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5"/>
  </bookViews>
  <sheets>
    <sheet name="anotacoes" sheetId="1" r:id="rId1"/>
    <sheet name="conversao_anotacoes" sheetId="5" r:id="rId2"/>
    <sheet name="conversao_tipos_acoes" sheetId="7" r:id="rId3"/>
    <sheet name="conversao_acoes" sheetId="2" r:id="rId4"/>
    <sheet name="conversao_pontuacoes" sheetId="3" r:id="rId5"/>
    <sheet name="conversao_direcoes" sheetId="4" r:id="rId6"/>
    <sheet name="conversao_tecnicas" sheetId="6" r:id="rId7"/>
    <sheet name="acoes_nao_padrao" sheetId="8" r:id="rId8"/>
    <sheet name="anotacoes_excluidas" sheetId="9" r:id="rId9"/>
    <sheet name="competicoes" sheetId="10" r:id="rId10"/>
    <sheet name="nacoes" sheetId="11" r:id="rId11"/>
    <sheet name="cidades" sheetId="12" r:id="rId12"/>
    <sheet name="lutas" sheetId="13" r:id="rId13"/>
  </sheets>
  <definedNames>
    <definedName name="_xlnm._FilterDatabase" localSheetId="0" hidden="1">anotacoes!$A$1:$N$8195</definedName>
    <definedName name="_xlnm._FilterDatabase" localSheetId="3" hidden="1">conversao_acoes!$A$1:$G$2437</definedName>
    <definedName name="_xlnm._FilterDatabase" localSheetId="1" hidden="1">conversao_anotacoes!$B$1:$P$8195</definedName>
    <definedName name="_xlnm._FilterDatabase" localSheetId="6" hidden="1">conversao_tecnicas!$A$1:$C$55</definedName>
  </definedNames>
  <calcPr calcId="145621"/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2" i="13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4809" i="5"/>
  <c r="A4810" i="5"/>
  <c r="A4811" i="5"/>
  <c r="A4812" i="5"/>
  <c r="A4813" i="5"/>
  <c r="A4814" i="5"/>
  <c r="A4815" i="5"/>
  <c r="A4816" i="5"/>
  <c r="A4817" i="5"/>
  <c r="A4818" i="5"/>
  <c r="A4819" i="5"/>
  <c r="A4820" i="5"/>
  <c r="A4821" i="5"/>
  <c r="A4822" i="5"/>
  <c r="A4823" i="5"/>
  <c r="A4824" i="5"/>
  <c r="A4825" i="5"/>
  <c r="A4826" i="5"/>
  <c r="A4827" i="5"/>
  <c r="A4828" i="5"/>
  <c r="A4829" i="5"/>
  <c r="A4830" i="5"/>
  <c r="A4831" i="5"/>
  <c r="A4832" i="5"/>
  <c r="A4833" i="5"/>
  <c r="A4834" i="5"/>
  <c r="A4835" i="5"/>
  <c r="A4836" i="5"/>
  <c r="A4837" i="5"/>
  <c r="A4838" i="5"/>
  <c r="A4839" i="5"/>
  <c r="A4840" i="5"/>
  <c r="A4841" i="5"/>
  <c r="A4842" i="5"/>
  <c r="A4843" i="5"/>
  <c r="A4844" i="5"/>
  <c r="A4845" i="5"/>
  <c r="A4846" i="5"/>
  <c r="A4847" i="5"/>
  <c r="A4848" i="5"/>
  <c r="A4849" i="5"/>
  <c r="A4850" i="5"/>
  <c r="A4851" i="5"/>
  <c r="A4852" i="5"/>
  <c r="A4853" i="5"/>
  <c r="A4854" i="5"/>
  <c r="A4855" i="5"/>
  <c r="A4856" i="5"/>
  <c r="A4857" i="5"/>
  <c r="A4858" i="5"/>
  <c r="A4859" i="5"/>
  <c r="A4860" i="5"/>
  <c r="A4861" i="5"/>
  <c r="A4862" i="5"/>
  <c r="A4863" i="5"/>
  <c r="A4864" i="5"/>
  <c r="A4865" i="5"/>
  <c r="A4866" i="5"/>
  <c r="A4867" i="5"/>
  <c r="A4868" i="5"/>
  <c r="A4869" i="5"/>
  <c r="A4870" i="5"/>
  <c r="A4871" i="5"/>
  <c r="A4872" i="5"/>
  <c r="A4873" i="5"/>
  <c r="A4874" i="5"/>
  <c r="A4875" i="5"/>
  <c r="A4876" i="5"/>
  <c r="A4877" i="5"/>
  <c r="A4878" i="5"/>
  <c r="A4879" i="5"/>
  <c r="A4880" i="5"/>
  <c r="A4881" i="5"/>
  <c r="A4882" i="5"/>
  <c r="A4883" i="5"/>
  <c r="A4884" i="5"/>
  <c r="A4885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4" i="5"/>
  <c r="A4905" i="5"/>
  <c r="A4906" i="5"/>
  <c r="A4907" i="5"/>
  <c r="A4908" i="5"/>
  <c r="A4909" i="5"/>
  <c r="A4910" i="5"/>
  <c r="A4911" i="5"/>
  <c r="A4912" i="5"/>
  <c r="A4913" i="5"/>
  <c r="A4914" i="5"/>
  <c r="A4915" i="5"/>
  <c r="A4916" i="5"/>
  <c r="A4917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2" i="5"/>
  <c r="A4933" i="5"/>
  <c r="A4934" i="5"/>
  <c r="A4935" i="5"/>
  <c r="A4936" i="5"/>
  <c r="A4937" i="5"/>
  <c r="A4938" i="5"/>
  <c r="A4939" i="5"/>
  <c r="A4940" i="5"/>
  <c r="A4941" i="5"/>
  <c r="A4942" i="5"/>
  <c r="A4943" i="5"/>
  <c r="A4944" i="5"/>
  <c r="A4945" i="5"/>
  <c r="A4946" i="5"/>
  <c r="A4947" i="5"/>
  <c r="A4948" i="5"/>
  <c r="A4949" i="5"/>
  <c r="A4950" i="5"/>
  <c r="A4951" i="5"/>
  <c r="A4952" i="5"/>
  <c r="A4953" i="5"/>
  <c r="A4954" i="5"/>
  <c r="A4955" i="5"/>
  <c r="A4956" i="5"/>
  <c r="A4957" i="5"/>
  <c r="A4958" i="5"/>
  <c r="A4959" i="5"/>
  <c r="A4960" i="5"/>
  <c r="A4961" i="5"/>
  <c r="A4962" i="5"/>
  <c r="A4963" i="5"/>
  <c r="A4964" i="5"/>
  <c r="A4965" i="5"/>
  <c r="A4966" i="5"/>
  <c r="A4967" i="5"/>
  <c r="A4968" i="5"/>
  <c r="A4969" i="5"/>
  <c r="A4970" i="5"/>
  <c r="A4971" i="5"/>
  <c r="A4972" i="5"/>
  <c r="A4973" i="5"/>
  <c r="A4974" i="5"/>
  <c r="A4975" i="5"/>
  <c r="A4976" i="5"/>
  <c r="A4977" i="5"/>
  <c r="A4978" i="5"/>
  <c r="A4979" i="5"/>
  <c r="A4980" i="5"/>
  <c r="A4981" i="5"/>
  <c r="A4982" i="5"/>
  <c r="A4983" i="5"/>
  <c r="A4984" i="5"/>
  <c r="A4985" i="5"/>
  <c r="A4986" i="5"/>
  <c r="A4987" i="5"/>
  <c r="A4988" i="5"/>
  <c r="A4989" i="5"/>
  <c r="A4990" i="5"/>
  <c r="A4991" i="5"/>
  <c r="A4992" i="5"/>
  <c r="A4993" i="5"/>
  <c r="A4994" i="5"/>
  <c r="A4995" i="5"/>
  <c r="A4996" i="5"/>
  <c r="A4997" i="5"/>
  <c r="A4998" i="5"/>
  <c r="A4999" i="5"/>
  <c r="A5000" i="5"/>
  <c r="A5001" i="5"/>
  <c r="A5002" i="5"/>
  <c r="A5003" i="5"/>
  <c r="A5004" i="5"/>
  <c r="A5005" i="5"/>
  <c r="A5006" i="5"/>
  <c r="A5007" i="5"/>
  <c r="A5008" i="5"/>
  <c r="A5009" i="5"/>
  <c r="A5010" i="5"/>
  <c r="A5011" i="5"/>
  <c r="A5012" i="5"/>
  <c r="A5013" i="5"/>
  <c r="A5014" i="5"/>
  <c r="A5015" i="5"/>
  <c r="A5016" i="5"/>
  <c r="A5017" i="5"/>
  <c r="A5018" i="5"/>
  <c r="A5019" i="5"/>
  <c r="A5020" i="5"/>
  <c r="A5021" i="5"/>
  <c r="A5022" i="5"/>
  <c r="A5023" i="5"/>
  <c r="A5024" i="5"/>
  <c r="A5025" i="5"/>
  <c r="A5026" i="5"/>
  <c r="A5027" i="5"/>
  <c r="A5028" i="5"/>
  <c r="A5029" i="5"/>
  <c r="A5030" i="5"/>
  <c r="A5031" i="5"/>
  <c r="A5032" i="5"/>
  <c r="A5033" i="5"/>
  <c r="A5034" i="5"/>
  <c r="A5035" i="5"/>
  <c r="A5036" i="5"/>
  <c r="A5037" i="5"/>
  <c r="A5038" i="5"/>
  <c r="A5039" i="5"/>
  <c r="A5040" i="5"/>
  <c r="A5041" i="5"/>
  <c r="A5042" i="5"/>
  <c r="A5043" i="5"/>
  <c r="A5044" i="5"/>
  <c r="A5045" i="5"/>
  <c r="A5046" i="5"/>
  <c r="A5047" i="5"/>
  <c r="A5048" i="5"/>
  <c r="A5049" i="5"/>
  <c r="A5050" i="5"/>
  <c r="A5051" i="5"/>
  <c r="A5052" i="5"/>
  <c r="A5053" i="5"/>
  <c r="A5054" i="5"/>
  <c r="A5055" i="5"/>
  <c r="A5056" i="5"/>
  <c r="A5057" i="5"/>
  <c r="A5058" i="5"/>
  <c r="A5059" i="5"/>
  <c r="A5060" i="5"/>
  <c r="A5061" i="5"/>
  <c r="A5062" i="5"/>
  <c r="A5063" i="5"/>
  <c r="A5064" i="5"/>
  <c r="A5065" i="5"/>
  <c r="A5066" i="5"/>
  <c r="A5067" i="5"/>
  <c r="A5068" i="5"/>
  <c r="A5069" i="5"/>
  <c r="A5070" i="5"/>
  <c r="A5071" i="5"/>
  <c r="A5072" i="5"/>
  <c r="A5073" i="5"/>
  <c r="A5074" i="5"/>
  <c r="A5075" i="5"/>
  <c r="A5076" i="5"/>
  <c r="A5077" i="5"/>
  <c r="A5078" i="5"/>
  <c r="A5079" i="5"/>
  <c r="A5080" i="5"/>
  <c r="A5081" i="5"/>
  <c r="A5082" i="5"/>
  <c r="A5083" i="5"/>
  <c r="A5084" i="5"/>
  <c r="A5085" i="5"/>
  <c r="A5086" i="5"/>
  <c r="A5087" i="5"/>
  <c r="A5088" i="5"/>
  <c r="A5089" i="5"/>
  <c r="A5090" i="5"/>
  <c r="A5091" i="5"/>
  <c r="A5092" i="5"/>
  <c r="A5093" i="5"/>
  <c r="A5094" i="5"/>
  <c r="A5095" i="5"/>
  <c r="A5096" i="5"/>
  <c r="A5097" i="5"/>
  <c r="A5098" i="5"/>
  <c r="A5099" i="5"/>
  <c r="A5100" i="5"/>
  <c r="A5101" i="5"/>
  <c r="A5102" i="5"/>
  <c r="A5103" i="5"/>
  <c r="A5104" i="5"/>
  <c r="A5105" i="5"/>
  <c r="A5106" i="5"/>
  <c r="A5107" i="5"/>
  <c r="A5108" i="5"/>
  <c r="A5109" i="5"/>
  <c r="A5110" i="5"/>
  <c r="A5111" i="5"/>
  <c r="A5112" i="5"/>
  <c r="A5113" i="5"/>
  <c r="A5114" i="5"/>
  <c r="A5115" i="5"/>
  <c r="A5116" i="5"/>
  <c r="A5117" i="5"/>
  <c r="A5118" i="5"/>
  <c r="A5119" i="5"/>
  <c r="A5120" i="5"/>
  <c r="A5121" i="5"/>
  <c r="A5122" i="5"/>
  <c r="A5123" i="5"/>
  <c r="A5124" i="5"/>
  <c r="A5125" i="5"/>
  <c r="A5126" i="5"/>
  <c r="A5127" i="5"/>
  <c r="A5128" i="5"/>
  <c r="A5129" i="5"/>
  <c r="A5130" i="5"/>
  <c r="A5131" i="5"/>
  <c r="A5132" i="5"/>
  <c r="A5133" i="5"/>
  <c r="A5134" i="5"/>
  <c r="A5135" i="5"/>
  <c r="A5136" i="5"/>
  <c r="A5137" i="5"/>
  <c r="A5138" i="5"/>
  <c r="A5139" i="5"/>
  <c r="A5140" i="5"/>
  <c r="A5141" i="5"/>
  <c r="A5142" i="5"/>
  <c r="A5143" i="5"/>
  <c r="A5144" i="5"/>
  <c r="A5145" i="5"/>
  <c r="A5146" i="5"/>
  <c r="A5147" i="5"/>
  <c r="A5148" i="5"/>
  <c r="A5149" i="5"/>
  <c r="A5150" i="5"/>
  <c r="A5151" i="5"/>
  <c r="A5152" i="5"/>
  <c r="A5153" i="5"/>
  <c r="A5154" i="5"/>
  <c r="A5155" i="5"/>
  <c r="A5156" i="5"/>
  <c r="A5157" i="5"/>
  <c r="A5158" i="5"/>
  <c r="A5159" i="5"/>
  <c r="A5160" i="5"/>
  <c r="A5161" i="5"/>
  <c r="A5162" i="5"/>
  <c r="A5163" i="5"/>
  <c r="A5164" i="5"/>
  <c r="A5165" i="5"/>
  <c r="A5166" i="5"/>
  <c r="A5167" i="5"/>
  <c r="A5168" i="5"/>
  <c r="A5169" i="5"/>
  <c r="A5170" i="5"/>
  <c r="A5171" i="5"/>
  <c r="A5172" i="5"/>
  <c r="A5173" i="5"/>
  <c r="A5174" i="5"/>
  <c r="A5175" i="5"/>
  <c r="A5176" i="5"/>
  <c r="A5177" i="5"/>
  <c r="A5178" i="5"/>
  <c r="A5179" i="5"/>
  <c r="A5180" i="5"/>
  <c r="A5181" i="5"/>
  <c r="A5182" i="5"/>
  <c r="A5183" i="5"/>
  <c r="A5184" i="5"/>
  <c r="A5185" i="5"/>
  <c r="A5186" i="5"/>
  <c r="A5187" i="5"/>
  <c r="A5188" i="5"/>
  <c r="A5189" i="5"/>
  <c r="A5190" i="5"/>
  <c r="A5191" i="5"/>
  <c r="A5192" i="5"/>
  <c r="A5193" i="5"/>
  <c r="A5194" i="5"/>
  <c r="A5195" i="5"/>
  <c r="A5196" i="5"/>
  <c r="A5197" i="5"/>
  <c r="A5198" i="5"/>
  <c r="A5199" i="5"/>
  <c r="A5200" i="5"/>
  <c r="A5201" i="5"/>
  <c r="A5202" i="5"/>
  <c r="A5203" i="5"/>
  <c r="A5204" i="5"/>
  <c r="A5205" i="5"/>
  <c r="A5206" i="5"/>
  <c r="A5207" i="5"/>
  <c r="A5208" i="5"/>
  <c r="A5209" i="5"/>
  <c r="A5210" i="5"/>
  <c r="A5211" i="5"/>
  <c r="A5212" i="5"/>
  <c r="A5213" i="5"/>
  <c r="A5214" i="5"/>
  <c r="A5215" i="5"/>
  <c r="A5216" i="5"/>
  <c r="A5217" i="5"/>
  <c r="A5218" i="5"/>
  <c r="A5219" i="5"/>
  <c r="A5220" i="5"/>
  <c r="A5221" i="5"/>
  <c r="A5222" i="5"/>
  <c r="A5223" i="5"/>
  <c r="A5224" i="5"/>
  <c r="A5225" i="5"/>
  <c r="A5226" i="5"/>
  <c r="A5227" i="5"/>
  <c r="A5228" i="5"/>
  <c r="A5229" i="5"/>
  <c r="A5230" i="5"/>
  <c r="A5231" i="5"/>
  <c r="A5232" i="5"/>
  <c r="A5233" i="5"/>
  <c r="A5234" i="5"/>
  <c r="A5235" i="5"/>
  <c r="A5236" i="5"/>
  <c r="A5237" i="5"/>
  <c r="A5238" i="5"/>
  <c r="A5239" i="5"/>
  <c r="A5240" i="5"/>
  <c r="A5241" i="5"/>
  <c r="A5242" i="5"/>
  <c r="A5243" i="5"/>
  <c r="A5244" i="5"/>
  <c r="A5245" i="5"/>
  <c r="A5246" i="5"/>
  <c r="A5247" i="5"/>
  <c r="A5248" i="5"/>
  <c r="A5249" i="5"/>
  <c r="A5250" i="5"/>
  <c r="A5251" i="5"/>
  <c r="A5252" i="5"/>
  <c r="A5253" i="5"/>
  <c r="A5254" i="5"/>
  <c r="A5255" i="5"/>
  <c r="A5256" i="5"/>
  <c r="A5257" i="5"/>
  <c r="A5258" i="5"/>
  <c r="A5259" i="5"/>
  <c r="A5260" i="5"/>
  <c r="A5261" i="5"/>
  <c r="A5262" i="5"/>
  <c r="A5263" i="5"/>
  <c r="A5264" i="5"/>
  <c r="A5265" i="5"/>
  <c r="A5266" i="5"/>
  <c r="A5267" i="5"/>
  <c r="A5268" i="5"/>
  <c r="A5269" i="5"/>
  <c r="A5270" i="5"/>
  <c r="A5271" i="5"/>
  <c r="A5272" i="5"/>
  <c r="A5273" i="5"/>
  <c r="A5274" i="5"/>
  <c r="A5275" i="5"/>
  <c r="A5276" i="5"/>
  <c r="A5277" i="5"/>
  <c r="A5278" i="5"/>
  <c r="A5279" i="5"/>
  <c r="A5280" i="5"/>
  <c r="A5281" i="5"/>
  <c r="A5282" i="5"/>
  <c r="A5283" i="5"/>
  <c r="A5284" i="5"/>
  <c r="A5285" i="5"/>
  <c r="A5286" i="5"/>
  <c r="A5287" i="5"/>
  <c r="A5288" i="5"/>
  <c r="A5289" i="5"/>
  <c r="A5290" i="5"/>
  <c r="A5291" i="5"/>
  <c r="A5292" i="5"/>
  <c r="A5293" i="5"/>
  <c r="A5294" i="5"/>
  <c r="A5295" i="5"/>
  <c r="A5296" i="5"/>
  <c r="A5297" i="5"/>
  <c r="A5298" i="5"/>
  <c r="A5299" i="5"/>
  <c r="A5300" i="5"/>
  <c r="A5301" i="5"/>
  <c r="A5302" i="5"/>
  <c r="A5303" i="5"/>
  <c r="A5304" i="5"/>
  <c r="A5305" i="5"/>
  <c r="A5306" i="5"/>
  <c r="A5307" i="5"/>
  <c r="A5308" i="5"/>
  <c r="A5309" i="5"/>
  <c r="A5310" i="5"/>
  <c r="A5311" i="5"/>
  <c r="A5312" i="5"/>
  <c r="A5313" i="5"/>
  <c r="A5314" i="5"/>
  <c r="A5315" i="5"/>
  <c r="A5316" i="5"/>
  <c r="A5317" i="5"/>
  <c r="A5318" i="5"/>
  <c r="A5319" i="5"/>
  <c r="A5320" i="5"/>
  <c r="A5321" i="5"/>
  <c r="A5322" i="5"/>
  <c r="A5323" i="5"/>
  <c r="A5324" i="5"/>
  <c r="A5325" i="5"/>
  <c r="A5326" i="5"/>
  <c r="A5327" i="5"/>
  <c r="A5328" i="5"/>
  <c r="A5329" i="5"/>
  <c r="A5330" i="5"/>
  <c r="A5331" i="5"/>
  <c r="A5332" i="5"/>
  <c r="A5333" i="5"/>
  <c r="A5334" i="5"/>
  <c r="A5335" i="5"/>
  <c r="A5336" i="5"/>
  <c r="A5337" i="5"/>
  <c r="A5338" i="5"/>
  <c r="A5339" i="5"/>
  <c r="A5340" i="5"/>
  <c r="A5341" i="5"/>
  <c r="A5342" i="5"/>
  <c r="A5343" i="5"/>
  <c r="A5344" i="5"/>
  <c r="A5345" i="5"/>
  <c r="A5346" i="5"/>
  <c r="A5347" i="5"/>
  <c r="A5348" i="5"/>
  <c r="A5349" i="5"/>
  <c r="A5350" i="5"/>
  <c r="A5351" i="5"/>
  <c r="A5352" i="5"/>
  <c r="A5353" i="5"/>
  <c r="A5354" i="5"/>
  <c r="A5355" i="5"/>
  <c r="A5356" i="5"/>
  <c r="A5357" i="5"/>
  <c r="A5358" i="5"/>
  <c r="A5359" i="5"/>
  <c r="A5360" i="5"/>
  <c r="A5361" i="5"/>
  <c r="A5362" i="5"/>
  <c r="A5363" i="5"/>
  <c r="A5364" i="5"/>
  <c r="A5365" i="5"/>
  <c r="A5366" i="5"/>
  <c r="A5367" i="5"/>
  <c r="A5368" i="5"/>
  <c r="A5369" i="5"/>
  <c r="A5370" i="5"/>
  <c r="A5371" i="5"/>
  <c r="A5372" i="5"/>
  <c r="A5373" i="5"/>
  <c r="A5374" i="5"/>
  <c r="A5375" i="5"/>
  <c r="A5376" i="5"/>
  <c r="A5377" i="5"/>
  <c r="A5378" i="5"/>
  <c r="A5379" i="5"/>
  <c r="A5380" i="5"/>
  <c r="A5381" i="5"/>
  <c r="A5382" i="5"/>
  <c r="A5383" i="5"/>
  <c r="A5384" i="5"/>
  <c r="A5385" i="5"/>
  <c r="A5386" i="5"/>
  <c r="A5387" i="5"/>
  <c r="A5388" i="5"/>
  <c r="A5389" i="5"/>
  <c r="A5390" i="5"/>
  <c r="A5391" i="5"/>
  <c r="A5392" i="5"/>
  <c r="A5393" i="5"/>
  <c r="A5394" i="5"/>
  <c r="A5395" i="5"/>
  <c r="A5396" i="5"/>
  <c r="A5397" i="5"/>
  <c r="A5398" i="5"/>
  <c r="A5399" i="5"/>
  <c r="A5400" i="5"/>
  <c r="A5401" i="5"/>
  <c r="A5402" i="5"/>
  <c r="A5403" i="5"/>
  <c r="A5404" i="5"/>
  <c r="A5405" i="5"/>
  <c r="A5406" i="5"/>
  <c r="A5407" i="5"/>
  <c r="A5408" i="5"/>
  <c r="A5409" i="5"/>
  <c r="A5410" i="5"/>
  <c r="A5411" i="5"/>
  <c r="A5412" i="5"/>
  <c r="A5413" i="5"/>
  <c r="A5414" i="5"/>
  <c r="A5415" i="5"/>
  <c r="A5416" i="5"/>
  <c r="A5417" i="5"/>
  <c r="A5418" i="5"/>
  <c r="A5419" i="5"/>
  <c r="A5420" i="5"/>
  <c r="A5421" i="5"/>
  <c r="A5422" i="5"/>
  <c r="A5423" i="5"/>
  <c r="A5424" i="5"/>
  <c r="A5425" i="5"/>
  <c r="A5426" i="5"/>
  <c r="A5427" i="5"/>
  <c r="A5428" i="5"/>
  <c r="A5429" i="5"/>
  <c r="A5430" i="5"/>
  <c r="A5431" i="5"/>
  <c r="A5432" i="5"/>
  <c r="A5433" i="5"/>
  <c r="A5434" i="5"/>
  <c r="A5435" i="5"/>
  <c r="A5436" i="5"/>
  <c r="A5437" i="5"/>
  <c r="A5438" i="5"/>
  <c r="A5439" i="5"/>
  <c r="A5440" i="5"/>
  <c r="A5441" i="5"/>
  <c r="A5442" i="5"/>
  <c r="A5443" i="5"/>
  <c r="A5444" i="5"/>
  <c r="A5445" i="5"/>
  <c r="A5446" i="5"/>
  <c r="A5447" i="5"/>
  <c r="A5448" i="5"/>
  <c r="A5449" i="5"/>
  <c r="A5450" i="5"/>
  <c r="A5451" i="5"/>
  <c r="A5452" i="5"/>
  <c r="A5453" i="5"/>
  <c r="A5454" i="5"/>
  <c r="A5455" i="5"/>
  <c r="A5456" i="5"/>
  <c r="A5457" i="5"/>
  <c r="A5458" i="5"/>
  <c r="A5459" i="5"/>
  <c r="A5460" i="5"/>
  <c r="A5461" i="5"/>
  <c r="A5462" i="5"/>
  <c r="A5463" i="5"/>
  <c r="A5464" i="5"/>
  <c r="A5465" i="5"/>
  <c r="A5466" i="5"/>
  <c r="A5467" i="5"/>
  <c r="A5468" i="5"/>
  <c r="A5469" i="5"/>
  <c r="A5470" i="5"/>
  <c r="A5471" i="5"/>
  <c r="A5472" i="5"/>
  <c r="A5473" i="5"/>
  <c r="A5474" i="5"/>
  <c r="A5475" i="5"/>
  <c r="A5476" i="5"/>
  <c r="A5477" i="5"/>
  <c r="A5478" i="5"/>
  <c r="A5479" i="5"/>
  <c r="A5480" i="5"/>
  <c r="A5481" i="5"/>
  <c r="A5482" i="5"/>
  <c r="A5483" i="5"/>
  <c r="A5484" i="5"/>
  <c r="A5485" i="5"/>
  <c r="A5486" i="5"/>
  <c r="A5487" i="5"/>
  <c r="A5488" i="5"/>
  <c r="A5489" i="5"/>
  <c r="A5490" i="5"/>
  <c r="A5491" i="5"/>
  <c r="A5492" i="5"/>
  <c r="A5493" i="5"/>
  <c r="A5494" i="5"/>
  <c r="A5495" i="5"/>
  <c r="A5496" i="5"/>
  <c r="A5497" i="5"/>
  <c r="A5498" i="5"/>
  <c r="A5499" i="5"/>
  <c r="A5500" i="5"/>
  <c r="A5501" i="5"/>
  <c r="A5502" i="5"/>
  <c r="A5503" i="5"/>
  <c r="A5504" i="5"/>
  <c r="A5505" i="5"/>
  <c r="A5506" i="5"/>
  <c r="A5507" i="5"/>
  <c r="A5508" i="5"/>
  <c r="A5509" i="5"/>
  <c r="A5510" i="5"/>
  <c r="A5511" i="5"/>
  <c r="A5512" i="5"/>
  <c r="A5513" i="5"/>
  <c r="A5514" i="5"/>
  <c r="A5515" i="5"/>
  <c r="A5516" i="5"/>
  <c r="A5517" i="5"/>
  <c r="A5518" i="5"/>
  <c r="A5519" i="5"/>
  <c r="A5520" i="5"/>
  <c r="A5521" i="5"/>
  <c r="A5522" i="5"/>
  <c r="A5523" i="5"/>
  <c r="A5524" i="5"/>
  <c r="A5525" i="5"/>
  <c r="A5526" i="5"/>
  <c r="A5527" i="5"/>
  <c r="A5528" i="5"/>
  <c r="A5529" i="5"/>
  <c r="A5530" i="5"/>
  <c r="A5531" i="5"/>
  <c r="A5532" i="5"/>
  <c r="A5533" i="5"/>
  <c r="A5534" i="5"/>
  <c r="A5535" i="5"/>
  <c r="A5536" i="5"/>
  <c r="A5537" i="5"/>
  <c r="A5538" i="5"/>
  <c r="A5539" i="5"/>
  <c r="A5540" i="5"/>
  <c r="A5541" i="5"/>
  <c r="A5542" i="5"/>
  <c r="A5543" i="5"/>
  <c r="A5544" i="5"/>
  <c r="A5545" i="5"/>
  <c r="A5546" i="5"/>
  <c r="A5547" i="5"/>
  <c r="A5548" i="5"/>
  <c r="A5549" i="5"/>
  <c r="A5550" i="5"/>
  <c r="A5551" i="5"/>
  <c r="A5552" i="5"/>
  <c r="A5553" i="5"/>
  <c r="A5554" i="5"/>
  <c r="A5555" i="5"/>
  <c r="A5556" i="5"/>
  <c r="A5557" i="5"/>
  <c r="A5558" i="5"/>
  <c r="A5559" i="5"/>
  <c r="A5560" i="5"/>
  <c r="A5561" i="5"/>
  <c r="A5562" i="5"/>
  <c r="A5563" i="5"/>
  <c r="A5564" i="5"/>
  <c r="A5565" i="5"/>
  <c r="A5566" i="5"/>
  <c r="A5567" i="5"/>
  <c r="A5568" i="5"/>
  <c r="A5569" i="5"/>
  <c r="A5570" i="5"/>
  <c r="A5571" i="5"/>
  <c r="A5572" i="5"/>
  <c r="A5573" i="5"/>
  <c r="A5574" i="5"/>
  <c r="A5575" i="5"/>
  <c r="A5576" i="5"/>
  <c r="A5577" i="5"/>
  <c r="A5578" i="5"/>
  <c r="A5579" i="5"/>
  <c r="A5580" i="5"/>
  <c r="A5581" i="5"/>
  <c r="A5582" i="5"/>
  <c r="A5583" i="5"/>
  <c r="A5584" i="5"/>
  <c r="A5585" i="5"/>
  <c r="A5586" i="5"/>
  <c r="A5587" i="5"/>
  <c r="A5588" i="5"/>
  <c r="A5589" i="5"/>
  <c r="A5590" i="5"/>
  <c r="A5591" i="5"/>
  <c r="A5592" i="5"/>
  <c r="A5593" i="5"/>
  <c r="A5594" i="5"/>
  <c r="A5595" i="5"/>
  <c r="A5596" i="5"/>
  <c r="A5597" i="5"/>
  <c r="A5598" i="5"/>
  <c r="A5599" i="5"/>
  <c r="A5600" i="5"/>
  <c r="A5601" i="5"/>
  <c r="A5602" i="5"/>
  <c r="A5603" i="5"/>
  <c r="A5604" i="5"/>
  <c r="A5605" i="5"/>
  <c r="A5606" i="5"/>
  <c r="A5607" i="5"/>
  <c r="A5608" i="5"/>
  <c r="A5609" i="5"/>
  <c r="A5610" i="5"/>
  <c r="A5611" i="5"/>
  <c r="A5612" i="5"/>
  <c r="A5613" i="5"/>
  <c r="A5614" i="5"/>
  <c r="A5615" i="5"/>
  <c r="A5616" i="5"/>
  <c r="A5617" i="5"/>
  <c r="A5618" i="5"/>
  <c r="A5619" i="5"/>
  <c r="A5620" i="5"/>
  <c r="A5621" i="5"/>
  <c r="A5622" i="5"/>
  <c r="A5623" i="5"/>
  <c r="A5624" i="5"/>
  <c r="A5625" i="5"/>
  <c r="A5626" i="5"/>
  <c r="A5627" i="5"/>
  <c r="A5628" i="5"/>
  <c r="A5629" i="5"/>
  <c r="A5630" i="5"/>
  <c r="A5631" i="5"/>
  <c r="A5632" i="5"/>
  <c r="A5633" i="5"/>
  <c r="A5634" i="5"/>
  <c r="A5635" i="5"/>
  <c r="A5636" i="5"/>
  <c r="A5637" i="5"/>
  <c r="A5638" i="5"/>
  <c r="A5639" i="5"/>
  <c r="A5640" i="5"/>
  <c r="A5641" i="5"/>
  <c r="A5642" i="5"/>
  <c r="A5643" i="5"/>
  <c r="A5644" i="5"/>
  <c r="A5645" i="5"/>
  <c r="A5646" i="5"/>
  <c r="A5647" i="5"/>
  <c r="A5648" i="5"/>
  <c r="A5649" i="5"/>
  <c r="A5650" i="5"/>
  <c r="A5651" i="5"/>
  <c r="A5652" i="5"/>
  <c r="A5653" i="5"/>
  <c r="A5654" i="5"/>
  <c r="A5655" i="5"/>
  <c r="A5656" i="5"/>
  <c r="A5657" i="5"/>
  <c r="A5658" i="5"/>
  <c r="A5659" i="5"/>
  <c r="A5660" i="5"/>
  <c r="A5661" i="5"/>
  <c r="A5662" i="5"/>
  <c r="A5663" i="5"/>
  <c r="A5664" i="5"/>
  <c r="A5665" i="5"/>
  <c r="A5666" i="5"/>
  <c r="A5667" i="5"/>
  <c r="A5668" i="5"/>
  <c r="A5669" i="5"/>
  <c r="A5670" i="5"/>
  <c r="A5671" i="5"/>
  <c r="A5672" i="5"/>
  <c r="A5673" i="5"/>
  <c r="A5674" i="5"/>
  <c r="A5675" i="5"/>
  <c r="A5676" i="5"/>
  <c r="A5677" i="5"/>
  <c r="A5678" i="5"/>
  <c r="A5679" i="5"/>
  <c r="A5680" i="5"/>
  <c r="A5681" i="5"/>
  <c r="A5682" i="5"/>
  <c r="A5683" i="5"/>
  <c r="A5684" i="5"/>
  <c r="A5685" i="5"/>
  <c r="A5686" i="5"/>
  <c r="A5687" i="5"/>
  <c r="A5688" i="5"/>
  <c r="A5689" i="5"/>
  <c r="A5690" i="5"/>
  <c r="A5691" i="5"/>
  <c r="A5692" i="5"/>
  <c r="A5693" i="5"/>
  <c r="A5694" i="5"/>
  <c r="A5695" i="5"/>
  <c r="A5696" i="5"/>
  <c r="A5697" i="5"/>
  <c r="A5698" i="5"/>
  <c r="A5699" i="5"/>
  <c r="A5700" i="5"/>
  <c r="A5701" i="5"/>
  <c r="A5702" i="5"/>
  <c r="A5703" i="5"/>
  <c r="A5704" i="5"/>
  <c r="A5705" i="5"/>
  <c r="A5706" i="5"/>
  <c r="A5707" i="5"/>
  <c r="A5708" i="5"/>
  <c r="A5709" i="5"/>
  <c r="A5710" i="5"/>
  <c r="A5711" i="5"/>
  <c r="A5712" i="5"/>
  <c r="A5713" i="5"/>
  <c r="A5714" i="5"/>
  <c r="A5715" i="5"/>
  <c r="A5716" i="5"/>
  <c r="A5717" i="5"/>
  <c r="A5718" i="5"/>
  <c r="A5719" i="5"/>
  <c r="A5720" i="5"/>
  <c r="A5721" i="5"/>
  <c r="A5722" i="5"/>
  <c r="A5723" i="5"/>
  <c r="A5724" i="5"/>
  <c r="A5725" i="5"/>
  <c r="A5726" i="5"/>
  <c r="A5727" i="5"/>
  <c r="A5728" i="5"/>
  <c r="A5729" i="5"/>
  <c r="A5730" i="5"/>
  <c r="A5731" i="5"/>
  <c r="A5732" i="5"/>
  <c r="A5733" i="5"/>
  <c r="A5734" i="5"/>
  <c r="A5735" i="5"/>
  <c r="A5736" i="5"/>
  <c r="A5737" i="5"/>
  <c r="A5738" i="5"/>
  <c r="A5739" i="5"/>
  <c r="A5740" i="5"/>
  <c r="A5741" i="5"/>
  <c r="A5742" i="5"/>
  <c r="A5743" i="5"/>
  <c r="A5744" i="5"/>
  <c r="A5745" i="5"/>
  <c r="A5746" i="5"/>
  <c r="A5747" i="5"/>
  <c r="A5748" i="5"/>
  <c r="A5749" i="5"/>
  <c r="A5750" i="5"/>
  <c r="A5751" i="5"/>
  <c r="A5752" i="5"/>
  <c r="A5753" i="5"/>
  <c r="A5754" i="5"/>
  <c r="A5755" i="5"/>
  <c r="A5756" i="5"/>
  <c r="A5757" i="5"/>
  <c r="A5758" i="5"/>
  <c r="A5759" i="5"/>
  <c r="A5760" i="5"/>
  <c r="A5761" i="5"/>
  <c r="A5762" i="5"/>
  <c r="A5763" i="5"/>
  <c r="A5764" i="5"/>
  <c r="A5765" i="5"/>
  <c r="A5766" i="5"/>
  <c r="A5767" i="5"/>
  <c r="A5768" i="5"/>
  <c r="A5769" i="5"/>
  <c r="A5770" i="5"/>
  <c r="A5771" i="5"/>
  <c r="A5772" i="5"/>
  <c r="A5773" i="5"/>
  <c r="A5774" i="5"/>
  <c r="A5775" i="5"/>
  <c r="A5776" i="5"/>
  <c r="A5777" i="5"/>
  <c r="A5778" i="5"/>
  <c r="A5779" i="5"/>
  <c r="A5780" i="5"/>
  <c r="A5781" i="5"/>
  <c r="A5782" i="5"/>
  <c r="A5783" i="5"/>
  <c r="A5784" i="5"/>
  <c r="A5785" i="5"/>
  <c r="A5786" i="5"/>
  <c r="A5787" i="5"/>
  <c r="A5788" i="5"/>
  <c r="A5789" i="5"/>
  <c r="A5790" i="5"/>
  <c r="A5791" i="5"/>
  <c r="A5792" i="5"/>
  <c r="A5793" i="5"/>
  <c r="A5794" i="5"/>
  <c r="A5795" i="5"/>
  <c r="A5796" i="5"/>
  <c r="A5797" i="5"/>
  <c r="A5798" i="5"/>
  <c r="A5799" i="5"/>
  <c r="A5800" i="5"/>
  <c r="A5801" i="5"/>
  <c r="A5802" i="5"/>
  <c r="A5803" i="5"/>
  <c r="A5804" i="5"/>
  <c r="A5805" i="5"/>
  <c r="A5806" i="5"/>
  <c r="A5807" i="5"/>
  <c r="A5808" i="5"/>
  <c r="A5809" i="5"/>
  <c r="A5810" i="5"/>
  <c r="A5811" i="5"/>
  <c r="A5812" i="5"/>
  <c r="A5813" i="5"/>
  <c r="A5814" i="5"/>
  <c r="A5815" i="5"/>
  <c r="A5816" i="5"/>
  <c r="A5817" i="5"/>
  <c r="A5818" i="5"/>
  <c r="A5819" i="5"/>
  <c r="A5820" i="5"/>
  <c r="A5821" i="5"/>
  <c r="A5822" i="5"/>
  <c r="A5823" i="5"/>
  <c r="A5824" i="5"/>
  <c r="A5825" i="5"/>
  <c r="A5826" i="5"/>
  <c r="A5827" i="5"/>
  <c r="A5828" i="5"/>
  <c r="A5829" i="5"/>
  <c r="A5830" i="5"/>
  <c r="A5831" i="5"/>
  <c r="A5832" i="5"/>
  <c r="A5833" i="5"/>
  <c r="A5834" i="5"/>
  <c r="A5835" i="5"/>
  <c r="A5836" i="5"/>
  <c r="A5837" i="5"/>
  <c r="A5838" i="5"/>
  <c r="A5839" i="5"/>
  <c r="A5840" i="5"/>
  <c r="A5841" i="5"/>
  <c r="A5842" i="5"/>
  <c r="A5843" i="5"/>
  <c r="A5844" i="5"/>
  <c r="A5845" i="5"/>
  <c r="A5846" i="5"/>
  <c r="A5847" i="5"/>
  <c r="A5848" i="5"/>
  <c r="A5849" i="5"/>
  <c r="A5850" i="5"/>
  <c r="A5851" i="5"/>
  <c r="A5852" i="5"/>
  <c r="A5853" i="5"/>
  <c r="A5854" i="5"/>
  <c r="A5855" i="5"/>
  <c r="A5856" i="5"/>
  <c r="A5857" i="5"/>
  <c r="A5858" i="5"/>
  <c r="A5859" i="5"/>
  <c r="A5860" i="5"/>
  <c r="A5861" i="5"/>
  <c r="A5862" i="5"/>
  <c r="A5863" i="5"/>
  <c r="A5864" i="5"/>
  <c r="A5865" i="5"/>
  <c r="A5866" i="5"/>
  <c r="A5867" i="5"/>
  <c r="A5868" i="5"/>
  <c r="A5869" i="5"/>
  <c r="A5870" i="5"/>
  <c r="A5871" i="5"/>
  <c r="A5872" i="5"/>
  <c r="A5873" i="5"/>
  <c r="A5874" i="5"/>
  <c r="A5875" i="5"/>
  <c r="A5876" i="5"/>
  <c r="A5877" i="5"/>
  <c r="A5878" i="5"/>
  <c r="A5879" i="5"/>
  <c r="A5880" i="5"/>
  <c r="A5881" i="5"/>
  <c r="A5882" i="5"/>
  <c r="A5883" i="5"/>
  <c r="A5884" i="5"/>
  <c r="A5885" i="5"/>
  <c r="A5886" i="5"/>
  <c r="A5887" i="5"/>
  <c r="A5888" i="5"/>
  <c r="A5889" i="5"/>
  <c r="A5890" i="5"/>
  <c r="A5891" i="5"/>
  <c r="A5892" i="5"/>
  <c r="A5893" i="5"/>
  <c r="A5894" i="5"/>
  <c r="A5895" i="5"/>
  <c r="A5896" i="5"/>
  <c r="A5897" i="5"/>
  <c r="A5898" i="5"/>
  <c r="A5899" i="5"/>
  <c r="A5900" i="5"/>
  <c r="A5901" i="5"/>
  <c r="A5902" i="5"/>
  <c r="A5903" i="5"/>
  <c r="A5904" i="5"/>
  <c r="A5905" i="5"/>
  <c r="A5906" i="5"/>
  <c r="A5907" i="5"/>
  <c r="A5908" i="5"/>
  <c r="A5909" i="5"/>
  <c r="A5910" i="5"/>
  <c r="A5911" i="5"/>
  <c r="A5912" i="5"/>
  <c r="A5913" i="5"/>
  <c r="A5914" i="5"/>
  <c r="A5915" i="5"/>
  <c r="A5916" i="5"/>
  <c r="A5917" i="5"/>
  <c r="A5918" i="5"/>
  <c r="A5919" i="5"/>
  <c r="A5920" i="5"/>
  <c r="A5921" i="5"/>
  <c r="A5922" i="5"/>
  <c r="A5923" i="5"/>
  <c r="A5924" i="5"/>
  <c r="A5925" i="5"/>
  <c r="A5926" i="5"/>
  <c r="A5927" i="5"/>
  <c r="A5928" i="5"/>
  <c r="A5929" i="5"/>
  <c r="A5930" i="5"/>
  <c r="A5931" i="5"/>
  <c r="A5932" i="5"/>
  <c r="A5933" i="5"/>
  <c r="A5934" i="5"/>
  <c r="A5935" i="5"/>
  <c r="A5936" i="5"/>
  <c r="A5937" i="5"/>
  <c r="A5938" i="5"/>
  <c r="A5939" i="5"/>
  <c r="A5940" i="5"/>
  <c r="A5941" i="5"/>
  <c r="A5942" i="5"/>
  <c r="A5943" i="5"/>
  <c r="A5944" i="5"/>
  <c r="A5945" i="5"/>
  <c r="A5946" i="5"/>
  <c r="A5947" i="5"/>
  <c r="A5948" i="5"/>
  <c r="A5949" i="5"/>
  <c r="A5950" i="5"/>
  <c r="A5951" i="5"/>
  <c r="A5952" i="5"/>
  <c r="A5953" i="5"/>
  <c r="A5954" i="5"/>
  <c r="A5955" i="5"/>
  <c r="A5956" i="5"/>
  <c r="A5957" i="5"/>
  <c r="A5958" i="5"/>
  <c r="A5959" i="5"/>
  <c r="A5960" i="5"/>
  <c r="A5961" i="5"/>
  <c r="A5962" i="5"/>
  <c r="A5963" i="5"/>
  <c r="A5964" i="5"/>
  <c r="A5965" i="5"/>
  <c r="A5966" i="5"/>
  <c r="A5967" i="5"/>
  <c r="A5968" i="5"/>
  <c r="A5969" i="5"/>
  <c r="A5970" i="5"/>
  <c r="A5971" i="5"/>
  <c r="A5972" i="5"/>
  <c r="A5973" i="5"/>
  <c r="A5974" i="5"/>
  <c r="A5975" i="5"/>
  <c r="A5976" i="5"/>
  <c r="A5977" i="5"/>
  <c r="A5978" i="5"/>
  <c r="A5979" i="5"/>
  <c r="A5980" i="5"/>
  <c r="A5981" i="5"/>
  <c r="A5982" i="5"/>
  <c r="A5983" i="5"/>
  <c r="A5984" i="5"/>
  <c r="A5985" i="5"/>
  <c r="A5986" i="5"/>
  <c r="A5987" i="5"/>
  <c r="A5988" i="5"/>
  <c r="A5989" i="5"/>
  <c r="A5990" i="5"/>
  <c r="A5991" i="5"/>
  <c r="A5992" i="5"/>
  <c r="A5993" i="5"/>
  <c r="A5994" i="5"/>
  <c r="A5995" i="5"/>
  <c r="A5996" i="5"/>
  <c r="A5997" i="5"/>
  <c r="A5998" i="5"/>
  <c r="A5999" i="5"/>
  <c r="A6000" i="5"/>
  <c r="A6001" i="5"/>
  <c r="A6002" i="5"/>
  <c r="A6003" i="5"/>
  <c r="A6004" i="5"/>
  <c r="A6005" i="5"/>
  <c r="A6006" i="5"/>
  <c r="A6007" i="5"/>
  <c r="A6008" i="5"/>
  <c r="A6009" i="5"/>
  <c r="A6010" i="5"/>
  <c r="A6011" i="5"/>
  <c r="A6012" i="5"/>
  <c r="A6013" i="5"/>
  <c r="A6014" i="5"/>
  <c r="A6015" i="5"/>
  <c r="A6016" i="5"/>
  <c r="A6017" i="5"/>
  <c r="A6018" i="5"/>
  <c r="A6019" i="5"/>
  <c r="A6020" i="5"/>
  <c r="A6021" i="5"/>
  <c r="A6022" i="5"/>
  <c r="A6023" i="5"/>
  <c r="A6024" i="5"/>
  <c r="A6025" i="5"/>
  <c r="A6026" i="5"/>
  <c r="A6027" i="5"/>
  <c r="A6028" i="5"/>
  <c r="A6029" i="5"/>
  <c r="A6030" i="5"/>
  <c r="A6031" i="5"/>
  <c r="A6032" i="5"/>
  <c r="A6033" i="5"/>
  <c r="A6034" i="5"/>
  <c r="A6035" i="5"/>
  <c r="A6036" i="5"/>
  <c r="A6037" i="5"/>
  <c r="A6038" i="5"/>
  <c r="A6039" i="5"/>
  <c r="A6040" i="5"/>
  <c r="A6041" i="5"/>
  <c r="A6042" i="5"/>
  <c r="A6043" i="5"/>
  <c r="A6044" i="5"/>
  <c r="A6045" i="5"/>
  <c r="A6046" i="5"/>
  <c r="A6047" i="5"/>
  <c r="A6048" i="5"/>
  <c r="A6049" i="5"/>
  <c r="A6050" i="5"/>
  <c r="A6051" i="5"/>
  <c r="A6052" i="5"/>
  <c r="A6053" i="5"/>
  <c r="A6054" i="5"/>
  <c r="A6055" i="5"/>
  <c r="A6056" i="5"/>
  <c r="A6057" i="5"/>
  <c r="A6058" i="5"/>
  <c r="A6059" i="5"/>
  <c r="A6060" i="5"/>
  <c r="A6061" i="5"/>
  <c r="A6062" i="5"/>
  <c r="A6063" i="5"/>
  <c r="A6064" i="5"/>
  <c r="A6065" i="5"/>
  <c r="A6066" i="5"/>
  <c r="A6067" i="5"/>
  <c r="A6068" i="5"/>
  <c r="A6069" i="5"/>
  <c r="A6070" i="5"/>
  <c r="A6071" i="5"/>
  <c r="A6072" i="5"/>
  <c r="A6073" i="5"/>
  <c r="A6074" i="5"/>
  <c r="A6075" i="5"/>
  <c r="A6076" i="5"/>
  <c r="A6077" i="5"/>
  <c r="A6078" i="5"/>
  <c r="A6079" i="5"/>
  <c r="A6080" i="5"/>
  <c r="A6081" i="5"/>
  <c r="A6082" i="5"/>
  <c r="A6083" i="5"/>
  <c r="A6084" i="5"/>
  <c r="A6085" i="5"/>
  <c r="A6086" i="5"/>
  <c r="A6087" i="5"/>
  <c r="A6088" i="5"/>
  <c r="A6089" i="5"/>
  <c r="A6090" i="5"/>
  <c r="A6091" i="5"/>
  <c r="A6092" i="5"/>
  <c r="A6093" i="5"/>
  <c r="A6094" i="5"/>
  <c r="A6095" i="5"/>
  <c r="A6096" i="5"/>
  <c r="A6097" i="5"/>
  <c r="A6098" i="5"/>
  <c r="A6099" i="5"/>
  <c r="A6100" i="5"/>
  <c r="A6101" i="5"/>
  <c r="A6102" i="5"/>
  <c r="A6103" i="5"/>
  <c r="A6104" i="5"/>
  <c r="A6105" i="5"/>
  <c r="A6106" i="5"/>
  <c r="A6107" i="5"/>
  <c r="A6108" i="5"/>
  <c r="A6109" i="5"/>
  <c r="A6110" i="5"/>
  <c r="A6111" i="5"/>
  <c r="A6112" i="5"/>
  <c r="A6113" i="5"/>
  <c r="A6114" i="5"/>
  <c r="A6115" i="5"/>
  <c r="A6116" i="5"/>
  <c r="A6117" i="5"/>
  <c r="A6118" i="5"/>
  <c r="A6119" i="5"/>
  <c r="A6120" i="5"/>
  <c r="A6121" i="5"/>
  <c r="A6122" i="5"/>
  <c r="A6123" i="5"/>
  <c r="A6124" i="5"/>
  <c r="A6125" i="5"/>
  <c r="A6126" i="5"/>
  <c r="A6127" i="5"/>
  <c r="A6128" i="5"/>
  <c r="A6129" i="5"/>
  <c r="A6130" i="5"/>
  <c r="A6131" i="5"/>
  <c r="A6132" i="5"/>
  <c r="A6133" i="5"/>
  <c r="A6134" i="5"/>
  <c r="A6135" i="5"/>
  <c r="A6136" i="5"/>
  <c r="A6137" i="5"/>
  <c r="A6138" i="5"/>
  <c r="A6139" i="5"/>
  <c r="A6140" i="5"/>
  <c r="A6141" i="5"/>
  <c r="A6142" i="5"/>
  <c r="A6143" i="5"/>
  <c r="A6144" i="5"/>
  <c r="A6145" i="5"/>
  <c r="A6146" i="5"/>
  <c r="A6147" i="5"/>
  <c r="A6148" i="5"/>
  <c r="A6149" i="5"/>
  <c r="A6150" i="5"/>
  <c r="A6151" i="5"/>
  <c r="A6152" i="5"/>
  <c r="A6153" i="5"/>
  <c r="A6154" i="5"/>
  <c r="A6155" i="5"/>
  <c r="A6156" i="5"/>
  <c r="A6157" i="5"/>
  <c r="A6158" i="5"/>
  <c r="A6159" i="5"/>
  <c r="A6160" i="5"/>
  <c r="A6161" i="5"/>
  <c r="A6162" i="5"/>
  <c r="A6163" i="5"/>
  <c r="A6164" i="5"/>
  <c r="A6165" i="5"/>
  <c r="A6166" i="5"/>
  <c r="A6167" i="5"/>
  <c r="A6168" i="5"/>
  <c r="A6169" i="5"/>
  <c r="A6170" i="5"/>
  <c r="A6171" i="5"/>
  <c r="A6172" i="5"/>
  <c r="A6173" i="5"/>
  <c r="A6174" i="5"/>
  <c r="A6175" i="5"/>
  <c r="A6176" i="5"/>
  <c r="A6177" i="5"/>
  <c r="A6178" i="5"/>
  <c r="A6179" i="5"/>
  <c r="A6180" i="5"/>
  <c r="A6181" i="5"/>
  <c r="A6182" i="5"/>
  <c r="A6183" i="5"/>
  <c r="A6184" i="5"/>
  <c r="A6185" i="5"/>
  <c r="A6186" i="5"/>
  <c r="A6187" i="5"/>
  <c r="A6188" i="5"/>
  <c r="A6189" i="5"/>
  <c r="A6190" i="5"/>
  <c r="A6191" i="5"/>
  <c r="A6192" i="5"/>
  <c r="A6193" i="5"/>
  <c r="A6194" i="5"/>
  <c r="A6195" i="5"/>
  <c r="A6196" i="5"/>
  <c r="A6197" i="5"/>
  <c r="A6198" i="5"/>
  <c r="A6199" i="5"/>
  <c r="A6200" i="5"/>
  <c r="A6201" i="5"/>
  <c r="A6202" i="5"/>
  <c r="A6203" i="5"/>
  <c r="A6204" i="5"/>
  <c r="A6205" i="5"/>
  <c r="A6206" i="5"/>
  <c r="A6207" i="5"/>
  <c r="A6208" i="5"/>
  <c r="A6209" i="5"/>
  <c r="A6210" i="5"/>
  <c r="A6211" i="5"/>
  <c r="A6212" i="5"/>
  <c r="A6213" i="5"/>
  <c r="A6214" i="5"/>
  <c r="A6215" i="5"/>
  <c r="A6216" i="5"/>
  <c r="A6217" i="5"/>
  <c r="A6218" i="5"/>
  <c r="A6219" i="5"/>
  <c r="A6220" i="5"/>
  <c r="A6221" i="5"/>
  <c r="A6222" i="5"/>
  <c r="A6223" i="5"/>
  <c r="A6224" i="5"/>
  <c r="A6225" i="5"/>
  <c r="A6226" i="5"/>
  <c r="A6227" i="5"/>
  <c r="A6228" i="5"/>
  <c r="A6229" i="5"/>
  <c r="A6230" i="5"/>
  <c r="A6231" i="5"/>
  <c r="A6232" i="5"/>
  <c r="A6233" i="5"/>
  <c r="A6234" i="5"/>
  <c r="A6235" i="5"/>
  <c r="A6236" i="5"/>
  <c r="A6237" i="5"/>
  <c r="A6238" i="5"/>
  <c r="A6239" i="5"/>
  <c r="A6240" i="5"/>
  <c r="A6241" i="5"/>
  <c r="A6242" i="5"/>
  <c r="A6243" i="5"/>
  <c r="A6244" i="5"/>
  <c r="A6245" i="5"/>
  <c r="A6246" i="5"/>
  <c r="A6247" i="5"/>
  <c r="A6248" i="5"/>
  <c r="A6249" i="5"/>
  <c r="A6250" i="5"/>
  <c r="A6251" i="5"/>
  <c r="A6252" i="5"/>
  <c r="A6253" i="5"/>
  <c r="A6254" i="5"/>
  <c r="A6255" i="5"/>
  <c r="A6256" i="5"/>
  <c r="A6257" i="5"/>
  <c r="A6258" i="5"/>
  <c r="A6259" i="5"/>
  <c r="A6260" i="5"/>
  <c r="A6261" i="5"/>
  <c r="A6262" i="5"/>
  <c r="A6263" i="5"/>
  <c r="A6264" i="5"/>
  <c r="A6265" i="5"/>
  <c r="A6266" i="5"/>
  <c r="A6267" i="5"/>
  <c r="A6268" i="5"/>
  <c r="A6269" i="5"/>
  <c r="A6270" i="5"/>
  <c r="A6271" i="5"/>
  <c r="A6272" i="5"/>
  <c r="A6273" i="5"/>
  <c r="A6274" i="5"/>
  <c r="A6275" i="5"/>
  <c r="A6276" i="5"/>
  <c r="A6277" i="5"/>
  <c r="A6278" i="5"/>
  <c r="A6279" i="5"/>
  <c r="A6280" i="5"/>
  <c r="A6281" i="5"/>
  <c r="A6282" i="5"/>
  <c r="A6283" i="5"/>
  <c r="A6284" i="5"/>
  <c r="A6285" i="5"/>
  <c r="A6286" i="5"/>
  <c r="A6287" i="5"/>
  <c r="A6288" i="5"/>
  <c r="A6289" i="5"/>
  <c r="A6290" i="5"/>
  <c r="A6291" i="5"/>
  <c r="A6292" i="5"/>
  <c r="A6293" i="5"/>
  <c r="A6294" i="5"/>
  <c r="A6295" i="5"/>
  <c r="A6296" i="5"/>
  <c r="A6297" i="5"/>
  <c r="A6298" i="5"/>
  <c r="A6299" i="5"/>
  <c r="A6300" i="5"/>
  <c r="A6301" i="5"/>
  <c r="A6302" i="5"/>
  <c r="A6303" i="5"/>
  <c r="A6304" i="5"/>
  <c r="A6305" i="5"/>
  <c r="A6306" i="5"/>
  <c r="A6307" i="5"/>
  <c r="A6308" i="5"/>
  <c r="A6309" i="5"/>
  <c r="A6310" i="5"/>
  <c r="A6311" i="5"/>
  <c r="A6312" i="5"/>
  <c r="A6313" i="5"/>
  <c r="A6314" i="5"/>
  <c r="A6315" i="5"/>
  <c r="A6316" i="5"/>
  <c r="A6317" i="5"/>
  <c r="A6318" i="5"/>
  <c r="A6319" i="5"/>
  <c r="A6320" i="5"/>
  <c r="A6321" i="5"/>
  <c r="A6322" i="5"/>
  <c r="A6323" i="5"/>
  <c r="A6324" i="5"/>
  <c r="A6325" i="5"/>
  <c r="A6326" i="5"/>
  <c r="A6327" i="5"/>
  <c r="A6328" i="5"/>
  <c r="A6329" i="5"/>
  <c r="A6330" i="5"/>
  <c r="A6331" i="5"/>
  <c r="A6332" i="5"/>
  <c r="A6333" i="5"/>
  <c r="A6334" i="5"/>
  <c r="A6335" i="5"/>
  <c r="A6336" i="5"/>
  <c r="A6337" i="5"/>
  <c r="A6338" i="5"/>
  <c r="A6339" i="5"/>
  <c r="A6340" i="5"/>
  <c r="A6341" i="5"/>
  <c r="A6342" i="5"/>
  <c r="A6343" i="5"/>
  <c r="A6344" i="5"/>
  <c r="A6345" i="5"/>
  <c r="A6346" i="5"/>
  <c r="A6347" i="5"/>
  <c r="A6348" i="5"/>
  <c r="A6349" i="5"/>
  <c r="A6350" i="5"/>
  <c r="A6351" i="5"/>
  <c r="A6352" i="5"/>
  <c r="A6353" i="5"/>
  <c r="A6354" i="5"/>
  <c r="A6355" i="5"/>
  <c r="A6356" i="5"/>
  <c r="A6357" i="5"/>
  <c r="A6358" i="5"/>
  <c r="A6359" i="5"/>
  <c r="A6360" i="5"/>
  <c r="A6361" i="5"/>
  <c r="A6362" i="5"/>
  <c r="A6363" i="5"/>
  <c r="A6364" i="5"/>
  <c r="A6365" i="5"/>
  <c r="A6366" i="5"/>
  <c r="A6367" i="5"/>
  <c r="A6368" i="5"/>
  <c r="A6369" i="5"/>
  <c r="A6370" i="5"/>
  <c r="A6371" i="5"/>
  <c r="A6372" i="5"/>
  <c r="A6373" i="5"/>
  <c r="A6374" i="5"/>
  <c r="A6375" i="5"/>
  <c r="A6376" i="5"/>
  <c r="A6377" i="5"/>
  <c r="A6378" i="5"/>
  <c r="A6379" i="5"/>
  <c r="A6380" i="5"/>
  <c r="A6381" i="5"/>
  <c r="A6382" i="5"/>
  <c r="A6383" i="5"/>
  <c r="A6384" i="5"/>
  <c r="A6385" i="5"/>
  <c r="A6386" i="5"/>
  <c r="A6387" i="5"/>
  <c r="A6388" i="5"/>
  <c r="A6389" i="5"/>
  <c r="A6390" i="5"/>
  <c r="A6391" i="5"/>
  <c r="A6392" i="5"/>
  <c r="A6393" i="5"/>
  <c r="A6394" i="5"/>
  <c r="A6395" i="5"/>
  <c r="A6396" i="5"/>
  <c r="A6397" i="5"/>
  <c r="A6398" i="5"/>
  <c r="A6399" i="5"/>
  <c r="A6400" i="5"/>
  <c r="A6401" i="5"/>
  <c r="A6402" i="5"/>
  <c r="A6403" i="5"/>
  <c r="A6404" i="5"/>
  <c r="A6405" i="5"/>
  <c r="A6406" i="5"/>
  <c r="A6407" i="5"/>
  <c r="A6408" i="5"/>
  <c r="A6409" i="5"/>
  <c r="A6410" i="5"/>
  <c r="A6411" i="5"/>
  <c r="A6412" i="5"/>
  <c r="A6413" i="5"/>
  <c r="A6414" i="5"/>
  <c r="A6415" i="5"/>
  <c r="A6416" i="5"/>
  <c r="A6417" i="5"/>
  <c r="A6418" i="5"/>
  <c r="A6419" i="5"/>
  <c r="A6420" i="5"/>
  <c r="A6421" i="5"/>
  <c r="A6422" i="5"/>
  <c r="A6423" i="5"/>
  <c r="A6424" i="5"/>
  <c r="A6425" i="5"/>
  <c r="A6426" i="5"/>
  <c r="A6427" i="5"/>
  <c r="A6428" i="5"/>
  <c r="A6429" i="5"/>
  <c r="A6430" i="5"/>
  <c r="A6431" i="5"/>
  <c r="A6432" i="5"/>
  <c r="A6433" i="5"/>
  <c r="A6434" i="5"/>
  <c r="A6435" i="5"/>
  <c r="A6436" i="5"/>
  <c r="A6437" i="5"/>
  <c r="A6438" i="5"/>
  <c r="A6439" i="5"/>
  <c r="A6440" i="5"/>
  <c r="A6441" i="5"/>
  <c r="A6442" i="5"/>
  <c r="A6443" i="5"/>
  <c r="A6444" i="5"/>
  <c r="A6445" i="5"/>
  <c r="A6446" i="5"/>
  <c r="A6447" i="5"/>
  <c r="A6448" i="5"/>
  <c r="A6449" i="5"/>
  <c r="A6450" i="5"/>
  <c r="A6451" i="5"/>
  <c r="A6452" i="5"/>
  <c r="A6453" i="5"/>
  <c r="A6454" i="5"/>
  <c r="A6455" i="5"/>
  <c r="A6456" i="5"/>
  <c r="A6457" i="5"/>
  <c r="A6458" i="5"/>
  <c r="A6459" i="5"/>
  <c r="A6460" i="5"/>
  <c r="A6461" i="5"/>
  <c r="A6462" i="5"/>
  <c r="A6463" i="5"/>
  <c r="A6464" i="5"/>
  <c r="A6465" i="5"/>
  <c r="A6466" i="5"/>
  <c r="A6467" i="5"/>
  <c r="A6468" i="5"/>
  <c r="A6469" i="5"/>
  <c r="A6470" i="5"/>
  <c r="A6471" i="5"/>
  <c r="A6472" i="5"/>
  <c r="A6473" i="5"/>
  <c r="A6474" i="5"/>
  <c r="A6475" i="5"/>
  <c r="A6476" i="5"/>
  <c r="A6477" i="5"/>
  <c r="A6478" i="5"/>
  <c r="A6479" i="5"/>
  <c r="A6480" i="5"/>
  <c r="A6481" i="5"/>
  <c r="A6482" i="5"/>
  <c r="A6483" i="5"/>
  <c r="A6484" i="5"/>
  <c r="A6485" i="5"/>
  <c r="A6486" i="5"/>
  <c r="A6487" i="5"/>
  <c r="A6488" i="5"/>
  <c r="A6489" i="5"/>
  <c r="A6490" i="5"/>
  <c r="A6491" i="5"/>
  <c r="A6492" i="5"/>
  <c r="A6493" i="5"/>
  <c r="A6494" i="5"/>
  <c r="A6495" i="5"/>
  <c r="A6496" i="5"/>
  <c r="A6497" i="5"/>
  <c r="A6498" i="5"/>
  <c r="A6499" i="5"/>
  <c r="A6500" i="5"/>
  <c r="A6501" i="5"/>
  <c r="A6502" i="5"/>
  <c r="A6503" i="5"/>
  <c r="A6504" i="5"/>
  <c r="A6505" i="5"/>
  <c r="A6506" i="5"/>
  <c r="A6507" i="5"/>
  <c r="A6508" i="5"/>
  <c r="A6509" i="5"/>
  <c r="A6510" i="5"/>
  <c r="A6511" i="5"/>
  <c r="A6512" i="5"/>
  <c r="A6513" i="5"/>
  <c r="A6514" i="5"/>
  <c r="A6515" i="5"/>
  <c r="A6516" i="5"/>
  <c r="A6517" i="5"/>
  <c r="A6518" i="5"/>
  <c r="A6519" i="5"/>
  <c r="A6520" i="5"/>
  <c r="A6521" i="5"/>
  <c r="A6522" i="5"/>
  <c r="A6523" i="5"/>
  <c r="A6524" i="5"/>
  <c r="A6525" i="5"/>
  <c r="A6526" i="5"/>
  <c r="A6527" i="5"/>
  <c r="A6528" i="5"/>
  <c r="A6529" i="5"/>
  <c r="A6530" i="5"/>
  <c r="A6531" i="5"/>
  <c r="A6532" i="5"/>
  <c r="A6533" i="5"/>
  <c r="A6534" i="5"/>
  <c r="A6535" i="5"/>
  <c r="A6536" i="5"/>
  <c r="A6537" i="5"/>
  <c r="A6538" i="5"/>
  <c r="A6539" i="5"/>
  <c r="A6540" i="5"/>
  <c r="A6541" i="5"/>
  <c r="A6542" i="5"/>
  <c r="A6543" i="5"/>
  <c r="A6544" i="5"/>
  <c r="A6545" i="5"/>
  <c r="A6546" i="5"/>
  <c r="A6547" i="5"/>
  <c r="A6548" i="5"/>
  <c r="A6549" i="5"/>
  <c r="A6550" i="5"/>
  <c r="A6551" i="5"/>
  <c r="A6552" i="5"/>
  <c r="A6553" i="5"/>
  <c r="A6554" i="5"/>
  <c r="A6555" i="5"/>
  <c r="A6556" i="5"/>
  <c r="A6557" i="5"/>
  <c r="A6558" i="5"/>
  <c r="A6559" i="5"/>
  <c r="A6560" i="5"/>
  <c r="A6561" i="5"/>
  <c r="A6562" i="5"/>
  <c r="A6563" i="5"/>
  <c r="A6564" i="5"/>
  <c r="A6565" i="5"/>
  <c r="A6566" i="5"/>
  <c r="A6567" i="5"/>
  <c r="A6568" i="5"/>
  <c r="A6569" i="5"/>
  <c r="A6570" i="5"/>
  <c r="A6571" i="5"/>
  <c r="A6572" i="5"/>
  <c r="A6573" i="5"/>
  <c r="A6574" i="5"/>
  <c r="A6575" i="5"/>
  <c r="A6576" i="5"/>
  <c r="A6577" i="5"/>
  <c r="A6578" i="5"/>
  <c r="A6579" i="5"/>
  <c r="A6580" i="5"/>
  <c r="A6581" i="5"/>
  <c r="A6582" i="5"/>
  <c r="A6583" i="5"/>
  <c r="A6584" i="5"/>
  <c r="A6585" i="5"/>
  <c r="A6586" i="5"/>
  <c r="A6587" i="5"/>
  <c r="A6588" i="5"/>
  <c r="A6589" i="5"/>
  <c r="A6590" i="5"/>
  <c r="A6591" i="5"/>
  <c r="A6592" i="5"/>
  <c r="A6593" i="5"/>
  <c r="A6594" i="5"/>
  <c r="A6595" i="5"/>
  <c r="A6596" i="5"/>
  <c r="A6597" i="5"/>
  <c r="A6598" i="5"/>
  <c r="A6599" i="5"/>
  <c r="A6600" i="5"/>
  <c r="A6601" i="5"/>
  <c r="A6602" i="5"/>
  <c r="A6603" i="5"/>
  <c r="A6604" i="5"/>
  <c r="A6605" i="5"/>
  <c r="A6606" i="5"/>
  <c r="A6607" i="5"/>
  <c r="A6608" i="5"/>
  <c r="A6609" i="5"/>
  <c r="A6610" i="5"/>
  <c r="A6611" i="5"/>
  <c r="A6612" i="5"/>
  <c r="A6613" i="5"/>
  <c r="A6614" i="5"/>
  <c r="A6615" i="5"/>
  <c r="A6616" i="5"/>
  <c r="A6617" i="5"/>
  <c r="A6618" i="5"/>
  <c r="A6619" i="5"/>
  <c r="A6620" i="5"/>
  <c r="A6621" i="5"/>
  <c r="A6622" i="5"/>
  <c r="A6623" i="5"/>
  <c r="A6624" i="5"/>
  <c r="A6625" i="5"/>
  <c r="A6626" i="5"/>
  <c r="A6627" i="5"/>
  <c r="A6628" i="5"/>
  <c r="A6629" i="5"/>
  <c r="A6630" i="5"/>
  <c r="A6631" i="5"/>
  <c r="A6632" i="5"/>
  <c r="A6633" i="5"/>
  <c r="A6634" i="5"/>
  <c r="A6635" i="5"/>
  <c r="A6636" i="5"/>
  <c r="A6637" i="5"/>
  <c r="A6638" i="5"/>
  <c r="A6639" i="5"/>
  <c r="A6640" i="5"/>
  <c r="A6641" i="5"/>
  <c r="A6642" i="5"/>
  <c r="A6643" i="5"/>
  <c r="A6644" i="5"/>
  <c r="A6645" i="5"/>
  <c r="A6646" i="5"/>
  <c r="A6647" i="5"/>
  <c r="A6648" i="5"/>
  <c r="A6649" i="5"/>
  <c r="A6650" i="5"/>
  <c r="A6651" i="5"/>
  <c r="A6652" i="5"/>
  <c r="A6653" i="5"/>
  <c r="A6654" i="5"/>
  <c r="A6655" i="5"/>
  <c r="A6656" i="5"/>
  <c r="A6657" i="5"/>
  <c r="A6658" i="5"/>
  <c r="A6659" i="5"/>
  <c r="A6660" i="5"/>
  <c r="A6661" i="5"/>
  <c r="A6662" i="5"/>
  <c r="A6663" i="5"/>
  <c r="A6664" i="5"/>
  <c r="A6665" i="5"/>
  <c r="A6666" i="5"/>
  <c r="A6667" i="5"/>
  <c r="A6668" i="5"/>
  <c r="A6669" i="5"/>
  <c r="A6670" i="5"/>
  <c r="A6671" i="5"/>
  <c r="A6672" i="5"/>
  <c r="A6673" i="5"/>
  <c r="A6674" i="5"/>
  <c r="A6675" i="5"/>
  <c r="A6676" i="5"/>
  <c r="A6677" i="5"/>
  <c r="A6678" i="5"/>
  <c r="A6679" i="5"/>
  <c r="A6680" i="5"/>
  <c r="A6681" i="5"/>
  <c r="A6682" i="5"/>
  <c r="A6683" i="5"/>
  <c r="A6684" i="5"/>
  <c r="A6685" i="5"/>
  <c r="A6686" i="5"/>
  <c r="A6687" i="5"/>
  <c r="A6688" i="5"/>
  <c r="A6689" i="5"/>
  <c r="A6690" i="5"/>
  <c r="A6691" i="5"/>
  <c r="A6692" i="5"/>
  <c r="A6693" i="5"/>
  <c r="A6694" i="5"/>
  <c r="A6695" i="5"/>
  <c r="A6696" i="5"/>
  <c r="A6697" i="5"/>
  <c r="A6698" i="5"/>
  <c r="A6699" i="5"/>
  <c r="A6700" i="5"/>
  <c r="A6701" i="5"/>
  <c r="A6702" i="5"/>
  <c r="A6703" i="5"/>
  <c r="A6704" i="5"/>
  <c r="A6705" i="5"/>
  <c r="A6706" i="5"/>
  <c r="A6707" i="5"/>
  <c r="A6708" i="5"/>
  <c r="A6709" i="5"/>
  <c r="A6710" i="5"/>
  <c r="A6711" i="5"/>
  <c r="A6712" i="5"/>
  <c r="A6713" i="5"/>
  <c r="A6714" i="5"/>
  <c r="A6715" i="5"/>
  <c r="A6716" i="5"/>
  <c r="A6717" i="5"/>
  <c r="A6718" i="5"/>
  <c r="A6719" i="5"/>
  <c r="A6720" i="5"/>
  <c r="A6721" i="5"/>
  <c r="A6722" i="5"/>
  <c r="A6723" i="5"/>
  <c r="A6724" i="5"/>
  <c r="A6725" i="5"/>
  <c r="A6726" i="5"/>
  <c r="A6727" i="5"/>
  <c r="A6728" i="5"/>
  <c r="A6729" i="5"/>
  <c r="A6730" i="5"/>
  <c r="A6731" i="5"/>
  <c r="A6732" i="5"/>
  <c r="A6733" i="5"/>
  <c r="A6734" i="5"/>
  <c r="A6735" i="5"/>
  <c r="A6736" i="5"/>
  <c r="A6737" i="5"/>
  <c r="A6738" i="5"/>
  <c r="A6739" i="5"/>
  <c r="A6740" i="5"/>
  <c r="A6741" i="5"/>
  <c r="A6742" i="5"/>
  <c r="A6743" i="5"/>
  <c r="A6744" i="5"/>
  <c r="A6745" i="5"/>
  <c r="A6746" i="5"/>
  <c r="A6747" i="5"/>
  <c r="A6748" i="5"/>
  <c r="A6749" i="5"/>
  <c r="A6750" i="5"/>
  <c r="A6751" i="5"/>
  <c r="A6752" i="5"/>
  <c r="A6753" i="5"/>
  <c r="A6754" i="5"/>
  <c r="A6755" i="5"/>
  <c r="A6756" i="5"/>
  <c r="A6757" i="5"/>
  <c r="A6758" i="5"/>
  <c r="A6759" i="5"/>
  <c r="A6760" i="5"/>
  <c r="A6761" i="5"/>
  <c r="A6762" i="5"/>
  <c r="A6763" i="5"/>
  <c r="A6764" i="5"/>
  <c r="A6765" i="5"/>
  <c r="A6766" i="5"/>
  <c r="A6767" i="5"/>
  <c r="A6768" i="5"/>
  <c r="A6769" i="5"/>
  <c r="A6770" i="5"/>
  <c r="A6771" i="5"/>
  <c r="A6772" i="5"/>
  <c r="A6773" i="5"/>
  <c r="A6774" i="5"/>
  <c r="A6775" i="5"/>
  <c r="A6776" i="5"/>
  <c r="A6777" i="5"/>
  <c r="A6778" i="5"/>
  <c r="A6779" i="5"/>
  <c r="A6780" i="5"/>
  <c r="A6781" i="5"/>
  <c r="A6782" i="5"/>
  <c r="A6783" i="5"/>
  <c r="A6784" i="5"/>
  <c r="A6785" i="5"/>
  <c r="A6786" i="5"/>
  <c r="A6787" i="5"/>
  <c r="A6788" i="5"/>
  <c r="A6789" i="5"/>
  <c r="A6790" i="5"/>
  <c r="A6791" i="5"/>
  <c r="A6792" i="5"/>
  <c r="A6793" i="5"/>
  <c r="A6794" i="5"/>
  <c r="A6795" i="5"/>
  <c r="A6796" i="5"/>
  <c r="A6797" i="5"/>
  <c r="A6798" i="5"/>
  <c r="A6799" i="5"/>
  <c r="A6800" i="5"/>
  <c r="A6801" i="5"/>
  <c r="A6802" i="5"/>
  <c r="A6803" i="5"/>
  <c r="A6804" i="5"/>
  <c r="A6805" i="5"/>
  <c r="A6806" i="5"/>
  <c r="A6807" i="5"/>
  <c r="A6808" i="5"/>
  <c r="A6809" i="5"/>
  <c r="A6810" i="5"/>
  <c r="A6811" i="5"/>
  <c r="A6812" i="5"/>
  <c r="A6813" i="5"/>
  <c r="A6814" i="5"/>
  <c r="A6815" i="5"/>
  <c r="A6816" i="5"/>
  <c r="A6817" i="5"/>
  <c r="A6818" i="5"/>
  <c r="A6819" i="5"/>
  <c r="A6820" i="5"/>
  <c r="A6821" i="5"/>
  <c r="A6822" i="5"/>
  <c r="A6823" i="5"/>
  <c r="A6824" i="5"/>
  <c r="A6825" i="5"/>
  <c r="A6826" i="5"/>
  <c r="A6827" i="5"/>
  <c r="A6828" i="5"/>
  <c r="A6829" i="5"/>
  <c r="A6830" i="5"/>
  <c r="A6831" i="5"/>
  <c r="A6832" i="5"/>
  <c r="A6833" i="5"/>
  <c r="A6834" i="5"/>
  <c r="A6835" i="5"/>
  <c r="A6836" i="5"/>
  <c r="A6837" i="5"/>
  <c r="A6838" i="5"/>
  <c r="A6839" i="5"/>
  <c r="A6840" i="5"/>
  <c r="A6841" i="5"/>
  <c r="A6842" i="5"/>
  <c r="A6843" i="5"/>
  <c r="A6844" i="5"/>
  <c r="A6845" i="5"/>
  <c r="A6846" i="5"/>
  <c r="A6847" i="5"/>
  <c r="A6848" i="5"/>
  <c r="A6849" i="5"/>
  <c r="A6850" i="5"/>
  <c r="A6851" i="5"/>
  <c r="A6852" i="5"/>
  <c r="A6853" i="5"/>
  <c r="A6854" i="5"/>
  <c r="A6855" i="5"/>
  <c r="A6856" i="5"/>
  <c r="A6857" i="5"/>
  <c r="A6858" i="5"/>
  <c r="A6859" i="5"/>
  <c r="A6860" i="5"/>
  <c r="A6861" i="5"/>
  <c r="A6862" i="5"/>
  <c r="A6863" i="5"/>
  <c r="A6864" i="5"/>
  <c r="A6865" i="5"/>
  <c r="A6866" i="5"/>
  <c r="A6867" i="5"/>
  <c r="A6868" i="5"/>
  <c r="A6869" i="5"/>
  <c r="A6870" i="5"/>
  <c r="A6871" i="5"/>
  <c r="A6872" i="5"/>
  <c r="A6873" i="5"/>
  <c r="A6874" i="5"/>
  <c r="A6875" i="5"/>
  <c r="A6876" i="5"/>
  <c r="A6877" i="5"/>
  <c r="A6878" i="5"/>
  <c r="A6879" i="5"/>
  <c r="A6880" i="5"/>
  <c r="A6881" i="5"/>
  <c r="A6882" i="5"/>
  <c r="A6883" i="5"/>
  <c r="A6884" i="5"/>
  <c r="A6885" i="5"/>
  <c r="A6886" i="5"/>
  <c r="A6887" i="5"/>
  <c r="A6888" i="5"/>
  <c r="A6889" i="5"/>
  <c r="A6890" i="5"/>
  <c r="A6891" i="5"/>
  <c r="A6892" i="5"/>
  <c r="A6893" i="5"/>
  <c r="A6894" i="5"/>
  <c r="A6895" i="5"/>
  <c r="A6896" i="5"/>
  <c r="A6897" i="5"/>
  <c r="A6898" i="5"/>
  <c r="A6899" i="5"/>
  <c r="A6900" i="5"/>
  <c r="A6901" i="5"/>
  <c r="A6902" i="5"/>
  <c r="A6903" i="5"/>
  <c r="A6904" i="5"/>
  <c r="A6905" i="5"/>
  <c r="A6906" i="5"/>
  <c r="A6907" i="5"/>
  <c r="A6908" i="5"/>
  <c r="A6909" i="5"/>
  <c r="A6910" i="5"/>
  <c r="A6911" i="5"/>
  <c r="A6912" i="5"/>
  <c r="A6913" i="5"/>
  <c r="A6914" i="5"/>
  <c r="A6915" i="5"/>
  <c r="A6916" i="5"/>
  <c r="A6917" i="5"/>
  <c r="A6918" i="5"/>
  <c r="A6919" i="5"/>
  <c r="A6920" i="5"/>
  <c r="A6921" i="5"/>
  <c r="A6922" i="5"/>
  <c r="A6923" i="5"/>
  <c r="A6924" i="5"/>
  <c r="A6925" i="5"/>
  <c r="A6926" i="5"/>
  <c r="A6927" i="5"/>
  <c r="A6928" i="5"/>
  <c r="A6929" i="5"/>
  <c r="A6930" i="5"/>
  <c r="A6931" i="5"/>
  <c r="A6932" i="5"/>
  <c r="A6933" i="5"/>
  <c r="A6934" i="5"/>
  <c r="A6935" i="5"/>
  <c r="A6936" i="5"/>
  <c r="A6937" i="5"/>
  <c r="A6938" i="5"/>
  <c r="A6939" i="5"/>
  <c r="A6940" i="5"/>
  <c r="A6941" i="5"/>
  <c r="A6942" i="5"/>
  <c r="A6943" i="5"/>
  <c r="A6944" i="5"/>
  <c r="A6945" i="5"/>
  <c r="A6946" i="5"/>
  <c r="A6947" i="5"/>
  <c r="A6948" i="5"/>
  <c r="A6949" i="5"/>
  <c r="A6950" i="5"/>
  <c r="A6951" i="5"/>
  <c r="A6952" i="5"/>
  <c r="A6953" i="5"/>
  <c r="A6954" i="5"/>
  <c r="A6955" i="5"/>
  <c r="A6956" i="5"/>
  <c r="A6957" i="5"/>
  <c r="A6958" i="5"/>
  <c r="A6959" i="5"/>
  <c r="A6960" i="5"/>
  <c r="A6961" i="5"/>
  <c r="A6962" i="5"/>
  <c r="A6963" i="5"/>
  <c r="A6964" i="5"/>
  <c r="A6965" i="5"/>
  <c r="A6966" i="5"/>
  <c r="A6967" i="5"/>
  <c r="A6968" i="5"/>
  <c r="A6969" i="5"/>
  <c r="A6970" i="5"/>
  <c r="A6971" i="5"/>
  <c r="A6972" i="5"/>
  <c r="A6973" i="5"/>
  <c r="A6974" i="5"/>
  <c r="A6975" i="5"/>
  <c r="A6976" i="5"/>
  <c r="A6977" i="5"/>
  <c r="A6978" i="5"/>
  <c r="A6979" i="5"/>
  <c r="A6980" i="5"/>
  <c r="A6981" i="5"/>
  <c r="A6982" i="5"/>
  <c r="A6983" i="5"/>
  <c r="A6984" i="5"/>
  <c r="A6985" i="5"/>
  <c r="A6986" i="5"/>
  <c r="A6987" i="5"/>
  <c r="A6988" i="5"/>
  <c r="A6989" i="5"/>
  <c r="A6990" i="5"/>
  <c r="A6991" i="5"/>
  <c r="A6992" i="5"/>
  <c r="A6993" i="5"/>
  <c r="A6994" i="5"/>
  <c r="A6995" i="5"/>
  <c r="A6996" i="5"/>
  <c r="A6997" i="5"/>
  <c r="A6998" i="5"/>
  <c r="A6999" i="5"/>
  <c r="A7000" i="5"/>
  <c r="A7001" i="5"/>
  <c r="A7002" i="5"/>
  <c r="A7003" i="5"/>
  <c r="A7004" i="5"/>
  <c r="A7005" i="5"/>
  <c r="A7006" i="5"/>
  <c r="A7007" i="5"/>
  <c r="A7008" i="5"/>
  <c r="A7009" i="5"/>
  <c r="A7010" i="5"/>
  <c r="A7011" i="5"/>
  <c r="A7012" i="5"/>
  <c r="A7013" i="5"/>
  <c r="A7014" i="5"/>
  <c r="A7015" i="5"/>
  <c r="A7016" i="5"/>
  <c r="A7017" i="5"/>
  <c r="A7018" i="5"/>
  <c r="A7019" i="5"/>
  <c r="A7020" i="5"/>
  <c r="A7021" i="5"/>
  <c r="A7022" i="5"/>
  <c r="A7023" i="5"/>
  <c r="A7024" i="5"/>
  <c r="A7025" i="5"/>
  <c r="A7026" i="5"/>
  <c r="A7027" i="5"/>
  <c r="A7028" i="5"/>
  <c r="A7029" i="5"/>
  <c r="A7030" i="5"/>
  <c r="A7031" i="5"/>
  <c r="A7032" i="5"/>
  <c r="A7033" i="5"/>
  <c r="A7034" i="5"/>
  <c r="A7035" i="5"/>
  <c r="A7036" i="5"/>
  <c r="A7037" i="5"/>
  <c r="A7038" i="5"/>
  <c r="A7039" i="5"/>
  <c r="A7040" i="5"/>
  <c r="A7041" i="5"/>
  <c r="A7042" i="5"/>
  <c r="A7043" i="5"/>
  <c r="A7044" i="5"/>
  <c r="A7045" i="5"/>
  <c r="A7046" i="5"/>
  <c r="A7047" i="5"/>
  <c r="A7048" i="5"/>
  <c r="A7049" i="5"/>
  <c r="A7050" i="5"/>
  <c r="A7051" i="5"/>
  <c r="A7052" i="5"/>
  <c r="A7053" i="5"/>
  <c r="A7054" i="5"/>
  <c r="A7055" i="5"/>
  <c r="A7056" i="5"/>
  <c r="A7057" i="5"/>
  <c r="A7058" i="5"/>
  <c r="A7059" i="5"/>
  <c r="A7060" i="5"/>
  <c r="A7061" i="5"/>
  <c r="A7062" i="5"/>
  <c r="A7063" i="5"/>
  <c r="A7064" i="5"/>
  <c r="A7065" i="5"/>
  <c r="A7066" i="5"/>
  <c r="A7067" i="5"/>
  <c r="A7068" i="5"/>
  <c r="A7069" i="5"/>
  <c r="A7070" i="5"/>
  <c r="A7071" i="5"/>
  <c r="A7072" i="5"/>
  <c r="A7073" i="5"/>
  <c r="A7074" i="5"/>
  <c r="A7075" i="5"/>
  <c r="A7076" i="5"/>
  <c r="A7077" i="5"/>
  <c r="A7078" i="5"/>
  <c r="A7079" i="5"/>
  <c r="A7080" i="5"/>
  <c r="A7081" i="5"/>
  <c r="A7082" i="5"/>
  <c r="A7083" i="5"/>
  <c r="A7084" i="5"/>
  <c r="A7085" i="5"/>
  <c r="A7086" i="5"/>
  <c r="A7087" i="5"/>
  <c r="A7088" i="5"/>
  <c r="A7089" i="5"/>
  <c r="A7090" i="5"/>
  <c r="A7091" i="5"/>
  <c r="A7092" i="5"/>
  <c r="A7093" i="5"/>
  <c r="A7094" i="5"/>
  <c r="A7095" i="5"/>
  <c r="A7096" i="5"/>
  <c r="A7097" i="5"/>
  <c r="A7098" i="5"/>
  <c r="A7099" i="5"/>
  <c r="A7100" i="5"/>
  <c r="A7101" i="5"/>
  <c r="A7102" i="5"/>
  <c r="A7103" i="5"/>
  <c r="A7104" i="5"/>
  <c r="A7105" i="5"/>
  <c r="A7106" i="5"/>
  <c r="A7107" i="5"/>
  <c r="A7108" i="5"/>
  <c r="A7109" i="5"/>
  <c r="A7110" i="5"/>
  <c r="A7111" i="5"/>
  <c r="A7112" i="5"/>
  <c r="A7113" i="5"/>
  <c r="A7114" i="5"/>
  <c r="A7115" i="5"/>
  <c r="A7116" i="5"/>
  <c r="A7117" i="5"/>
  <c r="A7118" i="5"/>
  <c r="A7119" i="5"/>
  <c r="A7120" i="5"/>
  <c r="A7121" i="5"/>
  <c r="A7122" i="5"/>
  <c r="A7123" i="5"/>
  <c r="A7124" i="5"/>
  <c r="A7125" i="5"/>
  <c r="A7126" i="5"/>
  <c r="A7127" i="5"/>
  <c r="A7128" i="5"/>
  <c r="A7129" i="5"/>
  <c r="A7130" i="5"/>
  <c r="A7131" i="5"/>
  <c r="A7132" i="5"/>
  <c r="A7133" i="5"/>
  <c r="A7134" i="5"/>
  <c r="A7135" i="5"/>
  <c r="A7136" i="5"/>
  <c r="A7137" i="5"/>
  <c r="A7138" i="5"/>
  <c r="A7139" i="5"/>
  <c r="A7140" i="5"/>
  <c r="A7141" i="5"/>
  <c r="A7142" i="5"/>
  <c r="A7143" i="5"/>
  <c r="A7144" i="5"/>
  <c r="A7145" i="5"/>
  <c r="A7146" i="5"/>
  <c r="A7147" i="5"/>
  <c r="A7148" i="5"/>
  <c r="A7149" i="5"/>
  <c r="A7150" i="5"/>
  <c r="A7151" i="5"/>
  <c r="A7152" i="5"/>
  <c r="A7153" i="5"/>
  <c r="A7154" i="5"/>
  <c r="A7155" i="5"/>
  <c r="A7156" i="5"/>
  <c r="A7157" i="5"/>
  <c r="A7158" i="5"/>
  <c r="A7159" i="5"/>
  <c r="A7160" i="5"/>
  <c r="A7161" i="5"/>
  <c r="A7162" i="5"/>
  <c r="A7163" i="5"/>
  <c r="A7164" i="5"/>
  <c r="A7165" i="5"/>
  <c r="A7166" i="5"/>
  <c r="A7167" i="5"/>
  <c r="A7168" i="5"/>
  <c r="A7169" i="5"/>
  <c r="A7170" i="5"/>
  <c r="A7171" i="5"/>
  <c r="A7172" i="5"/>
  <c r="A7173" i="5"/>
  <c r="A7174" i="5"/>
  <c r="A7175" i="5"/>
  <c r="A7176" i="5"/>
  <c r="A7177" i="5"/>
  <c r="A7178" i="5"/>
  <c r="A7179" i="5"/>
  <c r="A7180" i="5"/>
  <c r="A7181" i="5"/>
  <c r="A7182" i="5"/>
  <c r="A7183" i="5"/>
  <c r="A7184" i="5"/>
  <c r="A7185" i="5"/>
  <c r="A7186" i="5"/>
  <c r="A7187" i="5"/>
  <c r="A7188" i="5"/>
  <c r="A7189" i="5"/>
  <c r="A7190" i="5"/>
  <c r="A7191" i="5"/>
  <c r="A7192" i="5"/>
  <c r="A7193" i="5"/>
  <c r="A7194" i="5"/>
  <c r="A7195" i="5"/>
  <c r="A7196" i="5"/>
  <c r="A7197" i="5"/>
  <c r="A7198" i="5"/>
  <c r="A7199" i="5"/>
  <c r="A7200" i="5"/>
  <c r="A7201" i="5"/>
  <c r="A7202" i="5"/>
  <c r="A7203" i="5"/>
  <c r="A7204" i="5"/>
  <c r="A7205" i="5"/>
  <c r="A7206" i="5"/>
  <c r="A7207" i="5"/>
  <c r="A7208" i="5"/>
  <c r="A7209" i="5"/>
  <c r="A7210" i="5"/>
  <c r="A7211" i="5"/>
  <c r="A7212" i="5"/>
  <c r="A7213" i="5"/>
  <c r="A7214" i="5"/>
  <c r="A7215" i="5"/>
  <c r="A7216" i="5"/>
  <c r="A7217" i="5"/>
  <c r="A7218" i="5"/>
  <c r="A7219" i="5"/>
  <c r="A7220" i="5"/>
  <c r="A7221" i="5"/>
  <c r="A7222" i="5"/>
  <c r="A7223" i="5"/>
  <c r="A7224" i="5"/>
  <c r="A7225" i="5"/>
  <c r="A7226" i="5"/>
  <c r="A7227" i="5"/>
  <c r="A7228" i="5"/>
  <c r="A7229" i="5"/>
  <c r="A7230" i="5"/>
  <c r="A7231" i="5"/>
  <c r="A7232" i="5"/>
  <c r="A7233" i="5"/>
  <c r="A7234" i="5"/>
  <c r="A7235" i="5"/>
  <c r="A7236" i="5"/>
  <c r="A7237" i="5"/>
  <c r="A7238" i="5"/>
  <c r="A7239" i="5"/>
  <c r="A7240" i="5"/>
  <c r="A7241" i="5"/>
  <c r="A7242" i="5"/>
  <c r="A7243" i="5"/>
  <c r="A7244" i="5"/>
  <c r="A7245" i="5"/>
  <c r="A7246" i="5"/>
  <c r="A7247" i="5"/>
  <c r="A7248" i="5"/>
  <c r="A7249" i="5"/>
  <c r="A7250" i="5"/>
  <c r="A7251" i="5"/>
  <c r="A7252" i="5"/>
  <c r="A7253" i="5"/>
  <c r="A7254" i="5"/>
  <c r="A7255" i="5"/>
  <c r="A7256" i="5"/>
  <c r="A7257" i="5"/>
  <c r="A7258" i="5"/>
  <c r="A7259" i="5"/>
  <c r="A7260" i="5"/>
  <c r="A7261" i="5"/>
  <c r="A7262" i="5"/>
  <c r="A7263" i="5"/>
  <c r="A7264" i="5"/>
  <c r="A7265" i="5"/>
  <c r="A7266" i="5"/>
  <c r="A7267" i="5"/>
  <c r="A7268" i="5"/>
  <c r="A7269" i="5"/>
  <c r="A7270" i="5"/>
  <c r="A7271" i="5"/>
  <c r="A7272" i="5"/>
  <c r="A7273" i="5"/>
  <c r="A7274" i="5"/>
  <c r="A7275" i="5"/>
  <c r="A7276" i="5"/>
  <c r="A7277" i="5"/>
  <c r="A7278" i="5"/>
  <c r="A7279" i="5"/>
  <c r="A7280" i="5"/>
  <c r="A7281" i="5"/>
  <c r="A7282" i="5"/>
  <c r="A7283" i="5"/>
  <c r="A7284" i="5"/>
  <c r="A7285" i="5"/>
  <c r="A7286" i="5"/>
  <c r="A7287" i="5"/>
  <c r="A7288" i="5"/>
  <c r="A7289" i="5"/>
  <c r="A7290" i="5"/>
  <c r="A7291" i="5"/>
  <c r="A7292" i="5"/>
  <c r="A7293" i="5"/>
  <c r="A7294" i="5"/>
  <c r="A7295" i="5"/>
  <c r="A7296" i="5"/>
  <c r="A7297" i="5"/>
  <c r="A7298" i="5"/>
  <c r="A7299" i="5"/>
  <c r="A7300" i="5"/>
  <c r="A7301" i="5"/>
  <c r="A7302" i="5"/>
  <c r="A7303" i="5"/>
  <c r="A7304" i="5"/>
  <c r="A7305" i="5"/>
  <c r="A7306" i="5"/>
  <c r="A7307" i="5"/>
  <c r="A7308" i="5"/>
  <c r="A7309" i="5"/>
  <c r="A7310" i="5"/>
  <c r="A7311" i="5"/>
  <c r="A7312" i="5"/>
  <c r="A7313" i="5"/>
  <c r="A7314" i="5"/>
  <c r="A7315" i="5"/>
  <c r="A7316" i="5"/>
  <c r="A7317" i="5"/>
  <c r="A7318" i="5"/>
  <c r="A7319" i="5"/>
  <c r="A7320" i="5"/>
  <c r="A7321" i="5"/>
  <c r="A7322" i="5"/>
  <c r="A7323" i="5"/>
  <c r="A7324" i="5"/>
  <c r="A7325" i="5"/>
  <c r="A7326" i="5"/>
  <c r="A7327" i="5"/>
  <c r="A7328" i="5"/>
  <c r="A7329" i="5"/>
  <c r="A7330" i="5"/>
  <c r="A7331" i="5"/>
  <c r="A7332" i="5"/>
  <c r="A7333" i="5"/>
  <c r="A7334" i="5"/>
  <c r="A7335" i="5"/>
  <c r="A7336" i="5"/>
  <c r="A7337" i="5"/>
  <c r="A7338" i="5"/>
  <c r="A7339" i="5"/>
  <c r="A7340" i="5"/>
  <c r="A7341" i="5"/>
  <c r="A7342" i="5"/>
  <c r="A7343" i="5"/>
  <c r="A7344" i="5"/>
  <c r="A7345" i="5"/>
  <c r="A7346" i="5"/>
  <c r="A7347" i="5"/>
  <c r="A7348" i="5"/>
  <c r="A7349" i="5"/>
  <c r="A7350" i="5"/>
  <c r="A7351" i="5"/>
  <c r="A7352" i="5"/>
  <c r="A7353" i="5"/>
  <c r="A7354" i="5"/>
  <c r="A7355" i="5"/>
  <c r="A7356" i="5"/>
  <c r="A7357" i="5"/>
  <c r="A7358" i="5"/>
  <c r="A7359" i="5"/>
  <c r="A7360" i="5"/>
  <c r="A7361" i="5"/>
  <c r="A7362" i="5"/>
  <c r="A7363" i="5"/>
  <c r="A7364" i="5"/>
  <c r="A7365" i="5"/>
  <c r="A7366" i="5"/>
  <c r="A7367" i="5"/>
  <c r="A7368" i="5"/>
  <c r="A7369" i="5"/>
  <c r="A7370" i="5"/>
  <c r="A7371" i="5"/>
  <c r="A7372" i="5"/>
  <c r="A7373" i="5"/>
  <c r="A7374" i="5"/>
  <c r="A7375" i="5"/>
  <c r="A7376" i="5"/>
  <c r="A7377" i="5"/>
  <c r="A7378" i="5"/>
  <c r="A7379" i="5"/>
  <c r="A7380" i="5"/>
  <c r="A7381" i="5"/>
  <c r="A7382" i="5"/>
  <c r="A7383" i="5"/>
  <c r="A7384" i="5"/>
  <c r="A7385" i="5"/>
  <c r="A7386" i="5"/>
  <c r="A7387" i="5"/>
  <c r="A7388" i="5"/>
  <c r="A7389" i="5"/>
  <c r="A7390" i="5"/>
  <c r="A7391" i="5"/>
  <c r="A7392" i="5"/>
  <c r="A7393" i="5"/>
  <c r="A7394" i="5"/>
  <c r="A7395" i="5"/>
  <c r="A7396" i="5"/>
  <c r="A7397" i="5"/>
  <c r="A7398" i="5"/>
  <c r="A7399" i="5"/>
  <c r="A7400" i="5"/>
  <c r="A7401" i="5"/>
  <c r="A7402" i="5"/>
  <c r="A7403" i="5"/>
  <c r="A7404" i="5"/>
  <c r="A7405" i="5"/>
  <c r="A7406" i="5"/>
  <c r="A7407" i="5"/>
  <c r="A7408" i="5"/>
  <c r="A7409" i="5"/>
  <c r="A7410" i="5"/>
  <c r="A7411" i="5"/>
  <c r="A7412" i="5"/>
  <c r="A7413" i="5"/>
  <c r="A7414" i="5"/>
  <c r="A7415" i="5"/>
  <c r="A7416" i="5"/>
  <c r="A7417" i="5"/>
  <c r="A7418" i="5"/>
  <c r="A7419" i="5"/>
  <c r="A7420" i="5"/>
  <c r="A7421" i="5"/>
  <c r="A7422" i="5"/>
  <c r="A7423" i="5"/>
  <c r="A7424" i="5"/>
  <c r="A7425" i="5"/>
  <c r="A7426" i="5"/>
  <c r="A7427" i="5"/>
  <c r="A7428" i="5"/>
  <c r="A7429" i="5"/>
  <c r="A7430" i="5"/>
  <c r="A7431" i="5"/>
  <c r="A7432" i="5"/>
  <c r="A7433" i="5"/>
  <c r="A7434" i="5"/>
  <c r="A7435" i="5"/>
  <c r="A7436" i="5"/>
  <c r="A7437" i="5"/>
  <c r="A7438" i="5"/>
  <c r="A7439" i="5"/>
  <c r="A7440" i="5"/>
  <c r="A7441" i="5"/>
  <c r="A7442" i="5"/>
  <c r="A7443" i="5"/>
  <c r="A7444" i="5"/>
  <c r="A7445" i="5"/>
  <c r="A7446" i="5"/>
  <c r="A7447" i="5"/>
  <c r="A7448" i="5"/>
  <c r="A7449" i="5"/>
  <c r="A7450" i="5"/>
  <c r="A7451" i="5"/>
  <c r="A7452" i="5"/>
  <c r="A7453" i="5"/>
  <c r="A7454" i="5"/>
  <c r="A7455" i="5"/>
  <c r="A7456" i="5"/>
  <c r="A7457" i="5"/>
  <c r="A7458" i="5"/>
  <c r="A7459" i="5"/>
  <c r="A7460" i="5"/>
  <c r="A7461" i="5"/>
  <c r="A7462" i="5"/>
  <c r="A7463" i="5"/>
  <c r="A7464" i="5"/>
  <c r="A7465" i="5"/>
  <c r="A7466" i="5"/>
  <c r="A7467" i="5"/>
  <c r="A7468" i="5"/>
  <c r="A7469" i="5"/>
  <c r="A7470" i="5"/>
  <c r="A7471" i="5"/>
  <c r="A7472" i="5"/>
  <c r="A7473" i="5"/>
  <c r="A7474" i="5"/>
  <c r="A7475" i="5"/>
  <c r="A7476" i="5"/>
  <c r="A7477" i="5"/>
  <c r="A7478" i="5"/>
  <c r="A7479" i="5"/>
  <c r="A7480" i="5"/>
  <c r="A7481" i="5"/>
  <c r="A7482" i="5"/>
  <c r="A7483" i="5"/>
  <c r="A7484" i="5"/>
  <c r="A7485" i="5"/>
  <c r="A7486" i="5"/>
  <c r="A7487" i="5"/>
  <c r="A7488" i="5"/>
  <c r="A7489" i="5"/>
  <c r="A7490" i="5"/>
  <c r="A7491" i="5"/>
  <c r="A7492" i="5"/>
  <c r="A7493" i="5"/>
  <c r="A7494" i="5"/>
  <c r="A7495" i="5"/>
  <c r="A7496" i="5"/>
  <c r="A7497" i="5"/>
  <c r="A7498" i="5"/>
  <c r="A7499" i="5"/>
  <c r="A7500" i="5"/>
  <c r="A7501" i="5"/>
  <c r="A7502" i="5"/>
  <c r="A7503" i="5"/>
  <c r="A7504" i="5"/>
  <c r="A7505" i="5"/>
  <c r="A7506" i="5"/>
  <c r="A7507" i="5"/>
  <c r="A7508" i="5"/>
  <c r="A7509" i="5"/>
  <c r="A7510" i="5"/>
  <c r="A7511" i="5"/>
  <c r="A7512" i="5"/>
  <c r="A7513" i="5"/>
  <c r="A7514" i="5"/>
  <c r="A7515" i="5"/>
  <c r="A7516" i="5"/>
  <c r="A7517" i="5"/>
  <c r="A7518" i="5"/>
  <c r="A7519" i="5"/>
  <c r="A7520" i="5"/>
  <c r="A7521" i="5"/>
  <c r="A7522" i="5"/>
  <c r="A7523" i="5"/>
  <c r="A7524" i="5"/>
  <c r="A7525" i="5"/>
  <c r="A7526" i="5"/>
  <c r="A7527" i="5"/>
  <c r="A7528" i="5"/>
  <c r="A7529" i="5"/>
  <c r="A7530" i="5"/>
  <c r="A7531" i="5"/>
  <c r="A7532" i="5"/>
  <c r="A7533" i="5"/>
  <c r="A7534" i="5"/>
  <c r="A7535" i="5"/>
  <c r="A7536" i="5"/>
  <c r="A7537" i="5"/>
  <c r="A7538" i="5"/>
  <c r="A7539" i="5"/>
  <c r="A7540" i="5"/>
  <c r="A7541" i="5"/>
  <c r="A7542" i="5"/>
  <c r="A7543" i="5"/>
  <c r="A7544" i="5"/>
  <c r="A7545" i="5"/>
  <c r="A7546" i="5"/>
  <c r="A7547" i="5"/>
  <c r="A7548" i="5"/>
  <c r="A7549" i="5"/>
  <c r="A7550" i="5"/>
  <c r="A7551" i="5"/>
  <c r="A7552" i="5"/>
  <c r="A7553" i="5"/>
  <c r="A7554" i="5"/>
  <c r="A7555" i="5"/>
  <c r="A7556" i="5"/>
  <c r="A7557" i="5"/>
  <c r="A7558" i="5"/>
  <c r="A7559" i="5"/>
  <c r="A7560" i="5"/>
  <c r="A7561" i="5"/>
  <c r="A7562" i="5"/>
  <c r="A7563" i="5"/>
  <c r="A7564" i="5"/>
  <c r="A7565" i="5"/>
  <c r="A7566" i="5"/>
  <c r="A7567" i="5"/>
  <c r="A7568" i="5"/>
  <c r="A7569" i="5"/>
  <c r="A7570" i="5"/>
  <c r="A7571" i="5"/>
  <c r="A7572" i="5"/>
  <c r="A7573" i="5"/>
  <c r="A7574" i="5"/>
  <c r="A7575" i="5"/>
  <c r="A7576" i="5"/>
  <c r="A7577" i="5"/>
  <c r="A7578" i="5"/>
  <c r="A7579" i="5"/>
  <c r="A7580" i="5"/>
  <c r="A7581" i="5"/>
  <c r="A7582" i="5"/>
  <c r="A7583" i="5"/>
  <c r="A7584" i="5"/>
  <c r="A7585" i="5"/>
  <c r="A7586" i="5"/>
  <c r="A7587" i="5"/>
  <c r="A7588" i="5"/>
  <c r="A7589" i="5"/>
  <c r="A7590" i="5"/>
  <c r="A7591" i="5"/>
  <c r="A7592" i="5"/>
  <c r="A7593" i="5"/>
  <c r="A7594" i="5"/>
  <c r="A7595" i="5"/>
  <c r="A7596" i="5"/>
  <c r="A7597" i="5"/>
  <c r="A7598" i="5"/>
  <c r="A7599" i="5"/>
  <c r="A7600" i="5"/>
  <c r="A7601" i="5"/>
  <c r="A7602" i="5"/>
  <c r="A7603" i="5"/>
  <c r="A7604" i="5"/>
  <c r="A7605" i="5"/>
  <c r="A7606" i="5"/>
  <c r="A7607" i="5"/>
  <c r="A7608" i="5"/>
  <c r="A7609" i="5"/>
  <c r="A7610" i="5"/>
  <c r="A7611" i="5"/>
  <c r="A7612" i="5"/>
  <c r="A7613" i="5"/>
  <c r="A7614" i="5"/>
  <c r="A7615" i="5"/>
  <c r="A7616" i="5"/>
  <c r="A7617" i="5"/>
  <c r="A7618" i="5"/>
  <c r="A7619" i="5"/>
  <c r="A7620" i="5"/>
  <c r="A7621" i="5"/>
  <c r="A7622" i="5"/>
  <c r="A7623" i="5"/>
  <c r="A7624" i="5"/>
  <c r="A7625" i="5"/>
  <c r="A7626" i="5"/>
  <c r="A7627" i="5"/>
  <c r="A7628" i="5"/>
  <c r="A7629" i="5"/>
  <c r="A7630" i="5"/>
  <c r="A7631" i="5"/>
  <c r="A7632" i="5"/>
  <c r="A7633" i="5"/>
  <c r="A7634" i="5"/>
  <c r="A7635" i="5"/>
  <c r="A7636" i="5"/>
  <c r="A7637" i="5"/>
  <c r="A7638" i="5"/>
  <c r="A7639" i="5"/>
  <c r="A7640" i="5"/>
  <c r="A7641" i="5"/>
  <c r="A7642" i="5"/>
  <c r="A7643" i="5"/>
  <c r="A7644" i="5"/>
  <c r="A7645" i="5"/>
  <c r="A7646" i="5"/>
  <c r="A7647" i="5"/>
  <c r="A7648" i="5"/>
  <c r="A7649" i="5"/>
  <c r="A7650" i="5"/>
  <c r="A7651" i="5"/>
  <c r="A7652" i="5"/>
  <c r="A7653" i="5"/>
  <c r="A7654" i="5"/>
  <c r="A7655" i="5"/>
  <c r="A7656" i="5"/>
  <c r="A7657" i="5"/>
  <c r="A7658" i="5"/>
  <c r="A7659" i="5"/>
  <c r="A7660" i="5"/>
  <c r="A7661" i="5"/>
  <c r="A7662" i="5"/>
  <c r="A7663" i="5"/>
  <c r="A7664" i="5"/>
  <c r="A7665" i="5"/>
  <c r="A7666" i="5"/>
  <c r="A7667" i="5"/>
  <c r="A7668" i="5"/>
  <c r="A7669" i="5"/>
  <c r="A7670" i="5"/>
  <c r="A7671" i="5"/>
  <c r="A7672" i="5"/>
  <c r="A7673" i="5"/>
  <c r="A7674" i="5"/>
  <c r="A7675" i="5"/>
  <c r="A7676" i="5"/>
  <c r="A7677" i="5"/>
  <c r="A7678" i="5"/>
  <c r="A7679" i="5"/>
  <c r="A7680" i="5"/>
  <c r="A7681" i="5"/>
  <c r="A7682" i="5"/>
  <c r="A7683" i="5"/>
  <c r="A7684" i="5"/>
  <c r="A7685" i="5"/>
  <c r="A7686" i="5"/>
  <c r="A7687" i="5"/>
  <c r="A7688" i="5"/>
  <c r="A7689" i="5"/>
  <c r="A7690" i="5"/>
  <c r="A7691" i="5"/>
  <c r="A7692" i="5"/>
  <c r="A7693" i="5"/>
  <c r="A7694" i="5"/>
  <c r="A7695" i="5"/>
  <c r="A7696" i="5"/>
  <c r="A7697" i="5"/>
  <c r="A7698" i="5"/>
  <c r="A7699" i="5"/>
  <c r="A7700" i="5"/>
  <c r="A7701" i="5"/>
  <c r="A7702" i="5"/>
  <c r="A7703" i="5"/>
  <c r="A7704" i="5"/>
  <c r="A7705" i="5"/>
  <c r="A7706" i="5"/>
  <c r="A7707" i="5"/>
  <c r="A7708" i="5"/>
  <c r="A7709" i="5"/>
  <c r="A7710" i="5"/>
  <c r="A7711" i="5"/>
  <c r="A7712" i="5"/>
  <c r="A7713" i="5"/>
  <c r="A7714" i="5"/>
  <c r="A7715" i="5"/>
  <c r="A7716" i="5"/>
  <c r="A7717" i="5"/>
  <c r="A7718" i="5"/>
  <c r="A7719" i="5"/>
  <c r="A7720" i="5"/>
  <c r="A7721" i="5"/>
  <c r="A7722" i="5"/>
  <c r="A7723" i="5"/>
  <c r="A7724" i="5"/>
  <c r="A7725" i="5"/>
  <c r="A7726" i="5"/>
  <c r="A7727" i="5"/>
  <c r="A7728" i="5"/>
  <c r="A7729" i="5"/>
  <c r="A7730" i="5"/>
  <c r="A7731" i="5"/>
  <c r="A7732" i="5"/>
  <c r="A7733" i="5"/>
  <c r="A7734" i="5"/>
  <c r="A7735" i="5"/>
  <c r="A7736" i="5"/>
  <c r="A7737" i="5"/>
  <c r="A7738" i="5"/>
  <c r="A7739" i="5"/>
  <c r="A7740" i="5"/>
  <c r="A7741" i="5"/>
  <c r="A7742" i="5"/>
  <c r="A7743" i="5"/>
  <c r="A7744" i="5"/>
  <c r="A7745" i="5"/>
  <c r="A7746" i="5"/>
  <c r="A7747" i="5"/>
  <c r="A7748" i="5"/>
  <c r="A7749" i="5"/>
  <c r="A7750" i="5"/>
  <c r="A7751" i="5"/>
  <c r="A7752" i="5"/>
  <c r="A7753" i="5"/>
  <c r="A7754" i="5"/>
  <c r="A7755" i="5"/>
  <c r="A7756" i="5"/>
  <c r="A7757" i="5"/>
  <c r="A7758" i="5"/>
  <c r="A7759" i="5"/>
  <c r="A7760" i="5"/>
  <c r="A7761" i="5"/>
  <c r="A7762" i="5"/>
  <c r="A7763" i="5"/>
  <c r="A7764" i="5"/>
  <c r="A7765" i="5"/>
  <c r="A7766" i="5"/>
  <c r="A7767" i="5"/>
  <c r="A7768" i="5"/>
  <c r="A7769" i="5"/>
  <c r="A7770" i="5"/>
  <c r="A7771" i="5"/>
  <c r="A7772" i="5"/>
  <c r="A7773" i="5"/>
  <c r="A7774" i="5"/>
  <c r="A7775" i="5"/>
  <c r="A7776" i="5"/>
  <c r="A7777" i="5"/>
  <c r="A7778" i="5"/>
  <c r="A7779" i="5"/>
  <c r="A7780" i="5"/>
  <c r="A7781" i="5"/>
  <c r="A7782" i="5"/>
  <c r="A7783" i="5"/>
  <c r="A7784" i="5"/>
  <c r="A7785" i="5"/>
  <c r="A7786" i="5"/>
  <c r="A7787" i="5"/>
  <c r="A7788" i="5"/>
  <c r="A7789" i="5"/>
  <c r="A7790" i="5"/>
  <c r="A7791" i="5"/>
  <c r="A7792" i="5"/>
  <c r="A7793" i="5"/>
  <c r="A7794" i="5"/>
  <c r="A7795" i="5"/>
  <c r="A7796" i="5"/>
  <c r="A7797" i="5"/>
  <c r="A7798" i="5"/>
  <c r="A7799" i="5"/>
  <c r="A7800" i="5"/>
  <c r="A7801" i="5"/>
  <c r="A7802" i="5"/>
  <c r="A7803" i="5"/>
  <c r="A7804" i="5"/>
  <c r="A7805" i="5"/>
  <c r="A7806" i="5"/>
  <c r="A7807" i="5"/>
  <c r="A7808" i="5"/>
  <c r="A7809" i="5"/>
  <c r="A7810" i="5"/>
  <c r="A7811" i="5"/>
  <c r="A7812" i="5"/>
  <c r="A7813" i="5"/>
  <c r="A7814" i="5"/>
  <c r="A7815" i="5"/>
  <c r="A7816" i="5"/>
  <c r="A7817" i="5"/>
  <c r="A7818" i="5"/>
  <c r="A7819" i="5"/>
  <c r="A7820" i="5"/>
  <c r="A7821" i="5"/>
  <c r="A7822" i="5"/>
  <c r="A7823" i="5"/>
  <c r="A7824" i="5"/>
  <c r="A7825" i="5"/>
  <c r="A7826" i="5"/>
  <c r="A7827" i="5"/>
  <c r="A7828" i="5"/>
  <c r="A7829" i="5"/>
  <c r="A7830" i="5"/>
  <c r="A7831" i="5"/>
  <c r="A7832" i="5"/>
  <c r="A7833" i="5"/>
  <c r="A7834" i="5"/>
  <c r="A7835" i="5"/>
  <c r="A7836" i="5"/>
  <c r="A7837" i="5"/>
  <c r="A7838" i="5"/>
  <c r="A7839" i="5"/>
  <c r="A7840" i="5"/>
  <c r="A7841" i="5"/>
  <c r="A7842" i="5"/>
  <c r="A7843" i="5"/>
  <c r="A7844" i="5"/>
  <c r="A7845" i="5"/>
  <c r="A7846" i="5"/>
  <c r="A7847" i="5"/>
  <c r="A7848" i="5"/>
  <c r="A7849" i="5"/>
  <c r="A7850" i="5"/>
  <c r="A7851" i="5"/>
  <c r="A7852" i="5"/>
  <c r="A7853" i="5"/>
  <c r="A7854" i="5"/>
  <c r="A7855" i="5"/>
  <c r="A7856" i="5"/>
  <c r="A7857" i="5"/>
  <c r="A7858" i="5"/>
  <c r="A7859" i="5"/>
  <c r="A7860" i="5"/>
  <c r="A7861" i="5"/>
  <c r="A7862" i="5"/>
  <c r="A7863" i="5"/>
  <c r="A7864" i="5"/>
  <c r="A7865" i="5"/>
  <c r="A7866" i="5"/>
  <c r="A7867" i="5"/>
  <c r="A7868" i="5"/>
  <c r="A7869" i="5"/>
  <c r="A7870" i="5"/>
  <c r="A7871" i="5"/>
  <c r="A7872" i="5"/>
  <c r="A7873" i="5"/>
  <c r="A7874" i="5"/>
  <c r="A7875" i="5"/>
  <c r="A7876" i="5"/>
  <c r="A7877" i="5"/>
  <c r="A7878" i="5"/>
  <c r="A7879" i="5"/>
  <c r="A7880" i="5"/>
  <c r="A7881" i="5"/>
  <c r="A7882" i="5"/>
  <c r="A7883" i="5"/>
  <c r="A7884" i="5"/>
  <c r="A7885" i="5"/>
  <c r="A7886" i="5"/>
  <c r="A7887" i="5"/>
  <c r="A7888" i="5"/>
  <c r="A7889" i="5"/>
  <c r="A7890" i="5"/>
  <c r="A7891" i="5"/>
  <c r="A7892" i="5"/>
  <c r="A7893" i="5"/>
  <c r="A7894" i="5"/>
  <c r="A7895" i="5"/>
  <c r="A7896" i="5"/>
  <c r="A7897" i="5"/>
  <c r="A7898" i="5"/>
  <c r="A7899" i="5"/>
  <c r="A7900" i="5"/>
  <c r="A7901" i="5"/>
  <c r="A7902" i="5"/>
  <c r="A7903" i="5"/>
  <c r="A7904" i="5"/>
  <c r="A7905" i="5"/>
  <c r="A7906" i="5"/>
  <c r="A7907" i="5"/>
  <c r="A7908" i="5"/>
  <c r="A7909" i="5"/>
  <c r="A7910" i="5"/>
  <c r="A7911" i="5"/>
  <c r="A7912" i="5"/>
  <c r="A7913" i="5"/>
  <c r="A7914" i="5"/>
  <c r="A7915" i="5"/>
  <c r="A7916" i="5"/>
  <c r="A7917" i="5"/>
  <c r="A7918" i="5"/>
  <c r="A7919" i="5"/>
  <c r="A7920" i="5"/>
  <c r="A7921" i="5"/>
  <c r="A7922" i="5"/>
  <c r="A7923" i="5"/>
  <c r="A7924" i="5"/>
  <c r="A7925" i="5"/>
  <c r="A7926" i="5"/>
  <c r="A7927" i="5"/>
  <c r="A7928" i="5"/>
  <c r="A7929" i="5"/>
  <c r="A7930" i="5"/>
  <c r="A7931" i="5"/>
  <c r="A7932" i="5"/>
  <c r="A7933" i="5"/>
  <c r="A7934" i="5"/>
  <c r="A7935" i="5"/>
  <c r="A7936" i="5"/>
  <c r="A7937" i="5"/>
  <c r="A7938" i="5"/>
  <c r="A7939" i="5"/>
  <c r="A7940" i="5"/>
  <c r="A7941" i="5"/>
  <c r="A7942" i="5"/>
  <c r="A7943" i="5"/>
  <c r="A7944" i="5"/>
  <c r="A7945" i="5"/>
  <c r="A7946" i="5"/>
  <c r="A7947" i="5"/>
  <c r="A7948" i="5"/>
  <c r="A7949" i="5"/>
  <c r="A7950" i="5"/>
  <c r="A7951" i="5"/>
  <c r="A7952" i="5"/>
  <c r="A7953" i="5"/>
  <c r="A7954" i="5"/>
  <c r="A7955" i="5"/>
  <c r="A7956" i="5"/>
  <c r="A7957" i="5"/>
  <c r="A7958" i="5"/>
  <c r="A7959" i="5"/>
  <c r="A7960" i="5"/>
  <c r="A7961" i="5"/>
  <c r="A7962" i="5"/>
  <c r="A7963" i="5"/>
  <c r="A7964" i="5"/>
  <c r="A7965" i="5"/>
  <c r="A7966" i="5"/>
  <c r="A7967" i="5"/>
  <c r="A7968" i="5"/>
  <c r="A7969" i="5"/>
  <c r="A7970" i="5"/>
  <c r="A7971" i="5"/>
  <c r="A7972" i="5"/>
  <c r="A7973" i="5"/>
  <c r="A7974" i="5"/>
  <c r="A7975" i="5"/>
  <c r="A7976" i="5"/>
  <c r="A7977" i="5"/>
  <c r="A7978" i="5"/>
  <c r="A7979" i="5"/>
  <c r="A7980" i="5"/>
  <c r="A7981" i="5"/>
  <c r="A7982" i="5"/>
  <c r="A7983" i="5"/>
  <c r="A7984" i="5"/>
  <c r="A7985" i="5"/>
  <c r="A7986" i="5"/>
  <c r="A7987" i="5"/>
  <c r="A7988" i="5"/>
  <c r="A7989" i="5"/>
  <c r="A7990" i="5"/>
  <c r="A7991" i="5"/>
  <c r="A7992" i="5"/>
  <c r="A7993" i="5"/>
  <c r="A7994" i="5"/>
  <c r="A7995" i="5"/>
  <c r="A7996" i="5"/>
  <c r="A7997" i="5"/>
  <c r="A7998" i="5"/>
  <c r="A7999" i="5"/>
  <c r="A8000" i="5"/>
  <c r="A8001" i="5"/>
  <c r="A8002" i="5"/>
  <c r="A8003" i="5"/>
  <c r="A8004" i="5"/>
  <c r="A8005" i="5"/>
  <c r="A8006" i="5"/>
  <c r="A8007" i="5"/>
  <c r="A8008" i="5"/>
  <c r="A8009" i="5"/>
  <c r="A8010" i="5"/>
  <c r="A8011" i="5"/>
  <c r="A8012" i="5"/>
  <c r="A8013" i="5"/>
  <c r="A8014" i="5"/>
  <c r="A8015" i="5"/>
  <c r="A8016" i="5"/>
  <c r="A8017" i="5"/>
  <c r="A8018" i="5"/>
  <c r="A8019" i="5"/>
  <c r="A8020" i="5"/>
  <c r="A8021" i="5"/>
  <c r="A8022" i="5"/>
  <c r="A8023" i="5"/>
  <c r="A8024" i="5"/>
  <c r="A8025" i="5"/>
  <c r="A8026" i="5"/>
  <c r="A8027" i="5"/>
  <c r="A8028" i="5"/>
  <c r="A8029" i="5"/>
  <c r="A8030" i="5"/>
  <c r="A8031" i="5"/>
  <c r="A8032" i="5"/>
  <c r="A8033" i="5"/>
  <c r="A8034" i="5"/>
  <c r="A8035" i="5"/>
  <c r="A8036" i="5"/>
  <c r="A8037" i="5"/>
  <c r="A8038" i="5"/>
  <c r="A8039" i="5"/>
  <c r="A8040" i="5"/>
  <c r="A8041" i="5"/>
  <c r="A8042" i="5"/>
  <c r="A8043" i="5"/>
  <c r="A8044" i="5"/>
  <c r="A8045" i="5"/>
  <c r="A8046" i="5"/>
  <c r="A8047" i="5"/>
  <c r="A8048" i="5"/>
  <c r="A8049" i="5"/>
  <c r="A8050" i="5"/>
  <c r="A8051" i="5"/>
  <c r="A8052" i="5"/>
  <c r="A8053" i="5"/>
  <c r="A8054" i="5"/>
  <c r="A8055" i="5"/>
  <c r="A8056" i="5"/>
  <c r="A8057" i="5"/>
  <c r="A8058" i="5"/>
  <c r="A8059" i="5"/>
  <c r="A8060" i="5"/>
  <c r="A8061" i="5"/>
  <c r="A8062" i="5"/>
  <c r="A8063" i="5"/>
  <c r="A8064" i="5"/>
  <c r="A8065" i="5"/>
  <c r="A8066" i="5"/>
  <c r="A8067" i="5"/>
  <c r="A8068" i="5"/>
  <c r="A8069" i="5"/>
  <c r="A8070" i="5"/>
  <c r="A8071" i="5"/>
  <c r="A8072" i="5"/>
  <c r="A8073" i="5"/>
  <c r="A8074" i="5"/>
  <c r="A8075" i="5"/>
  <c r="A8076" i="5"/>
  <c r="A8077" i="5"/>
  <c r="A8078" i="5"/>
  <c r="A8079" i="5"/>
  <c r="A8080" i="5"/>
  <c r="A8081" i="5"/>
  <c r="A8082" i="5"/>
  <c r="A8083" i="5"/>
  <c r="A8084" i="5"/>
  <c r="A8085" i="5"/>
  <c r="A8086" i="5"/>
  <c r="A8087" i="5"/>
  <c r="A8088" i="5"/>
  <c r="A8089" i="5"/>
  <c r="A8090" i="5"/>
  <c r="A8091" i="5"/>
  <c r="A8092" i="5"/>
  <c r="A8093" i="5"/>
  <c r="A8094" i="5"/>
  <c r="A8095" i="5"/>
  <c r="A8096" i="5"/>
  <c r="A8097" i="5"/>
  <c r="A8098" i="5"/>
  <c r="A8099" i="5"/>
  <c r="A8100" i="5"/>
  <c r="A8101" i="5"/>
  <c r="A8102" i="5"/>
  <c r="A8103" i="5"/>
  <c r="A8104" i="5"/>
  <c r="A8105" i="5"/>
  <c r="A8106" i="5"/>
  <c r="A8107" i="5"/>
  <c r="A8108" i="5"/>
  <c r="A8109" i="5"/>
  <c r="A8110" i="5"/>
  <c r="A8111" i="5"/>
  <c r="A8112" i="5"/>
  <c r="A8113" i="5"/>
  <c r="A8114" i="5"/>
  <c r="A8115" i="5"/>
  <c r="A8116" i="5"/>
  <c r="A8117" i="5"/>
  <c r="A8118" i="5"/>
  <c r="A8119" i="5"/>
  <c r="A8120" i="5"/>
  <c r="A8121" i="5"/>
  <c r="A8122" i="5"/>
  <c r="A8123" i="5"/>
  <c r="A8124" i="5"/>
  <c r="A8125" i="5"/>
  <c r="A8126" i="5"/>
  <c r="A8127" i="5"/>
  <c r="A8128" i="5"/>
  <c r="A8129" i="5"/>
  <c r="A8130" i="5"/>
  <c r="A8131" i="5"/>
  <c r="A8132" i="5"/>
  <c r="A8133" i="5"/>
  <c r="A8134" i="5"/>
  <c r="A8135" i="5"/>
  <c r="A8136" i="5"/>
  <c r="A8137" i="5"/>
  <c r="A8138" i="5"/>
  <c r="A8139" i="5"/>
  <c r="A8140" i="5"/>
  <c r="A8141" i="5"/>
  <c r="A8142" i="5"/>
  <c r="A8143" i="5"/>
  <c r="A8144" i="5"/>
  <c r="A8145" i="5"/>
  <c r="A8146" i="5"/>
  <c r="A8147" i="5"/>
  <c r="A8148" i="5"/>
  <c r="A8149" i="5"/>
  <c r="A8150" i="5"/>
  <c r="A8151" i="5"/>
  <c r="A8152" i="5"/>
  <c r="A8153" i="5"/>
  <c r="A8154" i="5"/>
  <c r="A8155" i="5"/>
  <c r="A8156" i="5"/>
  <c r="A8157" i="5"/>
  <c r="A8158" i="5"/>
  <c r="A8159" i="5"/>
  <c r="A8160" i="5"/>
  <c r="A8161" i="5"/>
  <c r="A8162" i="5"/>
  <c r="A8163" i="5"/>
  <c r="A8164" i="5"/>
  <c r="A8165" i="5"/>
  <c r="A8166" i="5"/>
  <c r="A8167" i="5"/>
  <c r="A8168" i="5"/>
  <c r="A8169" i="5"/>
  <c r="A8170" i="5"/>
  <c r="A8171" i="5"/>
  <c r="A8172" i="5"/>
  <c r="A8173" i="5"/>
  <c r="A8174" i="5"/>
  <c r="A8175" i="5"/>
  <c r="A8176" i="5"/>
  <c r="A8177" i="5"/>
  <c r="A8178" i="5"/>
  <c r="A8179" i="5"/>
  <c r="A8180" i="5"/>
  <c r="A8181" i="5"/>
  <c r="A8182" i="5"/>
  <c r="A8183" i="5"/>
  <c r="A8184" i="5"/>
  <c r="A8185" i="5"/>
  <c r="A8186" i="5"/>
  <c r="A8187" i="5"/>
  <c r="A8188" i="5"/>
  <c r="A8189" i="5"/>
  <c r="A8190" i="5"/>
  <c r="A8191" i="5"/>
  <c r="A8192" i="5"/>
  <c r="A8193" i="5"/>
  <c r="A8194" i="5"/>
  <c r="A8195" i="5"/>
  <c r="A2" i="5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" i="10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" i="12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2" i="11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328" i="5" l="1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2" i="5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2" i="6"/>
  <c r="D3" i="3" l="1"/>
  <c r="D4" i="3"/>
  <c r="D2" i="3"/>
  <c r="D3" i="4"/>
  <c r="D4" i="4"/>
  <c r="D5" i="4"/>
  <c r="D6" i="4"/>
  <c r="D7" i="4"/>
  <c r="D8" i="4"/>
  <c r="D9" i="4"/>
  <c r="D10" i="4"/>
  <c r="D2" i="4"/>
  <c r="D11" i="2" l="1"/>
  <c r="C11" i="2"/>
  <c r="H11" i="2" s="1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P4116" i="5"/>
  <c r="P4117" i="5"/>
  <c r="P4118" i="5"/>
  <c r="P4119" i="5"/>
  <c r="P4120" i="5"/>
  <c r="P4121" i="5"/>
  <c r="P4122" i="5"/>
  <c r="P4123" i="5"/>
  <c r="P4124" i="5"/>
  <c r="P4125" i="5"/>
  <c r="P4126" i="5"/>
  <c r="P4127" i="5"/>
  <c r="P4128" i="5"/>
  <c r="P4129" i="5"/>
  <c r="P4130" i="5"/>
  <c r="P4131" i="5"/>
  <c r="P4132" i="5"/>
  <c r="P4133" i="5"/>
  <c r="P4134" i="5"/>
  <c r="P4135" i="5"/>
  <c r="P4136" i="5"/>
  <c r="P4137" i="5"/>
  <c r="P4138" i="5"/>
  <c r="P4139" i="5"/>
  <c r="P4140" i="5"/>
  <c r="P4141" i="5"/>
  <c r="P4142" i="5"/>
  <c r="P4143" i="5"/>
  <c r="P4144" i="5"/>
  <c r="P4145" i="5"/>
  <c r="P4146" i="5"/>
  <c r="P4147" i="5"/>
  <c r="P4148" i="5"/>
  <c r="P4149" i="5"/>
  <c r="P4150" i="5"/>
  <c r="P4151" i="5"/>
  <c r="P4152" i="5"/>
  <c r="P4153" i="5"/>
  <c r="P4154" i="5"/>
  <c r="P4155" i="5"/>
  <c r="P4156" i="5"/>
  <c r="P4157" i="5"/>
  <c r="P4158" i="5"/>
  <c r="P4159" i="5"/>
  <c r="P4160" i="5"/>
  <c r="P4161" i="5"/>
  <c r="P4162" i="5"/>
  <c r="P4163" i="5"/>
  <c r="P4164" i="5"/>
  <c r="P4165" i="5"/>
  <c r="P4166" i="5"/>
  <c r="P4167" i="5"/>
  <c r="P4168" i="5"/>
  <c r="P4169" i="5"/>
  <c r="P4170" i="5"/>
  <c r="P4171" i="5"/>
  <c r="P4172" i="5"/>
  <c r="P4173" i="5"/>
  <c r="P4174" i="5"/>
  <c r="P4175" i="5"/>
  <c r="P4176" i="5"/>
  <c r="P4177" i="5"/>
  <c r="P4178" i="5"/>
  <c r="P4179" i="5"/>
  <c r="P4180" i="5"/>
  <c r="P4181" i="5"/>
  <c r="P4182" i="5"/>
  <c r="P4183" i="5"/>
  <c r="P4184" i="5"/>
  <c r="P4185" i="5"/>
  <c r="P4186" i="5"/>
  <c r="P4187" i="5"/>
  <c r="P4188" i="5"/>
  <c r="P4189" i="5"/>
  <c r="P4190" i="5"/>
  <c r="P4191" i="5"/>
  <c r="P4192" i="5"/>
  <c r="P4193" i="5"/>
  <c r="P4194" i="5"/>
  <c r="P4195" i="5"/>
  <c r="P4196" i="5"/>
  <c r="P4197" i="5"/>
  <c r="P4198" i="5"/>
  <c r="P4199" i="5"/>
  <c r="P4200" i="5"/>
  <c r="P4201" i="5"/>
  <c r="P4202" i="5"/>
  <c r="P4203" i="5"/>
  <c r="P4204" i="5"/>
  <c r="P4205" i="5"/>
  <c r="P4206" i="5"/>
  <c r="P4207" i="5"/>
  <c r="P4208" i="5"/>
  <c r="P4209" i="5"/>
  <c r="P4210" i="5"/>
  <c r="P4211" i="5"/>
  <c r="P4212" i="5"/>
  <c r="P4213" i="5"/>
  <c r="P4214" i="5"/>
  <c r="P4215" i="5"/>
  <c r="P4216" i="5"/>
  <c r="P4217" i="5"/>
  <c r="P4218" i="5"/>
  <c r="P4219" i="5"/>
  <c r="P4220" i="5"/>
  <c r="P4221" i="5"/>
  <c r="P4222" i="5"/>
  <c r="P4223" i="5"/>
  <c r="P4224" i="5"/>
  <c r="P4225" i="5"/>
  <c r="P4226" i="5"/>
  <c r="P4227" i="5"/>
  <c r="P4228" i="5"/>
  <c r="P4229" i="5"/>
  <c r="P4230" i="5"/>
  <c r="P4231" i="5"/>
  <c r="P4232" i="5"/>
  <c r="P4233" i="5"/>
  <c r="P4234" i="5"/>
  <c r="P4235" i="5"/>
  <c r="P4236" i="5"/>
  <c r="P4237" i="5"/>
  <c r="P4238" i="5"/>
  <c r="P4239" i="5"/>
  <c r="P4240" i="5"/>
  <c r="P4241" i="5"/>
  <c r="P4242" i="5"/>
  <c r="P4243" i="5"/>
  <c r="P4244" i="5"/>
  <c r="P4245" i="5"/>
  <c r="P4246" i="5"/>
  <c r="P4247" i="5"/>
  <c r="P4248" i="5"/>
  <c r="P4249" i="5"/>
  <c r="P4250" i="5"/>
  <c r="P4251" i="5"/>
  <c r="P4252" i="5"/>
  <c r="P4253" i="5"/>
  <c r="P4254" i="5"/>
  <c r="P4255" i="5"/>
  <c r="P4256" i="5"/>
  <c r="P4257" i="5"/>
  <c r="P4258" i="5"/>
  <c r="P4259" i="5"/>
  <c r="P4260" i="5"/>
  <c r="P4261" i="5"/>
  <c r="P4262" i="5"/>
  <c r="P4263" i="5"/>
  <c r="P4264" i="5"/>
  <c r="P4265" i="5"/>
  <c r="P4266" i="5"/>
  <c r="P4267" i="5"/>
  <c r="P4268" i="5"/>
  <c r="P4269" i="5"/>
  <c r="P4270" i="5"/>
  <c r="P4271" i="5"/>
  <c r="P4272" i="5"/>
  <c r="P4273" i="5"/>
  <c r="P4274" i="5"/>
  <c r="P4275" i="5"/>
  <c r="P4276" i="5"/>
  <c r="P4277" i="5"/>
  <c r="P4278" i="5"/>
  <c r="P4279" i="5"/>
  <c r="P4280" i="5"/>
  <c r="P4281" i="5"/>
  <c r="P4282" i="5"/>
  <c r="P4283" i="5"/>
  <c r="P4284" i="5"/>
  <c r="P4285" i="5"/>
  <c r="P4286" i="5"/>
  <c r="P4287" i="5"/>
  <c r="P4288" i="5"/>
  <c r="P4289" i="5"/>
  <c r="P4290" i="5"/>
  <c r="P4291" i="5"/>
  <c r="P4292" i="5"/>
  <c r="P4293" i="5"/>
  <c r="P4294" i="5"/>
  <c r="P4295" i="5"/>
  <c r="P4296" i="5"/>
  <c r="P4297" i="5"/>
  <c r="P4298" i="5"/>
  <c r="P4299" i="5"/>
  <c r="P4300" i="5"/>
  <c r="P4301" i="5"/>
  <c r="P4302" i="5"/>
  <c r="P4303" i="5"/>
  <c r="P4304" i="5"/>
  <c r="P4305" i="5"/>
  <c r="P4306" i="5"/>
  <c r="P4307" i="5"/>
  <c r="P4308" i="5"/>
  <c r="P4309" i="5"/>
  <c r="P4310" i="5"/>
  <c r="P4311" i="5"/>
  <c r="P4312" i="5"/>
  <c r="P4313" i="5"/>
  <c r="P4314" i="5"/>
  <c r="P4315" i="5"/>
  <c r="P4316" i="5"/>
  <c r="P4317" i="5"/>
  <c r="P4318" i="5"/>
  <c r="P4319" i="5"/>
  <c r="P4320" i="5"/>
  <c r="P4321" i="5"/>
  <c r="P4322" i="5"/>
  <c r="P4323" i="5"/>
  <c r="P4324" i="5"/>
  <c r="P4325" i="5"/>
  <c r="P4326" i="5"/>
  <c r="P4327" i="5"/>
  <c r="P4328" i="5"/>
  <c r="P4329" i="5"/>
  <c r="P4330" i="5"/>
  <c r="P4331" i="5"/>
  <c r="P4332" i="5"/>
  <c r="P4333" i="5"/>
  <c r="P4334" i="5"/>
  <c r="P4335" i="5"/>
  <c r="P4336" i="5"/>
  <c r="P4337" i="5"/>
  <c r="P4338" i="5"/>
  <c r="P4339" i="5"/>
  <c r="P4340" i="5"/>
  <c r="P4341" i="5"/>
  <c r="P4342" i="5"/>
  <c r="P4343" i="5"/>
  <c r="P4344" i="5"/>
  <c r="P4345" i="5"/>
  <c r="P4346" i="5"/>
  <c r="P4347" i="5"/>
  <c r="P4348" i="5"/>
  <c r="P4349" i="5"/>
  <c r="P4350" i="5"/>
  <c r="P4351" i="5"/>
  <c r="P4352" i="5"/>
  <c r="P4353" i="5"/>
  <c r="P4354" i="5"/>
  <c r="P4355" i="5"/>
  <c r="P4356" i="5"/>
  <c r="P4357" i="5"/>
  <c r="P4358" i="5"/>
  <c r="P4359" i="5"/>
  <c r="P4360" i="5"/>
  <c r="P4361" i="5"/>
  <c r="P4362" i="5"/>
  <c r="P4363" i="5"/>
  <c r="P4364" i="5"/>
  <c r="P4365" i="5"/>
  <c r="P4366" i="5"/>
  <c r="P4367" i="5"/>
  <c r="P4368" i="5"/>
  <c r="P4369" i="5"/>
  <c r="P4370" i="5"/>
  <c r="P4371" i="5"/>
  <c r="P4372" i="5"/>
  <c r="P4373" i="5"/>
  <c r="P4374" i="5"/>
  <c r="P4375" i="5"/>
  <c r="P4376" i="5"/>
  <c r="P4377" i="5"/>
  <c r="P4378" i="5"/>
  <c r="P4379" i="5"/>
  <c r="P4380" i="5"/>
  <c r="P4381" i="5"/>
  <c r="P4382" i="5"/>
  <c r="P4383" i="5"/>
  <c r="P4384" i="5"/>
  <c r="P4385" i="5"/>
  <c r="P4386" i="5"/>
  <c r="P4387" i="5"/>
  <c r="P4388" i="5"/>
  <c r="P4389" i="5"/>
  <c r="P4390" i="5"/>
  <c r="P4391" i="5"/>
  <c r="P4392" i="5"/>
  <c r="P4393" i="5"/>
  <c r="P4394" i="5"/>
  <c r="P4395" i="5"/>
  <c r="P4396" i="5"/>
  <c r="P4397" i="5"/>
  <c r="P4398" i="5"/>
  <c r="P4399" i="5"/>
  <c r="P4400" i="5"/>
  <c r="P4401" i="5"/>
  <c r="P4402" i="5"/>
  <c r="P4403" i="5"/>
  <c r="P4404" i="5"/>
  <c r="P4405" i="5"/>
  <c r="P4406" i="5"/>
  <c r="P4407" i="5"/>
  <c r="P4408" i="5"/>
  <c r="P4409" i="5"/>
  <c r="P4410" i="5"/>
  <c r="P4411" i="5"/>
  <c r="P4412" i="5"/>
  <c r="P4413" i="5"/>
  <c r="P4414" i="5"/>
  <c r="P4415" i="5"/>
  <c r="P4416" i="5"/>
  <c r="P4417" i="5"/>
  <c r="P4418" i="5"/>
  <c r="P4419" i="5"/>
  <c r="P4420" i="5"/>
  <c r="P4421" i="5"/>
  <c r="P4422" i="5"/>
  <c r="P4423" i="5"/>
  <c r="P4424" i="5"/>
  <c r="P4425" i="5"/>
  <c r="P4426" i="5"/>
  <c r="P4427" i="5"/>
  <c r="P4428" i="5"/>
  <c r="P4429" i="5"/>
  <c r="P4430" i="5"/>
  <c r="P4431" i="5"/>
  <c r="P4432" i="5"/>
  <c r="P4433" i="5"/>
  <c r="P4434" i="5"/>
  <c r="P4435" i="5"/>
  <c r="P4436" i="5"/>
  <c r="P4437" i="5"/>
  <c r="P4438" i="5"/>
  <c r="P4439" i="5"/>
  <c r="P4440" i="5"/>
  <c r="P4441" i="5"/>
  <c r="P4442" i="5"/>
  <c r="P4443" i="5"/>
  <c r="P4444" i="5"/>
  <c r="P4445" i="5"/>
  <c r="P4446" i="5"/>
  <c r="P4447" i="5"/>
  <c r="P4448" i="5"/>
  <c r="P4449" i="5"/>
  <c r="P4450" i="5"/>
  <c r="P4451" i="5"/>
  <c r="P4452" i="5"/>
  <c r="P4453" i="5"/>
  <c r="P4454" i="5"/>
  <c r="P4455" i="5"/>
  <c r="P4456" i="5"/>
  <c r="P4457" i="5"/>
  <c r="P4458" i="5"/>
  <c r="P4459" i="5"/>
  <c r="P4460" i="5"/>
  <c r="P4461" i="5"/>
  <c r="P4462" i="5"/>
  <c r="P4463" i="5"/>
  <c r="P4464" i="5"/>
  <c r="P4465" i="5"/>
  <c r="P4466" i="5"/>
  <c r="P4467" i="5"/>
  <c r="P4468" i="5"/>
  <c r="P4469" i="5"/>
  <c r="P4470" i="5"/>
  <c r="P4471" i="5"/>
  <c r="P4472" i="5"/>
  <c r="P4473" i="5"/>
  <c r="P4474" i="5"/>
  <c r="P4475" i="5"/>
  <c r="P4476" i="5"/>
  <c r="P4477" i="5"/>
  <c r="P4478" i="5"/>
  <c r="P4479" i="5"/>
  <c r="P4480" i="5"/>
  <c r="P4481" i="5"/>
  <c r="P4482" i="5"/>
  <c r="P4483" i="5"/>
  <c r="P4484" i="5"/>
  <c r="P4485" i="5"/>
  <c r="P4486" i="5"/>
  <c r="P4487" i="5"/>
  <c r="P4488" i="5"/>
  <c r="P4489" i="5"/>
  <c r="P4490" i="5"/>
  <c r="P4491" i="5"/>
  <c r="P4492" i="5"/>
  <c r="P4493" i="5"/>
  <c r="P4494" i="5"/>
  <c r="P4495" i="5"/>
  <c r="P4496" i="5"/>
  <c r="P4497" i="5"/>
  <c r="P4498" i="5"/>
  <c r="P4499" i="5"/>
  <c r="P4500" i="5"/>
  <c r="P4501" i="5"/>
  <c r="P4502" i="5"/>
  <c r="P4503" i="5"/>
  <c r="P4504" i="5"/>
  <c r="P4505" i="5"/>
  <c r="P4506" i="5"/>
  <c r="P4507" i="5"/>
  <c r="P4508" i="5"/>
  <c r="P4509" i="5"/>
  <c r="P4510" i="5"/>
  <c r="P4511" i="5"/>
  <c r="P4512" i="5"/>
  <c r="P4513" i="5"/>
  <c r="P4514" i="5"/>
  <c r="P4515" i="5"/>
  <c r="P4516" i="5"/>
  <c r="P4517" i="5"/>
  <c r="P4518" i="5"/>
  <c r="P4519" i="5"/>
  <c r="P4520" i="5"/>
  <c r="P4521" i="5"/>
  <c r="P4522" i="5"/>
  <c r="P4523" i="5"/>
  <c r="P4524" i="5"/>
  <c r="P4525" i="5"/>
  <c r="P4526" i="5"/>
  <c r="P4527" i="5"/>
  <c r="P4528" i="5"/>
  <c r="P4529" i="5"/>
  <c r="P4530" i="5"/>
  <c r="P4531" i="5"/>
  <c r="P4532" i="5"/>
  <c r="P4533" i="5"/>
  <c r="P4534" i="5"/>
  <c r="P4535" i="5"/>
  <c r="P4536" i="5"/>
  <c r="P4537" i="5"/>
  <c r="P4538" i="5"/>
  <c r="P4539" i="5"/>
  <c r="P4540" i="5"/>
  <c r="P4541" i="5"/>
  <c r="P4542" i="5"/>
  <c r="P4543" i="5"/>
  <c r="P4544" i="5"/>
  <c r="P4545" i="5"/>
  <c r="P4546" i="5"/>
  <c r="P4547" i="5"/>
  <c r="P4548" i="5"/>
  <c r="P4549" i="5"/>
  <c r="P4550" i="5"/>
  <c r="P4551" i="5"/>
  <c r="P4552" i="5"/>
  <c r="P4553" i="5"/>
  <c r="P4554" i="5"/>
  <c r="P4555" i="5"/>
  <c r="P4556" i="5"/>
  <c r="P4557" i="5"/>
  <c r="P4558" i="5"/>
  <c r="P4559" i="5"/>
  <c r="P4560" i="5"/>
  <c r="P4561" i="5"/>
  <c r="P4562" i="5"/>
  <c r="P4563" i="5"/>
  <c r="P4564" i="5"/>
  <c r="P4565" i="5"/>
  <c r="P4566" i="5"/>
  <c r="P4567" i="5"/>
  <c r="P4568" i="5"/>
  <c r="P4569" i="5"/>
  <c r="P4570" i="5"/>
  <c r="P4571" i="5"/>
  <c r="P4572" i="5"/>
  <c r="P4573" i="5"/>
  <c r="P4574" i="5"/>
  <c r="P4575" i="5"/>
  <c r="P4576" i="5"/>
  <c r="P4577" i="5"/>
  <c r="P4578" i="5"/>
  <c r="P4579" i="5"/>
  <c r="P4580" i="5"/>
  <c r="P4581" i="5"/>
  <c r="P4582" i="5"/>
  <c r="P4583" i="5"/>
  <c r="P4584" i="5"/>
  <c r="P4585" i="5"/>
  <c r="P4586" i="5"/>
  <c r="P4587" i="5"/>
  <c r="P4588" i="5"/>
  <c r="P4589" i="5"/>
  <c r="P4590" i="5"/>
  <c r="P4591" i="5"/>
  <c r="P4592" i="5"/>
  <c r="P4593" i="5"/>
  <c r="P4594" i="5"/>
  <c r="P4595" i="5"/>
  <c r="P4596" i="5"/>
  <c r="P4597" i="5"/>
  <c r="P4598" i="5"/>
  <c r="P4599" i="5"/>
  <c r="P4600" i="5"/>
  <c r="P4601" i="5"/>
  <c r="P4602" i="5"/>
  <c r="P4603" i="5"/>
  <c r="P4604" i="5"/>
  <c r="P4605" i="5"/>
  <c r="P4606" i="5"/>
  <c r="P4607" i="5"/>
  <c r="P4608" i="5"/>
  <c r="P4609" i="5"/>
  <c r="P4610" i="5"/>
  <c r="P4611" i="5"/>
  <c r="P4612" i="5"/>
  <c r="P4613" i="5"/>
  <c r="P4614" i="5"/>
  <c r="P4615" i="5"/>
  <c r="P4616" i="5"/>
  <c r="P4617" i="5"/>
  <c r="P4618" i="5"/>
  <c r="P4619" i="5"/>
  <c r="P4620" i="5"/>
  <c r="P4621" i="5"/>
  <c r="P4622" i="5"/>
  <c r="P4623" i="5"/>
  <c r="P4624" i="5"/>
  <c r="P4625" i="5"/>
  <c r="P4626" i="5"/>
  <c r="P4627" i="5"/>
  <c r="P4628" i="5"/>
  <c r="P4629" i="5"/>
  <c r="P4630" i="5"/>
  <c r="P4631" i="5"/>
  <c r="P4632" i="5"/>
  <c r="P4633" i="5"/>
  <c r="P4634" i="5"/>
  <c r="P4635" i="5"/>
  <c r="P4636" i="5"/>
  <c r="P4637" i="5"/>
  <c r="P4638" i="5"/>
  <c r="P4639" i="5"/>
  <c r="P4640" i="5"/>
  <c r="P4641" i="5"/>
  <c r="P4642" i="5"/>
  <c r="P4643" i="5"/>
  <c r="P4644" i="5"/>
  <c r="P4645" i="5"/>
  <c r="P4646" i="5"/>
  <c r="P4647" i="5"/>
  <c r="P4648" i="5"/>
  <c r="P4649" i="5"/>
  <c r="P4650" i="5"/>
  <c r="P4651" i="5"/>
  <c r="P4652" i="5"/>
  <c r="P4653" i="5"/>
  <c r="P4654" i="5"/>
  <c r="P4655" i="5"/>
  <c r="P4656" i="5"/>
  <c r="P4657" i="5"/>
  <c r="P4658" i="5"/>
  <c r="P4659" i="5"/>
  <c r="P4660" i="5"/>
  <c r="P4661" i="5"/>
  <c r="P4662" i="5"/>
  <c r="P4663" i="5"/>
  <c r="P4664" i="5"/>
  <c r="P4665" i="5"/>
  <c r="P4666" i="5"/>
  <c r="P4667" i="5"/>
  <c r="P4668" i="5"/>
  <c r="P4669" i="5"/>
  <c r="P4670" i="5"/>
  <c r="P4671" i="5"/>
  <c r="P4672" i="5"/>
  <c r="P4673" i="5"/>
  <c r="P4674" i="5"/>
  <c r="P4675" i="5"/>
  <c r="P4676" i="5"/>
  <c r="P4677" i="5"/>
  <c r="P4678" i="5"/>
  <c r="P4679" i="5"/>
  <c r="P4680" i="5"/>
  <c r="P4681" i="5"/>
  <c r="P4682" i="5"/>
  <c r="P4683" i="5"/>
  <c r="P4684" i="5"/>
  <c r="P4685" i="5"/>
  <c r="P4686" i="5"/>
  <c r="P4687" i="5"/>
  <c r="P4688" i="5"/>
  <c r="P4689" i="5"/>
  <c r="P4690" i="5"/>
  <c r="P4691" i="5"/>
  <c r="P4692" i="5"/>
  <c r="P4693" i="5"/>
  <c r="P4694" i="5"/>
  <c r="P4695" i="5"/>
  <c r="P4696" i="5"/>
  <c r="P4697" i="5"/>
  <c r="P4698" i="5"/>
  <c r="P4699" i="5"/>
  <c r="P4700" i="5"/>
  <c r="P4701" i="5"/>
  <c r="P4702" i="5"/>
  <c r="P4703" i="5"/>
  <c r="P4704" i="5"/>
  <c r="P4705" i="5"/>
  <c r="P4706" i="5"/>
  <c r="P4707" i="5"/>
  <c r="P4708" i="5"/>
  <c r="P4709" i="5"/>
  <c r="P4710" i="5"/>
  <c r="P4711" i="5"/>
  <c r="P4712" i="5"/>
  <c r="P4713" i="5"/>
  <c r="P4714" i="5"/>
  <c r="P4715" i="5"/>
  <c r="P4716" i="5"/>
  <c r="P4717" i="5"/>
  <c r="P4718" i="5"/>
  <c r="P4719" i="5"/>
  <c r="P4720" i="5"/>
  <c r="P4721" i="5"/>
  <c r="P4722" i="5"/>
  <c r="P4723" i="5"/>
  <c r="P4724" i="5"/>
  <c r="P4725" i="5"/>
  <c r="P4726" i="5"/>
  <c r="P4727" i="5"/>
  <c r="P4728" i="5"/>
  <c r="P4729" i="5"/>
  <c r="P4730" i="5"/>
  <c r="P4731" i="5"/>
  <c r="P4732" i="5"/>
  <c r="P4733" i="5"/>
  <c r="P4734" i="5"/>
  <c r="P4735" i="5"/>
  <c r="P4736" i="5"/>
  <c r="P4737" i="5"/>
  <c r="P4738" i="5"/>
  <c r="P4739" i="5"/>
  <c r="P4740" i="5"/>
  <c r="P4741" i="5"/>
  <c r="P4742" i="5"/>
  <c r="P4743" i="5"/>
  <c r="P4744" i="5"/>
  <c r="P4745" i="5"/>
  <c r="P4746" i="5"/>
  <c r="P4747" i="5"/>
  <c r="P4748" i="5"/>
  <c r="P4749" i="5"/>
  <c r="P4750" i="5"/>
  <c r="P4751" i="5"/>
  <c r="P4752" i="5"/>
  <c r="P4753" i="5"/>
  <c r="P4754" i="5"/>
  <c r="P4755" i="5"/>
  <c r="P4756" i="5"/>
  <c r="P4757" i="5"/>
  <c r="P4758" i="5"/>
  <c r="P4759" i="5"/>
  <c r="P4760" i="5"/>
  <c r="P4761" i="5"/>
  <c r="P4762" i="5"/>
  <c r="P4763" i="5"/>
  <c r="P4764" i="5"/>
  <c r="P4765" i="5"/>
  <c r="P4766" i="5"/>
  <c r="P4767" i="5"/>
  <c r="P4768" i="5"/>
  <c r="P4769" i="5"/>
  <c r="P4770" i="5"/>
  <c r="P4771" i="5"/>
  <c r="P4772" i="5"/>
  <c r="P4773" i="5"/>
  <c r="P4774" i="5"/>
  <c r="P4775" i="5"/>
  <c r="P4776" i="5"/>
  <c r="P4777" i="5"/>
  <c r="P4778" i="5"/>
  <c r="P4779" i="5"/>
  <c r="P4780" i="5"/>
  <c r="P4781" i="5"/>
  <c r="P4782" i="5"/>
  <c r="P4783" i="5"/>
  <c r="P4784" i="5"/>
  <c r="P4785" i="5"/>
  <c r="P4786" i="5"/>
  <c r="P4787" i="5"/>
  <c r="P4788" i="5"/>
  <c r="P4789" i="5"/>
  <c r="P4790" i="5"/>
  <c r="P4791" i="5"/>
  <c r="P4792" i="5"/>
  <c r="P4793" i="5"/>
  <c r="P4794" i="5"/>
  <c r="P4795" i="5"/>
  <c r="P4796" i="5"/>
  <c r="P4797" i="5"/>
  <c r="P4798" i="5"/>
  <c r="P4799" i="5"/>
  <c r="P4800" i="5"/>
  <c r="P4801" i="5"/>
  <c r="P4802" i="5"/>
  <c r="P4803" i="5"/>
  <c r="P4804" i="5"/>
  <c r="P4805" i="5"/>
  <c r="P4806" i="5"/>
  <c r="P4807" i="5"/>
  <c r="P4808" i="5"/>
  <c r="P4809" i="5"/>
  <c r="P4810" i="5"/>
  <c r="P4811" i="5"/>
  <c r="P4812" i="5"/>
  <c r="P4813" i="5"/>
  <c r="P4814" i="5"/>
  <c r="P4815" i="5"/>
  <c r="P4816" i="5"/>
  <c r="P4817" i="5"/>
  <c r="P4818" i="5"/>
  <c r="P4819" i="5"/>
  <c r="P4820" i="5"/>
  <c r="P4821" i="5"/>
  <c r="P4822" i="5"/>
  <c r="P4823" i="5"/>
  <c r="P4824" i="5"/>
  <c r="P4825" i="5"/>
  <c r="P4826" i="5"/>
  <c r="P4827" i="5"/>
  <c r="P4828" i="5"/>
  <c r="P4829" i="5"/>
  <c r="P4830" i="5"/>
  <c r="P4831" i="5"/>
  <c r="P4832" i="5"/>
  <c r="P4833" i="5"/>
  <c r="P4834" i="5"/>
  <c r="P4835" i="5"/>
  <c r="P4836" i="5"/>
  <c r="P4837" i="5"/>
  <c r="P4838" i="5"/>
  <c r="P4839" i="5"/>
  <c r="P4840" i="5"/>
  <c r="P4841" i="5"/>
  <c r="P4842" i="5"/>
  <c r="P4843" i="5"/>
  <c r="P4844" i="5"/>
  <c r="P4845" i="5"/>
  <c r="P4846" i="5"/>
  <c r="P4847" i="5"/>
  <c r="P4848" i="5"/>
  <c r="P4849" i="5"/>
  <c r="P4850" i="5"/>
  <c r="P4851" i="5"/>
  <c r="P4852" i="5"/>
  <c r="P4853" i="5"/>
  <c r="P4854" i="5"/>
  <c r="P4855" i="5"/>
  <c r="P4856" i="5"/>
  <c r="P4857" i="5"/>
  <c r="P4858" i="5"/>
  <c r="P4859" i="5"/>
  <c r="P4860" i="5"/>
  <c r="P4861" i="5"/>
  <c r="P4862" i="5"/>
  <c r="P4863" i="5"/>
  <c r="P4864" i="5"/>
  <c r="P4865" i="5"/>
  <c r="P4866" i="5"/>
  <c r="P4867" i="5"/>
  <c r="P4868" i="5"/>
  <c r="P4869" i="5"/>
  <c r="P4870" i="5"/>
  <c r="P4871" i="5"/>
  <c r="P4872" i="5"/>
  <c r="P4873" i="5"/>
  <c r="P4874" i="5"/>
  <c r="P4875" i="5"/>
  <c r="P4876" i="5"/>
  <c r="P4877" i="5"/>
  <c r="P4878" i="5"/>
  <c r="P4879" i="5"/>
  <c r="P4880" i="5"/>
  <c r="P4881" i="5"/>
  <c r="P4882" i="5"/>
  <c r="P4883" i="5"/>
  <c r="P4884" i="5"/>
  <c r="P4885" i="5"/>
  <c r="P4886" i="5"/>
  <c r="P4887" i="5"/>
  <c r="P4888" i="5"/>
  <c r="P4889" i="5"/>
  <c r="P4890" i="5"/>
  <c r="P4891" i="5"/>
  <c r="P4892" i="5"/>
  <c r="P4893" i="5"/>
  <c r="P4894" i="5"/>
  <c r="P4895" i="5"/>
  <c r="P4896" i="5"/>
  <c r="P4897" i="5"/>
  <c r="P4898" i="5"/>
  <c r="P4899" i="5"/>
  <c r="P4900" i="5"/>
  <c r="P4901" i="5"/>
  <c r="P4902" i="5"/>
  <c r="P4903" i="5"/>
  <c r="P4904" i="5"/>
  <c r="P4905" i="5"/>
  <c r="P4906" i="5"/>
  <c r="P4907" i="5"/>
  <c r="P4908" i="5"/>
  <c r="P4909" i="5"/>
  <c r="P4910" i="5"/>
  <c r="P4911" i="5"/>
  <c r="P4912" i="5"/>
  <c r="P4913" i="5"/>
  <c r="P4914" i="5"/>
  <c r="P4915" i="5"/>
  <c r="P4916" i="5"/>
  <c r="P4917" i="5"/>
  <c r="P4918" i="5"/>
  <c r="P4919" i="5"/>
  <c r="P4920" i="5"/>
  <c r="P4921" i="5"/>
  <c r="P4922" i="5"/>
  <c r="P4923" i="5"/>
  <c r="P4924" i="5"/>
  <c r="P4925" i="5"/>
  <c r="P4926" i="5"/>
  <c r="P4927" i="5"/>
  <c r="P4928" i="5"/>
  <c r="P4929" i="5"/>
  <c r="P4930" i="5"/>
  <c r="P4931" i="5"/>
  <c r="P4932" i="5"/>
  <c r="P4933" i="5"/>
  <c r="P4934" i="5"/>
  <c r="P4935" i="5"/>
  <c r="P4936" i="5"/>
  <c r="P4937" i="5"/>
  <c r="P4938" i="5"/>
  <c r="P4939" i="5"/>
  <c r="P4940" i="5"/>
  <c r="P4941" i="5"/>
  <c r="P4942" i="5"/>
  <c r="P4943" i="5"/>
  <c r="P4944" i="5"/>
  <c r="P4945" i="5"/>
  <c r="P4946" i="5"/>
  <c r="P4947" i="5"/>
  <c r="P4948" i="5"/>
  <c r="P4949" i="5"/>
  <c r="P4950" i="5"/>
  <c r="P4951" i="5"/>
  <c r="P4952" i="5"/>
  <c r="P4953" i="5"/>
  <c r="P4954" i="5"/>
  <c r="P4955" i="5"/>
  <c r="P4956" i="5"/>
  <c r="P4957" i="5"/>
  <c r="P4958" i="5"/>
  <c r="P4959" i="5"/>
  <c r="P4960" i="5"/>
  <c r="P4961" i="5"/>
  <c r="P4962" i="5"/>
  <c r="P4963" i="5"/>
  <c r="P4964" i="5"/>
  <c r="P4965" i="5"/>
  <c r="P4966" i="5"/>
  <c r="P4967" i="5"/>
  <c r="P4968" i="5"/>
  <c r="P4969" i="5"/>
  <c r="P4970" i="5"/>
  <c r="P4971" i="5"/>
  <c r="P4972" i="5"/>
  <c r="P4973" i="5"/>
  <c r="P4974" i="5"/>
  <c r="P4975" i="5"/>
  <c r="P4976" i="5"/>
  <c r="P4977" i="5"/>
  <c r="P4978" i="5"/>
  <c r="P4979" i="5"/>
  <c r="P4980" i="5"/>
  <c r="P4981" i="5"/>
  <c r="P4982" i="5"/>
  <c r="P4983" i="5"/>
  <c r="P4984" i="5"/>
  <c r="P4985" i="5"/>
  <c r="P4986" i="5"/>
  <c r="P4987" i="5"/>
  <c r="P4988" i="5"/>
  <c r="P4989" i="5"/>
  <c r="P4990" i="5"/>
  <c r="P4991" i="5"/>
  <c r="P4992" i="5"/>
  <c r="P4993" i="5"/>
  <c r="P4994" i="5"/>
  <c r="P4995" i="5"/>
  <c r="P4996" i="5"/>
  <c r="P4997" i="5"/>
  <c r="P4998" i="5"/>
  <c r="P4999" i="5"/>
  <c r="P5000" i="5"/>
  <c r="P5001" i="5"/>
  <c r="P5002" i="5"/>
  <c r="P5003" i="5"/>
  <c r="P5004" i="5"/>
  <c r="P5005" i="5"/>
  <c r="P5006" i="5"/>
  <c r="P5007" i="5"/>
  <c r="P5008" i="5"/>
  <c r="P5009" i="5"/>
  <c r="P5010" i="5"/>
  <c r="P5011" i="5"/>
  <c r="P5012" i="5"/>
  <c r="P5013" i="5"/>
  <c r="P5014" i="5"/>
  <c r="P5015" i="5"/>
  <c r="P5016" i="5"/>
  <c r="P5017" i="5"/>
  <c r="P5018" i="5"/>
  <c r="P5019" i="5"/>
  <c r="P5020" i="5"/>
  <c r="P5021" i="5"/>
  <c r="P5022" i="5"/>
  <c r="P5023" i="5"/>
  <c r="P5024" i="5"/>
  <c r="P5025" i="5"/>
  <c r="P5026" i="5"/>
  <c r="P5027" i="5"/>
  <c r="P5028" i="5"/>
  <c r="P5029" i="5"/>
  <c r="P5030" i="5"/>
  <c r="P5031" i="5"/>
  <c r="P5032" i="5"/>
  <c r="P5033" i="5"/>
  <c r="P5034" i="5"/>
  <c r="P5035" i="5"/>
  <c r="P5036" i="5"/>
  <c r="P5037" i="5"/>
  <c r="P5038" i="5"/>
  <c r="P5039" i="5"/>
  <c r="P5040" i="5"/>
  <c r="P5041" i="5"/>
  <c r="P5042" i="5"/>
  <c r="P5043" i="5"/>
  <c r="P5044" i="5"/>
  <c r="P5045" i="5"/>
  <c r="P5046" i="5"/>
  <c r="P5047" i="5"/>
  <c r="P5048" i="5"/>
  <c r="P5049" i="5"/>
  <c r="P5050" i="5"/>
  <c r="P5051" i="5"/>
  <c r="P5052" i="5"/>
  <c r="P5053" i="5"/>
  <c r="P5054" i="5"/>
  <c r="P5055" i="5"/>
  <c r="P5056" i="5"/>
  <c r="P5057" i="5"/>
  <c r="P5058" i="5"/>
  <c r="P5059" i="5"/>
  <c r="P5060" i="5"/>
  <c r="P5061" i="5"/>
  <c r="P5062" i="5"/>
  <c r="P5063" i="5"/>
  <c r="P5064" i="5"/>
  <c r="P5065" i="5"/>
  <c r="P5066" i="5"/>
  <c r="P5067" i="5"/>
  <c r="P5068" i="5"/>
  <c r="P5069" i="5"/>
  <c r="P5070" i="5"/>
  <c r="P5071" i="5"/>
  <c r="P5072" i="5"/>
  <c r="P5073" i="5"/>
  <c r="P5074" i="5"/>
  <c r="P5075" i="5"/>
  <c r="P5076" i="5"/>
  <c r="P5077" i="5"/>
  <c r="P5078" i="5"/>
  <c r="P5079" i="5"/>
  <c r="P5080" i="5"/>
  <c r="P5081" i="5"/>
  <c r="P5082" i="5"/>
  <c r="P5083" i="5"/>
  <c r="P5084" i="5"/>
  <c r="P5085" i="5"/>
  <c r="P5086" i="5"/>
  <c r="P5087" i="5"/>
  <c r="P5088" i="5"/>
  <c r="P5089" i="5"/>
  <c r="P5090" i="5"/>
  <c r="P5091" i="5"/>
  <c r="P5092" i="5"/>
  <c r="P5093" i="5"/>
  <c r="P5094" i="5"/>
  <c r="P5095" i="5"/>
  <c r="P5096" i="5"/>
  <c r="P5097" i="5"/>
  <c r="P5098" i="5"/>
  <c r="P5099" i="5"/>
  <c r="P5100" i="5"/>
  <c r="P5101" i="5"/>
  <c r="P5102" i="5"/>
  <c r="P5103" i="5"/>
  <c r="P5104" i="5"/>
  <c r="P5105" i="5"/>
  <c r="P5106" i="5"/>
  <c r="P5107" i="5"/>
  <c r="P5108" i="5"/>
  <c r="P5109" i="5"/>
  <c r="P5110" i="5"/>
  <c r="P5111" i="5"/>
  <c r="P5112" i="5"/>
  <c r="P5113" i="5"/>
  <c r="P5114" i="5"/>
  <c r="P5115" i="5"/>
  <c r="P5116" i="5"/>
  <c r="P5117" i="5"/>
  <c r="P5118" i="5"/>
  <c r="P5119" i="5"/>
  <c r="P5120" i="5"/>
  <c r="P5121" i="5"/>
  <c r="P5122" i="5"/>
  <c r="P5123" i="5"/>
  <c r="P5124" i="5"/>
  <c r="P5125" i="5"/>
  <c r="P5126" i="5"/>
  <c r="P5127" i="5"/>
  <c r="P5128" i="5"/>
  <c r="P5129" i="5"/>
  <c r="P5130" i="5"/>
  <c r="P5131" i="5"/>
  <c r="P5132" i="5"/>
  <c r="P5133" i="5"/>
  <c r="P5134" i="5"/>
  <c r="P5135" i="5"/>
  <c r="P5136" i="5"/>
  <c r="P5137" i="5"/>
  <c r="P5138" i="5"/>
  <c r="P5139" i="5"/>
  <c r="P5140" i="5"/>
  <c r="P5141" i="5"/>
  <c r="P5142" i="5"/>
  <c r="P5143" i="5"/>
  <c r="P5144" i="5"/>
  <c r="P5145" i="5"/>
  <c r="P5146" i="5"/>
  <c r="P5147" i="5"/>
  <c r="P5148" i="5"/>
  <c r="P5149" i="5"/>
  <c r="P5150" i="5"/>
  <c r="P5151" i="5"/>
  <c r="P5152" i="5"/>
  <c r="P5153" i="5"/>
  <c r="P5154" i="5"/>
  <c r="P5155" i="5"/>
  <c r="P5156" i="5"/>
  <c r="P5157" i="5"/>
  <c r="P5158" i="5"/>
  <c r="P5159" i="5"/>
  <c r="P5160" i="5"/>
  <c r="P5161" i="5"/>
  <c r="P5162" i="5"/>
  <c r="P5163" i="5"/>
  <c r="P5164" i="5"/>
  <c r="P5165" i="5"/>
  <c r="P5166" i="5"/>
  <c r="P5167" i="5"/>
  <c r="P5168" i="5"/>
  <c r="P5169" i="5"/>
  <c r="P5170" i="5"/>
  <c r="P5171" i="5"/>
  <c r="P5172" i="5"/>
  <c r="P5173" i="5"/>
  <c r="P5174" i="5"/>
  <c r="P5175" i="5"/>
  <c r="P5176" i="5"/>
  <c r="P5177" i="5"/>
  <c r="P5178" i="5"/>
  <c r="P5179" i="5"/>
  <c r="P5180" i="5"/>
  <c r="P5181" i="5"/>
  <c r="P5182" i="5"/>
  <c r="P5183" i="5"/>
  <c r="P5184" i="5"/>
  <c r="P5185" i="5"/>
  <c r="P5186" i="5"/>
  <c r="P5187" i="5"/>
  <c r="P5188" i="5"/>
  <c r="P5189" i="5"/>
  <c r="P5190" i="5"/>
  <c r="P5191" i="5"/>
  <c r="P5192" i="5"/>
  <c r="P5193" i="5"/>
  <c r="P5194" i="5"/>
  <c r="P5195" i="5"/>
  <c r="P5196" i="5"/>
  <c r="P5197" i="5"/>
  <c r="P5198" i="5"/>
  <c r="P5199" i="5"/>
  <c r="P5200" i="5"/>
  <c r="P5201" i="5"/>
  <c r="P5202" i="5"/>
  <c r="P5203" i="5"/>
  <c r="P5204" i="5"/>
  <c r="P5205" i="5"/>
  <c r="P5206" i="5"/>
  <c r="P5207" i="5"/>
  <c r="P5208" i="5"/>
  <c r="P5209" i="5"/>
  <c r="P5210" i="5"/>
  <c r="P5211" i="5"/>
  <c r="P5212" i="5"/>
  <c r="P5213" i="5"/>
  <c r="P5214" i="5"/>
  <c r="P5215" i="5"/>
  <c r="P5216" i="5"/>
  <c r="P5217" i="5"/>
  <c r="P5218" i="5"/>
  <c r="P5219" i="5"/>
  <c r="P5220" i="5"/>
  <c r="P5221" i="5"/>
  <c r="P5222" i="5"/>
  <c r="P5223" i="5"/>
  <c r="P5224" i="5"/>
  <c r="P5225" i="5"/>
  <c r="P5226" i="5"/>
  <c r="P5227" i="5"/>
  <c r="P5228" i="5"/>
  <c r="P5229" i="5"/>
  <c r="P5230" i="5"/>
  <c r="P5231" i="5"/>
  <c r="P5232" i="5"/>
  <c r="P5233" i="5"/>
  <c r="P5234" i="5"/>
  <c r="P5235" i="5"/>
  <c r="P5236" i="5"/>
  <c r="P5237" i="5"/>
  <c r="P5238" i="5"/>
  <c r="P5239" i="5"/>
  <c r="P5240" i="5"/>
  <c r="P5241" i="5"/>
  <c r="P5242" i="5"/>
  <c r="P5243" i="5"/>
  <c r="P5244" i="5"/>
  <c r="P5245" i="5"/>
  <c r="P5246" i="5"/>
  <c r="P5247" i="5"/>
  <c r="P5248" i="5"/>
  <c r="P5249" i="5"/>
  <c r="P5250" i="5"/>
  <c r="P5251" i="5"/>
  <c r="P5252" i="5"/>
  <c r="P5253" i="5"/>
  <c r="P5254" i="5"/>
  <c r="P5255" i="5"/>
  <c r="P5256" i="5"/>
  <c r="P5257" i="5"/>
  <c r="P5258" i="5"/>
  <c r="P5259" i="5"/>
  <c r="P5260" i="5"/>
  <c r="P5261" i="5"/>
  <c r="P5262" i="5"/>
  <c r="P5263" i="5"/>
  <c r="P5264" i="5"/>
  <c r="P5265" i="5"/>
  <c r="P5266" i="5"/>
  <c r="P5267" i="5"/>
  <c r="P5268" i="5"/>
  <c r="P5269" i="5"/>
  <c r="P5270" i="5"/>
  <c r="P5271" i="5"/>
  <c r="P5272" i="5"/>
  <c r="P5273" i="5"/>
  <c r="P5274" i="5"/>
  <c r="P5275" i="5"/>
  <c r="P5276" i="5"/>
  <c r="P5277" i="5"/>
  <c r="P5278" i="5"/>
  <c r="P5279" i="5"/>
  <c r="P5280" i="5"/>
  <c r="P5281" i="5"/>
  <c r="P5282" i="5"/>
  <c r="P5283" i="5"/>
  <c r="P5284" i="5"/>
  <c r="P5285" i="5"/>
  <c r="P5286" i="5"/>
  <c r="P5287" i="5"/>
  <c r="P5288" i="5"/>
  <c r="P5289" i="5"/>
  <c r="P5290" i="5"/>
  <c r="P5291" i="5"/>
  <c r="P5292" i="5"/>
  <c r="P5293" i="5"/>
  <c r="P5294" i="5"/>
  <c r="P5295" i="5"/>
  <c r="P5296" i="5"/>
  <c r="P5297" i="5"/>
  <c r="P5298" i="5"/>
  <c r="P5299" i="5"/>
  <c r="P5300" i="5"/>
  <c r="P5301" i="5"/>
  <c r="P5302" i="5"/>
  <c r="P5303" i="5"/>
  <c r="P5304" i="5"/>
  <c r="P5305" i="5"/>
  <c r="P5306" i="5"/>
  <c r="P5307" i="5"/>
  <c r="P5308" i="5"/>
  <c r="P5309" i="5"/>
  <c r="P5310" i="5"/>
  <c r="P5311" i="5"/>
  <c r="P5312" i="5"/>
  <c r="P5313" i="5"/>
  <c r="P5314" i="5"/>
  <c r="P5315" i="5"/>
  <c r="P5316" i="5"/>
  <c r="P5317" i="5"/>
  <c r="P5318" i="5"/>
  <c r="P5319" i="5"/>
  <c r="P5320" i="5"/>
  <c r="P5321" i="5"/>
  <c r="P5322" i="5"/>
  <c r="P5323" i="5"/>
  <c r="P5324" i="5"/>
  <c r="P5325" i="5"/>
  <c r="P5326" i="5"/>
  <c r="P5327" i="5"/>
  <c r="P5328" i="5"/>
  <c r="P5329" i="5"/>
  <c r="P5330" i="5"/>
  <c r="P5331" i="5"/>
  <c r="P5332" i="5"/>
  <c r="P5333" i="5"/>
  <c r="P5334" i="5"/>
  <c r="P5335" i="5"/>
  <c r="P5336" i="5"/>
  <c r="P5337" i="5"/>
  <c r="P5338" i="5"/>
  <c r="P5339" i="5"/>
  <c r="P5340" i="5"/>
  <c r="P5341" i="5"/>
  <c r="P5342" i="5"/>
  <c r="P5343" i="5"/>
  <c r="P5344" i="5"/>
  <c r="P5345" i="5"/>
  <c r="P5346" i="5"/>
  <c r="P5347" i="5"/>
  <c r="P5348" i="5"/>
  <c r="P5349" i="5"/>
  <c r="P5350" i="5"/>
  <c r="P5351" i="5"/>
  <c r="P5352" i="5"/>
  <c r="P5353" i="5"/>
  <c r="P5354" i="5"/>
  <c r="P5355" i="5"/>
  <c r="P5356" i="5"/>
  <c r="P5357" i="5"/>
  <c r="P5358" i="5"/>
  <c r="P5359" i="5"/>
  <c r="P5360" i="5"/>
  <c r="P5361" i="5"/>
  <c r="P5362" i="5"/>
  <c r="P5363" i="5"/>
  <c r="P5364" i="5"/>
  <c r="P5365" i="5"/>
  <c r="P5366" i="5"/>
  <c r="P5367" i="5"/>
  <c r="P5368" i="5"/>
  <c r="P5369" i="5"/>
  <c r="P5370" i="5"/>
  <c r="P5371" i="5"/>
  <c r="P5372" i="5"/>
  <c r="P5373" i="5"/>
  <c r="P5374" i="5"/>
  <c r="P5375" i="5"/>
  <c r="P5376" i="5"/>
  <c r="P5377" i="5"/>
  <c r="P5378" i="5"/>
  <c r="P5379" i="5"/>
  <c r="P5380" i="5"/>
  <c r="P5381" i="5"/>
  <c r="P5382" i="5"/>
  <c r="P5383" i="5"/>
  <c r="P5384" i="5"/>
  <c r="P5385" i="5"/>
  <c r="P5386" i="5"/>
  <c r="P5387" i="5"/>
  <c r="P5388" i="5"/>
  <c r="P5389" i="5"/>
  <c r="P5390" i="5"/>
  <c r="P5391" i="5"/>
  <c r="P5392" i="5"/>
  <c r="P5393" i="5"/>
  <c r="P5394" i="5"/>
  <c r="P5395" i="5"/>
  <c r="P5396" i="5"/>
  <c r="P5397" i="5"/>
  <c r="P5398" i="5"/>
  <c r="P5399" i="5"/>
  <c r="P5400" i="5"/>
  <c r="P5401" i="5"/>
  <c r="P5402" i="5"/>
  <c r="P5403" i="5"/>
  <c r="P5404" i="5"/>
  <c r="P5405" i="5"/>
  <c r="P5406" i="5"/>
  <c r="P5407" i="5"/>
  <c r="P5408" i="5"/>
  <c r="P5409" i="5"/>
  <c r="P5410" i="5"/>
  <c r="P5411" i="5"/>
  <c r="P5412" i="5"/>
  <c r="P5413" i="5"/>
  <c r="P5414" i="5"/>
  <c r="P5415" i="5"/>
  <c r="P5416" i="5"/>
  <c r="P5417" i="5"/>
  <c r="P5418" i="5"/>
  <c r="P5419" i="5"/>
  <c r="P5420" i="5"/>
  <c r="P5421" i="5"/>
  <c r="P5422" i="5"/>
  <c r="P5423" i="5"/>
  <c r="P5424" i="5"/>
  <c r="P5425" i="5"/>
  <c r="P5426" i="5"/>
  <c r="P5427" i="5"/>
  <c r="P5428" i="5"/>
  <c r="P5429" i="5"/>
  <c r="P5430" i="5"/>
  <c r="P5431" i="5"/>
  <c r="P5432" i="5"/>
  <c r="P5433" i="5"/>
  <c r="P5434" i="5"/>
  <c r="P5435" i="5"/>
  <c r="P5436" i="5"/>
  <c r="P5437" i="5"/>
  <c r="P5438" i="5"/>
  <c r="P5439" i="5"/>
  <c r="P5440" i="5"/>
  <c r="P5441" i="5"/>
  <c r="P5442" i="5"/>
  <c r="P5443" i="5"/>
  <c r="P5444" i="5"/>
  <c r="P5445" i="5"/>
  <c r="P5446" i="5"/>
  <c r="P5447" i="5"/>
  <c r="P5448" i="5"/>
  <c r="P5449" i="5"/>
  <c r="P5450" i="5"/>
  <c r="P5451" i="5"/>
  <c r="P5452" i="5"/>
  <c r="P5453" i="5"/>
  <c r="P5454" i="5"/>
  <c r="P5455" i="5"/>
  <c r="P5456" i="5"/>
  <c r="P5457" i="5"/>
  <c r="P5458" i="5"/>
  <c r="P5459" i="5"/>
  <c r="P5460" i="5"/>
  <c r="P5461" i="5"/>
  <c r="P5462" i="5"/>
  <c r="P5463" i="5"/>
  <c r="P5464" i="5"/>
  <c r="P5465" i="5"/>
  <c r="P5466" i="5"/>
  <c r="P5467" i="5"/>
  <c r="P5468" i="5"/>
  <c r="P5469" i="5"/>
  <c r="P5470" i="5"/>
  <c r="P5471" i="5"/>
  <c r="P5472" i="5"/>
  <c r="P5473" i="5"/>
  <c r="P5474" i="5"/>
  <c r="P5475" i="5"/>
  <c r="P5476" i="5"/>
  <c r="P5477" i="5"/>
  <c r="P5478" i="5"/>
  <c r="P5479" i="5"/>
  <c r="P5480" i="5"/>
  <c r="P5481" i="5"/>
  <c r="P5482" i="5"/>
  <c r="P5483" i="5"/>
  <c r="P5484" i="5"/>
  <c r="P5485" i="5"/>
  <c r="P5486" i="5"/>
  <c r="P5487" i="5"/>
  <c r="P5488" i="5"/>
  <c r="P5489" i="5"/>
  <c r="P5490" i="5"/>
  <c r="P5491" i="5"/>
  <c r="P5492" i="5"/>
  <c r="P5493" i="5"/>
  <c r="P5494" i="5"/>
  <c r="P5495" i="5"/>
  <c r="P5496" i="5"/>
  <c r="P5497" i="5"/>
  <c r="P5498" i="5"/>
  <c r="P5499" i="5"/>
  <c r="P5500" i="5"/>
  <c r="P5501" i="5"/>
  <c r="P5502" i="5"/>
  <c r="P5503" i="5"/>
  <c r="P5504" i="5"/>
  <c r="P5505" i="5"/>
  <c r="P5506" i="5"/>
  <c r="P5507" i="5"/>
  <c r="P5508" i="5"/>
  <c r="P5509" i="5"/>
  <c r="P5510" i="5"/>
  <c r="P5511" i="5"/>
  <c r="P5512" i="5"/>
  <c r="P5513" i="5"/>
  <c r="P5514" i="5"/>
  <c r="P5515" i="5"/>
  <c r="P5516" i="5"/>
  <c r="P5517" i="5"/>
  <c r="P5518" i="5"/>
  <c r="P5519" i="5"/>
  <c r="P5520" i="5"/>
  <c r="P5521" i="5"/>
  <c r="P5522" i="5"/>
  <c r="P5523" i="5"/>
  <c r="P5524" i="5"/>
  <c r="P5525" i="5"/>
  <c r="P5526" i="5"/>
  <c r="P5527" i="5"/>
  <c r="P5528" i="5"/>
  <c r="P5529" i="5"/>
  <c r="P5530" i="5"/>
  <c r="P5531" i="5"/>
  <c r="P5532" i="5"/>
  <c r="P5533" i="5"/>
  <c r="P5534" i="5"/>
  <c r="P5535" i="5"/>
  <c r="P5536" i="5"/>
  <c r="P5537" i="5"/>
  <c r="P5538" i="5"/>
  <c r="P5539" i="5"/>
  <c r="P5540" i="5"/>
  <c r="P5541" i="5"/>
  <c r="P5542" i="5"/>
  <c r="P5543" i="5"/>
  <c r="P5544" i="5"/>
  <c r="P5545" i="5"/>
  <c r="P5546" i="5"/>
  <c r="P5547" i="5"/>
  <c r="P5548" i="5"/>
  <c r="P5549" i="5"/>
  <c r="P5550" i="5"/>
  <c r="P5551" i="5"/>
  <c r="P5552" i="5"/>
  <c r="P5553" i="5"/>
  <c r="P5554" i="5"/>
  <c r="P5555" i="5"/>
  <c r="P5556" i="5"/>
  <c r="P5557" i="5"/>
  <c r="P5558" i="5"/>
  <c r="P5559" i="5"/>
  <c r="P5560" i="5"/>
  <c r="P5561" i="5"/>
  <c r="P5562" i="5"/>
  <c r="P5563" i="5"/>
  <c r="P5564" i="5"/>
  <c r="P5565" i="5"/>
  <c r="P5566" i="5"/>
  <c r="P5567" i="5"/>
  <c r="P5568" i="5"/>
  <c r="P5569" i="5"/>
  <c r="P5570" i="5"/>
  <c r="P5571" i="5"/>
  <c r="P5572" i="5"/>
  <c r="P5573" i="5"/>
  <c r="P5574" i="5"/>
  <c r="P5575" i="5"/>
  <c r="P5576" i="5"/>
  <c r="P5577" i="5"/>
  <c r="P5578" i="5"/>
  <c r="P5579" i="5"/>
  <c r="P5580" i="5"/>
  <c r="P5581" i="5"/>
  <c r="P5582" i="5"/>
  <c r="P5583" i="5"/>
  <c r="P5584" i="5"/>
  <c r="P5585" i="5"/>
  <c r="P5586" i="5"/>
  <c r="P5587" i="5"/>
  <c r="P5588" i="5"/>
  <c r="P5589" i="5"/>
  <c r="P5590" i="5"/>
  <c r="P5591" i="5"/>
  <c r="P5592" i="5"/>
  <c r="P5593" i="5"/>
  <c r="P5594" i="5"/>
  <c r="P5595" i="5"/>
  <c r="P5596" i="5"/>
  <c r="P5597" i="5"/>
  <c r="P5598" i="5"/>
  <c r="P5599" i="5"/>
  <c r="P5600" i="5"/>
  <c r="P5601" i="5"/>
  <c r="P5602" i="5"/>
  <c r="P5603" i="5"/>
  <c r="P5604" i="5"/>
  <c r="P5605" i="5"/>
  <c r="P5606" i="5"/>
  <c r="P5607" i="5"/>
  <c r="P5608" i="5"/>
  <c r="P5609" i="5"/>
  <c r="P5610" i="5"/>
  <c r="P5611" i="5"/>
  <c r="P5612" i="5"/>
  <c r="P5613" i="5"/>
  <c r="P5614" i="5"/>
  <c r="P5615" i="5"/>
  <c r="P5616" i="5"/>
  <c r="P5617" i="5"/>
  <c r="P5618" i="5"/>
  <c r="P5619" i="5"/>
  <c r="P5620" i="5"/>
  <c r="P5621" i="5"/>
  <c r="P5622" i="5"/>
  <c r="P5623" i="5"/>
  <c r="P5624" i="5"/>
  <c r="P5625" i="5"/>
  <c r="P5626" i="5"/>
  <c r="P5627" i="5"/>
  <c r="P5628" i="5"/>
  <c r="P5629" i="5"/>
  <c r="P5630" i="5"/>
  <c r="P5631" i="5"/>
  <c r="P5632" i="5"/>
  <c r="P5633" i="5"/>
  <c r="P5634" i="5"/>
  <c r="P5635" i="5"/>
  <c r="P5636" i="5"/>
  <c r="P5637" i="5"/>
  <c r="P5638" i="5"/>
  <c r="P5639" i="5"/>
  <c r="P5640" i="5"/>
  <c r="P5641" i="5"/>
  <c r="P5642" i="5"/>
  <c r="P5643" i="5"/>
  <c r="P5644" i="5"/>
  <c r="P5645" i="5"/>
  <c r="P5646" i="5"/>
  <c r="P5647" i="5"/>
  <c r="P5648" i="5"/>
  <c r="P5649" i="5"/>
  <c r="P5650" i="5"/>
  <c r="P5651" i="5"/>
  <c r="P5652" i="5"/>
  <c r="P5653" i="5"/>
  <c r="P5654" i="5"/>
  <c r="P5655" i="5"/>
  <c r="P5656" i="5"/>
  <c r="P5657" i="5"/>
  <c r="P5658" i="5"/>
  <c r="P5659" i="5"/>
  <c r="P5660" i="5"/>
  <c r="P5661" i="5"/>
  <c r="P5662" i="5"/>
  <c r="P5663" i="5"/>
  <c r="P5664" i="5"/>
  <c r="P5665" i="5"/>
  <c r="P5666" i="5"/>
  <c r="P5667" i="5"/>
  <c r="P5668" i="5"/>
  <c r="P5669" i="5"/>
  <c r="P5670" i="5"/>
  <c r="P5671" i="5"/>
  <c r="P5672" i="5"/>
  <c r="P5673" i="5"/>
  <c r="P5674" i="5"/>
  <c r="P5675" i="5"/>
  <c r="P5676" i="5"/>
  <c r="P5677" i="5"/>
  <c r="P5678" i="5"/>
  <c r="P5679" i="5"/>
  <c r="P5680" i="5"/>
  <c r="P5681" i="5"/>
  <c r="P5682" i="5"/>
  <c r="P5683" i="5"/>
  <c r="P5684" i="5"/>
  <c r="P5685" i="5"/>
  <c r="P5686" i="5"/>
  <c r="P5687" i="5"/>
  <c r="P5688" i="5"/>
  <c r="P5689" i="5"/>
  <c r="P5690" i="5"/>
  <c r="P5691" i="5"/>
  <c r="P5692" i="5"/>
  <c r="P5693" i="5"/>
  <c r="P5694" i="5"/>
  <c r="P5695" i="5"/>
  <c r="P5696" i="5"/>
  <c r="P5697" i="5"/>
  <c r="P5698" i="5"/>
  <c r="P5699" i="5"/>
  <c r="P5700" i="5"/>
  <c r="P5701" i="5"/>
  <c r="P5702" i="5"/>
  <c r="P5703" i="5"/>
  <c r="P5704" i="5"/>
  <c r="P5705" i="5"/>
  <c r="P5706" i="5"/>
  <c r="P5707" i="5"/>
  <c r="P5708" i="5"/>
  <c r="P5709" i="5"/>
  <c r="P5710" i="5"/>
  <c r="P5711" i="5"/>
  <c r="P5712" i="5"/>
  <c r="P5713" i="5"/>
  <c r="P5714" i="5"/>
  <c r="P5715" i="5"/>
  <c r="P5716" i="5"/>
  <c r="P5717" i="5"/>
  <c r="P5718" i="5"/>
  <c r="P5719" i="5"/>
  <c r="P5720" i="5"/>
  <c r="P5721" i="5"/>
  <c r="P5722" i="5"/>
  <c r="P5723" i="5"/>
  <c r="P5724" i="5"/>
  <c r="P5725" i="5"/>
  <c r="P5726" i="5"/>
  <c r="P5727" i="5"/>
  <c r="P5728" i="5"/>
  <c r="P5729" i="5"/>
  <c r="P5730" i="5"/>
  <c r="P5731" i="5"/>
  <c r="P5732" i="5"/>
  <c r="P5733" i="5"/>
  <c r="P5734" i="5"/>
  <c r="P5735" i="5"/>
  <c r="P5736" i="5"/>
  <c r="P5737" i="5"/>
  <c r="P5738" i="5"/>
  <c r="P5739" i="5"/>
  <c r="P5740" i="5"/>
  <c r="P5741" i="5"/>
  <c r="P5742" i="5"/>
  <c r="P5743" i="5"/>
  <c r="P5744" i="5"/>
  <c r="P5745" i="5"/>
  <c r="P5746" i="5"/>
  <c r="P5747" i="5"/>
  <c r="P5748" i="5"/>
  <c r="P5749" i="5"/>
  <c r="P5750" i="5"/>
  <c r="P5751" i="5"/>
  <c r="P5752" i="5"/>
  <c r="P5753" i="5"/>
  <c r="P5754" i="5"/>
  <c r="P5755" i="5"/>
  <c r="P5756" i="5"/>
  <c r="P5757" i="5"/>
  <c r="P5758" i="5"/>
  <c r="P5759" i="5"/>
  <c r="P5760" i="5"/>
  <c r="P5761" i="5"/>
  <c r="P5762" i="5"/>
  <c r="P5763" i="5"/>
  <c r="P5764" i="5"/>
  <c r="P5765" i="5"/>
  <c r="P5766" i="5"/>
  <c r="P5767" i="5"/>
  <c r="P5768" i="5"/>
  <c r="P5769" i="5"/>
  <c r="P5770" i="5"/>
  <c r="P5771" i="5"/>
  <c r="P5772" i="5"/>
  <c r="P5773" i="5"/>
  <c r="P5774" i="5"/>
  <c r="P5775" i="5"/>
  <c r="P5776" i="5"/>
  <c r="P5777" i="5"/>
  <c r="P5778" i="5"/>
  <c r="P5779" i="5"/>
  <c r="P5780" i="5"/>
  <c r="P5781" i="5"/>
  <c r="P5782" i="5"/>
  <c r="P5783" i="5"/>
  <c r="P5784" i="5"/>
  <c r="P5785" i="5"/>
  <c r="P5786" i="5"/>
  <c r="P5787" i="5"/>
  <c r="P5788" i="5"/>
  <c r="P5789" i="5"/>
  <c r="P5790" i="5"/>
  <c r="P5791" i="5"/>
  <c r="P5792" i="5"/>
  <c r="P5793" i="5"/>
  <c r="P5794" i="5"/>
  <c r="P5795" i="5"/>
  <c r="P5796" i="5"/>
  <c r="P5797" i="5"/>
  <c r="P5798" i="5"/>
  <c r="P5799" i="5"/>
  <c r="P5800" i="5"/>
  <c r="P5801" i="5"/>
  <c r="P5802" i="5"/>
  <c r="P5803" i="5"/>
  <c r="P5804" i="5"/>
  <c r="P5805" i="5"/>
  <c r="P5806" i="5"/>
  <c r="P5807" i="5"/>
  <c r="P5808" i="5"/>
  <c r="P5809" i="5"/>
  <c r="P5810" i="5"/>
  <c r="P5811" i="5"/>
  <c r="P5812" i="5"/>
  <c r="P5813" i="5"/>
  <c r="P5814" i="5"/>
  <c r="P5815" i="5"/>
  <c r="P5816" i="5"/>
  <c r="P5817" i="5"/>
  <c r="P5818" i="5"/>
  <c r="P5819" i="5"/>
  <c r="P5820" i="5"/>
  <c r="P5821" i="5"/>
  <c r="P5822" i="5"/>
  <c r="P5823" i="5"/>
  <c r="P5824" i="5"/>
  <c r="P5825" i="5"/>
  <c r="P5826" i="5"/>
  <c r="P5827" i="5"/>
  <c r="P5828" i="5"/>
  <c r="P5829" i="5"/>
  <c r="P5830" i="5"/>
  <c r="P5831" i="5"/>
  <c r="P5832" i="5"/>
  <c r="P5833" i="5"/>
  <c r="P5834" i="5"/>
  <c r="P5835" i="5"/>
  <c r="P5836" i="5"/>
  <c r="P5837" i="5"/>
  <c r="P5838" i="5"/>
  <c r="P5839" i="5"/>
  <c r="P5840" i="5"/>
  <c r="P5841" i="5"/>
  <c r="P5842" i="5"/>
  <c r="P5843" i="5"/>
  <c r="P5844" i="5"/>
  <c r="P5845" i="5"/>
  <c r="P5846" i="5"/>
  <c r="P5847" i="5"/>
  <c r="P5848" i="5"/>
  <c r="P5849" i="5"/>
  <c r="P5850" i="5"/>
  <c r="P5851" i="5"/>
  <c r="P5852" i="5"/>
  <c r="P5853" i="5"/>
  <c r="P5854" i="5"/>
  <c r="P5855" i="5"/>
  <c r="P5856" i="5"/>
  <c r="P5857" i="5"/>
  <c r="P5858" i="5"/>
  <c r="P5859" i="5"/>
  <c r="P5860" i="5"/>
  <c r="P5861" i="5"/>
  <c r="P5862" i="5"/>
  <c r="P5863" i="5"/>
  <c r="P5864" i="5"/>
  <c r="P5865" i="5"/>
  <c r="P5866" i="5"/>
  <c r="P5867" i="5"/>
  <c r="P5868" i="5"/>
  <c r="P5869" i="5"/>
  <c r="P5870" i="5"/>
  <c r="P5871" i="5"/>
  <c r="P5872" i="5"/>
  <c r="P5873" i="5"/>
  <c r="P5874" i="5"/>
  <c r="P5875" i="5"/>
  <c r="P5876" i="5"/>
  <c r="P5877" i="5"/>
  <c r="P5878" i="5"/>
  <c r="P5879" i="5"/>
  <c r="P5880" i="5"/>
  <c r="P5881" i="5"/>
  <c r="P5882" i="5"/>
  <c r="P5883" i="5"/>
  <c r="P5884" i="5"/>
  <c r="P5885" i="5"/>
  <c r="P5886" i="5"/>
  <c r="P5887" i="5"/>
  <c r="P5888" i="5"/>
  <c r="P5889" i="5"/>
  <c r="P5890" i="5"/>
  <c r="P5891" i="5"/>
  <c r="P5892" i="5"/>
  <c r="P5893" i="5"/>
  <c r="P5894" i="5"/>
  <c r="P5895" i="5"/>
  <c r="P5896" i="5"/>
  <c r="P5897" i="5"/>
  <c r="P5898" i="5"/>
  <c r="P5899" i="5"/>
  <c r="P5900" i="5"/>
  <c r="P5901" i="5"/>
  <c r="P5902" i="5"/>
  <c r="P5903" i="5"/>
  <c r="P5904" i="5"/>
  <c r="P5905" i="5"/>
  <c r="P5906" i="5"/>
  <c r="P5907" i="5"/>
  <c r="P5908" i="5"/>
  <c r="P5909" i="5"/>
  <c r="P5910" i="5"/>
  <c r="P5911" i="5"/>
  <c r="P5912" i="5"/>
  <c r="P5913" i="5"/>
  <c r="P5914" i="5"/>
  <c r="P5915" i="5"/>
  <c r="P5916" i="5"/>
  <c r="P5917" i="5"/>
  <c r="P5918" i="5"/>
  <c r="P5919" i="5"/>
  <c r="P5920" i="5"/>
  <c r="P5921" i="5"/>
  <c r="P5922" i="5"/>
  <c r="P5923" i="5"/>
  <c r="P5924" i="5"/>
  <c r="P5925" i="5"/>
  <c r="P5926" i="5"/>
  <c r="P5927" i="5"/>
  <c r="P5928" i="5"/>
  <c r="P5929" i="5"/>
  <c r="P5930" i="5"/>
  <c r="P5931" i="5"/>
  <c r="P5932" i="5"/>
  <c r="P5933" i="5"/>
  <c r="P5934" i="5"/>
  <c r="P5935" i="5"/>
  <c r="P5936" i="5"/>
  <c r="P5937" i="5"/>
  <c r="P5938" i="5"/>
  <c r="P5939" i="5"/>
  <c r="P5940" i="5"/>
  <c r="P5941" i="5"/>
  <c r="P5942" i="5"/>
  <c r="P5943" i="5"/>
  <c r="P5944" i="5"/>
  <c r="P5945" i="5"/>
  <c r="P5946" i="5"/>
  <c r="P5947" i="5"/>
  <c r="P5948" i="5"/>
  <c r="P5949" i="5"/>
  <c r="P5950" i="5"/>
  <c r="P5951" i="5"/>
  <c r="P5952" i="5"/>
  <c r="P5953" i="5"/>
  <c r="P5954" i="5"/>
  <c r="P5955" i="5"/>
  <c r="P5956" i="5"/>
  <c r="P5957" i="5"/>
  <c r="P5958" i="5"/>
  <c r="P5959" i="5"/>
  <c r="P5960" i="5"/>
  <c r="P5961" i="5"/>
  <c r="P5962" i="5"/>
  <c r="P5963" i="5"/>
  <c r="P5964" i="5"/>
  <c r="P5965" i="5"/>
  <c r="P5966" i="5"/>
  <c r="P5967" i="5"/>
  <c r="P5968" i="5"/>
  <c r="P5969" i="5"/>
  <c r="P5970" i="5"/>
  <c r="P5971" i="5"/>
  <c r="P5972" i="5"/>
  <c r="P5973" i="5"/>
  <c r="P5974" i="5"/>
  <c r="P5975" i="5"/>
  <c r="P5976" i="5"/>
  <c r="P5977" i="5"/>
  <c r="P5978" i="5"/>
  <c r="P5979" i="5"/>
  <c r="P5980" i="5"/>
  <c r="P5981" i="5"/>
  <c r="P5982" i="5"/>
  <c r="P5983" i="5"/>
  <c r="P5984" i="5"/>
  <c r="P5985" i="5"/>
  <c r="P5986" i="5"/>
  <c r="P5987" i="5"/>
  <c r="P5988" i="5"/>
  <c r="P5989" i="5"/>
  <c r="P5990" i="5"/>
  <c r="P5991" i="5"/>
  <c r="P5992" i="5"/>
  <c r="P5993" i="5"/>
  <c r="P5994" i="5"/>
  <c r="P5995" i="5"/>
  <c r="P5996" i="5"/>
  <c r="P5997" i="5"/>
  <c r="P5998" i="5"/>
  <c r="P5999" i="5"/>
  <c r="P6000" i="5"/>
  <c r="P6001" i="5"/>
  <c r="P6002" i="5"/>
  <c r="P6003" i="5"/>
  <c r="P6004" i="5"/>
  <c r="P6005" i="5"/>
  <c r="P6006" i="5"/>
  <c r="P6007" i="5"/>
  <c r="P6008" i="5"/>
  <c r="P6009" i="5"/>
  <c r="P6010" i="5"/>
  <c r="P6011" i="5"/>
  <c r="P6012" i="5"/>
  <c r="P6013" i="5"/>
  <c r="P6014" i="5"/>
  <c r="P6015" i="5"/>
  <c r="P6016" i="5"/>
  <c r="P6017" i="5"/>
  <c r="P6018" i="5"/>
  <c r="P6019" i="5"/>
  <c r="P6020" i="5"/>
  <c r="P6021" i="5"/>
  <c r="P6022" i="5"/>
  <c r="P6023" i="5"/>
  <c r="P6024" i="5"/>
  <c r="P6025" i="5"/>
  <c r="P6026" i="5"/>
  <c r="P6027" i="5"/>
  <c r="P6028" i="5"/>
  <c r="P6029" i="5"/>
  <c r="P6030" i="5"/>
  <c r="P6031" i="5"/>
  <c r="P6032" i="5"/>
  <c r="P6033" i="5"/>
  <c r="P6034" i="5"/>
  <c r="P6035" i="5"/>
  <c r="P6036" i="5"/>
  <c r="P6037" i="5"/>
  <c r="P6038" i="5"/>
  <c r="P6039" i="5"/>
  <c r="P6040" i="5"/>
  <c r="P6041" i="5"/>
  <c r="P6042" i="5"/>
  <c r="P6043" i="5"/>
  <c r="P6044" i="5"/>
  <c r="P6045" i="5"/>
  <c r="P6046" i="5"/>
  <c r="P6047" i="5"/>
  <c r="P6048" i="5"/>
  <c r="P6049" i="5"/>
  <c r="P6050" i="5"/>
  <c r="P6051" i="5"/>
  <c r="P6052" i="5"/>
  <c r="P6053" i="5"/>
  <c r="P6054" i="5"/>
  <c r="P6055" i="5"/>
  <c r="P6056" i="5"/>
  <c r="P6057" i="5"/>
  <c r="P6058" i="5"/>
  <c r="P6059" i="5"/>
  <c r="P6060" i="5"/>
  <c r="P6061" i="5"/>
  <c r="P6062" i="5"/>
  <c r="P6063" i="5"/>
  <c r="P6064" i="5"/>
  <c r="P6065" i="5"/>
  <c r="P6066" i="5"/>
  <c r="P6067" i="5"/>
  <c r="P6068" i="5"/>
  <c r="P6069" i="5"/>
  <c r="P6070" i="5"/>
  <c r="P6071" i="5"/>
  <c r="P6072" i="5"/>
  <c r="P6073" i="5"/>
  <c r="P6074" i="5"/>
  <c r="P6075" i="5"/>
  <c r="P6076" i="5"/>
  <c r="P6077" i="5"/>
  <c r="P6078" i="5"/>
  <c r="P6079" i="5"/>
  <c r="P6080" i="5"/>
  <c r="P6081" i="5"/>
  <c r="P6082" i="5"/>
  <c r="P6083" i="5"/>
  <c r="P6084" i="5"/>
  <c r="P6085" i="5"/>
  <c r="P6086" i="5"/>
  <c r="P6087" i="5"/>
  <c r="P6088" i="5"/>
  <c r="P6089" i="5"/>
  <c r="P6090" i="5"/>
  <c r="P6091" i="5"/>
  <c r="P6092" i="5"/>
  <c r="P6093" i="5"/>
  <c r="P6094" i="5"/>
  <c r="P6095" i="5"/>
  <c r="P6096" i="5"/>
  <c r="P6097" i="5"/>
  <c r="P6098" i="5"/>
  <c r="P6099" i="5"/>
  <c r="P6100" i="5"/>
  <c r="P6101" i="5"/>
  <c r="P6102" i="5"/>
  <c r="P6103" i="5"/>
  <c r="P6104" i="5"/>
  <c r="P6105" i="5"/>
  <c r="P6106" i="5"/>
  <c r="P6107" i="5"/>
  <c r="P6108" i="5"/>
  <c r="P6109" i="5"/>
  <c r="P6110" i="5"/>
  <c r="P6111" i="5"/>
  <c r="P6112" i="5"/>
  <c r="P6113" i="5"/>
  <c r="P6114" i="5"/>
  <c r="P6115" i="5"/>
  <c r="P6116" i="5"/>
  <c r="P6117" i="5"/>
  <c r="P6118" i="5"/>
  <c r="P6119" i="5"/>
  <c r="P6120" i="5"/>
  <c r="P6121" i="5"/>
  <c r="P6122" i="5"/>
  <c r="P6123" i="5"/>
  <c r="P6124" i="5"/>
  <c r="P6125" i="5"/>
  <c r="P6126" i="5"/>
  <c r="P6127" i="5"/>
  <c r="P6128" i="5"/>
  <c r="P6129" i="5"/>
  <c r="P6130" i="5"/>
  <c r="P6131" i="5"/>
  <c r="P6132" i="5"/>
  <c r="P6133" i="5"/>
  <c r="P6134" i="5"/>
  <c r="P6135" i="5"/>
  <c r="P6136" i="5"/>
  <c r="P6137" i="5"/>
  <c r="P6138" i="5"/>
  <c r="P6139" i="5"/>
  <c r="P6140" i="5"/>
  <c r="P6141" i="5"/>
  <c r="P6142" i="5"/>
  <c r="P6143" i="5"/>
  <c r="P6144" i="5"/>
  <c r="P6145" i="5"/>
  <c r="P6146" i="5"/>
  <c r="P6147" i="5"/>
  <c r="P6148" i="5"/>
  <c r="P6149" i="5"/>
  <c r="P6150" i="5"/>
  <c r="P6151" i="5"/>
  <c r="P6152" i="5"/>
  <c r="P6153" i="5"/>
  <c r="P6154" i="5"/>
  <c r="P6155" i="5"/>
  <c r="P6156" i="5"/>
  <c r="P6157" i="5"/>
  <c r="P6158" i="5"/>
  <c r="P6159" i="5"/>
  <c r="P6160" i="5"/>
  <c r="P6161" i="5"/>
  <c r="P6162" i="5"/>
  <c r="P6163" i="5"/>
  <c r="P6164" i="5"/>
  <c r="P6165" i="5"/>
  <c r="P6166" i="5"/>
  <c r="P6167" i="5"/>
  <c r="P6168" i="5"/>
  <c r="P6169" i="5"/>
  <c r="P6170" i="5"/>
  <c r="P6171" i="5"/>
  <c r="P6172" i="5"/>
  <c r="P6173" i="5"/>
  <c r="P6174" i="5"/>
  <c r="P6175" i="5"/>
  <c r="P6176" i="5"/>
  <c r="P6177" i="5"/>
  <c r="P6178" i="5"/>
  <c r="P6179" i="5"/>
  <c r="P6180" i="5"/>
  <c r="P6181" i="5"/>
  <c r="P6182" i="5"/>
  <c r="P6183" i="5"/>
  <c r="P6184" i="5"/>
  <c r="P6185" i="5"/>
  <c r="P6186" i="5"/>
  <c r="P6187" i="5"/>
  <c r="P6188" i="5"/>
  <c r="P6189" i="5"/>
  <c r="P6190" i="5"/>
  <c r="P6191" i="5"/>
  <c r="P6192" i="5"/>
  <c r="P6193" i="5"/>
  <c r="P6194" i="5"/>
  <c r="P6195" i="5"/>
  <c r="P6196" i="5"/>
  <c r="P6197" i="5"/>
  <c r="P6198" i="5"/>
  <c r="P6199" i="5"/>
  <c r="P6200" i="5"/>
  <c r="P6201" i="5"/>
  <c r="P6202" i="5"/>
  <c r="P6203" i="5"/>
  <c r="P6204" i="5"/>
  <c r="P6205" i="5"/>
  <c r="P6206" i="5"/>
  <c r="P6207" i="5"/>
  <c r="P6208" i="5"/>
  <c r="P6209" i="5"/>
  <c r="P6210" i="5"/>
  <c r="P6211" i="5"/>
  <c r="P6212" i="5"/>
  <c r="P6213" i="5"/>
  <c r="P6214" i="5"/>
  <c r="P6215" i="5"/>
  <c r="P6216" i="5"/>
  <c r="P6217" i="5"/>
  <c r="P6218" i="5"/>
  <c r="P6219" i="5"/>
  <c r="P6220" i="5"/>
  <c r="P6221" i="5"/>
  <c r="P6222" i="5"/>
  <c r="P6223" i="5"/>
  <c r="P6224" i="5"/>
  <c r="P6225" i="5"/>
  <c r="P6226" i="5"/>
  <c r="P6227" i="5"/>
  <c r="P6228" i="5"/>
  <c r="P6229" i="5"/>
  <c r="P6230" i="5"/>
  <c r="P6231" i="5"/>
  <c r="P6232" i="5"/>
  <c r="P6233" i="5"/>
  <c r="P6234" i="5"/>
  <c r="P6235" i="5"/>
  <c r="P6236" i="5"/>
  <c r="P6237" i="5"/>
  <c r="P6238" i="5"/>
  <c r="P6239" i="5"/>
  <c r="P6240" i="5"/>
  <c r="P6241" i="5"/>
  <c r="P6242" i="5"/>
  <c r="P6243" i="5"/>
  <c r="P6244" i="5"/>
  <c r="P6245" i="5"/>
  <c r="P6246" i="5"/>
  <c r="P6247" i="5"/>
  <c r="P6248" i="5"/>
  <c r="P6249" i="5"/>
  <c r="P6250" i="5"/>
  <c r="P6251" i="5"/>
  <c r="P6252" i="5"/>
  <c r="P6253" i="5"/>
  <c r="P6254" i="5"/>
  <c r="P6255" i="5"/>
  <c r="P6256" i="5"/>
  <c r="P6257" i="5"/>
  <c r="P6258" i="5"/>
  <c r="P6259" i="5"/>
  <c r="P6260" i="5"/>
  <c r="P6261" i="5"/>
  <c r="P6262" i="5"/>
  <c r="P6263" i="5"/>
  <c r="P6264" i="5"/>
  <c r="P6265" i="5"/>
  <c r="P6266" i="5"/>
  <c r="P6267" i="5"/>
  <c r="P6268" i="5"/>
  <c r="P6269" i="5"/>
  <c r="P6270" i="5"/>
  <c r="P6271" i="5"/>
  <c r="P6272" i="5"/>
  <c r="P6273" i="5"/>
  <c r="P6274" i="5"/>
  <c r="P6275" i="5"/>
  <c r="P6276" i="5"/>
  <c r="P6277" i="5"/>
  <c r="P6278" i="5"/>
  <c r="P6279" i="5"/>
  <c r="P6280" i="5"/>
  <c r="P6281" i="5"/>
  <c r="P6282" i="5"/>
  <c r="P6283" i="5"/>
  <c r="P6284" i="5"/>
  <c r="P6285" i="5"/>
  <c r="P6286" i="5"/>
  <c r="P6287" i="5"/>
  <c r="P6288" i="5"/>
  <c r="P6289" i="5"/>
  <c r="P6290" i="5"/>
  <c r="P6291" i="5"/>
  <c r="P6292" i="5"/>
  <c r="P6293" i="5"/>
  <c r="P6294" i="5"/>
  <c r="P6295" i="5"/>
  <c r="P6296" i="5"/>
  <c r="P6297" i="5"/>
  <c r="P6298" i="5"/>
  <c r="P6299" i="5"/>
  <c r="P6300" i="5"/>
  <c r="P6301" i="5"/>
  <c r="P6302" i="5"/>
  <c r="P6303" i="5"/>
  <c r="P6304" i="5"/>
  <c r="P6305" i="5"/>
  <c r="P6306" i="5"/>
  <c r="P6307" i="5"/>
  <c r="P6308" i="5"/>
  <c r="P6309" i="5"/>
  <c r="P6310" i="5"/>
  <c r="P6311" i="5"/>
  <c r="P6312" i="5"/>
  <c r="P6313" i="5"/>
  <c r="P6314" i="5"/>
  <c r="P6315" i="5"/>
  <c r="P6316" i="5"/>
  <c r="P6317" i="5"/>
  <c r="P6318" i="5"/>
  <c r="P6319" i="5"/>
  <c r="P6320" i="5"/>
  <c r="P6321" i="5"/>
  <c r="P6322" i="5"/>
  <c r="P6323" i="5"/>
  <c r="P6324" i="5"/>
  <c r="P6325" i="5"/>
  <c r="P6326" i="5"/>
  <c r="P6327" i="5"/>
  <c r="P6328" i="5"/>
  <c r="P6329" i="5"/>
  <c r="P6330" i="5"/>
  <c r="P6331" i="5"/>
  <c r="P6332" i="5"/>
  <c r="P6333" i="5"/>
  <c r="P6334" i="5"/>
  <c r="P6335" i="5"/>
  <c r="P6336" i="5"/>
  <c r="P6337" i="5"/>
  <c r="P6338" i="5"/>
  <c r="P6339" i="5"/>
  <c r="P6340" i="5"/>
  <c r="P6341" i="5"/>
  <c r="P6342" i="5"/>
  <c r="P6343" i="5"/>
  <c r="P6344" i="5"/>
  <c r="P6345" i="5"/>
  <c r="P6346" i="5"/>
  <c r="P6347" i="5"/>
  <c r="P6348" i="5"/>
  <c r="P6349" i="5"/>
  <c r="P6350" i="5"/>
  <c r="P6351" i="5"/>
  <c r="P6352" i="5"/>
  <c r="P6353" i="5"/>
  <c r="P6354" i="5"/>
  <c r="P6355" i="5"/>
  <c r="P6356" i="5"/>
  <c r="P6357" i="5"/>
  <c r="P6358" i="5"/>
  <c r="P6359" i="5"/>
  <c r="P6360" i="5"/>
  <c r="P6361" i="5"/>
  <c r="P6362" i="5"/>
  <c r="P6363" i="5"/>
  <c r="P6364" i="5"/>
  <c r="P6365" i="5"/>
  <c r="P6366" i="5"/>
  <c r="P6367" i="5"/>
  <c r="P6368" i="5"/>
  <c r="P6369" i="5"/>
  <c r="P6370" i="5"/>
  <c r="P6371" i="5"/>
  <c r="P6372" i="5"/>
  <c r="P6373" i="5"/>
  <c r="P6374" i="5"/>
  <c r="P6375" i="5"/>
  <c r="P6376" i="5"/>
  <c r="P6377" i="5"/>
  <c r="P6378" i="5"/>
  <c r="P6379" i="5"/>
  <c r="P6380" i="5"/>
  <c r="P6381" i="5"/>
  <c r="P6382" i="5"/>
  <c r="P6383" i="5"/>
  <c r="P6384" i="5"/>
  <c r="P6385" i="5"/>
  <c r="P6386" i="5"/>
  <c r="P6387" i="5"/>
  <c r="P6388" i="5"/>
  <c r="P6389" i="5"/>
  <c r="P6390" i="5"/>
  <c r="P6391" i="5"/>
  <c r="P6392" i="5"/>
  <c r="P6393" i="5"/>
  <c r="P6394" i="5"/>
  <c r="P6395" i="5"/>
  <c r="P6396" i="5"/>
  <c r="P6397" i="5"/>
  <c r="P6398" i="5"/>
  <c r="P6399" i="5"/>
  <c r="P6400" i="5"/>
  <c r="P6401" i="5"/>
  <c r="P6402" i="5"/>
  <c r="P6403" i="5"/>
  <c r="P6404" i="5"/>
  <c r="P6405" i="5"/>
  <c r="P6406" i="5"/>
  <c r="P6407" i="5"/>
  <c r="P6408" i="5"/>
  <c r="P6409" i="5"/>
  <c r="P6410" i="5"/>
  <c r="P6411" i="5"/>
  <c r="P6412" i="5"/>
  <c r="P6413" i="5"/>
  <c r="P6414" i="5"/>
  <c r="P6415" i="5"/>
  <c r="P6416" i="5"/>
  <c r="P6417" i="5"/>
  <c r="P6418" i="5"/>
  <c r="P6419" i="5"/>
  <c r="P6420" i="5"/>
  <c r="P6421" i="5"/>
  <c r="P6422" i="5"/>
  <c r="P6423" i="5"/>
  <c r="P6424" i="5"/>
  <c r="P6425" i="5"/>
  <c r="P6426" i="5"/>
  <c r="P6427" i="5"/>
  <c r="P6428" i="5"/>
  <c r="P6429" i="5"/>
  <c r="P6430" i="5"/>
  <c r="P6431" i="5"/>
  <c r="P6432" i="5"/>
  <c r="P6433" i="5"/>
  <c r="P6434" i="5"/>
  <c r="P6435" i="5"/>
  <c r="P6436" i="5"/>
  <c r="P6437" i="5"/>
  <c r="P6438" i="5"/>
  <c r="P6439" i="5"/>
  <c r="P6440" i="5"/>
  <c r="P6441" i="5"/>
  <c r="P6442" i="5"/>
  <c r="P6443" i="5"/>
  <c r="P6444" i="5"/>
  <c r="P6445" i="5"/>
  <c r="P6446" i="5"/>
  <c r="P6447" i="5"/>
  <c r="P6448" i="5"/>
  <c r="P6449" i="5"/>
  <c r="P6450" i="5"/>
  <c r="P6451" i="5"/>
  <c r="P6452" i="5"/>
  <c r="P6453" i="5"/>
  <c r="P6454" i="5"/>
  <c r="P6455" i="5"/>
  <c r="P6456" i="5"/>
  <c r="P6457" i="5"/>
  <c r="P6458" i="5"/>
  <c r="P6459" i="5"/>
  <c r="P6460" i="5"/>
  <c r="P6461" i="5"/>
  <c r="P6462" i="5"/>
  <c r="P6463" i="5"/>
  <c r="P6464" i="5"/>
  <c r="P6465" i="5"/>
  <c r="P6466" i="5"/>
  <c r="P6467" i="5"/>
  <c r="P6468" i="5"/>
  <c r="P6469" i="5"/>
  <c r="P6470" i="5"/>
  <c r="P6471" i="5"/>
  <c r="P6472" i="5"/>
  <c r="P6473" i="5"/>
  <c r="P6474" i="5"/>
  <c r="P6475" i="5"/>
  <c r="P6476" i="5"/>
  <c r="P6477" i="5"/>
  <c r="P6478" i="5"/>
  <c r="P6479" i="5"/>
  <c r="P6480" i="5"/>
  <c r="P6481" i="5"/>
  <c r="P6482" i="5"/>
  <c r="P6483" i="5"/>
  <c r="P6484" i="5"/>
  <c r="P6485" i="5"/>
  <c r="P6486" i="5"/>
  <c r="P6487" i="5"/>
  <c r="P6488" i="5"/>
  <c r="P6489" i="5"/>
  <c r="P6490" i="5"/>
  <c r="P6491" i="5"/>
  <c r="P6492" i="5"/>
  <c r="P6493" i="5"/>
  <c r="P6494" i="5"/>
  <c r="P6495" i="5"/>
  <c r="P6496" i="5"/>
  <c r="P6497" i="5"/>
  <c r="P6498" i="5"/>
  <c r="P6499" i="5"/>
  <c r="P6500" i="5"/>
  <c r="P6501" i="5"/>
  <c r="P6502" i="5"/>
  <c r="P6503" i="5"/>
  <c r="P6504" i="5"/>
  <c r="P6505" i="5"/>
  <c r="P6506" i="5"/>
  <c r="P6507" i="5"/>
  <c r="P6508" i="5"/>
  <c r="P6509" i="5"/>
  <c r="P6510" i="5"/>
  <c r="P6511" i="5"/>
  <c r="P6512" i="5"/>
  <c r="P6513" i="5"/>
  <c r="P6514" i="5"/>
  <c r="P6515" i="5"/>
  <c r="P6516" i="5"/>
  <c r="P6517" i="5"/>
  <c r="P6518" i="5"/>
  <c r="P6519" i="5"/>
  <c r="P6520" i="5"/>
  <c r="P6521" i="5"/>
  <c r="P6522" i="5"/>
  <c r="P6523" i="5"/>
  <c r="P6524" i="5"/>
  <c r="P6525" i="5"/>
  <c r="P6526" i="5"/>
  <c r="P6527" i="5"/>
  <c r="P6528" i="5"/>
  <c r="P6529" i="5"/>
  <c r="P6530" i="5"/>
  <c r="P6531" i="5"/>
  <c r="P6532" i="5"/>
  <c r="P6533" i="5"/>
  <c r="P6534" i="5"/>
  <c r="P6535" i="5"/>
  <c r="P6536" i="5"/>
  <c r="P6537" i="5"/>
  <c r="P6538" i="5"/>
  <c r="P6539" i="5"/>
  <c r="P6540" i="5"/>
  <c r="P6541" i="5"/>
  <c r="P6542" i="5"/>
  <c r="P6543" i="5"/>
  <c r="P6544" i="5"/>
  <c r="P6545" i="5"/>
  <c r="P6546" i="5"/>
  <c r="P6547" i="5"/>
  <c r="P6548" i="5"/>
  <c r="P6549" i="5"/>
  <c r="P6550" i="5"/>
  <c r="P6551" i="5"/>
  <c r="P6552" i="5"/>
  <c r="P6553" i="5"/>
  <c r="P6554" i="5"/>
  <c r="P6555" i="5"/>
  <c r="P6556" i="5"/>
  <c r="P6557" i="5"/>
  <c r="P6558" i="5"/>
  <c r="P6559" i="5"/>
  <c r="P6560" i="5"/>
  <c r="P6561" i="5"/>
  <c r="P6562" i="5"/>
  <c r="P6563" i="5"/>
  <c r="P6564" i="5"/>
  <c r="P6565" i="5"/>
  <c r="P6566" i="5"/>
  <c r="P6567" i="5"/>
  <c r="P6568" i="5"/>
  <c r="P6569" i="5"/>
  <c r="P6570" i="5"/>
  <c r="P6571" i="5"/>
  <c r="P6572" i="5"/>
  <c r="P6573" i="5"/>
  <c r="P6574" i="5"/>
  <c r="P6575" i="5"/>
  <c r="P6576" i="5"/>
  <c r="P6577" i="5"/>
  <c r="P6578" i="5"/>
  <c r="P6579" i="5"/>
  <c r="P6580" i="5"/>
  <c r="P6581" i="5"/>
  <c r="P6582" i="5"/>
  <c r="P6583" i="5"/>
  <c r="P6584" i="5"/>
  <c r="P6585" i="5"/>
  <c r="P6586" i="5"/>
  <c r="P6587" i="5"/>
  <c r="P6588" i="5"/>
  <c r="P6589" i="5"/>
  <c r="P6590" i="5"/>
  <c r="P6591" i="5"/>
  <c r="P6592" i="5"/>
  <c r="P6593" i="5"/>
  <c r="P6594" i="5"/>
  <c r="P6595" i="5"/>
  <c r="P6596" i="5"/>
  <c r="P6597" i="5"/>
  <c r="P6598" i="5"/>
  <c r="P6599" i="5"/>
  <c r="P6600" i="5"/>
  <c r="P6601" i="5"/>
  <c r="P6602" i="5"/>
  <c r="P6603" i="5"/>
  <c r="P6604" i="5"/>
  <c r="P6605" i="5"/>
  <c r="P6606" i="5"/>
  <c r="P6607" i="5"/>
  <c r="P6608" i="5"/>
  <c r="P6609" i="5"/>
  <c r="P6610" i="5"/>
  <c r="P6611" i="5"/>
  <c r="P6612" i="5"/>
  <c r="P6613" i="5"/>
  <c r="P6614" i="5"/>
  <c r="P6615" i="5"/>
  <c r="P6616" i="5"/>
  <c r="P6617" i="5"/>
  <c r="P6618" i="5"/>
  <c r="P6619" i="5"/>
  <c r="P6620" i="5"/>
  <c r="P6621" i="5"/>
  <c r="P6622" i="5"/>
  <c r="P6623" i="5"/>
  <c r="P6624" i="5"/>
  <c r="P6625" i="5"/>
  <c r="P6626" i="5"/>
  <c r="P6627" i="5"/>
  <c r="P6628" i="5"/>
  <c r="P6629" i="5"/>
  <c r="P6630" i="5"/>
  <c r="P6631" i="5"/>
  <c r="P6632" i="5"/>
  <c r="P6633" i="5"/>
  <c r="P6634" i="5"/>
  <c r="P6635" i="5"/>
  <c r="P6636" i="5"/>
  <c r="P6637" i="5"/>
  <c r="P6638" i="5"/>
  <c r="P6639" i="5"/>
  <c r="P6640" i="5"/>
  <c r="P6641" i="5"/>
  <c r="P6642" i="5"/>
  <c r="P6643" i="5"/>
  <c r="P6644" i="5"/>
  <c r="P6645" i="5"/>
  <c r="P6646" i="5"/>
  <c r="P6647" i="5"/>
  <c r="P6648" i="5"/>
  <c r="P6649" i="5"/>
  <c r="P6650" i="5"/>
  <c r="P6651" i="5"/>
  <c r="P6652" i="5"/>
  <c r="P6653" i="5"/>
  <c r="P6654" i="5"/>
  <c r="P6655" i="5"/>
  <c r="P6656" i="5"/>
  <c r="P6657" i="5"/>
  <c r="P6658" i="5"/>
  <c r="P6659" i="5"/>
  <c r="P6660" i="5"/>
  <c r="P6661" i="5"/>
  <c r="P6662" i="5"/>
  <c r="P6663" i="5"/>
  <c r="P6664" i="5"/>
  <c r="P6665" i="5"/>
  <c r="P6666" i="5"/>
  <c r="P6667" i="5"/>
  <c r="P6668" i="5"/>
  <c r="P6669" i="5"/>
  <c r="P6670" i="5"/>
  <c r="P6671" i="5"/>
  <c r="P6672" i="5"/>
  <c r="P6673" i="5"/>
  <c r="P6674" i="5"/>
  <c r="P6675" i="5"/>
  <c r="P6676" i="5"/>
  <c r="P6677" i="5"/>
  <c r="P6678" i="5"/>
  <c r="P6679" i="5"/>
  <c r="P6680" i="5"/>
  <c r="P6681" i="5"/>
  <c r="P6682" i="5"/>
  <c r="P6683" i="5"/>
  <c r="P6684" i="5"/>
  <c r="P6685" i="5"/>
  <c r="P6686" i="5"/>
  <c r="P6687" i="5"/>
  <c r="P6688" i="5"/>
  <c r="P6689" i="5"/>
  <c r="P6690" i="5"/>
  <c r="P6691" i="5"/>
  <c r="P6692" i="5"/>
  <c r="P6693" i="5"/>
  <c r="P6694" i="5"/>
  <c r="P6695" i="5"/>
  <c r="P6696" i="5"/>
  <c r="P6697" i="5"/>
  <c r="P6698" i="5"/>
  <c r="P6699" i="5"/>
  <c r="P6700" i="5"/>
  <c r="P6701" i="5"/>
  <c r="P6702" i="5"/>
  <c r="P6703" i="5"/>
  <c r="P6704" i="5"/>
  <c r="P6705" i="5"/>
  <c r="P6706" i="5"/>
  <c r="P6707" i="5"/>
  <c r="P6708" i="5"/>
  <c r="P6709" i="5"/>
  <c r="P6710" i="5"/>
  <c r="P6711" i="5"/>
  <c r="P6712" i="5"/>
  <c r="P6713" i="5"/>
  <c r="P6714" i="5"/>
  <c r="P6715" i="5"/>
  <c r="P6716" i="5"/>
  <c r="P6717" i="5"/>
  <c r="P6718" i="5"/>
  <c r="P6719" i="5"/>
  <c r="P6720" i="5"/>
  <c r="P6721" i="5"/>
  <c r="P6722" i="5"/>
  <c r="P6723" i="5"/>
  <c r="P6724" i="5"/>
  <c r="P6725" i="5"/>
  <c r="P6726" i="5"/>
  <c r="P6727" i="5"/>
  <c r="P6728" i="5"/>
  <c r="P6729" i="5"/>
  <c r="P6730" i="5"/>
  <c r="P6731" i="5"/>
  <c r="P6732" i="5"/>
  <c r="P6733" i="5"/>
  <c r="P6734" i="5"/>
  <c r="P6735" i="5"/>
  <c r="P6736" i="5"/>
  <c r="P6737" i="5"/>
  <c r="P6738" i="5"/>
  <c r="P6739" i="5"/>
  <c r="P6740" i="5"/>
  <c r="P6741" i="5"/>
  <c r="P6742" i="5"/>
  <c r="P6743" i="5"/>
  <c r="P6744" i="5"/>
  <c r="P6745" i="5"/>
  <c r="P6746" i="5"/>
  <c r="P6747" i="5"/>
  <c r="P6748" i="5"/>
  <c r="P6749" i="5"/>
  <c r="P6750" i="5"/>
  <c r="P6751" i="5"/>
  <c r="P6752" i="5"/>
  <c r="P6753" i="5"/>
  <c r="P6754" i="5"/>
  <c r="P6755" i="5"/>
  <c r="P6756" i="5"/>
  <c r="P6757" i="5"/>
  <c r="P6758" i="5"/>
  <c r="P6759" i="5"/>
  <c r="P6760" i="5"/>
  <c r="P6761" i="5"/>
  <c r="P6762" i="5"/>
  <c r="P6763" i="5"/>
  <c r="P6764" i="5"/>
  <c r="P6765" i="5"/>
  <c r="P6766" i="5"/>
  <c r="P6767" i="5"/>
  <c r="P6768" i="5"/>
  <c r="P6769" i="5"/>
  <c r="P6770" i="5"/>
  <c r="P6771" i="5"/>
  <c r="P6772" i="5"/>
  <c r="P6773" i="5"/>
  <c r="P6774" i="5"/>
  <c r="P6775" i="5"/>
  <c r="P6776" i="5"/>
  <c r="P6777" i="5"/>
  <c r="P6778" i="5"/>
  <c r="P6779" i="5"/>
  <c r="P6780" i="5"/>
  <c r="P6781" i="5"/>
  <c r="P6782" i="5"/>
  <c r="P6783" i="5"/>
  <c r="P6784" i="5"/>
  <c r="P6785" i="5"/>
  <c r="P6786" i="5"/>
  <c r="P6787" i="5"/>
  <c r="P6788" i="5"/>
  <c r="P6789" i="5"/>
  <c r="P6790" i="5"/>
  <c r="P6791" i="5"/>
  <c r="P6792" i="5"/>
  <c r="P6793" i="5"/>
  <c r="P6794" i="5"/>
  <c r="P6795" i="5"/>
  <c r="P6796" i="5"/>
  <c r="P6797" i="5"/>
  <c r="P6798" i="5"/>
  <c r="P6799" i="5"/>
  <c r="P6800" i="5"/>
  <c r="P6801" i="5"/>
  <c r="P6802" i="5"/>
  <c r="P6803" i="5"/>
  <c r="P6804" i="5"/>
  <c r="P6805" i="5"/>
  <c r="P6806" i="5"/>
  <c r="P6807" i="5"/>
  <c r="P6808" i="5"/>
  <c r="P6809" i="5"/>
  <c r="P6810" i="5"/>
  <c r="P6811" i="5"/>
  <c r="P6812" i="5"/>
  <c r="P6813" i="5"/>
  <c r="P6814" i="5"/>
  <c r="P6815" i="5"/>
  <c r="P6816" i="5"/>
  <c r="P6817" i="5"/>
  <c r="P6818" i="5"/>
  <c r="P6819" i="5"/>
  <c r="P6820" i="5"/>
  <c r="P6821" i="5"/>
  <c r="P6822" i="5"/>
  <c r="P6823" i="5"/>
  <c r="P6824" i="5"/>
  <c r="P6825" i="5"/>
  <c r="P6826" i="5"/>
  <c r="P6827" i="5"/>
  <c r="P6828" i="5"/>
  <c r="P6829" i="5"/>
  <c r="P6830" i="5"/>
  <c r="P6831" i="5"/>
  <c r="P6832" i="5"/>
  <c r="P6833" i="5"/>
  <c r="P6834" i="5"/>
  <c r="P6835" i="5"/>
  <c r="P6836" i="5"/>
  <c r="P6837" i="5"/>
  <c r="P6838" i="5"/>
  <c r="P6839" i="5"/>
  <c r="P6840" i="5"/>
  <c r="P6841" i="5"/>
  <c r="P6842" i="5"/>
  <c r="P6843" i="5"/>
  <c r="P6844" i="5"/>
  <c r="P6845" i="5"/>
  <c r="P6846" i="5"/>
  <c r="P6847" i="5"/>
  <c r="P6848" i="5"/>
  <c r="P6849" i="5"/>
  <c r="P6850" i="5"/>
  <c r="P6851" i="5"/>
  <c r="P6852" i="5"/>
  <c r="P6853" i="5"/>
  <c r="P6854" i="5"/>
  <c r="P6855" i="5"/>
  <c r="P6856" i="5"/>
  <c r="P6857" i="5"/>
  <c r="P6858" i="5"/>
  <c r="P6859" i="5"/>
  <c r="P6860" i="5"/>
  <c r="P6861" i="5"/>
  <c r="P6862" i="5"/>
  <c r="P6863" i="5"/>
  <c r="P6864" i="5"/>
  <c r="P6865" i="5"/>
  <c r="P6866" i="5"/>
  <c r="P6867" i="5"/>
  <c r="P6868" i="5"/>
  <c r="P6869" i="5"/>
  <c r="P6870" i="5"/>
  <c r="P6871" i="5"/>
  <c r="P6872" i="5"/>
  <c r="P6873" i="5"/>
  <c r="P6874" i="5"/>
  <c r="P6875" i="5"/>
  <c r="P6876" i="5"/>
  <c r="P6877" i="5"/>
  <c r="P6878" i="5"/>
  <c r="P6879" i="5"/>
  <c r="P6880" i="5"/>
  <c r="P6881" i="5"/>
  <c r="P6882" i="5"/>
  <c r="P6883" i="5"/>
  <c r="P6884" i="5"/>
  <c r="P6885" i="5"/>
  <c r="P6886" i="5"/>
  <c r="P6887" i="5"/>
  <c r="P6888" i="5"/>
  <c r="P6889" i="5"/>
  <c r="P6890" i="5"/>
  <c r="P6891" i="5"/>
  <c r="P6892" i="5"/>
  <c r="P6893" i="5"/>
  <c r="P6894" i="5"/>
  <c r="P6895" i="5"/>
  <c r="P6896" i="5"/>
  <c r="P6897" i="5"/>
  <c r="P6898" i="5"/>
  <c r="P6899" i="5"/>
  <c r="P6900" i="5"/>
  <c r="P6901" i="5"/>
  <c r="P6902" i="5"/>
  <c r="P6903" i="5"/>
  <c r="P6904" i="5"/>
  <c r="P6905" i="5"/>
  <c r="P6906" i="5"/>
  <c r="P6907" i="5"/>
  <c r="P6908" i="5"/>
  <c r="P6909" i="5"/>
  <c r="P6910" i="5"/>
  <c r="P6911" i="5"/>
  <c r="P6912" i="5"/>
  <c r="P6913" i="5"/>
  <c r="P6914" i="5"/>
  <c r="P6915" i="5"/>
  <c r="P6916" i="5"/>
  <c r="P6917" i="5"/>
  <c r="P6918" i="5"/>
  <c r="P6919" i="5"/>
  <c r="P6920" i="5"/>
  <c r="P6921" i="5"/>
  <c r="P6922" i="5"/>
  <c r="P6923" i="5"/>
  <c r="P6924" i="5"/>
  <c r="P6925" i="5"/>
  <c r="P6926" i="5"/>
  <c r="P6927" i="5"/>
  <c r="P6928" i="5"/>
  <c r="P6929" i="5"/>
  <c r="P6930" i="5"/>
  <c r="P6931" i="5"/>
  <c r="P6932" i="5"/>
  <c r="P6933" i="5"/>
  <c r="P6934" i="5"/>
  <c r="P6935" i="5"/>
  <c r="P6936" i="5"/>
  <c r="P6937" i="5"/>
  <c r="P6938" i="5"/>
  <c r="P6939" i="5"/>
  <c r="P6940" i="5"/>
  <c r="P6941" i="5"/>
  <c r="P6942" i="5"/>
  <c r="P6943" i="5"/>
  <c r="P6944" i="5"/>
  <c r="P6945" i="5"/>
  <c r="P6946" i="5"/>
  <c r="P6947" i="5"/>
  <c r="P6948" i="5"/>
  <c r="P6949" i="5"/>
  <c r="P6950" i="5"/>
  <c r="P6951" i="5"/>
  <c r="P6952" i="5"/>
  <c r="P6953" i="5"/>
  <c r="P6954" i="5"/>
  <c r="P6955" i="5"/>
  <c r="P6956" i="5"/>
  <c r="P6957" i="5"/>
  <c r="P6958" i="5"/>
  <c r="P6959" i="5"/>
  <c r="P6960" i="5"/>
  <c r="P6961" i="5"/>
  <c r="P6962" i="5"/>
  <c r="P6963" i="5"/>
  <c r="P6964" i="5"/>
  <c r="P6965" i="5"/>
  <c r="P6966" i="5"/>
  <c r="P6967" i="5"/>
  <c r="P6968" i="5"/>
  <c r="P6969" i="5"/>
  <c r="P6970" i="5"/>
  <c r="P6971" i="5"/>
  <c r="P6972" i="5"/>
  <c r="P6973" i="5"/>
  <c r="P6974" i="5"/>
  <c r="P6975" i="5"/>
  <c r="P6976" i="5"/>
  <c r="P6977" i="5"/>
  <c r="P6978" i="5"/>
  <c r="P6979" i="5"/>
  <c r="P6980" i="5"/>
  <c r="P6981" i="5"/>
  <c r="P6982" i="5"/>
  <c r="P6983" i="5"/>
  <c r="P6984" i="5"/>
  <c r="P6985" i="5"/>
  <c r="P6986" i="5"/>
  <c r="P6987" i="5"/>
  <c r="P6988" i="5"/>
  <c r="P6989" i="5"/>
  <c r="P6990" i="5"/>
  <c r="P6991" i="5"/>
  <c r="P6992" i="5"/>
  <c r="P6993" i="5"/>
  <c r="P6994" i="5"/>
  <c r="P6995" i="5"/>
  <c r="P6996" i="5"/>
  <c r="P6997" i="5"/>
  <c r="P6998" i="5"/>
  <c r="P6999" i="5"/>
  <c r="P7000" i="5"/>
  <c r="P7001" i="5"/>
  <c r="P7002" i="5"/>
  <c r="P7003" i="5"/>
  <c r="P7004" i="5"/>
  <c r="P7005" i="5"/>
  <c r="P7006" i="5"/>
  <c r="P7007" i="5"/>
  <c r="P7008" i="5"/>
  <c r="P7009" i="5"/>
  <c r="P7010" i="5"/>
  <c r="P7011" i="5"/>
  <c r="P7012" i="5"/>
  <c r="P7013" i="5"/>
  <c r="P7014" i="5"/>
  <c r="P7015" i="5"/>
  <c r="P7016" i="5"/>
  <c r="P7017" i="5"/>
  <c r="P7018" i="5"/>
  <c r="P7019" i="5"/>
  <c r="P7020" i="5"/>
  <c r="P7021" i="5"/>
  <c r="P7022" i="5"/>
  <c r="P7023" i="5"/>
  <c r="P7024" i="5"/>
  <c r="P7025" i="5"/>
  <c r="P7026" i="5"/>
  <c r="P7027" i="5"/>
  <c r="P7028" i="5"/>
  <c r="P7029" i="5"/>
  <c r="P7030" i="5"/>
  <c r="P7031" i="5"/>
  <c r="P7032" i="5"/>
  <c r="P7033" i="5"/>
  <c r="P7034" i="5"/>
  <c r="P7035" i="5"/>
  <c r="P7036" i="5"/>
  <c r="P7037" i="5"/>
  <c r="P7038" i="5"/>
  <c r="P7039" i="5"/>
  <c r="P7040" i="5"/>
  <c r="P7041" i="5"/>
  <c r="P7042" i="5"/>
  <c r="P7043" i="5"/>
  <c r="P7044" i="5"/>
  <c r="P7045" i="5"/>
  <c r="P7046" i="5"/>
  <c r="P7047" i="5"/>
  <c r="P7048" i="5"/>
  <c r="P7049" i="5"/>
  <c r="P7050" i="5"/>
  <c r="P7051" i="5"/>
  <c r="P7052" i="5"/>
  <c r="P7053" i="5"/>
  <c r="P7054" i="5"/>
  <c r="P7055" i="5"/>
  <c r="P7056" i="5"/>
  <c r="P7057" i="5"/>
  <c r="P7058" i="5"/>
  <c r="P7059" i="5"/>
  <c r="P7060" i="5"/>
  <c r="P7061" i="5"/>
  <c r="P7062" i="5"/>
  <c r="P7063" i="5"/>
  <c r="P7064" i="5"/>
  <c r="P7065" i="5"/>
  <c r="P7066" i="5"/>
  <c r="P7067" i="5"/>
  <c r="P7068" i="5"/>
  <c r="P7069" i="5"/>
  <c r="P7070" i="5"/>
  <c r="P7071" i="5"/>
  <c r="P7072" i="5"/>
  <c r="P7073" i="5"/>
  <c r="P7074" i="5"/>
  <c r="P7075" i="5"/>
  <c r="P7076" i="5"/>
  <c r="P7077" i="5"/>
  <c r="P7078" i="5"/>
  <c r="P7079" i="5"/>
  <c r="P7080" i="5"/>
  <c r="P7081" i="5"/>
  <c r="P7082" i="5"/>
  <c r="P7083" i="5"/>
  <c r="P7084" i="5"/>
  <c r="P7085" i="5"/>
  <c r="P7086" i="5"/>
  <c r="P7087" i="5"/>
  <c r="P7088" i="5"/>
  <c r="P7089" i="5"/>
  <c r="P7090" i="5"/>
  <c r="P7091" i="5"/>
  <c r="P7092" i="5"/>
  <c r="P7093" i="5"/>
  <c r="P7094" i="5"/>
  <c r="P7095" i="5"/>
  <c r="P7096" i="5"/>
  <c r="P7097" i="5"/>
  <c r="P7098" i="5"/>
  <c r="P7099" i="5"/>
  <c r="P7100" i="5"/>
  <c r="P7101" i="5"/>
  <c r="P7102" i="5"/>
  <c r="P7103" i="5"/>
  <c r="P7104" i="5"/>
  <c r="P7105" i="5"/>
  <c r="P7106" i="5"/>
  <c r="P7107" i="5"/>
  <c r="P7108" i="5"/>
  <c r="P7109" i="5"/>
  <c r="P7110" i="5"/>
  <c r="P7111" i="5"/>
  <c r="P7112" i="5"/>
  <c r="P7113" i="5"/>
  <c r="P7114" i="5"/>
  <c r="P7115" i="5"/>
  <c r="P7116" i="5"/>
  <c r="P7117" i="5"/>
  <c r="P7118" i="5"/>
  <c r="P7119" i="5"/>
  <c r="P7120" i="5"/>
  <c r="P7121" i="5"/>
  <c r="P7122" i="5"/>
  <c r="P7123" i="5"/>
  <c r="P7124" i="5"/>
  <c r="P7125" i="5"/>
  <c r="P7126" i="5"/>
  <c r="P7127" i="5"/>
  <c r="P7128" i="5"/>
  <c r="P7129" i="5"/>
  <c r="P7130" i="5"/>
  <c r="P7131" i="5"/>
  <c r="P7132" i="5"/>
  <c r="P7133" i="5"/>
  <c r="P7134" i="5"/>
  <c r="P7135" i="5"/>
  <c r="P7136" i="5"/>
  <c r="P7137" i="5"/>
  <c r="P7138" i="5"/>
  <c r="P7139" i="5"/>
  <c r="P7140" i="5"/>
  <c r="P7141" i="5"/>
  <c r="P7142" i="5"/>
  <c r="P7143" i="5"/>
  <c r="P7144" i="5"/>
  <c r="P7145" i="5"/>
  <c r="P7146" i="5"/>
  <c r="P7147" i="5"/>
  <c r="P7148" i="5"/>
  <c r="P7149" i="5"/>
  <c r="P7150" i="5"/>
  <c r="P7151" i="5"/>
  <c r="P7152" i="5"/>
  <c r="P7153" i="5"/>
  <c r="P7154" i="5"/>
  <c r="P7155" i="5"/>
  <c r="P7156" i="5"/>
  <c r="P7157" i="5"/>
  <c r="P7158" i="5"/>
  <c r="P7159" i="5"/>
  <c r="P7160" i="5"/>
  <c r="P7161" i="5"/>
  <c r="P7162" i="5"/>
  <c r="P7163" i="5"/>
  <c r="P7164" i="5"/>
  <c r="P7165" i="5"/>
  <c r="P7166" i="5"/>
  <c r="P7167" i="5"/>
  <c r="P7168" i="5"/>
  <c r="P7169" i="5"/>
  <c r="P7170" i="5"/>
  <c r="P7171" i="5"/>
  <c r="P7172" i="5"/>
  <c r="P7173" i="5"/>
  <c r="P7174" i="5"/>
  <c r="P7175" i="5"/>
  <c r="P7176" i="5"/>
  <c r="P7177" i="5"/>
  <c r="P7178" i="5"/>
  <c r="P7179" i="5"/>
  <c r="P7180" i="5"/>
  <c r="P7181" i="5"/>
  <c r="P7182" i="5"/>
  <c r="P7183" i="5"/>
  <c r="P7184" i="5"/>
  <c r="P7185" i="5"/>
  <c r="P7186" i="5"/>
  <c r="P7187" i="5"/>
  <c r="P7188" i="5"/>
  <c r="P7189" i="5"/>
  <c r="P7190" i="5"/>
  <c r="P7191" i="5"/>
  <c r="P7192" i="5"/>
  <c r="P7193" i="5"/>
  <c r="P7194" i="5"/>
  <c r="P7195" i="5"/>
  <c r="P7196" i="5"/>
  <c r="P7197" i="5"/>
  <c r="P7198" i="5"/>
  <c r="P7199" i="5"/>
  <c r="P7200" i="5"/>
  <c r="P7201" i="5"/>
  <c r="P7202" i="5"/>
  <c r="P7203" i="5"/>
  <c r="P7204" i="5"/>
  <c r="P7205" i="5"/>
  <c r="P7206" i="5"/>
  <c r="P7207" i="5"/>
  <c r="P7208" i="5"/>
  <c r="P7209" i="5"/>
  <c r="P7210" i="5"/>
  <c r="P7211" i="5"/>
  <c r="P7212" i="5"/>
  <c r="P7213" i="5"/>
  <c r="P7214" i="5"/>
  <c r="P7215" i="5"/>
  <c r="P7216" i="5"/>
  <c r="P7217" i="5"/>
  <c r="P7218" i="5"/>
  <c r="P7219" i="5"/>
  <c r="P7220" i="5"/>
  <c r="P7221" i="5"/>
  <c r="P7222" i="5"/>
  <c r="P7223" i="5"/>
  <c r="P7224" i="5"/>
  <c r="P7225" i="5"/>
  <c r="P7226" i="5"/>
  <c r="P7227" i="5"/>
  <c r="P7228" i="5"/>
  <c r="P7229" i="5"/>
  <c r="P7230" i="5"/>
  <c r="P7231" i="5"/>
  <c r="P7232" i="5"/>
  <c r="P7233" i="5"/>
  <c r="P7234" i="5"/>
  <c r="P7235" i="5"/>
  <c r="P7236" i="5"/>
  <c r="P7237" i="5"/>
  <c r="P7238" i="5"/>
  <c r="P7239" i="5"/>
  <c r="P7240" i="5"/>
  <c r="P7241" i="5"/>
  <c r="P7242" i="5"/>
  <c r="P7243" i="5"/>
  <c r="P7244" i="5"/>
  <c r="P7245" i="5"/>
  <c r="P7246" i="5"/>
  <c r="P7247" i="5"/>
  <c r="P7248" i="5"/>
  <c r="P7249" i="5"/>
  <c r="P7250" i="5"/>
  <c r="P7251" i="5"/>
  <c r="P7252" i="5"/>
  <c r="P7253" i="5"/>
  <c r="P7254" i="5"/>
  <c r="P7255" i="5"/>
  <c r="P7256" i="5"/>
  <c r="P7257" i="5"/>
  <c r="P7258" i="5"/>
  <c r="P7259" i="5"/>
  <c r="P7260" i="5"/>
  <c r="P7261" i="5"/>
  <c r="P7262" i="5"/>
  <c r="P7263" i="5"/>
  <c r="P7264" i="5"/>
  <c r="P7265" i="5"/>
  <c r="P7266" i="5"/>
  <c r="P7267" i="5"/>
  <c r="P7268" i="5"/>
  <c r="P7269" i="5"/>
  <c r="P7270" i="5"/>
  <c r="P7271" i="5"/>
  <c r="P7272" i="5"/>
  <c r="P7273" i="5"/>
  <c r="P7274" i="5"/>
  <c r="P7275" i="5"/>
  <c r="P7276" i="5"/>
  <c r="P7277" i="5"/>
  <c r="P7278" i="5"/>
  <c r="P7279" i="5"/>
  <c r="P7280" i="5"/>
  <c r="P7281" i="5"/>
  <c r="P7282" i="5"/>
  <c r="P7283" i="5"/>
  <c r="P7284" i="5"/>
  <c r="P7285" i="5"/>
  <c r="P7286" i="5"/>
  <c r="P7287" i="5"/>
  <c r="P7288" i="5"/>
  <c r="P7289" i="5"/>
  <c r="P7290" i="5"/>
  <c r="P7291" i="5"/>
  <c r="P7292" i="5"/>
  <c r="P7293" i="5"/>
  <c r="P7294" i="5"/>
  <c r="P7295" i="5"/>
  <c r="P7296" i="5"/>
  <c r="P7297" i="5"/>
  <c r="P7298" i="5"/>
  <c r="P7299" i="5"/>
  <c r="P7300" i="5"/>
  <c r="P7301" i="5"/>
  <c r="P7302" i="5"/>
  <c r="P7303" i="5"/>
  <c r="P7304" i="5"/>
  <c r="P7305" i="5"/>
  <c r="P7306" i="5"/>
  <c r="P7307" i="5"/>
  <c r="P7308" i="5"/>
  <c r="P7309" i="5"/>
  <c r="P7310" i="5"/>
  <c r="P7311" i="5"/>
  <c r="P7312" i="5"/>
  <c r="P7313" i="5"/>
  <c r="P7314" i="5"/>
  <c r="P7315" i="5"/>
  <c r="P7316" i="5"/>
  <c r="P7317" i="5"/>
  <c r="P7318" i="5"/>
  <c r="P7319" i="5"/>
  <c r="P7320" i="5"/>
  <c r="P7321" i="5"/>
  <c r="P7322" i="5"/>
  <c r="P7323" i="5"/>
  <c r="P7324" i="5"/>
  <c r="P7325" i="5"/>
  <c r="P7326" i="5"/>
  <c r="P7327" i="5"/>
  <c r="P7328" i="5"/>
  <c r="P7329" i="5"/>
  <c r="P7330" i="5"/>
  <c r="P7331" i="5"/>
  <c r="P7332" i="5"/>
  <c r="P7333" i="5"/>
  <c r="P7334" i="5"/>
  <c r="P7335" i="5"/>
  <c r="P7336" i="5"/>
  <c r="P7337" i="5"/>
  <c r="P7338" i="5"/>
  <c r="P7339" i="5"/>
  <c r="P7340" i="5"/>
  <c r="P7341" i="5"/>
  <c r="P7342" i="5"/>
  <c r="P7343" i="5"/>
  <c r="P7344" i="5"/>
  <c r="P7345" i="5"/>
  <c r="P7346" i="5"/>
  <c r="P7347" i="5"/>
  <c r="P7348" i="5"/>
  <c r="P7349" i="5"/>
  <c r="P7350" i="5"/>
  <c r="P7351" i="5"/>
  <c r="P7352" i="5"/>
  <c r="P7353" i="5"/>
  <c r="P7354" i="5"/>
  <c r="P7355" i="5"/>
  <c r="P7356" i="5"/>
  <c r="P7357" i="5"/>
  <c r="P7358" i="5"/>
  <c r="P7359" i="5"/>
  <c r="P7360" i="5"/>
  <c r="P7361" i="5"/>
  <c r="P7362" i="5"/>
  <c r="P7363" i="5"/>
  <c r="P7364" i="5"/>
  <c r="P7365" i="5"/>
  <c r="P7366" i="5"/>
  <c r="P7367" i="5"/>
  <c r="P7368" i="5"/>
  <c r="P7369" i="5"/>
  <c r="P7370" i="5"/>
  <c r="P7371" i="5"/>
  <c r="P7372" i="5"/>
  <c r="P7373" i="5"/>
  <c r="P7374" i="5"/>
  <c r="P7375" i="5"/>
  <c r="P7376" i="5"/>
  <c r="P7377" i="5"/>
  <c r="P7378" i="5"/>
  <c r="P7379" i="5"/>
  <c r="P7380" i="5"/>
  <c r="P7381" i="5"/>
  <c r="P7382" i="5"/>
  <c r="P7383" i="5"/>
  <c r="P7384" i="5"/>
  <c r="P7385" i="5"/>
  <c r="P7386" i="5"/>
  <c r="P7387" i="5"/>
  <c r="P7388" i="5"/>
  <c r="P7389" i="5"/>
  <c r="P7390" i="5"/>
  <c r="P7391" i="5"/>
  <c r="P7392" i="5"/>
  <c r="P7393" i="5"/>
  <c r="P7394" i="5"/>
  <c r="P7395" i="5"/>
  <c r="P7396" i="5"/>
  <c r="P7397" i="5"/>
  <c r="P7398" i="5"/>
  <c r="P7399" i="5"/>
  <c r="P7400" i="5"/>
  <c r="P7401" i="5"/>
  <c r="P7402" i="5"/>
  <c r="P7403" i="5"/>
  <c r="P7404" i="5"/>
  <c r="P7405" i="5"/>
  <c r="P7406" i="5"/>
  <c r="P7407" i="5"/>
  <c r="P7408" i="5"/>
  <c r="P7409" i="5"/>
  <c r="P7410" i="5"/>
  <c r="P7411" i="5"/>
  <c r="P7412" i="5"/>
  <c r="P7413" i="5"/>
  <c r="P7414" i="5"/>
  <c r="P7415" i="5"/>
  <c r="P7416" i="5"/>
  <c r="P7417" i="5"/>
  <c r="P7418" i="5"/>
  <c r="P7419" i="5"/>
  <c r="P7420" i="5"/>
  <c r="P7421" i="5"/>
  <c r="P7422" i="5"/>
  <c r="P7423" i="5"/>
  <c r="P7424" i="5"/>
  <c r="P7425" i="5"/>
  <c r="P7426" i="5"/>
  <c r="P7427" i="5"/>
  <c r="P7428" i="5"/>
  <c r="P7429" i="5"/>
  <c r="P7430" i="5"/>
  <c r="P7431" i="5"/>
  <c r="P7432" i="5"/>
  <c r="P7433" i="5"/>
  <c r="P7434" i="5"/>
  <c r="P7435" i="5"/>
  <c r="P7436" i="5"/>
  <c r="P7437" i="5"/>
  <c r="P7438" i="5"/>
  <c r="P7439" i="5"/>
  <c r="P7440" i="5"/>
  <c r="P7441" i="5"/>
  <c r="P7442" i="5"/>
  <c r="P7443" i="5"/>
  <c r="P7444" i="5"/>
  <c r="P7445" i="5"/>
  <c r="P7446" i="5"/>
  <c r="P7447" i="5"/>
  <c r="P7448" i="5"/>
  <c r="P7449" i="5"/>
  <c r="P7450" i="5"/>
  <c r="P7451" i="5"/>
  <c r="P7452" i="5"/>
  <c r="P7453" i="5"/>
  <c r="P7454" i="5"/>
  <c r="P7455" i="5"/>
  <c r="P7456" i="5"/>
  <c r="P7457" i="5"/>
  <c r="P7458" i="5"/>
  <c r="P7459" i="5"/>
  <c r="P7460" i="5"/>
  <c r="P7461" i="5"/>
  <c r="P7462" i="5"/>
  <c r="P7463" i="5"/>
  <c r="P7464" i="5"/>
  <c r="P7465" i="5"/>
  <c r="P7466" i="5"/>
  <c r="P7467" i="5"/>
  <c r="P7468" i="5"/>
  <c r="P7469" i="5"/>
  <c r="P7470" i="5"/>
  <c r="P7471" i="5"/>
  <c r="P7472" i="5"/>
  <c r="P7473" i="5"/>
  <c r="P7474" i="5"/>
  <c r="P7475" i="5"/>
  <c r="P7476" i="5"/>
  <c r="P7477" i="5"/>
  <c r="P7478" i="5"/>
  <c r="P7479" i="5"/>
  <c r="P7480" i="5"/>
  <c r="P7481" i="5"/>
  <c r="P7482" i="5"/>
  <c r="P7483" i="5"/>
  <c r="P7484" i="5"/>
  <c r="P7485" i="5"/>
  <c r="P7486" i="5"/>
  <c r="P7487" i="5"/>
  <c r="P7488" i="5"/>
  <c r="P7489" i="5"/>
  <c r="P7490" i="5"/>
  <c r="P7491" i="5"/>
  <c r="P7492" i="5"/>
  <c r="P7493" i="5"/>
  <c r="P7494" i="5"/>
  <c r="P7495" i="5"/>
  <c r="P7496" i="5"/>
  <c r="P7497" i="5"/>
  <c r="P7498" i="5"/>
  <c r="P7499" i="5"/>
  <c r="P7500" i="5"/>
  <c r="P7501" i="5"/>
  <c r="P7502" i="5"/>
  <c r="P7503" i="5"/>
  <c r="P7504" i="5"/>
  <c r="P7505" i="5"/>
  <c r="P7506" i="5"/>
  <c r="P7507" i="5"/>
  <c r="P7508" i="5"/>
  <c r="P7509" i="5"/>
  <c r="P7510" i="5"/>
  <c r="P7511" i="5"/>
  <c r="P7512" i="5"/>
  <c r="P7513" i="5"/>
  <c r="P7514" i="5"/>
  <c r="P7515" i="5"/>
  <c r="P7516" i="5"/>
  <c r="P7517" i="5"/>
  <c r="P7518" i="5"/>
  <c r="P7519" i="5"/>
  <c r="P7520" i="5"/>
  <c r="P7521" i="5"/>
  <c r="P7522" i="5"/>
  <c r="P7523" i="5"/>
  <c r="P7524" i="5"/>
  <c r="P7525" i="5"/>
  <c r="P7526" i="5"/>
  <c r="P7527" i="5"/>
  <c r="P7528" i="5"/>
  <c r="P7529" i="5"/>
  <c r="P7530" i="5"/>
  <c r="P7531" i="5"/>
  <c r="P7532" i="5"/>
  <c r="P7533" i="5"/>
  <c r="P7534" i="5"/>
  <c r="P7535" i="5"/>
  <c r="P7536" i="5"/>
  <c r="P7537" i="5"/>
  <c r="P7538" i="5"/>
  <c r="P7539" i="5"/>
  <c r="P7540" i="5"/>
  <c r="P7541" i="5"/>
  <c r="P7542" i="5"/>
  <c r="P7543" i="5"/>
  <c r="P7544" i="5"/>
  <c r="P7545" i="5"/>
  <c r="P7546" i="5"/>
  <c r="P7547" i="5"/>
  <c r="P7548" i="5"/>
  <c r="P7549" i="5"/>
  <c r="P7550" i="5"/>
  <c r="P7551" i="5"/>
  <c r="P7552" i="5"/>
  <c r="P7553" i="5"/>
  <c r="P7554" i="5"/>
  <c r="P7555" i="5"/>
  <c r="P7556" i="5"/>
  <c r="P7557" i="5"/>
  <c r="P7558" i="5"/>
  <c r="P7559" i="5"/>
  <c r="P7560" i="5"/>
  <c r="P7561" i="5"/>
  <c r="P7562" i="5"/>
  <c r="P7563" i="5"/>
  <c r="P7564" i="5"/>
  <c r="P7565" i="5"/>
  <c r="P7566" i="5"/>
  <c r="P7567" i="5"/>
  <c r="P7568" i="5"/>
  <c r="P7569" i="5"/>
  <c r="P7570" i="5"/>
  <c r="P7571" i="5"/>
  <c r="P7572" i="5"/>
  <c r="P7573" i="5"/>
  <c r="P7574" i="5"/>
  <c r="P7575" i="5"/>
  <c r="P7576" i="5"/>
  <c r="P7577" i="5"/>
  <c r="P7578" i="5"/>
  <c r="P7579" i="5"/>
  <c r="P7580" i="5"/>
  <c r="P7581" i="5"/>
  <c r="P7582" i="5"/>
  <c r="P7583" i="5"/>
  <c r="P7584" i="5"/>
  <c r="P7585" i="5"/>
  <c r="P7586" i="5"/>
  <c r="P7587" i="5"/>
  <c r="P7588" i="5"/>
  <c r="P7589" i="5"/>
  <c r="P7590" i="5"/>
  <c r="P7591" i="5"/>
  <c r="P7592" i="5"/>
  <c r="P7593" i="5"/>
  <c r="P7594" i="5"/>
  <c r="P7595" i="5"/>
  <c r="P7596" i="5"/>
  <c r="P7597" i="5"/>
  <c r="P7598" i="5"/>
  <c r="P7599" i="5"/>
  <c r="P7600" i="5"/>
  <c r="P7601" i="5"/>
  <c r="P7602" i="5"/>
  <c r="P7603" i="5"/>
  <c r="P7604" i="5"/>
  <c r="P7605" i="5"/>
  <c r="P7606" i="5"/>
  <c r="P7607" i="5"/>
  <c r="P7608" i="5"/>
  <c r="P7609" i="5"/>
  <c r="P7610" i="5"/>
  <c r="P7611" i="5"/>
  <c r="P7612" i="5"/>
  <c r="P7613" i="5"/>
  <c r="P7614" i="5"/>
  <c r="P7615" i="5"/>
  <c r="P7616" i="5"/>
  <c r="P7617" i="5"/>
  <c r="P7618" i="5"/>
  <c r="P7619" i="5"/>
  <c r="P7620" i="5"/>
  <c r="P7621" i="5"/>
  <c r="P7622" i="5"/>
  <c r="P7623" i="5"/>
  <c r="P7624" i="5"/>
  <c r="P7625" i="5"/>
  <c r="P7626" i="5"/>
  <c r="P7627" i="5"/>
  <c r="P7628" i="5"/>
  <c r="P7629" i="5"/>
  <c r="P7630" i="5"/>
  <c r="P7631" i="5"/>
  <c r="P7632" i="5"/>
  <c r="P7633" i="5"/>
  <c r="P7634" i="5"/>
  <c r="P7635" i="5"/>
  <c r="P7636" i="5"/>
  <c r="P7637" i="5"/>
  <c r="P7638" i="5"/>
  <c r="P7639" i="5"/>
  <c r="P7640" i="5"/>
  <c r="P7641" i="5"/>
  <c r="P7642" i="5"/>
  <c r="P7643" i="5"/>
  <c r="P7644" i="5"/>
  <c r="P7645" i="5"/>
  <c r="P7646" i="5"/>
  <c r="P7647" i="5"/>
  <c r="P7648" i="5"/>
  <c r="P7649" i="5"/>
  <c r="P7650" i="5"/>
  <c r="P7651" i="5"/>
  <c r="P7652" i="5"/>
  <c r="P7653" i="5"/>
  <c r="P7654" i="5"/>
  <c r="P7655" i="5"/>
  <c r="P7656" i="5"/>
  <c r="P7657" i="5"/>
  <c r="P7658" i="5"/>
  <c r="P7659" i="5"/>
  <c r="P7660" i="5"/>
  <c r="P7661" i="5"/>
  <c r="P7662" i="5"/>
  <c r="P7663" i="5"/>
  <c r="P7664" i="5"/>
  <c r="P7665" i="5"/>
  <c r="P7666" i="5"/>
  <c r="P7667" i="5"/>
  <c r="P7668" i="5"/>
  <c r="P7669" i="5"/>
  <c r="P7670" i="5"/>
  <c r="P7671" i="5"/>
  <c r="P7672" i="5"/>
  <c r="P7673" i="5"/>
  <c r="P7674" i="5"/>
  <c r="P7675" i="5"/>
  <c r="P7676" i="5"/>
  <c r="P7677" i="5"/>
  <c r="P7678" i="5"/>
  <c r="P7679" i="5"/>
  <c r="P7680" i="5"/>
  <c r="P7681" i="5"/>
  <c r="P7682" i="5"/>
  <c r="P7683" i="5"/>
  <c r="P7684" i="5"/>
  <c r="P7685" i="5"/>
  <c r="P7686" i="5"/>
  <c r="P7687" i="5"/>
  <c r="P7688" i="5"/>
  <c r="P7689" i="5"/>
  <c r="P7690" i="5"/>
  <c r="P7691" i="5"/>
  <c r="P7692" i="5"/>
  <c r="P7693" i="5"/>
  <c r="P7694" i="5"/>
  <c r="P7695" i="5"/>
  <c r="P7696" i="5"/>
  <c r="P7697" i="5"/>
  <c r="P7698" i="5"/>
  <c r="P7699" i="5"/>
  <c r="P7700" i="5"/>
  <c r="P7701" i="5"/>
  <c r="P7702" i="5"/>
  <c r="P7703" i="5"/>
  <c r="P7704" i="5"/>
  <c r="P7705" i="5"/>
  <c r="P7706" i="5"/>
  <c r="P7707" i="5"/>
  <c r="P7708" i="5"/>
  <c r="P7709" i="5"/>
  <c r="P7710" i="5"/>
  <c r="P7711" i="5"/>
  <c r="P7712" i="5"/>
  <c r="P7713" i="5"/>
  <c r="P7714" i="5"/>
  <c r="P7715" i="5"/>
  <c r="P7716" i="5"/>
  <c r="P7717" i="5"/>
  <c r="P7718" i="5"/>
  <c r="P7719" i="5"/>
  <c r="P7720" i="5"/>
  <c r="P7721" i="5"/>
  <c r="P7722" i="5"/>
  <c r="P7723" i="5"/>
  <c r="P7724" i="5"/>
  <c r="P7725" i="5"/>
  <c r="P7726" i="5"/>
  <c r="P7727" i="5"/>
  <c r="P7728" i="5"/>
  <c r="P7729" i="5"/>
  <c r="P7730" i="5"/>
  <c r="P7731" i="5"/>
  <c r="P7732" i="5"/>
  <c r="P7733" i="5"/>
  <c r="P7734" i="5"/>
  <c r="P7735" i="5"/>
  <c r="P7736" i="5"/>
  <c r="P7737" i="5"/>
  <c r="P7738" i="5"/>
  <c r="P7739" i="5"/>
  <c r="P7740" i="5"/>
  <c r="P7741" i="5"/>
  <c r="P7742" i="5"/>
  <c r="P7743" i="5"/>
  <c r="P7744" i="5"/>
  <c r="P7745" i="5"/>
  <c r="P7746" i="5"/>
  <c r="P7747" i="5"/>
  <c r="P7748" i="5"/>
  <c r="P7749" i="5"/>
  <c r="P7750" i="5"/>
  <c r="P7751" i="5"/>
  <c r="P7752" i="5"/>
  <c r="P7753" i="5"/>
  <c r="P7754" i="5"/>
  <c r="P7755" i="5"/>
  <c r="P7756" i="5"/>
  <c r="P7757" i="5"/>
  <c r="P7758" i="5"/>
  <c r="P7759" i="5"/>
  <c r="P7760" i="5"/>
  <c r="P7761" i="5"/>
  <c r="P7762" i="5"/>
  <c r="P7763" i="5"/>
  <c r="P7764" i="5"/>
  <c r="P7765" i="5"/>
  <c r="P7766" i="5"/>
  <c r="P7767" i="5"/>
  <c r="P7768" i="5"/>
  <c r="P7769" i="5"/>
  <c r="P7770" i="5"/>
  <c r="P7771" i="5"/>
  <c r="P7772" i="5"/>
  <c r="P7773" i="5"/>
  <c r="P7774" i="5"/>
  <c r="P7775" i="5"/>
  <c r="P7776" i="5"/>
  <c r="P7777" i="5"/>
  <c r="P7778" i="5"/>
  <c r="P7779" i="5"/>
  <c r="P7780" i="5"/>
  <c r="P7781" i="5"/>
  <c r="P7782" i="5"/>
  <c r="P7783" i="5"/>
  <c r="P7784" i="5"/>
  <c r="P7785" i="5"/>
  <c r="P7786" i="5"/>
  <c r="P7787" i="5"/>
  <c r="P7788" i="5"/>
  <c r="P7789" i="5"/>
  <c r="P7790" i="5"/>
  <c r="P7791" i="5"/>
  <c r="P7792" i="5"/>
  <c r="P7793" i="5"/>
  <c r="P7794" i="5"/>
  <c r="P7795" i="5"/>
  <c r="P7796" i="5"/>
  <c r="P7797" i="5"/>
  <c r="P7798" i="5"/>
  <c r="P7799" i="5"/>
  <c r="P7800" i="5"/>
  <c r="P7801" i="5"/>
  <c r="P7802" i="5"/>
  <c r="P7803" i="5"/>
  <c r="P7804" i="5"/>
  <c r="P7805" i="5"/>
  <c r="P7806" i="5"/>
  <c r="P7807" i="5"/>
  <c r="P7808" i="5"/>
  <c r="P7809" i="5"/>
  <c r="P7810" i="5"/>
  <c r="P7811" i="5"/>
  <c r="P7812" i="5"/>
  <c r="P7813" i="5"/>
  <c r="P7814" i="5"/>
  <c r="P7815" i="5"/>
  <c r="P7816" i="5"/>
  <c r="P7817" i="5"/>
  <c r="P7818" i="5"/>
  <c r="P7819" i="5"/>
  <c r="P7820" i="5"/>
  <c r="P7821" i="5"/>
  <c r="P7822" i="5"/>
  <c r="P7823" i="5"/>
  <c r="P7824" i="5"/>
  <c r="P7825" i="5"/>
  <c r="P7826" i="5"/>
  <c r="P7827" i="5"/>
  <c r="P7828" i="5"/>
  <c r="P7829" i="5"/>
  <c r="P7830" i="5"/>
  <c r="P7831" i="5"/>
  <c r="P7832" i="5"/>
  <c r="P7833" i="5"/>
  <c r="P7834" i="5"/>
  <c r="P7835" i="5"/>
  <c r="P7836" i="5"/>
  <c r="P7837" i="5"/>
  <c r="P7838" i="5"/>
  <c r="P7839" i="5"/>
  <c r="P7840" i="5"/>
  <c r="P7841" i="5"/>
  <c r="P7842" i="5"/>
  <c r="P7843" i="5"/>
  <c r="P7844" i="5"/>
  <c r="P7845" i="5"/>
  <c r="P7846" i="5"/>
  <c r="P7847" i="5"/>
  <c r="P7848" i="5"/>
  <c r="P7849" i="5"/>
  <c r="P7850" i="5"/>
  <c r="P7851" i="5"/>
  <c r="P7852" i="5"/>
  <c r="P7853" i="5"/>
  <c r="P7854" i="5"/>
  <c r="P7855" i="5"/>
  <c r="P7856" i="5"/>
  <c r="P7857" i="5"/>
  <c r="P7858" i="5"/>
  <c r="P7859" i="5"/>
  <c r="P7860" i="5"/>
  <c r="P7861" i="5"/>
  <c r="P7862" i="5"/>
  <c r="P7863" i="5"/>
  <c r="P7864" i="5"/>
  <c r="P7865" i="5"/>
  <c r="P7866" i="5"/>
  <c r="P7867" i="5"/>
  <c r="P7868" i="5"/>
  <c r="P7869" i="5"/>
  <c r="P7870" i="5"/>
  <c r="P7871" i="5"/>
  <c r="P7872" i="5"/>
  <c r="P7873" i="5"/>
  <c r="P7874" i="5"/>
  <c r="P7875" i="5"/>
  <c r="P7876" i="5"/>
  <c r="P7877" i="5"/>
  <c r="P7878" i="5"/>
  <c r="P7879" i="5"/>
  <c r="P7880" i="5"/>
  <c r="P7881" i="5"/>
  <c r="P7882" i="5"/>
  <c r="P7883" i="5"/>
  <c r="P7884" i="5"/>
  <c r="P7885" i="5"/>
  <c r="P7886" i="5"/>
  <c r="P7887" i="5"/>
  <c r="P7888" i="5"/>
  <c r="P7889" i="5"/>
  <c r="P7890" i="5"/>
  <c r="P7891" i="5"/>
  <c r="P7892" i="5"/>
  <c r="P7893" i="5"/>
  <c r="P7894" i="5"/>
  <c r="P7895" i="5"/>
  <c r="P7896" i="5"/>
  <c r="P7897" i="5"/>
  <c r="P7898" i="5"/>
  <c r="P7899" i="5"/>
  <c r="P7900" i="5"/>
  <c r="P7901" i="5"/>
  <c r="P7902" i="5"/>
  <c r="P7903" i="5"/>
  <c r="P7904" i="5"/>
  <c r="P7905" i="5"/>
  <c r="P7906" i="5"/>
  <c r="P7907" i="5"/>
  <c r="P7908" i="5"/>
  <c r="P7909" i="5"/>
  <c r="P7910" i="5"/>
  <c r="P7911" i="5"/>
  <c r="P7912" i="5"/>
  <c r="P7913" i="5"/>
  <c r="P7914" i="5"/>
  <c r="P7915" i="5"/>
  <c r="P7916" i="5"/>
  <c r="P7917" i="5"/>
  <c r="P7918" i="5"/>
  <c r="P7919" i="5"/>
  <c r="P7920" i="5"/>
  <c r="P7921" i="5"/>
  <c r="P7922" i="5"/>
  <c r="P7923" i="5"/>
  <c r="P7924" i="5"/>
  <c r="P7925" i="5"/>
  <c r="P7926" i="5"/>
  <c r="P7927" i="5"/>
  <c r="P7928" i="5"/>
  <c r="P7929" i="5"/>
  <c r="P7930" i="5"/>
  <c r="P7931" i="5"/>
  <c r="P7932" i="5"/>
  <c r="P7933" i="5"/>
  <c r="P7934" i="5"/>
  <c r="P7935" i="5"/>
  <c r="P7936" i="5"/>
  <c r="P7937" i="5"/>
  <c r="P7938" i="5"/>
  <c r="P7939" i="5"/>
  <c r="P7940" i="5"/>
  <c r="P7941" i="5"/>
  <c r="P7942" i="5"/>
  <c r="P7943" i="5"/>
  <c r="P7944" i="5"/>
  <c r="P7945" i="5"/>
  <c r="P7946" i="5"/>
  <c r="P7947" i="5"/>
  <c r="P7948" i="5"/>
  <c r="P7949" i="5"/>
  <c r="P7950" i="5"/>
  <c r="P7951" i="5"/>
  <c r="P7952" i="5"/>
  <c r="P7953" i="5"/>
  <c r="P7954" i="5"/>
  <c r="P7955" i="5"/>
  <c r="P7956" i="5"/>
  <c r="P7957" i="5"/>
  <c r="P7958" i="5"/>
  <c r="P7959" i="5"/>
  <c r="P7960" i="5"/>
  <c r="P7961" i="5"/>
  <c r="P7962" i="5"/>
  <c r="P7963" i="5"/>
  <c r="P7964" i="5"/>
  <c r="P7965" i="5"/>
  <c r="P7966" i="5"/>
  <c r="P7967" i="5"/>
  <c r="P7968" i="5"/>
  <c r="P7969" i="5"/>
  <c r="P7970" i="5"/>
  <c r="P7971" i="5"/>
  <c r="P7972" i="5"/>
  <c r="P7973" i="5"/>
  <c r="P7974" i="5"/>
  <c r="P7975" i="5"/>
  <c r="P7976" i="5"/>
  <c r="P7977" i="5"/>
  <c r="P7978" i="5"/>
  <c r="P7979" i="5"/>
  <c r="P7980" i="5"/>
  <c r="P7981" i="5"/>
  <c r="P7982" i="5"/>
  <c r="P7983" i="5"/>
  <c r="P7984" i="5"/>
  <c r="P7985" i="5"/>
  <c r="P7986" i="5"/>
  <c r="P7987" i="5"/>
  <c r="P7988" i="5"/>
  <c r="P7989" i="5"/>
  <c r="P7990" i="5"/>
  <c r="P7991" i="5"/>
  <c r="P7992" i="5"/>
  <c r="P7993" i="5"/>
  <c r="P7994" i="5"/>
  <c r="P7995" i="5"/>
  <c r="P7996" i="5"/>
  <c r="P7997" i="5"/>
  <c r="P7998" i="5"/>
  <c r="P7999" i="5"/>
  <c r="P8000" i="5"/>
  <c r="P8001" i="5"/>
  <c r="P8002" i="5"/>
  <c r="P8003" i="5"/>
  <c r="P8004" i="5"/>
  <c r="P8005" i="5"/>
  <c r="P8006" i="5"/>
  <c r="P8007" i="5"/>
  <c r="P8008" i="5"/>
  <c r="P8009" i="5"/>
  <c r="P8010" i="5"/>
  <c r="P8011" i="5"/>
  <c r="P8012" i="5"/>
  <c r="P8013" i="5"/>
  <c r="P8014" i="5"/>
  <c r="P8015" i="5"/>
  <c r="P8016" i="5"/>
  <c r="P8017" i="5"/>
  <c r="P8018" i="5"/>
  <c r="P8019" i="5"/>
  <c r="P8020" i="5"/>
  <c r="P8021" i="5"/>
  <c r="P8022" i="5"/>
  <c r="P8023" i="5"/>
  <c r="P8024" i="5"/>
  <c r="P8025" i="5"/>
  <c r="P8026" i="5"/>
  <c r="P8027" i="5"/>
  <c r="P8028" i="5"/>
  <c r="P8029" i="5"/>
  <c r="P8030" i="5"/>
  <c r="P8031" i="5"/>
  <c r="P8032" i="5"/>
  <c r="P8033" i="5"/>
  <c r="P8034" i="5"/>
  <c r="P8035" i="5"/>
  <c r="P8036" i="5"/>
  <c r="P8037" i="5"/>
  <c r="P8038" i="5"/>
  <c r="P8039" i="5"/>
  <c r="P8040" i="5"/>
  <c r="P8041" i="5"/>
  <c r="P8042" i="5"/>
  <c r="P8043" i="5"/>
  <c r="P8044" i="5"/>
  <c r="P8045" i="5"/>
  <c r="P8046" i="5"/>
  <c r="P8047" i="5"/>
  <c r="P8048" i="5"/>
  <c r="P8049" i="5"/>
  <c r="P8050" i="5"/>
  <c r="P8051" i="5"/>
  <c r="P8052" i="5"/>
  <c r="P8053" i="5"/>
  <c r="P8054" i="5"/>
  <c r="P8055" i="5"/>
  <c r="P8056" i="5"/>
  <c r="P8057" i="5"/>
  <c r="P8058" i="5"/>
  <c r="P8059" i="5"/>
  <c r="P8060" i="5"/>
  <c r="P8061" i="5"/>
  <c r="P8062" i="5"/>
  <c r="P8063" i="5"/>
  <c r="P8064" i="5"/>
  <c r="P8065" i="5"/>
  <c r="P8066" i="5"/>
  <c r="P8067" i="5"/>
  <c r="P8068" i="5"/>
  <c r="P8069" i="5"/>
  <c r="P8070" i="5"/>
  <c r="P8071" i="5"/>
  <c r="P8072" i="5"/>
  <c r="P8073" i="5"/>
  <c r="P8074" i="5"/>
  <c r="P8075" i="5"/>
  <c r="P8076" i="5"/>
  <c r="P8077" i="5"/>
  <c r="P8078" i="5"/>
  <c r="P8079" i="5"/>
  <c r="P8080" i="5"/>
  <c r="P8081" i="5"/>
  <c r="P8082" i="5"/>
  <c r="P8083" i="5"/>
  <c r="P8084" i="5"/>
  <c r="P8085" i="5"/>
  <c r="P8086" i="5"/>
  <c r="P8087" i="5"/>
  <c r="P8088" i="5"/>
  <c r="P8089" i="5"/>
  <c r="P8090" i="5"/>
  <c r="P8091" i="5"/>
  <c r="P8092" i="5"/>
  <c r="P8093" i="5"/>
  <c r="P8094" i="5"/>
  <c r="P8095" i="5"/>
  <c r="P8096" i="5"/>
  <c r="P8097" i="5"/>
  <c r="P8098" i="5"/>
  <c r="P8099" i="5"/>
  <c r="P8100" i="5"/>
  <c r="P8101" i="5"/>
  <c r="P8102" i="5"/>
  <c r="P8103" i="5"/>
  <c r="P8104" i="5"/>
  <c r="P8105" i="5"/>
  <c r="P8106" i="5"/>
  <c r="P8107" i="5"/>
  <c r="P8108" i="5"/>
  <c r="P8109" i="5"/>
  <c r="P8110" i="5"/>
  <c r="P8111" i="5"/>
  <c r="P8112" i="5"/>
  <c r="P8113" i="5"/>
  <c r="P8114" i="5"/>
  <c r="P8115" i="5"/>
  <c r="P8116" i="5"/>
  <c r="P8117" i="5"/>
  <c r="P8118" i="5"/>
  <c r="P8119" i="5"/>
  <c r="P8120" i="5"/>
  <c r="P8121" i="5"/>
  <c r="P8122" i="5"/>
  <c r="P8123" i="5"/>
  <c r="P8124" i="5"/>
  <c r="P8125" i="5"/>
  <c r="P8126" i="5"/>
  <c r="P8127" i="5"/>
  <c r="P8128" i="5"/>
  <c r="P8129" i="5"/>
  <c r="P8130" i="5"/>
  <c r="P8131" i="5"/>
  <c r="P8132" i="5"/>
  <c r="P8133" i="5"/>
  <c r="P8134" i="5"/>
  <c r="P8135" i="5"/>
  <c r="P8136" i="5"/>
  <c r="P8137" i="5"/>
  <c r="P8138" i="5"/>
  <c r="P8139" i="5"/>
  <c r="P8140" i="5"/>
  <c r="P8141" i="5"/>
  <c r="P8142" i="5"/>
  <c r="P8143" i="5"/>
  <c r="P8144" i="5"/>
  <c r="P8145" i="5"/>
  <c r="P8146" i="5"/>
  <c r="P8147" i="5"/>
  <c r="P8148" i="5"/>
  <c r="P8149" i="5"/>
  <c r="P8150" i="5"/>
  <c r="P8151" i="5"/>
  <c r="P8152" i="5"/>
  <c r="P8153" i="5"/>
  <c r="P8154" i="5"/>
  <c r="P8155" i="5"/>
  <c r="P8156" i="5"/>
  <c r="P8157" i="5"/>
  <c r="P8158" i="5"/>
  <c r="P8159" i="5"/>
  <c r="P8160" i="5"/>
  <c r="P8161" i="5"/>
  <c r="P8162" i="5"/>
  <c r="P8163" i="5"/>
  <c r="P8164" i="5"/>
  <c r="P8165" i="5"/>
  <c r="P8166" i="5"/>
  <c r="P8167" i="5"/>
  <c r="P8168" i="5"/>
  <c r="P8169" i="5"/>
  <c r="P8170" i="5"/>
  <c r="P8171" i="5"/>
  <c r="P8172" i="5"/>
  <c r="P8173" i="5"/>
  <c r="P8174" i="5"/>
  <c r="P8175" i="5"/>
  <c r="P8176" i="5"/>
  <c r="P8177" i="5"/>
  <c r="P8178" i="5"/>
  <c r="P8179" i="5"/>
  <c r="P8180" i="5"/>
  <c r="P8181" i="5"/>
  <c r="P8182" i="5"/>
  <c r="P8183" i="5"/>
  <c r="P8184" i="5"/>
  <c r="P8185" i="5"/>
  <c r="P8186" i="5"/>
  <c r="P8187" i="5"/>
  <c r="P8188" i="5"/>
  <c r="P8189" i="5"/>
  <c r="P8190" i="5"/>
  <c r="P8191" i="5"/>
  <c r="P8192" i="5"/>
  <c r="P8193" i="5"/>
  <c r="P8194" i="5"/>
  <c r="P8195" i="5"/>
  <c r="P2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L3" i="5"/>
  <c r="M3" i="5" s="1"/>
  <c r="L4" i="5"/>
  <c r="M4" i="5" s="1"/>
  <c r="L5" i="5"/>
  <c r="M5" i="5" s="1"/>
  <c r="L6" i="5"/>
  <c r="M6" i="5" s="1"/>
  <c r="L7" i="5"/>
  <c r="M7" i="5" s="1"/>
  <c r="L8" i="5"/>
  <c r="M8" i="5" s="1"/>
  <c r="L9" i="5"/>
  <c r="M9" i="5" s="1"/>
  <c r="L10" i="5"/>
  <c r="M10" i="5" s="1"/>
  <c r="L11" i="5"/>
  <c r="M11" i="5" s="1"/>
  <c r="L12" i="5"/>
  <c r="M12" i="5" s="1"/>
  <c r="L13" i="5"/>
  <c r="M13" i="5" s="1"/>
  <c r="L14" i="5"/>
  <c r="M14" i="5" s="1"/>
  <c r="L15" i="5"/>
  <c r="M15" i="5" s="1"/>
  <c r="L16" i="5"/>
  <c r="M16" i="5" s="1"/>
  <c r="L17" i="5"/>
  <c r="M17" i="5" s="1"/>
  <c r="L18" i="5"/>
  <c r="M18" i="5" s="1"/>
  <c r="L19" i="5"/>
  <c r="M19" i="5" s="1"/>
  <c r="L20" i="5"/>
  <c r="M20" i="5" s="1"/>
  <c r="L21" i="5"/>
  <c r="M21" i="5" s="1"/>
  <c r="L22" i="5"/>
  <c r="M22" i="5" s="1"/>
  <c r="L23" i="5"/>
  <c r="M23" i="5" s="1"/>
  <c r="L24" i="5"/>
  <c r="M24" i="5" s="1"/>
  <c r="L25" i="5"/>
  <c r="M25" i="5" s="1"/>
  <c r="L26" i="5"/>
  <c r="M26" i="5" s="1"/>
  <c r="L27" i="5"/>
  <c r="M27" i="5" s="1"/>
  <c r="L28" i="5"/>
  <c r="M28" i="5" s="1"/>
  <c r="L29" i="5"/>
  <c r="M29" i="5" s="1"/>
  <c r="L30" i="5"/>
  <c r="M30" i="5" s="1"/>
  <c r="L31" i="5"/>
  <c r="M31" i="5" s="1"/>
  <c r="L32" i="5"/>
  <c r="M32" i="5" s="1"/>
  <c r="L33" i="5"/>
  <c r="M33" i="5" s="1"/>
  <c r="L34" i="5"/>
  <c r="M34" i="5" s="1"/>
  <c r="L35" i="5"/>
  <c r="M35" i="5" s="1"/>
  <c r="L36" i="5"/>
  <c r="M36" i="5" s="1"/>
  <c r="L37" i="5"/>
  <c r="M37" i="5" s="1"/>
  <c r="L38" i="5"/>
  <c r="M38" i="5" s="1"/>
  <c r="L39" i="5"/>
  <c r="M39" i="5" s="1"/>
  <c r="L40" i="5"/>
  <c r="M40" i="5" s="1"/>
  <c r="L41" i="5"/>
  <c r="M41" i="5" s="1"/>
  <c r="L42" i="5"/>
  <c r="M42" i="5" s="1"/>
  <c r="L43" i="5"/>
  <c r="M43" i="5" s="1"/>
  <c r="L44" i="5"/>
  <c r="M44" i="5" s="1"/>
  <c r="L45" i="5"/>
  <c r="M45" i="5" s="1"/>
  <c r="L46" i="5"/>
  <c r="M46" i="5" s="1"/>
  <c r="L47" i="5"/>
  <c r="M47" i="5" s="1"/>
  <c r="L48" i="5"/>
  <c r="M48" i="5" s="1"/>
  <c r="L49" i="5"/>
  <c r="M49" i="5" s="1"/>
  <c r="L50" i="5"/>
  <c r="M50" i="5" s="1"/>
  <c r="L51" i="5"/>
  <c r="M51" i="5" s="1"/>
  <c r="L52" i="5"/>
  <c r="M52" i="5" s="1"/>
  <c r="L53" i="5"/>
  <c r="M53" i="5" s="1"/>
  <c r="L54" i="5"/>
  <c r="M54" i="5" s="1"/>
  <c r="L55" i="5"/>
  <c r="M55" i="5" s="1"/>
  <c r="L56" i="5"/>
  <c r="M56" i="5" s="1"/>
  <c r="L57" i="5"/>
  <c r="M57" i="5" s="1"/>
  <c r="L58" i="5"/>
  <c r="M58" i="5" s="1"/>
  <c r="L59" i="5"/>
  <c r="M59" i="5" s="1"/>
  <c r="L60" i="5"/>
  <c r="M60" i="5" s="1"/>
  <c r="L61" i="5"/>
  <c r="M61" i="5" s="1"/>
  <c r="L62" i="5"/>
  <c r="M62" i="5" s="1"/>
  <c r="L63" i="5"/>
  <c r="M63" i="5" s="1"/>
  <c r="L64" i="5"/>
  <c r="M64" i="5" s="1"/>
  <c r="L65" i="5"/>
  <c r="M65" i="5" s="1"/>
  <c r="L66" i="5"/>
  <c r="M66" i="5" s="1"/>
  <c r="L67" i="5"/>
  <c r="M67" i="5" s="1"/>
  <c r="L68" i="5"/>
  <c r="M68" i="5" s="1"/>
  <c r="L69" i="5"/>
  <c r="M69" i="5" s="1"/>
  <c r="L70" i="5"/>
  <c r="M70" i="5" s="1"/>
  <c r="L71" i="5"/>
  <c r="M71" i="5" s="1"/>
  <c r="L72" i="5"/>
  <c r="M72" i="5" s="1"/>
  <c r="L73" i="5"/>
  <c r="M73" i="5" s="1"/>
  <c r="L74" i="5"/>
  <c r="M74" i="5" s="1"/>
  <c r="L75" i="5"/>
  <c r="M75" i="5" s="1"/>
  <c r="L76" i="5"/>
  <c r="M76" i="5" s="1"/>
  <c r="L77" i="5"/>
  <c r="M77" i="5" s="1"/>
  <c r="L78" i="5"/>
  <c r="M78" i="5" s="1"/>
  <c r="L79" i="5"/>
  <c r="M79" i="5" s="1"/>
  <c r="L80" i="5"/>
  <c r="M80" i="5" s="1"/>
  <c r="L81" i="5"/>
  <c r="M81" i="5" s="1"/>
  <c r="L82" i="5"/>
  <c r="M82" i="5" s="1"/>
  <c r="L83" i="5"/>
  <c r="M83" i="5" s="1"/>
  <c r="L84" i="5"/>
  <c r="M84" i="5" s="1"/>
  <c r="L85" i="5"/>
  <c r="M85" i="5" s="1"/>
  <c r="L86" i="5"/>
  <c r="M86" i="5" s="1"/>
  <c r="L87" i="5"/>
  <c r="M87" i="5" s="1"/>
  <c r="L88" i="5"/>
  <c r="M88" i="5" s="1"/>
  <c r="L89" i="5"/>
  <c r="M89" i="5" s="1"/>
  <c r="L90" i="5"/>
  <c r="M90" i="5" s="1"/>
  <c r="L91" i="5"/>
  <c r="M91" i="5" s="1"/>
  <c r="L92" i="5"/>
  <c r="M92" i="5" s="1"/>
  <c r="L93" i="5"/>
  <c r="M93" i="5" s="1"/>
  <c r="L94" i="5"/>
  <c r="M94" i="5" s="1"/>
  <c r="L95" i="5"/>
  <c r="M95" i="5" s="1"/>
  <c r="L96" i="5"/>
  <c r="M96" i="5" s="1"/>
  <c r="L97" i="5"/>
  <c r="M97" i="5" s="1"/>
  <c r="L98" i="5"/>
  <c r="M98" i="5" s="1"/>
  <c r="L99" i="5"/>
  <c r="M99" i="5" s="1"/>
  <c r="L100" i="5"/>
  <c r="M100" i="5" s="1"/>
  <c r="L101" i="5"/>
  <c r="M101" i="5" s="1"/>
  <c r="L102" i="5"/>
  <c r="M102" i="5" s="1"/>
  <c r="L103" i="5"/>
  <c r="M103" i="5" s="1"/>
  <c r="L104" i="5"/>
  <c r="M104" i="5" s="1"/>
  <c r="L105" i="5"/>
  <c r="M105" i="5" s="1"/>
  <c r="L106" i="5"/>
  <c r="M106" i="5" s="1"/>
  <c r="L107" i="5"/>
  <c r="M107" i="5" s="1"/>
  <c r="L108" i="5"/>
  <c r="M108" i="5" s="1"/>
  <c r="L109" i="5"/>
  <c r="M109" i="5" s="1"/>
  <c r="L110" i="5"/>
  <c r="M110" i="5" s="1"/>
  <c r="L111" i="5"/>
  <c r="M111" i="5" s="1"/>
  <c r="L112" i="5"/>
  <c r="M112" i="5" s="1"/>
  <c r="L113" i="5"/>
  <c r="M113" i="5" s="1"/>
  <c r="L114" i="5"/>
  <c r="M114" i="5" s="1"/>
  <c r="L115" i="5"/>
  <c r="M115" i="5" s="1"/>
  <c r="L116" i="5"/>
  <c r="M116" i="5" s="1"/>
  <c r="L117" i="5"/>
  <c r="M117" i="5" s="1"/>
  <c r="L118" i="5"/>
  <c r="M118" i="5" s="1"/>
  <c r="L119" i="5"/>
  <c r="M119" i="5" s="1"/>
  <c r="L120" i="5"/>
  <c r="M120" i="5" s="1"/>
  <c r="L121" i="5"/>
  <c r="M121" i="5" s="1"/>
  <c r="L122" i="5"/>
  <c r="M122" i="5" s="1"/>
  <c r="L123" i="5"/>
  <c r="M123" i="5" s="1"/>
  <c r="L124" i="5"/>
  <c r="M124" i="5" s="1"/>
  <c r="L125" i="5"/>
  <c r="M125" i="5" s="1"/>
  <c r="L126" i="5"/>
  <c r="M126" i="5" s="1"/>
  <c r="L127" i="5"/>
  <c r="M127" i="5" s="1"/>
  <c r="L128" i="5"/>
  <c r="M128" i="5" s="1"/>
  <c r="L129" i="5"/>
  <c r="M129" i="5" s="1"/>
  <c r="L130" i="5"/>
  <c r="M130" i="5" s="1"/>
  <c r="L131" i="5"/>
  <c r="M131" i="5" s="1"/>
  <c r="L132" i="5"/>
  <c r="M132" i="5" s="1"/>
  <c r="L133" i="5"/>
  <c r="M133" i="5" s="1"/>
  <c r="L134" i="5"/>
  <c r="M134" i="5" s="1"/>
  <c r="L135" i="5"/>
  <c r="M135" i="5" s="1"/>
  <c r="L136" i="5"/>
  <c r="M136" i="5" s="1"/>
  <c r="L137" i="5"/>
  <c r="M137" i="5" s="1"/>
  <c r="L138" i="5"/>
  <c r="M138" i="5" s="1"/>
  <c r="L139" i="5"/>
  <c r="M139" i="5" s="1"/>
  <c r="L140" i="5"/>
  <c r="M140" i="5" s="1"/>
  <c r="L141" i="5"/>
  <c r="M141" i="5" s="1"/>
  <c r="L142" i="5"/>
  <c r="M142" i="5" s="1"/>
  <c r="L143" i="5"/>
  <c r="M143" i="5" s="1"/>
  <c r="L144" i="5"/>
  <c r="M144" i="5" s="1"/>
  <c r="L145" i="5"/>
  <c r="M145" i="5" s="1"/>
  <c r="L146" i="5"/>
  <c r="M146" i="5" s="1"/>
  <c r="L147" i="5"/>
  <c r="M147" i="5" s="1"/>
  <c r="L148" i="5"/>
  <c r="M148" i="5" s="1"/>
  <c r="L149" i="5"/>
  <c r="M149" i="5" s="1"/>
  <c r="L150" i="5"/>
  <c r="M150" i="5" s="1"/>
  <c r="L151" i="5"/>
  <c r="M151" i="5" s="1"/>
  <c r="L152" i="5"/>
  <c r="M152" i="5" s="1"/>
  <c r="L153" i="5"/>
  <c r="M153" i="5" s="1"/>
  <c r="L154" i="5"/>
  <c r="M154" i="5" s="1"/>
  <c r="L155" i="5"/>
  <c r="M155" i="5" s="1"/>
  <c r="L156" i="5"/>
  <c r="M156" i="5" s="1"/>
  <c r="L157" i="5"/>
  <c r="M157" i="5" s="1"/>
  <c r="L158" i="5"/>
  <c r="M158" i="5" s="1"/>
  <c r="L159" i="5"/>
  <c r="M159" i="5" s="1"/>
  <c r="L160" i="5"/>
  <c r="M160" i="5" s="1"/>
  <c r="L161" i="5"/>
  <c r="M161" i="5" s="1"/>
  <c r="L162" i="5"/>
  <c r="M162" i="5" s="1"/>
  <c r="L163" i="5"/>
  <c r="M163" i="5" s="1"/>
  <c r="L164" i="5"/>
  <c r="M164" i="5" s="1"/>
  <c r="L165" i="5"/>
  <c r="M165" i="5" s="1"/>
  <c r="L166" i="5"/>
  <c r="M166" i="5" s="1"/>
  <c r="L167" i="5"/>
  <c r="M167" i="5" s="1"/>
  <c r="L168" i="5"/>
  <c r="M168" i="5" s="1"/>
  <c r="L169" i="5"/>
  <c r="M169" i="5" s="1"/>
  <c r="L170" i="5"/>
  <c r="M170" i="5" s="1"/>
  <c r="L171" i="5"/>
  <c r="M171" i="5" s="1"/>
  <c r="L172" i="5"/>
  <c r="M172" i="5" s="1"/>
  <c r="L173" i="5"/>
  <c r="M173" i="5" s="1"/>
  <c r="L174" i="5"/>
  <c r="M174" i="5" s="1"/>
  <c r="L175" i="5"/>
  <c r="M175" i="5" s="1"/>
  <c r="L176" i="5"/>
  <c r="M176" i="5" s="1"/>
  <c r="L177" i="5"/>
  <c r="M177" i="5" s="1"/>
  <c r="L178" i="5"/>
  <c r="M178" i="5" s="1"/>
  <c r="L179" i="5"/>
  <c r="M179" i="5" s="1"/>
  <c r="L180" i="5"/>
  <c r="M180" i="5" s="1"/>
  <c r="L181" i="5"/>
  <c r="M181" i="5" s="1"/>
  <c r="L182" i="5"/>
  <c r="M182" i="5" s="1"/>
  <c r="L183" i="5"/>
  <c r="M183" i="5" s="1"/>
  <c r="L184" i="5"/>
  <c r="M184" i="5" s="1"/>
  <c r="L185" i="5"/>
  <c r="M185" i="5" s="1"/>
  <c r="L186" i="5"/>
  <c r="M186" i="5" s="1"/>
  <c r="L187" i="5"/>
  <c r="M187" i="5" s="1"/>
  <c r="L188" i="5"/>
  <c r="M188" i="5" s="1"/>
  <c r="L189" i="5"/>
  <c r="M189" i="5" s="1"/>
  <c r="L190" i="5"/>
  <c r="M190" i="5" s="1"/>
  <c r="L191" i="5"/>
  <c r="M191" i="5" s="1"/>
  <c r="L192" i="5"/>
  <c r="M192" i="5" s="1"/>
  <c r="L193" i="5"/>
  <c r="M193" i="5" s="1"/>
  <c r="L194" i="5"/>
  <c r="M194" i="5" s="1"/>
  <c r="L195" i="5"/>
  <c r="M195" i="5" s="1"/>
  <c r="L196" i="5"/>
  <c r="M196" i="5" s="1"/>
  <c r="L197" i="5"/>
  <c r="M197" i="5" s="1"/>
  <c r="L198" i="5"/>
  <c r="M198" i="5" s="1"/>
  <c r="L199" i="5"/>
  <c r="M199" i="5" s="1"/>
  <c r="L200" i="5"/>
  <c r="M200" i="5" s="1"/>
  <c r="L201" i="5"/>
  <c r="M201" i="5" s="1"/>
  <c r="L202" i="5"/>
  <c r="M202" i="5" s="1"/>
  <c r="L203" i="5"/>
  <c r="M203" i="5" s="1"/>
  <c r="L204" i="5"/>
  <c r="M204" i="5" s="1"/>
  <c r="L205" i="5"/>
  <c r="M205" i="5" s="1"/>
  <c r="L206" i="5"/>
  <c r="M206" i="5" s="1"/>
  <c r="L207" i="5"/>
  <c r="M207" i="5" s="1"/>
  <c r="L208" i="5"/>
  <c r="M208" i="5" s="1"/>
  <c r="L209" i="5"/>
  <c r="M209" i="5" s="1"/>
  <c r="L210" i="5"/>
  <c r="M210" i="5" s="1"/>
  <c r="L211" i="5"/>
  <c r="M211" i="5" s="1"/>
  <c r="L212" i="5"/>
  <c r="M212" i="5" s="1"/>
  <c r="L213" i="5"/>
  <c r="M213" i="5" s="1"/>
  <c r="L214" i="5"/>
  <c r="M214" i="5" s="1"/>
  <c r="L215" i="5"/>
  <c r="M215" i="5" s="1"/>
  <c r="L216" i="5"/>
  <c r="M216" i="5" s="1"/>
  <c r="L217" i="5"/>
  <c r="M217" i="5" s="1"/>
  <c r="L218" i="5"/>
  <c r="M218" i="5" s="1"/>
  <c r="L219" i="5"/>
  <c r="M219" i="5" s="1"/>
  <c r="L220" i="5"/>
  <c r="M220" i="5" s="1"/>
  <c r="L221" i="5"/>
  <c r="M221" i="5" s="1"/>
  <c r="L222" i="5"/>
  <c r="M222" i="5" s="1"/>
  <c r="L223" i="5"/>
  <c r="M223" i="5" s="1"/>
  <c r="L224" i="5"/>
  <c r="M224" i="5" s="1"/>
  <c r="L225" i="5"/>
  <c r="M225" i="5" s="1"/>
  <c r="L226" i="5"/>
  <c r="M226" i="5" s="1"/>
  <c r="L227" i="5"/>
  <c r="M227" i="5" s="1"/>
  <c r="L228" i="5"/>
  <c r="M228" i="5" s="1"/>
  <c r="L229" i="5"/>
  <c r="M229" i="5" s="1"/>
  <c r="L230" i="5"/>
  <c r="M230" i="5" s="1"/>
  <c r="L231" i="5"/>
  <c r="M231" i="5" s="1"/>
  <c r="L232" i="5"/>
  <c r="M232" i="5" s="1"/>
  <c r="L233" i="5"/>
  <c r="M233" i="5" s="1"/>
  <c r="L234" i="5"/>
  <c r="M234" i="5" s="1"/>
  <c r="L235" i="5"/>
  <c r="M235" i="5" s="1"/>
  <c r="L236" i="5"/>
  <c r="M236" i="5" s="1"/>
  <c r="L237" i="5"/>
  <c r="M237" i="5" s="1"/>
  <c r="L238" i="5"/>
  <c r="M238" i="5" s="1"/>
  <c r="L239" i="5"/>
  <c r="M239" i="5" s="1"/>
  <c r="L240" i="5"/>
  <c r="M240" i="5" s="1"/>
  <c r="L241" i="5"/>
  <c r="M241" i="5" s="1"/>
  <c r="L242" i="5"/>
  <c r="M242" i="5" s="1"/>
  <c r="L243" i="5"/>
  <c r="M243" i="5" s="1"/>
  <c r="L244" i="5"/>
  <c r="M244" i="5" s="1"/>
  <c r="L245" i="5"/>
  <c r="M245" i="5" s="1"/>
  <c r="L246" i="5"/>
  <c r="M246" i="5" s="1"/>
  <c r="L247" i="5"/>
  <c r="M247" i="5" s="1"/>
  <c r="L248" i="5"/>
  <c r="M248" i="5" s="1"/>
  <c r="L249" i="5"/>
  <c r="M249" i="5" s="1"/>
  <c r="L250" i="5"/>
  <c r="M250" i="5" s="1"/>
  <c r="L251" i="5"/>
  <c r="M251" i="5" s="1"/>
  <c r="L252" i="5"/>
  <c r="M252" i="5" s="1"/>
  <c r="L253" i="5"/>
  <c r="M253" i="5" s="1"/>
  <c r="L254" i="5"/>
  <c r="M254" i="5" s="1"/>
  <c r="L255" i="5"/>
  <c r="M255" i="5" s="1"/>
  <c r="L256" i="5"/>
  <c r="M256" i="5" s="1"/>
  <c r="L257" i="5"/>
  <c r="M257" i="5" s="1"/>
  <c r="L258" i="5"/>
  <c r="M258" i="5" s="1"/>
  <c r="L259" i="5"/>
  <c r="M259" i="5" s="1"/>
  <c r="L260" i="5"/>
  <c r="M260" i="5" s="1"/>
  <c r="L261" i="5"/>
  <c r="M261" i="5" s="1"/>
  <c r="L262" i="5"/>
  <c r="M262" i="5" s="1"/>
  <c r="L263" i="5"/>
  <c r="M263" i="5" s="1"/>
  <c r="L264" i="5"/>
  <c r="M264" i="5" s="1"/>
  <c r="L265" i="5"/>
  <c r="M265" i="5" s="1"/>
  <c r="L266" i="5"/>
  <c r="M266" i="5" s="1"/>
  <c r="L267" i="5"/>
  <c r="M267" i="5" s="1"/>
  <c r="L268" i="5"/>
  <c r="M268" i="5" s="1"/>
  <c r="L269" i="5"/>
  <c r="M269" i="5" s="1"/>
  <c r="L270" i="5"/>
  <c r="M270" i="5" s="1"/>
  <c r="L271" i="5"/>
  <c r="M271" i="5" s="1"/>
  <c r="L272" i="5"/>
  <c r="M272" i="5" s="1"/>
  <c r="L273" i="5"/>
  <c r="M273" i="5" s="1"/>
  <c r="L274" i="5"/>
  <c r="M274" i="5" s="1"/>
  <c r="L275" i="5"/>
  <c r="M275" i="5" s="1"/>
  <c r="L276" i="5"/>
  <c r="M276" i="5" s="1"/>
  <c r="L277" i="5"/>
  <c r="M277" i="5" s="1"/>
  <c r="L278" i="5"/>
  <c r="M278" i="5" s="1"/>
  <c r="L279" i="5"/>
  <c r="M279" i="5" s="1"/>
  <c r="L280" i="5"/>
  <c r="M280" i="5" s="1"/>
  <c r="L281" i="5"/>
  <c r="M281" i="5" s="1"/>
  <c r="L282" i="5"/>
  <c r="M282" i="5" s="1"/>
  <c r="L283" i="5"/>
  <c r="M283" i="5" s="1"/>
  <c r="L284" i="5"/>
  <c r="M284" i="5" s="1"/>
  <c r="L285" i="5"/>
  <c r="M285" i="5" s="1"/>
  <c r="L286" i="5"/>
  <c r="M286" i="5" s="1"/>
  <c r="L287" i="5"/>
  <c r="M287" i="5" s="1"/>
  <c r="L288" i="5"/>
  <c r="M288" i="5" s="1"/>
  <c r="L289" i="5"/>
  <c r="M289" i="5" s="1"/>
  <c r="L290" i="5"/>
  <c r="M290" i="5" s="1"/>
  <c r="L291" i="5"/>
  <c r="M291" i="5" s="1"/>
  <c r="L292" i="5"/>
  <c r="M292" i="5" s="1"/>
  <c r="L293" i="5"/>
  <c r="M293" i="5" s="1"/>
  <c r="L294" i="5"/>
  <c r="M294" i="5" s="1"/>
  <c r="L295" i="5"/>
  <c r="M295" i="5" s="1"/>
  <c r="L296" i="5"/>
  <c r="M296" i="5" s="1"/>
  <c r="L297" i="5"/>
  <c r="M297" i="5" s="1"/>
  <c r="L298" i="5"/>
  <c r="M298" i="5" s="1"/>
  <c r="L299" i="5"/>
  <c r="M299" i="5" s="1"/>
  <c r="L300" i="5"/>
  <c r="M300" i="5" s="1"/>
  <c r="L301" i="5"/>
  <c r="M301" i="5" s="1"/>
  <c r="L302" i="5"/>
  <c r="M302" i="5" s="1"/>
  <c r="L303" i="5"/>
  <c r="M303" i="5" s="1"/>
  <c r="L304" i="5"/>
  <c r="M304" i="5" s="1"/>
  <c r="L305" i="5"/>
  <c r="M305" i="5" s="1"/>
  <c r="L306" i="5"/>
  <c r="M306" i="5" s="1"/>
  <c r="L307" i="5"/>
  <c r="M307" i="5" s="1"/>
  <c r="L308" i="5"/>
  <c r="M308" i="5" s="1"/>
  <c r="L309" i="5"/>
  <c r="M309" i="5" s="1"/>
  <c r="L310" i="5"/>
  <c r="M310" i="5" s="1"/>
  <c r="L311" i="5"/>
  <c r="M311" i="5" s="1"/>
  <c r="L312" i="5"/>
  <c r="M312" i="5" s="1"/>
  <c r="L313" i="5"/>
  <c r="M313" i="5" s="1"/>
  <c r="L314" i="5"/>
  <c r="M314" i="5" s="1"/>
  <c r="L315" i="5"/>
  <c r="M315" i="5" s="1"/>
  <c r="L316" i="5"/>
  <c r="M316" i="5" s="1"/>
  <c r="L317" i="5"/>
  <c r="M317" i="5" s="1"/>
  <c r="L318" i="5"/>
  <c r="M318" i="5" s="1"/>
  <c r="L319" i="5"/>
  <c r="M319" i="5" s="1"/>
  <c r="L320" i="5"/>
  <c r="M320" i="5" s="1"/>
  <c r="L321" i="5"/>
  <c r="M321" i="5" s="1"/>
  <c r="L322" i="5"/>
  <c r="M322" i="5" s="1"/>
  <c r="L323" i="5"/>
  <c r="M323" i="5" s="1"/>
  <c r="L324" i="5"/>
  <c r="M324" i="5" s="1"/>
  <c r="L325" i="5"/>
  <c r="M325" i="5" s="1"/>
  <c r="L326" i="5"/>
  <c r="M326" i="5" s="1"/>
  <c r="L327" i="5"/>
  <c r="M327" i="5" s="1"/>
  <c r="L328" i="5"/>
  <c r="M328" i="5" s="1"/>
  <c r="L329" i="5"/>
  <c r="M329" i="5" s="1"/>
  <c r="L330" i="5"/>
  <c r="M330" i="5" s="1"/>
  <c r="L331" i="5"/>
  <c r="M331" i="5" s="1"/>
  <c r="L332" i="5"/>
  <c r="M332" i="5" s="1"/>
  <c r="L333" i="5"/>
  <c r="M333" i="5" s="1"/>
  <c r="L334" i="5"/>
  <c r="M334" i="5" s="1"/>
  <c r="L335" i="5"/>
  <c r="M335" i="5" s="1"/>
  <c r="L336" i="5"/>
  <c r="M336" i="5" s="1"/>
  <c r="L337" i="5"/>
  <c r="M337" i="5" s="1"/>
  <c r="L338" i="5"/>
  <c r="M338" i="5" s="1"/>
  <c r="L339" i="5"/>
  <c r="M339" i="5" s="1"/>
  <c r="L340" i="5"/>
  <c r="M340" i="5" s="1"/>
  <c r="L341" i="5"/>
  <c r="M341" i="5" s="1"/>
  <c r="L342" i="5"/>
  <c r="M342" i="5" s="1"/>
  <c r="L343" i="5"/>
  <c r="M343" i="5" s="1"/>
  <c r="L344" i="5"/>
  <c r="M344" i="5" s="1"/>
  <c r="L345" i="5"/>
  <c r="M345" i="5" s="1"/>
  <c r="L346" i="5"/>
  <c r="M346" i="5" s="1"/>
  <c r="L347" i="5"/>
  <c r="M347" i="5" s="1"/>
  <c r="L348" i="5"/>
  <c r="M348" i="5" s="1"/>
  <c r="L349" i="5"/>
  <c r="M349" i="5" s="1"/>
  <c r="L350" i="5"/>
  <c r="M350" i="5" s="1"/>
  <c r="L351" i="5"/>
  <c r="M351" i="5" s="1"/>
  <c r="L352" i="5"/>
  <c r="M352" i="5" s="1"/>
  <c r="L353" i="5"/>
  <c r="M353" i="5" s="1"/>
  <c r="L354" i="5"/>
  <c r="M354" i="5" s="1"/>
  <c r="L355" i="5"/>
  <c r="M355" i="5" s="1"/>
  <c r="L356" i="5"/>
  <c r="M356" i="5" s="1"/>
  <c r="L357" i="5"/>
  <c r="M357" i="5" s="1"/>
  <c r="L358" i="5"/>
  <c r="M358" i="5" s="1"/>
  <c r="L359" i="5"/>
  <c r="M359" i="5" s="1"/>
  <c r="L360" i="5"/>
  <c r="M360" i="5" s="1"/>
  <c r="L361" i="5"/>
  <c r="M361" i="5" s="1"/>
  <c r="L362" i="5"/>
  <c r="M362" i="5" s="1"/>
  <c r="L363" i="5"/>
  <c r="M363" i="5" s="1"/>
  <c r="L364" i="5"/>
  <c r="M364" i="5" s="1"/>
  <c r="L365" i="5"/>
  <c r="M365" i="5" s="1"/>
  <c r="L366" i="5"/>
  <c r="M366" i="5" s="1"/>
  <c r="L367" i="5"/>
  <c r="M367" i="5" s="1"/>
  <c r="L368" i="5"/>
  <c r="M368" i="5" s="1"/>
  <c r="L369" i="5"/>
  <c r="M369" i="5" s="1"/>
  <c r="L370" i="5"/>
  <c r="M370" i="5" s="1"/>
  <c r="L371" i="5"/>
  <c r="M371" i="5" s="1"/>
  <c r="L372" i="5"/>
  <c r="M372" i="5" s="1"/>
  <c r="L373" i="5"/>
  <c r="M373" i="5" s="1"/>
  <c r="L374" i="5"/>
  <c r="M374" i="5" s="1"/>
  <c r="L375" i="5"/>
  <c r="M375" i="5" s="1"/>
  <c r="L376" i="5"/>
  <c r="M376" i="5" s="1"/>
  <c r="L377" i="5"/>
  <c r="M377" i="5" s="1"/>
  <c r="L378" i="5"/>
  <c r="M378" i="5" s="1"/>
  <c r="L379" i="5"/>
  <c r="M379" i="5" s="1"/>
  <c r="L380" i="5"/>
  <c r="M380" i="5" s="1"/>
  <c r="L381" i="5"/>
  <c r="M381" i="5" s="1"/>
  <c r="L382" i="5"/>
  <c r="M382" i="5" s="1"/>
  <c r="L383" i="5"/>
  <c r="M383" i="5" s="1"/>
  <c r="L384" i="5"/>
  <c r="M384" i="5" s="1"/>
  <c r="L385" i="5"/>
  <c r="M385" i="5" s="1"/>
  <c r="L386" i="5"/>
  <c r="M386" i="5" s="1"/>
  <c r="L387" i="5"/>
  <c r="M387" i="5" s="1"/>
  <c r="L388" i="5"/>
  <c r="M388" i="5" s="1"/>
  <c r="L389" i="5"/>
  <c r="M389" i="5" s="1"/>
  <c r="L390" i="5"/>
  <c r="M390" i="5" s="1"/>
  <c r="L391" i="5"/>
  <c r="M391" i="5" s="1"/>
  <c r="L392" i="5"/>
  <c r="M392" i="5" s="1"/>
  <c r="L393" i="5"/>
  <c r="M393" i="5" s="1"/>
  <c r="L394" i="5"/>
  <c r="M394" i="5" s="1"/>
  <c r="L395" i="5"/>
  <c r="M395" i="5" s="1"/>
  <c r="L396" i="5"/>
  <c r="M396" i="5" s="1"/>
  <c r="L397" i="5"/>
  <c r="M397" i="5" s="1"/>
  <c r="L398" i="5"/>
  <c r="M398" i="5" s="1"/>
  <c r="L399" i="5"/>
  <c r="M399" i="5" s="1"/>
  <c r="L400" i="5"/>
  <c r="M400" i="5" s="1"/>
  <c r="L401" i="5"/>
  <c r="M401" i="5" s="1"/>
  <c r="L402" i="5"/>
  <c r="M402" i="5" s="1"/>
  <c r="L403" i="5"/>
  <c r="M403" i="5" s="1"/>
  <c r="L404" i="5"/>
  <c r="M404" i="5" s="1"/>
  <c r="L405" i="5"/>
  <c r="M405" i="5" s="1"/>
  <c r="L406" i="5"/>
  <c r="M406" i="5" s="1"/>
  <c r="L407" i="5"/>
  <c r="M407" i="5" s="1"/>
  <c r="L408" i="5"/>
  <c r="M408" i="5" s="1"/>
  <c r="L409" i="5"/>
  <c r="M409" i="5" s="1"/>
  <c r="L410" i="5"/>
  <c r="M410" i="5" s="1"/>
  <c r="L411" i="5"/>
  <c r="M411" i="5" s="1"/>
  <c r="L412" i="5"/>
  <c r="M412" i="5" s="1"/>
  <c r="L413" i="5"/>
  <c r="M413" i="5" s="1"/>
  <c r="L414" i="5"/>
  <c r="M414" i="5" s="1"/>
  <c r="L415" i="5"/>
  <c r="M415" i="5" s="1"/>
  <c r="L416" i="5"/>
  <c r="M416" i="5" s="1"/>
  <c r="L417" i="5"/>
  <c r="M417" i="5" s="1"/>
  <c r="L418" i="5"/>
  <c r="M418" i="5" s="1"/>
  <c r="L419" i="5"/>
  <c r="M419" i="5" s="1"/>
  <c r="L420" i="5"/>
  <c r="M420" i="5" s="1"/>
  <c r="L421" i="5"/>
  <c r="M421" i="5" s="1"/>
  <c r="L422" i="5"/>
  <c r="M422" i="5" s="1"/>
  <c r="L423" i="5"/>
  <c r="M423" i="5" s="1"/>
  <c r="L424" i="5"/>
  <c r="M424" i="5" s="1"/>
  <c r="L425" i="5"/>
  <c r="M425" i="5" s="1"/>
  <c r="L426" i="5"/>
  <c r="M426" i="5" s="1"/>
  <c r="L427" i="5"/>
  <c r="M427" i="5" s="1"/>
  <c r="L428" i="5"/>
  <c r="M428" i="5" s="1"/>
  <c r="L429" i="5"/>
  <c r="M429" i="5" s="1"/>
  <c r="L430" i="5"/>
  <c r="M430" i="5" s="1"/>
  <c r="L431" i="5"/>
  <c r="M431" i="5" s="1"/>
  <c r="L432" i="5"/>
  <c r="M432" i="5" s="1"/>
  <c r="L433" i="5"/>
  <c r="M433" i="5" s="1"/>
  <c r="L434" i="5"/>
  <c r="M434" i="5" s="1"/>
  <c r="L435" i="5"/>
  <c r="M435" i="5" s="1"/>
  <c r="L436" i="5"/>
  <c r="M436" i="5" s="1"/>
  <c r="L437" i="5"/>
  <c r="M437" i="5" s="1"/>
  <c r="L438" i="5"/>
  <c r="M438" i="5" s="1"/>
  <c r="L439" i="5"/>
  <c r="M439" i="5" s="1"/>
  <c r="L440" i="5"/>
  <c r="M440" i="5" s="1"/>
  <c r="L441" i="5"/>
  <c r="M441" i="5" s="1"/>
  <c r="L442" i="5"/>
  <c r="M442" i="5" s="1"/>
  <c r="L443" i="5"/>
  <c r="M443" i="5" s="1"/>
  <c r="L444" i="5"/>
  <c r="M444" i="5" s="1"/>
  <c r="L445" i="5"/>
  <c r="M445" i="5" s="1"/>
  <c r="L446" i="5"/>
  <c r="M446" i="5" s="1"/>
  <c r="L447" i="5"/>
  <c r="M447" i="5" s="1"/>
  <c r="L448" i="5"/>
  <c r="M448" i="5" s="1"/>
  <c r="L449" i="5"/>
  <c r="M449" i="5" s="1"/>
  <c r="L450" i="5"/>
  <c r="M450" i="5" s="1"/>
  <c r="L451" i="5"/>
  <c r="M451" i="5" s="1"/>
  <c r="L452" i="5"/>
  <c r="M452" i="5" s="1"/>
  <c r="L453" i="5"/>
  <c r="M453" i="5" s="1"/>
  <c r="L454" i="5"/>
  <c r="M454" i="5" s="1"/>
  <c r="L455" i="5"/>
  <c r="M455" i="5" s="1"/>
  <c r="L456" i="5"/>
  <c r="M456" i="5" s="1"/>
  <c r="L457" i="5"/>
  <c r="M457" i="5" s="1"/>
  <c r="L458" i="5"/>
  <c r="M458" i="5" s="1"/>
  <c r="L459" i="5"/>
  <c r="M459" i="5" s="1"/>
  <c r="L460" i="5"/>
  <c r="M460" i="5" s="1"/>
  <c r="L461" i="5"/>
  <c r="M461" i="5" s="1"/>
  <c r="L462" i="5"/>
  <c r="M462" i="5" s="1"/>
  <c r="L463" i="5"/>
  <c r="M463" i="5" s="1"/>
  <c r="L464" i="5"/>
  <c r="M464" i="5" s="1"/>
  <c r="L465" i="5"/>
  <c r="M465" i="5" s="1"/>
  <c r="L466" i="5"/>
  <c r="M466" i="5" s="1"/>
  <c r="L467" i="5"/>
  <c r="M467" i="5" s="1"/>
  <c r="L468" i="5"/>
  <c r="M468" i="5" s="1"/>
  <c r="L469" i="5"/>
  <c r="M469" i="5" s="1"/>
  <c r="L470" i="5"/>
  <c r="M470" i="5" s="1"/>
  <c r="L471" i="5"/>
  <c r="M471" i="5" s="1"/>
  <c r="L472" i="5"/>
  <c r="M472" i="5" s="1"/>
  <c r="L473" i="5"/>
  <c r="M473" i="5" s="1"/>
  <c r="L474" i="5"/>
  <c r="M474" i="5" s="1"/>
  <c r="L475" i="5"/>
  <c r="M475" i="5" s="1"/>
  <c r="L476" i="5"/>
  <c r="M476" i="5" s="1"/>
  <c r="L477" i="5"/>
  <c r="M477" i="5" s="1"/>
  <c r="L478" i="5"/>
  <c r="M478" i="5" s="1"/>
  <c r="L479" i="5"/>
  <c r="M479" i="5" s="1"/>
  <c r="L480" i="5"/>
  <c r="M480" i="5" s="1"/>
  <c r="L481" i="5"/>
  <c r="M481" i="5" s="1"/>
  <c r="L482" i="5"/>
  <c r="M482" i="5" s="1"/>
  <c r="L483" i="5"/>
  <c r="M483" i="5" s="1"/>
  <c r="L484" i="5"/>
  <c r="M484" i="5" s="1"/>
  <c r="L485" i="5"/>
  <c r="M485" i="5" s="1"/>
  <c r="L486" i="5"/>
  <c r="M486" i="5" s="1"/>
  <c r="L487" i="5"/>
  <c r="M487" i="5" s="1"/>
  <c r="L488" i="5"/>
  <c r="M488" i="5" s="1"/>
  <c r="L489" i="5"/>
  <c r="M489" i="5" s="1"/>
  <c r="L490" i="5"/>
  <c r="M490" i="5" s="1"/>
  <c r="L491" i="5"/>
  <c r="M491" i="5" s="1"/>
  <c r="L492" i="5"/>
  <c r="M492" i="5" s="1"/>
  <c r="L493" i="5"/>
  <c r="M493" i="5" s="1"/>
  <c r="L494" i="5"/>
  <c r="M494" i="5" s="1"/>
  <c r="L495" i="5"/>
  <c r="M495" i="5" s="1"/>
  <c r="L496" i="5"/>
  <c r="M496" i="5" s="1"/>
  <c r="L497" i="5"/>
  <c r="M497" i="5" s="1"/>
  <c r="L498" i="5"/>
  <c r="M498" i="5" s="1"/>
  <c r="L499" i="5"/>
  <c r="M499" i="5" s="1"/>
  <c r="L500" i="5"/>
  <c r="M500" i="5" s="1"/>
  <c r="L501" i="5"/>
  <c r="M501" i="5" s="1"/>
  <c r="L502" i="5"/>
  <c r="M502" i="5" s="1"/>
  <c r="L503" i="5"/>
  <c r="M503" i="5" s="1"/>
  <c r="L504" i="5"/>
  <c r="M504" i="5" s="1"/>
  <c r="L505" i="5"/>
  <c r="M505" i="5" s="1"/>
  <c r="L506" i="5"/>
  <c r="M506" i="5" s="1"/>
  <c r="L507" i="5"/>
  <c r="M507" i="5" s="1"/>
  <c r="L508" i="5"/>
  <c r="M508" i="5" s="1"/>
  <c r="L509" i="5"/>
  <c r="M509" i="5" s="1"/>
  <c r="L510" i="5"/>
  <c r="M510" i="5" s="1"/>
  <c r="L511" i="5"/>
  <c r="M511" i="5" s="1"/>
  <c r="L512" i="5"/>
  <c r="M512" i="5" s="1"/>
  <c r="L513" i="5"/>
  <c r="M513" i="5" s="1"/>
  <c r="L514" i="5"/>
  <c r="M514" i="5" s="1"/>
  <c r="L515" i="5"/>
  <c r="M515" i="5" s="1"/>
  <c r="L516" i="5"/>
  <c r="M516" i="5" s="1"/>
  <c r="L517" i="5"/>
  <c r="M517" i="5" s="1"/>
  <c r="L518" i="5"/>
  <c r="M518" i="5" s="1"/>
  <c r="L519" i="5"/>
  <c r="M519" i="5" s="1"/>
  <c r="L520" i="5"/>
  <c r="M520" i="5" s="1"/>
  <c r="L521" i="5"/>
  <c r="M521" i="5" s="1"/>
  <c r="L522" i="5"/>
  <c r="M522" i="5" s="1"/>
  <c r="L523" i="5"/>
  <c r="M523" i="5" s="1"/>
  <c r="L524" i="5"/>
  <c r="M524" i="5" s="1"/>
  <c r="L525" i="5"/>
  <c r="M525" i="5" s="1"/>
  <c r="L526" i="5"/>
  <c r="M526" i="5" s="1"/>
  <c r="L527" i="5"/>
  <c r="M527" i="5" s="1"/>
  <c r="L528" i="5"/>
  <c r="M528" i="5" s="1"/>
  <c r="L529" i="5"/>
  <c r="M529" i="5" s="1"/>
  <c r="L530" i="5"/>
  <c r="M530" i="5" s="1"/>
  <c r="L531" i="5"/>
  <c r="M531" i="5" s="1"/>
  <c r="L532" i="5"/>
  <c r="M532" i="5" s="1"/>
  <c r="L533" i="5"/>
  <c r="M533" i="5" s="1"/>
  <c r="L534" i="5"/>
  <c r="M534" i="5" s="1"/>
  <c r="L535" i="5"/>
  <c r="M535" i="5" s="1"/>
  <c r="L536" i="5"/>
  <c r="M536" i="5" s="1"/>
  <c r="L537" i="5"/>
  <c r="M537" i="5" s="1"/>
  <c r="L538" i="5"/>
  <c r="M538" i="5" s="1"/>
  <c r="L539" i="5"/>
  <c r="M539" i="5" s="1"/>
  <c r="L540" i="5"/>
  <c r="M540" i="5" s="1"/>
  <c r="L541" i="5"/>
  <c r="M541" i="5" s="1"/>
  <c r="L542" i="5"/>
  <c r="M542" i="5" s="1"/>
  <c r="L543" i="5"/>
  <c r="M543" i="5" s="1"/>
  <c r="L544" i="5"/>
  <c r="M544" i="5" s="1"/>
  <c r="L545" i="5"/>
  <c r="M545" i="5" s="1"/>
  <c r="L546" i="5"/>
  <c r="M546" i="5" s="1"/>
  <c r="L547" i="5"/>
  <c r="M547" i="5" s="1"/>
  <c r="L548" i="5"/>
  <c r="M548" i="5" s="1"/>
  <c r="L549" i="5"/>
  <c r="M549" i="5" s="1"/>
  <c r="L550" i="5"/>
  <c r="M550" i="5" s="1"/>
  <c r="L551" i="5"/>
  <c r="M551" i="5" s="1"/>
  <c r="L552" i="5"/>
  <c r="M552" i="5" s="1"/>
  <c r="L553" i="5"/>
  <c r="M553" i="5" s="1"/>
  <c r="L554" i="5"/>
  <c r="M554" i="5" s="1"/>
  <c r="L555" i="5"/>
  <c r="M555" i="5" s="1"/>
  <c r="L556" i="5"/>
  <c r="M556" i="5" s="1"/>
  <c r="L557" i="5"/>
  <c r="M557" i="5" s="1"/>
  <c r="L558" i="5"/>
  <c r="M558" i="5" s="1"/>
  <c r="L559" i="5"/>
  <c r="M559" i="5" s="1"/>
  <c r="L560" i="5"/>
  <c r="M560" i="5" s="1"/>
  <c r="L561" i="5"/>
  <c r="M561" i="5" s="1"/>
  <c r="L562" i="5"/>
  <c r="M562" i="5" s="1"/>
  <c r="L563" i="5"/>
  <c r="M563" i="5" s="1"/>
  <c r="L564" i="5"/>
  <c r="M564" i="5" s="1"/>
  <c r="L565" i="5"/>
  <c r="M565" i="5" s="1"/>
  <c r="L566" i="5"/>
  <c r="M566" i="5" s="1"/>
  <c r="L567" i="5"/>
  <c r="M567" i="5" s="1"/>
  <c r="L568" i="5"/>
  <c r="M568" i="5" s="1"/>
  <c r="L569" i="5"/>
  <c r="M569" i="5" s="1"/>
  <c r="L570" i="5"/>
  <c r="M570" i="5" s="1"/>
  <c r="L571" i="5"/>
  <c r="M571" i="5" s="1"/>
  <c r="L572" i="5"/>
  <c r="M572" i="5" s="1"/>
  <c r="L573" i="5"/>
  <c r="M573" i="5" s="1"/>
  <c r="L574" i="5"/>
  <c r="M574" i="5" s="1"/>
  <c r="L575" i="5"/>
  <c r="M575" i="5" s="1"/>
  <c r="L576" i="5"/>
  <c r="M576" i="5" s="1"/>
  <c r="L577" i="5"/>
  <c r="M577" i="5" s="1"/>
  <c r="L578" i="5"/>
  <c r="M578" i="5" s="1"/>
  <c r="L579" i="5"/>
  <c r="M579" i="5" s="1"/>
  <c r="L580" i="5"/>
  <c r="M580" i="5" s="1"/>
  <c r="L581" i="5"/>
  <c r="M581" i="5" s="1"/>
  <c r="L582" i="5"/>
  <c r="M582" i="5" s="1"/>
  <c r="L583" i="5"/>
  <c r="M583" i="5" s="1"/>
  <c r="L584" i="5"/>
  <c r="M584" i="5" s="1"/>
  <c r="L585" i="5"/>
  <c r="M585" i="5" s="1"/>
  <c r="L586" i="5"/>
  <c r="M586" i="5" s="1"/>
  <c r="L587" i="5"/>
  <c r="M587" i="5" s="1"/>
  <c r="L588" i="5"/>
  <c r="M588" i="5" s="1"/>
  <c r="L589" i="5"/>
  <c r="M589" i="5" s="1"/>
  <c r="L590" i="5"/>
  <c r="M590" i="5" s="1"/>
  <c r="L591" i="5"/>
  <c r="M591" i="5" s="1"/>
  <c r="L592" i="5"/>
  <c r="M592" i="5" s="1"/>
  <c r="L593" i="5"/>
  <c r="M593" i="5" s="1"/>
  <c r="L594" i="5"/>
  <c r="M594" i="5" s="1"/>
  <c r="L595" i="5"/>
  <c r="M595" i="5" s="1"/>
  <c r="L596" i="5"/>
  <c r="M596" i="5" s="1"/>
  <c r="L597" i="5"/>
  <c r="M597" i="5" s="1"/>
  <c r="L598" i="5"/>
  <c r="M598" i="5" s="1"/>
  <c r="L599" i="5"/>
  <c r="M599" i="5" s="1"/>
  <c r="L600" i="5"/>
  <c r="M600" i="5" s="1"/>
  <c r="L601" i="5"/>
  <c r="M601" i="5" s="1"/>
  <c r="L602" i="5"/>
  <c r="M602" i="5" s="1"/>
  <c r="L603" i="5"/>
  <c r="M603" i="5" s="1"/>
  <c r="L604" i="5"/>
  <c r="M604" i="5" s="1"/>
  <c r="L605" i="5"/>
  <c r="M605" i="5" s="1"/>
  <c r="L606" i="5"/>
  <c r="M606" i="5" s="1"/>
  <c r="L607" i="5"/>
  <c r="M607" i="5" s="1"/>
  <c r="L608" i="5"/>
  <c r="M608" i="5" s="1"/>
  <c r="L609" i="5"/>
  <c r="M609" i="5" s="1"/>
  <c r="L610" i="5"/>
  <c r="M610" i="5" s="1"/>
  <c r="L611" i="5"/>
  <c r="M611" i="5" s="1"/>
  <c r="L612" i="5"/>
  <c r="M612" i="5" s="1"/>
  <c r="L613" i="5"/>
  <c r="M613" i="5" s="1"/>
  <c r="L614" i="5"/>
  <c r="M614" i="5" s="1"/>
  <c r="L615" i="5"/>
  <c r="M615" i="5" s="1"/>
  <c r="L616" i="5"/>
  <c r="M616" i="5" s="1"/>
  <c r="L617" i="5"/>
  <c r="M617" i="5" s="1"/>
  <c r="L618" i="5"/>
  <c r="M618" i="5" s="1"/>
  <c r="L619" i="5"/>
  <c r="M619" i="5" s="1"/>
  <c r="L620" i="5"/>
  <c r="M620" i="5" s="1"/>
  <c r="L621" i="5"/>
  <c r="M621" i="5" s="1"/>
  <c r="L622" i="5"/>
  <c r="M622" i="5" s="1"/>
  <c r="L623" i="5"/>
  <c r="M623" i="5" s="1"/>
  <c r="L624" i="5"/>
  <c r="M624" i="5" s="1"/>
  <c r="L625" i="5"/>
  <c r="M625" i="5" s="1"/>
  <c r="L626" i="5"/>
  <c r="M626" i="5" s="1"/>
  <c r="L627" i="5"/>
  <c r="M627" i="5" s="1"/>
  <c r="L628" i="5"/>
  <c r="M628" i="5" s="1"/>
  <c r="L629" i="5"/>
  <c r="M629" i="5" s="1"/>
  <c r="L630" i="5"/>
  <c r="M630" i="5" s="1"/>
  <c r="L631" i="5"/>
  <c r="M631" i="5" s="1"/>
  <c r="L632" i="5"/>
  <c r="M632" i="5" s="1"/>
  <c r="L633" i="5"/>
  <c r="M633" i="5" s="1"/>
  <c r="L634" i="5"/>
  <c r="M634" i="5" s="1"/>
  <c r="L635" i="5"/>
  <c r="M635" i="5" s="1"/>
  <c r="L636" i="5"/>
  <c r="M636" i="5" s="1"/>
  <c r="L637" i="5"/>
  <c r="M637" i="5" s="1"/>
  <c r="L638" i="5"/>
  <c r="M638" i="5" s="1"/>
  <c r="L639" i="5"/>
  <c r="M639" i="5" s="1"/>
  <c r="L640" i="5"/>
  <c r="M640" i="5" s="1"/>
  <c r="L641" i="5"/>
  <c r="M641" i="5" s="1"/>
  <c r="L642" i="5"/>
  <c r="M642" i="5" s="1"/>
  <c r="L643" i="5"/>
  <c r="M643" i="5" s="1"/>
  <c r="L644" i="5"/>
  <c r="M644" i="5" s="1"/>
  <c r="L645" i="5"/>
  <c r="M645" i="5" s="1"/>
  <c r="L646" i="5"/>
  <c r="M646" i="5" s="1"/>
  <c r="L647" i="5"/>
  <c r="M647" i="5" s="1"/>
  <c r="L648" i="5"/>
  <c r="M648" i="5" s="1"/>
  <c r="L649" i="5"/>
  <c r="M649" i="5" s="1"/>
  <c r="L650" i="5"/>
  <c r="M650" i="5" s="1"/>
  <c r="L651" i="5"/>
  <c r="M651" i="5" s="1"/>
  <c r="L652" i="5"/>
  <c r="M652" i="5" s="1"/>
  <c r="L653" i="5"/>
  <c r="M653" i="5" s="1"/>
  <c r="L654" i="5"/>
  <c r="M654" i="5" s="1"/>
  <c r="L655" i="5"/>
  <c r="M655" i="5" s="1"/>
  <c r="L656" i="5"/>
  <c r="M656" i="5" s="1"/>
  <c r="L657" i="5"/>
  <c r="M657" i="5" s="1"/>
  <c r="L658" i="5"/>
  <c r="M658" i="5" s="1"/>
  <c r="L659" i="5"/>
  <c r="M659" i="5" s="1"/>
  <c r="L660" i="5"/>
  <c r="M660" i="5" s="1"/>
  <c r="L661" i="5"/>
  <c r="M661" i="5" s="1"/>
  <c r="L662" i="5"/>
  <c r="M662" i="5" s="1"/>
  <c r="L663" i="5"/>
  <c r="M663" i="5" s="1"/>
  <c r="L664" i="5"/>
  <c r="M664" i="5" s="1"/>
  <c r="L665" i="5"/>
  <c r="M665" i="5" s="1"/>
  <c r="L666" i="5"/>
  <c r="M666" i="5" s="1"/>
  <c r="L667" i="5"/>
  <c r="M667" i="5" s="1"/>
  <c r="L668" i="5"/>
  <c r="M668" i="5" s="1"/>
  <c r="L669" i="5"/>
  <c r="M669" i="5" s="1"/>
  <c r="L670" i="5"/>
  <c r="M670" i="5" s="1"/>
  <c r="L671" i="5"/>
  <c r="M671" i="5" s="1"/>
  <c r="L672" i="5"/>
  <c r="M672" i="5" s="1"/>
  <c r="L673" i="5"/>
  <c r="M673" i="5" s="1"/>
  <c r="L674" i="5"/>
  <c r="M674" i="5" s="1"/>
  <c r="L675" i="5"/>
  <c r="M675" i="5" s="1"/>
  <c r="L676" i="5"/>
  <c r="M676" i="5" s="1"/>
  <c r="L677" i="5"/>
  <c r="M677" i="5" s="1"/>
  <c r="L678" i="5"/>
  <c r="M678" i="5" s="1"/>
  <c r="L679" i="5"/>
  <c r="M679" i="5" s="1"/>
  <c r="L680" i="5"/>
  <c r="M680" i="5" s="1"/>
  <c r="L681" i="5"/>
  <c r="M681" i="5" s="1"/>
  <c r="L682" i="5"/>
  <c r="M682" i="5" s="1"/>
  <c r="L683" i="5"/>
  <c r="M683" i="5" s="1"/>
  <c r="L684" i="5"/>
  <c r="M684" i="5" s="1"/>
  <c r="L685" i="5"/>
  <c r="M685" i="5" s="1"/>
  <c r="L686" i="5"/>
  <c r="M686" i="5" s="1"/>
  <c r="L687" i="5"/>
  <c r="M687" i="5" s="1"/>
  <c r="L688" i="5"/>
  <c r="M688" i="5" s="1"/>
  <c r="L689" i="5"/>
  <c r="M689" i="5" s="1"/>
  <c r="L690" i="5"/>
  <c r="M690" i="5" s="1"/>
  <c r="L691" i="5"/>
  <c r="M691" i="5" s="1"/>
  <c r="L692" i="5"/>
  <c r="M692" i="5" s="1"/>
  <c r="L693" i="5"/>
  <c r="M693" i="5" s="1"/>
  <c r="L694" i="5"/>
  <c r="M694" i="5" s="1"/>
  <c r="L695" i="5"/>
  <c r="M695" i="5" s="1"/>
  <c r="L696" i="5"/>
  <c r="M696" i="5" s="1"/>
  <c r="L697" i="5"/>
  <c r="M697" i="5" s="1"/>
  <c r="L698" i="5"/>
  <c r="M698" i="5" s="1"/>
  <c r="L699" i="5"/>
  <c r="M699" i="5" s="1"/>
  <c r="L700" i="5"/>
  <c r="M700" i="5" s="1"/>
  <c r="L701" i="5"/>
  <c r="M701" i="5" s="1"/>
  <c r="L702" i="5"/>
  <c r="M702" i="5" s="1"/>
  <c r="L703" i="5"/>
  <c r="M703" i="5" s="1"/>
  <c r="L704" i="5"/>
  <c r="M704" i="5" s="1"/>
  <c r="L705" i="5"/>
  <c r="M705" i="5" s="1"/>
  <c r="L706" i="5"/>
  <c r="M706" i="5" s="1"/>
  <c r="L707" i="5"/>
  <c r="M707" i="5" s="1"/>
  <c r="L708" i="5"/>
  <c r="M708" i="5" s="1"/>
  <c r="L709" i="5"/>
  <c r="M709" i="5" s="1"/>
  <c r="L710" i="5"/>
  <c r="M710" i="5" s="1"/>
  <c r="L711" i="5"/>
  <c r="M711" i="5" s="1"/>
  <c r="L712" i="5"/>
  <c r="M712" i="5" s="1"/>
  <c r="L713" i="5"/>
  <c r="M713" i="5" s="1"/>
  <c r="L714" i="5"/>
  <c r="M714" i="5" s="1"/>
  <c r="L715" i="5"/>
  <c r="M715" i="5" s="1"/>
  <c r="L716" i="5"/>
  <c r="M716" i="5" s="1"/>
  <c r="L717" i="5"/>
  <c r="M717" i="5" s="1"/>
  <c r="L718" i="5"/>
  <c r="M718" i="5" s="1"/>
  <c r="L719" i="5"/>
  <c r="M719" i="5" s="1"/>
  <c r="L720" i="5"/>
  <c r="M720" i="5" s="1"/>
  <c r="L721" i="5"/>
  <c r="M721" i="5" s="1"/>
  <c r="L722" i="5"/>
  <c r="M722" i="5" s="1"/>
  <c r="L723" i="5"/>
  <c r="M723" i="5" s="1"/>
  <c r="L724" i="5"/>
  <c r="M724" i="5" s="1"/>
  <c r="L725" i="5"/>
  <c r="M725" i="5" s="1"/>
  <c r="L726" i="5"/>
  <c r="M726" i="5" s="1"/>
  <c r="L727" i="5"/>
  <c r="M727" i="5" s="1"/>
  <c r="L728" i="5"/>
  <c r="M728" i="5" s="1"/>
  <c r="L729" i="5"/>
  <c r="M729" i="5" s="1"/>
  <c r="L730" i="5"/>
  <c r="M730" i="5" s="1"/>
  <c r="L731" i="5"/>
  <c r="M731" i="5" s="1"/>
  <c r="L732" i="5"/>
  <c r="M732" i="5" s="1"/>
  <c r="L733" i="5"/>
  <c r="M733" i="5" s="1"/>
  <c r="L734" i="5"/>
  <c r="M734" i="5" s="1"/>
  <c r="L735" i="5"/>
  <c r="M735" i="5" s="1"/>
  <c r="L736" i="5"/>
  <c r="M736" i="5" s="1"/>
  <c r="L737" i="5"/>
  <c r="M737" i="5" s="1"/>
  <c r="L738" i="5"/>
  <c r="M738" i="5" s="1"/>
  <c r="L739" i="5"/>
  <c r="M739" i="5" s="1"/>
  <c r="L740" i="5"/>
  <c r="M740" i="5" s="1"/>
  <c r="L741" i="5"/>
  <c r="M741" i="5" s="1"/>
  <c r="L742" i="5"/>
  <c r="M742" i="5" s="1"/>
  <c r="L743" i="5"/>
  <c r="M743" i="5" s="1"/>
  <c r="L744" i="5"/>
  <c r="M744" i="5" s="1"/>
  <c r="L745" i="5"/>
  <c r="M745" i="5" s="1"/>
  <c r="L746" i="5"/>
  <c r="M746" i="5" s="1"/>
  <c r="L747" i="5"/>
  <c r="M747" i="5" s="1"/>
  <c r="L748" i="5"/>
  <c r="M748" i="5" s="1"/>
  <c r="L749" i="5"/>
  <c r="M749" i="5" s="1"/>
  <c r="L750" i="5"/>
  <c r="M750" i="5" s="1"/>
  <c r="L751" i="5"/>
  <c r="M751" i="5" s="1"/>
  <c r="L752" i="5"/>
  <c r="M752" i="5" s="1"/>
  <c r="L753" i="5"/>
  <c r="M753" i="5" s="1"/>
  <c r="L754" i="5"/>
  <c r="M754" i="5" s="1"/>
  <c r="L755" i="5"/>
  <c r="M755" i="5" s="1"/>
  <c r="L756" i="5"/>
  <c r="M756" i="5" s="1"/>
  <c r="L757" i="5"/>
  <c r="M757" i="5" s="1"/>
  <c r="L758" i="5"/>
  <c r="M758" i="5" s="1"/>
  <c r="L759" i="5"/>
  <c r="M759" i="5" s="1"/>
  <c r="L760" i="5"/>
  <c r="M760" i="5" s="1"/>
  <c r="L761" i="5"/>
  <c r="M761" i="5" s="1"/>
  <c r="L762" i="5"/>
  <c r="M762" i="5" s="1"/>
  <c r="L763" i="5"/>
  <c r="M763" i="5" s="1"/>
  <c r="L764" i="5"/>
  <c r="M764" i="5" s="1"/>
  <c r="L765" i="5"/>
  <c r="M765" i="5" s="1"/>
  <c r="L766" i="5"/>
  <c r="M766" i="5" s="1"/>
  <c r="L767" i="5"/>
  <c r="M767" i="5" s="1"/>
  <c r="L768" i="5"/>
  <c r="M768" i="5" s="1"/>
  <c r="L769" i="5"/>
  <c r="M769" i="5" s="1"/>
  <c r="L770" i="5"/>
  <c r="M770" i="5" s="1"/>
  <c r="L771" i="5"/>
  <c r="M771" i="5" s="1"/>
  <c r="L772" i="5"/>
  <c r="M772" i="5" s="1"/>
  <c r="L773" i="5"/>
  <c r="M773" i="5" s="1"/>
  <c r="L774" i="5"/>
  <c r="M774" i="5" s="1"/>
  <c r="L775" i="5"/>
  <c r="M775" i="5" s="1"/>
  <c r="L776" i="5"/>
  <c r="M776" i="5" s="1"/>
  <c r="L777" i="5"/>
  <c r="M777" i="5" s="1"/>
  <c r="L778" i="5"/>
  <c r="M778" i="5" s="1"/>
  <c r="L779" i="5"/>
  <c r="M779" i="5" s="1"/>
  <c r="L780" i="5"/>
  <c r="M780" i="5" s="1"/>
  <c r="L781" i="5"/>
  <c r="M781" i="5" s="1"/>
  <c r="L782" i="5"/>
  <c r="M782" i="5" s="1"/>
  <c r="L783" i="5"/>
  <c r="M783" i="5" s="1"/>
  <c r="L784" i="5"/>
  <c r="M784" i="5" s="1"/>
  <c r="L785" i="5"/>
  <c r="M785" i="5" s="1"/>
  <c r="L786" i="5"/>
  <c r="M786" i="5" s="1"/>
  <c r="L787" i="5"/>
  <c r="M787" i="5" s="1"/>
  <c r="L788" i="5"/>
  <c r="M788" i="5" s="1"/>
  <c r="L789" i="5"/>
  <c r="M789" i="5" s="1"/>
  <c r="L790" i="5"/>
  <c r="M790" i="5" s="1"/>
  <c r="L791" i="5"/>
  <c r="M791" i="5" s="1"/>
  <c r="L792" i="5"/>
  <c r="M792" i="5" s="1"/>
  <c r="L793" i="5"/>
  <c r="M793" i="5" s="1"/>
  <c r="L794" i="5"/>
  <c r="M794" i="5" s="1"/>
  <c r="L795" i="5"/>
  <c r="M795" i="5" s="1"/>
  <c r="L796" i="5"/>
  <c r="M796" i="5" s="1"/>
  <c r="L797" i="5"/>
  <c r="M797" i="5" s="1"/>
  <c r="L798" i="5"/>
  <c r="M798" i="5" s="1"/>
  <c r="L799" i="5"/>
  <c r="M799" i="5" s="1"/>
  <c r="L800" i="5"/>
  <c r="M800" i="5" s="1"/>
  <c r="L801" i="5"/>
  <c r="M801" i="5" s="1"/>
  <c r="L802" i="5"/>
  <c r="M802" i="5" s="1"/>
  <c r="L803" i="5"/>
  <c r="M803" i="5" s="1"/>
  <c r="L804" i="5"/>
  <c r="M804" i="5" s="1"/>
  <c r="L805" i="5"/>
  <c r="M805" i="5" s="1"/>
  <c r="L806" i="5"/>
  <c r="M806" i="5" s="1"/>
  <c r="L807" i="5"/>
  <c r="M807" i="5" s="1"/>
  <c r="L808" i="5"/>
  <c r="M808" i="5" s="1"/>
  <c r="L809" i="5"/>
  <c r="M809" i="5" s="1"/>
  <c r="L810" i="5"/>
  <c r="M810" i="5" s="1"/>
  <c r="L811" i="5"/>
  <c r="M811" i="5" s="1"/>
  <c r="L812" i="5"/>
  <c r="M812" i="5" s="1"/>
  <c r="L813" i="5"/>
  <c r="M813" i="5" s="1"/>
  <c r="L814" i="5"/>
  <c r="M814" i="5" s="1"/>
  <c r="L815" i="5"/>
  <c r="M815" i="5" s="1"/>
  <c r="L816" i="5"/>
  <c r="M816" i="5" s="1"/>
  <c r="L817" i="5"/>
  <c r="M817" i="5" s="1"/>
  <c r="L818" i="5"/>
  <c r="M818" i="5" s="1"/>
  <c r="L819" i="5"/>
  <c r="M819" i="5" s="1"/>
  <c r="L820" i="5"/>
  <c r="M820" i="5" s="1"/>
  <c r="L821" i="5"/>
  <c r="M821" i="5" s="1"/>
  <c r="L822" i="5"/>
  <c r="M822" i="5" s="1"/>
  <c r="L823" i="5"/>
  <c r="M823" i="5" s="1"/>
  <c r="L824" i="5"/>
  <c r="M824" i="5" s="1"/>
  <c r="L825" i="5"/>
  <c r="M825" i="5" s="1"/>
  <c r="L826" i="5"/>
  <c r="M826" i="5" s="1"/>
  <c r="L827" i="5"/>
  <c r="M827" i="5" s="1"/>
  <c r="L828" i="5"/>
  <c r="M828" i="5" s="1"/>
  <c r="L829" i="5"/>
  <c r="M829" i="5" s="1"/>
  <c r="L830" i="5"/>
  <c r="M830" i="5" s="1"/>
  <c r="L831" i="5"/>
  <c r="M831" i="5" s="1"/>
  <c r="L832" i="5"/>
  <c r="M832" i="5" s="1"/>
  <c r="L833" i="5"/>
  <c r="M833" i="5" s="1"/>
  <c r="L834" i="5"/>
  <c r="M834" i="5" s="1"/>
  <c r="L835" i="5"/>
  <c r="M835" i="5" s="1"/>
  <c r="L836" i="5"/>
  <c r="M836" i="5" s="1"/>
  <c r="L837" i="5"/>
  <c r="M837" i="5" s="1"/>
  <c r="L838" i="5"/>
  <c r="M838" i="5" s="1"/>
  <c r="L839" i="5"/>
  <c r="M839" i="5" s="1"/>
  <c r="L840" i="5"/>
  <c r="M840" i="5" s="1"/>
  <c r="L841" i="5"/>
  <c r="M841" i="5" s="1"/>
  <c r="L842" i="5"/>
  <c r="M842" i="5" s="1"/>
  <c r="L843" i="5"/>
  <c r="M843" i="5" s="1"/>
  <c r="L844" i="5"/>
  <c r="M844" i="5" s="1"/>
  <c r="L845" i="5"/>
  <c r="M845" i="5" s="1"/>
  <c r="L846" i="5"/>
  <c r="M846" i="5" s="1"/>
  <c r="L847" i="5"/>
  <c r="M847" i="5" s="1"/>
  <c r="L848" i="5"/>
  <c r="M848" i="5" s="1"/>
  <c r="L849" i="5"/>
  <c r="M849" i="5" s="1"/>
  <c r="L850" i="5"/>
  <c r="M850" i="5" s="1"/>
  <c r="L851" i="5"/>
  <c r="M851" i="5" s="1"/>
  <c r="L852" i="5"/>
  <c r="M852" i="5" s="1"/>
  <c r="L853" i="5"/>
  <c r="M853" i="5" s="1"/>
  <c r="L854" i="5"/>
  <c r="M854" i="5" s="1"/>
  <c r="L855" i="5"/>
  <c r="M855" i="5" s="1"/>
  <c r="L856" i="5"/>
  <c r="M856" i="5" s="1"/>
  <c r="L857" i="5"/>
  <c r="M857" i="5" s="1"/>
  <c r="L858" i="5"/>
  <c r="M858" i="5" s="1"/>
  <c r="L859" i="5"/>
  <c r="M859" i="5" s="1"/>
  <c r="L860" i="5"/>
  <c r="M860" i="5" s="1"/>
  <c r="L861" i="5"/>
  <c r="M861" i="5" s="1"/>
  <c r="L862" i="5"/>
  <c r="M862" i="5" s="1"/>
  <c r="L863" i="5"/>
  <c r="M863" i="5" s="1"/>
  <c r="L864" i="5"/>
  <c r="M864" i="5" s="1"/>
  <c r="L865" i="5"/>
  <c r="M865" i="5" s="1"/>
  <c r="L866" i="5"/>
  <c r="M866" i="5" s="1"/>
  <c r="L867" i="5"/>
  <c r="M867" i="5" s="1"/>
  <c r="L868" i="5"/>
  <c r="M868" i="5" s="1"/>
  <c r="L869" i="5"/>
  <c r="M869" i="5" s="1"/>
  <c r="L870" i="5"/>
  <c r="M870" i="5" s="1"/>
  <c r="L871" i="5"/>
  <c r="M871" i="5" s="1"/>
  <c r="L872" i="5"/>
  <c r="M872" i="5" s="1"/>
  <c r="L873" i="5"/>
  <c r="M873" i="5" s="1"/>
  <c r="L874" i="5"/>
  <c r="M874" i="5" s="1"/>
  <c r="L875" i="5"/>
  <c r="M875" i="5" s="1"/>
  <c r="L876" i="5"/>
  <c r="M876" i="5" s="1"/>
  <c r="L877" i="5"/>
  <c r="M877" i="5" s="1"/>
  <c r="L878" i="5"/>
  <c r="M878" i="5" s="1"/>
  <c r="L879" i="5"/>
  <c r="M879" i="5" s="1"/>
  <c r="L880" i="5"/>
  <c r="M880" i="5" s="1"/>
  <c r="L881" i="5"/>
  <c r="M881" i="5" s="1"/>
  <c r="L882" i="5"/>
  <c r="M882" i="5" s="1"/>
  <c r="L883" i="5"/>
  <c r="M883" i="5" s="1"/>
  <c r="L884" i="5"/>
  <c r="M884" i="5" s="1"/>
  <c r="L885" i="5"/>
  <c r="M885" i="5" s="1"/>
  <c r="L886" i="5"/>
  <c r="M886" i="5" s="1"/>
  <c r="L887" i="5"/>
  <c r="M887" i="5" s="1"/>
  <c r="L888" i="5"/>
  <c r="M888" i="5" s="1"/>
  <c r="L889" i="5"/>
  <c r="M889" i="5" s="1"/>
  <c r="L890" i="5"/>
  <c r="M890" i="5" s="1"/>
  <c r="L891" i="5"/>
  <c r="M891" i="5" s="1"/>
  <c r="L892" i="5"/>
  <c r="M892" i="5" s="1"/>
  <c r="L893" i="5"/>
  <c r="M893" i="5" s="1"/>
  <c r="L894" i="5"/>
  <c r="M894" i="5" s="1"/>
  <c r="L895" i="5"/>
  <c r="M895" i="5" s="1"/>
  <c r="L896" i="5"/>
  <c r="M896" i="5" s="1"/>
  <c r="L897" i="5"/>
  <c r="M897" i="5" s="1"/>
  <c r="L898" i="5"/>
  <c r="M898" i="5" s="1"/>
  <c r="L899" i="5"/>
  <c r="M899" i="5" s="1"/>
  <c r="L900" i="5"/>
  <c r="M900" i="5" s="1"/>
  <c r="L901" i="5"/>
  <c r="M901" i="5" s="1"/>
  <c r="L902" i="5"/>
  <c r="M902" i="5" s="1"/>
  <c r="L903" i="5"/>
  <c r="M903" i="5" s="1"/>
  <c r="L904" i="5"/>
  <c r="M904" i="5" s="1"/>
  <c r="L905" i="5"/>
  <c r="M905" i="5" s="1"/>
  <c r="L906" i="5"/>
  <c r="M906" i="5" s="1"/>
  <c r="L907" i="5"/>
  <c r="M907" i="5" s="1"/>
  <c r="L908" i="5"/>
  <c r="M908" i="5" s="1"/>
  <c r="L909" i="5"/>
  <c r="M909" i="5" s="1"/>
  <c r="L910" i="5"/>
  <c r="M910" i="5" s="1"/>
  <c r="L911" i="5"/>
  <c r="M911" i="5" s="1"/>
  <c r="L912" i="5"/>
  <c r="M912" i="5" s="1"/>
  <c r="L913" i="5"/>
  <c r="M913" i="5" s="1"/>
  <c r="L914" i="5"/>
  <c r="M914" i="5" s="1"/>
  <c r="L915" i="5"/>
  <c r="M915" i="5" s="1"/>
  <c r="L916" i="5"/>
  <c r="M916" i="5" s="1"/>
  <c r="L917" i="5"/>
  <c r="M917" i="5" s="1"/>
  <c r="L918" i="5"/>
  <c r="M918" i="5" s="1"/>
  <c r="L919" i="5"/>
  <c r="M919" i="5" s="1"/>
  <c r="L920" i="5"/>
  <c r="M920" i="5" s="1"/>
  <c r="L921" i="5"/>
  <c r="M921" i="5" s="1"/>
  <c r="L922" i="5"/>
  <c r="M922" i="5" s="1"/>
  <c r="L923" i="5"/>
  <c r="M923" i="5" s="1"/>
  <c r="L924" i="5"/>
  <c r="M924" i="5" s="1"/>
  <c r="L925" i="5"/>
  <c r="M925" i="5" s="1"/>
  <c r="L926" i="5"/>
  <c r="M926" i="5" s="1"/>
  <c r="L927" i="5"/>
  <c r="M927" i="5" s="1"/>
  <c r="L928" i="5"/>
  <c r="M928" i="5" s="1"/>
  <c r="L929" i="5"/>
  <c r="M929" i="5" s="1"/>
  <c r="L930" i="5"/>
  <c r="M930" i="5" s="1"/>
  <c r="L931" i="5"/>
  <c r="M931" i="5" s="1"/>
  <c r="L932" i="5"/>
  <c r="M932" i="5" s="1"/>
  <c r="L933" i="5"/>
  <c r="M933" i="5" s="1"/>
  <c r="L934" i="5"/>
  <c r="M934" i="5" s="1"/>
  <c r="L935" i="5"/>
  <c r="M935" i="5" s="1"/>
  <c r="L936" i="5"/>
  <c r="M936" i="5" s="1"/>
  <c r="L937" i="5"/>
  <c r="M937" i="5" s="1"/>
  <c r="L938" i="5"/>
  <c r="M938" i="5" s="1"/>
  <c r="L939" i="5"/>
  <c r="M939" i="5" s="1"/>
  <c r="L940" i="5"/>
  <c r="M940" i="5" s="1"/>
  <c r="L941" i="5"/>
  <c r="M941" i="5" s="1"/>
  <c r="L942" i="5"/>
  <c r="M942" i="5" s="1"/>
  <c r="L943" i="5"/>
  <c r="M943" i="5" s="1"/>
  <c r="L944" i="5"/>
  <c r="M944" i="5" s="1"/>
  <c r="L945" i="5"/>
  <c r="M945" i="5" s="1"/>
  <c r="L946" i="5"/>
  <c r="M946" i="5" s="1"/>
  <c r="L947" i="5"/>
  <c r="M947" i="5" s="1"/>
  <c r="L948" i="5"/>
  <c r="M948" i="5" s="1"/>
  <c r="L949" i="5"/>
  <c r="M949" i="5" s="1"/>
  <c r="L950" i="5"/>
  <c r="M950" i="5" s="1"/>
  <c r="L951" i="5"/>
  <c r="M951" i="5" s="1"/>
  <c r="L952" i="5"/>
  <c r="M952" i="5" s="1"/>
  <c r="L953" i="5"/>
  <c r="M953" i="5" s="1"/>
  <c r="L954" i="5"/>
  <c r="M954" i="5" s="1"/>
  <c r="L955" i="5"/>
  <c r="M955" i="5" s="1"/>
  <c r="L956" i="5"/>
  <c r="M956" i="5" s="1"/>
  <c r="L957" i="5"/>
  <c r="M957" i="5" s="1"/>
  <c r="L958" i="5"/>
  <c r="M958" i="5" s="1"/>
  <c r="L959" i="5"/>
  <c r="M959" i="5" s="1"/>
  <c r="L960" i="5"/>
  <c r="M960" i="5" s="1"/>
  <c r="L961" i="5"/>
  <c r="M961" i="5" s="1"/>
  <c r="L962" i="5"/>
  <c r="M962" i="5" s="1"/>
  <c r="L963" i="5"/>
  <c r="M963" i="5" s="1"/>
  <c r="L964" i="5"/>
  <c r="M964" i="5" s="1"/>
  <c r="L965" i="5"/>
  <c r="M965" i="5" s="1"/>
  <c r="L966" i="5"/>
  <c r="M966" i="5" s="1"/>
  <c r="L967" i="5"/>
  <c r="M967" i="5" s="1"/>
  <c r="L968" i="5"/>
  <c r="M968" i="5" s="1"/>
  <c r="L969" i="5"/>
  <c r="M969" i="5" s="1"/>
  <c r="L970" i="5"/>
  <c r="M970" i="5" s="1"/>
  <c r="L971" i="5"/>
  <c r="M971" i="5" s="1"/>
  <c r="L972" i="5"/>
  <c r="M972" i="5" s="1"/>
  <c r="L973" i="5"/>
  <c r="M973" i="5" s="1"/>
  <c r="L974" i="5"/>
  <c r="M974" i="5" s="1"/>
  <c r="L975" i="5"/>
  <c r="M975" i="5" s="1"/>
  <c r="L976" i="5"/>
  <c r="M976" i="5" s="1"/>
  <c r="L977" i="5"/>
  <c r="M977" i="5" s="1"/>
  <c r="L978" i="5"/>
  <c r="M978" i="5" s="1"/>
  <c r="L979" i="5"/>
  <c r="M979" i="5" s="1"/>
  <c r="L980" i="5"/>
  <c r="M980" i="5" s="1"/>
  <c r="L981" i="5"/>
  <c r="M981" i="5" s="1"/>
  <c r="L982" i="5"/>
  <c r="M982" i="5" s="1"/>
  <c r="L983" i="5"/>
  <c r="M983" i="5" s="1"/>
  <c r="L984" i="5"/>
  <c r="M984" i="5" s="1"/>
  <c r="L985" i="5"/>
  <c r="M985" i="5" s="1"/>
  <c r="L986" i="5"/>
  <c r="M986" i="5" s="1"/>
  <c r="L987" i="5"/>
  <c r="M987" i="5" s="1"/>
  <c r="L988" i="5"/>
  <c r="M988" i="5" s="1"/>
  <c r="L989" i="5"/>
  <c r="M989" i="5" s="1"/>
  <c r="L990" i="5"/>
  <c r="M990" i="5" s="1"/>
  <c r="L991" i="5"/>
  <c r="M991" i="5" s="1"/>
  <c r="L992" i="5"/>
  <c r="M992" i="5" s="1"/>
  <c r="L993" i="5"/>
  <c r="M993" i="5" s="1"/>
  <c r="L994" i="5"/>
  <c r="M994" i="5" s="1"/>
  <c r="L995" i="5"/>
  <c r="M995" i="5" s="1"/>
  <c r="L996" i="5"/>
  <c r="M996" i="5" s="1"/>
  <c r="L997" i="5"/>
  <c r="M997" i="5" s="1"/>
  <c r="L998" i="5"/>
  <c r="M998" i="5" s="1"/>
  <c r="L999" i="5"/>
  <c r="M999" i="5" s="1"/>
  <c r="L1000" i="5"/>
  <c r="M1000" i="5" s="1"/>
  <c r="L1001" i="5"/>
  <c r="M1001" i="5" s="1"/>
  <c r="L1002" i="5"/>
  <c r="M1002" i="5" s="1"/>
  <c r="L1003" i="5"/>
  <c r="M1003" i="5" s="1"/>
  <c r="L1004" i="5"/>
  <c r="M1004" i="5" s="1"/>
  <c r="L1005" i="5"/>
  <c r="M1005" i="5" s="1"/>
  <c r="L1006" i="5"/>
  <c r="M1006" i="5" s="1"/>
  <c r="L1007" i="5"/>
  <c r="M1007" i="5" s="1"/>
  <c r="L1008" i="5"/>
  <c r="M1008" i="5" s="1"/>
  <c r="L1009" i="5"/>
  <c r="M1009" i="5" s="1"/>
  <c r="L1010" i="5"/>
  <c r="M1010" i="5" s="1"/>
  <c r="L1011" i="5"/>
  <c r="M1011" i="5" s="1"/>
  <c r="L1012" i="5"/>
  <c r="M1012" i="5" s="1"/>
  <c r="L1013" i="5"/>
  <c r="M1013" i="5" s="1"/>
  <c r="L1014" i="5"/>
  <c r="M1014" i="5" s="1"/>
  <c r="L1015" i="5"/>
  <c r="M1015" i="5" s="1"/>
  <c r="L1016" i="5"/>
  <c r="M1016" i="5" s="1"/>
  <c r="L1017" i="5"/>
  <c r="M1017" i="5" s="1"/>
  <c r="L1018" i="5"/>
  <c r="M1018" i="5" s="1"/>
  <c r="L1019" i="5"/>
  <c r="M1019" i="5" s="1"/>
  <c r="L1020" i="5"/>
  <c r="M1020" i="5" s="1"/>
  <c r="L1021" i="5"/>
  <c r="M1021" i="5" s="1"/>
  <c r="L1022" i="5"/>
  <c r="M1022" i="5" s="1"/>
  <c r="L1023" i="5"/>
  <c r="M1023" i="5" s="1"/>
  <c r="L1024" i="5"/>
  <c r="M1024" i="5" s="1"/>
  <c r="L1025" i="5"/>
  <c r="M1025" i="5" s="1"/>
  <c r="L1026" i="5"/>
  <c r="M1026" i="5" s="1"/>
  <c r="L1027" i="5"/>
  <c r="M1027" i="5" s="1"/>
  <c r="L1028" i="5"/>
  <c r="M1028" i="5" s="1"/>
  <c r="L1029" i="5"/>
  <c r="M1029" i="5" s="1"/>
  <c r="L1030" i="5"/>
  <c r="M1030" i="5" s="1"/>
  <c r="L1031" i="5"/>
  <c r="M1031" i="5" s="1"/>
  <c r="L1032" i="5"/>
  <c r="M1032" i="5" s="1"/>
  <c r="L1033" i="5"/>
  <c r="M1033" i="5" s="1"/>
  <c r="L1034" i="5"/>
  <c r="M1034" i="5" s="1"/>
  <c r="L1035" i="5"/>
  <c r="M1035" i="5" s="1"/>
  <c r="L1036" i="5"/>
  <c r="M1036" i="5" s="1"/>
  <c r="L1037" i="5"/>
  <c r="M1037" i="5" s="1"/>
  <c r="L1038" i="5"/>
  <c r="M1038" i="5" s="1"/>
  <c r="L1039" i="5"/>
  <c r="M1039" i="5" s="1"/>
  <c r="L1040" i="5"/>
  <c r="M1040" i="5" s="1"/>
  <c r="L1041" i="5"/>
  <c r="M1041" i="5" s="1"/>
  <c r="L1042" i="5"/>
  <c r="M1042" i="5" s="1"/>
  <c r="L1043" i="5"/>
  <c r="M1043" i="5" s="1"/>
  <c r="L1044" i="5"/>
  <c r="M1044" i="5" s="1"/>
  <c r="L1045" i="5"/>
  <c r="M1045" i="5" s="1"/>
  <c r="L1046" i="5"/>
  <c r="M1046" i="5" s="1"/>
  <c r="L1047" i="5"/>
  <c r="M1047" i="5" s="1"/>
  <c r="L1048" i="5"/>
  <c r="M1048" i="5" s="1"/>
  <c r="L1049" i="5"/>
  <c r="M1049" i="5" s="1"/>
  <c r="L1050" i="5"/>
  <c r="M1050" i="5" s="1"/>
  <c r="L1051" i="5"/>
  <c r="M1051" i="5" s="1"/>
  <c r="L1052" i="5"/>
  <c r="M1052" i="5" s="1"/>
  <c r="L1053" i="5"/>
  <c r="M1053" i="5" s="1"/>
  <c r="L1054" i="5"/>
  <c r="M1054" i="5" s="1"/>
  <c r="L1055" i="5"/>
  <c r="M1055" i="5" s="1"/>
  <c r="L1056" i="5"/>
  <c r="M1056" i="5" s="1"/>
  <c r="L1057" i="5"/>
  <c r="M1057" i="5" s="1"/>
  <c r="L1058" i="5"/>
  <c r="M1058" i="5" s="1"/>
  <c r="L1059" i="5"/>
  <c r="M1059" i="5" s="1"/>
  <c r="L1060" i="5"/>
  <c r="M1060" i="5" s="1"/>
  <c r="L1061" i="5"/>
  <c r="M1061" i="5" s="1"/>
  <c r="L1062" i="5"/>
  <c r="M1062" i="5" s="1"/>
  <c r="L1063" i="5"/>
  <c r="M1063" i="5" s="1"/>
  <c r="L1064" i="5"/>
  <c r="M1064" i="5" s="1"/>
  <c r="L1065" i="5"/>
  <c r="M1065" i="5" s="1"/>
  <c r="L1066" i="5"/>
  <c r="M1066" i="5" s="1"/>
  <c r="L1067" i="5"/>
  <c r="M1067" i="5" s="1"/>
  <c r="L1068" i="5"/>
  <c r="M1068" i="5" s="1"/>
  <c r="L1069" i="5"/>
  <c r="M1069" i="5" s="1"/>
  <c r="L1070" i="5"/>
  <c r="M1070" i="5" s="1"/>
  <c r="L1071" i="5"/>
  <c r="M1071" i="5" s="1"/>
  <c r="L1072" i="5"/>
  <c r="M1072" i="5" s="1"/>
  <c r="L1073" i="5"/>
  <c r="M1073" i="5" s="1"/>
  <c r="L1074" i="5"/>
  <c r="M1074" i="5" s="1"/>
  <c r="L1075" i="5"/>
  <c r="M1075" i="5" s="1"/>
  <c r="L1076" i="5"/>
  <c r="M1076" i="5" s="1"/>
  <c r="L1077" i="5"/>
  <c r="M1077" i="5" s="1"/>
  <c r="L1078" i="5"/>
  <c r="M1078" i="5" s="1"/>
  <c r="L1079" i="5"/>
  <c r="M1079" i="5" s="1"/>
  <c r="L1080" i="5"/>
  <c r="M1080" i="5" s="1"/>
  <c r="L1081" i="5"/>
  <c r="M1081" i="5" s="1"/>
  <c r="L1082" i="5"/>
  <c r="M1082" i="5" s="1"/>
  <c r="L1083" i="5"/>
  <c r="M1083" i="5" s="1"/>
  <c r="L1084" i="5"/>
  <c r="M1084" i="5" s="1"/>
  <c r="L1085" i="5"/>
  <c r="M1085" i="5" s="1"/>
  <c r="L1086" i="5"/>
  <c r="M1086" i="5" s="1"/>
  <c r="L1087" i="5"/>
  <c r="M1087" i="5" s="1"/>
  <c r="L1088" i="5"/>
  <c r="M1088" i="5" s="1"/>
  <c r="L1089" i="5"/>
  <c r="M1089" i="5" s="1"/>
  <c r="L1090" i="5"/>
  <c r="M1090" i="5" s="1"/>
  <c r="L1091" i="5"/>
  <c r="M1091" i="5" s="1"/>
  <c r="L1092" i="5"/>
  <c r="M1092" i="5" s="1"/>
  <c r="L1093" i="5"/>
  <c r="M1093" i="5" s="1"/>
  <c r="L1094" i="5"/>
  <c r="M1094" i="5" s="1"/>
  <c r="L1095" i="5"/>
  <c r="M1095" i="5" s="1"/>
  <c r="L1096" i="5"/>
  <c r="M1096" i="5" s="1"/>
  <c r="L1097" i="5"/>
  <c r="M1097" i="5" s="1"/>
  <c r="L1098" i="5"/>
  <c r="M1098" i="5" s="1"/>
  <c r="L1099" i="5"/>
  <c r="M1099" i="5" s="1"/>
  <c r="L1100" i="5"/>
  <c r="M1100" i="5" s="1"/>
  <c r="L1101" i="5"/>
  <c r="M1101" i="5" s="1"/>
  <c r="L1102" i="5"/>
  <c r="M1102" i="5" s="1"/>
  <c r="L1103" i="5"/>
  <c r="M1103" i="5" s="1"/>
  <c r="L1104" i="5"/>
  <c r="M1104" i="5" s="1"/>
  <c r="L1105" i="5"/>
  <c r="M1105" i="5" s="1"/>
  <c r="L1106" i="5"/>
  <c r="M1106" i="5" s="1"/>
  <c r="L1107" i="5"/>
  <c r="M1107" i="5" s="1"/>
  <c r="L1108" i="5"/>
  <c r="M1108" i="5" s="1"/>
  <c r="L1109" i="5"/>
  <c r="M1109" i="5" s="1"/>
  <c r="L1110" i="5"/>
  <c r="M1110" i="5" s="1"/>
  <c r="L1111" i="5"/>
  <c r="M1111" i="5" s="1"/>
  <c r="L1112" i="5"/>
  <c r="M1112" i="5" s="1"/>
  <c r="L1113" i="5"/>
  <c r="M1113" i="5" s="1"/>
  <c r="L1114" i="5"/>
  <c r="M1114" i="5" s="1"/>
  <c r="L1115" i="5"/>
  <c r="M1115" i="5" s="1"/>
  <c r="L1116" i="5"/>
  <c r="M1116" i="5" s="1"/>
  <c r="L1117" i="5"/>
  <c r="M1117" i="5" s="1"/>
  <c r="L1118" i="5"/>
  <c r="M1118" i="5" s="1"/>
  <c r="L1119" i="5"/>
  <c r="M1119" i="5" s="1"/>
  <c r="L1120" i="5"/>
  <c r="M1120" i="5" s="1"/>
  <c r="L1121" i="5"/>
  <c r="M1121" i="5" s="1"/>
  <c r="L1122" i="5"/>
  <c r="M1122" i="5" s="1"/>
  <c r="L1123" i="5"/>
  <c r="M1123" i="5" s="1"/>
  <c r="L1124" i="5"/>
  <c r="M1124" i="5" s="1"/>
  <c r="L1125" i="5"/>
  <c r="M1125" i="5" s="1"/>
  <c r="L1126" i="5"/>
  <c r="M1126" i="5" s="1"/>
  <c r="L1127" i="5"/>
  <c r="M1127" i="5" s="1"/>
  <c r="L1128" i="5"/>
  <c r="M1128" i="5" s="1"/>
  <c r="L1129" i="5"/>
  <c r="M1129" i="5" s="1"/>
  <c r="L1130" i="5"/>
  <c r="M1130" i="5" s="1"/>
  <c r="L1131" i="5"/>
  <c r="M1131" i="5" s="1"/>
  <c r="L1132" i="5"/>
  <c r="M1132" i="5" s="1"/>
  <c r="L1133" i="5"/>
  <c r="M1133" i="5" s="1"/>
  <c r="L1134" i="5"/>
  <c r="M1134" i="5" s="1"/>
  <c r="L1135" i="5"/>
  <c r="M1135" i="5" s="1"/>
  <c r="L1136" i="5"/>
  <c r="M1136" i="5" s="1"/>
  <c r="L1137" i="5"/>
  <c r="M1137" i="5" s="1"/>
  <c r="L1138" i="5"/>
  <c r="M1138" i="5" s="1"/>
  <c r="L1139" i="5"/>
  <c r="M1139" i="5" s="1"/>
  <c r="L1140" i="5"/>
  <c r="M1140" i="5" s="1"/>
  <c r="L1141" i="5"/>
  <c r="M1141" i="5" s="1"/>
  <c r="L1142" i="5"/>
  <c r="M1142" i="5" s="1"/>
  <c r="L1143" i="5"/>
  <c r="M1143" i="5" s="1"/>
  <c r="L1144" i="5"/>
  <c r="M1144" i="5" s="1"/>
  <c r="L1145" i="5"/>
  <c r="M1145" i="5" s="1"/>
  <c r="L1146" i="5"/>
  <c r="M1146" i="5" s="1"/>
  <c r="L1147" i="5"/>
  <c r="M1147" i="5" s="1"/>
  <c r="L1148" i="5"/>
  <c r="M1148" i="5" s="1"/>
  <c r="L1149" i="5"/>
  <c r="M1149" i="5" s="1"/>
  <c r="L1150" i="5"/>
  <c r="M1150" i="5" s="1"/>
  <c r="L1151" i="5"/>
  <c r="M1151" i="5" s="1"/>
  <c r="L1152" i="5"/>
  <c r="M1152" i="5" s="1"/>
  <c r="L1153" i="5"/>
  <c r="M1153" i="5" s="1"/>
  <c r="L1154" i="5"/>
  <c r="M1154" i="5" s="1"/>
  <c r="L1155" i="5"/>
  <c r="M1155" i="5" s="1"/>
  <c r="L1156" i="5"/>
  <c r="M1156" i="5" s="1"/>
  <c r="L1157" i="5"/>
  <c r="M1157" i="5" s="1"/>
  <c r="L1158" i="5"/>
  <c r="M1158" i="5" s="1"/>
  <c r="L1159" i="5"/>
  <c r="M1159" i="5" s="1"/>
  <c r="L1160" i="5"/>
  <c r="M1160" i="5" s="1"/>
  <c r="L1161" i="5"/>
  <c r="M1161" i="5" s="1"/>
  <c r="L1162" i="5"/>
  <c r="M1162" i="5" s="1"/>
  <c r="L1163" i="5"/>
  <c r="M1163" i="5" s="1"/>
  <c r="L1164" i="5"/>
  <c r="M1164" i="5" s="1"/>
  <c r="L1165" i="5"/>
  <c r="M1165" i="5" s="1"/>
  <c r="L1166" i="5"/>
  <c r="M1166" i="5" s="1"/>
  <c r="L1167" i="5"/>
  <c r="M1167" i="5" s="1"/>
  <c r="L1168" i="5"/>
  <c r="M1168" i="5" s="1"/>
  <c r="L1169" i="5"/>
  <c r="M1169" i="5" s="1"/>
  <c r="L1170" i="5"/>
  <c r="M1170" i="5" s="1"/>
  <c r="L1171" i="5"/>
  <c r="M1171" i="5" s="1"/>
  <c r="L1172" i="5"/>
  <c r="M1172" i="5" s="1"/>
  <c r="L1173" i="5"/>
  <c r="M1173" i="5" s="1"/>
  <c r="L1174" i="5"/>
  <c r="M1174" i="5" s="1"/>
  <c r="L1175" i="5"/>
  <c r="M1175" i="5" s="1"/>
  <c r="L1176" i="5"/>
  <c r="M1176" i="5" s="1"/>
  <c r="L1177" i="5"/>
  <c r="M1177" i="5" s="1"/>
  <c r="L1178" i="5"/>
  <c r="M1178" i="5" s="1"/>
  <c r="L1179" i="5"/>
  <c r="M1179" i="5" s="1"/>
  <c r="L1180" i="5"/>
  <c r="M1180" i="5" s="1"/>
  <c r="L1181" i="5"/>
  <c r="M1181" i="5" s="1"/>
  <c r="L1182" i="5"/>
  <c r="M1182" i="5" s="1"/>
  <c r="L1183" i="5"/>
  <c r="M1183" i="5" s="1"/>
  <c r="L1184" i="5"/>
  <c r="M1184" i="5" s="1"/>
  <c r="L1185" i="5"/>
  <c r="M1185" i="5" s="1"/>
  <c r="L1186" i="5"/>
  <c r="M1186" i="5" s="1"/>
  <c r="L1187" i="5"/>
  <c r="M1187" i="5" s="1"/>
  <c r="L1188" i="5"/>
  <c r="M1188" i="5" s="1"/>
  <c r="L1189" i="5"/>
  <c r="M1189" i="5" s="1"/>
  <c r="L1190" i="5"/>
  <c r="M1190" i="5" s="1"/>
  <c r="L1191" i="5"/>
  <c r="M1191" i="5" s="1"/>
  <c r="L1192" i="5"/>
  <c r="M1192" i="5" s="1"/>
  <c r="L1193" i="5"/>
  <c r="M1193" i="5" s="1"/>
  <c r="L1194" i="5"/>
  <c r="M1194" i="5" s="1"/>
  <c r="L1195" i="5"/>
  <c r="M1195" i="5" s="1"/>
  <c r="L1196" i="5"/>
  <c r="M1196" i="5" s="1"/>
  <c r="L1197" i="5"/>
  <c r="M1197" i="5" s="1"/>
  <c r="L1198" i="5"/>
  <c r="M1198" i="5" s="1"/>
  <c r="L1199" i="5"/>
  <c r="M1199" i="5" s="1"/>
  <c r="L1200" i="5"/>
  <c r="M1200" i="5" s="1"/>
  <c r="L1201" i="5"/>
  <c r="M1201" i="5" s="1"/>
  <c r="L1202" i="5"/>
  <c r="M1202" i="5" s="1"/>
  <c r="L1203" i="5"/>
  <c r="M1203" i="5" s="1"/>
  <c r="L1204" i="5"/>
  <c r="M1204" i="5" s="1"/>
  <c r="L1205" i="5"/>
  <c r="M1205" i="5" s="1"/>
  <c r="L1206" i="5"/>
  <c r="M1206" i="5" s="1"/>
  <c r="L1207" i="5"/>
  <c r="M1207" i="5" s="1"/>
  <c r="L1208" i="5"/>
  <c r="M1208" i="5" s="1"/>
  <c r="L1209" i="5"/>
  <c r="M1209" i="5" s="1"/>
  <c r="L1210" i="5"/>
  <c r="M1210" i="5" s="1"/>
  <c r="L1211" i="5"/>
  <c r="M1211" i="5" s="1"/>
  <c r="L1212" i="5"/>
  <c r="M1212" i="5" s="1"/>
  <c r="L1213" i="5"/>
  <c r="M1213" i="5" s="1"/>
  <c r="L1214" i="5"/>
  <c r="M1214" i="5" s="1"/>
  <c r="L1215" i="5"/>
  <c r="M1215" i="5" s="1"/>
  <c r="L1216" i="5"/>
  <c r="M1216" i="5" s="1"/>
  <c r="L1217" i="5"/>
  <c r="M1217" i="5" s="1"/>
  <c r="L1218" i="5"/>
  <c r="M1218" i="5" s="1"/>
  <c r="L1219" i="5"/>
  <c r="M1219" i="5" s="1"/>
  <c r="L1220" i="5"/>
  <c r="M1220" i="5" s="1"/>
  <c r="L1221" i="5"/>
  <c r="M1221" i="5" s="1"/>
  <c r="L1222" i="5"/>
  <c r="M1222" i="5" s="1"/>
  <c r="L1223" i="5"/>
  <c r="M1223" i="5" s="1"/>
  <c r="L1224" i="5"/>
  <c r="M1224" i="5" s="1"/>
  <c r="L1225" i="5"/>
  <c r="M1225" i="5" s="1"/>
  <c r="L1226" i="5"/>
  <c r="M1226" i="5" s="1"/>
  <c r="L1227" i="5"/>
  <c r="M1227" i="5" s="1"/>
  <c r="L1228" i="5"/>
  <c r="M1228" i="5" s="1"/>
  <c r="L1229" i="5"/>
  <c r="M1229" i="5" s="1"/>
  <c r="L1230" i="5"/>
  <c r="M1230" i="5" s="1"/>
  <c r="L1231" i="5"/>
  <c r="M1231" i="5" s="1"/>
  <c r="L1232" i="5"/>
  <c r="M1232" i="5" s="1"/>
  <c r="L1233" i="5"/>
  <c r="M1233" i="5" s="1"/>
  <c r="L1234" i="5"/>
  <c r="M1234" i="5" s="1"/>
  <c r="L1235" i="5"/>
  <c r="M1235" i="5" s="1"/>
  <c r="L1236" i="5"/>
  <c r="M1236" i="5" s="1"/>
  <c r="L1237" i="5"/>
  <c r="M1237" i="5" s="1"/>
  <c r="L1238" i="5"/>
  <c r="M1238" i="5" s="1"/>
  <c r="L1239" i="5"/>
  <c r="M1239" i="5" s="1"/>
  <c r="L1240" i="5"/>
  <c r="M1240" i="5" s="1"/>
  <c r="L1241" i="5"/>
  <c r="M1241" i="5" s="1"/>
  <c r="L1242" i="5"/>
  <c r="M1242" i="5" s="1"/>
  <c r="L1243" i="5"/>
  <c r="M1243" i="5" s="1"/>
  <c r="L1244" i="5"/>
  <c r="M1244" i="5" s="1"/>
  <c r="L1245" i="5"/>
  <c r="M1245" i="5" s="1"/>
  <c r="L1246" i="5"/>
  <c r="M1246" i="5" s="1"/>
  <c r="L1247" i="5"/>
  <c r="M1247" i="5" s="1"/>
  <c r="L1248" i="5"/>
  <c r="M1248" i="5" s="1"/>
  <c r="L1249" i="5"/>
  <c r="M1249" i="5" s="1"/>
  <c r="L1250" i="5"/>
  <c r="M1250" i="5" s="1"/>
  <c r="L1251" i="5"/>
  <c r="M1251" i="5" s="1"/>
  <c r="L1252" i="5"/>
  <c r="M1252" i="5" s="1"/>
  <c r="L1253" i="5"/>
  <c r="M1253" i="5" s="1"/>
  <c r="L1254" i="5"/>
  <c r="M1254" i="5" s="1"/>
  <c r="L1255" i="5"/>
  <c r="M1255" i="5" s="1"/>
  <c r="L1256" i="5"/>
  <c r="M1256" i="5" s="1"/>
  <c r="L1257" i="5"/>
  <c r="M1257" i="5" s="1"/>
  <c r="L1258" i="5"/>
  <c r="M1258" i="5" s="1"/>
  <c r="L1259" i="5"/>
  <c r="M1259" i="5" s="1"/>
  <c r="L1260" i="5"/>
  <c r="M1260" i="5" s="1"/>
  <c r="L1261" i="5"/>
  <c r="M1261" i="5" s="1"/>
  <c r="L1262" i="5"/>
  <c r="M1262" i="5" s="1"/>
  <c r="L1263" i="5"/>
  <c r="M1263" i="5" s="1"/>
  <c r="L1264" i="5"/>
  <c r="M1264" i="5" s="1"/>
  <c r="L1265" i="5"/>
  <c r="M1265" i="5" s="1"/>
  <c r="L1266" i="5"/>
  <c r="M1266" i="5" s="1"/>
  <c r="L1267" i="5"/>
  <c r="M1267" i="5" s="1"/>
  <c r="L1268" i="5"/>
  <c r="M1268" i="5" s="1"/>
  <c r="L1269" i="5"/>
  <c r="M1269" i="5" s="1"/>
  <c r="L1270" i="5"/>
  <c r="M1270" i="5" s="1"/>
  <c r="L1271" i="5"/>
  <c r="M1271" i="5" s="1"/>
  <c r="L1272" i="5"/>
  <c r="M1272" i="5" s="1"/>
  <c r="L1273" i="5"/>
  <c r="M1273" i="5" s="1"/>
  <c r="L1274" i="5"/>
  <c r="M1274" i="5" s="1"/>
  <c r="L1275" i="5"/>
  <c r="M1275" i="5" s="1"/>
  <c r="L1276" i="5"/>
  <c r="M1276" i="5" s="1"/>
  <c r="L1277" i="5"/>
  <c r="M1277" i="5" s="1"/>
  <c r="L1278" i="5"/>
  <c r="M1278" i="5" s="1"/>
  <c r="L1279" i="5"/>
  <c r="M1279" i="5" s="1"/>
  <c r="L1280" i="5"/>
  <c r="M1280" i="5" s="1"/>
  <c r="L1281" i="5"/>
  <c r="M1281" i="5" s="1"/>
  <c r="L1282" i="5"/>
  <c r="M1282" i="5" s="1"/>
  <c r="L1283" i="5"/>
  <c r="M1283" i="5" s="1"/>
  <c r="L1284" i="5"/>
  <c r="M1284" i="5" s="1"/>
  <c r="L1285" i="5"/>
  <c r="M1285" i="5" s="1"/>
  <c r="L1286" i="5"/>
  <c r="M1286" i="5" s="1"/>
  <c r="L1287" i="5"/>
  <c r="M1287" i="5" s="1"/>
  <c r="L1288" i="5"/>
  <c r="M1288" i="5" s="1"/>
  <c r="L1289" i="5"/>
  <c r="M1289" i="5" s="1"/>
  <c r="L1290" i="5"/>
  <c r="M1290" i="5" s="1"/>
  <c r="L1291" i="5"/>
  <c r="M1291" i="5" s="1"/>
  <c r="L1292" i="5"/>
  <c r="M1292" i="5" s="1"/>
  <c r="L1293" i="5"/>
  <c r="M1293" i="5" s="1"/>
  <c r="L1294" i="5"/>
  <c r="M1294" i="5" s="1"/>
  <c r="L1295" i="5"/>
  <c r="M1295" i="5" s="1"/>
  <c r="L1296" i="5"/>
  <c r="M1296" i="5" s="1"/>
  <c r="L1297" i="5"/>
  <c r="M1297" i="5" s="1"/>
  <c r="L1298" i="5"/>
  <c r="M1298" i="5" s="1"/>
  <c r="L1299" i="5"/>
  <c r="M1299" i="5" s="1"/>
  <c r="L1300" i="5"/>
  <c r="M1300" i="5" s="1"/>
  <c r="L1301" i="5"/>
  <c r="M1301" i="5" s="1"/>
  <c r="L1302" i="5"/>
  <c r="M1302" i="5" s="1"/>
  <c r="L1303" i="5"/>
  <c r="M1303" i="5" s="1"/>
  <c r="L1304" i="5"/>
  <c r="M1304" i="5" s="1"/>
  <c r="L1305" i="5"/>
  <c r="M1305" i="5" s="1"/>
  <c r="L1306" i="5"/>
  <c r="M1306" i="5" s="1"/>
  <c r="L1307" i="5"/>
  <c r="M1307" i="5" s="1"/>
  <c r="L1308" i="5"/>
  <c r="M1308" i="5" s="1"/>
  <c r="L1309" i="5"/>
  <c r="M1309" i="5" s="1"/>
  <c r="L1310" i="5"/>
  <c r="M1310" i="5" s="1"/>
  <c r="L1311" i="5"/>
  <c r="M1311" i="5" s="1"/>
  <c r="L1312" i="5"/>
  <c r="M1312" i="5" s="1"/>
  <c r="L1313" i="5"/>
  <c r="M1313" i="5" s="1"/>
  <c r="L1314" i="5"/>
  <c r="M1314" i="5" s="1"/>
  <c r="L1315" i="5"/>
  <c r="M1315" i="5" s="1"/>
  <c r="L1316" i="5"/>
  <c r="M1316" i="5" s="1"/>
  <c r="L1317" i="5"/>
  <c r="M1317" i="5" s="1"/>
  <c r="L1318" i="5"/>
  <c r="M1318" i="5" s="1"/>
  <c r="L1319" i="5"/>
  <c r="M1319" i="5" s="1"/>
  <c r="L1320" i="5"/>
  <c r="M1320" i="5" s="1"/>
  <c r="L1321" i="5"/>
  <c r="M1321" i="5" s="1"/>
  <c r="L1322" i="5"/>
  <c r="M1322" i="5" s="1"/>
  <c r="L1323" i="5"/>
  <c r="M1323" i="5" s="1"/>
  <c r="L1324" i="5"/>
  <c r="M1324" i="5" s="1"/>
  <c r="L1325" i="5"/>
  <c r="M1325" i="5" s="1"/>
  <c r="L1326" i="5"/>
  <c r="M1326" i="5" s="1"/>
  <c r="L1327" i="5"/>
  <c r="M1327" i="5" s="1"/>
  <c r="L1328" i="5"/>
  <c r="M1328" i="5" s="1"/>
  <c r="L1329" i="5"/>
  <c r="M1329" i="5" s="1"/>
  <c r="L1330" i="5"/>
  <c r="M1330" i="5" s="1"/>
  <c r="L1331" i="5"/>
  <c r="M1331" i="5" s="1"/>
  <c r="L1332" i="5"/>
  <c r="M1332" i="5" s="1"/>
  <c r="L1333" i="5"/>
  <c r="M1333" i="5" s="1"/>
  <c r="L1334" i="5"/>
  <c r="M1334" i="5" s="1"/>
  <c r="L1335" i="5"/>
  <c r="M1335" i="5" s="1"/>
  <c r="L1336" i="5"/>
  <c r="M1336" i="5" s="1"/>
  <c r="L1337" i="5"/>
  <c r="M1337" i="5" s="1"/>
  <c r="L1338" i="5"/>
  <c r="M1338" i="5" s="1"/>
  <c r="L1339" i="5"/>
  <c r="M1339" i="5" s="1"/>
  <c r="L1340" i="5"/>
  <c r="M1340" i="5" s="1"/>
  <c r="L1341" i="5"/>
  <c r="M1341" i="5" s="1"/>
  <c r="L1342" i="5"/>
  <c r="M1342" i="5" s="1"/>
  <c r="L1343" i="5"/>
  <c r="M1343" i="5" s="1"/>
  <c r="L1344" i="5"/>
  <c r="M1344" i="5" s="1"/>
  <c r="L1345" i="5"/>
  <c r="M1345" i="5" s="1"/>
  <c r="L1346" i="5"/>
  <c r="M1346" i="5" s="1"/>
  <c r="L1347" i="5"/>
  <c r="M1347" i="5" s="1"/>
  <c r="L1348" i="5"/>
  <c r="M1348" i="5" s="1"/>
  <c r="L1349" i="5"/>
  <c r="M1349" i="5" s="1"/>
  <c r="L1350" i="5"/>
  <c r="M1350" i="5" s="1"/>
  <c r="L1351" i="5"/>
  <c r="M1351" i="5" s="1"/>
  <c r="L1352" i="5"/>
  <c r="M1352" i="5" s="1"/>
  <c r="L1353" i="5"/>
  <c r="M1353" i="5" s="1"/>
  <c r="L1354" i="5"/>
  <c r="M1354" i="5" s="1"/>
  <c r="L1355" i="5"/>
  <c r="M1355" i="5" s="1"/>
  <c r="L1356" i="5"/>
  <c r="M1356" i="5" s="1"/>
  <c r="L1357" i="5"/>
  <c r="M1357" i="5" s="1"/>
  <c r="L1358" i="5"/>
  <c r="M1358" i="5" s="1"/>
  <c r="L1359" i="5"/>
  <c r="M1359" i="5" s="1"/>
  <c r="L1360" i="5"/>
  <c r="M1360" i="5" s="1"/>
  <c r="L1361" i="5"/>
  <c r="M1361" i="5" s="1"/>
  <c r="L1362" i="5"/>
  <c r="M1362" i="5" s="1"/>
  <c r="L1363" i="5"/>
  <c r="M1363" i="5" s="1"/>
  <c r="L1364" i="5"/>
  <c r="M1364" i="5" s="1"/>
  <c r="L1365" i="5"/>
  <c r="M1365" i="5" s="1"/>
  <c r="L1366" i="5"/>
  <c r="M1366" i="5" s="1"/>
  <c r="L1367" i="5"/>
  <c r="M1367" i="5" s="1"/>
  <c r="L1368" i="5"/>
  <c r="M1368" i="5" s="1"/>
  <c r="L1369" i="5"/>
  <c r="M1369" i="5" s="1"/>
  <c r="L1370" i="5"/>
  <c r="M1370" i="5" s="1"/>
  <c r="L1371" i="5"/>
  <c r="M1371" i="5" s="1"/>
  <c r="L1372" i="5"/>
  <c r="M1372" i="5" s="1"/>
  <c r="L1373" i="5"/>
  <c r="M1373" i="5" s="1"/>
  <c r="L1374" i="5"/>
  <c r="M1374" i="5" s="1"/>
  <c r="L1375" i="5"/>
  <c r="M1375" i="5" s="1"/>
  <c r="L1376" i="5"/>
  <c r="M1376" i="5" s="1"/>
  <c r="L1377" i="5"/>
  <c r="M1377" i="5" s="1"/>
  <c r="L1378" i="5"/>
  <c r="M1378" i="5" s="1"/>
  <c r="L1379" i="5"/>
  <c r="M1379" i="5" s="1"/>
  <c r="L1380" i="5"/>
  <c r="M1380" i="5" s="1"/>
  <c r="L1381" i="5"/>
  <c r="M1381" i="5" s="1"/>
  <c r="L1382" i="5"/>
  <c r="M1382" i="5" s="1"/>
  <c r="L1383" i="5"/>
  <c r="M1383" i="5" s="1"/>
  <c r="L1384" i="5"/>
  <c r="M1384" i="5" s="1"/>
  <c r="L1385" i="5"/>
  <c r="M1385" i="5" s="1"/>
  <c r="L1386" i="5"/>
  <c r="M1386" i="5" s="1"/>
  <c r="L1387" i="5"/>
  <c r="M1387" i="5" s="1"/>
  <c r="L1388" i="5"/>
  <c r="M1388" i="5" s="1"/>
  <c r="L1389" i="5"/>
  <c r="M1389" i="5" s="1"/>
  <c r="L1390" i="5"/>
  <c r="M1390" i="5" s="1"/>
  <c r="L1391" i="5"/>
  <c r="M1391" i="5" s="1"/>
  <c r="L1392" i="5"/>
  <c r="M1392" i="5" s="1"/>
  <c r="L1393" i="5"/>
  <c r="M1393" i="5" s="1"/>
  <c r="L1394" i="5"/>
  <c r="M1394" i="5" s="1"/>
  <c r="L1395" i="5"/>
  <c r="M1395" i="5" s="1"/>
  <c r="L1396" i="5"/>
  <c r="M1396" i="5" s="1"/>
  <c r="L1397" i="5"/>
  <c r="M1397" i="5" s="1"/>
  <c r="L1398" i="5"/>
  <c r="M1398" i="5" s="1"/>
  <c r="L1399" i="5"/>
  <c r="M1399" i="5" s="1"/>
  <c r="L1400" i="5"/>
  <c r="M1400" i="5" s="1"/>
  <c r="L1401" i="5"/>
  <c r="M1401" i="5" s="1"/>
  <c r="L1402" i="5"/>
  <c r="M1402" i="5" s="1"/>
  <c r="L1403" i="5"/>
  <c r="M1403" i="5" s="1"/>
  <c r="L1404" i="5"/>
  <c r="M1404" i="5" s="1"/>
  <c r="L1405" i="5"/>
  <c r="M1405" i="5" s="1"/>
  <c r="L1406" i="5"/>
  <c r="M1406" i="5" s="1"/>
  <c r="L1407" i="5"/>
  <c r="M1407" i="5" s="1"/>
  <c r="L1408" i="5"/>
  <c r="M1408" i="5" s="1"/>
  <c r="L1409" i="5"/>
  <c r="M1409" i="5" s="1"/>
  <c r="L1410" i="5"/>
  <c r="M1410" i="5" s="1"/>
  <c r="L1411" i="5"/>
  <c r="M1411" i="5" s="1"/>
  <c r="L1412" i="5"/>
  <c r="M1412" i="5" s="1"/>
  <c r="L1413" i="5"/>
  <c r="M1413" i="5" s="1"/>
  <c r="L1414" i="5"/>
  <c r="M1414" i="5" s="1"/>
  <c r="L1415" i="5"/>
  <c r="M1415" i="5" s="1"/>
  <c r="L1416" i="5"/>
  <c r="M1416" i="5" s="1"/>
  <c r="L1417" i="5"/>
  <c r="M1417" i="5" s="1"/>
  <c r="L1418" i="5"/>
  <c r="M1418" i="5" s="1"/>
  <c r="L1419" i="5"/>
  <c r="M1419" i="5" s="1"/>
  <c r="L1420" i="5"/>
  <c r="M1420" i="5" s="1"/>
  <c r="L1421" i="5"/>
  <c r="M1421" i="5" s="1"/>
  <c r="L1422" i="5"/>
  <c r="M1422" i="5" s="1"/>
  <c r="L1423" i="5"/>
  <c r="M1423" i="5" s="1"/>
  <c r="L1424" i="5"/>
  <c r="M1424" i="5" s="1"/>
  <c r="L1425" i="5"/>
  <c r="M1425" i="5" s="1"/>
  <c r="L1426" i="5"/>
  <c r="M1426" i="5" s="1"/>
  <c r="L1427" i="5"/>
  <c r="M1427" i="5" s="1"/>
  <c r="L1428" i="5"/>
  <c r="M1428" i="5" s="1"/>
  <c r="L1429" i="5"/>
  <c r="M1429" i="5" s="1"/>
  <c r="L1430" i="5"/>
  <c r="M1430" i="5" s="1"/>
  <c r="L1431" i="5"/>
  <c r="M1431" i="5" s="1"/>
  <c r="L1432" i="5"/>
  <c r="M1432" i="5" s="1"/>
  <c r="L1433" i="5"/>
  <c r="M1433" i="5" s="1"/>
  <c r="L1434" i="5"/>
  <c r="M1434" i="5" s="1"/>
  <c r="L1435" i="5"/>
  <c r="M1435" i="5" s="1"/>
  <c r="L1436" i="5"/>
  <c r="M1436" i="5" s="1"/>
  <c r="L1437" i="5"/>
  <c r="M1437" i="5" s="1"/>
  <c r="L1438" i="5"/>
  <c r="M1438" i="5" s="1"/>
  <c r="L1439" i="5"/>
  <c r="M1439" i="5" s="1"/>
  <c r="L1440" i="5"/>
  <c r="M1440" i="5" s="1"/>
  <c r="L1441" i="5"/>
  <c r="M1441" i="5" s="1"/>
  <c r="L1442" i="5"/>
  <c r="M1442" i="5" s="1"/>
  <c r="L1443" i="5"/>
  <c r="M1443" i="5" s="1"/>
  <c r="L1444" i="5"/>
  <c r="M1444" i="5" s="1"/>
  <c r="L1445" i="5"/>
  <c r="M1445" i="5" s="1"/>
  <c r="L1446" i="5"/>
  <c r="M1446" i="5" s="1"/>
  <c r="L1447" i="5"/>
  <c r="M1447" i="5" s="1"/>
  <c r="L1448" i="5"/>
  <c r="M1448" i="5" s="1"/>
  <c r="L1449" i="5"/>
  <c r="M1449" i="5" s="1"/>
  <c r="L1450" i="5"/>
  <c r="M1450" i="5" s="1"/>
  <c r="L1451" i="5"/>
  <c r="M1451" i="5" s="1"/>
  <c r="L1452" i="5"/>
  <c r="M1452" i="5" s="1"/>
  <c r="L1453" i="5"/>
  <c r="M1453" i="5" s="1"/>
  <c r="L1454" i="5"/>
  <c r="M1454" i="5" s="1"/>
  <c r="L1455" i="5"/>
  <c r="M1455" i="5" s="1"/>
  <c r="L1456" i="5"/>
  <c r="M1456" i="5" s="1"/>
  <c r="L1457" i="5"/>
  <c r="M1457" i="5" s="1"/>
  <c r="L1458" i="5"/>
  <c r="M1458" i="5" s="1"/>
  <c r="L1459" i="5"/>
  <c r="M1459" i="5" s="1"/>
  <c r="L1460" i="5"/>
  <c r="M1460" i="5" s="1"/>
  <c r="L1461" i="5"/>
  <c r="M1461" i="5" s="1"/>
  <c r="L1462" i="5"/>
  <c r="M1462" i="5" s="1"/>
  <c r="L1463" i="5"/>
  <c r="M1463" i="5" s="1"/>
  <c r="L1464" i="5"/>
  <c r="M1464" i="5" s="1"/>
  <c r="L1465" i="5"/>
  <c r="M1465" i="5" s="1"/>
  <c r="L1466" i="5"/>
  <c r="M1466" i="5" s="1"/>
  <c r="L1467" i="5"/>
  <c r="M1467" i="5" s="1"/>
  <c r="L1468" i="5"/>
  <c r="M1468" i="5" s="1"/>
  <c r="L1469" i="5"/>
  <c r="M1469" i="5" s="1"/>
  <c r="L1470" i="5"/>
  <c r="M1470" i="5" s="1"/>
  <c r="L1471" i="5"/>
  <c r="M1471" i="5" s="1"/>
  <c r="L1472" i="5"/>
  <c r="M1472" i="5" s="1"/>
  <c r="L1473" i="5"/>
  <c r="M1473" i="5" s="1"/>
  <c r="L1474" i="5"/>
  <c r="M1474" i="5" s="1"/>
  <c r="L1475" i="5"/>
  <c r="M1475" i="5" s="1"/>
  <c r="L1476" i="5"/>
  <c r="M1476" i="5" s="1"/>
  <c r="L1477" i="5"/>
  <c r="M1477" i="5" s="1"/>
  <c r="L1478" i="5"/>
  <c r="M1478" i="5" s="1"/>
  <c r="L1479" i="5"/>
  <c r="M1479" i="5" s="1"/>
  <c r="L1480" i="5"/>
  <c r="M1480" i="5" s="1"/>
  <c r="L1481" i="5"/>
  <c r="M1481" i="5" s="1"/>
  <c r="L1482" i="5"/>
  <c r="M1482" i="5" s="1"/>
  <c r="L1483" i="5"/>
  <c r="M1483" i="5" s="1"/>
  <c r="L1484" i="5"/>
  <c r="M1484" i="5" s="1"/>
  <c r="L1485" i="5"/>
  <c r="M1485" i="5" s="1"/>
  <c r="L1486" i="5"/>
  <c r="M1486" i="5" s="1"/>
  <c r="L1487" i="5"/>
  <c r="M1487" i="5" s="1"/>
  <c r="L1488" i="5"/>
  <c r="M1488" i="5" s="1"/>
  <c r="L1489" i="5"/>
  <c r="M1489" i="5" s="1"/>
  <c r="L1490" i="5"/>
  <c r="M1490" i="5" s="1"/>
  <c r="L1491" i="5"/>
  <c r="M1491" i="5" s="1"/>
  <c r="L1492" i="5"/>
  <c r="M1492" i="5" s="1"/>
  <c r="L1493" i="5"/>
  <c r="M1493" i="5" s="1"/>
  <c r="L1494" i="5"/>
  <c r="M1494" i="5" s="1"/>
  <c r="L1495" i="5"/>
  <c r="M1495" i="5" s="1"/>
  <c r="L1496" i="5"/>
  <c r="M1496" i="5" s="1"/>
  <c r="L1497" i="5"/>
  <c r="M1497" i="5" s="1"/>
  <c r="L1498" i="5"/>
  <c r="M1498" i="5" s="1"/>
  <c r="L1499" i="5"/>
  <c r="M1499" i="5" s="1"/>
  <c r="L1500" i="5"/>
  <c r="M1500" i="5" s="1"/>
  <c r="L1501" i="5"/>
  <c r="M1501" i="5" s="1"/>
  <c r="L1502" i="5"/>
  <c r="M1502" i="5" s="1"/>
  <c r="L1503" i="5"/>
  <c r="M1503" i="5" s="1"/>
  <c r="L1504" i="5"/>
  <c r="M1504" i="5" s="1"/>
  <c r="L1505" i="5"/>
  <c r="M1505" i="5" s="1"/>
  <c r="L1506" i="5"/>
  <c r="M1506" i="5" s="1"/>
  <c r="L1507" i="5"/>
  <c r="M1507" i="5" s="1"/>
  <c r="L1508" i="5"/>
  <c r="M1508" i="5" s="1"/>
  <c r="L1509" i="5"/>
  <c r="M1509" i="5" s="1"/>
  <c r="L1510" i="5"/>
  <c r="M1510" i="5" s="1"/>
  <c r="L1511" i="5"/>
  <c r="M1511" i="5" s="1"/>
  <c r="L1512" i="5"/>
  <c r="M1512" i="5" s="1"/>
  <c r="L1513" i="5"/>
  <c r="M1513" i="5" s="1"/>
  <c r="L1514" i="5"/>
  <c r="M1514" i="5" s="1"/>
  <c r="L1515" i="5"/>
  <c r="M1515" i="5" s="1"/>
  <c r="L1516" i="5"/>
  <c r="M1516" i="5" s="1"/>
  <c r="L1517" i="5"/>
  <c r="M1517" i="5" s="1"/>
  <c r="L1518" i="5"/>
  <c r="M1518" i="5" s="1"/>
  <c r="L1519" i="5"/>
  <c r="M1519" i="5" s="1"/>
  <c r="L1520" i="5"/>
  <c r="M1520" i="5" s="1"/>
  <c r="L1521" i="5"/>
  <c r="M1521" i="5" s="1"/>
  <c r="L1522" i="5"/>
  <c r="M1522" i="5" s="1"/>
  <c r="L1523" i="5"/>
  <c r="M1523" i="5" s="1"/>
  <c r="L1524" i="5"/>
  <c r="M1524" i="5" s="1"/>
  <c r="L1525" i="5"/>
  <c r="M1525" i="5" s="1"/>
  <c r="L1526" i="5"/>
  <c r="M1526" i="5" s="1"/>
  <c r="L1527" i="5"/>
  <c r="M1527" i="5" s="1"/>
  <c r="L1528" i="5"/>
  <c r="M1528" i="5" s="1"/>
  <c r="L1529" i="5"/>
  <c r="M1529" i="5" s="1"/>
  <c r="L1530" i="5"/>
  <c r="M1530" i="5" s="1"/>
  <c r="L1531" i="5"/>
  <c r="M1531" i="5" s="1"/>
  <c r="L1532" i="5"/>
  <c r="M1532" i="5" s="1"/>
  <c r="L1533" i="5"/>
  <c r="M1533" i="5" s="1"/>
  <c r="L1534" i="5"/>
  <c r="M1534" i="5" s="1"/>
  <c r="L1535" i="5"/>
  <c r="M1535" i="5" s="1"/>
  <c r="L1536" i="5"/>
  <c r="M1536" i="5" s="1"/>
  <c r="L1537" i="5"/>
  <c r="M1537" i="5" s="1"/>
  <c r="L1538" i="5"/>
  <c r="M1538" i="5" s="1"/>
  <c r="L1539" i="5"/>
  <c r="M1539" i="5" s="1"/>
  <c r="L1540" i="5"/>
  <c r="M1540" i="5" s="1"/>
  <c r="L1541" i="5"/>
  <c r="M1541" i="5" s="1"/>
  <c r="L1542" i="5"/>
  <c r="M1542" i="5" s="1"/>
  <c r="L1543" i="5"/>
  <c r="M1543" i="5" s="1"/>
  <c r="L1544" i="5"/>
  <c r="M1544" i="5" s="1"/>
  <c r="L1545" i="5"/>
  <c r="M1545" i="5" s="1"/>
  <c r="L1546" i="5"/>
  <c r="M1546" i="5" s="1"/>
  <c r="L1547" i="5"/>
  <c r="M1547" i="5" s="1"/>
  <c r="L1548" i="5"/>
  <c r="M1548" i="5" s="1"/>
  <c r="L1549" i="5"/>
  <c r="M1549" i="5" s="1"/>
  <c r="L1550" i="5"/>
  <c r="M1550" i="5" s="1"/>
  <c r="L1551" i="5"/>
  <c r="M1551" i="5" s="1"/>
  <c r="L1552" i="5"/>
  <c r="M1552" i="5" s="1"/>
  <c r="L1553" i="5"/>
  <c r="M1553" i="5" s="1"/>
  <c r="L1554" i="5"/>
  <c r="M1554" i="5" s="1"/>
  <c r="L1555" i="5"/>
  <c r="M1555" i="5" s="1"/>
  <c r="L1556" i="5"/>
  <c r="M1556" i="5" s="1"/>
  <c r="L1557" i="5"/>
  <c r="M1557" i="5" s="1"/>
  <c r="L1558" i="5"/>
  <c r="M1558" i="5" s="1"/>
  <c r="L1559" i="5"/>
  <c r="M1559" i="5" s="1"/>
  <c r="L1560" i="5"/>
  <c r="M1560" i="5" s="1"/>
  <c r="L1561" i="5"/>
  <c r="M1561" i="5" s="1"/>
  <c r="L1562" i="5"/>
  <c r="M1562" i="5" s="1"/>
  <c r="L1563" i="5"/>
  <c r="M1563" i="5" s="1"/>
  <c r="L1564" i="5"/>
  <c r="M1564" i="5" s="1"/>
  <c r="L1565" i="5"/>
  <c r="M1565" i="5" s="1"/>
  <c r="L1566" i="5"/>
  <c r="M1566" i="5" s="1"/>
  <c r="L1567" i="5"/>
  <c r="M1567" i="5" s="1"/>
  <c r="L1568" i="5"/>
  <c r="M1568" i="5" s="1"/>
  <c r="L1569" i="5"/>
  <c r="M1569" i="5" s="1"/>
  <c r="L1570" i="5"/>
  <c r="M1570" i="5" s="1"/>
  <c r="L1571" i="5"/>
  <c r="M1571" i="5" s="1"/>
  <c r="L1572" i="5"/>
  <c r="M1572" i="5" s="1"/>
  <c r="L1573" i="5"/>
  <c r="M1573" i="5" s="1"/>
  <c r="L1574" i="5"/>
  <c r="M1574" i="5" s="1"/>
  <c r="L1575" i="5"/>
  <c r="M1575" i="5" s="1"/>
  <c r="L1576" i="5"/>
  <c r="M1576" i="5" s="1"/>
  <c r="L1577" i="5"/>
  <c r="M1577" i="5" s="1"/>
  <c r="L1578" i="5"/>
  <c r="M1578" i="5" s="1"/>
  <c r="L1579" i="5"/>
  <c r="M1579" i="5" s="1"/>
  <c r="L1580" i="5"/>
  <c r="M1580" i="5" s="1"/>
  <c r="L1581" i="5"/>
  <c r="M1581" i="5" s="1"/>
  <c r="L1582" i="5"/>
  <c r="M1582" i="5" s="1"/>
  <c r="L1583" i="5"/>
  <c r="M1583" i="5" s="1"/>
  <c r="L1584" i="5"/>
  <c r="M1584" i="5" s="1"/>
  <c r="L1585" i="5"/>
  <c r="M1585" i="5" s="1"/>
  <c r="L1586" i="5"/>
  <c r="M1586" i="5" s="1"/>
  <c r="L1587" i="5"/>
  <c r="M1587" i="5" s="1"/>
  <c r="L1588" i="5"/>
  <c r="M1588" i="5" s="1"/>
  <c r="L1589" i="5"/>
  <c r="M1589" i="5" s="1"/>
  <c r="L1590" i="5"/>
  <c r="M1590" i="5" s="1"/>
  <c r="L1591" i="5"/>
  <c r="M1591" i="5" s="1"/>
  <c r="L1592" i="5"/>
  <c r="M1592" i="5" s="1"/>
  <c r="L1593" i="5"/>
  <c r="M1593" i="5" s="1"/>
  <c r="L1594" i="5"/>
  <c r="M1594" i="5" s="1"/>
  <c r="L1595" i="5"/>
  <c r="M1595" i="5" s="1"/>
  <c r="L1596" i="5"/>
  <c r="M1596" i="5" s="1"/>
  <c r="L1597" i="5"/>
  <c r="M1597" i="5" s="1"/>
  <c r="L1598" i="5"/>
  <c r="M1598" i="5" s="1"/>
  <c r="L1599" i="5"/>
  <c r="M1599" i="5" s="1"/>
  <c r="L1600" i="5"/>
  <c r="M1600" i="5" s="1"/>
  <c r="L1601" i="5"/>
  <c r="M1601" i="5" s="1"/>
  <c r="L1602" i="5"/>
  <c r="M1602" i="5" s="1"/>
  <c r="L1603" i="5"/>
  <c r="M1603" i="5" s="1"/>
  <c r="L1604" i="5"/>
  <c r="M1604" i="5" s="1"/>
  <c r="L1605" i="5"/>
  <c r="M1605" i="5" s="1"/>
  <c r="L1606" i="5"/>
  <c r="M1606" i="5" s="1"/>
  <c r="L1607" i="5"/>
  <c r="M1607" i="5" s="1"/>
  <c r="L1608" i="5"/>
  <c r="M1608" i="5" s="1"/>
  <c r="L1609" i="5"/>
  <c r="M1609" i="5" s="1"/>
  <c r="L1610" i="5"/>
  <c r="M1610" i="5" s="1"/>
  <c r="L1611" i="5"/>
  <c r="M1611" i="5" s="1"/>
  <c r="L1612" i="5"/>
  <c r="M1612" i="5" s="1"/>
  <c r="L1613" i="5"/>
  <c r="M1613" i="5" s="1"/>
  <c r="L1614" i="5"/>
  <c r="M1614" i="5" s="1"/>
  <c r="L1615" i="5"/>
  <c r="M1615" i="5" s="1"/>
  <c r="L1616" i="5"/>
  <c r="M1616" i="5" s="1"/>
  <c r="L1617" i="5"/>
  <c r="M1617" i="5" s="1"/>
  <c r="L1618" i="5"/>
  <c r="M1618" i="5" s="1"/>
  <c r="L1619" i="5"/>
  <c r="M1619" i="5" s="1"/>
  <c r="L1620" i="5"/>
  <c r="M1620" i="5" s="1"/>
  <c r="L1621" i="5"/>
  <c r="M1621" i="5" s="1"/>
  <c r="L1622" i="5"/>
  <c r="M1622" i="5" s="1"/>
  <c r="L1623" i="5"/>
  <c r="M1623" i="5" s="1"/>
  <c r="L1624" i="5"/>
  <c r="M1624" i="5" s="1"/>
  <c r="L1625" i="5"/>
  <c r="M1625" i="5" s="1"/>
  <c r="L1626" i="5"/>
  <c r="M1626" i="5" s="1"/>
  <c r="L1627" i="5"/>
  <c r="M1627" i="5" s="1"/>
  <c r="L1628" i="5"/>
  <c r="M1628" i="5" s="1"/>
  <c r="L1629" i="5"/>
  <c r="M1629" i="5" s="1"/>
  <c r="L1630" i="5"/>
  <c r="M1630" i="5" s="1"/>
  <c r="L1631" i="5"/>
  <c r="M1631" i="5" s="1"/>
  <c r="L1632" i="5"/>
  <c r="M1632" i="5" s="1"/>
  <c r="L1633" i="5"/>
  <c r="M1633" i="5" s="1"/>
  <c r="L1634" i="5"/>
  <c r="M1634" i="5" s="1"/>
  <c r="L1635" i="5"/>
  <c r="M1635" i="5" s="1"/>
  <c r="L1636" i="5"/>
  <c r="M1636" i="5" s="1"/>
  <c r="L1637" i="5"/>
  <c r="M1637" i="5" s="1"/>
  <c r="L1638" i="5"/>
  <c r="M1638" i="5" s="1"/>
  <c r="L1639" i="5"/>
  <c r="M1639" i="5" s="1"/>
  <c r="L1640" i="5"/>
  <c r="M1640" i="5" s="1"/>
  <c r="L1641" i="5"/>
  <c r="M1641" i="5" s="1"/>
  <c r="L1642" i="5"/>
  <c r="M1642" i="5" s="1"/>
  <c r="L1643" i="5"/>
  <c r="M1643" i="5" s="1"/>
  <c r="L1644" i="5"/>
  <c r="M1644" i="5" s="1"/>
  <c r="L1645" i="5"/>
  <c r="M1645" i="5" s="1"/>
  <c r="L1646" i="5"/>
  <c r="M1646" i="5" s="1"/>
  <c r="L1647" i="5"/>
  <c r="M1647" i="5" s="1"/>
  <c r="L1648" i="5"/>
  <c r="M1648" i="5" s="1"/>
  <c r="L1649" i="5"/>
  <c r="M1649" i="5" s="1"/>
  <c r="L1650" i="5"/>
  <c r="M1650" i="5" s="1"/>
  <c r="L1651" i="5"/>
  <c r="M1651" i="5" s="1"/>
  <c r="L1652" i="5"/>
  <c r="M1652" i="5" s="1"/>
  <c r="L1653" i="5"/>
  <c r="M1653" i="5" s="1"/>
  <c r="L1654" i="5"/>
  <c r="M1654" i="5" s="1"/>
  <c r="L1655" i="5"/>
  <c r="M1655" i="5" s="1"/>
  <c r="L1656" i="5"/>
  <c r="M1656" i="5" s="1"/>
  <c r="L1657" i="5"/>
  <c r="M1657" i="5" s="1"/>
  <c r="L1658" i="5"/>
  <c r="M1658" i="5" s="1"/>
  <c r="L1659" i="5"/>
  <c r="M1659" i="5" s="1"/>
  <c r="L1660" i="5"/>
  <c r="M1660" i="5" s="1"/>
  <c r="L1661" i="5"/>
  <c r="M1661" i="5" s="1"/>
  <c r="L1662" i="5"/>
  <c r="M1662" i="5" s="1"/>
  <c r="L1663" i="5"/>
  <c r="M1663" i="5" s="1"/>
  <c r="L1664" i="5"/>
  <c r="M1664" i="5" s="1"/>
  <c r="L1665" i="5"/>
  <c r="M1665" i="5" s="1"/>
  <c r="L1666" i="5"/>
  <c r="M1666" i="5" s="1"/>
  <c r="L1667" i="5"/>
  <c r="M1667" i="5" s="1"/>
  <c r="L1668" i="5"/>
  <c r="M1668" i="5" s="1"/>
  <c r="L1669" i="5"/>
  <c r="M1669" i="5" s="1"/>
  <c r="L1670" i="5"/>
  <c r="M1670" i="5" s="1"/>
  <c r="L1671" i="5"/>
  <c r="M1671" i="5" s="1"/>
  <c r="L1672" i="5"/>
  <c r="M1672" i="5" s="1"/>
  <c r="L1673" i="5"/>
  <c r="M1673" i="5" s="1"/>
  <c r="L1674" i="5"/>
  <c r="M1674" i="5" s="1"/>
  <c r="L1675" i="5"/>
  <c r="M1675" i="5" s="1"/>
  <c r="L1676" i="5"/>
  <c r="M1676" i="5" s="1"/>
  <c r="L1677" i="5"/>
  <c r="M1677" i="5" s="1"/>
  <c r="L1678" i="5"/>
  <c r="M1678" i="5" s="1"/>
  <c r="L1679" i="5"/>
  <c r="M1679" i="5" s="1"/>
  <c r="L1680" i="5"/>
  <c r="M1680" i="5" s="1"/>
  <c r="L1681" i="5"/>
  <c r="M1681" i="5" s="1"/>
  <c r="L1682" i="5"/>
  <c r="M1682" i="5" s="1"/>
  <c r="L1683" i="5"/>
  <c r="M1683" i="5" s="1"/>
  <c r="L1684" i="5"/>
  <c r="M1684" i="5" s="1"/>
  <c r="L1685" i="5"/>
  <c r="M1685" i="5" s="1"/>
  <c r="L1686" i="5"/>
  <c r="M1686" i="5" s="1"/>
  <c r="L1687" i="5"/>
  <c r="M1687" i="5" s="1"/>
  <c r="L1688" i="5"/>
  <c r="M1688" i="5" s="1"/>
  <c r="L1689" i="5"/>
  <c r="M1689" i="5" s="1"/>
  <c r="L1690" i="5"/>
  <c r="M1690" i="5" s="1"/>
  <c r="L1691" i="5"/>
  <c r="M1691" i="5" s="1"/>
  <c r="L1692" i="5"/>
  <c r="M1692" i="5" s="1"/>
  <c r="L1693" i="5"/>
  <c r="M1693" i="5" s="1"/>
  <c r="L1694" i="5"/>
  <c r="M1694" i="5" s="1"/>
  <c r="L1695" i="5"/>
  <c r="M1695" i="5" s="1"/>
  <c r="L1696" i="5"/>
  <c r="M1696" i="5" s="1"/>
  <c r="L1697" i="5"/>
  <c r="M1697" i="5" s="1"/>
  <c r="L1698" i="5"/>
  <c r="M1698" i="5" s="1"/>
  <c r="L1699" i="5"/>
  <c r="M1699" i="5" s="1"/>
  <c r="L1700" i="5"/>
  <c r="M1700" i="5" s="1"/>
  <c r="L1701" i="5"/>
  <c r="M1701" i="5" s="1"/>
  <c r="L1702" i="5"/>
  <c r="M1702" i="5" s="1"/>
  <c r="L1703" i="5"/>
  <c r="M1703" i="5" s="1"/>
  <c r="L1704" i="5"/>
  <c r="M1704" i="5" s="1"/>
  <c r="L1705" i="5"/>
  <c r="M1705" i="5" s="1"/>
  <c r="L1706" i="5"/>
  <c r="M1706" i="5" s="1"/>
  <c r="L1707" i="5"/>
  <c r="M1707" i="5" s="1"/>
  <c r="L1708" i="5"/>
  <c r="M1708" i="5" s="1"/>
  <c r="L1709" i="5"/>
  <c r="M1709" i="5" s="1"/>
  <c r="L1710" i="5"/>
  <c r="M1710" i="5" s="1"/>
  <c r="L1711" i="5"/>
  <c r="M1711" i="5" s="1"/>
  <c r="L1712" i="5"/>
  <c r="M1712" i="5" s="1"/>
  <c r="L1713" i="5"/>
  <c r="M1713" i="5" s="1"/>
  <c r="L1714" i="5"/>
  <c r="M1714" i="5" s="1"/>
  <c r="L1715" i="5"/>
  <c r="M1715" i="5" s="1"/>
  <c r="L1716" i="5"/>
  <c r="M1716" i="5" s="1"/>
  <c r="L1717" i="5"/>
  <c r="M1717" i="5" s="1"/>
  <c r="L1718" i="5"/>
  <c r="M1718" i="5" s="1"/>
  <c r="L1719" i="5"/>
  <c r="M1719" i="5" s="1"/>
  <c r="L1720" i="5"/>
  <c r="M1720" i="5" s="1"/>
  <c r="L1721" i="5"/>
  <c r="M1721" i="5" s="1"/>
  <c r="L1722" i="5"/>
  <c r="M1722" i="5" s="1"/>
  <c r="L1723" i="5"/>
  <c r="M1723" i="5" s="1"/>
  <c r="L1724" i="5"/>
  <c r="M1724" i="5" s="1"/>
  <c r="L1725" i="5"/>
  <c r="M1725" i="5" s="1"/>
  <c r="L1726" i="5"/>
  <c r="M1726" i="5" s="1"/>
  <c r="L1727" i="5"/>
  <c r="M1727" i="5" s="1"/>
  <c r="L1728" i="5"/>
  <c r="M1728" i="5" s="1"/>
  <c r="L1729" i="5"/>
  <c r="M1729" i="5" s="1"/>
  <c r="L1730" i="5"/>
  <c r="M1730" i="5" s="1"/>
  <c r="L1731" i="5"/>
  <c r="M1731" i="5" s="1"/>
  <c r="L1732" i="5"/>
  <c r="M1732" i="5" s="1"/>
  <c r="L1733" i="5"/>
  <c r="M1733" i="5" s="1"/>
  <c r="L1734" i="5"/>
  <c r="M1734" i="5" s="1"/>
  <c r="L1735" i="5"/>
  <c r="M1735" i="5" s="1"/>
  <c r="L1736" i="5"/>
  <c r="M1736" i="5" s="1"/>
  <c r="L1737" i="5"/>
  <c r="M1737" i="5" s="1"/>
  <c r="L1738" i="5"/>
  <c r="M1738" i="5" s="1"/>
  <c r="L1739" i="5"/>
  <c r="M1739" i="5" s="1"/>
  <c r="L1740" i="5"/>
  <c r="M1740" i="5" s="1"/>
  <c r="L1741" i="5"/>
  <c r="M1741" i="5" s="1"/>
  <c r="L1742" i="5"/>
  <c r="M1742" i="5" s="1"/>
  <c r="L1743" i="5"/>
  <c r="M1743" i="5" s="1"/>
  <c r="L1744" i="5"/>
  <c r="M1744" i="5" s="1"/>
  <c r="L1745" i="5"/>
  <c r="M1745" i="5" s="1"/>
  <c r="L1746" i="5"/>
  <c r="M1746" i="5" s="1"/>
  <c r="L1747" i="5"/>
  <c r="M1747" i="5" s="1"/>
  <c r="L1748" i="5"/>
  <c r="M1748" i="5" s="1"/>
  <c r="L1749" i="5"/>
  <c r="M1749" i="5" s="1"/>
  <c r="L1750" i="5"/>
  <c r="M1750" i="5" s="1"/>
  <c r="L1751" i="5"/>
  <c r="M1751" i="5" s="1"/>
  <c r="L1752" i="5"/>
  <c r="M1752" i="5" s="1"/>
  <c r="L1753" i="5"/>
  <c r="M1753" i="5" s="1"/>
  <c r="L1754" i="5"/>
  <c r="M1754" i="5" s="1"/>
  <c r="L1755" i="5"/>
  <c r="M1755" i="5" s="1"/>
  <c r="L1756" i="5"/>
  <c r="M1756" i="5" s="1"/>
  <c r="L1757" i="5"/>
  <c r="M1757" i="5" s="1"/>
  <c r="L1758" i="5"/>
  <c r="M1758" i="5" s="1"/>
  <c r="L1759" i="5"/>
  <c r="M1759" i="5" s="1"/>
  <c r="L1760" i="5"/>
  <c r="M1760" i="5" s="1"/>
  <c r="L1761" i="5"/>
  <c r="M1761" i="5" s="1"/>
  <c r="L1762" i="5"/>
  <c r="M1762" i="5" s="1"/>
  <c r="L1763" i="5"/>
  <c r="M1763" i="5" s="1"/>
  <c r="L1764" i="5"/>
  <c r="M1764" i="5" s="1"/>
  <c r="L1765" i="5"/>
  <c r="M1765" i="5" s="1"/>
  <c r="L1766" i="5"/>
  <c r="M1766" i="5" s="1"/>
  <c r="L1767" i="5"/>
  <c r="M1767" i="5" s="1"/>
  <c r="L1768" i="5"/>
  <c r="M1768" i="5" s="1"/>
  <c r="L1769" i="5"/>
  <c r="M1769" i="5" s="1"/>
  <c r="L1770" i="5"/>
  <c r="M1770" i="5" s="1"/>
  <c r="L1771" i="5"/>
  <c r="M1771" i="5" s="1"/>
  <c r="L1772" i="5"/>
  <c r="M1772" i="5" s="1"/>
  <c r="L1773" i="5"/>
  <c r="M1773" i="5" s="1"/>
  <c r="L1774" i="5"/>
  <c r="M1774" i="5" s="1"/>
  <c r="L1775" i="5"/>
  <c r="M1775" i="5" s="1"/>
  <c r="L1776" i="5"/>
  <c r="M1776" i="5" s="1"/>
  <c r="L1777" i="5"/>
  <c r="M1777" i="5" s="1"/>
  <c r="L1778" i="5"/>
  <c r="M1778" i="5" s="1"/>
  <c r="L1779" i="5"/>
  <c r="M1779" i="5" s="1"/>
  <c r="L1780" i="5"/>
  <c r="M1780" i="5" s="1"/>
  <c r="L1781" i="5"/>
  <c r="M1781" i="5" s="1"/>
  <c r="L1782" i="5"/>
  <c r="M1782" i="5" s="1"/>
  <c r="L1783" i="5"/>
  <c r="M1783" i="5" s="1"/>
  <c r="L1784" i="5"/>
  <c r="M1784" i="5" s="1"/>
  <c r="L1785" i="5"/>
  <c r="M1785" i="5" s="1"/>
  <c r="L1786" i="5"/>
  <c r="M1786" i="5" s="1"/>
  <c r="L1787" i="5"/>
  <c r="M1787" i="5" s="1"/>
  <c r="L1788" i="5"/>
  <c r="M1788" i="5" s="1"/>
  <c r="L1789" i="5"/>
  <c r="M1789" i="5" s="1"/>
  <c r="L1790" i="5"/>
  <c r="M1790" i="5" s="1"/>
  <c r="L1791" i="5"/>
  <c r="M1791" i="5" s="1"/>
  <c r="L1792" i="5"/>
  <c r="M1792" i="5" s="1"/>
  <c r="L1793" i="5"/>
  <c r="M1793" i="5" s="1"/>
  <c r="L1794" i="5"/>
  <c r="M1794" i="5" s="1"/>
  <c r="L1795" i="5"/>
  <c r="M1795" i="5" s="1"/>
  <c r="L1796" i="5"/>
  <c r="M1796" i="5" s="1"/>
  <c r="L1797" i="5"/>
  <c r="M1797" i="5" s="1"/>
  <c r="L1798" i="5"/>
  <c r="M1798" i="5" s="1"/>
  <c r="L1799" i="5"/>
  <c r="M1799" i="5" s="1"/>
  <c r="L1800" i="5"/>
  <c r="M1800" i="5" s="1"/>
  <c r="L1801" i="5"/>
  <c r="M1801" i="5" s="1"/>
  <c r="L1802" i="5"/>
  <c r="M1802" i="5" s="1"/>
  <c r="L1803" i="5"/>
  <c r="M1803" i="5" s="1"/>
  <c r="L1804" i="5"/>
  <c r="M1804" i="5" s="1"/>
  <c r="L1805" i="5"/>
  <c r="M1805" i="5" s="1"/>
  <c r="L1806" i="5"/>
  <c r="M1806" i="5" s="1"/>
  <c r="L1807" i="5"/>
  <c r="M1807" i="5" s="1"/>
  <c r="L1808" i="5"/>
  <c r="M1808" i="5" s="1"/>
  <c r="L1809" i="5"/>
  <c r="M1809" i="5" s="1"/>
  <c r="L1810" i="5"/>
  <c r="M1810" i="5" s="1"/>
  <c r="L1811" i="5"/>
  <c r="M1811" i="5" s="1"/>
  <c r="L1812" i="5"/>
  <c r="M1812" i="5" s="1"/>
  <c r="L1813" i="5"/>
  <c r="M1813" i="5" s="1"/>
  <c r="L1814" i="5"/>
  <c r="M1814" i="5" s="1"/>
  <c r="L1815" i="5"/>
  <c r="M1815" i="5" s="1"/>
  <c r="L1816" i="5"/>
  <c r="M1816" i="5" s="1"/>
  <c r="L1817" i="5"/>
  <c r="M1817" i="5" s="1"/>
  <c r="L1818" i="5"/>
  <c r="M1818" i="5" s="1"/>
  <c r="L1819" i="5"/>
  <c r="M1819" i="5" s="1"/>
  <c r="L1820" i="5"/>
  <c r="M1820" i="5" s="1"/>
  <c r="L1821" i="5"/>
  <c r="M1821" i="5" s="1"/>
  <c r="L1822" i="5"/>
  <c r="M1822" i="5" s="1"/>
  <c r="L1823" i="5"/>
  <c r="M1823" i="5" s="1"/>
  <c r="L1824" i="5"/>
  <c r="M1824" i="5" s="1"/>
  <c r="L1825" i="5"/>
  <c r="M1825" i="5" s="1"/>
  <c r="L1826" i="5"/>
  <c r="M1826" i="5" s="1"/>
  <c r="L1827" i="5"/>
  <c r="M1827" i="5" s="1"/>
  <c r="L1828" i="5"/>
  <c r="M1828" i="5" s="1"/>
  <c r="L1829" i="5"/>
  <c r="M1829" i="5" s="1"/>
  <c r="L1830" i="5"/>
  <c r="M1830" i="5" s="1"/>
  <c r="L1831" i="5"/>
  <c r="M1831" i="5" s="1"/>
  <c r="L1832" i="5"/>
  <c r="M1832" i="5" s="1"/>
  <c r="L1833" i="5"/>
  <c r="M1833" i="5" s="1"/>
  <c r="L1834" i="5"/>
  <c r="M1834" i="5" s="1"/>
  <c r="L1835" i="5"/>
  <c r="M1835" i="5" s="1"/>
  <c r="L1836" i="5"/>
  <c r="M1836" i="5" s="1"/>
  <c r="L1837" i="5"/>
  <c r="M1837" i="5" s="1"/>
  <c r="L1838" i="5"/>
  <c r="M1838" i="5" s="1"/>
  <c r="L1839" i="5"/>
  <c r="M1839" i="5" s="1"/>
  <c r="L1840" i="5"/>
  <c r="M1840" i="5" s="1"/>
  <c r="L1841" i="5"/>
  <c r="M1841" i="5" s="1"/>
  <c r="L1842" i="5"/>
  <c r="M1842" i="5" s="1"/>
  <c r="L1843" i="5"/>
  <c r="M1843" i="5" s="1"/>
  <c r="L1844" i="5"/>
  <c r="M1844" i="5" s="1"/>
  <c r="L1845" i="5"/>
  <c r="M1845" i="5" s="1"/>
  <c r="L1846" i="5"/>
  <c r="M1846" i="5" s="1"/>
  <c r="L1847" i="5"/>
  <c r="M1847" i="5" s="1"/>
  <c r="L1848" i="5"/>
  <c r="M1848" i="5" s="1"/>
  <c r="L1849" i="5"/>
  <c r="M1849" i="5" s="1"/>
  <c r="L1850" i="5"/>
  <c r="M1850" i="5" s="1"/>
  <c r="L1851" i="5"/>
  <c r="M1851" i="5" s="1"/>
  <c r="L1852" i="5"/>
  <c r="M1852" i="5" s="1"/>
  <c r="L1853" i="5"/>
  <c r="M1853" i="5" s="1"/>
  <c r="L1854" i="5"/>
  <c r="M1854" i="5" s="1"/>
  <c r="L1855" i="5"/>
  <c r="M1855" i="5" s="1"/>
  <c r="L1856" i="5"/>
  <c r="M1856" i="5" s="1"/>
  <c r="L1857" i="5"/>
  <c r="M1857" i="5" s="1"/>
  <c r="L1858" i="5"/>
  <c r="M1858" i="5" s="1"/>
  <c r="L1859" i="5"/>
  <c r="M1859" i="5" s="1"/>
  <c r="L1860" i="5"/>
  <c r="M1860" i="5" s="1"/>
  <c r="L1861" i="5"/>
  <c r="M1861" i="5" s="1"/>
  <c r="L1862" i="5"/>
  <c r="M1862" i="5" s="1"/>
  <c r="L1863" i="5"/>
  <c r="M1863" i="5" s="1"/>
  <c r="L1864" i="5"/>
  <c r="M1864" i="5" s="1"/>
  <c r="L1865" i="5"/>
  <c r="M1865" i="5" s="1"/>
  <c r="L1866" i="5"/>
  <c r="M1866" i="5" s="1"/>
  <c r="L1867" i="5"/>
  <c r="M1867" i="5" s="1"/>
  <c r="L1868" i="5"/>
  <c r="M1868" i="5" s="1"/>
  <c r="L1869" i="5"/>
  <c r="M1869" i="5" s="1"/>
  <c r="L1870" i="5"/>
  <c r="M1870" i="5" s="1"/>
  <c r="L1871" i="5"/>
  <c r="M1871" i="5" s="1"/>
  <c r="L1872" i="5"/>
  <c r="M1872" i="5" s="1"/>
  <c r="L1873" i="5"/>
  <c r="M1873" i="5" s="1"/>
  <c r="L1874" i="5"/>
  <c r="M1874" i="5" s="1"/>
  <c r="L1875" i="5"/>
  <c r="M1875" i="5" s="1"/>
  <c r="L1876" i="5"/>
  <c r="M1876" i="5" s="1"/>
  <c r="L1877" i="5"/>
  <c r="M1877" i="5" s="1"/>
  <c r="L1878" i="5"/>
  <c r="M1878" i="5" s="1"/>
  <c r="L1879" i="5"/>
  <c r="M1879" i="5" s="1"/>
  <c r="L1880" i="5"/>
  <c r="M1880" i="5" s="1"/>
  <c r="L1881" i="5"/>
  <c r="M1881" i="5" s="1"/>
  <c r="L1882" i="5"/>
  <c r="M1882" i="5" s="1"/>
  <c r="L1883" i="5"/>
  <c r="M1883" i="5" s="1"/>
  <c r="L1884" i="5"/>
  <c r="M1884" i="5" s="1"/>
  <c r="L1885" i="5"/>
  <c r="M1885" i="5" s="1"/>
  <c r="L1886" i="5"/>
  <c r="M1886" i="5" s="1"/>
  <c r="L1887" i="5"/>
  <c r="M1887" i="5" s="1"/>
  <c r="L1888" i="5"/>
  <c r="M1888" i="5" s="1"/>
  <c r="L1889" i="5"/>
  <c r="M1889" i="5" s="1"/>
  <c r="L1890" i="5"/>
  <c r="M1890" i="5" s="1"/>
  <c r="L1891" i="5"/>
  <c r="M1891" i="5" s="1"/>
  <c r="L1892" i="5"/>
  <c r="M1892" i="5" s="1"/>
  <c r="L1893" i="5"/>
  <c r="M1893" i="5" s="1"/>
  <c r="L1894" i="5"/>
  <c r="M1894" i="5" s="1"/>
  <c r="L1895" i="5"/>
  <c r="M1895" i="5" s="1"/>
  <c r="L1896" i="5"/>
  <c r="M1896" i="5" s="1"/>
  <c r="L1897" i="5"/>
  <c r="M1897" i="5" s="1"/>
  <c r="L1898" i="5"/>
  <c r="M1898" i="5" s="1"/>
  <c r="L1899" i="5"/>
  <c r="M1899" i="5" s="1"/>
  <c r="L1900" i="5"/>
  <c r="M1900" i="5" s="1"/>
  <c r="L1901" i="5"/>
  <c r="M1901" i="5" s="1"/>
  <c r="L1902" i="5"/>
  <c r="M1902" i="5" s="1"/>
  <c r="L1903" i="5"/>
  <c r="M1903" i="5" s="1"/>
  <c r="L1904" i="5"/>
  <c r="M1904" i="5" s="1"/>
  <c r="L1905" i="5"/>
  <c r="M1905" i="5" s="1"/>
  <c r="L1906" i="5"/>
  <c r="M1906" i="5" s="1"/>
  <c r="L1907" i="5"/>
  <c r="M1907" i="5" s="1"/>
  <c r="L1908" i="5"/>
  <c r="M1908" i="5" s="1"/>
  <c r="L1909" i="5"/>
  <c r="M1909" i="5" s="1"/>
  <c r="L1910" i="5"/>
  <c r="M1910" i="5" s="1"/>
  <c r="L1911" i="5"/>
  <c r="M1911" i="5" s="1"/>
  <c r="L1912" i="5"/>
  <c r="M1912" i="5" s="1"/>
  <c r="L1913" i="5"/>
  <c r="M1913" i="5" s="1"/>
  <c r="L1914" i="5"/>
  <c r="M1914" i="5" s="1"/>
  <c r="L1915" i="5"/>
  <c r="M1915" i="5" s="1"/>
  <c r="L1916" i="5"/>
  <c r="M1916" i="5" s="1"/>
  <c r="L1917" i="5"/>
  <c r="M1917" i="5" s="1"/>
  <c r="L1918" i="5"/>
  <c r="M1918" i="5" s="1"/>
  <c r="L1919" i="5"/>
  <c r="M1919" i="5" s="1"/>
  <c r="L1920" i="5"/>
  <c r="M1920" i="5" s="1"/>
  <c r="L1921" i="5"/>
  <c r="M1921" i="5" s="1"/>
  <c r="L1922" i="5"/>
  <c r="M1922" i="5" s="1"/>
  <c r="L1923" i="5"/>
  <c r="M1923" i="5" s="1"/>
  <c r="L1924" i="5"/>
  <c r="M1924" i="5" s="1"/>
  <c r="L1925" i="5"/>
  <c r="M1925" i="5" s="1"/>
  <c r="L1926" i="5"/>
  <c r="M1926" i="5" s="1"/>
  <c r="L1927" i="5"/>
  <c r="M1927" i="5" s="1"/>
  <c r="L1928" i="5"/>
  <c r="M1928" i="5" s="1"/>
  <c r="L1929" i="5"/>
  <c r="M1929" i="5" s="1"/>
  <c r="L1930" i="5"/>
  <c r="M1930" i="5" s="1"/>
  <c r="L1931" i="5"/>
  <c r="M1931" i="5" s="1"/>
  <c r="L1932" i="5"/>
  <c r="M1932" i="5" s="1"/>
  <c r="L1933" i="5"/>
  <c r="M1933" i="5" s="1"/>
  <c r="L1934" i="5"/>
  <c r="M1934" i="5" s="1"/>
  <c r="L1935" i="5"/>
  <c r="M1935" i="5" s="1"/>
  <c r="L1936" i="5"/>
  <c r="M1936" i="5" s="1"/>
  <c r="L1937" i="5"/>
  <c r="M1937" i="5" s="1"/>
  <c r="L1938" i="5"/>
  <c r="M1938" i="5" s="1"/>
  <c r="L1939" i="5"/>
  <c r="M1939" i="5" s="1"/>
  <c r="L1940" i="5"/>
  <c r="M1940" i="5" s="1"/>
  <c r="L1941" i="5"/>
  <c r="M1941" i="5" s="1"/>
  <c r="L1942" i="5"/>
  <c r="M1942" i="5" s="1"/>
  <c r="L1943" i="5"/>
  <c r="M1943" i="5" s="1"/>
  <c r="L1944" i="5"/>
  <c r="M1944" i="5" s="1"/>
  <c r="L1945" i="5"/>
  <c r="M1945" i="5" s="1"/>
  <c r="L1946" i="5"/>
  <c r="M1946" i="5" s="1"/>
  <c r="L1947" i="5"/>
  <c r="M1947" i="5" s="1"/>
  <c r="L1948" i="5"/>
  <c r="M1948" i="5" s="1"/>
  <c r="L1949" i="5"/>
  <c r="M1949" i="5" s="1"/>
  <c r="L1950" i="5"/>
  <c r="M1950" i="5" s="1"/>
  <c r="L1951" i="5"/>
  <c r="M1951" i="5" s="1"/>
  <c r="L1952" i="5"/>
  <c r="M1952" i="5" s="1"/>
  <c r="L1953" i="5"/>
  <c r="M1953" i="5" s="1"/>
  <c r="L1954" i="5"/>
  <c r="M1954" i="5" s="1"/>
  <c r="L1955" i="5"/>
  <c r="M1955" i="5" s="1"/>
  <c r="L1956" i="5"/>
  <c r="M1956" i="5" s="1"/>
  <c r="L1957" i="5"/>
  <c r="M1957" i="5" s="1"/>
  <c r="L1958" i="5"/>
  <c r="M1958" i="5" s="1"/>
  <c r="L1959" i="5"/>
  <c r="M1959" i="5" s="1"/>
  <c r="L1960" i="5"/>
  <c r="M1960" i="5" s="1"/>
  <c r="L1961" i="5"/>
  <c r="M1961" i="5" s="1"/>
  <c r="L1962" i="5"/>
  <c r="M1962" i="5" s="1"/>
  <c r="L1963" i="5"/>
  <c r="M1963" i="5" s="1"/>
  <c r="L1964" i="5"/>
  <c r="M1964" i="5" s="1"/>
  <c r="L1965" i="5"/>
  <c r="M1965" i="5" s="1"/>
  <c r="L1966" i="5"/>
  <c r="M1966" i="5" s="1"/>
  <c r="L1967" i="5"/>
  <c r="M1967" i="5" s="1"/>
  <c r="L1968" i="5"/>
  <c r="M1968" i="5" s="1"/>
  <c r="L1969" i="5"/>
  <c r="M1969" i="5" s="1"/>
  <c r="L1970" i="5"/>
  <c r="M1970" i="5" s="1"/>
  <c r="L1971" i="5"/>
  <c r="M1971" i="5" s="1"/>
  <c r="L1972" i="5"/>
  <c r="M1972" i="5" s="1"/>
  <c r="L1973" i="5"/>
  <c r="M1973" i="5" s="1"/>
  <c r="L1974" i="5"/>
  <c r="M1974" i="5" s="1"/>
  <c r="L1975" i="5"/>
  <c r="M1975" i="5" s="1"/>
  <c r="L1976" i="5"/>
  <c r="M1976" i="5" s="1"/>
  <c r="L1977" i="5"/>
  <c r="M1977" i="5" s="1"/>
  <c r="L1978" i="5"/>
  <c r="M1978" i="5" s="1"/>
  <c r="L1979" i="5"/>
  <c r="M1979" i="5" s="1"/>
  <c r="L1980" i="5"/>
  <c r="M1980" i="5" s="1"/>
  <c r="L1981" i="5"/>
  <c r="M1981" i="5" s="1"/>
  <c r="L1982" i="5"/>
  <c r="M1982" i="5" s="1"/>
  <c r="L1983" i="5"/>
  <c r="M1983" i="5" s="1"/>
  <c r="L1984" i="5"/>
  <c r="M1984" i="5" s="1"/>
  <c r="L1985" i="5"/>
  <c r="M1985" i="5" s="1"/>
  <c r="L1986" i="5"/>
  <c r="M1986" i="5" s="1"/>
  <c r="L1987" i="5"/>
  <c r="M1987" i="5" s="1"/>
  <c r="L1988" i="5"/>
  <c r="M1988" i="5" s="1"/>
  <c r="L1989" i="5"/>
  <c r="M1989" i="5" s="1"/>
  <c r="L1990" i="5"/>
  <c r="M1990" i="5" s="1"/>
  <c r="L1991" i="5"/>
  <c r="M1991" i="5" s="1"/>
  <c r="L1992" i="5"/>
  <c r="M1992" i="5" s="1"/>
  <c r="L1993" i="5"/>
  <c r="M1993" i="5" s="1"/>
  <c r="L1994" i="5"/>
  <c r="M1994" i="5" s="1"/>
  <c r="L1995" i="5"/>
  <c r="M1995" i="5" s="1"/>
  <c r="L1996" i="5"/>
  <c r="M1996" i="5" s="1"/>
  <c r="L1997" i="5"/>
  <c r="M1997" i="5" s="1"/>
  <c r="L1998" i="5"/>
  <c r="M1998" i="5" s="1"/>
  <c r="L1999" i="5"/>
  <c r="M1999" i="5" s="1"/>
  <c r="L2000" i="5"/>
  <c r="M2000" i="5" s="1"/>
  <c r="L2001" i="5"/>
  <c r="M2001" i="5" s="1"/>
  <c r="L2002" i="5"/>
  <c r="M2002" i="5" s="1"/>
  <c r="L2003" i="5"/>
  <c r="M2003" i="5" s="1"/>
  <c r="L2004" i="5"/>
  <c r="M2004" i="5" s="1"/>
  <c r="L2005" i="5"/>
  <c r="M2005" i="5" s="1"/>
  <c r="L2006" i="5"/>
  <c r="M2006" i="5" s="1"/>
  <c r="L2007" i="5"/>
  <c r="M2007" i="5" s="1"/>
  <c r="L2008" i="5"/>
  <c r="M2008" i="5" s="1"/>
  <c r="L2009" i="5"/>
  <c r="M2009" i="5" s="1"/>
  <c r="L2010" i="5"/>
  <c r="M2010" i="5" s="1"/>
  <c r="L2011" i="5"/>
  <c r="M2011" i="5" s="1"/>
  <c r="L2012" i="5"/>
  <c r="M2012" i="5" s="1"/>
  <c r="L2013" i="5"/>
  <c r="M2013" i="5" s="1"/>
  <c r="L2014" i="5"/>
  <c r="M2014" i="5" s="1"/>
  <c r="L2015" i="5"/>
  <c r="M2015" i="5" s="1"/>
  <c r="L2016" i="5"/>
  <c r="M2016" i="5" s="1"/>
  <c r="L2017" i="5"/>
  <c r="M2017" i="5" s="1"/>
  <c r="L2018" i="5"/>
  <c r="M2018" i="5" s="1"/>
  <c r="L2019" i="5"/>
  <c r="M2019" i="5" s="1"/>
  <c r="L2020" i="5"/>
  <c r="M2020" i="5" s="1"/>
  <c r="L2021" i="5"/>
  <c r="M2021" i="5" s="1"/>
  <c r="L2022" i="5"/>
  <c r="M2022" i="5" s="1"/>
  <c r="L2023" i="5"/>
  <c r="M2023" i="5" s="1"/>
  <c r="L2024" i="5"/>
  <c r="M2024" i="5" s="1"/>
  <c r="L2025" i="5"/>
  <c r="M2025" i="5" s="1"/>
  <c r="L2026" i="5"/>
  <c r="M2026" i="5" s="1"/>
  <c r="L2027" i="5"/>
  <c r="M2027" i="5" s="1"/>
  <c r="L2028" i="5"/>
  <c r="M2028" i="5" s="1"/>
  <c r="L2029" i="5"/>
  <c r="M2029" i="5" s="1"/>
  <c r="L2030" i="5"/>
  <c r="M2030" i="5" s="1"/>
  <c r="L2031" i="5"/>
  <c r="M2031" i="5" s="1"/>
  <c r="L2032" i="5"/>
  <c r="M2032" i="5" s="1"/>
  <c r="L2033" i="5"/>
  <c r="M2033" i="5" s="1"/>
  <c r="L2034" i="5"/>
  <c r="M2034" i="5" s="1"/>
  <c r="L2035" i="5"/>
  <c r="M2035" i="5" s="1"/>
  <c r="L2036" i="5"/>
  <c r="M2036" i="5" s="1"/>
  <c r="L2037" i="5"/>
  <c r="M2037" i="5" s="1"/>
  <c r="L2038" i="5"/>
  <c r="M2038" i="5" s="1"/>
  <c r="L2039" i="5"/>
  <c r="M2039" i="5" s="1"/>
  <c r="L2040" i="5"/>
  <c r="M2040" i="5" s="1"/>
  <c r="L2041" i="5"/>
  <c r="M2041" i="5" s="1"/>
  <c r="L2042" i="5"/>
  <c r="M2042" i="5" s="1"/>
  <c r="L2043" i="5"/>
  <c r="M2043" i="5" s="1"/>
  <c r="L2044" i="5"/>
  <c r="M2044" i="5" s="1"/>
  <c r="L2045" i="5"/>
  <c r="M2045" i="5" s="1"/>
  <c r="L2046" i="5"/>
  <c r="M2046" i="5" s="1"/>
  <c r="L2047" i="5"/>
  <c r="M2047" i="5" s="1"/>
  <c r="L2048" i="5"/>
  <c r="M2048" i="5" s="1"/>
  <c r="L2049" i="5"/>
  <c r="M2049" i="5" s="1"/>
  <c r="L2050" i="5"/>
  <c r="M2050" i="5" s="1"/>
  <c r="L2051" i="5"/>
  <c r="M2051" i="5" s="1"/>
  <c r="L2052" i="5"/>
  <c r="M2052" i="5" s="1"/>
  <c r="L2053" i="5"/>
  <c r="M2053" i="5" s="1"/>
  <c r="L2054" i="5"/>
  <c r="M2054" i="5" s="1"/>
  <c r="L2055" i="5"/>
  <c r="M2055" i="5" s="1"/>
  <c r="L2056" i="5"/>
  <c r="M2056" i="5" s="1"/>
  <c r="L2057" i="5"/>
  <c r="M2057" i="5" s="1"/>
  <c r="L2058" i="5"/>
  <c r="M2058" i="5" s="1"/>
  <c r="L2059" i="5"/>
  <c r="M2059" i="5" s="1"/>
  <c r="L2060" i="5"/>
  <c r="M2060" i="5" s="1"/>
  <c r="L2061" i="5"/>
  <c r="M2061" i="5" s="1"/>
  <c r="L2062" i="5"/>
  <c r="M2062" i="5" s="1"/>
  <c r="L2063" i="5"/>
  <c r="M2063" i="5" s="1"/>
  <c r="L2064" i="5"/>
  <c r="M2064" i="5" s="1"/>
  <c r="L2065" i="5"/>
  <c r="M2065" i="5" s="1"/>
  <c r="L2066" i="5"/>
  <c r="M2066" i="5" s="1"/>
  <c r="L2067" i="5"/>
  <c r="M2067" i="5" s="1"/>
  <c r="L2068" i="5"/>
  <c r="M2068" i="5" s="1"/>
  <c r="L2069" i="5"/>
  <c r="M2069" i="5" s="1"/>
  <c r="L2070" i="5"/>
  <c r="M2070" i="5" s="1"/>
  <c r="L2071" i="5"/>
  <c r="M2071" i="5" s="1"/>
  <c r="L2072" i="5"/>
  <c r="M2072" i="5" s="1"/>
  <c r="L2073" i="5"/>
  <c r="M2073" i="5" s="1"/>
  <c r="L2074" i="5"/>
  <c r="M2074" i="5" s="1"/>
  <c r="L2075" i="5"/>
  <c r="M2075" i="5" s="1"/>
  <c r="L2076" i="5"/>
  <c r="M2076" i="5" s="1"/>
  <c r="L2077" i="5"/>
  <c r="M2077" i="5" s="1"/>
  <c r="L2078" i="5"/>
  <c r="M2078" i="5" s="1"/>
  <c r="L2079" i="5"/>
  <c r="M2079" i="5" s="1"/>
  <c r="L2080" i="5"/>
  <c r="M2080" i="5" s="1"/>
  <c r="L2081" i="5"/>
  <c r="M2081" i="5" s="1"/>
  <c r="L2082" i="5"/>
  <c r="M2082" i="5" s="1"/>
  <c r="L2083" i="5"/>
  <c r="M2083" i="5" s="1"/>
  <c r="L2084" i="5"/>
  <c r="M2084" i="5" s="1"/>
  <c r="L2085" i="5"/>
  <c r="M2085" i="5" s="1"/>
  <c r="L2086" i="5"/>
  <c r="M2086" i="5" s="1"/>
  <c r="L2087" i="5"/>
  <c r="M2087" i="5" s="1"/>
  <c r="L2088" i="5"/>
  <c r="M2088" i="5" s="1"/>
  <c r="L2089" i="5"/>
  <c r="M2089" i="5" s="1"/>
  <c r="L2090" i="5"/>
  <c r="M2090" i="5" s="1"/>
  <c r="L2091" i="5"/>
  <c r="M2091" i="5" s="1"/>
  <c r="L2092" i="5"/>
  <c r="M2092" i="5" s="1"/>
  <c r="L2093" i="5"/>
  <c r="M2093" i="5" s="1"/>
  <c r="L2094" i="5"/>
  <c r="M2094" i="5" s="1"/>
  <c r="L2095" i="5"/>
  <c r="M2095" i="5" s="1"/>
  <c r="L2096" i="5"/>
  <c r="M2096" i="5" s="1"/>
  <c r="L2097" i="5"/>
  <c r="M2097" i="5" s="1"/>
  <c r="L2098" i="5"/>
  <c r="M2098" i="5" s="1"/>
  <c r="L2099" i="5"/>
  <c r="M2099" i="5" s="1"/>
  <c r="L2100" i="5"/>
  <c r="M2100" i="5" s="1"/>
  <c r="L2101" i="5"/>
  <c r="M2101" i="5" s="1"/>
  <c r="L2102" i="5"/>
  <c r="M2102" i="5" s="1"/>
  <c r="L2103" i="5"/>
  <c r="M2103" i="5" s="1"/>
  <c r="L2104" i="5"/>
  <c r="M2104" i="5" s="1"/>
  <c r="L2105" i="5"/>
  <c r="M2105" i="5" s="1"/>
  <c r="L2106" i="5"/>
  <c r="M2106" i="5" s="1"/>
  <c r="L2107" i="5"/>
  <c r="M2107" i="5" s="1"/>
  <c r="L2108" i="5"/>
  <c r="M2108" i="5" s="1"/>
  <c r="L2109" i="5"/>
  <c r="M2109" i="5" s="1"/>
  <c r="L2110" i="5"/>
  <c r="M2110" i="5" s="1"/>
  <c r="L2111" i="5"/>
  <c r="M2111" i="5" s="1"/>
  <c r="L2112" i="5"/>
  <c r="M2112" i="5" s="1"/>
  <c r="L2113" i="5"/>
  <c r="M2113" i="5" s="1"/>
  <c r="L2114" i="5"/>
  <c r="M2114" i="5" s="1"/>
  <c r="L2115" i="5"/>
  <c r="M2115" i="5" s="1"/>
  <c r="L2116" i="5"/>
  <c r="M2116" i="5" s="1"/>
  <c r="L2117" i="5"/>
  <c r="M2117" i="5" s="1"/>
  <c r="L2118" i="5"/>
  <c r="M2118" i="5" s="1"/>
  <c r="L2119" i="5"/>
  <c r="M2119" i="5" s="1"/>
  <c r="L2120" i="5"/>
  <c r="M2120" i="5" s="1"/>
  <c r="L2121" i="5"/>
  <c r="M2121" i="5" s="1"/>
  <c r="L2122" i="5"/>
  <c r="M2122" i="5" s="1"/>
  <c r="L2123" i="5"/>
  <c r="M2123" i="5" s="1"/>
  <c r="L2124" i="5"/>
  <c r="M2124" i="5" s="1"/>
  <c r="L2125" i="5"/>
  <c r="M2125" i="5" s="1"/>
  <c r="L2126" i="5"/>
  <c r="M2126" i="5" s="1"/>
  <c r="L2127" i="5"/>
  <c r="M2127" i="5" s="1"/>
  <c r="L2128" i="5"/>
  <c r="M2128" i="5" s="1"/>
  <c r="L2129" i="5"/>
  <c r="M2129" i="5" s="1"/>
  <c r="L2130" i="5"/>
  <c r="M2130" i="5" s="1"/>
  <c r="L2131" i="5"/>
  <c r="M2131" i="5" s="1"/>
  <c r="L2132" i="5"/>
  <c r="M2132" i="5" s="1"/>
  <c r="L2133" i="5"/>
  <c r="M2133" i="5" s="1"/>
  <c r="L2134" i="5"/>
  <c r="M2134" i="5" s="1"/>
  <c r="L2135" i="5"/>
  <c r="M2135" i="5" s="1"/>
  <c r="L2136" i="5"/>
  <c r="M2136" i="5" s="1"/>
  <c r="L2137" i="5"/>
  <c r="M2137" i="5" s="1"/>
  <c r="L2138" i="5"/>
  <c r="M2138" i="5" s="1"/>
  <c r="L2139" i="5"/>
  <c r="M2139" i="5" s="1"/>
  <c r="L2140" i="5"/>
  <c r="M2140" i="5" s="1"/>
  <c r="L2141" i="5"/>
  <c r="M2141" i="5" s="1"/>
  <c r="L2142" i="5"/>
  <c r="M2142" i="5" s="1"/>
  <c r="L2143" i="5"/>
  <c r="M2143" i="5" s="1"/>
  <c r="L2144" i="5"/>
  <c r="M2144" i="5" s="1"/>
  <c r="L2145" i="5"/>
  <c r="M2145" i="5" s="1"/>
  <c r="L2146" i="5"/>
  <c r="M2146" i="5" s="1"/>
  <c r="L2147" i="5"/>
  <c r="M2147" i="5" s="1"/>
  <c r="L2148" i="5"/>
  <c r="M2148" i="5" s="1"/>
  <c r="L2149" i="5"/>
  <c r="M2149" i="5" s="1"/>
  <c r="L2150" i="5"/>
  <c r="M2150" i="5" s="1"/>
  <c r="L2151" i="5"/>
  <c r="M2151" i="5" s="1"/>
  <c r="L2152" i="5"/>
  <c r="M2152" i="5" s="1"/>
  <c r="L2153" i="5"/>
  <c r="M2153" i="5" s="1"/>
  <c r="L2154" i="5"/>
  <c r="M2154" i="5" s="1"/>
  <c r="L2155" i="5"/>
  <c r="M2155" i="5" s="1"/>
  <c r="L2156" i="5"/>
  <c r="M2156" i="5" s="1"/>
  <c r="L2157" i="5"/>
  <c r="M2157" i="5" s="1"/>
  <c r="L2158" i="5"/>
  <c r="M2158" i="5" s="1"/>
  <c r="L2159" i="5"/>
  <c r="M2159" i="5" s="1"/>
  <c r="L2160" i="5"/>
  <c r="M2160" i="5" s="1"/>
  <c r="L2161" i="5"/>
  <c r="M2161" i="5" s="1"/>
  <c r="L2162" i="5"/>
  <c r="M2162" i="5" s="1"/>
  <c r="L2163" i="5"/>
  <c r="M2163" i="5" s="1"/>
  <c r="L2164" i="5"/>
  <c r="M2164" i="5" s="1"/>
  <c r="L2165" i="5"/>
  <c r="M2165" i="5" s="1"/>
  <c r="L2166" i="5"/>
  <c r="M2166" i="5" s="1"/>
  <c r="L2167" i="5"/>
  <c r="M2167" i="5" s="1"/>
  <c r="L2168" i="5"/>
  <c r="M2168" i="5" s="1"/>
  <c r="L2169" i="5"/>
  <c r="M2169" i="5" s="1"/>
  <c r="L2170" i="5"/>
  <c r="M2170" i="5" s="1"/>
  <c r="L2171" i="5"/>
  <c r="M2171" i="5" s="1"/>
  <c r="L2172" i="5"/>
  <c r="M2172" i="5" s="1"/>
  <c r="L2173" i="5"/>
  <c r="M2173" i="5" s="1"/>
  <c r="L2174" i="5"/>
  <c r="M2174" i="5" s="1"/>
  <c r="L2175" i="5"/>
  <c r="M2175" i="5" s="1"/>
  <c r="L2176" i="5"/>
  <c r="M2176" i="5" s="1"/>
  <c r="L2177" i="5"/>
  <c r="M2177" i="5" s="1"/>
  <c r="L2178" i="5"/>
  <c r="M2178" i="5" s="1"/>
  <c r="L2179" i="5"/>
  <c r="M2179" i="5" s="1"/>
  <c r="L2180" i="5"/>
  <c r="M2180" i="5" s="1"/>
  <c r="L2181" i="5"/>
  <c r="M2181" i="5" s="1"/>
  <c r="L2182" i="5"/>
  <c r="M2182" i="5" s="1"/>
  <c r="L2183" i="5"/>
  <c r="M2183" i="5" s="1"/>
  <c r="L2184" i="5"/>
  <c r="M2184" i="5" s="1"/>
  <c r="L2185" i="5"/>
  <c r="M2185" i="5" s="1"/>
  <c r="L2186" i="5"/>
  <c r="M2186" i="5" s="1"/>
  <c r="L2187" i="5"/>
  <c r="M2187" i="5" s="1"/>
  <c r="L2188" i="5"/>
  <c r="M2188" i="5" s="1"/>
  <c r="L2189" i="5"/>
  <c r="M2189" i="5" s="1"/>
  <c r="L2190" i="5"/>
  <c r="M2190" i="5" s="1"/>
  <c r="L2191" i="5"/>
  <c r="M2191" i="5" s="1"/>
  <c r="L2192" i="5"/>
  <c r="M2192" i="5" s="1"/>
  <c r="L2193" i="5"/>
  <c r="M2193" i="5" s="1"/>
  <c r="L2194" i="5"/>
  <c r="M2194" i="5" s="1"/>
  <c r="L2195" i="5"/>
  <c r="M2195" i="5" s="1"/>
  <c r="L2196" i="5"/>
  <c r="M2196" i="5" s="1"/>
  <c r="L2197" i="5"/>
  <c r="M2197" i="5" s="1"/>
  <c r="L2198" i="5"/>
  <c r="M2198" i="5" s="1"/>
  <c r="L2199" i="5"/>
  <c r="M2199" i="5" s="1"/>
  <c r="L2200" i="5"/>
  <c r="M2200" i="5" s="1"/>
  <c r="L2201" i="5"/>
  <c r="M2201" i="5" s="1"/>
  <c r="L2202" i="5"/>
  <c r="M2202" i="5" s="1"/>
  <c r="L2203" i="5"/>
  <c r="M2203" i="5" s="1"/>
  <c r="L2204" i="5"/>
  <c r="M2204" i="5" s="1"/>
  <c r="L2205" i="5"/>
  <c r="M2205" i="5" s="1"/>
  <c r="L2206" i="5"/>
  <c r="M2206" i="5" s="1"/>
  <c r="L2207" i="5"/>
  <c r="M2207" i="5" s="1"/>
  <c r="L2208" i="5"/>
  <c r="M2208" i="5" s="1"/>
  <c r="L2209" i="5"/>
  <c r="M2209" i="5" s="1"/>
  <c r="L2210" i="5"/>
  <c r="M2210" i="5" s="1"/>
  <c r="L2211" i="5"/>
  <c r="M2211" i="5" s="1"/>
  <c r="L2212" i="5"/>
  <c r="M2212" i="5" s="1"/>
  <c r="L2213" i="5"/>
  <c r="M2213" i="5" s="1"/>
  <c r="L2214" i="5"/>
  <c r="M2214" i="5" s="1"/>
  <c r="L2215" i="5"/>
  <c r="M2215" i="5" s="1"/>
  <c r="L2216" i="5"/>
  <c r="M2216" i="5" s="1"/>
  <c r="L2217" i="5"/>
  <c r="M2217" i="5" s="1"/>
  <c r="L2218" i="5"/>
  <c r="M2218" i="5" s="1"/>
  <c r="L2219" i="5"/>
  <c r="M2219" i="5" s="1"/>
  <c r="L2220" i="5"/>
  <c r="M2220" i="5" s="1"/>
  <c r="L2221" i="5"/>
  <c r="M2221" i="5" s="1"/>
  <c r="L2222" i="5"/>
  <c r="M2222" i="5" s="1"/>
  <c r="L2223" i="5"/>
  <c r="M2223" i="5" s="1"/>
  <c r="L2224" i="5"/>
  <c r="M2224" i="5" s="1"/>
  <c r="L2225" i="5"/>
  <c r="M2225" i="5" s="1"/>
  <c r="L2226" i="5"/>
  <c r="M2226" i="5" s="1"/>
  <c r="L2227" i="5"/>
  <c r="M2227" i="5" s="1"/>
  <c r="L2228" i="5"/>
  <c r="M2228" i="5" s="1"/>
  <c r="L2229" i="5"/>
  <c r="M2229" i="5" s="1"/>
  <c r="L2230" i="5"/>
  <c r="M2230" i="5" s="1"/>
  <c r="L2231" i="5"/>
  <c r="M2231" i="5" s="1"/>
  <c r="L2232" i="5"/>
  <c r="M2232" i="5" s="1"/>
  <c r="L2233" i="5"/>
  <c r="M2233" i="5" s="1"/>
  <c r="L2234" i="5"/>
  <c r="M2234" i="5" s="1"/>
  <c r="L2235" i="5"/>
  <c r="M2235" i="5" s="1"/>
  <c r="L2236" i="5"/>
  <c r="M2236" i="5" s="1"/>
  <c r="L2237" i="5"/>
  <c r="M2237" i="5" s="1"/>
  <c r="L2238" i="5"/>
  <c r="M2238" i="5" s="1"/>
  <c r="L2239" i="5"/>
  <c r="M2239" i="5" s="1"/>
  <c r="L2240" i="5"/>
  <c r="M2240" i="5" s="1"/>
  <c r="L2241" i="5"/>
  <c r="M2241" i="5" s="1"/>
  <c r="L2242" i="5"/>
  <c r="M2242" i="5" s="1"/>
  <c r="L2243" i="5"/>
  <c r="M2243" i="5" s="1"/>
  <c r="L2244" i="5"/>
  <c r="M2244" i="5" s="1"/>
  <c r="L2245" i="5"/>
  <c r="M2245" i="5" s="1"/>
  <c r="L2246" i="5"/>
  <c r="M2246" i="5" s="1"/>
  <c r="L2247" i="5"/>
  <c r="M2247" i="5" s="1"/>
  <c r="L2248" i="5"/>
  <c r="M2248" i="5" s="1"/>
  <c r="L2249" i="5"/>
  <c r="M2249" i="5" s="1"/>
  <c r="L2250" i="5"/>
  <c r="M2250" i="5" s="1"/>
  <c r="L2251" i="5"/>
  <c r="M2251" i="5" s="1"/>
  <c r="L2252" i="5"/>
  <c r="M2252" i="5" s="1"/>
  <c r="L2253" i="5"/>
  <c r="M2253" i="5" s="1"/>
  <c r="L2254" i="5"/>
  <c r="M2254" i="5" s="1"/>
  <c r="L2255" i="5"/>
  <c r="M2255" i="5" s="1"/>
  <c r="L2256" i="5"/>
  <c r="M2256" i="5" s="1"/>
  <c r="L2257" i="5"/>
  <c r="M2257" i="5" s="1"/>
  <c r="L2258" i="5"/>
  <c r="M2258" i="5" s="1"/>
  <c r="L2259" i="5"/>
  <c r="M2259" i="5" s="1"/>
  <c r="L2260" i="5"/>
  <c r="M2260" i="5" s="1"/>
  <c r="L2261" i="5"/>
  <c r="M2261" i="5" s="1"/>
  <c r="L2262" i="5"/>
  <c r="M2262" i="5" s="1"/>
  <c r="L2263" i="5"/>
  <c r="M2263" i="5" s="1"/>
  <c r="L2264" i="5"/>
  <c r="M2264" i="5" s="1"/>
  <c r="L2265" i="5"/>
  <c r="M2265" i="5" s="1"/>
  <c r="L2266" i="5"/>
  <c r="M2266" i="5" s="1"/>
  <c r="L2267" i="5"/>
  <c r="M2267" i="5" s="1"/>
  <c r="L2268" i="5"/>
  <c r="M2268" i="5" s="1"/>
  <c r="L2269" i="5"/>
  <c r="M2269" i="5" s="1"/>
  <c r="L2270" i="5"/>
  <c r="M2270" i="5" s="1"/>
  <c r="L2271" i="5"/>
  <c r="M2271" i="5" s="1"/>
  <c r="L2272" i="5"/>
  <c r="M2272" i="5" s="1"/>
  <c r="L2273" i="5"/>
  <c r="M2273" i="5" s="1"/>
  <c r="L2274" i="5"/>
  <c r="M2274" i="5" s="1"/>
  <c r="L2275" i="5"/>
  <c r="M2275" i="5" s="1"/>
  <c r="L2276" i="5"/>
  <c r="M2276" i="5" s="1"/>
  <c r="L2277" i="5"/>
  <c r="M2277" i="5" s="1"/>
  <c r="L2278" i="5"/>
  <c r="M2278" i="5" s="1"/>
  <c r="L2279" i="5"/>
  <c r="M2279" i="5" s="1"/>
  <c r="L2280" i="5"/>
  <c r="M2280" i="5" s="1"/>
  <c r="L2281" i="5"/>
  <c r="M2281" i="5" s="1"/>
  <c r="L2282" i="5"/>
  <c r="M2282" i="5" s="1"/>
  <c r="L2283" i="5"/>
  <c r="M2283" i="5" s="1"/>
  <c r="L2284" i="5"/>
  <c r="M2284" i="5" s="1"/>
  <c r="L2285" i="5"/>
  <c r="M2285" i="5" s="1"/>
  <c r="L2286" i="5"/>
  <c r="M2286" i="5" s="1"/>
  <c r="L2287" i="5"/>
  <c r="M2287" i="5" s="1"/>
  <c r="L2288" i="5"/>
  <c r="M2288" i="5" s="1"/>
  <c r="L2289" i="5"/>
  <c r="M2289" i="5" s="1"/>
  <c r="L2290" i="5"/>
  <c r="M2290" i="5" s="1"/>
  <c r="L2291" i="5"/>
  <c r="M2291" i="5" s="1"/>
  <c r="L2292" i="5"/>
  <c r="M2292" i="5" s="1"/>
  <c r="L2293" i="5"/>
  <c r="M2293" i="5" s="1"/>
  <c r="L2294" i="5"/>
  <c r="M2294" i="5" s="1"/>
  <c r="L2295" i="5"/>
  <c r="M2295" i="5" s="1"/>
  <c r="L2296" i="5"/>
  <c r="M2296" i="5" s="1"/>
  <c r="L2297" i="5"/>
  <c r="M2297" i="5" s="1"/>
  <c r="L2298" i="5"/>
  <c r="M2298" i="5" s="1"/>
  <c r="L2299" i="5"/>
  <c r="M2299" i="5" s="1"/>
  <c r="L2300" i="5"/>
  <c r="M2300" i="5" s="1"/>
  <c r="L2301" i="5"/>
  <c r="M2301" i="5" s="1"/>
  <c r="L2302" i="5"/>
  <c r="M2302" i="5" s="1"/>
  <c r="L2303" i="5"/>
  <c r="M2303" i="5" s="1"/>
  <c r="L2304" i="5"/>
  <c r="M2304" i="5" s="1"/>
  <c r="L2305" i="5"/>
  <c r="M2305" i="5" s="1"/>
  <c r="L2306" i="5"/>
  <c r="M2306" i="5" s="1"/>
  <c r="L2307" i="5"/>
  <c r="M2307" i="5" s="1"/>
  <c r="L2308" i="5"/>
  <c r="M2308" i="5" s="1"/>
  <c r="L2309" i="5"/>
  <c r="M2309" i="5" s="1"/>
  <c r="L2310" i="5"/>
  <c r="M2310" i="5" s="1"/>
  <c r="L2311" i="5"/>
  <c r="M2311" i="5" s="1"/>
  <c r="L2312" i="5"/>
  <c r="M2312" i="5" s="1"/>
  <c r="L2313" i="5"/>
  <c r="M2313" i="5" s="1"/>
  <c r="L2314" i="5"/>
  <c r="M2314" i="5" s="1"/>
  <c r="L2315" i="5"/>
  <c r="M2315" i="5" s="1"/>
  <c r="L2316" i="5"/>
  <c r="M2316" i="5" s="1"/>
  <c r="L2317" i="5"/>
  <c r="M2317" i="5" s="1"/>
  <c r="L2318" i="5"/>
  <c r="M2318" i="5" s="1"/>
  <c r="L2319" i="5"/>
  <c r="M2319" i="5" s="1"/>
  <c r="L2320" i="5"/>
  <c r="M2320" i="5" s="1"/>
  <c r="L2321" i="5"/>
  <c r="M2321" i="5" s="1"/>
  <c r="L2322" i="5"/>
  <c r="M2322" i="5" s="1"/>
  <c r="L2323" i="5"/>
  <c r="M2323" i="5" s="1"/>
  <c r="L2324" i="5"/>
  <c r="M2324" i="5" s="1"/>
  <c r="L2325" i="5"/>
  <c r="M2325" i="5" s="1"/>
  <c r="L2326" i="5"/>
  <c r="M2326" i="5" s="1"/>
  <c r="L2327" i="5"/>
  <c r="M2327" i="5" s="1"/>
  <c r="L2328" i="5"/>
  <c r="M2328" i="5" s="1"/>
  <c r="L2329" i="5"/>
  <c r="M2329" i="5" s="1"/>
  <c r="L2330" i="5"/>
  <c r="M2330" i="5" s="1"/>
  <c r="L2331" i="5"/>
  <c r="M2331" i="5" s="1"/>
  <c r="L2332" i="5"/>
  <c r="M2332" i="5" s="1"/>
  <c r="L2333" i="5"/>
  <c r="M2333" i="5" s="1"/>
  <c r="L2334" i="5"/>
  <c r="M2334" i="5" s="1"/>
  <c r="L2335" i="5"/>
  <c r="M2335" i="5" s="1"/>
  <c r="L2336" i="5"/>
  <c r="M2336" i="5" s="1"/>
  <c r="L2337" i="5"/>
  <c r="M2337" i="5" s="1"/>
  <c r="L2338" i="5"/>
  <c r="M2338" i="5" s="1"/>
  <c r="L2339" i="5"/>
  <c r="M2339" i="5" s="1"/>
  <c r="L2340" i="5"/>
  <c r="M2340" i="5" s="1"/>
  <c r="L2341" i="5"/>
  <c r="M2341" i="5" s="1"/>
  <c r="L2342" i="5"/>
  <c r="M2342" i="5" s="1"/>
  <c r="L2343" i="5"/>
  <c r="M2343" i="5" s="1"/>
  <c r="L2344" i="5"/>
  <c r="M2344" i="5" s="1"/>
  <c r="L2345" i="5"/>
  <c r="M2345" i="5" s="1"/>
  <c r="L2346" i="5"/>
  <c r="M2346" i="5" s="1"/>
  <c r="L2347" i="5"/>
  <c r="M2347" i="5" s="1"/>
  <c r="L2348" i="5"/>
  <c r="M2348" i="5" s="1"/>
  <c r="L2349" i="5"/>
  <c r="M2349" i="5" s="1"/>
  <c r="L2350" i="5"/>
  <c r="M2350" i="5" s="1"/>
  <c r="L2351" i="5"/>
  <c r="M2351" i="5" s="1"/>
  <c r="L2352" i="5"/>
  <c r="M2352" i="5" s="1"/>
  <c r="L2353" i="5"/>
  <c r="M2353" i="5" s="1"/>
  <c r="L2354" i="5"/>
  <c r="M2354" i="5" s="1"/>
  <c r="L2355" i="5"/>
  <c r="M2355" i="5" s="1"/>
  <c r="L2356" i="5"/>
  <c r="M2356" i="5" s="1"/>
  <c r="L2357" i="5"/>
  <c r="M2357" i="5" s="1"/>
  <c r="L2358" i="5"/>
  <c r="M2358" i="5" s="1"/>
  <c r="L2359" i="5"/>
  <c r="M2359" i="5" s="1"/>
  <c r="L2360" i="5"/>
  <c r="M2360" i="5" s="1"/>
  <c r="L2361" i="5"/>
  <c r="M2361" i="5" s="1"/>
  <c r="L2362" i="5"/>
  <c r="M2362" i="5" s="1"/>
  <c r="L2363" i="5"/>
  <c r="M2363" i="5" s="1"/>
  <c r="L2364" i="5"/>
  <c r="M2364" i="5" s="1"/>
  <c r="L2365" i="5"/>
  <c r="M2365" i="5" s="1"/>
  <c r="L2366" i="5"/>
  <c r="M2366" i="5" s="1"/>
  <c r="L2367" i="5"/>
  <c r="M2367" i="5" s="1"/>
  <c r="L2368" i="5"/>
  <c r="M2368" i="5" s="1"/>
  <c r="L2369" i="5"/>
  <c r="M2369" i="5" s="1"/>
  <c r="L2370" i="5"/>
  <c r="M2370" i="5" s="1"/>
  <c r="L2371" i="5"/>
  <c r="M2371" i="5" s="1"/>
  <c r="L2372" i="5"/>
  <c r="M2372" i="5" s="1"/>
  <c r="L2373" i="5"/>
  <c r="M2373" i="5" s="1"/>
  <c r="L2374" i="5"/>
  <c r="M2374" i="5" s="1"/>
  <c r="L2375" i="5"/>
  <c r="M2375" i="5" s="1"/>
  <c r="L2376" i="5"/>
  <c r="M2376" i="5" s="1"/>
  <c r="L2377" i="5"/>
  <c r="M2377" i="5" s="1"/>
  <c r="L2378" i="5"/>
  <c r="M2378" i="5" s="1"/>
  <c r="L2379" i="5"/>
  <c r="M2379" i="5" s="1"/>
  <c r="L2380" i="5"/>
  <c r="M2380" i="5" s="1"/>
  <c r="L2381" i="5"/>
  <c r="M2381" i="5" s="1"/>
  <c r="L2382" i="5"/>
  <c r="M2382" i="5" s="1"/>
  <c r="L2383" i="5"/>
  <c r="M2383" i="5" s="1"/>
  <c r="L2384" i="5"/>
  <c r="M2384" i="5" s="1"/>
  <c r="L2385" i="5"/>
  <c r="M2385" i="5" s="1"/>
  <c r="L2386" i="5"/>
  <c r="M2386" i="5" s="1"/>
  <c r="L2387" i="5"/>
  <c r="M2387" i="5" s="1"/>
  <c r="L2388" i="5"/>
  <c r="M2388" i="5" s="1"/>
  <c r="L2389" i="5"/>
  <c r="M2389" i="5" s="1"/>
  <c r="L2390" i="5"/>
  <c r="M2390" i="5" s="1"/>
  <c r="L2391" i="5"/>
  <c r="M2391" i="5" s="1"/>
  <c r="L2392" i="5"/>
  <c r="M2392" i="5" s="1"/>
  <c r="L2393" i="5"/>
  <c r="M2393" i="5" s="1"/>
  <c r="L2394" i="5"/>
  <c r="M2394" i="5" s="1"/>
  <c r="L2395" i="5"/>
  <c r="M2395" i="5" s="1"/>
  <c r="L2396" i="5"/>
  <c r="M2396" i="5" s="1"/>
  <c r="L2397" i="5"/>
  <c r="M2397" i="5" s="1"/>
  <c r="L2398" i="5"/>
  <c r="M2398" i="5" s="1"/>
  <c r="L2399" i="5"/>
  <c r="M2399" i="5" s="1"/>
  <c r="L2400" i="5"/>
  <c r="M2400" i="5" s="1"/>
  <c r="L2401" i="5"/>
  <c r="M2401" i="5" s="1"/>
  <c r="L2402" i="5"/>
  <c r="M2402" i="5" s="1"/>
  <c r="L2403" i="5"/>
  <c r="M2403" i="5" s="1"/>
  <c r="L2404" i="5"/>
  <c r="M2404" i="5" s="1"/>
  <c r="L2405" i="5"/>
  <c r="M2405" i="5" s="1"/>
  <c r="L2406" i="5"/>
  <c r="M2406" i="5" s="1"/>
  <c r="L2407" i="5"/>
  <c r="M2407" i="5" s="1"/>
  <c r="L2408" i="5"/>
  <c r="M2408" i="5" s="1"/>
  <c r="L2409" i="5"/>
  <c r="M2409" i="5" s="1"/>
  <c r="L2410" i="5"/>
  <c r="M2410" i="5" s="1"/>
  <c r="L2411" i="5"/>
  <c r="M2411" i="5" s="1"/>
  <c r="L2412" i="5"/>
  <c r="M2412" i="5" s="1"/>
  <c r="L2413" i="5"/>
  <c r="M2413" i="5" s="1"/>
  <c r="L2414" i="5"/>
  <c r="M2414" i="5" s="1"/>
  <c r="L2415" i="5"/>
  <c r="M2415" i="5" s="1"/>
  <c r="L2416" i="5"/>
  <c r="M2416" i="5" s="1"/>
  <c r="L2417" i="5"/>
  <c r="M2417" i="5" s="1"/>
  <c r="L2418" i="5"/>
  <c r="M2418" i="5" s="1"/>
  <c r="L2419" i="5"/>
  <c r="M2419" i="5" s="1"/>
  <c r="L2420" i="5"/>
  <c r="M2420" i="5" s="1"/>
  <c r="L2421" i="5"/>
  <c r="M2421" i="5" s="1"/>
  <c r="L2422" i="5"/>
  <c r="M2422" i="5" s="1"/>
  <c r="L2423" i="5"/>
  <c r="M2423" i="5" s="1"/>
  <c r="L2424" i="5"/>
  <c r="M2424" i="5" s="1"/>
  <c r="L2425" i="5"/>
  <c r="M2425" i="5" s="1"/>
  <c r="L2426" i="5"/>
  <c r="M2426" i="5" s="1"/>
  <c r="L2427" i="5"/>
  <c r="M2427" i="5" s="1"/>
  <c r="L2428" i="5"/>
  <c r="M2428" i="5" s="1"/>
  <c r="L2429" i="5"/>
  <c r="M2429" i="5" s="1"/>
  <c r="L2430" i="5"/>
  <c r="M2430" i="5" s="1"/>
  <c r="L2431" i="5"/>
  <c r="M2431" i="5" s="1"/>
  <c r="L2432" i="5"/>
  <c r="M2432" i="5" s="1"/>
  <c r="L2433" i="5"/>
  <c r="M2433" i="5" s="1"/>
  <c r="L2434" i="5"/>
  <c r="M2434" i="5" s="1"/>
  <c r="L2435" i="5"/>
  <c r="M2435" i="5" s="1"/>
  <c r="L2436" i="5"/>
  <c r="M2436" i="5" s="1"/>
  <c r="L2437" i="5"/>
  <c r="M2437" i="5" s="1"/>
  <c r="L2438" i="5"/>
  <c r="M2438" i="5" s="1"/>
  <c r="L2439" i="5"/>
  <c r="M2439" i="5" s="1"/>
  <c r="L2440" i="5"/>
  <c r="M2440" i="5" s="1"/>
  <c r="L2441" i="5"/>
  <c r="M2441" i="5" s="1"/>
  <c r="L2442" i="5"/>
  <c r="M2442" i="5" s="1"/>
  <c r="L2443" i="5"/>
  <c r="M2443" i="5" s="1"/>
  <c r="L2444" i="5"/>
  <c r="M2444" i="5" s="1"/>
  <c r="L2445" i="5"/>
  <c r="M2445" i="5" s="1"/>
  <c r="L2446" i="5"/>
  <c r="M2446" i="5" s="1"/>
  <c r="L2447" i="5"/>
  <c r="M2447" i="5" s="1"/>
  <c r="L2448" i="5"/>
  <c r="M2448" i="5" s="1"/>
  <c r="L2449" i="5"/>
  <c r="M2449" i="5" s="1"/>
  <c r="L2450" i="5"/>
  <c r="M2450" i="5" s="1"/>
  <c r="L2451" i="5"/>
  <c r="M2451" i="5" s="1"/>
  <c r="L2452" i="5"/>
  <c r="M2452" i="5" s="1"/>
  <c r="L2453" i="5"/>
  <c r="M2453" i="5" s="1"/>
  <c r="L2454" i="5"/>
  <c r="M2454" i="5" s="1"/>
  <c r="L2455" i="5"/>
  <c r="M2455" i="5" s="1"/>
  <c r="L2456" i="5"/>
  <c r="M2456" i="5" s="1"/>
  <c r="L2457" i="5"/>
  <c r="M2457" i="5" s="1"/>
  <c r="L2458" i="5"/>
  <c r="M2458" i="5" s="1"/>
  <c r="L2459" i="5"/>
  <c r="M2459" i="5" s="1"/>
  <c r="L2460" i="5"/>
  <c r="M2460" i="5" s="1"/>
  <c r="L2461" i="5"/>
  <c r="M2461" i="5" s="1"/>
  <c r="L2462" i="5"/>
  <c r="M2462" i="5" s="1"/>
  <c r="L2463" i="5"/>
  <c r="M2463" i="5" s="1"/>
  <c r="L2464" i="5"/>
  <c r="M2464" i="5" s="1"/>
  <c r="L2465" i="5"/>
  <c r="M2465" i="5" s="1"/>
  <c r="L2466" i="5"/>
  <c r="M2466" i="5" s="1"/>
  <c r="L2467" i="5"/>
  <c r="M2467" i="5" s="1"/>
  <c r="L2468" i="5"/>
  <c r="M2468" i="5" s="1"/>
  <c r="L2469" i="5"/>
  <c r="M2469" i="5" s="1"/>
  <c r="L2470" i="5"/>
  <c r="M2470" i="5" s="1"/>
  <c r="L2471" i="5"/>
  <c r="M2471" i="5" s="1"/>
  <c r="L2472" i="5"/>
  <c r="M2472" i="5" s="1"/>
  <c r="L2473" i="5"/>
  <c r="M2473" i="5" s="1"/>
  <c r="L2474" i="5"/>
  <c r="M2474" i="5" s="1"/>
  <c r="L2475" i="5"/>
  <c r="M2475" i="5" s="1"/>
  <c r="L2476" i="5"/>
  <c r="M2476" i="5" s="1"/>
  <c r="L2477" i="5"/>
  <c r="M2477" i="5" s="1"/>
  <c r="L2478" i="5"/>
  <c r="M2478" i="5" s="1"/>
  <c r="L2479" i="5"/>
  <c r="M2479" i="5" s="1"/>
  <c r="L2480" i="5"/>
  <c r="M2480" i="5" s="1"/>
  <c r="L2481" i="5"/>
  <c r="M2481" i="5" s="1"/>
  <c r="L2482" i="5"/>
  <c r="M2482" i="5" s="1"/>
  <c r="L2483" i="5"/>
  <c r="M2483" i="5" s="1"/>
  <c r="L2484" i="5"/>
  <c r="M2484" i="5" s="1"/>
  <c r="L2485" i="5"/>
  <c r="M2485" i="5" s="1"/>
  <c r="L2486" i="5"/>
  <c r="M2486" i="5" s="1"/>
  <c r="L2487" i="5"/>
  <c r="M2487" i="5" s="1"/>
  <c r="L2488" i="5"/>
  <c r="M2488" i="5" s="1"/>
  <c r="L2489" i="5"/>
  <c r="M2489" i="5" s="1"/>
  <c r="L2490" i="5"/>
  <c r="M2490" i="5" s="1"/>
  <c r="L2491" i="5"/>
  <c r="M2491" i="5" s="1"/>
  <c r="L2492" i="5"/>
  <c r="M2492" i="5" s="1"/>
  <c r="L2493" i="5"/>
  <c r="M2493" i="5" s="1"/>
  <c r="L2494" i="5"/>
  <c r="M2494" i="5" s="1"/>
  <c r="L2495" i="5"/>
  <c r="M2495" i="5" s="1"/>
  <c r="L2496" i="5"/>
  <c r="M2496" i="5" s="1"/>
  <c r="L2497" i="5"/>
  <c r="M2497" i="5" s="1"/>
  <c r="L2498" i="5"/>
  <c r="M2498" i="5" s="1"/>
  <c r="L2499" i="5"/>
  <c r="M2499" i="5" s="1"/>
  <c r="L2500" i="5"/>
  <c r="M2500" i="5" s="1"/>
  <c r="L2501" i="5"/>
  <c r="M2501" i="5" s="1"/>
  <c r="L2502" i="5"/>
  <c r="M2502" i="5" s="1"/>
  <c r="L2503" i="5"/>
  <c r="M2503" i="5" s="1"/>
  <c r="L2504" i="5"/>
  <c r="M2504" i="5" s="1"/>
  <c r="L2505" i="5"/>
  <c r="M2505" i="5" s="1"/>
  <c r="L2506" i="5"/>
  <c r="M2506" i="5" s="1"/>
  <c r="L2507" i="5"/>
  <c r="M2507" i="5" s="1"/>
  <c r="L2508" i="5"/>
  <c r="M2508" i="5" s="1"/>
  <c r="L2509" i="5"/>
  <c r="M2509" i="5" s="1"/>
  <c r="L2510" i="5"/>
  <c r="M2510" i="5" s="1"/>
  <c r="L2511" i="5"/>
  <c r="M2511" i="5" s="1"/>
  <c r="L2512" i="5"/>
  <c r="M2512" i="5" s="1"/>
  <c r="L2513" i="5"/>
  <c r="M2513" i="5" s="1"/>
  <c r="L2514" i="5"/>
  <c r="M2514" i="5" s="1"/>
  <c r="L2515" i="5"/>
  <c r="M2515" i="5" s="1"/>
  <c r="L2516" i="5"/>
  <c r="M2516" i="5" s="1"/>
  <c r="L2517" i="5"/>
  <c r="M2517" i="5" s="1"/>
  <c r="L2518" i="5"/>
  <c r="M2518" i="5" s="1"/>
  <c r="L2519" i="5"/>
  <c r="M2519" i="5" s="1"/>
  <c r="L2520" i="5"/>
  <c r="M2520" i="5" s="1"/>
  <c r="L2521" i="5"/>
  <c r="M2521" i="5" s="1"/>
  <c r="L2522" i="5"/>
  <c r="M2522" i="5" s="1"/>
  <c r="L2523" i="5"/>
  <c r="M2523" i="5" s="1"/>
  <c r="L2524" i="5"/>
  <c r="M2524" i="5" s="1"/>
  <c r="L2525" i="5"/>
  <c r="M2525" i="5" s="1"/>
  <c r="L2526" i="5"/>
  <c r="M2526" i="5" s="1"/>
  <c r="L2527" i="5"/>
  <c r="M2527" i="5" s="1"/>
  <c r="L2528" i="5"/>
  <c r="M2528" i="5" s="1"/>
  <c r="L2529" i="5"/>
  <c r="M2529" i="5" s="1"/>
  <c r="L2530" i="5"/>
  <c r="M2530" i="5" s="1"/>
  <c r="L2531" i="5"/>
  <c r="M2531" i="5" s="1"/>
  <c r="L2532" i="5"/>
  <c r="M2532" i="5" s="1"/>
  <c r="L2533" i="5"/>
  <c r="M2533" i="5" s="1"/>
  <c r="L2534" i="5"/>
  <c r="M2534" i="5" s="1"/>
  <c r="L2535" i="5"/>
  <c r="M2535" i="5" s="1"/>
  <c r="L2536" i="5"/>
  <c r="M2536" i="5" s="1"/>
  <c r="L2537" i="5"/>
  <c r="M2537" i="5" s="1"/>
  <c r="L2538" i="5"/>
  <c r="M2538" i="5" s="1"/>
  <c r="L2539" i="5"/>
  <c r="M2539" i="5" s="1"/>
  <c r="L2540" i="5"/>
  <c r="M2540" i="5" s="1"/>
  <c r="L2541" i="5"/>
  <c r="M2541" i="5" s="1"/>
  <c r="L2542" i="5"/>
  <c r="M2542" i="5" s="1"/>
  <c r="L2543" i="5"/>
  <c r="M2543" i="5" s="1"/>
  <c r="L2544" i="5"/>
  <c r="M2544" i="5" s="1"/>
  <c r="L2545" i="5"/>
  <c r="M2545" i="5" s="1"/>
  <c r="L2546" i="5"/>
  <c r="M2546" i="5" s="1"/>
  <c r="L2547" i="5"/>
  <c r="M2547" i="5" s="1"/>
  <c r="L2548" i="5"/>
  <c r="M2548" i="5" s="1"/>
  <c r="L2549" i="5"/>
  <c r="M2549" i="5" s="1"/>
  <c r="L2550" i="5"/>
  <c r="M2550" i="5" s="1"/>
  <c r="L2551" i="5"/>
  <c r="M2551" i="5" s="1"/>
  <c r="L2552" i="5"/>
  <c r="M2552" i="5" s="1"/>
  <c r="L2553" i="5"/>
  <c r="M2553" i="5" s="1"/>
  <c r="L2554" i="5"/>
  <c r="M2554" i="5" s="1"/>
  <c r="L2555" i="5"/>
  <c r="M2555" i="5" s="1"/>
  <c r="L2556" i="5"/>
  <c r="M2556" i="5" s="1"/>
  <c r="L2557" i="5"/>
  <c r="M2557" i="5" s="1"/>
  <c r="L2558" i="5"/>
  <c r="M2558" i="5" s="1"/>
  <c r="L2559" i="5"/>
  <c r="M2559" i="5" s="1"/>
  <c r="L2560" i="5"/>
  <c r="M2560" i="5" s="1"/>
  <c r="L2561" i="5"/>
  <c r="M2561" i="5" s="1"/>
  <c r="L2562" i="5"/>
  <c r="M2562" i="5" s="1"/>
  <c r="L2563" i="5"/>
  <c r="M2563" i="5" s="1"/>
  <c r="L2564" i="5"/>
  <c r="M2564" i="5" s="1"/>
  <c r="L2565" i="5"/>
  <c r="M2565" i="5" s="1"/>
  <c r="L2566" i="5"/>
  <c r="M2566" i="5" s="1"/>
  <c r="L2567" i="5"/>
  <c r="M2567" i="5" s="1"/>
  <c r="L2568" i="5"/>
  <c r="M2568" i="5" s="1"/>
  <c r="L2569" i="5"/>
  <c r="M2569" i="5" s="1"/>
  <c r="L2570" i="5"/>
  <c r="M2570" i="5" s="1"/>
  <c r="L2571" i="5"/>
  <c r="M2571" i="5" s="1"/>
  <c r="L2572" i="5"/>
  <c r="M2572" i="5" s="1"/>
  <c r="L2573" i="5"/>
  <c r="M2573" i="5" s="1"/>
  <c r="L2574" i="5"/>
  <c r="M2574" i="5" s="1"/>
  <c r="L2575" i="5"/>
  <c r="M2575" i="5" s="1"/>
  <c r="L2576" i="5"/>
  <c r="M2576" i="5" s="1"/>
  <c r="L2577" i="5"/>
  <c r="M2577" i="5" s="1"/>
  <c r="L2578" i="5"/>
  <c r="M2578" i="5" s="1"/>
  <c r="L2579" i="5"/>
  <c r="M2579" i="5" s="1"/>
  <c r="L2580" i="5"/>
  <c r="M2580" i="5" s="1"/>
  <c r="L2581" i="5"/>
  <c r="M2581" i="5" s="1"/>
  <c r="L2582" i="5"/>
  <c r="M2582" i="5" s="1"/>
  <c r="L2583" i="5"/>
  <c r="M2583" i="5" s="1"/>
  <c r="L2584" i="5"/>
  <c r="M2584" i="5" s="1"/>
  <c r="L2585" i="5"/>
  <c r="M2585" i="5" s="1"/>
  <c r="L2586" i="5"/>
  <c r="M2586" i="5" s="1"/>
  <c r="L2587" i="5"/>
  <c r="M2587" i="5" s="1"/>
  <c r="L2588" i="5"/>
  <c r="M2588" i="5" s="1"/>
  <c r="L2589" i="5"/>
  <c r="M2589" i="5" s="1"/>
  <c r="L2590" i="5"/>
  <c r="M2590" i="5" s="1"/>
  <c r="L2591" i="5"/>
  <c r="M2591" i="5" s="1"/>
  <c r="L2592" i="5"/>
  <c r="M2592" i="5" s="1"/>
  <c r="L2593" i="5"/>
  <c r="M2593" i="5" s="1"/>
  <c r="L2594" i="5"/>
  <c r="M2594" i="5" s="1"/>
  <c r="L2595" i="5"/>
  <c r="M2595" i="5" s="1"/>
  <c r="L2596" i="5"/>
  <c r="M2596" i="5" s="1"/>
  <c r="L2597" i="5"/>
  <c r="M2597" i="5" s="1"/>
  <c r="L2598" i="5"/>
  <c r="M2598" i="5" s="1"/>
  <c r="L2599" i="5"/>
  <c r="M2599" i="5" s="1"/>
  <c r="L2600" i="5"/>
  <c r="M2600" i="5" s="1"/>
  <c r="L2601" i="5"/>
  <c r="M2601" i="5" s="1"/>
  <c r="L2602" i="5"/>
  <c r="M2602" i="5" s="1"/>
  <c r="L2603" i="5"/>
  <c r="M2603" i="5" s="1"/>
  <c r="L2604" i="5"/>
  <c r="M2604" i="5" s="1"/>
  <c r="L2605" i="5"/>
  <c r="M2605" i="5" s="1"/>
  <c r="L2606" i="5"/>
  <c r="M2606" i="5" s="1"/>
  <c r="L2607" i="5"/>
  <c r="M2607" i="5" s="1"/>
  <c r="L2608" i="5"/>
  <c r="M2608" i="5" s="1"/>
  <c r="L2609" i="5"/>
  <c r="M2609" i="5" s="1"/>
  <c r="L2610" i="5"/>
  <c r="M2610" i="5" s="1"/>
  <c r="L2611" i="5"/>
  <c r="M2611" i="5" s="1"/>
  <c r="L2612" i="5"/>
  <c r="M2612" i="5" s="1"/>
  <c r="L2613" i="5"/>
  <c r="M2613" i="5" s="1"/>
  <c r="L2614" i="5"/>
  <c r="M2614" i="5" s="1"/>
  <c r="L2615" i="5"/>
  <c r="M2615" i="5" s="1"/>
  <c r="L2616" i="5"/>
  <c r="M2616" i="5" s="1"/>
  <c r="L2617" i="5"/>
  <c r="M2617" i="5" s="1"/>
  <c r="L2618" i="5"/>
  <c r="M2618" i="5" s="1"/>
  <c r="L2619" i="5"/>
  <c r="M2619" i="5" s="1"/>
  <c r="L2620" i="5"/>
  <c r="M2620" i="5" s="1"/>
  <c r="L2621" i="5"/>
  <c r="M2621" i="5" s="1"/>
  <c r="L2622" i="5"/>
  <c r="M2622" i="5" s="1"/>
  <c r="L2623" i="5"/>
  <c r="M2623" i="5" s="1"/>
  <c r="L2624" i="5"/>
  <c r="M2624" i="5" s="1"/>
  <c r="L2625" i="5"/>
  <c r="M2625" i="5" s="1"/>
  <c r="L2626" i="5"/>
  <c r="M2626" i="5" s="1"/>
  <c r="L2627" i="5"/>
  <c r="M2627" i="5" s="1"/>
  <c r="L2628" i="5"/>
  <c r="M2628" i="5" s="1"/>
  <c r="L2629" i="5"/>
  <c r="M2629" i="5" s="1"/>
  <c r="L2630" i="5"/>
  <c r="M2630" i="5" s="1"/>
  <c r="L2631" i="5"/>
  <c r="M2631" i="5" s="1"/>
  <c r="L2632" i="5"/>
  <c r="M2632" i="5" s="1"/>
  <c r="L2633" i="5"/>
  <c r="M2633" i="5" s="1"/>
  <c r="L2634" i="5"/>
  <c r="M2634" i="5" s="1"/>
  <c r="L2635" i="5"/>
  <c r="M2635" i="5" s="1"/>
  <c r="L2636" i="5"/>
  <c r="M2636" i="5" s="1"/>
  <c r="L2637" i="5"/>
  <c r="M2637" i="5" s="1"/>
  <c r="L2638" i="5"/>
  <c r="M2638" i="5" s="1"/>
  <c r="L2639" i="5"/>
  <c r="M2639" i="5" s="1"/>
  <c r="L2640" i="5"/>
  <c r="M2640" i="5" s="1"/>
  <c r="L2641" i="5"/>
  <c r="M2641" i="5" s="1"/>
  <c r="L2642" i="5"/>
  <c r="M2642" i="5" s="1"/>
  <c r="L2643" i="5"/>
  <c r="M2643" i="5" s="1"/>
  <c r="L2644" i="5"/>
  <c r="M2644" i="5" s="1"/>
  <c r="L2645" i="5"/>
  <c r="M2645" i="5" s="1"/>
  <c r="L2646" i="5"/>
  <c r="M2646" i="5" s="1"/>
  <c r="L2647" i="5"/>
  <c r="M2647" i="5" s="1"/>
  <c r="L2648" i="5"/>
  <c r="M2648" i="5" s="1"/>
  <c r="L2649" i="5"/>
  <c r="M2649" i="5" s="1"/>
  <c r="L2650" i="5"/>
  <c r="M2650" i="5" s="1"/>
  <c r="L2651" i="5"/>
  <c r="M2651" i="5" s="1"/>
  <c r="L2652" i="5"/>
  <c r="M2652" i="5" s="1"/>
  <c r="L2653" i="5"/>
  <c r="M2653" i="5" s="1"/>
  <c r="L2654" i="5"/>
  <c r="M2654" i="5" s="1"/>
  <c r="L2655" i="5"/>
  <c r="M2655" i="5" s="1"/>
  <c r="L2656" i="5"/>
  <c r="M2656" i="5" s="1"/>
  <c r="L2657" i="5"/>
  <c r="M2657" i="5" s="1"/>
  <c r="L2658" i="5"/>
  <c r="M2658" i="5" s="1"/>
  <c r="L2659" i="5"/>
  <c r="M2659" i="5" s="1"/>
  <c r="L2660" i="5"/>
  <c r="M2660" i="5" s="1"/>
  <c r="L2661" i="5"/>
  <c r="M2661" i="5" s="1"/>
  <c r="L2662" i="5"/>
  <c r="M2662" i="5" s="1"/>
  <c r="L2663" i="5"/>
  <c r="M2663" i="5" s="1"/>
  <c r="L2664" i="5"/>
  <c r="M2664" i="5" s="1"/>
  <c r="L2665" i="5"/>
  <c r="M2665" i="5" s="1"/>
  <c r="L2666" i="5"/>
  <c r="M2666" i="5" s="1"/>
  <c r="L2667" i="5"/>
  <c r="M2667" i="5" s="1"/>
  <c r="L2668" i="5"/>
  <c r="M2668" i="5" s="1"/>
  <c r="L2669" i="5"/>
  <c r="M2669" i="5" s="1"/>
  <c r="L2670" i="5"/>
  <c r="M2670" i="5" s="1"/>
  <c r="L2671" i="5"/>
  <c r="M2671" i="5" s="1"/>
  <c r="L2672" i="5"/>
  <c r="M2672" i="5" s="1"/>
  <c r="L2673" i="5"/>
  <c r="M2673" i="5" s="1"/>
  <c r="L2674" i="5"/>
  <c r="M2674" i="5" s="1"/>
  <c r="L2675" i="5"/>
  <c r="M2675" i="5" s="1"/>
  <c r="L2676" i="5"/>
  <c r="M2676" i="5" s="1"/>
  <c r="L2677" i="5"/>
  <c r="M2677" i="5" s="1"/>
  <c r="L2678" i="5"/>
  <c r="M2678" i="5" s="1"/>
  <c r="L2679" i="5"/>
  <c r="M2679" i="5" s="1"/>
  <c r="L2680" i="5"/>
  <c r="M2680" i="5" s="1"/>
  <c r="L2681" i="5"/>
  <c r="M2681" i="5" s="1"/>
  <c r="L2682" i="5"/>
  <c r="M2682" i="5" s="1"/>
  <c r="L2683" i="5"/>
  <c r="M2683" i="5" s="1"/>
  <c r="L2684" i="5"/>
  <c r="M2684" i="5" s="1"/>
  <c r="L2685" i="5"/>
  <c r="M2685" i="5" s="1"/>
  <c r="L2686" i="5"/>
  <c r="M2686" i="5" s="1"/>
  <c r="L2687" i="5"/>
  <c r="M2687" i="5" s="1"/>
  <c r="L2688" i="5"/>
  <c r="M2688" i="5" s="1"/>
  <c r="L2689" i="5"/>
  <c r="M2689" i="5" s="1"/>
  <c r="L2690" i="5"/>
  <c r="M2690" i="5" s="1"/>
  <c r="L2691" i="5"/>
  <c r="M2691" i="5" s="1"/>
  <c r="L2692" i="5"/>
  <c r="M2692" i="5" s="1"/>
  <c r="L2693" i="5"/>
  <c r="M2693" i="5" s="1"/>
  <c r="L2694" i="5"/>
  <c r="M2694" i="5" s="1"/>
  <c r="L2695" i="5"/>
  <c r="M2695" i="5" s="1"/>
  <c r="L2696" i="5"/>
  <c r="M2696" i="5" s="1"/>
  <c r="L2697" i="5"/>
  <c r="M2697" i="5" s="1"/>
  <c r="L2698" i="5"/>
  <c r="M2698" i="5" s="1"/>
  <c r="L2699" i="5"/>
  <c r="M2699" i="5" s="1"/>
  <c r="L2700" i="5"/>
  <c r="M2700" i="5" s="1"/>
  <c r="L2701" i="5"/>
  <c r="M2701" i="5" s="1"/>
  <c r="L2702" i="5"/>
  <c r="M2702" i="5" s="1"/>
  <c r="L2703" i="5"/>
  <c r="M2703" i="5" s="1"/>
  <c r="L2704" i="5"/>
  <c r="M2704" i="5" s="1"/>
  <c r="L2705" i="5"/>
  <c r="M2705" i="5" s="1"/>
  <c r="L2706" i="5"/>
  <c r="M2706" i="5" s="1"/>
  <c r="L2707" i="5"/>
  <c r="M2707" i="5" s="1"/>
  <c r="L2708" i="5"/>
  <c r="M2708" i="5" s="1"/>
  <c r="L2709" i="5"/>
  <c r="M2709" i="5" s="1"/>
  <c r="L2710" i="5"/>
  <c r="M2710" i="5" s="1"/>
  <c r="L2711" i="5"/>
  <c r="M2711" i="5" s="1"/>
  <c r="L2712" i="5"/>
  <c r="M2712" i="5" s="1"/>
  <c r="L2713" i="5"/>
  <c r="M2713" i="5" s="1"/>
  <c r="L2714" i="5"/>
  <c r="M2714" i="5" s="1"/>
  <c r="L2715" i="5"/>
  <c r="M2715" i="5" s="1"/>
  <c r="L2716" i="5"/>
  <c r="M2716" i="5" s="1"/>
  <c r="L2717" i="5"/>
  <c r="M2717" i="5" s="1"/>
  <c r="L2718" i="5"/>
  <c r="M2718" i="5" s="1"/>
  <c r="L2719" i="5"/>
  <c r="M2719" i="5" s="1"/>
  <c r="L2720" i="5"/>
  <c r="M2720" i="5" s="1"/>
  <c r="L2721" i="5"/>
  <c r="M2721" i="5" s="1"/>
  <c r="L2722" i="5"/>
  <c r="M2722" i="5" s="1"/>
  <c r="L2723" i="5"/>
  <c r="M2723" i="5" s="1"/>
  <c r="L2724" i="5"/>
  <c r="M2724" i="5" s="1"/>
  <c r="L2725" i="5"/>
  <c r="M2725" i="5" s="1"/>
  <c r="L2726" i="5"/>
  <c r="M2726" i="5" s="1"/>
  <c r="L2727" i="5"/>
  <c r="M2727" i="5" s="1"/>
  <c r="L2728" i="5"/>
  <c r="M2728" i="5" s="1"/>
  <c r="L2729" i="5"/>
  <c r="M2729" i="5" s="1"/>
  <c r="L2730" i="5"/>
  <c r="M2730" i="5" s="1"/>
  <c r="L2731" i="5"/>
  <c r="M2731" i="5" s="1"/>
  <c r="L2732" i="5"/>
  <c r="M2732" i="5" s="1"/>
  <c r="L2733" i="5"/>
  <c r="M2733" i="5" s="1"/>
  <c r="L2734" i="5"/>
  <c r="M2734" i="5" s="1"/>
  <c r="L2735" i="5"/>
  <c r="M2735" i="5" s="1"/>
  <c r="L2736" i="5"/>
  <c r="M2736" i="5" s="1"/>
  <c r="L2737" i="5"/>
  <c r="M2737" i="5" s="1"/>
  <c r="L2738" i="5"/>
  <c r="M2738" i="5" s="1"/>
  <c r="L2739" i="5"/>
  <c r="M2739" i="5" s="1"/>
  <c r="L2740" i="5"/>
  <c r="M2740" i="5" s="1"/>
  <c r="L2741" i="5"/>
  <c r="M2741" i="5" s="1"/>
  <c r="L2742" i="5"/>
  <c r="M2742" i="5" s="1"/>
  <c r="L2743" i="5"/>
  <c r="M2743" i="5" s="1"/>
  <c r="L2744" i="5"/>
  <c r="M2744" i="5" s="1"/>
  <c r="L2745" i="5"/>
  <c r="M2745" i="5" s="1"/>
  <c r="L2746" i="5"/>
  <c r="M2746" i="5" s="1"/>
  <c r="L2747" i="5"/>
  <c r="M2747" i="5" s="1"/>
  <c r="L2748" i="5"/>
  <c r="M2748" i="5" s="1"/>
  <c r="L2749" i="5"/>
  <c r="M2749" i="5" s="1"/>
  <c r="L2750" i="5"/>
  <c r="M2750" i="5" s="1"/>
  <c r="L2751" i="5"/>
  <c r="M2751" i="5" s="1"/>
  <c r="L2752" i="5"/>
  <c r="M2752" i="5" s="1"/>
  <c r="L2753" i="5"/>
  <c r="M2753" i="5" s="1"/>
  <c r="L2754" i="5"/>
  <c r="M2754" i="5" s="1"/>
  <c r="L2755" i="5"/>
  <c r="M2755" i="5" s="1"/>
  <c r="L2756" i="5"/>
  <c r="M2756" i="5" s="1"/>
  <c r="L2757" i="5"/>
  <c r="M2757" i="5" s="1"/>
  <c r="L2758" i="5"/>
  <c r="M2758" i="5" s="1"/>
  <c r="L2759" i="5"/>
  <c r="M2759" i="5" s="1"/>
  <c r="L2760" i="5"/>
  <c r="M2760" i="5" s="1"/>
  <c r="L2761" i="5"/>
  <c r="M2761" i="5" s="1"/>
  <c r="L2762" i="5"/>
  <c r="M2762" i="5" s="1"/>
  <c r="L2763" i="5"/>
  <c r="M2763" i="5" s="1"/>
  <c r="L2764" i="5"/>
  <c r="M2764" i="5" s="1"/>
  <c r="L2765" i="5"/>
  <c r="M2765" i="5" s="1"/>
  <c r="L2766" i="5"/>
  <c r="M2766" i="5" s="1"/>
  <c r="L2767" i="5"/>
  <c r="M2767" i="5" s="1"/>
  <c r="L2768" i="5"/>
  <c r="M2768" i="5" s="1"/>
  <c r="L2769" i="5"/>
  <c r="M2769" i="5" s="1"/>
  <c r="L2770" i="5"/>
  <c r="M2770" i="5" s="1"/>
  <c r="L2771" i="5"/>
  <c r="M2771" i="5" s="1"/>
  <c r="L2772" i="5"/>
  <c r="M2772" i="5" s="1"/>
  <c r="L2773" i="5"/>
  <c r="M2773" i="5" s="1"/>
  <c r="L2774" i="5"/>
  <c r="M2774" i="5" s="1"/>
  <c r="L2775" i="5"/>
  <c r="M2775" i="5" s="1"/>
  <c r="L2776" i="5"/>
  <c r="M2776" i="5" s="1"/>
  <c r="L2777" i="5"/>
  <c r="M2777" i="5" s="1"/>
  <c r="L2778" i="5"/>
  <c r="M2778" i="5" s="1"/>
  <c r="L2779" i="5"/>
  <c r="M2779" i="5" s="1"/>
  <c r="L2780" i="5"/>
  <c r="M2780" i="5" s="1"/>
  <c r="L2781" i="5"/>
  <c r="M2781" i="5" s="1"/>
  <c r="L2782" i="5"/>
  <c r="M2782" i="5" s="1"/>
  <c r="L2783" i="5"/>
  <c r="M2783" i="5" s="1"/>
  <c r="L2784" i="5"/>
  <c r="M2784" i="5" s="1"/>
  <c r="L2785" i="5"/>
  <c r="M2785" i="5" s="1"/>
  <c r="L2786" i="5"/>
  <c r="M2786" i="5" s="1"/>
  <c r="L2787" i="5"/>
  <c r="M2787" i="5" s="1"/>
  <c r="L2788" i="5"/>
  <c r="M2788" i="5" s="1"/>
  <c r="L2789" i="5"/>
  <c r="M2789" i="5" s="1"/>
  <c r="L2790" i="5"/>
  <c r="M2790" i="5" s="1"/>
  <c r="L2791" i="5"/>
  <c r="M2791" i="5" s="1"/>
  <c r="L2792" i="5"/>
  <c r="M2792" i="5" s="1"/>
  <c r="L2793" i="5"/>
  <c r="M2793" i="5" s="1"/>
  <c r="L2794" i="5"/>
  <c r="M2794" i="5" s="1"/>
  <c r="L2795" i="5"/>
  <c r="M2795" i="5" s="1"/>
  <c r="L2796" i="5"/>
  <c r="M2796" i="5" s="1"/>
  <c r="L2797" i="5"/>
  <c r="M2797" i="5" s="1"/>
  <c r="L2798" i="5"/>
  <c r="M2798" i="5" s="1"/>
  <c r="L2799" i="5"/>
  <c r="M2799" i="5" s="1"/>
  <c r="L2800" i="5"/>
  <c r="M2800" i="5" s="1"/>
  <c r="L2801" i="5"/>
  <c r="M2801" i="5" s="1"/>
  <c r="L2802" i="5"/>
  <c r="M2802" i="5" s="1"/>
  <c r="L2803" i="5"/>
  <c r="M2803" i="5" s="1"/>
  <c r="L2804" i="5"/>
  <c r="M2804" i="5" s="1"/>
  <c r="L2805" i="5"/>
  <c r="M2805" i="5" s="1"/>
  <c r="L2806" i="5"/>
  <c r="M2806" i="5" s="1"/>
  <c r="L2807" i="5"/>
  <c r="M2807" i="5" s="1"/>
  <c r="L2808" i="5"/>
  <c r="M2808" i="5" s="1"/>
  <c r="L2809" i="5"/>
  <c r="M2809" i="5" s="1"/>
  <c r="L2810" i="5"/>
  <c r="M2810" i="5" s="1"/>
  <c r="L2811" i="5"/>
  <c r="M2811" i="5" s="1"/>
  <c r="L2812" i="5"/>
  <c r="M2812" i="5" s="1"/>
  <c r="L2813" i="5"/>
  <c r="M2813" i="5" s="1"/>
  <c r="L2814" i="5"/>
  <c r="M2814" i="5" s="1"/>
  <c r="L2815" i="5"/>
  <c r="M2815" i="5" s="1"/>
  <c r="L2816" i="5"/>
  <c r="M2816" i="5" s="1"/>
  <c r="L2817" i="5"/>
  <c r="M2817" i="5" s="1"/>
  <c r="L2818" i="5"/>
  <c r="M2818" i="5" s="1"/>
  <c r="L2819" i="5"/>
  <c r="M2819" i="5" s="1"/>
  <c r="L2820" i="5"/>
  <c r="M2820" i="5" s="1"/>
  <c r="L2821" i="5"/>
  <c r="M2821" i="5" s="1"/>
  <c r="L2822" i="5"/>
  <c r="M2822" i="5" s="1"/>
  <c r="L2823" i="5"/>
  <c r="M2823" i="5" s="1"/>
  <c r="L2824" i="5"/>
  <c r="M2824" i="5" s="1"/>
  <c r="L2825" i="5"/>
  <c r="M2825" i="5" s="1"/>
  <c r="L2826" i="5"/>
  <c r="M2826" i="5" s="1"/>
  <c r="L2827" i="5"/>
  <c r="M2827" i="5" s="1"/>
  <c r="L2828" i="5"/>
  <c r="M2828" i="5" s="1"/>
  <c r="L2829" i="5"/>
  <c r="M2829" i="5" s="1"/>
  <c r="L2830" i="5"/>
  <c r="M2830" i="5" s="1"/>
  <c r="L2831" i="5"/>
  <c r="M2831" i="5" s="1"/>
  <c r="L2832" i="5"/>
  <c r="M2832" i="5" s="1"/>
  <c r="L2833" i="5"/>
  <c r="M2833" i="5" s="1"/>
  <c r="L2834" i="5"/>
  <c r="M2834" i="5" s="1"/>
  <c r="L2835" i="5"/>
  <c r="M2835" i="5" s="1"/>
  <c r="L2836" i="5"/>
  <c r="M2836" i="5" s="1"/>
  <c r="L2837" i="5"/>
  <c r="M2837" i="5" s="1"/>
  <c r="L2838" i="5"/>
  <c r="M2838" i="5" s="1"/>
  <c r="L2839" i="5"/>
  <c r="M2839" i="5" s="1"/>
  <c r="L2840" i="5"/>
  <c r="M2840" i="5" s="1"/>
  <c r="L2841" i="5"/>
  <c r="M2841" i="5" s="1"/>
  <c r="L2842" i="5"/>
  <c r="M2842" i="5" s="1"/>
  <c r="L2843" i="5"/>
  <c r="M2843" i="5" s="1"/>
  <c r="L2844" i="5"/>
  <c r="M2844" i="5" s="1"/>
  <c r="L2845" i="5"/>
  <c r="M2845" i="5" s="1"/>
  <c r="L2846" i="5"/>
  <c r="M2846" i="5" s="1"/>
  <c r="L2847" i="5"/>
  <c r="M2847" i="5" s="1"/>
  <c r="L2848" i="5"/>
  <c r="M2848" i="5" s="1"/>
  <c r="L2849" i="5"/>
  <c r="M2849" i="5" s="1"/>
  <c r="L2850" i="5"/>
  <c r="M2850" i="5" s="1"/>
  <c r="L2851" i="5"/>
  <c r="M2851" i="5" s="1"/>
  <c r="L2852" i="5"/>
  <c r="M2852" i="5" s="1"/>
  <c r="L2853" i="5"/>
  <c r="M2853" i="5" s="1"/>
  <c r="L2854" i="5"/>
  <c r="M2854" i="5" s="1"/>
  <c r="L2855" i="5"/>
  <c r="M2855" i="5" s="1"/>
  <c r="L2856" i="5"/>
  <c r="M2856" i="5" s="1"/>
  <c r="L2857" i="5"/>
  <c r="M2857" i="5" s="1"/>
  <c r="L2858" i="5"/>
  <c r="M2858" i="5" s="1"/>
  <c r="L2859" i="5"/>
  <c r="M2859" i="5" s="1"/>
  <c r="L2860" i="5"/>
  <c r="M2860" i="5" s="1"/>
  <c r="L2861" i="5"/>
  <c r="M2861" i="5" s="1"/>
  <c r="L2862" i="5"/>
  <c r="M2862" i="5" s="1"/>
  <c r="L2863" i="5"/>
  <c r="M2863" i="5" s="1"/>
  <c r="L2864" i="5"/>
  <c r="M2864" i="5" s="1"/>
  <c r="L2865" i="5"/>
  <c r="M2865" i="5" s="1"/>
  <c r="L2866" i="5"/>
  <c r="M2866" i="5" s="1"/>
  <c r="L2867" i="5"/>
  <c r="M2867" i="5" s="1"/>
  <c r="L2868" i="5"/>
  <c r="M2868" i="5" s="1"/>
  <c r="L2869" i="5"/>
  <c r="M2869" i="5" s="1"/>
  <c r="L2870" i="5"/>
  <c r="M2870" i="5" s="1"/>
  <c r="L2871" i="5"/>
  <c r="M2871" i="5" s="1"/>
  <c r="L2872" i="5"/>
  <c r="M2872" i="5" s="1"/>
  <c r="L2873" i="5"/>
  <c r="M2873" i="5" s="1"/>
  <c r="L2874" i="5"/>
  <c r="M2874" i="5" s="1"/>
  <c r="L2875" i="5"/>
  <c r="M2875" i="5" s="1"/>
  <c r="L2876" i="5"/>
  <c r="M2876" i="5" s="1"/>
  <c r="L2877" i="5"/>
  <c r="M2877" i="5" s="1"/>
  <c r="L2878" i="5"/>
  <c r="M2878" i="5" s="1"/>
  <c r="L2879" i="5"/>
  <c r="M2879" i="5" s="1"/>
  <c r="L2880" i="5"/>
  <c r="M2880" i="5" s="1"/>
  <c r="L2881" i="5"/>
  <c r="M2881" i="5" s="1"/>
  <c r="L2882" i="5"/>
  <c r="M2882" i="5" s="1"/>
  <c r="L2883" i="5"/>
  <c r="M2883" i="5" s="1"/>
  <c r="L2884" i="5"/>
  <c r="M2884" i="5" s="1"/>
  <c r="L2885" i="5"/>
  <c r="M2885" i="5" s="1"/>
  <c r="L2886" i="5"/>
  <c r="M2886" i="5" s="1"/>
  <c r="L2887" i="5"/>
  <c r="M2887" i="5" s="1"/>
  <c r="L2888" i="5"/>
  <c r="M2888" i="5" s="1"/>
  <c r="L2889" i="5"/>
  <c r="M2889" i="5" s="1"/>
  <c r="L2890" i="5"/>
  <c r="M2890" i="5" s="1"/>
  <c r="L2891" i="5"/>
  <c r="M2891" i="5" s="1"/>
  <c r="L2892" i="5"/>
  <c r="M2892" i="5" s="1"/>
  <c r="L2893" i="5"/>
  <c r="M2893" i="5" s="1"/>
  <c r="L2894" i="5"/>
  <c r="M2894" i="5" s="1"/>
  <c r="L2895" i="5"/>
  <c r="M2895" i="5" s="1"/>
  <c r="L2896" i="5"/>
  <c r="M2896" i="5" s="1"/>
  <c r="L2897" i="5"/>
  <c r="M2897" i="5" s="1"/>
  <c r="L2898" i="5"/>
  <c r="M2898" i="5" s="1"/>
  <c r="L2899" i="5"/>
  <c r="M2899" i="5" s="1"/>
  <c r="L2900" i="5"/>
  <c r="M2900" i="5" s="1"/>
  <c r="L2901" i="5"/>
  <c r="M2901" i="5" s="1"/>
  <c r="L2902" i="5"/>
  <c r="M2902" i="5" s="1"/>
  <c r="L2903" i="5"/>
  <c r="M2903" i="5" s="1"/>
  <c r="L2904" i="5"/>
  <c r="M2904" i="5" s="1"/>
  <c r="L2905" i="5"/>
  <c r="M2905" i="5" s="1"/>
  <c r="L2906" i="5"/>
  <c r="M2906" i="5" s="1"/>
  <c r="L2907" i="5"/>
  <c r="M2907" i="5" s="1"/>
  <c r="L2908" i="5"/>
  <c r="M2908" i="5" s="1"/>
  <c r="L2909" i="5"/>
  <c r="M2909" i="5" s="1"/>
  <c r="L2910" i="5"/>
  <c r="M2910" i="5" s="1"/>
  <c r="L2911" i="5"/>
  <c r="M2911" i="5" s="1"/>
  <c r="L2912" i="5"/>
  <c r="M2912" i="5" s="1"/>
  <c r="L2913" i="5"/>
  <c r="M2913" i="5" s="1"/>
  <c r="L2914" i="5"/>
  <c r="M2914" i="5" s="1"/>
  <c r="L2915" i="5"/>
  <c r="M2915" i="5" s="1"/>
  <c r="L2916" i="5"/>
  <c r="M2916" i="5" s="1"/>
  <c r="L2917" i="5"/>
  <c r="M2917" i="5" s="1"/>
  <c r="L2918" i="5"/>
  <c r="M2918" i="5" s="1"/>
  <c r="L2919" i="5"/>
  <c r="M2919" i="5" s="1"/>
  <c r="L2920" i="5"/>
  <c r="M2920" i="5" s="1"/>
  <c r="L2921" i="5"/>
  <c r="M2921" i="5" s="1"/>
  <c r="L2922" i="5"/>
  <c r="M2922" i="5" s="1"/>
  <c r="L2923" i="5"/>
  <c r="M2923" i="5" s="1"/>
  <c r="L2924" i="5"/>
  <c r="M2924" i="5" s="1"/>
  <c r="L2925" i="5"/>
  <c r="M2925" i="5" s="1"/>
  <c r="L2926" i="5"/>
  <c r="M2926" i="5" s="1"/>
  <c r="L2927" i="5"/>
  <c r="M2927" i="5" s="1"/>
  <c r="L2928" i="5"/>
  <c r="M2928" i="5" s="1"/>
  <c r="L2929" i="5"/>
  <c r="M2929" i="5" s="1"/>
  <c r="L2930" i="5"/>
  <c r="M2930" i="5" s="1"/>
  <c r="L2931" i="5"/>
  <c r="M2931" i="5" s="1"/>
  <c r="L2932" i="5"/>
  <c r="M2932" i="5" s="1"/>
  <c r="L2933" i="5"/>
  <c r="M2933" i="5" s="1"/>
  <c r="L2934" i="5"/>
  <c r="M2934" i="5" s="1"/>
  <c r="L2935" i="5"/>
  <c r="M2935" i="5" s="1"/>
  <c r="L2936" i="5"/>
  <c r="M2936" i="5" s="1"/>
  <c r="L2937" i="5"/>
  <c r="M2937" i="5" s="1"/>
  <c r="L2938" i="5"/>
  <c r="M2938" i="5" s="1"/>
  <c r="L2939" i="5"/>
  <c r="M2939" i="5" s="1"/>
  <c r="L2940" i="5"/>
  <c r="M2940" i="5" s="1"/>
  <c r="L2941" i="5"/>
  <c r="M2941" i="5" s="1"/>
  <c r="L2942" i="5"/>
  <c r="M2942" i="5" s="1"/>
  <c r="L2943" i="5"/>
  <c r="M2943" i="5" s="1"/>
  <c r="L2944" i="5"/>
  <c r="M2944" i="5" s="1"/>
  <c r="L2945" i="5"/>
  <c r="M2945" i="5" s="1"/>
  <c r="L2946" i="5"/>
  <c r="M2946" i="5" s="1"/>
  <c r="L2947" i="5"/>
  <c r="M2947" i="5" s="1"/>
  <c r="L2948" i="5"/>
  <c r="M2948" i="5" s="1"/>
  <c r="L2949" i="5"/>
  <c r="M2949" i="5" s="1"/>
  <c r="L2950" i="5"/>
  <c r="M2950" i="5" s="1"/>
  <c r="L2951" i="5"/>
  <c r="M2951" i="5" s="1"/>
  <c r="L2952" i="5"/>
  <c r="M2952" i="5" s="1"/>
  <c r="L2953" i="5"/>
  <c r="M2953" i="5" s="1"/>
  <c r="L2954" i="5"/>
  <c r="M2954" i="5" s="1"/>
  <c r="L2955" i="5"/>
  <c r="M2955" i="5" s="1"/>
  <c r="L2956" i="5"/>
  <c r="M2956" i="5" s="1"/>
  <c r="L2957" i="5"/>
  <c r="M2957" i="5" s="1"/>
  <c r="L2958" i="5"/>
  <c r="M2958" i="5" s="1"/>
  <c r="L2959" i="5"/>
  <c r="M2959" i="5" s="1"/>
  <c r="L2960" i="5"/>
  <c r="M2960" i="5" s="1"/>
  <c r="L2961" i="5"/>
  <c r="M2961" i="5" s="1"/>
  <c r="L2962" i="5"/>
  <c r="M2962" i="5" s="1"/>
  <c r="L2963" i="5"/>
  <c r="M2963" i="5" s="1"/>
  <c r="L2964" i="5"/>
  <c r="M2964" i="5" s="1"/>
  <c r="L2965" i="5"/>
  <c r="M2965" i="5" s="1"/>
  <c r="L2966" i="5"/>
  <c r="M2966" i="5" s="1"/>
  <c r="L2967" i="5"/>
  <c r="M2967" i="5" s="1"/>
  <c r="L2968" i="5"/>
  <c r="M2968" i="5" s="1"/>
  <c r="L2969" i="5"/>
  <c r="M2969" i="5" s="1"/>
  <c r="L2970" i="5"/>
  <c r="M2970" i="5" s="1"/>
  <c r="L2971" i="5"/>
  <c r="M2971" i="5" s="1"/>
  <c r="L2972" i="5"/>
  <c r="M2972" i="5" s="1"/>
  <c r="L2973" i="5"/>
  <c r="M2973" i="5" s="1"/>
  <c r="L2974" i="5"/>
  <c r="M2974" i="5" s="1"/>
  <c r="L2975" i="5"/>
  <c r="M2975" i="5" s="1"/>
  <c r="L2976" i="5"/>
  <c r="M2976" i="5" s="1"/>
  <c r="L2977" i="5"/>
  <c r="M2977" i="5" s="1"/>
  <c r="L2978" i="5"/>
  <c r="M2978" i="5" s="1"/>
  <c r="L2979" i="5"/>
  <c r="M2979" i="5" s="1"/>
  <c r="L2980" i="5"/>
  <c r="M2980" i="5" s="1"/>
  <c r="L2981" i="5"/>
  <c r="M2981" i="5" s="1"/>
  <c r="L2982" i="5"/>
  <c r="M2982" i="5" s="1"/>
  <c r="L2983" i="5"/>
  <c r="M2983" i="5" s="1"/>
  <c r="L2984" i="5"/>
  <c r="M2984" i="5" s="1"/>
  <c r="L2985" i="5"/>
  <c r="M2985" i="5" s="1"/>
  <c r="L2986" i="5"/>
  <c r="M2986" i="5" s="1"/>
  <c r="L2987" i="5"/>
  <c r="M2987" i="5" s="1"/>
  <c r="L2988" i="5"/>
  <c r="M2988" i="5" s="1"/>
  <c r="L2989" i="5"/>
  <c r="M2989" i="5" s="1"/>
  <c r="L2990" i="5"/>
  <c r="M2990" i="5" s="1"/>
  <c r="L2991" i="5"/>
  <c r="M2991" i="5" s="1"/>
  <c r="L2992" i="5"/>
  <c r="M2992" i="5" s="1"/>
  <c r="L2993" i="5"/>
  <c r="M2993" i="5" s="1"/>
  <c r="L2994" i="5"/>
  <c r="M2994" i="5" s="1"/>
  <c r="L2995" i="5"/>
  <c r="M2995" i="5" s="1"/>
  <c r="L2996" i="5"/>
  <c r="M2996" i="5" s="1"/>
  <c r="L2997" i="5"/>
  <c r="M2997" i="5" s="1"/>
  <c r="L2998" i="5"/>
  <c r="M2998" i="5" s="1"/>
  <c r="L2999" i="5"/>
  <c r="M2999" i="5" s="1"/>
  <c r="L3000" i="5"/>
  <c r="M3000" i="5" s="1"/>
  <c r="L3001" i="5"/>
  <c r="M3001" i="5" s="1"/>
  <c r="L3002" i="5"/>
  <c r="M3002" i="5" s="1"/>
  <c r="L3003" i="5"/>
  <c r="M3003" i="5" s="1"/>
  <c r="L3004" i="5"/>
  <c r="M3004" i="5" s="1"/>
  <c r="L3005" i="5"/>
  <c r="M3005" i="5" s="1"/>
  <c r="L3006" i="5"/>
  <c r="M3006" i="5" s="1"/>
  <c r="L3007" i="5"/>
  <c r="M3007" i="5" s="1"/>
  <c r="L3008" i="5"/>
  <c r="M3008" i="5" s="1"/>
  <c r="L3009" i="5"/>
  <c r="M3009" i="5" s="1"/>
  <c r="L3010" i="5"/>
  <c r="M3010" i="5" s="1"/>
  <c r="L3011" i="5"/>
  <c r="M3011" i="5" s="1"/>
  <c r="L3012" i="5"/>
  <c r="M3012" i="5" s="1"/>
  <c r="L3013" i="5"/>
  <c r="M3013" i="5" s="1"/>
  <c r="L3014" i="5"/>
  <c r="M3014" i="5" s="1"/>
  <c r="L3015" i="5"/>
  <c r="M3015" i="5" s="1"/>
  <c r="L3016" i="5"/>
  <c r="M3016" i="5" s="1"/>
  <c r="L3017" i="5"/>
  <c r="M3017" i="5" s="1"/>
  <c r="L3018" i="5"/>
  <c r="M3018" i="5" s="1"/>
  <c r="L3019" i="5"/>
  <c r="M3019" i="5" s="1"/>
  <c r="L3020" i="5"/>
  <c r="M3020" i="5" s="1"/>
  <c r="L3021" i="5"/>
  <c r="M3021" i="5" s="1"/>
  <c r="L3022" i="5"/>
  <c r="M3022" i="5" s="1"/>
  <c r="L3023" i="5"/>
  <c r="M3023" i="5" s="1"/>
  <c r="L3024" i="5"/>
  <c r="M3024" i="5" s="1"/>
  <c r="L3025" i="5"/>
  <c r="M3025" i="5" s="1"/>
  <c r="L3026" i="5"/>
  <c r="M3026" i="5" s="1"/>
  <c r="L3027" i="5"/>
  <c r="M3027" i="5" s="1"/>
  <c r="L3028" i="5"/>
  <c r="M3028" i="5" s="1"/>
  <c r="L3029" i="5"/>
  <c r="M3029" i="5" s="1"/>
  <c r="L3030" i="5"/>
  <c r="M3030" i="5" s="1"/>
  <c r="L3031" i="5"/>
  <c r="M3031" i="5" s="1"/>
  <c r="L3032" i="5"/>
  <c r="M3032" i="5" s="1"/>
  <c r="L3033" i="5"/>
  <c r="M3033" i="5" s="1"/>
  <c r="L3034" i="5"/>
  <c r="M3034" i="5" s="1"/>
  <c r="L3035" i="5"/>
  <c r="M3035" i="5" s="1"/>
  <c r="L3036" i="5"/>
  <c r="M3036" i="5" s="1"/>
  <c r="L3037" i="5"/>
  <c r="M3037" i="5" s="1"/>
  <c r="L3038" i="5"/>
  <c r="M3038" i="5" s="1"/>
  <c r="L3039" i="5"/>
  <c r="M3039" i="5" s="1"/>
  <c r="L3040" i="5"/>
  <c r="M3040" i="5" s="1"/>
  <c r="L3041" i="5"/>
  <c r="M3041" i="5" s="1"/>
  <c r="L3042" i="5"/>
  <c r="M3042" i="5" s="1"/>
  <c r="L3043" i="5"/>
  <c r="M3043" i="5" s="1"/>
  <c r="L3044" i="5"/>
  <c r="M3044" i="5" s="1"/>
  <c r="L3045" i="5"/>
  <c r="M3045" i="5" s="1"/>
  <c r="L3046" i="5"/>
  <c r="M3046" i="5" s="1"/>
  <c r="L3047" i="5"/>
  <c r="M3047" i="5" s="1"/>
  <c r="L3048" i="5"/>
  <c r="M3048" i="5" s="1"/>
  <c r="L3049" i="5"/>
  <c r="M3049" i="5" s="1"/>
  <c r="L3050" i="5"/>
  <c r="M3050" i="5" s="1"/>
  <c r="L3051" i="5"/>
  <c r="M3051" i="5" s="1"/>
  <c r="L3052" i="5"/>
  <c r="M3052" i="5" s="1"/>
  <c r="L3053" i="5"/>
  <c r="M3053" i="5" s="1"/>
  <c r="L3054" i="5"/>
  <c r="M3054" i="5" s="1"/>
  <c r="L3055" i="5"/>
  <c r="M3055" i="5" s="1"/>
  <c r="L3056" i="5"/>
  <c r="M3056" i="5" s="1"/>
  <c r="L3057" i="5"/>
  <c r="M3057" i="5" s="1"/>
  <c r="L3058" i="5"/>
  <c r="M3058" i="5" s="1"/>
  <c r="L3059" i="5"/>
  <c r="M3059" i="5" s="1"/>
  <c r="L3060" i="5"/>
  <c r="M3060" i="5" s="1"/>
  <c r="L3061" i="5"/>
  <c r="M3061" i="5" s="1"/>
  <c r="L3062" i="5"/>
  <c r="M3062" i="5" s="1"/>
  <c r="L3063" i="5"/>
  <c r="M3063" i="5" s="1"/>
  <c r="L3064" i="5"/>
  <c r="M3064" i="5" s="1"/>
  <c r="L3065" i="5"/>
  <c r="M3065" i="5" s="1"/>
  <c r="L3066" i="5"/>
  <c r="M3066" i="5" s="1"/>
  <c r="L3067" i="5"/>
  <c r="M3067" i="5" s="1"/>
  <c r="L3068" i="5"/>
  <c r="M3068" i="5" s="1"/>
  <c r="L3069" i="5"/>
  <c r="M3069" i="5" s="1"/>
  <c r="L3070" i="5"/>
  <c r="M3070" i="5" s="1"/>
  <c r="L3071" i="5"/>
  <c r="M3071" i="5" s="1"/>
  <c r="L3072" i="5"/>
  <c r="M3072" i="5" s="1"/>
  <c r="L3073" i="5"/>
  <c r="M3073" i="5" s="1"/>
  <c r="L3074" i="5"/>
  <c r="M3074" i="5" s="1"/>
  <c r="L3075" i="5"/>
  <c r="M3075" i="5" s="1"/>
  <c r="L3076" i="5"/>
  <c r="M3076" i="5" s="1"/>
  <c r="L3077" i="5"/>
  <c r="M3077" i="5" s="1"/>
  <c r="L3078" i="5"/>
  <c r="M3078" i="5" s="1"/>
  <c r="L3079" i="5"/>
  <c r="M3079" i="5" s="1"/>
  <c r="L3080" i="5"/>
  <c r="M3080" i="5" s="1"/>
  <c r="L3081" i="5"/>
  <c r="M3081" i="5" s="1"/>
  <c r="L3082" i="5"/>
  <c r="M3082" i="5" s="1"/>
  <c r="L3083" i="5"/>
  <c r="M3083" i="5" s="1"/>
  <c r="L3084" i="5"/>
  <c r="M3084" i="5" s="1"/>
  <c r="L3085" i="5"/>
  <c r="M3085" i="5" s="1"/>
  <c r="L3086" i="5"/>
  <c r="M3086" i="5" s="1"/>
  <c r="L3087" i="5"/>
  <c r="M3087" i="5" s="1"/>
  <c r="L3088" i="5"/>
  <c r="M3088" i="5" s="1"/>
  <c r="L3089" i="5"/>
  <c r="M3089" i="5" s="1"/>
  <c r="L3090" i="5"/>
  <c r="M3090" i="5" s="1"/>
  <c r="L3091" i="5"/>
  <c r="M3091" i="5" s="1"/>
  <c r="L3092" i="5"/>
  <c r="M3092" i="5" s="1"/>
  <c r="L3093" i="5"/>
  <c r="M3093" i="5" s="1"/>
  <c r="L3094" i="5"/>
  <c r="M3094" i="5" s="1"/>
  <c r="L3095" i="5"/>
  <c r="M3095" i="5" s="1"/>
  <c r="L3096" i="5"/>
  <c r="M3096" i="5" s="1"/>
  <c r="L3097" i="5"/>
  <c r="M3097" i="5" s="1"/>
  <c r="L3098" i="5"/>
  <c r="M3098" i="5" s="1"/>
  <c r="L3099" i="5"/>
  <c r="M3099" i="5" s="1"/>
  <c r="L3100" i="5"/>
  <c r="M3100" i="5" s="1"/>
  <c r="L3101" i="5"/>
  <c r="M3101" i="5" s="1"/>
  <c r="L3102" i="5"/>
  <c r="M3102" i="5" s="1"/>
  <c r="L3103" i="5"/>
  <c r="M3103" i="5" s="1"/>
  <c r="L3104" i="5"/>
  <c r="M3104" i="5" s="1"/>
  <c r="L3105" i="5"/>
  <c r="M3105" i="5" s="1"/>
  <c r="L3106" i="5"/>
  <c r="M3106" i="5" s="1"/>
  <c r="L3107" i="5"/>
  <c r="M3107" i="5" s="1"/>
  <c r="L3108" i="5"/>
  <c r="M3108" i="5" s="1"/>
  <c r="L3109" i="5"/>
  <c r="M3109" i="5" s="1"/>
  <c r="L3110" i="5"/>
  <c r="M3110" i="5" s="1"/>
  <c r="L3111" i="5"/>
  <c r="M3111" i="5" s="1"/>
  <c r="L3112" i="5"/>
  <c r="M3112" i="5" s="1"/>
  <c r="L3113" i="5"/>
  <c r="M3113" i="5" s="1"/>
  <c r="L3114" i="5"/>
  <c r="M3114" i="5" s="1"/>
  <c r="L3115" i="5"/>
  <c r="M3115" i="5" s="1"/>
  <c r="L3116" i="5"/>
  <c r="M3116" i="5" s="1"/>
  <c r="L3117" i="5"/>
  <c r="M3117" i="5" s="1"/>
  <c r="L3118" i="5"/>
  <c r="M3118" i="5" s="1"/>
  <c r="L3119" i="5"/>
  <c r="M3119" i="5" s="1"/>
  <c r="L3120" i="5"/>
  <c r="M3120" i="5" s="1"/>
  <c r="L3121" i="5"/>
  <c r="M3121" i="5" s="1"/>
  <c r="L3122" i="5"/>
  <c r="M3122" i="5" s="1"/>
  <c r="L3123" i="5"/>
  <c r="M3123" i="5" s="1"/>
  <c r="L3124" i="5"/>
  <c r="M3124" i="5" s="1"/>
  <c r="L3125" i="5"/>
  <c r="M3125" i="5" s="1"/>
  <c r="L3126" i="5"/>
  <c r="M3126" i="5" s="1"/>
  <c r="L3127" i="5"/>
  <c r="M3127" i="5" s="1"/>
  <c r="L3128" i="5"/>
  <c r="M3128" i="5" s="1"/>
  <c r="L3129" i="5"/>
  <c r="M3129" i="5" s="1"/>
  <c r="L3130" i="5"/>
  <c r="M3130" i="5" s="1"/>
  <c r="L3131" i="5"/>
  <c r="M3131" i="5" s="1"/>
  <c r="L3132" i="5"/>
  <c r="M3132" i="5" s="1"/>
  <c r="L3133" i="5"/>
  <c r="M3133" i="5" s="1"/>
  <c r="L3134" i="5"/>
  <c r="M3134" i="5" s="1"/>
  <c r="L3135" i="5"/>
  <c r="M3135" i="5" s="1"/>
  <c r="L3136" i="5"/>
  <c r="M3136" i="5" s="1"/>
  <c r="L3137" i="5"/>
  <c r="M3137" i="5" s="1"/>
  <c r="L3138" i="5"/>
  <c r="M3138" i="5" s="1"/>
  <c r="L3139" i="5"/>
  <c r="M3139" i="5" s="1"/>
  <c r="L3140" i="5"/>
  <c r="M3140" i="5" s="1"/>
  <c r="L3141" i="5"/>
  <c r="M3141" i="5" s="1"/>
  <c r="L3142" i="5"/>
  <c r="M3142" i="5" s="1"/>
  <c r="L3143" i="5"/>
  <c r="M3143" i="5" s="1"/>
  <c r="L3144" i="5"/>
  <c r="M3144" i="5" s="1"/>
  <c r="L3145" i="5"/>
  <c r="M3145" i="5" s="1"/>
  <c r="L3146" i="5"/>
  <c r="M3146" i="5" s="1"/>
  <c r="L3147" i="5"/>
  <c r="M3147" i="5" s="1"/>
  <c r="L3148" i="5"/>
  <c r="M3148" i="5" s="1"/>
  <c r="L3149" i="5"/>
  <c r="M3149" i="5" s="1"/>
  <c r="L3150" i="5"/>
  <c r="M3150" i="5" s="1"/>
  <c r="L3151" i="5"/>
  <c r="M3151" i="5" s="1"/>
  <c r="L3152" i="5"/>
  <c r="M3152" i="5" s="1"/>
  <c r="L3153" i="5"/>
  <c r="M3153" i="5" s="1"/>
  <c r="L3154" i="5"/>
  <c r="M3154" i="5" s="1"/>
  <c r="L3155" i="5"/>
  <c r="M3155" i="5" s="1"/>
  <c r="L3156" i="5"/>
  <c r="M3156" i="5" s="1"/>
  <c r="L3157" i="5"/>
  <c r="M3157" i="5" s="1"/>
  <c r="L3158" i="5"/>
  <c r="M3158" i="5" s="1"/>
  <c r="L3159" i="5"/>
  <c r="M3159" i="5" s="1"/>
  <c r="L3160" i="5"/>
  <c r="M3160" i="5" s="1"/>
  <c r="L3161" i="5"/>
  <c r="M3161" i="5" s="1"/>
  <c r="L3162" i="5"/>
  <c r="M3162" i="5" s="1"/>
  <c r="L3163" i="5"/>
  <c r="M3163" i="5" s="1"/>
  <c r="L3164" i="5"/>
  <c r="M3164" i="5" s="1"/>
  <c r="L3165" i="5"/>
  <c r="M3165" i="5" s="1"/>
  <c r="L3166" i="5"/>
  <c r="M3166" i="5" s="1"/>
  <c r="L3167" i="5"/>
  <c r="M3167" i="5" s="1"/>
  <c r="L3168" i="5"/>
  <c r="M3168" i="5" s="1"/>
  <c r="L3169" i="5"/>
  <c r="M3169" i="5" s="1"/>
  <c r="L3170" i="5"/>
  <c r="M3170" i="5" s="1"/>
  <c r="L3171" i="5"/>
  <c r="M3171" i="5" s="1"/>
  <c r="L3172" i="5"/>
  <c r="M3172" i="5" s="1"/>
  <c r="L3173" i="5"/>
  <c r="M3173" i="5" s="1"/>
  <c r="L3174" i="5"/>
  <c r="M3174" i="5" s="1"/>
  <c r="L3175" i="5"/>
  <c r="M3175" i="5" s="1"/>
  <c r="L3176" i="5"/>
  <c r="M3176" i="5" s="1"/>
  <c r="L3177" i="5"/>
  <c r="M3177" i="5" s="1"/>
  <c r="L3178" i="5"/>
  <c r="M3178" i="5" s="1"/>
  <c r="L3179" i="5"/>
  <c r="M3179" i="5" s="1"/>
  <c r="L3180" i="5"/>
  <c r="M3180" i="5" s="1"/>
  <c r="L3181" i="5"/>
  <c r="M3181" i="5" s="1"/>
  <c r="L3182" i="5"/>
  <c r="M3182" i="5" s="1"/>
  <c r="L3183" i="5"/>
  <c r="M3183" i="5" s="1"/>
  <c r="L3184" i="5"/>
  <c r="M3184" i="5" s="1"/>
  <c r="L3185" i="5"/>
  <c r="M3185" i="5" s="1"/>
  <c r="L3186" i="5"/>
  <c r="M3186" i="5" s="1"/>
  <c r="L3187" i="5"/>
  <c r="M3187" i="5" s="1"/>
  <c r="L3188" i="5"/>
  <c r="M3188" i="5" s="1"/>
  <c r="L3189" i="5"/>
  <c r="M3189" i="5" s="1"/>
  <c r="L3190" i="5"/>
  <c r="M3190" i="5" s="1"/>
  <c r="L3191" i="5"/>
  <c r="M3191" i="5" s="1"/>
  <c r="L3192" i="5"/>
  <c r="M3192" i="5" s="1"/>
  <c r="L3193" i="5"/>
  <c r="M3193" i="5" s="1"/>
  <c r="L3194" i="5"/>
  <c r="M3194" i="5" s="1"/>
  <c r="L3195" i="5"/>
  <c r="M3195" i="5" s="1"/>
  <c r="L3196" i="5"/>
  <c r="M3196" i="5" s="1"/>
  <c r="L3197" i="5"/>
  <c r="M3197" i="5" s="1"/>
  <c r="L3198" i="5"/>
  <c r="M3198" i="5" s="1"/>
  <c r="L3199" i="5"/>
  <c r="M3199" i="5" s="1"/>
  <c r="L3200" i="5"/>
  <c r="M3200" i="5" s="1"/>
  <c r="L3201" i="5"/>
  <c r="M3201" i="5" s="1"/>
  <c r="L3202" i="5"/>
  <c r="M3202" i="5" s="1"/>
  <c r="L3203" i="5"/>
  <c r="M3203" i="5" s="1"/>
  <c r="L3204" i="5"/>
  <c r="M3204" i="5" s="1"/>
  <c r="L3205" i="5"/>
  <c r="M3205" i="5" s="1"/>
  <c r="L3206" i="5"/>
  <c r="M3206" i="5" s="1"/>
  <c r="L3207" i="5"/>
  <c r="M3207" i="5" s="1"/>
  <c r="L3208" i="5"/>
  <c r="M3208" i="5" s="1"/>
  <c r="L3209" i="5"/>
  <c r="M3209" i="5" s="1"/>
  <c r="L3210" i="5"/>
  <c r="M3210" i="5" s="1"/>
  <c r="L3211" i="5"/>
  <c r="M3211" i="5" s="1"/>
  <c r="L3212" i="5"/>
  <c r="M3212" i="5" s="1"/>
  <c r="L3213" i="5"/>
  <c r="M3213" i="5" s="1"/>
  <c r="L3214" i="5"/>
  <c r="M3214" i="5" s="1"/>
  <c r="L3215" i="5"/>
  <c r="M3215" i="5" s="1"/>
  <c r="L3216" i="5"/>
  <c r="M3216" i="5" s="1"/>
  <c r="L3217" i="5"/>
  <c r="M3217" i="5" s="1"/>
  <c r="L3218" i="5"/>
  <c r="M3218" i="5" s="1"/>
  <c r="L3219" i="5"/>
  <c r="M3219" i="5" s="1"/>
  <c r="L3220" i="5"/>
  <c r="M3220" i="5" s="1"/>
  <c r="L3221" i="5"/>
  <c r="M3221" i="5" s="1"/>
  <c r="L3222" i="5"/>
  <c r="M3222" i="5" s="1"/>
  <c r="L3223" i="5"/>
  <c r="M3223" i="5" s="1"/>
  <c r="L3224" i="5"/>
  <c r="M3224" i="5" s="1"/>
  <c r="L3225" i="5"/>
  <c r="M3225" i="5" s="1"/>
  <c r="L3226" i="5"/>
  <c r="M3226" i="5" s="1"/>
  <c r="L3227" i="5"/>
  <c r="M3227" i="5" s="1"/>
  <c r="L3228" i="5"/>
  <c r="M3228" i="5" s="1"/>
  <c r="L3229" i="5"/>
  <c r="M3229" i="5" s="1"/>
  <c r="L3230" i="5"/>
  <c r="M3230" i="5" s="1"/>
  <c r="L3231" i="5"/>
  <c r="M3231" i="5" s="1"/>
  <c r="L3232" i="5"/>
  <c r="M3232" i="5" s="1"/>
  <c r="L3233" i="5"/>
  <c r="M3233" i="5" s="1"/>
  <c r="L3234" i="5"/>
  <c r="M3234" i="5" s="1"/>
  <c r="L3235" i="5"/>
  <c r="M3235" i="5" s="1"/>
  <c r="L3236" i="5"/>
  <c r="M3236" i="5" s="1"/>
  <c r="L3237" i="5"/>
  <c r="M3237" i="5" s="1"/>
  <c r="L3238" i="5"/>
  <c r="M3238" i="5" s="1"/>
  <c r="L3239" i="5"/>
  <c r="M3239" i="5" s="1"/>
  <c r="L3240" i="5"/>
  <c r="M3240" i="5" s="1"/>
  <c r="L3241" i="5"/>
  <c r="M3241" i="5" s="1"/>
  <c r="L3242" i="5"/>
  <c r="M3242" i="5" s="1"/>
  <c r="L3243" i="5"/>
  <c r="M3243" i="5" s="1"/>
  <c r="L3244" i="5"/>
  <c r="M3244" i="5" s="1"/>
  <c r="L3245" i="5"/>
  <c r="M3245" i="5" s="1"/>
  <c r="L3246" i="5"/>
  <c r="M3246" i="5" s="1"/>
  <c r="L3247" i="5"/>
  <c r="M3247" i="5" s="1"/>
  <c r="L3248" i="5"/>
  <c r="M3248" i="5" s="1"/>
  <c r="L3249" i="5"/>
  <c r="M3249" i="5" s="1"/>
  <c r="L3250" i="5"/>
  <c r="M3250" i="5" s="1"/>
  <c r="L3251" i="5"/>
  <c r="M3251" i="5" s="1"/>
  <c r="L3252" i="5"/>
  <c r="M3252" i="5" s="1"/>
  <c r="L3253" i="5"/>
  <c r="M3253" i="5" s="1"/>
  <c r="L3254" i="5"/>
  <c r="M3254" i="5" s="1"/>
  <c r="L3255" i="5"/>
  <c r="M3255" i="5" s="1"/>
  <c r="L3256" i="5"/>
  <c r="M3256" i="5" s="1"/>
  <c r="L3257" i="5"/>
  <c r="M3257" i="5" s="1"/>
  <c r="L3258" i="5"/>
  <c r="M3258" i="5" s="1"/>
  <c r="L3259" i="5"/>
  <c r="M3259" i="5" s="1"/>
  <c r="L3260" i="5"/>
  <c r="M3260" i="5" s="1"/>
  <c r="L3261" i="5"/>
  <c r="M3261" i="5" s="1"/>
  <c r="L3262" i="5"/>
  <c r="M3262" i="5" s="1"/>
  <c r="L3263" i="5"/>
  <c r="M3263" i="5" s="1"/>
  <c r="L3264" i="5"/>
  <c r="M3264" i="5" s="1"/>
  <c r="L3265" i="5"/>
  <c r="M3265" i="5" s="1"/>
  <c r="L3266" i="5"/>
  <c r="M3266" i="5" s="1"/>
  <c r="L3267" i="5"/>
  <c r="M3267" i="5" s="1"/>
  <c r="L3268" i="5"/>
  <c r="M3268" i="5" s="1"/>
  <c r="L3269" i="5"/>
  <c r="M3269" i="5" s="1"/>
  <c r="L3270" i="5"/>
  <c r="M3270" i="5" s="1"/>
  <c r="L3271" i="5"/>
  <c r="M3271" i="5" s="1"/>
  <c r="L3272" i="5"/>
  <c r="M3272" i="5" s="1"/>
  <c r="L3273" i="5"/>
  <c r="M3273" i="5" s="1"/>
  <c r="L3274" i="5"/>
  <c r="M3274" i="5" s="1"/>
  <c r="L3275" i="5"/>
  <c r="M3275" i="5" s="1"/>
  <c r="L3276" i="5"/>
  <c r="M3276" i="5" s="1"/>
  <c r="L3277" i="5"/>
  <c r="M3277" i="5" s="1"/>
  <c r="L3278" i="5"/>
  <c r="M3278" i="5" s="1"/>
  <c r="L3279" i="5"/>
  <c r="M3279" i="5" s="1"/>
  <c r="L3280" i="5"/>
  <c r="M3280" i="5" s="1"/>
  <c r="L3281" i="5"/>
  <c r="M3281" i="5" s="1"/>
  <c r="L3282" i="5"/>
  <c r="M3282" i="5" s="1"/>
  <c r="L3283" i="5"/>
  <c r="M3283" i="5" s="1"/>
  <c r="L3284" i="5"/>
  <c r="M3284" i="5" s="1"/>
  <c r="L3285" i="5"/>
  <c r="M3285" i="5" s="1"/>
  <c r="L3286" i="5"/>
  <c r="M3286" i="5" s="1"/>
  <c r="L3287" i="5"/>
  <c r="M3287" i="5" s="1"/>
  <c r="L3288" i="5"/>
  <c r="M3288" i="5" s="1"/>
  <c r="L3289" i="5"/>
  <c r="M3289" i="5" s="1"/>
  <c r="L3290" i="5"/>
  <c r="M3290" i="5" s="1"/>
  <c r="L3291" i="5"/>
  <c r="M3291" i="5" s="1"/>
  <c r="L3292" i="5"/>
  <c r="M3292" i="5" s="1"/>
  <c r="L3293" i="5"/>
  <c r="M3293" i="5" s="1"/>
  <c r="L3294" i="5"/>
  <c r="M3294" i="5" s="1"/>
  <c r="L3295" i="5"/>
  <c r="M3295" i="5" s="1"/>
  <c r="L3296" i="5"/>
  <c r="M3296" i="5" s="1"/>
  <c r="L3297" i="5"/>
  <c r="M3297" i="5" s="1"/>
  <c r="L3298" i="5"/>
  <c r="M3298" i="5" s="1"/>
  <c r="L3299" i="5"/>
  <c r="M3299" i="5" s="1"/>
  <c r="L3300" i="5"/>
  <c r="M3300" i="5" s="1"/>
  <c r="L3301" i="5"/>
  <c r="M3301" i="5" s="1"/>
  <c r="L3302" i="5"/>
  <c r="M3302" i="5" s="1"/>
  <c r="L3303" i="5"/>
  <c r="M3303" i="5" s="1"/>
  <c r="L3304" i="5"/>
  <c r="M3304" i="5" s="1"/>
  <c r="L3305" i="5"/>
  <c r="M3305" i="5" s="1"/>
  <c r="L3306" i="5"/>
  <c r="M3306" i="5" s="1"/>
  <c r="L3307" i="5"/>
  <c r="M3307" i="5" s="1"/>
  <c r="L3308" i="5"/>
  <c r="M3308" i="5" s="1"/>
  <c r="L3309" i="5"/>
  <c r="M3309" i="5" s="1"/>
  <c r="L3310" i="5"/>
  <c r="M3310" i="5" s="1"/>
  <c r="L3311" i="5"/>
  <c r="M3311" i="5" s="1"/>
  <c r="L3312" i="5"/>
  <c r="M3312" i="5" s="1"/>
  <c r="L3313" i="5"/>
  <c r="M3313" i="5" s="1"/>
  <c r="L3314" i="5"/>
  <c r="M3314" i="5" s="1"/>
  <c r="L3315" i="5"/>
  <c r="M3315" i="5" s="1"/>
  <c r="L3316" i="5"/>
  <c r="M3316" i="5" s="1"/>
  <c r="L3317" i="5"/>
  <c r="M3317" i="5" s="1"/>
  <c r="L3318" i="5"/>
  <c r="M3318" i="5" s="1"/>
  <c r="L3319" i="5"/>
  <c r="M3319" i="5" s="1"/>
  <c r="L3320" i="5"/>
  <c r="M3320" i="5" s="1"/>
  <c r="L3321" i="5"/>
  <c r="M3321" i="5" s="1"/>
  <c r="L3322" i="5"/>
  <c r="M3322" i="5" s="1"/>
  <c r="L3323" i="5"/>
  <c r="M3323" i="5" s="1"/>
  <c r="L3324" i="5"/>
  <c r="M3324" i="5" s="1"/>
  <c r="L3325" i="5"/>
  <c r="M3325" i="5" s="1"/>
  <c r="L3326" i="5"/>
  <c r="M3326" i="5" s="1"/>
  <c r="L3327" i="5"/>
  <c r="M3327" i="5" s="1"/>
  <c r="L3328" i="5"/>
  <c r="M3328" i="5" s="1"/>
  <c r="L3329" i="5"/>
  <c r="M3329" i="5" s="1"/>
  <c r="L3330" i="5"/>
  <c r="M3330" i="5" s="1"/>
  <c r="L3331" i="5"/>
  <c r="M3331" i="5" s="1"/>
  <c r="L3332" i="5"/>
  <c r="M3332" i="5" s="1"/>
  <c r="L3333" i="5"/>
  <c r="M3333" i="5" s="1"/>
  <c r="L3334" i="5"/>
  <c r="M3334" i="5" s="1"/>
  <c r="L3335" i="5"/>
  <c r="M3335" i="5" s="1"/>
  <c r="L3336" i="5"/>
  <c r="M3336" i="5" s="1"/>
  <c r="L3337" i="5"/>
  <c r="M3337" i="5" s="1"/>
  <c r="L3338" i="5"/>
  <c r="M3338" i="5" s="1"/>
  <c r="L3339" i="5"/>
  <c r="M3339" i="5" s="1"/>
  <c r="L3340" i="5"/>
  <c r="M3340" i="5" s="1"/>
  <c r="L3341" i="5"/>
  <c r="M3341" i="5" s="1"/>
  <c r="L3342" i="5"/>
  <c r="M3342" i="5" s="1"/>
  <c r="L3343" i="5"/>
  <c r="M3343" i="5" s="1"/>
  <c r="L3344" i="5"/>
  <c r="M3344" i="5" s="1"/>
  <c r="L3345" i="5"/>
  <c r="M3345" i="5" s="1"/>
  <c r="L3346" i="5"/>
  <c r="M3346" i="5" s="1"/>
  <c r="L3347" i="5"/>
  <c r="M3347" i="5" s="1"/>
  <c r="L3348" i="5"/>
  <c r="M3348" i="5" s="1"/>
  <c r="L3349" i="5"/>
  <c r="M3349" i="5" s="1"/>
  <c r="L3350" i="5"/>
  <c r="M3350" i="5" s="1"/>
  <c r="L3351" i="5"/>
  <c r="M3351" i="5" s="1"/>
  <c r="L3352" i="5"/>
  <c r="M3352" i="5" s="1"/>
  <c r="L3353" i="5"/>
  <c r="M3353" i="5" s="1"/>
  <c r="L3354" i="5"/>
  <c r="M3354" i="5" s="1"/>
  <c r="L3355" i="5"/>
  <c r="M3355" i="5" s="1"/>
  <c r="L3356" i="5"/>
  <c r="M3356" i="5" s="1"/>
  <c r="L3357" i="5"/>
  <c r="M3357" i="5" s="1"/>
  <c r="L3358" i="5"/>
  <c r="M3358" i="5" s="1"/>
  <c r="L3359" i="5"/>
  <c r="M3359" i="5" s="1"/>
  <c r="L3360" i="5"/>
  <c r="M3360" i="5" s="1"/>
  <c r="L3361" i="5"/>
  <c r="M3361" i="5" s="1"/>
  <c r="L3362" i="5"/>
  <c r="M3362" i="5" s="1"/>
  <c r="L3363" i="5"/>
  <c r="M3363" i="5" s="1"/>
  <c r="L3364" i="5"/>
  <c r="M3364" i="5" s="1"/>
  <c r="L3365" i="5"/>
  <c r="M3365" i="5" s="1"/>
  <c r="L3366" i="5"/>
  <c r="M3366" i="5" s="1"/>
  <c r="L3367" i="5"/>
  <c r="M3367" i="5" s="1"/>
  <c r="L3368" i="5"/>
  <c r="M3368" i="5" s="1"/>
  <c r="L3369" i="5"/>
  <c r="M3369" i="5" s="1"/>
  <c r="L3370" i="5"/>
  <c r="M3370" i="5" s="1"/>
  <c r="L3371" i="5"/>
  <c r="M3371" i="5" s="1"/>
  <c r="L3372" i="5"/>
  <c r="M3372" i="5" s="1"/>
  <c r="L3373" i="5"/>
  <c r="M3373" i="5" s="1"/>
  <c r="L3374" i="5"/>
  <c r="M3374" i="5" s="1"/>
  <c r="L3375" i="5"/>
  <c r="M3375" i="5" s="1"/>
  <c r="L3376" i="5"/>
  <c r="M3376" i="5" s="1"/>
  <c r="L3377" i="5"/>
  <c r="M3377" i="5" s="1"/>
  <c r="L3378" i="5"/>
  <c r="M3378" i="5" s="1"/>
  <c r="L3379" i="5"/>
  <c r="M3379" i="5" s="1"/>
  <c r="L3380" i="5"/>
  <c r="M3380" i="5" s="1"/>
  <c r="L3381" i="5"/>
  <c r="M3381" i="5" s="1"/>
  <c r="L3382" i="5"/>
  <c r="M3382" i="5" s="1"/>
  <c r="L3383" i="5"/>
  <c r="M3383" i="5" s="1"/>
  <c r="L3384" i="5"/>
  <c r="M3384" i="5" s="1"/>
  <c r="L3385" i="5"/>
  <c r="M3385" i="5" s="1"/>
  <c r="L3386" i="5"/>
  <c r="M3386" i="5" s="1"/>
  <c r="L3387" i="5"/>
  <c r="M3387" i="5" s="1"/>
  <c r="L3388" i="5"/>
  <c r="M3388" i="5" s="1"/>
  <c r="L3389" i="5"/>
  <c r="M3389" i="5" s="1"/>
  <c r="L3390" i="5"/>
  <c r="M3390" i="5" s="1"/>
  <c r="L3391" i="5"/>
  <c r="M3391" i="5" s="1"/>
  <c r="L3392" i="5"/>
  <c r="M3392" i="5" s="1"/>
  <c r="L3393" i="5"/>
  <c r="M3393" i="5" s="1"/>
  <c r="L3394" i="5"/>
  <c r="M3394" i="5" s="1"/>
  <c r="L3395" i="5"/>
  <c r="M3395" i="5" s="1"/>
  <c r="L3396" i="5"/>
  <c r="M3396" i="5" s="1"/>
  <c r="L3397" i="5"/>
  <c r="M3397" i="5" s="1"/>
  <c r="L3398" i="5"/>
  <c r="M3398" i="5" s="1"/>
  <c r="L3399" i="5"/>
  <c r="M3399" i="5" s="1"/>
  <c r="L3400" i="5"/>
  <c r="M3400" i="5" s="1"/>
  <c r="L3401" i="5"/>
  <c r="M3401" i="5" s="1"/>
  <c r="L3402" i="5"/>
  <c r="M3402" i="5" s="1"/>
  <c r="L3403" i="5"/>
  <c r="M3403" i="5" s="1"/>
  <c r="L3404" i="5"/>
  <c r="M3404" i="5" s="1"/>
  <c r="L3405" i="5"/>
  <c r="M3405" i="5" s="1"/>
  <c r="L3406" i="5"/>
  <c r="M3406" i="5" s="1"/>
  <c r="L3407" i="5"/>
  <c r="M3407" i="5" s="1"/>
  <c r="L3408" i="5"/>
  <c r="M3408" i="5" s="1"/>
  <c r="L3409" i="5"/>
  <c r="M3409" i="5" s="1"/>
  <c r="L3410" i="5"/>
  <c r="M3410" i="5" s="1"/>
  <c r="L3411" i="5"/>
  <c r="M3411" i="5" s="1"/>
  <c r="L3412" i="5"/>
  <c r="M3412" i="5" s="1"/>
  <c r="L3413" i="5"/>
  <c r="M3413" i="5" s="1"/>
  <c r="L3414" i="5"/>
  <c r="M3414" i="5" s="1"/>
  <c r="L3415" i="5"/>
  <c r="M3415" i="5" s="1"/>
  <c r="L3416" i="5"/>
  <c r="M3416" i="5" s="1"/>
  <c r="L3417" i="5"/>
  <c r="M3417" i="5" s="1"/>
  <c r="L3418" i="5"/>
  <c r="M3418" i="5" s="1"/>
  <c r="L3419" i="5"/>
  <c r="M3419" i="5" s="1"/>
  <c r="L3420" i="5"/>
  <c r="M3420" i="5" s="1"/>
  <c r="L3421" i="5"/>
  <c r="M3421" i="5" s="1"/>
  <c r="L3422" i="5"/>
  <c r="M3422" i="5" s="1"/>
  <c r="L3423" i="5"/>
  <c r="M3423" i="5" s="1"/>
  <c r="L3424" i="5"/>
  <c r="M3424" i="5" s="1"/>
  <c r="L3425" i="5"/>
  <c r="M3425" i="5" s="1"/>
  <c r="L3426" i="5"/>
  <c r="M3426" i="5" s="1"/>
  <c r="L3427" i="5"/>
  <c r="M3427" i="5" s="1"/>
  <c r="L3428" i="5"/>
  <c r="M3428" i="5" s="1"/>
  <c r="L3429" i="5"/>
  <c r="M3429" i="5" s="1"/>
  <c r="L3430" i="5"/>
  <c r="M3430" i="5" s="1"/>
  <c r="L3431" i="5"/>
  <c r="M3431" i="5" s="1"/>
  <c r="L3432" i="5"/>
  <c r="M3432" i="5" s="1"/>
  <c r="L3433" i="5"/>
  <c r="M3433" i="5" s="1"/>
  <c r="L3434" i="5"/>
  <c r="M3434" i="5" s="1"/>
  <c r="L3435" i="5"/>
  <c r="M3435" i="5" s="1"/>
  <c r="L3436" i="5"/>
  <c r="M3436" i="5" s="1"/>
  <c r="L3437" i="5"/>
  <c r="M3437" i="5" s="1"/>
  <c r="L3438" i="5"/>
  <c r="M3438" i="5" s="1"/>
  <c r="L3439" i="5"/>
  <c r="M3439" i="5" s="1"/>
  <c r="L3440" i="5"/>
  <c r="M3440" i="5" s="1"/>
  <c r="L3441" i="5"/>
  <c r="M3441" i="5" s="1"/>
  <c r="L3442" i="5"/>
  <c r="M3442" i="5" s="1"/>
  <c r="L3443" i="5"/>
  <c r="M3443" i="5" s="1"/>
  <c r="L3444" i="5"/>
  <c r="M3444" i="5" s="1"/>
  <c r="L3445" i="5"/>
  <c r="M3445" i="5" s="1"/>
  <c r="L3446" i="5"/>
  <c r="M3446" i="5" s="1"/>
  <c r="L3447" i="5"/>
  <c r="M3447" i="5" s="1"/>
  <c r="L3448" i="5"/>
  <c r="M3448" i="5" s="1"/>
  <c r="L3449" i="5"/>
  <c r="M3449" i="5" s="1"/>
  <c r="L3450" i="5"/>
  <c r="M3450" i="5" s="1"/>
  <c r="L3451" i="5"/>
  <c r="M3451" i="5" s="1"/>
  <c r="L3452" i="5"/>
  <c r="M3452" i="5" s="1"/>
  <c r="L3453" i="5"/>
  <c r="M3453" i="5" s="1"/>
  <c r="L3454" i="5"/>
  <c r="M3454" i="5" s="1"/>
  <c r="L3455" i="5"/>
  <c r="M3455" i="5" s="1"/>
  <c r="L3456" i="5"/>
  <c r="M3456" i="5" s="1"/>
  <c r="L3457" i="5"/>
  <c r="M3457" i="5" s="1"/>
  <c r="L3458" i="5"/>
  <c r="M3458" i="5" s="1"/>
  <c r="L3459" i="5"/>
  <c r="M3459" i="5" s="1"/>
  <c r="L3460" i="5"/>
  <c r="M3460" i="5" s="1"/>
  <c r="L3461" i="5"/>
  <c r="M3461" i="5" s="1"/>
  <c r="L3462" i="5"/>
  <c r="M3462" i="5" s="1"/>
  <c r="L3463" i="5"/>
  <c r="M3463" i="5" s="1"/>
  <c r="L3464" i="5"/>
  <c r="M3464" i="5" s="1"/>
  <c r="L3465" i="5"/>
  <c r="M3465" i="5" s="1"/>
  <c r="L3466" i="5"/>
  <c r="M3466" i="5" s="1"/>
  <c r="L3467" i="5"/>
  <c r="M3467" i="5" s="1"/>
  <c r="L3468" i="5"/>
  <c r="M3468" i="5" s="1"/>
  <c r="L3469" i="5"/>
  <c r="M3469" i="5" s="1"/>
  <c r="L3470" i="5"/>
  <c r="M3470" i="5" s="1"/>
  <c r="L3471" i="5"/>
  <c r="M3471" i="5" s="1"/>
  <c r="L3472" i="5"/>
  <c r="M3472" i="5" s="1"/>
  <c r="L3473" i="5"/>
  <c r="M3473" i="5" s="1"/>
  <c r="L3474" i="5"/>
  <c r="M3474" i="5" s="1"/>
  <c r="L3475" i="5"/>
  <c r="M3475" i="5" s="1"/>
  <c r="L3476" i="5"/>
  <c r="M3476" i="5" s="1"/>
  <c r="L3477" i="5"/>
  <c r="M3477" i="5" s="1"/>
  <c r="L3478" i="5"/>
  <c r="M3478" i="5" s="1"/>
  <c r="L3479" i="5"/>
  <c r="M3479" i="5" s="1"/>
  <c r="L3480" i="5"/>
  <c r="M3480" i="5" s="1"/>
  <c r="L3481" i="5"/>
  <c r="M3481" i="5" s="1"/>
  <c r="L3482" i="5"/>
  <c r="M3482" i="5" s="1"/>
  <c r="L3483" i="5"/>
  <c r="M3483" i="5" s="1"/>
  <c r="L3484" i="5"/>
  <c r="M3484" i="5" s="1"/>
  <c r="L3485" i="5"/>
  <c r="M3485" i="5" s="1"/>
  <c r="L3486" i="5"/>
  <c r="M3486" i="5" s="1"/>
  <c r="L3487" i="5"/>
  <c r="M3487" i="5" s="1"/>
  <c r="L3488" i="5"/>
  <c r="M3488" i="5" s="1"/>
  <c r="L3489" i="5"/>
  <c r="M3489" i="5" s="1"/>
  <c r="L3490" i="5"/>
  <c r="M3490" i="5" s="1"/>
  <c r="L3491" i="5"/>
  <c r="M3491" i="5" s="1"/>
  <c r="L3492" i="5"/>
  <c r="M3492" i="5" s="1"/>
  <c r="L3493" i="5"/>
  <c r="M3493" i="5" s="1"/>
  <c r="L3494" i="5"/>
  <c r="M3494" i="5" s="1"/>
  <c r="L3495" i="5"/>
  <c r="M3495" i="5" s="1"/>
  <c r="L3496" i="5"/>
  <c r="M3496" i="5" s="1"/>
  <c r="L3497" i="5"/>
  <c r="M3497" i="5" s="1"/>
  <c r="L3498" i="5"/>
  <c r="M3498" i="5" s="1"/>
  <c r="L3499" i="5"/>
  <c r="M3499" i="5" s="1"/>
  <c r="L3500" i="5"/>
  <c r="M3500" i="5" s="1"/>
  <c r="L3501" i="5"/>
  <c r="M3501" i="5" s="1"/>
  <c r="L3502" i="5"/>
  <c r="M3502" i="5" s="1"/>
  <c r="L3503" i="5"/>
  <c r="M3503" i="5" s="1"/>
  <c r="L3504" i="5"/>
  <c r="M3504" i="5" s="1"/>
  <c r="L3505" i="5"/>
  <c r="M3505" i="5" s="1"/>
  <c r="L3506" i="5"/>
  <c r="M3506" i="5" s="1"/>
  <c r="L3507" i="5"/>
  <c r="M3507" i="5" s="1"/>
  <c r="L3508" i="5"/>
  <c r="M3508" i="5" s="1"/>
  <c r="L3509" i="5"/>
  <c r="M3509" i="5" s="1"/>
  <c r="L3510" i="5"/>
  <c r="M3510" i="5" s="1"/>
  <c r="L3511" i="5"/>
  <c r="M3511" i="5" s="1"/>
  <c r="L3512" i="5"/>
  <c r="M3512" i="5" s="1"/>
  <c r="L3513" i="5"/>
  <c r="M3513" i="5" s="1"/>
  <c r="L3514" i="5"/>
  <c r="M3514" i="5" s="1"/>
  <c r="L3515" i="5"/>
  <c r="M3515" i="5" s="1"/>
  <c r="L3516" i="5"/>
  <c r="M3516" i="5" s="1"/>
  <c r="L3517" i="5"/>
  <c r="M3517" i="5" s="1"/>
  <c r="L3518" i="5"/>
  <c r="M3518" i="5" s="1"/>
  <c r="L3519" i="5"/>
  <c r="M3519" i="5" s="1"/>
  <c r="L3520" i="5"/>
  <c r="M3520" i="5" s="1"/>
  <c r="L3521" i="5"/>
  <c r="M3521" i="5" s="1"/>
  <c r="L3522" i="5"/>
  <c r="M3522" i="5" s="1"/>
  <c r="L3523" i="5"/>
  <c r="M3523" i="5" s="1"/>
  <c r="L3524" i="5"/>
  <c r="M3524" i="5" s="1"/>
  <c r="L3525" i="5"/>
  <c r="M3525" i="5" s="1"/>
  <c r="L3526" i="5"/>
  <c r="M3526" i="5" s="1"/>
  <c r="L3527" i="5"/>
  <c r="M3527" i="5" s="1"/>
  <c r="L3528" i="5"/>
  <c r="M3528" i="5" s="1"/>
  <c r="L3529" i="5"/>
  <c r="M3529" i="5" s="1"/>
  <c r="L3530" i="5"/>
  <c r="M3530" i="5" s="1"/>
  <c r="L3531" i="5"/>
  <c r="M3531" i="5" s="1"/>
  <c r="L3532" i="5"/>
  <c r="M3532" i="5" s="1"/>
  <c r="L3533" i="5"/>
  <c r="M3533" i="5" s="1"/>
  <c r="L3534" i="5"/>
  <c r="M3534" i="5" s="1"/>
  <c r="L3535" i="5"/>
  <c r="M3535" i="5" s="1"/>
  <c r="L3536" i="5"/>
  <c r="M3536" i="5" s="1"/>
  <c r="L3537" i="5"/>
  <c r="M3537" i="5" s="1"/>
  <c r="L3538" i="5"/>
  <c r="M3538" i="5" s="1"/>
  <c r="L3539" i="5"/>
  <c r="M3539" i="5" s="1"/>
  <c r="L3540" i="5"/>
  <c r="M3540" i="5" s="1"/>
  <c r="L3541" i="5"/>
  <c r="M3541" i="5" s="1"/>
  <c r="L3542" i="5"/>
  <c r="M3542" i="5" s="1"/>
  <c r="L3543" i="5"/>
  <c r="M3543" i="5" s="1"/>
  <c r="L3544" i="5"/>
  <c r="M3544" i="5" s="1"/>
  <c r="L3545" i="5"/>
  <c r="M3545" i="5" s="1"/>
  <c r="L3546" i="5"/>
  <c r="M3546" i="5" s="1"/>
  <c r="L3547" i="5"/>
  <c r="M3547" i="5" s="1"/>
  <c r="L3548" i="5"/>
  <c r="M3548" i="5" s="1"/>
  <c r="L3549" i="5"/>
  <c r="M3549" i="5" s="1"/>
  <c r="L3550" i="5"/>
  <c r="M3550" i="5" s="1"/>
  <c r="L3551" i="5"/>
  <c r="M3551" i="5" s="1"/>
  <c r="L3552" i="5"/>
  <c r="M3552" i="5" s="1"/>
  <c r="L3553" i="5"/>
  <c r="M3553" i="5" s="1"/>
  <c r="L3554" i="5"/>
  <c r="M3554" i="5" s="1"/>
  <c r="L3555" i="5"/>
  <c r="M3555" i="5" s="1"/>
  <c r="L3556" i="5"/>
  <c r="M3556" i="5" s="1"/>
  <c r="L3557" i="5"/>
  <c r="M3557" i="5" s="1"/>
  <c r="L3558" i="5"/>
  <c r="M3558" i="5" s="1"/>
  <c r="L3559" i="5"/>
  <c r="M3559" i="5" s="1"/>
  <c r="L3560" i="5"/>
  <c r="M3560" i="5" s="1"/>
  <c r="L3561" i="5"/>
  <c r="M3561" i="5" s="1"/>
  <c r="L3562" i="5"/>
  <c r="M3562" i="5" s="1"/>
  <c r="L3563" i="5"/>
  <c r="M3563" i="5" s="1"/>
  <c r="L3564" i="5"/>
  <c r="M3564" i="5" s="1"/>
  <c r="L3565" i="5"/>
  <c r="M3565" i="5" s="1"/>
  <c r="L3566" i="5"/>
  <c r="M3566" i="5" s="1"/>
  <c r="L3567" i="5"/>
  <c r="M3567" i="5" s="1"/>
  <c r="L3568" i="5"/>
  <c r="M3568" i="5" s="1"/>
  <c r="L3569" i="5"/>
  <c r="M3569" i="5" s="1"/>
  <c r="L3570" i="5"/>
  <c r="M3570" i="5" s="1"/>
  <c r="L3571" i="5"/>
  <c r="M3571" i="5" s="1"/>
  <c r="L3572" i="5"/>
  <c r="M3572" i="5" s="1"/>
  <c r="L3573" i="5"/>
  <c r="M3573" i="5" s="1"/>
  <c r="L3574" i="5"/>
  <c r="M3574" i="5" s="1"/>
  <c r="L3575" i="5"/>
  <c r="M3575" i="5" s="1"/>
  <c r="L3576" i="5"/>
  <c r="M3576" i="5" s="1"/>
  <c r="L3577" i="5"/>
  <c r="M3577" i="5" s="1"/>
  <c r="L3578" i="5"/>
  <c r="M3578" i="5" s="1"/>
  <c r="L3579" i="5"/>
  <c r="M3579" i="5" s="1"/>
  <c r="L3580" i="5"/>
  <c r="M3580" i="5" s="1"/>
  <c r="L3581" i="5"/>
  <c r="M3581" i="5" s="1"/>
  <c r="L3582" i="5"/>
  <c r="M3582" i="5" s="1"/>
  <c r="L3583" i="5"/>
  <c r="M3583" i="5" s="1"/>
  <c r="L3584" i="5"/>
  <c r="M3584" i="5" s="1"/>
  <c r="L3585" i="5"/>
  <c r="M3585" i="5" s="1"/>
  <c r="L3586" i="5"/>
  <c r="M3586" i="5" s="1"/>
  <c r="L3587" i="5"/>
  <c r="M3587" i="5" s="1"/>
  <c r="L3588" i="5"/>
  <c r="M3588" i="5" s="1"/>
  <c r="L3589" i="5"/>
  <c r="M3589" i="5" s="1"/>
  <c r="L3590" i="5"/>
  <c r="M3590" i="5" s="1"/>
  <c r="L3591" i="5"/>
  <c r="M3591" i="5" s="1"/>
  <c r="L3592" i="5"/>
  <c r="M3592" i="5" s="1"/>
  <c r="L3593" i="5"/>
  <c r="M3593" i="5" s="1"/>
  <c r="L3594" i="5"/>
  <c r="M3594" i="5" s="1"/>
  <c r="L3595" i="5"/>
  <c r="M3595" i="5" s="1"/>
  <c r="L3596" i="5"/>
  <c r="M3596" i="5" s="1"/>
  <c r="L3597" i="5"/>
  <c r="M3597" i="5" s="1"/>
  <c r="L3598" i="5"/>
  <c r="M3598" i="5" s="1"/>
  <c r="L3599" i="5"/>
  <c r="M3599" i="5" s="1"/>
  <c r="L3600" i="5"/>
  <c r="M3600" i="5" s="1"/>
  <c r="L3601" i="5"/>
  <c r="M3601" i="5" s="1"/>
  <c r="L3602" i="5"/>
  <c r="M3602" i="5" s="1"/>
  <c r="L3603" i="5"/>
  <c r="M3603" i="5" s="1"/>
  <c r="L3604" i="5"/>
  <c r="M3604" i="5" s="1"/>
  <c r="L3605" i="5"/>
  <c r="M3605" i="5" s="1"/>
  <c r="L3606" i="5"/>
  <c r="M3606" i="5" s="1"/>
  <c r="L3607" i="5"/>
  <c r="M3607" i="5" s="1"/>
  <c r="L3608" i="5"/>
  <c r="M3608" i="5" s="1"/>
  <c r="L3609" i="5"/>
  <c r="M3609" i="5" s="1"/>
  <c r="L3610" i="5"/>
  <c r="M3610" i="5" s="1"/>
  <c r="L3611" i="5"/>
  <c r="M3611" i="5" s="1"/>
  <c r="L3612" i="5"/>
  <c r="M3612" i="5" s="1"/>
  <c r="L3613" i="5"/>
  <c r="M3613" i="5" s="1"/>
  <c r="L3614" i="5"/>
  <c r="M3614" i="5" s="1"/>
  <c r="L3615" i="5"/>
  <c r="M3615" i="5" s="1"/>
  <c r="L3616" i="5"/>
  <c r="M3616" i="5" s="1"/>
  <c r="L3617" i="5"/>
  <c r="M3617" i="5" s="1"/>
  <c r="L3618" i="5"/>
  <c r="M3618" i="5" s="1"/>
  <c r="L3619" i="5"/>
  <c r="M3619" i="5" s="1"/>
  <c r="L3620" i="5"/>
  <c r="M3620" i="5" s="1"/>
  <c r="L3621" i="5"/>
  <c r="M3621" i="5" s="1"/>
  <c r="L3622" i="5"/>
  <c r="M3622" i="5" s="1"/>
  <c r="L3623" i="5"/>
  <c r="M3623" i="5" s="1"/>
  <c r="L3624" i="5"/>
  <c r="M3624" i="5" s="1"/>
  <c r="L3625" i="5"/>
  <c r="M3625" i="5" s="1"/>
  <c r="L3626" i="5"/>
  <c r="M3626" i="5" s="1"/>
  <c r="L3627" i="5"/>
  <c r="M3627" i="5" s="1"/>
  <c r="L3628" i="5"/>
  <c r="M3628" i="5" s="1"/>
  <c r="L3629" i="5"/>
  <c r="M3629" i="5" s="1"/>
  <c r="L3630" i="5"/>
  <c r="M3630" i="5" s="1"/>
  <c r="L3631" i="5"/>
  <c r="M3631" i="5" s="1"/>
  <c r="L3632" i="5"/>
  <c r="M3632" i="5" s="1"/>
  <c r="L3633" i="5"/>
  <c r="M3633" i="5" s="1"/>
  <c r="L3634" i="5"/>
  <c r="M3634" i="5" s="1"/>
  <c r="L3635" i="5"/>
  <c r="M3635" i="5" s="1"/>
  <c r="L3636" i="5"/>
  <c r="M3636" i="5" s="1"/>
  <c r="L3637" i="5"/>
  <c r="M3637" i="5" s="1"/>
  <c r="L3638" i="5"/>
  <c r="M3638" i="5" s="1"/>
  <c r="L3639" i="5"/>
  <c r="M3639" i="5" s="1"/>
  <c r="L3640" i="5"/>
  <c r="M3640" i="5" s="1"/>
  <c r="L3641" i="5"/>
  <c r="M3641" i="5" s="1"/>
  <c r="L3642" i="5"/>
  <c r="M3642" i="5" s="1"/>
  <c r="L3643" i="5"/>
  <c r="M3643" i="5" s="1"/>
  <c r="L3644" i="5"/>
  <c r="M3644" i="5" s="1"/>
  <c r="L3645" i="5"/>
  <c r="M3645" i="5" s="1"/>
  <c r="L3646" i="5"/>
  <c r="M3646" i="5" s="1"/>
  <c r="L3647" i="5"/>
  <c r="M3647" i="5" s="1"/>
  <c r="L3648" i="5"/>
  <c r="M3648" i="5" s="1"/>
  <c r="L3649" i="5"/>
  <c r="M3649" i="5" s="1"/>
  <c r="L3650" i="5"/>
  <c r="M3650" i="5" s="1"/>
  <c r="L3651" i="5"/>
  <c r="M3651" i="5" s="1"/>
  <c r="L3652" i="5"/>
  <c r="M3652" i="5" s="1"/>
  <c r="L3653" i="5"/>
  <c r="M3653" i="5" s="1"/>
  <c r="L3654" i="5"/>
  <c r="M3654" i="5" s="1"/>
  <c r="L3655" i="5"/>
  <c r="M3655" i="5" s="1"/>
  <c r="L3656" i="5"/>
  <c r="M3656" i="5" s="1"/>
  <c r="L3657" i="5"/>
  <c r="M3657" i="5" s="1"/>
  <c r="L3658" i="5"/>
  <c r="M3658" i="5" s="1"/>
  <c r="L3659" i="5"/>
  <c r="M3659" i="5" s="1"/>
  <c r="L3660" i="5"/>
  <c r="M3660" i="5" s="1"/>
  <c r="L3661" i="5"/>
  <c r="M3661" i="5" s="1"/>
  <c r="L3662" i="5"/>
  <c r="M3662" i="5" s="1"/>
  <c r="L3663" i="5"/>
  <c r="M3663" i="5" s="1"/>
  <c r="L3664" i="5"/>
  <c r="M3664" i="5" s="1"/>
  <c r="L3665" i="5"/>
  <c r="M3665" i="5" s="1"/>
  <c r="L3666" i="5"/>
  <c r="M3666" i="5" s="1"/>
  <c r="L3667" i="5"/>
  <c r="M3667" i="5" s="1"/>
  <c r="L3668" i="5"/>
  <c r="M3668" i="5" s="1"/>
  <c r="L3669" i="5"/>
  <c r="M3669" i="5" s="1"/>
  <c r="L3670" i="5"/>
  <c r="M3670" i="5" s="1"/>
  <c r="L3671" i="5"/>
  <c r="M3671" i="5" s="1"/>
  <c r="L3672" i="5"/>
  <c r="M3672" i="5" s="1"/>
  <c r="L3673" i="5"/>
  <c r="M3673" i="5" s="1"/>
  <c r="L3674" i="5"/>
  <c r="M3674" i="5" s="1"/>
  <c r="L3675" i="5"/>
  <c r="M3675" i="5" s="1"/>
  <c r="L3676" i="5"/>
  <c r="M3676" i="5" s="1"/>
  <c r="L3677" i="5"/>
  <c r="M3677" i="5" s="1"/>
  <c r="L3678" i="5"/>
  <c r="M3678" i="5" s="1"/>
  <c r="L3679" i="5"/>
  <c r="M3679" i="5" s="1"/>
  <c r="L3680" i="5"/>
  <c r="M3680" i="5" s="1"/>
  <c r="L3681" i="5"/>
  <c r="M3681" i="5" s="1"/>
  <c r="L3682" i="5"/>
  <c r="M3682" i="5" s="1"/>
  <c r="L3683" i="5"/>
  <c r="M3683" i="5" s="1"/>
  <c r="L3684" i="5"/>
  <c r="M3684" i="5" s="1"/>
  <c r="L3685" i="5"/>
  <c r="M3685" i="5" s="1"/>
  <c r="L3686" i="5"/>
  <c r="M3686" i="5" s="1"/>
  <c r="L3687" i="5"/>
  <c r="M3687" i="5" s="1"/>
  <c r="L3688" i="5"/>
  <c r="M3688" i="5" s="1"/>
  <c r="L3689" i="5"/>
  <c r="M3689" i="5" s="1"/>
  <c r="L3690" i="5"/>
  <c r="M3690" i="5" s="1"/>
  <c r="L3691" i="5"/>
  <c r="M3691" i="5" s="1"/>
  <c r="L3692" i="5"/>
  <c r="M3692" i="5" s="1"/>
  <c r="L3693" i="5"/>
  <c r="M3693" i="5" s="1"/>
  <c r="L3694" i="5"/>
  <c r="M3694" i="5" s="1"/>
  <c r="L3695" i="5"/>
  <c r="M3695" i="5" s="1"/>
  <c r="L3696" i="5"/>
  <c r="M3696" i="5" s="1"/>
  <c r="L3697" i="5"/>
  <c r="M3697" i="5" s="1"/>
  <c r="L3698" i="5"/>
  <c r="M3698" i="5" s="1"/>
  <c r="L3699" i="5"/>
  <c r="M3699" i="5" s="1"/>
  <c r="L3700" i="5"/>
  <c r="M3700" i="5" s="1"/>
  <c r="L3701" i="5"/>
  <c r="M3701" i="5" s="1"/>
  <c r="L3702" i="5"/>
  <c r="M3702" i="5" s="1"/>
  <c r="L3703" i="5"/>
  <c r="M3703" i="5" s="1"/>
  <c r="L3704" i="5"/>
  <c r="M3704" i="5" s="1"/>
  <c r="L3705" i="5"/>
  <c r="M3705" i="5" s="1"/>
  <c r="L3706" i="5"/>
  <c r="M3706" i="5" s="1"/>
  <c r="L3707" i="5"/>
  <c r="M3707" i="5" s="1"/>
  <c r="L3708" i="5"/>
  <c r="M3708" i="5" s="1"/>
  <c r="L3709" i="5"/>
  <c r="M3709" i="5" s="1"/>
  <c r="L3710" i="5"/>
  <c r="M3710" i="5" s="1"/>
  <c r="L3711" i="5"/>
  <c r="M3711" i="5" s="1"/>
  <c r="L3712" i="5"/>
  <c r="M3712" i="5" s="1"/>
  <c r="L3713" i="5"/>
  <c r="M3713" i="5" s="1"/>
  <c r="L3714" i="5"/>
  <c r="M3714" i="5" s="1"/>
  <c r="L3715" i="5"/>
  <c r="M3715" i="5" s="1"/>
  <c r="L3716" i="5"/>
  <c r="M3716" i="5" s="1"/>
  <c r="L3717" i="5"/>
  <c r="M3717" i="5" s="1"/>
  <c r="L3718" i="5"/>
  <c r="M3718" i="5" s="1"/>
  <c r="L3719" i="5"/>
  <c r="M3719" i="5" s="1"/>
  <c r="L3720" i="5"/>
  <c r="M3720" i="5" s="1"/>
  <c r="L3721" i="5"/>
  <c r="M3721" i="5" s="1"/>
  <c r="L3722" i="5"/>
  <c r="M3722" i="5" s="1"/>
  <c r="L3723" i="5"/>
  <c r="M3723" i="5" s="1"/>
  <c r="L3724" i="5"/>
  <c r="M3724" i="5" s="1"/>
  <c r="L3725" i="5"/>
  <c r="M3725" i="5" s="1"/>
  <c r="L3726" i="5"/>
  <c r="M3726" i="5" s="1"/>
  <c r="L3727" i="5"/>
  <c r="M3727" i="5" s="1"/>
  <c r="L3728" i="5"/>
  <c r="M3728" i="5" s="1"/>
  <c r="L3729" i="5"/>
  <c r="M3729" i="5" s="1"/>
  <c r="L3730" i="5"/>
  <c r="M3730" i="5" s="1"/>
  <c r="L3731" i="5"/>
  <c r="M3731" i="5" s="1"/>
  <c r="L3732" i="5"/>
  <c r="M3732" i="5" s="1"/>
  <c r="L3733" i="5"/>
  <c r="M3733" i="5" s="1"/>
  <c r="L3734" i="5"/>
  <c r="M3734" i="5" s="1"/>
  <c r="L3735" i="5"/>
  <c r="M3735" i="5" s="1"/>
  <c r="L3736" i="5"/>
  <c r="M3736" i="5" s="1"/>
  <c r="L3737" i="5"/>
  <c r="M3737" i="5" s="1"/>
  <c r="L3738" i="5"/>
  <c r="M3738" i="5" s="1"/>
  <c r="L3739" i="5"/>
  <c r="M3739" i="5" s="1"/>
  <c r="L3740" i="5"/>
  <c r="M3740" i="5" s="1"/>
  <c r="L3741" i="5"/>
  <c r="M3741" i="5" s="1"/>
  <c r="L3742" i="5"/>
  <c r="M3742" i="5" s="1"/>
  <c r="L3743" i="5"/>
  <c r="M3743" i="5" s="1"/>
  <c r="L3744" i="5"/>
  <c r="M3744" i="5" s="1"/>
  <c r="L3745" i="5"/>
  <c r="M3745" i="5" s="1"/>
  <c r="L3746" i="5"/>
  <c r="M3746" i="5" s="1"/>
  <c r="L3747" i="5"/>
  <c r="M3747" i="5" s="1"/>
  <c r="L3748" i="5"/>
  <c r="M3748" i="5" s="1"/>
  <c r="L3749" i="5"/>
  <c r="M3749" i="5" s="1"/>
  <c r="L3750" i="5"/>
  <c r="M3750" i="5" s="1"/>
  <c r="L3751" i="5"/>
  <c r="M3751" i="5" s="1"/>
  <c r="L3752" i="5"/>
  <c r="M3752" i="5" s="1"/>
  <c r="L3753" i="5"/>
  <c r="M3753" i="5" s="1"/>
  <c r="L3754" i="5"/>
  <c r="M3754" i="5" s="1"/>
  <c r="L3755" i="5"/>
  <c r="M3755" i="5" s="1"/>
  <c r="L3756" i="5"/>
  <c r="M3756" i="5" s="1"/>
  <c r="L3757" i="5"/>
  <c r="M3757" i="5" s="1"/>
  <c r="L3758" i="5"/>
  <c r="M3758" i="5" s="1"/>
  <c r="L3759" i="5"/>
  <c r="M3759" i="5" s="1"/>
  <c r="L3760" i="5"/>
  <c r="M3760" i="5" s="1"/>
  <c r="L3761" i="5"/>
  <c r="M3761" i="5" s="1"/>
  <c r="L3762" i="5"/>
  <c r="M3762" i="5" s="1"/>
  <c r="L3763" i="5"/>
  <c r="M3763" i="5" s="1"/>
  <c r="L3764" i="5"/>
  <c r="M3764" i="5" s="1"/>
  <c r="L3765" i="5"/>
  <c r="M3765" i="5" s="1"/>
  <c r="L3766" i="5"/>
  <c r="M3766" i="5" s="1"/>
  <c r="L3767" i="5"/>
  <c r="M3767" i="5" s="1"/>
  <c r="L3768" i="5"/>
  <c r="M3768" i="5" s="1"/>
  <c r="L3769" i="5"/>
  <c r="M3769" i="5" s="1"/>
  <c r="L3770" i="5"/>
  <c r="M3770" i="5" s="1"/>
  <c r="L3771" i="5"/>
  <c r="M3771" i="5" s="1"/>
  <c r="L3772" i="5"/>
  <c r="M3772" i="5" s="1"/>
  <c r="L3773" i="5"/>
  <c r="M3773" i="5" s="1"/>
  <c r="L3774" i="5"/>
  <c r="M3774" i="5" s="1"/>
  <c r="L3775" i="5"/>
  <c r="M3775" i="5" s="1"/>
  <c r="L3776" i="5"/>
  <c r="M3776" i="5" s="1"/>
  <c r="L3777" i="5"/>
  <c r="M3777" i="5" s="1"/>
  <c r="L3778" i="5"/>
  <c r="M3778" i="5" s="1"/>
  <c r="L3779" i="5"/>
  <c r="M3779" i="5" s="1"/>
  <c r="L3780" i="5"/>
  <c r="M3780" i="5" s="1"/>
  <c r="L3781" i="5"/>
  <c r="M3781" i="5" s="1"/>
  <c r="L3782" i="5"/>
  <c r="M3782" i="5" s="1"/>
  <c r="L3783" i="5"/>
  <c r="M3783" i="5" s="1"/>
  <c r="L3784" i="5"/>
  <c r="M3784" i="5" s="1"/>
  <c r="L3785" i="5"/>
  <c r="M3785" i="5" s="1"/>
  <c r="L3786" i="5"/>
  <c r="M3786" i="5" s="1"/>
  <c r="L3787" i="5"/>
  <c r="M3787" i="5" s="1"/>
  <c r="L3788" i="5"/>
  <c r="M3788" i="5" s="1"/>
  <c r="L3789" i="5"/>
  <c r="M3789" i="5" s="1"/>
  <c r="L3790" i="5"/>
  <c r="M3790" i="5" s="1"/>
  <c r="L3791" i="5"/>
  <c r="M3791" i="5" s="1"/>
  <c r="L3792" i="5"/>
  <c r="M3792" i="5" s="1"/>
  <c r="L3793" i="5"/>
  <c r="M3793" i="5" s="1"/>
  <c r="L3794" i="5"/>
  <c r="M3794" i="5" s="1"/>
  <c r="L3795" i="5"/>
  <c r="M3795" i="5" s="1"/>
  <c r="L3796" i="5"/>
  <c r="M3796" i="5" s="1"/>
  <c r="L3797" i="5"/>
  <c r="M3797" i="5" s="1"/>
  <c r="L3798" i="5"/>
  <c r="M3798" i="5" s="1"/>
  <c r="L3799" i="5"/>
  <c r="M3799" i="5" s="1"/>
  <c r="L3800" i="5"/>
  <c r="M3800" i="5" s="1"/>
  <c r="L3801" i="5"/>
  <c r="M3801" i="5" s="1"/>
  <c r="L3802" i="5"/>
  <c r="M3802" i="5" s="1"/>
  <c r="L3803" i="5"/>
  <c r="M3803" i="5" s="1"/>
  <c r="L3804" i="5"/>
  <c r="M3804" i="5" s="1"/>
  <c r="L3805" i="5"/>
  <c r="M3805" i="5" s="1"/>
  <c r="L3806" i="5"/>
  <c r="M3806" i="5" s="1"/>
  <c r="L3807" i="5"/>
  <c r="M3807" i="5" s="1"/>
  <c r="L3808" i="5"/>
  <c r="M3808" i="5" s="1"/>
  <c r="L3809" i="5"/>
  <c r="M3809" i="5" s="1"/>
  <c r="L3810" i="5"/>
  <c r="M3810" i="5" s="1"/>
  <c r="L3811" i="5"/>
  <c r="M3811" i="5" s="1"/>
  <c r="L3812" i="5"/>
  <c r="M3812" i="5" s="1"/>
  <c r="L3813" i="5"/>
  <c r="M3813" i="5" s="1"/>
  <c r="L3814" i="5"/>
  <c r="M3814" i="5" s="1"/>
  <c r="L3815" i="5"/>
  <c r="M3815" i="5" s="1"/>
  <c r="L3816" i="5"/>
  <c r="M3816" i="5" s="1"/>
  <c r="L3817" i="5"/>
  <c r="M3817" i="5" s="1"/>
  <c r="L3818" i="5"/>
  <c r="M3818" i="5" s="1"/>
  <c r="L3819" i="5"/>
  <c r="M3819" i="5" s="1"/>
  <c r="L3820" i="5"/>
  <c r="M3820" i="5" s="1"/>
  <c r="L3821" i="5"/>
  <c r="M3821" i="5" s="1"/>
  <c r="L3822" i="5"/>
  <c r="M3822" i="5" s="1"/>
  <c r="L3823" i="5"/>
  <c r="M3823" i="5" s="1"/>
  <c r="L3824" i="5"/>
  <c r="M3824" i="5" s="1"/>
  <c r="L3825" i="5"/>
  <c r="M3825" i="5" s="1"/>
  <c r="L3826" i="5"/>
  <c r="M3826" i="5" s="1"/>
  <c r="L3827" i="5"/>
  <c r="M3827" i="5" s="1"/>
  <c r="L3828" i="5"/>
  <c r="M3828" i="5" s="1"/>
  <c r="L3829" i="5"/>
  <c r="M3829" i="5" s="1"/>
  <c r="L3830" i="5"/>
  <c r="M3830" i="5" s="1"/>
  <c r="L3831" i="5"/>
  <c r="M3831" i="5" s="1"/>
  <c r="L3832" i="5"/>
  <c r="M3832" i="5" s="1"/>
  <c r="L3833" i="5"/>
  <c r="M3833" i="5" s="1"/>
  <c r="L3834" i="5"/>
  <c r="M3834" i="5" s="1"/>
  <c r="L3835" i="5"/>
  <c r="M3835" i="5" s="1"/>
  <c r="L3836" i="5"/>
  <c r="M3836" i="5" s="1"/>
  <c r="L3837" i="5"/>
  <c r="M3837" i="5" s="1"/>
  <c r="L3838" i="5"/>
  <c r="M3838" i="5" s="1"/>
  <c r="L3839" i="5"/>
  <c r="M3839" i="5" s="1"/>
  <c r="L3840" i="5"/>
  <c r="M3840" i="5" s="1"/>
  <c r="L3841" i="5"/>
  <c r="M3841" i="5" s="1"/>
  <c r="L3842" i="5"/>
  <c r="M3842" i="5" s="1"/>
  <c r="L3843" i="5"/>
  <c r="M3843" i="5" s="1"/>
  <c r="L3844" i="5"/>
  <c r="M3844" i="5" s="1"/>
  <c r="L3845" i="5"/>
  <c r="M3845" i="5" s="1"/>
  <c r="L3846" i="5"/>
  <c r="M3846" i="5" s="1"/>
  <c r="L3847" i="5"/>
  <c r="M3847" i="5" s="1"/>
  <c r="L3848" i="5"/>
  <c r="M3848" i="5" s="1"/>
  <c r="L3849" i="5"/>
  <c r="M3849" i="5" s="1"/>
  <c r="L3850" i="5"/>
  <c r="M3850" i="5" s="1"/>
  <c r="L3851" i="5"/>
  <c r="M3851" i="5" s="1"/>
  <c r="L3852" i="5"/>
  <c r="M3852" i="5" s="1"/>
  <c r="L3853" i="5"/>
  <c r="M3853" i="5" s="1"/>
  <c r="L3854" i="5"/>
  <c r="M3854" i="5" s="1"/>
  <c r="L3855" i="5"/>
  <c r="M3855" i="5" s="1"/>
  <c r="L3856" i="5"/>
  <c r="M3856" i="5" s="1"/>
  <c r="L3857" i="5"/>
  <c r="M3857" i="5" s="1"/>
  <c r="L3858" i="5"/>
  <c r="M3858" i="5" s="1"/>
  <c r="L3859" i="5"/>
  <c r="M3859" i="5" s="1"/>
  <c r="L3860" i="5"/>
  <c r="M3860" i="5" s="1"/>
  <c r="L3861" i="5"/>
  <c r="M3861" i="5" s="1"/>
  <c r="L3862" i="5"/>
  <c r="M3862" i="5" s="1"/>
  <c r="L3863" i="5"/>
  <c r="M3863" i="5" s="1"/>
  <c r="L3864" i="5"/>
  <c r="M3864" i="5" s="1"/>
  <c r="L3865" i="5"/>
  <c r="M3865" i="5" s="1"/>
  <c r="L3866" i="5"/>
  <c r="M3866" i="5" s="1"/>
  <c r="L3867" i="5"/>
  <c r="M3867" i="5" s="1"/>
  <c r="L3868" i="5"/>
  <c r="M3868" i="5" s="1"/>
  <c r="L3869" i="5"/>
  <c r="M3869" i="5" s="1"/>
  <c r="L3870" i="5"/>
  <c r="M3870" i="5" s="1"/>
  <c r="L3871" i="5"/>
  <c r="M3871" i="5" s="1"/>
  <c r="L3872" i="5"/>
  <c r="M3872" i="5" s="1"/>
  <c r="L3873" i="5"/>
  <c r="M3873" i="5" s="1"/>
  <c r="L3874" i="5"/>
  <c r="M3874" i="5" s="1"/>
  <c r="L3875" i="5"/>
  <c r="M3875" i="5" s="1"/>
  <c r="L3876" i="5"/>
  <c r="M3876" i="5" s="1"/>
  <c r="L3877" i="5"/>
  <c r="M3877" i="5" s="1"/>
  <c r="L3878" i="5"/>
  <c r="M3878" i="5" s="1"/>
  <c r="L3879" i="5"/>
  <c r="M3879" i="5" s="1"/>
  <c r="L3880" i="5"/>
  <c r="M3880" i="5" s="1"/>
  <c r="L3881" i="5"/>
  <c r="M3881" i="5" s="1"/>
  <c r="L3882" i="5"/>
  <c r="M3882" i="5" s="1"/>
  <c r="L3883" i="5"/>
  <c r="M3883" i="5" s="1"/>
  <c r="L3884" i="5"/>
  <c r="M3884" i="5" s="1"/>
  <c r="L3885" i="5"/>
  <c r="M3885" i="5" s="1"/>
  <c r="L3886" i="5"/>
  <c r="M3886" i="5" s="1"/>
  <c r="L3887" i="5"/>
  <c r="M3887" i="5" s="1"/>
  <c r="L3888" i="5"/>
  <c r="M3888" i="5" s="1"/>
  <c r="L3889" i="5"/>
  <c r="M3889" i="5" s="1"/>
  <c r="L3890" i="5"/>
  <c r="M3890" i="5" s="1"/>
  <c r="L3891" i="5"/>
  <c r="M3891" i="5" s="1"/>
  <c r="L3892" i="5"/>
  <c r="M3892" i="5" s="1"/>
  <c r="L3893" i="5"/>
  <c r="M3893" i="5" s="1"/>
  <c r="L3894" i="5"/>
  <c r="M3894" i="5" s="1"/>
  <c r="L3895" i="5"/>
  <c r="M3895" i="5" s="1"/>
  <c r="L3896" i="5"/>
  <c r="M3896" i="5" s="1"/>
  <c r="L3897" i="5"/>
  <c r="M3897" i="5" s="1"/>
  <c r="L3898" i="5"/>
  <c r="M3898" i="5" s="1"/>
  <c r="L3899" i="5"/>
  <c r="M3899" i="5" s="1"/>
  <c r="L3900" i="5"/>
  <c r="M3900" i="5" s="1"/>
  <c r="L3901" i="5"/>
  <c r="M3901" i="5" s="1"/>
  <c r="L3902" i="5"/>
  <c r="M3902" i="5" s="1"/>
  <c r="L3903" i="5"/>
  <c r="M3903" i="5" s="1"/>
  <c r="L3904" i="5"/>
  <c r="M3904" i="5" s="1"/>
  <c r="L3905" i="5"/>
  <c r="M3905" i="5" s="1"/>
  <c r="L3906" i="5"/>
  <c r="M3906" i="5" s="1"/>
  <c r="L3907" i="5"/>
  <c r="M3907" i="5" s="1"/>
  <c r="L3908" i="5"/>
  <c r="M3908" i="5" s="1"/>
  <c r="L3909" i="5"/>
  <c r="M3909" i="5" s="1"/>
  <c r="L3910" i="5"/>
  <c r="M3910" i="5" s="1"/>
  <c r="L3911" i="5"/>
  <c r="M3911" i="5" s="1"/>
  <c r="L3912" i="5"/>
  <c r="M3912" i="5" s="1"/>
  <c r="L3913" i="5"/>
  <c r="M3913" i="5" s="1"/>
  <c r="L3914" i="5"/>
  <c r="M3914" i="5" s="1"/>
  <c r="L3915" i="5"/>
  <c r="M3915" i="5" s="1"/>
  <c r="L3916" i="5"/>
  <c r="M3916" i="5" s="1"/>
  <c r="L3917" i="5"/>
  <c r="M3917" i="5" s="1"/>
  <c r="L3918" i="5"/>
  <c r="M3918" i="5" s="1"/>
  <c r="L3919" i="5"/>
  <c r="M3919" i="5" s="1"/>
  <c r="L3920" i="5"/>
  <c r="M3920" i="5" s="1"/>
  <c r="L3921" i="5"/>
  <c r="M3921" i="5" s="1"/>
  <c r="L3922" i="5"/>
  <c r="M3922" i="5" s="1"/>
  <c r="L3923" i="5"/>
  <c r="M3923" i="5" s="1"/>
  <c r="L3924" i="5"/>
  <c r="M3924" i="5" s="1"/>
  <c r="L3925" i="5"/>
  <c r="M3925" i="5" s="1"/>
  <c r="L3926" i="5"/>
  <c r="M3926" i="5" s="1"/>
  <c r="L3927" i="5"/>
  <c r="M3927" i="5" s="1"/>
  <c r="L3928" i="5"/>
  <c r="M3928" i="5" s="1"/>
  <c r="L3929" i="5"/>
  <c r="M3929" i="5" s="1"/>
  <c r="L3930" i="5"/>
  <c r="M3930" i="5" s="1"/>
  <c r="L3931" i="5"/>
  <c r="M3931" i="5" s="1"/>
  <c r="L3932" i="5"/>
  <c r="M3932" i="5" s="1"/>
  <c r="L3933" i="5"/>
  <c r="M3933" i="5" s="1"/>
  <c r="L3934" i="5"/>
  <c r="M3934" i="5" s="1"/>
  <c r="L3935" i="5"/>
  <c r="M3935" i="5" s="1"/>
  <c r="L3936" i="5"/>
  <c r="M3936" i="5" s="1"/>
  <c r="L3937" i="5"/>
  <c r="M3937" i="5" s="1"/>
  <c r="L3938" i="5"/>
  <c r="M3938" i="5" s="1"/>
  <c r="L3939" i="5"/>
  <c r="M3939" i="5" s="1"/>
  <c r="L3940" i="5"/>
  <c r="M3940" i="5" s="1"/>
  <c r="L3941" i="5"/>
  <c r="M3941" i="5" s="1"/>
  <c r="L3942" i="5"/>
  <c r="M3942" i="5" s="1"/>
  <c r="L3943" i="5"/>
  <c r="M3943" i="5" s="1"/>
  <c r="L3944" i="5"/>
  <c r="M3944" i="5" s="1"/>
  <c r="L3945" i="5"/>
  <c r="M3945" i="5" s="1"/>
  <c r="L3946" i="5"/>
  <c r="M3946" i="5" s="1"/>
  <c r="L3947" i="5"/>
  <c r="M3947" i="5" s="1"/>
  <c r="L3948" i="5"/>
  <c r="M3948" i="5" s="1"/>
  <c r="L3949" i="5"/>
  <c r="M3949" i="5" s="1"/>
  <c r="L3950" i="5"/>
  <c r="M3950" i="5" s="1"/>
  <c r="L3951" i="5"/>
  <c r="M3951" i="5" s="1"/>
  <c r="L3952" i="5"/>
  <c r="M3952" i="5" s="1"/>
  <c r="L3953" i="5"/>
  <c r="M3953" i="5" s="1"/>
  <c r="L3954" i="5"/>
  <c r="M3954" i="5" s="1"/>
  <c r="L3955" i="5"/>
  <c r="M3955" i="5" s="1"/>
  <c r="L3956" i="5"/>
  <c r="M3956" i="5" s="1"/>
  <c r="L3957" i="5"/>
  <c r="M3957" i="5" s="1"/>
  <c r="L3958" i="5"/>
  <c r="M3958" i="5" s="1"/>
  <c r="L3959" i="5"/>
  <c r="M3959" i="5" s="1"/>
  <c r="L3960" i="5"/>
  <c r="M3960" i="5" s="1"/>
  <c r="L3961" i="5"/>
  <c r="M3961" i="5" s="1"/>
  <c r="L3962" i="5"/>
  <c r="M3962" i="5" s="1"/>
  <c r="L3963" i="5"/>
  <c r="M3963" i="5" s="1"/>
  <c r="L3964" i="5"/>
  <c r="M3964" i="5" s="1"/>
  <c r="L3965" i="5"/>
  <c r="M3965" i="5" s="1"/>
  <c r="L3966" i="5"/>
  <c r="M3966" i="5" s="1"/>
  <c r="L3967" i="5"/>
  <c r="M3967" i="5" s="1"/>
  <c r="L3968" i="5"/>
  <c r="M3968" i="5" s="1"/>
  <c r="L3969" i="5"/>
  <c r="M3969" i="5" s="1"/>
  <c r="L3970" i="5"/>
  <c r="M3970" i="5" s="1"/>
  <c r="L3971" i="5"/>
  <c r="M3971" i="5" s="1"/>
  <c r="L3972" i="5"/>
  <c r="M3972" i="5" s="1"/>
  <c r="L3973" i="5"/>
  <c r="M3973" i="5" s="1"/>
  <c r="L3974" i="5"/>
  <c r="M3974" i="5" s="1"/>
  <c r="L3975" i="5"/>
  <c r="M3975" i="5" s="1"/>
  <c r="L3976" i="5"/>
  <c r="M3976" i="5" s="1"/>
  <c r="L3977" i="5"/>
  <c r="M3977" i="5" s="1"/>
  <c r="L3978" i="5"/>
  <c r="M3978" i="5" s="1"/>
  <c r="L3979" i="5"/>
  <c r="M3979" i="5" s="1"/>
  <c r="L3980" i="5"/>
  <c r="M3980" i="5" s="1"/>
  <c r="L3981" i="5"/>
  <c r="M3981" i="5" s="1"/>
  <c r="L3982" i="5"/>
  <c r="M3982" i="5" s="1"/>
  <c r="L3983" i="5"/>
  <c r="M3983" i="5" s="1"/>
  <c r="L3984" i="5"/>
  <c r="M3984" i="5" s="1"/>
  <c r="L3985" i="5"/>
  <c r="M3985" i="5" s="1"/>
  <c r="L3986" i="5"/>
  <c r="M3986" i="5" s="1"/>
  <c r="L3987" i="5"/>
  <c r="M3987" i="5" s="1"/>
  <c r="L3988" i="5"/>
  <c r="M3988" i="5" s="1"/>
  <c r="L3989" i="5"/>
  <c r="M3989" i="5" s="1"/>
  <c r="L3990" i="5"/>
  <c r="M3990" i="5" s="1"/>
  <c r="L3991" i="5"/>
  <c r="M3991" i="5" s="1"/>
  <c r="L3992" i="5"/>
  <c r="M3992" i="5" s="1"/>
  <c r="L3993" i="5"/>
  <c r="M3993" i="5" s="1"/>
  <c r="L3994" i="5"/>
  <c r="M3994" i="5" s="1"/>
  <c r="L3995" i="5"/>
  <c r="M3995" i="5" s="1"/>
  <c r="L3996" i="5"/>
  <c r="M3996" i="5" s="1"/>
  <c r="L3997" i="5"/>
  <c r="M3997" i="5" s="1"/>
  <c r="L3998" i="5"/>
  <c r="M3998" i="5" s="1"/>
  <c r="L3999" i="5"/>
  <c r="M3999" i="5" s="1"/>
  <c r="L4000" i="5"/>
  <c r="M4000" i="5" s="1"/>
  <c r="L4001" i="5"/>
  <c r="M4001" i="5" s="1"/>
  <c r="L4002" i="5"/>
  <c r="M4002" i="5" s="1"/>
  <c r="L4003" i="5"/>
  <c r="M4003" i="5" s="1"/>
  <c r="L4004" i="5"/>
  <c r="M4004" i="5" s="1"/>
  <c r="L4005" i="5"/>
  <c r="M4005" i="5" s="1"/>
  <c r="L4006" i="5"/>
  <c r="M4006" i="5" s="1"/>
  <c r="L4007" i="5"/>
  <c r="M4007" i="5" s="1"/>
  <c r="L4008" i="5"/>
  <c r="M4008" i="5" s="1"/>
  <c r="L4009" i="5"/>
  <c r="M4009" i="5" s="1"/>
  <c r="L4010" i="5"/>
  <c r="M4010" i="5" s="1"/>
  <c r="L4011" i="5"/>
  <c r="M4011" i="5" s="1"/>
  <c r="L4012" i="5"/>
  <c r="M4012" i="5" s="1"/>
  <c r="L4013" i="5"/>
  <c r="M4013" i="5" s="1"/>
  <c r="L4014" i="5"/>
  <c r="M4014" i="5" s="1"/>
  <c r="L4015" i="5"/>
  <c r="M4015" i="5" s="1"/>
  <c r="L4016" i="5"/>
  <c r="M4016" i="5" s="1"/>
  <c r="L4017" i="5"/>
  <c r="M4017" i="5" s="1"/>
  <c r="L4018" i="5"/>
  <c r="M4018" i="5" s="1"/>
  <c r="L4019" i="5"/>
  <c r="M4019" i="5" s="1"/>
  <c r="L4020" i="5"/>
  <c r="M4020" i="5" s="1"/>
  <c r="L4021" i="5"/>
  <c r="M4021" i="5" s="1"/>
  <c r="L4022" i="5"/>
  <c r="M4022" i="5" s="1"/>
  <c r="L4023" i="5"/>
  <c r="M4023" i="5" s="1"/>
  <c r="L4024" i="5"/>
  <c r="M4024" i="5" s="1"/>
  <c r="L4025" i="5"/>
  <c r="M4025" i="5" s="1"/>
  <c r="L4026" i="5"/>
  <c r="M4026" i="5" s="1"/>
  <c r="L4027" i="5"/>
  <c r="M4027" i="5" s="1"/>
  <c r="L4028" i="5"/>
  <c r="M4028" i="5" s="1"/>
  <c r="L4029" i="5"/>
  <c r="M4029" i="5" s="1"/>
  <c r="L4030" i="5"/>
  <c r="M4030" i="5" s="1"/>
  <c r="L4031" i="5"/>
  <c r="M4031" i="5" s="1"/>
  <c r="L4032" i="5"/>
  <c r="M4032" i="5" s="1"/>
  <c r="L4033" i="5"/>
  <c r="M4033" i="5" s="1"/>
  <c r="L4034" i="5"/>
  <c r="M4034" i="5" s="1"/>
  <c r="L4035" i="5"/>
  <c r="M4035" i="5" s="1"/>
  <c r="L4036" i="5"/>
  <c r="M4036" i="5" s="1"/>
  <c r="L4037" i="5"/>
  <c r="M4037" i="5" s="1"/>
  <c r="L4038" i="5"/>
  <c r="M4038" i="5" s="1"/>
  <c r="L4039" i="5"/>
  <c r="M4039" i="5" s="1"/>
  <c r="L4040" i="5"/>
  <c r="M4040" i="5" s="1"/>
  <c r="L4041" i="5"/>
  <c r="M4041" i="5" s="1"/>
  <c r="L4042" i="5"/>
  <c r="M4042" i="5" s="1"/>
  <c r="L4043" i="5"/>
  <c r="M4043" i="5" s="1"/>
  <c r="L4044" i="5"/>
  <c r="M4044" i="5" s="1"/>
  <c r="L4045" i="5"/>
  <c r="M4045" i="5" s="1"/>
  <c r="L4046" i="5"/>
  <c r="M4046" i="5" s="1"/>
  <c r="L4047" i="5"/>
  <c r="M4047" i="5" s="1"/>
  <c r="L4048" i="5"/>
  <c r="M4048" i="5" s="1"/>
  <c r="L4049" i="5"/>
  <c r="M4049" i="5" s="1"/>
  <c r="L4050" i="5"/>
  <c r="M4050" i="5" s="1"/>
  <c r="L4051" i="5"/>
  <c r="M4051" i="5" s="1"/>
  <c r="L4052" i="5"/>
  <c r="M4052" i="5" s="1"/>
  <c r="L4053" i="5"/>
  <c r="M4053" i="5" s="1"/>
  <c r="L4054" i="5"/>
  <c r="M4054" i="5" s="1"/>
  <c r="L4055" i="5"/>
  <c r="M4055" i="5" s="1"/>
  <c r="L4056" i="5"/>
  <c r="M4056" i="5" s="1"/>
  <c r="L4057" i="5"/>
  <c r="M4057" i="5" s="1"/>
  <c r="L4058" i="5"/>
  <c r="M4058" i="5" s="1"/>
  <c r="L4059" i="5"/>
  <c r="M4059" i="5" s="1"/>
  <c r="L4060" i="5"/>
  <c r="M4060" i="5" s="1"/>
  <c r="L4061" i="5"/>
  <c r="M4061" i="5" s="1"/>
  <c r="L4062" i="5"/>
  <c r="M4062" i="5" s="1"/>
  <c r="L4063" i="5"/>
  <c r="M4063" i="5" s="1"/>
  <c r="L4064" i="5"/>
  <c r="M4064" i="5" s="1"/>
  <c r="L4065" i="5"/>
  <c r="M4065" i="5" s="1"/>
  <c r="L4066" i="5"/>
  <c r="M4066" i="5" s="1"/>
  <c r="L4067" i="5"/>
  <c r="M4067" i="5" s="1"/>
  <c r="L4068" i="5"/>
  <c r="M4068" i="5" s="1"/>
  <c r="L4069" i="5"/>
  <c r="M4069" i="5" s="1"/>
  <c r="L4070" i="5"/>
  <c r="M4070" i="5" s="1"/>
  <c r="L4071" i="5"/>
  <c r="M4071" i="5" s="1"/>
  <c r="L4072" i="5"/>
  <c r="M4072" i="5" s="1"/>
  <c r="L4073" i="5"/>
  <c r="M4073" i="5" s="1"/>
  <c r="L4074" i="5"/>
  <c r="M4074" i="5" s="1"/>
  <c r="L4075" i="5"/>
  <c r="M4075" i="5" s="1"/>
  <c r="L4076" i="5"/>
  <c r="M4076" i="5" s="1"/>
  <c r="L4077" i="5"/>
  <c r="M4077" i="5" s="1"/>
  <c r="L4078" i="5"/>
  <c r="M4078" i="5" s="1"/>
  <c r="L4079" i="5"/>
  <c r="M4079" i="5" s="1"/>
  <c r="L4080" i="5"/>
  <c r="M4080" i="5" s="1"/>
  <c r="L4081" i="5"/>
  <c r="M4081" i="5" s="1"/>
  <c r="L4082" i="5"/>
  <c r="M4082" i="5" s="1"/>
  <c r="L4083" i="5"/>
  <c r="M4083" i="5" s="1"/>
  <c r="L4084" i="5"/>
  <c r="M4084" i="5" s="1"/>
  <c r="L4085" i="5"/>
  <c r="M4085" i="5" s="1"/>
  <c r="L4086" i="5"/>
  <c r="M4086" i="5" s="1"/>
  <c r="L4087" i="5"/>
  <c r="M4087" i="5" s="1"/>
  <c r="L4088" i="5"/>
  <c r="M4088" i="5" s="1"/>
  <c r="L4089" i="5"/>
  <c r="M4089" i="5" s="1"/>
  <c r="L4090" i="5"/>
  <c r="M4090" i="5" s="1"/>
  <c r="L4091" i="5"/>
  <c r="M4091" i="5" s="1"/>
  <c r="L4092" i="5"/>
  <c r="M4092" i="5" s="1"/>
  <c r="L4093" i="5"/>
  <c r="M4093" i="5" s="1"/>
  <c r="L4094" i="5"/>
  <c r="M4094" i="5" s="1"/>
  <c r="L4095" i="5"/>
  <c r="M4095" i="5" s="1"/>
  <c r="L4096" i="5"/>
  <c r="M4096" i="5" s="1"/>
  <c r="L4097" i="5"/>
  <c r="M4097" i="5" s="1"/>
  <c r="L4098" i="5"/>
  <c r="M4098" i="5" s="1"/>
  <c r="L4099" i="5"/>
  <c r="M4099" i="5" s="1"/>
  <c r="L4100" i="5"/>
  <c r="M4100" i="5" s="1"/>
  <c r="L4101" i="5"/>
  <c r="M4101" i="5" s="1"/>
  <c r="L4102" i="5"/>
  <c r="M4102" i="5" s="1"/>
  <c r="L4103" i="5"/>
  <c r="M4103" i="5" s="1"/>
  <c r="L4104" i="5"/>
  <c r="M4104" i="5" s="1"/>
  <c r="L4105" i="5"/>
  <c r="M4105" i="5" s="1"/>
  <c r="L4106" i="5"/>
  <c r="M4106" i="5" s="1"/>
  <c r="L4107" i="5"/>
  <c r="M4107" i="5" s="1"/>
  <c r="L4108" i="5"/>
  <c r="M4108" i="5" s="1"/>
  <c r="L4109" i="5"/>
  <c r="M4109" i="5" s="1"/>
  <c r="L4110" i="5"/>
  <c r="M4110" i="5" s="1"/>
  <c r="L4111" i="5"/>
  <c r="M4111" i="5" s="1"/>
  <c r="L4112" i="5"/>
  <c r="M4112" i="5" s="1"/>
  <c r="L4113" i="5"/>
  <c r="M4113" i="5" s="1"/>
  <c r="L4114" i="5"/>
  <c r="M4114" i="5" s="1"/>
  <c r="L4115" i="5"/>
  <c r="M4115" i="5" s="1"/>
  <c r="L4116" i="5"/>
  <c r="M4116" i="5" s="1"/>
  <c r="L4117" i="5"/>
  <c r="M4117" i="5" s="1"/>
  <c r="L4118" i="5"/>
  <c r="M4118" i="5" s="1"/>
  <c r="L4119" i="5"/>
  <c r="M4119" i="5" s="1"/>
  <c r="L4120" i="5"/>
  <c r="M4120" i="5" s="1"/>
  <c r="L4121" i="5"/>
  <c r="M4121" i="5" s="1"/>
  <c r="L4122" i="5"/>
  <c r="M4122" i="5" s="1"/>
  <c r="L4123" i="5"/>
  <c r="M4123" i="5" s="1"/>
  <c r="L4124" i="5"/>
  <c r="M4124" i="5" s="1"/>
  <c r="L4125" i="5"/>
  <c r="M4125" i="5" s="1"/>
  <c r="L4126" i="5"/>
  <c r="M4126" i="5" s="1"/>
  <c r="L4127" i="5"/>
  <c r="M4127" i="5" s="1"/>
  <c r="L4128" i="5"/>
  <c r="M4128" i="5" s="1"/>
  <c r="L4129" i="5"/>
  <c r="M4129" i="5" s="1"/>
  <c r="L4130" i="5"/>
  <c r="M4130" i="5" s="1"/>
  <c r="L4131" i="5"/>
  <c r="M4131" i="5" s="1"/>
  <c r="L4132" i="5"/>
  <c r="M4132" i="5" s="1"/>
  <c r="L4133" i="5"/>
  <c r="M4133" i="5" s="1"/>
  <c r="L4134" i="5"/>
  <c r="M4134" i="5" s="1"/>
  <c r="L4135" i="5"/>
  <c r="M4135" i="5" s="1"/>
  <c r="L4136" i="5"/>
  <c r="M4136" i="5" s="1"/>
  <c r="L4137" i="5"/>
  <c r="M4137" i="5" s="1"/>
  <c r="L4138" i="5"/>
  <c r="M4138" i="5" s="1"/>
  <c r="L4139" i="5"/>
  <c r="M4139" i="5" s="1"/>
  <c r="L4140" i="5"/>
  <c r="M4140" i="5" s="1"/>
  <c r="L4141" i="5"/>
  <c r="M4141" i="5" s="1"/>
  <c r="L4142" i="5"/>
  <c r="M4142" i="5" s="1"/>
  <c r="L4143" i="5"/>
  <c r="M4143" i="5" s="1"/>
  <c r="L4144" i="5"/>
  <c r="M4144" i="5" s="1"/>
  <c r="L4145" i="5"/>
  <c r="M4145" i="5" s="1"/>
  <c r="L4146" i="5"/>
  <c r="M4146" i="5" s="1"/>
  <c r="L4147" i="5"/>
  <c r="M4147" i="5" s="1"/>
  <c r="L4148" i="5"/>
  <c r="M4148" i="5" s="1"/>
  <c r="L4149" i="5"/>
  <c r="M4149" i="5" s="1"/>
  <c r="L4150" i="5"/>
  <c r="M4150" i="5" s="1"/>
  <c r="L4151" i="5"/>
  <c r="M4151" i="5" s="1"/>
  <c r="L4152" i="5"/>
  <c r="M4152" i="5" s="1"/>
  <c r="L4153" i="5"/>
  <c r="M4153" i="5" s="1"/>
  <c r="L4154" i="5"/>
  <c r="M4154" i="5" s="1"/>
  <c r="L4155" i="5"/>
  <c r="M4155" i="5" s="1"/>
  <c r="L4156" i="5"/>
  <c r="M4156" i="5" s="1"/>
  <c r="L4157" i="5"/>
  <c r="M4157" i="5" s="1"/>
  <c r="L4158" i="5"/>
  <c r="M4158" i="5" s="1"/>
  <c r="L4159" i="5"/>
  <c r="M4159" i="5" s="1"/>
  <c r="L4160" i="5"/>
  <c r="M4160" i="5" s="1"/>
  <c r="L4161" i="5"/>
  <c r="M4161" i="5" s="1"/>
  <c r="L4162" i="5"/>
  <c r="M4162" i="5" s="1"/>
  <c r="L4163" i="5"/>
  <c r="M4163" i="5" s="1"/>
  <c r="L4164" i="5"/>
  <c r="M4164" i="5" s="1"/>
  <c r="L4165" i="5"/>
  <c r="M4165" i="5" s="1"/>
  <c r="L4166" i="5"/>
  <c r="M4166" i="5" s="1"/>
  <c r="L4167" i="5"/>
  <c r="M4167" i="5" s="1"/>
  <c r="L4168" i="5"/>
  <c r="M4168" i="5" s="1"/>
  <c r="L4169" i="5"/>
  <c r="M4169" i="5" s="1"/>
  <c r="L4170" i="5"/>
  <c r="M4170" i="5" s="1"/>
  <c r="L4171" i="5"/>
  <c r="M4171" i="5" s="1"/>
  <c r="L4172" i="5"/>
  <c r="M4172" i="5" s="1"/>
  <c r="L4173" i="5"/>
  <c r="M4173" i="5" s="1"/>
  <c r="L4174" i="5"/>
  <c r="M4174" i="5" s="1"/>
  <c r="L4175" i="5"/>
  <c r="M4175" i="5" s="1"/>
  <c r="L4176" i="5"/>
  <c r="M4176" i="5" s="1"/>
  <c r="L4177" i="5"/>
  <c r="M4177" i="5" s="1"/>
  <c r="L4178" i="5"/>
  <c r="M4178" i="5" s="1"/>
  <c r="L4179" i="5"/>
  <c r="M4179" i="5" s="1"/>
  <c r="L4180" i="5"/>
  <c r="M4180" i="5" s="1"/>
  <c r="L4181" i="5"/>
  <c r="M4181" i="5" s="1"/>
  <c r="L4182" i="5"/>
  <c r="M4182" i="5" s="1"/>
  <c r="L4183" i="5"/>
  <c r="M4183" i="5" s="1"/>
  <c r="L4184" i="5"/>
  <c r="M4184" i="5" s="1"/>
  <c r="L4185" i="5"/>
  <c r="M4185" i="5" s="1"/>
  <c r="L4186" i="5"/>
  <c r="M4186" i="5" s="1"/>
  <c r="L4187" i="5"/>
  <c r="M4187" i="5" s="1"/>
  <c r="L4188" i="5"/>
  <c r="M4188" i="5" s="1"/>
  <c r="L4189" i="5"/>
  <c r="M4189" i="5" s="1"/>
  <c r="L4190" i="5"/>
  <c r="M4190" i="5" s="1"/>
  <c r="L4191" i="5"/>
  <c r="M4191" i="5" s="1"/>
  <c r="L4192" i="5"/>
  <c r="M4192" i="5" s="1"/>
  <c r="L4193" i="5"/>
  <c r="M4193" i="5" s="1"/>
  <c r="L4194" i="5"/>
  <c r="M4194" i="5" s="1"/>
  <c r="L4195" i="5"/>
  <c r="M4195" i="5" s="1"/>
  <c r="L4196" i="5"/>
  <c r="M4196" i="5" s="1"/>
  <c r="L4197" i="5"/>
  <c r="M4197" i="5" s="1"/>
  <c r="L4198" i="5"/>
  <c r="M4198" i="5" s="1"/>
  <c r="L4199" i="5"/>
  <c r="M4199" i="5" s="1"/>
  <c r="L4200" i="5"/>
  <c r="M4200" i="5" s="1"/>
  <c r="L4201" i="5"/>
  <c r="M4201" i="5" s="1"/>
  <c r="L4202" i="5"/>
  <c r="M4202" i="5" s="1"/>
  <c r="L4203" i="5"/>
  <c r="M4203" i="5" s="1"/>
  <c r="L4204" i="5"/>
  <c r="M4204" i="5" s="1"/>
  <c r="L4205" i="5"/>
  <c r="M4205" i="5" s="1"/>
  <c r="L4206" i="5"/>
  <c r="M4206" i="5" s="1"/>
  <c r="L4207" i="5"/>
  <c r="M4207" i="5" s="1"/>
  <c r="L4208" i="5"/>
  <c r="M4208" i="5" s="1"/>
  <c r="L4209" i="5"/>
  <c r="M4209" i="5" s="1"/>
  <c r="L4210" i="5"/>
  <c r="M4210" i="5" s="1"/>
  <c r="L4211" i="5"/>
  <c r="M4211" i="5" s="1"/>
  <c r="L4212" i="5"/>
  <c r="M4212" i="5" s="1"/>
  <c r="L4213" i="5"/>
  <c r="M4213" i="5" s="1"/>
  <c r="L4214" i="5"/>
  <c r="M4214" i="5" s="1"/>
  <c r="L4215" i="5"/>
  <c r="M4215" i="5" s="1"/>
  <c r="L4216" i="5"/>
  <c r="M4216" i="5" s="1"/>
  <c r="L4217" i="5"/>
  <c r="M4217" i="5" s="1"/>
  <c r="L4218" i="5"/>
  <c r="M4218" i="5" s="1"/>
  <c r="L4219" i="5"/>
  <c r="M4219" i="5" s="1"/>
  <c r="L4220" i="5"/>
  <c r="M4220" i="5" s="1"/>
  <c r="L4221" i="5"/>
  <c r="M4221" i="5" s="1"/>
  <c r="L4222" i="5"/>
  <c r="M4222" i="5" s="1"/>
  <c r="L4223" i="5"/>
  <c r="M4223" i="5" s="1"/>
  <c r="L4224" i="5"/>
  <c r="M4224" i="5" s="1"/>
  <c r="L4225" i="5"/>
  <c r="M4225" i="5" s="1"/>
  <c r="L4226" i="5"/>
  <c r="M4226" i="5" s="1"/>
  <c r="L4227" i="5"/>
  <c r="M4227" i="5" s="1"/>
  <c r="L4228" i="5"/>
  <c r="M4228" i="5" s="1"/>
  <c r="L4229" i="5"/>
  <c r="M4229" i="5" s="1"/>
  <c r="L4230" i="5"/>
  <c r="M4230" i="5" s="1"/>
  <c r="L4231" i="5"/>
  <c r="M4231" i="5" s="1"/>
  <c r="L4232" i="5"/>
  <c r="M4232" i="5" s="1"/>
  <c r="L4233" i="5"/>
  <c r="M4233" i="5" s="1"/>
  <c r="L4234" i="5"/>
  <c r="M4234" i="5" s="1"/>
  <c r="L4235" i="5"/>
  <c r="M4235" i="5" s="1"/>
  <c r="L4236" i="5"/>
  <c r="M4236" i="5" s="1"/>
  <c r="L4237" i="5"/>
  <c r="M4237" i="5" s="1"/>
  <c r="L4238" i="5"/>
  <c r="M4238" i="5" s="1"/>
  <c r="L4239" i="5"/>
  <c r="M4239" i="5" s="1"/>
  <c r="L4240" i="5"/>
  <c r="M4240" i="5" s="1"/>
  <c r="L4241" i="5"/>
  <c r="M4241" i="5" s="1"/>
  <c r="L4242" i="5"/>
  <c r="M4242" i="5" s="1"/>
  <c r="L4243" i="5"/>
  <c r="M4243" i="5" s="1"/>
  <c r="L4244" i="5"/>
  <c r="M4244" i="5" s="1"/>
  <c r="L4245" i="5"/>
  <c r="M4245" i="5" s="1"/>
  <c r="L4246" i="5"/>
  <c r="M4246" i="5" s="1"/>
  <c r="L4247" i="5"/>
  <c r="M4247" i="5" s="1"/>
  <c r="L4248" i="5"/>
  <c r="M4248" i="5" s="1"/>
  <c r="L4249" i="5"/>
  <c r="M4249" i="5" s="1"/>
  <c r="L4250" i="5"/>
  <c r="M4250" i="5" s="1"/>
  <c r="L4251" i="5"/>
  <c r="M4251" i="5" s="1"/>
  <c r="L4252" i="5"/>
  <c r="M4252" i="5" s="1"/>
  <c r="L4253" i="5"/>
  <c r="M4253" i="5" s="1"/>
  <c r="L4254" i="5"/>
  <c r="M4254" i="5" s="1"/>
  <c r="L4255" i="5"/>
  <c r="M4255" i="5" s="1"/>
  <c r="L4256" i="5"/>
  <c r="M4256" i="5" s="1"/>
  <c r="L4257" i="5"/>
  <c r="M4257" i="5" s="1"/>
  <c r="L4258" i="5"/>
  <c r="M4258" i="5" s="1"/>
  <c r="L4259" i="5"/>
  <c r="M4259" i="5" s="1"/>
  <c r="L4260" i="5"/>
  <c r="M4260" i="5" s="1"/>
  <c r="L4261" i="5"/>
  <c r="M4261" i="5" s="1"/>
  <c r="L4262" i="5"/>
  <c r="M4262" i="5" s="1"/>
  <c r="L4263" i="5"/>
  <c r="M4263" i="5" s="1"/>
  <c r="L4264" i="5"/>
  <c r="M4264" i="5" s="1"/>
  <c r="L4265" i="5"/>
  <c r="M4265" i="5" s="1"/>
  <c r="L4266" i="5"/>
  <c r="M4266" i="5" s="1"/>
  <c r="L4267" i="5"/>
  <c r="M4267" i="5" s="1"/>
  <c r="L4268" i="5"/>
  <c r="M4268" i="5" s="1"/>
  <c r="L4269" i="5"/>
  <c r="M4269" i="5" s="1"/>
  <c r="L4270" i="5"/>
  <c r="M4270" i="5" s="1"/>
  <c r="L4271" i="5"/>
  <c r="M4271" i="5" s="1"/>
  <c r="L4272" i="5"/>
  <c r="M4272" i="5" s="1"/>
  <c r="L4273" i="5"/>
  <c r="M4273" i="5" s="1"/>
  <c r="L4274" i="5"/>
  <c r="M4274" i="5" s="1"/>
  <c r="L4275" i="5"/>
  <c r="M4275" i="5" s="1"/>
  <c r="L4276" i="5"/>
  <c r="M4276" i="5" s="1"/>
  <c r="L4277" i="5"/>
  <c r="M4277" i="5" s="1"/>
  <c r="L4278" i="5"/>
  <c r="M4278" i="5" s="1"/>
  <c r="L4279" i="5"/>
  <c r="M4279" i="5" s="1"/>
  <c r="L4280" i="5"/>
  <c r="M4280" i="5" s="1"/>
  <c r="L4281" i="5"/>
  <c r="M4281" i="5" s="1"/>
  <c r="L4282" i="5"/>
  <c r="M4282" i="5" s="1"/>
  <c r="L4283" i="5"/>
  <c r="M4283" i="5" s="1"/>
  <c r="L4284" i="5"/>
  <c r="M4284" i="5" s="1"/>
  <c r="L4285" i="5"/>
  <c r="M4285" i="5" s="1"/>
  <c r="L4286" i="5"/>
  <c r="M4286" i="5" s="1"/>
  <c r="L4287" i="5"/>
  <c r="M4287" i="5" s="1"/>
  <c r="L4288" i="5"/>
  <c r="M4288" i="5" s="1"/>
  <c r="L4289" i="5"/>
  <c r="M4289" i="5" s="1"/>
  <c r="L4290" i="5"/>
  <c r="M4290" i="5" s="1"/>
  <c r="L4291" i="5"/>
  <c r="M4291" i="5" s="1"/>
  <c r="L4292" i="5"/>
  <c r="M4292" i="5" s="1"/>
  <c r="L4293" i="5"/>
  <c r="M4293" i="5" s="1"/>
  <c r="L4294" i="5"/>
  <c r="M4294" i="5" s="1"/>
  <c r="L4295" i="5"/>
  <c r="M4295" i="5" s="1"/>
  <c r="L4296" i="5"/>
  <c r="M4296" i="5" s="1"/>
  <c r="L4297" i="5"/>
  <c r="M4297" i="5" s="1"/>
  <c r="L4298" i="5"/>
  <c r="M4298" i="5" s="1"/>
  <c r="L4299" i="5"/>
  <c r="M4299" i="5" s="1"/>
  <c r="L4300" i="5"/>
  <c r="M4300" i="5" s="1"/>
  <c r="L4301" i="5"/>
  <c r="M4301" i="5" s="1"/>
  <c r="L4302" i="5"/>
  <c r="M4302" i="5" s="1"/>
  <c r="L4303" i="5"/>
  <c r="M4303" i="5" s="1"/>
  <c r="L4304" i="5"/>
  <c r="M4304" i="5" s="1"/>
  <c r="L4305" i="5"/>
  <c r="M4305" i="5" s="1"/>
  <c r="L4306" i="5"/>
  <c r="M4306" i="5" s="1"/>
  <c r="L4307" i="5"/>
  <c r="M4307" i="5" s="1"/>
  <c r="L4308" i="5"/>
  <c r="M4308" i="5" s="1"/>
  <c r="L4309" i="5"/>
  <c r="M4309" i="5" s="1"/>
  <c r="L4310" i="5"/>
  <c r="M4310" i="5" s="1"/>
  <c r="L4311" i="5"/>
  <c r="M4311" i="5" s="1"/>
  <c r="L4312" i="5"/>
  <c r="M4312" i="5" s="1"/>
  <c r="L4313" i="5"/>
  <c r="M4313" i="5" s="1"/>
  <c r="L4314" i="5"/>
  <c r="M4314" i="5" s="1"/>
  <c r="L4315" i="5"/>
  <c r="M4315" i="5" s="1"/>
  <c r="L4316" i="5"/>
  <c r="M4316" i="5" s="1"/>
  <c r="L4317" i="5"/>
  <c r="M4317" i="5" s="1"/>
  <c r="L4318" i="5"/>
  <c r="M4318" i="5" s="1"/>
  <c r="L4319" i="5"/>
  <c r="M4319" i="5" s="1"/>
  <c r="L4320" i="5"/>
  <c r="M4320" i="5" s="1"/>
  <c r="L4321" i="5"/>
  <c r="M4321" i="5" s="1"/>
  <c r="L4322" i="5"/>
  <c r="M4322" i="5" s="1"/>
  <c r="L4323" i="5"/>
  <c r="M4323" i="5" s="1"/>
  <c r="L4324" i="5"/>
  <c r="M4324" i="5" s="1"/>
  <c r="L4325" i="5"/>
  <c r="M4325" i="5" s="1"/>
  <c r="L4326" i="5"/>
  <c r="M4326" i="5" s="1"/>
  <c r="L4327" i="5"/>
  <c r="M4327" i="5" s="1"/>
  <c r="L4328" i="5"/>
  <c r="M4328" i="5" s="1"/>
  <c r="L4329" i="5"/>
  <c r="M4329" i="5" s="1"/>
  <c r="L4330" i="5"/>
  <c r="M4330" i="5" s="1"/>
  <c r="L4331" i="5"/>
  <c r="M4331" i="5" s="1"/>
  <c r="L4332" i="5"/>
  <c r="M4332" i="5" s="1"/>
  <c r="L4333" i="5"/>
  <c r="M4333" i="5" s="1"/>
  <c r="L4334" i="5"/>
  <c r="M4334" i="5" s="1"/>
  <c r="L4335" i="5"/>
  <c r="M4335" i="5" s="1"/>
  <c r="L4336" i="5"/>
  <c r="M4336" i="5" s="1"/>
  <c r="L4337" i="5"/>
  <c r="M4337" i="5" s="1"/>
  <c r="L4338" i="5"/>
  <c r="M4338" i="5" s="1"/>
  <c r="L4339" i="5"/>
  <c r="M4339" i="5" s="1"/>
  <c r="L4340" i="5"/>
  <c r="M4340" i="5" s="1"/>
  <c r="L4341" i="5"/>
  <c r="M4341" i="5" s="1"/>
  <c r="L4342" i="5"/>
  <c r="M4342" i="5" s="1"/>
  <c r="L4343" i="5"/>
  <c r="M4343" i="5" s="1"/>
  <c r="L4344" i="5"/>
  <c r="M4344" i="5" s="1"/>
  <c r="L4345" i="5"/>
  <c r="M4345" i="5" s="1"/>
  <c r="L4346" i="5"/>
  <c r="M4346" i="5" s="1"/>
  <c r="L4347" i="5"/>
  <c r="M4347" i="5" s="1"/>
  <c r="L4348" i="5"/>
  <c r="M4348" i="5" s="1"/>
  <c r="L4349" i="5"/>
  <c r="M4349" i="5" s="1"/>
  <c r="L4350" i="5"/>
  <c r="M4350" i="5" s="1"/>
  <c r="L4351" i="5"/>
  <c r="M4351" i="5" s="1"/>
  <c r="L4352" i="5"/>
  <c r="M4352" i="5" s="1"/>
  <c r="L4353" i="5"/>
  <c r="M4353" i="5" s="1"/>
  <c r="L4354" i="5"/>
  <c r="M4354" i="5" s="1"/>
  <c r="L4355" i="5"/>
  <c r="M4355" i="5" s="1"/>
  <c r="L4356" i="5"/>
  <c r="M4356" i="5" s="1"/>
  <c r="L4357" i="5"/>
  <c r="M4357" i="5" s="1"/>
  <c r="L4358" i="5"/>
  <c r="M4358" i="5" s="1"/>
  <c r="L4359" i="5"/>
  <c r="M4359" i="5" s="1"/>
  <c r="L4360" i="5"/>
  <c r="M4360" i="5" s="1"/>
  <c r="L4361" i="5"/>
  <c r="M4361" i="5" s="1"/>
  <c r="L4362" i="5"/>
  <c r="M4362" i="5" s="1"/>
  <c r="L4363" i="5"/>
  <c r="M4363" i="5" s="1"/>
  <c r="L4364" i="5"/>
  <c r="M4364" i="5" s="1"/>
  <c r="L4365" i="5"/>
  <c r="M4365" i="5" s="1"/>
  <c r="L4366" i="5"/>
  <c r="M4366" i="5" s="1"/>
  <c r="L4367" i="5"/>
  <c r="M4367" i="5" s="1"/>
  <c r="L4368" i="5"/>
  <c r="M4368" i="5" s="1"/>
  <c r="L4369" i="5"/>
  <c r="M4369" i="5" s="1"/>
  <c r="L4370" i="5"/>
  <c r="M4370" i="5" s="1"/>
  <c r="L4371" i="5"/>
  <c r="M4371" i="5" s="1"/>
  <c r="L4372" i="5"/>
  <c r="M4372" i="5" s="1"/>
  <c r="L4373" i="5"/>
  <c r="M4373" i="5" s="1"/>
  <c r="L4374" i="5"/>
  <c r="M4374" i="5" s="1"/>
  <c r="L4375" i="5"/>
  <c r="M4375" i="5" s="1"/>
  <c r="L4376" i="5"/>
  <c r="M4376" i="5" s="1"/>
  <c r="L4377" i="5"/>
  <c r="M4377" i="5" s="1"/>
  <c r="L4378" i="5"/>
  <c r="M4378" i="5" s="1"/>
  <c r="L4379" i="5"/>
  <c r="M4379" i="5" s="1"/>
  <c r="L4380" i="5"/>
  <c r="M4380" i="5" s="1"/>
  <c r="L4381" i="5"/>
  <c r="M4381" i="5" s="1"/>
  <c r="L4382" i="5"/>
  <c r="M4382" i="5" s="1"/>
  <c r="L4383" i="5"/>
  <c r="M4383" i="5" s="1"/>
  <c r="L4384" i="5"/>
  <c r="M4384" i="5" s="1"/>
  <c r="L4385" i="5"/>
  <c r="M4385" i="5" s="1"/>
  <c r="L4386" i="5"/>
  <c r="M4386" i="5" s="1"/>
  <c r="L4387" i="5"/>
  <c r="M4387" i="5" s="1"/>
  <c r="L4388" i="5"/>
  <c r="M4388" i="5" s="1"/>
  <c r="L4389" i="5"/>
  <c r="M4389" i="5" s="1"/>
  <c r="L4390" i="5"/>
  <c r="M4390" i="5" s="1"/>
  <c r="L4391" i="5"/>
  <c r="M4391" i="5" s="1"/>
  <c r="L4392" i="5"/>
  <c r="M4392" i="5" s="1"/>
  <c r="L4393" i="5"/>
  <c r="M4393" i="5" s="1"/>
  <c r="L4394" i="5"/>
  <c r="M4394" i="5" s="1"/>
  <c r="L4395" i="5"/>
  <c r="M4395" i="5" s="1"/>
  <c r="L4396" i="5"/>
  <c r="M4396" i="5" s="1"/>
  <c r="L4397" i="5"/>
  <c r="M4397" i="5" s="1"/>
  <c r="L4398" i="5"/>
  <c r="M4398" i="5" s="1"/>
  <c r="L4399" i="5"/>
  <c r="M4399" i="5" s="1"/>
  <c r="L4400" i="5"/>
  <c r="M4400" i="5" s="1"/>
  <c r="L4401" i="5"/>
  <c r="M4401" i="5" s="1"/>
  <c r="L4402" i="5"/>
  <c r="M4402" i="5" s="1"/>
  <c r="L4403" i="5"/>
  <c r="M4403" i="5" s="1"/>
  <c r="L4404" i="5"/>
  <c r="M4404" i="5" s="1"/>
  <c r="L4405" i="5"/>
  <c r="M4405" i="5" s="1"/>
  <c r="L4406" i="5"/>
  <c r="M4406" i="5" s="1"/>
  <c r="L4407" i="5"/>
  <c r="M4407" i="5" s="1"/>
  <c r="L4408" i="5"/>
  <c r="M4408" i="5" s="1"/>
  <c r="L4409" i="5"/>
  <c r="M4409" i="5" s="1"/>
  <c r="L4410" i="5"/>
  <c r="M4410" i="5" s="1"/>
  <c r="L4411" i="5"/>
  <c r="M4411" i="5" s="1"/>
  <c r="L4412" i="5"/>
  <c r="M4412" i="5" s="1"/>
  <c r="L4413" i="5"/>
  <c r="M4413" i="5" s="1"/>
  <c r="L4414" i="5"/>
  <c r="M4414" i="5" s="1"/>
  <c r="L4415" i="5"/>
  <c r="M4415" i="5" s="1"/>
  <c r="L4416" i="5"/>
  <c r="M4416" i="5" s="1"/>
  <c r="L4417" i="5"/>
  <c r="M4417" i="5" s="1"/>
  <c r="L4418" i="5"/>
  <c r="M4418" i="5" s="1"/>
  <c r="L4419" i="5"/>
  <c r="M4419" i="5" s="1"/>
  <c r="L4420" i="5"/>
  <c r="M4420" i="5" s="1"/>
  <c r="L4421" i="5"/>
  <c r="M4421" i="5" s="1"/>
  <c r="L4422" i="5"/>
  <c r="M4422" i="5" s="1"/>
  <c r="L4423" i="5"/>
  <c r="M4423" i="5" s="1"/>
  <c r="L4424" i="5"/>
  <c r="M4424" i="5" s="1"/>
  <c r="L4425" i="5"/>
  <c r="M4425" i="5" s="1"/>
  <c r="L4426" i="5"/>
  <c r="M4426" i="5" s="1"/>
  <c r="L4427" i="5"/>
  <c r="M4427" i="5" s="1"/>
  <c r="L4428" i="5"/>
  <c r="M4428" i="5" s="1"/>
  <c r="L4429" i="5"/>
  <c r="M4429" i="5" s="1"/>
  <c r="L4430" i="5"/>
  <c r="M4430" i="5" s="1"/>
  <c r="L4431" i="5"/>
  <c r="M4431" i="5" s="1"/>
  <c r="L4432" i="5"/>
  <c r="M4432" i="5" s="1"/>
  <c r="L4433" i="5"/>
  <c r="M4433" i="5" s="1"/>
  <c r="L4434" i="5"/>
  <c r="M4434" i="5" s="1"/>
  <c r="L4435" i="5"/>
  <c r="M4435" i="5" s="1"/>
  <c r="L4436" i="5"/>
  <c r="M4436" i="5" s="1"/>
  <c r="L4437" i="5"/>
  <c r="M4437" i="5" s="1"/>
  <c r="L4438" i="5"/>
  <c r="M4438" i="5" s="1"/>
  <c r="L4439" i="5"/>
  <c r="M4439" i="5" s="1"/>
  <c r="L4440" i="5"/>
  <c r="M4440" i="5" s="1"/>
  <c r="L4441" i="5"/>
  <c r="M4441" i="5" s="1"/>
  <c r="L4442" i="5"/>
  <c r="M4442" i="5" s="1"/>
  <c r="L4443" i="5"/>
  <c r="M4443" i="5" s="1"/>
  <c r="L4444" i="5"/>
  <c r="M4444" i="5" s="1"/>
  <c r="L4445" i="5"/>
  <c r="M4445" i="5" s="1"/>
  <c r="L4446" i="5"/>
  <c r="M4446" i="5" s="1"/>
  <c r="L4447" i="5"/>
  <c r="M4447" i="5" s="1"/>
  <c r="L4448" i="5"/>
  <c r="M4448" i="5" s="1"/>
  <c r="L4449" i="5"/>
  <c r="M4449" i="5" s="1"/>
  <c r="L4450" i="5"/>
  <c r="M4450" i="5" s="1"/>
  <c r="L4451" i="5"/>
  <c r="M4451" i="5" s="1"/>
  <c r="L4452" i="5"/>
  <c r="M4452" i="5" s="1"/>
  <c r="L4453" i="5"/>
  <c r="M4453" i="5" s="1"/>
  <c r="L4454" i="5"/>
  <c r="M4454" i="5" s="1"/>
  <c r="L4455" i="5"/>
  <c r="M4455" i="5" s="1"/>
  <c r="L4456" i="5"/>
  <c r="M4456" i="5" s="1"/>
  <c r="L4457" i="5"/>
  <c r="M4457" i="5" s="1"/>
  <c r="L4458" i="5"/>
  <c r="M4458" i="5" s="1"/>
  <c r="L4459" i="5"/>
  <c r="M4459" i="5" s="1"/>
  <c r="L4460" i="5"/>
  <c r="M4460" i="5" s="1"/>
  <c r="L4461" i="5"/>
  <c r="M4461" i="5" s="1"/>
  <c r="L4462" i="5"/>
  <c r="M4462" i="5" s="1"/>
  <c r="L4463" i="5"/>
  <c r="M4463" i="5" s="1"/>
  <c r="L4464" i="5"/>
  <c r="M4464" i="5" s="1"/>
  <c r="L4465" i="5"/>
  <c r="M4465" i="5" s="1"/>
  <c r="L4466" i="5"/>
  <c r="M4466" i="5" s="1"/>
  <c r="L4467" i="5"/>
  <c r="M4467" i="5" s="1"/>
  <c r="L4468" i="5"/>
  <c r="M4468" i="5" s="1"/>
  <c r="L4469" i="5"/>
  <c r="M4469" i="5" s="1"/>
  <c r="L4470" i="5"/>
  <c r="M4470" i="5" s="1"/>
  <c r="L4471" i="5"/>
  <c r="M4471" i="5" s="1"/>
  <c r="L4472" i="5"/>
  <c r="M4472" i="5" s="1"/>
  <c r="L4473" i="5"/>
  <c r="M4473" i="5" s="1"/>
  <c r="L4474" i="5"/>
  <c r="M4474" i="5" s="1"/>
  <c r="L4475" i="5"/>
  <c r="M4475" i="5" s="1"/>
  <c r="L4476" i="5"/>
  <c r="M4476" i="5" s="1"/>
  <c r="L4477" i="5"/>
  <c r="M4477" i="5" s="1"/>
  <c r="L4478" i="5"/>
  <c r="M4478" i="5" s="1"/>
  <c r="L4479" i="5"/>
  <c r="M4479" i="5" s="1"/>
  <c r="L4480" i="5"/>
  <c r="M4480" i="5" s="1"/>
  <c r="L4481" i="5"/>
  <c r="M4481" i="5" s="1"/>
  <c r="L4482" i="5"/>
  <c r="M4482" i="5" s="1"/>
  <c r="L4483" i="5"/>
  <c r="M4483" i="5" s="1"/>
  <c r="L4484" i="5"/>
  <c r="M4484" i="5" s="1"/>
  <c r="L4485" i="5"/>
  <c r="M4485" i="5" s="1"/>
  <c r="L4486" i="5"/>
  <c r="M4486" i="5" s="1"/>
  <c r="L4487" i="5"/>
  <c r="M4487" i="5" s="1"/>
  <c r="L4488" i="5"/>
  <c r="M4488" i="5" s="1"/>
  <c r="L4489" i="5"/>
  <c r="M4489" i="5" s="1"/>
  <c r="L4490" i="5"/>
  <c r="M4490" i="5" s="1"/>
  <c r="L4491" i="5"/>
  <c r="M4491" i="5" s="1"/>
  <c r="L4492" i="5"/>
  <c r="M4492" i="5" s="1"/>
  <c r="L4493" i="5"/>
  <c r="M4493" i="5" s="1"/>
  <c r="L4494" i="5"/>
  <c r="M4494" i="5" s="1"/>
  <c r="L4495" i="5"/>
  <c r="M4495" i="5" s="1"/>
  <c r="L4496" i="5"/>
  <c r="M4496" i="5" s="1"/>
  <c r="L4497" i="5"/>
  <c r="M4497" i="5" s="1"/>
  <c r="L4498" i="5"/>
  <c r="M4498" i="5" s="1"/>
  <c r="L4499" i="5"/>
  <c r="M4499" i="5" s="1"/>
  <c r="L4500" i="5"/>
  <c r="M4500" i="5" s="1"/>
  <c r="L4501" i="5"/>
  <c r="M4501" i="5" s="1"/>
  <c r="L4502" i="5"/>
  <c r="M4502" i="5" s="1"/>
  <c r="L4503" i="5"/>
  <c r="M4503" i="5" s="1"/>
  <c r="L4504" i="5"/>
  <c r="M4504" i="5" s="1"/>
  <c r="L4505" i="5"/>
  <c r="M4505" i="5" s="1"/>
  <c r="L4506" i="5"/>
  <c r="M4506" i="5" s="1"/>
  <c r="L4507" i="5"/>
  <c r="M4507" i="5" s="1"/>
  <c r="L4508" i="5"/>
  <c r="M4508" i="5" s="1"/>
  <c r="L4509" i="5"/>
  <c r="M4509" i="5" s="1"/>
  <c r="L4510" i="5"/>
  <c r="M4510" i="5" s="1"/>
  <c r="L4511" i="5"/>
  <c r="M4511" i="5" s="1"/>
  <c r="L4512" i="5"/>
  <c r="M4512" i="5" s="1"/>
  <c r="L4513" i="5"/>
  <c r="M4513" i="5" s="1"/>
  <c r="L4514" i="5"/>
  <c r="M4514" i="5" s="1"/>
  <c r="L4515" i="5"/>
  <c r="M4515" i="5" s="1"/>
  <c r="L4516" i="5"/>
  <c r="M4516" i="5" s="1"/>
  <c r="L4517" i="5"/>
  <c r="M4517" i="5" s="1"/>
  <c r="L4518" i="5"/>
  <c r="M4518" i="5" s="1"/>
  <c r="L4519" i="5"/>
  <c r="M4519" i="5" s="1"/>
  <c r="L4520" i="5"/>
  <c r="M4520" i="5" s="1"/>
  <c r="L4521" i="5"/>
  <c r="M4521" i="5" s="1"/>
  <c r="L4522" i="5"/>
  <c r="M4522" i="5" s="1"/>
  <c r="L4523" i="5"/>
  <c r="M4523" i="5" s="1"/>
  <c r="L4524" i="5"/>
  <c r="M4524" i="5" s="1"/>
  <c r="L4525" i="5"/>
  <c r="M4525" i="5" s="1"/>
  <c r="L4526" i="5"/>
  <c r="M4526" i="5" s="1"/>
  <c r="L4527" i="5"/>
  <c r="M4527" i="5" s="1"/>
  <c r="L4528" i="5"/>
  <c r="M4528" i="5" s="1"/>
  <c r="L4529" i="5"/>
  <c r="M4529" i="5" s="1"/>
  <c r="L4530" i="5"/>
  <c r="M4530" i="5" s="1"/>
  <c r="L4531" i="5"/>
  <c r="M4531" i="5" s="1"/>
  <c r="L4532" i="5"/>
  <c r="M4532" i="5" s="1"/>
  <c r="L4533" i="5"/>
  <c r="M4533" i="5" s="1"/>
  <c r="L4534" i="5"/>
  <c r="M4534" i="5" s="1"/>
  <c r="L4535" i="5"/>
  <c r="M4535" i="5" s="1"/>
  <c r="L4536" i="5"/>
  <c r="M4536" i="5" s="1"/>
  <c r="L4537" i="5"/>
  <c r="M4537" i="5" s="1"/>
  <c r="L4538" i="5"/>
  <c r="M4538" i="5" s="1"/>
  <c r="L4539" i="5"/>
  <c r="M4539" i="5" s="1"/>
  <c r="L4540" i="5"/>
  <c r="M4540" i="5" s="1"/>
  <c r="L4541" i="5"/>
  <c r="M4541" i="5" s="1"/>
  <c r="L4542" i="5"/>
  <c r="M4542" i="5" s="1"/>
  <c r="L4543" i="5"/>
  <c r="M4543" i="5" s="1"/>
  <c r="L4544" i="5"/>
  <c r="M4544" i="5" s="1"/>
  <c r="L4545" i="5"/>
  <c r="M4545" i="5" s="1"/>
  <c r="L4546" i="5"/>
  <c r="M4546" i="5" s="1"/>
  <c r="L4547" i="5"/>
  <c r="M4547" i="5" s="1"/>
  <c r="L4548" i="5"/>
  <c r="M4548" i="5" s="1"/>
  <c r="L4549" i="5"/>
  <c r="M4549" i="5" s="1"/>
  <c r="L4550" i="5"/>
  <c r="M4550" i="5" s="1"/>
  <c r="L4551" i="5"/>
  <c r="M4551" i="5" s="1"/>
  <c r="L4552" i="5"/>
  <c r="M4552" i="5" s="1"/>
  <c r="L4553" i="5"/>
  <c r="M4553" i="5" s="1"/>
  <c r="L4554" i="5"/>
  <c r="M4554" i="5" s="1"/>
  <c r="L4555" i="5"/>
  <c r="M4555" i="5" s="1"/>
  <c r="L4556" i="5"/>
  <c r="M4556" i="5" s="1"/>
  <c r="L4557" i="5"/>
  <c r="M4557" i="5" s="1"/>
  <c r="L4558" i="5"/>
  <c r="M4558" i="5" s="1"/>
  <c r="L4559" i="5"/>
  <c r="M4559" i="5" s="1"/>
  <c r="L4560" i="5"/>
  <c r="M4560" i="5" s="1"/>
  <c r="L4561" i="5"/>
  <c r="M4561" i="5" s="1"/>
  <c r="L4562" i="5"/>
  <c r="M4562" i="5" s="1"/>
  <c r="L4563" i="5"/>
  <c r="M4563" i="5" s="1"/>
  <c r="L4564" i="5"/>
  <c r="M4564" i="5" s="1"/>
  <c r="L4565" i="5"/>
  <c r="M4565" i="5" s="1"/>
  <c r="L4566" i="5"/>
  <c r="M4566" i="5" s="1"/>
  <c r="L4567" i="5"/>
  <c r="M4567" i="5" s="1"/>
  <c r="L4568" i="5"/>
  <c r="M4568" i="5" s="1"/>
  <c r="L4569" i="5"/>
  <c r="M4569" i="5" s="1"/>
  <c r="L4570" i="5"/>
  <c r="M4570" i="5" s="1"/>
  <c r="L4571" i="5"/>
  <c r="M4571" i="5" s="1"/>
  <c r="L4572" i="5"/>
  <c r="M4572" i="5" s="1"/>
  <c r="L4573" i="5"/>
  <c r="M4573" i="5" s="1"/>
  <c r="L4574" i="5"/>
  <c r="M4574" i="5" s="1"/>
  <c r="L4575" i="5"/>
  <c r="M4575" i="5" s="1"/>
  <c r="L4576" i="5"/>
  <c r="M4576" i="5" s="1"/>
  <c r="L4577" i="5"/>
  <c r="M4577" i="5" s="1"/>
  <c r="L4578" i="5"/>
  <c r="M4578" i="5" s="1"/>
  <c r="L4579" i="5"/>
  <c r="M4579" i="5" s="1"/>
  <c r="L4580" i="5"/>
  <c r="M4580" i="5" s="1"/>
  <c r="L4581" i="5"/>
  <c r="M4581" i="5" s="1"/>
  <c r="L4582" i="5"/>
  <c r="M4582" i="5" s="1"/>
  <c r="L4583" i="5"/>
  <c r="M4583" i="5" s="1"/>
  <c r="L4584" i="5"/>
  <c r="M4584" i="5" s="1"/>
  <c r="L4585" i="5"/>
  <c r="M4585" i="5" s="1"/>
  <c r="L4586" i="5"/>
  <c r="M4586" i="5" s="1"/>
  <c r="L4587" i="5"/>
  <c r="M4587" i="5" s="1"/>
  <c r="L4588" i="5"/>
  <c r="M4588" i="5" s="1"/>
  <c r="L4589" i="5"/>
  <c r="M4589" i="5" s="1"/>
  <c r="L4590" i="5"/>
  <c r="M4590" i="5" s="1"/>
  <c r="L4591" i="5"/>
  <c r="M4591" i="5" s="1"/>
  <c r="L4592" i="5"/>
  <c r="M4592" i="5" s="1"/>
  <c r="L4593" i="5"/>
  <c r="M4593" i="5" s="1"/>
  <c r="L4594" i="5"/>
  <c r="M4594" i="5" s="1"/>
  <c r="L4595" i="5"/>
  <c r="M4595" i="5" s="1"/>
  <c r="L4596" i="5"/>
  <c r="M4596" i="5" s="1"/>
  <c r="L4597" i="5"/>
  <c r="M4597" i="5" s="1"/>
  <c r="L4598" i="5"/>
  <c r="M4598" i="5" s="1"/>
  <c r="L4599" i="5"/>
  <c r="M4599" i="5" s="1"/>
  <c r="L4600" i="5"/>
  <c r="M4600" i="5" s="1"/>
  <c r="L4601" i="5"/>
  <c r="M4601" i="5" s="1"/>
  <c r="L4602" i="5"/>
  <c r="M4602" i="5" s="1"/>
  <c r="L4603" i="5"/>
  <c r="M4603" i="5" s="1"/>
  <c r="L4604" i="5"/>
  <c r="M4604" i="5" s="1"/>
  <c r="L4605" i="5"/>
  <c r="M4605" i="5" s="1"/>
  <c r="L4606" i="5"/>
  <c r="M4606" i="5" s="1"/>
  <c r="L4607" i="5"/>
  <c r="M4607" i="5" s="1"/>
  <c r="L4608" i="5"/>
  <c r="M4608" i="5" s="1"/>
  <c r="L4609" i="5"/>
  <c r="M4609" i="5" s="1"/>
  <c r="L4610" i="5"/>
  <c r="M4610" i="5" s="1"/>
  <c r="L4611" i="5"/>
  <c r="M4611" i="5" s="1"/>
  <c r="L4612" i="5"/>
  <c r="M4612" i="5" s="1"/>
  <c r="L4613" i="5"/>
  <c r="M4613" i="5" s="1"/>
  <c r="L4614" i="5"/>
  <c r="M4614" i="5" s="1"/>
  <c r="L4615" i="5"/>
  <c r="M4615" i="5" s="1"/>
  <c r="L4616" i="5"/>
  <c r="M4616" i="5" s="1"/>
  <c r="L4617" i="5"/>
  <c r="M4617" i="5" s="1"/>
  <c r="L4618" i="5"/>
  <c r="M4618" i="5" s="1"/>
  <c r="L4619" i="5"/>
  <c r="M4619" i="5" s="1"/>
  <c r="L4620" i="5"/>
  <c r="M4620" i="5" s="1"/>
  <c r="L4621" i="5"/>
  <c r="M4621" i="5" s="1"/>
  <c r="L4622" i="5"/>
  <c r="M4622" i="5" s="1"/>
  <c r="L4623" i="5"/>
  <c r="M4623" i="5" s="1"/>
  <c r="L4624" i="5"/>
  <c r="M4624" i="5" s="1"/>
  <c r="L4625" i="5"/>
  <c r="M4625" i="5" s="1"/>
  <c r="L4626" i="5"/>
  <c r="M4626" i="5" s="1"/>
  <c r="L4627" i="5"/>
  <c r="M4627" i="5" s="1"/>
  <c r="L4628" i="5"/>
  <c r="M4628" i="5" s="1"/>
  <c r="L4629" i="5"/>
  <c r="M4629" i="5" s="1"/>
  <c r="L4630" i="5"/>
  <c r="M4630" i="5" s="1"/>
  <c r="L4631" i="5"/>
  <c r="M4631" i="5" s="1"/>
  <c r="L4632" i="5"/>
  <c r="M4632" i="5" s="1"/>
  <c r="L4633" i="5"/>
  <c r="M4633" i="5" s="1"/>
  <c r="L4634" i="5"/>
  <c r="M4634" i="5" s="1"/>
  <c r="L4635" i="5"/>
  <c r="M4635" i="5" s="1"/>
  <c r="L4636" i="5"/>
  <c r="M4636" i="5" s="1"/>
  <c r="L4637" i="5"/>
  <c r="M4637" i="5" s="1"/>
  <c r="L4638" i="5"/>
  <c r="M4638" i="5" s="1"/>
  <c r="L4639" i="5"/>
  <c r="M4639" i="5" s="1"/>
  <c r="L4640" i="5"/>
  <c r="M4640" i="5" s="1"/>
  <c r="L4641" i="5"/>
  <c r="M4641" i="5" s="1"/>
  <c r="L4642" i="5"/>
  <c r="M4642" i="5" s="1"/>
  <c r="L4643" i="5"/>
  <c r="M4643" i="5" s="1"/>
  <c r="L4644" i="5"/>
  <c r="M4644" i="5" s="1"/>
  <c r="L4645" i="5"/>
  <c r="M4645" i="5" s="1"/>
  <c r="L4646" i="5"/>
  <c r="M4646" i="5" s="1"/>
  <c r="L4647" i="5"/>
  <c r="M4647" i="5" s="1"/>
  <c r="L4648" i="5"/>
  <c r="M4648" i="5" s="1"/>
  <c r="L4649" i="5"/>
  <c r="M4649" i="5" s="1"/>
  <c r="L4650" i="5"/>
  <c r="M4650" i="5" s="1"/>
  <c r="L4651" i="5"/>
  <c r="M4651" i="5" s="1"/>
  <c r="L4652" i="5"/>
  <c r="M4652" i="5" s="1"/>
  <c r="L4653" i="5"/>
  <c r="M4653" i="5" s="1"/>
  <c r="L4654" i="5"/>
  <c r="M4654" i="5" s="1"/>
  <c r="L4655" i="5"/>
  <c r="M4655" i="5" s="1"/>
  <c r="L4656" i="5"/>
  <c r="M4656" i="5" s="1"/>
  <c r="L4657" i="5"/>
  <c r="M4657" i="5" s="1"/>
  <c r="L4658" i="5"/>
  <c r="M4658" i="5" s="1"/>
  <c r="L4659" i="5"/>
  <c r="M4659" i="5" s="1"/>
  <c r="L4660" i="5"/>
  <c r="M4660" i="5" s="1"/>
  <c r="L4661" i="5"/>
  <c r="M4661" i="5" s="1"/>
  <c r="L4662" i="5"/>
  <c r="M4662" i="5" s="1"/>
  <c r="L4663" i="5"/>
  <c r="M4663" i="5" s="1"/>
  <c r="L4664" i="5"/>
  <c r="M4664" i="5" s="1"/>
  <c r="L4665" i="5"/>
  <c r="M4665" i="5" s="1"/>
  <c r="L4666" i="5"/>
  <c r="M4666" i="5" s="1"/>
  <c r="L4667" i="5"/>
  <c r="M4667" i="5" s="1"/>
  <c r="L4668" i="5"/>
  <c r="M4668" i="5" s="1"/>
  <c r="L4669" i="5"/>
  <c r="M4669" i="5" s="1"/>
  <c r="L4670" i="5"/>
  <c r="M4670" i="5" s="1"/>
  <c r="L4671" i="5"/>
  <c r="M4671" i="5" s="1"/>
  <c r="L4672" i="5"/>
  <c r="M4672" i="5" s="1"/>
  <c r="L4673" i="5"/>
  <c r="M4673" i="5" s="1"/>
  <c r="L4674" i="5"/>
  <c r="M4674" i="5" s="1"/>
  <c r="L4675" i="5"/>
  <c r="M4675" i="5" s="1"/>
  <c r="L4676" i="5"/>
  <c r="M4676" i="5" s="1"/>
  <c r="L4677" i="5"/>
  <c r="M4677" i="5" s="1"/>
  <c r="L4678" i="5"/>
  <c r="M4678" i="5" s="1"/>
  <c r="L4679" i="5"/>
  <c r="M4679" i="5" s="1"/>
  <c r="L4680" i="5"/>
  <c r="M4680" i="5" s="1"/>
  <c r="L4681" i="5"/>
  <c r="M4681" i="5" s="1"/>
  <c r="L4682" i="5"/>
  <c r="M4682" i="5" s="1"/>
  <c r="L4683" i="5"/>
  <c r="M4683" i="5" s="1"/>
  <c r="L4684" i="5"/>
  <c r="M4684" i="5" s="1"/>
  <c r="L4685" i="5"/>
  <c r="M4685" i="5" s="1"/>
  <c r="L4686" i="5"/>
  <c r="M4686" i="5" s="1"/>
  <c r="L4687" i="5"/>
  <c r="M4687" i="5" s="1"/>
  <c r="L4688" i="5"/>
  <c r="M4688" i="5" s="1"/>
  <c r="L4689" i="5"/>
  <c r="M4689" i="5" s="1"/>
  <c r="L4690" i="5"/>
  <c r="M4690" i="5" s="1"/>
  <c r="L4691" i="5"/>
  <c r="M4691" i="5" s="1"/>
  <c r="L4692" i="5"/>
  <c r="M4692" i="5" s="1"/>
  <c r="L4693" i="5"/>
  <c r="M4693" i="5" s="1"/>
  <c r="L4694" i="5"/>
  <c r="M4694" i="5" s="1"/>
  <c r="L4695" i="5"/>
  <c r="M4695" i="5" s="1"/>
  <c r="L4696" i="5"/>
  <c r="M4696" i="5" s="1"/>
  <c r="L4697" i="5"/>
  <c r="M4697" i="5" s="1"/>
  <c r="L4698" i="5"/>
  <c r="M4698" i="5" s="1"/>
  <c r="L4699" i="5"/>
  <c r="M4699" i="5" s="1"/>
  <c r="L4700" i="5"/>
  <c r="M4700" i="5" s="1"/>
  <c r="L4701" i="5"/>
  <c r="M4701" i="5" s="1"/>
  <c r="L4702" i="5"/>
  <c r="M4702" i="5" s="1"/>
  <c r="L4703" i="5"/>
  <c r="M4703" i="5" s="1"/>
  <c r="L4704" i="5"/>
  <c r="M4704" i="5" s="1"/>
  <c r="L4705" i="5"/>
  <c r="M4705" i="5" s="1"/>
  <c r="L4706" i="5"/>
  <c r="M4706" i="5" s="1"/>
  <c r="L4707" i="5"/>
  <c r="M4707" i="5" s="1"/>
  <c r="L4708" i="5"/>
  <c r="M4708" i="5" s="1"/>
  <c r="L4709" i="5"/>
  <c r="M4709" i="5" s="1"/>
  <c r="L4710" i="5"/>
  <c r="M4710" i="5" s="1"/>
  <c r="L4711" i="5"/>
  <c r="M4711" i="5" s="1"/>
  <c r="L4712" i="5"/>
  <c r="M4712" i="5" s="1"/>
  <c r="L4713" i="5"/>
  <c r="M4713" i="5" s="1"/>
  <c r="L4714" i="5"/>
  <c r="M4714" i="5" s="1"/>
  <c r="L4715" i="5"/>
  <c r="M4715" i="5" s="1"/>
  <c r="L4716" i="5"/>
  <c r="M4716" i="5" s="1"/>
  <c r="L4717" i="5"/>
  <c r="M4717" i="5" s="1"/>
  <c r="L4718" i="5"/>
  <c r="M4718" i="5" s="1"/>
  <c r="L4719" i="5"/>
  <c r="M4719" i="5" s="1"/>
  <c r="L4720" i="5"/>
  <c r="M4720" i="5" s="1"/>
  <c r="L4721" i="5"/>
  <c r="M4721" i="5" s="1"/>
  <c r="L4722" i="5"/>
  <c r="M4722" i="5" s="1"/>
  <c r="L4723" i="5"/>
  <c r="M4723" i="5" s="1"/>
  <c r="L4724" i="5"/>
  <c r="M4724" i="5" s="1"/>
  <c r="L4725" i="5"/>
  <c r="M4725" i="5" s="1"/>
  <c r="L4726" i="5"/>
  <c r="M4726" i="5" s="1"/>
  <c r="L4727" i="5"/>
  <c r="M4727" i="5" s="1"/>
  <c r="L4728" i="5"/>
  <c r="M4728" i="5" s="1"/>
  <c r="L4729" i="5"/>
  <c r="M4729" i="5" s="1"/>
  <c r="L4730" i="5"/>
  <c r="M4730" i="5" s="1"/>
  <c r="L4731" i="5"/>
  <c r="M4731" i="5" s="1"/>
  <c r="L4732" i="5"/>
  <c r="M4732" i="5" s="1"/>
  <c r="L4733" i="5"/>
  <c r="M4733" i="5" s="1"/>
  <c r="L4734" i="5"/>
  <c r="M4734" i="5" s="1"/>
  <c r="L4735" i="5"/>
  <c r="M4735" i="5" s="1"/>
  <c r="L4736" i="5"/>
  <c r="M4736" i="5" s="1"/>
  <c r="L4737" i="5"/>
  <c r="M4737" i="5" s="1"/>
  <c r="L4738" i="5"/>
  <c r="M4738" i="5" s="1"/>
  <c r="L4739" i="5"/>
  <c r="M4739" i="5" s="1"/>
  <c r="L4740" i="5"/>
  <c r="M4740" i="5" s="1"/>
  <c r="L4741" i="5"/>
  <c r="M4741" i="5" s="1"/>
  <c r="L4742" i="5"/>
  <c r="M4742" i="5" s="1"/>
  <c r="L4743" i="5"/>
  <c r="M4743" i="5" s="1"/>
  <c r="L4744" i="5"/>
  <c r="M4744" i="5" s="1"/>
  <c r="L4745" i="5"/>
  <c r="M4745" i="5" s="1"/>
  <c r="L4746" i="5"/>
  <c r="M4746" i="5" s="1"/>
  <c r="L4747" i="5"/>
  <c r="M4747" i="5" s="1"/>
  <c r="L4748" i="5"/>
  <c r="M4748" i="5" s="1"/>
  <c r="L4749" i="5"/>
  <c r="M4749" i="5" s="1"/>
  <c r="L4750" i="5"/>
  <c r="M4750" i="5" s="1"/>
  <c r="L4751" i="5"/>
  <c r="M4751" i="5" s="1"/>
  <c r="L4752" i="5"/>
  <c r="M4752" i="5" s="1"/>
  <c r="L4753" i="5"/>
  <c r="M4753" i="5" s="1"/>
  <c r="L4754" i="5"/>
  <c r="M4754" i="5" s="1"/>
  <c r="L4755" i="5"/>
  <c r="M4755" i="5" s="1"/>
  <c r="L4756" i="5"/>
  <c r="M4756" i="5" s="1"/>
  <c r="L4757" i="5"/>
  <c r="M4757" i="5" s="1"/>
  <c r="L4758" i="5"/>
  <c r="M4758" i="5" s="1"/>
  <c r="L4759" i="5"/>
  <c r="M4759" i="5" s="1"/>
  <c r="L4760" i="5"/>
  <c r="M4760" i="5" s="1"/>
  <c r="L4761" i="5"/>
  <c r="M4761" i="5" s="1"/>
  <c r="L4762" i="5"/>
  <c r="M4762" i="5" s="1"/>
  <c r="L4763" i="5"/>
  <c r="M4763" i="5" s="1"/>
  <c r="L4764" i="5"/>
  <c r="M4764" i="5" s="1"/>
  <c r="L4765" i="5"/>
  <c r="M4765" i="5" s="1"/>
  <c r="L4766" i="5"/>
  <c r="M4766" i="5" s="1"/>
  <c r="L4767" i="5"/>
  <c r="M4767" i="5" s="1"/>
  <c r="L4768" i="5"/>
  <c r="M4768" i="5" s="1"/>
  <c r="L4769" i="5"/>
  <c r="M4769" i="5" s="1"/>
  <c r="L4770" i="5"/>
  <c r="M4770" i="5" s="1"/>
  <c r="L4771" i="5"/>
  <c r="M4771" i="5" s="1"/>
  <c r="L4772" i="5"/>
  <c r="M4772" i="5" s="1"/>
  <c r="L4773" i="5"/>
  <c r="M4773" i="5" s="1"/>
  <c r="L4774" i="5"/>
  <c r="M4774" i="5" s="1"/>
  <c r="L4775" i="5"/>
  <c r="M4775" i="5" s="1"/>
  <c r="L4776" i="5"/>
  <c r="M4776" i="5" s="1"/>
  <c r="L4777" i="5"/>
  <c r="M4777" i="5" s="1"/>
  <c r="L4778" i="5"/>
  <c r="M4778" i="5" s="1"/>
  <c r="L4779" i="5"/>
  <c r="M4779" i="5" s="1"/>
  <c r="L4780" i="5"/>
  <c r="M4780" i="5" s="1"/>
  <c r="L4781" i="5"/>
  <c r="M4781" i="5" s="1"/>
  <c r="L4782" i="5"/>
  <c r="M4782" i="5" s="1"/>
  <c r="L4783" i="5"/>
  <c r="M4783" i="5" s="1"/>
  <c r="L4784" i="5"/>
  <c r="M4784" i="5" s="1"/>
  <c r="L4785" i="5"/>
  <c r="M4785" i="5" s="1"/>
  <c r="L4786" i="5"/>
  <c r="M4786" i="5" s="1"/>
  <c r="L4787" i="5"/>
  <c r="M4787" i="5" s="1"/>
  <c r="L4788" i="5"/>
  <c r="M4788" i="5" s="1"/>
  <c r="L4789" i="5"/>
  <c r="M4789" i="5" s="1"/>
  <c r="L4790" i="5"/>
  <c r="M4790" i="5" s="1"/>
  <c r="L4791" i="5"/>
  <c r="M4791" i="5" s="1"/>
  <c r="L4792" i="5"/>
  <c r="M4792" i="5" s="1"/>
  <c r="L4793" i="5"/>
  <c r="M4793" i="5" s="1"/>
  <c r="L4794" i="5"/>
  <c r="M4794" i="5" s="1"/>
  <c r="L4795" i="5"/>
  <c r="M4795" i="5" s="1"/>
  <c r="L4796" i="5"/>
  <c r="M4796" i="5" s="1"/>
  <c r="L4797" i="5"/>
  <c r="M4797" i="5" s="1"/>
  <c r="L4798" i="5"/>
  <c r="M4798" i="5" s="1"/>
  <c r="L4799" i="5"/>
  <c r="M4799" i="5" s="1"/>
  <c r="L4800" i="5"/>
  <c r="M4800" i="5" s="1"/>
  <c r="L4801" i="5"/>
  <c r="M4801" i="5" s="1"/>
  <c r="L4802" i="5"/>
  <c r="M4802" i="5" s="1"/>
  <c r="L4803" i="5"/>
  <c r="M4803" i="5" s="1"/>
  <c r="L4804" i="5"/>
  <c r="M4804" i="5" s="1"/>
  <c r="L4805" i="5"/>
  <c r="M4805" i="5" s="1"/>
  <c r="L4806" i="5"/>
  <c r="M4806" i="5" s="1"/>
  <c r="L4807" i="5"/>
  <c r="M4807" i="5" s="1"/>
  <c r="L4808" i="5"/>
  <c r="M4808" i="5" s="1"/>
  <c r="L4809" i="5"/>
  <c r="M4809" i="5" s="1"/>
  <c r="L4810" i="5"/>
  <c r="M4810" i="5" s="1"/>
  <c r="L4811" i="5"/>
  <c r="M4811" i="5" s="1"/>
  <c r="L4812" i="5"/>
  <c r="M4812" i="5" s="1"/>
  <c r="L4813" i="5"/>
  <c r="M4813" i="5" s="1"/>
  <c r="L4814" i="5"/>
  <c r="M4814" i="5" s="1"/>
  <c r="L4815" i="5"/>
  <c r="M4815" i="5" s="1"/>
  <c r="L4816" i="5"/>
  <c r="M4816" i="5" s="1"/>
  <c r="L4817" i="5"/>
  <c r="M4817" i="5" s="1"/>
  <c r="L4818" i="5"/>
  <c r="M4818" i="5" s="1"/>
  <c r="L4819" i="5"/>
  <c r="M4819" i="5" s="1"/>
  <c r="L4820" i="5"/>
  <c r="M4820" i="5" s="1"/>
  <c r="L4821" i="5"/>
  <c r="M4821" i="5" s="1"/>
  <c r="L4822" i="5"/>
  <c r="M4822" i="5" s="1"/>
  <c r="L4823" i="5"/>
  <c r="M4823" i="5" s="1"/>
  <c r="L4824" i="5"/>
  <c r="M4824" i="5" s="1"/>
  <c r="L4825" i="5"/>
  <c r="M4825" i="5" s="1"/>
  <c r="L4826" i="5"/>
  <c r="M4826" i="5" s="1"/>
  <c r="L4827" i="5"/>
  <c r="M4827" i="5" s="1"/>
  <c r="L4828" i="5"/>
  <c r="M4828" i="5" s="1"/>
  <c r="L4829" i="5"/>
  <c r="M4829" i="5" s="1"/>
  <c r="L4830" i="5"/>
  <c r="M4830" i="5" s="1"/>
  <c r="L4831" i="5"/>
  <c r="M4831" i="5" s="1"/>
  <c r="L4832" i="5"/>
  <c r="M4832" i="5" s="1"/>
  <c r="L4833" i="5"/>
  <c r="M4833" i="5" s="1"/>
  <c r="L4834" i="5"/>
  <c r="M4834" i="5" s="1"/>
  <c r="L4835" i="5"/>
  <c r="M4835" i="5" s="1"/>
  <c r="L4836" i="5"/>
  <c r="M4836" i="5" s="1"/>
  <c r="L4837" i="5"/>
  <c r="M4837" i="5" s="1"/>
  <c r="L4838" i="5"/>
  <c r="M4838" i="5" s="1"/>
  <c r="L4839" i="5"/>
  <c r="M4839" i="5" s="1"/>
  <c r="L4840" i="5"/>
  <c r="M4840" i="5" s="1"/>
  <c r="L4841" i="5"/>
  <c r="M4841" i="5" s="1"/>
  <c r="L4842" i="5"/>
  <c r="M4842" i="5" s="1"/>
  <c r="L4843" i="5"/>
  <c r="M4843" i="5" s="1"/>
  <c r="L4844" i="5"/>
  <c r="M4844" i="5" s="1"/>
  <c r="L4845" i="5"/>
  <c r="M4845" i="5" s="1"/>
  <c r="L4846" i="5"/>
  <c r="M4846" i="5" s="1"/>
  <c r="L4847" i="5"/>
  <c r="M4847" i="5" s="1"/>
  <c r="L4848" i="5"/>
  <c r="M4848" i="5" s="1"/>
  <c r="L4849" i="5"/>
  <c r="M4849" i="5" s="1"/>
  <c r="L4850" i="5"/>
  <c r="M4850" i="5" s="1"/>
  <c r="L4851" i="5"/>
  <c r="M4851" i="5" s="1"/>
  <c r="L4852" i="5"/>
  <c r="M4852" i="5" s="1"/>
  <c r="L4853" i="5"/>
  <c r="M4853" i="5" s="1"/>
  <c r="L4854" i="5"/>
  <c r="M4854" i="5" s="1"/>
  <c r="L4855" i="5"/>
  <c r="M4855" i="5" s="1"/>
  <c r="L4856" i="5"/>
  <c r="M4856" i="5" s="1"/>
  <c r="L4857" i="5"/>
  <c r="M4857" i="5" s="1"/>
  <c r="L4858" i="5"/>
  <c r="M4858" i="5" s="1"/>
  <c r="L4859" i="5"/>
  <c r="M4859" i="5" s="1"/>
  <c r="L4860" i="5"/>
  <c r="M4860" i="5" s="1"/>
  <c r="L4861" i="5"/>
  <c r="M4861" i="5" s="1"/>
  <c r="L4862" i="5"/>
  <c r="M4862" i="5" s="1"/>
  <c r="L4863" i="5"/>
  <c r="M4863" i="5" s="1"/>
  <c r="L4864" i="5"/>
  <c r="M4864" i="5" s="1"/>
  <c r="L4865" i="5"/>
  <c r="M4865" i="5" s="1"/>
  <c r="L4866" i="5"/>
  <c r="M4866" i="5" s="1"/>
  <c r="L4867" i="5"/>
  <c r="M4867" i="5" s="1"/>
  <c r="L4868" i="5"/>
  <c r="M4868" i="5" s="1"/>
  <c r="L4869" i="5"/>
  <c r="M4869" i="5" s="1"/>
  <c r="L4870" i="5"/>
  <c r="M4870" i="5" s="1"/>
  <c r="L4871" i="5"/>
  <c r="M4871" i="5" s="1"/>
  <c r="L4872" i="5"/>
  <c r="M4872" i="5" s="1"/>
  <c r="L4873" i="5"/>
  <c r="M4873" i="5" s="1"/>
  <c r="L4874" i="5"/>
  <c r="M4874" i="5" s="1"/>
  <c r="L4875" i="5"/>
  <c r="M4875" i="5" s="1"/>
  <c r="L4876" i="5"/>
  <c r="M4876" i="5" s="1"/>
  <c r="L4877" i="5"/>
  <c r="M4877" i="5" s="1"/>
  <c r="L4878" i="5"/>
  <c r="M4878" i="5" s="1"/>
  <c r="L4879" i="5"/>
  <c r="M4879" i="5" s="1"/>
  <c r="L4880" i="5"/>
  <c r="M4880" i="5" s="1"/>
  <c r="L4881" i="5"/>
  <c r="M4881" i="5" s="1"/>
  <c r="L4882" i="5"/>
  <c r="M4882" i="5" s="1"/>
  <c r="L4883" i="5"/>
  <c r="M4883" i="5" s="1"/>
  <c r="L4884" i="5"/>
  <c r="M4884" i="5" s="1"/>
  <c r="L4885" i="5"/>
  <c r="M4885" i="5" s="1"/>
  <c r="L4886" i="5"/>
  <c r="M4886" i="5" s="1"/>
  <c r="L4887" i="5"/>
  <c r="M4887" i="5" s="1"/>
  <c r="L4888" i="5"/>
  <c r="M4888" i="5" s="1"/>
  <c r="L4889" i="5"/>
  <c r="M4889" i="5" s="1"/>
  <c r="L4890" i="5"/>
  <c r="M4890" i="5" s="1"/>
  <c r="L4891" i="5"/>
  <c r="M4891" i="5" s="1"/>
  <c r="L4892" i="5"/>
  <c r="M4892" i="5" s="1"/>
  <c r="L4893" i="5"/>
  <c r="M4893" i="5" s="1"/>
  <c r="L4894" i="5"/>
  <c r="M4894" i="5" s="1"/>
  <c r="L4895" i="5"/>
  <c r="M4895" i="5" s="1"/>
  <c r="L4896" i="5"/>
  <c r="M4896" i="5" s="1"/>
  <c r="L4897" i="5"/>
  <c r="M4897" i="5" s="1"/>
  <c r="L4898" i="5"/>
  <c r="M4898" i="5" s="1"/>
  <c r="L4899" i="5"/>
  <c r="M4899" i="5" s="1"/>
  <c r="L4900" i="5"/>
  <c r="M4900" i="5" s="1"/>
  <c r="L4901" i="5"/>
  <c r="M4901" i="5" s="1"/>
  <c r="L4902" i="5"/>
  <c r="M4902" i="5" s="1"/>
  <c r="L4903" i="5"/>
  <c r="M4903" i="5" s="1"/>
  <c r="L4904" i="5"/>
  <c r="M4904" i="5" s="1"/>
  <c r="L4905" i="5"/>
  <c r="M4905" i="5" s="1"/>
  <c r="L4906" i="5"/>
  <c r="M4906" i="5" s="1"/>
  <c r="L4907" i="5"/>
  <c r="M4907" i="5" s="1"/>
  <c r="L4908" i="5"/>
  <c r="M4908" i="5" s="1"/>
  <c r="L4909" i="5"/>
  <c r="M4909" i="5" s="1"/>
  <c r="L4910" i="5"/>
  <c r="M4910" i="5" s="1"/>
  <c r="L4911" i="5"/>
  <c r="M4911" i="5" s="1"/>
  <c r="L4912" i="5"/>
  <c r="M4912" i="5" s="1"/>
  <c r="L4913" i="5"/>
  <c r="M4913" i="5" s="1"/>
  <c r="L4914" i="5"/>
  <c r="M4914" i="5" s="1"/>
  <c r="L4915" i="5"/>
  <c r="M4915" i="5" s="1"/>
  <c r="L4916" i="5"/>
  <c r="M4916" i="5" s="1"/>
  <c r="L4917" i="5"/>
  <c r="M4917" i="5" s="1"/>
  <c r="L4918" i="5"/>
  <c r="M4918" i="5" s="1"/>
  <c r="L4919" i="5"/>
  <c r="M4919" i="5" s="1"/>
  <c r="L4920" i="5"/>
  <c r="M4920" i="5" s="1"/>
  <c r="L4921" i="5"/>
  <c r="M4921" i="5" s="1"/>
  <c r="L4922" i="5"/>
  <c r="M4922" i="5" s="1"/>
  <c r="L4923" i="5"/>
  <c r="M4923" i="5" s="1"/>
  <c r="L4924" i="5"/>
  <c r="M4924" i="5" s="1"/>
  <c r="L4925" i="5"/>
  <c r="M4925" i="5" s="1"/>
  <c r="L4926" i="5"/>
  <c r="M4926" i="5" s="1"/>
  <c r="L4927" i="5"/>
  <c r="M4927" i="5" s="1"/>
  <c r="L4928" i="5"/>
  <c r="M4928" i="5" s="1"/>
  <c r="L4929" i="5"/>
  <c r="M4929" i="5" s="1"/>
  <c r="L4930" i="5"/>
  <c r="M4930" i="5" s="1"/>
  <c r="L4931" i="5"/>
  <c r="M4931" i="5" s="1"/>
  <c r="L4932" i="5"/>
  <c r="M4932" i="5" s="1"/>
  <c r="L4933" i="5"/>
  <c r="M4933" i="5" s="1"/>
  <c r="L4934" i="5"/>
  <c r="M4934" i="5" s="1"/>
  <c r="L4935" i="5"/>
  <c r="M4935" i="5" s="1"/>
  <c r="L4936" i="5"/>
  <c r="M4936" i="5" s="1"/>
  <c r="L4937" i="5"/>
  <c r="M4937" i="5" s="1"/>
  <c r="L4938" i="5"/>
  <c r="M4938" i="5" s="1"/>
  <c r="L4939" i="5"/>
  <c r="M4939" i="5" s="1"/>
  <c r="L4940" i="5"/>
  <c r="M4940" i="5" s="1"/>
  <c r="L4941" i="5"/>
  <c r="M4941" i="5" s="1"/>
  <c r="L4942" i="5"/>
  <c r="M4942" i="5" s="1"/>
  <c r="L4943" i="5"/>
  <c r="M4943" i="5" s="1"/>
  <c r="L4944" i="5"/>
  <c r="M4944" i="5" s="1"/>
  <c r="L4945" i="5"/>
  <c r="M4945" i="5" s="1"/>
  <c r="L4946" i="5"/>
  <c r="M4946" i="5" s="1"/>
  <c r="L4947" i="5"/>
  <c r="M4947" i="5" s="1"/>
  <c r="L4948" i="5"/>
  <c r="M4948" i="5" s="1"/>
  <c r="L4949" i="5"/>
  <c r="M4949" i="5" s="1"/>
  <c r="L4950" i="5"/>
  <c r="M4950" i="5" s="1"/>
  <c r="L4951" i="5"/>
  <c r="M4951" i="5" s="1"/>
  <c r="L4952" i="5"/>
  <c r="M4952" i="5" s="1"/>
  <c r="L4953" i="5"/>
  <c r="M4953" i="5" s="1"/>
  <c r="L4954" i="5"/>
  <c r="M4954" i="5" s="1"/>
  <c r="L4955" i="5"/>
  <c r="M4955" i="5" s="1"/>
  <c r="L4956" i="5"/>
  <c r="M4956" i="5" s="1"/>
  <c r="L4957" i="5"/>
  <c r="M4957" i="5" s="1"/>
  <c r="L4958" i="5"/>
  <c r="M4958" i="5" s="1"/>
  <c r="L4959" i="5"/>
  <c r="M4959" i="5" s="1"/>
  <c r="L4960" i="5"/>
  <c r="M4960" i="5" s="1"/>
  <c r="L4961" i="5"/>
  <c r="M4961" i="5" s="1"/>
  <c r="L4962" i="5"/>
  <c r="M4962" i="5" s="1"/>
  <c r="L4963" i="5"/>
  <c r="M4963" i="5" s="1"/>
  <c r="L4964" i="5"/>
  <c r="M4964" i="5" s="1"/>
  <c r="L4965" i="5"/>
  <c r="M4965" i="5" s="1"/>
  <c r="L4966" i="5"/>
  <c r="M4966" i="5" s="1"/>
  <c r="L4967" i="5"/>
  <c r="M4967" i="5" s="1"/>
  <c r="L4968" i="5"/>
  <c r="M4968" i="5" s="1"/>
  <c r="L4969" i="5"/>
  <c r="M4969" i="5" s="1"/>
  <c r="L4970" i="5"/>
  <c r="M4970" i="5" s="1"/>
  <c r="L4971" i="5"/>
  <c r="M4971" i="5" s="1"/>
  <c r="L4972" i="5"/>
  <c r="M4972" i="5" s="1"/>
  <c r="L4973" i="5"/>
  <c r="M4973" i="5" s="1"/>
  <c r="L4974" i="5"/>
  <c r="M4974" i="5" s="1"/>
  <c r="L4975" i="5"/>
  <c r="M4975" i="5" s="1"/>
  <c r="L4976" i="5"/>
  <c r="M4976" i="5" s="1"/>
  <c r="L4977" i="5"/>
  <c r="M4977" i="5" s="1"/>
  <c r="L4978" i="5"/>
  <c r="M4978" i="5" s="1"/>
  <c r="L4979" i="5"/>
  <c r="M4979" i="5" s="1"/>
  <c r="L4980" i="5"/>
  <c r="M4980" i="5" s="1"/>
  <c r="L4981" i="5"/>
  <c r="M4981" i="5" s="1"/>
  <c r="L4982" i="5"/>
  <c r="M4982" i="5" s="1"/>
  <c r="L4983" i="5"/>
  <c r="M4983" i="5" s="1"/>
  <c r="L4984" i="5"/>
  <c r="M4984" i="5" s="1"/>
  <c r="L4985" i="5"/>
  <c r="M4985" i="5" s="1"/>
  <c r="L4986" i="5"/>
  <c r="M4986" i="5" s="1"/>
  <c r="L4987" i="5"/>
  <c r="M4987" i="5" s="1"/>
  <c r="L4988" i="5"/>
  <c r="M4988" i="5" s="1"/>
  <c r="L4989" i="5"/>
  <c r="M4989" i="5" s="1"/>
  <c r="L4990" i="5"/>
  <c r="M4990" i="5" s="1"/>
  <c r="L4991" i="5"/>
  <c r="M4991" i="5" s="1"/>
  <c r="L4992" i="5"/>
  <c r="M4992" i="5" s="1"/>
  <c r="L4993" i="5"/>
  <c r="M4993" i="5" s="1"/>
  <c r="L4994" i="5"/>
  <c r="M4994" i="5" s="1"/>
  <c r="L4995" i="5"/>
  <c r="M4995" i="5" s="1"/>
  <c r="L4996" i="5"/>
  <c r="M4996" i="5" s="1"/>
  <c r="L4997" i="5"/>
  <c r="M4997" i="5" s="1"/>
  <c r="L4998" i="5"/>
  <c r="M4998" i="5" s="1"/>
  <c r="L4999" i="5"/>
  <c r="M4999" i="5" s="1"/>
  <c r="L5000" i="5"/>
  <c r="M5000" i="5" s="1"/>
  <c r="L5001" i="5"/>
  <c r="M5001" i="5" s="1"/>
  <c r="L5002" i="5"/>
  <c r="M5002" i="5" s="1"/>
  <c r="L5003" i="5"/>
  <c r="M5003" i="5" s="1"/>
  <c r="L5004" i="5"/>
  <c r="M5004" i="5" s="1"/>
  <c r="L5005" i="5"/>
  <c r="M5005" i="5" s="1"/>
  <c r="L5006" i="5"/>
  <c r="M5006" i="5" s="1"/>
  <c r="L5007" i="5"/>
  <c r="M5007" i="5" s="1"/>
  <c r="L5008" i="5"/>
  <c r="M5008" i="5" s="1"/>
  <c r="L5009" i="5"/>
  <c r="M5009" i="5" s="1"/>
  <c r="L5010" i="5"/>
  <c r="M5010" i="5" s="1"/>
  <c r="L5011" i="5"/>
  <c r="M5011" i="5" s="1"/>
  <c r="L5012" i="5"/>
  <c r="M5012" i="5" s="1"/>
  <c r="L5013" i="5"/>
  <c r="M5013" i="5" s="1"/>
  <c r="L5014" i="5"/>
  <c r="M5014" i="5" s="1"/>
  <c r="L5015" i="5"/>
  <c r="M5015" i="5" s="1"/>
  <c r="L5016" i="5"/>
  <c r="M5016" i="5" s="1"/>
  <c r="L5017" i="5"/>
  <c r="M5017" i="5" s="1"/>
  <c r="L5018" i="5"/>
  <c r="M5018" i="5" s="1"/>
  <c r="L5019" i="5"/>
  <c r="M5019" i="5" s="1"/>
  <c r="L5020" i="5"/>
  <c r="M5020" i="5" s="1"/>
  <c r="L5021" i="5"/>
  <c r="M5021" i="5" s="1"/>
  <c r="L5022" i="5"/>
  <c r="M5022" i="5" s="1"/>
  <c r="L5023" i="5"/>
  <c r="M5023" i="5" s="1"/>
  <c r="L5024" i="5"/>
  <c r="M5024" i="5" s="1"/>
  <c r="L5025" i="5"/>
  <c r="M5025" i="5" s="1"/>
  <c r="L5026" i="5"/>
  <c r="M5026" i="5" s="1"/>
  <c r="L5027" i="5"/>
  <c r="M5027" i="5" s="1"/>
  <c r="L5028" i="5"/>
  <c r="M5028" i="5" s="1"/>
  <c r="L5029" i="5"/>
  <c r="M5029" i="5" s="1"/>
  <c r="L5030" i="5"/>
  <c r="M5030" i="5" s="1"/>
  <c r="L5031" i="5"/>
  <c r="M5031" i="5" s="1"/>
  <c r="L5032" i="5"/>
  <c r="M5032" i="5" s="1"/>
  <c r="L5033" i="5"/>
  <c r="M5033" i="5" s="1"/>
  <c r="L5034" i="5"/>
  <c r="M5034" i="5" s="1"/>
  <c r="L5035" i="5"/>
  <c r="M5035" i="5" s="1"/>
  <c r="L5036" i="5"/>
  <c r="M5036" i="5" s="1"/>
  <c r="L5037" i="5"/>
  <c r="M5037" i="5" s="1"/>
  <c r="L5038" i="5"/>
  <c r="M5038" i="5" s="1"/>
  <c r="L5039" i="5"/>
  <c r="M5039" i="5" s="1"/>
  <c r="L5040" i="5"/>
  <c r="M5040" i="5" s="1"/>
  <c r="L5041" i="5"/>
  <c r="M5041" i="5" s="1"/>
  <c r="L5042" i="5"/>
  <c r="M5042" i="5" s="1"/>
  <c r="L5043" i="5"/>
  <c r="M5043" i="5" s="1"/>
  <c r="L5044" i="5"/>
  <c r="M5044" i="5" s="1"/>
  <c r="L5045" i="5"/>
  <c r="M5045" i="5" s="1"/>
  <c r="L5046" i="5"/>
  <c r="M5046" i="5" s="1"/>
  <c r="L5047" i="5"/>
  <c r="M5047" i="5" s="1"/>
  <c r="L5048" i="5"/>
  <c r="M5048" i="5" s="1"/>
  <c r="L5049" i="5"/>
  <c r="M5049" i="5" s="1"/>
  <c r="L5050" i="5"/>
  <c r="M5050" i="5" s="1"/>
  <c r="L5051" i="5"/>
  <c r="M5051" i="5" s="1"/>
  <c r="L5052" i="5"/>
  <c r="M5052" i="5" s="1"/>
  <c r="L5053" i="5"/>
  <c r="M5053" i="5" s="1"/>
  <c r="L5054" i="5"/>
  <c r="M5054" i="5" s="1"/>
  <c r="L5055" i="5"/>
  <c r="M5055" i="5" s="1"/>
  <c r="L5056" i="5"/>
  <c r="M5056" i="5" s="1"/>
  <c r="L5057" i="5"/>
  <c r="M5057" i="5" s="1"/>
  <c r="L5058" i="5"/>
  <c r="M5058" i="5" s="1"/>
  <c r="L5059" i="5"/>
  <c r="M5059" i="5" s="1"/>
  <c r="L5060" i="5"/>
  <c r="M5060" i="5" s="1"/>
  <c r="L5061" i="5"/>
  <c r="M5061" i="5" s="1"/>
  <c r="L5062" i="5"/>
  <c r="M5062" i="5" s="1"/>
  <c r="L5063" i="5"/>
  <c r="M5063" i="5" s="1"/>
  <c r="L5064" i="5"/>
  <c r="M5064" i="5" s="1"/>
  <c r="L5065" i="5"/>
  <c r="M5065" i="5" s="1"/>
  <c r="L5066" i="5"/>
  <c r="M5066" i="5" s="1"/>
  <c r="L5067" i="5"/>
  <c r="M5067" i="5" s="1"/>
  <c r="L5068" i="5"/>
  <c r="M5068" i="5" s="1"/>
  <c r="L5069" i="5"/>
  <c r="M5069" i="5" s="1"/>
  <c r="L5070" i="5"/>
  <c r="M5070" i="5" s="1"/>
  <c r="L5071" i="5"/>
  <c r="M5071" i="5" s="1"/>
  <c r="L5072" i="5"/>
  <c r="M5072" i="5" s="1"/>
  <c r="L5073" i="5"/>
  <c r="M5073" i="5" s="1"/>
  <c r="L5074" i="5"/>
  <c r="M5074" i="5" s="1"/>
  <c r="L5075" i="5"/>
  <c r="M5075" i="5" s="1"/>
  <c r="L5076" i="5"/>
  <c r="M5076" i="5" s="1"/>
  <c r="L5077" i="5"/>
  <c r="M5077" i="5" s="1"/>
  <c r="L5078" i="5"/>
  <c r="M5078" i="5" s="1"/>
  <c r="L5079" i="5"/>
  <c r="M5079" i="5" s="1"/>
  <c r="L5080" i="5"/>
  <c r="M5080" i="5" s="1"/>
  <c r="L5081" i="5"/>
  <c r="M5081" i="5" s="1"/>
  <c r="L5082" i="5"/>
  <c r="M5082" i="5" s="1"/>
  <c r="L5083" i="5"/>
  <c r="M5083" i="5" s="1"/>
  <c r="L5084" i="5"/>
  <c r="M5084" i="5" s="1"/>
  <c r="L5085" i="5"/>
  <c r="M5085" i="5" s="1"/>
  <c r="L5086" i="5"/>
  <c r="M5086" i="5" s="1"/>
  <c r="L5087" i="5"/>
  <c r="M5087" i="5" s="1"/>
  <c r="L5088" i="5"/>
  <c r="M5088" i="5" s="1"/>
  <c r="L5089" i="5"/>
  <c r="M5089" i="5" s="1"/>
  <c r="L5090" i="5"/>
  <c r="M5090" i="5" s="1"/>
  <c r="L5091" i="5"/>
  <c r="M5091" i="5" s="1"/>
  <c r="L5092" i="5"/>
  <c r="M5092" i="5" s="1"/>
  <c r="L5093" i="5"/>
  <c r="M5093" i="5" s="1"/>
  <c r="L5094" i="5"/>
  <c r="M5094" i="5" s="1"/>
  <c r="L5095" i="5"/>
  <c r="M5095" i="5" s="1"/>
  <c r="L5096" i="5"/>
  <c r="M5096" i="5" s="1"/>
  <c r="L5097" i="5"/>
  <c r="M5097" i="5" s="1"/>
  <c r="L5098" i="5"/>
  <c r="M5098" i="5" s="1"/>
  <c r="L5099" i="5"/>
  <c r="M5099" i="5" s="1"/>
  <c r="L5100" i="5"/>
  <c r="M5100" i="5" s="1"/>
  <c r="L5101" i="5"/>
  <c r="M5101" i="5" s="1"/>
  <c r="L5102" i="5"/>
  <c r="M5102" i="5" s="1"/>
  <c r="L5103" i="5"/>
  <c r="M5103" i="5" s="1"/>
  <c r="L5104" i="5"/>
  <c r="M5104" i="5" s="1"/>
  <c r="L5105" i="5"/>
  <c r="M5105" i="5" s="1"/>
  <c r="L5106" i="5"/>
  <c r="M5106" i="5" s="1"/>
  <c r="L5107" i="5"/>
  <c r="M5107" i="5" s="1"/>
  <c r="L5108" i="5"/>
  <c r="M5108" i="5" s="1"/>
  <c r="L5109" i="5"/>
  <c r="M5109" i="5" s="1"/>
  <c r="L5110" i="5"/>
  <c r="M5110" i="5" s="1"/>
  <c r="L5111" i="5"/>
  <c r="M5111" i="5" s="1"/>
  <c r="L5112" i="5"/>
  <c r="M5112" i="5" s="1"/>
  <c r="L5113" i="5"/>
  <c r="M5113" i="5" s="1"/>
  <c r="L5114" i="5"/>
  <c r="M5114" i="5" s="1"/>
  <c r="L5115" i="5"/>
  <c r="M5115" i="5" s="1"/>
  <c r="L5116" i="5"/>
  <c r="M5116" i="5" s="1"/>
  <c r="L5117" i="5"/>
  <c r="M5117" i="5" s="1"/>
  <c r="L5118" i="5"/>
  <c r="M5118" i="5" s="1"/>
  <c r="L5119" i="5"/>
  <c r="M5119" i="5" s="1"/>
  <c r="L5120" i="5"/>
  <c r="M5120" i="5" s="1"/>
  <c r="L5121" i="5"/>
  <c r="M5121" i="5" s="1"/>
  <c r="L5122" i="5"/>
  <c r="M5122" i="5" s="1"/>
  <c r="L5123" i="5"/>
  <c r="M5123" i="5" s="1"/>
  <c r="L5124" i="5"/>
  <c r="M5124" i="5" s="1"/>
  <c r="L5125" i="5"/>
  <c r="M5125" i="5" s="1"/>
  <c r="L5126" i="5"/>
  <c r="M5126" i="5" s="1"/>
  <c r="L5127" i="5"/>
  <c r="M5127" i="5" s="1"/>
  <c r="L5128" i="5"/>
  <c r="M5128" i="5" s="1"/>
  <c r="L5129" i="5"/>
  <c r="M5129" i="5" s="1"/>
  <c r="L5130" i="5"/>
  <c r="M5130" i="5" s="1"/>
  <c r="L5131" i="5"/>
  <c r="M5131" i="5" s="1"/>
  <c r="L5132" i="5"/>
  <c r="M5132" i="5" s="1"/>
  <c r="L5133" i="5"/>
  <c r="M5133" i="5" s="1"/>
  <c r="L5134" i="5"/>
  <c r="M5134" i="5" s="1"/>
  <c r="L5135" i="5"/>
  <c r="M5135" i="5" s="1"/>
  <c r="L5136" i="5"/>
  <c r="M5136" i="5" s="1"/>
  <c r="L5137" i="5"/>
  <c r="M5137" i="5" s="1"/>
  <c r="L5138" i="5"/>
  <c r="M5138" i="5" s="1"/>
  <c r="L5139" i="5"/>
  <c r="M5139" i="5" s="1"/>
  <c r="L5140" i="5"/>
  <c r="M5140" i="5" s="1"/>
  <c r="L5141" i="5"/>
  <c r="M5141" i="5" s="1"/>
  <c r="L5142" i="5"/>
  <c r="M5142" i="5" s="1"/>
  <c r="L5143" i="5"/>
  <c r="M5143" i="5" s="1"/>
  <c r="L5144" i="5"/>
  <c r="M5144" i="5" s="1"/>
  <c r="L5145" i="5"/>
  <c r="M5145" i="5" s="1"/>
  <c r="L5146" i="5"/>
  <c r="M5146" i="5" s="1"/>
  <c r="L5147" i="5"/>
  <c r="M5147" i="5" s="1"/>
  <c r="L5148" i="5"/>
  <c r="M5148" i="5" s="1"/>
  <c r="L5149" i="5"/>
  <c r="M5149" i="5" s="1"/>
  <c r="L5150" i="5"/>
  <c r="M5150" i="5" s="1"/>
  <c r="L5151" i="5"/>
  <c r="M5151" i="5" s="1"/>
  <c r="L5152" i="5"/>
  <c r="M5152" i="5" s="1"/>
  <c r="L5153" i="5"/>
  <c r="M5153" i="5" s="1"/>
  <c r="L5154" i="5"/>
  <c r="M5154" i="5" s="1"/>
  <c r="L5155" i="5"/>
  <c r="M5155" i="5" s="1"/>
  <c r="L5156" i="5"/>
  <c r="M5156" i="5" s="1"/>
  <c r="L5157" i="5"/>
  <c r="M5157" i="5" s="1"/>
  <c r="L5158" i="5"/>
  <c r="M5158" i="5" s="1"/>
  <c r="L5159" i="5"/>
  <c r="M5159" i="5" s="1"/>
  <c r="L5160" i="5"/>
  <c r="M5160" i="5" s="1"/>
  <c r="L5161" i="5"/>
  <c r="M5161" i="5" s="1"/>
  <c r="L5162" i="5"/>
  <c r="M5162" i="5" s="1"/>
  <c r="L5163" i="5"/>
  <c r="M5163" i="5" s="1"/>
  <c r="L5164" i="5"/>
  <c r="M5164" i="5" s="1"/>
  <c r="L5165" i="5"/>
  <c r="M5165" i="5" s="1"/>
  <c r="L5166" i="5"/>
  <c r="M5166" i="5" s="1"/>
  <c r="L5167" i="5"/>
  <c r="M5167" i="5" s="1"/>
  <c r="L5168" i="5"/>
  <c r="M5168" i="5" s="1"/>
  <c r="L5169" i="5"/>
  <c r="M5169" i="5" s="1"/>
  <c r="L5170" i="5"/>
  <c r="M5170" i="5" s="1"/>
  <c r="L5171" i="5"/>
  <c r="M5171" i="5" s="1"/>
  <c r="L5172" i="5"/>
  <c r="M5172" i="5" s="1"/>
  <c r="L5173" i="5"/>
  <c r="M5173" i="5" s="1"/>
  <c r="L5174" i="5"/>
  <c r="M5174" i="5" s="1"/>
  <c r="L5175" i="5"/>
  <c r="M5175" i="5" s="1"/>
  <c r="L5176" i="5"/>
  <c r="M5176" i="5" s="1"/>
  <c r="L5177" i="5"/>
  <c r="M5177" i="5" s="1"/>
  <c r="L5178" i="5"/>
  <c r="M5178" i="5" s="1"/>
  <c r="L5179" i="5"/>
  <c r="M5179" i="5" s="1"/>
  <c r="L5180" i="5"/>
  <c r="M5180" i="5" s="1"/>
  <c r="L5181" i="5"/>
  <c r="M5181" i="5" s="1"/>
  <c r="L5182" i="5"/>
  <c r="M5182" i="5" s="1"/>
  <c r="L5183" i="5"/>
  <c r="M5183" i="5" s="1"/>
  <c r="L5184" i="5"/>
  <c r="M5184" i="5" s="1"/>
  <c r="L5185" i="5"/>
  <c r="M5185" i="5" s="1"/>
  <c r="L5186" i="5"/>
  <c r="M5186" i="5" s="1"/>
  <c r="L5187" i="5"/>
  <c r="M5187" i="5" s="1"/>
  <c r="L5188" i="5"/>
  <c r="M5188" i="5" s="1"/>
  <c r="L5189" i="5"/>
  <c r="M5189" i="5" s="1"/>
  <c r="L5190" i="5"/>
  <c r="M5190" i="5" s="1"/>
  <c r="L5191" i="5"/>
  <c r="M5191" i="5" s="1"/>
  <c r="L5192" i="5"/>
  <c r="M5192" i="5" s="1"/>
  <c r="L5193" i="5"/>
  <c r="M5193" i="5" s="1"/>
  <c r="L5194" i="5"/>
  <c r="M5194" i="5" s="1"/>
  <c r="L5195" i="5"/>
  <c r="M5195" i="5" s="1"/>
  <c r="L5196" i="5"/>
  <c r="M5196" i="5" s="1"/>
  <c r="L5197" i="5"/>
  <c r="M5197" i="5" s="1"/>
  <c r="L5198" i="5"/>
  <c r="M5198" i="5" s="1"/>
  <c r="L5199" i="5"/>
  <c r="M5199" i="5" s="1"/>
  <c r="L5200" i="5"/>
  <c r="M5200" i="5" s="1"/>
  <c r="L5201" i="5"/>
  <c r="M5201" i="5" s="1"/>
  <c r="L5202" i="5"/>
  <c r="M5202" i="5" s="1"/>
  <c r="L5203" i="5"/>
  <c r="M5203" i="5" s="1"/>
  <c r="L5204" i="5"/>
  <c r="M5204" i="5" s="1"/>
  <c r="L5205" i="5"/>
  <c r="M5205" i="5" s="1"/>
  <c r="L5206" i="5"/>
  <c r="M5206" i="5" s="1"/>
  <c r="L5207" i="5"/>
  <c r="M5207" i="5" s="1"/>
  <c r="L5208" i="5"/>
  <c r="M5208" i="5" s="1"/>
  <c r="L5209" i="5"/>
  <c r="M5209" i="5" s="1"/>
  <c r="L5210" i="5"/>
  <c r="M5210" i="5" s="1"/>
  <c r="L5211" i="5"/>
  <c r="M5211" i="5" s="1"/>
  <c r="L5212" i="5"/>
  <c r="M5212" i="5" s="1"/>
  <c r="L5213" i="5"/>
  <c r="M5213" i="5" s="1"/>
  <c r="L5214" i="5"/>
  <c r="M5214" i="5" s="1"/>
  <c r="L5215" i="5"/>
  <c r="M5215" i="5" s="1"/>
  <c r="L5216" i="5"/>
  <c r="M5216" i="5" s="1"/>
  <c r="L5217" i="5"/>
  <c r="M5217" i="5" s="1"/>
  <c r="L5218" i="5"/>
  <c r="M5218" i="5" s="1"/>
  <c r="L5219" i="5"/>
  <c r="M5219" i="5" s="1"/>
  <c r="L5220" i="5"/>
  <c r="M5220" i="5" s="1"/>
  <c r="L5221" i="5"/>
  <c r="M5221" i="5" s="1"/>
  <c r="L5222" i="5"/>
  <c r="M5222" i="5" s="1"/>
  <c r="L5223" i="5"/>
  <c r="M5223" i="5" s="1"/>
  <c r="L5224" i="5"/>
  <c r="M5224" i="5" s="1"/>
  <c r="L5225" i="5"/>
  <c r="M5225" i="5" s="1"/>
  <c r="L5226" i="5"/>
  <c r="M5226" i="5" s="1"/>
  <c r="L5227" i="5"/>
  <c r="M5227" i="5" s="1"/>
  <c r="L5228" i="5"/>
  <c r="M5228" i="5" s="1"/>
  <c r="L5229" i="5"/>
  <c r="M5229" i="5" s="1"/>
  <c r="L5230" i="5"/>
  <c r="M5230" i="5" s="1"/>
  <c r="L5231" i="5"/>
  <c r="M5231" i="5" s="1"/>
  <c r="L5232" i="5"/>
  <c r="M5232" i="5" s="1"/>
  <c r="L5233" i="5"/>
  <c r="M5233" i="5" s="1"/>
  <c r="L5234" i="5"/>
  <c r="M5234" i="5" s="1"/>
  <c r="L5235" i="5"/>
  <c r="M5235" i="5" s="1"/>
  <c r="L5236" i="5"/>
  <c r="M5236" i="5" s="1"/>
  <c r="L5237" i="5"/>
  <c r="M5237" i="5" s="1"/>
  <c r="L5238" i="5"/>
  <c r="M5238" i="5" s="1"/>
  <c r="L5239" i="5"/>
  <c r="M5239" i="5" s="1"/>
  <c r="L5240" i="5"/>
  <c r="M5240" i="5" s="1"/>
  <c r="L5241" i="5"/>
  <c r="M5241" i="5" s="1"/>
  <c r="L5242" i="5"/>
  <c r="M5242" i="5" s="1"/>
  <c r="L5243" i="5"/>
  <c r="M5243" i="5" s="1"/>
  <c r="L5244" i="5"/>
  <c r="M5244" i="5" s="1"/>
  <c r="L5245" i="5"/>
  <c r="M5245" i="5" s="1"/>
  <c r="L5246" i="5"/>
  <c r="M5246" i="5" s="1"/>
  <c r="L5247" i="5"/>
  <c r="M5247" i="5" s="1"/>
  <c r="L5248" i="5"/>
  <c r="M5248" i="5" s="1"/>
  <c r="L5249" i="5"/>
  <c r="M5249" i="5" s="1"/>
  <c r="L5250" i="5"/>
  <c r="M5250" i="5" s="1"/>
  <c r="L5251" i="5"/>
  <c r="M5251" i="5" s="1"/>
  <c r="L5252" i="5"/>
  <c r="M5252" i="5" s="1"/>
  <c r="L5253" i="5"/>
  <c r="M5253" i="5" s="1"/>
  <c r="L5254" i="5"/>
  <c r="M5254" i="5" s="1"/>
  <c r="L5255" i="5"/>
  <c r="M5255" i="5" s="1"/>
  <c r="L5256" i="5"/>
  <c r="M5256" i="5" s="1"/>
  <c r="L5257" i="5"/>
  <c r="M5257" i="5" s="1"/>
  <c r="L5258" i="5"/>
  <c r="M5258" i="5" s="1"/>
  <c r="L5259" i="5"/>
  <c r="M5259" i="5" s="1"/>
  <c r="L5260" i="5"/>
  <c r="M5260" i="5" s="1"/>
  <c r="L5261" i="5"/>
  <c r="M5261" i="5" s="1"/>
  <c r="L5262" i="5"/>
  <c r="M5262" i="5" s="1"/>
  <c r="L5263" i="5"/>
  <c r="M5263" i="5" s="1"/>
  <c r="L5264" i="5"/>
  <c r="M5264" i="5" s="1"/>
  <c r="L5265" i="5"/>
  <c r="M5265" i="5" s="1"/>
  <c r="L5266" i="5"/>
  <c r="M5266" i="5" s="1"/>
  <c r="L5267" i="5"/>
  <c r="M5267" i="5" s="1"/>
  <c r="L5268" i="5"/>
  <c r="M5268" i="5" s="1"/>
  <c r="L5269" i="5"/>
  <c r="M5269" i="5" s="1"/>
  <c r="L5270" i="5"/>
  <c r="M5270" i="5" s="1"/>
  <c r="L5271" i="5"/>
  <c r="M5271" i="5" s="1"/>
  <c r="L5272" i="5"/>
  <c r="M5272" i="5" s="1"/>
  <c r="L5273" i="5"/>
  <c r="M5273" i="5" s="1"/>
  <c r="L5274" i="5"/>
  <c r="M5274" i="5" s="1"/>
  <c r="L5275" i="5"/>
  <c r="M5275" i="5" s="1"/>
  <c r="L5276" i="5"/>
  <c r="M5276" i="5" s="1"/>
  <c r="L5277" i="5"/>
  <c r="M5277" i="5" s="1"/>
  <c r="L5278" i="5"/>
  <c r="M5278" i="5" s="1"/>
  <c r="L5279" i="5"/>
  <c r="M5279" i="5" s="1"/>
  <c r="L5280" i="5"/>
  <c r="M5280" i="5" s="1"/>
  <c r="L5281" i="5"/>
  <c r="M5281" i="5" s="1"/>
  <c r="L5282" i="5"/>
  <c r="M5282" i="5" s="1"/>
  <c r="L5283" i="5"/>
  <c r="M5283" i="5" s="1"/>
  <c r="L5284" i="5"/>
  <c r="M5284" i="5" s="1"/>
  <c r="L5285" i="5"/>
  <c r="M5285" i="5" s="1"/>
  <c r="L5286" i="5"/>
  <c r="M5286" i="5" s="1"/>
  <c r="L5287" i="5"/>
  <c r="M5287" i="5" s="1"/>
  <c r="L5288" i="5"/>
  <c r="M5288" i="5" s="1"/>
  <c r="L5289" i="5"/>
  <c r="M5289" i="5" s="1"/>
  <c r="L5290" i="5"/>
  <c r="M5290" i="5" s="1"/>
  <c r="L5291" i="5"/>
  <c r="M5291" i="5" s="1"/>
  <c r="L5292" i="5"/>
  <c r="M5292" i="5" s="1"/>
  <c r="L5293" i="5"/>
  <c r="M5293" i="5" s="1"/>
  <c r="L5294" i="5"/>
  <c r="M5294" i="5" s="1"/>
  <c r="L5295" i="5"/>
  <c r="M5295" i="5" s="1"/>
  <c r="L5296" i="5"/>
  <c r="M5296" i="5" s="1"/>
  <c r="L5297" i="5"/>
  <c r="M5297" i="5" s="1"/>
  <c r="L5298" i="5"/>
  <c r="M5298" i="5" s="1"/>
  <c r="L5299" i="5"/>
  <c r="M5299" i="5" s="1"/>
  <c r="L5300" i="5"/>
  <c r="M5300" i="5" s="1"/>
  <c r="L5301" i="5"/>
  <c r="M5301" i="5" s="1"/>
  <c r="L5302" i="5"/>
  <c r="M5302" i="5" s="1"/>
  <c r="L5303" i="5"/>
  <c r="M5303" i="5" s="1"/>
  <c r="L5304" i="5"/>
  <c r="M5304" i="5" s="1"/>
  <c r="L5305" i="5"/>
  <c r="M5305" i="5" s="1"/>
  <c r="L5306" i="5"/>
  <c r="M5306" i="5" s="1"/>
  <c r="L5307" i="5"/>
  <c r="M5307" i="5" s="1"/>
  <c r="L5308" i="5"/>
  <c r="M5308" i="5" s="1"/>
  <c r="L5309" i="5"/>
  <c r="M5309" i="5" s="1"/>
  <c r="L5310" i="5"/>
  <c r="M5310" i="5" s="1"/>
  <c r="L5311" i="5"/>
  <c r="M5311" i="5" s="1"/>
  <c r="L5312" i="5"/>
  <c r="M5312" i="5" s="1"/>
  <c r="L5313" i="5"/>
  <c r="M5313" i="5" s="1"/>
  <c r="L5314" i="5"/>
  <c r="M5314" i="5" s="1"/>
  <c r="L5315" i="5"/>
  <c r="M5315" i="5" s="1"/>
  <c r="L5316" i="5"/>
  <c r="M5316" i="5" s="1"/>
  <c r="L5317" i="5"/>
  <c r="M5317" i="5" s="1"/>
  <c r="L5318" i="5"/>
  <c r="M5318" i="5" s="1"/>
  <c r="L5319" i="5"/>
  <c r="M5319" i="5" s="1"/>
  <c r="L5320" i="5"/>
  <c r="M5320" i="5" s="1"/>
  <c r="L5321" i="5"/>
  <c r="M5321" i="5" s="1"/>
  <c r="L5322" i="5"/>
  <c r="M5322" i="5" s="1"/>
  <c r="L5323" i="5"/>
  <c r="M5323" i="5" s="1"/>
  <c r="L5324" i="5"/>
  <c r="M5324" i="5" s="1"/>
  <c r="L5325" i="5"/>
  <c r="M5325" i="5" s="1"/>
  <c r="L5326" i="5"/>
  <c r="M5326" i="5" s="1"/>
  <c r="L5327" i="5"/>
  <c r="M5327" i="5" s="1"/>
  <c r="L5328" i="5"/>
  <c r="M5328" i="5" s="1"/>
  <c r="L5329" i="5"/>
  <c r="M5329" i="5" s="1"/>
  <c r="L5330" i="5"/>
  <c r="M5330" i="5" s="1"/>
  <c r="L5331" i="5"/>
  <c r="M5331" i="5" s="1"/>
  <c r="L5332" i="5"/>
  <c r="M5332" i="5" s="1"/>
  <c r="L5333" i="5"/>
  <c r="M5333" i="5" s="1"/>
  <c r="L5334" i="5"/>
  <c r="M5334" i="5" s="1"/>
  <c r="L5335" i="5"/>
  <c r="M5335" i="5" s="1"/>
  <c r="L5336" i="5"/>
  <c r="M5336" i="5" s="1"/>
  <c r="L5337" i="5"/>
  <c r="M5337" i="5" s="1"/>
  <c r="L5338" i="5"/>
  <c r="M5338" i="5" s="1"/>
  <c r="L5339" i="5"/>
  <c r="M5339" i="5" s="1"/>
  <c r="L5340" i="5"/>
  <c r="M5340" i="5" s="1"/>
  <c r="L5341" i="5"/>
  <c r="M5341" i="5" s="1"/>
  <c r="L5342" i="5"/>
  <c r="M5342" i="5" s="1"/>
  <c r="L5343" i="5"/>
  <c r="M5343" i="5" s="1"/>
  <c r="L5344" i="5"/>
  <c r="M5344" i="5" s="1"/>
  <c r="L5345" i="5"/>
  <c r="M5345" i="5" s="1"/>
  <c r="L5346" i="5"/>
  <c r="M5346" i="5" s="1"/>
  <c r="L5347" i="5"/>
  <c r="M5347" i="5" s="1"/>
  <c r="L5348" i="5"/>
  <c r="M5348" i="5" s="1"/>
  <c r="L5349" i="5"/>
  <c r="M5349" i="5" s="1"/>
  <c r="L5350" i="5"/>
  <c r="M5350" i="5" s="1"/>
  <c r="L5351" i="5"/>
  <c r="M5351" i="5" s="1"/>
  <c r="L5352" i="5"/>
  <c r="M5352" i="5" s="1"/>
  <c r="L5353" i="5"/>
  <c r="M5353" i="5" s="1"/>
  <c r="L5354" i="5"/>
  <c r="M5354" i="5" s="1"/>
  <c r="L5355" i="5"/>
  <c r="M5355" i="5" s="1"/>
  <c r="L5356" i="5"/>
  <c r="M5356" i="5" s="1"/>
  <c r="L5357" i="5"/>
  <c r="M5357" i="5" s="1"/>
  <c r="L5358" i="5"/>
  <c r="M5358" i="5" s="1"/>
  <c r="L5359" i="5"/>
  <c r="M5359" i="5" s="1"/>
  <c r="L5360" i="5"/>
  <c r="M5360" i="5" s="1"/>
  <c r="L5361" i="5"/>
  <c r="M5361" i="5" s="1"/>
  <c r="L5362" i="5"/>
  <c r="M5362" i="5" s="1"/>
  <c r="L5363" i="5"/>
  <c r="M5363" i="5" s="1"/>
  <c r="L5364" i="5"/>
  <c r="M5364" i="5" s="1"/>
  <c r="L5365" i="5"/>
  <c r="M5365" i="5" s="1"/>
  <c r="L5366" i="5"/>
  <c r="M5366" i="5" s="1"/>
  <c r="L5367" i="5"/>
  <c r="M5367" i="5" s="1"/>
  <c r="L5368" i="5"/>
  <c r="M5368" i="5" s="1"/>
  <c r="L5369" i="5"/>
  <c r="M5369" i="5" s="1"/>
  <c r="L5370" i="5"/>
  <c r="M5370" i="5" s="1"/>
  <c r="L5371" i="5"/>
  <c r="M5371" i="5" s="1"/>
  <c r="L5372" i="5"/>
  <c r="M5372" i="5" s="1"/>
  <c r="L5373" i="5"/>
  <c r="M5373" i="5" s="1"/>
  <c r="L5374" i="5"/>
  <c r="M5374" i="5" s="1"/>
  <c r="L5375" i="5"/>
  <c r="M5375" i="5" s="1"/>
  <c r="L5376" i="5"/>
  <c r="M5376" i="5" s="1"/>
  <c r="L5377" i="5"/>
  <c r="M5377" i="5" s="1"/>
  <c r="L5378" i="5"/>
  <c r="M5378" i="5" s="1"/>
  <c r="L5379" i="5"/>
  <c r="M5379" i="5" s="1"/>
  <c r="L5380" i="5"/>
  <c r="M5380" i="5" s="1"/>
  <c r="L5381" i="5"/>
  <c r="M5381" i="5" s="1"/>
  <c r="L5382" i="5"/>
  <c r="M5382" i="5" s="1"/>
  <c r="L5383" i="5"/>
  <c r="M5383" i="5" s="1"/>
  <c r="L5384" i="5"/>
  <c r="M5384" i="5" s="1"/>
  <c r="L5385" i="5"/>
  <c r="M5385" i="5" s="1"/>
  <c r="L5386" i="5"/>
  <c r="M5386" i="5" s="1"/>
  <c r="L5387" i="5"/>
  <c r="M5387" i="5" s="1"/>
  <c r="L5388" i="5"/>
  <c r="M5388" i="5" s="1"/>
  <c r="L5389" i="5"/>
  <c r="M5389" i="5" s="1"/>
  <c r="L5390" i="5"/>
  <c r="M5390" i="5" s="1"/>
  <c r="L5391" i="5"/>
  <c r="M5391" i="5" s="1"/>
  <c r="L5392" i="5"/>
  <c r="M5392" i="5" s="1"/>
  <c r="L5393" i="5"/>
  <c r="M5393" i="5" s="1"/>
  <c r="L5394" i="5"/>
  <c r="M5394" i="5" s="1"/>
  <c r="L5395" i="5"/>
  <c r="M5395" i="5" s="1"/>
  <c r="L5396" i="5"/>
  <c r="M5396" i="5" s="1"/>
  <c r="L5397" i="5"/>
  <c r="M5397" i="5" s="1"/>
  <c r="L5398" i="5"/>
  <c r="M5398" i="5" s="1"/>
  <c r="L5399" i="5"/>
  <c r="M5399" i="5" s="1"/>
  <c r="L5400" i="5"/>
  <c r="M5400" i="5" s="1"/>
  <c r="L5401" i="5"/>
  <c r="M5401" i="5" s="1"/>
  <c r="L5402" i="5"/>
  <c r="M5402" i="5" s="1"/>
  <c r="L5403" i="5"/>
  <c r="M5403" i="5" s="1"/>
  <c r="L5404" i="5"/>
  <c r="M5404" i="5" s="1"/>
  <c r="L5405" i="5"/>
  <c r="M5405" i="5" s="1"/>
  <c r="L5406" i="5"/>
  <c r="M5406" i="5" s="1"/>
  <c r="L5407" i="5"/>
  <c r="M5407" i="5" s="1"/>
  <c r="L5408" i="5"/>
  <c r="M5408" i="5" s="1"/>
  <c r="L5409" i="5"/>
  <c r="M5409" i="5" s="1"/>
  <c r="L5410" i="5"/>
  <c r="M5410" i="5" s="1"/>
  <c r="L5411" i="5"/>
  <c r="M5411" i="5" s="1"/>
  <c r="L5412" i="5"/>
  <c r="M5412" i="5" s="1"/>
  <c r="L5413" i="5"/>
  <c r="M5413" i="5" s="1"/>
  <c r="L5414" i="5"/>
  <c r="M5414" i="5" s="1"/>
  <c r="L5415" i="5"/>
  <c r="M5415" i="5" s="1"/>
  <c r="L5416" i="5"/>
  <c r="M5416" i="5" s="1"/>
  <c r="L5417" i="5"/>
  <c r="M5417" i="5" s="1"/>
  <c r="L5418" i="5"/>
  <c r="M5418" i="5" s="1"/>
  <c r="L5419" i="5"/>
  <c r="M5419" i="5" s="1"/>
  <c r="L5420" i="5"/>
  <c r="M5420" i="5" s="1"/>
  <c r="L5421" i="5"/>
  <c r="M5421" i="5" s="1"/>
  <c r="L5422" i="5"/>
  <c r="M5422" i="5" s="1"/>
  <c r="L5423" i="5"/>
  <c r="M5423" i="5" s="1"/>
  <c r="L5424" i="5"/>
  <c r="M5424" i="5" s="1"/>
  <c r="L5425" i="5"/>
  <c r="M5425" i="5" s="1"/>
  <c r="L5426" i="5"/>
  <c r="M5426" i="5" s="1"/>
  <c r="L5427" i="5"/>
  <c r="M5427" i="5" s="1"/>
  <c r="L5428" i="5"/>
  <c r="M5428" i="5" s="1"/>
  <c r="L5429" i="5"/>
  <c r="M5429" i="5" s="1"/>
  <c r="L5430" i="5"/>
  <c r="M5430" i="5" s="1"/>
  <c r="L5431" i="5"/>
  <c r="M5431" i="5" s="1"/>
  <c r="L5432" i="5"/>
  <c r="M5432" i="5" s="1"/>
  <c r="L5433" i="5"/>
  <c r="M5433" i="5" s="1"/>
  <c r="L5434" i="5"/>
  <c r="M5434" i="5" s="1"/>
  <c r="L5435" i="5"/>
  <c r="M5435" i="5" s="1"/>
  <c r="L5436" i="5"/>
  <c r="M5436" i="5" s="1"/>
  <c r="L5437" i="5"/>
  <c r="M5437" i="5" s="1"/>
  <c r="L5438" i="5"/>
  <c r="M5438" i="5" s="1"/>
  <c r="L5439" i="5"/>
  <c r="M5439" i="5" s="1"/>
  <c r="L5440" i="5"/>
  <c r="M5440" i="5" s="1"/>
  <c r="L5441" i="5"/>
  <c r="M5441" i="5" s="1"/>
  <c r="L5442" i="5"/>
  <c r="M5442" i="5" s="1"/>
  <c r="L5443" i="5"/>
  <c r="M5443" i="5" s="1"/>
  <c r="L5444" i="5"/>
  <c r="M5444" i="5" s="1"/>
  <c r="L5445" i="5"/>
  <c r="M5445" i="5" s="1"/>
  <c r="L5446" i="5"/>
  <c r="M5446" i="5" s="1"/>
  <c r="L5447" i="5"/>
  <c r="M5447" i="5" s="1"/>
  <c r="L5448" i="5"/>
  <c r="M5448" i="5" s="1"/>
  <c r="L5449" i="5"/>
  <c r="M5449" i="5" s="1"/>
  <c r="L5450" i="5"/>
  <c r="M5450" i="5" s="1"/>
  <c r="L5451" i="5"/>
  <c r="M5451" i="5" s="1"/>
  <c r="L5452" i="5"/>
  <c r="M5452" i="5" s="1"/>
  <c r="L5453" i="5"/>
  <c r="M5453" i="5" s="1"/>
  <c r="L5454" i="5"/>
  <c r="M5454" i="5" s="1"/>
  <c r="L5455" i="5"/>
  <c r="M5455" i="5" s="1"/>
  <c r="L5456" i="5"/>
  <c r="M5456" i="5" s="1"/>
  <c r="L5457" i="5"/>
  <c r="M5457" i="5" s="1"/>
  <c r="L5458" i="5"/>
  <c r="M5458" i="5" s="1"/>
  <c r="L5459" i="5"/>
  <c r="M5459" i="5" s="1"/>
  <c r="L5460" i="5"/>
  <c r="M5460" i="5" s="1"/>
  <c r="L5461" i="5"/>
  <c r="M5461" i="5" s="1"/>
  <c r="L5462" i="5"/>
  <c r="M5462" i="5" s="1"/>
  <c r="L5463" i="5"/>
  <c r="M5463" i="5" s="1"/>
  <c r="L5464" i="5"/>
  <c r="M5464" i="5" s="1"/>
  <c r="L5465" i="5"/>
  <c r="M5465" i="5" s="1"/>
  <c r="L5466" i="5"/>
  <c r="M5466" i="5" s="1"/>
  <c r="L5467" i="5"/>
  <c r="M5467" i="5" s="1"/>
  <c r="L5468" i="5"/>
  <c r="M5468" i="5" s="1"/>
  <c r="L5469" i="5"/>
  <c r="M5469" i="5" s="1"/>
  <c r="L5470" i="5"/>
  <c r="M5470" i="5" s="1"/>
  <c r="L5471" i="5"/>
  <c r="M5471" i="5" s="1"/>
  <c r="L5472" i="5"/>
  <c r="M5472" i="5" s="1"/>
  <c r="L5473" i="5"/>
  <c r="M5473" i="5" s="1"/>
  <c r="L5474" i="5"/>
  <c r="M5474" i="5" s="1"/>
  <c r="L5475" i="5"/>
  <c r="M5475" i="5" s="1"/>
  <c r="L5476" i="5"/>
  <c r="M5476" i="5" s="1"/>
  <c r="L5477" i="5"/>
  <c r="M5477" i="5" s="1"/>
  <c r="L5478" i="5"/>
  <c r="M5478" i="5" s="1"/>
  <c r="L5479" i="5"/>
  <c r="M5479" i="5" s="1"/>
  <c r="L5480" i="5"/>
  <c r="M5480" i="5" s="1"/>
  <c r="L5481" i="5"/>
  <c r="M5481" i="5" s="1"/>
  <c r="L5482" i="5"/>
  <c r="M5482" i="5" s="1"/>
  <c r="L5483" i="5"/>
  <c r="M5483" i="5" s="1"/>
  <c r="L5484" i="5"/>
  <c r="M5484" i="5" s="1"/>
  <c r="L5485" i="5"/>
  <c r="M5485" i="5" s="1"/>
  <c r="L5486" i="5"/>
  <c r="M5486" i="5" s="1"/>
  <c r="L5487" i="5"/>
  <c r="M5487" i="5" s="1"/>
  <c r="L5488" i="5"/>
  <c r="M5488" i="5" s="1"/>
  <c r="L5489" i="5"/>
  <c r="M5489" i="5" s="1"/>
  <c r="L5490" i="5"/>
  <c r="M5490" i="5" s="1"/>
  <c r="L5491" i="5"/>
  <c r="M5491" i="5" s="1"/>
  <c r="L5492" i="5"/>
  <c r="M5492" i="5" s="1"/>
  <c r="L5493" i="5"/>
  <c r="M5493" i="5" s="1"/>
  <c r="L5494" i="5"/>
  <c r="M5494" i="5" s="1"/>
  <c r="L5495" i="5"/>
  <c r="M5495" i="5" s="1"/>
  <c r="L5496" i="5"/>
  <c r="M5496" i="5" s="1"/>
  <c r="L5497" i="5"/>
  <c r="M5497" i="5" s="1"/>
  <c r="L5498" i="5"/>
  <c r="M5498" i="5" s="1"/>
  <c r="L5499" i="5"/>
  <c r="M5499" i="5" s="1"/>
  <c r="L5500" i="5"/>
  <c r="M5500" i="5" s="1"/>
  <c r="L5501" i="5"/>
  <c r="M5501" i="5" s="1"/>
  <c r="L5502" i="5"/>
  <c r="M5502" i="5" s="1"/>
  <c r="L5503" i="5"/>
  <c r="M5503" i="5" s="1"/>
  <c r="L5504" i="5"/>
  <c r="M5504" i="5" s="1"/>
  <c r="L5505" i="5"/>
  <c r="M5505" i="5" s="1"/>
  <c r="L5506" i="5"/>
  <c r="M5506" i="5" s="1"/>
  <c r="L5507" i="5"/>
  <c r="M5507" i="5" s="1"/>
  <c r="L5508" i="5"/>
  <c r="M5508" i="5" s="1"/>
  <c r="L5509" i="5"/>
  <c r="M5509" i="5" s="1"/>
  <c r="L5510" i="5"/>
  <c r="M5510" i="5" s="1"/>
  <c r="L5511" i="5"/>
  <c r="M5511" i="5" s="1"/>
  <c r="L5512" i="5"/>
  <c r="M5512" i="5" s="1"/>
  <c r="L5513" i="5"/>
  <c r="M5513" i="5" s="1"/>
  <c r="L5514" i="5"/>
  <c r="M5514" i="5" s="1"/>
  <c r="L5515" i="5"/>
  <c r="M5515" i="5" s="1"/>
  <c r="L5516" i="5"/>
  <c r="M5516" i="5" s="1"/>
  <c r="L5517" i="5"/>
  <c r="M5517" i="5" s="1"/>
  <c r="L5518" i="5"/>
  <c r="M5518" i="5" s="1"/>
  <c r="L5519" i="5"/>
  <c r="M5519" i="5" s="1"/>
  <c r="L5520" i="5"/>
  <c r="M5520" i="5" s="1"/>
  <c r="L5521" i="5"/>
  <c r="M5521" i="5" s="1"/>
  <c r="L5522" i="5"/>
  <c r="M5522" i="5" s="1"/>
  <c r="L5523" i="5"/>
  <c r="M5523" i="5" s="1"/>
  <c r="L5524" i="5"/>
  <c r="M5524" i="5" s="1"/>
  <c r="L5525" i="5"/>
  <c r="M5525" i="5" s="1"/>
  <c r="L5526" i="5"/>
  <c r="M5526" i="5" s="1"/>
  <c r="L5527" i="5"/>
  <c r="M5527" i="5" s="1"/>
  <c r="L5528" i="5"/>
  <c r="M5528" i="5" s="1"/>
  <c r="L5529" i="5"/>
  <c r="M5529" i="5" s="1"/>
  <c r="L5530" i="5"/>
  <c r="M5530" i="5" s="1"/>
  <c r="L5531" i="5"/>
  <c r="M5531" i="5" s="1"/>
  <c r="L5532" i="5"/>
  <c r="M5532" i="5" s="1"/>
  <c r="L5533" i="5"/>
  <c r="M5533" i="5" s="1"/>
  <c r="L5534" i="5"/>
  <c r="M5534" i="5" s="1"/>
  <c r="L5535" i="5"/>
  <c r="M5535" i="5" s="1"/>
  <c r="L5536" i="5"/>
  <c r="M5536" i="5" s="1"/>
  <c r="L5537" i="5"/>
  <c r="M5537" i="5" s="1"/>
  <c r="L5538" i="5"/>
  <c r="M5538" i="5" s="1"/>
  <c r="L5539" i="5"/>
  <c r="M5539" i="5" s="1"/>
  <c r="L5540" i="5"/>
  <c r="M5540" i="5" s="1"/>
  <c r="L5541" i="5"/>
  <c r="M5541" i="5" s="1"/>
  <c r="L5542" i="5"/>
  <c r="M5542" i="5" s="1"/>
  <c r="L5543" i="5"/>
  <c r="M5543" i="5" s="1"/>
  <c r="L5544" i="5"/>
  <c r="M5544" i="5" s="1"/>
  <c r="L5545" i="5"/>
  <c r="M5545" i="5" s="1"/>
  <c r="L5546" i="5"/>
  <c r="M5546" i="5" s="1"/>
  <c r="L5547" i="5"/>
  <c r="M5547" i="5" s="1"/>
  <c r="L5548" i="5"/>
  <c r="M5548" i="5" s="1"/>
  <c r="L5549" i="5"/>
  <c r="M5549" i="5" s="1"/>
  <c r="L5550" i="5"/>
  <c r="M5550" i="5" s="1"/>
  <c r="L5551" i="5"/>
  <c r="M5551" i="5" s="1"/>
  <c r="L5552" i="5"/>
  <c r="M5552" i="5" s="1"/>
  <c r="L5553" i="5"/>
  <c r="M5553" i="5" s="1"/>
  <c r="L5554" i="5"/>
  <c r="M5554" i="5" s="1"/>
  <c r="L5555" i="5"/>
  <c r="M5555" i="5" s="1"/>
  <c r="L5556" i="5"/>
  <c r="M5556" i="5" s="1"/>
  <c r="L5557" i="5"/>
  <c r="M5557" i="5" s="1"/>
  <c r="L5558" i="5"/>
  <c r="M5558" i="5" s="1"/>
  <c r="L5559" i="5"/>
  <c r="M5559" i="5" s="1"/>
  <c r="L5560" i="5"/>
  <c r="M5560" i="5" s="1"/>
  <c r="L5561" i="5"/>
  <c r="M5561" i="5" s="1"/>
  <c r="L5562" i="5"/>
  <c r="M5562" i="5" s="1"/>
  <c r="L5563" i="5"/>
  <c r="M5563" i="5" s="1"/>
  <c r="L5564" i="5"/>
  <c r="M5564" i="5" s="1"/>
  <c r="L5565" i="5"/>
  <c r="M5565" i="5" s="1"/>
  <c r="L5566" i="5"/>
  <c r="M5566" i="5" s="1"/>
  <c r="L5567" i="5"/>
  <c r="M5567" i="5" s="1"/>
  <c r="L5568" i="5"/>
  <c r="M5568" i="5" s="1"/>
  <c r="L5569" i="5"/>
  <c r="M5569" i="5" s="1"/>
  <c r="L5570" i="5"/>
  <c r="M5570" i="5" s="1"/>
  <c r="L5571" i="5"/>
  <c r="M5571" i="5" s="1"/>
  <c r="L5572" i="5"/>
  <c r="M5572" i="5" s="1"/>
  <c r="L5573" i="5"/>
  <c r="M5573" i="5" s="1"/>
  <c r="L5574" i="5"/>
  <c r="M5574" i="5" s="1"/>
  <c r="L5575" i="5"/>
  <c r="M5575" i="5" s="1"/>
  <c r="L5576" i="5"/>
  <c r="M5576" i="5" s="1"/>
  <c r="L5577" i="5"/>
  <c r="M5577" i="5" s="1"/>
  <c r="L5578" i="5"/>
  <c r="M5578" i="5" s="1"/>
  <c r="L5579" i="5"/>
  <c r="M5579" i="5" s="1"/>
  <c r="L5580" i="5"/>
  <c r="M5580" i="5" s="1"/>
  <c r="L5581" i="5"/>
  <c r="M5581" i="5" s="1"/>
  <c r="L5582" i="5"/>
  <c r="M5582" i="5" s="1"/>
  <c r="L5583" i="5"/>
  <c r="M5583" i="5" s="1"/>
  <c r="L5584" i="5"/>
  <c r="M5584" i="5" s="1"/>
  <c r="L5585" i="5"/>
  <c r="M5585" i="5" s="1"/>
  <c r="L5586" i="5"/>
  <c r="M5586" i="5" s="1"/>
  <c r="L5587" i="5"/>
  <c r="M5587" i="5" s="1"/>
  <c r="L5588" i="5"/>
  <c r="M5588" i="5" s="1"/>
  <c r="L5589" i="5"/>
  <c r="M5589" i="5" s="1"/>
  <c r="L5590" i="5"/>
  <c r="M5590" i="5" s="1"/>
  <c r="L5591" i="5"/>
  <c r="M5591" i="5" s="1"/>
  <c r="L5592" i="5"/>
  <c r="M5592" i="5" s="1"/>
  <c r="L5593" i="5"/>
  <c r="M5593" i="5" s="1"/>
  <c r="L5594" i="5"/>
  <c r="M5594" i="5" s="1"/>
  <c r="L5595" i="5"/>
  <c r="M5595" i="5" s="1"/>
  <c r="L5596" i="5"/>
  <c r="M5596" i="5" s="1"/>
  <c r="L5597" i="5"/>
  <c r="M5597" i="5" s="1"/>
  <c r="L5598" i="5"/>
  <c r="M5598" i="5" s="1"/>
  <c r="L5599" i="5"/>
  <c r="M5599" i="5" s="1"/>
  <c r="L5600" i="5"/>
  <c r="M5600" i="5" s="1"/>
  <c r="L5601" i="5"/>
  <c r="M5601" i="5" s="1"/>
  <c r="L5602" i="5"/>
  <c r="M5602" i="5" s="1"/>
  <c r="L5603" i="5"/>
  <c r="M5603" i="5" s="1"/>
  <c r="L5604" i="5"/>
  <c r="M5604" i="5" s="1"/>
  <c r="L5605" i="5"/>
  <c r="M5605" i="5" s="1"/>
  <c r="L5606" i="5"/>
  <c r="M5606" i="5" s="1"/>
  <c r="L5607" i="5"/>
  <c r="M5607" i="5" s="1"/>
  <c r="L5608" i="5"/>
  <c r="M5608" i="5" s="1"/>
  <c r="L5609" i="5"/>
  <c r="M5609" i="5" s="1"/>
  <c r="L5610" i="5"/>
  <c r="M5610" i="5" s="1"/>
  <c r="L5611" i="5"/>
  <c r="M5611" i="5" s="1"/>
  <c r="L5612" i="5"/>
  <c r="M5612" i="5" s="1"/>
  <c r="L5613" i="5"/>
  <c r="M5613" i="5" s="1"/>
  <c r="L5614" i="5"/>
  <c r="M5614" i="5" s="1"/>
  <c r="L5615" i="5"/>
  <c r="M5615" i="5" s="1"/>
  <c r="L5616" i="5"/>
  <c r="M5616" i="5" s="1"/>
  <c r="L5617" i="5"/>
  <c r="M5617" i="5" s="1"/>
  <c r="L5618" i="5"/>
  <c r="M5618" i="5" s="1"/>
  <c r="L5619" i="5"/>
  <c r="M5619" i="5" s="1"/>
  <c r="L5620" i="5"/>
  <c r="M5620" i="5" s="1"/>
  <c r="L5621" i="5"/>
  <c r="M5621" i="5" s="1"/>
  <c r="L5622" i="5"/>
  <c r="M5622" i="5" s="1"/>
  <c r="L5623" i="5"/>
  <c r="M5623" i="5" s="1"/>
  <c r="L5624" i="5"/>
  <c r="M5624" i="5" s="1"/>
  <c r="L5625" i="5"/>
  <c r="M5625" i="5" s="1"/>
  <c r="L5626" i="5"/>
  <c r="M5626" i="5" s="1"/>
  <c r="L5627" i="5"/>
  <c r="M5627" i="5" s="1"/>
  <c r="L5628" i="5"/>
  <c r="M5628" i="5" s="1"/>
  <c r="L5629" i="5"/>
  <c r="M5629" i="5" s="1"/>
  <c r="L5630" i="5"/>
  <c r="M5630" i="5" s="1"/>
  <c r="L5631" i="5"/>
  <c r="M5631" i="5" s="1"/>
  <c r="L5632" i="5"/>
  <c r="M5632" i="5" s="1"/>
  <c r="L5633" i="5"/>
  <c r="M5633" i="5" s="1"/>
  <c r="L5634" i="5"/>
  <c r="M5634" i="5" s="1"/>
  <c r="L5635" i="5"/>
  <c r="M5635" i="5" s="1"/>
  <c r="L5636" i="5"/>
  <c r="M5636" i="5" s="1"/>
  <c r="L5637" i="5"/>
  <c r="M5637" i="5" s="1"/>
  <c r="L5638" i="5"/>
  <c r="M5638" i="5" s="1"/>
  <c r="L5639" i="5"/>
  <c r="M5639" i="5" s="1"/>
  <c r="L5640" i="5"/>
  <c r="M5640" i="5" s="1"/>
  <c r="L5641" i="5"/>
  <c r="M5641" i="5" s="1"/>
  <c r="L5642" i="5"/>
  <c r="M5642" i="5" s="1"/>
  <c r="L5643" i="5"/>
  <c r="M5643" i="5" s="1"/>
  <c r="L5644" i="5"/>
  <c r="M5644" i="5" s="1"/>
  <c r="L5645" i="5"/>
  <c r="M5645" i="5" s="1"/>
  <c r="L5646" i="5"/>
  <c r="M5646" i="5" s="1"/>
  <c r="L5647" i="5"/>
  <c r="M5647" i="5" s="1"/>
  <c r="L5648" i="5"/>
  <c r="M5648" i="5" s="1"/>
  <c r="L5649" i="5"/>
  <c r="M5649" i="5" s="1"/>
  <c r="L5650" i="5"/>
  <c r="M5650" i="5" s="1"/>
  <c r="L5651" i="5"/>
  <c r="M5651" i="5" s="1"/>
  <c r="L5652" i="5"/>
  <c r="M5652" i="5" s="1"/>
  <c r="L5653" i="5"/>
  <c r="M5653" i="5" s="1"/>
  <c r="L5654" i="5"/>
  <c r="M5654" i="5" s="1"/>
  <c r="L5655" i="5"/>
  <c r="M5655" i="5" s="1"/>
  <c r="L5656" i="5"/>
  <c r="M5656" i="5" s="1"/>
  <c r="L5657" i="5"/>
  <c r="M5657" i="5" s="1"/>
  <c r="L5658" i="5"/>
  <c r="M5658" i="5" s="1"/>
  <c r="L5659" i="5"/>
  <c r="M5659" i="5" s="1"/>
  <c r="L5660" i="5"/>
  <c r="M5660" i="5" s="1"/>
  <c r="L5661" i="5"/>
  <c r="M5661" i="5" s="1"/>
  <c r="L5662" i="5"/>
  <c r="M5662" i="5" s="1"/>
  <c r="L5663" i="5"/>
  <c r="M5663" i="5" s="1"/>
  <c r="L5664" i="5"/>
  <c r="M5664" i="5" s="1"/>
  <c r="L5665" i="5"/>
  <c r="M5665" i="5" s="1"/>
  <c r="L5666" i="5"/>
  <c r="M5666" i="5" s="1"/>
  <c r="L5667" i="5"/>
  <c r="M5667" i="5" s="1"/>
  <c r="L5668" i="5"/>
  <c r="M5668" i="5" s="1"/>
  <c r="L5669" i="5"/>
  <c r="M5669" i="5" s="1"/>
  <c r="L5670" i="5"/>
  <c r="M5670" i="5" s="1"/>
  <c r="L5671" i="5"/>
  <c r="M5671" i="5" s="1"/>
  <c r="L5672" i="5"/>
  <c r="M5672" i="5" s="1"/>
  <c r="L5673" i="5"/>
  <c r="M5673" i="5" s="1"/>
  <c r="L5674" i="5"/>
  <c r="M5674" i="5" s="1"/>
  <c r="L5675" i="5"/>
  <c r="M5675" i="5" s="1"/>
  <c r="L5676" i="5"/>
  <c r="M5676" i="5" s="1"/>
  <c r="L5677" i="5"/>
  <c r="M5677" i="5" s="1"/>
  <c r="L5678" i="5"/>
  <c r="M5678" i="5" s="1"/>
  <c r="L5679" i="5"/>
  <c r="M5679" i="5" s="1"/>
  <c r="L5680" i="5"/>
  <c r="M5680" i="5" s="1"/>
  <c r="L5681" i="5"/>
  <c r="M5681" i="5" s="1"/>
  <c r="L5682" i="5"/>
  <c r="M5682" i="5" s="1"/>
  <c r="L5683" i="5"/>
  <c r="M5683" i="5" s="1"/>
  <c r="L5684" i="5"/>
  <c r="M5684" i="5" s="1"/>
  <c r="L5685" i="5"/>
  <c r="M5685" i="5" s="1"/>
  <c r="L5686" i="5"/>
  <c r="M5686" i="5" s="1"/>
  <c r="L5687" i="5"/>
  <c r="M5687" i="5" s="1"/>
  <c r="L5688" i="5"/>
  <c r="M5688" i="5" s="1"/>
  <c r="L5689" i="5"/>
  <c r="M5689" i="5" s="1"/>
  <c r="L5690" i="5"/>
  <c r="M5690" i="5" s="1"/>
  <c r="L5691" i="5"/>
  <c r="M5691" i="5" s="1"/>
  <c r="L5692" i="5"/>
  <c r="M5692" i="5" s="1"/>
  <c r="L5693" i="5"/>
  <c r="M5693" i="5" s="1"/>
  <c r="L5694" i="5"/>
  <c r="M5694" i="5" s="1"/>
  <c r="L5695" i="5"/>
  <c r="M5695" i="5" s="1"/>
  <c r="L5696" i="5"/>
  <c r="M5696" i="5" s="1"/>
  <c r="L5697" i="5"/>
  <c r="M5697" i="5" s="1"/>
  <c r="L5698" i="5"/>
  <c r="M5698" i="5" s="1"/>
  <c r="L5699" i="5"/>
  <c r="M5699" i="5" s="1"/>
  <c r="L5700" i="5"/>
  <c r="M5700" i="5" s="1"/>
  <c r="L5701" i="5"/>
  <c r="M5701" i="5" s="1"/>
  <c r="L5702" i="5"/>
  <c r="M5702" i="5" s="1"/>
  <c r="L5703" i="5"/>
  <c r="M5703" i="5" s="1"/>
  <c r="L5704" i="5"/>
  <c r="M5704" i="5" s="1"/>
  <c r="L5705" i="5"/>
  <c r="M5705" i="5" s="1"/>
  <c r="L5706" i="5"/>
  <c r="M5706" i="5" s="1"/>
  <c r="L5707" i="5"/>
  <c r="M5707" i="5" s="1"/>
  <c r="L5708" i="5"/>
  <c r="M5708" i="5" s="1"/>
  <c r="L5709" i="5"/>
  <c r="M5709" i="5" s="1"/>
  <c r="L5710" i="5"/>
  <c r="M5710" i="5" s="1"/>
  <c r="L5711" i="5"/>
  <c r="M5711" i="5" s="1"/>
  <c r="L5712" i="5"/>
  <c r="M5712" i="5" s="1"/>
  <c r="L5713" i="5"/>
  <c r="M5713" i="5" s="1"/>
  <c r="L5714" i="5"/>
  <c r="M5714" i="5" s="1"/>
  <c r="L5715" i="5"/>
  <c r="M5715" i="5" s="1"/>
  <c r="L5716" i="5"/>
  <c r="M5716" i="5" s="1"/>
  <c r="L5717" i="5"/>
  <c r="M5717" i="5" s="1"/>
  <c r="L5718" i="5"/>
  <c r="M5718" i="5" s="1"/>
  <c r="L5719" i="5"/>
  <c r="M5719" i="5" s="1"/>
  <c r="L5720" i="5"/>
  <c r="M5720" i="5" s="1"/>
  <c r="L5721" i="5"/>
  <c r="M5721" i="5" s="1"/>
  <c r="L5722" i="5"/>
  <c r="M5722" i="5" s="1"/>
  <c r="L5723" i="5"/>
  <c r="M5723" i="5" s="1"/>
  <c r="L5724" i="5"/>
  <c r="M5724" i="5" s="1"/>
  <c r="L5725" i="5"/>
  <c r="M5725" i="5" s="1"/>
  <c r="L5726" i="5"/>
  <c r="M5726" i="5" s="1"/>
  <c r="L5727" i="5"/>
  <c r="M5727" i="5" s="1"/>
  <c r="L5728" i="5"/>
  <c r="M5728" i="5" s="1"/>
  <c r="L5729" i="5"/>
  <c r="M5729" i="5" s="1"/>
  <c r="L5730" i="5"/>
  <c r="M5730" i="5" s="1"/>
  <c r="L5731" i="5"/>
  <c r="M5731" i="5" s="1"/>
  <c r="L5732" i="5"/>
  <c r="M5732" i="5" s="1"/>
  <c r="L5733" i="5"/>
  <c r="M5733" i="5" s="1"/>
  <c r="L5734" i="5"/>
  <c r="M5734" i="5" s="1"/>
  <c r="L5735" i="5"/>
  <c r="M5735" i="5" s="1"/>
  <c r="L5736" i="5"/>
  <c r="M5736" i="5" s="1"/>
  <c r="L5737" i="5"/>
  <c r="M5737" i="5" s="1"/>
  <c r="L5738" i="5"/>
  <c r="M5738" i="5" s="1"/>
  <c r="L5739" i="5"/>
  <c r="M5739" i="5" s="1"/>
  <c r="L5740" i="5"/>
  <c r="M5740" i="5" s="1"/>
  <c r="L5741" i="5"/>
  <c r="M5741" i="5" s="1"/>
  <c r="L5742" i="5"/>
  <c r="M5742" i="5" s="1"/>
  <c r="L5743" i="5"/>
  <c r="M5743" i="5" s="1"/>
  <c r="L5744" i="5"/>
  <c r="M5744" i="5" s="1"/>
  <c r="L5745" i="5"/>
  <c r="M5745" i="5" s="1"/>
  <c r="L5746" i="5"/>
  <c r="M5746" i="5" s="1"/>
  <c r="L5747" i="5"/>
  <c r="M5747" i="5" s="1"/>
  <c r="L5748" i="5"/>
  <c r="M5748" i="5" s="1"/>
  <c r="L5749" i="5"/>
  <c r="M5749" i="5" s="1"/>
  <c r="L5750" i="5"/>
  <c r="M5750" i="5" s="1"/>
  <c r="L5751" i="5"/>
  <c r="M5751" i="5" s="1"/>
  <c r="L5752" i="5"/>
  <c r="M5752" i="5" s="1"/>
  <c r="L5753" i="5"/>
  <c r="M5753" i="5" s="1"/>
  <c r="L5754" i="5"/>
  <c r="M5754" i="5" s="1"/>
  <c r="L5755" i="5"/>
  <c r="M5755" i="5" s="1"/>
  <c r="L5756" i="5"/>
  <c r="M5756" i="5" s="1"/>
  <c r="L5757" i="5"/>
  <c r="M5757" i="5" s="1"/>
  <c r="L5758" i="5"/>
  <c r="M5758" i="5" s="1"/>
  <c r="L5759" i="5"/>
  <c r="M5759" i="5" s="1"/>
  <c r="L5760" i="5"/>
  <c r="M5760" i="5" s="1"/>
  <c r="L5761" i="5"/>
  <c r="M5761" i="5" s="1"/>
  <c r="L5762" i="5"/>
  <c r="M5762" i="5" s="1"/>
  <c r="L5763" i="5"/>
  <c r="M5763" i="5" s="1"/>
  <c r="L5764" i="5"/>
  <c r="M5764" i="5" s="1"/>
  <c r="L5765" i="5"/>
  <c r="M5765" i="5" s="1"/>
  <c r="L5766" i="5"/>
  <c r="M5766" i="5" s="1"/>
  <c r="L5767" i="5"/>
  <c r="M5767" i="5" s="1"/>
  <c r="L5768" i="5"/>
  <c r="M5768" i="5" s="1"/>
  <c r="L5769" i="5"/>
  <c r="M5769" i="5" s="1"/>
  <c r="L5770" i="5"/>
  <c r="M5770" i="5" s="1"/>
  <c r="L5771" i="5"/>
  <c r="M5771" i="5" s="1"/>
  <c r="L5772" i="5"/>
  <c r="M5772" i="5" s="1"/>
  <c r="L5773" i="5"/>
  <c r="M5773" i="5" s="1"/>
  <c r="L5774" i="5"/>
  <c r="M5774" i="5" s="1"/>
  <c r="L5775" i="5"/>
  <c r="M5775" i="5" s="1"/>
  <c r="L5776" i="5"/>
  <c r="M5776" i="5" s="1"/>
  <c r="L5777" i="5"/>
  <c r="M5777" i="5" s="1"/>
  <c r="L5778" i="5"/>
  <c r="M5778" i="5" s="1"/>
  <c r="L5779" i="5"/>
  <c r="M5779" i="5" s="1"/>
  <c r="L5780" i="5"/>
  <c r="M5780" i="5" s="1"/>
  <c r="L5781" i="5"/>
  <c r="M5781" i="5" s="1"/>
  <c r="L5782" i="5"/>
  <c r="M5782" i="5" s="1"/>
  <c r="L5783" i="5"/>
  <c r="M5783" i="5" s="1"/>
  <c r="L5784" i="5"/>
  <c r="M5784" i="5" s="1"/>
  <c r="L5785" i="5"/>
  <c r="M5785" i="5" s="1"/>
  <c r="L5786" i="5"/>
  <c r="M5786" i="5" s="1"/>
  <c r="L5787" i="5"/>
  <c r="M5787" i="5" s="1"/>
  <c r="L5788" i="5"/>
  <c r="M5788" i="5" s="1"/>
  <c r="L5789" i="5"/>
  <c r="M5789" i="5" s="1"/>
  <c r="L5790" i="5"/>
  <c r="M5790" i="5" s="1"/>
  <c r="L5791" i="5"/>
  <c r="M5791" i="5" s="1"/>
  <c r="L5792" i="5"/>
  <c r="M5792" i="5" s="1"/>
  <c r="L5793" i="5"/>
  <c r="M5793" i="5" s="1"/>
  <c r="L5794" i="5"/>
  <c r="M5794" i="5" s="1"/>
  <c r="L5795" i="5"/>
  <c r="M5795" i="5" s="1"/>
  <c r="L5796" i="5"/>
  <c r="M5796" i="5" s="1"/>
  <c r="L5797" i="5"/>
  <c r="M5797" i="5" s="1"/>
  <c r="L5798" i="5"/>
  <c r="M5798" i="5" s="1"/>
  <c r="L5799" i="5"/>
  <c r="M5799" i="5" s="1"/>
  <c r="L5800" i="5"/>
  <c r="M5800" i="5" s="1"/>
  <c r="L5801" i="5"/>
  <c r="M5801" i="5" s="1"/>
  <c r="L5802" i="5"/>
  <c r="M5802" i="5" s="1"/>
  <c r="L5803" i="5"/>
  <c r="M5803" i="5" s="1"/>
  <c r="L5804" i="5"/>
  <c r="M5804" i="5" s="1"/>
  <c r="L5805" i="5"/>
  <c r="M5805" i="5" s="1"/>
  <c r="L5806" i="5"/>
  <c r="M5806" i="5" s="1"/>
  <c r="L5807" i="5"/>
  <c r="M5807" i="5" s="1"/>
  <c r="L5808" i="5"/>
  <c r="M5808" i="5" s="1"/>
  <c r="L5809" i="5"/>
  <c r="M5809" i="5" s="1"/>
  <c r="L5810" i="5"/>
  <c r="M5810" i="5" s="1"/>
  <c r="L5811" i="5"/>
  <c r="M5811" i="5" s="1"/>
  <c r="L5812" i="5"/>
  <c r="M5812" i="5" s="1"/>
  <c r="L5813" i="5"/>
  <c r="M5813" i="5" s="1"/>
  <c r="L5814" i="5"/>
  <c r="M5814" i="5" s="1"/>
  <c r="L5815" i="5"/>
  <c r="M5815" i="5" s="1"/>
  <c r="L5816" i="5"/>
  <c r="M5816" i="5" s="1"/>
  <c r="L5817" i="5"/>
  <c r="M5817" i="5" s="1"/>
  <c r="L5818" i="5"/>
  <c r="M5818" i="5" s="1"/>
  <c r="L5819" i="5"/>
  <c r="M5819" i="5" s="1"/>
  <c r="L5820" i="5"/>
  <c r="M5820" i="5" s="1"/>
  <c r="L5821" i="5"/>
  <c r="M5821" i="5" s="1"/>
  <c r="L5822" i="5"/>
  <c r="M5822" i="5" s="1"/>
  <c r="L5823" i="5"/>
  <c r="M5823" i="5" s="1"/>
  <c r="L5824" i="5"/>
  <c r="M5824" i="5" s="1"/>
  <c r="L5825" i="5"/>
  <c r="M5825" i="5" s="1"/>
  <c r="L5826" i="5"/>
  <c r="M5826" i="5" s="1"/>
  <c r="L5827" i="5"/>
  <c r="M5827" i="5" s="1"/>
  <c r="L5828" i="5"/>
  <c r="M5828" i="5" s="1"/>
  <c r="L5829" i="5"/>
  <c r="M5829" i="5" s="1"/>
  <c r="L5830" i="5"/>
  <c r="M5830" i="5" s="1"/>
  <c r="L5831" i="5"/>
  <c r="M5831" i="5" s="1"/>
  <c r="L5832" i="5"/>
  <c r="M5832" i="5" s="1"/>
  <c r="L5833" i="5"/>
  <c r="M5833" i="5" s="1"/>
  <c r="L5834" i="5"/>
  <c r="M5834" i="5" s="1"/>
  <c r="L5835" i="5"/>
  <c r="M5835" i="5" s="1"/>
  <c r="L5836" i="5"/>
  <c r="M5836" i="5" s="1"/>
  <c r="L5837" i="5"/>
  <c r="M5837" i="5" s="1"/>
  <c r="L5838" i="5"/>
  <c r="M5838" i="5" s="1"/>
  <c r="L5839" i="5"/>
  <c r="M5839" i="5" s="1"/>
  <c r="L5840" i="5"/>
  <c r="M5840" i="5" s="1"/>
  <c r="L5841" i="5"/>
  <c r="M5841" i="5" s="1"/>
  <c r="L5842" i="5"/>
  <c r="M5842" i="5" s="1"/>
  <c r="L5843" i="5"/>
  <c r="M5843" i="5" s="1"/>
  <c r="L5844" i="5"/>
  <c r="M5844" i="5" s="1"/>
  <c r="L5845" i="5"/>
  <c r="M5845" i="5" s="1"/>
  <c r="L5846" i="5"/>
  <c r="M5846" i="5" s="1"/>
  <c r="L5847" i="5"/>
  <c r="M5847" i="5" s="1"/>
  <c r="L5848" i="5"/>
  <c r="M5848" i="5" s="1"/>
  <c r="L5849" i="5"/>
  <c r="M5849" i="5" s="1"/>
  <c r="L5850" i="5"/>
  <c r="M5850" i="5" s="1"/>
  <c r="L5851" i="5"/>
  <c r="M5851" i="5" s="1"/>
  <c r="L5852" i="5"/>
  <c r="M5852" i="5" s="1"/>
  <c r="L5853" i="5"/>
  <c r="M5853" i="5" s="1"/>
  <c r="L5854" i="5"/>
  <c r="M5854" i="5" s="1"/>
  <c r="L5855" i="5"/>
  <c r="M5855" i="5" s="1"/>
  <c r="L5856" i="5"/>
  <c r="M5856" i="5" s="1"/>
  <c r="L5857" i="5"/>
  <c r="M5857" i="5" s="1"/>
  <c r="L5858" i="5"/>
  <c r="M5858" i="5" s="1"/>
  <c r="L5859" i="5"/>
  <c r="M5859" i="5" s="1"/>
  <c r="L5860" i="5"/>
  <c r="M5860" i="5" s="1"/>
  <c r="L5861" i="5"/>
  <c r="M5861" i="5" s="1"/>
  <c r="L5862" i="5"/>
  <c r="M5862" i="5" s="1"/>
  <c r="L5863" i="5"/>
  <c r="M5863" i="5" s="1"/>
  <c r="L5864" i="5"/>
  <c r="M5864" i="5" s="1"/>
  <c r="L5865" i="5"/>
  <c r="M5865" i="5" s="1"/>
  <c r="L5866" i="5"/>
  <c r="M5866" i="5" s="1"/>
  <c r="L5867" i="5"/>
  <c r="M5867" i="5" s="1"/>
  <c r="L5868" i="5"/>
  <c r="M5868" i="5" s="1"/>
  <c r="L5869" i="5"/>
  <c r="M5869" i="5" s="1"/>
  <c r="L5870" i="5"/>
  <c r="M5870" i="5" s="1"/>
  <c r="L5871" i="5"/>
  <c r="M5871" i="5" s="1"/>
  <c r="L5872" i="5"/>
  <c r="M5872" i="5" s="1"/>
  <c r="L5873" i="5"/>
  <c r="M5873" i="5" s="1"/>
  <c r="L5874" i="5"/>
  <c r="M5874" i="5" s="1"/>
  <c r="L5875" i="5"/>
  <c r="M5875" i="5" s="1"/>
  <c r="L5876" i="5"/>
  <c r="M5876" i="5" s="1"/>
  <c r="L5877" i="5"/>
  <c r="M5877" i="5" s="1"/>
  <c r="L5878" i="5"/>
  <c r="M5878" i="5" s="1"/>
  <c r="L5879" i="5"/>
  <c r="M5879" i="5" s="1"/>
  <c r="L5880" i="5"/>
  <c r="M5880" i="5" s="1"/>
  <c r="L5881" i="5"/>
  <c r="M5881" i="5" s="1"/>
  <c r="L5882" i="5"/>
  <c r="M5882" i="5" s="1"/>
  <c r="L5883" i="5"/>
  <c r="M5883" i="5" s="1"/>
  <c r="L5884" i="5"/>
  <c r="M5884" i="5" s="1"/>
  <c r="L5885" i="5"/>
  <c r="M5885" i="5" s="1"/>
  <c r="L5886" i="5"/>
  <c r="M5886" i="5" s="1"/>
  <c r="L5887" i="5"/>
  <c r="M5887" i="5" s="1"/>
  <c r="L5888" i="5"/>
  <c r="M5888" i="5" s="1"/>
  <c r="L5889" i="5"/>
  <c r="M5889" i="5" s="1"/>
  <c r="L5890" i="5"/>
  <c r="M5890" i="5" s="1"/>
  <c r="L5891" i="5"/>
  <c r="M5891" i="5" s="1"/>
  <c r="L5892" i="5"/>
  <c r="M5892" i="5" s="1"/>
  <c r="L5893" i="5"/>
  <c r="M5893" i="5" s="1"/>
  <c r="L5894" i="5"/>
  <c r="M5894" i="5" s="1"/>
  <c r="L5895" i="5"/>
  <c r="M5895" i="5" s="1"/>
  <c r="L5896" i="5"/>
  <c r="M5896" i="5" s="1"/>
  <c r="L5897" i="5"/>
  <c r="M5897" i="5" s="1"/>
  <c r="L5898" i="5"/>
  <c r="M5898" i="5" s="1"/>
  <c r="L5899" i="5"/>
  <c r="M5899" i="5" s="1"/>
  <c r="L5900" i="5"/>
  <c r="M5900" i="5" s="1"/>
  <c r="L5901" i="5"/>
  <c r="M5901" i="5" s="1"/>
  <c r="L5902" i="5"/>
  <c r="M5902" i="5" s="1"/>
  <c r="L5903" i="5"/>
  <c r="M5903" i="5" s="1"/>
  <c r="L5904" i="5"/>
  <c r="M5904" i="5" s="1"/>
  <c r="L5905" i="5"/>
  <c r="M5905" i="5" s="1"/>
  <c r="L5906" i="5"/>
  <c r="M5906" i="5" s="1"/>
  <c r="L5907" i="5"/>
  <c r="M5907" i="5" s="1"/>
  <c r="L5908" i="5"/>
  <c r="M5908" i="5" s="1"/>
  <c r="L5909" i="5"/>
  <c r="M5909" i="5" s="1"/>
  <c r="L5910" i="5"/>
  <c r="M5910" i="5" s="1"/>
  <c r="L5911" i="5"/>
  <c r="M5911" i="5" s="1"/>
  <c r="L5912" i="5"/>
  <c r="M5912" i="5" s="1"/>
  <c r="L5913" i="5"/>
  <c r="M5913" i="5" s="1"/>
  <c r="L5914" i="5"/>
  <c r="M5914" i="5" s="1"/>
  <c r="L5915" i="5"/>
  <c r="M5915" i="5" s="1"/>
  <c r="L5916" i="5"/>
  <c r="M5916" i="5" s="1"/>
  <c r="L5917" i="5"/>
  <c r="M5917" i="5" s="1"/>
  <c r="L5918" i="5"/>
  <c r="M5918" i="5" s="1"/>
  <c r="L5919" i="5"/>
  <c r="M5919" i="5" s="1"/>
  <c r="L5920" i="5"/>
  <c r="M5920" i="5" s="1"/>
  <c r="L5921" i="5"/>
  <c r="M5921" i="5" s="1"/>
  <c r="L5922" i="5"/>
  <c r="M5922" i="5" s="1"/>
  <c r="L5923" i="5"/>
  <c r="M5923" i="5" s="1"/>
  <c r="L5924" i="5"/>
  <c r="M5924" i="5" s="1"/>
  <c r="L5925" i="5"/>
  <c r="M5925" i="5" s="1"/>
  <c r="L5926" i="5"/>
  <c r="M5926" i="5" s="1"/>
  <c r="L5927" i="5"/>
  <c r="M5927" i="5" s="1"/>
  <c r="L5928" i="5"/>
  <c r="M5928" i="5" s="1"/>
  <c r="L5929" i="5"/>
  <c r="M5929" i="5" s="1"/>
  <c r="L5930" i="5"/>
  <c r="M5930" i="5" s="1"/>
  <c r="L5931" i="5"/>
  <c r="M5931" i="5" s="1"/>
  <c r="L5932" i="5"/>
  <c r="M5932" i="5" s="1"/>
  <c r="L5933" i="5"/>
  <c r="M5933" i="5" s="1"/>
  <c r="L5934" i="5"/>
  <c r="M5934" i="5" s="1"/>
  <c r="L5935" i="5"/>
  <c r="M5935" i="5" s="1"/>
  <c r="L5936" i="5"/>
  <c r="M5936" i="5" s="1"/>
  <c r="L5937" i="5"/>
  <c r="M5937" i="5" s="1"/>
  <c r="L5938" i="5"/>
  <c r="M5938" i="5" s="1"/>
  <c r="L5939" i="5"/>
  <c r="M5939" i="5" s="1"/>
  <c r="L5940" i="5"/>
  <c r="M5940" i="5" s="1"/>
  <c r="L5941" i="5"/>
  <c r="M5941" i="5" s="1"/>
  <c r="L5942" i="5"/>
  <c r="M5942" i="5" s="1"/>
  <c r="L5943" i="5"/>
  <c r="M5943" i="5" s="1"/>
  <c r="L5944" i="5"/>
  <c r="M5944" i="5" s="1"/>
  <c r="L5945" i="5"/>
  <c r="M5945" i="5" s="1"/>
  <c r="L5946" i="5"/>
  <c r="M5946" i="5" s="1"/>
  <c r="L5947" i="5"/>
  <c r="M5947" i="5" s="1"/>
  <c r="L5948" i="5"/>
  <c r="M5948" i="5" s="1"/>
  <c r="L5949" i="5"/>
  <c r="M5949" i="5" s="1"/>
  <c r="L5950" i="5"/>
  <c r="M5950" i="5" s="1"/>
  <c r="L5951" i="5"/>
  <c r="M5951" i="5" s="1"/>
  <c r="L5952" i="5"/>
  <c r="M5952" i="5" s="1"/>
  <c r="L5953" i="5"/>
  <c r="M5953" i="5" s="1"/>
  <c r="L5954" i="5"/>
  <c r="M5954" i="5" s="1"/>
  <c r="L5955" i="5"/>
  <c r="M5955" i="5" s="1"/>
  <c r="L5956" i="5"/>
  <c r="M5956" i="5" s="1"/>
  <c r="L5957" i="5"/>
  <c r="M5957" i="5" s="1"/>
  <c r="L5958" i="5"/>
  <c r="M5958" i="5" s="1"/>
  <c r="L5959" i="5"/>
  <c r="M5959" i="5" s="1"/>
  <c r="L5960" i="5"/>
  <c r="M5960" i="5" s="1"/>
  <c r="L5961" i="5"/>
  <c r="M5961" i="5" s="1"/>
  <c r="L5962" i="5"/>
  <c r="M5962" i="5" s="1"/>
  <c r="L5963" i="5"/>
  <c r="M5963" i="5" s="1"/>
  <c r="L5964" i="5"/>
  <c r="M5964" i="5" s="1"/>
  <c r="L5965" i="5"/>
  <c r="M5965" i="5" s="1"/>
  <c r="L5966" i="5"/>
  <c r="M5966" i="5" s="1"/>
  <c r="L5967" i="5"/>
  <c r="M5967" i="5" s="1"/>
  <c r="L5968" i="5"/>
  <c r="M5968" i="5" s="1"/>
  <c r="L5969" i="5"/>
  <c r="M5969" i="5" s="1"/>
  <c r="L5970" i="5"/>
  <c r="M5970" i="5" s="1"/>
  <c r="L5971" i="5"/>
  <c r="M5971" i="5" s="1"/>
  <c r="L5972" i="5"/>
  <c r="M5972" i="5" s="1"/>
  <c r="L5973" i="5"/>
  <c r="M5973" i="5" s="1"/>
  <c r="L5974" i="5"/>
  <c r="M5974" i="5" s="1"/>
  <c r="L5975" i="5"/>
  <c r="M5975" i="5" s="1"/>
  <c r="L5976" i="5"/>
  <c r="M5976" i="5" s="1"/>
  <c r="L5977" i="5"/>
  <c r="M5977" i="5" s="1"/>
  <c r="L5978" i="5"/>
  <c r="M5978" i="5" s="1"/>
  <c r="L5979" i="5"/>
  <c r="M5979" i="5" s="1"/>
  <c r="L5980" i="5"/>
  <c r="M5980" i="5" s="1"/>
  <c r="L5981" i="5"/>
  <c r="M5981" i="5" s="1"/>
  <c r="L5982" i="5"/>
  <c r="M5982" i="5" s="1"/>
  <c r="L5983" i="5"/>
  <c r="M5983" i="5" s="1"/>
  <c r="L5984" i="5"/>
  <c r="M5984" i="5" s="1"/>
  <c r="L5985" i="5"/>
  <c r="M5985" i="5" s="1"/>
  <c r="L5986" i="5"/>
  <c r="M5986" i="5" s="1"/>
  <c r="L5987" i="5"/>
  <c r="M5987" i="5" s="1"/>
  <c r="L5988" i="5"/>
  <c r="M5988" i="5" s="1"/>
  <c r="L5989" i="5"/>
  <c r="M5989" i="5" s="1"/>
  <c r="L5990" i="5"/>
  <c r="M5990" i="5" s="1"/>
  <c r="L5991" i="5"/>
  <c r="M5991" i="5" s="1"/>
  <c r="L5992" i="5"/>
  <c r="M5992" i="5" s="1"/>
  <c r="L5993" i="5"/>
  <c r="M5993" i="5" s="1"/>
  <c r="L5994" i="5"/>
  <c r="M5994" i="5" s="1"/>
  <c r="L5995" i="5"/>
  <c r="M5995" i="5" s="1"/>
  <c r="L5996" i="5"/>
  <c r="M5996" i="5" s="1"/>
  <c r="L5997" i="5"/>
  <c r="M5997" i="5" s="1"/>
  <c r="L5998" i="5"/>
  <c r="M5998" i="5" s="1"/>
  <c r="L5999" i="5"/>
  <c r="M5999" i="5" s="1"/>
  <c r="L6000" i="5"/>
  <c r="M6000" i="5" s="1"/>
  <c r="L6001" i="5"/>
  <c r="M6001" i="5" s="1"/>
  <c r="L6002" i="5"/>
  <c r="M6002" i="5" s="1"/>
  <c r="L6003" i="5"/>
  <c r="M6003" i="5" s="1"/>
  <c r="L6004" i="5"/>
  <c r="M6004" i="5" s="1"/>
  <c r="L6005" i="5"/>
  <c r="M6005" i="5" s="1"/>
  <c r="L6006" i="5"/>
  <c r="M6006" i="5" s="1"/>
  <c r="L6007" i="5"/>
  <c r="M6007" i="5" s="1"/>
  <c r="L6008" i="5"/>
  <c r="M6008" i="5" s="1"/>
  <c r="L6009" i="5"/>
  <c r="M6009" i="5" s="1"/>
  <c r="L6010" i="5"/>
  <c r="M6010" i="5" s="1"/>
  <c r="L6011" i="5"/>
  <c r="M6011" i="5" s="1"/>
  <c r="L6012" i="5"/>
  <c r="M6012" i="5" s="1"/>
  <c r="L6013" i="5"/>
  <c r="M6013" i="5" s="1"/>
  <c r="L6014" i="5"/>
  <c r="M6014" i="5" s="1"/>
  <c r="L6015" i="5"/>
  <c r="M6015" i="5" s="1"/>
  <c r="L6016" i="5"/>
  <c r="M6016" i="5" s="1"/>
  <c r="L6017" i="5"/>
  <c r="M6017" i="5" s="1"/>
  <c r="L6018" i="5"/>
  <c r="M6018" i="5" s="1"/>
  <c r="L6019" i="5"/>
  <c r="M6019" i="5" s="1"/>
  <c r="L6020" i="5"/>
  <c r="M6020" i="5" s="1"/>
  <c r="L6021" i="5"/>
  <c r="M6021" i="5" s="1"/>
  <c r="L6022" i="5"/>
  <c r="M6022" i="5" s="1"/>
  <c r="L6023" i="5"/>
  <c r="M6023" i="5" s="1"/>
  <c r="L6024" i="5"/>
  <c r="M6024" i="5" s="1"/>
  <c r="L6025" i="5"/>
  <c r="M6025" i="5" s="1"/>
  <c r="L6026" i="5"/>
  <c r="M6026" i="5" s="1"/>
  <c r="L6027" i="5"/>
  <c r="M6027" i="5" s="1"/>
  <c r="L6028" i="5"/>
  <c r="M6028" i="5" s="1"/>
  <c r="L6029" i="5"/>
  <c r="M6029" i="5" s="1"/>
  <c r="L6030" i="5"/>
  <c r="M6030" i="5" s="1"/>
  <c r="L6031" i="5"/>
  <c r="M6031" i="5" s="1"/>
  <c r="L6032" i="5"/>
  <c r="M6032" i="5" s="1"/>
  <c r="L6033" i="5"/>
  <c r="M6033" i="5" s="1"/>
  <c r="L6034" i="5"/>
  <c r="M6034" i="5" s="1"/>
  <c r="L6035" i="5"/>
  <c r="M6035" i="5" s="1"/>
  <c r="L6036" i="5"/>
  <c r="M6036" i="5" s="1"/>
  <c r="L6037" i="5"/>
  <c r="M6037" i="5" s="1"/>
  <c r="L6038" i="5"/>
  <c r="M6038" i="5" s="1"/>
  <c r="L6039" i="5"/>
  <c r="M6039" i="5" s="1"/>
  <c r="L6040" i="5"/>
  <c r="M6040" i="5" s="1"/>
  <c r="L6041" i="5"/>
  <c r="M6041" i="5" s="1"/>
  <c r="L6042" i="5"/>
  <c r="M6042" i="5" s="1"/>
  <c r="L6043" i="5"/>
  <c r="M6043" i="5" s="1"/>
  <c r="L6044" i="5"/>
  <c r="M6044" i="5" s="1"/>
  <c r="L6045" i="5"/>
  <c r="M6045" i="5" s="1"/>
  <c r="L6046" i="5"/>
  <c r="M6046" i="5" s="1"/>
  <c r="L6047" i="5"/>
  <c r="M6047" i="5" s="1"/>
  <c r="L6048" i="5"/>
  <c r="M6048" i="5" s="1"/>
  <c r="L6049" i="5"/>
  <c r="M6049" i="5" s="1"/>
  <c r="L6050" i="5"/>
  <c r="M6050" i="5" s="1"/>
  <c r="L6051" i="5"/>
  <c r="M6051" i="5" s="1"/>
  <c r="L6052" i="5"/>
  <c r="M6052" i="5" s="1"/>
  <c r="L6053" i="5"/>
  <c r="M6053" i="5" s="1"/>
  <c r="L6054" i="5"/>
  <c r="M6054" i="5" s="1"/>
  <c r="L6055" i="5"/>
  <c r="M6055" i="5" s="1"/>
  <c r="L6056" i="5"/>
  <c r="M6056" i="5" s="1"/>
  <c r="L6057" i="5"/>
  <c r="M6057" i="5" s="1"/>
  <c r="L6058" i="5"/>
  <c r="M6058" i="5" s="1"/>
  <c r="L6059" i="5"/>
  <c r="M6059" i="5" s="1"/>
  <c r="L6060" i="5"/>
  <c r="M6060" i="5" s="1"/>
  <c r="L6061" i="5"/>
  <c r="M6061" i="5" s="1"/>
  <c r="L6062" i="5"/>
  <c r="M6062" i="5" s="1"/>
  <c r="L6063" i="5"/>
  <c r="M6063" i="5" s="1"/>
  <c r="L6064" i="5"/>
  <c r="M6064" i="5" s="1"/>
  <c r="L6065" i="5"/>
  <c r="M6065" i="5" s="1"/>
  <c r="L6066" i="5"/>
  <c r="M6066" i="5" s="1"/>
  <c r="L6067" i="5"/>
  <c r="M6067" i="5" s="1"/>
  <c r="L6068" i="5"/>
  <c r="M6068" i="5" s="1"/>
  <c r="L6069" i="5"/>
  <c r="M6069" i="5" s="1"/>
  <c r="L6070" i="5"/>
  <c r="M6070" i="5" s="1"/>
  <c r="L6071" i="5"/>
  <c r="M6071" i="5" s="1"/>
  <c r="L6072" i="5"/>
  <c r="M6072" i="5" s="1"/>
  <c r="L6073" i="5"/>
  <c r="M6073" i="5" s="1"/>
  <c r="L6074" i="5"/>
  <c r="M6074" i="5" s="1"/>
  <c r="L6075" i="5"/>
  <c r="M6075" i="5" s="1"/>
  <c r="L6076" i="5"/>
  <c r="M6076" i="5" s="1"/>
  <c r="L6077" i="5"/>
  <c r="M6077" i="5" s="1"/>
  <c r="L6078" i="5"/>
  <c r="M6078" i="5" s="1"/>
  <c r="L6079" i="5"/>
  <c r="M6079" i="5" s="1"/>
  <c r="L6080" i="5"/>
  <c r="M6080" i="5" s="1"/>
  <c r="L6081" i="5"/>
  <c r="M6081" i="5" s="1"/>
  <c r="L6082" i="5"/>
  <c r="M6082" i="5" s="1"/>
  <c r="L6083" i="5"/>
  <c r="M6083" i="5" s="1"/>
  <c r="L6084" i="5"/>
  <c r="M6084" i="5" s="1"/>
  <c r="L6085" i="5"/>
  <c r="M6085" i="5" s="1"/>
  <c r="L6086" i="5"/>
  <c r="M6086" i="5" s="1"/>
  <c r="L6087" i="5"/>
  <c r="M6087" i="5" s="1"/>
  <c r="L6088" i="5"/>
  <c r="M6088" i="5" s="1"/>
  <c r="L6089" i="5"/>
  <c r="M6089" i="5" s="1"/>
  <c r="L6090" i="5"/>
  <c r="M6090" i="5" s="1"/>
  <c r="L6091" i="5"/>
  <c r="M6091" i="5" s="1"/>
  <c r="L6092" i="5"/>
  <c r="M6092" i="5" s="1"/>
  <c r="L6093" i="5"/>
  <c r="M6093" i="5" s="1"/>
  <c r="L6094" i="5"/>
  <c r="M6094" i="5" s="1"/>
  <c r="L6095" i="5"/>
  <c r="M6095" i="5" s="1"/>
  <c r="L6096" i="5"/>
  <c r="M6096" i="5" s="1"/>
  <c r="L6097" i="5"/>
  <c r="M6097" i="5" s="1"/>
  <c r="L6098" i="5"/>
  <c r="M6098" i="5" s="1"/>
  <c r="L6099" i="5"/>
  <c r="M6099" i="5" s="1"/>
  <c r="L6100" i="5"/>
  <c r="M6100" i="5" s="1"/>
  <c r="L6101" i="5"/>
  <c r="M6101" i="5" s="1"/>
  <c r="L6102" i="5"/>
  <c r="M6102" i="5" s="1"/>
  <c r="L6103" i="5"/>
  <c r="M6103" i="5" s="1"/>
  <c r="L6104" i="5"/>
  <c r="M6104" i="5" s="1"/>
  <c r="L6105" i="5"/>
  <c r="M6105" i="5" s="1"/>
  <c r="L6106" i="5"/>
  <c r="M6106" i="5" s="1"/>
  <c r="L6107" i="5"/>
  <c r="M6107" i="5" s="1"/>
  <c r="L6108" i="5"/>
  <c r="M6108" i="5" s="1"/>
  <c r="L6109" i="5"/>
  <c r="M6109" i="5" s="1"/>
  <c r="L6110" i="5"/>
  <c r="M6110" i="5" s="1"/>
  <c r="L6111" i="5"/>
  <c r="M6111" i="5" s="1"/>
  <c r="L6112" i="5"/>
  <c r="M6112" i="5" s="1"/>
  <c r="L6113" i="5"/>
  <c r="M6113" i="5" s="1"/>
  <c r="L6114" i="5"/>
  <c r="M6114" i="5" s="1"/>
  <c r="L6115" i="5"/>
  <c r="M6115" i="5" s="1"/>
  <c r="L6116" i="5"/>
  <c r="M6116" i="5" s="1"/>
  <c r="L6117" i="5"/>
  <c r="M6117" i="5" s="1"/>
  <c r="L6118" i="5"/>
  <c r="M6118" i="5" s="1"/>
  <c r="L6119" i="5"/>
  <c r="M6119" i="5" s="1"/>
  <c r="L6120" i="5"/>
  <c r="M6120" i="5" s="1"/>
  <c r="L6121" i="5"/>
  <c r="M6121" i="5" s="1"/>
  <c r="L6122" i="5"/>
  <c r="M6122" i="5" s="1"/>
  <c r="L6123" i="5"/>
  <c r="M6123" i="5" s="1"/>
  <c r="L6124" i="5"/>
  <c r="M6124" i="5" s="1"/>
  <c r="L6125" i="5"/>
  <c r="M6125" i="5" s="1"/>
  <c r="L6126" i="5"/>
  <c r="M6126" i="5" s="1"/>
  <c r="L6127" i="5"/>
  <c r="M6127" i="5" s="1"/>
  <c r="L6128" i="5"/>
  <c r="M6128" i="5" s="1"/>
  <c r="L6129" i="5"/>
  <c r="M6129" i="5" s="1"/>
  <c r="L6130" i="5"/>
  <c r="M6130" i="5" s="1"/>
  <c r="L6131" i="5"/>
  <c r="M6131" i="5" s="1"/>
  <c r="L6132" i="5"/>
  <c r="M6132" i="5" s="1"/>
  <c r="L6133" i="5"/>
  <c r="M6133" i="5" s="1"/>
  <c r="L6134" i="5"/>
  <c r="M6134" i="5" s="1"/>
  <c r="L6135" i="5"/>
  <c r="M6135" i="5" s="1"/>
  <c r="L6136" i="5"/>
  <c r="M6136" i="5" s="1"/>
  <c r="L6137" i="5"/>
  <c r="M6137" i="5" s="1"/>
  <c r="L6138" i="5"/>
  <c r="M6138" i="5" s="1"/>
  <c r="L6139" i="5"/>
  <c r="M6139" i="5" s="1"/>
  <c r="L6140" i="5"/>
  <c r="M6140" i="5" s="1"/>
  <c r="L6141" i="5"/>
  <c r="M6141" i="5" s="1"/>
  <c r="L6142" i="5"/>
  <c r="M6142" i="5" s="1"/>
  <c r="L6143" i="5"/>
  <c r="M6143" i="5" s="1"/>
  <c r="L6144" i="5"/>
  <c r="M6144" i="5" s="1"/>
  <c r="L6145" i="5"/>
  <c r="M6145" i="5" s="1"/>
  <c r="L6146" i="5"/>
  <c r="M6146" i="5" s="1"/>
  <c r="L6147" i="5"/>
  <c r="M6147" i="5" s="1"/>
  <c r="L6148" i="5"/>
  <c r="M6148" i="5" s="1"/>
  <c r="L6149" i="5"/>
  <c r="M6149" i="5" s="1"/>
  <c r="L6150" i="5"/>
  <c r="M6150" i="5" s="1"/>
  <c r="L6151" i="5"/>
  <c r="M6151" i="5" s="1"/>
  <c r="L6152" i="5"/>
  <c r="M6152" i="5" s="1"/>
  <c r="L6153" i="5"/>
  <c r="M6153" i="5" s="1"/>
  <c r="L6154" i="5"/>
  <c r="M6154" i="5" s="1"/>
  <c r="L6155" i="5"/>
  <c r="M6155" i="5" s="1"/>
  <c r="L6156" i="5"/>
  <c r="M6156" i="5" s="1"/>
  <c r="L6157" i="5"/>
  <c r="M6157" i="5" s="1"/>
  <c r="L6158" i="5"/>
  <c r="M6158" i="5" s="1"/>
  <c r="L6159" i="5"/>
  <c r="M6159" i="5" s="1"/>
  <c r="L6160" i="5"/>
  <c r="M6160" i="5" s="1"/>
  <c r="L6161" i="5"/>
  <c r="M6161" i="5" s="1"/>
  <c r="L6162" i="5"/>
  <c r="M6162" i="5" s="1"/>
  <c r="L6163" i="5"/>
  <c r="M6163" i="5" s="1"/>
  <c r="L6164" i="5"/>
  <c r="M6164" i="5" s="1"/>
  <c r="L6165" i="5"/>
  <c r="M6165" i="5" s="1"/>
  <c r="L6166" i="5"/>
  <c r="M6166" i="5" s="1"/>
  <c r="L6167" i="5"/>
  <c r="M6167" i="5" s="1"/>
  <c r="L6168" i="5"/>
  <c r="M6168" i="5" s="1"/>
  <c r="L6169" i="5"/>
  <c r="M6169" i="5" s="1"/>
  <c r="L6170" i="5"/>
  <c r="M6170" i="5" s="1"/>
  <c r="L6171" i="5"/>
  <c r="M6171" i="5" s="1"/>
  <c r="L6172" i="5"/>
  <c r="M6172" i="5" s="1"/>
  <c r="L6173" i="5"/>
  <c r="M6173" i="5" s="1"/>
  <c r="L6174" i="5"/>
  <c r="M6174" i="5" s="1"/>
  <c r="L6175" i="5"/>
  <c r="M6175" i="5" s="1"/>
  <c r="L6176" i="5"/>
  <c r="M6176" i="5" s="1"/>
  <c r="L6177" i="5"/>
  <c r="M6177" i="5" s="1"/>
  <c r="L6178" i="5"/>
  <c r="M6178" i="5" s="1"/>
  <c r="L6179" i="5"/>
  <c r="M6179" i="5" s="1"/>
  <c r="L6180" i="5"/>
  <c r="M6180" i="5" s="1"/>
  <c r="L6181" i="5"/>
  <c r="M6181" i="5" s="1"/>
  <c r="L6182" i="5"/>
  <c r="M6182" i="5" s="1"/>
  <c r="L6183" i="5"/>
  <c r="M6183" i="5" s="1"/>
  <c r="L6184" i="5"/>
  <c r="M6184" i="5" s="1"/>
  <c r="L6185" i="5"/>
  <c r="M6185" i="5" s="1"/>
  <c r="L6186" i="5"/>
  <c r="M6186" i="5" s="1"/>
  <c r="L6187" i="5"/>
  <c r="M6187" i="5" s="1"/>
  <c r="L6188" i="5"/>
  <c r="M6188" i="5" s="1"/>
  <c r="L6189" i="5"/>
  <c r="M6189" i="5" s="1"/>
  <c r="L6190" i="5"/>
  <c r="M6190" i="5" s="1"/>
  <c r="L6191" i="5"/>
  <c r="M6191" i="5" s="1"/>
  <c r="L6192" i="5"/>
  <c r="M6192" i="5" s="1"/>
  <c r="L6193" i="5"/>
  <c r="M6193" i="5" s="1"/>
  <c r="L6194" i="5"/>
  <c r="M6194" i="5" s="1"/>
  <c r="L6195" i="5"/>
  <c r="M6195" i="5" s="1"/>
  <c r="L6196" i="5"/>
  <c r="M6196" i="5" s="1"/>
  <c r="L6197" i="5"/>
  <c r="M6197" i="5" s="1"/>
  <c r="L6198" i="5"/>
  <c r="M6198" i="5" s="1"/>
  <c r="L6199" i="5"/>
  <c r="M6199" i="5" s="1"/>
  <c r="L6200" i="5"/>
  <c r="M6200" i="5" s="1"/>
  <c r="L6201" i="5"/>
  <c r="M6201" i="5" s="1"/>
  <c r="L6202" i="5"/>
  <c r="M6202" i="5" s="1"/>
  <c r="L6203" i="5"/>
  <c r="M6203" i="5" s="1"/>
  <c r="L6204" i="5"/>
  <c r="M6204" i="5" s="1"/>
  <c r="L6205" i="5"/>
  <c r="M6205" i="5" s="1"/>
  <c r="L6206" i="5"/>
  <c r="M6206" i="5" s="1"/>
  <c r="L6207" i="5"/>
  <c r="M6207" i="5" s="1"/>
  <c r="L6208" i="5"/>
  <c r="M6208" i="5" s="1"/>
  <c r="L6209" i="5"/>
  <c r="M6209" i="5" s="1"/>
  <c r="L6210" i="5"/>
  <c r="M6210" i="5" s="1"/>
  <c r="L6211" i="5"/>
  <c r="M6211" i="5" s="1"/>
  <c r="L6212" i="5"/>
  <c r="M6212" i="5" s="1"/>
  <c r="L6213" i="5"/>
  <c r="M6213" i="5" s="1"/>
  <c r="L6214" i="5"/>
  <c r="M6214" i="5" s="1"/>
  <c r="L6215" i="5"/>
  <c r="M6215" i="5" s="1"/>
  <c r="L6216" i="5"/>
  <c r="M6216" i="5" s="1"/>
  <c r="L6217" i="5"/>
  <c r="M6217" i="5" s="1"/>
  <c r="L6218" i="5"/>
  <c r="M6218" i="5" s="1"/>
  <c r="L6219" i="5"/>
  <c r="M6219" i="5" s="1"/>
  <c r="L6220" i="5"/>
  <c r="M6220" i="5" s="1"/>
  <c r="L6221" i="5"/>
  <c r="M6221" i="5" s="1"/>
  <c r="L6222" i="5"/>
  <c r="M6222" i="5" s="1"/>
  <c r="L6223" i="5"/>
  <c r="M6223" i="5" s="1"/>
  <c r="L6224" i="5"/>
  <c r="M6224" i="5" s="1"/>
  <c r="L6225" i="5"/>
  <c r="M6225" i="5" s="1"/>
  <c r="L6226" i="5"/>
  <c r="M6226" i="5" s="1"/>
  <c r="L6227" i="5"/>
  <c r="M6227" i="5" s="1"/>
  <c r="L6228" i="5"/>
  <c r="M6228" i="5" s="1"/>
  <c r="L6229" i="5"/>
  <c r="M6229" i="5" s="1"/>
  <c r="L6230" i="5"/>
  <c r="M6230" i="5" s="1"/>
  <c r="L6231" i="5"/>
  <c r="M6231" i="5" s="1"/>
  <c r="L6232" i="5"/>
  <c r="M6232" i="5" s="1"/>
  <c r="L6233" i="5"/>
  <c r="M6233" i="5" s="1"/>
  <c r="L6234" i="5"/>
  <c r="M6234" i="5" s="1"/>
  <c r="L6235" i="5"/>
  <c r="M6235" i="5" s="1"/>
  <c r="L6236" i="5"/>
  <c r="M6236" i="5" s="1"/>
  <c r="L6237" i="5"/>
  <c r="M6237" i="5" s="1"/>
  <c r="L6238" i="5"/>
  <c r="M6238" i="5" s="1"/>
  <c r="L6239" i="5"/>
  <c r="M6239" i="5" s="1"/>
  <c r="L6240" i="5"/>
  <c r="M6240" i="5" s="1"/>
  <c r="L6241" i="5"/>
  <c r="M6241" i="5" s="1"/>
  <c r="L6242" i="5"/>
  <c r="M6242" i="5" s="1"/>
  <c r="L6243" i="5"/>
  <c r="M6243" i="5" s="1"/>
  <c r="L6244" i="5"/>
  <c r="M6244" i="5" s="1"/>
  <c r="L6245" i="5"/>
  <c r="M6245" i="5" s="1"/>
  <c r="L6246" i="5"/>
  <c r="M6246" i="5" s="1"/>
  <c r="L6247" i="5"/>
  <c r="M6247" i="5" s="1"/>
  <c r="L6248" i="5"/>
  <c r="M6248" i="5" s="1"/>
  <c r="L6249" i="5"/>
  <c r="M6249" i="5" s="1"/>
  <c r="L6250" i="5"/>
  <c r="M6250" i="5" s="1"/>
  <c r="L6251" i="5"/>
  <c r="M6251" i="5" s="1"/>
  <c r="L6252" i="5"/>
  <c r="M6252" i="5" s="1"/>
  <c r="L6253" i="5"/>
  <c r="M6253" i="5" s="1"/>
  <c r="L6254" i="5"/>
  <c r="M6254" i="5" s="1"/>
  <c r="L6255" i="5"/>
  <c r="M6255" i="5" s="1"/>
  <c r="L6256" i="5"/>
  <c r="M6256" i="5" s="1"/>
  <c r="L6257" i="5"/>
  <c r="M6257" i="5" s="1"/>
  <c r="L6258" i="5"/>
  <c r="M6258" i="5" s="1"/>
  <c r="L6259" i="5"/>
  <c r="M6259" i="5" s="1"/>
  <c r="L6260" i="5"/>
  <c r="M6260" i="5" s="1"/>
  <c r="L6261" i="5"/>
  <c r="M6261" i="5" s="1"/>
  <c r="L6262" i="5"/>
  <c r="M6262" i="5" s="1"/>
  <c r="L6263" i="5"/>
  <c r="M6263" i="5" s="1"/>
  <c r="L6264" i="5"/>
  <c r="M6264" i="5" s="1"/>
  <c r="L6265" i="5"/>
  <c r="M6265" i="5" s="1"/>
  <c r="L6266" i="5"/>
  <c r="M6266" i="5" s="1"/>
  <c r="L6267" i="5"/>
  <c r="M6267" i="5" s="1"/>
  <c r="L6268" i="5"/>
  <c r="M6268" i="5" s="1"/>
  <c r="L6269" i="5"/>
  <c r="M6269" i="5" s="1"/>
  <c r="L6270" i="5"/>
  <c r="M6270" i="5" s="1"/>
  <c r="L6271" i="5"/>
  <c r="M6271" i="5" s="1"/>
  <c r="L6272" i="5"/>
  <c r="M6272" i="5" s="1"/>
  <c r="L6273" i="5"/>
  <c r="M6273" i="5" s="1"/>
  <c r="L6274" i="5"/>
  <c r="M6274" i="5" s="1"/>
  <c r="L6275" i="5"/>
  <c r="M6275" i="5" s="1"/>
  <c r="L6276" i="5"/>
  <c r="M6276" i="5" s="1"/>
  <c r="L6277" i="5"/>
  <c r="M6277" i="5" s="1"/>
  <c r="L6278" i="5"/>
  <c r="M6278" i="5" s="1"/>
  <c r="L6279" i="5"/>
  <c r="M6279" i="5" s="1"/>
  <c r="L6280" i="5"/>
  <c r="M6280" i="5" s="1"/>
  <c r="L6281" i="5"/>
  <c r="M6281" i="5" s="1"/>
  <c r="L6282" i="5"/>
  <c r="M6282" i="5" s="1"/>
  <c r="L6283" i="5"/>
  <c r="M6283" i="5" s="1"/>
  <c r="L6284" i="5"/>
  <c r="M6284" i="5" s="1"/>
  <c r="L6285" i="5"/>
  <c r="M6285" i="5" s="1"/>
  <c r="L6286" i="5"/>
  <c r="M6286" i="5" s="1"/>
  <c r="L6287" i="5"/>
  <c r="M6287" i="5" s="1"/>
  <c r="L6288" i="5"/>
  <c r="M6288" i="5" s="1"/>
  <c r="L6289" i="5"/>
  <c r="M6289" i="5" s="1"/>
  <c r="L6290" i="5"/>
  <c r="M6290" i="5" s="1"/>
  <c r="L6291" i="5"/>
  <c r="M6291" i="5" s="1"/>
  <c r="L6292" i="5"/>
  <c r="M6292" i="5" s="1"/>
  <c r="L6293" i="5"/>
  <c r="M6293" i="5" s="1"/>
  <c r="L6294" i="5"/>
  <c r="M6294" i="5" s="1"/>
  <c r="L6295" i="5"/>
  <c r="M6295" i="5" s="1"/>
  <c r="L6296" i="5"/>
  <c r="M6296" i="5" s="1"/>
  <c r="L6297" i="5"/>
  <c r="M6297" i="5" s="1"/>
  <c r="L6298" i="5"/>
  <c r="M6298" i="5" s="1"/>
  <c r="L6299" i="5"/>
  <c r="M6299" i="5" s="1"/>
  <c r="L6300" i="5"/>
  <c r="M6300" i="5" s="1"/>
  <c r="L6301" i="5"/>
  <c r="M6301" i="5" s="1"/>
  <c r="L6302" i="5"/>
  <c r="M6302" i="5" s="1"/>
  <c r="L6303" i="5"/>
  <c r="M6303" i="5" s="1"/>
  <c r="L6304" i="5"/>
  <c r="M6304" i="5" s="1"/>
  <c r="L6305" i="5"/>
  <c r="M6305" i="5" s="1"/>
  <c r="L6306" i="5"/>
  <c r="M6306" i="5" s="1"/>
  <c r="L6307" i="5"/>
  <c r="M6307" i="5" s="1"/>
  <c r="L6308" i="5"/>
  <c r="M6308" i="5" s="1"/>
  <c r="L6309" i="5"/>
  <c r="M6309" i="5" s="1"/>
  <c r="L6310" i="5"/>
  <c r="M6310" i="5" s="1"/>
  <c r="L6311" i="5"/>
  <c r="M6311" i="5" s="1"/>
  <c r="L6312" i="5"/>
  <c r="M6312" i="5" s="1"/>
  <c r="L6313" i="5"/>
  <c r="M6313" i="5" s="1"/>
  <c r="L6314" i="5"/>
  <c r="M6314" i="5" s="1"/>
  <c r="L6315" i="5"/>
  <c r="M6315" i="5" s="1"/>
  <c r="L6316" i="5"/>
  <c r="M6316" i="5" s="1"/>
  <c r="L6317" i="5"/>
  <c r="M6317" i="5" s="1"/>
  <c r="L6318" i="5"/>
  <c r="M6318" i="5" s="1"/>
  <c r="L6319" i="5"/>
  <c r="M6319" i="5" s="1"/>
  <c r="L6320" i="5"/>
  <c r="M6320" i="5" s="1"/>
  <c r="L6321" i="5"/>
  <c r="M6321" i="5" s="1"/>
  <c r="L6322" i="5"/>
  <c r="M6322" i="5" s="1"/>
  <c r="L6323" i="5"/>
  <c r="M6323" i="5" s="1"/>
  <c r="L6324" i="5"/>
  <c r="M6324" i="5" s="1"/>
  <c r="L6325" i="5"/>
  <c r="M6325" i="5" s="1"/>
  <c r="L6326" i="5"/>
  <c r="M6326" i="5" s="1"/>
  <c r="L6327" i="5"/>
  <c r="M6327" i="5" s="1"/>
  <c r="L6328" i="5"/>
  <c r="M6328" i="5" s="1"/>
  <c r="L6329" i="5"/>
  <c r="M6329" i="5" s="1"/>
  <c r="L6330" i="5"/>
  <c r="M6330" i="5" s="1"/>
  <c r="L6331" i="5"/>
  <c r="M6331" i="5" s="1"/>
  <c r="L6332" i="5"/>
  <c r="M6332" i="5" s="1"/>
  <c r="L6333" i="5"/>
  <c r="M6333" i="5" s="1"/>
  <c r="L6334" i="5"/>
  <c r="M6334" i="5" s="1"/>
  <c r="L6335" i="5"/>
  <c r="M6335" i="5" s="1"/>
  <c r="L6336" i="5"/>
  <c r="M6336" i="5" s="1"/>
  <c r="L6337" i="5"/>
  <c r="M6337" i="5" s="1"/>
  <c r="L6338" i="5"/>
  <c r="M6338" i="5" s="1"/>
  <c r="L6339" i="5"/>
  <c r="M6339" i="5" s="1"/>
  <c r="L6340" i="5"/>
  <c r="M6340" i="5" s="1"/>
  <c r="L6341" i="5"/>
  <c r="M6341" i="5" s="1"/>
  <c r="L6342" i="5"/>
  <c r="M6342" i="5" s="1"/>
  <c r="L6343" i="5"/>
  <c r="M6343" i="5" s="1"/>
  <c r="L6344" i="5"/>
  <c r="M6344" i="5" s="1"/>
  <c r="L6345" i="5"/>
  <c r="M6345" i="5" s="1"/>
  <c r="L6346" i="5"/>
  <c r="M6346" i="5" s="1"/>
  <c r="L6347" i="5"/>
  <c r="M6347" i="5" s="1"/>
  <c r="L6348" i="5"/>
  <c r="M6348" i="5" s="1"/>
  <c r="L6349" i="5"/>
  <c r="M6349" i="5" s="1"/>
  <c r="L6350" i="5"/>
  <c r="M6350" i="5" s="1"/>
  <c r="L6351" i="5"/>
  <c r="M6351" i="5" s="1"/>
  <c r="L6352" i="5"/>
  <c r="M6352" i="5" s="1"/>
  <c r="L6353" i="5"/>
  <c r="M6353" i="5" s="1"/>
  <c r="L6354" i="5"/>
  <c r="M6354" i="5" s="1"/>
  <c r="L6355" i="5"/>
  <c r="M6355" i="5" s="1"/>
  <c r="L6356" i="5"/>
  <c r="M6356" i="5" s="1"/>
  <c r="L6357" i="5"/>
  <c r="M6357" i="5" s="1"/>
  <c r="L6358" i="5"/>
  <c r="M6358" i="5" s="1"/>
  <c r="L6359" i="5"/>
  <c r="M6359" i="5" s="1"/>
  <c r="L6360" i="5"/>
  <c r="M6360" i="5" s="1"/>
  <c r="L6361" i="5"/>
  <c r="M6361" i="5" s="1"/>
  <c r="L6362" i="5"/>
  <c r="M6362" i="5" s="1"/>
  <c r="L6363" i="5"/>
  <c r="M6363" i="5" s="1"/>
  <c r="L6364" i="5"/>
  <c r="M6364" i="5" s="1"/>
  <c r="L6365" i="5"/>
  <c r="M6365" i="5" s="1"/>
  <c r="L6366" i="5"/>
  <c r="M6366" i="5" s="1"/>
  <c r="L6367" i="5"/>
  <c r="M6367" i="5" s="1"/>
  <c r="L6368" i="5"/>
  <c r="M6368" i="5" s="1"/>
  <c r="L6369" i="5"/>
  <c r="M6369" i="5" s="1"/>
  <c r="L6370" i="5"/>
  <c r="M6370" i="5" s="1"/>
  <c r="L6371" i="5"/>
  <c r="M6371" i="5" s="1"/>
  <c r="L6372" i="5"/>
  <c r="M6372" i="5" s="1"/>
  <c r="L6373" i="5"/>
  <c r="M6373" i="5" s="1"/>
  <c r="L6374" i="5"/>
  <c r="M6374" i="5" s="1"/>
  <c r="L6375" i="5"/>
  <c r="M6375" i="5" s="1"/>
  <c r="L6376" i="5"/>
  <c r="M6376" i="5" s="1"/>
  <c r="L6377" i="5"/>
  <c r="M6377" i="5" s="1"/>
  <c r="L6378" i="5"/>
  <c r="M6378" i="5" s="1"/>
  <c r="L6379" i="5"/>
  <c r="M6379" i="5" s="1"/>
  <c r="L6380" i="5"/>
  <c r="M6380" i="5" s="1"/>
  <c r="L6381" i="5"/>
  <c r="M6381" i="5" s="1"/>
  <c r="L6382" i="5"/>
  <c r="M6382" i="5" s="1"/>
  <c r="L6383" i="5"/>
  <c r="M6383" i="5" s="1"/>
  <c r="L6384" i="5"/>
  <c r="M6384" i="5" s="1"/>
  <c r="L6385" i="5"/>
  <c r="M6385" i="5" s="1"/>
  <c r="L6386" i="5"/>
  <c r="M6386" i="5" s="1"/>
  <c r="L6387" i="5"/>
  <c r="M6387" i="5" s="1"/>
  <c r="L6388" i="5"/>
  <c r="M6388" i="5" s="1"/>
  <c r="L6389" i="5"/>
  <c r="M6389" i="5" s="1"/>
  <c r="L6390" i="5"/>
  <c r="M6390" i="5" s="1"/>
  <c r="L6391" i="5"/>
  <c r="M6391" i="5" s="1"/>
  <c r="L6392" i="5"/>
  <c r="M6392" i="5" s="1"/>
  <c r="L6393" i="5"/>
  <c r="M6393" i="5" s="1"/>
  <c r="L6394" i="5"/>
  <c r="M6394" i="5" s="1"/>
  <c r="L6395" i="5"/>
  <c r="M6395" i="5" s="1"/>
  <c r="L6396" i="5"/>
  <c r="M6396" i="5" s="1"/>
  <c r="L6397" i="5"/>
  <c r="M6397" i="5" s="1"/>
  <c r="L6398" i="5"/>
  <c r="M6398" i="5" s="1"/>
  <c r="L6399" i="5"/>
  <c r="M6399" i="5" s="1"/>
  <c r="L6400" i="5"/>
  <c r="M6400" i="5" s="1"/>
  <c r="L6401" i="5"/>
  <c r="M6401" i="5" s="1"/>
  <c r="L6402" i="5"/>
  <c r="M6402" i="5" s="1"/>
  <c r="L6403" i="5"/>
  <c r="M6403" i="5" s="1"/>
  <c r="L6404" i="5"/>
  <c r="M6404" i="5" s="1"/>
  <c r="L6405" i="5"/>
  <c r="M6405" i="5" s="1"/>
  <c r="L6406" i="5"/>
  <c r="M6406" i="5" s="1"/>
  <c r="L6407" i="5"/>
  <c r="M6407" i="5" s="1"/>
  <c r="L6408" i="5"/>
  <c r="M6408" i="5" s="1"/>
  <c r="L6409" i="5"/>
  <c r="M6409" i="5" s="1"/>
  <c r="L6410" i="5"/>
  <c r="M6410" i="5" s="1"/>
  <c r="L6411" i="5"/>
  <c r="M6411" i="5" s="1"/>
  <c r="L6412" i="5"/>
  <c r="M6412" i="5" s="1"/>
  <c r="L6413" i="5"/>
  <c r="M6413" i="5" s="1"/>
  <c r="L6414" i="5"/>
  <c r="M6414" i="5" s="1"/>
  <c r="L6415" i="5"/>
  <c r="M6415" i="5" s="1"/>
  <c r="L6416" i="5"/>
  <c r="M6416" i="5" s="1"/>
  <c r="L6417" i="5"/>
  <c r="M6417" i="5" s="1"/>
  <c r="L6418" i="5"/>
  <c r="M6418" i="5" s="1"/>
  <c r="L6419" i="5"/>
  <c r="M6419" i="5" s="1"/>
  <c r="L6420" i="5"/>
  <c r="M6420" i="5" s="1"/>
  <c r="L6421" i="5"/>
  <c r="M6421" i="5" s="1"/>
  <c r="L6422" i="5"/>
  <c r="M6422" i="5" s="1"/>
  <c r="L6423" i="5"/>
  <c r="M6423" i="5" s="1"/>
  <c r="L6424" i="5"/>
  <c r="M6424" i="5" s="1"/>
  <c r="L6425" i="5"/>
  <c r="M6425" i="5" s="1"/>
  <c r="L6426" i="5"/>
  <c r="M6426" i="5" s="1"/>
  <c r="L6427" i="5"/>
  <c r="M6427" i="5" s="1"/>
  <c r="L6428" i="5"/>
  <c r="M6428" i="5" s="1"/>
  <c r="L6429" i="5"/>
  <c r="M6429" i="5" s="1"/>
  <c r="L6430" i="5"/>
  <c r="M6430" i="5" s="1"/>
  <c r="L6431" i="5"/>
  <c r="M6431" i="5" s="1"/>
  <c r="L6432" i="5"/>
  <c r="M6432" i="5" s="1"/>
  <c r="L6433" i="5"/>
  <c r="M6433" i="5" s="1"/>
  <c r="L6434" i="5"/>
  <c r="M6434" i="5" s="1"/>
  <c r="L6435" i="5"/>
  <c r="M6435" i="5" s="1"/>
  <c r="L6436" i="5"/>
  <c r="M6436" i="5" s="1"/>
  <c r="L6437" i="5"/>
  <c r="M6437" i="5" s="1"/>
  <c r="L6438" i="5"/>
  <c r="M6438" i="5" s="1"/>
  <c r="L6439" i="5"/>
  <c r="M6439" i="5" s="1"/>
  <c r="L6440" i="5"/>
  <c r="M6440" i="5" s="1"/>
  <c r="L6441" i="5"/>
  <c r="M6441" i="5" s="1"/>
  <c r="L6442" i="5"/>
  <c r="M6442" i="5" s="1"/>
  <c r="L6443" i="5"/>
  <c r="M6443" i="5" s="1"/>
  <c r="L6444" i="5"/>
  <c r="M6444" i="5" s="1"/>
  <c r="L6445" i="5"/>
  <c r="M6445" i="5" s="1"/>
  <c r="L6446" i="5"/>
  <c r="M6446" i="5" s="1"/>
  <c r="L6447" i="5"/>
  <c r="M6447" i="5" s="1"/>
  <c r="L6448" i="5"/>
  <c r="M6448" i="5" s="1"/>
  <c r="L6449" i="5"/>
  <c r="M6449" i="5" s="1"/>
  <c r="L6450" i="5"/>
  <c r="M6450" i="5" s="1"/>
  <c r="L6451" i="5"/>
  <c r="M6451" i="5" s="1"/>
  <c r="L6452" i="5"/>
  <c r="M6452" i="5" s="1"/>
  <c r="L6453" i="5"/>
  <c r="M6453" i="5" s="1"/>
  <c r="L6454" i="5"/>
  <c r="M6454" i="5" s="1"/>
  <c r="L6455" i="5"/>
  <c r="M6455" i="5" s="1"/>
  <c r="L6456" i="5"/>
  <c r="M6456" i="5" s="1"/>
  <c r="L6457" i="5"/>
  <c r="M6457" i="5" s="1"/>
  <c r="L6458" i="5"/>
  <c r="M6458" i="5" s="1"/>
  <c r="L6459" i="5"/>
  <c r="M6459" i="5" s="1"/>
  <c r="L6460" i="5"/>
  <c r="M6460" i="5" s="1"/>
  <c r="L6461" i="5"/>
  <c r="M6461" i="5" s="1"/>
  <c r="L6462" i="5"/>
  <c r="M6462" i="5" s="1"/>
  <c r="L6463" i="5"/>
  <c r="M6463" i="5" s="1"/>
  <c r="L6464" i="5"/>
  <c r="M6464" i="5" s="1"/>
  <c r="L6465" i="5"/>
  <c r="M6465" i="5" s="1"/>
  <c r="L6466" i="5"/>
  <c r="M6466" i="5" s="1"/>
  <c r="L6467" i="5"/>
  <c r="M6467" i="5" s="1"/>
  <c r="L6468" i="5"/>
  <c r="M6468" i="5" s="1"/>
  <c r="L6469" i="5"/>
  <c r="M6469" i="5" s="1"/>
  <c r="L6470" i="5"/>
  <c r="M6470" i="5" s="1"/>
  <c r="L6471" i="5"/>
  <c r="M6471" i="5" s="1"/>
  <c r="L6472" i="5"/>
  <c r="M6472" i="5" s="1"/>
  <c r="L6473" i="5"/>
  <c r="M6473" i="5" s="1"/>
  <c r="L6474" i="5"/>
  <c r="M6474" i="5" s="1"/>
  <c r="L6475" i="5"/>
  <c r="M6475" i="5" s="1"/>
  <c r="L6476" i="5"/>
  <c r="M6476" i="5" s="1"/>
  <c r="L6477" i="5"/>
  <c r="M6477" i="5" s="1"/>
  <c r="L6478" i="5"/>
  <c r="M6478" i="5" s="1"/>
  <c r="L6479" i="5"/>
  <c r="M6479" i="5" s="1"/>
  <c r="L6480" i="5"/>
  <c r="M6480" i="5" s="1"/>
  <c r="L6481" i="5"/>
  <c r="M6481" i="5" s="1"/>
  <c r="L6482" i="5"/>
  <c r="M6482" i="5" s="1"/>
  <c r="L6483" i="5"/>
  <c r="M6483" i="5" s="1"/>
  <c r="L6484" i="5"/>
  <c r="M6484" i="5" s="1"/>
  <c r="L6485" i="5"/>
  <c r="M6485" i="5" s="1"/>
  <c r="L6486" i="5"/>
  <c r="M6486" i="5" s="1"/>
  <c r="L6487" i="5"/>
  <c r="M6487" i="5" s="1"/>
  <c r="L6488" i="5"/>
  <c r="M6488" i="5" s="1"/>
  <c r="L6489" i="5"/>
  <c r="M6489" i="5" s="1"/>
  <c r="L6490" i="5"/>
  <c r="M6490" i="5" s="1"/>
  <c r="L6491" i="5"/>
  <c r="M6491" i="5" s="1"/>
  <c r="L6492" i="5"/>
  <c r="M6492" i="5" s="1"/>
  <c r="L6493" i="5"/>
  <c r="M6493" i="5" s="1"/>
  <c r="L6494" i="5"/>
  <c r="M6494" i="5" s="1"/>
  <c r="L6495" i="5"/>
  <c r="M6495" i="5" s="1"/>
  <c r="L6496" i="5"/>
  <c r="M6496" i="5" s="1"/>
  <c r="L6497" i="5"/>
  <c r="M6497" i="5" s="1"/>
  <c r="L6498" i="5"/>
  <c r="M6498" i="5" s="1"/>
  <c r="L6499" i="5"/>
  <c r="M6499" i="5" s="1"/>
  <c r="L6500" i="5"/>
  <c r="M6500" i="5" s="1"/>
  <c r="L6501" i="5"/>
  <c r="M6501" i="5" s="1"/>
  <c r="L6502" i="5"/>
  <c r="M6502" i="5" s="1"/>
  <c r="L6503" i="5"/>
  <c r="M6503" i="5" s="1"/>
  <c r="L6504" i="5"/>
  <c r="M6504" i="5" s="1"/>
  <c r="L6505" i="5"/>
  <c r="M6505" i="5" s="1"/>
  <c r="L6506" i="5"/>
  <c r="M6506" i="5" s="1"/>
  <c r="L6507" i="5"/>
  <c r="M6507" i="5" s="1"/>
  <c r="L6508" i="5"/>
  <c r="M6508" i="5" s="1"/>
  <c r="L6509" i="5"/>
  <c r="M6509" i="5" s="1"/>
  <c r="L6510" i="5"/>
  <c r="M6510" i="5" s="1"/>
  <c r="L6511" i="5"/>
  <c r="M6511" i="5" s="1"/>
  <c r="L6512" i="5"/>
  <c r="M6512" i="5" s="1"/>
  <c r="L6513" i="5"/>
  <c r="M6513" i="5" s="1"/>
  <c r="L6514" i="5"/>
  <c r="M6514" i="5" s="1"/>
  <c r="L6515" i="5"/>
  <c r="M6515" i="5" s="1"/>
  <c r="L6516" i="5"/>
  <c r="M6516" i="5" s="1"/>
  <c r="L6517" i="5"/>
  <c r="M6517" i="5" s="1"/>
  <c r="L6518" i="5"/>
  <c r="M6518" i="5" s="1"/>
  <c r="L6519" i="5"/>
  <c r="M6519" i="5" s="1"/>
  <c r="L6520" i="5"/>
  <c r="M6520" i="5" s="1"/>
  <c r="L6521" i="5"/>
  <c r="M6521" i="5" s="1"/>
  <c r="L6522" i="5"/>
  <c r="M6522" i="5" s="1"/>
  <c r="L6523" i="5"/>
  <c r="M6523" i="5" s="1"/>
  <c r="L6524" i="5"/>
  <c r="M6524" i="5" s="1"/>
  <c r="L6525" i="5"/>
  <c r="M6525" i="5" s="1"/>
  <c r="L6526" i="5"/>
  <c r="M6526" i="5" s="1"/>
  <c r="L6527" i="5"/>
  <c r="M6527" i="5" s="1"/>
  <c r="L6528" i="5"/>
  <c r="M6528" i="5" s="1"/>
  <c r="L6529" i="5"/>
  <c r="M6529" i="5" s="1"/>
  <c r="L6530" i="5"/>
  <c r="M6530" i="5" s="1"/>
  <c r="L6531" i="5"/>
  <c r="M6531" i="5" s="1"/>
  <c r="L6532" i="5"/>
  <c r="M6532" i="5" s="1"/>
  <c r="L6533" i="5"/>
  <c r="M6533" i="5" s="1"/>
  <c r="L6534" i="5"/>
  <c r="M6534" i="5" s="1"/>
  <c r="L6535" i="5"/>
  <c r="M6535" i="5" s="1"/>
  <c r="L6536" i="5"/>
  <c r="M6536" i="5" s="1"/>
  <c r="L6537" i="5"/>
  <c r="M6537" i="5" s="1"/>
  <c r="L6538" i="5"/>
  <c r="M6538" i="5" s="1"/>
  <c r="L6539" i="5"/>
  <c r="M6539" i="5" s="1"/>
  <c r="L6540" i="5"/>
  <c r="M6540" i="5" s="1"/>
  <c r="L6541" i="5"/>
  <c r="M6541" i="5" s="1"/>
  <c r="L6542" i="5"/>
  <c r="M6542" i="5" s="1"/>
  <c r="L6543" i="5"/>
  <c r="M6543" i="5" s="1"/>
  <c r="L6544" i="5"/>
  <c r="M6544" i="5" s="1"/>
  <c r="L6545" i="5"/>
  <c r="M6545" i="5" s="1"/>
  <c r="L6546" i="5"/>
  <c r="M6546" i="5" s="1"/>
  <c r="L6547" i="5"/>
  <c r="M6547" i="5" s="1"/>
  <c r="L6548" i="5"/>
  <c r="M6548" i="5" s="1"/>
  <c r="L6549" i="5"/>
  <c r="M6549" i="5" s="1"/>
  <c r="L6550" i="5"/>
  <c r="M6550" i="5" s="1"/>
  <c r="L6551" i="5"/>
  <c r="M6551" i="5" s="1"/>
  <c r="L6552" i="5"/>
  <c r="M6552" i="5" s="1"/>
  <c r="L6553" i="5"/>
  <c r="M6553" i="5" s="1"/>
  <c r="L6554" i="5"/>
  <c r="M6554" i="5" s="1"/>
  <c r="L6555" i="5"/>
  <c r="M6555" i="5" s="1"/>
  <c r="L6556" i="5"/>
  <c r="M6556" i="5" s="1"/>
  <c r="L6557" i="5"/>
  <c r="M6557" i="5" s="1"/>
  <c r="L6558" i="5"/>
  <c r="M6558" i="5" s="1"/>
  <c r="L6559" i="5"/>
  <c r="M6559" i="5" s="1"/>
  <c r="L6560" i="5"/>
  <c r="M6560" i="5" s="1"/>
  <c r="L6561" i="5"/>
  <c r="M6561" i="5" s="1"/>
  <c r="L6562" i="5"/>
  <c r="M6562" i="5" s="1"/>
  <c r="L6563" i="5"/>
  <c r="M6563" i="5" s="1"/>
  <c r="L6564" i="5"/>
  <c r="M6564" i="5" s="1"/>
  <c r="L6565" i="5"/>
  <c r="M6565" i="5" s="1"/>
  <c r="L6566" i="5"/>
  <c r="M6566" i="5" s="1"/>
  <c r="L6567" i="5"/>
  <c r="M6567" i="5" s="1"/>
  <c r="L6568" i="5"/>
  <c r="M6568" i="5" s="1"/>
  <c r="L6569" i="5"/>
  <c r="M6569" i="5" s="1"/>
  <c r="L6570" i="5"/>
  <c r="M6570" i="5" s="1"/>
  <c r="L6571" i="5"/>
  <c r="M6571" i="5" s="1"/>
  <c r="L6572" i="5"/>
  <c r="M6572" i="5" s="1"/>
  <c r="L6573" i="5"/>
  <c r="M6573" i="5" s="1"/>
  <c r="L6574" i="5"/>
  <c r="M6574" i="5" s="1"/>
  <c r="L6575" i="5"/>
  <c r="M6575" i="5" s="1"/>
  <c r="L6576" i="5"/>
  <c r="M6576" i="5" s="1"/>
  <c r="L6577" i="5"/>
  <c r="M6577" i="5" s="1"/>
  <c r="L6578" i="5"/>
  <c r="M6578" i="5" s="1"/>
  <c r="L6579" i="5"/>
  <c r="M6579" i="5" s="1"/>
  <c r="L6580" i="5"/>
  <c r="M6580" i="5" s="1"/>
  <c r="L6581" i="5"/>
  <c r="M6581" i="5" s="1"/>
  <c r="L6582" i="5"/>
  <c r="M6582" i="5" s="1"/>
  <c r="L6583" i="5"/>
  <c r="M6583" i="5" s="1"/>
  <c r="L6584" i="5"/>
  <c r="M6584" i="5" s="1"/>
  <c r="L6585" i="5"/>
  <c r="M6585" i="5" s="1"/>
  <c r="L6586" i="5"/>
  <c r="M6586" i="5" s="1"/>
  <c r="L6587" i="5"/>
  <c r="M6587" i="5" s="1"/>
  <c r="L6588" i="5"/>
  <c r="M6588" i="5" s="1"/>
  <c r="L6589" i="5"/>
  <c r="M6589" i="5" s="1"/>
  <c r="L6590" i="5"/>
  <c r="M6590" i="5" s="1"/>
  <c r="L6591" i="5"/>
  <c r="M6591" i="5" s="1"/>
  <c r="L6592" i="5"/>
  <c r="M6592" i="5" s="1"/>
  <c r="L6593" i="5"/>
  <c r="M6593" i="5" s="1"/>
  <c r="L6594" i="5"/>
  <c r="M6594" i="5" s="1"/>
  <c r="L6595" i="5"/>
  <c r="M6595" i="5" s="1"/>
  <c r="L6596" i="5"/>
  <c r="M6596" i="5" s="1"/>
  <c r="L6597" i="5"/>
  <c r="M6597" i="5" s="1"/>
  <c r="L6598" i="5"/>
  <c r="M6598" i="5" s="1"/>
  <c r="L6599" i="5"/>
  <c r="M6599" i="5" s="1"/>
  <c r="L6600" i="5"/>
  <c r="M6600" i="5" s="1"/>
  <c r="L6601" i="5"/>
  <c r="M6601" i="5" s="1"/>
  <c r="L6602" i="5"/>
  <c r="M6602" i="5" s="1"/>
  <c r="L6603" i="5"/>
  <c r="M6603" i="5" s="1"/>
  <c r="L6604" i="5"/>
  <c r="M6604" i="5" s="1"/>
  <c r="L6605" i="5"/>
  <c r="M6605" i="5" s="1"/>
  <c r="L6606" i="5"/>
  <c r="M6606" i="5" s="1"/>
  <c r="L6607" i="5"/>
  <c r="M6607" i="5" s="1"/>
  <c r="L6608" i="5"/>
  <c r="M6608" i="5" s="1"/>
  <c r="L6609" i="5"/>
  <c r="M6609" i="5" s="1"/>
  <c r="L6610" i="5"/>
  <c r="M6610" i="5" s="1"/>
  <c r="L6611" i="5"/>
  <c r="M6611" i="5" s="1"/>
  <c r="L6612" i="5"/>
  <c r="M6612" i="5" s="1"/>
  <c r="L6613" i="5"/>
  <c r="M6613" i="5" s="1"/>
  <c r="L6614" i="5"/>
  <c r="M6614" i="5" s="1"/>
  <c r="L6615" i="5"/>
  <c r="M6615" i="5" s="1"/>
  <c r="L6616" i="5"/>
  <c r="M6616" i="5" s="1"/>
  <c r="L6617" i="5"/>
  <c r="M6617" i="5" s="1"/>
  <c r="L6618" i="5"/>
  <c r="M6618" i="5" s="1"/>
  <c r="L6619" i="5"/>
  <c r="M6619" i="5" s="1"/>
  <c r="L6620" i="5"/>
  <c r="M6620" i="5" s="1"/>
  <c r="L6621" i="5"/>
  <c r="M6621" i="5" s="1"/>
  <c r="L6622" i="5"/>
  <c r="M6622" i="5" s="1"/>
  <c r="L6623" i="5"/>
  <c r="M6623" i="5" s="1"/>
  <c r="L6624" i="5"/>
  <c r="M6624" i="5" s="1"/>
  <c r="L6625" i="5"/>
  <c r="M6625" i="5" s="1"/>
  <c r="L6626" i="5"/>
  <c r="M6626" i="5" s="1"/>
  <c r="L6627" i="5"/>
  <c r="M6627" i="5" s="1"/>
  <c r="L6628" i="5"/>
  <c r="M6628" i="5" s="1"/>
  <c r="L6629" i="5"/>
  <c r="M6629" i="5" s="1"/>
  <c r="L6630" i="5"/>
  <c r="M6630" i="5" s="1"/>
  <c r="L6631" i="5"/>
  <c r="M6631" i="5" s="1"/>
  <c r="L6632" i="5"/>
  <c r="M6632" i="5" s="1"/>
  <c r="L6633" i="5"/>
  <c r="M6633" i="5" s="1"/>
  <c r="L6634" i="5"/>
  <c r="M6634" i="5" s="1"/>
  <c r="L6635" i="5"/>
  <c r="M6635" i="5" s="1"/>
  <c r="L6636" i="5"/>
  <c r="M6636" i="5" s="1"/>
  <c r="L6637" i="5"/>
  <c r="M6637" i="5" s="1"/>
  <c r="L6638" i="5"/>
  <c r="M6638" i="5" s="1"/>
  <c r="L6639" i="5"/>
  <c r="M6639" i="5" s="1"/>
  <c r="L6640" i="5"/>
  <c r="M6640" i="5" s="1"/>
  <c r="L6641" i="5"/>
  <c r="M6641" i="5" s="1"/>
  <c r="L6642" i="5"/>
  <c r="M6642" i="5" s="1"/>
  <c r="L6643" i="5"/>
  <c r="M6643" i="5" s="1"/>
  <c r="L6644" i="5"/>
  <c r="M6644" i="5" s="1"/>
  <c r="L6645" i="5"/>
  <c r="M6645" i="5" s="1"/>
  <c r="L6646" i="5"/>
  <c r="M6646" i="5" s="1"/>
  <c r="L6647" i="5"/>
  <c r="M6647" i="5" s="1"/>
  <c r="L6648" i="5"/>
  <c r="M6648" i="5" s="1"/>
  <c r="L6649" i="5"/>
  <c r="M6649" i="5" s="1"/>
  <c r="L6650" i="5"/>
  <c r="M6650" i="5" s="1"/>
  <c r="L6651" i="5"/>
  <c r="M6651" i="5" s="1"/>
  <c r="L6652" i="5"/>
  <c r="M6652" i="5" s="1"/>
  <c r="L6653" i="5"/>
  <c r="M6653" i="5" s="1"/>
  <c r="L6654" i="5"/>
  <c r="M6654" i="5" s="1"/>
  <c r="L6655" i="5"/>
  <c r="M6655" i="5" s="1"/>
  <c r="L6656" i="5"/>
  <c r="M6656" i="5" s="1"/>
  <c r="L6657" i="5"/>
  <c r="M6657" i="5" s="1"/>
  <c r="L6658" i="5"/>
  <c r="M6658" i="5" s="1"/>
  <c r="L6659" i="5"/>
  <c r="M6659" i="5" s="1"/>
  <c r="L6660" i="5"/>
  <c r="M6660" i="5" s="1"/>
  <c r="L6661" i="5"/>
  <c r="M6661" i="5" s="1"/>
  <c r="L6662" i="5"/>
  <c r="M6662" i="5" s="1"/>
  <c r="L6663" i="5"/>
  <c r="M6663" i="5" s="1"/>
  <c r="L6664" i="5"/>
  <c r="M6664" i="5" s="1"/>
  <c r="L6665" i="5"/>
  <c r="M6665" i="5" s="1"/>
  <c r="L6666" i="5"/>
  <c r="M6666" i="5" s="1"/>
  <c r="L6667" i="5"/>
  <c r="M6667" i="5" s="1"/>
  <c r="L6668" i="5"/>
  <c r="M6668" i="5" s="1"/>
  <c r="L6669" i="5"/>
  <c r="M6669" i="5" s="1"/>
  <c r="L6670" i="5"/>
  <c r="M6670" i="5" s="1"/>
  <c r="L6671" i="5"/>
  <c r="M6671" i="5" s="1"/>
  <c r="L6672" i="5"/>
  <c r="M6672" i="5" s="1"/>
  <c r="L6673" i="5"/>
  <c r="M6673" i="5" s="1"/>
  <c r="L6674" i="5"/>
  <c r="M6674" i="5" s="1"/>
  <c r="L6675" i="5"/>
  <c r="M6675" i="5" s="1"/>
  <c r="L6676" i="5"/>
  <c r="M6676" i="5" s="1"/>
  <c r="L6677" i="5"/>
  <c r="M6677" i="5" s="1"/>
  <c r="L6678" i="5"/>
  <c r="M6678" i="5" s="1"/>
  <c r="L6679" i="5"/>
  <c r="M6679" i="5" s="1"/>
  <c r="L6680" i="5"/>
  <c r="M6680" i="5" s="1"/>
  <c r="L6681" i="5"/>
  <c r="M6681" i="5" s="1"/>
  <c r="L6682" i="5"/>
  <c r="M6682" i="5" s="1"/>
  <c r="L6683" i="5"/>
  <c r="M6683" i="5" s="1"/>
  <c r="L6684" i="5"/>
  <c r="M6684" i="5" s="1"/>
  <c r="L6685" i="5"/>
  <c r="M6685" i="5" s="1"/>
  <c r="L6686" i="5"/>
  <c r="M6686" i="5" s="1"/>
  <c r="L6687" i="5"/>
  <c r="M6687" i="5" s="1"/>
  <c r="L6688" i="5"/>
  <c r="M6688" i="5" s="1"/>
  <c r="L6689" i="5"/>
  <c r="M6689" i="5" s="1"/>
  <c r="L6690" i="5"/>
  <c r="M6690" i="5" s="1"/>
  <c r="L6691" i="5"/>
  <c r="M6691" i="5" s="1"/>
  <c r="L6692" i="5"/>
  <c r="M6692" i="5" s="1"/>
  <c r="L6693" i="5"/>
  <c r="M6693" i="5" s="1"/>
  <c r="L6694" i="5"/>
  <c r="M6694" i="5" s="1"/>
  <c r="L6695" i="5"/>
  <c r="M6695" i="5" s="1"/>
  <c r="L6696" i="5"/>
  <c r="M6696" i="5" s="1"/>
  <c r="L6697" i="5"/>
  <c r="M6697" i="5" s="1"/>
  <c r="L6698" i="5"/>
  <c r="M6698" i="5" s="1"/>
  <c r="L6699" i="5"/>
  <c r="M6699" i="5" s="1"/>
  <c r="L6700" i="5"/>
  <c r="M6700" i="5" s="1"/>
  <c r="L6701" i="5"/>
  <c r="M6701" i="5" s="1"/>
  <c r="L6702" i="5"/>
  <c r="M6702" i="5" s="1"/>
  <c r="L6703" i="5"/>
  <c r="M6703" i="5" s="1"/>
  <c r="L6704" i="5"/>
  <c r="M6704" i="5" s="1"/>
  <c r="L6705" i="5"/>
  <c r="M6705" i="5" s="1"/>
  <c r="L6706" i="5"/>
  <c r="M6706" i="5" s="1"/>
  <c r="L6707" i="5"/>
  <c r="M6707" i="5" s="1"/>
  <c r="L6708" i="5"/>
  <c r="M6708" i="5" s="1"/>
  <c r="L6709" i="5"/>
  <c r="M6709" i="5" s="1"/>
  <c r="L6710" i="5"/>
  <c r="M6710" i="5" s="1"/>
  <c r="L6711" i="5"/>
  <c r="M6711" i="5" s="1"/>
  <c r="L6712" i="5"/>
  <c r="M6712" i="5" s="1"/>
  <c r="L6713" i="5"/>
  <c r="M6713" i="5" s="1"/>
  <c r="L6714" i="5"/>
  <c r="M6714" i="5" s="1"/>
  <c r="L6715" i="5"/>
  <c r="M6715" i="5" s="1"/>
  <c r="L6716" i="5"/>
  <c r="M6716" i="5" s="1"/>
  <c r="L6717" i="5"/>
  <c r="M6717" i="5" s="1"/>
  <c r="L6718" i="5"/>
  <c r="M6718" i="5" s="1"/>
  <c r="L6719" i="5"/>
  <c r="M6719" i="5" s="1"/>
  <c r="L6720" i="5"/>
  <c r="M6720" i="5" s="1"/>
  <c r="L6721" i="5"/>
  <c r="M6721" i="5" s="1"/>
  <c r="L6722" i="5"/>
  <c r="M6722" i="5" s="1"/>
  <c r="L6723" i="5"/>
  <c r="M6723" i="5" s="1"/>
  <c r="L6724" i="5"/>
  <c r="M6724" i="5" s="1"/>
  <c r="L6725" i="5"/>
  <c r="M6725" i="5" s="1"/>
  <c r="L6726" i="5"/>
  <c r="M6726" i="5" s="1"/>
  <c r="L6727" i="5"/>
  <c r="M6727" i="5" s="1"/>
  <c r="L6728" i="5"/>
  <c r="M6728" i="5" s="1"/>
  <c r="L6729" i="5"/>
  <c r="M6729" i="5" s="1"/>
  <c r="L6730" i="5"/>
  <c r="M6730" i="5" s="1"/>
  <c r="L6731" i="5"/>
  <c r="M6731" i="5" s="1"/>
  <c r="L6732" i="5"/>
  <c r="M6732" i="5" s="1"/>
  <c r="L6733" i="5"/>
  <c r="M6733" i="5" s="1"/>
  <c r="L6734" i="5"/>
  <c r="M6734" i="5" s="1"/>
  <c r="L6735" i="5"/>
  <c r="M6735" i="5" s="1"/>
  <c r="L6736" i="5"/>
  <c r="M6736" i="5" s="1"/>
  <c r="L6737" i="5"/>
  <c r="M6737" i="5" s="1"/>
  <c r="L6738" i="5"/>
  <c r="M6738" i="5" s="1"/>
  <c r="L6739" i="5"/>
  <c r="M6739" i="5" s="1"/>
  <c r="L6740" i="5"/>
  <c r="M6740" i="5" s="1"/>
  <c r="L6741" i="5"/>
  <c r="M6741" i="5" s="1"/>
  <c r="L6742" i="5"/>
  <c r="M6742" i="5" s="1"/>
  <c r="L6743" i="5"/>
  <c r="M6743" i="5" s="1"/>
  <c r="L6744" i="5"/>
  <c r="M6744" i="5" s="1"/>
  <c r="L6745" i="5"/>
  <c r="M6745" i="5" s="1"/>
  <c r="L6746" i="5"/>
  <c r="M6746" i="5" s="1"/>
  <c r="L6747" i="5"/>
  <c r="M6747" i="5" s="1"/>
  <c r="L6748" i="5"/>
  <c r="M6748" i="5" s="1"/>
  <c r="L6749" i="5"/>
  <c r="M6749" i="5" s="1"/>
  <c r="L6750" i="5"/>
  <c r="M6750" i="5" s="1"/>
  <c r="L6751" i="5"/>
  <c r="M6751" i="5" s="1"/>
  <c r="L6752" i="5"/>
  <c r="M6752" i="5" s="1"/>
  <c r="L6753" i="5"/>
  <c r="M6753" i="5" s="1"/>
  <c r="L6754" i="5"/>
  <c r="M6754" i="5" s="1"/>
  <c r="L6755" i="5"/>
  <c r="M6755" i="5" s="1"/>
  <c r="L6756" i="5"/>
  <c r="M6756" i="5" s="1"/>
  <c r="L6757" i="5"/>
  <c r="M6757" i="5" s="1"/>
  <c r="L6758" i="5"/>
  <c r="M6758" i="5" s="1"/>
  <c r="L6759" i="5"/>
  <c r="M6759" i="5" s="1"/>
  <c r="L6760" i="5"/>
  <c r="M6760" i="5" s="1"/>
  <c r="L6761" i="5"/>
  <c r="M6761" i="5" s="1"/>
  <c r="L6762" i="5"/>
  <c r="M6762" i="5" s="1"/>
  <c r="L6763" i="5"/>
  <c r="M6763" i="5" s="1"/>
  <c r="L6764" i="5"/>
  <c r="M6764" i="5" s="1"/>
  <c r="L6765" i="5"/>
  <c r="M6765" i="5" s="1"/>
  <c r="L6766" i="5"/>
  <c r="M6766" i="5" s="1"/>
  <c r="L6767" i="5"/>
  <c r="M6767" i="5" s="1"/>
  <c r="L6768" i="5"/>
  <c r="M6768" i="5" s="1"/>
  <c r="L6769" i="5"/>
  <c r="M6769" i="5" s="1"/>
  <c r="L6770" i="5"/>
  <c r="M6770" i="5" s="1"/>
  <c r="L6771" i="5"/>
  <c r="M6771" i="5" s="1"/>
  <c r="L6772" i="5"/>
  <c r="M6772" i="5" s="1"/>
  <c r="L6773" i="5"/>
  <c r="M6773" i="5" s="1"/>
  <c r="L6774" i="5"/>
  <c r="M6774" i="5" s="1"/>
  <c r="L6775" i="5"/>
  <c r="M6775" i="5" s="1"/>
  <c r="L6776" i="5"/>
  <c r="M6776" i="5" s="1"/>
  <c r="L6777" i="5"/>
  <c r="M6777" i="5" s="1"/>
  <c r="L6778" i="5"/>
  <c r="M6778" i="5" s="1"/>
  <c r="L6779" i="5"/>
  <c r="M6779" i="5" s="1"/>
  <c r="L6780" i="5"/>
  <c r="M6780" i="5" s="1"/>
  <c r="L6781" i="5"/>
  <c r="M6781" i="5" s="1"/>
  <c r="L6782" i="5"/>
  <c r="M6782" i="5" s="1"/>
  <c r="L6783" i="5"/>
  <c r="M6783" i="5" s="1"/>
  <c r="L6784" i="5"/>
  <c r="M6784" i="5" s="1"/>
  <c r="L6785" i="5"/>
  <c r="M6785" i="5" s="1"/>
  <c r="L6786" i="5"/>
  <c r="M6786" i="5" s="1"/>
  <c r="L6787" i="5"/>
  <c r="M6787" i="5" s="1"/>
  <c r="L6788" i="5"/>
  <c r="M6788" i="5" s="1"/>
  <c r="L6789" i="5"/>
  <c r="M6789" i="5" s="1"/>
  <c r="L6790" i="5"/>
  <c r="M6790" i="5" s="1"/>
  <c r="L6791" i="5"/>
  <c r="M6791" i="5" s="1"/>
  <c r="L6792" i="5"/>
  <c r="M6792" i="5" s="1"/>
  <c r="L6793" i="5"/>
  <c r="M6793" i="5" s="1"/>
  <c r="L6794" i="5"/>
  <c r="M6794" i="5" s="1"/>
  <c r="L6795" i="5"/>
  <c r="M6795" i="5" s="1"/>
  <c r="L6796" i="5"/>
  <c r="M6796" i="5" s="1"/>
  <c r="L6797" i="5"/>
  <c r="M6797" i="5" s="1"/>
  <c r="L6798" i="5"/>
  <c r="M6798" i="5" s="1"/>
  <c r="L6799" i="5"/>
  <c r="M6799" i="5" s="1"/>
  <c r="L6800" i="5"/>
  <c r="M6800" i="5" s="1"/>
  <c r="L6801" i="5"/>
  <c r="M6801" i="5" s="1"/>
  <c r="L6802" i="5"/>
  <c r="M6802" i="5" s="1"/>
  <c r="L6803" i="5"/>
  <c r="M6803" i="5" s="1"/>
  <c r="L6804" i="5"/>
  <c r="M6804" i="5" s="1"/>
  <c r="L6805" i="5"/>
  <c r="M6805" i="5" s="1"/>
  <c r="L6806" i="5"/>
  <c r="M6806" i="5" s="1"/>
  <c r="L6807" i="5"/>
  <c r="M6807" i="5" s="1"/>
  <c r="L6808" i="5"/>
  <c r="M6808" i="5" s="1"/>
  <c r="L6809" i="5"/>
  <c r="M6809" i="5" s="1"/>
  <c r="L6810" i="5"/>
  <c r="M6810" i="5" s="1"/>
  <c r="L6811" i="5"/>
  <c r="M6811" i="5" s="1"/>
  <c r="L6812" i="5"/>
  <c r="M6812" i="5" s="1"/>
  <c r="L6813" i="5"/>
  <c r="M6813" i="5" s="1"/>
  <c r="L6814" i="5"/>
  <c r="M6814" i="5" s="1"/>
  <c r="L6815" i="5"/>
  <c r="M6815" i="5" s="1"/>
  <c r="L6816" i="5"/>
  <c r="M6816" i="5" s="1"/>
  <c r="L6817" i="5"/>
  <c r="M6817" i="5" s="1"/>
  <c r="L6818" i="5"/>
  <c r="M6818" i="5" s="1"/>
  <c r="L6819" i="5"/>
  <c r="M6819" i="5" s="1"/>
  <c r="L6820" i="5"/>
  <c r="M6820" i="5" s="1"/>
  <c r="L6821" i="5"/>
  <c r="M6821" i="5" s="1"/>
  <c r="L6822" i="5"/>
  <c r="M6822" i="5" s="1"/>
  <c r="L6823" i="5"/>
  <c r="M6823" i="5" s="1"/>
  <c r="L6824" i="5"/>
  <c r="M6824" i="5" s="1"/>
  <c r="L6825" i="5"/>
  <c r="M6825" i="5" s="1"/>
  <c r="L6826" i="5"/>
  <c r="M6826" i="5" s="1"/>
  <c r="L6827" i="5"/>
  <c r="M6827" i="5" s="1"/>
  <c r="L6828" i="5"/>
  <c r="M6828" i="5" s="1"/>
  <c r="L6829" i="5"/>
  <c r="M6829" i="5" s="1"/>
  <c r="L6830" i="5"/>
  <c r="M6830" i="5" s="1"/>
  <c r="L6831" i="5"/>
  <c r="M6831" i="5" s="1"/>
  <c r="L6832" i="5"/>
  <c r="M6832" i="5" s="1"/>
  <c r="L6833" i="5"/>
  <c r="M6833" i="5" s="1"/>
  <c r="L6834" i="5"/>
  <c r="M6834" i="5" s="1"/>
  <c r="L6835" i="5"/>
  <c r="M6835" i="5" s="1"/>
  <c r="L6836" i="5"/>
  <c r="M6836" i="5" s="1"/>
  <c r="L6837" i="5"/>
  <c r="M6837" i="5" s="1"/>
  <c r="L6838" i="5"/>
  <c r="M6838" i="5" s="1"/>
  <c r="L6839" i="5"/>
  <c r="M6839" i="5" s="1"/>
  <c r="L6840" i="5"/>
  <c r="M6840" i="5" s="1"/>
  <c r="L6841" i="5"/>
  <c r="M6841" i="5" s="1"/>
  <c r="L6842" i="5"/>
  <c r="M6842" i="5" s="1"/>
  <c r="L6843" i="5"/>
  <c r="M6843" i="5" s="1"/>
  <c r="L6844" i="5"/>
  <c r="M6844" i="5" s="1"/>
  <c r="L6845" i="5"/>
  <c r="M6845" i="5" s="1"/>
  <c r="L6846" i="5"/>
  <c r="M6846" i="5" s="1"/>
  <c r="L6847" i="5"/>
  <c r="M6847" i="5" s="1"/>
  <c r="L6848" i="5"/>
  <c r="M6848" i="5" s="1"/>
  <c r="L6849" i="5"/>
  <c r="M6849" i="5" s="1"/>
  <c r="L6850" i="5"/>
  <c r="M6850" i="5" s="1"/>
  <c r="L6851" i="5"/>
  <c r="M6851" i="5" s="1"/>
  <c r="L6852" i="5"/>
  <c r="M6852" i="5" s="1"/>
  <c r="L6853" i="5"/>
  <c r="M6853" i="5" s="1"/>
  <c r="L6854" i="5"/>
  <c r="M6854" i="5" s="1"/>
  <c r="L6855" i="5"/>
  <c r="M6855" i="5" s="1"/>
  <c r="L6856" i="5"/>
  <c r="M6856" i="5" s="1"/>
  <c r="L6857" i="5"/>
  <c r="M6857" i="5" s="1"/>
  <c r="L6858" i="5"/>
  <c r="M6858" i="5" s="1"/>
  <c r="L6859" i="5"/>
  <c r="M6859" i="5" s="1"/>
  <c r="L6860" i="5"/>
  <c r="M6860" i="5" s="1"/>
  <c r="L6861" i="5"/>
  <c r="M6861" i="5" s="1"/>
  <c r="L6862" i="5"/>
  <c r="M6862" i="5" s="1"/>
  <c r="L6863" i="5"/>
  <c r="M6863" i="5" s="1"/>
  <c r="L6864" i="5"/>
  <c r="M6864" i="5" s="1"/>
  <c r="L6865" i="5"/>
  <c r="M6865" i="5" s="1"/>
  <c r="L6866" i="5"/>
  <c r="M6866" i="5" s="1"/>
  <c r="L6867" i="5"/>
  <c r="M6867" i="5" s="1"/>
  <c r="L6868" i="5"/>
  <c r="M6868" i="5" s="1"/>
  <c r="L6869" i="5"/>
  <c r="M6869" i="5" s="1"/>
  <c r="L6870" i="5"/>
  <c r="M6870" i="5" s="1"/>
  <c r="L6871" i="5"/>
  <c r="M6871" i="5" s="1"/>
  <c r="L6872" i="5"/>
  <c r="M6872" i="5" s="1"/>
  <c r="L6873" i="5"/>
  <c r="M6873" i="5" s="1"/>
  <c r="L6874" i="5"/>
  <c r="M6874" i="5" s="1"/>
  <c r="L6875" i="5"/>
  <c r="M6875" i="5" s="1"/>
  <c r="L6876" i="5"/>
  <c r="M6876" i="5" s="1"/>
  <c r="L6877" i="5"/>
  <c r="M6877" i="5" s="1"/>
  <c r="L6878" i="5"/>
  <c r="M6878" i="5" s="1"/>
  <c r="L6879" i="5"/>
  <c r="M6879" i="5" s="1"/>
  <c r="L6880" i="5"/>
  <c r="M6880" i="5" s="1"/>
  <c r="L6881" i="5"/>
  <c r="M6881" i="5" s="1"/>
  <c r="L6882" i="5"/>
  <c r="M6882" i="5" s="1"/>
  <c r="L6883" i="5"/>
  <c r="M6883" i="5" s="1"/>
  <c r="L6884" i="5"/>
  <c r="M6884" i="5" s="1"/>
  <c r="L6885" i="5"/>
  <c r="M6885" i="5" s="1"/>
  <c r="L6886" i="5"/>
  <c r="M6886" i="5" s="1"/>
  <c r="L6887" i="5"/>
  <c r="M6887" i="5" s="1"/>
  <c r="L6888" i="5"/>
  <c r="M6888" i="5" s="1"/>
  <c r="L6889" i="5"/>
  <c r="M6889" i="5" s="1"/>
  <c r="L6890" i="5"/>
  <c r="M6890" i="5" s="1"/>
  <c r="L6891" i="5"/>
  <c r="M6891" i="5" s="1"/>
  <c r="L6892" i="5"/>
  <c r="M6892" i="5" s="1"/>
  <c r="L6893" i="5"/>
  <c r="M6893" i="5" s="1"/>
  <c r="L6894" i="5"/>
  <c r="M6894" i="5" s="1"/>
  <c r="L6895" i="5"/>
  <c r="M6895" i="5" s="1"/>
  <c r="L6896" i="5"/>
  <c r="M6896" i="5" s="1"/>
  <c r="L6897" i="5"/>
  <c r="M6897" i="5" s="1"/>
  <c r="L6898" i="5"/>
  <c r="M6898" i="5" s="1"/>
  <c r="L6899" i="5"/>
  <c r="M6899" i="5" s="1"/>
  <c r="L6900" i="5"/>
  <c r="M6900" i="5" s="1"/>
  <c r="L6901" i="5"/>
  <c r="M6901" i="5" s="1"/>
  <c r="L6902" i="5"/>
  <c r="M6902" i="5" s="1"/>
  <c r="L6903" i="5"/>
  <c r="M6903" i="5" s="1"/>
  <c r="L6904" i="5"/>
  <c r="M6904" i="5" s="1"/>
  <c r="L6905" i="5"/>
  <c r="M6905" i="5" s="1"/>
  <c r="L6906" i="5"/>
  <c r="M6906" i="5" s="1"/>
  <c r="L6907" i="5"/>
  <c r="M6907" i="5" s="1"/>
  <c r="L6908" i="5"/>
  <c r="M6908" i="5" s="1"/>
  <c r="L6909" i="5"/>
  <c r="M6909" i="5" s="1"/>
  <c r="L6910" i="5"/>
  <c r="M6910" i="5" s="1"/>
  <c r="L6911" i="5"/>
  <c r="M6911" i="5" s="1"/>
  <c r="L6912" i="5"/>
  <c r="M6912" i="5" s="1"/>
  <c r="L6913" i="5"/>
  <c r="M6913" i="5" s="1"/>
  <c r="L6914" i="5"/>
  <c r="M6914" i="5" s="1"/>
  <c r="L6915" i="5"/>
  <c r="M6915" i="5" s="1"/>
  <c r="L6916" i="5"/>
  <c r="M6916" i="5" s="1"/>
  <c r="L6917" i="5"/>
  <c r="M6917" i="5" s="1"/>
  <c r="L6918" i="5"/>
  <c r="M6918" i="5" s="1"/>
  <c r="L6919" i="5"/>
  <c r="M6919" i="5" s="1"/>
  <c r="L6920" i="5"/>
  <c r="M6920" i="5" s="1"/>
  <c r="L6921" i="5"/>
  <c r="M6921" i="5" s="1"/>
  <c r="L6922" i="5"/>
  <c r="M6922" i="5" s="1"/>
  <c r="L6923" i="5"/>
  <c r="M6923" i="5" s="1"/>
  <c r="L6924" i="5"/>
  <c r="M6924" i="5" s="1"/>
  <c r="L6925" i="5"/>
  <c r="M6925" i="5" s="1"/>
  <c r="L6926" i="5"/>
  <c r="M6926" i="5" s="1"/>
  <c r="L6927" i="5"/>
  <c r="M6927" i="5" s="1"/>
  <c r="L6928" i="5"/>
  <c r="M6928" i="5" s="1"/>
  <c r="L6929" i="5"/>
  <c r="M6929" i="5" s="1"/>
  <c r="L6930" i="5"/>
  <c r="M6930" i="5" s="1"/>
  <c r="L6931" i="5"/>
  <c r="M6931" i="5" s="1"/>
  <c r="L6932" i="5"/>
  <c r="M6932" i="5" s="1"/>
  <c r="L6933" i="5"/>
  <c r="M6933" i="5" s="1"/>
  <c r="L6934" i="5"/>
  <c r="M6934" i="5" s="1"/>
  <c r="L6935" i="5"/>
  <c r="M6935" i="5" s="1"/>
  <c r="L6936" i="5"/>
  <c r="M6936" i="5" s="1"/>
  <c r="L6937" i="5"/>
  <c r="M6937" i="5" s="1"/>
  <c r="L6938" i="5"/>
  <c r="M6938" i="5" s="1"/>
  <c r="L6939" i="5"/>
  <c r="M6939" i="5" s="1"/>
  <c r="L6940" i="5"/>
  <c r="M6940" i="5" s="1"/>
  <c r="L6941" i="5"/>
  <c r="M6941" i="5" s="1"/>
  <c r="L6942" i="5"/>
  <c r="M6942" i="5" s="1"/>
  <c r="L6943" i="5"/>
  <c r="M6943" i="5" s="1"/>
  <c r="L6944" i="5"/>
  <c r="M6944" i="5" s="1"/>
  <c r="L6945" i="5"/>
  <c r="M6945" i="5" s="1"/>
  <c r="L6946" i="5"/>
  <c r="M6946" i="5" s="1"/>
  <c r="L6947" i="5"/>
  <c r="M6947" i="5" s="1"/>
  <c r="L6948" i="5"/>
  <c r="M6948" i="5" s="1"/>
  <c r="L6949" i="5"/>
  <c r="M6949" i="5" s="1"/>
  <c r="L6950" i="5"/>
  <c r="M6950" i="5" s="1"/>
  <c r="L6951" i="5"/>
  <c r="M6951" i="5" s="1"/>
  <c r="L6952" i="5"/>
  <c r="M6952" i="5" s="1"/>
  <c r="L6953" i="5"/>
  <c r="M6953" i="5" s="1"/>
  <c r="L6954" i="5"/>
  <c r="M6954" i="5" s="1"/>
  <c r="L6955" i="5"/>
  <c r="M6955" i="5" s="1"/>
  <c r="L6956" i="5"/>
  <c r="M6956" i="5" s="1"/>
  <c r="L6957" i="5"/>
  <c r="M6957" i="5" s="1"/>
  <c r="L6958" i="5"/>
  <c r="M6958" i="5" s="1"/>
  <c r="L6959" i="5"/>
  <c r="M6959" i="5" s="1"/>
  <c r="L6960" i="5"/>
  <c r="M6960" i="5" s="1"/>
  <c r="L6961" i="5"/>
  <c r="M6961" i="5" s="1"/>
  <c r="L6962" i="5"/>
  <c r="M6962" i="5" s="1"/>
  <c r="L6963" i="5"/>
  <c r="M6963" i="5" s="1"/>
  <c r="L6964" i="5"/>
  <c r="M6964" i="5" s="1"/>
  <c r="L6965" i="5"/>
  <c r="M6965" i="5" s="1"/>
  <c r="L6966" i="5"/>
  <c r="M6966" i="5" s="1"/>
  <c r="L6967" i="5"/>
  <c r="M6967" i="5" s="1"/>
  <c r="L6968" i="5"/>
  <c r="M6968" i="5" s="1"/>
  <c r="L6969" i="5"/>
  <c r="M6969" i="5" s="1"/>
  <c r="L6970" i="5"/>
  <c r="M6970" i="5" s="1"/>
  <c r="L6971" i="5"/>
  <c r="M6971" i="5" s="1"/>
  <c r="L6972" i="5"/>
  <c r="M6972" i="5" s="1"/>
  <c r="L6973" i="5"/>
  <c r="M6973" i="5" s="1"/>
  <c r="L6974" i="5"/>
  <c r="M6974" i="5" s="1"/>
  <c r="L6975" i="5"/>
  <c r="M6975" i="5" s="1"/>
  <c r="L6976" i="5"/>
  <c r="M6976" i="5" s="1"/>
  <c r="L6977" i="5"/>
  <c r="M6977" i="5" s="1"/>
  <c r="L6978" i="5"/>
  <c r="M6978" i="5" s="1"/>
  <c r="L6979" i="5"/>
  <c r="M6979" i="5" s="1"/>
  <c r="L6980" i="5"/>
  <c r="M6980" i="5" s="1"/>
  <c r="L6981" i="5"/>
  <c r="M6981" i="5" s="1"/>
  <c r="L6982" i="5"/>
  <c r="M6982" i="5" s="1"/>
  <c r="L6983" i="5"/>
  <c r="M6983" i="5" s="1"/>
  <c r="L6984" i="5"/>
  <c r="M6984" i="5" s="1"/>
  <c r="L6985" i="5"/>
  <c r="M6985" i="5" s="1"/>
  <c r="L6986" i="5"/>
  <c r="M6986" i="5" s="1"/>
  <c r="L6987" i="5"/>
  <c r="M6987" i="5" s="1"/>
  <c r="L6988" i="5"/>
  <c r="M6988" i="5" s="1"/>
  <c r="L6989" i="5"/>
  <c r="M6989" i="5" s="1"/>
  <c r="L6990" i="5"/>
  <c r="M6990" i="5" s="1"/>
  <c r="L6991" i="5"/>
  <c r="M6991" i="5" s="1"/>
  <c r="L6992" i="5"/>
  <c r="M6992" i="5" s="1"/>
  <c r="L6993" i="5"/>
  <c r="M6993" i="5" s="1"/>
  <c r="L6994" i="5"/>
  <c r="M6994" i="5" s="1"/>
  <c r="L6995" i="5"/>
  <c r="M6995" i="5" s="1"/>
  <c r="L6996" i="5"/>
  <c r="M6996" i="5" s="1"/>
  <c r="L6997" i="5"/>
  <c r="M6997" i="5" s="1"/>
  <c r="L6998" i="5"/>
  <c r="M6998" i="5" s="1"/>
  <c r="L6999" i="5"/>
  <c r="M6999" i="5" s="1"/>
  <c r="L7000" i="5"/>
  <c r="M7000" i="5" s="1"/>
  <c r="L7001" i="5"/>
  <c r="M7001" i="5" s="1"/>
  <c r="L7002" i="5"/>
  <c r="M7002" i="5" s="1"/>
  <c r="L7003" i="5"/>
  <c r="M7003" i="5" s="1"/>
  <c r="L7004" i="5"/>
  <c r="M7004" i="5" s="1"/>
  <c r="L7005" i="5"/>
  <c r="M7005" i="5" s="1"/>
  <c r="L7006" i="5"/>
  <c r="M7006" i="5" s="1"/>
  <c r="L7007" i="5"/>
  <c r="M7007" i="5" s="1"/>
  <c r="L7008" i="5"/>
  <c r="M7008" i="5" s="1"/>
  <c r="L7009" i="5"/>
  <c r="M7009" i="5" s="1"/>
  <c r="L7010" i="5"/>
  <c r="M7010" i="5" s="1"/>
  <c r="L7011" i="5"/>
  <c r="M7011" i="5" s="1"/>
  <c r="L7012" i="5"/>
  <c r="M7012" i="5" s="1"/>
  <c r="L7013" i="5"/>
  <c r="M7013" i="5" s="1"/>
  <c r="L7014" i="5"/>
  <c r="M7014" i="5" s="1"/>
  <c r="L7015" i="5"/>
  <c r="M7015" i="5" s="1"/>
  <c r="L7016" i="5"/>
  <c r="M7016" i="5" s="1"/>
  <c r="L7017" i="5"/>
  <c r="M7017" i="5" s="1"/>
  <c r="L7018" i="5"/>
  <c r="M7018" i="5" s="1"/>
  <c r="L7019" i="5"/>
  <c r="M7019" i="5" s="1"/>
  <c r="L7020" i="5"/>
  <c r="M7020" i="5" s="1"/>
  <c r="L7021" i="5"/>
  <c r="M7021" i="5" s="1"/>
  <c r="L7022" i="5"/>
  <c r="M7022" i="5" s="1"/>
  <c r="L7023" i="5"/>
  <c r="M7023" i="5" s="1"/>
  <c r="L7024" i="5"/>
  <c r="M7024" i="5" s="1"/>
  <c r="L7025" i="5"/>
  <c r="M7025" i="5" s="1"/>
  <c r="L7026" i="5"/>
  <c r="M7026" i="5" s="1"/>
  <c r="L7027" i="5"/>
  <c r="M7027" i="5" s="1"/>
  <c r="L7028" i="5"/>
  <c r="M7028" i="5" s="1"/>
  <c r="L7029" i="5"/>
  <c r="M7029" i="5" s="1"/>
  <c r="L7030" i="5"/>
  <c r="M7030" i="5" s="1"/>
  <c r="L7031" i="5"/>
  <c r="M7031" i="5" s="1"/>
  <c r="L7032" i="5"/>
  <c r="M7032" i="5" s="1"/>
  <c r="L7033" i="5"/>
  <c r="M7033" i="5" s="1"/>
  <c r="L7034" i="5"/>
  <c r="M7034" i="5" s="1"/>
  <c r="L7035" i="5"/>
  <c r="M7035" i="5" s="1"/>
  <c r="L7036" i="5"/>
  <c r="M7036" i="5" s="1"/>
  <c r="L7037" i="5"/>
  <c r="M7037" i="5" s="1"/>
  <c r="L7038" i="5"/>
  <c r="M7038" i="5" s="1"/>
  <c r="L7039" i="5"/>
  <c r="M7039" i="5" s="1"/>
  <c r="L7040" i="5"/>
  <c r="M7040" i="5" s="1"/>
  <c r="L7041" i="5"/>
  <c r="M7041" i="5" s="1"/>
  <c r="L7042" i="5"/>
  <c r="M7042" i="5" s="1"/>
  <c r="L7043" i="5"/>
  <c r="M7043" i="5" s="1"/>
  <c r="L7044" i="5"/>
  <c r="M7044" i="5" s="1"/>
  <c r="L7045" i="5"/>
  <c r="M7045" i="5" s="1"/>
  <c r="L7046" i="5"/>
  <c r="M7046" i="5" s="1"/>
  <c r="L7047" i="5"/>
  <c r="M7047" i="5" s="1"/>
  <c r="L7048" i="5"/>
  <c r="M7048" i="5" s="1"/>
  <c r="L7049" i="5"/>
  <c r="M7049" i="5" s="1"/>
  <c r="L7050" i="5"/>
  <c r="M7050" i="5" s="1"/>
  <c r="L7051" i="5"/>
  <c r="M7051" i="5" s="1"/>
  <c r="L7052" i="5"/>
  <c r="M7052" i="5" s="1"/>
  <c r="L7053" i="5"/>
  <c r="M7053" i="5" s="1"/>
  <c r="L7054" i="5"/>
  <c r="M7054" i="5" s="1"/>
  <c r="L7055" i="5"/>
  <c r="M7055" i="5" s="1"/>
  <c r="L7056" i="5"/>
  <c r="M7056" i="5" s="1"/>
  <c r="L7057" i="5"/>
  <c r="M7057" i="5" s="1"/>
  <c r="L7058" i="5"/>
  <c r="M7058" i="5" s="1"/>
  <c r="L7059" i="5"/>
  <c r="M7059" i="5" s="1"/>
  <c r="L7060" i="5"/>
  <c r="M7060" i="5" s="1"/>
  <c r="L7061" i="5"/>
  <c r="M7061" i="5" s="1"/>
  <c r="L7062" i="5"/>
  <c r="M7062" i="5" s="1"/>
  <c r="L7063" i="5"/>
  <c r="M7063" i="5" s="1"/>
  <c r="L7064" i="5"/>
  <c r="M7064" i="5" s="1"/>
  <c r="L7065" i="5"/>
  <c r="M7065" i="5" s="1"/>
  <c r="L7066" i="5"/>
  <c r="M7066" i="5" s="1"/>
  <c r="L7067" i="5"/>
  <c r="M7067" i="5" s="1"/>
  <c r="L7068" i="5"/>
  <c r="M7068" i="5" s="1"/>
  <c r="L7069" i="5"/>
  <c r="M7069" i="5" s="1"/>
  <c r="L7070" i="5"/>
  <c r="M7070" i="5" s="1"/>
  <c r="L7071" i="5"/>
  <c r="M7071" i="5" s="1"/>
  <c r="L7072" i="5"/>
  <c r="M7072" i="5" s="1"/>
  <c r="L7073" i="5"/>
  <c r="M7073" i="5" s="1"/>
  <c r="L7074" i="5"/>
  <c r="M7074" i="5" s="1"/>
  <c r="L7075" i="5"/>
  <c r="M7075" i="5" s="1"/>
  <c r="L7076" i="5"/>
  <c r="M7076" i="5" s="1"/>
  <c r="L7077" i="5"/>
  <c r="M7077" i="5" s="1"/>
  <c r="L7078" i="5"/>
  <c r="M7078" i="5" s="1"/>
  <c r="L7079" i="5"/>
  <c r="M7079" i="5" s="1"/>
  <c r="L7080" i="5"/>
  <c r="M7080" i="5" s="1"/>
  <c r="L7081" i="5"/>
  <c r="M7081" i="5" s="1"/>
  <c r="L7082" i="5"/>
  <c r="M7082" i="5" s="1"/>
  <c r="L7083" i="5"/>
  <c r="M7083" i="5" s="1"/>
  <c r="L7084" i="5"/>
  <c r="M7084" i="5" s="1"/>
  <c r="L7085" i="5"/>
  <c r="M7085" i="5" s="1"/>
  <c r="L7086" i="5"/>
  <c r="M7086" i="5" s="1"/>
  <c r="L7087" i="5"/>
  <c r="M7087" i="5" s="1"/>
  <c r="L7088" i="5"/>
  <c r="M7088" i="5" s="1"/>
  <c r="L7089" i="5"/>
  <c r="M7089" i="5" s="1"/>
  <c r="L7090" i="5"/>
  <c r="M7090" i="5" s="1"/>
  <c r="L7091" i="5"/>
  <c r="M7091" i="5" s="1"/>
  <c r="L7092" i="5"/>
  <c r="M7092" i="5" s="1"/>
  <c r="L7093" i="5"/>
  <c r="M7093" i="5" s="1"/>
  <c r="L7094" i="5"/>
  <c r="M7094" i="5" s="1"/>
  <c r="L7095" i="5"/>
  <c r="M7095" i="5" s="1"/>
  <c r="L7096" i="5"/>
  <c r="M7096" i="5" s="1"/>
  <c r="L7097" i="5"/>
  <c r="M7097" i="5" s="1"/>
  <c r="L7098" i="5"/>
  <c r="M7098" i="5" s="1"/>
  <c r="L7099" i="5"/>
  <c r="M7099" i="5" s="1"/>
  <c r="L7100" i="5"/>
  <c r="M7100" i="5" s="1"/>
  <c r="L7101" i="5"/>
  <c r="M7101" i="5" s="1"/>
  <c r="L7102" i="5"/>
  <c r="M7102" i="5" s="1"/>
  <c r="L7103" i="5"/>
  <c r="M7103" i="5" s="1"/>
  <c r="L7104" i="5"/>
  <c r="M7104" i="5" s="1"/>
  <c r="L7105" i="5"/>
  <c r="M7105" i="5" s="1"/>
  <c r="L7106" i="5"/>
  <c r="M7106" i="5" s="1"/>
  <c r="L7107" i="5"/>
  <c r="M7107" i="5" s="1"/>
  <c r="L7108" i="5"/>
  <c r="M7108" i="5" s="1"/>
  <c r="L7109" i="5"/>
  <c r="M7109" i="5" s="1"/>
  <c r="L7110" i="5"/>
  <c r="M7110" i="5" s="1"/>
  <c r="L7111" i="5"/>
  <c r="M7111" i="5" s="1"/>
  <c r="L7112" i="5"/>
  <c r="M7112" i="5" s="1"/>
  <c r="L7113" i="5"/>
  <c r="M7113" i="5" s="1"/>
  <c r="L7114" i="5"/>
  <c r="M7114" i="5" s="1"/>
  <c r="L7115" i="5"/>
  <c r="M7115" i="5" s="1"/>
  <c r="L7116" i="5"/>
  <c r="M7116" i="5" s="1"/>
  <c r="L7117" i="5"/>
  <c r="M7117" i="5" s="1"/>
  <c r="L7118" i="5"/>
  <c r="M7118" i="5" s="1"/>
  <c r="L7119" i="5"/>
  <c r="M7119" i="5" s="1"/>
  <c r="L7120" i="5"/>
  <c r="M7120" i="5" s="1"/>
  <c r="L7121" i="5"/>
  <c r="M7121" i="5" s="1"/>
  <c r="L7122" i="5"/>
  <c r="M7122" i="5" s="1"/>
  <c r="L7123" i="5"/>
  <c r="M7123" i="5" s="1"/>
  <c r="L7124" i="5"/>
  <c r="M7124" i="5" s="1"/>
  <c r="L7125" i="5"/>
  <c r="M7125" i="5" s="1"/>
  <c r="L7126" i="5"/>
  <c r="M7126" i="5" s="1"/>
  <c r="L7127" i="5"/>
  <c r="M7127" i="5" s="1"/>
  <c r="L7128" i="5"/>
  <c r="M7128" i="5" s="1"/>
  <c r="L7129" i="5"/>
  <c r="M7129" i="5" s="1"/>
  <c r="L7130" i="5"/>
  <c r="M7130" i="5" s="1"/>
  <c r="L7131" i="5"/>
  <c r="M7131" i="5" s="1"/>
  <c r="L7132" i="5"/>
  <c r="M7132" i="5" s="1"/>
  <c r="L7133" i="5"/>
  <c r="M7133" i="5" s="1"/>
  <c r="L7134" i="5"/>
  <c r="M7134" i="5" s="1"/>
  <c r="L7135" i="5"/>
  <c r="M7135" i="5" s="1"/>
  <c r="L7136" i="5"/>
  <c r="M7136" i="5" s="1"/>
  <c r="L7137" i="5"/>
  <c r="M7137" i="5" s="1"/>
  <c r="L7138" i="5"/>
  <c r="M7138" i="5" s="1"/>
  <c r="L7139" i="5"/>
  <c r="M7139" i="5" s="1"/>
  <c r="L7140" i="5"/>
  <c r="M7140" i="5" s="1"/>
  <c r="L7141" i="5"/>
  <c r="M7141" i="5" s="1"/>
  <c r="L7142" i="5"/>
  <c r="M7142" i="5" s="1"/>
  <c r="L7143" i="5"/>
  <c r="M7143" i="5" s="1"/>
  <c r="L7144" i="5"/>
  <c r="M7144" i="5" s="1"/>
  <c r="L7145" i="5"/>
  <c r="M7145" i="5" s="1"/>
  <c r="L7146" i="5"/>
  <c r="M7146" i="5" s="1"/>
  <c r="L7147" i="5"/>
  <c r="M7147" i="5" s="1"/>
  <c r="L7148" i="5"/>
  <c r="M7148" i="5" s="1"/>
  <c r="L7149" i="5"/>
  <c r="M7149" i="5" s="1"/>
  <c r="L7150" i="5"/>
  <c r="M7150" i="5" s="1"/>
  <c r="L7151" i="5"/>
  <c r="M7151" i="5" s="1"/>
  <c r="L7152" i="5"/>
  <c r="M7152" i="5" s="1"/>
  <c r="L7153" i="5"/>
  <c r="M7153" i="5" s="1"/>
  <c r="L7154" i="5"/>
  <c r="M7154" i="5" s="1"/>
  <c r="L7155" i="5"/>
  <c r="M7155" i="5" s="1"/>
  <c r="L7156" i="5"/>
  <c r="M7156" i="5" s="1"/>
  <c r="L7157" i="5"/>
  <c r="M7157" i="5" s="1"/>
  <c r="L7158" i="5"/>
  <c r="M7158" i="5" s="1"/>
  <c r="L7159" i="5"/>
  <c r="M7159" i="5" s="1"/>
  <c r="L7160" i="5"/>
  <c r="M7160" i="5" s="1"/>
  <c r="L7161" i="5"/>
  <c r="M7161" i="5" s="1"/>
  <c r="L7162" i="5"/>
  <c r="M7162" i="5" s="1"/>
  <c r="L7163" i="5"/>
  <c r="M7163" i="5" s="1"/>
  <c r="L7164" i="5"/>
  <c r="M7164" i="5" s="1"/>
  <c r="L7165" i="5"/>
  <c r="M7165" i="5" s="1"/>
  <c r="L7166" i="5"/>
  <c r="M7166" i="5" s="1"/>
  <c r="L7167" i="5"/>
  <c r="M7167" i="5" s="1"/>
  <c r="L7168" i="5"/>
  <c r="M7168" i="5" s="1"/>
  <c r="L7169" i="5"/>
  <c r="M7169" i="5" s="1"/>
  <c r="L7170" i="5"/>
  <c r="M7170" i="5" s="1"/>
  <c r="L7171" i="5"/>
  <c r="M7171" i="5" s="1"/>
  <c r="L7172" i="5"/>
  <c r="M7172" i="5" s="1"/>
  <c r="L7173" i="5"/>
  <c r="M7173" i="5" s="1"/>
  <c r="L7174" i="5"/>
  <c r="M7174" i="5" s="1"/>
  <c r="L7175" i="5"/>
  <c r="M7175" i="5" s="1"/>
  <c r="L7176" i="5"/>
  <c r="M7176" i="5" s="1"/>
  <c r="L7177" i="5"/>
  <c r="M7177" i="5" s="1"/>
  <c r="L7178" i="5"/>
  <c r="M7178" i="5" s="1"/>
  <c r="L7179" i="5"/>
  <c r="M7179" i="5" s="1"/>
  <c r="L7180" i="5"/>
  <c r="M7180" i="5" s="1"/>
  <c r="L7181" i="5"/>
  <c r="M7181" i="5" s="1"/>
  <c r="L7182" i="5"/>
  <c r="M7182" i="5" s="1"/>
  <c r="L7183" i="5"/>
  <c r="M7183" i="5" s="1"/>
  <c r="L7184" i="5"/>
  <c r="M7184" i="5" s="1"/>
  <c r="L7185" i="5"/>
  <c r="M7185" i="5" s="1"/>
  <c r="L7186" i="5"/>
  <c r="M7186" i="5" s="1"/>
  <c r="L7187" i="5"/>
  <c r="M7187" i="5" s="1"/>
  <c r="L7188" i="5"/>
  <c r="M7188" i="5" s="1"/>
  <c r="L7189" i="5"/>
  <c r="M7189" i="5" s="1"/>
  <c r="L7190" i="5"/>
  <c r="M7190" i="5" s="1"/>
  <c r="L7191" i="5"/>
  <c r="M7191" i="5" s="1"/>
  <c r="L7192" i="5"/>
  <c r="M7192" i="5" s="1"/>
  <c r="L7193" i="5"/>
  <c r="M7193" i="5" s="1"/>
  <c r="L7194" i="5"/>
  <c r="M7194" i="5" s="1"/>
  <c r="L7195" i="5"/>
  <c r="M7195" i="5" s="1"/>
  <c r="L7196" i="5"/>
  <c r="M7196" i="5" s="1"/>
  <c r="L7197" i="5"/>
  <c r="M7197" i="5" s="1"/>
  <c r="L7198" i="5"/>
  <c r="M7198" i="5" s="1"/>
  <c r="L7199" i="5"/>
  <c r="M7199" i="5" s="1"/>
  <c r="L7200" i="5"/>
  <c r="M7200" i="5" s="1"/>
  <c r="L7201" i="5"/>
  <c r="M7201" i="5" s="1"/>
  <c r="L7202" i="5"/>
  <c r="M7202" i="5" s="1"/>
  <c r="L7203" i="5"/>
  <c r="M7203" i="5" s="1"/>
  <c r="L7204" i="5"/>
  <c r="M7204" i="5" s="1"/>
  <c r="L7205" i="5"/>
  <c r="M7205" i="5" s="1"/>
  <c r="L7206" i="5"/>
  <c r="M7206" i="5" s="1"/>
  <c r="L7207" i="5"/>
  <c r="M7207" i="5" s="1"/>
  <c r="L7208" i="5"/>
  <c r="M7208" i="5" s="1"/>
  <c r="L7209" i="5"/>
  <c r="M7209" i="5" s="1"/>
  <c r="L7210" i="5"/>
  <c r="M7210" i="5" s="1"/>
  <c r="L7211" i="5"/>
  <c r="M7211" i="5" s="1"/>
  <c r="L7212" i="5"/>
  <c r="M7212" i="5" s="1"/>
  <c r="L7213" i="5"/>
  <c r="M7213" i="5" s="1"/>
  <c r="L7214" i="5"/>
  <c r="M7214" i="5" s="1"/>
  <c r="L7215" i="5"/>
  <c r="M7215" i="5" s="1"/>
  <c r="L7216" i="5"/>
  <c r="M7216" i="5" s="1"/>
  <c r="L7217" i="5"/>
  <c r="M7217" i="5" s="1"/>
  <c r="L7218" i="5"/>
  <c r="M7218" i="5" s="1"/>
  <c r="L7219" i="5"/>
  <c r="M7219" i="5" s="1"/>
  <c r="L7220" i="5"/>
  <c r="M7220" i="5" s="1"/>
  <c r="L7221" i="5"/>
  <c r="M7221" i="5" s="1"/>
  <c r="L7222" i="5"/>
  <c r="M7222" i="5" s="1"/>
  <c r="L7223" i="5"/>
  <c r="M7223" i="5" s="1"/>
  <c r="L7224" i="5"/>
  <c r="M7224" i="5" s="1"/>
  <c r="L7225" i="5"/>
  <c r="M7225" i="5" s="1"/>
  <c r="L7226" i="5"/>
  <c r="M7226" i="5" s="1"/>
  <c r="L7227" i="5"/>
  <c r="M7227" i="5" s="1"/>
  <c r="L7228" i="5"/>
  <c r="M7228" i="5" s="1"/>
  <c r="L7229" i="5"/>
  <c r="M7229" i="5" s="1"/>
  <c r="L7230" i="5"/>
  <c r="M7230" i="5" s="1"/>
  <c r="L7231" i="5"/>
  <c r="M7231" i="5" s="1"/>
  <c r="L7232" i="5"/>
  <c r="M7232" i="5" s="1"/>
  <c r="L7233" i="5"/>
  <c r="M7233" i="5" s="1"/>
  <c r="L7234" i="5"/>
  <c r="M7234" i="5" s="1"/>
  <c r="L7235" i="5"/>
  <c r="M7235" i="5" s="1"/>
  <c r="L7236" i="5"/>
  <c r="M7236" i="5" s="1"/>
  <c r="L7237" i="5"/>
  <c r="M7237" i="5" s="1"/>
  <c r="L7238" i="5"/>
  <c r="M7238" i="5" s="1"/>
  <c r="L7239" i="5"/>
  <c r="M7239" i="5" s="1"/>
  <c r="L7240" i="5"/>
  <c r="M7240" i="5" s="1"/>
  <c r="L7241" i="5"/>
  <c r="M7241" i="5" s="1"/>
  <c r="L7242" i="5"/>
  <c r="M7242" i="5" s="1"/>
  <c r="L7243" i="5"/>
  <c r="M7243" i="5" s="1"/>
  <c r="L7244" i="5"/>
  <c r="M7244" i="5" s="1"/>
  <c r="L7245" i="5"/>
  <c r="M7245" i="5" s="1"/>
  <c r="L7246" i="5"/>
  <c r="M7246" i="5" s="1"/>
  <c r="L7247" i="5"/>
  <c r="M7247" i="5" s="1"/>
  <c r="L7248" i="5"/>
  <c r="M7248" i="5" s="1"/>
  <c r="L7249" i="5"/>
  <c r="M7249" i="5" s="1"/>
  <c r="L7250" i="5"/>
  <c r="M7250" i="5" s="1"/>
  <c r="L7251" i="5"/>
  <c r="M7251" i="5" s="1"/>
  <c r="L7252" i="5"/>
  <c r="M7252" i="5" s="1"/>
  <c r="L7253" i="5"/>
  <c r="M7253" i="5" s="1"/>
  <c r="L7254" i="5"/>
  <c r="M7254" i="5" s="1"/>
  <c r="L7255" i="5"/>
  <c r="M7255" i="5" s="1"/>
  <c r="L7256" i="5"/>
  <c r="M7256" i="5" s="1"/>
  <c r="L7257" i="5"/>
  <c r="M7257" i="5" s="1"/>
  <c r="L7258" i="5"/>
  <c r="M7258" i="5" s="1"/>
  <c r="L7259" i="5"/>
  <c r="M7259" i="5" s="1"/>
  <c r="L7260" i="5"/>
  <c r="M7260" i="5" s="1"/>
  <c r="L7261" i="5"/>
  <c r="M7261" i="5" s="1"/>
  <c r="L7262" i="5"/>
  <c r="M7262" i="5" s="1"/>
  <c r="L7263" i="5"/>
  <c r="M7263" i="5" s="1"/>
  <c r="L7264" i="5"/>
  <c r="M7264" i="5" s="1"/>
  <c r="L7265" i="5"/>
  <c r="M7265" i="5" s="1"/>
  <c r="L7266" i="5"/>
  <c r="M7266" i="5" s="1"/>
  <c r="L7267" i="5"/>
  <c r="M7267" i="5" s="1"/>
  <c r="L7268" i="5"/>
  <c r="M7268" i="5" s="1"/>
  <c r="L7269" i="5"/>
  <c r="M7269" i="5" s="1"/>
  <c r="L7270" i="5"/>
  <c r="M7270" i="5" s="1"/>
  <c r="L7271" i="5"/>
  <c r="M7271" i="5" s="1"/>
  <c r="L7272" i="5"/>
  <c r="M7272" i="5" s="1"/>
  <c r="L7273" i="5"/>
  <c r="M7273" i="5" s="1"/>
  <c r="L7274" i="5"/>
  <c r="M7274" i="5" s="1"/>
  <c r="L7275" i="5"/>
  <c r="M7275" i="5" s="1"/>
  <c r="L7276" i="5"/>
  <c r="M7276" i="5" s="1"/>
  <c r="L7277" i="5"/>
  <c r="M7277" i="5" s="1"/>
  <c r="L7278" i="5"/>
  <c r="M7278" i="5" s="1"/>
  <c r="L7279" i="5"/>
  <c r="M7279" i="5" s="1"/>
  <c r="L7280" i="5"/>
  <c r="M7280" i="5" s="1"/>
  <c r="L7281" i="5"/>
  <c r="M7281" i="5" s="1"/>
  <c r="L7282" i="5"/>
  <c r="M7282" i="5" s="1"/>
  <c r="L7283" i="5"/>
  <c r="M7283" i="5" s="1"/>
  <c r="L7284" i="5"/>
  <c r="M7284" i="5" s="1"/>
  <c r="L7285" i="5"/>
  <c r="M7285" i="5" s="1"/>
  <c r="L7286" i="5"/>
  <c r="M7286" i="5" s="1"/>
  <c r="L7287" i="5"/>
  <c r="M7287" i="5" s="1"/>
  <c r="L7288" i="5"/>
  <c r="M7288" i="5" s="1"/>
  <c r="L7289" i="5"/>
  <c r="M7289" i="5" s="1"/>
  <c r="L7290" i="5"/>
  <c r="M7290" i="5" s="1"/>
  <c r="L7291" i="5"/>
  <c r="M7291" i="5" s="1"/>
  <c r="L7292" i="5"/>
  <c r="M7292" i="5" s="1"/>
  <c r="L7293" i="5"/>
  <c r="M7293" i="5" s="1"/>
  <c r="L7294" i="5"/>
  <c r="M7294" i="5" s="1"/>
  <c r="L7295" i="5"/>
  <c r="M7295" i="5" s="1"/>
  <c r="L7296" i="5"/>
  <c r="M7296" i="5" s="1"/>
  <c r="L7297" i="5"/>
  <c r="M7297" i="5" s="1"/>
  <c r="L7298" i="5"/>
  <c r="M7298" i="5" s="1"/>
  <c r="L7299" i="5"/>
  <c r="M7299" i="5" s="1"/>
  <c r="L7300" i="5"/>
  <c r="M7300" i="5" s="1"/>
  <c r="L7301" i="5"/>
  <c r="M7301" i="5" s="1"/>
  <c r="L7302" i="5"/>
  <c r="M7302" i="5" s="1"/>
  <c r="L7303" i="5"/>
  <c r="M7303" i="5" s="1"/>
  <c r="L7304" i="5"/>
  <c r="M7304" i="5" s="1"/>
  <c r="L7305" i="5"/>
  <c r="M7305" i="5" s="1"/>
  <c r="L7306" i="5"/>
  <c r="M7306" i="5" s="1"/>
  <c r="L7307" i="5"/>
  <c r="M7307" i="5" s="1"/>
  <c r="L7308" i="5"/>
  <c r="M7308" i="5" s="1"/>
  <c r="L7309" i="5"/>
  <c r="M7309" i="5" s="1"/>
  <c r="L7310" i="5"/>
  <c r="M7310" i="5" s="1"/>
  <c r="L7311" i="5"/>
  <c r="M7311" i="5" s="1"/>
  <c r="L7312" i="5"/>
  <c r="M7312" i="5" s="1"/>
  <c r="L7313" i="5"/>
  <c r="M7313" i="5" s="1"/>
  <c r="L7314" i="5"/>
  <c r="M7314" i="5" s="1"/>
  <c r="L7315" i="5"/>
  <c r="M7315" i="5" s="1"/>
  <c r="L7316" i="5"/>
  <c r="M7316" i="5" s="1"/>
  <c r="L7317" i="5"/>
  <c r="M7317" i="5" s="1"/>
  <c r="L7318" i="5"/>
  <c r="M7318" i="5" s="1"/>
  <c r="L7319" i="5"/>
  <c r="M7319" i="5" s="1"/>
  <c r="L7320" i="5"/>
  <c r="M7320" i="5" s="1"/>
  <c r="L7321" i="5"/>
  <c r="M7321" i="5" s="1"/>
  <c r="L7322" i="5"/>
  <c r="M7322" i="5" s="1"/>
  <c r="L7323" i="5"/>
  <c r="M7323" i="5" s="1"/>
  <c r="L7324" i="5"/>
  <c r="M7324" i="5" s="1"/>
  <c r="L7325" i="5"/>
  <c r="M7325" i="5" s="1"/>
  <c r="L7326" i="5"/>
  <c r="M7326" i="5" s="1"/>
  <c r="L7327" i="5"/>
  <c r="M7327" i="5" s="1"/>
  <c r="L7328" i="5"/>
  <c r="M7328" i="5" s="1"/>
  <c r="L7329" i="5"/>
  <c r="M7329" i="5" s="1"/>
  <c r="L7330" i="5"/>
  <c r="M7330" i="5" s="1"/>
  <c r="L7331" i="5"/>
  <c r="M7331" i="5" s="1"/>
  <c r="L7332" i="5"/>
  <c r="M7332" i="5" s="1"/>
  <c r="L7333" i="5"/>
  <c r="M7333" i="5" s="1"/>
  <c r="L7334" i="5"/>
  <c r="M7334" i="5" s="1"/>
  <c r="L7335" i="5"/>
  <c r="M7335" i="5" s="1"/>
  <c r="L7336" i="5"/>
  <c r="M7336" i="5" s="1"/>
  <c r="L7337" i="5"/>
  <c r="M7337" i="5" s="1"/>
  <c r="L7338" i="5"/>
  <c r="M7338" i="5" s="1"/>
  <c r="L7339" i="5"/>
  <c r="M7339" i="5" s="1"/>
  <c r="L7340" i="5"/>
  <c r="M7340" i="5" s="1"/>
  <c r="L7341" i="5"/>
  <c r="M7341" i="5" s="1"/>
  <c r="L7342" i="5"/>
  <c r="M7342" i="5" s="1"/>
  <c r="L7343" i="5"/>
  <c r="M7343" i="5" s="1"/>
  <c r="L7344" i="5"/>
  <c r="M7344" i="5" s="1"/>
  <c r="L7345" i="5"/>
  <c r="M7345" i="5" s="1"/>
  <c r="L7346" i="5"/>
  <c r="M7346" i="5" s="1"/>
  <c r="L7347" i="5"/>
  <c r="M7347" i="5" s="1"/>
  <c r="L7348" i="5"/>
  <c r="M7348" i="5" s="1"/>
  <c r="L7349" i="5"/>
  <c r="M7349" i="5" s="1"/>
  <c r="L7350" i="5"/>
  <c r="M7350" i="5" s="1"/>
  <c r="L7351" i="5"/>
  <c r="M7351" i="5" s="1"/>
  <c r="L7352" i="5"/>
  <c r="M7352" i="5" s="1"/>
  <c r="L7353" i="5"/>
  <c r="M7353" i="5" s="1"/>
  <c r="L7354" i="5"/>
  <c r="M7354" i="5" s="1"/>
  <c r="L7355" i="5"/>
  <c r="M7355" i="5" s="1"/>
  <c r="L7356" i="5"/>
  <c r="M7356" i="5" s="1"/>
  <c r="L7357" i="5"/>
  <c r="M7357" i="5" s="1"/>
  <c r="L7358" i="5"/>
  <c r="M7358" i="5" s="1"/>
  <c r="L7359" i="5"/>
  <c r="M7359" i="5" s="1"/>
  <c r="L7360" i="5"/>
  <c r="M7360" i="5" s="1"/>
  <c r="L7361" i="5"/>
  <c r="M7361" i="5" s="1"/>
  <c r="L7362" i="5"/>
  <c r="M7362" i="5" s="1"/>
  <c r="L7363" i="5"/>
  <c r="M7363" i="5" s="1"/>
  <c r="L7364" i="5"/>
  <c r="M7364" i="5" s="1"/>
  <c r="L7365" i="5"/>
  <c r="M7365" i="5" s="1"/>
  <c r="L7366" i="5"/>
  <c r="M7366" i="5" s="1"/>
  <c r="L7367" i="5"/>
  <c r="M7367" i="5" s="1"/>
  <c r="L7368" i="5"/>
  <c r="M7368" i="5" s="1"/>
  <c r="L7369" i="5"/>
  <c r="M7369" i="5" s="1"/>
  <c r="L7370" i="5"/>
  <c r="M7370" i="5" s="1"/>
  <c r="L7371" i="5"/>
  <c r="M7371" i="5" s="1"/>
  <c r="L7372" i="5"/>
  <c r="M7372" i="5" s="1"/>
  <c r="L7373" i="5"/>
  <c r="M7373" i="5" s="1"/>
  <c r="L7374" i="5"/>
  <c r="M7374" i="5" s="1"/>
  <c r="L7375" i="5"/>
  <c r="M7375" i="5" s="1"/>
  <c r="L7376" i="5"/>
  <c r="M7376" i="5" s="1"/>
  <c r="L7377" i="5"/>
  <c r="M7377" i="5" s="1"/>
  <c r="L7378" i="5"/>
  <c r="M7378" i="5" s="1"/>
  <c r="L7379" i="5"/>
  <c r="M7379" i="5" s="1"/>
  <c r="L7380" i="5"/>
  <c r="M7380" i="5" s="1"/>
  <c r="L7381" i="5"/>
  <c r="M7381" i="5" s="1"/>
  <c r="L7382" i="5"/>
  <c r="M7382" i="5" s="1"/>
  <c r="L7383" i="5"/>
  <c r="M7383" i="5" s="1"/>
  <c r="L7384" i="5"/>
  <c r="M7384" i="5" s="1"/>
  <c r="L7385" i="5"/>
  <c r="M7385" i="5" s="1"/>
  <c r="L7386" i="5"/>
  <c r="M7386" i="5" s="1"/>
  <c r="L7387" i="5"/>
  <c r="M7387" i="5" s="1"/>
  <c r="L7388" i="5"/>
  <c r="M7388" i="5" s="1"/>
  <c r="L7389" i="5"/>
  <c r="M7389" i="5" s="1"/>
  <c r="L7390" i="5"/>
  <c r="M7390" i="5" s="1"/>
  <c r="L7391" i="5"/>
  <c r="M7391" i="5" s="1"/>
  <c r="L7392" i="5"/>
  <c r="M7392" i="5" s="1"/>
  <c r="L7393" i="5"/>
  <c r="M7393" i="5" s="1"/>
  <c r="L7394" i="5"/>
  <c r="M7394" i="5" s="1"/>
  <c r="L7395" i="5"/>
  <c r="M7395" i="5" s="1"/>
  <c r="L7396" i="5"/>
  <c r="M7396" i="5" s="1"/>
  <c r="L7397" i="5"/>
  <c r="M7397" i="5" s="1"/>
  <c r="L7398" i="5"/>
  <c r="M7398" i="5" s="1"/>
  <c r="L7399" i="5"/>
  <c r="M7399" i="5" s="1"/>
  <c r="L7400" i="5"/>
  <c r="M7400" i="5" s="1"/>
  <c r="L7401" i="5"/>
  <c r="M7401" i="5" s="1"/>
  <c r="L7402" i="5"/>
  <c r="M7402" i="5" s="1"/>
  <c r="L7403" i="5"/>
  <c r="M7403" i="5" s="1"/>
  <c r="L7404" i="5"/>
  <c r="M7404" i="5" s="1"/>
  <c r="L7405" i="5"/>
  <c r="M7405" i="5" s="1"/>
  <c r="L7406" i="5"/>
  <c r="M7406" i="5" s="1"/>
  <c r="L7407" i="5"/>
  <c r="M7407" i="5" s="1"/>
  <c r="L7408" i="5"/>
  <c r="M7408" i="5" s="1"/>
  <c r="L7409" i="5"/>
  <c r="M7409" i="5" s="1"/>
  <c r="L7410" i="5"/>
  <c r="M7410" i="5" s="1"/>
  <c r="L7411" i="5"/>
  <c r="M7411" i="5" s="1"/>
  <c r="L7412" i="5"/>
  <c r="M7412" i="5" s="1"/>
  <c r="L7413" i="5"/>
  <c r="M7413" i="5" s="1"/>
  <c r="L7414" i="5"/>
  <c r="M7414" i="5" s="1"/>
  <c r="L7415" i="5"/>
  <c r="M7415" i="5" s="1"/>
  <c r="L7416" i="5"/>
  <c r="M7416" i="5" s="1"/>
  <c r="L7417" i="5"/>
  <c r="M7417" i="5" s="1"/>
  <c r="L7418" i="5"/>
  <c r="M7418" i="5" s="1"/>
  <c r="L7419" i="5"/>
  <c r="M7419" i="5" s="1"/>
  <c r="L7420" i="5"/>
  <c r="M7420" i="5" s="1"/>
  <c r="L7421" i="5"/>
  <c r="M7421" i="5" s="1"/>
  <c r="L7422" i="5"/>
  <c r="M7422" i="5" s="1"/>
  <c r="L7423" i="5"/>
  <c r="M7423" i="5" s="1"/>
  <c r="L7424" i="5"/>
  <c r="M7424" i="5" s="1"/>
  <c r="L7425" i="5"/>
  <c r="M7425" i="5" s="1"/>
  <c r="L7426" i="5"/>
  <c r="M7426" i="5" s="1"/>
  <c r="L7427" i="5"/>
  <c r="M7427" i="5" s="1"/>
  <c r="L7428" i="5"/>
  <c r="M7428" i="5" s="1"/>
  <c r="L7429" i="5"/>
  <c r="M7429" i="5" s="1"/>
  <c r="L7430" i="5"/>
  <c r="M7430" i="5" s="1"/>
  <c r="L7431" i="5"/>
  <c r="M7431" i="5" s="1"/>
  <c r="L7432" i="5"/>
  <c r="M7432" i="5" s="1"/>
  <c r="L7433" i="5"/>
  <c r="M7433" i="5" s="1"/>
  <c r="L7434" i="5"/>
  <c r="M7434" i="5" s="1"/>
  <c r="L7435" i="5"/>
  <c r="M7435" i="5" s="1"/>
  <c r="L7436" i="5"/>
  <c r="M7436" i="5" s="1"/>
  <c r="L7437" i="5"/>
  <c r="M7437" i="5" s="1"/>
  <c r="L7438" i="5"/>
  <c r="M7438" i="5" s="1"/>
  <c r="L7439" i="5"/>
  <c r="M7439" i="5" s="1"/>
  <c r="L7440" i="5"/>
  <c r="M7440" i="5" s="1"/>
  <c r="L7441" i="5"/>
  <c r="M7441" i="5" s="1"/>
  <c r="L7442" i="5"/>
  <c r="M7442" i="5" s="1"/>
  <c r="L7443" i="5"/>
  <c r="M7443" i="5" s="1"/>
  <c r="L7444" i="5"/>
  <c r="M7444" i="5" s="1"/>
  <c r="L7445" i="5"/>
  <c r="M7445" i="5" s="1"/>
  <c r="L7446" i="5"/>
  <c r="M7446" i="5" s="1"/>
  <c r="L7447" i="5"/>
  <c r="M7447" i="5" s="1"/>
  <c r="L7448" i="5"/>
  <c r="M7448" i="5" s="1"/>
  <c r="L7449" i="5"/>
  <c r="M7449" i="5" s="1"/>
  <c r="L7450" i="5"/>
  <c r="M7450" i="5" s="1"/>
  <c r="L7451" i="5"/>
  <c r="M7451" i="5" s="1"/>
  <c r="L7452" i="5"/>
  <c r="M7452" i="5" s="1"/>
  <c r="L7453" i="5"/>
  <c r="M7453" i="5" s="1"/>
  <c r="L7454" i="5"/>
  <c r="M7454" i="5" s="1"/>
  <c r="L7455" i="5"/>
  <c r="M7455" i="5" s="1"/>
  <c r="L7456" i="5"/>
  <c r="M7456" i="5" s="1"/>
  <c r="L7457" i="5"/>
  <c r="M7457" i="5" s="1"/>
  <c r="L7458" i="5"/>
  <c r="M7458" i="5" s="1"/>
  <c r="L7459" i="5"/>
  <c r="M7459" i="5" s="1"/>
  <c r="L7460" i="5"/>
  <c r="M7460" i="5" s="1"/>
  <c r="L7461" i="5"/>
  <c r="M7461" i="5" s="1"/>
  <c r="L7462" i="5"/>
  <c r="M7462" i="5" s="1"/>
  <c r="L7463" i="5"/>
  <c r="M7463" i="5" s="1"/>
  <c r="L7464" i="5"/>
  <c r="M7464" i="5" s="1"/>
  <c r="L7465" i="5"/>
  <c r="M7465" i="5" s="1"/>
  <c r="L7466" i="5"/>
  <c r="M7466" i="5" s="1"/>
  <c r="L7467" i="5"/>
  <c r="M7467" i="5" s="1"/>
  <c r="L7468" i="5"/>
  <c r="M7468" i="5" s="1"/>
  <c r="L7469" i="5"/>
  <c r="M7469" i="5" s="1"/>
  <c r="L7470" i="5"/>
  <c r="M7470" i="5" s="1"/>
  <c r="L7471" i="5"/>
  <c r="M7471" i="5" s="1"/>
  <c r="L7472" i="5"/>
  <c r="M7472" i="5" s="1"/>
  <c r="L7473" i="5"/>
  <c r="M7473" i="5" s="1"/>
  <c r="L7474" i="5"/>
  <c r="M7474" i="5" s="1"/>
  <c r="L7475" i="5"/>
  <c r="M7475" i="5" s="1"/>
  <c r="L7476" i="5"/>
  <c r="M7476" i="5" s="1"/>
  <c r="L7477" i="5"/>
  <c r="M7477" i="5" s="1"/>
  <c r="L7478" i="5"/>
  <c r="M7478" i="5" s="1"/>
  <c r="L7479" i="5"/>
  <c r="M7479" i="5" s="1"/>
  <c r="L7480" i="5"/>
  <c r="M7480" i="5" s="1"/>
  <c r="L7481" i="5"/>
  <c r="M7481" i="5" s="1"/>
  <c r="L7482" i="5"/>
  <c r="M7482" i="5" s="1"/>
  <c r="L7483" i="5"/>
  <c r="M7483" i="5" s="1"/>
  <c r="L7484" i="5"/>
  <c r="M7484" i="5" s="1"/>
  <c r="L7485" i="5"/>
  <c r="M7485" i="5" s="1"/>
  <c r="L7486" i="5"/>
  <c r="M7486" i="5" s="1"/>
  <c r="L7487" i="5"/>
  <c r="M7487" i="5" s="1"/>
  <c r="L7488" i="5"/>
  <c r="M7488" i="5" s="1"/>
  <c r="L7489" i="5"/>
  <c r="M7489" i="5" s="1"/>
  <c r="L7490" i="5"/>
  <c r="M7490" i="5" s="1"/>
  <c r="L7491" i="5"/>
  <c r="M7491" i="5" s="1"/>
  <c r="L7492" i="5"/>
  <c r="M7492" i="5" s="1"/>
  <c r="L7493" i="5"/>
  <c r="M7493" i="5" s="1"/>
  <c r="L7494" i="5"/>
  <c r="M7494" i="5" s="1"/>
  <c r="L7495" i="5"/>
  <c r="M7495" i="5" s="1"/>
  <c r="L7496" i="5"/>
  <c r="M7496" i="5" s="1"/>
  <c r="L7497" i="5"/>
  <c r="M7497" i="5" s="1"/>
  <c r="L7498" i="5"/>
  <c r="M7498" i="5" s="1"/>
  <c r="L7499" i="5"/>
  <c r="M7499" i="5" s="1"/>
  <c r="L7500" i="5"/>
  <c r="M7500" i="5" s="1"/>
  <c r="L7501" i="5"/>
  <c r="M7501" i="5" s="1"/>
  <c r="L7502" i="5"/>
  <c r="M7502" i="5" s="1"/>
  <c r="L7503" i="5"/>
  <c r="M7503" i="5" s="1"/>
  <c r="L7504" i="5"/>
  <c r="M7504" i="5" s="1"/>
  <c r="L7505" i="5"/>
  <c r="M7505" i="5" s="1"/>
  <c r="L7506" i="5"/>
  <c r="M7506" i="5" s="1"/>
  <c r="L7507" i="5"/>
  <c r="M7507" i="5" s="1"/>
  <c r="L7508" i="5"/>
  <c r="M7508" i="5" s="1"/>
  <c r="L7509" i="5"/>
  <c r="M7509" i="5" s="1"/>
  <c r="L7510" i="5"/>
  <c r="M7510" i="5" s="1"/>
  <c r="L7511" i="5"/>
  <c r="M7511" i="5" s="1"/>
  <c r="L7512" i="5"/>
  <c r="M7512" i="5" s="1"/>
  <c r="L7513" i="5"/>
  <c r="M7513" i="5" s="1"/>
  <c r="L7514" i="5"/>
  <c r="M7514" i="5" s="1"/>
  <c r="L7515" i="5"/>
  <c r="M7515" i="5" s="1"/>
  <c r="L7516" i="5"/>
  <c r="M7516" i="5" s="1"/>
  <c r="L7517" i="5"/>
  <c r="M7517" i="5" s="1"/>
  <c r="L7518" i="5"/>
  <c r="M7518" i="5" s="1"/>
  <c r="L7519" i="5"/>
  <c r="M7519" i="5" s="1"/>
  <c r="L7520" i="5"/>
  <c r="M7520" i="5" s="1"/>
  <c r="L7521" i="5"/>
  <c r="M7521" i="5" s="1"/>
  <c r="L7522" i="5"/>
  <c r="M7522" i="5" s="1"/>
  <c r="L7523" i="5"/>
  <c r="M7523" i="5" s="1"/>
  <c r="L7524" i="5"/>
  <c r="M7524" i="5" s="1"/>
  <c r="L7525" i="5"/>
  <c r="M7525" i="5" s="1"/>
  <c r="L7526" i="5"/>
  <c r="M7526" i="5" s="1"/>
  <c r="L7527" i="5"/>
  <c r="M7527" i="5" s="1"/>
  <c r="L7528" i="5"/>
  <c r="M7528" i="5" s="1"/>
  <c r="L7529" i="5"/>
  <c r="M7529" i="5" s="1"/>
  <c r="L7530" i="5"/>
  <c r="M7530" i="5" s="1"/>
  <c r="L7531" i="5"/>
  <c r="M7531" i="5" s="1"/>
  <c r="L7532" i="5"/>
  <c r="M7532" i="5" s="1"/>
  <c r="L7533" i="5"/>
  <c r="M7533" i="5" s="1"/>
  <c r="L7534" i="5"/>
  <c r="M7534" i="5" s="1"/>
  <c r="L7535" i="5"/>
  <c r="M7535" i="5" s="1"/>
  <c r="L7536" i="5"/>
  <c r="M7536" i="5" s="1"/>
  <c r="L7537" i="5"/>
  <c r="M7537" i="5" s="1"/>
  <c r="L7538" i="5"/>
  <c r="M7538" i="5" s="1"/>
  <c r="L7539" i="5"/>
  <c r="M7539" i="5" s="1"/>
  <c r="L7540" i="5"/>
  <c r="M7540" i="5" s="1"/>
  <c r="L7541" i="5"/>
  <c r="M7541" i="5" s="1"/>
  <c r="L7542" i="5"/>
  <c r="M7542" i="5" s="1"/>
  <c r="L7543" i="5"/>
  <c r="M7543" i="5" s="1"/>
  <c r="L7544" i="5"/>
  <c r="M7544" i="5" s="1"/>
  <c r="L7545" i="5"/>
  <c r="M7545" i="5" s="1"/>
  <c r="L7546" i="5"/>
  <c r="M7546" i="5" s="1"/>
  <c r="L7547" i="5"/>
  <c r="M7547" i="5" s="1"/>
  <c r="L7548" i="5"/>
  <c r="M7548" i="5" s="1"/>
  <c r="L7549" i="5"/>
  <c r="M7549" i="5" s="1"/>
  <c r="L7550" i="5"/>
  <c r="M7550" i="5" s="1"/>
  <c r="L7551" i="5"/>
  <c r="M7551" i="5" s="1"/>
  <c r="L7552" i="5"/>
  <c r="M7552" i="5" s="1"/>
  <c r="L7553" i="5"/>
  <c r="M7553" i="5" s="1"/>
  <c r="L7554" i="5"/>
  <c r="M7554" i="5" s="1"/>
  <c r="L7555" i="5"/>
  <c r="M7555" i="5" s="1"/>
  <c r="L7556" i="5"/>
  <c r="M7556" i="5" s="1"/>
  <c r="L7557" i="5"/>
  <c r="M7557" i="5" s="1"/>
  <c r="L7558" i="5"/>
  <c r="M7558" i="5" s="1"/>
  <c r="L7559" i="5"/>
  <c r="M7559" i="5" s="1"/>
  <c r="L7560" i="5"/>
  <c r="M7560" i="5" s="1"/>
  <c r="L7561" i="5"/>
  <c r="M7561" i="5" s="1"/>
  <c r="L7562" i="5"/>
  <c r="M7562" i="5" s="1"/>
  <c r="L7563" i="5"/>
  <c r="M7563" i="5" s="1"/>
  <c r="L7564" i="5"/>
  <c r="M7564" i="5" s="1"/>
  <c r="L7565" i="5"/>
  <c r="M7565" i="5" s="1"/>
  <c r="L7566" i="5"/>
  <c r="M7566" i="5" s="1"/>
  <c r="L7567" i="5"/>
  <c r="M7567" i="5" s="1"/>
  <c r="L7568" i="5"/>
  <c r="M7568" i="5" s="1"/>
  <c r="L7569" i="5"/>
  <c r="M7569" i="5" s="1"/>
  <c r="L7570" i="5"/>
  <c r="M7570" i="5" s="1"/>
  <c r="L7571" i="5"/>
  <c r="M7571" i="5" s="1"/>
  <c r="L7572" i="5"/>
  <c r="M7572" i="5" s="1"/>
  <c r="L7573" i="5"/>
  <c r="M7573" i="5" s="1"/>
  <c r="L7574" i="5"/>
  <c r="M7574" i="5" s="1"/>
  <c r="L7575" i="5"/>
  <c r="M7575" i="5" s="1"/>
  <c r="L7576" i="5"/>
  <c r="M7576" i="5" s="1"/>
  <c r="L7577" i="5"/>
  <c r="M7577" i="5" s="1"/>
  <c r="L7578" i="5"/>
  <c r="M7578" i="5" s="1"/>
  <c r="L7579" i="5"/>
  <c r="M7579" i="5" s="1"/>
  <c r="L7580" i="5"/>
  <c r="M7580" i="5" s="1"/>
  <c r="L7581" i="5"/>
  <c r="M7581" i="5" s="1"/>
  <c r="L7582" i="5"/>
  <c r="M7582" i="5" s="1"/>
  <c r="L7583" i="5"/>
  <c r="M7583" i="5" s="1"/>
  <c r="L7584" i="5"/>
  <c r="M7584" i="5" s="1"/>
  <c r="L7585" i="5"/>
  <c r="M7585" i="5" s="1"/>
  <c r="L7586" i="5"/>
  <c r="M7586" i="5" s="1"/>
  <c r="L7587" i="5"/>
  <c r="M7587" i="5" s="1"/>
  <c r="L7588" i="5"/>
  <c r="M7588" i="5" s="1"/>
  <c r="L7589" i="5"/>
  <c r="M7589" i="5" s="1"/>
  <c r="L7590" i="5"/>
  <c r="M7590" i="5" s="1"/>
  <c r="L7591" i="5"/>
  <c r="M7591" i="5" s="1"/>
  <c r="L7592" i="5"/>
  <c r="M7592" i="5" s="1"/>
  <c r="L7593" i="5"/>
  <c r="M7593" i="5" s="1"/>
  <c r="L7594" i="5"/>
  <c r="M7594" i="5" s="1"/>
  <c r="L7595" i="5"/>
  <c r="M7595" i="5" s="1"/>
  <c r="L7596" i="5"/>
  <c r="M7596" i="5" s="1"/>
  <c r="L7597" i="5"/>
  <c r="M7597" i="5" s="1"/>
  <c r="L7598" i="5"/>
  <c r="M7598" i="5" s="1"/>
  <c r="L7599" i="5"/>
  <c r="M7599" i="5" s="1"/>
  <c r="L7600" i="5"/>
  <c r="M7600" i="5" s="1"/>
  <c r="L7601" i="5"/>
  <c r="M7601" i="5" s="1"/>
  <c r="L7602" i="5"/>
  <c r="M7602" i="5" s="1"/>
  <c r="L7603" i="5"/>
  <c r="M7603" i="5" s="1"/>
  <c r="L7604" i="5"/>
  <c r="M7604" i="5" s="1"/>
  <c r="L7605" i="5"/>
  <c r="M7605" i="5" s="1"/>
  <c r="L7606" i="5"/>
  <c r="M7606" i="5" s="1"/>
  <c r="L7607" i="5"/>
  <c r="M7607" i="5" s="1"/>
  <c r="L7608" i="5"/>
  <c r="M7608" i="5" s="1"/>
  <c r="L7609" i="5"/>
  <c r="M7609" i="5" s="1"/>
  <c r="L7610" i="5"/>
  <c r="M7610" i="5" s="1"/>
  <c r="L7611" i="5"/>
  <c r="M7611" i="5" s="1"/>
  <c r="L7612" i="5"/>
  <c r="M7612" i="5" s="1"/>
  <c r="L7613" i="5"/>
  <c r="M7613" i="5" s="1"/>
  <c r="L7614" i="5"/>
  <c r="M7614" i="5" s="1"/>
  <c r="L7615" i="5"/>
  <c r="M7615" i="5" s="1"/>
  <c r="L7616" i="5"/>
  <c r="M7616" i="5" s="1"/>
  <c r="L7617" i="5"/>
  <c r="M7617" i="5" s="1"/>
  <c r="L7618" i="5"/>
  <c r="M7618" i="5" s="1"/>
  <c r="L7619" i="5"/>
  <c r="M7619" i="5" s="1"/>
  <c r="L7620" i="5"/>
  <c r="M7620" i="5" s="1"/>
  <c r="L7621" i="5"/>
  <c r="M7621" i="5" s="1"/>
  <c r="L7622" i="5"/>
  <c r="M7622" i="5" s="1"/>
  <c r="L7623" i="5"/>
  <c r="M7623" i="5" s="1"/>
  <c r="L7624" i="5"/>
  <c r="M7624" i="5" s="1"/>
  <c r="L7625" i="5"/>
  <c r="M7625" i="5" s="1"/>
  <c r="L7626" i="5"/>
  <c r="M7626" i="5" s="1"/>
  <c r="L7627" i="5"/>
  <c r="M7627" i="5" s="1"/>
  <c r="L7628" i="5"/>
  <c r="M7628" i="5" s="1"/>
  <c r="L7629" i="5"/>
  <c r="M7629" i="5" s="1"/>
  <c r="L7630" i="5"/>
  <c r="M7630" i="5" s="1"/>
  <c r="L7631" i="5"/>
  <c r="M7631" i="5" s="1"/>
  <c r="L7632" i="5"/>
  <c r="M7632" i="5" s="1"/>
  <c r="L7633" i="5"/>
  <c r="M7633" i="5" s="1"/>
  <c r="L7634" i="5"/>
  <c r="M7634" i="5" s="1"/>
  <c r="L7635" i="5"/>
  <c r="M7635" i="5" s="1"/>
  <c r="L7636" i="5"/>
  <c r="M7636" i="5" s="1"/>
  <c r="L7637" i="5"/>
  <c r="M7637" i="5" s="1"/>
  <c r="L7638" i="5"/>
  <c r="M7638" i="5" s="1"/>
  <c r="L7639" i="5"/>
  <c r="M7639" i="5" s="1"/>
  <c r="L7640" i="5"/>
  <c r="M7640" i="5" s="1"/>
  <c r="L7641" i="5"/>
  <c r="M7641" i="5" s="1"/>
  <c r="L7642" i="5"/>
  <c r="M7642" i="5" s="1"/>
  <c r="L7643" i="5"/>
  <c r="M7643" i="5" s="1"/>
  <c r="L7644" i="5"/>
  <c r="M7644" i="5" s="1"/>
  <c r="L7645" i="5"/>
  <c r="M7645" i="5" s="1"/>
  <c r="L7646" i="5"/>
  <c r="M7646" i="5" s="1"/>
  <c r="L7647" i="5"/>
  <c r="M7647" i="5" s="1"/>
  <c r="L7648" i="5"/>
  <c r="M7648" i="5" s="1"/>
  <c r="L7649" i="5"/>
  <c r="M7649" i="5" s="1"/>
  <c r="L7650" i="5"/>
  <c r="M7650" i="5" s="1"/>
  <c r="L7651" i="5"/>
  <c r="M7651" i="5" s="1"/>
  <c r="L7652" i="5"/>
  <c r="M7652" i="5" s="1"/>
  <c r="L7653" i="5"/>
  <c r="M7653" i="5" s="1"/>
  <c r="L7654" i="5"/>
  <c r="M7654" i="5" s="1"/>
  <c r="L7655" i="5"/>
  <c r="M7655" i="5" s="1"/>
  <c r="L7656" i="5"/>
  <c r="M7656" i="5" s="1"/>
  <c r="L7657" i="5"/>
  <c r="M7657" i="5" s="1"/>
  <c r="L7658" i="5"/>
  <c r="M7658" i="5" s="1"/>
  <c r="L7659" i="5"/>
  <c r="M7659" i="5" s="1"/>
  <c r="L7660" i="5"/>
  <c r="M7660" i="5" s="1"/>
  <c r="L7661" i="5"/>
  <c r="M7661" i="5" s="1"/>
  <c r="L7662" i="5"/>
  <c r="M7662" i="5" s="1"/>
  <c r="L7663" i="5"/>
  <c r="M7663" i="5" s="1"/>
  <c r="L7664" i="5"/>
  <c r="M7664" i="5" s="1"/>
  <c r="L7665" i="5"/>
  <c r="M7665" i="5" s="1"/>
  <c r="L7666" i="5"/>
  <c r="M7666" i="5" s="1"/>
  <c r="L7667" i="5"/>
  <c r="M7667" i="5" s="1"/>
  <c r="L7668" i="5"/>
  <c r="M7668" i="5" s="1"/>
  <c r="L7669" i="5"/>
  <c r="M7669" i="5" s="1"/>
  <c r="L7670" i="5"/>
  <c r="M7670" i="5" s="1"/>
  <c r="L7671" i="5"/>
  <c r="M7671" i="5" s="1"/>
  <c r="L7672" i="5"/>
  <c r="M7672" i="5" s="1"/>
  <c r="L7673" i="5"/>
  <c r="M7673" i="5" s="1"/>
  <c r="L7674" i="5"/>
  <c r="M7674" i="5" s="1"/>
  <c r="L7675" i="5"/>
  <c r="M7675" i="5" s="1"/>
  <c r="L7676" i="5"/>
  <c r="M7676" i="5" s="1"/>
  <c r="L7677" i="5"/>
  <c r="M7677" i="5" s="1"/>
  <c r="L7678" i="5"/>
  <c r="M7678" i="5" s="1"/>
  <c r="L7679" i="5"/>
  <c r="M7679" i="5" s="1"/>
  <c r="L7680" i="5"/>
  <c r="M7680" i="5" s="1"/>
  <c r="L7681" i="5"/>
  <c r="M7681" i="5" s="1"/>
  <c r="L7682" i="5"/>
  <c r="M7682" i="5" s="1"/>
  <c r="L7683" i="5"/>
  <c r="M7683" i="5" s="1"/>
  <c r="L7684" i="5"/>
  <c r="M7684" i="5" s="1"/>
  <c r="L7685" i="5"/>
  <c r="M7685" i="5" s="1"/>
  <c r="L7686" i="5"/>
  <c r="M7686" i="5" s="1"/>
  <c r="L7687" i="5"/>
  <c r="M7687" i="5" s="1"/>
  <c r="L7688" i="5"/>
  <c r="M7688" i="5" s="1"/>
  <c r="L7689" i="5"/>
  <c r="M7689" i="5" s="1"/>
  <c r="L7690" i="5"/>
  <c r="M7690" i="5" s="1"/>
  <c r="L7691" i="5"/>
  <c r="M7691" i="5" s="1"/>
  <c r="L7692" i="5"/>
  <c r="M7692" i="5" s="1"/>
  <c r="L7693" i="5"/>
  <c r="M7693" i="5" s="1"/>
  <c r="L7694" i="5"/>
  <c r="M7694" i="5" s="1"/>
  <c r="L7695" i="5"/>
  <c r="M7695" i="5" s="1"/>
  <c r="L7696" i="5"/>
  <c r="M7696" i="5" s="1"/>
  <c r="L7697" i="5"/>
  <c r="M7697" i="5" s="1"/>
  <c r="L7698" i="5"/>
  <c r="M7698" i="5" s="1"/>
  <c r="L7699" i="5"/>
  <c r="M7699" i="5" s="1"/>
  <c r="L7700" i="5"/>
  <c r="M7700" i="5" s="1"/>
  <c r="L7701" i="5"/>
  <c r="M7701" i="5" s="1"/>
  <c r="L7702" i="5"/>
  <c r="M7702" i="5" s="1"/>
  <c r="L7703" i="5"/>
  <c r="M7703" i="5" s="1"/>
  <c r="L7704" i="5"/>
  <c r="M7704" i="5" s="1"/>
  <c r="L7705" i="5"/>
  <c r="M7705" i="5" s="1"/>
  <c r="L7706" i="5"/>
  <c r="M7706" i="5" s="1"/>
  <c r="L7707" i="5"/>
  <c r="M7707" i="5" s="1"/>
  <c r="L7708" i="5"/>
  <c r="M7708" i="5" s="1"/>
  <c r="L7709" i="5"/>
  <c r="M7709" i="5" s="1"/>
  <c r="L7710" i="5"/>
  <c r="M7710" i="5" s="1"/>
  <c r="L7711" i="5"/>
  <c r="M7711" i="5" s="1"/>
  <c r="L7712" i="5"/>
  <c r="M7712" i="5" s="1"/>
  <c r="L7713" i="5"/>
  <c r="M7713" i="5" s="1"/>
  <c r="L7714" i="5"/>
  <c r="M7714" i="5" s="1"/>
  <c r="L7715" i="5"/>
  <c r="M7715" i="5" s="1"/>
  <c r="L7716" i="5"/>
  <c r="M7716" i="5" s="1"/>
  <c r="L7717" i="5"/>
  <c r="M7717" i="5" s="1"/>
  <c r="L7718" i="5"/>
  <c r="M7718" i="5" s="1"/>
  <c r="L7719" i="5"/>
  <c r="M7719" i="5" s="1"/>
  <c r="L7720" i="5"/>
  <c r="M7720" i="5" s="1"/>
  <c r="L7721" i="5"/>
  <c r="M7721" i="5" s="1"/>
  <c r="L7722" i="5"/>
  <c r="M7722" i="5" s="1"/>
  <c r="L7723" i="5"/>
  <c r="M7723" i="5" s="1"/>
  <c r="L7724" i="5"/>
  <c r="M7724" i="5" s="1"/>
  <c r="L7725" i="5"/>
  <c r="M7725" i="5" s="1"/>
  <c r="L7726" i="5"/>
  <c r="M7726" i="5" s="1"/>
  <c r="L7727" i="5"/>
  <c r="M7727" i="5" s="1"/>
  <c r="L7728" i="5"/>
  <c r="M7728" i="5" s="1"/>
  <c r="L7729" i="5"/>
  <c r="M7729" i="5" s="1"/>
  <c r="L7730" i="5"/>
  <c r="M7730" i="5" s="1"/>
  <c r="L7731" i="5"/>
  <c r="M7731" i="5" s="1"/>
  <c r="L7732" i="5"/>
  <c r="M7732" i="5" s="1"/>
  <c r="L7733" i="5"/>
  <c r="M7733" i="5" s="1"/>
  <c r="L7734" i="5"/>
  <c r="M7734" i="5" s="1"/>
  <c r="L7735" i="5"/>
  <c r="M7735" i="5" s="1"/>
  <c r="L7736" i="5"/>
  <c r="M7736" i="5" s="1"/>
  <c r="L7737" i="5"/>
  <c r="M7737" i="5" s="1"/>
  <c r="L7738" i="5"/>
  <c r="M7738" i="5" s="1"/>
  <c r="L7739" i="5"/>
  <c r="M7739" i="5" s="1"/>
  <c r="L7740" i="5"/>
  <c r="M7740" i="5" s="1"/>
  <c r="L7741" i="5"/>
  <c r="M7741" i="5" s="1"/>
  <c r="L7742" i="5"/>
  <c r="M7742" i="5" s="1"/>
  <c r="L7743" i="5"/>
  <c r="M7743" i="5" s="1"/>
  <c r="L7744" i="5"/>
  <c r="M7744" i="5" s="1"/>
  <c r="L7745" i="5"/>
  <c r="M7745" i="5" s="1"/>
  <c r="L7746" i="5"/>
  <c r="M7746" i="5" s="1"/>
  <c r="L7747" i="5"/>
  <c r="M7747" i="5" s="1"/>
  <c r="L7748" i="5"/>
  <c r="M7748" i="5" s="1"/>
  <c r="L7749" i="5"/>
  <c r="M7749" i="5" s="1"/>
  <c r="L7750" i="5"/>
  <c r="M7750" i="5" s="1"/>
  <c r="L7751" i="5"/>
  <c r="M7751" i="5" s="1"/>
  <c r="L7752" i="5"/>
  <c r="M7752" i="5" s="1"/>
  <c r="L7753" i="5"/>
  <c r="M7753" i="5" s="1"/>
  <c r="L7754" i="5"/>
  <c r="M7754" i="5" s="1"/>
  <c r="L7755" i="5"/>
  <c r="M7755" i="5" s="1"/>
  <c r="L7756" i="5"/>
  <c r="M7756" i="5" s="1"/>
  <c r="L7757" i="5"/>
  <c r="M7757" i="5" s="1"/>
  <c r="L7758" i="5"/>
  <c r="M7758" i="5" s="1"/>
  <c r="L7759" i="5"/>
  <c r="M7759" i="5" s="1"/>
  <c r="L7760" i="5"/>
  <c r="M7760" i="5" s="1"/>
  <c r="L7761" i="5"/>
  <c r="M7761" i="5" s="1"/>
  <c r="L7762" i="5"/>
  <c r="M7762" i="5" s="1"/>
  <c r="L7763" i="5"/>
  <c r="M7763" i="5" s="1"/>
  <c r="L7764" i="5"/>
  <c r="M7764" i="5" s="1"/>
  <c r="L7765" i="5"/>
  <c r="M7765" i="5" s="1"/>
  <c r="L7766" i="5"/>
  <c r="M7766" i="5" s="1"/>
  <c r="L7767" i="5"/>
  <c r="M7767" i="5" s="1"/>
  <c r="L7768" i="5"/>
  <c r="M7768" i="5" s="1"/>
  <c r="L7769" i="5"/>
  <c r="M7769" i="5" s="1"/>
  <c r="L7770" i="5"/>
  <c r="M7770" i="5" s="1"/>
  <c r="L7771" i="5"/>
  <c r="M7771" i="5" s="1"/>
  <c r="L7772" i="5"/>
  <c r="M7772" i="5" s="1"/>
  <c r="L7773" i="5"/>
  <c r="M7773" i="5" s="1"/>
  <c r="L7774" i="5"/>
  <c r="M7774" i="5" s="1"/>
  <c r="L7775" i="5"/>
  <c r="M7775" i="5" s="1"/>
  <c r="L7776" i="5"/>
  <c r="M7776" i="5" s="1"/>
  <c r="L7777" i="5"/>
  <c r="M7777" i="5" s="1"/>
  <c r="L7778" i="5"/>
  <c r="M7778" i="5" s="1"/>
  <c r="L7779" i="5"/>
  <c r="M7779" i="5" s="1"/>
  <c r="L7780" i="5"/>
  <c r="M7780" i="5" s="1"/>
  <c r="L7781" i="5"/>
  <c r="M7781" i="5" s="1"/>
  <c r="L7782" i="5"/>
  <c r="M7782" i="5" s="1"/>
  <c r="L7783" i="5"/>
  <c r="M7783" i="5" s="1"/>
  <c r="L7784" i="5"/>
  <c r="M7784" i="5" s="1"/>
  <c r="L7785" i="5"/>
  <c r="M7785" i="5" s="1"/>
  <c r="L7786" i="5"/>
  <c r="M7786" i="5" s="1"/>
  <c r="L7787" i="5"/>
  <c r="M7787" i="5" s="1"/>
  <c r="L7788" i="5"/>
  <c r="M7788" i="5" s="1"/>
  <c r="L7789" i="5"/>
  <c r="M7789" i="5" s="1"/>
  <c r="L7790" i="5"/>
  <c r="M7790" i="5" s="1"/>
  <c r="L7791" i="5"/>
  <c r="M7791" i="5" s="1"/>
  <c r="L7792" i="5"/>
  <c r="M7792" i="5" s="1"/>
  <c r="L7793" i="5"/>
  <c r="M7793" i="5" s="1"/>
  <c r="L7794" i="5"/>
  <c r="M7794" i="5" s="1"/>
  <c r="L7795" i="5"/>
  <c r="M7795" i="5" s="1"/>
  <c r="L7796" i="5"/>
  <c r="M7796" i="5" s="1"/>
  <c r="L7797" i="5"/>
  <c r="M7797" i="5" s="1"/>
  <c r="L7798" i="5"/>
  <c r="M7798" i="5" s="1"/>
  <c r="L7799" i="5"/>
  <c r="M7799" i="5" s="1"/>
  <c r="L7800" i="5"/>
  <c r="M7800" i="5" s="1"/>
  <c r="L7801" i="5"/>
  <c r="M7801" i="5" s="1"/>
  <c r="L7802" i="5"/>
  <c r="M7802" i="5" s="1"/>
  <c r="L7803" i="5"/>
  <c r="M7803" i="5" s="1"/>
  <c r="L7804" i="5"/>
  <c r="M7804" i="5" s="1"/>
  <c r="L7805" i="5"/>
  <c r="M7805" i="5" s="1"/>
  <c r="L7806" i="5"/>
  <c r="M7806" i="5" s="1"/>
  <c r="L7807" i="5"/>
  <c r="M7807" i="5" s="1"/>
  <c r="L7808" i="5"/>
  <c r="M7808" i="5" s="1"/>
  <c r="L7809" i="5"/>
  <c r="M7809" i="5" s="1"/>
  <c r="L7810" i="5"/>
  <c r="M7810" i="5" s="1"/>
  <c r="L7811" i="5"/>
  <c r="M7811" i="5" s="1"/>
  <c r="L7812" i="5"/>
  <c r="M7812" i="5" s="1"/>
  <c r="L7813" i="5"/>
  <c r="M7813" i="5" s="1"/>
  <c r="L7814" i="5"/>
  <c r="M7814" i="5" s="1"/>
  <c r="L7815" i="5"/>
  <c r="M7815" i="5" s="1"/>
  <c r="L7816" i="5"/>
  <c r="M7816" i="5" s="1"/>
  <c r="L7817" i="5"/>
  <c r="M7817" i="5" s="1"/>
  <c r="L7818" i="5"/>
  <c r="M7818" i="5" s="1"/>
  <c r="L7819" i="5"/>
  <c r="M7819" i="5" s="1"/>
  <c r="L7820" i="5"/>
  <c r="M7820" i="5" s="1"/>
  <c r="L7821" i="5"/>
  <c r="M7821" i="5" s="1"/>
  <c r="L7822" i="5"/>
  <c r="M7822" i="5" s="1"/>
  <c r="L7823" i="5"/>
  <c r="M7823" i="5" s="1"/>
  <c r="L7824" i="5"/>
  <c r="M7824" i="5" s="1"/>
  <c r="L7825" i="5"/>
  <c r="M7825" i="5" s="1"/>
  <c r="L7826" i="5"/>
  <c r="M7826" i="5" s="1"/>
  <c r="L7827" i="5"/>
  <c r="M7827" i="5" s="1"/>
  <c r="L7828" i="5"/>
  <c r="M7828" i="5" s="1"/>
  <c r="L7829" i="5"/>
  <c r="M7829" i="5" s="1"/>
  <c r="L7830" i="5"/>
  <c r="M7830" i="5" s="1"/>
  <c r="L7831" i="5"/>
  <c r="M7831" i="5" s="1"/>
  <c r="L7832" i="5"/>
  <c r="M7832" i="5" s="1"/>
  <c r="L7833" i="5"/>
  <c r="M7833" i="5" s="1"/>
  <c r="L7834" i="5"/>
  <c r="M7834" i="5" s="1"/>
  <c r="L7835" i="5"/>
  <c r="M7835" i="5" s="1"/>
  <c r="L7836" i="5"/>
  <c r="M7836" i="5" s="1"/>
  <c r="L7837" i="5"/>
  <c r="M7837" i="5" s="1"/>
  <c r="L7838" i="5"/>
  <c r="M7838" i="5" s="1"/>
  <c r="L7839" i="5"/>
  <c r="M7839" i="5" s="1"/>
  <c r="L7840" i="5"/>
  <c r="M7840" i="5" s="1"/>
  <c r="L7841" i="5"/>
  <c r="M7841" i="5" s="1"/>
  <c r="L7842" i="5"/>
  <c r="M7842" i="5" s="1"/>
  <c r="L7843" i="5"/>
  <c r="M7843" i="5" s="1"/>
  <c r="L7844" i="5"/>
  <c r="M7844" i="5" s="1"/>
  <c r="L7845" i="5"/>
  <c r="M7845" i="5" s="1"/>
  <c r="L7846" i="5"/>
  <c r="M7846" i="5" s="1"/>
  <c r="L7847" i="5"/>
  <c r="M7847" i="5" s="1"/>
  <c r="L7848" i="5"/>
  <c r="M7848" i="5" s="1"/>
  <c r="L7849" i="5"/>
  <c r="M7849" i="5" s="1"/>
  <c r="L7850" i="5"/>
  <c r="M7850" i="5" s="1"/>
  <c r="L7851" i="5"/>
  <c r="M7851" i="5" s="1"/>
  <c r="L7852" i="5"/>
  <c r="M7852" i="5" s="1"/>
  <c r="L7853" i="5"/>
  <c r="M7853" i="5" s="1"/>
  <c r="L7854" i="5"/>
  <c r="M7854" i="5" s="1"/>
  <c r="L7855" i="5"/>
  <c r="M7855" i="5" s="1"/>
  <c r="L7856" i="5"/>
  <c r="M7856" i="5" s="1"/>
  <c r="L7857" i="5"/>
  <c r="M7857" i="5" s="1"/>
  <c r="L7858" i="5"/>
  <c r="M7858" i="5" s="1"/>
  <c r="L7859" i="5"/>
  <c r="M7859" i="5" s="1"/>
  <c r="L7860" i="5"/>
  <c r="M7860" i="5" s="1"/>
  <c r="L7861" i="5"/>
  <c r="M7861" i="5" s="1"/>
  <c r="L7862" i="5"/>
  <c r="M7862" i="5" s="1"/>
  <c r="L7863" i="5"/>
  <c r="M7863" i="5" s="1"/>
  <c r="L7864" i="5"/>
  <c r="M7864" i="5" s="1"/>
  <c r="L7865" i="5"/>
  <c r="M7865" i="5" s="1"/>
  <c r="L7866" i="5"/>
  <c r="M7866" i="5" s="1"/>
  <c r="L7867" i="5"/>
  <c r="M7867" i="5" s="1"/>
  <c r="L7868" i="5"/>
  <c r="M7868" i="5" s="1"/>
  <c r="L7869" i="5"/>
  <c r="M7869" i="5" s="1"/>
  <c r="L7870" i="5"/>
  <c r="M7870" i="5" s="1"/>
  <c r="L7871" i="5"/>
  <c r="M7871" i="5" s="1"/>
  <c r="L7872" i="5"/>
  <c r="M7872" i="5" s="1"/>
  <c r="L7873" i="5"/>
  <c r="M7873" i="5" s="1"/>
  <c r="L7874" i="5"/>
  <c r="M7874" i="5" s="1"/>
  <c r="L7875" i="5"/>
  <c r="M7875" i="5" s="1"/>
  <c r="L7876" i="5"/>
  <c r="M7876" i="5" s="1"/>
  <c r="L7877" i="5"/>
  <c r="M7877" i="5" s="1"/>
  <c r="L7878" i="5"/>
  <c r="M7878" i="5" s="1"/>
  <c r="L7879" i="5"/>
  <c r="M7879" i="5" s="1"/>
  <c r="L7880" i="5"/>
  <c r="M7880" i="5" s="1"/>
  <c r="L7881" i="5"/>
  <c r="M7881" i="5" s="1"/>
  <c r="L7882" i="5"/>
  <c r="M7882" i="5" s="1"/>
  <c r="L7883" i="5"/>
  <c r="M7883" i="5" s="1"/>
  <c r="L7884" i="5"/>
  <c r="M7884" i="5" s="1"/>
  <c r="L7885" i="5"/>
  <c r="M7885" i="5" s="1"/>
  <c r="L7886" i="5"/>
  <c r="M7886" i="5" s="1"/>
  <c r="L7887" i="5"/>
  <c r="M7887" i="5" s="1"/>
  <c r="L7888" i="5"/>
  <c r="M7888" i="5" s="1"/>
  <c r="L7889" i="5"/>
  <c r="M7889" i="5" s="1"/>
  <c r="L7890" i="5"/>
  <c r="M7890" i="5" s="1"/>
  <c r="L7891" i="5"/>
  <c r="M7891" i="5" s="1"/>
  <c r="L7892" i="5"/>
  <c r="M7892" i="5" s="1"/>
  <c r="L7893" i="5"/>
  <c r="M7893" i="5" s="1"/>
  <c r="L7894" i="5"/>
  <c r="M7894" i="5" s="1"/>
  <c r="L7895" i="5"/>
  <c r="M7895" i="5" s="1"/>
  <c r="L7896" i="5"/>
  <c r="M7896" i="5" s="1"/>
  <c r="L7897" i="5"/>
  <c r="M7897" i="5" s="1"/>
  <c r="L7898" i="5"/>
  <c r="M7898" i="5" s="1"/>
  <c r="L7899" i="5"/>
  <c r="M7899" i="5" s="1"/>
  <c r="L7900" i="5"/>
  <c r="M7900" i="5" s="1"/>
  <c r="L7901" i="5"/>
  <c r="M7901" i="5" s="1"/>
  <c r="L7902" i="5"/>
  <c r="M7902" i="5" s="1"/>
  <c r="L7903" i="5"/>
  <c r="M7903" i="5" s="1"/>
  <c r="L7904" i="5"/>
  <c r="M7904" i="5" s="1"/>
  <c r="L7905" i="5"/>
  <c r="M7905" i="5" s="1"/>
  <c r="L7906" i="5"/>
  <c r="M7906" i="5" s="1"/>
  <c r="L7907" i="5"/>
  <c r="M7907" i="5" s="1"/>
  <c r="L7908" i="5"/>
  <c r="M7908" i="5" s="1"/>
  <c r="L7909" i="5"/>
  <c r="M7909" i="5" s="1"/>
  <c r="L7910" i="5"/>
  <c r="M7910" i="5" s="1"/>
  <c r="L7911" i="5"/>
  <c r="M7911" i="5" s="1"/>
  <c r="L7912" i="5"/>
  <c r="M7912" i="5" s="1"/>
  <c r="L7913" i="5"/>
  <c r="M7913" i="5" s="1"/>
  <c r="L7914" i="5"/>
  <c r="M7914" i="5" s="1"/>
  <c r="L7915" i="5"/>
  <c r="M7915" i="5" s="1"/>
  <c r="L7916" i="5"/>
  <c r="M7916" i="5" s="1"/>
  <c r="L7917" i="5"/>
  <c r="M7917" i="5" s="1"/>
  <c r="L7918" i="5"/>
  <c r="M7918" i="5" s="1"/>
  <c r="L7919" i="5"/>
  <c r="M7919" i="5" s="1"/>
  <c r="L7920" i="5"/>
  <c r="M7920" i="5" s="1"/>
  <c r="L7921" i="5"/>
  <c r="M7921" i="5" s="1"/>
  <c r="L7922" i="5"/>
  <c r="M7922" i="5" s="1"/>
  <c r="L7923" i="5"/>
  <c r="M7923" i="5" s="1"/>
  <c r="L7924" i="5"/>
  <c r="M7924" i="5" s="1"/>
  <c r="L7925" i="5"/>
  <c r="M7925" i="5" s="1"/>
  <c r="L7926" i="5"/>
  <c r="M7926" i="5" s="1"/>
  <c r="L7927" i="5"/>
  <c r="M7927" i="5" s="1"/>
  <c r="L7928" i="5"/>
  <c r="M7928" i="5" s="1"/>
  <c r="L7929" i="5"/>
  <c r="M7929" i="5" s="1"/>
  <c r="L7930" i="5"/>
  <c r="M7930" i="5" s="1"/>
  <c r="L7931" i="5"/>
  <c r="M7931" i="5" s="1"/>
  <c r="L7932" i="5"/>
  <c r="M7932" i="5" s="1"/>
  <c r="L7933" i="5"/>
  <c r="M7933" i="5" s="1"/>
  <c r="L7934" i="5"/>
  <c r="M7934" i="5" s="1"/>
  <c r="L7935" i="5"/>
  <c r="M7935" i="5" s="1"/>
  <c r="L7936" i="5"/>
  <c r="M7936" i="5" s="1"/>
  <c r="L7937" i="5"/>
  <c r="M7937" i="5" s="1"/>
  <c r="L7938" i="5"/>
  <c r="M7938" i="5" s="1"/>
  <c r="L7939" i="5"/>
  <c r="M7939" i="5" s="1"/>
  <c r="L7940" i="5"/>
  <c r="M7940" i="5" s="1"/>
  <c r="L7941" i="5"/>
  <c r="M7941" i="5" s="1"/>
  <c r="L7942" i="5"/>
  <c r="M7942" i="5" s="1"/>
  <c r="L7943" i="5"/>
  <c r="M7943" i="5" s="1"/>
  <c r="L7944" i="5"/>
  <c r="M7944" i="5" s="1"/>
  <c r="L7945" i="5"/>
  <c r="M7945" i="5" s="1"/>
  <c r="L7946" i="5"/>
  <c r="M7946" i="5" s="1"/>
  <c r="L7947" i="5"/>
  <c r="M7947" i="5" s="1"/>
  <c r="L7948" i="5"/>
  <c r="M7948" i="5" s="1"/>
  <c r="L7949" i="5"/>
  <c r="M7949" i="5" s="1"/>
  <c r="L7950" i="5"/>
  <c r="M7950" i="5" s="1"/>
  <c r="L7951" i="5"/>
  <c r="M7951" i="5" s="1"/>
  <c r="L7952" i="5"/>
  <c r="M7952" i="5" s="1"/>
  <c r="L7953" i="5"/>
  <c r="M7953" i="5" s="1"/>
  <c r="L7954" i="5"/>
  <c r="M7954" i="5" s="1"/>
  <c r="L7955" i="5"/>
  <c r="M7955" i="5" s="1"/>
  <c r="L7956" i="5"/>
  <c r="M7956" i="5" s="1"/>
  <c r="L7957" i="5"/>
  <c r="M7957" i="5" s="1"/>
  <c r="L7958" i="5"/>
  <c r="M7958" i="5" s="1"/>
  <c r="L7959" i="5"/>
  <c r="M7959" i="5" s="1"/>
  <c r="L7960" i="5"/>
  <c r="M7960" i="5" s="1"/>
  <c r="L7961" i="5"/>
  <c r="M7961" i="5" s="1"/>
  <c r="L7962" i="5"/>
  <c r="M7962" i="5" s="1"/>
  <c r="L7963" i="5"/>
  <c r="M7963" i="5" s="1"/>
  <c r="L7964" i="5"/>
  <c r="M7964" i="5" s="1"/>
  <c r="L7965" i="5"/>
  <c r="M7965" i="5" s="1"/>
  <c r="L7966" i="5"/>
  <c r="M7966" i="5" s="1"/>
  <c r="L7967" i="5"/>
  <c r="M7967" i="5" s="1"/>
  <c r="L7968" i="5"/>
  <c r="M7968" i="5" s="1"/>
  <c r="L7969" i="5"/>
  <c r="M7969" i="5" s="1"/>
  <c r="L7970" i="5"/>
  <c r="M7970" i="5" s="1"/>
  <c r="L7971" i="5"/>
  <c r="M7971" i="5" s="1"/>
  <c r="L7972" i="5"/>
  <c r="M7972" i="5" s="1"/>
  <c r="L7973" i="5"/>
  <c r="M7973" i="5" s="1"/>
  <c r="L7974" i="5"/>
  <c r="M7974" i="5" s="1"/>
  <c r="L7975" i="5"/>
  <c r="M7975" i="5" s="1"/>
  <c r="L7976" i="5"/>
  <c r="M7976" i="5" s="1"/>
  <c r="L7977" i="5"/>
  <c r="M7977" i="5" s="1"/>
  <c r="L7978" i="5"/>
  <c r="M7978" i="5" s="1"/>
  <c r="L7979" i="5"/>
  <c r="M7979" i="5" s="1"/>
  <c r="L7980" i="5"/>
  <c r="M7980" i="5" s="1"/>
  <c r="L7981" i="5"/>
  <c r="M7981" i="5" s="1"/>
  <c r="L7982" i="5"/>
  <c r="M7982" i="5" s="1"/>
  <c r="L7983" i="5"/>
  <c r="M7983" i="5" s="1"/>
  <c r="L7984" i="5"/>
  <c r="M7984" i="5" s="1"/>
  <c r="L7985" i="5"/>
  <c r="M7985" i="5" s="1"/>
  <c r="L7986" i="5"/>
  <c r="M7986" i="5" s="1"/>
  <c r="L7987" i="5"/>
  <c r="M7987" i="5" s="1"/>
  <c r="L7988" i="5"/>
  <c r="M7988" i="5" s="1"/>
  <c r="L7989" i="5"/>
  <c r="M7989" i="5" s="1"/>
  <c r="L7990" i="5"/>
  <c r="M7990" i="5" s="1"/>
  <c r="L7991" i="5"/>
  <c r="M7991" i="5" s="1"/>
  <c r="L7992" i="5"/>
  <c r="M7992" i="5" s="1"/>
  <c r="L7993" i="5"/>
  <c r="M7993" i="5" s="1"/>
  <c r="L7994" i="5"/>
  <c r="M7994" i="5" s="1"/>
  <c r="L7995" i="5"/>
  <c r="M7995" i="5" s="1"/>
  <c r="L7996" i="5"/>
  <c r="M7996" i="5" s="1"/>
  <c r="L7997" i="5"/>
  <c r="M7997" i="5" s="1"/>
  <c r="L7998" i="5"/>
  <c r="M7998" i="5" s="1"/>
  <c r="L7999" i="5"/>
  <c r="M7999" i="5" s="1"/>
  <c r="L8000" i="5"/>
  <c r="M8000" i="5" s="1"/>
  <c r="L8001" i="5"/>
  <c r="M8001" i="5" s="1"/>
  <c r="L8002" i="5"/>
  <c r="M8002" i="5" s="1"/>
  <c r="L8003" i="5"/>
  <c r="M8003" i="5" s="1"/>
  <c r="L8004" i="5"/>
  <c r="M8004" i="5" s="1"/>
  <c r="L8005" i="5"/>
  <c r="M8005" i="5" s="1"/>
  <c r="L8006" i="5"/>
  <c r="M8006" i="5" s="1"/>
  <c r="L8007" i="5"/>
  <c r="M8007" i="5" s="1"/>
  <c r="L8008" i="5"/>
  <c r="M8008" i="5" s="1"/>
  <c r="L8009" i="5"/>
  <c r="M8009" i="5" s="1"/>
  <c r="L8010" i="5"/>
  <c r="M8010" i="5" s="1"/>
  <c r="L8011" i="5"/>
  <c r="M8011" i="5" s="1"/>
  <c r="L8012" i="5"/>
  <c r="M8012" i="5" s="1"/>
  <c r="L8013" i="5"/>
  <c r="M8013" i="5" s="1"/>
  <c r="L8014" i="5"/>
  <c r="M8014" i="5" s="1"/>
  <c r="L8015" i="5"/>
  <c r="M8015" i="5" s="1"/>
  <c r="L8016" i="5"/>
  <c r="M8016" i="5" s="1"/>
  <c r="L8017" i="5"/>
  <c r="M8017" i="5" s="1"/>
  <c r="L8018" i="5"/>
  <c r="M8018" i="5" s="1"/>
  <c r="L8019" i="5"/>
  <c r="M8019" i="5" s="1"/>
  <c r="L8020" i="5"/>
  <c r="M8020" i="5" s="1"/>
  <c r="L8021" i="5"/>
  <c r="M8021" i="5" s="1"/>
  <c r="L8022" i="5"/>
  <c r="M8022" i="5" s="1"/>
  <c r="L8023" i="5"/>
  <c r="M8023" i="5" s="1"/>
  <c r="L8024" i="5"/>
  <c r="M8024" i="5" s="1"/>
  <c r="L8025" i="5"/>
  <c r="M8025" i="5" s="1"/>
  <c r="L8026" i="5"/>
  <c r="M8026" i="5" s="1"/>
  <c r="L8027" i="5"/>
  <c r="M8027" i="5" s="1"/>
  <c r="L8028" i="5"/>
  <c r="M8028" i="5" s="1"/>
  <c r="L8029" i="5"/>
  <c r="M8029" i="5" s="1"/>
  <c r="L8030" i="5"/>
  <c r="M8030" i="5" s="1"/>
  <c r="L8031" i="5"/>
  <c r="M8031" i="5" s="1"/>
  <c r="L8032" i="5"/>
  <c r="M8032" i="5" s="1"/>
  <c r="L8033" i="5"/>
  <c r="M8033" i="5" s="1"/>
  <c r="L8034" i="5"/>
  <c r="M8034" i="5" s="1"/>
  <c r="L8035" i="5"/>
  <c r="M8035" i="5" s="1"/>
  <c r="L8036" i="5"/>
  <c r="M8036" i="5" s="1"/>
  <c r="L8037" i="5"/>
  <c r="M8037" i="5" s="1"/>
  <c r="L8038" i="5"/>
  <c r="M8038" i="5" s="1"/>
  <c r="L8039" i="5"/>
  <c r="M8039" i="5" s="1"/>
  <c r="L8040" i="5"/>
  <c r="M8040" i="5" s="1"/>
  <c r="L8041" i="5"/>
  <c r="M8041" i="5" s="1"/>
  <c r="L8042" i="5"/>
  <c r="M8042" i="5" s="1"/>
  <c r="L8043" i="5"/>
  <c r="M8043" i="5" s="1"/>
  <c r="L8044" i="5"/>
  <c r="M8044" i="5" s="1"/>
  <c r="L8045" i="5"/>
  <c r="M8045" i="5" s="1"/>
  <c r="L8046" i="5"/>
  <c r="M8046" i="5" s="1"/>
  <c r="L8047" i="5"/>
  <c r="M8047" i="5" s="1"/>
  <c r="L8048" i="5"/>
  <c r="M8048" i="5" s="1"/>
  <c r="L8049" i="5"/>
  <c r="M8049" i="5" s="1"/>
  <c r="L8050" i="5"/>
  <c r="M8050" i="5" s="1"/>
  <c r="L8051" i="5"/>
  <c r="M8051" i="5" s="1"/>
  <c r="L8052" i="5"/>
  <c r="M8052" i="5" s="1"/>
  <c r="L8053" i="5"/>
  <c r="M8053" i="5" s="1"/>
  <c r="L8054" i="5"/>
  <c r="M8054" i="5" s="1"/>
  <c r="L8055" i="5"/>
  <c r="M8055" i="5" s="1"/>
  <c r="L8056" i="5"/>
  <c r="M8056" i="5" s="1"/>
  <c r="L8057" i="5"/>
  <c r="M8057" i="5" s="1"/>
  <c r="L8058" i="5"/>
  <c r="M8058" i="5" s="1"/>
  <c r="L8059" i="5"/>
  <c r="M8059" i="5" s="1"/>
  <c r="L8060" i="5"/>
  <c r="M8060" i="5" s="1"/>
  <c r="L8061" i="5"/>
  <c r="M8061" i="5" s="1"/>
  <c r="L8062" i="5"/>
  <c r="M8062" i="5" s="1"/>
  <c r="L8063" i="5"/>
  <c r="M8063" i="5" s="1"/>
  <c r="L8064" i="5"/>
  <c r="M8064" i="5" s="1"/>
  <c r="L8065" i="5"/>
  <c r="M8065" i="5" s="1"/>
  <c r="L8066" i="5"/>
  <c r="M8066" i="5" s="1"/>
  <c r="L8067" i="5"/>
  <c r="M8067" i="5" s="1"/>
  <c r="L8068" i="5"/>
  <c r="M8068" i="5" s="1"/>
  <c r="L8069" i="5"/>
  <c r="M8069" i="5" s="1"/>
  <c r="L8070" i="5"/>
  <c r="M8070" i="5" s="1"/>
  <c r="L8071" i="5"/>
  <c r="M8071" i="5" s="1"/>
  <c r="L8072" i="5"/>
  <c r="M8072" i="5" s="1"/>
  <c r="L8073" i="5"/>
  <c r="M8073" i="5" s="1"/>
  <c r="L8074" i="5"/>
  <c r="M8074" i="5" s="1"/>
  <c r="L8075" i="5"/>
  <c r="M8075" i="5" s="1"/>
  <c r="L8076" i="5"/>
  <c r="M8076" i="5" s="1"/>
  <c r="L8077" i="5"/>
  <c r="M8077" i="5" s="1"/>
  <c r="L8078" i="5"/>
  <c r="M8078" i="5" s="1"/>
  <c r="L8079" i="5"/>
  <c r="M8079" i="5" s="1"/>
  <c r="L8080" i="5"/>
  <c r="M8080" i="5" s="1"/>
  <c r="L8081" i="5"/>
  <c r="M8081" i="5" s="1"/>
  <c r="L8082" i="5"/>
  <c r="M8082" i="5" s="1"/>
  <c r="L8083" i="5"/>
  <c r="M8083" i="5" s="1"/>
  <c r="L8084" i="5"/>
  <c r="M8084" i="5" s="1"/>
  <c r="L8085" i="5"/>
  <c r="M8085" i="5" s="1"/>
  <c r="L8086" i="5"/>
  <c r="M8086" i="5" s="1"/>
  <c r="L8087" i="5"/>
  <c r="M8087" i="5" s="1"/>
  <c r="L8088" i="5"/>
  <c r="M8088" i="5" s="1"/>
  <c r="L8089" i="5"/>
  <c r="M8089" i="5" s="1"/>
  <c r="L8090" i="5"/>
  <c r="M8090" i="5" s="1"/>
  <c r="L8091" i="5"/>
  <c r="M8091" i="5" s="1"/>
  <c r="L8092" i="5"/>
  <c r="M8092" i="5" s="1"/>
  <c r="L8093" i="5"/>
  <c r="M8093" i="5" s="1"/>
  <c r="L8094" i="5"/>
  <c r="M8094" i="5" s="1"/>
  <c r="L8095" i="5"/>
  <c r="M8095" i="5" s="1"/>
  <c r="L8096" i="5"/>
  <c r="M8096" i="5" s="1"/>
  <c r="L8097" i="5"/>
  <c r="M8097" i="5" s="1"/>
  <c r="L8098" i="5"/>
  <c r="M8098" i="5" s="1"/>
  <c r="L8099" i="5"/>
  <c r="M8099" i="5" s="1"/>
  <c r="L8100" i="5"/>
  <c r="M8100" i="5" s="1"/>
  <c r="L8101" i="5"/>
  <c r="M8101" i="5" s="1"/>
  <c r="L8102" i="5"/>
  <c r="M8102" i="5" s="1"/>
  <c r="L8103" i="5"/>
  <c r="M8103" i="5" s="1"/>
  <c r="L8104" i="5"/>
  <c r="M8104" i="5" s="1"/>
  <c r="L8105" i="5"/>
  <c r="M8105" i="5" s="1"/>
  <c r="L8106" i="5"/>
  <c r="M8106" i="5" s="1"/>
  <c r="L8107" i="5"/>
  <c r="M8107" i="5" s="1"/>
  <c r="L8108" i="5"/>
  <c r="M8108" i="5" s="1"/>
  <c r="L8109" i="5"/>
  <c r="M8109" i="5" s="1"/>
  <c r="L8110" i="5"/>
  <c r="M8110" i="5" s="1"/>
  <c r="L8111" i="5"/>
  <c r="M8111" i="5" s="1"/>
  <c r="L8112" i="5"/>
  <c r="M8112" i="5" s="1"/>
  <c r="L8113" i="5"/>
  <c r="M8113" i="5" s="1"/>
  <c r="L8114" i="5"/>
  <c r="M8114" i="5" s="1"/>
  <c r="L8115" i="5"/>
  <c r="M8115" i="5" s="1"/>
  <c r="L8116" i="5"/>
  <c r="M8116" i="5" s="1"/>
  <c r="L8117" i="5"/>
  <c r="M8117" i="5" s="1"/>
  <c r="L8118" i="5"/>
  <c r="M8118" i="5" s="1"/>
  <c r="L8119" i="5"/>
  <c r="M8119" i="5" s="1"/>
  <c r="L8120" i="5"/>
  <c r="M8120" i="5" s="1"/>
  <c r="L8121" i="5"/>
  <c r="M8121" i="5" s="1"/>
  <c r="L8122" i="5"/>
  <c r="M8122" i="5" s="1"/>
  <c r="L8123" i="5"/>
  <c r="M8123" i="5" s="1"/>
  <c r="L8124" i="5"/>
  <c r="M8124" i="5" s="1"/>
  <c r="L8125" i="5"/>
  <c r="M8125" i="5" s="1"/>
  <c r="L8126" i="5"/>
  <c r="M8126" i="5" s="1"/>
  <c r="L8127" i="5"/>
  <c r="M8127" i="5" s="1"/>
  <c r="L8128" i="5"/>
  <c r="M8128" i="5" s="1"/>
  <c r="L8129" i="5"/>
  <c r="M8129" i="5" s="1"/>
  <c r="L8130" i="5"/>
  <c r="M8130" i="5" s="1"/>
  <c r="L8131" i="5"/>
  <c r="M8131" i="5" s="1"/>
  <c r="L8132" i="5"/>
  <c r="M8132" i="5" s="1"/>
  <c r="L8133" i="5"/>
  <c r="M8133" i="5" s="1"/>
  <c r="L8134" i="5"/>
  <c r="M8134" i="5" s="1"/>
  <c r="L8135" i="5"/>
  <c r="M8135" i="5" s="1"/>
  <c r="L8136" i="5"/>
  <c r="M8136" i="5" s="1"/>
  <c r="L8137" i="5"/>
  <c r="M8137" i="5" s="1"/>
  <c r="L8138" i="5"/>
  <c r="M8138" i="5" s="1"/>
  <c r="L8139" i="5"/>
  <c r="M8139" i="5" s="1"/>
  <c r="L8140" i="5"/>
  <c r="M8140" i="5" s="1"/>
  <c r="L8141" i="5"/>
  <c r="M8141" i="5" s="1"/>
  <c r="L8142" i="5"/>
  <c r="M8142" i="5" s="1"/>
  <c r="L8143" i="5"/>
  <c r="M8143" i="5" s="1"/>
  <c r="L8144" i="5"/>
  <c r="M8144" i="5" s="1"/>
  <c r="L8145" i="5"/>
  <c r="M8145" i="5" s="1"/>
  <c r="L8146" i="5"/>
  <c r="M8146" i="5" s="1"/>
  <c r="L8147" i="5"/>
  <c r="M8147" i="5" s="1"/>
  <c r="L8148" i="5"/>
  <c r="M8148" i="5" s="1"/>
  <c r="L8149" i="5"/>
  <c r="M8149" i="5" s="1"/>
  <c r="L8150" i="5"/>
  <c r="M8150" i="5" s="1"/>
  <c r="L8151" i="5"/>
  <c r="M8151" i="5" s="1"/>
  <c r="L8152" i="5"/>
  <c r="M8152" i="5" s="1"/>
  <c r="L8153" i="5"/>
  <c r="M8153" i="5" s="1"/>
  <c r="L8154" i="5"/>
  <c r="M8154" i="5" s="1"/>
  <c r="L8155" i="5"/>
  <c r="M8155" i="5" s="1"/>
  <c r="L8156" i="5"/>
  <c r="M8156" i="5" s="1"/>
  <c r="L8157" i="5"/>
  <c r="M8157" i="5" s="1"/>
  <c r="L8158" i="5"/>
  <c r="M8158" i="5" s="1"/>
  <c r="L8159" i="5"/>
  <c r="M8159" i="5" s="1"/>
  <c r="L8160" i="5"/>
  <c r="M8160" i="5" s="1"/>
  <c r="L8161" i="5"/>
  <c r="M8161" i="5" s="1"/>
  <c r="L8162" i="5"/>
  <c r="M8162" i="5" s="1"/>
  <c r="L8163" i="5"/>
  <c r="M8163" i="5" s="1"/>
  <c r="L8164" i="5"/>
  <c r="M8164" i="5" s="1"/>
  <c r="L8165" i="5"/>
  <c r="M8165" i="5" s="1"/>
  <c r="L8166" i="5"/>
  <c r="M8166" i="5" s="1"/>
  <c r="L8167" i="5"/>
  <c r="M8167" i="5" s="1"/>
  <c r="L8168" i="5"/>
  <c r="M8168" i="5" s="1"/>
  <c r="L8169" i="5"/>
  <c r="M8169" i="5" s="1"/>
  <c r="L8170" i="5"/>
  <c r="M8170" i="5" s="1"/>
  <c r="L8171" i="5"/>
  <c r="M8171" i="5" s="1"/>
  <c r="L8172" i="5"/>
  <c r="M8172" i="5" s="1"/>
  <c r="L8173" i="5"/>
  <c r="M8173" i="5" s="1"/>
  <c r="L8174" i="5"/>
  <c r="M8174" i="5" s="1"/>
  <c r="L8175" i="5"/>
  <c r="M8175" i="5" s="1"/>
  <c r="L8176" i="5"/>
  <c r="M8176" i="5" s="1"/>
  <c r="L8177" i="5"/>
  <c r="M8177" i="5" s="1"/>
  <c r="L8178" i="5"/>
  <c r="M8178" i="5" s="1"/>
  <c r="L8179" i="5"/>
  <c r="M8179" i="5" s="1"/>
  <c r="L8180" i="5"/>
  <c r="M8180" i="5" s="1"/>
  <c r="L8181" i="5"/>
  <c r="M8181" i="5" s="1"/>
  <c r="L8182" i="5"/>
  <c r="M8182" i="5" s="1"/>
  <c r="L8183" i="5"/>
  <c r="M8183" i="5" s="1"/>
  <c r="L8184" i="5"/>
  <c r="M8184" i="5" s="1"/>
  <c r="L8185" i="5"/>
  <c r="M8185" i="5" s="1"/>
  <c r="L8186" i="5"/>
  <c r="M8186" i="5" s="1"/>
  <c r="L8187" i="5"/>
  <c r="M8187" i="5" s="1"/>
  <c r="L8188" i="5"/>
  <c r="M8188" i="5" s="1"/>
  <c r="L8189" i="5"/>
  <c r="M8189" i="5" s="1"/>
  <c r="L8190" i="5"/>
  <c r="M8190" i="5" s="1"/>
  <c r="L8191" i="5"/>
  <c r="M8191" i="5" s="1"/>
  <c r="L8192" i="5"/>
  <c r="M8192" i="5" s="1"/>
  <c r="L8193" i="5"/>
  <c r="M8193" i="5" s="1"/>
  <c r="L8194" i="5"/>
  <c r="M8194" i="5" s="1"/>
  <c r="L8195" i="5"/>
  <c r="M8195" i="5" s="1"/>
  <c r="L2" i="5"/>
  <c r="M2" i="5" s="1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3" i="5"/>
  <c r="I8044" i="5"/>
  <c r="I8045" i="5"/>
  <c r="I8046" i="5"/>
  <c r="I8047" i="5"/>
  <c r="I8048" i="5"/>
  <c r="I8049" i="5"/>
  <c r="I8050" i="5"/>
  <c r="I8051" i="5"/>
  <c r="I8052" i="5"/>
  <c r="I8053" i="5"/>
  <c r="I8054" i="5"/>
  <c r="I8055" i="5"/>
  <c r="I8056" i="5"/>
  <c r="I8057" i="5"/>
  <c r="I8058" i="5"/>
  <c r="I8059" i="5"/>
  <c r="I8060" i="5"/>
  <c r="I8061" i="5"/>
  <c r="I8062" i="5"/>
  <c r="I8063" i="5"/>
  <c r="I8064" i="5"/>
  <c r="I8065" i="5"/>
  <c r="I8066" i="5"/>
  <c r="I8067" i="5"/>
  <c r="I8068" i="5"/>
  <c r="I8069" i="5"/>
  <c r="I8070" i="5"/>
  <c r="I8071" i="5"/>
  <c r="I8072" i="5"/>
  <c r="I8073" i="5"/>
  <c r="I8074" i="5"/>
  <c r="I8075" i="5"/>
  <c r="I8076" i="5"/>
  <c r="I8077" i="5"/>
  <c r="I8078" i="5"/>
  <c r="I8079" i="5"/>
  <c r="I8080" i="5"/>
  <c r="I8081" i="5"/>
  <c r="I8082" i="5"/>
  <c r="I8083" i="5"/>
  <c r="I8084" i="5"/>
  <c r="I8085" i="5"/>
  <c r="I8086" i="5"/>
  <c r="I8087" i="5"/>
  <c r="I8088" i="5"/>
  <c r="I8089" i="5"/>
  <c r="I8090" i="5"/>
  <c r="I8091" i="5"/>
  <c r="I8092" i="5"/>
  <c r="I8093" i="5"/>
  <c r="I8094" i="5"/>
  <c r="I8095" i="5"/>
  <c r="I8096" i="5"/>
  <c r="I8097" i="5"/>
  <c r="I8098" i="5"/>
  <c r="I8099" i="5"/>
  <c r="I8100" i="5"/>
  <c r="I8101" i="5"/>
  <c r="I8102" i="5"/>
  <c r="I8103" i="5"/>
  <c r="I8104" i="5"/>
  <c r="I8105" i="5"/>
  <c r="I8106" i="5"/>
  <c r="I8107" i="5"/>
  <c r="I8108" i="5"/>
  <c r="I8109" i="5"/>
  <c r="I8110" i="5"/>
  <c r="I8111" i="5"/>
  <c r="I8112" i="5"/>
  <c r="I8113" i="5"/>
  <c r="I8114" i="5"/>
  <c r="I8115" i="5"/>
  <c r="I8116" i="5"/>
  <c r="I8117" i="5"/>
  <c r="I8118" i="5"/>
  <c r="I8119" i="5"/>
  <c r="I8120" i="5"/>
  <c r="I8121" i="5"/>
  <c r="I8122" i="5"/>
  <c r="I8123" i="5"/>
  <c r="I8124" i="5"/>
  <c r="I8125" i="5"/>
  <c r="I8126" i="5"/>
  <c r="I8127" i="5"/>
  <c r="I8128" i="5"/>
  <c r="I8129" i="5"/>
  <c r="I8130" i="5"/>
  <c r="I8131" i="5"/>
  <c r="I8132" i="5"/>
  <c r="I8133" i="5"/>
  <c r="I8134" i="5"/>
  <c r="I8135" i="5"/>
  <c r="I8136" i="5"/>
  <c r="I8137" i="5"/>
  <c r="I8138" i="5"/>
  <c r="I8139" i="5"/>
  <c r="I8140" i="5"/>
  <c r="I8141" i="5"/>
  <c r="I8142" i="5"/>
  <c r="I8143" i="5"/>
  <c r="I8144" i="5"/>
  <c r="I8145" i="5"/>
  <c r="I8146" i="5"/>
  <c r="I8147" i="5"/>
  <c r="I8148" i="5"/>
  <c r="I8149" i="5"/>
  <c r="I8150" i="5"/>
  <c r="I8151" i="5"/>
  <c r="I8152" i="5"/>
  <c r="I8153" i="5"/>
  <c r="I8154" i="5"/>
  <c r="I8155" i="5"/>
  <c r="I8156" i="5"/>
  <c r="I8157" i="5"/>
  <c r="I8158" i="5"/>
  <c r="I8159" i="5"/>
  <c r="I8160" i="5"/>
  <c r="I8161" i="5"/>
  <c r="I8162" i="5"/>
  <c r="I8163" i="5"/>
  <c r="I8164" i="5"/>
  <c r="I8165" i="5"/>
  <c r="I8166" i="5"/>
  <c r="I8167" i="5"/>
  <c r="I8168" i="5"/>
  <c r="I8169" i="5"/>
  <c r="I8170" i="5"/>
  <c r="I8171" i="5"/>
  <c r="I8172" i="5"/>
  <c r="I8173" i="5"/>
  <c r="I8174" i="5"/>
  <c r="I8175" i="5"/>
  <c r="I8176" i="5"/>
  <c r="I8177" i="5"/>
  <c r="I8178" i="5"/>
  <c r="I8179" i="5"/>
  <c r="I8180" i="5"/>
  <c r="I8181" i="5"/>
  <c r="I8182" i="5"/>
  <c r="I8183" i="5"/>
  <c r="I8184" i="5"/>
  <c r="I8185" i="5"/>
  <c r="I8186" i="5"/>
  <c r="I8187" i="5"/>
  <c r="I8188" i="5"/>
  <c r="I8189" i="5"/>
  <c r="I8190" i="5"/>
  <c r="I8191" i="5"/>
  <c r="I8192" i="5"/>
  <c r="I8193" i="5"/>
  <c r="I8194" i="5"/>
  <c r="I8195" i="5"/>
  <c r="I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2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2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C7142" i="5"/>
  <c r="C7141" i="5"/>
  <c r="C7140" i="5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C7110" i="5"/>
  <c r="C7109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C7078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4" i="5"/>
  <c r="C7063" i="5"/>
  <c r="C7062" i="5"/>
  <c r="C7061" i="5"/>
  <c r="C7060" i="5"/>
  <c r="C7059" i="5"/>
  <c r="C7058" i="5"/>
  <c r="C7057" i="5"/>
  <c r="C7056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J3697" i="5" s="1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B8195" i="5"/>
  <c r="B8194" i="5"/>
  <c r="B8193" i="5"/>
  <c r="B8192" i="5"/>
  <c r="B8191" i="5"/>
  <c r="B8190" i="5"/>
  <c r="B8189" i="5"/>
  <c r="B8188" i="5"/>
  <c r="B8187" i="5"/>
  <c r="B8186" i="5"/>
  <c r="B8185" i="5"/>
  <c r="B8184" i="5"/>
  <c r="B8183" i="5"/>
  <c r="B8182" i="5"/>
  <c r="B8181" i="5"/>
  <c r="B8180" i="5"/>
  <c r="B8179" i="5"/>
  <c r="B8178" i="5"/>
  <c r="B8177" i="5"/>
  <c r="B8176" i="5"/>
  <c r="B8175" i="5"/>
  <c r="B8174" i="5"/>
  <c r="B8173" i="5"/>
  <c r="B8172" i="5"/>
  <c r="B8171" i="5"/>
  <c r="B8170" i="5"/>
  <c r="B8169" i="5"/>
  <c r="B8168" i="5"/>
  <c r="B8167" i="5"/>
  <c r="B8166" i="5"/>
  <c r="B8165" i="5"/>
  <c r="B8164" i="5"/>
  <c r="B8163" i="5"/>
  <c r="B8162" i="5"/>
  <c r="B8161" i="5"/>
  <c r="B8160" i="5"/>
  <c r="B8159" i="5"/>
  <c r="B8158" i="5"/>
  <c r="B8157" i="5"/>
  <c r="B8156" i="5"/>
  <c r="B8155" i="5"/>
  <c r="B8154" i="5"/>
  <c r="B8153" i="5"/>
  <c r="B8152" i="5"/>
  <c r="B8151" i="5"/>
  <c r="B8150" i="5"/>
  <c r="B8149" i="5"/>
  <c r="B8148" i="5"/>
  <c r="B8147" i="5"/>
  <c r="B8146" i="5"/>
  <c r="B8145" i="5"/>
  <c r="B8144" i="5"/>
  <c r="B8143" i="5"/>
  <c r="B8142" i="5"/>
  <c r="B8141" i="5"/>
  <c r="B8140" i="5"/>
  <c r="B8139" i="5"/>
  <c r="B8138" i="5"/>
  <c r="B8137" i="5"/>
  <c r="B8136" i="5"/>
  <c r="B8135" i="5"/>
  <c r="B8134" i="5"/>
  <c r="B8133" i="5"/>
  <c r="B8132" i="5"/>
  <c r="B8131" i="5"/>
  <c r="B8130" i="5"/>
  <c r="B8129" i="5"/>
  <c r="B8128" i="5"/>
  <c r="B8127" i="5"/>
  <c r="B8126" i="5"/>
  <c r="B8125" i="5"/>
  <c r="B8124" i="5"/>
  <c r="B8123" i="5"/>
  <c r="B8122" i="5"/>
  <c r="B8121" i="5"/>
  <c r="B8120" i="5"/>
  <c r="B8119" i="5"/>
  <c r="B8118" i="5"/>
  <c r="B8117" i="5"/>
  <c r="B8116" i="5"/>
  <c r="B8115" i="5"/>
  <c r="B8114" i="5"/>
  <c r="B8113" i="5"/>
  <c r="B8112" i="5"/>
  <c r="B8111" i="5"/>
  <c r="B8110" i="5"/>
  <c r="B8109" i="5"/>
  <c r="B8108" i="5"/>
  <c r="B8107" i="5"/>
  <c r="B8106" i="5"/>
  <c r="B8105" i="5"/>
  <c r="B8104" i="5"/>
  <c r="B8103" i="5"/>
  <c r="B8102" i="5"/>
  <c r="B8101" i="5"/>
  <c r="B8100" i="5"/>
  <c r="B8099" i="5"/>
  <c r="B8098" i="5"/>
  <c r="B8097" i="5"/>
  <c r="B8096" i="5"/>
  <c r="B8095" i="5"/>
  <c r="B8094" i="5"/>
  <c r="B8093" i="5"/>
  <c r="B8092" i="5"/>
  <c r="B8091" i="5"/>
  <c r="B8090" i="5"/>
  <c r="B8089" i="5"/>
  <c r="B8088" i="5"/>
  <c r="B8087" i="5"/>
  <c r="B8086" i="5"/>
  <c r="B8085" i="5"/>
  <c r="B8084" i="5"/>
  <c r="B8083" i="5"/>
  <c r="B8082" i="5"/>
  <c r="B8081" i="5"/>
  <c r="B8080" i="5"/>
  <c r="B8079" i="5"/>
  <c r="B8078" i="5"/>
  <c r="B8077" i="5"/>
  <c r="B8076" i="5"/>
  <c r="B8075" i="5"/>
  <c r="B8074" i="5"/>
  <c r="B8073" i="5"/>
  <c r="B8072" i="5"/>
  <c r="B8071" i="5"/>
  <c r="B8070" i="5"/>
  <c r="B8069" i="5"/>
  <c r="B8068" i="5"/>
  <c r="B8067" i="5"/>
  <c r="B8066" i="5"/>
  <c r="B8065" i="5"/>
  <c r="B8064" i="5"/>
  <c r="B8063" i="5"/>
  <c r="B8062" i="5"/>
  <c r="B8061" i="5"/>
  <c r="B8060" i="5"/>
  <c r="B8059" i="5"/>
  <c r="B8058" i="5"/>
  <c r="B8057" i="5"/>
  <c r="B8056" i="5"/>
  <c r="B8055" i="5"/>
  <c r="B8054" i="5"/>
  <c r="B8053" i="5"/>
  <c r="B8052" i="5"/>
  <c r="B8051" i="5"/>
  <c r="B8050" i="5"/>
  <c r="B8049" i="5"/>
  <c r="B8048" i="5"/>
  <c r="B8047" i="5"/>
  <c r="B8046" i="5"/>
  <c r="B8045" i="5"/>
  <c r="B8044" i="5"/>
  <c r="B8043" i="5"/>
  <c r="B8042" i="5"/>
  <c r="B8041" i="5"/>
  <c r="B8040" i="5"/>
  <c r="B8039" i="5"/>
  <c r="B8038" i="5"/>
  <c r="B8037" i="5"/>
  <c r="B8036" i="5"/>
  <c r="B8035" i="5"/>
  <c r="B8034" i="5"/>
  <c r="B8033" i="5"/>
  <c r="B8032" i="5"/>
  <c r="B8031" i="5"/>
  <c r="B8030" i="5"/>
  <c r="B8029" i="5"/>
  <c r="B8028" i="5"/>
  <c r="B8027" i="5"/>
  <c r="B8026" i="5"/>
  <c r="B8025" i="5"/>
  <c r="B8024" i="5"/>
  <c r="B8023" i="5"/>
  <c r="B8022" i="5"/>
  <c r="B8021" i="5"/>
  <c r="B8020" i="5"/>
  <c r="B8019" i="5"/>
  <c r="B8018" i="5"/>
  <c r="B8017" i="5"/>
  <c r="B8016" i="5"/>
  <c r="B8015" i="5"/>
  <c r="B8014" i="5"/>
  <c r="B8013" i="5"/>
  <c r="B8012" i="5"/>
  <c r="B8011" i="5"/>
  <c r="B8010" i="5"/>
  <c r="B8009" i="5"/>
  <c r="B8008" i="5"/>
  <c r="B8007" i="5"/>
  <c r="B8006" i="5"/>
  <c r="B8005" i="5"/>
  <c r="B8004" i="5"/>
  <c r="B8003" i="5"/>
  <c r="B8002" i="5"/>
  <c r="B8001" i="5"/>
  <c r="B8000" i="5"/>
  <c r="B7999" i="5"/>
  <c r="B7998" i="5"/>
  <c r="B7997" i="5"/>
  <c r="B7996" i="5"/>
  <c r="B7995" i="5"/>
  <c r="B7994" i="5"/>
  <c r="B7993" i="5"/>
  <c r="B7992" i="5"/>
  <c r="B7991" i="5"/>
  <c r="B7990" i="5"/>
  <c r="B7989" i="5"/>
  <c r="B7988" i="5"/>
  <c r="B7987" i="5"/>
  <c r="B7986" i="5"/>
  <c r="B7985" i="5"/>
  <c r="B7984" i="5"/>
  <c r="B7983" i="5"/>
  <c r="B7982" i="5"/>
  <c r="B7981" i="5"/>
  <c r="B7980" i="5"/>
  <c r="B7979" i="5"/>
  <c r="B7978" i="5"/>
  <c r="B7977" i="5"/>
  <c r="B7976" i="5"/>
  <c r="B7975" i="5"/>
  <c r="B7974" i="5"/>
  <c r="B7973" i="5"/>
  <c r="B7972" i="5"/>
  <c r="B7971" i="5"/>
  <c r="B7970" i="5"/>
  <c r="B7969" i="5"/>
  <c r="B7968" i="5"/>
  <c r="B7967" i="5"/>
  <c r="B7966" i="5"/>
  <c r="B7965" i="5"/>
  <c r="B7964" i="5"/>
  <c r="B7963" i="5"/>
  <c r="B7962" i="5"/>
  <c r="B7961" i="5"/>
  <c r="B7960" i="5"/>
  <c r="B7959" i="5"/>
  <c r="B7958" i="5"/>
  <c r="B7957" i="5"/>
  <c r="B7956" i="5"/>
  <c r="B7955" i="5"/>
  <c r="B7954" i="5"/>
  <c r="B7953" i="5"/>
  <c r="B7952" i="5"/>
  <c r="B7951" i="5"/>
  <c r="B7950" i="5"/>
  <c r="B7949" i="5"/>
  <c r="B7948" i="5"/>
  <c r="B7947" i="5"/>
  <c r="B7946" i="5"/>
  <c r="B7945" i="5"/>
  <c r="B7944" i="5"/>
  <c r="B7943" i="5"/>
  <c r="B7942" i="5"/>
  <c r="B7941" i="5"/>
  <c r="B7940" i="5"/>
  <c r="B7939" i="5"/>
  <c r="B7938" i="5"/>
  <c r="B7937" i="5"/>
  <c r="B7936" i="5"/>
  <c r="B7935" i="5"/>
  <c r="B7934" i="5"/>
  <c r="B7933" i="5"/>
  <c r="B7932" i="5"/>
  <c r="B7931" i="5"/>
  <c r="B7930" i="5"/>
  <c r="B7929" i="5"/>
  <c r="B7928" i="5"/>
  <c r="B7927" i="5"/>
  <c r="B7926" i="5"/>
  <c r="B7925" i="5"/>
  <c r="B7924" i="5"/>
  <c r="B7923" i="5"/>
  <c r="B7922" i="5"/>
  <c r="B7921" i="5"/>
  <c r="B7920" i="5"/>
  <c r="B7919" i="5"/>
  <c r="B7918" i="5"/>
  <c r="B7917" i="5"/>
  <c r="B7916" i="5"/>
  <c r="B7915" i="5"/>
  <c r="B7914" i="5"/>
  <c r="B7913" i="5"/>
  <c r="B7912" i="5"/>
  <c r="B7911" i="5"/>
  <c r="B7910" i="5"/>
  <c r="B7909" i="5"/>
  <c r="B7908" i="5"/>
  <c r="B7907" i="5"/>
  <c r="B7906" i="5"/>
  <c r="B7905" i="5"/>
  <c r="B7904" i="5"/>
  <c r="B7903" i="5"/>
  <c r="B7902" i="5"/>
  <c r="B7901" i="5"/>
  <c r="B7900" i="5"/>
  <c r="B7899" i="5"/>
  <c r="B7898" i="5"/>
  <c r="B7897" i="5"/>
  <c r="B7896" i="5"/>
  <c r="B7895" i="5"/>
  <c r="B7894" i="5"/>
  <c r="B7893" i="5"/>
  <c r="B7892" i="5"/>
  <c r="B7891" i="5"/>
  <c r="B7890" i="5"/>
  <c r="B7889" i="5"/>
  <c r="B7888" i="5"/>
  <c r="B7887" i="5"/>
  <c r="B7886" i="5"/>
  <c r="B7885" i="5"/>
  <c r="B7884" i="5"/>
  <c r="B7883" i="5"/>
  <c r="B7882" i="5"/>
  <c r="B7881" i="5"/>
  <c r="B7880" i="5"/>
  <c r="B7879" i="5"/>
  <c r="B7878" i="5"/>
  <c r="B7877" i="5"/>
  <c r="B7876" i="5"/>
  <c r="B7875" i="5"/>
  <c r="B7874" i="5"/>
  <c r="B7873" i="5"/>
  <c r="B7872" i="5"/>
  <c r="B7871" i="5"/>
  <c r="B7870" i="5"/>
  <c r="B7869" i="5"/>
  <c r="B7868" i="5"/>
  <c r="B7867" i="5"/>
  <c r="B7866" i="5"/>
  <c r="B7865" i="5"/>
  <c r="B7864" i="5"/>
  <c r="B7863" i="5"/>
  <c r="B7862" i="5"/>
  <c r="B7861" i="5"/>
  <c r="B7860" i="5"/>
  <c r="B7859" i="5"/>
  <c r="B7858" i="5"/>
  <c r="B7857" i="5"/>
  <c r="B7856" i="5"/>
  <c r="B7855" i="5"/>
  <c r="B7854" i="5"/>
  <c r="B7853" i="5"/>
  <c r="B7852" i="5"/>
  <c r="B7851" i="5"/>
  <c r="B7850" i="5"/>
  <c r="B7849" i="5"/>
  <c r="B7848" i="5"/>
  <c r="B7847" i="5"/>
  <c r="B7846" i="5"/>
  <c r="B7845" i="5"/>
  <c r="B7844" i="5"/>
  <c r="B7843" i="5"/>
  <c r="B7842" i="5"/>
  <c r="B7841" i="5"/>
  <c r="B7840" i="5"/>
  <c r="B7839" i="5"/>
  <c r="B7838" i="5"/>
  <c r="B7837" i="5"/>
  <c r="B7836" i="5"/>
  <c r="B7835" i="5"/>
  <c r="B7834" i="5"/>
  <c r="B7833" i="5"/>
  <c r="B7832" i="5"/>
  <c r="B7831" i="5"/>
  <c r="B7830" i="5"/>
  <c r="B7829" i="5"/>
  <c r="B7828" i="5"/>
  <c r="B7827" i="5"/>
  <c r="B7826" i="5"/>
  <c r="B7825" i="5"/>
  <c r="B7824" i="5"/>
  <c r="B7823" i="5"/>
  <c r="B7822" i="5"/>
  <c r="B7821" i="5"/>
  <c r="B7820" i="5"/>
  <c r="B7819" i="5"/>
  <c r="B7818" i="5"/>
  <c r="B7817" i="5"/>
  <c r="B7816" i="5"/>
  <c r="B7815" i="5"/>
  <c r="B7814" i="5"/>
  <c r="B7813" i="5"/>
  <c r="B7812" i="5"/>
  <c r="B7811" i="5"/>
  <c r="B7810" i="5"/>
  <c r="B7809" i="5"/>
  <c r="B7808" i="5"/>
  <c r="B7807" i="5"/>
  <c r="B7806" i="5"/>
  <c r="B7805" i="5"/>
  <c r="B7804" i="5"/>
  <c r="B7803" i="5"/>
  <c r="B7802" i="5"/>
  <c r="B7801" i="5"/>
  <c r="B7800" i="5"/>
  <c r="B7799" i="5"/>
  <c r="B7798" i="5"/>
  <c r="B7797" i="5"/>
  <c r="B7796" i="5"/>
  <c r="B7795" i="5"/>
  <c r="B7794" i="5"/>
  <c r="B7793" i="5"/>
  <c r="B7792" i="5"/>
  <c r="B7791" i="5"/>
  <c r="B7790" i="5"/>
  <c r="B7789" i="5"/>
  <c r="B7788" i="5"/>
  <c r="B7787" i="5"/>
  <c r="B7786" i="5"/>
  <c r="B7785" i="5"/>
  <c r="B7784" i="5"/>
  <c r="B7783" i="5"/>
  <c r="B7782" i="5"/>
  <c r="B7781" i="5"/>
  <c r="B7780" i="5"/>
  <c r="B7779" i="5"/>
  <c r="B7778" i="5"/>
  <c r="B7777" i="5"/>
  <c r="B7776" i="5"/>
  <c r="B7775" i="5"/>
  <c r="B7774" i="5"/>
  <c r="B7773" i="5"/>
  <c r="B7772" i="5"/>
  <c r="B7771" i="5"/>
  <c r="B7770" i="5"/>
  <c r="B7769" i="5"/>
  <c r="B7768" i="5"/>
  <c r="B7767" i="5"/>
  <c r="B7766" i="5"/>
  <c r="B7765" i="5"/>
  <c r="B7764" i="5"/>
  <c r="B7763" i="5"/>
  <c r="B7762" i="5"/>
  <c r="B7761" i="5"/>
  <c r="B7760" i="5"/>
  <c r="B7759" i="5"/>
  <c r="B7758" i="5"/>
  <c r="B7757" i="5"/>
  <c r="B7756" i="5"/>
  <c r="B7755" i="5"/>
  <c r="B7754" i="5"/>
  <c r="B7753" i="5"/>
  <c r="B7752" i="5"/>
  <c r="B7751" i="5"/>
  <c r="B7750" i="5"/>
  <c r="B7749" i="5"/>
  <c r="B7748" i="5"/>
  <c r="B7747" i="5"/>
  <c r="B7746" i="5"/>
  <c r="B7745" i="5"/>
  <c r="B7744" i="5"/>
  <c r="B7743" i="5"/>
  <c r="B7742" i="5"/>
  <c r="B7741" i="5"/>
  <c r="B7740" i="5"/>
  <c r="B7739" i="5"/>
  <c r="B7738" i="5"/>
  <c r="B7737" i="5"/>
  <c r="B7736" i="5"/>
  <c r="B7735" i="5"/>
  <c r="B7734" i="5"/>
  <c r="B7733" i="5"/>
  <c r="B7732" i="5"/>
  <c r="B7731" i="5"/>
  <c r="B7730" i="5"/>
  <c r="B7729" i="5"/>
  <c r="B7728" i="5"/>
  <c r="B7727" i="5"/>
  <c r="B7726" i="5"/>
  <c r="B7725" i="5"/>
  <c r="B7724" i="5"/>
  <c r="B7723" i="5"/>
  <c r="B7722" i="5"/>
  <c r="B7721" i="5"/>
  <c r="B7720" i="5"/>
  <c r="B7719" i="5"/>
  <c r="B7718" i="5"/>
  <c r="B7717" i="5"/>
  <c r="B7716" i="5"/>
  <c r="B7715" i="5"/>
  <c r="B7714" i="5"/>
  <c r="B7713" i="5"/>
  <c r="B7712" i="5"/>
  <c r="B7711" i="5"/>
  <c r="B7710" i="5"/>
  <c r="B7709" i="5"/>
  <c r="B7708" i="5"/>
  <c r="B7707" i="5"/>
  <c r="B7706" i="5"/>
  <c r="B7705" i="5"/>
  <c r="B7704" i="5"/>
  <c r="B7703" i="5"/>
  <c r="B7702" i="5"/>
  <c r="B7701" i="5"/>
  <c r="B7700" i="5"/>
  <c r="B7699" i="5"/>
  <c r="B7698" i="5"/>
  <c r="B7697" i="5"/>
  <c r="B7696" i="5"/>
  <c r="B7695" i="5"/>
  <c r="B7694" i="5"/>
  <c r="B7693" i="5"/>
  <c r="B7692" i="5"/>
  <c r="B7691" i="5"/>
  <c r="B7690" i="5"/>
  <c r="B7689" i="5"/>
  <c r="B7688" i="5"/>
  <c r="B7687" i="5"/>
  <c r="B7686" i="5"/>
  <c r="B7685" i="5"/>
  <c r="B7684" i="5"/>
  <c r="B7683" i="5"/>
  <c r="B7682" i="5"/>
  <c r="B7681" i="5"/>
  <c r="B7680" i="5"/>
  <c r="B7679" i="5"/>
  <c r="B7678" i="5"/>
  <c r="B7677" i="5"/>
  <c r="B7676" i="5"/>
  <c r="B7675" i="5"/>
  <c r="B7674" i="5"/>
  <c r="B7673" i="5"/>
  <c r="B7672" i="5"/>
  <c r="B7671" i="5"/>
  <c r="B7670" i="5"/>
  <c r="B7669" i="5"/>
  <c r="B7668" i="5"/>
  <c r="B7667" i="5"/>
  <c r="B7666" i="5"/>
  <c r="B7665" i="5"/>
  <c r="B7664" i="5"/>
  <c r="B7663" i="5"/>
  <c r="B7662" i="5"/>
  <c r="B7661" i="5"/>
  <c r="B7660" i="5"/>
  <c r="B7659" i="5"/>
  <c r="B7658" i="5"/>
  <c r="B7657" i="5"/>
  <c r="B7656" i="5"/>
  <c r="B7655" i="5"/>
  <c r="B7654" i="5"/>
  <c r="B7653" i="5"/>
  <c r="B7652" i="5"/>
  <c r="B7651" i="5"/>
  <c r="B7650" i="5"/>
  <c r="B7649" i="5"/>
  <c r="B7648" i="5"/>
  <c r="B7647" i="5"/>
  <c r="B7646" i="5"/>
  <c r="B7645" i="5"/>
  <c r="B7644" i="5"/>
  <c r="B7643" i="5"/>
  <c r="B7642" i="5"/>
  <c r="B7641" i="5"/>
  <c r="B7640" i="5"/>
  <c r="B7639" i="5"/>
  <c r="B7638" i="5"/>
  <c r="B7637" i="5"/>
  <c r="B7636" i="5"/>
  <c r="B7635" i="5"/>
  <c r="B7634" i="5"/>
  <c r="B7633" i="5"/>
  <c r="B7632" i="5"/>
  <c r="B7631" i="5"/>
  <c r="B7630" i="5"/>
  <c r="B7629" i="5"/>
  <c r="B7628" i="5"/>
  <c r="B7627" i="5"/>
  <c r="B7626" i="5"/>
  <c r="B7625" i="5"/>
  <c r="B7624" i="5"/>
  <c r="B7623" i="5"/>
  <c r="B7622" i="5"/>
  <c r="B7621" i="5"/>
  <c r="B7620" i="5"/>
  <c r="B7619" i="5"/>
  <c r="B7618" i="5"/>
  <c r="B7617" i="5"/>
  <c r="B7616" i="5"/>
  <c r="B7615" i="5"/>
  <c r="B7614" i="5"/>
  <c r="B7613" i="5"/>
  <c r="B7612" i="5"/>
  <c r="B7611" i="5"/>
  <c r="B7610" i="5"/>
  <c r="B7609" i="5"/>
  <c r="B7608" i="5"/>
  <c r="B7607" i="5"/>
  <c r="B7606" i="5"/>
  <c r="B7605" i="5"/>
  <c r="B7604" i="5"/>
  <c r="B7603" i="5"/>
  <c r="B7602" i="5"/>
  <c r="B7601" i="5"/>
  <c r="B7600" i="5"/>
  <c r="B7599" i="5"/>
  <c r="B7598" i="5"/>
  <c r="B7597" i="5"/>
  <c r="B7596" i="5"/>
  <c r="B7595" i="5"/>
  <c r="B7594" i="5"/>
  <c r="B7593" i="5"/>
  <c r="B7592" i="5"/>
  <c r="B7591" i="5"/>
  <c r="B7590" i="5"/>
  <c r="B7589" i="5"/>
  <c r="B7588" i="5"/>
  <c r="B7587" i="5"/>
  <c r="B7586" i="5"/>
  <c r="B7585" i="5"/>
  <c r="B7584" i="5"/>
  <c r="B7583" i="5"/>
  <c r="B7582" i="5"/>
  <c r="B7581" i="5"/>
  <c r="B7580" i="5"/>
  <c r="B7579" i="5"/>
  <c r="B7578" i="5"/>
  <c r="B7577" i="5"/>
  <c r="B7576" i="5"/>
  <c r="B7575" i="5"/>
  <c r="B7574" i="5"/>
  <c r="B7573" i="5"/>
  <c r="B7572" i="5"/>
  <c r="B7571" i="5"/>
  <c r="B7570" i="5"/>
  <c r="B7569" i="5"/>
  <c r="B7568" i="5"/>
  <c r="B7567" i="5"/>
  <c r="B7566" i="5"/>
  <c r="B7565" i="5"/>
  <c r="B7564" i="5"/>
  <c r="B7563" i="5"/>
  <c r="B7562" i="5"/>
  <c r="B7561" i="5"/>
  <c r="B7560" i="5"/>
  <c r="B7559" i="5"/>
  <c r="B7558" i="5"/>
  <c r="B7557" i="5"/>
  <c r="B7556" i="5"/>
  <c r="B7555" i="5"/>
  <c r="B7554" i="5"/>
  <c r="B7553" i="5"/>
  <c r="B7552" i="5"/>
  <c r="B7551" i="5"/>
  <c r="B7550" i="5"/>
  <c r="B7549" i="5"/>
  <c r="B7548" i="5"/>
  <c r="B7547" i="5"/>
  <c r="B7546" i="5"/>
  <c r="B7545" i="5"/>
  <c r="B7544" i="5"/>
  <c r="B7543" i="5"/>
  <c r="B7542" i="5"/>
  <c r="B7541" i="5"/>
  <c r="B7540" i="5"/>
  <c r="B7539" i="5"/>
  <c r="B7538" i="5"/>
  <c r="B7537" i="5"/>
  <c r="B7536" i="5"/>
  <c r="B7535" i="5"/>
  <c r="B7534" i="5"/>
  <c r="B7533" i="5"/>
  <c r="B7532" i="5"/>
  <c r="B7531" i="5"/>
  <c r="B7530" i="5"/>
  <c r="B7529" i="5"/>
  <c r="B7528" i="5"/>
  <c r="B7527" i="5"/>
  <c r="B7526" i="5"/>
  <c r="B7525" i="5"/>
  <c r="B7524" i="5"/>
  <c r="B7523" i="5"/>
  <c r="B7522" i="5"/>
  <c r="B7521" i="5"/>
  <c r="B7520" i="5"/>
  <c r="B7519" i="5"/>
  <c r="B7518" i="5"/>
  <c r="B7517" i="5"/>
  <c r="B7516" i="5"/>
  <c r="B7515" i="5"/>
  <c r="B7514" i="5"/>
  <c r="B7513" i="5"/>
  <c r="B7512" i="5"/>
  <c r="B7511" i="5"/>
  <c r="B7510" i="5"/>
  <c r="B7509" i="5"/>
  <c r="B7508" i="5"/>
  <c r="B7507" i="5"/>
  <c r="B7506" i="5"/>
  <c r="B7505" i="5"/>
  <c r="B7504" i="5"/>
  <c r="B7503" i="5"/>
  <c r="B7502" i="5"/>
  <c r="B7501" i="5"/>
  <c r="B7500" i="5"/>
  <c r="B7499" i="5"/>
  <c r="B7498" i="5"/>
  <c r="B7497" i="5"/>
  <c r="B7496" i="5"/>
  <c r="B7495" i="5"/>
  <c r="B7494" i="5"/>
  <c r="B7493" i="5"/>
  <c r="B7492" i="5"/>
  <c r="B7491" i="5"/>
  <c r="B7490" i="5"/>
  <c r="B7489" i="5"/>
  <c r="B7488" i="5"/>
  <c r="B7487" i="5"/>
  <c r="B7486" i="5"/>
  <c r="B7485" i="5"/>
  <c r="B7484" i="5"/>
  <c r="B7483" i="5"/>
  <c r="B7482" i="5"/>
  <c r="B7481" i="5"/>
  <c r="B7480" i="5"/>
  <c r="B7479" i="5"/>
  <c r="B7478" i="5"/>
  <c r="B7477" i="5"/>
  <c r="B7476" i="5"/>
  <c r="B7475" i="5"/>
  <c r="B7474" i="5"/>
  <c r="B7473" i="5"/>
  <c r="B7472" i="5"/>
  <c r="B7471" i="5"/>
  <c r="B7470" i="5"/>
  <c r="B7469" i="5"/>
  <c r="B7468" i="5"/>
  <c r="B7467" i="5"/>
  <c r="B7466" i="5"/>
  <c r="B7465" i="5"/>
  <c r="B7464" i="5"/>
  <c r="B7463" i="5"/>
  <c r="B7462" i="5"/>
  <c r="B7461" i="5"/>
  <c r="B7460" i="5"/>
  <c r="B7459" i="5"/>
  <c r="B7458" i="5"/>
  <c r="B7457" i="5"/>
  <c r="B7456" i="5"/>
  <c r="B7455" i="5"/>
  <c r="B7454" i="5"/>
  <c r="B7453" i="5"/>
  <c r="B7452" i="5"/>
  <c r="B7451" i="5"/>
  <c r="B7450" i="5"/>
  <c r="B7449" i="5"/>
  <c r="B7448" i="5"/>
  <c r="B7447" i="5"/>
  <c r="B7446" i="5"/>
  <c r="B7445" i="5"/>
  <c r="B7444" i="5"/>
  <c r="B7443" i="5"/>
  <c r="B7442" i="5"/>
  <c r="B7441" i="5"/>
  <c r="B7440" i="5"/>
  <c r="B7439" i="5"/>
  <c r="B7438" i="5"/>
  <c r="B7437" i="5"/>
  <c r="B7436" i="5"/>
  <c r="B7435" i="5"/>
  <c r="B7434" i="5"/>
  <c r="B7433" i="5"/>
  <c r="B7432" i="5"/>
  <c r="B7431" i="5"/>
  <c r="B7430" i="5"/>
  <c r="B7429" i="5"/>
  <c r="B7428" i="5"/>
  <c r="B7427" i="5"/>
  <c r="B7426" i="5"/>
  <c r="B7425" i="5"/>
  <c r="B7424" i="5"/>
  <c r="B7423" i="5"/>
  <c r="B7422" i="5"/>
  <c r="B7421" i="5"/>
  <c r="B7420" i="5"/>
  <c r="B7419" i="5"/>
  <c r="B7418" i="5"/>
  <c r="B7417" i="5"/>
  <c r="B7416" i="5"/>
  <c r="B7415" i="5"/>
  <c r="B7414" i="5"/>
  <c r="B7413" i="5"/>
  <c r="B7412" i="5"/>
  <c r="B7411" i="5"/>
  <c r="B7410" i="5"/>
  <c r="B7409" i="5"/>
  <c r="B7408" i="5"/>
  <c r="B7407" i="5"/>
  <c r="B7406" i="5"/>
  <c r="B7405" i="5"/>
  <c r="B7404" i="5"/>
  <c r="B7403" i="5"/>
  <c r="B7402" i="5"/>
  <c r="B7401" i="5"/>
  <c r="B7400" i="5"/>
  <c r="B7399" i="5"/>
  <c r="B7398" i="5"/>
  <c r="B7397" i="5"/>
  <c r="B7396" i="5"/>
  <c r="B7395" i="5"/>
  <c r="B7394" i="5"/>
  <c r="B7393" i="5"/>
  <c r="B7392" i="5"/>
  <c r="B7391" i="5"/>
  <c r="B7390" i="5"/>
  <c r="B7389" i="5"/>
  <c r="B7388" i="5"/>
  <c r="B7387" i="5"/>
  <c r="B7386" i="5"/>
  <c r="B7385" i="5"/>
  <c r="B7384" i="5"/>
  <c r="B7383" i="5"/>
  <c r="B7382" i="5"/>
  <c r="B7381" i="5"/>
  <c r="B7380" i="5"/>
  <c r="B7379" i="5"/>
  <c r="B7378" i="5"/>
  <c r="B7377" i="5"/>
  <c r="B7376" i="5"/>
  <c r="B7375" i="5"/>
  <c r="B7374" i="5"/>
  <c r="B7373" i="5"/>
  <c r="B7372" i="5"/>
  <c r="B7371" i="5"/>
  <c r="B7370" i="5"/>
  <c r="B7369" i="5"/>
  <c r="B7368" i="5"/>
  <c r="B7367" i="5"/>
  <c r="B7366" i="5"/>
  <c r="B7365" i="5"/>
  <c r="B7364" i="5"/>
  <c r="B7363" i="5"/>
  <c r="B7362" i="5"/>
  <c r="B7361" i="5"/>
  <c r="B7360" i="5"/>
  <c r="B7359" i="5"/>
  <c r="B7358" i="5"/>
  <c r="B7357" i="5"/>
  <c r="B7356" i="5"/>
  <c r="B7355" i="5"/>
  <c r="B7354" i="5"/>
  <c r="B7353" i="5"/>
  <c r="B7352" i="5"/>
  <c r="B7351" i="5"/>
  <c r="B7350" i="5"/>
  <c r="B7349" i="5"/>
  <c r="B7348" i="5"/>
  <c r="B7347" i="5"/>
  <c r="B7346" i="5"/>
  <c r="B7345" i="5"/>
  <c r="B7344" i="5"/>
  <c r="B7343" i="5"/>
  <c r="B7342" i="5"/>
  <c r="B7341" i="5"/>
  <c r="B7340" i="5"/>
  <c r="B7339" i="5"/>
  <c r="B7338" i="5"/>
  <c r="B7337" i="5"/>
  <c r="B7336" i="5"/>
  <c r="B7335" i="5"/>
  <c r="B7334" i="5"/>
  <c r="B7333" i="5"/>
  <c r="B7332" i="5"/>
  <c r="B7331" i="5"/>
  <c r="B7330" i="5"/>
  <c r="B7329" i="5"/>
  <c r="B7328" i="5"/>
  <c r="B7327" i="5"/>
  <c r="B7326" i="5"/>
  <c r="B7325" i="5"/>
  <c r="B7324" i="5"/>
  <c r="B7323" i="5"/>
  <c r="B7322" i="5"/>
  <c r="B7321" i="5"/>
  <c r="B7320" i="5"/>
  <c r="B7319" i="5"/>
  <c r="B7318" i="5"/>
  <c r="B7317" i="5"/>
  <c r="B7316" i="5"/>
  <c r="B7315" i="5"/>
  <c r="B7314" i="5"/>
  <c r="B7313" i="5"/>
  <c r="B7312" i="5"/>
  <c r="B7311" i="5"/>
  <c r="B7310" i="5"/>
  <c r="B7309" i="5"/>
  <c r="B7308" i="5"/>
  <c r="B7307" i="5"/>
  <c r="B7306" i="5"/>
  <c r="B7305" i="5"/>
  <c r="B7304" i="5"/>
  <c r="B7303" i="5"/>
  <c r="B7302" i="5"/>
  <c r="B7301" i="5"/>
  <c r="B7300" i="5"/>
  <c r="B7299" i="5"/>
  <c r="B7298" i="5"/>
  <c r="B7297" i="5"/>
  <c r="B7296" i="5"/>
  <c r="B7295" i="5"/>
  <c r="B7294" i="5"/>
  <c r="B7293" i="5"/>
  <c r="B7292" i="5"/>
  <c r="B7291" i="5"/>
  <c r="B7290" i="5"/>
  <c r="B7289" i="5"/>
  <c r="B7288" i="5"/>
  <c r="B7287" i="5"/>
  <c r="B7286" i="5"/>
  <c r="B7285" i="5"/>
  <c r="B7284" i="5"/>
  <c r="B7283" i="5"/>
  <c r="B7282" i="5"/>
  <c r="B7281" i="5"/>
  <c r="B7280" i="5"/>
  <c r="B7279" i="5"/>
  <c r="B7278" i="5"/>
  <c r="B7277" i="5"/>
  <c r="B7276" i="5"/>
  <c r="B7275" i="5"/>
  <c r="B7274" i="5"/>
  <c r="B7273" i="5"/>
  <c r="B7272" i="5"/>
  <c r="B7271" i="5"/>
  <c r="B7270" i="5"/>
  <c r="B7269" i="5"/>
  <c r="B7268" i="5"/>
  <c r="B7267" i="5"/>
  <c r="B7266" i="5"/>
  <c r="B7265" i="5"/>
  <c r="B7264" i="5"/>
  <c r="B7263" i="5"/>
  <c r="B7262" i="5"/>
  <c r="B7261" i="5"/>
  <c r="B7260" i="5"/>
  <c r="B7259" i="5"/>
  <c r="B7258" i="5"/>
  <c r="B7257" i="5"/>
  <c r="B7256" i="5"/>
  <c r="B7255" i="5"/>
  <c r="B7254" i="5"/>
  <c r="B7253" i="5"/>
  <c r="B7252" i="5"/>
  <c r="B7251" i="5"/>
  <c r="B7250" i="5"/>
  <c r="B7249" i="5"/>
  <c r="B7248" i="5"/>
  <c r="B7247" i="5"/>
  <c r="B7246" i="5"/>
  <c r="B7245" i="5"/>
  <c r="B7244" i="5"/>
  <c r="B7243" i="5"/>
  <c r="B7242" i="5"/>
  <c r="B7241" i="5"/>
  <c r="B7240" i="5"/>
  <c r="B7239" i="5"/>
  <c r="B7238" i="5"/>
  <c r="B7237" i="5"/>
  <c r="B7236" i="5"/>
  <c r="B7235" i="5"/>
  <c r="B7234" i="5"/>
  <c r="B7233" i="5"/>
  <c r="B7232" i="5"/>
  <c r="B7231" i="5"/>
  <c r="B7230" i="5"/>
  <c r="B7229" i="5"/>
  <c r="B7228" i="5"/>
  <c r="B7227" i="5"/>
  <c r="B7226" i="5"/>
  <c r="B7225" i="5"/>
  <c r="B7224" i="5"/>
  <c r="B7223" i="5"/>
  <c r="B7222" i="5"/>
  <c r="B7221" i="5"/>
  <c r="B7220" i="5"/>
  <c r="B7219" i="5"/>
  <c r="B7218" i="5"/>
  <c r="B7217" i="5"/>
  <c r="B7216" i="5"/>
  <c r="B7215" i="5"/>
  <c r="B7214" i="5"/>
  <c r="B7213" i="5"/>
  <c r="B7212" i="5"/>
  <c r="B7211" i="5"/>
  <c r="B7210" i="5"/>
  <c r="B7209" i="5"/>
  <c r="B7208" i="5"/>
  <c r="B7207" i="5"/>
  <c r="B7206" i="5"/>
  <c r="B7205" i="5"/>
  <c r="B7204" i="5"/>
  <c r="B7203" i="5"/>
  <c r="B7202" i="5"/>
  <c r="B7201" i="5"/>
  <c r="B7200" i="5"/>
  <c r="B7199" i="5"/>
  <c r="B7198" i="5"/>
  <c r="B7197" i="5"/>
  <c r="B7196" i="5"/>
  <c r="B7195" i="5"/>
  <c r="B7194" i="5"/>
  <c r="B7193" i="5"/>
  <c r="B7192" i="5"/>
  <c r="B7191" i="5"/>
  <c r="B7190" i="5"/>
  <c r="B7189" i="5"/>
  <c r="B7188" i="5"/>
  <c r="B7187" i="5"/>
  <c r="B7186" i="5"/>
  <c r="B7185" i="5"/>
  <c r="B7184" i="5"/>
  <c r="B7183" i="5"/>
  <c r="B7182" i="5"/>
  <c r="B7181" i="5"/>
  <c r="B7180" i="5"/>
  <c r="B7179" i="5"/>
  <c r="B7178" i="5"/>
  <c r="B7177" i="5"/>
  <c r="B7176" i="5"/>
  <c r="B7175" i="5"/>
  <c r="B7174" i="5"/>
  <c r="B7173" i="5"/>
  <c r="B7172" i="5"/>
  <c r="B7171" i="5"/>
  <c r="B7170" i="5"/>
  <c r="B7169" i="5"/>
  <c r="B7168" i="5"/>
  <c r="B7167" i="5"/>
  <c r="B7166" i="5"/>
  <c r="B7165" i="5"/>
  <c r="B7164" i="5"/>
  <c r="B7163" i="5"/>
  <c r="B7162" i="5"/>
  <c r="B7161" i="5"/>
  <c r="B7160" i="5"/>
  <c r="B7159" i="5"/>
  <c r="B7158" i="5"/>
  <c r="B7157" i="5"/>
  <c r="B7156" i="5"/>
  <c r="B7155" i="5"/>
  <c r="B7154" i="5"/>
  <c r="B7153" i="5"/>
  <c r="B7152" i="5"/>
  <c r="B7151" i="5"/>
  <c r="B7150" i="5"/>
  <c r="B7149" i="5"/>
  <c r="B7148" i="5"/>
  <c r="B7147" i="5"/>
  <c r="B7146" i="5"/>
  <c r="B7145" i="5"/>
  <c r="B7144" i="5"/>
  <c r="B7143" i="5"/>
  <c r="B7142" i="5"/>
  <c r="B7141" i="5"/>
  <c r="B7140" i="5"/>
  <c r="B7139" i="5"/>
  <c r="B7138" i="5"/>
  <c r="B7137" i="5"/>
  <c r="B7136" i="5"/>
  <c r="B7135" i="5"/>
  <c r="B7134" i="5"/>
  <c r="B7133" i="5"/>
  <c r="B7132" i="5"/>
  <c r="B7131" i="5"/>
  <c r="B7130" i="5"/>
  <c r="B7129" i="5"/>
  <c r="B7128" i="5"/>
  <c r="B7127" i="5"/>
  <c r="B7126" i="5"/>
  <c r="B7125" i="5"/>
  <c r="B7124" i="5"/>
  <c r="B7123" i="5"/>
  <c r="B7122" i="5"/>
  <c r="B7121" i="5"/>
  <c r="B7120" i="5"/>
  <c r="B7119" i="5"/>
  <c r="B7118" i="5"/>
  <c r="B7117" i="5"/>
  <c r="B7116" i="5"/>
  <c r="B7115" i="5"/>
  <c r="B7114" i="5"/>
  <c r="B7113" i="5"/>
  <c r="B7112" i="5"/>
  <c r="B7111" i="5"/>
  <c r="B7110" i="5"/>
  <c r="B7109" i="5"/>
  <c r="B7108" i="5"/>
  <c r="B7107" i="5"/>
  <c r="B7106" i="5"/>
  <c r="B7105" i="5"/>
  <c r="B7104" i="5"/>
  <c r="B7103" i="5"/>
  <c r="B7102" i="5"/>
  <c r="B7101" i="5"/>
  <c r="B7100" i="5"/>
  <c r="B7099" i="5"/>
  <c r="B7098" i="5"/>
  <c r="B7097" i="5"/>
  <c r="B7096" i="5"/>
  <c r="B7095" i="5"/>
  <c r="B7094" i="5"/>
  <c r="B7093" i="5"/>
  <c r="B7092" i="5"/>
  <c r="B7091" i="5"/>
  <c r="B7090" i="5"/>
  <c r="B7089" i="5"/>
  <c r="B7088" i="5"/>
  <c r="B7087" i="5"/>
  <c r="B7086" i="5"/>
  <c r="B7085" i="5"/>
  <c r="B7084" i="5"/>
  <c r="B7083" i="5"/>
  <c r="B7082" i="5"/>
  <c r="B7081" i="5"/>
  <c r="B7080" i="5"/>
  <c r="B7079" i="5"/>
  <c r="B7078" i="5"/>
  <c r="B7077" i="5"/>
  <c r="B7076" i="5"/>
  <c r="B7075" i="5"/>
  <c r="B7074" i="5"/>
  <c r="B7073" i="5"/>
  <c r="B7072" i="5"/>
  <c r="B7071" i="5"/>
  <c r="B7070" i="5"/>
  <c r="B7069" i="5"/>
  <c r="B7068" i="5"/>
  <c r="B7067" i="5"/>
  <c r="B7066" i="5"/>
  <c r="B7065" i="5"/>
  <c r="B7064" i="5"/>
  <c r="B7063" i="5"/>
  <c r="B7062" i="5"/>
  <c r="B7061" i="5"/>
  <c r="B7060" i="5"/>
  <c r="B7059" i="5"/>
  <c r="B7058" i="5"/>
  <c r="B7057" i="5"/>
  <c r="B7056" i="5"/>
  <c r="B7055" i="5"/>
  <c r="B7054" i="5"/>
  <c r="B7053" i="5"/>
  <c r="B7052" i="5"/>
  <c r="B7051" i="5"/>
  <c r="B7050" i="5"/>
  <c r="B7049" i="5"/>
  <c r="B7048" i="5"/>
  <c r="B7047" i="5"/>
  <c r="B7046" i="5"/>
  <c r="B7045" i="5"/>
  <c r="B7044" i="5"/>
  <c r="B7043" i="5"/>
  <c r="B7042" i="5"/>
  <c r="B7041" i="5"/>
  <c r="B7040" i="5"/>
  <c r="B7039" i="5"/>
  <c r="B7038" i="5"/>
  <c r="B7037" i="5"/>
  <c r="B7036" i="5"/>
  <c r="B7035" i="5"/>
  <c r="B7034" i="5"/>
  <c r="B7033" i="5"/>
  <c r="B7032" i="5"/>
  <c r="B7031" i="5"/>
  <c r="B7030" i="5"/>
  <c r="B7029" i="5"/>
  <c r="B7028" i="5"/>
  <c r="B7027" i="5"/>
  <c r="B7026" i="5"/>
  <c r="B7025" i="5"/>
  <c r="B7024" i="5"/>
  <c r="B7023" i="5"/>
  <c r="B7022" i="5"/>
  <c r="B7021" i="5"/>
  <c r="B7020" i="5"/>
  <c r="B7019" i="5"/>
  <c r="B7018" i="5"/>
  <c r="B7017" i="5"/>
  <c r="B7016" i="5"/>
  <c r="B7015" i="5"/>
  <c r="B7014" i="5"/>
  <c r="B7013" i="5"/>
  <c r="B7012" i="5"/>
  <c r="B7011" i="5"/>
  <c r="B7010" i="5"/>
  <c r="B7009" i="5"/>
  <c r="B7008" i="5"/>
  <c r="B7007" i="5"/>
  <c r="B7006" i="5"/>
  <c r="B7005" i="5"/>
  <c r="B7004" i="5"/>
  <c r="B7003" i="5"/>
  <c r="B7002" i="5"/>
  <c r="B7001" i="5"/>
  <c r="B7000" i="5"/>
  <c r="B6999" i="5"/>
  <c r="B6998" i="5"/>
  <c r="B6997" i="5"/>
  <c r="B6996" i="5"/>
  <c r="B6995" i="5"/>
  <c r="B6994" i="5"/>
  <c r="B6993" i="5"/>
  <c r="B6992" i="5"/>
  <c r="B6991" i="5"/>
  <c r="B6990" i="5"/>
  <c r="B6989" i="5"/>
  <c r="B6988" i="5"/>
  <c r="B6987" i="5"/>
  <c r="B6986" i="5"/>
  <c r="B6985" i="5"/>
  <c r="B6984" i="5"/>
  <c r="B6983" i="5"/>
  <c r="B6982" i="5"/>
  <c r="B6981" i="5"/>
  <c r="B6980" i="5"/>
  <c r="B6979" i="5"/>
  <c r="B6978" i="5"/>
  <c r="B6977" i="5"/>
  <c r="B6976" i="5"/>
  <c r="B6975" i="5"/>
  <c r="B6974" i="5"/>
  <c r="B6973" i="5"/>
  <c r="B6972" i="5"/>
  <c r="B6971" i="5"/>
  <c r="B6970" i="5"/>
  <c r="B6969" i="5"/>
  <c r="B6968" i="5"/>
  <c r="B6967" i="5"/>
  <c r="B6966" i="5"/>
  <c r="B6965" i="5"/>
  <c r="B6964" i="5"/>
  <c r="B6963" i="5"/>
  <c r="B6962" i="5"/>
  <c r="B6961" i="5"/>
  <c r="B6960" i="5"/>
  <c r="B6959" i="5"/>
  <c r="B6958" i="5"/>
  <c r="B6957" i="5"/>
  <c r="B6956" i="5"/>
  <c r="B6955" i="5"/>
  <c r="B6954" i="5"/>
  <c r="B6953" i="5"/>
  <c r="B6952" i="5"/>
  <c r="B6951" i="5"/>
  <c r="B6950" i="5"/>
  <c r="B6949" i="5"/>
  <c r="B6948" i="5"/>
  <c r="B6947" i="5"/>
  <c r="B6946" i="5"/>
  <c r="B6945" i="5"/>
  <c r="B6944" i="5"/>
  <c r="B6943" i="5"/>
  <c r="B6942" i="5"/>
  <c r="B6941" i="5"/>
  <c r="B6940" i="5"/>
  <c r="B6939" i="5"/>
  <c r="B6938" i="5"/>
  <c r="B6937" i="5"/>
  <c r="B6936" i="5"/>
  <c r="B6935" i="5"/>
  <c r="B6934" i="5"/>
  <c r="B6933" i="5"/>
  <c r="B6932" i="5"/>
  <c r="B6931" i="5"/>
  <c r="B6930" i="5"/>
  <c r="B6929" i="5"/>
  <c r="B6928" i="5"/>
  <c r="B6927" i="5"/>
  <c r="B6926" i="5"/>
  <c r="B6925" i="5"/>
  <c r="B6924" i="5"/>
  <c r="B6923" i="5"/>
  <c r="B6922" i="5"/>
  <c r="B6921" i="5"/>
  <c r="B6920" i="5"/>
  <c r="B6919" i="5"/>
  <c r="B6918" i="5"/>
  <c r="B6917" i="5"/>
  <c r="B6916" i="5"/>
  <c r="B6915" i="5"/>
  <c r="B6914" i="5"/>
  <c r="B6913" i="5"/>
  <c r="B6912" i="5"/>
  <c r="B6911" i="5"/>
  <c r="B6910" i="5"/>
  <c r="B6909" i="5"/>
  <c r="B6908" i="5"/>
  <c r="B6907" i="5"/>
  <c r="B6906" i="5"/>
  <c r="B6905" i="5"/>
  <c r="B6904" i="5"/>
  <c r="B6903" i="5"/>
  <c r="B6902" i="5"/>
  <c r="B6901" i="5"/>
  <c r="B6900" i="5"/>
  <c r="B6899" i="5"/>
  <c r="B6898" i="5"/>
  <c r="B6897" i="5"/>
  <c r="B6896" i="5"/>
  <c r="B6895" i="5"/>
  <c r="B6894" i="5"/>
  <c r="B6893" i="5"/>
  <c r="B6892" i="5"/>
  <c r="B6891" i="5"/>
  <c r="B6890" i="5"/>
  <c r="B6889" i="5"/>
  <c r="B6888" i="5"/>
  <c r="B6887" i="5"/>
  <c r="B6886" i="5"/>
  <c r="B6885" i="5"/>
  <c r="B6884" i="5"/>
  <c r="B6883" i="5"/>
  <c r="B6882" i="5"/>
  <c r="B6881" i="5"/>
  <c r="B6880" i="5"/>
  <c r="B6879" i="5"/>
  <c r="B6878" i="5"/>
  <c r="B6877" i="5"/>
  <c r="B6876" i="5"/>
  <c r="B6875" i="5"/>
  <c r="B6874" i="5"/>
  <c r="B6873" i="5"/>
  <c r="B6872" i="5"/>
  <c r="B6871" i="5"/>
  <c r="B6870" i="5"/>
  <c r="B6869" i="5"/>
  <c r="B6868" i="5"/>
  <c r="B6867" i="5"/>
  <c r="B6866" i="5"/>
  <c r="B6865" i="5"/>
  <c r="B6864" i="5"/>
  <c r="B6863" i="5"/>
  <c r="B6862" i="5"/>
  <c r="B6861" i="5"/>
  <c r="B6860" i="5"/>
  <c r="B6859" i="5"/>
  <c r="B6858" i="5"/>
  <c r="B6857" i="5"/>
  <c r="B6856" i="5"/>
  <c r="B6855" i="5"/>
  <c r="B6854" i="5"/>
  <c r="B6853" i="5"/>
  <c r="B6852" i="5"/>
  <c r="B6851" i="5"/>
  <c r="B6850" i="5"/>
  <c r="B6849" i="5"/>
  <c r="B6848" i="5"/>
  <c r="B6847" i="5"/>
  <c r="B6846" i="5"/>
  <c r="B6845" i="5"/>
  <c r="B6844" i="5"/>
  <c r="B6843" i="5"/>
  <c r="B6842" i="5"/>
  <c r="B6841" i="5"/>
  <c r="B6840" i="5"/>
  <c r="B6839" i="5"/>
  <c r="B6838" i="5"/>
  <c r="B6837" i="5"/>
  <c r="B6836" i="5"/>
  <c r="B6835" i="5"/>
  <c r="B6834" i="5"/>
  <c r="B6833" i="5"/>
  <c r="B6832" i="5"/>
  <c r="B6831" i="5"/>
  <c r="B6830" i="5"/>
  <c r="B6829" i="5"/>
  <c r="B6828" i="5"/>
  <c r="B6827" i="5"/>
  <c r="B6826" i="5"/>
  <c r="B6825" i="5"/>
  <c r="B6824" i="5"/>
  <c r="B6823" i="5"/>
  <c r="B6822" i="5"/>
  <c r="B6821" i="5"/>
  <c r="B6820" i="5"/>
  <c r="B6819" i="5"/>
  <c r="B6818" i="5"/>
  <c r="B6817" i="5"/>
  <c r="B6816" i="5"/>
  <c r="B6815" i="5"/>
  <c r="B6814" i="5"/>
  <c r="B6813" i="5"/>
  <c r="B6812" i="5"/>
  <c r="B6811" i="5"/>
  <c r="B6810" i="5"/>
  <c r="B6809" i="5"/>
  <c r="B6808" i="5"/>
  <c r="B6807" i="5"/>
  <c r="B6806" i="5"/>
  <c r="B6805" i="5"/>
  <c r="B6804" i="5"/>
  <c r="B6803" i="5"/>
  <c r="B6802" i="5"/>
  <c r="B6801" i="5"/>
  <c r="B6800" i="5"/>
  <c r="B6799" i="5"/>
  <c r="B6798" i="5"/>
  <c r="B6797" i="5"/>
  <c r="B6796" i="5"/>
  <c r="B6795" i="5"/>
  <c r="B6794" i="5"/>
  <c r="B6793" i="5"/>
  <c r="B6792" i="5"/>
  <c r="B6791" i="5"/>
  <c r="B6790" i="5"/>
  <c r="B6789" i="5"/>
  <c r="B6788" i="5"/>
  <c r="B6787" i="5"/>
  <c r="B6786" i="5"/>
  <c r="B6785" i="5"/>
  <c r="B6784" i="5"/>
  <c r="B6783" i="5"/>
  <c r="B6782" i="5"/>
  <c r="B6781" i="5"/>
  <c r="B6780" i="5"/>
  <c r="B6779" i="5"/>
  <c r="B6778" i="5"/>
  <c r="B6777" i="5"/>
  <c r="B6776" i="5"/>
  <c r="B6775" i="5"/>
  <c r="B6774" i="5"/>
  <c r="B6773" i="5"/>
  <c r="B6772" i="5"/>
  <c r="B6771" i="5"/>
  <c r="B6770" i="5"/>
  <c r="B6769" i="5"/>
  <c r="B6768" i="5"/>
  <c r="B6767" i="5"/>
  <c r="B6766" i="5"/>
  <c r="B6765" i="5"/>
  <c r="B6764" i="5"/>
  <c r="B6763" i="5"/>
  <c r="B6762" i="5"/>
  <c r="B6761" i="5"/>
  <c r="B6760" i="5"/>
  <c r="B6759" i="5"/>
  <c r="B6758" i="5"/>
  <c r="B6757" i="5"/>
  <c r="B6756" i="5"/>
  <c r="B6755" i="5"/>
  <c r="B6754" i="5"/>
  <c r="B6753" i="5"/>
  <c r="B6752" i="5"/>
  <c r="B6751" i="5"/>
  <c r="B6750" i="5"/>
  <c r="B6749" i="5"/>
  <c r="B6748" i="5"/>
  <c r="B6747" i="5"/>
  <c r="B6746" i="5"/>
  <c r="B6745" i="5"/>
  <c r="B6744" i="5"/>
  <c r="B6743" i="5"/>
  <c r="B6742" i="5"/>
  <c r="B6741" i="5"/>
  <c r="B6740" i="5"/>
  <c r="B6739" i="5"/>
  <c r="B6738" i="5"/>
  <c r="B6737" i="5"/>
  <c r="B6736" i="5"/>
  <c r="B6735" i="5"/>
  <c r="B6734" i="5"/>
  <c r="B6733" i="5"/>
  <c r="B6732" i="5"/>
  <c r="B6731" i="5"/>
  <c r="B6730" i="5"/>
  <c r="B6729" i="5"/>
  <c r="B6728" i="5"/>
  <c r="B6727" i="5"/>
  <c r="B6726" i="5"/>
  <c r="B6725" i="5"/>
  <c r="B6724" i="5"/>
  <c r="B6723" i="5"/>
  <c r="B6722" i="5"/>
  <c r="B6721" i="5"/>
  <c r="B6720" i="5"/>
  <c r="B6719" i="5"/>
  <c r="B6718" i="5"/>
  <c r="B6717" i="5"/>
  <c r="B6716" i="5"/>
  <c r="B6715" i="5"/>
  <c r="B6714" i="5"/>
  <c r="B6713" i="5"/>
  <c r="B6712" i="5"/>
  <c r="B6711" i="5"/>
  <c r="B6710" i="5"/>
  <c r="B6709" i="5"/>
  <c r="B6708" i="5"/>
  <c r="B6707" i="5"/>
  <c r="B6706" i="5"/>
  <c r="B6705" i="5"/>
  <c r="B6704" i="5"/>
  <c r="B6703" i="5"/>
  <c r="B6702" i="5"/>
  <c r="B6701" i="5"/>
  <c r="B6700" i="5"/>
  <c r="B6699" i="5"/>
  <c r="B6698" i="5"/>
  <c r="B6697" i="5"/>
  <c r="B6696" i="5"/>
  <c r="B6695" i="5"/>
  <c r="B6694" i="5"/>
  <c r="B6693" i="5"/>
  <c r="B6692" i="5"/>
  <c r="B6691" i="5"/>
  <c r="B6690" i="5"/>
  <c r="B6689" i="5"/>
  <c r="B6688" i="5"/>
  <c r="B6687" i="5"/>
  <c r="B6686" i="5"/>
  <c r="B6685" i="5"/>
  <c r="B6684" i="5"/>
  <c r="B6683" i="5"/>
  <c r="B6682" i="5"/>
  <c r="B6681" i="5"/>
  <c r="B6680" i="5"/>
  <c r="B6679" i="5"/>
  <c r="B6678" i="5"/>
  <c r="B6677" i="5"/>
  <c r="B6676" i="5"/>
  <c r="B6675" i="5"/>
  <c r="B6674" i="5"/>
  <c r="B6673" i="5"/>
  <c r="B6672" i="5"/>
  <c r="B6671" i="5"/>
  <c r="B6670" i="5"/>
  <c r="B6669" i="5"/>
  <c r="B6668" i="5"/>
  <c r="B6667" i="5"/>
  <c r="B6666" i="5"/>
  <c r="B6665" i="5"/>
  <c r="B6664" i="5"/>
  <c r="B6663" i="5"/>
  <c r="B6662" i="5"/>
  <c r="B6661" i="5"/>
  <c r="B6660" i="5"/>
  <c r="B6659" i="5"/>
  <c r="B6658" i="5"/>
  <c r="B6657" i="5"/>
  <c r="B6656" i="5"/>
  <c r="B6655" i="5"/>
  <c r="B6654" i="5"/>
  <c r="B6653" i="5"/>
  <c r="B6652" i="5"/>
  <c r="B6651" i="5"/>
  <c r="B6650" i="5"/>
  <c r="B6649" i="5"/>
  <c r="B6648" i="5"/>
  <c r="B6647" i="5"/>
  <c r="B6646" i="5"/>
  <c r="B6645" i="5"/>
  <c r="B6644" i="5"/>
  <c r="B6643" i="5"/>
  <c r="B6642" i="5"/>
  <c r="B6641" i="5"/>
  <c r="B6640" i="5"/>
  <c r="B6639" i="5"/>
  <c r="B6638" i="5"/>
  <c r="B6637" i="5"/>
  <c r="B6636" i="5"/>
  <c r="B6635" i="5"/>
  <c r="B6634" i="5"/>
  <c r="B6633" i="5"/>
  <c r="B6632" i="5"/>
  <c r="B6631" i="5"/>
  <c r="B6630" i="5"/>
  <c r="B6629" i="5"/>
  <c r="B6628" i="5"/>
  <c r="B6627" i="5"/>
  <c r="B6626" i="5"/>
  <c r="B6625" i="5"/>
  <c r="B6624" i="5"/>
  <c r="B6623" i="5"/>
  <c r="B6622" i="5"/>
  <c r="B6621" i="5"/>
  <c r="B6620" i="5"/>
  <c r="B6619" i="5"/>
  <c r="B6618" i="5"/>
  <c r="B6617" i="5"/>
  <c r="B6616" i="5"/>
  <c r="B6615" i="5"/>
  <c r="B6614" i="5"/>
  <c r="B6613" i="5"/>
  <c r="B6612" i="5"/>
  <c r="B6611" i="5"/>
  <c r="B6610" i="5"/>
  <c r="B6609" i="5"/>
  <c r="B6608" i="5"/>
  <c r="B6607" i="5"/>
  <c r="B6606" i="5"/>
  <c r="B6605" i="5"/>
  <c r="B6604" i="5"/>
  <c r="B6603" i="5"/>
  <c r="B6602" i="5"/>
  <c r="B6601" i="5"/>
  <c r="B6600" i="5"/>
  <c r="B6599" i="5"/>
  <c r="B6598" i="5"/>
  <c r="B6597" i="5"/>
  <c r="B6596" i="5"/>
  <c r="B6595" i="5"/>
  <c r="B6594" i="5"/>
  <c r="B6593" i="5"/>
  <c r="B6592" i="5"/>
  <c r="B6591" i="5"/>
  <c r="B6590" i="5"/>
  <c r="B6589" i="5"/>
  <c r="B6588" i="5"/>
  <c r="B6587" i="5"/>
  <c r="B6586" i="5"/>
  <c r="B6585" i="5"/>
  <c r="B6584" i="5"/>
  <c r="B6583" i="5"/>
  <c r="B6582" i="5"/>
  <c r="B6581" i="5"/>
  <c r="B6580" i="5"/>
  <c r="B6579" i="5"/>
  <c r="B6578" i="5"/>
  <c r="B6577" i="5"/>
  <c r="B6576" i="5"/>
  <c r="B6575" i="5"/>
  <c r="B6574" i="5"/>
  <c r="B6573" i="5"/>
  <c r="B6572" i="5"/>
  <c r="B6571" i="5"/>
  <c r="B6570" i="5"/>
  <c r="B6569" i="5"/>
  <c r="B6568" i="5"/>
  <c r="B6567" i="5"/>
  <c r="B6566" i="5"/>
  <c r="B6565" i="5"/>
  <c r="B6564" i="5"/>
  <c r="B6563" i="5"/>
  <c r="B6562" i="5"/>
  <c r="B6561" i="5"/>
  <c r="B6560" i="5"/>
  <c r="B6559" i="5"/>
  <c r="B6558" i="5"/>
  <c r="B6557" i="5"/>
  <c r="B6556" i="5"/>
  <c r="B6555" i="5"/>
  <c r="B6554" i="5"/>
  <c r="B6553" i="5"/>
  <c r="B6552" i="5"/>
  <c r="B6551" i="5"/>
  <c r="B6550" i="5"/>
  <c r="B6549" i="5"/>
  <c r="B6548" i="5"/>
  <c r="B6547" i="5"/>
  <c r="B6546" i="5"/>
  <c r="B6545" i="5"/>
  <c r="B6544" i="5"/>
  <c r="B6543" i="5"/>
  <c r="B6542" i="5"/>
  <c r="B6541" i="5"/>
  <c r="B6540" i="5"/>
  <c r="B6539" i="5"/>
  <c r="B6538" i="5"/>
  <c r="B6537" i="5"/>
  <c r="B6536" i="5"/>
  <c r="B6535" i="5"/>
  <c r="B6534" i="5"/>
  <c r="B6533" i="5"/>
  <c r="B6532" i="5"/>
  <c r="B6531" i="5"/>
  <c r="B6530" i="5"/>
  <c r="B6529" i="5"/>
  <c r="B6528" i="5"/>
  <c r="B6527" i="5"/>
  <c r="B6526" i="5"/>
  <c r="B6525" i="5"/>
  <c r="B6524" i="5"/>
  <c r="B6523" i="5"/>
  <c r="B6522" i="5"/>
  <c r="B6521" i="5"/>
  <c r="B6520" i="5"/>
  <c r="B6519" i="5"/>
  <c r="B6518" i="5"/>
  <c r="B6517" i="5"/>
  <c r="B6516" i="5"/>
  <c r="B6515" i="5"/>
  <c r="B6514" i="5"/>
  <c r="B6513" i="5"/>
  <c r="B6512" i="5"/>
  <c r="B6511" i="5"/>
  <c r="B6510" i="5"/>
  <c r="B6509" i="5"/>
  <c r="B6508" i="5"/>
  <c r="B6507" i="5"/>
  <c r="B6506" i="5"/>
  <c r="B6505" i="5"/>
  <c r="B6504" i="5"/>
  <c r="B6503" i="5"/>
  <c r="B6502" i="5"/>
  <c r="B6501" i="5"/>
  <c r="B6500" i="5"/>
  <c r="B6499" i="5"/>
  <c r="B6498" i="5"/>
  <c r="B6497" i="5"/>
  <c r="B6496" i="5"/>
  <c r="B6495" i="5"/>
  <c r="B6494" i="5"/>
  <c r="B6493" i="5"/>
  <c r="B6492" i="5"/>
  <c r="B6491" i="5"/>
  <c r="B6490" i="5"/>
  <c r="B6489" i="5"/>
  <c r="B6488" i="5"/>
  <c r="B6487" i="5"/>
  <c r="B6486" i="5"/>
  <c r="B6485" i="5"/>
  <c r="B6484" i="5"/>
  <c r="B6483" i="5"/>
  <c r="B6482" i="5"/>
  <c r="B6481" i="5"/>
  <c r="B6480" i="5"/>
  <c r="B6479" i="5"/>
  <c r="B6478" i="5"/>
  <c r="B6477" i="5"/>
  <c r="B6476" i="5"/>
  <c r="B6475" i="5"/>
  <c r="B6474" i="5"/>
  <c r="B6473" i="5"/>
  <c r="B6472" i="5"/>
  <c r="B6471" i="5"/>
  <c r="B6470" i="5"/>
  <c r="B6469" i="5"/>
  <c r="B6468" i="5"/>
  <c r="B6467" i="5"/>
  <c r="B6466" i="5"/>
  <c r="B6465" i="5"/>
  <c r="B6464" i="5"/>
  <c r="B6463" i="5"/>
  <c r="B6462" i="5"/>
  <c r="B6461" i="5"/>
  <c r="B6460" i="5"/>
  <c r="B6459" i="5"/>
  <c r="B6458" i="5"/>
  <c r="B6457" i="5"/>
  <c r="B6456" i="5"/>
  <c r="B6455" i="5"/>
  <c r="B6454" i="5"/>
  <c r="B6453" i="5"/>
  <c r="B6452" i="5"/>
  <c r="B6451" i="5"/>
  <c r="B6450" i="5"/>
  <c r="B6449" i="5"/>
  <c r="B6448" i="5"/>
  <c r="B6447" i="5"/>
  <c r="B6446" i="5"/>
  <c r="B6445" i="5"/>
  <c r="B6444" i="5"/>
  <c r="B6443" i="5"/>
  <c r="B6442" i="5"/>
  <c r="B6441" i="5"/>
  <c r="B6440" i="5"/>
  <c r="B6439" i="5"/>
  <c r="B6438" i="5"/>
  <c r="B6437" i="5"/>
  <c r="B6436" i="5"/>
  <c r="B6435" i="5"/>
  <c r="B6434" i="5"/>
  <c r="B6433" i="5"/>
  <c r="B6432" i="5"/>
  <c r="B6431" i="5"/>
  <c r="B6430" i="5"/>
  <c r="B6429" i="5"/>
  <c r="B6428" i="5"/>
  <c r="B6427" i="5"/>
  <c r="B6426" i="5"/>
  <c r="B6425" i="5"/>
  <c r="B6424" i="5"/>
  <c r="B6423" i="5"/>
  <c r="B6422" i="5"/>
  <c r="B6421" i="5"/>
  <c r="B6420" i="5"/>
  <c r="B6419" i="5"/>
  <c r="B6418" i="5"/>
  <c r="B6417" i="5"/>
  <c r="B6416" i="5"/>
  <c r="B6415" i="5"/>
  <c r="B6414" i="5"/>
  <c r="B6413" i="5"/>
  <c r="B6412" i="5"/>
  <c r="B6411" i="5"/>
  <c r="B6410" i="5"/>
  <c r="B6409" i="5"/>
  <c r="B6408" i="5"/>
  <c r="B6407" i="5"/>
  <c r="B6406" i="5"/>
  <c r="B6405" i="5"/>
  <c r="B6404" i="5"/>
  <c r="B6403" i="5"/>
  <c r="B6402" i="5"/>
  <c r="B6401" i="5"/>
  <c r="B6400" i="5"/>
  <c r="B6399" i="5"/>
  <c r="B6398" i="5"/>
  <c r="B6397" i="5"/>
  <c r="B6396" i="5"/>
  <c r="B6395" i="5"/>
  <c r="B6394" i="5"/>
  <c r="B6393" i="5"/>
  <c r="B6392" i="5"/>
  <c r="B6391" i="5"/>
  <c r="B6390" i="5"/>
  <c r="B6389" i="5"/>
  <c r="B6388" i="5"/>
  <c r="B6387" i="5"/>
  <c r="B6386" i="5"/>
  <c r="B6385" i="5"/>
  <c r="B6384" i="5"/>
  <c r="B6383" i="5"/>
  <c r="B6382" i="5"/>
  <c r="B6381" i="5"/>
  <c r="B6380" i="5"/>
  <c r="B6379" i="5"/>
  <c r="B6378" i="5"/>
  <c r="B6377" i="5"/>
  <c r="B6376" i="5"/>
  <c r="B6375" i="5"/>
  <c r="B6374" i="5"/>
  <c r="B6373" i="5"/>
  <c r="B6372" i="5"/>
  <c r="B6371" i="5"/>
  <c r="B6370" i="5"/>
  <c r="B6369" i="5"/>
  <c r="B6368" i="5"/>
  <c r="B6367" i="5"/>
  <c r="B6366" i="5"/>
  <c r="B6365" i="5"/>
  <c r="B6364" i="5"/>
  <c r="B6363" i="5"/>
  <c r="B6362" i="5"/>
  <c r="B6361" i="5"/>
  <c r="B6360" i="5"/>
  <c r="B6359" i="5"/>
  <c r="B6358" i="5"/>
  <c r="B6357" i="5"/>
  <c r="B6356" i="5"/>
  <c r="B6355" i="5"/>
  <c r="B6354" i="5"/>
  <c r="B6353" i="5"/>
  <c r="B6352" i="5"/>
  <c r="B6351" i="5"/>
  <c r="B6350" i="5"/>
  <c r="B6349" i="5"/>
  <c r="B6348" i="5"/>
  <c r="B6347" i="5"/>
  <c r="B6346" i="5"/>
  <c r="B6345" i="5"/>
  <c r="B6344" i="5"/>
  <c r="B6343" i="5"/>
  <c r="B6342" i="5"/>
  <c r="B6341" i="5"/>
  <c r="B6340" i="5"/>
  <c r="B6339" i="5"/>
  <c r="B6338" i="5"/>
  <c r="B6337" i="5"/>
  <c r="B6336" i="5"/>
  <c r="B6335" i="5"/>
  <c r="B6334" i="5"/>
  <c r="B6333" i="5"/>
  <c r="B6332" i="5"/>
  <c r="B6331" i="5"/>
  <c r="B6330" i="5"/>
  <c r="B6329" i="5"/>
  <c r="B6328" i="5"/>
  <c r="B6327" i="5"/>
  <c r="B6326" i="5"/>
  <c r="B6325" i="5"/>
  <c r="B6324" i="5"/>
  <c r="B6323" i="5"/>
  <c r="B6322" i="5"/>
  <c r="B6321" i="5"/>
  <c r="B6320" i="5"/>
  <c r="B6319" i="5"/>
  <c r="B6318" i="5"/>
  <c r="B6317" i="5"/>
  <c r="B6316" i="5"/>
  <c r="B6315" i="5"/>
  <c r="B6314" i="5"/>
  <c r="B6313" i="5"/>
  <c r="B6312" i="5"/>
  <c r="B6311" i="5"/>
  <c r="B6310" i="5"/>
  <c r="B6309" i="5"/>
  <c r="B6308" i="5"/>
  <c r="B6307" i="5"/>
  <c r="B6306" i="5"/>
  <c r="B6305" i="5"/>
  <c r="B6304" i="5"/>
  <c r="B6303" i="5"/>
  <c r="B6302" i="5"/>
  <c r="B6301" i="5"/>
  <c r="B6300" i="5"/>
  <c r="B6299" i="5"/>
  <c r="B6298" i="5"/>
  <c r="B6297" i="5"/>
  <c r="B6296" i="5"/>
  <c r="B6295" i="5"/>
  <c r="B6294" i="5"/>
  <c r="B6293" i="5"/>
  <c r="B6292" i="5"/>
  <c r="B6291" i="5"/>
  <c r="B6290" i="5"/>
  <c r="B6289" i="5"/>
  <c r="B6288" i="5"/>
  <c r="B6287" i="5"/>
  <c r="B6286" i="5"/>
  <c r="B6285" i="5"/>
  <c r="B6284" i="5"/>
  <c r="B6283" i="5"/>
  <c r="B6282" i="5"/>
  <c r="B6281" i="5"/>
  <c r="B6280" i="5"/>
  <c r="B6279" i="5"/>
  <c r="B6278" i="5"/>
  <c r="B6277" i="5"/>
  <c r="B6276" i="5"/>
  <c r="B6275" i="5"/>
  <c r="B6274" i="5"/>
  <c r="B6273" i="5"/>
  <c r="B6272" i="5"/>
  <c r="B6271" i="5"/>
  <c r="B6270" i="5"/>
  <c r="B6269" i="5"/>
  <c r="B6268" i="5"/>
  <c r="B6267" i="5"/>
  <c r="B6266" i="5"/>
  <c r="B6265" i="5"/>
  <c r="B6264" i="5"/>
  <c r="B6263" i="5"/>
  <c r="B6262" i="5"/>
  <c r="B6261" i="5"/>
  <c r="B6260" i="5"/>
  <c r="B6259" i="5"/>
  <c r="B6258" i="5"/>
  <c r="B6257" i="5"/>
  <c r="B6256" i="5"/>
  <c r="B6255" i="5"/>
  <c r="B6254" i="5"/>
  <c r="B6253" i="5"/>
  <c r="B6252" i="5"/>
  <c r="B6251" i="5"/>
  <c r="B6250" i="5"/>
  <c r="B6249" i="5"/>
  <c r="B6248" i="5"/>
  <c r="B6247" i="5"/>
  <c r="B6246" i="5"/>
  <c r="B6245" i="5"/>
  <c r="B6244" i="5"/>
  <c r="B6243" i="5"/>
  <c r="B6242" i="5"/>
  <c r="B6241" i="5"/>
  <c r="B6240" i="5"/>
  <c r="B6239" i="5"/>
  <c r="B6238" i="5"/>
  <c r="B6237" i="5"/>
  <c r="B6236" i="5"/>
  <c r="B6235" i="5"/>
  <c r="B6234" i="5"/>
  <c r="B6233" i="5"/>
  <c r="B6232" i="5"/>
  <c r="B6231" i="5"/>
  <c r="B6230" i="5"/>
  <c r="B6229" i="5"/>
  <c r="B6228" i="5"/>
  <c r="B6227" i="5"/>
  <c r="B6226" i="5"/>
  <c r="B6225" i="5"/>
  <c r="B6224" i="5"/>
  <c r="B6223" i="5"/>
  <c r="B6222" i="5"/>
  <c r="B6221" i="5"/>
  <c r="B6220" i="5"/>
  <c r="B6219" i="5"/>
  <c r="B6218" i="5"/>
  <c r="B6217" i="5"/>
  <c r="B6216" i="5"/>
  <c r="B6215" i="5"/>
  <c r="B6214" i="5"/>
  <c r="B6213" i="5"/>
  <c r="B6212" i="5"/>
  <c r="B6211" i="5"/>
  <c r="B6210" i="5"/>
  <c r="B6209" i="5"/>
  <c r="B6208" i="5"/>
  <c r="B6207" i="5"/>
  <c r="B6206" i="5"/>
  <c r="B6205" i="5"/>
  <c r="B6204" i="5"/>
  <c r="B6203" i="5"/>
  <c r="B6202" i="5"/>
  <c r="B6201" i="5"/>
  <c r="B6200" i="5"/>
  <c r="B6199" i="5"/>
  <c r="B6198" i="5"/>
  <c r="B6197" i="5"/>
  <c r="B6196" i="5"/>
  <c r="B6195" i="5"/>
  <c r="B6194" i="5"/>
  <c r="B6193" i="5"/>
  <c r="B6192" i="5"/>
  <c r="B6191" i="5"/>
  <c r="B6190" i="5"/>
  <c r="B6189" i="5"/>
  <c r="B6188" i="5"/>
  <c r="B6187" i="5"/>
  <c r="B6186" i="5"/>
  <c r="B6185" i="5"/>
  <c r="B6184" i="5"/>
  <c r="B6183" i="5"/>
  <c r="B6182" i="5"/>
  <c r="B6181" i="5"/>
  <c r="B6180" i="5"/>
  <c r="B6179" i="5"/>
  <c r="B6178" i="5"/>
  <c r="B6177" i="5"/>
  <c r="B6176" i="5"/>
  <c r="B6175" i="5"/>
  <c r="B6174" i="5"/>
  <c r="B6173" i="5"/>
  <c r="B6172" i="5"/>
  <c r="B6171" i="5"/>
  <c r="B6170" i="5"/>
  <c r="B6169" i="5"/>
  <c r="B6168" i="5"/>
  <c r="B6167" i="5"/>
  <c r="B6166" i="5"/>
  <c r="B6165" i="5"/>
  <c r="B6164" i="5"/>
  <c r="B6163" i="5"/>
  <c r="B6162" i="5"/>
  <c r="B6161" i="5"/>
  <c r="B6160" i="5"/>
  <c r="B6159" i="5"/>
  <c r="B6158" i="5"/>
  <c r="B6157" i="5"/>
  <c r="B6156" i="5"/>
  <c r="B6155" i="5"/>
  <c r="B6154" i="5"/>
  <c r="B6153" i="5"/>
  <c r="B6152" i="5"/>
  <c r="B6151" i="5"/>
  <c r="B6150" i="5"/>
  <c r="B6149" i="5"/>
  <c r="B6148" i="5"/>
  <c r="B6147" i="5"/>
  <c r="B6146" i="5"/>
  <c r="B6145" i="5"/>
  <c r="B6144" i="5"/>
  <c r="B6143" i="5"/>
  <c r="B6142" i="5"/>
  <c r="B6141" i="5"/>
  <c r="B6140" i="5"/>
  <c r="B6139" i="5"/>
  <c r="B6138" i="5"/>
  <c r="B6137" i="5"/>
  <c r="B6136" i="5"/>
  <c r="B6135" i="5"/>
  <c r="B6134" i="5"/>
  <c r="B6133" i="5"/>
  <c r="B6132" i="5"/>
  <c r="B6131" i="5"/>
  <c r="B6130" i="5"/>
  <c r="B6129" i="5"/>
  <c r="B6128" i="5"/>
  <c r="B6127" i="5"/>
  <c r="B6126" i="5"/>
  <c r="B6125" i="5"/>
  <c r="B6124" i="5"/>
  <c r="B6123" i="5"/>
  <c r="B6122" i="5"/>
  <c r="B6121" i="5"/>
  <c r="B6120" i="5"/>
  <c r="B6119" i="5"/>
  <c r="B6118" i="5"/>
  <c r="B6117" i="5"/>
  <c r="B6116" i="5"/>
  <c r="B6115" i="5"/>
  <c r="B6114" i="5"/>
  <c r="B6113" i="5"/>
  <c r="B6112" i="5"/>
  <c r="B6111" i="5"/>
  <c r="B6110" i="5"/>
  <c r="B6109" i="5"/>
  <c r="B6108" i="5"/>
  <c r="B6107" i="5"/>
  <c r="B6106" i="5"/>
  <c r="B6105" i="5"/>
  <c r="B6104" i="5"/>
  <c r="B6103" i="5"/>
  <c r="B6102" i="5"/>
  <c r="B6101" i="5"/>
  <c r="B6100" i="5"/>
  <c r="B6099" i="5"/>
  <c r="B6098" i="5"/>
  <c r="B6097" i="5"/>
  <c r="B6096" i="5"/>
  <c r="B6095" i="5"/>
  <c r="B6094" i="5"/>
  <c r="B6093" i="5"/>
  <c r="B6092" i="5"/>
  <c r="B6091" i="5"/>
  <c r="B6090" i="5"/>
  <c r="B6089" i="5"/>
  <c r="B6088" i="5"/>
  <c r="B6087" i="5"/>
  <c r="B6086" i="5"/>
  <c r="B6085" i="5"/>
  <c r="B6084" i="5"/>
  <c r="B6083" i="5"/>
  <c r="B6082" i="5"/>
  <c r="B6081" i="5"/>
  <c r="B6080" i="5"/>
  <c r="B6079" i="5"/>
  <c r="B6078" i="5"/>
  <c r="B6077" i="5"/>
  <c r="B6076" i="5"/>
  <c r="B6075" i="5"/>
  <c r="B6074" i="5"/>
  <c r="B6073" i="5"/>
  <c r="B6072" i="5"/>
  <c r="B6071" i="5"/>
  <c r="B6070" i="5"/>
  <c r="B6069" i="5"/>
  <c r="B6068" i="5"/>
  <c r="B6067" i="5"/>
  <c r="B6066" i="5"/>
  <c r="B6065" i="5"/>
  <c r="B6064" i="5"/>
  <c r="B6063" i="5"/>
  <c r="B6062" i="5"/>
  <c r="B6061" i="5"/>
  <c r="B6060" i="5"/>
  <c r="B6059" i="5"/>
  <c r="B6058" i="5"/>
  <c r="B6057" i="5"/>
  <c r="B6056" i="5"/>
  <c r="B6055" i="5"/>
  <c r="B6054" i="5"/>
  <c r="B6053" i="5"/>
  <c r="B6052" i="5"/>
  <c r="B6051" i="5"/>
  <c r="B6050" i="5"/>
  <c r="B6049" i="5"/>
  <c r="B6048" i="5"/>
  <c r="B6047" i="5"/>
  <c r="B6046" i="5"/>
  <c r="B6045" i="5"/>
  <c r="B6044" i="5"/>
  <c r="B6043" i="5"/>
  <c r="B6042" i="5"/>
  <c r="B6041" i="5"/>
  <c r="B6040" i="5"/>
  <c r="B6039" i="5"/>
  <c r="B6038" i="5"/>
  <c r="B6037" i="5"/>
  <c r="B6036" i="5"/>
  <c r="B6035" i="5"/>
  <c r="B6034" i="5"/>
  <c r="B6033" i="5"/>
  <c r="B6032" i="5"/>
  <c r="B6031" i="5"/>
  <c r="B6030" i="5"/>
  <c r="B6029" i="5"/>
  <c r="B6028" i="5"/>
  <c r="B6027" i="5"/>
  <c r="B6026" i="5"/>
  <c r="B6025" i="5"/>
  <c r="B6024" i="5"/>
  <c r="B6023" i="5"/>
  <c r="B6022" i="5"/>
  <c r="B6021" i="5"/>
  <c r="B6020" i="5"/>
  <c r="B6019" i="5"/>
  <c r="B6018" i="5"/>
  <c r="B6017" i="5"/>
  <c r="B6016" i="5"/>
  <c r="B6015" i="5"/>
  <c r="B6014" i="5"/>
  <c r="B6013" i="5"/>
  <c r="B6012" i="5"/>
  <c r="B6011" i="5"/>
  <c r="B6010" i="5"/>
  <c r="B6009" i="5"/>
  <c r="B6008" i="5"/>
  <c r="B6007" i="5"/>
  <c r="B6006" i="5"/>
  <c r="B6005" i="5"/>
  <c r="B6004" i="5"/>
  <c r="B6003" i="5"/>
  <c r="B6002" i="5"/>
  <c r="B6001" i="5"/>
  <c r="B6000" i="5"/>
  <c r="B5999" i="5"/>
  <c r="B5998" i="5"/>
  <c r="B5997" i="5"/>
  <c r="B5996" i="5"/>
  <c r="B5995" i="5"/>
  <c r="B5994" i="5"/>
  <c r="B5993" i="5"/>
  <c r="B5992" i="5"/>
  <c r="B5991" i="5"/>
  <c r="B5990" i="5"/>
  <c r="B5989" i="5"/>
  <c r="B5988" i="5"/>
  <c r="B5987" i="5"/>
  <c r="B5986" i="5"/>
  <c r="B5985" i="5"/>
  <c r="B5984" i="5"/>
  <c r="B5983" i="5"/>
  <c r="B5982" i="5"/>
  <c r="B5981" i="5"/>
  <c r="B5980" i="5"/>
  <c r="B5979" i="5"/>
  <c r="B5978" i="5"/>
  <c r="B5977" i="5"/>
  <c r="B5976" i="5"/>
  <c r="B5975" i="5"/>
  <c r="B5974" i="5"/>
  <c r="B5973" i="5"/>
  <c r="B5972" i="5"/>
  <c r="B5971" i="5"/>
  <c r="B5970" i="5"/>
  <c r="B5969" i="5"/>
  <c r="B5968" i="5"/>
  <c r="B5967" i="5"/>
  <c r="B5966" i="5"/>
  <c r="B5965" i="5"/>
  <c r="B5964" i="5"/>
  <c r="B5963" i="5"/>
  <c r="B5962" i="5"/>
  <c r="B5961" i="5"/>
  <c r="B5960" i="5"/>
  <c r="B5959" i="5"/>
  <c r="B5958" i="5"/>
  <c r="B5957" i="5"/>
  <c r="B5956" i="5"/>
  <c r="B5955" i="5"/>
  <c r="B5954" i="5"/>
  <c r="B5953" i="5"/>
  <c r="B5952" i="5"/>
  <c r="B5951" i="5"/>
  <c r="B5950" i="5"/>
  <c r="B5949" i="5"/>
  <c r="B5948" i="5"/>
  <c r="B5947" i="5"/>
  <c r="B5946" i="5"/>
  <c r="B5945" i="5"/>
  <c r="B5944" i="5"/>
  <c r="B5943" i="5"/>
  <c r="B5942" i="5"/>
  <c r="B5941" i="5"/>
  <c r="B5940" i="5"/>
  <c r="B5939" i="5"/>
  <c r="B5938" i="5"/>
  <c r="B5937" i="5"/>
  <c r="B5936" i="5"/>
  <c r="B5935" i="5"/>
  <c r="B5934" i="5"/>
  <c r="B5933" i="5"/>
  <c r="B5932" i="5"/>
  <c r="B5931" i="5"/>
  <c r="B5930" i="5"/>
  <c r="B5929" i="5"/>
  <c r="B5928" i="5"/>
  <c r="B5927" i="5"/>
  <c r="B5926" i="5"/>
  <c r="B5925" i="5"/>
  <c r="B5924" i="5"/>
  <c r="B5923" i="5"/>
  <c r="B5922" i="5"/>
  <c r="B5921" i="5"/>
  <c r="B5920" i="5"/>
  <c r="B5919" i="5"/>
  <c r="B5918" i="5"/>
  <c r="B5917" i="5"/>
  <c r="B5916" i="5"/>
  <c r="B5915" i="5"/>
  <c r="B5914" i="5"/>
  <c r="B5913" i="5"/>
  <c r="B5912" i="5"/>
  <c r="B5911" i="5"/>
  <c r="B5910" i="5"/>
  <c r="B5909" i="5"/>
  <c r="B5908" i="5"/>
  <c r="B5907" i="5"/>
  <c r="B5906" i="5"/>
  <c r="B5905" i="5"/>
  <c r="B5904" i="5"/>
  <c r="B5903" i="5"/>
  <c r="B5902" i="5"/>
  <c r="B5901" i="5"/>
  <c r="B5900" i="5"/>
  <c r="B5899" i="5"/>
  <c r="B5898" i="5"/>
  <c r="B5897" i="5"/>
  <c r="B5896" i="5"/>
  <c r="B5895" i="5"/>
  <c r="B5894" i="5"/>
  <c r="B5893" i="5"/>
  <c r="B5892" i="5"/>
  <c r="B5891" i="5"/>
  <c r="B5890" i="5"/>
  <c r="B5889" i="5"/>
  <c r="B5888" i="5"/>
  <c r="B5887" i="5"/>
  <c r="B5886" i="5"/>
  <c r="B5885" i="5"/>
  <c r="B5884" i="5"/>
  <c r="B5883" i="5"/>
  <c r="B5882" i="5"/>
  <c r="B5881" i="5"/>
  <c r="B5880" i="5"/>
  <c r="B5879" i="5"/>
  <c r="B5878" i="5"/>
  <c r="B5877" i="5"/>
  <c r="B5876" i="5"/>
  <c r="B5875" i="5"/>
  <c r="B5874" i="5"/>
  <c r="B5873" i="5"/>
  <c r="B5872" i="5"/>
  <c r="B5871" i="5"/>
  <c r="B5870" i="5"/>
  <c r="B5869" i="5"/>
  <c r="B5868" i="5"/>
  <c r="B5867" i="5"/>
  <c r="B5866" i="5"/>
  <c r="B5865" i="5"/>
  <c r="B5864" i="5"/>
  <c r="B5863" i="5"/>
  <c r="B5862" i="5"/>
  <c r="B5861" i="5"/>
  <c r="B5860" i="5"/>
  <c r="B5859" i="5"/>
  <c r="B5858" i="5"/>
  <c r="B5857" i="5"/>
  <c r="B5856" i="5"/>
  <c r="B5855" i="5"/>
  <c r="B5854" i="5"/>
  <c r="B5853" i="5"/>
  <c r="B5852" i="5"/>
  <c r="B5851" i="5"/>
  <c r="B5850" i="5"/>
  <c r="B5849" i="5"/>
  <c r="B5848" i="5"/>
  <c r="B5847" i="5"/>
  <c r="B5846" i="5"/>
  <c r="B5845" i="5"/>
  <c r="B5844" i="5"/>
  <c r="B5843" i="5"/>
  <c r="B5842" i="5"/>
  <c r="B5841" i="5"/>
  <c r="B5840" i="5"/>
  <c r="B5839" i="5"/>
  <c r="B5838" i="5"/>
  <c r="B5837" i="5"/>
  <c r="B5836" i="5"/>
  <c r="B5835" i="5"/>
  <c r="B5834" i="5"/>
  <c r="B5833" i="5"/>
  <c r="B5832" i="5"/>
  <c r="B5831" i="5"/>
  <c r="B5830" i="5"/>
  <c r="B5829" i="5"/>
  <c r="B5828" i="5"/>
  <c r="B5827" i="5"/>
  <c r="B5826" i="5"/>
  <c r="B5825" i="5"/>
  <c r="B5824" i="5"/>
  <c r="B5823" i="5"/>
  <c r="B5822" i="5"/>
  <c r="B5821" i="5"/>
  <c r="B5820" i="5"/>
  <c r="B5819" i="5"/>
  <c r="B5818" i="5"/>
  <c r="B5817" i="5"/>
  <c r="B5816" i="5"/>
  <c r="B5815" i="5"/>
  <c r="B5814" i="5"/>
  <c r="B5813" i="5"/>
  <c r="B5812" i="5"/>
  <c r="B5811" i="5"/>
  <c r="B5810" i="5"/>
  <c r="B5809" i="5"/>
  <c r="B5808" i="5"/>
  <c r="B5807" i="5"/>
  <c r="B5806" i="5"/>
  <c r="B5805" i="5"/>
  <c r="B5804" i="5"/>
  <c r="B5803" i="5"/>
  <c r="B5802" i="5"/>
  <c r="B5801" i="5"/>
  <c r="B5800" i="5"/>
  <c r="B5799" i="5"/>
  <c r="B5798" i="5"/>
  <c r="B5797" i="5"/>
  <c r="B5796" i="5"/>
  <c r="B5795" i="5"/>
  <c r="B5794" i="5"/>
  <c r="B5793" i="5"/>
  <c r="B5792" i="5"/>
  <c r="B5791" i="5"/>
  <c r="B5790" i="5"/>
  <c r="B5789" i="5"/>
  <c r="B5788" i="5"/>
  <c r="B5787" i="5"/>
  <c r="B5786" i="5"/>
  <c r="B5785" i="5"/>
  <c r="B5784" i="5"/>
  <c r="B5783" i="5"/>
  <c r="B5782" i="5"/>
  <c r="B5781" i="5"/>
  <c r="B5780" i="5"/>
  <c r="B5779" i="5"/>
  <c r="B5778" i="5"/>
  <c r="B5777" i="5"/>
  <c r="B5776" i="5"/>
  <c r="B5775" i="5"/>
  <c r="B5774" i="5"/>
  <c r="B5773" i="5"/>
  <c r="B5772" i="5"/>
  <c r="B5771" i="5"/>
  <c r="B5770" i="5"/>
  <c r="B5769" i="5"/>
  <c r="B5768" i="5"/>
  <c r="B5767" i="5"/>
  <c r="B5766" i="5"/>
  <c r="B5765" i="5"/>
  <c r="B5764" i="5"/>
  <c r="B5763" i="5"/>
  <c r="B5762" i="5"/>
  <c r="B5761" i="5"/>
  <c r="B5760" i="5"/>
  <c r="B5759" i="5"/>
  <c r="B5758" i="5"/>
  <c r="B5757" i="5"/>
  <c r="B5756" i="5"/>
  <c r="B5755" i="5"/>
  <c r="B5754" i="5"/>
  <c r="B5753" i="5"/>
  <c r="B5752" i="5"/>
  <c r="B5751" i="5"/>
  <c r="B5750" i="5"/>
  <c r="B5749" i="5"/>
  <c r="B5748" i="5"/>
  <c r="B5747" i="5"/>
  <c r="B5746" i="5"/>
  <c r="B5745" i="5"/>
  <c r="B5744" i="5"/>
  <c r="B5743" i="5"/>
  <c r="B5742" i="5"/>
  <c r="B5741" i="5"/>
  <c r="B5740" i="5"/>
  <c r="B5739" i="5"/>
  <c r="B5738" i="5"/>
  <c r="B5737" i="5"/>
  <c r="B5736" i="5"/>
  <c r="B5735" i="5"/>
  <c r="B5734" i="5"/>
  <c r="B5733" i="5"/>
  <c r="B5732" i="5"/>
  <c r="B5731" i="5"/>
  <c r="B5730" i="5"/>
  <c r="B5729" i="5"/>
  <c r="B5728" i="5"/>
  <c r="B5727" i="5"/>
  <c r="B5726" i="5"/>
  <c r="B5725" i="5"/>
  <c r="B5724" i="5"/>
  <c r="B5723" i="5"/>
  <c r="B5722" i="5"/>
  <c r="B5721" i="5"/>
  <c r="B5720" i="5"/>
  <c r="B5719" i="5"/>
  <c r="B5718" i="5"/>
  <c r="B5717" i="5"/>
  <c r="B5716" i="5"/>
  <c r="B5715" i="5"/>
  <c r="B5714" i="5"/>
  <c r="B5713" i="5"/>
  <c r="B5712" i="5"/>
  <c r="B5711" i="5"/>
  <c r="B5710" i="5"/>
  <c r="B5709" i="5"/>
  <c r="B5708" i="5"/>
  <c r="B5707" i="5"/>
  <c r="B5706" i="5"/>
  <c r="B5705" i="5"/>
  <c r="B5704" i="5"/>
  <c r="B5703" i="5"/>
  <c r="B5702" i="5"/>
  <c r="B5701" i="5"/>
  <c r="B5700" i="5"/>
  <c r="B5699" i="5"/>
  <c r="B5698" i="5"/>
  <c r="B5697" i="5"/>
  <c r="B5696" i="5"/>
  <c r="B5695" i="5"/>
  <c r="B5694" i="5"/>
  <c r="B5693" i="5"/>
  <c r="B5692" i="5"/>
  <c r="B5691" i="5"/>
  <c r="B5690" i="5"/>
  <c r="B5689" i="5"/>
  <c r="B5688" i="5"/>
  <c r="B5687" i="5"/>
  <c r="B5686" i="5"/>
  <c r="B5685" i="5"/>
  <c r="B5684" i="5"/>
  <c r="B5683" i="5"/>
  <c r="B5682" i="5"/>
  <c r="B5681" i="5"/>
  <c r="B5680" i="5"/>
  <c r="B5679" i="5"/>
  <c r="B5678" i="5"/>
  <c r="B5677" i="5"/>
  <c r="B5676" i="5"/>
  <c r="B5675" i="5"/>
  <c r="B5674" i="5"/>
  <c r="B5673" i="5"/>
  <c r="B5672" i="5"/>
  <c r="B5671" i="5"/>
  <c r="B5670" i="5"/>
  <c r="B5669" i="5"/>
  <c r="B5668" i="5"/>
  <c r="B5667" i="5"/>
  <c r="B5666" i="5"/>
  <c r="B5665" i="5"/>
  <c r="B5664" i="5"/>
  <c r="B5663" i="5"/>
  <c r="B5662" i="5"/>
  <c r="B5661" i="5"/>
  <c r="B5660" i="5"/>
  <c r="B5659" i="5"/>
  <c r="B5658" i="5"/>
  <c r="B5657" i="5"/>
  <c r="B5656" i="5"/>
  <c r="B5655" i="5"/>
  <c r="B5654" i="5"/>
  <c r="B5653" i="5"/>
  <c r="B5652" i="5"/>
  <c r="B5651" i="5"/>
  <c r="B5650" i="5"/>
  <c r="B5649" i="5"/>
  <c r="B5648" i="5"/>
  <c r="B5647" i="5"/>
  <c r="B5646" i="5"/>
  <c r="B5645" i="5"/>
  <c r="B5644" i="5"/>
  <c r="B5643" i="5"/>
  <c r="B5642" i="5"/>
  <c r="B5641" i="5"/>
  <c r="B5640" i="5"/>
  <c r="B5639" i="5"/>
  <c r="B5638" i="5"/>
  <c r="B5637" i="5"/>
  <c r="B5636" i="5"/>
  <c r="B5635" i="5"/>
  <c r="B5634" i="5"/>
  <c r="B5633" i="5"/>
  <c r="B5632" i="5"/>
  <c r="B5631" i="5"/>
  <c r="B5630" i="5"/>
  <c r="B5629" i="5"/>
  <c r="B5628" i="5"/>
  <c r="B5627" i="5"/>
  <c r="B5626" i="5"/>
  <c r="B5625" i="5"/>
  <c r="B5624" i="5"/>
  <c r="B5623" i="5"/>
  <c r="B5622" i="5"/>
  <c r="B5621" i="5"/>
  <c r="B5620" i="5"/>
  <c r="B5619" i="5"/>
  <c r="B5618" i="5"/>
  <c r="B5617" i="5"/>
  <c r="B5616" i="5"/>
  <c r="B5615" i="5"/>
  <c r="B5614" i="5"/>
  <c r="B5613" i="5"/>
  <c r="B5612" i="5"/>
  <c r="B5611" i="5"/>
  <c r="B5610" i="5"/>
  <c r="B5609" i="5"/>
  <c r="B5608" i="5"/>
  <c r="B5607" i="5"/>
  <c r="B5606" i="5"/>
  <c r="B5605" i="5"/>
  <c r="B5604" i="5"/>
  <c r="B5603" i="5"/>
  <c r="B5602" i="5"/>
  <c r="B5601" i="5"/>
  <c r="B5600" i="5"/>
  <c r="B5599" i="5"/>
  <c r="B5598" i="5"/>
  <c r="B5597" i="5"/>
  <c r="B5596" i="5"/>
  <c r="B5595" i="5"/>
  <c r="B5594" i="5"/>
  <c r="B5593" i="5"/>
  <c r="B5592" i="5"/>
  <c r="B5591" i="5"/>
  <c r="B5590" i="5"/>
  <c r="B5589" i="5"/>
  <c r="B5588" i="5"/>
  <c r="B5587" i="5"/>
  <c r="B5586" i="5"/>
  <c r="B5585" i="5"/>
  <c r="B5584" i="5"/>
  <c r="B5583" i="5"/>
  <c r="B5582" i="5"/>
  <c r="B5581" i="5"/>
  <c r="B5580" i="5"/>
  <c r="B5579" i="5"/>
  <c r="B5578" i="5"/>
  <c r="B5577" i="5"/>
  <c r="B5576" i="5"/>
  <c r="B5575" i="5"/>
  <c r="B5574" i="5"/>
  <c r="B5573" i="5"/>
  <c r="B5572" i="5"/>
  <c r="B5571" i="5"/>
  <c r="B5570" i="5"/>
  <c r="B5569" i="5"/>
  <c r="B5568" i="5"/>
  <c r="B5567" i="5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8" i="5"/>
  <c r="B5117" i="5"/>
  <c r="B5116" i="5"/>
  <c r="B5115" i="5"/>
  <c r="B5114" i="5"/>
  <c r="B5113" i="5"/>
  <c r="B5112" i="5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7" i="5"/>
  <c r="B5046" i="5"/>
  <c r="B5045" i="5"/>
  <c r="B5044" i="5"/>
  <c r="B5043" i="5"/>
  <c r="B5042" i="5"/>
  <c r="B5041" i="5"/>
  <c r="B5040" i="5"/>
  <c r="B5039" i="5"/>
  <c r="B5038" i="5"/>
  <c r="B5037" i="5"/>
  <c r="B5036" i="5"/>
  <c r="B5035" i="5"/>
  <c r="B5034" i="5"/>
  <c r="B5033" i="5"/>
  <c r="B5032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K3697" i="5" l="1"/>
  <c r="J7282" i="5"/>
  <c r="J7346" i="5"/>
  <c r="J7410" i="5"/>
  <c r="J7538" i="5"/>
  <c r="J7602" i="5"/>
  <c r="J7666" i="5"/>
  <c r="J7794" i="5"/>
  <c r="J7858" i="5"/>
  <c r="J8031" i="5"/>
  <c r="J8095" i="5"/>
  <c r="N8193" i="5"/>
  <c r="N8189" i="5"/>
  <c r="N8185" i="5"/>
  <c r="N8181" i="5"/>
  <c r="N8177" i="5"/>
  <c r="N8173" i="5"/>
  <c r="J8169" i="5"/>
  <c r="N8169" i="5"/>
  <c r="N8165" i="5"/>
  <c r="N8161" i="5"/>
  <c r="N8157" i="5"/>
  <c r="N8153" i="5"/>
  <c r="N8149" i="5"/>
  <c r="N8145" i="5"/>
  <c r="J8141" i="5"/>
  <c r="N8141" i="5"/>
  <c r="N8137" i="5"/>
  <c r="N8133" i="5"/>
  <c r="N8129" i="5"/>
  <c r="N8125" i="5"/>
  <c r="N8121" i="5"/>
  <c r="N8117" i="5"/>
  <c r="N8113" i="5"/>
  <c r="J8109" i="5"/>
  <c r="N8109" i="5"/>
  <c r="J8105" i="5"/>
  <c r="N8105" i="5"/>
  <c r="N8101" i="5"/>
  <c r="J8097" i="5"/>
  <c r="N8097" i="5"/>
  <c r="N8093" i="5"/>
  <c r="N8089" i="5"/>
  <c r="N8085" i="5"/>
  <c r="N8081" i="5"/>
  <c r="N8077" i="5"/>
  <c r="N8073" i="5"/>
  <c r="N8069" i="5"/>
  <c r="N8065" i="5"/>
  <c r="N8061" i="5"/>
  <c r="N8057" i="5"/>
  <c r="N8053" i="5"/>
  <c r="N8049" i="5"/>
  <c r="J8045" i="5"/>
  <c r="N8045" i="5"/>
  <c r="J8041" i="5"/>
  <c r="N8041" i="5"/>
  <c r="N8037" i="5"/>
  <c r="N8033" i="5"/>
  <c r="N8029" i="5"/>
  <c r="N8025" i="5"/>
  <c r="N8021" i="5"/>
  <c r="J8017" i="5"/>
  <c r="N8017" i="5"/>
  <c r="N8013" i="5"/>
  <c r="N8009" i="5"/>
  <c r="J8005" i="5"/>
  <c r="N8005" i="5"/>
  <c r="N8001" i="5"/>
  <c r="N7997" i="5"/>
  <c r="N7993" i="5"/>
  <c r="N7989" i="5"/>
  <c r="N7984" i="5"/>
  <c r="N7980" i="5"/>
  <c r="N7976" i="5"/>
  <c r="N7972" i="5"/>
  <c r="N7968" i="5"/>
  <c r="J7964" i="5"/>
  <c r="N7964" i="5"/>
  <c r="N7960" i="5"/>
  <c r="N7956" i="5"/>
  <c r="J7952" i="5"/>
  <c r="N7952" i="5"/>
  <c r="N7948" i="5"/>
  <c r="N7944" i="5"/>
  <c r="N7940" i="5"/>
  <c r="N7936" i="5"/>
  <c r="N7932" i="5"/>
  <c r="N7928" i="5"/>
  <c r="N7924" i="5"/>
  <c r="N7920" i="5"/>
  <c r="N7916" i="5"/>
  <c r="N7912" i="5"/>
  <c r="N7908" i="5"/>
  <c r="N7904" i="5"/>
  <c r="J7900" i="5"/>
  <c r="N7900" i="5"/>
  <c r="N7896" i="5"/>
  <c r="N7892" i="5"/>
  <c r="N7888" i="5"/>
  <c r="N7884" i="5"/>
  <c r="N7880" i="5"/>
  <c r="N7876" i="5"/>
  <c r="N7872" i="5"/>
  <c r="N7868" i="5"/>
  <c r="N7864" i="5"/>
  <c r="N7860" i="5"/>
  <c r="J7856" i="5"/>
  <c r="N7856" i="5"/>
  <c r="N7852" i="5"/>
  <c r="J7848" i="5"/>
  <c r="N7848" i="5"/>
  <c r="N7844" i="5"/>
  <c r="N7840" i="5"/>
  <c r="N7836" i="5"/>
  <c r="N7832" i="5"/>
  <c r="N7828" i="5"/>
  <c r="N7824" i="5"/>
  <c r="N7820" i="5"/>
  <c r="N7816" i="5"/>
  <c r="N7812" i="5"/>
  <c r="N7808" i="5"/>
  <c r="N7804" i="5"/>
  <c r="N7800" i="5"/>
  <c r="N7796" i="5"/>
  <c r="N7792" i="5"/>
  <c r="N7788" i="5"/>
  <c r="N7784" i="5"/>
  <c r="N7780" i="5"/>
  <c r="J7776" i="5"/>
  <c r="N7776" i="5"/>
  <c r="N7772" i="5"/>
  <c r="J7768" i="5"/>
  <c r="N7768" i="5"/>
  <c r="N7764" i="5"/>
  <c r="N7760" i="5"/>
  <c r="N7756" i="5"/>
  <c r="N7752" i="5"/>
  <c r="N7748" i="5"/>
  <c r="N7744" i="5"/>
  <c r="N7740" i="5"/>
  <c r="N7736" i="5"/>
  <c r="N7732" i="5"/>
  <c r="J7728" i="5"/>
  <c r="N7728" i="5"/>
  <c r="N7724" i="5"/>
  <c r="J7720" i="5"/>
  <c r="N7720" i="5"/>
  <c r="N7716" i="5"/>
  <c r="N7712" i="5"/>
  <c r="N7708" i="5"/>
  <c r="N7704" i="5"/>
  <c r="J7700" i="5"/>
  <c r="N7700" i="5"/>
  <c r="J7696" i="5"/>
  <c r="N7696" i="5"/>
  <c r="N7692" i="5"/>
  <c r="J7688" i="5"/>
  <c r="N7688" i="5"/>
  <c r="N7684" i="5"/>
  <c r="N7680" i="5"/>
  <c r="J7676" i="5"/>
  <c r="N7676" i="5"/>
  <c r="N7672" i="5"/>
  <c r="N7668" i="5"/>
  <c r="N7664" i="5"/>
  <c r="N7660" i="5"/>
  <c r="J7656" i="5"/>
  <c r="N7656" i="5"/>
  <c r="N7652" i="5"/>
  <c r="N7648" i="5"/>
  <c r="N7644" i="5"/>
  <c r="N7640" i="5"/>
  <c r="J7636" i="5"/>
  <c r="N7636" i="5"/>
  <c r="N7632" i="5"/>
  <c r="N7628" i="5"/>
  <c r="J7624" i="5"/>
  <c r="N7624" i="5"/>
  <c r="N7620" i="5"/>
  <c r="J7616" i="5"/>
  <c r="N7616" i="5"/>
  <c r="N7612" i="5"/>
  <c r="N7608" i="5"/>
  <c r="N7604" i="5"/>
  <c r="N7600" i="5"/>
  <c r="N7596" i="5"/>
  <c r="J7592" i="5"/>
  <c r="N7592" i="5"/>
  <c r="N7588" i="5"/>
  <c r="N7584" i="5"/>
  <c r="J7580" i="5"/>
  <c r="N7580" i="5"/>
  <c r="N7576" i="5"/>
  <c r="J7572" i="5"/>
  <c r="N7572" i="5"/>
  <c r="N7568" i="5"/>
  <c r="N7564" i="5"/>
  <c r="N7560" i="5"/>
  <c r="N7556" i="5"/>
  <c r="N7552" i="5"/>
  <c r="N7548" i="5"/>
  <c r="N7544" i="5"/>
  <c r="N7540" i="5"/>
  <c r="N7536" i="5"/>
  <c r="N7532" i="5"/>
  <c r="N7528" i="5"/>
  <c r="N7524" i="5"/>
  <c r="J7520" i="5"/>
  <c r="N7520" i="5"/>
  <c r="N7516" i="5"/>
  <c r="N7512" i="5"/>
  <c r="J7508" i="5"/>
  <c r="N7508" i="5"/>
  <c r="N7504" i="5"/>
  <c r="N7500" i="5"/>
  <c r="N7496" i="5"/>
  <c r="N7492" i="5"/>
  <c r="N7488" i="5"/>
  <c r="J7484" i="5"/>
  <c r="N7484" i="5"/>
  <c r="N7480" i="5"/>
  <c r="N7476" i="5"/>
  <c r="J7472" i="5"/>
  <c r="N7472" i="5"/>
  <c r="N7468" i="5"/>
  <c r="N7464" i="5"/>
  <c r="N7460" i="5"/>
  <c r="N7456" i="5"/>
  <c r="N7452" i="5"/>
  <c r="N7448" i="5"/>
  <c r="N7444" i="5"/>
  <c r="N7440" i="5"/>
  <c r="N7436" i="5"/>
  <c r="N7432" i="5"/>
  <c r="N7428" i="5"/>
  <c r="N7424" i="5"/>
  <c r="N7420" i="5"/>
  <c r="N7416" i="5"/>
  <c r="N7412" i="5"/>
  <c r="N7408" i="5"/>
  <c r="J7404" i="5"/>
  <c r="N7404" i="5"/>
  <c r="J7400" i="5"/>
  <c r="N7400" i="5"/>
  <c r="N7396" i="5"/>
  <c r="N7392" i="5"/>
  <c r="N7388" i="5"/>
  <c r="N7384" i="5"/>
  <c r="N7380" i="5"/>
  <c r="N7376" i="5"/>
  <c r="N7372" i="5"/>
  <c r="J7368" i="5"/>
  <c r="N7368" i="5"/>
  <c r="J7364" i="5"/>
  <c r="N7364" i="5"/>
  <c r="N7360" i="5"/>
  <c r="N7356" i="5"/>
  <c r="N7352" i="5"/>
  <c r="J7348" i="5"/>
  <c r="N7348" i="5"/>
  <c r="N7344" i="5"/>
  <c r="N7340" i="5"/>
  <c r="N7336" i="5"/>
  <c r="J7332" i="5"/>
  <c r="N7332" i="5"/>
  <c r="N7328" i="5"/>
  <c r="N7324" i="5"/>
  <c r="N7320" i="5"/>
  <c r="N7316" i="5"/>
  <c r="J7312" i="5"/>
  <c r="N7312" i="5"/>
  <c r="N7308" i="5"/>
  <c r="J7304" i="5"/>
  <c r="N7304" i="5"/>
  <c r="N7300" i="5"/>
  <c r="N7296" i="5"/>
  <c r="N7292" i="5"/>
  <c r="N7288" i="5"/>
  <c r="J7284" i="5"/>
  <c r="N7284" i="5"/>
  <c r="N7280" i="5"/>
  <c r="J7276" i="5"/>
  <c r="N7276" i="5"/>
  <c r="N7272" i="5"/>
  <c r="N7268" i="5"/>
  <c r="N7264" i="5"/>
  <c r="N7260" i="5"/>
  <c r="J7256" i="5"/>
  <c r="N7256" i="5"/>
  <c r="N7252" i="5"/>
  <c r="N7248" i="5"/>
  <c r="N7244" i="5"/>
  <c r="N7240" i="5"/>
  <c r="N7236" i="5"/>
  <c r="J7232" i="5"/>
  <c r="N7232" i="5"/>
  <c r="N7228" i="5"/>
  <c r="J7224" i="5"/>
  <c r="N7224" i="5"/>
  <c r="N7220" i="5"/>
  <c r="N7216" i="5"/>
  <c r="J7212" i="5"/>
  <c r="N7212" i="5"/>
  <c r="N7208" i="5"/>
  <c r="N7204" i="5"/>
  <c r="N7200" i="5"/>
  <c r="N7196" i="5"/>
  <c r="J7192" i="5"/>
  <c r="N7192" i="5"/>
  <c r="N7188" i="5"/>
  <c r="N7184" i="5"/>
  <c r="J7180" i="5"/>
  <c r="N7180" i="5"/>
  <c r="N7176" i="5"/>
  <c r="N7172" i="5"/>
  <c r="N7168" i="5"/>
  <c r="N7164" i="5"/>
  <c r="N7160" i="5"/>
  <c r="N7156" i="5"/>
  <c r="N7152" i="5"/>
  <c r="N7148" i="5"/>
  <c r="N7144" i="5"/>
  <c r="N7140" i="5"/>
  <c r="J7136" i="5"/>
  <c r="N7136" i="5"/>
  <c r="N7132" i="5"/>
  <c r="N7128" i="5"/>
  <c r="J7124" i="5"/>
  <c r="N7124" i="5"/>
  <c r="J7120" i="5"/>
  <c r="N7120" i="5"/>
  <c r="J7116" i="5"/>
  <c r="N7116" i="5"/>
  <c r="J7112" i="5"/>
  <c r="N7112" i="5"/>
  <c r="N7108" i="5"/>
  <c r="N7104" i="5"/>
  <c r="N7100" i="5"/>
  <c r="N7096" i="5"/>
  <c r="N7092" i="5"/>
  <c r="N7088" i="5"/>
  <c r="N7084" i="5"/>
  <c r="J7080" i="5"/>
  <c r="N7080" i="5"/>
  <c r="J7076" i="5"/>
  <c r="N7076" i="5"/>
  <c r="N7072" i="5"/>
  <c r="N7068" i="5"/>
  <c r="N7064" i="5"/>
  <c r="N7060" i="5"/>
  <c r="N7056" i="5"/>
  <c r="J7052" i="5"/>
  <c r="N7052" i="5"/>
  <c r="N7048" i="5"/>
  <c r="N7044" i="5"/>
  <c r="N7040" i="5"/>
  <c r="J7036" i="5"/>
  <c r="N7036" i="5"/>
  <c r="N7032" i="5"/>
  <c r="N7028" i="5"/>
  <c r="N7024" i="5"/>
  <c r="N7020" i="5"/>
  <c r="N7016" i="5"/>
  <c r="J7012" i="5"/>
  <c r="N7012" i="5"/>
  <c r="N7008" i="5"/>
  <c r="N7004" i="5"/>
  <c r="N7000" i="5"/>
  <c r="N6996" i="5"/>
  <c r="N6992" i="5"/>
  <c r="J6988" i="5"/>
  <c r="N6988" i="5"/>
  <c r="N6984" i="5"/>
  <c r="N6980" i="5"/>
  <c r="J6976" i="5"/>
  <c r="N6976" i="5"/>
  <c r="N6972" i="5"/>
  <c r="N6968" i="5"/>
  <c r="N6964" i="5"/>
  <c r="N6960" i="5"/>
  <c r="N6956" i="5"/>
  <c r="J6952" i="5"/>
  <c r="N6952" i="5"/>
  <c r="N6948" i="5"/>
  <c r="N6944" i="5"/>
  <c r="N6940" i="5"/>
  <c r="N6936" i="5"/>
  <c r="N6932" i="5"/>
  <c r="N6928" i="5"/>
  <c r="N6924" i="5"/>
  <c r="N6920" i="5"/>
  <c r="N6916" i="5"/>
  <c r="J6912" i="5"/>
  <c r="N6912" i="5"/>
  <c r="N6908" i="5"/>
  <c r="N6904" i="5"/>
  <c r="N6900" i="5"/>
  <c r="N6896" i="5"/>
  <c r="J6892" i="5"/>
  <c r="N6892" i="5"/>
  <c r="N6888" i="5"/>
  <c r="J6884" i="5"/>
  <c r="N6884" i="5"/>
  <c r="N6880" i="5"/>
  <c r="N6876" i="5"/>
  <c r="N6872" i="5"/>
  <c r="N6868" i="5"/>
  <c r="N6864" i="5"/>
  <c r="N6860" i="5"/>
  <c r="J6856" i="5"/>
  <c r="N6856" i="5"/>
  <c r="N6852" i="5"/>
  <c r="N6848" i="5"/>
  <c r="N6844" i="5"/>
  <c r="N6840" i="5"/>
  <c r="N6836" i="5"/>
  <c r="J6832" i="5"/>
  <c r="N6832" i="5"/>
  <c r="N6828" i="5"/>
  <c r="N6824" i="5"/>
  <c r="J6820" i="5"/>
  <c r="N6820" i="5"/>
  <c r="N6816" i="5"/>
  <c r="N6812" i="5"/>
  <c r="J6808" i="5"/>
  <c r="N6808" i="5"/>
  <c r="N6804" i="5"/>
  <c r="N6800" i="5"/>
  <c r="N6796" i="5"/>
  <c r="N6792" i="5"/>
  <c r="N6788" i="5"/>
  <c r="N6784" i="5"/>
  <c r="N6780" i="5"/>
  <c r="N6776" i="5"/>
  <c r="N6772" i="5"/>
  <c r="N6768" i="5"/>
  <c r="N6764" i="5"/>
  <c r="N6760" i="5"/>
  <c r="N6756" i="5"/>
  <c r="N6752" i="5"/>
  <c r="N6748" i="5"/>
  <c r="N6744" i="5"/>
  <c r="N6740" i="5"/>
  <c r="N6736" i="5"/>
  <c r="N6732" i="5"/>
  <c r="N6728" i="5"/>
  <c r="J6724" i="5"/>
  <c r="N6724" i="5"/>
  <c r="N6720" i="5"/>
  <c r="N6716" i="5"/>
  <c r="N6712" i="5"/>
  <c r="N6708" i="5"/>
  <c r="J6704" i="5"/>
  <c r="N6704" i="5"/>
  <c r="N6700" i="5"/>
  <c r="J6696" i="5"/>
  <c r="N6696" i="5"/>
  <c r="N6692" i="5"/>
  <c r="N6688" i="5"/>
  <c r="N6684" i="5"/>
  <c r="N6680" i="5"/>
  <c r="N6676" i="5"/>
  <c r="N6672" i="5"/>
  <c r="N6668" i="5"/>
  <c r="N6664" i="5"/>
  <c r="J6660" i="5"/>
  <c r="N6660" i="5"/>
  <c r="N6656" i="5"/>
  <c r="N6652" i="5"/>
  <c r="N6648" i="5"/>
  <c r="N6644" i="5"/>
  <c r="N6640" i="5"/>
  <c r="N6636" i="5"/>
  <c r="N6632" i="5"/>
  <c r="N6628" i="5"/>
  <c r="N6624" i="5"/>
  <c r="N6620" i="5"/>
  <c r="N6616" i="5"/>
  <c r="N6612" i="5"/>
  <c r="N6608" i="5"/>
  <c r="J6604" i="5"/>
  <c r="N6604" i="5"/>
  <c r="N6600" i="5"/>
  <c r="N6596" i="5"/>
  <c r="N6592" i="5"/>
  <c r="J6588" i="5"/>
  <c r="N6588" i="5"/>
  <c r="N6584" i="5"/>
  <c r="N6580" i="5"/>
  <c r="N6576" i="5"/>
  <c r="N6572" i="5"/>
  <c r="N6568" i="5"/>
  <c r="N6564" i="5"/>
  <c r="N6560" i="5"/>
  <c r="N6556" i="5"/>
  <c r="J6552" i="5"/>
  <c r="N6552" i="5"/>
  <c r="N6548" i="5"/>
  <c r="N6544" i="5"/>
  <c r="N6540" i="5"/>
  <c r="N6536" i="5"/>
  <c r="N6532" i="5"/>
  <c r="N6528" i="5"/>
  <c r="N6524" i="5"/>
  <c r="J6520" i="5"/>
  <c r="N6520" i="5"/>
  <c r="J6516" i="5"/>
  <c r="N6516" i="5"/>
  <c r="N6512" i="5"/>
  <c r="N6508" i="5"/>
  <c r="N6504" i="5"/>
  <c r="N6500" i="5"/>
  <c r="N6496" i="5"/>
  <c r="N6492" i="5"/>
  <c r="N6488" i="5"/>
  <c r="N6484" i="5"/>
  <c r="N6480" i="5"/>
  <c r="N6476" i="5"/>
  <c r="N6472" i="5"/>
  <c r="N6468" i="5"/>
  <c r="N6464" i="5"/>
  <c r="N6460" i="5"/>
  <c r="N6456" i="5"/>
  <c r="J6452" i="5"/>
  <c r="N6452" i="5"/>
  <c r="N6448" i="5"/>
  <c r="N6444" i="5"/>
  <c r="N6440" i="5"/>
  <c r="N6436" i="5"/>
  <c r="N6432" i="5"/>
  <c r="N6428" i="5"/>
  <c r="N6424" i="5"/>
  <c r="N6420" i="5"/>
  <c r="N6416" i="5"/>
  <c r="J6412" i="5"/>
  <c r="N6412" i="5"/>
  <c r="N6408" i="5"/>
  <c r="N6404" i="5"/>
  <c r="N6400" i="5"/>
  <c r="J6396" i="5"/>
  <c r="N6396" i="5"/>
  <c r="N6392" i="5"/>
  <c r="J6388" i="5"/>
  <c r="N6388" i="5"/>
  <c r="N6384" i="5"/>
  <c r="N6380" i="5"/>
  <c r="N6376" i="5"/>
  <c r="N6372" i="5"/>
  <c r="N6368" i="5"/>
  <c r="N6364" i="5"/>
  <c r="N6360" i="5"/>
  <c r="N6356" i="5"/>
  <c r="N6352" i="5"/>
  <c r="N6348" i="5"/>
  <c r="N6344" i="5"/>
  <c r="N6340" i="5"/>
  <c r="N6336" i="5"/>
  <c r="N6332" i="5"/>
  <c r="J6328" i="5"/>
  <c r="N6328" i="5"/>
  <c r="N6324" i="5"/>
  <c r="N6320" i="5"/>
  <c r="N6316" i="5"/>
  <c r="N6312" i="5"/>
  <c r="J6308" i="5"/>
  <c r="N6308" i="5"/>
  <c r="N6304" i="5"/>
  <c r="N6300" i="5"/>
  <c r="J6296" i="5"/>
  <c r="N6296" i="5"/>
  <c r="N6292" i="5"/>
  <c r="N6288" i="5"/>
  <c r="N6284" i="5"/>
  <c r="N6280" i="5"/>
  <c r="N6276" i="5"/>
  <c r="N6272" i="5"/>
  <c r="J6268" i="5"/>
  <c r="N6268" i="5"/>
  <c r="N6264" i="5"/>
  <c r="N6260" i="5"/>
  <c r="N6256" i="5"/>
  <c r="N6252" i="5"/>
  <c r="N6248" i="5"/>
  <c r="N6244" i="5"/>
  <c r="N6240" i="5"/>
  <c r="J6236" i="5"/>
  <c r="N6236" i="5"/>
  <c r="N6232" i="5"/>
  <c r="N6228" i="5"/>
  <c r="J6224" i="5"/>
  <c r="N6224" i="5"/>
  <c r="N6220" i="5"/>
  <c r="N6216" i="5"/>
  <c r="N6212" i="5"/>
  <c r="N6208" i="5"/>
  <c r="J6204" i="5"/>
  <c r="N6204" i="5"/>
  <c r="J6200" i="5"/>
  <c r="N6200" i="5"/>
  <c r="N6196" i="5"/>
  <c r="N6192" i="5"/>
  <c r="N6188" i="5"/>
  <c r="J6184" i="5"/>
  <c r="N6184" i="5"/>
  <c r="J6180" i="5"/>
  <c r="N6180" i="5"/>
  <c r="N6176" i="5"/>
  <c r="N6172" i="5"/>
  <c r="N6168" i="5"/>
  <c r="N6164" i="5"/>
  <c r="N6160" i="5"/>
  <c r="J6156" i="5"/>
  <c r="N6156" i="5"/>
  <c r="N6152" i="5"/>
  <c r="N6148" i="5"/>
  <c r="N6144" i="5"/>
  <c r="N6140" i="5"/>
  <c r="N6136" i="5"/>
  <c r="N6132" i="5"/>
  <c r="N6128" i="5"/>
  <c r="J6124" i="5"/>
  <c r="N6124" i="5"/>
  <c r="N6120" i="5"/>
  <c r="N6116" i="5"/>
  <c r="N6112" i="5"/>
  <c r="N6108" i="5"/>
  <c r="N6104" i="5"/>
  <c r="N6100" i="5"/>
  <c r="N6096" i="5"/>
  <c r="N6092" i="5"/>
  <c r="N6088" i="5"/>
  <c r="N6084" i="5"/>
  <c r="N6080" i="5"/>
  <c r="N6076" i="5"/>
  <c r="N6072" i="5"/>
  <c r="N6068" i="5"/>
  <c r="N6064" i="5"/>
  <c r="J6060" i="5"/>
  <c r="N6060" i="5"/>
  <c r="N6056" i="5"/>
  <c r="N6052" i="5"/>
  <c r="J6048" i="5"/>
  <c r="N6048" i="5"/>
  <c r="N6044" i="5"/>
  <c r="J6040" i="5"/>
  <c r="N6040" i="5"/>
  <c r="N6036" i="5"/>
  <c r="N6032" i="5"/>
  <c r="N6028" i="5"/>
  <c r="N6024" i="5"/>
  <c r="N6020" i="5"/>
  <c r="N6016" i="5"/>
  <c r="N6012" i="5"/>
  <c r="N6008" i="5"/>
  <c r="N6004" i="5"/>
  <c r="N6000" i="5"/>
  <c r="N5996" i="5"/>
  <c r="N5992" i="5"/>
  <c r="N5988" i="5"/>
  <c r="N5984" i="5"/>
  <c r="N5980" i="5"/>
  <c r="J5976" i="5"/>
  <c r="N5976" i="5"/>
  <c r="N5972" i="5"/>
  <c r="N5968" i="5"/>
  <c r="J5964" i="5"/>
  <c r="N5964" i="5"/>
  <c r="N5960" i="5"/>
  <c r="N5956" i="5"/>
  <c r="N5952" i="5"/>
  <c r="N5948" i="5"/>
  <c r="N5944" i="5"/>
  <c r="N5940" i="5"/>
  <c r="J5936" i="5"/>
  <c r="N5936" i="5"/>
  <c r="N5932" i="5"/>
  <c r="N5928" i="5"/>
  <c r="N5924" i="5"/>
  <c r="N5920" i="5"/>
  <c r="J5916" i="5"/>
  <c r="N5916" i="5"/>
  <c r="N5912" i="5"/>
  <c r="N5908" i="5"/>
  <c r="N5904" i="5"/>
  <c r="N5900" i="5"/>
  <c r="N5896" i="5"/>
  <c r="N5892" i="5"/>
  <c r="N5888" i="5"/>
  <c r="N5884" i="5"/>
  <c r="N5880" i="5"/>
  <c r="N5876" i="5"/>
  <c r="J5872" i="5"/>
  <c r="N5872" i="5"/>
  <c r="N5868" i="5"/>
  <c r="N5864" i="5"/>
  <c r="N5860" i="5"/>
  <c r="N5856" i="5"/>
  <c r="N5852" i="5"/>
  <c r="N5848" i="5"/>
  <c r="J5844" i="5"/>
  <c r="N5844" i="5"/>
  <c r="N5840" i="5"/>
  <c r="N5836" i="5"/>
  <c r="N5832" i="5"/>
  <c r="N5828" i="5"/>
  <c r="J5824" i="5"/>
  <c r="N5824" i="5"/>
  <c r="N5820" i="5"/>
  <c r="N5816" i="5"/>
  <c r="N5812" i="5"/>
  <c r="N5808" i="5"/>
  <c r="N5804" i="5"/>
  <c r="N5800" i="5"/>
  <c r="N5796" i="5"/>
  <c r="N5792" i="5"/>
  <c r="N5788" i="5"/>
  <c r="N5784" i="5"/>
  <c r="N5780" i="5"/>
  <c r="J5776" i="5"/>
  <c r="N5776" i="5"/>
  <c r="N5772" i="5"/>
  <c r="N5768" i="5"/>
  <c r="N5764" i="5"/>
  <c r="J5760" i="5"/>
  <c r="N5760" i="5"/>
  <c r="J5756" i="5"/>
  <c r="N5756" i="5"/>
  <c r="N5752" i="5"/>
  <c r="N5748" i="5"/>
  <c r="N5744" i="5"/>
  <c r="N5740" i="5"/>
  <c r="J5736" i="5"/>
  <c r="N5736" i="5"/>
  <c r="N5732" i="5"/>
  <c r="J5728" i="5"/>
  <c r="N5728" i="5"/>
  <c r="J5724" i="5"/>
  <c r="N5724" i="5"/>
  <c r="N5720" i="5"/>
  <c r="N5716" i="5"/>
  <c r="N5712" i="5"/>
  <c r="N5708" i="5"/>
  <c r="N5704" i="5"/>
  <c r="N5700" i="5"/>
  <c r="J5696" i="5"/>
  <c r="N5696" i="5"/>
  <c r="N5692" i="5"/>
  <c r="N5688" i="5"/>
  <c r="N5684" i="5"/>
  <c r="N5680" i="5"/>
  <c r="N5676" i="5"/>
  <c r="N5672" i="5"/>
  <c r="N5668" i="5"/>
  <c r="N5664" i="5"/>
  <c r="N5660" i="5"/>
  <c r="J5656" i="5"/>
  <c r="N5656" i="5"/>
  <c r="N5652" i="5"/>
  <c r="J5648" i="5"/>
  <c r="N5648" i="5"/>
  <c r="N5644" i="5"/>
  <c r="N5640" i="5"/>
  <c r="N5636" i="5"/>
  <c r="N5632" i="5"/>
  <c r="N5628" i="5"/>
  <c r="N5624" i="5"/>
  <c r="N5620" i="5"/>
  <c r="N5616" i="5"/>
  <c r="N5612" i="5"/>
  <c r="N5608" i="5"/>
  <c r="N5604" i="5"/>
  <c r="N5600" i="5"/>
  <c r="N5596" i="5"/>
  <c r="N5592" i="5"/>
  <c r="N5588" i="5"/>
  <c r="N5584" i="5"/>
  <c r="N5580" i="5"/>
  <c r="N5576" i="5"/>
  <c r="N5572" i="5"/>
  <c r="J5568" i="5"/>
  <c r="N5568" i="5"/>
  <c r="N5564" i="5"/>
  <c r="N5560" i="5"/>
  <c r="N5556" i="5"/>
  <c r="J5552" i="5"/>
  <c r="N5552" i="5"/>
  <c r="N5548" i="5"/>
  <c r="J5544" i="5"/>
  <c r="N5544" i="5"/>
  <c r="N5540" i="5"/>
  <c r="N5536" i="5"/>
  <c r="N5532" i="5"/>
  <c r="N5528" i="5"/>
  <c r="N5524" i="5"/>
  <c r="N5520" i="5"/>
  <c r="N5516" i="5"/>
  <c r="N5512" i="5"/>
  <c r="J5508" i="5"/>
  <c r="N5508" i="5"/>
  <c r="N5504" i="5"/>
  <c r="N5500" i="5"/>
  <c r="N5496" i="5"/>
  <c r="N5492" i="5"/>
  <c r="N5488" i="5"/>
  <c r="J5484" i="5"/>
  <c r="N5484" i="5"/>
  <c r="N5480" i="5"/>
  <c r="J5476" i="5"/>
  <c r="N5476" i="5"/>
  <c r="N5472" i="5"/>
  <c r="N5468" i="5"/>
  <c r="J5464" i="5"/>
  <c r="N5464" i="5"/>
  <c r="N5460" i="5"/>
  <c r="J5456" i="5"/>
  <c r="N5456" i="5"/>
  <c r="N5452" i="5"/>
  <c r="N5448" i="5"/>
  <c r="N5444" i="5"/>
  <c r="N5440" i="5"/>
  <c r="N5436" i="5"/>
  <c r="N5432" i="5"/>
  <c r="J5428" i="5"/>
  <c r="N5428" i="5"/>
  <c r="N5424" i="5"/>
  <c r="N5420" i="5"/>
  <c r="N5416" i="5"/>
  <c r="N5412" i="5"/>
  <c r="N5408" i="5"/>
  <c r="N5404" i="5"/>
  <c r="N5400" i="5"/>
  <c r="J5396" i="5"/>
  <c r="N5396" i="5"/>
  <c r="N5392" i="5"/>
  <c r="N5388" i="5"/>
  <c r="N5384" i="5"/>
  <c r="N5380" i="5"/>
  <c r="N5376" i="5"/>
  <c r="N5372" i="5"/>
  <c r="N5368" i="5"/>
  <c r="N5364" i="5"/>
  <c r="N5360" i="5"/>
  <c r="N5356" i="5"/>
  <c r="N5352" i="5"/>
  <c r="N5348" i="5"/>
  <c r="N5344" i="5"/>
  <c r="N5340" i="5"/>
  <c r="N5336" i="5"/>
  <c r="N5332" i="5"/>
  <c r="N5328" i="5"/>
  <c r="N5324" i="5"/>
  <c r="N5320" i="5"/>
  <c r="N5316" i="5"/>
  <c r="J5312" i="5"/>
  <c r="N5312" i="5"/>
  <c r="J5308" i="5"/>
  <c r="N5308" i="5"/>
  <c r="N5304" i="5"/>
  <c r="J5300" i="5"/>
  <c r="N5300" i="5"/>
  <c r="N5296" i="5"/>
  <c r="N5292" i="5"/>
  <c r="N5288" i="5"/>
  <c r="N5284" i="5"/>
  <c r="N5280" i="5"/>
  <c r="N5276" i="5"/>
  <c r="N5272" i="5"/>
  <c r="N5268" i="5"/>
  <c r="N5264" i="5"/>
  <c r="N5260" i="5"/>
  <c r="N5256" i="5"/>
  <c r="J5252" i="5"/>
  <c r="N5252" i="5"/>
  <c r="N5248" i="5"/>
  <c r="N5244" i="5"/>
  <c r="N5240" i="5"/>
  <c r="N5236" i="5"/>
  <c r="N5232" i="5"/>
  <c r="N5228" i="5"/>
  <c r="N5224" i="5"/>
  <c r="J5220" i="5"/>
  <c r="N5220" i="5"/>
  <c r="N5216" i="5"/>
  <c r="J5212" i="5"/>
  <c r="N5212" i="5"/>
  <c r="N5208" i="5"/>
  <c r="N5204" i="5"/>
  <c r="J5200" i="5"/>
  <c r="N5200" i="5"/>
  <c r="N5196" i="5"/>
  <c r="N5192" i="5"/>
  <c r="N5188" i="5"/>
  <c r="N5184" i="5"/>
  <c r="J5180" i="5"/>
  <c r="N5180" i="5"/>
  <c r="N5176" i="5"/>
  <c r="N5172" i="5"/>
  <c r="N5168" i="5"/>
  <c r="N5164" i="5"/>
  <c r="N5160" i="5"/>
  <c r="J5156" i="5"/>
  <c r="N5156" i="5"/>
  <c r="N5152" i="5"/>
  <c r="N5148" i="5"/>
  <c r="N5144" i="5"/>
  <c r="N5140" i="5"/>
  <c r="N5136" i="5"/>
  <c r="N5132" i="5"/>
  <c r="N5128" i="5"/>
  <c r="N5124" i="5"/>
  <c r="N5120" i="5"/>
  <c r="N5116" i="5"/>
  <c r="N5112" i="5"/>
  <c r="N5108" i="5"/>
  <c r="N5104" i="5"/>
  <c r="J5100" i="5"/>
  <c r="N5100" i="5"/>
  <c r="N5096" i="5"/>
  <c r="N5092" i="5"/>
  <c r="N5088" i="5"/>
  <c r="N5084" i="5"/>
  <c r="N5080" i="5"/>
  <c r="N5076" i="5"/>
  <c r="J5072" i="5"/>
  <c r="N5072" i="5"/>
  <c r="N5068" i="5"/>
  <c r="N5064" i="5"/>
  <c r="J5060" i="5"/>
  <c r="N5060" i="5"/>
  <c r="N5056" i="5"/>
  <c r="N5052" i="5"/>
  <c r="N5048" i="5"/>
  <c r="J5044" i="5"/>
  <c r="N5044" i="5"/>
  <c r="N5040" i="5"/>
  <c r="N5036" i="5"/>
  <c r="N5032" i="5"/>
  <c r="N5028" i="5"/>
  <c r="N5024" i="5"/>
  <c r="N5020" i="5"/>
  <c r="N5016" i="5"/>
  <c r="N5012" i="5"/>
  <c r="N5008" i="5"/>
  <c r="N5004" i="5"/>
  <c r="N5000" i="5"/>
  <c r="N4996" i="5"/>
  <c r="N4992" i="5"/>
  <c r="N4988" i="5"/>
  <c r="N4984" i="5"/>
  <c r="N4980" i="5"/>
  <c r="J4976" i="5"/>
  <c r="N4976" i="5"/>
  <c r="N4972" i="5"/>
  <c r="N4968" i="5"/>
  <c r="N4964" i="5"/>
  <c r="N4960" i="5"/>
  <c r="N4956" i="5"/>
  <c r="N4952" i="5"/>
  <c r="N4948" i="5"/>
  <c r="N4944" i="5"/>
  <c r="N4940" i="5"/>
  <c r="N4936" i="5"/>
  <c r="N4932" i="5"/>
  <c r="J4928" i="5"/>
  <c r="N4928" i="5"/>
  <c r="N4924" i="5"/>
  <c r="N4920" i="5"/>
  <c r="N4916" i="5"/>
  <c r="N4912" i="5"/>
  <c r="N4908" i="5"/>
  <c r="N4904" i="5"/>
  <c r="N4900" i="5"/>
  <c r="N4896" i="5"/>
  <c r="N4892" i="5"/>
  <c r="N4888" i="5"/>
  <c r="N4884" i="5"/>
  <c r="J4880" i="5"/>
  <c r="N4880" i="5"/>
  <c r="N4876" i="5"/>
  <c r="N4872" i="5"/>
  <c r="N4868" i="5"/>
  <c r="N4864" i="5"/>
  <c r="N4860" i="5"/>
  <c r="N4856" i="5"/>
  <c r="N4852" i="5"/>
  <c r="N4848" i="5"/>
  <c r="N4844" i="5"/>
  <c r="N4840" i="5"/>
  <c r="N4836" i="5"/>
  <c r="N4832" i="5"/>
  <c r="N4828" i="5"/>
  <c r="J4824" i="5"/>
  <c r="N4824" i="5"/>
  <c r="N4820" i="5"/>
  <c r="N4816" i="5"/>
  <c r="N4812" i="5"/>
  <c r="N4808" i="5"/>
  <c r="N4804" i="5"/>
  <c r="N4800" i="5"/>
  <c r="N4796" i="5"/>
  <c r="N4792" i="5"/>
  <c r="N4788" i="5"/>
  <c r="N4784" i="5"/>
  <c r="N4780" i="5"/>
  <c r="N4776" i="5"/>
  <c r="J4772" i="5"/>
  <c r="N4772" i="5"/>
  <c r="N4768" i="5"/>
  <c r="N4764" i="5"/>
  <c r="N4760" i="5"/>
  <c r="N4756" i="5"/>
  <c r="N4752" i="5"/>
  <c r="N4748" i="5"/>
  <c r="N4744" i="5"/>
  <c r="N4740" i="5"/>
  <c r="N4736" i="5"/>
  <c r="N4732" i="5"/>
  <c r="N4728" i="5"/>
  <c r="N4724" i="5"/>
  <c r="N4720" i="5"/>
  <c r="N4716" i="5"/>
  <c r="J4712" i="5"/>
  <c r="N4712" i="5"/>
  <c r="N4708" i="5"/>
  <c r="N4704" i="5"/>
  <c r="N4700" i="5"/>
  <c r="N4696" i="5"/>
  <c r="N4692" i="5"/>
  <c r="N4688" i="5"/>
  <c r="N4684" i="5"/>
  <c r="N4680" i="5"/>
  <c r="N4676" i="5"/>
  <c r="N4672" i="5"/>
  <c r="N4668" i="5"/>
  <c r="N4664" i="5"/>
  <c r="N4660" i="5"/>
  <c r="N4656" i="5"/>
  <c r="N4652" i="5"/>
  <c r="N4648" i="5"/>
  <c r="N4644" i="5"/>
  <c r="N4640" i="5"/>
  <c r="N4636" i="5"/>
  <c r="N4632" i="5"/>
  <c r="N4628" i="5"/>
  <c r="N4624" i="5"/>
  <c r="N4620" i="5"/>
  <c r="N4616" i="5"/>
  <c r="N4612" i="5"/>
  <c r="N4608" i="5"/>
  <c r="N4604" i="5"/>
  <c r="N4600" i="5"/>
  <c r="N4596" i="5"/>
  <c r="N4592" i="5"/>
  <c r="N4588" i="5"/>
  <c r="N4584" i="5"/>
  <c r="N4580" i="5"/>
  <c r="N4576" i="5"/>
  <c r="N4572" i="5"/>
  <c r="N4568" i="5"/>
  <c r="N4564" i="5"/>
  <c r="N4560" i="5"/>
  <c r="N4556" i="5"/>
  <c r="J4552" i="5"/>
  <c r="N4552" i="5"/>
  <c r="J4548" i="5"/>
  <c r="N4548" i="5"/>
  <c r="N4544" i="5"/>
  <c r="N4540" i="5"/>
  <c r="N4536" i="5"/>
  <c r="N4532" i="5"/>
  <c r="N4528" i="5"/>
  <c r="N4524" i="5"/>
  <c r="N4520" i="5"/>
  <c r="N4516" i="5"/>
  <c r="N4512" i="5"/>
  <c r="N4508" i="5"/>
  <c r="N4504" i="5"/>
  <c r="N4500" i="5"/>
  <c r="N4496" i="5"/>
  <c r="N4492" i="5"/>
  <c r="J4488" i="5"/>
  <c r="N4488" i="5"/>
  <c r="N4484" i="5"/>
  <c r="N4480" i="5"/>
  <c r="N4476" i="5"/>
  <c r="N4472" i="5"/>
  <c r="N4468" i="5"/>
  <c r="N4464" i="5"/>
  <c r="N4460" i="5"/>
  <c r="N4456" i="5"/>
  <c r="N4452" i="5"/>
  <c r="N4448" i="5"/>
  <c r="N4444" i="5"/>
  <c r="N4440" i="5"/>
  <c r="N4436" i="5"/>
  <c r="N4432" i="5"/>
  <c r="N4428" i="5"/>
  <c r="N4424" i="5"/>
  <c r="N4420" i="5"/>
  <c r="N4416" i="5"/>
  <c r="N4412" i="5"/>
  <c r="N4408" i="5"/>
  <c r="N4404" i="5"/>
  <c r="N4400" i="5"/>
  <c r="N4396" i="5"/>
  <c r="N4392" i="5"/>
  <c r="N4388" i="5"/>
  <c r="N4384" i="5"/>
  <c r="N4380" i="5"/>
  <c r="N4376" i="5"/>
  <c r="J4372" i="5"/>
  <c r="N4372" i="5"/>
  <c r="N4368" i="5"/>
  <c r="N4364" i="5"/>
  <c r="N4360" i="5"/>
  <c r="N4356" i="5"/>
  <c r="N4352" i="5"/>
  <c r="N4348" i="5"/>
  <c r="N4344" i="5"/>
  <c r="J4340" i="5"/>
  <c r="N4340" i="5"/>
  <c r="N4336" i="5"/>
  <c r="N4332" i="5"/>
  <c r="J4328" i="5"/>
  <c r="N4328" i="5"/>
  <c r="J4324" i="5"/>
  <c r="N4324" i="5"/>
  <c r="N4320" i="5"/>
  <c r="J4316" i="5"/>
  <c r="N4316" i="5"/>
  <c r="N4312" i="5"/>
  <c r="N4308" i="5"/>
  <c r="N4304" i="5"/>
  <c r="N4300" i="5"/>
  <c r="N4296" i="5"/>
  <c r="N4292" i="5"/>
  <c r="N4288" i="5"/>
  <c r="N4284" i="5"/>
  <c r="J4280" i="5"/>
  <c r="N4280" i="5"/>
  <c r="N4276" i="5"/>
  <c r="N4272" i="5"/>
  <c r="N4268" i="5"/>
  <c r="N4264" i="5"/>
  <c r="N4260" i="5"/>
  <c r="N4256" i="5"/>
  <c r="J4252" i="5"/>
  <c r="N4252" i="5"/>
  <c r="N4248" i="5"/>
  <c r="N4244" i="5"/>
  <c r="N4240" i="5"/>
  <c r="N4236" i="5"/>
  <c r="N4232" i="5"/>
  <c r="N4228" i="5"/>
  <c r="N4224" i="5"/>
  <c r="N4220" i="5"/>
  <c r="N4216" i="5"/>
  <c r="J4212" i="5"/>
  <c r="N4212" i="5"/>
  <c r="N4208" i="5"/>
  <c r="J4204" i="5"/>
  <c r="N4204" i="5"/>
  <c r="N4200" i="5"/>
  <c r="N4196" i="5"/>
  <c r="N4192" i="5"/>
  <c r="N4188" i="5"/>
  <c r="N4184" i="5"/>
  <c r="N4180" i="5"/>
  <c r="N4176" i="5"/>
  <c r="N4172" i="5"/>
  <c r="N4168" i="5"/>
  <c r="N4164" i="5"/>
  <c r="N4160" i="5"/>
  <c r="N4156" i="5"/>
  <c r="N4152" i="5"/>
  <c r="N4148" i="5"/>
  <c r="N4144" i="5"/>
  <c r="N4140" i="5"/>
  <c r="N4136" i="5"/>
  <c r="J4132" i="5"/>
  <c r="N4132" i="5"/>
  <c r="J4128" i="5"/>
  <c r="N4128" i="5"/>
  <c r="N4124" i="5"/>
  <c r="N4120" i="5"/>
  <c r="N4116" i="5"/>
  <c r="N4112" i="5"/>
  <c r="N4108" i="5"/>
  <c r="N4104" i="5"/>
  <c r="N4100" i="5"/>
  <c r="N4096" i="5"/>
  <c r="N4092" i="5"/>
  <c r="N2" i="5"/>
  <c r="J8192" i="5"/>
  <c r="N8192" i="5"/>
  <c r="N8188" i="5"/>
  <c r="N8184" i="5"/>
  <c r="J8180" i="5"/>
  <c r="N8180" i="5"/>
  <c r="N8176" i="5"/>
  <c r="N8172" i="5"/>
  <c r="N8168" i="5"/>
  <c r="J8164" i="5"/>
  <c r="N8164" i="5"/>
  <c r="N8160" i="5"/>
  <c r="N8156" i="5"/>
  <c r="N8152" i="5"/>
  <c r="N8148" i="5"/>
  <c r="N8144" i="5"/>
  <c r="N8140" i="5"/>
  <c r="N8136" i="5"/>
  <c r="N8132" i="5"/>
  <c r="N8128" i="5"/>
  <c r="N8124" i="5"/>
  <c r="N8120" i="5"/>
  <c r="N8116" i="5"/>
  <c r="N8112" i="5"/>
  <c r="N8108" i="5"/>
  <c r="N8104" i="5"/>
  <c r="N8100" i="5"/>
  <c r="N8096" i="5"/>
  <c r="N8092" i="5"/>
  <c r="N8088" i="5"/>
  <c r="N8084" i="5"/>
  <c r="J8080" i="5"/>
  <c r="N8080" i="5"/>
  <c r="N8076" i="5"/>
  <c r="N8072" i="5"/>
  <c r="J8068" i="5"/>
  <c r="N8068" i="5"/>
  <c r="J8064" i="5"/>
  <c r="N8064" i="5"/>
  <c r="N8060" i="5"/>
  <c r="N8056" i="5"/>
  <c r="J8052" i="5"/>
  <c r="N8052" i="5"/>
  <c r="N8048" i="5"/>
  <c r="N8044" i="5"/>
  <c r="N8040" i="5"/>
  <c r="N8036" i="5"/>
  <c r="J8032" i="5"/>
  <c r="N8032" i="5"/>
  <c r="N8028" i="5"/>
  <c r="N8024" i="5"/>
  <c r="N8020" i="5"/>
  <c r="N8016" i="5"/>
  <c r="N8012" i="5"/>
  <c r="N8008" i="5"/>
  <c r="N8004" i="5"/>
  <c r="N8000" i="5"/>
  <c r="N7996" i="5"/>
  <c r="N7992" i="5"/>
  <c r="N7988" i="5"/>
  <c r="J7987" i="5"/>
  <c r="N7987" i="5"/>
  <c r="J7983" i="5"/>
  <c r="N7983" i="5"/>
  <c r="N7979" i="5"/>
  <c r="N7975" i="5"/>
  <c r="N7971" i="5"/>
  <c r="N7967" i="5"/>
  <c r="J7963" i="5"/>
  <c r="N7963" i="5"/>
  <c r="N7959" i="5"/>
  <c r="N7955" i="5"/>
  <c r="N7951" i="5"/>
  <c r="J7947" i="5"/>
  <c r="N7947" i="5"/>
  <c r="N7943" i="5"/>
  <c r="N7939" i="5"/>
  <c r="N7935" i="5"/>
  <c r="N7931" i="5"/>
  <c r="J7927" i="5"/>
  <c r="N7927" i="5"/>
  <c r="N7923" i="5"/>
  <c r="N7919" i="5"/>
  <c r="N7915" i="5"/>
  <c r="N7911" i="5"/>
  <c r="N7907" i="5"/>
  <c r="N7903" i="5"/>
  <c r="N7899" i="5"/>
  <c r="N7895" i="5"/>
  <c r="N7891" i="5"/>
  <c r="N7887" i="5"/>
  <c r="J7883" i="5"/>
  <c r="N7883" i="5"/>
  <c r="N7879" i="5"/>
  <c r="N7875" i="5"/>
  <c r="N7871" i="5"/>
  <c r="J7867" i="5"/>
  <c r="N7867" i="5"/>
  <c r="J7863" i="5"/>
  <c r="N7863" i="5"/>
  <c r="N7859" i="5"/>
  <c r="N7855" i="5"/>
  <c r="N7851" i="5"/>
  <c r="N7847" i="5"/>
  <c r="N7843" i="5"/>
  <c r="N7839" i="5"/>
  <c r="N7835" i="5"/>
  <c r="J7831" i="5"/>
  <c r="N7831" i="5"/>
  <c r="N7827" i="5"/>
  <c r="N7823" i="5"/>
  <c r="N7819" i="5"/>
  <c r="N7815" i="5"/>
  <c r="N7811" i="5"/>
  <c r="N7807" i="5"/>
  <c r="N7803" i="5"/>
  <c r="N7799" i="5"/>
  <c r="J7795" i="5"/>
  <c r="N7795" i="5"/>
  <c r="N7791" i="5"/>
  <c r="N7787" i="5"/>
  <c r="N7783" i="5"/>
  <c r="N7779" i="5"/>
  <c r="N7775" i="5"/>
  <c r="N7771" i="5"/>
  <c r="N7767" i="5"/>
  <c r="J7763" i="5"/>
  <c r="N7763" i="5"/>
  <c r="N7759" i="5"/>
  <c r="N7755" i="5"/>
  <c r="N7751" i="5"/>
  <c r="N7747" i="5"/>
  <c r="N7743" i="5"/>
  <c r="N7739" i="5"/>
  <c r="N7735" i="5"/>
  <c r="N7731" i="5"/>
  <c r="N7727" i="5"/>
  <c r="N7723" i="5"/>
  <c r="J7719" i="5"/>
  <c r="N7719" i="5"/>
  <c r="N7715" i="5"/>
  <c r="N7711" i="5"/>
  <c r="N7707" i="5"/>
  <c r="N7703" i="5"/>
  <c r="N7699" i="5"/>
  <c r="N7695" i="5"/>
  <c r="N7691" i="5"/>
  <c r="N7687" i="5"/>
  <c r="N7683" i="5"/>
  <c r="N7679" i="5"/>
  <c r="N7675" i="5"/>
  <c r="N7671" i="5"/>
  <c r="N7667" i="5"/>
  <c r="J7663" i="5"/>
  <c r="N7663" i="5"/>
  <c r="N7659" i="5"/>
  <c r="N7655" i="5"/>
  <c r="J7651" i="5"/>
  <c r="N7651" i="5"/>
  <c r="N7647" i="5"/>
  <c r="N7643" i="5"/>
  <c r="N7639" i="5"/>
  <c r="N7635" i="5"/>
  <c r="J7631" i="5"/>
  <c r="N7631" i="5"/>
  <c r="N7627" i="5"/>
  <c r="N7623" i="5"/>
  <c r="N7619" i="5"/>
  <c r="N7615" i="5"/>
  <c r="N7611" i="5"/>
  <c r="N7607" i="5"/>
  <c r="N7603" i="5"/>
  <c r="N7599" i="5"/>
  <c r="J7595" i="5"/>
  <c r="N7595" i="5"/>
  <c r="N7591" i="5"/>
  <c r="J7587" i="5"/>
  <c r="N7587" i="5"/>
  <c r="N7583" i="5"/>
  <c r="N7579" i="5"/>
  <c r="N7575" i="5"/>
  <c r="N7571" i="5"/>
  <c r="N7567" i="5"/>
  <c r="N7563" i="5"/>
  <c r="N7559" i="5"/>
  <c r="N7555" i="5"/>
  <c r="N7551" i="5"/>
  <c r="N7547" i="5"/>
  <c r="N7543" i="5"/>
  <c r="N7539" i="5"/>
  <c r="N7535" i="5"/>
  <c r="N7531" i="5"/>
  <c r="N7527" i="5"/>
  <c r="N7523" i="5"/>
  <c r="N7519" i="5"/>
  <c r="N7515" i="5"/>
  <c r="N7511" i="5"/>
  <c r="N7507" i="5"/>
  <c r="N7503" i="5"/>
  <c r="J7499" i="5"/>
  <c r="N7499" i="5"/>
  <c r="N7495" i="5"/>
  <c r="N7491" i="5"/>
  <c r="N7487" i="5"/>
  <c r="N7483" i="5"/>
  <c r="J7479" i="5"/>
  <c r="N7479" i="5"/>
  <c r="N7475" i="5"/>
  <c r="N7471" i="5"/>
  <c r="N7467" i="5"/>
  <c r="N7463" i="5"/>
  <c r="N7459" i="5"/>
  <c r="J7455" i="5"/>
  <c r="N7455" i="5"/>
  <c r="J7451" i="5"/>
  <c r="N7451" i="5"/>
  <c r="J7447" i="5"/>
  <c r="N7447" i="5"/>
  <c r="N7443" i="5"/>
  <c r="N7439" i="5"/>
  <c r="N7435" i="5"/>
  <c r="N7431" i="5"/>
  <c r="N7427" i="5"/>
  <c r="N7423" i="5"/>
  <c r="N7419" i="5"/>
  <c r="N7415" i="5"/>
  <c r="N7411" i="5"/>
  <c r="N7407" i="5"/>
  <c r="N7403" i="5"/>
  <c r="N7399" i="5"/>
  <c r="J7395" i="5"/>
  <c r="N7395" i="5"/>
  <c r="N7391" i="5"/>
  <c r="N7387" i="5"/>
  <c r="N7383" i="5"/>
  <c r="N7379" i="5"/>
  <c r="J7375" i="5"/>
  <c r="N7375" i="5"/>
  <c r="N7371" i="5"/>
  <c r="N7367" i="5"/>
  <c r="N7363" i="5"/>
  <c r="J7359" i="5"/>
  <c r="N7359" i="5"/>
  <c r="N7355" i="5"/>
  <c r="N7351" i="5"/>
  <c r="N7347" i="5"/>
  <c r="N7343" i="5"/>
  <c r="N7339" i="5"/>
  <c r="N7335" i="5"/>
  <c r="N7331" i="5"/>
  <c r="N7327" i="5"/>
  <c r="N7323" i="5"/>
  <c r="N7319" i="5"/>
  <c r="N7315" i="5"/>
  <c r="N7311" i="5"/>
  <c r="N7307" i="5"/>
  <c r="N7303" i="5"/>
  <c r="N7299" i="5"/>
  <c r="N7295" i="5"/>
  <c r="N7291" i="5"/>
  <c r="N7287" i="5"/>
  <c r="N7283" i="5"/>
  <c r="J7279" i="5"/>
  <c r="N7279" i="5"/>
  <c r="N7275" i="5"/>
  <c r="J7271" i="5"/>
  <c r="N7271" i="5"/>
  <c r="N7267" i="5"/>
  <c r="N7263" i="5"/>
  <c r="N7259" i="5"/>
  <c r="N7255" i="5"/>
  <c r="J7251" i="5"/>
  <c r="N7251" i="5"/>
  <c r="N7247" i="5"/>
  <c r="N7243" i="5"/>
  <c r="N7239" i="5"/>
  <c r="N7235" i="5"/>
  <c r="N7231" i="5"/>
  <c r="N7227" i="5"/>
  <c r="N7223" i="5"/>
  <c r="J7219" i="5"/>
  <c r="N7219" i="5"/>
  <c r="N7215" i="5"/>
  <c r="N7211" i="5"/>
  <c r="N7207" i="5"/>
  <c r="J7203" i="5"/>
  <c r="N7203" i="5"/>
  <c r="N7199" i="5"/>
  <c r="N7195" i="5"/>
  <c r="N7191" i="5"/>
  <c r="N7187" i="5"/>
  <c r="N7183" i="5"/>
  <c r="N7179" i="5"/>
  <c r="J7175" i="5"/>
  <c r="N7175" i="5"/>
  <c r="N7171" i="5"/>
  <c r="N7167" i="5"/>
  <c r="N7163" i="5"/>
  <c r="N7159" i="5"/>
  <c r="N7155" i="5"/>
  <c r="N7151" i="5"/>
  <c r="N7147" i="5"/>
  <c r="N7143" i="5"/>
  <c r="N7139" i="5"/>
  <c r="N7135" i="5"/>
  <c r="J7131" i="5"/>
  <c r="N7131" i="5"/>
  <c r="N7127" i="5"/>
  <c r="N7123" i="5"/>
  <c r="N7119" i="5"/>
  <c r="N7115" i="5"/>
  <c r="N7111" i="5"/>
  <c r="J7107" i="5"/>
  <c r="N7107" i="5"/>
  <c r="N7103" i="5"/>
  <c r="N7099" i="5"/>
  <c r="N7095" i="5"/>
  <c r="J7091" i="5"/>
  <c r="N7091" i="5"/>
  <c r="N7087" i="5"/>
  <c r="N7083" i="5"/>
  <c r="N7079" i="5"/>
  <c r="N7075" i="5"/>
  <c r="J7071" i="5"/>
  <c r="N7071" i="5"/>
  <c r="N7067" i="5"/>
  <c r="N7063" i="5"/>
  <c r="J7059" i="5"/>
  <c r="N7059" i="5"/>
  <c r="N7055" i="5"/>
  <c r="N7051" i="5"/>
  <c r="J7047" i="5"/>
  <c r="N7047" i="5"/>
  <c r="N7043" i="5"/>
  <c r="N7039" i="5"/>
  <c r="N7035" i="5"/>
  <c r="J7031" i="5"/>
  <c r="N7031" i="5"/>
  <c r="N7027" i="5"/>
  <c r="N7023" i="5"/>
  <c r="N7019" i="5"/>
  <c r="N7015" i="5"/>
  <c r="N7011" i="5"/>
  <c r="J7007" i="5"/>
  <c r="N7007" i="5"/>
  <c r="N7003" i="5"/>
  <c r="N6999" i="5"/>
  <c r="N6995" i="5"/>
  <c r="N6991" i="5"/>
  <c r="N6987" i="5"/>
  <c r="N6983" i="5"/>
  <c r="N6979" i="5"/>
  <c r="N6975" i="5"/>
  <c r="N6971" i="5"/>
  <c r="N6967" i="5"/>
  <c r="N6963" i="5"/>
  <c r="N6959" i="5"/>
  <c r="N6955" i="5"/>
  <c r="N6951" i="5"/>
  <c r="N6947" i="5"/>
  <c r="N6943" i="5"/>
  <c r="J6939" i="5"/>
  <c r="N6939" i="5"/>
  <c r="N6935" i="5"/>
  <c r="N6931" i="5"/>
  <c r="J6927" i="5"/>
  <c r="N6927" i="5"/>
  <c r="N6923" i="5"/>
  <c r="N6919" i="5"/>
  <c r="N6915" i="5"/>
  <c r="N6911" i="5"/>
  <c r="N6907" i="5"/>
  <c r="N6903" i="5"/>
  <c r="N6899" i="5"/>
  <c r="N6895" i="5"/>
  <c r="N6891" i="5"/>
  <c r="N6887" i="5"/>
  <c r="N6883" i="5"/>
  <c r="N6879" i="5"/>
  <c r="N6875" i="5"/>
  <c r="J6871" i="5"/>
  <c r="N6871" i="5"/>
  <c r="N6867" i="5"/>
  <c r="N6863" i="5"/>
  <c r="N6859" i="5"/>
  <c r="N6855" i="5"/>
  <c r="N6851" i="5"/>
  <c r="N6847" i="5"/>
  <c r="N6843" i="5"/>
  <c r="N6839" i="5"/>
  <c r="N6835" i="5"/>
  <c r="N6831" i="5"/>
  <c r="J6827" i="5"/>
  <c r="N6827" i="5"/>
  <c r="N6823" i="5"/>
  <c r="N6819" i="5"/>
  <c r="J6815" i="5"/>
  <c r="N6815" i="5"/>
  <c r="N6811" i="5"/>
  <c r="N6807" i="5"/>
  <c r="N6803" i="5"/>
  <c r="N6799" i="5"/>
  <c r="N6795" i="5"/>
  <c r="N6791" i="5"/>
  <c r="N6787" i="5"/>
  <c r="N6783" i="5"/>
  <c r="N6779" i="5"/>
  <c r="N6775" i="5"/>
  <c r="J6771" i="5"/>
  <c r="N6771" i="5"/>
  <c r="N6767" i="5"/>
  <c r="N6763" i="5"/>
  <c r="N6759" i="5"/>
  <c r="N6755" i="5"/>
  <c r="J4900" i="5"/>
  <c r="J5412" i="5"/>
  <c r="J5668" i="5"/>
  <c r="J5924" i="5"/>
  <c r="N8195" i="5"/>
  <c r="N8191" i="5"/>
  <c r="N8187" i="5"/>
  <c r="N8183" i="5"/>
  <c r="N8179" i="5"/>
  <c r="N8175" i="5"/>
  <c r="N8171" i="5"/>
  <c r="N8167" i="5"/>
  <c r="N8163" i="5"/>
  <c r="J8159" i="5"/>
  <c r="N8159" i="5"/>
  <c r="N8155" i="5"/>
  <c r="N8151" i="5"/>
  <c r="N8147" i="5"/>
  <c r="J8143" i="5"/>
  <c r="N8143" i="5"/>
  <c r="N8139" i="5"/>
  <c r="N8135" i="5"/>
  <c r="N8131" i="5"/>
  <c r="J8127" i="5"/>
  <c r="N8127" i="5"/>
  <c r="N8123" i="5"/>
  <c r="N8119" i="5"/>
  <c r="J8115" i="5"/>
  <c r="N8115" i="5"/>
  <c r="N8111" i="5"/>
  <c r="N8107" i="5"/>
  <c r="N8103" i="5"/>
  <c r="N8099" i="5"/>
  <c r="N8095" i="5"/>
  <c r="N8091" i="5"/>
  <c r="N8087" i="5"/>
  <c r="J8083" i="5"/>
  <c r="N8083" i="5"/>
  <c r="N8079" i="5"/>
  <c r="N8075" i="5"/>
  <c r="N8071" i="5"/>
  <c r="N8067" i="5"/>
  <c r="N8063" i="5"/>
  <c r="J8059" i="5"/>
  <c r="N8059" i="5"/>
  <c r="N8055" i="5"/>
  <c r="N8051" i="5"/>
  <c r="J8047" i="5"/>
  <c r="N8047" i="5"/>
  <c r="N8043" i="5"/>
  <c r="N8039" i="5"/>
  <c r="N8035" i="5"/>
  <c r="N8031" i="5"/>
  <c r="J8027" i="5"/>
  <c r="N8027" i="5"/>
  <c r="N8023" i="5"/>
  <c r="N8019" i="5"/>
  <c r="N8015" i="5"/>
  <c r="N8011" i="5"/>
  <c r="N8007" i="5"/>
  <c r="N8003" i="5"/>
  <c r="J7999" i="5"/>
  <c r="N7999" i="5"/>
  <c r="N7995" i="5"/>
  <c r="N7991" i="5"/>
  <c r="J7986" i="5"/>
  <c r="N7986" i="5"/>
  <c r="N7982" i="5"/>
  <c r="N7978" i="5"/>
  <c r="N7974" i="5"/>
  <c r="N7970" i="5"/>
  <c r="N7966" i="5"/>
  <c r="N7962" i="5"/>
  <c r="N7958" i="5"/>
  <c r="N7954" i="5"/>
  <c r="N7950" i="5"/>
  <c r="N7946" i="5"/>
  <c r="J7942" i="5"/>
  <c r="N7942" i="5"/>
  <c r="N7938" i="5"/>
  <c r="J7934" i="5"/>
  <c r="N7934" i="5"/>
  <c r="N7930" i="5"/>
  <c r="N7926" i="5"/>
  <c r="J7922" i="5"/>
  <c r="N7922" i="5"/>
  <c r="N7918" i="5"/>
  <c r="N7914" i="5"/>
  <c r="N7910" i="5"/>
  <c r="J7906" i="5"/>
  <c r="N7906" i="5"/>
  <c r="N7902" i="5"/>
  <c r="N7898" i="5"/>
  <c r="J7894" i="5"/>
  <c r="N7894" i="5"/>
  <c r="J7890" i="5"/>
  <c r="N7890" i="5"/>
  <c r="N7886" i="5"/>
  <c r="N7882" i="5"/>
  <c r="N7878" i="5"/>
  <c r="N7874" i="5"/>
  <c r="N7870" i="5"/>
  <c r="N7866" i="5"/>
  <c r="N7862" i="5"/>
  <c r="N7858" i="5"/>
  <c r="N7854" i="5"/>
  <c r="N7850" i="5"/>
  <c r="N7846" i="5"/>
  <c r="N7842" i="5"/>
  <c r="J7838" i="5"/>
  <c r="N7838" i="5"/>
  <c r="N7834" i="5"/>
  <c r="N7830" i="5"/>
  <c r="N7826" i="5"/>
  <c r="N7822" i="5"/>
  <c r="J7818" i="5"/>
  <c r="N7818" i="5"/>
  <c r="N7814" i="5"/>
  <c r="N7810" i="5"/>
  <c r="J7806" i="5"/>
  <c r="N7806" i="5"/>
  <c r="N7802" i="5"/>
  <c r="N7798" i="5"/>
  <c r="N7794" i="5"/>
  <c r="J7790" i="5"/>
  <c r="N7790" i="5"/>
  <c r="N7786" i="5"/>
  <c r="J7782" i="5"/>
  <c r="N7782" i="5"/>
  <c r="N7778" i="5"/>
  <c r="N7774" i="5"/>
  <c r="J7770" i="5"/>
  <c r="N7770" i="5"/>
  <c r="N7766" i="5"/>
  <c r="N7762" i="5"/>
  <c r="N7758" i="5"/>
  <c r="J7754" i="5"/>
  <c r="N7754" i="5"/>
  <c r="N7750" i="5"/>
  <c r="J7746" i="5"/>
  <c r="N7746" i="5"/>
  <c r="N7742" i="5"/>
  <c r="N7738" i="5"/>
  <c r="N7734" i="5"/>
  <c r="J7730" i="5"/>
  <c r="N7730" i="5"/>
  <c r="N7726" i="5"/>
  <c r="N7722" i="5"/>
  <c r="N7718" i="5"/>
  <c r="N7714" i="5"/>
  <c r="N7710" i="5"/>
  <c r="N7706" i="5"/>
  <c r="N7702" i="5"/>
  <c r="N7698" i="5"/>
  <c r="N7694" i="5"/>
  <c r="N7690" i="5"/>
  <c r="N7686" i="5"/>
  <c r="J7682" i="5"/>
  <c r="N7682" i="5"/>
  <c r="J7678" i="5"/>
  <c r="N7678" i="5"/>
  <c r="N7674" i="5"/>
  <c r="N7670" i="5"/>
  <c r="N7666" i="5"/>
  <c r="N7662" i="5"/>
  <c r="N7658" i="5"/>
  <c r="N7654" i="5"/>
  <c r="N7650" i="5"/>
  <c r="J7646" i="5"/>
  <c r="N7646" i="5"/>
  <c r="N7642" i="5"/>
  <c r="N7638" i="5"/>
  <c r="N7634" i="5"/>
  <c r="N7630" i="5"/>
  <c r="N7626" i="5"/>
  <c r="N7622" i="5"/>
  <c r="N7618" i="5"/>
  <c r="N7614" i="5"/>
  <c r="J7610" i="5"/>
  <c r="N7610" i="5"/>
  <c r="N7606" i="5"/>
  <c r="N7602" i="5"/>
  <c r="N7598" i="5"/>
  <c r="N7594" i="5"/>
  <c r="N7590" i="5"/>
  <c r="N7586" i="5"/>
  <c r="N7582" i="5"/>
  <c r="N7578" i="5"/>
  <c r="J7574" i="5"/>
  <c r="N7574" i="5"/>
  <c r="N7570" i="5"/>
  <c r="N7566" i="5"/>
  <c r="N7562" i="5"/>
  <c r="N7558" i="5"/>
  <c r="J7554" i="5"/>
  <c r="N7554" i="5"/>
  <c r="N7550" i="5"/>
  <c r="N7546" i="5"/>
  <c r="N7542" i="5"/>
  <c r="N7538" i="5"/>
  <c r="N7534" i="5"/>
  <c r="N7530" i="5"/>
  <c r="J7526" i="5"/>
  <c r="N7526" i="5"/>
  <c r="N7522" i="5"/>
  <c r="N7518" i="5"/>
  <c r="N7514" i="5"/>
  <c r="N7510" i="5"/>
  <c r="N7506" i="5"/>
  <c r="N7502" i="5"/>
  <c r="N7498" i="5"/>
  <c r="J7494" i="5"/>
  <c r="N7494" i="5"/>
  <c r="N7490" i="5"/>
  <c r="N7486" i="5"/>
  <c r="N7482" i="5"/>
  <c r="N7478" i="5"/>
  <c r="J7474" i="5"/>
  <c r="N7474" i="5"/>
  <c r="N7470" i="5"/>
  <c r="J7466" i="5"/>
  <c r="N7466" i="5"/>
  <c r="N7462" i="5"/>
  <c r="N7458" i="5"/>
  <c r="N7454" i="5"/>
  <c r="N7450" i="5"/>
  <c r="N7446" i="5"/>
  <c r="N7442" i="5"/>
  <c r="J7438" i="5"/>
  <c r="N7438" i="5"/>
  <c r="J7434" i="5"/>
  <c r="N7434" i="5"/>
  <c r="N7430" i="5"/>
  <c r="J7426" i="5"/>
  <c r="N7426" i="5"/>
  <c r="N7422" i="5"/>
  <c r="N7418" i="5"/>
  <c r="N7414" i="5"/>
  <c r="N7410" i="5"/>
  <c r="N7406" i="5"/>
  <c r="N7402" i="5"/>
  <c r="N7398" i="5"/>
  <c r="N7394" i="5"/>
  <c r="N7390" i="5"/>
  <c r="N7386" i="5"/>
  <c r="J7382" i="5"/>
  <c r="N7382" i="5"/>
  <c r="N7378" i="5"/>
  <c r="N7374" i="5"/>
  <c r="N7370" i="5"/>
  <c r="N7366" i="5"/>
  <c r="N7362" i="5"/>
  <c r="N7358" i="5"/>
  <c r="J7354" i="5"/>
  <c r="N7354" i="5"/>
  <c r="N7350" i="5"/>
  <c r="N7346" i="5"/>
  <c r="J7342" i="5"/>
  <c r="N7342" i="5"/>
  <c r="N7338" i="5"/>
  <c r="N7334" i="5"/>
  <c r="N7330" i="5"/>
  <c r="N7326" i="5"/>
  <c r="N7322" i="5"/>
  <c r="J7318" i="5"/>
  <c r="N7318" i="5"/>
  <c r="N7314" i="5"/>
  <c r="N7310" i="5"/>
  <c r="N7306" i="5"/>
  <c r="N7302" i="5"/>
  <c r="N7298" i="5"/>
  <c r="J7294" i="5"/>
  <c r="N7294" i="5"/>
  <c r="N7290" i="5"/>
  <c r="N7286" i="5"/>
  <c r="N7282" i="5"/>
  <c r="N7278" i="5"/>
  <c r="N7274" i="5"/>
  <c r="N7270" i="5"/>
  <c r="N7266" i="5"/>
  <c r="J7262" i="5"/>
  <c r="N7262" i="5"/>
  <c r="N7258" i="5"/>
  <c r="N7254" i="5"/>
  <c r="N7250" i="5"/>
  <c r="J7246" i="5"/>
  <c r="N7246" i="5"/>
  <c r="N7242" i="5"/>
  <c r="J7238" i="5"/>
  <c r="N7238" i="5"/>
  <c r="N7234" i="5"/>
  <c r="N7230" i="5"/>
  <c r="N7226" i="5"/>
  <c r="N7222" i="5"/>
  <c r="J7218" i="5"/>
  <c r="N7218" i="5"/>
  <c r="N7214" i="5"/>
  <c r="N7210" i="5"/>
  <c r="N7206" i="5"/>
  <c r="N7202" i="5"/>
  <c r="J7198" i="5"/>
  <c r="N7198" i="5"/>
  <c r="N7194" i="5"/>
  <c r="N7190" i="5"/>
  <c r="J7186" i="5"/>
  <c r="N7186" i="5"/>
  <c r="N7182" i="5"/>
  <c r="N7178" i="5"/>
  <c r="N7174" i="5"/>
  <c r="N7170" i="5"/>
  <c r="N7166" i="5"/>
  <c r="J7162" i="5"/>
  <c r="N7162" i="5"/>
  <c r="N7158" i="5"/>
  <c r="N7154" i="5"/>
  <c r="J7150" i="5"/>
  <c r="N7150" i="5"/>
  <c r="N7146" i="5"/>
  <c r="J7142" i="5"/>
  <c r="N7142" i="5"/>
  <c r="N7138" i="5"/>
  <c r="N7134" i="5"/>
  <c r="N7130" i="5"/>
  <c r="N7126" i="5"/>
  <c r="N7122" i="5"/>
  <c r="N7118" i="5"/>
  <c r="N7114" i="5"/>
  <c r="N7110" i="5"/>
  <c r="N7106" i="5"/>
  <c r="J7102" i="5"/>
  <c r="N7102" i="5"/>
  <c r="J7098" i="5"/>
  <c r="N7098" i="5"/>
  <c r="N7094" i="5"/>
  <c r="N7090" i="5"/>
  <c r="N7086" i="5"/>
  <c r="N7082" i="5"/>
  <c r="N7078" i="5"/>
  <c r="N7074" i="5"/>
  <c r="N7070" i="5"/>
  <c r="J7066" i="5"/>
  <c r="N7066" i="5"/>
  <c r="N7062" i="5"/>
  <c r="N7058" i="5"/>
  <c r="N7054" i="5"/>
  <c r="N7050" i="5"/>
  <c r="N7046" i="5"/>
  <c r="J7042" i="5"/>
  <c r="N7042" i="5"/>
  <c r="N7038" i="5"/>
  <c r="N7034" i="5"/>
  <c r="N7030" i="5"/>
  <c r="N7026" i="5"/>
  <c r="J7022" i="5"/>
  <c r="N7022" i="5"/>
  <c r="N7018" i="5"/>
  <c r="N7014" i="5"/>
  <c r="N7010" i="5"/>
  <c r="N7006" i="5"/>
  <c r="J7002" i="5"/>
  <c r="N7002" i="5"/>
  <c r="J6998" i="5"/>
  <c r="N6998" i="5"/>
  <c r="N6994" i="5"/>
  <c r="N6990" i="5"/>
  <c r="N6986" i="5"/>
  <c r="J6982" i="5"/>
  <c r="N6982" i="5"/>
  <c r="N6978" i="5"/>
  <c r="N6974" i="5"/>
  <c r="J6970" i="5"/>
  <c r="N6970" i="5"/>
  <c r="J6966" i="5"/>
  <c r="N6966" i="5"/>
  <c r="N6962" i="5"/>
  <c r="J6958" i="5"/>
  <c r="N6958" i="5"/>
  <c r="N6954" i="5"/>
  <c r="N6950" i="5"/>
  <c r="J6946" i="5"/>
  <c r="N6946" i="5"/>
  <c r="N6942" i="5"/>
  <c r="N6938" i="5"/>
  <c r="N6934" i="5"/>
  <c r="N6930" i="5"/>
  <c r="N6926" i="5"/>
  <c r="N6922" i="5"/>
  <c r="N6918" i="5"/>
  <c r="N6914" i="5"/>
  <c r="N6910" i="5"/>
  <c r="J6906" i="5"/>
  <c r="N6906" i="5"/>
  <c r="N6902" i="5"/>
  <c r="J6898" i="5"/>
  <c r="N6898" i="5"/>
  <c r="N6894" i="5"/>
  <c r="N6890" i="5"/>
  <c r="N6886" i="5"/>
  <c r="N6882" i="5"/>
  <c r="N6878" i="5"/>
  <c r="N6874" i="5"/>
  <c r="N6870" i="5"/>
  <c r="N6866" i="5"/>
  <c r="N6862" i="5"/>
  <c r="N6858" i="5"/>
  <c r="N6854" i="5"/>
  <c r="J6850" i="5"/>
  <c r="N6850" i="5"/>
  <c r="J6846" i="5"/>
  <c r="N6846" i="5"/>
  <c r="N6842" i="5"/>
  <c r="J6838" i="5"/>
  <c r="N6838" i="5"/>
  <c r="N6834" i="5"/>
  <c r="N6830" i="5"/>
  <c r="N6826" i="5"/>
  <c r="N6822" i="5"/>
  <c r="N6818" i="5"/>
  <c r="N6814" i="5"/>
  <c r="N6810" i="5"/>
  <c r="N6806" i="5"/>
  <c r="N6802" i="5"/>
  <c r="N6798" i="5"/>
  <c r="J6794" i="5"/>
  <c r="N6794" i="5"/>
  <c r="N6790" i="5"/>
  <c r="N6786" i="5"/>
  <c r="N6782" i="5"/>
  <c r="J6778" i="5"/>
  <c r="N6778" i="5"/>
  <c r="N6774" i="5"/>
  <c r="N6770" i="5"/>
  <c r="N6766" i="5"/>
  <c r="J6762" i="5"/>
  <c r="N6762" i="5"/>
  <c r="N6758" i="5"/>
  <c r="N6754" i="5"/>
  <c r="N6750" i="5"/>
  <c r="N6746" i="5"/>
  <c r="N6742" i="5"/>
  <c r="N6738" i="5"/>
  <c r="N6734" i="5"/>
  <c r="N6730" i="5"/>
  <c r="J6726" i="5"/>
  <c r="N6726" i="5"/>
  <c r="N6722" i="5"/>
  <c r="N6718" i="5"/>
  <c r="J6714" i="5"/>
  <c r="N6714" i="5"/>
  <c r="J6710" i="5"/>
  <c r="N6710" i="5"/>
  <c r="N6706" i="5"/>
  <c r="N6702" i="5"/>
  <c r="N6698" i="5"/>
  <c r="N6694" i="5"/>
  <c r="N6690" i="5"/>
  <c r="N6686" i="5"/>
  <c r="N6682" i="5"/>
  <c r="J6678" i="5"/>
  <c r="N6678" i="5"/>
  <c r="N6674" i="5"/>
  <c r="N6670" i="5"/>
  <c r="N6666" i="5"/>
  <c r="N6662" i="5"/>
  <c r="N6658" i="5"/>
  <c r="N6654" i="5"/>
  <c r="N6650" i="5"/>
  <c r="N6646" i="5"/>
  <c r="N6642" i="5"/>
  <c r="J6638" i="5"/>
  <c r="N6638" i="5"/>
  <c r="N6634" i="5"/>
  <c r="N6630" i="5"/>
  <c r="N6626" i="5"/>
  <c r="N6622" i="5"/>
  <c r="N6618" i="5"/>
  <c r="N6614" i="5"/>
  <c r="N6610" i="5"/>
  <c r="N6606" i="5"/>
  <c r="N6602" i="5"/>
  <c r="N6598" i="5"/>
  <c r="N6594" i="5"/>
  <c r="N6590" i="5"/>
  <c r="N6586" i="5"/>
  <c r="N6582" i="5"/>
  <c r="J6578" i="5"/>
  <c r="N6578" i="5"/>
  <c r="N6574" i="5"/>
  <c r="N6570" i="5"/>
  <c r="N6566" i="5"/>
  <c r="J6562" i="5"/>
  <c r="N6562" i="5"/>
  <c r="N6558" i="5"/>
  <c r="N6554" i="5"/>
  <c r="N6550" i="5"/>
  <c r="N6546" i="5"/>
  <c r="J6542" i="5"/>
  <c r="N6542" i="5"/>
  <c r="J6538" i="5"/>
  <c r="N6538" i="5"/>
  <c r="N6534" i="5"/>
  <c r="J6530" i="5"/>
  <c r="N6530" i="5"/>
  <c r="N6526" i="5"/>
  <c r="N6522" i="5"/>
  <c r="N6518" i="5"/>
  <c r="N6514" i="5"/>
  <c r="N6510" i="5"/>
  <c r="N6506" i="5"/>
  <c r="N6502" i="5"/>
  <c r="N6498" i="5"/>
  <c r="N6494" i="5"/>
  <c r="J6490" i="5"/>
  <c r="N6490" i="5"/>
  <c r="N6486" i="5"/>
  <c r="N6482" i="5"/>
  <c r="N6478" i="5"/>
  <c r="N6474" i="5"/>
  <c r="J6470" i="5"/>
  <c r="N6470" i="5"/>
  <c r="N6466" i="5"/>
  <c r="N6462" i="5"/>
  <c r="N6458" i="5"/>
  <c r="N6454" i="5"/>
  <c r="N6450" i="5"/>
  <c r="N6446" i="5"/>
  <c r="N6442" i="5"/>
  <c r="N6438" i="5"/>
  <c r="N6434" i="5"/>
  <c r="N6430" i="5"/>
  <c r="N6426" i="5"/>
  <c r="N6422" i="5"/>
  <c r="N6418" i="5"/>
  <c r="N6414" i="5"/>
  <c r="N6410" i="5"/>
  <c r="N6406" i="5"/>
  <c r="N6402" i="5"/>
  <c r="N6398" i="5"/>
  <c r="N6394" i="5"/>
  <c r="N6390" i="5"/>
  <c r="N6386" i="5"/>
  <c r="N6382" i="5"/>
  <c r="N6378" i="5"/>
  <c r="J6374" i="5"/>
  <c r="N6374" i="5"/>
  <c r="J6370" i="5"/>
  <c r="N6370" i="5"/>
  <c r="N6366" i="5"/>
  <c r="N6362" i="5"/>
  <c r="J6358" i="5"/>
  <c r="N6358" i="5"/>
  <c r="J6354" i="5"/>
  <c r="N6354" i="5"/>
  <c r="N6350" i="5"/>
  <c r="N6346" i="5"/>
  <c r="N6342" i="5"/>
  <c r="N6338" i="5"/>
  <c r="N6334" i="5"/>
  <c r="N6330" i="5"/>
  <c r="N6326" i="5"/>
  <c r="N6322" i="5"/>
  <c r="N6318" i="5"/>
  <c r="J6314" i="5"/>
  <c r="N6314" i="5"/>
  <c r="N6310" i="5"/>
  <c r="N6306" i="5"/>
  <c r="N6302" i="5"/>
  <c r="N6298" i="5"/>
  <c r="N6294" i="5"/>
  <c r="N6290" i="5"/>
  <c r="J6286" i="5"/>
  <c r="N6286" i="5"/>
  <c r="N6282" i="5"/>
  <c r="J6278" i="5"/>
  <c r="N6278" i="5"/>
  <c r="N6274" i="5"/>
  <c r="N6270" i="5"/>
  <c r="N6266" i="5"/>
  <c r="N6262" i="5"/>
  <c r="N6258" i="5"/>
  <c r="N6254" i="5"/>
  <c r="N6250" i="5"/>
  <c r="N6246" i="5"/>
  <c r="J6242" i="5"/>
  <c r="N6242" i="5"/>
  <c r="N6238" i="5"/>
  <c r="N6234" i="5"/>
  <c r="N6230" i="5"/>
  <c r="N6226" i="5"/>
  <c r="N6222" i="5"/>
  <c r="N6218" i="5"/>
  <c r="J6214" i="5"/>
  <c r="N6214" i="5"/>
  <c r="N6210" i="5"/>
  <c r="N6206" i="5"/>
  <c r="N6202" i="5"/>
  <c r="N6198" i="5"/>
  <c r="N6194" i="5"/>
  <c r="N6190" i="5"/>
  <c r="N6186" i="5"/>
  <c r="N6182" i="5"/>
  <c r="N6178" i="5"/>
  <c r="N6174" i="5"/>
  <c r="N6170" i="5"/>
  <c r="N6166" i="5"/>
  <c r="N6162" i="5"/>
  <c r="N6158" i="5"/>
  <c r="N6154" i="5"/>
  <c r="N6150" i="5"/>
  <c r="N6146" i="5"/>
  <c r="N6142" i="5"/>
  <c r="N6138" i="5"/>
  <c r="J6134" i="5"/>
  <c r="N6134" i="5"/>
  <c r="N6130" i="5"/>
  <c r="N6126" i="5"/>
  <c r="N6122" i="5"/>
  <c r="N6118" i="5"/>
  <c r="N6114" i="5"/>
  <c r="J6110" i="5"/>
  <c r="N6110" i="5"/>
  <c r="N6106" i="5"/>
  <c r="N6102" i="5"/>
  <c r="N6098" i="5"/>
  <c r="N6094" i="5"/>
  <c r="N6090" i="5"/>
  <c r="N6086" i="5"/>
  <c r="J6082" i="5"/>
  <c r="N6082" i="5"/>
  <c r="N6078" i="5"/>
  <c r="J6074" i="5"/>
  <c r="N6074" i="5"/>
  <c r="N6070" i="5"/>
  <c r="N6066" i="5"/>
  <c r="N6062" i="5"/>
  <c r="N6058" i="5"/>
  <c r="N6054" i="5"/>
  <c r="N6050" i="5"/>
  <c r="N6046" i="5"/>
  <c r="N6042" i="5"/>
  <c r="N6038" i="5"/>
  <c r="N6034" i="5"/>
  <c r="N6030" i="5"/>
  <c r="J6026" i="5"/>
  <c r="N6026" i="5"/>
  <c r="N6022" i="5"/>
  <c r="N6018" i="5"/>
  <c r="N6014" i="5"/>
  <c r="N6010" i="5"/>
  <c r="N6006" i="5"/>
  <c r="N6002" i="5"/>
  <c r="J5998" i="5"/>
  <c r="N5998" i="5"/>
  <c r="N5994" i="5"/>
  <c r="J5990" i="5"/>
  <c r="N5990" i="5"/>
  <c r="N5986" i="5"/>
  <c r="N5982" i="5"/>
  <c r="N5978" i="5"/>
  <c r="N5974" i="5"/>
  <c r="N5970" i="5"/>
  <c r="N5966" i="5"/>
  <c r="N5962" i="5"/>
  <c r="N5958" i="5"/>
  <c r="N5954" i="5"/>
  <c r="N5950" i="5"/>
  <c r="N5946" i="5"/>
  <c r="N5942" i="5"/>
  <c r="N5938" i="5"/>
  <c r="N5934" i="5"/>
  <c r="J5930" i="5"/>
  <c r="N5930" i="5"/>
  <c r="N5926" i="5"/>
  <c r="N5922" i="5"/>
  <c r="N5918" i="5"/>
  <c r="N5914" i="5"/>
  <c r="J5910" i="5"/>
  <c r="N5910" i="5"/>
  <c r="N5906" i="5"/>
  <c r="J5902" i="5"/>
  <c r="N5902" i="5"/>
  <c r="N5898" i="5"/>
  <c r="N5894" i="5"/>
  <c r="N5890" i="5"/>
  <c r="N5886" i="5"/>
  <c r="N5882" i="5"/>
  <c r="J5878" i="5"/>
  <c r="N5878" i="5"/>
  <c r="N5874" i="5"/>
  <c r="N5870" i="5"/>
  <c r="N5866" i="5"/>
  <c r="N5862" i="5"/>
  <c r="N5858" i="5"/>
  <c r="N5854" i="5"/>
  <c r="J5850" i="5"/>
  <c r="N5850" i="5"/>
  <c r="N5846" i="5"/>
  <c r="N5842" i="5"/>
  <c r="N5838" i="5"/>
  <c r="N5834" i="5"/>
  <c r="J5830" i="5"/>
  <c r="N5830" i="5"/>
  <c r="N5826" i="5"/>
  <c r="N5822" i="5"/>
  <c r="N5818" i="5"/>
  <c r="N5814" i="5"/>
  <c r="N5810" i="5"/>
  <c r="N5806" i="5"/>
  <c r="N5802" i="5"/>
  <c r="N5798" i="5"/>
  <c r="N5794" i="5"/>
  <c r="J5790" i="5"/>
  <c r="N5790" i="5"/>
  <c r="J5786" i="5"/>
  <c r="N5786" i="5"/>
  <c r="N5782" i="5"/>
  <c r="N5778" i="5"/>
  <c r="N5774" i="5"/>
  <c r="N5770" i="5"/>
  <c r="J5766" i="5"/>
  <c r="N5766" i="5"/>
  <c r="N5762" i="5"/>
  <c r="N5758" i="5"/>
  <c r="N5754" i="5"/>
  <c r="J5750" i="5"/>
  <c r="N5750" i="5"/>
  <c r="N5746" i="5"/>
  <c r="J5742" i="5"/>
  <c r="N5742" i="5"/>
  <c r="N5738" i="5"/>
  <c r="N5734" i="5"/>
  <c r="N5730" i="5"/>
  <c r="N5726" i="5"/>
  <c r="N5722" i="5"/>
  <c r="J5718" i="5"/>
  <c r="N5718" i="5"/>
  <c r="N5714" i="5"/>
  <c r="N5710" i="5"/>
  <c r="N5706" i="5"/>
  <c r="N5702" i="5"/>
  <c r="N5698" i="5"/>
  <c r="N5694" i="5"/>
  <c r="N5690" i="5"/>
  <c r="N5686" i="5"/>
  <c r="J5682" i="5"/>
  <c r="N5682" i="5"/>
  <c r="N5678" i="5"/>
  <c r="N5674" i="5"/>
  <c r="J5670" i="5"/>
  <c r="N5670" i="5"/>
  <c r="N5666" i="5"/>
  <c r="N5662" i="5"/>
  <c r="N5658" i="5"/>
  <c r="N5654" i="5"/>
  <c r="N5650" i="5"/>
  <c r="N5646" i="5"/>
  <c r="N5642" i="5"/>
  <c r="N5638" i="5"/>
  <c r="J5634" i="5"/>
  <c r="N5634" i="5"/>
  <c r="N5630" i="5"/>
  <c r="J5626" i="5"/>
  <c r="N5626" i="5"/>
  <c r="N5622" i="5"/>
  <c r="N5618" i="5"/>
  <c r="N5614" i="5"/>
  <c r="J5610" i="5"/>
  <c r="N5610" i="5"/>
  <c r="N5606" i="5"/>
  <c r="J5602" i="5"/>
  <c r="N5602" i="5"/>
  <c r="J5598" i="5"/>
  <c r="N5598" i="5"/>
  <c r="N5594" i="5"/>
  <c r="N5590" i="5"/>
  <c r="N5586" i="5"/>
  <c r="N5582" i="5"/>
  <c r="N5578" i="5"/>
  <c r="N5574" i="5"/>
  <c r="N5570" i="5"/>
  <c r="N5566" i="5"/>
  <c r="J5562" i="5"/>
  <c r="N5562" i="5"/>
  <c r="N5558" i="5"/>
  <c r="N5554" i="5"/>
  <c r="N5550" i="5"/>
  <c r="J5546" i="5"/>
  <c r="N5546" i="5"/>
  <c r="N5542" i="5"/>
  <c r="N5538" i="5"/>
  <c r="N5534" i="5"/>
  <c r="N5530" i="5"/>
  <c r="N5526" i="5"/>
  <c r="N5522" i="5"/>
  <c r="N5518" i="5"/>
  <c r="N5514" i="5"/>
  <c r="N5510" i="5"/>
  <c r="N5506" i="5"/>
  <c r="N5502" i="5"/>
  <c r="J5498" i="5"/>
  <c r="N5498" i="5"/>
  <c r="N5494" i="5"/>
  <c r="N5490" i="5"/>
  <c r="N5486" i="5"/>
  <c r="N5482" i="5"/>
  <c r="N5478" i="5"/>
  <c r="N5474" i="5"/>
  <c r="N5470" i="5"/>
  <c r="N5466" i="5"/>
  <c r="N5462" i="5"/>
  <c r="N5458" i="5"/>
  <c r="N5454" i="5"/>
  <c r="N5450" i="5"/>
  <c r="N5446" i="5"/>
  <c r="N5442" i="5"/>
  <c r="J5438" i="5"/>
  <c r="N5438" i="5"/>
  <c r="N5434" i="5"/>
  <c r="N5430" i="5"/>
  <c r="N5426" i="5"/>
  <c r="J5422" i="5"/>
  <c r="N5422" i="5"/>
  <c r="N5418" i="5"/>
  <c r="N5414" i="5"/>
  <c r="N5410" i="5"/>
  <c r="N5406" i="5"/>
  <c r="N5402" i="5"/>
  <c r="N5398" i="5"/>
  <c r="N5394" i="5"/>
  <c r="N5390" i="5"/>
  <c r="N5386" i="5"/>
  <c r="N5382" i="5"/>
  <c r="J5378" i="5"/>
  <c r="N5378" i="5"/>
  <c r="J5374" i="5"/>
  <c r="N5374" i="5"/>
  <c r="J5370" i="5"/>
  <c r="N5370" i="5"/>
  <c r="N5366" i="5"/>
  <c r="N5362" i="5"/>
  <c r="N5358" i="5"/>
  <c r="N5354" i="5"/>
  <c r="N5350" i="5"/>
  <c r="J5346" i="5"/>
  <c r="N5346" i="5"/>
  <c r="N5342" i="5"/>
  <c r="N5338" i="5"/>
  <c r="N5334" i="5"/>
  <c r="N5330" i="5"/>
  <c r="N5326" i="5"/>
  <c r="N5322" i="5"/>
  <c r="J5318" i="5"/>
  <c r="N5318" i="5"/>
  <c r="N5314" i="5"/>
  <c r="N5310" i="5"/>
  <c r="N5306" i="5"/>
  <c r="N5302" i="5"/>
  <c r="N5298" i="5"/>
  <c r="N5294" i="5"/>
  <c r="N5290" i="5"/>
  <c r="J5286" i="5"/>
  <c r="N5286" i="5"/>
  <c r="N5282" i="5"/>
  <c r="N5278" i="5"/>
  <c r="N5274" i="5"/>
  <c r="N5270" i="5"/>
  <c r="N5266" i="5"/>
  <c r="J5262" i="5"/>
  <c r="N5262" i="5"/>
  <c r="N5258" i="5"/>
  <c r="N5254" i="5"/>
  <c r="N5250" i="5"/>
  <c r="N5246" i="5"/>
  <c r="J5242" i="5"/>
  <c r="N5242" i="5"/>
  <c r="N5238" i="5"/>
  <c r="N5234" i="5"/>
  <c r="N5230" i="5"/>
  <c r="N5226" i="5"/>
  <c r="N5222" i="5"/>
  <c r="N5218" i="5"/>
  <c r="N5214" i="5"/>
  <c r="N5210" i="5"/>
  <c r="N5206" i="5"/>
  <c r="J5202" i="5"/>
  <c r="N5202" i="5"/>
  <c r="N5198" i="5"/>
  <c r="N5194" i="5"/>
  <c r="N5190" i="5"/>
  <c r="N5186" i="5"/>
  <c r="N5182" i="5"/>
  <c r="N5178" i="5"/>
  <c r="J5174" i="5"/>
  <c r="N5174" i="5"/>
  <c r="N5170" i="5"/>
  <c r="N5166" i="5"/>
  <c r="J5162" i="5"/>
  <c r="N5162" i="5"/>
  <c r="N5158" i="5"/>
  <c r="N5154" i="5"/>
  <c r="N5150" i="5"/>
  <c r="N5146" i="5"/>
  <c r="J5142" i="5"/>
  <c r="N5142" i="5"/>
  <c r="N5138" i="5"/>
  <c r="J5134" i="5"/>
  <c r="N5134" i="5"/>
  <c r="N5130" i="5"/>
  <c r="J5126" i="5"/>
  <c r="N5126" i="5"/>
  <c r="N5122" i="5"/>
  <c r="J5118" i="5"/>
  <c r="N5118" i="5"/>
  <c r="N5114" i="5"/>
  <c r="J5110" i="5"/>
  <c r="N5110" i="5"/>
  <c r="N5106" i="5"/>
  <c r="N5102" i="5"/>
  <c r="N5098" i="5"/>
  <c r="N5094" i="5"/>
  <c r="J5090" i="5"/>
  <c r="N5090" i="5"/>
  <c r="N5086" i="5"/>
  <c r="N5082" i="5"/>
  <c r="J5078" i="5"/>
  <c r="N5078" i="5"/>
  <c r="N5074" i="5"/>
  <c r="N5070" i="5"/>
  <c r="N5066" i="5"/>
  <c r="N5062" i="5"/>
  <c r="N5058" i="5"/>
  <c r="N5054" i="5"/>
  <c r="N5050" i="5"/>
  <c r="N5046" i="5"/>
  <c r="N5042" i="5"/>
  <c r="N5038" i="5"/>
  <c r="N5034" i="5"/>
  <c r="N5030" i="5"/>
  <c r="N5026" i="5"/>
  <c r="N5022" i="5"/>
  <c r="N5018" i="5"/>
  <c r="N5014" i="5"/>
  <c r="N5010" i="5"/>
  <c r="J5006" i="5"/>
  <c r="N5006" i="5"/>
  <c r="N5002" i="5"/>
  <c r="N4998" i="5"/>
  <c r="N4994" i="5"/>
  <c r="J4990" i="5"/>
  <c r="N4990" i="5"/>
  <c r="N4986" i="5"/>
  <c r="N4982" i="5"/>
  <c r="N4978" i="5"/>
  <c r="N4974" i="5"/>
  <c r="N4970" i="5"/>
  <c r="N4966" i="5"/>
  <c r="N4962" i="5"/>
  <c r="J4958" i="5"/>
  <c r="N4958" i="5"/>
  <c r="N4954" i="5"/>
  <c r="N4950" i="5"/>
  <c r="N4946" i="5"/>
  <c r="N4942" i="5"/>
  <c r="N4938" i="5"/>
  <c r="N4934" i="5"/>
  <c r="N4930" i="5"/>
  <c r="N4926" i="5"/>
  <c r="N4922" i="5"/>
  <c r="N4918" i="5"/>
  <c r="J4914" i="5"/>
  <c r="N4914" i="5"/>
  <c r="N4910" i="5"/>
  <c r="N4906" i="5"/>
  <c r="N4902" i="5"/>
  <c r="J4898" i="5"/>
  <c r="N4898" i="5"/>
  <c r="J4894" i="5"/>
  <c r="N4894" i="5"/>
  <c r="N4890" i="5"/>
  <c r="J4886" i="5"/>
  <c r="N4886" i="5"/>
  <c r="N4882" i="5"/>
  <c r="N4878" i="5"/>
  <c r="J4874" i="5"/>
  <c r="N4874" i="5"/>
  <c r="N4870" i="5"/>
  <c r="J4866" i="5"/>
  <c r="N4866" i="5"/>
  <c r="N4862" i="5"/>
  <c r="N4858" i="5"/>
  <c r="N4854" i="5"/>
  <c r="N4850" i="5"/>
  <c r="J4846" i="5"/>
  <c r="N4846" i="5"/>
  <c r="N4842" i="5"/>
  <c r="N4838" i="5"/>
  <c r="N4834" i="5"/>
  <c r="J4830" i="5"/>
  <c r="N4830" i="5"/>
  <c r="N4826" i="5"/>
  <c r="N4822" i="5"/>
  <c r="N4818" i="5"/>
  <c r="N4814" i="5"/>
  <c r="N4810" i="5"/>
  <c r="N4806" i="5"/>
  <c r="J4802" i="5"/>
  <c r="N4802" i="5"/>
  <c r="N4798" i="5"/>
  <c r="N4794" i="5"/>
  <c r="N4790" i="5"/>
  <c r="N4786" i="5"/>
  <c r="N4782" i="5"/>
  <c r="N4778" i="5"/>
  <c r="N4774" i="5"/>
  <c r="N4770" i="5"/>
  <c r="J4766" i="5"/>
  <c r="N4766" i="5"/>
  <c r="N4762" i="5"/>
  <c r="N4758" i="5"/>
  <c r="N4754" i="5"/>
  <c r="N4750" i="5"/>
  <c r="J4746" i="5"/>
  <c r="N4746" i="5"/>
  <c r="N4742" i="5"/>
  <c r="N4738" i="5"/>
  <c r="N4734" i="5"/>
  <c r="N4730" i="5"/>
  <c r="N4726" i="5"/>
  <c r="N4722" i="5"/>
  <c r="N4718" i="5"/>
  <c r="N4714" i="5"/>
  <c r="N4710" i="5"/>
  <c r="N4706" i="5"/>
  <c r="N4702" i="5"/>
  <c r="N4698" i="5"/>
  <c r="N4694" i="5"/>
  <c r="J4690" i="5"/>
  <c r="N4690" i="5"/>
  <c r="N4686" i="5"/>
  <c r="N4682" i="5"/>
  <c r="N4678" i="5"/>
  <c r="N4674" i="5"/>
  <c r="N4670" i="5"/>
  <c r="N4666" i="5"/>
  <c r="N4662" i="5"/>
  <c r="N4658" i="5"/>
  <c r="J4654" i="5"/>
  <c r="N4654" i="5"/>
  <c r="N4650" i="5"/>
  <c r="N4646" i="5"/>
  <c r="N4642" i="5"/>
  <c r="N4638" i="5"/>
  <c r="N4634" i="5"/>
  <c r="N4630" i="5"/>
  <c r="N4626" i="5"/>
  <c r="N4622" i="5"/>
  <c r="N4618" i="5"/>
  <c r="N4614" i="5"/>
  <c r="N4610" i="5"/>
  <c r="J4606" i="5"/>
  <c r="N4606" i="5"/>
  <c r="N4602" i="5"/>
  <c r="J4598" i="5"/>
  <c r="N4598" i="5"/>
  <c r="N4594" i="5"/>
  <c r="N4590" i="5"/>
  <c r="J4586" i="5"/>
  <c r="N4586" i="5"/>
  <c r="N4582" i="5"/>
  <c r="N4578" i="5"/>
  <c r="N4574" i="5"/>
  <c r="N4570" i="5"/>
  <c r="J4566" i="5"/>
  <c r="N4566" i="5"/>
  <c r="N4562" i="5"/>
  <c r="N4558" i="5"/>
  <c r="N4554" i="5"/>
  <c r="N4550" i="5"/>
  <c r="N4546" i="5"/>
  <c r="N4542" i="5"/>
  <c r="N4538" i="5"/>
  <c r="N4534" i="5"/>
  <c r="N4530" i="5"/>
  <c r="N4526" i="5"/>
  <c r="N4522" i="5"/>
  <c r="J4518" i="5"/>
  <c r="N4518" i="5"/>
  <c r="N4514" i="5"/>
  <c r="N4510" i="5"/>
  <c r="N4506" i="5"/>
  <c r="N4502" i="5"/>
  <c r="N4498" i="5"/>
  <c r="N4494" i="5"/>
  <c r="N4490" i="5"/>
  <c r="N4486" i="5"/>
  <c r="N4482" i="5"/>
  <c r="J4478" i="5"/>
  <c r="N4478" i="5"/>
  <c r="N4474" i="5"/>
  <c r="N4470" i="5"/>
  <c r="N4466" i="5"/>
  <c r="J4462" i="5"/>
  <c r="N4462" i="5"/>
  <c r="N4458" i="5"/>
  <c r="N4454" i="5"/>
  <c r="N4450" i="5"/>
  <c r="N4446" i="5"/>
  <c r="N4442" i="5"/>
  <c r="N4438" i="5"/>
  <c r="N4434" i="5"/>
  <c r="N4430" i="5"/>
  <c r="J4426" i="5"/>
  <c r="N4426" i="5"/>
  <c r="N4422" i="5"/>
  <c r="N4418" i="5"/>
  <c r="N4414" i="5"/>
  <c r="N4410" i="5"/>
  <c r="J4406" i="5"/>
  <c r="N4406" i="5"/>
  <c r="N4402" i="5"/>
  <c r="N4398" i="5"/>
  <c r="J4394" i="5"/>
  <c r="N4394" i="5"/>
  <c r="N4390" i="5"/>
  <c r="N4386" i="5"/>
  <c r="N4382" i="5"/>
  <c r="N4378" i="5"/>
  <c r="N4374" i="5"/>
  <c r="N4370" i="5"/>
  <c r="N4366" i="5"/>
  <c r="J4362" i="5"/>
  <c r="N4362" i="5"/>
  <c r="N4358" i="5"/>
  <c r="N4354" i="5"/>
  <c r="J4350" i="5"/>
  <c r="N4350" i="5"/>
  <c r="J4346" i="5"/>
  <c r="N4346" i="5"/>
  <c r="N4342" i="5"/>
  <c r="N4338" i="5"/>
  <c r="J4334" i="5"/>
  <c r="N4334" i="5"/>
  <c r="N4330" i="5"/>
  <c r="N4326" i="5"/>
  <c r="N4322" i="5"/>
  <c r="N4318" i="5"/>
  <c r="N4314" i="5"/>
  <c r="N4310" i="5"/>
  <c r="N4306" i="5"/>
  <c r="N4302" i="5"/>
  <c r="N4298" i="5"/>
  <c r="N4294" i="5"/>
  <c r="N4290" i="5"/>
  <c r="N4286" i="5"/>
  <c r="N4282" i="5"/>
  <c r="N4278" i="5"/>
  <c r="N4274" i="5"/>
  <c r="N4270" i="5"/>
  <c r="N4266" i="5"/>
  <c r="N4262" i="5"/>
  <c r="N4258" i="5"/>
  <c r="N4254" i="5"/>
  <c r="N4250" i="5"/>
  <c r="J4246" i="5"/>
  <c r="N4246" i="5"/>
  <c r="N4242" i="5"/>
  <c r="N4238" i="5"/>
  <c r="N4234" i="5"/>
  <c r="N4230" i="5"/>
  <c r="J4226" i="5"/>
  <c r="N4226" i="5"/>
  <c r="N4222" i="5"/>
  <c r="J4218" i="5"/>
  <c r="N4218" i="5"/>
  <c r="N4214" i="5"/>
  <c r="N4210" i="5"/>
  <c r="N4206" i="5"/>
  <c r="N4202" i="5"/>
  <c r="J4198" i="5"/>
  <c r="N4198" i="5"/>
  <c r="N4194" i="5"/>
  <c r="N4190" i="5"/>
  <c r="N4186" i="5"/>
  <c r="N4182" i="5"/>
  <c r="N4178" i="5"/>
  <c r="N4174" i="5"/>
  <c r="J4170" i="5"/>
  <c r="N4170" i="5"/>
  <c r="N4166" i="5"/>
  <c r="N4162" i="5"/>
  <c r="N4158" i="5"/>
  <c r="N4154" i="5"/>
  <c r="J4150" i="5"/>
  <c r="N4150" i="5"/>
  <c r="N4146" i="5"/>
  <c r="N4142" i="5"/>
  <c r="N4138" i="5"/>
  <c r="N4134" i="5"/>
  <c r="N4130" i="5"/>
  <c r="N4126" i="5"/>
  <c r="N4122" i="5"/>
  <c r="N4118" i="5"/>
  <c r="N4114" i="5"/>
  <c r="N4110" i="5"/>
  <c r="N4106" i="5"/>
  <c r="N4102" i="5"/>
  <c r="J4098" i="5"/>
  <c r="N4098" i="5"/>
  <c r="N4094" i="5"/>
  <c r="N4090" i="5"/>
  <c r="J4086" i="5"/>
  <c r="N4086" i="5"/>
  <c r="N4082" i="5"/>
  <c r="N4078" i="5"/>
  <c r="N4074" i="5"/>
  <c r="N4070" i="5"/>
  <c r="N4066" i="5"/>
  <c r="J4062" i="5"/>
  <c r="N4062" i="5"/>
  <c r="N4058" i="5"/>
  <c r="N4054" i="5"/>
  <c r="J4050" i="5"/>
  <c r="N4050" i="5"/>
  <c r="N4046" i="5"/>
  <c r="N4042" i="5"/>
  <c r="N4038" i="5"/>
  <c r="N4034" i="5"/>
  <c r="N4030" i="5"/>
  <c r="N4026" i="5"/>
  <c r="N4022" i="5"/>
  <c r="N4018" i="5"/>
  <c r="N4014" i="5"/>
  <c r="N4010" i="5"/>
  <c r="N4006" i="5"/>
  <c r="N4002" i="5"/>
  <c r="N3998" i="5"/>
  <c r="N3994" i="5"/>
  <c r="N3990" i="5"/>
  <c r="N3986" i="5"/>
  <c r="N3982" i="5"/>
  <c r="N3978" i="5"/>
  <c r="N3974" i="5"/>
  <c r="N3970" i="5"/>
  <c r="N3966" i="5"/>
  <c r="N3962" i="5"/>
  <c r="N3958" i="5"/>
  <c r="N3954" i="5"/>
  <c r="N3950" i="5"/>
  <c r="N3946" i="5"/>
  <c r="J3942" i="5"/>
  <c r="N3942" i="5"/>
  <c r="N3938" i="5"/>
  <c r="N3934" i="5"/>
  <c r="N3930" i="5"/>
  <c r="N3926" i="5"/>
  <c r="N3922" i="5"/>
  <c r="N3918" i="5"/>
  <c r="N3914" i="5"/>
  <c r="N3910" i="5"/>
  <c r="N3906" i="5"/>
  <c r="N3902" i="5"/>
  <c r="N3898" i="5"/>
  <c r="N3894" i="5"/>
  <c r="N3890" i="5"/>
  <c r="N3886" i="5"/>
  <c r="N3882" i="5"/>
  <c r="J3878" i="5"/>
  <c r="N3878" i="5"/>
  <c r="N3874" i="5"/>
  <c r="N3870" i="5"/>
  <c r="J3866" i="5"/>
  <c r="N3866" i="5"/>
  <c r="N3862" i="5"/>
  <c r="N3858" i="5"/>
  <c r="N3854" i="5"/>
  <c r="N3850" i="5"/>
  <c r="N3846" i="5"/>
  <c r="N3842" i="5"/>
  <c r="N3838" i="5"/>
  <c r="N3834" i="5"/>
  <c r="N3830" i="5"/>
  <c r="N3826" i="5"/>
  <c r="J3822" i="5"/>
  <c r="N3822" i="5"/>
  <c r="N3818" i="5"/>
  <c r="N3814" i="5"/>
  <c r="N3810" i="5"/>
  <c r="N3806" i="5"/>
  <c r="N3802" i="5"/>
  <c r="N3798" i="5"/>
  <c r="N3794" i="5"/>
  <c r="N3790" i="5"/>
  <c r="N3786" i="5"/>
  <c r="N3782" i="5"/>
  <c r="N3778" i="5"/>
  <c r="J3774" i="5"/>
  <c r="N3774" i="5"/>
  <c r="N3770" i="5"/>
  <c r="N3766" i="5"/>
  <c r="J3762" i="5"/>
  <c r="N3762" i="5"/>
  <c r="N3758" i="5"/>
  <c r="N3754" i="5"/>
  <c r="J3750" i="5"/>
  <c r="N3750" i="5"/>
  <c r="N3746" i="5"/>
  <c r="N3742" i="5"/>
  <c r="N3738" i="5"/>
  <c r="N3734" i="5"/>
  <c r="N3730" i="5"/>
  <c r="N3726" i="5"/>
  <c r="J3722" i="5"/>
  <c r="N3722" i="5"/>
  <c r="N3718" i="5"/>
  <c r="N3714" i="5"/>
  <c r="J3710" i="5"/>
  <c r="N3710" i="5"/>
  <c r="N3706" i="5"/>
  <c r="N3702" i="5"/>
  <c r="N3698" i="5"/>
  <c r="N3694" i="5"/>
  <c r="N3690" i="5"/>
  <c r="N3686" i="5"/>
  <c r="N3682" i="5"/>
  <c r="N3678" i="5"/>
  <c r="N3674" i="5"/>
  <c r="N3670" i="5"/>
  <c r="N3666" i="5"/>
  <c r="N3662" i="5"/>
  <c r="N3658" i="5"/>
  <c r="J3654" i="5"/>
  <c r="N3654" i="5"/>
  <c r="N3650" i="5"/>
  <c r="N3646" i="5"/>
  <c r="N3642" i="5"/>
  <c r="N3638" i="5"/>
  <c r="N3634" i="5"/>
  <c r="J3630" i="5"/>
  <c r="N3630" i="5"/>
  <c r="N3626" i="5"/>
  <c r="N3622" i="5"/>
  <c r="J3618" i="5"/>
  <c r="N3618" i="5"/>
  <c r="N3614" i="5"/>
  <c r="N3610" i="5"/>
  <c r="N3606" i="5"/>
  <c r="N3602" i="5"/>
  <c r="N3598" i="5"/>
  <c r="N3594" i="5"/>
  <c r="N3590" i="5"/>
  <c r="N3586" i="5"/>
  <c r="N3582" i="5"/>
  <c r="N3578" i="5"/>
  <c r="N3574" i="5"/>
  <c r="N3570" i="5"/>
  <c r="N3566" i="5"/>
  <c r="N3562" i="5"/>
  <c r="N3558" i="5"/>
  <c r="N3554" i="5"/>
  <c r="J3550" i="5"/>
  <c r="N3550" i="5"/>
  <c r="N3546" i="5"/>
  <c r="N3542" i="5"/>
  <c r="J3538" i="5"/>
  <c r="N3538" i="5"/>
  <c r="N3534" i="5"/>
  <c r="N3530" i="5"/>
  <c r="J3526" i="5"/>
  <c r="N3526" i="5"/>
  <c r="J3522" i="5"/>
  <c r="N3522" i="5"/>
  <c r="N3518" i="5"/>
  <c r="N3514" i="5"/>
  <c r="N3510" i="5"/>
  <c r="J3506" i="5"/>
  <c r="N3506" i="5"/>
  <c r="N3502" i="5"/>
  <c r="N3498" i="5"/>
  <c r="N3494" i="5"/>
  <c r="N3490" i="5"/>
  <c r="N3486" i="5"/>
  <c r="N3482" i="5"/>
  <c r="N3478" i="5"/>
  <c r="N3474" i="5"/>
  <c r="N3470" i="5"/>
  <c r="N3466" i="5"/>
  <c r="N3462" i="5"/>
  <c r="N3458" i="5"/>
  <c r="N3454" i="5"/>
  <c r="N3450" i="5"/>
  <c r="N3446" i="5"/>
  <c r="N3442" i="5"/>
  <c r="J3438" i="5"/>
  <c r="N3438" i="5"/>
  <c r="J3434" i="5"/>
  <c r="N3434" i="5"/>
  <c r="N3430" i="5"/>
  <c r="N3426" i="5"/>
  <c r="N3422" i="5"/>
  <c r="J3418" i="5"/>
  <c r="N3418" i="5"/>
  <c r="N3414" i="5"/>
  <c r="N3410" i="5"/>
  <c r="J3406" i="5"/>
  <c r="N3406" i="5"/>
  <c r="J3402" i="5"/>
  <c r="N3402" i="5"/>
  <c r="J3398" i="5"/>
  <c r="N3398" i="5"/>
  <c r="N3394" i="5"/>
  <c r="N3390" i="5"/>
  <c r="N3386" i="5"/>
  <c r="N3382" i="5"/>
  <c r="N3378" i="5"/>
  <c r="J3374" i="5"/>
  <c r="N3374" i="5"/>
  <c r="N3370" i="5"/>
  <c r="N3366" i="5"/>
  <c r="N3362" i="5"/>
  <c r="N3358" i="5"/>
  <c r="N3354" i="5"/>
  <c r="N3350" i="5"/>
  <c r="N3346" i="5"/>
  <c r="N3342" i="5"/>
  <c r="N3338" i="5"/>
  <c r="N3334" i="5"/>
  <c r="N3330" i="5"/>
  <c r="N3326" i="5"/>
  <c r="N3322" i="5"/>
  <c r="J3318" i="5"/>
  <c r="N3318" i="5"/>
  <c r="N3314" i="5"/>
  <c r="J3310" i="5"/>
  <c r="N3310" i="5"/>
  <c r="N3306" i="5"/>
  <c r="N3302" i="5"/>
  <c r="N3298" i="5"/>
  <c r="N3294" i="5"/>
  <c r="N3290" i="5"/>
  <c r="N3286" i="5"/>
  <c r="N3282" i="5"/>
  <c r="N3278" i="5"/>
  <c r="J3274" i="5"/>
  <c r="N3274" i="5"/>
  <c r="N3270" i="5"/>
  <c r="N3266" i="5"/>
  <c r="N3262" i="5"/>
  <c r="N3258" i="5"/>
  <c r="N3254" i="5"/>
  <c r="N3250" i="5"/>
  <c r="J3246" i="5"/>
  <c r="N3246" i="5"/>
  <c r="N3242" i="5"/>
  <c r="N3238" i="5"/>
  <c r="N3234" i="5"/>
  <c r="N3230" i="5"/>
  <c r="N3226" i="5"/>
  <c r="N3222" i="5"/>
  <c r="N3218" i="5"/>
  <c r="N3214" i="5"/>
  <c r="N3210" i="5"/>
  <c r="N3206" i="5"/>
  <c r="N3202" i="5"/>
  <c r="N3198" i="5"/>
  <c r="N3194" i="5"/>
  <c r="J3190" i="5"/>
  <c r="N3190" i="5"/>
  <c r="N3186" i="5"/>
  <c r="J3182" i="5"/>
  <c r="N3182" i="5"/>
  <c r="J3178" i="5"/>
  <c r="N3178" i="5"/>
  <c r="N3174" i="5"/>
  <c r="N3170" i="5"/>
  <c r="N3166" i="5"/>
  <c r="N3162" i="5"/>
  <c r="J3158" i="5"/>
  <c r="N3158" i="5"/>
  <c r="N3154" i="5"/>
  <c r="J3150" i="5"/>
  <c r="N3150" i="5"/>
  <c r="J3146" i="5"/>
  <c r="N3146" i="5"/>
  <c r="N3142" i="5"/>
  <c r="N3138" i="5"/>
  <c r="N3134" i="5"/>
  <c r="N3130" i="5"/>
  <c r="N3126" i="5"/>
  <c r="N3122" i="5"/>
  <c r="J3118" i="5"/>
  <c r="N3118" i="5"/>
  <c r="N3114" i="5"/>
  <c r="N3110" i="5"/>
  <c r="N3106" i="5"/>
  <c r="N3102" i="5"/>
  <c r="N3098" i="5"/>
  <c r="N3094" i="5"/>
  <c r="J3090" i="5"/>
  <c r="N3090" i="5"/>
  <c r="J3086" i="5"/>
  <c r="N3086" i="5"/>
  <c r="N3082" i="5"/>
  <c r="N3078" i="5"/>
  <c r="N3074" i="5"/>
  <c r="N3070" i="5"/>
  <c r="N3066" i="5"/>
  <c r="N3062" i="5"/>
  <c r="N3058" i="5"/>
  <c r="J3054" i="5"/>
  <c r="N3054" i="5"/>
  <c r="N3050" i="5"/>
  <c r="N3046" i="5"/>
  <c r="N3042" i="5"/>
  <c r="N3038" i="5"/>
  <c r="N3034" i="5"/>
  <c r="N3030" i="5"/>
  <c r="N3026" i="5"/>
  <c r="N3022" i="5"/>
  <c r="N3018" i="5"/>
  <c r="N3014" i="5"/>
  <c r="J3010" i="5"/>
  <c r="N3010" i="5"/>
  <c r="N3006" i="5"/>
  <c r="N3002" i="5"/>
  <c r="N2998" i="5"/>
  <c r="N2994" i="5"/>
  <c r="N2990" i="5"/>
  <c r="N2986" i="5"/>
  <c r="N2982" i="5"/>
  <c r="N2978" i="5"/>
  <c r="N2974" i="5"/>
  <c r="J2970" i="5"/>
  <c r="N2970" i="5"/>
  <c r="N2966" i="5"/>
  <c r="N2962" i="5"/>
  <c r="N2958" i="5"/>
  <c r="N2954" i="5"/>
  <c r="N2950" i="5"/>
  <c r="N2946" i="5"/>
  <c r="J2942" i="5"/>
  <c r="N2942" i="5"/>
  <c r="N2938" i="5"/>
  <c r="N2934" i="5"/>
  <c r="N2930" i="5"/>
  <c r="N2926" i="5"/>
  <c r="N2922" i="5"/>
  <c r="N2918" i="5"/>
  <c r="N2914" i="5"/>
  <c r="N2910" i="5"/>
  <c r="N2906" i="5"/>
  <c r="N2902" i="5"/>
  <c r="N2898" i="5"/>
  <c r="N2894" i="5"/>
  <c r="N2890" i="5"/>
  <c r="N2886" i="5"/>
  <c r="J2882" i="5"/>
  <c r="N2882" i="5"/>
  <c r="N2878" i="5"/>
  <c r="N2874" i="5"/>
  <c r="N2870" i="5"/>
  <c r="N2866" i="5"/>
  <c r="J2862" i="5"/>
  <c r="N2862" i="5"/>
  <c r="N2858" i="5"/>
  <c r="N2854" i="5"/>
  <c r="N2850" i="5"/>
  <c r="N2846" i="5"/>
  <c r="N2842" i="5"/>
  <c r="N2838" i="5"/>
  <c r="J2834" i="5"/>
  <c r="N2834" i="5"/>
  <c r="N2830" i="5"/>
  <c r="N2826" i="5"/>
  <c r="J2822" i="5"/>
  <c r="N2822" i="5"/>
  <c r="N2818" i="5"/>
  <c r="N2814" i="5"/>
  <c r="N2810" i="5"/>
  <c r="N2806" i="5"/>
  <c r="N2802" i="5"/>
  <c r="N2798" i="5"/>
  <c r="N2794" i="5"/>
  <c r="N2790" i="5"/>
  <c r="N2786" i="5"/>
  <c r="N2782" i="5"/>
  <c r="N2778" i="5"/>
  <c r="N2774" i="5"/>
  <c r="N2770" i="5"/>
  <c r="N2766" i="5"/>
  <c r="N2762" i="5"/>
  <c r="N2758" i="5"/>
  <c r="N2754" i="5"/>
  <c r="N2750" i="5"/>
  <c r="N2746" i="5"/>
  <c r="J2742" i="5"/>
  <c r="N2742" i="5"/>
  <c r="N2738" i="5"/>
  <c r="N2734" i="5"/>
  <c r="N2730" i="5"/>
  <c r="N2726" i="5"/>
  <c r="J2722" i="5"/>
  <c r="N2722" i="5"/>
  <c r="N2718" i="5"/>
  <c r="N2714" i="5"/>
  <c r="N2710" i="5"/>
  <c r="N2706" i="5"/>
  <c r="N2702" i="5"/>
  <c r="N2698" i="5"/>
  <c r="N2694" i="5"/>
  <c r="N2690" i="5"/>
  <c r="N2686" i="5"/>
  <c r="J2682" i="5"/>
  <c r="N2682" i="5"/>
  <c r="N2678" i="5"/>
  <c r="J2674" i="5"/>
  <c r="N2674" i="5"/>
  <c r="J2670" i="5"/>
  <c r="N2670" i="5"/>
  <c r="N2666" i="5"/>
  <c r="N2662" i="5"/>
  <c r="N2658" i="5"/>
  <c r="N2654" i="5"/>
  <c r="N2650" i="5"/>
  <c r="N2646" i="5"/>
  <c r="N2642" i="5"/>
  <c r="N2638" i="5"/>
  <c r="N2634" i="5"/>
  <c r="N2630" i="5"/>
  <c r="N2626" i="5"/>
  <c r="N2622" i="5"/>
  <c r="N2618" i="5"/>
  <c r="N2614" i="5"/>
  <c r="N2610" i="5"/>
  <c r="N2606" i="5"/>
  <c r="N2602" i="5"/>
  <c r="N2598" i="5"/>
  <c r="N2594" i="5"/>
  <c r="N2590" i="5"/>
  <c r="N2586" i="5"/>
  <c r="N2582" i="5"/>
  <c r="N2578" i="5"/>
  <c r="N2574" i="5"/>
  <c r="N2570" i="5"/>
  <c r="N2566" i="5"/>
  <c r="N2562" i="5"/>
  <c r="N2558" i="5"/>
  <c r="N2554" i="5"/>
  <c r="N2550" i="5"/>
  <c r="N2546" i="5"/>
  <c r="N2542" i="5"/>
  <c r="N2538" i="5"/>
  <c r="N2534" i="5"/>
  <c r="N2530" i="5"/>
  <c r="J2526" i="5"/>
  <c r="N2526" i="5"/>
  <c r="N2522" i="5"/>
  <c r="N2518" i="5"/>
  <c r="N2514" i="5"/>
  <c r="N2510" i="5"/>
  <c r="N2506" i="5"/>
  <c r="N2502" i="5"/>
  <c r="J2498" i="5"/>
  <c r="N2498" i="5"/>
  <c r="N2494" i="5"/>
  <c r="N2490" i="5"/>
  <c r="N2486" i="5"/>
  <c r="N2482" i="5"/>
  <c r="N2478" i="5"/>
  <c r="J2474" i="5"/>
  <c r="N2474" i="5"/>
  <c r="N2470" i="5"/>
  <c r="N2466" i="5"/>
  <c r="N2462" i="5"/>
  <c r="N2458" i="5"/>
  <c r="N2454" i="5"/>
  <c r="N2450" i="5"/>
  <c r="N2446" i="5"/>
  <c r="J2442" i="5"/>
  <c r="N2442" i="5"/>
  <c r="N2438" i="5"/>
  <c r="J2434" i="5"/>
  <c r="N2434" i="5"/>
  <c r="N2430" i="5"/>
  <c r="N2426" i="5"/>
  <c r="J2422" i="5"/>
  <c r="N2422" i="5"/>
  <c r="N2418" i="5"/>
  <c r="N2414" i="5"/>
  <c r="N2410" i="5"/>
  <c r="N2406" i="5"/>
  <c r="N2402" i="5"/>
  <c r="N2398" i="5"/>
  <c r="N2394" i="5"/>
  <c r="N2390" i="5"/>
  <c r="N2386" i="5"/>
  <c r="N2382" i="5"/>
  <c r="N2378" i="5"/>
  <c r="N2374" i="5"/>
  <c r="J2370" i="5"/>
  <c r="N2370" i="5"/>
  <c r="N2366" i="5"/>
  <c r="N2362" i="5"/>
  <c r="J2358" i="5"/>
  <c r="N2358" i="5"/>
  <c r="N2354" i="5"/>
  <c r="N2350" i="5"/>
  <c r="N2346" i="5"/>
  <c r="N2342" i="5"/>
  <c r="N2338" i="5"/>
  <c r="J2334" i="5"/>
  <c r="N2334" i="5"/>
  <c r="N2330" i="5"/>
  <c r="N2326" i="5"/>
  <c r="N2322" i="5"/>
  <c r="J2318" i="5"/>
  <c r="N2318" i="5"/>
  <c r="N2314" i="5"/>
  <c r="N2310" i="5"/>
  <c r="N2306" i="5"/>
  <c r="N2302" i="5"/>
  <c r="J2298" i="5"/>
  <c r="N2298" i="5"/>
  <c r="N2294" i="5"/>
  <c r="N2290" i="5"/>
  <c r="N2286" i="5"/>
  <c r="N2282" i="5"/>
  <c r="N2278" i="5"/>
  <c r="N2274" i="5"/>
  <c r="J2270" i="5"/>
  <c r="N2270" i="5"/>
  <c r="J2266" i="5"/>
  <c r="N2266" i="5"/>
  <c r="N2262" i="5"/>
  <c r="J2258" i="5"/>
  <c r="N2258" i="5"/>
  <c r="N2254" i="5"/>
  <c r="N2250" i="5"/>
  <c r="N2246" i="5"/>
  <c r="N2242" i="5"/>
  <c r="N2238" i="5"/>
  <c r="N2234" i="5"/>
  <c r="N2230" i="5"/>
  <c r="N2226" i="5"/>
  <c r="N2222" i="5"/>
  <c r="N2218" i="5"/>
  <c r="N2214" i="5"/>
  <c r="N2210" i="5"/>
  <c r="N2206" i="5"/>
  <c r="N2202" i="5"/>
  <c r="N2198" i="5"/>
  <c r="N2194" i="5"/>
  <c r="N2190" i="5"/>
  <c r="N2186" i="5"/>
  <c r="N2182" i="5"/>
  <c r="N2178" i="5"/>
  <c r="N2174" i="5"/>
  <c r="N2170" i="5"/>
  <c r="N2166" i="5"/>
  <c r="N2162" i="5"/>
  <c r="N2158" i="5"/>
  <c r="N2154" i="5"/>
  <c r="N2150" i="5"/>
  <c r="N2146" i="5"/>
  <c r="N2142" i="5"/>
  <c r="N2138" i="5"/>
  <c r="N2134" i="5"/>
  <c r="N2130" i="5"/>
  <c r="N2126" i="5"/>
  <c r="N2122" i="5"/>
  <c r="N2118" i="5"/>
  <c r="N2114" i="5"/>
  <c r="N2110" i="5"/>
  <c r="N2106" i="5"/>
  <c r="N2102" i="5"/>
  <c r="N2098" i="5"/>
  <c r="N2094" i="5"/>
  <c r="N2090" i="5"/>
  <c r="N2086" i="5"/>
  <c r="N2082" i="5"/>
  <c r="N2078" i="5"/>
  <c r="J2074" i="5"/>
  <c r="N2074" i="5"/>
  <c r="N2070" i="5"/>
  <c r="N2066" i="5"/>
  <c r="N2062" i="5"/>
  <c r="J2058" i="5"/>
  <c r="N2058" i="5"/>
  <c r="N2054" i="5"/>
  <c r="N2050" i="5"/>
  <c r="N2046" i="5"/>
  <c r="N2042" i="5"/>
  <c r="J2038" i="5"/>
  <c r="N2038" i="5"/>
  <c r="N2034" i="5"/>
  <c r="J2030" i="5"/>
  <c r="N2030" i="5"/>
  <c r="N2026" i="5"/>
  <c r="N2022" i="5"/>
  <c r="N2018" i="5"/>
  <c r="N2014" i="5"/>
  <c r="N2010" i="5"/>
  <c r="J2006" i="5"/>
  <c r="N2006" i="5"/>
  <c r="N2002" i="5"/>
  <c r="N1998" i="5"/>
  <c r="N1994" i="5"/>
  <c r="N1990" i="5"/>
  <c r="J1986" i="5"/>
  <c r="N1986" i="5"/>
  <c r="N1982" i="5"/>
  <c r="N1978" i="5"/>
  <c r="N1974" i="5"/>
  <c r="N1970" i="5"/>
  <c r="J1966" i="5"/>
  <c r="N1966" i="5"/>
  <c r="N1962" i="5"/>
  <c r="N1958" i="5"/>
  <c r="N1954" i="5"/>
  <c r="N1950" i="5"/>
  <c r="N1946" i="5"/>
  <c r="N1942" i="5"/>
  <c r="N1938" i="5"/>
  <c r="N1934" i="5"/>
  <c r="N1930" i="5"/>
  <c r="N1926" i="5"/>
  <c r="N1922" i="5"/>
  <c r="N1918" i="5"/>
  <c r="N1914" i="5"/>
  <c r="J1910" i="5"/>
  <c r="N1910" i="5"/>
  <c r="N1906" i="5"/>
  <c r="N1902" i="5"/>
  <c r="N1898" i="5"/>
  <c r="N1894" i="5"/>
  <c r="N1890" i="5"/>
  <c r="J1886" i="5"/>
  <c r="N1886" i="5"/>
  <c r="N1882" i="5"/>
  <c r="N1878" i="5"/>
  <c r="J1874" i="5"/>
  <c r="N1874" i="5"/>
  <c r="N1870" i="5"/>
  <c r="N1866" i="5"/>
  <c r="N1862" i="5"/>
  <c r="N1858" i="5"/>
  <c r="N1854" i="5"/>
  <c r="N1850" i="5"/>
  <c r="N1846" i="5"/>
  <c r="N1842" i="5"/>
  <c r="N1838" i="5"/>
  <c r="J1834" i="5"/>
  <c r="N1834" i="5"/>
  <c r="N1830" i="5"/>
  <c r="N1826" i="5"/>
  <c r="N1822" i="5"/>
  <c r="N1818" i="5"/>
  <c r="N1814" i="5"/>
  <c r="N1810" i="5"/>
  <c r="N1806" i="5"/>
  <c r="N1802" i="5"/>
  <c r="J1798" i="5"/>
  <c r="N1798" i="5"/>
  <c r="N1794" i="5"/>
  <c r="N1790" i="5"/>
  <c r="J1786" i="5"/>
  <c r="N1786" i="5"/>
  <c r="N1782" i="5"/>
  <c r="N1778" i="5"/>
  <c r="N1774" i="5"/>
  <c r="N1770" i="5"/>
  <c r="N1766" i="5"/>
  <c r="N1762" i="5"/>
  <c r="J1758" i="5"/>
  <c r="N1758" i="5"/>
  <c r="N1754" i="5"/>
  <c r="J1750" i="5"/>
  <c r="N1750" i="5"/>
  <c r="N1746" i="5"/>
  <c r="N1742" i="5"/>
  <c r="N1738" i="5"/>
  <c r="N1734" i="5"/>
  <c r="N1730" i="5"/>
  <c r="N1726" i="5"/>
  <c r="N1722" i="5"/>
  <c r="N1718" i="5"/>
  <c r="N1714" i="5"/>
  <c r="N1710" i="5"/>
  <c r="N1706" i="5"/>
  <c r="J1702" i="5"/>
  <c r="N1702" i="5"/>
  <c r="N1698" i="5"/>
  <c r="N1694" i="5"/>
  <c r="N1690" i="5"/>
  <c r="N1686" i="5"/>
  <c r="N1682" i="5"/>
  <c r="J1678" i="5"/>
  <c r="N1678" i="5"/>
  <c r="J1674" i="5"/>
  <c r="N1674" i="5"/>
  <c r="N1670" i="5"/>
  <c r="N1666" i="5"/>
  <c r="N1662" i="5"/>
  <c r="J1658" i="5"/>
  <c r="N1658" i="5"/>
  <c r="N1654" i="5"/>
  <c r="N1650" i="5"/>
  <c r="N1646" i="5"/>
  <c r="N1642" i="5"/>
  <c r="N1638" i="5"/>
  <c r="N1634" i="5"/>
  <c r="N1630" i="5"/>
  <c r="N1626" i="5"/>
  <c r="J1622" i="5"/>
  <c r="N1622" i="5"/>
  <c r="N1618" i="5"/>
  <c r="N1614" i="5"/>
  <c r="J1610" i="5"/>
  <c r="N1610" i="5"/>
  <c r="N1606" i="5"/>
  <c r="N1602" i="5"/>
  <c r="N1598" i="5"/>
  <c r="N1594" i="5"/>
  <c r="N1590" i="5"/>
  <c r="J1586" i="5"/>
  <c r="N1586" i="5"/>
  <c r="N1582" i="5"/>
  <c r="N1578" i="5"/>
  <c r="N1574" i="5"/>
  <c r="N1570" i="5"/>
  <c r="J1566" i="5"/>
  <c r="N1566" i="5"/>
  <c r="N1562" i="5"/>
  <c r="N1558" i="5"/>
  <c r="N1554" i="5"/>
  <c r="N1550" i="5"/>
  <c r="N1546" i="5"/>
  <c r="N1542" i="5"/>
  <c r="N1538" i="5"/>
  <c r="N1534" i="5"/>
  <c r="N1530" i="5"/>
  <c r="N1526" i="5"/>
  <c r="J1522" i="5"/>
  <c r="N1522" i="5"/>
  <c r="J1518" i="5"/>
  <c r="N1518" i="5"/>
  <c r="N1514" i="5"/>
  <c r="N1510" i="5"/>
  <c r="N1506" i="5"/>
  <c r="N1502" i="5"/>
  <c r="N1498" i="5"/>
  <c r="N1494" i="5"/>
  <c r="N1490" i="5"/>
  <c r="N1486" i="5"/>
  <c r="N1482" i="5"/>
  <c r="N1478" i="5"/>
  <c r="J1474" i="5"/>
  <c r="N1474" i="5"/>
  <c r="N1470" i="5"/>
  <c r="N1466" i="5"/>
  <c r="N1462" i="5"/>
  <c r="N1458" i="5"/>
  <c r="N1454" i="5"/>
  <c r="J1450" i="5"/>
  <c r="N1450" i="5"/>
  <c r="N1446" i="5"/>
  <c r="N1442" i="5"/>
  <c r="N1438" i="5"/>
  <c r="N1434" i="5"/>
  <c r="N1430" i="5"/>
  <c r="N1426" i="5"/>
  <c r="N1422" i="5"/>
  <c r="N1418" i="5"/>
  <c r="N1414" i="5"/>
  <c r="N1410" i="5"/>
  <c r="N1406" i="5"/>
  <c r="N1402" i="5"/>
  <c r="N1398" i="5"/>
  <c r="N1394" i="5"/>
  <c r="J1390" i="5"/>
  <c r="N1390" i="5"/>
  <c r="N1386" i="5"/>
  <c r="J1382" i="5"/>
  <c r="N1382" i="5"/>
  <c r="N1378" i="5"/>
  <c r="N1374" i="5"/>
  <c r="N1370" i="5"/>
  <c r="N1366" i="5"/>
  <c r="N1362" i="5"/>
  <c r="J1358" i="5"/>
  <c r="N1358" i="5"/>
  <c r="N1354" i="5"/>
  <c r="N1350" i="5"/>
  <c r="J1346" i="5"/>
  <c r="N1346" i="5"/>
  <c r="N1342" i="5"/>
  <c r="N1338" i="5"/>
  <c r="N1334" i="5"/>
  <c r="N1330" i="5"/>
  <c r="N1326" i="5"/>
  <c r="N1322" i="5"/>
  <c r="N1318" i="5"/>
  <c r="J1314" i="5"/>
  <c r="N1314" i="5"/>
  <c r="N1310" i="5"/>
  <c r="N1306" i="5"/>
  <c r="N1302" i="5"/>
  <c r="N1298" i="5"/>
  <c r="J1294" i="5"/>
  <c r="N1294" i="5"/>
  <c r="N1290" i="5"/>
  <c r="N1286" i="5"/>
  <c r="N1282" i="5"/>
  <c r="J1278" i="5"/>
  <c r="N1278" i="5"/>
  <c r="N1274" i="5"/>
  <c r="J1270" i="5"/>
  <c r="N1270" i="5"/>
  <c r="N1266" i="5"/>
  <c r="N1262" i="5"/>
  <c r="N1258" i="5"/>
  <c r="N1254" i="5"/>
  <c r="J1250" i="5"/>
  <c r="N1250" i="5"/>
  <c r="N1246" i="5"/>
  <c r="N1242" i="5"/>
  <c r="J1238" i="5"/>
  <c r="N1238" i="5"/>
  <c r="N1234" i="5"/>
  <c r="N1230" i="5"/>
  <c r="J1226" i="5"/>
  <c r="N1226" i="5"/>
  <c r="N1222" i="5"/>
  <c r="N1218" i="5"/>
  <c r="N1214" i="5"/>
  <c r="N1210" i="5"/>
  <c r="J1206" i="5"/>
  <c r="N1206" i="5"/>
  <c r="N1202" i="5"/>
  <c r="N1198" i="5"/>
  <c r="J1194" i="5"/>
  <c r="N1194" i="5"/>
  <c r="N1190" i="5"/>
  <c r="J1186" i="5"/>
  <c r="N1186" i="5"/>
  <c r="N1182" i="5"/>
  <c r="J1178" i="5"/>
  <c r="N1178" i="5"/>
  <c r="N1174" i="5"/>
  <c r="N1170" i="5"/>
  <c r="N1166" i="5"/>
  <c r="N1162" i="5"/>
  <c r="J1158" i="5"/>
  <c r="N1158" i="5"/>
  <c r="N1154" i="5"/>
  <c r="N1150" i="5"/>
  <c r="N1146" i="5"/>
  <c r="N1142" i="5"/>
  <c r="N1138" i="5"/>
  <c r="N1134" i="5"/>
  <c r="J1130" i="5"/>
  <c r="N1130" i="5"/>
  <c r="N1126" i="5"/>
  <c r="N1122" i="5"/>
  <c r="N1118" i="5"/>
  <c r="N1114" i="5"/>
  <c r="N1110" i="5"/>
  <c r="N1106" i="5"/>
  <c r="N1102" i="5"/>
  <c r="N1098" i="5"/>
  <c r="J1094" i="5"/>
  <c r="N1094" i="5"/>
  <c r="N1090" i="5"/>
  <c r="N1086" i="5"/>
  <c r="N1082" i="5"/>
  <c r="N1078" i="5"/>
  <c r="N1074" i="5"/>
  <c r="N1070" i="5"/>
  <c r="N1066" i="5"/>
  <c r="N1062" i="5"/>
  <c r="N1058" i="5"/>
  <c r="N1054" i="5"/>
  <c r="N1050" i="5"/>
  <c r="N1046" i="5"/>
  <c r="N1042" i="5"/>
  <c r="N1038" i="5"/>
  <c r="N1034" i="5"/>
  <c r="J1030" i="5"/>
  <c r="N1030" i="5"/>
  <c r="N1026" i="5"/>
  <c r="N1022" i="5"/>
  <c r="N1018" i="5"/>
  <c r="N1014" i="5"/>
  <c r="N1010" i="5"/>
  <c r="N1006" i="5"/>
  <c r="N1002" i="5"/>
  <c r="N998" i="5"/>
  <c r="N994" i="5"/>
  <c r="N990" i="5"/>
  <c r="J986" i="5"/>
  <c r="N986" i="5"/>
  <c r="N982" i="5"/>
  <c r="N978" i="5"/>
  <c r="J974" i="5"/>
  <c r="N974" i="5"/>
  <c r="J970" i="5"/>
  <c r="N970" i="5"/>
  <c r="N966" i="5"/>
  <c r="N962" i="5"/>
  <c r="N958" i="5"/>
  <c r="J954" i="5"/>
  <c r="N954" i="5"/>
  <c r="N950" i="5"/>
  <c r="N946" i="5"/>
  <c r="N942" i="5"/>
  <c r="N938" i="5"/>
  <c r="N934" i="5"/>
  <c r="N930" i="5"/>
  <c r="N926" i="5"/>
  <c r="N922" i="5"/>
  <c r="N918" i="5"/>
  <c r="N914" i="5"/>
  <c r="N910" i="5"/>
  <c r="N906" i="5"/>
  <c r="N902" i="5"/>
  <c r="N898" i="5"/>
  <c r="N894" i="5"/>
  <c r="N890" i="5"/>
  <c r="N886" i="5"/>
  <c r="J882" i="5"/>
  <c r="N882" i="5"/>
  <c r="N878" i="5"/>
  <c r="N874" i="5"/>
  <c r="N870" i="5"/>
  <c r="N866" i="5"/>
  <c r="N862" i="5"/>
  <c r="J858" i="5"/>
  <c r="N858" i="5"/>
  <c r="N854" i="5"/>
  <c r="N850" i="5"/>
  <c r="N846" i="5"/>
  <c r="N842" i="5"/>
  <c r="N838" i="5"/>
  <c r="N834" i="5"/>
  <c r="N830" i="5"/>
  <c r="N826" i="5"/>
  <c r="N822" i="5"/>
  <c r="N818" i="5"/>
  <c r="N814" i="5"/>
  <c r="N810" i="5"/>
  <c r="N806" i="5"/>
  <c r="N802" i="5"/>
  <c r="N798" i="5"/>
  <c r="N794" i="5"/>
  <c r="J790" i="5"/>
  <c r="N790" i="5"/>
  <c r="N786" i="5"/>
  <c r="N782" i="5"/>
  <c r="J778" i="5"/>
  <c r="N778" i="5"/>
  <c r="N774" i="5"/>
  <c r="N770" i="5"/>
  <c r="N766" i="5"/>
  <c r="N762" i="5"/>
  <c r="J758" i="5"/>
  <c r="N758" i="5"/>
  <c r="N754" i="5"/>
  <c r="N750" i="5"/>
  <c r="N746" i="5"/>
  <c r="N742" i="5"/>
  <c r="N738" i="5"/>
  <c r="N734" i="5"/>
  <c r="N730" i="5"/>
  <c r="N726" i="5"/>
  <c r="N722" i="5"/>
  <c r="N718" i="5"/>
  <c r="N714" i="5"/>
  <c r="N710" i="5"/>
  <c r="N706" i="5"/>
  <c r="N702" i="5"/>
  <c r="N698" i="5"/>
  <c r="N694" i="5"/>
  <c r="N690" i="5"/>
  <c r="N686" i="5"/>
  <c r="N682" i="5"/>
  <c r="J678" i="5"/>
  <c r="N678" i="5"/>
  <c r="N674" i="5"/>
  <c r="N670" i="5"/>
  <c r="N666" i="5"/>
  <c r="N662" i="5"/>
  <c r="N658" i="5"/>
  <c r="N654" i="5"/>
  <c r="N650" i="5"/>
  <c r="N646" i="5"/>
  <c r="N642" i="5"/>
  <c r="N638" i="5"/>
  <c r="N634" i="5"/>
  <c r="N630" i="5"/>
  <c r="N626" i="5"/>
  <c r="N622" i="5"/>
  <c r="J618" i="5"/>
  <c r="N618" i="5"/>
  <c r="N614" i="5"/>
  <c r="N610" i="5"/>
  <c r="N606" i="5"/>
  <c r="J602" i="5"/>
  <c r="N602" i="5"/>
  <c r="N598" i="5"/>
  <c r="N594" i="5"/>
  <c r="N590" i="5"/>
  <c r="N586" i="5"/>
  <c r="N582" i="5"/>
  <c r="N578" i="5"/>
  <c r="N574" i="5"/>
  <c r="N570" i="5"/>
  <c r="N566" i="5"/>
  <c r="J562" i="5"/>
  <c r="N562" i="5"/>
  <c r="N558" i="5"/>
  <c r="N554" i="5"/>
  <c r="N550" i="5"/>
  <c r="J546" i="5"/>
  <c r="N546" i="5"/>
  <c r="N542" i="5"/>
  <c r="N538" i="5"/>
  <c r="N534" i="5"/>
  <c r="N530" i="5"/>
  <c r="N526" i="5"/>
  <c r="N522" i="5"/>
  <c r="N518" i="5"/>
  <c r="N514" i="5"/>
  <c r="N510" i="5"/>
  <c r="N506" i="5"/>
  <c r="N502" i="5"/>
  <c r="N498" i="5"/>
  <c r="N494" i="5"/>
  <c r="N490" i="5"/>
  <c r="N486" i="5"/>
  <c r="N482" i="5"/>
  <c r="N478" i="5"/>
  <c r="N474" i="5"/>
  <c r="N470" i="5"/>
  <c r="N466" i="5"/>
  <c r="N462" i="5"/>
  <c r="N458" i="5"/>
  <c r="N454" i="5"/>
  <c r="N450" i="5"/>
  <c r="N446" i="5"/>
  <c r="N442" i="5"/>
  <c r="J438" i="5"/>
  <c r="N438" i="5"/>
  <c r="N434" i="5"/>
  <c r="N430" i="5"/>
  <c r="N426" i="5"/>
  <c r="J422" i="5"/>
  <c r="N422" i="5"/>
  <c r="N418" i="5"/>
  <c r="N414" i="5"/>
  <c r="J410" i="5"/>
  <c r="N410" i="5"/>
  <c r="N406" i="5"/>
  <c r="N402" i="5"/>
  <c r="N398" i="5"/>
  <c r="N394" i="5"/>
  <c r="N390" i="5"/>
  <c r="N386" i="5"/>
  <c r="J382" i="5"/>
  <c r="N382" i="5"/>
  <c r="N378" i="5"/>
  <c r="N374" i="5"/>
  <c r="N370" i="5"/>
  <c r="N366" i="5"/>
  <c r="N362" i="5"/>
  <c r="J358" i="5"/>
  <c r="N358" i="5"/>
  <c r="N354" i="5"/>
  <c r="N350" i="5"/>
  <c r="J346" i="5"/>
  <c r="N346" i="5"/>
  <c r="J342" i="5"/>
  <c r="N342" i="5"/>
  <c r="J338" i="5"/>
  <c r="N338" i="5"/>
  <c r="N334" i="5"/>
  <c r="N330" i="5"/>
  <c r="J326" i="5"/>
  <c r="N326" i="5"/>
  <c r="N322" i="5"/>
  <c r="N318" i="5"/>
  <c r="N314" i="5"/>
  <c r="N310" i="5"/>
  <c r="N306" i="5"/>
  <c r="N302" i="5"/>
  <c r="N298" i="5"/>
  <c r="N294" i="5"/>
  <c r="N290" i="5"/>
  <c r="N286" i="5"/>
  <c r="N282" i="5"/>
  <c r="N278" i="5"/>
  <c r="N274" i="5"/>
  <c r="N270" i="5"/>
  <c r="N266" i="5"/>
  <c r="N262" i="5"/>
  <c r="N258" i="5"/>
  <c r="N254" i="5"/>
  <c r="N250" i="5"/>
  <c r="N246" i="5"/>
  <c r="N242" i="5"/>
  <c r="N238" i="5"/>
  <c r="N234" i="5"/>
  <c r="N230" i="5"/>
  <c r="N226" i="5"/>
  <c r="N222" i="5"/>
  <c r="N218" i="5"/>
  <c r="J214" i="5"/>
  <c r="N214" i="5"/>
  <c r="N210" i="5"/>
  <c r="N206" i="5"/>
  <c r="N202" i="5"/>
  <c r="N198" i="5"/>
  <c r="N194" i="5"/>
  <c r="N190" i="5"/>
  <c r="N186" i="5"/>
  <c r="N182" i="5"/>
  <c r="N178" i="5"/>
  <c r="J174" i="5"/>
  <c r="N174" i="5"/>
  <c r="N170" i="5"/>
  <c r="N166" i="5"/>
  <c r="N162" i="5"/>
  <c r="N158" i="5"/>
  <c r="J154" i="5"/>
  <c r="N154" i="5"/>
  <c r="J150" i="5"/>
  <c r="N150" i="5"/>
  <c r="N146" i="5"/>
  <c r="J142" i="5"/>
  <c r="N142" i="5"/>
  <c r="N138" i="5"/>
  <c r="J134" i="5"/>
  <c r="N134" i="5"/>
  <c r="J130" i="5"/>
  <c r="N130" i="5"/>
  <c r="N126" i="5"/>
  <c r="N122" i="5"/>
  <c r="N118" i="5"/>
  <c r="N114" i="5"/>
  <c r="N110" i="5"/>
  <c r="N106" i="5"/>
  <c r="N102" i="5"/>
  <c r="N98" i="5"/>
  <c r="N94" i="5"/>
  <c r="N90" i="5"/>
  <c r="J86" i="5"/>
  <c r="N86" i="5"/>
  <c r="N82" i="5"/>
  <c r="N78" i="5"/>
  <c r="N74" i="5"/>
  <c r="J70" i="5"/>
  <c r="N70" i="5"/>
  <c r="J66" i="5"/>
  <c r="N66" i="5"/>
  <c r="N62" i="5"/>
  <c r="N58" i="5"/>
  <c r="N54" i="5"/>
  <c r="N50" i="5"/>
  <c r="N46" i="5"/>
  <c r="N42" i="5"/>
  <c r="N38" i="5"/>
  <c r="J34" i="5"/>
  <c r="N34" i="5"/>
  <c r="N30" i="5"/>
  <c r="N26" i="5"/>
  <c r="J22" i="5"/>
  <c r="N22" i="5"/>
  <c r="N18" i="5"/>
  <c r="J14" i="5"/>
  <c r="N14" i="5"/>
  <c r="N10" i="5"/>
  <c r="J6" i="5"/>
  <c r="N6" i="5"/>
  <c r="N8194" i="5"/>
  <c r="N8190" i="5"/>
  <c r="J8186" i="5"/>
  <c r="N8186" i="5"/>
  <c r="N8182" i="5"/>
  <c r="N8178" i="5"/>
  <c r="J8174" i="5"/>
  <c r="N8174" i="5"/>
  <c r="N8170" i="5"/>
  <c r="N8166" i="5"/>
  <c r="N8162" i="5"/>
  <c r="N8158" i="5"/>
  <c r="N8154" i="5"/>
  <c r="J8150" i="5"/>
  <c r="N8150" i="5"/>
  <c r="N8146" i="5"/>
  <c r="J8142" i="5"/>
  <c r="N8142" i="5"/>
  <c r="N8138" i="5"/>
  <c r="N8134" i="5"/>
  <c r="N8130" i="5"/>
  <c r="N8126" i="5"/>
  <c r="J8122" i="5"/>
  <c r="N8122" i="5"/>
  <c r="N8118" i="5"/>
  <c r="N8114" i="5"/>
  <c r="N8110" i="5"/>
  <c r="N8106" i="5"/>
  <c r="N8102" i="5"/>
  <c r="N8098" i="5"/>
  <c r="N8094" i="5"/>
  <c r="J8090" i="5"/>
  <c r="N8090" i="5"/>
  <c r="N8086" i="5"/>
  <c r="N8082" i="5"/>
  <c r="N8078" i="5"/>
  <c r="N8074" i="5"/>
  <c r="N8070" i="5"/>
  <c r="N8066" i="5"/>
  <c r="N8062" i="5"/>
  <c r="N8058" i="5"/>
  <c r="N8054" i="5"/>
  <c r="N8050" i="5"/>
  <c r="N8046" i="5"/>
  <c r="N8042" i="5"/>
  <c r="N8038" i="5"/>
  <c r="J8034" i="5"/>
  <c r="N8034" i="5"/>
  <c r="N8030" i="5"/>
  <c r="N8026" i="5"/>
  <c r="J8022" i="5"/>
  <c r="N8022" i="5"/>
  <c r="N8018" i="5"/>
  <c r="N8014" i="5"/>
  <c r="J8010" i="5"/>
  <c r="N8010" i="5"/>
  <c r="N8006" i="5"/>
  <c r="N8002" i="5"/>
  <c r="N7998" i="5"/>
  <c r="J7994" i="5"/>
  <c r="N7994" i="5"/>
  <c r="N7990" i="5"/>
  <c r="N7985" i="5"/>
  <c r="N7981" i="5"/>
  <c r="J7977" i="5"/>
  <c r="N7977" i="5"/>
  <c r="N7973" i="5"/>
  <c r="N7969" i="5"/>
  <c r="N7965" i="5"/>
  <c r="N7961" i="5"/>
  <c r="N7957" i="5"/>
  <c r="N7953" i="5"/>
  <c r="N7949" i="5"/>
  <c r="N7945" i="5"/>
  <c r="N7941" i="5"/>
  <c r="J7937" i="5"/>
  <c r="N7937" i="5"/>
  <c r="N7933" i="5"/>
  <c r="N7929" i="5"/>
  <c r="N7925" i="5"/>
  <c r="N7921" i="5"/>
  <c r="N7917" i="5"/>
  <c r="N7913" i="5"/>
  <c r="J7909" i="5"/>
  <c r="N7909" i="5"/>
  <c r="N7905" i="5"/>
  <c r="N7901" i="5"/>
  <c r="N7897" i="5"/>
  <c r="N7893" i="5"/>
  <c r="N7889" i="5"/>
  <c r="N7885" i="5"/>
  <c r="N7881" i="5"/>
  <c r="J7877" i="5"/>
  <c r="N7877" i="5"/>
  <c r="N7873" i="5"/>
  <c r="N7869" i="5"/>
  <c r="N7865" i="5"/>
  <c r="N7861" i="5"/>
  <c r="N7857" i="5"/>
  <c r="N7853" i="5"/>
  <c r="N7849" i="5"/>
  <c r="N7845" i="5"/>
  <c r="N7841" i="5"/>
  <c r="N7837" i="5"/>
  <c r="N7833" i="5"/>
  <c r="N7829" i="5"/>
  <c r="N7825" i="5"/>
  <c r="N7821" i="5"/>
  <c r="N7817" i="5"/>
  <c r="N7813" i="5"/>
  <c r="N7809" i="5"/>
  <c r="N7805" i="5"/>
  <c r="N7801" i="5"/>
  <c r="N7797" i="5"/>
  <c r="N7793" i="5"/>
  <c r="N7789" i="5"/>
  <c r="N7785" i="5"/>
  <c r="N7781" i="5"/>
  <c r="N7777" i="5"/>
  <c r="N7773" i="5"/>
  <c r="N7769" i="5"/>
  <c r="N7765" i="5"/>
  <c r="N7761" i="5"/>
  <c r="N7757" i="5"/>
  <c r="N7753" i="5"/>
  <c r="N7749" i="5"/>
  <c r="N7745" i="5"/>
  <c r="N7741" i="5"/>
  <c r="N7737" i="5"/>
  <c r="J7733" i="5"/>
  <c r="N7733" i="5"/>
  <c r="N7729" i="5"/>
  <c r="N7725" i="5"/>
  <c r="N7721" i="5"/>
  <c r="N7717" i="5"/>
  <c r="J7713" i="5"/>
  <c r="N7713" i="5"/>
  <c r="N7709" i="5"/>
  <c r="N7705" i="5"/>
  <c r="N7701" i="5"/>
  <c r="N7697" i="5"/>
  <c r="N7693" i="5"/>
  <c r="N7689" i="5"/>
  <c r="N7685" i="5"/>
  <c r="N7681" i="5"/>
  <c r="N7677" i="5"/>
  <c r="N7673" i="5"/>
  <c r="N7669" i="5"/>
  <c r="N7665" i="5"/>
  <c r="N7661" i="5"/>
  <c r="N7657" i="5"/>
  <c r="N7653" i="5"/>
  <c r="N7649" i="5"/>
  <c r="N7645" i="5"/>
  <c r="J7641" i="5"/>
  <c r="N7641" i="5"/>
  <c r="N7637" i="5"/>
  <c r="N7633" i="5"/>
  <c r="N7629" i="5"/>
  <c r="N7625" i="5"/>
  <c r="N7621" i="5"/>
  <c r="N7617" i="5"/>
  <c r="J7613" i="5"/>
  <c r="N7613" i="5"/>
  <c r="N7609" i="5"/>
  <c r="N7605" i="5"/>
  <c r="J7601" i="5"/>
  <c r="N7601" i="5"/>
  <c r="N7597" i="5"/>
  <c r="N7593" i="5"/>
  <c r="N7589" i="5"/>
  <c r="N7585" i="5"/>
  <c r="N7581" i="5"/>
  <c r="N7577" i="5"/>
  <c r="N7573" i="5"/>
  <c r="N7569" i="5"/>
  <c r="J7565" i="5"/>
  <c r="N7565" i="5"/>
  <c r="J7561" i="5"/>
  <c r="N7561" i="5"/>
  <c r="N7557" i="5"/>
  <c r="N7553" i="5"/>
  <c r="N7549" i="5"/>
  <c r="J7545" i="5"/>
  <c r="N7545" i="5"/>
  <c r="N7541" i="5"/>
  <c r="J7537" i="5"/>
  <c r="N7537" i="5"/>
  <c r="N7533" i="5"/>
  <c r="N7529" i="5"/>
  <c r="N7525" i="5"/>
  <c r="N7521" i="5"/>
  <c r="N7517" i="5"/>
  <c r="J7513" i="5"/>
  <c r="N7513" i="5"/>
  <c r="N7509" i="5"/>
  <c r="N7505" i="5"/>
  <c r="J7501" i="5"/>
  <c r="N7501" i="5"/>
  <c r="N7497" i="5"/>
  <c r="N7493" i="5"/>
  <c r="N7489" i="5"/>
  <c r="N7485" i="5"/>
  <c r="N7481" i="5"/>
  <c r="N7477" i="5"/>
  <c r="N7473" i="5"/>
  <c r="N7469" i="5"/>
  <c r="N7465" i="5"/>
  <c r="J7461" i="5"/>
  <c r="N7461" i="5"/>
  <c r="N7457" i="5"/>
  <c r="N7453" i="5"/>
  <c r="N7449" i="5"/>
  <c r="N7445" i="5"/>
  <c r="N7441" i="5"/>
  <c r="N7437" i="5"/>
  <c r="N7433" i="5"/>
  <c r="N7429" i="5"/>
  <c r="N7425" i="5"/>
  <c r="J7421" i="5"/>
  <c r="N7421" i="5"/>
  <c r="J7417" i="5"/>
  <c r="N7417" i="5"/>
  <c r="N7413" i="5"/>
  <c r="N7409" i="5"/>
  <c r="N7405" i="5"/>
  <c r="N7401" i="5"/>
  <c r="N7397" i="5"/>
  <c r="N7393" i="5"/>
  <c r="J7389" i="5"/>
  <c r="N7389" i="5"/>
  <c r="N7385" i="5"/>
  <c r="N7381" i="5"/>
  <c r="N7377" i="5"/>
  <c r="N7373" i="5"/>
  <c r="N7369" i="5"/>
  <c r="N7365" i="5"/>
  <c r="N7361" i="5"/>
  <c r="N7357" i="5"/>
  <c r="N7353" i="5"/>
  <c r="N7349" i="5"/>
  <c r="N7345" i="5"/>
  <c r="N7341" i="5"/>
  <c r="N7337" i="5"/>
  <c r="N7333" i="5"/>
  <c r="N7329" i="5"/>
  <c r="J7325" i="5"/>
  <c r="N7325" i="5"/>
  <c r="N7321" i="5"/>
  <c r="J7317" i="5"/>
  <c r="N7317" i="5"/>
  <c r="N7313" i="5"/>
  <c r="N7309" i="5"/>
  <c r="N7305" i="5"/>
  <c r="N7301" i="5"/>
  <c r="N7297" i="5"/>
  <c r="N7293" i="5"/>
  <c r="N7289" i="5"/>
  <c r="N7285" i="5"/>
  <c r="N7281" i="5"/>
  <c r="N7277" i="5"/>
  <c r="N7273" i="5"/>
  <c r="J7269" i="5"/>
  <c r="N7269" i="5"/>
  <c r="N7265" i="5"/>
  <c r="N7261" i="5"/>
  <c r="N7257" i="5"/>
  <c r="N7253" i="5"/>
  <c r="N7249" i="5"/>
  <c r="N7245" i="5"/>
  <c r="N7241" i="5"/>
  <c r="N7237" i="5"/>
  <c r="N7233" i="5"/>
  <c r="N7229" i="5"/>
  <c r="J7225" i="5"/>
  <c r="N7225" i="5"/>
  <c r="N7221" i="5"/>
  <c r="N7217" i="5"/>
  <c r="N7213" i="5"/>
  <c r="N7209" i="5"/>
  <c r="N7205" i="5"/>
  <c r="N7201" i="5"/>
  <c r="N7197" i="5"/>
  <c r="N7193" i="5"/>
  <c r="N7189" i="5"/>
  <c r="N7185" i="5"/>
  <c r="N7181" i="5"/>
  <c r="N7177" i="5"/>
  <c r="N7173" i="5"/>
  <c r="N7169" i="5"/>
  <c r="N7165" i="5"/>
  <c r="N7161" i="5"/>
  <c r="J7157" i="5"/>
  <c r="N7157" i="5"/>
  <c r="N7153" i="5"/>
  <c r="N7149" i="5"/>
  <c r="N7145" i="5"/>
  <c r="N7141" i="5"/>
  <c r="N7137" i="5"/>
  <c r="N7133" i="5"/>
  <c r="J7129" i="5"/>
  <c r="N7129" i="5"/>
  <c r="N7125" i="5"/>
  <c r="N7121" i="5"/>
  <c r="N7117" i="5"/>
  <c r="N7113" i="5"/>
  <c r="N7109" i="5"/>
  <c r="N7105" i="5"/>
  <c r="N7101" i="5"/>
  <c r="N7097" i="5"/>
  <c r="N7093" i="5"/>
  <c r="N7089" i="5"/>
  <c r="J7085" i="5"/>
  <c r="N7085" i="5"/>
  <c r="N7081" i="5"/>
  <c r="N7077" i="5"/>
  <c r="N7073" i="5"/>
  <c r="N7069" i="5"/>
  <c r="N7065" i="5"/>
  <c r="N7061" i="5"/>
  <c r="N7057" i="5"/>
  <c r="N7053" i="5"/>
  <c r="N7049" i="5"/>
  <c r="N7045" i="5"/>
  <c r="N7041" i="5"/>
  <c r="N7037" i="5"/>
  <c r="N7033" i="5"/>
  <c r="N7029" i="5"/>
  <c r="N7025" i="5"/>
  <c r="N7021" i="5"/>
  <c r="J7017" i="5"/>
  <c r="N7017" i="5"/>
  <c r="N7013" i="5"/>
  <c r="N7009" i="5"/>
  <c r="N7005" i="5"/>
  <c r="N7001" i="5"/>
  <c r="N6997" i="5"/>
  <c r="J6993" i="5"/>
  <c r="N6993" i="5"/>
  <c r="N6989" i="5"/>
  <c r="N6985" i="5"/>
  <c r="N6981" i="5"/>
  <c r="N6977" i="5"/>
  <c r="N6973" i="5"/>
  <c r="N6969" i="5"/>
  <c r="N6965" i="5"/>
  <c r="N6961" i="5"/>
  <c r="N6957" i="5"/>
  <c r="N6953" i="5"/>
  <c r="N6949" i="5"/>
  <c r="N6945" i="5"/>
  <c r="N6941" i="5"/>
  <c r="N6937" i="5"/>
  <c r="N6933" i="5"/>
  <c r="N6929" i="5"/>
  <c r="N6925" i="5"/>
  <c r="N6921" i="5"/>
  <c r="N6917" i="5"/>
  <c r="N6913" i="5"/>
  <c r="N6909" i="5"/>
  <c r="N6905" i="5"/>
  <c r="N6901" i="5"/>
  <c r="N6897" i="5"/>
  <c r="N6893" i="5"/>
  <c r="N6889" i="5"/>
  <c r="N6885" i="5"/>
  <c r="N6881" i="5"/>
  <c r="N6877" i="5"/>
  <c r="N6873" i="5"/>
  <c r="N6869" i="5"/>
  <c r="J6865" i="5"/>
  <c r="N6865" i="5"/>
  <c r="N6861" i="5"/>
  <c r="N6857" i="5"/>
  <c r="N6853" i="5"/>
  <c r="N6849" i="5"/>
  <c r="N6845" i="5"/>
  <c r="N6841" i="5"/>
  <c r="J6837" i="5"/>
  <c r="N6837" i="5"/>
  <c r="N6833" i="5"/>
  <c r="N6829" i="5"/>
  <c r="N6825" i="5"/>
  <c r="N6821" i="5"/>
  <c r="N6817" i="5"/>
  <c r="N6813" i="5"/>
  <c r="N6809" i="5"/>
  <c r="N6805" i="5"/>
  <c r="J6801" i="5"/>
  <c r="N6801" i="5"/>
  <c r="N6797" i="5"/>
  <c r="N6793" i="5"/>
  <c r="N6789" i="5"/>
  <c r="J6785" i="5"/>
  <c r="N6785" i="5"/>
  <c r="N6781" i="5"/>
  <c r="N6777" i="5"/>
  <c r="N6773" i="5"/>
  <c r="N6769" i="5"/>
  <c r="N6765" i="5"/>
  <c r="N6761" i="5"/>
  <c r="N6757" i="5"/>
  <c r="N6753" i="5"/>
  <c r="J6749" i="5"/>
  <c r="N6749" i="5"/>
  <c r="N6745" i="5"/>
  <c r="N6741" i="5"/>
  <c r="N6737" i="5"/>
  <c r="N6733" i="5"/>
  <c r="N6729" i="5"/>
  <c r="J6725" i="5"/>
  <c r="N6725" i="5"/>
  <c r="N6721" i="5"/>
  <c r="N6717" i="5"/>
  <c r="N6713" i="5"/>
  <c r="N6709" i="5"/>
  <c r="N6705" i="5"/>
  <c r="N6701" i="5"/>
  <c r="N6697" i="5"/>
  <c r="N6693" i="5"/>
  <c r="J6689" i="5"/>
  <c r="N6689" i="5"/>
  <c r="N6685" i="5"/>
  <c r="N6681" i="5"/>
  <c r="N6677" i="5"/>
  <c r="N6673" i="5"/>
  <c r="N6669" i="5"/>
  <c r="N6665" i="5"/>
  <c r="N6661" i="5"/>
  <c r="N6657" i="5"/>
  <c r="J6653" i="5"/>
  <c r="N6653" i="5"/>
  <c r="N6649" i="5"/>
  <c r="N6645" i="5"/>
  <c r="N6641" i="5"/>
  <c r="J6637" i="5"/>
  <c r="N6637" i="5"/>
  <c r="N6633" i="5"/>
  <c r="N6629" i="5"/>
  <c r="N6625" i="5"/>
  <c r="N6621" i="5"/>
  <c r="N6617" i="5"/>
  <c r="N6613" i="5"/>
  <c r="N6609" i="5"/>
  <c r="N6605" i="5"/>
  <c r="N6601" i="5"/>
  <c r="N6597" i="5"/>
  <c r="J6593" i="5"/>
  <c r="N6593" i="5"/>
  <c r="N6589" i="5"/>
  <c r="N6585" i="5"/>
  <c r="N6581" i="5"/>
  <c r="N6577" i="5"/>
  <c r="J6573" i="5"/>
  <c r="N6573" i="5"/>
  <c r="N6569" i="5"/>
  <c r="N6565" i="5"/>
  <c r="N6561" i="5"/>
  <c r="J6557" i="5"/>
  <c r="N6557" i="5"/>
  <c r="N6553" i="5"/>
  <c r="N6549" i="5"/>
  <c r="N6545" i="5"/>
  <c r="N6541" i="5"/>
  <c r="N6537" i="5"/>
  <c r="J6533" i="5"/>
  <c r="N6533" i="5"/>
  <c r="N6529" i="5"/>
  <c r="J6525" i="5"/>
  <c r="N6525" i="5"/>
  <c r="N6521" i="5"/>
  <c r="N6517" i="5"/>
  <c r="N6513" i="5"/>
  <c r="N6509" i="5"/>
  <c r="J6505" i="5"/>
  <c r="N6505" i="5"/>
  <c r="J6501" i="5"/>
  <c r="N6501" i="5"/>
  <c r="N6497" i="5"/>
  <c r="N6493" i="5"/>
  <c r="N6489" i="5"/>
  <c r="N6485" i="5"/>
  <c r="N6481" i="5"/>
  <c r="N6477" i="5"/>
  <c r="N6473" i="5"/>
  <c r="N6469" i="5"/>
  <c r="N6465" i="5"/>
  <c r="J6461" i="5"/>
  <c r="N6461" i="5"/>
  <c r="J6457" i="5"/>
  <c r="N6457" i="5"/>
  <c r="N6453" i="5"/>
  <c r="N6449" i="5"/>
  <c r="J6445" i="5"/>
  <c r="N6445" i="5"/>
  <c r="N6441" i="5"/>
  <c r="J6437" i="5"/>
  <c r="N6437" i="5"/>
  <c r="N6433" i="5"/>
  <c r="J6429" i="5"/>
  <c r="N6429" i="5"/>
  <c r="N6425" i="5"/>
  <c r="N6421" i="5"/>
  <c r="N6417" i="5"/>
  <c r="N6413" i="5"/>
  <c r="N6409" i="5"/>
  <c r="J6405" i="5"/>
  <c r="N6405" i="5"/>
  <c r="N6401" i="5"/>
  <c r="N6397" i="5"/>
  <c r="N6393" i="5"/>
  <c r="N6389" i="5"/>
  <c r="N6385" i="5"/>
  <c r="J6381" i="5"/>
  <c r="N6381" i="5"/>
  <c r="N6377" i="5"/>
  <c r="N6373" i="5"/>
  <c r="N6369" i="5"/>
  <c r="J6365" i="5"/>
  <c r="N6365" i="5"/>
  <c r="N6361" i="5"/>
  <c r="N6357" i="5"/>
  <c r="N6353" i="5"/>
  <c r="N6349" i="5"/>
  <c r="N6345" i="5"/>
  <c r="N6341" i="5"/>
  <c r="N6337" i="5"/>
  <c r="J6333" i="5"/>
  <c r="N6333" i="5"/>
  <c r="N6329" i="5"/>
  <c r="N6325" i="5"/>
  <c r="J6321" i="5"/>
  <c r="N6321" i="5"/>
  <c r="N6317" i="5"/>
  <c r="N6313" i="5"/>
  <c r="N6309" i="5"/>
  <c r="N6305" i="5"/>
  <c r="N6301" i="5"/>
  <c r="J6297" i="5"/>
  <c r="N6297" i="5"/>
  <c r="N6293" i="5"/>
  <c r="N6289" i="5"/>
  <c r="N6285" i="5"/>
  <c r="N6281" i="5"/>
  <c r="N6277" i="5"/>
  <c r="N6273" i="5"/>
  <c r="N6269" i="5"/>
  <c r="N6265" i="5"/>
  <c r="N6261" i="5"/>
  <c r="J6257" i="5"/>
  <c r="N6257" i="5"/>
  <c r="J6253" i="5"/>
  <c r="N6253" i="5"/>
  <c r="N6249" i="5"/>
  <c r="N6245" i="5"/>
  <c r="N6241" i="5"/>
  <c r="N6237" i="5"/>
  <c r="N6233" i="5"/>
  <c r="J6229" i="5"/>
  <c r="N6229" i="5"/>
  <c r="N6225" i="5"/>
  <c r="N6221" i="5"/>
  <c r="N6217" i="5"/>
  <c r="N6213" i="5"/>
  <c r="N6209" i="5"/>
  <c r="N6205" i="5"/>
  <c r="N6201" i="5"/>
  <c r="N6197" i="5"/>
  <c r="J6193" i="5"/>
  <c r="N6193" i="5"/>
  <c r="J6189" i="5"/>
  <c r="N6189" i="5"/>
  <c r="N6185" i="5"/>
  <c r="N6181" i="5"/>
  <c r="N6177" i="5"/>
  <c r="J6173" i="5"/>
  <c r="N6173" i="5"/>
  <c r="N6169" i="5"/>
  <c r="J6165" i="5"/>
  <c r="N6165" i="5"/>
  <c r="N6161" i="5"/>
  <c r="N6157" i="5"/>
  <c r="N6153" i="5"/>
  <c r="N6149" i="5"/>
  <c r="N6145" i="5"/>
  <c r="N6141" i="5"/>
  <c r="N6137" i="5"/>
  <c r="N6133" i="5"/>
  <c r="N6129" i="5"/>
  <c r="N6125" i="5"/>
  <c r="N6121" i="5"/>
  <c r="N6117" i="5"/>
  <c r="N6113" i="5"/>
  <c r="N6109" i="5"/>
  <c r="N6105" i="5"/>
  <c r="N6101" i="5"/>
  <c r="J6097" i="5"/>
  <c r="N6097" i="5"/>
  <c r="N6093" i="5"/>
  <c r="N6089" i="5"/>
  <c r="N6085" i="5"/>
  <c r="N6081" i="5"/>
  <c r="N6077" i="5"/>
  <c r="N6073" i="5"/>
  <c r="N6069" i="5"/>
  <c r="N6065" i="5"/>
  <c r="N6061" i="5"/>
  <c r="N6057" i="5"/>
  <c r="N6053" i="5"/>
  <c r="N6049" i="5"/>
  <c r="N6045" i="5"/>
  <c r="N6041" i="5"/>
  <c r="N6037" i="5"/>
  <c r="N6033" i="5"/>
  <c r="N6029" i="5"/>
  <c r="N6025" i="5"/>
  <c r="N6021" i="5"/>
  <c r="N6017" i="5"/>
  <c r="J6013" i="5"/>
  <c r="N6013" i="5"/>
  <c r="N6009" i="5"/>
  <c r="N6005" i="5"/>
  <c r="N6001" i="5"/>
  <c r="N5997" i="5"/>
  <c r="N5993" i="5"/>
  <c r="N5989" i="5"/>
  <c r="N5985" i="5"/>
  <c r="N5981" i="5"/>
  <c r="N5977" i="5"/>
  <c r="N5973" i="5"/>
  <c r="N5969" i="5"/>
  <c r="N5965" i="5"/>
  <c r="N5961" i="5"/>
  <c r="N5957" i="5"/>
  <c r="J5953" i="5"/>
  <c r="N5953" i="5"/>
  <c r="N5949" i="5"/>
  <c r="N5945" i="5"/>
  <c r="N5941" i="5"/>
  <c r="N5937" i="5"/>
  <c r="N5933" i="5"/>
  <c r="N5929" i="5"/>
  <c r="N5925" i="5"/>
  <c r="J5921" i="5"/>
  <c r="N5921" i="5"/>
  <c r="N5917" i="5"/>
  <c r="N5913" i="5"/>
  <c r="N5909" i="5"/>
  <c r="N5905" i="5"/>
  <c r="N5901" i="5"/>
  <c r="N5897" i="5"/>
  <c r="N5893" i="5"/>
  <c r="N5889" i="5"/>
  <c r="J5885" i="5"/>
  <c r="N5885" i="5"/>
  <c r="N5881" i="5"/>
  <c r="N5877" i="5"/>
  <c r="N5873" i="5"/>
  <c r="N5869" i="5"/>
  <c r="N5865" i="5"/>
  <c r="N5861" i="5"/>
  <c r="N5857" i="5"/>
  <c r="N5853" i="5"/>
  <c r="N5849" i="5"/>
  <c r="N5845" i="5"/>
  <c r="N5841" i="5"/>
  <c r="J5837" i="5"/>
  <c r="N5837" i="5"/>
  <c r="N5833" i="5"/>
  <c r="N5829" i="5"/>
  <c r="N5825" i="5"/>
  <c r="N5821" i="5"/>
  <c r="N5817" i="5"/>
  <c r="N5813" i="5"/>
  <c r="N5809" i="5"/>
  <c r="N5805" i="5"/>
  <c r="N5801" i="5"/>
  <c r="N5797" i="5"/>
  <c r="N5793" i="5"/>
  <c r="N5789" i="5"/>
  <c r="N5785" i="5"/>
  <c r="N5781" i="5"/>
  <c r="N5777" i="5"/>
  <c r="N5773" i="5"/>
  <c r="N5769" i="5"/>
  <c r="N5765" i="5"/>
  <c r="N5761" i="5"/>
  <c r="N5757" i="5"/>
  <c r="N5753" i="5"/>
  <c r="N5749" i="5"/>
  <c r="N5745" i="5"/>
  <c r="N5741" i="5"/>
  <c r="N5737" i="5"/>
  <c r="N5733" i="5"/>
  <c r="N5729" i="5"/>
  <c r="N5725" i="5"/>
  <c r="N5721" i="5"/>
  <c r="N5717" i="5"/>
  <c r="J5713" i="5"/>
  <c r="N5713" i="5"/>
  <c r="N5709" i="5"/>
  <c r="N5705" i="5"/>
  <c r="N5701" i="5"/>
  <c r="N5697" i="5"/>
  <c r="N5693" i="5"/>
  <c r="N5689" i="5"/>
  <c r="N5685" i="5"/>
  <c r="N5681" i="5"/>
  <c r="J5677" i="5"/>
  <c r="N5677" i="5"/>
  <c r="N5673" i="5"/>
  <c r="N5669" i="5"/>
  <c r="N5665" i="5"/>
  <c r="N5661" i="5"/>
  <c r="N5657" i="5"/>
  <c r="N5653" i="5"/>
  <c r="N5649" i="5"/>
  <c r="N5645" i="5"/>
  <c r="J5641" i="5"/>
  <c r="N5641" i="5"/>
  <c r="N5637" i="5"/>
  <c r="N5633" i="5"/>
  <c r="N5629" i="5"/>
  <c r="N5625" i="5"/>
  <c r="N5621" i="5"/>
  <c r="N5617" i="5"/>
  <c r="N5613" i="5"/>
  <c r="N5609" i="5"/>
  <c r="N5605" i="5"/>
  <c r="N5601" i="5"/>
  <c r="N5597" i="5"/>
  <c r="N5593" i="5"/>
  <c r="J5589" i="5"/>
  <c r="N5589" i="5"/>
  <c r="N5585" i="5"/>
  <c r="N5581" i="5"/>
  <c r="N5577" i="5"/>
  <c r="N5573" i="5"/>
  <c r="N5569" i="5"/>
  <c r="N5565" i="5"/>
  <c r="N5561" i="5"/>
  <c r="N5557" i="5"/>
  <c r="N5553" i="5"/>
  <c r="N5549" i="5"/>
  <c r="N5545" i="5"/>
  <c r="N5541" i="5"/>
  <c r="N5537" i="5"/>
  <c r="N5533" i="5"/>
  <c r="N5529" i="5"/>
  <c r="N5525" i="5"/>
  <c r="J5521" i="5"/>
  <c r="N5521" i="5"/>
  <c r="J5517" i="5"/>
  <c r="N5517" i="5"/>
  <c r="J5513" i="5"/>
  <c r="N5513" i="5"/>
  <c r="N5509" i="5"/>
  <c r="N5505" i="5"/>
  <c r="N5501" i="5"/>
  <c r="N5497" i="5"/>
  <c r="J5493" i="5"/>
  <c r="N5493" i="5"/>
  <c r="N5489" i="5"/>
  <c r="N5485" i="5"/>
  <c r="N5481" i="5"/>
  <c r="N5477" i="5"/>
  <c r="N5473" i="5"/>
  <c r="N5469" i="5"/>
  <c r="N5465" i="5"/>
  <c r="J5461" i="5"/>
  <c r="N5461" i="5"/>
  <c r="N5457" i="5"/>
  <c r="N5453" i="5"/>
  <c r="N5449" i="5"/>
  <c r="N5445" i="5"/>
  <c r="N5441" i="5"/>
  <c r="N5437" i="5"/>
  <c r="J5433" i="5"/>
  <c r="N5433" i="5"/>
  <c r="N5429" i="5"/>
  <c r="N5425" i="5"/>
  <c r="N5421" i="5"/>
  <c r="J5417" i="5"/>
  <c r="N5417" i="5"/>
  <c r="N5413" i="5"/>
  <c r="N5409" i="5"/>
  <c r="N5405" i="5"/>
  <c r="N5401" i="5"/>
  <c r="N5397" i="5"/>
  <c r="N5393" i="5"/>
  <c r="N5389" i="5"/>
  <c r="N5385" i="5"/>
  <c r="N5381" i="5"/>
  <c r="N5377" i="5"/>
  <c r="N5373" i="5"/>
  <c r="N5369" i="5"/>
  <c r="J5365" i="5"/>
  <c r="N5365" i="5"/>
  <c r="J5361" i="5"/>
  <c r="N5361" i="5"/>
  <c r="J5357" i="5"/>
  <c r="N5357" i="5"/>
  <c r="J5353" i="5"/>
  <c r="N5353" i="5"/>
  <c r="N5349" i="5"/>
  <c r="J5345" i="5"/>
  <c r="N5345" i="5"/>
  <c r="J5341" i="5"/>
  <c r="N5341" i="5"/>
  <c r="N5337" i="5"/>
  <c r="N5333" i="5"/>
  <c r="J5329" i="5"/>
  <c r="N5329" i="5"/>
  <c r="N5325" i="5"/>
  <c r="N5321" i="5"/>
  <c r="N5317" i="5"/>
  <c r="N5313" i="5"/>
  <c r="N5309" i="5"/>
  <c r="N5305" i="5"/>
  <c r="N5301" i="5"/>
  <c r="J5297" i="5"/>
  <c r="N5297" i="5"/>
  <c r="J5293" i="5"/>
  <c r="N5293" i="5"/>
  <c r="N5289" i="5"/>
  <c r="N5285" i="5"/>
  <c r="N5281" i="5"/>
  <c r="J5277" i="5"/>
  <c r="N5277" i="5"/>
  <c r="J5273" i="5"/>
  <c r="N5273" i="5"/>
  <c r="N5269" i="5"/>
  <c r="N5265" i="5"/>
  <c r="N5261" i="5"/>
  <c r="N5257" i="5"/>
  <c r="N5253" i="5"/>
  <c r="N5249" i="5"/>
  <c r="N5245" i="5"/>
  <c r="N5241" i="5"/>
  <c r="J5237" i="5"/>
  <c r="N5237" i="5"/>
  <c r="J5233" i="5"/>
  <c r="N5233" i="5"/>
  <c r="N5229" i="5"/>
  <c r="N5225" i="5"/>
  <c r="N5221" i="5"/>
  <c r="N5217" i="5"/>
  <c r="N5213" i="5"/>
  <c r="N5209" i="5"/>
  <c r="N5205" i="5"/>
  <c r="N5201" i="5"/>
  <c r="N5197" i="5"/>
  <c r="N5193" i="5"/>
  <c r="N5189" i="5"/>
  <c r="N5185" i="5"/>
  <c r="N5181" i="5"/>
  <c r="N5177" i="5"/>
  <c r="N5173" i="5"/>
  <c r="J5169" i="5"/>
  <c r="N5169" i="5"/>
  <c r="N5165" i="5"/>
  <c r="N5161" i="5"/>
  <c r="J5157" i="5"/>
  <c r="N5157" i="5"/>
  <c r="J5153" i="5"/>
  <c r="N5153" i="5"/>
  <c r="N5149" i="5"/>
  <c r="N5145" i="5"/>
  <c r="N5141" i="5"/>
  <c r="N5137" i="5"/>
  <c r="N5133" i="5"/>
  <c r="N5129" i="5"/>
  <c r="N5125" i="5"/>
  <c r="N5121" i="5"/>
  <c r="N5117" i="5"/>
  <c r="N5113" i="5"/>
  <c r="N5109" i="5"/>
  <c r="J5105" i="5"/>
  <c r="N5105" i="5"/>
  <c r="N5101" i="5"/>
  <c r="N5097" i="5"/>
  <c r="N5093" i="5"/>
  <c r="N5089" i="5"/>
  <c r="N5085" i="5"/>
  <c r="N5081" i="5"/>
  <c r="N5077" i="5"/>
  <c r="N5073" i="5"/>
  <c r="N5069" i="5"/>
  <c r="N5065" i="5"/>
  <c r="N5061" i="5"/>
  <c r="N5057" i="5"/>
  <c r="J5053" i="5"/>
  <c r="N5053" i="5"/>
  <c r="J5049" i="5"/>
  <c r="N5049" i="5"/>
  <c r="N5045" i="5"/>
  <c r="N5041" i="5"/>
  <c r="N5037" i="5"/>
  <c r="J5033" i="5"/>
  <c r="N5033" i="5"/>
  <c r="N5029" i="5"/>
  <c r="N5025" i="5"/>
  <c r="N5021" i="5"/>
  <c r="J5017" i="5"/>
  <c r="N5017" i="5"/>
  <c r="N5013" i="5"/>
  <c r="N5009" i="5"/>
  <c r="N5005" i="5"/>
  <c r="J5001" i="5"/>
  <c r="N5001" i="5"/>
  <c r="N4997" i="5"/>
  <c r="N4993" i="5"/>
  <c r="N4989" i="5"/>
  <c r="N4985" i="5"/>
  <c r="N4981" i="5"/>
  <c r="N4977" i="5"/>
  <c r="N4973" i="5"/>
  <c r="J4969" i="5"/>
  <c r="N4969" i="5"/>
  <c r="N4965" i="5"/>
  <c r="N4961" i="5"/>
  <c r="N4957" i="5"/>
  <c r="N4953" i="5"/>
  <c r="J4949" i="5"/>
  <c r="N4949" i="5"/>
  <c r="N4945" i="5"/>
  <c r="N4941" i="5"/>
  <c r="N4937" i="5"/>
  <c r="N4933" i="5"/>
  <c r="N4929" i="5"/>
  <c r="N4925" i="5"/>
  <c r="N4921" i="5"/>
  <c r="N4917" i="5"/>
  <c r="N4913" i="5"/>
  <c r="N4909" i="5"/>
  <c r="J4905" i="5"/>
  <c r="N4905" i="5"/>
  <c r="N4901" i="5"/>
  <c r="N4897" i="5"/>
  <c r="N4893" i="5"/>
  <c r="J4889" i="5"/>
  <c r="N4889" i="5"/>
  <c r="N4885" i="5"/>
  <c r="N4881" i="5"/>
  <c r="N4877" i="5"/>
  <c r="N4873" i="5"/>
  <c r="J4869" i="5"/>
  <c r="N4869" i="5"/>
  <c r="N4865" i="5"/>
  <c r="N4861" i="5"/>
  <c r="N4857" i="5"/>
  <c r="N4853" i="5"/>
  <c r="J4849" i="5"/>
  <c r="N4849" i="5"/>
  <c r="N4845" i="5"/>
  <c r="N4841" i="5"/>
  <c r="N4837" i="5"/>
  <c r="N4833" i="5"/>
  <c r="N4829" i="5"/>
  <c r="N4825" i="5"/>
  <c r="N4821" i="5"/>
  <c r="N4817" i="5"/>
  <c r="J4813" i="5"/>
  <c r="N4813" i="5"/>
  <c r="N4809" i="5"/>
  <c r="N4805" i="5"/>
  <c r="N4801" i="5"/>
  <c r="N4797" i="5"/>
  <c r="J4793" i="5"/>
  <c r="N4793" i="5"/>
  <c r="N4789" i="5"/>
  <c r="N4785" i="5"/>
  <c r="N4781" i="5"/>
  <c r="N4777" i="5"/>
  <c r="N4773" i="5"/>
  <c r="N4769" i="5"/>
  <c r="N4765" i="5"/>
  <c r="J4761" i="5"/>
  <c r="N4761" i="5"/>
  <c r="N4757" i="5"/>
  <c r="N4753" i="5"/>
  <c r="N4749" i="5"/>
  <c r="N4745" i="5"/>
  <c r="N4741" i="5"/>
  <c r="J4737" i="5"/>
  <c r="N4737" i="5"/>
  <c r="N4733" i="5"/>
  <c r="J4729" i="5"/>
  <c r="N4729" i="5"/>
  <c r="N4725" i="5"/>
  <c r="N4721" i="5"/>
  <c r="N4717" i="5"/>
  <c r="N4713" i="5"/>
  <c r="N4709" i="5"/>
  <c r="N4705" i="5"/>
  <c r="N4701" i="5"/>
  <c r="N4697" i="5"/>
  <c r="N4693" i="5"/>
  <c r="N4689" i="5"/>
  <c r="N4685" i="5"/>
  <c r="N4681" i="5"/>
  <c r="J4677" i="5"/>
  <c r="N4677" i="5"/>
  <c r="N4673" i="5"/>
  <c r="N4669" i="5"/>
  <c r="N4665" i="5"/>
  <c r="N4661" i="5"/>
  <c r="N4657" i="5"/>
  <c r="N4653" i="5"/>
  <c r="N4649" i="5"/>
  <c r="J4645" i="5"/>
  <c r="N4645" i="5"/>
  <c r="N4641" i="5"/>
  <c r="N4637" i="5"/>
  <c r="J4633" i="5"/>
  <c r="N4633" i="5"/>
  <c r="N4629" i="5"/>
  <c r="N4625" i="5"/>
  <c r="N4621" i="5"/>
  <c r="N4617" i="5"/>
  <c r="N4613" i="5"/>
  <c r="N4609" i="5"/>
  <c r="N4605" i="5"/>
  <c r="N4601" i="5"/>
  <c r="N4597" i="5"/>
  <c r="J4593" i="5"/>
  <c r="N4593" i="5"/>
  <c r="N4589" i="5"/>
  <c r="N4585" i="5"/>
  <c r="N4581" i="5"/>
  <c r="N4577" i="5"/>
  <c r="J4573" i="5"/>
  <c r="N4573" i="5"/>
  <c r="N4569" i="5"/>
  <c r="N4565" i="5"/>
  <c r="N4561" i="5"/>
  <c r="N4557" i="5"/>
  <c r="N4553" i="5"/>
  <c r="N4549" i="5"/>
  <c r="N4545" i="5"/>
  <c r="N4541" i="5"/>
  <c r="N4537" i="5"/>
  <c r="N4533" i="5"/>
  <c r="J4529" i="5"/>
  <c r="N4529" i="5"/>
  <c r="N4525" i="5"/>
  <c r="N4521" i="5"/>
  <c r="N4517" i="5"/>
  <c r="N4513" i="5"/>
  <c r="N4509" i="5"/>
  <c r="N4505" i="5"/>
  <c r="J4501" i="5"/>
  <c r="N4501" i="5"/>
  <c r="N4497" i="5"/>
  <c r="N4493" i="5"/>
  <c r="N4489" i="5"/>
  <c r="N4485" i="5"/>
  <c r="N4481" i="5"/>
  <c r="N4477" i="5"/>
  <c r="N4473" i="5"/>
  <c r="N4469" i="5"/>
  <c r="N4465" i="5"/>
  <c r="N4461" i="5"/>
  <c r="N4457" i="5"/>
  <c r="N4453" i="5"/>
  <c r="N4449" i="5"/>
  <c r="J4445" i="5"/>
  <c r="N4445" i="5"/>
  <c r="N4441" i="5"/>
  <c r="N4437" i="5"/>
  <c r="J4433" i="5"/>
  <c r="N4433" i="5"/>
  <c r="N4429" i="5"/>
  <c r="N4425" i="5"/>
  <c r="N4421" i="5"/>
  <c r="N4417" i="5"/>
  <c r="N4413" i="5"/>
  <c r="N4409" i="5"/>
  <c r="N4405" i="5"/>
  <c r="N4401" i="5"/>
  <c r="N4397" i="5"/>
  <c r="N4393" i="5"/>
  <c r="N4389" i="5"/>
  <c r="N4385" i="5"/>
  <c r="N4381" i="5"/>
  <c r="J4377" i="5"/>
  <c r="N4377" i="5"/>
  <c r="N4373" i="5"/>
  <c r="N4369" i="5"/>
  <c r="N4365" i="5"/>
  <c r="N4361" i="5"/>
  <c r="J4357" i="5"/>
  <c r="N4357" i="5"/>
  <c r="N4353" i="5"/>
  <c r="N4349" i="5"/>
  <c r="N4345" i="5"/>
  <c r="N4341" i="5"/>
  <c r="N4337" i="5"/>
  <c r="N4333" i="5"/>
  <c r="N4329" i="5"/>
  <c r="N4325" i="5"/>
  <c r="N4321" i="5"/>
  <c r="N4317" i="5"/>
  <c r="N4313" i="5"/>
  <c r="J4309" i="5"/>
  <c r="N4309" i="5"/>
  <c r="N4305" i="5"/>
  <c r="N4301" i="5"/>
  <c r="N4297" i="5"/>
  <c r="J4293" i="5"/>
  <c r="N4293" i="5"/>
  <c r="J4289" i="5"/>
  <c r="N4289" i="5"/>
  <c r="J4285" i="5"/>
  <c r="N4285" i="5"/>
  <c r="N4281" i="5"/>
  <c r="J4277" i="5"/>
  <c r="N4277" i="5"/>
  <c r="N4273" i="5"/>
  <c r="N4269" i="5"/>
  <c r="J4265" i="5"/>
  <c r="N4265" i="5"/>
  <c r="J4261" i="5"/>
  <c r="N4261" i="5"/>
  <c r="N4257" i="5"/>
  <c r="N4253" i="5"/>
  <c r="N4249" i="5"/>
  <c r="N4245" i="5"/>
  <c r="J4241" i="5"/>
  <c r="N4241" i="5"/>
  <c r="N4237" i="5"/>
  <c r="J4233" i="5"/>
  <c r="N4233" i="5"/>
  <c r="N4229" i="5"/>
  <c r="N4225" i="5"/>
  <c r="N4221" i="5"/>
  <c r="N4217" i="5"/>
  <c r="N4213" i="5"/>
  <c r="N4209" i="5"/>
  <c r="N4205" i="5"/>
  <c r="N4201" i="5"/>
  <c r="N4197" i="5"/>
  <c r="N4193" i="5"/>
  <c r="N4189" i="5"/>
  <c r="J4185" i="5"/>
  <c r="N4185" i="5"/>
  <c r="N4181" i="5"/>
  <c r="N4177" i="5"/>
  <c r="N4173" i="5"/>
  <c r="N4169" i="5"/>
  <c r="N4165" i="5"/>
  <c r="N4161" i="5"/>
  <c r="J4157" i="5"/>
  <c r="N4157" i="5"/>
  <c r="N4153" i="5"/>
  <c r="N4149" i="5"/>
  <c r="N4145" i="5"/>
  <c r="N4141" i="5"/>
  <c r="J4137" i="5"/>
  <c r="N4137" i="5"/>
  <c r="N4133" i="5"/>
  <c r="N4129" i="5"/>
  <c r="N4125" i="5"/>
  <c r="N4121" i="5"/>
  <c r="J4117" i="5"/>
  <c r="N4117" i="5"/>
  <c r="N4113" i="5"/>
  <c r="N4109" i="5"/>
  <c r="N4105" i="5"/>
  <c r="N4101" i="5"/>
  <c r="N4097" i="5"/>
  <c r="J4093" i="5"/>
  <c r="N4093" i="5"/>
  <c r="N4089" i="5"/>
  <c r="N4085" i="5"/>
  <c r="J4081" i="5"/>
  <c r="N4081" i="5"/>
  <c r="N4077" i="5"/>
  <c r="N4073" i="5"/>
  <c r="J4069" i="5"/>
  <c r="N4069" i="5"/>
  <c r="N4065" i="5"/>
  <c r="N4061" i="5"/>
  <c r="N4057" i="5"/>
  <c r="N4053" i="5"/>
  <c r="N4049" i="5"/>
  <c r="J4045" i="5"/>
  <c r="N4045" i="5"/>
  <c r="N4041" i="5"/>
  <c r="N4037" i="5"/>
  <c r="J4033" i="5"/>
  <c r="N4033" i="5"/>
  <c r="N4029" i="5"/>
  <c r="N4025" i="5"/>
  <c r="N4021" i="5"/>
  <c r="N4017" i="5"/>
  <c r="N4013" i="5"/>
  <c r="N4009" i="5"/>
  <c r="N4005" i="5"/>
  <c r="N4001" i="5"/>
  <c r="N3997" i="5"/>
  <c r="J3993" i="5"/>
  <c r="N3993" i="5"/>
  <c r="N3989" i="5"/>
  <c r="N3985" i="5"/>
  <c r="J3981" i="5"/>
  <c r="N3981" i="5"/>
  <c r="N3977" i="5"/>
  <c r="N3973" i="5"/>
  <c r="N3969" i="5"/>
  <c r="J3965" i="5"/>
  <c r="N3965" i="5"/>
  <c r="N3961" i="5"/>
  <c r="N3957" i="5"/>
  <c r="N3953" i="5"/>
  <c r="N3949" i="5"/>
  <c r="N3945" i="5"/>
  <c r="N3941" i="5"/>
  <c r="J3937" i="5"/>
  <c r="N3937" i="5"/>
  <c r="N3933" i="5"/>
  <c r="N3929" i="5"/>
  <c r="N3925" i="5"/>
  <c r="N3921" i="5"/>
  <c r="N3917" i="5"/>
  <c r="N3913" i="5"/>
  <c r="N3909" i="5"/>
  <c r="N3905" i="5"/>
  <c r="N3901" i="5"/>
  <c r="N3897" i="5"/>
  <c r="J3893" i="5"/>
  <c r="N3893" i="5"/>
  <c r="N3889" i="5"/>
  <c r="N3885" i="5"/>
  <c r="N3881" i="5"/>
  <c r="N3877" i="5"/>
  <c r="N3873" i="5"/>
  <c r="N3869" i="5"/>
  <c r="N3865" i="5"/>
  <c r="N3861" i="5"/>
  <c r="N3857" i="5"/>
  <c r="N3853" i="5"/>
  <c r="N3849" i="5"/>
  <c r="N3845" i="5"/>
  <c r="N3841" i="5"/>
  <c r="J3837" i="5"/>
  <c r="N3837" i="5"/>
  <c r="N3833" i="5"/>
  <c r="J3829" i="5"/>
  <c r="N3829" i="5"/>
  <c r="N3825" i="5"/>
  <c r="N3821" i="5"/>
  <c r="N3817" i="5"/>
  <c r="N3813" i="5"/>
  <c r="N3809" i="5"/>
  <c r="N3805" i="5"/>
  <c r="N3801" i="5"/>
  <c r="N3797" i="5"/>
  <c r="N3793" i="5"/>
  <c r="N3789" i="5"/>
  <c r="N3785" i="5"/>
  <c r="N3781" i="5"/>
  <c r="N3777" i="5"/>
  <c r="N3773" i="5"/>
  <c r="N3769" i="5"/>
  <c r="N3765" i="5"/>
  <c r="N3761" i="5"/>
  <c r="N3757" i="5"/>
  <c r="J3753" i="5"/>
  <c r="N3753" i="5"/>
  <c r="N3749" i="5"/>
  <c r="N3745" i="5"/>
  <c r="N3741" i="5"/>
  <c r="N3737" i="5"/>
  <c r="N3733" i="5"/>
  <c r="N3729" i="5"/>
  <c r="N3725" i="5"/>
  <c r="N3721" i="5"/>
  <c r="N3717" i="5"/>
  <c r="N3713" i="5"/>
  <c r="N3709" i="5"/>
  <c r="N3705" i="5"/>
  <c r="N3701" i="5"/>
  <c r="N3697" i="5"/>
  <c r="N3693" i="5"/>
  <c r="J3689" i="5"/>
  <c r="N3689" i="5"/>
  <c r="N3685" i="5"/>
  <c r="J3681" i="5"/>
  <c r="N3681" i="5"/>
  <c r="N3677" i="5"/>
  <c r="N3673" i="5"/>
  <c r="J3669" i="5"/>
  <c r="N3669" i="5"/>
  <c r="N3665" i="5"/>
  <c r="J3661" i="5"/>
  <c r="N3661" i="5"/>
  <c r="N3657" i="5"/>
  <c r="N3653" i="5"/>
  <c r="N3649" i="5"/>
  <c r="N3645" i="5"/>
  <c r="N3641" i="5"/>
  <c r="N3637" i="5"/>
  <c r="N3633" i="5"/>
  <c r="N3629" i="5"/>
  <c r="N3625" i="5"/>
  <c r="N3621" i="5"/>
  <c r="J3617" i="5"/>
  <c r="N3617" i="5"/>
  <c r="N3613" i="5"/>
  <c r="N3609" i="5"/>
  <c r="N3605" i="5"/>
  <c r="N3601" i="5"/>
  <c r="J3597" i="5"/>
  <c r="N3597" i="5"/>
  <c r="N3593" i="5"/>
  <c r="N3589" i="5"/>
  <c r="N3585" i="5"/>
  <c r="J3581" i="5"/>
  <c r="N3581" i="5"/>
  <c r="N3577" i="5"/>
  <c r="N3573" i="5"/>
  <c r="N3569" i="5"/>
  <c r="N3565" i="5"/>
  <c r="N3561" i="5"/>
  <c r="N3557" i="5"/>
  <c r="N3553" i="5"/>
  <c r="J3549" i="5"/>
  <c r="N3549" i="5"/>
  <c r="N3545" i="5"/>
  <c r="N3541" i="5"/>
  <c r="N3537" i="5"/>
  <c r="N3533" i="5"/>
  <c r="N3529" i="5"/>
  <c r="N3525" i="5"/>
  <c r="N3521" i="5"/>
  <c r="N3517" i="5"/>
  <c r="N3513" i="5"/>
  <c r="N3509" i="5"/>
  <c r="N3505" i="5"/>
  <c r="N3501" i="5"/>
  <c r="N3497" i="5"/>
  <c r="N3493" i="5"/>
  <c r="N3489" i="5"/>
  <c r="J3485" i="5"/>
  <c r="N3485" i="5"/>
  <c r="N3481" i="5"/>
  <c r="N3477" i="5"/>
  <c r="N3473" i="5"/>
  <c r="N3469" i="5"/>
  <c r="J3465" i="5"/>
  <c r="N3465" i="5"/>
  <c r="N3461" i="5"/>
  <c r="N3457" i="5"/>
  <c r="N3453" i="5"/>
  <c r="N3449" i="5"/>
  <c r="N3445" i="5"/>
  <c r="N3441" i="5"/>
  <c r="N3437" i="5"/>
  <c r="N3433" i="5"/>
  <c r="N3429" i="5"/>
  <c r="N3425" i="5"/>
  <c r="N3421" i="5"/>
  <c r="N3417" i="5"/>
  <c r="N3413" i="5"/>
  <c r="N3409" i="5"/>
  <c r="N3405" i="5"/>
  <c r="N3401" i="5"/>
  <c r="N3397" i="5"/>
  <c r="N3393" i="5"/>
  <c r="N3389" i="5"/>
  <c r="J3385" i="5"/>
  <c r="N3385" i="5"/>
  <c r="J3381" i="5"/>
  <c r="N3381" i="5"/>
  <c r="N3377" i="5"/>
  <c r="J3373" i="5"/>
  <c r="N3373" i="5"/>
  <c r="J3369" i="5"/>
  <c r="N3369" i="5"/>
  <c r="J3365" i="5"/>
  <c r="N3365" i="5"/>
  <c r="N3361" i="5"/>
  <c r="N3357" i="5"/>
  <c r="N3353" i="5"/>
  <c r="N3349" i="5"/>
  <c r="J3345" i="5"/>
  <c r="N3345" i="5"/>
  <c r="N3341" i="5"/>
  <c r="N3337" i="5"/>
  <c r="N3333" i="5"/>
  <c r="J3329" i="5"/>
  <c r="N3329" i="5"/>
  <c r="N3325" i="5"/>
  <c r="N3321" i="5"/>
  <c r="N3317" i="5"/>
  <c r="N3313" i="5"/>
  <c r="N3309" i="5"/>
  <c r="N3305" i="5"/>
  <c r="N3301" i="5"/>
  <c r="N3297" i="5"/>
  <c r="N3293" i="5"/>
  <c r="J3289" i="5"/>
  <c r="N3289" i="5"/>
  <c r="J3285" i="5"/>
  <c r="N3285" i="5"/>
  <c r="N3281" i="5"/>
  <c r="N3277" i="5"/>
  <c r="N3273" i="5"/>
  <c r="N3269" i="5"/>
  <c r="N3265" i="5"/>
  <c r="J3261" i="5"/>
  <c r="N3261" i="5"/>
  <c r="N3257" i="5"/>
  <c r="N3253" i="5"/>
  <c r="N3249" i="5"/>
  <c r="N3245" i="5"/>
  <c r="N3241" i="5"/>
  <c r="N3237" i="5"/>
  <c r="N3233" i="5"/>
  <c r="N3229" i="5"/>
  <c r="N3225" i="5"/>
  <c r="N3221" i="5"/>
  <c r="N3217" i="5"/>
  <c r="N3213" i="5"/>
  <c r="N3209" i="5"/>
  <c r="N3205" i="5"/>
  <c r="J3201" i="5"/>
  <c r="N3201" i="5"/>
  <c r="N3197" i="5"/>
  <c r="N3193" i="5"/>
  <c r="N3189" i="5"/>
  <c r="N3185" i="5"/>
  <c r="N3181" i="5"/>
  <c r="N3177" i="5"/>
  <c r="N3173" i="5"/>
  <c r="N3169" i="5"/>
  <c r="N3165" i="5"/>
  <c r="N3161" i="5"/>
  <c r="N3157" i="5"/>
  <c r="N3153" i="5"/>
  <c r="N3149" i="5"/>
  <c r="N3145" i="5"/>
  <c r="N3141" i="5"/>
  <c r="N3137" i="5"/>
  <c r="N3133" i="5"/>
  <c r="N3129" i="5"/>
  <c r="N3125" i="5"/>
  <c r="N3121" i="5"/>
  <c r="N3117" i="5"/>
  <c r="N3113" i="5"/>
  <c r="J3109" i="5"/>
  <c r="N3109" i="5"/>
  <c r="N3105" i="5"/>
  <c r="N3101" i="5"/>
  <c r="J3097" i="5"/>
  <c r="N3097" i="5"/>
  <c r="N3093" i="5"/>
  <c r="N3089" i="5"/>
  <c r="N3085" i="5"/>
  <c r="N3081" i="5"/>
  <c r="N3077" i="5"/>
  <c r="N3073" i="5"/>
  <c r="N3069" i="5"/>
  <c r="N3065" i="5"/>
  <c r="N3061" i="5"/>
  <c r="N3057" i="5"/>
  <c r="N3053" i="5"/>
  <c r="N3049" i="5"/>
  <c r="N3045" i="5"/>
  <c r="N3041" i="5"/>
  <c r="J3037" i="5"/>
  <c r="N3037" i="5"/>
  <c r="N3033" i="5"/>
  <c r="N3029" i="5"/>
  <c r="N3025" i="5"/>
  <c r="N3021" i="5"/>
  <c r="J3017" i="5"/>
  <c r="N3017" i="5"/>
  <c r="N3013" i="5"/>
  <c r="N3009" i="5"/>
  <c r="N3005" i="5"/>
  <c r="N3001" i="5"/>
  <c r="N2997" i="5"/>
  <c r="N2993" i="5"/>
  <c r="N2989" i="5"/>
  <c r="N2985" i="5"/>
  <c r="N2981" i="5"/>
  <c r="N2977" i="5"/>
  <c r="N2973" i="5"/>
  <c r="J2969" i="5"/>
  <c r="N2969" i="5"/>
  <c r="J2965" i="5"/>
  <c r="N2965" i="5"/>
  <c r="J2961" i="5"/>
  <c r="N2961" i="5"/>
  <c r="N2957" i="5"/>
  <c r="N2953" i="5"/>
  <c r="N2949" i="5"/>
  <c r="N2945" i="5"/>
  <c r="N2941" i="5"/>
  <c r="N2937" i="5"/>
  <c r="N2933" i="5"/>
  <c r="N2929" i="5"/>
  <c r="N2925" i="5"/>
  <c r="N2921" i="5"/>
  <c r="N2917" i="5"/>
  <c r="N2913" i="5"/>
  <c r="N2909" i="5"/>
  <c r="N2905" i="5"/>
  <c r="N2901" i="5"/>
  <c r="N2897" i="5"/>
  <c r="J2893" i="5"/>
  <c r="N2893" i="5"/>
  <c r="N2889" i="5"/>
  <c r="N2885" i="5"/>
  <c r="N2881" i="5"/>
  <c r="N2877" i="5"/>
  <c r="N2873" i="5"/>
  <c r="N2869" i="5"/>
  <c r="N2865" i="5"/>
  <c r="J2861" i="5"/>
  <c r="N2861" i="5"/>
  <c r="N2857" i="5"/>
  <c r="N2853" i="5"/>
  <c r="N2849" i="5"/>
  <c r="N2845" i="5"/>
  <c r="N2841" i="5"/>
  <c r="N2837" i="5"/>
  <c r="N2833" i="5"/>
  <c r="N2829" i="5"/>
  <c r="N2825" i="5"/>
  <c r="J2821" i="5"/>
  <c r="N2821" i="5"/>
  <c r="N2817" i="5"/>
  <c r="N2813" i="5"/>
  <c r="J2809" i="5"/>
  <c r="N2809" i="5"/>
  <c r="N2805" i="5"/>
  <c r="J2801" i="5"/>
  <c r="N2801" i="5"/>
  <c r="N2797" i="5"/>
  <c r="N2793" i="5"/>
  <c r="N2789" i="5"/>
  <c r="N2785" i="5"/>
  <c r="N2781" i="5"/>
  <c r="J2777" i="5"/>
  <c r="N2777" i="5"/>
  <c r="N2773" i="5"/>
  <c r="N2769" i="5"/>
  <c r="J2765" i="5"/>
  <c r="N2765" i="5"/>
  <c r="N2761" i="5"/>
  <c r="N2757" i="5"/>
  <c r="N2753" i="5"/>
  <c r="N2749" i="5"/>
  <c r="N2745" i="5"/>
  <c r="N2741" i="5"/>
  <c r="N2737" i="5"/>
  <c r="N2733" i="5"/>
  <c r="N2729" i="5"/>
  <c r="N2725" i="5"/>
  <c r="N2721" i="5"/>
  <c r="J2717" i="5"/>
  <c r="N2717" i="5"/>
  <c r="N2713" i="5"/>
  <c r="N2709" i="5"/>
  <c r="N2705" i="5"/>
  <c r="J2701" i="5"/>
  <c r="N2701" i="5"/>
  <c r="N2697" i="5"/>
  <c r="N2693" i="5"/>
  <c r="J2689" i="5"/>
  <c r="N2689" i="5"/>
  <c r="N2685" i="5"/>
  <c r="N2681" i="5"/>
  <c r="N2677" i="5"/>
  <c r="N2673" i="5"/>
  <c r="N2669" i="5"/>
  <c r="N2665" i="5"/>
  <c r="N2661" i="5"/>
  <c r="N2657" i="5"/>
  <c r="N2653" i="5"/>
  <c r="N2649" i="5"/>
  <c r="N2645" i="5"/>
  <c r="N2641" i="5"/>
  <c r="N2637" i="5"/>
  <c r="J2633" i="5"/>
  <c r="N2633" i="5"/>
  <c r="N2629" i="5"/>
  <c r="N2625" i="5"/>
  <c r="N2621" i="5"/>
  <c r="N2617" i="5"/>
  <c r="N2613" i="5"/>
  <c r="N2609" i="5"/>
  <c r="N2605" i="5"/>
  <c r="N2601" i="5"/>
  <c r="N2597" i="5"/>
  <c r="N2593" i="5"/>
  <c r="N2589" i="5"/>
  <c r="N2585" i="5"/>
  <c r="N2581" i="5"/>
  <c r="N2577" i="5"/>
  <c r="N2573" i="5"/>
  <c r="J2569" i="5"/>
  <c r="N2569" i="5"/>
  <c r="N2565" i="5"/>
  <c r="N2561" i="5"/>
  <c r="N2557" i="5"/>
  <c r="N2553" i="5"/>
  <c r="N2549" i="5"/>
  <c r="N2545" i="5"/>
  <c r="N2541" i="5"/>
  <c r="N2537" i="5"/>
  <c r="N2533" i="5"/>
  <c r="N2529" i="5"/>
  <c r="N2525" i="5"/>
  <c r="J2521" i="5"/>
  <c r="N2521" i="5"/>
  <c r="N2517" i="5"/>
  <c r="N2513" i="5"/>
  <c r="N2509" i="5"/>
  <c r="J2505" i="5"/>
  <c r="N2505" i="5"/>
  <c r="N2501" i="5"/>
  <c r="N2497" i="5"/>
  <c r="J2493" i="5"/>
  <c r="N2493" i="5"/>
  <c r="N2489" i="5"/>
  <c r="N2485" i="5"/>
  <c r="N2481" i="5"/>
  <c r="N2477" i="5"/>
  <c r="J2473" i="5"/>
  <c r="N2473" i="5"/>
  <c r="N2469" i="5"/>
  <c r="J2465" i="5"/>
  <c r="N2465" i="5"/>
  <c r="N2461" i="5"/>
  <c r="N2457" i="5"/>
  <c r="J2453" i="5"/>
  <c r="N2453" i="5"/>
  <c r="N2449" i="5"/>
  <c r="N2445" i="5"/>
  <c r="J2441" i="5"/>
  <c r="N2441" i="5"/>
  <c r="N2437" i="5"/>
  <c r="N2433" i="5"/>
  <c r="N2429" i="5"/>
  <c r="N2425" i="5"/>
  <c r="N2421" i="5"/>
  <c r="N2417" i="5"/>
  <c r="J2413" i="5"/>
  <c r="N2413" i="5"/>
  <c r="N2409" i="5"/>
  <c r="N2405" i="5"/>
  <c r="N2401" i="5"/>
  <c r="J2397" i="5"/>
  <c r="N2397" i="5"/>
  <c r="N2393" i="5"/>
  <c r="N2389" i="5"/>
  <c r="N2385" i="5"/>
  <c r="N2381" i="5"/>
  <c r="N2377" i="5"/>
  <c r="N2373" i="5"/>
  <c r="N2369" i="5"/>
  <c r="N2365" i="5"/>
  <c r="N2361" i="5"/>
  <c r="N2357" i="5"/>
  <c r="N2353" i="5"/>
  <c r="N2349" i="5"/>
  <c r="J2345" i="5"/>
  <c r="N2345" i="5"/>
  <c r="N2341" i="5"/>
  <c r="N2337" i="5"/>
  <c r="N2333" i="5"/>
  <c r="N2329" i="5"/>
  <c r="N2325" i="5"/>
  <c r="N2321" i="5"/>
  <c r="N2317" i="5"/>
  <c r="J2313" i="5"/>
  <c r="N2313" i="5"/>
  <c r="N2309" i="5"/>
  <c r="N2305" i="5"/>
  <c r="N2301" i="5"/>
  <c r="N2297" i="5"/>
  <c r="J2293" i="5"/>
  <c r="N2293" i="5"/>
  <c r="J2289" i="5"/>
  <c r="N2289" i="5"/>
  <c r="N2285" i="5"/>
  <c r="N2281" i="5"/>
  <c r="N2277" i="5"/>
  <c r="N2273" i="5"/>
  <c r="N2269" i="5"/>
  <c r="N2265" i="5"/>
  <c r="N2261" i="5"/>
  <c r="N2257" i="5"/>
  <c r="N2253" i="5"/>
  <c r="N2249" i="5"/>
  <c r="J2245" i="5"/>
  <c r="N2245" i="5"/>
  <c r="N2241" i="5"/>
  <c r="N2237" i="5"/>
  <c r="N2233" i="5"/>
  <c r="N2229" i="5"/>
  <c r="J2225" i="5"/>
  <c r="N2225" i="5"/>
  <c r="N2221" i="5"/>
  <c r="N2217" i="5"/>
  <c r="J2213" i="5"/>
  <c r="N2213" i="5"/>
  <c r="N2209" i="5"/>
  <c r="N2205" i="5"/>
  <c r="N2201" i="5"/>
  <c r="N2197" i="5"/>
  <c r="N2193" i="5"/>
  <c r="N2189" i="5"/>
  <c r="N2185" i="5"/>
  <c r="N2181" i="5"/>
  <c r="N2177" i="5"/>
  <c r="N2173" i="5"/>
  <c r="N2169" i="5"/>
  <c r="N2165" i="5"/>
  <c r="J2161" i="5"/>
  <c r="N2161" i="5"/>
  <c r="N2157" i="5"/>
  <c r="N2153" i="5"/>
  <c r="J2149" i="5"/>
  <c r="N2149" i="5"/>
  <c r="N2145" i="5"/>
  <c r="N2141" i="5"/>
  <c r="N2137" i="5"/>
  <c r="N2133" i="5"/>
  <c r="N2129" i="5"/>
  <c r="N2125" i="5"/>
  <c r="N2121" i="5"/>
  <c r="N2117" i="5"/>
  <c r="N2113" i="5"/>
  <c r="N2109" i="5"/>
  <c r="N2105" i="5"/>
  <c r="J2101" i="5"/>
  <c r="N2101" i="5"/>
  <c r="N2097" i="5"/>
  <c r="N2093" i="5"/>
  <c r="J2089" i="5"/>
  <c r="N2089" i="5"/>
  <c r="N2085" i="5"/>
  <c r="N2081" i="5"/>
  <c r="N2077" i="5"/>
  <c r="N2073" i="5"/>
  <c r="J2069" i="5"/>
  <c r="N2069" i="5"/>
  <c r="J2065" i="5"/>
  <c r="N2065" i="5"/>
  <c r="N2061" i="5"/>
  <c r="N2057" i="5"/>
  <c r="N2053" i="5"/>
  <c r="N2049" i="5"/>
  <c r="N2045" i="5"/>
  <c r="N2041" i="5"/>
  <c r="N2037" i="5"/>
  <c r="N2033" i="5"/>
  <c r="N2029" i="5"/>
  <c r="J2025" i="5"/>
  <c r="N2025" i="5"/>
  <c r="N2021" i="5"/>
  <c r="N2017" i="5"/>
  <c r="N2013" i="5"/>
  <c r="N2009" i="5"/>
  <c r="N2005" i="5"/>
  <c r="J2001" i="5"/>
  <c r="N2001" i="5"/>
  <c r="N1997" i="5"/>
  <c r="J1993" i="5"/>
  <c r="N1993" i="5"/>
  <c r="N1989" i="5"/>
  <c r="N1985" i="5"/>
  <c r="J1981" i="5"/>
  <c r="N1981" i="5"/>
  <c r="N1977" i="5"/>
  <c r="N1973" i="5"/>
  <c r="N1969" i="5"/>
  <c r="N1965" i="5"/>
  <c r="J1961" i="5"/>
  <c r="N1961" i="5"/>
  <c r="N1957" i="5"/>
  <c r="N1953" i="5"/>
  <c r="J1949" i="5"/>
  <c r="N1949" i="5"/>
  <c r="N1945" i="5"/>
  <c r="N1941" i="5"/>
  <c r="N1937" i="5"/>
  <c r="N1933" i="5"/>
  <c r="N1929" i="5"/>
  <c r="N1925" i="5"/>
  <c r="N1921" i="5"/>
  <c r="N1917" i="5"/>
  <c r="N1913" i="5"/>
  <c r="N1909" i="5"/>
  <c r="J1905" i="5"/>
  <c r="N1905" i="5"/>
  <c r="N1901" i="5"/>
  <c r="N1897" i="5"/>
  <c r="N1893" i="5"/>
  <c r="N1889" i="5"/>
  <c r="N1885" i="5"/>
  <c r="J1881" i="5"/>
  <c r="N1881" i="5"/>
  <c r="N1877" i="5"/>
  <c r="N1873" i="5"/>
  <c r="N1869" i="5"/>
  <c r="J1865" i="5"/>
  <c r="N1865" i="5"/>
  <c r="N1861" i="5"/>
  <c r="N1857" i="5"/>
  <c r="N1853" i="5"/>
  <c r="N1849" i="5"/>
  <c r="J1845" i="5"/>
  <c r="N1845" i="5"/>
  <c r="N1841" i="5"/>
  <c r="N1837" i="5"/>
  <c r="N1833" i="5"/>
  <c r="N1829" i="5"/>
  <c r="N1825" i="5"/>
  <c r="J1821" i="5"/>
  <c r="N1821" i="5"/>
  <c r="J1817" i="5"/>
  <c r="N1817" i="5"/>
  <c r="N1813" i="5"/>
  <c r="N1809" i="5"/>
  <c r="N1805" i="5"/>
  <c r="N1801" i="5"/>
  <c r="J1797" i="5"/>
  <c r="N1797" i="5"/>
  <c r="N1793" i="5"/>
  <c r="N1789" i="5"/>
  <c r="N1785" i="5"/>
  <c r="J1781" i="5"/>
  <c r="N1781" i="5"/>
  <c r="N1777" i="5"/>
  <c r="J1773" i="5"/>
  <c r="N1773" i="5"/>
  <c r="J1769" i="5"/>
  <c r="N1769" i="5"/>
  <c r="N1765" i="5"/>
  <c r="N1761" i="5"/>
  <c r="N1757" i="5"/>
  <c r="N1753" i="5"/>
  <c r="N1749" i="5"/>
  <c r="N1745" i="5"/>
  <c r="J1741" i="5"/>
  <c r="N1741" i="5"/>
  <c r="N1737" i="5"/>
  <c r="N1733" i="5"/>
  <c r="N1729" i="5"/>
  <c r="N1725" i="5"/>
  <c r="N1721" i="5"/>
  <c r="N1717" i="5"/>
  <c r="J1713" i="5"/>
  <c r="N1713" i="5"/>
  <c r="N1709" i="5"/>
  <c r="N1705" i="5"/>
  <c r="N1701" i="5"/>
  <c r="J1697" i="5"/>
  <c r="N1697" i="5"/>
  <c r="N1693" i="5"/>
  <c r="N1689" i="5"/>
  <c r="N1685" i="5"/>
  <c r="N1681" i="5"/>
  <c r="N1677" i="5"/>
  <c r="N1673" i="5"/>
  <c r="J1669" i="5"/>
  <c r="N1669" i="5"/>
  <c r="N1665" i="5"/>
  <c r="N1661" i="5"/>
  <c r="N1657" i="5"/>
  <c r="N1653" i="5"/>
  <c r="J1649" i="5"/>
  <c r="N1649" i="5"/>
  <c r="N1645" i="5"/>
  <c r="N1641" i="5"/>
  <c r="N1637" i="5"/>
  <c r="N1633" i="5"/>
  <c r="N1629" i="5"/>
  <c r="N1625" i="5"/>
  <c r="N1621" i="5"/>
  <c r="N1617" i="5"/>
  <c r="N1613" i="5"/>
  <c r="N1609" i="5"/>
  <c r="N1605" i="5"/>
  <c r="N1601" i="5"/>
  <c r="J1597" i="5"/>
  <c r="N1597" i="5"/>
  <c r="N1593" i="5"/>
  <c r="N1589" i="5"/>
  <c r="N1585" i="5"/>
  <c r="J1581" i="5"/>
  <c r="N1581" i="5"/>
  <c r="N1577" i="5"/>
  <c r="N1573" i="5"/>
  <c r="N1569" i="5"/>
  <c r="J1565" i="5"/>
  <c r="N1565" i="5"/>
  <c r="N1561" i="5"/>
  <c r="J1557" i="5"/>
  <c r="N1557" i="5"/>
  <c r="N1553" i="5"/>
  <c r="N1549" i="5"/>
  <c r="N1545" i="5"/>
  <c r="N1541" i="5"/>
  <c r="J1537" i="5"/>
  <c r="N1537" i="5"/>
  <c r="N1533" i="5"/>
  <c r="N1529" i="5"/>
  <c r="N1525" i="5"/>
  <c r="N1521" i="5"/>
  <c r="N1517" i="5"/>
  <c r="J1513" i="5"/>
  <c r="N1513" i="5"/>
  <c r="N1509" i="5"/>
  <c r="J1505" i="5"/>
  <c r="N1505" i="5"/>
  <c r="N1501" i="5"/>
  <c r="N1497" i="5"/>
  <c r="J1493" i="5"/>
  <c r="N1493" i="5"/>
  <c r="N1489" i="5"/>
  <c r="J1485" i="5"/>
  <c r="N1485" i="5"/>
  <c r="N1481" i="5"/>
  <c r="N1477" i="5"/>
  <c r="N1473" i="5"/>
  <c r="J1469" i="5"/>
  <c r="N1469" i="5"/>
  <c r="N1465" i="5"/>
  <c r="N1461" i="5"/>
  <c r="N1457" i="5"/>
  <c r="N1453" i="5"/>
  <c r="N1449" i="5"/>
  <c r="J1445" i="5"/>
  <c r="N1445" i="5"/>
  <c r="N1441" i="5"/>
  <c r="N1437" i="5"/>
  <c r="N1433" i="5"/>
  <c r="N1429" i="5"/>
  <c r="N1425" i="5"/>
  <c r="N1421" i="5"/>
  <c r="J1417" i="5"/>
  <c r="N1417" i="5"/>
  <c r="N1413" i="5"/>
  <c r="N1409" i="5"/>
  <c r="J1405" i="5"/>
  <c r="N1405" i="5"/>
  <c r="N1401" i="5"/>
  <c r="J1397" i="5"/>
  <c r="N1397" i="5"/>
  <c r="N1393" i="5"/>
  <c r="N1389" i="5"/>
  <c r="N1385" i="5"/>
  <c r="N1381" i="5"/>
  <c r="N1377" i="5"/>
  <c r="N1373" i="5"/>
  <c r="N1369" i="5"/>
  <c r="N1365" i="5"/>
  <c r="N1361" i="5"/>
  <c r="N1357" i="5"/>
  <c r="N1353" i="5"/>
  <c r="N1349" i="5"/>
  <c r="N1345" i="5"/>
  <c r="J1341" i="5"/>
  <c r="N1341" i="5"/>
  <c r="J1337" i="5"/>
  <c r="N1337" i="5"/>
  <c r="J1333" i="5"/>
  <c r="N1333" i="5"/>
  <c r="J1329" i="5"/>
  <c r="N1329" i="5"/>
  <c r="N1325" i="5"/>
  <c r="N1321" i="5"/>
  <c r="N1317" i="5"/>
  <c r="N1313" i="5"/>
  <c r="J1309" i="5"/>
  <c r="N1309" i="5"/>
  <c r="N1305" i="5"/>
  <c r="N1301" i="5"/>
  <c r="N1297" i="5"/>
  <c r="N1293" i="5"/>
  <c r="N1289" i="5"/>
  <c r="N1285" i="5"/>
  <c r="N1281" i="5"/>
  <c r="N1277" i="5"/>
  <c r="N1273" i="5"/>
  <c r="N1269" i="5"/>
  <c r="N1265" i="5"/>
  <c r="N1261" i="5"/>
  <c r="N1257" i="5"/>
  <c r="N1253" i="5"/>
  <c r="N1249" i="5"/>
  <c r="N1245" i="5"/>
  <c r="N1241" i="5"/>
  <c r="N1237" i="5"/>
  <c r="N1233" i="5"/>
  <c r="N1229" i="5"/>
  <c r="N1225" i="5"/>
  <c r="N1221" i="5"/>
  <c r="N1217" i="5"/>
  <c r="N1213" i="5"/>
  <c r="N1209" i="5"/>
  <c r="N1205" i="5"/>
  <c r="N1201" i="5"/>
  <c r="N1197" i="5"/>
  <c r="N1193" i="5"/>
  <c r="N1189" i="5"/>
  <c r="N1185" i="5"/>
  <c r="J1181" i="5"/>
  <c r="N1181" i="5"/>
  <c r="N1177" i="5"/>
  <c r="N1173" i="5"/>
  <c r="N1169" i="5"/>
  <c r="N1165" i="5"/>
  <c r="N1161" i="5"/>
  <c r="N1157" i="5"/>
  <c r="N1153" i="5"/>
  <c r="J1149" i="5"/>
  <c r="N1149" i="5"/>
  <c r="N1145" i="5"/>
  <c r="J1141" i="5"/>
  <c r="N1141" i="5"/>
  <c r="N1137" i="5"/>
  <c r="N1133" i="5"/>
  <c r="N1129" i="5"/>
  <c r="J1125" i="5"/>
  <c r="N1125" i="5"/>
  <c r="J1121" i="5"/>
  <c r="N1121" i="5"/>
  <c r="N1117" i="5"/>
  <c r="N1113" i="5"/>
  <c r="N1109" i="5"/>
  <c r="N1105" i="5"/>
  <c r="N1101" i="5"/>
  <c r="N1097" i="5"/>
  <c r="N1093" i="5"/>
  <c r="J1089" i="5"/>
  <c r="N1089" i="5"/>
  <c r="N1085" i="5"/>
  <c r="N1081" i="5"/>
  <c r="J1077" i="5"/>
  <c r="N1077" i="5"/>
  <c r="N1073" i="5"/>
  <c r="N1069" i="5"/>
  <c r="N1065" i="5"/>
  <c r="N1061" i="5"/>
  <c r="N1057" i="5"/>
  <c r="N1053" i="5"/>
  <c r="N1049" i="5"/>
  <c r="N1045" i="5"/>
  <c r="J1041" i="5"/>
  <c r="N1041" i="5"/>
  <c r="J1037" i="5"/>
  <c r="N1037" i="5"/>
  <c r="N1033" i="5"/>
  <c r="N1029" i="5"/>
  <c r="N1025" i="5"/>
  <c r="N1021" i="5"/>
  <c r="N1017" i="5"/>
  <c r="N1013" i="5"/>
  <c r="N1009" i="5"/>
  <c r="N1005" i="5"/>
  <c r="N1001" i="5"/>
  <c r="N997" i="5"/>
  <c r="N993" i="5"/>
  <c r="N989" i="5"/>
  <c r="N985" i="5"/>
  <c r="N981" i="5"/>
  <c r="N977" i="5"/>
  <c r="N973" i="5"/>
  <c r="N969" i="5"/>
  <c r="N965" i="5"/>
  <c r="J961" i="5"/>
  <c r="N961" i="5"/>
  <c r="N957" i="5"/>
  <c r="N953" i="5"/>
  <c r="N949" i="5"/>
  <c r="N945" i="5"/>
  <c r="N941" i="5"/>
  <c r="N937" i="5"/>
  <c r="N933" i="5"/>
  <c r="J929" i="5"/>
  <c r="N929" i="5"/>
  <c r="N925" i="5"/>
  <c r="J921" i="5"/>
  <c r="N921" i="5"/>
  <c r="N917" i="5"/>
  <c r="N913" i="5"/>
  <c r="N909" i="5"/>
  <c r="J905" i="5"/>
  <c r="N905" i="5"/>
  <c r="J901" i="5"/>
  <c r="N901" i="5"/>
  <c r="N897" i="5"/>
  <c r="N893" i="5"/>
  <c r="J889" i="5"/>
  <c r="N889" i="5"/>
  <c r="N885" i="5"/>
  <c r="N881" i="5"/>
  <c r="N877" i="5"/>
  <c r="N873" i="5"/>
  <c r="N869" i="5"/>
  <c r="N865" i="5"/>
  <c r="N861" i="5"/>
  <c r="N857" i="5"/>
  <c r="N853" i="5"/>
  <c r="N849" i="5"/>
  <c r="N845" i="5"/>
  <c r="N841" i="5"/>
  <c r="N837" i="5"/>
  <c r="N833" i="5"/>
  <c r="J829" i="5"/>
  <c r="N829" i="5"/>
  <c r="N825" i="5"/>
  <c r="N821" i="5"/>
  <c r="N817" i="5"/>
  <c r="N813" i="5"/>
  <c r="N809" i="5"/>
  <c r="N805" i="5"/>
  <c r="N801" i="5"/>
  <c r="N797" i="5"/>
  <c r="N793" i="5"/>
  <c r="N789" i="5"/>
  <c r="N785" i="5"/>
  <c r="N781" i="5"/>
  <c r="N777" i="5"/>
  <c r="N773" i="5"/>
  <c r="N769" i="5"/>
  <c r="J765" i="5"/>
  <c r="N765" i="5"/>
  <c r="N761" i="5"/>
  <c r="N757" i="5"/>
  <c r="J753" i="5"/>
  <c r="N753" i="5"/>
  <c r="N749" i="5"/>
  <c r="N745" i="5"/>
  <c r="J741" i="5"/>
  <c r="N741" i="5"/>
  <c r="N737" i="5"/>
  <c r="J733" i="5"/>
  <c r="N733" i="5"/>
  <c r="N729" i="5"/>
  <c r="N725" i="5"/>
  <c r="N721" i="5"/>
  <c r="N717" i="5"/>
  <c r="J713" i="5"/>
  <c r="N713" i="5"/>
  <c r="N709" i="5"/>
  <c r="N705" i="5"/>
  <c r="N701" i="5"/>
  <c r="N697" i="5"/>
  <c r="J693" i="5"/>
  <c r="N693" i="5"/>
  <c r="N689" i="5"/>
  <c r="N685" i="5"/>
  <c r="N681" i="5"/>
  <c r="N677" i="5"/>
  <c r="N673" i="5"/>
  <c r="J669" i="5"/>
  <c r="N669" i="5"/>
  <c r="N665" i="5"/>
  <c r="N661" i="5"/>
  <c r="N657" i="5"/>
  <c r="J653" i="5"/>
  <c r="N653" i="5"/>
  <c r="N649" i="5"/>
  <c r="N645" i="5"/>
  <c r="N641" i="5"/>
  <c r="N637" i="5"/>
  <c r="N633" i="5"/>
  <c r="N629" i="5"/>
  <c r="J625" i="5"/>
  <c r="N625" i="5"/>
  <c r="N621" i="5"/>
  <c r="N617" i="5"/>
  <c r="N613" i="5"/>
  <c r="N609" i="5"/>
  <c r="N605" i="5"/>
  <c r="N601" i="5"/>
  <c r="N597" i="5"/>
  <c r="J593" i="5"/>
  <c r="N593" i="5"/>
  <c r="J589" i="5"/>
  <c r="N589" i="5"/>
  <c r="N585" i="5"/>
  <c r="N581" i="5"/>
  <c r="N577" i="5"/>
  <c r="J573" i="5"/>
  <c r="N573" i="5"/>
  <c r="N569" i="5"/>
  <c r="N565" i="5"/>
  <c r="N561" i="5"/>
  <c r="N557" i="5"/>
  <c r="N553" i="5"/>
  <c r="N549" i="5"/>
  <c r="N545" i="5"/>
  <c r="N541" i="5"/>
  <c r="N537" i="5"/>
  <c r="N533" i="5"/>
  <c r="N529" i="5"/>
  <c r="N525" i="5"/>
  <c r="N521" i="5"/>
  <c r="N517" i="5"/>
  <c r="N513" i="5"/>
  <c r="N509" i="5"/>
  <c r="N505" i="5"/>
  <c r="J501" i="5"/>
  <c r="N501" i="5"/>
  <c r="J497" i="5"/>
  <c r="N497" i="5"/>
  <c r="N493" i="5"/>
  <c r="N489" i="5"/>
  <c r="N485" i="5"/>
  <c r="J481" i="5"/>
  <c r="N481" i="5"/>
  <c r="J477" i="5"/>
  <c r="N477" i="5"/>
  <c r="N473" i="5"/>
  <c r="N469" i="5"/>
  <c r="N465" i="5"/>
  <c r="N461" i="5"/>
  <c r="N457" i="5"/>
  <c r="N453" i="5"/>
  <c r="J449" i="5"/>
  <c r="N449" i="5"/>
  <c r="N445" i="5"/>
  <c r="N441" i="5"/>
  <c r="N437" i="5"/>
  <c r="N433" i="5"/>
  <c r="N429" i="5"/>
  <c r="N425" i="5"/>
  <c r="N421" i="5"/>
  <c r="N417" i="5"/>
  <c r="N413" i="5"/>
  <c r="N409" i="5"/>
  <c r="N405" i="5"/>
  <c r="N401" i="5"/>
  <c r="N397" i="5"/>
  <c r="N393" i="5"/>
  <c r="N389" i="5"/>
  <c r="N385" i="5"/>
  <c r="N381" i="5"/>
  <c r="J377" i="5"/>
  <c r="N377" i="5"/>
  <c r="N373" i="5"/>
  <c r="N369" i="5"/>
  <c r="N365" i="5"/>
  <c r="N361" i="5"/>
  <c r="N357" i="5"/>
  <c r="N353" i="5"/>
  <c r="N349" i="5"/>
  <c r="N345" i="5"/>
  <c r="N341" i="5"/>
  <c r="N337" i="5"/>
  <c r="N333" i="5"/>
  <c r="N329" i="5"/>
  <c r="N325" i="5"/>
  <c r="N321" i="5"/>
  <c r="N317" i="5"/>
  <c r="J313" i="5"/>
  <c r="N313" i="5"/>
  <c r="N309" i="5"/>
  <c r="N305" i="5"/>
  <c r="N301" i="5"/>
  <c r="N297" i="5"/>
  <c r="J293" i="5"/>
  <c r="N293" i="5"/>
  <c r="N289" i="5"/>
  <c r="N285" i="5"/>
  <c r="N281" i="5"/>
  <c r="J277" i="5"/>
  <c r="N277" i="5"/>
  <c r="N273" i="5"/>
  <c r="N269" i="5"/>
  <c r="N265" i="5"/>
  <c r="N261" i="5"/>
  <c r="N257" i="5"/>
  <c r="N253" i="5"/>
  <c r="N249" i="5"/>
  <c r="N245" i="5"/>
  <c r="N241" i="5"/>
  <c r="N237" i="5"/>
  <c r="N233" i="5"/>
  <c r="N229" i="5"/>
  <c r="J225" i="5"/>
  <c r="N225" i="5"/>
  <c r="N221" i="5"/>
  <c r="N217" i="5"/>
  <c r="N213" i="5"/>
  <c r="N209" i="5"/>
  <c r="N205" i="5"/>
  <c r="N201" i="5"/>
  <c r="N197" i="5"/>
  <c r="N193" i="5"/>
  <c r="N189" i="5"/>
  <c r="N185" i="5"/>
  <c r="N181" i="5"/>
  <c r="N177" i="5"/>
  <c r="N173" i="5"/>
  <c r="N169" i="5"/>
  <c r="N165" i="5"/>
  <c r="J161" i="5"/>
  <c r="N161" i="5"/>
  <c r="N157" i="5"/>
  <c r="N153" i="5"/>
  <c r="N149" i="5"/>
  <c r="N145" i="5"/>
  <c r="N141" i="5"/>
  <c r="N137" i="5"/>
  <c r="N133" i="5"/>
  <c r="N129" i="5"/>
  <c r="N125" i="5"/>
  <c r="N121" i="5"/>
  <c r="N117" i="5"/>
  <c r="N113" i="5"/>
  <c r="N109" i="5"/>
  <c r="N105" i="5"/>
  <c r="N101" i="5"/>
  <c r="N97" i="5"/>
  <c r="J93" i="5"/>
  <c r="N93" i="5"/>
  <c r="N89" i="5"/>
  <c r="N85" i="5"/>
  <c r="N81" i="5"/>
  <c r="N77" i="5"/>
  <c r="N73" i="5"/>
  <c r="N69" i="5"/>
  <c r="N65" i="5"/>
  <c r="N61" i="5"/>
  <c r="J57" i="5"/>
  <c r="N57" i="5"/>
  <c r="N53" i="5"/>
  <c r="N49" i="5"/>
  <c r="J45" i="5"/>
  <c r="N45" i="5"/>
  <c r="N41" i="5"/>
  <c r="N37" i="5"/>
  <c r="N33" i="5"/>
  <c r="N29" i="5"/>
  <c r="N25" i="5"/>
  <c r="N21" i="5"/>
  <c r="N17" i="5"/>
  <c r="N13" i="5"/>
  <c r="N9" i="5"/>
  <c r="N5" i="5"/>
  <c r="N4088" i="5"/>
  <c r="N4084" i="5"/>
  <c r="N4080" i="5"/>
  <c r="J4076" i="5"/>
  <c r="N4076" i="5"/>
  <c r="N4072" i="5"/>
  <c r="N4068" i="5"/>
  <c r="N4064" i="5"/>
  <c r="N4060" i="5"/>
  <c r="N4056" i="5"/>
  <c r="N4052" i="5"/>
  <c r="N4048" i="5"/>
  <c r="N4044" i="5"/>
  <c r="N4040" i="5"/>
  <c r="N4036" i="5"/>
  <c r="N4032" i="5"/>
  <c r="N4028" i="5"/>
  <c r="J4024" i="5"/>
  <c r="N4024" i="5"/>
  <c r="N4020" i="5"/>
  <c r="N4016" i="5"/>
  <c r="N4012" i="5"/>
  <c r="N4008" i="5"/>
  <c r="J4004" i="5"/>
  <c r="N4004" i="5"/>
  <c r="N4000" i="5"/>
  <c r="N3996" i="5"/>
  <c r="N3992" i="5"/>
  <c r="J3988" i="5"/>
  <c r="N3988" i="5"/>
  <c r="N3984" i="5"/>
  <c r="N3980" i="5"/>
  <c r="N3976" i="5"/>
  <c r="N3972" i="5"/>
  <c r="N3968" i="5"/>
  <c r="N3964" i="5"/>
  <c r="N3960" i="5"/>
  <c r="N3956" i="5"/>
  <c r="N3952" i="5"/>
  <c r="J3948" i="5"/>
  <c r="N3948" i="5"/>
  <c r="N3944" i="5"/>
  <c r="N3940" i="5"/>
  <c r="N3936" i="5"/>
  <c r="N3932" i="5"/>
  <c r="N3928" i="5"/>
  <c r="J3924" i="5"/>
  <c r="N3924" i="5"/>
  <c r="N3920" i="5"/>
  <c r="N3916" i="5"/>
  <c r="N3912" i="5"/>
  <c r="J3908" i="5"/>
  <c r="N3908" i="5"/>
  <c r="N3904" i="5"/>
  <c r="N3900" i="5"/>
  <c r="N3896" i="5"/>
  <c r="N3892" i="5"/>
  <c r="N3888" i="5"/>
  <c r="N3884" i="5"/>
  <c r="N3880" i="5"/>
  <c r="N3876" i="5"/>
  <c r="N3872" i="5"/>
  <c r="N3868" i="5"/>
  <c r="N3864" i="5"/>
  <c r="N3860" i="5"/>
  <c r="N3856" i="5"/>
  <c r="J3852" i="5"/>
  <c r="N3852" i="5"/>
  <c r="N3848" i="5"/>
  <c r="N3844" i="5"/>
  <c r="N3840" i="5"/>
  <c r="N3836" i="5"/>
  <c r="N3832" i="5"/>
  <c r="N3828" i="5"/>
  <c r="N3824" i="5"/>
  <c r="N3820" i="5"/>
  <c r="N3816" i="5"/>
  <c r="N3812" i="5"/>
  <c r="N3808" i="5"/>
  <c r="N3804" i="5"/>
  <c r="N3800" i="5"/>
  <c r="J3796" i="5"/>
  <c r="N3796" i="5"/>
  <c r="N3792" i="5"/>
  <c r="J3788" i="5"/>
  <c r="N3788" i="5"/>
  <c r="N3784" i="5"/>
  <c r="N3780" i="5"/>
  <c r="N3776" i="5"/>
  <c r="N3772" i="5"/>
  <c r="J3768" i="5"/>
  <c r="N3768" i="5"/>
  <c r="N3764" i="5"/>
  <c r="N3760" i="5"/>
  <c r="N3756" i="5"/>
  <c r="N3752" i="5"/>
  <c r="N3748" i="5"/>
  <c r="N3744" i="5"/>
  <c r="N3740" i="5"/>
  <c r="J3736" i="5"/>
  <c r="N3736" i="5"/>
  <c r="N3732" i="5"/>
  <c r="N3728" i="5"/>
  <c r="N3724" i="5"/>
  <c r="N3720" i="5"/>
  <c r="J3716" i="5"/>
  <c r="N3716" i="5"/>
  <c r="N3712" i="5"/>
  <c r="N3708" i="5"/>
  <c r="N3704" i="5"/>
  <c r="N3700" i="5"/>
  <c r="J3696" i="5"/>
  <c r="N3696" i="5"/>
  <c r="N3692" i="5"/>
  <c r="N3688" i="5"/>
  <c r="N3684" i="5"/>
  <c r="N3680" i="5"/>
  <c r="N3676" i="5"/>
  <c r="N3672" i="5"/>
  <c r="N3668" i="5"/>
  <c r="N3664" i="5"/>
  <c r="N3660" i="5"/>
  <c r="N3656" i="5"/>
  <c r="N3652" i="5"/>
  <c r="J3648" i="5"/>
  <c r="N3648" i="5"/>
  <c r="N3644" i="5"/>
  <c r="N3640" i="5"/>
  <c r="N3636" i="5"/>
  <c r="N3632" i="5"/>
  <c r="N3628" i="5"/>
  <c r="N3624" i="5"/>
  <c r="N3620" i="5"/>
  <c r="N3616" i="5"/>
  <c r="N3612" i="5"/>
  <c r="N3608" i="5"/>
  <c r="N3604" i="5"/>
  <c r="N3600" i="5"/>
  <c r="N3596" i="5"/>
  <c r="N3592" i="5"/>
  <c r="J3588" i="5"/>
  <c r="N3588" i="5"/>
  <c r="N3584" i="5"/>
  <c r="N3580" i="5"/>
  <c r="N3576" i="5"/>
  <c r="N3572" i="5"/>
  <c r="N3568" i="5"/>
  <c r="J3564" i="5"/>
  <c r="N3564" i="5"/>
  <c r="N3560" i="5"/>
  <c r="J3556" i="5"/>
  <c r="N3556" i="5"/>
  <c r="N3552" i="5"/>
  <c r="N3548" i="5"/>
  <c r="J3544" i="5"/>
  <c r="N3544" i="5"/>
  <c r="N3540" i="5"/>
  <c r="N3536" i="5"/>
  <c r="N3532" i="5"/>
  <c r="N3528" i="5"/>
  <c r="N3524" i="5"/>
  <c r="N3520" i="5"/>
  <c r="J3516" i="5"/>
  <c r="N3516" i="5"/>
  <c r="J3512" i="5"/>
  <c r="N3512" i="5"/>
  <c r="N3508" i="5"/>
  <c r="N3504" i="5"/>
  <c r="J3500" i="5"/>
  <c r="N3500" i="5"/>
  <c r="N3496" i="5"/>
  <c r="N3492" i="5"/>
  <c r="N3488" i="5"/>
  <c r="N3484" i="5"/>
  <c r="N3480" i="5"/>
  <c r="J3476" i="5"/>
  <c r="N3476" i="5"/>
  <c r="N3472" i="5"/>
  <c r="N3468" i="5"/>
  <c r="J3464" i="5"/>
  <c r="N3464" i="5"/>
  <c r="J3460" i="5"/>
  <c r="N3460" i="5"/>
  <c r="J3456" i="5"/>
  <c r="N3456" i="5"/>
  <c r="N3452" i="5"/>
  <c r="N3448" i="5"/>
  <c r="J3444" i="5"/>
  <c r="N3444" i="5"/>
  <c r="N3440" i="5"/>
  <c r="N3436" i="5"/>
  <c r="N3432" i="5"/>
  <c r="N3428" i="5"/>
  <c r="N3424" i="5"/>
  <c r="N3420" i="5"/>
  <c r="N3416" i="5"/>
  <c r="J3412" i="5"/>
  <c r="N3412" i="5"/>
  <c r="N3408" i="5"/>
  <c r="N3404" i="5"/>
  <c r="N3400" i="5"/>
  <c r="N3396" i="5"/>
  <c r="N3392" i="5"/>
  <c r="N3388" i="5"/>
  <c r="N3384" i="5"/>
  <c r="N3380" i="5"/>
  <c r="N3376" i="5"/>
  <c r="N3372" i="5"/>
  <c r="N3368" i="5"/>
  <c r="N3364" i="5"/>
  <c r="N3360" i="5"/>
  <c r="N3356" i="5"/>
  <c r="N3352" i="5"/>
  <c r="N3348" i="5"/>
  <c r="N3344" i="5"/>
  <c r="J3340" i="5"/>
  <c r="N3340" i="5"/>
  <c r="N3336" i="5"/>
  <c r="N3332" i="5"/>
  <c r="J3328" i="5"/>
  <c r="N3328" i="5"/>
  <c r="N3324" i="5"/>
  <c r="N3320" i="5"/>
  <c r="N3316" i="5"/>
  <c r="N3312" i="5"/>
  <c r="N3308" i="5"/>
  <c r="N3304" i="5"/>
  <c r="J3300" i="5"/>
  <c r="N3300" i="5"/>
  <c r="N3296" i="5"/>
  <c r="N3292" i="5"/>
  <c r="N3288" i="5"/>
  <c r="N3284" i="5"/>
  <c r="N3280" i="5"/>
  <c r="N3276" i="5"/>
  <c r="N3272" i="5"/>
  <c r="J3268" i="5"/>
  <c r="N3268" i="5"/>
  <c r="N3264" i="5"/>
  <c r="N3260" i="5"/>
  <c r="J3256" i="5"/>
  <c r="N3256" i="5"/>
  <c r="N3252" i="5"/>
  <c r="N3248" i="5"/>
  <c r="N3244" i="5"/>
  <c r="N3240" i="5"/>
  <c r="J3236" i="5"/>
  <c r="N3236" i="5"/>
  <c r="J3232" i="5"/>
  <c r="N3232" i="5"/>
  <c r="J3228" i="5"/>
  <c r="N3228" i="5"/>
  <c r="N3224" i="5"/>
  <c r="N3220" i="5"/>
  <c r="N3216" i="5"/>
  <c r="J3212" i="5"/>
  <c r="N3212" i="5"/>
  <c r="N3208" i="5"/>
  <c r="N3204" i="5"/>
  <c r="N3200" i="5"/>
  <c r="N3196" i="5"/>
  <c r="N3192" i="5"/>
  <c r="N3188" i="5"/>
  <c r="N3184" i="5"/>
  <c r="N3180" i="5"/>
  <c r="N3176" i="5"/>
  <c r="N3172" i="5"/>
  <c r="J3168" i="5"/>
  <c r="N3168" i="5"/>
  <c r="N3164" i="5"/>
  <c r="N3160" i="5"/>
  <c r="N3156" i="5"/>
  <c r="N3152" i="5"/>
  <c r="N3148" i="5"/>
  <c r="N3144" i="5"/>
  <c r="N3140" i="5"/>
  <c r="J3136" i="5"/>
  <c r="N3136" i="5"/>
  <c r="N3132" i="5"/>
  <c r="J3128" i="5"/>
  <c r="N3128" i="5"/>
  <c r="N3124" i="5"/>
  <c r="N3120" i="5"/>
  <c r="N3116" i="5"/>
  <c r="N3112" i="5"/>
  <c r="N3108" i="5"/>
  <c r="N3104" i="5"/>
  <c r="N3100" i="5"/>
  <c r="N3096" i="5"/>
  <c r="N3092" i="5"/>
  <c r="N3088" i="5"/>
  <c r="N3084" i="5"/>
  <c r="N3080" i="5"/>
  <c r="J3076" i="5"/>
  <c r="N3076" i="5"/>
  <c r="N3072" i="5"/>
  <c r="N3068" i="5"/>
  <c r="N3064" i="5"/>
  <c r="N3060" i="5"/>
  <c r="N3056" i="5"/>
  <c r="N3052" i="5"/>
  <c r="N3048" i="5"/>
  <c r="J3044" i="5"/>
  <c r="N3044" i="5"/>
  <c r="N3040" i="5"/>
  <c r="N3036" i="5"/>
  <c r="N3032" i="5"/>
  <c r="J3028" i="5"/>
  <c r="N3028" i="5"/>
  <c r="N3024" i="5"/>
  <c r="N3020" i="5"/>
  <c r="N3016" i="5"/>
  <c r="N3012" i="5"/>
  <c r="N3008" i="5"/>
  <c r="J3004" i="5"/>
  <c r="N3004" i="5"/>
  <c r="N3000" i="5"/>
  <c r="N2996" i="5"/>
  <c r="N2992" i="5"/>
  <c r="N2988" i="5"/>
  <c r="N2984" i="5"/>
  <c r="N2980" i="5"/>
  <c r="N2976" i="5"/>
  <c r="N2972" i="5"/>
  <c r="N2968" i="5"/>
  <c r="N2964" i="5"/>
  <c r="N2960" i="5"/>
  <c r="J2956" i="5"/>
  <c r="N2956" i="5"/>
  <c r="N2952" i="5"/>
  <c r="N2948" i="5"/>
  <c r="N2944" i="5"/>
  <c r="N2940" i="5"/>
  <c r="N2936" i="5"/>
  <c r="J2932" i="5"/>
  <c r="N2932" i="5"/>
  <c r="N2928" i="5"/>
  <c r="J2924" i="5"/>
  <c r="N2924" i="5"/>
  <c r="J2920" i="5"/>
  <c r="N2920" i="5"/>
  <c r="N2916" i="5"/>
  <c r="J2912" i="5"/>
  <c r="N2912" i="5"/>
  <c r="N2908" i="5"/>
  <c r="N2904" i="5"/>
  <c r="J2900" i="5"/>
  <c r="N2900" i="5"/>
  <c r="N2896" i="5"/>
  <c r="N2892" i="5"/>
  <c r="N2888" i="5"/>
  <c r="N2884" i="5"/>
  <c r="N2880" i="5"/>
  <c r="N2876" i="5"/>
  <c r="N2872" i="5"/>
  <c r="N2868" i="5"/>
  <c r="N2864" i="5"/>
  <c r="J2860" i="5"/>
  <c r="N2860" i="5"/>
  <c r="N2856" i="5"/>
  <c r="N2852" i="5"/>
  <c r="N2848" i="5"/>
  <c r="N2844" i="5"/>
  <c r="J2840" i="5"/>
  <c r="N2840" i="5"/>
  <c r="N2836" i="5"/>
  <c r="N2832" i="5"/>
  <c r="N2828" i="5"/>
  <c r="N2824" i="5"/>
  <c r="N2820" i="5"/>
  <c r="N2816" i="5"/>
  <c r="N2812" i="5"/>
  <c r="N2808" i="5"/>
  <c r="N2804" i="5"/>
  <c r="N2800" i="5"/>
  <c r="N2796" i="5"/>
  <c r="J2792" i="5"/>
  <c r="N2792" i="5"/>
  <c r="J2788" i="5"/>
  <c r="N2788" i="5"/>
  <c r="N2784" i="5"/>
  <c r="N2780" i="5"/>
  <c r="N2776" i="5"/>
  <c r="N2772" i="5"/>
  <c r="N2768" i="5"/>
  <c r="N2764" i="5"/>
  <c r="J2760" i="5"/>
  <c r="N2760" i="5"/>
  <c r="N2756" i="5"/>
  <c r="N2752" i="5"/>
  <c r="N2748" i="5"/>
  <c r="N2744" i="5"/>
  <c r="N2740" i="5"/>
  <c r="N2736" i="5"/>
  <c r="J2732" i="5"/>
  <c r="N2732" i="5"/>
  <c r="N2728" i="5"/>
  <c r="N2724" i="5"/>
  <c r="N2720" i="5"/>
  <c r="N2716" i="5"/>
  <c r="N2712" i="5"/>
  <c r="N2708" i="5"/>
  <c r="N2704" i="5"/>
  <c r="N2700" i="5"/>
  <c r="J2696" i="5"/>
  <c r="N2696" i="5"/>
  <c r="N2692" i="5"/>
  <c r="N2688" i="5"/>
  <c r="N2684" i="5"/>
  <c r="N2680" i="5"/>
  <c r="N2676" i="5"/>
  <c r="N2672" i="5"/>
  <c r="J2668" i="5"/>
  <c r="N2668" i="5"/>
  <c r="N2664" i="5"/>
  <c r="J2660" i="5"/>
  <c r="N2660" i="5"/>
  <c r="N2656" i="5"/>
  <c r="J2652" i="5"/>
  <c r="N2652" i="5"/>
  <c r="N2648" i="5"/>
  <c r="N2644" i="5"/>
  <c r="N2640" i="5"/>
  <c r="N2636" i="5"/>
  <c r="N2632" i="5"/>
  <c r="J2628" i="5"/>
  <c r="N2628" i="5"/>
  <c r="N2624" i="5"/>
  <c r="J2620" i="5"/>
  <c r="N2620" i="5"/>
  <c r="N2616" i="5"/>
  <c r="N2612" i="5"/>
  <c r="J2608" i="5"/>
  <c r="N2608" i="5"/>
  <c r="N2604" i="5"/>
  <c r="N2600" i="5"/>
  <c r="N2596" i="5"/>
  <c r="N2592" i="5"/>
  <c r="N2588" i="5"/>
  <c r="N2584" i="5"/>
  <c r="N2580" i="5"/>
  <c r="N2576" i="5"/>
  <c r="N2572" i="5"/>
  <c r="N2568" i="5"/>
  <c r="N2564" i="5"/>
  <c r="N2560" i="5"/>
  <c r="N2556" i="5"/>
  <c r="N2552" i="5"/>
  <c r="N2548" i="5"/>
  <c r="N2544" i="5"/>
  <c r="J2540" i="5"/>
  <c r="N2540" i="5"/>
  <c r="N2536" i="5"/>
  <c r="J2532" i="5"/>
  <c r="N2532" i="5"/>
  <c r="N2528" i="5"/>
  <c r="N2524" i="5"/>
  <c r="N2520" i="5"/>
  <c r="J2516" i="5"/>
  <c r="N2516" i="5"/>
  <c r="N2512" i="5"/>
  <c r="N2508" i="5"/>
  <c r="N2504" i="5"/>
  <c r="N2500" i="5"/>
  <c r="N2496" i="5"/>
  <c r="N2492" i="5"/>
  <c r="N2488" i="5"/>
  <c r="N2484" i="5"/>
  <c r="J2480" i="5"/>
  <c r="N2480" i="5"/>
  <c r="N2476" i="5"/>
  <c r="N2472" i="5"/>
  <c r="N2468" i="5"/>
  <c r="N2464" i="5"/>
  <c r="N2460" i="5"/>
  <c r="N2456" i="5"/>
  <c r="N2452" i="5"/>
  <c r="N2448" i="5"/>
  <c r="N2444" i="5"/>
  <c r="N2440" i="5"/>
  <c r="N2436" i="5"/>
  <c r="N2432" i="5"/>
  <c r="J2428" i="5"/>
  <c r="N2428" i="5"/>
  <c r="N2424" i="5"/>
  <c r="N2420" i="5"/>
  <c r="N2416" i="5"/>
  <c r="N2412" i="5"/>
  <c r="N2408" i="5"/>
  <c r="N2404" i="5"/>
  <c r="N2400" i="5"/>
  <c r="N2396" i="5"/>
  <c r="N2392" i="5"/>
  <c r="N2388" i="5"/>
  <c r="N2384" i="5"/>
  <c r="J2380" i="5"/>
  <c r="N2380" i="5"/>
  <c r="N2376" i="5"/>
  <c r="N2372" i="5"/>
  <c r="N2368" i="5"/>
  <c r="N2364" i="5"/>
  <c r="N2360" i="5"/>
  <c r="N2356" i="5"/>
  <c r="N2352" i="5"/>
  <c r="N2348" i="5"/>
  <c r="N2344" i="5"/>
  <c r="N2340" i="5"/>
  <c r="N2336" i="5"/>
  <c r="N2332" i="5"/>
  <c r="N2328" i="5"/>
  <c r="J2324" i="5"/>
  <c r="N2324" i="5"/>
  <c r="N2320" i="5"/>
  <c r="N2316" i="5"/>
  <c r="N2312" i="5"/>
  <c r="J2308" i="5"/>
  <c r="N2308" i="5"/>
  <c r="N2304" i="5"/>
  <c r="N2300" i="5"/>
  <c r="N2296" i="5"/>
  <c r="N2292" i="5"/>
  <c r="N2288" i="5"/>
  <c r="N2284" i="5"/>
  <c r="N2280" i="5"/>
  <c r="J2276" i="5"/>
  <c r="N2276" i="5"/>
  <c r="N2272" i="5"/>
  <c r="N2268" i="5"/>
  <c r="N2264" i="5"/>
  <c r="N2260" i="5"/>
  <c r="N2256" i="5"/>
  <c r="N2252" i="5"/>
  <c r="N2248" i="5"/>
  <c r="N2244" i="5"/>
  <c r="N2240" i="5"/>
  <c r="N2236" i="5"/>
  <c r="N2232" i="5"/>
  <c r="N2228" i="5"/>
  <c r="N2224" i="5"/>
  <c r="N2220" i="5"/>
  <c r="N2216" i="5"/>
  <c r="N2212" i="5"/>
  <c r="N2208" i="5"/>
  <c r="N2204" i="5"/>
  <c r="N2200" i="5"/>
  <c r="N2196" i="5"/>
  <c r="N2192" i="5"/>
  <c r="N2188" i="5"/>
  <c r="N2184" i="5"/>
  <c r="J2180" i="5"/>
  <c r="N2180" i="5"/>
  <c r="N2176" i="5"/>
  <c r="J2172" i="5"/>
  <c r="N2172" i="5"/>
  <c r="N2168" i="5"/>
  <c r="N2164" i="5"/>
  <c r="N2160" i="5"/>
  <c r="N2156" i="5"/>
  <c r="N2152" i="5"/>
  <c r="N2148" i="5"/>
  <c r="N2144" i="5"/>
  <c r="J2140" i="5"/>
  <c r="N2140" i="5"/>
  <c r="N2136" i="5"/>
  <c r="N2132" i="5"/>
  <c r="N2128" i="5"/>
  <c r="N2124" i="5"/>
  <c r="N2120" i="5"/>
  <c r="N2116" i="5"/>
  <c r="N2112" i="5"/>
  <c r="N2108" i="5"/>
  <c r="N2104" i="5"/>
  <c r="J2100" i="5"/>
  <c r="N2100" i="5"/>
  <c r="N2096" i="5"/>
  <c r="N2092" i="5"/>
  <c r="N2088" i="5"/>
  <c r="N2084" i="5"/>
  <c r="N2080" i="5"/>
  <c r="N2076" i="5"/>
  <c r="N2072" i="5"/>
  <c r="N2068" i="5"/>
  <c r="N2064" i="5"/>
  <c r="N2060" i="5"/>
  <c r="N2056" i="5"/>
  <c r="N2052" i="5"/>
  <c r="N2048" i="5"/>
  <c r="J2044" i="5"/>
  <c r="N2044" i="5"/>
  <c r="N2040" i="5"/>
  <c r="N2036" i="5"/>
  <c r="N2032" i="5"/>
  <c r="N2028" i="5"/>
  <c r="N2024" i="5"/>
  <c r="J2020" i="5"/>
  <c r="N2020" i="5"/>
  <c r="N2016" i="5"/>
  <c r="N2012" i="5"/>
  <c r="N2008" i="5"/>
  <c r="N2004" i="5"/>
  <c r="N2000" i="5"/>
  <c r="N1996" i="5"/>
  <c r="N1992" i="5"/>
  <c r="N1988" i="5"/>
  <c r="N1984" i="5"/>
  <c r="N1980" i="5"/>
  <c r="N1976" i="5"/>
  <c r="N1972" i="5"/>
  <c r="N1968" i="5"/>
  <c r="N1964" i="5"/>
  <c r="N1960" i="5"/>
  <c r="N1956" i="5"/>
  <c r="N1952" i="5"/>
  <c r="N1948" i="5"/>
  <c r="N1944" i="5"/>
  <c r="N1940" i="5"/>
  <c r="J1936" i="5"/>
  <c r="N1936" i="5"/>
  <c r="N1932" i="5"/>
  <c r="J1928" i="5"/>
  <c r="N1928" i="5"/>
  <c r="J1924" i="5"/>
  <c r="N1924" i="5"/>
  <c r="J1920" i="5"/>
  <c r="N1920" i="5"/>
  <c r="N1916" i="5"/>
  <c r="N1912" i="5"/>
  <c r="N1908" i="5"/>
  <c r="N1904" i="5"/>
  <c r="J1900" i="5"/>
  <c r="N1900" i="5"/>
  <c r="N1896" i="5"/>
  <c r="N1892" i="5"/>
  <c r="N1888" i="5"/>
  <c r="N1884" i="5"/>
  <c r="N1880" i="5"/>
  <c r="N1876" i="5"/>
  <c r="N1872" i="5"/>
  <c r="N1868" i="5"/>
  <c r="N1864" i="5"/>
  <c r="N1860" i="5"/>
  <c r="N1856" i="5"/>
  <c r="N1852" i="5"/>
  <c r="N1848" i="5"/>
  <c r="N1844" i="5"/>
  <c r="J1840" i="5"/>
  <c r="N1840" i="5"/>
  <c r="N1836" i="5"/>
  <c r="N1832" i="5"/>
  <c r="N1828" i="5"/>
  <c r="N1824" i="5"/>
  <c r="N1820" i="5"/>
  <c r="N1816" i="5"/>
  <c r="J1812" i="5"/>
  <c r="N1812" i="5"/>
  <c r="N1808" i="5"/>
  <c r="J1804" i="5"/>
  <c r="N1804" i="5"/>
  <c r="N1800" i="5"/>
  <c r="N1796" i="5"/>
  <c r="N1792" i="5"/>
  <c r="N1788" i="5"/>
  <c r="N1784" i="5"/>
  <c r="N1780" i="5"/>
  <c r="N1776" i="5"/>
  <c r="N1772" i="5"/>
  <c r="N1768" i="5"/>
  <c r="J1764" i="5"/>
  <c r="N1764" i="5"/>
  <c r="N1760" i="5"/>
  <c r="N1756" i="5"/>
  <c r="N1752" i="5"/>
  <c r="N1748" i="5"/>
  <c r="J1744" i="5"/>
  <c r="N1744" i="5"/>
  <c r="N1740" i="5"/>
  <c r="N1736" i="5"/>
  <c r="N1732" i="5"/>
  <c r="N1728" i="5"/>
  <c r="N1724" i="5"/>
  <c r="N1720" i="5"/>
  <c r="N1716" i="5"/>
  <c r="N1712" i="5"/>
  <c r="N1708" i="5"/>
  <c r="N1704" i="5"/>
  <c r="J1700" i="5"/>
  <c r="N1700" i="5"/>
  <c r="N1696" i="5"/>
  <c r="N1692" i="5"/>
  <c r="J1688" i="5"/>
  <c r="N1688" i="5"/>
  <c r="J1684" i="5"/>
  <c r="N1684" i="5"/>
  <c r="N1680" i="5"/>
  <c r="N1676" i="5"/>
  <c r="N1672" i="5"/>
  <c r="N1668" i="5"/>
  <c r="N1664" i="5"/>
  <c r="N1660" i="5"/>
  <c r="N1656" i="5"/>
  <c r="N1652" i="5"/>
  <c r="N1648" i="5"/>
  <c r="N1644" i="5"/>
  <c r="N1640" i="5"/>
  <c r="J1636" i="5"/>
  <c r="N1636" i="5"/>
  <c r="J1632" i="5"/>
  <c r="N1632" i="5"/>
  <c r="N1628" i="5"/>
  <c r="N1624" i="5"/>
  <c r="N1620" i="5"/>
  <c r="N1616" i="5"/>
  <c r="N1612" i="5"/>
  <c r="N1608" i="5"/>
  <c r="N1604" i="5"/>
  <c r="N1600" i="5"/>
  <c r="N1596" i="5"/>
  <c r="N1592" i="5"/>
  <c r="N1588" i="5"/>
  <c r="N1584" i="5"/>
  <c r="N1580" i="5"/>
  <c r="N1576" i="5"/>
  <c r="N1572" i="5"/>
  <c r="N1568" i="5"/>
  <c r="N1564" i="5"/>
  <c r="N1560" i="5"/>
  <c r="N1556" i="5"/>
  <c r="N1552" i="5"/>
  <c r="N1548" i="5"/>
  <c r="J1544" i="5"/>
  <c r="N1544" i="5"/>
  <c r="N1540" i="5"/>
  <c r="N1536" i="5"/>
  <c r="N1532" i="5"/>
  <c r="J1528" i="5"/>
  <c r="N1528" i="5"/>
  <c r="N1524" i="5"/>
  <c r="N1520" i="5"/>
  <c r="N1516" i="5"/>
  <c r="N1512" i="5"/>
  <c r="N1508" i="5"/>
  <c r="N1504" i="5"/>
  <c r="N1500" i="5"/>
  <c r="N1496" i="5"/>
  <c r="N1492" i="5"/>
  <c r="N1488" i="5"/>
  <c r="N1484" i="5"/>
  <c r="N1480" i="5"/>
  <c r="N1476" i="5"/>
  <c r="N1472" i="5"/>
  <c r="N1468" i="5"/>
  <c r="N1464" i="5"/>
  <c r="N1460" i="5"/>
  <c r="N1456" i="5"/>
  <c r="N1452" i="5"/>
  <c r="N1448" i="5"/>
  <c r="N1444" i="5"/>
  <c r="N1440" i="5"/>
  <c r="N1436" i="5"/>
  <c r="N1432" i="5"/>
  <c r="N1428" i="5"/>
  <c r="N1424" i="5"/>
  <c r="N1420" i="5"/>
  <c r="N1416" i="5"/>
  <c r="N1412" i="5"/>
  <c r="N1408" i="5"/>
  <c r="N1404" i="5"/>
  <c r="N1400" i="5"/>
  <c r="N1396" i="5"/>
  <c r="J1392" i="5"/>
  <c r="N1392" i="5"/>
  <c r="N1388" i="5"/>
  <c r="J1384" i="5"/>
  <c r="N1384" i="5"/>
  <c r="N1380" i="5"/>
  <c r="J1376" i="5"/>
  <c r="N1376" i="5"/>
  <c r="N1372" i="5"/>
  <c r="J1368" i="5"/>
  <c r="N1368" i="5"/>
  <c r="N1364" i="5"/>
  <c r="N1360" i="5"/>
  <c r="N1356" i="5"/>
  <c r="N1352" i="5"/>
  <c r="N1348" i="5"/>
  <c r="N1344" i="5"/>
  <c r="N1340" i="5"/>
  <c r="N1336" i="5"/>
  <c r="N1332" i="5"/>
  <c r="N1328" i="5"/>
  <c r="J1324" i="5"/>
  <c r="N1324" i="5"/>
  <c r="N1320" i="5"/>
  <c r="N1316" i="5"/>
  <c r="N1312" i="5"/>
  <c r="N1308" i="5"/>
  <c r="N1304" i="5"/>
  <c r="J1300" i="5"/>
  <c r="N1300" i="5"/>
  <c r="N1296" i="5"/>
  <c r="N1292" i="5"/>
  <c r="J1288" i="5"/>
  <c r="N1288" i="5"/>
  <c r="N1284" i="5"/>
  <c r="N1280" i="5"/>
  <c r="N1276" i="5"/>
  <c r="N1272" i="5"/>
  <c r="N1268" i="5"/>
  <c r="J1264" i="5"/>
  <c r="N1264" i="5"/>
  <c r="N1260" i="5"/>
  <c r="J1256" i="5"/>
  <c r="N1256" i="5"/>
  <c r="N1252" i="5"/>
  <c r="N1248" i="5"/>
  <c r="J1244" i="5"/>
  <c r="N1244" i="5"/>
  <c r="N1240" i="5"/>
  <c r="N1236" i="5"/>
  <c r="N1232" i="5"/>
  <c r="N1228" i="5"/>
  <c r="N1224" i="5"/>
  <c r="N1220" i="5"/>
  <c r="J1216" i="5"/>
  <c r="N1216" i="5"/>
  <c r="N1212" i="5"/>
  <c r="N1208" i="5"/>
  <c r="N1204" i="5"/>
  <c r="J1200" i="5"/>
  <c r="N1200" i="5"/>
  <c r="N1196" i="5"/>
  <c r="N1192" i="5"/>
  <c r="N1188" i="5"/>
  <c r="N1184" i="5"/>
  <c r="N1180" i="5"/>
  <c r="N1176" i="5"/>
  <c r="N1172" i="5"/>
  <c r="N1168" i="5"/>
  <c r="N1164" i="5"/>
  <c r="N1160" i="5"/>
  <c r="N1156" i="5"/>
  <c r="N1152" i="5"/>
  <c r="N1148" i="5"/>
  <c r="N1144" i="5"/>
  <c r="N1140" i="5"/>
  <c r="N1136" i="5"/>
  <c r="N1132" i="5"/>
  <c r="N1128" i="5"/>
  <c r="N1124" i="5"/>
  <c r="N1120" i="5"/>
  <c r="J1116" i="5"/>
  <c r="N1116" i="5"/>
  <c r="N1112" i="5"/>
  <c r="N1108" i="5"/>
  <c r="N1104" i="5"/>
  <c r="J1100" i="5"/>
  <c r="N1100" i="5"/>
  <c r="N1096" i="5"/>
  <c r="N1092" i="5"/>
  <c r="N1088" i="5"/>
  <c r="N1084" i="5"/>
  <c r="N1080" i="5"/>
  <c r="N1076" i="5"/>
  <c r="N1072" i="5"/>
  <c r="N1068" i="5"/>
  <c r="N1064" i="5"/>
  <c r="J1060" i="5"/>
  <c r="N1060" i="5"/>
  <c r="N1056" i="5"/>
  <c r="N1052" i="5"/>
  <c r="N1048" i="5"/>
  <c r="N1044" i="5"/>
  <c r="N1040" i="5"/>
  <c r="N1036" i="5"/>
  <c r="N1032" i="5"/>
  <c r="N1028" i="5"/>
  <c r="N1024" i="5"/>
  <c r="N1020" i="5"/>
  <c r="N1016" i="5"/>
  <c r="J1012" i="5"/>
  <c r="N1012" i="5"/>
  <c r="N1008" i="5"/>
  <c r="N1004" i="5"/>
  <c r="N1000" i="5"/>
  <c r="N996" i="5"/>
  <c r="N992" i="5"/>
  <c r="N988" i="5"/>
  <c r="N984" i="5"/>
  <c r="N980" i="5"/>
  <c r="N976" i="5"/>
  <c r="N972" i="5"/>
  <c r="N968" i="5"/>
  <c r="N964" i="5"/>
  <c r="N960" i="5"/>
  <c r="N956" i="5"/>
  <c r="N952" i="5"/>
  <c r="J948" i="5"/>
  <c r="N948" i="5"/>
  <c r="N944" i="5"/>
  <c r="J940" i="5"/>
  <c r="N940" i="5"/>
  <c r="N936" i="5"/>
  <c r="N932" i="5"/>
  <c r="N928" i="5"/>
  <c r="N924" i="5"/>
  <c r="N920" i="5"/>
  <c r="N916" i="5"/>
  <c r="N912" i="5"/>
  <c r="N908" i="5"/>
  <c r="J904" i="5"/>
  <c r="N904" i="5"/>
  <c r="N900" i="5"/>
  <c r="N896" i="5"/>
  <c r="N892" i="5"/>
  <c r="N888" i="5"/>
  <c r="J884" i="5"/>
  <c r="N884" i="5"/>
  <c r="N880" i="5"/>
  <c r="J876" i="5"/>
  <c r="N876" i="5"/>
  <c r="N872" i="5"/>
  <c r="J868" i="5"/>
  <c r="N868" i="5"/>
  <c r="N864" i="5"/>
  <c r="N860" i="5"/>
  <c r="N856" i="5"/>
  <c r="J852" i="5"/>
  <c r="N852" i="5"/>
  <c r="N848" i="5"/>
  <c r="N844" i="5"/>
  <c r="J840" i="5"/>
  <c r="N840" i="5"/>
  <c r="N836" i="5"/>
  <c r="N832" i="5"/>
  <c r="J828" i="5"/>
  <c r="N828" i="5"/>
  <c r="N824" i="5"/>
  <c r="J820" i="5"/>
  <c r="N820" i="5"/>
  <c r="N816" i="5"/>
  <c r="N812" i="5"/>
  <c r="J808" i="5"/>
  <c r="N808" i="5"/>
  <c r="N804" i="5"/>
  <c r="N800" i="5"/>
  <c r="N796" i="5"/>
  <c r="N792" i="5"/>
  <c r="N788" i="5"/>
  <c r="J784" i="5"/>
  <c r="N784" i="5"/>
  <c r="N780" i="5"/>
  <c r="N776" i="5"/>
  <c r="N772" i="5"/>
  <c r="N768" i="5"/>
  <c r="N764" i="5"/>
  <c r="J760" i="5"/>
  <c r="N760" i="5"/>
  <c r="N756" i="5"/>
  <c r="N752" i="5"/>
  <c r="N748" i="5"/>
  <c r="N744" i="5"/>
  <c r="N740" i="5"/>
  <c r="N736" i="5"/>
  <c r="N732" i="5"/>
  <c r="N728" i="5"/>
  <c r="N724" i="5"/>
  <c r="N720" i="5"/>
  <c r="N716" i="5"/>
  <c r="N712" i="5"/>
  <c r="N708" i="5"/>
  <c r="N704" i="5"/>
  <c r="N700" i="5"/>
  <c r="N696" i="5"/>
  <c r="J692" i="5"/>
  <c r="N692" i="5"/>
  <c r="N688" i="5"/>
  <c r="N684" i="5"/>
  <c r="N680" i="5"/>
  <c r="N676" i="5"/>
  <c r="N672" i="5"/>
  <c r="N668" i="5"/>
  <c r="N664" i="5"/>
  <c r="N660" i="5"/>
  <c r="N656" i="5"/>
  <c r="N652" i="5"/>
  <c r="J648" i="5"/>
  <c r="N648" i="5"/>
  <c r="N644" i="5"/>
  <c r="N640" i="5"/>
  <c r="N636" i="5"/>
  <c r="N632" i="5"/>
  <c r="N628" i="5"/>
  <c r="N624" i="5"/>
  <c r="N620" i="5"/>
  <c r="N616" i="5"/>
  <c r="N612" i="5"/>
  <c r="N608" i="5"/>
  <c r="N604" i="5"/>
  <c r="N600" i="5"/>
  <c r="N596" i="5"/>
  <c r="N592" i="5"/>
  <c r="N588" i="5"/>
  <c r="N584" i="5"/>
  <c r="N580" i="5"/>
  <c r="N576" i="5"/>
  <c r="J572" i="5"/>
  <c r="N572" i="5"/>
  <c r="N568" i="5"/>
  <c r="N564" i="5"/>
  <c r="N560" i="5"/>
  <c r="N556" i="5"/>
  <c r="N552" i="5"/>
  <c r="N548" i="5"/>
  <c r="N544" i="5"/>
  <c r="N540" i="5"/>
  <c r="N536" i="5"/>
  <c r="N532" i="5"/>
  <c r="N528" i="5"/>
  <c r="N524" i="5"/>
  <c r="N520" i="5"/>
  <c r="N516" i="5"/>
  <c r="N512" i="5"/>
  <c r="J508" i="5"/>
  <c r="N508" i="5"/>
  <c r="N504" i="5"/>
  <c r="N500" i="5"/>
  <c r="N496" i="5"/>
  <c r="N492" i="5"/>
  <c r="N488" i="5"/>
  <c r="N484" i="5"/>
  <c r="N480" i="5"/>
  <c r="N476" i="5"/>
  <c r="J472" i="5"/>
  <c r="N472" i="5"/>
  <c r="N468" i="5"/>
  <c r="J464" i="5"/>
  <c r="N464" i="5"/>
  <c r="J460" i="5"/>
  <c r="N460" i="5"/>
  <c r="J456" i="5"/>
  <c r="N456" i="5"/>
  <c r="N452" i="5"/>
  <c r="N448" i="5"/>
  <c r="J444" i="5"/>
  <c r="N444" i="5"/>
  <c r="N440" i="5"/>
  <c r="N436" i="5"/>
  <c r="N432" i="5"/>
  <c r="J428" i="5"/>
  <c r="N428" i="5"/>
  <c r="N424" i="5"/>
  <c r="N420" i="5"/>
  <c r="N416" i="5"/>
  <c r="N412" i="5"/>
  <c r="N408" i="5"/>
  <c r="N404" i="5"/>
  <c r="N400" i="5"/>
  <c r="N396" i="5"/>
  <c r="N392" i="5"/>
  <c r="J388" i="5"/>
  <c r="N388" i="5"/>
  <c r="N384" i="5"/>
  <c r="N380" i="5"/>
  <c r="N376" i="5"/>
  <c r="N372" i="5"/>
  <c r="N368" i="5"/>
  <c r="N364" i="5"/>
  <c r="N360" i="5"/>
  <c r="N356" i="5"/>
  <c r="N352" i="5"/>
  <c r="N348" i="5"/>
  <c r="N344" i="5"/>
  <c r="N340" i="5"/>
  <c r="N336" i="5"/>
  <c r="N332" i="5"/>
  <c r="N328" i="5"/>
  <c r="J324" i="5"/>
  <c r="N324" i="5"/>
  <c r="N320" i="5"/>
  <c r="N316" i="5"/>
  <c r="N312" i="5"/>
  <c r="N308" i="5"/>
  <c r="N304" i="5"/>
  <c r="N300" i="5"/>
  <c r="N296" i="5"/>
  <c r="N292" i="5"/>
  <c r="N288" i="5"/>
  <c r="J284" i="5"/>
  <c r="N284" i="5"/>
  <c r="N280" i="5"/>
  <c r="N276" i="5"/>
  <c r="N272" i="5"/>
  <c r="N268" i="5"/>
  <c r="N264" i="5"/>
  <c r="N260" i="5"/>
  <c r="N256" i="5"/>
  <c r="N252" i="5"/>
  <c r="J248" i="5"/>
  <c r="N248" i="5"/>
  <c r="J244" i="5"/>
  <c r="N244" i="5"/>
  <c r="N240" i="5"/>
  <c r="N236" i="5"/>
  <c r="N232" i="5"/>
  <c r="N228" i="5"/>
  <c r="N224" i="5"/>
  <c r="N220" i="5"/>
  <c r="N216" i="5"/>
  <c r="N212" i="5"/>
  <c r="J208" i="5"/>
  <c r="N208" i="5"/>
  <c r="N204" i="5"/>
  <c r="N200" i="5"/>
  <c r="N196" i="5"/>
  <c r="J192" i="5"/>
  <c r="N192" i="5"/>
  <c r="N188" i="5"/>
  <c r="J184" i="5"/>
  <c r="N184" i="5"/>
  <c r="N180" i="5"/>
  <c r="N176" i="5"/>
  <c r="N172" i="5"/>
  <c r="N168" i="5"/>
  <c r="N164" i="5"/>
  <c r="N160" i="5"/>
  <c r="N156" i="5"/>
  <c r="N152" i="5"/>
  <c r="N148" i="5"/>
  <c r="N144" i="5"/>
  <c r="N140" i="5"/>
  <c r="N136" i="5"/>
  <c r="N132" i="5"/>
  <c r="N128" i="5"/>
  <c r="J124" i="5"/>
  <c r="N124" i="5"/>
  <c r="J120" i="5"/>
  <c r="N120" i="5"/>
  <c r="N116" i="5"/>
  <c r="N112" i="5"/>
  <c r="N108" i="5"/>
  <c r="J104" i="5"/>
  <c r="N104" i="5"/>
  <c r="N100" i="5"/>
  <c r="N96" i="5"/>
  <c r="N92" i="5"/>
  <c r="N88" i="5"/>
  <c r="N84" i="5"/>
  <c r="N80" i="5"/>
  <c r="N76" i="5"/>
  <c r="N72" i="5"/>
  <c r="N68" i="5"/>
  <c r="N64" i="5"/>
  <c r="N60" i="5"/>
  <c r="N56" i="5"/>
  <c r="J52" i="5"/>
  <c r="N52" i="5"/>
  <c r="N48" i="5"/>
  <c r="N44" i="5"/>
  <c r="J40" i="5"/>
  <c r="N40" i="5"/>
  <c r="N36" i="5"/>
  <c r="N32" i="5"/>
  <c r="N28" i="5"/>
  <c r="N24" i="5"/>
  <c r="N20" i="5"/>
  <c r="N16" i="5"/>
  <c r="J12" i="5"/>
  <c r="N12" i="5"/>
  <c r="N8" i="5"/>
  <c r="N4" i="5"/>
  <c r="N6751" i="5"/>
  <c r="N6747" i="5"/>
  <c r="N6743" i="5"/>
  <c r="N6739" i="5"/>
  <c r="J6735" i="5"/>
  <c r="N6735" i="5"/>
  <c r="N6731" i="5"/>
  <c r="N6727" i="5"/>
  <c r="N6723" i="5"/>
  <c r="J6719" i="5"/>
  <c r="N6719" i="5"/>
  <c r="N6715" i="5"/>
  <c r="N6711" i="5"/>
  <c r="N6707" i="5"/>
  <c r="N6703" i="5"/>
  <c r="N6699" i="5"/>
  <c r="N6695" i="5"/>
  <c r="N6691" i="5"/>
  <c r="J6687" i="5"/>
  <c r="N6687" i="5"/>
  <c r="N6683" i="5"/>
  <c r="N6679" i="5"/>
  <c r="N6675" i="5"/>
  <c r="N6671" i="5"/>
  <c r="J6667" i="5"/>
  <c r="N6667" i="5"/>
  <c r="N6663" i="5"/>
  <c r="N6659" i="5"/>
  <c r="N6655" i="5"/>
  <c r="N6651" i="5"/>
  <c r="N6647" i="5"/>
  <c r="N6643" i="5"/>
  <c r="N6639" i="5"/>
  <c r="N6635" i="5"/>
  <c r="J6631" i="5"/>
  <c r="N6631" i="5"/>
  <c r="N6627" i="5"/>
  <c r="J6623" i="5"/>
  <c r="N6623" i="5"/>
  <c r="N6619" i="5"/>
  <c r="N6615" i="5"/>
  <c r="N6611" i="5"/>
  <c r="N6607" i="5"/>
  <c r="N6603" i="5"/>
  <c r="N6599" i="5"/>
  <c r="N6595" i="5"/>
  <c r="N6591" i="5"/>
  <c r="N6587" i="5"/>
  <c r="J6583" i="5"/>
  <c r="N6583" i="5"/>
  <c r="N6579" i="5"/>
  <c r="N6575" i="5"/>
  <c r="N6571" i="5"/>
  <c r="J6567" i="5"/>
  <c r="N6567" i="5"/>
  <c r="N6563" i="5"/>
  <c r="N6559" i="5"/>
  <c r="N6555" i="5"/>
  <c r="N6551" i="5"/>
  <c r="N6547" i="5"/>
  <c r="N6543" i="5"/>
  <c r="N6539" i="5"/>
  <c r="N6535" i="5"/>
  <c r="N6531" i="5"/>
  <c r="N6527" i="5"/>
  <c r="N6523" i="5"/>
  <c r="N6519" i="5"/>
  <c r="N6515" i="5"/>
  <c r="J6511" i="5"/>
  <c r="N6511" i="5"/>
  <c r="N6507" i="5"/>
  <c r="N6503" i="5"/>
  <c r="N6499" i="5"/>
  <c r="J6495" i="5"/>
  <c r="N6495" i="5"/>
  <c r="N6491" i="5"/>
  <c r="N6487" i="5"/>
  <c r="J6483" i="5"/>
  <c r="N6483" i="5"/>
  <c r="N6479" i="5"/>
  <c r="N6475" i="5"/>
  <c r="N6471" i="5"/>
  <c r="N6467" i="5"/>
  <c r="N6463" i="5"/>
  <c r="N6459" i="5"/>
  <c r="N6455" i="5"/>
  <c r="N6451" i="5"/>
  <c r="N6447" i="5"/>
  <c r="N6443" i="5"/>
  <c r="N6439" i="5"/>
  <c r="N6435" i="5"/>
  <c r="N6431" i="5"/>
  <c r="N6427" i="5"/>
  <c r="J6423" i="5"/>
  <c r="N6423" i="5"/>
  <c r="J6419" i="5"/>
  <c r="N6419" i="5"/>
  <c r="N6415" i="5"/>
  <c r="N6411" i="5"/>
  <c r="N6407" i="5"/>
  <c r="J6403" i="5"/>
  <c r="N6403" i="5"/>
  <c r="N6399" i="5"/>
  <c r="N6395" i="5"/>
  <c r="N6391" i="5"/>
  <c r="N6387" i="5"/>
  <c r="N6383" i="5"/>
  <c r="N6379" i="5"/>
  <c r="J6375" i="5"/>
  <c r="N6375" i="5"/>
  <c r="N6371" i="5"/>
  <c r="N6367" i="5"/>
  <c r="N6363" i="5"/>
  <c r="N6359" i="5"/>
  <c r="N6355" i="5"/>
  <c r="N6351" i="5"/>
  <c r="N6347" i="5"/>
  <c r="J6343" i="5"/>
  <c r="N6343" i="5"/>
  <c r="J6339" i="5"/>
  <c r="N6339" i="5"/>
  <c r="N6335" i="5"/>
  <c r="N6331" i="5"/>
  <c r="N6327" i="5"/>
  <c r="N6323" i="5"/>
  <c r="N6319" i="5"/>
  <c r="N6315" i="5"/>
  <c r="N6311" i="5"/>
  <c r="N6307" i="5"/>
  <c r="J6303" i="5"/>
  <c r="N6303" i="5"/>
  <c r="N6299" i="5"/>
  <c r="N6295" i="5"/>
  <c r="J6291" i="5"/>
  <c r="N6291" i="5"/>
  <c r="N6287" i="5"/>
  <c r="N6283" i="5"/>
  <c r="N6279" i="5"/>
  <c r="N6275" i="5"/>
  <c r="N6271" i="5"/>
  <c r="N6267" i="5"/>
  <c r="J6263" i="5"/>
  <c r="N6263" i="5"/>
  <c r="N6259" i="5"/>
  <c r="N6255" i="5"/>
  <c r="N6251" i="5"/>
  <c r="J6247" i="5"/>
  <c r="N6247" i="5"/>
  <c r="N6243" i="5"/>
  <c r="N6239" i="5"/>
  <c r="N6235" i="5"/>
  <c r="N6231" i="5"/>
  <c r="N6227" i="5"/>
  <c r="N6223" i="5"/>
  <c r="J6219" i="5"/>
  <c r="N6219" i="5"/>
  <c r="N6215" i="5"/>
  <c r="N6211" i="5"/>
  <c r="J6207" i="5"/>
  <c r="N6207" i="5"/>
  <c r="N6203" i="5"/>
  <c r="J6199" i="5"/>
  <c r="N6199" i="5"/>
  <c r="N6195" i="5"/>
  <c r="N6191" i="5"/>
  <c r="N6187" i="5"/>
  <c r="N6183" i="5"/>
  <c r="J6179" i="5"/>
  <c r="N6179" i="5"/>
  <c r="N6175" i="5"/>
  <c r="N6171" i="5"/>
  <c r="N6167" i="5"/>
  <c r="N6163" i="5"/>
  <c r="N6159" i="5"/>
  <c r="N6155" i="5"/>
  <c r="J6151" i="5"/>
  <c r="N6151" i="5"/>
  <c r="J6147" i="5"/>
  <c r="N6147" i="5"/>
  <c r="N6143" i="5"/>
  <c r="N6139" i="5"/>
  <c r="N6135" i="5"/>
  <c r="N6131" i="5"/>
  <c r="N6127" i="5"/>
  <c r="N6123" i="5"/>
  <c r="N6119" i="5"/>
  <c r="N6115" i="5"/>
  <c r="N6111" i="5"/>
  <c r="N6107" i="5"/>
  <c r="J6103" i="5"/>
  <c r="N6103" i="5"/>
  <c r="N6099" i="5"/>
  <c r="N6095" i="5"/>
  <c r="N6091" i="5"/>
  <c r="N6087" i="5"/>
  <c r="N6083" i="5"/>
  <c r="N6079" i="5"/>
  <c r="N6075" i="5"/>
  <c r="N6071" i="5"/>
  <c r="J6067" i="5"/>
  <c r="N6067" i="5"/>
  <c r="N6063" i="5"/>
  <c r="N6059" i="5"/>
  <c r="N6055" i="5"/>
  <c r="N6051" i="5"/>
  <c r="N6047" i="5"/>
  <c r="N6043" i="5"/>
  <c r="N6039" i="5"/>
  <c r="N6035" i="5"/>
  <c r="N6031" i="5"/>
  <c r="N6027" i="5"/>
  <c r="N6023" i="5"/>
  <c r="J6019" i="5"/>
  <c r="N6019" i="5"/>
  <c r="N6015" i="5"/>
  <c r="N6011" i="5"/>
  <c r="N6007" i="5"/>
  <c r="N6003" i="5"/>
  <c r="N5999" i="5"/>
  <c r="N5995" i="5"/>
  <c r="N5991" i="5"/>
  <c r="N5987" i="5"/>
  <c r="J5983" i="5"/>
  <c r="N5983" i="5"/>
  <c r="N5979" i="5"/>
  <c r="N5975" i="5"/>
  <c r="N5971" i="5"/>
  <c r="N5967" i="5"/>
  <c r="N5963" i="5"/>
  <c r="N5959" i="5"/>
  <c r="N5955" i="5"/>
  <c r="N5951" i="5"/>
  <c r="N5947" i="5"/>
  <c r="J5943" i="5"/>
  <c r="N5943" i="5"/>
  <c r="N5939" i="5"/>
  <c r="N5935" i="5"/>
  <c r="N5931" i="5"/>
  <c r="N5927" i="5"/>
  <c r="N5923" i="5"/>
  <c r="N5919" i="5"/>
  <c r="N5915" i="5"/>
  <c r="N5911" i="5"/>
  <c r="N5907" i="5"/>
  <c r="N5903" i="5"/>
  <c r="N5899" i="5"/>
  <c r="J5895" i="5"/>
  <c r="N5895" i="5"/>
  <c r="N5891" i="5"/>
  <c r="J5887" i="5"/>
  <c r="N5887" i="5"/>
  <c r="N5883" i="5"/>
  <c r="N5879" i="5"/>
  <c r="N5875" i="5"/>
  <c r="N5871" i="5"/>
  <c r="J5867" i="5"/>
  <c r="N5867" i="5"/>
  <c r="N5863" i="5"/>
  <c r="N5859" i="5"/>
  <c r="J5855" i="5"/>
  <c r="N5855" i="5"/>
  <c r="N5851" i="5"/>
  <c r="N5847" i="5"/>
  <c r="N5843" i="5"/>
  <c r="N5839" i="5"/>
  <c r="N5835" i="5"/>
  <c r="N5831" i="5"/>
  <c r="N5827" i="5"/>
  <c r="N5823" i="5"/>
  <c r="N5819" i="5"/>
  <c r="N5815" i="5"/>
  <c r="N5811" i="5"/>
  <c r="J5807" i="5"/>
  <c r="N5807" i="5"/>
  <c r="J5803" i="5"/>
  <c r="N5803" i="5"/>
  <c r="J5799" i="5"/>
  <c r="N5799" i="5"/>
  <c r="J5795" i="5"/>
  <c r="N5795" i="5"/>
  <c r="N5791" i="5"/>
  <c r="N5787" i="5"/>
  <c r="J5783" i="5"/>
  <c r="N5783" i="5"/>
  <c r="J5779" i="5"/>
  <c r="N5779" i="5"/>
  <c r="N5775" i="5"/>
  <c r="J5771" i="5"/>
  <c r="N5771" i="5"/>
  <c r="N5767" i="5"/>
  <c r="N5763" i="5"/>
  <c r="N5759" i="5"/>
  <c r="N5755" i="5"/>
  <c r="N5751" i="5"/>
  <c r="N5747" i="5"/>
  <c r="N5743" i="5"/>
  <c r="N5739" i="5"/>
  <c r="N5735" i="5"/>
  <c r="J5731" i="5"/>
  <c r="N5731" i="5"/>
  <c r="N5727" i="5"/>
  <c r="N5723" i="5"/>
  <c r="N5719" i="5"/>
  <c r="N5715" i="5"/>
  <c r="N5711" i="5"/>
  <c r="J5707" i="5"/>
  <c r="N5707" i="5"/>
  <c r="N5703" i="5"/>
  <c r="N5699" i="5"/>
  <c r="N5695" i="5"/>
  <c r="J5691" i="5"/>
  <c r="N5691" i="5"/>
  <c r="J5687" i="5"/>
  <c r="N5687" i="5"/>
  <c r="N5683" i="5"/>
  <c r="N5679" i="5"/>
  <c r="N5675" i="5"/>
  <c r="N5671" i="5"/>
  <c r="N5667" i="5"/>
  <c r="J5663" i="5"/>
  <c r="N5663" i="5"/>
  <c r="N5659" i="5"/>
  <c r="N5655" i="5"/>
  <c r="N5651" i="5"/>
  <c r="N5647" i="5"/>
  <c r="N5643" i="5"/>
  <c r="N5639" i="5"/>
  <c r="N5635" i="5"/>
  <c r="N5631" i="5"/>
  <c r="N5627" i="5"/>
  <c r="N5623" i="5"/>
  <c r="J5619" i="5"/>
  <c r="N5619" i="5"/>
  <c r="N5615" i="5"/>
  <c r="N5611" i="5"/>
  <c r="N5607" i="5"/>
  <c r="J5603" i="5"/>
  <c r="N5603" i="5"/>
  <c r="N5599" i="5"/>
  <c r="N5595" i="5"/>
  <c r="N5591" i="5"/>
  <c r="N5587" i="5"/>
  <c r="J5583" i="5"/>
  <c r="N5583" i="5"/>
  <c r="N5579" i="5"/>
  <c r="J5575" i="5"/>
  <c r="N5575" i="5"/>
  <c r="N5571" i="5"/>
  <c r="N5567" i="5"/>
  <c r="N5563" i="5"/>
  <c r="N5559" i="5"/>
  <c r="J5555" i="5"/>
  <c r="N5555" i="5"/>
  <c r="N5551" i="5"/>
  <c r="J5547" i="5"/>
  <c r="N5547" i="5"/>
  <c r="N5543" i="5"/>
  <c r="J5539" i="5"/>
  <c r="N5539" i="5"/>
  <c r="J5535" i="5"/>
  <c r="N5535" i="5"/>
  <c r="N5531" i="5"/>
  <c r="J5527" i="5"/>
  <c r="N5527" i="5"/>
  <c r="N5523" i="5"/>
  <c r="N5519" i="5"/>
  <c r="N5515" i="5"/>
  <c r="N5511" i="5"/>
  <c r="N5507" i="5"/>
  <c r="J5503" i="5"/>
  <c r="N5503" i="5"/>
  <c r="N5499" i="5"/>
  <c r="N5495" i="5"/>
  <c r="N5491" i="5"/>
  <c r="N5487" i="5"/>
  <c r="N5483" i="5"/>
  <c r="J5479" i="5"/>
  <c r="N5479" i="5"/>
  <c r="N5475" i="5"/>
  <c r="J5471" i="5"/>
  <c r="N5471" i="5"/>
  <c r="N5467" i="5"/>
  <c r="N5463" i="5"/>
  <c r="N5459" i="5"/>
  <c r="J5455" i="5"/>
  <c r="N5455" i="5"/>
  <c r="N5451" i="5"/>
  <c r="J5447" i="5"/>
  <c r="N5447" i="5"/>
  <c r="J5443" i="5"/>
  <c r="N5443" i="5"/>
  <c r="N5439" i="5"/>
  <c r="N5435" i="5"/>
  <c r="N5431" i="5"/>
  <c r="N5427" i="5"/>
  <c r="N5423" i="5"/>
  <c r="N5419" i="5"/>
  <c r="N5415" i="5"/>
  <c r="J5411" i="5"/>
  <c r="N5411" i="5"/>
  <c r="N5407" i="5"/>
  <c r="N5403" i="5"/>
  <c r="N5399" i="5"/>
  <c r="N5395" i="5"/>
  <c r="J5391" i="5"/>
  <c r="N5391" i="5"/>
  <c r="N5387" i="5"/>
  <c r="J5383" i="5"/>
  <c r="N5383" i="5"/>
  <c r="N5379" i="5"/>
  <c r="N5375" i="5"/>
  <c r="N5371" i="5"/>
  <c r="N5367" i="5"/>
  <c r="N5363" i="5"/>
  <c r="N5359" i="5"/>
  <c r="N5355" i="5"/>
  <c r="N5351" i="5"/>
  <c r="N5347" i="5"/>
  <c r="N5343" i="5"/>
  <c r="N5339" i="5"/>
  <c r="J5335" i="5"/>
  <c r="N5335" i="5"/>
  <c r="N5331" i="5"/>
  <c r="N5327" i="5"/>
  <c r="J5323" i="5"/>
  <c r="N5323" i="5"/>
  <c r="N5319" i="5"/>
  <c r="N5315" i="5"/>
  <c r="N5311" i="5"/>
  <c r="N5307" i="5"/>
  <c r="N5303" i="5"/>
  <c r="N5299" i="5"/>
  <c r="N5295" i="5"/>
  <c r="N5291" i="5"/>
  <c r="N5287" i="5"/>
  <c r="N5283" i="5"/>
  <c r="N5279" i="5"/>
  <c r="N5275" i="5"/>
  <c r="N5271" i="5"/>
  <c r="J5267" i="5"/>
  <c r="N5267" i="5"/>
  <c r="N5263" i="5"/>
  <c r="N5259" i="5"/>
  <c r="N5255" i="5"/>
  <c r="N5251" i="5"/>
  <c r="N5247" i="5"/>
  <c r="N5243" i="5"/>
  <c r="N5239" i="5"/>
  <c r="N5235" i="5"/>
  <c r="N5231" i="5"/>
  <c r="J5227" i="5"/>
  <c r="N5227" i="5"/>
  <c r="N5223" i="5"/>
  <c r="N5219" i="5"/>
  <c r="J5215" i="5"/>
  <c r="N5215" i="5"/>
  <c r="N5211" i="5"/>
  <c r="N5207" i="5"/>
  <c r="N5203" i="5"/>
  <c r="N5199" i="5"/>
  <c r="N5195" i="5"/>
  <c r="J5191" i="5"/>
  <c r="N5191" i="5"/>
  <c r="J5187" i="5"/>
  <c r="N5187" i="5"/>
  <c r="N5183" i="5"/>
  <c r="N5179" i="5"/>
  <c r="N5175" i="5"/>
  <c r="N5171" i="5"/>
  <c r="N5167" i="5"/>
  <c r="N5163" i="5"/>
  <c r="N5159" i="5"/>
  <c r="N5155" i="5"/>
  <c r="N5151" i="5"/>
  <c r="N5147" i="5"/>
  <c r="N5143" i="5"/>
  <c r="N5139" i="5"/>
  <c r="N5135" i="5"/>
  <c r="J5131" i="5"/>
  <c r="N5131" i="5"/>
  <c r="N5127" i="5"/>
  <c r="N5123" i="5"/>
  <c r="N5119" i="5"/>
  <c r="N5115" i="5"/>
  <c r="N5111" i="5"/>
  <c r="N5107" i="5"/>
  <c r="N5103" i="5"/>
  <c r="N5099" i="5"/>
  <c r="J5095" i="5"/>
  <c r="N5095" i="5"/>
  <c r="N5091" i="5"/>
  <c r="N5087" i="5"/>
  <c r="N5083" i="5"/>
  <c r="N5079" i="5"/>
  <c r="N5075" i="5"/>
  <c r="N5071" i="5"/>
  <c r="J5067" i="5"/>
  <c r="N5067" i="5"/>
  <c r="N5063" i="5"/>
  <c r="N5059" i="5"/>
  <c r="N5055" i="5"/>
  <c r="N5051" i="5"/>
  <c r="N5047" i="5"/>
  <c r="N5043" i="5"/>
  <c r="J5039" i="5"/>
  <c r="N5039" i="5"/>
  <c r="N5035" i="5"/>
  <c r="J5031" i="5"/>
  <c r="N5031" i="5"/>
  <c r="N5027" i="5"/>
  <c r="J5023" i="5"/>
  <c r="N5023" i="5"/>
  <c r="N5019" i="5"/>
  <c r="N5015" i="5"/>
  <c r="J5011" i="5"/>
  <c r="N5011" i="5"/>
  <c r="N5007" i="5"/>
  <c r="N5003" i="5"/>
  <c r="N4999" i="5"/>
  <c r="J4995" i="5"/>
  <c r="N4995" i="5"/>
  <c r="N4991" i="5"/>
  <c r="N4987" i="5"/>
  <c r="N4983" i="5"/>
  <c r="N4979" i="5"/>
  <c r="N4975" i="5"/>
  <c r="N4971" i="5"/>
  <c r="N4967" i="5"/>
  <c r="N4963" i="5"/>
  <c r="N4959" i="5"/>
  <c r="N4955" i="5"/>
  <c r="N4951" i="5"/>
  <c r="N4947" i="5"/>
  <c r="N4943" i="5"/>
  <c r="J4939" i="5"/>
  <c r="N4939" i="5"/>
  <c r="J4935" i="5"/>
  <c r="N4935" i="5"/>
  <c r="N4931" i="5"/>
  <c r="N4927" i="5"/>
  <c r="N4923" i="5"/>
  <c r="N4919" i="5"/>
  <c r="N4915" i="5"/>
  <c r="N4911" i="5"/>
  <c r="N4907" i="5"/>
  <c r="J4903" i="5"/>
  <c r="N4903" i="5"/>
  <c r="N4899" i="5"/>
  <c r="N4895" i="5"/>
  <c r="N4891" i="5"/>
  <c r="N4887" i="5"/>
  <c r="N4883" i="5"/>
  <c r="N4879" i="5"/>
  <c r="N4875" i="5"/>
  <c r="N4871" i="5"/>
  <c r="N4867" i="5"/>
  <c r="N4863" i="5"/>
  <c r="N4859" i="5"/>
  <c r="J4855" i="5"/>
  <c r="N4855" i="5"/>
  <c r="N4851" i="5"/>
  <c r="N4847" i="5"/>
  <c r="N4843" i="5"/>
  <c r="J4839" i="5"/>
  <c r="N4839" i="5"/>
  <c r="N4835" i="5"/>
  <c r="N4831" i="5"/>
  <c r="N4827" i="5"/>
  <c r="N4823" i="5"/>
  <c r="J4819" i="5"/>
  <c r="N4819" i="5"/>
  <c r="N4815" i="5"/>
  <c r="N4811" i="5"/>
  <c r="N4807" i="5"/>
  <c r="N4803" i="5"/>
  <c r="N4799" i="5"/>
  <c r="N4795" i="5"/>
  <c r="N4791" i="5"/>
  <c r="N4787" i="5"/>
  <c r="N4783" i="5"/>
  <c r="N4779" i="5"/>
  <c r="N4775" i="5"/>
  <c r="N4771" i="5"/>
  <c r="N4767" i="5"/>
  <c r="N4763" i="5"/>
  <c r="N4759" i="5"/>
  <c r="J4755" i="5"/>
  <c r="N4755" i="5"/>
  <c r="N4751" i="5"/>
  <c r="N4747" i="5"/>
  <c r="N4743" i="5"/>
  <c r="N4739" i="5"/>
  <c r="N4735" i="5"/>
  <c r="N4731" i="5"/>
  <c r="N4727" i="5"/>
  <c r="J4723" i="5"/>
  <c r="N4723" i="5"/>
  <c r="N4719" i="5"/>
  <c r="N4715" i="5"/>
  <c r="N4711" i="5"/>
  <c r="N4707" i="5"/>
  <c r="N4703" i="5"/>
  <c r="N4699" i="5"/>
  <c r="N4695" i="5"/>
  <c r="N4691" i="5"/>
  <c r="N4687" i="5"/>
  <c r="N4683" i="5"/>
  <c r="N4679" i="5"/>
  <c r="N4675" i="5"/>
  <c r="J4671" i="5"/>
  <c r="N4671" i="5"/>
  <c r="N4667" i="5"/>
  <c r="J4663" i="5"/>
  <c r="N4663" i="5"/>
  <c r="N4659" i="5"/>
  <c r="N4655" i="5"/>
  <c r="N4651" i="5"/>
  <c r="N4647" i="5"/>
  <c r="N4643" i="5"/>
  <c r="N4639" i="5"/>
  <c r="N4635" i="5"/>
  <c r="N4631" i="5"/>
  <c r="N4627" i="5"/>
  <c r="J4623" i="5"/>
  <c r="N4623" i="5"/>
  <c r="J4619" i="5"/>
  <c r="N4619" i="5"/>
  <c r="J4615" i="5"/>
  <c r="N4615" i="5"/>
  <c r="J4611" i="5"/>
  <c r="N4611" i="5"/>
  <c r="N4607" i="5"/>
  <c r="N4603" i="5"/>
  <c r="J4599" i="5"/>
  <c r="N4599" i="5"/>
  <c r="N4595" i="5"/>
  <c r="N4591" i="5"/>
  <c r="N4587" i="5"/>
  <c r="N4583" i="5"/>
  <c r="J4579" i="5"/>
  <c r="N4579" i="5"/>
  <c r="N4575" i="5"/>
  <c r="N4571" i="5"/>
  <c r="N4567" i="5"/>
  <c r="N4563" i="5"/>
  <c r="J4559" i="5"/>
  <c r="N4559" i="5"/>
  <c r="N4555" i="5"/>
  <c r="N4551" i="5"/>
  <c r="N4547" i="5"/>
  <c r="N4543" i="5"/>
  <c r="N4539" i="5"/>
  <c r="J4535" i="5"/>
  <c r="N4535" i="5"/>
  <c r="N4531" i="5"/>
  <c r="N4527" i="5"/>
  <c r="N4523" i="5"/>
  <c r="N4519" i="5"/>
  <c r="N4515" i="5"/>
  <c r="N4511" i="5"/>
  <c r="J4507" i="5"/>
  <c r="N4507" i="5"/>
  <c r="N4503" i="5"/>
  <c r="N4499" i="5"/>
  <c r="N4495" i="5"/>
  <c r="N4491" i="5"/>
  <c r="J4487" i="5"/>
  <c r="N4487" i="5"/>
  <c r="N4483" i="5"/>
  <c r="N4479" i="5"/>
  <c r="N4475" i="5"/>
  <c r="N4471" i="5"/>
  <c r="N4467" i="5"/>
  <c r="N4463" i="5"/>
  <c r="N4459" i="5"/>
  <c r="J4455" i="5"/>
  <c r="N4455" i="5"/>
  <c r="N4451" i="5"/>
  <c r="N4447" i="5"/>
  <c r="N4443" i="5"/>
  <c r="J4439" i="5"/>
  <c r="N4439" i="5"/>
  <c r="N4435" i="5"/>
  <c r="N4431" i="5"/>
  <c r="N4427" i="5"/>
  <c r="N4423" i="5"/>
  <c r="J4419" i="5"/>
  <c r="N4419" i="5"/>
  <c r="J4415" i="5"/>
  <c r="N4415" i="5"/>
  <c r="N4411" i="5"/>
  <c r="N4407" i="5"/>
  <c r="N4403" i="5"/>
  <c r="J4399" i="5"/>
  <c r="N4399" i="5"/>
  <c r="N4395" i="5"/>
  <c r="J4391" i="5"/>
  <c r="N4391" i="5"/>
  <c r="J4387" i="5"/>
  <c r="N4387" i="5"/>
  <c r="J4383" i="5"/>
  <c r="N4383" i="5"/>
  <c r="N4379" i="5"/>
  <c r="N4375" i="5"/>
  <c r="N4371" i="5"/>
  <c r="J4367" i="5"/>
  <c r="N4367" i="5"/>
  <c r="N4363" i="5"/>
  <c r="N4359" i="5"/>
  <c r="N4355" i="5"/>
  <c r="N4351" i="5"/>
  <c r="N4347" i="5"/>
  <c r="N4343" i="5"/>
  <c r="N4339" i="5"/>
  <c r="N4335" i="5"/>
  <c r="N4331" i="5"/>
  <c r="N4327" i="5"/>
  <c r="N4323" i="5"/>
  <c r="N4319" i="5"/>
  <c r="N4315" i="5"/>
  <c r="N4311" i="5"/>
  <c r="N4307" i="5"/>
  <c r="J4303" i="5"/>
  <c r="N4303" i="5"/>
  <c r="J4299" i="5"/>
  <c r="N4299" i="5"/>
  <c r="N4295" i="5"/>
  <c r="N4291" i="5"/>
  <c r="N4287" i="5"/>
  <c r="N4283" i="5"/>
  <c r="N4279" i="5"/>
  <c r="N4275" i="5"/>
  <c r="J4271" i="5"/>
  <c r="N4271" i="5"/>
  <c r="N4267" i="5"/>
  <c r="N4263" i="5"/>
  <c r="N4259" i="5"/>
  <c r="N4255" i="5"/>
  <c r="N4251" i="5"/>
  <c r="N4247" i="5"/>
  <c r="N4243" i="5"/>
  <c r="N4239" i="5"/>
  <c r="N4235" i="5"/>
  <c r="N4231" i="5"/>
  <c r="N4227" i="5"/>
  <c r="N4223" i="5"/>
  <c r="N4219" i="5"/>
  <c r="N4215" i="5"/>
  <c r="N4211" i="5"/>
  <c r="N4207" i="5"/>
  <c r="N4203" i="5"/>
  <c r="N4199" i="5"/>
  <c r="J4195" i="5"/>
  <c r="N4195" i="5"/>
  <c r="N4191" i="5"/>
  <c r="N4187" i="5"/>
  <c r="N4183" i="5"/>
  <c r="J4179" i="5"/>
  <c r="N4179" i="5"/>
  <c r="N4175" i="5"/>
  <c r="N4171" i="5"/>
  <c r="N4167" i="5"/>
  <c r="N4163" i="5"/>
  <c r="N4159" i="5"/>
  <c r="N4155" i="5"/>
  <c r="N4151" i="5"/>
  <c r="N4147" i="5"/>
  <c r="N4143" i="5"/>
  <c r="N4139" i="5"/>
  <c r="N4135" i="5"/>
  <c r="N4131" i="5"/>
  <c r="N4127" i="5"/>
  <c r="J4123" i="5"/>
  <c r="N4123" i="5"/>
  <c r="N4119" i="5"/>
  <c r="N4115" i="5"/>
  <c r="N4111" i="5"/>
  <c r="J4107" i="5"/>
  <c r="N4107" i="5"/>
  <c r="N4103" i="5"/>
  <c r="N4099" i="5"/>
  <c r="N4095" i="5"/>
  <c r="J4091" i="5"/>
  <c r="N4091" i="5"/>
  <c r="N4087" i="5"/>
  <c r="N4083" i="5"/>
  <c r="N4079" i="5"/>
  <c r="N4075" i="5"/>
  <c r="N4071" i="5"/>
  <c r="N4067" i="5"/>
  <c r="N4063" i="5"/>
  <c r="N4059" i="5"/>
  <c r="N4055" i="5"/>
  <c r="N4051" i="5"/>
  <c r="N4047" i="5"/>
  <c r="N4043" i="5"/>
  <c r="J4039" i="5"/>
  <c r="N4039" i="5"/>
  <c r="N4035" i="5"/>
  <c r="J4031" i="5"/>
  <c r="N4031" i="5"/>
  <c r="N4027" i="5"/>
  <c r="N4023" i="5"/>
  <c r="N4019" i="5"/>
  <c r="N4015" i="5"/>
  <c r="J4011" i="5"/>
  <c r="N4011" i="5"/>
  <c r="N4007" i="5"/>
  <c r="N4003" i="5"/>
  <c r="N3999" i="5"/>
  <c r="N3995" i="5"/>
  <c r="N3991" i="5"/>
  <c r="N3987" i="5"/>
  <c r="N3983" i="5"/>
  <c r="N3979" i="5"/>
  <c r="N3975" i="5"/>
  <c r="N3971" i="5"/>
  <c r="N3967" i="5"/>
  <c r="N3963" i="5"/>
  <c r="N3959" i="5"/>
  <c r="N3955" i="5"/>
  <c r="N3951" i="5"/>
  <c r="N3947" i="5"/>
  <c r="N3943" i="5"/>
  <c r="N3939" i="5"/>
  <c r="N3935" i="5"/>
  <c r="N3931" i="5"/>
  <c r="N3927" i="5"/>
  <c r="N3923" i="5"/>
  <c r="N3919" i="5"/>
  <c r="J3915" i="5"/>
  <c r="N3915" i="5"/>
  <c r="N3911" i="5"/>
  <c r="N3907" i="5"/>
  <c r="N3903" i="5"/>
  <c r="N3899" i="5"/>
  <c r="N3895" i="5"/>
  <c r="N3891" i="5"/>
  <c r="J3887" i="5"/>
  <c r="N3887" i="5"/>
  <c r="N3883" i="5"/>
  <c r="N3879" i="5"/>
  <c r="N3875" i="5"/>
  <c r="J3871" i="5"/>
  <c r="N3871" i="5"/>
  <c r="N3867" i="5"/>
  <c r="N3863" i="5"/>
  <c r="N3859" i="5"/>
  <c r="N3855" i="5"/>
  <c r="N3851" i="5"/>
  <c r="N3847" i="5"/>
  <c r="N3843" i="5"/>
  <c r="N3839" i="5"/>
  <c r="N3835" i="5"/>
  <c r="N3831" i="5"/>
  <c r="N3827" i="5"/>
  <c r="N3823" i="5"/>
  <c r="N3819" i="5"/>
  <c r="N3815" i="5"/>
  <c r="J3811" i="5"/>
  <c r="N3811" i="5"/>
  <c r="N3807" i="5"/>
  <c r="N3803" i="5"/>
  <c r="N3799" i="5"/>
  <c r="N3795" i="5"/>
  <c r="N3791" i="5"/>
  <c r="J3787" i="5"/>
  <c r="N3787" i="5"/>
  <c r="N3783" i="5"/>
  <c r="N3779" i="5"/>
  <c r="N3775" i="5"/>
  <c r="N3771" i="5"/>
  <c r="N3767" i="5"/>
  <c r="N3763" i="5"/>
  <c r="N3759" i="5"/>
  <c r="N3755" i="5"/>
  <c r="N3751" i="5"/>
  <c r="J3747" i="5"/>
  <c r="N3747" i="5"/>
  <c r="N3743" i="5"/>
  <c r="N3739" i="5"/>
  <c r="N3735" i="5"/>
  <c r="N3731" i="5"/>
  <c r="J3727" i="5"/>
  <c r="N3727" i="5"/>
  <c r="N3723" i="5"/>
  <c r="N3719" i="5"/>
  <c r="N3715" i="5"/>
  <c r="N3711" i="5"/>
  <c r="N3707" i="5"/>
  <c r="J3703" i="5"/>
  <c r="N3703" i="5"/>
  <c r="N3699" i="5"/>
  <c r="N3695" i="5"/>
  <c r="N3691" i="5"/>
  <c r="N3687" i="5"/>
  <c r="N3683" i="5"/>
  <c r="N3679" i="5"/>
  <c r="J3675" i="5"/>
  <c r="N3675" i="5"/>
  <c r="N3671" i="5"/>
  <c r="N3667" i="5"/>
  <c r="N3663" i="5"/>
  <c r="N3659" i="5"/>
  <c r="N3655" i="5"/>
  <c r="N3651" i="5"/>
  <c r="N3647" i="5"/>
  <c r="N3643" i="5"/>
  <c r="J3639" i="5"/>
  <c r="N3639" i="5"/>
  <c r="N3635" i="5"/>
  <c r="N3631" i="5"/>
  <c r="N3627" i="5"/>
  <c r="N3623" i="5"/>
  <c r="N3619" i="5"/>
  <c r="N3615" i="5"/>
  <c r="J3611" i="5"/>
  <c r="N3611" i="5"/>
  <c r="N3607" i="5"/>
  <c r="J3603" i="5"/>
  <c r="N3603" i="5"/>
  <c r="N3599" i="5"/>
  <c r="N3595" i="5"/>
  <c r="N3591" i="5"/>
  <c r="N3587" i="5"/>
  <c r="N3583" i="5"/>
  <c r="N3579" i="5"/>
  <c r="J3575" i="5"/>
  <c r="N3575" i="5"/>
  <c r="N3571" i="5"/>
  <c r="J3567" i="5"/>
  <c r="N3567" i="5"/>
  <c r="N3563" i="5"/>
  <c r="N3559" i="5"/>
  <c r="N3555" i="5"/>
  <c r="N3551" i="5"/>
  <c r="N3547" i="5"/>
  <c r="N3543" i="5"/>
  <c r="N3539" i="5"/>
  <c r="N3535" i="5"/>
  <c r="N3531" i="5"/>
  <c r="N3527" i="5"/>
  <c r="N3523" i="5"/>
  <c r="N3519" i="5"/>
  <c r="N3515" i="5"/>
  <c r="N3511" i="5"/>
  <c r="N3507" i="5"/>
  <c r="N3503" i="5"/>
  <c r="N3499" i="5"/>
  <c r="N3495" i="5"/>
  <c r="N3491" i="5"/>
  <c r="N3487" i="5"/>
  <c r="N3483" i="5"/>
  <c r="N3479" i="5"/>
  <c r="N3475" i="5"/>
  <c r="J3471" i="5"/>
  <c r="N3471" i="5"/>
  <c r="N3467" i="5"/>
  <c r="N3463" i="5"/>
  <c r="N3459" i="5"/>
  <c r="N3455" i="5"/>
  <c r="J3451" i="5"/>
  <c r="N3451" i="5"/>
  <c r="N3447" i="5"/>
  <c r="N3443" i="5"/>
  <c r="N3439" i="5"/>
  <c r="N3435" i="5"/>
  <c r="N3431" i="5"/>
  <c r="J3427" i="5"/>
  <c r="N3427" i="5"/>
  <c r="N3423" i="5"/>
  <c r="N3419" i="5"/>
  <c r="N3415" i="5"/>
  <c r="N3411" i="5"/>
  <c r="N3407" i="5"/>
  <c r="N3403" i="5"/>
  <c r="N3399" i="5"/>
  <c r="N3395" i="5"/>
  <c r="J3391" i="5"/>
  <c r="N3391" i="5"/>
  <c r="N3387" i="5"/>
  <c r="N3383" i="5"/>
  <c r="N3379" i="5"/>
  <c r="N3375" i="5"/>
  <c r="N3371" i="5"/>
  <c r="N3367" i="5"/>
  <c r="N3363" i="5"/>
  <c r="N3359" i="5"/>
  <c r="N3355" i="5"/>
  <c r="J3351" i="5"/>
  <c r="N3351" i="5"/>
  <c r="N3347" i="5"/>
  <c r="N3343" i="5"/>
  <c r="N3339" i="5"/>
  <c r="J3335" i="5"/>
  <c r="N3335" i="5"/>
  <c r="N3331" i="5"/>
  <c r="N3327" i="5"/>
  <c r="J3323" i="5"/>
  <c r="N3323" i="5"/>
  <c r="N3319" i="5"/>
  <c r="N3315" i="5"/>
  <c r="N3311" i="5"/>
  <c r="N3307" i="5"/>
  <c r="N3303" i="5"/>
  <c r="N3299" i="5"/>
  <c r="J3295" i="5"/>
  <c r="N3295" i="5"/>
  <c r="N3291" i="5"/>
  <c r="N3287" i="5"/>
  <c r="N3283" i="5"/>
  <c r="J3279" i="5"/>
  <c r="N3279" i="5"/>
  <c r="N3275" i="5"/>
  <c r="N3271" i="5"/>
  <c r="N3267" i="5"/>
  <c r="N3263" i="5"/>
  <c r="N3259" i="5"/>
  <c r="N3255" i="5"/>
  <c r="J3251" i="5"/>
  <c r="N3251" i="5"/>
  <c r="N3247" i="5"/>
  <c r="N3243" i="5"/>
  <c r="J3239" i="5"/>
  <c r="N3239" i="5"/>
  <c r="N3235" i="5"/>
  <c r="N3231" i="5"/>
  <c r="N3227" i="5"/>
  <c r="J3223" i="5"/>
  <c r="N3223" i="5"/>
  <c r="J3219" i="5"/>
  <c r="N3219" i="5"/>
  <c r="N3215" i="5"/>
  <c r="N3211" i="5"/>
  <c r="J3207" i="5"/>
  <c r="N3207" i="5"/>
  <c r="N3203" i="5"/>
  <c r="N3199" i="5"/>
  <c r="J3195" i="5"/>
  <c r="N3195" i="5"/>
  <c r="N3191" i="5"/>
  <c r="N3187" i="5"/>
  <c r="N3183" i="5"/>
  <c r="N3179" i="5"/>
  <c r="N3175" i="5"/>
  <c r="N3171" i="5"/>
  <c r="N3167" i="5"/>
  <c r="N3163" i="5"/>
  <c r="N3159" i="5"/>
  <c r="N3155" i="5"/>
  <c r="N3151" i="5"/>
  <c r="N3147" i="5"/>
  <c r="N3143" i="5"/>
  <c r="N3139" i="5"/>
  <c r="N3135" i="5"/>
  <c r="N3131" i="5"/>
  <c r="N3127" i="5"/>
  <c r="N3123" i="5"/>
  <c r="N3119" i="5"/>
  <c r="N3115" i="5"/>
  <c r="N3111" i="5"/>
  <c r="N3107" i="5"/>
  <c r="N3103" i="5"/>
  <c r="N3099" i="5"/>
  <c r="N3095" i="5"/>
  <c r="N3091" i="5"/>
  <c r="N3087" i="5"/>
  <c r="N3083" i="5"/>
  <c r="N3079" i="5"/>
  <c r="N3075" i="5"/>
  <c r="N3071" i="5"/>
  <c r="N3067" i="5"/>
  <c r="J3063" i="5"/>
  <c r="N3063" i="5"/>
  <c r="N3059" i="5"/>
  <c r="N3055" i="5"/>
  <c r="N3051" i="5"/>
  <c r="N3047" i="5"/>
  <c r="N3043" i="5"/>
  <c r="N3039" i="5"/>
  <c r="N3035" i="5"/>
  <c r="N3031" i="5"/>
  <c r="N3027" i="5"/>
  <c r="J3023" i="5"/>
  <c r="N3023" i="5"/>
  <c r="N3019" i="5"/>
  <c r="N3015" i="5"/>
  <c r="N3011" i="5"/>
  <c r="N3007" i="5"/>
  <c r="J3003" i="5"/>
  <c r="N3003" i="5"/>
  <c r="N2999" i="5"/>
  <c r="N2995" i="5"/>
  <c r="N2991" i="5"/>
  <c r="N2987" i="5"/>
  <c r="N2983" i="5"/>
  <c r="N2979" i="5"/>
  <c r="N2975" i="5"/>
  <c r="N2971" i="5"/>
  <c r="N2967" i="5"/>
  <c r="N2963" i="5"/>
  <c r="N2959" i="5"/>
  <c r="N2955" i="5"/>
  <c r="J2951" i="5"/>
  <c r="N2951" i="5"/>
  <c r="N2947" i="5"/>
  <c r="N2943" i="5"/>
  <c r="N2939" i="5"/>
  <c r="N2935" i="5"/>
  <c r="N2931" i="5"/>
  <c r="N2927" i="5"/>
  <c r="N2923" i="5"/>
  <c r="N2919" i="5"/>
  <c r="N2915" i="5"/>
  <c r="N2911" i="5"/>
  <c r="N2907" i="5"/>
  <c r="N2903" i="5"/>
  <c r="N2899" i="5"/>
  <c r="N2895" i="5"/>
  <c r="N2891" i="5"/>
  <c r="N2887" i="5"/>
  <c r="N2883" i="5"/>
  <c r="N2879" i="5"/>
  <c r="N2875" i="5"/>
  <c r="N2871" i="5"/>
  <c r="N2867" i="5"/>
  <c r="N2863" i="5"/>
  <c r="N2859" i="5"/>
  <c r="J2855" i="5"/>
  <c r="N2855" i="5"/>
  <c r="N2851" i="5"/>
  <c r="J2847" i="5"/>
  <c r="N2847" i="5"/>
  <c r="N2843" i="5"/>
  <c r="N2839" i="5"/>
  <c r="N2835" i="5"/>
  <c r="N2831" i="5"/>
  <c r="N2827" i="5"/>
  <c r="N2823" i="5"/>
  <c r="N2819" i="5"/>
  <c r="N2815" i="5"/>
  <c r="N2811" i="5"/>
  <c r="N2807" i="5"/>
  <c r="J2803" i="5"/>
  <c r="N2803" i="5"/>
  <c r="N2799" i="5"/>
  <c r="N2795" i="5"/>
  <c r="N2791" i="5"/>
  <c r="N2787" i="5"/>
  <c r="J2783" i="5"/>
  <c r="N2783" i="5"/>
  <c r="N2779" i="5"/>
  <c r="N2775" i="5"/>
  <c r="J2771" i="5"/>
  <c r="N2771" i="5"/>
  <c r="N2767" i="5"/>
  <c r="N2763" i="5"/>
  <c r="N2759" i="5"/>
  <c r="J2755" i="5"/>
  <c r="N2755" i="5"/>
  <c r="N2751" i="5"/>
  <c r="J2747" i="5"/>
  <c r="N2747" i="5"/>
  <c r="N2743" i="5"/>
  <c r="N2739" i="5"/>
  <c r="N2735" i="5"/>
  <c r="N2731" i="5"/>
  <c r="J2727" i="5"/>
  <c r="N2727" i="5"/>
  <c r="N2723" i="5"/>
  <c r="N2719" i="5"/>
  <c r="N2715" i="5"/>
  <c r="N2711" i="5"/>
  <c r="J2707" i="5"/>
  <c r="N2707" i="5"/>
  <c r="N2703" i="5"/>
  <c r="N2699" i="5"/>
  <c r="N2695" i="5"/>
  <c r="N2691" i="5"/>
  <c r="N2687" i="5"/>
  <c r="N2683" i="5"/>
  <c r="N2679" i="5"/>
  <c r="N2675" i="5"/>
  <c r="N2671" i="5"/>
  <c r="N2667" i="5"/>
  <c r="N2663" i="5"/>
  <c r="N2659" i="5"/>
  <c r="N2655" i="5"/>
  <c r="N2651" i="5"/>
  <c r="N2647" i="5"/>
  <c r="J2643" i="5"/>
  <c r="N2643" i="5"/>
  <c r="N2639" i="5"/>
  <c r="N2635" i="5"/>
  <c r="N2631" i="5"/>
  <c r="N2627" i="5"/>
  <c r="N2623" i="5"/>
  <c r="N2619" i="5"/>
  <c r="N2615" i="5"/>
  <c r="N2611" i="5"/>
  <c r="N2607" i="5"/>
  <c r="N2603" i="5"/>
  <c r="N2599" i="5"/>
  <c r="N2595" i="5"/>
  <c r="N2591" i="5"/>
  <c r="J2587" i="5"/>
  <c r="N2587" i="5"/>
  <c r="N2583" i="5"/>
  <c r="N2579" i="5"/>
  <c r="N2575" i="5"/>
  <c r="N2571" i="5"/>
  <c r="N2567" i="5"/>
  <c r="J2563" i="5"/>
  <c r="N2563" i="5"/>
  <c r="N2559" i="5"/>
  <c r="N2555" i="5"/>
  <c r="N2551" i="5"/>
  <c r="J2547" i="5"/>
  <c r="N2547" i="5"/>
  <c r="N2543" i="5"/>
  <c r="N2539" i="5"/>
  <c r="N2535" i="5"/>
  <c r="N2531" i="5"/>
  <c r="N2527" i="5"/>
  <c r="N2523" i="5"/>
  <c r="N2519" i="5"/>
  <c r="N2515" i="5"/>
  <c r="N2511" i="5"/>
  <c r="N2507" i="5"/>
  <c r="N2503" i="5"/>
  <c r="N2499" i="5"/>
  <c r="N2495" i="5"/>
  <c r="N2491" i="5"/>
  <c r="J2487" i="5"/>
  <c r="N2487" i="5"/>
  <c r="N2483" i="5"/>
  <c r="N2479" i="5"/>
  <c r="N2475" i="5"/>
  <c r="N2471" i="5"/>
  <c r="N2467" i="5"/>
  <c r="N2463" i="5"/>
  <c r="N2459" i="5"/>
  <c r="N2455" i="5"/>
  <c r="N2451" i="5"/>
  <c r="J2447" i="5"/>
  <c r="N2447" i="5"/>
  <c r="N2443" i="5"/>
  <c r="N2439" i="5"/>
  <c r="N2435" i="5"/>
  <c r="N2431" i="5"/>
  <c r="N2427" i="5"/>
  <c r="N2423" i="5"/>
  <c r="N2419" i="5"/>
  <c r="N2415" i="5"/>
  <c r="N2411" i="5"/>
  <c r="N2407" i="5"/>
  <c r="N2403" i="5"/>
  <c r="N2399" i="5"/>
  <c r="N2395" i="5"/>
  <c r="J2391" i="5"/>
  <c r="N2391" i="5"/>
  <c r="N2387" i="5"/>
  <c r="N2383" i="5"/>
  <c r="J2379" i="5"/>
  <c r="N2379" i="5"/>
  <c r="J2375" i="5"/>
  <c r="N2375" i="5"/>
  <c r="N2371" i="5"/>
  <c r="N2367" i="5"/>
  <c r="J2363" i="5"/>
  <c r="N2363" i="5"/>
  <c r="N2359" i="5"/>
  <c r="N2355" i="5"/>
  <c r="N2351" i="5"/>
  <c r="N2347" i="5"/>
  <c r="N2343" i="5"/>
  <c r="N2339" i="5"/>
  <c r="N2335" i="5"/>
  <c r="N2331" i="5"/>
  <c r="N2327" i="5"/>
  <c r="N2323" i="5"/>
  <c r="N2319" i="5"/>
  <c r="N2315" i="5"/>
  <c r="J2311" i="5"/>
  <c r="N2311" i="5"/>
  <c r="N2307" i="5"/>
  <c r="N2303" i="5"/>
  <c r="N2299" i="5"/>
  <c r="N2295" i="5"/>
  <c r="N2291" i="5"/>
  <c r="N2287" i="5"/>
  <c r="J2283" i="5"/>
  <c r="N2283" i="5"/>
  <c r="N2279" i="5"/>
  <c r="N2275" i="5"/>
  <c r="N2271" i="5"/>
  <c r="N2267" i="5"/>
  <c r="N2263" i="5"/>
  <c r="N2259" i="5"/>
  <c r="N2255" i="5"/>
  <c r="J2251" i="5"/>
  <c r="N2251" i="5"/>
  <c r="N2247" i="5"/>
  <c r="N2243" i="5"/>
  <c r="J2239" i="5"/>
  <c r="N2239" i="5"/>
  <c r="N2235" i="5"/>
  <c r="N2231" i="5"/>
  <c r="N2227" i="5"/>
  <c r="N2223" i="5"/>
  <c r="N2219" i="5"/>
  <c r="N2215" i="5"/>
  <c r="N2211" i="5"/>
  <c r="J2207" i="5"/>
  <c r="N2207" i="5"/>
  <c r="N2203" i="5"/>
  <c r="J2199" i="5"/>
  <c r="N2199" i="5"/>
  <c r="N2195" i="5"/>
  <c r="J2191" i="5"/>
  <c r="N2191" i="5"/>
  <c r="N2187" i="5"/>
  <c r="J2183" i="5"/>
  <c r="N2183" i="5"/>
  <c r="N2179" i="5"/>
  <c r="N2175" i="5"/>
  <c r="N2171" i="5"/>
  <c r="N2167" i="5"/>
  <c r="N2163" i="5"/>
  <c r="N2159" i="5"/>
  <c r="N2155" i="5"/>
  <c r="N2151" i="5"/>
  <c r="N2147" i="5"/>
  <c r="N2143" i="5"/>
  <c r="N2139" i="5"/>
  <c r="J2135" i="5"/>
  <c r="N2135" i="5"/>
  <c r="N2131" i="5"/>
  <c r="N2127" i="5"/>
  <c r="N2123" i="5"/>
  <c r="J2119" i="5"/>
  <c r="N2119" i="5"/>
  <c r="N2115" i="5"/>
  <c r="N2111" i="5"/>
  <c r="N2107" i="5"/>
  <c r="N2103" i="5"/>
  <c r="N2099" i="5"/>
  <c r="N2095" i="5"/>
  <c r="N2091" i="5"/>
  <c r="N2087" i="5"/>
  <c r="N2083" i="5"/>
  <c r="J2079" i="5"/>
  <c r="N2079" i="5"/>
  <c r="N2075" i="5"/>
  <c r="N2071" i="5"/>
  <c r="N2067" i="5"/>
  <c r="N2063" i="5"/>
  <c r="J2059" i="5"/>
  <c r="N2059" i="5"/>
  <c r="N2055" i="5"/>
  <c r="J2051" i="5"/>
  <c r="N2051" i="5"/>
  <c r="N2047" i="5"/>
  <c r="N2043" i="5"/>
  <c r="N2039" i="5"/>
  <c r="N2035" i="5"/>
  <c r="N2031" i="5"/>
  <c r="N2027" i="5"/>
  <c r="N2023" i="5"/>
  <c r="N2019" i="5"/>
  <c r="J2015" i="5"/>
  <c r="N2015" i="5"/>
  <c r="N2011" i="5"/>
  <c r="N2007" i="5"/>
  <c r="N2003" i="5"/>
  <c r="N1999" i="5"/>
  <c r="N1995" i="5"/>
  <c r="N1991" i="5"/>
  <c r="N1987" i="5"/>
  <c r="N1983" i="5"/>
  <c r="N1979" i="5"/>
  <c r="J1975" i="5"/>
  <c r="N1975" i="5"/>
  <c r="J1971" i="5"/>
  <c r="N1971" i="5"/>
  <c r="N1967" i="5"/>
  <c r="N1963" i="5"/>
  <c r="N1959" i="5"/>
  <c r="J1955" i="5"/>
  <c r="N1955" i="5"/>
  <c r="N1951" i="5"/>
  <c r="N1947" i="5"/>
  <c r="J1943" i="5"/>
  <c r="N1943" i="5"/>
  <c r="N1939" i="5"/>
  <c r="N1935" i="5"/>
  <c r="N1931" i="5"/>
  <c r="N1927" i="5"/>
  <c r="N1923" i="5"/>
  <c r="N1919" i="5"/>
  <c r="J1915" i="5"/>
  <c r="N1915" i="5"/>
  <c r="N1911" i="5"/>
  <c r="N1907" i="5"/>
  <c r="N1903" i="5"/>
  <c r="N1899" i="5"/>
  <c r="N1895" i="5"/>
  <c r="J1891" i="5"/>
  <c r="N1891" i="5"/>
  <c r="N1887" i="5"/>
  <c r="N1883" i="5"/>
  <c r="N1879" i="5"/>
  <c r="N1875" i="5"/>
  <c r="N1871" i="5"/>
  <c r="N1867" i="5"/>
  <c r="N1863" i="5"/>
  <c r="N1859" i="5"/>
  <c r="J1855" i="5"/>
  <c r="N1855" i="5"/>
  <c r="J1851" i="5"/>
  <c r="N1851" i="5"/>
  <c r="N1847" i="5"/>
  <c r="N1843" i="5"/>
  <c r="N1839" i="5"/>
  <c r="N1835" i="5"/>
  <c r="J1831" i="5"/>
  <c r="N1831" i="5"/>
  <c r="J1827" i="5"/>
  <c r="N1827" i="5"/>
  <c r="N1823" i="5"/>
  <c r="N1819" i="5"/>
  <c r="N1815" i="5"/>
  <c r="N1811" i="5"/>
  <c r="N1807" i="5"/>
  <c r="N1803" i="5"/>
  <c r="N1799" i="5"/>
  <c r="N1795" i="5"/>
  <c r="N1791" i="5"/>
  <c r="N1787" i="5"/>
  <c r="N1783" i="5"/>
  <c r="N1779" i="5"/>
  <c r="N1775" i="5"/>
  <c r="N1771" i="5"/>
  <c r="N1767" i="5"/>
  <c r="N1763" i="5"/>
  <c r="N1759" i="5"/>
  <c r="N1755" i="5"/>
  <c r="N1751" i="5"/>
  <c r="N1747" i="5"/>
  <c r="N1743" i="5"/>
  <c r="N1739" i="5"/>
  <c r="N1735" i="5"/>
  <c r="N1731" i="5"/>
  <c r="N1727" i="5"/>
  <c r="J1723" i="5"/>
  <c r="N1723" i="5"/>
  <c r="N1719" i="5"/>
  <c r="N1715" i="5"/>
  <c r="J1711" i="5"/>
  <c r="N1711" i="5"/>
  <c r="N1707" i="5"/>
  <c r="N1703" i="5"/>
  <c r="N1699" i="5"/>
  <c r="N1695" i="5"/>
  <c r="J1691" i="5"/>
  <c r="N1691" i="5"/>
  <c r="N1687" i="5"/>
  <c r="N1683" i="5"/>
  <c r="N1679" i="5"/>
  <c r="N1675" i="5"/>
  <c r="N1671" i="5"/>
  <c r="N1667" i="5"/>
  <c r="J1663" i="5"/>
  <c r="N1663" i="5"/>
  <c r="N1659" i="5"/>
  <c r="N1655" i="5"/>
  <c r="N1651" i="5"/>
  <c r="N1647" i="5"/>
  <c r="N1643" i="5"/>
  <c r="N1639" i="5"/>
  <c r="N1635" i="5"/>
  <c r="N1631" i="5"/>
  <c r="N1627" i="5"/>
  <c r="N1623" i="5"/>
  <c r="N1619" i="5"/>
  <c r="N1615" i="5"/>
  <c r="N1611" i="5"/>
  <c r="N1607" i="5"/>
  <c r="J1603" i="5"/>
  <c r="N1603" i="5"/>
  <c r="N1599" i="5"/>
  <c r="N1595" i="5"/>
  <c r="J1591" i="5"/>
  <c r="N1591" i="5"/>
  <c r="N1587" i="5"/>
  <c r="N1583" i="5"/>
  <c r="N1579" i="5"/>
  <c r="J1575" i="5"/>
  <c r="N1575" i="5"/>
  <c r="J1571" i="5"/>
  <c r="N1571" i="5"/>
  <c r="N1567" i="5"/>
  <c r="N1563" i="5"/>
  <c r="N1559" i="5"/>
  <c r="N1555" i="5"/>
  <c r="J1551" i="5"/>
  <c r="N1551" i="5"/>
  <c r="N1547" i="5"/>
  <c r="N1543" i="5"/>
  <c r="N1539" i="5"/>
  <c r="N1535" i="5"/>
  <c r="N1531" i="5"/>
  <c r="N1527" i="5"/>
  <c r="N1523" i="5"/>
  <c r="N1519" i="5"/>
  <c r="N1515" i="5"/>
  <c r="N1511" i="5"/>
  <c r="N1507" i="5"/>
  <c r="N1503" i="5"/>
  <c r="J1499" i="5"/>
  <c r="N1499" i="5"/>
  <c r="N1495" i="5"/>
  <c r="N1491" i="5"/>
  <c r="N1487" i="5"/>
  <c r="N1483" i="5"/>
  <c r="J1479" i="5"/>
  <c r="N1479" i="5"/>
  <c r="N1475" i="5"/>
  <c r="N1471" i="5"/>
  <c r="N1467" i="5"/>
  <c r="N1463" i="5"/>
  <c r="J1459" i="5"/>
  <c r="N1459" i="5"/>
  <c r="N1455" i="5"/>
  <c r="N1451" i="5"/>
  <c r="N1447" i="5"/>
  <c r="N1443" i="5"/>
  <c r="J1439" i="5"/>
  <c r="N1439" i="5"/>
  <c r="N1435" i="5"/>
  <c r="J1431" i="5"/>
  <c r="N1431" i="5"/>
  <c r="N1427" i="5"/>
  <c r="J1423" i="5"/>
  <c r="N1423" i="5"/>
  <c r="N1419" i="5"/>
  <c r="N1415" i="5"/>
  <c r="J1411" i="5"/>
  <c r="N1411" i="5"/>
  <c r="N1407" i="5"/>
  <c r="N1403" i="5"/>
  <c r="N1399" i="5"/>
  <c r="N1395" i="5"/>
  <c r="N1391" i="5"/>
  <c r="N1387" i="5"/>
  <c r="N1383" i="5"/>
  <c r="N1379" i="5"/>
  <c r="N1375" i="5"/>
  <c r="N1371" i="5"/>
  <c r="N1367" i="5"/>
  <c r="N1363" i="5"/>
  <c r="N1359" i="5"/>
  <c r="N1355" i="5"/>
  <c r="J1351" i="5"/>
  <c r="N1351" i="5"/>
  <c r="N1347" i="5"/>
  <c r="N1343" i="5"/>
  <c r="N1339" i="5"/>
  <c r="N1335" i="5"/>
  <c r="N1331" i="5"/>
  <c r="N1327" i="5"/>
  <c r="N1323" i="5"/>
  <c r="J1319" i="5"/>
  <c r="N1319" i="5"/>
  <c r="N1315" i="5"/>
  <c r="N1311" i="5"/>
  <c r="N1307" i="5"/>
  <c r="N1303" i="5"/>
  <c r="N1299" i="5"/>
  <c r="N1295" i="5"/>
  <c r="N1291" i="5"/>
  <c r="N1287" i="5"/>
  <c r="N1283" i="5"/>
  <c r="N1279" i="5"/>
  <c r="N1275" i="5"/>
  <c r="N1271" i="5"/>
  <c r="N1267" i="5"/>
  <c r="N1263" i="5"/>
  <c r="N1259" i="5"/>
  <c r="J1255" i="5"/>
  <c r="N1255" i="5"/>
  <c r="N1251" i="5"/>
  <c r="N1247" i="5"/>
  <c r="N1243" i="5"/>
  <c r="N1239" i="5"/>
  <c r="N1235" i="5"/>
  <c r="N1231" i="5"/>
  <c r="N1227" i="5"/>
  <c r="N1223" i="5"/>
  <c r="J1219" i="5"/>
  <c r="N1219" i="5"/>
  <c r="N1215" i="5"/>
  <c r="N1211" i="5"/>
  <c r="N1207" i="5"/>
  <c r="N1203" i="5"/>
  <c r="N1199" i="5"/>
  <c r="J1195" i="5"/>
  <c r="N1195" i="5"/>
  <c r="N1191" i="5"/>
  <c r="N1187" i="5"/>
  <c r="N1183" i="5"/>
  <c r="N1179" i="5"/>
  <c r="N1175" i="5"/>
  <c r="N1171" i="5"/>
  <c r="J1167" i="5"/>
  <c r="N1167" i="5"/>
  <c r="J1163" i="5"/>
  <c r="N1163" i="5"/>
  <c r="N1159" i="5"/>
  <c r="N1155" i="5"/>
  <c r="N1151" i="5"/>
  <c r="N1147" i="5"/>
  <c r="N1143" i="5"/>
  <c r="N1139" i="5"/>
  <c r="N1135" i="5"/>
  <c r="N1131" i="5"/>
  <c r="N1127" i="5"/>
  <c r="N1123" i="5"/>
  <c r="N1119" i="5"/>
  <c r="N1115" i="5"/>
  <c r="J1111" i="5"/>
  <c r="N1111" i="5"/>
  <c r="J1107" i="5"/>
  <c r="N1107" i="5"/>
  <c r="N1103" i="5"/>
  <c r="N1099" i="5"/>
  <c r="N1095" i="5"/>
  <c r="N1091" i="5"/>
  <c r="N1087" i="5"/>
  <c r="J1083" i="5"/>
  <c r="N1083" i="5"/>
  <c r="N1079" i="5"/>
  <c r="N1075" i="5"/>
  <c r="J1071" i="5"/>
  <c r="N1071" i="5"/>
  <c r="J1067" i="5"/>
  <c r="N1067" i="5"/>
  <c r="N1063" i="5"/>
  <c r="N1059" i="5"/>
  <c r="N1055" i="5"/>
  <c r="J1051" i="5"/>
  <c r="N1051" i="5"/>
  <c r="J1047" i="5"/>
  <c r="N1047" i="5"/>
  <c r="N1043" i="5"/>
  <c r="N1039" i="5"/>
  <c r="N1035" i="5"/>
  <c r="N1031" i="5"/>
  <c r="N1027" i="5"/>
  <c r="N1023" i="5"/>
  <c r="J1019" i="5"/>
  <c r="N1019" i="5"/>
  <c r="N1015" i="5"/>
  <c r="N1011" i="5"/>
  <c r="N1007" i="5"/>
  <c r="N1003" i="5"/>
  <c r="N999" i="5"/>
  <c r="N995" i="5"/>
  <c r="N991" i="5"/>
  <c r="N987" i="5"/>
  <c r="N983" i="5"/>
  <c r="J979" i="5"/>
  <c r="N979" i="5"/>
  <c r="N975" i="5"/>
  <c r="N971" i="5"/>
  <c r="N967" i="5"/>
  <c r="N963" i="5"/>
  <c r="N959" i="5"/>
  <c r="N955" i="5"/>
  <c r="N951" i="5"/>
  <c r="N947" i="5"/>
  <c r="N943" i="5"/>
  <c r="J939" i="5"/>
  <c r="N939" i="5"/>
  <c r="N935" i="5"/>
  <c r="N931" i="5"/>
  <c r="N927" i="5"/>
  <c r="N923" i="5"/>
  <c r="J919" i="5"/>
  <c r="N919" i="5"/>
  <c r="N915" i="5"/>
  <c r="J911" i="5"/>
  <c r="N911" i="5"/>
  <c r="N907" i="5"/>
  <c r="N903" i="5"/>
  <c r="N899" i="5"/>
  <c r="J895" i="5"/>
  <c r="N895" i="5"/>
  <c r="N891" i="5"/>
  <c r="N887" i="5"/>
  <c r="N883" i="5"/>
  <c r="N879" i="5"/>
  <c r="N875" i="5"/>
  <c r="N871" i="5"/>
  <c r="N867" i="5"/>
  <c r="N863" i="5"/>
  <c r="J859" i="5"/>
  <c r="N859" i="5"/>
  <c r="N855" i="5"/>
  <c r="N851" i="5"/>
  <c r="J847" i="5"/>
  <c r="N847" i="5"/>
  <c r="N843" i="5"/>
  <c r="N839" i="5"/>
  <c r="N835" i="5"/>
  <c r="N831" i="5"/>
  <c r="N827" i="5"/>
  <c r="N823" i="5"/>
  <c r="N819" i="5"/>
  <c r="N815" i="5"/>
  <c r="N811" i="5"/>
  <c r="N807" i="5"/>
  <c r="N803" i="5"/>
  <c r="N799" i="5"/>
  <c r="N795" i="5"/>
  <c r="N791" i="5"/>
  <c r="N787" i="5"/>
  <c r="N783" i="5"/>
  <c r="N779" i="5"/>
  <c r="N775" i="5"/>
  <c r="N771" i="5"/>
  <c r="N767" i="5"/>
  <c r="N763" i="5"/>
  <c r="N759" i="5"/>
  <c r="N755" i="5"/>
  <c r="N751" i="5"/>
  <c r="J747" i="5"/>
  <c r="N747" i="5"/>
  <c r="N743" i="5"/>
  <c r="N739" i="5"/>
  <c r="N735" i="5"/>
  <c r="N731" i="5"/>
  <c r="J727" i="5"/>
  <c r="N727" i="5"/>
  <c r="N723" i="5"/>
  <c r="J719" i="5"/>
  <c r="N719" i="5"/>
  <c r="N715" i="5"/>
  <c r="N711" i="5"/>
  <c r="J707" i="5"/>
  <c r="N707" i="5"/>
  <c r="N703" i="5"/>
  <c r="N699" i="5"/>
  <c r="N695" i="5"/>
  <c r="J691" i="5"/>
  <c r="N691" i="5"/>
  <c r="N687" i="5"/>
  <c r="J683" i="5"/>
  <c r="N683" i="5"/>
  <c r="N679" i="5"/>
  <c r="N675" i="5"/>
  <c r="N671" i="5"/>
  <c r="N667" i="5"/>
  <c r="N663" i="5"/>
  <c r="J659" i="5"/>
  <c r="N659" i="5"/>
  <c r="N655" i="5"/>
  <c r="N651" i="5"/>
  <c r="N647" i="5"/>
  <c r="N643" i="5"/>
  <c r="J639" i="5"/>
  <c r="N639" i="5"/>
  <c r="N635" i="5"/>
  <c r="N631" i="5"/>
  <c r="N627" i="5"/>
  <c r="N623" i="5"/>
  <c r="N619" i="5"/>
  <c r="N615" i="5"/>
  <c r="J611" i="5"/>
  <c r="N611" i="5"/>
  <c r="N607" i="5"/>
  <c r="N603" i="5"/>
  <c r="N599" i="5"/>
  <c r="N595" i="5"/>
  <c r="N591" i="5"/>
  <c r="N587" i="5"/>
  <c r="N583" i="5"/>
  <c r="J579" i="5"/>
  <c r="N579" i="5"/>
  <c r="N575" i="5"/>
  <c r="N571" i="5"/>
  <c r="J567" i="5"/>
  <c r="N567" i="5"/>
  <c r="N563" i="5"/>
  <c r="N559" i="5"/>
  <c r="N555" i="5"/>
  <c r="N551" i="5"/>
  <c r="N547" i="5"/>
  <c r="N543" i="5"/>
  <c r="N539" i="5"/>
  <c r="N535" i="5"/>
  <c r="N531" i="5"/>
  <c r="J527" i="5"/>
  <c r="N527" i="5"/>
  <c r="N523" i="5"/>
  <c r="N519" i="5"/>
  <c r="N515" i="5"/>
  <c r="N511" i="5"/>
  <c r="N507" i="5"/>
  <c r="N503" i="5"/>
  <c r="N499" i="5"/>
  <c r="N495" i="5"/>
  <c r="N491" i="5"/>
  <c r="N487" i="5"/>
  <c r="N483" i="5"/>
  <c r="N479" i="5"/>
  <c r="N475" i="5"/>
  <c r="N471" i="5"/>
  <c r="J467" i="5"/>
  <c r="N467" i="5"/>
  <c r="N463" i="5"/>
  <c r="N459" i="5"/>
  <c r="N455" i="5"/>
  <c r="N451" i="5"/>
  <c r="N447" i="5"/>
  <c r="N443" i="5"/>
  <c r="N439" i="5"/>
  <c r="N435" i="5"/>
  <c r="N431" i="5"/>
  <c r="N427" i="5"/>
  <c r="N423" i="5"/>
  <c r="N419" i="5"/>
  <c r="N415" i="5"/>
  <c r="N411" i="5"/>
  <c r="N407" i="5"/>
  <c r="N403" i="5"/>
  <c r="N399" i="5"/>
  <c r="N395" i="5"/>
  <c r="N391" i="5"/>
  <c r="N387" i="5"/>
  <c r="N383" i="5"/>
  <c r="N379" i="5"/>
  <c r="N375" i="5"/>
  <c r="N371" i="5"/>
  <c r="N367" i="5"/>
  <c r="J363" i="5"/>
  <c r="N363" i="5"/>
  <c r="N359" i="5"/>
  <c r="N355" i="5"/>
  <c r="N351" i="5"/>
  <c r="N347" i="5"/>
  <c r="N343" i="5"/>
  <c r="N339" i="5"/>
  <c r="N335" i="5"/>
  <c r="J331" i="5"/>
  <c r="N331" i="5"/>
  <c r="N327" i="5"/>
  <c r="N323" i="5"/>
  <c r="N319" i="5"/>
  <c r="N315" i="5"/>
  <c r="N311" i="5"/>
  <c r="N307" i="5"/>
  <c r="J303" i="5"/>
  <c r="N303" i="5"/>
  <c r="J299" i="5"/>
  <c r="N299" i="5"/>
  <c r="N295" i="5"/>
  <c r="N291" i="5"/>
  <c r="N287" i="5"/>
  <c r="N283" i="5"/>
  <c r="N279" i="5"/>
  <c r="N275" i="5"/>
  <c r="J271" i="5"/>
  <c r="N271" i="5"/>
  <c r="N267" i="5"/>
  <c r="N263" i="5"/>
  <c r="J259" i="5"/>
  <c r="N259" i="5"/>
  <c r="N255" i="5"/>
  <c r="N251" i="5"/>
  <c r="N247" i="5"/>
  <c r="N243" i="5"/>
  <c r="N239" i="5"/>
  <c r="N235" i="5"/>
  <c r="J231" i="5"/>
  <c r="N231" i="5"/>
  <c r="N227" i="5"/>
  <c r="N223" i="5"/>
  <c r="N219" i="5"/>
  <c r="N215" i="5"/>
  <c r="N211" i="5"/>
  <c r="N207" i="5"/>
  <c r="J203" i="5"/>
  <c r="N203" i="5"/>
  <c r="N199" i="5"/>
  <c r="N195" i="5"/>
  <c r="N191" i="5"/>
  <c r="N187" i="5"/>
  <c r="J183" i="5"/>
  <c r="N183" i="5"/>
  <c r="N179" i="5"/>
  <c r="N175" i="5"/>
  <c r="N171" i="5"/>
  <c r="N167" i="5"/>
  <c r="N163" i="5"/>
  <c r="N159" i="5"/>
  <c r="J155" i="5"/>
  <c r="N155" i="5"/>
  <c r="N151" i="5"/>
  <c r="N147" i="5"/>
  <c r="N143" i="5"/>
  <c r="N139" i="5"/>
  <c r="N135" i="5"/>
  <c r="N131" i="5"/>
  <c r="N127" i="5"/>
  <c r="N123" i="5"/>
  <c r="N119" i="5"/>
  <c r="J115" i="5"/>
  <c r="N115" i="5"/>
  <c r="J111" i="5"/>
  <c r="N111" i="5"/>
  <c r="N107" i="5"/>
  <c r="N103" i="5"/>
  <c r="J99" i="5"/>
  <c r="N99" i="5"/>
  <c r="N95" i="5"/>
  <c r="N91" i="5"/>
  <c r="N87" i="5"/>
  <c r="N83" i="5"/>
  <c r="N79" i="5"/>
  <c r="J75" i="5"/>
  <c r="N75" i="5"/>
  <c r="N71" i="5"/>
  <c r="N67" i="5"/>
  <c r="N63" i="5"/>
  <c r="N59" i="5"/>
  <c r="N55" i="5"/>
  <c r="N51" i="5"/>
  <c r="N47" i="5"/>
  <c r="N43" i="5"/>
  <c r="N39" i="5"/>
  <c r="N35" i="5"/>
  <c r="N31" i="5"/>
  <c r="J27" i="5"/>
  <c r="N27" i="5"/>
  <c r="N23" i="5"/>
  <c r="N19" i="5"/>
  <c r="N15" i="5"/>
  <c r="N11" i="5"/>
  <c r="N7" i="5"/>
  <c r="N3" i="5"/>
  <c r="J4207" i="5"/>
  <c r="J7108" i="5"/>
  <c r="J6980" i="5"/>
  <c r="J6852" i="5"/>
  <c r="J6596" i="5"/>
  <c r="J6468" i="5"/>
  <c r="J6340" i="5"/>
  <c r="J3185" i="5"/>
  <c r="J8191" i="5"/>
  <c r="J8175" i="5"/>
  <c r="J8111" i="5"/>
  <c r="J8079" i="5"/>
  <c r="J8063" i="5"/>
  <c r="J8015" i="5"/>
  <c r="J7970" i="5"/>
  <c r="J7954" i="5"/>
  <c r="J7938" i="5"/>
  <c r="J7874" i="5"/>
  <c r="J7842" i="5"/>
  <c r="J7826" i="5"/>
  <c r="J7810" i="5"/>
  <c r="J7778" i="5"/>
  <c r="J7762" i="5"/>
  <c r="J7714" i="5"/>
  <c r="J7698" i="5"/>
  <c r="J7650" i="5"/>
  <c r="J7634" i="5"/>
  <c r="J7618" i="5"/>
  <c r="J7586" i="5"/>
  <c r="J7570" i="5"/>
  <c r="J7522" i="5"/>
  <c r="J7506" i="5"/>
  <c r="J7490" i="5"/>
  <c r="J7458" i="5"/>
  <c r="J7442" i="5"/>
  <c r="J7394" i="5"/>
  <c r="J7378" i="5"/>
  <c r="J7362" i="5"/>
  <c r="J7330" i="5"/>
  <c r="J7314" i="5"/>
  <c r="J7298" i="5"/>
  <c r="J7266" i="5"/>
  <c r="J7250" i="5"/>
  <c r="J7234" i="5"/>
  <c r="J7202" i="5"/>
  <c r="J8193" i="5"/>
  <c r="J8189" i="5"/>
  <c r="J8185" i="5"/>
  <c r="J8181" i="5"/>
  <c r="J8177" i="5"/>
  <c r="J8173" i="5"/>
  <c r="J8165" i="5"/>
  <c r="J8161" i="5"/>
  <c r="J8157" i="5"/>
  <c r="J8153" i="5"/>
  <c r="J8149" i="5"/>
  <c r="J8145" i="5"/>
  <c r="J8137" i="5"/>
  <c r="J8133" i="5"/>
  <c r="J8129" i="5"/>
  <c r="J8125" i="5"/>
  <c r="J8121" i="5"/>
  <c r="J8117" i="5"/>
  <c r="J8113" i="5"/>
  <c r="J8101" i="5"/>
  <c r="J8093" i="5"/>
  <c r="J8089" i="5"/>
  <c r="J8085" i="5"/>
  <c r="J8081" i="5"/>
  <c r="J8077" i="5"/>
  <c r="J8073" i="5"/>
  <c r="J8069" i="5"/>
  <c r="J8065" i="5"/>
  <c r="J8061" i="5"/>
  <c r="J8057" i="5"/>
  <c r="J8053" i="5"/>
  <c r="J8049" i="5"/>
  <c r="J8037" i="5"/>
  <c r="J8033" i="5"/>
  <c r="J8029" i="5"/>
  <c r="J8025" i="5"/>
  <c r="J8021" i="5"/>
  <c r="J8013" i="5"/>
  <c r="J8009" i="5"/>
  <c r="J8001" i="5"/>
  <c r="J7997" i="5"/>
  <c r="J7993" i="5"/>
  <c r="J7989" i="5"/>
  <c r="J7984" i="5"/>
  <c r="J7980" i="5"/>
  <c r="J7976" i="5"/>
  <c r="J7972" i="5"/>
  <c r="J7968" i="5"/>
  <c r="J7960" i="5"/>
  <c r="J7956" i="5"/>
  <c r="J7948" i="5"/>
  <c r="J7944" i="5"/>
  <c r="J7940" i="5"/>
  <c r="J7936" i="5"/>
  <c r="J7932" i="5"/>
  <c r="J7928" i="5"/>
  <c r="J7924" i="5"/>
  <c r="J7920" i="5"/>
  <c r="J7916" i="5"/>
  <c r="J7912" i="5"/>
  <c r="J7908" i="5"/>
  <c r="J7904" i="5"/>
  <c r="J7896" i="5"/>
  <c r="J7892" i="5"/>
  <c r="J7888" i="5"/>
  <c r="J7884" i="5"/>
  <c r="J7880" i="5"/>
  <c r="J7876" i="5"/>
  <c r="J7872" i="5"/>
  <c r="J7868" i="5"/>
  <c r="J7864" i="5"/>
  <c r="J7860" i="5"/>
  <c r="J7852" i="5"/>
  <c r="J7844" i="5"/>
  <c r="J7840" i="5"/>
  <c r="J7836" i="5"/>
  <c r="J7832" i="5"/>
  <c r="J7828" i="5"/>
  <c r="J7824" i="5"/>
  <c r="J7820" i="5"/>
  <c r="J7816" i="5"/>
  <c r="J7812" i="5"/>
  <c r="J7808" i="5"/>
  <c r="J7804" i="5"/>
  <c r="J7800" i="5"/>
  <c r="J7796" i="5"/>
  <c r="J7792" i="5"/>
  <c r="J7788" i="5"/>
  <c r="J7784" i="5"/>
  <c r="J7780" i="5"/>
  <c r="J7772" i="5"/>
  <c r="J7764" i="5"/>
  <c r="J7760" i="5"/>
  <c r="J7756" i="5"/>
  <c r="J7752" i="5"/>
  <c r="J7748" i="5"/>
  <c r="J7744" i="5"/>
  <c r="J7740" i="5"/>
  <c r="J7736" i="5"/>
  <c r="J7732" i="5"/>
  <c r="J7724" i="5"/>
  <c r="J7716" i="5"/>
  <c r="J7712" i="5"/>
  <c r="J7708" i="5"/>
  <c r="J7704" i="5"/>
  <c r="J7692" i="5"/>
  <c r="J7684" i="5"/>
  <c r="J7680" i="5"/>
  <c r="J7672" i="5"/>
  <c r="J7668" i="5"/>
  <c r="J7664" i="5"/>
  <c r="J7660" i="5"/>
  <c r="J7652" i="5"/>
  <c r="J7648" i="5"/>
  <c r="J7644" i="5"/>
  <c r="J7640" i="5"/>
  <c r="J7632" i="5"/>
  <c r="J7628" i="5"/>
  <c r="J7620" i="5"/>
  <c r="J7612" i="5"/>
  <c r="J7608" i="5"/>
  <c r="J7604" i="5"/>
  <c r="J7600" i="5"/>
  <c r="J7596" i="5"/>
  <c r="J7588" i="5"/>
  <c r="J7584" i="5"/>
  <c r="J7576" i="5"/>
  <c r="J7568" i="5"/>
  <c r="J7564" i="5"/>
  <c r="J7560" i="5"/>
  <c r="J7556" i="5"/>
  <c r="J7552" i="5"/>
  <c r="J7548" i="5"/>
  <c r="J7544" i="5"/>
  <c r="J7540" i="5"/>
  <c r="J7536" i="5"/>
  <c r="J7532" i="5"/>
  <c r="J7528" i="5"/>
  <c r="J7524" i="5"/>
  <c r="J7516" i="5"/>
  <c r="J7512" i="5"/>
  <c r="J7504" i="5"/>
  <c r="J7500" i="5"/>
  <c r="J7496" i="5"/>
  <c r="J7492" i="5"/>
  <c r="J7488" i="5"/>
  <c r="J7480" i="5"/>
  <c r="J7476" i="5"/>
  <c r="J7468" i="5"/>
  <c r="J7464" i="5"/>
  <c r="J7460" i="5"/>
  <c r="J7456" i="5"/>
  <c r="J7452" i="5"/>
  <c r="J7448" i="5"/>
  <c r="J7444" i="5"/>
  <c r="J7440" i="5"/>
  <c r="J7436" i="5"/>
  <c r="J7432" i="5"/>
  <c r="J7428" i="5"/>
  <c r="J7424" i="5"/>
  <c r="J7420" i="5"/>
  <c r="J7416" i="5"/>
  <c r="J7412" i="5"/>
  <c r="J7408" i="5"/>
  <c r="J7396" i="5"/>
  <c r="J7392" i="5"/>
  <c r="J7388" i="5"/>
  <c r="J7384" i="5"/>
  <c r="J7380" i="5"/>
  <c r="J7376" i="5"/>
  <c r="J7372" i="5"/>
  <c r="J7360" i="5"/>
  <c r="J7356" i="5"/>
  <c r="J7352" i="5"/>
  <c r="J7344" i="5"/>
  <c r="J7340" i="5"/>
  <c r="J7336" i="5"/>
  <c r="J7328" i="5"/>
  <c r="J7324" i="5"/>
  <c r="J7320" i="5"/>
  <c r="J7316" i="5"/>
  <c r="J7308" i="5"/>
  <c r="J7300" i="5"/>
  <c r="J7296" i="5"/>
  <c r="J7292" i="5"/>
  <c r="J7288" i="5"/>
  <c r="J7280" i="5"/>
  <c r="J7272" i="5"/>
  <c r="J7268" i="5"/>
  <c r="J7264" i="5"/>
  <c r="J7260" i="5"/>
  <c r="J7252" i="5"/>
  <c r="J7248" i="5"/>
  <c r="J7244" i="5"/>
  <c r="J7240" i="5"/>
  <c r="J7236" i="5"/>
  <c r="J7228" i="5"/>
  <c r="J7220" i="5"/>
  <c r="J7216" i="5"/>
  <c r="J7208" i="5"/>
  <c r="J7204" i="5"/>
  <c r="J7200" i="5"/>
  <c r="J7196" i="5"/>
  <c r="J7188" i="5"/>
  <c r="J7184" i="5"/>
  <c r="J7176" i="5"/>
  <c r="J7172" i="5"/>
  <c r="J7168" i="5"/>
  <c r="J7164" i="5"/>
  <c r="J7160" i="5"/>
  <c r="J7156" i="5"/>
  <c r="J7152" i="5"/>
  <c r="J7148" i="5"/>
  <c r="J7144" i="5"/>
  <c r="J7140" i="5"/>
  <c r="J7132" i="5"/>
  <c r="J7128" i="5"/>
  <c r="J7104" i="5"/>
  <c r="J7100" i="5"/>
  <c r="J7096" i="5"/>
  <c r="J7092" i="5"/>
  <c r="J7088" i="5"/>
  <c r="J7084" i="5"/>
  <c r="J7072" i="5"/>
  <c r="J7068" i="5"/>
  <c r="J7064" i="5"/>
  <c r="J7060" i="5"/>
  <c r="J7056" i="5"/>
  <c r="J7048" i="5"/>
  <c r="J7044" i="5"/>
  <c r="J7040" i="5"/>
  <c r="J7032" i="5"/>
  <c r="J7028" i="5"/>
  <c r="J7024" i="5"/>
  <c r="J7020" i="5"/>
  <c r="J7016" i="5"/>
  <c r="J7008" i="5"/>
  <c r="J7004" i="5"/>
  <c r="J7000" i="5"/>
  <c r="J6996" i="5"/>
  <c r="J6992" i="5"/>
  <c r="J6984" i="5"/>
  <c r="J6972" i="5"/>
  <c r="J6968" i="5"/>
  <c r="J6964" i="5"/>
  <c r="J6960" i="5"/>
  <c r="J6956" i="5"/>
  <c r="J6948" i="5"/>
  <c r="J6944" i="5"/>
  <c r="J6940" i="5"/>
  <c r="J6936" i="5"/>
  <c r="J6932" i="5"/>
  <c r="J6928" i="5"/>
  <c r="J6924" i="5"/>
  <c r="J6920" i="5"/>
  <c r="J6916" i="5"/>
  <c r="J6908" i="5"/>
  <c r="J6904" i="5"/>
  <c r="J6900" i="5"/>
  <c r="J6896" i="5"/>
  <c r="J6888" i="5"/>
  <c r="J6880" i="5"/>
  <c r="J6876" i="5"/>
  <c r="J6872" i="5"/>
  <c r="J6868" i="5"/>
  <c r="J6864" i="5"/>
  <c r="J6860" i="5"/>
  <c r="J6848" i="5"/>
  <c r="J6844" i="5"/>
  <c r="J6840" i="5"/>
  <c r="J6836" i="5"/>
  <c r="J6828" i="5"/>
  <c r="J6824" i="5"/>
  <c r="J6816" i="5"/>
  <c r="J6812" i="5"/>
  <c r="J6804" i="5"/>
  <c r="J6800" i="5"/>
  <c r="J6796" i="5"/>
  <c r="J6792" i="5"/>
  <c r="J6788" i="5"/>
  <c r="J6784" i="5"/>
  <c r="J6780" i="5"/>
  <c r="J6776" i="5"/>
  <c r="J6772" i="5"/>
  <c r="J6768" i="5"/>
  <c r="J6764" i="5"/>
  <c r="J6760" i="5"/>
  <c r="J6756" i="5"/>
  <c r="J6752" i="5"/>
  <c r="J6748" i="5"/>
  <c r="J6744" i="5"/>
  <c r="J6740" i="5"/>
  <c r="J6736" i="5"/>
  <c r="J6732" i="5"/>
  <c r="J6728" i="5"/>
  <c r="J6720" i="5"/>
  <c r="J6716" i="5"/>
  <c r="J6712" i="5"/>
  <c r="J6708" i="5"/>
  <c r="J6700" i="5"/>
  <c r="J6692" i="5"/>
  <c r="J6688" i="5"/>
  <c r="J6684" i="5"/>
  <c r="J6680" i="5"/>
  <c r="J6676" i="5"/>
  <c r="J6672" i="5"/>
  <c r="J6668" i="5"/>
  <c r="J6664" i="5"/>
  <c r="J6656" i="5"/>
  <c r="J6652" i="5"/>
  <c r="J6648" i="5"/>
  <c r="J6644" i="5"/>
  <c r="J6640" i="5"/>
  <c r="J6636" i="5"/>
  <c r="J6632" i="5"/>
  <c r="J6628" i="5"/>
  <c r="J6624" i="5"/>
  <c r="J6620" i="5"/>
  <c r="J6616" i="5"/>
  <c r="J6612" i="5"/>
  <c r="J6608" i="5"/>
  <c r="J6600" i="5"/>
  <c r="J6592" i="5"/>
  <c r="J6584" i="5"/>
  <c r="J6580" i="5"/>
  <c r="J6576" i="5"/>
  <c r="J6572" i="5"/>
  <c r="J6568" i="5"/>
  <c r="J6564" i="5"/>
  <c r="J6560" i="5"/>
  <c r="J6556" i="5"/>
  <c r="J6548" i="5"/>
  <c r="J6544" i="5"/>
  <c r="J6540" i="5"/>
  <c r="J6536" i="5"/>
  <c r="J6532" i="5"/>
  <c r="J6528" i="5"/>
  <c r="J6524" i="5"/>
  <c r="J6512" i="5"/>
  <c r="J6508" i="5"/>
  <c r="J6504" i="5"/>
  <c r="J6500" i="5"/>
  <c r="J6496" i="5"/>
  <c r="J6492" i="5"/>
  <c r="J6488" i="5"/>
  <c r="J6484" i="5"/>
  <c r="J6480" i="5"/>
  <c r="J6476" i="5"/>
  <c r="J6472" i="5"/>
  <c r="J6464" i="5"/>
  <c r="J6460" i="5"/>
  <c r="J6456" i="5"/>
  <c r="J6448" i="5"/>
  <c r="J6444" i="5"/>
  <c r="J6440" i="5"/>
  <c r="J6436" i="5"/>
  <c r="J6432" i="5"/>
  <c r="J6428" i="5"/>
  <c r="J6424" i="5"/>
  <c r="J6420" i="5"/>
  <c r="J6416" i="5"/>
  <c r="J6408" i="5"/>
  <c r="J6404" i="5"/>
  <c r="J6400" i="5"/>
  <c r="J6392" i="5"/>
  <c r="J6384" i="5"/>
  <c r="J6380" i="5"/>
  <c r="J6376" i="5"/>
  <c r="J6372" i="5"/>
  <c r="J6368" i="5"/>
  <c r="J6364" i="5"/>
  <c r="J6360" i="5"/>
  <c r="J6356" i="5"/>
  <c r="J6352" i="5"/>
  <c r="J6348" i="5"/>
  <c r="J6344" i="5"/>
  <c r="J6336" i="5"/>
  <c r="J6332" i="5"/>
  <c r="J6324" i="5"/>
  <c r="J6320" i="5"/>
  <c r="J6316" i="5"/>
  <c r="J6312" i="5"/>
  <c r="J6304" i="5"/>
  <c r="J6300" i="5"/>
  <c r="J6292" i="5"/>
  <c r="J6276" i="5"/>
  <c r="J6244" i="5"/>
  <c r="J6116" i="5"/>
  <c r="J6052" i="5"/>
  <c r="J5988" i="5"/>
  <c r="J5860" i="5"/>
  <c r="J5796" i="5"/>
  <c r="J5732" i="5"/>
  <c r="J5604" i="5"/>
  <c r="J5540" i="5"/>
  <c r="J5348" i="5"/>
  <c r="J5284" i="5"/>
  <c r="J5092" i="5"/>
  <c r="J5028" i="5"/>
  <c r="J4964" i="5"/>
  <c r="J2" i="5"/>
  <c r="J8188" i="5"/>
  <c r="J8184" i="5"/>
  <c r="J8176" i="5"/>
  <c r="J8172" i="5"/>
  <c r="J8168" i="5"/>
  <c r="J8160" i="5"/>
  <c r="J8156" i="5"/>
  <c r="J8152" i="5"/>
  <c r="J8148" i="5"/>
  <c r="J8144" i="5"/>
  <c r="J8140" i="5"/>
  <c r="J8136" i="5"/>
  <c r="J8132" i="5"/>
  <c r="J8128" i="5"/>
  <c r="J8124" i="5"/>
  <c r="J8120" i="5"/>
  <c r="J8116" i="5"/>
  <c r="J8112" i="5"/>
  <c r="J8108" i="5"/>
  <c r="J8104" i="5"/>
  <c r="J8100" i="5"/>
  <c r="J8096" i="5"/>
  <c r="J8092" i="5"/>
  <c r="J8088" i="5"/>
  <c r="J8084" i="5"/>
  <c r="J8076" i="5"/>
  <c r="J8072" i="5"/>
  <c r="J8060" i="5"/>
  <c r="J8056" i="5"/>
  <c r="J8048" i="5"/>
  <c r="J8044" i="5"/>
  <c r="J8040" i="5"/>
  <c r="J8036" i="5"/>
  <c r="J8028" i="5"/>
  <c r="J8024" i="5"/>
  <c r="J8020" i="5"/>
  <c r="J8016" i="5"/>
  <c r="J8012" i="5"/>
  <c r="J8008" i="5"/>
  <c r="J8004" i="5"/>
  <c r="J8000" i="5"/>
  <c r="J7996" i="5"/>
  <c r="J7992" i="5"/>
  <c r="J7988" i="5"/>
  <c r="J7979" i="5"/>
  <c r="J7975" i="5"/>
  <c r="J7971" i="5"/>
  <c r="J7967" i="5"/>
  <c r="J7959" i="5"/>
  <c r="J7955" i="5"/>
  <c r="J7951" i="5"/>
  <c r="J7943" i="5"/>
  <c r="J7939" i="5"/>
  <c r="J7935" i="5"/>
  <c r="J7931" i="5"/>
  <c r="J7923" i="5"/>
  <c r="J7919" i="5"/>
  <c r="J7915" i="5"/>
  <c r="J7911" i="5"/>
  <c r="J7907" i="5"/>
  <c r="J7903" i="5"/>
  <c r="J7899" i="5"/>
  <c r="J7895" i="5"/>
  <c r="J7891" i="5"/>
  <c r="J7887" i="5"/>
  <c r="J7879" i="5"/>
  <c r="J7875" i="5"/>
  <c r="J7871" i="5"/>
  <c r="J7859" i="5"/>
  <c r="J7855" i="5"/>
  <c r="J7851" i="5"/>
  <c r="J7847" i="5"/>
  <c r="J7843" i="5"/>
  <c r="J7839" i="5"/>
  <c r="J7835" i="5"/>
  <c r="J7827" i="5"/>
  <c r="J7823" i="5"/>
  <c r="J7819" i="5"/>
  <c r="J7815" i="5"/>
  <c r="J7811" i="5"/>
  <c r="J7807" i="5"/>
  <c r="J7803" i="5"/>
  <c r="J7799" i="5"/>
  <c r="J7791" i="5"/>
  <c r="J7787" i="5"/>
  <c r="J7783" i="5"/>
  <c r="J7779" i="5"/>
  <c r="J7775" i="5"/>
  <c r="J7771" i="5"/>
  <c r="J7767" i="5"/>
  <c r="J7759" i="5"/>
  <c r="J7755" i="5"/>
  <c r="J7751" i="5"/>
  <c r="J7747" i="5"/>
  <c r="J7743" i="5"/>
  <c r="J7739" i="5"/>
  <c r="J7735" i="5"/>
  <c r="J7731" i="5"/>
  <c r="J7727" i="5"/>
  <c r="J7723" i="5"/>
  <c r="J7715" i="5"/>
  <c r="J7711" i="5"/>
  <c r="J7707" i="5"/>
  <c r="J7703" i="5"/>
  <c r="J7699" i="5"/>
  <c r="J7695" i="5"/>
  <c r="J7691" i="5"/>
  <c r="J7687" i="5"/>
  <c r="J7683" i="5"/>
  <c r="J7679" i="5"/>
  <c r="J7675" i="5"/>
  <c r="J7671" i="5"/>
  <c r="J7667" i="5"/>
  <c r="J7659" i="5"/>
  <c r="J7655" i="5"/>
  <c r="J7647" i="5"/>
  <c r="J7643" i="5"/>
  <c r="J7639" i="5"/>
  <c r="J7635" i="5"/>
  <c r="J7627" i="5"/>
  <c r="J7623" i="5"/>
  <c r="J7619" i="5"/>
  <c r="J7615" i="5"/>
  <c r="J7611" i="5"/>
  <c r="J7607" i="5"/>
  <c r="J7603" i="5"/>
  <c r="J7599" i="5"/>
  <c r="J7591" i="5"/>
  <c r="J7583" i="5"/>
  <c r="J7579" i="5"/>
  <c r="J7575" i="5"/>
  <c r="J7571" i="5"/>
  <c r="J7567" i="5"/>
  <c r="J7563" i="5"/>
  <c r="J7559" i="5"/>
  <c r="J7555" i="5"/>
  <c r="J7551" i="5"/>
  <c r="J7547" i="5"/>
  <c r="J7543" i="5"/>
  <c r="J7539" i="5"/>
  <c r="J7535" i="5"/>
  <c r="J7531" i="5"/>
  <c r="J7527" i="5"/>
  <c r="J7523" i="5"/>
  <c r="J7519" i="5"/>
  <c r="J7515" i="5"/>
  <c r="J7511" i="5"/>
  <c r="J7507" i="5"/>
  <c r="J7503" i="5"/>
  <c r="J7495" i="5"/>
  <c r="J7491" i="5"/>
  <c r="J7487" i="5"/>
  <c r="J7483" i="5"/>
  <c r="J7475" i="5"/>
  <c r="J7471" i="5"/>
  <c r="J7467" i="5"/>
  <c r="J7463" i="5"/>
  <c r="J7459" i="5"/>
  <c r="J7443" i="5"/>
  <c r="J7439" i="5"/>
  <c r="J7435" i="5"/>
  <c r="J7431" i="5"/>
  <c r="J7427" i="5"/>
  <c r="J7423" i="5"/>
  <c r="J7419" i="5"/>
  <c r="J7415" i="5"/>
  <c r="J7411" i="5"/>
  <c r="J7407" i="5"/>
  <c r="J7403" i="5"/>
  <c r="J7399" i="5"/>
  <c r="J7391" i="5"/>
  <c r="J7387" i="5"/>
  <c r="J7383" i="5"/>
  <c r="J7379" i="5"/>
  <c r="J7371" i="5"/>
  <c r="J7367" i="5"/>
  <c r="J7363" i="5"/>
  <c r="J7355" i="5"/>
  <c r="J7351" i="5"/>
  <c r="J7347" i="5"/>
  <c r="J7343" i="5"/>
  <c r="J7339" i="5"/>
  <c r="J7335" i="5"/>
  <c r="J7331" i="5"/>
  <c r="J7327" i="5"/>
  <c r="J7323" i="5"/>
  <c r="J7319" i="5"/>
  <c r="J7315" i="5"/>
  <c r="J7311" i="5"/>
  <c r="J7307" i="5"/>
  <c r="J7303" i="5"/>
  <c r="J7299" i="5"/>
  <c r="J7295" i="5"/>
  <c r="J7291" i="5"/>
  <c r="J7287" i="5"/>
  <c r="J7283" i="5"/>
  <c r="J7275" i="5"/>
  <c r="J7267" i="5"/>
  <c r="J7263" i="5"/>
  <c r="J7259" i="5"/>
  <c r="J7255" i="5"/>
  <c r="J7247" i="5"/>
  <c r="J7243" i="5"/>
  <c r="J7239" i="5"/>
  <c r="J7235" i="5"/>
  <c r="J7231" i="5"/>
  <c r="J7227" i="5"/>
  <c r="J7223" i="5"/>
  <c r="J7215" i="5"/>
  <c r="J7211" i="5"/>
  <c r="J7207" i="5"/>
  <c r="J7199" i="5"/>
  <c r="J7195" i="5"/>
  <c r="J7191" i="5"/>
  <c r="J7187" i="5"/>
  <c r="J7183" i="5"/>
  <c r="J7179" i="5"/>
  <c r="J7171" i="5"/>
  <c r="J7167" i="5"/>
  <c r="J7163" i="5"/>
  <c r="J7159" i="5"/>
  <c r="J7155" i="5"/>
  <c r="J7151" i="5"/>
  <c r="J7147" i="5"/>
  <c r="J7143" i="5"/>
  <c r="J7139" i="5"/>
  <c r="J7135" i="5"/>
  <c r="J7127" i="5"/>
  <c r="J7123" i="5"/>
  <c r="J7119" i="5"/>
  <c r="J7115" i="5"/>
  <c r="J7111" i="5"/>
  <c r="J7103" i="5"/>
  <c r="J7099" i="5"/>
  <c r="J7095" i="5"/>
  <c r="J7087" i="5"/>
  <c r="J7083" i="5"/>
  <c r="J7079" i="5"/>
  <c r="J7075" i="5"/>
  <c r="J7067" i="5"/>
  <c r="J7063" i="5"/>
  <c r="J7055" i="5"/>
  <c r="J7051" i="5"/>
  <c r="J7043" i="5"/>
  <c r="J7039" i="5"/>
  <c r="J7035" i="5"/>
  <c r="J7027" i="5"/>
  <c r="J7023" i="5"/>
  <c r="J7019" i="5"/>
  <c r="J7015" i="5"/>
  <c r="J7011" i="5"/>
  <c r="J7003" i="5"/>
  <c r="J6999" i="5"/>
  <c r="J6995" i="5"/>
  <c r="J6991" i="5"/>
  <c r="J6987" i="5"/>
  <c r="J6983" i="5"/>
  <c r="J6979" i="5"/>
  <c r="J6975" i="5"/>
  <c r="J6971" i="5"/>
  <c r="J6967" i="5"/>
  <c r="J6963" i="5"/>
  <c r="J6959" i="5"/>
  <c r="J6955" i="5"/>
  <c r="J6951" i="5"/>
  <c r="J6947" i="5"/>
  <c r="J6943" i="5"/>
  <c r="J6935" i="5"/>
  <c r="J6931" i="5"/>
  <c r="J6923" i="5"/>
  <c r="J6919" i="5"/>
  <c r="J6915" i="5"/>
  <c r="J6911" i="5"/>
  <c r="J6907" i="5"/>
  <c r="J6903" i="5"/>
  <c r="J6899" i="5"/>
  <c r="J6895" i="5"/>
  <c r="J6891" i="5"/>
  <c r="J6887" i="5"/>
  <c r="J6883" i="5"/>
  <c r="J6879" i="5"/>
  <c r="J6875" i="5"/>
  <c r="J6867" i="5"/>
  <c r="J6863" i="5"/>
  <c r="J6859" i="5"/>
  <c r="J6855" i="5"/>
  <c r="J6851" i="5"/>
  <c r="J6847" i="5"/>
  <c r="J6843" i="5"/>
  <c r="J6839" i="5"/>
  <c r="J6835" i="5"/>
  <c r="J6831" i="5"/>
  <c r="J6823" i="5"/>
  <c r="J6819" i="5"/>
  <c r="J6811" i="5"/>
  <c r="J6807" i="5"/>
  <c r="J6803" i="5"/>
  <c r="J6799" i="5"/>
  <c r="J6795" i="5"/>
  <c r="J6791" i="5"/>
  <c r="J6787" i="5"/>
  <c r="J6783" i="5"/>
  <c r="J6779" i="5"/>
  <c r="J6775" i="5"/>
  <c r="J6767" i="5"/>
  <c r="J6763" i="5"/>
  <c r="J6759" i="5"/>
  <c r="J6755" i="5"/>
  <c r="J6751" i="5"/>
  <c r="J6747" i="5"/>
  <c r="J6743" i="5"/>
  <c r="J6739" i="5"/>
  <c r="J6731" i="5"/>
  <c r="J6727" i="5"/>
  <c r="J6723" i="5"/>
  <c r="J6715" i="5"/>
  <c r="J6711" i="5"/>
  <c r="J6707" i="5"/>
  <c r="J6703" i="5"/>
  <c r="J6699" i="5"/>
  <c r="J6695" i="5"/>
  <c r="J6691" i="5"/>
  <c r="J6683" i="5"/>
  <c r="J6679" i="5"/>
  <c r="J6675" i="5"/>
  <c r="J6671" i="5"/>
  <c r="J6663" i="5"/>
  <c r="J6659" i="5"/>
  <c r="J6655" i="5"/>
  <c r="J6651" i="5"/>
  <c r="J6647" i="5"/>
  <c r="J6643" i="5"/>
  <c r="J6639" i="5"/>
  <c r="J6635" i="5"/>
  <c r="J6627" i="5"/>
  <c r="J6619" i="5"/>
  <c r="J6615" i="5"/>
  <c r="J6611" i="5"/>
  <c r="J6607" i="5"/>
  <c r="J6603" i="5"/>
  <c r="J6599" i="5"/>
  <c r="J6595" i="5"/>
  <c r="J6591" i="5"/>
  <c r="J6587" i="5"/>
  <c r="J6579" i="5"/>
  <c r="J6575" i="5"/>
  <c r="J6571" i="5"/>
  <c r="J6563" i="5"/>
  <c r="J6559" i="5"/>
  <c r="J6555" i="5"/>
  <c r="J6551" i="5"/>
  <c r="J6547" i="5"/>
  <c r="J6543" i="5"/>
  <c r="J6539" i="5"/>
  <c r="J6535" i="5"/>
  <c r="J6531" i="5"/>
  <c r="J6527" i="5"/>
  <c r="J6523" i="5"/>
  <c r="J6519" i="5"/>
  <c r="J6515" i="5"/>
  <c r="J6507" i="5"/>
  <c r="J6503" i="5"/>
  <c r="J6499" i="5"/>
  <c r="J6491" i="5"/>
  <c r="J6487" i="5"/>
  <c r="J6479" i="5"/>
  <c r="J6475" i="5"/>
  <c r="J6471" i="5"/>
  <c r="J6467" i="5"/>
  <c r="J6463" i="5"/>
  <c r="J6459" i="5"/>
  <c r="J6455" i="5"/>
  <c r="J6451" i="5"/>
  <c r="J6447" i="5"/>
  <c r="J6443" i="5"/>
  <c r="J6439" i="5"/>
  <c r="J6435" i="5"/>
  <c r="J6431" i="5"/>
  <c r="J6427" i="5"/>
  <c r="J6415" i="5"/>
  <c r="J6411" i="5"/>
  <c r="J6407" i="5"/>
  <c r="J6399" i="5"/>
  <c r="J6395" i="5"/>
  <c r="J6391" i="5"/>
  <c r="J6387" i="5"/>
  <c r="J6383" i="5"/>
  <c r="J6379" i="5"/>
  <c r="J6371" i="5"/>
  <c r="J6367" i="5"/>
  <c r="J6363" i="5"/>
  <c r="J6359" i="5"/>
  <c r="J6355" i="5"/>
  <c r="J6351" i="5"/>
  <c r="J6347" i="5"/>
  <c r="J6335" i="5"/>
  <c r="J6331" i="5"/>
  <c r="J6327" i="5"/>
  <c r="J6323" i="5"/>
  <c r="J6319" i="5"/>
  <c r="J6315" i="5"/>
  <c r="J6311" i="5"/>
  <c r="J6307" i="5"/>
  <c r="J6299" i="5"/>
  <c r="J6295" i="5"/>
  <c r="J6287" i="5"/>
  <c r="J6283" i="5"/>
  <c r="J6279" i="5"/>
  <c r="J6275" i="5"/>
  <c r="J6271" i="5"/>
  <c r="J6267" i="5"/>
  <c r="J6259" i="5"/>
  <c r="J6255" i="5"/>
  <c r="J6251" i="5"/>
  <c r="J6243" i="5"/>
  <c r="J6239" i="5"/>
  <c r="J6235" i="5"/>
  <c r="J6231" i="5"/>
  <c r="J6227" i="5"/>
  <c r="J6223" i="5"/>
  <c r="J6215" i="5"/>
  <c r="J6211" i="5"/>
  <c r="J6203" i="5"/>
  <c r="J6195" i="5"/>
  <c r="J6191" i="5"/>
  <c r="J6187" i="5"/>
  <c r="J6183" i="5"/>
  <c r="J6175" i="5"/>
  <c r="J6171" i="5"/>
  <c r="J6167" i="5"/>
  <c r="J6163" i="5"/>
  <c r="J6159" i="5"/>
  <c r="J6155" i="5"/>
  <c r="J6143" i="5"/>
  <c r="J6139" i="5"/>
  <c r="J6135" i="5"/>
  <c r="J6131" i="5"/>
  <c r="J6127" i="5"/>
  <c r="J6123" i="5"/>
  <c r="J6119" i="5"/>
  <c r="J6115" i="5"/>
  <c r="J6111" i="5"/>
  <c r="J6107" i="5"/>
  <c r="J6099" i="5"/>
  <c r="J6095" i="5"/>
  <c r="J6091" i="5"/>
  <c r="J6087" i="5"/>
  <c r="J6083" i="5"/>
  <c r="J6079" i="5"/>
  <c r="J6075" i="5"/>
  <c r="J6071" i="5"/>
  <c r="J6063" i="5"/>
  <c r="J6059" i="5"/>
  <c r="J6055" i="5"/>
  <c r="J6051" i="5"/>
  <c r="J6047" i="5"/>
  <c r="J6043" i="5"/>
  <c r="J6039" i="5"/>
  <c r="J6035" i="5"/>
  <c r="J6031" i="5"/>
  <c r="J6027" i="5"/>
  <c r="J6023" i="5"/>
  <c r="J6015" i="5"/>
  <c r="J6011" i="5"/>
  <c r="J6007" i="5"/>
  <c r="J6003" i="5"/>
  <c r="J5999" i="5"/>
  <c r="J5995" i="5"/>
  <c r="J5991" i="5"/>
  <c r="J5987" i="5"/>
  <c r="J5979" i="5"/>
  <c r="J5975" i="5"/>
  <c r="J5971" i="5"/>
  <c r="J5967" i="5"/>
  <c r="J5963" i="5"/>
  <c r="J5959" i="5"/>
  <c r="J5955" i="5"/>
  <c r="J5951" i="5"/>
  <c r="J5947" i="5"/>
  <c r="J5939" i="5"/>
  <c r="J5935" i="5"/>
  <c r="J5931" i="5"/>
  <c r="J5927" i="5"/>
  <c r="J5923" i="5"/>
  <c r="J5919" i="5"/>
  <c r="J5915" i="5"/>
  <c r="J5911" i="5"/>
  <c r="J5907" i="5"/>
  <c r="J5903" i="5"/>
  <c r="J5899" i="5"/>
  <c r="J5891" i="5"/>
  <c r="J5883" i="5"/>
  <c r="J5879" i="5"/>
  <c r="J5875" i="5"/>
  <c r="J5871" i="5"/>
  <c r="J5863" i="5"/>
  <c r="J5859" i="5"/>
  <c r="J5851" i="5"/>
  <c r="J5847" i="5"/>
  <c r="J5843" i="5"/>
  <c r="J5839" i="5"/>
  <c r="J5835" i="5"/>
  <c r="J5831" i="5"/>
  <c r="J5827" i="5"/>
  <c r="J5823" i="5"/>
  <c r="J5819" i="5"/>
  <c r="J5815" i="5"/>
  <c r="J5811" i="5"/>
  <c r="J5791" i="5"/>
  <c r="J5787" i="5"/>
  <c r="J5775" i="5"/>
  <c r="J5767" i="5"/>
  <c r="J5763" i="5"/>
  <c r="J5759" i="5"/>
  <c r="J5755" i="5"/>
  <c r="J5751" i="5"/>
  <c r="J5747" i="5"/>
  <c r="J5743" i="5"/>
  <c r="J5739" i="5"/>
  <c r="J5735" i="5"/>
  <c r="J5727" i="5"/>
  <c r="J5723" i="5"/>
  <c r="J5719" i="5"/>
  <c r="J5715" i="5"/>
  <c r="J5711" i="5"/>
  <c r="J5703" i="5"/>
  <c r="J5699" i="5"/>
  <c r="J5695" i="5"/>
  <c r="J5683" i="5"/>
  <c r="J5679" i="5"/>
  <c r="J5675" i="5"/>
  <c r="J5671" i="5"/>
  <c r="J5667" i="5"/>
  <c r="J5659" i="5"/>
  <c r="J5655" i="5"/>
  <c r="J5651" i="5"/>
  <c r="J5647" i="5"/>
  <c r="J5643" i="5"/>
  <c r="J5639" i="5"/>
  <c r="J5635" i="5"/>
  <c r="J5631" i="5"/>
  <c r="J5627" i="5"/>
  <c r="J5623" i="5"/>
  <c r="J5615" i="5"/>
  <c r="J5611" i="5"/>
  <c r="J5607" i="5"/>
  <c r="J5599" i="5"/>
  <c r="J5595" i="5"/>
  <c r="J5591" i="5"/>
  <c r="J5587" i="5"/>
  <c r="J5579" i="5"/>
  <c r="J5571" i="5"/>
  <c r="J5567" i="5"/>
  <c r="J5563" i="5"/>
  <c r="J5559" i="5"/>
  <c r="J5551" i="5"/>
  <c r="J5543" i="5"/>
  <c r="J5531" i="5"/>
  <c r="J5523" i="5"/>
  <c r="J5519" i="5"/>
  <c r="J5515" i="5"/>
  <c r="J5511" i="5"/>
  <c r="J5507" i="5"/>
  <c r="J5499" i="5"/>
  <c r="J5495" i="5"/>
  <c r="J5491" i="5"/>
  <c r="J5487" i="5"/>
  <c r="J5483" i="5"/>
  <c r="J5475" i="5"/>
  <c r="J5467" i="5"/>
  <c r="J5463" i="5"/>
  <c r="J5459" i="5"/>
  <c r="J5451" i="5"/>
  <c r="J5439" i="5"/>
  <c r="J5435" i="5"/>
  <c r="J5431" i="5"/>
  <c r="J5427" i="5"/>
  <c r="J5423" i="5"/>
  <c r="J5419" i="5"/>
  <c r="J5415" i="5"/>
  <c r="J5407" i="5"/>
  <c r="J5403" i="5"/>
  <c r="J5399" i="5"/>
  <c r="J5395" i="5"/>
  <c r="J5387" i="5"/>
  <c r="J5379" i="5"/>
  <c r="J5375" i="5"/>
  <c r="J5371" i="5"/>
  <c r="J5367" i="5"/>
  <c r="J5363" i="5"/>
  <c r="J5359" i="5"/>
  <c r="J5355" i="5"/>
  <c r="J5351" i="5"/>
  <c r="J5347" i="5"/>
  <c r="J5343" i="5"/>
  <c r="J5339" i="5"/>
  <c r="J5331" i="5"/>
  <c r="J5327" i="5"/>
  <c r="J5319" i="5"/>
  <c r="J5315" i="5"/>
  <c r="J5311" i="5"/>
  <c r="J5307" i="5"/>
  <c r="J5303" i="5"/>
  <c r="J5299" i="5"/>
  <c r="J5295" i="5"/>
  <c r="J5291" i="5"/>
  <c r="J5287" i="5"/>
  <c r="J5283" i="5"/>
  <c r="J5279" i="5"/>
  <c r="J5275" i="5"/>
  <c r="J5271" i="5"/>
  <c r="J5263" i="5"/>
  <c r="J5259" i="5"/>
  <c r="J5255" i="5"/>
  <c r="J5251" i="5"/>
  <c r="J5247" i="5"/>
  <c r="J5243" i="5"/>
  <c r="J5239" i="5"/>
  <c r="J5235" i="5"/>
  <c r="J5231" i="5"/>
  <c r="J5223" i="5"/>
  <c r="J5219" i="5"/>
  <c r="J5211" i="5"/>
  <c r="J5207" i="5"/>
  <c r="J5203" i="5"/>
  <c r="J5199" i="5"/>
  <c r="J5195" i="5"/>
  <c r="J5183" i="5"/>
  <c r="J5179" i="5"/>
  <c r="J5175" i="5"/>
  <c r="J5171" i="5"/>
  <c r="J5167" i="5"/>
  <c r="J5163" i="5"/>
  <c r="J5159" i="5"/>
  <c r="J5155" i="5"/>
  <c r="J5151" i="5"/>
  <c r="J5147" i="5"/>
  <c r="J5143" i="5"/>
  <c r="J5139" i="5"/>
  <c r="J5135" i="5"/>
  <c r="J5127" i="5"/>
  <c r="J5123" i="5"/>
  <c r="J5119" i="5"/>
  <c r="J5115" i="5"/>
  <c r="J5111" i="5"/>
  <c r="J5107" i="5"/>
  <c r="J5103" i="5"/>
  <c r="J5099" i="5"/>
  <c r="J5091" i="5"/>
  <c r="J5087" i="5"/>
  <c r="J5083" i="5"/>
  <c r="J5079" i="5"/>
  <c r="J5075" i="5"/>
  <c r="J5071" i="5"/>
  <c r="J5063" i="5"/>
  <c r="J5059" i="5"/>
  <c r="J5055" i="5"/>
  <c r="J5051" i="5"/>
  <c r="J5047" i="5"/>
  <c r="J5043" i="5"/>
  <c r="J5035" i="5"/>
  <c r="J5027" i="5"/>
  <c r="J5019" i="5"/>
  <c r="J5015" i="5"/>
  <c r="J5007" i="5"/>
  <c r="J5003" i="5"/>
  <c r="J4999" i="5"/>
  <c r="J4991" i="5"/>
  <c r="J4987" i="5"/>
  <c r="J4983" i="5"/>
  <c r="J4979" i="5"/>
  <c r="J4975" i="5"/>
  <c r="J4971" i="5"/>
  <c r="J4967" i="5"/>
  <c r="J4963" i="5"/>
  <c r="J4959" i="5"/>
  <c r="J4955" i="5"/>
  <c r="J4951" i="5"/>
  <c r="J4947" i="5"/>
  <c r="J4943" i="5"/>
  <c r="J4931" i="5"/>
  <c r="J4927" i="5"/>
  <c r="J4923" i="5"/>
  <c r="J4919" i="5"/>
  <c r="J4915" i="5"/>
  <c r="J4911" i="5"/>
  <c r="J4907" i="5"/>
  <c r="J4899" i="5"/>
  <c r="J4895" i="5"/>
  <c r="J4891" i="5"/>
  <c r="J4887" i="5"/>
  <c r="J4883" i="5"/>
  <c r="J4879" i="5"/>
  <c r="J4875" i="5"/>
  <c r="J4871" i="5"/>
  <c r="J4867" i="5"/>
  <c r="J4863" i="5"/>
  <c r="J4859" i="5"/>
  <c r="J4851" i="5"/>
  <c r="J4847" i="5"/>
  <c r="J4843" i="5"/>
  <c r="J4835" i="5"/>
  <c r="J4831" i="5"/>
  <c r="J4827" i="5"/>
  <c r="J4823" i="5"/>
  <c r="J4815" i="5"/>
  <c r="J4811" i="5"/>
  <c r="J4807" i="5"/>
  <c r="J4803" i="5"/>
  <c r="J4799" i="5"/>
  <c r="J4795" i="5"/>
  <c r="J4791" i="5"/>
  <c r="J4787" i="5"/>
  <c r="J4783" i="5"/>
  <c r="J4779" i="5"/>
  <c r="J4775" i="5"/>
  <c r="J4771" i="5"/>
  <c r="J4767" i="5"/>
  <c r="J4763" i="5"/>
  <c r="J4759" i="5"/>
  <c r="J4751" i="5"/>
  <c r="J4747" i="5"/>
  <c r="J4743" i="5"/>
  <c r="J4739" i="5"/>
  <c r="J4735" i="5"/>
  <c r="J4731" i="5"/>
  <c r="J4727" i="5"/>
  <c r="J4719" i="5"/>
  <c r="J4715" i="5"/>
  <c r="J4711" i="5"/>
  <c r="J4707" i="5"/>
  <c r="J4703" i="5"/>
  <c r="J4699" i="5"/>
  <c r="J4695" i="5"/>
  <c r="J4691" i="5"/>
  <c r="J4687" i="5"/>
  <c r="J4683" i="5"/>
  <c r="J4679" i="5"/>
  <c r="J4675" i="5"/>
  <c r="J4667" i="5"/>
  <c r="J4659" i="5"/>
  <c r="J4655" i="5"/>
  <c r="J4651" i="5"/>
  <c r="J4647" i="5"/>
  <c r="J4643" i="5"/>
  <c r="J4639" i="5"/>
  <c r="J4635" i="5"/>
  <c r="J4631" i="5"/>
  <c r="J4627" i="5"/>
  <c r="J4607" i="5"/>
  <c r="J4603" i="5"/>
  <c r="J4595" i="5"/>
  <c r="J4591" i="5"/>
  <c r="J4587" i="5"/>
  <c r="J4583" i="5"/>
  <c r="J4575" i="5"/>
  <c r="J4571" i="5"/>
  <c r="J4567" i="5"/>
  <c r="J4563" i="5"/>
  <c r="J4555" i="5"/>
  <c r="J4551" i="5"/>
  <c r="J4547" i="5"/>
  <c r="J4543" i="5"/>
  <c r="J4539" i="5"/>
  <c r="J4531" i="5"/>
  <c r="J4527" i="5"/>
  <c r="J4523" i="5"/>
  <c r="J4519" i="5"/>
  <c r="J4515" i="5"/>
  <c r="J4511" i="5"/>
  <c r="J4503" i="5"/>
  <c r="J4499" i="5"/>
  <c r="J4495" i="5"/>
  <c r="J4491" i="5"/>
  <c r="J4483" i="5"/>
  <c r="J4479" i="5"/>
  <c r="J4475" i="5"/>
  <c r="J4471" i="5"/>
  <c r="J4467" i="5"/>
  <c r="J4463" i="5"/>
  <c r="J4459" i="5"/>
  <c r="J4451" i="5"/>
  <c r="J4447" i="5"/>
  <c r="J4443" i="5"/>
  <c r="J4435" i="5"/>
  <c r="J4431" i="5"/>
  <c r="J4427" i="5"/>
  <c r="J4423" i="5"/>
  <c r="J4411" i="5"/>
  <c r="J4407" i="5"/>
  <c r="J4403" i="5"/>
  <c r="J4395" i="5"/>
  <c r="J4379" i="5"/>
  <c r="J4375" i="5"/>
  <c r="J4371" i="5"/>
  <c r="J4363" i="5"/>
  <c r="J4359" i="5"/>
  <c r="J4355" i="5"/>
  <c r="J4351" i="5"/>
  <c r="J4347" i="5"/>
  <c r="J4343" i="5"/>
  <c r="J4339" i="5"/>
  <c r="J4335" i="5"/>
  <c r="J4331" i="5"/>
  <c r="J4327" i="5"/>
  <c r="J4323" i="5"/>
  <c r="J4319" i="5"/>
  <c r="J4315" i="5"/>
  <c r="J4311" i="5"/>
  <c r="J4307" i="5"/>
  <c r="J4295" i="5"/>
  <c r="J4291" i="5"/>
  <c r="J4287" i="5"/>
  <c r="J4283" i="5"/>
  <c r="J4279" i="5"/>
  <c r="J4275" i="5"/>
  <c r="J4267" i="5"/>
  <c r="J4263" i="5"/>
  <c r="J4259" i="5"/>
  <c r="J4255" i="5"/>
  <c r="J4251" i="5"/>
  <c r="J4247" i="5"/>
  <c r="J4243" i="5"/>
  <c r="J4239" i="5"/>
  <c r="J4235" i="5"/>
  <c r="J4231" i="5"/>
  <c r="J4227" i="5"/>
  <c r="J4223" i="5"/>
  <c r="J4219" i="5"/>
  <c r="J4215" i="5"/>
  <c r="J4211" i="5"/>
  <c r="J4203" i="5"/>
  <c r="J4199" i="5"/>
  <c r="J4191" i="5"/>
  <c r="J4187" i="5"/>
  <c r="J4183" i="5"/>
  <c r="J4175" i="5"/>
  <c r="J4171" i="5"/>
  <c r="J4167" i="5"/>
  <c r="J4163" i="5"/>
  <c r="J4159" i="5"/>
  <c r="J4155" i="5"/>
  <c r="J4151" i="5"/>
  <c r="J4147" i="5"/>
  <c r="J4143" i="5"/>
  <c r="J4139" i="5"/>
  <c r="J4135" i="5"/>
  <c r="J4131" i="5"/>
  <c r="J4127" i="5"/>
  <c r="J4119" i="5"/>
  <c r="J4115" i="5"/>
  <c r="J4111" i="5"/>
  <c r="J4103" i="5"/>
  <c r="J4099" i="5"/>
  <c r="J4095" i="5"/>
  <c r="J4087" i="5"/>
  <c r="J4083" i="5"/>
  <c r="J4079" i="5"/>
  <c r="J4075" i="5"/>
  <c r="J4071" i="5"/>
  <c r="J4067" i="5"/>
  <c r="J4063" i="5"/>
  <c r="J4059" i="5"/>
  <c r="J4055" i="5"/>
  <c r="J4051" i="5"/>
  <c r="J4047" i="5"/>
  <c r="J4043" i="5"/>
  <c r="J4035" i="5"/>
  <c r="J4027" i="5"/>
  <c r="J4023" i="5"/>
  <c r="J4019" i="5"/>
  <c r="J4015" i="5"/>
  <c r="J4007" i="5"/>
  <c r="J4003" i="5"/>
  <c r="J3999" i="5"/>
  <c r="J3995" i="5"/>
  <c r="J3991" i="5"/>
  <c r="J3987" i="5"/>
  <c r="J3983" i="5"/>
  <c r="J3979" i="5"/>
  <c r="J3975" i="5"/>
  <c r="J3971" i="5"/>
  <c r="J3967" i="5"/>
  <c r="J3963" i="5"/>
  <c r="J3959" i="5"/>
  <c r="J3955" i="5"/>
  <c r="J3951" i="5"/>
  <c r="J3947" i="5"/>
  <c r="J3943" i="5"/>
  <c r="J3939" i="5"/>
  <c r="J3935" i="5"/>
  <c r="J3931" i="5"/>
  <c r="J3927" i="5"/>
  <c r="J3923" i="5"/>
  <c r="J3919" i="5"/>
  <c r="J3911" i="5"/>
  <c r="J3907" i="5"/>
  <c r="J3903" i="5"/>
  <c r="J3899" i="5"/>
  <c r="J3895" i="5"/>
  <c r="J3891" i="5"/>
  <c r="J3883" i="5"/>
  <c r="J3879" i="5"/>
  <c r="J3875" i="5"/>
  <c r="J3867" i="5"/>
  <c r="J3863" i="5"/>
  <c r="J3859" i="5"/>
  <c r="J3855" i="5"/>
  <c r="J3851" i="5"/>
  <c r="J3847" i="5"/>
  <c r="J3843" i="5"/>
  <c r="J3839" i="5"/>
  <c r="J3835" i="5"/>
  <c r="J3831" i="5"/>
  <c r="J3827" i="5"/>
  <c r="J3823" i="5"/>
  <c r="J3819" i="5"/>
  <c r="J3815" i="5"/>
  <c r="J3807" i="5"/>
  <c r="J3803" i="5"/>
  <c r="J3799" i="5"/>
  <c r="J3795" i="5"/>
  <c r="J3791" i="5"/>
  <c r="J3783" i="5"/>
  <c r="J3779" i="5"/>
  <c r="J3775" i="5"/>
  <c r="J3771" i="5"/>
  <c r="J3767" i="5"/>
  <c r="J3763" i="5"/>
  <c r="J3759" i="5"/>
  <c r="J3755" i="5"/>
  <c r="J3751" i="5"/>
  <c r="J3743" i="5"/>
  <c r="J3739" i="5"/>
  <c r="J3735" i="5"/>
  <c r="J3731" i="5"/>
  <c r="J3723" i="5"/>
  <c r="J3719" i="5"/>
  <c r="J3715" i="5"/>
  <c r="J3711" i="5"/>
  <c r="J3707" i="5"/>
  <c r="J3699" i="5"/>
  <c r="J3695" i="5"/>
  <c r="J3691" i="5"/>
  <c r="J3687" i="5"/>
  <c r="J3683" i="5"/>
  <c r="J3679" i="5"/>
  <c r="J3671" i="5"/>
  <c r="J3667" i="5"/>
  <c r="J3663" i="5"/>
  <c r="J3659" i="5"/>
  <c r="J3655" i="5"/>
  <c r="J3651" i="5"/>
  <c r="J3647" i="5"/>
  <c r="J3643" i="5"/>
  <c r="J3635" i="5"/>
  <c r="J3631" i="5"/>
  <c r="J3627" i="5"/>
  <c r="J3623" i="5"/>
  <c r="J3619" i="5"/>
  <c r="J3615" i="5"/>
  <c r="J3607" i="5"/>
  <c r="J3599" i="5"/>
  <c r="J3595" i="5"/>
  <c r="J3591" i="5"/>
  <c r="J3587" i="5"/>
  <c r="J3583" i="5"/>
  <c r="J3579" i="5"/>
  <c r="J3571" i="5"/>
  <c r="J3563" i="5"/>
  <c r="J3559" i="5"/>
  <c r="J3555" i="5"/>
  <c r="J3551" i="5"/>
  <c r="J3547" i="5"/>
  <c r="J3543" i="5"/>
  <c r="J3539" i="5"/>
  <c r="J3535" i="5"/>
  <c r="J3531" i="5"/>
  <c r="J3527" i="5"/>
  <c r="J3523" i="5"/>
  <c r="J3519" i="5"/>
  <c r="J3515" i="5"/>
  <c r="J3511" i="5"/>
  <c r="J3507" i="5"/>
  <c r="J3503" i="5"/>
  <c r="J3499" i="5"/>
  <c r="J3495" i="5"/>
  <c r="J3491" i="5"/>
  <c r="J3487" i="5"/>
  <c r="J3483" i="5"/>
  <c r="J3479" i="5"/>
  <c r="J3475" i="5"/>
  <c r="J3467" i="5"/>
  <c r="J3463" i="5"/>
  <c r="J3459" i="5"/>
  <c r="J3455" i="5"/>
  <c r="J3447" i="5"/>
  <c r="J3443" i="5"/>
  <c r="J3439" i="5"/>
  <c r="J3435" i="5"/>
  <c r="J3431" i="5"/>
  <c r="J3423" i="5"/>
  <c r="J3419" i="5"/>
  <c r="J3415" i="5"/>
  <c r="J3411" i="5"/>
  <c r="J3407" i="5"/>
  <c r="J3403" i="5"/>
  <c r="J3399" i="5"/>
  <c r="J3395" i="5"/>
  <c r="J3387" i="5"/>
  <c r="J3383" i="5"/>
  <c r="J3379" i="5"/>
  <c r="J3375" i="5"/>
  <c r="J3371" i="5"/>
  <c r="J3367" i="5"/>
  <c r="J3363" i="5"/>
  <c r="J3359" i="5"/>
  <c r="J3355" i="5"/>
  <c r="J3347" i="5"/>
  <c r="J3343" i="5"/>
  <c r="J3339" i="5"/>
  <c r="J3331" i="5"/>
  <c r="J3327" i="5"/>
  <c r="J3319" i="5"/>
  <c r="J3315" i="5"/>
  <c r="J3311" i="5"/>
  <c r="J3307" i="5"/>
  <c r="J3303" i="5"/>
  <c r="J3299" i="5"/>
  <c r="J3291" i="5"/>
  <c r="J3287" i="5"/>
  <c r="J3283" i="5"/>
  <c r="J3275" i="5"/>
  <c r="J3271" i="5"/>
  <c r="J3267" i="5"/>
  <c r="J3263" i="5"/>
  <c r="J3259" i="5"/>
  <c r="J3255" i="5"/>
  <c r="J3247" i="5"/>
  <c r="J3243" i="5"/>
  <c r="J3235" i="5"/>
  <c r="J3231" i="5"/>
  <c r="J3227" i="5"/>
  <c r="J3215" i="5"/>
  <c r="J3211" i="5"/>
  <c r="J3203" i="5"/>
  <c r="J3199" i="5"/>
  <c r="J3191" i="5"/>
  <c r="J3187" i="5"/>
  <c r="J3183" i="5"/>
  <c r="J3179" i="5"/>
  <c r="J3175" i="5"/>
  <c r="J3171" i="5"/>
  <c r="J3167" i="5"/>
  <c r="J3163" i="5"/>
  <c r="J3159" i="5"/>
  <c r="J3155" i="5"/>
  <c r="J3151" i="5"/>
  <c r="J3147" i="5"/>
  <c r="J3143" i="5"/>
  <c r="J3139" i="5"/>
  <c r="J3135" i="5"/>
  <c r="J3131" i="5"/>
  <c r="J3127" i="5"/>
  <c r="J3123" i="5"/>
  <c r="J3119" i="5"/>
  <c r="J3115" i="5"/>
  <c r="J3111" i="5"/>
  <c r="J3107" i="5"/>
  <c r="J3103" i="5"/>
  <c r="J3099" i="5"/>
  <c r="J3095" i="5"/>
  <c r="J3091" i="5"/>
  <c r="J3087" i="5"/>
  <c r="J3083" i="5"/>
  <c r="J3079" i="5"/>
  <c r="J3075" i="5"/>
  <c r="J3071" i="5"/>
  <c r="J3067" i="5"/>
  <c r="J3059" i="5"/>
  <c r="J3055" i="5"/>
  <c r="J3051" i="5"/>
  <c r="J3047" i="5"/>
  <c r="J3043" i="5"/>
  <c r="J3039" i="5"/>
  <c r="J3035" i="5"/>
  <c r="J3031" i="5"/>
  <c r="J3027" i="5"/>
  <c r="J3019" i="5"/>
  <c r="J3015" i="5"/>
  <c r="J3011" i="5"/>
  <c r="J3007" i="5"/>
  <c r="J2999" i="5"/>
  <c r="J2995" i="5"/>
  <c r="J2991" i="5"/>
  <c r="J2987" i="5"/>
  <c r="J2983" i="5"/>
  <c r="J2979" i="5"/>
  <c r="J2975" i="5"/>
  <c r="J2971" i="5"/>
  <c r="J2967" i="5"/>
  <c r="J2963" i="5"/>
  <c r="J2959" i="5"/>
  <c r="J2955" i="5"/>
  <c r="J2947" i="5"/>
  <c r="J2943" i="5"/>
  <c r="J2939" i="5"/>
  <c r="J2935" i="5"/>
  <c r="J2931" i="5"/>
  <c r="J2927" i="5"/>
  <c r="J2923" i="5"/>
  <c r="J2919" i="5"/>
  <c r="J2915" i="5"/>
  <c r="J2911" i="5"/>
  <c r="J2907" i="5"/>
  <c r="J2903" i="5"/>
  <c r="J2899" i="5"/>
  <c r="J2895" i="5"/>
  <c r="J2891" i="5"/>
  <c r="J2887" i="5"/>
  <c r="J2883" i="5"/>
  <c r="J2879" i="5"/>
  <c r="J2875" i="5"/>
  <c r="J2871" i="5"/>
  <c r="J2867" i="5"/>
  <c r="J2863" i="5"/>
  <c r="J2859" i="5"/>
  <c r="J2851" i="5"/>
  <c r="J2843" i="5"/>
  <c r="J2839" i="5"/>
  <c r="J2835" i="5"/>
  <c r="J2831" i="5"/>
  <c r="J2827" i="5"/>
  <c r="J2823" i="5"/>
  <c r="J2819" i="5"/>
  <c r="J2815" i="5"/>
  <c r="J2811" i="5"/>
  <c r="J2807" i="5"/>
  <c r="J2799" i="5"/>
  <c r="J2795" i="5"/>
  <c r="J2791" i="5"/>
  <c r="J2787" i="5"/>
  <c r="J2779" i="5"/>
  <c r="J2775" i="5"/>
  <c r="J2767" i="5"/>
  <c r="J2763" i="5"/>
  <c r="J2759" i="5"/>
  <c r="J2751" i="5"/>
  <c r="J2743" i="5"/>
  <c r="J2679" i="5"/>
  <c r="J2167" i="5"/>
  <c r="J6288" i="5"/>
  <c r="J6284" i="5"/>
  <c r="J6280" i="5"/>
  <c r="J6272" i="5"/>
  <c r="J6264" i="5"/>
  <c r="J6260" i="5"/>
  <c r="J6256" i="5"/>
  <c r="J6252" i="5"/>
  <c r="J6248" i="5"/>
  <c r="J6240" i="5"/>
  <c r="J6232" i="5"/>
  <c r="J6228" i="5"/>
  <c r="J6220" i="5"/>
  <c r="J6216" i="5"/>
  <c r="J6212" i="5"/>
  <c r="J6208" i="5"/>
  <c r="J6196" i="5"/>
  <c r="J6192" i="5"/>
  <c r="J6188" i="5"/>
  <c r="J6176" i="5"/>
  <c r="J6172" i="5"/>
  <c r="J6168" i="5"/>
  <c r="J6164" i="5"/>
  <c r="J6160" i="5"/>
  <c r="J6152" i="5"/>
  <c r="J6148" i="5"/>
  <c r="J6144" i="5"/>
  <c r="J6140" i="5"/>
  <c r="J6136" i="5"/>
  <c r="J6132" i="5"/>
  <c r="J6128" i="5"/>
  <c r="J6120" i="5"/>
  <c r="J6112" i="5"/>
  <c r="J6108" i="5"/>
  <c r="J6104" i="5"/>
  <c r="J6100" i="5"/>
  <c r="J6096" i="5"/>
  <c r="J6092" i="5"/>
  <c r="J6088" i="5"/>
  <c r="J6084" i="5"/>
  <c r="J6080" i="5"/>
  <c r="J6076" i="5"/>
  <c r="J6072" i="5"/>
  <c r="J6068" i="5"/>
  <c r="J6064" i="5"/>
  <c r="J6056" i="5"/>
  <c r="J6044" i="5"/>
  <c r="J6036" i="5"/>
  <c r="J6032" i="5"/>
  <c r="J6028" i="5"/>
  <c r="J6024" i="5"/>
  <c r="J6020" i="5"/>
  <c r="J6016" i="5"/>
  <c r="J6012" i="5"/>
  <c r="J6008" i="5"/>
  <c r="J6004" i="5"/>
  <c r="J6000" i="5"/>
  <c r="J5996" i="5"/>
  <c r="J5992" i="5"/>
  <c r="J5984" i="5"/>
  <c r="J5980" i="5"/>
  <c r="J5972" i="5"/>
  <c r="J5968" i="5"/>
  <c r="J5960" i="5"/>
  <c r="J5956" i="5"/>
  <c r="J5952" i="5"/>
  <c r="J5948" i="5"/>
  <c r="J5944" i="5"/>
  <c r="J5940" i="5"/>
  <c r="J5932" i="5"/>
  <c r="J5928" i="5"/>
  <c r="J5920" i="5"/>
  <c r="J5912" i="5"/>
  <c r="J5908" i="5"/>
  <c r="J5904" i="5"/>
  <c r="J5900" i="5"/>
  <c r="J5896" i="5"/>
  <c r="J5892" i="5"/>
  <c r="J5888" i="5"/>
  <c r="J5884" i="5"/>
  <c r="J5880" i="5"/>
  <c r="J5876" i="5"/>
  <c r="J5868" i="5"/>
  <c r="J5864" i="5"/>
  <c r="J5856" i="5"/>
  <c r="J5852" i="5"/>
  <c r="J5848" i="5"/>
  <c r="J5840" i="5"/>
  <c r="J5836" i="5"/>
  <c r="J5832" i="5"/>
  <c r="J5828" i="5"/>
  <c r="J5820" i="5"/>
  <c r="J5816" i="5"/>
  <c r="J5812" i="5"/>
  <c r="J5808" i="5"/>
  <c r="J5804" i="5"/>
  <c r="J5800" i="5"/>
  <c r="J5792" i="5"/>
  <c r="J5788" i="5"/>
  <c r="J5784" i="5"/>
  <c r="J5780" i="5"/>
  <c r="J5772" i="5"/>
  <c r="J5768" i="5"/>
  <c r="J5764" i="5"/>
  <c r="J5752" i="5"/>
  <c r="J5748" i="5"/>
  <c r="J5744" i="5"/>
  <c r="J5740" i="5"/>
  <c r="J5720" i="5"/>
  <c r="J5716" i="5"/>
  <c r="J5712" i="5"/>
  <c r="J5708" i="5"/>
  <c r="J5704" i="5"/>
  <c r="J5700" i="5"/>
  <c r="J5692" i="5"/>
  <c r="J5688" i="5"/>
  <c r="J5684" i="5"/>
  <c r="J5680" i="5"/>
  <c r="J5676" i="5"/>
  <c r="J5672" i="5"/>
  <c r="J5664" i="5"/>
  <c r="J5660" i="5"/>
  <c r="J5652" i="5"/>
  <c r="J5644" i="5"/>
  <c r="J5640" i="5"/>
  <c r="J5636" i="5"/>
  <c r="J5632" i="5"/>
  <c r="J5628" i="5"/>
  <c r="J5624" i="5"/>
  <c r="J5620" i="5"/>
  <c r="J5616" i="5"/>
  <c r="J5612" i="5"/>
  <c r="J5608" i="5"/>
  <c r="J5600" i="5"/>
  <c r="J5596" i="5"/>
  <c r="J5592" i="5"/>
  <c r="J5588" i="5"/>
  <c r="J5584" i="5"/>
  <c r="J5580" i="5"/>
  <c r="J5576" i="5"/>
  <c r="J5572" i="5"/>
  <c r="J5564" i="5"/>
  <c r="J5560" i="5"/>
  <c r="J5556" i="5"/>
  <c r="J5548" i="5"/>
  <c r="J5536" i="5"/>
  <c r="J5532" i="5"/>
  <c r="J5528" i="5"/>
  <c r="J5524" i="5"/>
  <c r="J5520" i="5"/>
  <c r="J5516" i="5"/>
  <c r="J5512" i="5"/>
  <c r="J5504" i="5"/>
  <c r="J5500" i="5"/>
  <c r="J5496" i="5"/>
  <c r="J5492" i="5"/>
  <c r="J5488" i="5"/>
  <c r="J5480" i="5"/>
  <c r="J5472" i="5"/>
  <c r="J5468" i="5"/>
  <c r="J5460" i="5"/>
  <c r="J5452" i="5"/>
  <c r="J5448" i="5"/>
  <c r="J5444" i="5"/>
  <c r="J5440" i="5"/>
  <c r="J5436" i="5"/>
  <c r="J5432" i="5"/>
  <c r="J5424" i="5"/>
  <c r="J5420" i="5"/>
  <c r="J5416" i="5"/>
  <c r="J5408" i="5"/>
  <c r="J5404" i="5"/>
  <c r="J5400" i="5"/>
  <c r="J5392" i="5"/>
  <c r="J5388" i="5"/>
  <c r="J5384" i="5"/>
  <c r="J5380" i="5"/>
  <c r="J5376" i="5"/>
  <c r="J5372" i="5"/>
  <c r="J5368" i="5"/>
  <c r="J5364" i="5"/>
  <c r="J5360" i="5"/>
  <c r="J5356" i="5"/>
  <c r="J5352" i="5"/>
  <c r="J5344" i="5"/>
  <c r="J5340" i="5"/>
  <c r="J5336" i="5"/>
  <c r="J5332" i="5"/>
  <c r="J5328" i="5"/>
  <c r="J5324" i="5"/>
  <c r="J5320" i="5"/>
  <c r="J5316" i="5"/>
  <c r="J5304" i="5"/>
  <c r="J5296" i="5"/>
  <c r="J5292" i="5"/>
  <c r="J5288" i="5"/>
  <c r="J5280" i="5"/>
  <c r="J5276" i="5"/>
  <c r="J5272" i="5"/>
  <c r="J5268" i="5"/>
  <c r="J5264" i="5"/>
  <c r="J5260" i="5"/>
  <c r="J5256" i="5"/>
  <c r="J5248" i="5"/>
  <c r="J5244" i="5"/>
  <c r="J5240" i="5"/>
  <c r="J5236" i="5"/>
  <c r="J5232" i="5"/>
  <c r="J5228" i="5"/>
  <c r="J5224" i="5"/>
  <c r="J5216" i="5"/>
  <c r="J5208" i="5"/>
  <c r="J5204" i="5"/>
  <c r="J5196" i="5"/>
  <c r="J5192" i="5"/>
  <c r="J5188" i="5"/>
  <c r="J5184" i="5"/>
  <c r="J5176" i="5"/>
  <c r="J5172" i="5"/>
  <c r="J5168" i="5"/>
  <c r="J5164" i="5"/>
  <c r="J5160" i="5"/>
  <c r="J5152" i="5"/>
  <c r="J5148" i="5"/>
  <c r="J5144" i="5"/>
  <c r="J5140" i="5"/>
  <c r="J5136" i="5"/>
  <c r="J5132" i="5"/>
  <c r="J5128" i="5"/>
  <c r="J5124" i="5"/>
  <c r="J5120" i="5"/>
  <c r="J5116" i="5"/>
  <c r="J5112" i="5"/>
  <c r="J5108" i="5"/>
  <c r="J5104" i="5"/>
  <c r="J5096" i="5"/>
  <c r="J5088" i="5"/>
  <c r="J5084" i="5"/>
  <c r="J5080" i="5"/>
  <c r="J5076" i="5"/>
  <c r="J5068" i="5"/>
  <c r="J5064" i="5"/>
  <c r="J5056" i="5"/>
  <c r="J5052" i="5"/>
  <c r="J5048" i="5"/>
  <c r="J5040" i="5"/>
  <c r="J5036" i="5"/>
  <c r="J5032" i="5"/>
  <c r="J5024" i="5"/>
  <c r="J5020" i="5"/>
  <c r="J5016" i="5"/>
  <c r="J5012" i="5"/>
  <c r="J5008" i="5"/>
  <c r="J5004" i="5"/>
  <c r="J5000" i="5"/>
  <c r="J4996" i="5"/>
  <c r="J4992" i="5"/>
  <c r="J4988" i="5"/>
  <c r="J4984" i="5"/>
  <c r="J4980" i="5"/>
  <c r="J4972" i="5"/>
  <c r="J4968" i="5"/>
  <c r="J4960" i="5"/>
  <c r="J4956" i="5"/>
  <c r="J4952" i="5"/>
  <c r="J4948" i="5"/>
  <c r="J4944" i="5"/>
  <c r="J4940" i="5"/>
  <c r="J4936" i="5"/>
  <c r="J4932" i="5"/>
  <c r="J4924" i="5"/>
  <c r="J4920" i="5"/>
  <c r="J4916" i="5"/>
  <c r="J4912" i="5"/>
  <c r="J4908" i="5"/>
  <c r="J4904" i="5"/>
  <c r="J4896" i="5"/>
  <c r="J4892" i="5"/>
  <c r="J4888" i="5"/>
  <c r="J4884" i="5"/>
  <c r="J4876" i="5"/>
  <c r="J4872" i="5"/>
  <c r="J4868" i="5"/>
  <c r="J4864" i="5"/>
  <c r="J4860" i="5"/>
  <c r="J4856" i="5"/>
  <c r="J4852" i="5"/>
  <c r="J4848" i="5"/>
  <c r="J4844" i="5"/>
  <c r="J4840" i="5"/>
  <c r="J4836" i="5"/>
  <c r="J4832" i="5"/>
  <c r="J4828" i="5"/>
  <c r="J4820" i="5"/>
  <c r="J4816" i="5"/>
  <c r="J4812" i="5"/>
  <c r="J4808" i="5"/>
  <c r="J4804" i="5"/>
  <c r="J4800" i="5"/>
  <c r="J4796" i="5"/>
  <c r="J4792" i="5"/>
  <c r="J4788" i="5"/>
  <c r="J4784" i="5"/>
  <c r="J4780" i="5"/>
  <c r="J4776" i="5"/>
  <c r="J4768" i="5"/>
  <c r="J4764" i="5"/>
  <c r="J4760" i="5"/>
  <c r="J4756" i="5"/>
  <c r="J4752" i="5"/>
  <c r="J4748" i="5"/>
  <c r="J4744" i="5"/>
  <c r="J4740" i="5"/>
  <c r="J4736" i="5"/>
  <c r="J4732" i="5"/>
  <c r="J4728" i="5"/>
  <c r="J4724" i="5"/>
  <c r="J4720" i="5"/>
  <c r="J4716" i="5"/>
  <c r="J4708" i="5"/>
  <c r="J4704" i="5"/>
  <c r="J4700" i="5"/>
  <c r="J4696" i="5"/>
  <c r="J4692" i="5"/>
  <c r="J4688" i="5"/>
  <c r="J4684" i="5"/>
  <c r="J4680" i="5"/>
  <c r="J4676" i="5"/>
  <c r="J4672" i="5"/>
  <c r="J4668" i="5"/>
  <c r="J4664" i="5"/>
  <c r="J4660" i="5"/>
  <c r="J4656" i="5"/>
  <c r="J4652" i="5"/>
  <c r="J4648" i="5"/>
  <c r="J4644" i="5"/>
  <c r="J4640" i="5"/>
  <c r="J4636" i="5"/>
  <c r="J4632" i="5"/>
  <c r="J4628" i="5"/>
  <c r="J4624" i="5"/>
  <c r="J4620" i="5"/>
  <c r="J4616" i="5"/>
  <c r="J4612" i="5"/>
  <c r="J4608" i="5"/>
  <c r="J4604" i="5"/>
  <c r="J4600" i="5"/>
  <c r="J4596" i="5"/>
  <c r="J4592" i="5"/>
  <c r="J4588" i="5"/>
  <c r="J4584" i="5"/>
  <c r="J4580" i="5"/>
  <c r="J4576" i="5"/>
  <c r="J4572" i="5"/>
  <c r="J4568" i="5"/>
  <c r="J4564" i="5"/>
  <c r="J4560" i="5"/>
  <c r="J4556" i="5"/>
  <c r="J4544" i="5"/>
  <c r="J4540" i="5"/>
  <c r="J4536" i="5"/>
  <c r="J4532" i="5"/>
  <c r="J4528" i="5"/>
  <c r="J4524" i="5"/>
  <c r="J4520" i="5"/>
  <c r="J4516" i="5"/>
  <c r="J4512" i="5"/>
  <c r="J4508" i="5"/>
  <c r="J4504" i="5"/>
  <c r="J4500" i="5"/>
  <c r="J4496" i="5"/>
  <c r="J4492" i="5"/>
  <c r="J4484" i="5"/>
  <c r="J4480" i="5"/>
  <c r="J4476" i="5"/>
  <c r="J4472" i="5"/>
  <c r="J4468" i="5"/>
  <c r="J4464" i="5"/>
  <c r="J4460" i="5"/>
  <c r="J4456" i="5"/>
  <c r="J4452" i="5"/>
  <c r="J4448" i="5"/>
  <c r="J4444" i="5"/>
  <c r="J4440" i="5"/>
  <c r="J4436" i="5"/>
  <c r="J4432" i="5"/>
  <c r="J4428" i="5"/>
  <c r="J4424" i="5"/>
  <c r="J4420" i="5"/>
  <c r="J4416" i="5"/>
  <c r="J4412" i="5"/>
  <c r="J4408" i="5"/>
  <c r="J4404" i="5"/>
  <c r="J4400" i="5"/>
  <c r="J4396" i="5"/>
  <c r="J4392" i="5"/>
  <c r="J4388" i="5"/>
  <c r="J4384" i="5"/>
  <c r="J4380" i="5"/>
  <c r="J4376" i="5"/>
  <c r="J4368" i="5"/>
  <c r="J4364" i="5"/>
  <c r="J4360" i="5"/>
  <c r="J4356" i="5"/>
  <c r="J4352" i="5"/>
  <c r="J4348" i="5"/>
  <c r="J4344" i="5"/>
  <c r="J4336" i="5"/>
  <c r="J4332" i="5"/>
  <c r="J4320" i="5"/>
  <c r="J4312" i="5"/>
  <c r="J4308" i="5"/>
  <c r="J4304" i="5"/>
  <c r="J4300" i="5"/>
  <c r="J4296" i="5"/>
  <c r="J4292" i="5"/>
  <c r="J4288" i="5"/>
  <c r="J4284" i="5"/>
  <c r="J4276" i="5"/>
  <c r="J4272" i="5"/>
  <c r="J4268" i="5"/>
  <c r="J4264" i="5"/>
  <c r="J4260" i="5"/>
  <c r="J4256" i="5"/>
  <c r="J4248" i="5"/>
  <c r="J4244" i="5"/>
  <c r="J4240" i="5"/>
  <c r="J4236" i="5"/>
  <c r="J4232" i="5"/>
  <c r="J4228" i="5"/>
  <c r="J4224" i="5"/>
  <c r="J4220" i="5"/>
  <c r="J4216" i="5"/>
  <c r="J4208" i="5"/>
  <c r="J4200" i="5"/>
  <c r="J4196" i="5"/>
  <c r="J4192" i="5"/>
  <c r="J4188" i="5"/>
  <c r="J4184" i="5"/>
  <c r="J4180" i="5"/>
  <c r="J4176" i="5"/>
  <c r="J4172" i="5"/>
  <c r="J4168" i="5"/>
  <c r="J4164" i="5"/>
  <c r="J4160" i="5"/>
  <c r="J4156" i="5"/>
  <c r="J4152" i="5"/>
  <c r="J4148" i="5"/>
  <c r="J4144" i="5"/>
  <c r="J4140" i="5"/>
  <c r="J4136" i="5"/>
  <c r="J4124" i="5"/>
  <c r="J4120" i="5"/>
  <c r="J4116" i="5"/>
  <c r="J4112" i="5"/>
  <c r="J4108" i="5"/>
  <c r="J4104" i="5"/>
  <c r="J4100" i="5"/>
  <c r="J4096" i="5"/>
  <c r="J4092" i="5"/>
  <c r="J4088" i="5"/>
  <c r="J4084" i="5"/>
  <c r="J4080" i="5"/>
  <c r="J4072" i="5"/>
  <c r="J4068" i="5"/>
  <c r="J4064" i="5"/>
  <c r="J4060" i="5"/>
  <c r="J4056" i="5"/>
  <c r="J4052" i="5"/>
  <c r="J4048" i="5"/>
  <c r="J4044" i="5"/>
  <c r="J4040" i="5"/>
  <c r="J4036" i="5"/>
  <c r="J4032" i="5"/>
  <c r="J4028" i="5"/>
  <c r="J4020" i="5"/>
  <c r="J4016" i="5"/>
  <c r="J4012" i="5"/>
  <c r="J4008" i="5"/>
  <c r="J4000" i="5"/>
  <c r="J3996" i="5"/>
  <c r="J3992" i="5"/>
  <c r="J3984" i="5"/>
  <c r="J3980" i="5"/>
  <c r="J3976" i="5"/>
  <c r="J3972" i="5"/>
  <c r="J3968" i="5"/>
  <c r="J3964" i="5"/>
  <c r="J3960" i="5"/>
  <c r="J3956" i="5"/>
  <c r="J3952" i="5"/>
  <c r="J3944" i="5"/>
  <c r="J3940" i="5"/>
  <c r="J3936" i="5"/>
  <c r="J3932" i="5"/>
  <c r="J3928" i="5"/>
  <c r="J3920" i="5"/>
  <c r="J3916" i="5"/>
  <c r="J3912" i="5"/>
  <c r="J3904" i="5"/>
  <c r="J3900" i="5"/>
  <c r="J3896" i="5"/>
  <c r="J3892" i="5"/>
  <c r="J3888" i="5"/>
  <c r="J3884" i="5"/>
  <c r="J3880" i="5"/>
  <c r="J3876" i="5"/>
  <c r="J3872" i="5"/>
  <c r="J3868" i="5"/>
  <c r="J3864" i="5"/>
  <c r="J3860" i="5"/>
  <c r="J3856" i="5"/>
  <c r="J3848" i="5"/>
  <c r="J3844" i="5"/>
  <c r="J3840" i="5"/>
  <c r="J3836" i="5"/>
  <c r="J3832" i="5"/>
  <c r="J3828" i="5"/>
  <c r="J3824" i="5"/>
  <c r="J3820" i="5"/>
  <c r="J3816" i="5"/>
  <c r="J3812" i="5"/>
  <c r="J3808" i="5"/>
  <c r="J3804" i="5"/>
  <c r="J3800" i="5"/>
  <c r="J3792" i="5"/>
  <c r="J3784" i="5"/>
  <c r="J3780" i="5"/>
  <c r="J3776" i="5"/>
  <c r="J3772" i="5"/>
  <c r="J3764" i="5"/>
  <c r="J3760" i="5"/>
  <c r="J3756" i="5"/>
  <c r="J3752" i="5"/>
  <c r="J3748" i="5"/>
  <c r="J3744" i="5"/>
  <c r="J3740" i="5"/>
  <c r="J3732" i="5"/>
  <c r="J3728" i="5"/>
  <c r="J3724" i="5"/>
  <c r="J3720" i="5"/>
  <c r="J3712" i="5"/>
  <c r="J3708" i="5"/>
  <c r="J3704" i="5"/>
  <c r="J3700" i="5"/>
  <c r="J3692" i="5"/>
  <c r="J3688" i="5"/>
  <c r="J3684" i="5"/>
  <c r="J3680" i="5"/>
  <c r="J3676" i="5"/>
  <c r="J3672" i="5"/>
  <c r="J3668" i="5"/>
  <c r="J3664" i="5"/>
  <c r="J3660" i="5"/>
  <c r="J3656" i="5"/>
  <c r="J3652" i="5"/>
  <c r="J3644" i="5"/>
  <c r="J3640" i="5"/>
  <c r="J3636" i="5"/>
  <c r="J3632" i="5"/>
  <c r="J3628" i="5"/>
  <c r="J3624" i="5"/>
  <c r="J3620" i="5"/>
  <c r="J3616" i="5"/>
  <c r="J3612" i="5"/>
  <c r="J3608" i="5"/>
  <c r="J3604" i="5"/>
  <c r="J3600" i="5"/>
  <c r="J3596" i="5"/>
  <c r="J3592" i="5"/>
  <c r="J3584" i="5"/>
  <c r="J3580" i="5"/>
  <c r="J3576" i="5"/>
  <c r="J3572" i="5"/>
  <c r="J3568" i="5"/>
  <c r="J3560" i="5"/>
  <c r="J3552" i="5"/>
  <c r="J3548" i="5"/>
  <c r="J3540" i="5"/>
  <c r="J3536" i="5"/>
  <c r="J3532" i="5"/>
  <c r="J3528" i="5"/>
  <c r="J3524" i="5"/>
  <c r="J3520" i="5"/>
  <c r="J3508" i="5"/>
  <c r="J3504" i="5"/>
  <c r="J3496" i="5"/>
  <c r="J3492" i="5"/>
  <c r="J3488" i="5"/>
  <c r="J3484" i="5"/>
  <c r="J3480" i="5"/>
  <c r="J3472" i="5"/>
  <c r="J3468" i="5"/>
  <c r="J3452" i="5"/>
  <c r="J3448" i="5"/>
  <c r="J3440" i="5"/>
  <c r="J3436" i="5"/>
  <c r="J3432" i="5"/>
  <c r="J3428" i="5"/>
  <c r="J3424" i="5"/>
  <c r="J3420" i="5"/>
  <c r="J3416" i="5"/>
  <c r="J3408" i="5"/>
  <c r="J3404" i="5"/>
  <c r="J3400" i="5"/>
  <c r="J3396" i="5"/>
  <c r="J3392" i="5"/>
  <c r="J3388" i="5"/>
  <c r="J3384" i="5"/>
  <c r="J3380" i="5"/>
  <c r="J3376" i="5"/>
  <c r="J3372" i="5"/>
  <c r="J3368" i="5"/>
  <c r="J3364" i="5"/>
  <c r="J3360" i="5"/>
  <c r="J3356" i="5"/>
  <c r="J3352" i="5"/>
  <c r="J3348" i="5"/>
  <c r="J3344" i="5"/>
  <c r="J3336" i="5"/>
  <c r="J3332" i="5"/>
  <c r="J3324" i="5"/>
  <c r="J3320" i="5"/>
  <c r="J3316" i="5"/>
  <c r="J3312" i="5"/>
  <c r="J3308" i="5"/>
  <c r="J3304" i="5"/>
  <c r="J3296" i="5"/>
  <c r="J3292" i="5"/>
  <c r="J3288" i="5"/>
  <c r="J3284" i="5"/>
  <c r="J3280" i="5"/>
  <c r="J3276" i="5"/>
  <c r="J3272" i="5"/>
  <c r="J3264" i="5"/>
  <c r="J3260" i="5"/>
  <c r="J3252" i="5"/>
  <c r="J3248" i="5"/>
  <c r="J3244" i="5"/>
  <c r="J3240" i="5"/>
  <c r="J3224" i="5"/>
  <c r="J3220" i="5"/>
  <c r="J3216" i="5"/>
  <c r="J3208" i="5"/>
  <c r="J3204" i="5"/>
  <c r="J3200" i="5"/>
  <c r="J3196" i="5"/>
  <c r="J3192" i="5"/>
  <c r="J3188" i="5"/>
  <c r="J3184" i="5"/>
  <c r="J3180" i="5"/>
  <c r="J3176" i="5"/>
  <c r="J3172" i="5"/>
  <c r="J3164" i="5"/>
  <c r="J3160" i="5"/>
  <c r="J3156" i="5"/>
  <c r="J3152" i="5"/>
  <c r="J3148" i="5"/>
  <c r="J3144" i="5"/>
  <c r="J3140" i="5"/>
  <c r="J3132" i="5"/>
  <c r="J3124" i="5"/>
  <c r="J3120" i="5"/>
  <c r="J3116" i="5"/>
  <c r="J3112" i="5"/>
  <c r="J3108" i="5"/>
  <c r="J3104" i="5"/>
  <c r="J3100" i="5"/>
  <c r="J3096" i="5"/>
  <c r="J3092" i="5"/>
  <c r="J3088" i="5"/>
  <c r="J3084" i="5"/>
  <c r="J3080" i="5"/>
  <c r="J3072" i="5"/>
  <c r="J3068" i="5"/>
  <c r="J3064" i="5"/>
  <c r="J3060" i="5"/>
  <c r="J3056" i="5"/>
  <c r="J3052" i="5"/>
  <c r="J3048" i="5"/>
  <c r="J3040" i="5"/>
  <c r="J3036" i="5"/>
  <c r="J3032" i="5"/>
  <c r="J3024" i="5"/>
  <c r="J3020" i="5"/>
  <c r="J3016" i="5"/>
  <c r="J3012" i="5"/>
  <c r="J3008" i="5"/>
  <c r="J3000" i="5"/>
  <c r="J2996" i="5"/>
  <c r="J2992" i="5"/>
  <c r="J2988" i="5"/>
  <c r="J2984" i="5"/>
  <c r="J2980" i="5"/>
  <c r="J2976" i="5"/>
  <c r="J2972" i="5"/>
  <c r="J2968" i="5"/>
  <c r="J2964" i="5"/>
  <c r="J2960" i="5"/>
  <c r="J2952" i="5"/>
  <c r="J2948" i="5"/>
  <c r="J2944" i="5"/>
  <c r="J2940" i="5"/>
  <c r="J2936" i="5"/>
  <c r="J2928" i="5"/>
  <c r="J2916" i="5"/>
  <c r="J2908" i="5"/>
  <c r="J2904" i="5"/>
  <c r="J2896" i="5"/>
  <c r="J2892" i="5"/>
  <c r="J2888" i="5"/>
  <c r="J2884" i="5"/>
  <c r="J2880" i="5"/>
  <c r="J2876" i="5"/>
  <c r="J2872" i="5"/>
  <c r="J2868" i="5"/>
  <c r="J2864" i="5"/>
  <c r="J2856" i="5"/>
  <c r="J2852" i="5"/>
  <c r="J2848" i="5"/>
  <c r="J2844" i="5"/>
  <c r="J2836" i="5"/>
  <c r="J2832" i="5"/>
  <c r="J2828" i="5"/>
  <c r="J2824" i="5"/>
  <c r="J2820" i="5"/>
  <c r="J2816" i="5"/>
  <c r="J2812" i="5"/>
  <c r="J2808" i="5"/>
  <c r="J2804" i="5"/>
  <c r="J2800" i="5"/>
  <c r="J2796" i="5"/>
  <c r="J2784" i="5"/>
  <c r="J2780" i="5"/>
  <c r="J2776" i="5"/>
  <c r="J2772" i="5"/>
  <c r="J2768" i="5"/>
  <c r="J2764" i="5"/>
  <c r="J2756" i="5"/>
  <c r="J2752" i="5"/>
  <c r="J2748" i="5"/>
  <c r="J2744" i="5"/>
  <c r="J2740" i="5"/>
  <c r="J2736" i="5"/>
  <c r="J2728" i="5"/>
  <c r="J2724" i="5"/>
  <c r="J2720" i="5"/>
  <c r="J2716" i="5"/>
  <c r="J2712" i="5"/>
  <c r="J2708" i="5"/>
  <c r="J2704" i="5"/>
  <c r="J2700" i="5"/>
  <c r="J2692" i="5"/>
  <c r="J2688" i="5"/>
  <c r="J2684" i="5"/>
  <c r="J2680" i="5"/>
  <c r="J2676" i="5"/>
  <c r="J2672" i="5"/>
  <c r="J2664" i="5"/>
  <c r="J2656" i="5"/>
  <c r="J2648" i="5"/>
  <c r="J2644" i="5"/>
  <c r="J2640" i="5"/>
  <c r="J2636" i="5"/>
  <c r="J2632" i="5"/>
  <c r="J2624" i="5"/>
  <c r="J2616" i="5"/>
  <c r="J2612" i="5"/>
  <c r="J2604" i="5"/>
  <c r="J2600" i="5"/>
  <c r="J2596" i="5"/>
  <c r="J2592" i="5"/>
  <c r="J2588" i="5"/>
  <c r="J2584" i="5"/>
  <c r="J2580" i="5"/>
  <c r="J2576" i="5"/>
  <c r="J2572" i="5"/>
  <c r="J2568" i="5"/>
  <c r="J2564" i="5"/>
  <c r="J2560" i="5"/>
  <c r="J2556" i="5"/>
  <c r="J2552" i="5"/>
  <c r="J2548" i="5"/>
  <c r="J2544" i="5"/>
  <c r="J2536" i="5"/>
  <c r="J2528" i="5"/>
  <c r="J2524" i="5"/>
  <c r="J2520" i="5"/>
  <c r="J2512" i="5"/>
  <c r="J2508" i="5"/>
  <c r="J2504" i="5"/>
  <c r="J2500" i="5"/>
  <c r="J2496" i="5"/>
  <c r="J2492" i="5"/>
  <c r="J2488" i="5"/>
  <c r="J2484" i="5"/>
  <c r="J2476" i="5"/>
  <c r="J2472" i="5"/>
  <c r="J2468" i="5"/>
  <c r="J2464" i="5"/>
  <c r="J2460" i="5"/>
  <c r="J2456" i="5"/>
  <c r="J2452" i="5"/>
  <c r="J2448" i="5"/>
  <c r="J2444" i="5"/>
  <c r="J2440" i="5"/>
  <c r="J2436" i="5"/>
  <c r="J2432" i="5"/>
  <c r="J2424" i="5"/>
  <c r="J2420" i="5"/>
  <c r="J2416" i="5"/>
  <c r="J2412" i="5"/>
  <c r="J2408" i="5"/>
  <c r="J2404" i="5"/>
  <c r="J2400" i="5"/>
  <c r="J2396" i="5"/>
  <c r="J2392" i="5"/>
  <c r="J2388" i="5"/>
  <c r="J2384" i="5"/>
  <c r="J2376" i="5"/>
  <c r="J2372" i="5"/>
  <c r="J2368" i="5"/>
  <c r="J2364" i="5"/>
  <c r="J2360" i="5"/>
  <c r="J2356" i="5"/>
  <c r="J2352" i="5"/>
  <c r="J2348" i="5"/>
  <c r="J2344" i="5"/>
  <c r="J2340" i="5"/>
  <c r="J2336" i="5"/>
  <c r="J2332" i="5"/>
  <c r="J2328" i="5"/>
  <c r="J2320" i="5"/>
  <c r="J2316" i="5"/>
  <c r="J2312" i="5"/>
  <c r="J2304" i="5"/>
  <c r="J2300" i="5"/>
  <c r="J2296" i="5"/>
  <c r="J2292" i="5"/>
  <c r="J2288" i="5"/>
  <c r="J2284" i="5"/>
  <c r="J2280" i="5"/>
  <c r="J2272" i="5"/>
  <c r="J2268" i="5"/>
  <c r="J2264" i="5"/>
  <c r="J2260" i="5"/>
  <c r="J2256" i="5"/>
  <c r="J2252" i="5"/>
  <c r="J2248" i="5"/>
  <c r="J2244" i="5"/>
  <c r="J2240" i="5"/>
  <c r="J2236" i="5"/>
  <c r="J2232" i="5"/>
  <c r="J2228" i="5"/>
  <c r="J2224" i="5"/>
  <c r="J2220" i="5"/>
  <c r="J2216" i="5"/>
  <c r="J2212" i="5"/>
  <c r="J2208" i="5"/>
  <c r="J2204" i="5"/>
  <c r="J2200" i="5"/>
  <c r="J2196" i="5"/>
  <c r="J2192" i="5"/>
  <c r="J2188" i="5"/>
  <c r="J2184" i="5"/>
  <c r="J2176" i="5"/>
  <c r="J2168" i="5"/>
  <c r="J2164" i="5"/>
  <c r="J2160" i="5"/>
  <c r="J2156" i="5"/>
  <c r="J2152" i="5"/>
  <c r="J2148" i="5"/>
  <c r="J2144" i="5"/>
  <c r="J2136" i="5"/>
  <c r="J2132" i="5"/>
  <c r="J2128" i="5"/>
  <c r="J2124" i="5"/>
  <c r="J2120" i="5"/>
  <c r="J2116" i="5"/>
  <c r="J2112" i="5"/>
  <c r="J2108" i="5"/>
  <c r="J2104" i="5"/>
  <c r="J2096" i="5"/>
  <c r="J2092" i="5"/>
  <c r="J2088" i="5"/>
  <c r="J2084" i="5"/>
  <c r="J2080" i="5"/>
  <c r="J2076" i="5"/>
  <c r="J2072" i="5"/>
  <c r="J2068" i="5"/>
  <c r="J2064" i="5"/>
  <c r="J2060" i="5"/>
  <c r="J2056" i="5"/>
  <c r="J2052" i="5"/>
  <c r="J2048" i="5"/>
  <c r="J2040" i="5"/>
  <c r="J2036" i="5"/>
  <c r="J2032" i="5"/>
  <c r="J2028" i="5"/>
  <c r="J2024" i="5"/>
  <c r="J2016" i="5"/>
  <c r="J2012" i="5"/>
  <c r="J2008" i="5"/>
  <c r="J2004" i="5"/>
  <c r="J2000" i="5"/>
  <c r="J1996" i="5"/>
  <c r="J1992" i="5"/>
  <c r="J1988" i="5"/>
  <c r="J1984" i="5"/>
  <c r="J1980" i="5"/>
  <c r="J1976" i="5"/>
  <c r="J1972" i="5"/>
  <c r="J1968" i="5"/>
  <c r="J1964" i="5"/>
  <c r="J1960" i="5"/>
  <c r="J1956" i="5"/>
  <c r="J1952" i="5"/>
  <c r="J1948" i="5"/>
  <c r="J1944" i="5"/>
  <c r="J1940" i="5"/>
  <c r="J1932" i="5"/>
  <c r="J1916" i="5"/>
  <c r="J1912" i="5"/>
  <c r="J1908" i="5"/>
  <c r="J1904" i="5"/>
  <c r="J1896" i="5"/>
  <c r="J1892" i="5"/>
  <c r="J1888" i="5"/>
  <c r="J1884" i="5"/>
  <c r="J1880" i="5"/>
  <c r="J1876" i="5"/>
  <c r="J1872" i="5"/>
  <c r="J1868" i="5"/>
  <c r="J1864" i="5"/>
  <c r="J1860" i="5"/>
  <c r="J1856" i="5"/>
  <c r="J1852" i="5"/>
  <c r="J1848" i="5"/>
  <c r="J1844" i="5"/>
  <c r="J1836" i="5"/>
  <c r="J1832" i="5"/>
  <c r="J1828" i="5"/>
  <c r="J1824" i="5"/>
  <c r="J1820" i="5"/>
  <c r="J1816" i="5"/>
  <c r="J1808" i="5"/>
  <c r="J1800" i="5"/>
  <c r="J1796" i="5"/>
  <c r="J1792" i="5"/>
  <c r="J1788" i="5"/>
  <c r="J1784" i="5"/>
  <c r="J1780" i="5"/>
  <c r="J1776" i="5"/>
  <c r="J1772" i="5"/>
  <c r="J1768" i="5"/>
  <c r="J1760" i="5"/>
  <c r="J1756" i="5"/>
  <c r="J1752" i="5"/>
  <c r="J1748" i="5"/>
  <c r="J1740" i="5"/>
  <c r="J1736" i="5"/>
  <c r="J1732" i="5"/>
  <c r="J1728" i="5"/>
  <c r="J1724" i="5"/>
  <c r="J1720" i="5"/>
  <c r="J1716" i="5"/>
  <c r="J1712" i="5"/>
  <c r="J1708" i="5"/>
  <c r="J1704" i="5"/>
  <c r="J1696" i="5"/>
  <c r="J1692" i="5"/>
  <c r="J1680" i="5"/>
  <c r="J1676" i="5"/>
  <c r="J1672" i="5"/>
  <c r="J1668" i="5"/>
  <c r="J1664" i="5"/>
  <c r="J1660" i="5"/>
  <c r="J1656" i="5"/>
  <c r="J1652" i="5"/>
  <c r="J1648" i="5"/>
  <c r="J1644" i="5"/>
  <c r="J1640" i="5"/>
  <c r="J1628" i="5"/>
  <c r="J1624" i="5"/>
  <c r="J1620" i="5"/>
  <c r="J1616" i="5"/>
  <c r="J1612" i="5"/>
  <c r="J1608" i="5"/>
  <c r="J1604" i="5"/>
  <c r="J1600" i="5"/>
  <c r="J1596" i="5"/>
  <c r="J1592" i="5"/>
  <c r="J1588" i="5"/>
  <c r="J1584" i="5"/>
  <c r="J1580" i="5"/>
  <c r="J1576" i="5"/>
  <c r="J1572" i="5"/>
  <c r="J1568" i="5"/>
  <c r="J1564" i="5"/>
  <c r="J1560" i="5"/>
  <c r="J1556" i="5"/>
  <c r="J1552" i="5"/>
  <c r="J1548" i="5"/>
  <c r="J1540" i="5"/>
  <c r="J1536" i="5"/>
  <c r="J1532" i="5"/>
  <c r="J1524" i="5"/>
  <c r="J1520" i="5"/>
  <c r="J1516" i="5"/>
  <c r="J1512" i="5"/>
  <c r="J1508" i="5"/>
  <c r="J1504" i="5"/>
  <c r="J1500" i="5"/>
  <c r="J1496" i="5"/>
  <c r="J1492" i="5"/>
  <c r="J1488" i="5"/>
  <c r="J1484" i="5"/>
  <c r="J1480" i="5"/>
  <c r="J1476" i="5"/>
  <c r="J1472" i="5"/>
  <c r="J1468" i="5"/>
  <c r="J1464" i="5"/>
  <c r="J1460" i="5"/>
  <c r="J1456" i="5"/>
  <c r="J1452" i="5"/>
  <c r="J1448" i="5"/>
  <c r="J1444" i="5"/>
  <c r="J1440" i="5"/>
  <c r="J1436" i="5"/>
  <c r="J1432" i="5"/>
  <c r="J1428" i="5"/>
  <c r="J1424" i="5"/>
  <c r="J1420" i="5"/>
  <c r="J1416" i="5"/>
  <c r="J1412" i="5"/>
  <c r="J1408" i="5"/>
  <c r="J1404" i="5"/>
  <c r="J1400" i="5"/>
  <c r="J1396" i="5"/>
  <c r="J1388" i="5"/>
  <c r="J1380" i="5"/>
  <c r="J1372" i="5"/>
  <c r="J1364" i="5"/>
  <c r="J1360" i="5"/>
  <c r="J1356" i="5"/>
  <c r="J1352" i="5"/>
  <c r="J1348" i="5"/>
  <c r="J1344" i="5"/>
  <c r="J1340" i="5"/>
  <c r="J1336" i="5"/>
  <c r="J1332" i="5"/>
  <c r="J1328" i="5"/>
  <c r="J1320" i="5"/>
  <c r="J1316" i="5"/>
  <c r="J1312" i="5"/>
  <c r="J1308" i="5"/>
  <c r="J1304" i="5"/>
  <c r="J1296" i="5"/>
  <c r="J1292" i="5"/>
  <c r="J1284" i="5"/>
  <c r="J1280" i="5"/>
  <c r="J1276" i="5"/>
  <c r="J1272" i="5"/>
  <c r="J1268" i="5"/>
  <c r="J1260" i="5"/>
  <c r="J1252" i="5"/>
  <c r="J1248" i="5"/>
  <c r="J1240" i="5"/>
  <c r="J1236" i="5"/>
  <c r="J1232" i="5"/>
  <c r="J1228" i="5"/>
  <c r="J1224" i="5"/>
  <c r="J1220" i="5"/>
  <c r="J1212" i="5"/>
  <c r="J1208" i="5"/>
  <c r="J1204" i="5"/>
  <c r="J1196" i="5"/>
  <c r="J1192" i="5"/>
  <c r="J1188" i="5"/>
  <c r="J1184" i="5"/>
  <c r="J1180" i="5"/>
  <c r="J1176" i="5"/>
  <c r="J1172" i="5"/>
  <c r="J1168" i="5"/>
  <c r="J1164" i="5"/>
  <c r="J1160" i="5"/>
  <c r="J1156" i="5"/>
  <c r="J1152" i="5"/>
  <c r="J1148" i="5"/>
  <c r="J1144" i="5"/>
  <c r="J1140" i="5"/>
  <c r="J1136" i="5"/>
  <c r="J1132" i="5"/>
  <c r="J1128" i="5"/>
  <c r="J1124" i="5"/>
  <c r="J1120" i="5"/>
  <c r="J1112" i="5"/>
  <c r="J1108" i="5"/>
  <c r="J1104" i="5"/>
  <c r="J1096" i="5"/>
  <c r="J1092" i="5"/>
  <c r="J1088" i="5"/>
  <c r="J1084" i="5"/>
  <c r="J1080" i="5"/>
  <c r="J1076" i="5"/>
  <c r="J1072" i="5"/>
  <c r="J1068" i="5"/>
  <c r="J1064" i="5"/>
  <c r="J1056" i="5"/>
  <c r="J1052" i="5"/>
  <c r="J1048" i="5"/>
  <c r="J1044" i="5"/>
  <c r="J1040" i="5"/>
  <c r="J1036" i="5"/>
  <c r="J1032" i="5"/>
  <c r="J1028" i="5"/>
  <c r="J1024" i="5"/>
  <c r="J1020" i="5"/>
  <c r="J1016" i="5"/>
  <c r="J1008" i="5"/>
  <c r="J1004" i="5"/>
  <c r="J1000" i="5"/>
  <c r="J996" i="5"/>
  <c r="J992" i="5"/>
  <c r="J988" i="5"/>
  <c r="J984" i="5"/>
  <c r="J980" i="5"/>
  <c r="J976" i="5"/>
  <c r="J972" i="5"/>
  <c r="J968" i="5"/>
  <c r="J964" i="5"/>
  <c r="J960" i="5"/>
  <c r="J956" i="5"/>
  <c r="J952" i="5"/>
  <c r="J944" i="5"/>
  <c r="J936" i="5"/>
  <c r="J932" i="5"/>
  <c r="J928" i="5"/>
  <c r="J924" i="5"/>
  <c r="J920" i="5"/>
  <c r="J916" i="5"/>
  <c r="J912" i="5"/>
  <c r="J908" i="5"/>
  <c r="J900" i="5"/>
  <c r="J896" i="5"/>
  <c r="J892" i="5"/>
  <c r="J888" i="5"/>
  <c r="J880" i="5"/>
  <c r="J872" i="5"/>
  <c r="J864" i="5"/>
  <c r="J860" i="5"/>
  <c r="J856" i="5"/>
  <c r="J848" i="5"/>
  <c r="J844" i="5"/>
  <c r="J836" i="5"/>
  <c r="J832" i="5"/>
  <c r="J824" i="5"/>
  <c r="J816" i="5"/>
  <c r="J812" i="5"/>
  <c r="J804" i="5"/>
  <c r="J800" i="5"/>
  <c r="J796" i="5"/>
  <c r="J792" i="5"/>
  <c r="J788" i="5"/>
  <c r="J780" i="5"/>
  <c r="J776" i="5"/>
  <c r="J772" i="5"/>
  <c r="J768" i="5"/>
  <c r="J764" i="5"/>
  <c r="J756" i="5"/>
  <c r="J752" i="5"/>
  <c r="J748" i="5"/>
  <c r="J744" i="5"/>
  <c r="J740" i="5"/>
  <c r="J736" i="5"/>
  <c r="J732" i="5"/>
  <c r="J728" i="5"/>
  <c r="J724" i="5"/>
  <c r="J720" i="5"/>
  <c r="J716" i="5"/>
  <c r="J712" i="5"/>
  <c r="J708" i="5"/>
  <c r="J704" i="5"/>
  <c r="J700" i="5"/>
  <c r="J696" i="5"/>
  <c r="J688" i="5"/>
  <c r="J684" i="5"/>
  <c r="J680" i="5"/>
  <c r="J676" i="5"/>
  <c r="J672" i="5"/>
  <c r="J668" i="5"/>
  <c r="J664" i="5"/>
  <c r="J660" i="5"/>
  <c r="J656" i="5"/>
  <c r="J652" i="5"/>
  <c r="J644" i="5"/>
  <c r="J640" i="5"/>
  <c r="J636" i="5"/>
  <c r="J632" i="5"/>
  <c r="J628" i="5"/>
  <c r="J624" i="5"/>
  <c r="J620" i="5"/>
  <c r="J616" i="5"/>
  <c r="J612" i="5"/>
  <c r="J608" i="5"/>
  <c r="J604" i="5"/>
  <c r="J600" i="5"/>
  <c r="J596" i="5"/>
  <c r="J592" i="5"/>
  <c r="J588" i="5"/>
  <c r="J584" i="5"/>
  <c r="J580" i="5"/>
  <c r="J576" i="5"/>
  <c r="J568" i="5"/>
  <c r="J564" i="5"/>
  <c r="J560" i="5"/>
  <c r="J556" i="5"/>
  <c r="J552" i="5"/>
  <c r="J548" i="5"/>
  <c r="J544" i="5"/>
  <c r="J540" i="5"/>
  <c r="J536" i="5"/>
  <c r="J532" i="5"/>
  <c r="J528" i="5"/>
  <c r="J524" i="5"/>
  <c r="J520" i="5"/>
  <c r="J516" i="5"/>
  <c r="J512" i="5"/>
  <c r="J504" i="5"/>
  <c r="J500" i="5"/>
  <c r="J496" i="5"/>
  <c r="J492" i="5"/>
  <c r="J488" i="5"/>
  <c r="J484" i="5"/>
  <c r="J480" i="5"/>
  <c r="J476" i="5"/>
  <c r="J468" i="5"/>
  <c r="J452" i="5"/>
  <c r="J448" i="5"/>
  <c r="J440" i="5"/>
  <c r="J436" i="5"/>
  <c r="J432" i="5"/>
  <c r="J424" i="5"/>
  <c r="J420" i="5"/>
  <c r="J416" i="5"/>
  <c r="J412" i="5"/>
  <c r="J408" i="5"/>
  <c r="J404" i="5"/>
  <c r="J400" i="5"/>
  <c r="J396" i="5"/>
  <c r="J392" i="5"/>
  <c r="J384" i="5"/>
  <c r="J380" i="5"/>
  <c r="J376" i="5"/>
  <c r="J372" i="5"/>
  <c r="J368" i="5"/>
  <c r="J364" i="5"/>
  <c r="J360" i="5"/>
  <c r="J356" i="5"/>
  <c r="J352" i="5"/>
  <c r="J348" i="5"/>
  <c r="J344" i="5"/>
  <c r="J340" i="5"/>
  <c r="J336" i="5"/>
  <c r="J332" i="5"/>
  <c r="J328" i="5"/>
  <c r="J320" i="5"/>
  <c r="J316" i="5"/>
  <c r="J312" i="5"/>
  <c r="J308" i="5"/>
  <c r="J304" i="5"/>
  <c r="J300" i="5"/>
  <c r="J296" i="5"/>
  <c r="J292" i="5"/>
  <c r="J288" i="5"/>
  <c r="J280" i="5"/>
  <c r="J276" i="5"/>
  <c r="J272" i="5"/>
  <c r="J268" i="5"/>
  <c r="J264" i="5"/>
  <c r="J260" i="5"/>
  <c r="J256" i="5"/>
  <c r="J252" i="5"/>
  <c r="J240" i="5"/>
  <c r="J236" i="5"/>
  <c r="J232" i="5"/>
  <c r="J228" i="5"/>
  <c r="J224" i="5"/>
  <c r="J220" i="5"/>
  <c r="J216" i="5"/>
  <c r="J212" i="5"/>
  <c r="J204" i="5"/>
  <c r="J200" i="5"/>
  <c r="J196" i="5"/>
  <c r="J188" i="5"/>
  <c r="J180" i="5"/>
  <c r="J176" i="5"/>
  <c r="J172" i="5"/>
  <c r="J168" i="5"/>
  <c r="J164" i="5"/>
  <c r="J160" i="5"/>
  <c r="J156" i="5"/>
  <c r="J152" i="5"/>
  <c r="J148" i="5"/>
  <c r="J144" i="5"/>
  <c r="J140" i="5"/>
  <c r="J136" i="5"/>
  <c r="J132" i="5"/>
  <c r="J128" i="5"/>
  <c r="J116" i="5"/>
  <c r="J112" i="5"/>
  <c r="J108" i="5"/>
  <c r="J100" i="5"/>
  <c r="J96" i="5"/>
  <c r="J92" i="5"/>
  <c r="J88" i="5"/>
  <c r="J84" i="5"/>
  <c r="J80" i="5"/>
  <c r="J76" i="5"/>
  <c r="J72" i="5"/>
  <c r="J68" i="5"/>
  <c r="J64" i="5"/>
  <c r="J60" i="5"/>
  <c r="J56" i="5"/>
  <c r="J48" i="5"/>
  <c r="J44" i="5"/>
  <c r="J36" i="5"/>
  <c r="J32" i="5"/>
  <c r="J28" i="5"/>
  <c r="J24" i="5"/>
  <c r="J20" i="5"/>
  <c r="J16" i="5"/>
  <c r="J8" i="5"/>
  <c r="J4" i="5"/>
  <c r="J8195" i="5"/>
  <c r="J8187" i="5"/>
  <c r="J8183" i="5"/>
  <c r="J8179" i="5"/>
  <c r="J8171" i="5"/>
  <c r="J8167" i="5"/>
  <c r="J8163" i="5"/>
  <c r="J8155" i="5"/>
  <c r="J8151" i="5"/>
  <c r="J8147" i="5"/>
  <c r="J8139" i="5"/>
  <c r="J8135" i="5"/>
  <c r="J8131" i="5"/>
  <c r="J8123" i="5"/>
  <c r="J8119" i="5"/>
  <c r="J8107" i="5"/>
  <c r="J8103" i="5"/>
  <c r="J8099" i="5"/>
  <c r="J8091" i="5"/>
  <c r="J8087" i="5"/>
  <c r="J8075" i="5"/>
  <c r="J8071" i="5"/>
  <c r="J8067" i="5"/>
  <c r="J8055" i="5"/>
  <c r="J8051" i="5"/>
  <c r="J8043" i="5"/>
  <c r="J8039" i="5"/>
  <c r="J8035" i="5"/>
  <c r="J8023" i="5"/>
  <c r="J8019" i="5"/>
  <c r="J8011" i="5"/>
  <c r="J8007" i="5"/>
  <c r="J8003" i="5"/>
  <c r="J7995" i="5"/>
  <c r="J7991" i="5"/>
  <c r="J7982" i="5"/>
  <c r="J7978" i="5"/>
  <c r="J7974" i="5"/>
  <c r="J7966" i="5"/>
  <c r="J7962" i="5"/>
  <c r="J7958" i="5"/>
  <c r="J7950" i="5"/>
  <c r="J7946" i="5"/>
  <c r="J7930" i="5"/>
  <c r="J7926" i="5"/>
  <c r="J7918" i="5"/>
  <c r="J7914" i="5"/>
  <c r="J7910" i="5"/>
  <c r="J7902" i="5"/>
  <c r="J7898" i="5"/>
  <c r="J7886" i="5"/>
  <c r="J7882" i="5"/>
  <c r="J7878" i="5"/>
  <c r="J7870" i="5"/>
  <c r="J7866" i="5"/>
  <c r="J7862" i="5"/>
  <c r="J7854" i="5"/>
  <c r="J7850" i="5"/>
  <c r="J7846" i="5"/>
  <c r="J7834" i="5"/>
  <c r="J7830" i="5"/>
  <c r="J7822" i="5"/>
  <c r="J7814" i="5"/>
  <c r="J7802" i="5"/>
  <c r="J7798" i="5"/>
  <c r="J7786" i="5"/>
  <c r="J7774" i="5"/>
  <c r="J7766" i="5"/>
  <c r="J7758" i="5"/>
  <c r="J7750" i="5"/>
  <c r="J7742" i="5"/>
  <c r="J7738" i="5"/>
  <c r="J7734" i="5"/>
  <c r="J7726" i="5"/>
  <c r="J7722" i="5"/>
  <c r="J7718" i="5"/>
  <c r="J7710" i="5"/>
  <c r="J7706" i="5"/>
  <c r="J7702" i="5"/>
  <c r="J7694" i="5"/>
  <c r="J7690" i="5"/>
  <c r="J7686" i="5"/>
  <c r="J7674" i="5"/>
  <c r="J7670" i="5"/>
  <c r="J7662" i="5"/>
  <c r="J7658" i="5"/>
  <c r="J7654" i="5"/>
  <c r="J7642" i="5"/>
  <c r="J7638" i="5"/>
  <c r="J7630" i="5"/>
  <c r="J7626" i="5"/>
  <c r="J7622" i="5"/>
  <c r="J7614" i="5"/>
  <c r="J7606" i="5"/>
  <c r="J7598" i="5"/>
  <c r="J7594" i="5"/>
  <c r="J7590" i="5"/>
  <c r="J7582" i="5"/>
  <c r="J7578" i="5"/>
  <c r="J7566" i="5"/>
  <c r="J7562" i="5"/>
  <c r="J7558" i="5"/>
  <c r="J7550" i="5"/>
  <c r="J7546" i="5"/>
  <c r="J7542" i="5"/>
  <c r="J7534" i="5"/>
  <c r="J7530" i="5"/>
  <c r="J7518" i="5"/>
  <c r="J7514" i="5"/>
  <c r="J7510" i="5"/>
  <c r="J7502" i="5"/>
  <c r="J7498" i="5"/>
  <c r="J7486" i="5"/>
  <c r="J7482" i="5"/>
  <c r="J7478" i="5"/>
  <c r="J7470" i="5"/>
  <c r="J7462" i="5"/>
  <c r="J7454" i="5"/>
  <c r="J7450" i="5"/>
  <c r="J7446" i="5"/>
  <c r="J7430" i="5"/>
  <c r="J7422" i="5"/>
  <c r="J7418" i="5"/>
  <c r="J7414" i="5"/>
  <c r="J7406" i="5"/>
  <c r="J7402" i="5"/>
  <c r="J7398" i="5"/>
  <c r="J7390" i="5"/>
  <c r="J7386" i="5"/>
  <c r="J7374" i="5"/>
  <c r="J7370" i="5"/>
  <c r="J7366" i="5"/>
  <c r="J7358" i="5"/>
  <c r="J7350" i="5"/>
  <c r="J7338" i="5"/>
  <c r="J7334" i="5"/>
  <c r="J7326" i="5"/>
  <c r="J7322" i="5"/>
  <c r="J7310" i="5"/>
  <c r="J7306" i="5"/>
  <c r="J7302" i="5"/>
  <c r="J7290" i="5"/>
  <c r="J7286" i="5"/>
  <c r="J7278" i="5"/>
  <c r="J7274" i="5"/>
  <c r="J7270" i="5"/>
  <c r="J7258" i="5"/>
  <c r="J7254" i="5"/>
  <c r="J7242" i="5"/>
  <c r="J7230" i="5"/>
  <c r="J7226" i="5"/>
  <c r="J7222" i="5"/>
  <c r="J7214" i="5"/>
  <c r="J7210" i="5"/>
  <c r="J7206" i="5"/>
  <c r="J7194" i="5"/>
  <c r="J7190" i="5"/>
  <c r="J7182" i="5"/>
  <c r="J7178" i="5"/>
  <c r="J7174" i="5"/>
  <c r="J7170" i="5"/>
  <c r="J7166" i="5"/>
  <c r="J7158" i="5"/>
  <c r="J7154" i="5"/>
  <c r="J7146" i="5"/>
  <c r="J7138" i="5"/>
  <c r="J7134" i="5"/>
  <c r="J7130" i="5"/>
  <c r="J7126" i="5"/>
  <c r="J7122" i="5"/>
  <c r="J7118" i="5"/>
  <c r="J7114" i="5"/>
  <c r="J7110" i="5"/>
  <c r="J7106" i="5"/>
  <c r="J7094" i="5"/>
  <c r="J7090" i="5"/>
  <c r="J7086" i="5"/>
  <c r="J7082" i="5"/>
  <c r="J7078" i="5"/>
  <c r="J7074" i="5"/>
  <c r="J7070" i="5"/>
  <c r="J7062" i="5"/>
  <c r="J7058" i="5"/>
  <c r="J7054" i="5"/>
  <c r="J7050" i="5"/>
  <c r="J7046" i="5"/>
  <c r="J7038" i="5"/>
  <c r="J7034" i="5"/>
  <c r="J7030" i="5"/>
  <c r="J7026" i="5"/>
  <c r="J7018" i="5"/>
  <c r="J7014" i="5"/>
  <c r="J7010" i="5"/>
  <c r="J7006" i="5"/>
  <c r="J6994" i="5"/>
  <c r="J6990" i="5"/>
  <c r="J6986" i="5"/>
  <c r="J6978" i="5"/>
  <c r="J6974" i="5"/>
  <c r="J6962" i="5"/>
  <c r="J6954" i="5"/>
  <c r="J6950" i="5"/>
  <c r="J6942" i="5"/>
  <c r="J6938" i="5"/>
  <c r="J6934" i="5"/>
  <c r="J6930" i="5"/>
  <c r="J6926" i="5"/>
  <c r="J6922" i="5"/>
  <c r="J6918" i="5"/>
  <c r="J6914" i="5"/>
  <c r="J6910" i="5"/>
  <c r="J6902" i="5"/>
  <c r="J6894" i="5"/>
  <c r="J6890" i="5"/>
  <c r="J6886" i="5"/>
  <c r="J6882" i="5"/>
  <c r="J6878" i="5"/>
  <c r="J6874" i="5"/>
  <c r="J6870" i="5"/>
  <c r="J6866" i="5"/>
  <c r="J6862" i="5"/>
  <c r="J6858" i="5"/>
  <c r="J6854" i="5"/>
  <c r="J6842" i="5"/>
  <c r="J6834" i="5"/>
  <c r="J6830" i="5"/>
  <c r="J6826" i="5"/>
  <c r="J6822" i="5"/>
  <c r="J6818" i="5"/>
  <c r="J6814" i="5"/>
  <c r="J6810" i="5"/>
  <c r="J6806" i="5"/>
  <c r="J6802" i="5"/>
  <c r="J6798" i="5"/>
  <c r="J6790" i="5"/>
  <c r="J6786" i="5"/>
  <c r="J6782" i="5"/>
  <c r="J6774" i="5"/>
  <c r="J6770" i="5"/>
  <c r="J6766" i="5"/>
  <c r="J6758" i="5"/>
  <c r="J6754" i="5"/>
  <c r="J6750" i="5"/>
  <c r="J6746" i="5"/>
  <c r="J6742" i="5"/>
  <c r="J6738" i="5"/>
  <c r="J6734" i="5"/>
  <c r="J6730" i="5"/>
  <c r="J6722" i="5"/>
  <c r="J6718" i="5"/>
  <c r="J6706" i="5"/>
  <c r="J6702" i="5"/>
  <c r="J6698" i="5"/>
  <c r="J6694" i="5"/>
  <c r="J6690" i="5"/>
  <c r="J6686" i="5"/>
  <c r="J6682" i="5"/>
  <c r="J6674" i="5"/>
  <c r="J6670" i="5"/>
  <c r="J6666" i="5"/>
  <c r="J6662" i="5"/>
  <c r="J6658" i="5"/>
  <c r="J6654" i="5"/>
  <c r="J6650" i="5"/>
  <c r="J6646" i="5"/>
  <c r="J6642" i="5"/>
  <c r="J6634" i="5"/>
  <c r="J6630" i="5"/>
  <c r="J6626" i="5"/>
  <c r="J6622" i="5"/>
  <c r="J6618" i="5"/>
  <c r="J6614" i="5"/>
  <c r="J6610" i="5"/>
  <c r="J6606" i="5"/>
  <c r="J6602" i="5"/>
  <c r="J6598" i="5"/>
  <c r="J6594" i="5"/>
  <c r="J6590" i="5"/>
  <c r="J6586" i="5"/>
  <c r="J6582" i="5"/>
  <c r="J6574" i="5"/>
  <c r="J6570" i="5"/>
  <c r="J6566" i="5"/>
  <c r="J6558" i="5"/>
  <c r="J6554" i="5"/>
  <c r="J6550" i="5"/>
  <c r="J6546" i="5"/>
  <c r="J6534" i="5"/>
  <c r="J6526" i="5"/>
  <c r="J6522" i="5"/>
  <c r="J6518" i="5"/>
  <c r="J6514" i="5"/>
  <c r="J6510" i="5"/>
  <c r="J6506" i="5"/>
  <c r="J6502" i="5"/>
  <c r="J6498" i="5"/>
  <c r="J6494" i="5"/>
  <c r="J6486" i="5"/>
  <c r="J6482" i="5"/>
  <c r="J6478" i="5"/>
  <c r="J6474" i="5"/>
  <c r="J6466" i="5"/>
  <c r="J6462" i="5"/>
  <c r="J6458" i="5"/>
  <c r="J6454" i="5"/>
  <c r="J6450" i="5"/>
  <c r="J6446" i="5"/>
  <c r="J6442" i="5"/>
  <c r="J6438" i="5"/>
  <c r="J6434" i="5"/>
  <c r="J6430" i="5"/>
  <c r="J6426" i="5"/>
  <c r="J6422" i="5"/>
  <c r="J6418" i="5"/>
  <c r="J6414" i="5"/>
  <c r="J6410" i="5"/>
  <c r="J6406" i="5"/>
  <c r="J6402" i="5"/>
  <c r="J6398" i="5"/>
  <c r="J6394" i="5"/>
  <c r="J6390" i="5"/>
  <c r="J6386" i="5"/>
  <c r="J6382" i="5"/>
  <c r="J6378" i="5"/>
  <c r="J6366" i="5"/>
  <c r="J6362" i="5"/>
  <c r="J6350" i="5"/>
  <c r="J6346" i="5"/>
  <c r="J6342" i="5"/>
  <c r="J6338" i="5"/>
  <c r="J6334" i="5"/>
  <c r="J6330" i="5"/>
  <c r="J6326" i="5"/>
  <c r="J6322" i="5"/>
  <c r="J6318" i="5"/>
  <c r="J6310" i="5"/>
  <c r="J6306" i="5"/>
  <c r="J6302" i="5"/>
  <c r="J6298" i="5"/>
  <c r="J6294" i="5"/>
  <c r="J6290" i="5"/>
  <c r="J6282" i="5"/>
  <c r="J6274" i="5"/>
  <c r="J6270" i="5"/>
  <c r="J6266" i="5"/>
  <c r="J6262" i="5"/>
  <c r="J6258" i="5"/>
  <c r="J6254" i="5"/>
  <c r="J6250" i="5"/>
  <c r="J6246" i="5"/>
  <c r="J6238" i="5"/>
  <c r="J6234" i="5"/>
  <c r="J6230" i="5"/>
  <c r="J6226" i="5"/>
  <c r="J6222" i="5"/>
  <c r="J6218" i="5"/>
  <c r="J6210" i="5"/>
  <c r="J6206" i="5"/>
  <c r="J6202" i="5"/>
  <c r="J6198" i="5"/>
  <c r="J6194" i="5"/>
  <c r="J6190" i="5"/>
  <c r="J6186" i="5"/>
  <c r="J6182" i="5"/>
  <c r="J6178" i="5"/>
  <c r="J6174" i="5"/>
  <c r="J6170" i="5"/>
  <c r="J6166" i="5"/>
  <c r="J6162" i="5"/>
  <c r="J6158" i="5"/>
  <c r="J6154" i="5"/>
  <c r="J6150" i="5"/>
  <c r="J6146" i="5"/>
  <c r="J6142" i="5"/>
  <c r="J6138" i="5"/>
  <c r="J6130" i="5"/>
  <c r="J6126" i="5"/>
  <c r="J6122" i="5"/>
  <c r="J6118" i="5"/>
  <c r="J6114" i="5"/>
  <c r="J6106" i="5"/>
  <c r="J6102" i="5"/>
  <c r="J6098" i="5"/>
  <c r="J6094" i="5"/>
  <c r="J6090" i="5"/>
  <c r="J6086" i="5"/>
  <c r="J6078" i="5"/>
  <c r="J6070" i="5"/>
  <c r="J6066" i="5"/>
  <c r="J6062" i="5"/>
  <c r="J8194" i="5"/>
  <c r="J8190" i="5"/>
  <c r="J8182" i="5"/>
  <c r="J8178" i="5"/>
  <c r="J8170" i="5"/>
  <c r="J8166" i="5"/>
  <c r="J8162" i="5"/>
  <c r="J8158" i="5"/>
  <c r="J8154" i="5"/>
  <c r="J8146" i="5"/>
  <c r="J8138" i="5"/>
  <c r="J8134" i="5"/>
  <c r="J8130" i="5"/>
  <c r="J8126" i="5"/>
  <c r="J8118" i="5"/>
  <c r="J8114" i="5"/>
  <c r="J8110" i="5"/>
  <c r="J8106" i="5"/>
  <c r="J8102" i="5"/>
  <c r="J8098" i="5"/>
  <c r="J8094" i="5"/>
  <c r="J8086" i="5"/>
  <c r="J8082" i="5"/>
  <c r="J8078" i="5"/>
  <c r="J8074" i="5"/>
  <c r="J8070" i="5"/>
  <c r="J8066" i="5"/>
  <c r="J8062" i="5"/>
  <c r="J8058" i="5"/>
  <c r="J8054" i="5"/>
  <c r="J8050" i="5"/>
  <c r="J8046" i="5"/>
  <c r="J8042" i="5"/>
  <c r="J8038" i="5"/>
  <c r="J8030" i="5"/>
  <c r="J8026" i="5"/>
  <c r="J8018" i="5"/>
  <c r="J8014" i="5"/>
  <c r="J8006" i="5"/>
  <c r="J8002" i="5"/>
  <c r="J7998" i="5"/>
  <c r="J7990" i="5"/>
  <c r="J7985" i="5"/>
  <c r="J7981" i="5"/>
  <c r="J7973" i="5"/>
  <c r="J7969" i="5"/>
  <c r="J7965" i="5"/>
  <c r="J7961" i="5"/>
  <c r="J7957" i="5"/>
  <c r="J7953" i="5"/>
  <c r="J7949" i="5"/>
  <c r="J7945" i="5"/>
  <c r="J7941" i="5"/>
  <c r="J7933" i="5"/>
  <c r="J7929" i="5"/>
  <c r="J7925" i="5"/>
  <c r="J7921" i="5"/>
  <c r="J7917" i="5"/>
  <c r="J7913" i="5"/>
  <c r="J7905" i="5"/>
  <c r="J7901" i="5"/>
  <c r="J7897" i="5"/>
  <c r="J7893" i="5"/>
  <c r="J7889" i="5"/>
  <c r="J7885" i="5"/>
  <c r="J7881" i="5"/>
  <c r="J7873" i="5"/>
  <c r="J7869" i="5"/>
  <c r="J7865" i="5"/>
  <c r="J7861" i="5"/>
  <c r="J7857" i="5"/>
  <c r="J7853" i="5"/>
  <c r="J7849" i="5"/>
  <c r="J7845" i="5"/>
  <c r="J7841" i="5"/>
  <c r="J7837" i="5"/>
  <c r="J7833" i="5"/>
  <c r="J7829" i="5"/>
  <c r="J7825" i="5"/>
  <c r="J7821" i="5"/>
  <c r="J7817" i="5"/>
  <c r="J7813" i="5"/>
  <c r="J7809" i="5"/>
  <c r="J7805" i="5"/>
  <c r="J7801" i="5"/>
  <c r="J7797" i="5"/>
  <c r="J7793" i="5"/>
  <c r="J7789" i="5"/>
  <c r="J7785" i="5"/>
  <c r="J7781" i="5"/>
  <c r="J7777" i="5"/>
  <c r="J7773" i="5"/>
  <c r="J7769" i="5"/>
  <c r="J7765" i="5"/>
  <c r="J7761" i="5"/>
  <c r="J7757" i="5"/>
  <c r="J7753" i="5"/>
  <c r="J7749" i="5"/>
  <c r="J7745" i="5"/>
  <c r="J7741" i="5"/>
  <c r="J7737" i="5"/>
  <c r="J7729" i="5"/>
  <c r="J7725" i="5"/>
  <c r="J7721" i="5"/>
  <c r="J7717" i="5"/>
  <c r="J7709" i="5"/>
  <c r="J7705" i="5"/>
  <c r="J7701" i="5"/>
  <c r="J7697" i="5"/>
  <c r="J7693" i="5"/>
  <c r="J7689" i="5"/>
  <c r="J7685" i="5"/>
  <c r="J7681" i="5"/>
  <c r="J7677" i="5"/>
  <c r="J7673" i="5"/>
  <c r="J7669" i="5"/>
  <c r="J7665" i="5"/>
  <c r="J7661" i="5"/>
  <c r="J7657" i="5"/>
  <c r="J7653" i="5"/>
  <c r="J7649" i="5"/>
  <c r="J7645" i="5"/>
  <c r="J7637" i="5"/>
  <c r="J7633" i="5"/>
  <c r="J7629" i="5"/>
  <c r="J7625" i="5"/>
  <c r="J7621" i="5"/>
  <c r="J7617" i="5"/>
  <c r="J7609" i="5"/>
  <c r="J7605" i="5"/>
  <c r="J7597" i="5"/>
  <c r="J7593" i="5"/>
  <c r="J7589" i="5"/>
  <c r="J7585" i="5"/>
  <c r="J7581" i="5"/>
  <c r="J7577" i="5"/>
  <c r="J7573" i="5"/>
  <c r="J7569" i="5"/>
  <c r="J7557" i="5"/>
  <c r="J7553" i="5"/>
  <c r="J7549" i="5"/>
  <c r="J7541" i="5"/>
  <c r="J7533" i="5"/>
  <c r="J7529" i="5"/>
  <c r="J7525" i="5"/>
  <c r="J7521" i="5"/>
  <c r="J7517" i="5"/>
  <c r="J7509" i="5"/>
  <c r="J7505" i="5"/>
  <c r="J7497" i="5"/>
  <c r="J7493" i="5"/>
  <c r="J7489" i="5"/>
  <c r="J7485" i="5"/>
  <c r="J7481" i="5"/>
  <c r="J7477" i="5"/>
  <c r="J7473" i="5"/>
  <c r="J7469" i="5"/>
  <c r="J7465" i="5"/>
  <c r="J7457" i="5"/>
  <c r="J7453" i="5"/>
  <c r="J7449" i="5"/>
  <c r="J7445" i="5"/>
  <c r="J7441" i="5"/>
  <c r="J7437" i="5"/>
  <c r="J7433" i="5"/>
  <c r="J7429" i="5"/>
  <c r="J7425" i="5"/>
  <c r="J7413" i="5"/>
  <c r="J7409" i="5"/>
  <c r="J7405" i="5"/>
  <c r="J7401" i="5"/>
  <c r="J7397" i="5"/>
  <c r="J7393" i="5"/>
  <c r="J7385" i="5"/>
  <c r="J7381" i="5"/>
  <c r="J7377" i="5"/>
  <c r="J7373" i="5"/>
  <c r="J7369" i="5"/>
  <c r="J7365" i="5"/>
  <c r="J7361" i="5"/>
  <c r="J7357" i="5"/>
  <c r="J7353" i="5"/>
  <c r="J7349" i="5"/>
  <c r="J7345" i="5"/>
  <c r="J7341" i="5"/>
  <c r="J7337" i="5"/>
  <c r="J7333" i="5"/>
  <c r="J7329" i="5"/>
  <c r="J7321" i="5"/>
  <c r="J7313" i="5"/>
  <c r="J7309" i="5"/>
  <c r="J7305" i="5"/>
  <c r="J7301" i="5"/>
  <c r="J7297" i="5"/>
  <c r="J7293" i="5"/>
  <c r="J7289" i="5"/>
  <c r="J7285" i="5"/>
  <c r="J7281" i="5"/>
  <c r="J7277" i="5"/>
  <c r="J7273" i="5"/>
  <c r="J7265" i="5"/>
  <c r="J7261" i="5"/>
  <c r="J7257" i="5"/>
  <c r="J7253" i="5"/>
  <c r="J7249" i="5"/>
  <c r="J7245" i="5"/>
  <c r="J7241" i="5"/>
  <c r="J7237" i="5"/>
  <c r="J7233" i="5"/>
  <c r="J7229" i="5"/>
  <c r="J7221" i="5"/>
  <c r="J7217" i="5"/>
  <c r="J7213" i="5"/>
  <c r="J7209" i="5"/>
  <c r="J7205" i="5"/>
  <c r="J7201" i="5"/>
  <c r="J7197" i="5"/>
  <c r="J7193" i="5"/>
  <c r="J7189" i="5"/>
  <c r="J7185" i="5"/>
  <c r="J7181" i="5"/>
  <c r="J7177" i="5"/>
  <c r="J7173" i="5"/>
  <c r="J7169" i="5"/>
  <c r="J7165" i="5"/>
  <c r="J7161" i="5"/>
  <c r="J7153" i="5"/>
  <c r="J7149" i="5"/>
  <c r="J7145" i="5"/>
  <c r="J7141" i="5"/>
  <c r="J7137" i="5"/>
  <c r="J7133" i="5"/>
  <c r="J7125" i="5"/>
  <c r="J7121" i="5"/>
  <c r="J7117" i="5"/>
  <c r="J7113" i="5"/>
  <c r="J7109" i="5"/>
  <c r="J7105" i="5"/>
  <c r="J7101" i="5"/>
  <c r="J7097" i="5"/>
  <c r="J7093" i="5"/>
  <c r="J7089" i="5"/>
  <c r="J7081" i="5"/>
  <c r="J7077" i="5"/>
  <c r="J7073" i="5"/>
  <c r="J7069" i="5"/>
  <c r="J7065" i="5"/>
  <c r="J7061" i="5"/>
  <c r="J7057" i="5"/>
  <c r="J7053" i="5"/>
  <c r="J7049" i="5"/>
  <c r="J7045" i="5"/>
  <c r="J7041" i="5"/>
  <c r="J7037" i="5"/>
  <c r="J7033" i="5"/>
  <c r="J7029" i="5"/>
  <c r="J7025" i="5"/>
  <c r="J7021" i="5"/>
  <c r="J7013" i="5"/>
  <c r="J7009" i="5"/>
  <c r="J7005" i="5"/>
  <c r="J7001" i="5"/>
  <c r="J6997" i="5"/>
  <c r="J6989" i="5"/>
  <c r="J6985" i="5"/>
  <c r="J6981" i="5"/>
  <c r="J6977" i="5"/>
  <c r="J6973" i="5"/>
  <c r="J6969" i="5"/>
  <c r="J6965" i="5"/>
  <c r="J6961" i="5"/>
  <c r="J6957" i="5"/>
  <c r="J6953" i="5"/>
  <c r="J6949" i="5"/>
  <c r="J6945" i="5"/>
  <c r="J6941" i="5"/>
  <c r="J6937" i="5"/>
  <c r="J6933" i="5"/>
  <c r="J6929" i="5"/>
  <c r="J6925" i="5"/>
  <c r="J6921" i="5"/>
  <c r="J6917" i="5"/>
  <c r="J6913" i="5"/>
  <c r="J6909" i="5"/>
  <c r="J6905" i="5"/>
  <c r="J6901" i="5"/>
  <c r="J6897" i="5"/>
  <c r="J6893" i="5"/>
  <c r="J6889" i="5"/>
  <c r="J6885" i="5"/>
  <c r="J6881" i="5"/>
  <c r="J6877" i="5"/>
  <c r="J6873" i="5"/>
  <c r="J6869" i="5"/>
  <c r="J6861" i="5"/>
  <c r="J6857" i="5"/>
  <c r="J6853" i="5"/>
  <c r="J6849" i="5"/>
  <c r="J6845" i="5"/>
  <c r="J6841" i="5"/>
  <c r="J6833" i="5"/>
  <c r="J6829" i="5"/>
  <c r="J6825" i="5"/>
  <c r="J6821" i="5"/>
  <c r="J6817" i="5"/>
  <c r="J6813" i="5"/>
  <c r="J6809" i="5"/>
  <c r="J6805" i="5"/>
  <c r="J6797" i="5"/>
  <c r="J6793" i="5"/>
  <c r="J6789" i="5"/>
  <c r="J6781" i="5"/>
  <c r="J6777" i="5"/>
  <c r="J6773" i="5"/>
  <c r="J6769" i="5"/>
  <c r="J6765" i="5"/>
  <c r="J6761" i="5"/>
  <c r="J6757" i="5"/>
  <c r="J6753" i="5"/>
  <c r="J6745" i="5"/>
  <c r="J6741" i="5"/>
  <c r="J6737" i="5"/>
  <c r="J6733" i="5"/>
  <c r="J6729" i="5"/>
  <c r="J6721" i="5"/>
  <c r="J6717" i="5"/>
  <c r="J6713" i="5"/>
  <c r="J6709" i="5"/>
  <c r="J6705" i="5"/>
  <c r="J6701" i="5"/>
  <c r="J6697" i="5"/>
  <c r="J6693" i="5"/>
  <c r="J6685" i="5"/>
  <c r="J6681" i="5"/>
  <c r="J6677" i="5"/>
  <c r="J6673" i="5"/>
  <c r="J6669" i="5"/>
  <c r="J6665" i="5"/>
  <c r="J6661" i="5"/>
  <c r="J6657" i="5"/>
  <c r="J6649" i="5"/>
  <c r="J6645" i="5"/>
  <c r="J6641" i="5"/>
  <c r="J6633" i="5"/>
  <c r="J6629" i="5"/>
  <c r="J6625" i="5"/>
  <c r="J6621" i="5"/>
  <c r="J6617" i="5"/>
  <c r="J6613" i="5"/>
  <c r="J6609" i="5"/>
  <c r="J6605" i="5"/>
  <c r="J6601" i="5"/>
  <c r="J6597" i="5"/>
  <c r="J6589" i="5"/>
  <c r="J6585" i="5"/>
  <c r="J6581" i="5"/>
  <c r="J6577" i="5"/>
  <c r="J6569" i="5"/>
  <c r="J6565" i="5"/>
  <c r="J6561" i="5"/>
  <c r="J6553" i="5"/>
  <c r="J6549" i="5"/>
  <c r="J6545" i="5"/>
  <c r="J6541" i="5"/>
  <c r="J6537" i="5"/>
  <c r="J6529" i="5"/>
  <c r="J6521" i="5"/>
  <c r="J6517" i="5"/>
  <c r="J6513" i="5"/>
  <c r="J6509" i="5"/>
  <c r="J6497" i="5"/>
  <c r="J6493" i="5"/>
  <c r="J6489" i="5"/>
  <c r="J6485" i="5"/>
  <c r="J6481" i="5"/>
  <c r="J6477" i="5"/>
  <c r="J6473" i="5"/>
  <c r="J6469" i="5"/>
  <c r="J6465" i="5"/>
  <c r="J6453" i="5"/>
  <c r="J6449" i="5"/>
  <c r="J6441" i="5"/>
  <c r="J6433" i="5"/>
  <c r="J6425" i="5"/>
  <c r="J6421" i="5"/>
  <c r="J6417" i="5"/>
  <c r="J6413" i="5"/>
  <c r="J6409" i="5"/>
  <c r="J6401" i="5"/>
  <c r="J6397" i="5"/>
  <c r="J6393" i="5"/>
  <c r="J6389" i="5"/>
  <c r="J6385" i="5"/>
  <c r="J6377" i="5"/>
  <c r="J6373" i="5"/>
  <c r="J6369" i="5"/>
  <c r="J6361" i="5"/>
  <c r="J6357" i="5"/>
  <c r="J6353" i="5"/>
  <c r="J6349" i="5"/>
  <c r="J6345" i="5"/>
  <c r="J6341" i="5"/>
  <c r="J6337" i="5"/>
  <c r="J6329" i="5"/>
  <c r="J6325" i="5"/>
  <c r="J6317" i="5"/>
  <c r="J6313" i="5"/>
  <c r="J6309" i="5"/>
  <c r="J6305" i="5"/>
  <c r="J6301" i="5"/>
  <c r="J6293" i="5"/>
  <c r="J6289" i="5"/>
  <c r="J6285" i="5"/>
  <c r="J6281" i="5"/>
  <c r="J6277" i="5"/>
  <c r="J6273" i="5"/>
  <c r="J6269" i="5"/>
  <c r="J6265" i="5"/>
  <c r="J6261" i="5"/>
  <c r="J6249" i="5"/>
  <c r="J6245" i="5"/>
  <c r="J6241" i="5"/>
  <c r="J6237" i="5"/>
  <c r="J6233" i="5"/>
  <c r="J6225" i="5"/>
  <c r="J6221" i="5"/>
  <c r="J6217" i="5"/>
  <c r="J6213" i="5"/>
  <c r="J6209" i="5"/>
  <c r="J6205" i="5"/>
  <c r="J6201" i="5"/>
  <c r="J6197" i="5"/>
  <c r="J6185" i="5"/>
  <c r="J6181" i="5"/>
  <c r="J6177" i="5"/>
  <c r="J6169" i="5"/>
  <c r="J6161" i="5"/>
  <c r="J6157" i="5"/>
  <c r="J6153" i="5"/>
  <c r="J6149" i="5"/>
  <c r="J6145" i="5"/>
  <c r="J6141" i="5"/>
  <c r="J6137" i="5"/>
  <c r="J6133" i="5"/>
  <c r="J6129" i="5"/>
  <c r="J6125" i="5"/>
  <c r="J6121" i="5"/>
  <c r="J6117" i="5"/>
  <c r="J6113" i="5"/>
  <c r="J6109" i="5"/>
  <c r="J6105" i="5"/>
  <c r="J6101" i="5"/>
  <c r="J6093" i="5"/>
  <c r="J6089" i="5"/>
  <c r="J6085" i="5"/>
  <c r="J6081" i="5"/>
  <c r="J6077" i="5"/>
  <c r="J6073" i="5"/>
  <c r="J6069" i="5"/>
  <c r="J6065" i="5"/>
  <c r="J6061" i="5"/>
  <c r="J6057" i="5"/>
  <c r="J6053" i="5"/>
  <c r="J6049" i="5"/>
  <c r="J6045" i="5"/>
  <c r="J6041" i="5"/>
  <c r="J6037" i="5"/>
  <c r="J6033" i="5"/>
  <c r="J6029" i="5"/>
  <c r="J6025" i="5"/>
  <c r="J6021" i="5"/>
  <c r="J6017" i="5"/>
  <c r="J6009" i="5"/>
  <c r="J6005" i="5"/>
  <c r="J6001" i="5"/>
  <c r="J5997" i="5"/>
  <c r="J5993" i="5"/>
  <c r="J5989" i="5"/>
  <c r="J5985" i="5"/>
  <c r="J5981" i="5"/>
  <c r="J5977" i="5"/>
  <c r="J5973" i="5"/>
  <c r="J5969" i="5"/>
  <c r="J5965" i="5"/>
  <c r="J5961" i="5"/>
  <c r="J5957" i="5"/>
  <c r="J5949" i="5"/>
  <c r="J5945" i="5"/>
  <c r="J5941" i="5"/>
  <c r="J5937" i="5"/>
  <c r="J5933" i="5"/>
  <c r="J5929" i="5"/>
  <c r="J5925" i="5"/>
  <c r="J5917" i="5"/>
  <c r="J5913" i="5"/>
  <c r="J5909" i="5"/>
  <c r="J5905" i="5"/>
  <c r="J5901" i="5"/>
  <c r="J5897" i="5"/>
  <c r="J5893" i="5"/>
  <c r="J5889" i="5"/>
  <c r="J5881" i="5"/>
  <c r="J5877" i="5"/>
  <c r="J5873" i="5"/>
  <c r="J5869" i="5"/>
  <c r="J5865" i="5"/>
  <c r="J5861" i="5"/>
  <c r="J5857" i="5"/>
  <c r="J5853" i="5"/>
  <c r="J5849" i="5"/>
  <c r="J5845" i="5"/>
  <c r="J5841" i="5"/>
  <c r="J5833" i="5"/>
  <c r="J5829" i="5"/>
  <c r="J5825" i="5"/>
  <c r="J5821" i="5"/>
  <c r="J5817" i="5"/>
  <c r="J5813" i="5"/>
  <c r="J5809" i="5"/>
  <c r="J5805" i="5"/>
  <c r="J5801" i="5"/>
  <c r="J5797" i="5"/>
  <c r="J5793" i="5"/>
  <c r="J5789" i="5"/>
  <c r="J5785" i="5"/>
  <c r="J5781" i="5"/>
  <c r="J5777" i="5"/>
  <c r="J5773" i="5"/>
  <c r="J5769" i="5"/>
  <c r="J5765" i="5"/>
  <c r="J5761" i="5"/>
  <c r="J5757" i="5"/>
  <c r="J5753" i="5"/>
  <c r="J5749" i="5"/>
  <c r="J5745" i="5"/>
  <c r="J5741" i="5"/>
  <c r="J5737" i="5"/>
  <c r="J5733" i="5"/>
  <c r="J5729" i="5"/>
  <c r="J5725" i="5"/>
  <c r="J5721" i="5"/>
  <c r="J5717" i="5"/>
  <c r="J5709" i="5"/>
  <c r="J5705" i="5"/>
  <c r="J5701" i="5"/>
  <c r="J5697" i="5"/>
  <c r="J5693" i="5"/>
  <c r="J5689" i="5"/>
  <c r="J5685" i="5"/>
  <c r="J5681" i="5"/>
  <c r="J5673" i="5"/>
  <c r="J5669" i="5"/>
  <c r="J5665" i="5"/>
  <c r="J5661" i="5"/>
  <c r="J5657" i="5"/>
  <c r="J5653" i="5"/>
  <c r="J5649" i="5"/>
  <c r="J5645" i="5"/>
  <c r="J5637" i="5"/>
  <c r="J5633" i="5"/>
  <c r="J5629" i="5"/>
  <c r="J5625" i="5"/>
  <c r="J5621" i="5"/>
  <c r="J5617" i="5"/>
  <c r="J5613" i="5"/>
  <c r="J5609" i="5"/>
  <c r="J5605" i="5"/>
  <c r="J5601" i="5"/>
  <c r="J5597" i="5"/>
  <c r="J5593" i="5"/>
  <c r="J5585" i="5"/>
  <c r="J5581" i="5"/>
  <c r="J5577" i="5"/>
  <c r="J5573" i="5"/>
  <c r="J5569" i="5"/>
  <c r="J5565" i="5"/>
  <c r="J5561" i="5"/>
  <c r="J5557" i="5"/>
  <c r="J5553" i="5"/>
  <c r="J5549" i="5"/>
  <c r="J5545" i="5"/>
  <c r="J5541" i="5"/>
  <c r="J5537" i="5"/>
  <c r="J5533" i="5"/>
  <c r="J5529" i="5"/>
  <c r="J5525" i="5"/>
  <c r="J5509" i="5"/>
  <c r="J5505" i="5"/>
  <c r="J5501" i="5"/>
  <c r="J5497" i="5"/>
  <c r="J5489" i="5"/>
  <c r="J5485" i="5"/>
  <c r="J5481" i="5"/>
  <c r="J5477" i="5"/>
  <c r="J5473" i="5"/>
  <c r="J5469" i="5"/>
  <c r="J5465" i="5"/>
  <c r="J5457" i="5"/>
  <c r="J5453" i="5"/>
  <c r="J5449" i="5"/>
  <c r="J5445" i="5"/>
  <c r="J5441" i="5"/>
  <c r="J5437" i="5"/>
  <c r="J5429" i="5"/>
  <c r="J5425" i="5"/>
  <c r="J5421" i="5"/>
  <c r="J5413" i="5"/>
  <c r="J5409" i="5"/>
  <c r="J5405" i="5"/>
  <c r="J5401" i="5"/>
  <c r="J5397" i="5"/>
  <c r="J5393" i="5"/>
  <c r="J5389" i="5"/>
  <c r="J5385" i="5"/>
  <c r="J5381" i="5"/>
  <c r="J5377" i="5"/>
  <c r="J5373" i="5"/>
  <c r="J5369" i="5"/>
  <c r="J5349" i="5"/>
  <c r="J5337" i="5"/>
  <c r="J5333" i="5"/>
  <c r="J5325" i="5"/>
  <c r="J5321" i="5"/>
  <c r="J5317" i="5"/>
  <c r="J5313" i="5"/>
  <c r="J5309" i="5"/>
  <c r="J5305" i="5"/>
  <c r="J5301" i="5"/>
  <c r="J5289" i="5"/>
  <c r="J5285" i="5"/>
  <c r="J5281" i="5"/>
  <c r="J5269" i="5"/>
  <c r="J5265" i="5"/>
  <c r="J5261" i="5"/>
  <c r="J5257" i="5"/>
  <c r="J5253" i="5"/>
  <c r="J5249" i="5"/>
  <c r="J5245" i="5"/>
  <c r="J5241" i="5"/>
  <c r="J5229" i="5"/>
  <c r="J5225" i="5"/>
  <c r="J5221" i="5"/>
  <c r="J5217" i="5"/>
  <c r="J5213" i="5"/>
  <c r="J5209" i="5"/>
  <c r="J5205" i="5"/>
  <c r="J5201" i="5"/>
  <c r="J5197" i="5"/>
  <c r="J5193" i="5"/>
  <c r="J5189" i="5"/>
  <c r="J5185" i="5"/>
  <c r="J5181" i="5"/>
  <c r="J5177" i="5"/>
  <c r="J5173" i="5"/>
  <c r="J5165" i="5"/>
  <c r="J5161" i="5"/>
  <c r="J5149" i="5"/>
  <c r="J5145" i="5"/>
  <c r="J5141" i="5"/>
  <c r="J5137" i="5"/>
  <c r="J5133" i="5"/>
  <c r="J5129" i="5"/>
  <c r="J5125" i="5"/>
  <c r="J5121" i="5"/>
  <c r="J5117" i="5"/>
  <c r="J5113" i="5"/>
  <c r="J5109" i="5"/>
  <c r="J5101" i="5"/>
  <c r="J5097" i="5"/>
  <c r="J5093" i="5"/>
  <c r="J5089" i="5"/>
  <c r="J5085" i="5"/>
  <c r="J5081" i="5"/>
  <c r="J5077" i="5"/>
  <c r="J5073" i="5"/>
  <c r="J5069" i="5"/>
  <c r="J5065" i="5"/>
  <c r="J5061" i="5"/>
  <c r="J5057" i="5"/>
  <c r="J5045" i="5"/>
  <c r="J5041" i="5"/>
  <c r="J5037" i="5"/>
  <c r="J5029" i="5"/>
  <c r="J5025" i="5"/>
  <c r="J5021" i="5"/>
  <c r="J5013" i="5"/>
  <c r="J5009" i="5"/>
  <c r="J5005" i="5"/>
  <c r="J4997" i="5"/>
  <c r="J4993" i="5"/>
  <c r="J4989" i="5"/>
  <c r="J4985" i="5"/>
  <c r="J4981" i="5"/>
  <c r="J4977" i="5"/>
  <c r="J4973" i="5"/>
  <c r="J4965" i="5"/>
  <c r="J4961" i="5"/>
  <c r="J4957" i="5"/>
  <c r="J4953" i="5"/>
  <c r="J4945" i="5"/>
  <c r="J4941" i="5"/>
  <c r="J4937" i="5"/>
  <c r="J4933" i="5"/>
  <c r="J4929" i="5"/>
  <c r="J4925" i="5"/>
  <c r="J4921" i="5"/>
  <c r="J4917" i="5"/>
  <c r="J4913" i="5"/>
  <c r="J4909" i="5"/>
  <c r="J4901" i="5"/>
  <c r="J4897" i="5"/>
  <c r="J4893" i="5"/>
  <c r="J4885" i="5"/>
  <c r="J4881" i="5"/>
  <c r="J4877" i="5"/>
  <c r="J4873" i="5"/>
  <c r="J4865" i="5"/>
  <c r="J4861" i="5"/>
  <c r="J4857" i="5"/>
  <c r="J4853" i="5"/>
  <c r="J4845" i="5"/>
  <c r="J4841" i="5"/>
  <c r="J4837" i="5"/>
  <c r="J4833" i="5"/>
  <c r="J4829" i="5"/>
  <c r="J4825" i="5"/>
  <c r="J4821" i="5"/>
  <c r="J4817" i="5"/>
  <c r="J4809" i="5"/>
  <c r="J4805" i="5"/>
  <c r="J4801" i="5"/>
  <c r="J4797" i="5"/>
  <c r="J4789" i="5"/>
  <c r="J4785" i="5"/>
  <c r="J4781" i="5"/>
  <c r="J4777" i="5"/>
  <c r="J4773" i="5"/>
  <c r="J4769" i="5"/>
  <c r="J4765" i="5"/>
  <c r="J4757" i="5"/>
  <c r="J4753" i="5"/>
  <c r="J4749" i="5"/>
  <c r="J4745" i="5"/>
  <c r="J4741" i="5"/>
  <c r="J4733" i="5"/>
  <c r="J4725" i="5"/>
  <c r="J4721" i="5"/>
  <c r="J4717" i="5"/>
  <c r="J4713" i="5"/>
  <c r="J4709" i="5"/>
  <c r="J4705" i="5"/>
  <c r="J4701" i="5"/>
  <c r="J4697" i="5"/>
  <c r="J4693" i="5"/>
  <c r="J4689" i="5"/>
  <c r="J4685" i="5"/>
  <c r="J4681" i="5"/>
  <c r="J4673" i="5"/>
  <c r="J4669" i="5"/>
  <c r="J4665" i="5"/>
  <c r="J4661" i="5"/>
  <c r="J4657" i="5"/>
  <c r="J4653" i="5"/>
  <c r="J4649" i="5"/>
  <c r="J4641" i="5"/>
  <c r="J4637" i="5"/>
  <c r="J4629" i="5"/>
  <c r="J4625" i="5"/>
  <c r="J4621" i="5"/>
  <c r="J4617" i="5"/>
  <c r="J4613" i="5"/>
  <c r="J4609" i="5"/>
  <c r="J4605" i="5"/>
  <c r="J4601" i="5"/>
  <c r="J4597" i="5"/>
  <c r="J4589" i="5"/>
  <c r="J4585" i="5"/>
  <c r="J4581" i="5"/>
  <c r="J4577" i="5"/>
  <c r="J4569" i="5"/>
  <c r="J4565" i="5"/>
  <c r="J4561" i="5"/>
  <c r="J4557" i="5"/>
  <c r="J4553" i="5"/>
  <c r="J4549" i="5"/>
  <c r="J4545" i="5"/>
  <c r="J4541" i="5"/>
  <c r="J4537" i="5"/>
  <c r="J4533" i="5"/>
  <c r="J4525" i="5"/>
  <c r="J4521" i="5"/>
  <c r="J4517" i="5"/>
  <c r="J4513" i="5"/>
  <c r="J4509" i="5"/>
  <c r="J4505" i="5"/>
  <c r="J4497" i="5"/>
  <c r="J4493" i="5"/>
  <c r="J4489" i="5"/>
  <c r="J4485" i="5"/>
  <c r="J4481" i="5"/>
  <c r="J4477" i="5"/>
  <c r="J4473" i="5"/>
  <c r="J4469" i="5"/>
  <c r="J4465" i="5"/>
  <c r="J4461" i="5"/>
  <c r="J4457" i="5"/>
  <c r="J4453" i="5"/>
  <c r="J4449" i="5"/>
  <c r="J4441" i="5"/>
  <c r="J4437" i="5"/>
  <c r="J4429" i="5"/>
  <c r="J4425" i="5"/>
  <c r="J4421" i="5"/>
  <c r="J4417" i="5"/>
  <c r="J4413" i="5"/>
  <c r="J4409" i="5"/>
  <c r="J4405" i="5"/>
  <c r="J4401" i="5"/>
  <c r="J4397" i="5"/>
  <c r="J4393" i="5"/>
  <c r="J4389" i="5"/>
  <c r="J4385" i="5"/>
  <c r="J4381" i="5"/>
  <c r="J4373" i="5"/>
  <c r="J4369" i="5"/>
  <c r="J4365" i="5"/>
  <c r="J4361" i="5"/>
  <c r="J4353" i="5"/>
  <c r="J4349" i="5"/>
  <c r="J4345" i="5"/>
  <c r="J4341" i="5"/>
  <c r="J4337" i="5"/>
  <c r="J4333" i="5"/>
  <c r="J4329" i="5"/>
  <c r="J4325" i="5"/>
  <c r="J4321" i="5"/>
  <c r="J4317" i="5"/>
  <c r="J4313" i="5"/>
  <c r="J4305" i="5"/>
  <c r="J4301" i="5"/>
  <c r="J4297" i="5"/>
  <c r="J4281" i="5"/>
  <c r="J4273" i="5"/>
  <c r="J4269" i="5"/>
  <c r="J4257" i="5"/>
  <c r="J4253" i="5"/>
  <c r="J4249" i="5"/>
  <c r="J4245" i="5"/>
  <c r="J4237" i="5"/>
  <c r="J4229" i="5"/>
  <c r="J4225" i="5"/>
  <c r="J4221" i="5"/>
  <c r="J4217" i="5"/>
  <c r="J4213" i="5"/>
  <c r="J4209" i="5"/>
  <c r="J4205" i="5"/>
  <c r="J4201" i="5"/>
  <c r="J4197" i="5"/>
  <c r="J4193" i="5"/>
  <c r="J4189" i="5"/>
  <c r="J4181" i="5"/>
  <c r="J4177" i="5"/>
  <c r="J4173" i="5"/>
  <c r="J4169" i="5"/>
  <c r="J4165" i="5"/>
  <c r="J4161" i="5"/>
  <c r="J4153" i="5"/>
  <c r="J4149" i="5"/>
  <c r="J4145" i="5"/>
  <c r="J4141" i="5"/>
  <c r="J4133" i="5"/>
  <c r="J4129" i="5"/>
  <c r="J4125" i="5"/>
  <c r="J4121" i="5"/>
  <c r="J4113" i="5"/>
  <c r="J4109" i="5"/>
  <c r="J4105" i="5"/>
  <c r="J4101" i="5"/>
  <c r="J4097" i="5"/>
  <c r="J4089" i="5"/>
  <c r="J4085" i="5"/>
  <c r="J4077" i="5"/>
  <c r="J4073" i="5"/>
  <c r="J4065" i="5"/>
  <c r="J4061" i="5"/>
  <c r="J4057" i="5"/>
  <c r="J4053" i="5"/>
  <c r="J4049" i="5"/>
  <c r="J4041" i="5"/>
  <c r="J4037" i="5"/>
  <c r="J4029" i="5"/>
  <c r="J4025" i="5"/>
  <c r="J4021" i="5"/>
  <c r="J4017" i="5"/>
  <c r="J4013" i="5"/>
  <c r="J4009" i="5"/>
  <c r="J4005" i="5"/>
  <c r="J4001" i="5"/>
  <c r="J3997" i="5"/>
  <c r="J3989" i="5"/>
  <c r="J3985" i="5"/>
  <c r="J3977" i="5"/>
  <c r="J3973" i="5"/>
  <c r="J3969" i="5"/>
  <c r="J3961" i="5"/>
  <c r="J3957" i="5"/>
  <c r="J3953" i="5"/>
  <c r="J3949" i="5"/>
  <c r="J3945" i="5"/>
  <c r="J3941" i="5"/>
  <c r="J3933" i="5"/>
  <c r="J3929" i="5"/>
  <c r="J3925" i="5"/>
  <c r="J3921" i="5"/>
  <c r="J3917" i="5"/>
  <c r="J3913" i="5"/>
  <c r="J3909" i="5"/>
  <c r="J3905" i="5"/>
  <c r="J3901" i="5"/>
  <c r="J3897" i="5"/>
  <c r="J3889" i="5"/>
  <c r="J3885" i="5"/>
  <c r="J3881" i="5"/>
  <c r="J3877" i="5"/>
  <c r="J3873" i="5"/>
  <c r="J3869" i="5"/>
  <c r="J3865" i="5"/>
  <c r="J3861" i="5"/>
  <c r="J3857" i="5"/>
  <c r="J3853" i="5"/>
  <c r="J3849" i="5"/>
  <c r="J3845" i="5"/>
  <c r="J3841" i="5"/>
  <c r="J3833" i="5"/>
  <c r="J3825" i="5"/>
  <c r="J3821" i="5"/>
  <c r="J3817" i="5"/>
  <c r="J3813" i="5"/>
  <c r="J3809" i="5"/>
  <c r="J3805" i="5"/>
  <c r="J3801" i="5"/>
  <c r="J3797" i="5"/>
  <c r="J3793" i="5"/>
  <c r="J3789" i="5"/>
  <c r="J3785" i="5"/>
  <c r="J3781" i="5"/>
  <c r="J3777" i="5"/>
  <c r="J3773" i="5"/>
  <c r="J3769" i="5"/>
  <c r="J3765" i="5"/>
  <c r="J3761" i="5"/>
  <c r="J3757" i="5"/>
  <c r="J3749" i="5"/>
  <c r="J3745" i="5"/>
  <c r="J3741" i="5"/>
  <c r="J3737" i="5"/>
  <c r="J3733" i="5"/>
  <c r="J3729" i="5"/>
  <c r="J3725" i="5"/>
  <c r="J3721" i="5"/>
  <c r="J3717" i="5"/>
  <c r="J3713" i="5"/>
  <c r="J3709" i="5"/>
  <c r="J3705" i="5"/>
  <c r="J3701" i="5"/>
  <c r="J3693" i="5"/>
  <c r="J3685" i="5"/>
  <c r="J3677" i="5"/>
  <c r="J3673" i="5"/>
  <c r="J3665" i="5"/>
  <c r="J3657" i="5"/>
  <c r="J3653" i="5"/>
  <c r="J3649" i="5"/>
  <c r="J3645" i="5"/>
  <c r="J3641" i="5"/>
  <c r="J3637" i="5"/>
  <c r="J3633" i="5"/>
  <c r="J3629" i="5"/>
  <c r="J3625" i="5"/>
  <c r="J3621" i="5"/>
  <c r="J3613" i="5"/>
  <c r="J3609" i="5"/>
  <c r="J3605" i="5"/>
  <c r="J3601" i="5"/>
  <c r="J3593" i="5"/>
  <c r="J3589" i="5"/>
  <c r="J3585" i="5"/>
  <c r="J3577" i="5"/>
  <c r="J3573" i="5"/>
  <c r="J3569" i="5"/>
  <c r="J3565" i="5"/>
  <c r="J3561" i="5"/>
  <c r="J3557" i="5"/>
  <c r="J3553" i="5"/>
  <c r="J3545" i="5"/>
  <c r="J3541" i="5"/>
  <c r="J3537" i="5"/>
  <c r="J3533" i="5"/>
  <c r="J3529" i="5"/>
  <c r="J3525" i="5"/>
  <c r="J3521" i="5"/>
  <c r="J3517" i="5"/>
  <c r="J3513" i="5"/>
  <c r="J3509" i="5"/>
  <c r="J3505" i="5"/>
  <c r="J3501" i="5"/>
  <c r="J3497" i="5"/>
  <c r="J3493" i="5"/>
  <c r="J3489" i="5"/>
  <c r="J3481" i="5"/>
  <c r="J3477" i="5"/>
  <c r="J3473" i="5"/>
  <c r="J3469" i="5"/>
  <c r="J3461" i="5"/>
  <c r="J3457" i="5"/>
  <c r="J3453" i="5"/>
  <c r="J3449" i="5"/>
  <c r="J3445" i="5"/>
  <c r="J3441" i="5"/>
  <c r="J3437" i="5"/>
  <c r="J3433" i="5"/>
  <c r="J3429" i="5"/>
  <c r="J3425" i="5"/>
  <c r="J3421" i="5"/>
  <c r="J3417" i="5"/>
  <c r="J3413" i="5"/>
  <c r="J3409" i="5"/>
  <c r="J3405" i="5"/>
  <c r="J3401" i="5"/>
  <c r="J3397" i="5"/>
  <c r="J3393" i="5"/>
  <c r="J3389" i="5"/>
  <c r="J3377" i="5"/>
  <c r="J3361" i="5"/>
  <c r="J3357" i="5"/>
  <c r="J3353" i="5"/>
  <c r="J3349" i="5"/>
  <c r="J3341" i="5"/>
  <c r="J3337" i="5"/>
  <c r="J3333" i="5"/>
  <c r="J3325" i="5"/>
  <c r="J3321" i="5"/>
  <c r="J3317" i="5"/>
  <c r="J3313" i="5"/>
  <c r="J3309" i="5"/>
  <c r="J3305" i="5"/>
  <c r="J3301" i="5"/>
  <c r="J3297" i="5"/>
  <c r="J3293" i="5"/>
  <c r="J3281" i="5"/>
  <c r="J3277" i="5"/>
  <c r="J3273" i="5"/>
  <c r="J3269" i="5"/>
  <c r="J3265" i="5"/>
  <c r="J3257" i="5"/>
  <c r="J3253" i="5"/>
  <c r="J3249" i="5"/>
  <c r="J3245" i="5"/>
  <c r="J3241" i="5"/>
  <c r="J3237" i="5"/>
  <c r="J3233" i="5"/>
  <c r="J3229" i="5"/>
  <c r="J3225" i="5"/>
  <c r="J3221" i="5"/>
  <c r="J3217" i="5"/>
  <c r="J3213" i="5"/>
  <c r="J3209" i="5"/>
  <c r="J3205" i="5"/>
  <c r="J3197" i="5"/>
  <c r="J3193" i="5"/>
  <c r="J3189" i="5"/>
  <c r="J3181" i="5"/>
  <c r="J3177" i="5"/>
  <c r="J3173" i="5"/>
  <c r="J3169" i="5"/>
  <c r="J3165" i="5"/>
  <c r="J3161" i="5"/>
  <c r="J3157" i="5"/>
  <c r="J3153" i="5"/>
  <c r="J3149" i="5"/>
  <c r="J3145" i="5"/>
  <c r="J3141" i="5"/>
  <c r="J3137" i="5"/>
  <c r="J3133" i="5"/>
  <c r="J3129" i="5"/>
  <c r="J3125" i="5"/>
  <c r="J3121" i="5"/>
  <c r="J3117" i="5"/>
  <c r="J3113" i="5"/>
  <c r="J3105" i="5"/>
  <c r="J3101" i="5"/>
  <c r="J3093" i="5"/>
  <c r="J3089" i="5"/>
  <c r="J3085" i="5"/>
  <c r="J3081" i="5"/>
  <c r="J3077" i="5"/>
  <c r="J3073" i="5"/>
  <c r="J3069" i="5"/>
  <c r="J3065" i="5"/>
  <c r="J3061" i="5"/>
  <c r="J3057" i="5"/>
  <c r="J3053" i="5"/>
  <c r="J3049" i="5"/>
  <c r="J3045" i="5"/>
  <c r="J3041" i="5"/>
  <c r="J3033" i="5"/>
  <c r="J3029" i="5"/>
  <c r="J3025" i="5"/>
  <c r="J3021" i="5"/>
  <c r="J3013" i="5"/>
  <c r="J3009" i="5"/>
  <c r="J3005" i="5"/>
  <c r="J3001" i="5"/>
  <c r="J2997" i="5"/>
  <c r="J2993" i="5"/>
  <c r="J2989" i="5"/>
  <c r="J2985" i="5"/>
  <c r="J2981" i="5"/>
  <c r="J2977" i="5"/>
  <c r="J2973" i="5"/>
  <c r="J2957" i="5"/>
  <c r="J2953" i="5"/>
  <c r="J2949" i="5"/>
  <c r="J2945" i="5"/>
  <c r="J2941" i="5"/>
  <c r="J2937" i="5"/>
  <c r="J2933" i="5"/>
  <c r="J2929" i="5"/>
  <c r="J2925" i="5"/>
  <c r="J2921" i="5"/>
  <c r="J2917" i="5"/>
  <c r="J2913" i="5"/>
  <c r="J2909" i="5"/>
  <c r="J2905" i="5"/>
  <c r="J2901" i="5"/>
  <c r="J2897" i="5"/>
  <c r="J2889" i="5"/>
  <c r="J2885" i="5"/>
  <c r="J2881" i="5"/>
  <c r="J2877" i="5"/>
  <c r="J2873" i="5"/>
  <c r="J2869" i="5"/>
  <c r="J2865" i="5"/>
  <c r="J2857" i="5"/>
  <c r="J2853" i="5"/>
  <c r="J2849" i="5"/>
  <c r="J2845" i="5"/>
  <c r="J2841" i="5"/>
  <c r="J2837" i="5"/>
  <c r="J2833" i="5"/>
  <c r="J2829" i="5"/>
  <c r="J2825" i="5"/>
  <c r="J2817" i="5"/>
  <c r="J2813" i="5"/>
  <c r="J2805" i="5"/>
  <c r="J2797" i="5"/>
  <c r="J2793" i="5"/>
  <c r="J2789" i="5"/>
  <c r="J2785" i="5"/>
  <c r="J2781" i="5"/>
  <c r="J2773" i="5"/>
  <c r="J2769" i="5"/>
  <c r="J2761" i="5"/>
  <c r="J2757" i="5"/>
  <c r="J2753" i="5"/>
  <c r="J2749" i="5"/>
  <c r="J2745" i="5"/>
  <c r="J2741" i="5"/>
  <c r="J2737" i="5"/>
  <c r="J2733" i="5"/>
  <c r="J2729" i="5"/>
  <c r="J2725" i="5"/>
  <c r="J2721" i="5"/>
  <c r="J2713" i="5"/>
  <c r="J2709" i="5"/>
  <c r="J2705" i="5"/>
  <c r="J2697" i="5"/>
  <c r="J2693" i="5"/>
  <c r="J2685" i="5"/>
  <c r="J2681" i="5"/>
  <c r="J2677" i="5"/>
  <c r="J2673" i="5"/>
  <c r="J2669" i="5"/>
  <c r="J2665" i="5"/>
  <c r="J2661" i="5"/>
  <c r="J2657" i="5"/>
  <c r="J2653" i="5"/>
  <c r="J2649" i="5"/>
  <c r="J2645" i="5"/>
  <c r="J2641" i="5"/>
  <c r="J2637" i="5"/>
  <c r="J2629" i="5"/>
  <c r="J2625" i="5"/>
  <c r="J2621" i="5"/>
  <c r="J2617" i="5"/>
  <c r="J2613" i="5"/>
  <c r="J2609" i="5"/>
  <c r="J2605" i="5"/>
  <c r="J2601" i="5"/>
  <c r="J2597" i="5"/>
  <c r="J2593" i="5"/>
  <c r="J2589" i="5"/>
  <c r="J2585" i="5"/>
  <c r="J2581" i="5"/>
  <c r="J2577" i="5"/>
  <c r="J2573" i="5"/>
  <c r="J2565" i="5"/>
  <c r="J2561" i="5"/>
  <c r="J2557" i="5"/>
  <c r="J2553" i="5"/>
  <c r="J2549" i="5"/>
  <c r="J2545" i="5"/>
  <c r="J2541" i="5"/>
  <c r="J2537" i="5"/>
  <c r="J2533" i="5"/>
  <c r="J2529" i="5"/>
  <c r="J2525" i="5"/>
  <c r="J2517" i="5"/>
  <c r="J2513" i="5"/>
  <c r="J2509" i="5"/>
  <c r="J2501" i="5"/>
  <c r="J2497" i="5"/>
  <c r="J2489" i="5"/>
  <c r="J2485" i="5"/>
  <c r="J2481" i="5"/>
  <c r="J2477" i="5"/>
  <c r="J2469" i="5"/>
  <c r="J2461" i="5"/>
  <c r="J2457" i="5"/>
  <c r="J2449" i="5"/>
  <c r="J2445" i="5"/>
  <c r="J2437" i="5"/>
  <c r="J2433" i="5"/>
  <c r="J2429" i="5"/>
  <c r="J2425" i="5"/>
  <c r="J2421" i="5"/>
  <c r="J2417" i="5"/>
  <c r="J2409" i="5"/>
  <c r="J2405" i="5"/>
  <c r="J2401" i="5"/>
  <c r="J2393" i="5"/>
  <c r="J2389" i="5"/>
  <c r="J2385" i="5"/>
  <c r="J2381" i="5"/>
  <c r="J2377" i="5"/>
  <c r="J2373" i="5"/>
  <c r="J2369" i="5"/>
  <c r="J2365" i="5"/>
  <c r="J2361" i="5"/>
  <c r="J2357" i="5"/>
  <c r="J2353" i="5"/>
  <c r="J2349" i="5"/>
  <c r="J2341" i="5"/>
  <c r="J2337" i="5"/>
  <c r="J2333" i="5"/>
  <c r="J2329" i="5"/>
  <c r="J2325" i="5"/>
  <c r="J2321" i="5"/>
  <c r="J2317" i="5"/>
  <c r="J2309" i="5"/>
  <c r="J2305" i="5"/>
  <c r="J2301" i="5"/>
  <c r="J2297" i="5"/>
  <c r="J2285" i="5"/>
  <c r="J2281" i="5"/>
  <c r="J2277" i="5"/>
  <c r="J2273" i="5"/>
  <c r="J2269" i="5"/>
  <c r="J2265" i="5"/>
  <c r="J2261" i="5"/>
  <c r="J2257" i="5"/>
  <c r="J2253" i="5"/>
  <c r="J2249" i="5"/>
  <c r="J2241" i="5"/>
  <c r="J2237" i="5"/>
  <c r="J2233" i="5"/>
  <c r="J2229" i="5"/>
  <c r="J2221" i="5"/>
  <c r="J2217" i="5"/>
  <c r="J2209" i="5"/>
  <c r="J2205" i="5"/>
  <c r="J2201" i="5"/>
  <c r="J2197" i="5"/>
  <c r="J2193" i="5"/>
  <c r="J2189" i="5"/>
  <c r="J2185" i="5"/>
  <c r="J2181" i="5"/>
  <c r="J2177" i="5"/>
  <c r="J2173" i="5"/>
  <c r="J2169" i="5"/>
  <c r="J2165" i="5"/>
  <c r="J2157" i="5"/>
  <c r="J2153" i="5"/>
  <c r="J2145" i="5"/>
  <c r="J2141" i="5"/>
  <c r="J2137" i="5"/>
  <c r="J2133" i="5"/>
  <c r="J2129" i="5"/>
  <c r="J2125" i="5"/>
  <c r="J2121" i="5"/>
  <c r="J2117" i="5"/>
  <c r="J2113" i="5"/>
  <c r="J2109" i="5"/>
  <c r="J2105" i="5"/>
  <c r="J2097" i="5"/>
  <c r="J2093" i="5"/>
  <c r="J2085" i="5"/>
  <c r="J2081" i="5"/>
  <c r="J2077" i="5"/>
  <c r="J2073" i="5"/>
  <c r="J2061" i="5"/>
  <c r="J2057" i="5"/>
  <c r="J2053" i="5"/>
  <c r="J2049" i="5"/>
  <c r="J2045" i="5"/>
  <c r="J2041" i="5"/>
  <c r="J2037" i="5"/>
  <c r="J2033" i="5"/>
  <c r="J2029" i="5"/>
  <c r="J2021" i="5"/>
  <c r="J2017" i="5"/>
  <c r="J2013" i="5"/>
  <c r="J2009" i="5"/>
  <c r="J2005" i="5"/>
  <c r="J1997" i="5"/>
  <c r="J1989" i="5"/>
  <c r="J1985" i="5"/>
  <c r="J1977" i="5"/>
  <c r="J1973" i="5"/>
  <c r="J1969" i="5"/>
  <c r="J1965" i="5"/>
  <c r="J1957" i="5"/>
  <c r="J1953" i="5"/>
  <c r="J1945" i="5"/>
  <c r="J1941" i="5"/>
  <c r="J1937" i="5"/>
  <c r="J1933" i="5"/>
  <c r="J1929" i="5"/>
  <c r="J1925" i="5"/>
  <c r="J1921" i="5"/>
  <c r="J1917" i="5"/>
  <c r="J1913" i="5"/>
  <c r="J1909" i="5"/>
  <c r="J1901" i="5"/>
  <c r="J1897" i="5"/>
  <c r="J1893" i="5"/>
  <c r="J1889" i="5"/>
  <c r="J1885" i="5"/>
  <c r="J1877" i="5"/>
  <c r="J1873" i="5"/>
  <c r="J1869" i="5"/>
  <c r="J1861" i="5"/>
  <c r="J1857" i="5"/>
  <c r="J1853" i="5"/>
  <c r="J1849" i="5"/>
  <c r="J1841" i="5"/>
  <c r="J1837" i="5"/>
  <c r="J1833" i="5"/>
  <c r="J1829" i="5"/>
  <c r="J1825" i="5"/>
  <c r="J1813" i="5"/>
  <c r="J1809" i="5"/>
  <c r="J1805" i="5"/>
  <c r="J1801" i="5"/>
  <c r="J1793" i="5"/>
  <c r="J1789" i="5"/>
  <c r="J1785" i="5"/>
  <c r="J1777" i="5"/>
  <c r="J1765" i="5"/>
  <c r="J1761" i="5"/>
  <c r="J1757" i="5"/>
  <c r="J1753" i="5"/>
  <c r="J1749" i="5"/>
  <c r="J1745" i="5"/>
  <c r="J1737" i="5"/>
  <c r="J1733" i="5"/>
  <c r="J1729" i="5"/>
  <c r="J1725" i="5"/>
  <c r="J1721" i="5"/>
  <c r="J1717" i="5"/>
  <c r="J1709" i="5"/>
  <c r="J1705" i="5"/>
  <c r="J1701" i="5"/>
  <c r="J1693" i="5"/>
  <c r="J1689" i="5"/>
  <c r="J1685" i="5"/>
  <c r="J1681" i="5"/>
  <c r="J1677" i="5"/>
  <c r="J1673" i="5"/>
  <c r="J1665" i="5"/>
  <c r="J1661" i="5"/>
  <c r="J1657" i="5"/>
  <c r="J1653" i="5"/>
  <c r="J1645" i="5"/>
  <c r="J1641" i="5"/>
  <c r="J1637" i="5"/>
  <c r="J1633" i="5"/>
  <c r="J1629" i="5"/>
  <c r="J1625" i="5"/>
  <c r="J1621" i="5"/>
  <c r="J1617" i="5"/>
  <c r="J1613" i="5"/>
  <c r="J1609" i="5"/>
  <c r="J1605" i="5"/>
  <c r="J1601" i="5"/>
  <c r="J1593" i="5"/>
  <c r="J1589" i="5"/>
  <c r="J1585" i="5"/>
  <c r="J1577" i="5"/>
  <c r="J1573" i="5"/>
  <c r="J1569" i="5"/>
  <c r="J1561" i="5"/>
  <c r="J1553" i="5"/>
  <c r="J1549" i="5"/>
  <c r="J1545" i="5"/>
  <c r="J1541" i="5"/>
  <c r="J1533" i="5"/>
  <c r="J1529" i="5"/>
  <c r="J1525" i="5"/>
  <c r="J1521" i="5"/>
  <c r="J1517" i="5"/>
  <c r="J1509" i="5"/>
  <c r="J1501" i="5"/>
  <c r="J1497" i="5"/>
  <c r="J1489" i="5"/>
  <c r="J1481" i="5"/>
  <c r="J1477" i="5"/>
  <c r="J1473" i="5"/>
  <c r="J1465" i="5"/>
  <c r="J1461" i="5"/>
  <c r="J1457" i="5"/>
  <c r="J1453" i="5"/>
  <c r="J1449" i="5"/>
  <c r="J1441" i="5"/>
  <c r="J1437" i="5"/>
  <c r="J1433" i="5"/>
  <c r="J1429" i="5"/>
  <c r="J1425" i="5"/>
  <c r="J1421" i="5"/>
  <c r="J1413" i="5"/>
  <c r="J1409" i="5"/>
  <c r="J1401" i="5"/>
  <c r="J1393" i="5"/>
  <c r="J1389" i="5"/>
  <c r="J1385" i="5"/>
  <c r="J1381" i="5"/>
  <c r="J1377" i="5"/>
  <c r="J1373" i="5"/>
  <c r="J1369" i="5"/>
  <c r="J1365" i="5"/>
  <c r="J1361" i="5"/>
  <c r="J1357" i="5"/>
  <c r="J1353" i="5"/>
  <c r="J1349" i="5"/>
  <c r="J1345" i="5"/>
  <c r="J1325" i="5"/>
  <c r="J1321" i="5"/>
  <c r="J1317" i="5"/>
  <c r="J1313" i="5"/>
  <c r="J1305" i="5"/>
  <c r="J1301" i="5"/>
  <c r="J1297" i="5"/>
  <c r="J1293" i="5"/>
  <c r="J1289" i="5"/>
  <c r="J1285" i="5"/>
  <c r="J1281" i="5"/>
  <c r="J1277" i="5"/>
  <c r="J1273" i="5"/>
  <c r="J1269" i="5"/>
  <c r="J1265" i="5"/>
  <c r="J1261" i="5"/>
  <c r="J1257" i="5"/>
  <c r="J1253" i="5"/>
  <c r="J1249" i="5"/>
  <c r="J1245" i="5"/>
  <c r="J1241" i="5"/>
  <c r="J1237" i="5"/>
  <c r="J1233" i="5"/>
  <c r="J1229" i="5"/>
  <c r="J1225" i="5"/>
  <c r="J1221" i="5"/>
  <c r="J1217" i="5"/>
  <c r="J1213" i="5"/>
  <c r="J1209" i="5"/>
  <c r="J1205" i="5"/>
  <c r="J1201" i="5"/>
  <c r="J1197" i="5"/>
  <c r="J1193" i="5"/>
  <c r="J1189" i="5"/>
  <c r="J1185" i="5"/>
  <c r="J1177" i="5"/>
  <c r="J1173" i="5"/>
  <c r="J1169" i="5"/>
  <c r="J1165" i="5"/>
  <c r="J1161" i="5"/>
  <c r="J1157" i="5"/>
  <c r="J1153" i="5"/>
  <c r="J1145" i="5"/>
  <c r="J1137" i="5"/>
  <c r="J1133" i="5"/>
  <c r="J1129" i="5"/>
  <c r="J1117" i="5"/>
  <c r="J1113" i="5"/>
  <c r="J1109" i="5"/>
  <c r="J1105" i="5"/>
  <c r="J1101" i="5"/>
  <c r="J1097" i="5"/>
  <c r="J1093" i="5"/>
  <c r="J1085" i="5"/>
  <c r="J1081" i="5"/>
  <c r="J1073" i="5"/>
  <c r="J1069" i="5"/>
  <c r="J1065" i="5"/>
  <c r="J1061" i="5"/>
  <c r="J1057" i="5"/>
  <c r="J1053" i="5"/>
  <c r="J1049" i="5"/>
  <c r="J1045" i="5"/>
  <c r="J1033" i="5"/>
  <c r="J1029" i="5"/>
  <c r="J1025" i="5"/>
  <c r="J1021" i="5"/>
  <c r="J1017" i="5"/>
  <c r="J1013" i="5"/>
  <c r="J1009" i="5"/>
  <c r="J1005" i="5"/>
  <c r="J1001" i="5"/>
  <c r="J997" i="5"/>
  <c r="J993" i="5"/>
  <c r="J989" i="5"/>
  <c r="J985" i="5"/>
  <c r="J981" i="5"/>
  <c r="J977" i="5"/>
  <c r="J973" i="5"/>
  <c r="J969" i="5"/>
  <c r="J965" i="5"/>
  <c r="J957" i="5"/>
  <c r="J953" i="5"/>
  <c r="J949" i="5"/>
  <c r="J945" i="5"/>
  <c r="J941" i="5"/>
  <c r="J937" i="5"/>
  <c r="J933" i="5"/>
  <c r="J925" i="5"/>
  <c r="J917" i="5"/>
  <c r="J913" i="5"/>
  <c r="J909" i="5"/>
  <c r="J897" i="5"/>
  <c r="J893" i="5"/>
  <c r="J885" i="5"/>
  <c r="J881" i="5"/>
  <c r="J877" i="5"/>
  <c r="J873" i="5"/>
  <c r="J869" i="5"/>
  <c r="J865" i="5"/>
  <c r="J861" i="5"/>
  <c r="J857" i="5"/>
  <c r="J853" i="5"/>
  <c r="J849" i="5"/>
  <c r="J845" i="5"/>
  <c r="J841" i="5"/>
  <c r="J2739" i="5"/>
  <c r="J2735" i="5"/>
  <c r="J2731" i="5"/>
  <c r="J2723" i="5"/>
  <c r="J2719" i="5"/>
  <c r="J2715" i="5"/>
  <c r="J2711" i="5"/>
  <c r="J2703" i="5"/>
  <c r="J2699" i="5"/>
  <c r="J2695" i="5"/>
  <c r="J2691" i="5"/>
  <c r="J2687" i="5"/>
  <c r="J2683" i="5"/>
  <c r="J2675" i="5"/>
  <c r="J2671" i="5"/>
  <c r="J2667" i="5"/>
  <c r="J2663" i="5"/>
  <c r="J2659" i="5"/>
  <c r="J2655" i="5"/>
  <c r="J2651" i="5"/>
  <c r="J2647" i="5"/>
  <c r="J2639" i="5"/>
  <c r="J2635" i="5"/>
  <c r="J2631" i="5"/>
  <c r="J2627" i="5"/>
  <c r="J2623" i="5"/>
  <c r="J2619" i="5"/>
  <c r="J2615" i="5"/>
  <c r="J2611" i="5"/>
  <c r="J2607" i="5"/>
  <c r="J2603" i="5"/>
  <c r="J2599" i="5"/>
  <c r="J2595" i="5"/>
  <c r="J2591" i="5"/>
  <c r="J2583" i="5"/>
  <c r="J2579" i="5"/>
  <c r="J2575" i="5"/>
  <c r="J2571" i="5"/>
  <c r="J2567" i="5"/>
  <c r="J2559" i="5"/>
  <c r="J2555" i="5"/>
  <c r="J2551" i="5"/>
  <c r="J2543" i="5"/>
  <c r="J2539" i="5"/>
  <c r="J2535" i="5"/>
  <c r="J2531" i="5"/>
  <c r="J2527" i="5"/>
  <c r="J2523" i="5"/>
  <c r="J2519" i="5"/>
  <c r="J2515" i="5"/>
  <c r="J2511" i="5"/>
  <c r="J2507" i="5"/>
  <c r="J2503" i="5"/>
  <c r="J2499" i="5"/>
  <c r="J2495" i="5"/>
  <c r="J2491" i="5"/>
  <c r="J2483" i="5"/>
  <c r="J2479" i="5"/>
  <c r="J2475" i="5"/>
  <c r="J2471" i="5"/>
  <c r="J2467" i="5"/>
  <c r="J2463" i="5"/>
  <c r="J2459" i="5"/>
  <c r="J2455" i="5"/>
  <c r="J2451" i="5"/>
  <c r="J2443" i="5"/>
  <c r="J2439" i="5"/>
  <c r="J2435" i="5"/>
  <c r="J2431" i="5"/>
  <c r="J2427" i="5"/>
  <c r="J2423" i="5"/>
  <c r="J2419" i="5"/>
  <c r="J2415" i="5"/>
  <c r="J2411" i="5"/>
  <c r="J2407" i="5"/>
  <c r="J2403" i="5"/>
  <c r="J2399" i="5"/>
  <c r="J2395" i="5"/>
  <c r="J2387" i="5"/>
  <c r="J2383" i="5"/>
  <c r="J2371" i="5"/>
  <c r="J2367" i="5"/>
  <c r="J2359" i="5"/>
  <c r="J2355" i="5"/>
  <c r="J2351" i="5"/>
  <c r="J2347" i="5"/>
  <c r="J2343" i="5"/>
  <c r="J2339" i="5"/>
  <c r="J2335" i="5"/>
  <c r="J2331" i="5"/>
  <c r="J2327" i="5"/>
  <c r="J2323" i="5"/>
  <c r="J2319" i="5"/>
  <c r="J2315" i="5"/>
  <c r="J2307" i="5"/>
  <c r="J2303" i="5"/>
  <c r="J2299" i="5"/>
  <c r="J2295" i="5"/>
  <c r="J2291" i="5"/>
  <c r="J2287" i="5"/>
  <c r="J2279" i="5"/>
  <c r="J2275" i="5"/>
  <c r="J2271" i="5"/>
  <c r="J2267" i="5"/>
  <c r="J2263" i="5"/>
  <c r="J2259" i="5"/>
  <c r="J2255" i="5"/>
  <c r="J2247" i="5"/>
  <c r="J2243" i="5"/>
  <c r="J2235" i="5"/>
  <c r="J2231" i="5"/>
  <c r="J2227" i="5"/>
  <c r="J2223" i="5"/>
  <c r="J2219" i="5"/>
  <c r="J2215" i="5"/>
  <c r="J2211" i="5"/>
  <c r="J2203" i="5"/>
  <c r="J2195" i="5"/>
  <c r="J2187" i="5"/>
  <c r="J2179" i="5"/>
  <c r="J2175" i="5"/>
  <c r="J2171" i="5"/>
  <c r="J2163" i="5"/>
  <c r="J2159" i="5"/>
  <c r="J2155" i="5"/>
  <c r="J2151" i="5"/>
  <c r="J2147" i="5"/>
  <c r="J2143" i="5"/>
  <c r="J2139" i="5"/>
  <c r="J2131" i="5"/>
  <c r="J2127" i="5"/>
  <c r="J2123" i="5"/>
  <c r="J2115" i="5"/>
  <c r="J2111" i="5"/>
  <c r="J2107" i="5"/>
  <c r="J2103" i="5"/>
  <c r="J2099" i="5"/>
  <c r="J2095" i="5"/>
  <c r="J2091" i="5"/>
  <c r="J2087" i="5"/>
  <c r="J2083" i="5"/>
  <c r="J2075" i="5"/>
  <c r="J2071" i="5"/>
  <c r="J2067" i="5"/>
  <c r="J2063" i="5"/>
  <c r="J2055" i="5"/>
  <c r="J2047" i="5"/>
  <c r="J2043" i="5"/>
  <c r="J2039" i="5"/>
  <c r="J2035" i="5"/>
  <c r="J2031" i="5"/>
  <c r="J2027" i="5"/>
  <c r="J2023" i="5"/>
  <c r="J2019" i="5"/>
  <c r="J2011" i="5"/>
  <c r="J2007" i="5"/>
  <c r="J2003" i="5"/>
  <c r="J1999" i="5"/>
  <c r="J1995" i="5"/>
  <c r="J1991" i="5"/>
  <c r="J1987" i="5"/>
  <c r="J1983" i="5"/>
  <c r="J1979" i="5"/>
  <c r="J1967" i="5"/>
  <c r="J1963" i="5"/>
  <c r="J1959" i="5"/>
  <c r="J1951" i="5"/>
  <c r="J1947" i="5"/>
  <c r="J1939" i="5"/>
  <c r="J1935" i="5"/>
  <c r="J1931" i="5"/>
  <c r="J1927" i="5"/>
  <c r="J1923" i="5"/>
  <c r="J1919" i="5"/>
  <c r="J1911" i="5"/>
  <c r="J1907" i="5"/>
  <c r="J1903" i="5"/>
  <c r="J1899" i="5"/>
  <c r="J1895" i="5"/>
  <c r="J1887" i="5"/>
  <c r="J1883" i="5"/>
  <c r="J1879" i="5"/>
  <c r="J1875" i="5"/>
  <c r="J1871" i="5"/>
  <c r="J1867" i="5"/>
  <c r="J1863" i="5"/>
  <c r="J1859" i="5"/>
  <c r="J1847" i="5"/>
  <c r="J1843" i="5"/>
  <c r="J1839" i="5"/>
  <c r="J1835" i="5"/>
  <c r="J1823" i="5"/>
  <c r="J1819" i="5"/>
  <c r="J1815" i="5"/>
  <c r="J1811" i="5"/>
  <c r="J1807" i="5"/>
  <c r="J1803" i="5"/>
  <c r="J1799" i="5"/>
  <c r="J1795" i="5"/>
  <c r="J1791" i="5"/>
  <c r="J1787" i="5"/>
  <c r="J1783" i="5"/>
  <c r="J1779" i="5"/>
  <c r="J1775" i="5"/>
  <c r="J1771" i="5"/>
  <c r="J1767" i="5"/>
  <c r="J1763" i="5"/>
  <c r="J1759" i="5"/>
  <c r="J1755" i="5"/>
  <c r="J1751" i="5"/>
  <c r="J1747" i="5"/>
  <c r="J1743" i="5"/>
  <c r="J1739" i="5"/>
  <c r="J1735" i="5"/>
  <c r="J1731" i="5"/>
  <c r="J1727" i="5"/>
  <c r="J1719" i="5"/>
  <c r="J1715" i="5"/>
  <c r="J1707" i="5"/>
  <c r="J1703" i="5"/>
  <c r="J1699" i="5"/>
  <c r="J1695" i="5"/>
  <c r="J1687" i="5"/>
  <c r="J1683" i="5"/>
  <c r="J1679" i="5"/>
  <c r="J1675" i="5"/>
  <c r="J1671" i="5"/>
  <c r="J1667" i="5"/>
  <c r="J1659" i="5"/>
  <c r="J1655" i="5"/>
  <c r="J1651" i="5"/>
  <c r="J1647" i="5"/>
  <c r="J1643" i="5"/>
  <c r="J1639" i="5"/>
  <c r="J1635" i="5"/>
  <c r="J1631" i="5"/>
  <c r="J1627" i="5"/>
  <c r="J1623" i="5"/>
  <c r="J1619" i="5"/>
  <c r="J1615" i="5"/>
  <c r="J1611" i="5"/>
  <c r="J1607" i="5"/>
  <c r="J1599" i="5"/>
  <c r="J1595" i="5"/>
  <c r="J1587" i="5"/>
  <c r="J1583" i="5"/>
  <c r="J1579" i="5"/>
  <c r="J1567" i="5"/>
  <c r="J1563" i="5"/>
  <c r="J1559" i="5"/>
  <c r="J1555" i="5"/>
  <c r="J1547" i="5"/>
  <c r="J1543" i="5"/>
  <c r="J1539" i="5"/>
  <c r="J1535" i="5"/>
  <c r="J1531" i="5"/>
  <c r="J1527" i="5"/>
  <c r="J1523" i="5"/>
  <c r="J1519" i="5"/>
  <c r="J1515" i="5"/>
  <c r="J1511" i="5"/>
  <c r="J1507" i="5"/>
  <c r="J1503" i="5"/>
  <c r="J1495" i="5"/>
  <c r="J1491" i="5"/>
  <c r="J1487" i="5"/>
  <c r="J1483" i="5"/>
  <c r="J1475" i="5"/>
  <c r="J1471" i="5"/>
  <c r="J1467" i="5"/>
  <c r="J1463" i="5"/>
  <c r="J1455" i="5"/>
  <c r="J1451" i="5"/>
  <c r="J1447" i="5"/>
  <c r="J1443" i="5"/>
  <c r="J1435" i="5"/>
  <c r="J1427" i="5"/>
  <c r="J1419" i="5"/>
  <c r="J1415" i="5"/>
  <c r="J1407" i="5"/>
  <c r="J1403" i="5"/>
  <c r="J1399" i="5"/>
  <c r="J1395" i="5"/>
  <c r="J1391" i="5"/>
  <c r="J1387" i="5"/>
  <c r="J1383" i="5"/>
  <c r="J1379" i="5"/>
  <c r="J1375" i="5"/>
  <c r="J1371" i="5"/>
  <c r="J1367" i="5"/>
  <c r="J1363" i="5"/>
  <c r="J1359" i="5"/>
  <c r="J1355" i="5"/>
  <c r="J1347" i="5"/>
  <c r="J1343" i="5"/>
  <c r="J1339" i="5"/>
  <c r="J1335" i="5"/>
  <c r="J1331" i="5"/>
  <c r="J1327" i="5"/>
  <c r="J1323" i="5"/>
  <c r="J1315" i="5"/>
  <c r="J1311" i="5"/>
  <c r="J1307" i="5"/>
  <c r="J1303" i="5"/>
  <c r="J1299" i="5"/>
  <c r="J1295" i="5"/>
  <c r="J1291" i="5"/>
  <c r="J1287" i="5"/>
  <c r="J1283" i="5"/>
  <c r="J1279" i="5"/>
  <c r="J1275" i="5"/>
  <c r="J1271" i="5"/>
  <c r="J1267" i="5"/>
  <c r="J1263" i="5"/>
  <c r="J1259" i="5"/>
  <c r="J1251" i="5"/>
  <c r="J1247" i="5"/>
  <c r="J1243" i="5"/>
  <c r="J1239" i="5"/>
  <c r="J1235" i="5"/>
  <c r="J1231" i="5"/>
  <c r="J1227" i="5"/>
  <c r="J1223" i="5"/>
  <c r="J1215" i="5"/>
  <c r="J1211" i="5"/>
  <c r="J1207" i="5"/>
  <c r="J1203" i="5"/>
  <c r="J1199" i="5"/>
  <c r="J1191" i="5"/>
  <c r="J1187" i="5"/>
  <c r="J1183" i="5"/>
  <c r="J1179" i="5"/>
  <c r="J1175" i="5"/>
  <c r="J1171" i="5"/>
  <c r="J1159" i="5"/>
  <c r="J1155" i="5"/>
  <c r="J1151" i="5"/>
  <c r="J1147" i="5"/>
  <c r="J1143" i="5"/>
  <c r="J1139" i="5"/>
  <c r="J1135" i="5"/>
  <c r="J1131" i="5"/>
  <c r="J1127" i="5"/>
  <c r="J1123" i="5"/>
  <c r="J1119" i="5"/>
  <c r="J1115" i="5"/>
  <c r="J1103" i="5"/>
  <c r="J1099" i="5"/>
  <c r="J1095" i="5"/>
  <c r="J1091" i="5"/>
  <c r="J1087" i="5"/>
  <c r="J1079" i="5"/>
  <c r="J1075" i="5"/>
  <c r="J1063" i="5"/>
  <c r="J1059" i="5"/>
  <c r="J1055" i="5"/>
  <c r="J1043" i="5"/>
  <c r="J1039" i="5"/>
  <c r="J1035" i="5"/>
  <c r="J1031" i="5"/>
  <c r="J1027" i="5"/>
  <c r="J1023" i="5"/>
  <c r="J1015" i="5"/>
  <c r="J1011" i="5"/>
  <c r="J1007" i="5"/>
  <c r="J1003" i="5"/>
  <c r="J999" i="5"/>
  <c r="J995" i="5"/>
  <c r="J991" i="5"/>
  <c r="J987" i="5"/>
  <c r="J983" i="5"/>
  <c r="J975" i="5"/>
  <c r="J971" i="5"/>
  <c r="J967" i="5"/>
  <c r="J963" i="5"/>
  <c r="J959" i="5"/>
  <c r="J955" i="5"/>
  <c r="J951" i="5"/>
  <c r="J947" i="5"/>
  <c r="J943" i="5"/>
  <c r="J935" i="5"/>
  <c r="J931" i="5"/>
  <c r="J927" i="5"/>
  <c r="J923" i="5"/>
  <c r="J915" i="5"/>
  <c r="J907" i="5"/>
  <c r="J903" i="5"/>
  <c r="J899" i="5"/>
  <c r="J891" i="5"/>
  <c r="J887" i="5"/>
  <c r="J883" i="5"/>
  <c r="J879" i="5"/>
  <c r="J875" i="5"/>
  <c r="J871" i="5"/>
  <c r="J867" i="5"/>
  <c r="J863" i="5"/>
  <c r="J855" i="5"/>
  <c r="J851" i="5"/>
  <c r="J843" i="5"/>
  <c r="J839" i="5"/>
  <c r="J835" i="5"/>
  <c r="J831" i="5"/>
  <c r="J827" i="5"/>
  <c r="J823" i="5"/>
  <c r="J819" i="5"/>
  <c r="J815" i="5"/>
  <c r="J811" i="5"/>
  <c r="J807" i="5"/>
  <c r="J803" i="5"/>
  <c r="J799" i="5"/>
  <c r="J795" i="5"/>
  <c r="J791" i="5"/>
  <c r="J787" i="5"/>
  <c r="J783" i="5"/>
  <c r="J779" i="5"/>
  <c r="J775" i="5"/>
  <c r="J771" i="5"/>
  <c r="J767" i="5"/>
  <c r="J763" i="5"/>
  <c r="J759" i="5"/>
  <c r="J755" i="5"/>
  <c r="J751" i="5"/>
  <c r="J743" i="5"/>
  <c r="J739" i="5"/>
  <c r="J735" i="5"/>
  <c r="J731" i="5"/>
  <c r="J723" i="5"/>
  <c r="J715" i="5"/>
  <c r="J711" i="5"/>
  <c r="J703" i="5"/>
  <c r="J699" i="5"/>
  <c r="J695" i="5"/>
  <c r="J687" i="5"/>
  <c r="J679" i="5"/>
  <c r="J675" i="5"/>
  <c r="J671" i="5"/>
  <c r="J667" i="5"/>
  <c r="J663" i="5"/>
  <c r="J655" i="5"/>
  <c r="J651" i="5"/>
  <c r="J647" i="5"/>
  <c r="J643" i="5"/>
  <c r="J635" i="5"/>
  <c r="J631" i="5"/>
  <c r="J627" i="5"/>
  <c r="J623" i="5"/>
  <c r="J619" i="5"/>
  <c r="J615" i="5"/>
  <c r="J607" i="5"/>
  <c r="J603" i="5"/>
  <c r="J599" i="5"/>
  <c r="J595" i="5"/>
  <c r="J591" i="5"/>
  <c r="J587" i="5"/>
  <c r="J583" i="5"/>
  <c r="J575" i="5"/>
  <c r="J571" i="5"/>
  <c r="J563" i="5"/>
  <c r="J559" i="5"/>
  <c r="J555" i="5"/>
  <c r="J551" i="5"/>
  <c r="J547" i="5"/>
  <c r="J543" i="5"/>
  <c r="J539" i="5"/>
  <c r="J535" i="5"/>
  <c r="J531" i="5"/>
  <c r="J523" i="5"/>
  <c r="J519" i="5"/>
  <c r="J515" i="5"/>
  <c r="J511" i="5"/>
  <c r="J507" i="5"/>
  <c r="J503" i="5"/>
  <c r="J499" i="5"/>
  <c r="J495" i="5"/>
  <c r="J491" i="5"/>
  <c r="J487" i="5"/>
  <c r="J483" i="5"/>
  <c r="J479" i="5"/>
  <c r="J475" i="5"/>
  <c r="J471" i="5"/>
  <c r="J463" i="5"/>
  <c r="J459" i="5"/>
  <c r="J455" i="5"/>
  <c r="J451" i="5"/>
  <c r="J447" i="5"/>
  <c r="J443" i="5"/>
  <c r="J439" i="5"/>
  <c r="J435" i="5"/>
  <c r="J431" i="5"/>
  <c r="J427" i="5"/>
  <c r="J423" i="5"/>
  <c r="J419" i="5"/>
  <c r="J415" i="5"/>
  <c r="J411" i="5"/>
  <c r="J407" i="5"/>
  <c r="J403" i="5"/>
  <c r="J399" i="5"/>
  <c r="J395" i="5"/>
  <c r="J391" i="5"/>
  <c r="J387" i="5"/>
  <c r="J383" i="5"/>
  <c r="J379" i="5"/>
  <c r="J375" i="5"/>
  <c r="J371" i="5"/>
  <c r="J367" i="5"/>
  <c r="J359" i="5"/>
  <c r="J355" i="5"/>
  <c r="J351" i="5"/>
  <c r="J347" i="5"/>
  <c r="J343" i="5"/>
  <c r="J339" i="5"/>
  <c r="J335" i="5"/>
  <c r="J327" i="5"/>
  <c r="J323" i="5"/>
  <c r="J319" i="5"/>
  <c r="J315" i="5"/>
  <c r="J311" i="5"/>
  <c r="J307" i="5"/>
  <c r="J295" i="5"/>
  <c r="J291" i="5"/>
  <c r="J287" i="5"/>
  <c r="J283" i="5"/>
  <c r="J279" i="5"/>
  <c r="J275" i="5"/>
  <c r="J267" i="5"/>
  <c r="J263" i="5"/>
  <c r="J255" i="5"/>
  <c r="J251" i="5"/>
  <c r="J247" i="5"/>
  <c r="J243" i="5"/>
  <c r="J239" i="5"/>
  <c r="J235" i="5"/>
  <c r="J227" i="5"/>
  <c r="J223" i="5"/>
  <c r="J219" i="5"/>
  <c r="J215" i="5"/>
  <c r="J211" i="5"/>
  <c r="J207" i="5"/>
  <c r="J199" i="5"/>
  <c r="J195" i="5"/>
  <c r="J191" i="5"/>
  <c r="J187" i="5"/>
  <c r="J179" i="5"/>
  <c r="J175" i="5"/>
  <c r="J171" i="5"/>
  <c r="J167" i="5"/>
  <c r="J163" i="5"/>
  <c r="J159" i="5"/>
  <c r="J151" i="5"/>
  <c r="J147" i="5"/>
  <c r="J143" i="5"/>
  <c r="J139" i="5"/>
  <c r="J135" i="5"/>
  <c r="J131" i="5"/>
  <c r="J127" i="5"/>
  <c r="J123" i="5"/>
  <c r="J119" i="5"/>
  <c r="J6058" i="5"/>
  <c r="J6054" i="5"/>
  <c r="J6050" i="5"/>
  <c r="J6046" i="5"/>
  <c r="J6042" i="5"/>
  <c r="J6038" i="5"/>
  <c r="J6034" i="5"/>
  <c r="J6030" i="5"/>
  <c r="J6022" i="5"/>
  <c r="J6018" i="5"/>
  <c r="J6014" i="5"/>
  <c r="J6010" i="5"/>
  <c r="J6006" i="5"/>
  <c r="J6002" i="5"/>
  <c r="J5994" i="5"/>
  <c r="J5986" i="5"/>
  <c r="J5982" i="5"/>
  <c r="J5978" i="5"/>
  <c r="J5974" i="5"/>
  <c r="J5970" i="5"/>
  <c r="J5966" i="5"/>
  <c r="J5962" i="5"/>
  <c r="J5958" i="5"/>
  <c r="J5954" i="5"/>
  <c r="J5950" i="5"/>
  <c r="J5946" i="5"/>
  <c r="J5942" i="5"/>
  <c r="J5938" i="5"/>
  <c r="J5934" i="5"/>
  <c r="J5926" i="5"/>
  <c r="J5922" i="5"/>
  <c r="J5918" i="5"/>
  <c r="J5914" i="5"/>
  <c r="J5906" i="5"/>
  <c r="J5898" i="5"/>
  <c r="J5894" i="5"/>
  <c r="J5890" i="5"/>
  <c r="J5886" i="5"/>
  <c r="J5882" i="5"/>
  <c r="J5874" i="5"/>
  <c r="J5870" i="5"/>
  <c r="J5866" i="5"/>
  <c r="J5862" i="5"/>
  <c r="J5858" i="5"/>
  <c r="J5854" i="5"/>
  <c r="J5846" i="5"/>
  <c r="J5842" i="5"/>
  <c r="J5838" i="5"/>
  <c r="J5834" i="5"/>
  <c r="J5826" i="5"/>
  <c r="J5822" i="5"/>
  <c r="J5818" i="5"/>
  <c r="J5814" i="5"/>
  <c r="J5810" i="5"/>
  <c r="J5806" i="5"/>
  <c r="J5802" i="5"/>
  <c r="J5798" i="5"/>
  <c r="J5794" i="5"/>
  <c r="J5782" i="5"/>
  <c r="J5778" i="5"/>
  <c r="J5774" i="5"/>
  <c r="J5770" i="5"/>
  <c r="J5762" i="5"/>
  <c r="J5758" i="5"/>
  <c r="J5754" i="5"/>
  <c r="J5746" i="5"/>
  <c r="J5738" i="5"/>
  <c r="J5734" i="5"/>
  <c r="J5730" i="5"/>
  <c r="J5726" i="5"/>
  <c r="J5722" i="5"/>
  <c r="J5714" i="5"/>
  <c r="J5710" i="5"/>
  <c r="J5706" i="5"/>
  <c r="J5702" i="5"/>
  <c r="J5698" i="5"/>
  <c r="J5694" i="5"/>
  <c r="J5690" i="5"/>
  <c r="J5686" i="5"/>
  <c r="J5678" i="5"/>
  <c r="J5674" i="5"/>
  <c r="J5666" i="5"/>
  <c r="J5662" i="5"/>
  <c r="J5658" i="5"/>
  <c r="J5654" i="5"/>
  <c r="J5650" i="5"/>
  <c r="J5646" i="5"/>
  <c r="J5642" i="5"/>
  <c r="J5638" i="5"/>
  <c r="J5630" i="5"/>
  <c r="J5622" i="5"/>
  <c r="J5618" i="5"/>
  <c r="J5614" i="5"/>
  <c r="J5606" i="5"/>
  <c r="J5594" i="5"/>
  <c r="J5590" i="5"/>
  <c r="J5586" i="5"/>
  <c r="J5582" i="5"/>
  <c r="J5578" i="5"/>
  <c r="J5574" i="5"/>
  <c r="J5570" i="5"/>
  <c r="J5566" i="5"/>
  <c r="J5558" i="5"/>
  <c r="J5554" i="5"/>
  <c r="J5550" i="5"/>
  <c r="J5542" i="5"/>
  <c r="J5538" i="5"/>
  <c r="J5534" i="5"/>
  <c r="J5530" i="5"/>
  <c r="J5526" i="5"/>
  <c r="J5522" i="5"/>
  <c r="J5518" i="5"/>
  <c r="J5514" i="5"/>
  <c r="J5510" i="5"/>
  <c r="J5506" i="5"/>
  <c r="J5502" i="5"/>
  <c r="J5494" i="5"/>
  <c r="J5490" i="5"/>
  <c r="J5486" i="5"/>
  <c r="J5482" i="5"/>
  <c r="J5478" i="5"/>
  <c r="J5474" i="5"/>
  <c r="J5470" i="5"/>
  <c r="J5466" i="5"/>
  <c r="J5462" i="5"/>
  <c r="J5458" i="5"/>
  <c r="J5454" i="5"/>
  <c r="J5450" i="5"/>
  <c r="J5446" i="5"/>
  <c r="J5442" i="5"/>
  <c r="J5434" i="5"/>
  <c r="J5430" i="5"/>
  <c r="J5426" i="5"/>
  <c r="J5418" i="5"/>
  <c r="J5414" i="5"/>
  <c r="J5410" i="5"/>
  <c r="J5406" i="5"/>
  <c r="J5402" i="5"/>
  <c r="J5398" i="5"/>
  <c r="J5394" i="5"/>
  <c r="J5390" i="5"/>
  <c r="J5386" i="5"/>
  <c r="J5382" i="5"/>
  <c r="J5366" i="5"/>
  <c r="J5362" i="5"/>
  <c r="J5358" i="5"/>
  <c r="J5354" i="5"/>
  <c r="J5350" i="5"/>
  <c r="J5342" i="5"/>
  <c r="J5338" i="5"/>
  <c r="J5334" i="5"/>
  <c r="J5330" i="5"/>
  <c r="J5326" i="5"/>
  <c r="J5322" i="5"/>
  <c r="J5314" i="5"/>
  <c r="J5310" i="5"/>
  <c r="J5306" i="5"/>
  <c r="J5302" i="5"/>
  <c r="J5298" i="5"/>
  <c r="J5294" i="5"/>
  <c r="J5290" i="5"/>
  <c r="J5282" i="5"/>
  <c r="J5278" i="5"/>
  <c r="J5274" i="5"/>
  <c r="J5270" i="5"/>
  <c r="J5266" i="5"/>
  <c r="J5258" i="5"/>
  <c r="J5254" i="5"/>
  <c r="J5250" i="5"/>
  <c r="J5246" i="5"/>
  <c r="J5238" i="5"/>
  <c r="J5234" i="5"/>
  <c r="J5230" i="5"/>
  <c r="J5226" i="5"/>
  <c r="J5222" i="5"/>
  <c r="J5218" i="5"/>
  <c r="J5214" i="5"/>
  <c r="J5210" i="5"/>
  <c r="J5206" i="5"/>
  <c r="J5198" i="5"/>
  <c r="J5194" i="5"/>
  <c r="J5190" i="5"/>
  <c r="J5186" i="5"/>
  <c r="J5182" i="5"/>
  <c r="J5178" i="5"/>
  <c r="J5170" i="5"/>
  <c r="J5166" i="5"/>
  <c r="J5158" i="5"/>
  <c r="J5154" i="5"/>
  <c r="J5150" i="5"/>
  <c r="J5146" i="5"/>
  <c r="J5138" i="5"/>
  <c r="J5130" i="5"/>
  <c r="J5122" i="5"/>
  <c r="J5114" i="5"/>
  <c r="J5106" i="5"/>
  <c r="J5102" i="5"/>
  <c r="J5098" i="5"/>
  <c r="J5094" i="5"/>
  <c r="J5086" i="5"/>
  <c r="J5082" i="5"/>
  <c r="J5074" i="5"/>
  <c r="J5070" i="5"/>
  <c r="J5066" i="5"/>
  <c r="J5062" i="5"/>
  <c r="J5058" i="5"/>
  <c r="J5054" i="5"/>
  <c r="J5050" i="5"/>
  <c r="J5046" i="5"/>
  <c r="J5042" i="5"/>
  <c r="J5038" i="5"/>
  <c r="J5034" i="5"/>
  <c r="J5030" i="5"/>
  <c r="J5026" i="5"/>
  <c r="J5022" i="5"/>
  <c r="J5018" i="5"/>
  <c r="J5014" i="5"/>
  <c r="J5010" i="5"/>
  <c r="J5002" i="5"/>
  <c r="J4998" i="5"/>
  <c r="J4994" i="5"/>
  <c r="J4986" i="5"/>
  <c r="J4982" i="5"/>
  <c r="J4978" i="5"/>
  <c r="J4974" i="5"/>
  <c r="J4970" i="5"/>
  <c r="J4966" i="5"/>
  <c r="J4962" i="5"/>
  <c r="J4954" i="5"/>
  <c r="J4950" i="5"/>
  <c r="J4946" i="5"/>
  <c r="J4942" i="5"/>
  <c r="J4938" i="5"/>
  <c r="J4934" i="5"/>
  <c r="J4930" i="5"/>
  <c r="J4926" i="5"/>
  <c r="J4922" i="5"/>
  <c r="J4918" i="5"/>
  <c r="J4910" i="5"/>
  <c r="J4906" i="5"/>
  <c r="J4902" i="5"/>
  <c r="J4890" i="5"/>
  <c r="J4882" i="5"/>
  <c r="J4878" i="5"/>
  <c r="J4870" i="5"/>
  <c r="J4862" i="5"/>
  <c r="J4858" i="5"/>
  <c r="J4854" i="5"/>
  <c r="J4850" i="5"/>
  <c r="J4842" i="5"/>
  <c r="J4838" i="5"/>
  <c r="J4834" i="5"/>
  <c r="J4826" i="5"/>
  <c r="J4822" i="5"/>
  <c r="J4818" i="5"/>
  <c r="J4814" i="5"/>
  <c r="J4810" i="5"/>
  <c r="J4806" i="5"/>
  <c r="J4798" i="5"/>
  <c r="J4794" i="5"/>
  <c r="J4790" i="5"/>
  <c r="J4786" i="5"/>
  <c r="J4782" i="5"/>
  <c r="J4778" i="5"/>
  <c r="J4774" i="5"/>
  <c r="J4770" i="5"/>
  <c r="J4762" i="5"/>
  <c r="J4758" i="5"/>
  <c r="J4754" i="5"/>
  <c r="J4750" i="5"/>
  <c r="J4742" i="5"/>
  <c r="J4738" i="5"/>
  <c r="J4734" i="5"/>
  <c r="J4730" i="5"/>
  <c r="J4726" i="5"/>
  <c r="J4722" i="5"/>
  <c r="J4718" i="5"/>
  <c r="J4714" i="5"/>
  <c r="J4710" i="5"/>
  <c r="J4706" i="5"/>
  <c r="J4702" i="5"/>
  <c r="J4698" i="5"/>
  <c r="J4694" i="5"/>
  <c r="J4686" i="5"/>
  <c r="J4682" i="5"/>
  <c r="J4678" i="5"/>
  <c r="J4674" i="5"/>
  <c r="J4670" i="5"/>
  <c r="J4666" i="5"/>
  <c r="J4662" i="5"/>
  <c r="J4658" i="5"/>
  <c r="J4650" i="5"/>
  <c r="J4646" i="5"/>
  <c r="J4642" i="5"/>
  <c r="J4638" i="5"/>
  <c r="J4634" i="5"/>
  <c r="J4630" i="5"/>
  <c r="J4626" i="5"/>
  <c r="J4622" i="5"/>
  <c r="J4618" i="5"/>
  <c r="J4614" i="5"/>
  <c r="J4610" i="5"/>
  <c r="J4602" i="5"/>
  <c r="J4594" i="5"/>
  <c r="J4590" i="5"/>
  <c r="J4582" i="5"/>
  <c r="J4578" i="5"/>
  <c r="J4574" i="5"/>
  <c r="J4570" i="5"/>
  <c r="J4562" i="5"/>
  <c r="J4558" i="5"/>
  <c r="J4554" i="5"/>
  <c r="J4550" i="5"/>
  <c r="J4546" i="5"/>
  <c r="J4542" i="5"/>
  <c r="J4538" i="5"/>
  <c r="J4534" i="5"/>
  <c r="J4530" i="5"/>
  <c r="J4526" i="5"/>
  <c r="J4522" i="5"/>
  <c r="J4514" i="5"/>
  <c r="J4510" i="5"/>
  <c r="J4506" i="5"/>
  <c r="J4502" i="5"/>
  <c r="J4498" i="5"/>
  <c r="J4494" i="5"/>
  <c r="J4490" i="5"/>
  <c r="J4486" i="5"/>
  <c r="J4482" i="5"/>
  <c r="J4474" i="5"/>
  <c r="J4470" i="5"/>
  <c r="J4466" i="5"/>
  <c r="J4458" i="5"/>
  <c r="J4454" i="5"/>
  <c r="J4450" i="5"/>
  <c r="J4446" i="5"/>
  <c r="J4442" i="5"/>
  <c r="J4438" i="5"/>
  <c r="J4434" i="5"/>
  <c r="J4430" i="5"/>
  <c r="J4422" i="5"/>
  <c r="J4418" i="5"/>
  <c r="J4414" i="5"/>
  <c r="J4410" i="5"/>
  <c r="J4402" i="5"/>
  <c r="J4398" i="5"/>
  <c r="J4390" i="5"/>
  <c r="J4386" i="5"/>
  <c r="J4382" i="5"/>
  <c r="J4378" i="5"/>
  <c r="J4374" i="5"/>
  <c r="J4370" i="5"/>
  <c r="J4366" i="5"/>
  <c r="J4358" i="5"/>
  <c r="J4354" i="5"/>
  <c r="J4342" i="5"/>
  <c r="J4338" i="5"/>
  <c r="J4330" i="5"/>
  <c r="J4326" i="5"/>
  <c r="J4322" i="5"/>
  <c r="J4318" i="5"/>
  <c r="J4314" i="5"/>
  <c r="J4310" i="5"/>
  <c r="J4306" i="5"/>
  <c r="J4302" i="5"/>
  <c r="J4298" i="5"/>
  <c r="J4294" i="5"/>
  <c r="J4290" i="5"/>
  <c r="J4286" i="5"/>
  <c r="J4282" i="5"/>
  <c r="J4278" i="5"/>
  <c r="J4274" i="5"/>
  <c r="J4270" i="5"/>
  <c r="J4266" i="5"/>
  <c r="J4262" i="5"/>
  <c r="J4258" i="5"/>
  <c r="J4254" i="5"/>
  <c r="J4250" i="5"/>
  <c r="J4242" i="5"/>
  <c r="J4238" i="5"/>
  <c r="J4234" i="5"/>
  <c r="J4230" i="5"/>
  <c r="J4222" i="5"/>
  <c r="J4214" i="5"/>
  <c r="J4210" i="5"/>
  <c r="J4206" i="5"/>
  <c r="J4202" i="5"/>
  <c r="J4194" i="5"/>
  <c r="J4190" i="5"/>
  <c r="J4186" i="5"/>
  <c r="J4182" i="5"/>
  <c r="J4178" i="5"/>
  <c r="J4174" i="5"/>
  <c r="J4166" i="5"/>
  <c r="J4162" i="5"/>
  <c r="J4158" i="5"/>
  <c r="J4154" i="5"/>
  <c r="J4146" i="5"/>
  <c r="J4142" i="5"/>
  <c r="J4138" i="5"/>
  <c r="J4134" i="5"/>
  <c r="J4130" i="5"/>
  <c r="J4126" i="5"/>
  <c r="J4122" i="5"/>
  <c r="J4118" i="5"/>
  <c r="J4114" i="5"/>
  <c r="J4110" i="5"/>
  <c r="J4106" i="5"/>
  <c r="J4102" i="5"/>
  <c r="J4094" i="5"/>
  <c r="J4090" i="5"/>
  <c r="J4082" i="5"/>
  <c r="J4078" i="5"/>
  <c r="J4074" i="5"/>
  <c r="J4070" i="5"/>
  <c r="J4066" i="5"/>
  <c r="J4058" i="5"/>
  <c r="J4054" i="5"/>
  <c r="J4046" i="5"/>
  <c r="J4042" i="5"/>
  <c r="J4038" i="5"/>
  <c r="J4034" i="5"/>
  <c r="J4030" i="5"/>
  <c r="J4026" i="5"/>
  <c r="J4022" i="5"/>
  <c r="J4018" i="5"/>
  <c r="J4014" i="5"/>
  <c r="J4010" i="5"/>
  <c r="J4006" i="5"/>
  <c r="J4002" i="5"/>
  <c r="J3998" i="5"/>
  <c r="J3994" i="5"/>
  <c r="J3990" i="5"/>
  <c r="J3986" i="5"/>
  <c r="J3982" i="5"/>
  <c r="J3978" i="5"/>
  <c r="J3974" i="5"/>
  <c r="J3970" i="5"/>
  <c r="J3966" i="5"/>
  <c r="J3962" i="5"/>
  <c r="J3958" i="5"/>
  <c r="J3954" i="5"/>
  <c r="J3950" i="5"/>
  <c r="J3946" i="5"/>
  <c r="J3938" i="5"/>
  <c r="J3934" i="5"/>
  <c r="J3930" i="5"/>
  <c r="J3926" i="5"/>
  <c r="J3922" i="5"/>
  <c r="J3918" i="5"/>
  <c r="J3914" i="5"/>
  <c r="J3910" i="5"/>
  <c r="J3906" i="5"/>
  <c r="J3902" i="5"/>
  <c r="J3898" i="5"/>
  <c r="J3894" i="5"/>
  <c r="J3890" i="5"/>
  <c r="J3886" i="5"/>
  <c r="J3882" i="5"/>
  <c r="J3874" i="5"/>
  <c r="J3870" i="5"/>
  <c r="J3862" i="5"/>
  <c r="J3858" i="5"/>
  <c r="J3854" i="5"/>
  <c r="J3850" i="5"/>
  <c r="J3846" i="5"/>
  <c r="J3842" i="5"/>
  <c r="J3838" i="5"/>
  <c r="J3834" i="5"/>
  <c r="J3830" i="5"/>
  <c r="J3826" i="5"/>
  <c r="J3818" i="5"/>
  <c r="J3814" i="5"/>
  <c r="J3810" i="5"/>
  <c r="J3806" i="5"/>
  <c r="J3802" i="5"/>
  <c r="J3798" i="5"/>
  <c r="J3794" i="5"/>
  <c r="J3790" i="5"/>
  <c r="J3786" i="5"/>
  <c r="J3782" i="5"/>
  <c r="J3778" i="5"/>
  <c r="J3770" i="5"/>
  <c r="J3766" i="5"/>
  <c r="J3758" i="5"/>
  <c r="J3754" i="5"/>
  <c r="J3746" i="5"/>
  <c r="J3742" i="5"/>
  <c r="J3738" i="5"/>
  <c r="J3734" i="5"/>
  <c r="J3730" i="5"/>
  <c r="J3726" i="5"/>
  <c r="J3718" i="5"/>
  <c r="J3714" i="5"/>
  <c r="J3706" i="5"/>
  <c r="J3702" i="5"/>
  <c r="J3698" i="5"/>
  <c r="J3694" i="5"/>
  <c r="J3690" i="5"/>
  <c r="J3686" i="5"/>
  <c r="J3682" i="5"/>
  <c r="J3678" i="5"/>
  <c r="J3674" i="5"/>
  <c r="J3670" i="5"/>
  <c r="J3666" i="5"/>
  <c r="J3662" i="5"/>
  <c r="J3658" i="5"/>
  <c r="J3650" i="5"/>
  <c r="J3646" i="5"/>
  <c r="J3642" i="5"/>
  <c r="J3638" i="5"/>
  <c r="J3634" i="5"/>
  <c r="J3626" i="5"/>
  <c r="J3622" i="5"/>
  <c r="J3614" i="5"/>
  <c r="J3610" i="5"/>
  <c r="J3606" i="5"/>
  <c r="J3602" i="5"/>
  <c r="J3598" i="5"/>
  <c r="J3594" i="5"/>
  <c r="J3590" i="5"/>
  <c r="J3586" i="5"/>
  <c r="J3582" i="5"/>
  <c r="J3578" i="5"/>
  <c r="J3574" i="5"/>
  <c r="J3570" i="5"/>
  <c r="J3566" i="5"/>
  <c r="J3562" i="5"/>
  <c r="J3558" i="5"/>
  <c r="J3554" i="5"/>
  <c r="J3546" i="5"/>
  <c r="J3542" i="5"/>
  <c r="J3534" i="5"/>
  <c r="J3530" i="5"/>
  <c r="J3518" i="5"/>
  <c r="J3514" i="5"/>
  <c r="J3510" i="5"/>
  <c r="J3502" i="5"/>
  <c r="J3498" i="5"/>
  <c r="J3494" i="5"/>
  <c r="J3490" i="5"/>
  <c r="J3486" i="5"/>
  <c r="J3482" i="5"/>
  <c r="J3478" i="5"/>
  <c r="J3474" i="5"/>
  <c r="J3470" i="5"/>
  <c r="J3466" i="5"/>
  <c r="J3462" i="5"/>
  <c r="J3458" i="5"/>
  <c r="J3454" i="5"/>
  <c r="J3450" i="5"/>
  <c r="J3446" i="5"/>
  <c r="J3442" i="5"/>
  <c r="J3430" i="5"/>
  <c r="J3426" i="5"/>
  <c r="J3422" i="5"/>
  <c r="J3414" i="5"/>
  <c r="J3410" i="5"/>
  <c r="J3394" i="5"/>
  <c r="J3390" i="5"/>
  <c r="J3386" i="5"/>
  <c r="J3382" i="5"/>
  <c r="J3378" i="5"/>
  <c r="J3370" i="5"/>
  <c r="J3366" i="5"/>
  <c r="J3362" i="5"/>
  <c r="J3358" i="5"/>
  <c r="J3354" i="5"/>
  <c r="J3350" i="5"/>
  <c r="J3346" i="5"/>
  <c r="J3342" i="5"/>
  <c r="J3338" i="5"/>
  <c r="J3334" i="5"/>
  <c r="J3330" i="5"/>
  <c r="J3326" i="5"/>
  <c r="J3322" i="5"/>
  <c r="J3314" i="5"/>
  <c r="J3306" i="5"/>
  <c r="J3302" i="5"/>
  <c r="J3298" i="5"/>
  <c r="J3294" i="5"/>
  <c r="J3290" i="5"/>
  <c r="J3286" i="5"/>
  <c r="J3282" i="5"/>
  <c r="J3278" i="5"/>
  <c r="J3270" i="5"/>
  <c r="J3266" i="5"/>
  <c r="J3262" i="5"/>
  <c r="J3258" i="5"/>
  <c r="J3254" i="5"/>
  <c r="J3250" i="5"/>
  <c r="J3242" i="5"/>
  <c r="J3238" i="5"/>
  <c r="J3234" i="5"/>
  <c r="J3230" i="5"/>
  <c r="J3226" i="5"/>
  <c r="J3222" i="5"/>
  <c r="J3218" i="5"/>
  <c r="J3214" i="5"/>
  <c r="J3210" i="5"/>
  <c r="J3206" i="5"/>
  <c r="J3202" i="5"/>
  <c r="J3198" i="5"/>
  <c r="J3194" i="5"/>
  <c r="J3186" i="5"/>
  <c r="J3174" i="5"/>
  <c r="J3170" i="5"/>
  <c r="J3166" i="5"/>
  <c r="J3162" i="5"/>
  <c r="J3154" i="5"/>
  <c r="J3142" i="5"/>
  <c r="J3138" i="5"/>
  <c r="J3134" i="5"/>
  <c r="J3130" i="5"/>
  <c r="J3126" i="5"/>
  <c r="J3122" i="5"/>
  <c r="J3114" i="5"/>
  <c r="J3110" i="5"/>
  <c r="J3106" i="5"/>
  <c r="J3102" i="5"/>
  <c r="J3098" i="5"/>
  <c r="J3094" i="5"/>
  <c r="J3082" i="5"/>
  <c r="J3078" i="5"/>
  <c r="J3074" i="5"/>
  <c r="J3070" i="5"/>
  <c r="J3066" i="5"/>
  <c r="J3062" i="5"/>
  <c r="J3058" i="5"/>
  <c r="J3050" i="5"/>
  <c r="J3046" i="5"/>
  <c r="J3042" i="5"/>
  <c r="J3038" i="5"/>
  <c r="J3034" i="5"/>
  <c r="J3030" i="5"/>
  <c r="J3026" i="5"/>
  <c r="J3022" i="5"/>
  <c r="J3018" i="5"/>
  <c r="J3014" i="5"/>
  <c r="J3006" i="5"/>
  <c r="J3002" i="5"/>
  <c r="J2998" i="5"/>
  <c r="J2994" i="5"/>
  <c r="J2990" i="5"/>
  <c r="J2986" i="5"/>
  <c r="J2982" i="5"/>
  <c r="J2978" i="5"/>
  <c r="J2974" i="5"/>
  <c r="J2966" i="5"/>
  <c r="J2962" i="5"/>
  <c r="J2958" i="5"/>
  <c r="J2954" i="5"/>
  <c r="J2950" i="5"/>
  <c r="J2946" i="5"/>
  <c r="J2938" i="5"/>
  <c r="J2934" i="5"/>
  <c r="J2930" i="5"/>
  <c r="J2926" i="5"/>
  <c r="J2922" i="5"/>
  <c r="J2918" i="5"/>
  <c r="J2914" i="5"/>
  <c r="J2910" i="5"/>
  <c r="J2906" i="5"/>
  <c r="J2902" i="5"/>
  <c r="J2898" i="5"/>
  <c r="J2894" i="5"/>
  <c r="J2890" i="5"/>
  <c r="J2886" i="5"/>
  <c r="J2878" i="5"/>
  <c r="J2874" i="5"/>
  <c r="J2870" i="5"/>
  <c r="J2866" i="5"/>
  <c r="J2858" i="5"/>
  <c r="J2854" i="5"/>
  <c r="J2850" i="5"/>
  <c r="J2846" i="5"/>
  <c r="J2842" i="5"/>
  <c r="J2838" i="5"/>
  <c r="J2830" i="5"/>
  <c r="J2826" i="5"/>
  <c r="J2818" i="5"/>
  <c r="J2814" i="5"/>
  <c r="J2810" i="5"/>
  <c r="J2806" i="5"/>
  <c r="J2802" i="5"/>
  <c r="J2798" i="5"/>
  <c r="J2794" i="5"/>
  <c r="J2790" i="5"/>
  <c r="J2786" i="5"/>
  <c r="J2782" i="5"/>
  <c r="J2778" i="5"/>
  <c r="J2774" i="5"/>
  <c r="J2770" i="5"/>
  <c r="J2766" i="5"/>
  <c r="J2762" i="5"/>
  <c r="J2758" i="5"/>
  <c r="J2754" i="5"/>
  <c r="J2750" i="5"/>
  <c r="J2746" i="5"/>
  <c r="J2738" i="5"/>
  <c r="J2734" i="5"/>
  <c r="J2730" i="5"/>
  <c r="J2726" i="5"/>
  <c r="J2718" i="5"/>
  <c r="J2714" i="5"/>
  <c r="J2710" i="5"/>
  <c r="J2706" i="5"/>
  <c r="J2702" i="5"/>
  <c r="J2698" i="5"/>
  <c r="J2694" i="5"/>
  <c r="J2690" i="5"/>
  <c r="J2686" i="5"/>
  <c r="J2678" i="5"/>
  <c r="J2666" i="5"/>
  <c r="J2662" i="5"/>
  <c r="J2658" i="5"/>
  <c r="J2654" i="5"/>
  <c r="J2650" i="5"/>
  <c r="J2646" i="5"/>
  <c r="J2642" i="5"/>
  <c r="J2638" i="5"/>
  <c r="J2634" i="5"/>
  <c r="J2630" i="5"/>
  <c r="J2626" i="5"/>
  <c r="J2622" i="5"/>
  <c r="J2618" i="5"/>
  <c r="J2614" i="5"/>
  <c r="J2610" i="5"/>
  <c r="J2606" i="5"/>
  <c r="J837" i="5"/>
  <c r="J833" i="5"/>
  <c r="J825" i="5"/>
  <c r="J821" i="5"/>
  <c r="J817" i="5"/>
  <c r="J813" i="5"/>
  <c r="J809" i="5"/>
  <c r="J805" i="5"/>
  <c r="J801" i="5"/>
  <c r="J797" i="5"/>
  <c r="J793" i="5"/>
  <c r="J789" i="5"/>
  <c r="J785" i="5"/>
  <c r="J781" i="5"/>
  <c r="J777" i="5"/>
  <c r="J773" i="5"/>
  <c r="J769" i="5"/>
  <c r="J761" i="5"/>
  <c r="J757" i="5"/>
  <c r="J749" i="5"/>
  <c r="J745" i="5"/>
  <c r="J737" i="5"/>
  <c r="J729" i="5"/>
  <c r="J725" i="5"/>
  <c r="J721" i="5"/>
  <c r="J717" i="5"/>
  <c r="J709" i="5"/>
  <c r="J705" i="5"/>
  <c r="J701" i="5"/>
  <c r="J697" i="5"/>
  <c r="J689" i="5"/>
  <c r="J685" i="5"/>
  <c r="J681" i="5"/>
  <c r="J677" i="5"/>
  <c r="J673" i="5"/>
  <c r="J665" i="5"/>
  <c r="J661" i="5"/>
  <c r="J657" i="5"/>
  <c r="J649" i="5"/>
  <c r="J645" i="5"/>
  <c r="J641" i="5"/>
  <c r="J637" i="5"/>
  <c r="J633" i="5"/>
  <c r="J629" i="5"/>
  <c r="J621" i="5"/>
  <c r="J617" i="5"/>
  <c r="J613" i="5"/>
  <c r="J609" i="5"/>
  <c r="J605" i="5"/>
  <c r="J601" i="5"/>
  <c r="J597" i="5"/>
  <c r="J585" i="5"/>
  <c r="J581" i="5"/>
  <c r="J577" i="5"/>
  <c r="J569" i="5"/>
  <c r="J565" i="5"/>
  <c r="J561" i="5"/>
  <c r="J557" i="5"/>
  <c r="J553" i="5"/>
  <c r="J549" i="5"/>
  <c r="J545" i="5"/>
  <c r="J541" i="5"/>
  <c r="J537" i="5"/>
  <c r="J533" i="5"/>
  <c r="J529" i="5"/>
  <c r="J525" i="5"/>
  <c r="J521" i="5"/>
  <c r="J517" i="5"/>
  <c r="J513" i="5"/>
  <c r="J509" i="5"/>
  <c r="J505" i="5"/>
  <c r="J493" i="5"/>
  <c r="J489" i="5"/>
  <c r="J485" i="5"/>
  <c r="J473" i="5"/>
  <c r="J469" i="5"/>
  <c r="J465" i="5"/>
  <c r="J461" i="5"/>
  <c r="J457" i="5"/>
  <c r="J453" i="5"/>
  <c r="J445" i="5"/>
  <c r="J441" i="5"/>
  <c r="J437" i="5"/>
  <c r="J433" i="5"/>
  <c r="J429" i="5"/>
  <c r="J425" i="5"/>
  <c r="J421" i="5"/>
  <c r="J417" i="5"/>
  <c r="J413" i="5"/>
  <c r="J409" i="5"/>
  <c r="J405" i="5"/>
  <c r="J401" i="5"/>
  <c r="J397" i="5"/>
  <c r="J393" i="5"/>
  <c r="J389" i="5"/>
  <c r="J385" i="5"/>
  <c r="J381" i="5"/>
  <c r="J373" i="5"/>
  <c r="J369" i="5"/>
  <c r="J365" i="5"/>
  <c r="J361" i="5"/>
  <c r="J357" i="5"/>
  <c r="J353" i="5"/>
  <c r="J349" i="5"/>
  <c r="J345" i="5"/>
  <c r="J341" i="5"/>
  <c r="J337" i="5"/>
  <c r="J333" i="5"/>
  <c r="J329" i="5"/>
  <c r="J325" i="5"/>
  <c r="J321" i="5"/>
  <c r="J317" i="5"/>
  <c r="J309" i="5"/>
  <c r="J305" i="5"/>
  <c r="J301" i="5"/>
  <c r="J297" i="5"/>
  <c r="J289" i="5"/>
  <c r="J285" i="5"/>
  <c r="J281" i="5"/>
  <c r="J273" i="5"/>
  <c r="J269" i="5"/>
  <c r="J265" i="5"/>
  <c r="J261" i="5"/>
  <c r="J257" i="5"/>
  <c r="J253" i="5"/>
  <c r="J249" i="5"/>
  <c r="J245" i="5"/>
  <c r="J241" i="5"/>
  <c r="J237" i="5"/>
  <c r="J233" i="5"/>
  <c r="J229" i="5"/>
  <c r="J221" i="5"/>
  <c r="J217" i="5"/>
  <c r="J213" i="5"/>
  <c r="J209" i="5"/>
  <c r="J205" i="5"/>
  <c r="J201" i="5"/>
  <c r="J197" i="5"/>
  <c r="J193" i="5"/>
  <c r="J189" i="5"/>
  <c r="J185" i="5"/>
  <c r="J181" i="5"/>
  <c r="J177" i="5"/>
  <c r="J173" i="5"/>
  <c r="J169" i="5"/>
  <c r="J165" i="5"/>
  <c r="J157" i="5"/>
  <c r="J153" i="5"/>
  <c r="J149" i="5"/>
  <c r="J145" i="5"/>
  <c r="J141" i="5"/>
  <c r="J137" i="5"/>
  <c r="J133" i="5"/>
  <c r="J129" i="5"/>
  <c r="J125" i="5"/>
  <c r="J121" i="5"/>
  <c r="J117" i="5"/>
  <c r="J113" i="5"/>
  <c r="J109" i="5"/>
  <c r="J105" i="5"/>
  <c r="J101" i="5"/>
  <c r="J97" i="5"/>
  <c r="J89" i="5"/>
  <c r="J85" i="5"/>
  <c r="J81" i="5"/>
  <c r="J77" i="5"/>
  <c r="J73" i="5"/>
  <c r="J69" i="5"/>
  <c r="J65" i="5"/>
  <c r="J61" i="5"/>
  <c r="J53" i="5"/>
  <c r="J49" i="5"/>
  <c r="J41" i="5"/>
  <c r="J37" i="5"/>
  <c r="J33" i="5"/>
  <c r="J29" i="5"/>
  <c r="J25" i="5"/>
  <c r="J21" i="5"/>
  <c r="J17" i="5"/>
  <c r="J13" i="5"/>
  <c r="J9" i="5"/>
  <c r="J5" i="5"/>
  <c r="J107" i="5"/>
  <c r="J103" i="5"/>
  <c r="J95" i="5"/>
  <c r="J91" i="5"/>
  <c r="J87" i="5"/>
  <c r="J83" i="5"/>
  <c r="J79" i="5"/>
  <c r="J71" i="5"/>
  <c r="J67" i="5"/>
  <c r="J63" i="5"/>
  <c r="J59" i="5"/>
  <c r="J55" i="5"/>
  <c r="J51" i="5"/>
  <c r="J47" i="5"/>
  <c r="J43" i="5"/>
  <c r="J39" i="5"/>
  <c r="J35" i="5"/>
  <c r="J31" i="5"/>
  <c r="J23" i="5"/>
  <c r="J19" i="5"/>
  <c r="J15" i="5"/>
  <c r="J11" i="5"/>
  <c r="J7" i="5"/>
  <c r="J3" i="5"/>
  <c r="J2602" i="5"/>
  <c r="J2598" i="5"/>
  <c r="J2594" i="5"/>
  <c r="J2590" i="5"/>
  <c r="J2586" i="5"/>
  <c r="J2582" i="5"/>
  <c r="J2578" i="5"/>
  <c r="J2574" i="5"/>
  <c r="J2570" i="5"/>
  <c r="J2566" i="5"/>
  <c r="J2562" i="5"/>
  <c r="J2558" i="5"/>
  <c r="J2554" i="5"/>
  <c r="J2550" i="5"/>
  <c r="J2546" i="5"/>
  <c r="J2542" i="5"/>
  <c r="J2538" i="5"/>
  <c r="J2534" i="5"/>
  <c r="J2530" i="5"/>
  <c r="J2522" i="5"/>
  <c r="J2518" i="5"/>
  <c r="J2514" i="5"/>
  <c r="J2510" i="5"/>
  <c r="J2506" i="5"/>
  <c r="J2502" i="5"/>
  <c r="J2494" i="5"/>
  <c r="J2490" i="5"/>
  <c r="J2486" i="5"/>
  <c r="J2482" i="5"/>
  <c r="J2478" i="5"/>
  <c r="J2470" i="5"/>
  <c r="J2466" i="5"/>
  <c r="J2462" i="5"/>
  <c r="J2458" i="5"/>
  <c r="J2454" i="5"/>
  <c r="J2450" i="5"/>
  <c r="J2446" i="5"/>
  <c r="J2438" i="5"/>
  <c r="J2430" i="5"/>
  <c r="J2426" i="5"/>
  <c r="J2418" i="5"/>
  <c r="J2414" i="5"/>
  <c r="J2410" i="5"/>
  <c r="J2406" i="5"/>
  <c r="J2402" i="5"/>
  <c r="J2398" i="5"/>
  <c r="J2394" i="5"/>
  <c r="J2390" i="5"/>
  <c r="J2386" i="5"/>
  <c r="J2382" i="5"/>
  <c r="J2378" i="5"/>
  <c r="J2374" i="5"/>
  <c r="J2366" i="5"/>
  <c r="J2362" i="5"/>
  <c r="J2354" i="5"/>
  <c r="J2350" i="5"/>
  <c r="J2346" i="5"/>
  <c r="J2342" i="5"/>
  <c r="J2338" i="5"/>
  <c r="J2330" i="5"/>
  <c r="J2326" i="5"/>
  <c r="J2322" i="5"/>
  <c r="J2314" i="5"/>
  <c r="J2310" i="5"/>
  <c r="J2306" i="5"/>
  <c r="J2302" i="5"/>
  <c r="J2294" i="5"/>
  <c r="J2290" i="5"/>
  <c r="J2286" i="5"/>
  <c r="J2282" i="5"/>
  <c r="J2278" i="5"/>
  <c r="J2274" i="5"/>
  <c r="J2262" i="5"/>
  <c r="J2254" i="5"/>
  <c r="J2250" i="5"/>
  <c r="J2246" i="5"/>
  <c r="J2242" i="5"/>
  <c r="J2238" i="5"/>
  <c r="J2234" i="5"/>
  <c r="J2230" i="5"/>
  <c r="J2226" i="5"/>
  <c r="J2222" i="5"/>
  <c r="J2218" i="5"/>
  <c r="J2214" i="5"/>
  <c r="J2210" i="5"/>
  <c r="J2206" i="5"/>
  <c r="J2202" i="5"/>
  <c r="J2198" i="5"/>
  <c r="J2194" i="5"/>
  <c r="J2190" i="5"/>
  <c r="J2186" i="5"/>
  <c r="J2182" i="5"/>
  <c r="J2178" i="5"/>
  <c r="J2174" i="5"/>
  <c r="J2170" i="5"/>
  <c r="J2166" i="5"/>
  <c r="J2162" i="5"/>
  <c r="J2158" i="5"/>
  <c r="J2154" i="5"/>
  <c r="J2150" i="5"/>
  <c r="J2146" i="5"/>
  <c r="J2142" i="5"/>
  <c r="J2138" i="5"/>
  <c r="J2134" i="5"/>
  <c r="J2130" i="5"/>
  <c r="J2126" i="5"/>
  <c r="J2122" i="5"/>
  <c r="J2118" i="5"/>
  <c r="J2114" i="5"/>
  <c r="J2110" i="5"/>
  <c r="J2106" i="5"/>
  <c r="J2102" i="5"/>
  <c r="J2098" i="5"/>
  <c r="J2094" i="5"/>
  <c r="J2090" i="5"/>
  <c r="J2086" i="5"/>
  <c r="J2082" i="5"/>
  <c r="J2078" i="5"/>
  <c r="J2070" i="5"/>
  <c r="J2066" i="5"/>
  <c r="J2062" i="5"/>
  <c r="J2054" i="5"/>
  <c r="J2050" i="5"/>
  <c r="J2046" i="5"/>
  <c r="J2042" i="5"/>
  <c r="J2034" i="5"/>
  <c r="J2026" i="5"/>
  <c r="J2022" i="5"/>
  <c r="J2018" i="5"/>
  <c r="J2014" i="5"/>
  <c r="J2010" i="5"/>
  <c r="J2002" i="5"/>
  <c r="J1998" i="5"/>
  <c r="J1994" i="5"/>
  <c r="J1990" i="5"/>
  <c r="J1982" i="5"/>
  <c r="J1978" i="5"/>
  <c r="J1974" i="5"/>
  <c r="J1970" i="5"/>
  <c r="J1962" i="5"/>
  <c r="J1958" i="5"/>
  <c r="J1954" i="5"/>
  <c r="J1950" i="5"/>
  <c r="J1946" i="5"/>
  <c r="J1942" i="5"/>
  <c r="J1938" i="5"/>
  <c r="J1934" i="5"/>
  <c r="J1930" i="5"/>
  <c r="J1926" i="5"/>
  <c r="J1922" i="5"/>
  <c r="J1918" i="5"/>
  <c r="J1914" i="5"/>
  <c r="J1906" i="5"/>
  <c r="J1902" i="5"/>
  <c r="J1898" i="5"/>
  <c r="J1894" i="5"/>
  <c r="J1890" i="5"/>
  <c r="J1882" i="5"/>
  <c r="J1878" i="5"/>
  <c r="J1870" i="5"/>
  <c r="J1866" i="5"/>
  <c r="J1862" i="5"/>
  <c r="J1858" i="5"/>
  <c r="J1854" i="5"/>
  <c r="J1850" i="5"/>
  <c r="J1846" i="5"/>
  <c r="J1842" i="5"/>
  <c r="J1838" i="5"/>
  <c r="J1830" i="5"/>
  <c r="J1826" i="5"/>
  <c r="J1822" i="5"/>
  <c r="J1818" i="5"/>
  <c r="J1814" i="5"/>
  <c r="J1810" i="5"/>
  <c r="J1806" i="5"/>
  <c r="J1802" i="5"/>
  <c r="J1794" i="5"/>
  <c r="J1790" i="5"/>
  <c r="J1782" i="5"/>
  <c r="J1778" i="5"/>
  <c r="J1774" i="5"/>
  <c r="J1770" i="5"/>
  <c r="J1766" i="5"/>
  <c r="J1762" i="5"/>
  <c r="J1754" i="5"/>
  <c r="J1746" i="5"/>
  <c r="J1742" i="5"/>
  <c r="J1738" i="5"/>
  <c r="J1734" i="5"/>
  <c r="J1730" i="5"/>
  <c r="J1726" i="5"/>
  <c r="J1722" i="5"/>
  <c r="J1718" i="5"/>
  <c r="J1714" i="5"/>
  <c r="J1710" i="5"/>
  <c r="J1706" i="5"/>
  <c r="J1698" i="5"/>
  <c r="J1694" i="5"/>
  <c r="J1690" i="5"/>
  <c r="J1686" i="5"/>
  <c r="J1682" i="5"/>
  <c r="J1670" i="5"/>
  <c r="J1666" i="5"/>
  <c r="J1662" i="5"/>
  <c r="J1654" i="5"/>
  <c r="J1650" i="5"/>
  <c r="J1646" i="5"/>
  <c r="J1642" i="5"/>
  <c r="J1638" i="5"/>
  <c r="J1634" i="5"/>
  <c r="J1630" i="5"/>
  <c r="J1626" i="5"/>
  <c r="J1618" i="5"/>
  <c r="J1614" i="5"/>
  <c r="J1606" i="5"/>
  <c r="J1602" i="5"/>
  <c r="J1598" i="5"/>
  <c r="J1594" i="5"/>
  <c r="J1590" i="5"/>
  <c r="J1582" i="5"/>
  <c r="J1578" i="5"/>
  <c r="J1574" i="5"/>
  <c r="J1570" i="5"/>
  <c r="J1562" i="5"/>
  <c r="J1558" i="5"/>
  <c r="J1554" i="5"/>
  <c r="J1550" i="5"/>
  <c r="J1546" i="5"/>
  <c r="J1542" i="5"/>
  <c r="J1538" i="5"/>
  <c r="J1534" i="5"/>
  <c r="J1530" i="5"/>
  <c r="J1526" i="5"/>
  <c r="J1514" i="5"/>
  <c r="J1510" i="5"/>
  <c r="J1506" i="5"/>
  <c r="J1502" i="5"/>
  <c r="J1498" i="5"/>
  <c r="J1494" i="5"/>
  <c r="J1490" i="5"/>
  <c r="J1486" i="5"/>
  <c r="J1482" i="5"/>
  <c r="J1478" i="5"/>
  <c r="J1470" i="5"/>
  <c r="J1466" i="5"/>
  <c r="J1462" i="5"/>
  <c r="J1458" i="5"/>
  <c r="J1454" i="5"/>
  <c r="J1446" i="5"/>
  <c r="J1442" i="5"/>
  <c r="J1438" i="5"/>
  <c r="J1434" i="5"/>
  <c r="J1430" i="5"/>
  <c r="J1426" i="5"/>
  <c r="J1422" i="5"/>
  <c r="J1418" i="5"/>
  <c r="J1414" i="5"/>
  <c r="J1410" i="5"/>
  <c r="J1406" i="5"/>
  <c r="J1402" i="5"/>
  <c r="J1398" i="5"/>
  <c r="J1394" i="5"/>
  <c r="J1386" i="5"/>
  <c r="J1378" i="5"/>
  <c r="J1374" i="5"/>
  <c r="J1370" i="5"/>
  <c r="J1366" i="5"/>
  <c r="J1362" i="5"/>
  <c r="J1354" i="5"/>
  <c r="J1350" i="5"/>
  <c r="J1342" i="5"/>
  <c r="J1338" i="5"/>
  <c r="J1334" i="5"/>
  <c r="J1330" i="5"/>
  <c r="J1326" i="5"/>
  <c r="J1322" i="5"/>
  <c r="J1318" i="5"/>
  <c r="J1310" i="5"/>
  <c r="J1306" i="5"/>
  <c r="J1302" i="5"/>
  <c r="J1298" i="5"/>
  <c r="J1290" i="5"/>
  <c r="J1286" i="5"/>
  <c r="J1282" i="5"/>
  <c r="J1274" i="5"/>
  <c r="J1266" i="5"/>
  <c r="J1262" i="5"/>
  <c r="J1258" i="5"/>
  <c r="J1254" i="5"/>
  <c r="J1246" i="5"/>
  <c r="J1242" i="5"/>
  <c r="J1234" i="5"/>
  <c r="J1230" i="5"/>
  <c r="J1222" i="5"/>
  <c r="J1218" i="5"/>
  <c r="J1214" i="5"/>
  <c r="J1210" i="5"/>
  <c r="J1202" i="5"/>
  <c r="J1198" i="5"/>
  <c r="J1190" i="5"/>
  <c r="J1182" i="5"/>
  <c r="J1174" i="5"/>
  <c r="J1170" i="5"/>
  <c r="J1166" i="5"/>
  <c r="J1162" i="5"/>
  <c r="J1154" i="5"/>
  <c r="J1150" i="5"/>
  <c r="J1146" i="5"/>
  <c r="J1142" i="5"/>
  <c r="J1138" i="5"/>
  <c r="J1134" i="5"/>
  <c r="J1126" i="5"/>
  <c r="J1122" i="5"/>
  <c r="J1118" i="5"/>
  <c r="J1114" i="5"/>
  <c r="J1110" i="5"/>
  <c r="J1106" i="5"/>
  <c r="J1102" i="5"/>
  <c r="J1098" i="5"/>
  <c r="J1090" i="5"/>
  <c r="J1086" i="5"/>
  <c r="J1082" i="5"/>
  <c r="J1078" i="5"/>
  <c r="J1074" i="5"/>
  <c r="J1070" i="5"/>
  <c r="J1066" i="5"/>
  <c r="J1062" i="5"/>
  <c r="J1058" i="5"/>
  <c r="J1054" i="5"/>
  <c r="J1050" i="5"/>
  <c r="J1046" i="5"/>
  <c r="J1042" i="5"/>
  <c r="J1038" i="5"/>
  <c r="J1034" i="5"/>
  <c r="J1026" i="5"/>
  <c r="J1022" i="5"/>
  <c r="J1018" i="5"/>
  <c r="J1014" i="5"/>
  <c r="J1010" i="5"/>
  <c r="J1006" i="5"/>
  <c r="J1002" i="5"/>
  <c r="J998" i="5"/>
  <c r="J994" i="5"/>
  <c r="J990" i="5"/>
  <c r="J982" i="5"/>
  <c r="J978" i="5"/>
  <c r="J966" i="5"/>
  <c r="J962" i="5"/>
  <c r="J958" i="5"/>
  <c r="J950" i="5"/>
  <c r="J946" i="5"/>
  <c r="J942" i="5"/>
  <c r="J938" i="5"/>
  <c r="J934" i="5"/>
  <c r="J930" i="5"/>
  <c r="J926" i="5"/>
  <c r="J922" i="5"/>
  <c r="J918" i="5"/>
  <c r="J914" i="5"/>
  <c r="J910" i="5"/>
  <c r="J906" i="5"/>
  <c r="J902" i="5"/>
  <c r="J898" i="5"/>
  <c r="J894" i="5"/>
  <c r="J890" i="5"/>
  <c r="J886" i="5"/>
  <c r="J878" i="5"/>
  <c r="J874" i="5"/>
  <c r="J870" i="5"/>
  <c r="J866" i="5"/>
  <c r="J862" i="5"/>
  <c r="J854" i="5"/>
  <c r="J850" i="5"/>
  <c r="J846" i="5"/>
  <c r="J842" i="5"/>
  <c r="J838" i="5"/>
  <c r="J834" i="5"/>
  <c r="J830" i="5"/>
  <c r="J826" i="5"/>
  <c r="J822" i="5"/>
  <c r="J818" i="5"/>
  <c r="J814" i="5"/>
  <c r="J810" i="5"/>
  <c r="J806" i="5"/>
  <c r="J802" i="5"/>
  <c r="J798" i="5"/>
  <c r="J794" i="5"/>
  <c r="J786" i="5"/>
  <c r="J782" i="5"/>
  <c r="J774" i="5"/>
  <c r="J770" i="5"/>
  <c r="J766" i="5"/>
  <c r="J762" i="5"/>
  <c r="J754" i="5"/>
  <c r="J750" i="5"/>
  <c r="J746" i="5"/>
  <c r="J742" i="5"/>
  <c r="J738" i="5"/>
  <c r="J734" i="5"/>
  <c r="J730" i="5"/>
  <c r="J726" i="5"/>
  <c r="J722" i="5"/>
  <c r="J718" i="5"/>
  <c r="J714" i="5"/>
  <c r="J710" i="5"/>
  <c r="J706" i="5"/>
  <c r="J702" i="5"/>
  <c r="J698" i="5"/>
  <c r="J694" i="5"/>
  <c r="J690" i="5"/>
  <c r="J686" i="5"/>
  <c r="J682" i="5"/>
  <c r="J674" i="5"/>
  <c r="J670" i="5"/>
  <c r="J666" i="5"/>
  <c r="J662" i="5"/>
  <c r="J658" i="5"/>
  <c r="J654" i="5"/>
  <c r="J650" i="5"/>
  <c r="J646" i="5"/>
  <c r="J642" i="5"/>
  <c r="J638" i="5"/>
  <c r="J634" i="5"/>
  <c r="J630" i="5"/>
  <c r="J626" i="5"/>
  <c r="J622" i="5"/>
  <c r="J614" i="5"/>
  <c r="J610" i="5"/>
  <c r="J606" i="5"/>
  <c r="J598" i="5"/>
  <c r="J594" i="5"/>
  <c r="J590" i="5"/>
  <c r="J586" i="5"/>
  <c r="J582" i="5"/>
  <c r="J578" i="5"/>
  <c r="J574" i="5"/>
  <c r="J570" i="5"/>
  <c r="J566" i="5"/>
  <c r="J558" i="5"/>
  <c r="J554" i="5"/>
  <c r="J550" i="5"/>
  <c r="J542" i="5"/>
  <c r="J538" i="5"/>
  <c r="J534" i="5"/>
  <c r="J530" i="5"/>
  <c r="J526" i="5"/>
  <c r="J522" i="5"/>
  <c r="J518" i="5"/>
  <c r="J514" i="5"/>
  <c r="J510" i="5"/>
  <c r="J506" i="5"/>
  <c r="J502" i="5"/>
  <c r="J498" i="5"/>
  <c r="J494" i="5"/>
  <c r="J490" i="5"/>
  <c r="J486" i="5"/>
  <c r="J482" i="5"/>
  <c r="J478" i="5"/>
  <c r="J474" i="5"/>
  <c r="J470" i="5"/>
  <c r="J466" i="5"/>
  <c r="J462" i="5"/>
  <c r="J458" i="5"/>
  <c r="J454" i="5"/>
  <c r="J450" i="5"/>
  <c r="J446" i="5"/>
  <c r="J442" i="5"/>
  <c r="J434" i="5"/>
  <c r="J430" i="5"/>
  <c r="J426" i="5"/>
  <c r="J418" i="5"/>
  <c r="J414" i="5"/>
  <c r="J406" i="5"/>
  <c r="J402" i="5"/>
  <c r="J398" i="5"/>
  <c r="J394" i="5"/>
  <c r="J390" i="5"/>
  <c r="J386" i="5"/>
  <c r="J378" i="5"/>
  <c r="J374" i="5"/>
  <c r="J370" i="5"/>
  <c r="J366" i="5"/>
  <c r="J362" i="5"/>
  <c r="J354" i="5"/>
  <c r="J350" i="5"/>
  <c r="J334" i="5"/>
  <c r="J330" i="5"/>
  <c r="J322" i="5"/>
  <c r="J318" i="5"/>
  <c r="J314" i="5"/>
  <c r="J310" i="5"/>
  <c r="J306" i="5"/>
  <c r="J302" i="5"/>
  <c r="J298" i="5"/>
  <c r="J294" i="5"/>
  <c r="J290" i="5"/>
  <c r="J286" i="5"/>
  <c r="J282" i="5"/>
  <c r="J278" i="5"/>
  <c r="J274" i="5"/>
  <c r="J270" i="5"/>
  <c r="J266" i="5"/>
  <c r="J262" i="5"/>
  <c r="J258" i="5"/>
  <c r="J254" i="5"/>
  <c r="J250" i="5"/>
  <c r="J246" i="5"/>
  <c r="J242" i="5"/>
  <c r="J238" i="5"/>
  <c r="J234" i="5"/>
  <c r="J230" i="5"/>
  <c r="J226" i="5"/>
  <c r="J222" i="5"/>
  <c r="J218" i="5"/>
  <c r="J210" i="5"/>
  <c r="J206" i="5"/>
  <c r="J202" i="5"/>
  <c r="J198" i="5"/>
  <c r="J194" i="5"/>
  <c r="J190" i="5"/>
  <c r="J186" i="5"/>
  <c r="J182" i="5"/>
  <c r="J178" i="5"/>
  <c r="J170" i="5"/>
  <c r="J166" i="5"/>
  <c r="J162" i="5"/>
  <c r="J158" i="5"/>
  <c r="J146" i="5"/>
  <c r="J138" i="5"/>
  <c r="J126" i="5"/>
  <c r="J122" i="5"/>
  <c r="J118" i="5"/>
  <c r="J114" i="5"/>
  <c r="J110" i="5"/>
  <c r="J106" i="5"/>
  <c r="J102" i="5"/>
  <c r="J98" i="5"/>
  <c r="J94" i="5"/>
  <c r="J90" i="5"/>
  <c r="J82" i="5"/>
  <c r="J78" i="5"/>
  <c r="J74" i="5"/>
  <c r="J62" i="5"/>
  <c r="J58" i="5"/>
  <c r="J54" i="5"/>
  <c r="J50" i="5"/>
  <c r="J46" i="5"/>
  <c r="J42" i="5"/>
  <c r="J38" i="5"/>
  <c r="J30" i="5"/>
  <c r="J26" i="5"/>
  <c r="J18" i="5"/>
  <c r="J10" i="5"/>
  <c r="D3" i="2"/>
  <c r="D4" i="2"/>
  <c r="D5" i="2"/>
  <c r="D6" i="2"/>
  <c r="D7" i="2"/>
  <c r="D8" i="2"/>
  <c r="D9" i="2"/>
  <c r="D10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" i="2"/>
  <c r="C3" i="2"/>
  <c r="H3" i="2" s="1"/>
  <c r="C4" i="2"/>
  <c r="H4" i="2" s="1"/>
  <c r="C5" i="2"/>
  <c r="H5" i="2" s="1"/>
  <c r="C6" i="2"/>
  <c r="H6" i="2" s="1"/>
  <c r="C7" i="2"/>
  <c r="H7" i="2" s="1"/>
  <c r="C8" i="2"/>
  <c r="H8" i="2" s="1"/>
  <c r="C9" i="2"/>
  <c r="H9" i="2" s="1"/>
  <c r="C10" i="2"/>
  <c r="H10" i="2" s="1"/>
  <c r="C12" i="2"/>
  <c r="H12" i="2" s="1"/>
  <c r="C13" i="2"/>
  <c r="H13" i="2" s="1"/>
  <c r="C14" i="2"/>
  <c r="H14" i="2" s="1"/>
  <c r="C15" i="2"/>
  <c r="H15" i="2" s="1"/>
  <c r="C16" i="2"/>
  <c r="H16" i="2" s="1"/>
  <c r="C17" i="2"/>
  <c r="H17" i="2" s="1"/>
  <c r="C18" i="2"/>
  <c r="H18" i="2" s="1"/>
  <c r="C19" i="2"/>
  <c r="H19" i="2" s="1"/>
  <c r="C20" i="2"/>
  <c r="H20" i="2" s="1"/>
  <c r="C21" i="2"/>
  <c r="H21" i="2" s="1"/>
  <c r="C22" i="2"/>
  <c r="H22" i="2" s="1"/>
  <c r="C23" i="2"/>
  <c r="H23" i="2" s="1"/>
  <c r="C24" i="2"/>
  <c r="H24" i="2" s="1"/>
  <c r="C25" i="2"/>
  <c r="H25" i="2" s="1"/>
  <c r="C26" i="2"/>
  <c r="H26" i="2" s="1"/>
  <c r="C27" i="2"/>
  <c r="H27" i="2" s="1"/>
  <c r="C28" i="2"/>
  <c r="H28" i="2" s="1"/>
  <c r="C29" i="2"/>
  <c r="H29" i="2" s="1"/>
  <c r="C30" i="2"/>
  <c r="H30" i="2" s="1"/>
  <c r="C31" i="2"/>
  <c r="H31" i="2" s="1"/>
  <c r="C32" i="2"/>
  <c r="H32" i="2" s="1"/>
  <c r="C33" i="2"/>
  <c r="H33" i="2" s="1"/>
  <c r="C34" i="2"/>
  <c r="H34" i="2" s="1"/>
  <c r="C35" i="2"/>
  <c r="H35" i="2" s="1"/>
  <c r="C36" i="2"/>
  <c r="H36" i="2" s="1"/>
  <c r="C37" i="2"/>
  <c r="H37" i="2" s="1"/>
  <c r="C38" i="2"/>
  <c r="H38" i="2" s="1"/>
  <c r="C39" i="2"/>
  <c r="H39" i="2" s="1"/>
  <c r="C40" i="2"/>
  <c r="H40" i="2" s="1"/>
  <c r="C41" i="2"/>
  <c r="H41" i="2" s="1"/>
  <c r="C42" i="2"/>
  <c r="H42" i="2" s="1"/>
  <c r="C43" i="2"/>
  <c r="H43" i="2" s="1"/>
  <c r="C44" i="2"/>
  <c r="H44" i="2" s="1"/>
  <c r="C45" i="2"/>
  <c r="H45" i="2" s="1"/>
  <c r="C46" i="2"/>
  <c r="H46" i="2" s="1"/>
  <c r="C47" i="2"/>
  <c r="H47" i="2" s="1"/>
  <c r="C48" i="2"/>
  <c r="H48" i="2" s="1"/>
  <c r="C49" i="2"/>
  <c r="H49" i="2" s="1"/>
  <c r="C50" i="2"/>
  <c r="H50" i="2" s="1"/>
  <c r="C51" i="2"/>
  <c r="H51" i="2" s="1"/>
  <c r="C52" i="2"/>
  <c r="H52" i="2" s="1"/>
  <c r="C53" i="2"/>
  <c r="H53" i="2" s="1"/>
  <c r="C54" i="2"/>
  <c r="H54" i="2" s="1"/>
  <c r="C55" i="2"/>
  <c r="H55" i="2" s="1"/>
  <c r="C56" i="2"/>
  <c r="H56" i="2" s="1"/>
  <c r="C57" i="2"/>
  <c r="H57" i="2" s="1"/>
  <c r="C58" i="2"/>
  <c r="H58" i="2" s="1"/>
  <c r="C59" i="2"/>
  <c r="H59" i="2" s="1"/>
  <c r="C60" i="2"/>
  <c r="H60" i="2" s="1"/>
  <c r="C61" i="2"/>
  <c r="H61" i="2" s="1"/>
  <c r="C62" i="2"/>
  <c r="H62" i="2" s="1"/>
  <c r="C63" i="2"/>
  <c r="H63" i="2" s="1"/>
  <c r="C64" i="2"/>
  <c r="H64" i="2" s="1"/>
  <c r="C65" i="2"/>
  <c r="H65" i="2" s="1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" i="2"/>
  <c r="H2" i="2" s="1"/>
  <c r="B6467" i="1"/>
  <c r="B6468" i="1" l="1"/>
  <c r="G6467" i="5"/>
  <c r="Q3697" i="5"/>
  <c r="K94" i="5"/>
  <c r="Q94" i="5" s="1"/>
  <c r="K218" i="5"/>
  <c r="Q218" i="5" s="1"/>
  <c r="K282" i="5"/>
  <c r="Q282" i="5" s="1"/>
  <c r="K366" i="5"/>
  <c r="Q366" i="5" s="1"/>
  <c r="K446" i="5"/>
  <c r="Q446" i="5" s="1"/>
  <c r="K510" i="5"/>
  <c r="Q510" i="5" s="1"/>
  <c r="K582" i="5"/>
  <c r="Q582" i="5" s="1"/>
  <c r="K654" i="5"/>
  <c r="Q654" i="5" s="1"/>
  <c r="K706" i="5"/>
  <c r="Q706" i="5" s="1"/>
  <c r="K798" i="5"/>
  <c r="Q798" i="5" s="1"/>
  <c r="K866" i="5"/>
  <c r="Q866" i="5" s="1"/>
  <c r="K934" i="5"/>
  <c r="Q934" i="5" s="1"/>
  <c r="K1014" i="5"/>
  <c r="Q1014" i="5" s="1"/>
  <c r="K1082" i="5"/>
  <c r="Q1082" i="5" s="1"/>
  <c r="K1154" i="5"/>
  <c r="Q1154" i="5" s="1"/>
  <c r="K1246" i="5"/>
  <c r="Q1246" i="5" s="1"/>
  <c r="K1330" i="5"/>
  <c r="Q1330" i="5" s="1"/>
  <c r="K1394" i="5"/>
  <c r="Q1394" i="5" s="1"/>
  <c r="K1462" i="5"/>
  <c r="Q1462" i="5" s="1"/>
  <c r="K1538" i="5"/>
  <c r="Q1538" i="5" s="1"/>
  <c r="K1614" i="5"/>
  <c r="Q1614" i="5" s="1"/>
  <c r="K1694" i="5"/>
  <c r="Q1694" i="5" s="1"/>
  <c r="K1770" i="5"/>
  <c r="Q1770" i="5" s="1"/>
  <c r="K1862" i="5"/>
  <c r="Q1862" i="5" s="1"/>
  <c r="K1938" i="5"/>
  <c r="Q1938" i="5" s="1"/>
  <c r="K1994" i="5"/>
  <c r="Q1994" i="5" s="1"/>
  <c r="K2078" i="5"/>
  <c r="K2142" i="5"/>
  <c r="Q2142" i="5" s="1"/>
  <c r="K2206" i="5"/>
  <c r="Q2206" i="5" s="1"/>
  <c r="K2302" i="5"/>
  <c r="Q2302" i="5" s="1"/>
  <c r="K2382" i="5"/>
  <c r="Q2382" i="5" s="1"/>
  <c r="K2458" i="5"/>
  <c r="Q2458" i="5" s="1"/>
  <c r="K2514" i="5"/>
  <c r="Q2514" i="5" s="1"/>
  <c r="K2582" i="5"/>
  <c r="Q2582" i="5" s="1"/>
  <c r="K47" i="5"/>
  <c r="Q47" i="5" s="1"/>
  <c r="K13" i="5"/>
  <c r="Q13" i="5" s="1"/>
  <c r="K85" i="5"/>
  <c r="Q85" i="5" s="1"/>
  <c r="K153" i="5"/>
  <c r="Q153" i="5" s="1"/>
  <c r="K205" i="5"/>
  <c r="Q205" i="5" s="1"/>
  <c r="K273" i="5"/>
  <c r="Q273" i="5" s="1"/>
  <c r="K349" i="5"/>
  <c r="Q349" i="5" s="1"/>
  <c r="K385" i="5"/>
  <c r="Q385" i="5" s="1"/>
  <c r="K453" i="5"/>
  <c r="Q453" i="5" s="1"/>
  <c r="K533" i="5"/>
  <c r="Q533" i="5" s="1"/>
  <c r="K609" i="5"/>
  <c r="Q609" i="5" s="1"/>
  <c r="K665" i="5"/>
  <c r="Q665" i="5" s="1"/>
  <c r="K749" i="5"/>
  <c r="Q749" i="5" s="1"/>
  <c r="K821" i="5"/>
  <c r="Q821" i="5" s="1"/>
  <c r="K2654" i="5"/>
  <c r="Q2654" i="5" s="1"/>
  <c r="K2754" i="5"/>
  <c r="Q2754" i="5" s="1"/>
  <c r="K2818" i="5"/>
  <c r="Q2818" i="5" s="1"/>
  <c r="K2898" i="5"/>
  <c r="Q2898" i="5" s="1"/>
  <c r="K2966" i="5"/>
  <c r="Q2966" i="5" s="1"/>
  <c r="K3074" i="5"/>
  <c r="Q3074" i="5" s="1"/>
  <c r="K3162" i="5"/>
  <c r="Q3162" i="5" s="1"/>
  <c r="K3238" i="5"/>
  <c r="Q3238" i="5" s="1"/>
  <c r="K3314" i="5"/>
  <c r="Q3314" i="5" s="1"/>
  <c r="K3386" i="5"/>
  <c r="Q3386" i="5" s="1"/>
  <c r="K3458" i="5"/>
  <c r="Q3458" i="5" s="1"/>
  <c r="K3534" i="5"/>
  <c r="Q3534" i="5" s="1"/>
  <c r="K3606" i="5"/>
  <c r="Q3606" i="5" s="1"/>
  <c r="K3682" i="5"/>
  <c r="Q3682" i="5" s="1"/>
  <c r="K3782" i="5"/>
  <c r="Q3782" i="5" s="1"/>
  <c r="K3870" i="5"/>
  <c r="Q3870" i="5" s="1"/>
  <c r="K3938" i="5"/>
  <c r="Q3938" i="5" s="1"/>
  <c r="K4006" i="5"/>
  <c r="Q4006" i="5" s="1"/>
  <c r="K4058" i="5"/>
  <c r="Q4058" i="5" s="1"/>
  <c r="K4154" i="5"/>
  <c r="Q4154" i="5" s="1"/>
  <c r="K4234" i="5"/>
  <c r="Q4234" i="5" s="1"/>
  <c r="K4302" i="5"/>
  <c r="Q4302" i="5" s="1"/>
  <c r="K4382" i="5"/>
  <c r="Q4382" i="5" s="1"/>
  <c r="K4482" i="5"/>
  <c r="Q4482" i="5" s="1"/>
  <c r="K4550" i="5"/>
  <c r="Q4550" i="5" s="1"/>
  <c r="K4630" i="5"/>
  <c r="Q4630" i="5" s="1"/>
  <c r="K4702" i="5"/>
  <c r="Q4702" i="5" s="1"/>
  <c r="K4774" i="5"/>
  <c r="Q4774" i="5" s="1"/>
  <c r="K4850" i="5"/>
  <c r="Q4850" i="5" s="1"/>
  <c r="K4938" i="5"/>
  <c r="Q4938" i="5" s="1"/>
  <c r="K5014" i="5"/>
  <c r="Q5014" i="5" s="1"/>
  <c r="K5082" i="5"/>
  <c r="Q5082" i="5" s="1"/>
  <c r="K5178" i="5"/>
  <c r="Q5178" i="5" s="1"/>
  <c r="K5250" i="5"/>
  <c r="Q5250" i="5" s="1"/>
  <c r="K5326" i="5"/>
  <c r="Q5326" i="5" s="1"/>
  <c r="K5426" i="5"/>
  <c r="Q5426" i="5" s="1"/>
  <c r="K5478" i="5"/>
  <c r="Q5478" i="5" s="1"/>
  <c r="K5570" i="5"/>
  <c r="Q5570" i="5" s="1"/>
  <c r="K5638" i="5"/>
  <c r="Q5638" i="5" s="1"/>
  <c r="K5730" i="5"/>
  <c r="Q5730" i="5" s="1"/>
  <c r="K5798" i="5"/>
  <c r="Q5798" i="5" s="1"/>
  <c r="K5890" i="5"/>
  <c r="Q5890" i="5" s="1"/>
  <c r="K5950" i="5"/>
  <c r="Q5950" i="5" s="1"/>
  <c r="K6022" i="5"/>
  <c r="Q6022" i="5" s="1"/>
  <c r="K167" i="5"/>
  <c r="Q167" i="5" s="1"/>
  <c r="K243" i="5"/>
  <c r="Q243" i="5" s="1"/>
  <c r="K323" i="5"/>
  <c r="Q323" i="5" s="1"/>
  <c r="K395" i="5"/>
  <c r="Q395" i="5" s="1"/>
  <c r="K459" i="5"/>
  <c r="Q459" i="5" s="1"/>
  <c r="K531" i="5"/>
  <c r="Q531" i="5" s="1"/>
  <c r="K603" i="5"/>
  <c r="Q603" i="5" s="1"/>
  <c r="K679" i="5"/>
  <c r="Q679" i="5" s="1"/>
  <c r="K767" i="5"/>
  <c r="Q767" i="5" s="1"/>
  <c r="K831" i="5"/>
  <c r="Q831" i="5" s="1"/>
  <c r="K907" i="5"/>
  <c r="Q907" i="5" s="1"/>
  <c r="K1003" i="5"/>
  <c r="Q1003" i="5" s="1"/>
  <c r="K1091" i="5"/>
  <c r="Q1091" i="5" s="1"/>
  <c r="K1187" i="5"/>
  <c r="Q1187" i="5" s="1"/>
  <c r="K1263" i="5"/>
  <c r="Q1263" i="5" s="1"/>
  <c r="K1331" i="5"/>
  <c r="Q1331" i="5" s="1"/>
  <c r="K1383" i="5"/>
  <c r="Q1383" i="5" s="1"/>
  <c r="K1467" i="5"/>
  <c r="Q1467" i="5" s="1"/>
  <c r="K1539" i="5"/>
  <c r="Q1539" i="5" s="1"/>
  <c r="K1623" i="5"/>
  <c r="Q1623" i="5" s="1"/>
  <c r="K1695" i="5"/>
  <c r="Q1695" i="5" s="1"/>
  <c r="K1767" i="5"/>
  <c r="Q1767" i="5" s="1"/>
  <c r="K1839" i="5"/>
  <c r="Q1839" i="5" s="1"/>
  <c r="K1919" i="5"/>
  <c r="Q1919" i="5" s="1"/>
  <c r="K1999" i="5"/>
  <c r="Q1999" i="5" s="1"/>
  <c r="K2075" i="5"/>
  <c r="K2171" i="5"/>
  <c r="Q2171" i="5" s="1"/>
  <c r="K2259" i="5"/>
  <c r="Q2259" i="5" s="1"/>
  <c r="K2331" i="5"/>
  <c r="Q2331" i="5" s="1"/>
  <c r="K2411" i="5"/>
  <c r="Q2411" i="5" s="1"/>
  <c r="K2463" i="5"/>
  <c r="Q2463" i="5" s="1"/>
  <c r="K2531" i="5"/>
  <c r="Q2531" i="5" s="1"/>
  <c r="K2607" i="5"/>
  <c r="Q2607" i="5" s="1"/>
  <c r="K2695" i="5"/>
  <c r="Q2695" i="5" s="1"/>
  <c r="K865" i="5"/>
  <c r="Q865" i="5" s="1"/>
  <c r="K949" i="5"/>
  <c r="Q949" i="5" s="1"/>
  <c r="K1017" i="5"/>
  <c r="Q1017" i="5" s="1"/>
  <c r="K1097" i="5"/>
  <c r="Q1097" i="5" s="1"/>
  <c r="K1161" i="5"/>
  <c r="Q1161" i="5" s="1"/>
  <c r="K1229" i="5"/>
  <c r="Q1229" i="5" s="1"/>
  <c r="K1293" i="5"/>
  <c r="Q1293" i="5" s="1"/>
  <c r="K1377" i="5"/>
  <c r="Q1377" i="5" s="1"/>
  <c r="K1457" i="5"/>
  <c r="Q1457" i="5" s="1"/>
  <c r="K1545" i="5"/>
  <c r="Q1545" i="5" s="1"/>
  <c r="K1625" i="5"/>
  <c r="Q1625" i="5" s="1"/>
  <c r="K1701" i="5"/>
  <c r="Q1701" i="5" s="1"/>
  <c r="K1785" i="5"/>
  <c r="Q1785" i="5" s="1"/>
  <c r="K1869" i="5"/>
  <c r="Q1869" i="5" s="1"/>
  <c r="K1941" i="5"/>
  <c r="Q1941" i="5" s="1"/>
  <c r="K2029" i="5"/>
  <c r="Q2029" i="5" s="1"/>
  <c r="K2109" i="5"/>
  <c r="Q2109" i="5" s="1"/>
  <c r="K2181" i="5"/>
  <c r="Q2181" i="5" s="1"/>
  <c r="K2257" i="5"/>
  <c r="Q2257" i="5" s="1"/>
  <c r="K2333" i="5"/>
  <c r="Q2333" i="5" s="1"/>
  <c r="K2405" i="5"/>
  <c r="Q2405" i="5" s="1"/>
  <c r="K2489" i="5"/>
  <c r="Q2489" i="5" s="1"/>
  <c r="K2565" i="5"/>
  <c r="Q2565" i="5" s="1"/>
  <c r="K2617" i="5"/>
  <c r="Q2617" i="5" s="1"/>
  <c r="K2709" i="5"/>
  <c r="Q2709" i="5" s="1"/>
  <c r="K2761" i="5"/>
  <c r="Q2761" i="5" s="1"/>
  <c r="K2845" i="5"/>
  <c r="Q2845" i="5" s="1"/>
  <c r="K2933" i="5"/>
  <c r="Q2933" i="5" s="1"/>
  <c r="K3009" i="5"/>
  <c r="Q3009" i="5" s="1"/>
  <c r="K3081" i="5"/>
  <c r="Q3081" i="5" s="1"/>
  <c r="K3153" i="5"/>
  <c r="Q3153" i="5" s="1"/>
  <c r="K3241" i="5"/>
  <c r="Q3241" i="5" s="1"/>
  <c r="K3337" i="5"/>
  <c r="Q3337" i="5" s="1"/>
  <c r="K3425" i="5"/>
  <c r="Q3425" i="5" s="1"/>
  <c r="K3497" i="5"/>
  <c r="Q3497" i="5" s="1"/>
  <c r="K3545" i="5"/>
  <c r="Q3545" i="5" s="1"/>
  <c r="K3625" i="5"/>
  <c r="Q3625" i="5" s="1"/>
  <c r="K3709" i="5"/>
  <c r="Q3709" i="5" s="1"/>
  <c r="K3793" i="5"/>
  <c r="Q3793" i="5" s="1"/>
  <c r="K3849" i="5"/>
  <c r="Q3849" i="5" s="1"/>
  <c r="K3933" i="5"/>
  <c r="Q3933" i="5" s="1"/>
  <c r="K4013" i="5"/>
  <c r="Q4013" i="5" s="1"/>
  <c r="K4097" i="5"/>
  <c r="Q4097" i="5" s="1"/>
  <c r="K4173" i="5"/>
  <c r="Q4173" i="5" s="1"/>
  <c r="K4249" i="5"/>
  <c r="Q4249" i="5" s="1"/>
  <c r="K4325" i="5"/>
  <c r="Q4325" i="5" s="1"/>
  <c r="K4413" i="5"/>
  <c r="Q4413" i="5" s="1"/>
  <c r="K4485" i="5"/>
  <c r="Q4485" i="5" s="1"/>
  <c r="K4557" i="5"/>
  <c r="Q4557" i="5" s="1"/>
  <c r="K4629" i="5"/>
  <c r="Q4629" i="5" s="1"/>
  <c r="K4689" i="5"/>
  <c r="Q4689" i="5" s="1"/>
  <c r="K4765" i="5"/>
  <c r="Q4765" i="5" s="1"/>
  <c r="K4837" i="5"/>
  <c r="Q4837" i="5" s="1"/>
  <c r="K4933" i="5"/>
  <c r="Q4933" i="5" s="1"/>
  <c r="K5009" i="5"/>
  <c r="Q5009" i="5" s="1"/>
  <c r="K5073" i="5"/>
  <c r="Q5073" i="5" s="1"/>
  <c r="K5141" i="5"/>
  <c r="Q5141" i="5" s="1"/>
  <c r="K5217" i="5"/>
  <c r="Q5217" i="5" s="1"/>
  <c r="K5305" i="5"/>
  <c r="Q5305" i="5" s="1"/>
  <c r="K5397" i="5"/>
  <c r="Q5397" i="5" s="1"/>
  <c r="K5473" i="5"/>
  <c r="Q5473" i="5" s="1"/>
  <c r="K5553" i="5"/>
  <c r="Q5553" i="5" s="1"/>
  <c r="K5637" i="5"/>
  <c r="Q5637" i="5" s="1"/>
  <c r="K5709" i="5"/>
  <c r="Q5709" i="5" s="1"/>
  <c r="K5761" i="5"/>
  <c r="Q5761" i="5" s="1"/>
  <c r="K5845" i="5"/>
  <c r="Q5845" i="5" s="1"/>
  <c r="K5897" i="5"/>
  <c r="Q5897" i="5" s="1"/>
  <c r="K5969" i="5"/>
  <c r="Q5969" i="5" s="1"/>
  <c r="K6037" i="5"/>
  <c r="Q6037" i="5" s="1"/>
  <c r="K6105" i="5"/>
  <c r="Q6105" i="5" s="1"/>
  <c r="K6177" i="5"/>
  <c r="Q6177" i="5" s="1"/>
  <c r="K6277" i="5"/>
  <c r="Q6277" i="5" s="1"/>
  <c r="K6337" i="5"/>
  <c r="Q6337" i="5" s="1"/>
  <c r="K6433" i="5"/>
  <c r="Q6433" i="5" s="1"/>
  <c r="K6497" i="5"/>
  <c r="Q6497" i="5" s="1"/>
  <c r="K6585" i="5"/>
  <c r="Q6585" i="5" s="1"/>
  <c r="K6661" i="5"/>
  <c r="Q6661" i="5" s="1"/>
  <c r="K6733" i="5"/>
  <c r="Q6733" i="5" s="1"/>
  <c r="K6809" i="5"/>
  <c r="Q6809" i="5" s="1"/>
  <c r="K6897" i="5"/>
  <c r="Q6897" i="5" s="1"/>
  <c r="K6961" i="5"/>
  <c r="Q6961" i="5" s="1"/>
  <c r="K7013" i="5"/>
  <c r="Q7013" i="5" s="1"/>
  <c r="K7081" i="5"/>
  <c r="Q7081" i="5" s="1"/>
  <c r="K7137" i="5"/>
  <c r="Q7137" i="5" s="1"/>
  <c r="K7221" i="5"/>
  <c r="Q7221" i="5" s="1"/>
  <c r="K7277" i="5"/>
  <c r="Q7277" i="5" s="1"/>
  <c r="K7365" i="5"/>
  <c r="Q7365" i="5" s="1"/>
  <c r="K7425" i="5"/>
  <c r="Q7425" i="5" s="1"/>
  <c r="K7493" i="5"/>
  <c r="Q7493" i="5" s="1"/>
  <c r="K7581" i="5"/>
  <c r="Q7581" i="5" s="1"/>
  <c r="K7657" i="5"/>
  <c r="Q7657" i="5" s="1"/>
  <c r="K7725" i="5"/>
  <c r="Q7725" i="5" s="1"/>
  <c r="K7809" i="5"/>
  <c r="Q7809" i="5" s="1"/>
  <c r="K7873" i="5"/>
  <c r="Q7873" i="5" s="1"/>
  <c r="K7929" i="5"/>
  <c r="Q7929" i="5" s="1"/>
  <c r="K8026" i="5"/>
  <c r="Q8026" i="5" s="1"/>
  <c r="K8078" i="5"/>
  <c r="Q8078" i="5" s="1"/>
  <c r="K8158" i="5"/>
  <c r="Q8158" i="5" s="1"/>
  <c r="K6102" i="5"/>
  <c r="Q6102" i="5" s="1"/>
  <c r="K6174" i="5"/>
  <c r="Q6174" i="5" s="1"/>
  <c r="K6246" i="5"/>
  <c r="Q6246" i="5" s="1"/>
  <c r="K6322" i="5"/>
  <c r="Q6322" i="5" s="1"/>
  <c r="K6402" i="5"/>
  <c r="Q6402" i="5" s="1"/>
  <c r="K6486" i="5"/>
  <c r="Q6486" i="5" s="1"/>
  <c r="K6550" i="5"/>
  <c r="Q6550" i="5" s="1"/>
  <c r="K6622" i="5"/>
  <c r="Q6622" i="5" s="1"/>
  <c r="K6694" i="5"/>
  <c r="Q6694" i="5" s="1"/>
  <c r="K6774" i="5"/>
  <c r="Q6774" i="5" s="1"/>
  <c r="K6858" i="5"/>
  <c r="Q6858" i="5" s="1"/>
  <c r="K6930" i="5"/>
  <c r="Q6930" i="5" s="1"/>
  <c r="K7026" i="5"/>
  <c r="Q7026" i="5" s="1"/>
  <c r="K7106" i="5"/>
  <c r="Q7106" i="5" s="1"/>
  <c r="K7182" i="5"/>
  <c r="Q7182" i="5" s="1"/>
  <c r="K7290" i="5"/>
  <c r="Q7290" i="5" s="1"/>
  <c r="K7402" i="5"/>
  <c r="Q7402" i="5" s="1"/>
  <c r="K7510" i="5"/>
  <c r="Q7510" i="5" s="1"/>
  <c r="K7630" i="5"/>
  <c r="Q7630" i="5" s="1"/>
  <c r="K7726" i="5"/>
  <c r="Q7726" i="5" s="1"/>
  <c r="K7822" i="5"/>
  <c r="Q7822" i="5" s="1"/>
  <c r="K7950" i="5"/>
  <c r="Q7950" i="5" s="1"/>
  <c r="K8055" i="5"/>
  <c r="Q8055" i="5" s="1"/>
  <c r="K8155" i="5"/>
  <c r="Q8155" i="5" s="1"/>
  <c r="K24" i="5"/>
  <c r="Q24" i="5" s="1"/>
  <c r="K96" i="5"/>
  <c r="Q96" i="5" s="1"/>
  <c r="K156" i="5"/>
  <c r="Q156" i="5" s="1"/>
  <c r="K256" i="5"/>
  <c r="Q256" i="5" s="1"/>
  <c r="K328" i="5"/>
  <c r="Q328" i="5" s="1"/>
  <c r="K360" i="5"/>
  <c r="Q360" i="5" s="1"/>
  <c r="K432" i="5"/>
  <c r="Q432" i="5" s="1"/>
  <c r="K520" i="5"/>
  <c r="Q520" i="5" s="1"/>
  <c r="K588" i="5"/>
  <c r="Q588" i="5" s="1"/>
  <c r="K672" i="5"/>
  <c r="Q672" i="5" s="1"/>
  <c r="K756" i="5"/>
  <c r="Q756" i="5" s="1"/>
  <c r="K844" i="5"/>
  <c r="Q844" i="5" s="1"/>
  <c r="K928" i="5"/>
  <c r="Q928" i="5" s="1"/>
  <c r="K984" i="5"/>
  <c r="Q984" i="5" s="1"/>
  <c r="K1052" i="5"/>
  <c r="Q1052" i="5" s="1"/>
  <c r="K1128" i="5"/>
  <c r="Q1128" i="5" s="1"/>
  <c r="K1192" i="5"/>
  <c r="Q1192" i="5" s="1"/>
  <c r="K1276" i="5"/>
  <c r="Q1276" i="5" s="1"/>
  <c r="K1352" i="5"/>
  <c r="Q1352" i="5" s="1"/>
  <c r="K1432" i="5"/>
  <c r="Q1432" i="5" s="1"/>
  <c r="K1496" i="5"/>
  <c r="Q1496" i="5" s="1"/>
  <c r="K1584" i="5"/>
  <c r="Q1584" i="5" s="1"/>
  <c r="K1656" i="5"/>
  <c r="Q1656" i="5" s="1"/>
  <c r="K1752" i="5"/>
  <c r="Q1752" i="5" s="1"/>
  <c r="K1828" i="5"/>
  <c r="Q1828" i="5" s="1"/>
  <c r="K1896" i="5"/>
  <c r="Q1896" i="5" s="1"/>
  <c r="K1980" i="5"/>
  <c r="Q1980" i="5" s="1"/>
  <c r="K2068" i="5"/>
  <c r="K2136" i="5"/>
  <c r="Q2136" i="5" s="1"/>
  <c r="K2212" i="5"/>
  <c r="Q2212" i="5" s="1"/>
  <c r="K2280" i="5"/>
  <c r="Q2280" i="5" s="1"/>
  <c r="K2336" i="5"/>
  <c r="Q2336" i="5" s="1"/>
  <c r="K2404" i="5"/>
  <c r="Q2404" i="5" s="1"/>
  <c r="K2472" i="5"/>
  <c r="Q2472" i="5" s="1"/>
  <c r="K2552" i="5"/>
  <c r="Q2552" i="5" s="1"/>
  <c r="K2624" i="5"/>
  <c r="Q2624" i="5" s="1"/>
  <c r="K2708" i="5"/>
  <c r="Q2708" i="5" s="1"/>
  <c r="K2780" i="5"/>
  <c r="Q2780" i="5" s="1"/>
  <c r="K2856" i="5"/>
  <c r="Q2856" i="5" s="1"/>
  <c r="K2964" i="5"/>
  <c r="Q2964" i="5" s="1"/>
  <c r="K3016" i="5"/>
  <c r="Q3016" i="5" s="1"/>
  <c r="K3092" i="5"/>
  <c r="Q3092" i="5" s="1"/>
  <c r="K3164" i="5"/>
  <c r="Q3164" i="5" s="1"/>
  <c r="K3248" i="5"/>
  <c r="Q3248" i="5" s="1"/>
  <c r="K3324" i="5"/>
  <c r="Q3324" i="5" s="1"/>
  <c r="K3396" i="5"/>
  <c r="Q3396" i="5" s="1"/>
  <c r="K3484" i="5"/>
  <c r="Q3484" i="5" s="1"/>
  <c r="K3572" i="5"/>
  <c r="Q3572" i="5" s="1"/>
  <c r="K3624" i="5"/>
  <c r="Q3624" i="5" s="1"/>
  <c r="K3676" i="5"/>
  <c r="Q3676" i="5" s="1"/>
  <c r="K3752" i="5"/>
  <c r="Q3752" i="5" s="1"/>
  <c r="K3812" i="5"/>
  <c r="Q3812" i="5" s="1"/>
  <c r="K3896" i="5"/>
  <c r="Q3896" i="5" s="1"/>
  <c r="K5416" i="5"/>
  <c r="Q5416" i="5" s="1"/>
  <c r="K18" i="5"/>
  <c r="Q18" i="5" s="1"/>
  <c r="K58" i="5"/>
  <c r="Q58" i="5" s="1"/>
  <c r="K102" i="5"/>
  <c r="Q102" i="5" s="1"/>
  <c r="K146" i="5"/>
  <c r="Q146" i="5" s="1"/>
  <c r="K190" i="5"/>
  <c r="Q190" i="5" s="1"/>
  <c r="K226" i="5"/>
  <c r="Q226" i="5" s="1"/>
  <c r="K258" i="5"/>
  <c r="Q258" i="5" s="1"/>
  <c r="K290" i="5"/>
  <c r="Q290" i="5" s="1"/>
  <c r="K322" i="5"/>
  <c r="Q322" i="5" s="1"/>
  <c r="K534" i="5"/>
  <c r="Q534" i="5" s="1"/>
  <c r="K26" i="5"/>
  <c r="Q26" i="5" s="1"/>
  <c r="K46" i="5"/>
  <c r="Q46" i="5" s="1"/>
  <c r="K62" i="5"/>
  <c r="Q62" i="5" s="1"/>
  <c r="K90" i="5"/>
  <c r="Q90" i="5" s="1"/>
  <c r="K106" i="5"/>
  <c r="Q106" i="5" s="1"/>
  <c r="K122" i="5"/>
  <c r="Q122" i="5" s="1"/>
  <c r="K158" i="5"/>
  <c r="Q158" i="5" s="1"/>
  <c r="K178" i="5"/>
  <c r="Q178" i="5" s="1"/>
  <c r="K194" i="5"/>
  <c r="Q194" i="5" s="1"/>
  <c r="K210" i="5"/>
  <c r="Q210" i="5" s="1"/>
  <c r="K230" i="5"/>
  <c r="Q230" i="5" s="1"/>
  <c r="K246" i="5"/>
  <c r="Q246" i="5" s="1"/>
  <c r="K262" i="5"/>
  <c r="Q262" i="5" s="1"/>
  <c r="K278" i="5"/>
  <c r="Q278" i="5" s="1"/>
  <c r="K294" i="5"/>
  <c r="Q294" i="5" s="1"/>
  <c r="K310" i="5"/>
  <c r="Q310" i="5" s="1"/>
  <c r="K330" i="5"/>
  <c r="Q330" i="5" s="1"/>
  <c r="K362" i="5"/>
  <c r="Q362" i="5" s="1"/>
  <c r="K378" i="5"/>
  <c r="Q378" i="5" s="1"/>
  <c r="K398" i="5"/>
  <c r="Q398" i="5" s="1"/>
  <c r="K418" i="5"/>
  <c r="Q418" i="5" s="1"/>
  <c r="K442" i="5"/>
  <c r="Q442" i="5" s="1"/>
  <c r="K458" i="5"/>
  <c r="Q458" i="5" s="1"/>
  <c r="K474" i="5"/>
  <c r="Q474" i="5" s="1"/>
  <c r="K490" i="5"/>
  <c r="Q490" i="5" s="1"/>
  <c r="K506" i="5"/>
  <c r="Q506" i="5" s="1"/>
  <c r="K522" i="5"/>
  <c r="Q522" i="5" s="1"/>
  <c r="K538" i="5"/>
  <c r="Q538" i="5" s="1"/>
  <c r="K558" i="5"/>
  <c r="Q558" i="5" s="1"/>
  <c r="K578" i="5"/>
  <c r="Q578" i="5" s="1"/>
  <c r="K594" i="5"/>
  <c r="Q594" i="5" s="1"/>
  <c r="K614" i="5"/>
  <c r="Q614" i="5" s="1"/>
  <c r="K634" i="5"/>
  <c r="Q634" i="5" s="1"/>
  <c r="K650" i="5"/>
  <c r="Q650" i="5" s="1"/>
  <c r="K666" i="5"/>
  <c r="Q666" i="5" s="1"/>
  <c r="K686" i="5"/>
  <c r="Q686" i="5" s="1"/>
  <c r="K50" i="5"/>
  <c r="Q50" i="5" s="1"/>
  <c r="K110" i="5"/>
  <c r="Q110" i="5" s="1"/>
  <c r="K182" i="5"/>
  <c r="Q182" i="5" s="1"/>
  <c r="K250" i="5"/>
  <c r="Q250" i="5" s="1"/>
  <c r="K298" i="5"/>
  <c r="Q298" i="5" s="1"/>
  <c r="K402" i="5"/>
  <c r="Q402" i="5" s="1"/>
  <c r="K462" i="5"/>
  <c r="Q462" i="5" s="1"/>
  <c r="K542" i="5"/>
  <c r="Q542" i="5" s="1"/>
  <c r="K598" i="5"/>
  <c r="Q598" i="5" s="1"/>
  <c r="K690" i="5"/>
  <c r="Q690" i="5" s="1"/>
  <c r="K754" i="5"/>
  <c r="Q754" i="5" s="1"/>
  <c r="K814" i="5"/>
  <c r="Q814" i="5" s="1"/>
  <c r="K886" i="5"/>
  <c r="Q886" i="5" s="1"/>
  <c r="K950" i="5"/>
  <c r="Q950" i="5" s="1"/>
  <c r="K1034" i="5"/>
  <c r="Q1034" i="5" s="1"/>
  <c r="K1102" i="5"/>
  <c r="Q1102" i="5" s="1"/>
  <c r="K1202" i="5"/>
  <c r="Q1202" i="5" s="1"/>
  <c r="K1290" i="5"/>
  <c r="Q1290" i="5" s="1"/>
  <c r="K1370" i="5"/>
  <c r="Q1370" i="5" s="1"/>
  <c r="K1442" i="5"/>
  <c r="Q1442" i="5" s="1"/>
  <c r="K1498" i="5"/>
  <c r="Q1498" i="5" s="1"/>
  <c r="K1574" i="5"/>
  <c r="Q1574" i="5" s="1"/>
  <c r="K1670" i="5"/>
  <c r="Q1670" i="5" s="1"/>
  <c r="K1746" i="5"/>
  <c r="Q1746" i="5" s="1"/>
  <c r="K1826" i="5"/>
  <c r="Q1826" i="5" s="1"/>
  <c r="K1902" i="5"/>
  <c r="Q1902" i="5" s="1"/>
  <c r="K1974" i="5"/>
  <c r="Q1974" i="5" s="1"/>
  <c r="K2054" i="5"/>
  <c r="Q2054" i="5" s="1"/>
  <c r="K2110" i="5"/>
  <c r="Q2110" i="5" s="1"/>
  <c r="K2190" i="5"/>
  <c r="Q2190" i="5" s="1"/>
  <c r="K2254" i="5"/>
  <c r="Q2254" i="5" s="1"/>
  <c r="K2342" i="5"/>
  <c r="Q2342" i="5" s="1"/>
  <c r="K2414" i="5"/>
  <c r="Q2414" i="5" s="1"/>
  <c r="K2494" i="5"/>
  <c r="Q2494" i="5" s="1"/>
  <c r="K2566" i="5"/>
  <c r="Q2566" i="5" s="1"/>
  <c r="K31" i="5"/>
  <c r="Q31" i="5" s="1"/>
  <c r="K103" i="5"/>
  <c r="Q103" i="5" s="1"/>
  <c r="K69" i="5"/>
  <c r="Q69" i="5" s="1"/>
  <c r="K137" i="5"/>
  <c r="Q137" i="5" s="1"/>
  <c r="K241" i="5"/>
  <c r="Q241" i="5" s="1"/>
  <c r="K317" i="5"/>
  <c r="Q317" i="5" s="1"/>
  <c r="K433" i="5"/>
  <c r="Q433" i="5" s="1"/>
  <c r="K517" i="5"/>
  <c r="Q517" i="5" s="1"/>
  <c r="K585" i="5"/>
  <c r="Q585" i="5" s="1"/>
  <c r="K685" i="5"/>
  <c r="Q685" i="5" s="1"/>
  <c r="K789" i="5"/>
  <c r="Q789" i="5" s="1"/>
  <c r="K2638" i="5"/>
  <c r="Q2638" i="5" s="1"/>
  <c r="K2714" i="5"/>
  <c r="Q2714" i="5" s="1"/>
  <c r="K2770" i="5"/>
  <c r="Q2770" i="5" s="1"/>
  <c r="K2802" i="5"/>
  <c r="Q2802" i="5" s="1"/>
  <c r="K2878" i="5"/>
  <c r="Q2878" i="5" s="1"/>
  <c r="K2950" i="5"/>
  <c r="Q2950" i="5" s="1"/>
  <c r="K3038" i="5"/>
  <c r="Q3038" i="5" s="1"/>
  <c r="K3134" i="5"/>
  <c r="Q3134" i="5" s="1"/>
  <c r="K3222" i="5"/>
  <c r="Q3222" i="5" s="1"/>
  <c r="K3294" i="5"/>
  <c r="Q3294" i="5" s="1"/>
  <c r="K3366" i="5"/>
  <c r="Q3366" i="5" s="1"/>
  <c r="K3474" i="5"/>
  <c r="Q3474" i="5" s="1"/>
  <c r="K3558" i="5"/>
  <c r="Q3558" i="5" s="1"/>
  <c r="K3626" i="5"/>
  <c r="Q3626" i="5" s="1"/>
  <c r="K3698" i="5"/>
  <c r="Q3698" i="5" s="1"/>
  <c r="K3758" i="5"/>
  <c r="Q3758" i="5" s="1"/>
  <c r="K3834" i="5"/>
  <c r="Q3834" i="5" s="1"/>
  <c r="K3922" i="5"/>
  <c r="Q3922" i="5" s="1"/>
  <c r="K3990" i="5"/>
  <c r="Q3990" i="5" s="1"/>
  <c r="K4038" i="5"/>
  <c r="Q4038" i="5" s="1"/>
  <c r="K4118" i="5"/>
  <c r="Q4118" i="5" s="1"/>
  <c r="K4190" i="5"/>
  <c r="Q4190" i="5" s="1"/>
  <c r="K4270" i="5"/>
  <c r="Q4270" i="5" s="1"/>
  <c r="K4338" i="5"/>
  <c r="Q4338" i="5" s="1"/>
  <c r="K4422" i="5"/>
  <c r="Q4422" i="5" s="1"/>
  <c r="K4498" i="5"/>
  <c r="Q4498" i="5" s="1"/>
  <c r="K4570" i="5"/>
  <c r="Q4570" i="5" s="1"/>
  <c r="K4646" i="5"/>
  <c r="Q4646" i="5" s="1"/>
  <c r="K4682" i="5"/>
  <c r="Q4682" i="5" s="1"/>
  <c r="K4734" i="5"/>
  <c r="Q4734" i="5" s="1"/>
  <c r="K4810" i="5"/>
  <c r="Q4810" i="5" s="1"/>
  <c r="K4902" i="5"/>
  <c r="Q4902" i="5" s="1"/>
  <c r="K4994" i="5"/>
  <c r="Q4994" i="5" s="1"/>
  <c r="K5062" i="5"/>
  <c r="Q5062" i="5" s="1"/>
  <c r="K5130" i="5"/>
  <c r="Q5130" i="5" s="1"/>
  <c r="K5214" i="5"/>
  <c r="Q5214" i="5" s="1"/>
  <c r="K5306" i="5"/>
  <c r="Q5306" i="5" s="1"/>
  <c r="K5390" i="5"/>
  <c r="Q5390" i="5" s="1"/>
  <c r="K5462" i="5"/>
  <c r="Q5462" i="5" s="1"/>
  <c r="K5514" i="5"/>
  <c r="Q5514" i="5" s="1"/>
  <c r="K5586" i="5"/>
  <c r="Q5586" i="5" s="1"/>
  <c r="K5674" i="5"/>
  <c r="Q5674" i="5" s="1"/>
  <c r="K5754" i="5"/>
  <c r="Q5754" i="5" s="1"/>
  <c r="K5834" i="5"/>
  <c r="Q5834" i="5" s="1"/>
  <c r="K5914" i="5"/>
  <c r="Q5914" i="5" s="1"/>
  <c r="K5982" i="5"/>
  <c r="Q5982" i="5" s="1"/>
  <c r="K6058" i="5"/>
  <c r="Q6058" i="5" s="1"/>
  <c r="K207" i="5"/>
  <c r="Q207" i="5" s="1"/>
  <c r="K283" i="5"/>
  <c r="Q283" i="5" s="1"/>
  <c r="K359" i="5"/>
  <c r="Q359" i="5" s="1"/>
  <c r="K411" i="5"/>
  <c r="Q411" i="5" s="1"/>
  <c r="K495" i="5"/>
  <c r="Q495" i="5" s="1"/>
  <c r="K563" i="5"/>
  <c r="Q563" i="5" s="1"/>
  <c r="K623" i="5"/>
  <c r="Q623" i="5" s="1"/>
  <c r="K703" i="5"/>
  <c r="Q703" i="5" s="1"/>
  <c r="K783" i="5"/>
  <c r="Q783" i="5" s="1"/>
  <c r="K851" i="5"/>
  <c r="Q851" i="5" s="1"/>
  <c r="K951" i="5"/>
  <c r="Q951" i="5" s="1"/>
  <c r="K1023" i="5"/>
  <c r="Q1023" i="5" s="1"/>
  <c r="K1115" i="5"/>
  <c r="Q1115" i="5" s="1"/>
  <c r="K1147" i="5"/>
  <c r="Q1147" i="5" s="1"/>
  <c r="K1243" i="5"/>
  <c r="Q1243" i="5" s="1"/>
  <c r="K1295" i="5"/>
  <c r="Q1295" i="5" s="1"/>
  <c r="K1367" i="5"/>
  <c r="Q1367" i="5" s="1"/>
  <c r="K1447" i="5"/>
  <c r="Q1447" i="5" s="1"/>
  <c r="K1559" i="5"/>
  <c r="Q1559" i="5" s="1"/>
  <c r="K1639" i="5"/>
  <c r="Q1639" i="5" s="1"/>
  <c r="K1735" i="5"/>
  <c r="Q1735" i="5" s="1"/>
  <c r="K1799" i="5"/>
  <c r="Q1799" i="5" s="1"/>
  <c r="K1879" i="5"/>
  <c r="Q1879" i="5" s="1"/>
  <c r="K1959" i="5"/>
  <c r="Q1959" i="5" s="1"/>
  <c r="K2019" i="5"/>
  <c r="Q2019" i="5" s="1"/>
  <c r="K2095" i="5"/>
  <c r="K2151" i="5"/>
  <c r="Q2151" i="5" s="1"/>
  <c r="K2235" i="5"/>
  <c r="Q2235" i="5" s="1"/>
  <c r="K2315" i="5"/>
  <c r="Q2315" i="5" s="1"/>
  <c r="K2395" i="5"/>
  <c r="Q2395" i="5" s="1"/>
  <c r="K2443" i="5"/>
  <c r="Q2443" i="5" s="1"/>
  <c r="K2515" i="5"/>
  <c r="Q2515" i="5" s="1"/>
  <c r="K2591" i="5"/>
  <c r="Q2591" i="5" s="1"/>
  <c r="K2639" i="5"/>
  <c r="Q2639" i="5" s="1"/>
  <c r="K2715" i="5"/>
  <c r="Q2715" i="5" s="1"/>
  <c r="K881" i="5"/>
  <c r="Q881" i="5" s="1"/>
  <c r="K969" i="5"/>
  <c r="Q969" i="5" s="1"/>
  <c r="K1033" i="5"/>
  <c r="Q1033" i="5" s="1"/>
  <c r="K1113" i="5"/>
  <c r="Q1113" i="5" s="1"/>
  <c r="K1213" i="5"/>
  <c r="Q1213" i="5" s="1"/>
  <c r="K1277" i="5"/>
  <c r="Q1277" i="5" s="1"/>
  <c r="K1345" i="5"/>
  <c r="Q1345" i="5" s="1"/>
  <c r="K1421" i="5"/>
  <c r="Q1421" i="5" s="1"/>
  <c r="K1501" i="5"/>
  <c r="Q1501" i="5" s="1"/>
  <c r="K1589" i="5"/>
  <c r="Q1589" i="5" s="1"/>
  <c r="K1661" i="5"/>
  <c r="Q1661" i="5" s="1"/>
  <c r="K1737" i="5"/>
  <c r="Q1737" i="5" s="1"/>
  <c r="K1829" i="5"/>
  <c r="Q1829" i="5" s="1"/>
  <c r="K1909" i="5"/>
  <c r="Q1909" i="5" s="1"/>
  <c r="K1985" i="5"/>
  <c r="Q1985" i="5" s="1"/>
  <c r="K2061" i="5"/>
  <c r="K2141" i="5"/>
  <c r="Q2141" i="5" s="1"/>
  <c r="K2237" i="5"/>
  <c r="Q2237" i="5" s="1"/>
  <c r="K2317" i="5"/>
  <c r="Q2317" i="5" s="1"/>
  <c r="K2385" i="5"/>
  <c r="Q2385" i="5" s="1"/>
  <c r="K2425" i="5"/>
  <c r="Q2425" i="5" s="1"/>
  <c r="K2513" i="5"/>
  <c r="Q2513" i="5" s="1"/>
  <c r="K2585" i="5"/>
  <c r="Q2585" i="5" s="1"/>
  <c r="K2653" i="5"/>
  <c r="Q2653" i="5" s="1"/>
  <c r="K2729" i="5"/>
  <c r="Q2729" i="5" s="1"/>
  <c r="K2829" i="5"/>
  <c r="Q2829" i="5" s="1"/>
  <c r="K2881" i="5"/>
  <c r="Q2881" i="5" s="1"/>
  <c r="K2949" i="5"/>
  <c r="Q2949" i="5" s="1"/>
  <c r="K3029" i="5"/>
  <c r="Q3029" i="5" s="1"/>
  <c r="K3101" i="5"/>
  <c r="Q3101" i="5" s="1"/>
  <c r="K3189" i="5"/>
  <c r="Q3189" i="5" s="1"/>
  <c r="K3257" i="5"/>
  <c r="Q3257" i="5" s="1"/>
  <c r="K3317" i="5"/>
  <c r="Q3317" i="5" s="1"/>
  <c r="K3357" i="5"/>
  <c r="Q3357" i="5" s="1"/>
  <c r="K3441" i="5"/>
  <c r="Q3441" i="5" s="1"/>
  <c r="K3513" i="5"/>
  <c r="Q3513" i="5" s="1"/>
  <c r="K3585" i="5"/>
  <c r="Q3585" i="5" s="1"/>
  <c r="K3657" i="5"/>
  <c r="Q3657" i="5" s="1"/>
  <c r="K3741" i="5"/>
  <c r="Q3741" i="5" s="1"/>
  <c r="K3809" i="5"/>
  <c r="Q3809" i="5" s="1"/>
  <c r="K3901" i="5"/>
  <c r="Q3901" i="5" s="1"/>
  <c r="K3973" i="5"/>
  <c r="Q3973" i="5" s="1"/>
  <c r="K4053" i="5"/>
  <c r="Q4053" i="5" s="1"/>
  <c r="K4113" i="5"/>
  <c r="Q4113" i="5" s="1"/>
  <c r="K4209" i="5"/>
  <c r="Q4209" i="5" s="1"/>
  <c r="K4273" i="5"/>
  <c r="Q4273" i="5" s="1"/>
  <c r="K4361" i="5"/>
  <c r="Q4361" i="5" s="1"/>
  <c r="K4429" i="5"/>
  <c r="Q4429" i="5" s="1"/>
  <c r="K4505" i="5"/>
  <c r="Q4505" i="5" s="1"/>
  <c r="K4577" i="5"/>
  <c r="Q4577" i="5" s="1"/>
  <c r="K4653" i="5"/>
  <c r="Q4653" i="5" s="1"/>
  <c r="K4721" i="5"/>
  <c r="Q4721" i="5" s="1"/>
  <c r="K4801" i="5"/>
  <c r="Q4801" i="5" s="1"/>
  <c r="K4897" i="5"/>
  <c r="Q4897" i="5" s="1"/>
  <c r="K4953" i="5"/>
  <c r="Q4953" i="5" s="1"/>
  <c r="K5057" i="5"/>
  <c r="Q5057" i="5" s="1"/>
  <c r="K5109" i="5"/>
  <c r="Q5109" i="5" s="1"/>
  <c r="K5201" i="5"/>
  <c r="Q5201" i="5" s="1"/>
  <c r="K5281" i="5"/>
  <c r="Q5281" i="5" s="1"/>
  <c r="K5381" i="5"/>
  <c r="Q5381" i="5" s="1"/>
  <c r="K5453" i="5"/>
  <c r="Q5453" i="5" s="1"/>
  <c r="K5537" i="5"/>
  <c r="Q5537" i="5" s="1"/>
  <c r="K5605" i="5"/>
  <c r="Q5605" i="5" s="1"/>
  <c r="K5657" i="5"/>
  <c r="Q5657" i="5" s="1"/>
  <c r="K5745" i="5"/>
  <c r="Q5745" i="5" s="1"/>
  <c r="K5793" i="5"/>
  <c r="Q5793" i="5" s="1"/>
  <c r="K5861" i="5"/>
  <c r="Q5861" i="5" s="1"/>
  <c r="K5933" i="5"/>
  <c r="Q5933" i="5" s="1"/>
  <c r="K6001" i="5"/>
  <c r="Q6001" i="5" s="1"/>
  <c r="K6069" i="5"/>
  <c r="Q6069" i="5" s="1"/>
  <c r="K6153" i="5"/>
  <c r="Q6153" i="5" s="1"/>
  <c r="K6237" i="5"/>
  <c r="Q6237" i="5" s="1"/>
  <c r="K6313" i="5"/>
  <c r="Q6313" i="5" s="1"/>
  <c r="K6393" i="5"/>
  <c r="Q6393" i="5" s="1"/>
  <c r="K6481" i="5"/>
  <c r="Q6481" i="5" s="1"/>
  <c r="K6565" i="5"/>
  <c r="Q6565" i="5" s="1"/>
  <c r="K6621" i="5"/>
  <c r="Q6621" i="5" s="1"/>
  <c r="K6697" i="5"/>
  <c r="Q6697" i="5" s="1"/>
  <c r="K6769" i="5"/>
  <c r="Q6769" i="5" s="1"/>
  <c r="K6845" i="5"/>
  <c r="Q6845" i="5" s="1"/>
  <c r="K6929" i="5"/>
  <c r="Q6929" i="5" s="1"/>
  <c r="K7049" i="5"/>
  <c r="Q7049" i="5" s="1"/>
  <c r="K7101" i="5"/>
  <c r="Q7101" i="5" s="1"/>
  <c r="K7189" i="5"/>
  <c r="Q7189" i="5" s="1"/>
  <c r="K7257" i="5"/>
  <c r="Q7257" i="5" s="1"/>
  <c r="K7333" i="5"/>
  <c r="Q7333" i="5" s="1"/>
  <c r="K7381" i="5"/>
  <c r="Q7381" i="5" s="1"/>
  <c r="K7457" i="5"/>
  <c r="Q7457" i="5" s="1"/>
  <c r="K7533" i="5"/>
  <c r="Q7533" i="5" s="1"/>
  <c r="K7621" i="5"/>
  <c r="Q7621" i="5" s="1"/>
  <c r="K7689" i="5"/>
  <c r="Q7689" i="5" s="1"/>
  <c r="K7761" i="5"/>
  <c r="Q7761" i="5" s="1"/>
  <c r="K7841" i="5"/>
  <c r="Q7841" i="5" s="1"/>
  <c r="K7893" i="5"/>
  <c r="Q7893" i="5" s="1"/>
  <c r="K7965" i="5"/>
  <c r="Q7965" i="5" s="1"/>
  <c r="K8062" i="5"/>
  <c r="Q8062" i="5" s="1"/>
  <c r="K8134" i="5"/>
  <c r="Q8134" i="5" s="1"/>
  <c r="K6086" i="5"/>
  <c r="Q6086" i="5" s="1"/>
  <c r="K6158" i="5"/>
  <c r="Q6158" i="5" s="1"/>
  <c r="K6226" i="5"/>
  <c r="Q6226" i="5" s="1"/>
  <c r="K6302" i="5"/>
  <c r="Q6302" i="5" s="1"/>
  <c r="K6386" i="5"/>
  <c r="Q6386" i="5" s="1"/>
  <c r="K6450" i="5"/>
  <c r="Q6450" i="5" s="1"/>
  <c r="K6522" i="5"/>
  <c r="Q6522" i="5" s="1"/>
  <c r="K6606" i="5"/>
  <c r="Q6606" i="5" s="1"/>
  <c r="K6658" i="5"/>
  <c r="Q6658" i="5" s="1"/>
  <c r="K6738" i="5"/>
  <c r="Q6738" i="5" s="1"/>
  <c r="K6814" i="5"/>
  <c r="Q6814" i="5" s="1"/>
  <c r="K6914" i="5"/>
  <c r="Q6914" i="5" s="1"/>
  <c r="K7006" i="5"/>
  <c r="Q7006" i="5" s="1"/>
  <c r="K7082" i="5"/>
  <c r="Q7082" i="5" s="1"/>
  <c r="K7166" i="5"/>
  <c r="Q7166" i="5" s="1"/>
  <c r="K7270" i="5"/>
  <c r="Q7270" i="5" s="1"/>
  <c r="K7350" i="5"/>
  <c r="Q7350" i="5" s="1"/>
  <c r="K7454" i="5"/>
  <c r="Q7454" i="5" s="1"/>
  <c r="K7558" i="5"/>
  <c r="Q7558" i="5" s="1"/>
  <c r="K7658" i="5"/>
  <c r="Q7658" i="5" s="1"/>
  <c r="K7750" i="5"/>
  <c r="Q7750" i="5" s="1"/>
  <c r="K7870" i="5"/>
  <c r="Q7870" i="5" s="1"/>
  <c r="K7974" i="5"/>
  <c r="Q7974" i="5" s="1"/>
  <c r="K8087" i="5"/>
  <c r="Q8087" i="5" s="1"/>
  <c r="K8179" i="5"/>
  <c r="Q8179" i="5" s="1"/>
  <c r="K64" i="5"/>
  <c r="Q64" i="5" s="1"/>
  <c r="K140" i="5"/>
  <c r="Q140" i="5" s="1"/>
  <c r="K216" i="5"/>
  <c r="Q216" i="5" s="1"/>
  <c r="K292" i="5"/>
  <c r="Q292" i="5" s="1"/>
  <c r="K376" i="5"/>
  <c r="Q376" i="5" s="1"/>
  <c r="K452" i="5"/>
  <c r="Q452" i="5" s="1"/>
  <c r="K536" i="5"/>
  <c r="Q536" i="5" s="1"/>
  <c r="K620" i="5"/>
  <c r="Q620" i="5" s="1"/>
  <c r="K656" i="5"/>
  <c r="Q656" i="5" s="1"/>
  <c r="K740" i="5"/>
  <c r="Q740" i="5" s="1"/>
  <c r="K816" i="5"/>
  <c r="Q816" i="5" s="1"/>
  <c r="K912" i="5"/>
  <c r="Q912" i="5" s="1"/>
  <c r="K1000" i="5"/>
  <c r="Q1000" i="5" s="1"/>
  <c r="K1072" i="5"/>
  <c r="Q1072" i="5" s="1"/>
  <c r="K1160" i="5"/>
  <c r="Q1160" i="5" s="1"/>
  <c r="K1232" i="5"/>
  <c r="Q1232" i="5" s="1"/>
  <c r="K1336" i="5"/>
  <c r="Q1336" i="5" s="1"/>
  <c r="K1400" i="5"/>
  <c r="Q1400" i="5" s="1"/>
  <c r="K1448" i="5"/>
  <c r="Q1448" i="5" s="1"/>
  <c r="K1532" i="5"/>
  <c r="Q1532" i="5" s="1"/>
  <c r="K1568" i="5"/>
  <c r="Q1568" i="5" s="1"/>
  <c r="K1640" i="5"/>
  <c r="Q1640" i="5" s="1"/>
  <c r="K1732" i="5"/>
  <c r="Q1732" i="5" s="1"/>
  <c r="K1808" i="5"/>
  <c r="Q1808" i="5" s="1"/>
  <c r="K1880" i="5"/>
  <c r="Q1880" i="5" s="1"/>
  <c r="K1964" i="5"/>
  <c r="Q1964" i="5" s="1"/>
  <c r="K2032" i="5"/>
  <c r="Q2032" i="5" s="1"/>
  <c r="K2084" i="5"/>
  <c r="K2156" i="5"/>
  <c r="Q2156" i="5" s="1"/>
  <c r="K2244" i="5"/>
  <c r="Q2244" i="5" s="1"/>
  <c r="K2316" i="5"/>
  <c r="Q2316" i="5" s="1"/>
  <c r="K2388" i="5"/>
  <c r="Q2388" i="5" s="1"/>
  <c r="K2456" i="5"/>
  <c r="Q2456" i="5" s="1"/>
  <c r="K2528" i="5"/>
  <c r="Q2528" i="5" s="1"/>
  <c r="K2600" i="5"/>
  <c r="Q2600" i="5" s="1"/>
  <c r="K2672" i="5"/>
  <c r="Q2672" i="5" s="1"/>
  <c r="K2744" i="5"/>
  <c r="Q2744" i="5" s="1"/>
  <c r="K2820" i="5"/>
  <c r="Q2820" i="5" s="1"/>
  <c r="K2892" i="5"/>
  <c r="Q2892" i="5" s="1"/>
  <c r="K3036" i="5"/>
  <c r="Q3036" i="5" s="1"/>
  <c r="K3108" i="5"/>
  <c r="Q3108" i="5" s="1"/>
  <c r="K3184" i="5"/>
  <c r="Q3184" i="5" s="1"/>
  <c r="K3272" i="5"/>
  <c r="Q3272" i="5" s="1"/>
  <c r="K3348" i="5"/>
  <c r="Q3348" i="5" s="1"/>
  <c r="K3416" i="5"/>
  <c r="Q3416" i="5" s="1"/>
  <c r="K3528" i="5"/>
  <c r="Q3528" i="5" s="1"/>
  <c r="K3608" i="5"/>
  <c r="Q3608" i="5" s="1"/>
  <c r="K3660" i="5"/>
  <c r="Q3660" i="5" s="1"/>
  <c r="K3732" i="5"/>
  <c r="Q3732" i="5" s="1"/>
  <c r="K3792" i="5"/>
  <c r="Q3792" i="5" s="1"/>
  <c r="K3844" i="5"/>
  <c r="Q3844" i="5" s="1"/>
  <c r="K3880" i="5"/>
  <c r="Q3880" i="5" s="1"/>
  <c r="K3936" i="5"/>
  <c r="Q3936" i="5" s="1"/>
  <c r="K3972" i="5"/>
  <c r="Q3972" i="5" s="1"/>
  <c r="K4012" i="5"/>
  <c r="Q4012" i="5" s="1"/>
  <c r="K4048" i="5"/>
  <c r="Q4048" i="5" s="1"/>
  <c r="K4084" i="5"/>
  <c r="Q4084" i="5" s="1"/>
  <c r="K4116" i="5"/>
  <c r="Q4116" i="5" s="1"/>
  <c r="K4156" i="5"/>
  <c r="Q4156" i="5" s="1"/>
  <c r="K4188" i="5"/>
  <c r="Q4188" i="5" s="1"/>
  <c r="K4228" i="5"/>
  <c r="Q4228" i="5" s="1"/>
  <c r="K4264" i="5"/>
  <c r="Q4264" i="5" s="1"/>
  <c r="K4284" i="5"/>
  <c r="Q4284" i="5" s="1"/>
  <c r="K4348" i="5"/>
  <c r="Q4348" i="5" s="1"/>
  <c r="K4384" i="5"/>
  <c r="Q4384" i="5" s="1"/>
  <c r="K4416" i="5"/>
  <c r="Q4416" i="5" s="1"/>
  <c r="K4448" i="5"/>
  <c r="Q4448" i="5" s="1"/>
  <c r="K4480" i="5"/>
  <c r="Q4480" i="5" s="1"/>
  <c r="K4516" i="5"/>
  <c r="Q4516" i="5" s="1"/>
  <c r="K4556" i="5"/>
  <c r="Q4556" i="5" s="1"/>
  <c r="K4588" i="5"/>
  <c r="Q4588" i="5" s="1"/>
  <c r="K4620" i="5"/>
  <c r="Q4620" i="5" s="1"/>
  <c r="K4652" i="5"/>
  <c r="Q4652" i="5" s="1"/>
  <c r="K4684" i="5"/>
  <c r="Q4684" i="5" s="1"/>
  <c r="K4720" i="5"/>
  <c r="Q4720" i="5" s="1"/>
  <c r="K4752" i="5"/>
  <c r="Q4752" i="5" s="1"/>
  <c r="K4788" i="5"/>
  <c r="Q4788" i="5" s="1"/>
  <c r="K4820" i="5"/>
  <c r="Q4820" i="5" s="1"/>
  <c r="K4856" i="5"/>
  <c r="Q4856" i="5" s="1"/>
  <c r="K4892" i="5"/>
  <c r="Q4892" i="5" s="1"/>
  <c r="K4912" i="5"/>
  <c r="Q4912" i="5" s="1"/>
  <c r="K4948" i="5"/>
  <c r="Q4948" i="5" s="1"/>
  <c r="K4968" i="5"/>
  <c r="Q4968" i="5" s="1"/>
  <c r="K4988" i="5"/>
  <c r="Q4988" i="5" s="1"/>
  <c r="K5004" i="5"/>
  <c r="Q5004" i="5" s="1"/>
  <c r="K5020" i="5"/>
  <c r="Q5020" i="5" s="1"/>
  <c r="K5040" i="5"/>
  <c r="Q5040" i="5" s="1"/>
  <c r="K5064" i="5"/>
  <c r="Q5064" i="5" s="1"/>
  <c r="K5084" i="5"/>
  <c r="Q5084" i="5" s="1"/>
  <c r="K5108" i="5"/>
  <c r="Q5108" i="5" s="1"/>
  <c r="K5124" i="5"/>
  <c r="Q5124" i="5" s="1"/>
  <c r="K5140" i="5"/>
  <c r="Q5140" i="5" s="1"/>
  <c r="K5160" i="5"/>
  <c r="Q5160" i="5" s="1"/>
  <c r="K5176" i="5"/>
  <c r="Q5176" i="5" s="1"/>
  <c r="K5196" i="5"/>
  <c r="Q5196" i="5" s="1"/>
  <c r="K5224" i="5"/>
  <c r="Q5224" i="5" s="1"/>
  <c r="K5240" i="5"/>
  <c r="Q5240" i="5" s="1"/>
  <c r="K5260" i="5"/>
  <c r="Q5260" i="5" s="1"/>
  <c r="K5276" i="5"/>
  <c r="Q5276" i="5" s="1"/>
  <c r="K5296" i="5"/>
  <c r="Q5296" i="5" s="1"/>
  <c r="K5324" i="5"/>
  <c r="Q5324" i="5" s="1"/>
  <c r="K5340" i="5"/>
  <c r="Q5340" i="5" s="1"/>
  <c r="K5360" i="5"/>
  <c r="Q5360" i="5" s="1"/>
  <c r="K5376" i="5"/>
  <c r="Q5376" i="5" s="1"/>
  <c r="K5392" i="5"/>
  <c r="Q5392" i="5" s="1"/>
  <c r="K5452" i="5"/>
  <c r="Q5452" i="5" s="1"/>
  <c r="K5480" i="5"/>
  <c r="Q5480" i="5" s="1"/>
  <c r="K5500" i="5"/>
  <c r="Q5500" i="5" s="1"/>
  <c r="K5520" i="5"/>
  <c r="Q5520" i="5" s="1"/>
  <c r="K5536" i="5"/>
  <c r="Q5536" i="5" s="1"/>
  <c r="K5564" i="5"/>
  <c r="Q5564" i="5" s="1"/>
  <c r="K5584" i="5"/>
  <c r="Q5584" i="5" s="1"/>
  <c r="K5600" i="5"/>
  <c r="Q5600" i="5" s="1"/>
  <c r="K5620" i="5"/>
  <c r="Q5620" i="5" s="1"/>
  <c r="K5636" i="5"/>
  <c r="Q5636" i="5" s="1"/>
  <c r="K5660" i="5"/>
  <c r="Q5660" i="5" s="1"/>
  <c r="K5680" i="5"/>
  <c r="Q5680" i="5" s="1"/>
  <c r="K5700" i="5"/>
  <c r="Q5700" i="5" s="1"/>
  <c r="K5716" i="5"/>
  <c r="Q5716" i="5" s="1"/>
  <c r="K5748" i="5"/>
  <c r="Q5748" i="5" s="1"/>
  <c r="K5772" i="5"/>
  <c r="Q5772" i="5" s="1"/>
  <c r="K5792" i="5"/>
  <c r="Q5792" i="5" s="1"/>
  <c r="K5812" i="5"/>
  <c r="Q5812" i="5" s="1"/>
  <c r="K5832" i="5"/>
  <c r="Q5832" i="5" s="1"/>
  <c r="K5852" i="5"/>
  <c r="Q5852" i="5" s="1"/>
  <c r="K5876" i="5"/>
  <c r="Q5876" i="5" s="1"/>
  <c r="K5892" i="5"/>
  <c r="Q5892" i="5" s="1"/>
  <c r="K5908" i="5"/>
  <c r="Q5908" i="5" s="1"/>
  <c r="K5932" i="5"/>
  <c r="Q5932" i="5" s="1"/>
  <c r="K5952" i="5"/>
  <c r="Q5952" i="5" s="1"/>
  <c r="K5972" i="5"/>
  <c r="Q5972" i="5" s="1"/>
  <c r="K5996" i="5"/>
  <c r="Q5996" i="5" s="1"/>
  <c r="K6012" i="5"/>
  <c r="Q6012" i="5" s="1"/>
  <c r="K6028" i="5"/>
  <c r="Q6028" i="5" s="1"/>
  <c r="K6056" i="5"/>
  <c r="Q6056" i="5" s="1"/>
  <c r="K6076" i="5"/>
  <c r="Q6076" i="5" s="1"/>
  <c r="K6092" i="5"/>
  <c r="Q6092" i="5" s="1"/>
  <c r="K6108" i="5"/>
  <c r="Q6108" i="5" s="1"/>
  <c r="K6132" i="5"/>
  <c r="Q6132" i="5" s="1"/>
  <c r="K6148" i="5"/>
  <c r="Q6148" i="5" s="1"/>
  <c r="K6168" i="5"/>
  <c r="Q6168" i="5" s="1"/>
  <c r="K6192" i="5"/>
  <c r="Q6192" i="5" s="1"/>
  <c r="K6216" i="5"/>
  <c r="Q6216" i="5" s="1"/>
  <c r="K6240" i="5"/>
  <c r="Q6240" i="5" s="1"/>
  <c r="K6260" i="5"/>
  <c r="Q6260" i="5" s="1"/>
  <c r="K2743" i="5"/>
  <c r="Q2743" i="5" s="1"/>
  <c r="K2767" i="5"/>
  <c r="Q2767" i="5" s="1"/>
  <c r="K2791" i="5"/>
  <c r="Q2791" i="5" s="1"/>
  <c r="K2811" i="5"/>
  <c r="Q2811" i="5" s="1"/>
  <c r="K2827" i="5"/>
  <c r="Q2827" i="5" s="1"/>
  <c r="K2843" i="5"/>
  <c r="Q2843" i="5" s="1"/>
  <c r="K2867" i="5"/>
  <c r="Q2867" i="5" s="1"/>
  <c r="K2883" i="5"/>
  <c r="Q2883" i="5" s="1"/>
  <c r="K2899" i="5"/>
  <c r="Q2899" i="5" s="1"/>
  <c r="K2915" i="5"/>
  <c r="Q2915" i="5" s="1"/>
  <c r="K2931" i="5"/>
  <c r="Q2931" i="5" s="1"/>
  <c r="K2947" i="5"/>
  <c r="Q2947" i="5" s="1"/>
  <c r="K2967" i="5"/>
  <c r="Q2967" i="5" s="1"/>
  <c r="K2983" i="5"/>
  <c r="Q2983" i="5" s="1"/>
  <c r="K2999" i="5"/>
  <c r="Q2999" i="5" s="1"/>
  <c r="K3019" i="5"/>
  <c r="Q3019" i="5" s="1"/>
  <c r="K3039" i="5"/>
  <c r="Q3039" i="5" s="1"/>
  <c r="K3055" i="5"/>
  <c r="Q3055" i="5" s="1"/>
  <c r="K3075" i="5"/>
  <c r="Q3075" i="5" s="1"/>
  <c r="K3091" i="5"/>
  <c r="Q3091" i="5" s="1"/>
  <c r="K3107" i="5"/>
  <c r="Q3107" i="5" s="1"/>
  <c r="K3123" i="5"/>
  <c r="Q3123" i="5" s="1"/>
  <c r="K3139" i="5"/>
  <c r="Q3139" i="5" s="1"/>
  <c r="K3155" i="5"/>
  <c r="Q3155" i="5" s="1"/>
  <c r="K3171" i="5"/>
  <c r="Q3171" i="5" s="1"/>
  <c r="K3187" i="5"/>
  <c r="Q3187" i="5" s="1"/>
  <c r="K3211" i="5"/>
  <c r="Q3211" i="5" s="1"/>
  <c r="K3235" i="5"/>
  <c r="Q3235" i="5" s="1"/>
  <c r="K3259" i="5"/>
  <c r="Q3259" i="5" s="1"/>
  <c r="K3275" i="5"/>
  <c r="Q3275" i="5" s="1"/>
  <c r="K3299" i="5"/>
  <c r="Q3299" i="5" s="1"/>
  <c r="K3315" i="5"/>
  <c r="Q3315" i="5" s="1"/>
  <c r="K3339" i="5"/>
  <c r="Q3339" i="5" s="1"/>
  <c r="K3359" i="5"/>
  <c r="Q3359" i="5" s="1"/>
  <c r="K3375" i="5"/>
  <c r="Q3375" i="5" s="1"/>
  <c r="K3395" i="5"/>
  <c r="Q3395" i="5" s="1"/>
  <c r="K3411" i="5"/>
  <c r="Q3411" i="5" s="1"/>
  <c r="K3431" i="5"/>
  <c r="Q3431" i="5" s="1"/>
  <c r="K3447" i="5"/>
  <c r="Q3447" i="5" s="1"/>
  <c r="K3467" i="5"/>
  <c r="Q3467" i="5" s="1"/>
  <c r="K3487" i="5"/>
  <c r="Q3487" i="5" s="1"/>
  <c r="K3503" i="5"/>
  <c r="Q3503" i="5" s="1"/>
  <c r="K3519" i="5"/>
  <c r="Q3519" i="5" s="1"/>
  <c r="K3535" i="5"/>
  <c r="Q3535" i="5" s="1"/>
  <c r="K3551" i="5"/>
  <c r="Q3551" i="5" s="1"/>
  <c r="K3571" i="5"/>
  <c r="Q3571" i="5" s="1"/>
  <c r="K3591" i="5"/>
  <c r="Q3591" i="5" s="1"/>
  <c r="K3615" i="5"/>
  <c r="Q3615" i="5" s="1"/>
  <c r="K3631" i="5"/>
  <c r="Q3631" i="5" s="1"/>
  <c r="K3651" i="5"/>
  <c r="Q3651" i="5" s="1"/>
  <c r="K3667" i="5"/>
  <c r="Q3667" i="5" s="1"/>
  <c r="K3687" i="5"/>
  <c r="Q3687" i="5" s="1"/>
  <c r="K3707" i="5"/>
  <c r="Q3707" i="5" s="1"/>
  <c r="K3723" i="5"/>
  <c r="Q3723" i="5" s="1"/>
  <c r="K3743" i="5"/>
  <c r="Q3743" i="5" s="1"/>
  <c r="K3763" i="5"/>
  <c r="Q3763" i="5" s="1"/>
  <c r="K3779" i="5"/>
  <c r="Q3779" i="5" s="1"/>
  <c r="K3799" i="5"/>
  <c r="Q3799" i="5" s="1"/>
  <c r="K3819" i="5"/>
  <c r="Q3819" i="5" s="1"/>
  <c r="K3835" i="5"/>
  <c r="Q3835" i="5" s="1"/>
  <c r="K3851" i="5"/>
  <c r="Q3851" i="5" s="1"/>
  <c r="K3867" i="5"/>
  <c r="Q3867" i="5" s="1"/>
  <c r="K3891" i="5"/>
  <c r="Q3891" i="5" s="1"/>
  <c r="K3907" i="5"/>
  <c r="Q3907" i="5" s="1"/>
  <c r="K3927" i="5"/>
  <c r="Q3927" i="5" s="1"/>
  <c r="K3943" i="5"/>
  <c r="Q3943" i="5" s="1"/>
  <c r="K3959" i="5"/>
  <c r="Q3959" i="5" s="1"/>
  <c r="K3975" i="5"/>
  <c r="Q3975" i="5" s="1"/>
  <c r="K3991" i="5"/>
  <c r="Q3991" i="5" s="1"/>
  <c r="K4007" i="5"/>
  <c r="Q4007" i="5" s="1"/>
  <c r="K4027" i="5"/>
  <c r="Q4027" i="5" s="1"/>
  <c r="K4051" i="5"/>
  <c r="Q4051" i="5" s="1"/>
  <c r="K4067" i="5"/>
  <c r="Q4067" i="5" s="1"/>
  <c r="K4083" i="5"/>
  <c r="Q4083" i="5" s="1"/>
  <c r="K4103" i="5"/>
  <c r="Q4103" i="5" s="1"/>
  <c r="K4127" i="5"/>
  <c r="Q4127" i="5" s="1"/>
  <c r="K4143" i="5"/>
  <c r="Q4143" i="5" s="1"/>
  <c r="K4159" i="5"/>
  <c r="Q4159" i="5" s="1"/>
  <c r="K4175" i="5"/>
  <c r="Q4175" i="5" s="1"/>
  <c r="K4199" i="5"/>
  <c r="Q4199" i="5" s="1"/>
  <c r="K4219" i="5"/>
  <c r="Q4219" i="5" s="1"/>
  <c r="K4235" i="5"/>
  <c r="Q4235" i="5" s="1"/>
  <c r="K4251" i="5"/>
  <c r="Q4251" i="5" s="1"/>
  <c r="K4267" i="5"/>
  <c r="Q4267" i="5" s="1"/>
  <c r="K4287" i="5"/>
  <c r="Q4287" i="5" s="1"/>
  <c r="K4311" i="5"/>
  <c r="Q4311" i="5" s="1"/>
  <c r="K4327" i="5"/>
  <c r="Q4327" i="5" s="1"/>
  <c r="K4343" i="5"/>
  <c r="Q4343" i="5" s="1"/>
  <c r="K4359" i="5"/>
  <c r="Q4359" i="5" s="1"/>
  <c r="K4379" i="5"/>
  <c r="Q4379" i="5" s="1"/>
  <c r="K4411" i="5"/>
  <c r="Q4411" i="5" s="1"/>
  <c r="K4435" i="5"/>
  <c r="Q4435" i="5" s="1"/>
  <c r="K4459" i="5"/>
  <c r="Q4459" i="5" s="1"/>
  <c r="K4475" i="5"/>
  <c r="Q4475" i="5" s="1"/>
  <c r="K4495" i="5"/>
  <c r="Q4495" i="5" s="1"/>
  <c r="K4515" i="5"/>
  <c r="Q4515" i="5" s="1"/>
  <c r="K4531" i="5"/>
  <c r="Q4531" i="5" s="1"/>
  <c r="K4551" i="5"/>
  <c r="Q4551" i="5" s="1"/>
  <c r="K4571" i="5"/>
  <c r="Q4571" i="5" s="1"/>
  <c r="K4591" i="5"/>
  <c r="Q4591" i="5" s="1"/>
  <c r="K4627" i="5"/>
  <c r="Q4627" i="5" s="1"/>
  <c r="K4643" i="5"/>
  <c r="Q4643" i="5" s="1"/>
  <c r="K4659" i="5"/>
  <c r="Q4659" i="5" s="1"/>
  <c r="K4683" i="5"/>
  <c r="Q4683" i="5" s="1"/>
  <c r="K4699" i="5"/>
  <c r="Q4699" i="5" s="1"/>
  <c r="K4715" i="5"/>
  <c r="Q4715" i="5" s="1"/>
  <c r="K4735" i="5"/>
  <c r="Q4735" i="5" s="1"/>
  <c r="K4751" i="5"/>
  <c r="Q4751" i="5" s="1"/>
  <c r="K4771" i="5"/>
  <c r="Q4771" i="5" s="1"/>
  <c r="K4787" i="5"/>
  <c r="Q4787" i="5" s="1"/>
  <c r="K4803" i="5"/>
  <c r="Q4803" i="5" s="1"/>
  <c r="K4823" i="5"/>
  <c r="Q4823" i="5" s="1"/>
  <c r="K4843" i="5"/>
  <c r="Q4843" i="5" s="1"/>
  <c r="K4863" i="5"/>
  <c r="Q4863" i="5" s="1"/>
  <c r="K4879" i="5"/>
  <c r="Q4879" i="5" s="1"/>
  <c r="K4895" i="5"/>
  <c r="Q4895" i="5" s="1"/>
  <c r="K4915" i="5"/>
  <c r="Q4915" i="5" s="1"/>
  <c r="K4931" i="5"/>
  <c r="Q4931" i="5" s="1"/>
  <c r="K4955" i="5"/>
  <c r="Q4955" i="5" s="1"/>
  <c r="K4971" i="5"/>
  <c r="Q4971" i="5" s="1"/>
  <c r="K4987" i="5"/>
  <c r="Q4987" i="5" s="1"/>
  <c r="K5007" i="5"/>
  <c r="Q5007" i="5" s="1"/>
  <c r="K5035" i="5"/>
  <c r="Q5035" i="5" s="1"/>
  <c r="K5055" i="5"/>
  <c r="Q5055" i="5" s="1"/>
  <c r="K5075" i="5"/>
  <c r="Q5075" i="5" s="1"/>
  <c r="K5091" i="5"/>
  <c r="Q5091" i="5" s="1"/>
  <c r="K5111" i="5"/>
  <c r="Q5111" i="5" s="1"/>
  <c r="K5127" i="5"/>
  <c r="Q5127" i="5" s="1"/>
  <c r="K5147" i="5"/>
  <c r="Q5147" i="5" s="1"/>
  <c r="K5163" i="5"/>
  <c r="Q5163" i="5" s="1"/>
  <c r="K5179" i="5"/>
  <c r="Q5179" i="5" s="1"/>
  <c r="K5203" i="5"/>
  <c r="Q5203" i="5" s="1"/>
  <c r="K5223" i="5"/>
  <c r="Q5223" i="5" s="1"/>
  <c r="K5243" i="5"/>
  <c r="Q5243" i="5" s="1"/>
  <c r="K5259" i="5"/>
  <c r="Q5259" i="5" s="1"/>
  <c r="K5279" i="5"/>
  <c r="Q5279" i="5" s="1"/>
  <c r="K5295" i="5"/>
  <c r="Q5295" i="5" s="1"/>
  <c r="K5311" i="5"/>
  <c r="Q5311" i="5" s="1"/>
  <c r="K5331" i="5"/>
  <c r="Q5331" i="5" s="1"/>
  <c r="K5351" i="5"/>
  <c r="Q5351" i="5" s="1"/>
  <c r="K5367" i="5"/>
  <c r="Q5367" i="5" s="1"/>
  <c r="K5387" i="5"/>
  <c r="Q5387" i="5" s="1"/>
  <c r="K5407" i="5"/>
  <c r="Q5407" i="5" s="1"/>
  <c r="K5427" i="5"/>
  <c r="Q5427" i="5" s="1"/>
  <c r="K5451" i="5"/>
  <c r="Q5451" i="5" s="1"/>
  <c r="K5475" i="5"/>
  <c r="Q5475" i="5" s="1"/>
  <c r="K5495" i="5"/>
  <c r="Q5495" i="5" s="1"/>
  <c r="K5515" i="5"/>
  <c r="Q5515" i="5" s="1"/>
  <c r="K5543" i="5"/>
  <c r="Q5543" i="5" s="1"/>
  <c r="K5567" i="5"/>
  <c r="Q5567" i="5" s="1"/>
  <c r="K5591" i="5"/>
  <c r="Q5591" i="5" s="1"/>
  <c r="K5611" i="5"/>
  <c r="Q5611" i="5" s="1"/>
  <c r="K5631" i="5"/>
  <c r="Q5631" i="5" s="1"/>
  <c r="K5647" i="5"/>
  <c r="Q5647" i="5" s="1"/>
  <c r="K5667" i="5"/>
  <c r="Q5667" i="5" s="1"/>
  <c r="K5683" i="5"/>
  <c r="Q5683" i="5" s="1"/>
  <c r="K5711" i="5"/>
  <c r="Q5711" i="5" s="1"/>
  <c r="K5727" i="5"/>
  <c r="Q5727" i="5" s="1"/>
  <c r="K5747" i="5"/>
  <c r="Q5747" i="5" s="1"/>
  <c r="K5763" i="5"/>
  <c r="Q5763" i="5" s="1"/>
  <c r="K5791" i="5"/>
  <c r="Q5791" i="5" s="1"/>
  <c r="K5823" i="5"/>
  <c r="Q5823" i="5" s="1"/>
  <c r="K5839" i="5"/>
  <c r="Q5839" i="5" s="1"/>
  <c r="K5859" i="5"/>
  <c r="Q5859" i="5" s="1"/>
  <c r="K5879" i="5"/>
  <c r="Q5879" i="5" s="1"/>
  <c r="K5903" i="5"/>
  <c r="Q5903" i="5" s="1"/>
  <c r="K5919" i="5"/>
  <c r="Q5919" i="5" s="1"/>
  <c r="K5935" i="5"/>
  <c r="Q5935" i="5" s="1"/>
  <c r="K5955" i="5"/>
  <c r="Q5955" i="5" s="1"/>
  <c r="K5971" i="5"/>
  <c r="Q5971" i="5" s="1"/>
  <c r="K5991" i="5"/>
  <c r="Q5991" i="5" s="1"/>
  <c r="K6007" i="5"/>
  <c r="Q6007" i="5" s="1"/>
  <c r="K6027" i="5"/>
  <c r="Q6027" i="5" s="1"/>
  <c r="K6043" i="5"/>
  <c r="Q6043" i="5" s="1"/>
  <c r="K6059" i="5"/>
  <c r="Q6059" i="5" s="1"/>
  <c r="K6079" i="5"/>
  <c r="Q6079" i="5" s="1"/>
  <c r="K6095" i="5"/>
  <c r="Q6095" i="5" s="1"/>
  <c r="K6115" i="5"/>
  <c r="Q6115" i="5" s="1"/>
  <c r="K6131" i="5"/>
  <c r="Q6131" i="5" s="1"/>
  <c r="K6155" i="5"/>
  <c r="Q6155" i="5" s="1"/>
  <c r="K6171" i="5"/>
  <c r="Q6171" i="5" s="1"/>
  <c r="K6191" i="5"/>
  <c r="Q6191" i="5" s="1"/>
  <c r="K6215" i="5"/>
  <c r="Q6215" i="5" s="1"/>
  <c r="K6235" i="5"/>
  <c r="Q6235" i="5" s="1"/>
  <c r="K6255" i="5"/>
  <c r="Q6255" i="5" s="1"/>
  <c r="K6275" i="5"/>
  <c r="Q6275" i="5" s="1"/>
  <c r="K6295" i="5"/>
  <c r="Q6295" i="5" s="1"/>
  <c r="K6315" i="5"/>
  <c r="Q6315" i="5" s="1"/>
  <c r="K6331" i="5"/>
  <c r="Q6331" i="5" s="1"/>
  <c r="K6355" i="5"/>
  <c r="Q6355" i="5" s="1"/>
  <c r="K6371" i="5"/>
  <c r="Q6371" i="5" s="1"/>
  <c r="K6391" i="5"/>
  <c r="Q6391" i="5" s="1"/>
  <c r="K6411" i="5"/>
  <c r="Q6411" i="5" s="1"/>
  <c r="K6435" i="5"/>
  <c r="Q6435" i="5" s="1"/>
  <c r="K6451" i="5"/>
  <c r="Q6451" i="5" s="1"/>
  <c r="K6467" i="5"/>
  <c r="Q6467" i="5" s="1"/>
  <c r="K6487" i="5"/>
  <c r="Q6487" i="5" s="1"/>
  <c r="K6507" i="5"/>
  <c r="Q6507" i="5" s="1"/>
  <c r="K6527" i="5"/>
  <c r="Q6527" i="5" s="1"/>
  <c r="K6543" i="5"/>
  <c r="Q6543" i="5" s="1"/>
  <c r="K6559" i="5"/>
  <c r="Q6559" i="5" s="1"/>
  <c r="K6579" i="5"/>
  <c r="Q6579" i="5" s="1"/>
  <c r="K6599" i="5"/>
  <c r="Q6599" i="5" s="1"/>
  <c r="K6615" i="5"/>
  <c r="Q6615" i="5" s="1"/>
  <c r="K6639" i="5"/>
  <c r="Q6639" i="5" s="1"/>
  <c r="K6655" i="5"/>
  <c r="Q6655" i="5" s="1"/>
  <c r="K6675" i="5"/>
  <c r="Q6675" i="5" s="1"/>
  <c r="K30" i="5"/>
  <c r="Q30" i="5" s="1"/>
  <c r="K198" i="5"/>
  <c r="Q198" i="5" s="1"/>
  <c r="K266" i="5"/>
  <c r="Q266" i="5" s="1"/>
  <c r="K334" i="5"/>
  <c r="Q334" i="5" s="1"/>
  <c r="K426" i="5"/>
  <c r="Q426" i="5" s="1"/>
  <c r="K494" i="5"/>
  <c r="Q494" i="5" s="1"/>
  <c r="K566" i="5"/>
  <c r="Q566" i="5" s="1"/>
  <c r="K638" i="5"/>
  <c r="Q638" i="5" s="1"/>
  <c r="K722" i="5"/>
  <c r="Q722" i="5" s="1"/>
  <c r="K774" i="5"/>
  <c r="Q774" i="5" s="1"/>
  <c r="K846" i="5"/>
  <c r="Q846" i="5" s="1"/>
  <c r="K918" i="5"/>
  <c r="Q918" i="5" s="1"/>
  <c r="K998" i="5"/>
  <c r="Q998" i="5" s="1"/>
  <c r="K1066" i="5"/>
  <c r="Q1066" i="5" s="1"/>
  <c r="K1138" i="5"/>
  <c r="Q1138" i="5" s="1"/>
  <c r="K1222" i="5"/>
  <c r="Q1222" i="5" s="1"/>
  <c r="K1310" i="5"/>
  <c r="Q1310" i="5" s="1"/>
  <c r="K1410" i="5"/>
  <c r="Q1410" i="5" s="1"/>
  <c r="K1482" i="5"/>
  <c r="Q1482" i="5" s="1"/>
  <c r="K1554" i="5"/>
  <c r="Q1554" i="5" s="1"/>
  <c r="K1634" i="5"/>
  <c r="Q1634" i="5" s="1"/>
  <c r="K1714" i="5"/>
  <c r="Q1714" i="5" s="1"/>
  <c r="K1790" i="5"/>
  <c r="Q1790" i="5" s="1"/>
  <c r="K1846" i="5"/>
  <c r="Q1846" i="5" s="1"/>
  <c r="K1922" i="5"/>
  <c r="Q1922" i="5" s="1"/>
  <c r="K2014" i="5"/>
  <c r="Q2014" i="5" s="1"/>
  <c r="K2094" i="5"/>
  <c r="K2158" i="5"/>
  <c r="Q2158" i="5" s="1"/>
  <c r="K2222" i="5"/>
  <c r="Q2222" i="5" s="1"/>
  <c r="K2282" i="5"/>
  <c r="Q2282" i="5" s="1"/>
  <c r="K2362" i="5"/>
  <c r="Q2362" i="5" s="1"/>
  <c r="K2438" i="5"/>
  <c r="Q2438" i="5" s="1"/>
  <c r="K2534" i="5"/>
  <c r="Q2534" i="5" s="1"/>
  <c r="K2598" i="5"/>
  <c r="Q2598" i="5" s="1"/>
  <c r="K63" i="5"/>
  <c r="Q63" i="5" s="1"/>
  <c r="K29" i="5"/>
  <c r="Q29" i="5" s="1"/>
  <c r="K105" i="5"/>
  <c r="Q105" i="5" s="1"/>
  <c r="K173" i="5"/>
  <c r="Q173" i="5" s="1"/>
  <c r="K221" i="5"/>
  <c r="Q221" i="5" s="1"/>
  <c r="K297" i="5"/>
  <c r="Q297" i="5" s="1"/>
  <c r="K333" i="5"/>
  <c r="Q333" i="5" s="1"/>
  <c r="K365" i="5"/>
  <c r="Q365" i="5" s="1"/>
  <c r="K401" i="5"/>
  <c r="Q401" i="5" s="1"/>
  <c r="K469" i="5"/>
  <c r="Q469" i="5" s="1"/>
  <c r="K549" i="5"/>
  <c r="Q549" i="5" s="1"/>
  <c r="K629" i="5"/>
  <c r="Q629" i="5" s="1"/>
  <c r="K705" i="5"/>
  <c r="Q705" i="5" s="1"/>
  <c r="K773" i="5"/>
  <c r="Q773" i="5" s="1"/>
  <c r="K2606" i="5"/>
  <c r="Q2606" i="5" s="1"/>
  <c r="K2678" i="5"/>
  <c r="Q2678" i="5" s="1"/>
  <c r="K2734" i="5"/>
  <c r="Q2734" i="5" s="1"/>
  <c r="K2842" i="5"/>
  <c r="Q2842" i="5" s="1"/>
  <c r="K2930" i="5"/>
  <c r="Q2930" i="5" s="1"/>
  <c r="K2986" i="5"/>
  <c r="Q2986" i="5" s="1"/>
  <c r="K3022" i="5"/>
  <c r="Q3022" i="5" s="1"/>
  <c r="K3098" i="5"/>
  <c r="Q3098" i="5" s="1"/>
  <c r="K3186" i="5"/>
  <c r="Q3186" i="5" s="1"/>
  <c r="K3258" i="5"/>
  <c r="Q3258" i="5" s="1"/>
  <c r="K3334" i="5"/>
  <c r="Q3334" i="5" s="1"/>
  <c r="K3414" i="5"/>
  <c r="Q3414" i="5" s="1"/>
  <c r="K3490" i="5"/>
  <c r="Q3490" i="5" s="1"/>
  <c r="K3590" i="5"/>
  <c r="Q3590" i="5" s="1"/>
  <c r="K3666" i="5"/>
  <c r="Q3666" i="5" s="1"/>
  <c r="K3738" i="5"/>
  <c r="Q3738" i="5" s="1"/>
  <c r="K3814" i="5"/>
  <c r="Q3814" i="5" s="1"/>
  <c r="K3890" i="5"/>
  <c r="Q3890" i="5" s="1"/>
  <c r="K3958" i="5"/>
  <c r="Q3958" i="5" s="1"/>
  <c r="K4022" i="5"/>
  <c r="Q4022" i="5" s="1"/>
  <c r="K4102" i="5"/>
  <c r="Q4102" i="5" s="1"/>
  <c r="K4174" i="5"/>
  <c r="Q4174" i="5" s="1"/>
  <c r="K4254" i="5"/>
  <c r="Q4254" i="5" s="1"/>
  <c r="K4318" i="5"/>
  <c r="Q4318" i="5" s="1"/>
  <c r="K4402" i="5"/>
  <c r="Q4402" i="5" s="1"/>
  <c r="K4458" i="5"/>
  <c r="Q4458" i="5" s="1"/>
  <c r="K4534" i="5"/>
  <c r="Q4534" i="5" s="1"/>
  <c r="K4614" i="5"/>
  <c r="Q4614" i="5" s="1"/>
  <c r="K4718" i="5"/>
  <c r="Q4718" i="5" s="1"/>
  <c r="K4790" i="5"/>
  <c r="Q4790" i="5" s="1"/>
  <c r="K4870" i="5"/>
  <c r="Q4870" i="5" s="1"/>
  <c r="K4954" i="5"/>
  <c r="Q4954" i="5" s="1"/>
  <c r="K5030" i="5"/>
  <c r="Q5030" i="5" s="1"/>
  <c r="K5102" i="5"/>
  <c r="Q5102" i="5" s="1"/>
  <c r="K5194" i="5"/>
  <c r="Q5194" i="5" s="1"/>
  <c r="K5270" i="5"/>
  <c r="Q5270" i="5" s="1"/>
  <c r="K5342" i="5"/>
  <c r="Q5342" i="5" s="1"/>
  <c r="K5406" i="5"/>
  <c r="Q5406" i="5" s="1"/>
  <c r="K5494" i="5"/>
  <c r="Q5494" i="5" s="1"/>
  <c r="K5550" i="5"/>
  <c r="Q5550" i="5" s="1"/>
  <c r="K5654" i="5"/>
  <c r="Q5654" i="5" s="1"/>
  <c r="K5710" i="5"/>
  <c r="Q5710" i="5" s="1"/>
  <c r="K5814" i="5"/>
  <c r="Q5814" i="5" s="1"/>
  <c r="K5870" i="5"/>
  <c r="Q5870" i="5" s="1"/>
  <c r="K5966" i="5"/>
  <c r="Q5966" i="5" s="1"/>
  <c r="K6042" i="5"/>
  <c r="Q6042" i="5" s="1"/>
  <c r="K147" i="5"/>
  <c r="Q147" i="5" s="1"/>
  <c r="K223" i="5"/>
  <c r="Q223" i="5" s="1"/>
  <c r="K307" i="5"/>
  <c r="Q307" i="5" s="1"/>
  <c r="K379" i="5"/>
  <c r="Q379" i="5" s="1"/>
  <c r="K443" i="5"/>
  <c r="Q443" i="5" s="1"/>
  <c r="K511" i="5"/>
  <c r="Q511" i="5" s="1"/>
  <c r="K587" i="5"/>
  <c r="Q587" i="5" s="1"/>
  <c r="K663" i="5"/>
  <c r="Q663" i="5" s="1"/>
  <c r="K751" i="5"/>
  <c r="Q751" i="5" s="1"/>
  <c r="K815" i="5"/>
  <c r="Q815" i="5" s="1"/>
  <c r="K887" i="5"/>
  <c r="Q887" i="5" s="1"/>
  <c r="K967" i="5"/>
  <c r="Q967" i="5" s="1"/>
  <c r="K1039" i="5"/>
  <c r="Q1039" i="5" s="1"/>
  <c r="K1131" i="5"/>
  <c r="Q1131" i="5" s="1"/>
  <c r="K1207" i="5"/>
  <c r="Q1207" i="5" s="1"/>
  <c r="K1279" i="5"/>
  <c r="Q1279" i="5" s="1"/>
  <c r="K1347" i="5"/>
  <c r="Q1347" i="5" s="1"/>
  <c r="K1419" i="5"/>
  <c r="Q1419" i="5" s="1"/>
  <c r="K1487" i="5"/>
  <c r="Q1487" i="5" s="1"/>
  <c r="K1523" i="5"/>
  <c r="Q1523" i="5" s="1"/>
  <c r="K1607" i="5"/>
  <c r="Q1607" i="5" s="1"/>
  <c r="K1675" i="5"/>
  <c r="Q1675" i="5" s="1"/>
  <c r="K1751" i="5"/>
  <c r="Q1751" i="5" s="1"/>
  <c r="K1815" i="5"/>
  <c r="Q1815" i="5" s="1"/>
  <c r="K1899" i="5"/>
  <c r="Q1899" i="5" s="1"/>
  <c r="K1983" i="5"/>
  <c r="Q1983" i="5" s="1"/>
  <c r="K2055" i="5"/>
  <c r="Q2055" i="5" s="1"/>
  <c r="K2131" i="5"/>
  <c r="Q2131" i="5" s="1"/>
  <c r="K2219" i="5"/>
  <c r="Q2219" i="5" s="1"/>
  <c r="K2295" i="5"/>
  <c r="Q2295" i="5" s="1"/>
  <c r="K2367" i="5"/>
  <c r="Q2367" i="5" s="1"/>
  <c r="K2479" i="5"/>
  <c r="Q2479" i="5" s="1"/>
  <c r="K2551" i="5"/>
  <c r="Q2551" i="5" s="1"/>
  <c r="K2623" i="5"/>
  <c r="Q2623" i="5" s="1"/>
  <c r="K2675" i="5"/>
  <c r="Q2675" i="5" s="1"/>
  <c r="K849" i="5"/>
  <c r="Q849" i="5" s="1"/>
  <c r="K933" i="5"/>
  <c r="Q933" i="5" s="1"/>
  <c r="K1001" i="5"/>
  <c r="Q1001" i="5" s="1"/>
  <c r="K1073" i="5"/>
  <c r="Q1073" i="5" s="1"/>
  <c r="K1177" i="5"/>
  <c r="Q1177" i="5" s="1"/>
  <c r="K1245" i="5"/>
  <c r="Q1245" i="5" s="1"/>
  <c r="K1313" i="5"/>
  <c r="Q1313" i="5" s="1"/>
  <c r="K1393" i="5"/>
  <c r="Q1393" i="5" s="1"/>
  <c r="K1477" i="5"/>
  <c r="Q1477" i="5" s="1"/>
  <c r="K1569" i="5"/>
  <c r="Q1569" i="5" s="1"/>
  <c r="K1641" i="5"/>
  <c r="Q1641" i="5" s="1"/>
  <c r="K1721" i="5"/>
  <c r="Q1721" i="5" s="1"/>
  <c r="K1805" i="5"/>
  <c r="Q1805" i="5" s="1"/>
  <c r="K1889" i="5"/>
  <c r="Q1889" i="5" s="1"/>
  <c r="K1965" i="5"/>
  <c r="Q1965" i="5" s="1"/>
  <c r="K2045" i="5"/>
  <c r="Q2045" i="5" s="1"/>
  <c r="K2125" i="5"/>
  <c r="Q2125" i="5" s="1"/>
  <c r="K2217" i="5"/>
  <c r="Q2217" i="5" s="1"/>
  <c r="K2297" i="5"/>
  <c r="Q2297" i="5" s="1"/>
  <c r="K2369" i="5"/>
  <c r="Q2369" i="5" s="1"/>
  <c r="K2469" i="5"/>
  <c r="Q2469" i="5" s="1"/>
  <c r="K2549" i="5"/>
  <c r="Q2549" i="5" s="1"/>
  <c r="K2637" i="5"/>
  <c r="Q2637" i="5" s="1"/>
  <c r="K2685" i="5"/>
  <c r="Q2685" i="5" s="1"/>
  <c r="K2785" i="5"/>
  <c r="Q2785" i="5" s="1"/>
  <c r="K2865" i="5"/>
  <c r="Q2865" i="5" s="1"/>
  <c r="K2917" i="5"/>
  <c r="Q2917" i="5" s="1"/>
  <c r="K2993" i="5"/>
  <c r="Q2993" i="5" s="1"/>
  <c r="K3065" i="5"/>
  <c r="Q3065" i="5" s="1"/>
  <c r="K3137" i="5"/>
  <c r="Q3137" i="5" s="1"/>
  <c r="K3209" i="5"/>
  <c r="Q3209" i="5" s="1"/>
  <c r="K3277" i="5"/>
  <c r="Q3277" i="5" s="1"/>
  <c r="K3409" i="5"/>
  <c r="Q3409" i="5" s="1"/>
  <c r="K3477" i="5"/>
  <c r="Q3477" i="5" s="1"/>
  <c r="K3565" i="5"/>
  <c r="Q3565" i="5" s="1"/>
  <c r="K3641" i="5"/>
  <c r="Q3641" i="5" s="1"/>
  <c r="K3725" i="5"/>
  <c r="Q3725" i="5" s="1"/>
  <c r="K3777" i="5"/>
  <c r="Q3777" i="5" s="1"/>
  <c r="K3865" i="5"/>
  <c r="Q3865" i="5" s="1"/>
  <c r="K3917" i="5"/>
  <c r="Q3917" i="5" s="1"/>
  <c r="K3997" i="5"/>
  <c r="Q3997" i="5" s="1"/>
  <c r="K4073" i="5"/>
  <c r="Q4073" i="5" s="1"/>
  <c r="K4153" i="5"/>
  <c r="Q4153" i="5" s="1"/>
  <c r="K4225" i="5"/>
  <c r="Q4225" i="5" s="1"/>
  <c r="K4341" i="5"/>
  <c r="Q4341" i="5" s="1"/>
  <c r="K4397" i="5"/>
  <c r="Q4397" i="5" s="1"/>
  <c r="K4469" i="5"/>
  <c r="Q4469" i="5" s="1"/>
  <c r="K4541" i="5"/>
  <c r="Q4541" i="5" s="1"/>
  <c r="K4613" i="5"/>
  <c r="Q4613" i="5" s="1"/>
  <c r="K4705" i="5"/>
  <c r="Q4705" i="5" s="1"/>
  <c r="K4781" i="5"/>
  <c r="Q4781" i="5" s="1"/>
  <c r="K4857" i="5"/>
  <c r="Q4857" i="5" s="1"/>
  <c r="K4917" i="5"/>
  <c r="Q4917" i="5" s="1"/>
  <c r="K4989" i="5"/>
  <c r="Q4989" i="5" s="1"/>
  <c r="K5089" i="5"/>
  <c r="Q5089" i="5" s="1"/>
  <c r="K5165" i="5"/>
  <c r="Q5165" i="5" s="1"/>
  <c r="K5241" i="5"/>
  <c r="Q5241" i="5" s="1"/>
  <c r="K5321" i="5"/>
  <c r="Q5321" i="5" s="1"/>
  <c r="K5413" i="5"/>
  <c r="Q5413" i="5" s="1"/>
  <c r="K5489" i="5"/>
  <c r="Q5489" i="5" s="1"/>
  <c r="K5569" i="5"/>
  <c r="Q5569" i="5" s="1"/>
  <c r="K5621" i="5"/>
  <c r="Q5621" i="5" s="1"/>
  <c r="K5693" i="5"/>
  <c r="Q5693" i="5" s="1"/>
  <c r="K5777" i="5"/>
  <c r="Q5777" i="5" s="1"/>
  <c r="K5825" i="5"/>
  <c r="Q5825" i="5" s="1"/>
  <c r="K5913" i="5"/>
  <c r="Q5913" i="5" s="1"/>
  <c r="K5985" i="5"/>
  <c r="Q5985" i="5" s="1"/>
  <c r="K6053" i="5"/>
  <c r="Q6053" i="5" s="1"/>
  <c r="K6121" i="5"/>
  <c r="Q6121" i="5" s="1"/>
  <c r="K6201" i="5"/>
  <c r="Q6201" i="5" s="1"/>
  <c r="K6261" i="5"/>
  <c r="Q6261" i="5" s="1"/>
  <c r="K6353" i="5"/>
  <c r="Q6353" i="5" s="1"/>
  <c r="K6413" i="5"/>
  <c r="Q6413" i="5" s="1"/>
  <c r="K6521" i="5"/>
  <c r="Q6521" i="5" s="1"/>
  <c r="K6605" i="5"/>
  <c r="Q6605" i="5" s="1"/>
  <c r="K6677" i="5"/>
  <c r="Q6677" i="5" s="1"/>
  <c r="K6753" i="5"/>
  <c r="Q6753" i="5" s="1"/>
  <c r="K6825" i="5"/>
  <c r="Q6825" i="5" s="1"/>
  <c r="K6881" i="5"/>
  <c r="Q6881" i="5" s="1"/>
  <c r="K6945" i="5"/>
  <c r="Q6945" i="5" s="1"/>
  <c r="K6997" i="5"/>
  <c r="Q6997" i="5" s="1"/>
  <c r="K7065" i="5"/>
  <c r="Q7065" i="5" s="1"/>
  <c r="K7153" i="5"/>
  <c r="Q7153" i="5" s="1"/>
  <c r="K7205" i="5"/>
  <c r="Q7205" i="5" s="1"/>
  <c r="K7293" i="5"/>
  <c r="Q7293" i="5" s="1"/>
  <c r="K7349" i="5"/>
  <c r="Q7349" i="5" s="1"/>
  <c r="K7441" i="5"/>
  <c r="Q7441" i="5" s="1"/>
  <c r="K7517" i="5"/>
  <c r="Q7517" i="5" s="1"/>
  <c r="K7597" i="5"/>
  <c r="Q7597" i="5" s="1"/>
  <c r="K7673" i="5"/>
  <c r="Q7673" i="5" s="1"/>
  <c r="K7745" i="5"/>
  <c r="Q7745" i="5" s="1"/>
  <c r="K7793" i="5"/>
  <c r="Q7793" i="5" s="1"/>
  <c r="K7857" i="5"/>
  <c r="Q7857" i="5" s="1"/>
  <c r="K7949" i="5"/>
  <c r="Q7949" i="5" s="1"/>
  <c r="K8002" i="5"/>
  <c r="Q8002" i="5" s="1"/>
  <c r="K8098" i="5"/>
  <c r="Q8098" i="5" s="1"/>
  <c r="K8178" i="5"/>
  <c r="Q8178" i="5" s="1"/>
  <c r="K6122" i="5"/>
  <c r="Q6122" i="5" s="1"/>
  <c r="K6190" i="5"/>
  <c r="Q6190" i="5" s="1"/>
  <c r="K6262" i="5"/>
  <c r="Q6262" i="5" s="1"/>
  <c r="K6338" i="5"/>
  <c r="Q6338" i="5" s="1"/>
  <c r="K6418" i="5"/>
  <c r="Q6418" i="5" s="1"/>
  <c r="K6466" i="5"/>
  <c r="Q6466" i="5" s="1"/>
  <c r="K6570" i="5"/>
  <c r="Q6570" i="5" s="1"/>
  <c r="K6642" i="5"/>
  <c r="Q6642" i="5" s="1"/>
  <c r="K6718" i="5"/>
  <c r="Q6718" i="5" s="1"/>
  <c r="K6798" i="5"/>
  <c r="Q6798" i="5" s="1"/>
  <c r="K6874" i="5"/>
  <c r="Q6874" i="5" s="1"/>
  <c r="K6950" i="5"/>
  <c r="Q6950" i="5" s="1"/>
  <c r="K7046" i="5"/>
  <c r="Q7046" i="5" s="1"/>
  <c r="K7122" i="5"/>
  <c r="Q7122" i="5" s="1"/>
  <c r="K7210" i="5"/>
  <c r="Q7210" i="5" s="1"/>
  <c r="K7322" i="5"/>
  <c r="Q7322" i="5" s="1"/>
  <c r="K7422" i="5"/>
  <c r="Q7422" i="5" s="1"/>
  <c r="K7534" i="5"/>
  <c r="Q7534" i="5" s="1"/>
  <c r="K7606" i="5"/>
  <c r="Q7606" i="5" s="1"/>
  <c r="K7706" i="5"/>
  <c r="Q7706" i="5" s="1"/>
  <c r="K7850" i="5"/>
  <c r="Q7850" i="5" s="1"/>
  <c r="K7918" i="5"/>
  <c r="Q7918" i="5" s="1"/>
  <c r="K8035" i="5"/>
  <c r="Q8035" i="5" s="1"/>
  <c r="K8135" i="5"/>
  <c r="Q8135" i="5" s="1"/>
  <c r="K44" i="5"/>
  <c r="Q44" i="5" s="1"/>
  <c r="K116" i="5"/>
  <c r="Q116" i="5" s="1"/>
  <c r="K172" i="5"/>
  <c r="Q172" i="5" s="1"/>
  <c r="K232" i="5"/>
  <c r="Q232" i="5" s="1"/>
  <c r="K308" i="5"/>
  <c r="Q308" i="5" s="1"/>
  <c r="K396" i="5"/>
  <c r="Q396" i="5" s="1"/>
  <c r="K484" i="5"/>
  <c r="Q484" i="5" s="1"/>
  <c r="K568" i="5"/>
  <c r="Q568" i="5" s="1"/>
  <c r="K636" i="5"/>
  <c r="Q636" i="5" s="1"/>
  <c r="K708" i="5"/>
  <c r="Q708" i="5" s="1"/>
  <c r="K776" i="5"/>
  <c r="Q776" i="5" s="1"/>
  <c r="K864" i="5"/>
  <c r="Q864" i="5" s="1"/>
  <c r="K952" i="5"/>
  <c r="Q952" i="5" s="1"/>
  <c r="K1020" i="5"/>
  <c r="Q1020" i="5" s="1"/>
  <c r="K1088" i="5"/>
  <c r="Q1088" i="5" s="1"/>
  <c r="K1144" i="5"/>
  <c r="Q1144" i="5" s="1"/>
  <c r="K1212" i="5"/>
  <c r="Q1212" i="5" s="1"/>
  <c r="K1296" i="5"/>
  <c r="Q1296" i="5" s="1"/>
  <c r="K1372" i="5"/>
  <c r="Q1372" i="5" s="1"/>
  <c r="K1480" i="5"/>
  <c r="Q1480" i="5" s="1"/>
  <c r="K1552" i="5"/>
  <c r="Q1552" i="5" s="1"/>
  <c r="K1616" i="5"/>
  <c r="Q1616" i="5" s="1"/>
  <c r="K1696" i="5"/>
  <c r="Q1696" i="5" s="1"/>
  <c r="K1772" i="5"/>
  <c r="Q1772" i="5" s="1"/>
  <c r="K1848" i="5"/>
  <c r="Q1848" i="5" s="1"/>
  <c r="K1916" i="5"/>
  <c r="Q1916" i="5" s="1"/>
  <c r="K1996" i="5"/>
  <c r="Q1996" i="5" s="1"/>
  <c r="K2052" i="5"/>
  <c r="Q2052" i="5" s="1"/>
  <c r="K2120" i="5"/>
  <c r="Q2120" i="5" s="1"/>
  <c r="K2196" i="5"/>
  <c r="Q2196" i="5" s="1"/>
  <c r="K2260" i="5"/>
  <c r="Q2260" i="5" s="1"/>
  <c r="K2352" i="5"/>
  <c r="Q2352" i="5" s="1"/>
  <c r="K2420" i="5"/>
  <c r="Q2420" i="5" s="1"/>
  <c r="K2492" i="5"/>
  <c r="Q2492" i="5" s="1"/>
  <c r="K2568" i="5"/>
  <c r="Q2568" i="5" s="1"/>
  <c r="K2644" i="5"/>
  <c r="Q2644" i="5" s="1"/>
  <c r="K2724" i="5"/>
  <c r="Q2724" i="5" s="1"/>
  <c r="K2804" i="5"/>
  <c r="Q2804" i="5" s="1"/>
  <c r="K2876" i="5"/>
  <c r="Q2876" i="5" s="1"/>
  <c r="K2916" i="5"/>
  <c r="Q2916" i="5" s="1"/>
  <c r="K2980" i="5"/>
  <c r="Q2980" i="5" s="1"/>
  <c r="K3056" i="5"/>
  <c r="Q3056" i="5" s="1"/>
  <c r="K3124" i="5"/>
  <c r="Q3124" i="5" s="1"/>
  <c r="K3200" i="5"/>
  <c r="Q3200" i="5" s="1"/>
  <c r="K3288" i="5"/>
  <c r="Q3288" i="5" s="1"/>
  <c r="K3364" i="5"/>
  <c r="Q3364" i="5" s="1"/>
  <c r="K3432" i="5"/>
  <c r="Q3432" i="5" s="1"/>
  <c r="K3504" i="5"/>
  <c r="Q3504" i="5" s="1"/>
  <c r="K3592" i="5"/>
  <c r="Q3592" i="5" s="1"/>
  <c r="K3640" i="5"/>
  <c r="Q3640" i="5" s="1"/>
  <c r="K3712" i="5"/>
  <c r="Q3712" i="5" s="1"/>
  <c r="K3772" i="5"/>
  <c r="Q3772" i="5" s="1"/>
  <c r="K3828" i="5"/>
  <c r="Q3828" i="5" s="1"/>
  <c r="K3864" i="5"/>
  <c r="Q3864" i="5" s="1"/>
  <c r="K3916" i="5"/>
  <c r="Q3916" i="5" s="1"/>
  <c r="K3956" i="5"/>
  <c r="Q3956" i="5" s="1"/>
  <c r="K3992" i="5"/>
  <c r="Q3992" i="5" s="1"/>
  <c r="K4032" i="5"/>
  <c r="Q4032" i="5" s="1"/>
  <c r="K4064" i="5"/>
  <c r="Q4064" i="5" s="1"/>
  <c r="K4100" i="5"/>
  <c r="Q4100" i="5" s="1"/>
  <c r="K4140" i="5"/>
  <c r="Q4140" i="5" s="1"/>
  <c r="K4172" i="5"/>
  <c r="Q4172" i="5" s="1"/>
  <c r="K4208" i="5"/>
  <c r="Q4208" i="5" s="1"/>
  <c r="K4244" i="5"/>
  <c r="Q4244" i="5" s="1"/>
  <c r="K4300" i="5"/>
  <c r="Q4300" i="5" s="1"/>
  <c r="K4320" i="5"/>
  <c r="Q4320" i="5" s="1"/>
  <c r="K4364" i="5"/>
  <c r="Q4364" i="5" s="1"/>
  <c r="K4400" i="5"/>
  <c r="Q4400" i="5" s="1"/>
  <c r="K4432" i="5"/>
  <c r="Q4432" i="5" s="1"/>
  <c r="K4464" i="5"/>
  <c r="Q4464" i="5" s="1"/>
  <c r="K4500" i="5"/>
  <c r="Q4500" i="5" s="1"/>
  <c r="K4532" i="5"/>
  <c r="Q4532" i="5" s="1"/>
  <c r="K4572" i="5"/>
  <c r="Q4572" i="5" s="1"/>
  <c r="K4604" i="5"/>
  <c r="Q4604" i="5" s="1"/>
  <c r="K4636" i="5"/>
  <c r="Q4636" i="5" s="1"/>
  <c r="K4668" i="5"/>
  <c r="Q4668" i="5" s="1"/>
  <c r="K4700" i="5"/>
  <c r="Q4700" i="5" s="1"/>
  <c r="K4736" i="5"/>
  <c r="Q4736" i="5" s="1"/>
  <c r="K4768" i="5"/>
  <c r="Q4768" i="5" s="1"/>
  <c r="K4804" i="5"/>
  <c r="Q4804" i="5" s="1"/>
  <c r="K4840" i="5"/>
  <c r="Q4840" i="5" s="1"/>
  <c r="K4872" i="5"/>
  <c r="Q4872" i="5" s="1"/>
  <c r="K4932" i="5"/>
  <c r="Q4932" i="5" s="1"/>
  <c r="K6284" i="5"/>
  <c r="Q6284" i="5" s="1"/>
  <c r="K10" i="5"/>
  <c r="Q10" i="5" s="1"/>
  <c r="K38" i="5"/>
  <c r="Q38" i="5" s="1"/>
  <c r="K54" i="5"/>
  <c r="Q54" i="5" s="1"/>
  <c r="K78" i="5"/>
  <c r="Q78" i="5" s="1"/>
  <c r="K98" i="5"/>
  <c r="Q98" i="5" s="1"/>
  <c r="K114" i="5"/>
  <c r="Q114" i="5" s="1"/>
  <c r="K138" i="5"/>
  <c r="Q138" i="5" s="1"/>
  <c r="K166" i="5"/>
  <c r="Q166" i="5" s="1"/>
  <c r="K186" i="5"/>
  <c r="Q186" i="5" s="1"/>
  <c r="K202" i="5"/>
  <c r="Q202" i="5" s="1"/>
  <c r="K222" i="5"/>
  <c r="Q222" i="5" s="1"/>
  <c r="K238" i="5"/>
  <c r="Q238" i="5" s="1"/>
  <c r="K254" i="5"/>
  <c r="Q254" i="5" s="1"/>
  <c r="K270" i="5"/>
  <c r="Q270" i="5" s="1"/>
  <c r="K286" i="5"/>
  <c r="Q286" i="5" s="1"/>
  <c r="K302" i="5"/>
  <c r="Q302" i="5" s="1"/>
  <c r="K318" i="5"/>
  <c r="Q318" i="5" s="1"/>
  <c r="K350" i="5"/>
  <c r="Q350" i="5" s="1"/>
  <c r="K370" i="5"/>
  <c r="Q370" i="5" s="1"/>
  <c r="K390" i="5"/>
  <c r="Q390" i="5" s="1"/>
  <c r="K406" i="5"/>
  <c r="Q406" i="5" s="1"/>
  <c r="K430" i="5"/>
  <c r="Q430" i="5" s="1"/>
  <c r="K450" i="5"/>
  <c r="Q450" i="5" s="1"/>
  <c r="K466" i="5"/>
  <c r="Q466" i="5" s="1"/>
  <c r="K482" i="5"/>
  <c r="Q482" i="5" s="1"/>
  <c r="K498" i="5"/>
  <c r="Q498" i="5" s="1"/>
  <c r="K514" i="5"/>
  <c r="Q514" i="5" s="1"/>
  <c r="K530" i="5"/>
  <c r="Q530" i="5" s="1"/>
  <c r="K550" i="5"/>
  <c r="Q550" i="5" s="1"/>
  <c r="K570" i="5"/>
  <c r="Q570" i="5" s="1"/>
  <c r="K586" i="5"/>
  <c r="Q586" i="5" s="1"/>
  <c r="K606" i="5"/>
  <c r="Q606" i="5" s="1"/>
  <c r="K626" i="5"/>
  <c r="Q626" i="5" s="1"/>
  <c r="K642" i="5"/>
  <c r="Q642" i="5" s="1"/>
  <c r="K658" i="5"/>
  <c r="Q658" i="5" s="1"/>
  <c r="K674" i="5"/>
  <c r="Q674" i="5" s="1"/>
  <c r="K74" i="5"/>
  <c r="Q74" i="5" s="1"/>
  <c r="K126" i="5"/>
  <c r="Q126" i="5" s="1"/>
  <c r="K162" i="5"/>
  <c r="Q162" i="5" s="1"/>
  <c r="K234" i="5"/>
  <c r="Q234" i="5" s="1"/>
  <c r="K314" i="5"/>
  <c r="Q314" i="5" s="1"/>
  <c r="K386" i="5"/>
  <c r="Q386" i="5" s="1"/>
  <c r="K478" i="5"/>
  <c r="Q478" i="5" s="1"/>
  <c r="K526" i="5"/>
  <c r="Q526" i="5" s="1"/>
  <c r="K622" i="5"/>
  <c r="Q622" i="5" s="1"/>
  <c r="K670" i="5"/>
  <c r="Q670" i="5" s="1"/>
  <c r="K738" i="5"/>
  <c r="Q738" i="5" s="1"/>
  <c r="K830" i="5"/>
  <c r="Q830" i="5" s="1"/>
  <c r="K902" i="5"/>
  <c r="Q902" i="5" s="1"/>
  <c r="K978" i="5"/>
  <c r="Q978" i="5" s="1"/>
  <c r="K1050" i="5"/>
  <c r="Q1050" i="5" s="1"/>
  <c r="K1118" i="5"/>
  <c r="Q1118" i="5" s="1"/>
  <c r="K1174" i="5"/>
  <c r="Q1174" i="5" s="1"/>
  <c r="K1266" i="5"/>
  <c r="Q1266" i="5" s="1"/>
  <c r="K1350" i="5"/>
  <c r="Q1350" i="5" s="1"/>
  <c r="K1426" i="5"/>
  <c r="Q1426" i="5" s="1"/>
  <c r="K1514" i="5"/>
  <c r="Q1514" i="5" s="1"/>
  <c r="K1594" i="5"/>
  <c r="Q1594" i="5" s="1"/>
  <c r="K1650" i="5"/>
  <c r="Q1650" i="5" s="1"/>
  <c r="K1730" i="5"/>
  <c r="Q1730" i="5" s="1"/>
  <c r="K1810" i="5"/>
  <c r="Q1810" i="5" s="1"/>
  <c r="K1882" i="5"/>
  <c r="Q1882" i="5" s="1"/>
  <c r="K1954" i="5"/>
  <c r="Q1954" i="5" s="1"/>
  <c r="K2034" i="5"/>
  <c r="Q2034" i="5" s="1"/>
  <c r="K2126" i="5"/>
  <c r="Q2126" i="5" s="1"/>
  <c r="K2174" i="5"/>
  <c r="Q2174" i="5" s="1"/>
  <c r="K2238" i="5"/>
  <c r="Q2238" i="5" s="1"/>
  <c r="K2322" i="5"/>
  <c r="Q2322" i="5" s="1"/>
  <c r="K2398" i="5"/>
  <c r="Q2398" i="5" s="1"/>
  <c r="K2478" i="5"/>
  <c r="Q2478" i="5" s="1"/>
  <c r="K2550" i="5"/>
  <c r="Q2550" i="5" s="1"/>
  <c r="K11" i="5"/>
  <c r="Q11" i="5" s="1"/>
  <c r="K83" i="5"/>
  <c r="Q83" i="5" s="1"/>
  <c r="K49" i="5"/>
  <c r="Q49" i="5" s="1"/>
  <c r="K121" i="5"/>
  <c r="Q121" i="5" s="1"/>
  <c r="K189" i="5"/>
  <c r="Q189" i="5" s="1"/>
  <c r="K257" i="5"/>
  <c r="Q257" i="5" s="1"/>
  <c r="K417" i="5"/>
  <c r="Q417" i="5" s="1"/>
  <c r="K493" i="5"/>
  <c r="Q493" i="5" s="1"/>
  <c r="K565" i="5"/>
  <c r="Q565" i="5" s="1"/>
  <c r="K645" i="5"/>
  <c r="Q645" i="5" s="1"/>
  <c r="K725" i="5"/>
  <c r="Q725" i="5" s="1"/>
  <c r="K805" i="5"/>
  <c r="Q805" i="5" s="1"/>
  <c r="K2622" i="5"/>
  <c r="Q2622" i="5" s="1"/>
  <c r="K2698" i="5"/>
  <c r="Q2698" i="5" s="1"/>
  <c r="K2786" i="5"/>
  <c r="Q2786" i="5" s="1"/>
  <c r="K2858" i="5"/>
  <c r="Q2858" i="5" s="1"/>
  <c r="K2914" i="5"/>
  <c r="Q2914" i="5" s="1"/>
  <c r="K3002" i="5"/>
  <c r="Q3002" i="5" s="1"/>
  <c r="K3058" i="5"/>
  <c r="Q3058" i="5" s="1"/>
  <c r="K3114" i="5"/>
  <c r="Q3114" i="5" s="1"/>
  <c r="K3206" i="5"/>
  <c r="Q3206" i="5" s="1"/>
  <c r="K3278" i="5"/>
  <c r="Q3278" i="5" s="1"/>
  <c r="K3350" i="5"/>
  <c r="Q3350" i="5" s="1"/>
  <c r="K3442" i="5"/>
  <c r="Q3442" i="5" s="1"/>
  <c r="K3510" i="5"/>
  <c r="Q3510" i="5" s="1"/>
  <c r="K3574" i="5"/>
  <c r="Q3574" i="5" s="1"/>
  <c r="K3646" i="5"/>
  <c r="Q3646" i="5" s="1"/>
  <c r="K3718" i="5"/>
  <c r="Q3718" i="5" s="1"/>
  <c r="K3798" i="5"/>
  <c r="Q3798" i="5" s="1"/>
  <c r="K3850" i="5"/>
  <c r="Q3850" i="5" s="1"/>
  <c r="K3906" i="5"/>
  <c r="Q3906" i="5" s="1"/>
  <c r="K3974" i="5"/>
  <c r="Q3974" i="5" s="1"/>
  <c r="K4078" i="5"/>
  <c r="Q4078" i="5" s="1"/>
  <c r="K4134" i="5"/>
  <c r="Q4134" i="5" s="1"/>
  <c r="K4210" i="5"/>
  <c r="Q4210" i="5" s="1"/>
  <c r="K4286" i="5"/>
  <c r="Q4286" i="5" s="1"/>
  <c r="K4366" i="5"/>
  <c r="Q4366" i="5" s="1"/>
  <c r="K4442" i="5"/>
  <c r="Q4442" i="5" s="1"/>
  <c r="K4514" i="5"/>
  <c r="Q4514" i="5" s="1"/>
  <c r="K4590" i="5"/>
  <c r="Q4590" i="5" s="1"/>
  <c r="K4666" i="5"/>
  <c r="Q4666" i="5" s="1"/>
  <c r="K4754" i="5"/>
  <c r="Q4754" i="5" s="1"/>
  <c r="K4826" i="5"/>
  <c r="Q4826" i="5" s="1"/>
  <c r="K4922" i="5"/>
  <c r="Q4922" i="5" s="1"/>
  <c r="K4974" i="5"/>
  <c r="Q4974" i="5" s="1"/>
  <c r="K5046" i="5"/>
  <c r="Q5046" i="5" s="1"/>
  <c r="K5154" i="5"/>
  <c r="Q5154" i="5" s="1"/>
  <c r="K5230" i="5"/>
  <c r="Q5230" i="5" s="1"/>
  <c r="K5290" i="5"/>
  <c r="Q5290" i="5" s="1"/>
  <c r="K5362" i="5"/>
  <c r="Q5362" i="5" s="1"/>
  <c r="K5446" i="5"/>
  <c r="Q5446" i="5" s="1"/>
  <c r="K5530" i="5"/>
  <c r="Q5530" i="5" s="1"/>
  <c r="K5614" i="5"/>
  <c r="Q5614" i="5" s="1"/>
  <c r="K5694" i="5"/>
  <c r="Q5694" i="5" s="1"/>
  <c r="K5774" i="5"/>
  <c r="Q5774" i="5" s="1"/>
  <c r="K5854" i="5"/>
  <c r="Q5854" i="5" s="1"/>
  <c r="K5934" i="5"/>
  <c r="Q5934" i="5" s="1"/>
  <c r="K6006" i="5"/>
  <c r="Q6006" i="5" s="1"/>
  <c r="K131" i="5"/>
  <c r="Q131" i="5" s="1"/>
  <c r="K187" i="5"/>
  <c r="Q187" i="5" s="1"/>
  <c r="K263" i="5"/>
  <c r="Q263" i="5" s="1"/>
  <c r="K343" i="5"/>
  <c r="Q343" i="5" s="1"/>
  <c r="K427" i="5"/>
  <c r="Q427" i="5" s="1"/>
  <c r="K479" i="5"/>
  <c r="Q479" i="5" s="1"/>
  <c r="K547" i="5"/>
  <c r="Q547" i="5" s="1"/>
  <c r="K643" i="5"/>
  <c r="Q643" i="5" s="1"/>
  <c r="K731" i="5"/>
  <c r="Q731" i="5" s="1"/>
  <c r="K799" i="5"/>
  <c r="Q799" i="5" s="1"/>
  <c r="K871" i="5"/>
  <c r="Q871" i="5" s="1"/>
  <c r="K931" i="5"/>
  <c r="Q931" i="5" s="1"/>
  <c r="K987" i="5"/>
  <c r="Q987" i="5" s="1"/>
  <c r="K1063" i="5"/>
  <c r="Q1063" i="5" s="1"/>
  <c r="K1171" i="5"/>
  <c r="Q1171" i="5" s="1"/>
  <c r="K1227" i="5"/>
  <c r="Q1227" i="5" s="1"/>
  <c r="K1311" i="5"/>
  <c r="Q1311" i="5" s="1"/>
  <c r="K1399" i="5"/>
  <c r="Q1399" i="5" s="1"/>
  <c r="K1507" i="5"/>
  <c r="Q1507" i="5" s="1"/>
  <c r="K1583" i="5"/>
  <c r="Q1583" i="5" s="1"/>
  <c r="K1655" i="5"/>
  <c r="Q1655" i="5" s="1"/>
  <c r="K1715" i="5"/>
  <c r="Q1715" i="5" s="1"/>
  <c r="K1783" i="5"/>
  <c r="Q1783" i="5" s="1"/>
  <c r="K1863" i="5"/>
  <c r="Q1863" i="5" s="1"/>
  <c r="K1935" i="5"/>
  <c r="Q1935" i="5" s="1"/>
  <c r="K2035" i="5"/>
  <c r="Q2035" i="5" s="1"/>
  <c r="K2111" i="5"/>
  <c r="Q2111" i="5" s="1"/>
  <c r="K2195" i="5"/>
  <c r="Q2195" i="5" s="1"/>
  <c r="K2275" i="5"/>
  <c r="Q2275" i="5" s="1"/>
  <c r="K2347" i="5"/>
  <c r="Q2347" i="5" s="1"/>
  <c r="K2427" i="5"/>
  <c r="Q2427" i="5" s="1"/>
  <c r="K2499" i="5"/>
  <c r="Q2499" i="5" s="1"/>
  <c r="K2571" i="5"/>
  <c r="Q2571" i="5" s="1"/>
  <c r="K2659" i="5"/>
  <c r="Q2659" i="5" s="1"/>
  <c r="K2735" i="5"/>
  <c r="Q2735" i="5" s="1"/>
  <c r="K909" i="5"/>
  <c r="Q909" i="5" s="1"/>
  <c r="K985" i="5"/>
  <c r="Q985" i="5" s="1"/>
  <c r="K1057" i="5"/>
  <c r="Q1057" i="5" s="1"/>
  <c r="K1137" i="5"/>
  <c r="Q1137" i="5" s="1"/>
  <c r="K1197" i="5"/>
  <c r="Q1197" i="5" s="1"/>
  <c r="K1261" i="5"/>
  <c r="Q1261" i="5" s="1"/>
  <c r="K1361" i="5"/>
  <c r="Q1361" i="5" s="1"/>
  <c r="K1437" i="5"/>
  <c r="Q1437" i="5" s="1"/>
  <c r="K1525" i="5"/>
  <c r="Q1525" i="5" s="1"/>
  <c r="K1609" i="5"/>
  <c r="Q1609" i="5" s="1"/>
  <c r="K1681" i="5"/>
  <c r="Q1681" i="5" s="1"/>
  <c r="K1757" i="5"/>
  <c r="Q1757" i="5" s="1"/>
  <c r="K1849" i="5"/>
  <c r="Q1849" i="5" s="1"/>
  <c r="K1925" i="5"/>
  <c r="Q1925" i="5" s="1"/>
  <c r="K2009" i="5"/>
  <c r="Q2009" i="5" s="1"/>
  <c r="K2085" i="5"/>
  <c r="K2165" i="5"/>
  <c r="Q2165" i="5" s="1"/>
  <c r="K2197" i="5"/>
  <c r="Q2197" i="5" s="1"/>
  <c r="K2273" i="5"/>
  <c r="Q2273" i="5" s="1"/>
  <c r="K2353" i="5"/>
  <c r="Q2353" i="5" s="1"/>
  <c r="K2445" i="5"/>
  <c r="Q2445" i="5" s="1"/>
  <c r="K2533" i="5"/>
  <c r="Q2533" i="5" s="1"/>
  <c r="K2601" i="5"/>
  <c r="Q2601" i="5" s="1"/>
  <c r="K2669" i="5"/>
  <c r="Q2669" i="5" s="1"/>
  <c r="K2745" i="5"/>
  <c r="Q2745" i="5" s="1"/>
  <c r="K2805" i="5"/>
  <c r="Q2805" i="5" s="1"/>
  <c r="K2901" i="5"/>
  <c r="Q2901" i="5" s="1"/>
  <c r="K2977" i="5"/>
  <c r="Q2977" i="5" s="1"/>
  <c r="K3049" i="5"/>
  <c r="Q3049" i="5" s="1"/>
  <c r="K3121" i="5"/>
  <c r="Q3121" i="5" s="1"/>
  <c r="K3169" i="5"/>
  <c r="Q3169" i="5" s="1"/>
  <c r="K3225" i="5"/>
  <c r="Q3225" i="5" s="1"/>
  <c r="K3301" i="5"/>
  <c r="Q3301" i="5" s="1"/>
  <c r="K3393" i="5"/>
  <c r="Q3393" i="5" s="1"/>
  <c r="K3457" i="5"/>
  <c r="Q3457" i="5" s="1"/>
  <c r="K3529" i="5"/>
  <c r="Q3529" i="5" s="1"/>
  <c r="K3605" i="5"/>
  <c r="Q3605" i="5" s="1"/>
  <c r="K3685" i="5"/>
  <c r="Q3685" i="5" s="1"/>
  <c r="K3761" i="5"/>
  <c r="Q3761" i="5" s="1"/>
  <c r="K3825" i="5"/>
  <c r="Q3825" i="5" s="1"/>
  <c r="K3881" i="5"/>
  <c r="Q3881" i="5" s="1"/>
  <c r="K3953" i="5"/>
  <c r="Q3953" i="5" s="1"/>
  <c r="K4029" i="5"/>
  <c r="Q4029" i="5" s="1"/>
  <c r="K4133" i="5"/>
  <c r="Q4133" i="5" s="1"/>
  <c r="K4193" i="5"/>
  <c r="Q4193" i="5" s="1"/>
  <c r="K4305" i="5"/>
  <c r="Q4305" i="5" s="1"/>
  <c r="K4381" i="5"/>
  <c r="Q4381" i="5" s="1"/>
  <c r="K4453" i="5"/>
  <c r="Q4453" i="5" s="1"/>
  <c r="K4521" i="5"/>
  <c r="Q4521" i="5" s="1"/>
  <c r="K4597" i="5"/>
  <c r="Q4597" i="5" s="1"/>
  <c r="K4669" i="5"/>
  <c r="Q4669" i="5" s="1"/>
  <c r="K4745" i="5"/>
  <c r="Q4745" i="5" s="1"/>
  <c r="K4821" i="5"/>
  <c r="Q4821" i="5" s="1"/>
  <c r="K4877" i="5"/>
  <c r="Q4877" i="5" s="1"/>
  <c r="K4973" i="5"/>
  <c r="Q4973" i="5" s="1"/>
  <c r="K5029" i="5"/>
  <c r="Q5029" i="5" s="1"/>
  <c r="K5125" i="5"/>
  <c r="Q5125" i="5" s="1"/>
  <c r="K5185" i="5"/>
  <c r="Q5185" i="5" s="1"/>
  <c r="K5257" i="5"/>
  <c r="Q5257" i="5" s="1"/>
  <c r="K5349" i="5"/>
  <c r="Q5349" i="5" s="1"/>
  <c r="K5437" i="5"/>
  <c r="Q5437" i="5" s="1"/>
  <c r="K5509" i="5"/>
  <c r="Q5509" i="5" s="1"/>
  <c r="K5585" i="5"/>
  <c r="Q5585" i="5" s="1"/>
  <c r="K5673" i="5"/>
  <c r="Q5673" i="5" s="1"/>
  <c r="K5729" i="5"/>
  <c r="Q5729" i="5" s="1"/>
  <c r="K5809" i="5"/>
  <c r="Q5809" i="5" s="1"/>
  <c r="K5877" i="5"/>
  <c r="Q5877" i="5" s="1"/>
  <c r="K5949" i="5"/>
  <c r="Q5949" i="5" s="1"/>
  <c r="K6021" i="5"/>
  <c r="Q6021" i="5" s="1"/>
  <c r="K6085" i="5"/>
  <c r="Q6085" i="5" s="1"/>
  <c r="K6137" i="5"/>
  <c r="Q6137" i="5" s="1"/>
  <c r="K6217" i="5"/>
  <c r="Q6217" i="5" s="1"/>
  <c r="K6293" i="5"/>
  <c r="Q6293" i="5" s="1"/>
  <c r="K6373" i="5"/>
  <c r="Q6373" i="5" s="1"/>
  <c r="K6465" i="5"/>
  <c r="Q6465" i="5" s="1"/>
  <c r="K6545" i="5"/>
  <c r="Q6545" i="5" s="1"/>
  <c r="K6641" i="5"/>
  <c r="Q6641" i="5" s="1"/>
  <c r="K6713" i="5"/>
  <c r="Q6713" i="5" s="1"/>
  <c r="K6789" i="5"/>
  <c r="Q6789" i="5" s="1"/>
  <c r="K6861" i="5"/>
  <c r="Q6861" i="5" s="1"/>
  <c r="K6913" i="5"/>
  <c r="Q6913" i="5" s="1"/>
  <c r="K6977" i="5"/>
  <c r="Q6977" i="5" s="1"/>
  <c r="K7033" i="5"/>
  <c r="Q7033" i="5" s="1"/>
  <c r="K7117" i="5"/>
  <c r="Q7117" i="5" s="1"/>
  <c r="K7173" i="5"/>
  <c r="Q7173" i="5" s="1"/>
  <c r="K7241" i="5"/>
  <c r="Q7241" i="5" s="1"/>
  <c r="K7309" i="5"/>
  <c r="Q7309" i="5" s="1"/>
  <c r="K7401" i="5"/>
  <c r="Q7401" i="5" s="1"/>
  <c r="K7477" i="5"/>
  <c r="Q7477" i="5" s="1"/>
  <c r="K7557" i="5"/>
  <c r="Q7557" i="5" s="1"/>
  <c r="K7637" i="5"/>
  <c r="Q7637" i="5" s="1"/>
  <c r="K7705" i="5"/>
  <c r="Q7705" i="5" s="1"/>
  <c r="K7777" i="5"/>
  <c r="Q7777" i="5" s="1"/>
  <c r="K7825" i="5"/>
  <c r="Q7825" i="5" s="1"/>
  <c r="K7913" i="5"/>
  <c r="Q7913" i="5" s="1"/>
  <c r="K7985" i="5"/>
  <c r="Q7985" i="5" s="1"/>
  <c r="K8046" i="5"/>
  <c r="Q8046" i="5" s="1"/>
  <c r="K8114" i="5"/>
  <c r="Q8114" i="5" s="1"/>
  <c r="K6062" i="5"/>
  <c r="Q6062" i="5" s="1"/>
  <c r="K6142" i="5"/>
  <c r="Q6142" i="5" s="1"/>
  <c r="K6206" i="5"/>
  <c r="Q6206" i="5" s="1"/>
  <c r="K6282" i="5"/>
  <c r="Q6282" i="5" s="1"/>
  <c r="K6362" i="5"/>
  <c r="Q6362" i="5" s="1"/>
  <c r="K6434" i="5"/>
  <c r="Q6434" i="5" s="1"/>
  <c r="K6506" i="5"/>
  <c r="Q6506" i="5" s="1"/>
  <c r="K6590" i="5"/>
  <c r="Q6590" i="5" s="1"/>
  <c r="K6674" i="5"/>
  <c r="Q6674" i="5" s="1"/>
  <c r="K6754" i="5"/>
  <c r="Q6754" i="5" s="1"/>
  <c r="K6830" i="5"/>
  <c r="Q6830" i="5" s="1"/>
  <c r="K6890" i="5"/>
  <c r="Q6890" i="5" s="1"/>
  <c r="K6978" i="5"/>
  <c r="Q6978" i="5" s="1"/>
  <c r="K7062" i="5"/>
  <c r="Q7062" i="5" s="1"/>
  <c r="K7138" i="5"/>
  <c r="Q7138" i="5" s="1"/>
  <c r="K7230" i="5"/>
  <c r="Q7230" i="5" s="1"/>
  <c r="K7374" i="5"/>
  <c r="Q7374" i="5" s="1"/>
  <c r="K7482" i="5"/>
  <c r="Q7482" i="5" s="1"/>
  <c r="K7582" i="5"/>
  <c r="Q7582" i="5" s="1"/>
  <c r="K7686" i="5"/>
  <c r="Q7686" i="5" s="1"/>
  <c r="K7786" i="5"/>
  <c r="Q7786" i="5" s="1"/>
  <c r="K7898" i="5"/>
  <c r="Q7898" i="5" s="1"/>
  <c r="K8007" i="5"/>
  <c r="Q8007" i="5" s="1"/>
  <c r="K8107" i="5"/>
  <c r="Q8107" i="5" s="1"/>
  <c r="K4" i="5"/>
  <c r="Q4" i="5" s="1"/>
  <c r="K80" i="5"/>
  <c r="Q80" i="5" s="1"/>
  <c r="K196" i="5"/>
  <c r="Q196" i="5" s="1"/>
  <c r="K272" i="5"/>
  <c r="Q272" i="5" s="1"/>
  <c r="K344" i="5"/>
  <c r="Q344" i="5" s="1"/>
  <c r="K412" i="5"/>
  <c r="Q412" i="5" s="1"/>
  <c r="K500" i="5"/>
  <c r="Q500" i="5" s="1"/>
  <c r="K552" i="5"/>
  <c r="Q552" i="5" s="1"/>
  <c r="K604" i="5"/>
  <c r="Q604" i="5" s="1"/>
  <c r="K688" i="5"/>
  <c r="Q688" i="5" s="1"/>
  <c r="K724" i="5"/>
  <c r="Q724" i="5" s="1"/>
  <c r="K796" i="5"/>
  <c r="Q796" i="5" s="1"/>
  <c r="K892" i="5"/>
  <c r="Q892" i="5" s="1"/>
  <c r="K968" i="5"/>
  <c r="Q968" i="5" s="1"/>
  <c r="K1036" i="5"/>
  <c r="Q1036" i="5" s="1"/>
  <c r="K1108" i="5"/>
  <c r="Q1108" i="5" s="1"/>
  <c r="K1176" i="5"/>
  <c r="Q1176" i="5" s="1"/>
  <c r="K1252" i="5"/>
  <c r="Q1252" i="5" s="1"/>
  <c r="K1316" i="5"/>
  <c r="Q1316" i="5" s="1"/>
  <c r="K1416" i="5"/>
  <c r="Q1416" i="5" s="1"/>
  <c r="K1464" i="5"/>
  <c r="Q1464" i="5" s="1"/>
  <c r="K1512" i="5"/>
  <c r="Q1512" i="5" s="1"/>
  <c r="K1600" i="5"/>
  <c r="Q1600" i="5" s="1"/>
  <c r="K1672" i="5"/>
  <c r="Q1672" i="5" s="1"/>
  <c r="K1716" i="5"/>
  <c r="Q1716" i="5" s="1"/>
  <c r="K1788" i="5"/>
  <c r="Q1788" i="5" s="1"/>
  <c r="K1864" i="5"/>
  <c r="Q1864" i="5" s="1"/>
  <c r="K1948" i="5"/>
  <c r="Q1948" i="5" s="1"/>
  <c r="K2012" i="5"/>
  <c r="Q2012" i="5" s="1"/>
  <c r="K2104" i="5"/>
  <c r="Q2104" i="5" s="1"/>
  <c r="K2176" i="5"/>
  <c r="Q2176" i="5" s="1"/>
  <c r="K2228" i="5"/>
  <c r="Q2228" i="5" s="1"/>
  <c r="K2296" i="5"/>
  <c r="Q2296" i="5" s="1"/>
  <c r="K2368" i="5"/>
  <c r="Q2368" i="5" s="1"/>
  <c r="K2440" i="5"/>
  <c r="Q2440" i="5" s="1"/>
  <c r="K2508" i="5"/>
  <c r="Q2508" i="5" s="1"/>
  <c r="K2584" i="5"/>
  <c r="Q2584" i="5" s="1"/>
  <c r="K2688" i="5"/>
  <c r="Q2688" i="5" s="1"/>
  <c r="K2764" i="5"/>
  <c r="Q2764" i="5" s="1"/>
  <c r="K2836" i="5"/>
  <c r="Q2836" i="5" s="1"/>
  <c r="K2944" i="5"/>
  <c r="Q2944" i="5" s="1"/>
  <c r="K2996" i="5"/>
  <c r="Q2996" i="5" s="1"/>
  <c r="K3072" i="5"/>
  <c r="Q3072" i="5" s="1"/>
  <c r="K3148" i="5"/>
  <c r="Q3148" i="5" s="1"/>
  <c r="K3220" i="5"/>
  <c r="Q3220" i="5" s="1"/>
  <c r="K3308" i="5"/>
  <c r="Q3308" i="5" s="1"/>
  <c r="K3380" i="5"/>
  <c r="Q3380" i="5" s="1"/>
  <c r="K3452" i="5"/>
  <c r="Q3452" i="5" s="1"/>
  <c r="K3548" i="5"/>
  <c r="Q3548" i="5" s="1"/>
  <c r="K3692" i="5"/>
  <c r="Q3692" i="5" s="1"/>
  <c r="K5436" i="5"/>
  <c r="Q5436" i="5" s="1"/>
  <c r="K42" i="5"/>
  <c r="Q42" i="5" s="1"/>
  <c r="K82" i="5"/>
  <c r="Q82" i="5" s="1"/>
  <c r="K118" i="5"/>
  <c r="Q118" i="5" s="1"/>
  <c r="K170" i="5"/>
  <c r="Q170" i="5" s="1"/>
  <c r="K206" i="5"/>
  <c r="Q206" i="5" s="1"/>
  <c r="K242" i="5"/>
  <c r="Q242" i="5" s="1"/>
  <c r="K274" i="5"/>
  <c r="Q274" i="5" s="1"/>
  <c r="K306" i="5"/>
  <c r="Q306" i="5" s="1"/>
  <c r="K354" i="5"/>
  <c r="Q354" i="5" s="1"/>
  <c r="K374" i="5"/>
  <c r="Q374" i="5" s="1"/>
  <c r="K394" i="5"/>
  <c r="Q394" i="5" s="1"/>
  <c r="K414" i="5"/>
  <c r="Q414" i="5" s="1"/>
  <c r="K434" i="5"/>
  <c r="Q434" i="5" s="1"/>
  <c r="K454" i="5"/>
  <c r="Q454" i="5" s="1"/>
  <c r="K470" i="5"/>
  <c r="Q470" i="5" s="1"/>
  <c r="K486" i="5"/>
  <c r="Q486" i="5" s="1"/>
  <c r="K502" i="5"/>
  <c r="Q502" i="5" s="1"/>
  <c r="K518" i="5"/>
  <c r="Q518" i="5" s="1"/>
  <c r="K554" i="5"/>
  <c r="Q554" i="5" s="1"/>
  <c r="K574" i="5"/>
  <c r="Q574" i="5" s="1"/>
  <c r="K590" i="5"/>
  <c r="Q590" i="5" s="1"/>
  <c r="K610" i="5"/>
  <c r="Q610" i="5" s="1"/>
  <c r="K630" i="5"/>
  <c r="Q630" i="5" s="1"/>
  <c r="K646" i="5"/>
  <c r="Q646" i="5" s="1"/>
  <c r="K662" i="5"/>
  <c r="Q662" i="5" s="1"/>
  <c r="K682" i="5"/>
  <c r="Q682" i="5" s="1"/>
  <c r="K698" i="5"/>
  <c r="Q698" i="5" s="1"/>
  <c r="K714" i="5"/>
  <c r="Q714" i="5" s="1"/>
  <c r="K730" i="5"/>
  <c r="Q730" i="5" s="1"/>
  <c r="K746" i="5"/>
  <c r="Q746" i="5" s="1"/>
  <c r="K766" i="5"/>
  <c r="Q766" i="5" s="1"/>
  <c r="K786" i="5"/>
  <c r="Q786" i="5" s="1"/>
  <c r="K806" i="5"/>
  <c r="Q806" i="5" s="1"/>
  <c r="K822" i="5"/>
  <c r="Q822" i="5" s="1"/>
  <c r="K838" i="5"/>
  <c r="Q838" i="5" s="1"/>
  <c r="K854" i="5"/>
  <c r="Q854" i="5" s="1"/>
  <c r="K874" i="5"/>
  <c r="Q874" i="5" s="1"/>
  <c r="K894" i="5"/>
  <c r="Q894" i="5" s="1"/>
  <c r="K910" i="5"/>
  <c r="Q910" i="5" s="1"/>
  <c r="K926" i="5"/>
  <c r="Q926" i="5" s="1"/>
  <c r="K942" i="5"/>
  <c r="Q942" i="5" s="1"/>
  <c r="K962" i="5"/>
  <c r="Q962" i="5" s="1"/>
  <c r="K990" i="5"/>
  <c r="Q990" i="5" s="1"/>
  <c r="K1006" i="5"/>
  <c r="Q1006" i="5" s="1"/>
  <c r="K1022" i="5"/>
  <c r="Q1022" i="5" s="1"/>
  <c r="K1042" i="5"/>
  <c r="Q1042" i="5" s="1"/>
  <c r="K1058" i="5"/>
  <c r="Q1058" i="5" s="1"/>
  <c r="K1074" i="5"/>
  <c r="Q1074" i="5" s="1"/>
  <c r="K1090" i="5"/>
  <c r="Q1090" i="5" s="1"/>
  <c r="K1110" i="5"/>
  <c r="Q1110" i="5" s="1"/>
  <c r="K1126" i="5"/>
  <c r="Q1126" i="5" s="1"/>
  <c r="K1146" i="5"/>
  <c r="Q1146" i="5" s="1"/>
  <c r="K1166" i="5"/>
  <c r="Q1166" i="5" s="1"/>
  <c r="K1190" i="5"/>
  <c r="Q1190" i="5" s="1"/>
  <c r="K1214" i="5"/>
  <c r="Q1214" i="5" s="1"/>
  <c r="K1234" i="5"/>
  <c r="Q1234" i="5" s="1"/>
  <c r="K1258" i="5"/>
  <c r="Q1258" i="5" s="1"/>
  <c r="K1282" i="5"/>
  <c r="Q1282" i="5" s="1"/>
  <c r="K1302" i="5"/>
  <c r="Q1302" i="5" s="1"/>
  <c r="K1322" i="5"/>
  <c r="Q1322" i="5" s="1"/>
  <c r="K1338" i="5"/>
  <c r="Q1338" i="5" s="1"/>
  <c r="K1362" i="5"/>
  <c r="Q1362" i="5" s="1"/>
  <c r="K1378" i="5"/>
  <c r="Q1378" i="5" s="1"/>
  <c r="K1402" i="5"/>
  <c r="Q1402" i="5" s="1"/>
  <c r="K1418" i="5"/>
  <c r="Q1418" i="5" s="1"/>
  <c r="K1434" i="5"/>
  <c r="Q1434" i="5" s="1"/>
  <c r="K1454" i="5"/>
  <c r="Q1454" i="5" s="1"/>
  <c r="K1470" i="5"/>
  <c r="Q1470" i="5" s="1"/>
  <c r="K1490" i="5"/>
  <c r="Q1490" i="5" s="1"/>
  <c r="K1506" i="5"/>
  <c r="Q1506" i="5" s="1"/>
  <c r="K1530" i="5"/>
  <c r="Q1530" i="5" s="1"/>
  <c r="K1546" i="5"/>
  <c r="Q1546" i="5" s="1"/>
  <c r="K1562" i="5"/>
  <c r="Q1562" i="5" s="1"/>
  <c r="K1582" i="5"/>
  <c r="Q1582" i="5" s="1"/>
  <c r="K1602" i="5"/>
  <c r="Q1602" i="5" s="1"/>
  <c r="K1626" i="5"/>
  <c r="Q1626" i="5" s="1"/>
  <c r="K1642" i="5"/>
  <c r="Q1642" i="5" s="1"/>
  <c r="K1662" i="5"/>
  <c r="Q1662" i="5" s="1"/>
  <c r="K1686" i="5"/>
  <c r="Q1686" i="5" s="1"/>
  <c r="K1706" i="5"/>
  <c r="Q1706" i="5" s="1"/>
  <c r="K1722" i="5"/>
  <c r="Q1722" i="5" s="1"/>
  <c r="K1738" i="5"/>
  <c r="Q1738" i="5" s="1"/>
  <c r="K1762" i="5"/>
  <c r="Q1762" i="5" s="1"/>
  <c r="K1778" i="5"/>
  <c r="Q1778" i="5" s="1"/>
  <c r="K1802" i="5"/>
  <c r="Q1802" i="5" s="1"/>
  <c r="K1818" i="5"/>
  <c r="Q1818" i="5" s="1"/>
  <c r="K1838" i="5"/>
  <c r="Q1838" i="5" s="1"/>
  <c r="K1854" i="5"/>
  <c r="Q1854" i="5" s="1"/>
  <c r="K1870" i="5"/>
  <c r="Q1870" i="5" s="1"/>
  <c r="K1894" i="5"/>
  <c r="Q1894" i="5" s="1"/>
  <c r="K1914" i="5"/>
  <c r="Q1914" i="5" s="1"/>
  <c r="K1930" i="5"/>
  <c r="Q1930" i="5" s="1"/>
  <c r="K1946" i="5"/>
  <c r="Q1946" i="5" s="1"/>
  <c r="K1962" i="5"/>
  <c r="Q1962" i="5" s="1"/>
  <c r="K1982" i="5"/>
  <c r="Q1982" i="5" s="1"/>
  <c r="K2002" i="5"/>
  <c r="Q2002" i="5" s="1"/>
  <c r="K2022" i="5"/>
  <c r="Q2022" i="5" s="1"/>
  <c r="K2046" i="5"/>
  <c r="Q2046" i="5" s="1"/>
  <c r="K2066" i="5"/>
  <c r="K2086" i="5"/>
  <c r="K2102" i="5"/>
  <c r="Q2102" i="5" s="1"/>
  <c r="K2118" i="5"/>
  <c r="Q2118" i="5" s="1"/>
  <c r="K2134" i="5"/>
  <c r="Q2134" i="5" s="1"/>
  <c r="K2150" i="5"/>
  <c r="Q2150" i="5" s="1"/>
  <c r="K2166" i="5"/>
  <c r="Q2166" i="5" s="1"/>
  <c r="K2182" i="5"/>
  <c r="Q2182" i="5" s="1"/>
  <c r="K2198" i="5"/>
  <c r="Q2198" i="5" s="1"/>
  <c r="K2214" i="5"/>
  <c r="Q2214" i="5" s="1"/>
  <c r="K6695" i="5"/>
  <c r="Q6695" i="5" s="1"/>
  <c r="K6711" i="5"/>
  <c r="Q6711" i="5" s="1"/>
  <c r="K6731" i="5"/>
  <c r="Q6731" i="5" s="1"/>
  <c r="K6751" i="5"/>
  <c r="Q6751" i="5" s="1"/>
  <c r="K6767" i="5"/>
  <c r="Q6767" i="5" s="1"/>
  <c r="K6787" i="5"/>
  <c r="Q6787" i="5" s="1"/>
  <c r="K6803" i="5"/>
  <c r="Q6803" i="5" s="1"/>
  <c r="K6823" i="5"/>
  <c r="Q6823" i="5" s="1"/>
  <c r="K6843" i="5"/>
  <c r="Q6843" i="5" s="1"/>
  <c r="K6859" i="5"/>
  <c r="Q6859" i="5" s="1"/>
  <c r="K6879" i="5"/>
  <c r="Q6879" i="5" s="1"/>
  <c r="K6895" i="5"/>
  <c r="Q6895" i="5" s="1"/>
  <c r="K6911" i="5"/>
  <c r="Q6911" i="5" s="1"/>
  <c r="K6931" i="5"/>
  <c r="Q6931" i="5" s="1"/>
  <c r="K6951" i="5"/>
  <c r="Q6951" i="5" s="1"/>
  <c r="K6967" i="5"/>
  <c r="Q6967" i="5" s="1"/>
  <c r="K6983" i="5"/>
  <c r="Q6983" i="5" s="1"/>
  <c r="K6999" i="5"/>
  <c r="Q6999" i="5" s="1"/>
  <c r="K7019" i="5"/>
  <c r="Q7019" i="5" s="1"/>
  <c r="K7039" i="5"/>
  <c r="Q7039" i="5" s="1"/>
  <c r="K7063" i="5"/>
  <c r="Q7063" i="5" s="1"/>
  <c r="K7083" i="5"/>
  <c r="Q7083" i="5" s="1"/>
  <c r="K7103" i="5"/>
  <c r="Q7103" i="5" s="1"/>
  <c r="K7123" i="5"/>
  <c r="Q7123" i="5" s="1"/>
  <c r="K7143" i="5"/>
  <c r="Q7143" i="5" s="1"/>
  <c r="K7159" i="5"/>
  <c r="Q7159" i="5" s="1"/>
  <c r="K7179" i="5"/>
  <c r="Q7179" i="5" s="1"/>
  <c r="K7195" i="5"/>
  <c r="Q7195" i="5" s="1"/>
  <c r="K7215" i="5"/>
  <c r="Q7215" i="5" s="1"/>
  <c r="K7235" i="5"/>
  <c r="Q7235" i="5" s="1"/>
  <c r="K7255" i="5"/>
  <c r="Q7255" i="5" s="1"/>
  <c r="K7275" i="5"/>
  <c r="Q7275" i="5" s="1"/>
  <c r="K7295" i="5"/>
  <c r="Q7295" i="5" s="1"/>
  <c r="K7311" i="5"/>
  <c r="Q7311" i="5" s="1"/>
  <c r="K7327" i="5"/>
  <c r="Q7327" i="5" s="1"/>
  <c r="K7343" i="5"/>
  <c r="Q7343" i="5" s="1"/>
  <c r="K7363" i="5"/>
  <c r="Q7363" i="5" s="1"/>
  <c r="K7383" i="5"/>
  <c r="Q7383" i="5" s="1"/>
  <c r="K7403" i="5"/>
  <c r="Q7403" i="5" s="1"/>
  <c r="K7419" i="5"/>
  <c r="Q7419" i="5" s="1"/>
  <c r="K7435" i="5"/>
  <c r="Q7435" i="5" s="1"/>
  <c r="K7463" i="5"/>
  <c r="Q7463" i="5" s="1"/>
  <c r="K7483" i="5"/>
  <c r="Q7483" i="5" s="1"/>
  <c r="K7503" i="5"/>
  <c r="Q7503" i="5" s="1"/>
  <c r="K7519" i="5"/>
  <c r="Q7519" i="5" s="1"/>
  <c r="K7535" i="5"/>
  <c r="Q7535" i="5" s="1"/>
  <c r="K7551" i="5"/>
  <c r="Q7551" i="5" s="1"/>
  <c r="K7567" i="5"/>
  <c r="Q7567" i="5" s="1"/>
  <c r="K7583" i="5"/>
  <c r="Q7583" i="5" s="1"/>
  <c r="K7607" i="5"/>
  <c r="Q7607" i="5" s="1"/>
  <c r="K7623" i="5"/>
  <c r="Q7623" i="5" s="1"/>
  <c r="K7643" i="5"/>
  <c r="Q7643" i="5" s="1"/>
  <c r="K7667" i="5"/>
  <c r="Q7667" i="5" s="1"/>
  <c r="K7683" i="5"/>
  <c r="Q7683" i="5" s="1"/>
  <c r="K7699" i="5"/>
  <c r="Q7699" i="5" s="1"/>
  <c r="K7715" i="5"/>
  <c r="Q7715" i="5" s="1"/>
  <c r="K7735" i="5"/>
  <c r="Q7735" i="5" s="1"/>
  <c r="K7751" i="5"/>
  <c r="Q7751" i="5" s="1"/>
  <c r="K7771" i="5"/>
  <c r="Q7771" i="5" s="1"/>
  <c r="K7787" i="5"/>
  <c r="Q7787" i="5" s="1"/>
  <c r="K7807" i="5"/>
  <c r="Q7807" i="5" s="1"/>
  <c r="K7823" i="5"/>
  <c r="Q7823" i="5" s="1"/>
  <c r="K7843" i="5"/>
  <c r="Q7843" i="5" s="1"/>
  <c r="K7859" i="5"/>
  <c r="Q7859" i="5" s="1"/>
  <c r="K7887" i="5"/>
  <c r="Q7887" i="5" s="1"/>
  <c r="K7903" i="5"/>
  <c r="Q7903" i="5" s="1"/>
  <c r="K7919" i="5"/>
  <c r="Q7919" i="5" s="1"/>
  <c r="K7939" i="5"/>
  <c r="Q7939" i="5" s="1"/>
  <c r="K7959" i="5"/>
  <c r="Q7959" i="5" s="1"/>
  <c r="K7979" i="5"/>
  <c r="Q7979" i="5" s="1"/>
  <c r="K7992" i="5"/>
  <c r="Q7992" i="5" s="1"/>
  <c r="K8008" i="5"/>
  <c r="Q8008" i="5" s="1"/>
  <c r="K8024" i="5"/>
  <c r="Q8024" i="5" s="1"/>
  <c r="K8044" i="5"/>
  <c r="Q8044" i="5" s="1"/>
  <c r="K8072" i="5"/>
  <c r="Q8072" i="5" s="1"/>
  <c r="K8092" i="5"/>
  <c r="Q8092" i="5" s="1"/>
  <c r="K8108" i="5"/>
  <c r="Q8108" i="5" s="1"/>
  <c r="K8124" i="5"/>
  <c r="Q8124" i="5" s="1"/>
  <c r="K8140" i="5"/>
  <c r="Q8140" i="5" s="1"/>
  <c r="K8156" i="5"/>
  <c r="Q8156" i="5" s="1"/>
  <c r="K8176" i="5"/>
  <c r="Q8176" i="5" s="1"/>
  <c r="K4964" i="5"/>
  <c r="Q4964" i="5" s="1"/>
  <c r="K5348" i="5"/>
  <c r="Q5348" i="5" s="1"/>
  <c r="K5796" i="5"/>
  <c r="Q5796" i="5" s="1"/>
  <c r="K6116" i="5"/>
  <c r="Q6116" i="5" s="1"/>
  <c r="K6300" i="5"/>
  <c r="Q6300" i="5" s="1"/>
  <c r="K6320" i="5"/>
  <c r="Q6320" i="5" s="1"/>
  <c r="K6344" i="5"/>
  <c r="Q6344" i="5" s="1"/>
  <c r="K6360" i="5"/>
  <c r="Q6360" i="5" s="1"/>
  <c r="K6376" i="5"/>
  <c r="Q6376" i="5" s="1"/>
  <c r="K6400" i="5"/>
  <c r="Q6400" i="5" s="1"/>
  <c r="K6420" i="5"/>
  <c r="Q6420" i="5" s="1"/>
  <c r="K6436" i="5"/>
  <c r="Q6436" i="5" s="1"/>
  <c r="K6456" i="5"/>
  <c r="Q6456" i="5" s="1"/>
  <c r="K6476" i="5"/>
  <c r="Q6476" i="5" s="1"/>
  <c r="K6492" i="5"/>
  <c r="Q6492" i="5" s="1"/>
  <c r="K6508" i="5"/>
  <c r="Q6508" i="5" s="1"/>
  <c r="K6532" i="5"/>
  <c r="Q6532" i="5" s="1"/>
  <c r="K6548" i="5"/>
  <c r="Q6548" i="5" s="1"/>
  <c r="K6568" i="5"/>
  <c r="Q6568" i="5" s="1"/>
  <c r="K6584" i="5"/>
  <c r="Q6584" i="5" s="1"/>
  <c r="K6612" i="5"/>
  <c r="Q6612" i="5" s="1"/>
  <c r="K6628" i="5"/>
  <c r="Q6628" i="5" s="1"/>
  <c r="K6644" i="5"/>
  <c r="Q6644" i="5" s="1"/>
  <c r="K6664" i="5"/>
  <c r="Q6664" i="5" s="1"/>
  <c r="K6680" i="5"/>
  <c r="Q6680" i="5" s="1"/>
  <c r="K6700" i="5"/>
  <c r="Q6700" i="5" s="1"/>
  <c r="K6720" i="5"/>
  <c r="Q6720" i="5" s="1"/>
  <c r="K6740" i="5"/>
  <c r="Q6740" i="5" s="1"/>
  <c r="K6756" i="5"/>
  <c r="Q6756" i="5" s="1"/>
  <c r="K6772" i="5"/>
  <c r="Q6772" i="5" s="1"/>
  <c r="K6788" i="5"/>
  <c r="Q6788" i="5" s="1"/>
  <c r="K6804" i="5"/>
  <c r="Q6804" i="5" s="1"/>
  <c r="K6828" i="5"/>
  <c r="Q6828" i="5" s="1"/>
  <c r="K6848" i="5"/>
  <c r="Q6848" i="5" s="1"/>
  <c r="K6872" i="5"/>
  <c r="Q6872" i="5" s="1"/>
  <c r="K6896" i="5"/>
  <c r="Q6896" i="5" s="1"/>
  <c r="K6916" i="5"/>
  <c r="Q6916" i="5" s="1"/>
  <c r="K6932" i="5"/>
  <c r="Q6932" i="5" s="1"/>
  <c r="K6948" i="5"/>
  <c r="Q6948" i="5" s="1"/>
  <c r="K6968" i="5"/>
  <c r="Q6968" i="5" s="1"/>
  <c r="K6996" i="5"/>
  <c r="Q6996" i="5" s="1"/>
  <c r="K7016" i="5"/>
  <c r="Q7016" i="5" s="1"/>
  <c r="K7032" i="5"/>
  <c r="Q7032" i="5" s="1"/>
  <c r="K7056" i="5"/>
  <c r="Q7056" i="5" s="1"/>
  <c r="K7072" i="5"/>
  <c r="Q7072" i="5" s="1"/>
  <c r="K7096" i="5"/>
  <c r="Q7096" i="5" s="1"/>
  <c r="K7132" i="5"/>
  <c r="Q7132" i="5" s="1"/>
  <c r="K7152" i="5"/>
  <c r="Q7152" i="5" s="1"/>
  <c r="K7168" i="5"/>
  <c r="Q7168" i="5" s="1"/>
  <c r="K7188" i="5"/>
  <c r="Q7188" i="5" s="1"/>
  <c r="K7208" i="5"/>
  <c r="Q7208" i="5" s="1"/>
  <c r="K7236" i="5"/>
  <c r="Q7236" i="5" s="1"/>
  <c r="K7252" i="5"/>
  <c r="Q7252" i="5" s="1"/>
  <c r="K7272" i="5"/>
  <c r="Q7272" i="5" s="1"/>
  <c r="K7296" i="5"/>
  <c r="Q7296" i="5" s="1"/>
  <c r="K7320" i="5"/>
  <c r="Q7320" i="5" s="1"/>
  <c r="K7340" i="5"/>
  <c r="Q7340" i="5" s="1"/>
  <c r="K7360" i="5"/>
  <c r="Q7360" i="5" s="1"/>
  <c r="K7384" i="5"/>
  <c r="Q7384" i="5" s="1"/>
  <c r="K7408" i="5"/>
  <c r="Q7408" i="5" s="1"/>
  <c r="K7424" i="5"/>
  <c r="Q7424" i="5" s="1"/>
  <c r="K7440" i="5"/>
  <c r="Q7440" i="5" s="1"/>
  <c r="K7456" i="5"/>
  <c r="Q7456" i="5" s="1"/>
  <c r="K7476" i="5"/>
  <c r="Q7476" i="5" s="1"/>
  <c r="K7496" i="5"/>
  <c r="Q7496" i="5" s="1"/>
  <c r="K7516" i="5"/>
  <c r="Q7516" i="5" s="1"/>
  <c r="K7536" i="5"/>
  <c r="Q7536" i="5" s="1"/>
  <c r="K7552" i="5"/>
  <c r="Q7552" i="5" s="1"/>
  <c r="K7568" i="5"/>
  <c r="Q7568" i="5" s="1"/>
  <c r="K7596" i="5"/>
  <c r="Q7596" i="5" s="1"/>
  <c r="K7612" i="5"/>
  <c r="Q7612" i="5" s="1"/>
  <c r="K7640" i="5"/>
  <c r="Q7640" i="5" s="1"/>
  <c r="K7660" i="5"/>
  <c r="Q7660" i="5" s="1"/>
  <c r="K7680" i="5"/>
  <c r="Q7680" i="5" s="1"/>
  <c r="K7708" i="5"/>
  <c r="Q7708" i="5" s="1"/>
  <c r="K7732" i="5"/>
  <c r="Q7732" i="5" s="1"/>
  <c r="K7748" i="5"/>
  <c r="Q7748" i="5" s="1"/>
  <c r="K7764" i="5"/>
  <c r="Q7764" i="5" s="1"/>
  <c r="K7788" i="5"/>
  <c r="Q7788" i="5" s="1"/>
  <c r="K7804" i="5"/>
  <c r="Q7804" i="5" s="1"/>
  <c r="K7820" i="5"/>
  <c r="Q7820" i="5" s="1"/>
  <c r="K7836" i="5"/>
  <c r="Q7836" i="5" s="1"/>
  <c r="K7860" i="5"/>
  <c r="Q7860" i="5" s="1"/>
  <c r="K7876" i="5"/>
  <c r="Q7876" i="5" s="1"/>
  <c r="K7892" i="5"/>
  <c r="Q7892" i="5" s="1"/>
  <c r="K7912" i="5"/>
  <c r="Q7912" i="5" s="1"/>
  <c r="K7928" i="5"/>
  <c r="Q7928" i="5" s="1"/>
  <c r="K7944" i="5"/>
  <c r="Q7944" i="5" s="1"/>
  <c r="K7968" i="5"/>
  <c r="Q7968" i="5" s="1"/>
  <c r="K7984" i="5"/>
  <c r="Q7984" i="5" s="1"/>
  <c r="K7989" i="5"/>
  <c r="Q7989" i="5" s="1"/>
  <c r="K8009" i="5"/>
  <c r="Q8009" i="5" s="1"/>
  <c r="K8029" i="5"/>
  <c r="Q8029" i="5" s="1"/>
  <c r="K8053" i="5"/>
  <c r="Q8053" i="5" s="1"/>
  <c r="K8069" i="5"/>
  <c r="Q8069" i="5" s="1"/>
  <c r="K8085" i="5"/>
  <c r="Q8085" i="5" s="1"/>
  <c r="K8113" i="5"/>
  <c r="Q8113" i="5" s="1"/>
  <c r="K8129" i="5"/>
  <c r="Q8129" i="5" s="1"/>
  <c r="K8149" i="5"/>
  <c r="Q8149" i="5" s="1"/>
  <c r="K8165" i="5"/>
  <c r="Q8165" i="5" s="1"/>
  <c r="K8185" i="5"/>
  <c r="Q8185" i="5" s="1"/>
  <c r="K7234" i="5"/>
  <c r="Q7234" i="5" s="1"/>
  <c r="K7314" i="5"/>
  <c r="Q7314" i="5" s="1"/>
  <c r="K7394" i="5"/>
  <c r="Q7394" i="5" s="1"/>
  <c r="K7506" i="5"/>
  <c r="Q7506" i="5" s="1"/>
  <c r="K7618" i="5"/>
  <c r="Q7618" i="5" s="1"/>
  <c r="K7714" i="5"/>
  <c r="Q7714" i="5" s="1"/>
  <c r="K7826" i="5"/>
  <c r="Q7826" i="5" s="1"/>
  <c r="K7954" i="5"/>
  <c r="Q7954" i="5" s="1"/>
  <c r="K8111" i="5"/>
  <c r="Q8111" i="5" s="1"/>
  <c r="K6340" i="5"/>
  <c r="Q6340" i="5" s="1"/>
  <c r="K6980" i="5"/>
  <c r="Q6980" i="5" s="1"/>
  <c r="K115" i="5"/>
  <c r="Q115" i="5" s="1"/>
  <c r="K363" i="5"/>
  <c r="Q363" i="5" s="1"/>
  <c r="K683" i="5"/>
  <c r="Q683" i="5" s="1"/>
  <c r="K707" i="5"/>
  <c r="Q707" i="5" s="1"/>
  <c r="K719" i="5"/>
  <c r="Q719" i="5" s="1"/>
  <c r="K1067" i="5"/>
  <c r="Q1067" i="5" s="1"/>
  <c r="K1255" i="5"/>
  <c r="Q1255" i="5" s="1"/>
  <c r="K1439" i="5"/>
  <c r="Q1439" i="5" s="1"/>
  <c r="K1479" i="5"/>
  <c r="Q1479" i="5" s="1"/>
  <c r="K1551" i="5"/>
  <c r="Q1551" i="5" s="1"/>
  <c r="K1575" i="5"/>
  <c r="Q1575" i="5" s="1"/>
  <c r="K1831" i="5"/>
  <c r="Q1831" i="5" s="1"/>
  <c r="K1855" i="5"/>
  <c r="Q1855" i="5" s="1"/>
  <c r="K1975" i="5"/>
  <c r="Q1975" i="5" s="1"/>
  <c r="K2059" i="5"/>
  <c r="Q2059" i="5" s="1"/>
  <c r="K2207" i="5"/>
  <c r="Q2207" i="5" s="1"/>
  <c r="K2363" i="5"/>
  <c r="Q2363" i="5" s="1"/>
  <c r="K2375" i="5"/>
  <c r="Q2375" i="5" s="1"/>
  <c r="K2487" i="5"/>
  <c r="Q2487" i="5" s="1"/>
  <c r="K2547" i="5"/>
  <c r="Q2547" i="5" s="1"/>
  <c r="K2587" i="5"/>
  <c r="Q2587" i="5" s="1"/>
  <c r="K2707" i="5"/>
  <c r="Q2707" i="5" s="1"/>
  <c r="K2747" i="5"/>
  <c r="Q2747" i="5" s="1"/>
  <c r="K2771" i="5"/>
  <c r="Q2771" i="5" s="1"/>
  <c r="K2783" i="5"/>
  <c r="Q2783" i="5" s="1"/>
  <c r="K3003" i="5"/>
  <c r="Q3003" i="5" s="1"/>
  <c r="K3351" i="5"/>
  <c r="Q3351" i="5" s="1"/>
  <c r="K3451" i="5"/>
  <c r="Q3451" i="5" s="1"/>
  <c r="K3747" i="5"/>
  <c r="Q3747" i="5" s="1"/>
  <c r="K4011" i="5"/>
  <c r="Q4011" i="5" s="1"/>
  <c r="K4107" i="5"/>
  <c r="Q4107" i="5" s="1"/>
  <c r="K4179" i="5"/>
  <c r="Q4179" i="5" s="1"/>
  <c r="K4367" i="5"/>
  <c r="Q4367" i="5" s="1"/>
  <c r="K4399" i="5"/>
  <c r="Q4399" i="5" s="1"/>
  <c r="K4559" i="5"/>
  <c r="Q4559" i="5" s="1"/>
  <c r="K4599" i="5"/>
  <c r="Q4599" i="5" s="1"/>
  <c r="K4611" i="5"/>
  <c r="Q4611" i="5" s="1"/>
  <c r="K4619" i="5"/>
  <c r="Q4619" i="5" s="1"/>
  <c r="K4671" i="5"/>
  <c r="Q4671" i="5" s="1"/>
  <c r="K4819" i="5"/>
  <c r="Q4819" i="5" s="1"/>
  <c r="K4903" i="5"/>
  <c r="Q4903" i="5" s="1"/>
  <c r="K5191" i="5"/>
  <c r="Q5191" i="5" s="1"/>
  <c r="K5443" i="5"/>
  <c r="Q5443" i="5" s="1"/>
  <c r="K5503" i="5"/>
  <c r="Q5503" i="5" s="1"/>
  <c r="K5539" i="5"/>
  <c r="Q5539" i="5" s="1"/>
  <c r="K5575" i="5"/>
  <c r="Q5575" i="5" s="1"/>
  <c r="K5707" i="5"/>
  <c r="Q5707" i="5" s="1"/>
  <c r="K5887" i="5"/>
  <c r="Q5887" i="5" s="1"/>
  <c r="K5943" i="5"/>
  <c r="Q5943" i="5" s="1"/>
  <c r="K6103" i="5"/>
  <c r="Q6103" i="5" s="1"/>
  <c r="K6147" i="5"/>
  <c r="Q6147" i="5" s="1"/>
  <c r="K6199" i="5"/>
  <c r="Q6199" i="5" s="1"/>
  <c r="K6263" i="5"/>
  <c r="Q6263" i="5" s="1"/>
  <c r="K6291" i="5"/>
  <c r="Q6291" i="5" s="1"/>
  <c r="K6303" i="5"/>
  <c r="Q6303" i="5" s="1"/>
  <c r="K6343" i="5"/>
  <c r="Q6343" i="5" s="1"/>
  <c r="K6423" i="5"/>
  <c r="Q6423" i="5" s="1"/>
  <c r="K6483" i="5"/>
  <c r="Q6483" i="5" s="1"/>
  <c r="K6495" i="5"/>
  <c r="Q6495" i="5" s="1"/>
  <c r="K6567" i="5"/>
  <c r="Q6567" i="5" s="1"/>
  <c r="K6623" i="5"/>
  <c r="Q6623" i="5" s="1"/>
  <c r="K6719" i="5"/>
  <c r="Q6719" i="5" s="1"/>
  <c r="K120" i="5"/>
  <c r="Q120" i="5" s="1"/>
  <c r="K244" i="5"/>
  <c r="Q244" i="5" s="1"/>
  <c r="K284" i="5"/>
  <c r="Q284" i="5" s="1"/>
  <c r="K388" i="5"/>
  <c r="Q388" i="5" s="1"/>
  <c r="K444" i="5"/>
  <c r="Q444" i="5" s="1"/>
  <c r="K456" i="5"/>
  <c r="Q456" i="5" s="1"/>
  <c r="K464" i="5"/>
  <c r="Q464" i="5" s="1"/>
  <c r="K760" i="5"/>
  <c r="Q760" i="5" s="1"/>
  <c r="K884" i="5"/>
  <c r="Q884" i="5" s="1"/>
  <c r="K940" i="5"/>
  <c r="Q940" i="5" s="1"/>
  <c r="K1012" i="5"/>
  <c r="Q1012" i="5" s="1"/>
  <c r="K1100" i="5"/>
  <c r="Q1100" i="5" s="1"/>
  <c r="K1216" i="5"/>
  <c r="Q1216" i="5" s="1"/>
  <c r="K1244" i="5"/>
  <c r="Q1244" i="5" s="1"/>
  <c r="K1256" i="5"/>
  <c r="Q1256" i="5" s="1"/>
  <c r="K1376" i="5"/>
  <c r="Q1376" i="5" s="1"/>
  <c r="K1684" i="5"/>
  <c r="Q1684" i="5" s="1"/>
  <c r="K1764" i="5"/>
  <c r="Q1764" i="5" s="1"/>
  <c r="K1920" i="5"/>
  <c r="Q1920" i="5" s="1"/>
  <c r="K1928" i="5"/>
  <c r="Q1928" i="5" s="1"/>
  <c r="K2044" i="5"/>
  <c r="Q2044" i="5" s="1"/>
  <c r="K2308" i="5"/>
  <c r="Q2308" i="5" s="1"/>
  <c r="K2380" i="5"/>
  <c r="Q2380" i="5" s="1"/>
  <c r="K2660" i="5"/>
  <c r="Q2660" i="5" s="1"/>
  <c r="K2840" i="5"/>
  <c r="Q2840" i="5" s="1"/>
  <c r="K2920" i="5"/>
  <c r="Q2920" i="5" s="1"/>
  <c r="K2956" i="5"/>
  <c r="Q2956" i="5" s="1"/>
  <c r="K3028" i="5"/>
  <c r="Q3028" i="5" s="1"/>
  <c r="K3128" i="5"/>
  <c r="Q3128" i="5" s="1"/>
  <c r="K3168" i="5"/>
  <c r="Q3168" i="5" s="1"/>
  <c r="K3212" i="5"/>
  <c r="Q3212" i="5" s="1"/>
  <c r="K3300" i="5"/>
  <c r="Q3300" i="5" s="1"/>
  <c r="K3328" i="5"/>
  <c r="Q3328" i="5" s="1"/>
  <c r="K3340" i="5"/>
  <c r="Q3340" i="5" s="1"/>
  <c r="K3444" i="5"/>
  <c r="Q3444" i="5" s="1"/>
  <c r="K3456" i="5"/>
  <c r="Q3456" i="5" s="1"/>
  <c r="K3464" i="5"/>
  <c r="Q3464" i="5" s="1"/>
  <c r="K3476" i="5"/>
  <c r="Q3476" i="5" s="1"/>
  <c r="K3564" i="5"/>
  <c r="Q3564" i="5" s="1"/>
  <c r="K3696" i="5"/>
  <c r="Q3696" i="5" s="1"/>
  <c r="K3736" i="5"/>
  <c r="Q3736" i="5" s="1"/>
  <c r="K3908" i="5"/>
  <c r="Q3908" i="5" s="1"/>
  <c r="K3948" i="5"/>
  <c r="Q3948" i="5" s="1"/>
  <c r="K4004" i="5"/>
  <c r="Q4004" i="5" s="1"/>
  <c r="K4076" i="5"/>
  <c r="Q4076" i="5" s="1"/>
  <c r="K225" i="5"/>
  <c r="Q225" i="5" s="1"/>
  <c r="K497" i="5"/>
  <c r="Q497" i="5" s="1"/>
  <c r="K593" i="5"/>
  <c r="Q593" i="5" s="1"/>
  <c r="K741" i="5"/>
  <c r="Q741" i="5" s="1"/>
  <c r="K753" i="5"/>
  <c r="Q753" i="5" s="1"/>
  <c r="K765" i="5"/>
  <c r="Q765" i="5" s="1"/>
  <c r="K921" i="5"/>
  <c r="Q921" i="5" s="1"/>
  <c r="K961" i="5"/>
  <c r="Q961" i="5" s="1"/>
  <c r="K1037" i="5"/>
  <c r="Q1037" i="5" s="1"/>
  <c r="K1077" i="5"/>
  <c r="Q1077" i="5" s="1"/>
  <c r="K1089" i="5"/>
  <c r="Q1089" i="5" s="1"/>
  <c r="K1141" i="5"/>
  <c r="Q1141" i="5" s="1"/>
  <c r="K1181" i="5"/>
  <c r="Q1181" i="5" s="1"/>
  <c r="K1397" i="5"/>
  <c r="Q1397" i="5" s="1"/>
  <c r="K1537" i="5"/>
  <c r="Q1537" i="5" s="1"/>
  <c r="K1713" i="5"/>
  <c r="Q1713" i="5" s="1"/>
  <c r="K1741" i="5"/>
  <c r="Q1741" i="5" s="1"/>
  <c r="K1769" i="5"/>
  <c r="Q1769" i="5" s="1"/>
  <c r="K1817" i="5"/>
  <c r="Q1817" i="5" s="1"/>
  <c r="K1881" i="5"/>
  <c r="Q1881" i="5" s="1"/>
  <c r="K2001" i="5"/>
  <c r="Q2001" i="5" s="1"/>
  <c r="K2069" i="5"/>
  <c r="K2345" i="5"/>
  <c r="Q2345" i="5" s="1"/>
  <c r="K2493" i="5"/>
  <c r="Q2493" i="5" s="1"/>
  <c r="K2505" i="5"/>
  <c r="Q2505" i="5" s="1"/>
  <c r="K2765" i="5"/>
  <c r="Q2765" i="5" s="1"/>
  <c r="K2777" i="5"/>
  <c r="Q2777" i="5" s="1"/>
  <c r="K2961" i="5"/>
  <c r="Q2961" i="5" s="1"/>
  <c r="K2969" i="5"/>
  <c r="Q2969" i="5" s="1"/>
  <c r="K3289" i="5"/>
  <c r="Q3289" i="5" s="1"/>
  <c r="K3345" i="5"/>
  <c r="Q3345" i="5" s="1"/>
  <c r="K3369" i="5"/>
  <c r="Q3369" i="5" s="1"/>
  <c r="K3465" i="5"/>
  <c r="Q3465" i="5" s="1"/>
  <c r="K3581" i="5"/>
  <c r="Q3581" i="5" s="1"/>
  <c r="K3893" i="5"/>
  <c r="Q3893" i="5" s="1"/>
  <c r="K3937" i="5"/>
  <c r="Q3937" i="5" s="1"/>
  <c r="K3965" i="5"/>
  <c r="Q3965" i="5" s="1"/>
  <c r="K4033" i="5"/>
  <c r="Q4033" i="5" s="1"/>
  <c r="K4045" i="5"/>
  <c r="Q4045" i="5" s="1"/>
  <c r="K4137" i="5"/>
  <c r="Q4137" i="5" s="1"/>
  <c r="K4261" i="5"/>
  <c r="Q4261" i="5" s="1"/>
  <c r="K4433" i="5"/>
  <c r="Q4433" i="5" s="1"/>
  <c r="K4445" i="5"/>
  <c r="Q4445" i="5" s="1"/>
  <c r="K4633" i="5"/>
  <c r="Q4633" i="5" s="1"/>
  <c r="K4645" i="5"/>
  <c r="Q4645" i="5" s="1"/>
  <c r="K4813" i="5"/>
  <c r="Q4813" i="5" s="1"/>
  <c r="K4869" i="5"/>
  <c r="Q4869" i="5" s="1"/>
  <c r="K5033" i="5"/>
  <c r="Q5033" i="5" s="1"/>
  <c r="K5157" i="5"/>
  <c r="Q5157" i="5" s="1"/>
  <c r="K5169" i="5"/>
  <c r="Q5169" i="5" s="1"/>
  <c r="K5293" i="5"/>
  <c r="Q5293" i="5" s="1"/>
  <c r="K5353" i="5"/>
  <c r="Q5353" i="5" s="1"/>
  <c r="K5361" i="5"/>
  <c r="Q5361" i="5" s="1"/>
  <c r="K5417" i="5"/>
  <c r="Q5417" i="5" s="1"/>
  <c r="K5513" i="5"/>
  <c r="Q5513" i="5" s="1"/>
  <c r="K5521" i="5"/>
  <c r="Q5521" i="5" s="1"/>
  <c r="K5641" i="5"/>
  <c r="Q5641" i="5" s="1"/>
  <c r="K5713" i="5"/>
  <c r="Q5713" i="5" s="1"/>
  <c r="K5837" i="5"/>
  <c r="Q5837" i="5" s="1"/>
  <c r="K5953" i="5"/>
  <c r="Q5953" i="5" s="1"/>
  <c r="K6013" i="5"/>
  <c r="Q6013" i="5" s="1"/>
  <c r="K6165" i="5"/>
  <c r="Q6165" i="5" s="1"/>
  <c r="K6189" i="5"/>
  <c r="Q6189" i="5" s="1"/>
  <c r="K6229" i="5"/>
  <c r="Q6229" i="5" s="1"/>
  <c r="K6297" i="5"/>
  <c r="Q6297" i="5" s="1"/>
  <c r="K6365" i="5"/>
  <c r="Q6365" i="5" s="1"/>
  <c r="K6405" i="5"/>
  <c r="Q6405" i="5" s="1"/>
  <c r="K6505" i="5"/>
  <c r="Q6505" i="5" s="1"/>
  <c r="K6557" i="5"/>
  <c r="Q6557" i="5" s="1"/>
  <c r="K6653" i="5"/>
  <c r="Q6653" i="5" s="1"/>
  <c r="K6725" i="5"/>
  <c r="Q6725" i="5" s="1"/>
  <c r="K6837" i="5"/>
  <c r="Q6837" i="5" s="1"/>
  <c r="K6865" i="5"/>
  <c r="Q6865" i="5" s="1"/>
  <c r="K7017" i="5"/>
  <c r="Q7017" i="5" s="1"/>
  <c r="K7225" i="5"/>
  <c r="Q7225" i="5" s="1"/>
  <c r="K7269" i="5"/>
  <c r="Q7269" i="5" s="1"/>
  <c r="K7325" i="5"/>
  <c r="Q7325" i="5" s="1"/>
  <c r="K7537" i="5"/>
  <c r="Q7537" i="5" s="1"/>
  <c r="K7561" i="5"/>
  <c r="Q7561" i="5" s="1"/>
  <c r="K7601" i="5"/>
  <c r="Q7601" i="5" s="1"/>
  <c r="K7613" i="5"/>
  <c r="Q7613" i="5" s="1"/>
  <c r="K7641" i="5"/>
  <c r="Q7641" i="5" s="1"/>
  <c r="K7994" i="5"/>
  <c r="Q7994" i="5" s="1"/>
  <c r="K8090" i="5"/>
  <c r="Q8090" i="5" s="1"/>
  <c r="K14" i="5"/>
  <c r="Q14" i="5" s="1"/>
  <c r="K66" i="5"/>
  <c r="Q66" i="5" s="1"/>
  <c r="K142" i="5"/>
  <c r="Q142" i="5" s="1"/>
  <c r="K562" i="5"/>
  <c r="Q562" i="5" s="1"/>
  <c r="K618" i="5"/>
  <c r="Q618" i="5" s="1"/>
  <c r="K678" i="5"/>
  <c r="Q678" i="5" s="1"/>
  <c r="K882" i="5"/>
  <c r="Q882" i="5" s="1"/>
  <c r="K970" i="5"/>
  <c r="Q970" i="5" s="1"/>
  <c r="K1278" i="5"/>
  <c r="Q1278" i="5" s="1"/>
  <c r="K1346" i="5"/>
  <c r="Q1346" i="5" s="1"/>
  <c r="K1358" i="5"/>
  <c r="Q1358" i="5" s="1"/>
  <c r="K1610" i="5"/>
  <c r="Q1610" i="5" s="1"/>
  <c r="K1622" i="5"/>
  <c r="Q1622" i="5" s="1"/>
  <c r="K1702" i="5"/>
  <c r="Q1702" i="5" s="1"/>
  <c r="K1758" i="5"/>
  <c r="Q1758" i="5" s="1"/>
  <c r="K1786" i="5"/>
  <c r="Q1786" i="5" s="1"/>
  <c r="K1798" i="5"/>
  <c r="Q1798" i="5" s="1"/>
  <c r="K1910" i="5"/>
  <c r="Q1910" i="5" s="1"/>
  <c r="K2074" i="5"/>
  <c r="K2270" i="5"/>
  <c r="Q2270" i="5" s="1"/>
  <c r="K2298" i="5"/>
  <c r="Q2298" i="5" s="1"/>
  <c r="K2422" i="5"/>
  <c r="Q2422" i="5" s="1"/>
  <c r="K2434" i="5"/>
  <c r="Q2434" i="5" s="1"/>
  <c r="K2474" i="5"/>
  <c r="Q2474" i="5" s="1"/>
  <c r="K2670" i="5"/>
  <c r="Q2670" i="5" s="1"/>
  <c r="K2722" i="5"/>
  <c r="Q2722" i="5" s="1"/>
  <c r="K3010" i="5"/>
  <c r="Q3010" i="5" s="1"/>
  <c r="K3054" i="5"/>
  <c r="Q3054" i="5" s="1"/>
  <c r="K3158" i="5"/>
  <c r="Q3158" i="5" s="1"/>
  <c r="K3182" i="5"/>
  <c r="Q3182" i="5" s="1"/>
  <c r="K3310" i="5"/>
  <c r="Q3310" i="5" s="1"/>
  <c r="K3438" i="5"/>
  <c r="Q3438" i="5" s="1"/>
  <c r="K4150" i="5"/>
  <c r="Q4150" i="5" s="1"/>
  <c r="K4218" i="5"/>
  <c r="Q4218" i="5" s="1"/>
  <c r="K4334" i="5"/>
  <c r="Q4334" i="5" s="1"/>
  <c r="K4346" i="5"/>
  <c r="Q4346" i="5" s="1"/>
  <c r="K4478" i="5"/>
  <c r="Q4478" i="5" s="1"/>
  <c r="K4566" i="5"/>
  <c r="Q4566" i="5" s="1"/>
  <c r="K4690" i="5"/>
  <c r="Q4690" i="5" s="1"/>
  <c r="K4846" i="5"/>
  <c r="Q4846" i="5" s="1"/>
  <c r="K4894" i="5"/>
  <c r="Q4894" i="5" s="1"/>
  <c r="K4990" i="5"/>
  <c r="Q4990" i="5" s="1"/>
  <c r="K5078" i="5"/>
  <c r="Q5078" i="5" s="1"/>
  <c r="K5090" i="5"/>
  <c r="Q5090" i="5" s="1"/>
  <c r="K5126" i="5"/>
  <c r="Q5126" i="5" s="1"/>
  <c r="K5162" i="5"/>
  <c r="Q5162" i="5" s="1"/>
  <c r="K5174" i="5"/>
  <c r="Q5174" i="5" s="1"/>
  <c r="K5202" i="5"/>
  <c r="Q5202" i="5" s="1"/>
  <c r="K5286" i="5"/>
  <c r="Q5286" i="5" s="1"/>
  <c r="K5370" i="5"/>
  <c r="Q5370" i="5" s="1"/>
  <c r="K5378" i="5"/>
  <c r="Q5378" i="5" s="1"/>
  <c r="K5422" i="5"/>
  <c r="Q5422" i="5" s="1"/>
  <c r="K5670" i="5"/>
  <c r="Q5670" i="5" s="1"/>
  <c r="K5682" i="5"/>
  <c r="Q5682" i="5" s="1"/>
  <c r="K5750" i="5"/>
  <c r="Q5750" i="5" s="1"/>
  <c r="K5830" i="5"/>
  <c r="Q5830" i="5" s="1"/>
  <c r="K5910" i="5"/>
  <c r="Q5910" i="5" s="1"/>
  <c r="K6134" i="5"/>
  <c r="Q6134" i="5" s="1"/>
  <c r="K6490" i="5"/>
  <c r="Q6490" i="5" s="1"/>
  <c r="K6542" i="5"/>
  <c r="Q6542" i="5" s="1"/>
  <c r="K6778" i="5"/>
  <c r="Q6778" i="5" s="1"/>
  <c r="K6846" i="5"/>
  <c r="Q6846" i="5" s="1"/>
  <c r="K6966" i="5"/>
  <c r="Q6966" i="5" s="1"/>
  <c r="K7066" i="5"/>
  <c r="Q7066" i="5" s="1"/>
  <c r="K7186" i="5"/>
  <c r="Q7186" i="5" s="1"/>
  <c r="K7198" i="5"/>
  <c r="Q7198" i="5" s="1"/>
  <c r="K7238" i="5"/>
  <c r="Q7238" i="5" s="1"/>
  <c r="K7262" i="5"/>
  <c r="Q7262" i="5" s="1"/>
  <c r="K7318" i="5"/>
  <c r="Q7318" i="5" s="1"/>
  <c r="K7438" i="5"/>
  <c r="Q7438" i="5" s="1"/>
  <c r="K7466" i="5"/>
  <c r="Q7466" i="5" s="1"/>
  <c r="K7574" i="5"/>
  <c r="Q7574" i="5" s="1"/>
  <c r="K7646" i="5"/>
  <c r="Q7646" i="5" s="1"/>
  <c r="K7730" i="5"/>
  <c r="Q7730" i="5" s="1"/>
  <c r="K7754" i="5"/>
  <c r="Q7754" i="5" s="1"/>
  <c r="K7790" i="5"/>
  <c r="Q7790" i="5" s="1"/>
  <c r="K7922" i="5"/>
  <c r="Q7922" i="5" s="1"/>
  <c r="K7934" i="5"/>
  <c r="Q7934" i="5" s="1"/>
  <c r="K7999" i="5"/>
  <c r="Q7999" i="5" s="1"/>
  <c r="K8027" i="5"/>
  <c r="Q8027" i="5" s="1"/>
  <c r="K8159" i="5"/>
  <c r="Q8159" i="5" s="1"/>
  <c r="K5412" i="5"/>
  <c r="Q5412" i="5" s="1"/>
  <c r="K7007" i="5"/>
  <c r="Q7007" i="5" s="1"/>
  <c r="K7047" i="5"/>
  <c r="Q7047" i="5" s="1"/>
  <c r="K7059" i="5"/>
  <c r="Q7059" i="5" s="1"/>
  <c r="K7071" i="5"/>
  <c r="Q7071" i="5" s="1"/>
  <c r="K7251" i="5"/>
  <c r="Q7251" i="5" s="1"/>
  <c r="K7499" i="5"/>
  <c r="Q7499" i="5" s="1"/>
  <c r="K7631" i="5"/>
  <c r="Q7631" i="5" s="1"/>
  <c r="K7831" i="5"/>
  <c r="Q7831" i="5" s="1"/>
  <c r="K7883" i="5"/>
  <c r="Q7883" i="5" s="1"/>
  <c r="K7927" i="5"/>
  <c r="Q7927" i="5" s="1"/>
  <c r="K8052" i="5"/>
  <c r="Q8052" i="5" s="1"/>
  <c r="K8064" i="5"/>
  <c r="Q8064" i="5" s="1"/>
  <c r="K8164" i="5"/>
  <c r="Q8164" i="5" s="1"/>
  <c r="K4252" i="5"/>
  <c r="Q4252" i="5" s="1"/>
  <c r="K4280" i="5"/>
  <c r="Q4280" i="5" s="1"/>
  <c r="K4372" i="5"/>
  <c r="Q4372" i="5" s="1"/>
  <c r="K4552" i="5"/>
  <c r="Q4552" i="5" s="1"/>
  <c r="K4976" i="5"/>
  <c r="Q4976" i="5" s="1"/>
  <c r="K5300" i="5"/>
  <c r="Q5300" i="5" s="1"/>
  <c r="K5428" i="5"/>
  <c r="Q5428" i="5" s="1"/>
  <c r="K5456" i="5"/>
  <c r="Q5456" i="5" s="1"/>
  <c r="K5648" i="5"/>
  <c r="Q5648" i="5" s="1"/>
  <c r="K5728" i="5"/>
  <c r="Q5728" i="5" s="1"/>
  <c r="K5776" i="5"/>
  <c r="Q5776" i="5" s="1"/>
  <c r="K6184" i="5"/>
  <c r="Q6184" i="5" s="1"/>
  <c r="K6328" i="5"/>
  <c r="Q6328" i="5" s="1"/>
  <c r="K6388" i="5"/>
  <c r="Q6388" i="5" s="1"/>
  <c r="K6412" i="5"/>
  <c r="Q6412" i="5" s="1"/>
  <c r="K6516" i="5"/>
  <c r="Q6516" i="5" s="1"/>
  <c r="K6724" i="5"/>
  <c r="Q6724" i="5" s="1"/>
  <c r="K6892" i="5"/>
  <c r="Q6892" i="5" s="1"/>
  <c r="K6976" i="5"/>
  <c r="Q6976" i="5" s="1"/>
  <c r="K6988" i="5"/>
  <c r="Q6988" i="5" s="1"/>
  <c r="K7080" i="5"/>
  <c r="Q7080" i="5" s="1"/>
  <c r="K7232" i="5"/>
  <c r="Q7232" i="5" s="1"/>
  <c r="K7284" i="5"/>
  <c r="Q7284" i="5" s="1"/>
  <c r="K7348" i="5"/>
  <c r="Q7348" i="5" s="1"/>
  <c r="K7400" i="5"/>
  <c r="Q7400" i="5" s="1"/>
  <c r="K7472" i="5"/>
  <c r="Q7472" i="5" s="1"/>
  <c r="K7484" i="5"/>
  <c r="Q7484" i="5" s="1"/>
  <c r="K7580" i="5"/>
  <c r="Q7580" i="5" s="1"/>
  <c r="K7592" i="5"/>
  <c r="Q7592" i="5" s="1"/>
  <c r="K7656" i="5"/>
  <c r="Q7656" i="5" s="1"/>
  <c r="K7728" i="5"/>
  <c r="Q7728" i="5" s="1"/>
  <c r="K7856" i="5"/>
  <c r="Q7856" i="5" s="1"/>
  <c r="K7900" i="5"/>
  <c r="Q7900" i="5" s="1"/>
  <c r="K8005" i="5"/>
  <c r="Q8005" i="5" s="1"/>
  <c r="K8017" i="5"/>
  <c r="Q8017" i="5" s="1"/>
  <c r="K8109" i="5"/>
  <c r="Q8109" i="5" s="1"/>
  <c r="K8095" i="5"/>
  <c r="Q8095" i="5" s="1"/>
  <c r="K7666" i="5"/>
  <c r="Q7666" i="5" s="1"/>
  <c r="K7346" i="5"/>
  <c r="Q7346" i="5" s="1"/>
  <c r="K694" i="5"/>
  <c r="Q694" i="5" s="1"/>
  <c r="K710" i="5"/>
  <c r="Q710" i="5" s="1"/>
  <c r="K726" i="5"/>
  <c r="Q726" i="5" s="1"/>
  <c r="K742" i="5"/>
  <c r="Q742" i="5" s="1"/>
  <c r="K762" i="5"/>
  <c r="Q762" i="5" s="1"/>
  <c r="K782" i="5"/>
  <c r="Q782" i="5" s="1"/>
  <c r="K802" i="5"/>
  <c r="Q802" i="5" s="1"/>
  <c r="K818" i="5"/>
  <c r="Q818" i="5" s="1"/>
  <c r="K834" i="5"/>
  <c r="Q834" i="5" s="1"/>
  <c r="K850" i="5"/>
  <c r="Q850" i="5" s="1"/>
  <c r="K870" i="5"/>
  <c r="Q870" i="5" s="1"/>
  <c r="K890" i="5"/>
  <c r="Q890" i="5" s="1"/>
  <c r="K906" i="5"/>
  <c r="Q906" i="5" s="1"/>
  <c r="K922" i="5"/>
  <c r="Q922" i="5" s="1"/>
  <c r="K938" i="5"/>
  <c r="Q938" i="5" s="1"/>
  <c r="K958" i="5"/>
  <c r="Q958" i="5" s="1"/>
  <c r="K982" i="5"/>
  <c r="Q982" i="5" s="1"/>
  <c r="K1002" i="5"/>
  <c r="Q1002" i="5" s="1"/>
  <c r="K1018" i="5"/>
  <c r="Q1018" i="5" s="1"/>
  <c r="K1038" i="5"/>
  <c r="Q1038" i="5" s="1"/>
  <c r="K1054" i="5"/>
  <c r="Q1054" i="5" s="1"/>
  <c r="K1070" i="5"/>
  <c r="Q1070" i="5" s="1"/>
  <c r="K1086" i="5"/>
  <c r="Q1086" i="5" s="1"/>
  <c r="K1106" i="5"/>
  <c r="Q1106" i="5" s="1"/>
  <c r="K1122" i="5"/>
  <c r="Q1122" i="5" s="1"/>
  <c r="K1142" i="5"/>
  <c r="Q1142" i="5" s="1"/>
  <c r="K1162" i="5"/>
  <c r="Q1162" i="5" s="1"/>
  <c r="K1182" i="5"/>
  <c r="Q1182" i="5" s="1"/>
  <c r="K1210" i="5"/>
  <c r="Q1210" i="5" s="1"/>
  <c r="K1230" i="5"/>
  <c r="Q1230" i="5" s="1"/>
  <c r="K1254" i="5"/>
  <c r="Q1254" i="5" s="1"/>
  <c r="K1274" i="5"/>
  <c r="Q1274" i="5" s="1"/>
  <c r="K1298" i="5"/>
  <c r="Q1298" i="5" s="1"/>
  <c r="K1318" i="5"/>
  <c r="Q1318" i="5" s="1"/>
  <c r="K1334" i="5"/>
  <c r="Q1334" i="5" s="1"/>
  <c r="K1354" i="5"/>
  <c r="Q1354" i="5" s="1"/>
  <c r="K1374" i="5"/>
  <c r="Q1374" i="5" s="1"/>
  <c r="K1398" i="5"/>
  <c r="Q1398" i="5" s="1"/>
  <c r="K1414" i="5"/>
  <c r="Q1414" i="5" s="1"/>
  <c r="K1430" i="5"/>
  <c r="Q1430" i="5" s="1"/>
  <c r="K1446" i="5"/>
  <c r="Q1446" i="5" s="1"/>
  <c r="K1466" i="5"/>
  <c r="Q1466" i="5" s="1"/>
  <c r="K1486" i="5"/>
  <c r="Q1486" i="5" s="1"/>
  <c r="K1502" i="5"/>
  <c r="Q1502" i="5" s="1"/>
  <c r="K1526" i="5"/>
  <c r="Q1526" i="5" s="1"/>
  <c r="K1542" i="5"/>
  <c r="Q1542" i="5" s="1"/>
  <c r="K1558" i="5"/>
  <c r="Q1558" i="5" s="1"/>
  <c r="K1578" i="5"/>
  <c r="Q1578" i="5" s="1"/>
  <c r="K1598" i="5"/>
  <c r="Q1598" i="5" s="1"/>
  <c r="K1618" i="5"/>
  <c r="Q1618" i="5" s="1"/>
  <c r="K1638" i="5"/>
  <c r="Q1638" i="5" s="1"/>
  <c r="K1654" i="5"/>
  <c r="Q1654" i="5" s="1"/>
  <c r="K1682" i="5"/>
  <c r="Q1682" i="5" s="1"/>
  <c r="K1698" i="5"/>
  <c r="Q1698" i="5" s="1"/>
  <c r="K1718" i="5"/>
  <c r="Q1718" i="5" s="1"/>
  <c r="K1734" i="5"/>
  <c r="Q1734" i="5" s="1"/>
  <c r="K1754" i="5"/>
  <c r="Q1754" i="5" s="1"/>
  <c r="K1774" i="5"/>
  <c r="Q1774" i="5" s="1"/>
  <c r="K1794" i="5"/>
  <c r="Q1794" i="5" s="1"/>
  <c r="K1814" i="5"/>
  <c r="Q1814" i="5" s="1"/>
  <c r="K1830" i="5"/>
  <c r="Q1830" i="5" s="1"/>
  <c r="K1850" i="5"/>
  <c r="Q1850" i="5" s="1"/>
  <c r="K1866" i="5"/>
  <c r="Q1866" i="5" s="1"/>
  <c r="K1890" i="5"/>
  <c r="Q1890" i="5" s="1"/>
  <c r="K1906" i="5"/>
  <c r="Q1906" i="5" s="1"/>
  <c r="K1926" i="5"/>
  <c r="Q1926" i="5" s="1"/>
  <c r="K1942" i="5"/>
  <c r="Q1942" i="5" s="1"/>
  <c r="K1958" i="5"/>
  <c r="Q1958" i="5" s="1"/>
  <c r="K1978" i="5"/>
  <c r="Q1978" i="5" s="1"/>
  <c r="K1998" i="5"/>
  <c r="Q1998" i="5" s="1"/>
  <c r="K2018" i="5"/>
  <c r="Q2018" i="5" s="1"/>
  <c r="K2042" i="5"/>
  <c r="Q2042" i="5" s="1"/>
  <c r="K2062" i="5"/>
  <c r="K2082" i="5"/>
  <c r="K2098" i="5"/>
  <c r="K2114" i="5"/>
  <c r="Q2114" i="5" s="1"/>
  <c r="K2130" i="5"/>
  <c r="Q2130" i="5" s="1"/>
  <c r="K2146" i="5"/>
  <c r="Q2146" i="5" s="1"/>
  <c r="K2162" i="5"/>
  <c r="Q2162" i="5" s="1"/>
  <c r="K2178" i="5"/>
  <c r="Q2178" i="5" s="1"/>
  <c r="K2194" i="5"/>
  <c r="Q2194" i="5" s="1"/>
  <c r="K2210" i="5"/>
  <c r="Q2210" i="5" s="1"/>
  <c r="K2226" i="5"/>
  <c r="Q2226" i="5" s="1"/>
  <c r="K2242" i="5"/>
  <c r="Q2242" i="5" s="1"/>
  <c r="K2262" i="5"/>
  <c r="Q2262" i="5" s="1"/>
  <c r="K2286" i="5"/>
  <c r="Q2286" i="5" s="1"/>
  <c r="K2306" i="5"/>
  <c r="Q2306" i="5" s="1"/>
  <c r="K2326" i="5"/>
  <c r="Q2326" i="5" s="1"/>
  <c r="K2346" i="5"/>
  <c r="Q2346" i="5" s="1"/>
  <c r="K2366" i="5"/>
  <c r="Q2366" i="5" s="1"/>
  <c r="K2386" i="5"/>
  <c r="Q2386" i="5" s="1"/>
  <c r="K2402" i="5"/>
  <c r="Q2402" i="5" s="1"/>
  <c r="K2418" i="5"/>
  <c r="Q2418" i="5" s="1"/>
  <c r="K2446" i="5"/>
  <c r="Q2446" i="5" s="1"/>
  <c r="K2462" i="5"/>
  <c r="Q2462" i="5" s="1"/>
  <c r="K2482" i="5"/>
  <c r="Q2482" i="5" s="1"/>
  <c r="K2502" i="5"/>
  <c r="Q2502" i="5" s="1"/>
  <c r="K2518" i="5"/>
  <c r="Q2518" i="5" s="1"/>
  <c r="K2538" i="5"/>
  <c r="Q2538" i="5" s="1"/>
  <c r="K2554" i="5"/>
  <c r="Q2554" i="5" s="1"/>
  <c r="K2570" i="5"/>
  <c r="Q2570" i="5" s="1"/>
  <c r="K2586" i="5"/>
  <c r="Q2586" i="5" s="1"/>
  <c r="K2602" i="5"/>
  <c r="Q2602" i="5" s="1"/>
  <c r="K15" i="5"/>
  <c r="Q15" i="5" s="1"/>
  <c r="K35" i="5"/>
  <c r="Q35" i="5" s="1"/>
  <c r="K51" i="5"/>
  <c r="Q51" i="5" s="1"/>
  <c r="K67" i="5"/>
  <c r="Q67" i="5" s="1"/>
  <c r="K87" i="5"/>
  <c r="Q87" i="5" s="1"/>
  <c r="K107" i="5"/>
  <c r="Q107" i="5" s="1"/>
  <c r="K17" i="5"/>
  <c r="Q17" i="5" s="1"/>
  <c r="K33" i="5"/>
  <c r="Q33" i="5" s="1"/>
  <c r="K53" i="5"/>
  <c r="Q53" i="5" s="1"/>
  <c r="K73" i="5"/>
  <c r="Q73" i="5" s="1"/>
  <c r="K89" i="5"/>
  <c r="Q89" i="5" s="1"/>
  <c r="K109" i="5"/>
  <c r="Q109" i="5" s="1"/>
  <c r="K125" i="5"/>
  <c r="Q125" i="5" s="1"/>
  <c r="K141" i="5"/>
  <c r="Q141" i="5" s="1"/>
  <c r="K157" i="5"/>
  <c r="Q157" i="5" s="1"/>
  <c r="K177" i="5"/>
  <c r="Q177" i="5" s="1"/>
  <c r="K193" i="5"/>
  <c r="Q193" i="5" s="1"/>
  <c r="K209" i="5"/>
  <c r="Q209" i="5" s="1"/>
  <c r="K229" i="5"/>
  <c r="Q229" i="5" s="1"/>
  <c r="K245" i="5"/>
  <c r="Q245" i="5" s="1"/>
  <c r="K261" i="5"/>
  <c r="Q261" i="5" s="1"/>
  <c r="K281" i="5"/>
  <c r="Q281" i="5" s="1"/>
  <c r="K301" i="5"/>
  <c r="Q301" i="5" s="1"/>
  <c r="K321" i="5"/>
  <c r="Q321" i="5" s="1"/>
  <c r="K337" i="5"/>
  <c r="Q337" i="5" s="1"/>
  <c r="K353" i="5"/>
  <c r="Q353" i="5" s="1"/>
  <c r="K369" i="5"/>
  <c r="Q369" i="5" s="1"/>
  <c r="K389" i="5"/>
  <c r="Q389" i="5" s="1"/>
  <c r="K405" i="5"/>
  <c r="Q405" i="5" s="1"/>
  <c r="K421" i="5"/>
  <c r="Q421" i="5" s="1"/>
  <c r="K437" i="5"/>
  <c r="Q437" i="5" s="1"/>
  <c r="K457" i="5"/>
  <c r="Q457" i="5" s="1"/>
  <c r="K473" i="5"/>
  <c r="Q473" i="5" s="1"/>
  <c r="K505" i="5"/>
  <c r="Q505" i="5" s="1"/>
  <c r="K521" i="5"/>
  <c r="Q521" i="5" s="1"/>
  <c r="K537" i="5"/>
  <c r="Q537" i="5" s="1"/>
  <c r="K553" i="5"/>
  <c r="Q553" i="5" s="1"/>
  <c r="K569" i="5"/>
  <c r="Q569" i="5" s="1"/>
  <c r="K597" i="5"/>
  <c r="Q597" i="5" s="1"/>
  <c r="K613" i="5"/>
  <c r="Q613" i="5" s="1"/>
  <c r="K633" i="5"/>
  <c r="Q633" i="5" s="1"/>
  <c r="K649" i="5"/>
  <c r="Q649" i="5" s="1"/>
  <c r="K673" i="5"/>
  <c r="Q673" i="5" s="1"/>
  <c r="K689" i="5"/>
  <c r="Q689" i="5" s="1"/>
  <c r="K709" i="5"/>
  <c r="Q709" i="5" s="1"/>
  <c r="K729" i="5"/>
  <c r="Q729" i="5" s="1"/>
  <c r="K757" i="5"/>
  <c r="Q757" i="5" s="1"/>
  <c r="K777" i="5"/>
  <c r="Q777" i="5" s="1"/>
  <c r="K793" i="5"/>
  <c r="Q793" i="5" s="1"/>
  <c r="K809" i="5"/>
  <c r="Q809" i="5" s="1"/>
  <c r="K825" i="5"/>
  <c r="Q825" i="5" s="1"/>
  <c r="K2610" i="5"/>
  <c r="Q2610" i="5" s="1"/>
  <c r="K2626" i="5"/>
  <c r="Q2626" i="5" s="1"/>
  <c r="K2642" i="5"/>
  <c r="Q2642" i="5" s="1"/>
  <c r="K2658" i="5"/>
  <c r="Q2658" i="5" s="1"/>
  <c r="K2686" i="5"/>
  <c r="Q2686" i="5" s="1"/>
  <c r="K2702" i="5"/>
  <c r="Q2702" i="5" s="1"/>
  <c r="K2718" i="5"/>
  <c r="Q2718" i="5" s="1"/>
  <c r="K2738" i="5"/>
  <c r="Q2738" i="5" s="1"/>
  <c r="K2758" i="5"/>
  <c r="Q2758" i="5" s="1"/>
  <c r="K2774" i="5"/>
  <c r="Q2774" i="5" s="1"/>
  <c r="K2790" i="5"/>
  <c r="Q2790" i="5" s="1"/>
  <c r="K2806" i="5"/>
  <c r="Q2806" i="5" s="1"/>
  <c r="K2826" i="5"/>
  <c r="Q2826" i="5" s="1"/>
  <c r="K2846" i="5"/>
  <c r="Q2846" i="5" s="1"/>
  <c r="K2866" i="5"/>
  <c r="Q2866" i="5" s="1"/>
  <c r="K2886" i="5"/>
  <c r="Q2886" i="5" s="1"/>
  <c r="K2902" i="5"/>
  <c r="Q2902" i="5" s="1"/>
  <c r="K2918" i="5"/>
  <c r="Q2918" i="5" s="1"/>
  <c r="K2934" i="5"/>
  <c r="Q2934" i="5" s="1"/>
  <c r="K2954" i="5"/>
  <c r="Q2954" i="5" s="1"/>
  <c r="K2974" i="5"/>
  <c r="Q2974" i="5" s="1"/>
  <c r="K2990" i="5"/>
  <c r="Q2990" i="5" s="1"/>
  <c r="K3006" i="5"/>
  <c r="Q3006" i="5" s="1"/>
  <c r="K3026" i="5"/>
  <c r="Q3026" i="5" s="1"/>
  <c r="K3042" i="5"/>
  <c r="Q3042" i="5" s="1"/>
  <c r="K3062" i="5"/>
  <c r="Q3062" i="5" s="1"/>
  <c r="K3078" i="5"/>
  <c r="Q3078" i="5" s="1"/>
  <c r="K3102" i="5"/>
  <c r="Q3102" i="5" s="1"/>
  <c r="K3122" i="5"/>
  <c r="Q3122" i="5" s="1"/>
  <c r="K3138" i="5"/>
  <c r="Q3138" i="5" s="1"/>
  <c r="K3166" i="5"/>
  <c r="Q3166" i="5" s="1"/>
  <c r="K3194" i="5"/>
  <c r="Q3194" i="5" s="1"/>
  <c r="K3210" i="5"/>
  <c r="Q3210" i="5" s="1"/>
  <c r="K3226" i="5"/>
  <c r="Q3226" i="5" s="1"/>
  <c r="K3242" i="5"/>
  <c r="Q3242" i="5" s="1"/>
  <c r="K3262" i="5"/>
  <c r="Q3262" i="5" s="1"/>
  <c r="K3282" i="5"/>
  <c r="Q3282" i="5" s="1"/>
  <c r="K3298" i="5"/>
  <c r="Q3298" i="5" s="1"/>
  <c r="K3322" i="5"/>
  <c r="Q3322" i="5" s="1"/>
  <c r="K3338" i="5"/>
  <c r="Q3338" i="5" s="1"/>
  <c r="K3354" i="5"/>
  <c r="Q3354" i="5" s="1"/>
  <c r="K3370" i="5"/>
  <c r="Q3370" i="5" s="1"/>
  <c r="K3390" i="5"/>
  <c r="Q3390" i="5" s="1"/>
  <c r="K3422" i="5"/>
  <c r="Q3422" i="5" s="1"/>
  <c r="K3446" i="5"/>
  <c r="Q3446" i="5" s="1"/>
  <c r="K3462" i="5"/>
  <c r="Q3462" i="5" s="1"/>
  <c r="K3478" i="5"/>
  <c r="Q3478" i="5" s="1"/>
  <c r="K3494" i="5"/>
  <c r="Q3494" i="5" s="1"/>
  <c r="K3514" i="5"/>
  <c r="Q3514" i="5" s="1"/>
  <c r="K3542" i="5"/>
  <c r="Q3542" i="5" s="1"/>
  <c r="K3562" i="5"/>
  <c r="Q3562" i="5" s="1"/>
  <c r="K3578" i="5"/>
  <c r="Q3578" i="5" s="1"/>
  <c r="K3594" i="5"/>
  <c r="Q3594" i="5" s="1"/>
  <c r="K3610" i="5"/>
  <c r="Q3610" i="5" s="1"/>
  <c r="K3634" i="5"/>
  <c r="Q3634" i="5" s="1"/>
  <c r="K3650" i="5"/>
  <c r="Q3650" i="5" s="1"/>
  <c r="K3670" i="5"/>
  <c r="Q3670" i="5" s="1"/>
  <c r="K3686" i="5"/>
  <c r="Q3686" i="5" s="1"/>
  <c r="K3702" i="5"/>
  <c r="Q3702" i="5" s="1"/>
  <c r="K3726" i="5"/>
  <c r="Q3726" i="5" s="1"/>
  <c r="K3742" i="5"/>
  <c r="Q3742" i="5" s="1"/>
  <c r="K3766" i="5"/>
  <c r="Q3766" i="5" s="1"/>
  <c r="K3786" i="5"/>
  <c r="Q3786" i="5" s="1"/>
  <c r="K3802" i="5"/>
  <c r="Q3802" i="5" s="1"/>
  <c r="K3818" i="5"/>
  <c r="Q3818" i="5" s="1"/>
  <c r="K3838" i="5"/>
  <c r="Q3838" i="5" s="1"/>
  <c r="K3854" i="5"/>
  <c r="Q3854" i="5" s="1"/>
  <c r="K3874" i="5"/>
  <c r="Q3874" i="5" s="1"/>
  <c r="K3894" i="5"/>
  <c r="Q3894" i="5" s="1"/>
  <c r="K3910" i="5"/>
  <c r="Q3910" i="5" s="1"/>
  <c r="K3926" i="5"/>
  <c r="Q3926" i="5" s="1"/>
  <c r="K3946" i="5"/>
  <c r="Q3946" i="5" s="1"/>
  <c r="K3962" i="5"/>
  <c r="Q3962" i="5" s="1"/>
  <c r="K3978" i="5"/>
  <c r="Q3978" i="5" s="1"/>
  <c r="K3994" i="5"/>
  <c r="Q3994" i="5" s="1"/>
  <c r="K4010" i="5"/>
  <c r="Q4010" i="5" s="1"/>
  <c r="K4026" i="5"/>
  <c r="Q4026" i="5" s="1"/>
  <c r="K4042" i="5"/>
  <c r="Q4042" i="5" s="1"/>
  <c r="K4066" i="5"/>
  <c r="Q4066" i="5" s="1"/>
  <c r="K4082" i="5"/>
  <c r="Q4082" i="5" s="1"/>
  <c r="K4106" i="5"/>
  <c r="Q4106" i="5" s="1"/>
  <c r="K4122" i="5"/>
  <c r="Q4122" i="5" s="1"/>
  <c r="K4138" i="5"/>
  <c r="Q4138" i="5" s="1"/>
  <c r="K4158" i="5"/>
  <c r="Q4158" i="5" s="1"/>
  <c r="K4178" i="5"/>
  <c r="Q4178" i="5" s="1"/>
  <c r="K4194" i="5"/>
  <c r="Q4194" i="5" s="1"/>
  <c r="K4214" i="5"/>
  <c r="Q4214" i="5" s="1"/>
  <c r="K4238" i="5"/>
  <c r="Q4238" i="5" s="1"/>
  <c r="K4258" i="5"/>
  <c r="Q4258" i="5" s="1"/>
  <c r="K4274" i="5"/>
  <c r="Q4274" i="5" s="1"/>
  <c r="K4290" i="5"/>
  <c r="Q4290" i="5" s="1"/>
  <c r="K4306" i="5"/>
  <c r="Q4306" i="5" s="1"/>
  <c r="K4322" i="5"/>
  <c r="Q4322" i="5" s="1"/>
  <c r="K4342" i="5"/>
  <c r="Q4342" i="5" s="1"/>
  <c r="K4370" i="5"/>
  <c r="Q4370" i="5" s="1"/>
  <c r="K4386" i="5"/>
  <c r="Q4386" i="5" s="1"/>
  <c r="K4410" i="5"/>
  <c r="Q4410" i="5" s="1"/>
  <c r="K4430" i="5"/>
  <c r="Q4430" i="5" s="1"/>
  <c r="K4446" i="5"/>
  <c r="Q4446" i="5" s="1"/>
  <c r="K4466" i="5"/>
  <c r="Q4466" i="5" s="1"/>
  <c r="K4486" i="5"/>
  <c r="Q4486" i="5" s="1"/>
  <c r="K4502" i="5"/>
  <c r="Q4502" i="5" s="1"/>
  <c r="K4522" i="5"/>
  <c r="Q4522" i="5" s="1"/>
  <c r="K4538" i="5"/>
  <c r="Q4538" i="5" s="1"/>
  <c r="K4554" i="5"/>
  <c r="Q4554" i="5" s="1"/>
  <c r="K4574" i="5"/>
  <c r="Q4574" i="5" s="1"/>
  <c r="K4594" i="5"/>
  <c r="Q4594" i="5" s="1"/>
  <c r="K4618" i="5"/>
  <c r="Q4618" i="5" s="1"/>
  <c r="K4634" i="5"/>
  <c r="Q4634" i="5" s="1"/>
  <c r="K4650" i="5"/>
  <c r="Q4650" i="5" s="1"/>
  <c r="K4670" i="5"/>
  <c r="Q4670" i="5" s="1"/>
  <c r="K4686" i="5"/>
  <c r="Q4686" i="5" s="1"/>
  <c r="K4706" i="5"/>
  <c r="Q4706" i="5" s="1"/>
  <c r="K4722" i="5"/>
  <c r="Q4722" i="5" s="1"/>
  <c r="K4738" i="5"/>
  <c r="Q4738" i="5" s="1"/>
  <c r="K4758" i="5"/>
  <c r="Q4758" i="5" s="1"/>
  <c r="K4778" i="5"/>
  <c r="Q4778" i="5" s="1"/>
  <c r="K4794" i="5"/>
  <c r="Q4794" i="5" s="1"/>
  <c r="K4814" i="5"/>
  <c r="Q4814" i="5" s="1"/>
  <c r="K4834" i="5"/>
  <c r="Q4834" i="5" s="1"/>
  <c r="K4854" i="5"/>
  <c r="Q4854" i="5" s="1"/>
  <c r="K4878" i="5"/>
  <c r="Q4878" i="5" s="1"/>
  <c r="K4906" i="5"/>
  <c r="Q4906" i="5" s="1"/>
  <c r="K4926" i="5"/>
  <c r="Q4926" i="5" s="1"/>
  <c r="K4942" i="5"/>
  <c r="Q4942" i="5" s="1"/>
  <c r="K4962" i="5"/>
  <c r="Q4962" i="5" s="1"/>
  <c r="K4978" i="5"/>
  <c r="Q4978" i="5" s="1"/>
  <c r="K4998" i="5"/>
  <c r="Q4998" i="5" s="1"/>
  <c r="K5018" i="5"/>
  <c r="Q5018" i="5" s="1"/>
  <c r="K5034" i="5"/>
  <c r="Q5034" i="5" s="1"/>
  <c r="K5050" i="5"/>
  <c r="Q5050" i="5" s="1"/>
  <c r="K5066" i="5"/>
  <c r="Q5066" i="5" s="1"/>
  <c r="K5086" i="5"/>
  <c r="Q5086" i="5" s="1"/>
  <c r="K5106" i="5"/>
  <c r="Q5106" i="5" s="1"/>
  <c r="K5138" i="5"/>
  <c r="Q5138" i="5" s="1"/>
  <c r="K5158" i="5"/>
  <c r="Q5158" i="5" s="1"/>
  <c r="K5182" i="5"/>
  <c r="Q5182" i="5" s="1"/>
  <c r="K5198" i="5"/>
  <c r="Q5198" i="5" s="1"/>
  <c r="K5218" i="5"/>
  <c r="Q5218" i="5" s="1"/>
  <c r="K5234" i="5"/>
  <c r="Q5234" i="5" s="1"/>
  <c r="K5254" i="5"/>
  <c r="Q5254" i="5" s="1"/>
  <c r="K5274" i="5"/>
  <c r="Q5274" i="5" s="1"/>
  <c r="K5294" i="5"/>
  <c r="Q5294" i="5" s="1"/>
  <c r="K5310" i="5"/>
  <c r="Q5310" i="5" s="1"/>
  <c r="K5330" i="5"/>
  <c r="Q5330" i="5" s="1"/>
  <c r="K5350" i="5"/>
  <c r="Q5350" i="5" s="1"/>
  <c r="K5366" i="5"/>
  <c r="Q5366" i="5" s="1"/>
  <c r="K5394" i="5"/>
  <c r="Q5394" i="5" s="1"/>
  <c r="K5410" i="5"/>
  <c r="Q5410" i="5" s="1"/>
  <c r="K5430" i="5"/>
  <c r="Q5430" i="5" s="1"/>
  <c r="K5450" i="5"/>
  <c r="Q5450" i="5" s="1"/>
  <c r="K5466" i="5"/>
  <c r="Q5466" i="5" s="1"/>
  <c r="K5482" i="5"/>
  <c r="Q5482" i="5" s="1"/>
  <c r="K5502" i="5"/>
  <c r="Q5502" i="5" s="1"/>
  <c r="K5518" i="5"/>
  <c r="Q5518" i="5" s="1"/>
  <c r="K5534" i="5"/>
  <c r="Q5534" i="5" s="1"/>
  <c r="K5554" i="5"/>
  <c r="Q5554" i="5" s="1"/>
  <c r="K5574" i="5"/>
  <c r="Q5574" i="5" s="1"/>
  <c r="K5590" i="5"/>
  <c r="Q5590" i="5" s="1"/>
  <c r="K5618" i="5"/>
  <c r="Q5618" i="5" s="1"/>
  <c r="K5642" i="5"/>
  <c r="Q5642" i="5" s="1"/>
  <c r="K5658" i="5"/>
  <c r="Q5658" i="5" s="1"/>
  <c r="K5678" i="5"/>
  <c r="Q5678" i="5" s="1"/>
  <c r="K5698" i="5"/>
  <c r="Q5698" i="5" s="1"/>
  <c r="K5714" i="5"/>
  <c r="Q5714" i="5" s="1"/>
  <c r="K5734" i="5"/>
  <c r="Q5734" i="5" s="1"/>
  <c r="K5758" i="5"/>
  <c r="Q5758" i="5" s="1"/>
  <c r="K5778" i="5"/>
  <c r="Q5778" i="5" s="1"/>
  <c r="K5802" i="5"/>
  <c r="Q5802" i="5" s="1"/>
  <c r="K5818" i="5"/>
  <c r="Q5818" i="5" s="1"/>
  <c r="K5838" i="5"/>
  <c r="Q5838" i="5" s="1"/>
  <c r="K5858" i="5"/>
  <c r="Q5858" i="5" s="1"/>
  <c r="K5874" i="5"/>
  <c r="Q5874" i="5" s="1"/>
  <c r="K5894" i="5"/>
  <c r="Q5894" i="5" s="1"/>
  <c r="K5918" i="5"/>
  <c r="Q5918" i="5" s="1"/>
  <c r="K5938" i="5"/>
  <c r="Q5938" i="5" s="1"/>
  <c r="K5954" i="5"/>
  <c r="Q5954" i="5" s="1"/>
  <c r="K5970" i="5"/>
  <c r="Q5970" i="5" s="1"/>
  <c r="K5986" i="5"/>
  <c r="Q5986" i="5" s="1"/>
  <c r="K6010" i="5"/>
  <c r="Q6010" i="5" s="1"/>
  <c r="K6030" i="5"/>
  <c r="Q6030" i="5" s="1"/>
  <c r="K6046" i="5"/>
  <c r="Q6046" i="5" s="1"/>
  <c r="K119" i="5"/>
  <c r="Q119" i="5" s="1"/>
  <c r="K135" i="5"/>
  <c r="Q135" i="5" s="1"/>
  <c r="K151" i="5"/>
  <c r="Q151" i="5" s="1"/>
  <c r="K171" i="5"/>
  <c r="Q171" i="5" s="1"/>
  <c r="K191" i="5"/>
  <c r="Q191" i="5" s="1"/>
  <c r="K211" i="5"/>
  <c r="Q211" i="5" s="1"/>
  <c r="K227" i="5"/>
  <c r="Q227" i="5" s="1"/>
  <c r="K247" i="5"/>
  <c r="Q247" i="5" s="1"/>
  <c r="K267" i="5"/>
  <c r="Q267" i="5" s="1"/>
  <c r="K287" i="5"/>
  <c r="Q287" i="5" s="1"/>
  <c r="K311" i="5"/>
  <c r="Q311" i="5" s="1"/>
  <c r="K327" i="5"/>
  <c r="Q327" i="5" s="1"/>
  <c r="K347" i="5"/>
  <c r="Q347" i="5" s="1"/>
  <c r="K367" i="5"/>
  <c r="Q367" i="5" s="1"/>
  <c r="K383" i="5"/>
  <c r="Q383" i="5" s="1"/>
  <c r="K399" i="5"/>
  <c r="Q399" i="5" s="1"/>
  <c r="K415" i="5"/>
  <c r="Q415" i="5" s="1"/>
  <c r="K431" i="5"/>
  <c r="Q431" i="5" s="1"/>
  <c r="K447" i="5"/>
  <c r="Q447" i="5" s="1"/>
  <c r="K463" i="5"/>
  <c r="Q463" i="5" s="1"/>
  <c r="K483" i="5"/>
  <c r="Q483" i="5" s="1"/>
  <c r="K499" i="5"/>
  <c r="Q499" i="5" s="1"/>
  <c r="K515" i="5"/>
  <c r="Q515" i="5" s="1"/>
  <c r="K535" i="5"/>
  <c r="Q535" i="5" s="1"/>
  <c r="K551" i="5"/>
  <c r="Q551" i="5" s="1"/>
  <c r="K571" i="5"/>
  <c r="Q571" i="5" s="1"/>
  <c r="K591" i="5"/>
  <c r="Q591" i="5" s="1"/>
  <c r="K607" i="5"/>
  <c r="Q607" i="5" s="1"/>
  <c r="K627" i="5"/>
  <c r="Q627" i="5" s="1"/>
  <c r="K647" i="5"/>
  <c r="Q647" i="5" s="1"/>
  <c r="K667" i="5"/>
  <c r="Q667" i="5" s="1"/>
  <c r="K687" i="5"/>
  <c r="Q687" i="5" s="1"/>
  <c r="K711" i="5"/>
  <c r="Q711" i="5" s="1"/>
  <c r="K735" i="5"/>
  <c r="Q735" i="5" s="1"/>
  <c r="K755" i="5"/>
  <c r="Q755" i="5" s="1"/>
  <c r="K771" i="5"/>
  <c r="Q771" i="5" s="1"/>
  <c r="K787" i="5"/>
  <c r="Q787" i="5" s="1"/>
  <c r="K803" i="5"/>
  <c r="Q803" i="5" s="1"/>
  <c r="K819" i="5"/>
  <c r="Q819" i="5" s="1"/>
  <c r="K835" i="5"/>
  <c r="Q835" i="5" s="1"/>
  <c r="K855" i="5"/>
  <c r="Q855" i="5" s="1"/>
  <c r="K875" i="5"/>
  <c r="Q875" i="5" s="1"/>
  <c r="K891" i="5"/>
  <c r="Q891" i="5" s="1"/>
  <c r="K915" i="5"/>
  <c r="Q915" i="5" s="1"/>
  <c r="K935" i="5"/>
  <c r="Q935" i="5" s="1"/>
  <c r="K955" i="5"/>
  <c r="Q955" i="5" s="1"/>
  <c r="K971" i="5"/>
  <c r="Q971" i="5" s="1"/>
  <c r="K991" i="5"/>
  <c r="Q991" i="5" s="1"/>
  <c r="K1007" i="5"/>
  <c r="Q1007" i="5" s="1"/>
  <c r="K1027" i="5"/>
  <c r="Q1027" i="5" s="1"/>
  <c r="K1043" i="5"/>
  <c r="Q1043" i="5" s="1"/>
  <c r="K1075" i="5"/>
  <c r="Q1075" i="5" s="1"/>
  <c r="K1095" i="5"/>
  <c r="Q1095" i="5" s="1"/>
  <c r="K1119" i="5"/>
  <c r="Q1119" i="5" s="1"/>
  <c r="K1135" i="5"/>
  <c r="Q1135" i="5" s="1"/>
  <c r="K1151" i="5"/>
  <c r="Q1151" i="5" s="1"/>
  <c r="K1175" i="5"/>
  <c r="Q1175" i="5" s="1"/>
  <c r="K1191" i="5"/>
  <c r="Q1191" i="5" s="1"/>
  <c r="K1211" i="5"/>
  <c r="Q1211" i="5" s="1"/>
  <c r="K1231" i="5"/>
  <c r="Q1231" i="5" s="1"/>
  <c r="K1247" i="5"/>
  <c r="Q1247" i="5" s="1"/>
  <c r="K1267" i="5"/>
  <c r="Q1267" i="5" s="1"/>
  <c r="K1283" i="5"/>
  <c r="Q1283" i="5" s="1"/>
  <c r="K1299" i="5"/>
  <c r="Q1299" i="5" s="1"/>
  <c r="K1315" i="5"/>
  <c r="Q1315" i="5" s="1"/>
  <c r="K1335" i="5"/>
  <c r="Q1335" i="5" s="1"/>
  <c r="K1355" i="5"/>
  <c r="Q1355" i="5" s="1"/>
  <c r="K1371" i="5"/>
  <c r="Q1371" i="5" s="1"/>
  <c r="K1387" i="5"/>
  <c r="Q1387" i="5" s="1"/>
  <c r="K1403" i="5"/>
  <c r="Q1403" i="5" s="1"/>
  <c r="K1427" i="5"/>
  <c r="Q1427" i="5" s="1"/>
  <c r="K1451" i="5"/>
  <c r="Q1451" i="5" s="1"/>
  <c r="K1471" i="5"/>
  <c r="Q1471" i="5" s="1"/>
  <c r="K1491" i="5"/>
  <c r="Q1491" i="5" s="1"/>
  <c r="K1511" i="5"/>
  <c r="Q1511" i="5" s="1"/>
  <c r="K1527" i="5"/>
  <c r="Q1527" i="5" s="1"/>
  <c r="K1543" i="5"/>
  <c r="Q1543" i="5" s="1"/>
  <c r="K1563" i="5"/>
  <c r="Q1563" i="5" s="1"/>
  <c r="K1587" i="5"/>
  <c r="Q1587" i="5" s="1"/>
  <c r="K1611" i="5"/>
  <c r="Q1611" i="5" s="1"/>
  <c r="K1627" i="5"/>
  <c r="Q1627" i="5" s="1"/>
  <c r="K1643" i="5"/>
  <c r="Q1643" i="5" s="1"/>
  <c r="K1659" i="5"/>
  <c r="Q1659" i="5" s="1"/>
  <c r="K1679" i="5"/>
  <c r="Q1679" i="5" s="1"/>
  <c r="K1699" i="5"/>
  <c r="Q1699" i="5" s="1"/>
  <c r="K1719" i="5"/>
  <c r="Q1719" i="5" s="1"/>
  <c r="K1739" i="5"/>
  <c r="Q1739" i="5" s="1"/>
  <c r="K1755" i="5"/>
  <c r="Q1755" i="5" s="1"/>
  <c r="K1771" i="5"/>
  <c r="Q1771" i="5" s="1"/>
  <c r="K1787" i="5"/>
  <c r="Q1787" i="5" s="1"/>
  <c r="K1803" i="5"/>
  <c r="Q1803" i="5" s="1"/>
  <c r="K1819" i="5"/>
  <c r="Q1819" i="5" s="1"/>
  <c r="K1843" i="5"/>
  <c r="Q1843" i="5" s="1"/>
  <c r="K1867" i="5"/>
  <c r="Q1867" i="5" s="1"/>
  <c r="K1883" i="5"/>
  <c r="Q1883" i="5" s="1"/>
  <c r="K1903" i="5"/>
  <c r="Q1903" i="5" s="1"/>
  <c r="K1923" i="5"/>
  <c r="Q1923" i="5" s="1"/>
  <c r="K1939" i="5"/>
  <c r="Q1939" i="5" s="1"/>
  <c r="K1963" i="5"/>
  <c r="Q1963" i="5" s="1"/>
  <c r="K1987" i="5"/>
  <c r="Q1987" i="5" s="1"/>
  <c r="K2003" i="5"/>
  <c r="Q2003" i="5" s="1"/>
  <c r="K2023" i="5"/>
  <c r="Q2023" i="5" s="1"/>
  <c r="K2039" i="5"/>
  <c r="Q2039" i="5" s="1"/>
  <c r="K2063" i="5"/>
  <c r="K2083" i="5"/>
  <c r="K2099" i="5"/>
  <c r="K2115" i="5"/>
  <c r="Q2115" i="5" s="1"/>
  <c r="K2139" i="5"/>
  <c r="Q2139" i="5" s="1"/>
  <c r="K2155" i="5"/>
  <c r="Q2155" i="5" s="1"/>
  <c r="K2175" i="5"/>
  <c r="Q2175" i="5" s="1"/>
  <c r="K2203" i="5"/>
  <c r="Q2203" i="5" s="1"/>
  <c r="K2223" i="5"/>
  <c r="Q2223" i="5" s="1"/>
  <c r="K2243" i="5"/>
  <c r="Q2243" i="5" s="1"/>
  <c r="K2263" i="5"/>
  <c r="Q2263" i="5" s="1"/>
  <c r="K2279" i="5"/>
  <c r="Q2279" i="5" s="1"/>
  <c r="K2299" i="5"/>
  <c r="Q2299" i="5" s="1"/>
  <c r="K2319" i="5"/>
  <c r="Q2319" i="5" s="1"/>
  <c r="K2335" i="5"/>
  <c r="Q2335" i="5" s="1"/>
  <c r="K2351" i="5"/>
  <c r="Q2351" i="5" s="1"/>
  <c r="K2371" i="5"/>
  <c r="Q2371" i="5" s="1"/>
  <c r="K2399" i="5"/>
  <c r="Q2399" i="5" s="1"/>
  <c r="K2415" i="5"/>
  <c r="Q2415" i="5" s="1"/>
  <c r="K2431" i="5"/>
  <c r="Q2431" i="5" s="1"/>
  <c r="K2451" i="5"/>
  <c r="Q2451" i="5" s="1"/>
  <c r="K2467" i="5"/>
  <c r="Q2467" i="5" s="1"/>
  <c r="K2483" i="5"/>
  <c r="Q2483" i="5" s="1"/>
  <c r="K2503" i="5"/>
  <c r="Q2503" i="5" s="1"/>
  <c r="K2519" i="5"/>
  <c r="Q2519" i="5" s="1"/>
  <c r="K2535" i="5"/>
  <c r="Q2535" i="5" s="1"/>
  <c r="K2555" i="5"/>
  <c r="Q2555" i="5" s="1"/>
  <c r="K2575" i="5"/>
  <c r="Q2575" i="5" s="1"/>
  <c r="K2595" i="5"/>
  <c r="Q2595" i="5" s="1"/>
  <c r="K2611" i="5"/>
  <c r="Q2611" i="5" s="1"/>
  <c r="K2627" i="5"/>
  <c r="Q2627" i="5" s="1"/>
  <c r="K2647" i="5"/>
  <c r="Q2647" i="5" s="1"/>
  <c r="K2663" i="5"/>
  <c r="Q2663" i="5" s="1"/>
  <c r="K2683" i="5"/>
  <c r="Q2683" i="5" s="1"/>
  <c r="K2699" i="5"/>
  <c r="Q2699" i="5" s="1"/>
  <c r="K2719" i="5"/>
  <c r="Q2719" i="5" s="1"/>
  <c r="K2739" i="5"/>
  <c r="Q2739" i="5" s="1"/>
  <c r="K853" i="5"/>
  <c r="Q853" i="5" s="1"/>
  <c r="K869" i="5"/>
  <c r="Q869" i="5" s="1"/>
  <c r="K885" i="5"/>
  <c r="Q885" i="5" s="1"/>
  <c r="K913" i="5"/>
  <c r="Q913" i="5" s="1"/>
  <c r="K937" i="5"/>
  <c r="Q937" i="5" s="1"/>
  <c r="K953" i="5"/>
  <c r="Q953" i="5" s="1"/>
  <c r="K973" i="5"/>
  <c r="Q973" i="5" s="1"/>
  <c r="K989" i="5"/>
  <c r="Q989" i="5" s="1"/>
  <c r="K1005" i="5"/>
  <c r="Q1005" i="5" s="1"/>
  <c r="K1021" i="5"/>
  <c r="Q1021" i="5" s="1"/>
  <c r="K1045" i="5"/>
  <c r="Q1045" i="5" s="1"/>
  <c r="K1061" i="5"/>
  <c r="Q1061" i="5" s="1"/>
  <c r="K1081" i="5"/>
  <c r="Q1081" i="5" s="1"/>
  <c r="K1101" i="5"/>
  <c r="Q1101" i="5" s="1"/>
  <c r="K1117" i="5"/>
  <c r="Q1117" i="5" s="1"/>
  <c r="K1145" i="5"/>
  <c r="Q1145" i="5" s="1"/>
  <c r="K1165" i="5"/>
  <c r="Q1165" i="5" s="1"/>
  <c r="K1185" i="5"/>
  <c r="Q1185" i="5" s="1"/>
  <c r="K1201" i="5"/>
  <c r="Q1201" i="5" s="1"/>
  <c r="K1217" i="5"/>
  <c r="Q1217" i="5" s="1"/>
  <c r="K1233" i="5"/>
  <c r="Q1233" i="5" s="1"/>
  <c r="K1249" i="5"/>
  <c r="Q1249" i="5" s="1"/>
  <c r="K1265" i="5"/>
  <c r="Q1265" i="5" s="1"/>
  <c r="K1281" i="5"/>
  <c r="Q1281" i="5" s="1"/>
  <c r="K1297" i="5"/>
  <c r="Q1297" i="5" s="1"/>
  <c r="K1317" i="5"/>
  <c r="Q1317" i="5" s="1"/>
  <c r="K1349" i="5"/>
  <c r="Q1349" i="5" s="1"/>
  <c r="K1365" i="5"/>
  <c r="Q1365" i="5" s="1"/>
  <c r="K1381" i="5"/>
  <c r="Q1381" i="5" s="1"/>
  <c r="K1401" i="5"/>
  <c r="Q1401" i="5" s="1"/>
  <c r="K1425" i="5"/>
  <c r="Q1425" i="5" s="1"/>
  <c r="K1441" i="5"/>
  <c r="Q1441" i="5" s="1"/>
  <c r="K1461" i="5"/>
  <c r="Q1461" i="5" s="1"/>
  <c r="K1481" i="5"/>
  <c r="Q1481" i="5" s="1"/>
  <c r="K1509" i="5"/>
  <c r="Q1509" i="5" s="1"/>
  <c r="K1529" i="5"/>
  <c r="Q1529" i="5" s="1"/>
  <c r="K1549" i="5"/>
  <c r="Q1549" i="5" s="1"/>
  <c r="K1573" i="5"/>
  <c r="Q1573" i="5" s="1"/>
  <c r="K1593" i="5"/>
  <c r="Q1593" i="5" s="1"/>
  <c r="K1613" i="5"/>
  <c r="Q1613" i="5" s="1"/>
  <c r="K1629" i="5"/>
  <c r="Q1629" i="5" s="1"/>
  <c r="K1645" i="5"/>
  <c r="Q1645" i="5" s="1"/>
  <c r="K1665" i="5"/>
  <c r="Q1665" i="5" s="1"/>
  <c r="K1685" i="5"/>
  <c r="Q1685" i="5" s="1"/>
  <c r="K1705" i="5"/>
  <c r="Q1705" i="5" s="1"/>
  <c r="K1725" i="5"/>
  <c r="Q1725" i="5" s="1"/>
  <c r="K1745" i="5"/>
  <c r="Q1745" i="5" s="1"/>
  <c r="K1761" i="5"/>
  <c r="Q1761" i="5" s="1"/>
  <c r="K1789" i="5"/>
  <c r="Q1789" i="5" s="1"/>
  <c r="K1809" i="5"/>
  <c r="Q1809" i="5" s="1"/>
  <c r="K1833" i="5"/>
  <c r="Q1833" i="5" s="1"/>
  <c r="K1853" i="5"/>
  <c r="Q1853" i="5" s="1"/>
  <c r="K1873" i="5"/>
  <c r="Q1873" i="5" s="1"/>
  <c r="K1893" i="5"/>
  <c r="Q1893" i="5" s="1"/>
  <c r="K1913" i="5"/>
  <c r="Q1913" i="5" s="1"/>
  <c r="K1929" i="5"/>
  <c r="Q1929" i="5" s="1"/>
  <c r="K1945" i="5"/>
  <c r="Q1945" i="5" s="1"/>
  <c r="K1969" i="5"/>
  <c r="Q1969" i="5" s="1"/>
  <c r="K1989" i="5"/>
  <c r="Q1989" i="5" s="1"/>
  <c r="K2013" i="5"/>
  <c r="Q2013" i="5" s="1"/>
  <c r="K2033" i="5"/>
  <c r="Q2033" i="5" s="1"/>
  <c r="K2049" i="5"/>
  <c r="Q2049" i="5" s="1"/>
  <c r="K2073" i="5"/>
  <c r="K2093" i="5"/>
  <c r="K2113" i="5"/>
  <c r="Q2113" i="5" s="1"/>
  <c r="K2129" i="5"/>
  <c r="Q2129" i="5" s="1"/>
  <c r="K2145" i="5"/>
  <c r="Q2145" i="5" s="1"/>
  <c r="K2169" i="5"/>
  <c r="Q2169" i="5" s="1"/>
  <c r="K2185" i="5"/>
  <c r="Q2185" i="5" s="1"/>
  <c r="K2201" i="5"/>
  <c r="Q2201" i="5" s="1"/>
  <c r="K2221" i="5"/>
  <c r="Q2221" i="5" s="1"/>
  <c r="K2241" i="5"/>
  <c r="Q2241" i="5" s="1"/>
  <c r="K2261" i="5"/>
  <c r="Q2261" i="5" s="1"/>
  <c r="K2277" i="5"/>
  <c r="Q2277" i="5" s="1"/>
  <c r="K2301" i="5"/>
  <c r="Q2301" i="5" s="1"/>
  <c r="K2321" i="5"/>
  <c r="Q2321" i="5" s="1"/>
  <c r="K2337" i="5"/>
  <c r="Q2337" i="5" s="1"/>
  <c r="K2357" i="5"/>
  <c r="Q2357" i="5" s="1"/>
  <c r="K2373" i="5"/>
  <c r="Q2373" i="5" s="1"/>
  <c r="K2389" i="5"/>
  <c r="Q2389" i="5" s="1"/>
  <c r="K2409" i="5"/>
  <c r="Q2409" i="5" s="1"/>
  <c r="K2429" i="5"/>
  <c r="Q2429" i="5" s="1"/>
  <c r="K2449" i="5"/>
  <c r="Q2449" i="5" s="1"/>
  <c r="K2477" i="5"/>
  <c r="Q2477" i="5" s="1"/>
  <c r="K2497" i="5"/>
  <c r="Q2497" i="5" s="1"/>
  <c r="K2517" i="5"/>
  <c r="Q2517" i="5" s="1"/>
  <c r="K2537" i="5"/>
  <c r="Q2537" i="5" s="1"/>
  <c r="K2553" i="5"/>
  <c r="Q2553" i="5" s="1"/>
  <c r="K2573" i="5"/>
  <c r="Q2573" i="5" s="1"/>
  <c r="K2589" i="5"/>
  <c r="Q2589" i="5" s="1"/>
  <c r="K2605" i="5"/>
  <c r="Q2605" i="5" s="1"/>
  <c r="K2621" i="5"/>
  <c r="Q2621" i="5" s="1"/>
  <c r="K2641" i="5"/>
  <c r="Q2641" i="5" s="1"/>
  <c r="K2657" i="5"/>
  <c r="Q2657" i="5" s="1"/>
  <c r="K2673" i="5"/>
  <c r="Q2673" i="5" s="1"/>
  <c r="K2693" i="5"/>
  <c r="Q2693" i="5" s="1"/>
  <c r="K2713" i="5"/>
  <c r="Q2713" i="5" s="1"/>
  <c r="K2733" i="5"/>
  <c r="Q2733" i="5" s="1"/>
  <c r="K2749" i="5"/>
  <c r="Q2749" i="5" s="1"/>
  <c r="K2769" i="5"/>
  <c r="Q2769" i="5" s="1"/>
  <c r="K2789" i="5"/>
  <c r="Q2789" i="5" s="1"/>
  <c r="K2813" i="5"/>
  <c r="Q2813" i="5" s="1"/>
  <c r="K2833" i="5"/>
  <c r="Q2833" i="5" s="1"/>
  <c r="K2849" i="5"/>
  <c r="Q2849" i="5" s="1"/>
  <c r="K2869" i="5"/>
  <c r="Q2869" i="5" s="1"/>
  <c r="K2885" i="5"/>
  <c r="Q2885" i="5" s="1"/>
  <c r="K2905" i="5"/>
  <c r="Q2905" i="5" s="1"/>
  <c r="K2921" i="5"/>
  <c r="Q2921" i="5" s="1"/>
  <c r="K2937" i="5"/>
  <c r="Q2937" i="5" s="1"/>
  <c r="K2953" i="5"/>
  <c r="Q2953" i="5" s="1"/>
  <c r="K2981" i="5"/>
  <c r="Q2981" i="5" s="1"/>
  <c r="K2997" i="5"/>
  <c r="Q2997" i="5" s="1"/>
  <c r="K3013" i="5"/>
  <c r="Q3013" i="5" s="1"/>
  <c r="K3033" i="5"/>
  <c r="Q3033" i="5" s="1"/>
  <c r="K3053" i="5"/>
  <c r="Q3053" i="5" s="1"/>
  <c r="K3069" i="5"/>
  <c r="Q3069" i="5" s="1"/>
  <c r="K3085" i="5"/>
  <c r="Q3085" i="5" s="1"/>
  <c r="K3105" i="5"/>
  <c r="Q3105" i="5" s="1"/>
  <c r="K3125" i="5"/>
  <c r="Q3125" i="5" s="1"/>
  <c r="K3141" i="5"/>
  <c r="Q3141" i="5" s="1"/>
  <c r="K3157" i="5"/>
  <c r="Q3157" i="5" s="1"/>
  <c r="K3173" i="5"/>
  <c r="Q3173" i="5" s="1"/>
  <c r="K3193" i="5"/>
  <c r="Q3193" i="5" s="1"/>
  <c r="K3213" i="5"/>
  <c r="Q3213" i="5" s="1"/>
  <c r="K3229" i="5"/>
  <c r="Q3229" i="5" s="1"/>
  <c r="K3245" i="5"/>
  <c r="Q3245" i="5" s="1"/>
  <c r="K3265" i="5"/>
  <c r="Q3265" i="5" s="1"/>
  <c r="K3281" i="5"/>
  <c r="Q3281" i="5" s="1"/>
  <c r="K3305" i="5"/>
  <c r="Q3305" i="5" s="1"/>
  <c r="K3321" i="5"/>
  <c r="Q3321" i="5" s="1"/>
  <c r="K3341" i="5"/>
  <c r="Q3341" i="5" s="1"/>
  <c r="K3361" i="5"/>
  <c r="Q3361" i="5" s="1"/>
  <c r="K3397" i="5"/>
  <c r="Q3397" i="5" s="1"/>
  <c r="K3413" i="5"/>
  <c r="Q3413" i="5" s="1"/>
  <c r="K3429" i="5"/>
  <c r="Q3429" i="5" s="1"/>
  <c r="K3445" i="5"/>
  <c r="Q3445" i="5" s="1"/>
  <c r="K3461" i="5"/>
  <c r="Q3461" i="5" s="1"/>
  <c r="K3481" i="5"/>
  <c r="Q3481" i="5" s="1"/>
  <c r="K3501" i="5"/>
  <c r="Q3501" i="5" s="1"/>
  <c r="K3517" i="5"/>
  <c r="Q3517" i="5" s="1"/>
  <c r="K3533" i="5"/>
  <c r="Q3533" i="5" s="1"/>
  <c r="K3553" i="5"/>
  <c r="Q3553" i="5" s="1"/>
  <c r="K3569" i="5"/>
  <c r="Q3569" i="5" s="1"/>
  <c r="K3589" i="5"/>
  <c r="Q3589" i="5" s="1"/>
  <c r="K3609" i="5"/>
  <c r="Q3609" i="5" s="1"/>
  <c r="K3629" i="5"/>
  <c r="Q3629" i="5" s="1"/>
  <c r="K3645" i="5"/>
  <c r="Q3645" i="5" s="1"/>
  <c r="K3665" i="5"/>
  <c r="Q3665" i="5" s="1"/>
  <c r="K3693" i="5"/>
  <c r="Q3693" i="5" s="1"/>
  <c r="K3713" i="5"/>
  <c r="Q3713" i="5" s="1"/>
  <c r="K3729" i="5"/>
  <c r="Q3729" i="5" s="1"/>
  <c r="K3745" i="5"/>
  <c r="Q3745" i="5" s="1"/>
  <c r="K3765" i="5"/>
  <c r="Q3765" i="5" s="1"/>
  <c r="K3781" i="5"/>
  <c r="Q3781" i="5" s="1"/>
  <c r="K3797" i="5"/>
  <c r="Q3797" i="5" s="1"/>
  <c r="K3813" i="5"/>
  <c r="Q3813" i="5" s="1"/>
  <c r="K3833" i="5"/>
  <c r="Q3833" i="5" s="1"/>
  <c r="K3853" i="5"/>
  <c r="Q3853" i="5" s="1"/>
  <c r="K3869" i="5"/>
  <c r="Q3869" i="5" s="1"/>
  <c r="K3885" i="5"/>
  <c r="Q3885" i="5" s="1"/>
  <c r="K3905" i="5"/>
  <c r="Q3905" i="5" s="1"/>
  <c r="K3921" i="5"/>
  <c r="Q3921" i="5" s="1"/>
  <c r="K3941" i="5"/>
  <c r="Q3941" i="5" s="1"/>
  <c r="K3957" i="5"/>
  <c r="Q3957" i="5" s="1"/>
  <c r="K3977" i="5"/>
  <c r="Q3977" i="5" s="1"/>
  <c r="K4001" i="5"/>
  <c r="Q4001" i="5" s="1"/>
  <c r="K4017" i="5"/>
  <c r="Q4017" i="5" s="1"/>
  <c r="K4037" i="5"/>
  <c r="Q4037" i="5" s="1"/>
  <c r="K4057" i="5"/>
  <c r="Q4057" i="5" s="1"/>
  <c r="K4077" i="5"/>
  <c r="Q4077" i="5" s="1"/>
  <c r="K4101" i="5"/>
  <c r="Q4101" i="5" s="1"/>
  <c r="K4121" i="5"/>
  <c r="Q4121" i="5" s="1"/>
  <c r="K4141" i="5"/>
  <c r="Q4141" i="5" s="1"/>
  <c r="K4161" i="5"/>
  <c r="Q4161" i="5" s="1"/>
  <c r="K4177" i="5"/>
  <c r="Q4177" i="5" s="1"/>
  <c r="K4197" i="5"/>
  <c r="Q4197" i="5" s="1"/>
  <c r="K4213" i="5"/>
  <c r="Q4213" i="5" s="1"/>
  <c r="K4229" i="5"/>
  <c r="Q4229" i="5" s="1"/>
  <c r="K4253" i="5"/>
  <c r="Q4253" i="5" s="1"/>
  <c r="K4281" i="5"/>
  <c r="Q4281" i="5" s="1"/>
  <c r="K4313" i="5"/>
  <c r="Q4313" i="5" s="1"/>
  <c r="K4329" i="5"/>
  <c r="Q4329" i="5" s="1"/>
  <c r="K4345" i="5"/>
  <c r="Q4345" i="5" s="1"/>
  <c r="K4365" i="5"/>
  <c r="Q4365" i="5" s="1"/>
  <c r="K4385" i="5"/>
  <c r="Q4385" i="5" s="1"/>
  <c r="K4401" i="5"/>
  <c r="Q4401" i="5" s="1"/>
  <c r="K4417" i="5"/>
  <c r="Q4417" i="5" s="1"/>
  <c r="K4437" i="5"/>
  <c r="Q4437" i="5" s="1"/>
  <c r="K4457" i="5"/>
  <c r="Q4457" i="5" s="1"/>
  <c r="K4473" i="5"/>
  <c r="Q4473" i="5" s="1"/>
  <c r="K4489" i="5"/>
  <c r="Q4489" i="5" s="1"/>
  <c r="K4509" i="5"/>
  <c r="Q4509" i="5" s="1"/>
  <c r="K4525" i="5"/>
  <c r="Q4525" i="5" s="1"/>
  <c r="K4545" i="5"/>
  <c r="Q4545" i="5" s="1"/>
  <c r="K4561" i="5"/>
  <c r="Q4561" i="5" s="1"/>
  <c r="K4581" i="5"/>
  <c r="Q4581" i="5" s="1"/>
  <c r="K4601" i="5"/>
  <c r="Q4601" i="5" s="1"/>
  <c r="K4617" i="5"/>
  <c r="Q4617" i="5" s="1"/>
  <c r="K4637" i="5"/>
  <c r="Q4637" i="5" s="1"/>
  <c r="K4657" i="5"/>
  <c r="Q4657" i="5" s="1"/>
  <c r="K4673" i="5"/>
  <c r="Q4673" i="5" s="1"/>
  <c r="K4693" i="5"/>
  <c r="Q4693" i="5" s="1"/>
  <c r="K4709" i="5"/>
  <c r="Q4709" i="5" s="1"/>
  <c r="K4725" i="5"/>
  <c r="Q4725" i="5" s="1"/>
  <c r="K4749" i="5"/>
  <c r="Q4749" i="5" s="1"/>
  <c r="K4769" i="5"/>
  <c r="Q4769" i="5" s="1"/>
  <c r="K4785" i="5"/>
  <c r="Q4785" i="5" s="1"/>
  <c r="K4805" i="5"/>
  <c r="Q4805" i="5" s="1"/>
  <c r="K4825" i="5"/>
  <c r="Q4825" i="5" s="1"/>
  <c r="K4841" i="5"/>
  <c r="Q4841" i="5" s="1"/>
  <c r="K4861" i="5"/>
  <c r="Q4861" i="5" s="1"/>
  <c r="K4881" i="5"/>
  <c r="Q4881" i="5" s="1"/>
  <c r="K4901" i="5"/>
  <c r="Q4901" i="5" s="1"/>
  <c r="K4921" i="5"/>
  <c r="Q4921" i="5" s="1"/>
  <c r="K4937" i="5"/>
  <c r="Q4937" i="5" s="1"/>
  <c r="K4957" i="5"/>
  <c r="Q4957" i="5" s="1"/>
  <c r="K4977" i="5"/>
  <c r="Q4977" i="5" s="1"/>
  <c r="K4993" i="5"/>
  <c r="Q4993" i="5" s="1"/>
  <c r="K5013" i="5"/>
  <c r="Q5013" i="5" s="1"/>
  <c r="K5037" i="5"/>
  <c r="Q5037" i="5" s="1"/>
  <c r="K5061" i="5"/>
  <c r="Q5061" i="5" s="1"/>
  <c r="K5077" i="5"/>
  <c r="Q5077" i="5" s="1"/>
  <c r="K5093" i="5"/>
  <c r="Q5093" i="5" s="1"/>
  <c r="K5113" i="5"/>
  <c r="Q5113" i="5" s="1"/>
  <c r="K5129" i="5"/>
  <c r="Q5129" i="5" s="1"/>
  <c r="K5145" i="5"/>
  <c r="Q5145" i="5" s="1"/>
  <c r="K5173" i="5"/>
  <c r="Q5173" i="5" s="1"/>
  <c r="K5189" i="5"/>
  <c r="Q5189" i="5" s="1"/>
  <c r="K5205" i="5"/>
  <c r="Q5205" i="5" s="1"/>
  <c r="K5221" i="5"/>
  <c r="Q5221" i="5" s="1"/>
  <c r="K5245" i="5"/>
  <c r="Q5245" i="5" s="1"/>
  <c r="K5261" i="5"/>
  <c r="Q5261" i="5" s="1"/>
  <c r="K5285" i="5"/>
  <c r="Q5285" i="5" s="1"/>
  <c r="K5309" i="5"/>
  <c r="Q5309" i="5" s="1"/>
  <c r="K5325" i="5"/>
  <c r="Q5325" i="5" s="1"/>
  <c r="K5369" i="5"/>
  <c r="Q5369" i="5" s="1"/>
  <c r="K5385" i="5"/>
  <c r="Q5385" i="5" s="1"/>
  <c r="K5401" i="5"/>
  <c r="Q5401" i="5" s="1"/>
  <c r="K5421" i="5"/>
  <c r="Q5421" i="5" s="1"/>
  <c r="K5441" i="5"/>
  <c r="Q5441" i="5" s="1"/>
  <c r="K5457" i="5"/>
  <c r="Q5457" i="5" s="1"/>
  <c r="K5477" i="5"/>
  <c r="Q5477" i="5" s="1"/>
  <c r="K5497" i="5"/>
  <c r="Q5497" i="5" s="1"/>
  <c r="K5525" i="5"/>
  <c r="Q5525" i="5" s="1"/>
  <c r="K5541" i="5"/>
  <c r="Q5541" i="5" s="1"/>
  <c r="K5557" i="5"/>
  <c r="Q5557" i="5" s="1"/>
  <c r="K5573" i="5"/>
  <c r="Q5573" i="5" s="1"/>
  <c r="K5593" i="5"/>
  <c r="Q5593" i="5" s="1"/>
  <c r="K5609" i="5"/>
  <c r="Q5609" i="5" s="1"/>
  <c r="K5625" i="5"/>
  <c r="Q5625" i="5" s="1"/>
  <c r="K5645" i="5"/>
  <c r="Q5645" i="5" s="1"/>
  <c r="K5661" i="5"/>
  <c r="Q5661" i="5" s="1"/>
  <c r="K5681" i="5"/>
  <c r="Q5681" i="5" s="1"/>
  <c r="K5697" i="5"/>
  <c r="Q5697" i="5" s="1"/>
  <c r="K5717" i="5"/>
  <c r="Q5717" i="5" s="1"/>
  <c r="K5733" i="5"/>
  <c r="Q5733" i="5" s="1"/>
  <c r="K5749" i="5"/>
  <c r="Q5749" i="5" s="1"/>
  <c r="K5765" i="5"/>
  <c r="Q5765" i="5" s="1"/>
  <c r="K5781" i="5"/>
  <c r="Q5781" i="5" s="1"/>
  <c r="K5797" i="5"/>
  <c r="Q5797" i="5" s="1"/>
  <c r="K5813" i="5"/>
  <c r="Q5813" i="5" s="1"/>
  <c r="K5829" i="5"/>
  <c r="Q5829" i="5" s="1"/>
  <c r="K5849" i="5"/>
  <c r="Q5849" i="5" s="1"/>
  <c r="K5865" i="5"/>
  <c r="Q5865" i="5" s="1"/>
  <c r="K5881" i="5"/>
  <c r="Q5881" i="5" s="1"/>
  <c r="K5901" i="5"/>
  <c r="Q5901" i="5" s="1"/>
  <c r="K5917" i="5"/>
  <c r="Q5917" i="5" s="1"/>
  <c r="K5937" i="5"/>
  <c r="Q5937" i="5" s="1"/>
  <c r="K5957" i="5"/>
  <c r="Q5957" i="5" s="1"/>
  <c r="K5973" i="5"/>
  <c r="Q5973" i="5" s="1"/>
  <c r="K5989" i="5"/>
  <c r="Q5989" i="5" s="1"/>
  <c r="K6005" i="5"/>
  <c r="Q6005" i="5" s="1"/>
  <c r="K6025" i="5"/>
  <c r="Q6025" i="5" s="1"/>
  <c r="K6041" i="5"/>
  <c r="Q6041" i="5" s="1"/>
  <c r="K6057" i="5"/>
  <c r="Q6057" i="5" s="1"/>
  <c r="K6073" i="5"/>
  <c r="Q6073" i="5" s="1"/>
  <c r="K6089" i="5"/>
  <c r="Q6089" i="5" s="1"/>
  <c r="K6109" i="5"/>
  <c r="Q6109" i="5" s="1"/>
  <c r="K6125" i="5"/>
  <c r="Q6125" i="5" s="1"/>
  <c r="K6141" i="5"/>
  <c r="Q6141" i="5" s="1"/>
  <c r="K6157" i="5"/>
  <c r="Q6157" i="5" s="1"/>
  <c r="K6181" i="5"/>
  <c r="Q6181" i="5" s="1"/>
  <c r="K6205" i="5"/>
  <c r="Q6205" i="5" s="1"/>
  <c r="K6221" i="5"/>
  <c r="Q6221" i="5" s="1"/>
  <c r="K6241" i="5"/>
  <c r="Q6241" i="5" s="1"/>
  <c r="K6265" i="5"/>
  <c r="Q6265" i="5" s="1"/>
  <c r="K6281" i="5"/>
  <c r="Q6281" i="5" s="1"/>
  <c r="K6301" i="5"/>
  <c r="Q6301" i="5" s="1"/>
  <c r="K6317" i="5"/>
  <c r="Q6317" i="5" s="1"/>
  <c r="K6341" i="5"/>
  <c r="Q6341" i="5" s="1"/>
  <c r="K6357" i="5"/>
  <c r="Q6357" i="5" s="1"/>
  <c r="K6377" i="5"/>
  <c r="Q6377" i="5" s="1"/>
  <c r="K6397" i="5"/>
  <c r="Q6397" i="5" s="1"/>
  <c r="K6417" i="5"/>
  <c r="Q6417" i="5" s="1"/>
  <c r="K6441" i="5"/>
  <c r="Q6441" i="5" s="1"/>
  <c r="K6469" i="5"/>
  <c r="K6485" i="5"/>
  <c r="Q6485" i="5" s="1"/>
  <c r="K6509" i="5"/>
  <c r="Q6509" i="5" s="1"/>
  <c r="K6529" i="5"/>
  <c r="Q6529" i="5" s="1"/>
  <c r="K6549" i="5"/>
  <c r="Q6549" i="5" s="1"/>
  <c r="K6569" i="5"/>
  <c r="Q6569" i="5" s="1"/>
  <c r="K6589" i="5"/>
  <c r="Q6589" i="5" s="1"/>
  <c r="K6609" i="5"/>
  <c r="Q6609" i="5" s="1"/>
  <c r="K6625" i="5"/>
  <c r="Q6625" i="5" s="1"/>
  <c r="K6645" i="5"/>
  <c r="Q6645" i="5" s="1"/>
  <c r="K6665" i="5"/>
  <c r="Q6665" i="5" s="1"/>
  <c r="K6681" i="5"/>
  <c r="Q6681" i="5" s="1"/>
  <c r="K6701" i="5"/>
  <c r="Q6701" i="5" s="1"/>
  <c r="K6717" i="5"/>
  <c r="Q6717" i="5" s="1"/>
  <c r="K6737" i="5"/>
  <c r="Q6737" i="5" s="1"/>
  <c r="K6757" i="5"/>
  <c r="Q6757" i="5" s="1"/>
  <c r="K6773" i="5"/>
  <c r="Q6773" i="5" s="1"/>
  <c r="K6793" i="5"/>
  <c r="Q6793" i="5" s="1"/>
  <c r="K6813" i="5"/>
  <c r="Q6813" i="5" s="1"/>
  <c r="K6829" i="5"/>
  <c r="Q6829" i="5" s="1"/>
  <c r="K6849" i="5"/>
  <c r="Q6849" i="5" s="1"/>
  <c r="K6869" i="5"/>
  <c r="Q6869" i="5" s="1"/>
  <c r="K6885" i="5"/>
  <c r="Q6885" i="5" s="1"/>
  <c r="K6901" i="5"/>
  <c r="Q6901" i="5" s="1"/>
  <c r="K6917" i="5"/>
  <c r="Q6917" i="5" s="1"/>
  <c r="K6933" i="5"/>
  <c r="Q6933" i="5" s="1"/>
  <c r="K6949" i="5"/>
  <c r="Q6949" i="5" s="1"/>
  <c r="K6965" i="5"/>
  <c r="Q6965" i="5" s="1"/>
  <c r="K6981" i="5"/>
  <c r="Q6981" i="5" s="1"/>
  <c r="K7001" i="5"/>
  <c r="Q7001" i="5" s="1"/>
  <c r="K7021" i="5"/>
  <c r="Q7021" i="5" s="1"/>
  <c r="K7037" i="5"/>
  <c r="Q7037" i="5" s="1"/>
  <c r="K7053" i="5"/>
  <c r="Q7053" i="5" s="1"/>
  <c r="K7069" i="5"/>
  <c r="Q7069" i="5" s="1"/>
  <c r="K7089" i="5"/>
  <c r="Q7089" i="5" s="1"/>
  <c r="K7105" i="5"/>
  <c r="Q7105" i="5" s="1"/>
  <c r="K7121" i="5"/>
  <c r="Q7121" i="5" s="1"/>
  <c r="K7141" i="5"/>
  <c r="Q7141" i="5" s="1"/>
  <c r="K7161" i="5"/>
  <c r="Q7161" i="5" s="1"/>
  <c r="K7177" i="5"/>
  <c r="Q7177" i="5" s="1"/>
  <c r="K7193" i="5"/>
  <c r="Q7193" i="5" s="1"/>
  <c r="K7209" i="5"/>
  <c r="Q7209" i="5" s="1"/>
  <c r="K7229" i="5"/>
  <c r="Q7229" i="5" s="1"/>
  <c r="K7245" i="5"/>
  <c r="Q7245" i="5" s="1"/>
  <c r="K7261" i="5"/>
  <c r="Q7261" i="5" s="1"/>
  <c r="K7281" i="5"/>
  <c r="Q7281" i="5" s="1"/>
  <c r="K7297" i="5"/>
  <c r="Q7297" i="5" s="1"/>
  <c r="K7313" i="5"/>
  <c r="Q7313" i="5" s="1"/>
  <c r="K7337" i="5"/>
  <c r="Q7337" i="5" s="1"/>
  <c r="K7353" i="5"/>
  <c r="Q7353" i="5" s="1"/>
  <c r="K7369" i="5"/>
  <c r="Q7369" i="5" s="1"/>
  <c r="K7385" i="5"/>
  <c r="Q7385" i="5" s="1"/>
  <c r="K7405" i="5"/>
  <c r="Q7405" i="5" s="1"/>
  <c r="K7429" i="5"/>
  <c r="Q7429" i="5" s="1"/>
  <c r="K7445" i="5"/>
  <c r="Q7445" i="5" s="1"/>
  <c r="K7465" i="5"/>
  <c r="Q7465" i="5" s="1"/>
  <c r="K7481" i="5"/>
  <c r="Q7481" i="5" s="1"/>
  <c r="K7497" i="5"/>
  <c r="Q7497" i="5" s="1"/>
  <c r="K7521" i="5"/>
  <c r="Q7521" i="5" s="1"/>
  <c r="K7541" i="5"/>
  <c r="Q7541" i="5" s="1"/>
  <c r="K7569" i="5"/>
  <c r="Q7569" i="5" s="1"/>
  <c r="K7585" i="5"/>
  <c r="Q7585" i="5" s="1"/>
  <c r="K7605" i="5"/>
  <c r="Q7605" i="5" s="1"/>
  <c r="K7625" i="5"/>
  <c r="Q7625" i="5" s="1"/>
  <c r="K7645" i="5"/>
  <c r="Q7645" i="5" s="1"/>
  <c r="K7661" i="5"/>
  <c r="Q7661" i="5" s="1"/>
  <c r="K7677" i="5"/>
  <c r="Q7677" i="5" s="1"/>
  <c r="K7693" i="5"/>
  <c r="Q7693" i="5" s="1"/>
  <c r="K7709" i="5"/>
  <c r="Q7709" i="5" s="1"/>
  <c r="K7729" i="5"/>
  <c r="Q7729" i="5" s="1"/>
  <c r="K7749" i="5"/>
  <c r="Q7749" i="5" s="1"/>
  <c r="K7765" i="5"/>
  <c r="Q7765" i="5" s="1"/>
  <c r="K7781" i="5"/>
  <c r="Q7781" i="5" s="1"/>
  <c r="K7797" i="5"/>
  <c r="Q7797" i="5" s="1"/>
  <c r="K7813" i="5"/>
  <c r="Q7813" i="5" s="1"/>
  <c r="K7829" i="5"/>
  <c r="Q7829" i="5" s="1"/>
  <c r="K7845" i="5"/>
  <c r="Q7845" i="5" s="1"/>
  <c r="K7861" i="5"/>
  <c r="Q7861" i="5" s="1"/>
  <c r="K7881" i="5"/>
  <c r="Q7881" i="5" s="1"/>
  <c r="K7897" i="5"/>
  <c r="Q7897" i="5" s="1"/>
  <c r="K7917" i="5"/>
  <c r="Q7917" i="5" s="1"/>
  <c r="K7933" i="5"/>
  <c r="Q7933" i="5" s="1"/>
  <c r="K7953" i="5"/>
  <c r="Q7953" i="5" s="1"/>
  <c r="K7969" i="5"/>
  <c r="Q7969" i="5" s="1"/>
  <c r="K8006" i="5"/>
  <c r="Q8006" i="5" s="1"/>
  <c r="K8030" i="5"/>
  <c r="Q8030" i="5" s="1"/>
  <c r="K8050" i="5"/>
  <c r="Q8050" i="5" s="1"/>
  <c r="K8066" i="5"/>
  <c r="Q8066" i="5" s="1"/>
  <c r="K8082" i="5"/>
  <c r="Q8082" i="5" s="1"/>
  <c r="K8102" i="5"/>
  <c r="Q8102" i="5" s="1"/>
  <c r="K8118" i="5"/>
  <c r="Q8118" i="5" s="1"/>
  <c r="K8138" i="5"/>
  <c r="Q8138" i="5" s="1"/>
  <c r="K8162" i="5"/>
  <c r="Q8162" i="5" s="1"/>
  <c r="K8182" i="5"/>
  <c r="Q8182" i="5" s="1"/>
  <c r="K6066" i="5"/>
  <c r="Q6066" i="5" s="1"/>
  <c r="K6090" i="5"/>
  <c r="Q6090" i="5" s="1"/>
  <c r="K6106" i="5"/>
  <c r="Q6106" i="5" s="1"/>
  <c r="K6126" i="5"/>
  <c r="Q6126" i="5" s="1"/>
  <c r="K6146" i="5"/>
  <c r="Q6146" i="5" s="1"/>
  <c r="K6162" i="5"/>
  <c r="Q6162" i="5" s="1"/>
  <c r="K6178" i="5"/>
  <c r="Q6178" i="5" s="1"/>
  <c r="K6194" i="5"/>
  <c r="Q6194" i="5" s="1"/>
  <c r="K6210" i="5"/>
  <c r="Q6210" i="5" s="1"/>
  <c r="K6230" i="5"/>
  <c r="Q6230" i="5" s="1"/>
  <c r="K6250" i="5"/>
  <c r="Q6250" i="5" s="1"/>
  <c r="K6266" i="5"/>
  <c r="Q6266" i="5" s="1"/>
  <c r="K6290" i="5"/>
  <c r="Q6290" i="5" s="1"/>
  <c r="K6306" i="5"/>
  <c r="Q6306" i="5" s="1"/>
  <c r="K6326" i="5"/>
  <c r="Q6326" i="5" s="1"/>
  <c r="K6342" i="5"/>
  <c r="Q6342" i="5" s="1"/>
  <c r="K6366" i="5"/>
  <c r="Q6366" i="5" s="1"/>
  <c r="K6390" i="5"/>
  <c r="Q6390" i="5" s="1"/>
  <c r="K6406" i="5"/>
  <c r="Q6406" i="5" s="1"/>
  <c r="K6422" i="5"/>
  <c r="Q6422" i="5" s="1"/>
  <c r="K6438" i="5"/>
  <c r="Q6438" i="5" s="1"/>
  <c r="K6454" i="5"/>
  <c r="Q6454" i="5" s="1"/>
  <c r="K6474" i="5"/>
  <c r="K6494" i="5"/>
  <c r="Q6494" i="5" s="1"/>
  <c r="K6510" i="5"/>
  <c r="Q6510" i="5" s="1"/>
  <c r="K6526" i="5"/>
  <c r="Q6526" i="5" s="1"/>
  <c r="K6554" i="5"/>
  <c r="Q6554" i="5" s="1"/>
  <c r="K6574" i="5"/>
  <c r="Q6574" i="5" s="1"/>
  <c r="K6594" i="5"/>
  <c r="Q6594" i="5" s="1"/>
  <c r="K6610" i="5"/>
  <c r="Q6610" i="5" s="1"/>
  <c r="K6626" i="5"/>
  <c r="Q6626" i="5" s="1"/>
  <c r="K6646" i="5"/>
  <c r="Q6646" i="5" s="1"/>
  <c r="K6662" i="5"/>
  <c r="Q6662" i="5" s="1"/>
  <c r="K6682" i="5"/>
  <c r="Q6682" i="5" s="1"/>
  <c r="K6698" i="5"/>
  <c r="Q6698" i="5" s="1"/>
  <c r="K6722" i="5"/>
  <c r="Q6722" i="5" s="1"/>
  <c r="K6742" i="5"/>
  <c r="Q6742" i="5" s="1"/>
  <c r="K6758" i="5"/>
  <c r="Q6758" i="5" s="1"/>
  <c r="K6782" i="5"/>
  <c r="Q6782" i="5" s="1"/>
  <c r="K6802" i="5"/>
  <c r="Q6802" i="5" s="1"/>
  <c r="K6818" i="5"/>
  <c r="Q6818" i="5" s="1"/>
  <c r="K6834" i="5"/>
  <c r="Q6834" i="5" s="1"/>
  <c r="K6862" i="5"/>
  <c r="Q6862" i="5" s="1"/>
  <c r="K6878" i="5"/>
  <c r="Q6878" i="5" s="1"/>
  <c r="K6894" i="5"/>
  <c r="Q6894" i="5" s="1"/>
  <c r="K6918" i="5"/>
  <c r="Q6918" i="5" s="1"/>
  <c r="K6934" i="5"/>
  <c r="Q6934" i="5" s="1"/>
  <c r="K6954" i="5"/>
  <c r="Q6954" i="5" s="1"/>
  <c r="K6986" i="5"/>
  <c r="Q6986" i="5" s="1"/>
  <c r="K7010" i="5"/>
  <c r="Q7010" i="5" s="1"/>
  <c r="K7030" i="5"/>
  <c r="Q7030" i="5" s="1"/>
  <c r="K7050" i="5"/>
  <c r="Q7050" i="5" s="1"/>
  <c r="K7070" i="5"/>
  <c r="Q7070" i="5" s="1"/>
  <c r="K7086" i="5"/>
  <c r="Q7086" i="5" s="1"/>
  <c r="K7110" i="5"/>
  <c r="Q7110" i="5" s="1"/>
  <c r="K7126" i="5"/>
  <c r="Q7126" i="5" s="1"/>
  <c r="K7146" i="5"/>
  <c r="Q7146" i="5" s="1"/>
  <c r="K7170" i="5"/>
  <c r="Q7170" i="5" s="1"/>
  <c r="K7190" i="5"/>
  <c r="Q7190" i="5" s="1"/>
  <c r="K7214" i="5"/>
  <c r="Q7214" i="5" s="1"/>
  <c r="K7242" i="5"/>
  <c r="Q7242" i="5" s="1"/>
  <c r="K7274" i="5"/>
  <c r="Q7274" i="5" s="1"/>
  <c r="K7302" i="5"/>
  <c r="Q7302" i="5" s="1"/>
  <c r="K7326" i="5"/>
  <c r="Q7326" i="5" s="1"/>
  <c r="K7358" i="5"/>
  <c r="Q7358" i="5" s="1"/>
  <c r="K7386" i="5"/>
  <c r="Q7386" i="5" s="1"/>
  <c r="K7406" i="5"/>
  <c r="Q7406" i="5" s="1"/>
  <c r="K7430" i="5"/>
  <c r="Q7430" i="5" s="1"/>
  <c r="K7462" i="5"/>
  <c r="Q7462" i="5" s="1"/>
  <c r="K7486" i="5"/>
  <c r="Q7486" i="5" s="1"/>
  <c r="K7514" i="5"/>
  <c r="Q7514" i="5" s="1"/>
  <c r="K7542" i="5"/>
  <c r="Q7542" i="5" s="1"/>
  <c r="K7562" i="5"/>
  <c r="Q7562" i="5" s="1"/>
  <c r="K7590" i="5"/>
  <c r="Q7590" i="5" s="1"/>
  <c r="K7614" i="5"/>
  <c r="Q7614" i="5" s="1"/>
  <c r="K7638" i="5"/>
  <c r="Q7638" i="5" s="1"/>
  <c r="K7662" i="5"/>
  <c r="Q7662" i="5" s="1"/>
  <c r="K7690" i="5"/>
  <c r="Q7690" i="5" s="1"/>
  <c r="K7710" i="5"/>
  <c r="Q7710" i="5" s="1"/>
  <c r="K7734" i="5"/>
  <c r="Q7734" i="5" s="1"/>
  <c r="K7758" i="5"/>
  <c r="Q7758" i="5" s="1"/>
  <c r="K7798" i="5"/>
  <c r="Q7798" i="5" s="1"/>
  <c r="K7830" i="5"/>
  <c r="Q7830" i="5" s="1"/>
  <c r="K7854" i="5"/>
  <c r="Q7854" i="5" s="1"/>
  <c r="K7878" i="5"/>
  <c r="Q7878" i="5" s="1"/>
  <c r="K7902" i="5"/>
  <c r="Q7902" i="5" s="1"/>
  <c r="K7926" i="5"/>
  <c r="Q7926" i="5" s="1"/>
  <c r="K7958" i="5"/>
  <c r="Q7958" i="5" s="1"/>
  <c r="K7978" i="5"/>
  <c r="Q7978" i="5" s="1"/>
  <c r="K7991" i="5"/>
  <c r="Q7991" i="5" s="1"/>
  <c r="K8011" i="5"/>
  <c r="Q8011" i="5" s="1"/>
  <c r="K8039" i="5"/>
  <c r="Q8039" i="5" s="1"/>
  <c r="K8067" i="5"/>
  <c r="Q8067" i="5" s="1"/>
  <c r="K8091" i="5"/>
  <c r="Q8091" i="5" s="1"/>
  <c r="K8119" i="5"/>
  <c r="Q8119" i="5" s="1"/>
  <c r="K8139" i="5"/>
  <c r="Q8139" i="5" s="1"/>
  <c r="K8163" i="5"/>
  <c r="Q8163" i="5" s="1"/>
  <c r="K8183" i="5"/>
  <c r="Q8183" i="5" s="1"/>
  <c r="K8" i="5"/>
  <c r="Q8" i="5" s="1"/>
  <c r="K28" i="5"/>
  <c r="Q28" i="5" s="1"/>
  <c r="K48" i="5"/>
  <c r="Q48" i="5" s="1"/>
  <c r="K68" i="5"/>
  <c r="Q68" i="5" s="1"/>
  <c r="K84" i="5"/>
  <c r="Q84" i="5" s="1"/>
  <c r="K100" i="5"/>
  <c r="Q100" i="5" s="1"/>
  <c r="K128" i="5"/>
  <c r="Q128" i="5" s="1"/>
  <c r="K144" i="5"/>
  <c r="Q144" i="5" s="1"/>
  <c r="K160" i="5"/>
  <c r="Q160" i="5" s="1"/>
  <c r="K176" i="5"/>
  <c r="Q176" i="5" s="1"/>
  <c r="K200" i="5"/>
  <c r="Q200" i="5" s="1"/>
  <c r="K220" i="5"/>
  <c r="Q220" i="5" s="1"/>
  <c r="K236" i="5"/>
  <c r="Q236" i="5" s="1"/>
  <c r="K260" i="5"/>
  <c r="Q260" i="5" s="1"/>
  <c r="K276" i="5"/>
  <c r="Q276" i="5" s="1"/>
  <c r="K296" i="5"/>
  <c r="Q296" i="5" s="1"/>
  <c r="K312" i="5"/>
  <c r="Q312" i="5" s="1"/>
  <c r="K332" i="5"/>
  <c r="Q332" i="5" s="1"/>
  <c r="K348" i="5"/>
  <c r="Q348" i="5" s="1"/>
  <c r="K364" i="5"/>
  <c r="Q364" i="5" s="1"/>
  <c r="K380" i="5"/>
  <c r="Q380" i="5" s="1"/>
  <c r="K400" i="5"/>
  <c r="Q400" i="5" s="1"/>
  <c r="K416" i="5"/>
  <c r="Q416" i="5" s="1"/>
  <c r="K436" i="5"/>
  <c r="Q436" i="5" s="1"/>
  <c r="K468" i="5"/>
  <c r="Q468" i="5" s="1"/>
  <c r="K488" i="5"/>
  <c r="Q488" i="5" s="1"/>
  <c r="K504" i="5"/>
  <c r="Q504" i="5" s="1"/>
  <c r="K524" i="5"/>
  <c r="Q524" i="5" s="1"/>
  <c r="K540" i="5"/>
  <c r="Q540" i="5" s="1"/>
  <c r="K556" i="5"/>
  <c r="Q556" i="5" s="1"/>
  <c r="K576" i="5"/>
  <c r="Q576" i="5" s="1"/>
  <c r="K592" i="5"/>
  <c r="Q592" i="5" s="1"/>
  <c r="K608" i="5"/>
  <c r="Q608" i="5" s="1"/>
  <c r="K624" i="5"/>
  <c r="Q624" i="5" s="1"/>
  <c r="K640" i="5"/>
  <c r="Q640" i="5" s="1"/>
  <c r="K660" i="5"/>
  <c r="Q660" i="5" s="1"/>
  <c r="K676" i="5"/>
  <c r="Q676" i="5" s="1"/>
  <c r="K696" i="5"/>
  <c r="Q696" i="5" s="1"/>
  <c r="K712" i="5"/>
  <c r="Q712" i="5" s="1"/>
  <c r="K728" i="5"/>
  <c r="Q728" i="5" s="1"/>
  <c r="K744" i="5"/>
  <c r="Q744" i="5" s="1"/>
  <c r="K764" i="5"/>
  <c r="Q764" i="5" s="1"/>
  <c r="K780" i="5"/>
  <c r="Q780" i="5" s="1"/>
  <c r="K800" i="5"/>
  <c r="Q800" i="5" s="1"/>
  <c r="K824" i="5"/>
  <c r="Q824" i="5" s="1"/>
  <c r="K848" i="5"/>
  <c r="Q848" i="5" s="1"/>
  <c r="K872" i="5"/>
  <c r="Q872" i="5" s="1"/>
  <c r="K896" i="5"/>
  <c r="Q896" i="5" s="1"/>
  <c r="K916" i="5"/>
  <c r="Q916" i="5" s="1"/>
  <c r="K932" i="5"/>
  <c r="Q932" i="5" s="1"/>
  <c r="K956" i="5"/>
  <c r="Q956" i="5" s="1"/>
  <c r="K972" i="5"/>
  <c r="Q972" i="5" s="1"/>
  <c r="K988" i="5"/>
  <c r="Q988" i="5" s="1"/>
  <c r="K1004" i="5"/>
  <c r="Q1004" i="5" s="1"/>
  <c r="K1024" i="5"/>
  <c r="Q1024" i="5" s="1"/>
  <c r="K1040" i="5"/>
  <c r="Q1040" i="5" s="1"/>
  <c r="K1056" i="5"/>
  <c r="Q1056" i="5" s="1"/>
  <c r="K1076" i="5"/>
  <c r="Q1076" i="5" s="1"/>
  <c r="K1092" i="5"/>
  <c r="Q1092" i="5" s="1"/>
  <c r="K1112" i="5"/>
  <c r="Q1112" i="5" s="1"/>
  <c r="K1132" i="5"/>
  <c r="Q1132" i="5" s="1"/>
  <c r="K1148" i="5"/>
  <c r="Q1148" i="5" s="1"/>
  <c r="K1164" i="5"/>
  <c r="Q1164" i="5" s="1"/>
  <c r="K1180" i="5"/>
  <c r="Q1180" i="5" s="1"/>
  <c r="K1196" i="5"/>
  <c r="Q1196" i="5" s="1"/>
  <c r="K1220" i="5"/>
  <c r="Q1220" i="5" s="1"/>
  <c r="K1236" i="5"/>
  <c r="Q1236" i="5" s="1"/>
  <c r="K1260" i="5"/>
  <c r="Q1260" i="5" s="1"/>
  <c r="K1280" i="5"/>
  <c r="Q1280" i="5" s="1"/>
  <c r="K1304" i="5"/>
  <c r="Q1304" i="5" s="1"/>
  <c r="K1320" i="5"/>
  <c r="Q1320" i="5" s="1"/>
  <c r="K1340" i="5"/>
  <c r="Q1340" i="5" s="1"/>
  <c r="K1356" i="5"/>
  <c r="Q1356" i="5" s="1"/>
  <c r="K1380" i="5"/>
  <c r="Q1380" i="5" s="1"/>
  <c r="K1404" i="5"/>
  <c r="Q1404" i="5" s="1"/>
  <c r="K1420" i="5"/>
  <c r="Q1420" i="5" s="1"/>
  <c r="K1436" i="5"/>
  <c r="Q1436" i="5" s="1"/>
  <c r="K1452" i="5"/>
  <c r="Q1452" i="5" s="1"/>
  <c r="K1468" i="5"/>
  <c r="Q1468" i="5" s="1"/>
  <c r="K1484" i="5"/>
  <c r="Q1484" i="5" s="1"/>
  <c r="K1500" i="5"/>
  <c r="Q1500" i="5" s="1"/>
  <c r="K1516" i="5"/>
  <c r="Q1516" i="5" s="1"/>
  <c r="K1536" i="5"/>
  <c r="Q1536" i="5" s="1"/>
  <c r="K1556" i="5"/>
  <c r="Q1556" i="5" s="1"/>
  <c r="K1572" i="5"/>
  <c r="Q1572" i="5" s="1"/>
  <c r="K1588" i="5"/>
  <c r="Q1588" i="5" s="1"/>
  <c r="K1604" i="5"/>
  <c r="Q1604" i="5" s="1"/>
  <c r="K1620" i="5"/>
  <c r="Q1620" i="5" s="1"/>
  <c r="K1644" i="5"/>
  <c r="Q1644" i="5" s="1"/>
  <c r="K1660" i="5"/>
  <c r="Q1660" i="5" s="1"/>
  <c r="K1676" i="5"/>
  <c r="Q1676" i="5" s="1"/>
  <c r="K1704" i="5"/>
  <c r="Q1704" i="5" s="1"/>
  <c r="K1720" i="5"/>
  <c r="Q1720" i="5" s="1"/>
  <c r="K1736" i="5"/>
  <c r="Q1736" i="5" s="1"/>
  <c r="K1756" i="5"/>
  <c r="Q1756" i="5" s="1"/>
  <c r="K1776" i="5"/>
  <c r="Q1776" i="5" s="1"/>
  <c r="K1792" i="5"/>
  <c r="Q1792" i="5" s="1"/>
  <c r="K1816" i="5"/>
  <c r="Q1816" i="5" s="1"/>
  <c r="K1832" i="5"/>
  <c r="Q1832" i="5" s="1"/>
  <c r="K1852" i="5"/>
  <c r="Q1852" i="5" s="1"/>
  <c r="K1868" i="5"/>
  <c r="Q1868" i="5" s="1"/>
  <c r="K1884" i="5"/>
  <c r="Q1884" i="5" s="1"/>
  <c r="K1904" i="5"/>
  <c r="Q1904" i="5" s="1"/>
  <c r="K1932" i="5"/>
  <c r="Q1932" i="5" s="1"/>
  <c r="K1952" i="5"/>
  <c r="Q1952" i="5" s="1"/>
  <c r="K1968" i="5"/>
  <c r="Q1968" i="5" s="1"/>
  <c r="K1984" i="5"/>
  <c r="Q1984" i="5" s="1"/>
  <c r="K2000" i="5"/>
  <c r="Q2000" i="5" s="1"/>
  <c r="K2016" i="5"/>
  <c r="Q2016" i="5" s="1"/>
  <c r="K2036" i="5"/>
  <c r="Q2036" i="5" s="1"/>
  <c r="K2056" i="5"/>
  <c r="Q2056" i="5" s="1"/>
  <c r="K2072" i="5"/>
  <c r="K2088" i="5"/>
  <c r="K2108" i="5"/>
  <c r="Q2108" i="5" s="1"/>
  <c r="K2124" i="5"/>
  <c r="Q2124" i="5" s="1"/>
  <c r="K2144" i="5"/>
  <c r="Q2144" i="5" s="1"/>
  <c r="K2160" i="5"/>
  <c r="Q2160" i="5" s="1"/>
  <c r="K2184" i="5"/>
  <c r="Q2184" i="5" s="1"/>
  <c r="K2200" i="5"/>
  <c r="Q2200" i="5" s="1"/>
  <c r="K2216" i="5"/>
  <c r="Q2216" i="5" s="1"/>
  <c r="K2232" i="5"/>
  <c r="Q2232" i="5" s="1"/>
  <c r="K2248" i="5"/>
  <c r="Q2248" i="5" s="1"/>
  <c r="K2264" i="5"/>
  <c r="Q2264" i="5" s="1"/>
  <c r="K2284" i="5"/>
  <c r="Q2284" i="5" s="1"/>
  <c r="K2300" i="5"/>
  <c r="Q2300" i="5" s="1"/>
  <c r="K2320" i="5"/>
  <c r="Q2320" i="5" s="1"/>
  <c r="K2340" i="5"/>
  <c r="Q2340" i="5" s="1"/>
  <c r="K2356" i="5"/>
  <c r="Q2356" i="5" s="1"/>
  <c r="K2372" i="5"/>
  <c r="Q2372" i="5" s="1"/>
  <c r="K2392" i="5"/>
  <c r="Q2392" i="5" s="1"/>
  <c r="K2408" i="5"/>
  <c r="Q2408" i="5" s="1"/>
  <c r="K2424" i="5"/>
  <c r="Q2424" i="5" s="1"/>
  <c r="K2444" i="5"/>
  <c r="Q2444" i="5" s="1"/>
  <c r="K2460" i="5"/>
  <c r="Q2460" i="5" s="1"/>
  <c r="K2476" i="5"/>
  <c r="Q2476" i="5" s="1"/>
  <c r="K2496" i="5"/>
  <c r="Q2496" i="5" s="1"/>
  <c r="K2512" i="5"/>
  <c r="Q2512" i="5" s="1"/>
  <c r="K2536" i="5"/>
  <c r="Q2536" i="5" s="1"/>
  <c r="K2556" i="5"/>
  <c r="Q2556" i="5" s="1"/>
  <c r="K2572" i="5"/>
  <c r="Q2572" i="5" s="1"/>
  <c r="K2588" i="5"/>
  <c r="Q2588" i="5" s="1"/>
  <c r="K2604" i="5"/>
  <c r="Q2604" i="5" s="1"/>
  <c r="K2632" i="5"/>
  <c r="Q2632" i="5" s="1"/>
  <c r="K2648" i="5"/>
  <c r="Q2648" i="5" s="1"/>
  <c r="K2676" i="5"/>
  <c r="Q2676" i="5" s="1"/>
  <c r="K2692" i="5"/>
  <c r="Q2692" i="5" s="1"/>
  <c r="K2712" i="5"/>
  <c r="Q2712" i="5" s="1"/>
  <c r="K2728" i="5"/>
  <c r="Q2728" i="5" s="1"/>
  <c r="K2748" i="5"/>
  <c r="Q2748" i="5" s="1"/>
  <c r="K2768" i="5"/>
  <c r="Q2768" i="5" s="1"/>
  <c r="K2784" i="5"/>
  <c r="Q2784" i="5" s="1"/>
  <c r="K2808" i="5"/>
  <c r="Q2808" i="5" s="1"/>
  <c r="K2824" i="5"/>
  <c r="Q2824" i="5" s="1"/>
  <c r="K2844" i="5"/>
  <c r="Q2844" i="5" s="1"/>
  <c r="K2864" i="5"/>
  <c r="Q2864" i="5" s="1"/>
  <c r="K2880" i="5"/>
  <c r="Q2880" i="5" s="1"/>
  <c r="K2896" i="5"/>
  <c r="Q2896" i="5" s="1"/>
  <c r="K2928" i="5"/>
  <c r="Q2928" i="5" s="1"/>
  <c r="K2948" i="5"/>
  <c r="Q2948" i="5" s="1"/>
  <c r="K2968" i="5"/>
  <c r="Q2968" i="5" s="1"/>
  <c r="K2984" i="5"/>
  <c r="Q2984" i="5" s="1"/>
  <c r="K3000" i="5"/>
  <c r="Q3000" i="5" s="1"/>
  <c r="K3020" i="5"/>
  <c r="Q3020" i="5" s="1"/>
  <c r="K3040" i="5"/>
  <c r="Q3040" i="5" s="1"/>
  <c r="K3060" i="5"/>
  <c r="Q3060" i="5" s="1"/>
  <c r="K3080" i="5"/>
  <c r="Q3080" i="5" s="1"/>
  <c r="K3096" i="5"/>
  <c r="Q3096" i="5" s="1"/>
  <c r="K3112" i="5"/>
  <c r="Q3112" i="5" s="1"/>
  <c r="K3132" i="5"/>
  <c r="Q3132" i="5" s="1"/>
  <c r="K3152" i="5"/>
  <c r="Q3152" i="5" s="1"/>
  <c r="K3172" i="5"/>
  <c r="Q3172" i="5" s="1"/>
  <c r="K3188" i="5"/>
  <c r="Q3188" i="5" s="1"/>
  <c r="K3204" i="5"/>
  <c r="Q3204" i="5" s="1"/>
  <c r="K3224" i="5"/>
  <c r="Q3224" i="5" s="1"/>
  <c r="K3252" i="5"/>
  <c r="Q3252" i="5" s="1"/>
  <c r="K3276" i="5"/>
  <c r="Q3276" i="5" s="1"/>
  <c r="K3292" i="5"/>
  <c r="Q3292" i="5" s="1"/>
  <c r="K3312" i="5"/>
  <c r="Q3312" i="5" s="1"/>
  <c r="K3332" i="5"/>
  <c r="Q3332" i="5" s="1"/>
  <c r="K3352" i="5"/>
  <c r="Q3352" i="5" s="1"/>
  <c r="K3368" i="5"/>
  <c r="Q3368" i="5" s="1"/>
  <c r="K3384" i="5"/>
  <c r="Q3384" i="5" s="1"/>
  <c r="K3400" i="5"/>
  <c r="Q3400" i="5" s="1"/>
  <c r="K3420" i="5"/>
  <c r="Q3420" i="5" s="1"/>
  <c r="K3436" i="5"/>
  <c r="Q3436" i="5" s="1"/>
  <c r="K3468" i="5"/>
  <c r="Q3468" i="5" s="1"/>
  <c r="K3488" i="5"/>
  <c r="Q3488" i="5" s="1"/>
  <c r="K3508" i="5"/>
  <c r="Q3508" i="5" s="1"/>
  <c r="K3532" i="5"/>
  <c r="Q3532" i="5" s="1"/>
  <c r="K3552" i="5"/>
  <c r="Q3552" i="5" s="1"/>
  <c r="K3576" i="5"/>
  <c r="Q3576" i="5" s="1"/>
  <c r="K3596" i="5"/>
  <c r="Q3596" i="5" s="1"/>
  <c r="K3612" i="5"/>
  <c r="Q3612" i="5" s="1"/>
  <c r="K3628" i="5"/>
  <c r="Q3628" i="5" s="1"/>
  <c r="K3644" i="5"/>
  <c r="Q3644" i="5" s="1"/>
  <c r="K3664" i="5"/>
  <c r="Q3664" i="5" s="1"/>
  <c r="K3680" i="5"/>
  <c r="Q3680" i="5" s="1"/>
  <c r="K3700" i="5"/>
  <c r="Q3700" i="5" s="1"/>
  <c r="K3720" i="5"/>
  <c r="Q3720" i="5" s="1"/>
  <c r="K3740" i="5"/>
  <c r="Q3740" i="5" s="1"/>
  <c r="K3756" i="5"/>
  <c r="Q3756" i="5" s="1"/>
  <c r="K3776" i="5"/>
  <c r="Q3776" i="5" s="1"/>
  <c r="K3800" i="5"/>
  <c r="Q3800" i="5" s="1"/>
  <c r="K3816" i="5"/>
  <c r="Q3816" i="5" s="1"/>
  <c r="K3832" i="5"/>
  <c r="Q3832" i="5" s="1"/>
  <c r="K3848" i="5"/>
  <c r="Q3848" i="5" s="1"/>
  <c r="K3868" i="5"/>
  <c r="Q3868" i="5" s="1"/>
  <c r="K3884" i="5"/>
  <c r="Q3884" i="5" s="1"/>
  <c r="K3900" i="5"/>
  <c r="Q3900" i="5" s="1"/>
  <c r="K3920" i="5"/>
  <c r="Q3920" i="5" s="1"/>
  <c r="K3940" i="5"/>
  <c r="Q3940" i="5" s="1"/>
  <c r="K3960" i="5"/>
  <c r="Q3960" i="5" s="1"/>
  <c r="K3976" i="5"/>
  <c r="Q3976" i="5" s="1"/>
  <c r="K3996" i="5"/>
  <c r="Q3996" i="5" s="1"/>
  <c r="K4016" i="5"/>
  <c r="Q4016" i="5" s="1"/>
  <c r="K4036" i="5"/>
  <c r="Q4036" i="5" s="1"/>
  <c r="K4052" i="5"/>
  <c r="Q4052" i="5" s="1"/>
  <c r="K4068" i="5"/>
  <c r="Q4068" i="5" s="1"/>
  <c r="K4088" i="5"/>
  <c r="Q4088" i="5" s="1"/>
  <c r="K4104" i="5"/>
  <c r="Q4104" i="5" s="1"/>
  <c r="K4120" i="5"/>
  <c r="Q4120" i="5" s="1"/>
  <c r="K4144" i="5"/>
  <c r="Q4144" i="5" s="1"/>
  <c r="K4160" i="5"/>
  <c r="Q4160" i="5" s="1"/>
  <c r="K4176" i="5"/>
  <c r="Q4176" i="5" s="1"/>
  <c r="K4192" i="5"/>
  <c r="Q4192" i="5" s="1"/>
  <c r="K4216" i="5"/>
  <c r="Q4216" i="5" s="1"/>
  <c r="K4232" i="5"/>
  <c r="Q4232" i="5" s="1"/>
  <c r="K4248" i="5"/>
  <c r="Q4248" i="5" s="1"/>
  <c r="K4268" i="5"/>
  <c r="Q4268" i="5" s="1"/>
  <c r="K4288" i="5"/>
  <c r="Q4288" i="5" s="1"/>
  <c r="K4304" i="5"/>
  <c r="Q4304" i="5" s="1"/>
  <c r="K4332" i="5"/>
  <c r="Q4332" i="5" s="1"/>
  <c r="K4352" i="5"/>
  <c r="Q4352" i="5" s="1"/>
  <c r="K4368" i="5"/>
  <c r="Q4368" i="5" s="1"/>
  <c r="K4388" i="5"/>
  <c r="Q4388" i="5" s="1"/>
  <c r="K4404" i="5"/>
  <c r="Q4404" i="5" s="1"/>
  <c r="K4420" i="5"/>
  <c r="Q4420" i="5" s="1"/>
  <c r="K4436" i="5"/>
  <c r="Q4436" i="5" s="1"/>
  <c r="K4452" i="5"/>
  <c r="Q4452" i="5" s="1"/>
  <c r="K4468" i="5"/>
  <c r="Q4468" i="5" s="1"/>
  <c r="K4484" i="5"/>
  <c r="Q4484" i="5" s="1"/>
  <c r="K4504" i="5"/>
  <c r="Q4504" i="5" s="1"/>
  <c r="K4520" i="5"/>
  <c r="Q4520" i="5" s="1"/>
  <c r="K4536" i="5"/>
  <c r="Q4536" i="5" s="1"/>
  <c r="K4560" i="5"/>
  <c r="Q4560" i="5" s="1"/>
  <c r="K4576" i="5"/>
  <c r="Q4576" i="5" s="1"/>
  <c r="K4592" i="5"/>
  <c r="Q4592" i="5" s="1"/>
  <c r="K4608" i="5"/>
  <c r="Q4608" i="5" s="1"/>
  <c r="K4624" i="5"/>
  <c r="Q4624" i="5" s="1"/>
  <c r="K4640" i="5"/>
  <c r="Q4640" i="5" s="1"/>
  <c r="K4656" i="5"/>
  <c r="Q4656" i="5" s="1"/>
  <c r="K4672" i="5"/>
  <c r="Q4672" i="5" s="1"/>
  <c r="K4688" i="5"/>
  <c r="Q4688" i="5" s="1"/>
  <c r="K4704" i="5"/>
  <c r="Q4704" i="5" s="1"/>
  <c r="K4724" i="5"/>
  <c r="Q4724" i="5" s="1"/>
  <c r="K4740" i="5"/>
  <c r="Q4740" i="5" s="1"/>
  <c r="K4756" i="5"/>
  <c r="Q4756" i="5" s="1"/>
  <c r="K4776" i="5"/>
  <c r="Q4776" i="5" s="1"/>
  <c r="K4792" i="5"/>
  <c r="Q4792" i="5" s="1"/>
  <c r="K4808" i="5"/>
  <c r="Q4808" i="5" s="1"/>
  <c r="K4828" i="5"/>
  <c r="Q4828" i="5" s="1"/>
  <c r="K4844" i="5"/>
  <c r="Q4844" i="5" s="1"/>
  <c r="K4860" i="5"/>
  <c r="Q4860" i="5" s="1"/>
  <c r="K4876" i="5"/>
  <c r="Q4876" i="5" s="1"/>
  <c r="K4896" i="5"/>
  <c r="Q4896" i="5" s="1"/>
  <c r="K4916" i="5"/>
  <c r="Q4916" i="5" s="1"/>
  <c r="K4936" i="5"/>
  <c r="Q4936" i="5" s="1"/>
  <c r="K4952" i="5"/>
  <c r="Q4952" i="5" s="1"/>
  <c r="K4972" i="5"/>
  <c r="Q4972" i="5" s="1"/>
  <c r="K4992" i="5"/>
  <c r="Q4992" i="5" s="1"/>
  <c r="K5008" i="5"/>
  <c r="Q5008" i="5" s="1"/>
  <c r="K5024" i="5"/>
  <c r="Q5024" i="5" s="1"/>
  <c r="K5048" i="5"/>
  <c r="Q5048" i="5" s="1"/>
  <c r="K5068" i="5"/>
  <c r="Q5068" i="5" s="1"/>
  <c r="K5088" i="5"/>
  <c r="Q5088" i="5" s="1"/>
  <c r="K5112" i="5"/>
  <c r="Q5112" i="5" s="1"/>
  <c r="K5128" i="5"/>
  <c r="Q5128" i="5" s="1"/>
  <c r="K5144" i="5"/>
  <c r="Q5144" i="5" s="1"/>
  <c r="K5164" i="5"/>
  <c r="Q5164" i="5" s="1"/>
  <c r="K5184" i="5"/>
  <c r="Q5184" i="5" s="1"/>
  <c r="K5204" i="5"/>
  <c r="Q5204" i="5" s="1"/>
  <c r="K5228" i="5"/>
  <c r="Q5228" i="5" s="1"/>
  <c r="K5244" i="5"/>
  <c r="Q5244" i="5" s="1"/>
  <c r="K5264" i="5"/>
  <c r="Q5264" i="5" s="1"/>
  <c r="K5280" i="5"/>
  <c r="Q5280" i="5" s="1"/>
  <c r="K5304" i="5"/>
  <c r="Q5304" i="5" s="1"/>
  <c r="K5328" i="5"/>
  <c r="Q5328" i="5" s="1"/>
  <c r="K5344" i="5"/>
  <c r="Q5344" i="5" s="1"/>
  <c r="K5364" i="5"/>
  <c r="Q5364" i="5" s="1"/>
  <c r="K5380" i="5"/>
  <c r="Q5380" i="5" s="1"/>
  <c r="K5400" i="5"/>
  <c r="Q5400" i="5" s="1"/>
  <c r="K5420" i="5"/>
  <c r="Q5420" i="5" s="1"/>
  <c r="K5440" i="5"/>
  <c r="Q5440" i="5" s="1"/>
  <c r="K5460" i="5"/>
  <c r="Q5460" i="5" s="1"/>
  <c r="K5488" i="5"/>
  <c r="Q5488" i="5" s="1"/>
  <c r="K5504" i="5"/>
  <c r="Q5504" i="5" s="1"/>
  <c r="K5524" i="5"/>
  <c r="Q5524" i="5" s="1"/>
  <c r="K5548" i="5"/>
  <c r="Q5548" i="5" s="1"/>
  <c r="K5572" i="5"/>
  <c r="Q5572" i="5" s="1"/>
  <c r="K5588" i="5"/>
  <c r="Q5588" i="5" s="1"/>
  <c r="K5608" i="5"/>
  <c r="Q5608" i="5" s="1"/>
  <c r="K5624" i="5"/>
  <c r="Q5624" i="5" s="1"/>
  <c r="K5640" i="5"/>
  <c r="Q5640" i="5" s="1"/>
  <c r="K5664" i="5"/>
  <c r="Q5664" i="5" s="1"/>
  <c r="K5684" i="5"/>
  <c r="Q5684" i="5" s="1"/>
  <c r="K5704" i="5"/>
  <c r="Q5704" i="5" s="1"/>
  <c r="K5720" i="5"/>
  <c r="Q5720" i="5" s="1"/>
  <c r="K5752" i="5"/>
  <c r="Q5752" i="5" s="1"/>
  <c r="K5780" i="5"/>
  <c r="Q5780" i="5" s="1"/>
  <c r="K5800" i="5"/>
  <c r="Q5800" i="5" s="1"/>
  <c r="K5816" i="5"/>
  <c r="Q5816" i="5" s="1"/>
  <c r="K5836" i="5"/>
  <c r="Q5836" i="5" s="1"/>
  <c r="K5856" i="5"/>
  <c r="Q5856" i="5" s="1"/>
  <c r="K5880" i="5"/>
  <c r="Q5880" i="5" s="1"/>
  <c r="K5896" i="5"/>
  <c r="Q5896" i="5" s="1"/>
  <c r="K5912" i="5"/>
  <c r="Q5912" i="5" s="1"/>
  <c r="K5940" i="5"/>
  <c r="Q5940" i="5" s="1"/>
  <c r="K5956" i="5"/>
  <c r="Q5956" i="5" s="1"/>
  <c r="K5980" i="5"/>
  <c r="Q5980" i="5" s="1"/>
  <c r="K6000" i="5"/>
  <c r="Q6000" i="5" s="1"/>
  <c r="K6016" i="5"/>
  <c r="Q6016" i="5" s="1"/>
  <c r="K6032" i="5"/>
  <c r="Q6032" i="5" s="1"/>
  <c r="K6064" i="5"/>
  <c r="Q6064" i="5" s="1"/>
  <c r="K6080" i="5"/>
  <c r="Q6080" i="5" s="1"/>
  <c r="K6096" i="5"/>
  <c r="Q6096" i="5" s="1"/>
  <c r="K6112" i="5"/>
  <c r="Q6112" i="5" s="1"/>
  <c r="K6136" i="5"/>
  <c r="Q6136" i="5" s="1"/>
  <c r="K6152" i="5"/>
  <c r="Q6152" i="5" s="1"/>
  <c r="K6172" i="5"/>
  <c r="Q6172" i="5" s="1"/>
  <c r="K6196" i="5"/>
  <c r="Q6196" i="5" s="1"/>
  <c r="K6220" i="5"/>
  <c r="Q6220" i="5" s="1"/>
  <c r="K6248" i="5"/>
  <c r="Q6248" i="5" s="1"/>
  <c r="K6264" i="5"/>
  <c r="Q6264" i="5" s="1"/>
  <c r="K6288" i="5"/>
  <c r="Q6288" i="5" s="1"/>
  <c r="K2751" i="5"/>
  <c r="Q2751" i="5" s="1"/>
  <c r="K2775" i="5"/>
  <c r="Q2775" i="5" s="1"/>
  <c r="K2795" i="5"/>
  <c r="Q2795" i="5" s="1"/>
  <c r="K2815" i="5"/>
  <c r="Q2815" i="5" s="1"/>
  <c r="K2831" i="5"/>
  <c r="Q2831" i="5" s="1"/>
  <c r="K2851" i="5"/>
  <c r="Q2851" i="5" s="1"/>
  <c r="K2871" i="5"/>
  <c r="Q2871" i="5" s="1"/>
  <c r="K2887" i="5"/>
  <c r="Q2887" i="5" s="1"/>
  <c r="K2903" i="5"/>
  <c r="Q2903" i="5" s="1"/>
  <c r="K2919" i="5"/>
  <c r="Q2919" i="5" s="1"/>
  <c r="K2935" i="5"/>
  <c r="Q2935" i="5" s="1"/>
  <c r="K2955" i="5"/>
  <c r="Q2955" i="5" s="1"/>
  <c r="K2971" i="5"/>
  <c r="Q2971" i="5" s="1"/>
  <c r="K2987" i="5"/>
  <c r="Q2987" i="5" s="1"/>
  <c r="K3007" i="5"/>
  <c r="Q3007" i="5" s="1"/>
  <c r="K3027" i="5"/>
  <c r="Q3027" i="5" s="1"/>
  <c r="K3043" i="5"/>
  <c r="Q3043" i="5" s="1"/>
  <c r="K3059" i="5"/>
  <c r="Q3059" i="5" s="1"/>
  <c r="K3079" i="5"/>
  <c r="Q3079" i="5" s="1"/>
  <c r="K3095" i="5"/>
  <c r="Q3095" i="5" s="1"/>
  <c r="K3111" i="5"/>
  <c r="Q3111" i="5" s="1"/>
  <c r="K3127" i="5"/>
  <c r="Q3127" i="5" s="1"/>
  <c r="K3143" i="5"/>
  <c r="Q3143" i="5" s="1"/>
  <c r="K3159" i="5"/>
  <c r="Q3159" i="5" s="1"/>
  <c r="K3175" i="5"/>
  <c r="Q3175" i="5" s="1"/>
  <c r="K3191" i="5"/>
  <c r="Q3191" i="5" s="1"/>
  <c r="K3215" i="5"/>
  <c r="Q3215" i="5" s="1"/>
  <c r="K3243" i="5"/>
  <c r="Q3243" i="5" s="1"/>
  <c r="K3263" i="5"/>
  <c r="Q3263" i="5" s="1"/>
  <c r="K3283" i="5"/>
  <c r="Q3283" i="5" s="1"/>
  <c r="K3303" i="5"/>
  <c r="Q3303" i="5" s="1"/>
  <c r="K3319" i="5"/>
  <c r="Q3319" i="5" s="1"/>
  <c r="K3343" i="5"/>
  <c r="Q3343" i="5" s="1"/>
  <c r="K3363" i="5"/>
  <c r="Q3363" i="5" s="1"/>
  <c r="K3379" i="5"/>
  <c r="Q3379" i="5" s="1"/>
  <c r="K3399" i="5"/>
  <c r="Q3399" i="5" s="1"/>
  <c r="K3415" i="5"/>
  <c r="Q3415" i="5" s="1"/>
  <c r="K3435" i="5"/>
  <c r="Q3435" i="5" s="1"/>
  <c r="K3455" i="5"/>
  <c r="Q3455" i="5" s="1"/>
  <c r="K3475" i="5"/>
  <c r="Q3475" i="5" s="1"/>
  <c r="K3491" i="5"/>
  <c r="Q3491" i="5" s="1"/>
  <c r="K3507" i="5"/>
  <c r="Q3507" i="5" s="1"/>
  <c r="K3523" i="5"/>
  <c r="Q3523" i="5" s="1"/>
  <c r="K3539" i="5"/>
  <c r="Q3539" i="5" s="1"/>
  <c r="K3555" i="5"/>
  <c r="Q3555" i="5" s="1"/>
  <c r="K3579" i="5"/>
  <c r="Q3579" i="5" s="1"/>
  <c r="K3595" i="5"/>
  <c r="Q3595" i="5" s="1"/>
  <c r="K3619" i="5"/>
  <c r="Q3619" i="5" s="1"/>
  <c r="K3635" i="5"/>
  <c r="Q3635" i="5" s="1"/>
  <c r="K3655" i="5"/>
  <c r="Q3655" i="5" s="1"/>
  <c r="K3671" i="5"/>
  <c r="Q3671" i="5" s="1"/>
  <c r="K3691" i="5"/>
  <c r="Q3691" i="5" s="1"/>
  <c r="K3711" i="5"/>
  <c r="Q3711" i="5" s="1"/>
  <c r="K3731" i="5"/>
  <c r="Q3731" i="5" s="1"/>
  <c r="K3751" i="5"/>
  <c r="Q3751" i="5" s="1"/>
  <c r="K3767" i="5"/>
  <c r="Q3767" i="5" s="1"/>
  <c r="K3783" i="5"/>
  <c r="Q3783" i="5" s="1"/>
  <c r="K3803" i="5"/>
  <c r="Q3803" i="5" s="1"/>
  <c r="K3823" i="5"/>
  <c r="Q3823" i="5" s="1"/>
  <c r="K3839" i="5"/>
  <c r="Q3839" i="5" s="1"/>
  <c r="K3855" i="5"/>
  <c r="Q3855" i="5" s="1"/>
  <c r="K3875" i="5"/>
  <c r="Q3875" i="5" s="1"/>
  <c r="K3895" i="5"/>
  <c r="Q3895" i="5" s="1"/>
  <c r="K3911" i="5"/>
  <c r="Q3911" i="5" s="1"/>
  <c r="K3931" i="5"/>
  <c r="Q3931" i="5" s="1"/>
  <c r="K3947" i="5"/>
  <c r="Q3947" i="5" s="1"/>
  <c r="K3963" i="5"/>
  <c r="Q3963" i="5" s="1"/>
  <c r="K3979" i="5"/>
  <c r="Q3979" i="5" s="1"/>
  <c r="K3995" i="5"/>
  <c r="Q3995" i="5" s="1"/>
  <c r="K4015" i="5"/>
  <c r="Q4015" i="5" s="1"/>
  <c r="K4035" i="5"/>
  <c r="Q4035" i="5" s="1"/>
  <c r="K4055" i="5"/>
  <c r="Q4055" i="5" s="1"/>
  <c r="K4071" i="5"/>
  <c r="Q4071" i="5" s="1"/>
  <c r="K4087" i="5"/>
  <c r="Q4087" i="5" s="1"/>
  <c r="K4111" i="5"/>
  <c r="Q4111" i="5" s="1"/>
  <c r="K4131" i="5"/>
  <c r="Q4131" i="5" s="1"/>
  <c r="K4147" i="5"/>
  <c r="Q4147" i="5" s="1"/>
  <c r="K4163" i="5"/>
  <c r="Q4163" i="5" s="1"/>
  <c r="K4183" i="5"/>
  <c r="Q4183" i="5" s="1"/>
  <c r="K4203" i="5"/>
  <c r="Q4203" i="5" s="1"/>
  <c r="K4223" i="5"/>
  <c r="Q4223" i="5" s="1"/>
  <c r="K4239" i="5"/>
  <c r="Q4239" i="5" s="1"/>
  <c r="K4255" i="5"/>
  <c r="Q4255" i="5" s="1"/>
  <c r="K4275" i="5"/>
  <c r="Q4275" i="5" s="1"/>
  <c r="K4291" i="5"/>
  <c r="Q4291" i="5" s="1"/>
  <c r="K4315" i="5"/>
  <c r="Q4315" i="5" s="1"/>
  <c r="K4331" i="5"/>
  <c r="Q4331" i="5" s="1"/>
  <c r="K4347" i="5"/>
  <c r="Q4347" i="5" s="1"/>
  <c r="K4363" i="5"/>
  <c r="Q4363" i="5" s="1"/>
  <c r="K4395" i="5"/>
  <c r="Q4395" i="5" s="1"/>
  <c r="K4423" i="5"/>
  <c r="Q4423" i="5" s="1"/>
  <c r="K4443" i="5"/>
  <c r="Q4443" i="5" s="1"/>
  <c r="K4463" i="5"/>
  <c r="Q4463" i="5" s="1"/>
  <c r="K4479" i="5"/>
  <c r="Q4479" i="5" s="1"/>
  <c r="K4499" i="5"/>
  <c r="Q4499" i="5" s="1"/>
  <c r="K4519" i="5"/>
  <c r="Q4519" i="5" s="1"/>
  <c r="K4539" i="5"/>
  <c r="Q4539" i="5" s="1"/>
  <c r="K4555" i="5"/>
  <c r="Q4555" i="5" s="1"/>
  <c r="K4575" i="5"/>
  <c r="Q4575" i="5" s="1"/>
  <c r="K4595" i="5"/>
  <c r="Q4595" i="5" s="1"/>
  <c r="K4631" i="5"/>
  <c r="Q4631" i="5" s="1"/>
  <c r="K4647" i="5"/>
  <c r="Q4647" i="5" s="1"/>
  <c r="K4667" i="5"/>
  <c r="Q4667" i="5" s="1"/>
  <c r="K4687" i="5"/>
  <c r="Q4687" i="5" s="1"/>
  <c r="K4703" i="5"/>
  <c r="Q4703" i="5" s="1"/>
  <c r="K4719" i="5"/>
  <c r="Q4719" i="5" s="1"/>
  <c r="K4739" i="5"/>
  <c r="Q4739" i="5" s="1"/>
  <c r="K4759" i="5"/>
  <c r="Q4759" i="5" s="1"/>
  <c r="K4775" i="5"/>
  <c r="Q4775" i="5" s="1"/>
  <c r="K4791" i="5"/>
  <c r="Q4791" i="5" s="1"/>
  <c r="K4807" i="5"/>
  <c r="Q4807" i="5" s="1"/>
  <c r="K4827" i="5"/>
  <c r="Q4827" i="5" s="1"/>
  <c r="K4847" i="5"/>
  <c r="Q4847" i="5" s="1"/>
  <c r="K4867" i="5"/>
  <c r="Q4867" i="5" s="1"/>
  <c r="K4883" i="5"/>
  <c r="Q4883" i="5" s="1"/>
  <c r="K4899" i="5"/>
  <c r="Q4899" i="5" s="1"/>
  <c r="K4919" i="5"/>
  <c r="Q4919" i="5" s="1"/>
  <c r="K4943" i="5"/>
  <c r="Q4943" i="5" s="1"/>
  <c r="K4959" i="5"/>
  <c r="Q4959" i="5" s="1"/>
  <c r="K4975" i="5"/>
  <c r="Q4975" i="5" s="1"/>
  <c r="K4991" i="5"/>
  <c r="Q4991" i="5" s="1"/>
  <c r="K5015" i="5"/>
  <c r="Q5015" i="5" s="1"/>
  <c r="K5043" i="5"/>
  <c r="Q5043" i="5" s="1"/>
  <c r="K5059" i="5"/>
  <c r="Q5059" i="5" s="1"/>
  <c r="K5079" i="5"/>
  <c r="Q5079" i="5" s="1"/>
  <c r="K5099" i="5"/>
  <c r="Q5099" i="5" s="1"/>
  <c r="K5115" i="5"/>
  <c r="Q5115" i="5" s="1"/>
  <c r="K5135" i="5"/>
  <c r="Q5135" i="5" s="1"/>
  <c r="K5151" i="5"/>
  <c r="Q5151" i="5" s="1"/>
  <c r="K5167" i="5"/>
  <c r="Q5167" i="5" s="1"/>
  <c r="K5183" i="5"/>
  <c r="Q5183" i="5" s="1"/>
  <c r="K5207" i="5"/>
  <c r="Q5207" i="5" s="1"/>
  <c r="K5231" i="5"/>
  <c r="Q5231" i="5" s="1"/>
  <c r="K5247" i="5"/>
  <c r="Q5247" i="5" s="1"/>
  <c r="K5263" i="5"/>
  <c r="Q5263" i="5" s="1"/>
  <c r="K5283" i="5"/>
  <c r="Q5283" i="5" s="1"/>
  <c r="K5299" i="5"/>
  <c r="Q5299" i="5" s="1"/>
  <c r="K5315" i="5"/>
  <c r="Q5315" i="5" s="1"/>
  <c r="K5339" i="5"/>
  <c r="Q5339" i="5" s="1"/>
  <c r="K5355" i="5"/>
  <c r="Q5355" i="5" s="1"/>
  <c r="K5371" i="5"/>
  <c r="Q5371" i="5" s="1"/>
  <c r="K5395" i="5"/>
  <c r="Q5395" i="5" s="1"/>
  <c r="K5415" i="5"/>
  <c r="Q5415" i="5" s="1"/>
  <c r="K5431" i="5"/>
  <c r="Q5431" i="5" s="1"/>
  <c r="K5459" i="5"/>
  <c r="Q5459" i="5" s="1"/>
  <c r="K5483" i="5"/>
  <c r="Q5483" i="5" s="1"/>
  <c r="K5499" i="5"/>
  <c r="Q5499" i="5" s="1"/>
  <c r="K5519" i="5"/>
  <c r="Q5519" i="5" s="1"/>
  <c r="K5551" i="5"/>
  <c r="Q5551" i="5" s="1"/>
  <c r="K5571" i="5"/>
  <c r="Q5571" i="5" s="1"/>
  <c r="K5595" i="5"/>
  <c r="Q5595" i="5" s="1"/>
  <c r="K5615" i="5"/>
  <c r="Q5615" i="5" s="1"/>
  <c r="K5635" i="5"/>
  <c r="Q5635" i="5" s="1"/>
  <c r="K5651" i="5"/>
  <c r="Q5651" i="5" s="1"/>
  <c r="K5671" i="5"/>
  <c r="Q5671" i="5" s="1"/>
  <c r="K5695" i="5"/>
  <c r="Q5695" i="5" s="1"/>
  <c r="K5715" i="5"/>
  <c r="Q5715" i="5" s="1"/>
  <c r="K5735" i="5"/>
  <c r="Q5735" i="5" s="1"/>
  <c r="K5751" i="5"/>
  <c r="Q5751" i="5" s="1"/>
  <c r="K5767" i="5"/>
  <c r="Q5767" i="5" s="1"/>
  <c r="K5811" i="5"/>
  <c r="Q5811" i="5" s="1"/>
  <c r="K5827" i="5"/>
  <c r="Q5827" i="5" s="1"/>
  <c r="K5843" i="5"/>
  <c r="Q5843" i="5" s="1"/>
  <c r="K5863" i="5"/>
  <c r="Q5863" i="5" s="1"/>
  <c r="K5883" i="5"/>
  <c r="Q5883" i="5" s="1"/>
  <c r="K5907" i="5"/>
  <c r="Q5907" i="5" s="1"/>
  <c r="K5923" i="5"/>
  <c r="Q5923" i="5" s="1"/>
  <c r="K5939" i="5"/>
  <c r="Q5939" i="5" s="1"/>
  <c r="K5959" i="5"/>
  <c r="Q5959" i="5" s="1"/>
  <c r="K5975" i="5"/>
  <c r="Q5975" i="5" s="1"/>
  <c r="K5995" i="5"/>
  <c r="Q5995" i="5" s="1"/>
  <c r="K6011" i="5"/>
  <c r="Q6011" i="5" s="1"/>
  <c r="K6031" i="5"/>
  <c r="Q6031" i="5" s="1"/>
  <c r="K6047" i="5"/>
  <c r="Q6047" i="5" s="1"/>
  <c r="K6063" i="5"/>
  <c r="Q6063" i="5" s="1"/>
  <c r="K6083" i="5"/>
  <c r="Q6083" i="5" s="1"/>
  <c r="K6099" i="5"/>
  <c r="Q6099" i="5" s="1"/>
  <c r="K6119" i="5"/>
  <c r="Q6119" i="5" s="1"/>
  <c r="K6135" i="5"/>
  <c r="Q6135" i="5" s="1"/>
  <c r="K6159" i="5"/>
  <c r="Q6159" i="5" s="1"/>
  <c r="K6175" i="5"/>
  <c r="Q6175" i="5" s="1"/>
  <c r="K6195" i="5"/>
  <c r="Q6195" i="5" s="1"/>
  <c r="K6223" i="5"/>
  <c r="Q6223" i="5" s="1"/>
  <c r="K6239" i="5"/>
  <c r="Q6239" i="5" s="1"/>
  <c r="K6259" i="5"/>
  <c r="Q6259" i="5" s="1"/>
  <c r="K6279" i="5"/>
  <c r="Q6279" i="5" s="1"/>
  <c r="K6299" i="5"/>
  <c r="Q6299" i="5" s="1"/>
  <c r="K6319" i="5"/>
  <c r="Q6319" i="5" s="1"/>
  <c r="K6335" i="5"/>
  <c r="Q6335" i="5" s="1"/>
  <c r="K6359" i="5"/>
  <c r="Q6359" i="5" s="1"/>
  <c r="K6379" i="5"/>
  <c r="Q6379" i="5" s="1"/>
  <c r="K6395" i="5"/>
  <c r="Q6395" i="5" s="1"/>
  <c r="K6415" i="5"/>
  <c r="Q6415" i="5" s="1"/>
  <c r="K6439" i="5"/>
  <c r="Q6439" i="5" s="1"/>
  <c r="K6455" i="5"/>
  <c r="Q6455" i="5" s="1"/>
  <c r="K6471" i="5"/>
  <c r="K6491" i="5"/>
  <c r="Q6491" i="5" s="1"/>
  <c r="K6515" i="5"/>
  <c r="Q6515" i="5" s="1"/>
  <c r="K6531" i="5"/>
  <c r="Q6531" i="5" s="1"/>
  <c r="K6547" i="5"/>
  <c r="Q6547" i="5" s="1"/>
  <c r="K6563" i="5"/>
  <c r="Q6563" i="5" s="1"/>
  <c r="K6587" i="5"/>
  <c r="Q6587" i="5" s="1"/>
  <c r="K6603" i="5"/>
  <c r="Q6603" i="5" s="1"/>
  <c r="K6619" i="5"/>
  <c r="Q6619" i="5" s="1"/>
  <c r="K6643" i="5"/>
  <c r="Q6643" i="5" s="1"/>
  <c r="K6659" i="5"/>
  <c r="Q6659" i="5" s="1"/>
  <c r="K6679" i="5"/>
  <c r="Q6679" i="5" s="1"/>
  <c r="K6699" i="5"/>
  <c r="Q6699" i="5" s="1"/>
  <c r="K6715" i="5"/>
  <c r="Q6715" i="5" s="1"/>
  <c r="K6739" i="5"/>
  <c r="Q6739" i="5" s="1"/>
  <c r="K6755" i="5"/>
  <c r="Q6755" i="5" s="1"/>
  <c r="K6775" i="5"/>
  <c r="Q6775" i="5" s="1"/>
  <c r="K6791" i="5"/>
  <c r="Q6791" i="5" s="1"/>
  <c r="K6807" i="5"/>
  <c r="Q6807" i="5" s="1"/>
  <c r="K6831" i="5"/>
  <c r="Q6831" i="5" s="1"/>
  <c r="K6847" i="5"/>
  <c r="Q6847" i="5" s="1"/>
  <c r="K6863" i="5"/>
  <c r="Q6863" i="5" s="1"/>
  <c r="K6883" i="5"/>
  <c r="Q6883" i="5" s="1"/>
  <c r="K6899" i="5"/>
  <c r="Q6899" i="5" s="1"/>
  <c r="K6915" i="5"/>
  <c r="Q6915" i="5" s="1"/>
  <c r="K6935" i="5"/>
  <c r="Q6935" i="5" s="1"/>
  <c r="K6955" i="5"/>
  <c r="Q6955" i="5" s="1"/>
  <c r="K6971" i="5"/>
  <c r="Q6971" i="5" s="1"/>
  <c r="K6987" i="5"/>
  <c r="Q6987" i="5" s="1"/>
  <c r="K7003" i="5"/>
  <c r="Q7003" i="5" s="1"/>
  <c r="K7023" i="5"/>
  <c r="Q7023" i="5" s="1"/>
  <c r="K7043" i="5"/>
  <c r="Q7043" i="5" s="1"/>
  <c r="K7067" i="5"/>
  <c r="Q7067" i="5" s="1"/>
  <c r="K7087" i="5"/>
  <c r="Q7087" i="5" s="1"/>
  <c r="K7111" i="5"/>
  <c r="Q7111" i="5" s="1"/>
  <c r="K7127" i="5"/>
  <c r="Q7127" i="5" s="1"/>
  <c r="K7147" i="5"/>
  <c r="Q7147" i="5" s="1"/>
  <c r="K7163" i="5"/>
  <c r="Q7163" i="5" s="1"/>
  <c r="K7183" i="5"/>
  <c r="Q7183" i="5" s="1"/>
  <c r="K7199" i="5"/>
  <c r="Q7199" i="5" s="1"/>
  <c r="K7223" i="5"/>
  <c r="Q7223" i="5" s="1"/>
  <c r="K7239" i="5"/>
  <c r="Q7239" i="5" s="1"/>
  <c r="K7259" i="5"/>
  <c r="Q7259" i="5" s="1"/>
  <c r="K7283" i="5"/>
  <c r="Q7283" i="5" s="1"/>
  <c r="K7299" i="5"/>
  <c r="Q7299" i="5" s="1"/>
  <c r="K7315" i="5"/>
  <c r="Q7315" i="5" s="1"/>
  <c r="K7331" i="5"/>
  <c r="Q7331" i="5" s="1"/>
  <c r="K7347" i="5"/>
  <c r="Q7347" i="5" s="1"/>
  <c r="K7367" i="5"/>
  <c r="Q7367" i="5" s="1"/>
  <c r="K7387" i="5"/>
  <c r="Q7387" i="5" s="1"/>
  <c r="K7407" i="5"/>
  <c r="Q7407" i="5" s="1"/>
  <c r="K7423" i="5"/>
  <c r="Q7423" i="5" s="1"/>
  <c r="K7439" i="5"/>
  <c r="Q7439" i="5" s="1"/>
  <c r="K7467" i="5"/>
  <c r="Q7467" i="5" s="1"/>
  <c r="K7487" i="5"/>
  <c r="Q7487" i="5" s="1"/>
  <c r="K7507" i="5"/>
  <c r="Q7507" i="5" s="1"/>
  <c r="K7523" i="5"/>
  <c r="Q7523" i="5" s="1"/>
  <c r="K7539" i="5"/>
  <c r="Q7539" i="5" s="1"/>
  <c r="K7555" i="5"/>
  <c r="Q7555" i="5" s="1"/>
  <c r="K7571" i="5"/>
  <c r="Q7571" i="5" s="1"/>
  <c r="K7591" i="5"/>
  <c r="Q7591" i="5" s="1"/>
  <c r="K7611" i="5"/>
  <c r="Q7611" i="5" s="1"/>
  <c r="K7627" i="5"/>
  <c r="Q7627" i="5" s="1"/>
  <c r="K7647" i="5"/>
  <c r="Q7647" i="5" s="1"/>
  <c r="K7671" i="5"/>
  <c r="Q7671" i="5" s="1"/>
  <c r="K7687" i="5"/>
  <c r="Q7687" i="5" s="1"/>
  <c r="K7703" i="5"/>
  <c r="Q7703" i="5" s="1"/>
  <c r="K7723" i="5"/>
  <c r="Q7723" i="5" s="1"/>
  <c r="K7739" i="5"/>
  <c r="Q7739" i="5" s="1"/>
  <c r="K7755" i="5"/>
  <c r="Q7755" i="5" s="1"/>
  <c r="K7775" i="5"/>
  <c r="Q7775" i="5" s="1"/>
  <c r="K7791" i="5"/>
  <c r="Q7791" i="5" s="1"/>
  <c r="K7811" i="5"/>
  <c r="Q7811" i="5" s="1"/>
  <c r="K7827" i="5"/>
  <c r="Q7827" i="5" s="1"/>
  <c r="K7847" i="5"/>
  <c r="Q7847" i="5" s="1"/>
  <c r="K7871" i="5"/>
  <c r="Q7871" i="5" s="1"/>
  <c r="K7891" i="5"/>
  <c r="Q7891" i="5" s="1"/>
  <c r="K7907" i="5"/>
  <c r="Q7907" i="5" s="1"/>
  <c r="K7923" i="5"/>
  <c r="Q7923" i="5" s="1"/>
  <c r="K7943" i="5"/>
  <c r="Q7943" i="5" s="1"/>
  <c r="K7967" i="5"/>
  <c r="Q7967" i="5" s="1"/>
  <c r="K7996" i="5"/>
  <c r="Q7996" i="5" s="1"/>
  <c r="K8012" i="5"/>
  <c r="Q8012" i="5" s="1"/>
  <c r="K8028" i="5"/>
  <c r="Q8028" i="5" s="1"/>
  <c r="K8048" i="5"/>
  <c r="Q8048" i="5" s="1"/>
  <c r="K8076" i="5"/>
  <c r="Q8076" i="5" s="1"/>
  <c r="K8096" i="5"/>
  <c r="Q8096" i="5" s="1"/>
  <c r="K8112" i="5"/>
  <c r="Q8112" i="5" s="1"/>
  <c r="K8128" i="5"/>
  <c r="Q8128" i="5" s="1"/>
  <c r="K8144" i="5"/>
  <c r="Q8144" i="5" s="1"/>
  <c r="K8160" i="5"/>
  <c r="Q8160" i="5" s="1"/>
  <c r="K8184" i="5"/>
  <c r="Q8184" i="5" s="1"/>
  <c r="K5028" i="5"/>
  <c r="Q5028" i="5" s="1"/>
  <c r="K5540" i="5"/>
  <c r="Q5540" i="5" s="1"/>
  <c r="K5860" i="5"/>
  <c r="Q5860" i="5" s="1"/>
  <c r="K6244" i="5"/>
  <c r="Q6244" i="5" s="1"/>
  <c r="K6304" i="5"/>
  <c r="Q6304" i="5" s="1"/>
  <c r="K6324" i="5"/>
  <c r="Q6324" i="5" s="1"/>
  <c r="K6348" i="5"/>
  <c r="Q6348" i="5" s="1"/>
  <c r="K6364" i="5"/>
  <c r="Q6364" i="5" s="1"/>
  <c r="K6380" i="5"/>
  <c r="Q6380" i="5" s="1"/>
  <c r="K6404" i="5"/>
  <c r="Q6404" i="5" s="1"/>
  <c r="K6424" i="5"/>
  <c r="Q6424" i="5" s="1"/>
  <c r="K6440" i="5"/>
  <c r="Q6440" i="5" s="1"/>
  <c r="K6460" i="5"/>
  <c r="Q6460" i="5" s="1"/>
  <c r="K6480" i="5"/>
  <c r="Q6480" i="5" s="1"/>
  <c r="K6496" i="5"/>
  <c r="Q6496" i="5" s="1"/>
  <c r="K6512" i="5"/>
  <c r="Q6512" i="5" s="1"/>
  <c r="K6536" i="5"/>
  <c r="Q6536" i="5" s="1"/>
  <c r="K6556" i="5"/>
  <c r="Q6556" i="5" s="1"/>
  <c r="K6572" i="5"/>
  <c r="Q6572" i="5" s="1"/>
  <c r="K6592" i="5"/>
  <c r="Q6592" i="5" s="1"/>
  <c r="K6616" i="5"/>
  <c r="Q6616" i="5" s="1"/>
  <c r="K6632" i="5"/>
  <c r="Q6632" i="5" s="1"/>
  <c r="K6648" i="5"/>
  <c r="Q6648" i="5" s="1"/>
  <c r="K6668" i="5"/>
  <c r="Q6668" i="5" s="1"/>
  <c r="K6684" i="5"/>
  <c r="Q6684" i="5" s="1"/>
  <c r="K6708" i="5"/>
  <c r="Q6708" i="5" s="1"/>
  <c r="K6728" i="5"/>
  <c r="Q6728" i="5" s="1"/>
  <c r="K6744" i="5"/>
  <c r="Q6744" i="5" s="1"/>
  <c r="K6760" i="5"/>
  <c r="Q6760" i="5" s="1"/>
  <c r="K6776" i="5"/>
  <c r="Q6776" i="5" s="1"/>
  <c r="K6792" i="5"/>
  <c r="Q6792" i="5" s="1"/>
  <c r="K6812" i="5"/>
  <c r="Q6812" i="5" s="1"/>
  <c r="K6836" i="5"/>
  <c r="Q6836" i="5" s="1"/>
  <c r="K6860" i="5"/>
  <c r="Q6860" i="5" s="1"/>
  <c r="K6876" i="5"/>
  <c r="Q6876" i="5" s="1"/>
  <c r="K6900" i="5"/>
  <c r="Q6900" i="5" s="1"/>
  <c r="K6920" i="5"/>
  <c r="Q6920" i="5" s="1"/>
  <c r="K6936" i="5"/>
  <c r="Q6936" i="5" s="1"/>
  <c r="K6956" i="5"/>
  <c r="Q6956" i="5" s="1"/>
  <c r="K6972" i="5"/>
  <c r="Q6972" i="5" s="1"/>
  <c r="K7000" i="5"/>
  <c r="Q7000" i="5" s="1"/>
  <c r="K7020" i="5"/>
  <c r="Q7020" i="5" s="1"/>
  <c r="K7040" i="5"/>
  <c r="Q7040" i="5" s="1"/>
  <c r="K7060" i="5"/>
  <c r="Q7060" i="5" s="1"/>
  <c r="K7084" i="5"/>
  <c r="Q7084" i="5" s="1"/>
  <c r="K7100" i="5"/>
  <c r="Q7100" i="5" s="1"/>
  <c r="K7140" i="5"/>
  <c r="Q7140" i="5" s="1"/>
  <c r="K7156" i="5"/>
  <c r="Q7156" i="5" s="1"/>
  <c r="K7172" i="5"/>
  <c r="Q7172" i="5" s="1"/>
  <c r="K7196" i="5"/>
  <c r="Q7196" i="5" s="1"/>
  <c r="K7216" i="5"/>
  <c r="Q7216" i="5" s="1"/>
  <c r="K7240" i="5"/>
  <c r="Q7240" i="5" s="1"/>
  <c r="K7260" i="5"/>
  <c r="Q7260" i="5" s="1"/>
  <c r="K7280" i="5"/>
  <c r="Q7280" i="5" s="1"/>
  <c r="K7300" i="5"/>
  <c r="Q7300" i="5" s="1"/>
  <c r="K7324" i="5"/>
  <c r="Q7324" i="5" s="1"/>
  <c r="K7344" i="5"/>
  <c r="Q7344" i="5" s="1"/>
  <c r="K7372" i="5"/>
  <c r="Q7372" i="5" s="1"/>
  <c r="K7388" i="5"/>
  <c r="Q7388" i="5" s="1"/>
  <c r="K7412" i="5"/>
  <c r="Q7412" i="5" s="1"/>
  <c r="K7428" i="5"/>
  <c r="Q7428" i="5" s="1"/>
  <c r="K7444" i="5"/>
  <c r="Q7444" i="5" s="1"/>
  <c r="K7460" i="5"/>
  <c r="Q7460" i="5" s="1"/>
  <c r="K7480" i="5"/>
  <c r="Q7480" i="5" s="1"/>
  <c r="K7500" i="5"/>
  <c r="Q7500" i="5" s="1"/>
  <c r="K7524" i="5"/>
  <c r="Q7524" i="5" s="1"/>
  <c r="K7540" i="5"/>
  <c r="Q7540" i="5" s="1"/>
  <c r="K7556" i="5"/>
  <c r="Q7556" i="5" s="1"/>
  <c r="K7576" i="5"/>
  <c r="Q7576" i="5" s="1"/>
  <c r="K7600" i="5"/>
  <c r="Q7600" i="5" s="1"/>
  <c r="K7620" i="5"/>
  <c r="Q7620" i="5" s="1"/>
  <c r="K7644" i="5"/>
  <c r="Q7644" i="5" s="1"/>
  <c r="K7664" i="5"/>
  <c r="Q7664" i="5" s="1"/>
  <c r="K7684" i="5"/>
  <c r="Q7684" i="5" s="1"/>
  <c r="K7712" i="5"/>
  <c r="Q7712" i="5" s="1"/>
  <c r="K7736" i="5"/>
  <c r="Q7736" i="5" s="1"/>
  <c r="K7752" i="5"/>
  <c r="Q7752" i="5" s="1"/>
  <c r="K7772" i="5"/>
  <c r="Q7772" i="5" s="1"/>
  <c r="K7792" i="5"/>
  <c r="Q7792" i="5" s="1"/>
  <c r="K7808" i="5"/>
  <c r="Q7808" i="5" s="1"/>
  <c r="K7824" i="5"/>
  <c r="Q7824" i="5" s="1"/>
  <c r="K7840" i="5"/>
  <c r="Q7840" i="5" s="1"/>
  <c r="K7864" i="5"/>
  <c r="Q7864" i="5" s="1"/>
  <c r="K7880" i="5"/>
  <c r="Q7880" i="5" s="1"/>
  <c r="K7896" i="5"/>
  <c r="Q7896" i="5" s="1"/>
  <c r="K7916" i="5"/>
  <c r="Q7916" i="5" s="1"/>
  <c r="K7932" i="5"/>
  <c r="Q7932" i="5" s="1"/>
  <c r="K7948" i="5"/>
  <c r="Q7948" i="5" s="1"/>
  <c r="K7972" i="5"/>
  <c r="Q7972" i="5" s="1"/>
  <c r="K7993" i="5"/>
  <c r="Q7993" i="5" s="1"/>
  <c r="K8013" i="5"/>
  <c r="Q8013" i="5" s="1"/>
  <c r="K8033" i="5"/>
  <c r="Q8033" i="5" s="1"/>
  <c r="K8057" i="5"/>
  <c r="Q8057" i="5" s="1"/>
  <c r="K8073" i="5"/>
  <c r="Q8073" i="5" s="1"/>
  <c r="K8089" i="5"/>
  <c r="Q8089" i="5" s="1"/>
  <c r="K8117" i="5"/>
  <c r="Q8117" i="5" s="1"/>
  <c r="K8133" i="5"/>
  <c r="Q8133" i="5" s="1"/>
  <c r="K8153" i="5"/>
  <c r="Q8153" i="5" s="1"/>
  <c r="K8173" i="5"/>
  <c r="Q8173" i="5" s="1"/>
  <c r="K8189" i="5"/>
  <c r="Q8189" i="5" s="1"/>
  <c r="K7250" i="5"/>
  <c r="Q7250" i="5" s="1"/>
  <c r="K7330" i="5"/>
  <c r="Q7330" i="5" s="1"/>
  <c r="K7442" i="5"/>
  <c r="Q7442" i="5" s="1"/>
  <c r="K7522" i="5"/>
  <c r="Q7522" i="5" s="1"/>
  <c r="K7634" i="5"/>
  <c r="Q7634" i="5" s="1"/>
  <c r="K7762" i="5"/>
  <c r="Q7762" i="5" s="1"/>
  <c r="K7842" i="5"/>
  <c r="Q7842" i="5" s="1"/>
  <c r="K7970" i="5"/>
  <c r="Q7970" i="5" s="1"/>
  <c r="K8015" i="5"/>
  <c r="Q8015" i="5" s="1"/>
  <c r="K8175" i="5"/>
  <c r="Q8175" i="5" s="1"/>
  <c r="K6468" i="5"/>
  <c r="K7108" i="5"/>
  <c r="Q7108" i="5" s="1"/>
  <c r="K203" i="5"/>
  <c r="Q203" i="5" s="1"/>
  <c r="K231" i="5"/>
  <c r="Q231" i="5" s="1"/>
  <c r="K259" i="5"/>
  <c r="Q259" i="5" s="1"/>
  <c r="K271" i="5"/>
  <c r="Q271" i="5" s="1"/>
  <c r="K299" i="5"/>
  <c r="Q299" i="5" s="1"/>
  <c r="K659" i="5"/>
  <c r="Q659" i="5" s="1"/>
  <c r="K747" i="5"/>
  <c r="Q747" i="5" s="1"/>
  <c r="K895" i="5"/>
  <c r="Q895" i="5" s="1"/>
  <c r="K919" i="5"/>
  <c r="Q919" i="5" s="1"/>
  <c r="K1019" i="5"/>
  <c r="Q1019" i="5" s="1"/>
  <c r="K1047" i="5"/>
  <c r="Q1047" i="5" s="1"/>
  <c r="K1107" i="5"/>
  <c r="Q1107" i="5" s="1"/>
  <c r="K1163" i="5"/>
  <c r="Q1163" i="5" s="1"/>
  <c r="K1319" i="5"/>
  <c r="Q1319" i="5" s="1"/>
  <c r="K1431" i="5"/>
  <c r="Q1431" i="5" s="1"/>
  <c r="K1591" i="5"/>
  <c r="Q1591" i="5" s="1"/>
  <c r="K1603" i="5"/>
  <c r="Q1603" i="5" s="1"/>
  <c r="K1663" i="5"/>
  <c r="Q1663" i="5" s="1"/>
  <c r="K1691" i="5"/>
  <c r="Q1691" i="5" s="1"/>
  <c r="K1915" i="5"/>
  <c r="Q1915" i="5" s="1"/>
  <c r="K1943" i="5"/>
  <c r="Q1943" i="5" s="1"/>
  <c r="K1955" i="5"/>
  <c r="Q1955" i="5" s="1"/>
  <c r="K2051" i="5"/>
  <c r="Q2051" i="5" s="1"/>
  <c r="K2119" i="5"/>
  <c r="Q2119" i="5" s="1"/>
  <c r="K2199" i="5"/>
  <c r="Q2199" i="5" s="1"/>
  <c r="K2239" i="5"/>
  <c r="Q2239" i="5" s="1"/>
  <c r="K2251" i="5"/>
  <c r="Q2251" i="5" s="1"/>
  <c r="K2447" i="5"/>
  <c r="Q2447" i="5" s="1"/>
  <c r="K2563" i="5"/>
  <c r="Q2563" i="5" s="1"/>
  <c r="K2855" i="5"/>
  <c r="Q2855" i="5" s="1"/>
  <c r="K3063" i="5"/>
  <c r="Q3063" i="5" s="1"/>
  <c r="K3223" i="5"/>
  <c r="Q3223" i="5" s="1"/>
  <c r="K3427" i="5"/>
  <c r="Q3427" i="5" s="1"/>
  <c r="K3611" i="5"/>
  <c r="Q3611" i="5" s="1"/>
  <c r="K3639" i="5"/>
  <c r="Q3639" i="5" s="1"/>
  <c r="K4039" i="5"/>
  <c r="Q4039" i="5" s="1"/>
  <c r="K4123" i="5"/>
  <c r="Q4123" i="5" s="1"/>
  <c r="K4195" i="5"/>
  <c r="Q4195" i="5" s="1"/>
  <c r="K4271" i="5"/>
  <c r="Q4271" i="5" s="1"/>
  <c r="K4299" i="5"/>
  <c r="Q4299" i="5" s="1"/>
  <c r="K4383" i="5"/>
  <c r="Q4383" i="5" s="1"/>
  <c r="K4391" i="5"/>
  <c r="Q4391" i="5" s="1"/>
  <c r="K4415" i="5"/>
  <c r="Q4415" i="5" s="1"/>
  <c r="K4439" i="5"/>
  <c r="Q4439" i="5" s="1"/>
  <c r="K4507" i="5"/>
  <c r="Q4507" i="5" s="1"/>
  <c r="K4535" i="5"/>
  <c r="Q4535" i="5" s="1"/>
  <c r="K4663" i="5"/>
  <c r="Q4663" i="5" s="1"/>
  <c r="K4935" i="5"/>
  <c r="Q4935" i="5" s="1"/>
  <c r="K5039" i="5"/>
  <c r="Q5039" i="5" s="1"/>
  <c r="K5067" i="5"/>
  <c r="Q5067" i="5" s="1"/>
  <c r="K5095" i="5"/>
  <c r="Q5095" i="5" s="1"/>
  <c r="K5323" i="5"/>
  <c r="Q5323" i="5" s="1"/>
  <c r="K5335" i="5"/>
  <c r="Q5335" i="5" s="1"/>
  <c r="K5391" i="5"/>
  <c r="Q5391" i="5" s="1"/>
  <c r="K5455" i="5"/>
  <c r="Q5455" i="5" s="1"/>
  <c r="K5479" i="5"/>
  <c r="Q5479" i="5" s="1"/>
  <c r="K5603" i="5"/>
  <c r="Q5603" i="5" s="1"/>
  <c r="K5687" i="5"/>
  <c r="Q5687" i="5" s="1"/>
  <c r="K5779" i="5"/>
  <c r="Q5779" i="5" s="1"/>
  <c r="K5799" i="5"/>
  <c r="Q5799" i="5" s="1"/>
  <c r="K5807" i="5"/>
  <c r="Q5807" i="5" s="1"/>
  <c r="K6019" i="5"/>
  <c r="Q6019" i="5" s="1"/>
  <c r="K6375" i="5"/>
  <c r="Q6375" i="5" s="1"/>
  <c r="K6403" i="5"/>
  <c r="Q6403" i="5" s="1"/>
  <c r="K6511" i="5"/>
  <c r="Q6511" i="5" s="1"/>
  <c r="K6583" i="5"/>
  <c r="Q6583" i="5" s="1"/>
  <c r="K6667" i="5"/>
  <c r="Q6667" i="5" s="1"/>
  <c r="K6735" i="5"/>
  <c r="Q6735" i="5" s="1"/>
  <c r="K12" i="5"/>
  <c r="Q12" i="5" s="1"/>
  <c r="K40" i="5"/>
  <c r="Q40" i="5" s="1"/>
  <c r="K52" i="5"/>
  <c r="Q52" i="5" s="1"/>
  <c r="K192" i="5"/>
  <c r="Q192" i="5" s="1"/>
  <c r="K508" i="5"/>
  <c r="Q508" i="5" s="1"/>
  <c r="K828" i="5"/>
  <c r="Q828" i="5" s="1"/>
  <c r="K840" i="5"/>
  <c r="Q840" i="5" s="1"/>
  <c r="K852" i="5"/>
  <c r="Q852" i="5" s="1"/>
  <c r="K876" i="5"/>
  <c r="Q876" i="5" s="1"/>
  <c r="K1060" i="5"/>
  <c r="Q1060" i="5" s="1"/>
  <c r="K1116" i="5"/>
  <c r="Q1116" i="5" s="1"/>
  <c r="K1324" i="5"/>
  <c r="Q1324" i="5" s="1"/>
  <c r="K1368" i="5"/>
  <c r="Q1368" i="5" s="1"/>
  <c r="K1528" i="5"/>
  <c r="Q1528" i="5" s="1"/>
  <c r="K1632" i="5"/>
  <c r="Q1632" i="5" s="1"/>
  <c r="K2020" i="5"/>
  <c r="Q2020" i="5" s="1"/>
  <c r="K2324" i="5"/>
  <c r="Q2324" i="5" s="1"/>
  <c r="K2428" i="5"/>
  <c r="Q2428" i="5" s="1"/>
  <c r="K2516" i="5"/>
  <c r="Q2516" i="5" s="1"/>
  <c r="K2540" i="5"/>
  <c r="Q2540" i="5" s="1"/>
  <c r="K2652" i="5"/>
  <c r="Q2652" i="5" s="1"/>
  <c r="K2732" i="5"/>
  <c r="Q2732" i="5" s="1"/>
  <c r="K2760" i="5"/>
  <c r="Q2760" i="5" s="1"/>
  <c r="K2788" i="5"/>
  <c r="Q2788" i="5" s="1"/>
  <c r="K2900" i="5"/>
  <c r="Q2900" i="5" s="1"/>
  <c r="K2912" i="5"/>
  <c r="Q2912" i="5" s="1"/>
  <c r="K2932" i="5"/>
  <c r="Q2932" i="5" s="1"/>
  <c r="K3004" i="5"/>
  <c r="Q3004" i="5" s="1"/>
  <c r="K3044" i="5"/>
  <c r="Q3044" i="5" s="1"/>
  <c r="K3228" i="5"/>
  <c r="Q3228" i="5" s="1"/>
  <c r="K3236" i="5"/>
  <c r="Q3236" i="5" s="1"/>
  <c r="K3516" i="5"/>
  <c r="Q3516" i="5" s="1"/>
  <c r="K3544" i="5"/>
  <c r="Q3544" i="5" s="1"/>
  <c r="K3556" i="5"/>
  <c r="Q3556" i="5" s="1"/>
  <c r="K3768" i="5"/>
  <c r="Q3768" i="5" s="1"/>
  <c r="K3852" i="5"/>
  <c r="Q3852" i="5" s="1"/>
  <c r="K3924" i="5"/>
  <c r="Q3924" i="5" s="1"/>
  <c r="K93" i="5"/>
  <c r="Q93" i="5" s="1"/>
  <c r="K313" i="5"/>
  <c r="Q313" i="5" s="1"/>
  <c r="K449" i="5"/>
  <c r="Q449" i="5" s="1"/>
  <c r="K477" i="5"/>
  <c r="Q477" i="5" s="1"/>
  <c r="K573" i="5"/>
  <c r="Q573" i="5" s="1"/>
  <c r="K625" i="5"/>
  <c r="Q625" i="5" s="1"/>
  <c r="K653" i="5"/>
  <c r="Q653" i="5" s="1"/>
  <c r="K693" i="5"/>
  <c r="Q693" i="5" s="1"/>
  <c r="K733" i="5"/>
  <c r="Q733" i="5" s="1"/>
  <c r="K829" i="5"/>
  <c r="Q829" i="5" s="1"/>
  <c r="K889" i="5"/>
  <c r="Q889" i="5" s="1"/>
  <c r="K901" i="5"/>
  <c r="Q901" i="5" s="1"/>
  <c r="K1121" i="5"/>
  <c r="Q1121" i="5" s="1"/>
  <c r="K1309" i="5"/>
  <c r="Q1309" i="5" s="1"/>
  <c r="K1333" i="5"/>
  <c r="Q1333" i="5" s="1"/>
  <c r="K1341" i="5"/>
  <c r="Q1341" i="5" s="1"/>
  <c r="K1513" i="5"/>
  <c r="Q1513" i="5" s="1"/>
  <c r="K1565" i="5"/>
  <c r="Q1565" i="5" s="1"/>
  <c r="K1649" i="5"/>
  <c r="Q1649" i="5" s="1"/>
  <c r="K1781" i="5"/>
  <c r="Q1781" i="5" s="1"/>
  <c r="K1845" i="5"/>
  <c r="Q1845" i="5" s="1"/>
  <c r="K1981" i="5"/>
  <c r="Q1981" i="5" s="1"/>
  <c r="K1993" i="5"/>
  <c r="Q1993" i="5" s="1"/>
  <c r="K2213" i="5"/>
  <c r="Q2213" i="5" s="1"/>
  <c r="K2225" i="5"/>
  <c r="Q2225" i="5" s="1"/>
  <c r="K2293" i="5"/>
  <c r="Q2293" i="5" s="1"/>
  <c r="K2521" i="5"/>
  <c r="Q2521" i="5" s="1"/>
  <c r="K2861" i="5"/>
  <c r="Q2861" i="5" s="1"/>
  <c r="K3017" i="5"/>
  <c r="Q3017" i="5" s="1"/>
  <c r="K3381" i="5"/>
  <c r="Q3381" i="5" s="1"/>
  <c r="K3597" i="5"/>
  <c r="Q3597" i="5" s="1"/>
  <c r="K3689" i="5"/>
  <c r="Q3689" i="5" s="1"/>
  <c r="K3837" i="5"/>
  <c r="Q3837" i="5" s="1"/>
  <c r="K3981" i="5"/>
  <c r="Q3981" i="5" s="1"/>
  <c r="K3993" i="5"/>
  <c r="Q3993" i="5" s="1"/>
  <c r="K4285" i="5"/>
  <c r="Q4285" i="5" s="1"/>
  <c r="K4293" i="5"/>
  <c r="Q4293" i="5" s="1"/>
  <c r="K4377" i="5"/>
  <c r="Q4377" i="5" s="1"/>
  <c r="K4593" i="5"/>
  <c r="Q4593" i="5" s="1"/>
  <c r="K4677" i="5"/>
  <c r="Q4677" i="5" s="1"/>
  <c r="K4761" i="5"/>
  <c r="Q4761" i="5" s="1"/>
  <c r="K4969" i="5"/>
  <c r="Q4969" i="5" s="1"/>
  <c r="K5049" i="5"/>
  <c r="Q5049" i="5" s="1"/>
  <c r="K5105" i="5"/>
  <c r="Q5105" i="5" s="1"/>
  <c r="K5233" i="5"/>
  <c r="Q5233" i="5" s="1"/>
  <c r="K5273" i="5"/>
  <c r="Q5273" i="5" s="1"/>
  <c r="K5345" i="5"/>
  <c r="Q5345" i="5" s="1"/>
  <c r="K5433" i="5"/>
  <c r="Q5433" i="5" s="1"/>
  <c r="K5461" i="5"/>
  <c r="Q5461" i="5" s="1"/>
  <c r="K5885" i="5"/>
  <c r="Q5885" i="5" s="1"/>
  <c r="K6257" i="5"/>
  <c r="Q6257" i="5" s="1"/>
  <c r="K6381" i="5"/>
  <c r="Q6381" i="5" s="1"/>
  <c r="K6445" i="5"/>
  <c r="Q6445" i="5" s="1"/>
  <c r="K6457" i="5"/>
  <c r="Q6457" i="5" s="1"/>
  <c r="K6533" i="5"/>
  <c r="Q6533" i="5" s="1"/>
  <c r="K6573" i="5"/>
  <c r="Q6573" i="5" s="1"/>
  <c r="K6785" i="5"/>
  <c r="Q6785" i="5" s="1"/>
  <c r="K6993" i="5"/>
  <c r="Q6993" i="5" s="1"/>
  <c r="K7317" i="5"/>
  <c r="Q7317" i="5" s="1"/>
  <c r="K7389" i="5"/>
  <c r="Q7389" i="5" s="1"/>
  <c r="K7417" i="5"/>
  <c r="Q7417" i="5" s="1"/>
  <c r="K7501" i="5"/>
  <c r="Q7501" i="5" s="1"/>
  <c r="K7513" i="5"/>
  <c r="Q7513" i="5" s="1"/>
  <c r="K7733" i="5"/>
  <c r="Q7733" i="5" s="1"/>
  <c r="K8010" i="5"/>
  <c r="Q8010" i="5" s="1"/>
  <c r="K8022" i="5"/>
  <c r="Q8022" i="5" s="1"/>
  <c r="K8034" i="5"/>
  <c r="Q8034" i="5" s="1"/>
  <c r="K8122" i="5"/>
  <c r="Q8122" i="5" s="1"/>
  <c r="K8174" i="5"/>
  <c r="Q8174" i="5" s="1"/>
  <c r="K8186" i="5"/>
  <c r="Q8186" i="5" s="1"/>
  <c r="K6" i="5"/>
  <c r="Q6" i="5" s="1"/>
  <c r="K134" i="5"/>
  <c r="Q134" i="5" s="1"/>
  <c r="K154" i="5"/>
  <c r="Q154" i="5" s="1"/>
  <c r="K342" i="5"/>
  <c r="Q342" i="5" s="1"/>
  <c r="K758" i="5"/>
  <c r="Q758" i="5" s="1"/>
  <c r="K858" i="5"/>
  <c r="Q858" i="5" s="1"/>
  <c r="K1130" i="5"/>
  <c r="Q1130" i="5" s="1"/>
  <c r="K1158" i="5"/>
  <c r="Q1158" i="5" s="1"/>
  <c r="K1194" i="5"/>
  <c r="Q1194" i="5" s="1"/>
  <c r="K1206" i="5"/>
  <c r="Q1206" i="5" s="1"/>
  <c r="K1270" i="5"/>
  <c r="Q1270" i="5" s="1"/>
  <c r="K1294" i="5"/>
  <c r="Q1294" i="5" s="1"/>
  <c r="K1474" i="5"/>
  <c r="Q1474" i="5" s="1"/>
  <c r="K1518" i="5"/>
  <c r="Q1518" i="5" s="1"/>
  <c r="K1586" i="5"/>
  <c r="Q1586" i="5" s="1"/>
  <c r="K1678" i="5"/>
  <c r="Q1678" i="5" s="1"/>
  <c r="K1750" i="5"/>
  <c r="Q1750" i="5" s="1"/>
  <c r="K1874" i="5"/>
  <c r="Q1874" i="5" s="1"/>
  <c r="K1886" i="5"/>
  <c r="Q1886" i="5" s="1"/>
  <c r="K1986" i="5"/>
  <c r="Q1986" i="5" s="1"/>
  <c r="K2038" i="5"/>
  <c r="Q2038" i="5" s="1"/>
  <c r="K2682" i="5"/>
  <c r="Q2682" i="5" s="1"/>
  <c r="K2882" i="5"/>
  <c r="Q2882" i="5" s="1"/>
  <c r="K2942" i="5"/>
  <c r="Q2942" i="5" s="1"/>
  <c r="K2970" i="5"/>
  <c r="Q2970" i="5" s="1"/>
  <c r="K3086" i="5"/>
  <c r="Q3086" i="5" s="1"/>
  <c r="K3150" i="5"/>
  <c r="Q3150" i="5" s="1"/>
  <c r="K3398" i="5"/>
  <c r="Q3398" i="5" s="1"/>
  <c r="K3406" i="5"/>
  <c r="Q3406" i="5" s="1"/>
  <c r="K3418" i="5"/>
  <c r="Q3418" i="5" s="1"/>
  <c r="K3526" i="5"/>
  <c r="Q3526" i="5" s="1"/>
  <c r="K3538" i="5"/>
  <c r="Q3538" i="5" s="1"/>
  <c r="K3550" i="5"/>
  <c r="Q3550" i="5" s="1"/>
  <c r="K3710" i="5"/>
  <c r="Q3710" i="5" s="1"/>
  <c r="K3722" i="5"/>
  <c r="Q3722" i="5" s="1"/>
  <c r="K3750" i="5"/>
  <c r="Q3750" i="5" s="1"/>
  <c r="K3762" i="5"/>
  <c r="Q3762" i="5" s="1"/>
  <c r="K3774" i="5"/>
  <c r="Q3774" i="5" s="1"/>
  <c r="K4246" i="5"/>
  <c r="Q4246" i="5" s="1"/>
  <c r="K4426" i="5"/>
  <c r="Q4426" i="5" s="1"/>
  <c r="K4606" i="5"/>
  <c r="Q4606" i="5" s="1"/>
  <c r="K4766" i="5"/>
  <c r="Q4766" i="5" s="1"/>
  <c r="K4874" i="5"/>
  <c r="Q4874" i="5" s="1"/>
  <c r="K4886" i="5"/>
  <c r="Q4886" i="5" s="1"/>
  <c r="K5006" i="5"/>
  <c r="Q5006" i="5" s="1"/>
  <c r="K5118" i="5"/>
  <c r="Q5118" i="5" s="1"/>
  <c r="K5262" i="5"/>
  <c r="Q5262" i="5" s="1"/>
  <c r="K5318" i="5"/>
  <c r="Q5318" i="5" s="1"/>
  <c r="K5346" i="5"/>
  <c r="Q5346" i="5" s="1"/>
  <c r="K5438" i="5"/>
  <c r="Q5438" i="5" s="1"/>
  <c r="K5498" i="5"/>
  <c r="Q5498" i="5" s="1"/>
  <c r="K5598" i="5"/>
  <c r="Q5598" i="5" s="1"/>
  <c r="K5742" i="5"/>
  <c r="Q5742" i="5" s="1"/>
  <c r="K5766" i="5"/>
  <c r="Q5766" i="5" s="1"/>
  <c r="K5790" i="5"/>
  <c r="Q5790" i="5" s="1"/>
  <c r="K5902" i="5"/>
  <c r="Q5902" i="5" s="1"/>
  <c r="K5998" i="5"/>
  <c r="Q5998" i="5" s="1"/>
  <c r="K6026" i="5"/>
  <c r="Q6026" i="5" s="1"/>
  <c r="K6082" i="5"/>
  <c r="Q6082" i="5" s="1"/>
  <c r="K6110" i="5"/>
  <c r="Q6110" i="5" s="1"/>
  <c r="K6214" i="5"/>
  <c r="Q6214" i="5" s="1"/>
  <c r="K6242" i="5"/>
  <c r="Q6242" i="5" s="1"/>
  <c r="K6354" i="5"/>
  <c r="Q6354" i="5" s="1"/>
  <c r="K6374" i="5"/>
  <c r="Q6374" i="5" s="1"/>
  <c r="K6714" i="5"/>
  <c r="Q6714" i="5" s="1"/>
  <c r="K6726" i="5"/>
  <c r="Q6726" i="5" s="1"/>
  <c r="K6794" i="5"/>
  <c r="Q6794" i="5" s="1"/>
  <c r="K6838" i="5"/>
  <c r="Q6838" i="5" s="1"/>
  <c r="K6946" i="5"/>
  <c r="Q6946" i="5" s="1"/>
  <c r="K6958" i="5"/>
  <c r="Q6958" i="5" s="1"/>
  <c r="K7002" i="5"/>
  <c r="Q7002" i="5" s="1"/>
  <c r="K7042" i="5"/>
  <c r="Q7042" i="5" s="1"/>
  <c r="K7098" i="5"/>
  <c r="Q7098" i="5" s="1"/>
  <c r="K7150" i="5"/>
  <c r="Q7150" i="5" s="1"/>
  <c r="K7162" i="5"/>
  <c r="Q7162" i="5" s="1"/>
  <c r="K7294" i="5"/>
  <c r="Q7294" i="5" s="1"/>
  <c r="K7494" i="5"/>
  <c r="Q7494" i="5" s="1"/>
  <c r="K7678" i="5"/>
  <c r="Q7678" i="5" s="1"/>
  <c r="K7746" i="5"/>
  <c r="Q7746" i="5" s="1"/>
  <c r="K7770" i="5"/>
  <c r="Q7770" i="5" s="1"/>
  <c r="K7782" i="5"/>
  <c r="Q7782" i="5" s="1"/>
  <c r="K7806" i="5"/>
  <c r="Q7806" i="5" s="1"/>
  <c r="K7818" i="5"/>
  <c r="Q7818" i="5" s="1"/>
  <c r="K7890" i="5"/>
  <c r="Q7890" i="5" s="1"/>
  <c r="K8083" i="5"/>
  <c r="Q8083" i="5" s="1"/>
  <c r="K4900" i="5"/>
  <c r="Q4900" i="5" s="1"/>
  <c r="K7279" i="5"/>
  <c r="Q7279" i="5" s="1"/>
  <c r="K7395" i="5"/>
  <c r="Q7395" i="5" s="1"/>
  <c r="K7451" i="5"/>
  <c r="Q7451" i="5" s="1"/>
  <c r="K7719" i="5"/>
  <c r="Q7719" i="5" s="1"/>
  <c r="K7763" i="5"/>
  <c r="Q7763" i="5" s="1"/>
  <c r="K7863" i="5"/>
  <c r="Q7863" i="5" s="1"/>
  <c r="K7983" i="5"/>
  <c r="Q7983" i="5" s="1"/>
  <c r="K8180" i="5"/>
  <c r="Q8180" i="5" s="1"/>
  <c r="K8192" i="5"/>
  <c r="Q8192" i="5" s="1"/>
  <c r="K4128" i="5"/>
  <c r="Q4128" i="5" s="1"/>
  <c r="K4212" i="5"/>
  <c r="Q4212" i="5" s="1"/>
  <c r="K4324" i="5"/>
  <c r="Q4324" i="5" s="1"/>
  <c r="K4712" i="5"/>
  <c r="Q4712" i="5" s="1"/>
  <c r="K4772" i="5"/>
  <c r="Q4772" i="5" s="1"/>
  <c r="K5180" i="5"/>
  <c r="Q5180" i="5" s="1"/>
  <c r="K5312" i="5"/>
  <c r="Q5312" i="5" s="1"/>
  <c r="K5508" i="5"/>
  <c r="Q5508" i="5" s="1"/>
  <c r="K5756" i="5"/>
  <c r="Q5756" i="5" s="1"/>
  <c r="K5824" i="5"/>
  <c r="Q5824" i="5" s="1"/>
  <c r="K5936" i="5"/>
  <c r="Q5936" i="5" s="1"/>
  <c r="K5964" i="5"/>
  <c r="Q5964" i="5" s="1"/>
  <c r="K5976" i="5"/>
  <c r="Q5976" i="5" s="1"/>
  <c r="K6048" i="5"/>
  <c r="Q6048" i="5" s="1"/>
  <c r="K6060" i="5"/>
  <c r="Q6060" i="5" s="1"/>
  <c r="K6200" i="5"/>
  <c r="Q6200" i="5" s="1"/>
  <c r="K6224" i="5"/>
  <c r="Q6224" i="5" s="1"/>
  <c r="K6236" i="5"/>
  <c r="Q6236" i="5" s="1"/>
  <c r="K6588" i="5"/>
  <c r="Q6588" i="5" s="1"/>
  <c r="K6660" i="5"/>
  <c r="Q6660" i="5" s="1"/>
  <c r="K6856" i="5"/>
  <c r="Q6856" i="5" s="1"/>
  <c r="K6884" i="5"/>
  <c r="Q6884" i="5" s="1"/>
  <c r="K6952" i="5"/>
  <c r="Q6952" i="5" s="1"/>
  <c r="K7112" i="5"/>
  <c r="Q7112" i="5" s="1"/>
  <c r="K7120" i="5"/>
  <c r="Q7120" i="5" s="1"/>
  <c r="K7212" i="5"/>
  <c r="Q7212" i="5" s="1"/>
  <c r="K7224" i="5"/>
  <c r="Q7224" i="5" s="1"/>
  <c r="K7276" i="5"/>
  <c r="Q7276" i="5" s="1"/>
  <c r="K7312" i="5"/>
  <c r="Q7312" i="5" s="1"/>
  <c r="K7364" i="5"/>
  <c r="Q7364" i="5" s="1"/>
  <c r="K7572" i="5"/>
  <c r="Q7572" i="5" s="1"/>
  <c r="K7696" i="5"/>
  <c r="Q7696" i="5" s="1"/>
  <c r="K7720" i="5"/>
  <c r="Q7720" i="5" s="1"/>
  <c r="K7848" i="5"/>
  <c r="Q7848" i="5" s="1"/>
  <c r="K8045" i="5"/>
  <c r="Q8045" i="5" s="1"/>
  <c r="K8141" i="5"/>
  <c r="Q8141" i="5" s="1"/>
  <c r="K8169" i="5"/>
  <c r="Q8169" i="5" s="1"/>
  <c r="K8031" i="5"/>
  <c r="Q8031" i="5" s="1"/>
  <c r="K7602" i="5"/>
  <c r="Q7602" i="5" s="1"/>
  <c r="K7282" i="5"/>
  <c r="Q7282" i="5" s="1"/>
  <c r="K2230" i="5"/>
  <c r="Q2230" i="5" s="1"/>
  <c r="K2246" i="5"/>
  <c r="Q2246" i="5" s="1"/>
  <c r="K2274" i="5"/>
  <c r="Q2274" i="5" s="1"/>
  <c r="K2290" i="5"/>
  <c r="Q2290" i="5" s="1"/>
  <c r="K2310" i="5"/>
  <c r="Q2310" i="5" s="1"/>
  <c r="K2330" i="5"/>
  <c r="Q2330" i="5" s="1"/>
  <c r="K2350" i="5"/>
  <c r="Q2350" i="5" s="1"/>
  <c r="K2374" i="5"/>
  <c r="Q2374" i="5" s="1"/>
  <c r="K2390" i="5"/>
  <c r="Q2390" i="5" s="1"/>
  <c r="K2406" i="5"/>
  <c r="Q2406" i="5" s="1"/>
  <c r="K2426" i="5"/>
  <c r="Q2426" i="5" s="1"/>
  <c r="K2450" i="5"/>
  <c r="Q2450" i="5" s="1"/>
  <c r="K2466" i="5"/>
  <c r="Q2466" i="5" s="1"/>
  <c r="K2486" i="5"/>
  <c r="Q2486" i="5" s="1"/>
  <c r="K2506" i="5"/>
  <c r="Q2506" i="5" s="1"/>
  <c r="K2522" i="5"/>
  <c r="Q2522" i="5" s="1"/>
  <c r="K2542" i="5"/>
  <c r="Q2542" i="5" s="1"/>
  <c r="K2558" i="5"/>
  <c r="Q2558" i="5" s="1"/>
  <c r="K2574" i="5"/>
  <c r="Q2574" i="5" s="1"/>
  <c r="K2590" i="5"/>
  <c r="Q2590" i="5" s="1"/>
  <c r="K3" i="5"/>
  <c r="Q3" i="5" s="1"/>
  <c r="K19" i="5"/>
  <c r="Q19" i="5" s="1"/>
  <c r="K39" i="5"/>
  <c r="Q39" i="5" s="1"/>
  <c r="K55" i="5"/>
  <c r="Q55" i="5" s="1"/>
  <c r="K71" i="5"/>
  <c r="Q71" i="5" s="1"/>
  <c r="K91" i="5"/>
  <c r="Q91" i="5" s="1"/>
  <c r="K5" i="5"/>
  <c r="Q5" i="5" s="1"/>
  <c r="K21" i="5"/>
  <c r="Q21" i="5" s="1"/>
  <c r="K37" i="5"/>
  <c r="Q37" i="5" s="1"/>
  <c r="K61" i="5"/>
  <c r="Q61" i="5" s="1"/>
  <c r="K77" i="5"/>
  <c r="Q77" i="5" s="1"/>
  <c r="K97" i="5"/>
  <c r="Q97" i="5" s="1"/>
  <c r="K113" i="5"/>
  <c r="Q113" i="5" s="1"/>
  <c r="K129" i="5"/>
  <c r="Q129" i="5" s="1"/>
  <c r="K145" i="5"/>
  <c r="Q145" i="5" s="1"/>
  <c r="K165" i="5"/>
  <c r="Q165" i="5" s="1"/>
  <c r="K181" i="5"/>
  <c r="Q181" i="5" s="1"/>
  <c r="K197" i="5"/>
  <c r="Q197" i="5" s="1"/>
  <c r="K213" i="5"/>
  <c r="Q213" i="5" s="1"/>
  <c r="K233" i="5"/>
  <c r="Q233" i="5" s="1"/>
  <c r="K249" i="5"/>
  <c r="Q249" i="5" s="1"/>
  <c r="K265" i="5"/>
  <c r="Q265" i="5" s="1"/>
  <c r="K285" i="5"/>
  <c r="Q285" i="5" s="1"/>
  <c r="K305" i="5"/>
  <c r="Q305" i="5" s="1"/>
  <c r="K325" i="5"/>
  <c r="Q325" i="5" s="1"/>
  <c r="K341" i="5"/>
  <c r="Q341" i="5" s="1"/>
  <c r="K357" i="5"/>
  <c r="Q357" i="5" s="1"/>
  <c r="K373" i="5"/>
  <c r="Q373" i="5" s="1"/>
  <c r="K393" i="5"/>
  <c r="Q393" i="5" s="1"/>
  <c r="K409" i="5"/>
  <c r="Q409" i="5" s="1"/>
  <c r="K425" i="5"/>
  <c r="Q425" i="5" s="1"/>
  <c r="K441" i="5"/>
  <c r="Q441" i="5" s="1"/>
  <c r="K461" i="5"/>
  <c r="Q461" i="5" s="1"/>
  <c r="K485" i="5"/>
  <c r="Q485" i="5" s="1"/>
  <c r="K509" i="5"/>
  <c r="Q509" i="5" s="1"/>
  <c r="K525" i="5"/>
  <c r="Q525" i="5" s="1"/>
  <c r="K541" i="5"/>
  <c r="Q541" i="5" s="1"/>
  <c r="K557" i="5"/>
  <c r="Q557" i="5" s="1"/>
  <c r="K577" i="5"/>
  <c r="Q577" i="5" s="1"/>
  <c r="K601" i="5"/>
  <c r="Q601" i="5" s="1"/>
  <c r="K617" i="5"/>
  <c r="Q617" i="5" s="1"/>
  <c r="K637" i="5"/>
  <c r="Q637" i="5" s="1"/>
  <c r="K657" i="5"/>
  <c r="Q657" i="5" s="1"/>
  <c r="K677" i="5"/>
  <c r="Q677" i="5" s="1"/>
  <c r="K697" i="5"/>
  <c r="Q697" i="5" s="1"/>
  <c r="K717" i="5"/>
  <c r="Q717" i="5" s="1"/>
  <c r="K737" i="5"/>
  <c r="Q737" i="5" s="1"/>
  <c r="K761" i="5"/>
  <c r="Q761" i="5" s="1"/>
  <c r="K781" i="5"/>
  <c r="Q781" i="5" s="1"/>
  <c r="K797" i="5"/>
  <c r="Q797" i="5" s="1"/>
  <c r="K813" i="5"/>
  <c r="Q813" i="5" s="1"/>
  <c r="K833" i="5"/>
  <c r="Q833" i="5" s="1"/>
  <c r="K2614" i="5"/>
  <c r="Q2614" i="5" s="1"/>
  <c r="K2630" i="5"/>
  <c r="Q2630" i="5" s="1"/>
  <c r="K2646" i="5"/>
  <c r="Q2646" i="5" s="1"/>
  <c r="K2662" i="5"/>
  <c r="Q2662" i="5" s="1"/>
  <c r="K2690" i="5"/>
  <c r="Q2690" i="5" s="1"/>
  <c r="K2706" i="5"/>
  <c r="Q2706" i="5" s="1"/>
  <c r="K2726" i="5"/>
  <c r="Q2726" i="5" s="1"/>
  <c r="K2746" i="5"/>
  <c r="Q2746" i="5" s="1"/>
  <c r="K2762" i="5"/>
  <c r="Q2762" i="5" s="1"/>
  <c r="K2778" i="5"/>
  <c r="Q2778" i="5" s="1"/>
  <c r="K2794" i="5"/>
  <c r="Q2794" i="5" s="1"/>
  <c r="K2810" i="5"/>
  <c r="Q2810" i="5" s="1"/>
  <c r="K2830" i="5"/>
  <c r="Q2830" i="5" s="1"/>
  <c r="K2850" i="5"/>
  <c r="Q2850" i="5" s="1"/>
  <c r="K2870" i="5"/>
  <c r="Q2870" i="5" s="1"/>
  <c r="K2890" i="5"/>
  <c r="Q2890" i="5" s="1"/>
  <c r="K2906" i="5"/>
  <c r="Q2906" i="5" s="1"/>
  <c r="K2922" i="5"/>
  <c r="Q2922" i="5" s="1"/>
  <c r="K2938" i="5"/>
  <c r="Q2938" i="5" s="1"/>
  <c r="K2958" i="5"/>
  <c r="Q2958" i="5" s="1"/>
  <c r="K2978" i="5"/>
  <c r="Q2978" i="5" s="1"/>
  <c r="K2994" i="5"/>
  <c r="Q2994" i="5" s="1"/>
  <c r="K3014" i="5"/>
  <c r="Q3014" i="5" s="1"/>
  <c r="K3030" i="5"/>
  <c r="Q3030" i="5" s="1"/>
  <c r="K3046" i="5"/>
  <c r="Q3046" i="5" s="1"/>
  <c r="K3066" i="5"/>
  <c r="Q3066" i="5" s="1"/>
  <c r="K3082" i="5"/>
  <c r="Q3082" i="5" s="1"/>
  <c r="K3106" i="5"/>
  <c r="Q3106" i="5" s="1"/>
  <c r="K3126" i="5"/>
  <c r="Q3126" i="5" s="1"/>
  <c r="K3142" i="5"/>
  <c r="Q3142" i="5" s="1"/>
  <c r="K3170" i="5"/>
  <c r="Q3170" i="5" s="1"/>
  <c r="K3198" i="5"/>
  <c r="Q3198" i="5" s="1"/>
  <c r="K3214" i="5"/>
  <c r="Q3214" i="5" s="1"/>
  <c r="K3230" i="5"/>
  <c r="Q3230" i="5" s="1"/>
  <c r="K3250" i="5"/>
  <c r="Q3250" i="5" s="1"/>
  <c r="K3266" i="5"/>
  <c r="Q3266" i="5" s="1"/>
  <c r="K3286" i="5"/>
  <c r="Q3286" i="5" s="1"/>
  <c r="K3302" i="5"/>
  <c r="Q3302" i="5" s="1"/>
  <c r="K3326" i="5"/>
  <c r="Q3326" i="5" s="1"/>
  <c r="K3342" i="5"/>
  <c r="Q3342" i="5" s="1"/>
  <c r="K3358" i="5"/>
  <c r="Q3358" i="5" s="1"/>
  <c r="K3378" i="5"/>
  <c r="Q3378" i="5" s="1"/>
  <c r="K3394" i="5"/>
  <c r="Q3394" i="5" s="1"/>
  <c r="K3426" i="5"/>
  <c r="Q3426" i="5" s="1"/>
  <c r="K3450" i="5"/>
  <c r="Q3450" i="5" s="1"/>
  <c r="K3466" i="5"/>
  <c r="Q3466" i="5" s="1"/>
  <c r="K3482" i="5"/>
  <c r="Q3482" i="5" s="1"/>
  <c r="K3498" i="5"/>
  <c r="Q3498" i="5" s="1"/>
  <c r="K3518" i="5"/>
  <c r="Q3518" i="5" s="1"/>
  <c r="K3546" i="5"/>
  <c r="Q3546" i="5" s="1"/>
  <c r="K3566" i="5"/>
  <c r="Q3566" i="5" s="1"/>
  <c r="K3582" i="5"/>
  <c r="Q3582" i="5" s="1"/>
  <c r="K3598" i="5"/>
  <c r="Q3598" i="5" s="1"/>
  <c r="K3614" i="5"/>
  <c r="Q3614" i="5" s="1"/>
  <c r="K3638" i="5"/>
  <c r="Q3638" i="5" s="1"/>
  <c r="K3658" i="5"/>
  <c r="Q3658" i="5" s="1"/>
  <c r="K3674" i="5"/>
  <c r="Q3674" i="5" s="1"/>
  <c r="K3690" i="5"/>
  <c r="Q3690" i="5" s="1"/>
  <c r="K3706" i="5"/>
  <c r="Q3706" i="5" s="1"/>
  <c r="K3730" i="5"/>
  <c r="Q3730" i="5" s="1"/>
  <c r="K3746" i="5"/>
  <c r="Q3746" i="5" s="1"/>
  <c r="K3770" i="5"/>
  <c r="Q3770" i="5" s="1"/>
  <c r="K3790" i="5"/>
  <c r="Q3790" i="5" s="1"/>
  <c r="K3806" i="5"/>
  <c r="Q3806" i="5" s="1"/>
  <c r="K3826" i="5"/>
  <c r="Q3826" i="5" s="1"/>
  <c r="K3842" i="5"/>
  <c r="Q3842" i="5" s="1"/>
  <c r="K3858" i="5"/>
  <c r="Q3858" i="5" s="1"/>
  <c r="K3882" i="5"/>
  <c r="Q3882" i="5" s="1"/>
  <c r="K3898" i="5"/>
  <c r="Q3898" i="5" s="1"/>
  <c r="K3914" i="5"/>
  <c r="Q3914" i="5" s="1"/>
  <c r="K3930" i="5"/>
  <c r="Q3930" i="5" s="1"/>
  <c r="K3950" i="5"/>
  <c r="Q3950" i="5" s="1"/>
  <c r="K3966" i="5"/>
  <c r="Q3966" i="5" s="1"/>
  <c r="K3982" i="5"/>
  <c r="Q3982" i="5" s="1"/>
  <c r="K3998" i="5"/>
  <c r="Q3998" i="5" s="1"/>
  <c r="K4014" i="5"/>
  <c r="Q4014" i="5" s="1"/>
  <c r="K4030" i="5"/>
  <c r="Q4030" i="5" s="1"/>
  <c r="K4046" i="5"/>
  <c r="Q4046" i="5" s="1"/>
  <c r="K4070" i="5"/>
  <c r="Q4070" i="5" s="1"/>
  <c r="K4090" i="5"/>
  <c r="Q4090" i="5" s="1"/>
  <c r="K4110" i="5"/>
  <c r="Q4110" i="5" s="1"/>
  <c r="K4126" i="5"/>
  <c r="Q4126" i="5" s="1"/>
  <c r="K4142" i="5"/>
  <c r="Q4142" i="5" s="1"/>
  <c r="K4162" i="5"/>
  <c r="Q4162" i="5" s="1"/>
  <c r="K4182" i="5"/>
  <c r="Q4182" i="5" s="1"/>
  <c r="K4202" i="5"/>
  <c r="Q4202" i="5" s="1"/>
  <c r="K4222" i="5"/>
  <c r="Q4222" i="5" s="1"/>
  <c r="K4242" i="5"/>
  <c r="Q4242" i="5" s="1"/>
  <c r="K4262" i="5"/>
  <c r="Q4262" i="5" s="1"/>
  <c r="K4278" i="5"/>
  <c r="Q4278" i="5" s="1"/>
  <c r="K4294" i="5"/>
  <c r="Q4294" i="5" s="1"/>
  <c r="K4310" i="5"/>
  <c r="Q4310" i="5" s="1"/>
  <c r="K4326" i="5"/>
  <c r="Q4326" i="5" s="1"/>
  <c r="K4354" i="5"/>
  <c r="Q4354" i="5" s="1"/>
  <c r="K4374" i="5"/>
  <c r="Q4374" i="5" s="1"/>
  <c r="K4390" i="5"/>
  <c r="Q4390" i="5" s="1"/>
  <c r="K4414" i="5"/>
  <c r="Q4414" i="5" s="1"/>
  <c r="K4434" i="5"/>
  <c r="Q4434" i="5" s="1"/>
  <c r="K4450" i="5"/>
  <c r="Q4450" i="5" s="1"/>
  <c r="K4470" i="5"/>
  <c r="Q4470" i="5" s="1"/>
  <c r="K4490" i="5"/>
  <c r="Q4490" i="5" s="1"/>
  <c r="K4506" i="5"/>
  <c r="Q4506" i="5" s="1"/>
  <c r="K4526" i="5"/>
  <c r="Q4526" i="5" s="1"/>
  <c r="K4542" i="5"/>
  <c r="Q4542" i="5" s="1"/>
  <c r="K4558" i="5"/>
  <c r="Q4558" i="5" s="1"/>
  <c r="K4578" i="5"/>
  <c r="Q4578" i="5" s="1"/>
  <c r="K4602" i="5"/>
  <c r="Q4602" i="5" s="1"/>
  <c r="K4622" i="5"/>
  <c r="Q4622" i="5" s="1"/>
  <c r="K4638" i="5"/>
  <c r="Q4638" i="5" s="1"/>
  <c r="K4658" i="5"/>
  <c r="Q4658" i="5" s="1"/>
  <c r="K4674" i="5"/>
  <c r="Q4674" i="5" s="1"/>
  <c r="K4694" i="5"/>
  <c r="Q4694" i="5" s="1"/>
  <c r="K4710" i="5"/>
  <c r="Q4710" i="5" s="1"/>
  <c r="K4726" i="5"/>
  <c r="Q4726" i="5" s="1"/>
  <c r="K4742" i="5"/>
  <c r="Q4742" i="5" s="1"/>
  <c r="K4762" i="5"/>
  <c r="Q4762" i="5" s="1"/>
  <c r="K4782" i="5"/>
  <c r="Q4782" i="5" s="1"/>
  <c r="K4798" i="5"/>
  <c r="Q4798" i="5" s="1"/>
  <c r="K4818" i="5"/>
  <c r="Q4818" i="5" s="1"/>
  <c r="K4838" i="5"/>
  <c r="Q4838" i="5" s="1"/>
  <c r="K4858" i="5"/>
  <c r="Q4858" i="5" s="1"/>
  <c r="K4882" i="5"/>
  <c r="Q4882" i="5" s="1"/>
  <c r="K4910" i="5"/>
  <c r="Q4910" i="5" s="1"/>
  <c r="K4930" i="5"/>
  <c r="Q4930" i="5" s="1"/>
  <c r="K4946" i="5"/>
  <c r="Q4946" i="5" s="1"/>
  <c r="K4966" i="5"/>
  <c r="Q4966" i="5" s="1"/>
  <c r="K4982" i="5"/>
  <c r="Q4982" i="5" s="1"/>
  <c r="K5002" i="5"/>
  <c r="Q5002" i="5" s="1"/>
  <c r="K5022" i="5"/>
  <c r="Q5022" i="5" s="1"/>
  <c r="K5038" i="5"/>
  <c r="Q5038" i="5" s="1"/>
  <c r="K5054" i="5"/>
  <c r="Q5054" i="5" s="1"/>
  <c r="K5070" i="5"/>
  <c r="Q5070" i="5" s="1"/>
  <c r="K5094" i="5"/>
  <c r="Q5094" i="5" s="1"/>
  <c r="K5114" i="5"/>
  <c r="Q5114" i="5" s="1"/>
  <c r="K5146" i="5"/>
  <c r="Q5146" i="5" s="1"/>
  <c r="K5166" i="5"/>
  <c r="Q5166" i="5" s="1"/>
  <c r="K5186" i="5"/>
  <c r="Q5186" i="5" s="1"/>
  <c r="K5206" i="5"/>
  <c r="Q5206" i="5" s="1"/>
  <c r="K5222" i="5"/>
  <c r="Q5222" i="5" s="1"/>
  <c r="K5238" i="5"/>
  <c r="Q5238" i="5" s="1"/>
  <c r="K5258" i="5"/>
  <c r="Q5258" i="5" s="1"/>
  <c r="K5278" i="5"/>
  <c r="Q5278" i="5" s="1"/>
  <c r="K5298" i="5"/>
  <c r="Q5298" i="5" s="1"/>
  <c r="K5314" i="5"/>
  <c r="Q5314" i="5" s="1"/>
  <c r="K5334" i="5"/>
  <c r="Q5334" i="5" s="1"/>
  <c r="K5354" i="5"/>
  <c r="Q5354" i="5" s="1"/>
  <c r="K5382" i="5"/>
  <c r="Q5382" i="5" s="1"/>
  <c r="K5398" i="5"/>
  <c r="Q5398" i="5" s="1"/>
  <c r="K5414" i="5"/>
  <c r="Q5414" i="5" s="1"/>
  <c r="K5434" i="5"/>
  <c r="Q5434" i="5" s="1"/>
  <c r="K5454" i="5"/>
  <c r="Q5454" i="5" s="1"/>
  <c r="K5470" i="5"/>
  <c r="Q5470" i="5" s="1"/>
  <c r="K5486" i="5"/>
  <c r="Q5486" i="5" s="1"/>
  <c r="K5506" i="5"/>
  <c r="Q5506" i="5" s="1"/>
  <c r="K5522" i="5"/>
  <c r="Q5522" i="5" s="1"/>
  <c r="K5538" i="5"/>
  <c r="Q5538" i="5" s="1"/>
  <c r="K5558" i="5"/>
  <c r="Q5558" i="5" s="1"/>
  <c r="K5578" i="5"/>
  <c r="Q5578" i="5" s="1"/>
  <c r="K5594" i="5"/>
  <c r="Q5594" i="5" s="1"/>
  <c r="K5622" i="5"/>
  <c r="Q5622" i="5" s="1"/>
  <c r="K5646" i="5"/>
  <c r="Q5646" i="5" s="1"/>
  <c r="K5662" i="5"/>
  <c r="Q5662" i="5" s="1"/>
  <c r="K5686" i="5"/>
  <c r="Q5686" i="5" s="1"/>
  <c r="K5702" i="5"/>
  <c r="Q5702" i="5" s="1"/>
  <c r="K5722" i="5"/>
  <c r="Q5722" i="5" s="1"/>
  <c r="K5738" i="5"/>
  <c r="Q5738" i="5" s="1"/>
  <c r="K5762" i="5"/>
  <c r="Q5762" i="5" s="1"/>
  <c r="K5782" i="5"/>
  <c r="Q5782" i="5" s="1"/>
  <c r="K5806" i="5"/>
  <c r="Q5806" i="5" s="1"/>
  <c r="K5822" i="5"/>
  <c r="Q5822" i="5" s="1"/>
  <c r="K5842" i="5"/>
  <c r="Q5842" i="5" s="1"/>
  <c r="K5862" i="5"/>
  <c r="Q5862" i="5" s="1"/>
  <c r="K5882" i="5"/>
  <c r="Q5882" i="5" s="1"/>
  <c r="K5898" i="5"/>
  <c r="Q5898" i="5" s="1"/>
  <c r="K5922" i="5"/>
  <c r="Q5922" i="5" s="1"/>
  <c r="K5942" i="5"/>
  <c r="Q5942" i="5" s="1"/>
  <c r="K5958" i="5"/>
  <c r="Q5958" i="5" s="1"/>
  <c r="K5974" i="5"/>
  <c r="Q5974" i="5" s="1"/>
  <c r="K5994" i="5"/>
  <c r="Q5994" i="5" s="1"/>
  <c r="K6014" i="5"/>
  <c r="Q6014" i="5" s="1"/>
  <c r="K6034" i="5"/>
  <c r="Q6034" i="5" s="1"/>
  <c r="K6050" i="5"/>
  <c r="Q6050" i="5" s="1"/>
  <c r="K123" i="5"/>
  <c r="Q123" i="5" s="1"/>
  <c r="K139" i="5"/>
  <c r="Q139" i="5" s="1"/>
  <c r="K159" i="5"/>
  <c r="Q159" i="5" s="1"/>
  <c r="K175" i="5"/>
  <c r="Q175" i="5" s="1"/>
  <c r="K195" i="5"/>
  <c r="Q195" i="5" s="1"/>
  <c r="K215" i="5"/>
  <c r="Q215" i="5" s="1"/>
  <c r="K235" i="5"/>
  <c r="Q235" i="5" s="1"/>
  <c r="K251" i="5"/>
  <c r="Q251" i="5" s="1"/>
  <c r="K275" i="5"/>
  <c r="Q275" i="5" s="1"/>
  <c r="K291" i="5"/>
  <c r="Q291" i="5" s="1"/>
  <c r="K315" i="5"/>
  <c r="Q315" i="5" s="1"/>
  <c r="K335" i="5"/>
  <c r="Q335" i="5" s="1"/>
  <c r="K351" i="5"/>
  <c r="Q351" i="5" s="1"/>
  <c r="K371" i="5"/>
  <c r="Q371" i="5" s="1"/>
  <c r="K387" i="5"/>
  <c r="Q387" i="5" s="1"/>
  <c r="K403" i="5"/>
  <c r="Q403" i="5" s="1"/>
  <c r="K419" i="5"/>
  <c r="Q419" i="5" s="1"/>
  <c r="K435" i="5"/>
  <c r="Q435" i="5" s="1"/>
  <c r="K451" i="5"/>
  <c r="Q451" i="5" s="1"/>
  <c r="K471" i="5"/>
  <c r="Q471" i="5" s="1"/>
  <c r="K487" i="5"/>
  <c r="Q487" i="5" s="1"/>
  <c r="K503" i="5"/>
  <c r="Q503" i="5" s="1"/>
  <c r="K519" i="5"/>
  <c r="Q519" i="5" s="1"/>
  <c r="K539" i="5"/>
  <c r="Q539" i="5" s="1"/>
  <c r="K555" i="5"/>
  <c r="Q555" i="5" s="1"/>
  <c r="K575" i="5"/>
  <c r="Q575" i="5" s="1"/>
  <c r="K595" i="5"/>
  <c r="Q595" i="5" s="1"/>
  <c r="K615" i="5"/>
  <c r="Q615" i="5" s="1"/>
  <c r="K631" i="5"/>
  <c r="Q631" i="5" s="1"/>
  <c r="K651" i="5"/>
  <c r="Q651" i="5" s="1"/>
  <c r="K671" i="5"/>
  <c r="Q671" i="5" s="1"/>
  <c r="K695" i="5"/>
  <c r="Q695" i="5" s="1"/>
  <c r="K715" i="5"/>
  <c r="Q715" i="5" s="1"/>
  <c r="K739" i="5"/>
  <c r="Q739" i="5" s="1"/>
  <c r="K759" i="5"/>
  <c r="Q759" i="5" s="1"/>
  <c r="K775" i="5"/>
  <c r="Q775" i="5" s="1"/>
  <c r="K791" i="5"/>
  <c r="Q791" i="5" s="1"/>
  <c r="K807" i="5"/>
  <c r="Q807" i="5" s="1"/>
  <c r="K823" i="5"/>
  <c r="Q823" i="5" s="1"/>
  <c r="K839" i="5"/>
  <c r="Q839" i="5" s="1"/>
  <c r="K863" i="5"/>
  <c r="Q863" i="5" s="1"/>
  <c r="K879" i="5"/>
  <c r="Q879" i="5" s="1"/>
  <c r="K899" i="5"/>
  <c r="Q899" i="5" s="1"/>
  <c r="K923" i="5"/>
  <c r="Q923" i="5" s="1"/>
  <c r="K943" i="5"/>
  <c r="Q943" i="5" s="1"/>
  <c r="K959" i="5"/>
  <c r="Q959" i="5" s="1"/>
  <c r="K975" i="5"/>
  <c r="Q975" i="5" s="1"/>
  <c r="K995" i="5"/>
  <c r="Q995" i="5" s="1"/>
  <c r="K1011" i="5"/>
  <c r="Q1011" i="5" s="1"/>
  <c r="K1031" i="5"/>
  <c r="Q1031" i="5" s="1"/>
  <c r="K1055" i="5"/>
  <c r="Q1055" i="5" s="1"/>
  <c r="K1079" i="5"/>
  <c r="Q1079" i="5" s="1"/>
  <c r="K1099" i="5"/>
  <c r="Q1099" i="5" s="1"/>
  <c r="K1123" i="5"/>
  <c r="Q1123" i="5" s="1"/>
  <c r="K1139" i="5"/>
  <c r="Q1139" i="5" s="1"/>
  <c r="K1155" i="5"/>
  <c r="Q1155" i="5" s="1"/>
  <c r="K1179" i="5"/>
  <c r="Q1179" i="5" s="1"/>
  <c r="K1199" i="5"/>
  <c r="Q1199" i="5" s="1"/>
  <c r="K1215" i="5"/>
  <c r="Q1215" i="5" s="1"/>
  <c r="K1235" i="5"/>
  <c r="Q1235" i="5" s="1"/>
  <c r="K1251" i="5"/>
  <c r="Q1251" i="5" s="1"/>
  <c r="K1271" i="5"/>
  <c r="Q1271" i="5" s="1"/>
  <c r="K1287" i="5"/>
  <c r="Q1287" i="5" s="1"/>
  <c r="K1303" i="5"/>
  <c r="Q1303" i="5" s="1"/>
  <c r="K1323" i="5"/>
  <c r="Q1323" i="5" s="1"/>
  <c r="K1339" i="5"/>
  <c r="Q1339" i="5" s="1"/>
  <c r="K1359" i="5"/>
  <c r="Q1359" i="5" s="1"/>
  <c r="K1375" i="5"/>
  <c r="Q1375" i="5" s="1"/>
  <c r="K1391" i="5"/>
  <c r="Q1391" i="5" s="1"/>
  <c r="K1407" i="5"/>
  <c r="Q1407" i="5" s="1"/>
  <c r="K1435" i="5"/>
  <c r="Q1435" i="5" s="1"/>
  <c r="K1455" i="5"/>
  <c r="Q1455" i="5" s="1"/>
  <c r="K1475" i="5"/>
  <c r="Q1475" i="5" s="1"/>
  <c r="K1495" i="5"/>
  <c r="Q1495" i="5" s="1"/>
  <c r="K1515" i="5"/>
  <c r="Q1515" i="5" s="1"/>
  <c r="K1531" i="5"/>
  <c r="Q1531" i="5" s="1"/>
  <c r="K1547" i="5"/>
  <c r="Q1547" i="5" s="1"/>
  <c r="K1567" i="5"/>
  <c r="Q1567" i="5" s="1"/>
  <c r="K1595" i="5"/>
  <c r="Q1595" i="5" s="1"/>
  <c r="K1615" i="5"/>
  <c r="Q1615" i="5" s="1"/>
  <c r="K1631" i="5"/>
  <c r="Q1631" i="5" s="1"/>
  <c r="K1647" i="5"/>
  <c r="Q1647" i="5" s="1"/>
  <c r="K1667" i="5"/>
  <c r="Q1667" i="5" s="1"/>
  <c r="K1683" i="5"/>
  <c r="Q1683" i="5" s="1"/>
  <c r="K1703" i="5"/>
  <c r="Q1703" i="5" s="1"/>
  <c r="K1727" i="5"/>
  <c r="Q1727" i="5" s="1"/>
  <c r="K1743" i="5"/>
  <c r="Q1743" i="5" s="1"/>
  <c r="K1759" i="5"/>
  <c r="Q1759" i="5" s="1"/>
  <c r="K1775" i="5"/>
  <c r="Q1775" i="5" s="1"/>
  <c r="K1791" i="5"/>
  <c r="Q1791" i="5" s="1"/>
  <c r="K1807" i="5"/>
  <c r="Q1807" i="5" s="1"/>
  <c r="K1823" i="5"/>
  <c r="Q1823" i="5" s="1"/>
  <c r="K1847" i="5"/>
  <c r="Q1847" i="5" s="1"/>
  <c r="K1871" i="5"/>
  <c r="Q1871" i="5" s="1"/>
  <c r="K1887" i="5"/>
  <c r="Q1887" i="5" s="1"/>
  <c r="K1907" i="5"/>
  <c r="Q1907" i="5" s="1"/>
  <c r="K1927" i="5"/>
  <c r="Q1927" i="5" s="1"/>
  <c r="K1947" i="5"/>
  <c r="Q1947" i="5" s="1"/>
  <c r="K1967" i="5"/>
  <c r="Q1967" i="5" s="1"/>
  <c r="K1991" i="5"/>
  <c r="Q1991" i="5" s="1"/>
  <c r="K2007" i="5"/>
  <c r="Q2007" i="5" s="1"/>
  <c r="K2027" i="5"/>
  <c r="Q2027" i="5" s="1"/>
  <c r="K2043" i="5"/>
  <c r="Q2043" i="5" s="1"/>
  <c r="K2067" i="5"/>
  <c r="K2087" i="5"/>
  <c r="K2103" i="5"/>
  <c r="Q2103" i="5" s="1"/>
  <c r="K2123" i="5"/>
  <c r="Q2123" i="5" s="1"/>
  <c r="K2143" i="5"/>
  <c r="Q2143" i="5" s="1"/>
  <c r="K2159" i="5"/>
  <c r="Q2159" i="5" s="1"/>
  <c r="K2179" i="5"/>
  <c r="Q2179" i="5" s="1"/>
  <c r="K2211" i="5"/>
  <c r="Q2211" i="5" s="1"/>
  <c r="K2227" i="5"/>
  <c r="Q2227" i="5" s="1"/>
  <c r="K2247" i="5"/>
  <c r="Q2247" i="5" s="1"/>
  <c r="K2267" i="5"/>
  <c r="Q2267" i="5" s="1"/>
  <c r="K2287" i="5"/>
  <c r="Q2287" i="5" s="1"/>
  <c r="K2303" i="5"/>
  <c r="Q2303" i="5" s="1"/>
  <c r="K2323" i="5"/>
  <c r="Q2323" i="5" s="1"/>
  <c r="K2339" i="5"/>
  <c r="Q2339" i="5" s="1"/>
  <c r="K2355" i="5"/>
  <c r="Q2355" i="5" s="1"/>
  <c r="K2383" i="5"/>
  <c r="Q2383" i="5" s="1"/>
  <c r="K2403" i="5"/>
  <c r="Q2403" i="5" s="1"/>
  <c r="K2419" i="5"/>
  <c r="Q2419" i="5" s="1"/>
  <c r="K2435" i="5"/>
  <c r="Q2435" i="5" s="1"/>
  <c r="K2455" i="5"/>
  <c r="Q2455" i="5" s="1"/>
  <c r="K2471" i="5"/>
  <c r="Q2471" i="5" s="1"/>
  <c r="K2491" i="5"/>
  <c r="Q2491" i="5" s="1"/>
  <c r="K2507" i="5"/>
  <c r="Q2507" i="5" s="1"/>
  <c r="K2523" i="5"/>
  <c r="Q2523" i="5" s="1"/>
  <c r="K2539" i="5"/>
  <c r="Q2539" i="5" s="1"/>
  <c r="K2559" i="5"/>
  <c r="Q2559" i="5" s="1"/>
  <c r="K2579" i="5"/>
  <c r="Q2579" i="5" s="1"/>
  <c r="K2599" i="5"/>
  <c r="Q2599" i="5" s="1"/>
  <c r="K2615" i="5"/>
  <c r="Q2615" i="5" s="1"/>
  <c r="K2631" i="5"/>
  <c r="Q2631" i="5" s="1"/>
  <c r="K2651" i="5"/>
  <c r="Q2651" i="5" s="1"/>
  <c r="K2667" i="5"/>
  <c r="Q2667" i="5" s="1"/>
  <c r="K2687" i="5"/>
  <c r="Q2687" i="5" s="1"/>
  <c r="K2703" i="5"/>
  <c r="Q2703" i="5" s="1"/>
  <c r="K2723" i="5"/>
  <c r="Q2723" i="5" s="1"/>
  <c r="K841" i="5"/>
  <c r="Q841" i="5" s="1"/>
  <c r="K857" i="5"/>
  <c r="Q857" i="5" s="1"/>
  <c r="K873" i="5"/>
  <c r="Q873" i="5" s="1"/>
  <c r="K893" i="5"/>
  <c r="Q893" i="5" s="1"/>
  <c r="K917" i="5"/>
  <c r="Q917" i="5" s="1"/>
  <c r="K941" i="5"/>
  <c r="Q941" i="5" s="1"/>
  <c r="K957" i="5"/>
  <c r="Q957" i="5" s="1"/>
  <c r="K977" i="5"/>
  <c r="Q977" i="5" s="1"/>
  <c r="K993" i="5"/>
  <c r="Q993" i="5" s="1"/>
  <c r="K1009" i="5"/>
  <c r="Q1009" i="5" s="1"/>
  <c r="K1025" i="5"/>
  <c r="Q1025" i="5" s="1"/>
  <c r="K1049" i="5"/>
  <c r="Q1049" i="5" s="1"/>
  <c r="K1065" i="5"/>
  <c r="Q1065" i="5" s="1"/>
  <c r="K1085" i="5"/>
  <c r="Q1085" i="5" s="1"/>
  <c r="K1105" i="5"/>
  <c r="Q1105" i="5" s="1"/>
  <c r="K1129" i="5"/>
  <c r="Q1129" i="5" s="1"/>
  <c r="K1153" i="5"/>
  <c r="Q1153" i="5" s="1"/>
  <c r="K1169" i="5"/>
  <c r="Q1169" i="5" s="1"/>
  <c r="K1189" i="5"/>
  <c r="Q1189" i="5" s="1"/>
  <c r="K1205" i="5"/>
  <c r="Q1205" i="5" s="1"/>
  <c r="K1221" i="5"/>
  <c r="Q1221" i="5" s="1"/>
  <c r="K1237" i="5"/>
  <c r="Q1237" i="5" s="1"/>
  <c r="K1253" i="5"/>
  <c r="Q1253" i="5" s="1"/>
  <c r="K1269" i="5"/>
  <c r="Q1269" i="5" s="1"/>
  <c r="K1285" i="5"/>
  <c r="Q1285" i="5" s="1"/>
  <c r="K1301" i="5"/>
  <c r="Q1301" i="5" s="1"/>
  <c r="K1321" i="5"/>
  <c r="Q1321" i="5" s="1"/>
  <c r="K1353" i="5"/>
  <c r="Q1353" i="5" s="1"/>
  <c r="K1369" i="5"/>
  <c r="Q1369" i="5" s="1"/>
  <c r="K1385" i="5"/>
  <c r="Q1385" i="5" s="1"/>
  <c r="K1409" i="5"/>
  <c r="Q1409" i="5" s="1"/>
  <c r="K1429" i="5"/>
  <c r="Q1429" i="5" s="1"/>
  <c r="K1449" i="5"/>
  <c r="Q1449" i="5" s="1"/>
  <c r="K1465" i="5"/>
  <c r="Q1465" i="5" s="1"/>
  <c r="K1489" i="5"/>
  <c r="Q1489" i="5" s="1"/>
  <c r="K1517" i="5"/>
  <c r="Q1517" i="5" s="1"/>
  <c r="K1533" i="5"/>
  <c r="Q1533" i="5" s="1"/>
  <c r="K1553" i="5"/>
  <c r="Q1553" i="5" s="1"/>
  <c r="K1577" i="5"/>
  <c r="Q1577" i="5" s="1"/>
  <c r="K1601" i="5"/>
  <c r="Q1601" i="5" s="1"/>
  <c r="K1617" i="5"/>
  <c r="Q1617" i="5" s="1"/>
  <c r="K1633" i="5"/>
  <c r="Q1633" i="5" s="1"/>
  <c r="K1653" i="5"/>
  <c r="Q1653" i="5" s="1"/>
  <c r="K1673" i="5"/>
  <c r="Q1673" i="5" s="1"/>
  <c r="K1689" i="5"/>
  <c r="Q1689" i="5" s="1"/>
  <c r="K1709" i="5"/>
  <c r="Q1709" i="5" s="1"/>
  <c r="K1729" i="5"/>
  <c r="Q1729" i="5" s="1"/>
  <c r="K1749" i="5"/>
  <c r="Q1749" i="5" s="1"/>
  <c r="K1765" i="5"/>
  <c r="Q1765" i="5" s="1"/>
  <c r="K1793" i="5"/>
  <c r="Q1793" i="5" s="1"/>
  <c r="K1813" i="5"/>
  <c r="Q1813" i="5" s="1"/>
  <c r="K1837" i="5"/>
  <c r="Q1837" i="5" s="1"/>
  <c r="K1857" i="5"/>
  <c r="Q1857" i="5" s="1"/>
  <c r="K1877" i="5"/>
  <c r="Q1877" i="5" s="1"/>
  <c r="K1897" i="5"/>
  <c r="Q1897" i="5" s="1"/>
  <c r="K1917" i="5"/>
  <c r="Q1917" i="5" s="1"/>
  <c r="K1933" i="5"/>
  <c r="Q1933" i="5" s="1"/>
  <c r="K1953" i="5"/>
  <c r="Q1953" i="5" s="1"/>
  <c r="K1973" i="5"/>
  <c r="Q1973" i="5" s="1"/>
  <c r="K1997" i="5"/>
  <c r="Q1997" i="5" s="1"/>
  <c r="K2017" i="5"/>
  <c r="Q2017" i="5" s="1"/>
  <c r="K2037" i="5"/>
  <c r="Q2037" i="5" s="1"/>
  <c r="K2053" i="5"/>
  <c r="Q2053" i="5" s="1"/>
  <c r="K2077" i="5"/>
  <c r="K2097" i="5"/>
  <c r="K2117" i="5"/>
  <c r="Q2117" i="5" s="1"/>
  <c r="K2133" i="5"/>
  <c r="Q2133" i="5" s="1"/>
  <c r="K2153" i="5"/>
  <c r="Q2153" i="5" s="1"/>
  <c r="K2173" i="5"/>
  <c r="Q2173" i="5" s="1"/>
  <c r="K2189" i="5"/>
  <c r="Q2189" i="5" s="1"/>
  <c r="K2205" i="5"/>
  <c r="Q2205" i="5" s="1"/>
  <c r="K2229" i="5"/>
  <c r="Q2229" i="5" s="1"/>
  <c r="K2249" i="5"/>
  <c r="Q2249" i="5" s="1"/>
  <c r="K2265" i="5"/>
  <c r="Q2265" i="5" s="1"/>
  <c r="K2281" i="5"/>
  <c r="Q2281" i="5" s="1"/>
  <c r="K2305" i="5"/>
  <c r="Q2305" i="5" s="1"/>
  <c r="K2325" i="5"/>
  <c r="Q2325" i="5" s="1"/>
  <c r="K2341" i="5"/>
  <c r="Q2341" i="5" s="1"/>
  <c r="K2361" i="5"/>
  <c r="Q2361" i="5" s="1"/>
  <c r="K2377" i="5"/>
  <c r="Q2377" i="5" s="1"/>
  <c r="K2393" i="5"/>
  <c r="Q2393" i="5" s="1"/>
  <c r="K2417" i="5"/>
  <c r="Q2417" i="5" s="1"/>
  <c r="K2433" i="5"/>
  <c r="Q2433" i="5" s="1"/>
  <c r="K2457" i="5"/>
  <c r="Q2457" i="5" s="1"/>
  <c r="K2481" i="5"/>
  <c r="Q2481" i="5" s="1"/>
  <c r="K2501" i="5"/>
  <c r="Q2501" i="5" s="1"/>
  <c r="K2525" i="5"/>
  <c r="Q2525" i="5" s="1"/>
  <c r="K2541" i="5"/>
  <c r="Q2541" i="5" s="1"/>
  <c r="K2557" i="5"/>
  <c r="Q2557" i="5" s="1"/>
  <c r="K2577" i="5"/>
  <c r="Q2577" i="5" s="1"/>
  <c r="K2593" i="5"/>
  <c r="Q2593" i="5" s="1"/>
  <c r="K2609" i="5"/>
  <c r="Q2609" i="5" s="1"/>
  <c r="K2625" i="5"/>
  <c r="Q2625" i="5" s="1"/>
  <c r="K2645" i="5"/>
  <c r="Q2645" i="5" s="1"/>
  <c r="K2661" i="5"/>
  <c r="Q2661" i="5" s="1"/>
  <c r="K2677" i="5"/>
  <c r="Q2677" i="5" s="1"/>
  <c r="K2697" i="5"/>
  <c r="Q2697" i="5" s="1"/>
  <c r="K2721" i="5"/>
  <c r="Q2721" i="5" s="1"/>
  <c r="K2737" i="5"/>
  <c r="Q2737" i="5" s="1"/>
  <c r="K2753" i="5"/>
  <c r="Q2753" i="5" s="1"/>
  <c r="K2773" i="5"/>
  <c r="Q2773" i="5" s="1"/>
  <c r="K2793" i="5"/>
  <c r="Q2793" i="5" s="1"/>
  <c r="K2817" i="5"/>
  <c r="Q2817" i="5" s="1"/>
  <c r="K2837" i="5"/>
  <c r="Q2837" i="5" s="1"/>
  <c r="K2853" i="5"/>
  <c r="Q2853" i="5" s="1"/>
  <c r="K2873" i="5"/>
  <c r="Q2873" i="5" s="1"/>
  <c r="K2889" i="5"/>
  <c r="Q2889" i="5" s="1"/>
  <c r="K2909" i="5"/>
  <c r="Q2909" i="5" s="1"/>
  <c r="K2925" i="5"/>
  <c r="Q2925" i="5" s="1"/>
  <c r="K2941" i="5"/>
  <c r="Q2941" i="5" s="1"/>
  <c r="K2957" i="5"/>
  <c r="Q2957" i="5" s="1"/>
  <c r="K2985" i="5"/>
  <c r="Q2985" i="5" s="1"/>
  <c r="K3001" i="5"/>
  <c r="Q3001" i="5" s="1"/>
  <c r="K3021" i="5"/>
  <c r="Q3021" i="5" s="1"/>
  <c r="K3041" i="5"/>
  <c r="Q3041" i="5" s="1"/>
  <c r="K3057" i="5"/>
  <c r="Q3057" i="5" s="1"/>
  <c r="K3073" i="5"/>
  <c r="Q3073" i="5" s="1"/>
  <c r="K3089" i="5"/>
  <c r="Q3089" i="5" s="1"/>
  <c r="K3113" i="5"/>
  <c r="Q3113" i="5" s="1"/>
  <c r="K3129" i="5"/>
  <c r="Q3129" i="5" s="1"/>
  <c r="K3145" i="5"/>
  <c r="Q3145" i="5" s="1"/>
  <c r="K3161" i="5"/>
  <c r="Q3161" i="5" s="1"/>
  <c r="K3177" i="5"/>
  <c r="Q3177" i="5" s="1"/>
  <c r="K3197" i="5"/>
  <c r="Q3197" i="5" s="1"/>
  <c r="K3217" i="5"/>
  <c r="Q3217" i="5" s="1"/>
  <c r="K3233" i="5"/>
  <c r="Q3233" i="5" s="1"/>
  <c r="K3249" i="5"/>
  <c r="Q3249" i="5" s="1"/>
  <c r="K3269" i="5"/>
  <c r="Q3269" i="5" s="1"/>
  <c r="K3293" i="5"/>
  <c r="Q3293" i="5" s="1"/>
  <c r="K3309" i="5"/>
  <c r="Q3309" i="5" s="1"/>
  <c r="K3325" i="5"/>
  <c r="Q3325" i="5" s="1"/>
  <c r="K3349" i="5"/>
  <c r="Q3349" i="5" s="1"/>
  <c r="K3377" i="5"/>
  <c r="Q3377" i="5" s="1"/>
  <c r="K3401" i="5"/>
  <c r="Q3401" i="5" s="1"/>
  <c r="K3417" i="5"/>
  <c r="Q3417" i="5" s="1"/>
  <c r="K3433" i="5"/>
  <c r="Q3433" i="5" s="1"/>
  <c r="K3449" i="5"/>
  <c r="Q3449" i="5" s="1"/>
  <c r="K3469" i="5"/>
  <c r="Q3469" i="5" s="1"/>
  <c r="K3489" i="5"/>
  <c r="Q3489" i="5" s="1"/>
  <c r="K3505" i="5"/>
  <c r="Q3505" i="5" s="1"/>
  <c r="K3521" i="5"/>
  <c r="Q3521" i="5" s="1"/>
  <c r="K3537" i="5"/>
  <c r="Q3537" i="5" s="1"/>
  <c r="K3557" i="5"/>
  <c r="Q3557" i="5" s="1"/>
  <c r="K3573" i="5"/>
  <c r="Q3573" i="5" s="1"/>
  <c r="K3593" i="5"/>
  <c r="Q3593" i="5" s="1"/>
  <c r="K3613" i="5"/>
  <c r="Q3613" i="5" s="1"/>
  <c r="K3633" i="5"/>
  <c r="Q3633" i="5" s="1"/>
  <c r="K3649" i="5"/>
  <c r="Q3649" i="5" s="1"/>
  <c r="K3673" i="5"/>
  <c r="Q3673" i="5" s="1"/>
  <c r="K3701" i="5"/>
  <c r="Q3701" i="5" s="1"/>
  <c r="K3717" i="5"/>
  <c r="Q3717" i="5" s="1"/>
  <c r="K3733" i="5"/>
  <c r="Q3733" i="5" s="1"/>
  <c r="K3749" i="5"/>
  <c r="Q3749" i="5" s="1"/>
  <c r="K3769" i="5"/>
  <c r="Q3769" i="5" s="1"/>
  <c r="K3785" i="5"/>
  <c r="Q3785" i="5" s="1"/>
  <c r="K3801" i="5"/>
  <c r="Q3801" i="5" s="1"/>
  <c r="K3817" i="5"/>
  <c r="Q3817" i="5" s="1"/>
  <c r="K3841" i="5"/>
  <c r="Q3841" i="5" s="1"/>
  <c r="K3857" i="5"/>
  <c r="Q3857" i="5" s="1"/>
  <c r="K3873" i="5"/>
  <c r="Q3873" i="5" s="1"/>
  <c r="K3889" i="5"/>
  <c r="Q3889" i="5" s="1"/>
  <c r="K3909" i="5"/>
  <c r="Q3909" i="5" s="1"/>
  <c r="K3925" i="5"/>
  <c r="Q3925" i="5" s="1"/>
  <c r="K3945" i="5"/>
  <c r="Q3945" i="5" s="1"/>
  <c r="K3961" i="5"/>
  <c r="Q3961" i="5" s="1"/>
  <c r="K3985" i="5"/>
  <c r="Q3985" i="5" s="1"/>
  <c r="K4005" i="5"/>
  <c r="Q4005" i="5" s="1"/>
  <c r="K4021" i="5"/>
  <c r="Q4021" i="5" s="1"/>
  <c r="K4041" i="5"/>
  <c r="Q4041" i="5" s="1"/>
  <c r="K4061" i="5"/>
  <c r="Q4061" i="5" s="1"/>
  <c r="K4085" i="5"/>
  <c r="Q4085" i="5" s="1"/>
  <c r="K4105" i="5"/>
  <c r="Q4105" i="5" s="1"/>
  <c r="K4125" i="5"/>
  <c r="Q4125" i="5" s="1"/>
  <c r="K4145" i="5"/>
  <c r="Q4145" i="5" s="1"/>
  <c r="K4165" i="5"/>
  <c r="Q4165" i="5" s="1"/>
  <c r="K4181" i="5"/>
  <c r="Q4181" i="5" s="1"/>
  <c r="K4201" i="5"/>
  <c r="Q4201" i="5" s="1"/>
  <c r="K4217" i="5"/>
  <c r="Q4217" i="5" s="1"/>
  <c r="K4237" i="5"/>
  <c r="Q4237" i="5" s="1"/>
  <c r="K4257" i="5"/>
  <c r="Q4257" i="5" s="1"/>
  <c r="K4297" i="5"/>
  <c r="Q4297" i="5" s="1"/>
  <c r="K4317" i="5"/>
  <c r="Q4317" i="5" s="1"/>
  <c r="K4333" i="5"/>
  <c r="Q4333" i="5" s="1"/>
  <c r="K4349" i="5"/>
  <c r="Q4349" i="5" s="1"/>
  <c r="K4369" i="5"/>
  <c r="Q4369" i="5" s="1"/>
  <c r="K4389" i="5"/>
  <c r="Q4389" i="5" s="1"/>
  <c r="K4405" i="5"/>
  <c r="Q4405" i="5" s="1"/>
  <c r="K4421" i="5"/>
  <c r="Q4421" i="5" s="1"/>
  <c r="K4441" i="5"/>
  <c r="Q4441" i="5" s="1"/>
  <c r="K4461" i="5"/>
  <c r="Q4461" i="5" s="1"/>
  <c r="K4477" i="5"/>
  <c r="Q4477" i="5" s="1"/>
  <c r="K4493" i="5"/>
  <c r="Q4493" i="5" s="1"/>
  <c r="K4513" i="5"/>
  <c r="Q4513" i="5" s="1"/>
  <c r="K4533" i="5"/>
  <c r="Q4533" i="5" s="1"/>
  <c r="K4549" i="5"/>
  <c r="Q4549" i="5" s="1"/>
  <c r="K4565" i="5"/>
  <c r="Q4565" i="5" s="1"/>
  <c r="K4585" i="5"/>
  <c r="Q4585" i="5" s="1"/>
  <c r="K4605" i="5"/>
  <c r="Q4605" i="5" s="1"/>
  <c r="K4621" i="5"/>
  <c r="Q4621" i="5" s="1"/>
  <c r="K4641" i="5"/>
  <c r="Q4641" i="5" s="1"/>
  <c r="K4661" i="5"/>
  <c r="Q4661" i="5" s="1"/>
  <c r="K4681" i="5"/>
  <c r="Q4681" i="5" s="1"/>
  <c r="K4697" i="5"/>
  <c r="Q4697" i="5" s="1"/>
  <c r="K4713" i="5"/>
  <c r="Q4713" i="5" s="1"/>
  <c r="K4733" i="5"/>
  <c r="Q4733" i="5" s="1"/>
  <c r="K4753" i="5"/>
  <c r="Q4753" i="5" s="1"/>
  <c r="K4773" i="5"/>
  <c r="Q4773" i="5" s="1"/>
  <c r="K4789" i="5"/>
  <c r="Q4789" i="5" s="1"/>
  <c r="K4809" i="5"/>
  <c r="Q4809" i="5" s="1"/>
  <c r="K4829" i="5"/>
  <c r="Q4829" i="5" s="1"/>
  <c r="K4845" i="5"/>
  <c r="Q4845" i="5" s="1"/>
  <c r="K4865" i="5"/>
  <c r="Q4865" i="5" s="1"/>
  <c r="K4885" i="5"/>
  <c r="Q4885" i="5" s="1"/>
  <c r="K4909" i="5"/>
  <c r="Q4909" i="5" s="1"/>
  <c r="K4925" i="5"/>
  <c r="Q4925" i="5" s="1"/>
  <c r="K4941" i="5"/>
  <c r="Q4941" i="5" s="1"/>
  <c r="K4961" i="5"/>
  <c r="Q4961" i="5" s="1"/>
  <c r="K4981" i="5"/>
  <c r="Q4981" i="5" s="1"/>
  <c r="K4997" i="5"/>
  <c r="Q4997" i="5" s="1"/>
  <c r="K5021" i="5"/>
  <c r="Q5021" i="5" s="1"/>
  <c r="K5041" i="5"/>
  <c r="Q5041" i="5" s="1"/>
  <c r="K5065" i="5"/>
  <c r="Q5065" i="5" s="1"/>
  <c r="K5081" i="5"/>
  <c r="Q5081" i="5" s="1"/>
  <c r="K5097" i="5"/>
  <c r="Q5097" i="5" s="1"/>
  <c r="K5117" i="5"/>
  <c r="Q5117" i="5" s="1"/>
  <c r="K5133" i="5"/>
  <c r="Q5133" i="5" s="1"/>
  <c r="K5149" i="5"/>
  <c r="Q5149" i="5" s="1"/>
  <c r="K5177" i="5"/>
  <c r="Q5177" i="5" s="1"/>
  <c r="K5193" i="5"/>
  <c r="Q5193" i="5" s="1"/>
  <c r="K5209" i="5"/>
  <c r="Q5209" i="5" s="1"/>
  <c r="K5225" i="5"/>
  <c r="Q5225" i="5" s="1"/>
  <c r="K5249" i="5"/>
  <c r="Q5249" i="5" s="1"/>
  <c r="K5265" i="5"/>
  <c r="Q5265" i="5" s="1"/>
  <c r="K5289" i="5"/>
  <c r="Q5289" i="5" s="1"/>
  <c r="K5313" i="5"/>
  <c r="Q5313" i="5" s="1"/>
  <c r="K5333" i="5"/>
  <c r="Q5333" i="5" s="1"/>
  <c r="K5373" i="5"/>
  <c r="Q5373" i="5" s="1"/>
  <c r="K5389" i="5"/>
  <c r="Q5389" i="5" s="1"/>
  <c r="K5405" i="5"/>
  <c r="Q5405" i="5" s="1"/>
  <c r="K5425" i="5"/>
  <c r="Q5425" i="5" s="1"/>
  <c r="K5445" i="5"/>
  <c r="Q5445" i="5" s="1"/>
  <c r="K5465" i="5"/>
  <c r="Q5465" i="5" s="1"/>
  <c r="K5481" i="5"/>
  <c r="Q5481" i="5" s="1"/>
  <c r="K5501" i="5"/>
  <c r="Q5501" i="5" s="1"/>
  <c r="K5529" i="5"/>
  <c r="Q5529" i="5" s="1"/>
  <c r="K5545" i="5"/>
  <c r="Q5545" i="5" s="1"/>
  <c r="K5561" i="5"/>
  <c r="Q5561" i="5" s="1"/>
  <c r="K5577" i="5"/>
  <c r="Q5577" i="5" s="1"/>
  <c r="K5597" i="5"/>
  <c r="Q5597" i="5" s="1"/>
  <c r="K5613" i="5"/>
  <c r="Q5613" i="5" s="1"/>
  <c r="K5629" i="5"/>
  <c r="Q5629" i="5" s="1"/>
  <c r="K5649" i="5"/>
  <c r="Q5649" i="5" s="1"/>
  <c r="K5665" i="5"/>
  <c r="Q5665" i="5" s="1"/>
  <c r="K5685" i="5"/>
  <c r="Q5685" i="5" s="1"/>
  <c r="K5701" i="5"/>
  <c r="Q5701" i="5" s="1"/>
  <c r="K5721" i="5"/>
  <c r="Q5721" i="5" s="1"/>
  <c r="K5737" i="5"/>
  <c r="Q5737" i="5" s="1"/>
  <c r="K5753" i="5"/>
  <c r="Q5753" i="5" s="1"/>
  <c r="K5769" i="5"/>
  <c r="Q5769" i="5" s="1"/>
  <c r="K5785" i="5"/>
  <c r="Q5785" i="5" s="1"/>
  <c r="K5801" i="5"/>
  <c r="Q5801" i="5" s="1"/>
  <c r="K5817" i="5"/>
  <c r="Q5817" i="5" s="1"/>
  <c r="K5833" i="5"/>
  <c r="Q5833" i="5" s="1"/>
  <c r="K5853" i="5"/>
  <c r="Q5853" i="5" s="1"/>
  <c r="K5869" i="5"/>
  <c r="Q5869" i="5" s="1"/>
  <c r="K5889" i="5"/>
  <c r="Q5889" i="5" s="1"/>
  <c r="K5905" i="5"/>
  <c r="Q5905" i="5" s="1"/>
  <c r="K5925" i="5"/>
  <c r="Q5925" i="5" s="1"/>
  <c r="K5941" i="5"/>
  <c r="Q5941" i="5" s="1"/>
  <c r="K5961" i="5"/>
  <c r="Q5961" i="5" s="1"/>
  <c r="K5977" i="5"/>
  <c r="Q5977" i="5" s="1"/>
  <c r="K5993" i="5"/>
  <c r="Q5993" i="5" s="1"/>
  <c r="K6009" i="5"/>
  <c r="Q6009" i="5" s="1"/>
  <c r="K6029" i="5"/>
  <c r="Q6029" i="5" s="1"/>
  <c r="K6045" i="5"/>
  <c r="Q6045" i="5" s="1"/>
  <c r="K6061" i="5"/>
  <c r="Q6061" i="5" s="1"/>
  <c r="K6077" i="5"/>
  <c r="Q6077" i="5" s="1"/>
  <c r="K6093" i="5"/>
  <c r="Q6093" i="5" s="1"/>
  <c r="K6113" i="5"/>
  <c r="Q6113" i="5" s="1"/>
  <c r="K6129" i="5"/>
  <c r="Q6129" i="5" s="1"/>
  <c r="K6145" i="5"/>
  <c r="Q6145" i="5" s="1"/>
  <c r="K6161" i="5"/>
  <c r="Q6161" i="5" s="1"/>
  <c r="K6185" i="5"/>
  <c r="Q6185" i="5" s="1"/>
  <c r="K6209" i="5"/>
  <c r="Q6209" i="5" s="1"/>
  <c r="K6225" i="5"/>
  <c r="Q6225" i="5" s="1"/>
  <c r="K6245" i="5"/>
  <c r="Q6245" i="5" s="1"/>
  <c r="K6269" i="5"/>
  <c r="Q6269" i="5" s="1"/>
  <c r="K6285" i="5"/>
  <c r="Q6285" i="5" s="1"/>
  <c r="K6305" i="5"/>
  <c r="Q6305" i="5" s="1"/>
  <c r="K6325" i="5"/>
  <c r="Q6325" i="5" s="1"/>
  <c r="K6345" i="5"/>
  <c r="Q6345" i="5" s="1"/>
  <c r="K6361" i="5"/>
  <c r="Q6361" i="5" s="1"/>
  <c r="K6385" i="5"/>
  <c r="Q6385" i="5" s="1"/>
  <c r="K6401" i="5"/>
  <c r="Q6401" i="5" s="1"/>
  <c r="K6421" i="5"/>
  <c r="Q6421" i="5" s="1"/>
  <c r="K6449" i="5"/>
  <c r="Q6449" i="5" s="1"/>
  <c r="K6473" i="5"/>
  <c r="K6489" i="5"/>
  <c r="Q6489" i="5" s="1"/>
  <c r="K6513" i="5"/>
  <c r="Q6513" i="5" s="1"/>
  <c r="K6537" i="5"/>
  <c r="Q6537" i="5" s="1"/>
  <c r="K6553" i="5"/>
  <c r="Q6553" i="5" s="1"/>
  <c r="K6577" i="5"/>
  <c r="Q6577" i="5" s="1"/>
  <c r="K6597" i="5"/>
  <c r="Q6597" i="5" s="1"/>
  <c r="K6613" i="5"/>
  <c r="Q6613" i="5" s="1"/>
  <c r="K6629" i="5"/>
  <c r="Q6629" i="5" s="1"/>
  <c r="K6649" i="5"/>
  <c r="Q6649" i="5" s="1"/>
  <c r="K6669" i="5"/>
  <c r="Q6669" i="5" s="1"/>
  <c r="K6685" i="5"/>
  <c r="Q6685" i="5" s="1"/>
  <c r="K6705" i="5"/>
  <c r="Q6705" i="5" s="1"/>
  <c r="K6721" i="5"/>
  <c r="Q6721" i="5" s="1"/>
  <c r="K6741" i="5"/>
  <c r="Q6741" i="5" s="1"/>
  <c r="K6761" i="5"/>
  <c r="Q6761" i="5" s="1"/>
  <c r="K6777" i="5"/>
  <c r="Q6777" i="5" s="1"/>
  <c r="K6797" i="5"/>
  <c r="Q6797" i="5" s="1"/>
  <c r="K6817" i="5"/>
  <c r="Q6817" i="5" s="1"/>
  <c r="K6833" i="5"/>
  <c r="Q6833" i="5" s="1"/>
  <c r="K6853" i="5"/>
  <c r="Q6853" i="5" s="1"/>
  <c r="K6873" i="5"/>
  <c r="Q6873" i="5" s="1"/>
  <c r="K6889" i="5"/>
  <c r="Q6889" i="5" s="1"/>
  <c r="K6905" i="5"/>
  <c r="Q6905" i="5" s="1"/>
  <c r="K6921" i="5"/>
  <c r="Q6921" i="5" s="1"/>
  <c r="K6937" i="5"/>
  <c r="Q6937" i="5" s="1"/>
  <c r="K6953" i="5"/>
  <c r="Q6953" i="5" s="1"/>
  <c r="K6969" i="5"/>
  <c r="Q6969" i="5" s="1"/>
  <c r="K6985" i="5"/>
  <c r="Q6985" i="5" s="1"/>
  <c r="K7005" i="5"/>
  <c r="Q7005" i="5" s="1"/>
  <c r="K7025" i="5"/>
  <c r="Q7025" i="5" s="1"/>
  <c r="K7041" i="5"/>
  <c r="Q7041" i="5" s="1"/>
  <c r="K7057" i="5"/>
  <c r="Q7057" i="5" s="1"/>
  <c r="K7073" i="5"/>
  <c r="Q7073" i="5" s="1"/>
  <c r="K7093" i="5"/>
  <c r="Q7093" i="5" s="1"/>
  <c r="K7109" i="5"/>
  <c r="Q7109" i="5" s="1"/>
  <c r="K7125" i="5"/>
  <c r="Q7125" i="5" s="1"/>
  <c r="K7145" i="5"/>
  <c r="Q7145" i="5" s="1"/>
  <c r="K7165" i="5"/>
  <c r="Q7165" i="5" s="1"/>
  <c r="K7181" i="5"/>
  <c r="Q7181" i="5" s="1"/>
  <c r="K7197" i="5"/>
  <c r="Q7197" i="5" s="1"/>
  <c r="K7213" i="5"/>
  <c r="Q7213" i="5" s="1"/>
  <c r="K7233" i="5"/>
  <c r="Q7233" i="5" s="1"/>
  <c r="K7249" i="5"/>
  <c r="Q7249" i="5" s="1"/>
  <c r="K7265" i="5"/>
  <c r="Q7265" i="5" s="1"/>
  <c r="K7285" i="5"/>
  <c r="Q7285" i="5" s="1"/>
  <c r="K7301" i="5"/>
  <c r="Q7301" i="5" s="1"/>
  <c r="K7321" i="5"/>
  <c r="Q7321" i="5" s="1"/>
  <c r="K7341" i="5"/>
  <c r="Q7341" i="5" s="1"/>
  <c r="K7357" i="5"/>
  <c r="Q7357" i="5" s="1"/>
  <c r="K7373" i="5"/>
  <c r="Q7373" i="5" s="1"/>
  <c r="K7393" i="5"/>
  <c r="Q7393" i="5" s="1"/>
  <c r="K7409" i="5"/>
  <c r="Q7409" i="5" s="1"/>
  <c r="K7433" i="5"/>
  <c r="Q7433" i="5" s="1"/>
  <c r="K7449" i="5"/>
  <c r="Q7449" i="5" s="1"/>
  <c r="K7469" i="5"/>
  <c r="Q7469" i="5" s="1"/>
  <c r="K7485" i="5"/>
  <c r="Q7485" i="5" s="1"/>
  <c r="K7505" i="5"/>
  <c r="Q7505" i="5" s="1"/>
  <c r="K7525" i="5"/>
  <c r="Q7525" i="5" s="1"/>
  <c r="K7549" i="5"/>
  <c r="Q7549" i="5" s="1"/>
  <c r="K7573" i="5"/>
  <c r="Q7573" i="5" s="1"/>
  <c r="K7589" i="5"/>
  <c r="Q7589" i="5" s="1"/>
  <c r="K7609" i="5"/>
  <c r="Q7609" i="5" s="1"/>
  <c r="K7629" i="5"/>
  <c r="Q7629" i="5" s="1"/>
  <c r="K7649" i="5"/>
  <c r="Q7649" i="5" s="1"/>
  <c r="K7665" i="5"/>
  <c r="Q7665" i="5" s="1"/>
  <c r="K7681" i="5"/>
  <c r="Q7681" i="5" s="1"/>
  <c r="K7697" i="5"/>
  <c r="Q7697" i="5" s="1"/>
  <c r="K7717" i="5"/>
  <c r="Q7717" i="5" s="1"/>
  <c r="K7737" i="5"/>
  <c r="Q7737" i="5" s="1"/>
  <c r="K7753" i="5"/>
  <c r="Q7753" i="5" s="1"/>
  <c r="K7769" i="5"/>
  <c r="Q7769" i="5" s="1"/>
  <c r="K7785" i="5"/>
  <c r="Q7785" i="5" s="1"/>
  <c r="K7801" i="5"/>
  <c r="Q7801" i="5" s="1"/>
  <c r="K7817" i="5"/>
  <c r="Q7817" i="5" s="1"/>
  <c r="K7833" i="5"/>
  <c r="Q7833" i="5" s="1"/>
  <c r="K7849" i="5"/>
  <c r="Q7849" i="5" s="1"/>
  <c r="K7865" i="5"/>
  <c r="Q7865" i="5" s="1"/>
  <c r="K7885" i="5"/>
  <c r="Q7885" i="5" s="1"/>
  <c r="K7901" i="5"/>
  <c r="Q7901" i="5" s="1"/>
  <c r="K7921" i="5"/>
  <c r="Q7921" i="5" s="1"/>
  <c r="K7941" i="5"/>
  <c r="Q7941" i="5" s="1"/>
  <c r="K7957" i="5"/>
  <c r="Q7957" i="5" s="1"/>
  <c r="K7973" i="5"/>
  <c r="Q7973" i="5" s="1"/>
  <c r="K7990" i="5"/>
  <c r="Q7990" i="5" s="1"/>
  <c r="K8014" i="5"/>
  <c r="Q8014" i="5" s="1"/>
  <c r="K8038" i="5"/>
  <c r="Q8038" i="5" s="1"/>
  <c r="K8054" i="5"/>
  <c r="Q8054" i="5" s="1"/>
  <c r="K8070" i="5"/>
  <c r="Q8070" i="5" s="1"/>
  <c r="K8086" i="5"/>
  <c r="Q8086" i="5" s="1"/>
  <c r="K8106" i="5"/>
  <c r="Q8106" i="5" s="1"/>
  <c r="K8126" i="5"/>
  <c r="Q8126" i="5" s="1"/>
  <c r="K8146" i="5"/>
  <c r="Q8146" i="5" s="1"/>
  <c r="K8166" i="5"/>
  <c r="Q8166" i="5" s="1"/>
  <c r="K8190" i="5"/>
  <c r="Q8190" i="5" s="1"/>
  <c r="K6070" i="5"/>
  <c r="Q6070" i="5" s="1"/>
  <c r="K6094" i="5"/>
  <c r="Q6094" i="5" s="1"/>
  <c r="K6114" i="5"/>
  <c r="Q6114" i="5" s="1"/>
  <c r="K6130" i="5"/>
  <c r="Q6130" i="5" s="1"/>
  <c r="K6150" i="5"/>
  <c r="Q6150" i="5" s="1"/>
  <c r="K6166" i="5"/>
  <c r="Q6166" i="5" s="1"/>
  <c r="K6182" i="5"/>
  <c r="Q6182" i="5" s="1"/>
  <c r="K6198" i="5"/>
  <c r="Q6198" i="5" s="1"/>
  <c r="K6218" i="5"/>
  <c r="Q6218" i="5" s="1"/>
  <c r="K6234" i="5"/>
  <c r="Q6234" i="5" s="1"/>
  <c r="K6254" i="5"/>
  <c r="Q6254" i="5" s="1"/>
  <c r="K6270" i="5"/>
  <c r="Q6270" i="5" s="1"/>
  <c r="K6294" i="5"/>
  <c r="Q6294" i="5" s="1"/>
  <c r="K6310" i="5"/>
  <c r="Q6310" i="5" s="1"/>
  <c r="K6330" i="5"/>
  <c r="Q6330" i="5" s="1"/>
  <c r="K6346" i="5"/>
  <c r="Q6346" i="5" s="1"/>
  <c r="K6378" i="5"/>
  <c r="Q6378" i="5" s="1"/>
  <c r="K6394" i="5"/>
  <c r="Q6394" i="5" s="1"/>
  <c r="K6410" i="5"/>
  <c r="Q6410" i="5" s="1"/>
  <c r="K6426" i="5"/>
  <c r="Q6426" i="5" s="1"/>
  <c r="K6442" i="5"/>
  <c r="Q6442" i="5" s="1"/>
  <c r="K6458" i="5"/>
  <c r="Q6458" i="5" s="1"/>
  <c r="K6478" i="5"/>
  <c r="Q6478" i="5" s="1"/>
  <c r="K6498" i="5"/>
  <c r="Q6498" i="5" s="1"/>
  <c r="K6514" i="5"/>
  <c r="Q6514" i="5" s="1"/>
  <c r="K6534" i="5"/>
  <c r="Q6534" i="5" s="1"/>
  <c r="K6558" i="5"/>
  <c r="Q6558" i="5" s="1"/>
  <c r="K6582" i="5"/>
  <c r="Q6582" i="5" s="1"/>
  <c r="K6598" i="5"/>
  <c r="Q6598" i="5" s="1"/>
  <c r="K6614" i="5"/>
  <c r="Q6614" i="5" s="1"/>
  <c r="K6630" i="5"/>
  <c r="Q6630" i="5" s="1"/>
  <c r="K6650" i="5"/>
  <c r="Q6650" i="5" s="1"/>
  <c r="K6666" i="5"/>
  <c r="Q6666" i="5" s="1"/>
  <c r="K6686" i="5"/>
  <c r="Q6686" i="5" s="1"/>
  <c r="K6702" i="5"/>
  <c r="Q6702" i="5" s="1"/>
  <c r="K6730" i="5"/>
  <c r="Q6730" i="5" s="1"/>
  <c r="K6746" i="5"/>
  <c r="Q6746" i="5" s="1"/>
  <c r="K6766" i="5"/>
  <c r="Q6766" i="5" s="1"/>
  <c r="K6786" i="5"/>
  <c r="Q6786" i="5" s="1"/>
  <c r="K6806" i="5"/>
  <c r="Q6806" i="5" s="1"/>
  <c r="K6822" i="5"/>
  <c r="Q6822" i="5" s="1"/>
  <c r="K6842" i="5"/>
  <c r="Q6842" i="5" s="1"/>
  <c r="K6866" i="5"/>
  <c r="Q6866" i="5" s="1"/>
  <c r="K6882" i="5"/>
  <c r="Q6882" i="5" s="1"/>
  <c r="K6902" i="5"/>
  <c r="Q6902" i="5" s="1"/>
  <c r="K6922" i="5"/>
  <c r="Q6922" i="5" s="1"/>
  <c r="K6938" i="5"/>
  <c r="Q6938" i="5" s="1"/>
  <c r="K6962" i="5"/>
  <c r="Q6962" i="5" s="1"/>
  <c r="K6990" i="5"/>
  <c r="Q6990" i="5" s="1"/>
  <c r="K7014" i="5"/>
  <c r="Q7014" i="5" s="1"/>
  <c r="K7034" i="5"/>
  <c r="Q7034" i="5" s="1"/>
  <c r="K7054" i="5"/>
  <c r="Q7054" i="5" s="1"/>
  <c r="K7074" i="5"/>
  <c r="Q7074" i="5" s="1"/>
  <c r="K7090" i="5"/>
  <c r="Q7090" i="5" s="1"/>
  <c r="K7114" i="5"/>
  <c r="Q7114" i="5" s="1"/>
  <c r="K7130" i="5"/>
  <c r="Q7130" i="5" s="1"/>
  <c r="K7154" i="5"/>
  <c r="Q7154" i="5" s="1"/>
  <c r="K7174" i="5"/>
  <c r="Q7174" i="5" s="1"/>
  <c r="K7194" i="5"/>
  <c r="Q7194" i="5" s="1"/>
  <c r="K7222" i="5"/>
  <c r="Q7222" i="5" s="1"/>
  <c r="K7254" i="5"/>
  <c r="Q7254" i="5" s="1"/>
  <c r="K7278" i="5"/>
  <c r="Q7278" i="5" s="1"/>
  <c r="K7306" i="5"/>
  <c r="Q7306" i="5" s="1"/>
  <c r="K7334" i="5"/>
  <c r="Q7334" i="5" s="1"/>
  <c r="K7366" i="5"/>
  <c r="Q7366" i="5" s="1"/>
  <c r="K7390" i="5"/>
  <c r="Q7390" i="5" s="1"/>
  <c r="K7414" i="5"/>
  <c r="Q7414" i="5" s="1"/>
  <c r="K7446" i="5"/>
  <c r="Q7446" i="5" s="1"/>
  <c r="K7470" i="5"/>
  <c r="Q7470" i="5" s="1"/>
  <c r="K7498" i="5"/>
  <c r="Q7498" i="5" s="1"/>
  <c r="K7518" i="5"/>
  <c r="Q7518" i="5" s="1"/>
  <c r="K7546" i="5"/>
  <c r="Q7546" i="5" s="1"/>
  <c r="K7566" i="5"/>
  <c r="Q7566" i="5" s="1"/>
  <c r="K7594" i="5"/>
  <c r="Q7594" i="5" s="1"/>
  <c r="K7622" i="5"/>
  <c r="Q7622" i="5" s="1"/>
  <c r="K7642" i="5"/>
  <c r="Q7642" i="5" s="1"/>
  <c r="K7670" i="5"/>
  <c r="Q7670" i="5" s="1"/>
  <c r="K7694" i="5"/>
  <c r="Q7694" i="5" s="1"/>
  <c r="K7718" i="5"/>
  <c r="Q7718" i="5" s="1"/>
  <c r="K7738" i="5"/>
  <c r="Q7738" i="5" s="1"/>
  <c r="K7766" i="5"/>
  <c r="Q7766" i="5" s="1"/>
  <c r="K7802" i="5"/>
  <c r="Q7802" i="5" s="1"/>
  <c r="K7834" i="5"/>
  <c r="Q7834" i="5" s="1"/>
  <c r="K7862" i="5"/>
  <c r="Q7862" i="5" s="1"/>
  <c r="K7882" i="5"/>
  <c r="Q7882" i="5" s="1"/>
  <c r="K7910" i="5"/>
  <c r="Q7910" i="5" s="1"/>
  <c r="K7930" i="5"/>
  <c r="Q7930" i="5" s="1"/>
  <c r="K7962" i="5"/>
  <c r="Q7962" i="5" s="1"/>
  <c r="K7982" i="5"/>
  <c r="Q7982" i="5" s="1"/>
  <c r="K7995" i="5"/>
  <c r="Q7995" i="5" s="1"/>
  <c r="K8019" i="5"/>
  <c r="Q8019" i="5" s="1"/>
  <c r="K8043" i="5"/>
  <c r="Q8043" i="5" s="1"/>
  <c r="K8071" i="5"/>
  <c r="Q8071" i="5" s="1"/>
  <c r="K8099" i="5"/>
  <c r="Q8099" i="5" s="1"/>
  <c r="K8123" i="5"/>
  <c r="Q8123" i="5" s="1"/>
  <c r="K8147" i="5"/>
  <c r="Q8147" i="5" s="1"/>
  <c r="K8167" i="5"/>
  <c r="Q8167" i="5" s="1"/>
  <c r="K8187" i="5"/>
  <c r="Q8187" i="5" s="1"/>
  <c r="K16" i="5"/>
  <c r="Q16" i="5" s="1"/>
  <c r="K32" i="5"/>
  <c r="Q32" i="5" s="1"/>
  <c r="K56" i="5"/>
  <c r="Q56" i="5" s="1"/>
  <c r="K72" i="5"/>
  <c r="Q72" i="5" s="1"/>
  <c r="K88" i="5"/>
  <c r="Q88" i="5" s="1"/>
  <c r="K108" i="5"/>
  <c r="Q108" i="5" s="1"/>
  <c r="K132" i="5"/>
  <c r="Q132" i="5" s="1"/>
  <c r="K148" i="5"/>
  <c r="Q148" i="5" s="1"/>
  <c r="K164" i="5"/>
  <c r="Q164" i="5" s="1"/>
  <c r="K180" i="5"/>
  <c r="Q180" i="5" s="1"/>
  <c r="K204" i="5"/>
  <c r="Q204" i="5" s="1"/>
  <c r="K224" i="5"/>
  <c r="Q224" i="5" s="1"/>
  <c r="K240" i="5"/>
  <c r="Q240" i="5" s="1"/>
  <c r="K264" i="5"/>
  <c r="Q264" i="5" s="1"/>
  <c r="K280" i="5"/>
  <c r="Q280" i="5" s="1"/>
  <c r="K300" i="5"/>
  <c r="Q300" i="5" s="1"/>
  <c r="K316" i="5"/>
  <c r="Q316" i="5" s="1"/>
  <c r="K336" i="5"/>
  <c r="Q336" i="5" s="1"/>
  <c r="K352" i="5"/>
  <c r="Q352" i="5" s="1"/>
  <c r="K368" i="5"/>
  <c r="Q368" i="5" s="1"/>
  <c r="K384" i="5"/>
  <c r="Q384" i="5" s="1"/>
  <c r="K404" i="5"/>
  <c r="Q404" i="5" s="1"/>
  <c r="K420" i="5"/>
  <c r="Q420" i="5" s="1"/>
  <c r="K440" i="5"/>
  <c r="Q440" i="5" s="1"/>
  <c r="K476" i="5"/>
  <c r="Q476" i="5" s="1"/>
  <c r="K492" i="5"/>
  <c r="Q492" i="5" s="1"/>
  <c r="K512" i="5"/>
  <c r="Q512" i="5" s="1"/>
  <c r="K528" i="5"/>
  <c r="Q528" i="5" s="1"/>
  <c r="K544" i="5"/>
  <c r="Q544" i="5" s="1"/>
  <c r="K560" i="5"/>
  <c r="Q560" i="5" s="1"/>
  <c r="K580" i="5"/>
  <c r="Q580" i="5" s="1"/>
  <c r="K596" i="5"/>
  <c r="Q596" i="5" s="1"/>
  <c r="K612" i="5"/>
  <c r="Q612" i="5" s="1"/>
  <c r="K628" i="5"/>
  <c r="Q628" i="5" s="1"/>
  <c r="K644" i="5"/>
  <c r="Q644" i="5" s="1"/>
  <c r="K664" i="5"/>
  <c r="Q664" i="5" s="1"/>
  <c r="K680" i="5"/>
  <c r="Q680" i="5" s="1"/>
  <c r="K700" i="5"/>
  <c r="Q700" i="5" s="1"/>
  <c r="K716" i="5"/>
  <c r="Q716" i="5" s="1"/>
  <c r="K732" i="5"/>
  <c r="Q732" i="5" s="1"/>
  <c r="K748" i="5"/>
  <c r="Q748" i="5" s="1"/>
  <c r="K768" i="5"/>
  <c r="Q768" i="5" s="1"/>
  <c r="K788" i="5"/>
  <c r="Q788" i="5" s="1"/>
  <c r="K804" i="5"/>
  <c r="Q804" i="5" s="1"/>
  <c r="K832" i="5"/>
  <c r="Q832" i="5" s="1"/>
  <c r="K856" i="5"/>
  <c r="Q856" i="5" s="1"/>
  <c r="K880" i="5"/>
  <c r="Q880" i="5" s="1"/>
  <c r="K900" i="5"/>
  <c r="Q900" i="5" s="1"/>
  <c r="K920" i="5"/>
  <c r="Q920" i="5" s="1"/>
  <c r="K936" i="5"/>
  <c r="Q936" i="5" s="1"/>
  <c r="K960" i="5"/>
  <c r="Q960" i="5" s="1"/>
  <c r="K976" i="5"/>
  <c r="Q976" i="5" s="1"/>
  <c r="K992" i="5"/>
  <c r="Q992" i="5" s="1"/>
  <c r="K1008" i="5"/>
  <c r="Q1008" i="5" s="1"/>
  <c r="K1028" i="5"/>
  <c r="Q1028" i="5" s="1"/>
  <c r="K1044" i="5"/>
  <c r="Q1044" i="5" s="1"/>
  <c r="K1064" i="5"/>
  <c r="Q1064" i="5" s="1"/>
  <c r="K1080" i="5"/>
  <c r="Q1080" i="5" s="1"/>
  <c r="K1096" i="5"/>
  <c r="Q1096" i="5" s="1"/>
  <c r="K1120" i="5"/>
  <c r="Q1120" i="5" s="1"/>
  <c r="K1136" i="5"/>
  <c r="Q1136" i="5" s="1"/>
  <c r="K1152" i="5"/>
  <c r="Q1152" i="5" s="1"/>
  <c r="K1168" i="5"/>
  <c r="Q1168" i="5" s="1"/>
  <c r="K1184" i="5"/>
  <c r="Q1184" i="5" s="1"/>
  <c r="K1204" i="5"/>
  <c r="Q1204" i="5" s="1"/>
  <c r="K1224" i="5"/>
  <c r="Q1224" i="5" s="1"/>
  <c r="K1240" i="5"/>
  <c r="Q1240" i="5" s="1"/>
  <c r="K1268" i="5"/>
  <c r="Q1268" i="5" s="1"/>
  <c r="K1284" i="5"/>
  <c r="Q1284" i="5" s="1"/>
  <c r="K1308" i="5"/>
  <c r="Q1308" i="5" s="1"/>
  <c r="K1328" i="5"/>
  <c r="Q1328" i="5" s="1"/>
  <c r="K1344" i="5"/>
  <c r="Q1344" i="5" s="1"/>
  <c r="K1360" i="5"/>
  <c r="Q1360" i="5" s="1"/>
  <c r="K1388" i="5"/>
  <c r="Q1388" i="5" s="1"/>
  <c r="K1408" i="5"/>
  <c r="Q1408" i="5" s="1"/>
  <c r="K1424" i="5"/>
  <c r="Q1424" i="5" s="1"/>
  <c r="K1440" i="5"/>
  <c r="Q1440" i="5" s="1"/>
  <c r="K1456" i="5"/>
  <c r="Q1456" i="5" s="1"/>
  <c r="K1472" i="5"/>
  <c r="Q1472" i="5" s="1"/>
  <c r="K1488" i="5"/>
  <c r="Q1488" i="5" s="1"/>
  <c r="K1504" i="5"/>
  <c r="Q1504" i="5" s="1"/>
  <c r="K1520" i="5"/>
  <c r="Q1520" i="5" s="1"/>
  <c r="K1540" i="5"/>
  <c r="Q1540" i="5" s="1"/>
  <c r="K1560" i="5"/>
  <c r="Q1560" i="5" s="1"/>
  <c r="K1576" i="5"/>
  <c r="Q1576" i="5" s="1"/>
  <c r="K1592" i="5"/>
  <c r="Q1592" i="5" s="1"/>
  <c r="K1608" i="5"/>
  <c r="Q1608" i="5" s="1"/>
  <c r="K1624" i="5"/>
  <c r="Q1624" i="5" s="1"/>
  <c r="K1648" i="5"/>
  <c r="Q1648" i="5" s="1"/>
  <c r="K1664" i="5"/>
  <c r="Q1664" i="5" s="1"/>
  <c r="K1680" i="5"/>
  <c r="Q1680" i="5" s="1"/>
  <c r="K1708" i="5"/>
  <c r="Q1708" i="5" s="1"/>
  <c r="K1724" i="5"/>
  <c r="Q1724" i="5" s="1"/>
  <c r="K1740" i="5"/>
  <c r="Q1740" i="5" s="1"/>
  <c r="K1760" i="5"/>
  <c r="Q1760" i="5" s="1"/>
  <c r="K1780" i="5"/>
  <c r="Q1780" i="5" s="1"/>
  <c r="K1796" i="5"/>
  <c r="Q1796" i="5" s="1"/>
  <c r="K1820" i="5"/>
  <c r="Q1820" i="5" s="1"/>
  <c r="K1836" i="5"/>
  <c r="Q1836" i="5" s="1"/>
  <c r="K1856" i="5"/>
  <c r="Q1856" i="5" s="1"/>
  <c r="K1872" i="5"/>
  <c r="Q1872" i="5" s="1"/>
  <c r="K1888" i="5"/>
  <c r="Q1888" i="5" s="1"/>
  <c r="K1908" i="5"/>
  <c r="Q1908" i="5" s="1"/>
  <c r="K1940" i="5"/>
  <c r="Q1940" i="5" s="1"/>
  <c r="K1956" i="5"/>
  <c r="Q1956" i="5" s="1"/>
  <c r="K1972" i="5"/>
  <c r="Q1972" i="5" s="1"/>
  <c r="K1988" i="5"/>
  <c r="Q1988" i="5" s="1"/>
  <c r="K2004" i="5"/>
  <c r="Q2004" i="5" s="1"/>
  <c r="K2024" i="5"/>
  <c r="Q2024" i="5" s="1"/>
  <c r="K2040" i="5"/>
  <c r="Q2040" i="5" s="1"/>
  <c r="K2060" i="5"/>
  <c r="Q2060" i="5" s="1"/>
  <c r="K2076" i="5"/>
  <c r="K2092" i="5"/>
  <c r="K2112" i="5"/>
  <c r="Q2112" i="5" s="1"/>
  <c r="K2128" i="5"/>
  <c r="Q2128" i="5" s="1"/>
  <c r="K2148" i="5"/>
  <c r="Q2148" i="5" s="1"/>
  <c r="K2164" i="5"/>
  <c r="Q2164" i="5" s="1"/>
  <c r="K2188" i="5"/>
  <c r="Q2188" i="5" s="1"/>
  <c r="K2204" i="5"/>
  <c r="Q2204" i="5" s="1"/>
  <c r="K2220" i="5"/>
  <c r="Q2220" i="5" s="1"/>
  <c r="K2236" i="5"/>
  <c r="Q2236" i="5" s="1"/>
  <c r="K2252" i="5"/>
  <c r="Q2252" i="5" s="1"/>
  <c r="K2268" i="5"/>
  <c r="Q2268" i="5" s="1"/>
  <c r="K2288" i="5"/>
  <c r="Q2288" i="5" s="1"/>
  <c r="K2304" i="5"/>
  <c r="Q2304" i="5" s="1"/>
  <c r="K2328" i="5"/>
  <c r="Q2328" i="5" s="1"/>
  <c r="K2344" i="5"/>
  <c r="Q2344" i="5" s="1"/>
  <c r="K2360" i="5"/>
  <c r="Q2360" i="5" s="1"/>
  <c r="K2376" i="5"/>
  <c r="Q2376" i="5" s="1"/>
  <c r="K2396" i="5"/>
  <c r="Q2396" i="5" s="1"/>
  <c r="K2412" i="5"/>
  <c r="Q2412" i="5" s="1"/>
  <c r="K2432" i="5"/>
  <c r="Q2432" i="5" s="1"/>
  <c r="K2448" i="5"/>
  <c r="Q2448" i="5" s="1"/>
  <c r="K2464" i="5"/>
  <c r="Q2464" i="5" s="1"/>
  <c r="K2484" i="5"/>
  <c r="Q2484" i="5" s="1"/>
  <c r="K2500" i="5"/>
  <c r="Q2500" i="5" s="1"/>
  <c r="K2520" i="5"/>
  <c r="Q2520" i="5" s="1"/>
  <c r="K2544" i="5"/>
  <c r="Q2544" i="5" s="1"/>
  <c r="K2560" i="5"/>
  <c r="Q2560" i="5" s="1"/>
  <c r="K2576" i="5"/>
  <c r="Q2576" i="5" s="1"/>
  <c r="K2592" i="5"/>
  <c r="Q2592" i="5" s="1"/>
  <c r="K2612" i="5"/>
  <c r="Q2612" i="5" s="1"/>
  <c r="K2636" i="5"/>
  <c r="Q2636" i="5" s="1"/>
  <c r="K2656" i="5"/>
  <c r="Q2656" i="5" s="1"/>
  <c r="K2680" i="5"/>
  <c r="Q2680" i="5" s="1"/>
  <c r="K2700" i="5"/>
  <c r="Q2700" i="5" s="1"/>
  <c r="K2716" i="5"/>
  <c r="Q2716" i="5" s="1"/>
  <c r="K2736" i="5"/>
  <c r="Q2736" i="5" s="1"/>
  <c r="K2752" i="5"/>
  <c r="Q2752" i="5" s="1"/>
  <c r="K2772" i="5"/>
  <c r="Q2772" i="5" s="1"/>
  <c r="K2796" i="5"/>
  <c r="Q2796" i="5" s="1"/>
  <c r="K2812" i="5"/>
  <c r="Q2812" i="5" s="1"/>
  <c r="K2828" i="5"/>
  <c r="Q2828" i="5" s="1"/>
  <c r="K2848" i="5"/>
  <c r="Q2848" i="5" s="1"/>
  <c r="K2868" i="5"/>
  <c r="Q2868" i="5" s="1"/>
  <c r="K2884" i="5"/>
  <c r="Q2884" i="5" s="1"/>
  <c r="K2904" i="5"/>
  <c r="Q2904" i="5" s="1"/>
  <c r="K2936" i="5"/>
  <c r="Q2936" i="5" s="1"/>
  <c r="K2952" i="5"/>
  <c r="Q2952" i="5" s="1"/>
  <c r="K2972" i="5"/>
  <c r="Q2972" i="5" s="1"/>
  <c r="K2988" i="5"/>
  <c r="Q2988" i="5" s="1"/>
  <c r="K3008" i="5"/>
  <c r="Q3008" i="5" s="1"/>
  <c r="K3024" i="5"/>
  <c r="Q3024" i="5" s="1"/>
  <c r="K3048" i="5"/>
  <c r="Q3048" i="5" s="1"/>
  <c r="K3064" i="5"/>
  <c r="Q3064" i="5" s="1"/>
  <c r="K3084" i="5"/>
  <c r="Q3084" i="5" s="1"/>
  <c r="K3100" i="5"/>
  <c r="Q3100" i="5" s="1"/>
  <c r="K3116" i="5"/>
  <c r="Q3116" i="5" s="1"/>
  <c r="K3140" i="5"/>
  <c r="Q3140" i="5" s="1"/>
  <c r="K3156" i="5"/>
  <c r="Q3156" i="5" s="1"/>
  <c r="K3176" i="5"/>
  <c r="Q3176" i="5" s="1"/>
  <c r="K3192" i="5"/>
  <c r="Q3192" i="5" s="1"/>
  <c r="K3208" i="5"/>
  <c r="Q3208" i="5" s="1"/>
  <c r="K3240" i="5"/>
  <c r="Q3240" i="5" s="1"/>
  <c r="K3260" i="5"/>
  <c r="Q3260" i="5" s="1"/>
  <c r="K3280" i="5"/>
  <c r="Q3280" i="5" s="1"/>
  <c r="K3296" i="5"/>
  <c r="Q3296" i="5" s="1"/>
  <c r="K3316" i="5"/>
  <c r="Q3316" i="5" s="1"/>
  <c r="K3336" i="5"/>
  <c r="Q3336" i="5" s="1"/>
  <c r="K3356" i="5"/>
  <c r="Q3356" i="5" s="1"/>
  <c r="K3372" i="5"/>
  <c r="Q3372" i="5" s="1"/>
  <c r="K3388" i="5"/>
  <c r="Q3388" i="5" s="1"/>
  <c r="K3404" i="5"/>
  <c r="Q3404" i="5" s="1"/>
  <c r="K3424" i="5"/>
  <c r="Q3424" i="5" s="1"/>
  <c r="K3440" i="5"/>
  <c r="Q3440" i="5" s="1"/>
  <c r="K3472" i="5"/>
  <c r="Q3472" i="5" s="1"/>
  <c r="K3492" i="5"/>
  <c r="Q3492" i="5" s="1"/>
  <c r="K3520" i="5"/>
  <c r="Q3520" i="5" s="1"/>
  <c r="K3536" i="5"/>
  <c r="Q3536" i="5" s="1"/>
  <c r="K3560" i="5"/>
  <c r="Q3560" i="5" s="1"/>
  <c r="K3580" i="5"/>
  <c r="Q3580" i="5" s="1"/>
  <c r="K3600" i="5"/>
  <c r="Q3600" i="5" s="1"/>
  <c r="K3616" i="5"/>
  <c r="Q3616" i="5" s="1"/>
  <c r="K3632" i="5"/>
  <c r="Q3632" i="5" s="1"/>
  <c r="K3652" i="5"/>
  <c r="Q3652" i="5" s="1"/>
  <c r="K3668" i="5"/>
  <c r="Q3668" i="5" s="1"/>
  <c r="K3684" i="5"/>
  <c r="Q3684" i="5" s="1"/>
  <c r="K3704" i="5"/>
  <c r="Q3704" i="5" s="1"/>
  <c r="K3724" i="5"/>
  <c r="Q3724" i="5" s="1"/>
  <c r="K3744" i="5"/>
  <c r="Q3744" i="5" s="1"/>
  <c r="K3760" i="5"/>
  <c r="Q3760" i="5" s="1"/>
  <c r="K3780" i="5"/>
  <c r="Q3780" i="5" s="1"/>
  <c r="K3804" i="5"/>
  <c r="Q3804" i="5" s="1"/>
  <c r="K3820" i="5"/>
  <c r="Q3820" i="5" s="1"/>
  <c r="K3836" i="5"/>
  <c r="Q3836" i="5" s="1"/>
  <c r="K3856" i="5"/>
  <c r="Q3856" i="5" s="1"/>
  <c r="K3872" i="5"/>
  <c r="Q3872" i="5" s="1"/>
  <c r="K3888" i="5"/>
  <c r="Q3888" i="5" s="1"/>
  <c r="K3904" i="5"/>
  <c r="Q3904" i="5" s="1"/>
  <c r="K3928" i="5"/>
  <c r="Q3928" i="5" s="1"/>
  <c r="K3944" i="5"/>
  <c r="Q3944" i="5" s="1"/>
  <c r="K3964" i="5"/>
  <c r="Q3964" i="5" s="1"/>
  <c r="K3980" i="5"/>
  <c r="Q3980" i="5" s="1"/>
  <c r="K4000" i="5"/>
  <c r="Q4000" i="5" s="1"/>
  <c r="K4020" i="5"/>
  <c r="Q4020" i="5" s="1"/>
  <c r="K4040" i="5"/>
  <c r="Q4040" i="5" s="1"/>
  <c r="K4056" i="5"/>
  <c r="Q4056" i="5" s="1"/>
  <c r="K4072" i="5"/>
  <c r="Q4072" i="5" s="1"/>
  <c r="K4092" i="5"/>
  <c r="Q4092" i="5" s="1"/>
  <c r="K4108" i="5"/>
  <c r="Q4108" i="5" s="1"/>
  <c r="K4124" i="5"/>
  <c r="Q4124" i="5" s="1"/>
  <c r="K4148" i="5"/>
  <c r="Q4148" i="5" s="1"/>
  <c r="K4164" i="5"/>
  <c r="Q4164" i="5" s="1"/>
  <c r="K4180" i="5"/>
  <c r="Q4180" i="5" s="1"/>
  <c r="K4196" i="5"/>
  <c r="Q4196" i="5" s="1"/>
  <c r="K4220" i="5"/>
  <c r="Q4220" i="5" s="1"/>
  <c r="K4236" i="5"/>
  <c r="Q4236" i="5" s="1"/>
  <c r="K4256" i="5"/>
  <c r="Q4256" i="5" s="1"/>
  <c r="K4272" i="5"/>
  <c r="Q4272" i="5" s="1"/>
  <c r="K4292" i="5"/>
  <c r="Q4292" i="5" s="1"/>
  <c r="K4308" i="5"/>
  <c r="Q4308" i="5" s="1"/>
  <c r="K4336" i="5"/>
  <c r="Q4336" i="5" s="1"/>
  <c r="K4356" i="5"/>
  <c r="Q4356" i="5" s="1"/>
  <c r="K4376" i="5"/>
  <c r="Q4376" i="5" s="1"/>
  <c r="K4392" i="5"/>
  <c r="Q4392" i="5" s="1"/>
  <c r="K4408" i="5"/>
  <c r="Q4408" i="5" s="1"/>
  <c r="K4424" i="5"/>
  <c r="Q4424" i="5" s="1"/>
  <c r="K4440" i="5"/>
  <c r="Q4440" i="5" s="1"/>
  <c r="K4456" i="5"/>
  <c r="Q4456" i="5" s="1"/>
  <c r="K4472" i="5"/>
  <c r="Q4472" i="5" s="1"/>
  <c r="K4492" i="5"/>
  <c r="Q4492" i="5" s="1"/>
  <c r="K4508" i="5"/>
  <c r="Q4508" i="5" s="1"/>
  <c r="K4524" i="5"/>
  <c r="Q4524" i="5" s="1"/>
  <c r="K4540" i="5"/>
  <c r="Q4540" i="5" s="1"/>
  <c r="K4564" i="5"/>
  <c r="Q4564" i="5" s="1"/>
  <c r="K4580" i="5"/>
  <c r="Q4580" i="5" s="1"/>
  <c r="K4596" i="5"/>
  <c r="Q4596" i="5" s="1"/>
  <c r="K4612" i="5"/>
  <c r="Q4612" i="5" s="1"/>
  <c r="K4628" i="5"/>
  <c r="Q4628" i="5" s="1"/>
  <c r="K4644" i="5"/>
  <c r="Q4644" i="5" s="1"/>
  <c r="K4660" i="5"/>
  <c r="Q4660" i="5" s="1"/>
  <c r="K4676" i="5"/>
  <c r="Q4676" i="5" s="1"/>
  <c r="K4692" i="5"/>
  <c r="Q4692" i="5" s="1"/>
  <c r="K4708" i="5"/>
  <c r="Q4708" i="5" s="1"/>
  <c r="K4728" i="5"/>
  <c r="Q4728" i="5" s="1"/>
  <c r="K4744" i="5"/>
  <c r="Q4744" i="5" s="1"/>
  <c r="K4760" i="5"/>
  <c r="Q4760" i="5" s="1"/>
  <c r="K4780" i="5"/>
  <c r="Q4780" i="5" s="1"/>
  <c r="K4796" i="5"/>
  <c r="Q4796" i="5" s="1"/>
  <c r="K4812" i="5"/>
  <c r="Q4812" i="5" s="1"/>
  <c r="K4832" i="5"/>
  <c r="Q4832" i="5" s="1"/>
  <c r="K4848" i="5"/>
  <c r="Q4848" i="5" s="1"/>
  <c r="K4864" i="5"/>
  <c r="Q4864" i="5" s="1"/>
  <c r="K4884" i="5"/>
  <c r="Q4884" i="5" s="1"/>
  <c r="K4904" i="5"/>
  <c r="Q4904" i="5" s="1"/>
  <c r="K4920" i="5"/>
  <c r="Q4920" i="5" s="1"/>
  <c r="K4940" i="5"/>
  <c r="Q4940" i="5" s="1"/>
  <c r="K4956" i="5"/>
  <c r="Q4956" i="5" s="1"/>
  <c r="K4980" i="5"/>
  <c r="Q4980" i="5" s="1"/>
  <c r="K4996" i="5"/>
  <c r="Q4996" i="5" s="1"/>
  <c r="K5012" i="5"/>
  <c r="Q5012" i="5" s="1"/>
  <c r="K5032" i="5"/>
  <c r="Q5032" i="5" s="1"/>
  <c r="K5052" i="5"/>
  <c r="Q5052" i="5" s="1"/>
  <c r="K5076" i="5"/>
  <c r="Q5076" i="5" s="1"/>
  <c r="K5096" i="5"/>
  <c r="Q5096" i="5" s="1"/>
  <c r="K5116" i="5"/>
  <c r="Q5116" i="5" s="1"/>
  <c r="K5132" i="5"/>
  <c r="Q5132" i="5" s="1"/>
  <c r="K5148" i="5"/>
  <c r="Q5148" i="5" s="1"/>
  <c r="K5168" i="5"/>
  <c r="Q5168" i="5" s="1"/>
  <c r="K5188" i="5"/>
  <c r="Q5188" i="5" s="1"/>
  <c r="K5208" i="5"/>
  <c r="Q5208" i="5" s="1"/>
  <c r="K5232" i="5"/>
  <c r="Q5232" i="5" s="1"/>
  <c r="K5248" i="5"/>
  <c r="Q5248" i="5" s="1"/>
  <c r="K5268" i="5"/>
  <c r="Q5268" i="5" s="1"/>
  <c r="K5288" i="5"/>
  <c r="Q5288" i="5" s="1"/>
  <c r="K5316" i="5"/>
  <c r="Q5316" i="5" s="1"/>
  <c r="K5332" i="5"/>
  <c r="Q5332" i="5" s="1"/>
  <c r="K5352" i="5"/>
  <c r="Q5352" i="5" s="1"/>
  <c r="K5368" i="5"/>
  <c r="Q5368" i="5" s="1"/>
  <c r="K5384" i="5"/>
  <c r="Q5384" i="5" s="1"/>
  <c r="K5404" i="5"/>
  <c r="Q5404" i="5" s="1"/>
  <c r="K5424" i="5"/>
  <c r="Q5424" i="5" s="1"/>
  <c r="K5444" i="5"/>
  <c r="Q5444" i="5" s="1"/>
  <c r="K5468" i="5"/>
  <c r="Q5468" i="5" s="1"/>
  <c r="K5492" i="5"/>
  <c r="Q5492" i="5" s="1"/>
  <c r="K5512" i="5"/>
  <c r="Q5512" i="5" s="1"/>
  <c r="K5528" i="5"/>
  <c r="Q5528" i="5" s="1"/>
  <c r="K5556" i="5"/>
  <c r="Q5556" i="5" s="1"/>
  <c r="K5576" i="5"/>
  <c r="Q5576" i="5" s="1"/>
  <c r="K5592" i="5"/>
  <c r="Q5592" i="5" s="1"/>
  <c r="K5612" i="5"/>
  <c r="Q5612" i="5" s="1"/>
  <c r="K5628" i="5"/>
  <c r="Q5628" i="5" s="1"/>
  <c r="K5644" i="5"/>
  <c r="Q5644" i="5" s="1"/>
  <c r="K5672" i="5"/>
  <c r="Q5672" i="5" s="1"/>
  <c r="K5688" i="5"/>
  <c r="Q5688" i="5" s="1"/>
  <c r="K5708" i="5"/>
  <c r="Q5708" i="5" s="1"/>
  <c r="K5740" i="5"/>
  <c r="Q5740" i="5" s="1"/>
  <c r="K5764" i="5"/>
  <c r="Q5764" i="5" s="1"/>
  <c r="K5784" i="5"/>
  <c r="Q5784" i="5" s="1"/>
  <c r="K5804" i="5"/>
  <c r="Q5804" i="5" s="1"/>
  <c r="K5820" i="5"/>
  <c r="Q5820" i="5" s="1"/>
  <c r="K5840" i="5"/>
  <c r="Q5840" i="5" s="1"/>
  <c r="K5864" i="5"/>
  <c r="Q5864" i="5" s="1"/>
  <c r="K5884" i="5"/>
  <c r="Q5884" i="5" s="1"/>
  <c r="K5900" i="5"/>
  <c r="Q5900" i="5" s="1"/>
  <c r="K5920" i="5"/>
  <c r="Q5920" i="5" s="1"/>
  <c r="K5944" i="5"/>
  <c r="Q5944" i="5" s="1"/>
  <c r="K5960" i="5"/>
  <c r="Q5960" i="5" s="1"/>
  <c r="K5984" i="5"/>
  <c r="Q5984" i="5" s="1"/>
  <c r="K6004" i="5"/>
  <c r="Q6004" i="5" s="1"/>
  <c r="K6020" i="5"/>
  <c r="Q6020" i="5" s="1"/>
  <c r="K6036" i="5"/>
  <c r="Q6036" i="5" s="1"/>
  <c r="K6068" i="5"/>
  <c r="Q6068" i="5" s="1"/>
  <c r="K6084" i="5"/>
  <c r="Q6084" i="5" s="1"/>
  <c r="K6100" i="5"/>
  <c r="Q6100" i="5" s="1"/>
  <c r="K6120" i="5"/>
  <c r="Q6120" i="5" s="1"/>
  <c r="K6140" i="5"/>
  <c r="Q6140" i="5" s="1"/>
  <c r="K6160" i="5"/>
  <c r="Q6160" i="5" s="1"/>
  <c r="K6176" i="5"/>
  <c r="Q6176" i="5" s="1"/>
  <c r="K6208" i="5"/>
  <c r="Q6208" i="5" s="1"/>
  <c r="K6228" i="5"/>
  <c r="Q6228" i="5" s="1"/>
  <c r="K6252" i="5"/>
  <c r="Q6252" i="5" s="1"/>
  <c r="K6272" i="5"/>
  <c r="Q6272" i="5" s="1"/>
  <c r="K2167" i="5"/>
  <c r="Q2167" i="5" s="1"/>
  <c r="K2759" i="5"/>
  <c r="Q2759" i="5" s="1"/>
  <c r="K2779" i="5"/>
  <c r="Q2779" i="5" s="1"/>
  <c r="K2799" i="5"/>
  <c r="Q2799" i="5" s="1"/>
  <c r="K2819" i="5"/>
  <c r="Q2819" i="5" s="1"/>
  <c r="K2835" i="5"/>
  <c r="Q2835" i="5" s="1"/>
  <c r="K2859" i="5"/>
  <c r="Q2859" i="5" s="1"/>
  <c r="K2875" i="5"/>
  <c r="Q2875" i="5" s="1"/>
  <c r="K2891" i="5"/>
  <c r="Q2891" i="5" s="1"/>
  <c r="K2907" i="5"/>
  <c r="Q2907" i="5" s="1"/>
  <c r="K2923" i="5"/>
  <c r="Q2923" i="5" s="1"/>
  <c r="K2939" i="5"/>
  <c r="Q2939" i="5" s="1"/>
  <c r="K2959" i="5"/>
  <c r="Q2959" i="5" s="1"/>
  <c r="K2975" i="5"/>
  <c r="Q2975" i="5" s="1"/>
  <c r="K2991" i="5"/>
  <c r="Q2991" i="5" s="1"/>
  <c r="K3011" i="5"/>
  <c r="Q3011" i="5" s="1"/>
  <c r="K3031" i="5"/>
  <c r="Q3031" i="5" s="1"/>
  <c r="K3047" i="5"/>
  <c r="Q3047" i="5" s="1"/>
  <c r="K3067" i="5"/>
  <c r="Q3067" i="5" s="1"/>
  <c r="K3083" i="5"/>
  <c r="Q3083" i="5" s="1"/>
  <c r="K3099" i="5"/>
  <c r="Q3099" i="5" s="1"/>
  <c r="K3115" i="5"/>
  <c r="Q3115" i="5" s="1"/>
  <c r="K3131" i="5"/>
  <c r="Q3131" i="5" s="1"/>
  <c r="K3147" i="5"/>
  <c r="Q3147" i="5" s="1"/>
  <c r="K3163" i="5"/>
  <c r="Q3163" i="5" s="1"/>
  <c r="K3179" i="5"/>
  <c r="Q3179" i="5" s="1"/>
  <c r="K3199" i="5"/>
  <c r="Q3199" i="5" s="1"/>
  <c r="K3227" i="5"/>
  <c r="Q3227" i="5" s="1"/>
  <c r="K3247" i="5"/>
  <c r="Q3247" i="5" s="1"/>
  <c r="K3267" i="5"/>
  <c r="Q3267" i="5" s="1"/>
  <c r="K3287" i="5"/>
  <c r="Q3287" i="5" s="1"/>
  <c r="K3307" i="5"/>
  <c r="Q3307" i="5" s="1"/>
  <c r="K3327" i="5"/>
  <c r="Q3327" i="5" s="1"/>
  <c r="K3347" i="5"/>
  <c r="Q3347" i="5" s="1"/>
  <c r="K3367" i="5"/>
  <c r="Q3367" i="5" s="1"/>
  <c r="K3383" i="5"/>
  <c r="Q3383" i="5" s="1"/>
  <c r="K3403" i="5"/>
  <c r="Q3403" i="5" s="1"/>
  <c r="K3419" i="5"/>
  <c r="Q3419" i="5" s="1"/>
  <c r="K3439" i="5"/>
  <c r="Q3439" i="5" s="1"/>
  <c r="K3459" i="5"/>
  <c r="Q3459" i="5" s="1"/>
  <c r="K3479" i="5"/>
  <c r="Q3479" i="5" s="1"/>
  <c r="K3495" i="5"/>
  <c r="Q3495" i="5" s="1"/>
  <c r="K3511" i="5"/>
  <c r="Q3511" i="5" s="1"/>
  <c r="K3527" i="5"/>
  <c r="Q3527" i="5" s="1"/>
  <c r="K3543" i="5"/>
  <c r="Q3543" i="5" s="1"/>
  <c r="K3559" i="5"/>
  <c r="Q3559" i="5" s="1"/>
  <c r="K3583" i="5"/>
  <c r="Q3583" i="5" s="1"/>
  <c r="K3599" i="5"/>
  <c r="Q3599" i="5" s="1"/>
  <c r="K3623" i="5"/>
  <c r="Q3623" i="5" s="1"/>
  <c r="K3643" i="5"/>
  <c r="Q3643" i="5" s="1"/>
  <c r="K3659" i="5"/>
  <c r="Q3659" i="5" s="1"/>
  <c r="K3679" i="5"/>
  <c r="Q3679" i="5" s="1"/>
  <c r="K3695" i="5"/>
  <c r="Q3695" i="5" s="1"/>
  <c r="K3715" i="5"/>
  <c r="Q3715" i="5" s="1"/>
  <c r="K3735" i="5"/>
  <c r="Q3735" i="5" s="1"/>
  <c r="K3755" i="5"/>
  <c r="Q3755" i="5" s="1"/>
  <c r="K3771" i="5"/>
  <c r="Q3771" i="5" s="1"/>
  <c r="K3791" i="5"/>
  <c r="Q3791" i="5" s="1"/>
  <c r="K3807" i="5"/>
  <c r="Q3807" i="5" s="1"/>
  <c r="K3827" i="5"/>
  <c r="Q3827" i="5" s="1"/>
  <c r="K3843" i="5"/>
  <c r="Q3843" i="5" s="1"/>
  <c r="K3859" i="5"/>
  <c r="Q3859" i="5" s="1"/>
  <c r="K3879" i="5"/>
  <c r="Q3879" i="5" s="1"/>
  <c r="K3899" i="5"/>
  <c r="Q3899" i="5" s="1"/>
  <c r="K3919" i="5"/>
  <c r="Q3919" i="5" s="1"/>
  <c r="K3935" i="5"/>
  <c r="Q3935" i="5" s="1"/>
  <c r="K3951" i="5"/>
  <c r="Q3951" i="5" s="1"/>
  <c r="K3967" i="5"/>
  <c r="Q3967" i="5" s="1"/>
  <c r="K3983" i="5"/>
  <c r="Q3983" i="5" s="1"/>
  <c r="K3999" i="5"/>
  <c r="Q3999" i="5" s="1"/>
  <c r="K4019" i="5"/>
  <c r="Q4019" i="5" s="1"/>
  <c r="K4043" i="5"/>
  <c r="Q4043" i="5" s="1"/>
  <c r="K4059" i="5"/>
  <c r="Q4059" i="5" s="1"/>
  <c r="K4075" i="5"/>
  <c r="Q4075" i="5" s="1"/>
  <c r="K4095" i="5"/>
  <c r="Q4095" i="5" s="1"/>
  <c r="K4115" i="5"/>
  <c r="Q4115" i="5" s="1"/>
  <c r="K4135" i="5"/>
  <c r="Q4135" i="5" s="1"/>
  <c r="K4151" i="5"/>
  <c r="Q4151" i="5" s="1"/>
  <c r="K4167" i="5"/>
  <c r="Q4167" i="5" s="1"/>
  <c r="K4187" i="5"/>
  <c r="Q4187" i="5" s="1"/>
  <c r="K4211" i="5"/>
  <c r="Q4211" i="5" s="1"/>
  <c r="K4227" i="5"/>
  <c r="Q4227" i="5" s="1"/>
  <c r="K4243" i="5"/>
  <c r="Q4243" i="5" s="1"/>
  <c r="K4259" i="5"/>
  <c r="Q4259" i="5" s="1"/>
  <c r="K4279" i="5"/>
  <c r="Q4279" i="5" s="1"/>
  <c r="K4295" i="5"/>
  <c r="Q4295" i="5" s="1"/>
  <c r="K4319" i="5"/>
  <c r="Q4319" i="5" s="1"/>
  <c r="K4335" i="5"/>
  <c r="Q4335" i="5" s="1"/>
  <c r="K4351" i="5"/>
  <c r="Q4351" i="5" s="1"/>
  <c r="K4371" i="5"/>
  <c r="Q4371" i="5" s="1"/>
  <c r="K4403" i="5"/>
  <c r="Q4403" i="5" s="1"/>
  <c r="K4427" i="5"/>
  <c r="Q4427" i="5" s="1"/>
  <c r="K4447" i="5"/>
  <c r="Q4447" i="5" s="1"/>
  <c r="K4467" i="5"/>
  <c r="Q4467" i="5" s="1"/>
  <c r="K4483" i="5"/>
  <c r="Q4483" i="5" s="1"/>
  <c r="K4503" i="5"/>
  <c r="Q4503" i="5" s="1"/>
  <c r="K4523" i="5"/>
  <c r="Q4523" i="5" s="1"/>
  <c r="K4543" i="5"/>
  <c r="Q4543" i="5" s="1"/>
  <c r="K4563" i="5"/>
  <c r="Q4563" i="5" s="1"/>
  <c r="K4583" i="5"/>
  <c r="Q4583" i="5" s="1"/>
  <c r="K4603" i="5"/>
  <c r="Q4603" i="5" s="1"/>
  <c r="K4635" i="5"/>
  <c r="Q4635" i="5" s="1"/>
  <c r="K4651" i="5"/>
  <c r="Q4651" i="5" s="1"/>
  <c r="K4675" i="5"/>
  <c r="Q4675" i="5" s="1"/>
  <c r="K4691" i="5"/>
  <c r="Q4691" i="5" s="1"/>
  <c r="K4707" i="5"/>
  <c r="Q4707" i="5" s="1"/>
  <c r="K4727" i="5"/>
  <c r="Q4727" i="5" s="1"/>
  <c r="K4743" i="5"/>
  <c r="Q4743" i="5" s="1"/>
  <c r="K4763" i="5"/>
  <c r="Q4763" i="5" s="1"/>
  <c r="K4779" i="5"/>
  <c r="Q4779" i="5" s="1"/>
  <c r="K4795" i="5"/>
  <c r="Q4795" i="5" s="1"/>
  <c r="K4811" i="5"/>
  <c r="Q4811" i="5" s="1"/>
  <c r="K4831" i="5"/>
  <c r="Q4831" i="5" s="1"/>
  <c r="K4851" i="5"/>
  <c r="Q4851" i="5" s="1"/>
  <c r="K4871" i="5"/>
  <c r="Q4871" i="5" s="1"/>
  <c r="K4887" i="5"/>
  <c r="Q4887" i="5" s="1"/>
  <c r="K4907" i="5"/>
  <c r="Q4907" i="5" s="1"/>
  <c r="K4923" i="5"/>
  <c r="Q4923" i="5" s="1"/>
  <c r="K4947" i="5"/>
  <c r="Q4947" i="5" s="1"/>
  <c r="K4963" i="5"/>
  <c r="Q4963" i="5" s="1"/>
  <c r="K4979" i="5"/>
  <c r="Q4979" i="5" s="1"/>
  <c r="K4999" i="5"/>
  <c r="Q4999" i="5" s="1"/>
  <c r="K5019" i="5"/>
  <c r="Q5019" i="5" s="1"/>
  <c r="K5047" i="5"/>
  <c r="Q5047" i="5" s="1"/>
  <c r="K5063" i="5"/>
  <c r="Q5063" i="5" s="1"/>
  <c r="K5083" i="5"/>
  <c r="Q5083" i="5" s="1"/>
  <c r="K5103" i="5"/>
  <c r="Q5103" i="5" s="1"/>
  <c r="K5119" i="5"/>
  <c r="Q5119" i="5" s="1"/>
  <c r="K5139" i="5"/>
  <c r="Q5139" i="5" s="1"/>
  <c r="K5155" i="5"/>
  <c r="Q5155" i="5" s="1"/>
  <c r="K5171" i="5"/>
  <c r="Q5171" i="5" s="1"/>
  <c r="K5195" i="5"/>
  <c r="Q5195" i="5" s="1"/>
  <c r="K5211" i="5"/>
  <c r="Q5211" i="5" s="1"/>
  <c r="K5235" i="5"/>
  <c r="Q5235" i="5" s="1"/>
  <c r="K5251" i="5"/>
  <c r="Q5251" i="5" s="1"/>
  <c r="K5271" i="5"/>
  <c r="Q5271" i="5" s="1"/>
  <c r="K5287" i="5"/>
  <c r="Q5287" i="5" s="1"/>
  <c r="K5303" i="5"/>
  <c r="Q5303" i="5" s="1"/>
  <c r="K5319" i="5"/>
  <c r="Q5319" i="5" s="1"/>
  <c r="K5343" i="5"/>
  <c r="Q5343" i="5" s="1"/>
  <c r="K5359" i="5"/>
  <c r="Q5359" i="5" s="1"/>
  <c r="K5375" i="5"/>
  <c r="Q5375" i="5" s="1"/>
  <c r="K5399" i="5"/>
  <c r="Q5399" i="5" s="1"/>
  <c r="K5419" i="5"/>
  <c r="Q5419" i="5" s="1"/>
  <c r="K5435" i="5"/>
  <c r="Q5435" i="5" s="1"/>
  <c r="K5463" i="5"/>
  <c r="Q5463" i="5" s="1"/>
  <c r="K5487" i="5"/>
  <c r="Q5487" i="5" s="1"/>
  <c r="K5507" i="5"/>
  <c r="Q5507" i="5" s="1"/>
  <c r="K5523" i="5"/>
  <c r="Q5523" i="5" s="1"/>
  <c r="K5559" i="5"/>
  <c r="Q5559" i="5" s="1"/>
  <c r="K5579" i="5"/>
  <c r="Q5579" i="5" s="1"/>
  <c r="K5599" i="5"/>
  <c r="Q5599" i="5" s="1"/>
  <c r="K5623" i="5"/>
  <c r="Q5623" i="5" s="1"/>
  <c r="K5639" i="5"/>
  <c r="Q5639" i="5" s="1"/>
  <c r="K5655" i="5"/>
  <c r="Q5655" i="5" s="1"/>
  <c r="K5675" i="5"/>
  <c r="Q5675" i="5" s="1"/>
  <c r="K5699" i="5"/>
  <c r="Q5699" i="5" s="1"/>
  <c r="K5719" i="5"/>
  <c r="Q5719" i="5" s="1"/>
  <c r="K5739" i="5"/>
  <c r="Q5739" i="5" s="1"/>
  <c r="K5755" i="5"/>
  <c r="Q5755" i="5" s="1"/>
  <c r="K5775" i="5"/>
  <c r="Q5775" i="5" s="1"/>
  <c r="K5815" i="5"/>
  <c r="Q5815" i="5" s="1"/>
  <c r="K5831" i="5"/>
  <c r="Q5831" i="5" s="1"/>
  <c r="K5847" i="5"/>
  <c r="Q5847" i="5" s="1"/>
  <c r="K5871" i="5"/>
  <c r="Q5871" i="5" s="1"/>
  <c r="K5891" i="5"/>
  <c r="Q5891" i="5" s="1"/>
  <c r="K5911" i="5"/>
  <c r="Q5911" i="5" s="1"/>
  <c r="K5927" i="5"/>
  <c r="Q5927" i="5" s="1"/>
  <c r="K5947" i="5"/>
  <c r="Q5947" i="5" s="1"/>
  <c r="K5963" i="5"/>
  <c r="Q5963" i="5" s="1"/>
  <c r="K5979" i="5"/>
  <c r="Q5979" i="5" s="1"/>
  <c r="K5999" i="5"/>
  <c r="Q5999" i="5" s="1"/>
  <c r="K6015" i="5"/>
  <c r="Q6015" i="5" s="1"/>
  <c r="K6035" i="5"/>
  <c r="Q6035" i="5" s="1"/>
  <c r="K6051" i="5"/>
  <c r="Q6051" i="5" s="1"/>
  <c r="K6071" i="5"/>
  <c r="Q6071" i="5" s="1"/>
  <c r="K6087" i="5"/>
  <c r="Q6087" i="5" s="1"/>
  <c r="K6107" i="5"/>
  <c r="Q6107" i="5" s="1"/>
  <c r="K6123" i="5"/>
  <c r="Q6123" i="5" s="1"/>
  <c r="K6139" i="5"/>
  <c r="Q6139" i="5" s="1"/>
  <c r="K6163" i="5"/>
  <c r="Q6163" i="5" s="1"/>
  <c r="K6183" i="5"/>
  <c r="Q6183" i="5" s="1"/>
  <c r="K6203" i="5"/>
  <c r="Q6203" i="5" s="1"/>
  <c r="K6227" i="5"/>
  <c r="Q6227" i="5" s="1"/>
  <c r="K6243" i="5"/>
  <c r="Q6243" i="5" s="1"/>
  <c r="K6267" i="5"/>
  <c r="Q6267" i="5" s="1"/>
  <c r="K6283" i="5"/>
  <c r="Q6283" i="5" s="1"/>
  <c r="K6307" i="5"/>
  <c r="Q6307" i="5" s="1"/>
  <c r="K6323" i="5"/>
  <c r="Q6323" i="5" s="1"/>
  <c r="K6347" i="5"/>
  <c r="Q6347" i="5" s="1"/>
  <c r="K6363" i="5"/>
  <c r="Q6363" i="5" s="1"/>
  <c r="K6383" i="5"/>
  <c r="Q6383" i="5" s="1"/>
  <c r="K6399" i="5"/>
  <c r="Q6399" i="5" s="1"/>
  <c r="K6427" i="5"/>
  <c r="Q6427" i="5" s="1"/>
  <c r="K6443" i="5"/>
  <c r="Q6443" i="5" s="1"/>
  <c r="K6459" i="5"/>
  <c r="Q6459" i="5" s="1"/>
  <c r="K6475" i="5"/>
  <c r="K6499" i="5"/>
  <c r="Q6499" i="5" s="1"/>
  <c r="K6519" i="5"/>
  <c r="Q6519" i="5" s="1"/>
  <c r="K6535" i="5"/>
  <c r="Q6535" i="5" s="1"/>
  <c r="K6551" i="5"/>
  <c r="Q6551" i="5" s="1"/>
  <c r="K6571" i="5"/>
  <c r="Q6571" i="5" s="1"/>
  <c r="K6591" i="5"/>
  <c r="Q6591" i="5" s="1"/>
  <c r="K6607" i="5"/>
  <c r="Q6607" i="5" s="1"/>
  <c r="K6627" i="5"/>
  <c r="Q6627" i="5" s="1"/>
  <c r="K6647" i="5"/>
  <c r="Q6647" i="5" s="1"/>
  <c r="K6663" i="5"/>
  <c r="Q6663" i="5" s="1"/>
  <c r="K6683" i="5"/>
  <c r="Q6683" i="5" s="1"/>
  <c r="K6703" i="5"/>
  <c r="Q6703" i="5" s="1"/>
  <c r="K6723" i="5"/>
  <c r="Q6723" i="5" s="1"/>
  <c r="K6743" i="5"/>
  <c r="Q6743" i="5" s="1"/>
  <c r="K6759" i="5"/>
  <c r="Q6759" i="5" s="1"/>
  <c r="K6779" i="5"/>
  <c r="Q6779" i="5" s="1"/>
  <c r="K6795" i="5"/>
  <c r="Q6795" i="5" s="1"/>
  <c r="K6811" i="5"/>
  <c r="Q6811" i="5" s="1"/>
  <c r="K6835" i="5"/>
  <c r="Q6835" i="5" s="1"/>
  <c r="K6851" i="5"/>
  <c r="Q6851" i="5" s="1"/>
  <c r="K6867" i="5"/>
  <c r="Q6867" i="5" s="1"/>
  <c r="K6887" i="5"/>
  <c r="Q6887" i="5" s="1"/>
  <c r="K6903" i="5"/>
  <c r="Q6903" i="5" s="1"/>
  <c r="K6919" i="5"/>
  <c r="Q6919" i="5" s="1"/>
  <c r="K6943" i="5"/>
  <c r="Q6943" i="5" s="1"/>
  <c r="K6959" i="5"/>
  <c r="Q6959" i="5" s="1"/>
  <c r="K6975" i="5"/>
  <c r="Q6975" i="5" s="1"/>
  <c r="K6991" i="5"/>
  <c r="Q6991" i="5" s="1"/>
  <c r="K7011" i="5"/>
  <c r="Q7011" i="5" s="1"/>
  <c r="K7027" i="5"/>
  <c r="Q7027" i="5" s="1"/>
  <c r="K7051" i="5"/>
  <c r="Q7051" i="5" s="1"/>
  <c r="K7075" i="5"/>
  <c r="Q7075" i="5" s="1"/>
  <c r="K7095" i="5"/>
  <c r="Q7095" i="5" s="1"/>
  <c r="K7115" i="5"/>
  <c r="Q7115" i="5" s="1"/>
  <c r="K7135" i="5"/>
  <c r="Q7135" i="5" s="1"/>
  <c r="K7151" i="5"/>
  <c r="Q7151" i="5" s="1"/>
  <c r="K7167" i="5"/>
  <c r="Q7167" i="5" s="1"/>
  <c r="K7187" i="5"/>
  <c r="Q7187" i="5" s="1"/>
  <c r="K7207" i="5"/>
  <c r="Q7207" i="5" s="1"/>
  <c r="K7227" i="5"/>
  <c r="Q7227" i="5" s="1"/>
  <c r="K7243" i="5"/>
  <c r="Q7243" i="5" s="1"/>
  <c r="K7263" i="5"/>
  <c r="Q7263" i="5" s="1"/>
  <c r="K7287" i="5"/>
  <c r="Q7287" i="5" s="1"/>
  <c r="K7303" i="5"/>
  <c r="Q7303" i="5" s="1"/>
  <c r="K7319" i="5"/>
  <c r="Q7319" i="5" s="1"/>
  <c r="K7335" i="5"/>
  <c r="Q7335" i="5" s="1"/>
  <c r="K7351" i="5"/>
  <c r="Q7351" i="5" s="1"/>
  <c r="K7371" i="5"/>
  <c r="Q7371" i="5" s="1"/>
  <c r="K7391" i="5"/>
  <c r="Q7391" i="5" s="1"/>
  <c r="K7411" i="5"/>
  <c r="Q7411" i="5" s="1"/>
  <c r="K7427" i="5"/>
  <c r="Q7427" i="5" s="1"/>
  <c r="K7443" i="5"/>
  <c r="Q7443" i="5" s="1"/>
  <c r="K7471" i="5"/>
  <c r="Q7471" i="5" s="1"/>
  <c r="K7491" i="5"/>
  <c r="Q7491" i="5" s="1"/>
  <c r="K7511" i="5"/>
  <c r="Q7511" i="5" s="1"/>
  <c r="K7527" i="5"/>
  <c r="Q7527" i="5" s="1"/>
  <c r="K7543" i="5"/>
  <c r="Q7543" i="5" s="1"/>
  <c r="K7559" i="5"/>
  <c r="Q7559" i="5" s="1"/>
  <c r="K7575" i="5"/>
  <c r="Q7575" i="5" s="1"/>
  <c r="K7599" i="5"/>
  <c r="Q7599" i="5" s="1"/>
  <c r="K7615" i="5"/>
  <c r="Q7615" i="5" s="1"/>
  <c r="K7635" i="5"/>
  <c r="Q7635" i="5" s="1"/>
  <c r="K7655" i="5"/>
  <c r="Q7655" i="5" s="1"/>
  <c r="K7675" i="5"/>
  <c r="Q7675" i="5" s="1"/>
  <c r="K7691" i="5"/>
  <c r="Q7691" i="5" s="1"/>
  <c r="K7707" i="5"/>
  <c r="Q7707" i="5" s="1"/>
  <c r="K7727" i="5"/>
  <c r="Q7727" i="5" s="1"/>
  <c r="K7743" i="5"/>
  <c r="Q7743" i="5" s="1"/>
  <c r="K7759" i="5"/>
  <c r="Q7759" i="5" s="1"/>
  <c r="K7779" i="5"/>
  <c r="Q7779" i="5" s="1"/>
  <c r="K7799" i="5"/>
  <c r="Q7799" i="5" s="1"/>
  <c r="K7815" i="5"/>
  <c r="Q7815" i="5" s="1"/>
  <c r="K7835" i="5"/>
  <c r="Q7835" i="5" s="1"/>
  <c r="K7851" i="5"/>
  <c r="Q7851" i="5" s="1"/>
  <c r="K7875" i="5"/>
  <c r="Q7875" i="5" s="1"/>
  <c r="K7895" i="5"/>
  <c r="Q7895" i="5" s="1"/>
  <c r="K7911" i="5"/>
  <c r="Q7911" i="5" s="1"/>
  <c r="K7931" i="5"/>
  <c r="Q7931" i="5" s="1"/>
  <c r="K7951" i="5"/>
  <c r="Q7951" i="5" s="1"/>
  <c r="K7971" i="5"/>
  <c r="Q7971" i="5" s="1"/>
  <c r="K8000" i="5"/>
  <c r="Q8000" i="5" s="1"/>
  <c r="K8016" i="5"/>
  <c r="Q8016" i="5" s="1"/>
  <c r="K8036" i="5"/>
  <c r="Q8036" i="5" s="1"/>
  <c r="K8056" i="5"/>
  <c r="Q8056" i="5" s="1"/>
  <c r="K8084" i="5"/>
  <c r="Q8084" i="5" s="1"/>
  <c r="K8100" i="5"/>
  <c r="Q8100" i="5" s="1"/>
  <c r="K8116" i="5"/>
  <c r="Q8116" i="5" s="1"/>
  <c r="K8132" i="5"/>
  <c r="Q8132" i="5" s="1"/>
  <c r="K8148" i="5"/>
  <c r="Q8148" i="5" s="1"/>
  <c r="K8168" i="5"/>
  <c r="Q8168" i="5" s="1"/>
  <c r="K8188" i="5"/>
  <c r="Q8188" i="5" s="1"/>
  <c r="K5092" i="5"/>
  <c r="Q5092" i="5" s="1"/>
  <c r="K5604" i="5"/>
  <c r="Q5604" i="5" s="1"/>
  <c r="K5988" i="5"/>
  <c r="Q5988" i="5" s="1"/>
  <c r="K6276" i="5"/>
  <c r="Q6276" i="5" s="1"/>
  <c r="K6312" i="5"/>
  <c r="Q6312" i="5" s="1"/>
  <c r="K6332" i="5"/>
  <c r="Q6332" i="5" s="1"/>
  <c r="K6352" i="5"/>
  <c r="Q6352" i="5" s="1"/>
  <c r="K6368" i="5"/>
  <c r="Q6368" i="5" s="1"/>
  <c r="K6384" i="5"/>
  <c r="Q6384" i="5" s="1"/>
  <c r="K6408" i="5"/>
  <c r="Q6408" i="5" s="1"/>
  <c r="K6428" i="5"/>
  <c r="Q6428" i="5" s="1"/>
  <c r="K6444" i="5"/>
  <c r="Q6444" i="5" s="1"/>
  <c r="K6464" i="5"/>
  <c r="Q6464" i="5" s="1"/>
  <c r="K6484" i="5"/>
  <c r="Q6484" i="5" s="1"/>
  <c r="K6500" i="5"/>
  <c r="Q6500" i="5" s="1"/>
  <c r="K6524" i="5"/>
  <c r="Q6524" i="5" s="1"/>
  <c r="K6540" i="5"/>
  <c r="Q6540" i="5" s="1"/>
  <c r="K6560" i="5"/>
  <c r="Q6560" i="5" s="1"/>
  <c r="K6576" i="5"/>
  <c r="Q6576" i="5" s="1"/>
  <c r="K6600" i="5"/>
  <c r="Q6600" i="5" s="1"/>
  <c r="K6620" i="5"/>
  <c r="Q6620" i="5" s="1"/>
  <c r="K6636" i="5"/>
  <c r="Q6636" i="5" s="1"/>
  <c r="K6652" i="5"/>
  <c r="Q6652" i="5" s="1"/>
  <c r="K6672" i="5"/>
  <c r="Q6672" i="5" s="1"/>
  <c r="K6688" i="5"/>
  <c r="Q6688" i="5" s="1"/>
  <c r="K6712" i="5"/>
  <c r="Q6712" i="5" s="1"/>
  <c r="K6732" i="5"/>
  <c r="Q6732" i="5" s="1"/>
  <c r="K6748" i="5"/>
  <c r="Q6748" i="5" s="1"/>
  <c r="K6764" i="5"/>
  <c r="Q6764" i="5" s="1"/>
  <c r="K6780" i="5"/>
  <c r="Q6780" i="5" s="1"/>
  <c r="K6796" i="5"/>
  <c r="Q6796" i="5" s="1"/>
  <c r="K6816" i="5"/>
  <c r="Q6816" i="5" s="1"/>
  <c r="K6840" i="5"/>
  <c r="Q6840" i="5" s="1"/>
  <c r="K6864" i="5"/>
  <c r="Q6864" i="5" s="1"/>
  <c r="K6880" i="5"/>
  <c r="Q6880" i="5" s="1"/>
  <c r="K6904" i="5"/>
  <c r="Q6904" i="5" s="1"/>
  <c r="K6924" i="5"/>
  <c r="Q6924" i="5" s="1"/>
  <c r="K6940" i="5"/>
  <c r="Q6940" i="5" s="1"/>
  <c r="K6960" i="5"/>
  <c r="Q6960" i="5" s="1"/>
  <c r="K6984" i="5"/>
  <c r="Q6984" i="5" s="1"/>
  <c r="K7004" i="5"/>
  <c r="Q7004" i="5" s="1"/>
  <c r="K7024" i="5"/>
  <c r="Q7024" i="5" s="1"/>
  <c r="K7044" i="5"/>
  <c r="Q7044" i="5" s="1"/>
  <c r="K7064" i="5"/>
  <c r="Q7064" i="5" s="1"/>
  <c r="K7088" i="5"/>
  <c r="Q7088" i="5" s="1"/>
  <c r="K7104" i="5"/>
  <c r="Q7104" i="5" s="1"/>
  <c r="K7144" i="5"/>
  <c r="Q7144" i="5" s="1"/>
  <c r="K7160" i="5"/>
  <c r="Q7160" i="5" s="1"/>
  <c r="K7176" i="5"/>
  <c r="Q7176" i="5" s="1"/>
  <c r="K7200" i="5"/>
  <c r="Q7200" i="5" s="1"/>
  <c r="K7220" i="5"/>
  <c r="Q7220" i="5" s="1"/>
  <c r="K7244" i="5"/>
  <c r="Q7244" i="5" s="1"/>
  <c r="K7264" i="5"/>
  <c r="Q7264" i="5" s="1"/>
  <c r="K7288" i="5"/>
  <c r="Q7288" i="5" s="1"/>
  <c r="K7308" i="5"/>
  <c r="Q7308" i="5" s="1"/>
  <c r="K7328" i="5"/>
  <c r="Q7328" i="5" s="1"/>
  <c r="K7352" i="5"/>
  <c r="Q7352" i="5" s="1"/>
  <c r="K7376" i="5"/>
  <c r="Q7376" i="5" s="1"/>
  <c r="K7392" i="5"/>
  <c r="Q7392" i="5" s="1"/>
  <c r="K7416" i="5"/>
  <c r="Q7416" i="5" s="1"/>
  <c r="K7432" i="5"/>
  <c r="Q7432" i="5" s="1"/>
  <c r="K7448" i="5"/>
  <c r="Q7448" i="5" s="1"/>
  <c r="K7464" i="5"/>
  <c r="Q7464" i="5" s="1"/>
  <c r="K7488" i="5"/>
  <c r="Q7488" i="5" s="1"/>
  <c r="K7504" i="5"/>
  <c r="Q7504" i="5" s="1"/>
  <c r="K7528" i="5"/>
  <c r="Q7528" i="5" s="1"/>
  <c r="K7544" i="5"/>
  <c r="Q7544" i="5" s="1"/>
  <c r="K7560" i="5"/>
  <c r="Q7560" i="5" s="1"/>
  <c r="K7584" i="5"/>
  <c r="Q7584" i="5" s="1"/>
  <c r="K7604" i="5"/>
  <c r="Q7604" i="5" s="1"/>
  <c r="K7628" i="5"/>
  <c r="Q7628" i="5" s="1"/>
  <c r="K7648" i="5"/>
  <c r="Q7648" i="5" s="1"/>
  <c r="K7668" i="5"/>
  <c r="Q7668" i="5" s="1"/>
  <c r="K7692" i="5"/>
  <c r="Q7692" i="5" s="1"/>
  <c r="K7716" i="5"/>
  <c r="Q7716" i="5" s="1"/>
  <c r="K7740" i="5"/>
  <c r="Q7740" i="5" s="1"/>
  <c r="K7756" i="5"/>
  <c r="Q7756" i="5" s="1"/>
  <c r="K7780" i="5"/>
  <c r="Q7780" i="5" s="1"/>
  <c r="K7796" i="5"/>
  <c r="Q7796" i="5" s="1"/>
  <c r="K7812" i="5"/>
  <c r="Q7812" i="5" s="1"/>
  <c r="K7828" i="5"/>
  <c r="Q7828" i="5" s="1"/>
  <c r="K7844" i="5"/>
  <c r="Q7844" i="5" s="1"/>
  <c r="K7868" i="5"/>
  <c r="Q7868" i="5" s="1"/>
  <c r="K7884" i="5"/>
  <c r="Q7884" i="5" s="1"/>
  <c r="K7904" i="5"/>
  <c r="Q7904" i="5" s="1"/>
  <c r="K7920" i="5"/>
  <c r="Q7920" i="5" s="1"/>
  <c r="K7936" i="5"/>
  <c r="Q7936" i="5" s="1"/>
  <c r="K7956" i="5"/>
  <c r="Q7956" i="5" s="1"/>
  <c r="K7976" i="5"/>
  <c r="Q7976" i="5" s="1"/>
  <c r="K7997" i="5"/>
  <c r="Q7997" i="5" s="1"/>
  <c r="K8021" i="5"/>
  <c r="Q8021" i="5" s="1"/>
  <c r="K8037" i="5"/>
  <c r="Q8037" i="5" s="1"/>
  <c r="K8061" i="5"/>
  <c r="Q8061" i="5" s="1"/>
  <c r="K8077" i="5"/>
  <c r="Q8077" i="5" s="1"/>
  <c r="K8093" i="5"/>
  <c r="Q8093" i="5" s="1"/>
  <c r="K8121" i="5"/>
  <c r="Q8121" i="5" s="1"/>
  <c r="K8137" i="5"/>
  <c r="Q8137" i="5" s="1"/>
  <c r="K8157" i="5"/>
  <c r="Q8157" i="5" s="1"/>
  <c r="K8177" i="5"/>
  <c r="Q8177" i="5" s="1"/>
  <c r="K8193" i="5"/>
  <c r="Q8193" i="5" s="1"/>
  <c r="K7266" i="5"/>
  <c r="Q7266" i="5" s="1"/>
  <c r="K7362" i="5"/>
  <c r="Q7362" i="5" s="1"/>
  <c r="K7458" i="5"/>
  <c r="Q7458" i="5" s="1"/>
  <c r="K7570" i="5"/>
  <c r="Q7570" i="5" s="1"/>
  <c r="K7650" i="5"/>
  <c r="Q7650" i="5" s="1"/>
  <c r="K7778" i="5"/>
  <c r="Q7778" i="5" s="1"/>
  <c r="K7874" i="5"/>
  <c r="Q7874" i="5" s="1"/>
  <c r="K8063" i="5"/>
  <c r="Q8063" i="5" s="1"/>
  <c r="K8191" i="5"/>
  <c r="Q8191" i="5" s="1"/>
  <c r="K6596" i="5"/>
  <c r="Q6596" i="5" s="1"/>
  <c r="K4207" i="5"/>
  <c r="Q4207" i="5" s="1"/>
  <c r="K27" i="5"/>
  <c r="Q27" i="5" s="1"/>
  <c r="K99" i="5"/>
  <c r="Q99" i="5" s="1"/>
  <c r="K111" i="5"/>
  <c r="Q111" i="5" s="1"/>
  <c r="K567" i="5"/>
  <c r="Q567" i="5" s="1"/>
  <c r="K579" i="5"/>
  <c r="Q579" i="5" s="1"/>
  <c r="K911" i="5"/>
  <c r="Q911" i="5" s="1"/>
  <c r="K979" i="5"/>
  <c r="Q979" i="5" s="1"/>
  <c r="K1071" i="5"/>
  <c r="Q1071" i="5" s="1"/>
  <c r="K1083" i="5"/>
  <c r="Q1083" i="5" s="1"/>
  <c r="K1219" i="5"/>
  <c r="Q1219" i="5" s="1"/>
  <c r="K1351" i="5"/>
  <c r="Q1351" i="5" s="1"/>
  <c r="K1411" i="5"/>
  <c r="Q1411" i="5" s="1"/>
  <c r="K1423" i="5"/>
  <c r="Q1423" i="5" s="1"/>
  <c r="K1459" i="5"/>
  <c r="Q1459" i="5" s="1"/>
  <c r="K1499" i="5"/>
  <c r="Q1499" i="5" s="1"/>
  <c r="K1571" i="5"/>
  <c r="Q1571" i="5" s="1"/>
  <c r="K1827" i="5"/>
  <c r="Q1827" i="5" s="1"/>
  <c r="K1851" i="5"/>
  <c r="Q1851" i="5" s="1"/>
  <c r="K1891" i="5"/>
  <c r="Q1891" i="5" s="1"/>
  <c r="K1971" i="5"/>
  <c r="Q1971" i="5" s="1"/>
  <c r="K2079" i="5"/>
  <c r="K2135" i="5"/>
  <c r="Q2135" i="5" s="1"/>
  <c r="K2191" i="5"/>
  <c r="Q2191" i="5" s="1"/>
  <c r="K2283" i="5"/>
  <c r="Q2283" i="5" s="1"/>
  <c r="K2311" i="5"/>
  <c r="Q2311" i="5" s="1"/>
  <c r="K2379" i="5"/>
  <c r="Q2379" i="5" s="1"/>
  <c r="K2391" i="5"/>
  <c r="Q2391" i="5" s="1"/>
  <c r="K2727" i="5"/>
  <c r="Q2727" i="5" s="1"/>
  <c r="K2803" i="5"/>
  <c r="Q2803" i="5" s="1"/>
  <c r="K2847" i="5"/>
  <c r="Q2847" i="5" s="1"/>
  <c r="K2951" i="5"/>
  <c r="Q2951" i="5" s="1"/>
  <c r="K3023" i="5"/>
  <c r="Q3023" i="5" s="1"/>
  <c r="K3239" i="5"/>
  <c r="Q3239" i="5" s="1"/>
  <c r="K3251" i="5"/>
  <c r="Q3251" i="5" s="1"/>
  <c r="K3279" i="5"/>
  <c r="Q3279" i="5" s="1"/>
  <c r="K3471" i="5"/>
  <c r="Q3471" i="5" s="1"/>
  <c r="K3575" i="5"/>
  <c r="Q3575" i="5" s="1"/>
  <c r="K3603" i="5"/>
  <c r="Q3603" i="5" s="1"/>
  <c r="K3727" i="5"/>
  <c r="Q3727" i="5" s="1"/>
  <c r="K3811" i="5"/>
  <c r="Q3811" i="5" s="1"/>
  <c r="K3871" i="5"/>
  <c r="Q3871" i="5" s="1"/>
  <c r="K4031" i="5"/>
  <c r="Q4031" i="5" s="1"/>
  <c r="K4455" i="5"/>
  <c r="Q4455" i="5" s="1"/>
  <c r="K4579" i="5"/>
  <c r="Q4579" i="5" s="1"/>
  <c r="K4615" i="5"/>
  <c r="Q4615" i="5" s="1"/>
  <c r="K4623" i="5"/>
  <c r="Q4623" i="5" s="1"/>
  <c r="K4723" i="5"/>
  <c r="Q4723" i="5" s="1"/>
  <c r="K4839" i="5"/>
  <c r="Q4839" i="5" s="1"/>
  <c r="K4995" i="5"/>
  <c r="Q4995" i="5" s="1"/>
  <c r="K5031" i="5"/>
  <c r="Q5031" i="5" s="1"/>
  <c r="K5187" i="5"/>
  <c r="Q5187" i="5" s="1"/>
  <c r="K5267" i="5"/>
  <c r="Q5267" i="5" s="1"/>
  <c r="K5383" i="5"/>
  <c r="Q5383" i="5" s="1"/>
  <c r="K5447" i="5"/>
  <c r="Q5447" i="5" s="1"/>
  <c r="K5471" i="5"/>
  <c r="Q5471" i="5" s="1"/>
  <c r="K5535" i="5"/>
  <c r="Q5535" i="5" s="1"/>
  <c r="K5555" i="5"/>
  <c r="Q5555" i="5" s="1"/>
  <c r="K5619" i="5"/>
  <c r="Q5619" i="5" s="1"/>
  <c r="K5663" i="5"/>
  <c r="Q5663" i="5" s="1"/>
  <c r="K5771" i="5"/>
  <c r="Q5771" i="5" s="1"/>
  <c r="K5855" i="5"/>
  <c r="Q5855" i="5" s="1"/>
  <c r="K5867" i="5"/>
  <c r="Q5867" i="5" s="1"/>
  <c r="K6067" i="5"/>
  <c r="Q6067" i="5" s="1"/>
  <c r="K6151" i="5"/>
  <c r="Q6151" i="5" s="1"/>
  <c r="K6179" i="5"/>
  <c r="Q6179" i="5" s="1"/>
  <c r="K6339" i="5"/>
  <c r="Q6339" i="5" s="1"/>
  <c r="K6419" i="5"/>
  <c r="Q6419" i="5" s="1"/>
  <c r="K124" i="5"/>
  <c r="Q124" i="5" s="1"/>
  <c r="K184" i="5"/>
  <c r="Q184" i="5" s="1"/>
  <c r="K208" i="5"/>
  <c r="Q208" i="5" s="1"/>
  <c r="K248" i="5"/>
  <c r="Q248" i="5" s="1"/>
  <c r="K460" i="5"/>
  <c r="Q460" i="5" s="1"/>
  <c r="K572" i="5"/>
  <c r="Q572" i="5" s="1"/>
  <c r="K648" i="5"/>
  <c r="Q648" i="5" s="1"/>
  <c r="K692" i="5"/>
  <c r="Q692" i="5" s="1"/>
  <c r="K808" i="5"/>
  <c r="Q808" i="5" s="1"/>
  <c r="K820" i="5"/>
  <c r="Q820" i="5" s="1"/>
  <c r="K868" i="5"/>
  <c r="Q868" i="5" s="1"/>
  <c r="K904" i="5"/>
  <c r="Q904" i="5" s="1"/>
  <c r="K1288" i="5"/>
  <c r="Q1288" i="5" s="1"/>
  <c r="K1300" i="5"/>
  <c r="Q1300" i="5" s="1"/>
  <c r="K1392" i="5"/>
  <c r="Q1392" i="5" s="1"/>
  <c r="K1544" i="5"/>
  <c r="Q1544" i="5" s="1"/>
  <c r="K1688" i="5"/>
  <c r="Q1688" i="5" s="1"/>
  <c r="K1700" i="5"/>
  <c r="Q1700" i="5" s="1"/>
  <c r="K1744" i="5"/>
  <c r="Q1744" i="5" s="1"/>
  <c r="K1812" i="5"/>
  <c r="Q1812" i="5" s="1"/>
  <c r="K1840" i="5"/>
  <c r="Q1840" i="5" s="1"/>
  <c r="K1900" i="5"/>
  <c r="Q1900" i="5" s="1"/>
  <c r="K1924" i="5"/>
  <c r="Q1924" i="5" s="1"/>
  <c r="K2140" i="5"/>
  <c r="Q2140" i="5" s="1"/>
  <c r="K2180" i="5"/>
  <c r="Q2180" i="5" s="1"/>
  <c r="K2532" i="5"/>
  <c r="Q2532" i="5" s="1"/>
  <c r="K2628" i="5"/>
  <c r="Q2628" i="5" s="1"/>
  <c r="K2860" i="5"/>
  <c r="Q2860" i="5" s="1"/>
  <c r="K2924" i="5"/>
  <c r="Q2924" i="5" s="1"/>
  <c r="K3076" i="5"/>
  <c r="Q3076" i="5" s="1"/>
  <c r="K3460" i="5"/>
  <c r="Q3460" i="5" s="1"/>
  <c r="K3716" i="5"/>
  <c r="Q3716" i="5" s="1"/>
  <c r="K3796" i="5"/>
  <c r="Q3796" i="5" s="1"/>
  <c r="K4024" i="5"/>
  <c r="Q4024" i="5" s="1"/>
  <c r="K277" i="5"/>
  <c r="Q277" i="5" s="1"/>
  <c r="K377" i="5"/>
  <c r="Q377" i="5" s="1"/>
  <c r="K501" i="5"/>
  <c r="Q501" i="5" s="1"/>
  <c r="K589" i="5"/>
  <c r="Q589" i="5" s="1"/>
  <c r="K669" i="5"/>
  <c r="Q669" i="5" s="1"/>
  <c r="K1041" i="5"/>
  <c r="Q1041" i="5" s="1"/>
  <c r="K1469" i="5"/>
  <c r="Q1469" i="5" s="1"/>
  <c r="K1493" i="5"/>
  <c r="Q1493" i="5" s="1"/>
  <c r="K1505" i="5"/>
  <c r="Q1505" i="5" s="1"/>
  <c r="K1557" i="5"/>
  <c r="Q1557" i="5" s="1"/>
  <c r="K1581" i="5"/>
  <c r="Q1581" i="5" s="1"/>
  <c r="K1773" i="5"/>
  <c r="Q1773" i="5" s="1"/>
  <c r="K1797" i="5"/>
  <c r="Q1797" i="5" s="1"/>
  <c r="K1821" i="5"/>
  <c r="Q1821" i="5" s="1"/>
  <c r="K2065" i="5"/>
  <c r="K2089" i="5"/>
  <c r="K2101" i="5"/>
  <c r="K2397" i="5"/>
  <c r="Q2397" i="5" s="1"/>
  <c r="K2473" i="5"/>
  <c r="Q2473" i="5" s="1"/>
  <c r="K2569" i="5"/>
  <c r="Q2569" i="5" s="1"/>
  <c r="K2689" i="5"/>
  <c r="Q2689" i="5" s="1"/>
  <c r="K2701" i="5"/>
  <c r="Q2701" i="5" s="1"/>
  <c r="K2809" i="5"/>
  <c r="Q2809" i="5" s="1"/>
  <c r="K2821" i="5"/>
  <c r="Q2821" i="5" s="1"/>
  <c r="K2893" i="5"/>
  <c r="Q2893" i="5" s="1"/>
  <c r="K2965" i="5"/>
  <c r="Q2965" i="5" s="1"/>
  <c r="K3285" i="5"/>
  <c r="Q3285" i="5" s="1"/>
  <c r="K3365" i="5"/>
  <c r="Q3365" i="5" s="1"/>
  <c r="K3373" i="5"/>
  <c r="Q3373" i="5" s="1"/>
  <c r="K3485" i="5"/>
  <c r="Q3485" i="5" s="1"/>
  <c r="K3669" i="5"/>
  <c r="Q3669" i="5" s="1"/>
  <c r="K3681" i="5"/>
  <c r="Q3681" i="5" s="1"/>
  <c r="K3753" i="5"/>
  <c r="Q3753" i="5" s="1"/>
  <c r="K3829" i="5"/>
  <c r="Q3829" i="5" s="1"/>
  <c r="K4117" i="5"/>
  <c r="Q4117" i="5" s="1"/>
  <c r="K4157" i="5"/>
  <c r="Q4157" i="5" s="1"/>
  <c r="K4185" i="5"/>
  <c r="Q4185" i="5" s="1"/>
  <c r="K4241" i="5"/>
  <c r="Q4241" i="5" s="1"/>
  <c r="K4265" i="5"/>
  <c r="Q4265" i="5" s="1"/>
  <c r="K4277" i="5"/>
  <c r="Q4277" i="5" s="1"/>
  <c r="K4309" i="5"/>
  <c r="Q4309" i="5" s="1"/>
  <c r="K4737" i="5"/>
  <c r="Q4737" i="5" s="1"/>
  <c r="K4793" i="5"/>
  <c r="Q4793" i="5" s="1"/>
  <c r="K4849" i="5"/>
  <c r="Q4849" i="5" s="1"/>
  <c r="K4889" i="5"/>
  <c r="Q4889" i="5" s="1"/>
  <c r="K5001" i="5"/>
  <c r="Q5001" i="5" s="1"/>
  <c r="K5153" i="5"/>
  <c r="Q5153" i="5" s="1"/>
  <c r="K5297" i="5"/>
  <c r="Q5297" i="5" s="1"/>
  <c r="K5357" i="5"/>
  <c r="Q5357" i="5" s="1"/>
  <c r="K5365" i="5"/>
  <c r="Q5365" i="5" s="1"/>
  <c r="K5493" i="5"/>
  <c r="Q5493" i="5" s="1"/>
  <c r="K5517" i="5"/>
  <c r="Q5517" i="5" s="1"/>
  <c r="K5589" i="5"/>
  <c r="Q5589" i="5" s="1"/>
  <c r="K5677" i="5"/>
  <c r="Q5677" i="5" s="1"/>
  <c r="K6097" i="5"/>
  <c r="Q6097" i="5" s="1"/>
  <c r="K6193" i="5"/>
  <c r="Q6193" i="5" s="1"/>
  <c r="K6437" i="5"/>
  <c r="Q6437" i="5" s="1"/>
  <c r="K6501" i="5"/>
  <c r="Q6501" i="5" s="1"/>
  <c r="K6525" i="5"/>
  <c r="Q6525" i="5" s="1"/>
  <c r="K6689" i="5"/>
  <c r="Q6689" i="5" s="1"/>
  <c r="K6801" i="5"/>
  <c r="Q6801" i="5" s="1"/>
  <c r="K7085" i="5"/>
  <c r="Q7085" i="5" s="1"/>
  <c r="K7129" i="5"/>
  <c r="Q7129" i="5" s="1"/>
  <c r="K7157" i="5"/>
  <c r="Q7157" i="5" s="1"/>
  <c r="K7461" i="5"/>
  <c r="Q7461" i="5" s="1"/>
  <c r="K7565" i="5"/>
  <c r="Q7565" i="5" s="1"/>
  <c r="K7877" i="5"/>
  <c r="Q7877" i="5" s="1"/>
  <c r="K7977" i="5"/>
  <c r="Q7977" i="5" s="1"/>
  <c r="K8150" i="5"/>
  <c r="Q8150" i="5" s="1"/>
  <c r="K70" i="5"/>
  <c r="Q70" i="5" s="1"/>
  <c r="K214" i="5"/>
  <c r="Q214" i="5" s="1"/>
  <c r="K382" i="5"/>
  <c r="Q382" i="5" s="1"/>
  <c r="K410" i="5"/>
  <c r="Q410" i="5" s="1"/>
  <c r="K422" i="5"/>
  <c r="Q422" i="5" s="1"/>
  <c r="K974" i="5"/>
  <c r="Q974" i="5" s="1"/>
  <c r="K986" i="5"/>
  <c r="Q986" i="5" s="1"/>
  <c r="K1030" i="5"/>
  <c r="Q1030" i="5" s="1"/>
  <c r="K1186" i="5"/>
  <c r="Q1186" i="5" s="1"/>
  <c r="K1390" i="5"/>
  <c r="Q1390" i="5" s="1"/>
  <c r="K1450" i="5"/>
  <c r="Q1450" i="5" s="1"/>
  <c r="K1658" i="5"/>
  <c r="Q1658" i="5" s="1"/>
  <c r="K1834" i="5"/>
  <c r="Q1834" i="5" s="1"/>
  <c r="K2030" i="5"/>
  <c r="Q2030" i="5" s="1"/>
  <c r="K2266" i="5"/>
  <c r="Q2266" i="5" s="1"/>
  <c r="K2318" i="5"/>
  <c r="Q2318" i="5" s="1"/>
  <c r="K2358" i="5"/>
  <c r="Q2358" i="5" s="1"/>
  <c r="K2370" i="5"/>
  <c r="Q2370" i="5" s="1"/>
  <c r="K2674" i="5"/>
  <c r="Q2674" i="5" s="1"/>
  <c r="K2742" i="5"/>
  <c r="Q2742" i="5" s="1"/>
  <c r="K3178" i="5"/>
  <c r="Q3178" i="5" s="1"/>
  <c r="K3246" i="5"/>
  <c r="Q3246" i="5" s="1"/>
  <c r="K3274" i="5"/>
  <c r="Q3274" i="5" s="1"/>
  <c r="K3374" i="5"/>
  <c r="Q3374" i="5" s="1"/>
  <c r="K3434" i="5"/>
  <c r="Q3434" i="5" s="1"/>
  <c r="K3506" i="5"/>
  <c r="Q3506" i="5" s="1"/>
  <c r="K3654" i="5"/>
  <c r="Q3654" i="5" s="1"/>
  <c r="K3822" i="5"/>
  <c r="Q3822" i="5" s="1"/>
  <c r="K3866" i="5"/>
  <c r="Q3866" i="5" s="1"/>
  <c r="K3878" i="5"/>
  <c r="Q3878" i="5" s="1"/>
  <c r="K4086" i="5"/>
  <c r="Q4086" i="5" s="1"/>
  <c r="K4098" i="5"/>
  <c r="Q4098" i="5" s="1"/>
  <c r="K4170" i="5"/>
  <c r="Q4170" i="5" s="1"/>
  <c r="K4198" i="5"/>
  <c r="Q4198" i="5" s="1"/>
  <c r="K4350" i="5"/>
  <c r="Q4350" i="5" s="1"/>
  <c r="K4362" i="5"/>
  <c r="Q4362" i="5" s="1"/>
  <c r="K4586" i="5"/>
  <c r="Q4586" i="5" s="1"/>
  <c r="K4598" i="5"/>
  <c r="Q4598" i="5" s="1"/>
  <c r="K4654" i="5"/>
  <c r="Q4654" i="5" s="1"/>
  <c r="K4866" i="5"/>
  <c r="Q4866" i="5" s="1"/>
  <c r="K4898" i="5"/>
  <c r="Q4898" i="5" s="1"/>
  <c r="K5110" i="5"/>
  <c r="Q5110" i="5" s="1"/>
  <c r="K5142" i="5"/>
  <c r="Q5142" i="5" s="1"/>
  <c r="K5374" i="5"/>
  <c r="Q5374" i="5" s="1"/>
  <c r="K5546" i="5"/>
  <c r="Q5546" i="5" s="1"/>
  <c r="K5610" i="5"/>
  <c r="Q5610" i="5" s="1"/>
  <c r="K5634" i="5"/>
  <c r="Q5634" i="5" s="1"/>
  <c r="K5718" i="5"/>
  <c r="Q5718" i="5" s="1"/>
  <c r="K5850" i="5"/>
  <c r="Q5850" i="5" s="1"/>
  <c r="K5878" i="5"/>
  <c r="Q5878" i="5" s="1"/>
  <c r="K5930" i="5"/>
  <c r="Q5930" i="5" s="1"/>
  <c r="K5990" i="5"/>
  <c r="Q5990" i="5" s="1"/>
  <c r="K6074" i="5"/>
  <c r="Q6074" i="5" s="1"/>
  <c r="K6286" i="5"/>
  <c r="Q6286" i="5" s="1"/>
  <c r="K6314" i="5"/>
  <c r="Q6314" i="5" s="1"/>
  <c r="K6470" i="5"/>
  <c r="K6538" i="5"/>
  <c r="Q6538" i="5" s="1"/>
  <c r="K6562" i="5"/>
  <c r="Q6562" i="5" s="1"/>
  <c r="K6678" i="5"/>
  <c r="Q6678" i="5" s="1"/>
  <c r="K6850" i="5"/>
  <c r="Q6850" i="5" s="1"/>
  <c r="K6906" i="5"/>
  <c r="Q6906" i="5" s="1"/>
  <c r="K6970" i="5"/>
  <c r="Q6970" i="5" s="1"/>
  <c r="K6982" i="5"/>
  <c r="Q6982" i="5" s="1"/>
  <c r="K7142" i="5"/>
  <c r="Q7142" i="5" s="1"/>
  <c r="K7218" i="5"/>
  <c r="Q7218" i="5" s="1"/>
  <c r="K7434" i="5"/>
  <c r="Q7434" i="5" s="1"/>
  <c r="K7526" i="5"/>
  <c r="Q7526" i="5" s="1"/>
  <c r="K7554" i="5"/>
  <c r="Q7554" i="5" s="1"/>
  <c r="K7610" i="5"/>
  <c r="Q7610" i="5" s="1"/>
  <c r="K8047" i="5"/>
  <c r="Q8047" i="5" s="1"/>
  <c r="K8059" i="5"/>
  <c r="Q8059" i="5" s="1"/>
  <c r="K8115" i="5"/>
  <c r="Q8115" i="5" s="1"/>
  <c r="K8127" i="5"/>
  <c r="Q8127" i="5" s="1"/>
  <c r="K5924" i="5"/>
  <c r="Q5924" i="5" s="1"/>
  <c r="K6927" i="5"/>
  <c r="Q6927" i="5" s="1"/>
  <c r="K6939" i="5"/>
  <c r="Q6939" i="5" s="1"/>
  <c r="K7091" i="5"/>
  <c r="Q7091" i="5" s="1"/>
  <c r="K7131" i="5"/>
  <c r="Q7131" i="5" s="1"/>
  <c r="K7175" i="5"/>
  <c r="Q7175" i="5" s="1"/>
  <c r="K7203" i="5"/>
  <c r="Q7203" i="5" s="1"/>
  <c r="K7271" i="5"/>
  <c r="Q7271" i="5" s="1"/>
  <c r="K7359" i="5"/>
  <c r="Q7359" i="5" s="1"/>
  <c r="K7479" i="5"/>
  <c r="Q7479" i="5" s="1"/>
  <c r="K7595" i="5"/>
  <c r="Q7595" i="5" s="1"/>
  <c r="K7651" i="5"/>
  <c r="Q7651" i="5" s="1"/>
  <c r="K7663" i="5"/>
  <c r="Q7663" i="5" s="1"/>
  <c r="K7795" i="5"/>
  <c r="Q7795" i="5" s="1"/>
  <c r="K7947" i="5"/>
  <c r="Q7947" i="5" s="1"/>
  <c r="K8032" i="5"/>
  <c r="Q8032" i="5" s="1"/>
  <c r="K8068" i="5"/>
  <c r="Q8068" i="5" s="1"/>
  <c r="K8080" i="5"/>
  <c r="Q8080" i="5" s="1"/>
  <c r="K4204" i="5"/>
  <c r="Q4204" i="5" s="1"/>
  <c r="K4316" i="5"/>
  <c r="Q4316" i="5" s="1"/>
  <c r="K4488" i="5"/>
  <c r="Q4488" i="5" s="1"/>
  <c r="K4548" i="5"/>
  <c r="Q4548" i="5" s="1"/>
  <c r="K4880" i="5"/>
  <c r="Q4880" i="5" s="1"/>
  <c r="K5044" i="5"/>
  <c r="Q5044" i="5" s="1"/>
  <c r="K5156" i="5"/>
  <c r="Q5156" i="5" s="1"/>
  <c r="K5220" i="5"/>
  <c r="Q5220" i="5" s="1"/>
  <c r="K5484" i="5"/>
  <c r="Q5484" i="5" s="1"/>
  <c r="K5552" i="5"/>
  <c r="Q5552" i="5" s="1"/>
  <c r="K5696" i="5"/>
  <c r="Q5696" i="5" s="1"/>
  <c r="K5724" i="5"/>
  <c r="Q5724" i="5" s="1"/>
  <c r="K6040" i="5"/>
  <c r="Q6040" i="5" s="1"/>
  <c r="K6124" i="5"/>
  <c r="Q6124" i="5" s="1"/>
  <c r="K6180" i="5"/>
  <c r="Q6180" i="5" s="1"/>
  <c r="K6268" i="5"/>
  <c r="Q6268" i="5" s="1"/>
  <c r="K6296" i="5"/>
  <c r="Q6296" i="5" s="1"/>
  <c r="K6308" i="5"/>
  <c r="Q6308" i="5" s="1"/>
  <c r="K6520" i="5"/>
  <c r="Q6520" i="5" s="1"/>
  <c r="K6604" i="5"/>
  <c r="Q6604" i="5" s="1"/>
  <c r="K6704" i="5"/>
  <c r="Q6704" i="5" s="1"/>
  <c r="K6808" i="5"/>
  <c r="Q6808" i="5" s="1"/>
  <c r="K6820" i="5"/>
  <c r="Q6820" i="5" s="1"/>
  <c r="K6832" i="5"/>
  <c r="Q6832" i="5" s="1"/>
  <c r="K6912" i="5"/>
  <c r="Q6912" i="5" s="1"/>
  <c r="K7036" i="5"/>
  <c r="Q7036" i="5" s="1"/>
  <c r="K7076" i="5"/>
  <c r="Q7076" i="5" s="1"/>
  <c r="K7304" i="5"/>
  <c r="Q7304" i="5" s="1"/>
  <c r="K7404" i="5"/>
  <c r="Q7404" i="5" s="1"/>
  <c r="K7624" i="5"/>
  <c r="Q7624" i="5" s="1"/>
  <c r="K7636" i="5"/>
  <c r="Q7636" i="5" s="1"/>
  <c r="K7676" i="5"/>
  <c r="Q7676" i="5" s="1"/>
  <c r="K7688" i="5"/>
  <c r="Q7688" i="5" s="1"/>
  <c r="K7776" i="5"/>
  <c r="Q7776" i="5" s="1"/>
  <c r="K7952" i="5"/>
  <c r="Q7952" i="5" s="1"/>
  <c r="K7964" i="5"/>
  <c r="Q7964" i="5" s="1"/>
  <c r="K8105" i="5"/>
  <c r="Q8105" i="5" s="1"/>
  <c r="K7858" i="5"/>
  <c r="Q7858" i="5" s="1"/>
  <c r="K7538" i="5"/>
  <c r="Q7538" i="5" s="1"/>
  <c r="K702" i="5"/>
  <c r="Q702" i="5" s="1"/>
  <c r="K718" i="5"/>
  <c r="Q718" i="5" s="1"/>
  <c r="K734" i="5"/>
  <c r="Q734" i="5" s="1"/>
  <c r="K750" i="5"/>
  <c r="Q750" i="5" s="1"/>
  <c r="K770" i="5"/>
  <c r="Q770" i="5" s="1"/>
  <c r="K794" i="5"/>
  <c r="Q794" i="5" s="1"/>
  <c r="K810" i="5"/>
  <c r="Q810" i="5" s="1"/>
  <c r="K826" i="5"/>
  <c r="Q826" i="5" s="1"/>
  <c r="K842" i="5"/>
  <c r="Q842" i="5" s="1"/>
  <c r="K862" i="5"/>
  <c r="Q862" i="5" s="1"/>
  <c r="K878" i="5"/>
  <c r="Q878" i="5" s="1"/>
  <c r="K898" i="5"/>
  <c r="Q898" i="5" s="1"/>
  <c r="K914" i="5"/>
  <c r="Q914" i="5" s="1"/>
  <c r="K930" i="5"/>
  <c r="Q930" i="5" s="1"/>
  <c r="K946" i="5"/>
  <c r="Q946" i="5" s="1"/>
  <c r="K966" i="5"/>
  <c r="Q966" i="5" s="1"/>
  <c r="K994" i="5"/>
  <c r="Q994" i="5" s="1"/>
  <c r="K1010" i="5"/>
  <c r="Q1010" i="5" s="1"/>
  <c r="K1026" i="5"/>
  <c r="Q1026" i="5" s="1"/>
  <c r="K1046" i="5"/>
  <c r="Q1046" i="5" s="1"/>
  <c r="K1062" i="5"/>
  <c r="Q1062" i="5" s="1"/>
  <c r="K1078" i="5"/>
  <c r="Q1078" i="5" s="1"/>
  <c r="K1098" i="5"/>
  <c r="Q1098" i="5" s="1"/>
  <c r="K1114" i="5"/>
  <c r="Q1114" i="5" s="1"/>
  <c r="K1134" i="5"/>
  <c r="Q1134" i="5" s="1"/>
  <c r="K1150" i="5"/>
  <c r="Q1150" i="5" s="1"/>
  <c r="K1170" i="5"/>
  <c r="Q1170" i="5" s="1"/>
  <c r="K1198" i="5"/>
  <c r="Q1198" i="5" s="1"/>
  <c r="K1218" i="5"/>
  <c r="Q1218" i="5" s="1"/>
  <c r="K1242" i="5"/>
  <c r="Q1242" i="5" s="1"/>
  <c r="K1262" i="5"/>
  <c r="Q1262" i="5" s="1"/>
  <c r="K1286" i="5"/>
  <c r="Q1286" i="5" s="1"/>
  <c r="K1306" i="5"/>
  <c r="Q1306" i="5" s="1"/>
  <c r="K1326" i="5"/>
  <c r="Q1326" i="5" s="1"/>
  <c r="K1342" i="5"/>
  <c r="Q1342" i="5" s="1"/>
  <c r="K1366" i="5"/>
  <c r="Q1366" i="5" s="1"/>
  <c r="K1386" i="5"/>
  <c r="Q1386" i="5" s="1"/>
  <c r="K1406" i="5"/>
  <c r="Q1406" i="5" s="1"/>
  <c r="K1422" i="5"/>
  <c r="Q1422" i="5" s="1"/>
  <c r="K1438" i="5"/>
  <c r="Q1438" i="5" s="1"/>
  <c r="K1458" i="5"/>
  <c r="Q1458" i="5" s="1"/>
  <c r="K1478" i="5"/>
  <c r="Q1478" i="5" s="1"/>
  <c r="K1494" i="5"/>
  <c r="Q1494" i="5" s="1"/>
  <c r="K1510" i="5"/>
  <c r="Q1510" i="5" s="1"/>
  <c r="K1534" i="5"/>
  <c r="Q1534" i="5" s="1"/>
  <c r="K1550" i="5"/>
  <c r="Q1550" i="5" s="1"/>
  <c r="K1570" i="5"/>
  <c r="Q1570" i="5" s="1"/>
  <c r="K1590" i="5"/>
  <c r="Q1590" i="5" s="1"/>
  <c r="K1606" i="5"/>
  <c r="Q1606" i="5" s="1"/>
  <c r="K1630" i="5"/>
  <c r="Q1630" i="5" s="1"/>
  <c r="K1646" i="5"/>
  <c r="Q1646" i="5" s="1"/>
  <c r="K1666" i="5"/>
  <c r="Q1666" i="5" s="1"/>
  <c r="K1690" i="5"/>
  <c r="Q1690" i="5" s="1"/>
  <c r="K1710" i="5"/>
  <c r="Q1710" i="5" s="1"/>
  <c r="K1726" i="5"/>
  <c r="Q1726" i="5" s="1"/>
  <c r="K1742" i="5"/>
  <c r="Q1742" i="5" s="1"/>
  <c r="K1766" i="5"/>
  <c r="Q1766" i="5" s="1"/>
  <c r="K1782" i="5"/>
  <c r="Q1782" i="5" s="1"/>
  <c r="K1806" i="5"/>
  <c r="Q1806" i="5" s="1"/>
  <c r="K1822" i="5"/>
  <c r="Q1822" i="5" s="1"/>
  <c r="K1842" i="5"/>
  <c r="Q1842" i="5" s="1"/>
  <c r="K1858" i="5"/>
  <c r="Q1858" i="5" s="1"/>
  <c r="K1878" i="5"/>
  <c r="Q1878" i="5" s="1"/>
  <c r="K1898" i="5"/>
  <c r="Q1898" i="5" s="1"/>
  <c r="K1918" i="5"/>
  <c r="Q1918" i="5" s="1"/>
  <c r="K1934" i="5"/>
  <c r="Q1934" i="5" s="1"/>
  <c r="K1950" i="5"/>
  <c r="Q1950" i="5" s="1"/>
  <c r="K1970" i="5"/>
  <c r="Q1970" i="5" s="1"/>
  <c r="K1990" i="5"/>
  <c r="Q1990" i="5" s="1"/>
  <c r="K2010" i="5"/>
  <c r="Q2010" i="5" s="1"/>
  <c r="K2026" i="5"/>
  <c r="Q2026" i="5" s="1"/>
  <c r="K2050" i="5"/>
  <c r="Q2050" i="5" s="1"/>
  <c r="K2070" i="5"/>
  <c r="K2090" i="5"/>
  <c r="K2106" i="5"/>
  <c r="Q2106" i="5" s="1"/>
  <c r="K2122" i="5"/>
  <c r="Q2122" i="5" s="1"/>
  <c r="K2138" i="5"/>
  <c r="Q2138" i="5" s="1"/>
  <c r="K2154" i="5"/>
  <c r="Q2154" i="5" s="1"/>
  <c r="K2170" i="5"/>
  <c r="Q2170" i="5" s="1"/>
  <c r="K2186" i="5"/>
  <c r="Q2186" i="5" s="1"/>
  <c r="K2202" i="5"/>
  <c r="Q2202" i="5" s="1"/>
  <c r="K2218" i="5"/>
  <c r="Q2218" i="5" s="1"/>
  <c r="K2234" i="5"/>
  <c r="Q2234" i="5" s="1"/>
  <c r="K2250" i="5"/>
  <c r="Q2250" i="5" s="1"/>
  <c r="K2278" i="5"/>
  <c r="Q2278" i="5" s="1"/>
  <c r="K2294" i="5"/>
  <c r="Q2294" i="5" s="1"/>
  <c r="K2314" i="5"/>
  <c r="Q2314" i="5" s="1"/>
  <c r="K2338" i="5"/>
  <c r="Q2338" i="5" s="1"/>
  <c r="K2354" i="5"/>
  <c r="Q2354" i="5" s="1"/>
  <c r="K2378" i="5"/>
  <c r="Q2378" i="5" s="1"/>
  <c r="K2394" i="5"/>
  <c r="Q2394" i="5" s="1"/>
  <c r="K2410" i="5"/>
  <c r="Q2410" i="5" s="1"/>
  <c r="K2430" i="5"/>
  <c r="Q2430" i="5" s="1"/>
  <c r="K2454" i="5"/>
  <c r="Q2454" i="5" s="1"/>
  <c r="K2470" i="5"/>
  <c r="Q2470" i="5" s="1"/>
  <c r="K2490" i="5"/>
  <c r="Q2490" i="5" s="1"/>
  <c r="K2510" i="5"/>
  <c r="Q2510" i="5" s="1"/>
  <c r="K2530" i="5"/>
  <c r="Q2530" i="5" s="1"/>
  <c r="K2546" i="5"/>
  <c r="Q2546" i="5" s="1"/>
  <c r="K2562" i="5"/>
  <c r="Q2562" i="5" s="1"/>
  <c r="K2578" i="5"/>
  <c r="Q2578" i="5" s="1"/>
  <c r="K2594" i="5"/>
  <c r="Q2594" i="5" s="1"/>
  <c r="K7" i="5"/>
  <c r="Q7" i="5" s="1"/>
  <c r="K23" i="5"/>
  <c r="Q23" i="5" s="1"/>
  <c r="K43" i="5"/>
  <c r="Q43" i="5" s="1"/>
  <c r="K59" i="5"/>
  <c r="Q59" i="5" s="1"/>
  <c r="K79" i="5"/>
  <c r="Q79" i="5" s="1"/>
  <c r="K95" i="5"/>
  <c r="Q95" i="5" s="1"/>
  <c r="K9" i="5"/>
  <c r="Q9" i="5" s="1"/>
  <c r="K25" i="5"/>
  <c r="Q25" i="5" s="1"/>
  <c r="K41" i="5"/>
  <c r="Q41" i="5" s="1"/>
  <c r="K65" i="5"/>
  <c r="Q65" i="5" s="1"/>
  <c r="K81" i="5"/>
  <c r="Q81" i="5" s="1"/>
  <c r="K101" i="5"/>
  <c r="Q101" i="5" s="1"/>
  <c r="K117" i="5"/>
  <c r="Q117" i="5" s="1"/>
  <c r="K133" i="5"/>
  <c r="Q133" i="5" s="1"/>
  <c r="K149" i="5"/>
  <c r="Q149" i="5" s="1"/>
  <c r="K169" i="5"/>
  <c r="Q169" i="5" s="1"/>
  <c r="K185" i="5"/>
  <c r="Q185" i="5" s="1"/>
  <c r="K201" i="5"/>
  <c r="Q201" i="5" s="1"/>
  <c r="K217" i="5"/>
  <c r="Q217" i="5" s="1"/>
  <c r="K237" i="5"/>
  <c r="Q237" i="5" s="1"/>
  <c r="K253" i="5"/>
  <c r="Q253" i="5" s="1"/>
  <c r="K269" i="5"/>
  <c r="Q269" i="5" s="1"/>
  <c r="K289" i="5"/>
  <c r="Q289" i="5" s="1"/>
  <c r="K309" i="5"/>
  <c r="Q309" i="5" s="1"/>
  <c r="K329" i="5"/>
  <c r="Q329" i="5" s="1"/>
  <c r="K345" i="5"/>
  <c r="Q345" i="5" s="1"/>
  <c r="K361" i="5"/>
  <c r="Q361" i="5" s="1"/>
  <c r="K381" i="5"/>
  <c r="Q381" i="5" s="1"/>
  <c r="K397" i="5"/>
  <c r="Q397" i="5" s="1"/>
  <c r="K413" i="5"/>
  <c r="Q413" i="5" s="1"/>
  <c r="K429" i="5"/>
  <c r="Q429" i="5" s="1"/>
  <c r="K445" i="5"/>
  <c r="Q445" i="5" s="1"/>
  <c r="K465" i="5"/>
  <c r="Q465" i="5" s="1"/>
  <c r="K489" i="5"/>
  <c r="Q489" i="5" s="1"/>
  <c r="K513" i="5"/>
  <c r="Q513" i="5" s="1"/>
  <c r="K529" i="5"/>
  <c r="Q529" i="5" s="1"/>
  <c r="K545" i="5"/>
  <c r="Q545" i="5" s="1"/>
  <c r="K561" i="5"/>
  <c r="Q561" i="5" s="1"/>
  <c r="K581" i="5"/>
  <c r="Q581" i="5" s="1"/>
  <c r="K605" i="5"/>
  <c r="Q605" i="5" s="1"/>
  <c r="K621" i="5"/>
  <c r="Q621" i="5" s="1"/>
  <c r="K641" i="5"/>
  <c r="Q641" i="5" s="1"/>
  <c r="K661" i="5"/>
  <c r="Q661" i="5" s="1"/>
  <c r="K681" i="5"/>
  <c r="Q681" i="5" s="1"/>
  <c r="K701" i="5"/>
  <c r="Q701" i="5" s="1"/>
  <c r="K721" i="5"/>
  <c r="Q721" i="5" s="1"/>
  <c r="K745" i="5"/>
  <c r="Q745" i="5" s="1"/>
  <c r="K769" i="5"/>
  <c r="Q769" i="5" s="1"/>
  <c r="K785" i="5"/>
  <c r="Q785" i="5" s="1"/>
  <c r="K801" i="5"/>
  <c r="Q801" i="5" s="1"/>
  <c r="K817" i="5"/>
  <c r="Q817" i="5" s="1"/>
  <c r="K837" i="5"/>
  <c r="Q837" i="5" s="1"/>
  <c r="K2618" i="5"/>
  <c r="Q2618" i="5" s="1"/>
  <c r="K2634" i="5"/>
  <c r="Q2634" i="5" s="1"/>
  <c r="K2650" i="5"/>
  <c r="Q2650" i="5" s="1"/>
  <c r="K2666" i="5"/>
  <c r="Q2666" i="5" s="1"/>
  <c r="K2694" i="5"/>
  <c r="Q2694" i="5" s="1"/>
  <c r="K2710" i="5"/>
  <c r="Q2710" i="5" s="1"/>
  <c r="K2730" i="5"/>
  <c r="Q2730" i="5" s="1"/>
  <c r="K2750" i="5"/>
  <c r="Q2750" i="5" s="1"/>
  <c r="K2766" i="5"/>
  <c r="Q2766" i="5" s="1"/>
  <c r="K2782" i="5"/>
  <c r="Q2782" i="5" s="1"/>
  <c r="K2798" i="5"/>
  <c r="Q2798" i="5" s="1"/>
  <c r="K2814" i="5"/>
  <c r="Q2814" i="5" s="1"/>
  <c r="K2838" i="5"/>
  <c r="Q2838" i="5" s="1"/>
  <c r="K2854" i="5"/>
  <c r="Q2854" i="5" s="1"/>
  <c r="K2874" i="5"/>
  <c r="Q2874" i="5" s="1"/>
  <c r="K2894" i="5"/>
  <c r="Q2894" i="5" s="1"/>
  <c r="K2910" i="5"/>
  <c r="Q2910" i="5" s="1"/>
  <c r="K2926" i="5"/>
  <c r="Q2926" i="5" s="1"/>
  <c r="K2946" i="5"/>
  <c r="Q2946" i="5" s="1"/>
  <c r="K2962" i="5"/>
  <c r="Q2962" i="5" s="1"/>
  <c r="K2982" i="5"/>
  <c r="Q2982" i="5" s="1"/>
  <c r="K2998" i="5"/>
  <c r="Q2998" i="5" s="1"/>
  <c r="K3018" i="5"/>
  <c r="Q3018" i="5" s="1"/>
  <c r="K3034" i="5"/>
  <c r="Q3034" i="5" s="1"/>
  <c r="K3050" i="5"/>
  <c r="Q3050" i="5" s="1"/>
  <c r="K3070" i="5"/>
  <c r="Q3070" i="5" s="1"/>
  <c r="K3094" i="5"/>
  <c r="Q3094" i="5" s="1"/>
  <c r="K3110" i="5"/>
  <c r="Q3110" i="5" s="1"/>
  <c r="K3130" i="5"/>
  <c r="Q3130" i="5" s="1"/>
  <c r="K3154" i="5"/>
  <c r="Q3154" i="5" s="1"/>
  <c r="K3174" i="5"/>
  <c r="Q3174" i="5" s="1"/>
  <c r="K3202" i="5"/>
  <c r="Q3202" i="5" s="1"/>
  <c r="K3218" i="5"/>
  <c r="Q3218" i="5" s="1"/>
  <c r="K3234" i="5"/>
  <c r="Q3234" i="5" s="1"/>
  <c r="K3254" i="5"/>
  <c r="Q3254" i="5" s="1"/>
  <c r="K3270" i="5"/>
  <c r="Q3270" i="5" s="1"/>
  <c r="K3290" i="5"/>
  <c r="Q3290" i="5" s="1"/>
  <c r="K3306" i="5"/>
  <c r="Q3306" i="5" s="1"/>
  <c r="K3330" i="5"/>
  <c r="Q3330" i="5" s="1"/>
  <c r="K3346" i="5"/>
  <c r="Q3346" i="5" s="1"/>
  <c r="K3362" i="5"/>
  <c r="Q3362" i="5" s="1"/>
  <c r="K3382" i="5"/>
  <c r="Q3382" i="5" s="1"/>
  <c r="K3410" i="5"/>
  <c r="Q3410" i="5" s="1"/>
  <c r="K3430" i="5"/>
  <c r="Q3430" i="5" s="1"/>
  <c r="K3454" i="5"/>
  <c r="Q3454" i="5" s="1"/>
  <c r="K3470" i="5"/>
  <c r="Q3470" i="5" s="1"/>
  <c r="K3486" i="5"/>
  <c r="Q3486" i="5" s="1"/>
  <c r="K3502" i="5"/>
  <c r="Q3502" i="5" s="1"/>
  <c r="K3530" i="5"/>
  <c r="Q3530" i="5" s="1"/>
  <c r="K3554" i="5"/>
  <c r="Q3554" i="5" s="1"/>
  <c r="K3570" i="5"/>
  <c r="Q3570" i="5" s="1"/>
  <c r="K3586" i="5"/>
  <c r="Q3586" i="5" s="1"/>
  <c r="K3602" i="5"/>
  <c r="Q3602" i="5" s="1"/>
  <c r="K3622" i="5"/>
  <c r="Q3622" i="5" s="1"/>
  <c r="K3642" i="5"/>
  <c r="Q3642" i="5" s="1"/>
  <c r="K3662" i="5"/>
  <c r="Q3662" i="5" s="1"/>
  <c r="K3678" i="5"/>
  <c r="Q3678" i="5" s="1"/>
  <c r="K3694" i="5"/>
  <c r="Q3694" i="5" s="1"/>
  <c r="K3714" i="5"/>
  <c r="Q3714" i="5" s="1"/>
  <c r="K3734" i="5"/>
  <c r="Q3734" i="5" s="1"/>
  <c r="K3754" i="5"/>
  <c r="Q3754" i="5" s="1"/>
  <c r="K3778" i="5"/>
  <c r="Q3778" i="5" s="1"/>
  <c r="K3794" i="5"/>
  <c r="Q3794" i="5" s="1"/>
  <c r="K3810" i="5"/>
  <c r="Q3810" i="5" s="1"/>
  <c r="K3830" i="5"/>
  <c r="Q3830" i="5" s="1"/>
  <c r="K3846" i="5"/>
  <c r="Q3846" i="5" s="1"/>
  <c r="K3862" i="5"/>
  <c r="Q3862" i="5" s="1"/>
  <c r="K3886" i="5"/>
  <c r="Q3886" i="5" s="1"/>
  <c r="K3902" i="5"/>
  <c r="Q3902" i="5" s="1"/>
  <c r="K3918" i="5"/>
  <c r="Q3918" i="5" s="1"/>
  <c r="K3934" i="5"/>
  <c r="Q3934" i="5" s="1"/>
  <c r="K3954" i="5"/>
  <c r="Q3954" i="5" s="1"/>
  <c r="K3970" i="5"/>
  <c r="Q3970" i="5" s="1"/>
  <c r="K3986" i="5"/>
  <c r="Q3986" i="5" s="1"/>
  <c r="K4002" i="5"/>
  <c r="Q4002" i="5" s="1"/>
  <c r="K4018" i="5"/>
  <c r="Q4018" i="5" s="1"/>
  <c r="K4034" i="5"/>
  <c r="Q4034" i="5" s="1"/>
  <c r="K4054" i="5"/>
  <c r="Q4054" i="5" s="1"/>
  <c r="K4074" i="5"/>
  <c r="Q4074" i="5" s="1"/>
  <c r="K4094" i="5"/>
  <c r="Q4094" i="5" s="1"/>
  <c r="K4114" i="5"/>
  <c r="Q4114" i="5" s="1"/>
  <c r="K4130" i="5"/>
  <c r="Q4130" i="5" s="1"/>
  <c r="K4146" i="5"/>
  <c r="Q4146" i="5" s="1"/>
  <c r="K4166" i="5"/>
  <c r="Q4166" i="5" s="1"/>
  <c r="K4186" i="5"/>
  <c r="Q4186" i="5" s="1"/>
  <c r="K4206" i="5"/>
  <c r="Q4206" i="5" s="1"/>
  <c r="K4230" i="5"/>
  <c r="Q4230" i="5" s="1"/>
  <c r="K4250" i="5"/>
  <c r="Q4250" i="5" s="1"/>
  <c r="K4266" i="5"/>
  <c r="Q4266" i="5" s="1"/>
  <c r="K4282" i="5"/>
  <c r="Q4282" i="5" s="1"/>
  <c r="K4298" i="5"/>
  <c r="Q4298" i="5" s="1"/>
  <c r="K4314" i="5"/>
  <c r="Q4314" i="5" s="1"/>
  <c r="K4330" i="5"/>
  <c r="Q4330" i="5" s="1"/>
  <c r="K4358" i="5"/>
  <c r="Q4358" i="5" s="1"/>
  <c r="K4378" i="5"/>
  <c r="Q4378" i="5" s="1"/>
  <c r="K4398" i="5"/>
  <c r="Q4398" i="5" s="1"/>
  <c r="K4418" i="5"/>
  <c r="Q4418" i="5" s="1"/>
  <c r="K4438" i="5"/>
  <c r="Q4438" i="5" s="1"/>
  <c r="K4454" i="5"/>
  <c r="Q4454" i="5" s="1"/>
  <c r="K4474" i="5"/>
  <c r="Q4474" i="5" s="1"/>
  <c r="K4494" i="5"/>
  <c r="Q4494" i="5" s="1"/>
  <c r="K4510" i="5"/>
  <c r="Q4510" i="5" s="1"/>
  <c r="K4530" i="5"/>
  <c r="Q4530" i="5" s="1"/>
  <c r="K4546" i="5"/>
  <c r="Q4546" i="5" s="1"/>
  <c r="K4562" i="5"/>
  <c r="Q4562" i="5" s="1"/>
  <c r="K4582" i="5"/>
  <c r="Q4582" i="5" s="1"/>
  <c r="K4610" i="5"/>
  <c r="Q4610" i="5" s="1"/>
  <c r="K4626" i="5"/>
  <c r="Q4626" i="5" s="1"/>
  <c r="K4642" i="5"/>
  <c r="Q4642" i="5" s="1"/>
  <c r="K4662" i="5"/>
  <c r="Q4662" i="5" s="1"/>
  <c r="K4678" i="5"/>
  <c r="Q4678" i="5" s="1"/>
  <c r="K4698" i="5"/>
  <c r="Q4698" i="5" s="1"/>
  <c r="K4714" i="5"/>
  <c r="Q4714" i="5" s="1"/>
  <c r="K4730" i="5"/>
  <c r="Q4730" i="5" s="1"/>
  <c r="K4750" i="5"/>
  <c r="Q4750" i="5" s="1"/>
  <c r="K4770" i="5"/>
  <c r="Q4770" i="5" s="1"/>
  <c r="K4786" i="5"/>
  <c r="Q4786" i="5" s="1"/>
  <c r="K4806" i="5"/>
  <c r="Q4806" i="5" s="1"/>
  <c r="K4822" i="5"/>
  <c r="Q4822" i="5" s="1"/>
  <c r="K4842" i="5"/>
  <c r="Q4842" i="5" s="1"/>
  <c r="K4862" i="5"/>
  <c r="Q4862" i="5" s="1"/>
  <c r="K4890" i="5"/>
  <c r="Q4890" i="5" s="1"/>
  <c r="K4918" i="5"/>
  <c r="Q4918" i="5" s="1"/>
  <c r="K4934" i="5"/>
  <c r="Q4934" i="5" s="1"/>
  <c r="K4950" i="5"/>
  <c r="Q4950" i="5" s="1"/>
  <c r="K4970" i="5"/>
  <c r="Q4970" i="5" s="1"/>
  <c r="K4986" i="5"/>
  <c r="Q4986" i="5" s="1"/>
  <c r="K5010" i="5"/>
  <c r="Q5010" i="5" s="1"/>
  <c r="K5026" i="5"/>
  <c r="Q5026" i="5" s="1"/>
  <c r="K5042" i="5"/>
  <c r="Q5042" i="5" s="1"/>
  <c r="K5058" i="5"/>
  <c r="Q5058" i="5" s="1"/>
  <c r="K5074" i="5"/>
  <c r="Q5074" i="5" s="1"/>
  <c r="K5098" i="5"/>
  <c r="Q5098" i="5" s="1"/>
  <c r="K5122" i="5"/>
  <c r="Q5122" i="5" s="1"/>
  <c r="K5150" i="5"/>
  <c r="Q5150" i="5" s="1"/>
  <c r="K5170" i="5"/>
  <c r="Q5170" i="5" s="1"/>
  <c r="K5190" i="5"/>
  <c r="Q5190" i="5" s="1"/>
  <c r="K5210" i="5"/>
  <c r="Q5210" i="5" s="1"/>
  <c r="K5226" i="5"/>
  <c r="Q5226" i="5" s="1"/>
  <c r="K5246" i="5"/>
  <c r="Q5246" i="5" s="1"/>
  <c r="K5266" i="5"/>
  <c r="Q5266" i="5" s="1"/>
  <c r="K5282" i="5"/>
  <c r="Q5282" i="5" s="1"/>
  <c r="K5302" i="5"/>
  <c r="Q5302" i="5" s="1"/>
  <c r="K5322" i="5"/>
  <c r="Q5322" i="5" s="1"/>
  <c r="K5338" i="5"/>
  <c r="Q5338" i="5" s="1"/>
  <c r="K5358" i="5"/>
  <c r="Q5358" i="5" s="1"/>
  <c r="K5386" i="5"/>
  <c r="Q5386" i="5" s="1"/>
  <c r="K5402" i="5"/>
  <c r="Q5402" i="5" s="1"/>
  <c r="K5418" i="5"/>
  <c r="Q5418" i="5" s="1"/>
  <c r="K5442" i="5"/>
  <c r="Q5442" i="5" s="1"/>
  <c r="K5458" i="5"/>
  <c r="Q5458" i="5" s="1"/>
  <c r="K5474" i="5"/>
  <c r="Q5474" i="5" s="1"/>
  <c r="K5490" i="5"/>
  <c r="Q5490" i="5" s="1"/>
  <c r="K5510" i="5"/>
  <c r="Q5510" i="5" s="1"/>
  <c r="K5526" i="5"/>
  <c r="Q5526" i="5" s="1"/>
  <c r="K5542" i="5"/>
  <c r="Q5542" i="5" s="1"/>
  <c r="K5566" i="5"/>
  <c r="Q5566" i="5" s="1"/>
  <c r="K5582" i="5"/>
  <c r="Q5582" i="5" s="1"/>
  <c r="K5606" i="5"/>
  <c r="Q5606" i="5" s="1"/>
  <c r="K5630" i="5"/>
  <c r="Q5630" i="5" s="1"/>
  <c r="K5650" i="5"/>
  <c r="Q5650" i="5" s="1"/>
  <c r="K5666" i="5"/>
  <c r="Q5666" i="5" s="1"/>
  <c r="K5690" i="5"/>
  <c r="Q5690" i="5" s="1"/>
  <c r="K5706" i="5"/>
  <c r="Q5706" i="5" s="1"/>
  <c r="K5726" i="5"/>
  <c r="Q5726" i="5" s="1"/>
  <c r="K5746" i="5"/>
  <c r="Q5746" i="5" s="1"/>
  <c r="K5770" i="5"/>
  <c r="Q5770" i="5" s="1"/>
  <c r="K5794" i="5"/>
  <c r="Q5794" i="5" s="1"/>
  <c r="K5810" i="5"/>
  <c r="Q5810" i="5" s="1"/>
  <c r="K5826" i="5"/>
  <c r="Q5826" i="5" s="1"/>
  <c r="K5846" i="5"/>
  <c r="Q5846" i="5" s="1"/>
  <c r="K5866" i="5"/>
  <c r="Q5866" i="5" s="1"/>
  <c r="K5886" i="5"/>
  <c r="Q5886" i="5" s="1"/>
  <c r="K5906" i="5"/>
  <c r="Q5906" i="5" s="1"/>
  <c r="K5926" i="5"/>
  <c r="Q5926" i="5" s="1"/>
  <c r="K5946" i="5"/>
  <c r="Q5946" i="5" s="1"/>
  <c r="K5962" i="5"/>
  <c r="Q5962" i="5" s="1"/>
  <c r="K5978" i="5"/>
  <c r="Q5978" i="5" s="1"/>
  <c r="K6002" i="5"/>
  <c r="Q6002" i="5" s="1"/>
  <c r="K6018" i="5"/>
  <c r="Q6018" i="5" s="1"/>
  <c r="K6038" i="5"/>
  <c r="Q6038" i="5" s="1"/>
  <c r="K6054" i="5"/>
  <c r="Q6054" i="5" s="1"/>
  <c r="K127" i="5"/>
  <c r="Q127" i="5" s="1"/>
  <c r="K143" i="5"/>
  <c r="Q143" i="5" s="1"/>
  <c r="K163" i="5"/>
  <c r="Q163" i="5" s="1"/>
  <c r="K179" i="5"/>
  <c r="Q179" i="5" s="1"/>
  <c r="K199" i="5"/>
  <c r="Q199" i="5" s="1"/>
  <c r="K219" i="5"/>
  <c r="Q219" i="5" s="1"/>
  <c r="K239" i="5"/>
  <c r="Q239" i="5" s="1"/>
  <c r="K255" i="5"/>
  <c r="Q255" i="5" s="1"/>
  <c r="K279" i="5"/>
  <c r="Q279" i="5" s="1"/>
  <c r="K295" i="5"/>
  <c r="Q295" i="5" s="1"/>
  <c r="K319" i="5"/>
  <c r="Q319" i="5" s="1"/>
  <c r="K339" i="5"/>
  <c r="Q339" i="5" s="1"/>
  <c r="K355" i="5"/>
  <c r="Q355" i="5" s="1"/>
  <c r="K375" i="5"/>
  <c r="Q375" i="5" s="1"/>
  <c r="K391" i="5"/>
  <c r="Q391" i="5" s="1"/>
  <c r="K407" i="5"/>
  <c r="Q407" i="5" s="1"/>
  <c r="K423" i="5"/>
  <c r="Q423" i="5" s="1"/>
  <c r="K439" i="5"/>
  <c r="Q439" i="5" s="1"/>
  <c r="K455" i="5"/>
  <c r="Q455" i="5" s="1"/>
  <c r="K475" i="5"/>
  <c r="Q475" i="5" s="1"/>
  <c r="K491" i="5"/>
  <c r="Q491" i="5" s="1"/>
  <c r="K507" i="5"/>
  <c r="Q507" i="5" s="1"/>
  <c r="K523" i="5"/>
  <c r="Q523" i="5" s="1"/>
  <c r="K543" i="5"/>
  <c r="Q543" i="5" s="1"/>
  <c r="K559" i="5"/>
  <c r="Q559" i="5" s="1"/>
  <c r="K583" i="5"/>
  <c r="Q583" i="5" s="1"/>
  <c r="K599" i="5"/>
  <c r="Q599" i="5" s="1"/>
  <c r="K619" i="5"/>
  <c r="Q619" i="5" s="1"/>
  <c r="K635" i="5"/>
  <c r="Q635" i="5" s="1"/>
  <c r="K655" i="5"/>
  <c r="Q655" i="5" s="1"/>
  <c r="K675" i="5"/>
  <c r="Q675" i="5" s="1"/>
  <c r="K699" i="5"/>
  <c r="Q699" i="5" s="1"/>
  <c r="K723" i="5"/>
  <c r="Q723" i="5" s="1"/>
  <c r="K743" i="5"/>
  <c r="Q743" i="5" s="1"/>
  <c r="K763" i="5"/>
  <c r="Q763" i="5" s="1"/>
  <c r="K779" i="5"/>
  <c r="Q779" i="5" s="1"/>
  <c r="K795" i="5"/>
  <c r="Q795" i="5" s="1"/>
  <c r="K811" i="5"/>
  <c r="Q811" i="5" s="1"/>
  <c r="K827" i="5"/>
  <c r="Q827" i="5" s="1"/>
  <c r="K843" i="5"/>
  <c r="Q843" i="5" s="1"/>
  <c r="K867" i="5"/>
  <c r="Q867" i="5" s="1"/>
  <c r="K883" i="5"/>
  <c r="Q883" i="5" s="1"/>
  <c r="K903" i="5"/>
  <c r="Q903" i="5" s="1"/>
  <c r="K927" i="5"/>
  <c r="Q927" i="5" s="1"/>
  <c r="K947" i="5"/>
  <c r="Q947" i="5" s="1"/>
  <c r="K963" i="5"/>
  <c r="Q963" i="5" s="1"/>
  <c r="K983" i="5"/>
  <c r="Q983" i="5" s="1"/>
  <c r="K999" i="5"/>
  <c r="Q999" i="5" s="1"/>
  <c r="K1015" i="5"/>
  <c r="Q1015" i="5" s="1"/>
  <c r="K1035" i="5"/>
  <c r="Q1035" i="5" s="1"/>
  <c r="K1059" i="5"/>
  <c r="Q1059" i="5" s="1"/>
  <c r="K1087" i="5"/>
  <c r="Q1087" i="5" s="1"/>
  <c r="K1103" i="5"/>
  <c r="Q1103" i="5" s="1"/>
  <c r="K1127" i="5"/>
  <c r="Q1127" i="5" s="1"/>
  <c r="K1143" i="5"/>
  <c r="Q1143" i="5" s="1"/>
  <c r="K1159" i="5"/>
  <c r="Q1159" i="5" s="1"/>
  <c r="K1183" i="5"/>
  <c r="Q1183" i="5" s="1"/>
  <c r="K1203" i="5"/>
  <c r="Q1203" i="5" s="1"/>
  <c r="K1223" i="5"/>
  <c r="Q1223" i="5" s="1"/>
  <c r="K1239" i="5"/>
  <c r="Q1239" i="5" s="1"/>
  <c r="K1259" i="5"/>
  <c r="Q1259" i="5" s="1"/>
  <c r="K1275" i="5"/>
  <c r="Q1275" i="5" s="1"/>
  <c r="K1291" i="5"/>
  <c r="Q1291" i="5" s="1"/>
  <c r="K1307" i="5"/>
  <c r="Q1307" i="5" s="1"/>
  <c r="K1327" i="5"/>
  <c r="Q1327" i="5" s="1"/>
  <c r="K1343" i="5"/>
  <c r="Q1343" i="5" s="1"/>
  <c r="K1363" i="5"/>
  <c r="Q1363" i="5" s="1"/>
  <c r="K1379" i="5"/>
  <c r="Q1379" i="5" s="1"/>
  <c r="K1395" i="5"/>
  <c r="Q1395" i="5" s="1"/>
  <c r="K1415" i="5"/>
  <c r="Q1415" i="5" s="1"/>
  <c r="K1443" i="5"/>
  <c r="Q1443" i="5" s="1"/>
  <c r="K1463" i="5"/>
  <c r="Q1463" i="5" s="1"/>
  <c r="K1483" i="5"/>
  <c r="Q1483" i="5" s="1"/>
  <c r="K1503" i="5"/>
  <c r="Q1503" i="5" s="1"/>
  <c r="K1519" i="5"/>
  <c r="Q1519" i="5" s="1"/>
  <c r="K1535" i="5"/>
  <c r="Q1535" i="5" s="1"/>
  <c r="K1555" i="5"/>
  <c r="Q1555" i="5" s="1"/>
  <c r="K1579" i="5"/>
  <c r="Q1579" i="5" s="1"/>
  <c r="K1599" i="5"/>
  <c r="Q1599" i="5" s="1"/>
  <c r="K1619" i="5"/>
  <c r="Q1619" i="5" s="1"/>
  <c r="K1635" i="5"/>
  <c r="Q1635" i="5" s="1"/>
  <c r="K1651" i="5"/>
  <c r="Q1651" i="5" s="1"/>
  <c r="K1671" i="5"/>
  <c r="Q1671" i="5" s="1"/>
  <c r="K1687" i="5"/>
  <c r="Q1687" i="5" s="1"/>
  <c r="K1707" i="5"/>
  <c r="Q1707" i="5" s="1"/>
  <c r="K1731" i="5"/>
  <c r="Q1731" i="5" s="1"/>
  <c r="K1747" i="5"/>
  <c r="Q1747" i="5" s="1"/>
  <c r="K1763" i="5"/>
  <c r="Q1763" i="5" s="1"/>
  <c r="K1779" i="5"/>
  <c r="Q1779" i="5" s="1"/>
  <c r="K1795" i="5"/>
  <c r="Q1795" i="5" s="1"/>
  <c r="K1811" i="5"/>
  <c r="Q1811" i="5" s="1"/>
  <c r="K1835" i="5"/>
  <c r="Q1835" i="5" s="1"/>
  <c r="K1859" i="5"/>
  <c r="Q1859" i="5" s="1"/>
  <c r="K1875" i="5"/>
  <c r="Q1875" i="5" s="1"/>
  <c r="K1895" i="5"/>
  <c r="Q1895" i="5" s="1"/>
  <c r="K1911" i="5"/>
  <c r="Q1911" i="5" s="1"/>
  <c r="K1931" i="5"/>
  <c r="Q1931" i="5" s="1"/>
  <c r="K1951" i="5"/>
  <c r="Q1951" i="5" s="1"/>
  <c r="K1979" i="5"/>
  <c r="Q1979" i="5" s="1"/>
  <c r="K1995" i="5"/>
  <c r="Q1995" i="5" s="1"/>
  <c r="K2011" i="5"/>
  <c r="Q2011" i="5" s="1"/>
  <c r="K2031" i="5"/>
  <c r="Q2031" i="5" s="1"/>
  <c r="K2047" i="5"/>
  <c r="Q2047" i="5" s="1"/>
  <c r="K2071" i="5"/>
  <c r="K2091" i="5"/>
  <c r="K2107" i="5"/>
  <c r="Q2107" i="5" s="1"/>
  <c r="K2127" i="5"/>
  <c r="Q2127" i="5" s="1"/>
  <c r="K2147" i="5"/>
  <c r="Q2147" i="5" s="1"/>
  <c r="K2163" i="5"/>
  <c r="Q2163" i="5" s="1"/>
  <c r="K2187" i="5"/>
  <c r="Q2187" i="5" s="1"/>
  <c r="K2215" i="5"/>
  <c r="Q2215" i="5" s="1"/>
  <c r="K2231" i="5"/>
  <c r="Q2231" i="5" s="1"/>
  <c r="K2255" i="5"/>
  <c r="Q2255" i="5" s="1"/>
  <c r="K2271" i="5"/>
  <c r="Q2271" i="5" s="1"/>
  <c r="K2291" i="5"/>
  <c r="Q2291" i="5" s="1"/>
  <c r="K2307" i="5"/>
  <c r="Q2307" i="5" s="1"/>
  <c r="K2327" i="5"/>
  <c r="Q2327" i="5" s="1"/>
  <c r="K2343" i="5"/>
  <c r="Q2343" i="5" s="1"/>
  <c r="K2359" i="5"/>
  <c r="Q2359" i="5" s="1"/>
  <c r="K2387" i="5"/>
  <c r="Q2387" i="5" s="1"/>
  <c r="K2407" i="5"/>
  <c r="Q2407" i="5" s="1"/>
  <c r="K2423" i="5"/>
  <c r="Q2423" i="5" s="1"/>
  <c r="K2439" i="5"/>
  <c r="Q2439" i="5" s="1"/>
  <c r="K2459" i="5"/>
  <c r="Q2459" i="5" s="1"/>
  <c r="K2475" i="5"/>
  <c r="Q2475" i="5" s="1"/>
  <c r="K2495" i="5"/>
  <c r="Q2495" i="5" s="1"/>
  <c r="K2511" i="5"/>
  <c r="Q2511" i="5" s="1"/>
  <c r="K2527" i="5"/>
  <c r="Q2527" i="5" s="1"/>
  <c r="K2543" i="5"/>
  <c r="Q2543" i="5" s="1"/>
  <c r="K2567" i="5"/>
  <c r="Q2567" i="5" s="1"/>
  <c r="K2583" i="5"/>
  <c r="Q2583" i="5" s="1"/>
  <c r="K2603" i="5"/>
  <c r="Q2603" i="5" s="1"/>
  <c r="K2619" i="5"/>
  <c r="Q2619" i="5" s="1"/>
  <c r="K2635" i="5"/>
  <c r="Q2635" i="5" s="1"/>
  <c r="K2655" i="5"/>
  <c r="Q2655" i="5" s="1"/>
  <c r="K2671" i="5"/>
  <c r="Q2671" i="5" s="1"/>
  <c r="K2691" i="5"/>
  <c r="Q2691" i="5" s="1"/>
  <c r="K2711" i="5"/>
  <c r="Q2711" i="5" s="1"/>
  <c r="K2731" i="5"/>
  <c r="Q2731" i="5" s="1"/>
  <c r="K845" i="5"/>
  <c r="Q845" i="5" s="1"/>
  <c r="K861" i="5"/>
  <c r="Q861" i="5" s="1"/>
  <c r="K877" i="5"/>
  <c r="Q877" i="5" s="1"/>
  <c r="K897" i="5"/>
  <c r="Q897" i="5" s="1"/>
  <c r="K925" i="5"/>
  <c r="Q925" i="5" s="1"/>
  <c r="K945" i="5"/>
  <c r="Q945" i="5" s="1"/>
  <c r="K965" i="5"/>
  <c r="Q965" i="5" s="1"/>
  <c r="K981" i="5"/>
  <c r="Q981" i="5" s="1"/>
  <c r="K997" i="5"/>
  <c r="Q997" i="5" s="1"/>
  <c r="K1013" i="5"/>
  <c r="Q1013" i="5" s="1"/>
  <c r="K1029" i="5"/>
  <c r="Q1029" i="5" s="1"/>
  <c r="K1053" i="5"/>
  <c r="Q1053" i="5" s="1"/>
  <c r="K1069" i="5"/>
  <c r="Q1069" i="5" s="1"/>
  <c r="K1093" i="5"/>
  <c r="Q1093" i="5" s="1"/>
  <c r="K1109" i="5"/>
  <c r="Q1109" i="5" s="1"/>
  <c r="K1133" i="5"/>
  <c r="Q1133" i="5" s="1"/>
  <c r="K1157" i="5"/>
  <c r="Q1157" i="5" s="1"/>
  <c r="K1173" i="5"/>
  <c r="Q1173" i="5" s="1"/>
  <c r="K1193" i="5"/>
  <c r="Q1193" i="5" s="1"/>
  <c r="K1209" i="5"/>
  <c r="Q1209" i="5" s="1"/>
  <c r="K1225" i="5"/>
  <c r="Q1225" i="5" s="1"/>
  <c r="K1241" i="5"/>
  <c r="Q1241" i="5" s="1"/>
  <c r="K1257" i="5"/>
  <c r="Q1257" i="5" s="1"/>
  <c r="K1273" i="5"/>
  <c r="Q1273" i="5" s="1"/>
  <c r="K1289" i="5"/>
  <c r="Q1289" i="5" s="1"/>
  <c r="K1305" i="5"/>
  <c r="Q1305" i="5" s="1"/>
  <c r="K1325" i="5"/>
  <c r="Q1325" i="5" s="1"/>
  <c r="K1357" i="5"/>
  <c r="Q1357" i="5" s="1"/>
  <c r="K1373" i="5"/>
  <c r="Q1373" i="5" s="1"/>
  <c r="K1389" i="5"/>
  <c r="Q1389" i="5" s="1"/>
  <c r="K1413" i="5"/>
  <c r="Q1413" i="5" s="1"/>
  <c r="K1433" i="5"/>
  <c r="Q1433" i="5" s="1"/>
  <c r="K1453" i="5"/>
  <c r="Q1453" i="5" s="1"/>
  <c r="K1473" i="5"/>
  <c r="Q1473" i="5" s="1"/>
  <c r="K1497" i="5"/>
  <c r="Q1497" i="5" s="1"/>
  <c r="K1521" i="5"/>
  <c r="Q1521" i="5" s="1"/>
  <c r="K1541" i="5"/>
  <c r="Q1541" i="5" s="1"/>
  <c r="K1561" i="5"/>
  <c r="Q1561" i="5" s="1"/>
  <c r="K1585" i="5"/>
  <c r="Q1585" i="5" s="1"/>
  <c r="K1605" i="5"/>
  <c r="Q1605" i="5" s="1"/>
  <c r="K1621" i="5"/>
  <c r="Q1621" i="5" s="1"/>
  <c r="K1637" i="5"/>
  <c r="Q1637" i="5" s="1"/>
  <c r="K1657" i="5"/>
  <c r="Q1657" i="5" s="1"/>
  <c r="K1677" i="5"/>
  <c r="Q1677" i="5" s="1"/>
  <c r="K1693" i="5"/>
  <c r="Q1693" i="5" s="1"/>
  <c r="K1717" i="5"/>
  <c r="Q1717" i="5" s="1"/>
  <c r="K1733" i="5"/>
  <c r="Q1733" i="5" s="1"/>
  <c r="K1753" i="5"/>
  <c r="Q1753" i="5" s="1"/>
  <c r="K1777" i="5"/>
  <c r="Q1777" i="5" s="1"/>
  <c r="K1801" i="5"/>
  <c r="Q1801" i="5" s="1"/>
  <c r="K1825" i="5"/>
  <c r="Q1825" i="5" s="1"/>
  <c r="K1841" i="5"/>
  <c r="Q1841" i="5" s="1"/>
  <c r="K1861" i="5"/>
  <c r="Q1861" i="5" s="1"/>
  <c r="K1885" i="5"/>
  <c r="Q1885" i="5" s="1"/>
  <c r="K1901" i="5"/>
  <c r="Q1901" i="5" s="1"/>
  <c r="K1921" i="5"/>
  <c r="Q1921" i="5" s="1"/>
  <c r="K1937" i="5"/>
  <c r="Q1937" i="5" s="1"/>
  <c r="K1957" i="5"/>
  <c r="Q1957" i="5" s="1"/>
  <c r="K1977" i="5"/>
  <c r="Q1977" i="5" s="1"/>
  <c r="K2005" i="5"/>
  <c r="Q2005" i="5" s="1"/>
  <c r="K2021" i="5"/>
  <c r="Q2021" i="5" s="1"/>
  <c r="K2041" i="5"/>
  <c r="Q2041" i="5" s="1"/>
  <c r="K2057" i="5"/>
  <c r="Q2057" i="5" s="1"/>
  <c r="K2081" i="5"/>
  <c r="K2105" i="5"/>
  <c r="Q2105" i="5" s="1"/>
  <c r="K2121" i="5"/>
  <c r="Q2121" i="5" s="1"/>
  <c r="K2137" i="5"/>
  <c r="Q2137" i="5" s="1"/>
  <c r="K2157" i="5"/>
  <c r="Q2157" i="5" s="1"/>
  <c r="K2177" i="5"/>
  <c r="Q2177" i="5" s="1"/>
  <c r="K2193" i="5"/>
  <c r="Q2193" i="5" s="1"/>
  <c r="K2209" i="5"/>
  <c r="Q2209" i="5" s="1"/>
  <c r="K2233" i="5"/>
  <c r="Q2233" i="5" s="1"/>
  <c r="K2253" i="5"/>
  <c r="Q2253" i="5" s="1"/>
  <c r="K2269" i="5"/>
  <c r="Q2269" i="5" s="1"/>
  <c r="K2285" i="5"/>
  <c r="Q2285" i="5" s="1"/>
  <c r="K2309" i="5"/>
  <c r="Q2309" i="5" s="1"/>
  <c r="K2329" i="5"/>
  <c r="Q2329" i="5" s="1"/>
  <c r="K2349" i="5"/>
  <c r="Q2349" i="5" s="1"/>
  <c r="K2365" i="5"/>
  <c r="Q2365" i="5" s="1"/>
  <c r="K2381" i="5"/>
  <c r="Q2381" i="5" s="1"/>
  <c r="K2401" i="5"/>
  <c r="Q2401" i="5" s="1"/>
  <c r="K2421" i="5"/>
  <c r="Q2421" i="5" s="1"/>
  <c r="K2437" i="5"/>
  <c r="Q2437" i="5" s="1"/>
  <c r="K2461" i="5"/>
  <c r="Q2461" i="5" s="1"/>
  <c r="K2485" i="5"/>
  <c r="Q2485" i="5" s="1"/>
  <c r="K2509" i="5"/>
  <c r="Q2509" i="5" s="1"/>
  <c r="K2529" i="5"/>
  <c r="Q2529" i="5" s="1"/>
  <c r="K2545" i="5"/>
  <c r="Q2545" i="5" s="1"/>
  <c r="K2561" i="5"/>
  <c r="Q2561" i="5" s="1"/>
  <c r="K2581" i="5"/>
  <c r="Q2581" i="5" s="1"/>
  <c r="K2597" i="5"/>
  <c r="Q2597" i="5" s="1"/>
  <c r="K2613" i="5"/>
  <c r="Q2613" i="5" s="1"/>
  <c r="K2629" i="5"/>
  <c r="Q2629" i="5" s="1"/>
  <c r="K2649" i="5"/>
  <c r="Q2649" i="5" s="1"/>
  <c r="K2665" i="5"/>
  <c r="Q2665" i="5" s="1"/>
  <c r="K2681" i="5"/>
  <c r="Q2681" i="5" s="1"/>
  <c r="K2705" i="5"/>
  <c r="Q2705" i="5" s="1"/>
  <c r="K2725" i="5"/>
  <c r="Q2725" i="5" s="1"/>
  <c r="K2741" i="5"/>
  <c r="Q2741" i="5" s="1"/>
  <c r="K2757" i="5"/>
  <c r="Q2757" i="5" s="1"/>
  <c r="K2781" i="5"/>
  <c r="Q2781" i="5" s="1"/>
  <c r="K2797" i="5"/>
  <c r="Q2797" i="5" s="1"/>
  <c r="K2825" i="5"/>
  <c r="Q2825" i="5" s="1"/>
  <c r="K2841" i="5"/>
  <c r="Q2841" i="5" s="1"/>
  <c r="K2857" i="5"/>
  <c r="Q2857" i="5" s="1"/>
  <c r="K2877" i="5"/>
  <c r="Q2877" i="5" s="1"/>
  <c r="K2897" i="5"/>
  <c r="Q2897" i="5" s="1"/>
  <c r="K2913" i="5"/>
  <c r="Q2913" i="5" s="1"/>
  <c r="K2929" i="5"/>
  <c r="Q2929" i="5" s="1"/>
  <c r="K2945" i="5"/>
  <c r="Q2945" i="5" s="1"/>
  <c r="K2973" i="5"/>
  <c r="Q2973" i="5" s="1"/>
  <c r="K2989" i="5"/>
  <c r="Q2989" i="5" s="1"/>
  <c r="K3005" i="5"/>
  <c r="Q3005" i="5" s="1"/>
  <c r="K3025" i="5"/>
  <c r="Q3025" i="5" s="1"/>
  <c r="K3045" i="5"/>
  <c r="Q3045" i="5" s="1"/>
  <c r="K3061" i="5"/>
  <c r="Q3061" i="5" s="1"/>
  <c r="K3077" i="5"/>
  <c r="Q3077" i="5" s="1"/>
  <c r="K3093" i="5"/>
  <c r="Q3093" i="5" s="1"/>
  <c r="K3117" i="5"/>
  <c r="Q3117" i="5" s="1"/>
  <c r="K3133" i="5"/>
  <c r="Q3133" i="5" s="1"/>
  <c r="K3149" i="5"/>
  <c r="Q3149" i="5" s="1"/>
  <c r="K3165" i="5"/>
  <c r="Q3165" i="5" s="1"/>
  <c r="K3181" i="5"/>
  <c r="Q3181" i="5" s="1"/>
  <c r="K3205" i="5"/>
  <c r="Q3205" i="5" s="1"/>
  <c r="K3221" i="5"/>
  <c r="Q3221" i="5" s="1"/>
  <c r="K3237" i="5"/>
  <c r="Q3237" i="5" s="1"/>
  <c r="K3253" i="5"/>
  <c r="Q3253" i="5" s="1"/>
  <c r="K3273" i="5"/>
  <c r="Q3273" i="5" s="1"/>
  <c r="K3297" i="5"/>
  <c r="Q3297" i="5" s="1"/>
  <c r="K3313" i="5"/>
  <c r="Q3313" i="5" s="1"/>
  <c r="K3333" i="5"/>
  <c r="Q3333" i="5" s="1"/>
  <c r="K3353" i="5"/>
  <c r="Q3353" i="5" s="1"/>
  <c r="K3389" i="5"/>
  <c r="Q3389" i="5" s="1"/>
  <c r="K3405" i="5"/>
  <c r="Q3405" i="5" s="1"/>
  <c r="K3421" i="5"/>
  <c r="Q3421" i="5" s="1"/>
  <c r="K3437" i="5"/>
  <c r="Q3437" i="5" s="1"/>
  <c r="K3453" i="5"/>
  <c r="Q3453" i="5" s="1"/>
  <c r="K3473" i="5"/>
  <c r="Q3473" i="5" s="1"/>
  <c r="K3493" i="5"/>
  <c r="Q3493" i="5" s="1"/>
  <c r="K3509" i="5"/>
  <c r="Q3509" i="5" s="1"/>
  <c r="K3525" i="5"/>
  <c r="Q3525" i="5" s="1"/>
  <c r="K3541" i="5"/>
  <c r="Q3541" i="5" s="1"/>
  <c r="K3561" i="5"/>
  <c r="Q3561" i="5" s="1"/>
  <c r="K3577" i="5"/>
  <c r="Q3577" i="5" s="1"/>
  <c r="K3601" i="5"/>
  <c r="Q3601" i="5" s="1"/>
  <c r="K3621" i="5"/>
  <c r="Q3621" i="5" s="1"/>
  <c r="K3637" i="5"/>
  <c r="Q3637" i="5" s="1"/>
  <c r="K3653" i="5"/>
  <c r="Q3653" i="5" s="1"/>
  <c r="K3677" i="5"/>
  <c r="Q3677" i="5" s="1"/>
  <c r="K3705" i="5"/>
  <c r="Q3705" i="5" s="1"/>
  <c r="K3721" i="5"/>
  <c r="Q3721" i="5" s="1"/>
  <c r="K3737" i="5"/>
  <c r="Q3737" i="5" s="1"/>
  <c r="K3757" i="5"/>
  <c r="Q3757" i="5" s="1"/>
  <c r="K3773" i="5"/>
  <c r="Q3773" i="5" s="1"/>
  <c r="K3789" i="5"/>
  <c r="Q3789" i="5" s="1"/>
  <c r="K3805" i="5"/>
  <c r="Q3805" i="5" s="1"/>
  <c r="K3821" i="5"/>
  <c r="Q3821" i="5" s="1"/>
  <c r="K3845" i="5"/>
  <c r="Q3845" i="5" s="1"/>
  <c r="K3861" i="5"/>
  <c r="Q3861" i="5" s="1"/>
  <c r="K3877" i="5"/>
  <c r="Q3877" i="5" s="1"/>
  <c r="K3897" i="5"/>
  <c r="Q3897" i="5" s="1"/>
  <c r="K3913" i="5"/>
  <c r="Q3913" i="5" s="1"/>
  <c r="K3929" i="5"/>
  <c r="Q3929" i="5" s="1"/>
  <c r="K3949" i="5"/>
  <c r="Q3949" i="5" s="1"/>
  <c r="K3969" i="5"/>
  <c r="Q3969" i="5" s="1"/>
  <c r="K3989" i="5"/>
  <c r="Q3989" i="5" s="1"/>
  <c r="K4009" i="5"/>
  <c r="Q4009" i="5" s="1"/>
  <c r="K4025" i="5"/>
  <c r="Q4025" i="5" s="1"/>
  <c r="K4049" i="5"/>
  <c r="Q4049" i="5" s="1"/>
  <c r="K4065" i="5"/>
  <c r="Q4065" i="5" s="1"/>
  <c r="K4089" i="5"/>
  <c r="Q4089" i="5" s="1"/>
  <c r="K4109" i="5"/>
  <c r="Q4109" i="5" s="1"/>
  <c r="K4129" i="5"/>
  <c r="Q4129" i="5" s="1"/>
  <c r="K4149" i="5"/>
  <c r="Q4149" i="5" s="1"/>
  <c r="K4169" i="5"/>
  <c r="Q4169" i="5" s="1"/>
  <c r="K4189" i="5"/>
  <c r="Q4189" i="5" s="1"/>
  <c r="K4205" i="5"/>
  <c r="Q4205" i="5" s="1"/>
  <c r="K4221" i="5"/>
  <c r="Q4221" i="5" s="1"/>
  <c r="K4245" i="5"/>
  <c r="Q4245" i="5" s="1"/>
  <c r="K4269" i="5"/>
  <c r="Q4269" i="5" s="1"/>
  <c r="K4301" i="5"/>
  <c r="Q4301" i="5" s="1"/>
  <c r="K4321" i="5"/>
  <c r="Q4321" i="5" s="1"/>
  <c r="K4337" i="5"/>
  <c r="Q4337" i="5" s="1"/>
  <c r="K4353" i="5"/>
  <c r="Q4353" i="5" s="1"/>
  <c r="K4373" i="5"/>
  <c r="Q4373" i="5" s="1"/>
  <c r="K4393" i="5"/>
  <c r="Q4393" i="5" s="1"/>
  <c r="K4409" i="5"/>
  <c r="Q4409" i="5" s="1"/>
  <c r="K4425" i="5"/>
  <c r="Q4425" i="5" s="1"/>
  <c r="K4449" i="5"/>
  <c r="Q4449" i="5" s="1"/>
  <c r="K4465" i="5"/>
  <c r="Q4465" i="5" s="1"/>
  <c r="K4481" i="5"/>
  <c r="Q4481" i="5" s="1"/>
  <c r="K4497" i="5"/>
  <c r="Q4497" i="5" s="1"/>
  <c r="K4517" i="5"/>
  <c r="Q4517" i="5" s="1"/>
  <c r="K4537" i="5"/>
  <c r="Q4537" i="5" s="1"/>
  <c r="K4553" i="5"/>
  <c r="Q4553" i="5" s="1"/>
  <c r="K4569" i="5"/>
  <c r="Q4569" i="5" s="1"/>
  <c r="K4589" i="5"/>
  <c r="Q4589" i="5" s="1"/>
  <c r="K4609" i="5"/>
  <c r="Q4609" i="5" s="1"/>
  <c r="K4625" i="5"/>
  <c r="Q4625" i="5" s="1"/>
  <c r="K4649" i="5"/>
  <c r="Q4649" i="5" s="1"/>
  <c r="K4665" i="5"/>
  <c r="Q4665" i="5" s="1"/>
  <c r="K4685" i="5"/>
  <c r="Q4685" i="5" s="1"/>
  <c r="K4701" i="5"/>
  <c r="Q4701" i="5" s="1"/>
  <c r="K4717" i="5"/>
  <c r="Q4717" i="5" s="1"/>
  <c r="K4741" i="5"/>
  <c r="Q4741" i="5" s="1"/>
  <c r="K4757" i="5"/>
  <c r="Q4757" i="5" s="1"/>
  <c r="K4777" i="5"/>
  <c r="Q4777" i="5" s="1"/>
  <c r="K4797" i="5"/>
  <c r="Q4797" i="5" s="1"/>
  <c r="K4817" i="5"/>
  <c r="Q4817" i="5" s="1"/>
  <c r="K4833" i="5"/>
  <c r="Q4833" i="5" s="1"/>
  <c r="K4853" i="5"/>
  <c r="Q4853" i="5" s="1"/>
  <c r="K4873" i="5"/>
  <c r="Q4873" i="5" s="1"/>
  <c r="K4893" i="5"/>
  <c r="Q4893" i="5" s="1"/>
  <c r="K4913" i="5"/>
  <c r="Q4913" i="5" s="1"/>
  <c r="K4929" i="5"/>
  <c r="Q4929" i="5" s="1"/>
  <c r="K4945" i="5"/>
  <c r="Q4945" i="5" s="1"/>
  <c r="K4965" i="5"/>
  <c r="Q4965" i="5" s="1"/>
  <c r="K4985" i="5"/>
  <c r="Q4985" i="5" s="1"/>
  <c r="K5005" i="5"/>
  <c r="Q5005" i="5" s="1"/>
  <c r="K5025" i="5"/>
  <c r="Q5025" i="5" s="1"/>
  <c r="K5045" i="5"/>
  <c r="Q5045" i="5" s="1"/>
  <c r="K5069" i="5"/>
  <c r="Q5069" i="5" s="1"/>
  <c r="K5085" i="5"/>
  <c r="Q5085" i="5" s="1"/>
  <c r="K5101" i="5"/>
  <c r="Q5101" i="5" s="1"/>
  <c r="K5121" i="5"/>
  <c r="Q5121" i="5" s="1"/>
  <c r="K5137" i="5"/>
  <c r="Q5137" i="5" s="1"/>
  <c r="K5161" i="5"/>
  <c r="Q5161" i="5" s="1"/>
  <c r="K5181" i="5"/>
  <c r="Q5181" i="5" s="1"/>
  <c r="K5197" i="5"/>
  <c r="Q5197" i="5" s="1"/>
  <c r="K5213" i="5"/>
  <c r="Q5213" i="5" s="1"/>
  <c r="K5229" i="5"/>
  <c r="Q5229" i="5" s="1"/>
  <c r="K5253" i="5"/>
  <c r="Q5253" i="5" s="1"/>
  <c r="K5269" i="5"/>
  <c r="Q5269" i="5" s="1"/>
  <c r="K5301" i="5"/>
  <c r="Q5301" i="5" s="1"/>
  <c r="K5317" i="5"/>
  <c r="Q5317" i="5" s="1"/>
  <c r="K5337" i="5"/>
  <c r="Q5337" i="5" s="1"/>
  <c r="K5377" i="5"/>
  <c r="Q5377" i="5" s="1"/>
  <c r="K5393" i="5"/>
  <c r="Q5393" i="5" s="1"/>
  <c r="K5409" i="5"/>
  <c r="Q5409" i="5" s="1"/>
  <c r="K5429" i="5"/>
  <c r="Q5429" i="5" s="1"/>
  <c r="K5449" i="5"/>
  <c r="Q5449" i="5" s="1"/>
  <c r="K5469" i="5"/>
  <c r="Q5469" i="5" s="1"/>
  <c r="K5485" i="5"/>
  <c r="Q5485" i="5" s="1"/>
  <c r="K5505" i="5"/>
  <c r="Q5505" i="5" s="1"/>
  <c r="K5533" i="5"/>
  <c r="Q5533" i="5" s="1"/>
  <c r="K5549" i="5"/>
  <c r="Q5549" i="5" s="1"/>
  <c r="K5565" i="5"/>
  <c r="Q5565" i="5" s="1"/>
  <c r="K5581" i="5"/>
  <c r="Q5581" i="5" s="1"/>
  <c r="K5601" i="5"/>
  <c r="Q5601" i="5" s="1"/>
  <c r="K5617" i="5"/>
  <c r="Q5617" i="5" s="1"/>
  <c r="K5633" i="5"/>
  <c r="Q5633" i="5" s="1"/>
  <c r="K5653" i="5"/>
  <c r="Q5653" i="5" s="1"/>
  <c r="K5669" i="5"/>
  <c r="Q5669" i="5" s="1"/>
  <c r="K5689" i="5"/>
  <c r="Q5689" i="5" s="1"/>
  <c r="K5705" i="5"/>
  <c r="Q5705" i="5" s="1"/>
  <c r="K5725" i="5"/>
  <c r="Q5725" i="5" s="1"/>
  <c r="K5741" i="5"/>
  <c r="Q5741" i="5" s="1"/>
  <c r="K5757" i="5"/>
  <c r="Q5757" i="5" s="1"/>
  <c r="K5773" i="5"/>
  <c r="Q5773" i="5" s="1"/>
  <c r="K5789" i="5"/>
  <c r="Q5789" i="5" s="1"/>
  <c r="K5805" i="5"/>
  <c r="Q5805" i="5" s="1"/>
  <c r="K5821" i="5"/>
  <c r="Q5821" i="5" s="1"/>
  <c r="K5841" i="5"/>
  <c r="Q5841" i="5" s="1"/>
  <c r="K5857" i="5"/>
  <c r="Q5857" i="5" s="1"/>
  <c r="K5873" i="5"/>
  <c r="Q5873" i="5" s="1"/>
  <c r="K5893" i="5"/>
  <c r="Q5893" i="5" s="1"/>
  <c r="K5909" i="5"/>
  <c r="Q5909" i="5" s="1"/>
  <c r="K5929" i="5"/>
  <c r="Q5929" i="5" s="1"/>
  <c r="K5945" i="5"/>
  <c r="Q5945" i="5" s="1"/>
  <c r="K5965" i="5"/>
  <c r="Q5965" i="5" s="1"/>
  <c r="K5981" i="5"/>
  <c r="Q5981" i="5" s="1"/>
  <c r="K5997" i="5"/>
  <c r="Q5997" i="5" s="1"/>
  <c r="K6017" i="5"/>
  <c r="Q6017" i="5" s="1"/>
  <c r="K6033" i="5"/>
  <c r="Q6033" i="5" s="1"/>
  <c r="K6049" i="5"/>
  <c r="Q6049" i="5" s="1"/>
  <c r="K6065" i="5"/>
  <c r="Q6065" i="5" s="1"/>
  <c r="K6081" i="5"/>
  <c r="Q6081" i="5" s="1"/>
  <c r="K6101" i="5"/>
  <c r="Q6101" i="5" s="1"/>
  <c r="K6117" i="5"/>
  <c r="Q6117" i="5" s="1"/>
  <c r="K6133" i="5"/>
  <c r="Q6133" i="5" s="1"/>
  <c r="K6149" i="5"/>
  <c r="Q6149" i="5" s="1"/>
  <c r="K6169" i="5"/>
  <c r="Q6169" i="5" s="1"/>
  <c r="K6197" i="5"/>
  <c r="Q6197" i="5" s="1"/>
  <c r="K6213" i="5"/>
  <c r="Q6213" i="5" s="1"/>
  <c r="K6233" i="5"/>
  <c r="Q6233" i="5" s="1"/>
  <c r="K6249" i="5"/>
  <c r="Q6249" i="5" s="1"/>
  <c r="K6273" i="5"/>
  <c r="Q6273" i="5" s="1"/>
  <c r="K6289" i="5"/>
  <c r="Q6289" i="5" s="1"/>
  <c r="K6309" i="5"/>
  <c r="Q6309" i="5" s="1"/>
  <c r="K6329" i="5"/>
  <c r="Q6329" i="5" s="1"/>
  <c r="K6349" i="5"/>
  <c r="Q6349" i="5" s="1"/>
  <c r="K6369" i="5"/>
  <c r="Q6369" i="5" s="1"/>
  <c r="K6389" i="5"/>
  <c r="Q6389" i="5" s="1"/>
  <c r="K6409" i="5"/>
  <c r="Q6409" i="5" s="1"/>
  <c r="K6425" i="5"/>
  <c r="Q6425" i="5" s="1"/>
  <c r="K6453" i="5"/>
  <c r="Q6453" i="5" s="1"/>
  <c r="K6477" i="5"/>
  <c r="Q6477" i="5" s="1"/>
  <c r="K6493" i="5"/>
  <c r="Q6493" i="5" s="1"/>
  <c r="K6517" i="5"/>
  <c r="Q6517" i="5" s="1"/>
  <c r="K6541" i="5"/>
  <c r="Q6541" i="5" s="1"/>
  <c r="K6561" i="5"/>
  <c r="Q6561" i="5" s="1"/>
  <c r="K6581" i="5"/>
  <c r="Q6581" i="5" s="1"/>
  <c r="K6601" i="5"/>
  <c r="Q6601" i="5" s="1"/>
  <c r="K6617" i="5"/>
  <c r="Q6617" i="5" s="1"/>
  <c r="K6633" i="5"/>
  <c r="Q6633" i="5" s="1"/>
  <c r="K6657" i="5"/>
  <c r="Q6657" i="5" s="1"/>
  <c r="K6673" i="5"/>
  <c r="Q6673" i="5" s="1"/>
  <c r="K6693" i="5"/>
  <c r="Q6693" i="5" s="1"/>
  <c r="K6709" i="5"/>
  <c r="Q6709" i="5" s="1"/>
  <c r="K6729" i="5"/>
  <c r="Q6729" i="5" s="1"/>
  <c r="K6745" i="5"/>
  <c r="Q6745" i="5" s="1"/>
  <c r="K6765" i="5"/>
  <c r="Q6765" i="5" s="1"/>
  <c r="K6781" i="5"/>
  <c r="Q6781" i="5" s="1"/>
  <c r="K6805" i="5"/>
  <c r="Q6805" i="5" s="1"/>
  <c r="K6821" i="5"/>
  <c r="Q6821" i="5" s="1"/>
  <c r="K6841" i="5"/>
  <c r="Q6841" i="5" s="1"/>
  <c r="K6857" i="5"/>
  <c r="Q6857" i="5" s="1"/>
  <c r="K6877" i="5"/>
  <c r="Q6877" i="5" s="1"/>
  <c r="K6893" i="5"/>
  <c r="Q6893" i="5" s="1"/>
  <c r="K6909" i="5"/>
  <c r="Q6909" i="5" s="1"/>
  <c r="K6925" i="5"/>
  <c r="Q6925" i="5" s="1"/>
  <c r="K6941" i="5"/>
  <c r="Q6941" i="5" s="1"/>
  <c r="K6957" i="5"/>
  <c r="Q6957" i="5" s="1"/>
  <c r="K6973" i="5"/>
  <c r="Q6973" i="5" s="1"/>
  <c r="K6989" i="5"/>
  <c r="Q6989" i="5" s="1"/>
  <c r="K7009" i="5"/>
  <c r="Q7009" i="5" s="1"/>
  <c r="K7029" i="5"/>
  <c r="Q7029" i="5" s="1"/>
  <c r="K7045" i="5"/>
  <c r="Q7045" i="5" s="1"/>
  <c r="K7061" i="5"/>
  <c r="Q7061" i="5" s="1"/>
  <c r="K7077" i="5"/>
  <c r="Q7077" i="5" s="1"/>
  <c r="K7097" i="5"/>
  <c r="Q7097" i="5" s="1"/>
  <c r="K7113" i="5"/>
  <c r="Q7113" i="5" s="1"/>
  <c r="K7133" i="5"/>
  <c r="Q7133" i="5" s="1"/>
  <c r="K7149" i="5"/>
  <c r="Q7149" i="5" s="1"/>
  <c r="K7169" i="5"/>
  <c r="Q7169" i="5" s="1"/>
  <c r="K7185" i="5"/>
  <c r="Q7185" i="5" s="1"/>
  <c r="K7201" i="5"/>
  <c r="Q7201" i="5" s="1"/>
  <c r="K7217" i="5"/>
  <c r="Q7217" i="5" s="1"/>
  <c r="K7237" i="5"/>
  <c r="Q7237" i="5" s="1"/>
  <c r="K7253" i="5"/>
  <c r="Q7253" i="5" s="1"/>
  <c r="K7273" i="5"/>
  <c r="Q7273" i="5" s="1"/>
  <c r="K7289" i="5"/>
  <c r="Q7289" i="5" s="1"/>
  <c r="K7305" i="5"/>
  <c r="Q7305" i="5" s="1"/>
  <c r="K7329" i="5"/>
  <c r="Q7329" i="5" s="1"/>
  <c r="K7345" i="5"/>
  <c r="Q7345" i="5" s="1"/>
  <c r="K7361" i="5"/>
  <c r="Q7361" i="5" s="1"/>
  <c r="K7377" i="5"/>
  <c r="Q7377" i="5" s="1"/>
  <c r="K7397" i="5"/>
  <c r="Q7397" i="5" s="1"/>
  <c r="K7413" i="5"/>
  <c r="Q7413" i="5" s="1"/>
  <c r="K7437" i="5"/>
  <c r="Q7437" i="5" s="1"/>
  <c r="K7453" i="5"/>
  <c r="Q7453" i="5" s="1"/>
  <c r="K7473" i="5"/>
  <c r="Q7473" i="5" s="1"/>
  <c r="K7489" i="5"/>
  <c r="Q7489" i="5" s="1"/>
  <c r="K7509" i="5"/>
  <c r="Q7509" i="5" s="1"/>
  <c r="K7529" i="5"/>
  <c r="Q7529" i="5" s="1"/>
  <c r="K7553" i="5"/>
  <c r="Q7553" i="5" s="1"/>
  <c r="K7577" i="5"/>
  <c r="Q7577" i="5" s="1"/>
  <c r="K7593" i="5"/>
  <c r="Q7593" i="5" s="1"/>
  <c r="K7617" i="5"/>
  <c r="Q7617" i="5" s="1"/>
  <c r="K7633" i="5"/>
  <c r="Q7633" i="5" s="1"/>
  <c r="K7653" i="5"/>
  <c r="Q7653" i="5" s="1"/>
  <c r="K7669" i="5"/>
  <c r="Q7669" i="5" s="1"/>
  <c r="K7685" i="5"/>
  <c r="Q7685" i="5" s="1"/>
  <c r="K7701" i="5"/>
  <c r="Q7701" i="5" s="1"/>
  <c r="K7721" i="5"/>
  <c r="Q7721" i="5" s="1"/>
  <c r="K7741" i="5"/>
  <c r="Q7741" i="5" s="1"/>
  <c r="K7757" i="5"/>
  <c r="Q7757" i="5" s="1"/>
  <c r="K7773" i="5"/>
  <c r="Q7773" i="5" s="1"/>
  <c r="K7789" i="5"/>
  <c r="Q7789" i="5" s="1"/>
  <c r="K7805" i="5"/>
  <c r="Q7805" i="5" s="1"/>
  <c r="K7821" i="5"/>
  <c r="Q7821" i="5" s="1"/>
  <c r="K7837" i="5"/>
  <c r="Q7837" i="5" s="1"/>
  <c r="K7853" i="5"/>
  <c r="Q7853" i="5" s="1"/>
  <c r="K7869" i="5"/>
  <c r="Q7869" i="5" s="1"/>
  <c r="K7889" i="5"/>
  <c r="Q7889" i="5" s="1"/>
  <c r="K7905" i="5"/>
  <c r="Q7905" i="5" s="1"/>
  <c r="K7925" i="5"/>
  <c r="Q7925" i="5" s="1"/>
  <c r="K7945" i="5"/>
  <c r="Q7945" i="5" s="1"/>
  <c r="K7961" i="5"/>
  <c r="Q7961" i="5" s="1"/>
  <c r="K7981" i="5"/>
  <c r="Q7981" i="5" s="1"/>
  <c r="K7998" i="5"/>
  <c r="Q7998" i="5" s="1"/>
  <c r="K8018" i="5"/>
  <c r="Q8018" i="5" s="1"/>
  <c r="K8042" i="5"/>
  <c r="Q8042" i="5" s="1"/>
  <c r="K8058" i="5"/>
  <c r="Q8058" i="5" s="1"/>
  <c r="K8074" i="5"/>
  <c r="Q8074" i="5" s="1"/>
  <c r="K8094" i="5"/>
  <c r="Q8094" i="5" s="1"/>
  <c r="K8110" i="5"/>
  <c r="Q8110" i="5" s="1"/>
  <c r="K8130" i="5"/>
  <c r="Q8130" i="5" s="1"/>
  <c r="K8154" i="5"/>
  <c r="Q8154" i="5" s="1"/>
  <c r="K8170" i="5"/>
  <c r="Q8170" i="5" s="1"/>
  <c r="K8194" i="5"/>
  <c r="Q8194" i="5" s="1"/>
  <c r="K6078" i="5"/>
  <c r="Q6078" i="5" s="1"/>
  <c r="K6098" i="5"/>
  <c r="Q6098" i="5" s="1"/>
  <c r="K6118" i="5"/>
  <c r="Q6118" i="5" s="1"/>
  <c r="K6138" i="5"/>
  <c r="Q6138" i="5" s="1"/>
  <c r="K6154" i="5"/>
  <c r="Q6154" i="5" s="1"/>
  <c r="K6170" i="5"/>
  <c r="Q6170" i="5" s="1"/>
  <c r="K6186" i="5"/>
  <c r="Q6186" i="5" s="1"/>
  <c r="K6202" i="5"/>
  <c r="Q6202" i="5" s="1"/>
  <c r="K6222" i="5"/>
  <c r="Q6222" i="5" s="1"/>
  <c r="K6238" i="5"/>
  <c r="Q6238" i="5" s="1"/>
  <c r="K6258" i="5"/>
  <c r="Q6258" i="5" s="1"/>
  <c r="K6274" i="5"/>
  <c r="Q6274" i="5" s="1"/>
  <c r="K6298" i="5"/>
  <c r="Q6298" i="5" s="1"/>
  <c r="K6318" i="5"/>
  <c r="Q6318" i="5" s="1"/>
  <c r="K6334" i="5"/>
  <c r="Q6334" i="5" s="1"/>
  <c r="K6350" i="5"/>
  <c r="Q6350" i="5" s="1"/>
  <c r="K6382" i="5"/>
  <c r="Q6382" i="5" s="1"/>
  <c r="K6398" i="5"/>
  <c r="Q6398" i="5" s="1"/>
  <c r="K6414" i="5"/>
  <c r="Q6414" i="5" s="1"/>
  <c r="K6430" i="5"/>
  <c r="Q6430" i="5" s="1"/>
  <c r="K6446" i="5"/>
  <c r="Q6446" i="5" s="1"/>
  <c r="K6462" i="5"/>
  <c r="Q6462" i="5" s="1"/>
  <c r="K6482" i="5"/>
  <c r="Q6482" i="5" s="1"/>
  <c r="K6502" i="5"/>
  <c r="Q6502" i="5" s="1"/>
  <c r="K6518" i="5"/>
  <c r="Q6518" i="5" s="1"/>
  <c r="K6546" i="5"/>
  <c r="Q6546" i="5" s="1"/>
  <c r="K6566" i="5"/>
  <c r="Q6566" i="5" s="1"/>
  <c r="K6586" i="5"/>
  <c r="Q6586" i="5" s="1"/>
  <c r="K6602" i="5"/>
  <c r="Q6602" i="5" s="1"/>
  <c r="K6618" i="5"/>
  <c r="Q6618" i="5" s="1"/>
  <c r="K6634" i="5"/>
  <c r="Q6634" i="5" s="1"/>
  <c r="K6654" i="5"/>
  <c r="Q6654" i="5" s="1"/>
  <c r="K6670" i="5"/>
  <c r="Q6670" i="5" s="1"/>
  <c r="K6690" i="5"/>
  <c r="Q6690" i="5" s="1"/>
  <c r="K6706" i="5"/>
  <c r="Q6706" i="5" s="1"/>
  <c r="K6734" i="5"/>
  <c r="Q6734" i="5" s="1"/>
  <c r="K6750" i="5"/>
  <c r="Q6750" i="5" s="1"/>
  <c r="K6770" i="5"/>
  <c r="Q6770" i="5" s="1"/>
  <c r="K6790" i="5"/>
  <c r="Q6790" i="5" s="1"/>
  <c r="K6810" i="5"/>
  <c r="Q6810" i="5" s="1"/>
  <c r="K6826" i="5"/>
  <c r="Q6826" i="5" s="1"/>
  <c r="K6854" i="5"/>
  <c r="Q6854" i="5" s="1"/>
  <c r="K6870" i="5"/>
  <c r="Q6870" i="5" s="1"/>
  <c r="K6886" i="5"/>
  <c r="Q6886" i="5" s="1"/>
  <c r="K6910" i="5"/>
  <c r="Q6910" i="5" s="1"/>
  <c r="K6926" i="5"/>
  <c r="Q6926" i="5" s="1"/>
  <c r="K6942" i="5"/>
  <c r="Q6942" i="5" s="1"/>
  <c r="K6974" i="5"/>
  <c r="Q6974" i="5" s="1"/>
  <c r="K6994" i="5"/>
  <c r="Q6994" i="5" s="1"/>
  <c r="K7018" i="5"/>
  <c r="Q7018" i="5" s="1"/>
  <c r="K7038" i="5"/>
  <c r="Q7038" i="5" s="1"/>
  <c r="K7058" i="5"/>
  <c r="Q7058" i="5" s="1"/>
  <c r="K7078" i="5"/>
  <c r="Q7078" i="5" s="1"/>
  <c r="K7094" i="5"/>
  <c r="Q7094" i="5" s="1"/>
  <c r="K7118" i="5"/>
  <c r="Q7118" i="5" s="1"/>
  <c r="K7134" i="5"/>
  <c r="Q7134" i="5" s="1"/>
  <c r="K7158" i="5"/>
  <c r="Q7158" i="5" s="1"/>
  <c r="K7178" i="5"/>
  <c r="Q7178" i="5" s="1"/>
  <c r="K7206" i="5"/>
  <c r="Q7206" i="5" s="1"/>
  <c r="K7226" i="5"/>
  <c r="Q7226" i="5" s="1"/>
  <c r="K7258" i="5"/>
  <c r="Q7258" i="5" s="1"/>
  <c r="K7286" i="5"/>
  <c r="Q7286" i="5" s="1"/>
  <c r="K7310" i="5"/>
  <c r="Q7310" i="5" s="1"/>
  <c r="K7338" i="5"/>
  <c r="Q7338" i="5" s="1"/>
  <c r="K7370" i="5"/>
  <c r="Q7370" i="5" s="1"/>
  <c r="K7398" i="5"/>
  <c r="Q7398" i="5" s="1"/>
  <c r="K7418" i="5"/>
  <c r="Q7418" i="5" s="1"/>
  <c r="K7450" i="5"/>
  <c r="Q7450" i="5" s="1"/>
  <c r="K7478" i="5"/>
  <c r="Q7478" i="5" s="1"/>
  <c r="K7502" i="5"/>
  <c r="Q7502" i="5" s="1"/>
  <c r="K7530" i="5"/>
  <c r="Q7530" i="5" s="1"/>
  <c r="K7550" i="5"/>
  <c r="Q7550" i="5" s="1"/>
  <c r="K7578" i="5"/>
  <c r="Q7578" i="5" s="1"/>
  <c r="K7598" i="5"/>
  <c r="Q7598" i="5" s="1"/>
  <c r="K7626" i="5"/>
  <c r="Q7626" i="5" s="1"/>
  <c r="K7654" i="5"/>
  <c r="Q7654" i="5" s="1"/>
  <c r="K7674" i="5"/>
  <c r="Q7674" i="5" s="1"/>
  <c r="K7702" i="5"/>
  <c r="Q7702" i="5" s="1"/>
  <c r="K7722" i="5"/>
  <c r="Q7722" i="5" s="1"/>
  <c r="K7742" i="5"/>
  <c r="Q7742" i="5" s="1"/>
  <c r="K7774" i="5"/>
  <c r="Q7774" i="5" s="1"/>
  <c r="K7814" i="5"/>
  <c r="Q7814" i="5" s="1"/>
  <c r="K7846" i="5"/>
  <c r="Q7846" i="5" s="1"/>
  <c r="K7866" i="5"/>
  <c r="Q7866" i="5" s="1"/>
  <c r="K7886" i="5"/>
  <c r="Q7886" i="5" s="1"/>
  <c r="K7914" i="5"/>
  <c r="Q7914" i="5" s="1"/>
  <c r="K7946" i="5"/>
  <c r="Q7946" i="5" s="1"/>
  <c r="K7966" i="5"/>
  <c r="Q7966" i="5" s="1"/>
  <c r="K8003" i="5"/>
  <c r="Q8003" i="5" s="1"/>
  <c r="K8023" i="5"/>
  <c r="Q8023" i="5" s="1"/>
  <c r="K8051" i="5"/>
  <c r="Q8051" i="5" s="1"/>
  <c r="K8075" i="5"/>
  <c r="Q8075" i="5" s="1"/>
  <c r="K8103" i="5"/>
  <c r="Q8103" i="5" s="1"/>
  <c r="K8131" i="5"/>
  <c r="Q8131" i="5" s="1"/>
  <c r="K8151" i="5"/>
  <c r="Q8151" i="5" s="1"/>
  <c r="K8171" i="5"/>
  <c r="Q8171" i="5" s="1"/>
  <c r="K8195" i="5"/>
  <c r="Q8195" i="5" s="1"/>
  <c r="K20" i="5"/>
  <c r="Q20" i="5" s="1"/>
  <c r="K36" i="5"/>
  <c r="Q36" i="5" s="1"/>
  <c r="K60" i="5"/>
  <c r="Q60" i="5" s="1"/>
  <c r="K76" i="5"/>
  <c r="Q76" i="5" s="1"/>
  <c r="K92" i="5"/>
  <c r="Q92" i="5" s="1"/>
  <c r="K112" i="5"/>
  <c r="Q112" i="5" s="1"/>
  <c r="K136" i="5"/>
  <c r="Q136" i="5" s="1"/>
  <c r="K152" i="5"/>
  <c r="Q152" i="5" s="1"/>
  <c r="K168" i="5"/>
  <c r="Q168" i="5" s="1"/>
  <c r="K188" i="5"/>
  <c r="Q188" i="5" s="1"/>
  <c r="K212" i="5"/>
  <c r="Q212" i="5" s="1"/>
  <c r="K228" i="5"/>
  <c r="Q228" i="5" s="1"/>
  <c r="K252" i="5"/>
  <c r="Q252" i="5" s="1"/>
  <c r="K268" i="5"/>
  <c r="Q268" i="5" s="1"/>
  <c r="K288" i="5"/>
  <c r="Q288" i="5" s="1"/>
  <c r="K304" i="5"/>
  <c r="Q304" i="5" s="1"/>
  <c r="K320" i="5"/>
  <c r="Q320" i="5" s="1"/>
  <c r="K340" i="5"/>
  <c r="Q340" i="5" s="1"/>
  <c r="K356" i="5"/>
  <c r="Q356" i="5" s="1"/>
  <c r="K372" i="5"/>
  <c r="Q372" i="5" s="1"/>
  <c r="K392" i="5"/>
  <c r="Q392" i="5" s="1"/>
  <c r="K408" i="5"/>
  <c r="Q408" i="5" s="1"/>
  <c r="K424" i="5"/>
  <c r="Q424" i="5" s="1"/>
  <c r="K448" i="5"/>
  <c r="Q448" i="5" s="1"/>
  <c r="K480" i="5"/>
  <c r="Q480" i="5" s="1"/>
  <c r="K496" i="5"/>
  <c r="Q496" i="5" s="1"/>
  <c r="K516" i="5"/>
  <c r="Q516" i="5" s="1"/>
  <c r="K532" i="5"/>
  <c r="Q532" i="5" s="1"/>
  <c r="K548" i="5"/>
  <c r="Q548" i="5" s="1"/>
  <c r="K564" i="5"/>
  <c r="Q564" i="5" s="1"/>
  <c r="K584" i="5"/>
  <c r="Q584" i="5" s="1"/>
  <c r="K600" i="5"/>
  <c r="Q600" i="5" s="1"/>
  <c r="K616" i="5"/>
  <c r="Q616" i="5" s="1"/>
  <c r="K632" i="5"/>
  <c r="Q632" i="5" s="1"/>
  <c r="K652" i="5"/>
  <c r="Q652" i="5" s="1"/>
  <c r="K668" i="5"/>
  <c r="Q668" i="5" s="1"/>
  <c r="K684" i="5"/>
  <c r="Q684" i="5" s="1"/>
  <c r="K704" i="5"/>
  <c r="Q704" i="5" s="1"/>
  <c r="K720" i="5"/>
  <c r="Q720" i="5" s="1"/>
  <c r="K736" i="5"/>
  <c r="Q736" i="5" s="1"/>
  <c r="K752" i="5"/>
  <c r="Q752" i="5" s="1"/>
  <c r="K772" i="5"/>
  <c r="Q772" i="5" s="1"/>
  <c r="K792" i="5"/>
  <c r="Q792" i="5" s="1"/>
  <c r="K812" i="5"/>
  <c r="Q812" i="5" s="1"/>
  <c r="K836" i="5"/>
  <c r="Q836" i="5" s="1"/>
  <c r="K860" i="5"/>
  <c r="Q860" i="5" s="1"/>
  <c r="K888" i="5"/>
  <c r="Q888" i="5" s="1"/>
  <c r="K908" i="5"/>
  <c r="Q908" i="5" s="1"/>
  <c r="K924" i="5"/>
  <c r="Q924" i="5" s="1"/>
  <c r="K944" i="5"/>
  <c r="Q944" i="5" s="1"/>
  <c r="K964" i="5"/>
  <c r="Q964" i="5" s="1"/>
  <c r="K980" i="5"/>
  <c r="Q980" i="5" s="1"/>
  <c r="K996" i="5"/>
  <c r="Q996" i="5" s="1"/>
  <c r="K1016" i="5"/>
  <c r="Q1016" i="5" s="1"/>
  <c r="K1032" i="5"/>
  <c r="Q1032" i="5" s="1"/>
  <c r="K1048" i="5"/>
  <c r="Q1048" i="5" s="1"/>
  <c r="K1068" i="5"/>
  <c r="Q1068" i="5" s="1"/>
  <c r="K1084" i="5"/>
  <c r="Q1084" i="5" s="1"/>
  <c r="K1104" i="5"/>
  <c r="Q1104" i="5" s="1"/>
  <c r="K1124" i="5"/>
  <c r="Q1124" i="5" s="1"/>
  <c r="K1140" i="5"/>
  <c r="Q1140" i="5" s="1"/>
  <c r="K1156" i="5"/>
  <c r="Q1156" i="5" s="1"/>
  <c r="K1172" i="5"/>
  <c r="Q1172" i="5" s="1"/>
  <c r="K1188" i="5"/>
  <c r="Q1188" i="5" s="1"/>
  <c r="K1208" i="5"/>
  <c r="Q1208" i="5" s="1"/>
  <c r="K1228" i="5"/>
  <c r="Q1228" i="5" s="1"/>
  <c r="K1248" i="5"/>
  <c r="Q1248" i="5" s="1"/>
  <c r="K1272" i="5"/>
  <c r="Q1272" i="5" s="1"/>
  <c r="K1292" i="5"/>
  <c r="Q1292" i="5" s="1"/>
  <c r="K1312" i="5"/>
  <c r="Q1312" i="5" s="1"/>
  <c r="K1332" i="5"/>
  <c r="Q1332" i="5" s="1"/>
  <c r="K1348" i="5"/>
  <c r="Q1348" i="5" s="1"/>
  <c r="K1364" i="5"/>
  <c r="Q1364" i="5" s="1"/>
  <c r="K1396" i="5"/>
  <c r="Q1396" i="5" s="1"/>
  <c r="K1412" i="5"/>
  <c r="Q1412" i="5" s="1"/>
  <c r="K1428" i="5"/>
  <c r="Q1428" i="5" s="1"/>
  <c r="K1444" i="5"/>
  <c r="Q1444" i="5" s="1"/>
  <c r="K1460" i="5"/>
  <c r="Q1460" i="5" s="1"/>
  <c r="K1476" i="5"/>
  <c r="Q1476" i="5" s="1"/>
  <c r="K1492" i="5"/>
  <c r="Q1492" i="5" s="1"/>
  <c r="K1508" i="5"/>
  <c r="Q1508" i="5" s="1"/>
  <c r="K1524" i="5"/>
  <c r="Q1524" i="5" s="1"/>
  <c r="K1548" i="5"/>
  <c r="Q1548" i="5" s="1"/>
  <c r="K1564" i="5"/>
  <c r="Q1564" i="5" s="1"/>
  <c r="K1580" i="5"/>
  <c r="Q1580" i="5" s="1"/>
  <c r="K1596" i="5"/>
  <c r="Q1596" i="5" s="1"/>
  <c r="K1612" i="5"/>
  <c r="Q1612" i="5" s="1"/>
  <c r="K1628" i="5"/>
  <c r="Q1628" i="5" s="1"/>
  <c r="K1652" i="5"/>
  <c r="Q1652" i="5" s="1"/>
  <c r="K1668" i="5"/>
  <c r="Q1668" i="5" s="1"/>
  <c r="K1692" i="5"/>
  <c r="Q1692" i="5" s="1"/>
  <c r="K1712" i="5"/>
  <c r="Q1712" i="5" s="1"/>
  <c r="K1728" i="5"/>
  <c r="Q1728" i="5" s="1"/>
  <c r="K1748" i="5"/>
  <c r="Q1748" i="5" s="1"/>
  <c r="K1768" i="5"/>
  <c r="Q1768" i="5" s="1"/>
  <c r="K1784" i="5"/>
  <c r="Q1784" i="5" s="1"/>
  <c r="K1800" i="5"/>
  <c r="Q1800" i="5" s="1"/>
  <c r="K1824" i="5"/>
  <c r="Q1824" i="5" s="1"/>
  <c r="K1844" i="5"/>
  <c r="Q1844" i="5" s="1"/>
  <c r="K1860" i="5"/>
  <c r="Q1860" i="5" s="1"/>
  <c r="K1876" i="5"/>
  <c r="Q1876" i="5" s="1"/>
  <c r="K1892" i="5"/>
  <c r="Q1892" i="5" s="1"/>
  <c r="K1912" i="5"/>
  <c r="Q1912" i="5" s="1"/>
  <c r="K1944" i="5"/>
  <c r="Q1944" i="5" s="1"/>
  <c r="K1960" i="5"/>
  <c r="Q1960" i="5" s="1"/>
  <c r="K1976" i="5"/>
  <c r="Q1976" i="5" s="1"/>
  <c r="K1992" i="5"/>
  <c r="Q1992" i="5" s="1"/>
  <c r="K2008" i="5"/>
  <c r="Q2008" i="5" s="1"/>
  <c r="K2028" i="5"/>
  <c r="Q2028" i="5" s="1"/>
  <c r="K2048" i="5"/>
  <c r="Q2048" i="5" s="1"/>
  <c r="K2064" i="5"/>
  <c r="K2080" i="5"/>
  <c r="K2096" i="5"/>
  <c r="K2116" i="5"/>
  <c r="Q2116" i="5" s="1"/>
  <c r="K2132" i="5"/>
  <c r="Q2132" i="5" s="1"/>
  <c r="K2152" i="5"/>
  <c r="Q2152" i="5" s="1"/>
  <c r="K2168" i="5"/>
  <c r="Q2168" i="5" s="1"/>
  <c r="K2192" i="5"/>
  <c r="Q2192" i="5" s="1"/>
  <c r="K2208" i="5"/>
  <c r="Q2208" i="5" s="1"/>
  <c r="K2224" i="5"/>
  <c r="Q2224" i="5" s="1"/>
  <c r="K2240" i="5"/>
  <c r="Q2240" i="5" s="1"/>
  <c r="K2256" i="5"/>
  <c r="Q2256" i="5" s="1"/>
  <c r="K2272" i="5"/>
  <c r="Q2272" i="5" s="1"/>
  <c r="K2292" i="5"/>
  <c r="Q2292" i="5" s="1"/>
  <c r="K2312" i="5"/>
  <c r="Q2312" i="5" s="1"/>
  <c r="K2332" i="5"/>
  <c r="Q2332" i="5" s="1"/>
  <c r="K2348" i="5"/>
  <c r="Q2348" i="5" s="1"/>
  <c r="K2364" i="5"/>
  <c r="Q2364" i="5" s="1"/>
  <c r="K2384" i="5"/>
  <c r="Q2384" i="5" s="1"/>
  <c r="K2400" i="5"/>
  <c r="Q2400" i="5" s="1"/>
  <c r="K2416" i="5"/>
  <c r="Q2416" i="5" s="1"/>
  <c r="K2436" i="5"/>
  <c r="Q2436" i="5" s="1"/>
  <c r="K2452" i="5"/>
  <c r="Q2452" i="5" s="1"/>
  <c r="K2468" i="5"/>
  <c r="Q2468" i="5" s="1"/>
  <c r="K2488" i="5"/>
  <c r="Q2488" i="5" s="1"/>
  <c r="K2504" i="5"/>
  <c r="Q2504" i="5" s="1"/>
  <c r="K2524" i="5"/>
  <c r="Q2524" i="5" s="1"/>
  <c r="K2548" i="5"/>
  <c r="Q2548" i="5" s="1"/>
  <c r="K2564" i="5"/>
  <c r="Q2564" i="5" s="1"/>
  <c r="K2580" i="5"/>
  <c r="Q2580" i="5" s="1"/>
  <c r="K2596" i="5"/>
  <c r="Q2596" i="5" s="1"/>
  <c r="K2616" i="5"/>
  <c r="Q2616" i="5" s="1"/>
  <c r="K2640" i="5"/>
  <c r="Q2640" i="5" s="1"/>
  <c r="K2664" i="5"/>
  <c r="Q2664" i="5" s="1"/>
  <c r="K2684" i="5"/>
  <c r="Q2684" i="5" s="1"/>
  <c r="K2704" i="5"/>
  <c r="Q2704" i="5" s="1"/>
  <c r="K2720" i="5"/>
  <c r="Q2720" i="5" s="1"/>
  <c r="K2740" i="5"/>
  <c r="Q2740" i="5" s="1"/>
  <c r="K2756" i="5"/>
  <c r="Q2756" i="5" s="1"/>
  <c r="K2776" i="5"/>
  <c r="Q2776" i="5" s="1"/>
  <c r="K2800" i="5"/>
  <c r="Q2800" i="5" s="1"/>
  <c r="K2816" i="5"/>
  <c r="Q2816" i="5" s="1"/>
  <c r="K2832" i="5"/>
  <c r="Q2832" i="5" s="1"/>
  <c r="K2852" i="5"/>
  <c r="Q2852" i="5" s="1"/>
  <c r="K2872" i="5"/>
  <c r="Q2872" i="5" s="1"/>
  <c r="K2888" i="5"/>
  <c r="Q2888" i="5" s="1"/>
  <c r="K2908" i="5"/>
  <c r="Q2908" i="5" s="1"/>
  <c r="K2940" i="5"/>
  <c r="Q2940" i="5" s="1"/>
  <c r="K2960" i="5"/>
  <c r="Q2960" i="5" s="1"/>
  <c r="K2976" i="5"/>
  <c r="Q2976" i="5" s="1"/>
  <c r="K2992" i="5"/>
  <c r="Q2992" i="5" s="1"/>
  <c r="K3012" i="5"/>
  <c r="Q3012" i="5" s="1"/>
  <c r="K3032" i="5"/>
  <c r="Q3032" i="5" s="1"/>
  <c r="K3052" i="5"/>
  <c r="Q3052" i="5" s="1"/>
  <c r="K3068" i="5"/>
  <c r="Q3068" i="5" s="1"/>
  <c r="K3088" i="5"/>
  <c r="Q3088" i="5" s="1"/>
  <c r="K3104" i="5"/>
  <c r="Q3104" i="5" s="1"/>
  <c r="K3120" i="5"/>
  <c r="Q3120" i="5" s="1"/>
  <c r="K3144" i="5"/>
  <c r="Q3144" i="5" s="1"/>
  <c r="K3160" i="5"/>
  <c r="Q3160" i="5" s="1"/>
  <c r="K3180" i="5"/>
  <c r="Q3180" i="5" s="1"/>
  <c r="K3196" i="5"/>
  <c r="Q3196" i="5" s="1"/>
  <c r="K3216" i="5"/>
  <c r="Q3216" i="5" s="1"/>
  <c r="K3244" i="5"/>
  <c r="Q3244" i="5" s="1"/>
  <c r="K3264" i="5"/>
  <c r="Q3264" i="5" s="1"/>
  <c r="K3284" i="5"/>
  <c r="Q3284" i="5" s="1"/>
  <c r="K3304" i="5"/>
  <c r="Q3304" i="5" s="1"/>
  <c r="K3320" i="5"/>
  <c r="Q3320" i="5" s="1"/>
  <c r="K3344" i="5"/>
  <c r="Q3344" i="5" s="1"/>
  <c r="K3360" i="5"/>
  <c r="Q3360" i="5" s="1"/>
  <c r="K3376" i="5"/>
  <c r="Q3376" i="5" s="1"/>
  <c r="K3392" i="5"/>
  <c r="Q3392" i="5" s="1"/>
  <c r="K3408" i="5"/>
  <c r="Q3408" i="5" s="1"/>
  <c r="K3428" i="5"/>
  <c r="Q3428" i="5" s="1"/>
  <c r="K3448" i="5"/>
  <c r="Q3448" i="5" s="1"/>
  <c r="K3480" i="5"/>
  <c r="Q3480" i="5" s="1"/>
  <c r="K3496" i="5"/>
  <c r="Q3496" i="5" s="1"/>
  <c r="K3524" i="5"/>
  <c r="Q3524" i="5" s="1"/>
  <c r="K3540" i="5"/>
  <c r="Q3540" i="5" s="1"/>
  <c r="K3568" i="5"/>
  <c r="Q3568" i="5" s="1"/>
  <c r="K3584" i="5"/>
  <c r="Q3584" i="5" s="1"/>
  <c r="K3604" i="5"/>
  <c r="Q3604" i="5" s="1"/>
  <c r="K3620" i="5"/>
  <c r="Q3620" i="5" s="1"/>
  <c r="K3636" i="5"/>
  <c r="Q3636" i="5" s="1"/>
  <c r="K3656" i="5"/>
  <c r="Q3656" i="5" s="1"/>
  <c r="K3672" i="5"/>
  <c r="Q3672" i="5" s="1"/>
  <c r="K3688" i="5"/>
  <c r="Q3688" i="5" s="1"/>
  <c r="K3708" i="5"/>
  <c r="Q3708" i="5" s="1"/>
  <c r="K3728" i="5"/>
  <c r="Q3728" i="5" s="1"/>
  <c r="K3748" i="5"/>
  <c r="Q3748" i="5" s="1"/>
  <c r="K3764" i="5"/>
  <c r="Q3764" i="5" s="1"/>
  <c r="K3784" i="5"/>
  <c r="Q3784" i="5" s="1"/>
  <c r="K3808" i="5"/>
  <c r="Q3808" i="5" s="1"/>
  <c r="K3824" i="5"/>
  <c r="Q3824" i="5" s="1"/>
  <c r="K3840" i="5"/>
  <c r="Q3840" i="5" s="1"/>
  <c r="K3860" i="5"/>
  <c r="Q3860" i="5" s="1"/>
  <c r="K3876" i="5"/>
  <c r="Q3876" i="5" s="1"/>
  <c r="K3892" i="5"/>
  <c r="Q3892" i="5" s="1"/>
  <c r="K3912" i="5"/>
  <c r="Q3912" i="5" s="1"/>
  <c r="K3932" i="5"/>
  <c r="Q3932" i="5" s="1"/>
  <c r="K3952" i="5"/>
  <c r="Q3952" i="5" s="1"/>
  <c r="K3968" i="5"/>
  <c r="Q3968" i="5" s="1"/>
  <c r="K3984" i="5"/>
  <c r="Q3984" i="5" s="1"/>
  <c r="K4008" i="5"/>
  <c r="Q4008" i="5" s="1"/>
  <c r="K4028" i="5"/>
  <c r="Q4028" i="5" s="1"/>
  <c r="K4044" i="5"/>
  <c r="Q4044" i="5" s="1"/>
  <c r="K4060" i="5"/>
  <c r="Q4060" i="5" s="1"/>
  <c r="K4080" i="5"/>
  <c r="Q4080" i="5" s="1"/>
  <c r="K4096" i="5"/>
  <c r="Q4096" i="5" s="1"/>
  <c r="K4112" i="5"/>
  <c r="Q4112" i="5" s="1"/>
  <c r="K4136" i="5"/>
  <c r="Q4136" i="5" s="1"/>
  <c r="K4152" i="5"/>
  <c r="Q4152" i="5" s="1"/>
  <c r="K4168" i="5"/>
  <c r="Q4168" i="5" s="1"/>
  <c r="K4184" i="5"/>
  <c r="Q4184" i="5" s="1"/>
  <c r="K4200" i="5"/>
  <c r="Q4200" i="5" s="1"/>
  <c r="K4224" i="5"/>
  <c r="Q4224" i="5" s="1"/>
  <c r="K4240" i="5"/>
  <c r="Q4240" i="5" s="1"/>
  <c r="K4260" i="5"/>
  <c r="Q4260" i="5" s="1"/>
  <c r="K4276" i="5"/>
  <c r="Q4276" i="5" s="1"/>
  <c r="K4296" i="5"/>
  <c r="Q4296" i="5" s="1"/>
  <c r="K4312" i="5"/>
  <c r="Q4312" i="5" s="1"/>
  <c r="K4344" i="5"/>
  <c r="Q4344" i="5" s="1"/>
  <c r="K4360" i="5"/>
  <c r="Q4360" i="5" s="1"/>
  <c r="K4380" i="5"/>
  <c r="Q4380" i="5" s="1"/>
  <c r="K4396" i="5"/>
  <c r="Q4396" i="5" s="1"/>
  <c r="K4412" i="5"/>
  <c r="Q4412" i="5" s="1"/>
  <c r="K4428" i="5"/>
  <c r="Q4428" i="5" s="1"/>
  <c r="K4444" i="5"/>
  <c r="Q4444" i="5" s="1"/>
  <c r="K4460" i="5"/>
  <c r="Q4460" i="5" s="1"/>
  <c r="K4476" i="5"/>
  <c r="Q4476" i="5" s="1"/>
  <c r="K4496" i="5"/>
  <c r="Q4496" i="5" s="1"/>
  <c r="K4512" i="5"/>
  <c r="Q4512" i="5" s="1"/>
  <c r="K4528" i="5"/>
  <c r="Q4528" i="5" s="1"/>
  <c r="K4544" i="5"/>
  <c r="Q4544" i="5" s="1"/>
  <c r="K4568" i="5"/>
  <c r="Q4568" i="5" s="1"/>
  <c r="K4584" i="5"/>
  <c r="Q4584" i="5" s="1"/>
  <c r="K4600" i="5"/>
  <c r="Q4600" i="5" s="1"/>
  <c r="K4616" i="5"/>
  <c r="Q4616" i="5" s="1"/>
  <c r="K4632" i="5"/>
  <c r="Q4632" i="5" s="1"/>
  <c r="K4648" i="5"/>
  <c r="Q4648" i="5" s="1"/>
  <c r="K4664" i="5"/>
  <c r="Q4664" i="5" s="1"/>
  <c r="K4680" i="5"/>
  <c r="Q4680" i="5" s="1"/>
  <c r="K4696" i="5"/>
  <c r="Q4696" i="5" s="1"/>
  <c r="K4716" i="5"/>
  <c r="Q4716" i="5" s="1"/>
  <c r="K4732" i="5"/>
  <c r="Q4732" i="5" s="1"/>
  <c r="K4748" i="5"/>
  <c r="Q4748" i="5" s="1"/>
  <c r="K4764" i="5"/>
  <c r="Q4764" i="5" s="1"/>
  <c r="K4784" i="5"/>
  <c r="Q4784" i="5" s="1"/>
  <c r="K4800" i="5"/>
  <c r="Q4800" i="5" s="1"/>
  <c r="K4816" i="5"/>
  <c r="Q4816" i="5" s="1"/>
  <c r="K4836" i="5"/>
  <c r="Q4836" i="5" s="1"/>
  <c r="K4852" i="5"/>
  <c r="Q4852" i="5" s="1"/>
  <c r="K4868" i="5"/>
  <c r="Q4868" i="5" s="1"/>
  <c r="K4888" i="5"/>
  <c r="Q4888" i="5" s="1"/>
  <c r="K4908" i="5"/>
  <c r="Q4908" i="5" s="1"/>
  <c r="K4924" i="5"/>
  <c r="Q4924" i="5" s="1"/>
  <c r="K4944" i="5"/>
  <c r="Q4944" i="5" s="1"/>
  <c r="K4960" i="5"/>
  <c r="Q4960" i="5" s="1"/>
  <c r="K4984" i="5"/>
  <c r="Q4984" i="5" s="1"/>
  <c r="K5000" i="5"/>
  <c r="Q5000" i="5" s="1"/>
  <c r="K5016" i="5"/>
  <c r="Q5016" i="5" s="1"/>
  <c r="K5036" i="5"/>
  <c r="Q5036" i="5" s="1"/>
  <c r="K5056" i="5"/>
  <c r="Q5056" i="5" s="1"/>
  <c r="K5080" i="5"/>
  <c r="Q5080" i="5" s="1"/>
  <c r="K5104" i="5"/>
  <c r="Q5104" i="5" s="1"/>
  <c r="K5120" i="5"/>
  <c r="Q5120" i="5" s="1"/>
  <c r="K5136" i="5"/>
  <c r="Q5136" i="5" s="1"/>
  <c r="K5152" i="5"/>
  <c r="Q5152" i="5" s="1"/>
  <c r="K5172" i="5"/>
  <c r="Q5172" i="5" s="1"/>
  <c r="K5192" i="5"/>
  <c r="Q5192" i="5" s="1"/>
  <c r="K5216" i="5"/>
  <c r="Q5216" i="5" s="1"/>
  <c r="K5236" i="5"/>
  <c r="Q5236" i="5" s="1"/>
  <c r="K5256" i="5"/>
  <c r="Q5256" i="5" s="1"/>
  <c r="K5272" i="5"/>
  <c r="Q5272" i="5" s="1"/>
  <c r="K5292" i="5"/>
  <c r="Q5292" i="5" s="1"/>
  <c r="K5320" i="5"/>
  <c r="Q5320" i="5" s="1"/>
  <c r="K5336" i="5"/>
  <c r="Q5336" i="5" s="1"/>
  <c r="K5356" i="5"/>
  <c r="Q5356" i="5" s="1"/>
  <c r="K5372" i="5"/>
  <c r="Q5372" i="5" s="1"/>
  <c r="K5388" i="5"/>
  <c r="Q5388" i="5" s="1"/>
  <c r="K5408" i="5"/>
  <c r="Q5408" i="5" s="1"/>
  <c r="K5432" i="5"/>
  <c r="Q5432" i="5" s="1"/>
  <c r="K5448" i="5"/>
  <c r="Q5448" i="5" s="1"/>
  <c r="K5472" i="5"/>
  <c r="Q5472" i="5" s="1"/>
  <c r="K5496" i="5"/>
  <c r="Q5496" i="5" s="1"/>
  <c r="K5516" i="5"/>
  <c r="Q5516" i="5" s="1"/>
  <c r="K5532" i="5"/>
  <c r="Q5532" i="5" s="1"/>
  <c r="K5560" i="5"/>
  <c r="Q5560" i="5" s="1"/>
  <c r="K5580" i="5"/>
  <c r="Q5580" i="5" s="1"/>
  <c r="K5596" i="5"/>
  <c r="Q5596" i="5" s="1"/>
  <c r="K5616" i="5"/>
  <c r="Q5616" i="5" s="1"/>
  <c r="K5632" i="5"/>
  <c r="Q5632" i="5" s="1"/>
  <c r="K5652" i="5"/>
  <c r="Q5652" i="5" s="1"/>
  <c r="K5676" i="5"/>
  <c r="Q5676" i="5" s="1"/>
  <c r="K5692" i="5"/>
  <c r="Q5692" i="5" s="1"/>
  <c r="K5712" i="5"/>
  <c r="Q5712" i="5" s="1"/>
  <c r="K5744" i="5"/>
  <c r="Q5744" i="5" s="1"/>
  <c r="K5768" i="5"/>
  <c r="Q5768" i="5" s="1"/>
  <c r="K5788" i="5"/>
  <c r="Q5788" i="5" s="1"/>
  <c r="K5808" i="5"/>
  <c r="Q5808" i="5" s="1"/>
  <c r="K5828" i="5"/>
  <c r="Q5828" i="5" s="1"/>
  <c r="K5848" i="5"/>
  <c r="Q5848" i="5" s="1"/>
  <c r="K5868" i="5"/>
  <c r="Q5868" i="5" s="1"/>
  <c r="K5888" i="5"/>
  <c r="Q5888" i="5" s="1"/>
  <c r="K5904" i="5"/>
  <c r="Q5904" i="5" s="1"/>
  <c r="K5928" i="5"/>
  <c r="Q5928" i="5" s="1"/>
  <c r="K5948" i="5"/>
  <c r="Q5948" i="5" s="1"/>
  <c r="K5968" i="5"/>
  <c r="Q5968" i="5" s="1"/>
  <c r="K5992" i="5"/>
  <c r="Q5992" i="5" s="1"/>
  <c r="K6008" i="5"/>
  <c r="Q6008" i="5" s="1"/>
  <c r="K6024" i="5"/>
  <c r="Q6024" i="5" s="1"/>
  <c r="K6044" i="5"/>
  <c r="Q6044" i="5" s="1"/>
  <c r="K6072" i="5"/>
  <c r="Q6072" i="5" s="1"/>
  <c r="K6088" i="5"/>
  <c r="Q6088" i="5" s="1"/>
  <c r="K6104" i="5"/>
  <c r="Q6104" i="5" s="1"/>
  <c r="K6128" i="5"/>
  <c r="Q6128" i="5" s="1"/>
  <c r="K6144" i="5"/>
  <c r="Q6144" i="5" s="1"/>
  <c r="K6164" i="5"/>
  <c r="Q6164" i="5" s="1"/>
  <c r="K6188" i="5"/>
  <c r="Q6188" i="5" s="1"/>
  <c r="K6212" i="5"/>
  <c r="Q6212" i="5" s="1"/>
  <c r="K6232" i="5"/>
  <c r="Q6232" i="5" s="1"/>
  <c r="K6256" i="5"/>
  <c r="Q6256" i="5" s="1"/>
  <c r="K6280" i="5"/>
  <c r="Q6280" i="5" s="1"/>
  <c r="K2679" i="5"/>
  <c r="Q2679" i="5" s="1"/>
  <c r="K2763" i="5"/>
  <c r="Q2763" i="5" s="1"/>
  <c r="K2787" i="5"/>
  <c r="Q2787" i="5" s="1"/>
  <c r="K2807" i="5"/>
  <c r="Q2807" i="5" s="1"/>
  <c r="K2823" i="5"/>
  <c r="Q2823" i="5" s="1"/>
  <c r="K2839" i="5"/>
  <c r="Q2839" i="5" s="1"/>
  <c r="K2863" i="5"/>
  <c r="Q2863" i="5" s="1"/>
  <c r="K2879" i="5"/>
  <c r="Q2879" i="5" s="1"/>
  <c r="K2895" i="5"/>
  <c r="Q2895" i="5" s="1"/>
  <c r="K2911" i="5"/>
  <c r="Q2911" i="5" s="1"/>
  <c r="K2927" i="5"/>
  <c r="Q2927" i="5" s="1"/>
  <c r="K2943" i="5"/>
  <c r="Q2943" i="5" s="1"/>
  <c r="K2963" i="5"/>
  <c r="Q2963" i="5" s="1"/>
  <c r="K2979" i="5"/>
  <c r="Q2979" i="5" s="1"/>
  <c r="K2995" i="5"/>
  <c r="Q2995" i="5" s="1"/>
  <c r="K3015" i="5"/>
  <c r="Q3015" i="5" s="1"/>
  <c r="K3035" i="5"/>
  <c r="Q3035" i="5" s="1"/>
  <c r="K3051" i="5"/>
  <c r="Q3051" i="5" s="1"/>
  <c r="K3071" i="5"/>
  <c r="Q3071" i="5" s="1"/>
  <c r="K3087" i="5"/>
  <c r="Q3087" i="5" s="1"/>
  <c r="K3103" i="5"/>
  <c r="Q3103" i="5" s="1"/>
  <c r="K3119" i="5"/>
  <c r="Q3119" i="5" s="1"/>
  <c r="K3135" i="5"/>
  <c r="Q3135" i="5" s="1"/>
  <c r="K3151" i="5"/>
  <c r="Q3151" i="5" s="1"/>
  <c r="K3167" i="5"/>
  <c r="Q3167" i="5" s="1"/>
  <c r="K3183" i="5"/>
  <c r="Q3183" i="5" s="1"/>
  <c r="K3203" i="5"/>
  <c r="Q3203" i="5" s="1"/>
  <c r="K3231" i="5"/>
  <c r="Q3231" i="5" s="1"/>
  <c r="K3255" i="5"/>
  <c r="Q3255" i="5" s="1"/>
  <c r="K3271" i="5"/>
  <c r="Q3271" i="5" s="1"/>
  <c r="K3291" i="5"/>
  <c r="Q3291" i="5" s="1"/>
  <c r="K3311" i="5"/>
  <c r="Q3311" i="5" s="1"/>
  <c r="K3331" i="5"/>
  <c r="Q3331" i="5" s="1"/>
  <c r="K3355" i="5"/>
  <c r="Q3355" i="5" s="1"/>
  <c r="K3371" i="5"/>
  <c r="Q3371" i="5" s="1"/>
  <c r="K3387" i="5"/>
  <c r="Q3387" i="5" s="1"/>
  <c r="K3407" i="5"/>
  <c r="Q3407" i="5" s="1"/>
  <c r="K3423" i="5"/>
  <c r="Q3423" i="5" s="1"/>
  <c r="K3443" i="5"/>
  <c r="Q3443" i="5" s="1"/>
  <c r="K3463" i="5"/>
  <c r="Q3463" i="5" s="1"/>
  <c r="K3483" i="5"/>
  <c r="Q3483" i="5" s="1"/>
  <c r="K3499" i="5"/>
  <c r="Q3499" i="5" s="1"/>
  <c r="K3515" i="5"/>
  <c r="Q3515" i="5" s="1"/>
  <c r="K3531" i="5"/>
  <c r="Q3531" i="5" s="1"/>
  <c r="K3547" i="5"/>
  <c r="Q3547" i="5" s="1"/>
  <c r="K3563" i="5"/>
  <c r="Q3563" i="5" s="1"/>
  <c r="K3587" i="5"/>
  <c r="Q3587" i="5" s="1"/>
  <c r="K3607" i="5"/>
  <c r="Q3607" i="5" s="1"/>
  <c r="K3627" i="5"/>
  <c r="Q3627" i="5" s="1"/>
  <c r="K3647" i="5"/>
  <c r="Q3647" i="5" s="1"/>
  <c r="K3663" i="5"/>
  <c r="Q3663" i="5" s="1"/>
  <c r="K3683" i="5"/>
  <c r="Q3683" i="5" s="1"/>
  <c r="K3699" i="5"/>
  <c r="Q3699" i="5" s="1"/>
  <c r="K3719" i="5"/>
  <c r="Q3719" i="5" s="1"/>
  <c r="K3739" i="5"/>
  <c r="Q3739" i="5" s="1"/>
  <c r="K3759" i="5"/>
  <c r="Q3759" i="5" s="1"/>
  <c r="K3775" i="5"/>
  <c r="Q3775" i="5" s="1"/>
  <c r="K3795" i="5"/>
  <c r="Q3795" i="5" s="1"/>
  <c r="K3815" i="5"/>
  <c r="Q3815" i="5" s="1"/>
  <c r="K3831" i="5"/>
  <c r="Q3831" i="5" s="1"/>
  <c r="K3847" i="5"/>
  <c r="Q3847" i="5" s="1"/>
  <c r="K3863" i="5"/>
  <c r="Q3863" i="5" s="1"/>
  <c r="K3883" i="5"/>
  <c r="Q3883" i="5" s="1"/>
  <c r="K3903" i="5"/>
  <c r="Q3903" i="5" s="1"/>
  <c r="K3923" i="5"/>
  <c r="Q3923" i="5" s="1"/>
  <c r="K3939" i="5"/>
  <c r="Q3939" i="5" s="1"/>
  <c r="K3955" i="5"/>
  <c r="Q3955" i="5" s="1"/>
  <c r="K3971" i="5"/>
  <c r="Q3971" i="5" s="1"/>
  <c r="K3987" i="5"/>
  <c r="Q3987" i="5" s="1"/>
  <c r="K4003" i="5"/>
  <c r="Q4003" i="5" s="1"/>
  <c r="K4023" i="5"/>
  <c r="Q4023" i="5" s="1"/>
  <c r="K4047" i="5"/>
  <c r="Q4047" i="5" s="1"/>
  <c r="K4063" i="5"/>
  <c r="Q4063" i="5" s="1"/>
  <c r="K4079" i="5"/>
  <c r="Q4079" i="5" s="1"/>
  <c r="K4099" i="5"/>
  <c r="Q4099" i="5" s="1"/>
  <c r="K4119" i="5"/>
  <c r="Q4119" i="5" s="1"/>
  <c r="K4139" i="5"/>
  <c r="Q4139" i="5" s="1"/>
  <c r="K4155" i="5"/>
  <c r="Q4155" i="5" s="1"/>
  <c r="K4171" i="5"/>
  <c r="Q4171" i="5" s="1"/>
  <c r="K4191" i="5"/>
  <c r="Q4191" i="5" s="1"/>
  <c r="K4215" i="5"/>
  <c r="Q4215" i="5" s="1"/>
  <c r="K4231" i="5"/>
  <c r="Q4231" i="5" s="1"/>
  <c r="K4247" i="5"/>
  <c r="Q4247" i="5" s="1"/>
  <c r="K4263" i="5"/>
  <c r="Q4263" i="5" s="1"/>
  <c r="K4283" i="5"/>
  <c r="Q4283" i="5" s="1"/>
  <c r="K4307" i="5"/>
  <c r="Q4307" i="5" s="1"/>
  <c r="K4323" i="5"/>
  <c r="Q4323" i="5" s="1"/>
  <c r="K4339" i="5"/>
  <c r="Q4339" i="5" s="1"/>
  <c r="K4355" i="5"/>
  <c r="Q4355" i="5" s="1"/>
  <c r="K4375" i="5"/>
  <c r="Q4375" i="5" s="1"/>
  <c r="K4407" i="5"/>
  <c r="Q4407" i="5" s="1"/>
  <c r="K4431" i="5"/>
  <c r="Q4431" i="5" s="1"/>
  <c r="K4451" i="5"/>
  <c r="Q4451" i="5" s="1"/>
  <c r="K4471" i="5"/>
  <c r="Q4471" i="5" s="1"/>
  <c r="K4491" i="5"/>
  <c r="Q4491" i="5" s="1"/>
  <c r="K4511" i="5"/>
  <c r="Q4511" i="5" s="1"/>
  <c r="K4527" i="5"/>
  <c r="Q4527" i="5" s="1"/>
  <c r="K4547" i="5"/>
  <c r="Q4547" i="5" s="1"/>
  <c r="K4567" i="5"/>
  <c r="Q4567" i="5" s="1"/>
  <c r="K4587" i="5"/>
  <c r="Q4587" i="5" s="1"/>
  <c r="K4607" i="5"/>
  <c r="Q4607" i="5" s="1"/>
  <c r="K4639" i="5"/>
  <c r="Q4639" i="5" s="1"/>
  <c r="K4655" i="5"/>
  <c r="Q4655" i="5" s="1"/>
  <c r="K4679" i="5"/>
  <c r="Q4679" i="5" s="1"/>
  <c r="K4695" i="5"/>
  <c r="Q4695" i="5" s="1"/>
  <c r="K4711" i="5"/>
  <c r="Q4711" i="5" s="1"/>
  <c r="K4731" i="5"/>
  <c r="Q4731" i="5" s="1"/>
  <c r="K4747" i="5"/>
  <c r="Q4747" i="5" s="1"/>
  <c r="K4767" i="5"/>
  <c r="Q4767" i="5" s="1"/>
  <c r="K4783" i="5"/>
  <c r="Q4783" i="5" s="1"/>
  <c r="K4799" i="5"/>
  <c r="Q4799" i="5" s="1"/>
  <c r="K4815" i="5"/>
  <c r="Q4815" i="5" s="1"/>
  <c r="K4835" i="5"/>
  <c r="Q4835" i="5" s="1"/>
  <c r="K4859" i="5"/>
  <c r="Q4859" i="5" s="1"/>
  <c r="K4875" i="5"/>
  <c r="Q4875" i="5" s="1"/>
  <c r="K4891" i="5"/>
  <c r="Q4891" i="5" s="1"/>
  <c r="K4911" i="5"/>
  <c r="Q4911" i="5" s="1"/>
  <c r="K4927" i="5"/>
  <c r="Q4927" i="5" s="1"/>
  <c r="K4951" i="5"/>
  <c r="Q4951" i="5" s="1"/>
  <c r="K4967" i="5"/>
  <c r="Q4967" i="5" s="1"/>
  <c r="K4983" i="5"/>
  <c r="Q4983" i="5" s="1"/>
  <c r="K5003" i="5"/>
  <c r="Q5003" i="5" s="1"/>
  <c r="K5027" i="5"/>
  <c r="Q5027" i="5" s="1"/>
  <c r="K5051" i="5"/>
  <c r="Q5051" i="5" s="1"/>
  <c r="K5071" i="5"/>
  <c r="Q5071" i="5" s="1"/>
  <c r="K5087" i="5"/>
  <c r="Q5087" i="5" s="1"/>
  <c r="K5107" i="5"/>
  <c r="Q5107" i="5" s="1"/>
  <c r="K5123" i="5"/>
  <c r="Q5123" i="5" s="1"/>
  <c r="K5143" i="5"/>
  <c r="Q5143" i="5" s="1"/>
  <c r="K5159" i="5"/>
  <c r="Q5159" i="5" s="1"/>
  <c r="K5175" i="5"/>
  <c r="Q5175" i="5" s="1"/>
  <c r="K5199" i="5"/>
  <c r="Q5199" i="5" s="1"/>
  <c r="K5219" i="5"/>
  <c r="Q5219" i="5" s="1"/>
  <c r="K5239" i="5"/>
  <c r="Q5239" i="5" s="1"/>
  <c r="K5255" i="5"/>
  <c r="Q5255" i="5" s="1"/>
  <c r="K5275" i="5"/>
  <c r="Q5275" i="5" s="1"/>
  <c r="K5291" i="5"/>
  <c r="Q5291" i="5" s="1"/>
  <c r="K5307" i="5"/>
  <c r="Q5307" i="5" s="1"/>
  <c r="K5327" i="5"/>
  <c r="Q5327" i="5" s="1"/>
  <c r="K5347" i="5"/>
  <c r="Q5347" i="5" s="1"/>
  <c r="K5363" i="5"/>
  <c r="Q5363" i="5" s="1"/>
  <c r="K5379" i="5"/>
  <c r="Q5379" i="5" s="1"/>
  <c r="K5403" i="5"/>
  <c r="Q5403" i="5" s="1"/>
  <c r="K5423" i="5"/>
  <c r="Q5423" i="5" s="1"/>
  <c r="K5439" i="5"/>
  <c r="Q5439" i="5" s="1"/>
  <c r="K5467" i="5"/>
  <c r="Q5467" i="5" s="1"/>
  <c r="K5491" i="5"/>
  <c r="Q5491" i="5" s="1"/>
  <c r="K5511" i="5"/>
  <c r="Q5511" i="5" s="1"/>
  <c r="K5531" i="5"/>
  <c r="Q5531" i="5" s="1"/>
  <c r="K5563" i="5"/>
  <c r="Q5563" i="5" s="1"/>
  <c r="K5587" i="5"/>
  <c r="Q5587" i="5" s="1"/>
  <c r="K5607" i="5"/>
  <c r="Q5607" i="5" s="1"/>
  <c r="K5627" i="5"/>
  <c r="Q5627" i="5" s="1"/>
  <c r="K5643" i="5"/>
  <c r="Q5643" i="5" s="1"/>
  <c r="K5659" i="5"/>
  <c r="Q5659" i="5" s="1"/>
  <c r="K5679" i="5"/>
  <c r="Q5679" i="5" s="1"/>
  <c r="K5703" i="5"/>
  <c r="Q5703" i="5" s="1"/>
  <c r="K5723" i="5"/>
  <c r="Q5723" i="5" s="1"/>
  <c r="K5743" i="5"/>
  <c r="Q5743" i="5" s="1"/>
  <c r="K5759" i="5"/>
  <c r="Q5759" i="5" s="1"/>
  <c r="K5787" i="5"/>
  <c r="Q5787" i="5" s="1"/>
  <c r="K5819" i="5"/>
  <c r="Q5819" i="5" s="1"/>
  <c r="K5835" i="5"/>
  <c r="Q5835" i="5" s="1"/>
  <c r="K5851" i="5"/>
  <c r="Q5851" i="5" s="1"/>
  <c r="K5875" i="5"/>
  <c r="Q5875" i="5" s="1"/>
  <c r="K5899" i="5"/>
  <c r="Q5899" i="5" s="1"/>
  <c r="K5915" i="5"/>
  <c r="Q5915" i="5" s="1"/>
  <c r="K5931" i="5"/>
  <c r="Q5931" i="5" s="1"/>
  <c r="K5951" i="5"/>
  <c r="Q5951" i="5" s="1"/>
  <c r="K5967" i="5"/>
  <c r="Q5967" i="5" s="1"/>
  <c r="K5987" i="5"/>
  <c r="Q5987" i="5" s="1"/>
  <c r="K6003" i="5"/>
  <c r="Q6003" i="5" s="1"/>
  <c r="K6023" i="5"/>
  <c r="Q6023" i="5" s="1"/>
  <c r="K6039" i="5"/>
  <c r="Q6039" i="5" s="1"/>
  <c r="K6055" i="5"/>
  <c r="Q6055" i="5" s="1"/>
  <c r="K6075" i="5"/>
  <c r="Q6075" i="5" s="1"/>
  <c r="K6091" i="5"/>
  <c r="Q6091" i="5" s="1"/>
  <c r="K6111" i="5"/>
  <c r="Q6111" i="5" s="1"/>
  <c r="K6127" i="5"/>
  <c r="Q6127" i="5" s="1"/>
  <c r="K6143" i="5"/>
  <c r="Q6143" i="5" s="1"/>
  <c r="K6167" i="5"/>
  <c r="Q6167" i="5" s="1"/>
  <c r="K6187" i="5"/>
  <c r="Q6187" i="5" s="1"/>
  <c r="K6211" i="5"/>
  <c r="Q6211" i="5" s="1"/>
  <c r="K6231" i="5"/>
  <c r="Q6231" i="5" s="1"/>
  <c r="K6251" i="5"/>
  <c r="Q6251" i="5" s="1"/>
  <c r="K6271" i="5"/>
  <c r="Q6271" i="5" s="1"/>
  <c r="K6287" i="5"/>
  <c r="Q6287" i="5" s="1"/>
  <c r="K6311" i="5"/>
  <c r="Q6311" i="5" s="1"/>
  <c r="K6327" i="5"/>
  <c r="Q6327" i="5" s="1"/>
  <c r="K6351" i="5"/>
  <c r="Q6351" i="5" s="1"/>
  <c r="K6367" i="5"/>
  <c r="Q6367" i="5" s="1"/>
  <c r="K6387" i="5"/>
  <c r="Q6387" i="5" s="1"/>
  <c r="K6407" i="5"/>
  <c r="Q6407" i="5" s="1"/>
  <c r="K6431" i="5"/>
  <c r="Q6431" i="5" s="1"/>
  <c r="K6447" i="5"/>
  <c r="Q6447" i="5" s="1"/>
  <c r="K6463" i="5"/>
  <c r="Q6463" i="5" s="1"/>
  <c r="K6479" i="5"/>
  <c r="Q6479" i="5" s="1"/>
  <c r="K6503" i="5"/>
  <c r="Q6503" i="5" s="1"/>
  <c r="K6523" i="5"/>
  <c r="Q6523" i="5" s="1"/>
  <c r="K6539" i="5"/>
  <c r="Q6539" i="5" s="1"/>
  <c r="K6555" i="5"/>
  <c r="Q6555" i="5" s="1"/>
  <c r="K6575" i="5"/>
  <c r="Q6575" i="5" s="1"/>
  <c r="K6595" i="5"/>
  <c r="Q6595" i="5" s="1"/>
  <c r="K6611" i="5"/>
  <c r="Q6611" i="5" s="1"/>
  <c r="K6635" i="5"/>
  <c r="Q6635" i="5" s="1"/>
  <c r="K6651" i="5"/>
  <c r="Q6651" i="5" s="1"/>
  <c r="K6671" i="5"/>
  <c r="Q6671" i="5" s="1"/>
  <c r="K6691" i="5"/>
  <c r="Q6691" i="5" s="1"/>
  <c r="K6707" i="5"/>
  <c r="Q6707" i="5" s="1"/>
  <c r="K6727" i="5"/>
  <c r="Q6727" i="5" s="1"/>
  <c r="K6747" i="5"/>
  <c r="Q6747" i="5" s="1"/>
  <c r="K6763" i="5"/>
  <c r="Q6763" i="5" s="1"/>
  <c r="K6783" i="5"/>
  <c r="Q6783" i="5" s="1"/>
  <c r="K6799" i="5"/>
  <c r="Q6799" i="5" s="1"/>
  <c r="K6819" i="5"/>
  <c r="Q6819" i="5" s="1"/>
  <c r="K6839" i="5"/>
  <c r="Q6839" i="5" s="1"/>
  <c r="K6855" i="5"/>
  <c r="Q6855" i="5" s="1"/>
  <c r="K6875" i="5"/>
  <c r="Q6875" i="5" s="1"/>
  <c r="K6891" i="5"/>
  <c r="Q6891" i="5" s="1"/>
  <c r="K6907" i="5"/>
  <c r="Q6907" i="5" s="1"/>
  <c r="K6923" i="5"/>
  <c r="Q6923" i="5" s="1"/>
  <c r="K6947" i="5"/>
  <c r="Q6947" i="5" s="1"/>
  <c r="K6963" i="5"/>
  <c r="Q6963" i="5" s="1"/>
  <c r="K6979" i="5"/>
  <c r="Q6979" i="5" s="1"/>
  <c r="K6995" i="5"/>
  <c r="Q6995" i="5" s="1"/>
  <c r="K7015" i="5"/>
  <c r="Q7015" i="5" s="1"/>
  <c r="K7035" i="5"/>
  <c r="Q7035" i="5" s="1"/>
  <c r="K7055" i="5"/>
  <c r="Q7055" i="5" s="1"/>
  <c r="K7079" i="5"/>
  <c r="Q7079" i="5" s="1"/>
  <c r="K7099" i="5"/>
  <c r="Q7099" i="5" s="1"/>
  <c r="K7119" i="5"/>
  <c r="Q7119" i="5" s="1"/>
  <c r="K7139" i="5"/>
  <c r="Q7139" i="5" s="1"/>
  <c r="K7155" i="5"/>
  <c r="Q7155" i="5" s="1"/>
  <c r="K7171" i="5"/>
  <c r="Q7171" i="5" s="1"/>
  <c r="K7191" i="5"/>
  <c r="Q7191" i="5" s="1"/>
  <c r="K7211" i="5"/>
  <c r="Q7211" i="5" s="1"/>
  <c r="K7231" i="5"/>
  <c r="Q7231" i="5" s="1"/>
  <c r="K7247" i="5"/>
  <c r="Q7247" i="5" s="1"/>
  <c r="K7267" i="5"/>
  <c r="Q7267" i="5" s="1"/>
  <c r="K7291" i="5"/>
  <c r="Q7291" i="5" s="1"/>
  <c r="K7307" i="5"/>
  <c r="Q7307" i="5" s="1"/>
  <c r="K7323" i="5"/>
  <c r="Q7323" i="5" s="1"/>
  <c r="K7339" i="5"/>
  <c r="Q7339" i="5" s="1"/>
  <c r="K7355" i="5"/>
  <c r="Q7355" i="5" s="1"/>
  <c r="K7379" i="5"/>
  <c r="Q7379" i="5" s="1"/>
  <c r="K7399" i="5"/>
  <c r="Q7399" i="5" s="1"/>
  <c r="K7415" i="5"/>
  <c r="Q7415" i="5" s="1"/>
  <c r="K7431" i="5"/>
  <c r="Q7431" i="5" s="1"/>
  <c r="K7459" i="5"/>
  <c r="Q7459" i="5" s="1"/>
  <c r="K7475" i="5"/>
  <c r="Q7475" i="5" s="1"/>
  <c r="K7495" i="5"/>
  <c r="Q7495" i="5" s="1"/>
  <c r="K7515" i="5"/>
  <c r="Q7515" i="5" s="1"/>
  <c r="K7531" i="5"/>
  <c r="Q7531" i="5" s="1"/>
  <c r="K7547" i="5"/>
  <c r="Q7547" i="5" s="1"/>
  <c r="K7563" i="5"/>
  <c r="Q7563" i="5" s="1"/>
  <c r="K7579" i="5"/>
  <c r="Q7579" i="5" s="1"/>
  <c r="K7603" i="5"/>
  <c r="Q7603" i="5" s="1"/>
  <c r="K7619" i="5"/>
  <c r="Q7619" i="5" s="1"/>
  <c r="K7639" i="5"/>
  <c r="Q7639" i="5" s="1"/>
  <c r="K7659" i="5"/>
  <c r="Q7659" i="5" s="1"/>
  <c r="K7679" i="5"/>
  <c r="Q7679" i="5" s="1"/>
  <c r="K7695" i="5"/>
  <c r="Q7695" i="5" s="1"/>
  <c r="K7711" i="5"/>
  <c r="Q7711" i="5" s="1"/>
  <c r="K7731" i="5"/>
  <c r="Q7731" i="5" s="1"/>
  <c r="K7747" i="5"/>
  <c r="Q7747" i="5" s="1"/>
  <c r="K7767" i="5"/>
  <c r="Q7767" i="5" s="1"/>
  <c r="K7783" i="5"/>
  <c r="Q7783" i="5" s="1"/>
  <c r="K7803" i="5"/>
  <c r="Q7803" i="5" s="1"/>
  <c r="K7819" i="5"/>
  <c r="Q7819" i="5" s="1"/>
  <c r="K7839" i="5"/>
  <c r="Q7839" i="5" s="1"/>
  <c r="K7855" i="5"/>
  <c r="Q7855" i="5" s="1"/>
  <c r="K7879" i="5"/>
  <c r="Q7879" i="5" s="1"/>
  <c r="K7899" i="5"/>
  <c r="Q7899" i="5" s="1"/>
  <c r="K7915" i="5"/>
  <c r="Q7915" i="5" s="1"/>
  <c r="K7935" i="5"/>
  <c r="Q7935" i="5" s="1"/>
  <c r="K7955" i="5"/>
  <c r="Q7955" i="5" s="1"/>
  <c r="K7975" i="5"/>
  <c r="Q7975" i="5" s="1"/>
  <c r="K7988" i="5"/>
  <c r="Q7988" i="5" s="1"/>
  <c r="K8004" i="5"/>
  <c r="Q8004" i="5" s="1"/>
  <c r="K8020" i="5"/>
  <c r="Q8020" i="5" s="1"/>
  <c r="K8040" i="5"/>
  <c r="Q8040" i="5" s="1"/>
  <c r="K8060" i="5"/>
  <c r="Q8060" i="5" s="1"/>
  <c r="K8088" i="5"/>
  <c r="Q8088" i="5" s="1"/>
  <c r="K8104" i="5"/>
  <c r="Q8104" i="5" s="1"/>
  <c r="K8120" i="5"/>
  <c r="Q8120" i="5" s="1"/>
  <c r="K8136" i="5"/>
  <c r="Q8136" i="5" s="1"/>
  <c r="K8152" i="5"/>
  <c r="Q8152" i="5" s="1"/>
  <c r="K8172" i="5"/>
  <c r="Q8172" i="5" s="1"/>
  <c r="K2" i="5"/>
  <c r="Q2" i="5" s="1"/>
  <c r="K5284" i="5"/>
  <c r="Q5284" i="5" s="1"/>
  <c r="K5732" i="5"/>
  <c r="Q5732" i="5" s="1"/>
  <c r="K6052" i="5"/>
  <c r="Q6052" i="5" s="1"/>
  <c r="K6292" i="5"/>
  <c r="Q6292" i="5" s="1"/>
  <c r="K6316" i="5"/>
  <c r="Q6316" i="5" s="1"/>
  <c r="K6336" i="5"/>
  <c r="Q6336" i="5" s="1"/>
  <c r="K6356" i="5"/>
  <c r="Q6356" i="5" s="1"/>
  <c r="K6372" i="5"/>
  <c r="Q6372" i="5" s="1"/>
  <c r="K6392" i="5"/>
  <c r="Q6392" i="5" s="1"/>
  <c r="K6416" i="5"/>
  <c r="Q6416" i="5" s="1"/>
  <c r="K6432" i="5"/>
  <c r="Q6432" i="5" s="1"/>
  <c r="K6448" i="5"/>
  <c r="Q6448" i="5" s="1"/>
  <c r="K6472" i="5"/>
  <c r="K6488" i="5"/>
  <c r="Q6488" i="5" s="1"/>
  <c r="K6504" i="5"/>
  <c r="Q6504" i="5" s="1"/>
  <c r="K6528" i="5"/>
  <c r="Q6528" i="5" s="1"/>
  <c r="K6544" i="5"/>
  <c r="Q6544" i="5" s="1"/>
  <c r="K6564" i="5"/>
  <c r="Q6564" i="5" s="1"/>
  <c r="K6580" i="5"/>
  <c r="Q6580" i="5" s="1"/>
  <c r="K6608" i="5"/>
  <c r="Q6608" i="5" s="1"/>
  <c r="K6624" i="5"/>
  <c r="Q6624" i="5" s="1"/>
  <c r="K6640" i="5"/>
  <c r="Q6640" i="5" s="1"/>
  <c r="K6656" i="5"/>
  <c r="Q6656" i="5" s="1"/>
  <c r="K6676" i="5"/>
  <c r="Q6676" i="5" s="1"/>
  <c r="K6692" i="5"/>
  <c r="Q6692" i="5" s="1"/>
  <c r="K6716" i="5"/>
  <c r="Q6716" i="5" s="1"/>
  <c r="K6736" i="5"/>
  <c r="Q6736" i="5" s="1"/>
  <c r="K6752" i="5"/>
  <c r="Q6752" i="5" s="1"/>
  <c r="K6768" i="5"/>
  <c r="Q6768" i="5" s="1"/>
  <c r="K6784" i="5"/>
  <c r="Q6784" i="5" s="1"/>
  <c r="K6800" i="5"/>
  <c r="Q6800" i="5" s="1"/>
  <c r="K6824" i="5"/>
  <c r="Q6824" i="5" s="1"/>
  <c r="K6844" i="5"/>
  <c r="Q6844" i="5" s="1"/>
  <c r="K6868" i="5"/>
  <c r="Q6868" i="5" s="1"/>
  <c r="K6888" i="5"/>
  <c r="Q6888" i="5" s="1"/>
  <c r="K6908" i="5"/>
  <c r="Q6908" i="5" s="1"/>
  <c r="K6928" i="5"/>
  <c r="Q6928" i="5" s="1"/>
  <c r="K6944" i="5"/>
  <c r="Q6944" i="5" s="1"/>
  <c r="K6964" i="5"/>
  <c r="Q6964" i="5" s="1"/>
  <c r="K6992" i="5"/>
  <c r="Q6992" i="5" s="1"/>
  <c r="K7008" i="5"/>
  <c r="Q7008" i="5" s="1"/>
  <c r="K7028" i="5"/>
  <c r="Q7028" i="5" s="1"/>
  <c r="K7048" i="5"/>
  <c r="Q7048" i="5" s="1"/>
  <c r="K7068" i="5"/>
  <c r="Q7068" i="5" s="1"/>
  <c r="K7092" i="5"/>
  <c r="Q7092" i="5" s="1"/>
  <c r="K7128" i="5"/>
  <c r="Q7128" i="5" s="1"/>
  <c r="K7148" i="5"/>
  <c r="Q7148" i="5" s="1"/>
  <c r="K7164" i="5"/>
  <c r="Q7164" i="5" s="1"/>
  <c r="K7184" i="5"/>
  <c r="Q7184" i="5" s="1"/>
  <c r="K7204" i="5"/>
  <c r="Q7204" i="5" s="1"/>
  <c r="K7228" i="5"/>
  <c r="Q7228" i="5" s="1"/>
  <c r="K7248" i="5"/>
  <c r="Q7248" i="5" s="1"/>
  <c r="K7268" i="5"/>
  <c r="Q7268" i="5" s="1"/>
  <c r="K7292" i="5"/>
  <c r="Q7292" i="5" s="1"/>
  <c r="K7316" i="5"/>
  <c r="Q7316" i="5" s="1"/>
  <c r="K7336" i="5"/>
  <c r="Q7336" i="5" s="1"/>
  <c r="K7356" i="5"/>
  <c r="Q7356" i="5" s="1"/>
  <c r="K7380" i="5"/>
  <c r="Q7380" i="5" s="1"/>
  <c r="K7396" i="5"/>
  <c r="Q7396" i="5" s="1"/>
  <c r="K7420" i="5"/>
  <c r="Q7420" i="5" s="1"/>
  <c r="K7436" i="5"/>
  <c r="Q7436" i="5" s="1"/>
  <c r="K7452" i="5"/>
  <c r="Q7452" i="5" s="1"/>
  <c r="K7468" i="5"/>
  <c r="Q7468" i="5" s="1"/>
  <c r="K7492" i="5"/>
  <c r="Q7492" i="5" s="1"/>
  <c r="K7512" i="5"/>
  <c r="Q7512" i="5" s="1"/>
  <c r="K7532" i="5"/>
  <c r="Q7532" i="5" s="1"/>
  <c r="K7548" i="5"/>
  <c r="Q7548" i="5" s="1"/>
  <c r="K7564" i="5"/>
  <c r="Q7564" i="5" s="1"/>
  <c r="K7588" i="5"/>
  <c r="Q7588" i="5" s="1"/>
  <c r="K7608" i="5"/>
  <c r="Q7608" i="5" s="1"/>
  <c r="K7632" i="5"/>
  <c r="Q7632" i="5" s="1"/>
  <c r="K7652" i="5"/>
  <c r="Q7652" i="5" s="1"/>
  <c r="K7672" i="5"/>
  <c r="Q7672" i="5" s="1"/>
  <c r="K7704" i="5"/>
  <c r="Q7704" i="5" s="1"/>
  <c r="K7724" i="5"/>
  <c r="Q7724" i="5" s="1"/>
  <c r="K7744" i="5"/>
  <c r="Q7744" i="5" s="1"/>
  <c r="K7760" i="5"/>
  <c r="Q7760" i="5" s="1"/>
  <c r="K7784" i="5"/>
  <c r="Q7784" i="5" s="1"/>
  <c r="K7800" i="5"/>
  <c r="Q7800" i="5" s="1"/>
  <c r="K7816" i="5"/>
  <c r="Q7816" i="5" s="1"/>
  <c r="K7832" i="5"/>
  <c r="Q7832" i="5" s="1"/>
  <c r="K7852" i="5"/>
  <c r="Q7852" i="5" s="1"/>
  <c r="K7872" i="5"/>
  <c r="Q7872" i="5" s="1"/>
  <c r="K7888" i="5"/>
  <c r="Q7888" i="5" s="1"/>
  <c r="K7908" i="5"/>
  <c r="Q7908" i="5" s="1"/>
  <c r="K7924" i="5"/>
  <c r="Q7924" i="5" s="1"/>
  <c r="K7940" i="5"/>
  <c r="Q7940" i="5" s="1"/>
  <c r="K7960" i="5"/>
  <c r="Q7960" i="5" s="1"/>
  <c r="K7980" i="5"/>
  <c r="Q7980" i="5" s="1"/>
  <c r="K8001" i="5"/>
  <c r="Q8001" i="5" s="1"/>
  <c r="K8025" i="5"/>
  <c r="Q8025" i="5" s="1"/>
  <c r="K8049" i="5"/>
  <c r="Q8049" i="5" s="1"/>
  <c r="K8065" i="5"/>
  <c r="Q8065" i="5" s="1"/>
  <c r="K8081" i="5"/>
  <c r="Q8081" i="5" s="1"/>
  <c r="K8101" i="5"/>
  <c r="Q8101" i="5" s="1"/>
  <c r="K8125" i="5"/>
  <c r="Q8125" i="5" s="1"/>
  <c r="K8145" i="5"/>
  <c r="Q8145" i="5" s="1"/>
  <c r="K8161" i="5"/>
  <c r="Q8161" i="5" s="1"/>
  <c r="K8181" i="5"/>
  <c r="Q8181" i="5" s="1"/>
  <c r="K7202" i="5"/>
  <c r="Q7202" i="5" s="1"/>
  <c r="K7298" i="5"/>
  <c r="Q7298" i="5" s="1"/>
  <c r="K7378" i="5"/>
  <c r="Q7378" i="5" s="1"/>
  <c r="K7490" i="5"/>
  <c r="Q7490" i="5" s="1"/>
  <c r="K7586" i="5"/>
  <c r="Q7586" i="5" s="1"/>
  <c r="K7698" i="5"/>
  <c r="Q7698" i="5" s="1"/>
  <c r="K7810" i="5"/>
  <c r="Q7810" i="5" s="1"/>
  <c r="K7938" i="5"/>
  <c r="Q7938" i="5" s="1"/>
  <c r="K8079" i="5"/>
  <c r="Q8079" i="5" s="1"/>
  <c r="K3185" i="5"/>
  <c r="Q3185" i="5" s="1"/>
  <c r="K6852" i="5"/>
  <c r="Q6852" i="5" s="1"/>
  <c r="K75" i="5"/>
  <c r="Q75" i="5" s="1"/>
  <c r="K155" i="5"/>
  <c r="Q155" i="5" s="1"/>
  <c r="K183" i="5"/>
  <c r="Q183" i="5" s="1"/>
  <c r="K303" i="5"/>
  <c r="Q303" i="5" s="1"/>
  <c r="K331" i="5"/>
  <c r="Q331" i="5" s="1"/>
  <c r="K467" i="5"/>
  <c r="Q467" i="5" s="1"/>
  <c r="K527" i="5"/>
  <c r="Q527" i="5" s="1"/>
  <c r="K611" i="5"/>
  <c r="Q611" i="5" s="1"/>
  <c r="K639" i="5"/>
  <c r="Q639" i="5" s="1"/>
  <c r="K691" i="5"/>
  <c r="Q691" i="5" s="1"/>
  <c r="K727" i="5"/>
  <c r="Q727" i="5" s="1"/>
  <c r="K847" i="5"/>
  <c r="Q847" i="5" s="1"/>
  <c r="K859" i="5"/>
  <c r="Q859" i="5" s="1"/>
  <c r="K939" i="5"/>
  <c r="Q939" i="5" s="1"/>
  <c r="K1051" i="5"/>
  <c r="Q1051" i="5" s="1"/>
  <c r="K1111" i="5"/>
  <c r="Q1111" i="5" s="1"/>
  <c r="K1167" i="5"/>
  <c r="Q1167" i="5" s="1"/>
  <c r="K1195" i="5"/>
  <c r="Q1195" i="5" s="1"/>
  <c r="K1711" i="5"/>
  <c r="Q1711" i="5" s="1"/>
  <c r="K1723" i="5"/>
  <c r="Q1723" i="5" s="1"/>
  <c r="K2015" i="5"/>
  <c r="Q2015" i="5" s="1"/>
  <c r="K2183" i="5"/>
  <c r="Q2183" i="5" s="1"/>
  <c r="K2643" i="5"/>
  <c r="Q2643" i="5" s="1"/>
  <c r="K2755" i="5"/>
  <c r="Q2755" i="5" s="1"/>
  <c r="K3195" i="5"/>
  <c r="Q3195" i="5" s="1"/>
  <c r="K3207" i="5"/>
  <c r="Q3207" i="5" s="1"/>
  <c r="K3219" i="5"/>
  <c r="Q3219" i="5" s="1"/>
  <c r="K3295" i="5"/>
  <c r="Q3295" i="5" s="1"/>
  <c r="K3323" i="5"/>
  <c r="Q3323" i="5" s="1"/>
  <c r="K3335" i="5"/>
  <c r="Q3335" i="5" s="1"/>
  <c r="K3391" i="5"/>
  <c r="Q3391" i="5" s="1"/>
  <c r="K3567" i="5"/>
  <c r="Q3567" i="5" s="1"/>
  <c r="K3675" i="5"/>
  <c r="Q3675" i="5" s="1"/>
  <c r="K3703" i="5"/>
  <c r="Q3703" i="5" s="1"/>
  <c r="K3787" i="5"/>
  <c r="Q3787" i="5" s="1"/>
  <c r="K3887" i="5"/>
  <c r="Q3887" i="5" s="1"/>
  <c r="K3915" i="5"/>
  <c r="Q3915" i="5" s="1"/>
  <c r="K4091" i="5"/>
  <c r="Q4091" i="5" s="1"/>
  <c r="K4303" i="5"/>
  <c r="Q4303" i="5" s="1"/>
  <c r="K4387" i="5"/>
  <c r="Q4387" i="5" s="1"/>
  <c r="K4419" i="5"/>
  <c r="Q4419" i="5" s="1"/>
  <c r="K4487" i="5"/>
  <c r="Q4487" i="5" s="1"/>
  <c r="K4755" i="5"/>
  <c r="Q4755" i="5" s="1"/>
  <c r="K4855" i="5"/>
  <c r="Q4855" i="5" s="1"/>
  <c r="K4939" i="5"/>
  <c r="Q4939" i="5" s="1"/>
  <c r="K5011" i="5"/>
  <c r="Q5011" i="5" s="1"/>
  <c r="K5023" i="5"/>
  <c r="Q5023" i="5" s="1"/>
  <c r="K5131" i="5"/>
  <c r="Q5131" i="5" s="1"/>
  <c r="K5215" i="5"/>
  <c r="Q5215" i="5" s="1"/>
  <c r="K5227" i="5"/>
  <c r="Q5227" i="5" s="1"/>
  <c r="K5411" i="5"/>
  <c r="Q5411" i="5" s="1"/>
  <c r="K5527" i="5"/>
  <c r="Q5527" i="5" s="1"/>
  <c r="K5547" i="5"/>
  <c r="Q5547" i="5" s="1"/>
  <c r="K5583" i="5"/>
  <c r="Q5583" i="5" s="1"/>
  <c r="K5691" i="5"/>
  <c r="Q5691" i="5" s="1"/>
  <c r="K5731" i="5"/>
  <c r="Q5731" i="5" s="1"/>
  <c r="K5783" i="5"/>
  <c r="Q5783" i="5" s="1"/>
  <c r="K5795" i="5"/>
  <c r="Q5795" i="5" s="1"/>
  <c r="K5803" i="5"/>
  <c r="Q5803" i="5" s="1"/>
  <c r="K5895" i="5"/>
  <c r="Q5895" i="5" s="1"/>
  <c r="K5983" i="5"/>
  <c r="Q5983" i="5" s="1"/>
  <c r="K6207" i="5"/>
  <c r="Q6207" i="5" s="1"/>
  <c r="K6219" i="5"/>
  <c r="Q6219" i="5" s="1"/>
  <c r="K6247" i="5"/>
  <c r="Q6247" i="5" s="1"/>
  <c r="K6631" i="5"/>
  <c r="Q6631" i="5" s="1"/>
  <c r="K6687" i="5"/>
  <c r="Q6687" i="5" s="1"/>
  <c r="K104" i="5"/>
  <c r="Q104" i="5" s="1"/>
  <c r="K324" i="5"/>
  <c r="Q324" i="5" s="1"/>
  <c r="K428" i="5"/>
  <c r="Q428" i="5" s="1"/>
  <c r="K472" i="5"/>
  <c r="Q472" i="5" s="1"/>
  <c r="K784" i="5"/>
  <c r="Q784" i="5" s="1"/>
  <c r="K948" i="5"/>
  <c r="Q948" i="5" s="1"/>
  <c r="K1200" i="5"/>
  <c r="Q1200" i="5" s="1"/>
  <c r="K1264" i="5"/>
  <c r="Q1264" i="5" s="1"/>
  <c r="K1384" i="5"/>
  <c r="Q1384" i="5" s="1"/>
  <c r="K1636" i="5"/>
  <c r="Q1636" i="5" s="1"/>
  <c r="K1804" i="5"/>
  <c r="Q1804" i="5" s="1"/>
  <c r="K1936" i="5"/>
  <c r="Q1936" i="5" s="1"/>
  <c r="K2100" i="5"/>
  <c r="K2172" i="5"/>
  <c r="Q2172" i="5" s="1"/>
  <c r="K2276" i="5"/>
  <c r="Q2276" i="5" s="1"/>
  <c r="K2480" i="5"/>
  <c r="Q2480" i="5" s="1"/>
  <c r="K2608" i="5"/>
  <c r="Q2608" i="5" s="1"/>
  <c r="K2620" i="5"/>
  <c r="Q2620" i="5" s="1"/>
  <c r="K2668" i="5"/>
  <c r="Q2668" i="5" s="1"/>
  <c r="K2696" i="5"/>
  <c r="Q2696" i="5" s="1"/>
  <c r="K2792" i="5"/>
  <c r="Q2792" i="5" s="1"/>
  <c r="K3136" i="5"/>
  <c r="Q3136" i="5" s="1"/>
  <c r="K3232" i="5"/>
  <c r="Q3232" i="5" s="1"/>
  <c r="K3256" i="5"/>
  <c r="Q3256" i="5" s="1"/>
  <c r="K3268" i="5"/>
  <c r="Q3268" i="5" s="1"/>
  <c r="K3412" i="5"/>
  <c r="Q3412" i="5" s="1"/>
  <c r="K3500" i="5"/>
  <c r="Q3500" i="5" s="1"/>
  <c r="K3512" i="5"/>
  <c r="Q3512" i="5" s="1"/>
  <c r="K3588" i="5"/>
  <c r="Q3588" i="5" s="1"/>
  <c r="K3648" i="5"/>
  <c r="Q3648" i="5" s="1"/>
  <c r="K3788" i="5"/>
  <c r="Q3788" i="5" s="1"/>
  <c r="K3988" i="5"/>
  <c r="Q3988" i="5" s="1"/>
  <c r="K45" i="5"/>
  <c r="Q45" i="5" s="1"/>
  <c r="K57" i="5"/>
  <c r="Q57" i="5" s="1"/>
  <c r="K161" i="5"/>
  <c r="Q161" i="5" s="1"/>
  <c r="K293" i="5"/>
  <c r="Q293" i="5" s="1"/>
  <c r="K481" i="5"/>
  <c r="Q481" i="5" s="1"/>
  <c r="K713" i="5"/>
  <c r="Q713" i="5" s="1"/>
  <c r="K905" i="5"/>
  <c r="Q905" i="5" s="1"/>
  <c r="K929" i="5"/>
  <c r="Q929" i="5" s="1"/>
  <c r="K1125" i="5"/>
  <c r="Q1125" i="5" s="1"/>
  <c r="K1149" i="5"/>
  <c r="Q1149" i="5" s="1"/>
  <c r="K1329" i="5"/>
  <c r="Q1329" i="5" s="1"/>
  <c r="K1337" i="5"/>
  <c r="Q1337" i="5" s="1"/>
  <c r="K1405" i="5"/>
  <c r="Q1405" i="5" s="1"/>
  <c r="K1417" i="5"/>
  <c r="Q1417" i="5" s="1"/>
  <c r="K1445" i="5"/>
  <c r="Q1445" i="5" s="1"/>
  <c r="K1485" i="5"/>
  <c r="Q1485" i="5" s="1"/>
  <c r="K1597" i="5"/>
  <c r="Q1597" i="5" s="1"/>
  <c r="K1669" i="5"/>
  <c r="Q1669" i="5" s="1"/>
  <c r="K1697" i="5"/>
  <c r="Q1697" i="5" s="1"/>
  <c r="K1865" i="5"/>
  <c r="Q1865" i="5" s="1"/>
  <c r="K1905" i="5"/>
  <c r="Q1905" i="5" s="1"/>
  <c r="K1949" i="5"/>
  <c r="Q1949" i="5" s="1"/>
  <c r="K1961" i="5"/>
  <c r="Q1961" i="5" s="1"/>
  <c r="K2025" i="5"/>
  <c r="Q2025" i="5" s="1"/>
  <c r="K2149" i="5"/>
  <c r="Q2149" i="5" s="1"/>
  <c r="K2161" i="5"/>
  <c r="Q2161" i="5" s="1"/>
  <c r="K2245" i="5"/>
  <c r="Q2245" i="5" s="1"/>
  <c r="K2289" i="5"/>
  <c r="Q2289" i="5" s="1"/>
  <c r="K2313" i="5"/>
  <c r="Q2313" i="5" s="1"/>
  <c r="K2413" i="5"/>
  <c r="Q2413" i="5" s="1"/>
  <c r="K2441" i="5"/>
  <c r="Q2441" i="5" s="1"/>
  <c r="K2453" i="5"/>
  <c r="Q2453" i="5" s="1"/>
  <c r="K2465" i="5"/>
  <c r="Q2465" i="5" s="1"/>
  <c r="K2633" i="5"/>
  <c r="Q2633" i="5" s="1"/>
  <c r="K2717" i="5"/>
  <c r="Q2717" i="5" s="1"/>
  <c r="K2801" i="5"/>
  <c r="Q2801" i="5" s="1"/>
  <c r="K3037" i="5"/>
  <c r="Q3037" i="5" s="1"/>
  <c r="K3097" i="5"/>
  <c r="Q3097" i="5" s="1"/>
  <c r="K3109" i="5"/>
  <c r="Q3109" i="5" s="1"/>
  <c r="K3201" i="5"/>
  <c r="Q3201" i="5" s="1"/>
  <c r="K3261" i="5"/>
  <c r="Q3261" i="5" s="1"/>
  <c r="K3329" i="5"/>
  <c r="Q3329" i="5" s="1"/>
  <c r="K3385" i="5"/>
  <c r="Q3385" i="5" s="1"/>
  <c r="K3549" i="5"/>
  <c r="Q3549" i="5" s="1"/>
  <c r="K3617" i="5"/>
  <c r="Q3617" i="5" s="1"/>
  <c r="K3661" i="5"/>
  <c r="Q3661" i="5" s="1"/>
  <c r="K4069" i="5"/>
  <c r="Q4069" i="5" s="1"/>
  <c r="K4081" i="5"/>
  <c r="Q4081" i="5" s="1"/>
  <c r="K4093" i="5"/>
  <c r="Q4093" i="5" s="1"/>
  <c r="K4233" i="5"/>
  <c r="Q4233" i="5" s="1"/>
  <c r="K4289" i="5"/>
  <c r="Q4289" i="5" s="1"/>
  <c r="K4357" i="5"/>
  <c r="Q4357" i="5" s="1"/>
  <c r="K4501" i="5"/>
  <c r="Q4501" i="5" s="1"/>
  <c r="K4529" i="5"/>
  <c r="Q4529" i="5" s="1"/>
  <c r="K4573" i="5"/>
  <c r="Q4573" i="5" s="1"/>
  <c r="K4729" i="5"/>
  <c r="Q4729" i="5" s="1"/>
  <c r="K4905" i="5"/>
  <c r="Q4905" i="5" s="1"/>
  <c r="K4949" i="5"/>
  <c r="Q4949" i="5" s="1"/>
  <c r="K5017" i="5"/>
  <c r="Q5017" i="5" s="1"/>
  <c r="K5053" i="5"/>
  <c r="Q5053" i="5" s="1"/>
  <c r="K5237" i="5"/>
  <c r="Q5237" i="5" s="1"/>
  <c r="K5277" i="5"/>
  <c r="Q5277" i="5" s="1"/>
  <c r="K5329" i="5"/>
  <c r="Q5329" i="5" s="1"/>
  <c r="K5341" i="5"/>
  <c r="Q5341" i="5" s="1"/>
  <c r="K5921" i="5"/>
  <c r="Q5921" i="5" s="1"/>
  <c r="K6173" i="5"/>
  <c r="Q6173" i="5" s="1"/>
  <c r="K6253" i="5"/>
  <c r="Q6253" i="5" s="1"/>
  <c r="K6321" i="5"/>
  <c r="Q6321" i="5" s="1"/>
  <c r="K6333" i="5"/>
  <c r="Q6333" i="5" s="1"/>
  <c r="K6429" i="5"/>
  <c r="Q6429" i="5" s="1"/>
  <c r="K6461" i="5"/>
  <c r="Q6461" i="5" s="1"/>
  <c r="K6593" i="5"/>
  <c r="Q6593" i="5" s="1"/>
  <c r="K6637" i="5"/>
  <c r="Q6637" i="5" s="1"/>
  <c r="K6749" i="5"/>
  <c r="Q6749" i="5" s="1"/>
  <c r="K7421" i="5"/>
  <c r="Q7421" i="5" s="1"/>
  <c r="K7545" i="5"/>
  <c r="Q7545" i="5" s="1"/>
  <c r="K7713" i="5"/>
  <c r="Q7713" i="5" s="1"/>
  <c r="K7909" i="5"/>
  <c r="Q7909" i="5" s="1"/>
  <c r="K7937" i="5"/>
  <c r="Q7937" i="5" s="1"/>
  <c r="K8142" i="5"/>
  <c r="Q8142" i="5" s="1"/>
  <c r="K22" i="5"/>
  <c r="Q22" i="5" s="1"/>
  <c r="K34" i="5"/>
  <c r="Q34" i="5" s="1"/>
  <c r="K86" i="5"/>
  <c r="Q86" i="5" s="1"/>
  <c r="K130" i="5"/>
  <c r="Q130" i="5" s="1"/>
  <c r="K150" i="5"/>
  <c r="Q150" i="5" s="1"/>
  <c r="K174" i="5"/>
  <c r="Q174" i="5" s="1"/>
  <c r="K326" i="5"/>
  <c r="Q326" i="5" s="1"/>
  <c r="K338" i="5"/>
  <c r="Q338" i="5" s="1"/>
  <c r="K346" i="5"/>
  <c r="Q346" i="5" s="1"/>
  <c r="K358" i="5"/>
  <c r="Q358" i="5" s="1"/>
  <c r="K438" i="5"/>
  <c r="Q438" i="5" s="1"/>
  <c r="K546" i="5"/>
  <c r="Q546" i="5" s="1"/>
  <c r="K602" i="5"/>
  <c r="Q602" i="5" s="1"/>
  <c r="K778" i="5"/>
  <c r="Q778" i="5" s="1"/>
  <c r="K790" i="5"/>
  <c r="Q790" i="5" s="1"/>
  <c r="K954" i="5"/>
  <c r="Q954" i="5" s="1"/>
  <c r="K1094" i="5"/>
  <c r="Q1094" i="5" s="1"/>
  <c r="K1178" i="5"/>
  <c r="Q1178" i="5" s="1"/>
  <c r="K1226" i="5"/>
  <c r="Q1226" i="5" s="1"/>
  <c r="K1238" i="5"/>
  <c r="Q1238" i="5" s="1"/>
  <c r="K1250" i="5"/>
  <c r="Q1250" i="5" s="1"/>
  <c r="K1314" i="5"/>
  <c r="Q1314" i="5" s="1"/>
  <c r="K1382" i="5"/>
  <c r="Q1382" i="5" s="1"/>
  <c r="K1522" i="5"/>
  <c r="Q1522" i="5" s="1"/>
  <c r="K1566" i="5"/>
  <c r="Q1566" i="5" s="1"/>
  <c r="K1674" i="5"/>
  <c r="Q1674" i="5" s="1"/>
  <c r="K1966" i="5"/>
  <c r="Q1966" i="5" s="1"/>
  <c r="K2006" i="5"/>
  <c r="Q2006" i="5" s="1"/>
  <c r="K2058" i="5"/>
  <c r="Q2058" i="5" s="1"/>
  <c r="K2258" i="5"/>
  <c r="Q2258" i="5" s="1"/>
  <c r="K2334" i="5"/>
  <c r="Q2334" i="5" s="1"/>
  <c r="K2442" i="5"/>
  <c r="Q2442" i="5" s="1"/>
  <c r="K2498" i="5"/>
  <c r="Q2498" i="5" s="1"/>
  <c r="K2526" i="5"/>
  <c r="Q2526" i="5" s="1"/>
  <c r="K2822" i="5"/>
  <c r="Q2822" i="5" s="1"/>
  <c r="K2834" i="5"/>
  <c r="Q2834" i="5" s="1"/>
  <c r="K2862" i="5"/>
  <c r="Q2862" i="5" s="1"/>
  <c r="K3090" i="5"/>
  <c r="Q3090" i="5" s="1"/>
  <c r="K3118" i="5"/>
  <c r="Q3118" i="5" s="1"/>
  <c r="K3146" i="5"/>
  <c r="Q3146" i="5" s="1"/>
  <c r="K3190" i="5"/>
  <c r="Q3190" i="5" s="1"/>
  <c r="K3318" i="5"/>
  <c r="Q3318" i="5" s="1"/>
  <c r="K3402" i="5"/>
  <c r="Q3402" i="5" s="1"/>
  <c r="K3522" i="5"/>
  <c r="Q3522" i="5" s="1"/>
  <c r="K3618" i="5"/>
  <c r="Q3618" i="5" s="1"/>
  <c r="K3630" i="5"/>
  <c r="Q3630" i="5" s="1"/>
  <c r="K3942" i="5"/>
  <c r="Q3942" i="5" s="1"/>
  <c r="K4050" i="5"/>
  <c r="Q4050" i="5" s="1"/>
  <c r="K4062" i="5"/>
  <c r="Q4062" i="5" s="1"/>
  <c r="K4226" i="5"/>
  <c r="Q4226" i="5" s="1"/>
  <c r="K4394" i="5"/>
  <c r="Q4394" i="5" s="1"/>
  <c r="K4406" i="5"/>
  <c r="Q4406" i="5" s="1"/>
  <c r="K4462" i="5"/>
  <c r="Q4462" i="5" s="1"/>
  <c r="K4518" i="5"/>
  <c r="Q4518" i="5" s="1"/>
  <c r="K4746" i="5"/>
  <c r="Q4746" i="5" s="1"/>
  <c r="K4802" i="5"/>
  <c r="Q4802" i="5" s="1"/>
  <c r="K4830" i="5"/>
  <c r="Q4830" i="5" s="1"/>
  <c r="K4914" i="5"/>
  <c r="Q4914" i="5" s="1"/>
  <c r="K4958" i="5"/>
  <c r="Q4958" i="5" s="1"/>
  <c r="K5134" i="5"/>
  <c r="Q5134" i="5" s="1"/>
  <c r="K5242" i="5"/>
  <c r="Q5242" i="5" s="1"/>
  <c r="K5562" i="5"/>
  <c r="Q5562" i="5" s="1"/>
  <c r="K5602" i="5"/>
  <c r="Q5602" i="5" s="1"/>
  <c r="K5626" i="5"/>
  <c r="Q5626" i="5" s="1"/>
  <c r="K5786" i="5"/>
  <c r="Q5786" i="5" s="1"/>
  <c r="K6278" i="5"/>
  <c r="Q6278" i="5" s="1"/>
  <c r="K6358" i="5"/>
  <c r="Q6358" i="5" s="1"/>
  <c r="K6370" i="5"/>
  <c r="Q6370" i="5" s="1"/>
  <c r="K6530" i="5"/>
  <c r="Q6530" i="5" s="1"/>
  <c r="K6578" i="5"/>
  <c r="Q6578" i="5" s="1"/>
  <c r="K6638" i="5"/>
  <c r="Q6638" i="5" s="1"/>
  <c r="K6710" i="5"/>
  <c r="Q6710" i="5" s="1"/>
  <c r="K6762" i="5"/>
  <c r="Q6762" i="5" s="1"/>
  <c r="K6898" i="5"/>
  <c r="Q6898" i="5" s="1"/>
  <c r="K6998" i="5"/>
  <c r="Q6998" i="5" s="1"/>
  <c r="K7022" i="5"/>
  <c r="Q7022" i="5" s="1"/>
  <c r="K7102" i="5"/>
  <c r="Q7102" i="5" s="1"/>
  <c r="K7246" i="5"/>
  <c r="Q7246" i="5" s="1"/>
  <c r="K7342" i="5"/>
  <c r="Q7342" i="5" s="1"/>
  <c r="K7354" i="5"/>
  <c r="Q7354" i="5" s="1"/>
  <c r="K7382" i="5"/>
  <c r="Q7382" i="5" s="1"/>
  <c r="K7426" i="5"/>
  <c r="Q7426" i="5" s="1"/>
  <c r="K7474" i="5"/>
  <c r="Q7474" i="5" s="1"/>
  <c r="K7682" i="5"/>
  <c r="Q7682" i="5" s="1"/>
  <c r="K7838" i="5"/>
  <c r="Q7838" i="5" s="1"/>
  <c r="K7894" i="5"/>
  <c r="Q7894" i="5" s="1"/>
  <c r="K7906" i="5"/>
  <c r="Q7906" i="5" s="1"/>
  <c r="K7942" i="5"/>
  <c r="Q7942" i="5" s="1"/>
  <c r="K7986" i="5"/>
  <c r="Q7986" i="5" s="1"/>
  <c r="K8143" i="5"/>
  <c r="Q8143" i="5" s="1"/>
  <c r="K5668" i="5"/>
  <c r="Q5668" i="5" s="1"/>
  <c r="K6771" i="5"/>
  <c r="Q6771" i="5" s="1"/>
  <c r="K6815" i="5"/>
  <c r="Q6815" i="5" s="1"/>
  <c r="K6827" i="5"/>
  <c r="Q6827" i="5" s="1"/>
  <c r="K6871" i="5"/>
  <c r="Q6871" i="5" s="1"/>
  <c r="K7031" i="5"/>
  <c r="Q7031" i="5" s="1"/>
  <c r="K7107" i="5"/>
  <c r="Q7107" i="5" s="1"/>
  <c r="K7219" i="5"/>
  <c r="Q7219" i="5" s="1"/>
  <c r="K7375" i="5"/>
  <c r="Q7375" i="5" s="1"/>
  <c r="K7447" i="5"/>
  <c r="Q7447" i="5" s="1"/>
  <c r="K7455" i="5"/>
  <c r="Q7455" i="5" s="1"/>
  <c r="K7587" i="5"/>
  <c r="Q7587" i="5" s="1"/>
  <c r="K7867" i="5"/>
  <c r="Q7867" i="5" s="1"/>
  <c r="K7963" i="5"/>
  <c r="Q7963" i="5" s="1"/>
  <c r="K7987" i="5"/>
  <c r="Q7987" i="5" s="1"/>
  <c r="K4132" i="5"/>
  <c r="Q4132" i="5" s="1"/>
  <c r="K4328" i="5"/>
  <c r="Q4328" i="5" s="1"/>
  <c r="K4340" i="5"/>
  <c r="Q4340" i="5" s="1"/>
  <c r="K4824" i="5"/>
  <c r="Q4824" i="5" s="1"/>
  <c r="K4928" i="5"/>
  <c r="Q4928" i="5" s="1"/>
  <c r="K5060" i="5"/>
  <c r="Q5060" i="5" s="1"/>
  <c r="K5072" i="5"/>
  <c r="Q5072" i="5" s="1"/>
  <c r="K5100" i="5"/>
  <c r="Q5100" i="5" s="1"/>
  <c r="K5200" i="5"/>
  <c r="Q5200" i="5" s="1"/>
  <c r="K5212" i="5"/>
  <c r="Q5212" i="5" s="1"/>
  <c r="K5252" i="5"/>
  <c r="Q5252" i="5" s="1"/>
  <c r="K5308" i="5"/>
  <c r="Q5308" i="5" s="1"/>
  <c r="K5396" i="5"/>
  <c r="Q5396" i="5" s="1"/>
  <c r="K5464" i="5"/>
  <c r="Q5464" i="5" s="1"/>
  <c r="K5476" i="5"/>
  <c r="Q5476" i="5" s="1"/>
  <c r="K5544" i="5"/>
  <c r="Q5544" i="5" s="1"/>
  <c r="K5568" i="5"/>
  <c r="Q5568" i="5" s="1"/>
  <c r="K5656" i="5"/>
  <c r="Q5656" i="5" s="1"/>
  <c r="K5736" i="5"/>
  <c r="Q5736" i="5" s="1"/>
  <c r="K5760" i="5"/>
  <c r="Q5760" i="5" s="1"/>
  <c r="K5844" i="5"/>
  <c r="Q5844" i="5" s="1"/>
  <c r="K5872" i="5"/>
  <c r="Q5872" i="5" s="1"/>
  <c r="K5916" i="5"/>
  <c r="Q5916" i="5" s="1"/>
  <c r="K6156" i="5"/>
  <c r="Q6156" i="5" s="1"/>
  <c r="K6204" i="5"/>
  <c r="Q6204" i="5" s="1"/>
  <c r="K6396" i="5"/>
  <c r="Q6396" i="5" s="1"/>
  <c r="K6452" i="5"/>
  <c r="Q6452" i="5" s="1"/>
  <c r="K6552" i="5"/>
  <c r="Q6552" i="5" s="1"/>
  <c r="K6696" i="5"/>
  <c r="Q6696" i="5" s="1"/>
  <c r="K7012" i="5"/>
  <c r="Q7012" i="5" s="1"/>
  <c r="K7052" i="5"/>
  <c r="Q7052" i="5" s="1"/>
  <c r="K7116" i="5"/>
  <c r="Q7116" i="5" s="1"/>
  <c r="K7124" i="5"/>
  <c r="Q7124" i="5" s="1"/>
  <c r="K7136" i="5"/>
  <c r="Q7136" i="5" s="1"/>
  <c r="K7180" i="5"/>
  <c r="Q7180" i="5" s="1"/>
  <c r="K7192" i="5"/>
  <c r="Q7192" i="5" s="1"/>
  <c r="K7256" i="5"/>
  <c r="Q7256" i="5" s="1"/>
  <c r="K7332" i="5"/>
  <c r="Q7332" i="5" s="1"/>
  <c r="K7368" i="5"/>
  <c r="Q7368" i="5" s="1"/>
  <c r="K7508" i="5"/>
  <c r="Q7508" i="5" s="1"/>
  <c r="K7520" i="5"/>
  <c r="Q7520" i="5" s="1"/>
  <c r="K7616" i="5"/>
  <c r="Q7616" i="5" s="1"/>
  <c r="K7700" i="5"/>
  <c r="Q7700" i="5" s="1"/>
  <c r="K7768" i="5"/>
  <c r="Q7768" i="5" s="1"/>
  <c r="K8041" i="5"/>
  <c r="Q8041" i="5" s="1"/>
  <c r="K8097" i="5"/>
  <c r="Q8097" i="5" s="1"/>
  <c r="K7794" i="5"/>
  <c r="Q7794" i="5" s="1"/>
  <c r="K7410" i="5"/>
  <c r="Q7410" i="5" s="1"/>
  <c r="B2061" i="1"/>
  <c r="B2062" i="1" l="1"/>
  <c r="G2061" i="5"/>
  <c r="Q2061" i="5" s="1"/>
  <c r="B6469" i="1"/>
  <c r="G6468" i="5"/>
  <c r="Q6468" i="5" s="1"/>
  <c r="B6470" i="1" l="1"/>
  <c r="G6469" i="5"/>
  <c r="Q6469" i="5" s="1"/>
  <c r="B2063" i="1"/>
  <c r="G2062" i="5"/>
  <c r="Q2062" i="5" s="1"/>
  <c r="B2064" i="1" l="1"/>
  <c r="G2063" i="5"/>
  <c r="Q2063" i="5" s="1"/>
  <c r="B6471" i="1"/>
  <c r="G6470" i="5"/>
  <c r="Q6470" i="5" s="1"/>
  <c r="B6472" i="1" l="1"/>
  <c r="G6471" i="5"/>
  <c r="Q6471" i="5" s="1"/>
  <c r="B2065" i="1"/>
  <c r="G2064" i="5"/>
  <c r="Q2064" i="5" s="1"/>
  <c r="B2066" i="1" l="1"/>
  <c r="G2065" i="5"/>
  <c r="Q2065" i="5" s="1"/>
  <c r="B6473" i="1"/>
  <c r="G6472" i="5"/>
  <c r="Q6472" i="5" s="1"/>
  <c r="B6474" i="1" l="1"/>
  <c r="G6473" i="5"/>
  <c r="Q6473" i="5" s="1"/>
  <c r="B2067" i="1"/>
  <c r="G2066" i="5"/>
  <c r="Q2066" i="5" s="1"/>
  <c r="B2068" i="1" l="1"/>
  <c r="G2067" i="5"/>
  <c r="Q2067" i="5" s="1"/>
  <c r="B6475" i="1"/>
  <c r="G6475" i="5" s="1"/>
  <c r="Q6475" i="5" s="1"/>
  <c r="G6474" i="5"/>
  <c r="Q6474" i="5" s="1"/>
  <c r="B2069" i="1" l="1"/>
  <c r="G2068" i="5"/>
  <c r="Q2068" i="5" s="1"/>
  <c r="B2070" i="1" l="1"/>
  <c r="G2069" i="5"/>
  <c r="Q2069" i="5" s="1"/>
  <c r="B2071" i="1" l="1"/>
  <c r="G2070" i="5"/>
  <c r="Q2070" i="5" s="1"/>
  <c r="B2072" i="1" l="1"/>
  <c r="G2071" i="5"/>
  <c r="Q2071" i="5" s="1"/>
  <c r="B2073" i="1" l="1"/>
  <c r="G2072" i="5"/>
  <c r="Q2072" i="5" s="1"/>
  <c r="B2074" i="1" l="1"/>
  <c r="G2073" i="5"/>
  <c r="Q2073" i="5" s="1"/>
  <c r="B2075" i="1" l="1"/>
  <c r="G2074" i="5"/>
  <c r="Q2074" i="5" s="1"/>
  <c r="B2076" i="1" l="1"/>
  <c r="G2075" i="5"/>
  <c r="Q2075" i="5" s="1"/>
  <c r="B2077" i="1" l="1"/>
  <c r="G2076" i="5"/>
  <c r="Q2076" i="5" s="1"/>
  <c r="B2078" i="1" l="1"/>
  <c r="G2077" i="5"/>
  <c r="Q2077" i="5" s="1"/>
  <c r="B2079" i="1" l="1"/>
  <c r="G2078" i="5"/>
  <c r="Q2078" i="5" s="1"/>
  <c r="B2080" i="1" l="1"/>
  <c r="G2079" i="5"/>
  <c r="Q2079" i="5" s="1"/>
  <c r="B2081" i="1" l="1"/>
  <c r="G2080" i="5"/>
  <c r="Q2080" i="5" s="1"/>
  <c r="B2082" i="1" l="1"/>
  <c r="G2081" i="5"/>
  <c r="Q2081" i="5" s="1"/>
  <c r="B2083" i="1" l="1"/>
  <c r="G2082" i="5"/>
  <c r="Q2082" i="5" s="1"/>
  <c r="B2084" i="1" l="1"/>
  <c r="G2083" i="5"/>
  <c r="Q2083" i="5" s="1"/>
  <c r="B2085" i="1" l="1"/>
  <c r="G2084" i="5"/>
  <c r="Q2084" i="5" s="1"/>
  <c r="B2086" i="1" l="1"/>
  <c r="G2085" i="5"/>
  <c r="Q2085" i="5" s="1"/>
  <c r="B2087" i="1" l="1"/>
  <c r="G2086" i="5"/>
  <c r="Q2086" i="5" s="1"/>
  <c r="B2088" i="1" l="1"/>
  <c r="G2087" i="5"/>
  <c r="Q2087" i="5" s="1"/>
  <c r="B2089" i="1" l="1"/>
  <c r="G2088" i="5"/>
  <c r="Q2088" i="5" s="1"/>
  <c r="B2090" i="1" l="1"/>
  <c r="G2089" i="5"/>
  <c r="Q2089" i="5" s="1"/>
  <c r="B2091" i="1" l="1"/>
  <c r="G2090" i="5"/>
  <c r="Q2090" i="5" s="1"/>
  <c r="B2092" i="1" l="1"/>
  <c r="G2091" i="5"/>
  <c r="Q2091" i="5" s="1"/>
  <c r="B2093" i="1" l="1"/>
  <c r="G2092" i="5"/>
  <c r="Q2092" i="5" s="1"/>
  <c r="B2094" i="1" l="1"/>
  <c r="G2093" i="5"/>
  <c r="Q2093" i="5" s="1"/>
  <c r="B2095" i="1" l="1"/>
  <c r="G2094" i="5"/>
  <c r="Q2094" i="5" s="1"/>
  <c r="B2096" i="1" l="1"/>
  <c r="G2095" i="5"/>
  <c r="Q2095" i="5" s="1"/>
  <c r="B2097" i="1" l="1"/>
  <c r="G2096" i="5"/>
  <c r="Q2096" i="5" s="1"/>
  <c r="B2098" i="1" l="1"/>
  <c r="G2097" i="5"/>
  <c r="Q2097" i="5" s="1"/>
  <c r="B2099" i="1" l="1"/>
  <c r="G2098" i="5"/>
  <c r="Q2098" i="5" s="1"/>
  <c r="B2100" i="1" l="1"/>
  <c r="G2099" i="5"/>
  <c r="Q2099" i="5" s="1"/>
  <c r="B2101" i="1" l="1"/>
  <c r="G2101" i="5" s="1"/>
  <c r="Q2101" i="5" s="1"/>
  <c r="G2100" i="5"/>
  <c r="Q2100" i="5" s="1"/>
</calcChain>
</file>

<file path=xl/sharedStrings.xml><?xml version="1.0" encoding="utf-8"?>
<sst xmlns="http://schemas.openxmlformats.org/spreadsheetml/2006/main" count="87276" uniqueCount="10464">
  <si>
    <t>competicao</t>
  </si>
  <si>
    <t>data_luta</t>
  </si>
  <si>
    <t>lutador_1</t>
  </si>
  <si>
    <t>lutador_2</t>
  </si>
  <si>
    <t>group</t>
  </si>
  <si>
    <t>subgroup</t>
  </si>
  <si>
    <t>member</t>
  </si>
  <si>
    <t>score</t>
  </si>
  <si>
    <t>orientation</t>
  </si>
  <si>
    <t>ATTAF</t>
  </si>
  <si>
    <t>Displacement</t>
  </si>
  <si>
    <t>2-3 Step Hesitant Left</t>
  </si>
  <si>
    <t xml:space="preserve"> 00:00:03,680</t>
  </si>
  <si>
    <t xml:space="preserve"> 00:00:06,757</t>
  </si>
  <si>
    <t>Try to Grip With Contact</t>
  </si>
  <si>
    <t xml:space="preserve"> 00:00:06,910</t>
  </si>
  <si>
    <t xml:space="preserve"> 00:00:08,647</t>
  </si>
  <si>
    <t>Grip Time</t>
  </si>
  <si>
    <t>Left Collar</t>
  </si>
  <si>
    <t xml:space="preserve"> 00:00:08,833</t>
  </si>
  <si>
    <t xml:space="preserve"> 00:00:09,363</t>
  </si>
  <si>
    <t>Groundwork Combat</t>
  </si>
  <si>
    <t>Trying To Attack</t>
  </si>
  <si>
    <t xml:space="preserve"> 00:00:19,225</t>
  </si>
  <si>
    <t>Pause</t>
  </si>
  <si>
    <t xml:space="preserve"> 00:00:19,402</t>
  </si>
  <si>
    <t xml:space="preserve"> 00:00:28,493</t>
  </si>
  <si>
    <t xml:space="preserve"> 00:00:28,658</t>
  </si>
  <si>
    <t xml:space="preserve"> 00:00:32,576</t>
  </si>
  <si>
    <t xml:space="preserve"> 00:00:32,767</t>
  </si>
  <si>
    <t xml:space="preserve"> 00:00:43,169</t>
  </si>
  <si>
    <t xml:space="preserve"> 00:00:43,324</t>
  </si>
  <si>
    <t xml:space="preserve"> 00:01:41,781</t>
  </si>
  <si>
    <t>Defense</t>
  </si>
  <si>
    <t>Using body mass</t>
  </si>
  <si>
    <t xml:space="preserve"> 00:01:46,274</t>
  </si>
  <si>
    <t xml:space="preserve"> 00:01:46,443</t>
  </si>
  <si>
    <t xml:space="preserve"> 00:02:03,177</t>
  </si>
  <si>
    <t xml:space="preserve"> 00:02:05,322</t>
  </si>
  <si>
    <t>Shido without score</t>
  </si>
  <si>
    <t xml:space="preserve"> 00:02:05,737</t>
  </si>
  <si>
    <t xml:space="preserve"> 00:02:05,910</t>
  </si>
  <si>
    <t xml:space="preserve"> 00:02:12,288</t>
  </si>
  <si>
    <t xml:space="preserve"> 00:02:12,504</t>
  </si>
  <si>
    <t xml:space="preserve"> 00:02:17,297</t>
  </si>
  <si>
    <t>Left Collar Right Collar</t>
  </si>
  <si>
    <t xml:space="preserve"> 00:02:17,573</t>
  </si>
  <si>
    <t xml:space="preserve"> 00:02:26,434</t>
  </si>
  <si>
    <t>Left Sleeve</t>
  </si>
  <si>
    <t xml:space="preserve"> 00:02:26,617</t>
  </si>
  <si>
    <t xml:space="preserve"> 00:02:29,895</t>
  </si>
  <si>
    <t>Right Back Left Sleeve</t>
  </si>
  <si>
    <t xml:space="preserve"> 00:02:34,727</t>
  </si>
  <si>
    <t>Attack</t>
  </si>
  <si>
    <t>SUMI GAESHI</t>
  </si>
  <si>
    <t>Both</t>
  </si>
  <si>
    <t xml:space="preserve"> 00:02:34,896</t>
  </si>
  <si>
    <t xml:space="preserve"> 00:02:37,394</t>
  </si>
  <si>
    <t xml:space="preserve"> 00:02:37,566</t>
  </si>
  <si>
    <t xml:space="preserve"> 00:03:21,560</t>
  </si>
  <si>
    <t xml:space="preserve"> 00:03:21,727</t>
  </si>
  <si>
    <t xml:space="preserve"> 00:03:30,157</t>
  </si>
  <si>
    <t>Circular right</t>
  </si>
  <si>
    <t xml:space="preserve"> 00:03:30,323</t>
  </si>
  <si>
    <t xml:space="preserve"> 00:03:36,156</t>
  </si>
  <si>
    <t xml:space="preserve"> 00:03:39,329</t>
  </si>
  <si>
    <t xml:space="preserve"> 00:03:39,518</t>
  </si>
  <si>
    <t xml:space="preserve"> 00:03:49,839</t>
  </si>
  <si>
    <t xml:space="preserve"> 00:03:52,312</t>
  </si>
  <si>
    <t xml:space="preserve"> 00:03:52,468</t>
  </si>
  <si>
    <t xml:space="preserve"> 00:04:02,671</t>
  </si>
  <si>
    <t xml:space="preserve"> 00:04:03,010</t>
  </si>
  <si>
    <t xml:space="preserve"> 00:04:05,969</t>
  </si>
  <si>
    <t>Right Sleeve Left Sleeve</t>
  </si>
  <si>
    <t xml:space="preserve"> 00:04:14,660</t>
  </si>
  <si>
    <t xml:space="preserve"> 00:04:14,830</t>
  </si>
  <si>
    <t xml:space="preserve"> 00:05:01,302</t>
  </si>
  <si>
    <t>Right Collar Left Sleeve</t>
  </si>
  <si>
    <t xml:space="preserve"> 00:05:01,552</t>
  </si>
  <si>
    <t>YOKO TOMOE</t>
  </si>
  <si>
    <t>Right</t>
  </si>
  <si>
    <t xml:space="preserve"> 00:05:02,621</t>
  </si>
  <si>
    <t xml:space="preserve"> 00:05:09,430</t>
  </si>
  <si>
    <t xml:space="preserve"> 00:05:09,617</t>
  </si>
  <si>
    <t xml:space="preserve"> 00:05:17,729</t>
  </si>
  <si>
    <t xml:space="preserve"> 00:05:17,955</t>
  </si>
  <si>
    <t xml:space="preserve"> 00:05:20,884</t>
  </si>
  <si>
    <t xml:space="preserve"> 00:05:21,196</t>
  </si>
  <si>
    <t xml:space="preserve"> 00:05:26,730</t>
  </si>
  <si>
    <t xml:space="preserve"> 00:05:26,921</t>
  </si>
  <si>
    <t xml:space="preserve"> 00:05:36,338</t>
  </si>
  <si>
    <t>KOUCHI GARI</t>
  </si>
  <si>
    <t>Left</t>
  </si>
  <si>
    <t xml:space="preserve"> 00:05:36,679</t>
  </si>
  <si>
    <t xml:space="preserve"> 00:05:41,040</t>
  </si>
  <si>
    <t xml:space="preserve"> 00:05:41,244</t>
  </si>
  <si>
    <t xml:space="preserve"> 00:05:47,638</t>
  </si>
  <si>
    <t xml:space="preserve"> 00:05:47,817</t>
  </si>
  <si>
    <t xml:space="preserve"> 00:05:51,246</t>
  </si>
  <si>
    <t xml:space="preserve"> 00:05:51,453</t>
  </si>
  <si>
    <t xml:space="preserve"> 00:05:53,913</t>
  </si>
  <si>
    <t>Left Collar Right Sleeve</t>
  </si>
  <si>
    <t xml:space="preserve"> 00:05:56,494</t>
  </si>
  <si>
    <t xml:space="preserve"> 00:05:58,450</t>
  </si>
  <si>
    <t>Score by Flags</t>
  </si>
  <si>
    <t xml:space="preserve"> 00:05:58,696</t>
  </si>
  <si>
    <t xml:space="preserve"> 00:07:19,721</t>
  </si>
  <si>
    <t>start</t>
  </si>
  <si>
    <t>finish</t>
  </si>
  <si>
    <t>id_luta</t>
  </si>
  <si>
    <t>seq</t>
  </si>
  <si>
    <t>MAMMADLI</t>
  </si>
  <si>
    <t>lutador_acao</t>
  </si>
  <si>
    <t>Circular left</t>
  </si>
  <si>
    <t xml:space="preserve"> 00:00:03,672</t>
  </si>
  <si>
    <t xml:space="preserve"> 00:00:08,415</t>
  </si>
  <si>
    <t xml:space="preserve"> 00:00:08,574</t>
  </si>
  <si>
    <t xml:space="preserve"> 00:00:13,961</t>
  </si>
  <si>
    <t>2-3 Step Hesitant Right</t>
  </si>
  <si>
    <t xml:space="preserve"> 00:00:15,787</t>
  </si>
  <si>
    <t>Right Collar</t>
  </si>
  <si>
    <t xml:space="preserve"> 00:00:15,947</t>
  </si>
  <si>
    <t xml:space="preserve"> 00:00:17,475</t>
  </si>
  <si>
    <t>Conter-attack</t>
  </si>
  <si>
    <t>DEASHI HARAI</t>
  </si>
  <si>
    <t xml:space="preserve"> 00:00:23,175</t>
  </si>
  <si>
    <t xml:space="preserve"> 00:00:23,349</t>
  </si>
  <si>
    <t xml:space="preserve"> 00:00:26,888</t>
  </si>
  <si>
    <t xml:space="preserve"> 00:00:27,060</t>
  </si>
  <si>
    <t xml:space="preserve"> 00:00:30,431</t>
  </si>
  <si>
    <t xml:space="preserve"> 00:00:30,586</t>
  </si>
  <si>
    <t xml:space="preserve"> 00:00:45,376</t>
  </si>
  <si>
    <t xml:space="preserve"> 00:00:49,190</t>
  </si>
  <si>
    <t xml:space="preserve"> 00:00:49,344</t>
  </si>
  <si>
    <t xml:space="preserve"> 00:00:56,716</t>
  </si>
  <si>
    <t xml:space="preserve"> 00:00:56,883</t>
  </si>
  <si>
    <t xml:space="preserve"> 00:01:40,287</t>
  </si>
  <si>
    <t xml:space="preserve"> 00:01:40,455</t>
  </si>
  <si>
    <t xml:space="preserve"> 00:01:49,433</t>
  </si>
  <si>
    <t xml:space="preserve"> 00:01:53,223</t>
  </si>
  <si>
    <t xml:space="preserve"> 00:01:53,389</t>
  </si>
  <si>
    <t xml:space="preserve"> 00:02:00,610</t>
  </si>
  <si>
    <t xml:space="preserve"> 00:02:00,767</t>
  </si>
  <si>
    <t xml:space="preserve"> 00:02:03,465</t>
  </si>
  <si>
    <t xml:space="preserve"> 00:02:03,658</t>
  </si>
  <si>
    <t xml:space="preserve"> 00:02:18,914</t>
  </si>
  <si>
    <t xml:space="preserve"> 00:02:24,435</t>
  </si>
  <si>
    <t xml:space="preserve"> 00:02:24,606</t>
  </si>
  <si>
    <t xml:space="preserve"> 00:03:31,612</t>
  </si>
  <si>
    <t xml:space="preserve"> 00:03:31,813</t>
  </si>
  <si>
    <t xml:space="preserve"> 00:03:38,508</t>
  </si>
  <si>
    <t xml:space="preserve"> 00:03:38,680</t>
  </si>
  <si>
    <t xml:space="preserve"> 00:03:51,640</t>
  </si>
  <si>
    <t xml:space="preserve"> 00:03:52,928</t>
  </si>
  <si>
    <t>Left Back Right Sleeve</t>
  </si>
  <si>
    <t xml:space="preserve"> 00:03:54,682</t>
  </si>
  <si>
    <t xml:space="preserve"> 00:03:54,841</t>
  </si>
  <si>
    <t xml:space="preserve"> 00:04:01,729</t>
  </si>
  <si>
    <t xml:space="preserve"> 00:04:01,903</t>
  </si>
  <si>
    <t xml:space="preserve"> 00:04:14,819</t>
  </si>
  <si>
    <t xml:space="preserve"> 00:04:16,108</t>
  </si>
  <si>
    <t>Tae-sabaki right inclined</t>
  </si>
  <si>
    <t>Transition</t>
  </si>
  <si>
    <t>Without attack</t>
  </si>
  <si>
    <t xml:space="preserve"> 00:04:18,473</t>
  </si>
  <si>
    <t>Judogi</t>
  </si>
  <si>
    <t xml:space="preserve"> 00:04:18,649</t>
  </si>
  <si>
    <t xml:space="preserve"> 00:05:10,704</t>
  </si>
  <si>
    <t xml:space="preserve"> 00:05:10,876</t>
  </si>
  <si>
    <t xml:space="preserve"> 00:05:13,402</t>
  </si>
  <si>
    <t xml:space="preserve"> 00:05:13,566</t>
  </si>
  <si>
    <t xml:space="preserve"> 00:05:17,362</t>
  </si>
  <si>
    <t xml:space="preserve"> 00:05:18,648</t>
  </si>
  <si>
    <t xml:space="preserve"> 00:05:21,076</t>
  </si>
  <si>
    <t xml:space="preserve"> 00:05:22,515</t>
  </si>
  <si>
    <t>BOTTIEAU</t>
  </si>
  <si>
    <t xml:space="preserve"> 00:00:19,615</t>
  </si>
  <si>
    <t xml:space="preserve"> 00:00:23,952</t>
  </si>
  <si>
    <t xml:space="preserve"> 00:00:25,350</t>
  </si>
  <si>
    <t xml:space="preserve"> 00:00:29,368</t>
  </si>
  <si>
    <t xml:space="preserve"> 00:00:29,575</t>
  </si>
  <si>
    <t xml:space="preserve"> 00:00:41,211</t>
  </si>
  <si>
    <t xml:space="preserve"> 00:00:42,441</t>
  </si>
  <si>
    <t xml:space="preserve"> 00:00:42,649</t>
  </si>
  <si>
    <t xml:space="preserve"> 00:00:53,830</t>
  </si>
  <si>
    <t xml:space="preserve"> 00:00:54,000</t>
  </si>
  <si>
    <t xml:space="preserve"> 00:01:40,161</t>
  </si>
  <si>
    <t xml:space="preserve"> 00:01:40,322</t>
  </si>
  <si>
    <t xml:space="preserve"> 00:01:43,718</t>
  </si>
  <si>
    <t xml:space="preserve"> 00:01:43,882</t>
  </si>
  <si>
    <t xml:space="preserve"> 00:01:54,353</t>
  </si>
  <si>
    <t xml:space="preserve"> 00:01:55,667</t>
  </si>
  <si>
    <t>Tae-sabaki left inclined</t>
  </si>
  <si>
    <t xml:space="preserve"> 00:01:56,532</t>
  </si>
  <si>
    <t xml:space="preserve"> 00:01:56,690</t>
  </si>
  <si>
    <t xml:space="preserve"> 00:02:14,617</t>
  </si>
  <si>
    <t xml:space="preserve"> 00:02:14,784</t>
  </si>
  <si>
    <t xml:space="preserve"> 00:02:25,627</t>
  </si>
  <si>
    <t xml:space="preserve"> 00:02:25,817</t>
  </si>
  <si>
    <t xml:space="preserve"> 00:02:34,019</t>
  </si>
  <si>
    <t xml:space="preserve"> 00:02:34,192</t>
  </si>
  <si>
    <t xml:space="preserve"> 00:02:38,104</t>
  </si>
  <si>
    <t>OUCHI GARI</t>
  </si>
  <si>
    <t xml:space="preserve"> 00:03:20,937</t>
  </si>
  <si>
    <t xml:space="preserve"> 00:03:21,109</t>
  </si>
  <si>
    <t xml:space="preserve"> 00:03:28,351</t>
  </si>
  <si>
    <t xml:space="preserve"> 00:03:28,569</t>
  </si>
  <si>
    <t xml:space="preserve"> 00:03:38,175</t>
  </si>
  <si>
    <t xml:space="preserve"> 00:03:38,471</t>
  </si>
  <si>
    <t xml:space="preserve"> 00:03:42,124</t>
  </si>
  <si>
    <t xml:space="preserve"> 00:03:42,297</t>
  </si>
  <si>
    <t xml:space="preserve"> 00:03:43,967</t>
  </si>
  <si>
    <t xml:space="preserve"> 00:03:45,617</t>
  </si>
  <si>
    <t xml:space="preserve"> 00:03:50,459</t>
  </si>
  <si>
    <t xml:space="preserve"> 00:03:50,689</t>
  </si>
  <si>
    <t xml:space="preserve"> 00:04:00,757</t>
  </si>
  <si>
    <t xml:space="preserve"> 00:04:03,776</t>
  </si>
  <si>
    <t xml:space="preserve"> 00:04:03,939</t>
  </si>
  <si>
    <t xml:space="preserve"> 00:04:05,938</t>
  </si>
  <si>
    <t xml:space="preserve"> 00:04:06,135</t>
  </si>
  <si>
    <t xml:space="preserve"> 00:04:11,795</t>
  </si>
  <si>
    <t xml:space="preserve"> 00:04:12,061</t>
  </si>
  <si>
    <t xml:space="preserve"> 00:04:16,236</t>
  </si>
  <si>
    <t xml:space="preserve"> 00:04:16,972</t>
  </si>
  <si>
    <t xml:space="preserve"> 00:04:17,123</t>
  </si>
  <si>
    <t xml:space="preserve"> 00:05:00,651</t>
  </si>
  <si>
    <t xml:space="preserve"> 00:05:00,823</t>
  </si>
  <si>
    <t xml:space="preserve"> 00:05:09,437</t>
  </si>
  <si>
    <t xml:space="preserve"> 00:05:09,590</t>
  </si>
  <si>
    <t xml:space="preserve"> 00:05:16,658</t>
  </si>
  <si>
    <t xml:space="preserve"> 00:05:16,845</t>
  </si>
  <si>
    <t xml:space="preserve"> 00:05:26,297</t>
  </si>
  <si>
    <t xml:space="preserve"> 00:05:31,134</t>
  </si>
  <si>
    <t xml:space="preserve"> 00:05:31,305</t>
  </si>
  <si>
    <t xml:space="preserve"> 00:05:39,700</t>
  </si>
  <si>
    <t xml:space="preserve"> 00:05:43,751</t>
  </si>
  <si>
    <t xml:space="preserve"> 00:05:43,912</t>
  </si>
  <si>
    <t xml:space="preserve"> 00:05:47,094</t>
  </si>
  <si>
    <t>Tae-sabaki right</t>
  </si>
  <si>
    <t xml:space="preserve"> 00:05:57,024</t>
  </si>
  <si>
    <t xml:space="preserve"> 00:05:57,226</t>
  </si>
  <si>
    <t xml:space="preserve"> 00:06:45,502</t>
  </si>
  <si>
    <t xml:space="preserve"> 00:06:45,654</t>
  </si>
  <si>
    <t xml:space="preserve"> 00:06:49,803</t>
  </si>
  <si>
    <t xml:space="preserve"> 00:06:49,987</t>
  </si>
  <si>
    <t xml:space="preserve"> 00:06:51,936</t>
  </si>
  <si>
    <t xml:space="preserve"> 00:06:52,283</t>
  </si>
  <si>
    <t xml:space="preserve"> 00:07:02,118</t>
  </si>
  <si>
    <t>Shido with score</t>
  </si>
  <si>
    <t xml:space="preserve"> 00:07:14,163</t>
  </si>
  <si>
    <t xml:space="preserve"> 00:07:20,921</t>
  </si>
  <si>
    <t xml:space="preserve"> 00:07:21,112</t>
  </si>
  <si>
    <t xml:space="preserve"> 00:07:22,984</t>
  </si>
  <si>
    <t xml:space="preserve"> 00:07:23,155</t>
  </si>
  <si>
    <t xml:space="preserve"> 00:07:38,680</t>
  </si>
  <si>
    <t>SEOI NAGE</t>
  </si>
  <si>
    <t xml:space="preserve"> 00:08:20,481</t>
  </si>
  <si>
    <t xml:space="preserve"> 00:08:20,670</t>
  </si>
  <si>
    <t xml:space="preserve"> 00:08:23,915</t>
  </si>
  <si>
    <t xml:space="preserve"> 00:08:24,082</t>
  </si>
  <si>
    <t xml:space="preserve"> 00:08:29,224</t>
  </si>
  <si>
    <t xml:space="preserve"> 00:08:30,791</t>
  </si>
  <si>
    <t xml:space="preserve"> 00:08:30,959</t>
  </si>
  <si>
    <t xml:space="preserve"> 00:08:32,095</t>
  </si>
  <si>
    <t xml:space="preserve"> 00:08:33,784</t>
  </si>
  <si>
    <t xml:space="preserve"> 00:08:33,953</t>
  </si>
  <si>
    <t xml:space="preserve"> 00:08:43,560</t>
  </si>
  <si>
    <t xml:space="preserve"> 00:08:44,863</t>
  </si>
  <si>
    <t xml:space="preserve"> 00:08:46,357</t>
  </si>
  <si>
    <t xml:space="preserve"> 00:08:53,490</t>
  </si>
  <si>
    <t>KOSOTO GARI</t>
  </si>
  <si>
    <t xml:space="preserve"> 00:08:55,684</t>
  </si>
  <si>
    <t xml:space="preserve"> 00:08:55,868</t>
  </si>
  <si>
    <t xml:space="preserve"> 00:08:56,038</t>
  </si>
  <si>
    <t xml:space="preserve"> 00:08:57,496</t>
  </si>
  <si>
    <t xml:space="preserve"> 00:08:57,706</t>
  </si>
  <si>
    <t xml:space="preserve"> 00:09:04,930</t>
  </si>
  <si>
    <t xml:space="preserve"> 00:09:05,118</t>
  </si>
  <si>
    <t xml:space="preserve"> 00:09:07,263</t>
  </si>
  <si>
    <t xml:space="preserve"> 00:09:09,909</t>
  </si>
  <si>
    <t xml:space="preserve"> 00:09:10,066</t>
  </si>
  <si>
    <t xml:space="preserve"> 00:09:12,683</t>
  </si>
  <si>
    <t xml:space="preserve"> 00:09:14,166</t>
  </si>
  <si>
    <t xml:space="preserve"> 00:09:14,336</t>
  </si>
  <si>
    <t xml:space="preserve"> 00:10:00,086</t>
  </si>
  <si>
    <t xml:space="preserve"> 00:10:02,016</t>
  </si>
  <si>
    <t>Control With Legs</t>
  </si>
  <si>
    <t xml:space="preserve"> 00:10:02,220</t>
  </si>
  <si>
    <t xml:space="preserve"> 00:10:15,702</t>
  </si>
  <si>
    <t xml:space="preserve"> 00:10:22,936</t>
  </si>
  <si>
    <t xml:space="preserve"> 00:10:24,089</t>
  </si>
  <si>
    <t xml:space="preserve"> 00:10:26,129</t>
  </si>
  <si>
    <t>Right Sleeve</t>
  </si>
  <si>
    <t xml:space="preserve"> 00:10:31,067</t>
  </si>
  <si>
    <t xml:space="preserve"> 00:10:31,219</t>
  </si>
  <si>
    <t xml:space="preserve"> 00:10:36,879</t>
  </si>
  <si>
    <t xml:space="preserve"> 00:10:37,097</t>
  </si>
  <si>
    <t xml:space="preserve"> 00:11:42,333</t>
  </si>
  <si>
    <t xml:space="preserve"> 00:11:43,126</t>
  </si>
  <si>
    <t xml:space="preserve"> 00:11:44,597</t>
  </si>
  <si>
    <t xml:space="preserve"> 00:11:46,326</t>
  </si>
  <si>
    <t xml:space="preserve"> 00:11:48,081</t>
  </si>
  <si>
    <t xml:space="preserve"> 00:11:50,288</t>
  </si>
  <si>
    <t>Shido opponent without score</t>
  </si>
  <si>
    <t xml:space="preserve"> 00:11:50,464</t>
  </si>
  <si>
    <t xml:space="preserve"> 00:11:55,957</t>
  </si>
  <si>
    <t>IVERSON</t>
  </si>
  <si>
    <t xml:space="preserve"> 00:00:03,842</t>
  </si>
  <si>
    <t xml:space="preserve"> 00:00:15,316</t>
  </si>
  <si>
    <t xml:space="preserve"> 00:00:23,172</t>
  </si>
  <si>
    <t xml:space="preserve"> 00:00:23,342</t>
  </si>
  <si>
    <t xml:space="preserve"> 00:00:36,993</t>
  </si>
  <si>
    <t xml:space="preserve"> 00:00:38,644</t>
  </si>
  <si>
    <t>WAZARI</t>
  </si>
  <si>
    <t xml:space="preserve"> 00:01:44,846</t>
  </si>
  <si>
    <t>KUZURE KESA GATAME</t>
  </si>
  <si>
    <t>End of Combat</t>
  </si>
  <si>
    <t xml:space="preserve"> 00:00:21,793</t>
  </si>
  <si>
    <t xml:space="preserve"> 00:00:25,666</t>
  </si>
  <si>
    <t xml:space="preserve"> 00:00:33,279</t>
  </si>
  <si>
    <t xml:space="preserve"> 00:00:45,735</t>
  </si>
  <si>
    <t xml:space="preserve"> 00:00:47,017</t>
  </si>
  <si>
    <t xml:space="preserve"> 00:00:47,475</t>
  </si>
  <si>
    <t xml:space="preserve"> 00:00:47,635</t>
  </si>
  <si>
    <t xml:space="preserve"> 00:00:54,386</t>
  </si>
  <si>
    <t xml:space="preserve"> 00:00:55,639</t>
  </si>
  <si>
    <t xml:space="preserve"> 00:00:55,814</t>
  </si>
  <si>
    <t xml:space="preserve"> 00:01:47,678</t>
  </si>
  <si>
    <t xml:space="preserve"> 00:01:50,213</t>
  </si>
  <si>
    <t xml:space="preserve"> 00:01:52,678</t>
  </si>
  <si>
    <t xml:space="preserve"> 00:01:52,835</t>
  </si>
  <si>
    <t xml:space="preserve"> 00:01:58,317</t>
  </si>
  <si>
    <t>TAI OTOSHI</t>
  </si>
  <si>
    <t xml:space="preserve"> 00:01:59,688</t>
  </si>
  <si>
    <t>Defensive Position</t>
  </si>
  <si>
    <t xml:space="preserve"> 00:01:59,844</t>
  </si>
  <si>
    <t xml:space="preserve"> 00:02:02,776</t>
  </si>
  <si>
    <t xml:space="preserve"> 00:02:02,937</t>
  </si>
  <si>
    <t xml:space="preserve"> 00:02:07,365</t>
  </si>
  <si>
    <t xml:space="preserve"> 00:02:07,534</t>
  </si>
  <si>
    <t xml:space="preserve"> 00:02:18,712</t>
  </si>
  <si>
    <t xml:space="preserve"> 00:02:20,863</t>
  </si>
  <si>
    <t xml:space="preserve"> 00:02:21,036</t>
  </si>
  <si>
    <t xml:space="preserve"> 00:02:23,983</t>
  </si>
  <si>
    <t xml:space="preserve"> 00:02:24,140</t>
  </si>
  <si>
    <t xml:space="preserve"> 00:02:25,564</t>
  </si>
  <si>
    <t xml:space="preserve"> 00:02:27,968</t>
  </si>
  <si>
    <t xml:space="preserve"> 00:03:24,338</t>
  </si>
  <si>
    <t>finta</t>
  </si>
  <si>
    <t>DEASHI HARAI RIGHT</t>
  </si>
  <si>
    <t xml:space="preserve"> 00:03:26,561</t>
  </si>
  <si>
    <t xml:space="preserve"> 00:03:32,149</t>
  </si>
  <si>
    <t xml:space="preserve"> 00:03:35,340</t>
  </si>
  <si>
    <t xml:space="preserve"> 00:03:36,765</t>
  </si>
  <si>
    <t xml:space="preserve"> 00:03:40,491</t>
  </si>
  <si>
    <t xml:space="preserve"> 00:03:42,897</t>
  </si>
  <si>
    <t xml:space="preserve"> 00:03:46,801</t>
  </si>
  <si>
    <t xml:space="preserve"> 00:03:47,240</t>
  </si>
  <si>
    <t xml:space="preserve"> 00:03:55,286</t>
  </si>
  <si>
    <t xml:space="preserve"> 00:03:56,431</t>
  </si>
  <si>
    <t xml:space="preserve"> 00:03:58,124</t>
  </si>
  <si>
    <t xml:space="preserve"> 00:04:07,125</t>
  </si>
  <si>
    <t xml:space="preserve"> 00:04:09,651</t>
  </si>
  <si>
    <t xml:space="preserve"> 00:04:18,410</t>
  </si>
  <si>
    <t xml:space="preserve"> 00:04:18,977</t>
  </si>
  <si>
    <t xml:space="preserve"> 00:05:01,188</t>
  </si>
  <si>
    <t xml:space="preserve"> 00:05:01,378</t>
  </si>
  <si>
    <t xml:space="preserve"> 00:05:06,493</t>
  </si>
  <si>
    <t xml:space="preserve"> 00:05:06,649</t>
  </si>
  <si>
    <t xml:space="preserve"> 00:05:09,140</t>
  </si>
  <si>
    <t xml:space="preserve"> 00:05:11,564</t>
  </si>
  <si>
    <t xml:space="preserve"> 00:05:17,458</t>
  </si>
  <si>
    <t xml:space="preserve"> 00:05:21,116</t>
  </si>
  <si>
    <t xml:space="preserve"> 00:05:21,991</t>
  </si>
  <si>
    <t xml:space="preserve"> 00:05:22,162</t>
  </si>
  <si>
    <t xml:space="preserve"> 00:05:36,286</t>
  </si>
  <si>
    <t xml:space="preserve"> 00:05:43,097</t>
  </si>
  <si>
    <t xml:space="preserve"> 00:05:47,780</t>
  </si>
  <si>
    <t xml:space="preserve"> 00:05:56,400</t>
  </si>
  <si>
    <t>IPPON SEOINAGE</t>
  </si>
  <si>
    <t xml:space="preserve"> 00:05:57,382</t>
  </si>
  <si>
    <t xml:space="preserve"> 00:05:57,553</t>
  </si>
  <si>
    <t xml:space="preserve"> 00:05:59,601</t>
  </si>
  <si>
    <t xml:space="preserve"> 00:06:49,391</t>
  </si>
  <si>
    <t xml:space="preserve"> 00:06:59,548</t>
  </si>
  <si>
    <t xml:space="preserve"> 00:07:02,471</t>
  </si>
  <si>
    <t xml:space="preserve"> 00:07:08,505</t>
  </si>
  <si>
    <t xml:space="preserve"> 00:07:11,067</t>
  </si>
  <si>
    <t>aid</t>
  </si>
  <si>
    <t xml:space="preserve"> 00:07:26,356</t>
  </si>
  <si>
    <t xml:space="preserve"> 00:07:26,515</t>
  </si>
  <si>
    <t xml:space="preserve"> 00:07:31,985</t>
  </si>
  <si>
    <t xml:space="preserve"> 00:07:32,816</t>
  </si>
  <si>
    <t xml:space="preserve"> 00:08:25,643</t>
  </si>
  <si>
    <t xml:space="preserve"> 00:08:26,552</t>
  </si>
  <si>
    <t xml:space="preserve"> 00:08:26,716</t>
  </si>
  <si>
    <t xml:space="preserve"> 00:08:30,398</t>
  </si>
  <si>
    <t xml:space="preserve"> 00:08:30,584</t>
  </si>
  <si>
    <t xml:space="preserve"> 00:08:36,061</t>
  </si>
  <si>
    <t xml:space="preserve"> 00:08:36,206</t>
  </si>
  <si>
    <t xml:space="preserve"> 00:08:38,873</t>
  </si>
  <si>
    <t xml:space="preserve"> 00:08:42,716</t>
  </si>
  <si>
    <t xml:space="preserve"> 00:08:45,963</t>
  </si>
  <si>
    <t xml:space="preserve"> 00:08:54,506</t>
  </si>
  <si>
    <t xml:space="preserve"> 00:08:55,654</t>
  </si>
  <si>
    <t xml:space="preserve"> 00:08:59,809</t>
  </si>
  <si>
    <t xml:space="preserve"> 00:09:04,593</t>
  </si>
  <si>
    <t>KOUCHI GARI RIGHT</t>
  </si>
  <si>
    <t>DEASHI HARAI LEFT</t>
  </si>
  <si>
    <t xml:space="preserve"> 00:09:07,236</t>
  </si>
  <si>
    <t xml:space="preserve"> 00:09:07,685</t>
  </si>
  <si>
    <t xml:space="preserve"> 00:10:00,564</t>
  </si>
  <si>
    <t xml:space="preserve"> 00:10:19,521</t>
  </si>
  <si>
    <t xml:space="preserve"> 00:10:24,998</t>
  </si>
  <si>
    <t xml:space="preserve"> 00:10:25,171</t>
  </si>
  <si>
    <t xml:space="preserve"> 00:10:31,210</t>
  </si>
  <si>
    <t xml:space="preserve"> 00:10:32,042</t>
  </si>
  <si>
    <t xml:space="preserve"> 00:10:32,231</t>
  </si>
  <si>
    <t xml:space="preserve"> 00:10:40,811</t>
  </si>
  <si>
    <t xml:space="preserve"> 00:10:43,249</t>
  </si>
  <si>
    <t xml:space="preserve"> 00:10:44,145</t>
  </si>
  <si>
    <t xml:space="preserve"> 00:10:48,341</t>
  </si>
  <si>
    <t xml:space="preserve"> 00:10:50,208</t>
  </si>
  <si>
    <t xml:space="preserve"> 00:10:51,141</t>
  </si>
  <si>
    <t xml:space="preserve"> 00:10:52,269</t>
  </si>
  <si>
    <t xml:space="preserve"> 00:10:55,046</t>
  </si>
  <si>
    <t xml:space="preserve"> 00:10:56,058</t>
  </si>
  <si>
    <t xml:space="preserve"> 00:10:58,610</t>
  </si>
  <si>
    <t xml:space="preserve"> 00:11:47,051</t>
  </si>
  <si>
    <t xml:space="preserve"> 00:11:49,299</t>
  </si>
  <si>
    <t xml:space="preserve"> 00:11:51,811</t>
  </si>
  <si>
    <t xml:space="preserve"> 00:11:52,783</t>
  </si>
  <si>
    <t>NACIF</t>
  </si>
  <si>
    <t xml:space="preserve"> 00:00:05,052</t>
  </si>
  <si>
    <t xml:space="preserve"> 00:00:10,872</t>
  </si>
  <si>
    <t xml:space="preserve"> 00:00:13,376</t>
  </si>
  <si>
    <t xml:space="preserve"> 00:00:30,165</t>
  </si>
  <si>
    <t xml:space="preserve"> 00:00:38,169</t>
  </si>
  <si>
    <t xml:space="preserve"> 00:00:39,225</t>
  </si>
  <si>
    <t xml:space="preserve"> 00:00:40,266</t>
  </si>
  <si>
    <t xml:space="preserve"> 00:00:40,419</t>
  </si>
  <si>
    <t xml:space="preserve"> 00:00:43,292</t>
  </si>
  <si>
    <t xml:space="preserve"> 00:00:50,374</t>
  </si>
  <si>
    <t xml:space="preserve"> 00:00:50,392</t>
  </si>
  <si>
    <t xml:space="preserve"> 00:00:53,339</t>
  </si>
  <si>
    <t xml:space="preserve"> 00:00:55,625</t>
  </si>
  <si>
    <t xml:space="preserve"> 00:01:40,303</t>
  </si>
  <si>
    <t xml:space="preserve"> 00:01:48,908</t>
  </si>
  <si>
    <t xml:space="preserve"> 00:02:18,437</t>
  </si>
  <si>
    <t xml:space="preserve"> 00:02:18,618</t>
  </si>
  <si>
    <t xml:space="preserve"> 00:02:30,301</t>
  </si>
  <si>
    <t xml:space="preserve"> 00:02:30,458</t>
  </si>
  <si>
    <t xml:space="preserve"> 00:02:33,152</t>
  </si>
  <si>
    <t xml:space="preserve"> 00:02:36,215</t>
  </si>
  <si>
    <t xml:space="preserve"> 00:02:38,853</t>
  </si>
  <si>
    <t xml:space="preserve"> 00:03:20,998</t>
  </si>
  <si>
    <t>OSOTO GARI</t>
  </si>
  <si>
    <t xml:space="preserve"> 00:03:21,925</t>
  </si>
  <si>
    <t xml:space="preserve"> 00:03:24,106</t>
  </si>
  <si>
    <t xml:space="preserve"> 00:03:24,271</t>
  </si>
  <si>
    <t xml:space="preserve"> 00:03:33,109</t>
  </si>
  <si>
    <t xml:space="preserve"> 00:03:33,265</t>
  </si>
  <si>
    <t xml:space="preserve"> 00:03:35,135</t>
  </si>
  <si>
    <t xml:space="preserve"> 00:03:41,171</t>
  </si>
  <si>
    <t>KOUCHI GARI LEFT</t>
  </si>
  <si>
    <t xml:space="preserve"> 00:03:45,723</t>
  </si>
  <si>
    <t xml:space="preserve"> 00:03:46,243</t>
  </si>
  <si>
    <t xml:space="preserve"> 00:03:47,739</t>
  </si>
  <si>
    <t xml:space="preserve"> 00:03:50,535</t>
  </si>
  <si>
    <t xml:space="preserve"> 00:03:51,511</t>
  </si>
  <si>
    <t xml:space="preserve"> 00:05:43,756</t>
  </si>
  <si>
    <t xml:space="preserve"> 00:05:44,950</t>
  </si>
  <si>
    <t xml:space="preserve"> 00:05:54,555</t>
  </si>
  <si>
    <t xml:space="preserve"> 00:06:43,053</t>
  </si>
  <si>
    <t xml:space="preserve"> 00:06:44,274</t>
  </si>
  <si>
    <t xml:space="preserve"> 00:06:44,959</t>
  </si>
  <si>
    <t xml:space="preserve"> 00:06:51,111</t>
  </si>
  <si>
    <t xml:space="preserve"> 00:06:53,804</t>
  </si>
  <si>
    <t xml:space="preserve"> 00:06:56,746</t>
  </si>
  <si>
    <t xml:space="preserve"> 00:07:15,333</t>
  </si>
  <si>
    <t xml:space="preserve"> 00:07:21,882</t>
  </si>
  <si>
    <t xml:space="preserve"> 00:07:23,881</t>
  </si>
  <si>
    <t xml:space="preserve"> 00:07:32,544</t>
  </si>
  <si>
    <t xml:space="preserve"> 00:07:34,100</t>
  </si>
  <si>
    <t xml:space="preserve"> 00:07:34,769</t>
  </si>
  <si>
    <t>IPPON</t>
  </si>
  <si>
    <t xml:space="preserve"> 00:00:21,614</t>
  </si>
  <si>
    <t xml:space="preserve"> 00:00:26,655</t>
  </si>
  <si>
    <t xml:space="preserve"> 00:00:26,949</t>
  </si>
  <si>
    <t xml:space="preserve"> 00:00:32,142</t>
  </si>
  <si>
    <t xml:space="preserve"> 00:00:48,162</t>
  </si>
  <si>
    <t xml:space="preserve"> 00:00:48,375</t>
  </si>
  <si>
    <t xml:space="preserve"> 00:00:54,512</t>
  </si>
  <si>
    <t xml:space="preserve"> 00:00:56,486</t>
  </si>
  <si>
    <t xml:space="preserve"> 00:00:56,636</t>
  </si>
  <si>
    <t xml:space="preserve"> 00:01:45,172</t>
  </si>
  <si>
    <t xml:space="preserve"> 00:01:45,385</t>
  </si>
  <si>
    <t xml:space="preserve"> 00:01:48,213</t>
  </si>
  <si>
    <t xml:space="preserve"> 00:01:49,920</t>
  </si>
  <si>
    <t xml:space="preserve"> 00:01:52,948</t>
  </si>
  <si>
    <t xml:space="preserve"> 00:01:53,104</t>
  </si>
  <si>
    <t xml:space="preserve"> 00:01:56,537</t>
  </si>
  <si>
    <t xml:space="preserve"> 00:01:56,724</t>
  </si>
  <si>
    <t xml:space="preserve"> 00:01:58,446</t>
  </si>
  <si>
    <t xml:space="preserve"> 00:01:59,987</t>
  </si>
  <si>
    <t xml:space="preserve"> 00:02:00,175</t>
  </si>
  <si>
    <t xml:space="preserve"> 00:02:02,636</t>
  </si>
  <si>
    <t xml:space="preserve"> 00:02:02,813</t>
  </si>
  <si>
    <t xml:space="preserve"> 00:02:05,884</t>
  </si>
  <si>
    <t xml:space="preserve"> 00:02:06,072</t>
  </si>
  <si>
    <t xml:space="preserve"> 00:02:08,973</t>
  </si>
  <si>
    <t xml:space="preserve"> 00:02:09,175</t>
  </si>
  <si>
    <t xml:space="preserve"> 00:02:18,317</t>
  </si>
  <si>
    <t xml:space="preserve"> 00:02:18,508</t>
  </si>
  <si>
    <t xml:space="preserve"> 00:02:22,046</t>
  </si>
  <si>
    <t xml:space="preserve"> 00:02:22,218</t>
  </si>
  <si>
    <t xml:space="preserve"> 00:02:25,177</t>
  </si>
  <si>
    <t xml:space="preserve"> 00:02:29,522</t>
  </si>
  <si>
    <t xml:space="preserve"> 00:02:29,725</t>
  </si>
  <si>
    <t xml:space="preserve"> 00:03:25,648</t>
  </si>
  <si>
    <t xml:space="preserve"> 00:03:25,846</t>
  </si>
  <si>
    <t xml:space="preserve"> 00:03:32,457</t>
  </si>
  <si>
    <t xml:space="preserve"> 00:03:32,628</t>
  </si>
  <si>
    <t xml:space="preserve"> 00:03:38,120</t>
  </si>
  <si>
    <t xml:space="preserve"> 00:03:38,275</t>
  </si>
  <si>
    <t xml:space="preserve"> 00:03:41,067</t>
  </si>
  <si>
    <t xml:space="preserve"> 00:03:41,193</t>
  </si>
  <si>
    <t xml:space="preserve"> 00:03:46,906</t>
  </si>
  <si>
    <t xml:space="preserve"> 00:03:47,757</t>
  </si>
  <si>
    <t xml:space="preserve"> 00:03:47,930</t>
  </si>
  <si>
    <t xml:space="preserve"> 00:03:55,906</t>
  </si>
  <si>
    <t xml:space="preserve"> 00:03:58,600</t>
  </si>
  <si>
    <t xml:space="preserve"> 00:03:58,787</t>
  </si>
  <si>
    <t xml:space="preserve"> 00:04:06,618</t>
  </si>
  <si>
    <t xml:space="preserve"> 00:04:06,805</t>
  </si>
  <si>
    <t xml:space="preserve"> 00:04:09,614</t>
  </si>
  <si>
    <t xml:space="preserve"> 00:04:09,771</t>
  </si>
  <si>
    <t xml:space="preserve"> 00:04:18,471</t>
  </si>
  <si>
    <t xml:space="preserve"> 00:05:00,051</t>
  </si>
  <si>
    <t xml:space="preserve"> 00:05:00,258</t>
  </si>
  <si>
    <t xml:space="preserve"> 00:05:06,386</t>
  </si>
  <si>
    <t xml:space="preserve"> 00:05:06,557</t>
  </si>
  <si>
    <t xml:space="preserve"> 00:05:12,124</t>
  </si>
  <si>
    <t xml:space="preserve"> 00:05:12,284</t>
  </si>
  <si>
    <t xml:space="preserve"> 00:05:16,478</t>
  </si>
  <si>
    <t xml:space="preserve"> 00:05:21,224</t>
  </si>
  <si>
    <t xml:space="preserve"> 00:05:35,461</t>
  </si>
  <si>
    <t xml:space="preserve"> 00:05:35,676</t>
  </si>
  <si>
    <t xml:space="preserve"> 00:05:47,661</t>
  </si>
  <si>
    <t xml:space="preserve"> 00:05:56,587</t>
  </si>
  <si>
    <t xml:space="preserve"> 00:05:57,469</t>
  </si>
  <si>
    <t xml:space="preserve"> 00:05:57,638</t>
  </si>
  <si>
    <t xml:space="preserve"> 00:06:40,022</t>
  </si>
  <si>
    <t xml:space="preserve"> 00:06:45,094</t>
  </si>
  <si>
    <t xml:space="preserve"> 00:06:45,299</t>
  </si>
  <si>
    <t xml:space="preserve"> 00:06:49,145</t>
  </si>
  <si>
    <t xml:space="preserve"> 00:06:49,333</t>
  </si>
  <si>
    <t xml:space="preserve"> 00:06:52,328</t>
  </si>
  <si>
    <t xml:space="preserve"> 00:06:52,515</t>
  </si>
  <si>
    <t xml:space="preserve"> 00:06:59,581</t>
  </si>
  <si>
    <t xml:space="preserve"> 00:06:59,773</t>
  </si>
  <si>
    <t xml:space="preserve"> 00:07:03,276</t>
  </si>
  <si>
    <t xml:space="preserve"> 00:07:03,479</t>
  </si>
  <si>
    <t xml:space="preserve"> 00:07:05,866</t>
  </si>
  <si>
    <t xml:space="preserve"> 00:07:06,054</t>
  </si>
  <si>
    <t xml:space="preserve"> 00:07:11,716</t>
  </si>
  <si>
    <t xml:space="preserve"> 00:07:11,903</t>
  </si>
  <si>
    <t xml:space="preserve"> 00:07:27,488</t>
  </si>
  <si>
    <t xml:space="preserve"> 00:07:27,708</t>
  </si>
  <si>
    <t xml:space="preserve"> 00:07:32,309</t>
  </si>
  <si>
    <t xml:space="preserve"> 00:07:32,496</t>
  </si>
  <si>
    <t xml:space="preserve"> 00:08:25,758</t>
  </si>
  <si>
    <t xml:space="preserve"> 00:08:25,933</t>
  </si>
  <si>
    <t xml:space="preserve"> 00:08:26,093</t>
  </si>
  <si>
    <t xml:space="preserve"> 00:08:30,399</t>
  </si>
  <si>
    <t xml:space="preserve"> 00:08:30,587</t>
  </si>
  <si>
    <t xml:space="preserve"> 00:08:35,405</t>
  </si>
  <si>
    <t xml:space="preserve"> 00:08:35,579</t>
  </si>
  <si>
    <t xml:space="preserve"> 00:08:41,788</t>
  </si>
  <si>
    <t xml:space="preserve"> 00:08:41,972</t>
  </si>
  <si>
    <t xml:space="preserve"> 00:08:43,536</t>
  </si>
  <si>
    <t xml:space="preserve"> 00:08:46,103</t>
  </si>
  <si>
    <t xml:space="preserve"> 00:08:47,679</t>
  </si>
  <si>
    <t xml:space="preserve"> 00:08:47,878</t>
  </si>
  <si>
    <t xml:space="preserve"> 00:08:59,447</t>
  </si>
  <si>
    <t xml:space="preserve"> 00:09:04,969</t>
  </si>
  <si>
    <t xml:space="preserve"> 00:09:07,476</t>
  </si>
  <si>
    <t xml:space="preserve"> 00:09:17,689</t>
  </si>
  <si>
    <t xml:space="preserve"> 00:09:17,859</t>
  </si>
  <si>
    <t xml:space="preserve"> 00:10:03,024</t>
  </si>
  <si>
    <t xml:space="preserve"> 00:10:03,231</t>
  </si>
  <si>
    <t xml:space="preserve"> 00:10:14,494</t>
  </si>
  <si>
    <t xml:space="preserve"> 00:10:14,676</t>
  </si>
  <si>
    <t xml:space="preserve"> 00:10:24,617</t>
  </si>
  <si>
    <t xml:space="preserve"> 00:10:24,832</t>
  </si>
  <si>
    <t xml:space="preserve"> 00:10:29,913</t>
  </si>
  <si>
    <t xml:space="preserve"> 00:10:31,594</t>
  </si>
  <si>
    <t xml:space="preserve"> 00:10:34,554</t>
  </si>
  <si>
    <t xml:space="preserve"> 00:10:34,737</t>
  </si>
  <si>
    <t xml:space="preserve"> 00:10:40,917</t>
  </si>
  <si>
    <t xml:space="preserve"> 00:10:44,074</t>
  </si>
  <si>
    <t xml:space="preserve"> 00:10:52,544</t>
  </si>
  <si>
    <t xml:space="preserve"> 00:10:55,839</t>
  </si>
  <si>
    <t>Tae-sabaki left</t>
  </si>
  <si>
    <t xml:space="preserve"> 00:10:56,647</t>
  </si>
  <si>
    <t xml:space="preserve"> 00:11:47,233</t>
  </si>
  <si>
    <t xml:space="preserve"> 00:11:50,669</t>
  </si>
  <si>
    <t xml:space="preserve"> 00:11:50,855</t>
  </si>
  <si>
    <t xml:space="preserve"> 00:11:52,940</t>
  </si>
  <si>
    <t xml:space="preserve"> 00:11:53,103</t>
  </si>
  <si>
    <t xml:space="preserve"> 00:11:53,216</t>
  </si>
  <si>
    <t xml:space="preserve"> 00:11:58,067</t>
  </si>
  <si>
    <t>BISCHOF</t>
  </si>
  <si>
    <t>GUILHEIRO</t>
  </si>
  <si>
    <t xml:space="preserve"> 00:00:02,857</t>
  </si>
  <si>
    <t xml:space="preserve"> 00:00:05,910</t>
  </si>
  <si>
    <t xml:space="preserve"> 00:00:09,079</t>
  </si>
  <si>
    <t xml:space="preserve"> 00:00:10,544</t>
  </si>
  <si>
    <t xml:space="preserve"> 00:00:10,733</t>
  </si>
  <si>
    <t xml:space="preserve"> 00:00:22,309</t>
  </si>
  <si>
    <t xml:space="preserve"> 00:00:22,531</t>
  </si>
  <si>
    <t xml:space="preserve"> 00:00:25,946</t>
  </si>
  <si>
    <t xml:space="preserve"> 00:00:30,289</t>
  </si>
  <si>
    <t xml:space="preserve"> 00:00:35,345</t>
  </si>
  <si>
    <t xml:space="preserve"> 00:00:39,295</t>
  </si>
  <si>
    <t xml:space="preserve"> 00:00:40,253</t>
  </si>
  <si>
    <t xml:space="preserve"> 00:00:52,066</t>
  </si>
  <si>
    <t xml:space="preserve"> 00:00:53,742</t>
  </si>
  <si>
    <t xml:space="preserve"> 00:00:56,079</t>
  </si>
  <si>
    <t xml:space="preserve"> 00:01:47,525</t>
  </si>
  <si>
    <t xml:space="preserve"> 00:01:49,318</t>
  </si>
  <si>
    <t xml:space="preserve"> 00:01:49,475</t>
  </si>
  <si>
    <t xml:space="preserve"> 00:01:57,322</t>
  </si>
  <si>
    <t xml:space="preserve"> 00:02:02,791</t>
  </si>
  <si>
    <t xml:space="preserve"> 00:02:02,944</t>
  </si>
  <si>
    <t xml:space="preserve"> 00:02:09,002</t>
  </si>
  <si>
    <t xml:space="preserve"> 00:02:09,266</t>
  </si>
  <si>
    <t xml:space="preserve"> 00:02:15,816</t>
  </si>
  <si>
    <t xml:space="preserve"> 00:02:16,047</t>
  </si>
  <si>
    <t xml:space="preserve"> 00:02:19,166</t>
  </si>
  <si>
    <t xml:space="preserve"> 00:02:22,568</t>
  </si>
  <si>
    <t xml:space="preserve"> 00:02:28,383</t>
  </si>
  <si>
    <t xml:space="preserve"> 00:02:31,477</t>
  </si>
  <si>
    <t xml:space="preserve"> 00:02:31,647</t>
  </si>
  <si>
    <t xml:space="preserve"> 00:02:35,143</t>
  </si>
  <si>
    <t xml:space="preserve"> 00:02:35,316</t>
  </si>
  <si>
    <t xml:space="preserve"> 00:02:37,858</t>
  </si>
  <si>
    <t xml:space="preserve"> 00:02:38,042</t>
  </si>
  <si>
    <t xml:space="preserve"> 00:03:20,791</t>
  </si>
  <si>
    <t xml:space="preserve"> 00:03:20,947</t>
  </si>
  <si>
    <t xml:space="preserve"> 00:03:34,182</t>
  </si>
  <si>
    <t xml:space="preserve"> 00:03:37,143</t>
  </si>
  <si>
    <t xml:space="preserve"> 00:03:38,222</t>
  </si>
  <si>
    <t xml:space="preserve"> 00:03:38,396</t>
  </si>
  <si>
    <t xml:space="preserve"> 00:03:46,197</t>
  </si>
  <si>
    <t xml:space="preserve"> 00:03:46,350</t>
  </si>
  <si>
    <t xml:space="preserve"> 00:03:58,757</t>
  </si>
  <si>
    <t xml:space="preserve"> 00:04:01,177</t>
  </si>
  <si>
    <t xml:space="preserve"> 00:04:01,342</t>
  </si>
  <si>
    <t xml:space="preserve"> 00:04:08,639</t>
  </si>
  <si>
    <t xml:space="preserve"> 00:04:10,109</t>
  </si>
  <si>
    <t xml:space="preserve"> 00:04:10,292</t>
  </si>
  <si>
    <t xml:space="preserve"> 00:04:15,518</t>
  </si>
  <si>
    <t xml:space="preserve"> 00:04:15,674</t>
  </si>
  <si>
    <t xml:space="preserve"> 00:05:03,850</t>
  </si>
  <si>
    <t xml:space="preserve"> 00:05:04,018</t>
  </si>
  <si>
    <t xml:space="preserve"> 00:05:08,899</t>
  </si>
  <si>
    <t xml:space="preserve"> 00:05:11,027</t>
  </si>
  <si>
    <t xml:space="preserve"> 00:05:11,253</t>
  </si>
  <si>
    <t xml:space="preserve"> 00:05:17,423</t>
  </si>
  <si>
    <t xml:space="preserve"> 00:05:19,381</t>
  </si>
  <si>
    <t xml:space="preserve"> 00:05:19,558</t>
  </si>
  <si>
    <t xml:space="preserve"> 00:05:22,118</t>
  </si>
  <si>
    <t xml:space="preserve"> 00:05:22,288</t>
  </si>
  <si>
    <t xml:space="preserve"> 00:05:26,087</t>
  </si>
  <si>
    <t xml:space="preserve"> 00:05:27,451</t>
  </si>
  <si>
    <t xml:space="preserve"> 00:05:27,621</t>
  </si>
  <si>
    <t xml:space="preserve"> 00:05:30,475</t>
  </si>
  <si>
    <t xml:space="preserve"> 00:05:30,725</t>
  </si>
  <si>
    <t xml:space="preserve"> 00:05:47,653</t>
  </si>
  <si>
    <t xml:space="preserve"> 00:05:47,873</t>
  </si>
  <si>
    <t xml:space="preserve"> 00:05:49,525</t>
  </si>
  <si>
    <t xml:space="preserve"> 00:05:55,075</t>
  </si>
  <si>
    <t xml:space="preserve"> 00:05:55,231</t>
  </si>
  <si>
    <t xml:space="preserve"> 00:05:59,209</t>
  </si>
  <si>
    <t xml:space="preserve"> 00:05:59,398</t>
  </si>
  <si>
    <t xml:space="preserve"> 00:06:42,888</t>
  </si>
  <si>
    <t xml:space="preserve"> 00:06:43,097</t>
  </si>
  <si>
    <t xml:space="preserve"> 00:06:44,629</t>
  </si>
  <si>
    <t xml:space="preserve"> 00:06:49,547</t>
  </si>
  <si>
    <t xml:space="preserve"> 00:06:49,746</t>
  </si>
  <si>
    <t xml:space="preserve"> 00:06:55,890</t>
  </si>
  <si>
    <t xml:space="preserve"> 00:06:59,348</t>
  </si>
  <si>
    <t xml:space="preserve"> 00:07:07,164</t>
  </si>
  <si>
    <t xml:space="preserve"> 00:07:08,827</t>
  </si>
  <si>
    <t xml:space="preserve"> 00:07:09,015</t>
  </si>
  <si>
    <t xml:space="preserve"> 00:07:15,410</t>
  </si>
  <si>
    <t xml:space="preserve"> 00:07:15,647</t>
  </si>
  <si>
    <t xml:space="preserve"> 00:07:26,939</t>
  </si>
  <si>
    <t xml:space="preserve"> 00:07:29,378</t>
  </si>
  <si>
    <t xml:space="preserve"> 00:07:31,280</t>
  </si>
  <si>
    <t xml:space="preserve"> 00:07:36,273</t>
  </si>
  <si>
    <t xml:space="preserve"> 00:07:39,722</t>
  </si>
  <si>
    <t xml:space="preserve"> 00:08:22,085</t>
  </si>
  <si>
    <t xml:space="preserve"> 00:08:39,597</t>
  </si>
  <si>
    <t xml:space="preserve"> 00:08:49,829</t>
  </si>
  <si>
    <t xml:space="preserve"> 00:08:54,019</t>
  </si>
  <si>
    <t xml:space="preserve"> 00:08:58,625</t>
  </si>
  <si>
    <t xml:space="preserve"> 00:09:03,354</t>
  </si>
  <si>
    <t xml:space="preserve"> 00:09:07,043</t>
  </si>
  <si>
    <t xml:space="preserve"> 00:09:07,204</t>
  </si>
  <si>
    <t xml:space="preserve"> 00:09:17,634</t>
  </si>
  <si>
    <t xml:space="preserve"> 00:09:17,836</t>
  </si>
  <si>
    <t xml:space="preserve"> 00:10:01,394</t>
  </si>
  <si>
    <t xml:space="preserve"> 00:10:01,582</t>
  </si>
  <si>
    <t xml:space="preserve"> 00:10:05,549</t>
  </si>
  <si>
    <t xml:space="preserve"> 00:10:08,666</t>
  </si>
  <si>
    <t xml:space="preserve"> 00:10:12,676</t>
  </si>
  <si>
    <t xml:space="preserve"> 00:10:12,863</t>
  </si>
  <si>
    <t xml:space="preserve"> 00:10:19,225</t>
  </si>
  <si>
    <t xml:space="preserve"> 00:10:20,899</t>
  </si>
  <si>
    <t xml:space="preserve"> 00:10:26,217</t>
  </si>
  <si>
    <t>With attack</t>
  </si>
  <si>
    <t xml:space="preserve"> 00:10:26,399</t>
  </si>
  <si>
    <t xml:space="preserve"> 00:10:28,949</t>
  </si>
  <si>
    <t xml:space="preserve"> 00:10:29,129</t>
  </si>
  <si>
    <t xml:space="preserve"> 00:10:33,747</t>
  </si>
  <si>
    <t xml:space="preserve"> 00:10:33,939</t>
  </si>
  <si>
    <t xml:space="preserve"> 00:10:53,928</t>
  </si>
  <si>
    <t xml:space="preserve"> 00:10:56,760</t>
  </si>
  <si>
    <t xml:space="preserve"> 00:11:40,190</t>
  </si>
  <si>
    <t xml:space="preserve"> 00:11:40,342</t>
  </si>
  <si>
    <t xml:space="preserve"> 00:11:46,707</t>
  </si>
  <si>
    <t xml:space="preserve"> 00:11:46,863</t>
  </si>
  <si>
    <t xml:space="preserve"> 00:11:51,947</t>
  </si>
  <si>
    <t xml:space="preserve"> 00:11:52,121</t>
  </si>
  <si>
    <t xml:space="preserve"> 00:11:56,561</t>
  </si>
  <si>
    <t xml:space="preserve"> 00:11:58,641</t>
  </si>
  <si>
    <t xml:space="preserve"> 00:12:00,857</t>
  </si>
  <si>
    <t xml:space="preserve"> 00:12:01,032</t>
  </si>
  <si>
    <t xml:space="preserve"> 00:12:05,034</t>
  </si>
  <si>
    <t xml:space="preserve"> 00:12:05,242</t>
  </si>
  <si>
    <t xml:space="preserve"> 00:12:08,304</t>
  </si>
  <si>
    <t xml:space="preserve"> 00:00:04,783</t>
  </si>
  <si>
    <t xml:space="preserve"> 00:00:14,028</t>
  </si>
  <si>
    <t xml:space="preserve"> 00:00:16,050</t>
  </si>
  <si>
    <t xml:space="preserve"> 00:00:20,077</t>
  </si>
  <si>
    <t xml:space="preserve"> 00:00:33,853</t>
  </si>
  <si>
    <t xml:space="preserve"> 00:00:35,860</t>
  </si>
  <si>
    <t xml:space="preserve"> 00:00:36,014</t>
  </si>
  <si>
    <t xml:space="preserve"> 00:00:40,174</t>
  </si>
  <si>
    <t xml:space="preserve"> 00:00:52,045</t>
  </si>
  <si>
    <t xml:space="preserve"> 00:01:40,096</t>
  </si>
  <si>
    <t xml:space="preserve"> 00:01:42,527</t>
  </si>
  <si>
    <t xml:space="preserve"> 00:02:00,308</t>
  </si>
  <si>
    <t xml:space="preserve"> 00:02:05,378</t>
  </si>
  <si>
    <t xml:space="preserve"> 00:02:13,504</t>
  </si>
  <si>
    <t>SUMI OTOSHI</t>
  </si>
  <si>
    <t xml:space="preserve"> 00:02:14,345</t>
  </si>
  <si>
    <t xml:space="preserve"> 00:02:20,056</t>
  </si>
  <si>
    <t xml:space="preserve"> 00:02:20,234</t>
  </si>
  <si>
    <t xml:space="preserve"> 00:02:32,147</t>
  </si>
  <si>
    <t xml:space="preserve"> 00:03:23,090</t>
  </si>
  <si>
    <t xml:space="preserve"> 00:03:27,982</t>
  </si>
  <si>
    <t xml:space="preserve"> 00:03:42,700</t>
  </si>
  <si>
    <t xml:space="preserve"> 00:03:48,907</t>
  </si>
  <si>
    <t xml:space="preserve"> 00:03:49,076</t>
  </si>
  <si>
    <t xml:space="preserve"> 00:03:59,427</t>
  </si>
  <si>
    <t xml:space="preserve"> 00:04:04,435</t>
  </si>
  <si>
    <t xml:space="preserve"> 00:04:04,605</t>
  </si>
  <si>
    <t xml:space="preserve"> 00:04:09,967</t>
  </si>
  <si>
    <t xml:space="preserve"> 00:04:12,331</t>
  </si>
  <si>
    <t>UCHIMATA</t>
  </si>
  <si>
    <t xml:space="preserve"> 00:04:13,670</t>
  </si>
  <si>
    <t xml:space="preserve"> 00:04:13,846</t>
  </si>
  <si>
    <t xml:space="preserve"> 00:04:19,681</t>
  </si>
  <si>
    <t xml:space="preserve"> 00:04:19,833</t>
  </si>
  <si>
    <t xml:space="preserve"> 00:05:06,306</t>
  </si>
  <si>
    <t xml:space="preserve"> 00:05:06,465</t>
  </si>
  <si>
    <t xml:space="preserve"> 00:05:10,925</t>
  </si>
  <si>
    <t xml:space="preserve"> 00:05:11,081</t>
  </si>
  <si>
    <t xml:space="preserve"> 00:05:15,093</t>
  </si>
  <si>
    <t xml:space="preserve"> 00:05:15,246</t>
  </si>
  <si>
    <t xml:space="preserve"> 00:05:19,150</t>
  </si>
  <si>
    <t xml:space="preserve"> 00:05:21,880</t>
  </si>
  <si>
    <t xml:space="preserve"> 00:05:32,366</t>
  </si>
  <si>
    <t xml:space="preserve"> 00:05:38,209</t>
  </si>
  <si>
    <t xml:space="preserve"> 00:05:45,711</t>
  </si>
  <si>
    <t xml:space="preserve"> 00:05:48,835</t>
  </si>
  <si>
    <t xml:space="preserve"> 00:05:52,958</t>
  </si>
  <si>
    <t xml:space="preserve"> 00:05:53,144</t>
  </si>
  <si>
    <t xml:space="preserve"> 00:05:58,339</t>
  </si>
  <si>
    <t xml:space="preserve"> 00:05:58,513</t>
  </si>
  <si>
    <t xml:space="preserve"> 00:06:44,433</t>
  </si>
  <si>
    <t xml:space="preserve"> 00:06:47,822</t>
  </si>
  <si>
    <t xml:space="preserve"> 00:06:58,035</t>
  </si>
  <si>
    <t xml:space="preserve"> 00:07:01,062</t>
  </si>
  <si>
    <t xml:space="preserve"> 00:07:01,258</t>
  </si>
  <si>
    <t xml:space="preserve"> 00:07:07,794</t>
  </si>
  <si>
    <t xml:space="preserve"> 00:07:10,210</t>
  </si>
  <si>
    <t xml:space="preserve"> 00:07:10,379</t>
  </si>
  <si>
    <t xml:space="preserve"> 00:07:16,160</t>
  </si>
  <si>
    <t xml:space="preserve"> 00:07:16,307</t>
  </si>
  <si>
    <t xml:space="preserve"> 00:07:24,544</t>
  </si>
  <si>
    <t xml:space="preserve"> 00:07:26,372</t>
  </si>
  <si>
    <t xml:space="preserve"> 00:07:26,539</t>
  </si>
  <si>
    <t xml:space="preserve"> 00:07:33,851</t>
  </si>
  <si>
    <t xml:space="preserve"> 00:07:39,625</t>
  </si>
  <si>
    <t xml:space="preserve"> 00:08:22,583</t>
  </si>
  <si>
    <t xml:space="preserve"> 00:08:26,779</t>
  </si>
  <si>
    <t>GRAND PRIX DUSSELDORF 2012</t>
  </si>
  <si>
    <t xml:space="preserve"> 00:00:01,430</t>
  </si>
  <si>
    <t xml:space="preserve"> 00:00:09,250</t>
  </si>
  <si>
    <t xml:space="preserve"> 00:00:11,469</t>
  </si>
  <si>
    <t>Left Back</t>
  </si>
  <si>
    <t xml:space="preserve"> 00:00:20,369</t>
  </si>
  <si>
    <t xml:space="preserve"> 00:00:25,004</t>
  </si>
  <si>
    <t xml:space="preserve"> 00:00:25,516</t>
  </si>
  <si>
    <t xml:space="preserve"> 00:00:30,978</t>
  </si>
  <si>
    <t xml:space="preserve"> 00:00:32,066</t>
  </si>
  <si>
    <t xml:space="preserve"> 00:00:36,034</t>
  </si>
  <si>
    <t xml:space="preserve"> 00:00:36,193</t>
  </si>
  <si>
    <t xml:space="preserve"> 00:00:38,908</t>
  </si>
  <si>
    <t xml:space="preserve"> 00:00:39,091</t>
  </si>
  <si>
    <t xml:space="preserve"> 00:00:41,121</t>
  </si>
  <si>
    <t xml:space="preserve"> 00:00:41,309</t>
  </si>
  <si>
    <t xml:space="preserve"> 00:00:44,991</t>
  </si>
  <si>
    <t xml:space="preserve"> 00:00:45,161</t>
  </si>
  <si>
    <t xml:space="preserve"> 00:00:47,422</t>
  </si>
  <si>
    <t xml:space="preserve"> 00:00:50,410</t>
  </si>
  <si>
    <t xml:space="preserve"> 00:00:55,688</t>
  </si>
  <si>
    <t xml:space="preserve"> 00:00:58,730</t>
  </si>
  <si>
    <t xml:space="preserve"> 00:01:43,505</t>
  </si>
  <si>
    <t xml:space="preserve"> 00:01:46,120</t>
  </si>
  <si>
    <t xml:space="preserve"> 00:01:46,294</t>
  </si>
  <si>
    <t xml:space="preserve"> 00:01:49,821</t>
  </si>
  <si>
    <t xml:space="preserve"> 00:01:55,997</t>
  </si>
  <si>
    <t xml:space="preserve"> 00:01:56,184</t>
  </si>
  <si>
    <t xml:space="preserve"> 00:02:01,790</t>
  </si>
  <si>
    <t xml:space="preserve"> 00:02:02,823</t>
  </si>
  <si>
    <t xml:space="preserve"> 00:02:10,477</t>
  </si>
  <si>
    <t xml:space="preserve"> 00:02:12,007</t>
  </si>
  <si>
    <t xml:space="preserve"> 00:02:12,164</t>
  </si>
  <si>
    <t xml:space="preserve"> 00:02:14,395</t>
  </si>
  <si>
    <t xml:space="preserve"> 00:02:14,568</t>
  </si>
  <si>
    <t xml:space="preserve"> 00:02:22,055</t>
  </si>
  <si>
    <t xml:space="preserve"> 00:02:22,217</t>
  </si>
  <si>
    <t xml:space="preserve"> 00:02:32,934</t>
  </si>
  <si>
    <t xml:space="preserve"> 00:02:33,104</t>
  </si>
  <si>
    <t xml:space="preserve"> 00:02:35,520</t>
  </si>
  <si>
    <t xml:space="preserve"> 00:02:37,456</t>
  </si>
  <si>
    <t xml:space="preserve"> 00:02:37,645</t>
  </si>
  <si>
    <t xml:space="preserve"> 00:03:24,055</t>
  </si>
  <si>
    <t xml:space="preserve"> 00:03:24,234</t>
  </si>
  <si>
    <t xml:space="preserve"> 00:03:29,777</t>
  </si>
  <si>
    <t xml:space="preserve"> 00:03:31,081</t>
  </si>
  <si>
    <t xml:space="preserve"> 00:03:31,252</t>
  </si>
  <si>
    <t xml:space="preserve"> 00:03:34,644</t>
  </si>
  <si>
    <t xml:space="preserve"> 00:03:34,826</t>
  </si>
  <si>
    <t xml:space="preserve"> 00:03:38,645</t>
  </si>
  <si>
    <t xml:space="preserve"> 00:03:38,834</t>
  </si>
  <si>
    <t xml:space="preserve"> 00:03:40,845</t>
  </si>
  <si>
    <t xml:space="preserve"> 00:03:43,166</t>
  </si>
  <si>
    <t xml:space="preserve"> 00:03:46,617</t>
  </si>
  <si>
    <t xml:space="preserve"> 00:03:47,994</t>
  </si>
  <si>
    <t xml:space="preserve"> 00:03:48,473</t>
  </si>
  <si>
    <t xml:space="preserve"> 00:04:00,865</t>
  </si>
  <si>
    <t xml:space="preserve"> 00:04:01,037</t>
  </si>
  <si>
    <t xml:space="preserve"> 00:04:04,071</t>
  </si>
  <si>
    <t xml:space="preserve"> 00:04:06,649</t>
  </si>
  <si>
    <t xml:space="preserve"> 00:04:09,395</t>
  </si>
  <si>
    <t xml:space="preserve"> 00:04:12,489</t>
  </si>
  <si>
    <t xml:space="preserve"> 00:05:04,344</t>
  </si>
  <si>
    <t xml:space="preserve"> 00:05:09,030</t>
  </si>
  <si>
    <t xml:space="preserve"> 00:05:12,210</t>
  </si>
  <si>
    <t xml:space="preserve"> 00:05:14,936</t>
  </si>
  <si>
    <t xml:space="preserve"> 00:05:15,076</t>
  </si>
  <si>
    <t xml:space="preserve"> 00:05:17,464</t>
  </si>
  <si>
    <t xml:space="preserve"> 00:05:17,633</t>
  </si>
  <si>
    <t xml:space="preserve"> 00:05:25,310</t>
  </si>
  <si>
    <t xml:space="preserve"> 00:05:25,484</t>
  </si>
  <si>
    <t xml:space="preserve"> 00:05:32,012</t>
  </si>
  <si>
    <t xml:space="preserve"> 00:05:48,007</t>
  </si>
  <si>
    <t xml:space="preserve"> 00:05:48,180</t>
  </si>
  <si>
    <t xml:space="preserve"> 00:05:55,517</t>
  </si>
  <si>
    <t xml:space="preserve"> 00:05:55,668</t>
  </si>
  <si>
    <t xml:space="preserve"> 00:06:45,138</t>
  </si>
  <si>
    <t xml:space="preserve"> 00:06:45,312</t>
  </si>
  <si>
    <t xml:space="preserve"> 00:06:49,493</t>
  </si>
  <si>
    <t xml:space="preserve"> 00:07:06,514</t>
  </si>
  <si>
    <t xml:space="preserve"> 00:07:06,668</t>
  </si>
  <si>
    <t xml:space="preserve"> 00:07:16,298</t>
  </si>
  <si>
    <t xml:space="preserve"> 00:07:19,266</t>
  </si>
  <si>
    <t xml:space="preserve"> 00:07:22,367</t>
  </si>
  <si>
    <t>SASSAE TSURI KOMI ASHI LEFT</t>
  </si>
  <si>
    <t xml:space="preserve"> 00:07:25,587</t>
  </si>
  <si>
    <t xml:space="preserve"> 00:07:25,791</t>
  </si>
  <si>
    <t xml:space="preserve"> 00:07:28,332</t>
  </si>
  <si>
    <t xml:space="preserve"> 00:07:28,502</t>
  </si>
  <si>
    <t xml:space="preserve"> 00:08:21,702</t>
  </si>
  <si>
    <t xml:space="preserve"> 00:08:21,857</t>
  </si>
  <si>
    <t xml:space="preserve"> 00:08:25,394</t>
  </si>
  <si>
    <t xml:space="preserve"> 00:08:30,348</t>
  </si>
  <si>
    <t xml:space="preserve"> 00:08:32,084</t>
  </si>
  <si>
    <t xml:space="preserve"> 00:08:35,952</t>
  </si>
  <si>
    <t xml:space="preserve"> 00:08:37,574</t>
  </si>
  <si>
    <t xml:space="preserve"> 00:08:41,739</t>
  </si>
  <si>
    <t xml:space="preserve"> 00:08:42,035</t>
  </si>
  <si>
    <t xml:space="preserve"> 00:08:46,170</t>
  </si>
  <si>
    <t xml:space="preserve"> 00:08:50,670</t>
  </si>
  <si>
    <t xml:space="preserve"> 00:08:50,826</t>
  </si>
  <si>
    <t xml:space="preserve"> 00:08:55,171</t>
  </si>
  <si>
    <t xml:space="preserve"> 00:08:58,066</t>
  </si>
  <si>
    <t xml:space="preserve"> 00:08:58,744</t>
  </si>
  <si>
    <t xml:space="preserve"> 00:08:59,980</t>
  </si>
  <si>
    <t xml:space="preserve"> 00:09:12,944</t>
  </si>
  <si>
    <t xml:space="preserve"> 00:09:15,005</t>
  </si>
  <si>
    <t xml:space="preserve"> 00:09:15,169</t>
  </si>
  <si>
    <t xml:space="preserve"> 00:10:05,390</t>
  </si>
  <si>
    <t xml:space="preserve"> 00:10:05,543</t>
  </si>
  <si>
    <t xml:space="preserve"> 00:10:08,451</t>
  </si>
  <si>
    <t xml:space="preserve"> 00:10:09,948</t>
  </si>
  <si>
    <t xml:space="preserve"> 00:10:11,507</t>
  </si>
  <si>
    <t xml:space="preserve"> 00:10:15,016</t>
  </si>
  <si>
    <t xml:space="preserve"> 00:10:24,525</t>
  </si>
  <si>
    <t xml:space="preserve"> 00:10:24,681</t>
  </si>
  <si>
    <t xml:space="preserve"> 00:10:29,394</t>
  </si>
  <si>
    <t xml:space="preserve"> 00:10:29,553</t>
  </si>
  <si>
    <t xml:space="preserve"> 00:10:35,010</t>
  </si>
  <si>
    <t xml:space="preserve"> 00:10:35,182</t>
  </si>
  <si>
    <t xml:space="preserve"> 00:10:38,008</t>
  </si>
  <si>
    <t xml:space="preserve"> 00:10:36,785</t>
  </si>
  <si>
    <t>PIETRI</t>
  </si>
  <si>
    <t xml:space="preserve"> 00:00:01,276</t>
  </si>
  <si>
    <t xml:space="preserve"> 00:00:04,028</t>
  </si>
  <si>
    <t xml:space="preserve"> 00:00:08,377</t>
  </si>
  <si>
    <t xml:space="preserve"> 00:00:15,114</t>
  </si>
  <si>
    <t xml:space="preserve"> 00:00:16,316</t>
  </si>
  <si>
    <t xml:space="preserve"> 00:00:29,566</t>
  </si>
  <si>
    <t xml:space="preserve"> 00:00:34,595</t>
  </si>
  <si>
    <t xml:space="preserve"> 00:00:36,047</t>
  </si>
  <si>
    <t xml:space="preserve"> 00:00:36,219</t>
  </si>
  <si>
    <t xml:space="preserve"> 00:01:52,484</t>
  </si>
  <si>
    <t>KUSURE YUKO SHIHO GATAME</t>
  </si>
  <si>
    <t>MARESCH</t>
  </si>
  <si>
    <t xml:space="preserve"> 00:00:03,921</t>
  </si>
  <si>
    <t xml:space="preserve"> 00:00:11,245</t>
  </si>
  <si>
    <t xml:space="preserve"> 00:00:16,114</t>
  </si>
  <si>
    <t xml:space="preserve"> 00:00:16,284</t>
  </si>
  <si>
    <t xml:space="preserve"> 00:00:21,401</t>
  </si>
  <si>
    <t xml:space="preserve"> 00:00:30,297</t>
  </si>
  <si>
    <t xml:space="preserve"> 00:00:35,851</t>
  </si>
  <si>
    <t xml:space="preserve"> 00:00:41,111</t>
  </si>
  <si>
    <t xml:space="preserve"> 00:00:44,491</t>
  </si>
  <si>
    <t xml:space="preserve"> 00:00:44,647</t>
  </si>
  <si>
    <t xml:space="preserve"> 00:00:47,379</t>
  </si>
  <si>
    <t xml:space="preserve"> 00:00:50,347</t>
  </si>
  <si>
    <t xml:space="preserve"> 00:00:50,872</t>
  </si>
  <si>
    <t xml:space="preserve"> 00:00:59,950</t>
  </si>
  <si>
    <t xml:space="preserve"> 00:01:49,011</t>
  </si>
  <si>
    <t xml:space="preserve"> 00:01:50,650</t>
  </si>
  <si>
    <t xml:space="preserve"> 00:01:54,359</t>
  </si>
  <si>
    <t xml:space="preserve"> 00:01:55,251</t>
  </si>
  <si>
    <t xml:space="preserve"> 00:01:55,407</t>
  </si>
  <si>
    <t xml:space="preserve"> 00:02:03,407</t>
  </si>
  <si>
    <t xml:space="preserve"> 00:02:19,026</t>
  </si>
  <si>
    <t xml:space="preserve"> 00:02:26,839</t>
  </si>
  <si>
    <t xml:space="preserve"> 00:02:35,538</t>
  </si>
  <si>
    <t>OUCHI GARI RIGHT</t>
  </si>
  <si>
    <t xml:space="preserve"> 00:02:37,386</t>
  </si>
  <si>
    <t xml:space="preserve"> 00:03:27,150</t>
  </si>
  <si>
    <t xml:space="preserve"> 00:03:29,575</t>
  </si>
  <si>
    <t xml:space="preserve"> 00:03:37,637</t>
  </si>
  <si>
    <t xml:space="preserve"> 00:03:39,513</t>
  </si>
  <si>
    <t xml:space="preserve"> 00:03:49,057</t>
  </si>
  <si>
    <t xml:space="preserve"> 00:03:53,132</t>
  </si>
  <si>
    <t xml:space="preserve"> 00:04:00,325</t>
  </si>
  <si>
    <t xml:space="preserve"> 00:04:01,097</t>
  </si>
  <si>
    <t xml:space="preserve"> 00:04:01,283</t>
  </si>
  <si>
    <t xml:space="preserve"> 00:04:04,499</t>
  </si>
  <si>
    <t xml:space="preserve"> 00:04:04,735</t>
  </si>
  <si>
    <t xml:space="preserve"> 00:04:07,554</t>
  </si>
  <si>
    <t xml:space="preserve"> 00:04:07,710</t>
  </si>
  <si>
    <t xml:space="preserve"> 00:04:10,709</t>
  </si>
  <si>
    <t xml:space="preserve"> 00:04:12,019</t>
  </si>
  <si>
    <t xml:space="preserve"> 00:04:13,439</t>
  </si>
  <si>
    <t xml:space="preserve"> 00:04:15,419</t>
  </si>
  <si>
    <t xml:space="preserve"> 00:05:04,550</t>
  </si>
  <si>
    <t xml:space="preserve"> 00:05:15,855</t>
  </si>
  <si>
    <t xml:space="preserve"> 00:05:26,955</t>
  </si>
  <si>
    <t xml:space="preserve"> 00:05:27,398</t>
  </si>
  <si>
    <t xml:space="preserve"> 00:05:27,573</t>
  </si>
  <si>
    <t xml:space="preserve"> 00:05:39,358</t>
  </si>
  <si>
    <t xml:space="preserve"> 00:05:41,811</t>
  </si>
  <si>
    <t xml:space="preserve"> 00:05:58,302</t>
  </si>
  <si>
    <t xml:space="preserve"> 00:06:42,067</t>
  </si>
  <si>
    <t>DUMINICA</t>
  </si>
  <si>
    <t xml:space="preserve"> 00:00:00,402</t>
  </si>
  <si>
    <t xml:space="preserve"> 00:00:02,640</t>
  </si>
  <si>
    <t xml:space="preserve"> 00:00:02,826</t>
  </si>
  <si>
    <t xml:space="preserve"> 00:00:04,945</t>
  </si>
  <si>
    <t xml:space="preserve"> 00:00:08,985</t>
  </si>
  <si>
    <t xml:space="preserve"> 00:00:13,695</t>
  </si>
  <si>
    <t xml:space="preserve"> 00:00:20,903</t>
  </si>
  <si>
    <t xml:space="preserve"> 00:00:27,231</t>
  </si>
  <si>
    <t xml:space="preserve"> 00:00:29,495</t>
  </si>
  <si>
    <t xml:space="preserve"> 00:00:29,667</t>
  </si>
  <si>
    <t xml:space="preserve"> 00:00:30,293</t>
  </si>
  <si>
    <t xml:space="preserve"> 00:00:35,567</t>
  </si>
  <si>
    <t xml:space="preserve"> 00:00:35,744</t>
  </si>
  <si>
    <t xml:space="preserve"> 00:00:38,514</t>
  </si>
  <si>
    <t xml:space="preserve"> 00:00:38,702</t>
  </si>
  <si>
    <t xml:space="preserve"> 00:00:59,143</t>
  </si>
  <si>
    <t xml:space="preserve"> 00:01:40,759</t>
  </si>
  <si>
    <t xml:space="preserve"> 00:01:43,225</t>
  </si>
  <si>
    <t xml:space="preserve"> 00:01:43,791</t>
  </si>
  <si>
    <t xml:space="preserve"> 00:01:46,600</t>
  </si>
  <si>
    <t xml:space="preserve"> 00:01:48,308</t>
  </si>
  <si>
    <t>KOUCHI MAKIKOMI</t>
  </si>
  <si>
    <t xml:space="preserve"> 00:01:49,500</t>
  </si>
  <si>
    <t xml:space="preserve"> 00:01:51,265</t>
  </si>
  <si>
    <t xml:space="preserve"> 00:01:57,081</t>
  </si>
  <si>
    <t xml:space="preserve"> 00:01:59,041</t>
  </si>
  <si>
    <t xml:space="preserve"> 00:02:02,869</t>
  </si>
  <si>
    <t xml:space="preserve"> 00:02:03,041</t>
  </si>
  <si>
    <t xml:space="preserve"> 00:02:20,626</t>
  </si>
  <si>
    <t xml:space="preserve"> 00:02:01,512</t>
  </si>
  <si>
    <t xml:space="preserve"> 00:02:21,400</t>
  </si>
  <si>
    <t xml:space="preserve"> 00:02:21,579</t>
  </si>
  <si>
    <t xml:space="preserve"> 00:02:34,460</t>
  </si>
  <si>
    <t xml:space="preserve"> 00:02:34,634</t>
  </si>
  <si>
    <t xml:space="preserve"> 00:02:39,185</t>
  </si>
  <si>
    <t xml:space="preserve"> 00:02:39,344</t>
  </si>
  <si>
    <t xml:space="preserve"> 00:02:39,826</t>
  </si>
  <si>
    <t xml:space="preserve"> 00:03:20,168</t>
  </si>
  <si>
    <t xml:space="preserve"> 00:03:21,227</t>
  </si>
  <si>
    <t xml:space="preserve"> 00:03:21,413</t>
  </si>
  <si>
    <t xml:space="preserve"> 00:03:44,287</t>
  </si>
  <si>
    <t xml:space="preserve"> 00:03:44,476</t>
  </si>
  <si>
    <t xml:space="preserve"> 00:03:58,701</t>
  </si>
  <si>
    <t xml:space="preserve"> 00:03:58,840</t>
  </si>
  <si>
    <t xml:space="preserve"> 00:04:03,928</t>
  </si>
  <si>
    <t xml:space="preserve"> 00:04:06,519</t>
  </si>
  <si>
    <t xml:space="preserve"> 00:04:13,891</t>
  </si>
  <si>
    <t xml:space="preserve"> 00:04:14,684</t>
  </si>
  <si>
    <t xml:space="preserve"> 00:04:16,982</t>
  </si>
  <si>
    <t xml:space="preserve"> 00:04:17,154</t>
  </si>
  <si>
    <t xml:space="preserve"> 00:05:08,827</t>
  </si>
  <si>
    <t xml:space="preserve"> 00:05:08,980</t>
  </si>
  <si>
    <t xml:space="preserve"> 00:05:11,303</t>
  </si>
  <si>
    <t xml:space="preserve"> 00:05:13,879</t>
  </si>
  <si>
    <t xml:space="preserve"> 00:05:26,103</t>
  </si>
  <si>
    <t xml:space="preserve"> 00:05:26,860</t>
  </si>
  <si>
    <t xml:space="preserve"> 00:05:27,017</t>
  </si>
  <si>
    <t xml:space="preserve"> 00:05:51,473</t>
  </si>
  <si>
    <t>BOZBAYEV</t>
  </si>
  <si>
    <t xml:space="preserve"> 00:00:00,469</t>
  </si>
  <si>
    <t xml:space="preserve"> 00:00:09,773</t>
  </si>
  <si>
    <t xml:space="preserve"> 00:00:12,760</t>
  </si>
  <si>
    <t xml:space="preserve"> 00:00:15,139</t>
  </si>
  <si>
    <t xml:space="preserve"> 00:00:18,691</t>
  </si>
  <si>
    <t xml:space="preserve"> 00:00:19,706</t>
  </si>
  <si>
    <t xml:space="preserve"> 00:00:21,152</t>
  </si>
  <si>
    <t xml:space="preserve"> 00:00:21,306</t>
  </si>
  <si>
    <t xml:space="preserve"> 00:00:29,511</t>
  </si>
  <si>
    <t xml:space="preserve"> 00:00:29,682</t>
  </si>
  <si>
    <t xml:space="preserve"> 00:00:35,336</t>
  </si>
  <si>
    <t xml:space="preserve"> 00:00:35,537</t>
  </si>
  <si>
    <t xml:space="preserve"> 00:00:38,417</t>
  </si>
  <si>
    <t xml:space="preserve"> 00:00:41,968</t>
  </si>
  <si>
    <t xml:space="preserve"> 00:00:43,508</t>
  </si>
  <si>
    <t xml:space="preserve"> 00:00:44,074</t>
  </si>
  <si>
    <t xml:space="preserve"> 00:00:45,298</t>
  </si>
  <si>
    <t xml:space="preserve"> 00:00:45,440</t>
  </si>
  <si>
    <t xml:space="preserve"> 00:00:50,266</t>
  </si>
  <si>
    <t xml:space="preserve"> 00:00:50,442</t>
  </si>
  <si>
    <t xml:space="preserve"> 00:00:58,108</t>
  </si>
  <si>
    <t xml:space="preserve"> 00:00:59,660</t>
  </si>
  <si>
    <t xml:space="preserve"> 00:01:43,721</t>
  </si>
  <si>
    <t xml:space="preserve"> 00:01:49,278</t>
  </si>
  <si>
    <t xml:space="preserve"> 00:01:51,158</t>
  </si>
  <si>
    <t xml:space="preserve"> 00:01:51,318</t>
  </si>
  <si>
    <t xml:space="preserve"> 00:01:53,857</t>
  </si>
  <si>
    <t xml:space="preserve"> 00:01:54,028</t>
  </si>
  <si>
    <t xml:space="preserve"> 00:02:00,380</t>
  </si>
  <si>
    <t xml:space="preserve"> 00:02:00,538</t>
  </si>
  <si>
    <t xml:space="preserve"> 00:02:01,470</t>
  </si>
  <si>
    <t xml:space="preserve"> 00:02:04,160</t>
  </si>
  <si>
    <t xml:space="preserve"> 00:02:05,612</t>
  </si>
  <si>
    <t xml:space="preserve"> 00:02:06,904</t>
  </si>
  <si>
    <t xml:space="preserve"> 00:02:07,087</t>
  </si>
  <si>
    <t xml:space="preserve"> 00:02:12,956</t>
  </si>
  <si>
    <t xml:space="preserve"> 00:02:13,394</t>
  </si>
  <si>
    <t xml:space="preserve"> 00:02:24,237</t>
  </si>
  <si>
    <t xml:space="preserve"> 00:02:24,406</t>
  </si>
  <si>
    <t xml:space="preserve"> 00:02:25,811</t>
  </si>
  <si>
    <t xml:space="preserve"> 00:02:28,817</t>
  </si>
  <si>
    <t xml:space="preserve"> 00:02:32,698</t>
  </si>
  <si>
    <t xml:space="preserve"> 00:02:32,871</t>
  </si>
  <si>
    <t xml:space="preserve"> 00:02:36,709</t>
  </si>
  <si>
    <t xml:space="preserve"> 00:02:36,864</t>
  </si>
  <si>
    <t xml:space="preserve"> 00:03:21,997</t>
  </si>
  <si>
    <t xml:space="preserve"> 00:03:22,174</t>
  </si>
  <si>
    <t xml:space="preserve"> 00:03:23,927</t>
  </si>
  <si>
    <t xml:space="preserve"> 00:03:25,234</t>
  </si>
  <si>
    <t xml:space="preserve"> 00:03:25,798</t>
  </si>
  <si>
    <t xml:space="preserve"> 00:03:27,493</t>
  </si>
  <si>
    <t xml:space="preserve"> 00:03:29,617</t>
  </si>
  <si>
    <t xml:space="preserve"> 00:03:30,602</t>
  </si>
  <si>
    <t xml:space="preserve"> 00:03:37,448</t>
  </si>
  <si>
    <t xml:space="preserve"> 00:03:38,253</t>
  </si>
  <si>
    <t xml:space="preserve"> 00:03:39,175</t>
  </si>
  <si>
    <t xml:space="preserve"> 00:03:41,426</t>
  </si>
  <si>
    <t>RAJABLI</t>
  </si>
  <si>
    <t xml:space="preserve"> 00:00:11,080</t>
  </si>
  <si>
    <t xml:space="preserve"> 00:00:15,231</t>
  </si>
  <si>
    <t xml:space="preserve"> 00:00:19,923</t>
  </si>
  <si>
    <t xml:space="preserve"> 00:00:20,091</t>
  </si>
  <si>
    <t xml:space="preserve"> 00:00:26,784</t>
  </si>
  <si>
    <t xml:space="preserve"> 00:00:28,417</t>
  </si>
  <si>
    <t xml:space="preserve"> 00:00:30,037</t>
  </si>
  <si>
    <t xml:space="preserve"> 00:00:30,212</t>
  </si>
  <si>
    <t xml:space="preserve"> 00:00:31,868</t>
  </si>
  <si>
    <t xml:space="preserve"> 00:00:32,039</t>
  </si>
  <si>
    <t xml:space="preserve"> 00:00:36,499</t>
  </si>
  <si>
    <t xml:space="preserve"> 00:00:36,675</t>
  </si>
  <si>
    <t xml:space="preserve"> 00:00:39,224</t>
  </si>
  <si>
    <t xml:space="preserve"> 00:00:44,794</t>
  </si>
  <si>
    <t xml:space="preserve"> 00:00:48,462</t>
  </si>
  <si>
    <t xml:space="preserve"> 00:00:50,620</t>
  </si>
  <si>
    <t xml:space="preserve"> 00:00:50,794</t>
  </si>
  <si>
    <t xml:space="preserve"> 00:00:53,912</t>
  </si>
  <si>
    <t xml:space="preserve"> 00:00:54,088</t>
  </si>
  <si>
    <t xml:space="preserve"> 00:01:45,473</t>
  </si>
  <si>
    <t xml:space="preserve"> 00:01:51,431</t>
  </si>
  <si>
    <t xml:space="preserve"> 00:01:51,599</t>
  </si>
  <si>
    <t xml:space="preserve"> 00:01:52,720</t>
  </si>
  <si>
    <t xml:space="preserve"> 00:02:00,907</t>
  </si>
  <si>
    <t xml:space="preserve"> 00:02:02,056</t>
  </si>
  <si>
    <t xml:space="preserve"> 00:02:02,216</t>
  </si>
  <si>
    <t xml:space="preserve"> 00:02:05,146</t>
  </si>
  <si>
    <t xml:space="preserve"> 00:02:05,318</t>
  </si>
  <si>
    <t xml:space="preserve"> 00:02:14,939</t>
  </si>
  <si>
    <t xml:space="preserve"> 00:02:15,130</t>
  </si>
  <si>
    <t xml:space="preserve"> 00:02:19,135</t>
  </si>
  <si>
    <t xml:space="preserve"> 00:02:21,079</t>
  </si>
  <si>
    <t xml:space="preserve"> 00:02:22,690</t>
  </si>
  <si>
    <t xml:space="preserve"> 00:02:23,119</t>
  </si>
  <si>
    <t xml:space="preserve"> 00:02:30,667</t>
  </si>
  <si>
    <t xml:space="preserve"> 00:02:34,749</t>
  </si>
  <si>
    <t xml:space="preserve"> 00:02:36,907</t>
  </si>
  <si>
    <t xml:space="preserve"> 00:02:39,616</t>
  </si>
  <si>
    <t xml:space="preserve"> 00:03:22,298</t>
  </si>
  <si>
    <t xml:space="preserve"> 00:03:22,477</t>
  </si>
  <si>
    <t xml:space="preserve"> 00:03:31,926</t>
  </si>
  <si>
    <t xml:space="preserve"> 00:03:32,113</t>
  </si>
  <si>
    <t xml:space="preserve"> 00:03:32,944</t>
  </si>
  <si>
    <t xml:space="preserve"> 00:03:33,726</t>
  </si>
  <si>
    <t xml:space="preserve"> 00:03:36,303</t>
  </si>
  <si>
    <t xml:space="preserve"> 00:03:37,231</t>
  </si>
  <si>
    <t xml:space="preserve"> 00:03:37,402</t>
  </si>
  <si>
    <t xml:space="preserve"> 00:03:41,004</t>
  </si>
  <si>
    <t xml:space="preserve"> 00:03:41,191</t>
  </si>
  <si>
    <t xml:space="preserve"> 00:03:52,399</t>
  </si>
  <si>
    <t xml:space="preserve"> 00:03:52,591</t>
  </si>
  <si>
    <t xml:space="preserve"> 00:03:54,533</t>
  </si>
  <si>
    <t xml:space="preserve"> 00:03:59,856</t>
  </si>
  <si>
    <t xml:space="preserve"> 00:04:04,254</t>
  </si>
  <si>
    <t xml:space="preserve"> 00:04:04,548</t>
  </si>
  <si>
    <t xml:space="preserve"> 00:05:10,686</t>
  </si>
  <si>
    <t xml:space="preserve"> 00:05:15,491</t>
  </si>
  <si>
    <t xml:space="preserve"> 00:05:18,511</t>
  </si>
  <si>
    <t xml:space="preserve"> 00:05:20,575</t>
  </si>
  <si>
    <t xml:space="preserve"> 00:05:27,560</t>
  </si>
  <si>
    <t xml:space="preserve"> 00:05:28,507</t>
  </si>
  <si>
    <t xml:space="preserve"> 00:05:31,797</t>
  </si>
  <si>
    <t xml:space="preserve"> 00:05:32,006</t>
  </si>
  <si>
    <t xml:space="preserve"> 00:05:39,316</t>
  </si>
  <si>
    <t xml:space="preserve"> 00:05:39,722</t>
  </si>
  <si>
    <t xml:space="preserve"> 00:05:42,749</t>
  </si>
  <si>
    <t xml:space="preserve"> 00:05:42,969</t>
  </si>
  <si>
    <t xml:space="preserve"> 00:05:55,116</t>
  </si>
  <si>
    <t xml:space="preserve"> 00:06:44,723</t>
  </si>
  <si>
    <t xml:space="preserve"> 00:06:49,577</t>
  </si>
  <si>
    <t xml:space="preserve"> 00:06:50,596</t>
  </si>
  <si>
    <t xml:space="preserve"> 00:06:50,799</t>
  </si>
  <si>
    <t xml:space="preserve"> 00:06:53,595</t>
  </si>
  <si>
    <t xml:space="preserve"> 00:06:53,798</t>
  </si>
  <si>
    <t xml:space="preserve"> 00:07:02,253</t>
  </si>
  <si>
    <t xml:space="preserve"> 00:07:02,421</t>
  </si>
  <si>
    <t xml:space="preserve"> 00:07:04,948</t>
  </si>
  <si>
    <t xml:space="preserve"> 00:07:05,115</t>
  </si>
  <si>
    <t xml:space="preserve"> 00:07:07,580</t>
  </si>
  <si>
    <t xml:space="preserve"> 00:07:07,738</t>
  </si>
  <si>
    <t xml:space="preserve"> 00:07:09,267</t>
  </si>
  <si>
    <t xml:space="preserve"> 00:07:13,017</t>
  </si>
  <si>
    <t xml:space="preserve"> 00:07:13,175</t>
  </si>
  <si>
    <t xml:space="preserve"> 00:07:16,032</t>
  </si>
  <si>
    <t xml:space="preserve"> 00:07:16,901</t>
  </si>
  <si>
    <t xml:space="preserve"> 00:07:17,079</t>
  </si>
  <si>
    <t xml:space="preserve"> 00:07:20,282</t>
  </si>
  <si>
    <t xml:space="preserve"> 00:07:24,362</t>
  </si>
  <si>
    <t xml:space="preserve"> 00:07:29,968</t>
  </si>
  <si>
    <t xml:space="preserve"> 00:07:30,948</t>
  </si>
  <si>
    <t xml:space="preserve"> 00:08:22,694</t>
  </si>
  <si>
    <t xml:space="preserve"> 00:08:22,896</t>
  </si>
  <si>
    <t xml:space="preserve"> 00:08:36,163</t>
  </si>
  <si>
    <t xml:space="preserve"> 00:08:36,319</t>
  </si>
  <si>
    <t xml:space="preserve"> 00:08:39,081</t>
  </si>
  <si>
    <t xml:space="preserve"> 00:08:39,267</t>
  </si>
  <si>
    <t xml:space="preserve"> 00:08:41,107</t>
  </si>
  <si>
    <t xml:space="preserve"> 00:08:41,279</t>
  </si>
  <si>
    <t xml:space="preserve"> 00:08:43,975</t>
  </si>
  <si>
    <t xml:space="preserve"> 00:08:44,683</t>
  </si>
  <si>
    <t xml:space="preserve"> 00:08:44,844</t>
  </si>
  <si>
    <t xml:space="preserve"> 00:08:46,850</t>
  </si>
  <si>
    <t xml:space="preserve"> 00:08:47,813</t>
  </si>
  <si>
    <t xml:space="preserve"> 00:08:52,387</t>
  </si>
  <si>
    <t xml:space="preserve"> 00:08:52,699</t>
  </si>
  <si>
    <t xml:space="preserve"> 00:08:56,414</t>
  </si>
  <si>
    <t xml:space="preserve"> 00:08:56,580</t>
  </si>
  <si>
    <t xml:space="preserve"> 00:08:57,191</t>
  </si>
  <si>
    <t xml:space="preserve"> 00:09:01,274</t>
  </si>
  <si>
    <t xml:space="preserve"> 00:09:01,465</t>
  </si>
  <si>
    <t xml:space="preserve"> 00:10:13,960</t>
  </si>
  <si>
    <t xml:space="preserve"> 00:10:14,131</t>
  </si>
  <si>
    <t xml:space="preserve"> 00:10:25,345</t>
  </si>
  <si>
    <t xml:space="preserve"> 00:10:26,220</t>
  </si>
  <si>
    <t xml:space="preserve"> 00:10:29,552</t>
  </si>
  <si>
    <t xml:space="preserve"> 00:10:30,433</t>
  </si>
  <si>
    <t xml:space="preserve"> 00:10:36,889</t>
  </si>
  <si>
    <t xml:space="preserve"> 00:10:38,026</t>
  </si>
  <si>
    <t xml:space="preserve"> 00:10:38,215</t>
  </si>
  <si>
    <t xml:space="preserve"> 00:12:01,873</t>
  </si>
  <si>
    <t xml:space="preserve"> 00:12:02,881</t>
  </si>
  <si>
    <t xml:space="preserve"> 00:12:04,327</t>
  </si>
  <si>
    <t xml:space="preserve"> 00:12:12,735</t>
  </si>
  <si>
    <t>BRUYERE</t>
  </si>
  <si>
    <t xml:space="preserve"> 00:00:06,658</t>
  </si>
  <si>
    <t xml:space="preserve"> 00:00:08,904</t>
  </si>
  <si>
    <t xml:space="preserve"> 00:00:12,362</t>
  </si>
  <si>
    <t xml:space="preserve"> 00:00:15,857</t>
  </si>
  <si>
    <t xml:space="preserve"> 00:00:16,782</t>
  </si>
  <si>
    <t xml:space="preserve"> 00:00:28,295</t>
  </si>
  <si>
    <t xml:space="preserve"> 00:00:28,437</t>
  </si>
  <si>
    <t xml:space="preserve"> 00:00:35,206</t>
  </si>
  <si>
    <t xml:space="preserve"> 00:00:35,376</t>
  </si>
  <si>
    <t xml:space="preserve"> 00:00:37,301</t>
  </si>
  <si>
    <t xml:space="preserve"> 00:00:39,423</t>
  </si>
  <si>
    <t xml:space="preserve"> 00:00:42,179</t>
  </si>
  <si>
    <t xml:space="preserve"> 00:00:43,997</t>
  </si>
  <si>
    <t xml:space="preserve"> 00:00:44,922</t>
  </si>
  <si>
    <t xml:space="preserve"> 00:00:46,000</t>
  </si>
  <si>
    <t xml:space="preserve"> 00:00:46,160</t>
  </si>
  <si>
    <t xml:space="preserve"> 00:00:48,919</t>
  </si>
  <si>
    <t xml:space="preserve"> 00:00:49,089</t>
  </si>
  <si>
    <t xml:space="preserve"> 00:00:55,828</t>
  </si>
  <si>
    <t xml:space="preserve"> 00:00:55,968</t>
  </si>
  <si>
    <t xml:space="preserve"> 00:00:58,012</t>
  </si>
  <si>
    <t xml:space="preserve"> 00:00:59,165</t>
  </si>
  <si>
    <t xml:space="preserve"> 00:01:46,433</t>
  </si>
  <si>
    <t xml:space="preserve"> 00:01:47,227</t>
  </si>
  <si>
    <t xml:space="preserve"> 00:01:56,305</t>
  </si>
  <si>
    <t>modificaton of score</t>
  </si>
  <si>
    <t>YUKO</t>
  </si>
  <si>
    <t xml:space="preserve"> 00:02:01,607</t>
  </si>
  <si>
    <t xml:space="preserve"> 00:02:03,035</t>
  </si>
  <si>
    <t xml:space="preserve"> 00:02:08,560</t>
  </si>
  <si>
    <t xml:space="preserve"> 00:02:16,597</t>
  </si>
  <si>
    <t xml:space="preserve"> 00:02:18,131</t>
  </si>
  <si>
    <t xml:space="preserve"> 00:02:23,144</t>
  </si>
  <si>
    <t xml:space="preserve"> 00:02:24,223</t>
  </si>
  <si>
    <t xml:space="preserve"> 00:02:29,568</t>
  </si>
  <si>
    <t xml:space="preserve"> 00:02:32,362</t>
  </si>
  <si>
    <t xml:space="preserve"> 00:02:34,800</t>
  </si>
  <si>
    <t xml:space="preserve"> 00:02:34,952</t>
  </si>
  <si>
    <t xml:space="preserve"> 00:03:21,753</t>
  </si>
  <si>
    <t xml:space="preserve"> 00:03:22,008</t>
  </si>
  <si>
    <t xml:space="preserve"> 00:03:26,477</t>
  </si>
  <si>
    <t xml:space="preserve"> 00:03:29,647</t>
  </si>
  <si>
    <t>UCHIMATA RIGHT</t>
  </si>
  <si>
    <t xml:space="preserve"> 00:03:31,867</t>
  </si>
  <si>
    <t xml:space="preserve"> 00:03:33,622</t>
  </si>
  <si>
    <t xml:space="preserve"> 00:03:42,916</t>
  </si>
  <si>
    <t xml:space="preserve"> 00:03:43,067</t>
  </si>
  <si>
    <t xml:space="preserve"> 00:03:51,218</t>
  </si>
  <si>
    <t xml:space="preserve"> 00:03:51,398</t>
  </si>
  <si>
    <t xml:space="preserve"> 00:03:52,909</t>
  </si>
  <si>
    <t xml:space="preserve"> 00:03:55,338</t>
  </si>
  <si>
    <t xml:space="preserve"> 00:03:59,284</t>
  </si>
  <si>
    <t xml:space="preserve"> 00:03:59,472</t>
  </si>
  <si>
    <t xml:space="preserve"> 00:04:04,198</t>
  </si>
  <si>
    <t xml:space="preserve"> 00:04:04,385</t>
  </si>
  <si>
    <t xml:space="preserve"> 00:04:06,221</t>
  </si>
  <si>
    <t xml:space="preserve"> 00:04:07,466</t>
  </si>
  <si>
    <t xml:space="preserve"> 00:04:08,520</t>
  </si>
  <si>
    <t xml:space="preserve"> 00:04:10,177</t>
  </si>
  <si>
    <t xml:space="preserve"> 00:05:00,875</t>
  </si>
  <si>
    <t xml:space="preserve"> 00:05:01,062</t>
  </si>
  <si>
    <t xml:space="preserve"> 00:05:06,878</t>
  </si>
  <si>
    <t xml:space="preserve"> 00:05:07,032</t>
  </si>
  <si>
    <t xml:space="preserve"> 00:05:09,793</t>
  </si>
  <si>
    <t xml:space="preserve"> 00:05:09,949</t>
  </si>
  <si>
    <t xml:space="preserve"> 00:05:16,108</t>
  </si>
  <si>
    <t xml:space="preserve"> 00:05:20,531</t>
  </si>
  <si>
    <t xml:space="preserve"> 00:05:21,640</t>
  </si>
  <si>
    <t xml:space="preserve"> 00:05:21,814</t>
  </si>
  <si>
    <t xml:space="preserve"> 00:05:24,683</t>
  </si>
  <si>
    <t xml:space="preserve"> 00:05:26,233</t>
  </si>
  <si>
    <t xml:space="preserve"> 00:05:32,147</t>
  </si>
  <si>
    <t xml:space="preserve"> 00:05:32,335</t>
  </si>
  <si>
    <t xml:space="preserve"> 00:05:33,443</t>
  </si>
  <si>
    <t xml:space="preserve"> 00:05:43,065</t>
  </si>
  <si>
    <t xml:space="preserve"> 00:05:47,105</t>
  </si>
  <si>
    <t xml:space="preserve"> 00:05:48,425</t>
  </si>
  <si>
    <t xml:space="preserve"> 00:05:50,072</t>
  </si>
  <si>
    <t xml:space="preserve"> 00:05:54,541</t>
  </si>
  <si>
    <t xml:space="preserve"> 00:05:56,583</t>
  </si>
  <si>
    <t xml:space="preserve"> 00:05:56,755</t>
  </si>
  <si>
    <t xml:space="preserve"> 00:05:59,282</t>
  </si>
  <si>
    <t xml:space="preserve"> 00:06:40,100</t>
  </si>
  <si>
    <t xml:space="preserve"> 00:06:49,023</t>
  </si>
  <si>
    <t xml:space="preserve"> 00:06:49,211</t>
  </si>
  <si>
    <t xml:space="preserve"> 00:06:59,652</t>
  </si>
  <si>
    <t xml:space="preserve"> 00:06:59,818</t>
  </si>
  <si>
    <t xml:space="preserve"> 00:07:02,458</t>
  </si>
  <si>
    <t xml:space="preserve"> 00:07:05,274</t>
  </si>
  <si>
    <t xml:space="preserve"> 00:07:08,056</t>
  </si>
  <si>
    <t xml:space="preserve"> 00:07:14,525</t>
  </si>
  <si>
    <t xml:space="preserve"> 00:07:17,788</t>
  </si>
  <si>
    <t xml:space="preserve"> 00:07:18,779</t>
  </si>
  <si>
    <t xml:space="preserve"> 00:07:21,129</t>
  </si>
  <si>
    <t xml:space="preserve"> 00:07:21,318</t>
  </si>
  <si>
    <t xml:space="preserve"> 00:07:24,605</t>
  </si>
  <si>
    <t xml:space="preserve"> 00:07:24,793</t>
  </si>
  <si>
    <t xml:space="preserve"> 00:07:31,813</t>
  </si>
  <si>
    <t xml:space="preserve"> 00:07:32,002</t>
  </si>
  <si>
    <t xml:space="preserve"> 00:07:35,954</t>
  </si>
  <si>
    <t xml:space="preserve"> 00:07:36,106</t>
  </si>
  <si>
    <t xml:space="preserve"> 00:07:38,526</t>
  </si>
  <si>
    <t xml:space="preserve"> 00:08:20,644</t>
  </si>
  <si>
    <t xml:space="preserve"> 00:08:22,867</t>
  </si>
  <si>
    <t xml:space="preserve"> 00:08:23,221</t>
  </si>
  <si>
    <t xml:space="preserve"> 00:08:24,378</t>
  </si>
  <si>
    <t xml:space="preserve"> 00:08:25,491</t>
  </si>
  <si>
    <t xml:space="preserve"> 00:08:25,652</t>
  </si>
  <si>
    <t xml:space="preserve"> 00:08:27,597</t>
  </si>
  <si>
    <t xml:space="preserve"> 00:08:27,777</t>
  </si>
  <si>
    <t xml:space="preserve"> 00:08:33,379</t>
  </si>
  <si>
    <t xml:space="preserve"> 00:08:35,991</t>
  </si>
  <si>
    <t xml:space="preserve"> 00:08:36,151</t>
  </si>
  <si>
    <t xml:space="preserve"> 00:08:38,383</t>
  </si>
  <si>
    <t xml:space="preserve"> 00:08:39,608</t>
  </si>
  <si>
    <t xml:space="preserve"> 00:08:46,223</t>
  </si>
  <si>
    <t xml:space="preserve"> 00:08:46,382</t>
  </si>
  <si>
    <t xml:space="preserve"> 00:08:49,282</t>
  </si>
  <si>
    <t xml:space="preserve"> 00:08:57,521</t>
  </si>
  <si>
    <t xml:space="preserve"> 00:08:57,689</t>
  </si>
  <si>
    <t xml:space="preserve"> 00:08:59,500</t>
  </si>
  <si>
    <t xml:space="preserve"> 00:08:59,781</t>
  </si>
  <si>
    <t xml:space="preserve"> 00:09:02,457</t>
  </si>
  <si>
    <t xml:space="preserve"> 00:09:03,274</t>
  </si>
  <si>
    <t xml:space="preserve"> 00:09:05,359</t>
  </si>
  <si>
    <t xml:space="preserve"> 00:09:05,529</t>
  </si>
  <si>
    <t xml:space="preserve"> 00:09:11,132</t>
  </si>
  <si>
    <t xml:space="preserve"> 00:09:11,287</t>
  </si>
  <si>
    <t xml:space="preserve"> 00:10:07,573</t>
  </si>
  <si>
    <t xml:space="preserve"> 00:10:07,744</t>
  </si>
  <si>
    <t xml:space="preserve"> 00:10:10,878</t>
  </si>
  <si>
    <t xml:space="preserve"> 00:10:11,112</t>
  </si>
  <si>
    <t xml:space="preserve"> 00:10:13,312</t>
  </si>
  <si>
    <t xml:space="preserve"> 00:10:13,452</t>
  </si>
  <si>
    <t xml:space="preserve"> 00:10:18,351</t>
  </si>
  <si>
    <t xml:space="preserve"> 00:10:19,907</t>
  </si>
  <si>
    <t xml:space="preserve"> 00:10:20,977</t>
  </si>
  <si>
    <t xml:space="preserve"> 00:10:23,282</t>
  </si>
  <si>
    <t xml:space="preserve"> 00:10:24,325</t>
  </si>
  <si>
    <t xml:space="preserve"> 00:10:24,482</t>
  </si>
  <si>
    <t xml:space="preserve"> 00:10:30,160</t>
  </si>
  <si>
    <t xml:space="preserve"> 00:10:30,311</t>
  </si>
  <si>
    <t xml:space="preserve"> 00:10:32,223</t>
  </si>
  <si>
    <t xml:space="preserve"> 00:10:40,819</t>
  </si>
  <si>
    <t xml:space="preserve"> 00:10:43,476</t>
  </si>
  <si>
    <t xml:space="preserve"> 00:10:49,136</t>
  </si>
  <si>
    <t xml:space="preserve"> 00:10:49,292</t>
  </si>
  <si>
    <t xml:space="preserve"> 00:10:51,538</t>
  </si>
  <si>
    <t xml:space="preserve"> 00:10:52,611</t>
  </si>
  <si>
    <t xml:space="preserve"> 00:10:52,799</t>
  </si>
  <si>
    <t xml:space="preserve"> 00:10:55,059</t>
  </si>
  <si>
    <t xml:space="preserve"> 00:10:55,247</t>
  </si>
  <si>
    <t xml:space="preserve"> 00:10:57,891</t>
  </si>
  <si>
    <t xml:space="preserve"> 00:10:58,899</t>
  </si>
  <si>
    <t xml:space="preserve"> 00:11:41,442</t>
  </si>
  <si>
    <t xml:space="preserve"> 00:11:43,784</t>
  </si>
  <si>
    <t xml:space="preserve"> 00:11:46,433</t>
  </si>
  <si>
    <t xml:space="preserve"> 00:11:49,987</t>
  </si>
  <si>
    <t xml:space="preserve"> 00:11:53,993</t>
  </si>
  <si>
    <t xml:space="preserve"> 00:12:03,010</t>
  </si>
  <si>
    <t xml:space="preserve"> 00:12:03,178</t>
  </si>
  <si>
    <t xml:space="preserve"> 00:12:04,786</t>
  </si>
  <si>
    <t xml:space="preserve"> 00:12:05,452</t>
  </si>
  <si>
    <t xml:space="preserve"> 00:12:07,767</t>
  </si>
  <si>
    <t xml:space="preserve"> 00:12:07,910</t>
  </si>
  <si>
    <t xml:space="preserve"> 00:12:09,809</t>
  </si>
  <si>
    <t xml:space="preserve"> 00:12:09,961</t>
  </si>
  <si>
    <t xml:space="preserve"> 00:12:10,187</t>
  </si>
  <si>
    <t xml:space="preserve"> 00:00:04,525</t>
  </si>
  <si>
    <t xml:space="preserve"> 00:00:08,548</t>
  </si>
  <si>
    <t xml:space="preserve"> 00:00:09,522</t>
  </si>
  <si>
    <t xml:space="preserve"> 00:00:11,996</t>
  </si>
  <si>
    <t xml:space="preserve"> 00:00:16,499</t>
  </si>
  <si>
    <t xml:space="preserve"> 00:00:18,860</t>
  </si>
  <si>
    <t xml:space="preserve"> 00:00:20,706</t>
  </si>
  <si>
    <t xml:space="preserve"> 00:00:22,506</t>
  </si>
  <si>
    <t xml:space="preserve"> 00:00:22,662</t>
  </si>
  <si>
    <t xml:space="preserve"> 00:00:26,598</t>
  </si>
  <si>
    <t xml:space="preserve"> 00:00:28,970</t>
  </si>
  <si>
    <t xml:space="preserve"> 00:00:30,833</t>
  </si>
  <si>
    <t xml:space="preserve"> 00:00:35,874</t>
  </si>
  <si>
    <t xml:space="preserve"> 00:00:37,216</t>
  </si>
  <si>
    <t xml:space="preserve"> 00:00:42,182</t>
  </si>
  <si>
    <t xml:space="preserve"> 00:00:43,982</t>
  </si>
  <si>
    <t xml:space="preserve"> 00:00:44,649</t>
  </si>
  <si>
    <t xml:space="preserve"> 00:00:04,607</t>
  </si>
  <si>
    <t xml:space="preserve"> 00:00:06,817</t>
  </si>
  <si>
    <t xml:space="preserve"> 00:00:08,370</t>
  </si>
  <si>
    <t xml:space="preserve"> 00:00:10,962</t>
  </si>
  <si>
    <t xml:space="preserve"> 00:00:17,456</t>
  </si>
  <si>
    <t xml:space="preserve"> 00:00:21,978</t>
  </si>
  <si>
    <t xml:space="preserve"> 00:00:22,962</t>
  </si>
  <si>
    <t xml:space="preserve"> 00:00:28,792</t>
  </si>
  <si>
    <t xml:space="preserve"> 00:00:29,917</t>
  </si>
  <si>
    <t xml:space="preserve"> 00:00:33,825</t>
  </si>
  <si>
    <t xml:space="preserve"> 00:00:41,058</t>
  </si>
  <si>
    <t xml:space="preserve"> 00:00:41,246</t>
  </si>
  <si>
    <t xml:space="preserve"> 00:00:50,487</t>
  </si>
  <si>
    <t xml:space="preserve"> 00:00:52,624</t>
  </si>
  <si>
    <t xml:space="preserve"> 00:00:54,941</t>
  </si>
  <si>
    <t xml:space="preserve"> 00:00:57,072</t>
  </si>
  <si>
    <t xml:space="preserve"> 00:00:59,030</t>
  </si>
  <si>
    <t xml:space="preserve"> 00:01:43,166</t>
  </si>
  <si>
    <t xml:space="preserve"> 00:01:46,086</t>
  </si>
  <si>
    <t xml:space="preserve"> 00:01:47,989</t>
  </si>
  <si>
    <t xml:space="preserve"> 00:01:55,931</t>
  </si>
  <si>
    <t xml:space="preserve"> 00:01:55,491</t>
  </si>
  <si>
    <t xml:space="preserve"> 00:01:56,990</t>
  </si>
  <si>
    <t xml:space="preserve"> 00:01:57,146</t>
  </si>
  <si>
    <t xml:space="preserve"> 00:02:08,867</t>
  </si>
  <si>
    <t xml:space="preserve"> 00:02:09,052</t>
  </si>
  <si>
    <t xml:space="preserve"> 00:02:12,289</t>
  </si>
  <si>
    <t xml:space="preserve"> 00:02:13,189</t>
  </si>
  <si>
    <t xml:space="preserve"> 00:02:19,370</t>
  </si>
  <si>
    <t xml:space="preserve"> 00:02:22,358</t>
  </si>
  <si>
    <t xml:space="preserve"> 00:02:23,054</t>
  </si>
  <si>
    <t xml:space="preserve"> 00:02:24,711</t>
  </si>
  <si>
    <t xml:space="preserve"> 00:02:24,878</t>
  </si>
  <si>
    <t xml:space="preserve"> 00:02:29,627</t>
  </si>
  <si>
    <t xml:space="preserve"> 00:02:32,016</t>
  </si>
  <si>
    <t xml:space="preserve"> 00:02:36,455</t>
  </si>
  <si>
    <t xml:space="preserve"> 00:02:37,673</t>
  </si>
  <si>
    <t xml:space="preserve"> 00:03:23,394</t>
  </si>
  <si>
    <t xml:space="preserve"> 00:03:23,570</t>
  </si>
  <si>
    <t xml:space="preserve"> 00:03:25,312</t>
  </si>
  <si>
    <t xml:space="preserve"> 00:03:27,268</t>
  </si>
  <si>
    <t xml:space="preserve"> 00:03:28,345</t>
  </si>
  <si>
    <t xml:space="preserve"> 00:03:29,119</t>
  </si>
  <si>
    <t xml:space="preserve"> 00:03:42,392</t>
  </si>
  <si>
    <t xml:space="preserve"> 00:03:42,594</t>
  </si>
  <si>
    <t xml:space="preserve"> 00:03:46,056</t>
  </si>
  <si>
    <t xml:space="preserve"> 00:03:47,655</t>
  </si>
  <si>
    <t xml:space="preserve"> 00:03:48,989</t>
  </si>
  <si>
    <t xml:space="preserve"> 00:03:52,463</t>
  </si>
  <si>
    <t xml:space="preserve"> 00:03:52,681</t>
  </si>
  <si>
    <t xml:space="preserve"> 00:03:58,502</t>
  </si>
  <si>
    <t xml:space="preserve"> 00:03:58,671</t>
  </si>
  <si>
    <t xml:space="preserve"> 00:04:10,612</t>
  </si>
  <si>
    <t>Trying to Grip</t>
  </si>
  <si>
    <t xml:space="preserve"> 00:04:12,115</t>
  </si>
  <si>
    <t xml:space="preserve"> 00:04:15,026</t>
  </si>
  <si>
    <t xml:space="preserve"> 00:00:19,020</t>
  </si>
  <si>
    <t xml:space="preserve"> 00:00:24,503</t>
  </si>
  <si>
    <t xml:space="preserve"> 00:00:29,444</t>
  </si>
  <si>
    <t xml:space="preserve"> 00:00:29,648</t>
  </si>
  <si>
    <t xml:space="preserve"> 00:00:32,301</t>
  </si>
  <si>
    <t xml:space="preserve"> 00:00:32,471</t>
  </si>
  <si>
    <t xml:space="preserve"> 00:00:41,803</t>
  </si>
  <si>
    <t xml:space="preserve"> 00:00:42,963</t>
  </si>
  <si>
    <t xml:space="preserve"> 00:00:43,133</t>
  </si>
  <si>
    <t xml:space="preserve"> 00:00:53,196</t>
  </si>
  <si>
    <t xml:space="preserve"> 00:00:53,503</t>
  </si>
  <si>
    <t xml:space="preserve"> 00:00:57,999</t>
  </si>
  <si>
    <t xml:space="preserve"> 00:00:58,183</t>
  </si>
  <si>
    <t xml:space="preserve"> 00:01:42,910</t>
  </si>
  <si>
    <t xml:space="preserve"> 00:01:43,118</t>
  </si>
  <si>
    <t xml:space="preserve"> 00:01:51,347</t>
  </si>
  <si>
    <t xml:space="preserve"> 00:01:54,909</t>
  </si>
  <si>
    <t>KATA OTOSHI KUZURE</t>
  </si>
  <si>
    <t xml:space="preserve"> 00:01:55,874</t>
  </si>
  <si>
    <t xml:space="preserve"> 00:01:56,065</t>
  </si>
  <si>
    <t xml:space="preserve"> 00:02:14,159</t>
  </si>
  <si>
    <t xml:space="preserve"> 00:02:14,362</t>
  </si>
  <si>
    <t xml:space="preserve"> 00:02:23,317</t>
  </si>
  <si>
    <t xml:space="preserve"> 00:02:23,580</t>
  </si>
  <si>
    <t xml:space="preserve"> 00:02:32,426</t>
  </si>
  <si>
    <t xml:space="preserve"> 00:02:32,644</t>
  </si>
  <si>
    <t xml:space="preserve"> 00:03:27,542</t>
  </si>
  <si>
    <t xml:space="preserve"> 00:03:31,098</t>
  </si>
  <si>
    <t xml:space="preserve"> 00:03:31,298</t>
  </si>
  <si>
    <t xml:space="preserve"> 00:03:37,773</t>
  </si>
  <si>
    <t xml:space="preserve"> 00:03:39,255</t>
  </si>
  <si>
    <t xml:space="preserve"> 00:03:39,416</t>
  </si>
  <si>
    <t xml:space="preserve"> 00:03:43,109</t>
  </si>
  <si>
    <t xml:space="preserve"> 00:03:43,264</t>
  </si>
  <si>
    <t xml:space="preserve"> 00:03:45,951</t>
  </si>
  <si>
    <t xml:space="preserve"> 00:03:46,245</t>
  </si>
  <si>
    <t xml:space="preserve"> 00:03:49,149</t>
  </si>
  <si>
    <t xml:space="preserve"> 00:03:49,611</t>
  </si>
  <si>
    <t xml:space="preserve"> 00:04:00,326</t>
  </si>
  <si>
    <t xml:space="preserve"> 00:04:00,561</t>
  </si>
  <si>
    <t xml:space="preserve"> 00:04:04,260</t>
  </si>
  <si>
    <t xml:space="preserve"> 00:04:04,428</t>
  </si>
  <si>
    <t xml:space="preserve"> 00:04:13,165</t>
  </si>
  <si>
    <t xml:space="preserve"> 00:04:13,445</t>
  </si>
  <si>
    <t xml:space="preserve"> 00:04:16,203</t>
  </si>
  <si>
    <t xml:space="preserve"> 00:04:16,604</t>
  </si>
  <si>
    <t xml:space="preserve"> 00:04:16,741</t>
  </si>
  <si>
    <t xml:space="preserve"> 00:05:00,566</t>
  </si>
  <si>
    <t xml:space="preserve"> 00:05:00,735</t>
  </si>
  <si>
    <t xml:space="preserve"> 00:05:09,335</t>
  </si>
  <si>
    <t xml:space="preserve"> 00:05:16,898</t>
  </si>
  <si>
    <t xml:space="preserve"> 00:05:17,059</t>
  </si>
  <si>
    <t xml:space="preserve"> 00:05:25,391</t>
  </si>
  <si>
    <t xml:space="preserve"> 00:05:26,608</t>
  </si>
  <si>
    <t xml:space="preserve"> 00:05:31,335</t>
  </si>
  <si>
    <t xml:space="preserve"> 00:05:31,518</t>
  </si>
  <si>
    <t xml:space="preserve"> 00:05:39,459</t>
  </si>
  <si>
    <t xml:space="preserve"> 00:05:43,992</t>
  </si>
  <si>
    <t xml:space="preserve"> 00:05:44,163</t>
  </si>
  <si>
    <t xml:space="preserve"> 00:05:46,712</t>
  </si>
  <si>
    <t xml:space="preserve"> 00:05:56,800</t>
  </si>
  <si>
    <t xml:space="preserve"> 00:05:57,021</t>
  </si>
  <si>
    <t xml:space="preserve"> 00:06:44,994</t>
  </si>
  <si>
    <t xml:space="preserve"> 00:06:47,952</t>
  </si>
  <si>
    <t xml:space="preserve"> 00:06:48,109</t>
  </si>
  <si>
    <t xml:space="preserve"> 00:06:52,443</t>
  </si>
  <si>
    <t xml:space="preserve"> 00:06:52,616</t>
  </si>
  <si>
    <t xml:space="preserve"> 00:06:56,466</t>
  </si>
  <si>
    <t xml:space="preserve"> 00:07:01,575</t>
  </si>
  <si>
    <t>Score with Shido</t>
  </si>
  <si>
    <t xml:space="preserve"> 00:07:13,639</t>
  </si>
  <si>
    <t xml:space="preserve"> 00:07:17,023</t>
  </si>
  <si>
    <t xml:space="preserve"> 00:07:17,180</t>
  </si>
  <si>
    <t xml:space="preserve"> 00:07:20,974</t>
  </si>
  <si>
    <t xml:space="preserve"> 00:07:26,737</t>
  </si>
  <si>
    <t xml:space="preserve"> 00:07:39,020</t>
  </si>
  <si>
    <t xml:space="preserve"> 00:07:39,956</t>
  </si>
  <si>
    <t xml:space="preserve"> 00:08:20,128</t>
  </si>
  <si>
    <t xml:space="preserve"> 00:08:22,425</t>
  </si>
  <si>
    <t xml:space="preserve"> 00:08:22,594</t>
  </si>
  <si>
    <t xml:space="preserve"> 00:08:29,115</t>
  </si>
  <si>
    <t xml:space="preserve"> 00:08:30,886</t>
  </si>
  <si>
    <t xml:space="preserve"> 00:08:31,795</t>
  </si>
  <si>
    <t xml:space="preserve"> 00:08:33,433</t>
  </si>
  <si>
    <t xml:space="preserve"> 00:08:33,636</t>
  </si>
  <si>
    <t xml:space="preserve"> 00:08:43,273</t>
  </si>
  <si>
    <t xml:space="preserve"> 00:08:43,651</t>
  </si>
  <si>
    <t xml:space="preserve"> 00:08:45,395</t>
  </si>
  <si>
    <t xml:space="preserve"> 00:08:54,884</t>
  </si>
  <si>
    <t xml:space="preserve"> 00:08:56,371</t>
  </si>
  <si>
    <t xml:space="preserve"> 00:08:56,574</t>
  </si>
  <si>
    <t xml:space="preserve"> 00:09:05,405</t>
  </si>
  <si>
    <t xml:space="preserve"> 00:09:05,576</t>
  </si>
  <si>
    <t xml:space="preserve"> 00:09:08,975</t>
  </si>
  <si>
    <t xml:space="preserve"> 00:09:09,151</t>
  </si>
  <si>
    <t xml:space="preserve"> 00:09:10,778</t>
  </si>
  <si>
    <t xml:space="preserve"> 00:10:00,933</t>
  </si>
  <si>
    <t xml:space="preserve"> 00:10:15,999</t>
  </si>
  <si>
    <t xml:space="preserve"> 00:10:16,166</t>
  </si>
  <si>
    <t xml:space="preserve"> 00:10:22,876</t>
  </si>
  <si>
    <t xml:space="preserve"> 00:10:23,923</t>
  </si>
  <si>
    <t xml:space="preserve"> 00:10:27,903</t>
  </si>
  <si>
    <t xml:space="preserve"> 00:10:32,420</t>
  </si>
  <si>
    <t xml:space="preserve"> 00:10:32,637</t>
  </si>
  <si>
    <t xml:space="preserve"> 00:11:41,954</t>
  </si>
  <si>
    <t xml:space="preserve"> 00:11:42,884</t>
  </si>
  <si>
    <t xml:space="preserve"> 00:11:47,861</t>
  </si>
  <si>
    <t xml:space="preserve"> 00:11:49,711</t>
  </si>
  <si>
    <t xml:space="preserve"> 00:11:50,492</t>
  </si>
  <si>
    <t xml:space="preserve"> 00:11:57,002</t>
  </si>
  <si>
    <t>CLERGET</t>
  </si>
  <si>
    <t xml:space="preserve"> 00:00:00,728</t>
  </si>
  <si>
    <t xml:space="preserve"> 00:00:01,784</t>
  </si>
  <si>
    <t xml:space="preserve"> 00:00:03,020</t>
  </si>
  <si>
    <t xml:space="preserve"> 00:00:10,956</t>
  </si>
  <si>
    <t xml:space="preserve"> 00:00:20,213</t>
  </si>
  <si>
    <t xml:space="preserve"> 00:00:24,352</t>
  </si>
  <si>
    <t xml:space="preserve"> 00:00:26,432</t>
  </si>
  <si>
    <t xml:space="preserve"> 00:00:27,448</t>
  </si>
  <si>
    <t xml:space="preserve"> 00:00:32,751</t>
  </si>
  <si>
    <t xml:space="preserve"> 00:00:34,094</t>
  </si>
  <si>
    <t xml:space="preserve"> 00:00:39,356</t>
  </si>
  <si>
    <t xml:space="preserve"> 00:00:39,507</t>
  </si>
  <si>
    <t xml:space="preserve"> 00:00:44,576</t>
  </si>
  <si>
    <t xml:space="preserve"> 00:00:47,918</t>
  </si>
  <si>
    <t xml:space="preserve"> 00:00:50,993</t>
  </si>
  <si>
    <t xml:space="preserve"> 00:00:51,889</t>
  </si>
  <si>
    <t xml:space="preserve"> 00:00:52,987</t>
  </si>
  <si>
    <t xml:space="preserve"> 00:01:44,751</t>
  </si>
  <si>
    <t xml:space="preserve"> 00:01:44,917</t>
  </si>
  <si>
    <t xml:space="preserve"> 00:01:53,466</t>
  </si>
  <si>
    <t xml:space="preserve"> 00:01:53,621</t>
  </si>
  <si>
    <t xml:space="preserve"> 00:01:58,263</t>
  </si>
  <si>
    <t xml:space="preserve"> 00:01:58,892</t>
  </si>
  <si>
    <t xml:space="preserve"> 00:02:04,117</t>
  </si>
  <si>
    <t xml:space="preserve"> 00:02:14,415</t>
  </si>
  <si>
    <t xml:space="preserve"> 00:02:19,130</t>
  </si>
  <si>
    <t xml:space="preserve"> 00:02:19,877</t>
  </si>
  <si>
    <t xml:space="preserve"> 00:02:20,124</t>
  </si>
  <si>
    <t xml:space="preserve"> 00:02:22,386</t>
  </si>
  <si>
    <t xml:space="preserve"> 00:02:22,567</t>
  </si>
  <si>
    <t xml:space="preserve"> 00:02:28,864</t>
  </si>
  <si>
    <t xml:space="preserve"> 00:02:29,065</t>
  </si>
  <si>
    <t xml:space="preserve"> 00:02:33,135</t>
  </si>
  <si>
    <t xml:space="preserve"> 00:02:34,436</t>
  </si>
  <si>
    <t xml:space="preserve"> 00:02:34,589</t>
  </si>
  <si>
    <t xml:space="preserve"> 00:02:35,051</t>
  </si>
  <si>
    <t xml:space="preserve"> 00:02:37,283</t>
  </si>
  <si>
    <t xml:space="preserve"> 00:02:37,433</t>
  </si>
  <si>
    <t xml:space="preserve"> 00:03:22,546</t>
  </si>
  <si>
    <t xml:space="preserve"> 00:03:24,707</t>
  </si>
  <si>
    <t xml:space="preserve"> 00:03:38,206</t>
  </si>
  <si>
    <t xml:space="preserve"> 00:04:01,682</t>
  </si>
  <si>
    <t xml:space="preserve"> 00:04:01,854</t>
  </si>
  <si>
    <t xml:space="preserve"> 00:04:12,303</t>
  </si>
  <si>
    <t xml:space="preserve"> 00:04:19,842</t>
  </si>
  <si>
    <t xml:space="preserve"> 00:05:03,557</t>
  </si>
  <si>
    <t xml:space="preserve"> 00:05:05,058</t>
  </si>
  <si>
    <t xml:space="preserve"> 00:05:04,863</t>
  </si>
  <si>
    <t xml:space="preserve"> 00:05:08,093</t>
  </si>
  <si>
    <t xml:space="preserve"> 00:05:09,352</t>
  </si>
  <si>
    <t>SASAE TSURIKOMI ASHI</t>
  </si>
  <si>
    <t xml:space="preserve"> 00:05:10,746</t>
  </si>
  <si>
    <t xml:space="preserve"> 00:05:10,919</t>
  </si>
  <si>
    <t xml:space="preserve"> 00:05:16,408</t>
  </si>
  <si>
    <t xml:space="preserve"> 00:05:16,580</t>
  </si>
  <si>
    <t xml:space="preserve"> 00:05:33,174</t>
  </si>
  <si>
    <t xml:space="preserve"> 00:05:37,368</t>
  </si>
  <si>
    <t xml:space="preserve"> 00:05:47,191</t>
  </si>
  <si>
    <t xml:space="preserve"> 00:05:47,381</t>
  </si>
  <si>
    <t xml:space="preserve"> 00:05:51,899</t>
  </si>
  <si>
    <t xml:space="preserve"> 00:05:53,690</t>
  </si>
  <si>
    <t xml:space="preserve"> 00:06:43,862</t>
  </si>
  <si>
    <t xml:space="preserve"> 00:06:50,250</t>
  </si>
  <si>
    <t xml:space="preserve"> 00:06:51,471</t>
  </si>
  <si>
    <t xml:space="preserve"> 00:07:03,344</t>
  </si>
  <si>
    <t xml:space="preserve"> 00:07:03,577</t>
  </si>
  <si>
    <t xml:space="preserve"> 00:07:09,957</t>
  </si>
  <si>
    <t xml:space="preserve"> 00:07:10,155</t>
  </si>
  <si>
    <t xml:space="preserve"> 00:07:11,045</t>
  </si>
  <si>
    <t xml:space="preserve"> 00:07:11,920</t>
  </si>
  <si>
    <t xml:space="preserve"> 00:07:13,494</t>
  </si>
  <si>
    <t xml:space="preserve"> 00:07:16,290</t>
  </si>
  <si>
    <t xml:space="preserve"> 00:07:16,493</t>
  </si>
  <si>
    <t xml:space="preserve"> 00:07:25,245</t>
  </si>
  <si>
    <t xml:space="preserve"> 00:07:25,431</t>
  </si>
  <si>
    <t xml:space="preserve"> 00:07:30,828</t>
  </si>
  <si>
    <t xml:space="preserve"> 00:07:30,982</t>
  </si>
  <si>
    <t xml:space="preserve"> 00:07:37,025</t>
  </si>
  <si>
    <t xml:space="preserve"> 00:07:37,191</t>
  </si>
  <si>
    <t xml:space="preserve"> 00:08:51,450</t>
  </si>
  <si>
    <t xml:space="preserve"> 00:08:54,141</t>
  </si>
  <si>
    <t xml:space="preserve"> 00:08:56,523</t>
  </si>
  <si>
    <t xml:space="preserve"> 00:08:57,489</t>
  </si>
  <si>
    <t xml:space="preserve"> 00:08:57,677</t>
  </si>
  <si>
    <t xml:space="preserve"> 00:08:59,824</t>
  </si>
  <si>
    <t xml:space="preserve"> 00:09:04,073</t>
  </si>
  <si>
    <t xml:space="preserve"> 00:09:06,237</t>
  </si>
  <si>
    <t xml:space="preserve"> 00:09:09,376</t>
  </si>
  <si>
    <t xml:space="preserve"> 00:09:13,376</t>
  </si>
  <si>
    <t xml:space="preserve"> 00:09:16,552</t>
  </si>
  <si>
    <t xml:space="preserve"> 00:09:18,708</t>
  </si>
  <si>
    <t xml:space="preserve"> 00:09:18,909</t>
  </si>
  <si>
    <t xml:space="preserve"> 00:10:04,503</t>
  </si>
  <si>
    <t xml:space="preserve"> 00:10:06,974</t>
  </si>
  <si>
    <t xml:space="preserve"> 00:10:09,479</t>
  </si>
  <si>
    <t xml:space="preserve"> 00:10:12,704</t>
  </si>
  <si>
    <t xml:space="preserve"> 00:10:12,841</t>
  </si>
  <si>
    <t xml:space="preserve"> 00:10:17,227</t>
  </si>
  <si>
    <t xml:space="preserve"> 00:10:22,274</t>
  </si>
  <si>
    <t xml:space="preserve"> 00:10:29,046</t>
  </si>
  <si>
    <t xml:space="preserve"> 00:10:30,885</t>
  </si>
  <si>
    <t xml:space="preserve"> 00:10:31,057</t>
  </si>
  <si>
    <t xml:space="preserve"> 00:10:45,395</t>
  </si>
  <si>
    <t xml:space="preserve"> 00:10:45,556</t>
  </si>
  <si>
    <t xml:space="preserve"> 00:10:47,230</t>
  </si>
  <si>
    <t xml:space="preserve"> 00:10:49,851</t>
  </si>
  <si>
    <t xml:space="preserve"> 00:11:42,953</t>
  </si>
  <si>
    <t xml:space="preserve"> 00:11:50,789</t>
  </si>
  <si>
    <t xml:space="preserve"> 00:11:57,912</t>
  </si>
  <si>
    <t xml:space="preserve"> 00:12:01,322</t>
  </si>
  <si>
    <t xml:space="preserve"> 00:12:02,313</t>
  </si>
  <si>
    <t xml:space="preserve"> 00:12:05,004</t>
  </si>
  <si>
    <t xml:space="preserve"> 00:12:05,178</t>
  </si>
  <si>
    <t xml:space="preserve"> 00:12:11,602</t>
  </si>
  <si>
    <t xml:space="preserve"> 00:12:11,839</t>
  </si>
  <si>
    <t xml:space="preserve"> 00:12:13,351</t>
  </si>
  <si>
    <t xml:space="preserve"> 00:12:18,809</t>
  </si>
  <si>
    <t xml:space="preserve"> 00:12:20,569</t>
  </si>
  <si>
    <t>CRUZ</t>
  </si>
  <si>
    <t xml:space="preserve"> 00:00:03,734</t>
  </si>
  <si>
    <t xml:space="preserve"> 00:00:07,594</t>
  </si>
  <si>
    <t xml:space="preserve"> 00:00:10,065</t>
  </si>
  <si>
    <t xml:space="preserve"> 00:00:10,227</t>
  </si>
  <si>
    <t xml:space="preserve"> 00:00:14,357</t>
  </si>
  <si>
    <t xml:space="preserve"> 00:00:19,208</t>
  </si>
  <si>
    <t xml:space="preserve"> 00:00:26,119</t>
  </si>
  <si>
    <t xml:space="preserve"> 00:00:27,566</t>
  </si>
  <si>
    <t xml:space="preserve"> 00:00:29,244</t>
  </si>
  <si>
    <t xml:space="preserve"> 00:00:29,463</t>
  </si>
  <si>
    <t xml:space="preserve"> 00:00:38,418</t>
  </si>
  <si>
    <t xml:space="preserve"> 00:00:38,596</t>
  </si>
  <si>
    <t xml:space="preserve"> 00:00:45,830</t>
  </si>
  <si>
    <t xml:space="preserve"> 00:00:57,614</t>
  </si>
  <si>
    <t xml:space="preserve"> 00:00:59,594</t>
  </si>
  <si>
    <t xml:space="preserve"> 00:01:40,204</t>
  </si>
  <si>
    <t xml:space="preserve"> 00:01:41,117</t>
  </si>
  <si>
    <t xml:space="preserve"> 00:01:41,300</t>
  </si>
  <si>
    <t xml:space="preserve"> 00:01:49,175</t>
  </si>
  <si>
    <t xml:space="preserve"> 00:01:54,436</t>
  </si>
  <si>
    <t xml:space="preserve"> 00:01:54,936</t>
  </si>
  <si>
    <t xml:space="preserve"> 00:01:56,509</t>
  </si>
  <si>
    <t xml:space="preserve"> 00:01:58,102</t>
  </si>
  <si>
    <t xml:space="preserve"> 00:02:02,643</t>
  </si>
  <si>
    <t xml:space="preserve"> 00:02:10,469</t>
  </si>
  <si>
    <t xml:space="preserve"> 00:02:10,634</t>
  </si>
  <si>
    <t xml:space="preserve"> 00:02:14,287</t>
  </si>
  <si>
    <t xml:space="preserve"> 00:02:14,457</t>
  </si>
  <si>
    <t xml:space="preserve"> 00:02:16,046</t>
  </si>
  <si>
    <t xml:space="preserve"> 00:02:17,152</t>
  </si>
  <si>
    <t xml:space="preserve"> 00:02:21,676</t>
  </si>
  <si>
    <t xml:space="preserve"> 00:02:21,830</t>
  </si>
  <si>
    <t xml:space="preserve"> 00:02:28,228</t>
  </si>
  <si>
    <t xml:space="preserve"> 00:02:28,413</t>
  </si>
  <si>
    <t xml:space="preserve"> 00:02:30,329</t>
  </si>
  <si>
    <t xml:space="preserve"> 00:02:30,499</t>
  </si>
  <si>
    <t xml:space="preserve"> 00:02:33,594</t>
  </si>
  <si>
    <t xml:space="preserve"> 00:02:38,337</t>
  </si>
  <si>
    <t xml:space="preserve"> 00:03:26,133</t>
  </si>
  <si>
    <t xml:space="preserve"> 00:03:33,147</t>
  </si>
  <si>
    <t xml:space="preserve"> 00:03:33,950</t>
  </si>
  <si>
    <t xml:space="preserve"> 00:03:34,426</t>
  </si>
  <si>
    <t xml:space="preserve"> 00:03:36,271</t>
  </si>
  <si>
    <t xml:space="preserve"> 00:03:36,442</t>
  </si>
  <si>
    <t xml:space="preserve"> 00:03:44,663</t>
  </si>
  <si>
    <t xml:space="preserve"> 00:03:44,851</t>
  </si>
  <si>
    <t xml:space="preserve"> 00:03:50,147</t>
  </si>
  <si>
    <t xml:space="preserve"> 00:03:56,251</t>
  </si>
  <si>
    <t xml:space="preserve"> 00:03:57,571</t>
  </si>
  <si>
    <t xml:space="preserve"> 00:03:58,524</t>
  </si>
  <si>
    <t xml:space="preserve"> 00:03:58,679</t>
  </si>
  <si>
    <t xml:space="preserve"> 00:04:08,429</t>
  </si>
  <si>
    <t xml:space="preserve"> 00:04:08,614</t>
  </si>
  <si>
    <t xml:space="preserve"> 00:04:15,227</t>
  </si>
  <si>
    <t xml:space="preserve"> 00:04:18,456</t>
  </si>
  <si>
    <t xml:space="preserve"> 00:04:19,273</t>
  </si>
  <si>
    <t xml:space="preserve"> 00:05:01,114</t>
  </si>
  <si>
    <t xml:space="preserve"> 00:05:03,915</t>
  </si>
  <si>
    <t xml:space="preserve"> 00:05:05,482</t>
  </si>
  <si>
    <t xml:space="preserve"> 00:05:05,638</t>
  </si>
  <si>
    <t xml:space="preserve"> 00:05:07,855</t>
  </si>
  <si>
    <t xml:space="preserve"> 00:05:08,042</t>
  </si>
  <si>
    <t xml:space="preserve"> 00:05:14,329</t>
  </si>
  <si>
    <t xml:space="preserve"> 00:05:14,517</t>
  </si>
  <si>
    <t xml:space="preserve"> 00:05:16,442</t>
  </si>
  <si>
    <t xml:space="preserve"> 00:05:16,790</t>
  </si>
  <si>
    <t xml:space="preserve"> 00:05:20,523</t>
  </si>
  <si>
    <t xml:space="preserve"> 00:05:22,803</t>
  </si>
  <si>
    <t xml:space="preserve"> 00:05:25,885</t>
  </si>
  <si>
    <t xml:space="preserve"> 00:05:26,041</t>
  </si>
  <si>
    <t xml:space="preserve"> 00:05:29,035</t>
  </si>
  <si>
    <t xml:space="preserve"> 00:05:32,938</t>
  </si>
  <si>
    <t xml:space="preserve"> 00:05:35,679</t>
  </si>
  <si>
    <t xml:space="preserve"> 00:05:35,856</t>
  </si>
  <si>
    <t xml:space="preserve"> 00:05:40,823</t>
  </si>
  <si>
    <t xml:space="preserve"> 00:05:42,900</t>
  </si>
  <si>
    <t xml:space="preserve"> 00:05:45,076</t>
  </si>
  <si>
    <t xml:space="preserve"> 00:05:46,494</t>
  </si>
  <si>
    <t xml:space="preserve"> 00:05:48,394</t>
  </si>
  <si>
    <t xml:space="preserve"> 00:05:48,596</t>
  </si>
  <si>
    <t xml:space="preserve"> 00:05:53,293</t>
  </si>
  <si>
    <t xml:space="preserve"> 00:05:53,479</t>
  </si>
  <si>
    <t xml:space="preserve"> 00:06:41,434</t>
  </si>
  <si>
    <t xml:space="preserve"> 00:06:41,610</t>
  </si>
  <si>
    <t xml:space="preserve"> 00:06:44,316</t>
  </si>
  <si>
    <t xml:space="preserve"> 00:06:45,347</t>
  </si>
  <si>
    <t xml:space="preserve"> 00:06:45,505</t>
  </si>
  <si>
    <t xml:space="preserve"> 00:06:47,360</t>
  </si>
  <si>
    <t xml:space="preserve"> 00:06:49,689</t>
  </si>
  <si>
    <t xml:space="preserve"> 00:06:49,863</t>
  </si>
  <si>
    <t xml:space="preserve"> 00:07:00,381</t>
  </si>
  <si>
    <t xml:space="preserve"> 00:07:00,566</t>
  </si>
  <si>
    <t xml:space="preserve"> 00:07:14,543</t>
  </si>
  <si>
    <t xml:space="preserve"> 00:07:15,761</t>
  </si>
  <si>
    <t xml:space="preserve"> 00:07:18,852</t>
  </si>
  <si>
    <t xml:space="preserve"> 00:07:21,898</t>
  </si>
  <si>
    <t xml:space="preserve"> 00:07:22,056</t>
  </si>
  <si>
    <t xml:space="preserve"> 00:07:24,246</t>
  </si>
  <si>
    <t xml:space="preserve"> 00:07:24,443</t>
  </si>
  <si>
    <t xml:space="preserve"> 00:07:28,646</t>
  </si>
  <si>
    <t xml:space="preserve"> 00:07:30,331</t>
  </si>
  <si>
    <t xml:space="preserve"> 00:07:30,518</t>
  </si>
  <si>
    <t xml:space="preserve"> 00:07:32,352</t>
  </si>
  <si>
    <t xml:space="preserve"> 00:07:32,891</t>
  </si>
  <si>
    <t xml:space="preserve"> 00:07:34,538</t>
  </si>
  <si>
    <t xml:space="preserve"> 00:07:37,424</t>
  </si>
  <si>
    <t xml:space="preserve"> 00:08:20,342</t>
  </si>
  <si>
    <t xml:space="preserve"> 00:08:20,743</t>
  </si>
  <si>
    <t xml:space="preserve"> 00:08:32,373</t>
  </si>
  <si>
    <t xml:space="preserve"> 00:08:32,536</t>
  </si>
  <si>
    <t xml:space="preserve"> 00:08:40,304</t>
  </si>
  <si>
    <t xml:space="preserve"> 00:08:40,470</t>
  </si>
  <si>
    <t xml:space="preserve"> 00:08:45,039</t>
  </si>
  <si>
    <t xml:space="preserve"> 00:08:52,810</t>
  </si>
  <si>
    <t xml:space="preserve"> 00:08:54,366</t>
  </si>
  <si>
    <t xml:space="preserve"> 00:08:54,538</t>
  </si>
  <si>
    <t xml:space="preserve"> 00:08:57,260</t>
  </si>
  <si>
    <t xml:space="preserve"> 00:09:03,217</t>
  </si>
  <si>
    <t xml:space="preserve"> 00:09:03,402</t>
  </si>
  <si>
    <t xml:space="preserve"> 00:09:08,384</t>
  </si>
  <si>
    <t xml:space="preserve"> 00:09:12,412</t>
  </si>
  <si>
    <t xml:space="preserve"> 00:09:16,512</t>
  </si>
  <si>
    <t xml:space="preserve"> 00:09:17,463</t>
  </si>
  <si>
    <t xml:space="preserve"> 00:09:17,657</t>
  </si>
  <si>
    <t xml:space="preserve"> 00:10:04,699</t>
  </si>
  <si>
    <t xml:space="preserve"> 00:10:10,141</t>
  </si>
  <si>
    <t xml:space="preserve"> 00:10:25,659</t>
  </si>
  <si>
    <t xml:space="preserve"> 00:10:27,572</t>
  </si>
  <si>
    <t xml:space="preserve"> 00:10:27,728</t>
  </si>
  <si>
    <t xml:space="preserve"> 00:10:30,490</t>
  </si>
  <si>
    <t xml:space="preserve"> 00:10:30,677</t>
  </si>
  <si>
    <t xml:space="preserve"> 00:10:40,243</t>
  </si>
  <si>
    <t xml:space="preserve"> 00:10:43,777</t>
  </si>
  <si>
    <t xml:space="preserve"> 00:10:43,943</t>
  </si>
  <si>
    <t xml:space="preserve"> 00:10:47,429</t>
  </si>
  <si>
    <t>GOLDENSCORE</t>
  </si>
  <si>
    <t xml:space="preserve"> 00:11:44,119</t>
  </si>
  <si>
    <t xml:space="preserve"> 00:12:27,999</t>
  </si>
  <si>
    <t xml:space="preserve"> 00:12:32,517</t>
  </si>
  <si>
    <t xml:space="preserve"> 00:12:37,973</t>
  </si>
  <si>
    <t xml:space="preserve"> 00:12:39,332</t>
  </si>
  <si>
    <t xml:space="preserve"> 00:13:24,676</t>
  </si>
  <si>
    <t xml:space="preserve"> 00:13:26,480</t>
  </si>
  <si>
    <t xml:space="preserve"> 00:13:27,467</t>
  </si>
  <si>
    <t xml:space="preserve"> 00:13:30,307</t>
  </si>
  <si>
    <t xml:space="preserve"> 00:13:30,459</t>
  </si>
  <si>
    <t xml:space="preserve"> 00:13:34,684</t>
  </si>
  <si>
    <t xml:space="preserve"> 00:13:35,990</t>
  </si>
  <si>
    <t xml:space="preserve"> 00:13:37,166</t>
  </si>
  <si>
    <t xml:space="preserve"> 00:13:42,183</t>
  </si>
  <si>
    <t xml:space="preserve"> 00:13:42,354</t>
  </si>
  <si>
    <t xml:space="preserve"> 00:13:45,301</t>
  </si>
  <si>
    <t xml:space="preserve"> 00:13:45,520</t>
  </si>
  <si>
    <t xml:space="preserve"> 00:13:48,334</t>
  </si>
  <si>
    <t xml:space="preserve"> 00:13:50,782</t>
  </si>
  <si>
    <t>KIBISU GAESHI</t>
  </si>
  <si>
    <t xml:space="preserve"> 00:13:51,373</t>
  </si>
  <si>
    <t xml:space="preserve"> 00:13:53,235</t>
  </si>
  <si>
    <t xml:space="preserve"> 00:13:53,411</t>
  </si>
  <si>
    <t xml:space="preserve"> 00:14:03,103</t>
  </si>
  <si>
    <t xml:space="preserve"> 00:14:08,643</t>
  </si>
  <si>
    <t xml:space="preserve"> 00:14:11,357</t>
  </si>
  <si>
    <t xml:space="preserve"> 00:14:14,601</t>
  </si>
  <si>
    <t xml:space="preserve"> 00:14:19,368</t>
  </si>
  <si>
    <t xml:space="preserve"> 00:15:00,366</t>
  </si>
  <si>
    <t xml:space="preserve"> 00:15:03,517</t>
  </si>
  <si>
    <t xml:space="preserve"> 00:15:03,688</t>
  </si>
  <si>
    <t xml:space="preserve"> 00:15:09,312</t>
  </si>
  <si>
    <t xml:space="preserve"> 00:15:15,470</t>
  </si>
  <si>
    <t xml:space="preserve"> 00:15:21,236</t>
  </si>
  <si>
    <t xml:space="preserve"> 00:15:21,652</t>
  </si>
  <si>
    <t xml:space="preserve"> 00:15:27,808</t>
  </si>
  <si>
    <t xml:space="preserve"> 00:15:28,874</t>
  </si>
  <si>
    <t xml:space="preserve"> 00:15:32,126</t>
  </si>
  <si>
    <t xml:space="preserve"> 00:15:35,127</t>
  </si>
  <si>
    <t xml:space="preserve"> 00:15:35,802</t>
  </si>
  <si>
    <t xml:space="preserve"> 00:16:57,390</t>
  </si>
  <si>
    <t>SODE SEOI NAGE</t>
  </si>
  <si>
    <t>TCHIRIKISHVILI</t>
  </si>
  <si>
    <t xml:space="preserve"> 00:00:01,280</t>
  </si>
  <si>
    <t xml:space="preserve"> 00:00:04,668</t>
  </si>
  <si>
    <t xml:space="preserve"> 00:00:15,049</t>
  </si>
  <si>
    <t xml:space="preserve"> 00:00:15,226</t>
  </si>
  <si>
    <t xml:space="preserve"> 00:00:20,497</t>
  </si>
  <si>
    <t xml:space="preserve"> 00:00:20,669</t>
  </si>
  <si>
    <t xml:space="preserve"> 00:00:20,667</t>
  </si>
  <si>
    <t>UKI WAZA</t>
  </si>
  <si>
    <t xml:space="preserve"> 00:00:20,067</t>
  </si>
  <si>
    <t xml:space="preserve"> 00:00:21,557</t>
  </si>
  <si>
    <t xml:space="preserve"> 00:00:21,740</t>
  </si>
  <si>
    <t xml:space="preserve"> 00:00:27,547</t>
  </si>
  <si>
    <t xml:space="preserve"> 00:00:27,748</t>
  </si>
  <si>
    <t xml:space="preserve"> 00:00:33,507</t>
  </si>
  <si>
    <t xml:space="preserve"> 00:00:36,799</t>
  </si>
  <si>
    <t xml:space="preserve"> 00:00:37,982</t>
  </si>
  <si>
    <t xml:space="preserve"> 00:00:41,305</t>
  </si>
  <si>
    <t xml:space="preserve"> 00:00:42,555</t>
  </si>
  <si>
    <t xml:space="preserve"> 00:00:42,725</t>
  </si>
  <si>
    <t xml:space="preserve"> 00:00:48,174</t>
  </si>
  <si>
    <t xml:space="preserve"> 00:00:48,355</t>
  </si>
  <si>
    <t xml:space="preserve"> 00:00:50,659</t>
  </si>
  <si>
    <t xml:space="preserve"> 00:00:52,736</t>
  </si>
  <si>
    <t xml:space="preserve"> 00:00:57,927</t>
  </si>
  <si>
    <t xml:space="preserve"> 00:00:58,651</t>
  </si>
  <si>
    <t xml:space="preserve"> 00:01:45,392</t>
  </si>
  <si>
    <t xml:space="preserve"> 00:01:46,806</t>
  </si>
  <si>
    <t xml:space="preserve"> 00:01:57,540</t>
  </si>
  <si>
    <t xml:space="preserve"> 00:01:57,742</t>
  </si>
  <si>
    <t xml:space="preserve"> 00:02:06,355</t>
  </si>
  <si>
    <t xml:space="preserve"> 00:02:06,574</t>
  </si>
  <si>
    <t xml:space="preserve"> 00:02:15,596</t>
  </si>
  <si>
    <t xml:space="preserve"> 00:02:34,559</t>
  </si>
  <si>
    <t xml:space="preserve"> 00:02:34,797</t>
  </si>
  <si>
    <t xml:space="preserve"> 00:03:22,735</t>
  </si>
  <si>
    <t xml:space="preserve"> 00:03:25,104</t>
  </si>
  <si>
    <t xml:space="preserve"> 00:03:30,134</t>
  </si>
  <si>
    <t xml:space="preserve"> 00:03:30,340</t>
  </si>
  <si>
    <t xml:space="preserve"> 00:03:39,371</t>
  </si>
  <si>
    <t xml:space="preserve"> 00:03:39,544</t>
  </si>
  <si>
    <t xml:space="preserve"> 00:03:43,421</t>
  </si>
  <si>
    <t xml:space="preserve"> 00:03:47,660</t>
  </si>
  <si>
    <t xml:space="preserve"> 00:03:47,835</t>
  </si>
  <si>
    <t xml:space="preserve"> 00:03:51,008</t>
  </si>
  <si>
    <t xml:space="preserve"> 00:03:51,704</t>
  </si>
  <si>
    <t xml:space="preserve"> 00:03:52,863</t>
  </si>
  <si>
    <t xml:space="preserve"> 00:03:53,370</t>
  </si>
  <si>
    <t xml:space="preserve"> 00:03:55,826</t>
  </si>
  <si>
    <t xml:space="preserve"> 00:03:56,076</t>
  </si>
  <si>
    <t xml:space="preserve"> 00:04:00,148</t>
  </si>
  <si>
    <t xml:space="preserve"> 00:04:00,331</t>
  </si>
  <si>
    <t xml:space="preserve"> 00:04:06,798</t>
  </si>
  <si>
    <t xml:space="preserve"> 00:04:06,968</t>
  </si>
  <si>
    <t xml:space="preserve"> 00:04:11,790</t>
  </si>
  <si>
    <t xml:space="preserve"> 00:04:14,523</t>
  </si>
  <si>
    <t xml:space="preserve"> 00:04:15,774</t>
  </si>
  <si>
    <t xml:space="preserve"> 00:04:15,965</t>
  </si>
  <si>
    <t xml:space="preserve"> 00:05:00,048</t>
  </si>
  <si>
    <t xml:space="preserve"> 00:05:00,224</t>
  </si>
  <si>
    <t xml:space="preserve"> 00:05:07,800</t>
  </si>
  <si>
    <t xml:space="preserve"> 00:05:07,957</t>
  </si>
  <si>
    <t xml:space="preserve"> 00:05:14,228</t>
  </si>
  <si>
    <t xml:space="preserve"> 00:05:14,430</t>
  </si>
  <si>
    <t xml:space="preserve"> 00:05:18,008</t>
  </si>
  <si>
    <t xml:space="preserve"> 00:05:21,378</t>
  </si>
  <si>
    <t xml:space="preserve"> 00:05:22,281</t>
  </si>
  <si>
    <t xml:space="preserve"> 00:05:26,198</t>
  </si>
  <si>
    <t xml:space="preserve"> 00:05:31,425</t>
  </si>
  <si>
    <t xml:space="preserve"> 00:05:31,609</t>
  </si>
  <si>
    <t xml:space="preserve"> 00:05:39,835</t>
  </si>
  <si>
    <t xml:space="preserve"> 00:05:40,916</t>
  </si>
  <si>
    <t xml:space="preserve"> 00:05:42,117</t>
  </si>
  <si>
    <t>TOMOE NAGE</t>
  </si>
  <si>
    <t xml:space="preserve"> 00:05:43,167</t>
  </si>
  <si>
    <t xml:space="preserve"> 00:05:48,000</t>
  </si>
  <si>
    <t xml:space="preserve"> 00:05:48,206</t>
  </si>
  <si>
    <t xml:space="preserve"> 00:06:41,625</t>
  </si>
  <si>
    <t xml:space="preserve"> 00:00:02,818</t>
  </si>
  <si>
    <t xml:space="preserve"> 00:00:04,853</t>
  </si>
  <si>
    <t xml:space="preserve"> 00:00:08,091</t>
  </si>
  <si>
    <t xml:space="preserve"> 00:00:08,286</t>
  </si>
  <si>
    <t xml:space="preserve"> 00:00:12,138</t>
  </si>
  <si>
    <t xml:space="preserve"> 00:00:12,306</t>
  </si>
  <si>
    <t xml:space="preserve"> 00:00:14,774</t>
  </si>
  <si>
    <t xml:space="preserve"> 00:00:17,645</t>
  </si>
  <si>
    <t xml:space="preserve"> 00:00:17,806</t>
  </si>
  <si>
    <t xml:space="preserve"> 00:00:21,419</t>
  </si>
  <si>
    <t xml:space="preserve"> 00:00:21,594</t>
  </si>
  <si>
    <t xml:space="preserve"> 00:00:33,199</t>
  </si>
  <si>
    <t>Right Collar Right Sleeve</t>
  </si>
  <si>
    <t xml:space="preserve"> 00:00:34,667</t>
  </si>
  <si>
    <t xml:space="preserve"> 00:00:37,546</t>
  </si>
  <si>
    <t xml:space="preserve"> 00:00:37,736</t>
  </si>
  <si>
    <t xml:space="preserve"> 00:00:41,338</t>
  </si>
  <si>
    <t xml:space="preserve"> 00:00:41,513</t>
  </si>
  <si>
    <t xml:space="preserve"> 00:00:46,689</t>
  </si>
  <si>
    <t xml:space="preserve"> 00:00:46,883</t>
  </si>
  <si>
    <t xml:space="preserve"> 00:00:49,418</t>
  </si>
  <si>
    <t xml:space="preserve"> 00:00:49,590</t>
  </si>
  <si>
    <t xml:space="preserve"> 00:00:51,231</t>
  </si>
  <si>
    <t xml:space="preserve"> 00:00:51,399</t>
  </si>
  <si>
    <t xml:space="preserve"> 00:01:43,297</t>
  </si>
  <si>
    <t xml:space="preserve"> 00:01:43,461</t>
  </si>
  <si>
    <t xml:space="preserve"> 00:01:45,800</t>
  </si>
  <si>
    <t xml:space="preserve"> 00:01:51,273</t>
  </si>
  <si>
    <t xml:space="preserve"> 00:01:51,441</t>
  </si>
  <si>
    <t xml:space="preserve"> 00:01:57,804</t>
  </si>
  <si>
    <t xml:space="preserve"> 00:01:58,664</t>
  </si>
  <si>
    <t xml:space="preserve"> 00:01:58,838</t>
  </si>
  <si>
    <t xml:space="preserve"> 00:02:02,569</t>
  </si>
  <si>
    <t xml:space="preserve"> 00:02:02,756</t>
  </si>
  <si>
    <t xml:space="preserve"> 00:02:12,860</t>
  </si>
  <si>
    <t xml:space="preserve"> 00:02:13,017</t>
  </si>
  <si>
    <t xml:space="preserve"> 00:02:17,087</t>
  </si>
  <si>
    <t xml:space="preserve"> 00:02:22,607</t>
  </si>
  <si>
    <t xml:space="preserve"> 00:02:24,821</t>
  </si>
  <si>
    <t xml:space="preserve"> 00:02:24,993</t>
  </si>
  <si>
    <t xml:space="preserve"> 00:03:20,515</t>
  </si>
  <si>
    <t xml:space="preserve"> 00:03:20,685</t>
  </si>
  <si>
    <t xml:space="preserve"> 00:05:40,151</t>
  </si>
  <si>
    <t xml:space="preserve"> 00:05:42,147</t>
  </si>
  <si>
    <t xml:space="preserve"> 00:05:45,565</t>
  </si>
  <si>
    <t xml:space="preserve"> 00:05:50,163</t>
  </si>
  <si>
    <t xml:space="preserve"> 00:05:53,177</t>
  </si>
  <si>
    <t xml:space="preserve"> 00:05:53,335</t>
  </si>
  <si>
    <t xml:space="preserve"> 00:05:55,810</t>
  </si>
  <si>
    <t xml:space="preserve"> 00:05:55,969</t>
  </si>
  <si>
    <t xml:space="preserve"> 00:05:56,495</t>
  </si>
  <si>
    <t xml:space="preserve"> 00:06:42,538</t>
  </si>
  <si>
    <t xml:space="preserve"> 00:06:42,762</t>
  </si>
  <si>
    <t xml:space="preserve"> 00:06:53,083</t>
  </si>
  <si>
    <t xml:space="preserve"> 00:06:53,256</t>
  </si>
  <si>
    <t xml:space="preserve"> 00:06:59,747</t>
  </si>
  <si>
    <t xml:space="preserve"> 00:06:59,936</t>
  </si>
  <si>
    <t xml:space="preserve"> 00:07:06,119</t>
  </si>
  <si>
    <t xml:space="preserve"> 00:07:10,403</t>
  </si>
  <si>
    <t xml:space="preserve"> 00:07:16,327</t>
  </si>
  <si>
    <t xml:space="preserve"> 00:07:20,157</t>
  </si>
  <si>
    <t xml:space="preserve"> 00:07:27,896</t>
  </si>
  <si>
    <t xml:space="preserve"> 00:07:28,852</t>
  </si>
  <si>
    <t xml:space="preserve"> 00:07:29,018</t>
  </si>
  <si>
    <t xml:space="preserve"> 00:07:35,547</t>
  </si>
  <si>
    <t xml:space="preserve"> 00:07:35,746</t>
  </si>
  <si>
    <t xml:space="preserve"> 00:08:21,987</t>
  </si>
  <si>
    <t xml:space="preserve"> 00:08:22,187</t>
  </si>
  <si>
    <t xml:space="preserve"> 00:08:31,438</t>
  </si>
  <si>
    <t xml:space="preserve"> 00:08:36,454</t>
  </si>
  <si>
    <t xml:space="preserve"> 00:08:39,665</t>
  </si>
  <si>
    <t xml:space="preserve"> 00:08:40,558</t>
  </si>
  <si>
    <t xml:space="preserve"> 00:08:40,813</t>
  </si>
  <si>
    <t xml:space="preserve"> 00:08:55,212</t>
  </si>
  <si>
    <t xml:space="preserve"> 00:08:55,382</t>
  </si>
  <si>
    <t xml:space="preserve"> 00:09:11,874</t>
  </si>
  <si>
    <t xml:space="preserve"> 00:09:12,974</t>
  </si>
  <si>
    <t xml:space="preserve"> 00:09:17,057</t>
  </si>
  <si>
    <t xml:space="preserve"> 00:10:06,387</t>
  </si>
  <si>
    <t xml:space="preserve"> 00:10:06,553</t>
  </si>
  <si>
    <t xml:space="preserve"> 00:10:09,957</t>
  </si>
  <si>
    <t xml:space="preserve"> 00:10:10,128</t>
  </si>
  <si>
    <t xml:space="preserve"> 00:10:14,931</t>
  </si>
  <si>
    <t xml:space="preserve"> 00:10:19,708</t>
  </si>
  <si>
    <t xml:space="preserve"> 00:10:20,528</t>
  </si>
  <si>
    <t xml:space="preserve"> 00:10:22,988</t>
  </si>
  <si>
    <t xml:space="preserve"> 00:10:23,324</t>
  </si>
  <si>
    <t xml:space="preserve"> 00:10:26,318</t>
  </si>
  <si>
    <t xml:space="preserve"> 00:10:28,854</t>
  </si>
  <si>
    <t xml:space="preserve"> 00:10:31,803</t>
  </si>
  <si>
    <t xml:space="preserve"> 00:10:34,293</t>
  </si>
  <si>
    <t xml:space="preserve"> 00:10:34,464</t>
  </si>
  <si>
    <t xml:space="preserve"> 00:10:36,103</t>
  </si>
  <si>
    <t xml:space="preserve"> 00:10:42,860</t>
  </si>
  <si>
    <t xml:space="preserve"> 00:10:47,466</t>
  </si>
  <si>
    <t xml:space="preserve"> 00:10:47,639</t>
  </si>
  <si>
    <t xml:space="preserve"> 00:10:48,476</t>
  </si>
  <si>
    <t xml:space="preserve"> 00:10:53,256</t>
  </si>
  <si>
    <t xml:space="preserve"> 00:10:53,426</t>
  </si>
  <si>
    <t xml:space="preserve"> 00:11:44,444</t>
  </si>
  <si>
    <t xml:space="preserve"> 00:11:45,788</t>
  </si>
  <si>
    <t xml:space="preserve"> 00:11:45,991</t>
  </si>
  <si>
    <t xml:space="preserve"> 00:11:50,458</t>
  </si>
  <si>
    <t xml:space="preserve"> 00:11:50,702</t>
  </si>
  <si>
    <t xml:space="preserve"> 00:11:56,538</t>
  </si>
  <si>
    <t xml:space="preserve"> 00:11:56,723</t>
  </si>
  <si>
    <t xml:space="preserve"> 00:11:57,414</t>
  </si>
  <si>
    <t xml:space="preserve"> 00:11:58,156</t>
  </si>
  <si>
    <t xml:space="preserve"> 00:12:03,500</t>
  </si>
  <si>
    <t xml:space="preserve"> 00:12:04,572</t>
  </si>
  <si>
    <t xml:space="preserve"> 00:12:04,764</t>
  </si>
  <si>
    <t xml:space="preserve"> 00:12:07,522</t>
  </si>
  <si>
    <t xml:space="preserve"> 00:12:09,348</t>
  </si>
  <si>
    <t xml:space="preserve"> 00:12:09,556</t>
  </si>
  <si>
    <t xml:space="preserve"> 00:12:11,781</t>
  </si>
  <si>
    <t xml:space="preserve"> 00:12:17,270</t>
  </si>
  <si>
    <t xml:space="preserve"> 00:12:17,967</t>
  </si>
  <si>
    <t xml:space="preserve"> 00:12:21,124</t>
  </si>
  <si>
    <t xml:space="preserve"> 00:12:22,202</t>
  </si>
  <si>
    <t xml:space="preserve"> 00:12:29,109</t>
  </si>
  <si>
    <t xml:space="preserve"> 00:12:29,514</t>
  </si>
  <si>
    <t xml:space="preserve"> 00:12:33,442</t>
  </si>
  <si>
    <t xml:space="preserve"> 00:12:36,231</t>
  </si>
  <si>
    <t xml:space="preserve"> 00:13:24,465</t>
  </si>
  <si>
    <t xml:space="preserve"> 00:13:25,857</t>
  </si>
  <si>
    <t xml:space="preserve"> 00:13:26,043</t>
  </si>
  <si>
    <t xml:space="preserve"> 00:13:28,980</t>
  </si>
  <si>
    <t xml:space="preserve"> 00:13:30,926</t>
  </si>
  <si>
    <t xml:space="preserve"> 00:13:38,084</t>
  </si>
  <si>
    <t xml:space="preserve"> 00:13:40,962</t>
  </si>
  <si>
    <t xml:space="preserve"> 00:13:42,666</t>
  </si>
  <si>
    <t xml:space="preserve"> 00:13:44,893</t>
  </si>
  <si>
    <t xml:space="preserve"> 00:13:49,985</t>
  </si>
  <si>
    <t xml:space="preserve"> 00:13:50,936</t>
  </si>
  <si>
    <t xml:space="preserve"> 00:13:56,115</t>
  </si>
  <si>
    <t xml:space="preserve"> 00:13:57,371</t>
  </si>
  <si>
    <t xml:space="preserve"> 00:13:57,568</t>
  </si>
  <si>
    <t xml:space="preserve"> 00:14:00,152</t>
  </si>
  <si>
    <t xml:space="preserve"> 00:14:00,583</t>
  </si>
  <si>
    <t xml:space="preserve"> 00:14:01,454</t>
  </si>
  <si>
    <t>O MAKIKOMI</t>
  </si>
  <si>
    <t xml:space="preserve"> 00:14:02,622</t>
  </si>
  <si>
    <t xml:space="preserve"> 00:14:02,807</t>
  </si>
  <si>
    <t xml:space="preserve"> 00:15:14,891</t>
  </si>
  <si>
    <t xml:space="preserve"> 00:00:01,606</t>
  </si>
  <si>
    <t xml:space="preserve"> 00:00:13,702</t>
  </si>
  <si>
    <t xml:space="preserve"> 00:00:13,042</t>
  </si>
  <si>
    <t xml:space="preserve"> 00:00:15,428</t>
  </si>
  <si>
    <t xml:space="preserve"> 00:00:18,835</t>
  </si>
  <si>
    <t xml:space="preserve"> 00:00:20,257</t>
  </si>
  <si>
    <t xml:space="preserve"> 00:00:20,445</t>
  </si>
  <si>
    <t xml:space="preserve"> 00:00:27,762</t>
  </si>
  <si>
    <t xml:space="preserve"> 00:00:33,751</t>
  </si>
  <si>
    <t xml:space="preserve"> 00:00:42,240</t>
  </si>
  <si>
    <t xml:space="preserve"> 00:00:44,184</t>
  </si>
  <si>
    <t xml:space="preserve"> 00:00:47,428</t>
  </si>
  <si>
    <t xml:space="preserve"> 00:00:47,584</t>
  </si>
  <si>
    <t xml:space="preserve"> 00:00:50,848</t>
  </si>
  <si>
    <t xml:space="preserve"> 00:00:56,837</t>
  </si>
  <si>
    <t xml:space="preserve"> 00:00:57,024</t>
  </si>
  <si>
    <t xml:space="preserve"> 00:00:59,279</t>
  </si>
  <si>
    <t xml:space="preserve"> 00:01:40,413</t>
  </si>
  <si>
    <t xml:space="preserve"> 00:01:44,007</t>
  </si>
  <si>
    <t xml:space="preserve"> 00:01:49,004</t>
  </si>
  <si>
    <t xml:space="preserve"> 00:01:50,847</t>
  </si>
  <si>
    <t xml:space="preserve"> 00:01:51,046</t>
  </si>
  <si>
    <t xml:space="preserve"> 00:01:54,565</t>
  </si>
  <si>
    <t xml:space="preserve"> 00:01:54,731</t>
  </si>
  <si>
    <t xml:space="preserve"> 00:02:00,612</t>
  </si>
  <si>
    <t xml:space="preserve"> 00:02:01,012</t>
  </si>
  <si>
    <t xml:space="preserve"> 00:02:02,720</t>
  </si>
  <si>
    <t xml:space="preserve"> 00:02:06,455</t>
  </si>
  <si>
    <t xml:space="preserve"> 00:02:06,660</t>
  </si>
  <si>
    <t xml:space="preserve"> 00:02:06,945</t>
  </si>
  <si>
    <t xml:space="preserve"> 00:02:11,875</t>
  </si>
  <si>
    <t xml:space="preserve"> 00:02:12,061</t>
  </si>
  <si>
    <t xml:space="preserve"> 00:02:24,338</t>
  </si>
  <si>
    <t xml:space="preserve"> 00:02:24,495</t>
  </si>
  <si>
    <t xml:space="preserve"> 00:02:25,362</t>
  </si>
  <si>
    <t xml:space="preserve"> 00:02:27,729</t>
  </si>
  <si>
    <t xml:space="preserve"> 00:02:31,822</t>
  </si>
  <si>
    <t xml:space="preserve"> 00:02:33,057</t>
  </si>
  <si>
    <t xml:space="preserve"> 00:02:33,272</t>
  </si>
  <si>
    <t xml:space="preserve"> 00:02:37,331</t>
  </si>
  <si>
    <t xml:space="preserve"> 00:02:37,531</t>
  </si>
  <si>
    <t xml:space="preserve"> 00:03:22,118</t>
  </si>
  <si>
    <t xml:space="preserve"> 00:03:22,286</t>
  </si>
  <si>
    <t xml:space="preserve"> 00:03:25,655</t>
  </si>
  <si>
    <t xml:space="preserve"> 00:03:25,835</t>
  </si>
  <si>
    <t xml:space="preserve"> 00:03:27,876</t>
  </si>
  <si>
    <t xml:space="preserve"> 00:03:28,135</t>
  </si>
  <si>
    <t xml:space="preserve"> 00:03:28,819</t>
  </si>
  <si>
    <t xml:space="preserve"> 00:03:30,610</t>
  </si>
  <si>
    <t xml:space="preserve"> 00:03:30,807</t>
  </si>
  <si>
    <t xml:space="preserve"> 00:03:37,531</t>
  </si>
  <si>
    <t xml:space="preserve"> 00:03:37,699</t>
  </si>
  <si>
    <t xml:space="preserve"> 00:03:38,056</t>
  </si>
  <si>
    <t xml:space="preserve"> 00:03:39,164</t>
  </si>
  <si>
    <t xml:space="preserve"> 00:03:40,503</t>
  </si>
  <si>
    <t xml:space="preserve"> 00:03:40,693</t>
  </si>
  <si>
    <t xml:space="preserve"> 00:03:43,395</t>
  </si>
  <si>
    <t>Wide Step Lateral Movement</t>
  </si>
  <si>
    <t xml:space="preserve"> 00:00:04,700</t>
  </si>
  <si>
    <t xml:space="preserve"> 00:00:08,437</t>
  </si>
  <si>
    <t xml:space="preserve"> 00:00:11,360</t>
  </si>
  <si>
    <t xml:space="preserve"> 00:00:13,211</t>
  </si>
  <si>
    <t xml:space="preserve"> 00:00:13,403</t>
  </si>
  <si>
    <t xml:space="preserve"> 00:00:16,770</t>
  </si>
  <si>
    <t xml:space="preserve"> 00:00:16,943</t>
  </si>
  <si>
    <t xml:space="preserve"> 00:00:20,187</t>
  </si>
  <si>
    <t xml:space="preserve"> 00:00:20,376</t>
  </si>
  <si>
    <t xml:space="preserve"> 00:00:22,452</t>
  </si>
  <si>
    <t xml:space="preserve"> 00:00:22,839</t>
  </si>
  <si>
    <t xml:space="preserve"> 00:00:25,810</t>
  </si>
  <si>
    <t xml:space="preserve"> 00:00:29,900</t>
  </si>
  <si>
    <t xml:space="preserve"> 00:00:30,103</t>
  </si>
  <si>
    <t xml:space="preserve"> 00:00:35,190</t>
  </si>
  <si>
    <t xml:space="preserve"> 00:00:38,172</t>
  </si>
  <si>
    <t xml:space="preserve"> 00:00:40,573</t>
  </si>
  <si>
    <t xml:space="preserve"> 00:00:42,413</t>
  </si>
  <si>
    <t xml:space="preserve"> 00:00:42,593</t>
  </si>
  <si>
    <t xml:space="preserve"> 00:00:48,607</t>
  </si>
  <si>
    <t xml:space="preserve"> 00:00:48,782</t>
  </si>
  <si>
    <t xml:space="preserve"> 00:00:56,257</t>
  </si>
  <si>
    <t xml:space="preserve"> 00:00:56,442</t>
  </si>
  <si>
    <t xml:space="preserve"> 00:01:45,464</t>
  </si>
  <si>
    <t xml:space="preserve"> 00:01:47,094</t>
  </si>
  <si>
    <t xml:space="preserve"> 00:01:47,273</t>
  </si>
  <si>
    <t xml:space="preserve"> 00:01:50,173</t>
  </si>
  <si>
    <t xml:space="preserve"> 00:01:50,369</t>
  </si>
  <si>
    <t xml:space="preserve"> 00:01:55,220</t>
  </si>
  <si>
    <t xml:space="preserve"> 00:01:55,413</t>
  </si>
  <si>
    <t xml:space="preserve"> 00:02:01,605</t>
  </si>
  <si>
    <t xml:space="preserve"> 00:02:01,822</t>
  </si>
  <si>
    <t xml:space="preserve"> 00:02:10,374</t>
  </si>
  <si>
    <t xml:space="preserve"> 00:02:10,590</t>
  </si>
  <si>
    <t xml:space="preserve"> 00:02:13,052</t>
  </si>
  <si>
    <t xml:space="preserve"> 00:02:13,223</t>
  </si>
  <si>
    <t xml:space="preserve"> 00:02:16,791</t>
  </si>
  <si>
    <t xml:space="preserve"> 00:02:17,090</t>
  </si>
  <si>
    <t xml:space="preserve"> 00:02:17,280</t>
  </si>
  <si>
    <t xml:space="preserve"> 00:02:21,588</t>
  </si>
  <si>
    <t xml:space="preserve"> 00:02:29,966</t>
  </si>
  <si>
    <t xml:space="preserve"> 00:02:30,147</t>
  </si>
  <si>
    <t xml:space="preserve"> 00:02:35,897</t>
  </si>
  <si>
    <t xml:space="preserve"> 00:02:36,060</t>
  </si>
  <si>
    <t xml:space="preserve"> 00:02:37,590</t>
  </si>
  <si>
    <t xml:space="preserve"> 00:03:21,026</t>
  </si>
  <si>
    <t xml:space="preserve"> 00:03:22,941</t>
  </si>
  <si>
    <t xml:space="preserve"> 00:03:23,129</t>
  </si>
  <si>
    <t xml:space="preserve"> 00:03:29,102</t>
  </si>
  <si>
    <t xml:space="preserve"> 00:03:29,404</t>
  </si>
  <si>
    <t xml:space="preserve"> 00:03:37,334</t>
  </si>
  <si>
    <t xml:space="preserve"> 00:03:37,513</t>
  </si>
  <si>
    <t xml:space="preserve"> 00:03:41,284</t>
  </si>
  <si>
    <t xml:space="preserve"> 00:03:41,477</t>
  </si>
  <si>
    <t xml:space="preserve"> 00:03:44,266</t>
  </si>
  <si>
    <t xml:space="preserve"> 00:03:45,101</t>
  </si>
  <si>
    <t>OGOSHI</t>
  </si>
  <si>
    <t xml:space="preserve"> 00:03:45,913</t>
  </si>
  <si>
    <t xml:space="preserve"> 00:03:47,014</t>
  </si>
  <si>
    <t>MAGOMEDOV</t>
  </si>
  <si>
    <t xml:space="preserve"> 00:00:02,311</t>
  </si>
  <si>
    <t xml:space="preserve"> 00:00:05,511</t>
  </si>
  <si>
    <t xml:space="preserve"> 00:00:05,682</t>
  </si>
  <si>
    <t xml:space="preserve"> 00:00:11,930</t>
  </si>
  <si>
    <t xml:space="preserve"> 00:00:13,474</t>
  </si>
  <si>
    <t xml:space="preserve"> 00:00:15,327</t>
  </si>
  <si>
    <t xml:space="preserve"> 00:00:16,337</t>
  </si>
  <si>
    <t xml:space="preserve"> 00:00:19,633</t>
  </si>
  <si>
    <t xml:space="preserve"> 00:00:19,814</t>
  </si>
  <si>
    <t xml:space="preserve"> 00:00:24,628</t>
  </si>
  <si>
    <t xml:space="preserve"> 00:00:24,844</t>
  </si>
  <si>
    <t xml:space="preserve"> 00:00:36,839</t>
  </si>
  <si>
    <t xml:space="preserve"> 00:00:39,671</t>
  </si>
  <si>
    <t>TANI OTOSHI</t>
  </si>
  <si>
    <t xml:space="preserve"> 00:00:40,399</t>
  </si>
  <si>
    <t>BURTON</t>
  </si>
  <si>
    <t xml:space="preserve"> 00:00:12,637</t>
  </si>
  <si>
    <t xml:space="preserve"> 00:00:14,862</t>
  </si>
  <si>
    <t xml:space="preserve"> 00:00:21,070</t>
  </si>
  <si>
    <t xml:space="preserve"> 00:00:21,253</t>
  </si>
  <si>
    <t xml:space="preserve"> 00:00:36,729</t>
  </si>
  <si>
    <t xml:space="preserve"> 00:00:36,887</t>
  </si>
  <si>
    <t xml:space="preserve"> 00:00:43,049</t>
  </si>
  <si>
    <t xml:space="preserve"> 00:00:44,757</t>
  </si>
  <si>
    <t xml:space="preserve"> 00:00:46,093</t>
  </si>
  <si>
    <t xml:space="preserve"> 00:00:46,265</t>
  </si>
  <si>
    <t xml:space="preserve"> 00:00:51,118</t>
  </si>
  <si>
    <t xml:space="preserve"> 00:00:51,343</t>
  </si>
  <si>
    <t xml:space="preserve"> 00:00:54,867</t>
  </si>
  <si>
    <t xml:space="preserve"> 00:00:55,098</t>
  </si>
  <si>
    <t xml:space="preserve"> 00:00:57,176</t>
  </si>
  <si>
    <t xml:space="preserve"> 00:01:44,387</t>
  </si>
  <si>
    <t xml:space="preserve"> 00:01:44,606</t>
  </si>
  <si>
    <t xml:space="preserve"> 00:01:51,298</t>
  </si>
  <si>
    <t xml:space="preserve"> 00:01:51,498</t>
  </si>
  <si>
    <t xml:space="preserve"> 00:01:58,157</t>
  </si>
  <si>
    <t xml:space="preserve"> 00:01:58,486</t>
  </si>
  <si>
    <t xml:space="preserve"> 00:02:00,502</t>
  </si>
  <si>
    <t xml:space="preserve"> 00:02:00,720</t>
  </si>
  <si>
    <t xml:space="preserve"> 00:02:06,510</t>
  </si>
  <si>
    <t xml:space="preserve"> 00:02:22,350</t>
  </si>
  <si>
    <t xml:space="preserve"> 00:02:24,998</t>
  </si>
  <si>
    <t xml:space="preserve"> 00:02:25,186</t>
  </si>
  <si>
    <t xml:space="preserve"> 00:02:26,809</t>
  </si>
  <si>
    <t xml:space="preserve"> 00:02:30,484</t>
  </si>
  <si>
    <t xml:space="preserve"> 00:02:30,668</t>
  </si>
  <si>
    <t xml:space="preserve"> 00:03:21,280</t>
  </si>
  <si>
    <t xml:space="preserve"> 00:03:34,241</t>
  </si>
  <si>
    <t xml:space="preserve"> 00:03:35,344</t>
  </si>
  <si>
    <t xml:space="preserve"> 00:03:39,631</t>
  </si>
  <si>
    <t xml:space="preserve"> 00:03:49,521</t>
  </si>
  <si>
    <t xml:space="preserve"> 00:03:55,977</t>
  </si>
  <si>
    <t xml:space="preserve"> 00:03:57,753</t>
  </si>
  <si>
    <t xml:space="preserve"> 00:03:58,713</t>
  </si>
  <si>
    <t xml:space="preserve"> 00:04:09,052</t>
  </si>
  <si>
    <t xml:space="preserve"> 00:04:14,462</t>
  </si>
  <si>
    <t xml:space="preserve"> 00:04:15,464</t>
  </si>
  <si>
    <t xml:space="preserve"> 00:05:03,388</t>
  </si>
  <si>
    <t xml:space="preserve"> 00:05:06,020</t>
  </si>
  <si>
    <t xml:space="preserve"> 00:05:15,427</t>
  </si>
  <si>
    <t xml:space="preserve"> 00:05:22,475</t>
  </si>
  <si>
    <t xml:space="preserve"> 00:05:27,006</t>
  </si>
  <si>
    <t xml:space="preserve"> 00:05:28,255</t>
  </si>
  <si>
    <t xml:space="preserve"> 00:05:29,388</t>
  </si>
  <si>
    <t xml:space="preserve"> 00:05:34,136</t>
  </si>
  <si>
    <t xml:space="preserve"> 00:05:39,231</t>
  </si>
  <si>
    <t xml:space="preserve"> 00:05:46,304</t>
  </si>
  <si>
    <t xml:space="preserve"> 00:05:46,806</t>
  </si>
  <si>
    <t xml:space="preserve"> 00:05:48,159</t>
  </si>
  <si>
    <t>HARAI GOSHI GAESHI</t>
  </si>
  <si>
    <t xml:space="preserve"> 00:05:48,988</t>
  </si>
  <si>
    <t xml:space="preserve"> 00:05:49,267</t>
  </si>
  <si>
    <t xml:space="preserve"> 00:06:42,899</t>
  </si>
  <si>
    <t xml:space="preserve"> 00:06:43,132</t>
  </si>
  <si>
    <t xml:space="preserve"> 00:06:48,806</t>
  </si>
  <si>
    <t xml:space="preserve"> 00:06:52,405</t>
  </si>
  <si>
    <t xml:space="preserve"> 00:06:56,984</t>
  </si>
  <si>
    <t xml:space="preserve"> 00:06:58,455</t>
  </si>
  <si>
    <t xml:space="preserve"> 00:07:00,310</t>
  </si>
  <si>
    <t xml:space="preserve"> 00:07:00,512</t>
  </si>
  <si>
    <t xml:space="preserve"> 00:07:37,828</t>
  </si>
  <si>
    <t xml:space="preserve"> 00:08:24,901</t>
  </si>
  <si>
    <t xml:space="preserve"> 00:08:29,494</t>
  </si>
  <si>
    <t xml:space="preserve"> 00:08:31,818</t>
  </si>
  <si>
    <t xml:space="preserve"> 00:08:36,437</t>
  </si>
  <si>
    <t xml:space="preserve"> 00:08:39,896</t>
  </si>
  <si>
    <t xml:space="preserve"> 00:08:41,951</t>
  </si>
  <si>
    <t xml:space="preserve"> 00:08:42,563</t>
  </si>
  <si>
    <t xml:space="preserve"> 00:08:46,240</t>
  </si>
  <si>
    <t xml:space="preserve"> 00:08:50,899</t>
  </si>
  <si>
    <t xml:space="preserve"> 00:08:51,089</t>
  </si>
  <si>
    <t xml:space="preserve"> 00:08:54,555</t>
  </si>
  <si>
    <t xml:space="preserve"> 00:08:55,073</t>
  </si>
  <si>
    <t xml:space="preserve"> 00:08:57,237</t>
  </si>
  <si>
    <t xml:space="preserve"> 00:08:57,432</t>
  </si>
  <si>
    <t xml:space="preserve"> 00:09:17,780</t>
  </si>
  <si>
    <t xml:space="preserve"> 00:09:17,952</t>
  </si>
  <si>
    <t xml:space="preserve"> 00:10:05,548</t>
  </si>
  <si>
    <t xml:space="preserve"> 00:10:08,667</t>
  </si>
  <si>
    <t xml:space="preserve"> 00:10:11,685</t>
  </si>
  <si>
    <t xml:space="preserve"> 00:10:11,903</t>
  </si>
  <si>
    <t xml:space="preserve"> 00:10:17,794</t>
  </si>
  <si>
    <t xml:space="preserve"> 00:10:19,290</t>
  </si>
  <si>
    <t xml:space="preserve"> 00:10:21,961</t>
  </si>
  <si>
    <t xml:space="preserve"> 00:10:23,539</t>
  </si>
  <si>
    <t xml:space="preserve"> 00:10:25,234</t>
  </si>
  <si>
    <t xml:space="preserve"> 00:10:50,367</t>
  </si>
  <si>
    <t xml:space="preserve"> 00:10:55,137</t>
  </si>
  <si>
    <t xml:space="preserve"> 00:10:55,286</t>
  </si>
  <si>
    <t xml:space="preserve"> 00:10:57,672</t>
  </si>
  <si>
    <t xml:space="preserve"> 00:11:44,401</t>
  </si>
  <si>
    <t xml:space="preserve"> 00:11:44,591</t>
  </si>
  <si>
    <t xml:space="preserve"> 00:11:45,125</t>
  </si>
  <si>
    <t>CIANO</t>
  </si>
  <si>
    <t>STIKLAURI</t>
  </si>
  <si>
    <t xml:space="preserve"> 00:00:03,037</t>
  </si>
  <si>
    <t xml:space="preserve"> 00:00:05,098</t>
  </si>
  <si>
    <t xml:space="preserve"> 00:00:10,711</t>
  </si>
  <si>
    <t xml:space="preserve"> 00:00:10,863</t>
  </si>
  <si>
    <t xml:space="preserve"> 00:00:13,109</t>
  </si>
  <si>
    <t xml:space="preserve"> 00:00:14,618</t>
  </si>
  <si>
    <t xml:space="preserve"> 00:00:22,197</t>
  </si>
  <si>
    <t xml:space="preserve"> 00:00:22,402</t>
  </si>
  <si>
    <t xml:space="preserve"> 00:00:39,799</t>
  </si>
  <si>
    <t xml:space="preserve"> 00:00:46,225</t>
  </si>
  <si>
    <t xml:space="preserve"> 00:00:48,045</t>
  </si>
  <si>
    <t xml:space="preserve"> 00:00:50,194</t>
  </si>
  <si>
    <t xml:space="preserve"> 00:00:50,371</t>
  </si>
  <si>
    <t xml:space="preserve"> 00:00:55,827</t>
  </si>
  <si>
    <t xml:space="preserve"> 00:00:55,963</t>
  </si>
  <si>
    <t xml:space="preserve"> 00:00:58,585</t>
  </si>
  <si>
    <t xml:space="preserve"> 00:00:58,725</t>
  </si>
  <si>
    <t xml:space="preserve"> 00:01:42,336</t>
  </si>
  <si>
    <t xml:space="preserve"> 00:01:47,014</t>
  </si>
  <si>
    <t xml:space="preserve"> 00:01:54,435</t>
  </si>
  <si>
    <t xml:space="preserve"> 00:01:56,823</t>
  </si>
  <si>
    <t xml:space="preserve"> 00:01:59,007</t>
  </si>
  <si>
    <t xml:space="preserve"> 00:02:00,961</t>
  </si>
  <si>
    <t xml:space="preserve"> 00:02:03,211</t>
  </si>
  <si>
    <t xml:space="preserve"> 00:02:08,821</t>
  </si>
  <si>
    <t>VASYLENKO</t>
  </si>
  <si>
    <t xml:space="preserve"> 00:00:01,356</t>
  </si>
  <si>
    <t xml:space="preserve"> 00:00:03,218</t>
  </si>
  <si>
    <t xml:space="preserve"> 00:00:07,056</t>
  </si>
  <si>
    <t xml:space="preserve"> 00:00:07,210</t>
  </si>
  <si>
    <t xml:space="preserve"> 00:00:12,015</t>
  </si>
  <si>
    <t xml:space="preserve"> 00:00:12,174</t>
  </si>
  <si>
    <t xml:space="preserve"> 00:00:14,216</t>
  </si>
  <si>
    <t xml:space="preserve"> 00:00:18,495</t>
  </si>
  <si>
    <t xml:space="preserve"> 00:00:37,677</t>
  </si>
  <si>
    <t xml:space="preserve"> 00:00:37,853</t>
  </si>
  <si>
    <t xml:space="preserve"> 00:00:39,552</t>
  </si>
  <si>
    <t xml:space="preserve"> 00:00:41,269</t>
  </si>
  <si>
    <t xml:space="preserve"> 00:00:41,484</t>
  </si>
  <si>
    <t xml:space="preserve"> 00:00:45,495</t>
  </si>
  <si>
    <t xml:space="preserve"> 00:00:45,670</t>
  </si>
  <si>
    <t xml:space="preserve"> 00:00:48,984</t>
  </si>
  <si>
    <t xml:space="preserve"> 00:00:49,140</t>
  </si>
  <si>
    <t xml:space="preserve"> 00:00:53,515</t>
  </si>
  <si>
    <t xml:space="preserve"> 00:00:53,671</t>
  </si>
  <si>
    <t xml:space="preserve"> 00:00:58,162</t>
  </si>
  <si>
    <t xml:space="preserve"> 00:00:58,362</t>
  </si>
  <si>
    <t xml:space="preserve"> 00:01:41,351</t>
  </si>
  <si>
    <t xml:space="preserve"> 00:01:41,496</t>
  </si>
  <si>
    <t xml:space="preserve"> 00:01:47,667</t>
  </si>
  <si>
    <t xml:space="preserve"> 00:02:02,624</t>
  </si>
  <si>
    <t xml:space="preserve"> 00:02:02,793</t>
  </si>
  <si>
    <t xml:space="preserve"> 00:02:10,447</t>
  </si>
  <si>
    <t xml:space="preserve"> 00:02:10,624</t>
  </si>
  <si>
    <t xml:space="preserve"> 00:02:13,673</t>
  </si>
  <si>
    <t xml:space="preserve"> 00:02:13,848</t>
  </si>
  <si>
    <t xml:space="preserve"> 00:02:16,327</t>
  </si>
  <si>
    <t xml:space="preserve"> 00:02:16,497</t>
  </si>
  <si>
    <t xml:space="preserve"> 00:02:20,742</t>
  </si>
  <si>
    <t xml:space="preserve"> 00:02:20,914</t>
  </si>
  <si>
    <t xml:space="preserve"> 00:02:24,207</t>
  </si>
  <si>
    <t xml:space="preserve"> 00:02:28,607</t>
  </si>
  <si>
    <t xml:space="preserve"> 00:02:30,950</t>
  </si>
  <si>
    <t xml:space="preserve"> 00:02:31,137</t>
  </si>
  <si>
    <t xml:space="preserve"> 00:03:21,278</t>
  </si>
  <si>
    <t xml:space="preserve"> 00:03:21,452</t>
  </si>
  <si>
    <t xml:space="preserve"> 00:03:22,840</t>
  </si>
  <si>
    <t xml:space="preserve"> 00:03:27,884</t>
  </si>
  <si>
    <t xml:space="preserve"> 00:03:31,746</t>
  </si>
  <si>
    <t xml:space="preserve"> 00:03:31,902</t>
  </si>
  <si>
    <t xml:space="preserve"> 00:03:33,675</t>
  </si>
  <si>
    <t xml:space="preserve"> 00:03:33,846</t>
  </si>
  <si>
    <t xml:space="preserve"> 00:03:36,164</t>
  </si>
  <si>
    <t xml:space="preserve"> 00:03:36,351</t>
  </si>
  <si>
    <t xml:space="preserve"> 00:03:41,097</t>
  </si>
  <si>
    <t xml:space="preserve"> 00:03:41,267</t>
  </si>
  <si>
    <t xml:space="preserve"> 00:03:44,450</t>
  </si>
  <si>
    <t xml:space="preserve"> 00:03:48,767</t>
  </si>
  <si>
    <t xml:space="preserve"> 00:03:48,934</t>
  </si>
  <si>
    <t xml:space="preserve"> 00:03:53,271</t>
  </si>
  <si>
    <t xml:space="preserve"> 00:03:53,459</t>
  </si>
  <si>
    <t xml:space="preserve"> 00:03:56,240</t>
  </si>
  <si>
    <t xml:space="preserve"> 00:03:56,395</t>
  </si>
  <si>
    <t xml:space="preserve"> 00:03:58,362</t>
  </si>
  <si>
    <t xml:space="preserve"> 00:04:00,911</t>
  </si>
  <si>
    <t xml:space="preserve"> 00:04:01,089</t>
  </si>
  <si>
    <t xml:space="preserve"> 00:04:06,249</t>
  </si>
  <si>
    <t xml:space="preserve"> 00:04:06,407</t>
  </si>
  <si>
    <t xml:space="preserve"> 00:04:09,462</t>
  </si>
  <si>
    <t xml:space="preserve"> 00:04:12,523</t>
  </si>
  <si>
    <t xml:space="preserve"> 00:04:16,293</t>
  </si>
  <si>
    <t xml:space="preserve"> 00:04:17,576</t>
  </si>
  <si>
    <t xml:space="preserve"> 00:04:17,746</t>
  </si>
  <si>
    <t xml:space="preserve"> 00:05:02,170</t>
  </si>
  <si>
    <t xml:space="preserve"> 00:05:03,077</t>
  </si>
  <si>
    <t xml:space="preserve"> 00:05:05,742</t>
  </si>
  <si>
    <t xml:space="preserve"> 00:05:05,964</t>
  </si>
  <si>
    <t xml:space="preserve"> 00:05:09,989</t>
  </si>
  <si>
    <t xml:space="preserve"> 00:05:10,158</t>
  </si>
  <si>
    <t xml:space="preserve"> 00:05:12,744</t>
  </si>
  <si>
    <t xml:space="preserve"> 00:05:14,804</t>
  </si>
  <si>
    <t xml:space="preserve"> 00:05:14,971</t>
  </si>
  <si>
    <t xml:space="preserve"> 00:05:19,233</t>
  </si>
  <si>
    <t xml:space="preserve"> 00:05:21,771</t>
  </si>
  <si>
    <t xml:space="preserve"> 00:05:21,937</t>
  </si>
  <si>
    <t xml:space="preserve"> 00:05:27,666</t>
  </si>
  <si>
    <t xml:space="preserve"> 00:05:27,837</t>
  </si>
  <si>
    <t xml:space="preserve"> 00:05:31,599</t>
  </si>
  <si>
    <t xml:space="preserve"> 00:05:31,766</t>
  </si>
  <si>
    <t xml:space="preserve"> 00:05:38,805</t>
  </si>
  <si>
    <t xml:space="preserve"> 00:05:38,973</t>
  </si>
  <si>
    <t xml:space="preserve"> 00:05:41,671</t>
  </si>
  <si>
    <t xml:space="preserve"> 00:05:41,845</t>
  </si>
  <si>
    <t xml:space="preserve"> 00:05:44,765</t>
  </si>
  <si>
    <t xml:space="preserve"> 00:05:47,920</t>
  </si>
  <si>
    <t xml:space="preserve"> 00:05:51,061</t>
  </si>
  <si>
    <t xml:space="preserve"> 00:05:52,191</t>
  </si>
  <si>
    <t xml:space="preserve"> 00:05:54,963</t>
  </si>
  <si>
    <t xml:space="preserve"> 00:05:55,844</t>
  </si>
  <si>
    <t xml:space="preserve"> 00:05:56,141</t>
  </si>
  <si>
    <t xml:space="preserve"> 00:05:58,152</t>
  </si>
  <si>
    <t xml:space="preserve"> 00:05:58,356</t>
  </si>
  <si>
    <t xml:space="preserve"> 00:06:43,675</t>
  </si>
  <si>
    <t xml:space="preserve"> 00:06:43,844</t>
  </si>
  <si>
    <t xml:space="preserve"> 00:08:57,410</t>
  </si>
  <si>
    <t xml:space="preserve"> 00:08:57,609</t>
  </si>
  <si>
    <t xml:space="preserve"> 00:08:58,738</t>
  </si>
  <si>
    <t xml:space="preserve"> 00:09:01,600</t>
  </si>
  <si>
    <t xml:space="preserve"> 00:09:05,203</t>
  </si>
  <si>
    <t xml:space="preserve"> 00:09:06,719</t>
  </si>
  <si>
    <t xml:space="preserve"> 00:09:14,947</t>
  </si>
  <si>
    <t xml:space="preserve"> 00:09:15,129</t>
  </si>
  <si>
    <t xml:space="preserve"> 00:10:00,137</t>
  </si>
  <si>
    <t xml:space="preserve"> 00:10:00,310</t>
  </si>
  <si>
    <t xml:space="preserve"> 00:10:02,764</t>
  </si>
  <si>
    <t xml:space="preserve"> 00:10:05,514</t>
  </si>
  <si>
    <t xml:space="preserve"> 00:10:07,026</t>
  </si>
  <si>
    <t xml:space="preserve"> 00:10:07,202</t>
  </si>
  <si>
    <t xml:space="preserve"> 00:10:08,735</t>
  </si>
  <si>
    <t xml:space="preserve"> 00:10:14,256</t>
  </si>
  <si>
    <t xml:space="preserve"> 00:10:19,219</t>
  </si>
  <si>
    <t xml:space="preserve"> 00:10:20,365</t>
  </si>
  <si>
    <t>KAWAKAMI</t>
  </si>
  <si>
    <t xml:space="preserve"> 00:00:03,849</t>
  </si>
  <si>
    <t xml:space="preserve"> 00:00:08,870</t>
  </si>
  <si>
    <t xml:space="preserve"> 00:00:16,405</t>
  </si>
  <si>
    <t xml:space="preserve"> 00:00:16,592</t>
  </si>
  <si>
    <t xml:space="preserve"> 00:00:17,434</t>
  </si>
  <si>
    <t xml:space="preserve"> 00:00:18,643</t>
  </si>
  <si>
    <t xml:space="preserve"> 00:00:18,822</t>
  </si>
  <si>
    <t xml:space="preserve"> 00:00:26,165</t>
  </si>
  <si>
    <t xml:space="preserve"> 00:00:26,333</t>
  </si>
  <si>
    <t xml:space="preserve"> 00:00:30,544</t>
  </si>
  <si>
    <t xml:space="preserve"> 00:00:45,566</t>
  </si>
  <si>
    <t xml:space="preserve"> 00:00:55,924</t>
  </si>
  <si>
    <t xml:space="preserve"> 00:00:56,102</t>
  </si>
  <si>
    <t xml:space="preserve"> 00:01:45,171</t>
  </si>
  <si>
    <t xml:space="preserve"> 00:01:45,391</t>
  </si>
  <si>
    <t xml:space="preserve"> 00:01:55,729</t>
  </si>
  <si>
    <t xml:space="preserve"> 00:01:58,455</t>
  </si>
  <si>
    <t xml:space="preserve"> 00:02:03,551</t>
  </si>
  <si>
    <t xml:space="preserve"> 00:02:03,792</t>
  </si>
  <si>
    <t xml:space="preserve"> 00:02:05,445</t>
  </si>
  <si>
    <t xml:space="preserve"> 00:02:05,617</t>
  </si>
  <si>
    <t xml:space="preserve"> 00:02:11,145</t>
  </si>
  <si>
    <t xml:space="preserve"> 00:02:11,315</t>
  </si>
  <si>
    <t xml:space="preserve"> 00:02:16,787</t>
  </si>
  <si>
    <t xml:space="preserve"> 00:02:16,995</t>
  </si>
  <si>
    <t xml:space="preserve"> 00:02:22,338</t>
  </si>
  <si>
    <t xml:space="preserve"> 00:02:24,535</t>
  </si>
  <si>
    <t xml:space="preserve"> 00:02:24,798</t>
  </si>
  <si>
    <t xml:space="preserve"> 00:02:32,592</t>
  </si>
  <si>
    <t xml:space="preserve"> 00:02:35,727</t>
  </si>
  <si>
    <t xml:space="preserve"> 00:03:35,752</t>
  </si>
  <si>
    <t xml:space="preserve"> 00:03:35,919</t>
  </si>
  <si>
    <t xml:space="preserve"> 00:03:43,235</t>
  </si>
  <si>
    <t xml:space="preserve"> 00:03:43,408</t>
  </si>
  <si>
    <t xml:space="preserve"> 00:03:46,357</t>
  </si>
  <si>
    <t xml:space="preserve"> 00:03:47,311</t>
  </si>
  <si>
    <t xml:space="preserve"> 00:03:48,261</t>
  </si>
  <si>
    <t xml:space="preserve"> 00:03:48,444</t>
  </si>
  <si>
    <t xml:space="preserve"> 00:03:51,274</t>
  </si>
  <si>
    <t xml:space="preserve"> 00:03:51,442</t>
  </si>
  <si>
    <t xml:space="preserve"> 00:03:53,918</t>
  </si>
  <si>
    <t xml:space="preserve"> 00:03:54,090</t>
  </si>
  <si>
    <t xml:space="preserve"> 00:03:56,798</t>
  </si>
  <si>
    <t xml:space="preserve"> 00:03:56,961</t>
  </si>
  <si>
    <t xml:space="preserve"> 00:04:04,152</t>
  </si>
  <si>
    <t xml:space="preserve"> 00:04:04,326</t>
  </si>
  <si>
    <t xml:space="preserve"> 00:04:11,408</t>
  </si>
  <si>
    <t xml:space="preserve"> 00:04:11,579</t>
  </si>
  <si>
    <t xml:space="preserve"> 00:04:14,122</t>
  </si>
  <si>
    <t xml:space="preserve"> 00:04:14,284</t>
  </si>
  <si>
    <t xml:space="preserve"> 00:04:17,887</t>
  </si>
  <si>
    <t xml:space="preserve"> 00:04:18,071</t>
  </si>
  <si>
    <t xml:space="preserve"> 00:05:01,553</t>
  </si>
  <si>
    <t xml:space="preserve"> 00:05:01,688</t>
  </si>
  <si>
    <t xml:space="preserve"> 00:05:07,562</t>
  </si>
  <si>
    <t xml:space="preserve"> 00:05:07,734</t>
  </si>
  <si>
    <t xml:space="preserve"> 00:05:10,868</t>
  </si>
  <si>
    <t xml:space="preserve"> 00:05:12,057</t>
  </si>
  <si>
    <t xml:space="preserve"> 00:05:13,254</t>
  </si>
  <si>
    <t xml:space="preserve"> 00:05:13,440</t>
  </si>
  <si>
    <t xml:space="preserve"> 00:05:16,609</t>
  </si>
  <si>
    <t xml:space="preserve"> 00:05:16,787</t>
  </si>
  <si>
    <t xml:space="preserve"> 00:05:21,087</t>
  </si>
  <si>
    <t xml:space="preserve"> 00:05:21,280</t>
  </si>
  <si>
    <t xml:space="preserve"> 00:05:25,567</t>
  </si>
  <si>
    <t xml:space="preserve"> 00:05:30,531</t>
  </si>
  <si>
    <t xml:space="preserve"> 00:05:38,165</t>
  </si>
  <si>
    <t xml:space="preserve"> 00:05:51,123</t>
  </si>
  <si>
    <t xml:space="preserve"> 00:05:51,721</t>
  </si>
  <si>
    <t xml:space="preserve"> 00:05:54,729</t>
  </si>
  <si>
    <t>?</t>
  </si>
  <si>
    <t>OVCHINNIKOVS</t>
  </si>
  <si>
    <t xml:space="preserve"> 00:00:06,078</t>
  </si>
  <si>
    <t xml:space="preserve"> 00:00:13,027</t>
  </si>
  <si>
    <t xml:space="preserve"> 00:00:13,199</t>
  </si>
  <si>
    <t xml:space="preserve"> 00:00:18,563</t>
  </si>
  <si>
    <t xml:space="preserve"> 00:00:18,726</t>
  </si>
  <si>
    <t xml:space="preserve"> 00:00:20,941</t>
  </si>
  <si>
    <t xml:space="preserve"> 00:00:21,825</t>
  </si>
  <si>
    <t xml:space="preserve"> 00:00:23,770</t>
  </si>
  <si>
    <t xml:space="preserve"> 00:00:26,511</t>
  </si>
  <si>
    <t xml:space="preserve"> 00:00:26,688</t>
  </si>
  <si>
    <t xml:space="preserve"> 00:00:34,092</t>
  </si>
  <si>
    <t xml:space="preserve"> 00:00:34,266</t>
  </si>
  <si>
    <t xml:space="preserve"> 00:00:37,537</t>
  </si>
  <si>
    <t xml:space="preserve"> 00:00:37,743</t>
  </si>
  <si>
    <t xml:space="preserve"> 00:00:42,409</t>
  </si>
  <si>
    <t xml:space="preserve"> 00:00:42,595</t>
  </si>
  <si>
    <t xml:space="preserve"> 00:00:53,723</t>
  </si>
  <si>
    <t xml:space="preserve"> 00:00:58,366</t>
  </si>
  <si>
    <t xml:space="preserve"> 00:00:58,541</t>
  </si>
  <si>
    <t xml:space="preserve"> 00:01:42,705</t>
  </si>
  <si>
    <t xml:space="preserve"> 00:01:43,903</t>
  </si>
  <si>
    <t xml:space="preserve"> 00:01:47,263</t>
  </si>
  <si>
    <t xml:space="preserve"> 00:01:47,452</t>
  </si>
  <si>
    <t xml:space="preserve"> 00:01:51,913</t>
  </si>
  <si>
    <t xml:space="preserve"> 00:01:52,089</t>
  </si>
  <si>
    <t xml:space="preserve"> 00:01:56,500</t>
  </si>
  <si>
    <t xml:space="preserve"> 00:01:56,659</t>
  </si>
  <si>
    <t xml:space="preserve"> 00:02:04,953</t>
  </si>
  <si>
    <t xml:space="preserve"> 00:02:05,128</t>
  </si>
  <si>
    <t xml:space="preserve"> 00:02:13,384</t>
  </si>
  <si>
    <t xml:space="preserve"> 00:02:13,927</t>
  </si>
  <si>
    <t xml:space="preserve"> 00:02:16,750</t>
  </si>
  <si>
    <t xml:space="preserve"> 00:02:16,956</t>
  </si>
  <si>
    <t xml:space="preserve"> 00:02:21,621</t>
  </si>
  <si>
    <t xml:space="preserve"> 00:02:21,792</t>
  </si>
  <si>
    <t xml:space="preserve"> 00:02:26,225</t>
  </si>
  <si>
    <t xml:space="preserve"> 00:02:34,313</t>
  </si>
  <si>
    <t xml:space="preserve"> 00:02:34,539</t>
  </si>
  <si>
    <t xml:space="preserve"> 00:03:22,425</t>
  </si>
  <si>
    <t xml:space="preserve"> 00:03:22,549</t>
  </si>
  <si>
    <t xml:space="preserve"> 00:03:23,977</t>
  </si>
  <si>
    <t xml:space="preserve"> 00:03:24,169</t>
  </si>
  <si>
    <t xml:space="preserve"> 00:03:43,290</t>
  </si>
  <si>
    <t xml:space="preserve"> 00:03:43,471</t>
  </si>
  <si>
    <t xml:space="preserve"> 00:03:46,300</t>
  </si>
  <si>
    <t xml:space="preserve"> 00:03:53,512</t>
  </si>
  <si>
    <t xml:space="preserve"> 00:03:53,751</t>
  </si>
  <si>
    <t xml:space="preserve"> 00:03:58,116</t>
  </si>
  <si>
    <t xml:space="preserve"> 00:03:58,351</t>
  </si>
  <si>
    <t xml:space="preserve"> 00:04:03,050</t>
  </si>
  <si>
    <t xml:space="preserve"> 00:04:03,266</t>
  </si>
  <si>
    <t xml:space="preserve"> 00:04:07,190</t>
  </si>
  <si>
    <t xml:space="preserve"> 00:04:07,378</t>
  </si>
  <si>
    <t xml:space="preserve"> 00:04:10,877</t>
  </si>
  <si>
    <t xml:space="preserve"> 00:04:13,834</t>
  </si>
  <si>
    <t xml:space="preserve"> 00:05:00,098</t>
  </si>
  <si>
    <t xml:space="preserve"> 00:05:00,269</t>
  </si>
  <si>
    <t xml:space="preserve"> 00:05:04,881</t>
  </si>
  <si>
    <t xml:space="preserve"> 00:05:05,860</t>
  </si>
  <si>
    <t xml:space="preserve"> 00:05:06,031</t>
  </si>
  <si>
    <t xml:space="preserve"> 00:05:10,495</t>
  </si>
  <si>
    <t xml:space="preserve"> 00:05:10,668</t>
  </si>
  <si>
    <t xml:space="preserve"> 00:05:19,620</t>
  </si>
  <si>
    <t xml:space="preserve"> 00:05:19,811</t>
  </si>
  <si>
    <t xml:space="preserve"> 00:05:26,909</t>
  </si>
  <si>
    <t xml:space="preserve"> 00:05:27,075</t>
  </si>
  <si>
    <t xml:space="preserve"> 00:05:30,548</t>
  </si>
  <si>
    <t xml:space="preserve"> 00:05:31,637</t>
  </si>
  <si>
    <t xml:space="preserve"> 00:05:31,804</t>
  </si>
  <si>
    <t xml:space="preserve"> 00:05:59,155</t>
  </si>
  <si>
    <t xml:space="preserve"> 00:05:59,327</t>
  </si>
  <si>
    <t xml:space="preserve"> 00:06:46,751</t>
  </si>
  <si>
    <t xml:space="preserve"> 00:06:46,951</t>
  </si>
  <si>
    <t xml:space="preserve"> 00:06:53,570</t>
  </si>
  <si>
    <t xml:space="preserve"> 00:06:59,082</t>
  </si>
  <si>
    <t xml:space="preserve"> 00:07:02,604</t>
  </si>
  <si>
    <t xml:space="preserve"> 00:07:02,769</t>
  </si>
  <si>
    <t xml:space="preserve"> 00:07:15,358</t>
  </si>
  <si>
    <t xml:space="preserve"> 00:07:15,550</t>
  </si>
  <si>
    <t xml:space="preserve"> 00:07:24,627</t>
  </si>
  <si>
    <t xml:space="preserve"> 00:07:24,826</t>
  </si>
  <si>
    <t xml:space="preserve"> 00:07:30,680</t>
  </si>
  <si>
    <t xml:space="preserve"> 00:07:30,848</t>
  </si>
  <si>
    <t xml:space="preserve"> 00:08:24,818</t>
  </si>
  <si>
    <t xml:space="preserve"> 00:08:25,764</t>
  </si>
  <si>
    <t xml:space="preserve"> 00:08:27,875</t>
  </si>
  <si>
    <t xml:space="preserve"> 00:08:28,044</t>
  </si>
  <si>
    <t xml:space="preserve"> 00:08:34,971</t>
  </si>
  <si>
    <t xml:space="preserve"> 00:08:37,855</t>
  </si>
  <si>
    <t xml:space="preserve"> 00:08:49,766</t>
  </si>
  <si>
    <t xml:space="preserve"> 00:08:50,875</t>
  </si>
  <si>
    <t xml:space="preserve"> 00:08:51,084</t>
  </si>
  <si>
    <t xml:space="preserve"> 00:09:02,277</t>
  </si>
  <si>
    <t xml:space="preserve"> 00:09:02,480</t>
  </si>
  <si>
    <t xml:space="preserve"> 00:09:13,158</t>
  </si>
  <si>
    <t xml:space="preserve"> 00:09:13,302</t>
  </si>
  <si>
    <t xml:space="preserve"> 00:09:15,793</t>
  </si>
  <si>
    <t xml:space="preserve"> 00:10:04,945</t>
  </si>
  <si>
    <t xml:space="preserve"> 00:10:06,024</t>
  </si>
  <si>
    <t xml:space="preserve"> 00:10:06,212</t>
  </si>
  <si>
    <t xml:space="preserve"> 00:10:11,968</t>
  </si>
  <si>
    <t xml:space="preserve"> 00:10:12,156</t>
  </si>
  <si>
    <t xml:space="preserve"> 00:10:15,542</t>
  </si>
  <si>
    <t xml:space="preserve"> 00:10:28,516</t>
  </si>
  <si>
    <t xml:space="preserve"> 00:10:31,003</t>
  </si>
  <si>
    <t xml:space="preserve"> 00:10:49,023</t>
  </si>
  <si>
    <t xml:space="preserve"> 00:10:52,790</t>
  </si>
  <si>
    <t>NAGASHIMA</t>
  </si>
  <si>
    <t xml:space="preserve"> 00:00:12,733</t>
  </si>
  <si>
    <t xml:space="preserve"> 00:00:15,613</t>
  </si>
  <si>
    <t xml:space="preserve"> 00:00:20,453</t>
  </si>
  <si>
    <t xml:space="preserve"> 00:00:36,245</t>
  </si>
  <si>
    <t xml:space="preserve"> 00:00:57,685</t>
  </si>
  <si>
    <t xml:space="preserve"> 00:02:03,422</t>
  </si>
  <si>
    <t xml:space="preserve"> 00:02:04,961</t>
  </si>
  <si>
    <t xml:space="preserve"> 00:02:05,133</t>
  </si>
  <si>
    <t xml:space="preserve"> 00:02:12,049</t>
  </si>
  <si>
    <t xml:space="preserve"> 00:02:12,236</t>
  </si>
  <si>
    <t xml:space="preserve"> 00:02:21,052</t>
  </si>
  <si>
    <t xml:space="preserve"> 00:02:21,231</t>
  </si>
  <si>
    <t xml:space="preserve"> 00:02:30,563</t>
  </si>
  <si>
    <t xml:space="preserve"> 00:02:30,731</t>
  </si>
  <si>
    <t xml:space="preserve"> 00:03:32,521</t>
  </si>
  <si>
    <t xml:space="preserve"> 00:03:32,773</t>
  </si>
  <si>
    <t xml:space="preserve"> 00:03:33,023</t>
  </si>
  <si>
    <t xml:space="preserve"> 00:03:37,624</t>
  </si>
  <si>
    <t xml:space="preserve"> 00:03:37,806</t>
  </si>
  <si>
    <t xml:space="preserve"> 00:03:54,876</t>
  </si>
  <si>
    <t xml:space="preserve"> 00:03:55,031</t>
  </si>
  <si>
    <t xml:space="preserve"> 00:04:02,003</t>
  </si>
  <si>
    <t xml:space="preserve"> 00:04:02,507</t>
  </si>
  <si>
    <t xml:space="preserve"> 00:04:10,348</t>
  </si>
  <si>
    <t xml:space="preserve"> 00:04:10,538</t>
  </si>
  <si>
    <t xml:space="preserve"> 00:04:15,108</t>
  </si>
  <si>
    <t xml:space="preserve"> 00:04:15,251</t>
  </si>
  <si>
    <t xml:space="preserve"> 00:05:14,661</t>
  </si>
  <si>
    <t xml:space="preserve"> 00:05:14,831</t>
  </si>
  <si>
    <t xml:space="preserve"> 00:05:26,367</t>
  </si>
  <si>
    <t xml:space="preserve"> 00:05:27,007</t>
  </si>
  <si>
    <t xml:space="preserve"> 00:05:27,198</t>
  </si>
  <si>
    <t xml:space="preserve"> 00:05:40,504</t>
  </si>
  <si>
    <t xml:space="preserve"> 00:05:40,655</t>
  </si>
  <si>
    <t xml:space="preserve"> 00:05:44,823</t>
  </si>
  <si>
    <t xml:space="preserve"> 00:05:44,996</t>
  </si>
  <si>
    <t xml:space="preserve"> 00:05:50,689</t>
  </si>
  <si>
    <t xml:space="preserve"> 00:05:50,856</t>
  </si>
  <si>
    <t xml:space="preserve"> 00:06:46,542</t>
  </si>
  <si>
    <t xml:space="preserve"> 00:06:56,162</t>
  </si>
  <si>
    <t xml:space="preserve"> 00:07:01,024</t>
  </si>
  <si>
    <t xml:space="preserve"> 00:07:01,196</t>
  </si>
  <si>
    <t xml:space="preserve"> 00:07:07,825</t>
  </si>
  <si>
    <t xml:space="preserve"> 00:07:07,994</t>
  </si>
  <si>
    <t xml:space="preserve"> 00:07:11,637</t>
  </si>
  <si>
    <t xml:space="preserve"> 00:07:11,821</t>
  </si>
  <si>
    <t xml:space="preserve"> 00:07:20,233</t>
  </si>
  <si>
    <t xml:space="preserve"> 00:07:20,412</t>
  </si>
  <si>
    <t xml:space="preserve"> 00:07:34,329</t>
  </si>
  <si>
    <t xml:space="preserve"> 00:07:34,514</t>
  </si>
  <si>
    <t xml:space="preserve"> 00:08:20,851</t>
  </si>
  <si>
    <t xml:space="preserve"> 00:08:25,368</t>
  </si>
  <si>
    <t xml:space="preserve"> 00:08:25,555</t>
  </si>
  <si>
    <t xml:space="preserve"> 00:08:32,928</t>
  </si>
  <si>
    <t xml:space="preserve"> 00:08:33,104</t>
  </si>
  <si>
    <t xml:space="preserve"> 00:08:36,822</t>
  </si>
  <si>
    <t xml:space="preserve"> 00:08:37,002</t>
  </si>
  <si>
    <t xml:space="preserve"> 00:08:39,354</t>
  </si>
  <si>
    <t xml:space="preserve"> 00:08:40,376</t>
  </si>
  <si>
    <t xml:space="preserve"> 00:08:40,565</t>
  </si>
  <si>
    <t xml:space="preserve"> 00:08:53,206</t>
  </si>
  <si>
    <t xml:space="preserve"> 00:08:53,404</t>
  </si>
  <si>
    <t xml:space="preserve"> 00:09:06,978</t>
  </si>
  <si>
    <t xml:space="preserve"> 00:09:09,087</t>
  </si>
  <si>
    <t xml:space="preserve"> 00:09:09,346</t>
  </si>
  <si>
    <t xml:space="preserve"> 00:09:10,717</t>
  </si>
  <si>
    <t xml:space="preserve"> 00:09:10,893</t>
  </si>
  <si>
    <t xml:space="preserve"> 00:09:19,136</t>
  </si>
  <si>
    <t xml:space="preserve"> 00:09:19,314</t>
  </si>
  <si>
    <t xml:space="preserve"> 00:10:32,549</t>
  </si>
  <si>
    <t xml:space="preserve"> 00:10:32,741</t>
  </si>
  <si>
    <t xml:space="preserve"> 00:10:36,189</t>
  </si>
  <si>
    <t xml:space="preserve"> 00:10:36,373</t>
  </si>
  <si>
    <t xml:space="preserve"> 00:10:38,591</t>
  </si>
  <si>
    <t xml:space="preserve"> 00:10:41,293</t>
  </si>
  <si>
    <t xml:space="preserve"> 00:10:41,495</t>
  </si>
  <si>
    <t xml:space="preserve"> 00:10:45,458</t>
  </si>
  <si>
    <t xml:space="preserve"> 00:10:45,631</t>
  </si>
  <si>
    <t xml:space="preserve"> 00:10:53,029</t>
  </si>
  <si>
    <t xml:space="preserve"> 00:10:53,202</t>
  </si>
  <si>
    <t xml:space="preserve"> 00:10:55,271</t>
  </si>
  <si>
    <t xml:space="preserve"> 00:11:40,610</t>
  </si>
  <si>
    <t xml:space="preserve"> 00:11:47,308</t>
  </si>
  <si>
    <t xml:space="preserve"> 00:11:47,500</t>
  </si>
  <si>
    <t xml:space="preserve"> 00:11:53,232</t>
  </si>
  <si>
    <t xml:space="preserve"> 00:11:53,391</t>
  </si>
  <si>
    <t xml:space="preserve"> 00:11:56,541</t>
  </si>
  <si>
    <t xml:space="preserve"> 00:11:56,698</t>
  </si>
  <si>
    <t xml:space="preserve"> 00:12:03,151</t>
  </si>
  <si>
    <t xml:space="preserve"> 00:12:04,421</t>
  </si>
  <si>
    <t xml:space="preserve"> 00:12:16,716</t>
  </si>
  <si>
    <t xml:space="preserve"> 00:12:16,888</t>
  </si>
  <si>
    <t xml:space="preserve"> 00:12:25,649</t>
  </si>
  <si>
    <t xml:space="preserve"> 00:12:25,822</t>
  </si>
  <si>
    <t xml:space="preserve"> 00:12:29,602</t>
  </si>
  <si>
    <t xml:space="preserve"> 00:12:30,423</t>
  </si>
  <si>
    <t xml:space="preserve"> 00:12:37,822</t>
  </si>
  <si>
    <t xml:space="preserve"> 00:13:25,747</t>
  </si>
  <si>
    <t xml:space="preserve"> 00:13:29,942</t>
  </si>
  <si>
    <t xml:space="preserve"> 00:13:30,113</t>
  </si>
  <si>
    <t xml:space="preserve"> 00:13:33,992</t>
  </si>
  <si>
    <t xml:space="preserve"> 00:14:02,178</t>
  </si>
  <si>
    <t xml:space="preserve"> 00:14:04,611</t>
  </si>
  <si>
    <t xml:space="preserve"> 00:14:09,092</t>
  </si>
  <si>
    <t xml:space="preserve"> 00:14:09,273</t>
  </si>
  <si>
    <t xml:space="preserve"> 00:14:13,453</t>
  </si>
  <si>
    <t xml:space="preserve"> 00:15:00,242</t>
  </si>
  <si>
    <t xml:space="preserve"> 00:15:03,118</t>
  </si>
  <si>
    <t xml:space="preserve"> 00:15:06,191</t>
  </si>
  <si>
    <t xml:space="preserve"> 00:15:06,429</t>
  </si>
  <si>
    <t xml:space="preserve"> 00:15:18,032</t>
  </si>
  <si>
    <t xml:space="preserve"> 00:15:19,892</t>
  </si>
  <si>
    <t xml:space="preserve"> 00:15:21,118</t>
  </si>
  <si>
    <t xml:space="preserve"> 00:15:25,642</t>
  </si>
  <si>
    <t xml:space="preserve"> 00:15:26,728</t>
  </si>
  <si>
    <t xml:space="preserve"> 00:15:26,909</t>
  </si>
  <si>
    <t xml:space="preserve"> 00:15:32,751</t>
  </si>
  <si>
    <t xml:space="preserve"> 00:15:35,915</t>
  </si>
  <si>
    <t xml:space="preserve"> 00:15:36,781</t>
  </si>
  <si>
    <t xml:space="preserve"> 00:15:45,832</t>
  </si>
  <si>
    <t xml:space="preserve"> 00:15:46,019</t>
  </si>
  <si>
    <t xml:space="preserve"> 00:15:51,282</t>
  </si>
  <si>
    <t xml:space="preserve"> 00:15:51,449</t>
  </si>
  <si>
    <t xml:space="preserve"> 00:15:58,465</t>
  </si>
  <si>
    <t xml:space="preserve"> 00:15:58,640</t>
  </si>
  <si>
    <t xml:space="preserve"> 00:16:45,252</t>
  </si>
  <si>
    <t xml:space="preserve"> 00:16:51,013</t>
  </si>
  <si>
    <t xml:space="preserve"> 00:16:51,197</t>
  </si>
  <si>
    <t xml:space="preserve"> 00:16:59,245</t>
  </si>
  <si>
    <t xml:space="preserve"> 00:16:59,434</t>
  </si>
  <si>
    <t xml:space="preserve"> 00:17:10,839</t>
  </si>
  <si>
    <t xml:space="preserve"> 00:17:10,999</t>
  </si>
  <si>
    <t xml:space="preserve"> 00:17:13,034</t>
  </si>
  <si>
    <t xml:space="preserve"> 00:17:16,204</t>
  </si>
  <si>
    <t xml:space="preserve"> 00:17:17,244</t>
  </si>
  <si>
    <t xml:space="preserve"> 00:17:17,428</t>
  </si>
  <si>
    <t xml:space="preserve"> 00:17:20,021</t>
  </si>
  <si>
    <t xml:space="preserve"> 00:17:20,202</t>
  </si>
  <si>
    <t xml:space="preserve"> 00:17:25,319</t>
  </si>
  <si>
    <t xml:space="preserve"> 00:17:25,511</t>
  </si>
  <si>
    <t xml:space="preserve"> 00:17:28,123</t>
  </si>
  <si>
    <t xml:space="preserve"> 00:17:31,817</t>
  </si>
  <si>
    <t xml:space="preserve"> 00:17:39,898</t>
  </si>
  <si>
    <t xml:space="preserve"> 00:18:24,935</t>
  </si>
  <si>
    <t xml:space="preserve"> 00:19:06,921</t>
  </si>
  <si>
    <t>NIFONTOV</t>
  </si>
  <si>
    <t xml:space="preserve"> 00:00:02,270</t>
  </si>
  <si>
    <t xml:space="preserve"> 00:00:03,012</t>
  </si>
  <si>
    <t xml:space="preserve"> 00:00:03,247</t>
  </si>
  <si>
    <t xml:space="preserve"> 00:00:05,781</t>
  </si>
  <si>
    <t xml:space="preserve"> 00:00:05,970</t>
  </si>
  <si>
    <t xml:space="preserve"> 00:00:10,217</t>
  </si>
  <si>
    <t xml:space="preserve"> 00:00:10,417</t>
  </si>
  <si>
    <t xml:space="preserve"> 00:00:12,658</t>
  </si>
  <si>
    <t xml:space="preserve"> 00:00:16,969</t>
  </si>
  <si>
    <t xml:space="preserve"> 00:00:19,836</t>
  </si>
  <si>
    <t xml:space="preserve"> 00:00:20,003</t>
  </si>
  <si>
    <t xml:space="preserve"> 00:00:23,419</t>
  </si>
  <si>
    <t xml:space="preserve"> 00:00:23,637</t>
  </si>
  <si>
    <t xml:space="preserve"> 00:00:35,753</t>
  </si>
  <si>
    <t xml:space="preserve"> 00:00:46,812</t>
  </si>
  <si>
    <t xml:space="preserve"> 00:00:48,321</t>
  </si>
  <si>
    <t xml:space="preserve"> 00:00:59,128</t>
  </si>
  <si>
    <t xml:space="preserve"> 00:00:59,329</t>
  </si>
  <si>
    <t xml:space="preserve"> 00:01:45,098</t>
  </si>
  <si>
    <t xml:space="preserve"> 00:01:46,126</t>
  </si>
  <si>
    <t xml:space="preserve"> 00:01:46,295</t>
  </si>
  <si>
    <t xml:space="preserve"> 00:02:01,947</t>
  </si>
  <si>
    <t xml:space="preserve"> 00:02:02,103</t>
  </si>
  <si>
    <t xml:space="preserve"> 00:02:08,953</t>
  </si>
  <si>
    <t xml:space="preserve"> 00:02:09,124</t>
  </si>
  <si>
    <t xml:space="preserve"> 00:02:16,033</t>
  </si>
  <si>
    <t xml:space="preserve"> 00:02:16,220</t>
  </si>
  <si>
    <t xml:space="preserve"> 00:02:17,695</t>
  </si>
  <si>
    <t xml:space="preserve"> 00:02:17,852</t>
  </si>
  <si>
    <t xml:space="preserve"> 00:02:19,926</t>
  </si>
  <si>
    <t xml:space="preserve"> 00:02:20,100</t>
  </si>
  <si>
    <t xml:space="preserve"> 00:02:27,045</t>
  </si>
  <si>
    <t xml:space="preserve"> 00:02:34,961</t>
  </si>
  <si>
    <t xml:space="preserve"> 00:02:35,579</t>
  </si>
  <si>
    <t xml:space="preserve"> 00:02:37,257</t>
  </si>
  <si>
    <t xml:space="preserve"> 00:02:39,659</t>
  </si>
  <si>
    <t xml:space="preserve"> 00:02:39,831</t>
  </si>
  <si>
    <t xml:space="preserve"> 00:03:24,315</t>
  </si>
  <si>
    <t xml:space="preserve"> 00:03:24,634</t>
  </si>
  <si>
    <t xml:space="preserve"> 00:03:30,851</t>
  </si>
  <si>
    <t>TE GURUMA</t>
  </si>
  <si>
    <t xml:space="preserve"> 00:03:34,007</t>
  </si>
  <si>
    <t xml:space="preserve"> 00:03:35,479</t>
  </si>
  <si>
    <t xml:space="preserve"> 00:03:36,672</t>
  </si>
  <si>
    <t xml:space="preserve"> 00:03:38,235</t>
  </si>
  <si>
    <t xml:space="preserve"> 00:00:06,097</t>
  </si>
  <si>
    <t>PINA</t>
  </si>
  <si>
    <t xml:space="preserve"> 00:00:10,385</t>
  </si>
  <si>
    <t xml:space="preserve"> 00:00:17,189</t>
  </si>
  <si>
    <t xml:space="preserve"> 00:00:21,626</t>
  </si>
  <si>
    <t xml:space="preserve"> 00:00:26,786</t>
  </si>
  <si>
    <t xml:space="preserve"> 00:00:26,958</t>
  </si>
  <si>
    <t xml:space="preserve"> 00:00:29,925</t>
  </si>
  <si>
    <t xml:space="preserve"> 00:00:30,092</t>
  </si>
  <si>
    <t xml:space="preserve"> 00:00:36,372</t>
  </si>
  <si>
    <t xml:space="preserve"> 00:00:36,550</t>
  </si>
  <si>
    <t xml:space="preserve"> 00:00:43,921</t>
  </si>
  <si>
    <t xml:space="preserve"> 00:00:44,157</t>
  </si>
  <si>
    <t xml:space="preserve"> 00:00:47,260</t>
  </si>
  <si>
    <t xml:space="preserve"> 00:00:47,434</t>
  </si>
  <si>
    <t xml:space="preserve"> 00:00:52,820</t>
  </si>
  <si>
    <t xml:space="preserve"> 00:00:54,169</t>
  </si>
  <si>
    <t xml:space="preserve"> 00:00:54,355</t>
  </si>
  <si>
    <t xml:space="preserve"> 00:00:59,037</t>
  </si>
  <si>
    <t xml:space="preserve"> 00:00:59,223</t>
  </si>
  <si>
    <t xml:space="preserve"> 00:01:41,918</t>
  </si>
  <si>
    <t xml:space="preserve"> 00:01:50,374</t>
  </si>
  <si>
    <t xml:space="preserve"> 00:01:50,964</t>
  </si>
  <si>
    <t xml:space="preserve"> 00:01:52,617</t>
  </si>
  <si>
    <t xml:space="preserve"> 00:01:52,788</t>
  </si>
  <si>
    <t xml:space="preserve"> 00:01:59,032</t>
  </si>
  <si>
    <t xml:space="preserve"> 00:01:59,204</t>
  </si>
  <si>
    <t xml:space="preserve"> 00:02:04,172</t>
  </si>
  <si>
    <t xml:space="preserve"> 00:02:07,704</t>
  </si>
  <si>
    <t xml:space="preserve"> 00:02:10,566</t>
  </si>
  <si>
    <t xml:space="preserve"> 00:02:10,737</t>
  </si>
  <si>
    <t xml:space="preserve"> 00:02:16,197</t>
  </si>
  <si>
    <t xml:space="preserve"> 00:02:16,385</t>
  </si>
  <si>
    <t xml:space="preserve"> 00:02:27,213</t>
  </si>
  <si>
    <t xml:space="preserve"> 00:02:27,399</t>
  </si>
  <si>
    <t xml:space="preserve"> 00:02:30,779</t>
  </si>
  <si>
    <t xml:space="preserve"> 00:02:32,605</t>
  </si>
  <si>
    <t xml:space="preserve"> 00:02:35,614</t>
  </si>
  <si>
    <t xml:space="preserve"> 00:02:35,782</t>
  </si>
  <si>
    <t xml:space="preserve"> 00:02:37,933</t>
  </si>
  <si>
    <t xml:space="preserve"> 00:02:38,126</t>
  </si>
  <si>
    <t xml:space="preserve"> 00:03:22,750</t>
  </si>
  <si>
    <t xml:space="preserve"> 00:03:24,484</t>
  </si>
  <si>
    <t xml:space="preserve"> 00:03:24,665</t>
  </si>
  <si>
    <t xml:space="preserve"> 00:03:33,286</t>
  </si>
  <si>
    <t xml:space="preserve"> 00:03:35,315</t>
  </si>
  <si>
    <t xml:space="preserve"> 00:03:35,502</t>
  </si>
  <si>
    <t xml:space="preserve"> 00:03:42,808</t>
  </si>
  <si>
    <t xml:space="preserve"> 00:03:42,976</t>
  </si>
  <si>
    <t xml:space="preserve"> 00:03:50,318</t>
  </si>
  <si>
    <t xml:space="preserve"> 00:03:50,509</t>
  </si>
  <si>
    <t xml:space="preserve"> 00:03:54,535</t>
  </si>
  <si>
    <t xml:space="preserve"> 00:03:54,749</t>
  </si>
  <si>
    <t xml:space="preserve"> 00:04:04,817</t>
  </si>
  <si>
    <t xml:space="preserve"> 00:04:06,297</t>
  </si>
  <si>
    <t xml:space="preserve"> 00:04:06,484</t>
  </si>
  <si>
    <t xml:space="preserve"> 00:04:11,935</t>
  </si>
  <si>
    <t xml:space="preserve"> 00:04:14,592</t>
  </si>
  <si>
    <t xml:space="preserve"> 00:04:15,813</t>
  </si>
  <si>
    <t xml:space="preserve"> 00:04:15,987</t>
  </si>
  <si>
    <t xml:space="preserve"> 00:07:00,309</t>
  </si>
  <si>
    <t>winner - opponent is hurted</t>
  </si>
  <si>
    <t>KHABACHIROV</t>
  </si>
  <si>
    <t xml:space="preserve"> 00:00:00,593</t>
  </si>
  <si>
    <t xml:space="preserve"> 00:00:02,388</t>
  </si>
  <si>
    <t xml:space="preserve"> 00:00:06,990</t>
  </si>
  <si>
    <t xml:space="preserve"> 00:00:07,162</t>
  </si>
  <si>
    <t xml:space="preserve"> 00:00:12,843</t>
  </si>
  <si>
    <t xml:space="preserve"> 00:00:13,046</t>
  </si>
  <si>
    <t xml:space="preserve"> 00:00:15,528</t>
  </si>
  <si>
    <t xml:space="preserve"> 00:00:15,708</t>
  </si>
  <si>
    <t xml:space="preserve"> 00:00:20,845</t>
  </si>
  <si>
    <t xml:space="preserve"> 00:00:20,996</t>
  </si>
  <si>
    <t xml:space="preserve"> 00:00:25,115</t>
  </si>
  <si>
    <t xml:space="preserve"> 00:00:25,307</t>
  </si>
  <si>
    <t xml:space="preserve"> 00:00:27,553</t>
  </si>
  <si>
    <t xml:space="preserve"> 00:00:27,723</t>
  </si>
  <si>
    <t xml:space="preserve"> 00:00:33,897</t>
  </si>
  <si>
    <t xml:space="preserve"> 00:00:38,728</t>
  </si>
  <si>
    <t xml:space="preserve"> 00:00:50,298</t>
  </si>
  <si>
    <t xml:space="preserve"> 00:00:55,362</t>
  </si>
  <si>
    <t xml:space="preserve"> 00:00:55,533</t>
  </si>
  <si>
    <t xml:space="preserve"> 00:01:41,679</t>
  </si>
  <si>
    <t xml:space="preserve"> 00:01:41,856</t>
  </si>
  <si>
    <t xml:space="preserve"> 00:01:43,786</t>
  </si>
  <si>
    <t xml:space="preserve"> 00:01:45,144</t>
  </si>
  <si>
    <t xml:space="preserve"> 00:01:50,296</t>
  </si>
  <si>
    <t xml:space="preserve"> 00:01:51,694</t>
  </si>
  <si>
    <t xml:space="preserve"> 00:01:51,915</t>
  </si>
  <si>
    <t xml:space="preserve"> 00:01:57,732</t>
  </si>
  <si>
    <t xml:space="preserve"> 00:01:57,937</t>
  </si>
  <si>
    <t xml:space="preserve"> 00:02:02,989</t>
  </si>
  <si>
    <t xml:space="preserve"> 00:02:03,157</t>
  </si>
  <si>
    <t xml:space="preserve"> 00:02:19,542</t>
  </si>
  <si>
    <t xml:space="preserve"> 00:02:23,751</t>
  </si>
  <si>
    <t xml:space="preserve"> 00:02:29,701</t>
  </si>
  <si>
    <t xml:space="preserve"> 00:02:38,048</t>
  </si>
  <si>
    <t xml:space="preserve"> 00:03:25,806</t>
  </si>
  <si>
    <t xml:space="preserve"> 00:03:29,651</t>
  </si>
  <si>
    <t xml:space="preserve"> 00:03:31,837</t>
  </si>
  <si>
    <t xml:space="preserve"> 00:03:32,108</t>
  </si>
  <si>
    <t xml:space="preserve"> 00:03:36,486</t>
  </si>
  <si>
    <t xml:space="preserve"> 00:03:37,599</t>
  </si>
  <si>
    <t xml:space="preserve"> 00:03:38,869</t>
  </si>
  <si>
    <t xml:space="preserve"> 00:03:41,039</t>
  </si>
  <si>
    <t xml:space="preserve"> 00:03:41,196</t>
  </si>
  <si>
    <t xml:space="preserve"> 00:03:45,098</t>
  </si>
  <si>
    <t xml:space="preserve"> 00:03:49,366</t>
  </si>
  <si>
    <t xml:space="preserve"> 00:03:57,097</t>
  </si>
  <si>
    <t xml:space="preserve"> 00:03:58,075</t>
  </si>
  <si>
    <t xml:space="preserve"> 00:03:58,231</t>
  </si>
  <si>
    <t xml:space="preserve"> 00:04:00,683</t>
  </si>
  <si>
    <t xml:space="preserve"> 00:04:00,885</t>
  </si>
  <si>
    <t xml:space="preserve"> 00:04:05,659</t>
  </si>
  <si>
    <t xml:space="preserve"> 00:04:05,836</t>
  </si>
  <si>
    <t xml:space="preserve"> 00:04:09,059</t>
  </si>
  <si>
    <t xml:space="preserve"> 00:04:09,279</t>
  </si>
  <si>
    <t xml:space="preserve"> 00:04:12,491</t>
  </si>
  <si>
    <t xml:space="preserve"> 00:04:12,663</t>
  </si>
  <si>
    <t xml:space="preserve"> 00:04:18,779</t>
  </si>
  <si>
    <t xml:space="preserve"> 00:05:02,045</t>
  </si>
  <si>
    <t xml:space="preserve"> 00:05:02,200</t>
  </si>
  <si>
    <t xml:space="preserve"> 00:05:05,495</t>
  </si>
  <si>
    <t xml:space="preserve"> 00:05:05,678</t>
  </si>
  <si>
    <t xml:space="preserve"> 00:05:10,398</t>
  </si>
  <si>
    <t xml:space="preserve"> 00:05:13,960</t>
  </si>
  <si>
    <t xml:space="preserve"> 00:05:14,145</t>
  </si>
  <si>
    <t xml:space="preserve"> 00:05:25,385</t>
  </si>
  <si>
    <t xml:space="preserve"> 00:05:25,557</t>
  </si>
  <si>
    <t xml:space="preserve"> 00:05:32,020</t>
  </si>
  <si>
    <t xml:space="preserve"> 00:05:32,209</t>
  </si>
  <si>
    <t xml:space="preserve"> 00:05:36,039</t>
  </si>
  <si>
    <t xml:space="preserve"> 00:05:36,216</t>
  </si>
  <si>
    <t xml:space="preserve"> 00:05:38,051</t>
  </si>
  <si>
    <t xml:space="preserve"> 00:05:38,223</t>
  </si>
  <si>
    <t xml:space="preserve"> 00:05:49,024</t>
  </si>
  <si>
    <t xml:space="preserve"> 00:05:52,170</t>
  </si>
  <si>
    <t xml:space="preserve"> 00:05:58,538</t>
  </si>
  <si>
    <t xml:space="preserve"> 00:06:42,600</t>
  </si>
  <si>
    <t xml:space="preserve"> 00:06:46,474</t>
  </si>
  <si>
    <t xml:space="preserve"> 00:06:51,794</t>
  </si>
  <si>
    <t xml:space="preserve"> 00:06:54,317</t>
  </si>
  <si>
    <t xml:space="preserve"> 00:06:58,001</t>
  </si>
  <si>
    <t xml:space="preserve"> 00:06:58,192</t>
  </si>
  <si>
    <t xml:space="preserve"> 00:07:03,549</t>
  </si>
  <si>
    <t xml:space="preserve"> 00:07:03,729</t>
  </si>
  <si>
    <t xml:space="preserve"> 00:07:06,785</t>
  </si>
  <si>
    <t xml:space="preserve"> 00:07:07,208</t>
  </si>
  <si>
    <t xml:space="preserve"> 00:07:09,299</t>
  </si>
  <si>
    <t xml:space="preserve"> 00:07:16,681</t>
  </si>
  <si>
    <t xml:space="preserve"> 00:07:23,138</t>
  </si>
  <si>
    <t xml:space="preserve"> 00:07:24,052</t>
  </si>
  <si>
    <t xml:space="preserve"> 00:07:26,807</t>
  </si>
  <si>
    <t xml:space="preserve"> 00:07:26,975</t>
  </si>
  <si>
    <t xml:space="preserve"> 00:07:30,611</t>
  </si>
  <si>
    <t xml:space="preserve"> 00:07:30,812</t>
  </si>
  <si>
    <t xml:space="preserve"> 00:07:31,396</t>
  </si>
  <si>
    <t xml:space="preserve"> 00:07:33,015</t>
  </si>
  <si>
    <t xml:space="preserve"> 00:07:33,221</t>
  </si>
  <si>
    <t xml:space="preserve"> 00:07:36,886</t>
  </si>
  <si>
    <t xml:space="preserve"> 00:07:37,087</t>
  </si>
  <si>
    <t xml:space="preserve"> 00:08:24,609</t>
  </si>
  <si>
    <t xml:space="preserve"> 00:08:24,783</t>
  </si>
  <si>
    <t xml:space="preserve"> 00:08:26,919</t>
  </si>
  <si>
    <t xml:space="preserve"> 00:08:33,656</t>
  </si>
  <si>
    <t xml:space="preserve"> 00:08:35,191</t>
  </si>
  <si>
    <t xml:space="preserve"> 00:08:35,396</t>
  </si>
  <si>
    <t xml:space="preserve"> 00:08:40,089</t>
  </si>
  <si>
    <t xml:space="preserve"> 00:08:44,290</t>
  </si>
  <si>
    <t xml:space="preserve"> 00:08:46,429</t>
  </si>
  <si>
    <t xml:space="preserve"> 00:08:49,511</t>
  </si>
  <si>
    <t xml:space="preserve"> 00:08:49,716</t>
  </si>
  <si>
    <t xml:space="preserve"> 00:08:54,014</t>
  </si>
  <si>
    <t xml:space="preserve"> 00:08:55,456</t>
  </si>
  <si>
    <t xml:space="preserve"> 00:08:58,135</t>
  </si>
  <si>
    <t xml:space="preserve"> 00:08:58,305</t>
  </si>
  <si>
    <t xml:space="preserve"> 00:08:56,218</t>
  </si>
  <si>
    <t>MERGE</t>
  </si>
  <si>
    <t xml:space="preserve"> 00:00:06,392</t>
  </si>
  <si>
    <t xml:space="preserve"> 00:00:11,760</t>
  </si>
  <si>
    <t xml:space="preserve"> 00:00:16,347</t>
  </si>
  <si>
    <t xml:space="preserve"> 00:00:18,599</t>
  </si>
  <si>
    <t xml:space="preserve"> 00:00:18,751</t>
  </si>
  <si>
    <t xml:space="preserve"> 00:00:27,243</t>
  </si>
  <si>
    <t xml:space="preserve"> 00:00:28,331</t>
  </si>
  <si>
    <t xml:space="preserve"> 00:00:29,645</t>
  </si>
  <si>
    <t xml:space="preserve"> 00:00:32,087</t>
  </si>
  <si>
    <t xml:space="preserve"> 00:00:32,267</t>
  </si>
  <si>
    <t xml:space="preserve"> 00:00:40,363</t>
  </si>
  <si>
    <t xml:space="preserve"> 00:00:40,550</t>
  </si>
  <si>
    <t xml:space="preserve"> 00:00:42,989</t>
  </si>
  <si>
    <t xml:space="preserve"> 00:00:48,492</t>
  </si>
  <si>
    <t xml:space="preserve"> 00:00:48,650</t>
  </si>
  <si>
    <t xml:space="preserve"> 00:00:51,599</t>
  </si>
  <si>
    <t xml:space="preserve"> 00:00:51,754</t>
  </si>
  <si>
    <t xml:space="preserve"> 00:00:54,721</t>
  </si>
  <si>
    <t xml:space="preserve"> 00:00:54,922</t>
  </si>
  <si>
    <t xml:space="preserve"> 00:00:56,327</t>
  </si>
  <si>
    <t xml:space="preserve"> 00:00:57,016</t>
  </si>
  <si>
    <t xml:space="preserve"> 00:00:57,252</t>
  </si>
  <si>
    <t xml:space="preserve"> 00:01:42,709</t>
  </si>
  <si>
    <t xml:space="preserve"> 00:01:42,897</t>
  </si>
  <si>
    <t xml:space="preserve"> 00:01:48,201</t>
  </si>
  <si>
    <t xml:space="preserve"> 00:01:48,372</t>
  </si>
  <si>
    <t xml:space="preserve"> 00:01:52,992</t>
  </si>
  <si>
    <t xml:space="preserve"> 00:01:53,162</t>
  </si>
  <si>
    <t xml:space="preserve"> 00:01:57,062</t>
  </si>
  <si>
    <t xml:space="preserve"> 00:01:57,234</t>
  </si>
  <si>
    <t xml:space="preserve"> 00:02:00,810</t>
  </si>
  <si>
    <t xml:space="preserve"> 00:02:05,238</t>
  </si>
  <si>
    <t xml:space="preserve"> 00:02:11,930</t>
  </si>
  <si>
    <t xml:space="preserve"> 00:02:12,924</t>
  </si>
  <si>
    <t xml:space="preserve"> 00:02:13,132</t>
  </si>
  <si>
    <t xml:space="preserve"> 00:02:14,353</t>
  </si>
  <si>
    <t xml:space="preserve"> 00:02:14,570</t>
  </si>
  <si>
    <t xml:space="preserve"> 00:02:19,686</t>
  </si>
  <si>
    <t xml:space="preserve"> 00:02:19,866</t>
  </si>
  <si>
    <t xml:space="preserve"> 00:02:23,094</t>
  </si>
  <si>
    <t xml:space="preserve"> 00:02:23,297</t>
  </si>
  <si>
    <t xml:space="preserve"> 00:02:29,559</t>
  </si>
  <si>
    <t xml:space="preserve"> 00:02:38,059</t>
  </si>
  <si>
    <t xml:space="preserve"> 00:03:25,562</t>
  </si>
  <si>
    <t xml:space="preserve"> 00:03:31,036</t>
  </si>
  <si>
    <t xml:space="preserve"> 00:03:31,250</t>
  </si>
  <si>
    <t xml:space="preserve"> 00:03:36,288</t>
  </si>
  <si>
    <t xml:space="preserve"> 00:03:36,476</t>
  </si>
  <si>
    <t xml:space="preserve"> 00:03:39,931</t>
  </si>
  <si>
    <t xml:space="preserve"> 00:03:40,118</t>
  </si>
  <si>
    <t xml:space="preserve"> 00:03:42,129</t>
  </si>
  <si>
    <t xml:space="preserve"> 00:03:48,598</t>
  </si>
  <si>
    <t xml:space="preserve"> 00:03:51,589</t>
  </si>
  <si>
    <t xml:space="preserve"> 00:03:53,104</t>
  </si>
  <si>
    <t xml:space="preserve"> 00:03:56,683</t>
  </si>
  <si>
    <t xml:space="preserve"> 00:03:57,723</t>
  </si>
  <si>
    <t xml:space="preserve"> 00:04:01,064</t>
  </si>
  <si>
    <t xml:space="preserve"> 00:04:06,713</t>
  </si>
  <si>
    <t xml:space="preserve"> 00:04:08,713</t>
  </si>
  <si>
    <t xml:space="preserve"> 00:04:08,905</t>
  </si>
  <si>
    <t xml:space="preserve"> 00:04:19,102</t>
  </si>
  <si>
    <t xml:space="preserve"> 00:04:19,276</t>
  </si>
  <si>
    <t xml:space="preserve"> 00:05:04,984</t>
  </si>
  <si>
    <t xml:space="preserve"> 00:05:05,172</t>
  </si>
  <si>
    <t xml:space="preserve"> 00:05:07,965</t>
  </si>
  <si>
    <t xml:space="preserve"> 00:05:08,124</t>
  </si>
  <si>
    <t xml:space="preserve"> 00:05:13,345</t>
  </si>
  <si>
    <t xml:space="preserve"> 00:05:14,185</t>
  </si>
  <si>
    <t xml:space="preserve"> 00:05:17,934</t>
  </si>
  <si>
    <t>SCHARINGER</t>
  </si>
  <si>
    <t xml:space="preserve"> 00:00:23,983</t>
  </si>
  <si>
    <t xml:space="preserve"> 00:00:27,496</t>
  </si>
  <si>
    <t xml:space="preserve"> 00:00:27,672</t>
  </si>
  <si>
    <t xml:space="preserve"> 00:00:32,222</t>
  </si>
  <si>
    <t xml:space="preserve"> 00:00:32,522</t>
  </si>
  <si>
    <t xml:space="preserve"> 00:00:35,052</t>
  </si>
  <si>
    <t xml:space="preserve"> 00:00:37,440</t>
  </si>
  <si>
    <t xml:space="preserve"> 00:00:39,587</t>
  </si>
  <si>
    <t xml:space="preserve"> 00:00:43,138</t>
  </si>
  <si>
    <t xml:space="preserve"> 00:00:43,303</t>
  </si>
  <si>
    <t xml:space="preserve"> 00:00:50,231</t>
  </si>
  <si>
    <t xml:space="preserve"> 00:00:50,418</t>
  </si>
  <si>
    <t xml:space="preserve"> 00:00:58,170</t>
  </si>
  <si>
    <t xml:space="preserve"> 00:00:58,343</t>
  </si>
  <si>
    <t xml:space="preserve"> 00:01:42,460</t>
  </si>
  <si>
    <t xml:space="preserve"> 00:01:42,615</t>
  </si>
  <si>
    <t xml:space="preserve"> 00:01:56,592</t>
  </si>
  <si>
    <t xml:space="preserve"> 00:01:57,387</t>
  </si>
  <si>
    <t xml:space="preserve"> 00:01:58,071</t>
  </si>
  <si>
    <t xml:space="preserve"> 00:02:00,356</t>
  </si>
  <si>
    <t xml:space="preserve"> 00:02:00,532</t>
  </si>
  <si>
    <t xml:space="preserve"> 00:02:09,950</t>
  </si>
  <si>
    <t xml:space="preserve"> 00:02:10,123</t>
  </si>
  <si>
    <t xml:space="preserve"> 00:02:12,530</t>
  </si>
  <si>
    <t xml:space="preserve"> 00:02:19,099</t>
  </si>
  <si>
    <t xml:space="preserve"> 00:02:19,329</t>
  </si>
  <si>
    <t xml:space="preserve"> 00:02:23,308</t>
  </si>
  <si>
    <t xml:space="preserve"> 00:02:23,840</t>
  </si>
  <si>
    <t xml:space="preserve"> 00:02:26,029</t>
  </si>
  <si>
    <t xml:space="preserve"> 00:02:26,186</t>
  </si>
  <si>
    <t xml:space="preserve"> 00:02:34,424</t>
  </si>
  <si>
    <t xml:space="preserve"> 00:02:34,581</t>
  </si>
  <si>
    <t xml:space="preserve"> 00:02:36,597</t>
  </si>
  <si>
    <t xml:space="preserve"> 00:03:22,201</t>
  </si>
  <si>
    <t xml:space="preserve"> 00:03:22,363</t>
  </si>
  <si>
    <t xml:space="preserve"> 00:03:24,434</t>
  </si>
  <si>
    <t xml:space="preserve"> 00:03:24,589</t>
  </si>
  <si>
    <t xml:space="preserve"> 00:03:34,125</t>
  </si>
  <si>
    <t xml:space="preserve"> 00:03:34,429</t>
  </si>
  <si>
    <t xml:space="preserve"> 00:03:36,976</t>
  </si>
  <si>
    <t xml:space="preserve"> 00:03:37,379</t>
  </si>
  <si>
    <t xml:space="preserve"> 00:03:48,812</t>
  </si>
  <si>
    <t xml:space="preserve"> 00:03:48,975</t>
  </si>
  <si>
    <t xml:space="preserve"> 00:03:50,849</t>
  </si>
  <si>
    <t xml:space="preserve"> 00:03:55,657</t>
  </si>
  <si>
    <t xml:space="preserve"> 00:03:55,829</t>
  </si>
  <si>
    <t xml:space="preserve"> 00:03:58,535</t>
  </si>
  <si>
    <t xml:space="preserve"> 00:04:05,552</t>
  </si>
  <si>
    <t xml:space="preserve"> 00:04:06,543</t>
  </si>
  <si>
    <t xml:space="preserve"> 00:04:06,719</t>
  </si>
  <si>
    <t xml:space="preserve"> 00:05:41,768</t>
  </si>
  <si>
    <t xml:space="preserve"> 00:05:41,939</t>
  </si>
  <si>
    <t xml:space="preserve"> 00:05:55,299</t>
  </si>
  <si>
    <t xml:space="preserve"> 00:05:55,480</t>
  </si>
  <si>
    <t xml:space="preserve"> 00:05:59,178</t>
  </si>
  <si>
    <t xml:space="preserve"> 00:05:59,336</t>
  </si>
  <si>
    <t xml:space="preserve"> 00:06:40,520</t>
  </si>
  <si>
    <t xml:space="preserve"> 00:06:57,343</t>
  </si>
  <si>
    <t xml:space="preserve"> 00:06:57,578</t>
  </si>
  <si>
    <t xml:space="preserve"> 00:07:08,144</t>
  </si>
  <si>
    <t xml:space="preserve"> 00:07:08,318</t>
  </si>
  <si>
    <t xml:space="preserve"> 00:07:12,752</t>
  </si>
  <si>
    <t xml:space="preserve"> 00:07:16,112</t>
  </si>
  <si>
    <t xml:space="preserve"> 00:07:19,941</t>
  </si>
  <si>
    <t xml:space="preserve"> 00:07:21,339</t>
  </si>
  <si>
    <t xml:space="preserve"> 00:07:21,566</t>
  </si>
  <si>
    <t xml:space="preserve"> 00:07:24,366</t>
  </si>
  <si>
    <t xml:space="preserve"> 00:07:24,573</t>
  </si>
  <si>
    <t xml:space="preserve"> 00:07:30,110</t>
  </si>
  <si>
    <t xml:space="preserve"> 00:07:30,302</t>
  </si>
  <si>
    <t xml:space="preserve"> 00:07:34,131</t>
  </si>
  <si>
    <t xml:space="preserve"> 00:07:34,304</t>
  </si>
  <si>
    <t xml:space="preserve"> 00:08:23,099</t>
  </si>
  <si>
    <t xml:space="preserve"> 00:08:26,341</t>
  </si>
  <si>
    <t xml:space="preserve"> 00:08:28,288</t>
  </si>
  <si>
    <t xml:space="preserve"> 00:08:28,444</t>
  </si>
  <si>
    <t xml:space="preserve"> 00:08:33,888</t>
  </si>
  <si>
    <t xml:space="preserve"> 00:08:40,873</t>
  </si>
  <si>
    <t xml:space="preserve"> 00:08:41,041</t>
  </si>
  <si>
    <t xml:space="preserve"> 00:08:44,611</t>
  </si>
  <si>
    <t xml:space="preserve"> 00:08:44,767</t>
  </si>
  <si>
    <t xml:space="preserve"> 00:08:48,374</t>
  </si>
  <si>
    <t xml:space="preserve"> 00:08:50,308</t>
  </si>
  <si>
    <t xml:space="preserve"> 00:08:50,512</t>
  </si>
  <si>
    <t xml:space="preserve"> 00:08:54,879</t>
  </si>
  <si>
    <t xml:space="preserve"> 00:08:55,050</t>
  </si>
  <si>
    <t xml:space="preserve"> 00:09:00,852</t>
  </si>
  <si>
    <t xml:space="preserve"> 00:09:01,060</t>
  </si>
  <si>
    <t xml:space="preserve"> 00:09:07,239</t>
  </si>
  <si>
    <t xml:space="preserve"> 00:09:07,414</t>
  </si>
  <si>
    <t xml:space="preserve"> 00:09:12,246</t>
  </si>
  <si>
    <t xml:space="preserve"> 00:09:18,016</t>
  </si>
  <si>
    <t xml:space="preserve"> 00:10:27,721</t>
  </si>
  <si>
    <t xml:space="preserve"> 00:10:29,743</t>
  </si>
  <si>
    <t xml:space="preserve"> 00:10:33,219</t>
  </si>
  <si>
    <t xml:space="preserve"> 00:10:34,148</t>
  </si>
  <si>
    <t xml:space="preserve"> 00:10:34,318</t>
  </si>
  <si>
    <t xml:space="preserve"> 00:10:37,266</t>
  </si>
  <si>
    <t xml:space="preserve"> 00:10:37,422</t>
  </si>
  <si>
    <t xml:space="preserve"> 00:10:50,280</t>
  </si>
  <si>
    <t xml:space="preserve"> 00:10:50,448</t>
  </si>
  <si>
    <t xml:space="preserve"> 00:10:55,085</t>
  </si>
  <si>
    <t xml:space="preserve"> 00:10:55,255</t>
  </si>
  <si>
    <t xml:space="preserve"> 00:11:40,707</t>
  </si>
  <si>
    <t xml:space="preserve"> 00:11:43,711</t>
  </si>
  <si>
    <t xml:space="preserve"> 00:11:44,480</t>
  </si>
  <si>
    <t xml:space="preserve"> 00:11:47,080</t>
  </si>
  <si>
    <t xml:space="preserve"> 00:11:47,885</t>
  </si>
  <si>
    <t xml:space="preserve"> 00:11:51,222</t>
  </si>
  <si>
    <t xml:space="preserve"> 00:12:12,489</t>
  </si>
  <si>
    <t xml:space="preserve"> 00:12:12,656</t>
  </si>
  <si>
    <t xml:space="preserve"> 00:12:22,114</t>
  </si>
  <si>
    <t xml:space="preserve"> 00:12:22,283</t>
  </si>
  <si>
    <t xml:space="preserve"> 00:12:26,710</t>
  </si>
  <si>
    <t xml:space="preserve"> 00:12:26,946</t>
  </si>
  <si>
    <t xml:space="preserve"> 00:12:31,002</t>
  </si>
  <si>
    <t xml:space="preserve"> 00:12:31,206</t>
  </si>
  <si>
    <t xml:space="preserve"> 00:13:40,456</t>
  </si>
  <si>
    <t xml:space="preserve"> 00:13:40,656</t>
  </si>
  <si>
    <t xml:space="preserve"> 00:13:48,865</t>
  </si>
  <si>
    <t xml:space="preserve"> 00:13:58,130</t>
  </si>
  <si>
    <t xml:space="preserve"> 00:13:58,295</t>
  </si>
  <si>
    <t xml:space="preserve"> 00:14:03,970</t>
  </si>
  <si>
    <t xml:space="preserve"> 00:14:06,863</t>
  </si>
  <si>
    <t xml:space="preserve"> 00:14:07,825</t>
  </si>
  <si>
    <t xml:space="preserve"> 00:14:08,002</t>
  </si>
  <si>
    <t xml:space="preserve"> 00:14:11,133</t>
  </si>
  <si>
    <t xml:space="preserve"> 00:14:11,772</t>
  </si>
  <si>
    <t xml:space="preserve"> 00:14:16,666</t>
  </si>
  <si>
    <t xml:space="preserve"> 00:14:18,018</t>
  </si>
  <si>
    <t xml:space="preserve"> 00:15:02,123</t>
  </si>
  <si>
    <t xml:space="preserve"> 00:15:02,415</t>
  </si>
  <si>
    <t xml:space="preserve"> 00:15:04,280</t>
  </si>
  <si>
    <t xml:space="preserve"> 00:15:07,530</t>
  </si>
  <si>
    <t xml:space="preserve"> 00:15:17,179</t>
  </si>
  <si>
    <t xml:space="preserve"> 00:15:19,395</t>
  </si>
  <si>
    <t xml:space="preserve"> 00:15:23,429</t>
  </si>
  <si>
    <t xml:space="preserve"> 00:15:23,820</t>
  </si>
  <si>
    <t xml:space="preserve"> 00:15:25,413</t>
  </si>
  <si>
    <t xml:space="preserve"> 00:00:02,902</t>
  </si>
  <si>
    <t xml:space="preserve"> 00:00:06,266</t>
  </si>
  <si>
    <t xml:space="preserve"> 00:00:06,950</t>
  </si>
  <si>
    <t xml:space="preserve"> 00:00:08,403</t>
  </si>
  <si>
    <t xml:space="preserve"> 00:00:09,097</t>
  </si>
  <si>
    <t xml:space="preserve"> 00:00:19,025</t>
  </si>
  <si>
    <t xml:space="preserve"> 00:00:19,945</t>
  </si>
  <si>
    <t xml:space="preserve"> 00:00:28,791</t>
  </si>
  <si>
    <t xml:space="preserve"> 00:00:28,963</t>
  </si>
  <si>
    <t xml:space="preserve"> 00:00:32,644</t>
  </si>
  <si>
    <t xml:space="preserve"> 00:00:32,831</t>
  </si>
  <si>
    <t xml:space="preserve"> 00:00:38,837</t>
  </si>
  <si>
    <t xml:space="preserve"> 00:00:39,747</t>
  </si>
  <si>
    <t xml:space="preserve"> 00:00:46,405</t>
  </si>
  <si>
    <t xml:space="preserve"> 00:00:56,255</t>
  </si>
  <si>
    <t xml:space="preserve"> 00:01:41,092</t>
  </si>
  <si>
    <t xml:space="preserve"> 00:01:42,498</t>
  </si>
  <si>
    <t xml:space="preserve"> 00:01:42,673</t>
  </si>
  <si>
    <t xml:space="preserve"> 00:01:46,978</t>
  </si>
  <si>
    <t xml:space="preserve"> 00:01:47,146</t>
  </si>
  <si>
    <t xml:space="preserve"> 00:02:03,352</t>
  </si>
  <si>
    <t xml:space="preserve"> 00:02:03,507</t>
  </si>
  <si>
    <t xml:space="preserve"> 00:02:12,187</t>
  </si>
  <si>
    <t xml:space="preserve"> 00:02:15,177</t>
  </si>
  <si>
    <t xml:space="preserve"> 00:02:18,735</t>
  </si>
  <si>
    <t xml:space="preserve"> 00:02:20,860</t>
  </si>
  <si>
    <t xml:space="preserve"> 00:02:23,103</t>
  </si>
  <si>
    <t xml:space="preserve"> 00:02:28,832</t>
  </si>
  <si>
    <t xml:space="preserve"> 00:02:31,062</t>
  </si>
  <si>
    <t xml:space="preserve"> 00:02:35,765</t>
  </si>
  <si>
    <t xml:space="preserve"> 00:02:37,303</t>
  </si>
  <si>
    <t xml:space="preserve"> 00:02:37,504</t>
  </si>
  <si>
    <t xml:space="preserve"> 00:02:37,725</t>
  </si>
  <si>
    <t xml:space="preserve"> 00:03:22,638</t>
  </si>
  <si>
    <t xml:space="preserve"> 00:03:22,814</t>
  </si>
  <si>
    <t xml:space="preserve"> 00:03:30,796</t>
  </si>
  <si>
    <t xml:space="preserve"> 00:03:38,076</t>
  </si>
  <si>
    <t xml:space="preserve"> 00:03:38,231</t>
  </si>
  <si>
    <t xml:space="preserve"> 00:03:40,499</t>
  </si>
  <si>
    <t xml:space="preserve"> 00:03:40,650</t>
  </si>
  <si>
    <t xml:space="preserve"> 00:03:49,654</t>
  </si>
  <si>
    <t xml:space="preserve"> 00:03:51,266</t>
  </si>
  <si>
    <t xml:space="preserve"> 00:03:51,439</t>
  </si>
  <si>
    <t xml:space="preserve"> 00:04:02,983</t>
  </si>
  <si>
    <t xml:space="preserve"> 00:04:03,794</t>
  </si>
  <si>
    <t xml:space="preserve"> 00:04:04,558</t>
  </si>
  <si>
    <t xml:space="preserve"> 00:04:07,839</t>
  </si>
  <si>
    <t xml:space="preserve"> 00:04:18,775</t>
  </si>
  <si>
    <t xml:space="preserve"> 00:05:01,842</t>
  </si>
  <si>
    <t xml:space="preserve"> 00:05:03,719</t>
  </si>
  <si>
    <t xml:space="preserve"> 00:05:03,892</t>
  </si>
  <si>
    <t xml:space="preserve"> 00:05:10,929</t>
  </si>
  <si>
    <t xml:space="preserve"> 00:05:11,087</t>
  </si>
  <si>
    <t xml:space="preserve"> 00:05:17,557</t>
  </si>
  <si>
    <t xml:space="preserve"> 00:05:21,348</t>
  </si>
  <si>
    <t xml:space="preserve"> 00:05:21,522</t>
  </si>
  <si>
    <t xml:space="preserve"> 00:05:29,584</t>
  </si>
  <si>
    <t xml:space="preserve"> 00:05:29,773</t>
  </si>
  <si>
    <t xml:space="preserve"> 00:05:37,510</t>
  </si>
  <si>
    <t xml:space="preserve"> 00:05:37,665</t>
  </si>
  <si>
    <t xml:space="preserve"> 00:05:40,856</t>
  </si>
  <si>
    <t xml:space="preserve"> 00:05:41,038</t>
  </si>
  <si>
    <t xml:space="preserve"> 00:05:47,964</t>
  </si>
  <si>
    <t xml:space="preserve"> 00:05:48,121</t>
  </si>
  <si>
    <t xml:space="preserve"> 00:05:50,820</t>
  </si>
  <si>
    <t xml:space="preserve"> 00:05:50,973</t>
  </si>
  <si>
    <t xml:space="preserve"> 00:05:56,816</t>
  </si>
  <si>
    <t xml:space="preserve"> 00:05:57,774</t>
  </si>
  <si>
    <t xml:space="preserve"> 00:05:57,962</t>
  </si>
  <si>
    <t xml:space="preserve"> 00:06:44,044</t>
  </si>
  <si>
    <t xml:space="preserve"> 00:07:27,227</t>
  </si>
  <si>
    <t xml:space="preserve"> 00:00:01,046</t>
  </si>
  <si>
    <t xml:space="preserve"> 00:00:02,838</t>
  </si>
  <si>
    <t xml:space="preserve"> 00:00:03,346</t>
  </si>
  <si>
    <t xml:space="preserve"> 00:00:07,018</t>
  </si>
  <si>
    <t xml:space="preserve"> 00:00:12,793</t>
  </si>
  <si>
    <t xml:space="preserve"> 00:00:16,022</t>
  </si>
  <si>
    <t xml:space="preserve"> 00:00:21,271</t>
  </si>
  <si>
    <t xml:space="preserve"> 00:00:30,863</t>
  </si>
  <si>
    <t xml:space="preserve"> 00:00:34,461</t>
  </si>
  <si>
    <t xml:space="preserve"> 00:00:35,475</t>
  </si>
  <si>
    <t xml:space="preserve"> 00:00:36,304</t>
  </si>
  <si>
    <t xml:space="preserve"> 00:00:39,746</t>
  </si>
  <si>
    <t xml:space="preserve"> 00:00:50,161</t>
  </si>
  <si>
    <t xml:space="preserve"> 00:00:58,957</t>
  </si>
  <si>
    <t xml:space="preserve"> 00:01:41,690</t>
  </si>
  <si>
    <t xml:space="preserve"> 00:01:41,859</t>
  </si>
  <si>
    <t xml:space="preserve"> 00:01:43,715</t>
  </si>
  <si>
    <t xml:space="preserve"> 00:01:46,290</t>
  </si>
  <si>
    <t xml:space="preserve"> 00:01:50,216</t>
  </si>
  <si>
    <t xml:space="preserve"> 00:01:56,177</t>
  </si>
  <si>
    <t xml:space="preserve"> 00:01:59,949</t>
  </si>
  <si>
    <t xml:space="preserve"> 00:02:06,552</t>
  </si>
  <si>
    <t xml:space="preserve"> 00:02:10,779</t>
  </si>
  <si>
    <t xml:space="preserve"> 00:02:10,939</t>
  </si>
  <si>
    <t xml:space="preserve"> 00:02:14,114</t>
  </si>
  <si>
    <t xml:space="preserve"> 00:02:14,943</t>
  </si>
  <si>
    <t xml:space="preserve"> 00:02:17,530</t>
  </si>
  <si>
    <t xml:space="preserve"> 00:02:22,219</t>
  </si>
  <si>
    <t xml:space="preserve"> 00:02:24,650</t>
  </si>
  <si>
    <t xml:space="preserve"> 00:02:24,837</t>
  </si>
  <si>
    <t xml:space="preserve"> 00:02:27,286</t>
  </si>
  <si>
    <t xml:space="preserve"> 00:02:30,323</t>
  </si>
  <si>
    <t xml:space="preserve"> 00:02:30,495</t>
  </si>
  <si>
    <t xml:space="preserve"> 00:02:37,822</t>
  </si>
  <si>
    <t xml:space="preserve"> 00:03:25,210</t>
  </si>
  <si>
    <t xml:space="preserve"> 00:03:30,902</t>
  </si>
  <si>
    <t xml:space="preserve"> 00:03:38,453</t>
  </si>
  <si>
    <t xml:space="preserve"> 00:03:45,135</t>
  </si>
  <si>
    <t xml:space="preserve"> 00:04:02,480</t>
  </si>
  <si>
    <t xml:space="preserve"> 00:04:03,924</t>
  </si>
  <si>
    <t xml:space="preserve"> 00:04:06,147</t>
  </si>
  <si>
    <t xml:space="preserve"> 00:04:17,910</t>
  </si>
  <si>
    <t xml:space="preserve"> 00:04:19,231</t>
  </si>
  <si>
    <t xml:space="preserve"> 00:04:19,401</t>
  </si>
  <si>
    <t xml:space="preserve"> 00:05:02,828</t>
  </si>
  <si>
    <t xml:space="preserve"> 00:05:11,849</t>
  </si>
  <si>
    <t xml:space="preserve"> 00:05:12,552</t>
  </si>
  <si>
    <t xml:space="preserve"> 00:05:26,687</t>
  </si>
  <si>
    <t xml:space="preserve"> 00:05:28,795</t>
  </si>
  <si>
    <t xml:space="preserve"> 00:05:28,967</t>
  </si>
  <si>
    <t xml:space="preserve"> 00:05:30,574</t>
  </si>
  <si>
    <t xml:space="preserve"> 00:05:33,118</t>
  </si>
  <si>
    <t xml:space="preserve"> 00:05:35,957</t>
  </si>
  <si>
    <t xml:space="preserve"> 00:05:39,041</t>
  </si>
  <si>
    <t xml:space="preserve"> 00:05:40,966</t>
  </si>
  <si>
    <t xml:space="preserve"> 00:05:46,543</t>
  </si>
  <si>
    <t xml:space="preserve"> 00:05:49,427</t>
  </si>
  <si>
    <t xml:space="preserve"> 00:05:50,375</t>
  </si>
  <si>
    <t xml:space="preserve"> 00:05:57,651</t>
  </si>
  <si>
    <t xml:space="preserve"> 00:06:40,949</t>
  </si>
  <si>
    <t xml:space="preserve"> 00:06:44,773</t>
  </si>
  <si>
    <t xml:space="preserve"> 00:06:45,521</t>
  </si>
  <si>
    <t xml:space="preserve"> 00:06:49,720</t>
  </si>
  <si>
    <t xml:space="preserve"> 00:06:58,795</t>
  </si>
  <si>
    <t xml:space="preserve"> 00:07:02,459</t>
  </si>
  <si>
    <t xml:space="preserve"> 00:07:06,568</t>
  </si>
  <si>
    <t xml:space="preserve"> 00:07:09,110</t>
  </si>
  <si>
    <t xml:space="preserve"> 00:07:13,480</t>
  </si>
  <si>
    <t xml:space="preserve"> 00:07:15,634</t>
  </si>
  <si>
    <t xml:space="preserve"> 00:07:18,264</t>
  </si>
  <si>
    <t xml:space="preserve"> 00:07:21,148</t>
  </si>
  <si>
    <t xml:space="preserve"> 00:07:29,970</t>
  </si>
  <si>
    <t xml:space="preserve"> 00:07:35,729</t>
  </si>
  <si>
    <t xml:space="preserve"> 00:08:26,300</t>
  </si>
  <si>
    <t xml:space="preserve"> 00:08:27,625</t>
  </si>
  <si>
    <t xml:space="preserve"> 00:08:38,953</t>
  </si>
  <si>
    <t xml:space="preserve"> 00:08:42,876</t>
  </si>
  <si>
    <t xml:space="preserve"> 00:08:45,726</t>
  </si>
  <si>
    <t xml:space="preserve"> 00:08:56,611</t>
  </si>
  <si>
    <t xml:space="preserve"> 00:09:00,882</t>
  </si>
  <si>
    <t xml:space="preserve"> 00:09:02,655</t>
  </si>
  <si>
    <t xml:space="preserve"> 00:09:08,823</t>
  </si>
  <si>
    <t xml:space="preserve"> 00:10:01,347</t>
  </si>
  <si>
    <t xml:space="preserve"> 00:10:02,466</t>
  </si>
  <si>
    <t>NAKAI</t>
  </si>
  <si>
    <t xml:space="preserve"> 00:00:02,214</t>
  </si>
  <si>
    <t xml:space="preserve"> 00:00:05,755</t>
  </si>
  <si>
    <t xml:space="preserve"> 00:00:12,329</t>
  </si>
  <si>
    <t xml:space="preserve"> 00:00:21,005</t>
  </si>
  <si>
    <t xml:space="preserve"> 00:00:22,545</t>
  </si>
  <si>
    <t xml:space="preserve"> 00:00:23,969</t>
  </si>
  <si>
    <t xml:space="preserve"> 00:00:24,114</t>
  </si>
  <si>
    <t xml:space="preserve"> 00:00:26,439</t>
  </si>
  <si>
    <t xml:space="preserve"> 00:00:28,376</t>
  </si>
  <si>
    <t xml:space="preserve"> 00:00:31,091</t>
  </si>
  <si>
    <t xml:space="preserve"> 00:00:33,355</t>
  </si>
  <si>
    <t xml:space="preserve"> 00:00:35,005</t>
  </si>
  <si>
    <t xml:space="preserve"> 00:00:43,642</t>
  </si>
  <si>
    <t xml:space="preserve"> 00:00:43,796</t>
  </si>
  <si>
    <t xml:space="preserve"> 00:00:44,339</t>
  </si>
  <si>
    <t xml:space="preserve"> 00:00:48,647</t>
  </si>
  <si>
    <t xml:space="preserve"> 00:00:49,741</t>
  </si>
  <si>
    <t xml:space="preserve"> 00:01:44,164</t>
  </si>
  <si>
    <t xml:space="preserve"> 00:01:47,857</t>
  </si>
  <si>
    <t xml:space="preserve"> 00:01:48,452</t>
  </si>
  <si>
    <t xml:space="preserve"> 00:01:50,150</t>
  </si>
  <si>
    <t xml:space="preserve"> 00:01:51,678</t>
  </si>
  <si>
    <t xml:space="preserve"> 00:01:56,463</t>
  </si>
  <si>
    <t xml:space="preserve"> 00:01:57,961</t>
  </si>
  <si>
    <t xml:space="preserve"> 00:02:01,629</t>
  </si>
  <si>
    <t xml:space="preserve"> 00:02:01,802</t>
  </si>
  <si>
    <t xml:space="preserve"> 00:02:04,113</t>
  </si>
  <si>
    <t xml:space="preserve"> 00:02:09,379</t>
  </si>
  <si>
    <t xml:space="preserve"> 00:02:09,550</t>
  </si>
  <si>
    <t xml:space="preserve"> 00:02:13,759</t>
  </si>
  <si>
    <t xml:space="preserve"> 00:02:13,928</t>
  </si>
  <si>
    <t xml:space="preserve"> 00:02:16,306</t>
  </si>
  <si>
    <t xml:space="preserve"> 00:02:18,323</t>
  </si>
  <si>
    <t xml:space="preserve"> 00:02:18,667</t>
  </si>
  <si>
    <t xml:space="preserve"> 00:02:20,763</t>
  </si>
  <si>
    <t xml:space="preserve"> 00:02:22,711</t>
  </si>
  <si>
    <t xml:space="preserve"> 00:02:25,848</t>
  </si>
  <si>
    <t xml:space="preserve"> 00:02:26,032</t>
  </si>
  <si>
    <t xml:space="preserve"> 00:02:27,754</t>
  </si>
  <si>
    <t xml:space="preserve"> 00:02:29,046</t>
  </si>
  <si>
    <t xml:space="preserve"> 00:02:29,855</t>
  </si>
  <si>
    <t xml:space="preserve"> 00:02:37,120</t>
  </si>
  <si>
    <t xml:space="preserve"> 00:03:20,088</t>
  </si>
  <si>
    <t xml:space="preserve"> 00:03:20,498</t>
  </si>
  <si>
    <t xml:space="preserve"> 00:03:23,132</t>
  </si>
  <si>
    <t xml:space="preserve"> 00:03:23,304</t>
  </si>
  <si>
    <t xml:space="preserve"> 00:03:28,077</t>
  </si>
  <si>
    <t xml:space="preserve"> 00:03:34,468</t>
  </si>
  <si>
    <t xml:space="preserve"> 00:03:37,415</t>
  </si>
  <si>
    <t xml:space="preserve"> 00:03:39,782</t>
  </si>
  <si>
    <t xml:space="preserve"> 00:03:39,959</t>
  </si>
  <si>
    <t xml:space="preserve"> 00:03:43,981</t>
  </si>
  <si>
    <t xml:space="preserve"> 00:03:48,797</t>
  </si>
  <si>
    <t xml:space="preserve"> 00:03:50,046</t>
  </si>
  <si>
    <t xml:space="preserve"> 00:03:50,789</t>
  </si>
  <si>
    <t xml:space="preserve"> 00:03:55,687</t>
  </si>
  <si>
    <t xml:space="preserve"> 00:03:55,859</t>
  </si>
  <si>
    <t xml:space="preserve"> 00:03:56,460</t>
  </si>
  <si>
    <t xml:space="preserve"> 00:03:59,227</t>
  </si>
  <si>
    <t xml:space="preserve"> 00:04:01,538</t>
  </si>
  <si>
    <t xml:space="preserve"> 00:04:02,801</t>
  </si>
  <si>
    <t xml:space="preserve"> 00:04:03,679</t>
  </si>
  <si>
    <t xml:space="preserve"> 00:04:05,082</t>
  </si>
  <si>
    <t xml:space="preserve"> 00:04:05,642</t>
  </si>
  <si>
    <t xml:space="preserve"> 00:04:07,902</t>
  </si>
  <si>
    <t xml:space="preserve"> 00:04:08,539</t>
  </si>
  <si>
    <t xml:space="preserve"> 00:04:10,954</t>
  </si>
  <si>
    <t xml:space="preserve"> 00:04:11,780</t>
  </si>
  <si>
    <t xml:space="preserve"> 00:04:19,870</t>
  </si>
  <si>
    <t xml:space="preserve"> 00:05:04,392</t>
  </si>
  <si>
    <t xml:space="preserve"> 00:05:05,141</t>
  </si>
  <si>
    <t xml:space="preserve"> 00:05:06,927</t>
  </si>
  <si>
    <t xml:space="preserve"> 00:05:10,665</t>
  </si>
  <si>
    <t xml:space="preserve"> 00:05:13,372</t>
  </si>
  <si>
    <t xml:space="preserve"> 00:05:16,525</t>
  </si>
  <si>
    <t xml:space="preserve"> 00:05:17,337</t>
  </si>
  <si>
    <t xml:space="preserve"> 00:05:21,569</t>
  </si>
  <si>
    <t xml:space="preserve"> 00:05:26,100</t>
  </si>
  <si>
    <t xml:space="preserve"> 00:05:27,719</t>
  </si>
  <si>
    <t xml:space="preserve"> 00:05:31,079</t>
  </si>
  <si>
    <t xml:space="preserve"> 00:05:34,402</t>
  </si>
  <si>
    <t xml:space="preserve"> 00:05:35,148</t>
  </si>
  <si>
    <t xml:space="preserve"> 00:05:36,601</t>
  </si>
  <si>
    <t xml:space="preserve"> 00:05:50,560</t>
  </si>
  <si>
    <t xml:space="preserve"> 00:05:51,820</t>
  </si>
  <si>
    <t xml:space="preserve"> 00:05:53,637</t>
  </si>
  <si>
    <t xml:space="preserve"> 00:05:58,380</t>
  </si>
  <si>
    <t xml:space="preserve"> 00:06:41,058</t>
  </si>
  <si>
    <t xml:space="preserve"> 00:06:42,353</t>
  </si>
  <si>
    <t xml:space="preserve"> 00:06:42,812</t>
  </si>
  <si>
    <t xml:space="preserve"> 00:06:44,078</t>
  </si>
  <si>
    <t xml:space="preserve"> 00:06:58,022</t>
  </si>
  <si>
    <t xml:space="preserve"> 00:06:58,932</t>
  </si>
  <si>
    <t xml:space="preserve"> 00:07:01,393</t>
  </si>
  <si>
    <t xml:space="preserve"> 00:07:02,115</t>
  </si>
  <si>
    <t xml:space="preserve"> 00:07:02,711</t>
  </si>
  <si>
    <t xml:space="preserve"> 00:07:03,793</t>
  </si>
  <si>
    <t xml:space="preserve"> 00:07:08,084</t>
  </si>
  <si>
    <t xml:space="preserve"> 00:07:09,959</t>
  </si>
  <si>
    <t xml:space="preserve"> 00:07:10,548</t>
  </si>
  <si>
    <t xml:space="preserve"> 00:07:13,050</t>
  </si>
  <si>
    <t xml:space="preserve"> 00:07:14,134</t>
  </si>
  <si>
    <t xml:space="preserve"> 00:07:15,655</t>
  </si>
  <si>
    <t xml:space="preserve"> 00:07:18,459</t>
  </si>
  <si>
    <t xml:space="preserve"> 00:07:18,646</t>
  </si>
  <si>
    <t xml:space="preserve"> 00:07:28,119</t>
  </si>
  <si>
    <t xml:space="preserve"> 00:07:28,579</t>
  </si>
  <si>
    <t xml:space="preserve"> 00:07:31,777</t>
  </si>
  <si>
    <t xml:space="preserve"> 00:07:32,894</t>
  </si>
  <si>
    <t xml:space="preserve"> 00:07:33,777</t>
  </si>
  <si>
    <t xml:space="preserve"> 00:00:03,112</t>
  </si>
  <si>
    <t xml:space="preserve"> 00:00:08,153</t>
  </si>
  <si>
    <t xml:space="preserve"> 00:00:09,312</t>
  </si>
  <si>
    <t xml:space="preserve"> 00:00:12,188</t>
  </si>
  <si>
    <t xml:space="preserve"> 00:00:20,353</t>
  </si>
  <si>
    <t xml:space="preserve"> 00:00:22,472</t>
  </si>
  <si>
    <t xml:space="preserve"> 00:00:22,627</t>
  </si>
  <si>
    <t xml:space="preserve"> 00:00:25,557</t>
  </si>
  <si>
    <t xml:space="preserve"> 00:00:25,733</t>
  </si>
  <si>
    <t xml:space="preserve"> 00:00:30,437</t>
  </si>
  <si>
    <t xml:space="preserve"> 00:00:32,873</t>
  </si>
  <si>
    <t xml:space="preserve"> 00:00:33,045</t>
  </si>
  <si>
    <t xml:space="preserve"> 00:00:40,784</t>
  </si>
  <si>
    <t xml:space="preserve"> 00:00:42,120</t>
  </si>
  <si>
    <t xml:space="preserve"> 00:00:42,656</t>
  </si>
  <si>
    <t xml:space="preserve"> 00:00:44,160</t>
  </si>
  <si>
    <t xml:space="preserve"> 00:00:46,184</t>
  </si>
  <si>
    <t xml:space="preserve"> 00:00:51,722</t>
  </si>
  <si>
    <t xml:space="preserve"> 00:00:57,267</t>
  </si>
  <si>
    <t xml:space="preserve"> 00:01:42,744</t>
  </si>
  <si>
    <t xml:space="preserve"> 00:01:45,029</t>
  </si>
  <si>
    <t xml:space="preserve"> 00:01:46,376</t>
  </si>
  <si>
    <t xml:space="preserve"> 00:01:50,532</t>
  </si>
  <si>
    <t xml:space="preserve"> 00:01:51,478</t>
  </si>
  <si>
    <t xml:space="preserve"> 00:01:53,724</t>
  </si>
  <si>
    <t xml:space="preserve"> 00:01:53,907</t>
  </si>
  <si>
    <t xml:space="preserve"> 00:01:55,469</t>
  </si>
  <si>
    <t xml:space="preserve"> 00:02:03,790</t>
  </si>
  <si>
    <t xml:space="preserve"> 00:02:14,213</t>
  </si>
  <si>
    <t xml:space="preserve"> 00:02:16,655</t>
  </si>
  <si>
    <t xml:space="preserve"> 00:02:21,066</t>
  </si>
  <si>
    <t xml:space="preserve"> 00:02:21,614</t>
  </si>
  <si>
    <t xml:space="preserve"> 00:02:36,812</t>
  </si>
  <si>
    <t xml:space="preserve"> 00:03:27,720</t>
  </si>
  <si>
    <t xml:space="preserve"> 00:03:31,347</t>
  </si>
  <si>
    <t xml:space="preserve"> 00:03:31,505</t>
  </si>
  <si>
    <t xml:space="preserve"> 00:03:34,023</t>
  </si>
  <si>
    <t xml:space="preserve"> 00:03:35,907</t>
  </si>
  <si>
    <t xml:space="preserve"> 00:03:36,660</t>
  </si>
  <si>
    <t xml:space="preserve"> 00:03:42,183</t>
  </si>
  <si>
    <t xml:space="preserve"> 00:03:42,362</t>
  </si>
  <si>
    <t xml:space="preserve"> 00:03:52,546</t>
  </si>
  <si>
    <t xml:space="preserve"> 00:03:54,447</t>
  </si>
  <si>
    <t xml:space="preserve"> 00:04:06,110</t>
  </si>
  <si>
    <t xml:space="preserve"> 00:04:12,271</t>
  </si>
  <si>
    <t xml:space="preserve"> 00:04:15,031</t>
  </si>
  <si>
    <t xml:space="preserve"> 00:05:00,580</t>
  </si>
  <si>
    <t xml:space="preserve"> 00:05:00,769</t>
  </si>
  <si>
    <t xml:space="preserve"> 00:05:11,025</t>
  </si>
  <si>
    <t xml:space="preserve"> 00:05:23,656</t>
  </si>
  <si>
    <t xml:space="preserve"> 00:05:24,328</t>
  </si>
  <si>
    <t xml:space="preserve"> 00:05:26,704</t>
  </si>
  <si>
    <t xml:space="preserve"> 00:05:26,889</t>
  </si>
  <si>
    <t xml:space="preserve"> 00:05:30,585</t>
  </si>
  <si>
    <t xml:space="preserve"> 00:05:35,590</t>
  </si>
  <si>
    <t xml:space="preserve"> 00:05:36,225</t>
  </si>
  <si>
    <t xml:space="preserve"> 00:05:44,077</t>
  </si>
  <si>
    <t xml:space="preserve"> 00:05:50,777</t>
  </si>
  <si>
    <t xml:space="preserve"> 00:05:53,922</t>
  </si>
  <si>
    <t xml:space="preserve"> 00:05:54,200</t>
  </si>
  <si>
    <t xml:space="preserve"> 00:05:54,524</t>
  </si>
  <si>
    <t xml:space="preserve"> 00:05:57,162</t>
  </si>
  <si>
    <t xml:space="preserve"> 00:06:45,847</t>
  </si>
  <si>
    <t xml:space="preserve"> 00:06:47,941</t>
  </si>
  <si>
    <t xml:space="preserve"> 00:06:59,019</t>
  </si>
  <si>
    <t xml:space="preserve"> 00:07:02,382</t>
  </si>
  <si>
    <t xml:space="preserve"> 00:07:03,348</t>
  </si>
  <si>
    <t xml:space="preserve"> 00:07:08,116</t>
  </si>
  <si>
    <t xml:space="preserve"> 00:07:08,713</t>
  </si>
  <si>
    <t xml:space="preserve"> 00:07:12,874</t>
  </si>
  <si>
    <t xml:space="preserve"> 00:07:13,034</t>
  </si>
  <si>
    <t xml:space="preserve"> 00:07:18,134</t>
  </si>
  <si>
    <t xml:space="preserve"> 00:07:18,340</t>
  </si>
  <si>
    <t xml:space="preserve"> 00:07:31,798</t>
  </si>
  <si>
    <t xml:space="preserve"> 00:07:34,756</t>
  </si>
  <si>
    <t xml:space="preserve"> 00:08:25,290</t>
  </si>
  <si>
    <t xml:space="preserve"> 00:08:37,258</t>
  </si>
  <si>
    <t xml:space="preserve"> 00:08:40,347</t>
  </si>
  <si>
    <t xml:space="preserve"> 00:08:40,994</t>
  </si>
  <si>
    <t xml:space="preserve"> 00:08:47,963</t>
  </si>
  <si>
    <t xml:space="preserve"> 00:08:56,036</t>
  </si>
  <si>
    <t xml:space="preserve"> 00:08:57,560</t>
  </si>
  <si>
    <t xml:space="preserve"> 00:08:59,643</t>
  </si>
  <si>
    <t xml:space="preserve"> 00:09:00,235</t>
  </si>
  <si>
    <t xml:space="preserve"> 00:09:09,229</t>
  </si>
  <si>
    <t xml:space="preserve"> 00:09:11,903</t>
  </si>
  <si>
    <t xml:space="preserve"> 00:09:12,075</t>
  </si>
  <si>
    <t xml:space="preserve"> 00:10:07,617</t>
  </si>
  <si>
    <t xml:space="preserve"> 00:10:07,815</t>
  </si>
  <si>
    <t xml:space="preserve"> 00:10:35,493</t>
  </si>
  <si>
    <t xml:space="preserve"> 00:10:45,618</t>
  </si>
  <si>
    <t xml:space="preserve"> 00:10:45,807</t>
  </si>
  <si>
    <t xml:space="preserve"> 00:11:57,314</t>
  </si>
  <si>
    <t xml:space="preserve"> 00:11:58,969</t>
  </si>
  <si>
    <t xml:space="preserve"> 00:12:00,377</t>
  </si>
  <si>
    <t xml:space="preserve"> 00:12:11,549</t>
  </si>
  <si>
    <t xml:space="preserve"> 00:12:16,677</t>
  </si>
  <si>
    <t xml:space="preserve"> 00:12:16,870</t>
  </si>
  <si>
    <t xml:space="preserve"> 00:12:20,456</t>
  </si>
  <si>
    <t xml:space="preserve"> 00:12:25,433</t>
  </si>
  <si>
    <t xml:space="preserve"> 00:12:26,805</t>
  </si>
  <si>
    <t xml:space="preserve"> 00:12:32,461</t>
  </si>
  <si>
    <t xml:space="preserve"> 00:12:36,124</t>
  </si>
  <si>
    <t xml:space="preserve"> 00:12:36,320</t>
  </si>
  <si>
    <t xml:space="preserve"> 00:12:39,857</t>
  </si>
  <si>
    <t xml:space="preserve"> 00:13:20,041</t>
  </si>
  <si>
    <t xml:space="preserve"> 00:13:25,470</t>
  </si>
  <si>
    <t xml:space="preserve"> 00:13:25,910</t>
  </si>
  <si>
    <t xml:space="preserve"> 00:13:29,331</t>
  </si>
  <si>
    <t xml:space="preserve"> 00:13:29,485</t>
  </si>
  <si>
    <t xml:space="preserve"> 00:13:33,661</t>
  </si>
  <si>
    <t xml:space="preserve"> 00:13:35,105</t>
  </si>
  <si>
    <t xml:space="preserve"> 00:13:37,740</t>
  </si>
  <si>
    <t xml:space="preserve"> 00:13:39,111</t>
  </si>
  <si>
    <t xml:space="preserve"> 00:13:39,299</t>
  </si>
  <si>
    <t xml:space="preserve"> 00:13:42,247</t>
  </si>
  <si>
    <t xml:space="preserve"> 00:13:42,430</t>
  </si>
  <si>
    <t xml:space="preserve"> 00:13:44,258</t>
  </si>
  <si>
    <t xml:space="preserve"> 00:13:48,309</t>
  </si>
  <si>
    <t xml:space="preserve"> 00:13:55,316</t>
  </si>
  <si>
    <t xml:space="preserve"> 00:13:58,664</t>
  </si>
  <si>
    <t xml:space="preserve"> 00:14:00,696</t>
  </si>
  <si>
    <t xml:space="preserve"> 00:14:02,439</t>
  </si>
  <si>
    <t xml:space="preserve"> 00:14:04,539</t>
  </si>
  <si>
    <t xml:space="preserve"> 00:15:01,159</t>
  </si>
  <si>
    <t xml:space="preserve"> 00:15:06,997</t>
  </si>
  <si>
    <t xml:space="preserve"> 00:15:17,048</t>
  </si>
  <si>
    <t xml:space="preserve"> 00:15:18,484</t>
  </si>
  <si>
    <t xml:space="preserve"> 00:15:21,443</t>
  </si>
  <si>
    <t xml:space="preserve"> 00:15:21,618</t>
  </si>
  <si>
    <t xml:space="preserve"> 00:15:32,866</t>
  </si>
  <si>
    <t xml:space="preserve"> 00:15:33,022</t>
  </si>
  <si>
    <t xml:space="preserve"> 00:15:38,348</t>
  </si>
  <si>
    <t xml:space="preserve"> 00:15:39,306</t>
  </si>
  <si>
    <t xml:space="preserve"> 00:15:53,153</t>
  </si>
  <si>
    <t xml:space="preserve"> 00:15:55,750</t>
  </si>
  <si>
    <t xml:space="preserve"> 00:15:55,918</t>
  </si>
  <si>
    <t xml:space="preserve"> 00:16:43,264</t>
  </si>
  <si>
    <t xml:space="preserve"> 00:16:45,965</t>
  </si>
  <si>
    <t xml:space="preserve"> 00:16:46,674</t>
  </si>
  <si>
    <t>Right Back</t>
  </si>
  <si>
    <t xml:space="preserve"> 00:16:47,781</t>
  </si>
  <si>
    <t xml:space="preserve"> 00:16:48,881</t>
  </si>
  <si>
    <t xml:space="preserve"> 00:16:49,061</t>
  </si>
  <si>
    <t xml:space="preserve"> 00:16:55,218</t>
  </si>
  <si>
    <t xml:space="preserve"> 00:16:55,890</t>
  </si>
  <si>
    <t xml:space="preserve"> 00:16:57,678</t>
  </si>
  <si>
    <t xml:space="preserve"> 00:16:57,846</t>
  </si>
  <si>
    <t xml:space="preserve"> 00:17:04,619</t>
  </si>
  <si>
    <t xml:space="preserve"> 00:17:04,841</t>
  </si>
  <si>
    <t xml:space="preserve"> 00:17:18,660</t>
  </si>
  <si>
    <t xml:space="preserve"> 00:17:20,911</t>
  </si>
  <si>
    <t xml:space="preserve"> 00:17:31,638</t>
  </si>
  <si>
    <t xml:space="preserve"> 00:17:34,893</t>
  </si>
  <si>
    <t xml:space="preserve"> 00:18:20,714</t>
  </si>
  <si>
    <t xml:space="preserve"> 00:18:24,567</t>
  </si>
  <si>
    <t xml:space="preserve"> 00:18:28,458</t>
  </si>
  <si>
    <t xml:space="preserve"> 00:18:37,467</t>
  </si>
  <si>
    <t xml:space="preserve"> 00:18:38,728</t>
  </si>
  <si>
    <t xml:space="preserve"> 00:00:01,786</t>
  </si>
  <si>
    <t xml:space="preserve"> 00:00:05,850</t>
  </si>
  <si>
    <t xml:space="preserve"> 00:00:10,475</t>
  </si>
  <si>
    <t xml:space="preserve"> 00:00:13,822</t>
  </si>
  <si>
    <t xml:space="preserve"> 00:00:14,406</t>
  </si>
  <si>
    <t xml:space="preserve"> 00:00:15,413</t>
  </si>
  <si>
    <t xml:space="preserve"> 00:00:25,823</t>
  </si>
  <si>
    <t xml:space="preserve"> 00:00:29,767</t>
  </si>
  <si>
    <t xml:space="preserve"> 00:00:31,172</t>
  </si>
  <si>
    <t xml:space="preserve"> 00:00:34,781</t>
  </si>
  <si>
    <t xml:space="preserve"> 00:00:36,666</t>
  </si>
  <si>
    <t xml:space="preserve"> 00:00:46,395</t>
  </si>
  <si>
    <t xml:space="preserve"> 00:00:48,337</t>
  </si>
  <si>
    <t xml:space="preserve"> 00:00:54,596</t>
  </si>
  <si>
    <t xml:space="preserve"> 00:00:58,073</t>
  </si>
  <si>
    <t xml:space="preserve"> 00:01:42,520</t>
  </si>
  <si>
    <t xml:space="preserve"> 00:01:44,166</t>
  </si>
  <si>
    <t xml:space="preserve"> 00:01:46,162</t>
  </si>
  <si>
    <t xml:space="preserve"> 00:01:47,575</t>
  </si>
  <si>
    <t xml:space="preserve"> 00:01:52,817</t>
  </si>
  <si>
    <t xml:space="preserve"> 00:02:02,734</t>
  </si>
  <si>
    <t xml:space="preserve"> 00:02:03,463</t>
  </si>
  <si>
    <t xml:space="preserve"> 00:02:07,460</t>
  </si>
  <si>
    <t xml:space="preserve"> 00:02:09,782</t>
  </si>
  <si>
    <t xml:space="preserve"> 00:02:10,639</t>
  </si>
  <si>
    <t xml:space="preserve"> 00:02:13,060</t>
  </si>
  <si>
    <t xml:space="preserve"> 00:02:28,098</t>
  </si>
  <si>
    <t>Left Collar Left Sleeve</t>
  </si>
  <si>
    <t xml:space="preserve"> 00:02:32,344</t>
  </si>
  <si>
    <t xml:space="preserve"> 00:02:33,029</t>
  </si>
  <si>
    <t xml:space="preserve"> 00:02:33,177</t>
  </si>
  <si>
    <t xml:space="preserve"> 00:03:24,425</t>
  </si>
  <si>
    <t xml:space="preserve"> 00:03:27,024</t>
  </si>
  <si>
    <t xml:space="preserve"> 00:03:30,659</t>
  </si>
  <si>
    <t xml:space="preserve"> 00:03:32,448</t>
  </si>
  <si>
    <t xml:space="preserve"> 00:03:40,077</t>
  </si>
  <si>
    <t xml:space="preserve"> 00:03:40,239</t>
  </si>
  <si>
    <t xml:space="preserve"> 00:03:47,635</t>
  </si>
  <si>
    <t xml:space="preserve"> 00:03:51,662</t>
  </si>
  <si>
    <t xml:space="preserve"> 00:03:53,438</t>
  </si>
  <si>
    <t xml:space="preserve"> 00:03:57,890</t>
  </si>
  <si>
    <t xml:space="preserve"> 00:04:00,930</t>
  </si>
  <si>
    <t xml:space="preserve"> 00:04:03,470</t>
  </si>
  <si>
    <t xml:space="preserve"> 00:04:17,900</t>
  </si>
  <si>
    <t xml:space="preserve"> 00:04:18,057</t>
  </si>
  <si>
    <t xml:space="preserve"> 00:04:19,904</t>
  </si>
  <si>
    <t xml:space="preserve"> 00:05:02,300</t>
  </si>
  <si>
    <t xml:space="preserve"> 00:05:03,696</t>
  </si>
  <si>
    <t xml:space="preserve"> 00:05:03,853</t>
  </si>
  <si>
    <t xml:space="preserve"> 00:05:10,135</t>
  </si>
  <si>
    <t xml:space="preserve"> 00:05:11,103</t>
  </si>
  <si>
    <t xml:space="preserve"> 00:05:11,922</t>
  </si>
  <si>
    <t xml:space="preserve"> 00:05:13,532</t>
  </si>
  <si>
    <t xml:space="preserve"> 00:05:28,598</t>
  </si>
  <si>
    <t xml:space="preserve"> 00:05:34,299</t>
  </si>
  <si>
    <t xml:space="preserve"> 00:05:41,325</t>
  </si>
  <si>
    <t xml:space="preserve"> 00:05:41,464</t>
  </si>
  <si>
    <t xml:space="preserve"> 00:05:45,891</t>
  </si>
  <si>
    <t xml:space="preserve"> 00:05:48,895</t>
  </si>
  <si>
    <t xml:space="preserve"> 00:05:51,189</t>
  </si>
  <si>
    <t xml:space="preserve"> 00:05:51,537</t>
  </si>
  <si>
    <t xml:space="preserve"> 00:06:46,454</t>
  </si>
  <si>
    <t xml:space="preserve"> 00:06:46,624</t>
  </si>
  <si>
    <t xml:space="preserve"> 00:06:47,077</t>
  </si>
  <si>
    <t xml:space="preserve"> 00:06:51,031</t>
  </si>
  <si>
    <t xml:space="preserve"> 00:07:00,487</t>
  </si>
  <si>
    <t xml:space="preserve"> 00:07:01,354</t>
  </si>
  <si>
    <t xml:space="preserve"> 00:07:02,080</t>
  </si>
  <si>
    <t xml:space="preserve"> 00:07:07,764</t>
  </si>
  <si>
    <t xml:space="preserve"> 00:07:13,388</t>
  </si>
  <si>
    <t xml:space="preserve"> 00:07:13,869</t>
  </si>
  <si>
    <t xml:space="preserve"> 00:07:14,964</t>
  </si>
  <si>
    <t xml:space="preserve"> 00:07:15,785</t>
  </si>
  <si>
    <t xml:space="preserve"> 00:07:16,276</t>
  </si>
  <si>
    <t xml:space="preserve"> 00:07:16,038</t>
  </si>
  <si>
    <t xml:space="preserve"> 00:07:17,627</t>
  </si>
  <si>
    <t xml:space="preserve"> 00:07:22,405</t>
  </si>
  <si>
    <t xml:space="preserve"> 00:07:22,566</t>
  </si>
  <si>
    <t xml:space="preserve"> 00:07:30,022</t>
  </si>
  <si>
    <t xml:space="preserve"> 00:07:37,046</t>
  </si>
  <si>
    <t xml:space="preserve"> 00:08:22,320</t>
  </si>
  <si>
    <t xml:space="preserve"> 00:00:04,981</t>
  </si>
  <si>
    <t xml:space="preserve"> 00:00:06,605</t>
  </si>
  <si>
    <t xml:space="preserve"> 00:00:08,718</t>
  </si>
  <si>
    <t xml:space="preserve"> 00:00:09,179</t>
  </si>
  <si>
    <t xml:space="preserve"> 00:00:19,304</t>
  </si>
  <si>
    <t xml:space="preserve"> 00:00:19,491</t>
  </si>
  <si>
    <t xml:space="preserve"> 00:00:28,852</t>
  </si>
  <si>
    <t xml:space="preserve"> 00:00:32,407</t>
  </si>
  <si>
    <t xml:space="preserve"> 00:00:33,170</t>
  </si>
  <si>
    <t xml:space="preserve"> 00:00:35,496</t>
  </si>
  <si>
    <t xml:space="preserve"> 00:00:39,013</t>
  </si>
  <si>
    <t xml:space="preserve"> 00:00:39,727</t>
  </si>
  <si>
    <t xml:space="preserve"> 00:00:39,988</t>
  </si>
  <si>
    <t xml:space="preserve"> 00:00:51,557</t>
  </si>
  <si>
    <t xml:space="preserve"> 00:01:41,021</t>
  </si>
  <si>
    <t xml:space="preserve"> 00:01:45,708</t>
  </si>
  <si>
    <t xml:space="preserve"> 00:02:02,832</t>
  </si>
  <si>
    <t xml:space="preserve"> 00:02:03,021</t>
  </si>
  <si>
    <t xml:space="preserve"> 00:02:06,766</t>
  </si>
  <si>
    <t xml:space="preserve"> 00:02:12,170</t>
  </si>
  <si>
    <t xml:space="preserve"> 00:02:18,472</t>
  </si>
  <si>
    <t xml:space="preserve"> 00:02:18,639</t>
  </si>
  <si>
    <t xml:space="preserve"> 00:02:21,233</t>
  </si>
  <si>
    <t xml:space="preserve"> 00:02:23,205</t>
  </si>
  <si>
    <t xml:space="preserve"> 00:02:28,963</t>
  </si>
  <si>
    <t xml:space="preserve"> 00:02:29,122</t>
  </si>
  <si>
    <t xml:space="preserve"> 00:02:33,816</t>
  </si>
  <si>
    <t xml:space="preserve"> 00:02:35,214</t>
  </si>
  <si>
    <t xml:space="preserve"> 00:02:36,808</t>
  </si>
  <si>
    <t xml:space="preserve"> 00:03:21,698</t>
  </si>
  <si>
    <t xml:space="preserve"> 00:03:21,868</t>
  </si>
  <si>
    <t xml:space="preserve"> 00:03:31,434</t>
  </si>
  <si>
    <t xml:space="preserve"> 00:03:31,585</t>
  </si>
  <si>
    <t xml:space="preserve"> 00:03:34,142</t>
  </si>
  <si>
    <t xml:space="preserve"> 00:03:35,794</t>
  </si>
  <si>
    <t xml:space="preserve"> 00:03:35,947</t>
  </si>
  <si>
    <t xml:space="preserve"> 00:03:39,808</t>
  </si>
  <si>
    <t xml:space="preserve"> 00:03:39,975</t>
  </si>
  <si>
    <t xml:space="preserve"> 00:03:49,624</t>
  </si>
  <si>
    <t xml:space="preserve"> 00:03:51,103</t>
  </si>
  <si>
    <t xml:space="preserve"> 00:03:51,306</t>
  </si>
  <si>
    <t xml:space="preserve"> 00:04:02,414</t>
  </si>
  <si>
    <t xml:space="preserve"> 00:04:02,588</t>
  </si>
  <si>
    <t xml:space="preserve"> 00:04:04,726</t>
  </si>
  <si>
    <t xml:space="preserve"> 00:04:08,773</t>
  </si>
  <si>
    <t xml:space="preserve"> 00:04:12,403</t>
  </si>
  <si>
    <t xml:space="preserve"> 00:04:12,586</t>
  </si>
  <si>
    <t xml:space="preserve"> 00:05:02,487</t>
  </si>
  <si>
    <t xml:space="preserve"> 00:05:11,834</t>
  </si>
  <si>
    <t xml:space="preserve"> 00:05:11,995</t>
  </si>
  <si>
    <t xml:space="preserve"> 00:05:17,670</t>
  </si>
  <si>
    <t xml:space="preserve"> 00:05:17,840</t>
  </si>
  <si>
    <t xml:space="preserve"> 00:05:20,816</t>
  </si>
  <si>
    <t xml:space="preserve"> 00:05:20,984</t>
  </si>
  <si>
    <t xml:space="preserve"> 00:05:26,154</t>
  </si>
  <si>
    <t xml:space="preserve"> 00:05:27,850</t>
  </si>
  <si>
    <t xml:space="preserve"> 00:05:30,027</t>
  </si>
  <si>
    <t xml:space="preserve"> 00:05:30,198</t>
  </si>
  <si>
    <t xml:space="preserve"> 00:05:37,060</t>
  </si>
  <si>
    <t xml:space="preserve"> 00:05:38,470</t>
  </si>
  <si>
    <t xml:space="preserve"> 00:05:38,615</t>
  </si>
  <si>
    <t xml:space="preserve"> 00:05:41,938</t>
  </si>
  <si>
    <t xml:space="preserve"> 00:05:42,114</t>
  </si>
  <si>
    <t xml:space="preserve"> 00:05:47,819</t>
  </si>
  <si>
    <t xml:space="preserve"> 00:05:47,973</t>
  </si>
  <si>
    <t xml:space="preserve"> 00:05:50,199</t>
  </si>
  <si>
    <t xml:space="preserve"> 00:05:50,748</t>
  </si>
  <si>
    <t xml:space="preserve"> 00:05:58,272</t>
  </si>
  <si>
    <t xml:space="preserve"> 00:05:58,427</t>
  </si>
  <si>
    <t xml:space="preserve"> 00:05:58,632</t>
  </si>
  <si>
    <t xml:space="preserve"> 00:06:44,186</t>
  </si>
  <si>
    <t xml:space="preserve"> 00:06:44,356</t>
  </si>
  <si>
    <t xml:space="preserve"> 00:07:22,731</t>
  </si>
  <si>
    <t xml:space="preserve"> 00:07:23,291</t>
  </si>
  <si>
    <t xml:space="preserve"> 00:07:29,467</t>
  </si>
  <si>
    <t xml:space="preserve"> 00:00:03,033</t>
  </si>
  <si>
    <t xml:space="preserve"> 00:00:05,996</t>
  </si>
  <si>
    <t xml:space="preserve"> 00:00:08,622</t>
  </si>
  <si>
    <t xml:space="preserve"> 00:00:21,812</t>
  </si>
  <si>
    <t xml:space="preserve"> 00:00:23,824</t>
  </si>
  <si>
    <t xml:space="preserve"> 00:00:25,322</t>
  </si>
  <si>
    <t xml:space="preserve"> 00:00:28,309</t>
  </si>
  <si>
    <t xml:space="preserve"> 00:00:35,348</t>
  </si>
  <si>
    <t xml:space="preserve"> 00:00:39,033</t>
  </si>
  <si>
    <t xml:space="preserve"> 00:00:40,234</t>
  </si>
  <si>
    <t xml:space="preserve"> 00:00:50,075</t>
  </si>
  <si>
    <t xml:space="preserve"> 00:00:56,550</t>
  </si>
  <si>
    <t xml:space="preserve"> 00:00:57,822</t>
  </si>
  <si>
    <t xml:space="preserve"> 00:00:58,793</t>
  </si>
  <si>
    <t xml:space="preserve"> 00:01:47,171</t>
  </si>
  <si>
    <t xml:space="preserve"> 00:01:49,540</t>
  </si>
  <si>
    <t xml:space="preserve"> 00:01:49,719</t>
  </si>
  <si>
    <t xml:space="preserve"> 00:01:56,722</t>
  </si>
  <si>
    <t xml:space="preserve"> 00:02:02,387</t>
  </si>
  <si>
    <t xml:space="preserve"> 00:02:02,527</t>
  </si>
  <si>
    <t xml:space="preserve"> 00:02:09,197</t>
  </si>
  <si>
    <t xml:space="preserve"> 00:02:09,387</t>
  </si>
  <si>
    <t xml:space="preserve"> 00:02:16,636</t>
  </si>
  <si>
    <t xml:space="preserve"> 00:02:16,795</t>
  </si>
  <si>
    <t xml:space="preserve"> 00:02:22,844</t>
  </si>
  <si>
    <t xml:space="preserve"> 00:02:28,307</t>
  </si>
  <si>
    <t xml:space="preserve"> 00:02:30,518</t>
  </si>
  <si>
    <t xml:space="preserve"> 00:03:20,495</t>
  </si>
  <si>
    <t xml:space="preserve"> 00:03:37,463</t>
  </si>
  <si>
    <t xml:space="preserve"> 00:03:41,586</t>
  </si>
  <si>
    <t xml:space="preserve"> 00:03:45,596</t>
  </si>
  <si>
    <t xml:space="preserve"> 00:03:59,336</t>
  </si>
  <si>
    <t xml:space="preserve"> 00:04:00,842</t>
  </si>
  <si>
    <t xml:space="preserve"> 00:04:03,889</t>
  </si>
  <si>
    <t xml:space="preserve"> 00:04:07,513</t>
  </si>
  <si>
    <t xml:space="preserve"> 00:04:08,851</t>
  </si>
  <si>
    <t xml:space="preserve"> 00:04:10,061</t>
  </si>
  <si>
    <t xml:space="preserve"> 00:04:16,185</t>
  </si>
  <si>
    <t xml:space="preserve"> 00:04:16,354</t>
  </si>
  <si>
    <t xml:space="preserve"> 00:05:01,009</t>
  </si>
  <si>
    <t xml:space="preserve"> 00:05:04,287</t>
  </si>
  <si>
    <t xml:space="preserve"> 00:05:06,650</t>
  </si>
  <si>
    <t xml:space="preserve"> 00:05:08,522</t>
  </si>
  <si>
    <t xml:space="preserve"> 00:05:09,898</t>
  </si>
  <si>
    <t xml:space="preserve"> 00:05:14,399</t>
  </si>
  <si>
    <t xml:space="preserve"> 00:05:18,998</t>
  </si>
  <si>
    <t xml:space="preserve"> 00:05:21,566</t>
  </si>
  <si>
    <t xml:space="preserve"> 00:05:24,361</t>
  </si>
  <si>
    <t xml:space="preserve"> 00:05:28,435</t>
  </si>
  <si>
    <t xml:space="preserve"> 00:05:47,728</t>
  </si>
  <si>
    <t xml:space="preserve"> 00:05:48,772</t>
  </si>
  <si>
    <t xml:space="preserve"> 00:05:53,136</t>
  </si>
  <si>
    <t xml:space="preserve"> 00:05:54,467</t>
  </si>
  <si>
    <t xml:space="preserve"> 00:05:59,556</t>
  </si>
  <si>
    <t xml:space="preserve"> 00:06:41,733</t>
  </si>
  <si>
    <t xml:space="preserve"> 00:06:42,319</t>
  </si>
  <si>
    <t xml:space="preserve"> 00:06:42,548</t>
  </si>
  <si>
    <t xml:space="preserve"> 00:06:43,773</t>
  </si>
  <si>
    <t xml:space="preserve"> 00:06:43,950</t>
  </si>
  <si>
    <t xml:space="preserve"> 00:06:50,031</t>
  </si>
  <si>
    <t xml:space="preserve"> 00:06:50,185</t>
  </si>
  <si>
    <t xml:space="preserve"> 00:06:56,230</t>
  </si>
  <si>
    <t xml:space="preserve"> 00:07:06,528</t>
  </si>
  <si>
    <t xml:space="preserve"> 00:07:07,812</t>
  </si>
  <si>
    <t xml:space="preserve"> 00:07:14,983</t>
  </si>
  <si>
    <t xml:space="preserve"> 00:07:17,431</t>
  </si>
  <si>
    <t xml:space="preserve"> 00:07:24,577</t>
  </si>
  <si>
    <t xml:space="preserve"> 00:07:29,065</t>
  </si>
  <si>
    <t xml:space="preserve"> 00:07:31,665</t>
  </si>
  <si>
    <t xml:space="preserve"> 00:07:36,747</t>
  </si>
  <si>
    <t xml:space="preserve"> 00:07:38,063</t>
  </si>
  <si>
    <t xml:space="preserve"> 00:08:21,611</t>
  </si>
  <si>
    <t xml:space="preserve"> 00:08:39,743</t>
  </si>
  <si>
    <t xml:space="preserve"> 00:08:41,115</t>
  </si>
  <si>
    <t xml:space="preserve"> 00:08:44,873</t>
  </si>
  <si>
    <t xml:space="preserve"> 00:08:49,281</t>
  </si>
  <si>
    <t xml:space="preserve"> 00:08:53,525</t>
  </si>
  <si>
    <t xml:space="preserve"> 00:08:55,177</t>
  </si>
  <si>
    <t xml:space="preserve"> 00:08:56,984</t>
  </si>
  <si>
    <t xml:space="preserve"> 00:08:59,399</t>
  </si>
  <si>
    <t xml:space="preserve"> 00:09:03,598</t>
  </si>
  <si>
    <t xml:space="preserve"> 00:09:04,934</t>
  </si>
  <si>
    <t xml:space="preserve"> 00:09:08,223</t>
  </si>
  <si>
    <t xml:space="preserve"> 00:09:10,562</t>
  </si>
  <si>
    <t xml:space="preserve"> 00:09:12,807</t>
  </si>
  <si>
    <t xml:space="preserve"> 00:09:16,547</t>
  </si>
  <si>
    <t xml:space="preserve"> 00:09:17,558</t>
  </si>
  <si>
    <t xml:space="preserve"> 00:09:19,789</t>
  </si>
  <si>
    <t xml:space="preserve"> 00:09:19,966</t>
  </si>
  <si>
    <t xml:space="preserve"> 00:10:06,145</t>
  </si>
  <si>
    <t xml:space="preserve"> 00:10:06,327</t>
  </si>
  <si>
    <t xml:space="preserve"> 00:10:07,885</t>
  </si>
  <si>
    <t xml:space="preserve"> 00:10:10,033</t>
  </si>
  <si>
    <t xml:space="preserve"> 00:10:12,373</t>
  </si>
  <si>
    <t xml:space="preserve"> 00:10:18,923</t>
  </si>
  <si>
    <t xml:space="preserve"> 00:10:21,352</t>
  </si>
  <si>
    <t xml:space="preserve"> 00:10:25,366</t>
  </si>
  <si>
    <t xml:space="preserve"> 00:10:25,917</t>
  </si>
  <si>
    <t xml:space="preserve"> 00:10:29,193</t>
  </si>
  <si>
    <t xml:space="preserve"> 00:10:29,393</t>
  </si>
  <si>
    <t xml:space="preserve"> 00:10:32,097</t>
  </si>
  <si>
    <t xml:space="preserve"> 00:10:32,299</t>
  </si>
  <si>
    <t xml:space="preserve"> 00:10:53,889</t>
  </si>
  <si>
    <t xml:space="preserve"> 00:10:55,037</t>
  </si>
  <si>
    <t xml:space="preserve"> 00:11:48,998</t>
  </si>
  <si>
    <t xml:space="preserve"> 00:11:51,909</t>
  </si>
  <si>
    <t xml:space="preserve"> 00:11:52,097</t>
  </si>
  <si>
    <t xml:space="preserve"> 00:11:56,702</t>
  </si>
  <si>
    <t xml:space="preserve"> 00:11:56,869</t>
  </si>
  <si>
    <t xml:space="preserve"> 00:11:58,241</t>
  </si>
  <si>
    <t xml:space="preserve"> 00:12:00,772</t>
  </si>
  <si>
    <t xml:space="preserve"> 00:12:03,080</t>
  </si>
  <si>
    <t xml:space="preserve"> 00:12:03,264</t>
  </si>
  <si>
    <t xml:space="preserve"> 00:12:36,799</t>
  </si>
  <si>
    <t xml:space="preserve"> 00:12:37,689</t>
  </si>
  <si>
    <t xml:space="preserve"> 00:00:30,784</t>
  </si>
  <si>
    <t xml:space="preserve"> 00:00:34,365</t>
  </si>
  <si>
    <t xml:space="preserve"> 00:00:35,061</t>
  </si>
  <si>
    <t xml:space="preserve"> 00:00:35,950</t>
  </si>
  <si>
    <t xml:space="preserve"> 00:00:38,673</t>
  </si>
  <si>
    <t xml:space="preserve"> 00:00:40,574</t>
  </si>
  <si>
    <t xml:space="preserve"> 00:00:45,203</t>
  </si>
  <si>
    <t xml:space="preserve"> 00:00:46,491</t>
  </si>
  <si>
    <t xml:space="preserve"> 00:00:48,526</t>
  </si>
  <si>
    <t xml:space="preserve"> 00:00:51,854</t>
  </si>
  <si>
    <t xml:space="preserve"> 00:00:52,673</t>
  </si>
  <si>
    <t xml:space="preserve"> 00:00:55,213</t>
  </si>
  <si>
    <t xml:space="preserve"> 00:00:58,129</t>
  </si>
  <si>
    <t xml:space="preserve"> 00:01:40,538</t>
  </si>
  <si>
    <t xml:space="preserve"> 00:01:45,164</t>
  </si>
  <si>
    <t xml:space="preserve"> 00:01:48,055</t>
  </si>
  <si>
    <t xml:space="preserve"> 00:01:55,532</t>
  </si>
  <si>
    <t xml:space="preserve"> 00:01:57,319</t>
  </si>
  <si>
    <t xml:space="preserve"> 00:02:04,007</t>
  </si>
  <si>
    <t xml:space="preserve"> 00:02:05,751</t>
  </si>
  <si>
    <t xml:space="preserve"> 00:02:05,922</t>
  </si>
  <si>
    <t xml:space="preserve"> 00:02:09,772</t>
  </si>
  <si>
    <t xml:space="preserve"> 00:02:13,688</t>
  </si>
  <si>
    <t xml:space="preserve"> 00:02:14,914</t>
  </si>
  <si>
    <t xml:space="preserve"> 00:02:23,431</t>
  </si>
  <si>
    <t xml:space="preserve"> 00:02:34,554</t>
  </si>
  <si>
    <t xml:space="preserve"> 00:02:36,588</t>
  </si>
  <si>
    <t xml:space="preserve"> 00:00:20,774</t>
  </si>
  <si>
    <t xml:space="preserve"> 00:00:23,287</t>
  </si>
  <si>
    <t xml:space="preserve"> 00:00:27,740</t>
  </si>
  <si>
    <t xml:space="preserve"> 00:00:31,978</t>
  </si>
  <si>
    <t xml:space="preserve"> 00:00:32,218</t>
  </si>
  <si>
    <t xml:space="preserve"> 00:00:33,271</t>
  </si>
  <si>
    <t xml:space="preserve"> 00:00:35,959</t>
  </si>
  <si>
    <t xml:space="preserve"> 00:00:38,014</t>
  </si>
  <si>
    <t xml:space="preserve"> 00:00:38,212</t>
  </si>
  <si>
    <t xml:space="preserve"> 00:00:44,258</t>
  </si>
  <si>
    <t xml:space="preserve"> 00:00:44,437</t>
  </si>
  <si>
    <t xml:space="preserve"> 00:00:47,620</t>
  </si>
  <si>
    <t xml:space="preserve"> 00:00:47,806</t>
  </si>
  <si>
    <t xml:space="preserve"> 00:00:50,516</t>
  </si>
  <si>
    <t xml:space="preserve"> 00:00:50,721</t>
  </si>
  <si>
    <t xml:space="preserve"> 00:00:51,591</t>
  </si>
  <si>
    <t xml:space="preserve"> 00:00:56,516</t>
  </si>
  <si>
    <t xml:space="preserve"> 00:00:59,336</t>
  </si>
  <si>
    <t xml:space="preserve"> 00:01:41,789</t>
  </si>
  <si>
    <t xml:space="preserve"> 00:01:41,972</t>
  </si>
  <si>
    <t xml:space="preserve"> 00:01:45,859</t>
  </si>
  <si>
    <t xml:space="preserve"> 00:01:47,374</t>
  </si>
  <si>
    <t xml:space="preserve"> 00:01:47,546</t>
  </si>
  <si>
    <t xml:space="preserve"> 00:01:49,845</t>
  </si>
  <si>
    <t xml:space="preserve"> 00:01:58,828</t>
  </si>
  <si>
    <t xml:space="preserve"> 00:02:00,011</t>
  </si>
  <si>
    <t xml:space="preserve"> 00:02:00,200</t>
  </si>
  <si>
    <t xml:space="preserve"> 00:02:02,866</t>
  </si>
  <si>
    <t xml:space="preserve"> 00:02:03,052</t>
  </si>
  <si>
    <t xml:space="preserve"> 00:02:06,300</t>
  </si>
  <si>
    <t xml:space="preserve"> 00:02:06,471</t>
  </si>
  <si>
    <t xml:space="preserve"> 00:02:11,969</t>
  </si>
  <si>
    <t xml:space="preserve"> 00:02:12,149</t>
  </si>
  <si>
    <t xml:space="preserve"> 00:02:14,855</t>
  </si>
  <si>
    <t xml:space="preserve"> 00:02:16,541</t>
  </si>
  <si>
    <t xml:space="preserve"> 00:02:16,733</t>
  </si>
  <si>
    <t xml:space="preserve"> 00:02:32,164</t>
  </si>
  <si>
    <t xml:space="preserve"> 00:02:34,943</t>
  </si>
  <si>
    <t xml:space="preserve"> 00:03:21,321</t>
  </si>
  <si>
    <t xml:space="preserve"> 00:03:21,496</t>
  </si>
  <si>
    <t xml:space="preserve"> 00:03:23,932</t>
  </si>
  <si>
    <t xml:space="preserve"> 00:03:24,118</t>
  </si>
  <si>
    <t xml:space="preserve"> 00:03:26,430</t>
  </si>
  <si>
    <t xml:space="preserve"> 00:03:42,109</t>
  </si>
  <si>
    <t xml:space="preserve"> 00:03:45,002</t>
  </si>
  <si>
    <t xml:space="preserve"> 00:03:52,883</t>
  </si>
  <si>
    <t xml:space="preserve"> 00:03:55,885</t>
  </si>
  <si>
    <t xml:space="preserve"> 00:03:56,650</t>
  </si>
  <si>
    <t xml:space="preserve"> 00:04:01,301</t>
  </si>
  <si>
    <t xml:space="preserve"> 00:04:12,337</t>
  </si>
  <si>
    <t xml:space="preserve"> 00:04:14,234</t>
  </si>
  <si>
    <t xml:space="preserve"> 00:04:14,419</t>
  </si>
  <si>
    <t xml:space="preserve"> 00:05:00,695</t>
  </si>
  <si>
    <t xml:space="preserve"> 00:05:00,843</t>
  </si>
  <si>
    <t xml:space="preserve"> 00:05:01,082</t>
  </si>
  <si>
    <t xml:space="preserve"> 00:05:05,526</t>
  </si>
  <si>
    <t xml:space="preserve"> 00:05:05,726</t>
  </si>
  <si>
    <t xml:space="preserve"> 00:05:14,987</t>
  </si>
  <si>
    <t xml:space="preserve"> 00:05:15,953</t>
  </si>
  <si>
    <t xml:space="preserve"> 00:05:18,111</t>
  </si>
  <si>
    <t xml:space="preserve"> 00:05:19,600</t>
  </si>
  <si>
    <t xml:space="preserve"> 00:05:20,393</t>
  </si>
  <si>
    <t xml:space="preserve"> 00:05:23,162</t>
  </si>
  <si>
    <t xml:space="preserve"> 00:05:23,349</t>
  </si>
  <si>
    <t xml:space="preserve"> 00:05:29,604</t>
  </si>
  <si>
    <t xml:space="preserve"> 00:05:32,573</t>
  </si>
  <si>
    <t xml:space="preserve"> 00:05:33,458</t>
  </si>
  <si>
    <t xml:space="preserve"> 00:05:35,256</t>
  </si>
  <si>
    <t xml:space="preserve"> 00:05:37,296</t>
  </si>
  <si>
    <t xml:space="preserve"> 00:05:37,479</t>
  </si>
  <si>
    <t xml:space="preserve"> 00:05:40,924</t>
  </si>
  <si>
    <t xml:space="preserve"> 00:05:40,791</t>
  </si>
  <si>
    <t xml:space="preserve"> 00:05:43,710</t>
  </si>
  <si>
    <t xml:space="preserve"> 00:05:43,882</t>
  </si>
  <si>
    <t xml:space="preserve"> 00:05:46,333</t>
  </si>
  <si>
    <t xml:space="preserve"> 00:05:46,527</t>
  </si>
  <si>
    <t xml:space="preserve"> 00:05:50,231</t>
  </si>
  <si>
    <t xml:space="preserve"> 00:05:50,419</t>
  </si>
  <si>
    <t xml:space="preserve"> 00:05:54,113</t>
  </si>
  <si>
    <t xml:space="preserve"> 00:05:54,933</t>
  </si>
  <si>
    <t xml:space="preserve"> 00:06:40,906</t>
  </si>
  <si>
    <t xml:space="preserve"> 00:06:42,828</t>
  </si>
  <si>
    <t xml:space="preserve"> 00:06:43,740</t>
  </si>
  <si>
    <t xml:space="preserve"> 00:06:44,868</t>
  </si>
  <si>
    <t xml:space="preserve"> 00:06:45,075</t>
  </si>
  <si>
    <t xml:space="preserve"> 00:07:16,827</t>
  </si>
  <si>
    <t>UDE HISHIGI JUJI GATAME</t>
  </si>
  <si>
    <t xml:space="preserve"> 00:08:54,923</t>
  </si>
  <si>
    <t xml:space="preserve"> 00:08:55,886</t>
  </si>
  <si>
    <t xml:space="preserve"> 00:08:58,628</t>
  </si>
  <si>
    <t xml:space="preserve"> 00:09:00,634</t>
  </si>
  <si>
    <t xml:space="preserve"> 00:09:04,441</t>
  </si>
  <si>
    <t xml:space="preserve"> 00:09:06,745</t>
  </si>
  <si>
    <t xml:space="preserve"> 00:00:38,677</t>
  </si>
  <si>
    <t xml:space="preserve"> 00:00:42,106</t>
  </si>
  <si>
    <t xml:space="preserve"> 00:00:47,547</t>
  </si>
  <si>
    <t xml:space="preserve"> 00:00:52,113</t>
  </si>
  <si>
    <t xml:space="preserve"> 00:00:55,445</t>
  </si>
  <si>
    <t xml:space="preserve"> 00:00:55,630</t>
  </si>
  <si>
    <t xml:space="preserve"> 00:01:46,835</t>
  </si>
  <si>
    <t xml:space="preserve"> 00:01:50,140</t>
  </si>
  <si>
    <t xml:space="preserve"> 00:01:50,345</t>
  </si>
  <si>
    <t xml:space="preserve"> 00:02:00,077</t>
  </si>
  <si>
    <t xml:space="preserve"> 00:02:06,146</t>
  </si>
  <si>
    <t xml:space="preserve"> 00:02:08,688</t>
  </si>
  <si>
    <t xml:space="preserve"> 00:02:09,882</t>
  </si>
  <si>
    <t xml:space="preserve"> 00:02:12,104</t>
  </si>
  <si>
    <t xml:space="preserve"> 00:02:13,278</t>
  </si>
  <si>
    <t xml:space="preserve"> 00:02:17,266</t>
  </si>
  <si>
    <t xml:space="preserve"> 00:02:24,389</t>
  </si>
  <si>
    <t xml:space="preserve"> 00:02:24,841</t>
  </si>
  <si>
    <t xml:space="preserve"> 00:02:28,695</t>
  </si>
  <si>
    <t xml:space="preserve"> 00:02:37,976</t>
  </si>
  <si>
    <t xml:space="preserve"> 00:03:29,872</t>
  </si>
  <si>
    <t xml:space="preserve"> 00:03:30,993</t>
  </si>
  <si>
    <t xml:space="preserve"> 00:03:31,928</t>
  </si>
  <si>
    <t xml:space="preserve"> 00:03:40,238</t>
  </si>
  <si>
    <t xml:space="preserve"> 00:03:42,244</t>
  </si>
  <si>
    <t xml:space="preserve"> 00:03:42,939</t>
  </si>
  <si>
    <t xml:space="preserve"> 00:03:47,328</t>
  </si>
  <si>
    <t xml:space="preserve"> 00:03:51,508</t>
  </si>
  <si>
    <t xml:space="preserve"> 00:03:53,003</t>
  </si>
  <si>
    <t xml:space="preserve"> 00:03:53,740</t>
  </si>
  <si>
    <t xml:space="preserve"> 00:04:01,147</t>
  </si>
  <si>
    <t xml:space="preserve"> 00:04:05,428</t>
  </si>
  <si>
    <t xml:space="preserve"> 00:04:07,764</t>
  </si>
  <si>
    <t xml:space="preserve"> 00:04:09,320</t>
  </si>
  <si>
    <t xml:space="preserve"> 00:04:10,341</t>
  </si>
  <si>
    <t xml:space="preserve"> 00:04:13,063</t>
  </si>
  <si>
    <t xml:space="preserve"> 00:04:18,986</t>
  </si>
  <si>
    <t xml:space="preserve"> 00:05:00,529</t>
  </si>
  <si>
    <t xml:space="preserve"> 00:05:02,124</t>
  </si>
  <si>
    <t xml:space="preserve"> 00:05:03,898</t>
  </si>
  <si>
    <t xml:space="preserve"> 00:05:05,529</t>
  </si>
  <si>
    <t xml:space="preserve"> 00:05:05,700</t>
  </si>
  <si>
    <t xml:space="preserve"> 00:05:11,532</t>
  </si>
  <si>
    <t xml:space="preserve"> 00:05:11,711</t>
  </si>
  <si>
    <t xml:space="preserve"> 00:05:16,324</t>
  </si>
  <si>
    <t xml:space="preserve"> 00:05:19,386</t>
  </si>
  <si>
    <t xml:space="preserve"> 00:05:23,637</t>
  </si>
  <si>
    <t xml:space="preserve"> 00:05:30,197</t>
  </si>
  <si>
    <t xml:space="preserve"> 00:05:31,188</t>
  </si>
  <si>
    <t xml:space="preserve"> 00:05:40,248</t>
  </si>
  <si>
    <t xml:space="preserve"> 00:05:43,149</t>
  </si>
  <si>
    <t xml:space="preserve"> 00:05:43,337</t>
  </si>
  <si>
    <t xml:space="preserve"> 00:05:51,306</t>
  </si>
  <si>
    <t xml:space="preserve"> 00:05:55,823</t>
  </si>
  <si>
    <t xml:space="preserve"> 00:05:56,984</t>
  </si>
  <si>
    <t xml:space="preserve"> 00:05:57,459</t>
  </si>
  <si>
    <t xml:space="preserve"> 00:05:59,215</t>
  </si>
  <si>
    <t>LUCENTI</t>
  </si>
  <si>
    <t xml:space="preserve"> 00:00:13,513</t>
  </si>
  <si>
    <t xml:space="preserve"> 00:00:17,137</t>
  </si>
  <si>
    <t xml:space="preserve"> 00:00:18,868</t>
  </si>
  <si>
    <t xml:space="preserve"> 00:00:21,493</t>
  </si>
  <si>
    <t xml:space="preserve"> 00:00:26,826</t>
  </si>
  <si>
    <t xml:space="preserve"> 00:00:27,048</t>
  </si>
  <si>
    <t xml:space="preserve"> 00:00:31,068</t>
  </si>
  <si>
    <t xml:space="preserve"> 00:00:31,241</t>
  </si>
  <si>
    <t xml:space="preserve"> 00:00:37,588</t>
  </si>
  <si>
    <t xml:space="preserve"> 00:00:40,383</t>
  </si>
  <si>
    <t xml:space="preserve"> 00:00:40,888</t>
  </si>
  <si>
    <t xml:space="preserve"> 00:00:41,660</t>
  </si>
  <si>
    <t xml:space="preserve"> 00:00:45,283</t>
  </si>
  <si>
    <t xml:space="preserve"> 00:00:48,068</t>
  </si>
  <si>
    <t xml:space="preserve"> 00:00:48,246</t>
  </si>
  <si>
    <t xml:space="preserve"> 00:00:56,164</t>
  </si>
  <si>
    <t xml:space="preserve"> 00:01:40,039</t>
  </si>
  <si>
    <t xml:space="preserve"> 00:01:40,393</t>
  </si>
  <si>
    <t xml:space="preserve"> 00:01:45,114</t>
  </si>
  <si>
    <t xml:space="preserve"> 00:01:46,394</t>
  </si>
  <si>
    <t xml:space="preserve"> 00:01:49,448</t>
  </si>
  <si>
    <t xml:space="preserve"> 00:01:54,048</t>
  </si>
  <si>
    <t xml:space="preserve"> 00:01:56,673</t>
  </si>
  <si>
    <t xml:space="preserve"> 00:02:05,666</t>
  </si>
  <si>
    <t xml:space="preserve"> 00:02:05,857</t>
  </si>
  <si>
    <t xml:space="preserve"> 00:02:12,602</t>
  </si>
  <si>
    <t xml:space="preserve"> 00:02:14,641</t>
  </si>
  <si>
    <t xml:space="preserve"> 00:02:19,447</t>
  </si>
  <si>
    <t xml:space="preserve"> 00:02:19,618</t>
  </si>
  <si>
    <t xml:space="preserve"> 00:02:31,811</t>
  </si>
  <si>
    <t xml:space="preserve"> 00:02:34,073</t>
  </si>
  <si>
    <t xml:space="preserve"> 00:02:35,604</t>
  </si>
  <si>
    <t xml:space="preserve"> 00:02:35,793</t>
  </si>
  <si>
    <t xml:space="preserve"> 00:03:20,944</t>
  </si>
  <si>
    <t xml:space="preserve"> 00:03:31,265</t>
  </si>
  <si>
    <t xml:space="preserve"> 00:03:32,245</t>
  </si>
  <si>
    <t xml:space="preserve"> 00:03:34,434</t>
  </si>
  <si>
    <t xml:space="preserve"> 00:03:43,607</t>
  </si>
  <si>
    <t xml:space="preserve"> 00:03:43,814</t>
  </si>
  <si>
    <t xml:space="preserve"> 00:03:53,371</t>
  </si>
  <si>
    <t xml:space="preserve"> 00:03:55,401</t>
  </si>
  <si>
    <t xml:space="preserve"> 00:03:58,593</t>
  </si>
  <si>
    <t xml:space="preserve"> 00:03:58,767</t>
  </si>
  <si>
    <t xml:space="preserve"> 00:04:04,695</t>
  </si>
  <si>
    <t xml:space="preserve"> 00:04:06,372</t>
  </si>
  <si>
    <t xml:space="preserve"> 00:04:08,656</t>
  </si>
  <si>
    <t xml:space="preserve"> 00:04:08,827</t>
  </si>
  <si>
    <t xml:space="preserve"> 00:04:13,356</t>
  </si>
  <si>
    <t xml:space="preserve"> 00:04:13,857</t>
  </si>
  <si>
    <t xml:space="preserve"> 00:04:15,703</t>
  </si>
  <si>
    <t xml:space="preserve"> 00:05:05,655</t>
  </si>
  <si>
    <t xml:space="preserve"> 00:05:08,025</t>
  </si>
  <si>
    <t xml:space="preserve"> 00:05:12,557</t>
  </si>
  <si>
    <t xml:space="preserve"> 00:05:14,999</t>
  </si>
  <si>
    <t xml:space="preserve"> 00:05:21,308</t>
  </si>
  <si>
    <t xml:space="preserve"> 00:05:27,992</t>
  </si>
  <si>
    <t xml:space="preserve"> 00:05:28,700</t>
  </si>
  <si>
    <t xml:space="preserve"> 00:05:31,878</t>
  </si>
  <si>
    <t xml:space="preserve"> 00:05:32,079</t>
  </si>
  <si>
    <t xml:space="preserve"> 00:05:33,518</t>
  </si>
  <si>
    <t xml:space="preserve"> 00:05:33,705</t>
  </si>
  <si>
    <t xml:space="preserve"> 00:05:44,613</t>
  </si>
  <si>
    <t xml:space="preserve"> 00:05:45,139</t>
  </si>
  <si>
    <t xml:space="preserve"> 00:05:49,022</t>
  </si>
  <si>
    <t xml:space="preserve"> 00:05:49,177</t>
  </si>
  <si>
    <t xml:space="preserve"> 00:05:52,535</t>
  </si>
  <si>
    <t xml:space="preserve"> 00:05:58,788</t>
  </si>
  <si>
    <t xml:space="preserve"> 00:05:58,956</t>
  </si>
  <si>
    <t xml:space="preserve"> 00:06:45,464</t>
  </si>
  <si>
    <t xml:space="preserve"> 00:06:45,639</t>
  </si>
  <si>
    <t xml:space="preserve"> 00:06:49,552</t>
  </si>
  <si>
    <t xml:space="preserve"> 00:06:49,736</t>
  </si>
  <si>
    <t xml:space="preserve"> 00:06:56,231</t>
  </si>
  <si>
    <t xml:space="preserve"> 00:06:57,430</t>
  </si>
  <si>
    <t xml:space="preserve"> 00:07:01,251</t>
  </si>
  <si>
    <t xml:space="preserve"> 00:07:03,327</t>
  </si>
  <si>
    <t xml:space="preserve"> 00:07:03,518</t>
  </si>
  <si>
    <t xml:space="preserve"> 00:07:06,775</t>
  </si>
  <si>
    <t xml:space="preserve"> 00:07:06,965</t>
  </si>
  <si>
    <t xml:space="preserve"> 00:07:12,496</t>
  </si>
  <si>
    <t xml:space="preserve"> 00:07:18,007</t>
  </si>
  <si>
    <t xml:space="preserve"> 00:07:19,692</t>
  </si>
  <si>
    <t xml:space="preserve"> 00:07:25,632</t>
  </si>
  <si>
    <t xml:space="preserve"> 00:07:37,432</t>
  </si>
  <si>
    <t xml:space="preserve"> 00:08:20,720</t>
  </si>
  <si>
    <t xml:space="preserve"> 00:08:20,925</t>
  </si>
  <si>
    <t xml:space="preserve"> 00:08:22,803</t>
  </si>
  <si>
    <t xml:space="preserve"> 00:08:31,036</t>
  </si>
  <si>
    <t xml:space="preserve"> 00:08:31,562</t>
  </si>
  <si>
    <t xml:space="preserve"> 00:08:31,785</t>
  </si>
  <si>
    <t xml:space="preserve"> 00:08:36,040</t>
  </si>
  <si>
    <t xml:space="preserve"> 00:08:36,269</t>
  </si>
  <si>
    <t xml:space="preserve"> 00:08:42,064</t>
  </si>
  <si>
    <t xml:space="preserve"> 00:08:44,927</t>
  </si>
  <si>
    <t xml:space="preserve"> 00:08:46,741</t>
  </si>
  <si>
    <t xml:space="preserve"> 00:08:46,928</t>
  </si>
  <si>
    <t xml:space="preserve"> 00:08:52,493</t>
  </si>
  <si>
    <t xml:space="preserve"> 00:08:52,666</t>
  </si>
  <si>
    <t xml:space="preserve"> 00:08:53,682</t>
  </si>
  <si>
    <t xml:space="preserve"> 00:08:54,323</t>
  </si>
  <si>
    <t xml:space="preserve"> 00:09:02,226</t>
  </si>
  <si>
    <t xml:space="preserve"> 00:09:02,412</t>
  </si>
  <si>
    <t xml:space="preserve"> 00:09:04,757</t>
  </si>
  <si>
    <t xml:space="preserve"> 00:09:05,925</t>
  </si>
  <si>
    <t xml:space="preserve"> 00:09:09,749</t>
  </si>
  <si>
    <t xml:space="preserve"> 00:09:09,902</t>
  </si>
  <si>
    <t xml:space="preserve"> 00:09:18,903</t>
  </si>
  <si>
    <t xml:space="preserve"> 00:09:19,075</t>
  </si>
  <si>
    <t xml:space="preserve"> 00:10:01,701</t>
  </si>
  <si>
    <t xml:space="preserve"> 00:10:04,786</t>
  </si>
  <si>
    <t xml:space="preserve"> 00:10:08,850</t>
  </si>
  <si>
    <t xml:space="preserve"> 00:10:09,006</t>
  </si>
  <si>
    <t xml:space="preserve"> 00:10:09,806</t>
  </si>
  <si>
    <t xml:space="preserve"> 00:10:11,420</t>
  </si>
  <si>
    <t xml:space="preserve"> 00:10:11,611</t>
  </si>
  <si>
    <t xml:space="preserve"> 00:10:15,817</t>
  </si>
  <si>
    <t xml:space="preserve"> 00:10:16,038</t>
  </si>
  <si>
    <t xml:space="preserve"> 00:10:53,983</t>
  </si>
  <si>
    <t xml:space="preserve"> 00:10:54,156</t>
  </si>
  <si>
    <t xml:space="preserve"> 00:11:40,642</t>
  </si>
  <si>
    <t xml:space="preserve"> 00:11:40,825</t>
  </si>
  <si>
    <t xml:space="preserve"> 00:11:43,076</t>
  </si>
  <si>
    <t xml:space="preserve"> 00:11:45,201</t>
  </si>
  <si>
    <t xml:space="preserve"> 00:11:45,389</t>
  </si>
  <si>
    <t xml:space="preserve"> 00:11:55,721</t>
  </si>
  <si>
    <t xml:space="preserve"> 00:11:58,054</t>
  </si>
  <si>
    <t xml:space="preserve"> 00:12:00,692</t>
  </si>
  <si>
    <t xml:space="preserve"> 00:12:01,050</t>
  </si>
  <si>
    <t>KUCHIKI TAOSHI</t>
  </si>
  <si>
    <t xml:space="preserve"> 00:12:02,605</t>
  </si>
  <si>
    <t xml:space="preserve"> 00:12:02,808</t>
  </si>
  <si>
    <t xml:space="preserve"> 00:12:07,530</t>
  </si>
  <si>
    <t xml:space="preserve"> 00:12:09,280</t>
  </si>
  <si>
    <t xml:space="preserve"> 00:12:09,465</t>
  </si>
  <si>
    <t xml:space="preserve"> 00:12:16,984</t>
  </si>
  <si>
    <t xml:space="preserve"> 00:12:29,613</t>
  </si>
  <si>
    <t xml:space="preserve"> 00:00:00,714</t>
  </si>
  <si>
    <t xml:space="preserve"> 00:00:05,336</t>
  </si>
  <si>
    <t xml:space="preserve"> 00:00:06,754</t>
  </si>
  <si>
    <t xml:space="preserve"> 00:00:10,704</t>
  </si>
  <si>
    <t xml:space="preserve"> 00:00:17,651</t>
  </si>
  <si>
    <t xml:space="preserve"> 00:00:17,835</t>
  </si>
  <si>
    <t xml:space="preserve"> 00:00:23,758</t>
  </si>
  <si>
    <t xml:space="preserve"> 00:00:23,915</t>
  </si>
  <si>
    <t xml:space="preserve"> 00:00:25,992</t>
  </si>
  <si>
    <t xml:space="preserve"> 00:00:28,894</t>
  </si>
  <si>
    <t xml:space="preserve"> 00:00:29,059</t>
  </si>
  <si>
    <t xml:space="preserve"> 00:00:37,583</t>
  </si>
  <si>
    <t xml:space="preserve"> 00:00:39,136</t>
  </si>
  <si>
    <t xml:space="preserve"> 00:00:40,752</t>
  </si>
  <si>
    <t xml:space="preserve"> 00:00:42,793</t>
  </si>
  <si>
    <t xml:space="preserve"> 00:00:47,795</t>
  </si>
  <si>
    <t xml:space="preserve"> 00:00:51,342</t>
  </si>
  <si>
    <t xml:space="preserve"> 00:00:52,922</t>
  </si>
  <si>
    <t xml:space="preserve"> 00:00:53,086</t>
  </si>
  <si>
    <t xml:space="preserve"> 00:01:40,080</t>
  </si>
  <si>
    <t xml:space="preserve"> 00:01:40,249</t>
  </si>
  <si>
    <t xml:space="preserve"> 00:01:45,799</t>
  </si>
  <si>
    <t xml:space="preserve"> 00:01:47,019</t>
  </si>
  <si>
    <t xml:space="preserve"> 00:01:55,449</t>
  </si>
  <si>
    <t xml:space="preserve"> 00:01:55,620</t>
  </si>
  <si>
    <t xml:space="preserve"> 00:02:02,971</t>
  </si>
  <si>
    <t xml:space="preserve"> 00:02:03,145</t>
  </si>
  <si>
    <t xml:space="preserve"> 00:02:06,045</t>
  </si>
  <si>
    <t xml:space="preserve"> 00:02:09,789</t>
  </si>
  <si>
    <t xml:space="preserve"> 00:02:10,739</t>
  </si>
  <si>
    <t xml:space="preserve"> 00:02:13,587</t>
  </si>
  <si>
    <t xml:space="preserve"> 00:02:15,183</t>
  </si>
  <si>
    <t xml:space="preserve"> 00:02:18,716</t>
  </si>
  <si>
    <t xml:space="preserve"> 00:02:20,306</t>
  </si>
  <si>
    <t xml:space="preserve"> 00:02:21,856</t>
  </si>
  <si>
    <t xml:space="preserve"> 00:02:22,015</t>
  </si>
  <si>
    <t xml:space="preserve"> 00:02:22,172</t>
  </si>
  <si>
    <t xml:space="preserve"> 00:02:30,368</t>
  </si>
  <si>
    <t xml:space="preserve"> 00:02:36,099</t>
  </si>
  <si>
    <t xml:space="preserve"> 00:02:37,972</t>
  </si>
  <si>
    <t xml:space="preserve"> 00:03:45,046</t>
  </si>
  <si>
    <t xml:space="preserve"> 00:03:50,656</t>
  </si>
  <si>
    <t xml:space="preserve"> 00:03:56,057</t>
  </si>
  <si>
    <t xml:space="preserve"> 00:03:56,294</t>
  </si>
  <si>
    <t xml:space="preserve"> 00:03:56,732</t>
  </si>
  <si>
    <t xml:space="preserve"> 00:03:59,091</t>
  </si>
  <si>
    <t xml:space="preserve"> 00:04:06,521</t>
  </si>
  <si>
    <t xml:space="preserve"> 00:04:08,521</t>
  </si>
  <si>
    <t xml:space="preserve"> 00:04:14,094</t>
  </si>
  <si>
    <t xml:space="preserve"> 00:04:15,647</t>
  </si>
  <si>
    <t xml:space="preserve"> 00:05:02,036</t>
  </si>
  <si>
    <t xml:space="preserve"> 00:05:02,248</t>
  </si>
  <si>
    <t xml:space="preserve"> 00:05:05,986</t>
  </si>
  <si>
    <t xml:space="preserve"> 00:05:18,297</t>
  </si>
  <si>
    <t xml:space="preserve"> 00:05:20,310</t>
  </si>
  <si>
    <t xml:space="preserve"> 00:05:22,324</t>
  </si>
  <si>
    <t xml:space="preserve"> 00:05:22,651</t>
  </si>
  <si>
    <t xml:space="preserve"> 00:05:22,810</t>
  </si>
  <si>
    <t xml:space="preserve"> 00:05:25,278</t>
  </si>
  <si>
    <t xml:space="preserve"> 00:05:26,427</t>
  </si>
  <si>
    <t xml:space="preserve"> 00:05:26,615</t>
  </si>
  <si>
    <t xml:space="preserve"> 00:05:33,602</t>
  </si>
  <si>
    <t xml:space="preserve"> 00:05:41,529</t>
  </si>
  <si>
    <t xml:space="preserve"> 00:05:42,804</t>
  </si>
  <si>
    <t xml:space="preserve"> 00:05:44,161</t>
  </si>
  <si>
    <t xml:space="preserve"> 00:05:45,600</t>
  </si>
  <si>
    <t xml:space="preserve"> 00:05:46,479</t>
  </si>
  <si>
    <t xml:space="preserve"> 00:05:51,103</t>
  </si>
  <si>
    <t xml:space="preserve"> 00:05:51,267</t>
  </si>
  <si>
    <t xml:space="preserve"> 00:06:44,675</t>
  </si>
  <si>
    <t xml:space="preserve"> 00:06:44,858</t>
  </si>
  <si>
    <t xml:space="preserve"> 00:06:46,584</t>
  </si>
  <si>
    <t xml:space="preserve"> 00:06:47,431</t>
  </si>
  <si>
    <t xml:space="preserve"> 00:06:52,726</t>
  </si>
  <si>
    <t xml:space="preserve"> 00:06:58,614</t>
  </si>
  <si>
    <t xml:space="preserve"> 00:07:00,450</t>
  </si>
  <si>
    <t xml:space="preserve"> 00:07:02,304</t>
  </si>
  <si>
    <t xml:space="preserve"> 00:07:04,571</t>
  </si>
  <si>
    <t xml:space="preserve"> 00:07:05,772</t>
  </si>
  <si>
    <t xml:space="preserve"> 00:07:06,061</t>
  </si>
  <si>
    <t xml:space="preserve"> 00:07:06,628</t>
  </si>
  <si>
    <t xml:space="preserve"> 00:07:09,079</t>
  </si>
  <si>
    <t xml:space="preserve"> 00:07:10,045</t>
  </si>
  <si>
    <t xml:space="preserve"> 00:07:10,215</t>
  </si>
  <si>
    <t xml:space="preserve"> 00:07:12,497</t>
  </si>
  <si>
    <t xml:space="preserve"> 00:07:12,698</t>
  </si>
  <si>
    <t xml:space="preserve"> 00:07:17,596</t>
  </si>
  <si>
    <t xml:space="preserve"> 00:07:17,756</t>
  </si>
  <si>
    <t xml:space="preserve"> 00:07:19,892</t>
  </si>
  <si>
    <t xml:space="preserve"> 00:07:20,826</t>
  </si>
  <si>
    <t xml:space="preserve"> 00:07:22,779</t>
  </si>
  <si>
    <t xml:space="preserve"> 00:07:28,920</t>
  </si>
  <si>
    <t xml:space="preserve"> 00:07:31,672</t>
  </si>
  <si>
    <t xml:space="preserve"> 00:07:33,081</t>
  </si>
  <si>
    <t xml:space="preserve"> 00:07:34,117</t>
  </si>
  <si>
    <t xml:space="preserve"> 00:08:22,337</t>
  </si>
  <si>
    <t xml:space="preserve"> 00:08:24,113</t>
  </si>
  <si>
    <t xml:space="preserve"> 00:08:28,409</t>
  </si>
  <si>
    <t xml:space="preserve"> 00:08:37,541</t>
  </si>
  <si>
    <t xml:space="preserve"> 00:08:54,312</t>
  </si>
  <si>
    <t xml:space="preserve"> 00:08:58,736</t>
  </si>
  <si>
    <t xml:space="preserve"> 00:08:59,689</t>
  </si>
  <si>
    <t xml:space="preserve"> 00:09:02,050</t>
  </si>
  <si>
    <t xml:space="preserve"> 00:09:07,691</t>
  </si>
  <si>
    <t xml:space="preserve"> 00:09:07,827</t>
  </si>
  <si>
    <t xml:space="preserve"> 00:09:07,985</t>
  </si>
  <si>
    <t xml:space="preserve"> 00:09:11,338</t>
  </si>
  <si>
    <t xml:space="preserve"> 00:09:16,579</t>
  </si>
  <si>
    <t xml:space="preserve"> 00:09:18,015</t>
  </si>
  <si>
    <t xml:space="preserve"> 00:09:19,343</t>
  </si>
  <si>
    <t xml:space="preserve"> 00:09:19,524</t>
  </si>
  <si>
    <t xml:space="preserve"> 00:10:03,399</t>
  </si>
  <si>
    <t>DIAWARA</t>
  </si>
  <si>
    <t xml:space="preserve"> 00:00:08,159</t>
  </si>
  <si>
    <t xml:space="preserve"> 00:00:09,794</t>
  </si>
  <si>
    <t xml:space="preserve"> 00:00:14,775</t>
  </si>
  <si>
    <t xml:space="preserve"> 00:00:28,739</t>
  </si>
  <si>
    <t xml:space="preserve"> 00:00:35,315</t>
  </si>
  <si>
    <t xml:space="preserve"> 00:00:43,155</t>
  </si>
  <si>
    <t xml:space="preserve"> 00:00:43,338</t>
  </si>
  <si>
    <t xml:space="preserve"> 00:00:46,821</t>
  </si>
  <si>
    <t xml:space="preserve"> 00:00:51,409</t>
  </si>
  <si>
    <t xml:space="preserve"> 00:00:54,102</t>
  </si>
  <si>
    <t xml:space="preserve"> 00:00:59,624</t>
  </si>
  <si>
    <t xml:space="preserve"> 00:01:42,260</t>
  </si>
  <si>
    <t xml:space="preserve"> 00:01:48,506</t>
  </si>
  <si>
    <t xml:space="preserve"> 00:01:48,690</t>
  </si>
  <si>
    <t xml:space="preserve"> 00:01:56,286</t>
  </si>
  <si>
    <t xml:space="preserve"> 00:02:00,797</t>
  </si>
  <si>
    <t xml:space="preserve"> 00:02:01,014</t>
  </si>
  <si>
    <t xml:space="preserve"> 00:02:05,156</t>
  </si>
  <si>
    <t xml:space="preserve"> 00:02:06,041</t>
  </si>
  <si>
    <t xml:space="preserve"> 00:02:08,532</t>
  </si>
  <si>
    <t xml:space="preserve"> 00:02:11,863</t>
  </si>
  <si>
    <t xml:space="preserve"> 00:02:20,128</t>
  </si>
  <si>
    <t xml:space="preserve"> 00:02:21,222</t>
  </si>
  <si>
    <t xml:space="preserve"> 00:02:22,490</t>
  </si>
  <si>
    <t xml:space="preserve"> 00:00:18,727</t>
  </si>
  <si>
    <t xml:space="preserve"> 00:00:22,103</t>
  </si>
  <si>
    <t xml:space="preserve"> 00:00:25,318</t>
  </si>
  <si>
    <t xml:space="preserve"> 00:00:26,602</t>
  </si>
  <si>
    <t xml:space="preserve"> 00:00:29,417</t>
  </si>
  <si>
    <t xml:space="preserve"> 00:00:29,604</t>
  </si>
  <si>
    <t xml:space="preserve"> 00:00:35,128</t>
  </si>
  <si>
    <t xml:space="preserve"> 00:00:35,317</t>
  </si>
  <si>
    <t xml:space="preserve"> 00:00:39,309</t>
  </si>
  <si>
    <t xml:space="preserve"> 00:00:39,517</t>
  </si>
  <si>
    <t xml:space="preserve"> 00:00:40,556</t>
  </si>
  <si>
    <t xml:space="preserve"> 00:00:50,766</t>
  </si>
  <si>
    <t xml:space="preserve"> 00:00:50,939</t>
  </si>
  <si>
    <t xml:space="preserve"> 00:00:57,616</t>
  </si>
  <si>
    <t xml:space="preserve"> 00:00:57,834</t>
  </si>
  <si>
    <t xml:space="preserve"> 00:01:40,968</t>
  </si>
  <si>
    <t xml:space="preserve"> 00:01:41,823</t>
  </si>
  <si>
    <t xml:space="preserve"> 00:01:54,079</t>
  </si>
  <si>
    <t xml:space="preserve"> 00:01:54,269</t>
  </si>
  <si>
    <t xml:space="preserve"> 00:02:00,212</t>
  </si>
  <si>
    <t xml:space="preserve"> 00:02:00,403</t>
  </si>
  <si>
    <t xml:space="preserve"> 00:02:03,054</t>
  </si>
  <si>
    <t xml:space="preserve"> 00:02:05,804</t>
  </si>
  <si>
    <t xml:space="preserve"> 00:02:07,681</t>
  </si>
  <si>
    <t xml:space="preserve"> 00:02:09,155</t>
  </si>
  <si>
    <t xml:space="preserve"> 00:02:14,165</t>
  </si>
  <si>
    <t xml:space="preserve"> 00:02:16,347</t>
  </si>
  <si>
    <t xml:space="preserve"> 00:02:18,252</t>
  </si>
  <si>
    <t xml:space="preserve"> 00:02:25,211</t>
  </si>
  <si>
    <t xml:space="preserve"> 00:02:26,682</t>
  </si>
  <si>
    <t xml:space="preserve"> 00:02:27,405</t>
  </si>
  <si>
    <t xml:space="preserve"> 00:02:38,774</t>
  </si>
  <si>
    <t xml:space="preserve"> 00:03:28,952</t>
  </si>
  <si>
    <t xml:space="preserve"> 00:03:29,123</t>
  </si>
  <si>
    <t xml:space="preserve"> 00:03:31,070</t>
  </si>
  <si>
    <t xml:space="preserve"> 00:03:36,629</t>
  </si>
  <si>
    <t xml:space="preserve"> 00:03:37,876</t>
  </si>
  <si>
    <t xml:space="preserve"> 00:03:41,838</t>
  </si>
  <si>
    <t xml:space="preserve"> 00:03:42,261</t>
  </si>
  <si>
    <t xml:space="preserve"> 00:03:52,937</t>
  </si>
  <si>
    <t xml:space="preserve"> 00:03:53,130</t>
  </si>
  <si>
    <t xml:space="preserve"> 00:03:55,683</t>
  </si>
  <si>
    <t xml:space="preserve"> 00:03:56,838</t>
  </si>
  <si>
    <t xml:space="preserve"> 00:03:58,700</t>
  </si>
  <si>
    <t xml:space="preserve"> 00:04:02,098</t>
  </si>
  <si>
    <t xml:space="preserve"> 00:04:04,659</t>
  </si>
  <si>
    <t xml:space="preserve"> 00:04:10,456</t>
  </si>
  <si>
    <t xml:space="preserve"> 00:04:12,162</t>
  </si>
  <si>
    <t xml:space="preserve"> 00:04:14,548</t>
  </si>
  <si>
    <t xml:space="preserve"> 00:05:01,339</t>
  </si>
  <si>
    <t xml:space="preserve"> 00:05:06,850</t>
  </si>
  <si>
    <t xml:space="preserve"> 00:05:07,043</t>
  </si>
  <si>
    <t xml:space="preserve"> 00:05:08,405</t>
  </si>
  <si>
    <t xml:space="preserve"> 00:05:10,314</t>
  </si>
  <si>
    <t xml:space="preserve"> 00:05:10,461</t>
  </si>
  <si>
    <t xml:space="preserve"> 00:05:10,608</t>
  </si>
  <si>
    <t xml:space="preserve"> 00:05:20,585</t>
  </si>
  <si>
    <t xml:space="preserve"> 00:05:23,748</t>
  </si>
  <si>
    <t xml:space="preserve"> 00:05:24,578</t>
  </si>
  <si>
    <t xml:space="preserve"> 00:05:29,938</t>
  </si>
  <si>
    <t xml:space="preserve"> 00:05:32,093</t>
  </si>
  <si>
    <t xml:space="preserve"> 00:05:33,224</t>
  </si>
  <si>
    <t xml:space="preserve"> 00:05:41,709</t>
  </si>
  <si>
    <t xml:space="preserve"> 00:05:44,994</t>
  </si>
  <si>
    <t xml:space="preserve"> 00:05:49,361</t>
  </si>
  <si>
    <t xml:space="preserve"> 00:05:56,283</t>
  </si>
  <si>
    <t xml:space="preserve"> 00:05:57,171</t>
  </si>
  <si>
    <t xml:space="preserve"> 00:05:59,364</t>
  </si>
  <si>
    <t xml:space="preserve"> 00:05:59,530</t>
  </si>
  <si>
    <t xml:space="preserve"> 00:06:47,165</t>
  </si>
  <si>
    <t xml:space="preserve"> 00:06:49,087</t>
  </si>
  <si>
    <t xml:space="preserve"> 00:07:00,154</t>
  </si>
  <si>
    <t xml:space="preserve"> 00:07:02,095</t>
  </si>
  <si>
    <t xml:space="preserve"> 00:07:03,213</t>
  </si>
  <si>
    <t xml:space="preserve"> 00:07:04,035</t>
  </si>
  <si>
    <t xml:space="preserve"> 00:07:11,773</t>
  </si>
  <si>
    <t xml:space="preserve"> 00:07:16,599</t>
  </si>
  <si>
    <t xml:space="preserve"> 00:07:18,263</t>
  </si>
  <si>
    <t xml:space="preserve"> 00:07:19,027</t>
  </si>
  <si>
    <t xml:space="preserve"> 00:07:19,937</t>
  </si>
  <si>
    <t xml:space="preserve"> 00:07:21,689</t>
  </si>
  <si>
    <t xml:space="preserve"> 00:07:27,606</t>
  </si>
  <si>
    <t xml:space="preserve"> 00:07:31,324</t>
  </si>
  <si>
    <t xml:space="preserve"> 00:07:32,702</t>
  </si>
  <si>
    <t xml:space="preserve"> 00:07:36,801</t>
  </si>
  <si>
    <t xml:space="preserve"> 00:08:24,400</t>
  </si>
  <si>
    <t xml:space="preserve"> 00:08:25,595</t>
  </si>
  <si>
    <t xml:space="preserve"> 00:08:29,634</t>
  </si>
  <si>
    <t xml:space="preserve"> 00:08:31,933</t>
  </si>
  <si>
    <t xml:space="preserve"> 00:08:32,809</t>
  </si>
  <si>
    <t xml:space="preserve"> 00:08:33,779</t>
  </si>
  <si>
    <t xml:space="preserve"> 00:08:40,299</t>
  </si>
  <si>
    <t xml:space="preserve"> 00:08:40,485</t>
  </si>
  <si>
    <t xml:space="preserve"> 00:08:42,574</t>
  </si>
  <si>
    <t xml:space="preserve"> 00:08:45,602</t>
  </si>
  <si>
    <t xml:space="preserve"> 00:08:45,885</t>
  </si>
  <si>
    <t xml:space="preserve"> 00:08:46,648</t>
  </si>
  <si>
    <t xml:space="preserve"> 00:08:48,461</t>
  </si>
  <si>
    <t xml:space="preserve"> 00:08:51,184</t>
  </si>
  <si>
    <t xml:space="preserve"> 00:08:51,373</t>
  </si>
  <si>
    <t xml:space="preserve"> 00:09:02,199</t>
  </si>
  <si>
    <t xml:space="preserve"> 00:09:03,428</t>
  </si>
  <si>
    <t xml:space="preserve"> 00:09:06,439</t>
  </si>
  <si>
    <t xml:space="preserve"> 00:09:09,747</t>
  </si>
  <si>
    <t xml:space="preserve"> 00:09:11,612</t>
  </si>
  <si>
    <t xml:space="preserve"> 00:09:17,864</t>
  </si>
  <si>
    <t xml:space="preserve"> 00:09:18,398</t>
  </si>
  <si>
    <t xml:space="preserve"> 00:10:04,900</t>
  </si>
  <si>
    <t xml:space="preserve"> 00:10:07,255</t>
  </si>
  <si>
    <t xml:space="preserve"> 00:10:07,443</t>
  </si>
  <si>
    <t xml:space="preserve"> 00:10:14,840</t>
  </si>
  <si>
    <t xml:space="preserve"> 00:10:17,976</t>
  </si>
  <si>
    <t xml:space="preserve"> 00:10:19,561</t>
  </si>
  <si>
    <t xml:space="preserve"> 00:10:20,848</t>
  </si>
  <si>
    <t xml:space="preserve"> 00:10:21,772</t>
  </si>
  <si>
    <t xml:space="preserve"> 00:00:02,607</t>
  </si>
  <si>
    <t xml:space="preserve"> 00:00:13,383</t>
  </si>
  <si>
    <t xml:space="preserve"> 00:00:16,416</t>
  </si>
  <si>
    <t xml:space="preserve"> 00:00:17,701</t>
  </si>
  <si>
    <t xml:space="preserve"> 00:00:23,726</t>
  </si>
  <si>
    <t xml:space="preserve"> 00:00:24,868</t>
  </si>
  <si>
    <t xml:space="preserve"> 00:00:25,566</t>
  </si>
  <si>
    <t xml:space="preserve"> 00:00:39,355</t>
  </si>
  <si>
    <t xml:space="preserve"> 00:00:40,673</t>
  </si>
  <si>
    <t xml:space="preserve"> 00:00:42,696</t>
  </si>
  <si>
    <t xml:space="preserve"> 00:00:45,516</t>
  </si>
  <si>
    <t xml:space="preserve"> 00:00:50,305</t>
  </si>
  <si>
    <t xml:space="preserve"> 00:01:41,817</t>
  </si>
  <si>
    <t xml:space="preserve"> 00:01:42,984</t>
  </si>
  <si>
    <t xml:space="preserve"> 00:01:46,618</t>
  </si>
  <si>
    <t xml:space="preserve"> 00:01:53,346</t>
  </si>
  <si>
    <t xml:space="preserve"> 00:01:57,929</t>
  </si>
  <si>
    <t xml:space="preserve"> 00:02:00,921</t>
  </si>
  <si>
    <t xml:space="preserve"> 00:02:03,084</t>
  </si>
  <si>
    <t xml:space="preserve"> 00:02:03,273</t>
  </si>
  <si>
    <t xml:space="preserve"> 00:02:11,981</t>
  </si>
  <si>
    <t xml:space="preserve"> 00:02:14,160</t>
  </si>
  <si>
    <t xml:space="preserve"> 00:02:18,655</t>
  </si>
  <si>
    <t xml:space="preserve"> 00:02:22,705</t>
  </si>
  <si>
    <t xml:space="preserve"> 00:02:23,349</t>
  </si>
  <si>
    <t xml:space="preserve"> 00:02:29,751</t>
  </si>
  <si>
    <t xml:space="preserve"> 00:02:33,140</t>
  </si>
  <si>
    <t xml:space="preserve"> 00:02:35,378</t>
  </si>
  <si>
    <t xml:space="preserve"> 00:03:25,745</t>
  </si>
  <si>
    <t xml:space="preserve"> 00:03:28,423</t>
  </si>
  <si>
    <t xml:space="preserve"> 00:03:29,870</t>
  </si>
  <si>
    <t xml:space="preserve"> 00:03:30,016</t>
  </si>
  <si>
    <t xml:space="preserve"> 00:03:34,137</t>
  </si>
  <si>
    <t xml:space="preserve"> 00:03:39,492</t>
  </si>
  <si>
    <t xml:space="preserve"> 00:03:40,560</t>
  </si>
  <si>
    <t xml:space="preserve"> 00:03:43,962</t>
  </si>
  <si>
    <t xml:space="preserve"> 00:03:51,845</t>
  </si>
  <si>
    <t xml:space="preserve"> 00:03:53,514</t>
  </si>
  <si>
    <t xml:space="preserve"> 00:04:01,675</t>
  </si>
  <si>
    <t xml:space="preserve"> 00:04:02,407</t>
  </si>
  <si>
    <t xml:space="preserve"> 00:04:03,093</t>
  </si>
  <si>
    <t xml:space="preserve"> 00:04:04,080</t>
  </si>
  <si>
    <t xml:space="preserve"> 00:04:18,604</t>
  </si>
  <si>
    <t xml:space="preserve"> 00:04:19,181</t>
  </si>
  <si>
    <t xml:space="preserve"> 00:05:03,798</t>
  </si>
  <si>
    <t xml:space="preserve"> 00:05:08,594</t>
  </si>
  <si>
    <t xml:space="preserve"> 00:05:10,254</t>
  </si>
  <si>
    <t xml:space="preserve"> 00:05:10,445</t>
  </si>
  <si>
    <t xml:space="preserve"> 00:05:19,987</t>
  </si>
  <si>
    <t xml:space="preserve"> 00:05:20,758</t>
  </si>
  <si>
    <t xml:space="preserve"> 00:05:27,089</t>
  </si>
  <si>
    <t xml:space="preserve"> 00:05:40,644</t>
  </si>
  <si>
    <t xml:space="preserve"> 00:05:47,478</t>
  </si>
  <si>
    <t xml:space="preserve"> 00:05:50,802</t>
  </si>
  <si>
    <t xml:space="preserve"> 00:05:54,380</t>
  </si>
  <si>
    <t xml:space="preserve"> 00:05:56,695</t>
  </si>
  <si>
    <t xml:space="preserve"> 00:05:56,899</t>
  </si>
  <si>
    <t xml:space="preserve"> 00:06:43,376</t>
  </si>
  <si>
    <t xml:space="preserve"> 00:06:43,643</t>
  </si>
  <si>
    <t xml:space="preserve"> 00:06:54,104</t>
  </si>
  <si>
    <t xml:space="preserve"> 00:06:59,821</t>
  </si>
  <si>
    <t xml:space="preserve"> 00:07:03,180</t>
  </si>
  <si>
    <t xml:space="preserve"> 00:07:06,203</t>
  </si>
  <si>
    <t xml:space="preserve"> 00:07:14,252</t>
  </si>
  <si>
    <t xml:space="preserve"> 00:07:14,487</t>
  </si>
  <si>
    <t xml:space="preserve"> 00:07:16,718</t>
  </si>
  <si>
    <t xml:space="preserve"> 00:07:18,558</t>
  </si>
  <si>
    <t xml:space="preserve"> 00:07:19,562</t>
  </si>
  <si>
    <t xml:space="preserve"> 00:07:21,081</t>
  </si>
  <si>
    <t xml:space="preserve"> 00:07:22,972</t>
  </si>
  <si>
    <t xml:space="preserve"> 00:07:24,111</t>
  </si>
  <si>
    <t xml:space="preserve"> 00:07:30,384</t>
  </si>
  <si>
    <t xml:space="preserve"> 00:07:31,448</t>
  </si>
  <si>
    <t xml:space="preserve"> 00:07:34,555</t>
  </si>
  <si>
    <t xml:space="preserve"> 00:08:21,894</t>
  </si>
  <si>
    <t xml:space="preserve"> 00:08:22,109</t>
  </si>
  <si>
    <t xml:space="preserve"> 00:08:29,771</t>
  </si>
  <si>
    <t xml:space="preserve"> 00:08:31,551</t>
  </si>
  <si>
    <t xml:space="preserve"> 00:08:36,258</t>
  </si>
  <si>
    <t xml:space="preserve"> 00:08:39,280</t>
  </si>
  <si>
    <t xml:space="preserve"> 00:08:39,530</t>
  </si>
  <si>
    <t xml:space="preserve"> 00:08:41,899</t>
  </si>
  <si>
    <t xml:space="preserve"> 00:08:59,207</t>
  </si>
  <si>
    <t xml:space="preserve"> 00:09:06,181</t>
  </si>
  <si>
    <t xml:space="preserve"> 00:09:06,921</t>
  </si>
  <si>
    <t xml:space="preserve"> 00:09:07,213</t>
  </si>
  <si>
    <t xml:space="preserve"> 00:09:08,524</t>
  </si>
  <si>
    <t xml:space="preserve"> 00:08:56,016</t>
  </si>
  <si>
    <t xml:space="preserve"> 00:09:00,711</t>
  </si>
  <si>
    <t xml:space="preserve"> 00:09:06,281</t>
  </si>
  <si>
    <t xml:space="preserve"> 00:09:07,269</t>
  </si>
  <si>
    <t xml:space="preserve"> 00:09:08,628</t>
  </si>
  <si>
    <t xml:space="preserve"> 00:09:08,826</t>
  </si>
  <si>
    <t xml:space="preserve"> 00:10:19,333</t>
  </si>
  <si>
    <t xml:space="preserve"> 00:10:19,530</t>
  </si>
  <si>
    <t xml:space="preserve"> 00:10:34,285</t>
  </si>
  <si>
    <t xml:space="preserve"> 00:10:39,992</t>
  </si>
  <si>
    <t xml:space="preserve"> 00:10:42,256</t>
  </si>
  <si>
    <t xml:space="preserve"> 00:10:44,661</t>
  </si>
  <si>
    <t xml:space="preserve"> 00:10:45,263</t>
  </si>
  <si>
    <t xml:space="preserve"> 00:10:49,004</t>
  </si>
  <si>
    <t xml:space="preserve"> 00:10:51,989</t>
  </si>
  <si>
    <t xml:space="preserve"> 00:10:53,545</t>
  </si>
  <si>
    <t xml:space="preserve"> 00:11:40,698</t>
  </si>
  <si>
    <t xml:space="preserve"> 00:11:42,363</t>
  </si>
  <si>
    <t xml:space="preserve"> 00:11:48,467</t>
  </si>
  <si>
    <t xml:space="preserve"> 00:11:48,450</t>
  </si>
  <si>
    <t xml:space="preserve"> 00:00:01,289</t>
  </si>
  <si>
    <t xml:space="preserve"> 00:00:04,188</t>
  </si>
  <si>
    <t xml:space="preserve"> 00:00:05,810</t>
  </si>
  <si>
    <t xml:space="preserve"> 00:00:15,810</t>
  </si>
  <si>
    <t xml:space="preserve"> 00:00:18,484</t>
  </si>
  <si>
    <t xml:space="preserve"> 00:00:33,427</t>
  </si>
  <si>
    <t xml:space="preserve"> 00:00:35,271</t>
  </si>
  <si>
    <t xml:space="preserve"> 00:00:40,434</t>
  </si>
  <si>
    <t xml:space="preserve"> 00:00:42,031</t>
  </si>
  <si>
    <t xml:space="preserve"> 00:00:43,255</t>
  </si>
  <si>
    <t xml:space="preserve"> 00:00:48,905</t>
  </si>
  <si>
    <t xml:space="preserve"> 00:00:50,292</t>
  </si>
  <si>
    <t xml:space="preserve"> 00:00:50,411</t>
  </si>
  <si>
    <t xml:space="preserve"> 00:00:56,851</t>
  </si>
  <si>
    <t xml:space="preserve"> 00:00:58,360</t>
  </si>
  <si>
    <t xml:space="preserve"> 00:01:42,299</t>
  </si>
  <si>
    <t xml:space="preserve"> 00:01:46,083</t>
  </si>
  <si>
    <t xml:space="preserve"> 00:01:46,577</t>
  </si>
  <si>
    <t xml:space="preserve"> 00:01:51,194</t>
  </si>
  <si>
    <t xml:space="preserve"> 00:01:52,271</t>
  </si>
  <si>
    <t xml:space="preserve"> 00:01:59,437</t>
  </si>
  <si>
    <t xml:space="preserve"> 00:02:00,213</t>
  </si>
  <si>
    <t xml:space="preserve"> 00:02:05,418</t>
  </si>
  <si>
    <t xml:space="preserve"> 00:02:06,606</t>
  </si>
  <si>
    <t xml:space="preserve"> 00:02:07,838</t>
  </si>
  <si>
    <t xml:space="preserve"> 00:02:11,777</t>
  </si>
  <si>
    <t xml:space="preserve"> 00:02:12,899</t>
  </si>
  <si>
    <t xml:space="preserve"> 00:02:13,118</t>
  </si>
  <si>
    <t xml:space="preserve"> 00:02:14,945</t>
  </si>
  <si>
    <t xml:space="preserve"> 00:02:18,717</t>
  </si>
  <si>
    <t xml:space="preserve"> 00:02:26,986</t>
  </si>
  <si>
    <t xml:space="preserve"> 00:02:29,644</t>
  </si>
  <si>
    <t xml:space="preserve"> 00:02:38,716</t>
  </si>
  <si>
    <t xml:space="preserve"> 00:03:28,430</t>
  </si>
  <si>
    <t xml:space="preserve"> 00:03:32,987</t>
  </si>
  <si>
    <t xml:space="preserve"> 00:03:36,454</t>
  </si>
  <si>
    <t xml:space="preserve"> 00:03:43,966</t>
  </si>
  <si>
    <t xml:space="preserve"> 00:03:46,226</t>
  </si>
  <si>
    <t xml:space="preserve"> 00:03:49,960</t>
  </si>
  <si>
    <t xml:space="preserve"> 00:03:52,498</t>
  </si>
  <si>
    <t xml:space="preserve"> 00:03:55,100</t>
  </si>
  <si>
    <t xml:space="preserve"> 00:03:56,363</t>
  </si>
  <si>
    <t xml:space="preserve"> 00:03:59,383</t>
  </si>
  <si>
    <t xml:space="preserve"> 00:04:00,684</t>
  </si>
  <si>
    <t xml:space="preserve"> 00:04:00,869</t>
  </si>
  <si>
    <t xml:space="preserve"> 00:04:10,799</t>
  </si>
  <si>
    <t xml:space="preserve"> 00:04:11,786</t>
  </si>
  <si>
    <t xml:space="preserve"> 00:04:15,691</t>
  </si>
  <si>
    <t xml:space="preserve"> 00:04:18,469</t>
  </si>
  <si>
    <t xml:space="preserve"> 00:05:02,339</t>
  </si>
  <si>
    <t xml:space="preserve"> 00:05:04,743</t>
  </si>
  <si>
    <t xml:space="preserve"> 00:05:04,925</t>
  </si>
  <si>
    <t xml:space="preserve"> 00:05:08,985</t>
  </si>
  <si>
    <t xml:space="preserve"> 00:05:09,155</t>
  </si>
  <si>
    <t xml:space="preserve"> 00:05:14,009</t>
  </si>
  <si>
    <t xml:space="preserve"> 00:05:15,191</t>
  </si>
  <si>
    <t xml:space="preserve"> 00:05:16,193</t>
  </si>
  <si>
    <t xml:space="preserve"> 00:05:21,866</t>
  </si>
  <si>
    <t xml:space="preserve"> 00:05:23,806</t>
  </si>
  <si>
    <t xml:space="preserve"> 00:05:24,511</t>
  </si>
  <si>
    <t xml:space="preserve"> 00:05:25,455</t>
  </si>
  <si>
    <t xml:space="preserve"> 00:05:27,743</t>
  </si>
  <si>
    <t xml:space="preserve"> 00:05:31,074</t>
  </si>
  <si>
    <t xml:space="preserve"> 00:05:33,329</t>
  </si>
  <si>
    <t xml:space="preserve"> 00:05:33,515</t>
  </si>
  <si>
    <t xml:space="preserve"> 00:05:46,197</t>
  </si>
  <si>
    <t xml:space="preserve"> 00:05:50,364</t>
  </si>
  <si>
    <t xml:space="preserve"> 00:05:57,103</t>
  </si>
  <si>
    <t xml:space="preserve"> 00:05:59,733</t>
  </si>
  <si>
    <t xml:space="preserve"> 00:06:40,667</t>
  </si>
  <si>
    <t xml:space="preserve"> 00:06:41,671</t>
  </si>
  <si>
    <t xml:space="preserve"> 00:06:43,539</t>
  </si>
  <si>
    <t xml:space="preserve"> 00:06:46,859</t>
  </si>
  <si>
    <t xml:space="preserve"> 00:06:47,950</t>
  </si>
  <si>
    <t xml:space="preserve"> 00:06:48,460</t>
  </si>
  <si>
    <t xml:space="preserve"> 00:06:51,218</t>
  </si>
  <si>
    <t xml:space="preserve"> 00:06:51,403</t>
  </si>
  <si>
    <t xml:space="preserve"> 00:06:57,691</t>
  </si>
  <si>
    <t xml:space="preserve"> 00:06:58,075</t>
  </si>
  <si>
    <t xml:space="preserve"> 00:07:06,121</t>
  </si>
  <si>
    <t xml:space="preserve"> 00:07:07,534</t>
  </si>
  <si>
    <t xml:space="preserve"> 00:07:17,813</t>
  </si>
  <si>
    <t xml:space="preserve"> 00:07:27,858</t>
  </si>
  <si>
    <t xml:space="preserve"> 00:07:28,597</t>
  </si>
  <si>
    <t xml:space="preserve"> 00:07:30,711</t>
  </si>
  <si>
    <t xml:space="preserve"> 00:07:35,293</t>
  </si>
  <si>
    <t xml:space="preserve"> 00:07:35,468</t>
  </si>
  <si>
    <t xml:space="preserve"> 00:08:23,950</t>
  </si>
  <si>
    <t xml:space="preserve"> 00:08:24,137</t>
  </si>
  <si>
    <t xml:space="preserve"> 00:08:26,668</t>
  </si>
  <si>
    <t xml:space="preserve"> 00:08:30,259</t>
  </si>
  <si>
    <t xml:space="preserve"> 00:08:33,363</t>
  </si>
  <si>
    <t>YOKO GURUMA</t>
  </si>
  <si>
    <t xml:space="preserve"> 00:08:34,884</t>
  </si>
  <si>
    <t xml:space="preserve"> 00:08:35,060</t>
  </si>
  <si>
    <t xml:space="preserve"> 00:08:38,134</t>
  </si>
  <si>
    <t xml:space="preserve"> 00:08:49,302</t>
  </si>
  <si>
    <t xml:space="preserve"> 00:08:52,816</t>
  </si>
  <si>
    <t xml:space="preserve"> 00:08:56,671</t>
  </si>
  <si>
    <t xml:space="preserve"> 00:08:58,893</t>
  </si>
  <si>
    <t xml:space="preserve"> 00:09:10,803</t>
  </si>
  <si>
    <t xml:space="preserve"> 00:09:12,710</t>
  </si>
  <si>
    <t xml:space="preserve"> 00:09:12,909</t>
  </si>
  <si>
    <t xml:space="preserve"> 00:10:00,623</t>
  </si>
  <si>
    <t xml:space="preserve"> 00:10:01,437</t>
  </si>
  <si>
    <t xml:space="preserve"> 00:10:09,882</t>
  </si>
  <si>
    <t xml:space="preserve"> 00:10:17,806</t>
  </si>
  <si>
    <t xml:space="preserve"> 00:10:18,009</t>
  </si>
  <si>
    <t xml:space="preserve"> 00:10:21,223</t>
  </si>
  <si>
    <t xml:space="preserve"> 00:10:21,432</t>
  </si>
  <si>
    <t xml:space="preserve"> 00:10:30,051</t>
  </si>
  <si>
    <t xml:space="preserve"> 00:10:32,824</t>
  </si>
  <si>
    <t xml:space="preserve"> 00:10:41,417</t>
  </si>
  <si>
    <t xml:space="preserve"> 00:10:41,788</t>
  </si>
  <si>
    <t xml:space="preserve"> 00:10:44,295</t>
  </si>
  <si>
    <t xml:space="preserve"> 00:10:42,617</t>
  </si>
  <si>
    <t xml:space="preserve"> 00:10:47,796</t>
  </si>
  <si>
    <t xml:space="preserve"> 00:10:50,252</t>
  </si>
  <si>
    <t xml:space="preserve"> 00:10:51,957</t>
  </si>
  <si>
    <t xml:space="preserve"> 00:12:13,820</t>
  </si>
  <si>
    <t xml:space="preserve"> 00:12:17,320</t>
  </si>
  <si>
    <t xml:space="preserve"> 00:12:17,506</t>
  </si>
  <si>
    <t xml:space="preserve"> 00:12:30,491</t>
  </si>
  <si>
    <t xml:space="preserve"> 00:13:26,157</t>
  </si>
  <si>
    <t xml:space="preserve"> 00:13:27,775</t>
  </si>
  <si>
    <t xml:space="preserve"> 00:13:28,080</t>
  </si>
  <si>
    <t xml:space="preserve"> 00:13:36,800</t>
  </si>
  <si>
    <t xml:space="preserve"> 00:13:36,993</t>
  </si>
  <si>
    <t xml:space="preserve"> 00:13:43,946</t>
  </si>
  <si>
    <t xml:space="preserve"> 00:13:45,048</t>
  </si>
  <si>
    <t xml:space="preserve"> 00:13:45,899</t>
  </si>
  <si>
    <t xml:space="preserve"> 00:13:49,729</t>
  </si>
  <si>
    <t xml:space="preserve"> 00:13:50,736</t>
  </si>
  <si>
    <t xml:space="preserve"> 00:13:51,671</t>
  </si>
  <si>
    <t xml:space="preserve"> 00:13:52,695</t>
  </si>
  <si>
    <t xml:space="preserve"> 00:13:54,375</t>
  </si>
  <si>
    <t xml:space="preserve"> 00:14:01,399</t>
  </si>
  <si>
    <t xml:space="preserve"> 00:14:03,453</t>
  </si>
  <si>
    <t xml:space="preserve"> 00:14:05,800</t>
  </si>
  <si>
    <t xml:space="preserve"> 00:14:09,003</t>
  </si>
  <si>
    <t xml:space="preserve"> 00:14:10,895</t>
  </si>
  <si>
    <t xml:space="preserve"> 00:14:12,275</t>
  </si>
  <si>
    <t xml:space="preserve"> 00:14:15,062</t>
  </si>
  <si>
    <t xml:space="preserve"> 00:15:00,433</t>
  </si>
  <si>
    <t xml:space="preserve"> 00:15:00,626</t>
  </si>
  <si>
    <t xml:space="preserve"> 00:15:02,521</t>
  </si>
  <si>
    <t xml:space="preserve"> 00:15:04,821</t>
  </si>
  <si>
    <t xml:space="preserve"> 00:15:05,914</t>
  </si>
  <si>
    <t xml:space="preserve"> 00:15:09,352</t>
  </si>
  <si>
    <t xml:space="preserve"> 00:15:10,652</t>
  </si>
  <si>
    <t xml:space="preserve"> 00:15:11,977</t>
  </si>
  <si>
    <t xml:space="preserve"> 00:15:18,744</t>
  </si>
  <si>
    <t xml:space="preserve"> 00:15:19,230</t>
  </si>
  <si>
    <t xml:space="preserve"> 00:15:21,916</t>
  </si>
  <si>
    <t xml:space="preserve"> 00:15:23,458</t>
  </si>
  <si>
    <t xml:space="preserve"> 00:15:26,939</t>
  </si>
  <si>
    <t xml:space="preserve"> 00:15:28,577</t>
  </si>
  <si>
    <t xml:space="preserve"> 00:15:28,791</t>
  </si>
  <si>
    <t xml:space="preserve"> 00:15:38,164</t>
  </si>
  <si>
    <t xml:space="preserve"> 00:15:40,099</t>
  </si>
  <si>
    <t xml:space="preserve"> 00:15:41,313</t>
  </si>
  <si>
    <t xml:space="preserve"> 00:15:42,366</t>
  </si>
  <si>
    <t xml:space="preserve"> 00:15:43,745</t>
  </si>
  <si>
    <t xml:space="preserve"> 00:15:44,768</t>
  </si>
  <si>
    <t xml:space="preserve"> 00:15:52,654</t>
  </si>
  <si>
    <t xml:space="preserve"> 00:15:55,024</t>
  </si>
  <si>
    <t xml:space="preserve"> 00:15:57,546</t>
  </si>
  <si>
    <t xml:space="preserve"> 00:15:58,975</t>
  </si>
  <si>
    <t xml:space="preserve"> 00:15:59,634</t>
  </si>
  <si>
    <t xml:space="preserve"> 00:16:40,211</t>
  </si>
  <si>
    <t xml:space="preserve"> 00:16:47,634</t>
  </si>
  <si>
    <t xml:space="preserve"> 00:16:47,826</t>
  </si>
  <si>
    <t xml:space="preserve"> 00:16:49,795</t>
  </si>
  <si>
    <t xml:space="preserve"> 00:16:50,555</t>
  </si>
  <si>
    <t xml:space="preserve"> 00:16:53,383</t>
  </si>
  <si>
    <t xml:space="preserve"> 00:16:54,356</t>
  </si>
  <si>
    <t xml:space="preserve"> 00:17:03,194</t>
  </si>
  <si>
    <t xml:space="preserve"> 00:17:04,272</t>
  </si>
  <si>
    <t xml:space="preserve"> 00:17:06,352</t>
  </si>
  <si>
    <t xml:space="preserve"> 00:17:07,470</t>
  </si>
  <si>
    <t xml:space="preserve"> 00:17:16,182</t>
  </si>
  <si>
    <t xml:space="preserve"> 00:17:16,460</t>
  </si>
  <si>
    <t xml:space="preserve"> 00:17:18,359</t>
  </si>
  <si>
    <t xml:space="preserve"> 00:17:21,534</t>
  </si>
  <si>
    <t xml:space="preserve"> 00:17:21,714</t>
  </si>
  <si>
    <t xml:space="preserve"> 00:17:29,548</t>
  </si>
  <si>
    <t xml:space="preserve"> 00:17:31,738</t>
  </si>
  <si>
    <t xml:space="preserve"> 00:17:33,208</t>
  </si>
  <si>
    <t xml:space="preserve"> 00:17:35,401</t>
  </si>
  <si>
    <t xml:space="preserve"> 00:17:37,004</t>
  </si>
  <si>
    <t xml:space="preserve"> 00:18:21,676</t>
  </si>
  <si>
    <t xml:space="preserve"> 00:18:29,883</t>
  </si>
  <si>
    <t xml:space="preserve"> 00:18:31,124</t>
  </si>
  <si>
    <t xml:space="preserve"> 00:18:34,119</t>
  </si>
  <si>
    <t xml:space="preserve"> 00:18:34,319</t>
  </si>
  <si>
    <t xml:space="preserve"> 00:18:46,018</t>
  </si>
  <si>
    <t xml:space="preserve"> 00:18:48,774</t>
  </si>
  <si>
    <t xml:space="preserve"> 00:18:52,093</t>
  </si>
  <si>
    <t xml:space="preserve"> 00:18:52,280</t>
  </si>
  <si>
    <t xml:space="preserve"> 00:18:58,708</t>
  </si>
  <si>
    <t xml:space="preserve"> 00:18:58,939</t>
  </si>
  <si>
    <t xml:space="preserve"> 00:19:06,028</t>
  </si>
  <si>
    <t xml:space="preserve"> 00:19:11,906</t>
  </si>
  <si>
    <t xml:space="preserve"> 00:20:31,652</t>
  </si>
  <si>
    <t xml:space="preserve"> 00:00:00,597</t>
  </si>
  <si>
    <t xml:space="preserve"> 00:00:02,031</t>
  </si>
  <si>
    <t xml:space="preserve"> 00:00:03,760</t>
  </si>
  <si>
    <t xml:space="preserve"> 00:00:06,445</t>
  </si>
  <si>
    <t>Right + left + judogi</t>
  </si>
  <si>
    <t xml:space="preserve"> 00:00:07,270</t>
  </si>
  <si>
    <t xml:space="preserve"> 00:00:11,121</t>
  </si>
  <si>
    <t xml:space="preserve"> 00:00:12,442</t>
  </si>
  <si>
    <t xml:space="preserve"> 00:00:17,305</t>
  </si>
  <si>
    <t xml:space="preserve"> 00:00:19,654</t>
  </si>
  <si>
    <t xml:space="preserve"> 00:00:26,960</t>
  </si>
  <si>
    <t xml:space="preserve"> 00:00:29,065</t>
  </si>
  <si>
    <t xml:space="preserve"> 00:00:32,191</t>
  </si>
  <si>
    <t xml:space="preserve"> 00:00:45,474</t>
  </si>
  <si>
    <t>Using Body mass</t>
  </si>
  <si>
    <t xml:space="preserve"> 00:00:47,024</t>
  </si>
  <si>
    <t xml:space="preserve"> 00:00:48,200</t>
  </si>
  <si>
    <t xml:space="preserve"> 00:00:48,376</t>
  </si>
  <si>
    <t xml:space="preserve"> 00:00:54,314</t>
  </si>
  <si>
    <t xml:space="preserve"> 00:00:54,472</t>
  </si>
  <si>
    <t xml:space="preserve"> 00:00:56,405</t>
  </si>
  <si>
    <t xml:space="preserve"> 00:00:58,246</t>
  </si>
  <si>
    <t xml:space="preserve"> 00:00:59,794</t>
  </si>
  <si>
    <t xml:space="preserve"> 00:01:41,062</t>
  </si>
  <si>
    <t xml:space="preserve"> 00:01:52,822</t>
  </si>
  <si>
    <t xml:space="preserve"> 00:01:53,105</t>
  </si>
  <si>
    <t xml:space="preserve"> 00:02:00,672</t>
  </si>
  <si>
    <t xml:space="preserve"> 00:02:04,669</t>
  </si>
  <si>
    <t xml:space="preserve"> 00:02:05,567</t>
  </si>
  <si>
    <t xml:space="preserve"> 00:02:07,571</t>
  </si>
  <si>
    <t xml:space="preserve"> 00:02:09,584</t>
  </si>
  <si>
    <t xml:space="preserve"> 00:02:13,350</t>
  </si>
  <si>
    <t xml:space="preserve"> 00:02:14,026</t>
  </si>
  <si>
    <t xml:space="preserve"> 00:02:20,152</t>
  </si>
  <si>
    <t xml:space="preserve"> 00:02:19,531</t>
  </si>
  <si>
    <t xml:space="preserve"> 00:02:19,986</t>
  </si>
  <si>
    <t>kouchi gari</t>
  </si>
  <si>
    <t xml:space="preserve"> 00:02:20,455</t>
  </si>
  <si>
    <t xml:space="preserve"> 00:02:23,332</t>
  </si>
  <si>
    <t xml:space="preserve"> 00:02:24,199</t>
  </si>
  <si>
    <t xml:space="preserve"> 00:03:53,373</t>
  </si>
  <si>
    <t xml:space="preserve"> 00:03:57,529</t>
  </si>
  <si>
    <t xml:space="preserve"> 00:03:59,046</t>
  </si>
  <si>
    <t>Right + Left hand</t>
  </si>
  <si>
    <t xml:space="preserve"> 00:03:59,585</t>
  </si>
  <si>
    <t xml:space="preserve"> 00:04:02,068</t>
  </si>
  <si>
    <t xml:space="preserve"> 00:04:03,993</t>
  </si>
  <si>
    <t xml:space="preserve"> 00:04:05,376</t>
  </si>
  <si>
    <t xml:space="preserve"> 00:04:05,579</t>
  </si>
  <si>
    <t xml:space="preserve"> 00:04:14,331</t>
  </si>
  <si>
    <t xml:space="preserve"> 00:04:16,124</t>
  </si>
  <si>
    <t xml:space="preserve"> 00:04:18,277</t>
  </si>
  <si>
    <t xml:space="preserve"> 00:05:01,782</t>
  </si>
  <si>
    <t xml:space="preserve"> 00:05:04,960</t>
  </si>
  <si>
    <t xml:space="preserve"> 00:05:05,961</t>
  </si>
  <si>
    <t xml:space="preserve"> 00:05:10,483</t>
  </si>
  <si>
    <t xml:space="preserve"> 00:05:09,827</t>
  </si>
  <si>
    <t>Left + right hand</t>
  </si>
  <si>
    <t xml:space="preserve"> 00:05:10,395</t>
  </si>
  <si>
    <t xml:space="preserve"> 00:05:14,410</t>
  </si>
  <si>
    <t xml:space="preserve"> 00:05:16,773</t>
  </si>
  <si>
    <t xml:space="preserve"> 00:05:20,919</t>
  </si>
  <si>
    <t xml:space="preserve"> 00:05:22,938</t>
  </si>
  <si>
    <t xml:space="preserve"> 00:05:24,198</t>
  </si>
  <si>
    <t xml:space="preserve"> 00:05:35,625</t>
  </si>
  <si>
    <t xml:space="preserve"> 00:05:37,564</t>
  </si>
  <si>
    <t xml:space="preserve"> 00:05:40,004</t>
  </si>
  <si>
    <t xml:space="preserve"> 00:05:42,061</t>
  </si>
  <si>
    <t xml:space="preserve"> 00:05:42,666</t>
  </si>
  <si>
    <t xml:space="preserve"> 00:05:42,722</t>
  </si>
  <si>
    <t xml:space="preserve"> 00:05:43,255</t>
  </si>
  <si>
    <t xml:space="preserve"> 00:05:44,622</t>
  </si>
  <si>
    <t xml:space="preserve"> 00:05:47,329</t>
  </si>
  <si>
    <t xml:space="preserve"> 00:05:51,376</t>
  </si>
  <si>
    <t xml:space="preserve"> 00:05:53,909</t>
  </si>
  <si>
    <t xml:space="preserve"> 00:05:54,081</t>
  </si>
  <si>
    <t xml:space="preserve"> 00:05:58,674</t>
  </si>
  <si>
    <t xml:space="preserve"> 00:05:59,575</t>
  </si>
  <si>
    <t xml:space="preserve"> 00:06:43,972</t>
  </si>
  <si>
    <t xml:space="preserve"> 00:06:45,424</t>
  </si>
  <si>
    <t xml:space="preserve"> 00:06:46,824</t>
  </si>
  <si>
    <t xml:space="preserve"> 00:06:47,870</t>
  </si>
  <si>
    <t xml:space="preserve"> 00:06:59,018</t>
  </si>
  <si>
    <t xml:space="preserve"> 00:06:59,197</t>
  </si>
  <si>
    <t xml:space="preserve"> 00:07:14,766</t>
  </si>
  <si>
    <t xml:space="preserve"> 00:07:21,040</t>
  </si>
  <si>
    <t xml:space="preserve"> 00:07:22,938</t>
  </si>
  <si>
    <t>Left + right + judogi</t>
  </si>
  <si>
    <t xml:space="preserve"> 00:07:30,390</t>
  </si>
  <si>
    <t xml:space="preserve"> 00:07:32,649</t>
  </si>
  <si>
    <t xml:space="preserve"> 00:07:35,879</t>
  </si>
  <si>
    <t xml:space="preserve"> 00:07:39,920</t>
  </si>
  <si>
    <t xml:space="preserve"> 00:08:36,103</t>
  </si>
  <si>
    <t xml:space="preserve"> 00:08:36,315</t>
  </si>
  <si>
    <t xml:space="preserve"> 00:08:57,088</t>
  </si>
  <si>
    <t xml:space="preserve"> 00:09:06,481</t>
  </si>
  <si>
    <t xml:space="preserve"> 00:09:09,059</t>
  </si>
  <si>
    <t xml:space="preserve"> 00:09:11,695</t>
  </si>
  <si>
    <t xml:space="preserve"> 00:09:13,450</t>
  </si>
  <si>
    <t xml:space="preserve"> 00:09:14,214</t>
  </si>
  <si>
    <t xml:space="preserve"> 00:09:18,348</t>
  </si>
  <si>
    <t xml:space="preserve"> 00:10:01,260</t>
  </si>
  <si>
    <t xml:space="preserve"> 00:10:03,090</t>
  </si>
  <si>
    <t>GRAND SLAM PARIS 2011</t>
  </si>
  <si>
    <t>MRVALJEVIC</t>
  </si>
  <si>
    <t xml:space="preserve"> 00:00:03,351</t>
  </si>
  <si>
    <t xml:space="preserve"> 00:00:07,634</t>
  </si>
  <si>
    <t xml:space="preserve"> 00:00:08,715</t>
  </si>
  <si>
    <t xml:space="preserve"> 00:00:19,053</t>
  </si>
  <si>
    <t xml:space="preserve"> 00:00:19,892</t>
  </si>
  <si>
    <t xml:space="preserve"> 00:00:25,257</t>
  </si>
  <si>
    <t xml:space="preserve"> 00:00:25,408</t>
  </si>
  <si>
    <t xml:space="preserve"> 00:00:33,653</t>
  </si>
  <si>
    <t xml:space="preserve"> 00:00:33,856</t>
  </si>
  <si>
    <t xml:space="preserve"> 00:00:41,145</t>
  </si>
  <si>
    <t xml:space="preserve"> 00:00:44,050</t>
  </si>
  <si>
    <t xml:space="preserve"> 00:00:48,999</t>
  </si>
  <si>
    <t xml:space="preserve"> 00:00:53,548</t>
  </si>
  <si>
    <t xml:space="preserve"> 00:00:54,933</t>
  </si>
  <si>
    <t xml:space="preserve"> 00:00:55,731</t>
  </si>
  <si>
    <t xml:space="preserve"> 00:00:56,945</t>
  </si>
  <si>
    <t>SCHMITT</t>
  </si>
  <si>
    <t xml:space="preserve"> 00:00:00,724</t>
  </si>
  <si>
    <t xml:space="preserve"> 00:00:01,477</t>
  </si>
  <si>
    <t xml:space="preserve"> 00:00:04,627</t>
  </si>
  <si>
    <t xml:space="preserve"> 00:00:05,108</t>
  </si>
  <si>
    <t xml:space="preserve"> 00:00:07,717</t>
  </si>
  <si>
    <t xml:space="preserve"> 00:00:10,325</t>
  </si>
  <si>
    <t xml:space="preserve"> 00:00:11,892</t>
  </si>
  <si>
    <t xml:space="preserve"> 00:00:15,395</t>
  </si>
  <si>
    <t xml:space="preserve"> 00:00:15,581</t>
  </si>
  <si>
    <t xml:space="preserve"> 00:00:21,197</t>
  </si>
  <si>
    <t xml:space="preserve"> 00:00:26,011</t>
  </si>
  <si>
    <t xml:space="preserve"> 00:00:28,406</t>
  </si>
  <si>
    <t xml:space="preserve"> 00:00:37,693</t>
  </si>
  <si>
    <t xml:space="preserve"> 00:00:50,908</t>
  </si>
  <si>
    <t xml:space="preserve"> 00:00:55,532</t>
  </si>
  <si>
    <t xml:space="preserve"> 00:00:56,612</t>
  </si>
  <si>
    <t xml:space="preserve"> 00:00:57,840</t>
  </si>
  <si>
    <t xml:space="preserve"> 00:00:58,892</t>
  </si>
  <si>
    <t xml:space="preserve"> 00:01:40,677</t>
  </si>
  <si>
    <t xml:space="preserve"> 00:01:41,909</t>
  </si>
  <si>
    <t xml:space="preserve"> 00:01:42,083</t>
  </si>
  <si>
    <t xml:space="preserve"> 00:01:45,703</t>
  </si>
  <si>
    <t xml:space="preserve"> 00:01:45,902</t>
  </si>
  <si>
    <t xml:space="preserve"> 00:01:54,160</t>
  </si>
  <si>
    <t xml:space="preserve"> 00:01:58,023</t>
  </si>
  <si>
    <t xml:space="preserve"> 00:02:02,555</t>
  </si>
  <si>
    <t xml:space="preserve"> 00:02:04,058</t>
  </si>
  <si>
    <t xml:space="preserve"> 00:02:07,569</t>
  </si>
  <si>
    <t xml:space="preserve"> 00:02:15,996</t>
  </si>
  <si>
    <t xml:space="preserve"> 00:02:18,227</t>
  </si>
  <si>
    <t xml:space="preserve"> 00:02:18,392</t>
  </si>
  <si>
    <t xml:space="preserve"> 00:02:17,785</t>
  </si>
  <si>
    <t xml:space="preserve"> 00:02:21,436</t>
  </si>
  <si>
    <t xml:space="preserve"> 00:02:21,601</t>
  </si>
  <si>
    <t xml:space="preserve"> 00:02:31,648</t>
  </si>
  <si>
    <t xml:space="preserve"> 00:02:31,818</t>
  </si>
  <si>
    <t xml:space="preserve"> 00:02:36,823</t>
  </si>
  <si>
    <t xml:space="preserve"> 00:02:38,065</t>
  </si>
  <si>
    <t xml:space="preserve"> 00:03:23,131</t>
  </si>
  <si>
    <t xml:space="preserve"> 00:03:23,800</t>
  </si>
  <si>
    <t xml:space="preserve"> 00:03:34,342</t>
  </si>
  <si>
    <t xml:space="preserve"> 00:03:34,622</t>
  </si>
  <si>
    <t xml:space="preserve"> 00:03:43,386</t>
  </si>
  <si>
    <t xml:space="preserve"> 00:03:48,061</t>
  </si>
  <si>
    <t xml:space="preserve"> 00:03:54,151</t>
  </si>
  <si>
    <t xml:space="preserve"> 00:03:58,810</t>
  </si>
  <si>
    <t xml:space="preserve"> 00:04:02,129</t>
  </si>
  <si>
    <t xml:space="preserve"> 00:04:03,038</t>
  </si>
  <si>
    <t xml:space="preserve"> 00:04:09,868</t>
  </si>
  <si>
    <t xml:space="preserve"> 00:04:15,048</t>
  </si>
  <si>
    <t xml:space="preserve"> 00:05:05,491</t>
  </si>
  <si>
    <t xml:space="preserve"> 00:05:03,829</t>
  </si>
  <si>
    <t xml:space="preserve"> 00:05:05,429</t>
  </si>
  <si>
    <t xml:space="preserve"> 00:05:06,003</t>
  </si>
  <si>
    <t xml:space="preserve"> 00:05:06,720</t>
  </si>
  <si>
    <t xml:space="preserve"> 00:05:16,304</t>
  </si>
  <si>
    <t xml:space="preserve"> 00:05:16,508</t>
  </si>
  <si>
    <t xml:space="preserve"> 00:05:30,480</t>
  </si>
  <si>
    <t xml:space="preserve"> 00:05:33,352</t>
  </si>
  <si>
    <t xml:space="preserve"> 00:05:35,855</t>
  </si>
  <si>
    <t xml:space="preserve"> 00:05:38,400</t>
  </si>
  <si>
    <t xml:space="preserve"> 00:05:42,323</t>
  </si>
  <si>
    <t xml:space="preserve"> 00:05:42,937</t>
  </si>
  <si>
    <t xml:space="preserve"> 00:05:46,755</t>
  </si>
  <si>
    <t xml:space="preserve"> 00:05:47,004</t>
  </si>
  <si>
    <t xml:space="preserve"> 00:05:54,243</t>
  </si>
  <si>
    <t xml:space="preserve"> 00:05:59,921</t>
  </si>
  <si>
    <t xml:space="preserve"> 00:06:44,752</t>
  </si>
  <si>
    <t xml:space="preserve"> 00:06:51,148</t>
  </si>
  <si>
    <t xml:space="preserve"> 00:06:52,253</t>
  </si>
  <si>
    <t xml:space="preserve"> 00:06:52,713</t>
  </si>
  <si>
    <t xml:space="preserve"> 00:06:56,382</t>
  </si>
  <si>
    <t xml:space="preserve"> 00:07:00,247</t>
  </si>
  <si>
    <t xml:space="preserve"> 00:07:16,312</t>
  </si>
  <si>
    <t xml:space="preserve"> 00:07:16,481</t>
  </si>
  <si>
    <t xml:space="preserve"> 00:07:16,691</t>
  </si>
  <si>
    <t xml:space="preserve"> 00:07:21,124</t>
  </si>
  <si>
    <t xml:space="preserve"> 00:07:25,086</t>
  </si>
  <si>
    <t xml:space="preserve"> 00:07:26,900</t>
  </si>
  <si>
    <t xml:space="preserve"> 00:07:32,515</t>
  </si>
  <si>
    <t xml:space="preserve"> 00:07:33,169</t>
  </si>
  <si>
    <t xml:space="preserve"> 00:07:35,030</t>
  </si>
  <si>
    <t xml:space="preserve"> 00:07:36,204</t>
  </si>
  <si>
    <t xml:space="preserve"> 00:07:39,796</t>
  </si>
  <si>
    <t xml:space="preserve"> 00:08:24,524</t>
  </si>
  <si>
    <t xml:space="preserve"> 00:08:26,199</t>
  </si>
  <si>
    <t xml:space="preserve"> 00:08:27,091</t>
  </si>
  <si>
    <t xml:space="preserve"> 00:08:29,729</t>
  </si>
  <si>
    <t xml:space="preserve"> 00:08:29,931</t>
  </si>
  <si>
    <t xml:space="preserve"> 00:08:30,196</t>
  </si>
  <si>
    <t xml:space="preserve"> 00:08:33,137</t>
  </si>
  <si>
    <t xml:space="preserve"> 00:08:33,851</t>
  </si>
  <si>
    <t xml:space="preserve"> 00:08:39,658</t>
  </si>
  <si>
    <t xml:space="preserve"> 00:08:46,790</t>
  </si>
  <si>
    <t xml:space="preserve"> 00:08:49,785</t>
  </si>
  <si>
    <t xml:space="preserve"> 00:00:01,530</t>
  </si>
  <si>
    <t xml:space="preserve"> 00:00:09,139</t>
  </si>
  <si>
    <t xml:space="preserve"> 00:00:22,162</t>
  </si>
  <si>
    <t xml:space="preserve"> 00:00:23,957</t>
  </si>
  <si>
    <t xml:space="preserve"> 00:00:30,012</t>
  </si>
  <si>
    <t xml:space="preserve"> 00:00:33,746</t>
  </si>
  <si>
    <t xml:space="preserve"> 00:00:35,816</t>
  </si>
  <si>
    <t xml:space="preserve"> 00:00:37,448</t>
  </si>
  <si>
    <t xml:space="preserve"> 00:00:43,387</t>
  </si>
  <si>
    <t xml:space="preserve"> 00:00:44,295</t>
  </si>
  <si>
    <t xml:space="preserve"> 00:00:46,010</t>
  </si>
  <si>
    <t xml:space="preserve"> 00:00:52,755</t>
  </si>
  <si>
    <t xml:space="preserve"> 00:00:56,909</t>
  </si>
  <si>
    <t xml:space="preserve"> 00:00:58,425</t>
  </si>
  <si>
    <t xml:space="preserve"> 00:00:58,234</t>
  </si>
  <si>
    <t xml:space="preserve"> 00:00:58,604</t>
  </si>
  <si>
    <t xml:space="preserve"> 00:01:46,344</t>
  </si>
  <si>
    <t xml:space="preserve"> 00:01:46,872</t>
  </si>
  <si>
    <t xml:space="preserve"> 00:01:52,510</t>
  </si>
  <si>
    <t xml:space="preserve"> 00:01:53,353</t>
  </si>
  <si>
    <t xml:space="preserve"> 00:01:54,836</t>
  </si>
  <si>
    <t xml:space="preserve"> 00:02:03,646</t>
  </si>
  <si>
    <t xml:space="preserve"> 00:02:16,321</t>
  </si>
  <si>
    <t xml:space="preserve"> 00:02:22,925</t>
  </si>
  <si>
    <t xml:space="preserve"> 00:02:25,795</t>
  </si>
  <si>
    <t xml:space="preserve"> 00:02:29,093</t>
  </si>
  <si>
    <t xml:space="preserve"> 00:02:29,753</t>
  </si>
  <si>
    <t xml:space="preserve"> 00:02:32,627</t>
  </si>
  <si>
    <t xml:space="preserve"> 00:02:34,099</t>
  </si>
  <si>
    <t xml:space="preserve"> 00:02:35,686</t>
  </si>
  <si>
    <t xml:space="preserve"> 00:03:24,791</t>
  </si>
  <si>
    <t xml:space="preserve"> 00:03:26,184</t>
  </si>
  <si>
    <t xml:space="preserve"> 00:03:30,834</t>
  </si>
  <si>
    <t xml:space="preserve"> 00:03:33,573</t>
  </si>
  <si>
    <t xml:space="preserve"> 00:03:36,155</t>
  </si>
  <si>
    <t xml:space="preserve"> 00:03:41,620</t>
  </si>
  <si>
    <t xml:space="preserve"> 00:03:41,779</t>
  </si>
  <si>
    <t xml:space="preserve"> 00:03:52,648</t>
  </si>
  <si>
    <t xml:space="preserve"> 00:03:54,889</t>
  </si>
  <si>
    <t xml:space="preserve"> 00:04:02,820</t>
  </si>
  <si>
    <t xml:space="preserve"> 00:04:13,641</t>
  </si>
  <si>
    <t xml:space="preserve"> 00:04:15,368</t>
  </si>
  <si>
    <t xml:space="preserve"> 00:04:16,049</t>
  </si>
  <si>
    <t xml:space="preserve"> 00:05:00,506</t>
  </si>
  <si>
    <t xml:space="preserve"> 00:05:11,031</t>
  </si>
  <si>
    <t xml:space="preserve"> 00:05:15,437</t>
  </si>
  <si>
    <t xml:space="preserve"> 00:05:23,586</t>
  </si>
  <si>
    <t xml:space="preserve"> 00:05:24,304</t>
  </si>
  <si>
    <t xml:space="preserve"> 00:05:26,654</t>
  </si>
  <si>
    <t xml:space="preserve"> 00:05:26,820</t>
  </si>
  <si>
    <t xml:space="preserve"> 00:05:30,842</t>
  </si>
  <si>
    <t xml:space="preserve"> 00:05:34,535</t>
  </si>
  <si>
    <t xml:space="preserve"> 00:05:40,616</t>
  </si>
  <si>
    <t xml:space="preserve"> 00:05:43,533</t>
  </si>
  <si>
    <t xml:space="preserve"> 00:05:44,235</t>
  </si>
  <si>
    <t xml:space="preserve"> 00:05:50,746</t>
  </si>
  <si>
    <t xml:space="preserve"> 00:05:53,198</t>
  </si>
  <si>
    <t xml:space="preserve"> 00:05:53,860</t>
  </si>
  <si>
    <t xml:space="preserve"> 00:05:55,764</t>
  </si>
  <si>
    <t xml:space="preserve"> 00:05:55,919</t>
  </si>
  <si>
    <t xml:space="preserve"> 00:06:44,985</t>
  </si>
  <si>
    <t xml:space="preserve"> 00:06:45,186</t>
  </si>
  <si>
    <t xml:space="preserve"> 00:06:53,821</t>
  </si>
  <si>
    <t xml:space="preserve"> 00:06:57,322</t>
  </si>
  <si>
    <t xml:space="preserve"> 00:07:02,662</t>
  </si>
  <si>
    <t xml:space="preserve"> 00:07:07,660</t>
  </si>
  <si>
    <t xml:space="preserve"> 00:07:09,243</t>
  </si>
  <si>
    <t xml:space="preserve"> 00:07:09,432</t>
  </si>
  <si>
    <t xml:space="preserve"> 00:07:17,901</t>
  </si>
  <si>
    <t xml:space="preserve"> 00:07:18,063</t>
  </si>
  <si>
    <t xml:space="preserve"> 00:07:31,962</t>
  </si>
  <si>
    <t xml:space="preserve"> 00:07:33,040</t>
  </si>
  <si>
    <t xml:space="preserve"> 00:07:39,533</t>
  </si>
  <si>
    <t xml:space="preserve"> 00:08:20,728</t>
  </si>
  <si>
    <t xml:space="preserve"> 00:08:25,583</t>
  </si>
  <si>
    <t xml:space="preserve"> 00:08:31,253</t>
  </si>
  <si>
    <t xml:space="preserve"> 00:08:32,998</t>
  </si>
  <si>
    <t xml:space="preserve"> 00:08:39,646</t>
  </si>
  <si>
    <t xml:space="preserve"> 00:08:41,077</t>
  </si>
  <si>
    <t xml:space="preserve"> 00:08:41,264</t>
  </si>
  <si>
    <t xml:space="preserve"> 00:08:45,226</t>
  </si>
  <si>
    <t xml:space="preserve"> 00:08:55,042</t>
  </si>
  <si>
    <t xml:space="preserve"> 00:08:55,256</t>
  </si>
  <si>
    <t xml:space="preserve"> 00:08:59,032</t>
  </si>
  <si>
    <t xml:space="preserve"> 00:09:00,846</t>
  </si>
  <si>
    <t xml:space="preserve"> 00:09:01,048</t>
  </si>
  <si>
    <t xml:space="preserve"> 00:09:08,932</t>
  </si>
  <si>
    <t xml:space="preserve"> 00:09:09,705</t>
  </si>
  <si>
    <t xml:space="preserve"> 00:09:12,038</t>
  </si>
  <si>
    <t xml:space="preserve"> 00:10:08,102</t>
  </si>
  <si>
    <t xml:space="preserve"> 00:10:08,304</t>
  </si>
  <si>
    <t xml:space="preserve"> 00:10:40,000</t>
  </si>
  <si>
    <t xml:space="preserve"> 00:10:44,360</t>
  </si>
  <si>
    <t xml:space="preserve"> 00:10:44,576</t>
  </si>
  <si>
    <t xml:space="preserve"> 00:11:56,565</t>
  </si>
  <si>
    <t xml:space="preserve"> 00:11:58,354</t>
  </si>
  <si>
    <t xml:space="preserve"> 00:12:00,764</t>
  </si>
  <si>
    <t xml:space="preserve"> 00:12:03,779</t>
  </si>
  <si>
    <t xml:space="preserve"> 00:12:04,901</t>
  </si>
  <si>
    <t xml:space="preserve"> 00:12:12,727</t>
  </si>
  <si>
    <t xml:space="preserve"> 00:12:12,914</t>
  </si>
  <si>
    <t xml:space="preserve"> 00:12:16,399</t>
  </si>
  <si>
    <t xml:space="preserve"> 00:12:18,676</t>
  </si>
  <si>
    <t xml:space="preserve"> 00:12:27,760</t>
  </si>
  <si>
    <t xml:space="preserve"> 00:12:32,334</t>
  </si>
  <si>
    <t xml:space="preserve"> 00:12:32,867</t>
  </si>
  <si>
    <t xml:space="preserve"> 00:12:36,807</t>
  </si>
  <si>
    <t xml:space="preserve"> 00:12:37,041</t>
  </si>
  <si>
    <t xml:space="preserve"> 00:13:25,122</t>
  </si>
  <si>
    <t xml:space="preserve"> 00:13:25,325</t>
  </si>
  <si>
    <t xml:space="preserve"> 00:13:27,342</t>
  </si>
  <si>
    <t xml:space="preserve"> 00:13:33,831</t>
  </si>
  <si>
    <t xml:space="preserve"> 00:13:34,502</t>
  </si>
  <si>
    <t xml:space="preserve"> 00:13:39,596</t>
  </si>
  <si>
    <t xml:space="preserve"> 00:13:39,761</t>
  </si>
  <si>
    <t xml:space="preserve"> 00:13:43,787</t>
  </si>
  <si>
    <t xml:space="preserve"> 00:13:43,958</t>
  </si>
  <si>
    <t xml:space="preserve"> 00:13:48,164</t>
  </si>
  <si>
    <t xml:space="preserve"> 00:13:51,464</t>
  </si>
  <si>
    <t xml:space="preserve"> 00:13:53,504</t>
  </si>
  <si>
    <t xml:space="preserve"> 00:13:55,258</t>
  </si>
  <si>
    <t xml:space="preserve"> 00:13:59,794</t>
  </si>
  <si>
    <t xml:space="preserve"> 00:14:00,811</t>
  </si>
  <si>
    <t xml:space="preserve"> 00:14:01,598</t>
  </si>
  <si>
    <t xml:space="preserve"> 00:14:04,346</t>
  </si>
  <si>
    <t xml:space="preserve"> 00:14:04,582</t>
  </si>
  <si>
    <t xml:space="preserve"> 00:14:16,851</t>
  </si>
  <si>
    <t xml:space="preserve"> 00:15:06,557</t>
  </si>
  <si>
    <t xml:space="preserve"> 00:15:16,759</t>
  </si>
  <si>
    <t xml:space="preserve"> 00:15:18,205</t>
  </si>
  <si>
    <t>HARAI GOSHI MAKIKOMI</t>
  </si>
  <si>
    <t xml:space="preserve"> 00:15:19,078</t>
  </si>
  <si>
    <t xml:space="preserve"> 00:15:21,819</t>
  </si>
  <si>
    <t xml:space="preserve"> 00:15:22,020</t>
  </si>
  <si>
    <t xml:space="preserve"> 00:15:32,750</t>
  </si>
  <si>
    <t xml:space="preserve"> 00:15:38,876</t>
  </si>
  <si>
    <t xml:space="preserve"> 00:15:41,599</t>
  </si>
  <si>
    <t xml:space="preserve"> 00:15:45,348</t>
  </si>
  <si>
    <t xml:space="preserve"> 00:15:52,158</t>
  </si>
  <si>
    <t xml:space="preserve"> 00:15:53,145</t>
  </si>
  <si>
    <t xml:space="preserve"> 00:15:55,349</t>
  </si>
  <si>
    <t xml:space="preserve"> 00:16:43,000</t>
  </si>
  <si>
    <t xml:space="preserve"> 00:16:46,721</t>
  </si>
  <si>
    <t xml:space="preserve"> 00:16:56,494</t>
  </si>
  <si>
    <t xml:space="preserve"> 00:16:57,549</t>
  </si>
  <si>
    <t xml:space="preserve"> 00:17:04,355</t>
  </si>
  <si>
    <t xml:space="preserve"> 00:17:04,557</t>
  </si>
  <si>
    <t xml:space="preserve"> 00:17:18,596</t>
  </si>
  <si>
    <t xml:space="preserve"> 00:17:19,891</t>
  </si>
  <si>
    <t xml:space="preserve"> 00:17:28,812</t>
  </si>
  <si>
    <t xml:space="preserve"> 00:17:30,807</t>
  </si>
  <si>
    <t xml:space="preserve"> 00:17:34,866</t>
  </si>
  <si>
    <t xml:space="preserve"> 00:17:39,407</t>
  </si>
  <si>
    <t xml:space="preserve"> 00:18:24,175</t>
  </si>
  <si>
    <t xml:space="preserve"> 00:18:26,230</t>
  </si>
  <si>
    <t xml:space="preserve"> 00:18:28,926</t>
  </si>
  <si>
    <t xml:space="preserve"> 00:18:29,097</t>
  </si>
  <si>
    <t xml:space="preserve"> 00:18:35,709</t>
  </si>
  <si>
    <t xml:space="preserve"> 00:18:37,773</t>
  </si>
  <si>
    <t xml:space="preserve"> 00:00:04,291</t>
  </si>
  <si>
    <t xml:space="preserve"> 00:00:05,567</t>
  </si>
  <si>
    <t xml:space="preserve"> 00:00:07,005</t>
  </si>
  <si>
    <t xml:space="preserve"> 00:00:11,571</t>
  </si>
  <si>
    <t xml:space="preserve"> 00:00:11,757</t>
  </si>
  <si>
    <t xml:space="preserve"> 00:00:16,946</t>
  </si>
  <si>
    <t xml:space="preserve"> 00:00:22,307</t>
  </si>
  <si>
    <t xml:space="preserve"> 00:00:24,265</t>
  </si>
  <si>
    <t xml:space="preserve"> 00:00:26,280</t>
  </si>
  <si>
    <t xml:space="preserve"> 00:00:27,764</t>
  </si>
  <si>
    <t xml:space="preserve"> 00:00:28,402</t>
  </si>
  <si>
    <t xml:space="preserve"> 00:00:28,959</t>
  </si>
  <si>
    <t xml:space="preserve"> 00:00:35,385</t>
  </si>
  <si>
    <t xml:space="preserve"> 00:00:40,621</t>
  </si>
  <si>
    <t xml:space="preserve"> 00:00:50,727</t>
  </si>
  <si>
    <t xml:space="preserve"> 00:00:56,920</t>
  </si>
  <si>
    <t xml:space="preserve"> 00:00:58,533</t>
  </si>
  <si>
    <t xml:space="preserve"> 00:01:46,039</t>
  </si>
  <si>
    <t xml:space="preserve"> 00:01:47,521</t>
  </si>
  <si>
    <t xml:space="preserve"> 00:01:53,421</t>
  </si>
  <si>
    <t xml:space="preserve"> 00:01:55,787</t>
  </si>
  <si>
    <t>SOTOMAKIKOMI</t>
  </si>
  <si>
    <t xml:space="preserve"> 00:01:56,012</t>
  </si>
  <si>
    <t xml:space="preserve"> 00:02:09,190</t>
  </si>
  <si>
    <t xml:space="preserve"> 00:02:11,362</t>
  </si>
  <si>
    <t xml:space="preserve"> 00:02:19,591</t>
  </si>
  <si>
    <t xml:space="preserve"> 00:02:21,507</t>
  </si>
  <si>
    <t xml:space="preserve"> 00:02:22,496</t>
  </si>
  <si>
    <t xml:space="preserve"> 00:02:24,512</t>
  </si>
  <si>
    <t xml:space="preserve"> 00:02:30,097</t>
  </si>
  <si>
    <t xml:space="preserve"> 00:02:32,417</t>
  </si>
  <si>
    <t xml:space="preserve"> 00:02:35,531</t>
  </si>
  <si>
    <t xml:space="preserve"> 00:02:36,187</t>
  </si>
  <si>
    <t xml:space="preserve"> 00:02:37,891</t>
  </si>
  <si>
    <t xml:space="preserve"> 00:03:25,100</t>
  </si>
  <si>
    <t xml:space="preserve"> 00:03:27,500</t>
  </si>
  <si>
    <t xml:space="preserve"> 00:03:28,010</t>
  </si>
  <si>
    <t xml:space="preserve"> 00:03:42,529</t>
  </si>
  <si>
    <t xml:space="preserve"> 00:03:42,718</t>
  </si>
  <si>
    <t xml:space="preserve"> 00:03:45,328</t>
  </si>
  <si>
    <t xml:space="preserve"> 00:03:46,553</t>
  </si>
  <si>
    <t xml:space="preserve"> 00:03:48,727</t>
  </si>
  <si>
    <t xml:space="preserve"> 00:03:49,277</t>
  </si>
  <si>
    <t xml:space="preserve"> 00:03:53,587</t>
  </si>
  <si>
    <t xml:space="preserve"> 00:03:53,764</t>
  </si>
  <si>
    <t xml:space="preserve"> 00:03:58,418</t>
  </si>
  <si>
    <t xml:space="preserve"> 00:04:06,671</t>
  </si>
  <si>
    <t xml:space="preserve"> 00:04:10,825</t>
  </si>
  <si>
    <t xml:space="preserve"> 00:04:12,665</t>
  </si>
  <si>
    <t xml:space="preserve"> 00:04:12,989</t>
  </si>
  <si>
    <t xml:space="preserve"> 00:04:14,631</t>
  </si>
  <si>
    <t>LOIC</t>
  </si>
  <si>
    <t xml:space="preserve"> 00:00:26,404</t>
  </si>
  <si>
    <t xml:space="preserve"> 00:00:28,149</t>
  </si>
  <si>
    <t xml:space="preserve"> 00:00:35,408</t>
  </si>
  <si>
    <t xml:space="preserve"> 00:00:36,203</t>
  </si>
  <si>
    <t xml:space="preserve"> 00:00:39,407</t>
  </si>
  <si>
    <t xml:space="preserve"> 00:00:46,354</t>
  </si>
  <si>
    <t xml:space="preserve"> 00:01:41,229</t>
  </si>
  <si>
    <t xml:space="preserve"> 00:01:41,416</t>
  </si>
  <si>
    <t xml:space="preserve"> 00:01:46,064</t>
  </si>
  <si>
    <t xml:space="preserve"> 00:01:48,277</t>
  </si>
  <si>
    <t xml:space="preserve"> 00:01:49,249</t>
  </si>
  <si>
    <t xml:space="preserve"> 00:01:52,895</t>
  </si>
  <si>
    <t xml:space="preserve"> 00:01:58,032</t>
  </si>
  <si>
    <t xml:space="preserve"> 00:01:58,573</t>
  </si>
  <si>
    <t xml:space="preserve"> 00:02:03,136</t>
  </si>
  <si>
    <t xml:space="preserve"> 00:02:03,308</t>
  </si>
  <si>
    <t xml:space="preserve"> 00:02:12,297</t>
  </si>
  <si>
    <t xml:space="preserve"> 00:02:13,339</t>
  </si>
  <si>
    <t xml:space="preserve"> 00:02:16,013</t>
  </si>
  <si>
    <t xml:space="preserve"> 00:02:16,443</t>
  </si>
  <si>
    <t xml:space="preserve"> 00:02:19,855</t>
  </si>
  <si>
    <t xml:space="preserve"> 00:02:20,808</t>
  </si>
  <si>
    <t xml:space="preserve"> 00:02:21,671</t>
  </si>
  <si>
    <t xml:space="preserve"> 00:02:24,156</t>
  </si>
  <si>
    <t xml:space="preserve"> 00:02:24,307</t>
  </si>
  <si>
    <t xml:space="preserve"> 00:02:28,304</t>
  </si>
  <si>
    <t xml:space="preserve"> 00:02:28,470</t>
  </si>
  <si>
    <t xml:space="preserve"> 00:02:37,565</t>
  </si>
  <si>
    <t xml:space="preserve"> 00:02:37,721</t>
  </si>
  <si>
    <t xml:space="preserve"> 00:02:39,378</t>
  </si>
  <si>
    <t xml:space="preserve"> 00:03:20,527</t>
  </si>
  <si>
    <t xml:space="preserve"> 00:03:21,291</t>
  </si>
  <si>
    <t xml:space="preserve"> 00:03:23,088</t>
  </si>
  <si>
    <t xml:space="preserve"> 00:03:40,758</t>
  </si>
  <si>
    <t xml:space="preserve"> 00:03:44,752</t>
  </si>
  <si>
    <t xml:space="preserve"> 00:03:45,482</t>
  </si>
  <si>
    <t xml:space="preserve"> 00:03:49,700</t>
  </si>
  <si>
    <t xml:space="preserve"> 00:03:49,870</t>
  </si>
  <si>
    <t xml:space="preserve"> 00:03:59,859</t>
  </si>
  <si>
    <t xml:space="preserve"> 00:04:00,551</t>
  </si>
  <si>
    <t xml:space="preserve"> 00:04:10,132</t>
  </si>
  <si>
    <t xml:space="preserve"> 00:04:15,513</t>
  </si>
  <si>
    <t xml:space="preserve"> 00:04:18,624</t>
  </si>
  <si>
    <t xml:space="preserve"> 00:05:00,277</t>
  </si>
  <si>
    <t xml:space="preserve"> 00:05:00,451</t>
  </si>
  <si>
    <t xml:space="preserve"> 00:05:10,634</t>
  </si>
  <si>
    <t xml:space="preserve"> 00:05:12,787</t>
  </si>
  <si>
    <t xml:space="preserve"> 00:05:16,919</t>
  </si>
  <si>
    <t xml:space="preserve"> 00:05:22,390</t>
  </si>
  <si>
    <t xml:space="preserve"> 00:05:22,834</t>
  </si>
  <si>
    <t xml:space="preserve"> 00:05:35,903</t>
  </si>
  <si>
    <t xml:space="preserve"> 00:05:39,072</t>
  </si>
  <si>
    <t xml:space="preserve"> 00:05:42,046</t>
  </si>
  <si>
    <t xml:space="preserve"> 00:05:42,214</t>
  </si>
  <si>
    <t xml:space="preserve"> 00:05:45,914</t>
  </si>
  <si>
    <t xml:space="preserve"> 00:05:46,082</t>
  </si>
  <si>
    <t xml:space="preserve"> 00:05:58,969</t>
  </si>
  <si>
    <t xml:space="preserve"> 00:06:49,407</t>
  </si>
  <si>
    <t xml:space="preserve"> 00:06:53,040</t>
  </si>
  <si>
    <t xml:space="preserve"> 00:06:53,212</t>
  </si>
  <si>
    <t xml:space="preserve"> 00:07:03,251</t>
  </si>
  <si>
    <t xml:space="preserve"> 00:07:06,183</t>
  </si>
  <si>
    <t xml:space="preserve"> 00:07:08,901</t>
  </si>
  <si>
    <t xml:space="preserve"> 00:07:16,435</t>
  </si>
  <si>
    <t xml:space="preserve"> 00:07:17,274</t>
  </si>
  <si>
    <t xml:space="preserve"> 00:07:28,337</t>
  </si>
  <si>
    <t xml:space="preserve"> 00:08:22,251</t>
  </si>
  <si>
    <t xml:space="preserve"> 00:08:31,868</t>
  </si>
  <si>
    <t xml:space="preserve"> 00:08:34,087</t>
  </si>
  <si>
    <t xml:space="preserve"> 00:08:36,943</t>
  </si>
  <si>
    <t xml:space="preserve"> 00:08:37,639</t>
  </si>
  <si>
    <t xml:space="preserve"> 00:08:41,646</t>
  </si>
  <si>
    <t xml:space="preserve"> 00:08:54,929</t>
  </si>
  <si>
    <t xml:space="preserve"> 00:08:55,107</t>
  </si>
  <si>
    <t xml:space="preserve"> 00:09:13,392</t>
  </si>
  <si>
    <t xml:space="preserve"> 00:10:03,643</t>
  </si>
  <si>
    <t xml:space="preserve"> 00:10:10,011</t>
  </si>
  <si>
    <t xml:space="preserve"> 00:10:10,566</t>
  </si>
  <si>
    <t xml:space="preserve"> 00:10:24,260</t>
  </si>
  <si>
    <t xml:space="preserve"> 00:10:24,546</t>
  </si>
  <si>
    <t xml:space="preserve"> 00:10:59,531</t>
  </si>
  <si>
    <t xml:space="preserve"> 00:11:44,539</t>
  </si>
  <si>
    <t xml:space="preserve"> 00:11:48,976</t>
  </si>
  <si>
    <t xml:space="preserve"> 00:11:55,460</t>
  </si>
  <si>
    <t xml:space="preserve"> 00:11:58,109</t>
  </si>
  <si>
    <t xml:space="preserve"> 00:11:58,283</t>
  </si>
  <si>
    <t xml:space="preserve"> 00:12:02,054</t>
  </si>
  <si>
    <t xml:space="preserve"> 00:12:02,226</t>
  </si>
  <si>
    <t xml:space="preserve"> 00:12:16,300</t>
  </si>
  <si>
    <t xml:space="preserve"> 00:12:19,130</t>
  </si>
  <si>
    <t xml:space="preserve"> 00:12:24,089</t>
  </si>
  <si>
    <t xml:space="preserve"> 00:12:29,768</t>
  </si>
  <si>
    <t xml:space="preserve"> 00:12:32,525</t>
  </si>
  <si>
    <t xml:space="preserve"> 00:12:37,251</t>
  </si>
  <si>
    <t xml:space="preserve"> 00:12:37,440</t>
  </si>
  <si>
    <t xml:space="preserve"> 00:13:41,142</t>
  </si>
  <si>
    <t>SEDEJ</t>
  </si>
  <si>
    <t xml:space="preserve"> 00:00:02,162</t>
  </si>
  <si>
    <t xml:space="preserve"> 00:00:03,812</t>
  </si>
  <si>
    <t xml:space="preserve"> 00:00:03,979</t>
  </si>
  <si>
    <t xml:space="preserve"> 00:00:18,582</t>
  </si>
  <si>
    <t xml:space="preserve"> 00:00:20,228</t>
  </si>
  <si>
    <t xml:space="preserve"> 00:00:20,401</t>
  </si>
  <si>
    <t xml:space="preserve"> 00:00:24,112</t>
  </si>
  <si>
    <t xml:space="preserve"> 00:00:24,285</t>
  </si>
  <si>
    <t xml:space="preserve"> 00:00:32,927</t>
  </si>
  <si>
    <t xml:space="preserve"> 00:00:34,791</t>
  </si>
  <si>
    <t xml:space="preserve"> 00:00:34,983</t>
  </si>
  <si>
    <t xml:space="preserve"> 00:00:38,974</t>
  </si>
  <si>
    <t xml:space="preserve"> 00:00:39,174</t>
  </si>
  <si>
    <t xml:space="preserve"> 00:00:47,535</t>
  </si>
  <si>
    <t xml:space="preserve"> 00:00:47,726</t>
  </si>
  <si>
    <t xml:space="preserve"> 00:00:52,392</t>
  </si>
  <si>
    <t xml:space="preserve"> 00:00:55,300</t>
  </si>
  <si>
    <t xml:space="preserve"> 00:00:57,059</t>
  </si>
  <si>
    <t xml:space="preserve"> 00:01:46,655</t>
  </si>
  <si>
    <t xml:space="preserve"> 00:01:46,844</t>
  </si>
  <si>
    <t xml:space="preserve"> 00:01:53,259</t>
  </si>
  <si>
    <t xml:space="preserve"> 00:01:56,020</t>
  </si>
  <si>
    <t xml:space="preserve"> 00:02:07,942</t>
  </si>
  <si>
    <t xml:space="preserve"> 00:02:08,962</t>
  </si>
  <si>
    <t xml:space="preserve"> 00:02:12,027</t>
  </si>
  <si>
    <t xml:space="preserve"> 00:02:12,200</t>
  </si>
  <si>
    <t xml:space="preserve"> 00:02:16,423</t>
  </si>
  <si>
    <t xml:space="preserve"> 00:02:16,579</t>
  </si>
  <si>
    <t xml:space="preserve"> 00:02:19,052</t>
  </si>
  <si>
    <t xml:space="preserve"> 00:02:21,337</t>
  </si>
  <si>
    <t xml:space="preserve"> 00:02:23,773</t>
  </si>
  <si>
    <t xml:space="preserve"> 00:02:29,151</t>
  </si>
  <si>
    <t xml:space="preserve"> 00:02:29,294</t>
  </si>
  <si>
    <t xml:space="preserve"> 00:02:35,328</t>
  </si>
  <si>
    <t xml:space="preserve"> 00:02:35,859</t>
  </si>
  <si>
    <t xml:space="preserve"> 00:02:36,239</t>
  </si>
  <si>
    <t xml:space="preserve"> 00:02:36,444</t>
  </si>
  <si>
    <t xml:space="preserve"> 00:02:39,504</t>
  </si>
  <si>
    <t xml:space="preserve"> 00:02:39,723</t>
  </si>
  <si>
    <t xml:space="preserve"> 00:03:25,804</t>
  </si>
  <si>
    <t xml:space="preserve"> 00:03:25,989</t>
  </si>
  <si>
    <t xml:space="preserve"> 00:03:30,637</t>
  </si>
  <si>
    <t xml:space="preserve"> 00:03:33,842</t>
  </si>
  <si>
    <t xml:space="preserve"> 00:03:34,013</t>
  </si>
  <si>
    <t xml:space="preserve"> 00:03:47,793</t>
  </si>
  <si>
    <t xml:space="preserve"> 00:03:47,977</t>
  </si>
  <si>
    <t xml:space="preserve"> 00:03:57,351</t>
  </si>
  <si>
    <t xml:space="preserve"> 00:03:57,507</t>
  </si>
  <si>
    <t xml:space="preserve"> 00:04:01,813</t>
  </si>
  <si>
    <t xml:space="preserve"> 00:04:01,991</t>
  </si>
  <si>
    <t xml:space="preserve"> 00:04:03,920</t>
  </si>
  <si>
    <t xml:space="preserve"> 00:04:06,992</t>
  </si>
  <si>
    <t xml:space="preserve"> 00:04:16,058</t>
  </si>
  <si>
    <t>HARAI GOSHI</t>
  </si>
  <si>
    <t xml:space="preserve"> 00:04:18,146</t>
  </si>
  <si>
    <t xml:space="preserve"> 00:05:05,340</t>
  </si>
  <si>
    <t xml:space="preserve"> 00:05:09,818</t>
  </si>
  <si>
    <t xml:space="preserve"> 00:05:11,228</t>
  </si>
  <si>
    <t xml:space="preserve"> 00:05:12,305</t>
  </si>
  <si>
    <t xml:space="preserve"> 00:05:15,296</t>
  </si>
  <si>
    <t xml:space="preserve"> 00:05:16,513</t>
  </si>
  <si>
    <t xml:space="preserve"> 00:05:26,767</t>
  </si>
  <si>
    <t xml:space="preserve"> 00:05:26,966</t>
  </si>
  <si>
    <t xml:space="preserve"> 00:05:30,909</t>
  </si>
  <si>
    <t xml:space="preserve"> 00:05:41,752</t>
  </si>
  <si>
    <t xml:space="preserve"> 00:05:46,625</t>
  </si>
  <si>
    <t xml:space="preserve"> 00:05:46,793</t>
  </si>
  <si>
    <t xml:space="preserve"> 00:05:49,521</t>
  </si>
  <si>
    <t xml:space="preserve"> 00:05:52,388</t>
  </si>
  <si>
    <t xml:space="preserve"> 00:05:54,324</t>
  </si>
  <si>
    <t xml:space="preserve"> 00:06:47,675</t>
  </si>
  <si>
    <t xml:space="preserve"> 00:06:47,850</t>
  </si>
  <si>
    <t xml:space="preserve"> 00:06:56,667</t>
  </si>
  <si>
    <t xml:space="preserve"> 00:06:56,821</t>
  </si>
  <si>
    <t xml:space="preserve"> 00:07:00,691</t>
  </si>
  <si>
    <t xml:space="preserve"> 00:07:00,847</t>
  </si>
  <si>
    <t xml:space="preserve"> 00:07:04,996</t>
  </si>
  <si>
    <t xml:space="preserve"> 00:07:05,163</t>
  </si>
  <si>
    <t xml:space="preserve"> 00:07:10,658</t>
  </si>
  <si>
    <t xml:space="preserve"> 00:07:10,843</t>
  </si>
  <si>
    <t xml:space="preserve"> 00:07:15,658</t>
  </si>
  <si>
    <t xml:space="preserve"> 00:07:15,836</t>
  </si>
  <si>
    <t xml:space="preserve"> 00:07:18,039</t>
  </si>
  <si>
    <t xml:space="preserve"> 00:07:18,190</t>
  </si>
  <si>
    <t xml:space="preserve"> 00:07:19,398</t>
  </si>
  <si>
    <t xml:space="preserve"> 00:07:23,911</t>
  </si>
  <si>
    <t xml:space="preserve"> 00:07:24,075</t>
  </si>
  <si>
    <t xml:space="preserve"> 00:07:30,132</t>
  </si>
  <si>
    <t xml:space="preserve"> 00:07:30,324</t>
  </si>
  <si>
    <t xml:space="preserve"> 00:07:33,127</t>
  </si>
  <si>
    <t xml:space="preserve"> 00:07:33,279</t>
  </si>
  <si>
    <t xml:space="preserve"> 00:07:35,317</t>
  </si>
  <si>
    <t xml:space="preserve"> 00:07:35,966</t>
  </si>
  <si>
    <t xml:space="preserve"> 00:07:38,378</t>
  </si>
  <si>
    <t xml:space="preserve"> 00:07:38,549</t>
  </si>
  <si>
    <t xml:space="preserve"> 00:08:21,656</t>
  </si>
  <si>
    <t xml:space="preserve"> 00:08:21,898</t>
  </si>
  <si>
    <t xml:space="preserve"> 00:08:27,724</t>
  </si>
  <si>
    <t xml:space="preserve"> 00:08:27,887</t>
  </si>
  <si>
    <t xml:space="preserve"> 00:08:30,060</t>
  </si>
  <si>
    <t xml:space="preserve"> 00:08:30,234</t>
  </si>
  <si>
    <t xml:space="preserve"> 00:08:34,142</t>
  </si>
  <si>
    <t xml:space="preserve"> 00:08:36,257</t>
  </si>
  <si>
    <t xml:space="preserve"> 00:08:42,609</t>
  </si>
  <si>
    <t xml:space="preserve"> 00:00:13,812</t>
  </si>
  <si>
    <t xml:space="preserve"> 00:00:17,761</t>
  </si>
  <si>
    <t>Try to Grip Without Contact</t>
  </si>
  <si>
    <t xml:space="preserve"> 00:00:19,151</t>
  </si>
  <si>
    <t xml:space="preserve"> 00:00:20,838</t>
  </si>
  <si>
    <t xml:space="preserve"> 00:00:21,682</t>
  </si>
  <si>
    <t xml:space="preserve"> 00:00:27,474</t>
  </si>
  <si>
    <t xml:space="preserve"> 00:00:27,639</t>
  </si>
  <si>
    <t xml:space="preserve"> 00:00:32,391</t>
  </si>
  <si>
    <t xml:space="preserve"> 00:00:32,569</t>
  </si>
  <si>
    <t xml:space="preserve"> 00:00:37,366</t>
  </si>
  <si>
    <t xml:space="preserve"> 00:00:40,255</t>
  </si>
  <si>
    <t xml:space="preserve"> 00:00:41,446</t>
  </si>
  <si>
    <t xml:space="preserve"> 00:00:45,517</t>
  </si>
  <si>
    <t xml:space="preserve"> 00:00:48,100</t>
  </si>
  <si>
    <t xml:space="preserve"> 00:00:48,272</t>
  </si>
  <si>
    <t xml:space="preserve"> 00:00:56,336</t>
  </si>
  <si>
    <t xml:space="preserve"> 00:00:56,509</t>
  </si>
  <si>
    <t xml:space="preserve"> 00:01:40,217</t>
  </si>
  <si>
    <t xml:space="preserve"> 00:01:40,957</t>
  </si>
  <si>
    <t xml:space="preserve"> 00:01:45,021</t>
  </si>
  <si>
    <t xml:space="preserve"> 00:01:48,648</t>
  </si>
  <si>
    <t xml:space="preserve"> 00:01:53,881</t>
  </si>
  <si>
    <t xml:space="preserve"> 00:01:54,134</t>
  </si>
  <si>
    <t xml:space="preserve"> 00:01:56,839</t>
  </si>
  <si>
    <t xml:space="preserve"> 00:01:57,003</t>
  </si>
  <si>
    <t xml:space="preserve"> 00:02:05,811</t>
  </si>
  <si>
    <t xml:space="preserve"> 00:02:14,416</t>
  </si>
  <si>
    <t xml:space="preserve"> 00:02:18,559</t>
  </si>
  <si>
    <t xml:space="preserve"> 00:02:21,188</t>
  </si>
  <si>
    <t xml:space="preserve"> 00:02:21,369</t>
  </si>
  <si>
    <t xml:space="preserve"> 00:02:31,779</t>
  </si>
  <si>
    <t xml:space="preserve"> 00:02:31,958</t>
  </si>
  <si>
    <t xml:space="preserve"> 00:02:35,312</t>
  </si>
  <si>
    <t xml:space="preserve"> 00:03:20,890</t>
  </si>
  <si>
    <t xml:space="preserve"> 00:03:21,410</t>
  </si>
  <si>
    <t xml:space="preserve"> 00:03:40,033</t>
  </si>
  <si>
    <t xml:space="preserve"> 00:03:43,782</t>
  </si>
  <si>
    <t xml:space="preserve"> 00:03:43,958</t>
  </si>
  <si>
    <t xml:space="preserve"> 00:03:53,525</t>
  </si>
  <si>
    <t xml:space="preserve"> 00:04:04,778</t>
  </si>
  <si>
    <t xml:space="preserve"> 00:04:05,705</t>
  </si>
  <si>
    <t xml:space="preserve"> 00:04:06,678</t>
  </si>
  <si>
    <t xml:space="preserve"> 00:04:08,111</t>
  </si>
  <si>
    <t xml:space="preserve"> 00:04:15,968</t>
  </si>
  <si>
    <t xml:space="preserve"> 00:04:16,126</t>
  </si>
  <si>
    <t xml:space="preserve"> 00:05:05,360</t>
  </si>
  <si>
    <t xml:space="preserve"> 00:05:05,527</t>
  </si>
  <si>
    <t xml:space="preserve"> 00:05:12,828</t>
  </si>
  <si>
    <t xml:space="preserve"> 00:05:14,196</t>
  </si>
  <si>
    <t xml:space="preserve"> 00:05:27,541</t>
  </si>
  <si>
    <t xml:space="preserve"> 00:05:31,565</t>
  </si>
  <si>
    <t xml:space="preserve"> 00:05:32,757</t>
  </si>
  <si>
    <t xml:space="preserve"> 00:05:44,556</t>
  </si>
  <si>
    <t xml:space="preserve"> 00:05:44,751</t>
  </si>
  <si>
    <t xml:space="preserve"> 00:05:53,026</t>
  </si>
  <si>
    <t xml:space="preserve"> 00:05:57,903</t>
  </si>
  <si>
    <t xml:space="preserve"> 00:05:58,106</t>
  </si>
  <si>
    <t xml:space="preserve"> 00:06:41,240</t>
  </si>
  <si>
    <t xml:space="preserve"> 00:06:41,399</t>
  </si>
  <si>
    <t xml:space="preserve"> 00:06:45,470</t>
  </si>
  <si>
    <t xml:space="preserve"> 00:06:45,629</t>
  </si>
  <si>
    <t xml:space="preserve"> 00:06:57,358</t>
  </si>
  <si>
    <t xml:space="preserve"> 00:06:58,710</t>
  </si>
  <si>
    <t xml:space="preserve"> 00:07:00,272</t>
  </si>
  <si>
    <t xml:space="preserve"> 00:07:00,728</t>
  </si>
  <si>
    <t xml:space="preserve"> 00:07:02,790</t>
  </si>
  <si>
    <t xml:space="preserve"> 00:07:02,960</t>
  </si>
  <si>
    <t xml:space="preserve"> 00:07:06,581</t>
  </si>
  <si>
    <t xml:space="preserve"> 00:07:06,756</t>
  </si>
  <si>
    <t xml:space="preserve"> 00:07:13,134</t>
  </si>
  <si>
    <t xml:space="preserve"> 00:07:13,305</t>
  </si>
  <si>
    <t xml:space="preserve"> 00:07:20,997</t>
  </si>
  <si>
    <t xml:space="preserve"> 00:07:21,139</t>
  </si>
  <si>
    <t xml:space="preserve"> 00:07:25,271</t>
  </si>
  <si>
    <t xml:space="preserve"> 00:07:25,562</t>
  </si>
  <si>
    <t xml:space="preserve"> 00:07:25,751</t>
  </si>
  <si>
    <t xml:space="preserve"> 00:07:30,512</t>
  </si>
  <si>
    <t xml:space="preserve"> 00:07:30,662</t>
  </si>
  <si>
    <t xml:space="preserve"> 00:07:36,264</t>
  </si>
  <si>
    <t xml:space="preserve"> 00:07:36,447</t>
  </si>
  <si>
    <t xml:space="preserve"> 00:08:23,164</t>
  </si>
  <si>
    <t xml:space="preserve"> 00:08:32,170</t>
  </si>
  <si>
    <t xml:space="preserve"> 00:08:37,369</t>
  </si>
  <si>
    <t xml:space="preserve"> 00:08:37,533</t>
  </si>
  <si>
    <t xml:space="preserve"> 00:08:41,769</t>
  </si>
  <si>
    <t xml:space="preserve"> 00:08:41,925</t>
  </si>
  <si>
    <t xml:space="preserve"> 00:08:51,876</t>
  </si>
  <si>
    <t xml:space="preserve"> 00:08:53,132</t>
  </si>
  <si>
    <t xml:space="preserve"> 00:08:54,419</t>
  </si>
  <si>
    <t xml:space="preserve"> 00:08:54,598</t>
  </si>
  <si>
    <t xml:space="preserve"> 00:08:58,065</t>
  </si>
  <si>
    <t xml:space="preserve"> 00:08:58,225</t>
  </si>
  <si>
    <t xml:space="preserve"> 00:09:01,151</t>
  </si>
  <si>
    <t xml:space="preserve"> 00:09:01,312</t>
  </si>
  <si>
    <t xml:space="preserve"> 00:09:05,262</t>
  </si>
  <si>
    <t xml:space="preserve"> 00:09:06,033</t>
  </si>
  <si>
    <t xml:space="preserve"> 00:09:09,351</t>
  </si>
  <si>
    <t xml:space="preserve"> 00:09:18,778</t>
  </si>
  <si>
    <t xml:space="preserve"> 00:09:18,933</t>
  </si>
  <si>
    <t xml:space="preserve"> 00:10:05,253</t>
  </si>
  <si>
    <t xml:space="preserve"> 00:10:09,269</t>
  </si>
  <si>
    <t xml:space="preserve"> 00:10:10,172</t>
  </si>
  <si>
    <t xml:space="preserve"> 00:10:11,510</t>
  </si>
  <si>
    <t xml:space="preserve"> 00:10:15,129</t>
  </si>
  <si>
    <t xml:space="preserve"> 00:10:54,069</t>
  </si>
  <si>
    <t xml:space="preserve"> 00:11:40,768</t>
  </si>
  <si>
    <t xml:space="preserve"> 00:11:43,395</t>
  </si>
  <si>
    <t xml:space="preserve"> 00:11:45,913</t>
  </si>
  <si>
    <t xml:space="preserve"> 00:11:46,105</t>
  </si>
  <si>
    <t xml:space="preserve"> 00:11:56,491</t>
  </si>
  <si>
    <t xml:space="preserve"> 00:11:56,628</t>
  </si>
  <si>
    <t xml:space="preserve"> 00:11:58,633</t>
  </si>
  <si>
    <t xml:space="preserve"> 00:12:00,923</t>
  </si>
  <si>
    <t xml:space="preserve"> 00:12:03,229</t>
  </si>
  <si>
    <t xml:space="preserve"> 00:12:07,526</t>
  </si>
  <si>
    <t xml:space="preserve"> 00:12:10,302</t>
  </si>
  <si>
    <t xml:space="preserve"> 00:12:30,378</t>
  </si>
  <si>
    <t xml:space="preserve"> 00:13:32,614</t>
  </si>
  <si>
    <t xml:space="preserve"> 00:00:07,607</t>
  </si>
  <si>
    <t xml:space="preserve"> 00:00:13,942</t>
  </si>
  <si>
    <t xml:space="preserve"> 00:00:22,498</t>
  </si>
  <si>
    <t xml:space="preserve"> 00:00:24,408</t>
  </si>
  <si>
    <t xml:space="preserve"> 00:00:24,603</t>
  </si>
  <si>
    <t xml:space="preserve"> 00:00:28,729</t>
  </si>
  <si>
    <t xml:space="preserve"> 00:00:28,925</t>
  </si>
  <si>
    <t xml:space="preserve"> 00:00:34,489</t>
  </si>
  <si>
    <t xml:space="preserve"> 00:00:34,681</t>
  </si>
  <si>
    <t xml:space="preserve"> 00:00:40,436</t>
  </si>
  <si>
    <t xml:space="preserve"> 00:00:44,859</t>
  </si>
  <si>
    <t xml:space="preserve"> 00:00:55,112</t>
  </si>
  <si>
    <t xml:space="preserve"> 00:00:56,452</t>
  </si>
  <si>
    <t>BOZOROV</t>
  </si>
  <si>
    <t xml:space="preserve"> 00:00:08,099</t>
  </si>
  <si>
    <t xml:space="preserve"> 00:00:11,176</t>
  </si>
  <si>
    <t xml:space="preserve"> 00:00:12,838</t>
  </si>
  <si>
    <t xml:space="preserve"> 00:00:13,007</t>
  </si>
  <si>
    <t xml:space="preserve"> 00:00:14,744</t>
  </si>
  <si>
    <t xml:space="preserve"> 00:00:15,663</t>
  </si>
  <si>
    <t xml:space="preserve"> 00:00:16,513</t>
  </si>
  <si>
    <t xml:space="preserve"> 00:00:20,108</t>
  </si>
  <si>
    <t xml:space="preserve"> 00:00:20,850</t>
  </si>
  <si>
    <t xml:space="preserve"> 00:00:21,866</t>
  </si>
  <si>
    <t xml:space="preserve"> 00:00:22,868</t>
  </si>
  <si>
    <t xml:space="preserve"> 00:00:26,331</t>
  </si>
  <si>
    <t xml:space="preserve"> 00:00:26,519</t>
  </si>
  <si>
    <t xml:space="preserve"> 00:00:39,348</t>
  </si>
  <si>
    <t xml:space="preserve"> 00:00:39,990</t>
  </si>
  <si>
    <t xml:space="preserve"> 00:00:40,981</t>
  </si>
  <si>
    <t xml:space="preserve"> 00:00:42,251</t>
  </si>
  <si>
    <t xml:space="preserve"> 00:00:42,440</t>
  </si>
  <si>
    <t xml:space="preserve"> 00:00:47,164</t>
  </si>
  <si>
    <t xml:space="preserve"> 00:00:47,365</t>
  </si>
  <si>
    <t xml:space="preserve"> 00:00:49,972</t>
  </si>
  <si>
    <t xml:space="preserve"> 00:00:50,141</t>
  </si>
  <si>
    <t xml:space="preserve"> 00:00:51,708</t>
  </si>
  <si>
    <t xml:space="preserve"> 00:00:51,856</t>
  </si>
  <si>
    <t xml:space="preserve"> 00:00:55,265</t>
  </si>
  <si>
    <t xml:space="preserve"> 00:00:56,259</t>
  </si>
  <si>
    <t xml:space="preserve"> 00:00:58,118</t>
  </si>
  <si>
    <t xml:space="preserve"> 00:00:58,282</t>
  </si>
  <si>
    <t xml:space="preserve"> 00:01:54,119</t>
  </si>
  <si>
    <t xml:space="preserve"> 00:01:54,277</t>
  </si>
  <si>
    <t xml:space="preserve"> 00:01:59,295</t>
  </si>
  <si>
    <t xml:space="preserve"> 00:01:59,576</t>
  </si>
  <si>
    <t xml:space="preserve"> 00:02:06,708</t>
  </si>
  <si>
    <t xml:space="preserve"> 00:02:06,861</t>
  </si>
  <si>
    <t xml:space="preserve"> 00:02:10,450</t>
  </si>
  <si>
    <t xml:space="preserve"> 00:02:10,810</t>
  </si>
  <si>
    <t xml:space="preserve"> 00:02:16,861</t>
  </si>
  <si>
    <t xml:space="preserve"> 00:02:17,039</t>
  </si>
  <si>
    <t xml:space="preserve"> 00:02:20,241</t>
  </si>
  <si>
    <t xml:space="preserve"> 00:02:20,413</t>
  </si>
  <si>
    <t xml:space="preserve"> 00:02:23,057</t>
  </si>
  <si>
    <t xml:space="preserve"> 00:02:23,237</t>
  </si>
  <si>
    <t xml:space="preserve"> 00:02:31,417</t>
  </si>
  <si>
    <t xml:space="preserve"> 00:02:31,559</t>
  </si>
  <si>
    <t xml:space="preserve"> 00:02:35,572</t>
  </si>
  <si>
    <t xml:space="preserve"> 00:02:37,779</t>
  </si>
  <si>
    <t xml:space="preserve"> 00:02:37,935</t>
  </si>
  <si>
    <t xml:space="preserve"> 00:03:20,124</t>
  </si>
  <si>
    <t xml:space="preserve"> 00:03:23,770</t>
  </si>
  <si>
    <t xml:space="preserve"> 00:03:26,268</t>
  </si>
  <si>
    <t xml:space="preserve"> 00:03:26,416</t>
  </si>
  <si>
    <t xml:space="preserve"> 00:03:30,493</t>
  </si>
  <si>
    <t xml:space="preserve"> 00:03:34,610</t>
  </si>
  <si>
    <t xml:space="preserve"> 00:03:35,564</t>
  </si>
  <si>
    <t xml:space="preserve"> 00:03:38,479</t>
  </si>
  <si>
    <t xml:space="preserve"> 00:03:40,350</t>
  </si>
  <si>
    <t xml:space="preserve"> 00:03:40,518</t>
  </si>
  <si>
    <t xml:space="preserve"> 00:03:42,942</t>
  </si>
  <si>
    <t xml:space="preserve"> 00:03:46,810</t>
  </si>
  <si>
    <t xml:space="preserve"> 00:03:47,133</t>
  </si>
  <si>
    <t xml:space="preserve"> 00:03:49,619</t>
  </si>
  <si>
    <t xml:space="preserve"> 00:03:54,708</t>
  </si>
  <si>
    <t xml:space="preserve"> 00:03:54,862</t>
  </si>
  <si>
    <t xml:space="preserve"> 00:03:56,396</t>
  </si>
  <si>
    <t xml:space="preserve"> 00:03:59,012</t>
  </si>
  <si>
    <t xml:space="preserve"> 00:04:03,381</t>
  </si>
  <si>
    <t xml:space="preserve"> 00:04:04,811</t>
  </si>
  <si>
    <t xml:space="preserve"> 00:04:04,980</t>
  </si>
  <si>
    <t xml:space="preserve"> 00:04:05,200</t>
  </si>
  <si>
    <t xml:space="preserve"> 00:04:06,616</t>
  </si>
  <si>
    <t xml:space="preserve"> 00:04:06,791</t>
  </si>
  <si>
    <t xml:space="preserve"> 00:04:09,302</t>
  </si>
  <si>
    <t xml:space="preserve"> 00:04:09,491</t>
  </si>
  <si>
    <t xml:space="preserve"> 00:04:15,144</t>
  </si>
  <si>
    <t xml:space="preserve"> 00:04:15,335</t>
  </si>
  <si>
    <t xml:space="preserve"> 00:04:18,999</t>
  </si>
  <si>
    <t xml:space="preserve"> 00:04:19,156</t>
  </si>
  <si>
    <t xml:space="preserve"> 00:05:02,184</t>
  </si>
  <si>
    <t xml:space="preserve"> 00:05:02,351</t>
  </si>
  <si>
    <t xml:space="preserve"> 00:05:06,852</t>
  </si>
  <si>
    <t xml:space="preserve"> 00:05:06,970</t>
  </si>
  <si>
    <t xml:space="preserve"> 00:05:08,365</t>
  </si>
  <si>
    <t xml:space="preserve"> 00:05:09,805</t>
  </si>
  <si>
    <t xml:space="preserve"> 00:05:09,977</t>
  </si>
  <si>
    <t xml:space="preserve"> 00:05:13,663</t>
  </si>
  <si>
    <t xml:space="preserve"> 00:05:13,862</t>
  </si>
  <si>
    <t xml:space="preserve"> 00:05:15,734</t>
  </si>
  <si>
    <t xml:space="preserve"> 00:05:15,923</t>
  </si>
  <si>
    <t xml:space="preserve"> 00:05:17,635</t>
  </si>
  <si>
    <t xml:space="preserve"> 00:05:19,061</t>
  </si>
  <si>
    <t xml:space="preserve"> 00:05:20,635</t>
  </si>
  <si>
    <t xml:space="preserve"> 00:05:22,054</t>
  </si>
  <si>
    <t xml:space="preserve"> 00:05:22,304</t>
  </si>
  <si>
    <t xml:space="preserve"> 00:05:29,482</t>
  </si>
  <si>
    <t xml:space="preserve"> 00:05:29,659</t>
  </si>
  <si>
    <t xml:space="preserve"> 00:05:34,093</t>
  </si>
  <si>
    <t xml:space="preserve"> 00:05:34,254</t>
  </si>
  <si>
    <t xml:space="preserve"> 00:05:42,704</t>
  </si>
  <si>
    <t xml:space="preserve"> 00:05:51,024</t>
  </si>
  <si>
    <t xml:space="preserve"> 00:05:51,179</t>
  </si>
  <si>
    <t xml:space="preserve"> 00:05:57,877</t>
  </si>
  <si>
    <t xml:space="preserve"> 00:05:59,019</t>
  </si>
  <si>
    <t xml:space="preserve"> 00:05:59,723</t>
  </si>
  <si>
    <t xml:space="preserve"> 00:06:40,248</t>
  </si>
  <si>
    <t xml:space="preserve"> 00:06:40,420</t>
  </si>
  <si>
    <t xml:space="preserve"> 00:06:45,384</t>
  </si>
  <si>
    <t xml:space="preserve"> 00:06:45,600</t>
  </si>
  <si>
    <t xml:space="preserve"> 00:06:59,846</t>
  </si>
  <si>
    <t xml:space="preserve"> 00:07:00,569</t>
  </si>
  <si>
    <t xml:space="preserve"> 00:07:03,703</t>
  </si>
  <si>
    <t xml:space="preserve"> 00:07:03,883</t>
  </si>
  <si>
    <t xml:space="preserve"> 00:07:08,460</t>
  </si>
  <si>
    <t xml:space="preserve"> 00:07:16,726</t>
  </si>
  <si>
    <t xml:space="preserve"> 00:07:21,774</t>
  </si>
  <si>
    <t xml:space="preserve"> 00:07:22,333</t>
  </si>
  <si>
    <t xml:space="preserve"> 00:07:25,600</t>
  </si>
  <si>
    <t xml:space="preserve"> 00:07:30,245</t>
  </si>
  <si>
    <t xml:space="preserve"> 00:07:36,187</t>
  </si>
  <si>
    <t xml:space="preserve"> 00:08:49,860</t>
  </si>
  <si>
    <t xml:space="preserve"> 00:00:12,836</t>
  </si>
  <si>
    <t xml:space="preserve"> 00:00:14,642</t>
  </si>
  <si>
    <t xml:space="preserve"> 00:00:15,254</t>
  </si>
  <si>
    <t xml:space="preserve"> 00:00:17,015</t>
  </si>
  <si>
    <t xml:space="preserve"> 00:00:18,616</t>
  </si>
  <si>
    <t xml:space="preserve"> 00:00:18,804</t>
  </si>
  <si>
    <t xml:space="preserve"> 00:00:20,555</t>
  </si>
  <si>
    <t xml:space="preserve"> 00:00:36,402</t>
  </si>
  <si>
    <t xml:space="preserve"> 00:00:37,802</t>
  </si>
  <si>
    <t xml:space="preserve"> 00:00:39,805</t>
  </si>
  <si>
    <t xml:space="preserve"> 00:00:43,091</t>
  </si>
  <si>
    <t xml:space="preserve"> 00:00:44,255</t>
  </si>
  <si>
    <t xml:space="preserve"> 00:00:46,384</t>
  </si>
  <si>
    <t xml:space="preserve"> 00:00:46,569</t>
  </si>
  <si>
    <t xml:space="preserve"> 00:00:52,245</t>
  </si>
  <si>
    <t xml:space="preserve"> 00:00:52,395</t>
  </si>
  <si>
    <t xml:space="preserve"> 00:00:54,739</t>
  </si>
  <si>
    <t xml:space="preserve"> 00:00:56,899</t>
  </si>
  <si>
    <t xml:space="preserve"> 00:00:57,108</t>
  </si>
  <si>
    <t xml:space="preserve"> 00:01:46,544</t>
  </si>
  <si>
    <t xml:space="preserve"> 00:01:46,731</t>
  </si>
  <si>
    <t xml:space="preserve"> 00:01:51,401</t>
  </si>
  <si>
    <t xml:space="preserve"> 00:01:51,802</t>
  </si>
  <si>
    <t xml:space="preserve"> 00:01:54,262</t>
  </si>
  <si>
    <t xml:space="preserve"> 00:01:57,077</t>
  </si>
  <si>
    <t xml:space="preserve"> 00:01:58,080</t>
  </si>
  <si>
    <t xml:space="preserve"> 00:01:59,426</t>
  </si>
  <si>
    <t xml:space="preserve"> 00:01:59,921</t>
  </si>
  <si>
    <t xml:space="preserve"> 00:02:00,575</t>
  </si>
  <si>
    <t xml:space="preserve"> 00:02:07,442</t>
  </si>
  <si>
    <t xml:space="preserve"> 00:00:02,384</t>
  </si>
  <si>
    <t xml:space="preserve"> 00:00:10,829</t>
  </si>
  <si>
    <t xml:space="preserve"> 00:00:12,699</t>
  </si>
  <si>
    <t xml:space="preserve"> 00:00:12,881</t>
  </si>
  <si>
    <t xml:space="preserve"> 00:00:25,471</t>
  </si>
  <si>
    <t xml:space="preserve"> 00:00:25,632</t>
  </si>
  <si>
    <t xml:space="preserve"> 00:00:28,762</t>
  </si>
  <si>
    <t xml:space="preserve"> 00:00:28,915</t>
  </si>
  <si>
    <t xml:space="preserve"> 00:00:32,642</t>
  </si>
  <si>
    <t xml:space="preserve"> 00:00:32,800</t>
  </si>
  <si>
    <t xml:space="preserve"> 00:00:36,840</t>
  </si>
  <si>
    <t xml:space="preserve"> 00:00:37,010</t>
  </si>
  <si>
    <t xml:space="preserve"> 00:00:40,188</t>
  </si>
  <si>
    <t xml:space="preserve"> 00:00:40,362</t>
  </si>
  <si>
    <t xml:space="preserve"> 00:00:45,243</t>
  </si>
  <si>
    <t xml:space="preserve"> 00:00:46,882</t>
  </si>
  <si>
    <t xml:space="preserve"> 00:00:51,008</t>
  </si>
  <si>
    <t xml:space="preserve"> 00:00:52,947</t>
  </si>
  <si>
    <t xml:space="preserve"> 00:00:54,110</t>
  </si>
  <si>
    <t xml:space="preserve"> 00:00:54,282</t>
  </si>
  <si>
    <t xml:space="preserve"> 00:00:57,542</t>
  </si>
  <si>
    <t xml:space="preserve"> 00:00:57,720</t>
  </si>
  <si>
    <t xml:space="preserve"> 00:01:41,079</t>
  </si>
  <si>
    <t xml:space="preserve"> 00:01:41,266</t>
  </si>
  <si>
    <t xml:space="preserve"> 00:01:46,017</t>
  </si>
  <si>
    <t xml:space="preserve"> 00:01:46,183</t>
  </si>
  <si>
    <t xml:space="preserve"> 00:01:52,299</t>
  </si>
  <si>
    <t xml:space="preserve"> 00:01:52,473</t>
  </si>
  <si>
    <t xml:space="preserve"> 00:01:55,987</t>
  </si>
  <si>
    <t xml:space="preserve"> 00:01:58,588</t>
  </si>
  <si>
    <t xml:space="preserve"> 00:01:58,743</t>
  </si>
  <si>
    <t xml:space="preserve"> 00:02:09,269</t>
  </si>
  <si>
    <t xml:space="preserve"> 00:02:09,457</t>
  </si>
  <si>
    <t xml:space="preserve"> 00:02:19,524</t>
  </si>
  <si>
    <t xml:space="preserve"> 00:02:26,472</t>
  </si>
  <si>
    <t xml:space="preserve"> 00:02:26,647</t>
  </si>
  <si>
    <t xml:space="preserve"> 00:02:30,947</t>
  </si>
  <si>
    <t xml:space="preserve"> 00:03:20,508</t>
  </si>
  <si>
    <t xml:space="preserve"> 00:03:24,002</t>
  </si>
  <si>
    <t xml:space="preserve"> 00:03:54,624</t>
  </si>
  <si>
    <t>STSIASHENKA</t>
  </si>
  <si>
    <t xml:space="preserve"> 00:00:01,624</t>
  </si>
  <si>
    <t xml:space="preserve"> 00:00:06,014</t>
  </si>
  <si>
    <t xml:space="preserve"> 00:00:10,682</t>
  </si>
  <si>
    <t xml:space="preserve"> 00:00:10,867</t>
  </si>
  <si>
    <t xml:space="preserve"> 00:00:12,448</t>
  </si>
  <si>
    <t xml:space="preserve"> 00:00:13,427</t>
  </si>
  <si>
    <t xml:space="preserve"> 00:00:14,361</t>
  </si>
  <si>
    <t xml:space="preserve"> 00:00:19,051</t>
  </si>
  <si>
    <t xml:space="preserve"> 00:00:19,238</t>
  </si>
  <si>
    <t xml:space="preserve"> 00:00:27,415</t>
  </si>
  <si>
    <t xml:space="preserve"> 00:00:31,404</t>
  </si>
  <si>
    <t xml:space="preserve"> 00:00:31,564</t>
  </si>
  <si>
    <t xml:space="preserve"> 00:00:33,820</t>
  </si>
  <si>
    <t xml:space="preserve"> 00:00:40,965</t>
  </si>
  <si>
    <t xml:space="preserve"> 00:00:51,760</t>
  </si>
  <si>
    <t xml:space="preserve"> 00:00:51,938</t>
  </si>
  <si>
    <t xml:space="preserve"> 00:00:56,972</t>
  </si>
  <si>
    <t xml:space="preserve"> 00:00:58,249</t>
  </si>
  <si>
    <t xml:space="preserve"> 00:00:58,410</t>
  </si>
  <si>
    <t xml:space="preserve"> 00:01:44,660</t>
  </si>
  <si>
    <t xml:space="preserve"> 00:01:49,665</t>
  </si>
  <si>
    <t xml:space="preserve"> 00:01:49,822</t>
  </si>
  <si>
    <t xml:space="preserve"> 00:01:55,111</t>
  </si>
  <si>
    <t xml:space="preserve"> 00:01:55,271</t>
  </si>
  <si>
    <t xml:space="preserve"> 00:02:00,092</t>
  </si>
  <si>
    <t xml:space="preserve"> 00:02:00,259</t>
  </si>
  <si>
    <t xml:space="preserve"> 00:02:01,869</t>
  </si>
  <si>
    <t xml:space="preserve"> 00:02:05,261</t>
  </si>
  <si>
    <t xml:space="preserve"> 00:02:07,394</t>
  </si>
  <si>
    <t xml:space="preserve"> 00:02:07,555</t>
  </si>
  <si>
    <t xml:space="preserve"> 00:02:11,563</t>
  </si>
  <si>
    <t xml:space="preserve"> 00:02:11,736</t>
  </si>
  <si>
    <t xml:space="preserve"> 00:02:15,762</t>
  </si>
  <si>
    <t xml:space="preserve"> 00:02:15,929</t>
  </si>
  <si>
    <t xml:space="preserve"> 00:02:21,142</t>
  </si>
  <si>
    <t xml:space="preserve"> 00:02:21,296</t>
  </si>
  <si>
    <t xml:space="preserve"> 00:02:24,827</t>
  </si>
  <si>
    <t xml:space="preserve"> 00:02:24,991</t>
  </si>
  <si>
    <t xml:space="preserve"> 00:02:33,033</t>
  </si>
  <si>
    <t xml:space="preserve"> 00:02:33,183</t>
  </si>
  <si>
    <t xml:space="preserve"> 00:03:23,594</t>
  </si>
  <si>
    <t xml:space="preserve"> 00:03:23,357</t>
  </si>
  <si>
    <t xml:space="preserve"> 00:03:27,008</t>
  </si>
  <si>
    <t xml:space="preserve"> 00:03:27,194</t>
  </si>
  <si>
    <t xml:space="preserve"> 00:03:30,704</t>
  </si>
  <si>
    <t xml:space="preserve"> 00:03:30,872</t>
  </si>
  <si>
    <t xml:space="preserve"> 00:03:42,900</t>
  </si>
  <si>
    <t xml:space="preserve"> 00:03:43,072</t>
  </si>
  <si>
    <t xml:space="preserve"> 00:03:45,246</t>
  </si>
  <si>
    <t xml:space="preserve"> 00:03:50,680</t>
  </si>
  <si>
    <t xml:space="preserve"> 00:03:50,837</t>
  </si>
  <si>
    <t xml:space="preserve"> 00:03:50,931</t>
  </si>
  <si>
    <t xml:space="preserve"> 00:03:55,471</t>
  </si>
  <si>
    <t xml:space="preserve"> 00:03:55,726</t>
  </si>
  <si>
    <t xml:space="preserve"> 00:04:04,550</t>
  </si>
  <si>
    <t xml:space="preserve"> 00:04:04,707</t>
  </si>
  <si>
    <t xml:space="preserve"> 00:04:10,214</t>
  </si>
  <si>
    <t xml:space="preserve"> 00:04:10,374</t>
  </si>
  <si>
    <t xml:space="preserve"> 00:04:14,014</t>
  </si>
  <si>
    <t xml:space="preserve"> 00:04:19,901</t>
  </si>
  <si>
    <t xml:space="preserve"> 00:05:01,745</t>
  </si>
  <si>
    <t xml:space="preserve"> 00:05:13,436</t>
  </si>
  <si>
    <t xml:space="preserve"> 00:05:24,628</t>
  </si>
  <si>
    <t xml:space="preserve"> 00:05:24,816</t>
  </si>
  <si>
    <t xml:space="preserve"> 00:05:27,692</t>
  </si>
  <si>
    <t xml:space="preserve"> 00:05:27,880</t>
  </si>
  <si>
    <t xml:space="preserve"> 00:05:33,562</t>
  </si>
  <si>
    <t xml:space="preserve"> 00:05:44,377</t>
  </si>
  <si>
    <t xml:space="preserve"> 00:05:44,517</t>
  </si>
  <si>
    <t xml:space="preserve"> 00:05:51,656</t>
  </si>
  <si>
    <t xml:space="preserve"> 00:05:53,849</t>
  </si>
  <si>
    <t xml:space="preserve"> 00:06:49,951</t>
  </si>
  <si>
    <t xml:space="preserve"> 00:06:56,463</t>
  </si>
  <si>
    <t xml:space="preserve"> 00:07:00,383</t>
  </si>
  <si>
    <t xml:space="preserve"> 00:07:00,554</t>
  </si>
  <si>
    <t xml:space="preserve"> 00:07:03,772</t>
  </si>
  <si>
    <t xml:space="preserve"> 00:07:04,006</t>
  </si>
  <si>
    <t xml:space="preserve"> 00:07:09,295</t>
  </si>
  <si>
    <t xml:space="preserve"> 00:07:09,483</t>
  </si>
  <si>
    <t xml:space="preserve"> 00:07:13,072</t>
  </si>
  <si>
    <t xml:space="preserve"> 00:07:15,059</t>
  </si>
  <si>
    <t xml:space="preserve"> 00:07:18,644</t>
  </si>
  <si>
    <t xml:space="preserve"> 00:07:18,820</t>
  </si>
  <si>
    <t xml:space="preserve"> 00:07:26,787</t>
  </si>
  <si>
    <t xml:space="preserve"> 00:07:28,771</t>
  </si>
  <si>
    <t xml:space="preserve"> 00:07:33,448</t>
  </si>
  <si>
    <t>KOSOTO MAKIKOMI</t>
  </si>
  <si>
    <t xml:space="preserve"> 00:07:34,492</t>
  </si>
  <si>
    <t xml:space="preserve"> 00:00:01,812</t>
  </si>
  <si>
    <t xml:space="preserve"> 00:00:17,789</t>
  </si>
  <si>
    <t xml:space="preserve"> 00:00:20,701</t>
  </si>
  <si>
    <t xml:space="preserve"> 00:00:29,835</t>
  </si>
  <si>
    <t xml:space="preserve"> 00:00:31,938</t>
  </si>
  <si>
    <t xml:space="preserve"> 00:00:40,942</t>
  </si>
  <si>
    <t xml:space="preserve"> 00:00:41,105</t>
  </si>
  <si>
    <t xml:space="preserve"> 00:00:51,963</t>
  </si>
  <si>
    <t xml:space="preserve"> 00:00:58,615</t>
  </si>
  <si>
    <t xml:space="preserve"> 00:00:58,833</t>
  </si>
  <si>
    <t xml:space="preserve"> 00:01:48,011</t>
  </si>
  <si>
    <t xml:space="preserve"> 00:01:48,177</t>
  </si>
  <si>
    <t xml:space="preserve"> 00:01:48,199</t>
  </si>
  <si>
    <t xml:space="preserve"> 00:01:48,109</t>
  </si>
  <si>
    <t xml:space="preserve"> 00:01:54,695</t>
  </si>
  <si>
    <t xml:space="preserve"> 00:01:54,852</t>
  </si>
  <si>
    <t xml:space="preserve"> 00:02:00,576</t>
  </si>
  <si>
    <t xml:space="preserve"> 00:02:00,845</t>
  </si>
  <si>
    <t xml:space="preserve"> 00:02:14,767</t>
  </si>
  <si>
    <t xml:space="preserve"> 00:02:15,965</t>
  </si>
  <si>
    <t xml:space="preserve"> 00:02:16,144</t>
  </si>
  <si>
    <t xml:space="preserve"> 00:02:25,581</t>
  </si>
  <si>
    <t xml:space="preserve"> 00:02:25,730</t>
  </si>
  <si>
    <t xml:space="preserve"> 00:02:29,711</t>
  </si>
  <si>
    <t xml:space="preserve"> 00:02:29,867</t>
  </si>
  <si>
    <t xml:space="preserve"> 00:02:37,056</t>
  </si>
  <si>
    <t xml:space="preserve"> 00:02:38,107</t>
  </si>
  <si>
    <t xml:space="preserve"> 00:02:38,274</t>
  </si>
  <si>
    <t xml:space="preserve"> 00:03:27,817</t>
  </si>
  <si>
    <t xml:space="preserve"> 00:03:32,432</t>
  </si>
  <si>
    <t xml:space="preserve"> 00:03:32,590</t>
  </si>
  <si>
    <t xml:space="preserve"> 00:03:40,825</t>
  </si>
  <si>
    <t xml:space="preserve"> 00:03:41,988</t>
  </si>
  <si>
    <t xml:space="preserve"> 00:03:46,325</t>
  </si>
  <si>
    <t xml:space="preserve"> 00:03:48,749</t>
  </si>
  <si>
    <t xml:space="preserve"> 00:03:56,286</t>
  </si>
  <si>
    <t xml:space="preserve"> 00:03:56,476</t>
  </si>
  <si>
    <t xml:space="preserve"> 00:04:10,789</t>
  </si>
  <si>
    <t xml:space="preserve"> 00:04:10,946</t>
  </si>
  <si>
    <t xml:space="preserve"> 00:05:04,408</t>
  </si>
  <si>
    <t xml:space="preserve"> 00:05:04,584</t>
  </si>
  <si>
    <t xml:space="preserve"> 00:05:07,748</t>
  </si>
  <si>
    <t xml:space="preserve"> 00:05:08,374</t>
  </si>
  <si>
    <t xml:space="preserve"> 00:05:09,964</t>
  </si>
  <si>
    <t xml:space="preserve"> 00:00:02,804</t>
  </si>
  <si>
    <t xml:space="preserve"> 00:00:08,121</t>
  </si>
  <si>
    <t xml:space="preserve"> 00:00:11,261</t>
  </si>
  <si>
    <t xml:space="preserve"> 00:00:12,554</t>
  </si>
  <si>
    <t xml:space="preserve"> 00:00:15,575</t>
  </si>
  <si>
    <t xml:space="preserve"> 00:00:16,280</t>
  </si>
  <si>
    <t xml:space="preserve"> 00:00:18,807</t>
  </si>
  <si>
    <t xml:space="preserve"> 00:00:19,009</t>
  </si>
  <si>
    <t xml:space="preserve"> 00:00:23,204</t>
  </si>
  <si>
    <t xml:space="preserve"> 00:00:23,373</t>
  </si>
  <si>
    <t xml:space="preserve"> 00:00:32,909</t>
  </si>
  <si>
    <t xml:space="preserve"> 00:00:33,062</t>
  </si>
  <si>
    <t xml:space="preserve"> 00:00:36,683</t>
  </si>
  <si>
    <t xml:space="preserve"> 00:00:37,865</t>
  </si>
  <si>
    <t xml:space="preserve"> 00:00:38,856</t>
  </si>
  <si>
    <t xml:space="preserve"> 00:00:40,855</t>
  </si>
  <si>
    <t>GRAND SLAM RIO DE JANEIRO 2011</t>
  </si>
  <si>
    <t xml:space="preserve"> 00:00:01,416</t>
  </si>
  <si>
    <t xml:space="preserve"> 00:00:07,161</t>
  </si>
  <si>
    <t xml:space="preserve"> 00:00:09,855</t>
  </si>
  <si>
    <t xml:space="preserve"> 00:00:10,560</t>
  </si>
  <si>
    <t xml:space="preserve"> 00:00:19,708</t>
  </si>
  <si>
    <t xml:space="preserve"> 00:00:21,526</t>
  </si>
  <si>
    <t xml:space="preserve"> 00:00:31,998</t>
  </si>
  <si>
    <t xml:space="preserve"> 00:00:34,615</t>
  </si>
  <si>
    <t xml:space="preserve"> 00:00:34,764</t>
  </si>
  <si>
    <t xml:space="preserve"> 00:00:40,641</t>
  </si>
  <si>
    <t xml:space="preserve"> 00:00:41,605</t>
  </si>
  <si>
    <t xml:space="preserve"> 00:00:44,377</t>
  </si>
  <si>
    <t xml:space="preserve"> 00:00:45,172</t>
  </si>
  <si>
    <t xml:space="preserve"> 00:00:52,067</t>
  </si>
  <si>
    <t xml:space="preserve"> 00:00:56,157</t>
  </si>
  <si>
    <t xml:space="preserve"> 00:00:57,724</t>
  </si>
  <si>
    <t xml:space="preserve"> 00:00:58,839</t>
  </si>
  <si>
    <t xml:space="preserve"> 00:01:41,419</t>
  </si>
  <si>
    <t xml:space="preserve"> 00:01:44,659</t>
  </si>
  <si>
    <t xml:space="preserve"> 00:01:51,968</t>
  </si>
  <si>
    <t xml:space="preserve"> 00:01:59,578</t>
  </si>
  <si>
    <t xml:space="preserve"> 00:02:00,515</t>
  </si>
  <si>
    <t xml:space="preserve"> 00:02:00,756</t>
  </si>
  <si>
    <t xml:space="preserve"> 00:02:02,133</t>
  </si>
  <si>
    <t xml:space="preserve"> 00:02:04,139</t>
  </si>
  <si>
    <t xml:space="preserve"> 00:02:11,276</t>
  </si>
  <si>
    <t xml:space="preserve"> 00:02:11,456</t>
  </si>
  <si>
    <t xml:space="preserve"> 00:02:15,262</t>
  </si>
  <si>
    <t xml:space="preserve"> 00:02:17,040</t>
  </si>
  <si>
    <t xml:space="preserve"> 00:02:20,663</t>
  </si>
  <si>
    <t xml:space="preserve"> 00:02:21,518</t>
  </si>
  <si>
    <t xml:space="preserve"> 00:02:22,367</t>
  </si>
  <si>
    <t xml:space="preserve"> 00:02:27,189</t>
  </si>
  <si>
    <t xml:space="preserve"> 00:02:28,171</t>
  </si>
  <si>
    <t xml:space="preserve"> 00:02:28,388</t>
  </si>
  <si>
    <t>USHIRO GOSHI</t>
  </si>
  <si>
    <t xml:space="preserve"> 00:02:31,291</t>
  </si>
  <si>
    <t xml:space="preserve"> 00:03:27,818</t>
  </si>
  <si>
    <t xml:space="preserve"> 00:03:28,023</t>
  </si>
  <si>
    <t xml:space="preserve"> 00:03:37,897</t>
  </si>
  <si>
    <t xml:space="preserve"> 00:03:41,731</t>
  </si>
  <si>
    <t xml:space="preserve"> 00:03:43,681</t>
  </si>
  <si>
    <t xml:space="preserve"> 00:03:45,234</t>
  </si>
  <si>
    <t xml:space="preserve"> 00:04:00,418</t>
  </si>
  <si>
    <t xml:space="preserve"> 00:04:01,466</t>
  </si>
  <si>
    <t xml:space="preserve"> 00:00:25,608</t>
  </si>
  <si>
    <t xml:space="preserve"> 00:00:29,096</t>
  </si>
  <si>
    <t xml:space="preserve"> 00:00:30,659</t>
  </si>
  <si>
    <t xml:space="preserve"> 00:00:38,894</t>
  </si>
  <si>
    <t xml:space="preserve"> 00:00:39,646</t>
  </si>
  <si>
    <t xml:space="preserve"> 00:00:42,393</t>
  </si>
  <si>
    <t xml:space="preserve"> 00:00:47,237</t>
  </si>
  <si>
    <t xml:space="preserve"> 00:00:49,535</t>
  </si>
  <si>
    <t xml:space="preserve"> 00:00:50,326</t>
  </si>
  <si>
    <t xml:space="preserve"> 00:01:42,258</t>
  </si>
  <si>
    <t xml:space="preserve"> 00:01:42,932</t>
  </si>
  <si>
    <t xml:space="preserve"> 00:01:43,372</t>
  </si>
  <si>
    <t xml:space="preserve"> 00:01:43,783</t>
  </si>
  <si>
    <t xml:space="preserve"> 00:01:44,588</t>
  </si>
  <si>
    <t xml:space="preserve"> 00:01:50,423</t>
  </si>
  <si>
    <t xml:space="preserve"> 00:01:50,630</t>
  </si>
  <si>
    <t xml:space="preserve"> 00:02:02,018</t>
  </si>
  <si>
    <t xml:space="preserve"> 00:02:02,669</t>
  </si>
  <si>
    <t xml:space="preserve"> 00:02:10,256</t>
  </si>
  <si>
    <t xml:space="preserve"> 00:02:19,401</t>
  </si>
  <si>
    <t xml:space="preserve"> 00:02:19,661</t>
  </si>
  <si>
    <t xml:space="preserve"> 00:02:19,061</t>
  </si>
  <si>
    <t xml:space="preserve"> 00:02:19,122</t>
  </si>
  <si>
    <t>UMATA</t>
  </si>
  <si>
    <t xml:space="preserve"> 00:02:19,592</t>
  </si>
  <si>
    <t xml:space="preserve"> 00:02:21,870</t>
  </si>
  <si>
    <t xml:space="preserve"> 00:02:23,120</t>
  </si>
  <si>
    <t xml:space="preserve"> 00:02:23,480</t>
  </si>
  <si>
    <t xml:space="preserve"> 00:02:24,509</t>
  </si>
  <si>
    <t xml:space="preserve"> 00:02:28,221</t>
  </si>
  <si>
    <t xml:space="preserve"> 00:02:28,394</t>
  </si>
  <si>
    <t xml:space="preserve"> 00:02:38,184</t>
  </si>
  <si>
    <t xml:space="preserve"> 00:03:21,126</t>
  </si>
  <si>
    <t xml:space="preserve"> 00:03:27,904</t>
  </si>
  <si>
    <t xml:space="preserve"> 00:03:28,687</t>
  </si>
  <si>
    <t xml:space="preserve"> 00:03:28,614</t>
  </si>
  <si>
    <t xml:space="preserve"> 00:03:32,060</t>
  </si>
  <si>
    <t xml:space="preserve"> 00:03:32,247</t>
  </si>
  <si>
    <t xml:space="preserve"> 00:03:38,567</t>
  </si>
  <si>
    <t xml:space="preserve"> 00:03:38,736</t>
  </si>
  <si>
    <t xml:space="preserve"> 00:03:45,905</t>
  </si>
  <si>
    <t xml:space="preserve"> 00:03:46,330</t>
  </si>
  <si>
    <t xml:space="preserve"> 00:03:47,599</t>
  </si>
  <si>
    <t xml:space="preserve"> 00:03:50,948</t>
  </si>
  <si>
    <t xml:space="preserve"> 00:03:54,264</t>
  </si>
  <si>
    <t xml:space="preserve"> 00:03:55,581</t>
  </si>
  <si>
    <t xml:space="preserve"> 00:04:04,850</t>
  </si>
  <si>
    <t xml:space="preserve"> 00:04:05,093</t>
  </si>
  <si>
    <t xml:space="preserve"> 00:04:17,476</t>
  </si>
  <si>
    <t xml:space="preserve"> 00:05:04,987</t>
  </si>
  <si>
    <t xml:space="preserve"> 00:05:08,645</t>
  </si>
  <si>
    <t xml:space="preserve"> 00:05:13,411</t>
  </si>
  <si>
    <t xml:space="preserve"> 00:05:47,458</t>
  </si>
  <si>
    <t xml:space="preserve"> 00:05:47,914</t>
  </si>
  <si>
    <t xml:space="preserve"> 00:05:48,708</t>
  </si>
  <si>
    <t xml:space="preserve"> 00:05:53,174</t>
  </si>
  <si>
    <t xml:space="preserve"> 00:05:53,354</t>
  </si>
  <si>
    <t xml:space="preserve"> 00:06:43,159</t>
  </si>
  <si>
    <t xml:space="preserve"> 00:06:50,085</t>
  </si>
  <si>
    <t xml:space="preserve"> 00:06:50,817</t>
  </si>
  <si>
    <t xml:space="preserve"> 00:06:51,393</t>
  </si>
  <si>
    <t xml:space="preserve"> 00:06:51,876</t>
  </si>
  <si>
    <t xml:space="preserve"> 00:06:53,586</t>
  </si>
  <si>
    <t xml:space="preserve"> 00:06:54,414</t>
  </si>
  <si>
    <t xml:space="preserve"> 00:06:55,734</t>
  </si>
  <si>
    <t xml:space="preserve"> 00:06:59,567</t>
  </si>
  <si>
    <t xml:space="preserve"> 00:06:59,736</t>
  </si>
  <si>
    <t xml:space="preserve"> 00:07:19,765</t>
  </si>
  <si>
    <t xml:space="preserve"> 00:07:22,197</t>
  </si>
  <si>
    <t xml:space="preserve"> 00:07:22,628</t>
  </si>
  <si>
    <t>UCHIMAKIKOMI</t>
  </si>
  <si>
    <t xml:space="preserve"> 00:07:28,521</t>
  </si>
  <si>
    <t xml:space="preserve"> 00:07:31,979</t>
  </si>
  <si>
    <t xml:space="preserve"> 00:07:35,267</t>
  </si>
  <si>
    <t xml:space="preserve"> 00:08:21,024</t>
  </si>
  <si>
    <t xml:space="preserve"> 00:08:29,266</t>
  </si>
  <si>
    <t xml:space="preserve"> 00:08:34,310</t>
  </si>
  <si>
    <t xml:space="preserve"> 00:08:35,059</t>
  </si>
  <si>
    <t xml:space="preserve"> 00:08:38,825</t>
  </si>
  <si>
    <t xml:space="preserve"> 00:08:39,013</t>
  </si>
  <si>
    <t xml:space="preserve"> 00:08:48,945</t>
  </si>
  <si>
    <t xml:space="preserve"> 00:08:52,110</t>
  </si>
  <si>
    <t xml:space="preserve"> 00:08:59,912</t>
  </si>
  <si>
    <t xml:space="preserve"> 00:09:04,456</t>
  </si>
  <si>
    <t xml:space="preserve"> 00:09:12,965</t>
  </si>
  <si>
    <t xml:space="preserve"> 00:09:13,156</t>
  </si>
  <si>
    <t xml:space="preserve"> 00:10:11,331</t>
  </si>
  <si>
    <t xml:space="preserve"> 00:10:17,366</t>
  </si>
  <si>
    <t xml:space="preserve"> 00:10:18,187</t>
  </si>
  <si>
    <t xml:space="preserve"> 00:10:23,472</t>
  </si>
  <si>
    <t xml:space="preserve"> 00:10:25,911</t>
  </si>
  <si>
    <t xml:space="preserve"> 00:10:39,439</t>
  </si>
  <si>
    <t xml:space="preserve"> 00:10:47,461</t>
  </si>
  <si>
    <t xml:space="preserve"> 00:10:50,912</t>
  </si>
  <si>
    <t xml:space="preserve"> 00:10:51,474</t>
  </si>
  <si>
    <t xml:space="preserve"> 00:10:52,563</t>
  </si>
  <si>
    <t xml:space="preserve"> 00:10:52,766</t>
  </si>
  <si>
    <t xml:space="preserve"> 00:10:59,213</t>
  </si>
  <si>
    <t xml:space="preserve"> 00:10:59,416</t>
  </si>
  <si>
    <t xml:space="preserve"> 00:10:59,921</t>
  </si>
  <si>
    <t>MARIJANOVIC</t>
  </si>
  <si>
    <t xml:space="preserve"> 00:00:01,420</t>
  </si>
  <si>
    <t xml:space="preserve"> 00:00:07,576</t>
  </si>
  <si>
    <t xml:space="preserve"> 00:00:08,500</t>
  </si>
  <si>
    <t xml:space="preserve"> 00:00:09,491</t>
  </si>
  <si>
    <t xml:space="preserve"> 00:00:10,893</t>
  </si>
  <si>
    <t xml:space="preserve"> 00:00:19,866</t>
  </si>
  <si>
    <t xml:space="preserve"> 00:00:21,339</t>
  </si>
  <si>
    <t xml:space="preserve"> 00:00:21,729</t>
  </si>
  <si>
    <t xml:space="preserve"> 00:00:25,838</t>
  </si>
  <si>
    <t xml:space="preserve"> 00:00:25,998</t>
  </si>
  <si>
    <t xml:space="preserve"> 00:00:30,522</t>
  </si>
  <si>
    <t xml:space="preserve"> 00:00:30,678</t>
  </si>
  <si>
    <t xml:space="preserve"> 00:00:34,440</t>
  </si>
  <si>
    <t xml:space="preserve"> 00:00:37,014</t>
  </si>
  <si>
    <t xml:space="preserve"> 00:00:39,132</t>
  </si>
  <si>
    <t xml:space="preserve"> 00:00:40,652</t>
  </si>
  <si>
    <t xml:space="preserve"> 00:00:42,548</t>
  </si>
  <si>
    <t xml:space="preserve"> 00:00:46,493</t>
  </si>
  <si>
    <t xml:space="preserve"> 00:00:48,147</t>
  </si>
  <si>
    <t xml:space="preserve"> 00:00:54,570</t>
  </si>
  <si>
    <t xml:space="preserve"> 00:00:57,708</t>
  </si>
  <si>
    <t xml:space="preserve"> 00:00:59,888</t>
  </si>
  <si>
    <t xml:space="preserve"> 00:01:42,324</t>
  </si>
  <si>
    <t xml:space="preserve"> 00:01:45,618</t>
  </si>
  <si>
    <t xml:space="preserve"> 00:01:47,991</t>
  </si>
  <si>
    <t xml:space="preserve"> 00:01:49,925</t>
  </si>
  <si>
    <t xml:space="preserve"> 00:01:51,075</t>
  </si>
  <si>
    <t xml:space="preserve"> 00:01:53,294</t>
  </si>
  <si>
    <t xml:space="preserve"> 00:01:54,765</t>
  </si>
  <si>
    <t xml:space="preserve"> 00:02:00,659</t>
  </si>
  <si>
    <t xml:space="preserve"> 00:02:03,227</t>
  </si>
  <si>
    <t xml:space="preserve"> 00:02:04,959</t>
  </si>
  <si>
    <t xml:space="preserve"> 00:02:05,836</t>
  </si>
  <si>
    <t xml:space="preserve"> 00:02:06,787</t>
  </si>
  <si>
    <t xml:space="preserve"> 00:02:08,319</t>
  </si>
  <si>
    <t xml:space="preserve"> 00:02:08,569</t>
  </si>
  <si>
    <t xml:space="preserve"> 00:02:12,799</t>
  </si>
  <si>
    <t xml:space="preserve"> 00:02:15,560</t>
  </si>
  <si>
    <t xml:space="preserve"> 00:02:19,541</t>
  </si>
  <si>
    <t xml:space="preserve"> 00:02:20,753</t>
  </si>
  <si>
    <t xml:space="preserve"> 00:02:25,642</t>
  </si>
  <si>
    <t xml:space="preserve"> 00:02:25,809</t>
  </si>
  <si>
    <t xml:space="preserve"> 00:02:34,234</t>
  </si>
  <si>
    <t xml:space="preserve"> 00:02:34,393</t>
  </si>
  <si>
    <t xml:space="preserve"> 00:02:36,836</t>
  </si>
  <si>
    <t xml:space="preserve"> 00:03:22,478</t>
  </si>
  <si>
    <t xml:space="preserve"> 00:03:27,564</t>
  </si>
  <si>
    <t xml:space="preserve"> 00:03:28,747</t>
  </si>
  <si>
    <t xml:space="preserve"> 00:03:30,772</t>
  </si>
  <si>
    <t xml:space="preserve"> 00:03:30,947</t>
  </si>
  <si>
    <t xml:space="preserve"> 00:03:36,367</t>
  </si>
  <si>
    <t xml:space="preserve"> 00:03:39,307</t>
  </si>
  <si>
    <t xml:space="preserve"> 00:03:41,307</t>
  </si>
  <si>
    <t xml:space="preserve"> 00:03:41,910</t>
  </si>
  <si>
    <t xml:space="preserve"> 00:03:42,436</t>
  </si>
  <si>
    <t xml:space="preserve"> 00:03:48,674</t>
  </si>
  <si>
    <t xml:space="preserve"> 00:03:48,669</t>
  </si>
  <si>
    <t xml:space="preserve"> 00:03:50,471</t>
  </si>
  <si>
    <t xml:space="preserve"> 00:03:55,526</t>
  </si>
  <si>
    <t xml:space="preserve"> 00:03:55,698</t>
  </si>
  <si>
    <t xml:space="preserve"> 00:04:08,093</t>
  </si>
  <si>
    <t xml:space="preserve"> 00:05:01,149</t>
  </si>
  <si>
    <t xml:space="preserve"> 00:05:02,464</t>
  </si>
  <si>
    <t xml:space="preserve"> 00:05:11,517</t>
  </si>
  <si>
    <t xml:space="preserve"> 00:05:12,915</t>
  </si>
  <si>
    <t xml:space="preserve"> 00:05:14,917</t>
  </si>
  <si>
    <t xml:space="preserve"> 00:05:30,444</t>
  </si>
  <si>
    <t xml:space="preserve"> 00:05:33,535</t>
  </si>
  <si>
    <t xml:space="preserve"> 00:05:43,794</t>
  </si>
  <si>
    <t xml:space="preserve"> 00:05:48,057</t>
  </si>
  <si>
    <t xml:space="preserve"> 00:05:53,990</t>
  </si>
  <si>
    <t xml:space="preserve"> 00:05:57,281</t>
  </si>
  <si>
    <t xml:space="preserve"> 00:05:59,039</t>
  </si>
  <si>
    <t xml:space="preserve"> 00:06:42,662</t>
  </si>
  <si>
    <t xml:space="preserve"> 00:06:42,854</t>
  </si>
  <si>
    <t xml:space="preserve"> 00:06:46,743</t>
  </si>
  <si>
    <t xml:space="preserve"> 00:06:46,947</t>
  </si>
  <si>
    <t xml:space="preserve"> 00:06:58,491</t>
  </si>
  <si>
    <t xml:space="preserve"> 00:06:58,652</t>
  </si>
  <si>
    <t xml:space="preserve"> 00:07:03,961</t>
  </si>
  <si>
    <t xml:space="preserve"> 00:07:11,320</t>
  </si>
  <si>
    <t xml:space="preserve"> 00:07:15,008</t>
  </si>
  <si>
    <t xml:space="preserve"> 00:07:16,525</t>
  </si>
  <si>
    <t xml:space="preserve"> 00:07:17,099</t>
  </si>
  <si>
    <t xml:space="preserve"> 00:07:19,545</t>
  </si>
  <si>
    <t xml:space="preserve"> 00:07:20,155</t>
  </si>
  <si>
    <t xml:space="preserve"> 00:07:23,457</t>
  </si>
  <si>
    <t xml:space="preserve"> 00:07:23,631</t>
  </si>
  <si>
    <t xml:space="preserve"> 00:07:34,198</t>
  </si>
  <si>
    <t xml:space="preserve"> 00:08:21,089</t>
  </si>
  <si>
    <t xml:space="preserve"> 00:08:27,279</t>
  </si>
  <si>
    <t xml:space="preserve"> 00:08:27,427</t>
  </si>
  <si>
    <t xml:space="preserve"> 00:08:35,426</t>
  </si>
  <si>
    <t xml:space="preserve"> 00:08:41,268</t>
  </si>
  <si>
    <t xml:space="preserve"> 00:08:43,336</t>
  </si>
  <si>
    <t xml:space="preserve"> 00:08:44,333</t>
  </si>
  <si>
    <t xml:space="preserve"> 00:08:47,968</t>
  </si>
  <si>
    <t xml:space="preserve"> 00:08:48,188</t>
  </si>
  <si>
    <t xml:space="preserve"> 00:08:58,969</t>
  </si>
  <si>
    <t xml:space="preserve"> 00:08:59,118</t>
  </si>
  <si>
    <t xml:space="preserve"> 00:09:02,896</t>
  </si>
  <si>
    <t xml:space="preserve"> 00:09:04,415</t>
  </si>
  <si>
    <t xml:space="preserve"> 00:09:05,248</t>
  </si>
  <si>
    <t xml:space="preserve"> 00:09:09,825</t>
  </si>
  <si>
    <t xml:space="preserve"> 00:09:09,991</t>
  </si>
  <si>
    <t xml:space="preserve"> 00:09:12,834</t>
  </si>
  <si>
    <t xml:space="preserve"> 00:09:13,023</t>
  </si>
  <si>
    <t xml:space="preserve"> 00:10:01,837</t>
  </si>
  <si>
    <t xml:space="preserve"> 00:10:02,035</t>
  </si>
  <si>
    <t xml:space="preserve"> 00:10:06,814</t>
  </si>
  <si>
    <t xml:space="preserve"> 00:10:08,679</t>
  </si>
  <si>
    <t xml:space="preserve"> 00:10:12,582</t>
  </si>
  <si>
    <t xml:space="preserve"> 00:10:16,184</t>
  </si>
  <si>
    <t xml:space="preserve"> 00:10:22,123</t>
  </si>
  <si>
    <t xml:space="preserve"> 00:10:22,278</t>
  </si>
  <si>
    <t xml:space="preserve"> 00:10:25,256</t>
  </si>
  <si>
    <t xml:space="preserve"> 00:10:27,834</t>
  </si>
  <si>
    <t xml:space="preserve"> 00:10:28,045</t>
  </si>
  <si>
    <t xml:space="preserve"> 00:10:34,380</t>
  </si>
  <si>
    <t xml:space="preserve"> 00:10:39,845</t>
  </si>
  <si>
    <t xml:space="preserve"> 00:10:43,398</t>
  </si>
  <si>
    <t xml:space="preserve"> 00:10:44,348</t>
  </si>
  <si>
    <t xml:space="preserve"> 00:10:48,007</t>
  </si>
  <si>
    <t xml:space="preserve"> 00:10:48,175</t>
  </si>
  <si>
    <t xml:space="preserve"> 00:10:59,394</t>
  </si>
  <si>
    <t xml:space="preserve"> 00:11:41,668</t>
  </si>
  <si>
    <t xml:space="preserve"> 00:11:44,245</t>
  </si>
  <si>
    <t xml:space="preserve"> 00:11:47,810</t>
  </si>
  <si>
    <t xml:space="preserve"> 00:11:56,021</t>
  </si>
  <si>
    <t xml:space="preserve"> 00:11:56,200</t>
  </si>
  <si>
    <t xml:space="preserve"> 00:12:01,376</t>
  </si>
  <si>
    <t xml:space="preserve"> 00:12:03,235</t>
  </si>
  <si>
    <t xml:space="preserve"> 00:12:05,309</t>
  </si>
  <si>
    <t xml:space="preserve"> 00:12:07,858</t>
  </si>
  <si>
    <t xml:space="preserve"> 00:12:08,017</t>
  </si>
  <si>
    <t xml:space="preserve"> 00:12:19,326</t>
  </si>
  <si>
    <t xml:space="preserve"> 00:12:19,495</t>
  </si>
  <si>
    <t xml:space="preserve"> 00:12:22,997</t>
  </si>
  <si>
    <t xml:space="preserve"> 00:12:24,499</t>
  </si>
  <si>
    <t xml:space="preserve"> 00:12:28,242</t>
  </si>
  <si>
    <t xml:space="preserve"> 00:12:29,027</t>
  </si>
  <si>
    <t xml:space="preserve"> 00:12:37,936</t>
  </si>
  <si>
    <t xml:space="preserve"> 00:12:38,824</t>
  </si>
  <si>
    <t xml:space="preserve"> 00:00:39,405</t>
  </si>
  <si>
    <t xml:space="preserve"> 00:00:42,769</t>
  </si>
  <si>
    <t xml:space="preserve"> 00:00:42,956</t>
  </si>
  <si>
    <t xml:space="preserve"> 00:00:48,964</t>
  </si>
  <si>
    <t xml:space="preserve"> 00:01:46,689</t>
  </si>
  <si>
    <t xml:space="preserve"> 00:01:49,866</t>
  </si>
  <si>
    <t xml:space="preserve"> 00:02:00,624</t>
  </si>
  <si>
    <t xml:space="preserve"> 00:02:01,386</t>
  </si>
  <si>
    <t xml:space="preserve"> 00:02:05,412</t>
  </si>
  <si>
    <t xml:space="preserve"> 00:02:08,551</t>
  </si>
  <si>
    <t xml:space="preserve"> 00:02:09,739</t>
  </si>
  <si>
    <t xml:space="preserve"> 00:02:13,205</t>
  </si>
  <si>
    <t xml:space="preserve"> 00:02:16,500</t>
  </si>
  <si>
    <t xml:space="preserve"> 00:02:17,079</t>
  </si>
  <si>
    <t xml:space="preserve"> 00:02:24,757</t>
  </si>
  <si>
    <t xml:space="preserve"> 00:02:25,337</t>
  </si>
  <si>
    <t xml:space="preserve"> 00:02:27,423</t>
  </si>
  <si>
    <t xml:space="preserve"> 00:02:28,402</t>
  </si>
  <si>
    <t xml:space="preserve"> 00:02:37,870</t>
  </si>
  <si>
    <t xml:space="preserve"> 00:02:39,073</t>
  </si>
  <si>
    <t xml:space="preserve"> 00:03:23,524</t>
  </si>
  <si>
    <t xml:space="preserve"> 00:03:23,690</t>
  </si>
  <si>
    <t xml:space="preserve"> 00:03:26,999</t>
  </si>
  <si>
    <t xml:space="preserve"> 00:03:28,695</t>
  </si>
  <si>
    <t xml:space="preserve"> 00:03:30,885</t>
  </si>
  <si>
    <t xml:space="preserve"> 00:03:32,877</t>
  </si>
  <si>
    <t xml:space="preserve"> 00:03:33,031</t>
  </si>
  <si>
    <t xml:space="preserve"> 00:03:39,963</t>
  </si>
  <si>
    <t xml:space="preserve"> 00:03:46,035</t>
  </si>
  <si>
    <t xml:space="preserve"> 00:03:51,335</t>
  </si>
  <si>
    <t xml:space="preserve"> 00:03:54,175</t>
  </si>
  <si>
    <t xml:space="preserve"> 00:03:54,364</t>
  </si>
  <si>
    <t xml:space="preserve"> 00:04:02,236</t>
  </si>
  <si>
    <t xml:space="preserve"> 00:04:06,277</t>
  </si>
  <si>
    <t xml:space="preserve"> 00:04:08,164</t>
  </si>
  <si>
    <t xml:space="preserve"> 00:04:09,557</t>
  </si>
  <si>
    <t xml:space="preserve"> 00:04:13,558</t>
  </si>
  <si>
    <t xml:space="preserve"> 00:04:13,746</t>
  </si>
  <si>
    <t xml:space="preserve"> 00:04:18,969</t>
  </si>
  <si>
    <t xml:space="preserve"> 00:05:00,294</t>
  </si>
  <si>
    <t xml:space="preserve"> 00:05:04,330</t>
  </si>
  <si>
    <t xml:space="preserve"> 00:05:04,725</t>
  </si>
  <si>
    <t xml:space="preserve"> 00:05:06,668</t>
  </si>
  <si>
    <t xml:space="preserve"> 00:05:06,845</t>
  </si>
  <si>
    <t xml:space="preserve"> 00:05:16,355</t>
  </si>
  <si>
    <t xml:space="preserve"> 00:05:19,412</t>
  </si>
  <si>
    <t xml:space="preserve"> 00:05:21,878</t>
  </si>
  <si>
    <t xml:space="preserve"> 00:05:22,032</t>
  </si>
  <si>
    <t xml:space="preserve"> 00:05:30,233</t>
  </si>
  <si>
    <t xml:space="preserve"> 00:05:31,566</t>
  </si>
  <si>
    <t xml:space="preserve"> 00:05:39,774</t>
  </si>
  <si>
    <t xml:space="preserve"> 00:05:40,654</t>
  </si>
  <si>
    <t xml:space="preserve"> 00:05:42,723</t>
  </si>
  <si>
    <t xml:space="preserve"> 00:05:42,901</t>
  </si>
  <si>
    <t xml:space="preserve"> 00:05:50,849</t>
  </si>
  <si>
    <t xml:space="preserve"> 00:05:51,022</t>
  </si>
  <si>
    <t xml:space="preserve"> 00:05:55,552</t>
  </si>
  <si>
    <t xml:space="preserve"> 00:05:57,264</t>
  </si>
  <si>
    <t xml:space="preserve"> 00:05:58,979</t>
  </si>
  <si>
    <t xml:space="preserve"> 00:00:01,872</t>
  </si>
  <si>
    <t xml:space="preserve"> 00:00:08,169</t>
  </si>
  <si>
    <t xml:space="preserve"> 00:00:13,129</t>
  </si>
  <si>
    <t xml:space="preserve"> 00:00:14,125</t>
  </si>
  <si>
    <t xml:space="preserve"> 00:00:16,772</t>
  </si>
  <si>
    <t xml:space="preserve"> 00:00:17,282</t>
  </si>
  <si>
    <t xml:space="preserve"> 00:00:18,573</t>
  </si>
  <si>
    <t xml:space="preserve"> 00:00:18,742</t>
  </si>
  <si>
    <t xml:space="preserve"> 00:00:23,459</t>
  </si>
  <si>
    <t xml:space="preserve"> 00:00:23,609</t>
  </si>
  <si>
    <t xml:space="preserve"> 00:00:26,916</t>
  </si>
  <si>
    <t xml:space="preserve"> 00:00:27,077</t>
  </si>
  <si>
    <t xml:space="preserve"> 00:00:30,380</t>
  </si>
  <si>
    <t xml:space="preserve"> 00:00:30,559</t>
  </si>
  <si>
    <t xml:space="preserve"> 00:00:34,701</t>
  </si>
  <si>
    <t xml:space="preserve"> 00:00:34,887</t>
  </si>
  <si>
    <t xml:space="preserve"> 00:00:38,480</t>
  </si>
  <si>
    <t xml:space="preserve"> 00:00:38,682</t>
  </si>
  <si>
    <t xml:space="preserve"> 00:00:45,438</t>
  </si>
  <si>
    <t xml:space="preserve"> 00:00:48,989</t>
  </si>
  <si>
    <t xml:space="preserve"> 00:00:49,160</t>
  </si>
  <si>
    <t xml:space="preserve"> 00:00:56,753</t>
  </si>
  <si>
    <t xml:space="preserve"> 00:00:56,924</t>
  </si>
  <si>
    <t xml:space="preserve"> 00:01:40,376</t>
  </si>
  <si>
    <t xml:space="preserve"> 00:01:40,559</t>
  </si>
  <si>
    <t xml:space="preserve"> 00:01:49,025</t>
  </si>
  <si>
    <t xml:space="preserve"> 00:01:53,029</t>
  </si>
  <si>
    <t xml:space="preserve"> 00:01:57,356</t>
  </si>
  <si>
    <t xml:space="preserve"> 00:01:59,449</t>
  </si>
  <si>
    <t xml:space="preserve"> 00:02:03,398</t>
  </si>
  <si>
    <t xml:space="preserve"> 00:02:03,567</t>
  </si>
  <si>
    <t xml:space="preserve"> 00:02:10,126</t>
  </si>
  <si>
    <t xml:space="preserve"> 00:02:11,371</t>
  </si>
  <si>
    <t xml:space="preserve"> 00:02:18,930</t>
  </si>
  <si>
    <t xml:space="preserve"> 00:02:19,206</t>
  </si>
  <si>
    <t xml:space="preserve"> 00:02:23,454</t>
  </si>
  <si>
    <t xml:space="preserve"> 00:02:24,517</t>
  </si>
  <si>
    <t xml:space="preserve"> 00:02:24,704</t>
  </si>
  <si>
    <t xml:space="preserve"> 00:03:31,817</t>
  </si>
  <si>
    <t xml:space="preserve"> 00:03:31,994</t>
  </si>
  <si>
    <t xml:space="preserve"> 00:03:37,557</t>
  </si>
  <si>
    <t xml:space="preserve"> 00:03:37,732</t>
  </si>
  <si>
    <t xml:space="preserve"> 00:03:52,354</t>
  </si>
  <si>
    <t xml:space="preserve"> 00:03:53,772</t>
  </si>
  <si>
    <t xml:space="preserve"> 00:03:55,004</t>
  </si>
  <si>
    <t xml:space="preserve"> 00:03:55,173</t>
  </si>
  <si>
    <t xml:space="preserve"> 00:03:57,999</t>
  </si>
  <si>
    <t xml:space="preserve"> 00:03:58,190</t>
  </si>
  <si>
    <t xml:space="preserve"> 00:04:01,679</t>
  </si>
  <si>
    <t xml:space="preserve"> 00:04:01,834</t>
  </si>
  <si>
    <t xml:space="preserve"> 00:04:11,242</t>
  </si>
  <si>
    <t xml:space="preserve"> 00:04:11,396</t>
  </si>
  <si>
    <t xml:space="preserve"> 00:04:14,777</t>
  </si>
  <si>
    <t xml:space="preserve"> 00:04:15,401</t>
  </si>
  <si>
    <t xml:space="preserve"> 00:04:16,392</t>
  </si>
  <si>
    <t xml:space="preserve"> 00:04:16,547</t>
  </si>
  <si>
    <t xml:space="preserve"> 00:04:19,309</t>
  </si>
  <si>
    <t xml:space="preserve"> 00:04:19,483</t>
  </si>
  <si>
    <t xml:space="preserve"> 00:05:10,654</t>
  </si>
  <si>
    <t xml:space="preserve"> 00:05:10,824</t>
  </si>
  <si>
    <t xml:space="preserve"> 00:05:13,736</t>
  </si>
  <si>
    <t xml:space="preserve"> 00:05:18,510</t>
  </si>
  <si>
    <t xml:space="preserve"> 00:05:20,437</t>
  </si>
  <si>
    <t xml:space="preserve"> 00:05:22,864</t>
  </si>
  <si>
    <t xml:space="preserve"> 00:00:00,855</t>
  </si>
  <si>
    <t xml:space="preserve"> 00:00:14,076</t>
  </si>
  <si>
    <t xml:space="preserve"> 00:00:14,112</t>
  </si>
  <si>
    <t xml:space="preserve"> 00:00:22,763</t>
  </si>
  <si>
    <t xml:space="preserve"> 00:00:25,022</t>
  </si>
  <si>
    <t xml:space="preserve"> 00:00:26,551</t>
  </si>
  <si>
    <t xml:space="preserve"> 00:00:27,831</t>
  </si>
  <si>
    <t xml:space="preserve"> 00:00:39,232</t>
  </si>
  <si>
    <t xml:space="preserve"> 00:00:41,244</t>
  </si>
  <si>
    <t xml:space="preserve"> 00:00:45,409</t>
  </si>
  <si>
    <t xml:space="preserve"> 00:00:49,546</t>
  </si>
  <si>
    <t xml:space="preserve"> 00:00:52,001</t>
  </si>
  <si>
    <t xml:space="preserve"> 00:00:52,183</t>
  </si>
  <si>
    <t xml:space="preserve"> 00:01:42,030</t>
  </si>
  <si>
    <t xml:space="preserve"> 00:01:42,192</t>
  </si>
  <si>
    <t xml:space="preserve"> 00:01:46,711</t>
  </si>
  <si>
    <t xml:space="preserve"> 00:01:54,660</t>
  </si>
  <si>
    <t xml:space="preserve"> 00:01:57,940</t>
  </si>
  <si>
    <t xml:space="preserve"> 00:02:00,956</t>
  </si>
  <si>
    <t xml:space="preserve"> 00:02:02,579</t>
  </si>
  <si>
    <t xml:space="preserve"> 00:02:02,936</t>
  </si>
  <si>
    <t xml:space="preserve"> 00:02:12,630</t>
  </si>
  <si>
    <t xml:space="preserve"> 00:02:17,789</t>
  </si>
  <si>
    <t xml:space="preserve"> 00:02:18,056</t>
  </si>
  <si>
    <t xml:space="preserve"> 00:02:31,642</t>
  </si>
  <si>
    <t xml:space="preserve"> 00:02:31,850</t>
  </si>
  <si>
    <t xml:space="preserve"> 00:02:36,104</t>
  </si>
  <si>
    <t xml:space="preserve"> 00:02:36,275</t>
  </si>
  <si>
    <t xml:space="preserve"> 00:03:40,525</t>
  </si>
  <si>
    <t xml:space="preserve"> 00:03:40,711</t>
  </si>
  <si>
    <t xml:space="preserve"> 00:03:43,102</t>
  </si>
  <si>
    <t xml:space="preserve"> 00:03:43,552</t>
  </si>
  <si>
    <t xml:space="preserve"> 00:03:44,853</t>
  </si>
  <si>
    <t xml:space="preserve"> 00:03:51,981</t>
  </si>
  <si>
    <t xml:space="preserve"> 00:04:04,589</t>
  </si>
  <si>
    <t xml:space="preserve"> 00:04:18,565</t>
  </si>
  <si>
    <t xml:space="preserve"> 00:04:18,753</t>
  </si>
  <si>
    <t xml:space="preserve"> 00:05:01,905</t>
  </si>
  <si>
    <t xml:space="preserve"> 00:05:02,076</t>
  </si>
  <si>
    <t xml:space="preserve"> 00:05:04,398</t>
  </si>
  <si>
    <t xml:space="preserve"> 00:05:05,731</t>
  </si>
  <si>
    <t xml:space="preserve"> 00:05:10,300</t>
  </si>
  <si>
    <t xml:space="preserve"> 00:05:10,536</t>
  </si>
  <si>
    <t xml:space="preserve"> 00:05:10,718</t>
  </si>
  <si>
    <t xml:space="preserve"> 00:05:17,584</t>
  </si>
  <si>
    <t xml:space="preserve"> 00:05:17,767</t>
  </si>
  <si>
    <t xml:space="preserve"> 00:05:20,983</t>
  </si>
  <si>
    <t xml:space="preserve"> 00:05:21,160</t>
  </si>
  <si>
    <t xml:space="preserve"> 00:05:27,411</t>
  </si>
  <si>
    <t xml:space="preserve"> 00:05:32,484</t>
  </si>
  <si>
    <t xml:space="preserve"> 00:05:39,579</t>
  </si>
  <si>
    <t xml:space="preserve"> 00:05:39,767</t>
  </si>
  <si>
    <t xml:space="preserve"> 00:05:47,423</t>
  </si>
  <si>
    <t xml:space="preserve"> 00:05:51,609</t>
  </si>
  <si>
    <t xml:space="preserve"> 00:05:51,778</t>
  </si>
  <si>
    <t xml:space="preserve"> 00:05:54,809</t>
  </si>
  <si>
    <t xml:space="preserve"> 00:05:56,704</t>
  </si>
  <si>
    <t xml:space="preserve"> 00:05:56,893</t>
  </si>
  <si>
    <t xml:space="preserve"> 00:06:42,712</t>
  </si>
  <si>
    <t xml:space="preserve"> 00:06:42,913</t>
  </si>
  <si>
    <t xml:space="preserve"> 00:06:51,682</t>
  </si>
  <si>
    <t xml:space="preserve"> 00:06:51,853</t>
  </si>
  <si>
    <t xml:space="preserve"> 00:06:58,481</t>
  </si>
  <si>
    <t xml:space="preserve"> 00:06:58,668</t>
  </si>
  <si>
    <t xml:space="preserve"> 00:07:04,442</t>
  </si>
  <si>
    <t xml:space="preserve"> 00:07:04,612</t>
  </si>
  <si>
    <t xml:space="preserve"> 00:07:06,650</t>
  </si>
  <si>
    <t xml:space="preserve"> 00:07:14,323</t>
  </si>
  <si>
    <t xml:space="preserve"> 00:07:18,894</t>
  </si>
  <si>
    <t xml:space="preserve"> 00:07:22,346</t>
  </si>
  <si>
    <t xml:space="preserve"> 00:07:22,514</t>
  </si>
  <si>
    <t xml:space="preserve"> 00:07:26,430</t>
  </si>
  <si>
    <t xml:space="preserve"> 00:07:26,632</t>
  </si>
  <si>
    <t xml:space="preserve"> 00:07:30,867</t>
  </si>
  <si>
    <t xml:space="preserve"> 00:07:31,855</t>
  </si>
  <si>
    <t xml:space="preserve"> 00:07:32,025</t>
  </si>
  <si>
    <t xml:space="preserve"> 00:07:34,273</t>
  </si>
  <si>
    <t xml:space="preserve"> 00:07:34,443</t>
  </si>
  <si>
    <t xml:space="preserve"> 00:08:22,243</t>
  </si>
  <si>
    <t xml:space="preserve"> 00:08:28,808</t>
  </si>
  <si>
    <t xml:space="preserve"> 00:08:28,982</t>
  </si>
  <si>
    <t xml:space="preserve"> 00:08:31,640</t>
  </si>
  <si>
    <t xml:space="preserve"> 00:08:32,870</t>
  </si>
  <si>
    <t xml:space="preserve"> 00:08:36,593</t>
  </si>
  <si>
    <t xml:space="preserve"> 00:08:38,655</t>
  </si>
  <si>
    <t xml:space="preserve"> 00:08:42,733</t>
  </si>
  <si>
    <t xml:space="preserve"> 00:08:42,901</t>
  </si>
  <si>
    <t xml:space="preserve"> 00:08:57,471</t>
  </si>
  <si>
    <t xml:space="preserve"> 00:08:57,642</t>
  </si>
  <si>
    <t xml:space="preserve"> 00:09:06,100</t>
  </si>
  <si>
    <t xml:space="preserve"> 00:09:06,258</t>
  </si>
  <si>
    <t xml:space="preserve"> 00:09:07,423</t>
  </si>
  <si>
    <t xml:space="preserve"> 00:09:08,495</t>
  </si>
  <si>
    <t xml:space="preserve"> 00:09:08,683</t>
  </si>
  <si>
    <t xml:space="preserve"> 00:10:19,121</t>
  </si>
  <si>
    <t xml:space="preserve"> 00:10:19,309</t>
  </si>
  <si>
    <t xml:space="preserve"> 00:10:34,252</t>
  </si>
  <si>
    <t xml:space="preserve"> 00:10:34,412</t>
  </si>
  <si>
    <t xml:space="preserve"> 00:10:40,044</t>
  </si>
  <si>
    <t xml:space="preserve"> 00:10:40,226</t>
  </si>
  <si>
    <t xml:space="preserve"> 00:10:44,780</t>
  </si>
  <si>
    <t xml:space="preserve"> 00:10:45,211</t>
  </si>
  <si>
    <t xml:space="preserve"> 00:10:45,398</t>
  </si>
  <si>
    <t xml:space="preserve"> 00:10:50,328</t>
  </si>
  <si>
    <t xml:space="preserve"> 00:10:50,515</t>
  </si>
  <si>
    <t xml:space="preserve"> 00:10:53,657</t>
  </si>
  <si>
    <t xml:space="preserve"> 00:10:53,826</t>
  </si>
  <si>
    <t xml:space="preserve"> 00:11:40,746</t>
  </si>
  <si>
    <t xml:space="preserve"> 00:11:42,164</t>
  </si>
  <si>
    <t xml:space="preserve"> 00:11:46,963</t>
  </si>
  <si>
    <t xml:space="preserve"> 00:11:48,124</t>
  </si>
  <si>
    <t xml:space="preserve"> 00:00:01,632</t>
  </si>
  <si>
    <t xml:space="preserve"> 00:00:05,087</t>
  </si>
  <si>
    <t xml:space="preserve"> 00:00:06,598</t>
  </si>
  <si>
    <t xml:space="preserve"> 00:00:08,853</t>
  </si>
  <si>
    <t xml:space="preserve"> 00:00:11,539</t>
  </si>
  <si>
    <t xml:space="preserve"> 00:00:20,559</t>
  </si>
  <si>
    <t xml:space="preserve"> 00:00:21,393</t>
  </si>
  <si>
    <t xml:space="preserve"> 00:00:22,123</t>
  </si>
  <si>
    <t xml:space="preserve"> 00:00:25,811</t>
  </si>
  <si>
    <t xml:space="preserve"> 00:00:25,969</t>
  </si>
  <si>
    <t xml:space="preserve"> 00:00:30,859</t>
  </si>
  <si>
    <t xml:space="preserve"> 00:00:38,867</t>
  </si>
  <si>
    <t xml:space="preserve"> 00:00:41,038</t>
  </si>
  <si>
    <t xml:space="preserve"> 00:00:47,008</t>
  </si>
  <si>
    <t xml:space="preserve"> 00:00:49,599</t>
  </si>
  <si>
    <t xml:space="preserve"> 00:00:49,781</t>
  </si>
  <si>
    <t xml:space="preserve"> 00:00:54,513</t>
  </si>
  <si>
    <t xml:space="preserve"> 00:00:59,796</t>
  </si>
  <si>
    <t xml:space="preserve"> 00:01:42,254</t>
  </si>
  <si>
    <t xml:space="preserve"> 00:01:48,707</t>
  </si>
  <si>
    <t xml:space="preserve"> 00:01:55,409</t>
  </si>
  <si>
    <t xml:space="preserve"> 00:01:56,234</t>
  </si>
  <si>
    <t xml:space="preserve"> 00:02:00,842</t>
  </si>
  <si>
    <t xml:space="preserve"> 00:02:03,190</t>
  </si>
  <si>
    <t xml:space="preserve"> 00:02:05,428</t>
  </si>
  <si>
    <t xml:space="preserve"> 00:02:06,950</t>
  </si>
  <si>
    <t xml:space="preserve"> 00:02:08,752</t>
  </si>
  <si>
    <t xml:space="preserve"> 00:02:08,936</t>
  </si>
  <si>
    <t xml:space="preserve"> 00:02:13,937</t>
  </si>
  <si>
    <t xml:space="preserve"> 00:02:20,617</t>
  </si>
  <si>
    <t xml:space="preserve"> 00:02:21,475</t>
  </si>
  <si>
    <t xml:space="preserve"> 00:02:27,427</t>
  </si>
  <si>
    <t xml:space="preserve"> 00:02:34,469</t>
  </si>
  <si>
    <t xml:space="preserve"> 00:02:36,580</t>
  </si>
  <si>
    <t xml:space="preserve"> 00:03:21,428</t>
  </si>
  <si>
    <t xml:space="preserve"> 00:03:22,630</t>
  </si>
  <si>
    <t xml:space="preserve"> 00:03:26,032</t>
  </si>
  <si>
    <t xml:space="preserve"> 00:03:27,429</t>
  </si>
  <si>
    <t xml:space="preserve"> 00:03:30,132</t>
  </si>
  <si>
    <t xml:space="preserve"> 00:03:36,196</t>
  </si>
  <si>
    <t xml:space="preserve"> 00:03:38,467</t>
  </si>
  <si>
    <t xml:space="preserve"> 00:03:41,259</t>
  </si>
  <si>
    <t xml:space="preserve"> 00:03:42,107</t>
  </si>
  <si>
    <t xml:space="preserve"> 00:03:49,847</t>
  </si>
  <si>
    <t xml:space="preserve"> 00:03:50,716</t>
  </si>
  <si>
    <t xml:space="preserve"> 00:03:55,098</t>
  </si>
  <si>
    <t xml:space="preserve"> 00:03:55,285</t>
  </si>
  <si>
    <t xml:space="preserve"> 00:04:08,026</t>
  </si>
  <si>
    <t xml:space="preserve"> 00:04:10,377</t>
  </si>
  <si>
    <t xml:space="preserve"> 00:04:10,537</t>
  </si>
  <si>
    <t xml:space="preserve"> 00:05:01,761</t>
  </si>
  <si>
    <t xml:space="preserve"> 00:05:13,561</t>
  </si>
  <si>
    <t xml:space="preserve"> 00:05:14,512</t>
  </si>
  <si>
    <t xml:space="preserve"> 00:05:30,805</t>
  </si>
  <si>
    <t xml:space="preserve"> 00:05:33,725</t>
  </si>
  <si>
    <t xml:space="preserve"> 00:05:41,684</t>
  </si>
  <si>
    <t xml:space="preserve"> 00:05:47,387</t>
  </si>
  <si>
    <t xml:space="preserve"> 00:05:50,046</t>
  </si>
  <si>
    <t xml:space="preserve"> 00:05:55,167</t>
  </si>
  <si>
    <t xml:space="preserve"> 00:05:58,379</t>
  </si>
  <si>
    <t xml:space="preserve"> 00:05:58,567</t>
  </si>
  <si>
    <t xml:space="preserve"> 00:05:59,849</t>
  </si>
  <si>
    <t xml:space="preserve"> 00:06:40,652</t>
  </si>
  <si>
    <t xml:space="preserve"> 00:06:44,065</t>
  </si>
  <si>
    <t xml:space="preserve"> 00:06:44,160</t>
  </si>
  <si>
    <t xml:space="preserve"> 00:06:47,312</t>
  </si>
  <si>
    <t xml:space="preserve"> 00:06:47,796</t>
  </si>
  <si>
    <t xml:space="preserve"> 00:06:58,964</t>
  </si>
  <si>
    <t xml:space="preserve"> 00:07:04,252</t>
  </si>
  <si>
    <t xml:space="preserve"> 00:07:13,903</t>
  </si>
  <si>
    <t xml:space="preserve"> 00:07:14,756</t>
  </si>
  <si>
    <t xml:space="preserve"> 00:07:15,807</t>
  </si>
  <si>
    <t xml:space="preserve"> 00:07:16,285</t>
  </si>
  <si>
    <t xml:space="preserve"> 00:07:17,501</t>
  </si>
  <si>
    <t xml:space="preserve"> 00:07:18,895</t>
  </si>
  <si>
    <t xml:space="preserve"> 00:07:19,550</t>
  </si>
  <si>
    <t xml:space="preserve"> 00:07:21,120</t>
  </si>
  <si>
    <t xml:space="preserve"> 00:07:23,486</t>
  </si>
  <si>
    <t xml:space="preserve"> 00:07:23,643</t>
  </si>
  <si>
    <t xml:space="preserve"> 00:07:34,052</t>
  </si>
  <si>
    <t xml:space="preserve"> 00:07:37,390</t>
  </si>
  <si>
    <t xml:space="preserve"> 00:08:21,410</t>
  </si>
  <si>
    <t xml:space="preserve"> 00:08:26,366</t>
  </si>
  <si>
    <t xml:space="preserve"> 00:08:26,553</t>
  </si>
  <si>
    <t xml:space="preserve"> 00:08:35,828</t>
  </si>
  <si>
    <t xml:space="preserve"> 00:08:35,996</t>
  </si>
  <si>
    <t xml:space="preserve"> 00:08:38,981</t>
  </si>
  <si>
    <t xml:space="preserve"> 00:08:42,763</t>
  </si>
  <si>
    <t xml:space="preserve"> 00:08:44,083</t>
  </si>
  <si>
    <t xml:space="preserve"> 00:08:52,129</t>
  </si>
  <si>
    <t xml:space="preserve"> 00:08:52,287</t>
  </si>
  <si>
    <t xml:space="preserve"> 00:08:58,684</t>
  </si>
  <si>
    <t xml:space="preserve"> 00:08:58,883</t>
  </si>
  <si>
    <t xml:space="preserve"> 00:09:03,407</t>
  </si>
  <si>
    <t xml:space="preserve"> 00:09:05,458</t>
  </si>
  <si>
    <t xml:space="preserve"> 00:09:09,107</t>
  </si>
  <si>
    <t xml:space="preserve"> 00:09:10,293</t>
  </si>
  <si>
    <t xml:space="preserve"> 00:09:11,811</t>
  </si>
  <si>
    <t xml:space="preserve"> 00:09:11,986</t>
  </si>
  <si>
    <t xml:space="preserve"> 00:10:02,605</t>
  </si>
  <si>
    <t xml:space="preserve"> 00:10:04,466</t>
  </si>
  <si>
    <t xml:space="preserve"> 00:10:09,518</t>
  </si>
  <si>
    <t xml:space="preserve"> 00:10:11,666</t>
  </si>
  <si>
    <t xml:space="preserve"> 00:10:15,919</t>
  </si>
  <si>
    <t xml:space="preserve"> 00:10:16,079</t>
  </si>
  <si>
    <t xml:space="preserve"> 00:10:22,003</t>
  </si>
  <si>
    <t xml:space="preserve"> 00:10:22,162</t>
  </si>
  <si>
    <t xml:space="preserve"> 00:10:24,090</t>
  </si>
  <si>
    <t xml:space="preserve"> 00:10:24,677</t>
  </si>
  <si>
    <t xml:space="preserve"> 00:10:25,100</t>
  </si>
  <si>
    <t xml:space="preserve"> 00:10:26,528</t>
  </si>
  <si>
    <t xml:space="preserve"> 00:10:27,935</t>
  </si>
  <si>
    <t xml:space="preserve"> 00:10:28,099</t>
  </si>
  <si>
    <t xml:space="preserve"> 00:10:35,017</t>
  </si>
  <si>
    <t xml:space="preserve"> 00:10:36,244</t>
  </si>
  <si>
    <t xml:space="preserve"> 00:10:40,347</t>
  </si>
  <si>
    <t xml:space="preserve"> 00:10:41,224</t>
  </si>
  <si>
    <t xml:space="preserve"> 00:10:44,558</t>
  </si>
  <si>
    <t xml:space="preserve"> 00:10:45,290</t>
  </si>
  <si>
    <t xml:space="preserve"> 00:10:47,724</t>
  </si>
  <si>
    <t xml:space="preserve"> 00:10:47,908</t>
  </si>
  <si>
    <t xml:space="preserve"> 00:11:40,086</t>
  </si>
  <si>
    <t xml:space="preserve"> 00:11:43,146</t>
  </si>
  <si>
    <t xml:space="preserve"> 00:11:44,260</t>
  </si>
  <si>
    <t xml:space="preserve"> 00:11:49,360</t>
  </si>
  <si>
    <t xml:space="preserve"> 00:11:49,504</t>
  </si>
  <si>
    <t xml:space="preserve"> 00:11:56,029</t>
  </si>
  <si>
    <t xml:space="preserve"> 00:11:58,016</t>
  </si>
  <si>
    <t xml:space="preserve"> 00:12:01,496</t>
  </si>
  <si>
    <t xml:space="preserve"> 00:12:02,783</t>
  </si>
  <si>
    <t xml:space="preserve"> 00:12:03,926</t>
  </si>
  <si>
    <t xml:space="preserve"> 00:12:05,327</t>
  </si>
  <si>
    <t xml:space="preserve"> 00:12:05,774</t>
  </si>
  <si>
    <t xml:space="preserve"> 00:12:07,695</t>
  </si>
  <si>
    <t xml:space="preserve"> 00:12:07,855</t>
  </si>
  <si>
    <t xml:space="preserve"> 00:12:19,266</t>
  </si>
  <si>
    <t xml:space="preserve"> 00:12:19,410</t>
  </si>
  <si>
    <t xml:space="preserve"> 00:12:22,077</t>
  </si>
  <si>
    <t xml:space="preserve"> 00:12:25,770</t>
  </si>
  <si>
    <t xml:space="preserve"> 00:12:29,117</t>
  </si>
  <si>
    <t xml:space="preserve"> 00:12:37,341</t>
  </si>
  <si>
    <t xml:space="preserve"> 00:12:38,304</t>
  </si>
  <si>
    <t>EFEMGIL</t>
  </si>
  <si>
    <t xml:space="preserve"> 00:00:01,217</t>
  </si>
  <si>
    <t xml:space="preserve"> 00:00:07,202</t>
  </si>
  <si>
    <t xml:space="preserve"> 00:00:09,368</t>
  </si>
  <si>
    <t xml:space="preserve"> 00:00:20,216</t>
  </si>
  <si>
    <t xml:space="preserve"> 00:00:22,969</t>
  </si>
  <si>
    <t xml:space="preserve"> 00:00:23,158</t>
  </si>
  <si>
    <t xml:space="preserve"> 00:01:51,034</t>
  </si>
  <si>
    <t xml:space="preserve"> 00:01:56,694</t>
  </si>
  <si>
    <t xml:space="preserve"> 00:02:02,544</t>
  </si>
  <si>
    <t xml:space="preserve"> 00:02:06,061</t>
  </si>
  <si>
    <t xml:space="preserve"> 00:02:18,289</t>
  </si>
  <si>
    <t xml:space="preserve"> 00:02:21,784</t>
  </si>
  <si>
    <t xml:space="preserve"> 00:02:22,408</t>
  </si>
  <si>
    <t xml:space="preserve"> 00:02:22,579</t>
  </si>
  <si>
    <t xml:space="preserve"> 00:02:25,886</t>
  </si>
  <si>
    <t xml:space="preserve"> 00:02:26,058</t>
  </si>
  <si>
    <t xml:space="preserve"> 00:02:30,390</t>
  </si>
  <si>
    <t xml:space="preserve"> 00:02:34,411</t>
  </si>
  <si>
    <t xml:space="preserve"> 00:02:37,018</t>
  </si>
  <si>
    <t xml:space="preserve"> 00:02:38,103</t>
  </si>
  <si>
    <t xml:space="preserve"> 00:02:39,682</t>
  </si>
  <si>
    <t xml:space="preserve"> 00:03:22,057</t>
  </si>
  <si>
    <t xml:space="preserve"> 00:03:27,183</t>
  </si>
  <si>
    <t xml:space="preserve"> 00:03:27,388</t>
  </si>
  <si>
    <t xml:space="preserve"> 00:03:29,941</t>
  </si>
  <si>
    <t xml:space="preserve"> 00:03:32,758</t>
  </si>
  <si>
    <t xml:space="preserve"> 00:03:33,738</t>
  </si>
  <si>
    <t xml:space="preserve"> 00:03:39,431</t>
  </si>
  <si>
    <t xml:space="preserve"> 00:03:39,599</t>
  </si>
  <si>
    <t xml:space="preserve"> 00:03:44,958</t>
  </si>
  <si>
    <t xml:space="preserve"> 00:03:49,703</t>
  </si>
  <si>
    <t xml:space="preserve"> 00:04:00,229</t>
  </si>
  <si>
    <t xml:space="preserve"> 00:04:01,202</t>
  </si>
  <si>
    <t xml:space="preserve"> 00:04:06,288</t>
  </si>
  <si>
    <t xml:space="preserve"> 00:04:11,497</t>
  </si>
  <si>
    <t xml:space="preserve"> 00:04:11,672</t>
  </si>
  <si>
    <t xml:space="preserve"> 00:04:14,319</t>
  </si>
  <si>
    <t xml:space="preserve"> 00:04:17,784</t>
  </si>
  <si>
    <t xml:space="preserve"> 00:05:00,676</t>
  </si>
  <si>
    <t xml:space="preserve"> 00:05:13,695</t>
  </si>
  <si>
    <t xml:space="preserve"> 00:05:17,043</t>
  </si>
  <si>
    <t xml:space="preserve"> 00:05:25,239</t>
  </si>
  <si>
    <t xml:space="preserve"> 00:05:29,243</t>
  </si>
  <si>
    <t xml:space="preserve"> 00:00:03,207</t>
  </si>
  <si>
    <t xml:space="preserve"> 00:00:07,242</t>
  </si>
  <si>
    <t xml:space="preserve"> 00:00:09,133</t>
  </si>
  <si>
    <t xml:space="preserve"> 00:00:12,066</t>
  </si>
  <si>
    <t xml:space="preserve"> 00:00:20,120</t>
  </si>
  <si>
    <t xml:space="preserve"> 00:00:20,287</t>
  </si>
  <si>
    <t xml:space="preserve"> 00:00:33,511</t>
  </si>
  <si>
    <t xml:space="preserve"> 00:00:33,684</t>
  </si>
  <si>
    <t xml:space="preserve"> 00:00:40,576</t>
  </si>
  <si>
    <t xml:space="preserve"> 00:00:40,749</t>
  </si>
  <si>
    <t xml:space="preserve"> 00:00:44,629</t>
  </si>
  <si>
    <t xml:space="preserve"> 00:00:49,064</t>
  </si>
  <si>
    <t xml:space="preserve"> 00:00:54,345</t>
  </si>
  <si>
    <t xml:space="preserve"> 00:00:56,887</t>
  </si>
  <si>
    <t>ELIAS</t>
  </si>
  <si>
    <t xml:space="preserve"> 00:00:01,418</t>
  </si>
  <si>
    <t xml:space="preserve"> 00:00:06,704</t>
  </si>
  <si>
    <t xml:space="preserve"> 00:00:10,078</t>
  </si>
  <si>
    <t xml:space="preserve"> 00:00:14,458</t>
  </si>
  <si>
    <t xml:space="preserve"> 00:00:14,632</t>
  </si>
  <si>
    <t xml:space="preserve"> 00:00:21,273</t>
  </si>
  <si>
    <t xml:space="preserve"> 00:00:21,443</t>
  </si>
  <si>
    <t xml:space="preserve"> 00:00:28,311</t>
  </si>
  <si>
    <t xml:space="preserve"> 00:00:39,152</t>
  </si>
  <si>
    <t xml:space="preserve"> 00:00:39,340</t>
  </si>
  <si>
    <t xml:space="preserve"> 00:00:52,377</t>
  </si>
  <si>
    <t xml:space="preserve"> 00:00:54,844</t>
  </si>
  <si>
    <t xml:space="preserve"> 00:01:42,554</t>
  </si>
  <si>
    <t xml:space="preserve"> 00:01:42,928</t>
  </si>
  <si>
    <t xml:space="preserve"> 00:01:50,310</t>
  </si>
  <si>
    <t xml:space="preserve"> 00:01:50,516</t>
  </si>
  <si>
    <t xml:space="preserve"> 00:01:53,400</t>
  </si>
  <si>
    <t xml:space="preserve"> 00:01:58,116</t>
  </si>
  <si>
    <t xml:space="preserve"> 00:01:59,169</t>
  </si>
  <si>
    <t xml:space="preserve"> 00:02:06,163</t>
  </si>
  <si>
    <t xml:space="preserve"> 00:02:09,827</t>
  </si>
  <si>
    <t xml:space="preserve"> 00:02:09,997</t>
  </si>
  <si>
    <t xml:space="preserve"> 00:02:17,356</t>
  </si>
  <si>
    <t xml:space="preserve"> 00:02:24,979</t>
  </si>
  <si>
    <t xml:space="preserve"> 00:02:26,208</t>
  </si>
  <si>
    <t xml:space="preserve"> 00:02:34,657</t>
  </si>
  <si>
    <t xml:space="preserve"> 00:02:34,822</t>
  </si>
  <si>
    <t xml:space="preserve"> 00:03:24,587</t>
  </si>
  <si>
    <t xml:space="preserve"> 00:03:24,747</t>
  </si>
  <si>
    <t xml:space="preserve"> 00:03:26,677</t>
  </si>
  <si>
    <t xml:space="preserve"> 00:03:29,863</t>
  </si>
  <si>
    <t xml:space="preserve"> 00:03:31,881</t>
  </si>
  <si>
    <t xml:space="preserve"> 00:03:46,187</t>
  </si>
  <si>
    <t xml:space="preserve"> 00:03:46,579</t>
  </si>
  <si>
    <t xml:space="preserve"> 00:03:48,546</t>
  </si>
  <si>
    <t xml:space="preserve"> 00:03:49,358</t>
  </si>
  <si>
    <t xml:space="preserve"> 00:03:56,528</t>
  </si>
  <si>
    <t xml:space="preserve"> 00:04:01,927</t>
  </si>
  <si>
    <t xml:space="preserve"> 00:04:07,350</t>
  </si>
  <si>
    <t xml:space="preserve"> 00:04:07,617</t>
  </si>
  <si>
    <t xml:space="preserve"> 00:04:10,689</t>
  </si>
  <si>
    <t xml:space="preserve"> 00:04:10,878</t>
  </si>
  <si>
    <t xml:space="preserve"> 00:04:13,691</t>
  </si>
  <si>
    <t xml:space="preserve"> 00:04:15,021</t>
  </si>
  <si>
    <t xml:space="preserve"> 00:05:14,075</t>
  </si>
  <si>
    <t xml:space="preserve"> 00:05:14,246</t>
  </si>
  <si>
    <t xml:space="preserve"> 00:05:30,566</t>
  </si>
  <si>
    <t xml:space="preserve"> 00:05:30,720</t>
  </si>
  <si>
    <t xml:space="preserve"> 00:05:34,686</t>
  </si>
  <si>
    <t xml:space="preserve"> 00:05:34,871</t>
  </si>
  <si>
    <t xml:space="preserve"> 00:05:36,058</t>
  </si>
  <si>
    <t xml:space="preserve"> 00:05:45,959</t>
  </si>
  <si>
    <t xml:space="preserve"> 00:05:46,146</t>
  </si>
  <si>
    <t xml:space="preserve"> 00:05:56,084</t>
  </si>
  <si>
    <t xml:space="preserve"> 00:05:56,286</t>
  </si>
  <si>
    <t xml:space="preserve"> 00:05:59,737</t>
  </si>
  <si>
    <t xml:space="preserve"> 00:05:59,893</t>
  </si>
  <si>
    <t xml:space="preserve"> 00:06:43,327</t>
  </si>
  <si>
    <t xml:space="preserve"> 00:07:09,409</t>
  </si>
  <si>
    <t xml:space="preserve"> 00:07:13,333</t>
  </si>
  <si>
    <t xml:space="preserve"> 00:07:15,662</t>
  </si>
  <si>
    <t xml:space="preserve"> 00:07:18,026</t>
  </si>
  <si>
    <t xml:space="preserve"> 00:07:22,830</t>
  </si>
  <si>
    <t xml:space="preserve"> 00:07:22,998</t>
  </si>
  <si>
    <t xml:space="preserve"> 00:07:25,444</t>
  </si>
  <si>
    <t xml:space="preserve"> 00:07:26,741</t>
  </si>
  <si>
    <t xml:space="preserve"> 00:07:29,407</t>
  </si>
  <si>
    <t xml:space="preserve"> 00:07:29,596</t>
  </si>
  <si>
    <t xml:space="preserve"> 00:08:32,039</t>
  </si>
  <si>
    <t xml:space="preserve"> 00:08:35,751</t>
  </si>
  <si>
    <t xml:space="preserve"> 00:08:35,921</t>
  </si>
  <si>
    <t xml:space="preserve"> 00:08:47,169</t>
  </si>
  <si>
    <t xml:space="preserve"> 00:08:50,814</t>
  </si>
  <si>
    <t xml:space="preserve"> 00:08:51,045</t>
  </si>
  <si>
    <t xml:space="preserve"> 00:09:04,625</t>
  </si>
  <si>
    <t xml:space="preserve"> 00:09:07,511</t>
  </si>
  <si>
    <t xml:space="preserve"> 00:09:07,674</t>
  </si>
  <si>
    <t xml:space="preserve"> 00:09:10,444</t>
  </si>
  <si>
    <t xml:space="preserve"> 00:09:11,641</t>
  </si>
  <si>
    <t xml:space="preserve"> 00:09:12,263</t>
  </si>
  <si>
    <t xml:space="preserve"> 00:10:02,629</t>
  </si>
  <si>
    <t xml:space="preserve"> 00:10:02,975</t>
  </si>
  <si>
    <t xml:space="preserve"> 00:10:12,209</t>
  </si>
  <si>
    <t xml:space="preserve"> 00:10:12,482</t>
  </si>
  <si>
    <t xml:space="preserve"> 00:10:16,108</t>
  </si>
  <si>
    <t xml:space="preserve"> 00:10:16,285</t>
  </si>
  <si>
    <t xml:space="preserve"> 00:10:21,587</t>
  </si>
  <si>
    <t xml:space="preserve"> 00:10:23,877</t>
  </si>
  <si>
    <t xml:space="preserve"> 00:10:27,790</t>
  </si>
  <si>
    <t xml:space="preserve"> 00:10:27,973</t>
  </si>
  <si>
    <t xml:space="preserve"> 00:10:33,815</t>
  </si>
  <si>
    <t xml:space="preserve"> 00:10:36,256</t>
  </si>
  <si>
    <t xml:space="preserve"> 00:10:37,927</t>
  </si>
  <si>
    <t xml:space="preserve"> 00:10:41,382</t>
  </si>
  <si>
    <t xml:space="preserve"> 00:10:41,935</t>
  </si>
  <si>
    <t xml:space="preserve"> 00:10:44,984</t>
  </si>
  <si>
    <t xml:space="preserve"> 00:10:45,180</t>
  </si>
  <si>
    <t xml:space="preserve"> 00:10:51,975</t>
  </si>
  <si>
    <t xml:space="preserve"> 00:10:53,747</t>
  </si>
  <si>
    <t xml:space="preserve"> 00:11:40,506</t>
  </si>
  <si>
    <t xml:space="preserve"> 00:11:43,518</t>
  </si>
  <si>
    <t xml:space="preserve"> 00:11:43,691</t>
  </si>
  <si>
    <t xml:space="preserve"> 00:11:47,219</t>
  </si>
  <si>
    <t xml:space="preserve"> 00:11:48,566</t>
  </si>
  <si>
    <t xml:space="preserve"> 00:11:48,772</t>
  </si>
  <si>
    <t xml:space="preserve"> 00:11:56,566</t>
  </si>
  <si>
    <t xml:space="preserve"> 00:11:56,756</t>
  </si>
  <si>
    <t xml:space="preserve"> 00:12:00,000</t>
  </si>
  <si>
    <t xml:space="preserve"> 00:12:00,201</t>
  </si>
  <si>
    <t xml:space="preserve"> 00:12:01,861</t>
  </si>
  <si>
    <t xml:space="preserve"> 00:12:02,075</t>
  </si>
  <si>
    <t xml:space="preserve"> 00:12:03,140</t>
  </si>
  <si>
    <t xml:space="preserve"> 00:12:03,326</t>
  </si>
  <si>
    <t xml:space="preserve"> 00:12:13,110</t>
  </si>
  <si>
    <t xml:space="preserve"> 00:12:13,300</t>
  </si>
  <si>
    <t xml:space="preserve"> 00:12:24,420</t>
  </si>
  <si>
    <t xml:space="preserve"> 00:12:26,336</t>
  </si>
  <si>
    <t xml:space="preserve"> 00:12:26,879</t>
  </si>
  <si>
    <t xml:space="preserve"> 00:12:28,946</t>
  </si>
  <si>
    <t xml:space="preserve"> 00:12:29,147</t>
  </si>
  <si>
    <t xml:space="preserve"> 00:12:31,771</t>
  </si>
  <si>
    <t xml:space="preserve"> 00:00:02,732</t>
  </si>
  <si>
    <t xml:space="preserve"> 00:00:10,603</t>
  </si>
  <si>
    <t xml:space="preserve"> 00:00:10,789</t>
  </si>
  <si>
    <t xml:space="preserve"> 00:00:13,955</t>
  </si>
  <si>
    <t xml:space="preserve"> 00:00:14,160</t>
  </si>
  <si>
    <t xml:space="preserve"> 00:00:17,004</t>
  </si>
  <si>
    <t xml:space="preserve"> 00:00:17,188</t>
  </si>
  <si>
    <t xml:space="preserve"> 00:00:26,213</t>
  </si>
  <si>
    <t xml:space="preserve"> 00:00:30,351</t>
  </si>
  <si>
    <t xml:space="preserve"> 00:00:32,857</t>
  </si>
  <si>
    <t xml:space="preserve"> 00:00:38,506</t>
  </si>
  <si>
    <t xml:space="preserve"> 00:00:38,691</t>
  </si>
  <si>
    <t xml:space="preserve"> 00:00:43,370</t>
  </si>
  <si>
    <t xml:space="preserve"> 00:00:48,398</t>
  </si>
  <si>
    <t xml:space="preserve"> 00:00:50,587</t>
  </si>
  <si>
    <t xml:space="preserve"> 00:00:50,754</t>
  </si>
  <si>
    <t xml:space="preserve"> 00:00:57,591</t>
  </si>
  <si>
    <t xml:space="preserve"> 00:00:57,762</t>
  </si>
  <si>
    <t xml:space="preserve"> 00:01:40,381</t>
  </si>
  <si>
    <t xml:space="preserve"> 00:01:42,790</t>
  </si>
  <si>
    <t xml:space="preserve"> 00:01:44,545</t>
  </si>
  <si>
    <t xml:space="preserve"> 00:01:52,007</t>
  </si>
  <si>
    <t xml:space="preserve"> 00:01:52,197</t>
  </si>
  <si>
    <t xml:space="preserve"> 00:01:54,772</t>
  </si>
  <si>
    <t xml:space="preserve"> 00:01:55,523</t>
  </si>
  <si>
    <t xml:space="preserve"> 00:01:56,753</t>
  </si>
  <si>
    <t xml:space="preserve"> 00:02:16,493</t>
  </si>
  <si>
    <t xml:space="preserve"> 00:02:16,664</t>
  </si>
  <si>
    <t xml:space="preserve"> 00:02:26,667</t>
  </si>
  <si>
    <t xml:space="preserve"> 00:02:26,846</t>
  </si>
  <si>
    <t xml:space="preserve"> 00:02:32,233</t>
  </si>
  <si>
    <t xml:space="preserve"> 00:02:32,435</t>
  </si>
  <si>
    <t xml:space="preserve"> 00:02:36,180</t>
  </si>
  <si>
    <t xml:space="preserve"> 00:02:36,369</t>
  </si>
  <si>
    <t xml:space="preserve"> 00:04:02,662</t>
  </si>
  <si>
    <t xml:space="preserve"> 00:04:02,841</t>
  </si>
  <si>
    <t xml:space="preserve"> 00:04:14,888</t>
  </si>
  <si>
    <t xml:space="preserve"> 00:04:15,104</t>
  </si>
  <si>
    <t xml:space="preserve"> 00:04:17,738</t>
  </si>
  <si>
    <t xml:space="preserve"> 00:04:18,810</t>
  </si>
  <si>
    <t xml:space="preserve"> 00:05:01,836</t>
  </si>
  <si>
    <t xml:space="preserve"> 00:05:02,038</t>
  </si>
  <si>
    <t xml:space="preserve"> 00:05:16,052</t>
  </si>
  <si>
    <t xml:space="preserve"> 00:05:18,054</t>
  </si>
  <si>
    <t xml:space="preserve"> 00:05:19,352</t>
  </si>
  <si>
    <t xml:space="preserve"> 00:05:21,209</t>
  </si>
  <si>
    <t xml:space="preserve"> 00:05:21,427</t>
  </si>
  <si>
    <t xml:space="preserve"> 00:05:27,312</t>
  </si>
  <si>
    <t xml:space="preserve"> 00:05:28,439</t>
  </si>
  <si>
    <t xml:space="preserve"> 00:05:37,420</t>
  </si>
  <si>
    <t xml:space="preserve"> 00:05:40,257</t>
  </si>
  <si>
    <t xml:space="preserve"> 00:05:46,150</t>
  </si>
  <si>
    <t xml:space="preserve"> 00:05:46,365</t>
  </si>
  <si>
    <t xml:space="preserve"> 00:06:47,798</t>
  </si>
  <si>
    <t xml:space="preserve"> 00:06:50,635</t>
  </si>
  <si>
    <t xml:space="preserve"> 00:06:51,091</t>
  </si>
  <si>
    <t xml:space="preserve"> 00:06:56,871</t>
  </si>
  <si>
    <t xml:space="preserve"> 00:06:59,067</t>
  </si>
  <si>
    <t xml:space="preserve"> 00:07:01,291</t>
  </si>
  <si>
    <t xml:space="preserve"> 00:07:02,754</t>
  </si>
  <si>
    <t xml:space="preserve"> 00:07:02,938</t>
  </si>
  <si>
    <t xml:space="preserve"> 00:07:12,803</t>
  </si>
  <si>
    <t xml:space="preserve"> 00:07:19,858</t>
  </si>
  <si>
    <t xml:space="preserve"> 00:07:20,052</t>
  </si>
  <si>
    <t xml:space="preserve"> 00:07:21,662</t>
  </si>
  <si>
    <t xml:space="preserve"> 00:07:23,080</t>
  </si>
  <si>
    <t xml:space="preserve"> 00:07:27,509</t>
  </si>
  <si>
    <t xml:space="preserve"> 00:07:31,221</t>
  </si>
  <si>
    <t xml:space="preserve"> 00:07:31,456</t>
  </si>
  <si>
    <t xml:space="preserve"> 00:07:38,660</t>
  </si>
  <si>
    <t xml:space="preserve"> 00:08:23,047</t>
  </si>
  <si>
    <t xml:space="preserve"> 00:08:23,552</t>
  </si>
  <si>
    <t xml:space="preserve"> 00:08:25,361</t>
  </si>
  <si>
    <t xml:space="preserve"> 00:08:27,338</t>
  </si>
  <si>
    <t xml:space="preserve"> 00:00:01,940</t>
  </si>
  <si>
    <t xml:space="preserve"> 00:00:07,029</t>
  </si>
  <si>
    <t xml:space="preserve"> 00:00:07,199</t>
  </si>
  <si>
    <t xml:space="preserve"> 00:00:10,298</t>
  </si>
  <si>
    <t xml:space="preserve"> 00:00:22,789</t>
  </si>
  <si>
    <t xml:space="preserve"> 00:00:24,083</t>
  </si>
  <si>
    <t xml:space="preserve"> 00:00:24,279</t>
  </si>
  <si>
    <t xml:space="preserve"> 00:00:33,578</t>
  </si>
  <si>
    <t xml:space="preserve"> 00:00:33,748</t>
  </si>
  <si>
    <t xml:space="preserve"> 00:00:37,322</t>
  </si>
  <si>
    <t xml:space="preserve"> 00:00:37,481</t>
  </si>
  <si>
    <t xml:space="preserve"> 00:00:40,847</t>
  </si>
  <si>
    <t xml:space="preserve"> 00:00:41,834</t>
  </si>
  <si>
    <t xml:space="preserve"> 00:00:51,842</t>
  </si>
  <si>
    <t xml:space="preserve"> 00:00:55,662</t>
  </si>
  <si>
    <t xml:space="preserve"> 00:00:55,842</t>
  </si>
  <si>
    <t xml:space="preserve"> 00:01:48,629</t>
  </si>
  <si>
    <t xml:space="preserve"> 00:01:50,785</t>
  </si>
  <si>
    <t xml:space="preserve"> 00:01:53,688</t>
  </si>
  <si>
    <t xml:space="preserve"> 00:01:53,882</t>
  </si>
  <si>
    <t xml:space="preserve"> 00:01:59,152</t>
  </si>
  <si>
    <t xml:space="preserve"> 00:01:59,321</t>
  </si>
  <si>
    <t xml:space="preserve"> 00:02:03,394</t>
  </si>
  <si>
    <t xml:space="preserve"> 00:02:03,572</t>
  </si>
  <si>
    <t xml:space="preserve"> 00:02:06,939</t>
  </si>
  <si>
    <t xml:space="preserve"> 00:02:07,104</t>
  </si>
  <si>
    <t xml:space="preserve"> 00:02:10,845</t>
  </si>
  <si>
    <t xml:space="preserve"> 00:02:12,249</t>
  </si>
  <si>
    <t xml:space="preserve"> 00:02:12,441</t>
  </si>
  <si>
    <t xml:space="preserve"> 00:02:21,895</t>
  </si>
  <si>
    <t xml:space="preserve"> 00:02:22,069</t>
  </si>
  <si>
    <t xml:space="preserve"> 00:02:25,744</t>
  </si>
  <si>
    <t xml:space="preserve"> 00:02:25,950</t>
  </si>
  <si>
    <t xml:space="preserve"> 00:02:38,327</t>
  </si>
  <si>
    <t xml:space="preserve"> 00:02:38,591</t>
  </si>
  <si>
    <t xml:space="preserve"> 00:03:33,508</t>
  </si>
  <si>
    <t xml:space="preserve"> 00:03:36,235</t>
  </si>
  <si>
    <t xml:space="preserve"> 00:03:36,422</t>
  </si>
  <si>
    <t xml:space="preserve"> 00:03:42,850</t>
  </si>
  <si>
    <t xml:space="preserve"> 00:03:43,023</t>
  </si>
  <si>
    <t xml:space="preserve"> 00:03:54,584</t>
  </si>
  <si>
    <t xml:space="preserve"> 00:03:54,772</t>
  </si>
  <si>
    <t xml:space="preserve"> 00:04:00,084</t>
  </si>
  <si>
    <t xml:space="preserve"> 00:04:02,917</t>
  </si>
  <si>
    <t xml:space="preserve"> 00:04:04,107</t>
  </si>
  <si>
    <t xml:space="preserve"> 00:04:04,300</t>
  </si>
  <si>
    <t xml:space="preserve"> 00:04:10,215</t>
  </si>
  <si>
    <t xml:space="preserve"> 00:04:10,744</t>
  </si>
  <si>
    <t xml:space="preserve"> 00:04:11,105</t>
  </si>
  <si>
    <t xml:space="preserve"> 00:04:12,135</t>
  </si>
  <si>
    <t xml:space="preserve"> 00:04:12,351</t>
  </si>
  <si>
    <t xml:space="preserve"> 00:05:03,019</t>
  </si>
  <si>
    <t xml:space="preserve"> 00:05:03,175</t>
  </si>
  <si>
    <t xml:space="preserve"> 00:05:03,440</t>
  </si>
  <si>
    <t xml:space="preserve"> 00:05:07,799</t>
  </si>
  <si>
    <t xml:space="preserve"> 00:05:07,999</t>
  </si>
  <si>
    <t xml:space="preserve"> 00:05:09,768</t>
  </si>
  <si>
    <t xml:space="preserve"> 00:05:11,543</t>
  </si>
  <si>
    <t xml:space="preserve"> 00:05:14,750</t>
  </si>
  <si>
    <t xml:space="preserve"> 00:05:14,932</t>
  </si>
  <si>
    <t xml:space="preserve"> 00:05:15,188</t>
  </si>
  <si>
    <t xml:space="preserve"> 00:05:15,474</t>
  </si>
  <si>
    <t xml:space="preserve"> 00:05:18,678</t>
  </si>
  <si>
    <t xml:space="preserve"> 00:05:21,587</t>
  </si>
  <si>
    <t xml:space="preserve"> 00:05:21,758</t>
  </si>
  <si>
    <t xml:space="preserve"> 00:05:22,517</t>
  </si>
  <si>
    <t xml:space="preserve"> 00:05:29,005</t>
  </si>
  <si>
    <t xml:space="preserve"> 00:05:29,173</t>
  </si>
  <si>
    <t xml:space="preserve"> 00:05:34,057</t>
  </si>
  <si>
    <t xml:space="preserve"> 00:05:51,591</t>
  </si>
  <si>
    <t xml:space="preserve"> 00:05:51,883</t>
  </si>
  <si>
    <t xml:space="preserve"> 00:05:56,584</t>
  </si>
  <si>
    <t xml:space="preserve"> 00:05:58,344</t>
  </si>
  <si>
    <t xml:space="preserve"> 00:00:01,558</t>
  </si>
  <si>
    <t xml:space="preserve"> 00:00:04,860</t>
  </si>
  <si>
    <t xml:space="preserve"> 00:00:15,277</t>
  </si>
  <si>
    <t>OUCHI GARI LEFT</t>
  </si>
  <si>
    <t xml:space="preserve"> 00:00:16,074</t>
  </si>
  <si>
    <t xml:space="preserve"> 00:00:18,152</t>
  </si>
  <si>
    <t xml:space="preserve"> 00:00:18,324</t>
  </si>
  <si>
    <t xml:space="preserve"> 00:00:23,830</t>
  </si>
  <si>
    <t xml:space="preserve"> 00:00:24,015</t>
  </si>
  <si>
    <t xml:space="preserve"> 00:00:25,515</t>
  </si>
  <si>
    <t xml:space="preserve"> 00:00:29,757</t>
  </si>
  <si>
    <t xml:space="preserve"> 00:00:37,839</t>
  </si>
  <si>
    <t xml:space="preserve"> 00:00:41,405</t>
  </si>
  <si>
    <t xml:space="preserve"> 00:00:41,577</t>
  </si>
  <si>
    <t xml:space="preserve"> 00:00:43,625</t>
  </si>
  <si>
    <t xml:space="preserve"> 00:00:47,804</t>
  </si>
  <si>
    <t xml:space="preserve"> 00:00:47,975</t>
  </si>
  <si>
    <t xml:space="preserve"> 00:00:50,103</t>
  </si>
  <si>
    <t xml:space="preserve"> 00:00:51,127</t>
  </si>
  <si>
    <t xml:space="preserve"> 00:00:53,640</t>
  </si>
  <si>
    <t xml:space="preserve"> 00:00:53,828</t>
  </si>
  <si>
    <t xml:space="preserve"> 00:01:40,149</t>
  </si>
  <si>
    <t xml:space="preserve"> 00:01:43,489</t>
  </si>
  <si>
    <t xml:space="preserve"> 00:01:43,787</t>
  </si>
  <si>
    <t xml:space="preserve"> 00:01:47,904</t>
  </si>
  <si>
    <t xml:space="preserve"> 00:01:53,585</t>
  </si>
  <si>
    <t xml:space="preserve"> 00:01:55,279</t>
  </si>
  <si>
    <t xml:space="preserve"> 00:01:55,455</t>
  </si>
  <si>
    <t xml:space="preserve"> 00:02:04,174</t>
  </si>
  <si>
    <t xml:space="preserve"> 00:02:05,730</t>
  </si>
  <si>
    <t xml:space="preserve"> 00:02:10,187</t>
  </si>
  <si>
    <t xml:space="preserve"> 00:02:10,381</t>
  </si>
  <si>
    <t xml:space="preserve"> 00:02:13,819</t>
  </si>
  <si>
    <t xml:space="preserve"> 00:02:15,903</t>
  </si>
  <si>
    <t xml:space="preserve"> 00:02:16,068</t>
  </si>
  <si>
    <t xml:space="preserve"> 00:02:18,819</t>
  </si>
  <si>
    <t xml:space="preserve"> 00:02:19,088</t>
  </si>
  <si>
    <t xml:space="preserve"> 00:02:19,259</t>
  </si>
  <si>
    <t xml:space="preserve"> 00:02:21,619</t>
  </si>
  <si>
    <t xml:space="preserve"> 00:02:21,817</t>
  </si>
  <si>
    <t xml:space="preserve"> 00:02:22,095</t>
  </si>
  <si>
    <t xml:space="preserve"> 00:02:30,719</t>
  </si>
  <si>
    <t xml:space="preserve"> 00:02:35,817</t>
  </si>
  <si>
    <t xml:space="preserve"> 00:02:37,167</t>
  </si>
  <si>
    <t xml:space="preserve"> 00:02:38,585</t>
  </si>
  <si>
    <t xml:space="preserve"> 00:02:38,741</t>
  </si>
  <si>
    <t xml:space="preserve"> 00:03:21,686</t>
  </si>
  <si>
    <t xml:space="preserve"> 00:03:44,964</t>
  </si>
  <si>
    <t xml:space="preserve"> 00:03:51,226</t>
  </si>
  <si>
    <t xml:space="preserve"> 00:03:51,384</t>
  </si>
  <si>
    <t xml:space="preserve"> 00:03:55,709</t>
  </si>
  <si>
    <t xml:space="preserve"> 00:03:55,892</t>
  </si>
  <si>
    <t xml:space="preserve"> 00:03:56,980</t>
  </si>
  <si>
    <t xml:space="preserve"> 00:03:59,056</t>
  </si>
  <si>
    <t xml:space="preserve"> 00:03:59,225</t>
  </si>
  <si>
    <t xml:space="preserve"> 00:04:06,498</t>
  </si>
  <si>
    <t xml:space="preserve"> 00:04:08,433</t>
  </si>
  <si>
    <t xml:space="preserve"> 00:04:08,626</t>
  </si>
  <si>
    <t xml:space="preserve"> 00:04:11,552</t>
  </si>
  <si>
    <t xml:space="preserve"> 00:04:15,620</t>
  </si>
  <si>
    <t xml:space="preserve"> 00:05:01,945</t>
  </si>
  <si>
    <t xml:space="preserve"> 00:05:02,139</t>
  </si>
  <si>
    <t xml:space="preserve"> 00:05:02,364</t>
  </si>
  <si>
    <t xml:space="preserve"> 00:05:18,703</t>
  </si>
  <si>
    <t xml:space="preserve"> 00:05:18,867</t>
  </si>
  <si>
    <t xml:space="preserve"> 00:05:20,534</t>
  </si>
  <si>
    <t xml:space="preserve"> 00:05:20,710</t>
  </si>
  <si>
    <t xml:space="preserve"> 00:05:22,957</t>
  </si>
  <si>
    <t xml:space="preserve"> 00:05:23,472</t>
  </si>
  <si>
    <t xml:space="preserve"> 00:05:23,690</t>
  </si>
  <si>
    <t xml:space="preserve"> 00:05:25,829</t>
  </si>
  <si>
    <t xml:space="preserve"> 00:05:26,403</t>
  </si>
  <si>
    <t xml:space="preserve"> 00:05:28,681</t>
  </si>
  <si>
    <t xml:space="preserve"> 00:05:29,029</t>
  </si>
  <si>
    <t xml:space="preserve"> 00:05:43,297</t>
  </si>
  <si>
    <t xml:space="preserve"> 00:05:43,937</t>
  </si>
  <si>
    <t xml:space="preserve"> 00:05:45,567</t>
  </si>
  <si>
    <t xml:space="preserve"> 00:05:50,672</t>
  </si>
  <si>
    <t xml:space="preserve"> 00:06:45,586</t>
  </si>
  <si>
    <t xml:space="preserve"> 00:06:45,741</t>
  </si>
  <si>
    <t xml:space="preserve"> 00:06:46,631</t>
  </si>
  <si>
    <t xml:space="preserve"> 00:06:47,959</t>
  </si>
  <si>
    <t xml:space="preserve"> 00:06:50,566</t>
  </si>
  <si>
    <t xml:space="preserve"> 00:07:02,496</t>
  </si>
  <si>
    <t xml:space="preserve"> 00:07:03,917</t>
  </si>
  <si>
    <t xml:space="preserve"> 00:07:04,092</t>
  </si>
  <si>
    <t xml:space="preserve"> 00:07:04,815</t>
  </si>
  <si>
    <t xml:space="preserve"> 00:07:06,824</t>
  </si>
  <si>
    <t xml:space="preserve"> 00:07:08,087</t>
  </si>
  <si>
    <t xml:space="preserve"> 00:07:09,758</t>
  </si>
  <si>
    <t xml:space="preserve"> 00:07:12,057</t>
  </si>
  <si>
    <t xml:space="preserve"> 00:07:12,281</t>
  </si>
  <si>
    <t xml:space="preserve"> 00:07:18,247</t>
  </si>
  <si>
    <t xml:space="preserve"> 00:07:20,101</t>
  </si>
  <si>
    <t xml:space="preserve"> 00:07:21,668</t>
  </si>
  <si>
    <t xml:space="preserve"> 00:07:23,910</t>
  </si>
  <si>
    <t xml:space="preserve"> 00:07:32,305</t>
  </si>
  <si>
    <t xml:space="preserve"> 00:07:33,062</t>
  </si>
  <si>
    <t xml:space="preserve"> 00:08:22,961</t>
  </si>
  <si>
    <t xml:space="preserve"> 00:08:23,877</t>
  </si>
  <si>
    <t xml:space="preserve"> 00:08:29,124</t>
  </si>
  <si>
    <t xml:space="preserve"> 00:08:37,358</t>
  </si>
  <si>
    <t xml:space="preserve"> 00:08:40,598</t>
  </si>
  <si>
    <t xml:space="preserve"> 00:08:54,337</t>
  </si>
  <si>
    <t xml:space="preserve"> 00:08:55,502</t>
  </si>
  <si>
    <t xml:space="preserve"> 00:08:58,562</t>
  </si>
  <si>
    <t xml:space="preserve"> 00:08:59,956</t>
  </si>
  <si>
    <t xml:space="preserve"> 00:09:08,201</t>
  </si>
  <si>
    <t xml:space="preserve"> 00:09:11,346</t>
  </si>
  <si>
    <t xml:space="preserve"> 00:09:11,642</t>
  </si>
  <si>
    <t xml:space="preserve"> 00:09:18,790</t>
  </si>
  <si>
    <t xml:space="preserve"> 00:09:18,996</t>
  </si>
  <si>
    <t xml:space="preserve"> 00:10:17,755</t>
  </si>
  <si>
    <t>IVEZIC</t>
  </si>
  <si>
    <t xml:space="preserve"> 00:00:09,314</t>
  </si>
  <si>
    <t xml:space="preserve"> 00:00:11,618</t>
  </si>
  <si>
    <t xml:space="preserve"> 00:00:13,362</t>
  </si>
  <si>
    <t xml:space="preserve"> 00:00:19,101</t>
  </si>
  <si>
    <t xml:space="preserve"> 00:00:19,272</t>
  </si>
  <si>
    <t xml:space="preserve"> 00:00:29,720</t>
  </si>
  <si>
    <t xml:space="preserve"> 00:00:30,860</t>
  </si>
  <si>
    <t xml:space="preserve"> 00:00:31,840</t>
  </si>
  <si>
    <t xml:space="preserve"> 00:00:31,997</t>
  </si>
  <si>
    <t xml:space="preserve"> 00:00:37,850</t>
  </si>
  <si>
    <t xml:space="preserve"> 00:00:40,796</t>
  </si>
  <si>
    <t xml:space="preserve"> 00:00:40,951</t>
  </si>
  <si>
    <t xml:space="preserve"> 00:00:44,273</t>
  </si>
  <si>
    <t xml:space="preserve"> 00:00:44,483</t>
  </si>
  <si>
    <t xml:space="preserve"> 00:01:43,113</t>
  </si>
  <si>
    <t xml:space="preserve"> 00:01:54,962</t>
  </si>
  <si>
    <t xml:space="preserve"> 00:02:02,010</t>
  </si>
  <si>
    <t xml:space="preserve"> 00:02:02,172</t>
  </si>
  <si>
    <t xml:space="preserve"> 00:02:05,771</t>
  </si>
  <si>
    <t xml:space="preserve"> 00:02:05,943</t>
  </si>
  <si>
    <t xml:space="preserve"> 00:02:08,803</t>
  </si>
  <si>
    <t xml:space="preserve"> 00:02:19,387</t>
  </si>
  <si>
    <t xml:space="preserve"> 00:02:25,205</t>
  </si>
  <si>
    <t xml:space="preserve"> 00:02:26,424</t>
  </si>
  <si>
    <t xml:space="preserve"> 00:02:26,606</t>
  </si>
  <si>
    <t xml:space="preserve"> 00:02:33,983</t>
  </si>
  <si>
    <t xml:space="preserve"> 00:02:34,154</t>
  </si>
  <si>
    <t xml:space="preserve"> 00:02:36,256</t>
  </si>
  <si>
    <t xml:space="preserve"> 00:02:37,376</t>
  </si>
  <si>
    <t xml:space="preserve"> 00:02:39,977</t>
  </si>
  <si>
    <t xml:space="preserve"> 00:03:24,394</t>
  </si>
  <si>
    <t xml:space="preserve"> 00:03:25,321</t>
  </si>
  <si>
    <t xml:space="preserve"> 00:03:25,494</t>
  </si>
  <si>
    <t xml:space="preserve"> 00:03:27,788</t>
  </si>
  <si>
    <t xml:space="preserve"> 00:03:27,942</t>
  </si>
  <si>
    <t xml:space="preserve"> 00:03:31,233</t>
  </si>
  <si>
    <t xml:space="preserve"> 00:03:31,392</t>
  </si>
  <si>
    <t xml:space="preserve"> 00:03:36,428</t>
  </si>
  <si>
    <t xml:space="preserve"> 00:03:36,617</t>
  </si>
  <si>
    <t xml:space="preserve"> 00:03:40,265</t>
  </si>
  <si>
    <t xml:space="preserve"> 00:03:40,407</t>
  </si>
  <si>
    <t xml:space="preserve"> 00:03:42,137</t>
  </si>
  <si>
    <t xml:space="preserve"> 00:03:42,313</t>
  </si>
  <si>
    <t xml:space="preserve"> 00:03:46,304</t>
  </si>
  <si>
    <t xml:space="preserve"> 00:03:46,459</t>
  </si>
  <si>
    <t xml:space="preserve"> 00:03:52,113</t>
  </si>
  <si>
    <t xml:space="preserve"> 00:04:01,811</t>
  </si>
  <si>
    <t xml:space="preserve"> 00:04:13,420</t>
  </si>
  <si>
    <t xml:space="preserve"> 00:04:13,598</t>
  </si>
  <si>
    <t xml:space="preserve"> 00:04:17,243</t>
  </si>
  <si>
    <t xml:space="preserve"> 00:04:19,746</t>
  </si>
  <si>
    <t xml:space="preserve"> 00:04:19,898</t>
  </si>
  <si>
    <t xml:space="preserve"> 00:05:01,987</t>
  </si>
  <si>
    <t xml:space="preserve"> 00:05:02,142</t>
  </si>
  <si>
    <t xml:space="preserve"> 00:05:03,978</t>
  </si>
  <si>
    <t xml:space="preserve"> 00:05:06,919</t>
  </si>
  <si>
    <t xml:space="preserve"> 00:05:11,179</t>
  </si>
  <si>
    <t xml:space="preserve"> 00:05:13,165</t>
  </si>
  <si>
    <t xml:space="preserve"> 00:05:18,319</t>
  </si>
  <si>
    <t xml:space="preserve"> 00:05:18,457</t>
  </si>
  <si>
    <t xml:space="preserve"> 00:05:20,313</t>
  </si>
  <si>
    <t xml:space="preserve"> 00:05:20,475</t>
  </si>
  <si>
    <t xml:space="preserve"> 00:05:22,695</t>
  </si>
  <si>
    <t xml:space="preserve"> 00:05:30,172</t>
  </si>
  <si>
    <t xml:space="preserve"> 00:05:30,329</t>
  </si>
  <si>
    <t xml:space="preserve"> 00:05:39,149</t>
  </si>
  <si>
    <t xml:space="preserve"> 00:05:39,300</t>
  </si>
  <si>
    <t xml:space="preserve"> 00:05:43,240</t>
  </si>
  <si>
    <t xml:space="preserve"> 00:05:45,131</t>
  </si>
  <si>
    <t xml:space="preserve"> 00:05:45,291</t>
  </si>
  <si>
    <t xml:space="preserve"> 00:05:49,054</t>
  </si>
  <si>
    <t xml:space="preserve"> 00:05:49,216</t>
  </si>
  <si>
    <t xml:space="preserve"> 00:05:54,529</t>
  </si>
  <si>
    <t xml:space="preserve"> 00:05:54,922</t>
  </si>
  <si>
    <t xml:space="preserve"> 00:05:55,094</t>
  </si>
  <si>
    <t xml:space="preserve"> 00:05:56,314</t>
  </si>
  <si>
    <t xml:space="preserve"> 00:05:59,686</t>
  </si>
  <si>
    <t xml:space="preserve"> 00:05:59,852</t>
  </si>
  <si>
    <t xml:space="preserve"> 00:06:54,210</t>
  </si>
  <si>
    <t xml:space="preserve"> 00:06:54,374</t>
  </si>
  <si>
    <t xml:space="preserve"> 00:06:57,611</t>
  </si>
  <si>
    <t xml:space="preserve"> 00:06:57,772</t>
  </si>
  <si>
    <t xml:space="preserve"> 00:07:00,052</t>
  </si>
  <si>
    <t xml:space="preserve"> 00:07:00,202</t>
  </si>
  <si>
    <t xml:space="preserve"> 00:07:04,262</t>
  </si>
  <si>
    <t xml:space="preserve"> 00:07:04,427</t>
  </si>
  <si>
    <t xml:space="preserve"> 00:07:09,867</t>
  </si>
  <si>
    <t xml:space="preserve"> 00:07:10,371</t>
  </si>
  <si>
    <t xml:space="preserve"> 00:07:12,459</t>
  </si>
  <si>
    <t xml:space="preserve"> 00:07:13,316</t>
  </si>
  <si>
    <t xml:space="preserve"> 00:07:13,460</t>
  </si>
  <si>
    <t xml:space="preserve"> 00:07:17,114</t>
  </si>
  <si>
    <t xml:space="preserve"> 00:07:17,287</t>
  </si>
  <si>
    <t xml:space="preserve"> 00:07:25,205</t>
  </si>
  <si>
    <t xml:space="preserve"> 00:07:25,367</t>
  </si>
  <si>
    <t xml:space="preserve"> 00:07:26,908</t>
  </si>
  <si>
    <t xml:space="preserve"> 00:07:28,461</t>
  </si>
  <si>
    <t xml:space="preserve"> 00:07:31,468</t>
  </si>
  <si>
    <t xml:space="preserve"> 00:07:33,123</t>
  </si>
  <si>
    <t xml:space="preserve"> 00:07:34,237</t>
  </si>
  <si>
    <t xml:space="preserve"> 00:07:34,844</t>
  </si>
  <si>
    <t xml:space="preserve"> 00:08:24,238</t>
  </si>
  <si>
    <t xml:space="preserve"> 00:08:24,395</t>
  </si>
  <si>
    <t xml:space="preserve"> 00:08:26,913</t>
  </si>
  <si>
    <t xml:space="preserve"> 00:08:27,101</t>
  </si>
  <si>
    <t xml:space="preserve"> 00:08:27,410</t>
  </si>
  <si>
    <t xml:space="preserve"> 00:08:27,991</t>
  </si>
  <si>
    <t xml:space="preserve"> 00:08:34,337</t>
  </si>
  <si>
    <t xml:space="preserve"> 00:08:39,826</t>
  </si>
  <si>
    <t xml:space="preserve"> 00:08:41,343</t>
  </si>
  <si>
    <t xml:space="preserve"> 00:08:42,803</t>
  </si>
  <si>
    <t xml:space="preserve"> 00:09:14,119</t>
  </si>
  <si>
    <t xml:space="preserve"> 00:09:14,756</t>
  </si>
  <si>
    <t xml:space="preserve"> 00:09:17,533</t>
  </si>
  <si>
    <t xml:space="preserve"> 00:09:17,706</t>
  </si>
  <si>
    <t xml:space="preserve"> 00:09:19,482</t>
  </si>
  <si>
    <t xml:space="preserve"> 00:10:01,492</t>
  </si>
  <si>
    <t xml:space="preserve"> 00:10:02,219</t>
  </si>
  <si>
    <t xml:space="preserve"> 00:10:03,191</t>
  </si>
  <si>
    <t xml:space="preserve"> 00:10:13,197</t>
  </si>
  <si>
    <t xml:space="preserve"> 00:10:15,788</t>
  </si>
  <si>
    <t xml:space="preserve"> 00:10:16,464</t>
  </si>
  <si>
    <t xml:space="preserve"> 00:10:32,146</t>
  </si>
  <si>
    <t xml:space="preserve"> 00:10:33,092</t>
  </si>
  <si>
    <t xml:space="preserve"> 00:10:33,249</t>
  </si>
  <si>
    <t xml:space="preserve"> 00:10:36,665</t>
  </si>
  <si>
    <t xml:space="preserve"> 00:10:36,821</t>
  </si>
  <si>
    <t xml:space="preserve"> 00:10:39,974</t>
  </si>
  <si>
    <t xml:space="preserve"> 00:10:40,133</t>
  </si>
  <si>
    <t xml:space="preserve"> 00:10:50,051</t>
  </si>
  <si>
    <t xml:space="preserve"> 00:10:50,193</t>
  </si>
  <si>
    <t xml:space="preserve"> 00:10:52,109</t>
  </si>
  <si>
    <t xml:space="preserve"> 00:10:52,281</t>
  </si>
  <si>
    <t xml:space="preserve"> 00:10:55,996</t>
  </si>
  <si>
    <t xml:space="preserve"> 00:10:56,153</t>
  </si>
  <si>
    <t xml:space="preserve"> 00:11:40,873</t>
  </si>
  <si>
    <t xml:space="preserve"> 00:11:41,920</t>
  </si>
  <si>
    <t xml:space="preserve"> 00:11:42,833</t>
  </si>
  <si>
    <t xml:space="preserve"> 00:11:43,935</t>
  </si>
  <si>
    <t xml:space="preserve"> 00:11:47,086</t>
  </si>
  <si>
    <t xml:space="preserve"> 00:11:47,239</t>
  </si>
  <si>
    <t xml:space="preserve"> 00:11:52,563</t>
  </si>
  <si>
    <t xml:space="preserve"> 00:11:56,015</t>
  </si>
  <si>
    <t xml:space="preserve"> 00:12:00,703</t>
  </si>
  <si>
    <t xml:space="preserve"> 00:12:05,920</t>
  </si>
  <si>
    <t xml:space="preserve"> 00:12:07,146</t>
  </si>
  <si>
    <t xml:space="preserve"> 00:12:09,743</t>
  </si>
  <si>
    <t xml:space="preserve"> 00:12:09,912</t>
  </si>
  <si>
    <t xml:space="preserve"> 00:12:12,094</t>
  </si>
  <si>
    <t xml:space="preserve"> 00:12:12,266</t>
  </si>
  <si>
    <t xml:space="preserve"> 00:12:13,159</t>
  </si>
  <si>
    <t>TOMA</t>
  </si>
  <si>
    <t xml:space="preserve"> 00:00:20,771</t>
  </si>
  <si>
    <t xml:space="preserve"> 00:00:26,948</t>
  </si>
  <si>
    <t xml:space="preserve"> 00:00:43,910</t>
  </si>
  <si>
    <t xml:space="preserve"> 00:01:45,546</t>
  </si>
  <si>
    <t xml:space="preserve"> 00:01:48,536</t>
  </si>
  <si>
    <t xml:space="preserve"> 00:01:49,489</t>
  </si>
  <si>
    <t xml:space="preserve"> 00:01:49,668</t>
  </si>
  <si>
    <t xml:space="preserve"> 00:01:56,362</t>
  </si>
  <si>
    <t xml:space="preserve"> 00:01:56,517</t>
  </si>
  <si>
    <t xml:space="preserve"> 00:02:06,164</t>
  </si>
  <si>
    <t xml:space="preserve"> 00:02:06,337</t>
  </si>
  <si>
    <t xml:space="preserve"> 00:02:08,595</t>
  </si>
  <si>
    <t xml:space="preserve"> 00:02:11,702</t>
  </si>
  <si>
    <t xml:space="preserve"> 00:02:25,053</t>
  </si>
  <si>
    <t xml:space="preserve"> 00:02:26,281</t>
  </si>
  <si>
    <t xml:space="preserve"> 00:02:26,446</t>
  </si>
  <si>
    <t xml:space="preserve"> 00:02:29,633</t>
  </si>
  <si>
    <t xml:space="preserve"> 00:02:29,843</t>
  </si>
  <si>
    <t xml:space="preserve"> 00:02:37,240</t>
  </si>
  <si>
    <t xml:space="preserve"> 00:03:27,003</t>
  </si>
  <si>
    <t xml:space="preserve"> 00:03:27,204</t>
  </si>
  <si>
    <t xml:space="preserve"> 00:03:29,368</t>
  </si>
  <si>
    <t xml:space="preserve"> 00:03:31,619</t>
  </si>
  <si>
    <t xml:space="preserve"> 00:03:31,852</t>
  </si>
  <si>
    <t xml:space="preserve"> 00:03:39,351</t>
  </si>
  <si>
    <t xml:space="preserve"> 00:03:39,538</t>
  </si>
  <si>
    <t xml:space="preserve"> 00:03:49,319</t>
  </si>
  <si>
    <t xml:space="preserve"> 00:03:49,479</t>
  </si>
  <si>
    <t xml:space="preserve"> 00:04:02,268</t>
  </si>
  <si>
    <t xml:space="preserve"> 00:04:02,446</t>
  </si>
  <si>
    <t xml:space="preserve"> 00:04:08,944</t>
  </si>
  <si>
    <t xml:space="preserve"> 00:04:09,451</t>
  </si>
  <si>
    <t xml:space="preserve"> 00:04:09,624</t>
  </si>
  <si>
    <t xml:space="preserve"> 00:04:12,316</t>
  </si>
  <si>
    <t xml:space="preserve"> 00:04:12,514</t>
  </si>
  <si>
    <t xml:space="preserve"> 00:05:02,572</t>
  </si>
  <si>
    <t xml:space="preserve"> 00:05:02,744</t>
  </si>
  <si>
    <t xml:space="preserve"> 00:05:08,060</t>
  </si>
  <si>
    <t xml:space="preserve"> 00:05:08,268</t>
  </si>
  <si>
    <t xml:space="preserve"> 00:05:13,141</t>
  </si>
  <si>
    <t xml:space="preserve"> 00:05:16,936</t>
  </si>
  <si>
    <t xml:space="preserve"> 00:05:17,117</t>
  </si>
  <si>
    <t xml:space="preserve"> 00:05:23,664</t>
  </si>
  <si>
    <t xml:space="preserve"> 00:05:23,878</t>
  </si>
  <si>
    <t xml:space="preserve"> 00:05:35,658</t>
  </si>
  <si>
    <t xml:space="preserve"> 00:05:35,842</t>
  </si>
  <si>
    <t xml:space="preserve"> 00:05:41,115</t>
  </si>
  <si>
    <t xml:space="preserve"> 00:05:51,498</t>
  </si>
  <si>
    <t xml:space="preserve"> 00:05:59,495</t>
  </si>
  <si>
    <t xml:space="preserve"> 00:05:59,682</t>
  </si>
  <si>
    <t xml:space="preserve"> 00:06:49,136</t>
  </si>
  <si>
    <t xml:space="preserve"> 00:06:49,324</t>
  </si>
  <si>
    <t xml:space="preserve"> 00:06:52,709</t>
  </si>
  <si>
    <t xml:space="preserve"> 00:06:52,882</t>
  </si>
  <si>
    <t xml:space="preserve"> 00:06:55,127</t>
  </si>
  <si>
    <t xml:space="preserve"> 00:06:55,314</t>
  </si>
  <si>
    <t xml:space="preserve"> 00:06:57,073</t>
  </si>
  <si>
    <t xml:space="preserve"> 00:06:58,084</t>
  </si>
  <si>
    <t xml:space="preserve"> 00:06:58,262</t>
  </si>
  <si>
    <t xml:space="preserve"> 00:06:58,931</t>
  </si>
  <si>
    <t>VOROBEV</t>
  </si>
  <si>
    <t xml:space="preserve"> 00:00:01,056</t>
  </si>
  <si>
    <t xml:space="preserve"> 00:00:04,836</t>
  </si>
  <si>
    <t xml:space="preserve"> 00:00:05,023</t>
  </si>
  <si>
    <t xml:space="preserve"> 00:00:13,684</t>
  </si>
  <si>
    <t xml:space="preserve"> 00:00:13,946</t>
  </si>
  <si>
    <t xml:space="preserve"> 00:00:19,116</t>
  </si>
  <si>
    <t xml:space="preserve"> 00:00:19,280</t>
  </si>
  <si>
    <t xml:space="preserve"> 00:00:20,704</t>
  </si>
  <si>
    <t xml:space="preserve"> 00:00:28,206</t>
  </si>
  <si>
    <t xml:space="preserve"> 00:00:28,394</t>
  </si>
  <si>
    <t xml:space="preserve"> 00:00:36,312</t>
  </si>
  <si>
    <t xml:space="preserve"> 00:00:39,416</t>
  </si>
  <si>
    <t xml:space="preserve"> 00:00:51,392</t>
  </si>
  <si>
    <t xml:space="preserve"> 00:00:54,769</t>
  </si>
  <si>
    <t xml:space="preserve"> 00:01:40,130</t>
  </si>
  <si>
    <t xml:space="preserve"> 00:01:40,336</t>
  </si>
  <si>
    <t xml:space="preserve"> 00:01:48,977</t>
  </si>
  <si>
    <t xml:space="preserve"> 00:01:49,134</t>
  </si>
  <si>
    <t xml:space="preserve"> 00:01:54,704</t>
  </si>
  <si>
    <t xml:space="preserve"> 00:01:54,943</t>
  </si>
  <si>
    <t xml:space="preserve"> 00:01:56,232</t>
  </si>
  <si>
    <t xml:space="preserve"> 00:01:56,415</t>
  </si>
  <si>
    <t xml:space="preserve"> 00:02:05,500</t>
  </si>
  <si>
    <t xml:space="preserve"> 00:02:09,061</t>
  </si>
  <si>
    <t xml:space="preserve"> 00:02:09,220</t>
  </si>
  <si>
    <t xml:space="preserve"> 00:02:12,317</t>
  </si>
  <si>
    <t xml:space="preserve"> 00:02:15,590</t>
  </si>
  <si>
    <t xml:space="preserve"> 00:02:16,820</t>
  </si>
  <si>
    <t xml:space="preserve"> 00:02:17,030</t>
  </si>
  <si>
    <t xml:space="preserve"> 00:02:20,185</t>
  </si>
  <si>
    <t xml:space="preserve"> 00:02:20,686</t>
  </si>
  <si>
    <t xml:space="preserve"> 00:02:21,569</t>
  </si>
  <si>
    <t xml:space="preserve"> 00:02:24,041</t>
  </si>
  <si>
    <t xml:space="preserve"> 00:02:28,455</t>
  </si>
  <si>
    <t xml:space="preserve"> 00:02:30,669</t>
  </si>
  <si>
    <t xml:space="preserve"> 00:02:30,857</t>
  </si>
  <si>
    <t xml:space="preserve"> 00:02:39,645</t>
  </si>
  <si>
    <t xml:space="preserve"> 00:03:20,451</t>
  </si>
  <si>
    <t xml:space="preserve"> 00:03:21,011</t>
  </si>
  <si>
    <t xml:space="preserve"> 00:03:22,624</t>
  </si>
  <si>
    <t xml:space="preserve"> 00:03:23,174</t>
  </si>
  <si>
    <t xml:space="preserve"> 00:03:24,735</t>
  </si>
  <si>
    <t xml:space="preserve"> 00:03:25,087</t>
  </si>
  <si>
    <t xml:space="preserve"> 00:03:29,997</t>
  </si>
  <si>
    <t xml:space="preserve"> 00:03:33,552</t>
  </si>
  <si>
    <t xml:space="preserve"> 00:03:33,725</t>
  </si>
  <si>
    <t xml:space="preserve"> 00:03:35,094</t>
  </si>
  <si>
    <t xml:space="preserve"> 00:03:35,975</t>
  </si>
  <si>
    <t xml:space="preserve"> 00:03:37,277</t>
  </si>
  <si>
    <t xml:space="preserve"> 00:03:40,363</t>
  </si>
  <si>
    <t xml:space="preserve"> 00:03:47,826</t>
  </si>
  <si>
    <t xml:space="preserve"> 00:03:55,135</t>
  </si>
  <si>
    <t xml:space="preserve"> 00:03:57,626</t>
  </si>
  <si>
    <t xml:space="preserve"> 00:04:00,975</t>
  </si>
  <si>
    <t xml:space="preserve"> 00:04:02,270</t>
  </si>
  <si>
    <t xml:space="preserve"> 00:04:05,362</t>
  </si>
  <si>
    <t xml:space="preserve"> 00:04:09,374</t>
  </si>
  <si>
    <t xml:space="preserve"> 00:04:11,393</t>
  </si>
  <si>
    <t xml:space="preserve"> 00:05:03,309</t>
  </si>
  <si>
    <t xml:space="preserve"> 00:05:08,791</t>
  </si>
  <si>
    <t xml:space="preserve"> 00:05:09,607</t>
  </si>
  <si>
    <t xml:space="preserve"> 00:05:13,613</t>
  </si>
  <si>
    <t xml:space="preserve"> 00:05:13,784</t>
  </si>
  <si>
    <t xml:space="preserve"> 00:05:21,575</t>
  </si>
  <si>
    <t xml:space="preserve"> 00:05:23,331</t>
  </si>
  <si>
    <t xml:space="preserve"> 00:05:30,120</t>
  </si>
  <si>
    <t xml:space="preserve"> 00:05:36,195</t>
  </si>
  <si>
    <t xml:space="preserve"> 00:05:37,779</t>
  </si>
  <si>
    <t xml:space="preserve"> 00:05:39,930</t>
  </si>
  <si>
    <t xml:space="preserve"> 00:05:44,900</t>
  </si>
  <si>
    <t xml:space="preserve"> 00:05:46,702</t>
  </si>
  <si>
    <t xml:space="preserve"> 00:05:47,662</t>
  </si>
  <si>
    <t xml:space="preserve"> 00:05:49,546</t>
  </si>
  <si>
    <t xml:space="preserve"> 00:05:54,431</t>
  </si>
  <si>
    <t xml:space="preserve"> 00:05:56,895</t>
  </si>
  <si>
    <t xml:space="preserve"> 00:05:57,079</t>
  </si>
  <si>
    <t xml:space="preserve"> 00:05:59,487</t>
  </si>
  <si>
    <t xml:space="preserve"> 00:05:59,676</t>
  </si>
  <si>
    <t xml:space="preserve"> 00:06:44,296</t>
  </si>
  <si>
    <t xml:space="preserve"> 00:06:45,233</t>
  </si>
  <si>
    <t xml:space="preserve"> 00:06:48,470</t>
  </si>
  <si>
    <t xml:space="preserve"> 00:06:53,280</t>
  </si>
  <si>
    <t xml:space="preserve"> 00:06:53,622</t>
  </si>
  <si>
    <t xml:space="preserve"> 00:06:57,347</t>
  </si>
  <si>
    <t xml:space="preserve"> 00:06:59,772</t>
  </si>
  <si>
    <t xml:space="preserve"> 00:07:08,160</t>
  </si>
  <si>
    <t xml:space="preserve"> 00:07:09,474</t>
  </si>
  <si>
    <t xml:space="preserve"> 00:07:11,150</t>
  </si>
  <si>
    <t xml:space="preserve"> 00:07:12,196</t>
  </si>
  <si>
    <t xml:space="preserve"> 00:07:12,940</t>
  </si>
  <si>
    <t xml:space="preserve"> 00:07:19,791</t>
  </si>
  <si>
    <t xml:space="preserve"> 00:07:21,687</t>
  </si>
  <si>
    <t xml:space="preserve"> 00:07:22,186</t>
  </si>
  <si>
    <t xml:space="preserve"> 00:07:24,710</t>
  </si>
  <si>
    <t xml:space="preserve"> 00:07:27,609</t>
  </si>
  <si>
    <t xml:space="preserve"> 00:07:32,525</t>
  </si>
  <si>
    <t xml:space="preserve"> 00:07:32,748</t>
  </si>
  <si>
    <t xml:space="preserve"> 00:07:35,774</t>
  </si>
  <si>
    <t xml:space="preserve"> 00:07:37,090</t>
  </si>
  <si>
    <t xml:space="preserve"> 00:08:22,140</t>
  </si>
  <si>
    <t xml:space="preserve"> 00:08:23,502</t>
  </si>
  <si>
    <t xml:space="preserve"> 00:08:24,685</t>
  </si>
  <si>
    <t xml:space="preserve"> 00:00:01,120</t>
  </si>
  <si>
    <t xml:space="preserve"> 00:00:02,649</t>
  </si>
  <si>
    <t xml:space="preserve"> 00:00:06,864</t>
  </si>
  <si>
    <t xml:space="preserve"> 00:00:12,865</t>
  </si>
  <si>
    <t xml:space="preserve"> 00:00:15,569</t>
  </si>
  <si>
    <t xml:space="preserve"> 00:00:20,880</t>
  </si>
  <si>
    <t xml:space="preserve"> 00:00:22,925</t>
  </si>
  <si>
    <t xml:space="preserve"> 00:00:24,509</t>
  </si>
  <si>
    <t xml:space="preserve"> 00:00:29,422</t>
  </si>
  <si>
    <t xml:space="preserve"> 00:00:31,138</t>
  </si>
  <si>
    <t xml:space="preserve"> 00:00:40,771</t>
  </si>
  <si>
    <t xml:space="preserve"> 00:00:41,717</t>
  </si>
  <si>
    <t xml:space="preserve"> 00:00:45,792</t>
  </si>
  <si>
    <t xml:space="preserve"> 00:00:49,862</t>
  </si>
  <si>
    <t xml:space="preserve"> 00:00:51,395</t>
  </si>
  <si>
    <t xml:space="preserve"> 00:00:51,782</t>
  </si>
  <si>
    <t xml:space="preserve"> 00:00:53,413</t>
  </si>
  <si>
    <t xml:space="preserve"> 00:00:56,484</t>
  </si>
  <si>
    <t xml:space="preserve"> 00:00:58,094</t>
  </si>
  <si>
    <t xml:space="preserve"> 00:01:40,129</t>
  </si>
  <si>
    <t xml:space="preserve"> 00:01:44,321</t>
  </si>
  <si>
    <t xml:space="preserve"> 00:01:44,669</t>
  </si>
  <si>
    <t xml:space="preserve"> 00:01:45,272</t>
  </si>
  <si>
    <t xml:space="preserve"> 00:01:46,592</t>
  </si>
  <si>
    <t xml:space="preserve"> 00:01:46,762</t>
  </si>
  <si>
    <t xml:space="preserve"> 00:01:48,708</t>
  </si>
  <si>
    <t xml:space="preserve"> 00:01:49,416</t>
  </si>
  <si>
    <t xml:space="preserve"> 00:01:58,641</t>
  </si>
  <si>
    <t xml:space="preserve"> 00:02:03,203</t>
  </si>
  <si>
    <t xml:space="preserve"> 00:02:05,529</t>
  </si>
  <si>
    <t xml:space="preserve"> 00:02:11,274</t>
  </si>
  <si>
    <t xml:space="preserve"> 00:02:13,112</t>
  </si>
  <si>
    <t xml:space="preserve"> 00:02:27,161</t>
  </si>
  <si>
    <t xml:space="preserve"> 00:02:27,913</t>
  </si>
  <si>
    <t xml:space="preserve"> 00:02:28,488</t>
  </si>
  <si>
    <t xml:space="preserve"> 00:02:28,955</t>
  </si>
  <si>
    <t xml:space="preserve"> 00:02:33,655</t>
  </si>
  <si>
    <t xml:space="preserve"> 00:03:24,067</t>
  </si>
  <si>
    <t xml:space="preserve"> 00:03:24,327</t>
  </si>
  <si>
    <t xml:space="preserve"> 00:03:24,687</t>
  </si>
  <si>
    <t xml:space="preserve"> 00:03:27,437</t>
  </si>
  <si>
    <t xml:space="preserve"> 00:03:28,814</t>
  </si>
  <si>
    <t xml:space="preserve"> 00:03:32,845</t>
  </si>
  <si>
    <t xml:space="preserve"> 00:03:39,412</t>
  </si>
  <si>
    <t xml:space="preserve"> 00:03:39,674</t>
  </si>
  <si>
    <t xml:space="preserve"> 00:03:48,276</t>
  </si>
  <si>
    <t xml:space="preserve"> 00:03:50,653</t>
  </si>
  <si>
    <t xml:space="preserve"> 00:03:53,736</t>
  </si>
  <si>
    <t xml:space="preserve"> 00:03:59,760</t>
  </si>
  <si>
    <t xml:space="preserve"> 00:03:59,638</t>
  </si>
  <si>
    <t xml:space="preserve"> 00:04:02,045</t>
  </si>
  <si>
    <t xml:space="preserve"> 00:04:02,435</t>
  </si>
  <si>
    <t xml:space="preserve"> 00:04:16,761</t>
  </si>
  <si>
    <t xml:space="preserve"> 00:05:00,231</t>
  </si>
  <si>
    <t xml:space="preserve"> 00:05:00,616</t>
  </si>
  <si>
    <t xml:space="preserve"> 00:05:03,869</t>
  </si>
  <si>
    <t xml:space="preserve"> 00:05:13,180</t>
  </si>
  <si>
    <t xml:space="preserve"> 00:05:18,334</t>
  </si>
  <si>
    <t xml:space="preserve"> 00:05:22,431</t>
  </si>
  <si>
    <t xml:space="preserve"> 00:05:24,808</t>
  </si>
  <si>
    <t xml:space="preserve"> 00:05:26,607</t>
  </si>
  <si>
    <t xml:space="preserve"> 00:05:41,128</t>
  </si>
  <si>
    <t xml:space="preserve"> 00:05:46,111</t>
  </si>
  <si>
    <t xml:space="preserve"> 00:05:47,689</t>
  </si>
  <si>
    <t xml:space="preserve"> 00:05:52,062</t>
  </si>
  <si>
    <t xml:space="preserve"> 00:06:46,419</t>
  </si>
  <si>
    <t xml:space="preserve"> 00:06:52,313</t>
  </si>
  <si>
    <t xml:space="preserve"> 00:06:53,275</t>
  </si>
  <si>
    <t xml:space="preserve"> 00:07:00,639</t>
  </si>
  <si>
    <t xml:space="preserve"> 00:07:01,644</t>
  </si>
  <si>
    <t xml:space="preserve"> 00:07:01,805</t>
  </si>
  <si>
    <t xml:space="preserve"> 00:07:02,305</t>
  </si>
  <si>
    <t xml:space="preserve"> 00:07:07,798</t>
  </si>
  <si>
    <t xml:space="preserve"> 00:07:14,061</t>
  </si>
  <si>
    <t xml:space="preserve"> 00:07:17,656</t>
  </si>
  <si>
    <t xml:space="preserve"> 00:07:18,163</t>
  </si>
  <si>
    <t xml:space="preserve"> 00:07:22,468</t>
  </si>
  <si>
    <t xml:space="preserve"> 00:07:22,676</t>
  </si>
  <si>
    <t xml:space="preserve"> 00:07:27,339</t>
  </si>
  <si>
    <t xml:space="preserve"> 00:07:27,495</t>
  </si>
  <si>
    <t xml:space="preserve"> 00:07:38,989</t>
  </si>
  <si>
    <t xml:space="preserve"> 00:08:20,489</t>
  </si>
  <si>
    <t xml:space="preserve"> 00:00:20,591</t>
  </si>
  <si>
    <t xml:space="preserve"> 00:00:24,512</t>
  </si>
  <si>
    <t xml:space="preserve"> 00:00:24,680</t>
  </si>
  <si>
    <t xml:space="preserve"> 00:00:27,464</t>
  </si>
  <si>
    <t xml:space="preserve"> 00:00:27,652</t>
  </si>
  <si>
    <t xml:space="preserve"> 00:00:29,769</t>
  </si>
  <si>
    <t xml:space="preserve"> 00:00:29,966</t>
  </si>
  <si>
    <t xml:space="preserve"> 00:00:32,396</t>
  </si>
  <si>
    <t xml:space="preserve"> 00:00:33,175</t>
  </si>
  <si>
    <t xml:space="preserve"> 00:00:34,034</t>
  </si>
  <si>
    <t xml:space="preserve"> 00:00:34,204</t>
  </si>
  <si>
    <t xml:space="preserve"> 00:00:38,053</t>
  </si>
  <si>
    <t xml:space="preserve"> 00:00:38,237</t>
  </si>
  <si>
    <t xml:space="preserve"> 00:00:47,665</t>
  </si>
  <si>
    <t xml:space="preserve"> 00:00:47,856</t>
  </si>
  <si>
    <t xml:space="preserve"> 00:00:51,267</t>
  </si>
  <si>
    <t xml:space="preserve"> 00:00:51,564</t>
  </si>
  <si>
    <t xml:space="preserve"> 00:00:56,254</t>
  </si>
  <si>
    <t xml:space="preserve"> 00:00:56,947</t>
  </si>
  <si>
    <t xml:space="preserve"> 00:00:59,475</t>
  </si>
  <si>
    <t xml:space="preserve"> 00:00:59,647</t>
  </si>
  <si>
    <t xml:space="preserve"> 00:01:43,160</t>
  </si>
  <si>
    <t xml:space="preserve"> 00:01:43,328</t>
  </si>
  <si>
    <t xml:space="preserve"> 00:01:45,812</t>
  </si>
  <si>
    <t xml:space="preserve"> 00:01:46,015</t>
  </si>
  <si>
    <t xml:space="preserve"> 00:01:47,403</t>
  </si>
  <si>
    <t xml:space="preserve"> 00:01:49,398</t>
  </si>
  <si>
    <t xml:space="preserve"> 00:01:52,497</t>
  </si>
  <si>
    <t xml:space="preserve"> 00:01:59,278</t>
  </si>
  <si>
    <t xml:space="preserve"> 00:02:03,249</t>
  </si>
  <si>
    <t xml:space="preserve"> 00:02:03,443</t>
  </si>
  <si>
    <t xml:space="preserve"> 00:02:06,180</t>
  </si>
  <si>
    <t xml:space="preserve"> 00:02:06,404</t>
  </si>
  <si>
    <t xml:space="preserve"> 00:02:11,596</t>
  </si>
  <si>
    <t xml:space="preserve"> 00:02:11,774</t>
  </si>
  <si>
    <t xml:space="preserve"> 00:02:14,926</t>
  </si>
  <si>
    <t xml:space="preserve"> 00:02:16,623</t>
  </si>
  <si>
    <t xml:space="preserve"> 00:02:33,117</t>
  </si>
  <si>
    <t xml:space="preserve"> 00:02:33,282</t>
  </si>
  <si>
    <t xml:space="preserve"> 00:02:36,459</t>
  </si>
  <si>
    <t xml:space="preserve"> 00:02:36,650</t>
  </si>
  <si>
    <t xml:space="preserve"> 00:03:21,129</t>
  </si>
  <si>
    <t xml:space="preserve"> 00:03:21,283</t>
  </si>
  <si>
    <t xml:space="preserve"> 00:03:24,075</t>
  </si>
  <si>
    <t xml:space="preserve"> 00:03:24,247</t>
  </si>
  <si>
    <t xml:space="preserve"> 00:03:26,757</t>
  </si>
  <si>
    <t xml:space="preserve"> 00:03:43,727</t>
  </si>
  <si>
    <t xml:space="preserve"> 00:03:46,120</t>
  </si>
  <si>
    <t xml:space="preserve"> 00:03:53,234</t>
  </si>
  <si>
    <t xml:space="preserve"> 00:03:55,026</t>
  </si>
  <si>
    <t xml:space="preserve"> 00:03:55,241</t>
  </si>
  <si>
    <t xml:space="preserve"> 00:03:56,347</t>
  </si>
  <si>
    <t xml:space="preserve"> 00:04:06,626</t>
  </si>
  <si>
    <t xml:space="preserve"> 00:04:09,721</t>
  </si>
  <si>
    <t xml:space="preserve"> 00:04:13,271</t>
  </si>
  <si>
    <t xml:space="preserve"> 00:05:00,283</t>
  </si>
  <si>
    <t xml:space="preserve"> 00:05:00,593</t>
  </si>
  <si>
    <t xml:space="preserve"> 00:05:05,734</t>
  </si>
  <si>
    <t xml:space="preserve"> 00:05:05,908</t>
  </si>
  <si>
    <t xml:space="preserve"> 00:05:11,986</t>
  </si>
  <si>
    <t xml:space="preserve"> 00:05:12,173</t>
  </si>
  <si>
    <t xml:space="preserve"> 00:05:15,881</t>
  </si>
  <si>
    <t xml:space="preserve"> 00:05:16,940</t>
  </si>
  <si>
    <t xml:space="preserve"> 00:05:18,772</t>
  </si>
  <si>
    <t xml:space="preserve"> 00:05:20,253</t>
  </si>
  <si>
    <t xml:space="preserve"> 00:05:20,439</t>
  </si>
  <si>
    <t xml:space="preserve"> 00:05:23,574</t>
  </si>
  <si>
    <t xml:space="preserve"> 00:05:23,764</t>
  </si>
  <si>
    <t xml:space="preserve"> 00:05:30,086</t>
  </si>
  <si>
    <t xml:space="preserve"> 00:05:32,350</t>
  </si>
  <si>
    <t xml:space="preserve"> 00:05:32,570</t>
  </si>
  <si>
    <t xml:space="preserve"> 00:05:33,231</t>
  </si>
  <si>
    <t xml:space="preserve"> 00:05:37,772</t>
  </si>
  <si>
    <t xml:space="preserve"> 00:05:41,389</t>
  </si>
  <si>
    <t xml:space="preserve"> 00:05:42,200</t>
  </si>
  <si>
    <t xml:space="preserve"> 00:05:45,242</t>
  </si>
  <si>
    <t xml:space="preserve"> 00:05:45,419</t>
  </si>
  <si>
    <t xml:space="preserve"> 00:05:48,003</t>
  </si>
  <si>
    <t xml:space="preserve"> 00:05:48,198</t>
  </si>
  <si>
    <t xml:space="preserve"> 00:05:51,740</t>
  </si>
  <si>
    <t xml:space="preserve"> 00:05:53,846</t>
  </si>
  <si>
    <t xml:space="preserve"> 00:05:58,224</t>
  </si>
  <si>
    <t xml:space="preserve"> 00:06:41,074</t>
  </si>
  <si>
    <t xml:space="preserve"> 00:06:41,781</t>
  </si>
  <si>
    <t xml:space="preserve"> 00:06:43,484</t>
  </si>
  <si>
    <t xml:space="preserve"> 00:07:14,186</t>
  </si>
  <si>
    <t xml:space="preserve"> 00:07:14,794</t>
  </si>
  <si>
    <t xml:space="preserve"> 00:08:54,497</t>
  </si>
  <si>
    <t xml:space="preserve"> 00:08:56,483</t>
  </si>
  <si>
    <t xml:space="preserve"> 00:08:56,668</t>
  </si>
  <si>
    <t xml:space="preserve"> 00:08:59,169</t>
  </si>
  <si>
    <t xml:space="preserve"> 00:09:04,368</t>
  </si>
  <si>
    <t xml:space="preserve"> 00:09:06,656</t>
  </si>
  <si>
    <t xml:space="preserve"> 00:00:00,447</t>
  </si>
  <si>
    <t xml:space="preserve"> 00:00:10,027</t>
  </si>
  <si>
    <t xml:space="preserve"> 00:00:10,321</t>
  </si>
  <si>
    <t xml:space="preserve"> 00:00:09,321</t>
  </si>
  <si>
    <t xml:space="preserve"> 00:00:09,749</t>
  </si>
  <si>
    <t xml:space="preserve"> 00:00:11,118</t>
  </si>
  <si>
    <t xml:space="preserve"> 00:00:11,592</t>
  </si>
  <si>
    <t xml:space="preserve"> 00:00:15,776</t>
  </si>
  <si>
    <t xml:space="preserve"> 00:00:15,933</t>
  </si>
  <si>
    <t xml:space="preserve"> 00:00:20,174</t>
  </si>
  <si>
    <t xml:space="preserve"> 00:00:20,336</t>
  </si>
  <si>
    <t xml:space="preserve"> 00:00:26,611</t>
  </si>
  <si>
    <t xml:space="preserve"> 00:00:28,339</t>
  </si>
  <si>
    <t xml:space="preserve"> 00:00:30,533</t>
  </si>
  <si>
    <t xml:space="preserve"> 00:00:38,981</t>
  </si>
  <si>
    <t xml:space="preserve"> 00:00:39,848</t>
  </si>
  <si>
    <t xml:space="preserve"> 00:00:42,999</t>
  </si>
  <si>
    <t xml:space="preserve"> 00:00:49,240</t>
  </si>
  <si>
    <t xml:space="preserve"> 00:00:51,064</t>
  </si>
  <si>
    <t xml:space="preserve"> 00:00:55,241</t>
  </si>
  <si>
    <t xml:space="preserve"> 00:00:56,966</t>
  </si>
  <si>
    <t xml:space="preserve"> 00:00:58,175</t>
  </si>
  <si>
    <t xml:space="preserve"> 00:00:59,122</t>
  </si>
  <si>
    <t xml:space="preserve"> 00:01:40,847</t>
  </si>
  <si>
    <t xml:space="preserve"> 00:01:41,673</t>
  </si>
  <si>
    <t xml:space="preserve"> 00:01:45,815</t>
  </si>
  <si>
    <t xml:space="preserve"> 00:01:46,161</t>
  </si>
  <si>
    <t xml:space="preserve"> 00:01:53,582</t>
  </si>
  <si>
    <t xml:space="preserve"> 00:02:00,446</t>
  </si>
  <si>
    <t xml:space="preserve"> 00:02:06,765</t>
  </si>
  <si>
    <t xml:space="preserve"> 00:02:08,583</t>
  </si>
  <si>
    <t xml:space="preserve"> 00:02:18,145</t>
  </si>
  <si>
    <t xml:space="preserve"> 00:02:20,609</t>
  </si>
  <si>
    <t xml:space="preserve"> 00:02:20,759</t>
  </si>
  <si>
    <t xml:space="preserve"> 00:02:30,095</t>
  </si>
  <si>
    <t xml:space="preserve"> 00:02:30,300</t>
  </si>
  <si>
    <t xml:space="preserve"> 00:02:37,681</t>
  </si>
  <si>
    <t xml:space="preserve"> 00:03:23,758</t>
  </si>
  <si>
    <t xml:space="preserve"> 00:03:24,012</t>
  </si>
  <si>
    <t xml:space="preserve"> 00:03:24,457</t>
  </si>
  <si>
    <t xml:space="preserve"> 00:03:26,016</t>
  </si>
  <si>
    <t xml:space="preserve"> 00:03:33,571</t>
  </si>
  <si>
    <t xml:space="preserve"> 00:03:43,243</t>
  </si>
  <si>
    <t xml:space="preserve"> 00:03:46,728</t>
  </si>
  <si>
    <t xml:space="preserve"> 00:03:53,646</t>
  </si>
  <si>
    <t xml:space="preserve"> 00:03:59,084</t>
  </si>
  <si>
    <t xml:space="preserve"> 00:04:02,259</t>
  </si>
  <si>
    <t xml:space="preserve"> 00:04:04,047</t>
  </si>
  <si>
    <t xml:space="preserve"> 00:04:07,644</t>
  </si>
  <si>
    <t xml:space="preserve"> 00:04:08,340</t>
  </si>
  <si>
    <t xml:space="preserve"> 00:04:11,458</t>
  </si>
  <si>
    <t xml:space="preserve"> 00:04:14,663</t>
  </si>
  <si>
    <t xml:space="preserve"> 00:05:04,720</t>
  </si>
  <si>
    <t xml:space="preserve"> 00:05:05,728</t>
  </si>
  <si>
    <t xml:space="preserve"> 00:05:07,510</t>
  </si>
  <si>
    <t xml:space="preserve"> 00:05:07,669</t>
  </si>
  <si>
    <t xml:space="preserve"> 00:05:16,168</t>
  </si>
  <si>
    <t xml:space="preserve"> 00:05:16,341</t>
  </si>
  <si>
    <t xml:space="preserve"> 00:05:31,195</t>
  </si>
  <si>
    <t xml:space="preserve"> 00:05:33,145</t>
  </si>
  <si>
    <t xml:space="preserve"> 00:05:35,803</t>
  </si>
  <si>
    <t xml:space="preserve"> 00:05:41,485</t>
  </si>
  <si>
    <t xml:space="preserve"> 00:05:43,737</t>
  </si>
  <si>
    <t xml:space="preserve"> 00:05:46,706</t>
  </si>
  <si>
    <t xml:space="preserve"> 00:05:46,873</t>
  </si>
  <si>
    <t xml:space="preserve"> 00:05:54,276</t>
  </si>
  <si>
    <t xml:space="preserve"> 00:05:59,731</t>
  </si>
  <si>
    <t xml:space="preserve"> 00:06:45,473</t>
  </si>
  <si>
    <t xml:space="preserve"> 00:06:50,559</t>
  </si>
  <si>
    <t xml:space="preserve"> 00:06:53,859</t>
  </si>
  <si>
    <t xml:space="preserve"> 00:07:16,132</t>
  </si>
  <si>
    <t xml:space="preserve"> 00:07:16,961</t>
  </si>
  <si>
    <t xml:space="preserve"> 00:07:24,893</t>
  </si>
  <si>
    <t xml:space="preserve"> 00:07:25,841</t>
  </si>
  <si>
    <t xml:space="preserve"> 00:07:32,491</t>
  </si>
  <si>
    <t xml:space="preserve"> 00:07:33,843</t>
  </si>
  <si>
    <t xml:space="preserve"> 00:07:38,438</t>
  </si>
  <si>
    <t xml:space="preserve"> 00:08:23,592</t>
  </si>
  <si>
    <t xml:space="preserve"> 00:08:27,510</t>
  </si>
  <si>
    <t xml:space="preserve"> 00:08:27,701</t>
  </si>
  <si>
    <t xml:space="preserve"> 00:08:29,666</t>
  </si>
  <si>
    <t xml:space="preserve"> 00:08:31,693</t>
  </si>
  <si>
    <t xml:space="preserve"> 00:08:32,765</t>
  </si>
  <si>
    <t xml:space="preserve"> 00:08:32,966</t>
  </si>
  <si>
    <t xml:space="preserve"> 00:08:40,498</t>
  </si>
  <si>
    <t xml:space="preserve"> 00:08:46,829</t>
  </si>
  <si>
    <t xml:space="preserve"> 00:08:49,731</t>
  </si>
  <si>
    <t>PERRAUT</t>
  </si>
  <si>
    <t xml:space="preserve"> 00:00:02,913</t>
  </si>
  <si>
    <t xml:space="preserve"> 00:00:05,345</t>
  </si>
  <si>
    <t xml:space="preserve"> 00:00:06,830</t>
  </si>
  <si>
    <t xml:space="preserve"> 00:00:10,324</t>
  </si>
  <si>
    <t xml:space="preserve"> 00:00:11,320</t>
  </si>
  <si>
    <t xml:space="preserve"> 00:00:21,736</t>
  </si>
  <si>
    <t xml:space="preserve"> 00:00:22,180</t>
  </si>
  <si>
    <t xml:space="preserve"> 00:00:22,764</t>
  </si>
  <si>
    <t xml:space="preserve"> 00:00:27,475</t>
  </si>
  <si>
    <t xml:space="preserve"> 00:00:27,707</t>
  </si>
  <si>
    <t xml:space="preserve"> 00:00:38,813</t>
  </si>
  <si>
    <t xml:space="preserve"> 00:00:39,467</t>
  </si>
  <si>
    <t xml:space="preserve"> 00:00:51,229</t>
  </si>
  <si>
    <t xml:space="preserve"> 00:00:51,427</t>
  </si>
  <si>
    <t xml:space="preserve"> 00:00:54,200</t>
  </si>
  <si>
    <t xml:space="preserve"> 00:00:02,207</t>
  </si>
  <si>
    <t xml:space="preserve"> 00:00:05,582</t>
  </si>
  <si>
    <t xml:space="preserve"> 00:00:07,419</t>
  </si>
  <si>
    <t xml:space="preserve"> 00:00:23,441</t>
  </si>
  <si>
    <t xml:space="preserve"> 00:00:24,675</t>
  </si>
  <si>
    <t xml:space="preserve"> 00:00:36,435</t>
  </si>
  <si>
    <t xml:space="preserve"> 00:00:39,261</t>
  </si>
  <si>
    <t xml:space="preserve"> 00:00:41,276</t>
  </si>
  <si>
    <t xml:space="preserve"> 00:00:52,132</t>
  </si>
  <si>
    <t xml:space="preserve"> 00:01:44,591</t>
  </si>
  <si>
    <t xml:space="preserve"> 00:01:48,714</t>
  </si>
  <si>
    <t xml:space="preserve"> 00:01:52,962</t>
  </si>
  <si>
    <t xml:space="preserve"> 00:01:53,131</t>
  </si>
  <si>
    <t xml:space="preserve"> 00:01:59,468</t>
  </si>
  <si>
    <t xml:space="preserve"> 00:01:59,626</t>
  </si>
  <si>
    <t xml:space="preserve"> 00:02:04,334</t>
  </si>
  <si>
    <t xml:space="preserve"> 00:02:04,497</t>
  </si>
  <si>
    <t xml:space="preserve"> 00:02:06,064</t>
  </si>
  <si>
    <t xml:space="preserve"> 00:02:06,220</t>
  </si>
  <si>
    <t xml:space="preserve"> 00:02:11,825</t>
  </si>
  <si>
    <t xml:space="preserve"> 00:02:12,202</t>
  </si>
  <si>
    <t xml:space="preserve"> 00:02:21,410</t>
  </si>
  <si>
    <t xml:space="preserve"> 00:02:25,315</t>
  </si>
  <si>
    <t xml:space="preserve"> 00:02:38,005</t>
  </si>
  <si>
    <t xml:space="preserve"> 00:02:38,179</t>
  </si>
  <si>
    <t xml:space="preserve"> 00:03:21,712</t>
  </si>
  <si>
    <t xml:space="preserve"> 00:03:21,882</t>
  </si>
  <si>
    <t xml:space="preserve"> 00:03:26,971</t>
  </si>
  <si>
    <t xml:space="preserve"> 00:03:30,362</t>
  </si>
  <si>
    <t xml:space="preserve"> 00:03:31,525</t>
  </si>
  <si>
    <t xml:space="preserve"> 00:03:32,676</t>
  </si>
  <si>
    <t xml:space="preserve"> 00:03:36,092</t>
  </si>
  <si>
    <t xml:space="preserve"> 00:03:36,281</t>
  </si>
  <si>
    <t xml:space="preserve"> 00:03:42,988</t>
  </si>
  <si>
    <t xml:space="preserve"> 00:03:43,179</t>
  </si>
  <si>
    <t xml:space="preserve"> 00:03:52,255</t>
  </si>
  <si>
    <t xml:space="preserve"> 00:03:52,426</t>
  </si>
  <si>
    <t xml:space="preserve"> 00:03:54,393</t>
  </si>
  <si>
    <t xml:space="preserve"> 00:03:59,590</t>
  </si>
  <si>
    <t xml:space="preserve"> 00:04:00,213</t>
  </si>
  <si>
    <t xml:space="preserve"> 00:04:01,726</t>
  </si>
  <si>
    <t xml:space="preserve"> 00:04:04,365</t>
  </si>
  <si>
    <t xml:space="preserve"> 00:04:04,552</t>
  </si>
  <si>
    <t xml:space="preserve"> 00:04:07,521</t>
  </si>
  <si>
    <t xml:space="preserve"> 00:04:10,152</t>
  </si>
  <si>
    <t xml:space="preserve"> 00:04:10,997</t>
  </si>
  <si>
    <t xml:space="preserve"> 00:04:12,068</t>
  </si>
  <si>
    <t xml:space="preserve"> 00:04:12,287</t>
  </si>
  <si>
    <t xml:space="preserve"> 00:05:02,648</t>
  </si>
  <si>
    <t xml:space="preserve"> 00:05:09,381</t>
  </si>
  <si>
    <t xml:space="preserve"> 00:05:11,075</t>
  </si>
  <si>
    <t xml:space="preserve"> 00:05:14,470</t>
  </si>
  <si>
    <t xml:space="preserve"> 00:05:18,461</t>
  </si>
  <si>
    <t xml:space="preserve"> 00:05:20,339</t>
  </si>
  <si>
    <t xml:space="preserve"> 00:05:20,647</t>
  </si>
  <si>
    <t xml:space="preserve"> 00:05:20,801</t>
  </si>
  <si>
    <t xml:space="preserve"> 00:05:22,781</t>
  </si>
  <si>
    <t xml:space="preserve"> 00:05:28,770</t>
  </si>
  <si>
    <t xml:space="preserve"> 00:05:34,168</t>
  </si>
  <si>
    <t xml:space="preserve"> 00:05:51,671</t>
  </si>
  <si>
    <t xml:space="preserve"> 00:05:52,043</t>
  </si>
  <si>
    <t xml:space="preserve"> 00:05:55,117</t>
  </si>
  <si>
    <t xml:space="preserve"> 00:05:56,814</t>
  </si>
  <si>
    <t xml:space="preserve"> 00:05:57,002</t>
  </si>
  <si>
    <t xml:space="preserve"> 00:06:40,192</t>
  </si>
  <si>
    <t>SIDAKOV</t>
  </si>
  <si>
    <t>GUTSHE</t>
  </si>
  <si>
    <t xml:space="preserve"> 00:00:01,165</t>
  </si>
  <si>
    <t xml:space="preserve"> 00:00:16,272</t>
  </si>
  <si>
    <t xml:space="preserve"> 00:00:18,123</t>
  </si>
  <si>
    <t xml:space="preserve"> 00:00:20,079</t>
  </si>
  <si>
    <t xml:space="preserve"> 00:00:21,098</t>
  </si>
  <si>
    <t xml:space="preserve"> 00:00:26,939</t>
  </si>
  <si>
    <t xml:space="preserve"> 00:00:36,777</t>
  </si>
  <si>
    <t xml:space="preserve"> 00:00:40,570</t>
  </si>
  <si>
    <t xml:space="preserve"> 00:00:40,744</t>
  </si>
  <si>
    <t xml:space="preserve"> 00:00:42,867</t>
  </si>
  <si>
    <t xml:space="preserve"> 00:00:45,386</t>
  </si>
  <si>
    <t xml:space="preserve"> 00:00:48,878</t>
  </si>
  <si>
    <t xml:space="preserve"> 00:00:52,638</t>
  </si>
  <si>
    <t xml:space="preserve"> 00:00:52,821</t>
  </si>
  <si>
    <t xml:space="preserve"> 00:00:55,294</t>
  </si>
  <si>
    <t xml:space="preserve"> 00:01:41,634</t>
  </si>
  <si>
    <t xml:space="preserve"> 00:01:46,013</t>
  </si>
  <si>
    <t xml:space="preserve"> 00:01:51,307</t>
  </si>
  <si>
    <t xml:space="preserve"> 00:01:52,394</t>
  </si>
  <si>
    <t xml:space="preserve"> 00:01:54,800</t>
  </si>
  <si>
    <t xml:space="preserve"> 00:01:58,833</t>
  </si>
  <si>
    <t xml:space="preserve"> 00:02:08,482</t>
  </si>
  <si>
    <t xml:space="preserve"> 00:02:08,662</t>
  </si>
  <si>
    <t xml:space="preserve"> 00:02:14,444</t>
  </si>
  <si>
    <t xml:space="preserve"> 00:02:19,762</t>
  </si>
  <si>
    <t xml:space="preserve"> 00:02:22,625</t>
  </si>
  <si>
    <t xml:space="preserve"> 00:02:23,823</t>
  </si>
  <si>
    <t xml:space="preserve"> 00:02:34,298</t>
  </si>
  <si>
    <t xml:space="preserve"> 00:03:22,451</t>
  </si>
  <si>
    <t xml:space="preserve"> 00:03:22,623</t>
  </si>
  <si>
    <t xml:space="preserve"> 00:03:26,288</t>
  </si>
  <si>
    <t xml:space="preserve"> 00:03:27,638</t>
  </si>
  <si>
    <t xml:space="preserve"> 00:03:35,454</t>
  </si>
  <si>
    <t xml:space="preserve"> 00:03:44,264</t>
  </si>
  <si>
    <t xml:space="preserve"> 00:03:44,441</t>
  </si>
  <si>
    <t xml:space="preserve"> 00:03:49,776</t>
  </si>
  <si>
    <t xml:space="preserve"> 00:03:49,947</t>
  </si>
  <si>
    <t xml:space="preserve"> 00:03:57,037</t>
  </si>
  <si>
    <t xml:space="preserve"> 00:04:05,169</t>
  </si>
  <si>
    <t xml:space="preserve"> 00:04:05,340</t>
  </si>
  <si>
    <t xml:space="preserve"> 00:04:13,453</t>
  </si>
  <si>
    <t xml:space="preserve"> 00:04:13,605</t>
  </si>
  <si>
    <t xml:space="preserve"> 00:05:03,082</t>
  </si>
  <si>
    <t xml:space="preserve"> 00:05:03,279</t>
  </si>
  <si>
    <t xml:space="preserve"> 00:05:06,670</t>
  </si>
  <si>
    <t xml:space="preserve"> 00:05:06,979</t>
  </si>
  <si>
    <t xml:space="preserve"> 00:05:07,311</t>
  </si>
  <si>
    <t xml:space="preserve"> 00:05:09,900</t>
  </si>
  <si>
    <t xml:space="preserve"> 00:05:11,324</t>
  </si>
  <si>
    <t xml:space="preserve"> 00:05:11,491</t>
  </si>
  <si>
    <t xml:space="preserve"> 00:05:12,244</t>
  </si>
  <si>
    <t xml:space="preserve"> 00:05:14,635</t>
  </si>
  <si>
    <t xml:space="preserve"> 00:05:14,820</t>
  </si>
  <si>
    <t xml:space="preserve"> 00:05:24,369</t>
  </si>
  <si>
    <t xml:space="preserve"> 00:05:24,545</t>
  </si>
  <si>
    <t xml:space="preserve"> 00:05:28,797</t>
  </si>
  <si>
    <t xml:space="preserve"> 00:05:28,984</t>
  </si>
  <si>
    <t xml:space="preserve"> 00:05:30,147</t>
  </si>
  <si>
    <t xml:space="preserve"> 00:05:36,947</t>
  </si>
  <si>
    <t xml:space="preserve"> 00:05:37,119</t>
  </si>
  <si>
    <t xml:space="preserve"> 00:05:44,452</t>
  </si>
  <si>
    <t xml:space="preserve"> 00:05:44,605</t>
  </si>
  <si>
    <t xml:space="preserve"> 00:05:47,393</t>
  </si>
  <si>
    <t xml:space="preserve"> 00:05:47,943</t>
  </si>
  <si>
    <t xml:space="preserve"> 00:05:50,458</t>
  </si>
  <si>
    <t xml:space="preserve"> 00:05:50,604</t>
  </si>
  <si>
    <t xml:space="preserve"> 00:05:50,835</t>
  </si>
  <si>
    <t xml:space="preserve"> 00:05:56,344</t>
  </si>
  <si>
    <t xml:space="preserve"> 00:06:43,231</t>
  </si>
  <si>
    <t xml:space="preserve"> 00:06:43,400</t>
  </si>
  <si>
    <t xml:space="preserve"> 00:06:48,267</t>
  </si>
  <si>
    <t xml:space="preserve"> 00:06:49,966</t>
  </si>
  <si>
    <t xml:space="preserve"> 00:07:05,157</t>
  </si>
  <si>
    <t xml:space="preserve"> 00:07:06,131</t>
  </si>
  <si>
    <t xml:space="preserve"> 00:07:06,295</t>
  </si>
  <si>
    <t xml:space="preserve"> 00:07:16,006</t>
  </si>
  <si>
    <t xml:space="preserve"> 00:07:16,165</t>
  </si>
  <si>
    <t xml:space="preserve"> 00:07:20,499</t>
  </si>
  <si>
    <t xml:space="preserve"> 00:07:20,660</t>
  </si>
  <si>
    <t xml:space="preserve"> 00:07:23,214</t>
  </si>
  <si>
    <t xml:space="preserve"> 00:07:23,401</t>
  </si>
  <si>
    <t xml:space="preserve"> 00:07:30,124</t>
  </si>
  <si>
    <t xml:space="preserve"> 00:08:20,129</t>
  </si>
  <si>
    <t xml:space="preserve"> 00:08:29,860</t>
  </si>
  <si>
    <t xml:space="preserve"> 00:08:32,152</t>
  </si>
  <si>
    <t xml:space="preserve"> 00:08:41,101</t>
  </si>
  <si>
    <t xml:space="preserve"> 00:08:43,523</t>
  </si>
  <si>
    <t xml:space="preserve"> 00:08:44,532</t>
  </si>
  <si>
    <t xml:space="preserve"> 00:08:46,575</t>
  </si>
  <si>
    <t xml:space="preserve"> 00:08:46,743</t>
  </si>
  <si>
    <t xml:space="preserve"> 00:08:57,029</t>
  </si>
  <si>
    <t xml:space="preserve"> 00:08:57,183</t>
  </si>
  <si>
    <t xml:space="preserve"> 00:08:59,430</t>
  </si>
  <si>
    <t xml:space="preserve"> 00:09:09,159</t>
  </si>
  <si>
    <t xml:space="preserve"> 00:09:12,856</t>
  </si>
  <si>
    <t xml:space="preserve"> 00:10:06,515</t>
  </si>
  <si>
    <t xml:space="preserve"> 00:10:06,682</t>
  </si>
  <si>
    <t xml:space="preserve"> 00:10:19,381</t>
  </si>
  <si>
    <t xml:space="preserve"> 00:10:19,553</t>
  </si>
  <si>
    <t xml:space="preserve"> 00:10:23,603</t>
  </si>
  <si>
    <t xml:space="preserve"> 00:10:26,624</t>
  </si>
  <si>
    <t xml:space="preserve"> 00:10:30,564</t>
  </si>
  <si>
    <t xml:space="preserve"> 00:00:22,488</t>
  </si>
  <si>
    <t xml:space="preserve"> 00:00:27,590</t>
  </si>
  <si>
    <t xml:space="preserve"> 00:00:27,793</t>
  </si>
  <si>
    <t xml:space="preserve"> 00:00:32,475</t>
  </si>
  <si>
    <t xml:space="preserve"> 00:00:45,157</t>
  </si>
  <si>
    <t xml:space="preserve"> 00:00:47,251</t>
  </si>
  <si>
    <t xml:space="preserve"> 00:00:54,352</t>
  </si>
  <si>
    <t xml:space="preserve"> 00:00:56,762</t>
  </si>
  <si>
    <t xml:space="preserve"> 00:00:56,941</t>
  </si>
  <si>
    <t xml:space="preserve"> 00:01:48,621</t>
  </si>
  <si>
    <t xml:space="preserve"> 00:01:52,138</t>
  </si>
  <si>
    <t xml:space="preserve"> 00:01:56,202</t>
  </si>
  <si>
    <t xml:space="preserve"> 00:01:56,383</t>
  </si>
  <si>
    <t xml:space="preserve"> 00:01:58,404</t>
  </si>
  <si>
    <t xml:space="preserve"> 00:02:00,064</t>
  </si>
  <si>
    <t xml:space="preserve"> 00:02:00,252</t>
  </si>
  <si>
    <t xml:space="preserve"> 00:02:06,461</t>
  </si>
  <si>
    <t xml:space="preserve"> 00:02:06,649</t>
  </si>
  <si>
    <t xml:space="preserve"> 00:02:10,019</t>
  </si>
  <si>
    <t xml:space="preserve"> 00:02:10,188</t>
  </si>
  <si>
    <t xml:space="preserve"> 00:02:19,067</t>
  </si>
  <si>
    <t xml:space="preserve"> 00:02:19,362</t>
  </si>
  <si>
    <t xml:space="preserve"> 00:02:22,201</t>
  </si>
  <si>
    <t xml:space="preserve"> 00:02:22,372</t>
  </si>
  <si>
    <t xml:space="preserve"> 00:02:24,527</t>
  </si>
  <si>
    <t xml:space="preserve"> 00:02:25,649</t>
  </si>
  <si>
    <t xml:space="preserve"> 00:02:28,701</t>
  </si>
  <si>
    <t xml:space="preserve"> 00:03:26,047</t>
  </si>
  <si>
    <t xml:space="preserve"> 00:08:25,302</t>
  </si>
  <si>
    <t xml:space="preserve"> 00:08:25,851</t>
  </si>
  <si>
    <t xml:space="preserve"> 00:03:32,653</t>
  </si>
  <si>
    <t xml:space="preserve"> 00:03:32,838</t>
  </si>
  <si>
    <t xml:space="preserve"> 00:03:40,667</t>
  </si>
  <si>
    <t xml:space="preserve"> 00:03:42,265</t>
  </si>
  <si>
    <t xml:space="preserve"> 00:03:42,498</t>
  </si>
  <si>
    <t xml:space="preserve"> 00:03:46,309</t>
  </si>
  <si>
    <t xml:space="preserve"> 00:03:47,622</t>
  </si>
  <si>
    <t xml:space="preserve"> 00:03:56,289</t>
  </si>
  <si>
    <t xml:space="preserve"> 00:03:57,717</t>
  </si>
  <si>
    <t xml:space="preserve"> 00:03:57,905</t>
  </si>
  <si>
    <t xml:space="preserve"> 00:04:04,646</t>
  </si>
  <si>
    <t xml:space="preserve"> 00:04:04,855</t>
  </si>
  <si>
    <t xml:space="preserve"> 00:04:18,786</t>
  </si>
  <si>
    <t xml:space="preserve"> 00:04:19,919</t>
  </si>
  <si>
    <t xml:space="preserve"> 00:05:00,108</t>
  </si>
  <si>
    <t xml:space="preserve"> 00:05:04,675</t>
  </si>
  <si>
    <t xml:space="preserve"> 00:05:04,882</t>
  </si>
  <si>
    <t xml:space="preserve"> 00:05:11,948</t>
  </si>
  <si>
    <t xml:space="preserve"> 00:05:16,627</t>
  </si>
  <si>
    <t xml:space="preserve"> 00:05:20,641</t>
  </si>
  <si>
    <t xml:space="preserve"> 00:05:22,805</t>
  </si>
  <si>
    <t xml:space="preserve"> 00:05:36,163</t>
  </si>
  <si>
    <t xml:space="preserve"> 00:05:36,362</t>
  </si>
  <si>
    <t xml:space="preserve"> 00:05:42,489</t>
  </si>
  <si>
    <t xml:space="preserve"> 00:05:47,807</t>
  </si>
  <si>
    <t xml:space="preserve"> 00:05:51,554</t>
  </si>
  <si>
    <t xml:space="preserve"> 00:05:56,523</t>
  </si>
  <si>
    <t xml:space="preserve"> 00:06:49,453</t>
  </si>
  <si>
    <t xml:space="preserve"> 00:06:49,670</t>
  </si>
  <si>
    <t xml:space="preserve"> 00:07:03,411</t>
  </si>
  <si>
    <t xml:space="preserve"> 00:07:03,616</t>
  </si>
  <si>
    <t xml:space="preserve"> 00:07:12,336</t>
  </si>
  <si>
    <t xml:space="preserve"> 00:07:12,557</t>
  </si>
  <si>
    <t xml:space="preserve"> 00:07:26,297</t>
  </si>
  <si>
    <t xml:space="preserve"> 00:07:26,511</t>
  </si>
  <si>
    <t xml:space="preserve"> 00:07:31,092</t>
  </si>
  <si>
    <t xml:space="preserve"> 00:07:31,248</t>
  </si>
  <si>
    <t xml:space="preserve"> 00:07:38,136</t>
  </si>
  <si>
    <t xml:space="preserve"> 00:08:29,156</t>
  </si>
  <si>
    <t xml:space="preserve"> 00:08:29,353</t>
  </si>
  <si>
    <t xml:space="preserve"> 00:08:30,852</t>
  </si>
  <si>
    <t xml:space="preserve"> 00:08:31,015</t>
  </si>
  <si>
    <t xml:space="preserve"> 00:08:35,878</t>
  </si>
  <si>
    <t xml:space="preserve"> 00:08:36,085</t>
  </si>
  <si>
    <t xml:space="preserve"> 00:08:40,293</t>
  </si>
  <si>
    <t xml:space="preserve"> 00:08:40,501</t>
  </si>
  <si>
    <t xml:space="preserve"> 00:08:43,133</t>
  </si>
  <si>
    <t xml:space="preserve"> 00:08:43,335</t>
  </si>
  <si>
    <t xml:space="preserve"> 00:08:45,982</t>
  </si>
  <si>
    <t xml:space="preserve"> 00:09:01,210</t>
  </si>
  <si>
    <t xml:space="preserve"> 00:09:01,405</t>
  </si>
  <si>
    <t xml:space="preserve"> 00:09:07,413</t>
  </si>
  <si>
    <t xml:space="preserve"> 00:09:17,622</t>
  </si>
  <si>
    <t xml:space="preserve"> 00:09:17,821</t>
  </si>
  <si>
    <t xml:space="preserve"> 00:10:13,351</t>
  </si>
  <si>
    <t xml:space="preserve"> 00:10:13,533</t>
  </si>
  <si>
    <t xml:space="preserve"> 00:10:23,869</t>
  </si>
  <si>
    <t xml:space="preserve"> 00:10:30,024</t>
  </si>
  <si>
    <t xml:space="preserve"> 00:10:31,309</t>
  </si>
  <si>
    <t xml:space="preserve"> 00:10:31,776</t>
  </si>
  <si>
    <t xml:space="preserve"> 00:10:31,977</t>
  </si>
  <si>
    <t xml:space="preserve"> 00:10:40,620</t>
  </si>
  <si>
    <t xml:space="preserve"> 00:10:44,055</t>
  </si>
  <si>
    <t xml:space="preserve"> 00:10:44,250</t>
  </si>
  <si>
    <t xml:space="preserve"> 00:10:55,409</t>
  </si>
  <si>
    <t xml:space="preserve"> 00:10:56,537</t>
  </si>
  <si>
    <t xml:space="preserve"> 00:10:56,721</t>
  </si>
  <si>
    <t xml:space="preserve"> 00:11:47,343</t>
  </si>
  <si>
    <t xml:space="preserve"> 00:11:51,989</t>
  </si>
  <si>
    <t xml:space="preserve"> 00:11:53,141</t>
  </si>
  <si>
    <t xml:space="preserve"> 00:11:53,312</t>
  </si>
  <si>
    <t xml:space="preserve"> 00:11:53,950</t>
  </si>
  <si>
    <t>DARWISH</t>
  </si>
  <si>
    <t xml:space="preserve"> 00:00:15,228</t>
  </si>
  <si>
    <t xml:space="preserve"> 00:00:16,776</t>
  </si>
  <si>
    <t xml:space="preserve"> 00:00:23,191</t>
  </si>
  <si>
    <t xml:space="preserve"> 00:00:26,847</t>
  </si>
  <si>
    <t xml:space="preserve"> 00:00:27,417</t>
  </si>
  <si>
    <t xml:space="preserve"> 00:00:27,582</t>
  </si>
  <si>
    <t xml:space="preserve"> 00:00:47,239</t>
  </si>
  <si>
    <t xml:space="preserve"> 00:00:48,743</t>
  </si>
  <si>
    <t xml:space="preserve"> 00:00:56,743</t>
  </si>
  <si>
    <t xml:space="preserve"> 00:00:59,377</t>
  </si>
  <si>
    <t xml:space="preserve"> 00:01:40,136</t>
  </si>
  <si>
    <t>UCHI MATA GAESHI</t>
  </si>
  <si>
    <t xml:space="preserve"> 00:01:41,233</t>
  </si>
  <si>
    <t xml:space="preserve"> 00:00:01,616</t>
  </si>
  <si>
    <t xml:space="preserve"> 00:00:01,952</t>
  </si>
  <si>
    <t xml:space="preserve"> 00:00:18,596</t>
  </si>
  <si>
    <t xml:space="preserve"> 00:00:19,938</t>
  </si>
  <si>
    <t xml:space="preserve"> 00:00:23,638</t>
  </si>
  <si>
    <t xml:space="preserve"> 00:00:32,268</t>
  </si>
  <si>
    <t xml:space="preserve"> 00:00:33,002</t>
  </si>
  <si>
    <t xml:space="preserve"> 00:00:34,183</t>
  </si>
  <si>
    <t xml:space="preserve"> 00:00:39,558</t>
  </si>
  <si>
    <t xml:space="preserve"> 00:00:39,700</t>
  </si>
  <si>
    <t xml:space="preserve"> 00:00:42,683</t>
  </si>
  <si>
    <t xml:space="preserve"> 00:00:42,819</t>
  </si>
  <si>
    <t xml:space="preserve"> 00:00:48,966</t>
  </si>
  <si>
    <t xml:space="preserve"> 00:00:49,123</t>
  </si>
  <si>
    <t xml:space="preserve"> 00:00:51,294</t>
  </si>
  <si>
    <t xml:space="preserve"> 00:00:55,658</t>
  </si>
  <si>
    <t xml:space="preserve"> 00:00:57,151</t>
  </si>
  <si>
    <t xml:space="preserve"> 00:00:57,325</t>
  </si>
  <si>
    <t xml:space="preserve"> 00:00:59,600</t>
  </si>
  <si>
    <t xml:space="preserve"> 00:00:59,788</t>
  </si>
  <si>
    <t xml:space="preserve"> 00:01:47,447</t>
  </si>
  <si>
    <t xml:space="preserve"> 00:01:47,634</t>
  </si>
  <si>
    <t xml:space="preserve"> 00:01:50,388</t>
  </si>
  <si>
    <t xml:space="preserve"> 00:01:56,499</t>
  </si>
  <si>
    <t xml:space="preserve"> 00:02:09,177</t>
  </si>
  <si>
    <t xml:space="preserve"> 00:02:12,241</t>
  </si>
  <si>
    <t xml:space="preserve"> 00:02:12,417</t>
  </si>
  <si>
    <t xml:space="preserve"> 00:02:16,437</t>
  </si>
  <si>
    <t xml:space="preserve"> 00:02:16,624</t>
  </si>
  <si>
    <t xml:space="preserve"> 00:02:17,827</t>
  </si>
  <si>
    <t xml:space="preserve"> 00:02:24,823</t>
  </si>
  <si>
    <t xml:space="preserve"> 00:02:24,981</t>
  </si>
  <si>
    <t xml:space="preserve"> 00:02:27,584</t>
  </si>
  <si>
    <t xml:space="preserve"> 00:02:27,770</t>
  </si>
  <si>
    <t xml:space="preserve"> 00:02:35,462</t>
  </si>
  <si>
    <t>TSURI GOSHI</t>
  </si>
  <si>
    <t xml:space="preserve"> 00:02:36,756</t>
  </si>
  <si>
    <t xml:space="preserve"> 00:02:36,939</t>
  </si>
  <si>
    <t xml:space="preserve"> 00:03:25,958</t>
  </si>
  <si>
    <t xml:space="preserve"> 00:03:26,117</t>
  </si>
  <si>
    <t xml:space="preserve"> 00:03:30,477</t>
  </si>
  <si>
    <t xml:space="preserve"> 00:03:34,501</t>
  </si>
  <si>
    <t xml:space="preserve"> 00:03:34,686</t>
  </si>
  <si>
    <t xml:space="preserve"> 00:03:47,756</t>
  </si>
  <si>
    <t xml:space="preserve"> 00:03:47,911</t>
  </si>
  <si>
    <t xml:space="preserve"> 00:03:57,397</t>
  </si>
  <si>
    <t xml:space="preserve"> 00:03:57,554</t>
  </si>
  <si>
    <t xml:space="preserve"> 00:04:00,599</t>
  </si>
  <si>
    <t xml:space="preserve"> 00:04:00,750</t>
  </si>
  <si>
    <t xml:space="preserve"> 00:04:03,700</t>
  </si>
  <si>
    <t xml:space="preserve"> 00:04:03,887</t>
  </si>
  <si>
    <t xml:space="preserve"> 00:04:14,672</t>
  </si>
  <si>
    <t xml:space="preserve"> 00:04:17,416</t>
  </si>
  <si>
    <t xml:space="preserve"> 00:05:00,663</t>
  </si>
  <si>
    <t xml:space="preserve"> 00:05:00,819</t>
  </si>
  <si>
    <t xml:space="preserve"> 00:05:06,029</t>
  </si>
  <si>
    <t xml:space="preserve"> 00:05:06,212</t>
  </si>
  <si>
    <t xml:space="preserve"> 00:05:09,268</t>
  </si>
  <si>
    <t xml:space="preserve"> 00:05:10,772</t>
  </si>
  <si>
    <t xml:space="preserve"> 00:05:12,720</t>
  </si>
  <si>
    <t xml:space="preserve"> 00:05:17,433</t>
  </si>
  <si>
    <t xml:space="preserve"> 00:05:27,599</t>
  </si>
  <si>
    <t xml:space="preserve"> 00:05:27,773</t>
  </si>
  <si>
    <t xml:space="preserve"> 00:05:31,510</t>
  </si>
  <si>
    <t xml:space="preserve"> 00:05:41,175</t>
  </si>
  <si>
    <t xml:space="preserve"> 00:05:41,433</t>
  </si>
  <si>
    <t xml:space="preserve"> 00:05:46,743</t>
  </si>
  <si>
    <t xml:space="preserve"> 00:05:46,916</t>
  </si>
  <si>
    <t xml:space="preserve"> 00:05:50,613</t>
  </si>
  <si>
    <t xml:space="preserve"> 00:05:51,586</t>
  </si>
  <si>
    <t xml:space="preserve"> 00:05:53,310</t>
  </si>
  <si>
    <t xml:space="preserve"> 00:06:50,602</t>
  </si>
  <si>
    <t xml:space="preserve"> 00:06:50,822</t>
  </si>
  <si>
    <t xml:space="preserve"> 00:06:55,427</t>
  </si>
  <si>
    <t xml:space="preserve"> 00:06:55,581</t>
  </si>
  <si>
    <t xml:space="preserve"> 00:07:00,555</t>
  </si>
  <si>
    <t xml:space="preserve"> 00:07:04,752</t>
  </si>
  <si>
    <t xml:space="preserve"> 00:07:04,928</t>
  </si>
  <si>
    <t xml:space="preserve"> 00:07:08,325</t>
  </si>
  <si>
    <t xml:space="preserve"> 00:07:10,695</t>
  </si>
  <si>
    <t xml:space="preserve"> 00:07:10,858</t>
  </si>
  <si>
    <t xml:space="preserve"> 00:07:15,995</t>
  </si>
  <si>
    <t xml:space="preserve"> 00:07:16,196</t>
  </si>
  <si>
    <t xml:space="preserve"> 00:07:18,373</t>
  </si>
  <si>
    <t xml:space="preserve"> 00:07:24,063</t>
  </si>
  <si>
    <t xml:space="preserve"> 00:07:24,297</t>
  </si>
  <si>
    <t xml:space="preserve"> 00:07:28,907</t>
  </si>
  <si>
    <t xml:space="preserve"> 00:07:29,102</t>
  </si>
  <si>
    <t xml:space="preserve"> 00:07:32,865</t>
  </si>
  <si>
    <t xml:space="preserve"> 00:07:33,038</t>
  </si>
  <si>
    <t xml:space="preserve"> 00:07:37,420</t>
  </si>
  <si>
    <t xml:space="preserve"> 00:08:22,886</t>
  </si>
  <si>
    <t xml:space="preserve"> 00:08:23,066</t>
  </si>
  <si>
    <t xml:space="preserve"> 00:08:28,328</t>
  </si>
  <si>
    <t xml:space="preserve"> 00:08:28,516</t>
  </si>
  <si>
    <t xml:space="preserve"> 00:08:31,005</t>
  </si>
  <si>
    <t xml:space="preserve"> 00:08:31,691</t>
  </si>
  <si>
    <t xml:space="preserve"> 00:08:34,855</t>
  </si>
  <si>
    <t xml:space="preserve"> 00:08:35,058</t>
  </si>
  <si>
    <t xml:space="preserve"> 00:08:36,366</t>
  </si>
  <si>
    <t xml:space="preserve"> 00:00:02,665</t>
  </si>
  <si>
    <t xml:space="preserve"> 00:00:08,063</t>
  </si>
  <si>
    <t xml:space="preserve"> 00:00:17,098</t>
  </si>
  <si>
    <t xml:space="preserve"> 00:00:26,722</t>
  </si>
  <si>
    <t xml:space="preserve"> 00:00:26,904</t>
  </si>
  <si>
    <t xml:space="preserve"> 00:00:29,070</t>
  </si>
  <si>
    <t xml:space="preserve"> 00:00:38,248</t>
  </si>
  <si>
    <t xml:space="preserve"> 00:00:38,420</t>
  </si>
  <si>
    <t xml:space="preserve"> 00:00:40,437</t>
  </si>
  <si>
    <t xml:space="preserve"> 00:00:41,798</t>
  </si>
  <si>
    <t xml:space="preserve"> 00:00:41,967</t>
  </si>
  <si>
    <t xml:space="preserve"> 00:00:53,634</t>
  </si>
  <si>
    <t xml:space="preserve"> 00:00:53,832</t>
  </si>
  <si>
    <t xml:space="preserve"> 00:00:56,726</t>
  </si>
  <si>
    <t xml:space="preserve"> 00:00:56,908</t>
  </si>
  <si>
    <t xml:space="preserve"> 00:01:41,636</t>
  </si>
  <si>
    <t xml:space="preserve"> 00:01:41,811</t>
  </si>
  <si>
    <t xml:space="preserve"> 00:01:45,012</t>
  </si>
  <si>
    <t xml:space="preserve"> 00:01:45,184</t>
  </si>
  <si>
    <t xml:space="preserve"> 00:01:47,688</t>
  </si>
  <si>
    <t xml:space="preserve"> 00:01:48,767</t>
  </si>
  <si>
    <t xml:space="preserve"> 00:01:48,939</t>
  </si>
  <si>
    <t xml:space="preserve"> 00:01:55,483</t>
  </si>
  <si>
    <t xml:space="preserve"> 00:01:55,690</t>
  </si>
  <si>
    <t xml:space="preserve"> 00:01:59,658</t>
  </si>
  <si>
    <t xml:space="preserve"> 00:01:59,838</t>
  </si>
  <si>
    <t xml:space="preserve"> 00:02:03,992</t>
  </si>
  <si>
    <t xml:space="preserve"> 00:02:04,966</t>
  </si>
  <si>
    <t xml:space="preserve"> 00:02:05,125</t>
  </si>
  <si>
    <t xml:space="preserve"> 00:02:15,250</t>
  </si>
  <si>
    <t xml:space="preserve"> 00:02:15,531</t>
  </si>
  <si>
    <t xml:space="preserve"> 00:02:20,691</t>
  </si>
  <si>
    <t xml:space="preserve"> 00:02:24,875</t>
  </si>
  <si>
    <t xml:space="preserve"> 00:02:25,059</t>
  </si>
  <si>
    <t xml:space="preserve"> 00:02:28,364</t>
  </si>
  <si>
    <t xml:space="preserve"> 00:03:22,620</t>
  </si>
  <si>
    <t xml:space="preserve"> 00:03:22,808</t>
  </si>
  <si>
    <t xml:space="preserve"> 00:03:30,652</t>
  </si>
  <si>
    <t xml:space="preserve"> 00:03:30,824</t>
  </si>
  <si>
    <t xml:space="preserve"> 00:03:33,837</t>
  </si>
  <si>
    <t xml:space="preserve"> 00:03:45,083</t>
  </si>
  <si>
    <t xml:space="preserve"> 00:03:45,277</t>
  </si>
  <si>
    <t xml:space="preserve"> 00:03:55,472</t>
  </si>
  <si>
    <t xml:space="preserve"> 00:03:55,654</t>
  </si>
  <si>
    <t xml:space="preserve"> 00:03:57,393</t>
  </si>
  <si>
    <t xml:space="preserve"> 00:03:57,581</t>
  </si>
  <si>
    <t xml:space="preserve"> 00:04:06,258</t>
  </si>
  <si>
    <t xml:space="preserve"> 00:04:06,468</t>
  </si>
  <si>
    <t xml:space="preserve"> 00:04:13,210</t>
  </si>
  <si>
    <t xml:space="preserve"> 00:04:13,384</t>
  </si>
  <si>
    <t xml:space="preserve"> 00:04:16,673</t>
  </si>
  <si>
    <t xml:space="preserve"> 00:04:16,833</t>
  </si>
  <si>
    <t xml:space="preserve"> 00:05:02,587</t>
  </si>
  <si>
    <t xml:space="preserve"> 00:05:02,745</t>
  </si>
  <si>
    <t xml:space="preserve"> 00:05:04,076</t>
  </si>
  <si>
    <t xml:space="preserve"> 00:05:07,692</t>
  </si>
  <si>
    <t xml:space="preserve"> 00:05:19,369</t>
  </si>
  <si>
    <t xml:space="preserve"> 00:05:21,906</t>
  </si>
  <si>
    <t xml:space="preserve"> 00:05:22,890</t>
  </si>
  <si>
    <t xml:space="preserve"> 00:05:25,822</t>
  </si>
  <si>
    <t xml:space="preserve"> 00:05:26,524</t>
  </si>
  <si>
    <t xml:space="preserve"> 00:00:04,192</t>
  </si>
  <si>
    <t xml:space="preserve"> 00:00:11,817</t>
  </si>
  <si>
    <t xml:space="preserve"> 00:00:11,990</t>
  </si>
  <si>
    <t xml:space="preserve"> 00:00:17,965</t>
  </si>
  <si>
    <t xml:space="preserve"> 00:00:21,277</t>
  </si>
  <si>
    <t xml:space="preserve"> 00:00:21,461</t>
  </si>
  <si>
    <t xml:space="preserve"> 00:00:37,790</t>
  </si>
  <si>
    <t xml:space="preserve"> 00:00:37,993</t>
  </si>
  <si>
    <t xml:space="preserve"> 00:00:38,605</t>
  </si>
  <si>
    <t xml:space="preserve"> 00:00:38,945</t>
  </si>
  <si>
    <t xml:space="preserve"> 00:00:42,216</t>
  </si>
  <si>
    <t xml:space="preserve"> 00:00:43,040</t>
  </si>
  <si>
    <t xml:space="preserve"> 00:00:47,634</t>
  </si>
  <si>
    <t xml:space="preserve"> 00:00:47,805</t>
  </si>
  <si>
    <t xml:space="preserve"> 00:00:54,654</t>
  </si>
  <si>
    <t xml:space="preserve"> 00:00:54,838</t>
  </si>
  <si>
    <t xml:space="preserve"> 00:00:58,530</t>
  </si>
  <si>
    <t xml:space="preserve"> 00:01:41,573</t>
  </si>
  <si>
    <t xml:space="preserve"> 00:01:41,745</t>
  </si>
  <si>
    <t xml:space="preserve"> 00:01:46,721</t>
  </si>
  <si>
    <t xml:space="preserve"> 00:01:46,892</t>
  </si>
  <si>
    <t xml:space="preserve"> 00:01:48,538</t>
  </si>
  <si>
    <t xml:space="preserve"> 00:01:50,591</t>
  </si>
  <si>
    <t xml:space="preserve"> 00:02:01,363</t>
  </si>
  <si>
    <t xml:space="preserve"> 00:02:01,530</t>
  </si>
  <si>
    <t xml:space="preserve"> 00:02:10,222</t>
  </si>
  <si>
    <t xml:space="preserve"> 00:02:10,406</t>
  </si>
  <si>
    <t xml:space="preserve"> 00:02:13,490</t>
  </si>
  <si>
    <t xml:space="preserve"> 00:02:13,682</t>
  </si>
  <si>
    <t xml:space="preserve"> 00:02:14,173</t>
  </si>
  <si>
    <t xml:space="preserve"> 00:02:15,283</t>
  </si>
  <si>
    <t xml:space="preserve"> 00:00:03,801</t>
  </si>
  <si>
    <t xml:space="preserve"> 00:00:09,374</t>
  </si>
  <si>
    <t xml:space="preserve"> 00:00:09,539</t>
  </si>
  <si>
    <t xml:space="preserve"> 00:00:13,193</t>
  </si>
  <si>
    <t xml:space="preserve"> 00:00:23,959</t>
  </si>
  <si>
    <t xml:space="preserve"> 00:00:33,947</t>
  </si>
  <si>
    <t xml:space="preserve"> 00:00:42,825</t>
  </si>
  <si>
    <t xml:space="preserve"> 00:00:43,086</t>
  </si>
  <si>
    <t xml:space="preserve"> 00:00:48,674</t>
  </si>
  <si>
    <t xml:space="preserve"> 00:00:58,720</t>
  </si>
  <si>
    <t xml:space="preserve"> 00:00:58,980</t>
  </si>
  <si>
    <t xml:space="preserve"> 00:00:56,500</t>
  </si>
  <si>
    <t>OKURI ERI JIME</t>
  </si>
  <si>
    <t xml:space="preserve"> 00:00:03,093</t>
  </si>
  <si>
    <t xml:space="preserve"> 00:00:06,610</t>
  </si>
  <si>
    <t xml:space="preserve"> 00:00:06,783</t>
  </si>
  <si>
    <t xml:space="preserve"> 00:00:10,005</t>
  </si>
  <si>
    <t xml:space="preserve"> 00:00:10,761</t>
  </si>
  <si>
    <t xml:space="preserve"> 00:00:14,454</t>
  </si>
  <si>
    <t xml:space="preserve"> 00:00:14,627</t>
  </si>
  <si>
    <t xml:space="preserve"> 00:00:22,540</t>
  </si>
  <si>
    <t xml:space="preserve"> 00:00:27,679</t>
  </si>
  <si>
    <t xml:space="preserve"> 00:00:27,911</t>
  </si>
  <si>
    <t xml:space="preserve"> 00:00:35,060</t>
  </si>
  <si>
    <t xml:space="preserve"> 00:00:35,243</t>
  </si>
  <si>
    <t xml:space="preserve"> 00:00:38,931</t>
  </si>
  <si>
    <t xml:space="preserve"> 00:00:39,732</t>
  </si>
  <si>
    <t xml:space="preserve"> 00:00:42,442</t>
  </si>
  <si>
    <t xml:space="preserve"> 00:00:43,340</t>
  </si>
  <si>
    <t xml:space="preserve"> 00:00:47,346</t>
  </si>
  <si>
    <t xml:space="preserve"> 00:00:47,544</t>
  </si>
  <si>
    <t xml:space="preserve"> 00:00:56,128</t>
  </si>
  <si>
    <t xml:space="preserve"> 00:00:56,295</t>
  </si>
  <si>
    <t xml:space="preserve"> 00:00:56,695</t>
  </si>
  <si>
    <t xml:space="preserve"> 00:00:58,580</t>
  </si>
  <si>
    <t xml:space="preserve"> 00:01:46,920</t>
  </si>
  <si>
    <t xml:space="preserve"> 00:01:49,732</t>
  </si>
  <si>
    <t xml:space="preserve"> 00:02:16,340</t>
  </si>
  <si>
    <t xml:space="preserve"> 00:02:37,493</t>
  </si>
  <si>
    <t xml:space="preserve"> 00:02:37,688</t>
  </si>
  <si>
    <t xml:space="preserve"> 00:03:20,523</t>
  </si>
  <si>
    <t xml:space="preserve"> 00:03:20,694</t>
  </si>
  <si>
    <t xml:space="preserve"> 00:03:22,661</t>
  </si>
  <si>
    <t xml:space="preserve"> 00:03:23,988</t>
  </si>
  <si>
    <t xml:space="preserve"> 00:03:24,833</t>
  </si>
  <si>
    <t xml:space="preserve"> 00:03:26,363</t>
  </si>
  <si>
    <t>CANTO</t>
  </si>
  <si>
    <t xml:space="preserve"> 00:00:00,730</t>
  </si>
  <si>
    <t xml:space="preserve"> 00:00:03,320</t>
  </si>
  <si>
    <t xml:space="preserve"> 00:00:10,452</t>
  </si>
  <si>
    <t xml:space="preserve"> 00:00:10,624</t>
  </si>
  <si>
    <t xml:space="preserve"> 00:00:13,648</t>
  </si>
  <si>
    <t xml:space="preserve"> 00:00:15,532</t>
  </si>
  <si>
    <t xml:space="preserve"> 00:00:18,863</t>
  </si>
  <si>
    <t xml:space="preserve"> 00:00:22,021</t>
  </si>
  <si>
    <t xml:space="preserve"> 00:00:22,543</t>
  </si>
  <si>
    <t xml:space="preserve"> 00:00:28,405</t>
  </si>
  <si>
    <t xml:space="preserve"> 00:00:28,595</t>
  </si>
  <si>
    <t xml:space="preserve"> 00:00:32,961</t>
  </si>
  <si>
    <t xml:space="preserve"> 00:00:33,116</t>
  </si>
  <si>
    <t xml:space="preserve"> 00:00:41,467</t>
  </si>
  <si>
    <t xml:space="preserve"> 00:00:43,993</t>
  </si>
  <si>
    <t xml:space="preserve"> 00:00:49,278</t>
  </si>
  <si>
    <t xml:space="preserve"> 00:00:50,096</t>
  </si>
  <si>
    <t xml:space="preserve"> 00:00:52,525</t>
  </si>
  <si>
    <t xml:space="preserve"> 00:00:56,988</t>
  </si>
  <si>
    <t xml:space="preserve"> 00:00:57,161</t>
  </si>
  <si>
    <t xml:space="preserve"> 00:01:49,614</t>
  </si>
  <si>
    <t xml:space="preserve"> 00:01:52,168</t>
  </si>
  <si>
    <t xml:space="preserve"> 00:01:54,344</t>
  </si>
  <si>
    <t xml:space="preserve"> 00:01:55,126</t>
  </si>
  <si>
    <t xml:space="preserve"> 00:01:58,625</t>
  </si>
  <si>
    <t xml:space="preserve"> 00:01:58,809</t>
  </si>
  <si>
    <t xml:space="preserve"> 00:02:06,811</t>
  </si>
  <si>
    <t xml:space="preserve"> 00:02:06,986</t>
  </si>
  <si>
    <t xml:space="preserve"> 00:02:09,853</t>
  </si>
  <si>
    <t xml:space="preserve"> 00:02:10,040</t>
  </si>
  <si>
    <t xml:space="preserve"> 00:02:14,146</t>
  </si>
  <si>
    <t xml:space="preserve"> 00:02:14,321</t>
  </si>
  <si>
    <t xml:space="preserve"> 00:02:17,396</t>
  </si>
  <si>
    <t xml:space="preserve"> 00:02:24,713</t>
  </si>
  <si>
    <t xml:space="preserve"> 00:02:30,597</t>
  </si>
  <si>
    <t xml:space="preserve"> 00:02:32,935</t>
  </si>
  <si>
    <t xml:space="preserve"> 00:02:37,158</t>
  </si>
  <si>
    <t xml:space="preserve"> 00:03:22,692</t>
  </si>
  <si>
    <t xml:space="preserve"> 00:03:23,048</t>
  </si>
  <si>
    <t xml:space="preserve"> 00:03:28,464</t>
  </si>
  <si>
    <t xml:space="preserve"> 00:03:28,666</t>
  </si>
  <si>
    <t xml:space="preserve"> 00:03:39,819</t>
  </si>
  <si>
    <t xml:space="preserve"> 00:03:40,008</t>
  </si>
  <si>
    <t xml:space="preserve"> 00:03:43,460</t>
  </si>
  <si>
    <t xml:space="preserve"> 00:03:43,643</t>
  </si>
  <si>
    <t xml:space="preserve"> 00:03:45,321</t>
  </si>
  <si>
    <t xml:space="preserve"> 00:03:48,057</t>
  </si>
  <si>
    <t xml:space="preserve"> 00:03:53,732</t>
  </si>
  <si>
    <t xml:space="preserve"> 00:03:59,705</t>
  </si>
  <si>
    <t xml:space="preserve"> 00:04:00,482</t>
  </si>
  <si>
    <t xml:space="preserve"> 00:04:09,899</t>
  </si>
  <si>
    <t xml:space="preserve"> 00:04:10,101</t>
  </si>
  <si>
    <t xml:space="preserve"> 00:04:15,532</t>
  </si>
  <si>
    <t xml:space="preserve"> 00:05:09,792</t>
  </si>
  <si>
    <t xml:space="preserve"> 00:05:09,961</t>
  </si>
  <si>
    <t xml:space="preserve"> 00:05:13,067</t>
  </si>
  <si>
    <t xml:space="preserve"> 00:05:13,217</t>
  </si>
  <si>
    <t xml:space="preserve"> 00:05:16,439</t>
  </si>
  <si>
    <t xml:space="preserve"> 00:05:18,373</t>
  </si>
  <si>
    <t xml:space="preserve"> 00:05:31,310</t>
  </si>
  <si>
    <t xml:space="preserve"> 00:05:31,478</t>
  </si>
  <si>
    <t xml:space="preserve"> 00:05:34,427</t>
  </si>
  <si>
    <t xml:space="preserve"> 00:05:34,612</t>
  </si>
  <si>
    <t xml:space="preserve"> 00:05:37,653</t>
  </si>
  <si>
    <t xml:space="preserve"> 00:05:37,844</t>
  </si>
  <si>
    <t xml:space="preserve"> 00:05:49,042</t>
  </si>
  <si>
    <t xml:space="preserve"> 00:05:49,228</t>
  </si>
  <si>
    <t xml:space="preserve"> 00:05:54,035</t>
  </si>
  <si>
    <t xml:space="preserve"> 00:05:55,959</t>
  </si>
  <si>
    <t xml:space="preserve"> 00:05:56,157</t>
  </si>
  <si>
    <t xml:space="preserve"> 00:06:40,702</t>
  </si>
  <si>
    <t xml:space="preserve"> 00:06:40,898</t>
  </si>
  <si>
    <t xml:space="preserve"> 00:06:45,658</t>
  </si>
  <si>
    <t xml:space="preserve"> 00:06:45,830</t>
  </si>
  <si>
    <t xml:space="preserve"> 00:06:51,798</t>
  </si>
  <si>
    <t xml:space="preserve"> 00:06:52,993</t>
  </si>
  <si>
    <t xml:space="preserve"> 00:06:53,181</t>
  </si>
  <si>
    <t xml:space="preserve"> 00:06:58,484</t>
  </si>
  <si>
    <t xml:space="preserve"> 00:06:58,673</t>
  </si>
  <si>
    <t xml:space="preserve"> 00:07:09,078</t>
  </si>
  <si>
    <t xml:space="preserve"> 00:07:09,250</t>
  </si>
  <si>
    <t xml:space="preserve"> 00:07:12,669</t>
  </si>
  <si>
    <t xml:space="preserve"> 00:07:12,854</t>
  </si>
  <si>
    <t xml:space="preserve"> 00:07:18,902</t>
  </si>
  <si>
    <t xml:space="preserve"> 00:07:22,239</t>
  </si>
  <si>
    <t xml:space="preserve"> 00:07:22,412</t>
  </si>
  <si>
    <t xml:space="preserve"> 00:07:26,595</t>
  </si>
  <si>
    <t xml:space="preserve"> 00:07:26,781</t>
  </si>
  <si>
    <t xml:space="preserve"> 00:07:33,518</t>
  </si>
  <si>
    <t xml:space="preserve"> 00:07:33,706</t>
  </si>
  <si>
    <t xml:space="preserve"> 00:08:24,021</t>
  </si>
  <si>
    <t xml:space="preserve"> 00:08:24,189</t>
  </si>
  <si>
    <t xml:space="preserve"> 00:08:26,798</t>
  </si>
  <si>
    <t xml:space="preserve"> 00:08:27,058</t>
  </si>
  <si>
    <t xml:space="preserve"> 00:08:35,861</t>
  </si>
  <si>
    <t>URA JUJI JIME</t>
  </si>
  <si>
    <t xml:space="preserve"> 00:08:36,032</t>
  </si>
  <si>
    <t xml:space="preserve"> 00:08:44,207</t>
  </si>
  <si>
    <t xml:space="preserve"> 00:08:44,407</t>
  </si>
  <si>
    <t xml:space="preserve"> 00:08:59,289</t>
  </si>
  <si>
    <t xml:space="preserve"> 00:09:02,028</t>
  </si>
  <si>
    <t xml:space="preserve"> 00:09:03,476</t>
  </si>
  <si>
    <t xml:space="preserve"> 00:09:04,856</t>
  </si>
  <si>
    <t xml:space="preserve"> 00:09:05,158</t>
  </si>
  <si>
    <t xml:space="preserve"> 00:09:08,897</t>
  </si>
  <si>
    <t xml:space="preserve"> 00:09:09,094</t>
  </si>
  <si>
    <t xml:space="preserve"> 00:09:16,287</t>
  </si>
  <si>
    <t xml:space="preserve"> 00:09:16,479</t>
  </si>
  <si>
    <t xml:space="preserve"> 00:09:18,568</t>
  </si>
  <si>
    <t xml:space="preserve"> 00:10:00,219</t>
  </si>
  <si>
    <t xml:space="preserve"> 00:10:03,872</t>
  </si>
  <si>
    <t xml:space="preserve"> 00:10:05,048</t>
  </si>
  <si>
    <t xml:space="preserve"> 00:10:05,230</t>
  </si>
  <si>
    <t xml:space="preserve"> 00:10:09,567</t>
  </si>
  <si>
    <t xml:space="preserve"> 00:10:09,770</t>
  </si>
  <si>
    <t xml:space="preserve"> 00:10:27,977</t>
  </si>
  <si>
    <t xml:space="preserve"> 00:10:28,146</t>
  </si>
  <si>
    <t xml:space="preserve"> 00:10:31,318</t>
  </si>
  <si>
    <t xml:space="preserve"> 00:10:31,486</t>
  </si>
  <si>
    <t xml:space="preserve"> 00:10:33,481</t>
  </si>
  <si>
    <t xml:space="preserve"> 00:10:33,890</t>
  </si>
  <si>
    <t xml:space="preserve"> 00:10:35,247</t>
  </si>
  <si>
    <t xml:space="preserve"> 00:10:36,002</t>
  </si>
  <si>
    <t xml:space="preserve"> 00:10:36,562</t>
  </si>
  <si>
    <t xml:space="preserve"> 00:10:39,896</t>
  </si>
  <si>
    <t xml:space="preserve"> 00:10:50,555</t>
  </si>
  <si>
    <t xml:space="preserve"> 00:11:40,295</t>
  </si>
  <si>
    <t xml:space="preserve"> 00:11:42,384</t>
  </si>
  <si>
    <t xml:space="preserve"> 00:11:44,689</t>
  </si>
  <si>
    <t xml:space="preserve"> 00:11:45,480</t>
  </si>
  <si>
    <t xml:space="preserve"> 00:11:47,721</t>
  </si>
  <si>
    <t xml:space="preserve"> 00:11:48,299</t>
  </si>
  <si>
    <t xml:space="preserve"> 00:11:50,261</t>
  </si>
  <si>
    <t xml:space="preserve"> 00:12:02,099</t>
  </si>
  <si>
    <t xml:space="preserve"> 00:00:05,975</t>
  </si>
  <si>
    <t xml:space="preserve"> 00:00:10,653</t>
  </si>
  <si>
    <t xml:space="preserve"> 00:00:12,035</t>
  </si>
  <si>
    <t xml:space="preserve"> 00:00:14,945</t>
  </si>
  <si>
    <t xml:space="preserve"> 00:00:20,258</t>
  </si>
  <si>
    <t xml:space="preserve"> 00:00:21,562</t>
  </si>
  <si>
    <t xml:space="preserve"> 00:00:21,730</t>
  </si>
  <si>
    <t xml:space="preserve"> 00:00:25,100</t>
  </si>
  <si>
    <t xml:space="preserve"> 00:00:25,287</t>
  </si>
  <si>
    <t xml:space="preserve"> 00:00:28,550</t>
  </si>
  <si>
    <t xml:space="preserve"> 00:00:28,720</t>
  </si>
  <si>
    <t xml:space="preserve"> 00:00:34,404</t>
  </si>
  <si>
    <t xml:space="preserve"> 00:00:34,565</t>
  </si>
  <si>
    <t xml:space="preserve"> 00:00:39,664</t>
  </si>
  <si>
    <t xml:space="preserve"> 00:00:39,853</t>
  </si>
  <si>
    <t xml:space="preserve"> 00:00:42,845</t>
  </si>
  <si>
    <t xml:space="preserve"> 00:00:43,031</t>
  </si>
  <si>
    <t xml:space="preserve"> 00:00:45,879</t>
  </si>
  <si>
    <t xml:space="preserve"> 00:00:46,884</t>
  </si>
  <si>
    <t xml:space="preserve"> 00:00:50,544</t>
  </si>
  <si>
    <t xml:space="preserve"> 00:00:52,431</t>
  </si>
  <si>
    <t xml:space="preserve"> 00:00:54,652</t>
  </si>
  <si>
    <t xml:space="preserve"> 00:01:44,076</t>
  </si>
  <si>
    <t xml:space="preserve"> 00:01:46,199</t>
  </si>
  <si>
    <t xml:space="preserve"> 00:01:54,125</t>
  </si>
  <si>
    <t xml:space="preserve"> 00:01:54,327</t>
  </si>
  <si>
    <t xml:space="preserve"> 00:01:59,662</t>
  </si>
  <si>
    <t xml:space="preserve"> 00:01:59,854</t>
  </si>
  <si>
    <t xml:space="preserve"> 00:02:02,113</t>
  </si>
  <si>
    <t xml:space="preserve"> 00:02:02,300</t>
  </si>
  <si>
    <t xml:space="preserve"> 00:02:06,761</t>
  </si>
  <si>
    <t xml:space="preserve"> 00:02:06,948</t>
  </si>
  <si>
    <t xml:space="preserve"> 00:02:11,447</t>
  </si>
  <si>
    <t xml:space="preserve"> 00:02:12,018</t>
  </si>
  <si>
    <t xml:space="preserve"> 00:02:16,376</t>
  </si>
  <si>
    <t xml:space="preserve"> 00:02:18,551</t>
  </si>
  <si>
    <t xml:space="preserve"> 00:02:24,877</t>
  </si>
  <si>
    <t xml:space="preserve"> 00:02:25,060</t>
  </si>
  <si>
    <t xml:space="preserve"> 00:02:33,741</t>
  </si>
  <si>
    <t xml:space="preserve"> 00:02:33,926</t>
  </si>
  <si>
    <t xml:space="preserve"> 00:02:37,002</t>
  </si>
  <si>
    <t xml:space="preserve"> 00:02:38,040</t>
  </si>
  <si>
    <t xml:space="preserve"> 00:02:39,207</t>
  </si>
  <si>
    <t xml:space="preserve"> 00:03:28,645</t>
  </si>
  <si>
    <t xml:space="preserve"> 00:03:30,036</t>
  </si>
  <si>
    <t xml:space="preserve"> 00:03:34,388</t>
  </si>
  <si>
    <t xml:space="preserve"> 00:03:34,560</t>
  </si>
  <si>
    <t xml:space="preserve"> 00:03:47,089</t>
  </si>
  <si>
    <t xml:space="preserve"> 00:03:47,275</t>
  </si>
  <si>
    <t xml:space="preserve"> 00:03:49,194</t>
  </si>
  <si>
    <t xml:space="preserve"> 00:03:52,388</t>
  </si>
  <si>
    <t xml:space="preserve"> 00:03:52,733</t>
  </si>
  <si>
    <t xml:space="preserve"> 00:03:55,875</t>
  </si>
  <si>
    <t xml:space="preserve"> 00:03:56,059</t>
  </si>
  <si>
    <t xml:space="preserve"> 00:04:08,228</t>
  </si>
  <si>
    <t xml:space="preserve"> 00:04:09,205</t>
  </si>
  <si>
    <t xml:space="preserve"> 00:04:10,638</t>
  </si>
  <si>
    <t xml:space="preserve"> 00:04:10,828</t>
  </si>
  <si>
    <t xml:space="preserve"> 00:05:03,687</t>
  </si>
  <si>
    <t xml:space="preserve"> 00:05:04,638</t>
  </si>
  <si>
    <t xml:space="preserve"> 00:05:05,885</t>
  </si>
  <si>
    <t xml:space="preserve"> 00:05:09,665</t>
  </si>
  <si>
    <t xml:space="preserve"> 00:05:09,873</t>
  </si>
  <si>
    <t xml:space="preserve"> 00:05:13,896</t>
  </si>
  <si>
    <t xml:space="preserve"> 00:05:18,677</t>
  </si>
  <si>
    <t xml:space="preserve"> 00:05:22,372</t>
  </si>
  <si>
    <t xml:space="preserve"> 00:05:22,634</t>
  </si>
  <si>
    <t xml:space="preserve"> 00:05:32,634</t>
  </si>
  <si>
    <t xml:space="preserve"> 00:05:32,837</t>
  </si>
  <si>
    <t xml:space="preserve"> 00:05:35,845</t>
  </si>
  <si>
    <t xml:space="preserve"> 00:05:36,973</t>
  </si>
  <si>
    <t xml:space="preserve"> 00:05:43,548</t>
  </si>
  <si>
    <t xml:space="preserve"> 00:05:44,053</t>
  </si>
  <si>
    <t xml:space="preserve"> 00:05:45,035</t>
  </si>
  <si>
    <t xml:space="preserve"> 00:05:49,221</t>
  </si>
  <si>
    <t xml:space="preserve"> 00:05:49,408</t>
  </si>
  <si>
    <t xml:space="preserve"> 00:05:58,804</t>
  </si>
  <si>
    <t xml:space="preserve"> 00:05:58,971</t>
  </si>
  <si>
    <t xml:space="preserve"> 00:06:43,739</t>
  </si>
  <si>
    <t xml:space="preserve"> 00:06:43,937</t>
  </si>
  <si>
    <t xml:space="preserve"> 00:06:54,391</t>
  </si>
  <si>
    <t xml:space="preserve"> 00:07:03,675</t>
  </si>
  <si>
    <t xml:space="preserve"> 00:07:05,466</t>
  </si>
  <si>
    <t xml:space="preserve"> 00:07:05,655</t>
  </si>
  <si>
    <t xml:space="preserve"> 00:07:08,818</t>
  </si>
  <si>
    <t xml:space="preserve"> 00:08:31,877</t>
  </si>
  <si>
    <t xml:space="preserve"> 00:08:32,145</t>
  </si>
  <si>
    <t xml:space="preserve"> 00:08:36,497</t>
  </si>
  <si>
    <t xml:space="preserve"> 00:08:36,684</t>
  </si>
  <si>
    <t xml:space="preserve"> 00:08:46,353</t>
  </si>
  <si>
    <t xml:space="preserve"> 00:08:46,551</t>
  </si>
  <si>
    <t xml:space="preserve"> 00:08:55,013</t>
  </si>
  <si>
    <t xml:space="preserve"> 00:08:55,788</t>
  </si>
  <si>
    <t xml:space="preserve"> 00:08:56,727</t>
  </si>
  <si>
    <t xml:space="preserve"> 00:09:07,865</t>
  </si>
  <si>
    <t xml:space="preserve"> 00:09:08,034</t>
  </si>
  <si>
    <t xml:space="preserve"> 00:09:12,152</t>
  </si>
  <si>
    <t xml:space="preserve"> 00:09:12,342</t>
  </si>
  <si>
    <t xml:space="preserve"> 00:09:12,917</t>
  </si>
  <si>
    <t xml:space="preserve"> 00:09:14,392</t>
  </si>
  <si>
    <t xml:space="preserve"> 00:09:14,563</t>
  </si>
  <si>
    <t xml:space="preserve"> 00:10:01,800</t>
  </si>
  <si>
    <t xml:space="preserve"> 00:10:01,987</t>
  </si>
  <si>
    <t xml:space="preserve"> 00:10:12,098</t>
  </si>
  <si>
    <t xml:space="preserve"> 00:10:12,268</t>
  </si>
  <si>
    <t xml:space="preserve"> 00:10:15,565</t>
  </si>
  <si>
    <t xml:space="preserve"> 00:10:15,753</t>
  </si>
  <si>
    <t xml:space="preserve"> 00:10:28,368</t>
  </si>
  <si>
    <t xml:space="preserve"> 00:10:28,984</t>
  </si>
  <si>
    <t xml:space="preserve"> 00:10:29,780</t>
  </si>
  <si>
    <t xml:space="preserve"> 00:10:30,821</t>
  </si>
  <si>
    <t xml:space="preserve"> 00:10:31,914</t>
  </si>
  <si>
    <t xml:space="preserve"> 00:10:32,084</t>
  </si>
  <si>
    <t xml:space="preserve"> 00:10:41,612</t>
  </si>
  <si>
    <t xml:space="preserve"> 00:10:41,817</t>
  </si>
  <si>
    <t xml:space="preserve"> 00:10:44,335</t>
  </si>
  <si>
    <t xml:space="preserve"> 00:10:45,781</t>
  </si>
  <si>
    <t xml:space="preserve"> 00:10:45,964</t>
  </si>
  <si>
    <t xml:space="preserve"> 00:10:50,885</t>
  </si>
  <si>
    <t xml:space="preserve"> 00:10:53,083</t>
  </si>
  <si>
    <t xml:space="preserve"> 00:10:55,514</t>
  </si>
  <si>
    <t xml:space="preserve"> 00:10:56,573</t>
  </si>
  <si>
    <t xml:space="preserve"> 00:10:59,859</t>
  </si>
  <si>
    <t xml:space="preserve"> 00:11:43,902</t>
  </si>
  <si>
    <t xml:space="preserve"> 00:11:44,135</t>
  </si>
  <si>
    <t xml:space="preserve"> 00:11:53,063</t>
  </si>
  <si>
    <t xml:space="preserve"> 00:11:53,262</t>
  </si>
  <si>
    <t xml:space="preserve"> 00:11:56,381</t>
  </si>
  <si>
    <t xml:space="preserve"> 00:12:02,194</t>
  </si>
  <si>
    <t xml:space="preserve"> 00:12:06,703</t>
  </si>
  <si>
    <t xml:space="preserve"> 00:12:07,503</t>
  </si>
  <si>
    <t xml:space="preserve"> 00:12:08,871</t>
  </si>
  <si>
    <t xml:space="preserve"> 00:12:10,093</t>
  </si>
  <si>
    <t xml:space="preserve"> 00:12:11,289</t>
  </si>
  <si>
    <t xml:space="preserve"> 00:12:11,460</t>
  </si>
  <si>
    <t xml:space="preserve"> 00:12:15,218</t>
  </si>
  <si>
    <t xml:space="preserve"> 00:12:15,411</t>
  </si>
  <si>
    <t xml:space="preserve"> 00:12:24,876</t>
  </si>
  <si>
    <t xml:space="preserve"> 00:12:25,062</t>
  </si>
  <si>
    <t xml:space="preserve"> 00:12:28,089</t>
  </si>
  <si>
    <t xml:space="preserve"> 00:12:28,337</t>
  </si>
  <si>
    <t xml:space="preserve"> 00:12:32,578</t>
  </si>
  <si>
    <t xml:space="preserve"> 00:12:36,634</t>
  </si>
  <si>
    <t xml:space="preserve"> 00:12:36,852</t>
  </si>
  <si>
    <t xml:space="preserve"> 00:13:53,570</t>
  </si>
  <si>
    <t xml:space="preserve"> 00:13:56,915</t>
  </si>
  <si>
    <t xml:space="preserve"> 00:13:57,688</t>
  </si>
  <si>
    <t xml:space="preserve"> 00:14:08,615</t>
  </si>
  <si>
    <t xml:space="preserve"> 00:14:09,558</t>
  </si>
  <si>
    <t xml:space="preserve"> 00:14:10,451</t>
  </si>
  <si>
    <t xml:space="preserve"> 00:14:17,338</t>
  </si>
  <si>
    <t xml:space="preserve"> 00:14:17,524</t>
  </si>
  <si>
    <t xml:space="preserve"> 00:15:00,600</t>
  </si>
  <si>
    <t xml:space="preserve"> 00:15:00,769</t>
  </si>
  <si>
    <t xml:space="preserve"> 00:15:02,636</t>
  </si>
  <si>
    <t xml:space="preserve"> 00:15:13,300</t>
  </si>
  <si>
    <t xml:space="preserve"> 00:15:15,830</t>
  </si>
  <si>
    <t xml:space="preserve"> 00:15:19,540</t>
  </si>
  <si>
    <t xml:space="preserve"> 00:15:21,816</t>
  </si>
  <si>
    <t xml:space="preserve"> 00:15:23,609</t>
  </si>
  <si>
    <t xml:space="preserve"> 00:15:23,814</t>
  </si>
  <si>
    <t xml:space="preserve"> 00:15:34,763</t>
  </si>
  <si>
    <t xml:space="preserve"> 00:15:34,983</t>
  </si>
  <si>
    <t xml:space="preserve"> 00:15:37,253</t>
  </si>
  <si>
    <t xml:space="preserve"> 00:15:48,091</t>
  </si>
  <si>
    <t xml:space="preserve"> 00:15:52,877</t>
  </si>
  <si>
    <t xml:space="preserve"> 00:15:56,631</t>
  </si>
  <si>
    <t xml:space="preserve"> 00:15:56,814</t>
  </si>
  <si>
    <t xml:space="preserve"> 00:16:47,423</t>
  </si>
  <si>
    <t xml:space="preserve"> 00:16:47,847</t>
  </si>
  <si>
    <t xml:space="preserve"> 00:16:49,869</t>
  </si>
  <si>
    <t xml:space="preserve"> 00:16:50,830</t>
  </si>
  <si>
    <t xml:space="preserve"> 00:16:52,309</t>
  </si>
  <si>
    <t xml:space="preserve"> 00:16:55,337</t>
  </si>
  <si>
    <t>WORLD MASTERS ALMATY 2012</t>
  </si>
  <si>
    <t xml:space="preserve"> 00:00:20,504</t>
  </si>
  <si>
    <t xml:space="preserve"> 00:00:26,794</t>
  </si>
  <si>
    <t xml:space="preserve"> 00:00:30,835</t>
  </si>
  <si>
    <t xml:space="preserve"> 00:00:41,806</t>
  </si>
  <si>
    <t xml:space="preserve"> 00:00:43,894</t>
  </si>
  <si>
    <t xml:space="preserve"> 00:00:47,290</t>
  </si>
  <si>
    <t xml:space="preserve"> 00:01:50,276</t>
  </si>
  <si>
    <t xml:space="preserve"> 00:01:57,304</t>
  </si>
  <si>
    <t xml:space="preserve"> 00:02:00,657</t>
  </si>
  <si>
    <t xml:space="preserve"> 00:02:05,996</t>
  </si>
  <si>
    <t xml:space="preserve"> 00:02:06,158</t>
  </si>
  <si>
    <t xml:space="preserve"> 00:02:07,962</t>
  </si>
  <si>
    <t xml:space="preserve"> 00:02:08,139</t>
  </si>
  <si>
    <t xml:space="preserve"> 00:02:24,519</t>
  </si>
  <si>
    <t xml:space="preserve"> 00:02:24,673</t>
  </si>
  <si>
    <t xml:space="preserve"> 00:02:24,861</t>
  </si>
  <si>
    <t xml:space="preserve"> 00:02:25,941</t>
  </si>
  <si>
    <t xml:space="preserve"> 00:02:26,128</t>
  </si>
  <si>
    <t xml:space="preserve"> 00:02:28,531</t>
  </si>
  <si>
    <t xml:space="preserve"> 00:02:28,686</t>
  </si>
  <si>
    <t xml:space="preserve"> 00:02:37,522</t>
  </si>
  <si>
    <t xml:space="preserve"> 00:02:37,672</t>
  </si>
  <si>
    <t xml:space="preserve"> 00:03:23,026</t>
  </si>
  <si>
    <t xml:space="preserve"> 00:03:23,214</t>
  </si>
  <si>
    <t xml:space="preserve"> 00:03:25,694</t>
  </si>
  <si>
    <t xml:space="preserve"> 00:03:28,270</t>
  </si>
  <si>
    <t xml:space="preserve"> 00:03:31,899</t>
  </si>
  <si>
    <t xml:space="preserve"> 00:03:39,158</t>
  </si>
  <si>
    <t xml:space="preserve"> 00:03:39,366</t>
  </si>
  <si>
    <t xml:space="preserve"> 00:03:47,413</t>
  </si>
  <si>
    <t xml:space="preserve"> 00:03:47,569</t>
  </si>
  <si>
    <t xml:space="preserve"> 00:03:59,764</t>
  </si>
  <si>
    <t xml:space="preserve"> 00:03:59,983</t>
  </si>
  <si>
    <t xml:space="preserve"> 00:04:01,632</t>
  </si>
  <si>
    <t xml:space="preserve"> 00:04:07,773</t>
  </si>
  <si>
    <t>SEOI NAGE LEFT</t>
  </si>
  <si>
    <t xml:space="preserve"> 00:04:08,680</t>
  </si>
  <si>
    <t xml:space="preserve"> 00:04:09,500</t>
  </si>
  <si>
    <t xml:space="preserve"> 00:04:09,657</t>
  </si>
  <si>
    <t xml:space="preserve"> 00:04:12,949</t>
  </si>
  <si>
    <t xml:space="preserve"> 00:04:13,105</t>
  </si>
  <si>
    <t xml:space="preserve"> 00:05:02,163</t>
  </si>
  <si>
    <t xml:space="preserve"> 00:05:02,331</t>
  </si>
  <si>
    <t xml:space="preserve"> 00:05:07,184</t>
  </si>
  <si>
    <t xml:space="preserve"> 00:05:12,306</t>
  </si>
  <si>
    <t xml:space="preserve"> 00:05:12,861</t>
  </si>
  <si>
    <t xml:space="preserve"> 00:05:13,919</t>
  </si>
  <si>
    <t xml:space="preserve"> 00:05:14,088</t>
  </si>
  <si>
    <t xml:space="preserve"> 00:05:16,381</t>
  </si>
  <si>
    <t xml:space="preserve"> 00:05:16,568</t>
  </si>
  <si>
    <t xml:space="preserve"> 00:05:25,709</t>
  </si>
  <si>
    <t xml:space="preserve"> 00:05:25,901</t>
  </si>
  <si>
    <t xml:space="preserve"> 00:05:28,815</t>
  </si>
  <si>
    <t xml:space="preserve"> 00:05:35,125</t>
  </si>
  <si>
    <t xml:space="preserve"> 00:05:35,303</t>
  </si>
  <si>
    <t xml:space="preserve"> 00:05:40,640</t>
  </si>
  <si>
    <t xml:space="preserve"> 00:05:40,793</t>
  </si>
  <si>
    <t xml:space="preserve"> 00:05:44,599</t>
  </si>
  <si>
    <t xml:space="preserve"> 00:05:46,607</t>
  </si>
  <si>
    <t xml:space="preserve"> 00:05:49,301</t>
  </si>
  <si>
    <t xml:space="preserve"> 00:05:50,877</t>
  </si>
  <si>
    <t xml:space="preserve"> 00:05:51,575</t>
  </si>
  <si>
    <t xml:space="preserve"> 00:05:52,040</t>
  </si>
  <si>
    <t xml:space="preserve"> 00:05:59,830</t>
  </si>
  <si>
    <t xml:space="preserve"> 00:06:40,036</t>
  </si>
  <si>
    <t xml:space="preserve"> 00:06:48,477</t>
  </si>
  <si>
    <t xml:space="preserve"> 00:06:52,691</t>
  </si>
  <si>
    <t xml:space="preserve"> 00:06:55,353</t>
  </si>
  <si>
    <t xml:space="preserve"> 00:06:58,354</t>
  </si>
  <si>
    <t xml:space="preserve"> 00:00:01,727</t>
  </si>
  <si>
    <t xml:space="preserve"> 00:00:03,289</t>
  </si>
  <si>
    <t xml:space="preserve"> 00:00:06,046</t>
  </si>
  <si>
    <t xml:space="preserve"> 00:00:23,912</t>
  </si>
  <si>
    <t xml:space="preserve"> 00:00:31,798</t>
  </si>
  <si>
    <t xml:space="preserve"> 00:00:33,352</t>
  </si>
  <si>
    <t xml:space="preserve"> 00:00:38,312</t>
  </si>
  <si>
    <t xml:space="preserve"> 00:00:38,471</t>
  </si>
  <si>
    <t xml:space="preserve"> 00:00:44,276</t>
  </si>
  <si>
    <t xml:space="preserve"> 00:00:56,123</t>
  </si>
  <si>
    <t xml:space="preserve"> 00:00:59,816</t>
  </si>
  <si>
    <t xml:space="preserve"> 00:01:45,061</t>
  </si>
  <si>
    <t xml:space="preserve"> 00:01:54,967</t>
  </si>
  <si>
    <t xml:space="preserve"> 00:01:55,744</t>
  </si>
  <si>
    <t xml:space="preserve"> 00:01:58,173</t>
  </si>
  <si>
    <t xml:space="preserve"> 00:01:58,442</t>
  </si>
  <si>
    <t xml:space="preserve"> 00:02:03,401</t>
  </si>
  <si>
    <t xml:space="preserve"> 00:02:03,772</t>
  </si>
  <si>
    <t xml:space="preserve"> 00:02:17,999</t>
  </si>
  <si>
    <t xml:space="preserve"> 00:02:24,169</t>
  </si>
  <si>
    <t xml:space="preserve"> 00:02:25,747</t>
  </si>
  <si>
    <t xml:space="preserve"> 00:02:26,731</t>
  </si>
  <si>
    <t xml:space="preserve"> 00:02:26,911</t>
  </si>
  <si>
    <t xml:space="preserve"> 00:02:34,675</t>
  </si>
  <si>
    <t xml:space="preserve"> 00:02:34,843</t>
  </si>
  <si>
    <t xml:space="preserve"> 00:02:39,691</t>
  </si>
  <si>
    <t xml:space="preserve"> 00:03:22,296</t>
  </si>
  <si>
    <t xml:space="preserve"> 00:03:25,995</t>
  </si>
  <si>
    <t xml:space="preserve"> 00:03:32,393</t>
  </si>
  <si>
    <t xml:space="preserve"> 00:03:35,535</t>
  </si>
  <si>
    <t xml:space="preserve"> 00:03:35,721</t>
  </si>
  <si>
    <t xml:space="preserve"> 00:03:42,707</t>
  </si>
  <si>
    <t xml:space="preserve"> 00:03:47,403</t>
  </si>
  <si>
    <t xml:space="preserve"> 00:03:48,627</t>
  </si>
  <si>
    <t xml:space="preserve"> 00:03:51,454</t>
  </si>
  <si>
    <t xml:space="preserve"> 00:03:59,003</t>
  </si>
  <si>
    <t xml:space="preserve"> 00:04:03,220</t>
  </si>
  <si>
    <t xml:space="preserve"> 00:04:03,906</t>
  </si>
  <si>
    <t xml:space="preserve"> 00:04:06,502</t>
  </si>
  <si>
    <t xml:space="preserve"> 00:04:06,670</t>
  </si>
  <si>
    <t xml:space="preserve"> 00:04:16,836</t>
  </si>
  <si>
    <t xml:space="preserve"> 00:05:01,549</t>
  </si>
  <si>
    <t xml:space="preserve"> 00:05:10,073</t>
  </si>
  <si>
    <t xml:space="preserve"> 00:05:12,170</t>
  </si>
  <si>
    <t xml:space="preserve"> 00:05:12,382</t>
  </si>
  <si>
    <t xml:space="preserve"> 00:05:17,630</t>
  </si>
  <si>
    <t xml:space="preserve"> 00:05:22,111</t>
  </si>
  <si>
    <t xml:space="preserve"> 00:05:30,721</t>
  </si>
  <si>
    <t xml:space="preserve"> 00:05:36,032</t>
  </si>
  <si>
    <t>OSOTO MAKIKOMI</t>
  </si>
  <si>
    <t xml:space="preserve"> 00:05:38,563</t>
  </si>
  <si>
    <t xml:space="preserve"> 00:05:50,847</t>
  </si>
  <si>
    <t xml:space="preserve"> 00:06:42,134</t>
  </si>
  <si>
    <t xml:space="preserve"> 00:06:43,550</t>
  </si>
  <si>
    <t xml:space="preserve"> 00:06:49,110</t>
  </si>
  <si>
    <t xml:space="preserve"> 00:06:51,068</t>
  </si>
  <si>
    <t xml:space="preserve"> 00:06:51,242</t>
  </si>
  <si>
    <t xml:space="preserve"> 00:06:59,646</t>
  </si>
  <si>
    <t xml:space="preserve"> 00:06:59,803</t>
  </si>
  <si>
    <t xml:space="preserve"> 00:07:12,061</t>
  </si>
  <si>
    <t xml:space="preserve"> 00:07:13,735</t>
  </si>
  <si>
    <t xml:space="preserve"> 00:07:14,097</t>
  </si>
  <si>
    <t xml:space="preserve"> 00:07:15,178</t>
  </si>
  <si>
    <t xml:space="preserve"> 00:07:15,384</t>
  </si>
  <si>
    <t xml:space="preserve"> 00:07:22,826</t>
  </si>
  <si>
    <t xml:space="preserve"> 00:07:23,039</t>
  </si>
  <si>
    <t xml:space="preserve"> 00:07:30,498</t>
  </si>
  <si>
    <t xml:space="preserve"> 00:07:30,653</t>
  </si>
  <si>
    <t xml:space="preserve"> 00:07:35,792</t>
  </si>
  <si>
    <t xml:space="preserve"> 00:07:39,251</t>
  </si>
  <si>
    <t xml:space="preserve"> 00:08:21,513</t>
  </si>
  <si>
    <t xml:space="preserve"> 00:08:25,169</t>
  </si>
  <si>
    <t xml:space="preserve"> 00:08:25,356</t>
  </si>
  <si>
    <t xml:space="preserve"> 00:08:33,560</t>
  </si>
  <si>
    <t xml:space="preserve"> 00:08:35,619</t>
  </si>
  <si>
    <t xml:space="preserve"> 00:08:39,362</t>
  </si>
  <si>
    <t xml:space="preserve"> 00:08:40,977</t>
  </si>
  <si>
    <t xml:space="preserve"> 00:08:47,772</t>
  </si>
  <si>
    <t xml:space="preserve"> 00:08:52,976</t>
  </si>
  <si>
    <t xml:space="preserve"> 00:08:55,116</t>
  </si>
  <si>
    <t xml:space="preserve"> 00:08:55,226</t>
  </si>
  <si>
    <t xml:space="preserve"> 00:08:55,412</t>
  </si>
  <si>
    <t xml:space="preserve"> 00:09:03,401</t>
  </si>
  <si>
    <t xml:space="preserve"> 00:09:03,554</t>
  </si>
  <si>
    <t xml:space="preserve"> 00:09:07,092</t>
  </si>
  <si>
    <t xml:space="preserve"> 00:09:10,576</t>
  </si>
  <si>
    <t xml:space="preserve"> 00:09:12,526</t>
  </si>
  <si>
    <t xml:space="preserve"> 00:09:12,712</t>
  </si>
  <si>
    <t xml:space="preserve"> 00:09:15,771</t>
  </si>
  <si>
    <t xml:space="preserve"> 00:09:15,958</t>
  </si>
  <si>
    <t xml:space="preserve"> 00:10:03,571</t>
  </si>
  <si>
    <t xml:space="preserve"> 00:10:03,725</t>
  </si>
  <si>
    <t xml:space="preserve"> 00:10:06,312</t>
  </si>
  <si>
    <t xml:space="preserve"> 00:10:09,117</t>
  </si>
  <si>
    <t>SEOI OTOSHI</t>
  </si>
  <si>
    <t xml:space="preserve"> 00:10:09,821</t>
  </si>
  <si>
    <t xml:space="preserve"> 00:10:11,006</t>
  </si>
  <si>
    <t xml:space="preserve"> 00:10:11,159</t>
  </si>
  <si>
    <t xml:space="preserve"> 00:10:18,503</t>
  </si>
  <si>
    <t xml:space="preserve"> 00:10:20,026</t>
  </si>
  <si>
    <t xml:space="preserve"> 00:10:24,298</t>
  </si>
  <si>
    <t xml:space="preserve"> 00:10:29,286</t>
  </si>
  <si>
    <t xml:space="preserve"> 00:10:29,471</t>
  </si>
  <si>
    <t xml:space="preserve"> 00:10:33,745</t>
  </si>
  <si>
    <t xml:space="preserve"> 00:10:33,917</t>
  </si>
  <si>
    <t xml:space="preserve"> 00:10:39,020</t>
  </si>
  <si>
    <t xml:space="preserve"> 00:10:41,466</t>
  </si>
  <si>
    <t xml:space="preserve"> 00:10:43,411</t>
  </si>
  <si>
    <t xml:space="preserve"> 00:10:44,178</t>
  </si>
  <si>
    <t xml:space="preserve"> 00:10:46,460</t>
  </si>
  <si>
    <t xml:space="preserve"> 00:10:50,748</t>
  </si>
  <si>
    <t xml:space="preserve"> 00:00:08,894</t>
  </si>
  <si>
    <t xml:space="preserve"> 00:00:11,310</t>
  </si>
  <si>
    <t xml:space="preserve"> 00:00:12,942</t>
  </si>
  <si>
    <t xml:space="preserve"> 00:00:16,856</t>
  </si>
  <si>
    <t xml:space="preserve"> 00:00:17,468</t>
  </si>
  <si>
    <t xml:space="preserve"> 00:00:17,951</t>
  </si>
  <si>
    <t xml:space="preserve"> 00:00:18,873</t>
  </si>
  <si>
    <t xml:space="preserve"> 00:00:20,481</t>
  </si>
  <si>
    <t xml:space="preserve"> 00:00:22,202</t>
  </si>
  <si>
    <t xml:space="preserve"> 00:00:22,365</t>
  </si>
  <si>
    <t xml:space="preserve"> 00:00:25,331</t>
  </si>
  <si>
    <t xml:space="preserve"> 00:00:29,083</t>
  </si>
  <si>
    <t xml:space="preserve"> 00:00:37,760</t>
  </si>
  <si>
    <t xml:space="preserve"> 00:00:38,318</t>
  </si>
  <si>
    <t xml:space="preserve"> 00:00:52,885</t>
  </si>
  <si>
    <t xml:space="preserve"> 00:00:53,058</t>
  </si>
  <si>
    <t xml:space="preserve"> 00:00:59,127</t>
  </si>
  <si>
    <t xml:space="preserve"> 00:00:59,374</t>
  </si>
  <si>
    <t xml:space="preserve"> 00:01:44,594</t>
  </si>
  <si>
    <t xml:space="preserve"> 00:01:45,037</t>
  </si>
  <si>
    <t xml:space="preserve"> 00:01:46,406</t>
  </si>
  <si>
    <t xml:space="preserve"> 00:01:47,559</t>
  </si>
  <si>
    <t xml:space="preserve"> 00:01:47,916</t>
  </si>
  <si>
    <t xml:space="preserve"> 00:01:51,263</t>
  </si>
  <si>
    <t xml:space="preserve"> 00:01:51,421</t>
  </si>
  <si>
    <t xml:space="preserve"> 00:01:55,046</t>
  </si>
  <si>
    <t xml:space="preserve"> 00:02:02,399</t>
  </si>
  <si>
    <t xml:space="preserve"> 00:02:02,915</t>
  </si>
  <si>
    <t xml:space="preserve"> 00:02:09,900</t>
  </si>
  <si>
    <t xml:space="preserve"> 00:02:10,068</t>
  </si>
  <si>
    <t xml:space="preserve"> 00:03:39,390</t>
  </si>
  <si>
    <t xml:space="preserve"> 00:03:45,885</t>
  </si>
  <si>
    <t xml:space="preserve"> 00:03:48,064</t>
  </si>
  <si>
    <t xml:space="preserve"> 00:03:48,964</t>
  </si>
  <si>
    <t xml:space="preserve"> 00:03:52,257</t>
  </si>
  <si>
    <t xml:space="preserve"> 00:03:52,419</t>
  </si>
  <si>
    <t xml:space="preserve"> 00:05:02,456</t>
  </si>
  <si>
    <t xml:space="preserve"> 00:05:05,332</t>
  </si>
  <si>
    <t xml:space="preserve"> 00:05:07,645</t>
  </si>
  <si>
    <t xml:space="preserve"> 00:05:11,006</t>
  </si>
  <si>
    <t xml:space="preserve"> 00:05:10,981</t>
  </si>
  <si>
    <t xml:space="preserve"> 00:05:13,571</t>
  </si>
  <si>
    <t xml:space="preserve"> 00:05:24,061</t>
  </si>
  <si>
    <t xml:space="preserve"> 00:05:24,247</t>
  </si>
  <si>
    <t xml:space="preserve"> 00:05:28,460</t>
  </si>
  <si>
    <t xml:space="preserve"> 00:05:28,632</t>
  </si>
  <si>
    <t xml:space="preserve"> 00:05:41,823</t>
  </si>
  <si>
    <t xml:space="preserve"> 00:05:44,539</t>
  </si>
  <si>
    <t xml:space="preserve"> 00:05:45,205</t>
  </si>
  <si>
    <t xml:space="preserve"> 00:05:46,169</t>
  </si>
  <si>
    <t xml:space="preserve"> 00:05:49,305</t>
  </si>
  <si>
    <t xml:space="preserve"> 00:06:41,962</t>
  </si>
  <si>
    <t xml:space="preserve"> 00:06:42,196</t>
  </si>
  <si>
    <t xml:space="preserve"> 00:06:48,214</t>
  </si>
  <si>
    <t xml:space="preserve"> 00:06:50,869</t>
  </si>
  <si>
    <t xml:space="preserve"> 00:06:51,134</t>
  </si>
  <si>
    <t xml:space="preserve"> 00:06:52,220</t>
  </si>
  <si>
    <t xml:space="preserve"> 00:06:59,633</t>
  </si>
  <si>
    <t xml:space="preserve"> 00:07:00,838</t>
  </si>
  <si>
    <t xml:space="preserve"> 00:07:00,993</t>
  </si>
  <si>
    <t xml:space="preserve"> 00:07:07,057</t>
  </si>
  <si>
    <t xml:space="preserve"> 00:07:13,396</t>
  </si>
  <si>
    <t xml:space="preserve"> 00:07:15,211</t>
  </si>
  <si>
    <t xml:space="preserve"> 00:07:17,377</t>
  </si>
  <si>
    <t xml:space="preserve"> 00:07:17,552</t>
  </si>
  <si>
    <t xml:space="preserve"> 00:07:21,091</t>
  </si>
  <si>
    <t xml:space="preserve"> 00:07:21,252</t>
  </si>
  <si>
    <t xml:space="preserve"> 00:07:26,383</t>
  </si>
  <si>
    <t xml:space="preserve"> 00:07:26,536</t>
  </si>
  <si>
    <t xml:space="preserve"> 00:07:32,248</t>
  </si>
  <si>
    <t xml:space="preserve"> 00:07:37,308</t>
  </si>
  <si>
    <t xml:space="preserve"> 00:08:20,441</t>
  </si>
  <si>
    <t xml:space="preserve"> 00:08:20,633</t>
  </si>
  <si>
    <t xml:space="preserve"> 00:08:28,227</t>
  </si>
  <si>
    <t xml:space="preserve"> 00:08:28,371</t>
  </si>
  <si>
    <t xml:space="preserve"> 00:08:30,367</t>
  </si>
  <si>
    <t xml:space="preserve"> 00:08:30,566</t>
  </si>
  <si>
    <t xml:space="preserve"> 00:08:37,232</t>
  </si>
  <si>
    <t xml:space="preserve"> 00:08:40,051</t>
  </si>
  <si>
    <t xml:space="preserve"> 00:08:40,226</t>
  </si>
  <si>
    <t xml:space="preserve"> 00:08:43,264</t>
  </si>
  <si>
    <t xml:space="preserve"> 00:08:43,421</t>
  </si>
  <si>
    <t xml:space="preserve"> 00:08:49,074</t>
  </si>
  <si>
    <t xml:space="preserve"> 00:08:49,227</t>
  </si>
  <si>
    <t xml:space="preserve"> 00:08:52,183</t>
  </si>
  <si>
    <t xml:space="preserve"> 00:09:01,398</t>
  </si>
  <si>
    <t xml:space="preserve"> 00:09:01,694</t>
  </si>
  <si>
    <t xml:space="preserve"> 00:09:09,171</t>
  </si>
  <si>
    <t xml:space="preserve"> 00:09:09,445</t>
  </si>
  <si>
    <t xml:space="preserve"> 00:09:14,441</t>
  </si>
  <si>
    <t xml:space="preserve"> 00:09:14,626</t>
  </si>
  <si>
    <t xml:space="preserve"> 00:10:02,353</t>
  </si>
  <si>
    <t xml:space="preserve"> 00:10:02,569</t>
  </si>
  <si>
    <t xml:space="preserve"> 00:10:07,097</t>
  </si>
  <si>
    <t xml:space="preserve"> 00:10:10,745</t>
  </si>
  <si>
    <t xml:space="preserve"> 00:10:10,919</t>
  </si>
  <si>
    <t xml:space="preserve"> 00:10:16,458</t>
  </si>
  <si>
    <t xml:space="preserve"> 00:10:16,570</t>
  </si>
  <si>
    <t xml:space="preserve"> 00:10:19,818</t>
  </si>
  <si>
    <t xml:space="preserve"> 00:10:19,974</t>
  </si>
  <si>
    <t xml:space="preserve"> 00:10:23,957</t>
  </si>
  <si>
    <t xml:space="preserve"> 00:10:24,123</t>
  </si>
  <si>
    <t xml:space="preserve"> 00:10:26,809</t>
  </si>
  <si>
    <t xml:space="preserve"> 00:10:26,983</t>
  </si>
  <si>
    <t xml:space="preserve"> 00:10:33,979</t>
  </si>
  <si>
    <t xml:space="preserve"> 00:10:36,010</t>
  </si>
  <si>
    <t xml:space="preserve"> 00:10:46,297</t>
  </si>
  <si>
    <t xml:space="preserve"> 00:10:46,481</t>
  </si>
  <si>
    <t xml:space="preserve"> 00:10:53,862</t>
  </si>
  <si>
    <t xml:space="preserve"> 00:10:59,181</t>
  </si>
  <si>
    <t xml:space="preserve"> 00:11:40,757</t>
  </si>
  <si>
    <t xml:space="preserve"> 00:11:40,175</t>
  </si>
  <si>
    <t xml:space="preserve"> 00:11:46,167</t>
  </si>
  <si>
    <t xml:space="preserve"> 00:11:46,347</t>
  </si>
  <si>
    <t xml:space="preserve"> 00:11:58,457</t>
  </si>
  <si>
    <t xml:space="preserve"> 00:11:58,734</t>
  </si>
  <si>
    <t xml:space="preserve"> 00:12:00,911</t>
  </si>
  <si>
    <t xml:space="preserve"> 00:12:04,437</t>
  </si>
  <si>
    <t xml:space="preserve"> 00:12:04,610</t>
  </si>
  <si>
    <t xml:space="preserve"> 00:12:07,065</t>
  </si>
  <si>
    <t xml:space="preserve"> 00:12:08,309</t>
  </si>
  <si>
    <t xml:space="preserve"> 00:12:14,858</t>
  </si>
  <si>
    <t xml:space="preserve"> 00:12:15,046</t>
  </si>
  <si>
    <t xml:space="preserve"> 00:12:20,316</t>
  </si>
  <si>
    <t xml:space="preserve"> 00:12:22,458</t>
  </si>
  <si>
    <t xml:space="preserve"> 00:12:24,042</t>
  </si>
  <si>
    <t xml:space="preserve"> 00:12:24,210</t>
  </si>
  <si>
    <t xml:space="preserve"> 00:12:27,863</t>
  </si>
  <si>
    <t xml:space="preserve"> 00:12:30,541</t>
  </si>
  <si>
    <t xml:space="preserve"> 00:12:31,973</t>
  </si>
  <si>
    <t xml:space="preserve"> 00:12:34,137</t>
  </si>
  <si>
    <t xml:space="preserve"> 00:12:36,202</t>
  </si>
  <si>
    <t xml:space="preserve"> 00:13:24,279</t>
  </si>
  <si>
    <t xml:space="preserve"> 00:13:24,439</t>
  </si>
  <si>
    <t xml:space="preserve"> 00:13:29,914</t>
  </si>
  <si>
    <t xml:space="preserve"> 00:13:31,871</t>
  </si>
  <si>
    <t xml:space="preserve"> 00:13:44,525</t>
  </si>
  <si>
    <t xml:space="preserve"> 00:13:46,328</t>
  </si>
  <si>
    <t xml:space="preserve"> 00:13:47,958</t>
  </si>
  <si>
    <t xml:space="preserve"> 00:13:49,728</t>
  </si>
  <si>
    <t xml:space="preserve"> 00:13:49,884</t>
  </si>
  <si>
    <t xml:space="preserve"> 00:13:53,690</t>
  </si>
  <si>
    <t xml:space="preserve"> 00:13:53,937</t>
  </si>
  <si>
    <t xml:space="preserve"> 00:14:00,261</t>
  </si>
  <si>
    <t xml:space="preserve"> 00:14:04,469</t>
  </si>
  <si>
    <t>PSHMAKHOV</t>
  </si>
  <si>
    <t xml:space="preserve"> 00:00:00,378</t>
  </si>
  <si>
    <t xml:space="preserve"> 00:00:04,594</t>
  </si>
  <si>
    <t xml:space="preserve"> 00:00:06,970</t>
  </si>
  <si>
    <t xml:space="preserve"> 00:00:08,269</t>
  </si>
  <si>
    <t xml:space="preserve"> 00:00:11,463</t>
  </si>
  <si>
    <t xml:space="preserve"> 00:00:11,630</t>
  </si>
  <si>
    <t xml:space="preserve"> 00:00:16,793</t>
  </si>
  <si>
    <t xml:space="preserve"> 00:00:24,506</t>
  </si>
  <si>
    <t xml:space="preserve"> 00:00:30,227</t>
  </si>
  <si>
    <t xml:space="preserve"> 00:00:33,306</t>
  </si>
  <si>
    <t xml:space="preserve"> 00:00:33,482</t>
  </si>
  <si>
    <t xml:space="preserve"> 00:00:38,838</t>
  </si>
  <si>
    <t xml:space="preserve"> 00:00:39,024</t>
  </si>
  <si>
    <t xml:space="preserve"> 00:00:42,022</t>
  </si>
  <si>
    <t xml:space="preserve"> 00:00:47,125</t>
  </si>
  <si>
    <t xml:space="preserve"> 00:00:59,246</t>
  </si>
  <si>
    <t xml:space="preserve"> 00:01:43,274</t>
  </si>
  <si>
    <t xml:space="preserve"> 00:01:45,597</t>
  </si>
  <si>
    <t xml:space="preserve"> 00:01:47,169</t>
  </si>
  <si>
    <t xml:space="preserve"> 00:01:55,300</t>
  </si>
  <si>
    <t xml:space="preserve"> 00:01:58,738</t>
  </si>
  <si>
    <t xml:space="preserve"> 00:02:07,818</t>
  </si>
  <si>
    <t xml:space="preserve"> 00:02:11,000</t>
  </si>
  <si>
    <t xml:space="preserve"> 00:02:12,360</t>
  </si>
  <si>
    <t xml:space="preserve"> 00:02:15,802</t>
  </si>
  <si>
    <t xml:space="preserve"> 00:02:19,149</t>
  </si>
  <si>
    <t xml:space="preserve"> 00:02:19,317</t>
  </si>
  <si>
    <t xml:space="preserve"> 00:02:27,052</t>
  </si>
  <si>
    <t xml:space="preserve"> 00:02:32,802</t>
  </si>
  <si>
    <t xml:space="preserve"> 00:02:34,845</t>
  </si>
  <si>
    <t xml:space="preserve"> 00:02:37,093</t>
  </si>
  <si>
    <t xml:space="preserve"> 00:02:37,233</t>
  </si>
  <si>
    <t xml:space="preserve"> 00:02:37,921</t>
  </si>
  <si>
    <t xml:space="preserve"> 00:03:25,986</t>
  </si>
  <si>
    <t xml:space="preserve"> 00:03:26,664</t>
  </si>
  <si>
    <t xml:space="preserve"> 00:03:35,931</t>
  </si>
  <si>
    <t xml:space="preserve"> 00:03:34,445</t>
  </si>
  <si>
    <t xml:space="preserve"> 00:03:34,689</t>
  </si>
  <si>
    <t xml:space="preserve"> 00:03:35,280</t>
  </si>
  <si>
    <t xml:space="preserve"> 00:03:45,294</t>
  </si>
  <si>
    <t xml:space="preserve"> 00:03:55,424</t>
  </si>
  <si>
    <t xml:space="preserve"> 00:03:56,970</t>
  </si>
  <si>
    <t xml:space="preserve"> 00:03:58,783</t>
  </si>
  <si>
    <t xml:space="preserve"> 00:04:07,156</t>
  </si>
  <si>
    <t xml:space="preserve"> 00:04:13,460</t>
  </si>
  <si>
    <t xml:space="preserve"> 00:04:19,918</t>
  </si>
  <si>
    <t xml:space="preserve"> 00:05:01,818</t>
  </si>
  <si>
    <t xml:space="preserve"> 00:05:04,623</t>
  </si>
  <si>
    <t xml:space="preserve"> 00:05:04,825</t>
  </si>
  <si>
    <t xml:space="preserve"> 00:05:13,387</t>
  </si>
  <si>
    <t xml:space="preserve"> 00:05:14,484</t>
  </si>
  <si>
    <t xml:space="preserve"> 00:05:18,737</t>
  </si>
  <si>
    <t xml:space="preserve"> 00:05:21,083</t>
  </si>
  <si>
    <t xml:space="preserve"> 00:05:23,456</t>
  </si>
  <si>
    <t xml:space="preserve"> 00:05:28,924</t>
  </si>
  <si>
    <t xml:space="preserve"> 00:05:29,099</t>
  </si>
  <si>
    <t xml:space="preserve"> 00:05:39,666</t>
  </si>
  <si>
    <t xml:space="preserve"> 00:05:40,045</t>
  </si>
  <si>
    <t xml:space="preserve"> 00:05:42,850</t>
  </si>
  <si>
    <t xml:space="preserve"> 00:05:53,226</t>
  </si>
  <si>
    <t xml:space="preserve"> 00:05:59,529</t>
  </si>
  <si>
    <t xml:space="preserve"> 00:06:40,103</t>
  </si>
  <si>
    <t xml:space="preserve"> 00:06:42,955</t>
  </si>
  <si>
    <t xml:space="preserve"> 00:06:44,450</t>
  </si>
  <si>
    <t xml:space="preserve"> 00:06:48,540</t>
  </si>
  <si>
    <t xml:space="preserve"> 00:06:56,081</t>
  </si>
  <si>
    <t xml:space="preserve"> 00:06:56,616</t>
  </si>
  <si>
    <t xml:space="preserve"> 00:06:58,540</t>
  </si>
  <si>
    <t xml:space="preserve"> 00:06:58,696</t>
  </si>
  <si>
    <t xml:space="preserve"> 00:07:04,590</t>
  </si>
  <si>
    <t xml:space="preserve"> 00:07:10,885</t>
  </si>
  <si>
    <t xml:space="preserve"> 00:07:15,737</t>
  </si>
  <si>
    <t xml:space="preserve"> 00:07:26,459</t>
  </si>
  <si>
    <t xml:space="preserve"> 00:07:26,634</t>
  </si>
  <si>
    <t xml:space="preserve"> 00:00:00,993</t>
  </si>
  <si>
    <t xml:space="preserve"> 00:00:01,725</t>
  </si>
  <si>
    <t xml:space="preserve"> 00:00:03,885</t>
  </si>
  <si>
    <t xml:space="preserve"> 00:00:14,382</t>
  </si>
  <si>
    <t xml:space="preserve"> 00:00:18,107</t>
  </si>
  <si>
    <t xml:space="preserve"> 00:00:21,237</t>
  </si>
  <si>
    <t xml:space="preserve"> 00:00:26,005</t>
  </si>
  <si>
    <t xml:space="preserve"> 00:00:30,276</t>
  </si>
  <si>
    <t xml:space="preserve"> 00:00:31,657</t>
  </si>
  <si>
    <t xml:space="preserve"> 00:00:35,191</t>
  </si>
  <si>
    <t xml:space="preserve"> 00:00:01,410</t>
  </si>
  <si>
    <t xml:space="preserve"> 00:00:02,527</t>
  </si>
  <si>
    <t xml:space="preserve"> 00:00:04,486</t>
  </si>
  <si>
    <t xml:space="preserve"> 00:00:05,593</t>
  </si>
  <si>
    <t xml:space="preserve"> 00:00:30,790</t>
  </si>
  <si>
    <t xml:space="preserve"> 00:00:32,171</t>
  </si>
  <si>
    <t xml:space="preserve"> 00:00:47,877</t>
  </si>
  <si>
    <t xml:space="preserve"> 00:00:48,035</t>
  </si>
  <si>
    <t xml:space="preserve"> 00:00:53,052</t>
  </si>
  <si>
    <t xml:space="preserve"> 00:00:53,230</t>
  </si>
  <si>
    <t xml:space="preserve"> 00:00:59,328</t>
  </si>
  <si>
    <t xml:space="preserve"> 00:01:44,274</t>
  </si>
  <si>
    <t xml:space="preserve"> 00:02:06,693</t>
  </si>
  <si>
    <t xml:space="preserve"> 00:02:12,267</t>
  </si>
  <si>
    <t xml:space="preserve"> 00:02:12,462</t>
  </si>
  <si>
    <t xml:space="preserve"> 00:02:19,559</t>
  </si>
  <si>
    <t xml:space="preserve"> 00:02:19,735</t>
  </si>
  <si>
    <t xml:space="preserve"> 00:02:22,083</t>
  </si>
  <si>
    <t xml:space="preserve"> 00:02:26,436</t>
  </si>
  <si>
    <t xml:space="preserve"> 00:02:30,427</t>
  </si>
  <si>
    <t xml:space="preserve"> 00:02:32,360</t>
  </si>
  <si>
    <t xml:space="preserve"> 00:02:33,445</t>
  </si>
  <si>
    <t xml:space="preserve"> 00:02:33,643</t>
  </si>
  <si>
    <t xml:space="preserve"> 00:02:36,915</t>
  </si>
  <si>
    <t xml:space="preserve"> 00:02:37,087</t>
  </si>
  <si>
    <t xml:space="preserve"> 00:02:39,021</t>
  </si>
  <si>
    <t xml:space="preserve"> 00:02:39,193</t>
  </si>
  <si>
    <t xml:space="preserve"> 00:03:22,280</t>
  </si>
  <si>
    <t xml:space="preserve"> 00:03:35,733</t>
  </si>
  <si>
    <t xml:space="preserve"> 00:03:41,327</t>
  </si>
  <si>
    <t xml:space="preserve"> 00:03:41,492</t>
  </si>
  <si>
    <t xml:space="preserve"> 00:03:48,620</t>
  </si>
  <si>
    <t xml:space="preserve"> 00:03:48,810</t>
  </si>
  <si>
    <t xml:space="preserve"> 00:03:51,112</t>
  </si>
  <si>
    <t xml:space="preserve"> 00:03:52,675</t>
  </si>
  <si>
    <t xml:space="preserve"> 00:04:00,174</t>
  </si>
  <si>
    <t xml:space="preserve"> 00:04:01,575</t>
  </si>
  <si>
    <t xml:space="preserve"> 00:04:02,206</t>
  </si>
  <si>
    <t xml:space="preserve"> 00:04:03,140</t>
  </si>
  <si>
    <t xml:space="preserve"> 00:04:11,186</t>
  </si>
  <si>
    <t xml:space="preserve"> 00:04:14,879</t>
  </si>
  <si>
    <t xml:space="preserve"> 00:04:15,037</t>
  </si>
  <si>
    <t xml:space="preserve"> 00:04:17,992</t>
  </si>
  <si>
    <t xml:space="preserve"> 00:05:04,520</t>
  </si>
  <si>
    <t xml:space="preserve"> 00:05:04,709</t>
  </si>
  <si>
    <t xml:space="preserve"> 00:05:10,496</t>
  </si>
  <si>
    <t xml:space="preserve"> 00:05:10,694</t>
  </si>
  <si>
    <t xml:space="preserve"> 00:05:14,710</t>
  </si>
  <si>
    <t xml:space="preserve"> 00:05:14,876</t>
  </si>
  <si>
    <t xml:space="preserve"> 00:05:19,822</t>
  </si>
  <si>
    <t xml:space="preserve"> 00:05:23,603</t>
  </si>
  <si>
    <t xml:space="preserve"> 00:05:25,657</t>
  </si>
  <si>
    <t xml:space="preserve"> 00:05:26,093</t>
  </si>
  <si>
    <t xml:space="preserve"> 00:05:39,167</t>
  </si>
  <si>
    <t xml:space="preserve"> 00:05:39,336</t>
  </si>
  <si>
    <t xml:space="preserve"> 00:05:50,189</t>
  </si>
  <si>
    <t xml:space="preserve"> 00:05:52,037</t>
  </si>
  <si>
    <t xml:space="preserve"> 00:05:57,914</t>
  </si>
  <si>
    <t xml:space="preserve"> 00:05:58,075</t>
  </si>
  <si>
    <t xml:space="preserve"> 00:06:50,708</t>
  </si>
  <si>
    <t xml:space="preserve"> 00:06:55,151</t>
  </si>
  <si>
    <t xml:space="preserve"> 00:06:55,758</t>
  </si>
  <si>
    <t xml:space="preserve"> 00:07:07,472</t>
  </si>
  <si>
    <t xml:space="preserve"> 00:07:09,574</t>
  </si>
  <si>
    <t xml:space="preserve"> 00:07:13,530</t>
  </si>
  <si>
    <t xml:space="preserve"> 00:07:14,046</t>
  </si>
  <si>
    <t xml:space="preserve"> 00:07:17,463</t>
  </si>
  <si>
    <t xml:space="preserve"> 00:07:21,197</t>
  </si>
  <si>
    <t xml:space="preserve"> 00:07:21,562</t>
  </si>
  <si>
    <t xml:space="preserve"> 00:07:32,592</t>
  </si>
  <si>
    <t xml:space="preserve"> 00:07:32,745</t>
  </si>
  <si>
    <t xml:space="preserve"> 00:07:37,411</t>
  </si>
  <si>
    <t xml:space="preserve"> 00:07:37,601</t>
  </si>
  <si>
    <t xml:space="preserve"> 00:08:24,896</t>
  </si>
  <si>
    <t xml:space="preserve"> 00:08:26,423</t>
  </si>
  <si>
    <t xml:space="preserve"> 00:08:29,057</t>
  </si>
  <si>
    <t xml:space="preserve"> 00:08:31,544</t>
  </si>
  <si>
    <t xml:space="preserve"> 00:08:37,999</t>
  </si>
  <si>
    <t xml:space="preserve"> 00:08:42,213</t>
  </si>
  <si>
    <t xml:space="preserve"> 00:08:46,434</t>
  </si>
  <si>
    <t xml:space="preserve"> 00:08:52,289</t>
  </si>
  <si>
    <t xml:space="preserve"> 00:09:00,035</t>
  </si>
  <si>
    <t xml:space="preserve"> 00:09:03,461</t>
  </si>
  <si>
    <t xml:space="preserve"> 00:09:03,642</t>
  </si>
  <si>
    <t xml:space="preserve"> 00:09:07,016</t>
  </si>
  <si>
    <t xml:space="preserve"> 00:09:14,226</t>
  </si>
  <si>
    <t xml:space="preserve"> 00:09:15,977</t>
  </si>
  <si>
    <t xml:space="preserve"> 00:09:18,863</t>
  </si>
  <si>
    <t xml:space="preserve"> 00:10:01,215</t>
  </si>
  <si>
    <t xml:space="preserve"> 00:00:00,407</t>
  </si>
  <si>
    <t xml:space="preserve"> 00:00:02,573</t>
  </si>
  <si>
    <t xml:space="preserve"> 00:00:08,007</t>
  </si>
  <si>
    <t xml:space="preserve"> 00:00:08,180</t>
  </si>
  <si>
    <t xml:space="preserve"> 00:00:12,017</t>
  </si>
  <si>
    <t xml:space="preserve"> 00:00:14,761</t>
  </si>
  <si>
    <t xml:space="preserve"> 00:00:16,009</t>
  </si>
  <si>
    <t xml:space="preserve"> 00:00:16,181</t>
  </si>
  <si>
    <t xml:space="preserve"> 00:00:21,159</t>
  </si>
  <si>
    <t xml:space="preserve"> 00:00:21,328</t>
  </si>
  <si>
    <t xml:space="preserve"> 00:00:26,178</t>
  </si>
  <si>
    <t xml:space="preserve"> 00:00:26,348</t>
  </si>
  <si>
    <t xml:space="preserve"> 00:00:33,039</t>
  </si>
  <si>
    <t xml:space="preserve"> 00:00:37,619</t>
  </si>
  <si>
    <t xml:space="preserve"> 00:00:40,260</t>
  </si>
  <si>
    <t xml:space="preserve"> 00:00:41,610</t>
  </si>
  <si>
    <t xml:space="preserve"> 00:00:47,870</t>
  </si>
  <si>
    <t xml:space="preserve"> 00:00:49,697</t>
  </si>
  <si>
    <t xml:space="preserve"> 00:00:50,094</t>
  </si>
  <si>
    <t xml:space="preserve"> 00:00:52,338</t>
  </si>
  <si>
    <t xml:space="preserve"> 00:00:52,522</t>
  </si>
  <si>
    <t xml:space="preserve"> 00:00:55,708</t>
  </si>
  <si>
    <t xml:space="preserve"> 00:00:55,931</t>
  </si>
  <si>
    <t xml:space="preserve"> 00:01:42,990</t>
  </si>
  <si>
    <t xml:space="preserve"> 00:01:43,145</t>
  </si>
  <si>
    <t xml:space="preserve"> 00:01:45,715</t>
  </si>
  <si>
    <t xml:space="preserve"> 00:01:50,931</t>
  </si>
  <si>
    <t xml:space="preserve"> 00:01:53,463</t>
  </si>
  <si>
    <t xml:space="preserve"> 00:01:57,345</t>
  </si>
  <si>
    <t xml:space="preserve"> 00:01:58,409</t>
  </si>
  <si>
    <t xml:space="preserve"> 00:01:58,590</t>
  </si>
  <si>
    <t xml:space="preserve"> 00:02:02,409</t>
  </si>
  <si>
    <t xml:space="preserve"> 00:02:02,673</t>
  </si>
  <si>
    <t xml:space="preserve"> 00:02:11,332</t>
  </si>
  <si>
    <t xml:space="preserve"> 00:02:11,511</t>
  </si>
  <si>
    <t xml:space="preserve"> 00:02:16,445</t>
  </si>
  <si>
    <t xml:space="preserve"> 00:02:22,709</t>
  </si>
  <si>
    <t xml:space="preserve"> 00:02:24,928</t>
  </si>
  <si>
    <t xml:space="preserve"> 00:02:25,117</t>
  </si>
  <si>
    <t xml:space="preserve"> 00:03:20,341</t>
  </si>
  <si>
    <t xml:space="preserve"> 00:03:20,561</t>
  </si>
  <si>
    <t xml:space="preserve"> 00:03:38,967</t>
  </si>
  <si>
    <t xml:space="preserve"> 00:03:39,152</t>
  </si>
  <si>
    <t xml:space="preserve"> 00:05:10,323</t>
  </si>
  <si>
    <t xml:space="preserve"> 00:05:12,502</t>
  </si>
  <si>
    <t xml:space="preserve"> 00:05:25,601</t>
  </si>
  <si>
    <t xml:space="preserve"> 00:05:27,696</t>
  </si>
  <si>
    <t xml:space="preserve"> 00:05:27,845</t>
  </si>
  <si>
    <t xml:space="preserve"> 00:05:30,601</t>
  </si>
  <si>
    <t xml:space="preserve"> 00:05:39,084</t>
  </si>
  <si>
    <t xml:space="preserve"> 00:05:39,775</t>
  </si>
  <si>
    <t xml:space="preserve"> 00:05:39,929</t>
  </si>
  <si>
    <t xml:space="preserve"> 00:05:40,552</t>
  </si>
  <si>
    <t xml:space="preserve"> 00:05:42,680</t>
  </si>
  <si>
    <t xml:space="preserve"> 00:05:46,175</t>
  </si>
  <si>
    <t xml:space="preserve"> 00:05:50,614</t>
  </si>
  <si>
    <t xml:space="preserve"> 00:05:54,423</t>
  </si>
  <si>
    <t xml:space="preserve"> 00:05:55,742</t>
  </si>
  <si>
    <t xml:space="preserve"> 00:05:55,907</t>
  </si>
  <si>
    <t xml:space="preserve"> 00:06:53,584</t>
  </si>
  <si>
    <t xml:space="preserve"> 00:06:53,770</t>
  </si>
  <si>
    <t xml:space="preserve"> 00:07:00,459</t>
  </si>
  <si>
    <t xml:space="preserve"> 00:07:00,696</t>
  </si>
  <si>
    <t xml:space="preserve"> 00:07:06,027</t>
  </si>
  <si>
    <t xml:space="preserve"> 00:07:07,067</t>
  </si>
  <si>
    <t xml:space="preserve"> 00:07:10,196</t>
  </si>
  <si>
    <t xml:space="preserve"> 00:07:14,485</t>
  </si>
  <si>
    <t xml:space="preserve"> 00:07:22,545</t>
  </si>
  <si>
    <t xml:space="preserve"> 00:07:27,443</t>
  </si>
  <si>
    <t xml:space="preserve"> 00:07:29,156</t>
  </si>
  <si>
    <t xml:space="preserve"> 00:07:29,341</t>
  </si>
  <si>
    <t xml:space="preserve"> 00:08:22,475</t>
  </si>
  <si>
    <t xml:space="preserve"> 00:08:22,734</t>
  </si>
  <si>
    <t xml:space="preserve"> 00:08:31,489</t>
  </si>
  <si>
    <t xml:space="preserve"> 00:08:34,636</t>
  </si>
  <si>
    <t xml:space="preserve"> 00:08:35,631</t>
  </si>
  <si>
    <t xml:space="preserve"> 00:08:36,752</t>
  </si>
  <si>
    <t xml:space="preserve"> 00:08:40,202</t>
  </si>
  <si>
    <t xml:space="preserve"> 00:08:57,353</t>
  </si>
  <si>
    <t xml:space="preserve"> 00:09:11,724</t>
  </si>
  <si>
    <t xml:space="preserve"> 00:09:13,935</t>
  </si>
  <si>
    <t xml:space="preserve"> 00:09:15,400</t>
  </si>
  <si>
    <t xml:space="preserve"> 00:09:16,678</t>
  </si>
  <si>
    <t xml:space="preserve"> 00:09:17,991</t>
  </si>
  <si>
    <t xml:space="preserve"> 00:09:18,244</t>
  </si>
  <si>
    <t xml:space="preserve"> 00:10:06,523</t>
  </si>
  <si>
    <t xml:space="preserve"> 00:10:06,697</t>
  </si>
  <si>
    <t xml:space="preserve"> 00:10:14,043</t>
  </si>
  <si>
    <t xml:space="preserve"> 00:10:14,206</t>
  </si>
  <si>
    <t xml:space="preserve"> 00:10:16,992</t>
  </si>
  <si>
    <t xml:space="preserve"> 00:10:21,524</t>
  </si>
  <si>
    <t xml:space="preserve"> 00:10:22,044</t>
  </si>
  <si>
    <t xml:space="preserve"> 00:10:23,200</t>
  </si>
  <si>
    <t xml:space="preserve"> 00:10:26,631</t>
  </si>
  <si>
    <t xml:space="preserve"> 00:10:28,803</t>
  </si>
  <si>
    <t xml:space="preserve"> 00:10:29,054</t>
  </si>
  <si>
    <t xml:space="preserve"> 00:10:30,520</t>
  </si>
  <si>
    <t xml:space="preserve"> 00:10:30,697</t>
  </si>
  <si>
    <t xml:space="preserve"> 00:10:32,645</t>
  </si>
  <si>
    <t xml:space="preserve"> 00:10:33,819</t>
  </si>
  <si>
    <t xml:space="preserve"> 00:10:34,000</t>
  </si>
  <si>
    <t xml:space="preserve"> 00:10:36,799</t>
  </si>
  <si>
    <t xml:space="preserve"> 00:10:37,411</t>
  </si>
  <si>
    <t xml:space="preserve"> 00:10:39,422</t>
  </si>
  <si>
    <t xml:space="preserve"> 00:10:47,734</t>
  </si>
  <si>
    <t xml:space="preserve"> 00:10:47,905</t>
  </si>
  <si>
    <t xml:space="preserve"> 00:10:48,790</t>
  </si>
  <si>
    <t xml:space="preserve"> 00:10:52,166</t>
  </si>
  <si>
    <t xml:space="preserve"> 00:10:58,414</t>
  </si>
  <si>
    <t xml:space="preserve"> 00:11:41,821</t>
  </si>
  <si>
    <t xml:space="preserve"> 00:11:44,819</t>
  </si>
  <si>
    <t xml:space="preserve"> 00:11:46,222</t>
  </si>
  <si>
    <t xml:space="preserve"> 00:11:46,417</t>
  </si>
  <si>
    <t xml:space="preserve"> 00:11:54,585</t>
  </si>
  <si>
    <t xml:space="preserve"> 00:11:54,777</t>
  </si>
  <si>
    <t xml:space="preserve"> 00:11:57,603</t>
  </si>
  <si>
    <t xml:space="preserve"> 00:11:57,903</t>
  </si>
  <si>
    <t xml:space="preserve"> 00:12:01,769</t>
  </si>
  <si>
    <t xml:space="preserve"> 00:12:02,978</t>
  </si>
  <si>
    <t xml:space="preserve"> 00:12:04,303</t>
  </si>
  <si>
    <t xml:space="preserve"> 00:12:04,486</t>
  </si>
  <si>
    <t xml:space="preserve"> 00:12:07,211</t>
  </si>
  <si>
    <t xml:space="preserve"> 00:12:08,655</t>
  </si>
  <si>
    <t xml:space="preserve"> 00:12:11,887</t>
  </si>
  <si>
    <t xml:space="preserve"> 00:12:13,995</t>
  </si>
  <si>
    <t xml:space="preserve"> 00:12:18,088</t>
  </si>
  <si>
    <t xml:space="preserve"> 00:12:22,995</t>
  </si>
  <si>
    <t xml:space="preserve"> 00:12:28,530</t>
  </si>
  <si>
    <t xml:space="preserve"> 00:12:29,395</t>
  </si>
  <si>
    <t xml:space="preserve"> 00:12:30,960</t>
  </si>
  <si>
    <t xml:space="preserve"> 00:12:33,609</t>
  </si>
  <si>
    <t xml:space="preserve"> 00:12:33,792</t>
  </si>
  <si>
    <t xml:space="preserve"> 00:12:37,114</t>
  </si>
  <si>
    <t xml:space="preserve"> 00:12:37,349</t>
  </si>
  <si>
    <t xml:space="preserve"> 00:13:24,604</t>
  </si>
  <si>
    <t xml:space="preserve"> 00:13:25,164</t>
  </si>
  <si>
    <t xml:space="preserve"> 00:13:25,644</t>
  </si>
  <si>
    <t xml:space="preserve"> 00:13:27,414</t>
  </si>
  <si>
    <t xml:space="preserve"> 00:13:27,633</t>
  </si>
  <si>
    <t xml:space="preserve"> 00:13:29,091</t>
  </si>
  <si>
    <t xml:space="preserve"> 00:13:30,077</t>
  </si>
  <si>
    <t xml:space="preserve"> 00:13:31,407</t>
  </si>
  <si>
    <t xml:space="preserve"> 00:13:39,816</t>
  </si>
  <si>
    <t xml:space="preserve"> 00:13:41,062</t>
  </si>
  <si>
    <t xml:space="preserve"> 00:13:42,916</t>
  </si>
  <si>
    <t xml:space="preserve"> 00:13:44,174</t>
  </si>
  <si>
    <t xml:space="preserve"> 00:13:55,663</t>
  </si>
  <si>
    <t xml:space="preserve"> 00:13:57,472</t>
  </si>
  <si>
    <t xml:space="preserve"> 00:13:57,666</t>
  </si>
  <si>
    <t xml:space="preserve"> 00:14:00,590</t>
  </si>
  <si>
    <t xml:space="preserve"> 00:14:01,502</t>
  </si>
  <si>
    <t xml:space="preserve"> 00:14:01,718</t>
  </si>
  <si>
    <t xml:space="preserve"> 00:14:03,013</t>
  </si>
  <si>
    <t xml:space="preserve"> 00:14:03,190</t>
  </si>
  <si>
    <t xml:space="preserve"> 00:15:14,171</t>
  </si>
  <si>
    <t>USHIRO KESA GATAME</t>
  </si>
  <si>
    <t>VALOIS-FORTIER</t>
  </si>
  <si>
    <t xml:space="preserve"> 00:00:04,458</t>
  </si>
  <si>
    <t xml:space="preserve"> 00:00:07,936</t>
  </si>
  <si>
    <t xml:space="preserve"> 00:00:08,920</t>
  </si>
  <si>
    <t xml:space="preserve"> 00:00:11,316</t>
  </si>
  <si>
    <t xml:space="preserve"> 00:00:13,003</t>
  </si>
  <si>
    <t xml:space="preserve"> 00:00:13,179</t>
  </si>
  <si>
    <t xml:space="preserve"> 00:00:19,353</t>
  </si>
  <si>
    <t xml:space="preserve"> 00:00:19,538</t>
  </si>
  <si>
    <t xml:space="preserve"> 00:00:23,769</t>
  </si>
  <si>
    <t xml:space="preserve"> 00:00:23,970</t>
  </si>
  <si>
    <t xml:space="preserve"> 00:00:27,028</t>
  </si>
  <si>
    <t xml:space="preserve"> 00:00:27,210</t>
  </si>
  <si>
    <t xml:space="preserve"> 00:00:32,706</t>
  </si>
  <si>
    <t xml:space="preserve"> 00:00:32,882</t>
  </si>
  <si>
    <t xml:space="preserve"> 00:00:39,421</t>
  </si>
  <si>
    <t xml:space="preserve"> 00:00:39,591</t>
  </si>
  <si>
    <t xml:space="preserve"> 00:00:41,478</t>
  </si>
  <si>
    <t xml:space="preserve"> 00:00:42,584</t>
  </si>
  <si>
    <t xml:space="preserve"> 00:00:42,754</t>
  </si>
  <si>
    <t xml:space="preserve"> 00:00:47,813</t>
  </si>
  <si>
    <t xml:space="preserve"> 00:00:47,984</t>
  </si>
  <si>
    <t xml:space="preserve"> 00:00:54,921</t>
  </si>
  <si>
    <t xml:space="preserve"> 00:00:55,093</t>
  </si>
  <si>
    <t xml:space="preserve"> 00:01:42,229</t>
  </si>
  <si>
    <t xml:space="preserve"> 00:01:44,041</t>
  </si>
  <si>
    <t xml:space="preserve"> 00:01:44,210</t>
  </si>
  <si>
    <t xml:space="preserve"> 00:01:51,521</t>
  </si>
  <si>
    <t xml:space="preserve"> 00:01:51,690</t>
  </si>
  <si>
    <t xml:space="preserve"> 00:01:57,635</t>
  </si>
  <si>
    <t xml:space="preserve"> 00:01:57,807</t>
  </si>
  <si>
    <t xml:space="preserve"> 00:02:02,963</t>
  </si>
  <si>
    <t xml:space="preserve"> 00:02:07,884</t>
  </si>
  <si>
    <t xml:space="preserve"> 00:02:08,381</t>
  </si>
  <si>
    <t xml:space="preserve"> 00:02:13,049</t>
  </si>
  <si>
    <t xml:space="preserve"> 00:02:13,209</t>
  </si>
  <si>
    <t xml:space="preserve"> 00:02:14,684</t>
  </si>
  <si>
    <t xml:space="preserve"> 00:02:17,417</t>
  </si>
  <si>
    <t xml:space="preserve"> 00:02:17,581</t>
  </si>
  <si>
    <t xml:space="preserve"> 00:02:21,341</t>
  </si>
  <si>
    <t xml:space="preserve"> 00:02:21,514</t>
  </si>
  <si>
    <t xml:space="preserve"> 00:02:23,716</t>
  </si>
  <si>
    <t xml:space="preserve"> 00:02:23,869</t>
  </si>
  <si>
    <t xml:space="preserve"> 00:02:33,360</t>
  </si>
  <si>
    <t xml:space="preserve"> 00:02:33,529</t>
  </si>
  <si>
    <t xml:space="preserve"> 00:03:25,942</t>
  </si>
  <si>
    <t xml:space="preserve"> 00:03:33,377</t>
  </si>
  <si>
    <t xml:space="preserve"> 00:03:33,555</t>
  </si>
  <si>
    <t xml:space="preserve"> 00:03:40,552</t>
  </si>
  <si>
    <t xml:space="preserve"> 00:03:40,723</t>
  </si>
  <si>
    <t xml:space="preserve"> 00:03:45,515</t>
  </si>
  <si>
    <t xml:space="preserve"> 00:03:45,693</t>
  </si>
  <si>
    <t xml:space="preserve"> 00:03:48,397</t>
  </si>
  <si>
    <t xml:space="preserve"> 00:03:49,338</t>
  </si>
  <si>
    <t xml:space="preserve"> 00:03:49,666</t>
  </si>
  <si>
    <t xml:space="preserve"> 00:03:55,206</t>
  </si>
  <si>
    <t xml:space="preserve"> 00:03:55,404</t>
  </si>
  <si>
    <t xml:space="preserve"> 00:04:00,546</t>
  </si>
  <si>
    <t xml:space="preserve"> 00:04:00,729</t>
  </si>
  <si>
    <t xml:space="preserve"> 00:04:05,249</t>
  </si>
  <si>
    <t xml:space="preserve"> 00:05:04,100</t>
  </si>
  <si>
    <t xml:space="preserve"> 00:05:04,269</t>
  </si>
  <si>
    <t xml:space="preserve"> 00:05:09,699</t>
  </si>
  <si>
    <t xml:space="preserve"> 00:05:09,892</t>
  </si>
  <si>
    <t xml:space="preserve"> 00:05:15,398</t>
  </si>
  <si>
    <t xml:space="preserve"> 00:05:15,568</t>
  </si>
  <si>
    <t xml:space="preserve"> 00:05:20,377</t>
  </si>
  <si>
    <t xml:space="preserve"> 00:05:20,552</t>
  </si>
  <si>
    <t xml:space="preserve"> 00:05:24,958</t>
  </si>
  <si>
    <t xml:space="preserve"> 00:05:25,131</t>
  </si>
  <si>
    <t xml:space="preserve"> 00:05:33,939</t>
  </si>
  <si>
    <t xml:space="preserve"> 00:05:37,017</t>
  </si>
  <si>
    <t xml:space="preserve"> 00:05:37,187</t>
  </si>
  <si>
    <t xml:space="preserve"> 00:05:41,744</t>
  </si>
  <si>
    <t xml:space="preserve"> 00:05:45,998</t>
  </si>
  <si>
    <t xml:space="preserve"> 00:05:50,567</t>
  </si>
  <si>
    <t xml:space="preserve"> 00:05:50,723</t>
  </si>
  <si>
    <t xml:space="preserve"> 00:05:54,957</t>
  </si>
  <si>
    <t xml:space="preserve"> 00:05:55,128</t>
  </si>
  <si>
    <t xml:space="preserve"> 00:06:40,371</t>
  </si>
  <si>
    <t xml:space="preserve"> 00:06:40,541</t>
  </si>
  <si>
    <t xml:space="preserve"> 00:06:44,295</t>
  </si>
  <si>
    <t xml:space="preserve"> 00:06:44,466</t>
  </si>
  <si>
    <t xml:space="preserve"> 00:06:45,085</t>
  </si>
  <si>
    <t xml:space="preserve"> 00:06:48,362</t>
  </si>
  <si>
    <t xml:space="preserve"> 00:06:48,533</t>
  </si>
  <si>
    <t xml:space="preserve"> 00:06:58,978</t>
  </si>
  <si>
    <t xml:space="preserve"> 00:07:06,707</t>
  </si>
  <si>
    <t xml:space="preserve"> 00:07:07,040</t>
  </si>
  <si>
    <t xml:space="preserve"> 00:07:11,465</t>
  </si>
  <si>
    <t xml:space="preserve"> 00:07:11,631</t>
  </si>
  <si>
    <t xml:space="preserve"> 00:07:15,152</t>
  </si>
  <si>
    <t xml:space="preserve"> 00:07:18,952</t>
  </si>
  <si>
    <t xml:space="preserve"> 00:07:23,398</t>
  </si>
  <si>
    <t xml:space="preserve"> 00:07:27,553</t>
  </si>
  <si>
    <t xml:space="preserve"> 00:07:27,742</t>
  </si>
  <si>
    <t xml:space="preserve"> 00:07:31,416</t>
  </si>
  <si>
    <t xml:space="preserve"> 00:07:38,463</t>
  </si>
  <si>
    <t xml:space="preserve"> 00:08:22,394</t>
  </si>
  <si>
    <t xml:space="preserve"> 00:08:22,567</t>
  </si>
  <si>
    <t xml:space="preserve"> 00:08:24,768</t>
  </si>
  <si>
    <t xml:space="preserve"> 00:08:31,429</t>
  </si>
  <si>
    <t xml:space="preserve"> 00:08:32,153</t>
  </si>
  <si>
    <t xml:space="preserve"> 00:08:46,473</t>
  </si>
  <si>
    <t xml:space="preserve"> 00:08:56,796</t>
  </si>
  <si>
    <t xml:space="preserve"> 00:08:57,784</t>
  </si>
  <si>
    <t xml:space="preserve"> 00:09:14,795</t>
  </si>
  <si>
    <t xml:space="preserve"> 00:09:14,962</t>
  </si>
  <si>
    <t xml:space="preserve"> 00:09:16,499</t>
  </si>
  <si>
    <t xml:space="preserve"> 00:09:19,610</t>
  </si>
  <si>
    <t xml:space="preserve"> 00:10:06,951</t>
  </si>
  <si>
    <t xml:space="preserve"> 00:10:14,986</t>
  </si>
  <si>
    <t xml:space="preserve"> 00:10:17,418</t>
  </si>
  <si>
    <t xml:space="preserve"> 00:10:20,765</t>
  </si>
  <si>
    <t xml:space="preserve"> 00:10:21,767</t>
  </si>
  <si>
    <t xml:space="preserve"> 00:10:25,360</t>
  </si>
  <si>
    <t xml:space="preserve"> 00:10:25,814</t>
  </si>
  <si>
    <t xml:space="preserve"> 00:10:30,005</t>
  </si>
  <si>
    <t xml:space="preserve"> 00:10:30,180</t>
  </si>
  <si>
    <t xml:space="preserve"> 00:10:31,177</t>
  </si>
  <si>
    <t xml:space="preserve"> 00:00:00,941</t>
  </si>
  <si>
    <t xml:space="preserve"> 00:00:08,015</t>
  </si>
  <si>
    <t xml:space="preserve"> 00:00:09,947</t>
  </si>
  <si>
    <t xml:space="preserve"> 00:00:13,298</t>
  </si>
  <si>
    <t xml:space="preserve"> 00:00:17,966</t>
  </si>
  <si>
    <t xml:space="preserve"> 00:00:18,138</t>
  </si>
  <si>
    <t xml:space="preserve"> 00:00:22,984</t>
  </si>
  <si>
    <t xml:space="preserve"> 00:00:28,747</t>
  </si>
  <si>
    <t xml:space="preserve"> 00:00:28,920</t>
  </si>
  <si>
    <t xml:space="preserve"> 00:00:35,568</t>
  </si>
  <si>
    <t xml:space="preserve"> 00:00:50,844</t>
  </si>
  <si>
    <t xml:space="preserve"> 00:00:57,598</t>
  </si>
  <si>
    <t xml:space="preserve"> 00:00:59,089</t>
  </si>
  <si>
    <t xml:space="preserve"> 00:02:01,442</t>
  </si>
  <si>
    <t xml:space="preserve"> 00:02:01,679</t>
  </si>
  <si>
    <t xml:space="preserve"> 00:02:09,633</t>
  </si>
  <si>
    <t xml:space="preserve"> 00:02:09,866</t>
  </si>
  <si>
    <t xml:space="preserve"> 00:02:15,638</t>
  </si>
  <si>
    <t xml:space="preserve"> 00:02:15,809</t>
  </si>
  <si>
    <t xml:space="preserve"> 00:02:25,796</t>
  </si>
  <si>
    <t xml:space="preserve"> 00:02:25,967</t>
  </si>
  <si>
    <t xml:space="preserve"> 00:02:29,914</t>
  </si>
  <si>
    <t xml:space="preserve"> 00:02:30,089</t>
  </si>
  <si>
    <t xml:space="preserve"> 00:02:36,017</t>
  </si>
  <si>
    <t xml:space="preserve"> 00:02:39,521</t>
  </si>
  <si>
    <t xml:space="preserve"> 00:03:25,461</t>
  </si>
  <si>
    <t xml:space="preserve"> 00:03:26,269</t>
  </si>
  <si>
    <t xml:space="preserve"> 00:03:28,165</t>
  </si>
  <si>
    <t xml:space="preserve"> 00:03:29,143</t>
  </si>
  <si>
    <t xml:space="preserve"> 00:03:32,497</t>
  </si>
  <si>
    <t xml:space="preserve"> 00:00:09,052</t>
  </si>
  <si>
    <t xml:space="preserve"> 00:00:12,867</t>
  </si>
  <si>
    <t xml:space="preserve"> 00:00:17,328</t>
  </si>
  <si>
    <t xml:space="preserve"> 00:00:18,494</t>
  </si>
  <si>
    <t xml:space="preserve"> 00:00:22,362</t>
  </si>
  <si>
    <t xml:space="preserve"> 00:00:26,258</t>
  </si>
  <si>
    <t xml:space="preserve"> 00:00:27,407</t>
  </si>
  <si>
    <t xml:space="preserve"> 00:00:28,839</t>
  </si>
  <si>
    <t xml:space="preserve"> 00:00:30,148</t>
  </si>
  <si>
    <t xml:space="preserve"> 00:00:31,099</t>
  </si>
  <si>
    <t xml:space="preserve"> 00:01:52,874</t>
  </si>
  <si>
    <t>KAMI SHIHO GATAME</t>
  </si>
  <si>
    <t>TSIKLAURI</t>
  </si>
  <si>
    <t xml:space="preserve"> 00:00:01,875</t>
  </si>
  <si>
    <t xml:space="preserve"> 00:00:13,681</t>
  </si>
  <si>
    <t xml:space="preserve"> 00:00:13,862</t>
  </si>
  <si>
    <t xml:space="preserve"> 00:00:16,006</t>
  </si>
  <si>
    <t xml:space="preserve"> 00:00:01,406</t>
  </si>
  <si>
    <t xml:space="preserve"> 00:00:03,228</t>
  </si>
  <si>
    <t xml:space="preserve"> 00:00:11,657</t>
  </si>
  <si>
    <t xml:space="preserve"> 00:00:11,875</t>
  </si>
  <si>
    <t xml:space="preserve"> 00:00:16,681</t>
  </si>
  <si>
    <t xml:space="preserve"> 00:00:16,862</t>
  </si>
  <si>
    <t xml:space="preserve"> 00:00:19,006</t>
  </si>
  <si>
    <t xml:space="preserve"> 00:00:32,013</t>
  </si>
  <si>
    <t xml:space="preserve"> 00:00:32,538</t>
  </si>
  <si>
    <t xml:space="preserve"> 00:00:45,991</t>
  </si>
  <si>
    <t xml:space="preserve"> 00:00:46,701</t>
  </si>
  <si>
    <t xml:space="preserve"> 00:00:49,806</t>
  </si>
  <si>
    <t xml:space="preserve"> 00:00:50,097</t>
  </si>
  <si>
    <t xml:space="preserve"> 00:00:56,281</t>
  </si>
  <si>
    <t xml:space="preserve"> 00:00:59,775</t>
  </si>
  <si>
    <t xml:space="preserve"> 00:00:59,961</t>
  </si>
  <si>
    <t xml:space="preserve"> 00:01:42,333</t>
  </si>
  <si>
    <t xml:space="preserve"> 00:01:42,570</t>
  </si>
  <si>
    <t xml:space="preserve"> 00:01:46,348</t>
  </si>
  <si>
    <t xml:space="preserve"> 00:01:47,908</t>
  </si>
  <si>
    <t xml:space="preserve"> 00:01:54,086</t>
  </si>
  <si>
    <t xml:space="preserve"> 00:01:55,611</t>
  </si>
  <si>
    <t xml:space="preserve"> 00:01:56,311</t>
  </si>
  <si>
    <t xml:space="preserve"> 00:02:03,310</t>
  </si>
  <si>
    <t xml:space="preserve"> 00:02:03,541</t>
  </si>
  <si>
    <t xml:space="preserve"> 00:02:00,629</t>
  </si>
  <si>
    <t>WIECZERZAK</t>
  </si>
  <si>
    <t xml:space="preserve"> 00:00:51,377</t>
  </si>
  <si>
    <t xml:space="preserve"> 00:00:55,815</t>
  </si>
  <si>
    <t xml:space="preserve"> 00:01:48,674</t>
  </si>
  <si>
    <t xml:space="preserve"> 00:01:50,506</t>
  </si>
  <si>
    <t xml:space="preserve"> 00:01:52,209</t>
  </si>
  <si>
    <t xml:space="preserve"> 00:02:01,998</t>
  </si>
  <si>
    <t xml:space="preserve"> 00:02:02,212</t>
  </si>
  <si>
    <t xml:space="preserve"> 00:02:06,581</t>
  </si>
  <si>
    <t xml:space="preserve"> 00:02:06,784</t>
  </si>
  <si>
    <t xml:space="preserve"> 00:02:11,961</t>
  </si>
  <si>
    <t xml:space="preserve"> 00:02:12,136</t>
  </si>
  <si>
    <t xml:space="preserve"> 00:02:28,609</t>
  </si>
  <si>
    <t xml:space="preserve"> 00:02:28,838</t>
  </si>
  <si>
    <t xml:space="preserve"> 00:02:33,054</t>
  </si>
  <si>
    <t xml:space="preserve"> 00:02:33,223</t>
  </si>
  <si>
    <t xml:space="preserve"> 00:02:35,812</t>
  </si>
  <si>
    <t xml:space="preserve"> 00:03:20,348</t>
  </si>
  <si>
    <t xml:space="preserve"> 00:03:30,763</t>
  </si>
  <si>
    <t xml:space="preserve"> 00:03:31,474</t>
  </si>
  <si>
    <t xml:space="preserve"> 00:03:31,647</t>
  </si>
  <si>
    <t xml:space="preserve"> 00:03:36,589</t>
  </si>
  <si>
    <t xml:space="preserve"> 00:03:36,777</t>
  </si>
  <si>
    <t xml:space="preserve"> 00:03:42,500</t>
  </si>
  <si>
    <t xml:space="preserve"> 00:03:43,426</t>
  </si>
  <si>
    <t xml:space="preserve"> 00:03:45,048</t>
  </si>
  <si>
    <t xml:space="preserve"> 00:03:45,329</t>
  </si>
  <si>
    <t xml:space="preserve"> 00:03:51,639</t>
  </si>
  <si>
    <t xml:space="preserve"> 00:03:52,744</t>
  </si>
  <si>
    <t xml:space="preserve"> 00:04:05,965</t>
  </si>
  <si>
    <t xml:space="preserve"> 00:04:06,166</t>
  </si>
  <si>
    <t xml:space="preserve"> 00:04:11,531</t>
  </si>
  <si>
    <t xml:space="preserve"> 00:04:11,687</t>
  </si>
  <si>
    <t xml:space="preserve"> 00:04:15,875</t>
  </si>
  <si>
    <t xml:space="preserve"> 00:04:16,087</t>
  </si>
  <si>
    <t xml:space="preserve"> 00:04:19,049</t>
  </si>
  <si>
    <t xml:space="preserve"> 00:05:06,613</t>
  </si>
  <si>
    <t xml:space="preserve"> 00:05:10,351</t>
  </si>
  <si>
    <t xml:space="preserve"> 00:05:18,326</t>
  </si>
  <si>
    <t xml:space="preserve"> 00:05:19,661</t>
  </si>
  <si>
    <t xml:space="preserve"> 00:05:19,842</t>
  </si>
  <si>
    <t xml:space="preserve"> 00:05:28,767</t>
  </si>
  <si>
    <t xml:space="preserve"> 00:05:30,295</t>
  </si>
  <si>
    <t xml:space="preserve"> 00:05:34,385</t>
  </si>
  <si>
    <t xml:space="preserve"> 00:05:39,713</t>
  </si>
  <si>
    <t xml:space="preserve"> 00:05:39,879</t>
  </si>
  <si>
    <t xml:space="preserve"> 00:05:46,473</t>
  </si>
  <si>
    <t xml:space="preserve"> 00:05:46,679</t>
  </si>
  <si>
    <t xml:space="preserve"> 00:05:53,013</t>
  </si>
  <si>
    <t xml:space="preserve"> 00:05:53,184</t>
  </si>
  <si>
    <t xml:space="preserve"> 00:05:55,260</t>
  </si>
  <si>
    <t xml:space="preserve"> 00:06:44,284</t>
  </si>
  <si>
    <t xml:space="preserve"> 00:06:48,869</t>
  </si>
  <si>
    <t xml:space="preserve"> 00:06:49,027</t>
  </si>
  <si>
    <t xml:space="preserve"> 00:06:50,636</t>
  </si>
  <si>
    <t xml:space="preserve"> 00:06:52,879</t>
  </si>
  <si>
    <t xml:space="preserve"> 00:06:54,598</t>
  </si>
  <si>
    <t xml:space="preserve"> 00:06:57,697</t>
  </si>
  <si>
    <t xml:space="preserve"> 00:06:57,900</t>
  </si>
  <si>
    <t xml:space="preserve"> 00:07:02,725</t>
  </si>
  <si>
    <t xml:space="preserve"> 00:07:02,892</t>
  </si>
  <si>
    <t xml:space="preserve"> 00:07:04,470</t>
  </si>
  <si>
    <t xml:space="preserve"> 00:07:12,651</t>
  </si>
  <si>
    <t xml:space="preserve"> 00:07:13,150</t>
  </si>
  <si>
    <t xml:space="preserve"> 00:07:15,824</t>
  </si>
  <si>
    <t xml:space="preserve"> 00:07:17,919</t>
  </si>
  <si>
    <t xml:space="preserve"> 00:07:20,096</t>
  </si>
  <si>
    <t xml:space="preserve"> 00:07:21,321</t>
  </si>
  <si>
    <t xml:space="preserve"> 00:07:29,240</t>
  </si>
  <si>
    <t xml:space="preserve"> 00:07:29,423</t>
  </si>
  <si>
    <t xml:space="preserve"> 00:07:34,079</t>
  </si>
  <si>
    <t xml:space="preserve"> 00:07:34,235</t>
  </si>
  <si>
    <t xml:space="preserve"> 00:07:36,663</t>
  </si>
  <si>
    <t xml:space="preserve"> 00:08:24,031</t>
  </si>
  <si>
    <t xml:space="preserve"> 00:08:30,009</t>
  </si>
  <si>
    <t xml:space="preserve"> 00:08:30,183</t>
  </si>
  <si>
    <t xml:space="preserve"> 00:08:33,191</t>
  </si>
  <si>
    <t xml:space="preserve"> 00:08:36,468</t>
  </si>
  <si>
    <t xml:space="preserve"> 00:08:36,639</t>
  </si>
  <si>
    <t xml:space="preserve"> 00:08:45,549</t>
  </si>
  <si>
    <t xml:space="preserve"> 00:08:45,709</t>
  </si>
  <si>
    <t xml:space="preserve"> 00:08:50,474</t>
  </si>
  <si>
    <t xml:space="preserve"> 00:08:55,737</t>
  </si>
  <si>
    <t xml:space="preserve"> 00:09:01,093</t>
  </si>
  <si>
    <t xml:space="preserve"> 00:09:01,629</t>
  </si>
  <si>
    <t xml:space="preserve"> 00:09:02,503</t>
  </si>
  <si>
    <t xml:space="preserve"> 00:09:10,454</t>
  </si>
  <si>
    <t xml:space="preserve"> 00:09:10,631</t>
  </si>
  <si>
    <t xml:space="preserve"> 00:09:16,088</t>
  </si>
  <si>
    <t xml:space="preserve"> 00:09:16,242</t>
  </si>
  <si>
    <t xml:space="preserve"> 00:09:17,994</t>
  </si>
  <si>
    <t xml:space="preserve"> 00:09:19,272</t>
  </si>
  <si>
    <t xml:space="preserve"> 00:10:00,570</t>
  </si>
  <si>
    <t xml:space="preserve"> 00:10:07,099</t>
  </si>
  <si>
    <t xml:space="preserve"> 00:10:08,199</t>
  </si>
  <si>
    <t xml:space="preserve"> 00:10:14,282</t>
  </si>
  <si>
    <t xml:space="preserve"> 00:10:14,489</t>
  </si>
  <si>
    <t xml:space="preserve"> 00:10:17,705</t>
  </si>
  <si>
    <t xml:space="preserve"> 00:10:21,269</t>
  </si>
  <si>
    <t xml:space="preserve"> 00:10:23,972</t>
  </si>
  <si>
    <t xml:space="preserve"> 00:10:24,156</t>
  </si>
  <si>
    <t xml:space="preserve"> 00:10:32,656</t>
  </si>
  <si>
    <t xml:space="preserve"> 00:10:37,922</t>
  </si>
  <si>
    <t xml:space="preserve"> 00:10:38,909</t>
  </si>
  <si>
    <t xml:space="preserve"> 00:10:39,289</t>
  </si>
  <si>
    <t xml:space="preserve"> 00:10:40,840</t>
  </si>
  <si>
    <t xml:space="preserve"> 00:10:41,012</t>
  </si>
  <si>
    <t xml:space="preserve"> 00:10:46,153</t>
  </si>
  <si>
    <t xml:space="preserve"> 00:10:46,318</t>
  </si>
  <si>
    <t xml:space="preserve"> 00:10:48,189</t>
  </si>
  <si>
    <t xml:space="preserve"> 00:10:50,737</t>
  </si>
  <si>
    <t xml:space="preserve"> 00:10:51,758</t>
  </si>
  <si>
    <t xml:space="preserve"> 00:11:41,237</t>
  </si>
  <si>
    <t xml:space="preserve"> 00:11:41,459</t>
  </si>
  <si>
    <t xml:space="preserve"> 00:11:47,062</t>
  </si>
  <si>
    <t xml:space="preserve"> 00:11:48,089</t>
  </si>
  <si>
    <t xml:space="preserve"> 00:11:50,299</t>
  </si>
  <si>
    <t xml:space="preserve"> 00:11:55,270</t>
  </si>
  <si>
    <t xml:space="preserve"> 00:11:55,623</t>
  </si>
  <si>
    <t xml:space="preserve"> 00:12:02,236</t>
  </si>
  <si>
    <t xml:space="preserve"> 00:12:03,657</t>
  </si>
  <si>
    <t xml:space="preserve"> 00:12:05,095</t>
  </si>
  <si>
    <t xml:space="preserve"> 00:12:08,174</t>
  </si>
  <si>
    <t xml:space="preserve"> 00:12:12,381</t>
  </si>
  <si>
    <t>LORENZO</t>
  </si>
  <si>
    <t xml:space="preserve"> 00:00:05,212</t>
  </si>
  <si>
    <t xml:space="preserve"> 00:00:07,659</t>
  </si>
  <si>
    <t xml:space="preserve"> 00:00:11,949</t>
  </si>
  <si>
    <t xml:space="preserve"> 00:00:13,368</t>
  </si>
  <si>
    <t xml:space="preserve"> 00:00:24,211</t>
  </si>
  <si>
    <t xml:space="preserve"> 00:00:26,835</t>
  </si>
  <si>
    <t xml:space="preserve"> 00:00:27,008</t>
  </si>
  <si>
    <t xml:space="preserve"> 00:00:31,002</t>
  </si>
  <si>
    <t xml:space="preserve"> 00:00:33,104</t>
  </si>
  <si>
    <t xml:space="preserve"> 00:00:37,256</t>
  </si>
  <si>
    <t xml:space="preserve"> 00:00:38,434</t>
  </si>
  <si>
    <t xml:space="preserve"> 00:00:42,628</t>
  </si>
  <si>
    <t xml:space="preserve"> 00:00:44,538</t>
  </si>
  <si>
    <t xml:space="preserve"> 00:00:50,672</t>
  </si>
  <si>
    <t xml:space="preserve"> 00:00:57,695</t>
  </si>
  <si>
    <t xml:space="preserve"> 00:00:58,401</t>
  </si>
  <si>
    <t xml:space="preserve"> 00:01:43,087</t>
  </si>
  <si>
    <t xml:space="preserve"> 00:01:43,908</t>
  </si>
  <si>
    <t xml:space="preserve"> 00:01:47,574</t>
  </si>
  <si>
    <t xml:space="preserve"> 00:02:02,465</t>
  </si>
  <si>
    <t xml:space="preserve"> 00:02:10,770</t>
  </si>
  <si>
    <t xml:space="preserve"> 00:02:17,624</t>
  </si>
  <si>
    <t xml:space="preserve"> 00:02:20,798</t>
  </si>
  <si>
    <t xml:space="preserve"> 00:02:20,999</t>
  </si>
  <si>
    <t xml:space="preserve"> 00:02:26,299</t>
  </si>
  <si>
    <t xml:space="preserve"> 00:02:28,452</t>
  </si>
  <si>
    <t xml:space="preserve"> 00:02:30,977</t>
  </si>
  <si>
    <t xml:space="preserve"> 00:02:38,261</t>
  </si>
  <si>
    <t xml:space="preserve"> 00:03:22,621</t>
  </si>
  <si>
    <t xml:space="preserve"> 00:03:22,821</t>
  </si>
  <si>
    <t xml:space="preserve"> 00:03:26,286</t>
  </si>
  <si>
    <t xml:space="preserve"> 00:03:26,818</t>
  </si>
  <si>
    <t xml:space="preserve"> 00:03:27,983</t>
  </si>
  <si>
    <t xml:space="preserve"> 00:03:34,391</t>
  </si>
  <si>
    <t xml:space="preserve"> 00:03:38,873</t>
  </si>
  <si>
    <t xml:space="preserve"> 00:03:39,844</t>
  </si>
  <si>
    <t xml:space="preserve"> 00:03:41,884</t>
  </si>
  <si>
    <t xml:space="preserve"> 00:03:46,450</t>
  </si>
  <si>
    <t xml:space="preserve"> 00:03:52,188</t>
  </si>
  <si>
    <t xml:space="preserve"> 00:03:52,363</t>
  </si>
  <si>
    <t xml:space="preserve"> 00:03:55,106</t>
  </si>
  <si>
    <t xml:space="preserve"> 00:03:55,275</t>
  </si>
  <si>
    <t xml:space="preserve"> 00:03:57,903</t>
  </si>
  <si>
    <t xml:space="preserve"> 00:03:59,698</t>
  </si>
  <si>
    <t xml:space="preserve"> 00:03:59,879</t>
  </si>
  <si>
    <t xml:space="preserve"> 00:04:08,969</t>
  </si>
  <si>
    <t xml:space="preserve"> 00:04:09,139</t>
  </si>
  <si>
    <t xml:space="preserve"> 00:04:11,112</t>
  </si>
  <si>
    <t xml:space="preserve"> 00:04:15,603</t>
  </si>
  <si>
    <t xml:space="preserve"> 00:05:10,992</t>
  </si>
  <si>
    <t xml:space="preserve"> 00:05:13,573</t>
  </si>
  <si>
    <t xml:space="preserve"> 00:05:13,728</t>
  </si>
  <si>
    <t xml:space="preserve"> 00:05:16,455</t>
  </si>
  <si>
    <t xml:space="preserve"> 00:05:17,448</t>
  </si>
  <si>
    <t xml:space="preserve"> 00:05:18,112</t>
  </si>
  <si>
    <t xml:space="preserve"> 00:05:21,733</t>
  </si>
  <si>
    <t xml:space="preserve"> 00:05:23,151</t>
  </si>
  <si>
    <t xml:space="preserve"> 00:05:25,428</t>
  </si>
  <si>
    <t xml:space="preserve"> 00:05:25,590</t>
  </si>
  <si>
    <t xml:space="preserve"> 00:05:34,215</t>
  </si>
  <si>
    <t xml:space="preserve"> 00:05:34,386</t>
  </si>
  <si>
    <t xml:space="preserve"> 00:05:39,661</t>
  </si>
  <si>
    <t xml:space="preserve"> 00:05:41,101</t>
  </si>
  <si>
    <t xml:space="preserve"> 00:05:50,340</t>
  </si>
  <si>
    <t xml:space="preserve"> 00:05:51,132</t>
  </si>
  <si>
    <t xml:space="preserve"> 00:05:54,275</t>
  </si>
  <si>
    <t xml:space="preserve"> 00:05:54,447</t>
  </si>
  <si>
    <t xml:space="preserve"> 00:06:58,547</t>
  </si>
  <si>
    <t xml:space="preserve"> 00:07:00,033</t>
  </si>
  <si>
    <t xml:space="preserve"> 00:07:03,208</t>
  </si>
  <si>
    <t xml:space="preserve"> 00:07:03,893</t>
  </si>
  <si>
    <t xml:space="preserve"> 00:07:13,324</t>
  </si>
  <si>
    <t xml:space="preserve"> 00:07:21,558</t>
  </si>
  <si>
    <t xml:space="preserve"> 00:07:22,348</t>
  </si>
  <si>
    <t xml:space="preserve"> 00:07:23,588</t>
  </si>
  <si>
    <t xml:space="preserve"> 00:07:23,805</t>
  </si>
  <si>
    <t xml:space="preserve"> 00:07:29,628</t>
  </si>
  <si>
    <t xml:space="preserve"> 00:07:29,795</t>
  </si>
  <si>
    <t xml:space="preserve"> 00:08:21,491</t>
  </si>
  <si>
    <t xml:space="preserve"> 00:08:21,652</t>
  </si>
  <si>
    <t xml:space="preserve"> 00:08:24,172</t>
  </si>
  <si>
    <t xml:space="preserve"> 00:08:24,361</t>
  </si>
  <si>
    <t xml:space="preserve"> 00:08:26,567</t>
  </si>
  <si>
    <t xml:space="preserve"> 00:08:27,955</t>
  </si>
  <si>
    <t xml:space="preserve"> 00:08:28,123</t>
  </si>
  <si>
    <t xml:space="preserve"> 00:08:30,639</t>
  </si>
  <si>
    <t xml:space="preserve"> 00:08:30,807</t>
  </si>
  <si>
    <t xml:space="preserve"> 00:08:33,895</t>
  </si>
  <si>
    <t xml:space="preserve"> 00:08:34,059</t>
  </si>
  <si>
    <t xml:space="preserve"> 00:08:36,755</t>
  </si>
  <si>
    <t xml:space="preserve"> 00:08:36,938</t>
  </si>
  <si>
    <t xml:space="preserve"> 00:08:38,280</t>
  </si>
  <si>
    <t xml:space="preserve"> 00:08:39,914</t>
  </si>
  <si>
    <t xml:space="preserve"> 00:08:41,075</t>
  </si>
  <si>
    <t>TAKAMATSU</t>
  </si>
  <si>
    <t xml:space="preserve"> 00:00:20,593</t>
  </si>
  <si>
    <t xml:space="preserve"> 00:00:22,732</t>
  </si>
  <si>
    <t xml:space="preserve"> 00:00:26,278</t>
  </si>
  <si>
    <t xml:space="preserve"> 00:00:27,627</t>
  </si>
  <si>
    <t xml:space="preserve"> 00:00:29,331</t>
  </si>
  <si>
    <t xml:space="preserve"> 00:00:29,487</t>
  </si>
  <si>
    <t xml:space="preserve"> 00:00:32,483</t>
  </si>
  <si>
    <t xml:space="preserve"> 00:00:33,537</t>
  </si>
  <si>
    <t xml:space="preserve"> 00:00:33,716</t>
  </si>
  <si>
    <t xml:space="preserve"> 00:00:37,510</t>
  </si>
  <si>
    <t xml:space="preserve"> 00:00:37,678</t>
  </si>
  <si>
    <t xml:space="preserve"> 00:00:44,578</t>
  </si>
  <si>
    <t xml:space="preserve"> 00:00:44,747</t>
  </si>
  <si>
    <t xml:space="preserve"> 00:00:48,914</t>
  </si>
  <si>
    <t xml:space="preserve"> 00:00:49,067</t>
  </si>
  <si>
    <t xml:space="preserve"> 00:00:51,589</t>
  </si>
  <si>
    <t xml:space="preserve"> 00:00:54,848</t>
  </si>
  <si>
    <t xml:space="preserve"> 00:00:55,011</t>
  </si>
  <si>
    <t xml:space="preserve"> 00:00:58,167</t>
  </si>
  <si>
    <t xml:space="preserve"> 00:00:59,069</t>
  </si>
  <si>
    <t xml:space="preserve"> 00:00:59,383</t>
  </si>
  <si>
    <t xml:space="preserve"> 00:01:42,607</t>
  </si>
  <si>
    <t xml:space="preserve"> 00:01:49,578</t>
  </si>
  <si>
    <t xml:space="preserve"> 00:01:49,747</t>
  </si>
  <si>
    <t xml:space="preserve"> 00:01:55,934</t>
  </si>
  <si>
    <t xml:space="preserve"> 00:01:56,097</t>
  </si>
  <si>
    <t xml:space="preserve"> 00:01:57,647</t>
  </si>
  <si>
    <t xml:space="preserve"> 00:01:57,788</t>
  </si>
  <si>
    <t xml:space="preserve"> 00:02:01,794</t>
  </si>
  <si>
    <t xml:space="preserve"> 00:02:07,286</t>
  </si>
  <si>
    <t xml:space="preserve"> 00:02:09,288</t>
  </si>
  <si>
    <t xml:space="preserve"> 00:02:10,027</t>
  </si>
  <si>
    <t xml:space="preserve"> 00:02:12,536</t>
  </si>
  <si>
    <t xml:space="preserve"> 00:02:12,720</t>
  </si>
  <si>
    <t xml:space="preserve"> 00:02:20,525</t>
  </si>
  <si>
    <t xml:space="preserve"> 00:02:20,676</t>
  </si>
  <si>
    <t xml:space="preserve"> 00:02:24,283</t>
  </si>
  <si>
    <t xml:space="preserve"> 00:02:24,471</t>
  </si>
  <si>
    <t xml:space="preserve"> 00:02:29,683</t>
  </si>
  <si>
    <t xml:space="preserve"> 00:02:29,869</t>
  </si>
  <si>
    <t xml:space="preserve"> 00:02:31,825</t>
  </si>
  <si>
    <t xml:space="preserve"> 00:02:38,181</t>
  </si>
  <si>
    <t xml:space="preserve"> 00:03:20,314</t>
  </si>
  <si>
    <t xml:space="preserve"> 00:03:26,878</t>
  </si>
  <si>
    <t xml:space="preserve"> 00:03:27,035</t>
  </si>
  <si>
    <t xml:space="preserve"> 00:03:28,798</t>
  </si>
  <si>
    <t xml:space="preserve"> 00:03:34,430</t>
  </si>
  <si>
    <t xml:space="preserve"> 00:03:34,605</t>
  </si>
  <si>
    <t xml:space="preserve"> 00:03:40,275</t>
  </si>
  <si>
    <t xml:space="preserve"> 00:03:40,446</t>
  </si>
  <si>
    <t xml:space="preserve"> 00:03:43,309</t>
  </si>
  <si>
    <t xml:space="preserve"> 00:03:43,497</t>
  </si>
  <si>
    <t xml:space="preserve"> 00:03:48,131</t>
  </si>
  <si>
    <t xml:space="preserve"> 00:03:48,882</t>
  </si>
  <si>
    <t xml:space="preserve"> 00:03:49,037</t>
  </si>
  <si>
    <t xml:space="preserve"> 00:03:58,403</t>
  </si>
  <si>
    <t xml:space="preserve"> 00:03:58,568</t>
  </si>
  <si>
    <t xml:space="preserve"> 00:04:04,596</t>
  </si>
  <si>
    <t xml:space="preserve"> 00:04:04,860</t>
  </si>
  <si>
    <t xml:space="preserve"> 00:04:09,239</t>
  </si>
  <si>
    <t xml:space="preserve"> 00:04:09,368</t>
  </si>
  <si>
    <t xml:space="preserve"> 00:04:12,343</t>
  </si>
  <si>
    <t xml:space="preserve"> 00:04:12,504</t>
  </si>
  <si>
    <t xml:space="preserve"> 00:04:14,981</t>
  </si>
  <si>
    <t xml:space="preserve"> 00:04:16,183</t>
  </si>
  <si>
    <t xml:space="preserve"> 00:04:19,251</t>
  </si>
  <si>
    <t xml:space="preserve"> 00:04:19,419</t>
  </si>
  <si>
    <t xml:space="preserve"> 00:05:02,380</t>
  </si>
  <si>
    <t xml:space="preserve"> 00:05:03,475</t>
  </si>
  <si>
    <t xml:space="preserve"> 00:05:03,644</t>
  </si>
  <si>
    <t xml:space="preserve"> 00:05:04,900</t>
  </si>
  <si>
    <t xml:space="preserve"> 00:05:08,005</t>
  </si>
  <si>
    <t>OKURIASHI HARAI</t>
  </si>
  <si>
    <t xml:space="preserve"> 00:05:08,710</t>
  </si>
  <si>
    <t xml:space="preserve"> 00:05:15,304</t>
  </si>
  <si>
    <t xml:space="preserve"> 00:05:15,760</t>
  </si>
  <si>
    <t xml:space="preserve"> 00:05:18,442</t>
  </si>
  <si>
    <t xml:space="preserve"> 00:05:18,617</t>
  </si>
  <si>
    <t xml:space="preserve"> 00:05:24,280</t>
  </si>
  <si>
    <t xml:space="preserve"> 00:05:24,450</t>
  </si>
  <si>
    <t xml:space="preserve"> 00:05:28,393</t>
  </si>
  <si>
    <t xml:space="preserve"> 00:05:30,349</t>
  </si>
  <si>
    <t xml:space="preserve"> 00:05:35,323</t>
  </si>
  <si>
    <t xml:space="preserve"> 00:05:38,703</t>
  </si>
  <si>
    <t xml:space="preserve"> 00:05:38,877</t>
  </si>
  <si>
    <t xml:space="preserve"> 00:05:45,995</t>
  </si>
  <si>
    <t xml:space="preserve"> 00:05:46,152</t>
  </si>
  <si>
    <t xml:space="preserve"> 00:05:48,066</t>
  </si>
  <si>
    <t xml:space="preserve"> 00:05:50,326</t>
  </si>
  <si>
    <t xml:space="preserve"> 00:05:57,359</t>
  </si>
  <si>
    <t xml:space="preserve"> 00:05:57,512</t>
  </si>
  <si>
    <t xml:space="preserve"> 00:05:59,936</t>
  </si>
  <si>
    <t xml:space="preserve"> 00:06:41,283</t>
  </si>
  <si>
    <t xml:space="preserve"> 00:06:48,399</t>
  </si>
  <si>
    <t xml:space="preserve"> 00:06:57,065</t>
  </si>
  <si>
    <t xml:space="preserve"> 00:06:57,224</t>
  </si>
  <si>
    <t xml:space="preserve"> 00:06:58,809</t>
  </si>
  <si>
    <t xml:space="preserve"> 00:06:58,980</t>
  </si>
  <si>
    <t xml:space="preserve"> 00:07:05,692</t>
  </si>
  <si>
    <t xml:space="preserve"> 00:07:05,848</t>
  </si>
  <si>
    <t xml:space="preserve"> 00:07:07,941</t>
  </si>
  <si>
    <t xml:space="preserve"> 00:07:10,323</t>
  </si>
  <si>
    <t xml:space="preserve"> 00:07:13,696</t>
  </si>
  <si>
    <t xml:space="preserve"> 00:07:17,541</t>
  </si>
  <si>
    <t xml:space="preserve"> 00:07:19,138</t>
  </si>
  <si>
    <t xml:space="preserve"> 00:07:19,492</t>
  </si>
  <si>
    <t xml:space="preserve"> 00:07:20,102</t>
  </si>
  <si>
    <t xml:space="preserve"> 00:07:25,025</t>
  </si>
  <si>
    <t xml:space="preserve"> 00:07:25,374</t>
  </si>
  <si>
    <t xml:space="preserve"> 00:07:32,058</t>
  </si>
  <si>
    <t xml:space="preserve"> 00:08:25,823</t>
  </si>
  <si>
    <t xml:space="preserve"> 00:08:28,552</t>
  </si>
  <si>
    <t xml:space="preserve"> 00:08:37,626</t>
  </si>
  <si>
    <t xml:space="preserve"> 00:08:38,979</t>
  </si>
  <si>
    <t xml:space="preserve"> 00:08:39,298</t>
  </si>
  <si>
    <t xml:space="preserve"> 00:08:42,541</t>
  </si>
  <si>
    <t xml:space="preserve"> 00:08:43,795</t>
  </si>
  <si>
    <t xml:space="preserve"> 00:08:44,903</t>
  </si>
  <si>
    <t xml:space="preserve"> 00:00:08,404</t>
  </si>
  <si>
    <t xml:space="preserve"> 00:00:10,485</t>
  </si>
  <si>
    <t xml:space="preserve"> 00:00:13,974</t>
  </si>
  <si>
    <t xml:space="preserve"> 00:00:14,146</t>
  </si>
  <si>
    <t xml:space="preserve"> 00:00:17,150</t>
  </si>
  <si>
    <t xml:space="preserve"> 00:00:22,022</t>
  </si>
  <si>
    <t xml:space="preserve"> 00:00:25,441</t>
  </si>
  <si>
    <t xml:space="preserve"> 00:00:28,477</t>
  </si>
  <si>
    <t xml:space="preserve"> 00:00:31,691</t>
  </si>
  <si>
    <t xml:space="preserve"> 00:00:31,862</t>
  </si>
  <si>
    <t xml:space="preserve"> 00:00:33,899</t>
  </si>
  <si>
    <t xml:space="preserve"> 00:00:36,629</t>
  </si>
  <si>
    <t xml:space="preserve"> 00:00:36,802</t>
  </si>
  <si>
    <t xml:space="preserve"> 00:00:39,076</t>
  </si>
  <si>
    <t xml:space="preserve"> 00:00:39,272</t>
  </si>
  <si>
    <t xml:space="preserve"> 00:00:42,403</t>
  </si>
  <si>
    <t xml:space="preserve"> 00:00:47,126</t>
  </si>
  <si>
    <t xml:space="preserve"> 00:00:54,557</t>
  </si>
  <si>
    <t xml:space="preserve"> 00:00:56,528</t>
  </si>
  <si>
    <t xml:space="preserve"> 00:00:56,712</t>
  </si>
  <si>
    <t xml:space="preserve"> 00:01:45,380</t>
  </si>
  <si>
    <t xml:space="preserve"> 00:01:45,677</t>
  </si>
  <si>
    <t xml:space="preserve"> 00:01:48,839</t>
  </si>
  <si>
    <t xml:space="preserve"> 00:01:53,062</t>
  </si>
  <si>
    <t xml:space="preserve"> 00:02:03,193</t>
  </si>
  <si>
    <t xml:space="preserve"> 00:02:07,516</t>
  </si>
  <si>
    <t xml:space="preserve"> 00:02:11,228</t>
  </si>
  <si>
    <t xml:space="preserve"> 00:02:15,158</t>
  </si>
  <si>
    <t xml:space="preserve"> 00:02:15,351</t>
  </si>
  <si>
    <t xml:space="preserve"> 00:02:17,680</t>
  </si>
  <si>
    <t xml:space="preserve"> 00:02:19,181</t>
  </si>
  <si>
    <t xml:space="preserve"> 00:02:19,354</t>
  </si>
  <si>
    <t xml:space="preserve"> 00:02:25,822</t>
  </si>
  <si>
    <t xml:space="preserve"> 00:02:28,889</t>
  </si>
  <si>
    <t xml:space="preserve"> 00:02:29,585</t>
  </si>
  <si>
    <t xml:space="preserve"> 00:03:28,302</t>
  </si>
  <si>
    <t xml:space="preserve"> 00:03:29,319</t>
  </si>
  <si>
    <t xml:space="preserve"> 00:03:30,481</t>
  </si>
  <si>
    <t xml:space="preserve"> 00:03:35,207</t>
  </si>
  <si>
    <t xml:space="preserve"> 00:03:35,381</t>
  </si>
  <si>
    <t xml:space="preserve"> 00:03:38,189</t>
  </si>
  <si>
    <t xml:space="preserve"> 00:03:38,374</t>
  </si>
  <si>
    <t xml:space="preserve"> 00:03:41,780</t>
  </si>
  <si>
    <t xml:space="preserve"> 00:03:41,962</t>
  </si>
  <si>
    <t xml:space="preserve"> 00:03:44,666</t>
  </si>
  <si>
    <t xml:space="preserve"> 00:03:46,975</t>
  </si>
  <si>
    <t xml:space="preserve"> 00:03:50,248</t>
  </si>
  <si>
    <t xml:space="preserve"> 00:03:50,437</t>
  </si>
  <si>
    <t xml:space="preserve"> 00:03:54,975</t>
  </si>
  <si>
    <t xml:space="preserve"> 00:03:55,166</t>
  </si>
  <si>
    <t xml:space="preserve"> 00:04:03,919</t>
  </si>
  <si>
    <t xml:space="preserve"> 00:04:04,085</t>
  </si>
  <si>
    <t xml:space="preserve"> 00:04:06,849</t>
  </si>
  <si>
    <t xml:space="preserve"> 00:04:10,080</t>
  </si>
  <si>
    <t xml:space="preserve"> 00:04:11,678</t>
  </si>
  <si>
    <t xml:space="preserve"> 00:04:11,846</t>
  </si>
  <si>
    <t xml:space="preserve"> 00:04:16,336</t>
  </si>
  <si>
    <t xml:space="preserve"> 00:04:16,521</t>
  </si>
  <si>
    <t xml:space="preserve"> 00:05:02,460</t>
  </si>
  <si>
    <t xml:space="preserve"> 00:05:05,306</t>
  </si>
  <si>
    <t xml:space="preserve"> 00:05:05,467</t>
  </si>
  <si>
    <t xml:space="preserve"> 00:05:11,170</t>
  </si>
  <si>
    <t xml:space="preserve"> 00:05:12,472</t>
  </si>
  <si>
    <t xml:space="preserve"> 00:05:12,754</t>
  </si>
  <si>
    <t xml:space="preserve"> 00:05:16,737</t>
  </si>
  <si>
    <t xml:space="preserve"> 00:05:18,262</t>
  </si>
  <si>
    <t xml:space="preserve"> 00:05:20,131</t>
  </si>
  <si>
    <t xml:space="preserve"> 00:05:24,964</t>
  </si>
  <si>
    <t xml:space="preserve"> 00:05:25,142</t>
  </si>
  <si>
    <t xml:space="preserve"> 00:05:32,421</t>
  </si>
  <si>
    <t xml:space="preserve"> 00:05:32,616</t>
  </si>
  <si>
    <t xml:space="preserve"> 00:05:35,758</t>
  </si>
  <si>
    <t xml:space="preserve"> 00:05:35,930</t>
  </si>
  <si>
    <t xml:space="preserve"> 00:05:40,829</t>
  </si>
  <si>
    <t xml:space="preserve"> 00:05:40,989</t>
  </si>
  <si>
    <t xml:space="preserve"> 00:05:43,064</t>
  </si>
  <si>
    <t xml:space="preserve"> 00:05:45,763</t>
  </si>
  <si>
    <t xml:space="preserve"> 00:05:45,921</t>
  </si>
  <si>
    <t xml:space="preserve"> 00:05:51,585</t>
  </si>
  <si>
    <t xml:space="preserve"> 00:05:51,739</t>
  </si>
  <si>
    <t xml:space="preserve"> 00:05:54,014</t>
  </si>
  <si>
    <t xml:space="preserve"> 00:05:56,685</t>
  </si>
  <si>
    <t xml:space="preserve"> 00:05:56,838</t>
  </si>
  <si>
    <t xml:space="preserve"> 00:05:58,235</t>
  </si>
  <si>
    <t xml:space="preserve"> 00:05:59,266</t>
  </si>
  <si>
    <t xml:space="preserve"> 00:06:40,577</t>
  </si>
  <si>
    <t xml:space="preserve"> 00:06:40,742</t>
  </si>
  <si>
    <t xml:space="preserve"> 00:06:43,419</t>
  </si>
  <si>
    <t xml:space="preserve"> 00:06:43,601</t>
  </si>
  <si>
    <t xml:space="preserve"> 00:06:52,117</t>
  </si>
  <si>
    <t xml:space="preserve"> 00:06:53,481</t>
  </si>
  <si>
    <t xml:space="preserve"> 00:06:53,646</t>
  </si>
  <si>
    <t xml:space="preserve"> 00:06:54,253</t>
  </si>
  <si>
    <t xml:space="preserve"> 00:06:59,703</t>
  </si>
  <si>
    <t>ENTRE LUTAS</t>
  </si>
  <si>
    <t xml:space="preserve"> 00:06:59,877</t>
  </si>
  <si>
    <t xml:space="preserve"> 00:07:04,100</t>
  </si>
  <si>
    <t xml:space="preserve"> 00:07:05,771</t>
  </si>
  <si>
    <t xml:space="preserve"> 00:07:08,267</t>
  </si>
  <si>
    <t xml:space="preserve"> 00:07:08,408</t>
  </si>
  <si>
    <t xml:space="preserve"> 00:07:14,507</t>
  </si>
  <si>
    <t xml:space="preserve"> 00:07:24,503</t>
  </si>
  <si>
    <t xml:space="preserve"> 00:07:24,658</t>
  </si>
  <si>
    <t xml:space="preserve"> 00:07:30,214</t>
  </si>
  <si>
    <t xml:space="preserve"> 00:07:30,376</t>
  </si>
  <si>
    <t xml:space="preserve"> 00:07:32,705</t>
  </si>
  <si>
    <t xml:space="preserve"> 00:07:33,745</t>
  </si>
  <si>
    <t xml:space="preserve"> 00:07:33,963</t>
  </si>
  <si>
    <t xml:space="preserve"> 00:07:36,654</t>
  </si>
  <si>
    <t xml:space="preserve"> 00:08:26,710</t>
  </si>
  <si>
    <t xml:space="preserve"> 00:08:26,859</t>
  </si>
  <si>
    <t xml:space="preserve"> 00:08:29,728</t>
  </si>
  <si>
    <t xml:space="preserve"> 00:08:32,893</t>
  </si>
  <si>
    <t xml:space="preserve"> 00:08:33,059</t>
  </si>
  <si>
    <t xml:space="preserve"> 00:09:05,110</t>
  </si>
  <si>
    <t xml:space="preserve"> 00:09:10,307</t>
  </si>
  <si>
    <t xml:space="preserve"> 00:09:12,567</t>
  </si>
  <si>
    <t xml:space="preserve"> 00:09:16,262</t>
  </si>
  <si>
    <t xml:space="preserve"> 00:09:19,328</t>
  </si>
  <si>
    <t xml:space="preserve"> 00:10:01,880</t>
  </si>
  <si>
    <t xml:space="preserve"> 00:10:04,026</t>
  </si>
  <si>
    <t xml:space="preserve"> 00:10:04,771</t>
  </si>
  <si>
    <t xml:space="preserve"> 00:10:05,721</t>
  </si>
  <si>
    <t xml:space="preserve"> 00:10:09,403</t>
  </si>
  <si>
    <t xml:space="preserve"> 00:10:12,149</t>
  </si>
  <si>
    <t xml:space="preserve"> 00:10:12,409</t>
  </si>
  <si>
    <t xml:space="preserve"> 00:10:12,597</t>
  </si>
  <si>
    <t xml:space="preserve"> 00:10:22,645</t>
  </si>
  <si>
    <t xml:space="preserve"> 00:10:22,816</t>
  </si>
  <si>
    <t xml:space="preserve"> 00:10:24,619</t>
  </si>
  <si>
    <t xml:space="preserve"> 00:10:29,385</t>
  </si>
  <si>
    <t xml:space="preserve"> 00:10:29,896</t>
  </si>
  <si>
    <t xml:space="preserve"> 00:10:35,467</t>
  </si>
  <si>
    <t xml:space="preserve"> 00:10:35,642</t>
  </si>
  <si>
    <t xml:space="preserve"> 00:10:49,976</t>
  </si>
  <si>
    <t xml:space="preserve"> 00:10:50,166</t>
  </si>
  <si>
    <t xml:space="preserve"> 00:10:51,882</t>
  </si>
  <si>
    <t xml:space="preserve"> 00:10:55,863</t>
  </si>
  <si>
    <t xml:space="preserve"> 00:11:42,077</t>
  </si>
  <si>
    <t xml:space="preserve"> 00:11:44,867</t>
  </si>
  <si>
    <t xml:space="preserve"> 00:11:45,629</t>
  </si>
  <si>
    <t xml:space="preserve"> 00:11:49,185</t>
  </si>
  <si>
    <t xml:space="preserve"> 00:11:49,350</t>
  </si>
  <si>
    <t xml:space="preserve"> 00:11:57,524</t>
  </si>
  <si>
    <t xml:space="preserve"> 00:11:57,680</t>
  </si>
  <si>
    <t xml:space="preserve"> 00:11:59,686</t>
  </si>
  <si>
    <t xml:space="preserve"> 00:12:03,784</t>
  </si>
  <si>
    <t xml:space="preserve"> 00:12:07,177</t>
  </si>
  <si>
    <t xml:space="preserve"> 00:00:02,264</t>
  </si>
  <si>
    <t xml:space="preserve"> 00:00:05,481</t>
  </si>
  <si>
    <t xml:space="preserve"> 00:00:05,646</t>
  </si>
  <si>
    <t xml:space="preserve"> 00:00:12,974</t>
  </si>
  <si>
    <t xml:space="preserve"> 00:00:15,830</t>
  </si>
  <si>
    <t xml:space="preserve"> 00:00:21,391</t>
  </si>
  <si>
    <t xml:space="preserve"> 00:00:21,547</t>
  </si>
  <si>
    <t xml:space="preserve"> 00:00:25,686</t>
  </si>
  <si>
    <t xml:space="preserve"> 00:00:25,837</t>
  </si>
  <si>
    <t xml:space="preserve"> 00:00:29,212</t>
  </si>
  <si>
    <t xml:space="preserve"> 00:00:29,369</t>
  </si>
  <si>
    <t xml:space="preserve"> 00:00:32,591</t>
  </si>
  <si>
    <t xml:space="preserve"> 00:00:37,868</t>
  </si>
  <si>
    <t xml:space="preserve"> 00:00:38,678</t>
  </si>
  <si>
    <t xml:space="preserve"> 00:00:38,880</t>
  </si>
  <si>
    <t xml:space="preserve"> 00:00:45,966</t>
  </si>
  <si>
    <t xml:space="preserve"> 00:00:46,135</t>
  </si>
  <si>
    <t xml:space="preserve"> 00:00:51,080</t>
  </si>
  <si>
    <t xml:space="preserve"> 00:00:51,240</t>
  </si>
  <si>
    <t xml:space="preserve"> 00:00:54,821</t>
  </si>
  <si>
    <t xml:space="preserve"> 00:00:56,100</t>
  </si>
  <si>
    <t xml:space="preserve"> 00:00:56,271</t>
  </si>
  <si>
    <t xml:space="preserve"> 00:00:59,156</t>
  </si>
  <si>
    <t xml:space="preserve"> 00:01:43,449</t>
  </si>
  <si>
    <t xml:space="preserve"> 00:01:43,606</t>
  </si>
  <si>
    <t xml:space="preserve"> 00:01:46,602</t>
  </si>
  <si>
    <t xml:space="preserve"> 00:01:46,792</t>
  </si>
  <si>
    <t xml:space="preserve"> 00:01:48,159</t>
  </si>
  <si>
    <t xml:space="preserve"> 00:01:50,671</t>
  </si>
  <si>
    <t xml:space="preserve"> 00:01:52,048</t>
  </si>
  <si>
    <t xml:space="preserve"> 00:01:55,782</t>
  </si>
  <si>
    <t xml:space="preserve"> 00:01:56,420</t>
  </si>
  <si>
    <t xml:space="preserve"> 00:01:56,906</t>
  </si>
  <si>
    <t xml:space="preserve"> 00:01:57,718</t>
  </si>
  <si>
    <t xml:space="preserve"> 00:01:59,837</t>
  </si>
  <si>
    <t xml:space="preserve"> 00:02:05,864</t>
  </si>
  <si>
    <t xml:space="preserve"> 00:02:06,049</t>
  </si>
  <si>
    <t xml:space="preserve"> 00:02:12,036</t>
  </si>
  <si>
    <t xml:space="preserve"> 00:02:14,835</t>
  </si>
  <si>
    <t xml:space="preserve"> 00:02:15,526</t>
  </si>
  <si>
    <t xml:space="preserve"> 00:02:22,123</t>
  </si>
  <si>
    <t xml:space="preserve"> 00:02:22,328</t>
  </si>
  <si>
    <t xml:space="preserve"> 00:02:23,925</t>
  </si>
  <si>
    <t xml:space="preserve"> 00:02:27,171</t>
  </si>
  <si>
    <t xml:space="preserve"> 00:02:34,564</t>
  </si>
  <si>
    <t xml:space="preserve"> 00:03:22,978</t>
  </si>
  <si>
    <t xml:space="preserve"> 00:03:29,478</t>
  </si>
  <si>
    <t xml:space="preserve"> 00:03:36,373</t>
  </si>
  <si>
    <t xml:space="preserve"> 00:03:37,610</t>
  </si>
  <si>
    <t xml:space="preserve"> 00:03:37,918</t>
  </si>
  <si>
    <t xml:space="preserve"> 00:03:44,381</t>
  </si>
  <si>
    <t xml:space="preserve"> 00:03:44,597</t>
  </si>
  <si>
    <t xml:space="preserve"> 00:03:48,682</t>
  </si>
  <si>
    <t xml:space="preserve"> 00:03:48,839</t>
  </si>
  <si>
    <t xml:space="preserve"> 00:03:51,055</t>
  </si>
  <si>
    <t xml:space="preserve"> 00:03:51,250</t>
  </si>
  <si>
    <t xml:space="preserve"> 00:04:00,163</t>
  </si>
  <si>
    <t xml:space="preserve"> 00:04:01,547</t>
  </si>
  <si>
    <t xml:space="preserve"> 00:04:05,342</t>
  </si>
  <si>
    <t xml:space="preserve"> 00:04:05,496</t>
  </si>
  <si>
    <t xml:space="preserve"> 00:04:13,170</t>
  </si>
  <si>
    <t xml:space="preserve"> 00:04:13,329</t>
  </si>
  <si>
    <t xml:space="preserve"> 00:04:16,121</t>
  </si>
  <si>
    <t xml:space="preserve"> 00:04:16,320</t>
  </si>
  <si>
    <t xml:space="preserve"> 00:05:00,748</t>
  </si>
  <si>
    <t xml:space="preserve"> 00:05:02,599</t>
  </si>
  <si>
    <t xml:space="preserve"> 00:05:04,293</t>
  </si>
  <si>
    <t xml:space="preserve"> 00:05:05,598</t>
  </si>
  <si>
    <t>BRITISH OPEN</t>
  </si>
  <si>
    <t xml:space="preserve"> 00:00:19,739</t>
  </si>
  <si>
    <t xml:space="preserve"> 00:00:21,087</t>
  </si>
  <si>
    <t xml:space="preserve"> 00:00:23,944</t>
  </si>
  <si>
    <t xml:space="preserve"> 00:00:26,281</t>
  </si>
  <si>
    <t xml:space="preserve"> 00:00:34,546</t>
  </si>
  <si>
    <t xml:space="preserve"> 00:00:34,751</t>
  </si>
  <si>
    <t xml:space="preserve"> 00:00:35,672</t>
  </si>
  <si>
    <t xml:space="preserve"> 00:00:39,433</t>
  </si>
  <si>
    <t xml:space="preserve"> 00:00:39,619</t>
  </si>
  <si>
    <t xml:space="preserve"> 00:00:44,063</t>
  </si>
  <si>
    <t xml:space="preserve"> 00:00:53,682</t>
  </si>
  <si>
    <t xml:space="preserve"> 00:00:54,852</t>
  </si>
  <si>
    <t xml:space="preserve"> 00:01:40,326</t>
  </si>
  <si>
    <t xml:space="preserve"> 00:01:40,513</t>
  </si>
  <si>
    <t xml:space="preserve"> 00:01:44,992</t>
  </si>
  <si>
    <t xml:space="preserve"> 00:01:50,049</t>
  </si>
  <si>
    <t xml:space="preserve"> 00:01:50,224</t>
  </si>
  <si>
    <t xml:space="preserve"> 00:01:58,925</t>
  </si>
  <si>
    <t xml:space="preserve"> 00:02:06,517</t>
  </si>
  <si>
    <t xml:space="preserve"> 00:02:11,029</t>
  </si>
  <si>
    <t xml:space="preserve"> 00:02:13,417</t>
  </si>
  <si>
    <t xml:space="preserve"> 00:02:16,764</t>
  </si>
  <si>
    <t xml:space="preserve"> 00:02:19,483</t>
  </si>
  <si>
    <t xml:space="preserve"> 00:02:23,658</t>
  </si>
  <si>
    <t xml:space="preserve"> 00:02:23,838</t>
  </si>
  <si>
    <t xml:space="preserve"> 00:02:28,983</t>
  </si>
  <si>
    <t xml:space="preserve"> 00:02:29,154</t>
  </si>
  <si>
    <t xml:space="preserve"> 00:02:32,361</t>
  </si>
  <si>
    <t xml:space="preserve"> 00:02:32,539</t>
  </si>
  <si>
    <t xml:space="preserve"> 00:03:25,603</t>
  </si>
  <si>
    <t xml:space="preserve"> 00:03:31,577</t>
  </si>
  <si>
    <t xml:space="preserve"> 00:03:31,747</t>
  </si>
  <si>
    <t xml:space="preserve"> 00:03:36,374</t>
  </si>
  <si>
    <t xml:space="preserve"> 00:03:40,778</t>
  </si>
  <si>
    <t xml:space="preserve"> 00:03:40,938</t>
  </si>
  <si>
    <t xml:space="preserve"> 00:03:42,537</t>
  </si>
  <si>
    <t xml:space="preserve"> 00:03:43,340</t>
  </si>
  <si>
    <t xml:space="preserve"> 00:03:48,877</t>
  </si>
  <si>
    <t xml:space="preserve"> 00:03:52,387</t>
  </si>
  <si>
    <t xml:space="preserve"> 00:03:52,552</t>
  </si>
  <si>
    <t xml:space="preserve"> 00:03:58,324</t>
  </si>
  <si>
    <t xml:space="preserve"> 00:04:00,259</t>
  </si>
  <si>
    <t xml:space="preserve"> 00:04:00,443</t>
  </si>
  <si>
    <t xml:space="preserve"> 00:04:06,759</t>
  </si>
  <si>
    <t xml:space="preserve"> 00:04:06,920</t>
  </si>
  <si>
    <t xml:space="preserve"> 00:04:11,107</t>
  </si>
  <si>
    <t xml:space="preserve"> 00:04:11,756</t>
  </si>
  <si>
    <t xml:space="preserve"> 00:04:12,840</t>
  </si>
  <si>
    <t xml:space="preserve"> 00:04:13,016</t>
  </si>
  <si>
    <t xml:space="preserve"> 00:04:18,773</t>
  </si>
  <si>
    <t xml:space="preserve"> 00:04:19,015</t>
  </si>
  <si>
    <t xml:space="preserve"> 00:05:03,851</t>
  </si>
  <si>
    <t xml:space="preserve"> 00:05:04,031</t>
  </si>
  <si>
    <t xml:space="preserve"> 00:05:06,591</t>
  </si>
  <si>
    <t xml:space="preserve"> 00:05:08,771</t>
  </si>
  <si>
    <t xml:space="preserve"> 00:05:10,999</t>
  </si>
  <si>
    <t xml:space="preserve"> 00:05:13,234</t>
  </si>
  <si>
    <t xml:space="preserve"> 00:05:13,543</t>
  </si>
  <si>
    <t xml:space="preserve"> 00:05:19,410</t>
  </si>
  <si>
    <t xml:space="preserve"> 00:05:19,585</t>
  </si>
  <si>
    <t xml:space="preserve"> 00:05:21,794</t>
  </si>
  <si>
    <t xml:space="preserve"> 00:05:26,073</t>
  </si>
  <si>
    <t xml:space="preserve"> 00:05:26,241</t>
  </si>
  <si>
    <t xml:space="preserve"> 00:05:28,717</t>
  </si>
  <si>
    <t xml:space="preserve"> 00:05:31,821</t>
  </si>
  <si>
    <t xml:space="preserve"> 00:05:32,013</t>
  </si>
  <si>
    <t xml:space="preserve"> 00:05:36,928</t>
  </si>
  <si>
    <t xml:space="preserve"> 00:05:37,111</t>
  </si>
  <si>
    <t xml:space="preserve"> 00:05:43,494</t>
  </si>
  <si>
    <t xml:space="preserve"> 00:05:43,668</t>
  </si>
  <si>
    <t xml:space="preserve"> 00:05:46,462</t>
  </si>
  <si>
    <t xml:space="preserve"> 00:05:46,616</t>
  </si>
  <si>
    <t xml:space="preserve"> 00:05:48,442</t>
  </si>
  <si>
    <t xml:space="preserve"> 00:05:48,626</t>
  </si>
  <si>
    <t xml:space="preserve"> 00:05:51,674</t>
  </si>
  <si>
    <t xml:space="preserve"> 00:05:51,838</t>
  </si>
  <si>
    <t xml:space="preserve"> 00:05:53,900</t>
  </si>
  <si>
    <t xml:space="preserve"> 00:05:54,635</t>
  </si>
  <si>
    <t xml:space="preserve"> 00:06:46,614</t>
  </si>
  <si>
    <t xml:space="preserve"> 00:06:47,471</t>
  </si>
  <si>
    <t xml:space="preserve"> 00:06:49,337</t>
  </si>
  <si>
    <t xml:space="preserve"> 00:07:00,174</t>
  </si>
  <si>
    <t xml:space="preserve"> 00:07:02,619</t>
  </si>
  <si>
    <t xml:space="preserve"> 00:07:02,795</t>
  </si>
  <si>
    <t xml:space="preserve"> 00:07:04,220</t>
  </si>
  <si>
    <t xml:space="preserve"> 00:07:18,417</t>
  </si>
  <si>
    <t xml:space="preserve"> 00:07:18,606</t>
  </si>
  <si>
    <t xml:space="preserve"> 00:07:25,846</t>
  </si>
  <si>
    <t xml:space="preserve"> 00:07:26,037</t>
  </si>
  <si>
    <t xml:space="preserve"> 00:07:29,247</t>
  </si>
  <si>
    <t xml:space="preserve"> 00:07:29,414</t>
  </si>
  <si>
    <t xml:space="preserve"> 00:07:34,418</t>
  </si>
  <si>
    <t xml:space="preserve"> 00:07:37,624</t>
  </si>
  <si>
    <t xml:space="preserve"> 00:07:37,799</t>
  </si>
  <si>
    <t xml:space="preserve"> 00:08:22,305</t>
  </si>
  <si>
    <t xml:space="preserve"> 00:08:25,969</t>
  </si>
  <si>
    <t xml:space="preserve"> 00:08:26,154</t>
  </si>
  <si>
    <t xml:space="preserve"> 00:08:28,347</t>
  </si>
  <si>
    <t xml:space="preserve"> 00:08:41,412</t>
  </si>
  <si>
    <t xml:space="preserve"> 00:08:42,888</t>
  </si>
  <si>
    <t xml:space="preserve"> 00:08:50,794</t>
  </si>
  <si>
    <t xml:space="preserve"> 00:08:50,950</t>
  </si>
  <si>
    <t xml:space="preserve"> 00:08:55,148</t>
  </si>
  <si>
    <t xml:space="preserve"> 00:08:55,318</t>
  </si>
  <si>
    <t xml:space="preserve"> 00:08:58,566</t>
  </si>
  <si>
    <t xml:space="preserve"> 00:09:03,392</t>
  </si>
  <si>
    <t xml:space="preserve"> 00:09:04,863</t>
  </si>
  <si>
    <t xml:space="preserve"> 00:09:07,301</t>
  </si>
  <si>
    <t xml:space="preserve"> 00:09:07,644</t>
  </si>
  <si>
    <t xml:space="preserve"> 00:09:13,908</t>
  </si>
  <si>
    <t xml:space="preserve"> 00:09:14,080</t>
  </si>
  <si>
    <t xml:space="preserve"> 00:10:00,920</t>
  </si>
  <si>
    <t xml:space="preserve"> 00:10:01,088</t>
  </si>
  <si>
    <t xml:space="preserve"> 00:10:04,181</t>
  </si>
  <si>
    <t xml:space="preserve"> 00:10:06,026</t>
  </si>
  <si>
    <t xml:space="preserve"> 00:00:01,147</t>
  </si>
  <si>
    <t xml:space="preserve"> 00:00:05,110</t>
  </si>
  <si>
    <t xml:space="preserve"> 00:00:10,515</t>
  </si>
  <si>
    <t xml:space="preserve"> 00:00:10,730</t>
  </si>
  <si>
    <t xml:space="preserve"> 00:00:16,565</t>
  </si>
  <si>
    <t xml:space="preserve"> 00:00:16,745</t>
  </si>
  <si>
    <t xml:space="preserve"> 00:00:19,808</t>
  </si>
  <si>
    <t xml:space="preserve"> 00:00:22,883</t>
  </si>
  <si>
    <t xml:space="preserve"> 00:00:23,052</t>
  </si>
  <si>
    <t xml:space="preserve"> 00:00:37,749</t>
  </si>
  <si>
    <t xml:space="preserve"> 00:00:37,918</t>
  </si>
  <si>
    <t xml:space="preserve"> 00:00:39,833</t>
  </si>
  <si>
    <t xml:space="preserve"> 00:00:40,246</t>
  </si>
  <si>
    <t xml:space="preserve"> 00:00:41,895</t>
  </si>
  <si>
    <t xml:space="preserve"> 00:00:42,749</t>
  </si>
  <si>
    <t xml:space="preserve"> 00:00:47,821</t>
  </si>
  <si>
    <t xml:space="preserve"> 00:00:47,990</t>
  </si>
  <si>
    <t xml:space="preserve"> 00:00:54,229</t>
  </si>
  <si>
    <t xml:space="preserve"> 00:00:54,389</t>
  </si>
  <si>
    <t xml:space="preserve"> 00:00:58,575</t>
  </si>
  <si>
    <t xml:space="preserve"> 00:00:58,746</t>
  </si>
  <si>
    <t xml:space="preserve"> 00:01:42,141</t>
  </si>
  <si>
    <t xml:space="preserve"> 00:01:46,385</t>
  </si>
  <si>
    <t xml:space="preserve"> 00:01:59,966</t>
  </si>
  <si>
    <t xml:space="preserve"> 00:02:00,472</t>
  </si>
  <si>
    <t xml:space="preserve"> 00:02:00,647</t>
  </si>
  <si>
    <t xml:space="preserve"> 00:02:10,944</t>
  </si>
  <si>
    <t xml:space="preserve"> 00:02:11,111</t>
  </si>
  <si>
    <t xml:space="preserve"> 00:02:13,302</t>
  </si>
  <si>
    <t xml:space="preserve"> 00:02:14,496</t>
  </si>
  <si>
    <t xml:space="preserve"> 00:02:14,867</t>
  </si>
  <si>
    <t xml:space="preserve"> 00:00:00,446</t>
  </si>
  <si>
    <t xml:space="preserve"> 00:00:01,642</t>
  </si>
  <si>
    <t xml:space="preserve"> 00:00:10,772</t>
  </si>
  <si>
    <t xml:space="preserve"> 00:00:10,960</t>
  </si>
  <si>
    <t xml:space="preserve"> 00:00:13,225</t>
  </si>
  <si>
    <t xml:space="preserve"> 00:00:18,828</t>
  </si>
  <si>
    <t xml:space="preserve"> 00:00:27,203</t>
  </si>
  <si>
    <t xml:space="preserve"> 00:00:30,553</t>
  </si>
  <si>
    <t xml:space="preserve"> 00:00:32,991</t>
  </si>
  <si>
    <t xml:space="preserve"> 00:00:33,162</t>
  </si>
  <si>
    <t xml:space="preserve"> 00:00:37,864</t>
  </si>
  <si>
    <t xml:space="preserve"> 00:00:42,732</t>
  </si>
  <si>
    <t xml:space="preserve"> 00:00:48,487</t>
  </si>
  <si>
    <t xml:space="preserve"> 00:00:50,537</t>
  </si>
  <si>
    <t xml:space="preserve"> 00:00:52,685</t>
  </si>
  <si>
    <t xml:space="preserve"> 00:00:52,870</t>
  </si>
  <si>
    <t xml:space="preserve"> 00:00:57,793</t>
  </si>
  <si>
    <t xml:space="preserve"> 00:00:57,966</t>
  </si>
  <si>
    <t xml:space="preserve"> 00:00:59,883</t>
  </si>
  <si>
    <t xml:space="preserve"> 00:01:43,375</t>
  </si>
  <si>
    <t xml:space="preserve"> 00:01:44,245</t>
  </si>
  <si>
    <t xml:space="preserve"> 00:01:46,383</t>
  </si>
  <si>
    <t xml:space="preserve"> 00:01:46,555</t>
  </si>
  <si>
    <t xml:space="preserve"> 00:01:51,526</t>
  </si>
  <si>
    <t xml:space="preserve"> 00:01:51,735</t>
  </si>
  <si>
    <t xml:space="preserve"> 00:01:54,266</t>
  </si>
  <si>
    <t xml:space="preserve"> 00:01:55,378</t>
  </si>
  <si>
    <t xml:space="preserve"> 00:01:59,386</t>
  </si>
  <si>
    <t xml:space="preserve"> 00:02:17,199</t>
  </si>
  <si>
    <t xml:space="preserve"> 00:02:17,387</t>
  </si>
  <si>
    <t xml:space="preserve"> 00:02:17,978</t>
  </si>
  <si>
    <t xml:space="preserve"> 00:02:18,486</t>
  </si>
  <si>
    <t xml:space="preserve"> 00:02:26,390</t>
  </si>
  <si>
    <t xml:space="preserve"> 00:02:26,546</t>
  </si>
  <si>
    <t xml:space="preserve"> 00:02:29,434</t>
  </si>
  <si>
    <t xml:space="preserve"> 00:02:33,287</t>
  </si>
  <si>
    <t xml:space="preserve"> 00:02:34,915</t>
  </si>
  <si>
    <t xml:space="preserve"> 00:02:35,830</t>
  </si>
  <si>
    <t xml:space="preserve"> 00:04:02,747</t>
  </si>
  <si>
    <t xml:space="preserve"> 00:04:02,989</t>
  </si>
  <si>
    <t xml:space="preserve"> 00:04:14,921</t>
  </si>
  <si>
    <t xml:space="preserve"> 00:04:15,112</t>
  </si>
  <si>
    <t xml:space="preserve"> 00:04:17,036</t>
  </si>
  <si>
    <t xml:space="preserve"> 00:04:17,792</t>
  </si>
  <si>
    <t xml:space="preserve"> 00:05:01,799</t>
  </si>
  <si>
    <t xml:space="preserve"> 00:05:01,984</t>
  </si>
  <si>
    <t xml:space="preserve"> 00:05:16,007</t>
  </si>
  <si>
    <t xml:space="preserve"> 00:05:20,050</t>
  </si>
  <si>
    <t xml:space="preserve"> 00:05:27,015</t>
  </si>
  <si>
    <t xml:space="preserve"> 00:05:28,709</t>
  </si>
  <si>
    <t xml:space="preserve"> 00:05:38,520</t>
  </si>
  <si>
    <t xml:space="preserve"> 00:05:40,267</t>
  </si>
  <si>
    <t xml:space="preserve"> 00:05:40,434</t>
  </si>
  <si>
    <t xml:space="preserve"> 00:05:53,381</t>
  </si>
  <si>
    <t xml:space="preserve"> 00:05:53,603</t>
  </si>
  <si>
    <t xml:space="preserve"> 00:06:47,974</t>
  </si>
  <si>
    <t xml:space="preserve"> 00:06:48,558</t>
  </si>
  <si>
    <t xml:space="preserve"> 00:06:52,451</t>
  </si>
  <si>
    <t xml:space="preserve"> 00:06:52,619</t>
  </si>
  <si>
    <t xml:space="preserve"> 00:06:56,605</t>
  </si>
  <si>
    <t xml:space="preserve"> 00:07:02,405</t>
  </si>
  <si>
    <t xml:space="preserve"> 00:07:02,988</t>
  </si>
  <si>
    <t xml:space="preserve"> 00:07:08,383</t>
  </si>
  <si>
    <t xml:space="preserve"> 00:07:08,533</t>
  </si>
  <si>
    <t xml:space="preserve"> 00:07:19,474</t>
  </si>
  <si>
    <t xml:space="preserve"> 00:07:21,733</t>
  </si>
  <si>
    <t xml:space="preserve"> 00:07:22,679</t>
  </si>
  <si>
    <t xml:space="preserve"> 00:07:23,871</t>
  </si>
  <si>
    <t xml:space="preserve"> 00:07:24,072</t>
  </si>
  <si>
    <t xml:space="preserve"> 00:07:27,318</t>
  </si>
  <si>
    <t xml:space="preserve"> 00:07:27,521</t>
  </si>
  <si>
    <t xml:space="preserve"> 00:07:31,574</t>
  </si>
  <si>
    <t xml:space="preserve"> 00:07:31,767</t>
  </si>
  <si>
    <t xml:space="preserve"> 00:07:36,614</t>
  </si>
  <si>
    <t xml:space="preserve"> 00:07:38,614</t>
  </si>
  <si>
    <t xml:space="preserve"> 00:08:27,069</t>
  </si>
  <si>
    <t xml:space="preserve"> 00:08:28,831</t>
  </si>
  <si>
    <t xml:space="preserve"> 00:00:01,237</t>
  </si>
  <si>
    <t xml:space="preserve"> 00:00:03,533</t>
  </si>
  <si>
    <t xml:space="preserve"> 00:00:04,043</t>
  </si>
  <si>
    <t xml:space="preserve"> 00:00:06,358</t>
  </si>
  <si>
    <t xml:space="preserve"> 00:00:11,616</t>
  </si>
  <si>
    <t xml:space="preserve"> 00:00:13,559</t>
  </si>
  <si>
    <t xml:space="preserve"> 00:00:13,715</t>
  </si>
  <si>
    <t xml:space="preserve"> 00:00:18,585</t>
  </si>
  <si>
    <t xml:space="preserve"> 00:00:18,879</t>
  </si>
  <si>
    <t xml:space="preserve"> 00:00:22,155</t>
  </si>
  <si>
    <t xml:space="preserve"> 00:00:22,343</t>
  </si>
  <si>
    <t xml:space="preserve"> 00:00:37,531</t>
  </si>
  <si>
    <t xml:space="preserve"> 00:00:38,755</t>
  </si>
  <si>
    <t xml:space="preserve"> 00:00:38,925</t>
  </si>
  <si>
    <t xml:space="preserve"> 00:00:41,304</t>
  </si>
  <si>
    <t xml:space="preserve"> 00:00:41,468</t>
  </si>
  <si>
    <t xml:space="preserve"> 00:00:45,574</t>
  </si>
  <si>
    <t xml:space="preserve"> 00:00:45,743</t>
  </si>
  <si>
    <t xml:space="preserve"> 00:00:48,752</t>
  </si>
  <si>
    <t xml:space="preserve"> 00:00:48,916</t>
  </si>
  <si>
    <t xml:space="preserve"> 00:00:53,019</t>
  </si>
  <si>
    <t xml:space="preserve"> 00:00:53,184</t>
  </si>
  <si>
    <t xml:space="preserve"> 00:00:55,952</t>
  </si>
  <si>
    <t xml:space="preserve"> 00:00:56,113</t>
  </si>
  <si>
    <t xml:space="preserve"> 00:00:58,500</t>
  </si>
  <si>
    <t xml:space="preserve"> 00:01:40,054</t>
  </si>
  <si>
    <t xml:space="preserve"> 00:01:42,046</t>
  </si>
  <si>
    <t xml:space="preserve"> 00:01:44,810</t>
  </si>
  <si>
    <t xml:space="preserve"> 00:01:48,229</t>
  </si>
  <si>
    <t xml:space="preserve"> 00:02:02,592</t>
  </si>
  <si>
    <t xml:space="preserve"> 00:02:02,752</t>
  </si>
  <si>
    <t xml:space="preserve"> 00:02:10,584</t>
  </si>
  <si>
    <t xml:space="preserve"> 00:02:10,877</t>
  </si>
  <si>
    <t xml:space="preserve"> 00:02:15,045</t>
  </si>
  <si>
    <t xml:space="preserve"> 00:02:20,145</t>
  </si>
  <si>
    <t xml:space="preserve"> 00:02:24,332</t>
  </si>
  <si>
    <t xml:space="preserve"> 00:02:26,766</t>
  </si>
  <si>
    <t xml:space="preserve"> 00:02:28,146</t>
  </si>
  <si>
    <t xml:space="preserve"> 00:02:29,157</t>
  </si>
  <si>
    <t xml:space="preserve"> 00:02:29,346</t>
  </si>
  <si>
    <t xml:space="preserve"> 00:03:21,044</t>
  </si>
  <si>
    <t xml:space="preserve"> 00:03:24,208</t>
  </si>
  <si>
    <t xml:space="preserve"> 00:03:24,378</t>
  </si>
  <si>
    <t xml:space="preserve"> 00:03:27,049</t>
  </si>
  <si>
    <t xml:space="preserve"> 00:03:27,809</t>
  </si>
  <si>
    <t xml:space="preserve"> 00:03:31,572</t>
  </si>
  <si>
    <t xml:space="preserve"> 00:03:31,752</t>
  </si>
  <si>
    <t xml:space="preserve"> 00:03:32,046</t>
  </si>
  <si>
    <t xml:space="preserve"> 00:03:33,882</t>
  </si>
  <si>
    <t xml:space="preserve"> 00:03:36,470</t>
  </si>
  <si>
    <t xml:space="preserve"> 00:03:36,641</t>
  </si>
  <si>
    <t xml:space="preserve"> 00:03:40,604</t>
  </si>
  <si>
    <t xml:space="preserve"> 00:03:40,763</t>
  </si>
  <si>
    <t xml:space="preserve"> 00:03:43,275</t>
  </si>
  <si>
    <t xml:space="preserve"> 00:03:43,435</t>
  </si>
  <si>
    <t xml:space="preserve"> 00:03:45,139</t>
  </si>
  <si>
    <t xml:space="preserve"> 00:03:45,322</t>
  </si>
  <si>
    <t xml:space="preserve"> 00:03:48,832</t>
  </si>
  <si>
    <t xml:space="preserve"> 00:03:52,984</t>
  </si>
  <si>
    <t xml:space="preserve"> 00:03:53,142</t>
  </si>
  <si>
    <t xml:space="preserve"> 00:03:55,785</t>
  </si>
  <si>
    <t xml:space="preserve"> 00:03:56,924</t>
  </si>
  <si>
    <t xml:space="preserve"> 00:03:58,685</t>
  </si>
  <si>
    <t xml:space="preserve"> 00:04:00,970</t>
  </si>
  <si>
    <t xml:space="preserve"> 00:04:01,135</t>
  </si>
  <si>
    <t xml:space="preserve"> 00:04:06,056</t>
  </si>
  <si>
    <t xml:space="preserve"> 00:04:06,227</t>
  </si>
  <si>
    <t xml:space="preserve"> 00:04:09,158</t>
  </si>
  <si>
    <t xml:space="preserve"> 00:04:09,330</t>
  </si>
  <si>
    <t xml:space="preserve"> 00:04:14,209</t>
  </si>
  <si>
    <t xml:space="preserve"> 00:04:16,674</t>
  </si>
  <si>
    <t xml:space="preserve"> 00:04:16,840</t>
  </si>
  <si>
    <t xml:space="preserve"> 00:05:02,192</t>
  </si>
  <si>
    <t xml:space="preserve"> 00:05:03,199</t>
  </si>
  <si>
    <t xml:space="preserve"> 00:05:03,385</t>
  </si>
  <si>
    <t xml:space="preserve"> 00:05:06,193</t>
  </si>
  <si>
    <t xml:space="preserve"> 00:05:06,362</t>
  </si>
  <si>
    <t xml:space="preserve"> 00:05:09,997</t>
  </si>
  <si>
    <t xml:space="preserve"> 00:05:10,157</t>
  </si>
  <si>
    <t xml:space="preserve"> 00:05:13,054</t>
  </si>
  <si>
    <t xml:space="preserve"> 00:05:14,779</t>
  </si>
  <si>
    <t xml:space="preserve"> 00:05:19,518</t>
  </si>
  <si>
    <t xml:space="preserve"> 00:05:21,827</t>
  </si>
  <si>
    <t xml:space="preserve"> 00:05:21,988</t>
  </si>
  <si>
    <t xml:space="preserve"> 00:05:27,583</t>
  </si>
  <si>
    <t xml:space="preserve"> 00:05:27,747</t>
  </si>
  <si>
    <t xml:space="preserve"> 00:05:30,833</t>
  </si>
  <si>
    <t xml:space="preserve"> 00:05:32,172</t>
  </si>
  <si>
    <t xml:space="preserve"> 00:05:35,698</t>
  </si>
  <si>
    <t xml:space="preserve"> 00:05:38,847</t>
  </si>
  <si>
    <t xml:space="preserve"> 00:05:39,017</t>
  </si>
  <si>
    <t xml:space="preserve"> 00:05:41,834</t>
  </si>
  <si>
    <t xml:space="preserve"> 00:05:43,166</t>
  </si>
  <si>
    <t xml:space="preserve"> 00:05:44,903</t>
  </si>
  <si>
    <t xml:space="preserve"> 00:05:48,228</t>
  </si>
  <si>
    <t xml:space="preserve"> 00:05:48,391</t>
  </si>
  <si>
    <t xml:space="preserve"> 00:05:50,362</t>
  </si>
  <si>
    <t xml:space="preserve"> 00:05:53,027</t>
  </si>
  <si>
    <t xml:space="preserve"> 00:05:53,192</t>
  </si>
  <si>
    <t xml:space="preserve"> 00:05:54,455</t>
  </si>
  <si>
    <t xml:space="preserve"> 00:05:55,726</t>
  </si>
  <si>
    <t xml:space="preserve"> 00:05:55,916</t>
  </si>
  <si>
    <t xml:space="preserve"> 00:06:43,819</t>
  </si>
  <si>
    <t xml:space="preserve"> 00:08:53,610</t>
  </si>
  <si>
    <t xml:space="preserve"> 00:08:57,785</t>
  </si>
  <si>
    <t xml:space="preserve"> 00:09:00,251</t>
  </si>
  <si>
    <t xml:space="preserve"> 00:09:01,919</t>
  </si>
  <si>
    <t xml:space="preserve"> 00:09:05,252</t>
  </si>
  <si>
    <t xml:space="preserve"> 00:09:08,387</t>
  </si>
  <si>
    <t xml:space="preserve"> 00:09:08,556</t>
  </si>
  <si>
    <t xml:space="preserve"> 00:09:14,597</t>
  </si>
  <si>
    <t xml:space="preserve"> 00:09:14,768</t>
  </si>
  <si>
    <t xml:space="preserve"> 00:09:19,121</t>
  </si>
  <si>
    <t xml:space="preserve"> 00:09:19,296</t>
  </si>
  <si>
    <t xml:space="preserve"> 00:10:00,863</t>
  </si>
  <si>
    <t xml:space="preserve"> 00:10:05,498</t>
  </si>
  <si>
    <t xml:space="preserve"> 00:10:06,482</t>
  </si>
  <si>
    <t xml:space="preserve"> 00:10:09,121</t>
  </si>
  <si>
    <t xml:space="preserve"> 00:10:14,300</t>
  </si>
  <si>
    <t xml:space="preserve"> 00:10:20,136</t>
  </si>
  <si>
    <t xml:space="preserve"> 00:00:01,817</t>
  </si>
  <si>
    <t xml:space="preserve"> 00:00:07,905</t>
  </si>
  <si>
    <t xml:space="preserve"> 00:00:18,271</t>
  </si>
  <si>
    <t xml:space="preserve"> 00:00:25,840</t>
  </si>
  <si>
    <t xml:space="preserve"> 00:00:38,034</t>
  </si>
  <si>
    <t xml:space="preserve"> 00:00:39,658</t>
  </si>
  <si>
    <t xml:space="preserve"> 00:00:41,670</t>
  </si>
  <si>
    <t xml:space="preserve"> 00:00:53,530</t>
  </si>
  <si>
    <t xml:space="preserve"> 00:00:53,744</t>
  </si>
  <si>
    <t xml:space="preserve"> 00:00:59,396</t>
  </si>
  <si>
    <t xml:space="preserve"> 00:00:59,566</t>
  </si>
  <si>
    <t xml:space="preserve"> 00:01:43,032</t>
  </si>
  <si>
    <t xml:space="preserve"> 00:01:44,577</t>
  </si>
  <si>
    <t xml:space="preserve"> 00:01:48,143</t>
  </si>
  <si>
    <t xml:space="preserve"> 00:01:56,025</t>
  </si>
  <si>
    <t xml:space="preserve"> 00:01:59,557</t>
  </si>
  <si>
    <t xml:space="preserve"> 00:02:02,802</t>
  </si>
  <si>
    <t xml:space="preserve"> 00:02:04,979</t>
  </si>
  <si>
    <t xml:space="preserve"> 00:02:14,862</t>
  </si>
  <si>
    <t xml:space="preserve"> 00:02:21,068</t>
  </si>
  <si>
    <t xml:space="preserve"> 00:02:21,274</t>
  </si>
  <si>
    <t xml:space="preserve"> 00:02:24,410</t>
  </si>
  <si>
    <t xml:space="preserve"> 00:02:26,257</t>
  </si>
  <si>
    <t xml:space="preserve"> 00:02:28,511</t>
  </si>
  <si>
    <t xml:space="preserve"> 00:03:23,024</t>
  </si>
  <si>
    <t xml:space="preserve"> 00:03:30,386</t>
  </si>
  <si>
    <t xml:space="preserve"> 00:03:30,558</t>
  </si>
  <si>
    <t xml:space="preserve"> 00:03:33,914</t>
  </si>
  <si>
    <t xml:space="preserve"> 00:03:45,418</t>
  </si>
  <si>
    <t xml:space="preserve"> 00:03:45,602</t>
  </si>
  <si>
    <t xml:space="preserve"> 00:03:55,947</t>
  </si>
  <si>
    <t xml:space="preserve"> 00:03:58,298</t>
  </si>
  <si>
    <t xml:space="preserve"> 00:03:58,469</t>
  </si>
  <si>
    <t xml:space="preserve"> 00:04:06,233</t>
  </si>
  <si>
    <t xml:space="preserve"> 00:04:12,696</t>
  </si>
  <si>
    <t xml:space="preserve"> 00:04:16,332</t>
  </si>
  <si>
    <t xml:space="preserve"> 00:04:16,520</t>
  </si>
  <si>
    <t xml:space="preserve"> 00:05:00,932</t>
  </si>
  <si>
    <t xml:space="preserve"> 00:05:03,179</t>
  </si>
  <si>
    <t xml:space="preserve"> 00:05:04,417</t>
  </si>
  <si>
    <t xml:space="preserve"> 00:05:04,604</t>
  </si>
  <si>
    <t xml:space="preserve"> 00:05:07,893</t>
  </si>
  <si>
    <t xml:space="preserve"> 00:05:08,065</t>
  </si>
  <si>
    <t xml:space="preserve"> 00:05:19,673</t>
  </si>
  <si>
    <t xml:space="preserve"> 00:05:19,846</t>
  </si>
  <si>
    <t xml:space="preserve"> 00:05:22,998</t>
  </si>
  <si>
    <t xml:space="preserve"> 00:05:24,732</t>
  </si>
  <si>
    <t>acao</t>
  </si>
  <si>
    <t>group2</t>
  </si>
  <si>
    <t>subgroup2</t>
  </si>
  <si>
    <t>acao_tipo</t>
  </si>
  <si>
    <t>APROXIMAÇÃO</t>
  </si>
  <si>
    <t>ANTEROPOSTERIOR DIREITA</t>
  </si>
  <si>
    <t>ANTEROPOSTERIOR ESQUERDA</t>
  </si>
  <si>
    <t>SEM FORMA</t>
  </si>
  <si>
    <t>TENTATIVA DE PEGADA</t>
  </si>
  <si>
    <t>TENTATIVA DE PEGADA SEM CONTATO</t>
  </si>
  <si>
    <t>CIRCULAR ESQUERDA</t>
  </si>
  <si>
    <t>CIRCULAR DIREITA</t>
  </si>
  <si>
    <t>PASSADA LATERAL LONGA</t>
  </si>
  <si>
    <t>ATAQUE</t>
  </si>
  <si>
    <t>BLOQUEIO</t>
  </si>
  <si>
    <t>CONTRA-ATAQUE</t>
  </si>
  <si>
    <t>ESQUIVA PARA DIREITA</t>
  </si>
  <si>
    <t>ESQUIVA PARA ESQUERDA</t>
  </si>
  <si>
    <t>DEFESA</t>
  </si>
  <si>
    <t>ESQUIVA INCLINADA PARA DIREITA</t>
  </si>
  <si>
    <t>ESQUIVA INCLINADA PARA ESQUERDA</t>
  </si>
  <si>
    <t>COMANDO DE TEMPO</t>
  </si>
  <si>
    <t>SOREMADE</t>
  </si>
  <si>
    <t>FINTA</t>
  </si>
  <si>
    <t>DORSAL DIREITA</t>
  </si>
  <si>
    <t>DORSAL ESQUERDA</t>
  </si>
  <si>
    <t>GOLA DIREITA</t>
  </si>
  <si>
    <t>GOLA ESQUERDA</t>
  </si>
  <si>
    <t>GOLA ESQUERDA E GOLA DIREITA</t>
  </si>
  <si>
    <t>MANGA DIREITA</t>
  </si>
  <si>
    <t>MANGA ESQUERDA</t>
  </si>
  <si>
    <t>MANGA ESQUERDA E MANGA DIREITA</t>
  </si>
  <si>
    <t>PEGADA</t>
  </si>
  <si>
    <t>DORSAL ESQUERDA E MANGA ESQUERDA</t>
  </si>
  <si>
    <t>GOLA ESQUERDA E MANGA ESQUERDA</t>
  </si>
  <si>
    <t>GOLA ESQUERDA E MANGA DIREITA</t>
  </si>
  <si>
    <t>DORSAL DIREITA E MANGA ESQUERDA</t>
  </si>
  <si>
    <t>DORSAL DIREITA E MANGA DIREITA</t>
  </si>
  <si>
    <t>GOLA DIREITA E MANGA ESQUERDA</t>
  </si>
  <si>
    <t>GOLA DIREITA E MANGA DIREITA</t>
  </si>
  <si>
    <t>Right Back Right Sleeve</t>
  </si>
  <si>
    <t>LUTA EM SOLO</t>
  </si>
  <si>
    <t>LUTA DE SOLO</t>
  </si>
  <si>
    <t>TENTATIVA DE ATAQUE</t>
  </si>
  <si>
    <t>CONTROLE COM AS PERNAS</t>
  </si>
  <si>
    <t>POSIÇÃO DEFENSIVA</t>
  </si>
  <si>
    <t>SHIDO</t>
  </si>
  <si>
    <t>PENALIZAÇÃO</t>
  </si>
  <si>
    <t>PONTUAÇÃO POR BANDEIRA</t>
  </si>
  <si>
    <t>COMANDO DE PONTUAÇÃO</t>
  </si>
  <si>
    <t>COMANDO DO ÁRBITRO</t>
  </si>
  <si>
    <t>ARRUMAR JUDOGI</t>
  </si>
  <si>
    <t>AUXÍLIO MÉDICO</t>
  </si>
  <si>
    <t>MODIFICAÇÃO DO PLACAR</t>
  </si>
  <si>
    <t>TRANSIÇÃO</t>
  </si>
  <si>
    <t>TRANSIÇÃO SEM ATAQUE</t>
  </si>
  <si>
    <t>TRANSIÇÃO COM ATAQUE</t>
  </si>
  <si>
    <t>pontuacao</t>
  </si>
  <si>
    <t>WAZA-ARI</t>
  </si>
  <si>
    <t>padrao_ontologia</t>
  </si>
  <si>
    <t>FRENTE</t>
  </si>
  <si>
    <t>FRENTE DIREITA</t>
  </si>
  <si>
    <t>DIREITA</t>
  </si>
  <si>
    <t>ATRÁS DIREITA</t>
  </si>
  <si>
    <t>ATRÁS</t>
  </si>
  <si>
    <t>ATRÁS ESQUERDA</t>
  </si>
  <si>
    <t>ESQUERDA</t>
  </si>
  <si>
    <t>FRENTE ESQUERDA</t>
  </si>
  <si>
    <t>direcao</t>
  </si>
  <si>
    <t>SEM DIREÇÃO</t>
  </si>
  <si>
    <t>arbitro</t>
  </si>
  <si>
    <t>quem_faz</t>
  </si>
  <si>
    <t>quem_sofre</t>
  </si>
  <si>
    <t>momento_inicio</t>
  </si>
  <si>
    <t>momento_fim</t>
  </si>
  <si>
    <t>grupo</t>
  </si>
  <si>
    <t>subgrupo</t>
  </si>
  <si>
    <t>VITÓRIA POR LESÃO DO OPONENTE</t>
  </si>
  <si>
    <t>técnica</t>
  </si>
  <si>
    <t>&lt;luta_solo&gt;</t>
  </si>
  <si>
    <t>&lt;null&gt;</t>
  </si>
  <si>
    <t>&lt;nao_classificado&gt;</t>
  </si>
  <si>
    <t>&lt;tecnica&gt;</t>
  </si>
  <si>
    <t>&lt;ARBITRO_DESCONHECIDO&gt;</t>
  </si>
  <si>
    <t>SQL</t>
  </si>
  <si>
    <t>;</t>
  </si>
  <si>
    <t>tecnica</t>
  </si>
  <si>
    <t>&lt;NAO_CLASSIFICADO&gt;</t>
  </si>
  <si>
    <t>tecnica_conversao</t>
  </si>
  <si>
    <t>DEASHI-HARAI</t>
  </si>
  <si>
    <t>HARAI-GOSHI</t>
  </si>
  <si>
    <t>HARAI-GOSHI-GAESHI</t>
  </si>
  <si>
    <t>padrao</t>
  </si>
  <si>
    <t>HARAI-GOSHI-MAKIKOMI</t>
  </si>
  <si>
    <t>IPPON-SEOI-NAGE</t>
  </si>
  <si>
    <t>KAMI-SHIHO-GATAME</t>
  </si>
  <si>
    <t>KATA-OTOSHI-KUZURE</t>
  </si>
  <si>
    <t>KIBISU-GAESHI</t>
  </si>
  <si>
    <t>KOSOTO-GARI</t>
  </si>
  <si>
    <t>KOSOTO-MAKIKOMI</t>
  </si>
  <si>
    <t>KOUCHI-GARI</t>
  </si>
  <si>
    <t>KOUCHI-MAKIKOMI</t>
  </si>
  <si>
    <t>KUCHIKI-TAOSHI</t>
  </si>
  <si>
    <t>KUZURE-YUKO-SHIHO-GATAME</t>
  </si>
  <si>
    <t>KUZURE-KESA-GATAME</t>
  </si>
  <si>
    <t>O-MAKIKOMI</t>
  </si>
  <si>
    <t>O-GOSHI</t>
  </si>
  <si>
    <t>OKURI-ERI-JIME</t>
  </si>
  <si>
    <t>OKURI-ASHI-HARAI</t>
  </si>
  <si>
    <t>OSOTO-GARI</t>
  </si>
  <si>
    <t>OSOTO-MAKIKOMI</t>
  </si>
  <si>
    <t>OUCHI-GARI</t>
  </si>
  <si>
    <t>SASAE-TSURIKOMI-ASHI</t>
  </si>
  <si>
    <t>SEOI-NAGE</t>
  </si>
  <si>
    <t>SEOI-OTOSHI</t>
  </si>
  <si>
    <t>SODE-SEOI-NAGE</t>
  </si>
  <si>
    <t>SOTO-MAKIKOMI</t>
  </si>
  <si>
    <t>SUMI-GAESHI</t>
  </si>
  <si>
    <t>SUMI-OTOSHI</t>
  </si>
  <si>
    <t>TAI-OTOSHI</t>
  </si>
  <si>
    <t>TANI-OTOSHI</t>
  </si>
  <si>
    <t>TE-GURUMA</t>
  </si>
  <si>
    <t>TOMOE-NAGE</t>
  </si>
  <si>
    <t>TSURI-GOSHI</t>
  </si>
  <si>
    <t>UCHI-MATA-GAESHI</t>
  </si>
  <si>
    <t>UCHI-MATA</t>
  </si>
  <si>
    <t>UCHI-MAKIKOMI</t>
  </si>
  <si>
    <t>UDE-HISHIGI-JUJI-GATAME</t>
  </si>
  <si>
    <t>UKI-WAZA</t>
  </si>
  <si>
    <t>U-MATA</t>
  </si>
  <si>
    <t>USHIRO-GOSHI</t>
  </si>
  <si>
    <t>USHIRO-KESA-GATAME</t>
  </si>
  <si>
    <t>YOKO-GURUMA</t>
  </si>
  <si>
    <t>YOKO-TOMOE-NAGE</t>
  </si>
  <si>
    <t>DISPLACEMENT</t>
  </si>
  <si>
    <t>ATTACK</t>
  </si>
  <si>
    <t>DEFENSE</t>
  </si>
  <si>
    <t>END OF COMBAT</t>
  </si>
  <si>
    <t>GRIP TIME</t>
  </si>
  <si>
    <t>GROUNDWORK COMBAT</t>
  </si>
  <si>
    <t>PAUSE</t>
  </si>
  <si>
    <t>TRANSITION</t>
  </si>
  <si>
    <t>TRYING TO GRIP</t>
  </si>
  <si>
    <t/>
  </si>
  <si>
    <t>MATE</t>
  </si>
  <si>
    <t>tipo</t>
  </si>
  <si>
    <t>CAMILO</t>
  </si>
  <si>
    <t>GRAND PRIX ABU DHABI 2011</t>
  </si>
  <si>
    <t>GRAND PRIX AMSTERDAM 2011</t>
  </si>
  <si>
    <t>WORLD CUP SAO PAULO 2011</t>
  </si>
  <si>
    <t>GRAND PRIX BAKU 2011</t>
  </si>
  <si>
    <t>GRAND SLAM MOSCOW 2011</t>
  </si>
  <si>
    <t>GRAND SLAM PARIS 2012</t>
  </si>
  <si>
    <t>GRAND SLAM TOKYO 2011</t>
  </si>
  <si>
    <t>WORLD MASTERS BAKU 2011</t>
  </si>
  <si>
    <t>WORLD CHAMPIONSHIPS PARIS 2011</t>
  </si>
  <si>
    <t>WORLD CUP WARSAW 2011</t>
  </si>
  <si>
    <t>STEVENS</t>
  </si>
  <si>
    <t>OLYMPIC GAMES BEIJING 2008</t>
  </si>
  <si>
    <t>WORLD CUP TBILISI 2012</t>
  </si>
  <si>
    <t>EUROPEAN CHAMPIONSHIPS ISTANBUL 2011</t>
  </si>
  <si>
    <t>GRAND SLAM ABU DHABI 2011</t>
  </si>
  <si>
    <t>ELMONT, G</t>
  </si>
  <si>
    <t>ELMONT, D</t>
  </si>
  <si>
    <t>GRAND SLAM TOKYO 2010</t>
  </si>
  <si>
    <t>KIM, M K</t>
  </si>
  <si>
    <t>KIM, J B</t>
  </si>
  <si>
    <t>RODRIGUEZ</t>
  </si>
  <si>
    <t>PAN AMERICAN GAMES GUADALAJARA 2011</t>
  </si>
  <si>
    <t>GRAND PRIX QINGDAO 2011</t>
  </si>
  <si>
    <t>GRAND PRIX DUSSELDORF 2011</t>
  </si>
  <si>
    <t>ODSUREN</t>
  </si>
  <si>
    <t>WORLD CUP BUDAPEST 2011</t>
  </si>
  <si>
    <t>GRAND PRIX QINGDAO 2010</t>
  </si>
  <si>
    <t>PAN AMERICAN CHAMPIONSHIPS GUADALAJARA 2011</t>
  </si>
  <si>
    <t>DAVIS</t>
  </si>
  <si>
    <t>ST. LEGER</t>
  </si>
  <si>
    <t>WORLD CUP LIVERPOOL 2011</t>
  </si>
  <si>
    <t>KRIZSAN</t>
  </si>
  <si>
    <t>WORLD CUP OBERWART 2012</t>
  </si>
  <si>
    <t>GAN</t>
  </si>
  <si>
    <t>cidade</t>
  </si>
  <si>
    <t>nacao</t>
  </si>
  <si>
    <t>ABU DHABI</t>
  </si>
  <si>
    <t>EMIRADOS ÁRABES UNIDOS</t>
  </si>
  <si>
    <t>BAKU</t>
  </si>
  <si>
    <t>AZERBAIJÃO</t>
  </si>
  <si>
    <t>SÃO PAULO</t>
  </si>
  <si>
    <t>BRASIL</t>
  </si>
  <si>
    <t>PARIS</t>
  </si>
  <si>
    <t>FRANÇA</t>
  </si>
  <si>
    <t>AMSTERDAM</t>
  </si>
  <si>
    <t>HOLANDA</t>
  </si>
  <si>
    <t>DUSSELDORF</t>
  </si>
  <si>
    <t>ALEMANHA</t>
  </si>
  <si>
    <t>MOSCOU</t>
  </si>
  <si>
    <t>RUSSIA</t>
  </si>
  <si>
    <t>TOQUIO</t>
  </si>
  <si>
    <t>JAPÃO</t>
  </si>
  <si>
    <t>VARSÓVIA</t>
  </si>
  <si>
    <t>POLÔNIA</t>
  </si>
  <si>
    <t>TBILISI</t>
  </si>
  <si>
    <t>GEÓRGIA</t>
  </si>
  <si>
    <t>PEQUIM</t>
  </si>
  <si>
    <t>CHINA</t>
  </si>
  <si>
    <t>ISTAMBUL</t>
  </si>
  <si>
    <t>TURQUIA</t>
  </si>
  <si>
    <t>ALMATY</t>
  </si>
  <si>
    <t>CAZAQUISTÃO</t>
  </si>
  <si>
    <t>RIO DE JANEIRO</t>
  </si>
  <si>
    <t>GUADALAJARA</t>
  </si>
  <si>
    <t>MÉXICO</t>
  </si>
  <si>
    <t>QINGDAO</t>
  </si>
  <si>
    <t>BUDAPESTE</t>
  </si>
  <si>
    <t>HUNGRIA</t>
  </si>
  <si>
    <t>LIVERPOOL</t>
  </si>
  <si>
    <t>REINO UNIDO</t>
  </si>
  <si>
    <t>OBERWART</t>
  </si>
  <si>
    <t>ÁUSTRIA</t>
  </si>
  <si>
    <t>id</t>
  </si>
  <si>
    <t>data</t>
  </si>
  <si>
    <t>data_str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</si>
</sst>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0" xfId="0" applyFont="1"/>
    <xf numFmtId="0" fontId="2" fillId="0" borderId="0" xfId="0" applyFont="1"/>
    <xf numFmtId="0" fontId="1" fillId="0" borderId="0" xfId="0" applyNumberFormat="1" applyFon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8198"/>
  <sheetViews>
    <sheetView workbookViewId="0">
      <pane ySplit="1" topLeftCell="A5299" activePane="bottomLeft" state="frozen"/>
      <selection activeCell="C2996" sqref="C2996"/>
      <selection pane="bottomLeft" activeCell="A5306" sqref="A5306"/>
    </sheetView>
  </sheetViews>
  <sheetFormatPr defaultRowHeight="15" x14ac:dyDescent="0.25"/>
  <cols>
    <col min="1" max="1" width="7.140625" bestFit="1" customWidth="1"/>
    <col min="2" max="2" width="4.140625" bestFit="1" customWidth="1"/>
    <col min="3" max="3" width="49.42578125" bestFit="1" customWidth="1"/>
    <col min="4" max="4" width="10.7109375" bestFit="1" customWidth="1"/>
    <col min="5" max="5" width="16.85546875" bestFit="1" customWidth="1"/>
    <col min="6" max="6" width="19.28515625" bestFit="1" customWidth="1"/>
    <col min="7" max="7" width="15.5703125" bestFit="1" customWidth="1"/>
    <col min="8" max="8" width="19.5703125" bestFit="1" customWidth="1"/>
    <col min="9" max="9" width="22.7109375" bestFit="1" customWidth="1"/>
    <col min="10" max="10" width="8.5703125" bestFit="1" customWidth="1"/>
    <col min="11" max="11" width="12.7109375" bestFit="1" customWidth="1"/>
    <col min="12" max="12" width="12.140625" bestFit="1" customWidth="1"/>
    <col min="13" max="13" width="8.140625" bestFit="1" customWidth="1"/>
    <col min="14" max="14" width="11" bestFit="1" customWidth="1"/>
  </cols>
  <sheetData>
    <row r="1" spans="1:14" s="1" customFormat="1" x14ac:dyDescent="0.25">
      <c r="A1" s="1" t="s">
        <v>109</v>
      </c>
      <c r="B1" s="1" t="s">
        <v>110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112</v>
      </c>
      <c r="H1" s="1" t="s">
        <v>4</v>
      </c>
      <c r="I1" s="1" t="s">
        <v>5</v>
      </c>
      <c r="J1" s="1" t="s">
        <v>6</v>
      </c>
      <c r="K1" s="1" t="s">
        <v>107</v>
      </c>
      <c r="L1" s="1" t="s">
        <v>108</v>
      </c>
      <c r="M1" s="1" t="s">
        <v>7</v>
      </c>
      <c r="N1" s="1" t="s">
        <v>8</v>
      </c>
    </row>
    <row r="2" spans="1:14" hidden="1" x14ac:dyDescent="0.25">
      <c r="A2">
        <v>1</v>
      </c>
      <c r="B2">
        <v>1</v>
      </c>
      <c r="C2" t="s">
        <v>10389</v>
      </c>
      <c r="D2" s="7">
        <v>40833</v>
      </c>
      <c r="E2" t="s">
        <v>9</v>
      </c>
      <c r="F2" t="s">
        <v>10404</v>
      </c>
      <c r="G2" t="s">
        <v>9</v>
      </c>
      <c r="H2" t="s">
        <v>10</v>
      </c>
      <c r="I2" t="s">
        <v>11</v>
      </c>
      <c r="K2" t="s">
        <v>12</v>
      </c>
      <c r="L2" t="s">
        <v>13</v>
      </c>
    </row>
    <row r="3" spans="1:14" hidden="1" x14ac:dyDescent="0.25">
      <c r="A3">
        <v>1</v>
      </c>
      <c r="B3">
        <v>2</v>
      </c>
      <c r="C3" t="s">
        <v>10389</v>
      </c>
      <c r="D3" s="7">
        <v>40833</v>
      </c>
      <c r="E3" t="s">
        <v>9</v>
      </c>
      <c r="F3" t="s">
        <v>10404</v>
      </c>
      <c r="G3" t="s">
        <v>9</v>
      </c>
      <c r="H3" t="s">
        <v>10</v>
      </c>
      <c r="I3" t="s">
        <v>14</v>
      </c>
      <c r="K3" t="s">
        <v>15</v>
      </c>
      <c r="L3" t="s">
        <v>16</v>
      </c>
    </row>
    <row r="4" spans="1:14" hidden="1" x14ac:dyDescent="0.25">
      <c r="A4">
        <v>1</v>
      </c>
      <c r="B4">
        <v>3</v>
      </c>
      <c r="C4" t="s">
        <v>10389</v>
      </c>
      <c r="D4" s="7">
        <v>40833</v>
      </c>
      <c r="E4" t="s">
        <v>9</v>
      </c>
      <c r="F4" t="s">
        <v>10404</v>
      </c>
      <c r="G4" t="s">
        <v>9</v>
      </c>
      <c r="H4" t="s">
        <v>17</v>
      </c>
      <c r="I4" t="s">
        <v>18</v>
      </c>
      <c r="K4" t="s">
        <v>19</v>
      </c>
      <c r="L4" t="s">
        <v>20</v>
      </c>
    </row>
    <row r="5" spans="1:14" hidden="1" x14ac:dyDescent="0.25">
      <c r="A5">
        <v>1</v>
      </c>
      <c r="B5">
        <v>4</v>
      </c>
      <c r="C5" t="s">
        <v>10389</v>
      </c>
      <c r="D5" s="7">
        <v>40833</v>
      </c>
      <c r="E5" t="s">
        <v>9</v>
      </c>
      <c r="F5" t="s">
        <v>10404</v>
      </c>
      <c r="G5" t="s">
        <v>9</v>
      </c>
      <c r="H5" t="s">
        <v>21</v>
      </c>
      <c r="I5" t="s">
        <v>22</v>
      </c>
      <c r="K5" t="s">
        <v>20</v>
      </c>
      <c r="L5" t="s">
        <v>23</v>
      </c>
    </row>
    <row r="6" spans="1:14" hidden="1" x14ac:dyDescent="0.25">
      <c r="A6">
        <v>1</v>
      </c>
      <c r="B6">
        <v>5</v>
      </c>
      <c r="C6" t="s">
        <v>10389</v>
      </c>
      <c r="D6" s="7">
        <v>40833</v>
      </c>
      <c r="E6" t="s">
        <v>9</v>
      </c>
      <c r="F6" t="s">
        <v>10404</v>
      </c>
      <c r="G6" t="s">
        <v>9</v>
      </c>
      <c r="H6" t="s">
        <v>24</v>
      </c>
      <c r="I6" t="s">
        <v>10323</v>
      </c>
      <c r="K6" t="s">
        <v>25</v>
      </c>
      <c r="L6" t="s">
        <v>26</v>
      </c>
    </row>
    <row r="7" spans="1:14" hidden="1" x14ac:dyDescent="0.25">
      <c r="A7">
        <v>1</v>
      </c>
      <c r="B7">
        <v>6</v>
      </c>
      <c r="C7" t="s">
        <v>10389</v>
      </c>
      <c r="D7" s="7">
        <v>40833</v>
      </c>
      <c r="E7" t="s">
        <v>9</v>
      </c>
      <c r="F7" t="s">
        <v>10404</v>
      </c>
      <c r="G7" t="s">
        <v>9</v>
      </c>
      <c r="H7" t="s">
        <v>10</v>
      </c>
      <c r="I7" t="s">
        <v>11</v>
      </c>
      <c r="K7" t="s">
        <v>27</v>
      </c>
      <c r="L7" t="s">
        <v>28</v>
      </c>
    </row>
    <row r="8" spans="1:14" hidden="1" x14ac:dyDescent="0.25">
      <c r="A8">
        <v>1</v>
      </c>
      <c r="B8">
        <v>7</v>
      </c>
      <c r="C8" t="s">
        <v>10389</v>
      </c>
      <c r="D8" s="7">
        <v>40833</v>
      </c>
      <c r="E8" t="s">
        <v>9</v>
      </c>
      <c r="F8" t="s">
        <v>10404</v>
      </c>
      <c r="G8" t="s">
        <v>9</v>
      </c>
      <c r="H8" t="s">
        <v>10</v>
      </c>
      <c r="I8" t="s">
        <v>14</v>
      </c>
      <c r="K8" t="s">
        <v>29</v>
      </c>
      <c r="L8" t="s">
        <v>30</v>
      </c>
    </row>
    <row r="9" spans="1:14" hidden="1" x14ac:dyDescent="0.25">
      <c r="A9">
        <v>1</v>
      </c>
      <c r="B9">
        <v>8</v>
      </c>
      <c r="C9" t="s">
        <v>10389</v>
      </c>
      <c r="D9" s="7">
        <v>40833</v>
      </c>
      <c r="E9" t="s">
        <v>9</v>
      </c>
      <c r="F9" t="s">
        <v>10404</v>
      </c>
      <c r="G9" t="s">
        <v>9</v>
      </c>
      <c r="H9" t="s">
        <v>17</v>
      </c>
      <c r="I9" t="s">
        <v>18</v>
      </c>
      <c r="K9" t="s">
        <v>31</v>
      </c>
      <c r="L9" t="s">
        <v>32</v>
      </c>
    </row>
    <row r="10" spans="1:14" hidden="1" x14ac:dyDescent="0.25">
      <c r="A10">
        <v>1</v>
      </c>
      <c r="B10">
        <v>9</v>
      </c>
      <c r="C10" t="s">
        <v>10389</v>
      </c>
      <c r="D10" s="7">
        <v>40833</v>
      </c>
      <c r="E10" t="s">
        <v>9</v>
      </c>
      <c r="F10" t="s">
        <v>10404</v>
      </c>
      <c r="G10" t="s">
        <v>9</v>
      </c>
      <c r="H10" t="s">
        <v>33</v>
      </c>
      <c r="I10" t="s">
        <v>34</v>
      </c>
      <c r="K10" t="s">
        <v>32</v>
      </c>
      <c r="L10" t="s">
        <v>32</v>
      </c>
    </row>
    <row r="11" spans="1:14" hidden="1" x14ac:dyDescent="0.25">
      <c r="A11">
        <v>1</v>
      </c>
      <c r="B11">
        <v>10</v>
      </c>
      <c r="C11" t="s">
        <v>10389</v>
      </c>
      <c r="D11" s="7">
        <v>40833</v>
      </c>
      <c r="E11" t="s">
        <v>9</v>
      </c>
      <c r="F11" t="s">
        <v>10404</v>
      </c>
      <c r="G11" t="s">
        <v>9</v>
      </c>
      <c r="H11" t="s">
        <v>21</v>
      </c>
      <c r="I11" t="s">
        <v>22</v>
      </c>
      <c r="K11" t="s">
        <v>32</v>
      </c>
      <c r="L11" t="s">
        <v>35</v>
      </c>
    </row>
    <row r="12" spans="1:14" hidden="1" x14ac:dyDescent="0.25">
      <c r="A12">
        <v>1</v>
      </c>
      <c r="B12">
        <v>11</v>
      </c>
      <c r="C12" t="s">
        <v>10389</v>
      </c>
      <c r="D12" s="7">
        <v>40833</v>
      </c>
      <c r="E12" t="s">
        <v>9</v>
      </c>
      <c r="F12" t="s">
        <v>10404</v>
      </c>
      <c r="G12" t="s">
        <v>9</v>
      </c>
      <c r="H12" t="s">
        <v>24</v>
      </c>
      <c r="I12" t="s">
        <v>10323</v>
      </c>
      <c r="K12" t="s">
        <v>36</v>
      </c>
      <c r="L12" t="s">
        <v>37</v>
      </c>
    </row>
    <row r="13" spans="1:14" hidden="1" x14ac:dyDescent="0.25">
      <c r="A13">
        <v>1</v>
      </c>
      <c r="B13">
        <v>12</v>
      </c>
      <c r="C13" t="s">
        <v>10389</v>
      </c>
      <c r="D13" s="7">
        <v>40833</v>
      </c>
      <c r="E13" t="s">
        <v>9</v>
      </c>
      <c r="F13" t="s">
        <v>10404</v>
      </c>
      <c r="G13" t="s">
        <v>9</v>
      </c>
      <c r="H13" t="s">
        <v>10</v>
      </c>
      <c r="I13" t="s">
        <v>14</v>
      </c>
      <c r="K13" t="s">
        <v>37</v>
      </c>
      <c r="L13" t="s">
        <v>38</v>
      </c>
    </row>
    <row r="14" spans="1:14" hidden="1" x14ac:dyDescent="0.25">
      <c r="A14">
        <v>1</v>
      </c>
      <c r="B14">
        <v>13</v>
      </c>
      <c r="C14" t="s">
        <v>10389</v>
      </c>
      <c r="D14" s="7">
        <v>40833</v>
      </c>
      <c r="E14" t="s">
        <v>9</v>
      </c>
      <c r="F14" t="s">
        <v>10404</v>
      </c>
      <c r="G14" t="s">
        <v>9</v>
      </c>
      <c r="H14" t="s">
        <v>24</v>
      </c>
      <c r="I14" t="s">
        <v>39</v>
      </c>
      <c r="K14" t="s">
        <v>38</v>
      </c>
      <c r="L14" t="s">
        <v>40</v>
      </c>
    </row>
    <row r="15" spans="1:14" hidden="1" x14ac:dyDescent="0.25">
      <c r="A15">
        <v>1</v>
      </c>
      <c r="B15">
        <v>14</v>
      </c>
      <c r="C15" t="s">
        <v>10389</v>
      </c>
      <c r="D15" s="7">
        <v>40833</v>
      </c>
      <c r="E15" t="s">
        <v>9</v>
      </c>
      <c r="F15" t="s">
        <v>10404</v>
      </c>
      <c r="G15" t="s">
        <v>9</v>
      </c>
      <c r="H15" t="s">
        <v>10</v>
      </c>
      <c r="I15" t="s">
        <v>11</v>
      </c>
      <c r="K15" t="s">
        <v>41</v>
      </c>
      <c r="L15" t="s">
        <v>42</v>
      </c>
    </row>
    <row r="16" spans="1:14" hidden="1" x14ac:dyDescent="0.25">
      <c r="A16">
        <v>1</v>
      </c>
      <c r="B16">
        <v>15</v>
      </c>
      <c r="C16" t="s">
        <v>10389</v>
      </c>
      <c r="D16" s="7">
        <v>40833</v>
      </c>
      <c r="E16" t="s">
        <v>9</v>
      </c>
      <c r="F16" t="s">
        <v>10404</v>
      </c>
      <c r="G16" t="s">
        <v>9</v>
      </c>
      <c r="H16" t="s">
        <v>10</v>
      </c>
      <c r="I16" t="s">
        <v>14</v>
      </c>
      <c r="K16" t="s">
        <v>43</v>
      </c>
      <c r="L16" t="s">
        <v>44</v>
      </c>
    </row>
    <row r="17" spans="1:14" hidden="1" x14ac:dyDescent="0.25">
      <c r="A17">
        <v>1</v>
      </c>
      <c r="B17">
        <v>16</v>
      </c>
      <c r="C17" t="s">
        <v>10389</v>
      </c>
      <c r="D17" s="7">
        <v>40833</v>
      </c>
      <c r="E17" t="s">
        <v>9</v>
      </c>
      <c r="F17" t="s">
        <v>10404</v>
      </c>
      <c r="G17" t="s">
        <v>9</v>
      </c>
      <c r="H17" t="s">
        <v>17</v>
      </c>
      <c r="I17" t="s">
        <v>45</v>
      </c>
      <c r="K17" t="s">
        <v>46</v>
      </c>
      <c r="L17" t="s">
        <v>47</v>
      </c>
    </row>
    <row r="18" spans="1:14" hidden="1" x14ac:dyDescent="0.25">
      <c r="A18">
        <v>1</v>
      </c>
      <c r="B18">
        <v>17</v>
      </c>
      <c r="C18" t="s">
        <v>10389</v>
      </c>
      <c r="D18" s="7">
        <v>40833</v>
      </c>
      <c r="E18" t="s">
        <v>9</v>
      </c>
      <c r="F18" t="s">
        <v>10404</v>
      </c>
      <c r="G18" t="s">
        <v>9</v>
      </c>
      <c r="H18" t="s">
        <v>17</v>
      </c>
      <c r="I18" t="s">
        <v>48</v>
      </c>
      <c r="K18" t="s">
        <v>49</v>
      </c>
      <c r="L18" t="s">
        <v>50</v>
      </c>
    </row>
    <row r="19" spans="1:14" hidden="1" x14ac:dyDescent="0.25">
      <c r="A19">
        <v>1</v>
      </c>
      <c r="B19">
        <v>18</v>
      </c>
      <c r="C19" t="s">
        <v>10389</v>
      </c>
      <c r="D19" s="7">
        <v>40833</v>
      </c>
      <c r="E19" t="s">
        <v>9</v>
      </c>
      <c r="F19" t="s">
        <v>10404</v>
      </c>
      <c r="G19" t="s">
        <v>9</v>
      </c>
      <c r="H19" t="s">
        <v>17</v>
      </c>
      <c r="I19" t="s">
        <v>51</v>
      </c>
      <c r="K19" t="s">
        <v>50</v>
      </c>
      <c r="L19" t="s">
        <v>52</v>
      </c>
    </row>
    <row r="20" spans="1:14" hidden="1" x14ac:dyDescent="0.25">
      <c r="A20">
        <v>1</v>
      </c>
      <c r="B20">
        <v>19</v>
      </c>
      <c r="C20" t="s">
        <v>10389</v>
      </c>
      <c r="D20" s="7">
        <v>40833</v>
      </c>
      <c r="E20" t="s">
        <v>9</v>
      </c>
      <c r="F20" t="s">
        <v>10404</v>
      </c>
      <c r="G20" t="s">
        <v>9</v>
      </c>
      <c r="H20" t="s">
        <v>53</v>
      </c>
      <c r="I20" t="s">
        <v>54</v>
      </c>
      <c r="J20" t="s">
        <v>55</v>
      </c>
      <c r="K20" t="s">
        <v>56</v>
      </c>
      <c r="L20" t="s">
        <v>57</v>
      </c>
      <c r="N20">
        <v>4</v>
      </c>
    </row>
    <row r="21" spans="1:14" hidden="1" x14ac:dyDescent="0.25">
      <c r="A21">
        <v>1</v>
      </c>
      <c r="B21">
        <v>20</v>
      </c>
      <c r="C21" t="s">
        <v>10389</v>
      </c>
      <c r="D21" s="7">
        <v>40833</v>
      </c>
      <c r="E21" t="s">
        <v>9</v>
      </c>
      <c r="F21" t="s">
        <v>10404</v>
      </c>
      <c r="G21" t="s">
        <v>9</v>
      </c>
      <c r="H21" t="s">
        <v>21</v>
      </c>
      <c r="I21" t="s">
        <v>22</v>
      </c>
      <c r="K21" t="s">
        <v>58</v>
      </c>
      <c r="L21" t="s">
        <v>59</v>
      </c>
    </row>
    <row r="22" spans="1:14" hidden="1" x14ac:dyDescent="0.25">
      <c r="A22">
        <v>1</v>
      </c>
      <c r="B22">
        <v>21</v>
      </c>
      <c r="C22" t="s">
        <v>10389</v>
      </c>
      <c r="D22" s="7">
        <v>40833</v>
      </c>
      <c r="E22" t="s">
        <v>9</v>
      </c>
      <c r="F22" t="s">
        <v>10404</v>
      </c>
      <c r="G22" t="s">
        <v>9</v>
      </c>
      <c r="H22" t="s">
        <v>24</v>
      </c>
      <c r="I22" t="s">
        <v>10323</v>
      </c>
      <c r="K22" t="s">
        <v>60</v>
      </c>
      <c r="L22" t="s">
        <v>61</v>
      </c>
    </row>
    <row r="23" spans="1:14" hidden="1" x14ac:dyDescent="0.25">
      <c r="A23">
        <v>1</v>
      </c>
      <c r="B23">
        <v>22</v>
      </c>
      <c r="C23" t="s">
        <v>10389</v>
      </c>
      <c r="D23" s="7">
        <v>40833</v>
      </c>
      <c r="E23" t="s">
        <v>9</v>
      </c>
      <c r="F23" t="s">
        <v>10404</v>
      </c>
      <c r="G23" t="s">
        <v>9</v>
      </c>
      <c r="H23" t="s">
        <v>10</v>
      </c>
      <c r="I23" t="s">
        <v>62</v>
      </c>
      <c r="K23" t="s">
        <v>63</v>
      </c>
      <c r="L23" t="s">
        <v>64</v>
      </c>
    </row>
    <row r="24" spans="1:14" hidden="1" x14ac:dyDescent="0.25">
      <c r="A24">
        <v>1</v>
      </c>
      <c r="B24">
        <v>23</v>
      </c>
      <c r="C24" t="s">
        <v>10389</v>
      </c>
      <c r="D24" s="7">
        <v>40833</v>
      </c>
      <c r="E24" t="s">
        <v>9</v>
      </c>
      <c r="F24" t="s">
        <v>10404</v>
      </c>
      <c r="G24" t="s">
        <v>9</v>
      </c>
      <c r="H24" t="s">
        <v>10</v>
      </c>
      <c r="I24" t="s">
        <v>11</v>
      </c>
      <c r="K24" t="s">
        <v>64</v>
      </c>
      <c r="L24" t="s">
        <v>65</v>
      </c>
    </row>
    <row r="25" spans="1:14" hidden="1" x14ac:dyDescent="0.25">
      <c r="A25">
        <v>1</v>
      </c>
      <c r="B25">
        <v>24</v>
      </c>
      <c r="C25" t="s">
        <v>10389</v>
      </c>
      <c r="D25" s="7">
        <v>40833</v>
      </c>
      <c r="E25" t="s">
        <v>9</v>
      </c>
      <c r="F25" t="s">
        <v>10404</v>
      </c>
      <c r="G25" t="s">
        <v>9</v>
      </c>
      <c r="H25" t="s">
        <v>17</v>
      </c>
      <c r="I25" t="s">
        <v>18</v>
      </c>
      <c r="K25" t="s">
        <v>66</v>
      </c>
      <c r="L25" t="s">
        <v>67</v>
      </c>
    </row>
    <row r="26" spans="1:14" hidden="1" x14ac:dyDescent="0.25">
      <c r="A26">
        <v>1</v>
      </c>
      <c r="B26">
        <v>25</v>
      </c>
      <c r="C26" t="s">
        <v>10389</v>
      </c>
      <c r="D26" s="7">
        <v>40833</v>
      </c>
      <c r="E26" t="s">
        <v>9</v>
      </c>
      <c r="F26" t="s">
        <v>10404</v>
      </c>
      <c r="G26" t="s">
        <v>9</v>
      </c>
      <c r="H26" t="s">
        <v>33</v>
      </c>
      <c r="I26" t="s">
        <v>34</v>
      </c>
      <c r="K26" t="s">
        <v>67</v>
      </c>
      <c r="L26" t="s">
        <v>68</v>
      </c>
    </row>
    <row r="27" spans="1:14" hidden="1" x14ac:dyDescent="0.25">
      <c r="A27">
        <v>1</v>
      </c>
      <c r="B27">
        <v>26</v>
      </c>
      <c r="C27" t="s">
        <v>10389</v>
      </c>
      <c r="D27" s="7">
        <v>40833</v>
      </c>
      <c r="E27" t="s">
        <v>9</v>
      </c>
      <c r="F27" t="s">
        <v>10404</v>
      </c>
      <c r="G27" t="s">
        <v>9</v>
      </c>
      <c r="H27" t="s">
        <v>24</v>
      </c>
      <c r="I27" t="s">
        <v>10323</v>
      </c>
      <c r="K27" t="s">
        <v>69</v>
      </c>
      <c r="L27" t="s">
        <v>70</v>
      </c>
    </row>
    <row r="28" spans="1:14" hidden="1" x14ac:dyDescent="0.25">
      <c r="A28">
        <v>1</v>
      </c>
      <c r="B28">
        <v>27</v>
      </c>
      <c r="C28" t="s">
        <v>10389</v>
      </c>
      <c r="D28" s="7">
        <v>40833</v>
      </c>
      <c r="E28" t="s">
        <v>9</v>
      </c>
      <c r="F28" t="s">
        <v>10404</v>
      </c>
      <c r="G28" t="s">
        <v>9</v>
      </c>
      <c r="H28" t="s">
        <v>10</v>
      </c>
      <c r="I28" t="s">
        <v>11</v>
      </c>
      <c r="K28" t="s">
        <v>71</v>
      </c>
      <c r="L28" t="s">
        <v>72</v>
      </c>
    </row>
    <row r="29" spans="1:14" hidden="1" x14ac:dyDescent="0.25">
      <c r="A29">
        <v>1</v>
      </c>
      <c r="B29">
        <v>28</v>
      </c>
      <c r="C29" t="s">
        <v>10389</v>
      </c>
      <c r="D29" s="7">
        <v>40833</v>
      </c>
      <c r="E29" t="s">
        <v>9</v>
      </c>
      <c r="F29" t="s">
        <v>10404</v>
      </c>
      <c r="G29" t="s">
        <v>9</v>
      </c>
      <c r="H29" t="s">
        <v>17</v>
      </c>
      <c r="I29" t="s">
        <v>73</v>
      </c>
      <c r="K29" t="s">
        <v>72</v>
      </c>
      <c r="L29" t="s">
        <v>74</v>
      </c>
    </row>
    <row r="30" spans="1:14" hidden="1" x14ac:dyDescent="0.25">
      <c r="A30">
        <v>1</v>
      </c>
      <c r="B30">
        <v>29</v>
      </c>
      <c r="C30" t="s">
        <v>10389</v>
      </c>
      <c r="D30" s="7">
        <v>40833</v>
      </c>
      <c r="E30" t="s">
        <v>9</v>
      </c>
      <c r="F30" t="s">
        <v>10404</v>
      </c>
      <c r="G30" t="s">
        <v>9</v>
      </c>
      <c r="H30" t="s">
        <v>17</v>
      </c>
      <c r="I30" t="s">
        <v>18</v>
      </c>
      <c r="K30" t="s">
        <v>75</v>
      </c>
      <c r="L30" t="s">
        <v>76</v>
      </c>
    </row>
    <row r="31" spans="1:14" hidden="1" x14ac:dyDescent="0.25">
      <c r="A31">
        <v>1</v>
      </c>
      <c r="B31">
        <v>30</v>
      </c>
      <c r="C31" t="s">
        <v>10389</v>
      </c>
      <c r="D31" s="7">
        <v>40833</v>
      </c>
      <c r="E31" t="s">
        <v>9</v>
      </c>
      <c r="F31" t="s">
        <v>10404</v>
      </c>
      <c r="G31" t="s">
        <v>9</v>
      </c>
      <c r="H31" t="s">
        <v>17</v>
      </c>
      <c r="I31" t="s">
        <v>77</v>
      </c>
      <c r="K31" t="s">
        <v>76</v>
      </c>
      <c r="L31" t="s">
        <v>78</v>
      </c>
    </row>
    <row r="32" spans="1:14" hidden="1" x14ac:dyDescent="0.25">
      <c r="A32">
        <v>1</v>
      </c>
      <c r="B32">
        <v>31</v>
      </c>
      <c r="C32" t="s">
        <v>10389</v>
      </c>
      <c r="D32" s="7">
        <v>40833</v>
      </c>
      <c r="E32" t="s">
        <v>9</v>
      </c>
      <c r="F32" t="s">
        <v>10404</v>
      </c>
      <c r="G32" t="s">
        <v>9</v>
      </c>
      <c r="H32" t="s">
        <v>53</v>
      </c>
      <c r="I32" t="s">
        <v>79</v>
      </c>
      <c r="J32" t="s">
        <v>80</v>
      </c>
      <c r="K32" t="s">
        <v>78</v>
      </c>
      <c r="L32" t="s">
        <v>81</v>
      </c>
      <c r="N32">
        <v>4</v>
      </c>
    </row>
    <row r="33" spans="1:14" hidden="1" x14ac:dyDescent="0.25">
      <c r="A33">
        <v>1</v>
      </c>
      <c r="B33">
        <v>32</v>
      </c>
      <c r="C33" t="s">
        <v>10389</v>
      </c>
      <c r="D33" s="7">
        <v>40833</v>
      </c>
      <c r="E33" t="s">
        <v>9</v>
      </c>
      <c r="F33" t="s">
        <v>10404</v>
      </c>
      <c r="G33" t="s">
        <v>9</v>
      </c>
      <c r="H33" t="s">
        <v>21</v>
      </c>
      <c r="I33" t="s">
        <v>22</v>
      </c>
      <c r="K33" t="s">
        <v>81</v>
      </c>
      <c r="L33" t="s">
        <v>82</v>
      </c>
    </row>
    <row r="34" spans="1:14" hidden="1" x14ac:dyDescent="0.25">
      <c r="A34">
        <v>1</v>
      </c>
      <c r="B34">
        <v>33</v>
      </c>
      <c r="C34" t="s">
        <v>10389</v>
      </c>
      <c r="D34" s="7">
        <v>40833</v>
      </c>
      <c r="E34" t="s">
        <v>9</v>
      </c>
      <c r="F34" t="s">
        <v>10404</v>
      </c>
      <c r="G34" t="s">
        <v>9</v>
      </c>
      <c r="H34" t="s">
        <v>24</v>
      </c>
      <c r="I34" t="s">
        <v>10323</v>
      </c>
      <c r="K34" t="s">
        <v>83</v>
      </c>
      <c r="L34" t="s">
        <v>84</v>
      </c>
    </row>
    <row r="35" spans="1:14" hidden="1" x14ac:dyDescent="0.25">
      <c r="A35">
        <v>1</v>
      </c>
      <c r="B35">
        <v>34</v>
      </c>
      <c r="C35" t="s">
        <v>10389</v>
      </c>
      <c r="D35" s="7">
        <v>40833</v>
      </c>
      <c r="E35" t="s">
        <v>9</v>
      </c>
      <c r="F35" t="s">
        <v>10404</v>
      </c>
      <c r="G35" t="s">
        <v>9</v>
      </c>
      <c r="H35" t="s">
        <v>10</v>
      </c>
      <c r="I35" t="s">
        <v>11</v>
      </c>
      <c r="K35" t="s">
        <v>85</v>
      </c>
      <c r="L35" t="s">
        <v>86</v>
      </c>
    </row>
    <row r="36" spans="1:14" hidden="1" x14ac:dyDescent="0.25">
      <c r="A36">
        <v>1</v>
      </c>
      <c r="B36">
        <v>35</v>
      </c>
      <c r="C36" t="s">
        <v>10389</v>
      </c>
      <c r="D36" s="7">
        <v>40833</v>
      </c>
      <c r="E36" t="s">
        <v>9</v>
      </c>
      <c r="F36" t="s">
        <v>10404</v>
      </c>
      <c r="G36" t="s">
        <v>9</v>
      </c>
      <c r="H36" t="s">
        <v>10</v>
      </c>
      <c r="I36" t="s">
        <v>14</v>
      </c>
      <c r="K36" t="s">
        <v>87</v>
      </c>
      <c r="L36" t="s">
        <v>88</v>
      </c>
    </row>
    <row r="37" spans="1:14" hidden="1" x14ac:dyDescent="0.25">
      <c r="A37">
        <v>1</v>
      </c>
      <c r="B37">
        <v>36</v>
      </c>
      <c r="C37" t="s">
        <v>10389</v>
      </c>
      <c r="D37" s="7">
        <v>40833</v>
      </c>
      <c r="E37" t="s">
        <v>9</v>
      </c>
      <c r="F37" t="s">
        <v>10404</v>
      </c>
      <c r="G37" t="s">
        <v>9</v>
      </c>
      <c r="H37" t="s">
        <v>17</v>
      </c>
      <c r="I37" t="s">
        <v>18</v>
      </c>
      <c r="K37" t="s">
        <v>89</v>
      </c>
      <c r="L37" t="s">
        <v>90</v>
      </c>
    </row>
    <row r="38" spans="1:14" hidden="1" x14ac:dyDescent="0.25">
      <c r="A38">
        <v>1</v>
      </c>
      <c r="B38">
        <v>37</v>
      </c>
      <c r="C38" t="s">
        <v>10389</v>
      </c>
      <c r="D38" s="7">
        <v>40833</v>
      </c>
      <c r="E38" t="s">
        <v>9</v>
      </c>
      <c r="F38" t="s">
        <v>10404</v>
      </c>
      <c r="G38" t="s">
        <v>9</v>
      </c>
      <c r="H38" t="s">
        <v>53</v>
      </c>
      <c r="I38" t="s">
        <v>91</v>
      </c>
      <c r="J38" t="s">
        <v>92</v>
      </c>
      <c r="K38" t="s">
        <v>90</v>
      </c>
      <c r="L38" t="s">
        <v>93</v>
      </c>
      <c r="N38">
        <v>6</v>
      </c>
    </row>
    <row r="39" spans="1:14" hidden="1" x14ac:dyDescent="0.25">
      <c r="A39">
        <v>1</v>
      </c>
      <c r="B39">
        <v>38</v>
      </c>
      <c r="C39" t="s">
        <v>10389</v>
      </c>
      <c r="D39" s="7">
        <v>40833</v>
      </c>
      <c r="E39" t="s">
        <v>9</v>
      </c>
      <c r="F39" t="s">
        <v>10404</v>
      </c>
      <c r="G39" t="s">
        <v>9</v>
      </c>
      <c r="H39" t="s">
        <v>21</v>
      </c>
      <c r="I39" t="s">
        <v>22</v>
      </c>
      <c r="K39" t="s">
        <v>93</v>
      </c>
      <c r="L39" t="s">
        <v>94</v>
      </c>
    </row>
    <row r="40" spans="1:14" hidden="1" x14ac:dyDescent="0.25">
      <c r="A40">
        <v>1</v>
      </c>
      <c r="B40">
        <v>39</v>
      </c>
      <c r="C40" t="s">
        <v>10389</v>
      </c>
      <c r="D40" s="7">
        <v>40833</v>
      </c>
      <c r="E40" t="s">
        <v>9</v>
      </c>
      <c r="F40" t="s">
        <v>10404</v>
      </c>
      <c r="G40" t="s">
        <v>9</v>
      </c>
      <c r="H40" t="s">
        <v>24</v>
      </c>
      <c r="I40" t="s">
        <v>10323</v>
      </c>
      <c r="K40" t="s">
        <v>95</v>
      </c>
      <c r="L40" t="s">
        <v>96</v>
      </c>
    </row>
    <row r="41" spans="1:14" hidden="1" x14ac:dyDescent="0.25">
      <c r="A41">
        <v>1</v>
      </c>
      <c r="B41">
        <v>40</v>
      </c>
      <c r="C41" t="s">
        <v>10389</v>
      </c>
      <c r="D41" s="7">
        <v>40833</v>
      </c>
      <c r="E41" t="s">
        <v>9</v>
      </c>
      <c r="F41" t="s">
        <v>10404</v>
      </c>
      <c r="G41" t="s">
        <v>9</v>
      </c>
      <c r="H41" t="s">
        <v>10</v>
      </c>
      <c r="I41" t="s">
        <v>11</v>
      </c>
      <c r="K41" t="s">
        <v>97</v>
      </c>
      <c r="L41" t="s">
        <v>98</v>
      </c>
    </row>
    <row r="42" spans="1:14" hidden="1" x14ac:dyDescent="0.25">
      <c r="A42">
        <v>1</v>
      </c>
      <c r="B42">
        <v>41</v>
      </c>
      <c r="C42" t="s">
        <v>10389</v>
      </c>
      <c r="D42" s="7">
        <v>40833</v>
      </c>
      <c r="E42" t="s">
        <v>9</v>
      </c>
      <c r="F42" t="s">
        <v>10404</v>
      </c>
      <c r="G42" t="s">
        <v>9</v>
      </c>
      <c r="H42" t="s">
        <v>17</v>
      </c>
      <c r="I42" t="s">
        <v>18</v>
      </c>
      <c r="K42" t="s">
        <v>99</v>
      </c>
      <c r="L42" t="s">
        <v>100</v>
      </c>
    </row>
    <row r="43" spans="1:14" hidden="1" x14ac:dyDescent="0.25">
      <c r="A43">
        <v>1</v>
      </c>
      <c r="B43">
        <v>42</v>
      </c>
      <c r="C43" t="s">
        <v>10389</v>
      </c>
      <c r="D43" s="7">
        <v>40833</v>
      </c>
      <c r="E43" t="s">
        <v>9</v>
      </c>
      <c r="F43" t="s">
        <v>10404</v>
      </c>
      <c r="G43" t="s">
        <v>9</v>
      </c>
      <c r="H43" t="s">
        <v>17</v>
      </c>
      <c r="I43" t="s">
        <v>101</v>
      </c>
      <c r="K43" t="s">
        <v>100</v>
      </c>
      <c r="L43" t="s">
        <v>102</v>
      </c>
    </row>
    <row r="44" spans="1:14" hidden="1" x14ac:dyDescent="0.25">
      <c r="A44">
        <v>1</v>
      </c>
      <c r="B44">
        <v>43</v>
      </c>
      <c r="C44" t="s">
        <v>10389</v>
      </c>
      <c r="D44" s="7">
        <v>40833</v>
      </c>
      <c r="E44" t="s">
        <v>9</v>
      </c>
      <c r="F44" t="s">
        <v>10404</v>
      </c>
      <c r="G44" t="s">
        <v>9</v>
      </c>
      <c r="H44" t="s">
        <v>53</v>
      </c>
      <c r="I44" t="s">
        <v>79</v>
      </c>
      <c r="J44" t="s">
        <v>80</v>
      </c>
      <c r="K44" t="s">
        <v>102</v>
      </c>
      <c r="L44" t="s">
        <v>103</v>
      </c>
      <c r="N44">
        <v>4</v>
      </c>
    </row>
    <row r="45" spans="1:14" hidden="1" x14ac:dyDescent="0.25">
      <c r="A45">
        <v>1</v>
      </c>
      <c r="B45">
        <v>44</v>
      </c>
      <c r="C45" t="s">
        <v>10389</v>
      </c>
      <c r="D45" s="7">
        <v>40833</v>
      </c>
      <c r="E45" t="s">
        <v>9</v>
      </c>
      <c r="F45" t="s">
        <v>10404</v>
      </c>
      <c r="G45" t="s">
        <v>9</v>
      </c>
      <c r="H45" t="s">
        <v>24</v>
      </c>
      <c r="I45" t="s">
        <v>104</v>
      </c>
      <c r="K45" t="s">
        <v>105</v>
      </c>
      <c r="L45" t="s">
        <v>106</v>
      </c>
    </row>
    <row r="46" spans="1:14" hidden="1" x14ac:dyDescent="0.25">
      <c r="A46">
        <v>2</v>
      </c>
      <c r="B46">
        <v>1</v>
      </c>
      <c r="C46" t="s">
        <v>10396</v>
      </c>
      <c r="D46" s="7">
        <v>40559</v>
      </c>
      <c r="E46" t="s">
        <v>9</v>
      </c>
      <c r="F46" t="s">
        <v>111</v>
      </c>
      <c r="G46" t="s">
        <v>9</v>
      </c>
      <c r="H46" t="s">
        <v>10</v>
      </c>
      <c r="I46" t="s">
        <v>113</v>
      </c>
      <c r="K46" t="s">
        <v>114</v>
      </c>
      <c r="L46" t="s">
        <v>115</v>
      </c>
    </row>
    <row r="47" spans="1:14" hidden="1" x14ac:dyDescent="0.25">
      <c r="A47">
        <v>2</v>
      </c>
      <c r="B47">
        <v>2</v>
      </c>
      <c r="C47" t="s">
        <v>10396</v>
      </c>
      <c r="D47" s="7">
        <v>40559</v>
      </c>
      <c r="E47" t="s">
        <v>9</v>
      </c>
      <c r="F47" t="s">
        <v>111</v>
      </c>
      <c r="G47" t="s">
        <v>9</v>
      </c>
      <c r="H47" t="s">
        <v>10</v>
      </c>
      <c r="I47" t="s">
        <v>62</v>
      </c>
      <c r="K47" t="s">
        <v>116</v>
      </c>
      <c r="L47" t="s">
        <v>117</v>
      </c>
    </row>
    <row r="48" spans="1:14" hidden="1" x14ac:dyDescent="0.25">
      <c r="A48">
        <v>2</v>
      </c>
      <c r="B48">
        <v>3</v>
      </c>
      <c r="C48" t="s">
        <v>10396</v>
      </c>
      <c r="D48" s="7">
        <v>40559</v>
      </c>
      <c r="E48" t="s">
        <v>9</v>
      </c>
      <c r="F48" t="s">
        <v>111</v>
      </c>
      <c r="G48" t="s">
        <v>9</v>
      </c>
      <c r="H48" t="s">
        <v>10</v>
      </c>
      <c r="I48" t="s">
        <v>118</v>
      </c>
      <c r="K48" t="s">
        <v>117</v>
      </c>
      <c r="L48" t="s">
        <v>119</v>
      </c>
    </row>
    <row r="49" spans="1:14" hidden="1" x14ac:dyDescent="0.25">
      <c r="A49">
        <v>2</v>
      </c>
      <c r="B49">
        <v>4</v>
      </c>
      <c r="C49" t="s">
        <v>10396</v>
      </c>
      <c r="D49" s="7">
        <v>40559</v>
      </c>
      <c r="E49" t="s">
        <v>9</v>
      </c>
      <c r="F49" t="s">
        <v>111</v>
      </c>
      <c r="G49" t="s">
        <v>9</v>
      </c>
      <c r="H49" t="s">
        <v>17</v>
      </c>
      <c r="I49" t="s">
        <v>120</v>
      </c>
      <c r="K49" t="s">
        <v>121</v>
      </c>
      <c r="L49" t="s">
        <v>122</v>
      </c>
    </row>
    <row r="50" spans="1:14" hidden="1" x14ac:dyDescent="0.25">
      <c r="A50">
        <v>2</v>
      </c>
      <c r="B50">
        <v>5</v>
      </c>
      <c r="C50" t="s">
        <v>10396</v>
      </c>
      <c r="D50" s="7">
        <v>40559</v>
      </c>
      <c r="E50" t="s">
        <v>9</v>
      </c>
      <c r="F50" t="s">
        <v>111</v>
      </c>
      <c r="G50" t="s">
        <v>9</v>
      </c>
      <c r="H50" t="s">
        <v>33</v>
      </c>
      <c r="I50" t="s">
        <v>123</v>
      </c>
      <c r="K50" t="s">
        <v>122</v>
      </c>
      <c r="L50" t="s">
        <v>122</v>
      </c>
    </row>
    <row r="51" spans="1:14" hidden="1" x14ac:dyDescent="0.25">
      <c r="A51">
        <v>2</v>
      </c>
      <c r="B51">
        <v>6</v>
      </c>
      <c r="C51" t="s">
        <v>10396</v>
      </c>
      <c r="D51" s="7">
        <v>40559</v>
      </c>
      <c r="E51" t="s">
        <v>9</v>
      </c>
      <c r="F51" t="s">
        <v>111</v>
      </c>
      <c r="G51" t="s">
        <v>9</v>
      </c>
      <c r="H51" t="s">
        <v>53</v>
      </c>
      <c r="I51" t="s">
        <v>124</v>
      </c>
      <c r="J51" t="s">
        <v>80</v>
      </c>
      <c r="K51" t="s">
        <v>122</v>
      </c>
      <c r="L51" t="s">
        <v>122</v>
      </c>
      <c r="N51">
        <v>7</v>
      </c>
    </row>
    <row r="52" spans="1:14" hidden="1" x14ac:dyDescent="0.25">
      <c r="A52">
        <v>2</v>
      </c>
      <c r="B52">
        <v>7</v>
      </c>
      <c r="C52" t="s">
        <v>10396</v>
      </c>
      <c r="D52" s="7">
        <v>40559</v>
      </c>
      <c r="E52" t="s">
        <v>9</v>
      </c>
      <c r="F52" t="s">
        <v>111</v>
      </c>
      <c r="G52" t="s">
        <v>9</v>
      </c>
      <c r="H52" t="s">
        <v>24</v>
      </c>
      <c r="I52" t="s">
        <v>10323</v>
      </c>
      <c r="K52" t="s">
        <v>122</v>
      </c>
      <c r="L52" t="s">
        <v>125</v>
      </c>
    </row>
    <row r="53" spans="1:14" hidden="1" x14ac:dyDescent="0.25">
      <c r="A53">
        <v>2</v>
      </c>
      <c r="B53">
        <v>8</v>
      </c>
      <c r="C53" t="s">
        <v>10396</v>
      </c>
      <c r="D53" s="7">
        <v>40559</v>
      </c>
      <c r="E53" t="s">
        <v>9</v>
      </c>
      <c r="F53" t="s">
        <v>111</v>
      </c>
      <c r="G53" t="s">
        <v>9</v>
      </c>
      <c r="H53" t="s">
        <v>10</v>
      </c>
      <c r="I53" t="s">
        <v>113</v>
      </c>
      <c r="K53" t="s">
        <v>126</v>
      </c>
      <c r="L53" t="s">
        <v>127</v>
      </c>
    </row>
    <row r="54" spans="1:14" hidden="1" x14ac:dyDescent="0.25">
      <c r="A54">
        <v>2</v>
      </c>
      <c r="B54">
        <v>9</v>
      </c>
      <c r="C54" t="s">
        <v>10396</v>
      </c>
      <c r="D54" s="7">
        <v>40559</v>
      </c>
      <c r="E54" t="s">
        <v>9</v>
      </c>
      <c r="F54" t="s">
        <v>111</v>
      </c>
      <c r="G54" t="s">
        <v>9</v>
      </c>
      <c r="H54" t="s">
        <v>10</v>
      </c>
      <c r="I54" t="s">
        <v>118</v>
      </c>
      <c r="K54" t="s">
        <v>128</v>
      </c>
      <c r="L54" t="s">
        <v>129</v>
      </c>
    </row>
    <row r="55" spans="1:14" hidden="1" x14ac:dyDescent="0.25">
      <c r="A55">
        <v>2</v>
      </c>
      <c r="B55">
        <v>10</v>
      </c>
      <c r="C55" t="s">
        <v>10396</v>
      </c>
      <c r="D55" s="7">
        <v>40559</v>
      </c>
      <c r="E55" t="s">
        <v>9</v>
      </c>
      <c r="F55" t="s">
        <v>111</v>
      </c>
      <c r="G55" t="s">
        <v>9</v>
      </c>
      <c r="H55" t="s">
        <v>10</v>
      </c>
      <c r="I55" t="s">
        <v>14</v>
      </c>
      <c r="K55" t="s">
        <v>130</v>
      </c>
      <c r="L55" t="s">
        <v>131</v>
      </c>
    </row>
    <row r="56" spans="1:14" hidden="1" x14ac:dyDescent="0.25">
      <c r="A56">
        <v>2</v>
      </c>
      <c r="B56">
        <v>11</v>
      </c>
      <c r="C56" t="s">
        <v>10396</v>
      </c>
      <c r="D56" s="7">
        <v>40559</v>
      </c>
      <c r="E56" t="s">
        <v>9</v>
      </c>
      <c r="F56" t="s">
        <v>111</v>
      </c>
      <c r="G56" t="s">
        <v>9</v>
      </c>
      <c r="H56" t="s">
        <v>17</v>
      </c>
      <c r="I56" t="s">
        <v>73</v>
      </c>
      <c r="K56" t="s">
        <v>131</v>
      </c>
      <c r="L56" t="s">
        <v>132</v>
      </c>
    </row>
    <row r="57" spans="1:14" hidden="1" x14ac:dyDescent="0.25">
      <c r="A57">
        <v>2</v>
      </c>
      <c r="B57">
        <v>12</v>
      </c>
      <c r="C57" t="s">
        <v>10396</v>
      </c>
      <c r="D57" s="7">
        <v>40559</v>
      </c>
      <c r="E57" t="s">
        <v>9</v>
      </c>
      <c r="F57" t="s">
        <v>111</v>
      </c>
      <c r="G57" t="s">
        <v>9</v>
      </c>
      <c r="H57" t="s">
        <v>24</v>
      </c>
      <c r="I57" t="s">
        <v>10323</v>
      </c>
      <c r="K57" t="s">
        <v>133</v>
      </c>
      <c r="L57" t="s">
        <v>134</v>
      </c>
    </row>
    <row r="58" spans="1:14" hidden="1" x14ac:dyDescent="0.25">
      <c r="A58">
        <v>2</v>
      </c>
      <c r="B58">
        <v>13</v>
      </c>
      <c r="C58" t="s">
        <v>10396</v>
      </c>
      <c r="D58" s="7">
        <v>40559</v>
      </c>
      <c r="E58" t="s">
        <v>9</v>
      </c>
      <c r="F58" t="s">
        <v>111</v>
      </c>
      <c r="G58" t="s">
        <v>9</v>
      </c>
      <c r="H58" t="s">
        <v>10</v>
      </c>
      <c r="I58" t="s">
        <v>118</v>
      </c>
      <c r="K58" t="s">
        <v>135</v>
      </c>
      <c r="L58" t="s">
        <v>136</v>
      </c>
    </row>
    <row r="59" spans="1:14" hidden="1" x14ac:dyDescent="0.25">
      <c r="A59">
        <v>2</v>
      </c>
      <c r="B59">
        <v>14</v>
      </c>
      <c r="C59" t="s">
        <v>10396</v>
      </c>
      <c r="D59" s="7">
        <v>40559</v>
      </c>
      <c r="E59" t="s">
        <v>9</v>
      </c>
      <c r="F59" t="s">
        <v>111</v>
      </c>
      <c r="G59" t="s">
        <v>9</v>
      </c>
      <c r="H59" t="s">
        <v>10</v>
      </c>
      <c r="I59" t="s">
        <v>14</v>
      </c>
      <c r="K59" t="s">
        <v>137</v>
      </c>
      <c r="L59" t="s">
        <v>138</v>
      </c>
    </row>
    <row r="60" spans="1:14" hidden="1" x14ac:dyDescent="0.25">
      <c r="A60">
        <v>2</v>
      </c>
      <c r="B60">
        <v>15</v>
      </c>
      <c r="C60" t="s">
        <v>10396</v>
      </c>
      <c r="D60" s="7">
        <v>40559</v>
      </c>
      <c r="E60" t="s">
        <v>9</v>
      </c>
      <c r="F60" t="s">
        <v>111</v>
      </c>
      <c r="G60" t="s">
        <v>9</v>
      </c>
      <c r="H60" t="s">
        <v>17</v>
      </c>
      <c r="I60" t="s">
        <v>73</v>
      </c>
      <c r="K60" t="s">
        <v>138</v>
      </c>
      <c r="L60" t="s">
        <v>139</v>
      </c>
    </row>
    <row r="61" spans="1:14" hidden="1" x14ac:dyDescent="0.25">
      <c r="A61">
        <v>2</v>
      </c>
      <c r="B61">
        <v>16</v>
      </c>
      <c r="C61" t="s">
        <v>10396</v>
      </c>
      <c r="D61" s="7">
        <v>40559</v>
      </c>
      <c r="E61" t="s">
        <v>9</v>
      </c>
      <c r="F61" t="s">
        <v>111</v>
      </c>
      <c r="G61" t="s">
        <v>9</v>
      </c>
      <c r="H61" t="s">
        <v>10</v>
      </c>
      <c r="I61" t="s">
        <v>14</v>
      </c>
      <c r="K61" t="s">
        <v>140</v>
      </c>
      <c r="L61" t="s">
        <v>141</v>
      </c>
    </row>
    <row r="62" spans="1:14" hidden="1" x14ac:dyDescent="0.25">
      <c r="A62">
        <v>2</v>
      </c>
      <c r="B62">
        <v>17</v>
      </c>
      <c r="C62" t="s">
        <v>10396</v>
      </c>
      <c r="D62" s="7">
        <v>40559</v>
      </c>
      <c r="E62" t="s">
        <v>9</v>
      </c>
      <c r="F62" t="s">
        <v>111</v>
      </c>
      <c r="G62" t="s">
        <v>9</v>
      </c>
      <c r="H62" t="s">
        <v>10</v>
      </c>
      <c r="I62" t="s">
        <v>118</v>
      </c>
      <c r="K62" t="s">
        <v>142</v>
      </c>
      <c r="L62" t="s">
        <v>143</v>
      </c>
    </row>
    <row r="63" spans="1:14" hidden="1" x14ac:dyDescent="0.25">
      <c r="A63">
        <v>2</v>
      </c>
      <c r="B63">
        <v>18</v>
      </c>
      <c r="C63" t="s">
        <v>10396</v>
      </c>
      <c r="D63" s="7">
        <v>40559</v>
      </c>
      <c r="E63" t="s">
        <v>9</v>
      </c>
      <c r="F63" t="s">
        <v>111</v>
      </c>
      <c r="G63" t="s">
        <v>9</v>
      </c>
      <c r="H63" t="s">
        <v>10</v>
      </c>
      <c r="I63" t="s">
        <v>14</v>
      </c>
      <c r="K63" t="s">
        <v>144</v>
      </c>
      <c r="L63" t="s">
        <v>145</v>
      </c>
    </row>
    <row r="64" spans="1:14" hidden="1" x14ac:dyDescent="0.25">
      <c r="A64">
        <v>2</v>
      </c>
      <c r="B64">
        <v>19</v>
      </c>
      <c r="C64" t="s">
        <v>10396</v>
      </c>
      <c r="D64" s="7">
        <v>40559</v>
      </c>
      <c r="E64" t="s">
        <v>9</v>
      </c>
      <c r="F64" t="s">
        <v>111</v>
      </c>
      <c r="G64" t="s">
        <v>9</v>
      </c>
      <c r="H64" t="s">
        <v>17</v>
      </c>
      <c r="I64" t="s">
        <v>73</v>
      </c>
      <c r="K64" t="s">
        <v>145</v>
      </c>
      <c r="L64" t="s">
        <v>146</v>
      </c>
    </row>
    <row r="65" spans="1:12" hidden="1" x14ac:dyDescent="0.25">
      <c r="A65">
        <v>2</v>
      </c>
      <c r="B65">
        <v>20</v>
      </c>
      <c r="C65" t="s">
        <v>10396</v>
      </c>
      <c r="D65" s="7">
        <v>40559</v>
      </c>
      <c r="E65" t="s">
        <v>9</v>
      </c>
      <c r="F65" t="s">
        <v>111</v>
      </c>
      <c r="G65" t="s">
        <v>9</v>
      </c>
      <c r="H65" t="s">
        <v>21</v>
      </c>
      <c r="I65" t="s">
        <v>22</v>
      </c>
      <c r="K65" t="s">
        <v>147</v>
      </c>
      <c r="L65" t="s">
        <v>148</v>
      </c>
    </row>
    <row r="66" spans="1:12" hidden="1" x14ac:dyDescent="0.25">
      <c r="A66">
        <v>2</v>
      </c>
      <c r="B66">
        <v>21</v>
      </c>
      <c r="C66" t="s">
        <v>10396</v>
      </c>
      <c r="D66" s="7">
        <v>40559</v>
      </c>
      <c r="E66" t="s">
        <v>9</v>
      </c>
      <c r="F66" t="s">
        <v>111</v>
      </c>
      <c r="G66" t="s">
        <v>9</v>
      </c>
      <c r="H66" t="s">
        <v>24</v>
      </c>
      <c r="I66" t="s">
        <v>10323</v>
      </c>
      <c r="K66" t="s">
        <v>149</v>
      </c>
      <c r="L66" t="s">
        <v>150</v>
      </c>
    </row>
    <row r="67" spans="1:12" hidden="1" x14ac:dyDescent="0.25">
      <c r="A67">
        <v>2</v>
      </c>
      <c r="B67">
        <v>22</v>
      </c>
      <c r="C67" t="s">
        <v>10396</v>
      </c>
      <c r="D67" s="7">
        <v>40559</v>
      </c>
      <c r="E67" t="s">
        <v>9</v>
      </c>
      <c r="F67" t="s">
        <v>111</v>
      </c>
      <c r="G67" t="s">
        <v>9</v>
      </c>
      <c r="H67" t="s">
        <v>10</v>
      </c>
      <c r="I67" t="s">
        <v>118</v>
      </c>
      <c r="K67" t="s">
        <v>151</v>
      </c>
      <c r="L67" t="s">
        <v>152</v>
      </c>
    </row>
    <row r="68" spans="1:12" hidden="1" x14ac:dyDescent="0.25">
      <c r="A68">
        <v>2</v>
      </c>
      <c r="B68">
        <v>23</v>
      </c>
      <c r="C68" t="s">
        <v>10396</v>
      </c>
      <c r="D68" s="7">
        <v>40559</v>
      </c>
      <c r="E68" t="s">
        <v>9</v>
      </c>
      <c r="F68" t="s">
        <v>111</v>
      </c>
      <c r="G68" t="s">
        <v>9</v>
      </c>
      <c r="H68" t="s">
        <v>10</v>
      </c>
      <c r="I68" t="s">
        <v>14</v>
      </c>
      <c r="K68" t="s">
        <v>152</v>
      </c>
      <c r="L68" t="s">
        <v>153</v>
      </c>
    </row>
    <row r="69" spans="1:12" hidden="1" x14ac:dyDescent="0.25">
      <c r="A69">
        <v>2</v>
      </c>
      <c r="B69">
        <v>24</v>
      </c>
      <c r="C69" t="s">
        <v>10396</v>
      </c>
      <c r="D69" s="7">
        <v>40559</v>
      </c>
      <c r="E69" t="s">
        <v>9</v>
      </c>
      <c r="F69" t="s">
        <v>111</v>
      </c>
      <c r="G69" t="s">
        <v>9</v>
      </c>
      <c r="H69" t="s">
        <v>17</v>
      </c>
      <c r="I69" t="s">
        <v>154</v>
      </c>
      <c r="K69" t="s">
        <v>153</v>
      </c>
      <c r="L69" t="s">
        <v>155</v>
      </c>
    </row>
    <row r="70" spans="1:12" hidden="1" x14ac:dyDescent="0.25">
      <c r="A70">
        <v>2</v>
      </c>
      <c r="B70">
        <v>25</v>
      </c>
      <c r="C70" t="s">
        <v>10396</v>
      </c>
      <c r="D70" s="7">
        <v>40559</v>
      </c>
      <c r="E70" t="s">
        <v>9</v>
      </c>
      <c r="F70" t="s">
        <v>111</v>
      </c>
      <c r="G70" t="s">
        <v>9</v>
      </c>
      <c r="H70" t="s">
        <v>24</v>
      </c>
      <c r="I70" t="s">
        <v>10323</v>
      </c>
      <c r="K70" t="s">
        <v>156</v>
      </c>
      <c r="L70" t="s">
        <v>157</v>
      </c>
    </row>
    <row r="71" spans="1:12" hidden="1" x14ac:dyDescent="0.25">
      <c r="A71">
        <v>2</v>
      </c>
      <c r="B71">
        <v>26</v>
      </c>
      <c r="C71" t="s">
        <v>10396</v>
      </c>
      <c r="D71" s="7">
        <v>40559</v>
      </c>
      <c r="E71" t="s">
        <v>9</v>
      </c>
      <c r="F71" t="s">
        <v>111</v>
      </c>
      <c r="G71" t="s">
        <v>9</v>
      </c>
      <c r="H71" t="s">
        <v>10</v>
      </c>
      <c r="I71" t="s">
        <v>118</v>
      </c>
      <c r="K71" t="s">
        <v>158</v>
      </c>
      <c r="L71" t="s">
        <v>159</v>
      </c>
    </row>
    <row r="72" spans="1:12" hidden="1" x14ac:dyDescent="0.25">
      <c r="A72">
        <v>2</v>
      </c>
      <c r="B72">
        <v>27</v>
      </c>
      <c r="C72" t="s">
        <v>10396</v>
      </c>
      <c r="D72" s="7">
        <v>40559</v>
      </c>
      <c r="E72" t="s">
        <v>9</v>
      </c>
      <c r="F72" t="s">
        <v>111</v>
      </c>
      <c r="G72" t="s">
        <v>9</v>
      </c>
      <c r="H72" t="s">
        <v>17</v>
      </c>
      <c r="I72" t="s">
        <v>101</v>
      </c>
      <c r="K72" t="s">
        <v>159</v>
      </c>
      <c r="L72" t="s">
        <v>160</v>
      </c>
    </row>
    <row r="73" spans="1:12" hidden="1" x14ac:dyDescent="0.25">
      <c r="A73">
        <v>2</v>
      </c>
      <c r="B73">
        <v>28</v>
      </c>
      <c r="C73" t="s">
        <v>10396</v>
      </c>
      <c r="D73" s="7">
        <v>40559</v>
      </c>
      <c r="E73" t="s">
        <v>9</v>
      </c>
      <c r="F73" t="s">
        <v>111</v>
      </c>
      <c r="G73" t="s">
        <v>9</v>
      </c>
      <c r="H73" t="s">
        <v>33</v>
      </c>
      <c r="I73" t="s">
        <v>161</v>
      </c>
      <c r="K73" t="s">
        <v>160</v>
      </c>
      <c r="L73" t="s">
        <v>160</v>
      </c>
    </row>
    <row r="74" spans="1:12" hidden="1" x14ac:dyDescent="0.25">
      <c r="A74">
        <v>2</v>
      </c>
      <c r="B74">
        <v>29</v>
      </c>
      <c r="C74" t="s">
        <v>10396</v>
      </c>
      <c r="D74" s="7">
        <v>40559</v>
      </c>
      <c r="E74" t="s">
        <v>9</v>
      </c>
      <c r="F74" t="s">
        <v>111</v>
      </c>
      <c r="G74" t="s">
        <v>9</v>
      </c>
      <c r="H74" t="s">
        <v>162</v>
      </c>
      <c r="I74" t="s">
        <v>163</v>
      </c>
      <c r="K74" t="s">
        <v>160</v>
      </c>
      <c r="L74" t="s">
        <v>164</v>
      </c>
    </row>
    <row r="75" spans="1:12" hidden="1" x14ac:dyDescent="0.25">
      <c r="A75">
        <v>2</v>
      </c>
      <c r="B75">
        <v>30</v>
      </c>
      <c r="C75" t="s">
        <v>10396</v>
      </c>
      <c r="D75" s="7">
        <v>40559</v>
      </c>
      <c r="E75" t="s">
        <v>9</v>
      </c>
      <c r="F75" t="s">
        <v>111</v>
      </c>
      <c r="G75" t="s">
        <v>9</v>
      </c>
      <c r="H75" t="s">
        <v>24</v>
      </c>
      <c r="I75" t="s">
        <v>165</v>
      </c>
      <c r="K75" t="s">
        <v>166</v>
      </c>
      <c r="L75" t="s">
        <v>167</v>
      </c>
    </row>
    <row r="76" spans="1:12" hidden="1" x14ac:dyDescent="0.25">
      <c r="A76">
        <v>2</v>
      </c>
      <c r="B76">
        <v>31</v>
      </c>
      <c r="C76" t="s">
        <v>10396</v>
      </c>
      <c r="D76" s="7">
        <v>40559</v>
      </c>
      <c r="E76" t="s">
        <v>9</v>
      </c>
      <c r="F76" t="s">
        <v>111</v>
      </c>
      <c r="G76" t="s">
        <v>9</v>
      </c>
      <c r="H76" t="s">
        <v>10</v>
      </c>
      <c r="I76" t="s">
        <v>118</v>
      </c>
      <c r="K76" t="s">
        <v>168</v>
      </c>
      <c r="L76" t="s">
        <v>169</v>
      </c>
    </row>
    <row r="77" spans="1:12" hidden="1" x14ac:dyDescent="0.25">
      <c r="A77">
        <v>2</v>
      </c>
      <c r="B77">
        <v>32</v>
      </c>
      <c r="C77" t="s">
        <v>10396</v>
      </c>
      <c r="D77" s="7">
        <v>40559</v>
      </c>
      <c r="E77" t="s">
        <v>9</v>
      </c>
      <c r="F77" t="s">
        <v>111</v>
      </c>
      <c r="G77" t="s">
        <v>9</v>
      </c>
      <c r="H77" t="s">
        <v>10</v>
      </c>
      <c r="I77" t="s">
        <v>14</v>
      </c>
      <c r="K77" t="s">
        <v>170</v>
      </c>
      <c r="L77" t="s">
        <v>171</v>
      </c>
    </row>
    <row r="78" spans="1:12" hidden="1" x14ac:dyDescent="0.25">
      <c r="A78">
        <v>2</v>
      </c>
      <c r="B78">
        <v>33</v>
      </c>
      <c r="C78" t="s">
        <v>10396</v>
      </c>
      <c r="D78" s="7">
        <v>40559</v>
      </c>
      <c r="E78" t="s">
        <v>9</v>
      </c>
      <c r="F78" t="s">
        <v>111</v>
      </c>
      <c r="G78" t="s">
        <v>9</v>
      </c>
      <c r="H78" t="s">
        <v>10</v>
      </c>
      <c r="I78" t="s">
        <v>14</v>
      </c>
      <c r="K78" t="s">
        <v>171</v>
      </c>
      <c r="L78" t="s">
        <v>172</v>
      </c>
    </row>
    <row r="79" spans="1:12" hidden="1" x14ac:dyDescent="0.25">
      <c r="A79">
        <v>2</v>
      </c>
      <c r="B79">
        <v>34</v>
      </c>
      <c r="C79" t="s">
        <v>10396</v>
      </c>
      <c r="D79" s="7">
        <v>40559</v>
      </c>
      <c r="E79" t="s">
        <v>9</v>
      </c>
      <c r="F79" t="s">
        <v>111</v>
      </c>
      <c r="G79" t="s">
        <v>9</v>
      </c>
      <c r="H79" t="s">
        <v>17</v>
      </c>
      <c r="I79" t="s">
        <v>120</v>
      </c>
      <c r="K79" t="s">
        <v>172</v>
      </c>
      <c r="L79" t="s">
        <v>173</v>
      </c>
    </row>
    <row r="80" spans="1:12" hidden="1" x14ac:dyDescent="0.25">
      <c r="A80">
        <v>2</v>
      </c>
      <c r="B80">
        <v>35</v>
      </c>
      <c r="C80" t="s">
        <v>10396</v>
      </c>
      <c r="D80" s="7">
        <v>40559</v>
      </c>
      <c r="E80" t="s">
        <v>9</v>
      </c>
      <c r="F80" t="s">
        <v>111</v>
      </c>
      <c r="G80" t="s">
        <v>9</v>
      </c>
      <c r="H80" t="s">
        <v>162</v>
      </c>
      <c r="I80" t="s">
        <v>10323</v>
      </c>
      <c r="K80" t="s">
        <v>173</v>
      </c>
      <c r="L80" t="s">
        <v>174</v>
      </c>
    </row>
    <row r="81" spans="1:14" hidden="1" x14ac:dyDescent="0.25">
      <c r="A81">
        <v>3</v>
      </c>
      <c r="B81">
        <v>1</v>
      </c>
      <c r="C81" t="s">
        <v>10391</v>
      </c>
      <c r="D81" s="7">
        <v>40720</v>
      </c>
      <c r="E81" t="s">
        <v>175</v>
      </c>
      <c r="F81" t="s">
        <v>9</v>
      </c>
      <c r="G81" t="s">
        <v>9</v>
      </c>
      <c r="H81" t="s">
        <v>10</v>
      </c>
      <c r="I81" t="s">
        <v>62</v>
      </c>
      <c r="K81" t="s">
        <v>176</v>
      </c>
      <c r="L81" t="s">
        <v>177</v>
      </c>
    </row>
    <row r="82" spans="1:14" hidden="1" x14ac:dyDescent="0.25">
      <c r="A82">
        <v>3</v>
      </c>
      <c r="B82">
        <v>2</v>
      </c>
      <c r="C82" t="s">
        <v>10391</v>
      </c>
      <c r="D82" s="7">
        <v>40720</v>
      </c>
      <c r="E82" t="s">
        <v>175</v>
      </c>
      <c r="F82" t="s">
        <v>9</v>
      </c>
      <c r="G82" t="s">
        <v>9</v>
      </c>
      <c r="H82" t="s">
        <v>10</v>
      </c>
      <c r="I82" t="s">
        <v>11</v>
      </c>
      <c r="K82" t="s">
        <v>177</v>
      </c>
      <c r="L82" t="s">
        <v>178</v>
      </c>
    </row>
    <row r="83" spans="1:14" hidden="1" x14ac:dyDescent="0.25">
      <c r="A83">
        <v>3</v>
      </c>
      <c r="B83">
        <v>3</v>
      </c>
      <c r="C83" t="s">
        <v>10391</v>
      </c>
      <c r="D83" s="7">
        <v>40720</v>
      </c>
      <c r="E83" t="s">
        <v>175</v>
      </c>
      <c r="F83" t="s">
        <v>9</v>
      </c>
      <c r="G83" t="s">
        <v>9</v>
      </c>
      <c r="H83" t="s">
        <v>10</v>
      </c>
      <c r="I83" t="s">
        <v>14</v>
      </c>
      <c r="K83" t="s">
        <v>178</v>
      </c>
      <c r="L83" t="s">
        <v>179</v>
      </c>
    </row>
    <row r="84" spans="1:14" hidden="1" x14ac:dyDescent="0.25">
      <c r="A84">
        <v>3</v>
      </c>
      <c r="B84">
        <v>4</v>
      </c>
      <c r="C84" t="s">
        <v>10391</v>
      </c>
      <c r="D84" s="7">
        <v>40720</v>
      </c>
      <c r="E84" t="s">
        <v>175</v>
      </c>
      <c r="F84" t="s">
        <v>9</v>
      </c>
      <c r="G84" t="s">
        <v>9</v>
      </c>
      <c r="H84" t="s">
        <v>17</v>
      </c>
      <c r="I84" t="s">
        <v>45</v>
      </c>
      <c r="K84" t="s">
        <v>180</v>
      </c>
      <c r="L84" t="s">
        <v>181</v>
      </c>
    </row>
    <row r="85" spans="1:14" hidden="1" x14ac:dyDescent="0.25">
      <c r="A85">
        <v>3</v>
      </c>
      <c r="B85">
        <v>5</v>
      </c>
      <c r="C85" t="s">
        <v>10391</v>
      </c>
      <c r="D85" s="7">
        <v>40720</v>
      </c>
      <c r="E85" t="s">
        <v>175</v>
      </c>
      <c r="F85" t="s">
        <v>9</v>
      </c>
      <c r="G85" t="s">
        <v>9</v>
      </c>
      <c r="H85" t="s">
        <v>53</v>
      </c>
      <c r="I85" t="s">
        <v>91</v>
      </c>
      <c r="J85" t="s">
        <v>92</v>
      </c>
      <c r="K85" t="s">
        <v>181</v>
      </c>
      <c r="L85" t="s">
        <v>182</v>
      </c>
      <c r="N85">
        <v>2</v>
      </c>
    </row>
    <row r="86" spans="1:14" hidden="1" x14ac:dyDescent="0.25">
      <c r="A86">
        <v>3</v>
      </c>
      <c r="B86">
        <v>6</v>
      </c>
      <c r="C86" t="s">
        <v>10391</v>
      </c>
      <c r="D86" s="7">
        <v>40720</v>
      </c>
      <c r="E86" t="s">
        <v>175</v>
      </c>
      <c r="F86" t="s">
        <v>9</v>
      </c>
      <c r="G86" t="s">
        <v>9</v>
      </c>
      <c r="H86" t="s">
        <v>24</v>
      </c>
      <c r="I86" t="s">
        <v>10323</v>
      </c>
      <c r="K86" t="s">
        <v>183</v>
      </c>
      <c r="L86" t="s">
        <v>184</v>
      </c>
    </row>
    <row r="87" spans="1:14" hidden="1" x14ac:dyDescent="0.25">
      <c r="A87">
        <v>3</v>
      </c>
      <c r="B87">
        <v>7</v>
      </c>
      <c r="C87" t="s">
        <v>10391</v>
      </c>
      <c r="D87" s="7">
        <v>40720</v>
      </c>
      <c r="E87" t="s">
        <v>175</v>
      </c>
      <c r="F87" t="s">
        <v>9</v>
      </c>
      <c r="G87" t="s">
        <v>9</v>
      </c>
      <c r="H87" t="s">
        <v>10</v>
      </c>
      <c r="I87" t="s">
        <v>11</v>
      </c>
      <c r="K87" t="s">
        <v>185</v>
      </c>
      <c r="L87" t="s">
        <v>186</v>
      </c>
    </row>
    <row r="88" spans="1:14" hidden="1" x14ac:dyDescent="0.25">
      <c r="A88">
        <v>3</v>
      </c>
      <c r="B88">
        <v>8</v>
      </c>
      <c r="C88" t="s">
        <v>10391</v>
      </c>
      <c r="D88" s="7">
        <v>40720</v>
      </c>
      <c r="E88" t="s">
        <v>175</v>
      </c>
      <c r="F88" t="s">
        <v>9</v>
      </c>
      <c r="G88" t="s">
        <v>9</v>
      </c>
      <c r="H88" t="s">
        <v>10</v>
      </c>
      <c r="I88" t="s">
        <v>14</v>
      </c>
      <c r="K88" t="s">
        <v>187</v>
      </c>
      <c r="L88" t="s">
        <v>188</v>
      </c>
    </row>
    <row r="89" spans="1:14" hidden="1" x14ac:dyDescent="0.25">
      <c r="A89">
        <v>3</v>
      </c>
      <c r="B89">
        <v>9</v>
      </c>
      <c r="C89" t="s">
        <v>10391</v>
      </c>
      <c r="D89" s="7">
        <v>40720</v>
      </c>
      <c r="E89" t="s">
        <v>175</v>
      </c>
      <c r="F89" t="s">
        <v>9</v>
      </c>
      <c r="G89" t="s">
        <v>9</v>
      </c>
      <c r="H89" t="s">
        <v>17</v>
      </c>
      <c r="I89" t="s">
        <v>120</v>
      </c>
      <c r="K89" t="s">
        <v>189</v>
      </c>
      <c r="L89" t="s">
        <v>190</v>
      </c>
    </row>
    <row r="90" spans="1:14" hidden="1" x14ac:dyDescent="0.25">
      <c r="A90">
        <v>3</v>
      </c>
      <c r="B90">
        <v>10</v>
      </c>
      <c r="C90" t="s">
        <v>10391</v>
      </c>
      <c r="D90" s="7">
        <v>40720</v>
      </c>
      <c r="E90" t="s">
        <v>175</v>
      </c>
      <c r="F90" t="s">
        <v>9</v>
      </c>
      <c r="G90" t="s">
        <v>9</v>
      </c>
      <c r="H90" t="s">
        <v>17</v>
      </c>
      <c r="I90" t="s">
        <v>120</v>
      </c>
      <c r="K90" t="s">
        <v>190</v>
      </c>
      <c r="L90" t="s">
        <v>191</v>
      </c>
    </row>
    <row r="91" spans="1:14" hidden="1" x14ac:dyDescent="0.25">
      <c r="A91">
        <v>3</v>
      </c>
      <c r="B91">
        <v>11</v>
      </c>
      <c r="C91" t="s">
        <v>10391</v>
      </c>
      <c r="D91" s="7">
        <v>40720</v>
      </c>
      <c r="E91" t="s">
        <v>175</v>
      </c>
      <c r="F91" t="s">
        <v>9</v>
      </c>
      <c r="G91" t="s">
        <v>9</v>
      </c>
      <c r="H91" t="s">
        <v>33</v>
      </c>
      <c r="I91" t="s">
        <v>192</v>
      </c>
      <c r="K91" t="s">
        <v>191</v>
      </c>
      <c r="L91" t="s">
        <v>193</v>
      </c>
    </row>
    <row r="92" spans="1:14" hidden="1" x14ac:dyDescent="0.25">
      <c r="A92">
        <v>3</v>
      </c>
      <c r="B92">
        <v>12</v>
      </c>
      <c r="C92" t="s">
        <v>10391</v>
      </c>
      <c r="D92" s="7">
        <v>40720</v>
      </c>
      <c r="E92" t="s">
        <v>175</v>
      </c>
      <c r="F92" t="s">
        <v>9</v>
      </c>
      <c r="G92" t="s">
        <v>9</v>
      </c>
      <c r="H92" t="s">
        <v>21</v>
      </c>
      <c r="I92" t="s">
        <v>22</v>
      </c>
      <c r="K92" t="s">
        <v>194</v>
      </c>
      <c r="L92" t="s">
        <v>195</v>
      </c>
    </row>
    <row r="93" spans="1:14" hidden="1" x14ac:dyDescent="0.25">
      <c r="A93">
        <v>3</v>
      </c>
      <c r="B93">
        <v>13</v>
      </c>
      <c r="C93" t="s">
        <v>10391</v>
      </c>
      <c r="D93" s="7">
        <v>40720</v>
      </c>
      <c r="E93" t="s">
        <v>175</v>
      </c>
      <c r="F93" t="s">
        <v>9</v>
      </c>
      <c r="G93" t="s">
        <v>9</v>
      </c>
      <c r="H93" t="s">
        <v>24</v>
      </c>
      <c r="I93" t="s">
        <v>10323</v>
      </c>
      <c r="K93" t="s">
        <v>196</v>
      </c>
      <c r="L93" t="s">
        <v>197</v>
      </c>
    </row>
    <row r="94" spans="1:14" hidden="1" x14ac:dyDescent="0.25">
      <c r="A94">
        <v>3</v>
      </c>
      <c r="B94">
        <v>14</v>
      </c>
      <c r="C94" t="s">
        <v>10391</v>
      </c>
      <c r="D94" s="7">
        <v>40720</v>
      </c>
      <c r="E94" t="s">
        <v>175</v>
      </c>
      <c r="F94" t="s">
        <v>9</v>
      </c>
      <c r="G94" t="s">
        <v>9</v>
      </c>
      <c r="H94" t="s">
        <v>10</v>
      </c>
      <c r="I94" t="s">
        <v>11</v>
      </c>
      <c r="K94" t="s">
        <v>198</v>
      </c>
      <c r="L94" t="s">
        <v>199</v>
      </c>
    </row>
    <row r="95" spans="1:14" hidden="1" x14ac:dyDescent="0.25">
      <c r="A95">
        <v>3</v>
      </c>
      <c r="B95">
        <v>15</v>
      </c>
      <c r="C95" t="s">
        <v>10391</v>
      </c>
      <c r="D95" s="7">
        <v>40720</v>
      </c>
      <c r="E95" t="s">
        <v>175</v>
      </c>
      <c r="F95" t="s">
        <v>9</v>
      </c>
      <c r="G95" t="s">
        <v>9</v>
      </c>
      <c r="H95" t="s">
        <v>17</v>
      </c>
      <c r="I95" t="s">
        <v>120</v>
      </c>
      <c r="K95" t="s">
        <v>200</v>
      </c>
      <c r="L95" t="s">
        <v>201</v>
      </c>
    </row>
    <row r="96" spans="1:14" hidden="1" x14ac:dyDescent="0.25">
      <c r="A96">
        <v>3</v>
      </c>
      <c r="B96">
        <v>16</v>
      </c>
      <c r="C96" t="s">
        <v>10391</v>
      </c>
      <c r="D96" s="7">
        <v>40720</v>
      </c>
      <c r="E96" t="s">
        <v>175</v>
      </c>
      <c r="F96" t="s">
        <v>9</v>
      </c>
      <c r="G96" t="s">
        <v>9</v>
      </c>
      <c r="H96" t="s">
        <v>53</v>
      </c>
      <c r="I96" t="s">
        <v>202</v>
      </c>
      <c r="J96" t="s">
        <v>92</v>
      </c>
      <c r="K96" t="s">
        <v>201</v>
      </c>
      <c r="L96" t="s">
        <v>201</v>
      </c>
      <c r="N96">
        <v>2</v>
      </c>
    </row>
    <row r="97" spans="1:12" hidden="1" x14ac:dyDescent="0.25">
      <c r="A97">
        <v>3</v>
      </c>
      <c r="B97">
        <v>17</v>
      </c>
      <c r="C97" t="s">
        <v>10391</v>
      </c>
      <c r="D97" s="7">
        <v>40720</v>
      </c>
      <c r="E97" t="s">
        <v>175</v>
      </c>
      <c r="F97" t="s">
        <v>9</v>
      </c>
      <c r="G97" t="s">
        <v>9</v>
      </c>
      <c r="H97" t="s">
        <v>17</v>
      </c>
      <c r="I97" t="s">
        <v>120</v>
      </c>
      <c r="K97" t="s">
        <v>201</v>
      </c>
      <c r="L97" t="s">
        <v>203</v>
      </c>
    </row>
    <row r="98" spans="1:12" hidden="1" x14ac:dyDescent="0.25">
      <c r="A98">
        <v>3</v>
      </c>
      <c r="B98">
        <v>18</v>
      </c>
      <c r="C98" t="s">
        <v>10391</v>
      </c>
      <c r="D98" s="7">
        <v>40720</v>
      </c>
      <c r="E98" t="s">
        <v>175</v>
      </c>
      <c r="F98" t="s">
        <v>9</v>
      </c>
      <c r="G98" t="s">
        <v>9</v>
      </c>
      <c r="H98" t="s">
        <v>17</v>
      </c>
      <c r="I98" t="s">
        <v>77</v>
      </c>
      <c r="K98" t="s">
        <v>204</v>
      </c>
      <c r="L98" t="s">
        <v>205</v>
      </c>
    </row>
    <row r="99" spans="1:12" hidden="1" x14ac:dyDescent="0.25">
      <c r="A99">
        <v>3</v>
      </c>
      <c r="B99">
        <v>19</v>
      </c>
      <c r="C99" t="s">
        <v>10391</v>
      </c>
      <c r="D99" s="7">
        <v>40720</v>
      </c>
      <c r="E99" t="s">
        <v>175</v>
      </c>
      <c r="F99" t="s">
        <v>9</v>
      </c>
      <c r="G99" t="s">
        <v>9</v>
      </c>
      <c r="H99" t="s">
        <v>24</v>
      </c>
      <c r="I99" t="s">
        <v>10323</v>
      </c>
      <c r="K99" t="s">
        <v>206</v>
      </c>
      <c r="L99" t="s">
        <v>207</v>
      </c>
    </row>
    <row r="100" spans="1:12" hidden="1" x14ac:dyDescent="0.25">
      <c r="A100">
        <v>3</v>
      </c>
      <c r="B100">
        <v>20</v>
      </c>
      <c r="C100" t="s">
        <v>10391</v>
      </c>
      <c r="D100" s="7">
        <v>40720</v>
      </c>
      <c r="E100" t="s">
        <v>175</v>
      </c>
      <c r="F100" t="s">
        <v>9</v>
      </c>
      <c r="G100" t="s">
        <v>9</v>
      </c>
      <c r="H100" t="s">
        <v>10</v>
      </c>
      <c r="I100" t="s">
        <v>62</v>
      </c>
      <c r="K100" t="s">
        <v>208</v>
      </c>
      <c r="L100" t="s">
        <v>209</v>
      </c>
    </row>
    <row r="101" spans="1:12" hidden="1" x14ac:dyDescent="0.25">
      <c r="A101">
        <v>3</v>
      </c>
      <c r="B101">
        <v>21</v>
      </c>
      <c r="C101" t="s">
        <v>10391</v>
      </c>
      <c r="D101" s="7">
        <v>40720</v>
      </c>
      <c r="E101" t="s">
        <v>175</v>
      </c>
      <c r="F101" t="s">
        <v>9</v>
      </c>
      <c r="G101" t="s">
        <v>9</v>
      </c>
      <c r="H101" t="s">
        <v>10</v>
      </c>
      <c r="I101" t="s">
        <v>11</v>
      </c>
      <c r="K101" t="s">
        <v>210</v>
      </c>
      <c r="L101" t="s">
        <v>211</v>
      </c>
    </row>
    <row r="102" spans="1:12" hidden="1" x14ac:dyDescent="0.25">
      <c r="A102">
        <v>3</v>
      </c>
      <c r="B102">
        <v>22</v>
      </c>
      <c r="C102" t="s">
        <v>10391</v>
      </c>
      <c r="D102" s="7">
        <v>40720</v>
      </c>
      <c r="E102" t="s">
        <v>175</v>
      </c>
      <c r="F102" t="s">
        <v>9</v>
      </c>
      <c r="G102" t="s">
        <v>9</v>
      </c>
      <c r="H102" t="s">
        <v>10</v>
      </c>
      <c r="I102" t="s">
        <v>14</v>
      </c>
      <c r="K102" t="s">
        <v>211</v>
      </c>
      <c r="L102" t="s">
        <v>212</v>
      </c>
    </row>
    <row r="103" spans="1:12" hidden="1" x14ac:dyDescent="0.25">
      <c r="A103">
        <v>3</v>
      </c>
      <c r="B103">
        <v>23</v>
      </c>
      <c r="C103" t="s">
        <v>10391</v>
      </c>
      <c r="D103" s="7">
        <v>40720</v>
      </c>
      <c r="E103" t="s">
        <v>175</v>
      </c>
      <c r="F103" t="s">
        <v>9</v>
      </c>
      <c r="G103" t="s">
        <v>9</v>
      </c>
      <c r="H103" t="s">
        <v>17</v>
      </c>
      <c r="I103" t="s">
        <v>51</v>
      </c>
      <c r="K103" t="s">
        <v>212</v>
      </c>
      <c r="L103" t="s">
        <v>213</v>
      </c>
    </row>
    <row r="104" spans="1:12" hidden="1" x14ac:dyDescent="0.25">
      <c r="A104">
        <v>3</v>
      </c>
      <c r="B104">
        <v>24</v>
      </c>
      <c r="C104" t="s">
        <v>10391</v>
      </c>
      <c r="D104" s="7">
        <v>40720</v>
      </c>
      <c r="E104" t="s">
        <v>175</v>
      </c>
      <c r="F104" t="s">
        <v>9</v>
      </c>
      <c r="G104" t="s">
        <v>9</v>
      </c>
      <c r="H104" t="s">
        <v>24</v>
      </c>
      <c r="I104" t="s">
        <v>10323</v>
      </c>
      <c r="K104" t="s">
        <v>214</v>
      </c>
      <c r="L104" t="s">
        <v>215</v>
      </c>
    </row>
    <row r="105" spans="1:12" hidden="1" x14ac:dyDescent="0.25">
      <c r="A105">
        <v>3</v>
      </c>
      <c r="B105">
        <v>25</v>
      </c>
      <c r="C105" t="s">
        <v>10391</v>
      </c>
      <c r="D105" s="7">
        <v>40720</v>
      </c>
      <c r="E105" t="s">
        <v>175</v>
      </c>
      <c r="F105" t="s">
        <v>9</v>
      </c>
      <c r="G105" t="s">
        <v>9</v>
      </c>
      <c r="H105" t="s">
        <v>10</v>
      </c>
      <c r="I105" t="s">
        <v>11</v>
      </c>
      <c r="K105" t="s">
        <v>215</v>
      </c>
      <c r="L105" t="s">
        <v>216</v>
      </c>
    </row>
    <row r="106" spans="1:12" hidden="1" x14ac:dyDescent="0.25">
      <c r="A106">
        <v>3</v>
      </c>
      <c r="B106">
        <v>26</v>
      </c>
      <c r="C106" t="s">
        <v>10391</v>
      </c>
      <c r="D106" s="7">
        <v>40720</v>
      </c>
      <c r="E106" t="s">
        <v>175</v>
      </c>
      <c r="F106" t="s">
        <v>9</v>
      </c>
      <c r="G106" t="s">
        <v>9</v>
      </c>
      <c r="H106" t="s">
        <v>10</v>
      </c>
      <c r="I106" t="s">
        <v>14</v>
      </c>
      <c r="K106" t="s">
        <v>217</v>
      </c>
      <c r="L106" t="s">
        <v>218</v>
      </c>
    </row>
    <row r="107" spans="1:12" hidden="1" x14ac:dyDescent="0.25">
      <c r="A107">
        <v>3</v>
      </c>
      <c r="B107">
        <v>27</v>
      </c>
      <c r="C107" t="s">
        <v>10391</v>
      </c>
      <c r="D107" s="7">
        <v>40720</v>
      </c>
      <c r="E107" t="s">
        <v>175</v>
      </c>
      <c r="F107" t="s">
        <v>9</v>
      </c>
      <c r="G107" t="s">
        <v>9</v>
      </c>
      <c r="H107" t="s">
        <v>17</v>
      </c>
      <c r="I107" t="s">
        <v>51</v>
      </c>
      <c r="K107" t="s">
        <v>219</v>
      </c>
      <c r="L107" t="s">
        <v>220</v>
      </c>
    </row>
    <row r="108" spans="1:12" hidden="1" x14ac:dyDescent="0.25">
      <c r="A108">
        <v>3</v>
      </c>
      <c r="B108">
        <v>28</v>
      </c>
      <c r="C108" t="s">
        <v>10391</v>
      </c>
      <c r="D108" s="7">
        <v>40720</v>
      </c>
      <c r="E108" t="s">
        <v>175</v>
      </c>
      <c r="F108" t="s">
        <v>9</v>
      </c>
      <c r="G108" t="s">
        <v>9</v>
      </c>
      <c r="H108" t="s">
        <v>17</v>
      </c>
      <c r="I108" t="s">
        <v>77</v>
      </c>
      <c r="K108" t="s">
        <v>221</v>
      </c>
      <c r="L108" t="s">
        <v>222</v>
      </c>
    </row>
    <row r="109" spans="1:12" hidden="1" x14ac:dyDescent="0.25">
      <c r="A109">
        <v>3</v>
      </c>
      <c r="B109">
        <v>29</v>
      </c>
      <c r="C109" t="s">
        <v>10391</v>
      </c>
      <c r="D109" s="7">
        <v>40720</v>
      </c>
      <c r="E109" t="s">
        <v>175</v>
      </c>
      <c r="F109" t="s">
        <v>9</v>
      </c>
      <c r="G109" t="s">
        <v>9</v>
      </c>
      <c r="H109" t="s">
        <v>33</v>
      </c>
      <c r="I109" t="s">
        <v>161</v>
      </c>
      <c r="K109" t="s">
        <v>222</v>
      </c>
      <c r="L109" t="s">
        <v>223</v>
      </c>
    </row>
    <row r="110" spans="1:12" hidden="1" x14ac:dyDescent="0.25">
      <c r="A110">
        <v>3</v>
      </c>
      <c r="B110">
        <v>30</v>
      </c>
      <c r="C110" t="s">
        <v>10391</v>
      </c>
      <c r="D110" s="7">
        <v>40720</v>
      </c>
      <c r="E110" t="s">
        <v>175</v>
      </c>
      <c r="F110" t="s">
        <v>9</v>
      </c>
      <c r="G110" t="s">
        <v>9</v>
      </c>
      <c r="H110" t="s">
        <v>21</v>
      </c>
      <c r="I110" t="s">
        <v>22</v>
      </c>
      <c r="K110" t="s">
        <v>224</v>
      </c>
      <c r="L110" t="s">
        <v>225</v>
      </c>
    </row>
    <row r="111" spans="1:12" hidden="1" x14ac:dyDescent="0.25">
      <c r="A111">
        <v>3</v>
      </c>
      <c r="B111">
        <v>31</v>
      </c>
      <c r="C111" t="s">
        <v>10391</v>
      </c>
      <c r="D111" s="7">
        <v>40720</v>
      </c>
      <c r="E111" t="s">
        <v>175</v>
      </c>
      <c r="F111" t="s">
        <v>9</v>
      </c>
      <c r="G111" t="s">
        <v>9</v>
      </c>
      <c r="H111" t="s">
        <v>24</v>
      </c>
      <c r="I111" t="s">
        <v>39</v>
      </c>
      <c r="K111" t="s">
        <v>226</v>
      </c>
      <c r="L111" t="s">
        <v>227</v>
      </c>
    </row>
    <row r="112" spans="1:12" hidden="1" x14ac:dyDescent="0.25">
      <c r="A112">
        <v>3</v>
      </c>
      <c r="B112">
        <v>32</v>
      </c>
      <c r="C112" t="s">
        <v>10391</v>
      </c>
      <c r="D112" s="7">
        <v>40720</v>
      </c>
      <c r="E112" t="s">
        <v>175</v>
      </c>
      <c r="F112" t="s">
        <v>9</v>
      </c>
      <c r="G112" t="s">
        <v>9</v>
      </c>
      <c r="H112" t="s">
        <v>10</v>
      </c>
      <c r="I112" t="s">
        <v>11</v>
      </c>
      <c r="K112" t="s">
        <v>228</v>
      </c>
      <c r="L112" t="s">
        <v>229</v>
      </c>
    </row>
    <row r="113" spans="1:14" hidden="1" x14ac:dyDescent="0.25">
      <c r="A113">
        <v>3</v>
      </c>
      <c r="B113">
        <v>33</v>
      </c>
      <c r="C113" t="s">
        <v>10391</v>
      </c>
      <c r="D113" s="7">
        <v>40720</v>
      </c>
      <c r="E113" t="s">
        <v>175</v>
      </c>
      <c r="F113" t="s">
        <v>9</v>
      </c>
      <c r="G113" t="s">
        <v>9</v>
      </c>
      <c r="H113" t="s">
        <v>17</v>
      </c>
      <c r="I113" t="s">
        <v>120</v>
      </c>
      <c r="K113" t="s">
        <v>230</v>
      </c>
      <c r="L113" t="s">
        <v>231</v>
      </c>
    </row>
    <row r="114" spans="1:14" hidden="1" x14ac:dyDescent="0.25">
      <c r="A114">
        <v>3</v>
      </c>
      <c r="B114">
        <v>34</v>
      </c>
      <c r="C114" t="s">
        <v>10391</v>
      </c>
      <c r="D114" s="7">
        <v>40720</v>
      </c>
      <c r="E114" t="s">
        <v>175</v>
      </c>
      <c r="F114" t="s">
        <v>9</v>
      </c>
      <c r="G114" t="s">
        <v>9</v>
      </c>
      <c r="H114" t="s">
        <v>21</v>
      </c>
      <c r="I114" t="s">
        <v>22</v>
      </c>
      <c r="K114" t="s">
        <v>231</v>
      </c>
      <c r="L114" t="s">
        <v>232</v>
      </c>
    </row>
    <row r="115" spans="1:14" hidden="1" x14ac:dyDescent="0.25">
      <c r="A115">
        <v>3</v>
      </c>
      <c r="B115">
        <v>35</v>
      </c>
      <c r="C115" t="s">
        <v>10391</v>
      </c>
      <c r="D115" s="7">
        <v>40720</v>
      </c>
      <c r="E115" t="s">
        <v>175</v>
      </c>
      <c r="F115" t="s">
        <v>9</v>
      </c>
      <c r="G115" t="s">
        <v>9</v>
      </c>
      <c r="H115" t="s">
        <v>24</v>
      </c>
      <c r="I115" t="s">
        <v>10323</v>
      </c>
      <c r="K115" t="s">
        <v>233</v>
      </c>
      <c r="L115" t="s">
        <v>234</v>
      </c>
    </row>
    <row r="116" spans="1:14" hidden="1" x14ac:dyDescent="0.25">
      <c r="A116">
        <v>3</v>
      </c>
      <c r="B116">
        <v>36</v>
      </c>
      <c r="C116" t="s">
        <v>10391</v>
      </c>
      <c r="D116" s="7">
        <v>40720</v>
      </c>
      <c r="E116" t="s">
        <v>175</v>
      </c>
      <c r="F116" t="s">
        <v>9</v>
      </c>
      <c r="G116" t="s">
        <v>9</v>
      </c>
      <c r="H116" t="s">
        <v>10</v>
      </c>
      <c r="I116" t="s">
        <v>11</v>
      </c>
      <c r="K116" t="s">
        <v>234</v>
      </c>
      <c r="L116" t="s">
        <v>235</v>
      </c>
    </row>
    <row r="117" spans="1:14" hidden="1" x14ac:dyDescent="0.25">
      <c r="A117">
        <v>3</v>
      </c>
      <c r="B117">
        <v>37</v>
      </c>
      <c r="C117" t="s">
        <v>10391</v>
      </c>
      <c r="D117" s="7">
        <v>40720</v>
      </c>
      <c r="E117" t="s">
        <v>175</v>
      </c>
      <c r="F117" t="s">
        <v>9</v>
      </c>
      <c r="G117" t="s">
        <v>9</v>
      </c>
      <c r="H117" t="s">
        <v>17</v>
      </c>
      <c r="I117" t="s">
        <v>18</v>
      </c>
      <c r="K117" t="s">
        <v>236</v>
      </c>
      <c r="L117" t="s">
        <v>237</v>
      </c>
    </row>
    <row r="118" spans="1:14" hidden="1" x14ac:dyDescent="0.25">
      <c r="A118">
        <v>3</v>
      </c>
      <c r="B118">
        <v>38</v>
      </c>
      <c r="C118" t="s">
        <v>10391</v>
      </c>
      <c r="D118" s="7">
        <v>40720</v>
      </c>
      <c r="E118" t="s">
        <v>175</v>
      </c>
      <c r="F118" t="s">
        <v>9</v>
      </c>
      <c r="G118" t="s">
        <v>9</v>
      </c>
      <c r="H118" t="s">
        <v>33</v>
      </c>
      <c r="I118" t="s">
        <v>238</v>
      </c>
      <c r="K118" t="s">
        <v>237</v>
      </c>
      <c r="L118" t="s">
        <v>237</v>
      </c>
    </row>
    <row r="119" spans="1:14" hidden="1" x14ac:dyDescent="0.25">
      <c r="A119">
        <v>3</v>
      </c>
      <c r="B119">
        <v>39</v>
      </c>
      <c r="C119" t="s">
        <v>10391</v>
      </c>
      <c r="D119" s="7">
        <v>40720</v>
      </c>
      <c r="E119" t="s">
        <v>175</v>
      </c>
      <c r="F119" t="s">
        <v>9</v>
      </c>
      <c r="G119" t="s">
        <v>9</v>
      </c>
      <c r="H119" t="s">
        <v>21</v>
      </c>
      <c r="I119" t="s">
        <v>22</v>
      </c>
      <c r="K119" t="s">
        <v>237</v>
      </c>
      <c r="L119" t="s">
        <v>239</v>
      </c>
    </row>
    <row r="120" spans="1:14" hidden="1" x14ac:dyDescent="0.25">
      <c r="A120">
        <v>3</v>
      </c>
      <c r="B120">
        <v>40</v>
      </c>
      <c r="C120" t="s">
        <v>10391</v>
      </c>
      <c r="D120" s="7">
        <v>40720</v>
      </c>
      <c r="E120" t="s">
        <v>175</v>
      </c>
      <c r="F120" t="s">
        <v>9</v>
      </c>
      <c r="G120" t="s">
        <v>9</v>
      </c>
      <c r="H120" t="s">
        <v>24</v>
      </c>
      <c r="I120" t="s">
        <v>10323</v>
      </c>
      <c r="K120" t="s">
        <v>240</v>
      </c>
      <c r="L120" t="s">
        <v>241</v>
      </c>
    </row>
    <row r="121" spans="1:14" hidden="1" x14ac:dyDescent="0.25">
      <c r="A121">
        <v>3</v>
      </c>
      <c r="B121">
        <v>41</v>
      </c>
      <c r="C121" t="s">
        <v>10391</v>
      </c>
      <c r="D121" s="7">
        <v>40720</v>
      </c>
      <c r="E121" t="s">
        <v>175</v>
      </c>
      <c r="F121" t="s">
        <v>9</v>
      </c>
      <c r="G121" t="s">
        <v>9</v>
      </c>
      <c r="H121" t="s">
        <v>10</v>
      </c>
      <c r="I121" t="s">
        <v>11</v>
      </c>
      <c r="K121" t="s">
        <v>242</v>
      </c>
      <c r="L121" t="s">
        <v>243</v>
      </c>
    </row>
    <row r="122" spans="1:14" hidden="1" x14ac:dyDescent="0.25">
      <c r="A122">
        <v>3</v>
      </c>
      <c r="B122">
        <v>42</v>
      </c>
      <c r="C122" t="s">
        <v>10391</v>
      </c>
      <c r="D122" s="7">
        <v>40720</v>
      </c>
      <c r="E122" t="s">
        <v>175</v>
      </c>
      <c r="F122" t="s">
        <v>9</v>
      </c>
      <c r="G122" t="s">
        <v>9</v>
      </c>
      <c r="H122" t="s">
        <v>10</v>
      </c>
      <c r="I122" t="s">
        <v>14</v>
      </c>
      <c r="K122" t="s">
        <v>244</v>
      </c>
      <c r="L122" t="s">
        <v>245</v>
      </c>
    </row>
    <row r="123" spans="1:14" hidden="1" x14ac:dyDescent="0.25">
      <c r="A123">
        <v>3</v>
      </c>
      <c r="B123">
        <v>43</v>
      </c>
      <c r="C123" t="s">
        <v>10391</v>
      </c>
      <c r="D123" s="7">
        <v>40720</v>
      </c>
      <c r="E123" t="s">
        <v>175</v>
      </c>
      <c r="F123" t="s">
        <v>9</v>
      </c>
      <c r="G123" t="s">
        <v>9</v>
      </c>
      <c r="H123" t="s">
        <v>17</v>
      </c>
      <c r="I123" t="s">
        <v>45</v>
      </c>
      <c r="K123" t="s">
        <v>246</v>
      </c>
      <c r="L123" t="s">
        <v>247</v>
      </c>
    </row>
    <row r="124" spans="1:14" hidden="1" x14ac:dyDescent="0.25">
      <c r="A124">
        <v>3</v>
      </c>
      <c r="B124">
        <v>44</v>
      </c>
      <c r="C124" t="s">
        <v>10391</v>
      </c>
      <c r="D124" s="7">
        <v>40720</v>
      </c>
      <c r="E124" t="s">
        <v>175</v>
      </c>
      <c r="F124" t="s">
        <v>9</v>
      </c>
      <c r="G124" t="s">
        <v>9</v>
      </c>
      <c r="H124" t="s">
        <v>24</v>
      </c>
      <c r="I124" t="s">
        <v>248</v>
      </c>
      <c r="K124" t="s">
        <v>247</v>
      </c>
      <c r="L124" t="s">
        <v>249</v>
      </c>
    </row>
    <row r="125" spans="1:14" hidden="1" x14ac:dyDescent="0.25">
      <c r="A125">
        <v>3</v>
      </c>
      <c r="B125">
        <v>45</v>
      </c>
      <c r="C125" t="s">
        <v>10391</v>
      </c>
      <c r="D125" s="7">
        <v>40720</v>
      </c>
      <c r="E125" t="s">
        <v>175</v>
      </c>
      <c r="F125" t="s">
        <v>9</v>
      </c>
      <c r="G125" t="s">
        <v>9</v>
      </c>
      <c r="H125" t="s">
        <v>10</v>
      </c>
      <c r="I125" t="s">
        <v>11</v>
      </c>
      <c r="K125" t="s">
        <v>249</v>
      </c>
      <c r="L125" t="s">
        <v>250</v>
      </c>
    </row>
    <row r="126" spans="1:14" hidden="1" x14ac:dyDescent="0.25">
      <c r="A126">
        <v>3</v>
      </c>
      <c r="B126">
        <v>46</v>
      </c>
      <c r="C126" t="s">
        <v>10391</v>
      </c>
      <c r="D126" s="7">
        <v>40720</v>
      </c>
      <c r="E126" t="s">
        <v>175</v>
      </c>
      <c r="F126" t="s">
        <v>9</v>
      </c>
      <c r="G126" t="s">
        <v>9</v>
      </c>
      <c r="H126" t="s">
        <v>10</v>
      </c>
      <c r="I126" t="s">
        <v>14</v>
      </c>
      <c r="K126" t="s">
        <v>251</v>
      </c>
      <c r="L126" t="s">
        <v>252</v>
      </c>
    </row>
    <row r="127" spans="1:14" hidden="1" x14ac:dyDescent="0.25">
      <c r="A127">
        <v>3</v>
      </c>
      <c r="B127">
        <v>47</v>
      </c>
      <c r="C127" t="s">
        <v>10391</v>
      </c>
      <c r="D127" s="7">
        <v>40720</v>
      </c>
      <c r="E127" t="s">
        <v>175</v>
      </c>
      <c r="F127" t="s">
        <v>9</v>
      </c>
      <c r="G127" t="s">
        <v>9</v>
      </c>
      <c r="H127" t="s">
        <v>17</v>
      </c>
      <c r="I127" t="s">
        <v>45</v>
      </c>
      <c r="K127" t="s">
        <v>253</v>
      </c>
      <c r="L127" t="s">
        <v>254</v>
      </c>
    </row>
    <row r="128" spans="1:14" hidden="1" x14ac:dyDescent="0.25">
      <c r="A128">
        <v>3</v>
      </c>
      <c r="B128">
        <v>48</v>
      </c>
      <c r="C128" t="s">
        <v>10391</v>
      </c>
      <c r="D128" s="7">
        <v>40720</v>
      </c>
      <c r="E128" t="s">
        <v>175</v>
      </c>
      <c r="F128" t="s">
        <v>9</v>
      </c>
      <c r="G128" t="s">
        <v>9</v>
      </c>
      <c r="H128" t="s">
        <v>53</v>
      </c>
      <c r="I128" t="s">
        <v>255</v>
      </c>
      <c r="J128" t="s">
        <v>80</v>
      </c>
      <c r="K128" t="s">
        <v>254</v>
      </c>
      <c r="L128" t="s">
        <v>256</v>
      </c>
      <c r="N128">
        <v>6</v>
      </c>
    </row>
    <row r="129" spans="1:14" hidden="1" x14ac:dyDescent="0.25">
      <c r="A129">
        <v>3</v>
      </c>
      <c r="B129">
        <v>49</v>
      </c>
      <c r="C129" t="s">
        <v>10391</v>
      </c>
      <c r="D129" s="7">
        <v>40720</v>
      </c>
      <c r="E129" t="s">
        <v>175</v>
      </c>
      <c r="F129" t="s">
        <v>9</v>
      </c>
      <c r="G129" t="s">
        <v>9</v>
      </c>
      <c r="H129" t="s">
        <v>162</v>
      </c>
      <c r="I129" t="s">
        <v>163</v>
      </c>
      <c r="K129" t="s">
        <v>257</v>
      </c>
      <c r="L129" t="s">
        <v>258</v>
      </c>
    </row>
    <row r="130" spans="1:14" hidden="1" x14ac:dyDescent="0.25">
      <c r="A130">
        <v>3</v>
      </c>
      <c r="B130">
        <v>50</v>
      </c>
      <c r="C130" t="s">
        <v>10391</v>
      </c>
      <c r="D130" s="7">
        <v>40720</v>
      </c>
      <c r="E130" t="s">
        <v>175</v>
      </c>
      <c r="F130" t="s">
        <v>9</v>
      </c>
      <c r="G130" t="s">
        <v>9</v>
      </c>
      <c r="H130" t="s">
        <v>24</v>
      </c>
      <c r="I130" t="s">
        <v>10323</v>
      </c>
      <c r="K130" t="s">
        <v>259</v>
      </c>
      <c r="L130" t="s">
        <v>260</v>
      </c>
    </row>
    <row r="131" spans="1:14" hidden="1" x14ac:dyDescent="0.25">
      <c r="A131">
        <v>3</v>
      </c>
      <c r="B131">
        <v>51</v>
      </c>
      <c r="C131" t="s">
        <v>10391</v>
      </c>
      <c r="D131" s="7">
        <v>40720</v>
      </c>
      <c r="E131" t="s">
        <v>175</v>
      </c>
      <c r="F131" t="s">
        <v>9</v>
      </c>
      <c r="G131" t="s">
        <v>9</v>
      </c>
      <c r="H131" t="s">
        <v>10</v>
      </c>
      <c r="I131" t="s">
        <v>11</v>
      </c>
      <c r="K131" t="s">
        <v>260</v>
      </c>
      <c r="L131" t="s">
        <v>261</v>
      </c>
    </row>
    <row r="132" spans="1:14" hidden="1" x14ac:dyDescent="0.25">
      <c r="A132">
        <v>3</v>
      </c>
      <c r="B132">
        <v>52</v>
      </c>
      <c r="C132" t="s">
        <v>10391</v>
      </c>
      <c r="D132" s="7">
        <v>40720</v>
      </c>
      <c r="E132" t="s">
        <v>175</v>
      </c>
      <c r="F132" t="s">
        <v>9</v>
      </c>
      <c r="G132" t="s">
        <v>9</v>
      </c>
      <c r="H132" t="s">
        <v>10</v>
      </c>
      <c r="I132" t="s">
        <v>14</v>
      </c>
      <c r="K132" t="s">
        <v>262</v>
      </c>
      <c r="L132" t="s">
        <v>263</v>
      </c>
    </row>
    <row r="133" spans="1:14" hidden="1" x14ac:dyDescent="0.25">
      <c r="A133">
        <v>3</v>
      </c>
      <c r="B133">
        <v>53</v>
      </c>
      <c r="C133" t="s">
        <v>10391</v>
      </c>
      <c r="D133" s="7">
        <v>40720</v>
      </c>
      <c r="E133" t="s">
        <v>175</v>
      </c>
      <c r="F133" t="s">
        <v>9</v>
      </c>
      <c r="G133" t="s">
        <v>9</v>
      </c>
      <c r="H133" t="s">
        <v>17</v>
      </c>
      <c r="I133" t="s">
        <v>120</v>
      </c>
      <c r="K133" t="s">
        <v>263</v>
      </c>
      <c r="L133" t="s">
        <v>264</v>
      </c>
    </row>
    <row r="134" spans="1:14" hidden="1" x14ac:dyDescent="0.25">
      <c r="A134">
        <v>3</v>
      </c>
      <c r="B134">
        <v>54</v>
      </c>
      <c r="C134" t="s">
        <v>10391</v>
      </c>
      <c r="D134" s="7">
        <v>40720</v>
      </c>
      <c r="E134" t="s">
        <v>175</v>
      </c>
      <c r="F134" t="s">
        <v>9</v>
      </c>
      <c r="G134" t="s">
        <v>9</v>
      </c>
      <c r="H134" t="s">
        <v>24</v>
      </c>
      <c r="I134" t="s">
        <v>10323</v>
      </c>
      <c r="K134" t="s">
        <v>265</v>
      </c>
      <c r="L134" t="s">
        <v>266</v>
      </c>
    </row>
    <row r="135" spans="1:14" hidden="1" x14ac:dyDescent="0.25">
      <c r="A135">
        <v>3</v>
      </c>
      <c r="B135">
        <v>55</v>
      </c>
      <c r="C135" t="s">
        <v>10391</v>
      </c>
      <c r="D135" s="7">
        <v>40720</v>
      </c>
      <c r="E135" t="s">
        <v>175</v>
      </c>
      <c r="F135" t="s">
        <v>9</v>
      </c>
      <c r="G135" t="s">
        <v>9</v>
      </c>
      <c r="H135" t="s">
        <v>10</v>
      </c>
      <c r="I135" t="s">
        <v>11</v>
      </c>
      <c r="K135" t="s">
        <v>266</v>
      </c>
      <c r="L135" t="s">
        <v>267</v>
      </c>
    </row>
    <row r="136" spans="1:14" hidden="1" x14ac:dyDescent="0.25">
      <c r="A136">
        <v>3</v>
      </c>
      <c r="B136">
        <v>56</v>
      </c>
      <c r="C136" t="s">
        <v>10391</v>
      </c>
      <c r="D136" s="7">
        <v>40720</v>
      </c>
      <c r="E136" t="s">
        <v>175</v>
      </c>
      <c r="F136" t="s">
        <v>9</v>
      </c>
      <c r="G136" t="s">
        <v>9</v>
      </c>
      <c r="H136" t="s">
        <v>10</v>
      </c>
      <c r="I136" t="s">
        <v>14</v>
      </c>
      <c r="K136" t="s">
        <v>267</v>
      </c>
      <c r="L136" t="s">
        <v>268</v>
      </c>
    </row>
    <row r="137" spans="1:14" hidden="1" x14ac:dyDescent="0.25">
      <c r="A137">
        <v>3</v>
      </c>
      <c r="B137">
        <v>57</v>
      </c>
      <c r="C137" t="s">
        <v>10391</v>
      </c>
      <c r="D137" s="7">
        <v>40720</v>
      </c>
      <c r="E137" t="s">
        <v>175</v>
      </c>
      <c r="F137" t="s">
        <v>9</v>
      </c>
      <c r="G137" t="s">
        <v>9</v>
      </c>
      <c r="H137" t="s">
        <v>17</v>
      </c>
      <c r="I137" t="s">
        <v>45</v>
      </c>
      <c r="K137" t="s">
        <v>268</v>
      </c>
      <c r="L137" t="s">
        <v>269</v>
      </c>
    </row>
    <row r="138" spans="1:14" hidden="1" x14ac:dyDescent="0.25">
      <c r="A138">
        <v>3</v>
      </c>
      <c r="B138">
        <v>58</v>
      </c>
      <c r="C138" t="s">
        <v>10391</v>
      </c>
      <c r="D138" s="7">
        <v>40720</v>
      </c>
      <c r="E138" t="s">
        <v>175</v>
      </c>
      <c r="F138" t="s">
        <v>9</v>
      </c>
      <c r="G138" t="s">
        <v>9</v>
      </c>
      <c r="H138" t="s">
        <v>53</v>
      </c>
      <c r="I138" t="s">
        <v>270</v>
      </c>
      <c r="J138" t="s">
        <v>80</v>
      </c>
      <c r="K138" t="s">
        <v>269</v>
      </c>
      <c r="L138" t="s">
        <v>269</v>
      </c>
      <c r="N138">
        <v>7</v>
      </c>
    </row>
    <row r="139" spans="1:14" hidden="1" x14ac:dyDescent="0.25">
      <c r="A139">
        <v>3</v>
      </c>
      <c r="B139">
        <v>59</v>
      </c>
      <c r="C139" t="s">
        <v>10391</v>
      </c>
      <c r="D139" s="7">
        <v>40720</v>
      </c>
      <c r="E139" t="s">
        <v>175</v>
      </c>
      <c r="F139" t="s">
        <v>9</v>
      </c>
      <c r="G139" t="s">
        <v>9</v>
      </c>
      <c r="H139" t="s">
        <v>17</v>
      </c>
      <c r="I139" t="s">
        <v>45</v>
      </c>
      <c r="K139" t="s">
        <v>269</v>
      </c>
      <c r="L139" t="s">
        <v>271</v>
      </c>
    </row>
    <row r="140" spans="1:14" hidden="1" x14ac:dyDescent="0.25">
      <c r="A140">
        <v>3</v>
      </c>
      <c r="B140">
        <v>60</v>
      </c>
      <c r="C140" t="s">
        <v>10391</v>
      </c>
      <c r="D140" s="7">
        <v>40720</v>
      </c>
      <c r="E140" t="s">
        <v>175</v>
      </c>
      <c r="F140" t="s">
        <v>9</v>
      </c>
      <c r="G140" t="s">
        <v>9</v>
      </c>
      <c r="H140" t="s">
        <v>33</v>
      </c>
      <c r="I140" t="s">
        <v>34</v>
      </c>
      <c r="K140" t="s">
        <v>272</v>
      </c>
      <c r="L140" t="s">
        <v>273</v>
      </c>
    </row>
    <row r="141" spans="1:14" hidden="1" x14ac:dyDescent="0.25">
      <c r="A141">
        <v>3</v>
      </c>
      <c r="B141">
        <v>61</v>
      </c>
      <c r="C141" t="s">
        <v>10391</v>
      </c>
      <c r="D141" s="7">
        <v>40720</v>
      </c>
      <c r="E141" t="s">
        <v>175</v>
      </c>
      <c r="F141" t="s">
        <v>9</v>
      </c>
      <c r="G141" t="s">
        <v>9</v>
      </c>
      <c r="H141" t="s">
        <v>21</v>
      </c>
      <c r="I141" t="s">
        <v>22</v>
      </c>
      <c r="K141" t="s">
        <v>273</v>
      </c>
      <c r="L141" t="s">
        <v>274</v>
      </c>
    </row>
    <row r="142" spans="1:14" hidden="1" x14ac:dyDescent="0.25">
      <c r="A142">
        <v>3</v>
      </c>
      <c r="B142">
        <v>62</v>
      </c>
      <c r="C142" t="s">
        <v>10391</v>
      </c>
      <c r="D142" s="7">
        <v>40720</v>
      </c>
      <c r="E142" t="s">
        <v>175</v>
      </c>
      <c r="F142" t="s">
        <v>9</v>
      </c>
      <c r="G142" t="s">
        <v>9</v>
      </c>
      <c r="H142" t="s">
        <v>24</v>
      </c>
      <c r="I142" t="s">
        <v>10323</v>
      </c>
      <c r="K142" t="s">
        <v>275</v>
      </c>
      <c r="L142" t="s">
        <v>276</v>
      </c>
    </row>
    <row r="143" spans="1:14" hidden="1" x14ac:dyDescent="0.25">
      <c r="A143">
        <v>3</v>
      </c>
      <c r="B143">
        <v>63</v>
      </c>
      <c r="C143" t="s">
        <v>10391</v>
      </c>
      <c r="D143" s="7">
        <v>40720</v>
      </c>
      <c r="E143" t="s">
        <v>175</v>
      </c>
      <c r="F143" t="s">
        <v>9</v>
      </c>
      <c r="G143" t="s">
        <v>9</v>
      </c>
      <c r="H143" t="s">
        <v>10</v>
      </c>
      <c r="I143" t="s">
        <v>11</v>
      </c>
      <c r="K143" t="s">
        <v>277</v>
      </c>
      <c r="L143" t="s">
        <v>278</v>
      </c>
    </row>
    <row r="144" spans="1:14" hidden="1" x14ac:dyDescent="0.25">
      <c r="A144">
        <v>3</v>
      </c>
      <c r="B144">
        <v>64</v>
      </c>
      <c r="C144" t="s">
        <v>10391</v>
      </c>
      <c r="D144" s="7">
        <v>40720</v>
      </c>
      <c r="E144" t="s">
        <v>175</v>
      </c>
      <c r="F144" t="s">
        <v>9</v>
      </c>
      <c r="G144" t="s">
        <v>9</v>
      </c>
      <c r="H144" t="s">
        <v>10</v>
      </c>
      <c r="I144" t="s">
        <v>14</v>
      </c>
      <c r="K144" t="s">
        <v>278</v>
      </c>
      <c r="L144" t="s">
        <v>279</v>
      </c>
    </row>
    <row r="145" spans="1:14" hidden="1" x14ac:dyDescent="0.25">
      <c r="A145">
        <v>3</v>
      </c>
      <c r="B145">
        <v>65</v>
      </c>
      <c r="C145" t="s">
        <v>10391</v>
      </c>
      <c r="D145" s="7">
        <v>40720</v>
      </c>
      <c r="E145" t="s">
        <v>175</v>
      </c>
      <c r="F145" t="s">
        <v>9</v>
      </c>
      <c r="G145" t="s">
        <v>9</v>
      </c>
      <c r="H145" t="s">
        <v>17</v>
      </c>
      <c r="I145" t="s">
        <v>45</v>
      </c>
      <c r="K145" t="s">
        <v>280</v>
      </c>
      <c r="L145" t="s">
        <v>281</v>
      </c>
    </row>
    <row r="146" spans="1:14" hidden="1" x14ac:dyDescent="0.25">
      <c r="A146">
        <v>3</v>
      </c>
      <c r="B146">
        <v>66</v>
      </c>
      <c r="C146" t="s">
        <v>10391</v>
      </c>
      <c r="D146" s="7">
        <v>40720</v>
      </c>
      <c r="E146" t="s">
        <v>175</v>
      </c>
      <c r="F146" t="s">
        <v>9</v>
      </c>
      <c r="G146" t="s">
        <v>9</v>
      </c>
      <c r="H146" t="s">
        <v>53</v>
      </c>
      <c r="I146" t="s">
        <v>202</v>
      </c>
      <c r="J146" t="s">
        <v>80</v>
      </c>
      <c r="K146" t="s">
        <v>281</v>
      </c>
      <c r="L146" t="s">
        <v>282</v>
      </c>
      <c r="N146">
        <v>2</v>
      </c>
    </row>
    <row r="147" spans="1:14" hidden="1" x14ac:dyDescent="0.25">
      <c r="A147">
        <v>3</v>
      </c>
      <c r="B147">
        <v>67</v>
      </c>
      <c r="C147" t="s">
        <v>10391</v>
      </c>
      <c r="D147" s="7">
        <v>40720</v>
      </c>
      <c r="E147" t="s">
        <v>175</v>
      </c>
      <c r="F147" t="s">
        <v>9</v>
      </c>
      <c r="G147" t="s">
        <v>9</v>
      </c>
      <c r="H147" t="s">
        <v>17</v>
      </c>
      <c r="I147" t="s">
        <v>45</v>
      </c>
      <c r="K147" t="s">
        <v>283</v>
      </c>
      <c r="L147" t="s">
        <v>284</v>
      </c>
    </row>
    <row r="148" spans="1:14" hidden="1" x14ac:dyDescent="0.25">
      <c r="A148">
        <v>3</v>
      </c>
      <c r="B148">
        <v>68</v>
      </c>
      <c r="C148" t="s">
        <v>10391</v>
      </c>
      <c r="D148" s="7">
        <v>40720</v>
      </c>
      <c r="E148" t="s">
        <v>175</v>
      </c>
      <c r="F148" t="s">
        <v>9</v>
      </c>
      <c r="G148" t="s">
        <v>9</v>
      </c>
      <c r="H148" t="s">
        <v>53</v>
      </c>
      <c r="I148" t="s">
        <v>79</v>
      </c>
      <c r="J148" t="s">
        <v>80</v>
      </c>
      <c r="K148" t="s">
        <v>284</v>
      </c>
      <c r="L148" t="s">
        <v>285</v>
      </c>
      <c r="N148">
        <v>4</v>
      </c>
    </row>
    <row r="149" spans="1:14" hidden="1" x14ac:dyDescent="0.25">
      <c r="A149">
        <v>3</v>
      </c>
      <c r="B149">
        <v>69</v>
      </c>
      <c r="C149" t="s">
        <v>10391</v>
      </c>
      <c r="D149" s="7">
        <v>40720</v>
      </c>
      <c r="E149" t="s">
        <v>175</v>
      </c>
      <c r="F149" t="s">
        <v>9</v>
      </c>
      <c r="G149" t="s">
        <v>9</v>
      </c>
      <c r="H149" t="s">
        <v>21</v>
      </c>
      <c r="I149" t="s">
        <v>286</v>
      </c>
      <c r="K149" t="s">
        <v>287</v>
      </c>
      <c r="L149" t="s">
        <v>288</v>
      </c>
    </row>
    <row r="150" spans="1:14" hidden="1" x14ac:dyDescent="0.25">
      <c r="A150">
        <v>3</v>
      </c>
      <c r="B150">
        <v>70</v>
      </c>
      <c r="C150" t="s">
        <v>10391</v>
      </c>
      <c r="D150" s="7">
        <v>40720</v>
      </c>
      <c r="E150" t="s">
        <v>175</v>
      </c>
      <c r="F150" t="s">
        <v>9</v>
      </c>
      <c r="G150" t="s">
        <v>9</v>
      </c>
      <c r="H150" t="s">
        <v>24</v>
      </c>
      <c r="I150" t="s">
        <v>10323</v>
      </c>
      <c r="K150" t="s">
        <v>288</v>
      </c>
      <c r="L150" t="s">
        <v>289</v>
      </c>
    </row>
    <row r="151" spans="1:14" hidden="1" x14ac:dyDescent="0.25">
      <c r="A151">
        <v>3</v>
      </c>
      <c r="B151">
        <v>71</v>
      </c>
      <c r="C151" t="s">
        <v>10391</v>
      </c>
      <c r="D151" s="7">
        <v>40720</v>
      </c>
      <c r="E151" t="s">
        <v>175</v>
      </c>
      <c r="F151" t="s">
        <v>9</v>
      </c>
      <c r="G151" t="s">
        <v>9</v>
      </c>
      <c r="H151" t="s">
        <v>10</v>
      </c>
      <c r="I151" t="s">
        <v>11</v>
      </c>
      <c r="K151" t="s">
        <v>289</v>
      </c>
      <c r="L151" t="s">
        <v>290</v>
      </c>
    </row>
    <row r="152" spans="1:14" hidden="1" x14ac:dyDescent="0.25">
      <c r="A152">
        <v>3</v>
      </c>
      <c r="B152">
        <v>72</v>
      </c>
      <c r="C152" t="s">
        <v>10391</v>
      </c>
      <c r="D152" s="7">
        <v>40720</v>
      </c>
      <c r="E152" t="s">
        <v>175</v>
      </c>
      <c r="F152" t="s">
        <v>9</v>
      </c>
      <c r="G152" t="s">
        <v>9</v>
      </c>
      <c r="H152" t="s">
        <v>10</v>
      </c>
      <c r="I152" t="s">
        <v>14</v>
      </c>
      <c r="K152" t="s">
        <v>290</v>
      </c>
      <c r="L152" t="s">
        <v>291</v>
      </c>
    </row>
    <row r="153" spans="1:14" hidden="1" x14ac:dyDescent="0.25">
      <c r="A153">
        <v>3</v>
      </c>
      <c r="B153">
        <v>73</v>
      </c>
      <c r="C153" t="s">
        <v>10391</v>
      </c>
      <c r="D153" s="7">
        <v>40720</v>
      </c>
      <c r="E153" t="s">
        <v>175</v>
      </c>
      <c r="F153" t="s">
        <v>9</v>
      </c>
      <c r="G153" t="s">
        <v>9</v>
      </c>
      <c r="H153" t="s">
        <v>17</v>
      </c>
      <c r="I153" t="s">
        <v>292</v>
      </c>
      <c r="K153" t="s">
        <v>291</v>
      </c>
      <c r="L153" t="s">
        <v>293</v>
      </c>
    </row>
    <row r="154" spans="1:14" hidden="1" x14ac:dyDescent="0.25">
      <c r="A154">
        <v>3</v>
      </c>
      <c r="B154">
        <v>74</v>
      </c>
      <c r="C154" t="s">
        <v>10391</v>
      </c>
      <c r="D154" s="7">
        <v>40720</v>
      </c>
      <c r="E154" t="s">
        <v>175</v>
      </c>
      <c r="F154" t="s">
        <v>9</v>
      </c>
      <c r="G154" t="s">
        <v>9</v>
      </c>
      <c r="H154" t="s">
        <v>24</v>
      </c>
      <c r="I154" t="s">
        <v>10323</v>
      </c>
      <c r="K154" t="s">
        <v>294</v>
      </c>
      <c r="L154" t="s">
        <v>295</v>
      </c>
    </row>
    <row r="155" spans="1:14" hidden="1" x14ac:dyDescent="0.25">
      <c r="A155">
        <v>3</v>
      </c>
      <c r="B155">
        <v>75</v>
      </c>
      <c r="C155" t="s">
        <v>10391</v>
      </c>
      <c r="D155" s="7">
        <v>40720</v>
      </c>
      <c r="E155" t="s">
        <v>175</v>
      </c>
      <c r="F155" t="s">
        <v>9</v>
      </c>
      <c r="G155" t="s">
        <v>9</v>
      </c>
      <c r="H155" t="s">
        <v>24</v>
      </c>
      <c r="I155" t="s">
        <v>165</v>
      </c>
      <c r="K155" t="s">
        <v>296</v>
      </c>
      <c r="L155" t="s">
        <v>297</v>
      </c>
    </row>
    <row r="156" spans="1:14" hidden="1" x14ac:dyDescent="0.25">
      <c r="A156">
        <v>3</v>
      </c>
      <c r="B156">
        <v>76</v>
      </c>
      <c r="C156" t="s">
        <v>10391</v>
      </c>
      <c r="D156" s="7">
        <v>40720</v>
      </c>
      <c r="E156" t="s">
        <v>175</v>
      </c>
      <c r="F156" t="s">
        <v>9</v>
      </c>
      <c r="G156" t="s">
        <v>9</v>
      </c>
      <c r="H156" t="s">
        <v>10</v>
      </c>
      <c r="I156" t="s">
        <v>11</v>
      </c>
      <c r="K156" t="s">
        <v>297</v>
      </c>
      <c r="L156" t="s">
        <v>298</v>
      </c>
    </row>
    <row r="157" spans="1:14" hidden="1" x14ac:dyDescent="0.25">
      <c r="A157">
        <v>3</v>
      </c>
      <c r="B157">
        <v>77</v>
      </c>
      <c r="C157" t="s">
        <v>10391</v>
      </c>
      <c r="D157" s="7">
        <v>40720</v>
      </c>
      <c r="E157" t="s">
        <v>175</v>
      </c>
      <c r="F157" t="s">
        <v>9</v>
      </c>
      <c r="G157" t="s">
        <v>9</v>
      </c>
      <c r="H157" t="s">
        <v>10</v>
      </c>
      <c r="I157" t="s">
        <v>14</v>
      </c>
      <c r="K157" t="s">
        <v>298</v>
      </c>
      <c r="L157" t="s">
        <v>299</v>
      </c>
    </row>
    <row r="158" spans="1:14" hidden="1" x14ac:dyDescent="0.25">
      <c r="A158">
        <v>3</v>
      </c>
      <c r="B158">
        <v>78</v>
      </c>
      <c r="C158" t="s">
        <v>10391</v>
      </c>
      <c r="D158" s="7">
        <v>40720</v>
      </c>
      <c r="E158" t="s">
        <v>175</v>
      </c>
      <c r="F158" t="s">
        <v>9</v>
      </c>
      <c r="G158" t="s">
        <v>9</v>
      </c>
      <c r="H158" t="s">
        <v>17</v>
      </c>
      <c r="I158" t="s">
        <v>292</v>
      </c>
      <c r="K158" t="s">
        <v>299</v>
      </c>
      <c r="L158" t="s">
        <v>300</v>
      </c>
    </row>
    <row r="159" spans="1:14" hidden="1" x14ac:dyDescent="0.25">
      <c r="A159">
        <v>3</v>
      </c>
      <c r="B159">
        <v>79</v>
      </c>
      <c r="C159" t="s">
        <v>10391</v>
      </c>
      <c r="D159" s="7">
        <v>40720</v>
      </c>
      <c r="E159" t="s">
        <v>175</v>
      </c>
      <c r="F159" t="s">
        <v>9</v>
      </c>
      <c r="G159" t="s">
        <v>9</v>
      </c>
      <c r="H159" t="s">
        <v>10</v>
      </c>
      <c r="I159" t="s">
        <v>14</v>
      </c>
      <c r="K159" t="s">
        <v>300</v>
      </c>
      <c r="L159" t="s">
        <v>301</v>
      </c>
    </row>
    <row r="160" spans="1:14" hidden="1" x14ac:dyDescent="0.25">
      <c r="A160">
        <v>3</v>
      </c>
      <c r="B160">
        <v>80</v>
      </c>
      <c r="C160" t="s">
        <v>10391</v>
      </c>
      <c r="D160" s="7">
        <v>40720</v>
      </c>
      <c r="E160" t="s">
        <v>175</v>
      </c>
      <c r="F160" t="s">
        <v>9</v>
      </c>
      <c r="G160" t="s">
        <v>9</v>
      </c>
      <c r="H160" t="s">
        <v>17</v>
      </c>
      <c r="I160" t="s">
        <v>51</v>
      </c>
      <c r="K160" t="s">
        <v>301</v>
      </c>
      <c r="L160" t="s">
        <v>302</v>
      </c>
    </row>
    <row r="161" spans="1:14" hidden="1" x14ac:dyDescent="0.25">
      <c r="A161">
        <v>3</v>
      </c>
      <c r="B161">
        <v>81</v>
      </c>
      <c r="C161" t="s">
        <v>10391</v>
      </c>
      <c r="D161" s="7">
        <v>40720</v>
      </c>
      <c r="E161" t="s">
        <v>175</v>
      </c>
      <c r="F161" t="s">
        <v>9</v>
      </c>
      <c r="G161" t="s">
        <v>9</v>
      </c>
      <c r="H161" t="s">
        <v>24</v>
      </c>
      <c r="I161" t="s">
        <v>303</v>
      </c>
      <c r="K161" t="s">
        <v>304</v>
      </c>
      <c r="L161" t="s">
        <v>305</v>
      </c>
    </row>
    <row r="162" spans="1:14" hidden="1" x14ac:dyDescent="0.25">
      <c r="A162">
        <v>4</v>
      </c>
      <c r="B162">
        <v>1</v>
      </c>
      <c r="C162" t="s">
        <v>10397</v>
      </c>
      <c r="D162" s="7">
        <v>40780</v>
      </c>
      <c r="E162" t="s">
        <v>9</v>
      </c>
      <c r="F162" t="s">
        <v>306</v>
      </c>
      <c r="G162" t="s">
        <v>9</v>
      </c>
      <c r="H162" t="s">
        <v>10</v>
      </c>
      <c r="I162" t="s">
        <v>11</v>
      </c>
      <c r="K162" t="s">
        <v>307</v>
      </c>
      <c r="L162" t="s">
        <v>308</v>
      </c>
    </row>
    <row r="163" spans="1:14" hidden="1" x14ac:dyDescent="0.25">
      <c r="A163">
        <v>4</v>
      </c>
      <c r="B163">
        <v>2</v>
      </c>
      <c r="C163" t="s">
        <v>10397</v>
      </c>
      <c r="D163" s="7">
        <v>40780</v>
      </c>
      <c r="E163" t="s">
        <v>9</v>
      </c>
      <c r="F163" t="s">
        <v>306</v>
      </c>
      <c r="G163" t="s">
        <v>9</v>
      </c>
      <c r="H163" t="s">
        <v>10</v>
      </c>
      <c r="I163" t="s">
        <v>14</v>
      </c>
      <c r="K163" t="s">
        <v>308</v>
      </c>
      <c r="L163" t="s">
        <v>309</v>
      </c>
    </row>
    <row r="164" spans="1:14" hidden="1" x14ac:dyDescent="0.25">
      <c r="A164">
        <v>4</v>
      </c>
      <c r="B164">
        <v>3</v>
      </c>
      <c r="C164" t="s">
        <v>10397</v>
      </c>
      <c r="D164" s="7">
        <v>40780</v>
      </c>
      <c r="E164" t="s">
        <v>9</v>
      </c>
      <c r="F164" t="s">
        <v>306</v>
      </c>
      <c r="G164" t="s">
        <v>9</v>
      </c>
      <c r="H164" t="s">
        <v>17</v>
      </c>
      <c r="I164" t="s">
        <v>73</v>
      </c>
      <c r="K164" t="s">
        <v>310</v>
      </c>
      <c r="L164" t="s">
        <v>311</v>
      </c>
    </row>
    <row r="165" spans="1:14" hidden="1" x14ac:dyDescent="0.25">
      <c r="A165">
        <v>4</v>
      </c>
      <c r="B165">
        <v>4</v>
      </c>
      <c r="C165" t="s">
        <v>10397</v>
      </c>
      <c r="D165" s="7">
        <v>40780</v>
      </c>
      <c r="E165" t="s">
        <v>9</v>
      </c>
      <c r="F165" t="s">
        <v>306</v>
      </c>
      <c r="G165" t="s">
        <v>9</v>
      </c>
      <c r="H165" t="s">
        <v>53</v>
      </c>
      <c r="I165" t="s">
        <v>124</v>
      </c>
      <c r="J165" t="s">
        <v>80</v>
      </c>
      <c r="K165" t="s">
        <v>311</v>
      </c>
      <c r="L165" t="s">
        <v>312</v>
      </c>
      <c r="M165" t="s">
        <v>313</v>
      </c>
      <c r="N165">
        <v>7</v>
      </c>
    </row>
    <row r="166" spans="1:14" hidden="1" x14ac:dyDescent="0.25">
      <c r="A166">
        <v>4</v>
      </c>
      <c r="B166">
        <v>5</v>
      </c>
      <c r="C166" t="s">
        <v>10397</v>
      </c>
      <c r="D166" s="7">
        <v>40780</v>
      </c>
      <c r="E166" t="s">
        <v>9</v>
      </c>
      <c r="F166" t="s">
        <v>306</v>
      </c>
      <c r="G166" t="s">
        <v>9</v>
      </c>
      <c r="H166" t="s">
        <v>21</v>
      </c>
      <c r="I166" t="s">
        <v>22</v>
      </c>
      <c r="K166" t="s">
        <v>312</v>
      </c>
      <c r="L166" t="s">
        <v>314</v>
      </c>
    </row>
    <row r="167" spans="1:14" hidden="1" x14ac:dyDescent="0.25">
      <c r="A167">
        <v>4</v>
      </c>
      <c r="B167">
        <v>6</v>
      </c>
      <c r="C167" t="s">
        <v>10397</v>
      </c>
      <c r="D167" s="7">
        <v>40780</v>
      </c>
      <c r="E167" t="s">
        <v>9</v>
      </c>
      <c r="F167" t="s">
        <v>306</v>
      </c>
      <c r="G167" t="s">
        <v>9</v>
      </c>
      <c r="H167" t="s">
        <v>53</v>
      </c>
      <c r="I167" t="s">
        <v>315</v>
      </c>
      <c r="J167" t="s">
        <v>80</v>
      </c>
      <c r="K167" t="s">
        <v>314</v>
      </c>
      <c r="L167" t="s">
        <v>314</v>
      </c>
      <c r="M167" t="s">
        <v>313</v>
      </c>
      <c r="N167">
        <v>7</v>
      </c>
    </row>
    <row r="168" spans="1:14" hidden="1" x14ac:dyDescent="0.25">
      <c r="A168">
        <v>4</v>
      </c>
      <c r="B168">
        <v>7</v>
      </c>
      <c r="C168" t="s">
        <v>10397</v>
      </c>
      <c r="D168" s="7">
        <v>40780</v>
      </c>
      <c r="E168" t="s">
        <v>9</v>
      </c>
      <c r="F168" t="s">
        <v>306</v>
      </c>
      <c r="G168" t="s">
        <v>9</v>
      </c>
      <c r="H168" t="s">
        <v>316</v>
      </c>
      <c r="I168" s="3" t="s">
        <v>10322</v>
      </c>
      <c r="K168" t="s">
        <v>314</v>
      </c>
      <c r="L168" t="s">
        <v>314</v>
      </c>
    </row>
    <row r="169" spans="1:14" hidden="1" x14ac:dyDescent="0.25">
      <c r="A169">
        <v>5</v>
      </c>
      <c r="B169">
        <v>1</v>
      </c>
      <c r="C169" t="s">
        <v>10390</v>
      </c>
      <c r="D169" s="7">
        <v>40867</v>
      </c>
      <c r="E169" t="s">
        <v>9</v>
      </c>
      <c r="F169" t="s">
        <v>4937</v>
      </c>
      <c r="G169" t="s">
        <v>9</v>
      </c>
      <c r="H169" t="s">
        <v>10</v>
      </c>
      <c r="I169" t="s">
        <v>11</v>
      </c>
      <c r="K169" t="s">
        <v>317</v>
      </c>
      <c r="L169" t="s">
        <v>318</v>
      </c>
    </row>
    <row r="170" spans="1:14" hidden="1" x14ac:dyDescent="0.25">
      <c r="A170">
        <v>5</v>
      </c>
      <c r="B170">
        <v>2</v>
      </c>
      <c r="C170" t="s">
        <v>10390</v>
      </c>
      <c r="D170" s="7">
        <v>40867</v>
      </c>
      <c r="E170" t="s">
        <v>9</v>
      </c>
      <c r="F170" t="s">
        <v>4937</v>
      </c>
      <c r="G170" t="s">
        <v>9</v>
      </c>
      <c r="H170" t="s">
        <v>10</v>
      </c>
      <c r="I170" t="s">
        <v>14</v>
      </c>
      <c r="K170" t="s">
        <v>318</v>
      </c>
      <c r="L170" t="s">
        <v>319</v>
      </c>
    </row>
    <row r="171" spans="1:14" hidden="1" x14ac:dyDescent="0.25">
      <c r="A171">
        <v>5</v>
      </c>
      <c r="B171">
        <v>3</v>
      </c>
      <c r="C171" t="s">
        <v>10390</v>
      </c>
      <c r="D171" s="7">
        <v>40867</v>
      </c>
      <c r="E171" t="s">
        <v>9</v>
      </c>
      <c r="F171" t="s">
        <v>4937</v>
      </c>
      <c r="G171" t="s">
        <v>9</v>
      </c>
      <c r="H171" t="s">
        <v>17</v>
      </c>
      <c r="I171" t="s">
        <v>120</v>
      </c>
      <c r="K171" t="s">
        <v>319</v>
      </c>
      <c r="L171" t="s">
        <v>320</v>
      </c>
    </row>
    <row r="172" spans="1:14" hidden="1" x14ac:dyDescent="0.25">
      <c r="A172">
        <v>5</v>
      </c>
      <c r="B172">
        <v>4</v>
      </c>
      <c r="C172" t="s">
        <v>10390</v>
      </c>
      <c r="D172" s="7">
        <v>40867</v>
      </c>
      <c r="E172" t="s">
        <v>9</v>
      </c>
      <c r="F172" t="s">
        <v>4937</v>
      </c>
      <c r="G172" t="s">
        <v>9</v>
      </c>
      <c r="H172" t="s">
        <v>17</v>
      </c>
      <c r="I172" t="s">
        <v>77</v>
      </c>
      <c r="K172" t="s">
        <v>320</v>
      </c>
      <c r="L172" t="s">
        <v>321</v>
      </c>
    </row>
    <row r="173" spans="1:14" hidden="1" x14ac:dyDescent="0.25">
      <c r="A173">
        <v>5</v>
      </c>
      <c r="B173">
        <v>5</v>
      </c>
      <c r="C173" t="s">
        <v>10390</v>
      </c>
      <c r="D173" s="7">
        <v>40867</v>
      </c>
      <c r="E173" t="s">
        <v>9</v>
      </c>
      <c r="F173" t="s">
        <v>4937</v>
      </c>
      <c r="G173" t="s">
        <v>9</v>
      </c>
      <c r="H173" t="s">
        <v>33</v>
      </c>
      <c r="I173" t="s">
        <v>161</v>
      </c>
      <c r="K173" t="s">
        <v>321</v>
      </c>
      <c r="L173" t="s">
        <v>322</v>
      </c>
    </row>
    <row r="174" spans="1:14" hidden="1" x14ac:dyDescent="0.25">
      <c r="A174">
        <v>5</v>
      </c>
      <c r="B174">
        <v>6</v>
      </c>
      <c r="C174" t="s">
        <v>10390</v>
      </c>
      <c r="D174" s="7">
        <v>40867</v>
      </c>
      <c r="E174" t="s">
        <v>9</v>
      </c>
      <c r="F174" t="s">
        <v>4937</v>
      </c>
      <c r="G174" t="s">
        <v>9</v>
      </c>
      <c r="H174" t="s">
        <v>24</v>
      </c>
      <c r="I174" t="s">
        <v>10323</v>
      </c>
      <c r="K174" t="s">
        <v>323</v>
      </c>
      <c r="L174" t="s">
        <v>324</v>
      </c>
    </row>
    <row r="175" spans="1:14" hidden="1" x14ac:dyDescent="0.25">
      <c r="A175">
        <v>5</v>
      </c>
      <c r="B175">
        <v>7</v>
      </c>
      <c r="C175" t="s">
        <v>10390</v>
      </c>
      <c r="D175" s="7">
        <v>40867</v>
      </c>
      <c r="E175" t="s">
        <v>9</v>
      </c>
      <c r="F175" t="s">
        <v>4937</v>
      </c>
      <c r="G175" t="s">
        <v>9</v>
      </c>
      <c r="H175" t="s">
        <v>10</v>
      </c>
      <c r="I175" t="s">
        <v>11</v>
      </c>
      <c r="K175" t="s">
        <v>324</v>
      </c>
      <c r="L175" t="s">
        <v>325</v>
      </c>
    </row>
    <row r="176" spans="1:14" hidden="1" x14ac:dyDescent="0.25">
      <c r="A176">
        <v>5</v>
      </c>
      <c r="B176">
        <v>8</v>
      </c>
      <c r="C176" t="s">
        <v>10390</v>
      </c>
      <c r="D176" s="7">
        <v>40867</v>
      </c>
      <c r="E176" t="s">
        <v>9</v>
      </c>
      <c r="F176" t="s">
        <v>4937</v>
      </c>
      <c r="G176" t="s">
        <v>9</v>
      </c>
      <c r="H176" t="s">
        <v>10</v>
      </c>
      <c r="I176" t="s">
        <v>14</v>
      </c>
      <c r="K176" t="s">
        <v>326</v>
      </c>
      <c r="L176" t="s">
        <v>327</v>
      </c>
    </row>
    <row r="177" spans="1:14" hidden="1" x14ac:dyDescent="0.25">
      <c r="A177">
        <v>5</v>
      </c>
      <c r="B177">
        <v>9</v>
      </c>
      <c r="C177" t="s">
        <v>10390</v>
      </c>
      <c r="D177" s="7">
        <v>40867</v>
      </c>
      <c r="E177" t="s">
        <v>9</v>
      </c>
      <c r="F177" t="s">
        <v>4937</v>
      </c>
      <c r="G177" t="s">
        <v>9</v>
      </c>
      <c r="H177" t="s">
        <v>17</v>
      </c>
      <c r="I177" t="s">
        <v>18</v>
      </c>
      <c r="K177" t="s">
        <v>327</v>
      </c>
      <c r="L177" t="s">
        <v>328</v>
      </c>
    </row>
    <row r="178" spans="1:14" hidden="1" x14ac:dyDescent="0.25">
      <c r="A178">
        <v>5</v>
      </c>
      <c r="B178">
        <v>10</v>
      </c>
      <c r="C178" t="s">
        <v>10390</v>
      </c>
      <c r="D178" s="7">
        <v>40867</v>
      </c>
      <c r="E178" t="s">
        <v>9</v>
      </c>
      <c r="F178" t="s">
        <v>4937</v>
      </c>
      <c r="G178" t="s">
        <v>9</v>
      </c>
      <c r="H178" t="s">
        <v>17</v>
      </c>
      <c r="I178" t="s">
        <v>51</v>
      </c>
      <c r="K178" t="s">
        <v>328</v>
      </c>
      <c r="L178" t="s">
        <v>329</v>
      </c>
    </row>
    <row r="179" spans="1:14" hidden="1" x14ac:dyDescent="0.25">
      <c r="A179">
        <v>5</v>
      </c>
      <c r="B179">
        <v>11</v>
      </c>
      <c r="C179" t="s">
        <v>10390</v>
      </c>
      <c r="D179" s="7">
        <v>40867</v>
      </c>
      <c r="E179" t="s">
        <v>9</v>
      </c>
      <c r="F179" t="s">
        <v>4937</v>
      </c>
      <c r="G179" t="s">
        <v>9</v>
      </c>
      <c r="H179" t="s">
        <v>10</v>
      </c>
      <c r="I179" t="s">
        <v>14</v>
      </c>
      <c r="K179" t="s">
        <v>330</v>
      </c>
      <c r="L179" t="s">
        <v>331</v>
      </c>
    </row>
    <row r="180" spans="1:14" hidden="1" x14ac:dyDescent="0.25">
      <c r="A180">
        <v>5</v>
      </c>
      <c r="B180">
        <v>12</v>
      </c>
      <c r="C180" t="s">
        <v>10390</v>
      </c>
      <c r="D180" s="7">
        <v>40867</v>
      </c>
      <c r="E180" t="s">
        <v>9</v>
      </c>
      <c r="F180" t="s">
        <v>4937</v>
      </c>
      <c r="G180" t="s">
        <v>9</v>
      </c>
      <c r="H180" t="s">
        <v>17</v>
      </c>
      <c r="I180" t="s">
        <v>292</v>
      </c>
      <c r="K180" t="s">
        <v>331</v>
      </c>
      <c r="L180" t="s">
        <v>331</v>
      </c>
    </row>
    <row r="181" spans="1:14" hidden="1" x14ac:dyDescent="0.25">
      <c r="A181">
        <v>5</v>
      </c>
      <c r="B181">
        <v>13</v>
      </c>
      <c r="C181" t="s">
        <v>10390</v>
      </c>
      <c r="D181" s="7">
        <v>40867</v>
      </c>
      <c r="E181" t="s">
        <v>9</v>
      </c>
      <c r="F181" t="s">
        <v>4937</v>
      </c>
      <c r="G181" t="s">
        <v>9</v>
      </c>
      <c r="H181" t="s">
        <v>53</v>
      </c>
      <c r="I181" t="s">
        <v>332</v>
      </c>
      <c r="J181" t="s">
        <v>80</v>
      </c>
      <c r="K181" t="s">
        <v>331</v>
      </c>
      <c r="L181" t="s">
        <v>333</v>
      </c>
      <c r="N181">
        <v>6</v>
      </c>
    </row>
    <row r="182" spans="1:14" hidden="1" x14ac:dyDescent="0.25">
      <c r="A182">
        <v>5</v>
      </c>
      <c r="B182">
        <v>14</v>
      </c>
      <c r="C182" t="s">
        <v>10390</v>
      </c>
      <c r="D182" s="7">
        <v>40867</v>
      </c>
      <c r="E182" t="s">
        <v>9</v>
      </c>
      <c r="F182" t="s">
        <v>4937</v>
      </c>
      <c r="G182" t="s">
        <v>9</v>
      </c>
      <c r="H182" t="s">
        <v>21</v>
      </c>
      <c r="I182" t="s">
        <v>334</v>
      </c>
      <c r="K182" t="s">
        <v>335</v>
      </c>
      <c r="L182" t="s">
        <v>336</v>
      </c>
    </row>
    <row r="183" spans="1:14" hidden="1" x14ac:dyDescent="0.25">
      <c r="A183">
        <v>5</v>
      </c>
      <c r="B183">
        <v>15</v>
      </c>
      <c r="C183" t="s">
        <v>10390</v>
      </c>
      <c r="D183" s="7">
        <v>40867</v>
      </c>
      <c r="E183" t="s">
        <v>9</v>
      </c>
      <c r="F183" t="s">
        <v>4937</v>
      </c>
      <c r="G183" t="s">
        <v>9</v>
      </c>
      <c r="H183" t="s">
        <v>24</v>
      </c>
      <c r="I183" t="s">
        <v>10323</v>
      </c>
      <c r="K183" t="s">
        <v>337</v>
      </c>
      <c r="L183" t="s">
        <v>338</v>
      </c>
    </row>
    <row r="184" spans="1:14" hidden="1" x14ac:dyDescent="0.25">
      <c r="A184">
        <v>5</v>
      </c>
      <c r="B184">
        <v>16</v>
      </c>
      <c r="C184" t="s">
        <v>10390</v>
      </c>
      <c r="D184" s="7">
        <v>40867</v>
      </c>
      <c r="E184" t="s">
        <v>9</v>
      </c>
      <c r="F184" t="s">
        <v>4937</v>
      </c>
      <c r="G184" t="s">
        <v>9</v>
      </c>
      <c r="H184" t="s">
        <v>24</v>
      </c>
      <c r="I184" t="s">
        <v>14</v>
      </c>
      <c r="K184" t="s">
        <v>339</v>
      </c>
      <c r="L184" t="s">
        <v>340</v>
      </c>
    </row>
    <row r="185" spans="1:14" hidden="1" x14ac:dyDescent="0.25">
      <c r="A185">
        <v>5</v>
      </c>
      <c r="B185">
        <v>17</v>
      </c>
      <c r="C185" t="s">
        <v>10390</v>
      </c>
      <c r="D185" s="7">
        <v>40867</v>
      </c>
      <c r="E185" t="s">
        <v>9</v>
      </c>
      <c r="F185" t="s">
        <v>4937</v>
      </c>
      <c r="G185" t="s">
        <v>9</v>
      </c>
      <c r="H185" t="s">
        <v>10</v>
      </c>
      <c r="I185" t="s">
        <v>11</v>
      </c>
      <c r="K185" t="s">
        <v>340</v>
      </c>
      <c r="L185" t="s">
        <v>341</v>
      </c>
    </row>
    <row r="186" spans="1:14" hidden="1" x14ac:dyDescent="0.25">
      <c r="A186">
        <v>5</v>
      </c>
      <c r="B186">
        <v>18</v>
      </c>
      <c r="C186" t="s">
        <v>10390</v>
      </c>
      <c r="D186" s="7">
        <v>40867</v>
      </c>
      <c r="E186" t="s">
        <v>9</v>
      </c>
      <c r="F186" t="s">
        <v>4937</v>
      </c>
      <c r="G186" t="s">
        <v>9</v>
      </c>
      <c r="H186" t="s">
        <v>10</v>
      </c>
      <c r="I186" t="s">
        <v>14</v>
      </c>
      <c r="K186" t="s">
        <v>342</v>
      </c>
      <c r="L186" t="s">
        <v>343</v>
      </c>
    </row>
    <row r="187" spans="1:14" hidden="1" x14ac:dyDescent="0.25">
      <c r="A187">
        <v>5</v>
      </c>
      <c r="B187">
        <v>19</v>
      </c>
      <c r="C187" t="s">
        <v>10390</v>
      </c>
      <c r="D187" s="7">
        <v>40867</v>
      </c>
      <c r="E187" t="s">
        <v>9</v>
      </c>
      <c r="F187" t="s">
        <v>4937</v>
      </c>
      <c r="G187" t="s">
        <v>9</v>
      </c>
      <c r="H187" t="s">
        <v>17</v>
      </c>
      <c r="I187" t="s">
        <v>18</v>
      </c>
      <c r="K187" t="s">
        <v>344</v>
      </c>
      <c r="L187" t="s">
        <v>345</v>
      </c>
    </row>
    <row r="188" spans="1:14" hidden="1" x14ac:dyDescent="0.25">
      <c r="A188">
        <v>5</v>
      </c>
      <c r="B188">
        <v>20</v>
      </c>
      <c r="C188" t="s">
        <v>10390</v>
      </c>
      <c r="D188" s="7">
        <v>40867</v>
      </c>
      <c r="E188" t="s">
        <v>9</v>
      </c>
      <c r="F188" t="s">
        <v>4937</v>
      </c>
      <c r="G188" t="s">
        <v>9</v>
      </c>
      <c r="H188" t="s">
        <v>10</v>
      </c>
      <c r="I188" t="s">
        <v>14</v>
      </c>
      <c r="K188" t="s">
        <v>345</v>
      </c>
      <c r="L188" t="s">
        <v>346</v>
      </c>
    </row>
    <row r="189" spans="1:14" hidden="1" x14ac:dyDescent="0.25">
      <c r="A189">
        <v>5</v>
      </c>
      <c r="B189">
        <v>21</v>
      </c>
      <c r="C189" t="s">
        <v>10390</v>
      </c>
      <c r="D189" s="7">
        <v>40867</v>
      </c>
      <c r="E189" t="s">
        <v>9</v>
      </c>
      <c r="F189" t="s">
        <v>4937</v>
      </c>
      <c r="G189" t="s">
        <v>9</v>
      </c>
      <c r="H189" t="s">
        <v>17</v>
      </c>
      <c r="I189" t="s">
        <v>77</v>
      </c>
      <c r="K189" t="s">
        <v>346</v>
      </c>
      <c r="L189" t="s">
        <v>347</v>
      </c>
    </row>
    <row r="190" spans="1:14" hidden="1" x14ac:dyDescent="0.25">
      <c r="A190">
        <v>5</v>
      </c>
      <c r="B190">
        <v>22</v>
      </c>
      <c r="C190" t="s">
        <v>10390</v>
      </c>
      <c r="D190" s="7">
        <v>40867</v>
      </c>
      <c r="E190" t="s">
        <v>9</v>
      </c>
      <c r="F190" t="s">
        <v>4937</v>
      </c>
      <c r="G190" t="s">
        <v>9</v>
      </c>
      <c r="H190" t="s">
        <v>348</v>
      </c>
      <c r="I190" t="s">
        <v>349</v>
      </c>
      <c r="K190" t="s">
        <v>347</v>
      </c>
      <c r="L190" t="s">
        <v>347</v>
      </c>
    </row>
    <row r="191" spans="1:14" hidden="1" x14ac:dyDescent="0.25">
      <c r="A191">
        <v>5</v>
      </c>
      <c r="B191">
        <v>23</v>
      </c>
      <c r="C191" t="s">
        <v>10390</v>
      </c>
      <c r="D191" s="7">
        <v>40867</v>
      </c>
      <c r="E191" t="s">
        <v>9</v>
      </c>
      <c r="F191" t="s">
        <v>4937</v>
      </c>
      <c r="G191" t="s">
        <v>9</v>
      </c>
      <c r="H191" t="s">
        <v>17</v>
      </c>
      <c r="I191" t="s">
        <v>77</v>
      </c>
      <c r="K191" t="s">
        <v>347</v>
      </c>
      <c r="L191" t="s">
        <v>350</v>
      </c>
    </row>
    <row r="192" spans="1:14" hidden="1" x14ac:dyDescent="0.25">
      <c r="A192">
        <v>5</v>
      </c>
      <c r="B192">
        <v>24</v>
      </c>
      <c r="C192" t="s">
        <v>10390</v>
      </c>
      <c r="D192" s="7">
        <v>40867</v>
      </c>
      <c r="E192" t="s">
        <v>9</v>
      </c>
      <c r="F192" t="s">
        <v>4937</v>
      </c>
      <c r="G192" t="s">
        <v>9</v>
      </c>
      <c r="H192" t="s">
        <v>24</v>
      </c>
      <c r="I192" t="s">
        <v>10323</v>
      </c>
      <c r="K192" t="s">
        <v>350</v>
      </c>
      <c r="L192" t="s">
        <v>351</v>
      </c>
    </row>
    <row r="193" spans="1:14" hidden="1" x14ac:dyDescent="0.25">
      <c r="A193">
        <v>5</v>
      </c>
      <c r="B193">
        <v>25</v>
      </c>
      <c r="C193" t="s">
        <v>10390</v>
      </c>
      <c r="D193" s="7">
        <v>40867</v>
      </c>
      <c r="E193" t="s">
        <v>9</v>
      </c>
      <c r="F193" t="s">
        <v>4937</v>
      </c>
      <c r="G193" t="s">
        <v>9</v>
      </c>
      <c r="H193" t="s">
        <v>10</v>
      </c>
      <c r="I193" t="s">
        <v>113</v>
      </c>
      <c r="K193" t="s">
        <v>351</v>
      </c>
      <c r="L193" t="s">
        <v>352</v>
      </c>
    </row>
    <row r="194" spans="1:14" hidden="1" x14ac:dyDescent="0.25">
      <c r="A194">
        <v>5</v>
      </c>
      <c r="B194">
        <v>26</v>
      </c>
      <c r="C194" t="s">
        <v>10390</v>
      </c>
      <c r="D194" s="7">
        <v>40867</v>
      </c>
      <c r="E194" t="s">
        <v>9</v>
      </c>
      <c r="F194" t="s">
        <v>4937</v>
      </c>
      <c r="G194" t="s">
        <v>9</v>
      </c>
      <c r="H194" t="s">
        <v>10</v>
      </c>
      <c r="I194" t="s">
        <v>11</v>
      </c>
      <c r="K194" t="s">
        <v>352</v>
      </c>
      <c r="L194" t="s">
        <v>353</v>
      </c>
    </row>
    <row r="195" spans="1:14" hidden="1" x14ac:dyDescent="0.25">
      <c r="A195">
        <v>5</v>
      </c>
      <c r="B195">
        <v>27</v>
      </c>
      <c r="C195" t="s">
        <v>10390</v>
      </c>
      <c r="D195" s="7">
        <v>40867</v>
      </c>
      <c r="E195" t="s">
        <v>9</v>
      </c>
      <c r="F195" t="s">
        <v>4937</v>
      </c>
      <c r="G195" t="s">
        <v>9</v>
      </c>
      <c r="H195" t="s">
        <v>10</v>
      </c>
      <c r="I195" t="s">
        <v>14</v>
      </c>
      <c r="K195" t="s">
        <v>353</v>
      </c>
      <c r="L195" t="s">
        <v>354</v>
      </c>
    </row>
    <row r="196" spans="1:14" hidden="1" x14ac:dyDescent="0.25">
      <c r="A196">
        <v>5</v>
      </c>
      <c r="B196">
        <v>28</v>
      </c>
      <c r="C196" t="s">
        <v>10390</v>
      </c>
      <c r="D196" s="7">
        <v>40867</v>
      </c>
      <c r="E196" t="s">
        <v>9</v>
      </c>
      <c r="F196" t="s">
        <v>4937</v>
      </c>
      <c r="G196" t="s">
        <v>9</v>
      </c>
      <c r="H196" t="s">
        <v>17</v>
      </c>
      <c r="I196" t="s">
        <v>77</v>
      </c>
      <c r="K196" t="s">
        <v>354</v>
      </c>
      <c r="L196" t="s">
        <v>355</v>
      </c>
    </row>
    <row r="197" spans="1:14" hidden="1" x14ac:dyDescent="0.25">
      <c r="A197">
        <v>5</v>
      </c>
      <c r="B197">
        <v>29</v>
      </c>
      <c r="C197" t="s">
        <v>10390</v>
      </c>
      <c r="D197" s="7">
        <v>40867</v>
      </c>
      <c r="E197" t="s">
        <v>9</v>
      </c>
      <c r="F197" t="s">
        <v>4937</v>
      </c>
      <c r="G197" t="s">
        <v>9</v>
      </c>
      <c r="H197" t="s">
        <v>17</v>
      </c>
      <c r="I197" t="s">
        <v>120</v>
      </c>
      <c r="K197" t="s">
        <v>355</v>
      </c>
      <c r="L197" t="s">
        <v>356</v>
      </c>
    </row>
    <row r="198" spans="1:14" hidden="1" x14ac:dyDescent="0.25">
      <c r="A198">
        <v>5</v>
      </c>
      <c r="B198">
        <v>30</v>
      </c>
      <c r="C198" t="s">
        <v>10390</v>
      </c>
      <c r="D198" s="7">
        <v>40867</v>
      </c>
      <c r="E198" t="s">
        <v>9</v>
      </c>
      <c r="F198" t="s">
        <v>4937</v>
      </c>
      <c r="G198" t="s">
        <v>9</v>
      </c>
      <c r="H198" t="s">
        <v>53</v>
      </c>
      <c r="I198" t="s">
        <v>202</v>
      </c>
      <c r="J198" t="s">
        <v>80</v>
      </c>
      <c r="K198" t="s">
        <v>356</v>
      </c>
      <c r="L198" t="s">
        <v>357</v>
      </c>
      <c r="N198">
        <v>2</v>
      </c>
    </row>
    <row r="199" spans="1:14" hidden="1" x14ac:dyDescent="0.25">
      <c r="A199">
        <v>5</v>
      </c>
      <c r="B199">
        <v>31</v>
      </c>
      <c r="C199" t="s">
        <v>10390</v>
      </c>
      <c r="D199" s="7">
        <v>40867</v>
      </c>
      <c r="E199" t="s">
        <v>9</v>
      </c>
      <c r="F199" t="s">
        <v>4937</v>
      </c>
      <c r="G199" t="s">
        <v>9</v>
      </c>
      <c r="H199" t="s">
        <v>17</v>
      </c>
      <c r="I199" t="s">
        <v>77</v>
      </c>
      <c r="K199" t="s">
        <v>357</v>
      </c>
      <c r="L199" t="s">
        <v>358</v>
      </c>
    </row>
    <row r="200" spans="1:14" hidden="1" x14ac:dyDescent="0.25">
      <c r="A200">
        <v>5</v>
      </c>
      <c r="B200">
        <v>32</v>
      </c>
      <c r="C200" t="s">
        <v>10390</v>
      </c>
      <c r="D200" s="7">
        <v>40867</v>
      </c>
      <c r="E200" t="s">
        <v>9</v>
      </c>
      <c r="F200" t="s">
        <v>4937</v>
      </c>
      <c r="G200" t="s">
        <v>9</v>
      </c>
      <c r="H200" t="s">
        <v>348</v>
      </c>
      <c r="I200" t="s">
        <v>349</v>
      </c>
      <c r="K200" t="s">
        <v>358</v>
      </c>
      <c r="L200" t="s">
        <v>358</v>
      </c>
    </row>
    <row r="201" spans="1:14" hidden="1" x14ac:dyDescent="0.25">
      <c r="A201">
        <v>5</v>
      </c>
      <c r="B201">
        <v>33</v>
      </c>
      <c r="C201" t="s">
        <v>10390</v>
      </c>
      <c r="D201" s="7">
        <v>40867</v>
      </c>
      <c r="E201" t="s">
        <v>9</v>
      </c>
      <c r="F201" t="s">
        <v>4937</v>
      </c>
      <c r="G201" t="s">
        <v>9</v>
      </c>
      <c r="H201" t="s">
        <v>17</v>
      </c>
      <c r="I201" t="s">
        <v>77</v>
      </c>
      <c r="K201" t="s">
        <v>358</v>
      </c>
      <c r="L201" t="s">
        <v>359</v>
      </c>
    </row>
    <row r="202" spans="1:14" hidden="1" x14ac:dyDescent="0.25">
      <c r="A202">
        <v>5</v>
      </c>
      <c r="B202">
        <v>34</v>
      </c>
      <c r="C202" t="s">
        <v>10390</v>
      </c>
      <c r="D202" s="7">
        <v>40867</v>
      </c>
      <c r="E202" t="s">
        <v>9</v>
      </c>
      <c r="F202" t="s">
        <v>4937</v>
      </c>
      <c r="G202" t="s">
        <v>9</v>
      </c>
      <c r="H202" t="s">
        <v>33</v>
      </c>
      <c r="I202" t="s">
        <v>34</v>
      </c>
      <c r="K202" t="s">
        <v>359</v>
      </c>
      <c r="L202" t="s">
        <v>360</v>
      </c>
    </row>
    <row r="203" spans="1:14" hidden="1" x14ac:dyDescent="0.25">
      <c r="A203">
        <v>5</v>
      </c>
      <c r="B203">
        <v>35</v>
      </c>
      <c r="C203" t="s">
        <v>10390</v>
      </c>
      <c r="D203" s="7">
        <v>40867</v>
      </c>
      <c r="E203" t="s">
        <v>9</v>
      </c>
      <c r="F203" t="s">
        <v>4937</v>
      </c>
      <c r="G203" t="s">
        <v>9</v>
      </c>
      <c r="H203" t="s">
        <v>24</v>
      </c>
      <c r="I203" t="s">
        <v>10323</v>
      </c>
      <c r="K203" t="s">
        <v>360</v>
      </c>
      <c r="L203" t="s">
        <v>361</v>
      </c>
    </row>
    <row r="204" spans="1:14" hidden="1" x14ac:dyDescent="0.25">
      <c r="A204">
        <v>5</v>
      </c>
      <c r="B204">
        <v>36</v>
      </c>
      <c r="C204" t="s">
        <v>10390</v>
      </c>
      <c r="D204" s="7">
        <v>40867</v>
      </c>
      <c r="E204" t="s">
        <v>9</v>
      </c>
      <c r="F204" t="s">
        <v>4937</v>
      </c>
      <c r="G204" t="s">
        <v>9</v>
      </c>
      <c r="H204" t="s">
        <v>10</v>
      </c>
      <c r="I204" t="s">
        <v>11</v>
      </c>
      <c r="K204" t="s">
        <v>361</v>
      </c>
      <c r="L204" t="s">
        <v>362</v>
      </c>
    </row>
    <row r="205" spans="1:14" hidden="1" x14ac:dyDescent="0.25">
      <c r="A205">
        <v>5</v>
      </c>
      <c r="B205">
        <v>37</v>
      </c>
      <c r="C205" t="s">
        <v>10390</v>
      </c>
      <c r="D205" s="7">
        <v>40867</v>
      </c>
      <c r="E205" t="s">
        <v>9</v>
      </c>
      <c r="F205" t="s">
        <v>4937</v>
      </c>
      <c r="G205" t="s">
        <v>9</v>
      </c>
      <c r="H205" t="s">
        <v>17</v>
      </c>
      <c r="I205" t="s">
        <v>73</v>
      </c>
      <c r="K205" t="s">
        <v>362</v>
      </c>
      <c r="L205" t="s">
        <v>363</v>
      </c>
    </row>
    <row r="206" spans="1:14" hidden="1" x14ac:dyDescent="0.25">
      <c r="A206">
        <v>5</v>
      </c>
      <c r="B206">
        <v>38</v>
      </c>
      <c r="C206" t="s">
        <v>10390</v>
      </c>
      <c r="D206" s="7">
        <v>40867</v>
      </c>
      <c r="E206" t="s">
        <v>9</v>
      </c>
      <c r="F206" t="s">
        <v>4937</v>
      </c>
      <c r="G206" t="s">
        <v>9</v>
      </c>
      <c r="H206" t="s">
        <v>53</v>
      </c>
      <c r="I206" t="s">
        <v>54</v>
      </c>
      <c r="J206" t="s">
        <v>80</v>
      </c>
      <c r="K206" t="s">
        <v>363</v>
      </c>
      <c r="L206" t="s">
        <v>364</v>
      </c>
      <c r="N206">
        <v>4</v>
      </c>
    </row>
    <row r="207" spans="1:14" hidden="1" x14ac:dyDescent="0.25">
      <c r="A207">
        <v>5</v>
      </c>
      <c r="B207">
        <v>39</v>
      </c>
      <c r="C207" t="s">
        <v>10390</v>
      </c>
      <c r="D207" s="7">
        <v>40867</v>
      </c>
      <c r="E207" t="s">
        <v>9</v>
      </c>
      <c r="F207" t="s">
        <v>4937</v>
      </c>
      <c r="G207" t="s">
        <v>9</v>
      </c>
      <c r="H207" t="s">
        <v>162</v>
      </c>
      <c r="I207" t="s">
        <v>163</v>
      </c>
      <c r="K207" t="s">
        <v>364</v>
      </c>
      <c r="L207" t="s">
        <v>365</v>
      </c>
    </row>
    <row r="208" spans="1:14" hidden="1" x14ac:dyDescent="0.25">
      <c r="A208">
        <v>5</v>
      </c>
      <c r="B208">
        <v>40</v>
      </c>
      <c r="C208" t="s">
        <v>10390</v>
      </c>
      <c r="D208" s="7">
        <v>40867</v>
      </c>
      <c r="E208" t="s">
        <v>9</v>
      </c>
      <c r="F208" t="s">
        <v>4937</v>
      </c>
      <c r="G208" t="s">
        <v>9</v>
      </c>
      <c r="H208" t="s">
        <v>24</v>
      </c>
      <c r="I208" t="s">
        <v>10323</v>
      </c>
      <c r="K208" t="s">
        <v>366</v>
      </c>
      <c r="L208" t="s">
        <v>367</v>
      </c>
    </row>
    <row r="209" spans="1:14" hidden="1" x14ac:dyDescent="0.25">
      <c r="A209">
        <v>5</v>
      </c>
      <c r="B209">
        <v>41</v>
      </c>
      <c r="C209" t="s">
        <v>10390</v>
      </c>
      <c r="D209" s="7">
        <v>40867</v>
      </c>
      <c r="E209" t="s">
        <v>9</v>
      </c>
      <c r="F209" t="s">
        <v>4937</v>
      </c>
      <c r="G209" t="s">
        <v>9</v>
      </c>
      <c r="H209" t="s">
        <v>10</v>
      </c>
      <c r="I209" t="s">
        <v>113</v>
      </c>
      <c r="K209" t="s">
        <v>368</v>
      </c>
      <c r="L209" t="s">
        <v>369</v>
      </c>
    </row>
    <row r="210" spans="1:14" hidden="1" x14ac:dyDescent="0.25">
      <c r="A210">
        <v>5</v>
      </c>
      <c r="B210">
        <v>42</v>
      </c>
      <c r="C210" t="s">
        <v>10390</v>
      </c>
      <c r="D210" s="7">
        <v>40867</v>
      </c>
      <c r="E210" t="s">
        <v>9</v>
      </c>
      <c r="F210" t="s">
        <v>4937</v>
      </c>
      <c r="G210" t="s">
        <v>9</v>
      </c>
      <c r="H210" t="s">
        <v>10</v>
      </c>
      <c r="I210" t="s">
        <v>11</v>
      </c>
      <c r="K210" t="s">
        <v>369</v>
      </c>
      <c r="L210" t="s">
        <v>370</v>
      </c>
    </row>
    <row r="211" spans="1:14" hidden="1" x14ac:dyDescent="0.25">
      <c r="A211">
        <v>5</v>
      </c>
      <c r="B211">
        <v>43</v>
      </c>
      <c r="C211" t="s">
        <v>10390</v>
      </c>
      <c r="D211" s="7">
        <v>40867</v>
      </c>
      <c r="E211" t="s">
        <v>9</v>
      </c>
      <c r="F211" t="s">
        <v>4937</v>
      </c>
      <c r="G211" t="s">
        <v>9</v>
      </c>
      <c r="H211" t="s">
        <v>17</v>
      </c>
      <c r="I211" t="s">
        <v>120</v>
      </c>
      <c r="K211" t="s">
        <v>370</v>
      </c>
      <c r="L211" t="s">
        <v>371</v>
      </c>
    </row>
    <row r="212" spans="1:14" hidden="1" x14ac:dyDescent="0.25">
      <c r="A212">
        <v>5</v>
      </c>
      <c r="B212">
        <v>44</v>
      </c>
      <c r="C212" t="s">
        <v>10390</v>
      </c>
      <c r="D212" s="7">
        <v>40867</v>
      </c>
      <c r="E212" t="s">
        <v>9</v>
      </c>
      <c r="F212" t="s">
        <v>4937</v>
      </c>
      <c r="G212" t="s">
        <v>9</v>
      </c>
      <c r="H212" t="s">
        <v>17</v>
      </c>
      <c r="I212" t="s">
        <v>77</v>
      </c>
      <c r="K212" t="s">
        <v>371</v>
      </c>
      <c r="L212" t="s">
        <v>372</v>
      </c>
    </row>
    <row r="213" spans="1:14" hidden="1" x14ac:dyDescent="0.25">
      <c r="A213">
        <v>5</v>
      </c>
      <c r="B213">
        <v>45</v>
      </c>
      <c r="C213" t="s">
        <v>10390</v>
      </c>
      <c r="D213" s="7">
        <v>40867</v>
      </c>
      <c r="E213" t="s">
        <v>9</v>
      </c>
      <c r="F213" t="s">
        <v>4937</v>
      </c>
      <c r="G213" t="s">
        <v>9</v>
      </c>
      <c r="H213" t="s">
        <v>33</v>
      </c>
      <c r="I213" t="s">
        <v>34</v>
      </c>
      <c r="K213" t="s">
        <v>372</v>
      </c>
      <c r="L213" t="s">
        <v>373</v>
      </c>
    </row>
    <row r="214" spans="1:14" hidden="1" x14ac:dyDescent="0.25">
      <c r="A214">
        <v>5</v>
      </c>
      <c r="B214">
        <v>46</v>
      </c>
      <c r="C214" t="s">
        <v>10390</v>
      </c>
      <c r="D214" s="7">
        <v>40867</v>
      </c>
      <c r="E214" t="s">
        <v>9</v>
      </c>
      <c r="F214" t="s">
        <v>4937</v>
      </c>
      <c r="G214" t="s">
        <v>9</v>
      </c>
      <c r="H214" t="s">
        <v>24</v>
      </c>
      <c r="I214" t="s">
        <v>10323</v>
      </c>
      <c r="K214" t="s">
        <v>374</v>
      </c>
      <c r="L214" t="s">
        <v>375</v>
      </c>
    </row>
    <row r="215" spans="1:14" hidden="1" x14ac:dyDescent="0.25">
      <c r="A215">
        <v>5</v>
      </c>
      <c r="B215">
        <v>47</v>
      </c>
      <c r="C215" t="s">
        <v>10390</v>
      </c>
      <c r="D215" s="7">
        <v>40867</v>
      </c>
      <c r="E215" t="s">
        <v>9</v>
      </c>
      <c r="F215" t="s">
        <v>4937</v>
      </c>
      <c r="G215" t="s">
        <v>9</v>
      </c>
      <c r="H215" t="s">
        <v>10</v>
      </c>
      <c r="I215" t="s">
        <v>11</v>
      </c>
      <c r="K215" t="s">
        <v>375</v>
      </c>
      <c r="L215" t="s">
        <v>376</v>
      </c>
    </row>
    <row r="216" spans="1:14" hidden="1" x14ac:dyDescent="0.25">
      <c r="A216">
        <v>5</v>
      </c>
      <c r="B216">
        <v>48</v>
      </c>
      <c r="C216" t="s">
        <v>10390</v>
      </c>
      <c r="D216" s="7">
        <v>40867</v>
      </c>
      <c r="E216" t="s">
        <v>9</v>
      </c>
      <c r="F216" t="s">
        <v>4937</v>
      </c>
      <c r="G216" t="s">
        <v>9</v>
      </c>
      <c r="H216" t="s">
        <v>10</v>
      </c>
      <c r="I216" t="s">
        <v>14</v>
      </c>
      <c r="K216" t="s">
        <v>376</v>
      </c>
      <c r="L216" t="s">
        <v>377</v>
      </c>
    </row>
    <row r="217" spans="1:14" hidden="1" x14ac:dyDescent="0.25">
      <c r="A217">
        <v>5</v>
      </c>
      <c r="B217">
        <v>49</v>
      </c>
      <c r="C217" t="s">
        <v>10390</v>
      </c>
      <c r="D217" s="7">
        <v>40867</v>
      </c>
      <c r="E217" t="s">
        <v>9</v>
      </c>
      <c r="F217" t="s">
        <v>4937</v>
      </c>
      <c r="G217" t="s">
        <v>9</v>
      </c>
      <c r="H217" t="s">
        <v>17</v>
      </c>
      <c r="I217" t="s">
        <v>120</v>
      </c>
      <c r="K217" t="s">
        <v>377</v>
      </c>
      <c r="L217" t="s">
        <v>378</v>
      </c>
    </row>
    <row r="218" spans="1:14" hidden="1" x14ac:dyDescent="0.25">
      <c r="A218">
        <v>5</v>
      </c>
      <c r="B218">
        <v>50</v>
      </c>
      <c r="C218" t="s">
        <v>10390</v>
      </c>
      <c r="D218" s="7">
        <v>40867</v>
      </c>
      <c r="E218" t="s">
        <v>9</v>
      </c>
      <c r="F218" t="s">
        <v>4937</v>
      </c>
      <c r="G218" t="s">
        <v>9</v>
      </c>
      <c r="H218" t="s">
        <v>53</v>
      </c>
      <c r="I218" t="s">
        <v>379</v>
      </c>
      <c r="J218" t="s">
        <v>80</v>
      </c>
      <c r="K218" t="s">
        <v>378</v>
      </c>
      <c r="L218" t="s">
        <v>380</v>
      </c>
      <c r="N218">
        <v>6</v>
      </c>
    </row>
    <row r="219" spans="1:14" hidden="1" x14ac:dyDescent="0.25">
      <c r="A219">
        <v>5</v>
      </c>
      <c r="B219">
        <v>51</v>
      </c>
      <c r="C219" t="s">
        <v>10390</v>
      </c>
      <c r="D219" s="7">
        <v>40867</v>
      </c>
      <c r="E219" t="s">
        <v>9</v>
      </c>
      <c r="F219" t="s">
        <v>4937</v>
      </c>
      <c r="G219" t="s">
        <v>9</v>
      </c>
      <c r="H219" t="s">
        <v>17</v>
      </c>
      <c r="I219" t="s">
        <v>120</v>
      </c>
      <c r="K219" t="s">
        <v>381</v>
      </c>
      <c r="L219" t="s">
        <v>382</v>
      </c>
    </row>
    <row r="220" spans="1:14" hidden="1" x14ac:dyDescent="0.25">
      <c r="A220">
        <v>5</v>
      </c>
      <c r="B220">
        <v>52</v>
      </c>
      <c r="C220" t="s">
        <v>10390</v>
      </c>
      <c r="D220" s="7">
        <v>40867</v>
      </c>
      <c r="E220" t="s">
        <v>9</v>
      </c>
      <c r="F220" t="s">
        <v>4937</v>
      </c>
      <c r="G220" t="s">
        <v>9</v>
      </c>
      <c r="H220" t="s">
        <v>17</v>
      </c>
      <c r="I220" t="s">
        <v>51</v>
      </c>
      <c r="K220" t="s">
        <v>382</v>
      </c>
      <c r="L220" t="s">
        <v>383</v>
      </c>
    </row>
    <row r="221" spans="1:14" hidden="1" x14ac:dyDescent="0.25">
      <c r="A221">
        <v>5</v>
      </c>
      <c r="B221">
        <v>53</v>
      </c>
      <c r="C221" t="s">
        <v>10390</v>
      </c>
      <c r="D221" s="7">
        <v>40867</v>
      </c>
      <c r="E221" t="s">
        <v>9</v>
      </c>
      <c r="F221" t="s">
        <v>4937</v>
      </c>
      <c r="G221" t="s">
        <v>9</v>
      </c>
      <c r="H221" t="s">
        <v>17</v>
      </c>
      <c r="I221" t="s">
        <v>120</v>
      </c>
      <c r="K221" t="s">
        <v>383</v>
      </c>
      <c r="L221" t="s">
        <v>384</v>
      </c>
    </row>
    <row r="222" spans="1:14" hidden="1" x14ac:dyDescent="0.25">
      <c r="A222">
        <v>5</v>
      </c>
      <c r="B222">
        <v>54</v>
      </c>
      <c r="C222" t="s">
        <v>10390</v>
      </c>
      <c r="D222" s="7">
        <v>40867</v>
      </c>
      <c r="E222" t="s">
        <v>9</v>
      </c>
      <c r="F222" t="s">
        <v>4937</v>
      </c>
      <c r="G222" t="s">
        <v>9</v>
      </c>
      <c r="H222" t="s">
        <v>17</v>
      </c>
      <c r="I222" t="s">
        <v>77</v>
      </c>
      <c r="K222" t="s">
        <v>384</v>
      </c>
      <c r="L222" t="s">
        <v>385</v>
      </c>
    </row>
    <row r="223" spans="1:14" hidden="1" x14ac:dyDescent="0.25">
      <c r="A223">
        <v>5</v>
      </c>
      <c r="B223">
        <v>55</v>
      </c>
      <c r="C223" t="s">
        <v>10390</v>
      </c>
      <c r="D223" s="7">
        <v>40867</v>
      </c>
      <c r="E223" t="s">
        <v>9</v>
      </c>
      <c r="F223" t="s">
        <v>4937</v>
      </c>
      <c r="G223" t="s">
        <v>9</v>
      </c>
      <c r="H223" t="s">
        <v>10</v>
      </c>
      <c r="I223" t="s">
        <v>11</v>
      </c>
      <c r="K223" t="s">
        <v>385</v>
      </c>
      <c r="L223" t="s">
        <v>386</v>
      </c>
    </row>
    <row r="224" spans="1:14" hidden="1" x14ac:dyDescent="0.25">
      <c r="A224">
        <v>5</v>
      </c>
      <c r="B224">
        <v>56</v>
      </c>
      <c r="C224" t="s">
        <v>10390</v>
      </c>
      <c r="D224" s="7">
        <v>40867</v>
      </c>
      <c r="E224" t="s">
        <v>9</v>
      </c>
      <c r="F224" t="s">
        <v>4937</v>
      </c>
      <c r="G224" t="s">
        <v>9</v>
      </c>
      <c r="H224" t="s">
        <v>10</v>
      </c>
      <c r="I224" t="s">
        <v>14</v>
      </c>
      <c r="K224" t="s">
        <v>386</v>
      </c>
      <c r="L224" t="s">
        <v>387</v>
      </c>
    </row>
    <row r="225" spans="1:12" hidden="1" x14ac:dyDescent="0.25">
      <c r="A225">
        <v>5</v>
      </c>
      <c r="B225">
        <v>57</v>
      </c>
      <c r="C225" t="s">
        <v>10390</v>
      </c>
      <c r="D225" s="7">
        <v>40867</v>
      </c>
      <c r="E225" t="s">
        <v>9</v>
      </c>
      <c r="F225" t="s">
        <v>4937</v>
      </c>
      <c r="G225" t="s">
        <v>9</v>
      </c>
      <c r="H225" t="s">
        <v>24</v>
      </c>
      <c r="I225" t="s">
        <v>388</v>
      </c>
      <c r="K225" t="s">
        <v>387</v>
      </c>
      <c r="L225" t="s">
        <v>389</v>
      </c>
    </row>
    <row r="226" spans="1:12" hidden="1" x14ac:dyDescent="0.25">
      <c r="A226">
        <v>5</v>
      </c>
      <c r="B226">
        <v>58</v>
      </c>
      <c r="C226" t="s">
        <v>10390</v>
      </c>
      <c r="D226" s="7">
        <v>40867</v>
      </c>
      <c r="E226" t="s">
        <v>9</v>
      </c>
      <c r="F226" t="s">
        <v>4937</v>
      </c>
      <c r="G226" t="s">
        <v>9</v>
      </c>
      <c r="H226" t="s">
        <v>10</v>
      </c>
      <c r="I226" t="s">
        <v>11</v>
      </c>
      <c r="K226" t="s">
        <v>390</v>
      </c>
      <c r="L226" t="s">
        <v>391</v>
      </c>
    </row>
    <row r="227" spans="1:12" hidden="1" x14ac:dyDescent="0.25">
      <c r="A227">
        <v>5</v>
      </c>
      <c r="B227">
        <v>59</v>
      </c>
      <c r="C227" t="s">
        <v>10390</v>
      </c>
      <c r="D227" s="7">
        <v>40867</v>
      </c>
      <c r="E227" t="s">
        <v>9</v>
      </c>
      <c r="F227" t="s">
        <v>4937</v>
      </c>
      <c r="G227" t="s">
        <v>9</v>
      </c>
      <c r="H227" t="s">
        <v>10</v>
      </c>
      <c r="I227" t="s">
        <v>14</v>
      </c>
      <c r="K227" t="s">
        <v>391</v>
      </c>
      <c r="L227" t="s">
        <v>392</v>
      </c>
    </row>
    <row r="228" spans="1:12" hidden="1" x14ac:dyDescent="0.25">
      <c r="A228">
        <v>5</v>
      </c>
      <c r="B228">
        <v>60</v>
      </c>
      <c r="C228" t="s">
        <v>10390</v>
      </c>
      <c r="D228" s="7">
        <v>40867</v>
      </c>
      <c r="E228" t="s">
        <v>9</v>
      </c>
      <c r="F228" t="s">
        <v>4937</v>
      </c>
      <c r="G228" t="s">
        <v>9</v>
      </c>
      <c r="H228" t="s">
        <v>17</v>
      </c>
      <c r="I228" t="s">
        <v>120</v>
      </c>
      <c r="K228" t="s">
        <v>392</v>
      </c>
      <c r="L228" t="s">
        <v>393</v>
      </c>
    </row>
    <row r="229" spans="1:12" hidden="1" x14ac:dyDescent="0.25">
      <c r="A229">
        <v>5</v>
      </c>
      <c r="B229">
        <v>61</v>
      </c>
      <c r="C229" t="s">
        <v>10390</v>
      </c>
      <c r="D229" s="7">
        <v>40867</v>
      </c>
      <c r="E229" t="s">
        <v>9</v>
      </c>
      <c r="F229" t="s">
        <v>4937</v>
      </c>
      <c r="G229" t="s">
        <v>9</v>
      </c>
      <c r="H229" t="s">
        <v>33</v>
      </c>
      <c r="I229" t="s">
        <v>34</v>
      </c>
      <c r="K229" t="s">
        <v>393</v>
      </c>
      <c r="L229" t="s">
        <v>394</v>
      </c>
    </row>
    <row r="230" spans="1:12" hidden="1" x14ac:dyDescent="0.25">
      <c r="A230">
        <v>5</v>
      </c>
      <c r="B230">
        <v>62</v>
      </c>
      <c r="C230" t="s">
        <v>10390</v>
      </c>
      <c r="D230" s="7">
        <v>40867</v>
      </c>
      <c r="E230" t="s">
        <v>9</v>
      </c>
      <c r="F230" t="s">
        <v>4937</v>
      </c>
      <c r="G230" t="s">
        <v>9</v>
      </c>
      <c r="H230" t="s">
        <v>21</v>
      </c>
      <c r="I230" t="s">
        <v>286</v>
      </c>
      <c r="K230" t="s">
        <v>395</v>
      </c>
      <c r="L230" t="s">
        <v>396</v>
      </c>
    </row>
    <row r="231" spans="1:12" hidden="1" x14ac:dyDescent="0.25">
      <c r="A231">
        <v>5</v>
      </c>
      <c r="B231">
        <v>63</v>
      </c>
      <c r="C231" t="s">
        <v>10390</v>
      </c>
      <c r="D231" s="7">
        <v>40867</v>
      </c>
      <c r="E231" t="s">
        <v>9</v>
      </c>
      <c r="F231" t="s">
        <v>4937</v>
      </c>
      <c r="G231" t="s">
        <v>9</v>
      </c>
      <c r="H231" t="s">
        <v>24</v>
      </c>
      <c r="I231" t="s">
        <v>10323</v>
      </c>
      <c r="K231" t="s">
        <v>397</v>
      </c>
      <c r="L231" t="s">
        <v>398</v>
      </c>
    </row>
    <row r="232" spans="1:12" hidden="1" x14ac:dyDescent="0.25">
      <c r="A232">
        <v>5</v>
      </c>
      <c r="B232">
        <v>64</v>
      </c>
      <c r="C232" t="s">
        <v>10390</v>
      </c>
      <c r="D232" s="7">
        <v>40867</v>
      </c>
      <c r="E232" t="s">
        <v>9</v>
      </c>
      <c r="F232" t="s">
        <v>4937</v>
      </c>
      <c r="G232" t="s">
        <v>9</v>
      </c>
      <c r="H232" t="s">
        <v>10</v>
      </c>
      <c r="I232" t="s">
        <v>11</v>
      </c>
      <c r="K232" t="s">
        <v>399</v>
      </c>
      <c r="L232" t="s">
        <v>400</v>
      </c>
    </row>
    <row r="233" spans="1:12" hidden="1" x14ac:dyDescent="0.25">
      <c r="A233">
        <v>5</v>
      </c>
      <c r="B233">
        <v>65</v>
      </c>
      <c r="C233" t="s">
        <v>10390</v>
      </c>
      <c r="D233" s="7">
        <v>40867</v>
      </c>
      <c r="E233" t="s">
        <v>9</v>
      </c>
      <c r="F233" t="s">
        <v>4937</v>
      </c>
      <c r="G233" t="s">
        <v>9</v>
      </c>
      <c r="H233" t="s">
        <v>10</v>
      </c>
      <c r="I233" t="s">
        <v>14</v>
      </c>
      <c r="K233" t="s">
        <v>400</v>
      </c>
      <c r="L233" t="s">
        <v>401</v>
      </c>
    </row>
    <row r="234" spans="1:12" hidden="1" x14ac:dyDescent="0.25">
      <c r="A234">
        <v>5</v>
      </c>
      <c r="B234">
        <v>66</v>
      </c>
      <c r="C234" t="s">
        <v>10390</v>
      </c>
      <c r="D234" s="7">
        <v>40867</v>
      </c>
      <c r="E234" t="s">
        <v>9</v>
      </c>
      <c r="F234" t="s">
        <v>4937</v>
      </c>
      <c r="G234" t="s">
        <v>9</v>
      </c>
      <c r="H234" t="s">
        <v>17</v>
      </c>
      <c r="I234" t="s">
        <v>48</v>
      </c>
      <c r="K234" t="s">
        <v>401</v>
      </c>
      <c r="L234" t="s">
        <v>402</v>
      </c>
    </row>
    <row r="235" spans="1:12" hidden="1" x14ac:dyDescent="0.25">
      <c r="A235">
        <v>5</v>
      </c>
      <c r="B235">
        <v>67</v>
      </c>
      <c r="C235" t="s">
        <v>10390</v>
      </c>
      <c r="D235" s="7">
        <v>40867</v>
      </c>
      <c r="E235" t="s">
        <v>9</v>
      </c>
      <c r="F235" t="s">
        <v>4937</v>
      </c>
      <c r="G235" t="s">
        <v>9</v>
      </c>
      <c r="H235" t="s">
        <v>10</v>
      </c>
      <c r="I235" t="s">
        <v>14</v>
      </c>
      <c r="K235" t="s">
        <v>402</v>
      </c>
      <c r="L235" t="s">
        <v>403</v>
      </c>
    </row>
    <row r="236" spans="1:12" hidden="1" x14ac:dyDescent="0.25">
      <c r="A236">
        <v>5</v>
      </c>
      <c r="B236">
        <v>68</v>
      </c>
      <c r="C236" t="s">
        <v>10390</v>
      </c>
      <c r="D236" s="7">
        <v>40867</v>
      </c>
      <c r="E236" t="s">
        <v>9</v>
      </c>
      <c r="F236" t="s">
        <v>4937</v>
      </c>
      <c r="G236" t="s">
        <v>9</v>
      </c>
      <c r="H236" t="s">
        <v>17</v>
      </c>
      <c r="I236" t="s">
        <v>48</v>
      </c>
      <c r="K236" t="s">
        <v>403</v>
      </c>
      <c r="L236" t="s">
        <v>404</v>
      </c>
    </row>
    <row r="237" spans="1:12" hidden="1" x14ac:dyDescent="0.25">
      <c r="A237">
        <v>5</v>
      </c>
      <c r="B237">
        <v>69</v>
      </c>
      <c r="C237" t="s">
        <v>10390</v>
      </c>
      <c r="D237" s="7">
        <v>40867</v>
      </c>
      <c r="E237" t="s">
        <v>9</v>
      </c>
      <c r="F237" t="s">
        <v>4937</v>
      </c>
      <c r="G237" t="s">
        <v>9</v>
      </c>
      <c r="H237" t="s">
        <v>10</v>
      </c>
      <c r="I237" t="s">
        <v>14</v>
      </c>
      <c r="K237" t="s">
        <v>404</v>
      </c>
      <c r="L237" t="s">
        <v>405</v>
      </c>
    </row>
    <row r="238" spans="1:12" hidden="1" x14ac:dyDescent="0.25">
      <c r="A238">
        <v>5</v>
      </c>
      <c r="B238">
        <v>70</v>
      </c>
      <c r="C238" t="s">
        <v>10390</v>
      </c>
      <c r="D238" s="7">
        <v>40867</v>
      </c>
      <c r="E238" t="s">
        <v>9</v>
      </c>
      <c r="F238" t="s">
        <v>4937</v>
      </c>
      <c r="G238" t="s">
        <v>9</v>
      </c>
      <c r="H238" t="s">
        <v>17</v>
      </c>
      <c r="I238" t="s">
        <v>120</v>
      </c>
      <c r="K238" t="s">
        <v>405</v>
      </c>
      <c r="L238" t="s">
        <v>406</v>
      </c>
    </row>
    <row r="239" spans="1:12" hidden="1" x14ac:dyDescent="0.25">
      <c r="A239">
        <v>5</v>
      </c>
      <c r="B239">
        <v>71</v>
      </c>
      <c r="C239" t="s">
        <v>10390</v>
      </c>
      <c r="D239" s="7">
        <v>40867</v>
      </c>
      <c r="E239" t="s">
        <v>9</v>
      </c>
      <c r="F239" t="s">
        <v>4937</v>
      </c>
      <c r="G239" t="s">
        <v>9</v>
      </c>
      <c r="H239" t="s">
        <v>348</v>
      </c>
      <c r="I239" t="s">
        <v>407</v>
      </c>
      <c r="K239" t="s">
        <v>406</v>
      </c>
      <c r="L239" t="s">
        <v>406</v>
      </c>
    </row>
    <row r="240" spans="1:12" hidden="1" x14ac:dyDescent="0.25">
      <c r="A240">
        <v>5</v>
      </c>
      <c r="B240">
        <v>72</v>
      </c>
      <c r="C240" t="s">
        <v>10390</v>
      </c>
      <c r="D240" s="7">
        <v>40867</v>
      </c>
      <c r="E240" t="s">
        <v>9</v>
      </c>
      <c r="F240" t="s">
        <v>4937</v>
      </c>
      <c r="G240" t="s">
        <v>9</v>
      </c>
      <c r="H240" t="s">
        <v>348</v>
      </c>
      <c r="I240" t="s">
        <v>408</v>
      </c>
      <c r="K240" t="s">
        <v>406</v>
      </c>
      <c r="L240" t="s">
        <v>406</v>
      </c>
    </row>
    <row r="241" spans="1:14" hidden="1" x14ac:dyDescent="0.25">
      <c r="A241">
        <v>5</v>
      </c>
      <c r="B241">
        <v>73</v>
      </c>
      <c r="C241" t="s">
        <v>10390</v>
      </c>
      <c r="D241" s="7">
        <v>40867</v>
      </c>
      <c r="E241" t="s">
        <v>9</v>
      </c>
      <c r="F241" t="s">
        <v>4937</v>
      </c>
      <c r="G241" t="s">
        <v>9</v>
      </c>
      <c r="H241" t="s">
        <v>17</v>
      </c>
      <c r="I241" t="s">
        <v>120</v>
      </c>
      <c r="K241" t="s">
        <v>406</v>
      </c>
      <c r="L241" t="s">
        <v>409</v>
      </c>
    </row>
    <row r="242" spans="1:14" hidden="1" x14ac:dyDescent="0.25">
      <c r="A242">
        <v>5</v>
      </c>
      <c r="B242">
        <v>74</v>
      </c>
      <c r="C242" t="s">
        <v>10390</v>
      </c>
      <c r="D242" s="7">
        <v>40867</v>
      </c>
      <c r="E242" t="s">
        <v>9</v>
      </c>
      <c r="F242" t="s">
        <v>4937</v>
      </c>
      <c r="G242" t="s">
        <v>9</v>
      </c>
      <c r="H242" t="s">
        <v>53</v>
      </c>
      <c r="I242" t="s">
        <v>124</v>
      </c>
      <c r="J242" t="s">
        <v>80</v>
      </c>
      <c r="K242" t="s">
        <v>409</v>
      </c>
      <c r="L242" t="s">
        <v>410</v>
      </c>
      <c r="N242">
        <v>7</v>
      </c>
    </row>
    <row r="243" spans="1:14" hidden="1" x14ac:dyDescent="0.25">
      <c r="A243">
        <v>5</v>
      </c>
      <c r="B243">
        <v>75</v>
      </c>
      <c r="C243" t="s">
        <v>10390</v>
      </c>
      <c r="D243" s="7">
        <v>40867</v>
      </c>
      <c r="E243" t="s">
        <v>9</v>
      </c>
      <c r="F243" t="s">
        <v>4937</v>
      </c>
      <c r="G243" t="s">
        <v>9</v>
      </c>
      <c r="H243" t="s">
        <v>21</v>
      </c>
      <c r="I243" t="s">
        <v>22</v>
      </c>
      <c r="K243" t="s">
        <v>410</v>
      </c>
      <c r="L243" t="s">
        <v>411</v>
      </c>
    </row>
    <row r="244" spans="1:14" hidden="1" x14ac:dyDescent="0.25">
      <c r="A244">
        <v>5</v>
      </c>
      <c r="B244">
        <v>76</v>
      </c>
      <c r="C244" t="s">
        <v>10390</v>
      </c>
      <c r="D244" s="7">
        <v>40867</v>
      </c>
      <c r="E244" t="s">
        <v>9</v>
      </c>
      <c r="F244" t="s">
        <v>4937</v>
      </c>
      <c r="G244" t="s">
        <v>9</v>
      </c>
      <c r="H244" t="s">
        <v>24</v>
      </c>
      <c r="I244" t="s">
        <v>10323</v>
      </c>
      <c r="K244" t="s">
        <v>411</v>
      </c>
      <c r="L244" t="s">
        <v>412</v>
      </c>
    </row>
    <row r="245" spans="1:14" hidden="1" x14ac:dyDescent="0.25">
      <c r="A245">
        <v>5</v>
      </c>
      <c r="B245">
        <v>77</v>
      </c>
      <c r="C245" t="s">
        <v>10390</v>
      </c>
      <c r="D245" s="7">
        <v>40867</v>
      </c>
      <c r="E245" t="s">
        <v>9</v>
      </c>
      <c r="F245" t="s">
        <v>4937</v>
      </c>
      <c r="G245" t="s">
        <v>9</v>
      </c>
      <c r="H245" t="s">
        <v>10</v>
      </c>
      <c r="I245" t="s">
        <v>11</v>
      </c>
      <c r="K245" t="s">
        <v>412</v>
      </c>
      <c r="L245" t="s">
        <v>413</v>
      </c>
    </row>
    <row r="246" spans="1:14" hidden="1" x14ac:dyDescent="0.25">
      <c r="A246">
        <v>5</v>
      </c>
      <c r="B246">
        <v>78</v>
      </c>
      <c r="C246" t="s">
        <v>10390</v>
      </c>
      <c r="D246" s="7">
        <v>40867</v>
      </c>
      <c r="E246" t="s">
        <v>9</v>
      </c>
      <c r="F246" t="s">
        <v>4937</v>
      </c>
      <c r="G246" t="s">
        <v>9</v>
      </c>
      <c r="H246" t="s">
        <v>10</v>
      </c>
      <c r="I246" t="s">
        <v>14</v>
      </c>
      <c r="K246" t="s">
        <v>414</v>
      </c>
      <c r="L246" t="s">
        <v>415</v>
      </c>
    </row>
    <row r="247" spans="1:14" hidden="1" x14ac:dyDescent="0.25">
      <c r="A247">
        <v>5</v>
      </c>
      <c r="B247">
        <v>79</v>
      </c>
      <c r="C247" t="s">
        <v>10390</v>
      </c>
      <c r="D247" s="7">
        <v>40867</v>
      </c>
      <c r="E247" t="s">
        <v>9</v>
      </c>
      <c r="F247" t="s">
        <v>4937</v>
      </c>
      <c r="G247" t="s">
        <v>9</v>
      </c>
      <c r="H247" t="s">
        <v>33</v>
      </c>
      <c r="I247" t="s">
        <v>34</v>
      </c>
      <c r="K247" t="s">
        <v>415</v>
      </c>
      <c r="L247" t="s">
        <v>416</v>
      </c>
    </row>
    <row r="248" spans="1:14" hidden="1" x14ac:dyDescent="0.25">
      <c r="A248">
        <v>5</v>
      </c>
      <c r="B248">
        <v>80</v>
      </c>
      <c r="C248" t="s">
        <v>10390</v>
      </c>
      <c r="D248" s="7">
        <v>40867</v>
      </c>
      <c r="E248" t="s">
        <v>9</v>
      </c>
      <c r="F248" t="s">
        <v>4937</v>
      </c>
      <c r="G248" t="s">
        <v>9</v>
      </c>
      <c r="H248" t="s">
        <v>24</v>
      </c>
      <c r="I248" t="s">
        <v>303</v>
      </c>
      <c r="K248" t="s">
        <v>417</v>
      </c>
      <c r="L248" t="s">
        <v>418</v>
      </c>
    </row>
    <row r="249" spans="1:14" hidden="1" x14ac:dyDescent="0.25">
      <c r="A249">
        <v>5</v>
      </c>
      <c r="B249">
        <v>81</v>
      </c>
      <c r="C249" t="s">
        <v>10390</v>
      </c>
      <c r="D249" s="7">
        <v>40867</v>
      </c>
      <c r="E249" t="s">
        <v>9</v>
      </c>
      <c r="F249" t="s">
        <v>4937</v>
      </c>
      <c r="G249" t="s">
        <v>9</v>
      </c>
      <c r="H249" t="s">
        <v>10</v>
      </c>
      <c r="I249" t="s">
        <v>11</v>
      </c>
      <c r="K249" t="s">
        <v>418</v>
      </c>
      <c r="L249" t="s">
        <v>419</v>
      </c>
    </row>
    <row r="250" spans="1:14" hidden="1" x14ac:dyDescent="0.25">
      <c r="A250">
        <v>5</v>
      </c>
      <c r="B250">
        <v>82</v>
      </c>
      <c r="C250" t="s">
        <v>10390</v>
      </c>
      <c r="D250" s="7">
        <v>40867</v>
      </c>
      <c r="E250" t="s">
        <v>9</v>
      </c>
      <c r="F250" t="s">
        <v>4937</v>
      </c>
      <c r="G250" t="s">
        <v>9</v>
      </c>
      <c r="H250" t="s">
        <v>10</v>
      </c>
      <c r="I250" t="s">
        <v>14</v>
      </c>
      <c r="K250" t="s">
        <v>419</v>
      </c>
      <c r="L250" t="s">
        <v>420</v>
      </c>
    </row>
    <row r="251" spans="1:14" hidden="1" x14ac:dyDescent="0.25">
      <c r="A251">
        <v>5</v>
      </c>
      <c r="B251">
        <v>83</v>
      </c>
      <c r="C251" t="s">
        <v>10390</v>
      </c>
      <c r="D251" s="7">
        <v>40867</v>
      </c>
      <c r="E251" t="s">
        <v>9</v>
      </c>
      <c r="F251" t="s">
        <v>4937</v>
      </c>
      <c r="G251" t="s">
        <v>9</v>
      </c>
      <c r="H251" t="s">
        <v>17</v>
      </c>
      <c r="I251" t="s">
        <v>120</v>
      </c>
      <c r="K251" t="s">
        <v>420</v>
      </c>
      <c r="L251" t="s">
        <v>421</v>
      </c>
    </row>
    <row r="252" spans="1:14" hidden="1" x14ac:dyDescent="0.25">
      <c r="A252">
        <v>5</v>
      </c>
      <c r="B252">
        <v>84</v>
      </c>
      <c r="C252" t="s">
        <v>10390</v>
      </c>
      <c r="D252" s="7">
        <v>40867</v>
      </c>
      <c r="E252" t="s">
        <v>9</v>
      </c>
      <c r="F252" t="s">
        <v>4937</v>
      </c>
      <c r="G252" t="s">
        <v>9</v>
      </c>
      <c r="H252" t="s">
        <v>17</v>
      </c>
      <c r="I252" t="s">
        <v>77</v>
      </c>
      <c r="K252" t="s">
        <v>421</v>
      </c>
      <c r="L252" t="s">
        <v>422</v>
      </c>
    </row>
    <row r="253" spans="1:14" hidden="1" x14ac:dyDescent="0.25">
      <c r="A253">
        <v>5</v>
      </c>
      <c r="B253">
        <v>85</v>
      </c>
      <c r="C253" t="s">
        <v>10390</v>
      </c>
      <c r="D253" s="7">
        <v>40867</v>
      </c>
      <c r="E253" t="s">
        <v>9</v>
      </c>
      <c r="F253" t="s">
        <v>4937</v>
      </c>
      <c r="G253" t="s">
        <v>9</v>
      </c>
      <c r="H253" t="s">
        <v>53</v>
      </c>
      <c r="I253" t="s">
        <v>202</v>
      </c>
      <c r="J253" t="s">
        <v>80</v>
      </c>
      <c r="K253" t="s">
        <v>422</v>
      </c>
      <c r="L253" t="s">
        <v>423</v>
      </c>
      <c r="N253">
        <v>2</v>
      </c>
    </row>
    <row r="254" spans="1:14" hidden="1" x14ac:dyDescent="0.25">
      <c r="A254">
        <v>5</v>
      </c>
      <c r="B254">
        <v>86</v>
      </c>
      <c r="C254" t="s">
        <v>10390</v>
      </c>
      <c r="D254" s="7">
        <v>40867</v>
      </c>
      <c r="E254" t="s">
        <v>9</v>
      </c>
      <c r="F254" t="s">
        <v>4937</v>
      </c>
      <c r="G254" t="s">
        <v>9</v>
      </c>
      <c r="H254" t="s">
        <v>17</v>
      </c>
      <c r="I254" t="s">
        <v>120</v>
      </c>
      <c r="K254" t="s">
        <v>423</v>
      </c>
      <c r="L254" t="s">
        <v>424</v>
      </c>
    </row>
    <row r="255" spans="1:14" hidden="1" x14ac:dyDescent="0.25">
      <c r="A255">
        <v>5</v>
      </c>
      <c r="B255">
        <v>87</v>
      </c>
      <c r="C255" t="s">
        <v>10390</v>
      </c>
      <c r="D255" s="7">
        <v>40867</v>
      </c>
      <c r="E255" t="s">
        <v>9</v>
      </c>
      <c r="F255" t="s">
        <v>4937</v>
      </c>
      <c r="G255" t="s">
        <v>9</v>
      </c>
      <c r="H255" t="s">
        <v>53</v>
      </c>
      <c r="I255" t="s">
        <v>124</v>
      </c>
      <c r="J255" t="s">
        <v>80</v>
      </c>
      <c r="K255" t="s">
        <v>424</v>
      </c>
      <c r="L255" t="s">
        <v>424</v>
      </c>
      <c r="N255">
        <v>7</v>
      </c>
    </row>
    <row r="256" spans="1:14" hidden="1" x14ac:dyDescent="0.25">
      <c r="A256">
        <v>5</v>
      </c>
      <c r="B256">
        <v>88</v>
      </c>
      <c r="C256" t="s">
        <v>10390</v>
      </c>
      <c r="D256" s="7">
        <v>40867</v>
      </c>
      <c r="E256" t="s">
        <v>9</v>
      </c>
      <c r="F256" t="s">
        <v>4937</v>
      </c>
      <c r="G256" t="s">
        <v>9</v>
      </c>
      <c r="H256" t="s">
        <v>17</v>
      </c>
      <c r="I256" t="s">
        <v>120</v>
      </c>
      <c r="K256" t="s">
        <v>424</v>
      </c>
      <c r="L256" t="s">
        <v>425</v>
      </c>
    </row>
    <row r="257" spans="1:12" hidden="1" x14ac:dyDescent="0.25">
      <c r="A257">
        <v>5</v>
      </c>
      <c r="B257">
        <v>89</v>
      </c>
      <c r="C257" t="s">
        <v>10390</v>
      </c>
      <c r="D257" s="7">
        <v>40867</v>
      </c>
      <c r="E257" t="s">
        <v>9</v>
      </c>
      <c r="F257" t="s">
        <v>4937</v>
      </c>
      <c r="G257" t="s">
        <v>9</v>
      </c>
      <c r="H257" t="s">
        <v>33</v>
      </c>
      <c r="I257" t="s">
        <v>192</v>
      </c>
      <c r="K257" t="s">
        <v>425</v>
      </c>
      <c r="L257" t="s">
        <v>426</v>
      </c>
    </row>
    <row r="258" spans="1:12" hidden="1" x14ac:dyDescent="0.25">
      <c r="A258">
        <v>5</v>
      </c>
      <c r="B258">
        <v>90</v>
      </c>
      <c r="C258" t="s">
        <v>10390</v>
      </c>
      <c r="D258" s="7">
        <v>40867</v>
      </c>
      <c r="E258" t="s">
        <v>9</v>
      </c>
      <c r="F258" t="s">
        <v>4937</v>
      </c>
      <c r="G258" t="s">
        <v>9</v>
      </c>
      <c r="H258" t="s">
        <v>162</v>
      </c>
      <c r="I258" t="s">
        <v>163</v>
      </c>
      <c r="K258" t="s">
        <v>426</v>
      </c>
      <c r="L258" t="s">
        <v>427</v>
      </c>
    </row>
    <row r="259" spans="1:12" hidden="1" x14ac:dyDescent="0.25">
      <c r="A259">
        <v>5</v>
      </c>
      <c r="B259">
        <v>91</v>
      </c>
      <c r="C259" t="s">
        <v>10390</v>
      </c>
      <c r="D259" s="7">
        <v>40867</v>
      </c>
      <c r="E259" t="s">
        <v>9</v>
      </c>
      <c r="F259" t="s">
        <v>4937</v>
      </c>
      <c r="G259" t="s">
        <v>9</v>
      </c>
      <c r="H259" t="s">
        <v>24</v>
      </c>
      <c r="I259" t="s">
        <v>10323</v>
      </c>
      <c r="K259" t="s">
        <v>427</v>
      </c>
      <c r="L259" t="s">
        <v>428</v>
      </c>
    </row>
    <row r="260" spans="1:12" hidden="1" x14ac:dyDescent="0.25">
      <c r="A260">
        <v>5</v>
      </c>
      <c r="B260">
        <v>92</v>
      </c>
      <c r="C260" t="s">
        <v>10390</v>
      </c>
      <c r="D260" s="7">
        <v>40867</v>
      </c>
      <c r="E260" t="s">
        <v>9</v>
      </c>
      <c r="F260" t="s">
        <v>4937</v>
      </c>
      <c r="G260" t="s">
        <v>9</v>
      </c>
      <c r="H260" t="s">
        <v>10</v>
      </c>
      <c r="I260" t="s">
        <v>11</v>
      </c>
      <c r="K260" t="s">
        <v>428</v>
      </c>
      <c r="L260" t="s">
        <v>429</v>
      </c>
    </row>
    <row r="261" spans="1:12" hidden="1" x14ac:dyDescent="0.25">
      <c r="A261">
        <v>5</v>
      </c>
      <c r="B261">
        <v>93</v>
      </c>
      <c r="C261" t="s">
        <v>10390</v>
      </c>
      <c r="D261" s="7">
        <v>40867</v>
      </c>
      <c r="E261" t="s">
        <v>9</v>
      </c>
      <c r="F261" t="s">
        <v>4937</v>
      </c>
      <c r="G261" t="s">
        <v>9</v>
      </c>
      <c r="H261" t="s">
        <v>10</v>
      </c>
      <c r="I261" t="s">
        <v>14</v>
      </c>
      <c r="K261" t="s">
        <v>429</v>
      </c>
      <c r="L261" t="s">
        <v>430</v>
      </c>
    </row>
    <row r="262" spans="1:12" hidden="1" x14ac:dyDescent="0.25">
      <c r="A262">
        <v>5</v>
      </c>
      <c r="B262">
        <v>94</v>
      </c>
      <c r="C262" t="s">
        <v>10390</v>
      </c>
      <c r="D262" s="7">
        <v>40867</v>
      </c>
      <c r="E262" t="s">
        <v>9</v>
      </c>
      <c r="F262" t="s">
        <v>4937</v>
      </c>
      <c r="G262" t="s">
        <v>9</v>
      </c>
      <c r="H262" t="s">
        <v>33</v>
      </c>
      <c r="I262" t="s">
        <v>161</v>
      </c>
      <c r="K262" t="s">
        <v>430</v>
      </c>
      <c r="L262" t="s">
        <v>431</v>
      </c>
    </row>
    <row r="263" spans="1:12" hidden="1" x14ac:dyDescent="0.25">
      <c r="A263">
        <v>5</v>
      </c>
      <c r="B263">
        <v>95</v>
      </c>
      <c r="C263" t="s">
        <v>10390</v>
      </c>
      <c r="D263" s="7">
        <v>40867</v>
      </c>
      <c r="E263" t="s">
        <v>9</v>
      </c>
      <c r="F263" t="s">
        <v>4937</v>
      </c>
      <c r="G263" t="s">
        <v>9</v>
      </c>
      <c r="H263" t="s">
        <v>316</v>
      </c>
      <c r="I263" s="3" t="s">
        <v>10322</v>
      </c>
      <c r="K263" t="s">
        <v>431</v>
      </c>
      <c r="L263" t="s">
        <v>431</v>
      </c>
    </row>
    <row r="264" spans="1:12" hidden="1" x14ac:dyDescent="0.25">
      <c r="A264">
        <v>6</v>
      </c>
      <c r="B264">
        <v>1</v>
      </c>
      <c r="C264" t="s">
        <v>10391</v>
      </c>
      <c r="D264" s="7">
        <v>40720</v>
      </c>
      <c r="E264" t="s">
        <v>9</v>
      </c>
      <c r="F264" t="s">
        <v>432</v>
      </c>
      <c r="G264" t="s">
        <v>9</v>
      </c>
      <c r="H264" t="s">
        <v>10</v>
      </c>
      <c r="I264" t="s">
        <v>62</v>
      </c>
      <c r="K264" t="s">
        <v>433</v>
      </c>
      <c r="L264" t="s">
        <v>434</v>
      </c>
    </row>
    <row r="265" spans="1:12" hidden="1" x14ac:dyDescent="0.25">
      <c r="A265">
        <v>6</v>
      </c>
      <c r="B265">
        <v>2</v>
      </c>
      <c r="C265" t="s">
        <v>10391</v>
      </c>
      <c r="D265" s="7">
        <v>40720</v>
      </c>
      <c r="E265" t="s">
        <v>9</v>
      </c>
      <c r="F265" t="s">
        <v>432</v>
      </c>
      <c r="G265" t="s">
        <v>9</v>
      </c>
      <c r="H265" t="s">
        <v>10</v>
      </c>
      <c r="I265" t="s">
        <v>11</v>
      </c>
      <c r="K265" t="s">
        <v>434</v>
      </c>
      <c r="L265" t="s">
        <v>435</v>
      </c>
    </row>
    <row r="266" spans="1:12" hidden="1" x14ac:dyDescent="0.25">
      <c r="A266">
        <v>6</v>
      </c>
      <c r="B266">
        <v>3</v>
      </c>
      <c r="C266" t="s">
        <v>10391</v>
      </c>
      <c r="D266" s="7">
        <v>40720</v>
      </c>
      <c r="E266" t="s">
        <v>9</v>
      </c>
      <c r="F266" t="s">
        <v>432</v>
      </c>
      <c r="G266" t="s">
        <v>9</v>
      </c>
      <c r="H266" t="s">
        <v>10</v>
      </c>
      <c r="I266" t="s">
        <v>14</v>
      </c>
      <c r="K266" t="s">
        <v>435</v>
      </c>
      <c r="L266" t="s">
        <v>436</v>
      </c>
    </row>
    <row r="267" spans="1:12" hidden="1" x14ac:dyDescent="0.25">
      <c r="A267">
        <v>6</v>
      </c>
      <c r="B267">
        <v>4</v>
      </c>
      <c r="C267" t="s">
        <v>10391</v>
      </c>
      <c r="D267" s="7">
        <v>40720</v>
      </c>
      <c r="E267" t="s">
        <v>9</v>
      </c>
      <c r="F267" t="s">
        <v>432</v>
      </c>
      <c r="G267" t="s">
        <v>9</v>
      </c>
      <c r="H267" t="s">
        <v>17</v>
      </c>
      <c r="I267" t="s">
        <v>292</v>
      </c>
      <c r="K267" t="s">
        <v>436</v>
      </c>
      <c r="L267" t="s">
        <v>437</v>
      </c>
    </row>
    <row r="268" spans="1:12" hidden="1" x14ac:dyDescent="0.25">
      <c r="A268">
        <v>6</v>
      </c>
      <c r="B268">
        <v>5</v>
      </c>
      <c r="C268" t="s">
        <v>10391</v>
      </c>
      <c r="D268" s="7">
        <v>40720</v>
      </c>
      <c r="E268" t="s">
        <v>9</v>
      </c>
      <c r="F268" t="s">
        <v>432</v>
      </c>
      <c r="G268" t="s">
        <v>9</v>
      </c>
      <c r="H268" t="s">
        <v>17</v>
      </c>
      <c r="I268" t="s">
        <v>73</v>
      </c>
      <c r="K268" t="s">
        <v>437</v>
      </c>
      <c r="L268" t="s">
        <v>438</v>
      </c>
    </row>
    <row r="269" spans="1:12" hidden="1" x14ac:dyDescent="0.25">
      <c r="A269">
        <v>6</v>
      </c>
      <c r="B269">
        <v>6</v>
      </c>
      <c r="C269" t="s">
        <v>10391</v>
      </c>
      <c r="D269" s="7">
        <v>40720</v>
      </c>
      <c r="E269" t="s">
        <v>9</v>
      </c>
      <c r="F269" t="s">
        <v>432</v>
      </c>
      <c r="G269" t="s">
        <v>9</v>
      </c>
      <c r="H269" t="s">
        <v>33</v>
      </c>
      <c r="I269" t="s">
        <v>34</v>
      </c>
      <c r="K269" t="s">
        <v>438</v>
      </c>
      <c r="L269" t="s">
        <v>439</v>
      </c>
    </row>
    <row r="270" spans="1:12" hidden="1" x14ac:dyDescent="0.25">
      <c r="A270">
        <v>6</v>
      </c>
      <c r="B270">
        <v>7</v>
      </c>
      <c r="C270" t="s">
        <v>10391</v>
      </c>
      <c r="D270" s="7">
        <v>40720</v>
      </c>
      <c r="E270" t="s">
        <v>9</v>
      </c>
      <c r="F270" t="s">
        <v>432</v>
      </c>
      <c r="G270" t="s">
        <v>9</v>
      </c>
      <c r="H270" t="s">
        <v>21</v>
      </c>
      <c r="I270" t="s">
        <v>22</v>
      </c>
      <c r="K270" t="s">
        <v>440</v>
      </c>
      <c r="L270" t="s">
        <v>441</v>
      </c>
    </row>
    <row r="271" spans="1:12" hidden="1" x14ac:dyDescent="0.25">
      <c r="A271">
        <v>6</v>
      </c>
      <c r="B271">
        <v>8</v>
      </c>
      <c r="C271" t="s">
        <v>10391</v>
      </c>
      <c r="D271" s="7">
        <v>40720</v>
      </c>
      <c r="E271" t="s">
        <v>9</v>
      </c>
      <c r="F271" t="s">
        <v>432</v>
      </c>
      <c r="G271" t="s">
        <v>9</v>
      </c>
      <c r="H271" t="s">
        <v>24</v>
      </c>
      <c r="I271" t="s">
        <v>10323</v>
      </c>
      <c r="K271" t="s">
        <v>441</v>
      </c>
      <c r="L271" t="s">
        <v>442</v>
      </c>
    </row>
    <row r="272" spans="1:12" hidden="1" x14ac:dyDescent="0.25">
      <c r="A272">
        <v>6</v>
      </c>
      <c r="B272">
        <v>9</v>
      </c>
      <c r="C272" t="s">
        <v>10391</v>
      </c>
      <c r="D272" s="7">
        <v>40720</v>
      </c>
      <c r="E272" t="s">
        <v>9</v>
      </c>
      <c r="F272" t="s">
        <v>432</v>
      </c>
      <c r="G272" t="s">
        <v>9</v>
      </c>
      <c r="H272" t="s">
        <v>10</v>
      </c>
      <c r="I272" t="s">
        <v>62</v>
      </c>
      <c r="K272" t="s">
        <v>443</v>
      </c>
      <c r="L272" t="s">
        <v>444</v>
      </c>
    </row>
    <row r="273" spans="1:14" hidden="1" x14ac:dyDescent="0.25">
      <c r="A273">
        <v>6</v>
      </c>
      <c r="B273">
        <v>10</v>
      </c>
      <c r="C273" t="s">
        <v>10391</v>
      </c>
      <c r="D273" s="7">
        <v>40720</v>
      </c>
      <c r="E273" t="s">
        <v>9</v>
      </c>
      <c r="F273" t="s">
        <v>432</v>
      </c>
      <c r="G273" t="s">
        <v>9</v>
      </c>
      <c r="H273" t="s">
        <v>10</v>
      </c>
      <c r="I273" t="s">
        <v>11</v>
      </c>
      <c r="K273" t="s">
        <v>444</v>
      </c>
      <c r="L273" t="s">
        <v>445</v>
      </c>
    </row>
    <row r="274" spans="1:14" hidden="1" x14ac:dyDescent="0.25">
      <c r="A274">
        <v>6</v>
      </c>
      <c r="B274">
        <v>11</v>
      </c>
      <c r="C274" t="s">
        <v>10391</v>
      </c>
      <c r="D274" s="7">
        <v>40720</v>
      </c>
      <c r="E274" t="s">
        <v>9</v>
      </c>
      <c r="F274" t="s">
        <v>432</v>
      </c>
      <c r="G274" t="s">
        <v>9</v>
      </c>
      <c r="H274" t="s">
        <v>10</v>
      </c>
      <c r="I274" t="s">
        <v>14</v>
      </c>
      <c r="K274" t="s">
        <v>445</v>
      </c>
      <c r="L274" t="s">
        <v>446</v>
      </c>
    </row>
    <row r="275" spans="1:14" hidden="1" x14ac:dyDescent="0.25">
      <c r="A275">
        <v>6</v>
      </c>
      <c r="B275">
        <v>12</v>
      </c>
      <c r="C275" t="s">
        <v>10391</v>
      </c>
      <c r="D275" s="7">
        <v>40720</v>
      </c>
      <c r="E275" t="s">
        <v>9</v>
      </c>
      <c r="F275" t="s">
        <v>432</v>
      </c>
      <c r="G275" t="s">
        <v>9</v>
      </c>
      <c r="H275" t="s">
        <v>17</v>
      </c>
      <c r="I275" t="s">
        <v>73</v>
      </c>
      <c r="K275" t="s">
        <v>446</v>
      </c>
      <c r="L275" t="s">
        <v>447</v>
      </c>
    </row>
    <row r="276" spans="1:14" hidden="1" x14ac:dyDescent="0.25">
      <c r="A276">
        <v>6</v>
      </c>
      <c r="B276">
        <v>13</v>
      </c>
      <c r="C276" t="s">
        <v>10391</v>
      </c>
      <c r="D276" s="7">
        <v>40720</v>
      </c>
      <c r="E276" t="s">
        <v>9</v>
      </c>
      <c r="F276" t="s">
        <v>432</v>
      </c>
      <c r="G276" t="s">
        <v>9</v>
      </c>
      <c r="H276" t="s">
        <v>21</v>
      </c>
      <c r="I276" t="s">
        <v>334</v>
      </c>
      <c r="K276" t="s">
        <v>447</v>
      </c>
      <c r="L276" t="s">
        <v>448</v>
      </c>
    </row>
    <row r="277" spans="1:14" hidden="1" x14ac:dyDescent="0.25">
      <c r="A277">
        <v>6</v>
      </c>
      <c r="B277">
        <v>14</v>
      </c>
      <c r="C277" t="s">
        <v>10391</v>
      </c>
      <c r="D277" s="7">
        <v>40720</v>
      </c>
      <c r="E277" t="s">
        <v>9</v>
      </c>
      <c r="F277" t="s">
        <v>432</v>
      </c>
      <c r="G277" t="s">
        <v>9</v>
      </c>
      <c r="H277" t="s">
        <v>24</v>
      </c>
      <c r="I277" t="s">
        <v>10323</v>
      </c>
      <c r="K277" t="s">
        <v>449</v>
      </c>
      <c r="L277" t="s">
        <v>450</v>
      </c>
    </row>
    <row r="278" spans="1:14" hidden="1" x14ac:dyDescent="0.25">
      <c r="A278">
        <v>6</v>
      </c>
      <c r="B278">
        <v>15</v>
      </c>
      <c r="C278" t="s">
        <v>10391</v>
      </c>
      <c r="D278" s="7">
        <v>40720</v>
      </c>
      <c r="E278" t="s">
        <v>9</v>
      </c>
      <c r="F278" t="s">
        <v>432</v>
      </c>
      <c r="G278" t="s">
        <v>9</v>
      </c>
      <c r="H278" t="s">
        <v>10</v>
      </c>
      <c r="I278" t="s">
        <v>62</v>
      </c>
      <c r="K278" t="s">
        <v>451</v>
      </c>
      <c r="L278" t="s">
        <v>452</v>
      </c>
    </row>
    <row r="279" spans="1:14" hidden="1" x14ac:dyDescent="0.25">
      <c r="A279">
        <v>6</v>
      </c>
      <c r="B279">
        <v>16</v>
      </c>
      <c r="C279" t="s">
        <v>10391</v>
      </c>
      <c r="D279" s="7">
        <v>40720</v>
      </c>
      <c r="E279" t="s">
        <v>9</v>
      </c>
      <c r="F279" t="s">
        <v>432</v>
      </c>
      <c r="G279" t="s">
        <v>9</v>
      </c>
      <c r="H279" t="s">
        <v>10</v>
      </c>
      <c r="I279" t="s">
        <v>11</v>
      </c>
      <c r="K279" t="s">
        <v>452</v>
      </c>
      <c r="L279" t="s">
        <v>453</v>
      </c>
    </row>
    <row r="280" spans="1:14" hidden="1" x14ac:dyDescent="0.25">
      <c r="A280">
        <v>6</v>
      </c>
      <c r="B280">
        <v>17</v>
      </c>
      <c r="C280" t="s">
        <v>10391</v>
      </c>
      <c r="D280" s="7">
        <v>40720</v>
      </c>
      <c r="E280" t="s">
        <v>9</v>
      </c>
      <c r="F280" t="s">
        <v>432</v>
      </c>
      <c r="G280" t="s">
        <v>9</v>
      </c>
      <c r="H280" t="s">
        <v>10</v>
      </c>
      <c r="I280" t="s">
        <v>14</v>
      </c>
      <c r="K280" t="s">
        <v>453</v>
      </c>
      <c r="L280" t="s">
        <v>454</v>
      </c>
    </row>
    <row r="281" spans="1:14" hidden="1" x14ac:dyDescent="0.25">
      <c r="A281">
        <v>6</v>
      </c>
      <c r="B281">
        <v>18</v>
      </c>
      <c r="C281" t="s">
        <v>10391</v>
      </c>
      <c r="D281" s="7">
        <v>40720</v>
      </c>
      <c r="E281" t="s">
        <v>9</v>
      </c>
      <c r="F281" t="s">
        <v>432</v>
      </c>
      <c r="G281" t="s">
        <v>9</v>
      </c>
      <c r="H281" t="s">
        <v>17</v>
      </c>
      <c r="I281" t="s">
        <v>45</v>
      </c>
      <c r="K281" t="s">
        <v>454</v>
      </c>
      <c r="L281" t="s">
        <v>455</v>
      </c>
    </row>
    <row r="282" spans="1:14" hidden="1" x14ac:dyDescent="0.25">
      <c r="A282">
        <v>6</v>
      </c>
      <c r="B282">
        <v>19</v>
      </c>
      <c r="C282" t="s">
        <v>10391</v>
      </c>
      <c r="D282" s="7">
        <v>40720</v>
      </c>
      <c r="E282" t="s">
        <v>9</v>
      </c>
      <c r="F282" t="s">
        <v>432</v>
      </c>
      <c r="G282" t="s">
        <v>9</v>
      </c>
      <c r="H282" t="s">
        <v>53</v>
      </c>
      <c r="I282" t="s">
        <v>456</v>
      </c>
      <c r="J282" t="s">
        <v>80</v>
      </c>
      <c r="K282" t="s">
        <v>455</v>
      </c>
      <c r="L282" t="s">
        <v>457</v>
      </c>
      <c r="N282">
        <v>6</v>
      </c>
    </row>
    <row r="283" spans="1:14" hidden="1" x14ac:dyDescent="0.25">
      <c r="A283">
        <v>6</v>
      </c>
      <c r="B283">
        <v>20</v>
      </c>
      <c r="C283" t="s">
        <v>10391</v>
      </c>
      <c r="D283" s="7">
        <v>40720</v>
      </c>
      <c r="E283" t="s">
        <v>9</v>
      </c>
      <c r="F283" t="s">
        <v>432</v>
      </c>
      <c r="G283" t="s">
        <v>9</v>
      </c>
      <c r="H283" t="s">
        <v>17</v>
      </c>
      <c r="I283" t="s">
        <v>45</v>
      </c>
      <c r="K283" t="s">
        <v>457</v>
      </c>
      <c r="L283" t="s">
        <v>458</v>
      </c>
    </row>
    <row r="284" spans="1:14" hidden="1" x14ac:dyDescent="0.25">
      <c r="A284">
        <v>6</v>
      </c>
      <c r="B284">
        <v>21</v>
      </c>
      <c r="C284" t="s">
        <v>10391</v>
      </c>
      <c r="D284" s="7">
        <v>40720</v>
      </c>
      <c r="E284" t="s">
        <v>9</v>
      </c>
      <c r="F284" t="s">
        <v>432</v>
      </c>
      <c r="G284" t="s">
        <v>9</v>
      </c>
      <c r="H284" t="s">
        <v>24</v>
      </c>
      <c r="I284" t="s">
        <v>10323</v>
      </c>
      <c r="K284" t="s">
        <v>459</v>
      </c>
      <c r="L284" t="s">
        <v>460</v>
      </c>
    </row>
    <row r="285" spans="1:14" hidden="1" x14ac:dyDescent="0.25">
      <c r="A285">
        <v>6</v>
      </c>
      <c r="B285">
        <v>22</v>
      </c>
      <c r="C285" t="s">
        <v>10391</v>
      </c>
      <c r="D285" s="7">
        <v>40720</v>
      </c>
      <c r="E285" t="s">
        <v>9</v>
      </c>
      <c r="F285" t="s">
        <v>432</v>
      </c>
      <c r="G285" t="s">
        <v>9</v>
      </c>
      <c r="H285" t="s">
        <v>10</v>
      </c>
      <c r="I285" t="s">
        <v>11</v>
      </c>
      <c r="K285" t="s">
        <v>461</v>
      </c>
      <c r="L285" t="s">
        <v>462</v>
      </c>
    </row>
    <row r="286" spans="1:14" hidden="1" x14ac:dyDescent="0.25">
      <c r="A286">
        <v>6</v>
      </c>
      <c r="B286">
        <v>23</v>
      </c>
      <c r="C286" t="s">
        <v>10391</v>
      </c>
      <c r="D286" s="7">
        <v>40720</v>
      </c>
      <c r="E286" t="s">
        <v>9</v>
      </c>
      <c r="F286" t="s">
        <v>432</v>
      </c>
      <c r="G286" t="s">
        <v>9</v>
      </c>
      <c r="H286" t="s">
        <v>17</v>
      </c>
      <c r="I286" t="s">
        <v>120</v>
      </c>
      <c r="K286" t="s">
        <v>462</v>
      </c>
      <c r="L286" t="s">
        <v>463</v>
      </c>
    </row>
    <row r="287" spans="1:14" hidden="1" x14ac:dyDescent="0.25">
      <c r="A287">
        <v>6</v>
      </c>
      <c r="B287">
        <v>24</v>
      </c>
      <c r="C287" t="s">
        <v>10391</v>
      </c>
      <c r="D287" s="7">
        <v>40720</v>
      </c>
      <c r="E287" t="s">
        <v>9</v>
      </c>
      <c r="F287" t="s">
        <v>432</v>
      </c>
      <c r="G287" t="s">
        <v>9</v>
      </c>
      <c r="H287" t="s">
        <v>348</v>
      </c>
      <c r="I287" t="s">
        <v>464</v>
      </c>
      <c r="K287" t="s">
        <v>463</v>
      </c>
      <c r="L287" t="s">
        <v>463</v>
      </c>
    </row>
    <row r="288" spans="1:14" hidden="1" x14ac:dyDescent="0.25">
      <c r="A288">
        <v>6</v>
      </c>
      <c r="B288">
        <v>25</v>
      </c>
      <c r="C288" t="s">
        <v>10391</v>
      </c>
      <c r="D288" s="7">
        <v>40720</v>
      </c>
      <c r="E288" t="s">
        <v>9</v>
      </c>
      <c r="F288" t="s">
        <v>432</v>
      </c>
      <c r="G288" t="s">
        <v>9</v>
      </c>
      <c r="H288" t="s">
        <v>17</v>
      </c>
      <c r="I288" t="s">
        <v>120</v>
      </c>
      <c r="K288" t="s">
        <v>463</v>
      </c>
      <c r="L288" t="s">
        <v>465</v>
      </c>
    </row>
    <row r="289" spans="1:14" hidden="1" x14ac:dyDescent="0.25">
      <c r="A289">
        <v>6</v>
      </c>
      <c r="B289">
        <v>26</v>
      </c>
      <c r="C289" t="s">
        <v>10391</v>
      </c>
      <c r="D289" s="7">
        <v>40720</v>
      </c>
      <c r="E289" t="s">
        <v>9</v>
      </c>
      <c r="F289" t="s">
        <v>432</v>
      </c>
      <c r="G289" t="s">
        <v>9</v>
      </c>
      <c r="H289" t="s">
        <v>53</v>
      </c>
      <c r="I289" t="s">
        <v>91</v>
      </c>
      <c r="J289" t="s">
        <v>92</v>
      </c>
      <c r="K289" t="s">
        <v>465</v>
      </c>
      <c r="L289" t="s">
        <v>466</v>
      </c>
      <c r="N289">
        <v>2</v>
      </c>
    </row>
    <row r="290" spans="1:14" hidden="1" x14ac:dyDescent="0.25">
      <c r="A290">
        <v>6</v>
      </c>
      <c r="B290">
        <v>27</v>
      </c>
      <c r="C290" t="s">
        <v>10391</v>
      </c>
      <c r="D290" s="7">
        <v>40720</v>
      </c>
      <c r="E290" t="s">
        <v>9</v>
      </c>
      <c r="F290" t="s">
        <v>432</v>
      </c>
      <c r="G290" t="s">
        <v>9</v>
      </c>
      <c r="H290" t="s">
        <v>17</v>
      </c>
      <c r="I290" t="s">
        <v>77</v>
      </c>
      <c r="K290" t="s">
        <v>466</v>
      </c>
      <c r="L290" t="s">
        <v>467</v>
      </c>
    </row>
    <row r="291" spans="1:14" hidden="1" x14ac:dyDescent="0.25">
      <c r="A291">
        <v>6</v>
      </c>
      <c r="B291">
        <v>28</v>
      </c>
      <c r="C291" t="s">
        <v>10391</v>
      </c>
      <c r="D291" s="7">
        <v>40720</v>
      </c>
      <c r="E291" t="s">
        <v>9</v>
      </c>
      <c r="F291" t="s">
        <v>432</v>
      </c>
      <c r="G291" t="s">
        <v>9</v>
      </c>
      <c r="H291" t="s">
        <v>17</v>
      </c>
      <c r="I291" t="s">
        <v>45</v>
      </c>
      <c r="J291" t="s">
        <v>80</v>
      </c>
      <c r="K291" t="s">
        <v>467</v>
      </c>
      <c r="L291" t="s">
        <v>468</v>
      </c>
    </row>
    <row r="292" spans="1:14" hidden="1" x14ac:dyDescent="0.25">
      <c r="A292">
        <v>6</v>
      </c>
      <c r="B292">
        <v>29</v>
      </c>
      <c r="C292" t="s">
        <v>10391</v>
      </c>
      <c r="D292" s="7">
        <v>40720</v>
      </c>
      <c r="E292" t="s">
        <v>9</v>
      </c>
      <c r="F292" t="s">
        <v>432</v>
      </c>
      <c r="G292" t="s">
        <v>9</v>
      </c>
      <c r="H292" t="s">
        <v>53</v>
      </c>
      <c r="I292" t="s">
        <v>202</v>
      </c>
      <c r="J292" t="s">
        <v>80</v>
      </c>
      <c r="K292" t="s">
        <v>468</v>
      </c>
      <c r="L292" t="s">
        <v>469</v>
      </c>
      <c r="N292">
        <v>2</v>
      </c>
    </row>
    <row r="293" spans="1:14" hidden="1" x14ac:dyDescent="0.25">
      <c r="A293">
        <v>6</v>
      </c>
      <c r="B293">
        <v>30</v>
      </c>
      <c r="C293" t="s">
        <v>10391</v>
      </c>
      <c r="D293" s="7">
        <v>40720</v>
      </c>
      <c r="E293" t="s">
        <v>9</v>
      </c>
      <c r="F293" t="s">
        <v>432</v>
      </c>
      <c r="G293" t="s">
        <v>9</v>
      </c>
      <c r="H293" t="s">
        <v>24</v>
      </c>
      <c r="I293" t="s">
        <v>165</v>
      </c>
      <c r="K293" t="s">
        <v>469</v>
      </c>
      <c r="L293" t="s">
        <v>470</v>
      </c>
    </row>
    <row r="294" spans="1:14" hidden="1" x14ac:dyDescent="0.25">
      <c r="A294">
        <v>6</v>
      </c>
      <c r="B294">
        <v>31</v>
      </c>
      <c r="C294" t="s">
        <v>10391</v>
      </c>
      <c r="D294" s="7">
        <v>40720</v>
      </c>
      <c r="E294" t="s">
        <v>9</v>
      </c>
      <c r="F294" t="s">
        <v>432</v>
      </c>
      <c r="G294" t="s">
        <v>9</v>
      </c>
      <c r="H294" t="s">
        <v>10</v>
      </c>
      <c r="I294" t="s">
        <v>11</v>
      </c>
      <c r="K294" t="s">
        <v>470</v>
      </c>
      <c r="L294" t="s">
        <v>471</v>
      </c>
    </row>
    <row r="295" spans="1:14" hidden="1" x14ac:dyDescent="0.25">
      <c r="A295">
        <v>6</v>
      </c>
      <c r="B295">
        <v>32</v>
      </c>
      <c r="C295" t="s">
        <v>10391</v>
      </c>
      <c r="D295" s="7">
        <v>40720</v>
      </c>
      <c r="E295" t="s">
        <v>9</v>
      </c>
      <c r="F295" t="s">
        <v>432</v>
      </c>
      <c r="G295" t="s">
        <v>9</v>
      </c>
      <c r="H295" t="s">
        <v>10</v>
      </c>
      <c r="I295" t="s">
        <v>14</v>
      </c>
      <c r="K295" t="s">
        <v>471</v>
      </c>
      <c r="L295" t="s">
        <v>472</v>
      </c>
    </row>
    <row r="296" spans="1:14" hidden="1" x14ac:dyDescent="0.25">
      <c r="A296">
        <v>6</v>
      </c>
      <c r="B296">
        <v>33</v>
      </c>
      <c r="C296" t="s">
        <v>10391</v>
      </c>
      <c r="D296" s="7">
        <v>40720</v>
      </c>
      <c r="E296" t="s">
        <v>9</v>
      </c>
      <c r="F296" t="s">
        <v>432</v>
      </c>
      <c r="G296" t="s">
        <v>9</v>
      </c>
      <c r="H296" t="s">
        <v>17</v>
      </c>
      <c r="I296" t="s">
        <v>45</v>
      </c>
      <c r="K296" t="s">
        <v>472</v>
      </c>
      <c r="L296" t="s">
        <v>473</v>
      </c>
    </row>
    <row r="297" spans="1:14" hidden="1" x14ac:dyDescent="0.25">
      <c r="A297">
        <v>6</v>
      </c>
      <c r="B297">
        <v>34</v>
      </c>
      <c r="C297" t="s">
        <v>10391</v>
      </c>
      <c r="D297" s="7">
        <v>40720</v>
      </c>
      <c r="E297" t="s">
        <v>9</v>
      </c>
      <c r="F297" t="s">
        <v>432</v>
      </c>
      <c r="G297" t="s">
        <v>9</v>
      </c>
      <c r="H297" t="s">
        <v>17</v>
      </c>
      <c r="I297" t="s">
        <v>77</v>
      </c>
      <c r="K297" t="s">
        <v>473</v>
      </c>
      <c r="L297" t="s">
        <v>474</v>
      </c>
    </row>
    <row r="298" spans="1:14" hidden="1" x14ac:dyDescent="0.25">
      <c r="A298">
        <v>6</v>
      </c>
      <c r="B298">
        <v>35</v>
      </c>
      <c r="C298" t="s">
        <v>10391</v>
      </c>
      <c r="D298" s="7">
        <v>40720</v>
      </c>
      <c r="E298" t="s">
        <v>9</v>
      </c>
      <c r="F298" t="s">
        <v>432</v>
      </c>
      <c r="G298" t="s">
        <v>9</v>
      </c>
      <c r="H298" t="s">
        <v>33</v>
      </c>
      <c r="I298" t="s">
        <v>34</v>
      </c>
      <c r="K298" t="s">
        <v>474</v>
      </c>
      <c r="L298" t="s">
        <v>475</v>
      </c>
    </row>
    <row r="299" spans="1:14" hidden="1" x14ac:dyDescent="0.25">
      <c r="A299">
        <v>6</v>
      </c>
      <c r="B299">
        <v>36</v>
      </c>
      <c r="C299" t="s">
        <v>10391</v>
      </c>
      <c r="D299" s="7">
        <v>40720</v>
      </c>
      <c r="E299" t="s">
        <v>9</v>
      </c>
      <c r="F299" t="s">
        <v>432</v>
      </c>
      <c r="G299" t="s">
        <v>9</v>
      </c>
      <c r="H299" t="s">
        <v>24</v>
      </c>
      <c r="I299" t="s">
        <v>10323</v>
      </c>
      <c r="K299" t="s">
        <v>475</v>
      </c>
      <c r="L299" t="s">
        <v>476</v>
      </c>
    </row>
    <row r="300" spans="1:14" hidden="1" x14ac:dyDescent="0.25">
      <c r="A300">
        <v>6</v>
      </c>
      <c r="B300">
        <v>37</v>
      </c>
      <c r="C300" t="s">
        <v>10391</v>
      </c>
      <c r="D300" s="7">
        <v>40720</v>
      </c>
      <c r="E300" t="s">
        <v>9</v>
      </c>
      <c r="F300" t="s">
        <v>432</v>
      </c>
      <c r="G300" t="s">
        <v>9</v>
      </c>
      <c r="H300" t="s">
        <v>10</v>
      </c>
      <c r="I300" t="s">
        <v>11</v>
      </c>
      <c r="K300" t="s">
        <v>476</v>
      </c>
      <c r="L300" t="s">
        <v>477</v>
      </c>
    </row>
    <row r="301" spans="1:14" hidden="1" x14ac:dyDescent="0.25">
      <c r="A301">
        <v>6</v>
      </c>
      <c r="B301">
        <v>38</v>
      </c>
      <c r="C301" t="s">
        <v>10391</v>
      </c>
      <c r="D301" s="7">
        <v>40720</v>
      </c>
      <c r="E301" t="s">
        <v>9</v>
      </c>
      <c r="F301" t="s">
        <v>432</v>
      </c>
      <c r="G301" t="s">
        <v>9</v>
      </c>
      <c r="H301" t="s">
        <v>10</v>
      </c>
      <c r="I301" t="s">
        <v>14</v>
      </c>
      <c r="K301" t="s">
        <v>477</v>
      </c>
      <c r="L301" t="s">
        <v>478</v>
      </c>
    </row>
    <row r="302" spans="1:14" hidden="1" x14ac:dyDescent="0.25">
      <c r="A302">
        <v>6</v>
      </c>
      <c r="B302">
        <v>39</v>
      </c>
      <c r="C302" t="s">
        <v>10391</v>
      </c>
      <c r="D302" s="7">
        <v>40720</v>
      </c>
      <c r="E302" t="s">
        <v>9</v>
      </c>
      <c r="F302" t="s">
        <v>432</v>
      </c>
      <c r="G302" t="s">
        <v>9</v>
      </c>
      <c r="H302" t="s">
        <v>17</v>
      </c>
      <c r="I302" t="s">
        <v>45</v>
      </c>
      <c r="K302" t="s">
        <v>478</v>
      </c>
      <c r="L302" t="s">
        <v>479</v>
      </c>
    </row>
    <row r="303" spans="1:14" hidden="1" x14ac:dyDescent="0.25">
      <c r="A303">
        <v>6</v>
      </c>
      <c r="B303">
        <v>40</v>
      </c>
      <c r="C303" t="s">
        <v>10391</v>
      </c>
      <c r="D303" s="7">
        <v>40720</v>
      </c>
      <c r="E303" t="s">
        <v>9</v>
      </c>
      <c r="F303" t="s">
        <v>432</v>
      </c>
      <c r="G303" t="s">
        <v>9</v>
      </c>
      <c r="H303" t="s">
        <v>24</v>
      </c>
      <c r="I303" t="s">
        <v>10323</v>
      </c>
      <c r="K303" t="s">
        <v>479</v>
      </c>
      <c r="L303" t="s">
        <v>480</v>
      </c>
    </row>
    <row r="304" spans="1:14" hidden="1" x14ac:dyDescent="0.25">
      <c r="A304">
        <v>6</v>
      </c>
      <c r="B304">
        <v>41</v>
      </c>
      <c r="C304" t="s">
        <v>10391</v>
      </c>
      <c r="D304" s="7">
        <v>40720</v>
      </c>
      <c r="E304" t="s">
        <v>9</v>
      </c>
      <c r="F304" t="s">
        <v>432</v>
      </c>
      <c r="G304" t="s">
        <v>9</v>
      </c>
      <c r="H304" t="s">
        <v>10</v>
      </c>
      <c r="I304" t="s">
        <v>11</v>
      </c>
      <c r="K304" t="s">
        <v>480</v>
      </c>
      <c r="L304" t="s">
        <v>481</v>
      </c>
    </row>
    <row r="305" spans="1:14" hidden="1" x14ac:dyDescent="0.25">
      <c r="A305">
        <v>6</v>
      </c>
      <c r="B305">
        <v>42</v>
      </c>
      <c r="C305" t="s">
        <v>10391</v>
      </c>
      <c r="D305" s="7">
        <v>40720</v>
      </c>
      <c r="E305" t="s">
        <v>9</v>
      </c>
      <c r="F305" t="s">
        <v>432</v>
      </c>
      <c r="G305" t="s">
        <v>9</v>
      </c>
      <c r="H305" t="s">
        <v>17</v>
      </c>
      <c r="I305" t="s">
        <v>101</v>
      </c>
      <c r="K305" t="s">
        <v>481</v>
      </c>
      <c r="L305" t="s">
        <v>482</v>
      </c>
    </row>
    <row r="306" spans="1:14" hidden="1" x14ac:dyDescent="0.25">
      <c r="A306">
        <v>6</v>
      </c>
      <c r="B306">
        <v>43</v>
      </c>
      <c r="C306" t="s">
        <v>10391</v>
      </c>
      <c r="D306" s="7">
        <v>40720</v>
      </c>
      <c r="E306" t="s">
        <v>9</v>
      </c>
      <c r="F306" t="s">
        <v>432</v>
      </c>
      <c r="G306" t="s">
        <v>9</v>
      </c>
      <c r="H306" t="s">
        <v>53</v>
      </c>
      <c r="I306" t="s">
        <v>91</v>
      </c>
      <c r="J306" t="s">
        <v>92</v>
      </c>
      <c r="K306" t="s">
        <v>482</v>
      </c>
      <c r="L306" t="s">
        <v>482</v>
      </c>
      <c r="N306">
        <v>2</v>
      </c>
    </row>
    <row r="307" spans="1:14" hidden="1" x14ac:dyDescent="0.25">
      <c r="A307">
        <v>6</v>
      </c>
      <c r="B307">
        <v>44</v>
      </c>
      <c r="C307" t="s">
        <v>10391</v>
      </c>
      <c r="D307" s="7">
        <v>40720</v>
      </c>
      <c r="E307" t="s">
        <v>9</v>
      </c>
      <c r="F307" t="s">
        <v>432</v>
      </c>
      <c r="G307" t="s">
        <v>9</v>
      </c>
      <c r="H307" t="s">
        <v>17</v>
      </c>
      <c r="I307" t="s">
        <v>101</v>
      </c>
      <c r="K307" t="s">
        <v>482</v>
      </c>
      <c r="L307" t="s">
        <v>483</v>
      </c>
    </row>
    <row r="308" spans="1:14" hidden="1" x14ac:dyDescent="0.25">
      <c r="A308">
        <v>6</v>
      </c>
      <c r="B308">
        <v>45</v>
      </c>
      <c r="C308" t="s">
        <v>10391</v>
      </c>
      <c r="D308" s="7">
        <v>40720</v>
      </c>
      <c r="E308" t="s">
        <v>9</v>
      </c>
      <c r="F308" t="s">
        <v>432</v>
      </c>
      <c r="G308" t="s">
        <v>9</v>
      </c>
      <c r="H308" t="s">
        <v>53</v>
      </c>
      <c r="I308" t="s">
        <v>79</v>
      </c>
      <c r="J308" t="s">
        <v>80</v>
      </c>
      <c r="K308" t="s">
        <v>483</v>
      </c>
      <c r="L308" t="s">
        <v>484</v>
      </c>
      <c r="M308" t="s">
        <v>485</v>
      </c>
      <c r="N308">
        <v>4</v>
      </c>
    </row>
    <row r="309" spans="1:14" hidden="1" x14ac:dyDescent="0.25">
      <c r="A309">
        <v>6</v>
      </c>
      <c r="B309">
        <v>46</v>
      </c>
      <c r="C309" t="s">
        <v>10391</v>
      </c>
      <c r="D309" s="7">
        <v>40720</v>
      </c>
      <c r="E309" t="s">
        <v>9</v>
      </c>
      <c r="F309" t="s">
        <v>432</v>
      </c>
      <c r="G309" t="s">
        <v>9</v>
      </c>
      <c r="H309" t="s">
        <v>316</v>
      </c>
      <c r="I309" s="3" t="s">
        <v>10322</v>
      </c>
      <c r="K309" t="s">
        <v>484</v>
      </c>
      <c r="L309" t="s">
        <v>484</v>
      </c>
    </row>
    <row r="310" spans="1:14" hidden="1" x14ac:dyDescent="0.25">
      <c r="A310">
        <v>7</v>
      </c>
      <c r="B310">
        <v>1</v>
      </c>
      <c r="C310" t="s">
        <v>10390</v>
      </c>
      <c r="D310" s="7">
        <v>40867</v>
      </c>
      <c r="E310" t="s">
        <v>9</v>
      </c>
      <c r="F310" t="s">
        <v>4937</v>
      </c>
      <c r="G310" t="s">
        <v>9</v>
      </c>
      <c r="H310" t="s">
        <v>10</v>
      </c>
      <c r="I310" t="s">
        <v>11</v>
      </c>
      <c r="K310" t="s">
        <v>486</v>
      </c>
      <c r="L310" t="s">
        <v>487</v>
      </c>
    </row>
    <row r="311" spans="1:14" hidden="1" x14ac:dyDescent="0.25">
      <c r="A311">
        <v>7</v>
      </c>
      <c r="B311">
        <v>2</v>
      </c>
      <c r="C311" t="s">
        <v>10390</v>
      </c>
      <c r="D311" s="7">
        <v>40867</v>
      </c>
      <c r="E311" t="s">
        <v>9</v>
      </c>
      <c r="F311" t="s">
        <v>4937</v>
      </c>
      <c r="G311" t="s">
        <v>9</v>
      </c>
      <c r="H311" t="s">
        <v>10</v>
      </c>
      <c r="I311" t="s">
        <v>14</v>
      </c>
      <c r="K311" t="s">
        <v>488</v>
      </c>
      <c r="L311" t="s">
        <v>489</v>
      </c>
    </row>
    <row r="312" spans="1:14" hidden="1" x14ac:dyDescent="0.25">
      <c r="A312">
        <v>7</v>
      </c>
      <c r="B312">
        <v>3</v>
      </c>
      <c r="C312" t="s">
        <v>10390</v>
      </c>
      <c r="D312" s="7">
        <v>40867</v>
      </c>
      <c r="E312" t="s">
        <v>9</v>
      </c>
      <c r="F312" t="s">
        <v>4937</v>
      </c>
      <c r="G312" t="s">
        <v>9</v>
      </c>
      <c r="H312" t="s">
        <v>17</v>
      </c>
      <c r="I312" t="s">
        <v>120</v>
      </c>
      <c r="K312" t="s">
        <v>489</v>
      </c>
      <c r="L312" t="s">
        <v>490</v>
      </c>
    </row>
    <row r="313" spans="1:14" hidden="1" x14ac:dyDescent="0.25">
      <c r="A313">
        <v>7</v>
      </c>
      <c r="B313">
        <v>4</v>
      </c>
      <c r="C313" t="s">
        <v>10390</v>
      </c>
      <c r="D313" s="7">
        <v>40867</v>
      </c>
      <c r="E313" t="s">
        <v>9</v>
      </c>
      <c r="F313" t="s">
        <v>4937</v>
      </c>
      <c r="G313" t="s">
        <v>9</v>
      </c>
      <c r="H313" t="s">
        <v>24</v>
      </c>
      <c r="I313" t="s">
        <v>10323</v>
      </c>
      <c r="K313" t="s">
        <v>491</v>
      </c>
      <c r="L313" t="s">
        <v>492</v>
      </c>
    </row>
    <row r="314" spans="1:14" hidden="1" x14ac:dyDescent="0.25">
      <c r="A314">
        <v>7</v>
      </c>
      <c r="B314">
        <v>5</v>
      </c>
      <c r="C314" t="s">
        <v>10390</v>
      </c>
      <c r="D314" s="7">
        <v>40867</v>
      </c>
      <c r="E314" t="s">
        <v>9</v>
      </c>
      <c r="F314" t="s">
        <v>4937</v>
      </c>
      <c r="G314" t="s">
        <v>9</v>
      </c>
      <c r="H314" t="s">
        <v>10</v>
      </c>
      <c r="I314" t="s">
        <v>11</v>
      </c>
      <c r="K314" t="s">
        <v>492</v>
      </c>
      <c r="L314" t="s">
        <v>493</v>
      </c>
    </row>
    <row r="315" spans="1:14" hidden="1" x14ac:dyDescent="0.25">
      <c r="A315">
        <v>7</v>
      </c>
      <c r="B315">
        <v>6</v>
      </c>
      <c r="C315" t="s">
        <v>10390</v>
      </c>
      <c r="D315" s="7">
        <v>40867</v>
      </c>
      <c r="E315" t="s">
        <v>9</v>
      </c>
      <c r="F315" t="s">
        <v>4937</v>
      </c>
      <c r="G315" t="s">
        <v>9</v>
      </c>
      <c r="H315" t="s">
        <v>10</v>
      </c>
      <c r="I315" t="s">
        <v>14</v>
      </c>
      <c r="K315" t="s">
        <v>494</v>
      </c>
      <c r="L315" t="s">
        <v>495</v>
      </c>
    </row>
    <row r="316" spans="1:14" hidden="1" x14ac:dyDescent="0.25">
      <c r="A316">
        <v>7</v>
      </c>
      <c r="B316">
        <v>7</v>
      </c>
      <c r="C316" t="s">
        <v>10390</v>
      </c>
      <c r="D316" s="7">
        <v>40867</v>
      </c>
      <c r="E316" t="s">
        <v>9</v>
      </c>
      <c r="F316" t="s">
        <v>4937</v>
      </c>
      <c r="G316" t="s">
        <v>9</v>
      </c>
      <c r="H316" t="s">
        <v>10</v>
      </c>
      <c r="I316" t="s">
        <v>14</v>
      </c>
      <c r="K316" t="s">
        <v>496</v>
      </c>
      <c r="L316" t="s">
        <v>497</v>
      </c>
    </row>
    <row r="317" spans="1:14" hidden="1" x14ac:dyDescent="0.25">
      <c r="A317">
        <v>7</v>
      </c>
      <c r="B317">
        <v>8</v>
      </c>
      <c r="C317" t="s">
        <v>10390</v>
      </c>
      <c r="D317" s="7">
        <v>40867</v>
      </c>
      <c r="E317" t="s">
        <v>9</v>
      </c>
      <c r="F317" t="s">
        <v>4937</v>
      </c>
      <c r="G317" t="s">
        <v>9</v>
      </c>
      <c r="H317" t="s">
        <v>17</v>
      </c>
      <c r="I317" t="s">
        <v>120</v>
      </c>
      <c r="K317" t="s">
        <v>497</v>
      </c>
      <c r="L317" t="s">
        <v>498</v>
      </c>
    </row>
    <row r="318" spans="1:14" hidden="1" x14ac:dyDescent="0.25">
      <c r="A318">
        <v>7</v>
      </c>
      <c r="B318">
        <v>9</v>
      </c>
      <c r="C318" t="s">
        <v>10390</v>
      </c>
      <c r="D318" s="7">
        <v>40867</v>
      </c>
      <c r="E318" t="s">
        <v>9</v>
      </c>
      <c r="F318" t="s">
        <v>4937</v>
      </c>
      <c r="G318" t="s">
        <v>9</v>
      </c>
      <c r="H318" t="s">
        <v>17</v>
      </c>
      <c r="I318" t="s">
        <v>51</v>
      </c>
      <c r="K318" t="s">
        <v>498</v>
      </c>
      <c r="L318" t="s">
        <v>499</v>
      </c>
    </row>
    <row r="319" spans="1:14" hidden="1" x14ac:dyDescent="0.25">
      <c r="A319">
        <v>7</v>
      </c>
      <c r="B319">
        <v>10</v>
      </c>
      <c r="C319" t="s">
        <v>10390</v>
      </c>
      <c r="D319" s="7">
        <v>40867</v>
      </c>
      <c r="E319" t="s">
        <v>9</v>
      </c>
      <c r="F319" t="s">
        <v>4937</v>
      </c>
      <c r="G319" t="s">
        <v>9</v>
      </c>
      <c r="H319" t="s">
        <v>10</v>
      </c>
      <c r="I319" t="s">
        <v>11</v>
      </c>
      <c r="K319" t="s">
        <v>500</v>
      </c>
      <c r="L319" t="s">
        <v>501</v>
      </c>
    </row>
    <row r="320" spans="1:14" hidden="1" x14ac:dyDescent="0.25">
      <c r="A320">
        <v>7</v>
      </c>
      <c r="B320">
        <v>11</v>
      </c>
      <c r="C320" t="s">
        <v>10390</v>
      </c>
      <c r="D320" s="7">
        <v>40867</v>
      </c>
      <c r="E320" t="s">
        <v>9</v>
      </c>
      <c r="F320" t="s">
        <v>4937</v>
      </c>
      <c r="G320" t="s">
        <v>9</v>
      </c>
      <c r="H320" t="s">
        <v>10</v>
      </c>
      <c r="I320" t="s">
        <v>14</v>
      </c>
      <c r="K320" t="s">
        <v>502</v>
      </c>
      <c r="L320" t="s">
        <v>503</v>
      </c>
    </row>
    <row r="321" spans="1:14" hidden="1" x14ac:dyDescent="0.25">
      <c r="A321">
        <v>7</v>
      </c>
      <c r="B321">
        <v>12</v>
      </c>
      <c r="C321" t="s">
        <v>10390</v>
      </c>
      <c r="D321" s="7">
        <v>40867</v>
      </c>
      <c r="E321" t="s">
        <v>9</v>
      </c>
      <c r="F321" t="s">
        <v>4937</v>
      </c>
      <c r="G321" t="s">
        <v>9</v>
      </c>
      <c r="H321" t="s">
        <v>17</v>
      </c>
      <c r="I321" t="s">
        <v>48</v>
      </c>
      <c r="K321" t="s">
        <v>503</v>
      </c>
      <c r="L321" t="s">
        <v>503</v>
      </c>
    </row>
    <row r="322" spans="1:14" hidden="1" x14ac:dyDescent="0.25">
      <c r="A322">
        <v>7</v>
      </c>
      <c r="B322">
        <v>13</v>
      </c>
      <c r="C322" t="s">
        <v>10390</v>
      </c>
      <c r="D322" s="7">
        <v>40867</v>
      </c>
      <c r="E322" t="s">
        <v>9</v>
      </c>
      <c r="F322" t="s">
        <v>4937</v>
      </c>
      <c r="G322" t="s">
        <v>9</v>
      </c>
      <c r="H322" t="s">
        <v>53</v>
      </c>
      <c r="I322" t="s">
        <v>332</v>
      </c>
      <c r="J322" t="s">
        <v>80</v>
      </c>
      <c r="K322" t="s">
        <v>503</v>
      </c>
      <c r="L322" t="s">
        <v>504</v>
      </c>
      <c r="N322">
        <v>6</v>
      </c>
    </row>
    <row r="323" spans="1:14" hidden="1" x14ac:dyDescent="0.25">
      <c r="A323">
        <v>7</v>
      </c>
      <c r="B323">
        <v>14</v>
      </c>
      <c r="C323" t="s">
        <v>10390</v>
      </c>
      <c r="D323" s="7">
        <v>40867</v>
      </c>
      <c r="E323" t="s">
        <v>9</v>
      </c>
      <c r="F323" t="s">
        <v>4937</v>
      </c>
      <c r="G323" t="s">
        <v>9</v>
      </c>
      <c r="H323" t="s">
        <v>21</v>
      </c>
      <c r="I323" t="s">
        <v>334</v>
      </c>
      <c r="K323" t="s">
        <v>505</v>
      </c>
      <c r="L323" t="s">
        <v>506</v>
      </c>
    </row>
    <row r="324" spans="1:14" hidden="1" x14ac:dyDescent="0.25">
      <c r="A324">
        <v>7</v>
      </c>
      <c r="B324">
        <v>15</v>
      </c>
      <c r="C324" t="s">
        <v>10390</v>
      </c>
      <c r="D324" s="7">
        <v>40867</v>
      </c>
      <c r="E324" t="s">
        <v>9</v>
      </c>
      <c r="F324" t="s">
        <v>4937</v>
      </c>
      <c r="G324" t="s">
        <v>9</v>
      </c>
      <c r="H324" t="s">
        <v>24</v>
      </c>
      <c r="I324" t="s">
        <v>10323</v>
      </c>
      <c r="K324" t="s">
        <v>507</v>
      </c>
      <c r="L324" t="s">
        <v>508</v>
      </c>
    </row>
    <row r="325" spans="1:14" hidden="1" x14ac:dyDescent="0.25">
      <c r="A325">
        <v>7</v>
      </c>
      <c r="B325">
        <v>16</v>
      </c>
      <c r="C325" t="s">
        <v>10390</v>
      </c>
      <c r="D325" s="7">
        <v>40867</v>
      </c>
      <c r="E325" t="s">
        <v>9</v>
      </c>
      <c r="F325" t="s">
        <v>4937</v>
      </c>
      <c r="G325" t="s">
        <v>9</v>
      </c>
      <c r="H325" t="s">
        <v>10</v>
      </c>
      <c r="I325" t="s">
        <v>11</v>
      </c>
      <c r="K325" t="s">
        <v>509</v>
      </c>
      <c r="L325" t="s">
        <v>510</v>
      </c>
    </row>
    <row r="326" spans="1:14" hidden="1" x14ac:dyDescent="0.25">
      <c r="A326">
        <v>7</v>
      </c>
      <c r="B326">
        <v>17</v>
      </c>
      <c r="C326" t="s">
        <v>10390</v>
      </c>
      <c r="D326" s="7">
        <v>40867</v>
      </c>
      <c r="E326" t="s">
        <v>9</v>
      </c>
      <c r="F326" t="s">
        <v>4937</v>
      </c>
      <c r="G326" t="s">
        <v>9</v>
      </c>
      <c r="H326" t="s">
        <v>24</v>
      </c>
      <c r="I326" t="s">
        <v>10323</v>
      </c>
      <c r="K326" t="s">
        <v>511</v>
      </c>
      <c r="L326" t="s">
        <v>512</v>
      </c>
    </row>
    <row r="327" spans="1:14" hidden="1" x14ac:dyDescent="0.25">
      <c r="A327">
        <v>7</v>
      </c>
      <c r="B327">
        <v>18</v>
      </c>
      <c r="C327" t="s">
        <v>10390</v>
      </c>
      <c r="D327" s="7">
        <v>40867</v>
      </c>
      <c r="E327" t="s">
        <v>9</v>
      </c>
      <c r="F327" t="s">
        <v>4937</v>
      </c>
      <c r="G327" t="s">
        <v>9</v>
      </c>
      <c r="H327" t="s">
        <v>10</v>
      </c>
      <c r="I327" t="s">
        <v>11</v>
      </c>
      <c r="K327" t="s">
        <v>513</v>
      </c>
      <c r="L327" t="s">
        <v>514</v>
      </c>
    </row>
    <row r="328" spans="1:14" hidden="1" x14ac:dyDescent="0.25">
      <c r="A328">
        <v>7</v>
      </c>
      <c r="B328">
        <v>19</v>
      </c>
      <c r="C328" t="s">
        <v>10390</v>
      </c>
      <c r="D328" s="7">
        <v>40867</v>
      </c>
      <c r="E328" t="s">
        <v>9</v>
      </c>
      <c r="F328" t="s">
        <v>4937</v>
      </c>
      <c r="G328" t="s">
        <v>9</v>
      </c>
      <c r="H328" t="s">
        <v>17</v>
      </c>
      <c r="I328" t="s">
        <v>48</v>
      </c>
      <c r="K328" t="s">
        <v>515</v>
      </c>
      <c r="L328" t="s">
        <v>516</v>
      </c>
    </row>
    <row r="329" spans="1:14" hidden="1" x14ac:dyDescent="0.25">
      <c r="A329">
        <v>7</v>
      </c>
      <c r="B329">
        <v>20</v>
      </c>
      <c r="C329" t="s">
        <v>10390</v>
      </c>
      <c r="D329" s="7">
        <v>40867</v>
      </c>
      <c r="E329" t="s">
        <v>9</v>
      </c>
      <c r="F329" t="s">
        <v>4937</v>
      </c>
      <c r="G329" t="s">
        <v>9</v>
      </c>
      <c r="H329" t="s">
        <v>10</v>
      </c>
      <c r="I329" t="s">
        <v>14</v>
      </c>
      <c r="K329" t="s">
        <v>516</v>
      </c>
      <c r="L329" t="s">
        <v>517</v>
      </c>
    </row>
    <row r="330" spans="1:14" hidden="1" x14ac:dyDescent="0.25">
      <c r="A330">
        <v>7</v>
      </c>
      <c r="B330">
        <v>21</v>
      </c>
      <c r="C330" t="s">
        <v>10390</v>
      </c>
      <c r="D330" s="7">
        <v>40867</v>
      </c>
      <c r="E330" t="s">
        <v>9</v>
      </c>
      <c r="F330" t="s">
        <v>4937</v>
      </c>
      <c r="G330" t="s">
        <v>9</v>
      </c>
      <c r="H330" t="s">
        <v>17</v>
      </c>
      <c r="I330" t="s">
        <v>77</v>
      </c>
      <c r="K330" t="s">
        <v>518</v>
      </c>
      <c r="L330" t="s">
        <v>519</v>
      </c>
    </row>
    <row r="331" spans="1:14" hidden="1" x14ac:dyDescent="0.25">
      <c r="A331">
        <v>7</v>
      </c>
      <c r="B331">
        <v>22</v>
      </c>
      <c r="C331" t="s">
        <v>10390</v>
      </c>
      <c r="D331" s="7">
        <v>40867</v>
      </c>
      <c r="E331" t="s">
        <v>9</v>
      </c>
      <c r="F331" t="s">
        <v>4937</v>
      </c>
      <c r="G331" t="s">
        <v>9</v>
      </c>
      <c r="H331" t="s">
        <v>24</v>
      </c>
      <c r="I331" t="s">
        <v>10323</v>
      </c>
      <c r="K331" t="s">
        <v>520</v>
      </c>
      <c r="L331" t="s">
        <v>521</v>
      </c>
    </row>
    <row r="332" spans="1:14" hidden="1" x14ac:dyDescent="0.25">
      <c r="A332">
        <v>7</v>
      </c>
      <c r="B332">
        <v>23</v>
      </c>
      <c r="C332" t="s">
        <v>10390</v>
      </c>
      <c r="D332" s="7">
        <v>40867</v>
      </c>
      <c r="E332" t="s">
        <v>9</v>
      </c>
      <c r="F332" t="s">
        <v>4937</v>
      </c>
      <c r="G332" t="s">
        <v>9</v>
      </c>
      <c r="H332" t="s">
        <v>10</v>
      </c>
      <c r="I332" t="s">
        <v>11</v>
      </c>
      <c r="K332" t="s">
        <v>522</v>
      </c>
      <c r="L332" t="s">
        <v>523</v>
      </c>
    </row>
    <row r="333" spans="1:14" hidden="1" x14ac:dyDescent="0.25">
      <c r="A333">
        <v>7</v>
      </c>
      <c r="B333">
        <v>24</v>
      </c>
      <c r="C333" t="s">
        <v>10390</v>
      </c>
      <c r="D333" s="7">
        <v>40867</v>
      </c>
      <c r="E333" t="s">
        <v>9</v>
      </c>
      <c r="F333" t="s">
        <v>4937</v>
      </c>
      <c r="G333" t="s">
        <v>9</v>
      </c>
      <c r="H333" t="s">
        <v>10</v>
      </c>
      <c r="I333" t="s">
        <v>14</v>
      </c>
      <c r="K333" t="s">
        <v>524</v>
      </c>
      <c r="L333" t="s">
        <v>525</v>
      </c>
    </row>
    <row r="334" spans="1:14" hidden="1" x14ac:dyDescent="0.25">
      <c r="A334">
        <v>7</v>
      </c>
      <c r="B334">
        <v>25</v>
      </c>
      <c r="C334" t="s">
        <v>10390</v>
      </c>
      <c r="D334" s="7">
        <v>40867</v>
      </c>
      <c r="E334" t="s">
        <v>9</v>
      </c>
      <c r="F334" t="s">
        <v>4937</v>
      </c>
      <c r="G334" t="s">
        <v>9</v>
      </c>
      <c r="H334" t="s">
        <v>17</v>
      </c>
      <c r="I334" t="s">
        <v>120</v>
      </c>
      <c r="K334" t="s">
        <v>526</v>
      </c>
      <c r="L334" t="s">
        <v>527</v>
      </c>
    </row>
    <row r="335" spans="1:14" hidden="1" x14ac:dyDescent="0.25">
      <c r="A335">
        <v>7</v>
      </c>
      <c r="B335">
        <v>26</v>
      </c>
      <c r="C335" t="s">
        <v>10390</v>
      </c>
      <c r="D335" s="7">
        <v>40867</v>
      </c>
      <c r="E335" t="s">
        <v>9</v>
      </c>
      <c r="F335" t="s">
        <v>4937</v>
      </c>
      <c r="G335" t="s">
        <v>9</v>
      </c>
      <c r="H335" t="s">
        <v>53</v>
      </c>
      <c r="I335" t="s">
        <v>202</v>
      </c>
      <c r="J335" t="s">
        <v>80</v>
      </c>
      <c r="K335" t="s">
        <v>527</v>
      </c>
      <c r="L335" t="s">
        <v>528</v>
      </c>
      <c r="N335">
        <v>2</v>
      </c>
    </row>
    <row r="336" spans="1:14" hidden="1" x14ac:dyDescent="0.25">
      <c r="A336">
        <v>7</v>
      </c>
      <c r="B336">
        <v>27</v>
      </c>
      <c r="C336" t="s">
        <v>10390</v>
      </c>
      <c r="D336" s="7">
        <v>40867</v>
      </c>
      <c r="E336" t="s">
        <v>9</v>
      </c>
      <c r="F336" t="s">
        <v>4937</v>
      </c>
      <c r="G336" t="s">
        <v>9</v>
      </c>
      <c r="H336" t="s">
        <v>17</v>
      </c>
      <c r="I336" t="s">
        <v>77</v>
      </c>
      <c r="K336" t="s">
        <v>529</v>
      </c>
      <c r="L336" t="s">
        <v>530</v>
      </c>
    </row>
    <row r="337" spans="1:14" hidden="1" x14ac:dyDescent="0.25">
      <c r="A337">
        <v>7</v>
      </c>
      <c r="B337">
        <v>28</v>
      </c>
      <c r="C337" t="s">
        <v>10390</v>
      </c>
      <c r="D337" s="7">
        <v>40867</v>
      </c>
      <c r="E337" t="s">
        <v>9</v>
      </c>
      <c r="F337" t="s">
        <v>4937</v>
      </c>
      <c r="G337" t="s">
        <v>9</v>
      </c>
      <c r="H337" t="s">
        <v>33</v>
      </c>
      <c r="I337" t="s">
        <v>34</v>
      </c>
      <c r="K337" t="s">
        <v>530</v>
      </c>
      <c r="L337" t="s">
        <v>531</v>
      </c>
    </row>
    <row r="338" spans="1:14" hidden="1" x14ac:dyDescent="0.25">
      <c r="A338">
        <v>7</v>
      </c>
      <c r="B338">
        <v>29</v>
      </c>
      <c r="C338" t="s">
        <v>10390</v>
      </c>
      <c r="D338" s="7">
        <v>40867</v>
      </c>
      <c r="E338" t="s">
        <v>9</v>
      </c>
      <c r="F338" t="s">
        <v>4937</v>
      </c>
      <c r="G338" t="s">
        <v>9</v>
      </c>
      <c r="H338" t="s">
        <v>24</v>
      </c>
      <c r="I338" t="s">
        <v>10323</v>
      </c>
      <c r="K338" t="s">
        <v>532</v>
      </c>
      <c r="L338" t="s">
        <v>533</v>
      </c>
    </row>
    <row r="339" spans="1:14" hidden="1" x14ac:dyDescent="0.25">
      <c r="A339">
        <v>7</v>
      </c>
      <c r="B339">
        <v>30</v>
      </c>
      <c r="C339" t="s">
        <v>10390</v>
      </c>
      <c r="D339" s="7">
        <v>40867</v>
      </c>
      <c r="E339" t="s">
        <v>9</v>
      </c>
      <c r="F339" t="s">
        <v>4937</v>
      </c>
      <c r="G339" t="s">
        <v>9</v>
      </c>
      <c r="H339" t="s">
        <v>10</v>
      </c>
      <c r="I339" t="s">
        <v>11</v>
      </c>
      <c r="K339" t="s">
        <v>534</v>
      </c>
      <c r="L339" t="s">
        <v>535</v>
      </c>
    </row>
    <row r="340" spans="1:14" hidden="1" x14ac:dyDescent="0.25">
      <c r="A340">
        <v>7</v>
      </c>
      <c r="B340">
        <v>31</v>
      </c>
      <c r="C340" t="s">
        <v>10390</v>
      </c>
      <c r="D340" s="7">
        <v>40867</v>
      </c>
      <c r="E340" t="s">
        <v>9</v>
      </c>
      <c r="F340" t="s">
        <v>4937</v>
      </c>
      <c r="G340" t="s">
        <v>9</v>
      </c>
      <c r="H340" t="s">
        <v>17</v>
      </c>
      <c r="I340" t="s">
        <v>77</v>
      </c>
      <c r="K340" t="s">
        <v>536</v>
      </c>
      <c r="L340" t="s">
        <v>537</v>
      </c>
    </row>
    <row r="341" spans="1:14" hidden="1" x14ac:dyDescent="0.25">
      <c r="A341">
        <v>7</v>
      </c>
      <c r="B341">
        <v>32</v>
      </c>
      <c r="C341" t="s">
        <v>10390</v>
      </c>
      <c r="D341" s="7">
        <v>40867</v>
      </c>
      <c r="E341" t="s">
        <v>9</v>
      </c>
      <c r="F341" t="s">
        <v>4937</v>
      </c>
      <c r="G341" t="s">
        <v>9</v>
      </c>
      <c r="H341" t="s">
        <v>53</v>
      </c>
      <c r="I341" t="s">
        <v>54</v>
      </c>
      <c r="J341" t="s">
        <v>80</v>
      </c>
      <c r="K341" t="s">
        <v>537</v>
      </c>
      <c r="L341" t="s">
        <v>538</v>
      </c>
      <c r="N341">
        <v>6</v>
      </c>
    </row>
    <row r="342" spans="1:14" hidden="1" x14ac:dyDescent="0.25">
      <c r="A342">
        <v>7</v>
      </c>
      <c r="B342">
        <v>33</v>
      </c>
      <c r="C342" t="s">
        <v>10390</v>
      </c>
      <c r="D342" s="7">
        <v>40867</v>
      </c>
      <c r="E342" t="s">
        <v>9</v>
      </c>
      <c r="F342" t="s">
        <v>4937</v>
      </c>
      <c r="G342" t="s">
        <v>9</v>
      </c>
      <c r="H342" t="s">
        <v>24</v>
      </c>
      <c r="I342" t="s">
        <v>10323</v>
      </c>
      <c r="K342" t="s">
        <v>539</v>
      </c>
      <c r="L342" t="s">
        <v>540</v>
      </c>
    </row>
    <row r="343" spans="1:14" hidden="1" x14ac:dyDescent="0.25">
      <c r="A343">
        <v>7</v>
      </c>
      <c r="B343">
        <v>34</v>
      </c>
      <c r="C343" t="s">
        <v>10390</v>
      </c>
      <c r="D343" s="7">
        <v>40867</v>
      </c>
      <c r="E343" t="s">
        <v>9</v>
      </c>
      <c r="F343" t="s">
        <v>4937</v>
      </c>
      <c r="G343" t="s">
        <v>9</v>
      </c>
      <c r="H343" t="s">
        <v>10</v>
      </c>
      <c r="I343" t="s">
        <v>11</v>
      </c>
      <c r="K343" t="s">
        <v>541</v>
      </c>
      <c r="L343" t="s">
        <v>542</v>
      </c>
    </row>
    <row r="344" spans="1:14" hidden="1" x14ac:dyDescent="0.25">
      <c r="A344">
        <v>7</v>
      </c>
      <c r="B344">
        <v>35</v>
      </c>
      <c r="C344" t="s">
        <v>10390</v>
      </c>
      <c r="D344" s="7">
        <v>40867</v>
      </c>
      <c r="E344" t="s">
        <v>9</v>
      </c>
      <c r="F344" t="s">
        <v>4937</v>
      </c>
      <c r="G344" t="s">
        <v>9</v>
      </c>
      <c r="H344" t="s">
        <v>17</v>
      </c>
      <c r="I344" t="s">
        <v>120</v>
      </c>
      <c r="K344" t="s">
        <v>543</v>
      </c>
      <c r="L344" t="s">
        <v>544</v>
      </c>
    </row>
    <row r="345" spans="1:14" hidden="1" x14ac:dyDescent="0.25">
      <c r="A345">
        <v>7</v>
      </c>
      <c r="B345">
        <v>36</v>
      </c>
      <c r="C345" t="s">
        <v>10390</v>
      </c>
      <c r="D345" s="7">
        <v>40867</v>
      </c>
      <c r="E345" t="s">
        <v>9</v>
      </c>
      <c r="F345" t="s">
        <v>4937</v>
      </c>
      <c r="G345" t="s">
        <v>9</v>
      </c>
      <c r="H345" t="s">
        <v>17</v>
      </c>
      <c r="I345" t="s">
        <v>77</v>
      </c>
      <c r="K345" t="s">
        <v>544</v>
      </c>
      <c r="L345" t="s">
        <v>545</v>
      </c>
    </row>
    <row r="346" spans="1:14" hidden="1" x14ac:dyDescent="0.25">
      <c r="A346">
        <v>7</v>
      </c>
      <c r="B346">
        <v>37</v>
      </c>
      <c r="C346" t="s">
        <v>10390</v>
      </c>
      <c r="D346" s="7">
        <v>40867</v>
      </c>
      <c r="E346" t="s">
        <v>9</v>
      </c>
      <c r="F346" t="s">
        <v>4937</v>
      </c>
      <c r="G346" t="s">
        <v>9</v>
      </c>
      <c r="H346" t="s">
        <v>24</v>
      </c>
      <c r="I346" t="s">
        <v>10323</v>
      </c>
      <c r="K346" t="s">
        <v>545</v>
      </c>
      <c r="L346" t="s">
        <v>546</v>
      </c>
    </row>
    <row r="347" spans="1:14" hidden="1" x14ac:dyDescent="0.25">
      <c r="A347">
        <v>7</v>
      </c>
      <c r="B347">
        <v>38</v>
      </c>
      <c r="C347" t="s">
        <v>10390</v>
      </c>
      <c r="D347" s="7">
        <v>40867</v>
      </c>
      <c r="E347" t="s">
        <v>9</v>
      </c>
      <c r="F347" t="s">
        <v>4937</v>
      </c>
      <c r="G347" t="s">
        <v>9</v>
      </c>
      <c r="H347" t="s">
        <v>10</v>
      </c>
      <c r="I347" t="s">
        <v>11</v>
      </c>
      <c r="K347" t="s">
        <v>547</v>
      </c>
      <c r="L347" t="s">
        <v>548</v>
      </c>
    </row>
    <row r="348" spans="1:14" hidden="1" x14ac:dyDescent="0.25">
      <c r="A348">
        <v>7</v>
      </c>
      <c r="B348">
        <v>39</v>
      </c>
      <c r="C348" t="s">
        <v>10390</v>
      </c>
      <c r="D348" s="7">
        <v>40867</v>
      </c>
      <c r="E348" t="s">
        <v>9</v>
      </c>
      <c r="F348" t="s">
        <v>4937</v>
      </c>
      <c r="G348" t="s">
        <v>9</v>
      </c>
      <c r="H348" t="s">
        <v>17</v>
      </c>
      <c r="I348" t="s">
        <v>120</v>
      </c>
      <c r="K348" t="s">
        <v>548</v>
      </c>
      <c r="L348" t="s">
        <v>549</v>
      </c>
    </row>
    <row r="349" spans="1:14" hidden="1" x14ac:dyDescent="0.25">
      <c r="A349">
        <v>7</v>
      </c>
      <c r="B349">
        <v>40</v>
      </c>
      <c r="C349" t="s">
        <v>10390</v>
      </c>
      <c r="D349" s="7">
        <v>40867</v>
      </c>
      <c r="E349" t="s">
        <v>9</v>
      </c>
      <c r="F349" t="s">
        <v>4937</v>
      </c>
      <c r="G349" t="s">
        <v>9</v>
      </c>
      <c r="H349" t="s">
        <v>53</v>
      </c>
      <c r="I349" t="s">
        <v>255</v>
      </c>
      <c r="J349" t="s">
        <v>80</v>
      </c>
      <c r="K349" t="s">
        <v>549</v>
      </c>
      <c r="L349" t="s">
        <v>550</v>
      </c>
      <c r="N349">
        <v>6</v>
      </c>
    </row>
    <row r="350" spans="1:14" hidden="1" x14ac:dyDescent="0.25">
      <c r="A350">
        <v>7</v>
      </c>
      <c r="B350">
        <v>41</v>
      </c>
      <c r="C350" t="s">
        <v>10390</v>
      </c>
      <c r="D350" s="7">
        <v>40867</v>
      </c>
      <c r="E350" t="s">
        <v>9</v>
      </c>
      <c r="F350" t="s">
        <v>4937</v>
      </c>
      <c r="G350" t="s">
        <v>9</v>
      </c>
      <c r="H350" t="s">
        <v>17</v>
      </c>
      <c r="I350" t="s">
        <v>120</v>
      </c>
      <c r="K350" t="s">
        <v>551</v>
      </c>
      <c r="L350" t="s">
        <v>552</v>
      </c>
    </row>
    <row r="351" spans="1:14" hidden="1" x14ac:dyDescent="0.25">
      <c r="A351">
        <v>7</v>
      </c>
      <c r="B351">
        <v>42</v>
      </c>
      <c r="C351" t="s">
        <v>10390</v>
      </c>
      <c r="D351" s="7">
        <v>40867</v>
      </c>
      <c r="E351" t="s">
        <v>9</v>
      </c>
      <c r="F351" t="s">
        <v>4937</v>
      </c>
      <c r="G351" t="s">
        <v>9</v>
      </c>
      <c r="H351" t="s">
        <v>17</v>
      </c>
      <c r="I351" t="s">
        <v>51</v>
      </c>
      <c r="K351" t="s">
        <v>552</v>
      </c>
      <c r="L351" t="s">
        <v>553</v>
      </c>
    </row>
    <row r="352" spans="1:14" hidden="1" x14ac:dyDescent="0.25">
      <c r="A352">
        <v>7</v>
      </c>
      <c r="B352">
        <v>43</v>
      </c>
      <c r="C352" t="s">
        <v>10390</v>
      </c>
      <c r="D352" s="7">
        <v>40867</v>
      </c>
      <c r="E352" t="s">
        <v>9</v>
      </c>
      <c r="F352" t="s">
        <v>4937</v>
      </c>
      <c r="G352" t="s">
        <v>9</v>
      </c>
      <c r="H352" t="s">
        <v>17</v>
      </c>
      <c r="I352" t="s">
        <v>48</v>
      </c>
      <c r="K352" t="s">
        <v>554</v>
      </c>
      <c r="L352" t="s">
        <v>555</v>
      </c>
    </row>
    <row r="353" spans="1:12" hidden="1" x14ac:dyDescent="0.25">
      <c r="A353">
        <v>7</v>
      </c>
      <c r="B353">
        <v>44</v>
      </c>
      <c r="C353" t="s">
        <v>10390</v>
      </c>
      <c r="D353" s="7">
        <v>40867</v>
      </c>
      <c r="E353" t="s">
        <v>9</v>
      </c>
      <c r="F353" t="s">
        <v>4937</v>
      </c>
      <c r="G353" t="s">
        <v>9</v>
      </c>
      <c r="H353" t="s">
        <v>10</v>
      </c>
      <c r="I353" t="s">
        <v>14</v>
      </c>
      <c r="K353" t="s">
        <v>556</v>
      </c>
      <c r="L353" t="s">
        <v>557</v>
      </c>
    </row>
    <row r="354" spans="1:12" hidden="1" x14ac:dyDescent="0.25">
      <c r="A354">
        <v>7</v>
      </c>
      <c r="B354">
        <v>45</v>
      </c>
      <c r="C354" t="s">
        <v>10390</v>
      </c>
      <c r="D354" s="7">
        <v>40867</v>
      </c>
      <c r="E354" t="s">
        <v>9</v>
      </c>
      <c r="F354" t="s">
        <v>4937</v>
      </c>
      <c r="G354" t="s">
        <v>9</v>
      </c>
      <c r="H354" t="s">
        <v>17</v>
      </c>
      <c r="I354" t="s">
        <v>120</v>
      </c>
      <c r="K354" t="s">
        <v>558</v>
      </c>
      <c r="L354" t="s">
        <v>559</v>
      </c>
    </row>
    <row r="355" spans="1:12" hidden="1" x14ac:dyDescent="0.25">
      <c r="A355">
        <v>7</v>
      </c>
      <c r="B355">
        <v>46</v>
      </c>
      <c r="C355" t="s">
        <v>10390</v>
      </c>
      <c r="D355" s="7">
        <v>40867</v>
      </c>
      <c r="E355" t="s">
        <v>9</v>
      </c>
      <c r="F355" t="s">
        <v>4937</v>
      </c>
      <c r="G355" t="s">
        <v>9</v>
      </c>
      <c r="H355" t="s">
        <v>17</v>
      </c>
      <c r="I355" t="s">
        <v>77</v>
      </c>
      <c r="K355" t="s">
        <v>560</v>
      </c>
      <c r="L355" t="s">
        <v>561</v>
      </c>
    </row>
    <row r="356" spans="1:12" hidden="1" x14ac:dyDescent="0.25">
      <c r="A356">
        <v>7</v>
      </c>
      <c r="B356">
        <v>47</v>
      </c>
      <c r="C356" t="s">
        <v>10390</v>
      </c>
      <c r="D356" s="7">
        <v>40867</v>
      </c>
      <c r="E356" t="s">
        <v>9</v>
      </c>
      <c r="F356" t="s">
        <v>4937</v>
      </c>
      <c r="G356" t="s">
        <v>9</v>
      </c>
      <c r="H356" t="s">
        <v>10</v>
      </c>
      <c r="I356" t="s">
        <v>11</v>
      </c>
      <c r="K356" t="s">
        <v>562</v>
      </c>
      <c r="L356" t="s">
        <v>563</v>
      </c>
    </row>
    <row r="357" spans="1:12" hidden="1" x14ac:dyDescent="0.25">
      <c r="A357">
        <v>7</v>
      </c>
      <c r="B357">
        <v>48</v>
      </c>
      <c r="C357" t="s">
        <v>10390</v>
      </c>
      <c r="D357" s="7">
        <v>40867</v>
      </c>
      <c r="E357" t="s">
        <v>9</v>
      </c>
      <c r="F357" t="s">
        <v>4937</v>
      </c>
      <c r="G357" t="s">
        <v>9</v>
      </c>
      <c r="H357" t="s">
        <v>10</v>
      </c>
      <c r="I357" t="s">
        <v>14</v>
      </c>
      <c r="K357" t="s">
        <v>564</v>
      </c>
      <c r="L357" t="s">
        <v>565</v>
      </c>
    </row>
    <row r="358" spans="1:12" hidden="1" x14ac:dyDescent="0.25">
      <c r="A358">
        <v>7</v>
      </c>
      <c r="B358">
        <v>49</v>
      </c>
      <c r="C358" t="s">
        <v>10390</v>
      </c>
      <c r="D358" s="7">
        <v>40867</v>
      </c>
      <c r="E358" t="s">
        <v>9</v>
      </c>
      <c r="F358" t="s">
        <v>4937</v>
      </c>
      <c r="G358" t="s">
        <v>9</v>
      </c>
      <c r="H358" t="s">
        <v>24</v>
      </c>
      <c r="I358" t="s">
        <v>10323</v>
      </c>
      <c r="K358" t="s">
        <v>566</v>
      </c>
      <c r="L358" t="s">
        <v>567</v>
      </c>
    </row>
    <row r="359" spans="1:12" hidden="1" x14ac:dyDescent="0.25">
      <c r="A359">
        <v>7</v>
      </c>
      <c r="B359">
        <v>50</v>
      </c>
      <c r="C359" t="s">
        <v>10390</v>
      </c>
      <c r="D359" s="7">
        <v>40867</v>
      </c>
      <c r="E359" t="s">
        <v>9</v>
      </c>
      <c r="F359" t="s">
        <v>4937</v>
      </c>
      <c r="G359" t="s">
        <v>9</v>
      </c>
      <c r="H359" t="s">
        <v>10</v>
      </c>
      <c r="I359" t="s">
        <v>11</v>
      </c>
      <c r="K359" t="s">
        <v>568</v>
      </c>
      <c r="L359" t="s">
        <v>569</v>
      </c>
    </row>
    <row r="360" spans="1:12" hidden="1" x14ac:dyDescent="0.25">
      <c r="A360">
        <v>7</v>
      </c>
      <c r="B360">
        <v>51</v>
      </c>
      <c r="C360" t="s">
        <v>10390</v>
      </c>
      <c r="D360" s="7">
        <v>40867</v>
      </c>
      <c r="E360" t="s">
        <v>9</v>
      </c>
      <c r="F360" t="s">
        <v>4937</v>
      </c>
      <c r="G360" t="s">
        <v>9</v>
      </c>
      <c r="H360" t="s">
        <v>17</v>
      </c>
      <c r="I360" t="s">
        <v>120</v>
      </c>
      <c r="K360" t="s">
        <v>570</v>
      </c>
      <c r="L360" t="s">
        <v>571</v>
      </c>
    </row>
    <row r="361" spans="1:12" hidden="1" x14ac:dyDescent="0.25">
      <c r="A361">
        <v>7</v>
      </c>
      <c r="B361">
        <v>52</v>
      </c>
      <c r="C361" t="s">
        <v>10390</v>
      </c>
      <c r="D361" s="7">
        <v>40867</v>
      </c>
      <c r="E361" t="s">
        <v>9</v>
      </c>
      <c r="F361" t="s">
        <v>4937</v>
      </c>
      <c r="G361" t="s">
        <v>9</v>
      </c>
      <c r="H361" t="s">
        <v>33</v>
      </c>
      <c r="I361" t="s">
        <v>34</v>
      </c>
      <c r="K361" t="s">
        <v>572</v>
      </c>
      <c r="L361" t="s">
        <v>573</v>
      </c>
    </row>
    <row r="362" spans="1:12" hidden="1" x14ac:dyDescent="0.25">
      <c r="A362">
        <v>7</v>
      </c>
      <c r="B362">
        <v>53</v>
      </c>
      <c r="C362" t="s">
        <v>10390</v>
      </c>
      <c r="D362" s="7">
        <v>40867</v>
      </c>
      <c r="E362" t="s">
        <v>9</v>
      </c>
      <c r="F362" t="s">
        <v>4937</v>
      </c>
      <c r="G362" t="s">
        <v>9</v>
      </c>
      <c r="H362" t="s">
        <v>21</v>
      </c>
      <c r="I362" t="s">
        <v>286</v>
      </c>
      <c r="K362" t="s">
        <v>573</v>
      </c>
      <c r="L362" t="s">
        <v>574</v>
      </c>
    </row>
    <row r="363" spans="1:12" hidden="1" x14ac:dyDescent="0.25">
      <c r="A363">
        <v>7</v>
      </c>
      <c r="B363">
        <v>54</v>
      </c>
      <c r="C363" t="s">
        <v>10390</v>
      </c>
      <c r="D363" s="7">
        <v>40867</v>
      </c>
      <c r="E363" t="s">
        <v>9</v>
      </c>
      <c r="F363" t="s">
        <v>4937</v>
      </c>
      <c r="G363" t="s">
        <v>9</v>
      </c>
      <c r="H363" t="s">
        <v>24</v>
      </c>
      <c r="I363" t="s">
        <v>10323</v>
      </c>
      <c r="K363" t="s">
        <v>575</v>
      </c>
      <c r="L363" t="s">
        <v>576</v>
      </c>
    </row>
    <row r="364" spans="1:12" hidden="1" x14ac:dyDescent="0.25">
      <c r="A364">
        <v>7</v>
      </c>
      <c r="B364">
        <v>55</v>
      </c>
      <c r="C364" t="s">
        <v>10390</v>
      </c>
      <c r="D364" s="7">
        <v>40867</v>
      </c>
      <c r="E364" t="s">
        <v>9</v>
      </c>
      <c r="F364" t="s">
        <v>4937</v>
      </c>
      <c r="G364" t="s">
        <v>9</v>
      </c>
      <c r="H364" t="s">
        <v>10</v>
      </c>
      <c r="I364" t="s">
        <v>11</v>
      </c>
      <c r="K364" t="s">
        <v>577</v>
      </c>
      <c r="L364" t="s">
        <v>578</v>
      </c>
    </row>
    <row r="365" spans="1:12" hidden="1" x14ac:dyDescent="0.25">
      <c r="A365">
        <v>7</v>
      </c>
      <c r="B365">
        <v>56</v>
      </c>
      <c r="C365" t="s">
        <v>10390</v>
      </c>
      <c r="D365" s="7">
        <v>40867</v>
      </c>
      <c r="E365" t="s">
        <v>9</v>
      </c>
      <c r="F365" t="s">
        <v>4937</v>
      </c>
      <c r="G365" t="s">
        <v>9</v>
      </c>
      <c r="H365" t="s">
        <v>10</v>
      </c>
      <c r="I365" t="s">
        <v>14</v>
      </c>
      <c r="K365" t="s">
        <v>579</v>
      </c>
      <c r="L365" t="s">
        <v>580</v>
      </c>
    </row>
    <row r="366" spans="1:12" hidden="1" x14ac:dyDescent="0.25">
      <c r="A366">
        <v>7</v>
      </c>
      <c r="B366">
        <v>57</v>
      </c>
      <c r="C366" t="s">
        <v>10390</v>
      </c>
      <c r="D366" s="7">
        <v>40867</v>
      </c>
      <c r="E366" t="s">
        <v>9</v>
      </c>
      <c r="F366" t="s">
        <v>4937</v>
      </c>
      <c r="G366" t="s">
        <v>9</v>
      </c>
      <c r="H366" t="s">
        <v>17</v>
      </c>
      <c r="I366" t="s">
        <v>73</v>
      </c>
      <c r="K366" t="s">
        <v>580</v>
      </c>
      <c r="L366" t="s">
        <v>581</v>
      </c>
    </row>
    <row r="367" spans="1:12" hidden="1" x14ac:dyDescent="0.25">
      <c r="A367">
        <v>7</v>
      </c>
      <c r="B367">
        <v>58</v>
      </c>
      <c r="C367" t="s">
        <v>10390</v>
      </c>
      <c r="D367" s="7">
        <v>40867</v>
      </c>
      <c r="E367" t="s">
        <v>9</v>
      </c>
      <c r="F367" t="s">
        <v>4937</v>
      </c>
      <c r="G367" t="s">
        <v>9</v>
      </c>
      <c r="H367" t="s">
        <v>17</v>
      </c>
      <c r="I367" t="s">
        <v>48</v>
      </c>
      <c r="K367" t="s">
        <v>581</v>
      </c>
      <c r="L367" t="s">
        <v>582</v>
      </c>
    </row>
    <row r="368" spans="1:12" hidden="1" x14ac:dyDescent="0.25">
      <c r="A368">
        <v>7</v>
      </c>
      <c r="B368">
        <v>59</v>
      </c>
      <c r="C368" t="s">
        <v>10390</v>
      </c>
      <c r="D368" s="7">
        <v>40867</v>
      </c>
      <c r="E368" t="s">
        <v>9</v>
      </c>
      <c r="F368" t="s">
        <v>4937</v>
      </c>
      <c r="G368" t="s">
        <v>9</v>
      </c>
      <c r="H368" t="s">
        <v>10</v>
      </c>
      <c r="I368" t="s">
        <v>14</v>
      </c>
      <c r="K368" t="s">
        <v>583</v>
      </c>
      <c r="L368" t="s">
        <v>584</v>
      </c>
    </row>
    <row r="369" spans="1:14" hidden="1" x14ac:dyDescent="0.25">
      <c r="A369">
        <v>7</v>
      </c>
      <c r="B369">
        <v>60</v>
      </c>
      <c r="C369" t="s">
        <v>10390</v>
      </c>
      <c r="D369" s="7">
        <v>40867</v>
      </c>
      <c r="E369" t="s">
        <v>9</v>
      </c>
      <c r="F369" t="s">
        <v>4937</v>
      </c>
      <c r="G369" t="s">
        <v>9</v>
      </c>
      <c r="H369" t="s">
        <v>17</v>
      </c>
      <c r="I369" t="s">
        <v>120</v>
      </c>
      <c r="K369" t="s">
        <v>584</v>
      </c>
      <c r="L369" t="s">
        <v>585</v>
      </c>
    </row>
    <row r="370" spans="1:14" hidden="1" x14ac:dyDescent="0.25">
      <c r="A370">
        <v>7</v>
      </c>
      <c r="B370">
        <v>61</v>
      </c>
      <c r="C370" t="s">
        <v>10390</v>
      </c>
      <c r="D370" s="7">
        <v>40867</v>
      </c>
      <c r="E370" t="s">
        <v>9</v>
      </c>
      <c r="F370" t="s">
        <v>4937</v>
      </c>
      <c r="G370" t="s">
        <v>9</v>
      </c>
      <c r="H370" t="s">
        <v>348</v>
      </c>
      <c r="I370" t="s">
        <v>407</v>
      </c>
      <c r="K370" t="s">
        <v>585</v>
      </c>
      <c r="L370" t="s">
        <v>585</v>
      </c>
    </row>
    <row r="371" spans="1:14" hidden="1" x14ac:dyDescent="0.25">
      <c r="A371">
        <v>7</v>
      </c>
      <c r="B371">
        <v>62</v>
      </c>
      <c r="C371" t="s">
        <v>10390</v>
      </c>
      <c r="D371" s="7">
        <v>40867</v>
      </c>
      <c r="E371" t="s">
        <v>9</v>
      </c>
      <c r="F371" t="s">
        <v>4937</v>
      </c>
      <c r="G371" t="s">
        <v>9</v>
      </c>
      <c r="H371" t="s">
        <v>348</v>
      </c>
      <c r="I371" t="s">
        <v>408</v>
      </c>
      <c r="K371" t="s">
        <v>585</v>
      </c>
      <c r="L371" t="s">
        <v>585</v>
      </c>
    </row>
    <row r="372" spans="1:14" hidden="1" x14ac:dyDescent="0.25">
      <c r="A372">
        <v>7</v>
      </c>
      <c r="B372">
        <v>63</v>
      </c>
      <c r="C372" t="s">
        <v>10390</v>
      </c>
      <c r="D372" s="7">
        <v>40867</v>
      </c>
      <c r="E372" t="s">
        <v>9</v>
      </c>
      <c r="F372" t="s">
        <v>4937</v>
      </c>
      <c r="G372" t="s">
        <v>9</v>
      </c>
      <c r="H372" t="s">
        <v>17</v>
      </c>
      <c r="I372" t="s">
        <v>120</v>
      </c>
      <c r="K372" t="s">
        <v>585</v>
      </c>
      <c r="L372" t="s">
        <v>586</v>
      </c>
    </row>
    <row r="373" spans="1:14" hidden="1" x14ac:dyDescent="0.25">
      <c r="A373">
        <v>7</v>
      </c>
      <c r="B373">
        <v>64</v>
      </c>
      <c r="C373" t="s">
        <v>10390</v>
      </c>
      <c r="D373" s="7">
        <v>40867</v>
      </c>
      <c r="E373" t="s">
        <v>9</v>
      </c>
      <c r="F373" t="s">
        <v>4937</v>
      </c>
      <c r="G373" t="s">
        <v>9</v>
      </c>
      <c r="H373" t="s">
        <v>348</v>
      </c>
      <c r="I373" t="s">
        <v>407</v>
      </c>
      <c r="K373" t="s">
        <v>586</v>
      </c>
      <c r="L373" t="s">
        <v>586</v>
      </c>
    </row>
    <row r="374" spans="1:14" hidden="1" x14ac:dyDescent="0.25">
      <c r="A374">
        <v>7</v>
      </c>
      <c r="B374">
        <v>65</v>
      </c>
      <c r="C374" t="s">
        <v>10390</v>
      </c>
      <c r="D374" s="7">
        <v>40867</v>
      </c>
      <c r="E374" t="s">
        <v>9</v>
      </c>
      <c r="F374" t="s">
        <v>4937</v>
      </c>
      <c r="G374" t="s">
        <v>9</v>
      </c>
      <c r="H374" t="s">
        <v>53</v>
      </c>
      <c r="I374" t="s">
        <v>124</v>
      </c>
      <c r="J374" t="s">
        <v>92</v>
      </c>
      <c r="K374" t="s">
        <v>586</v>
      </c>
      <c r="L374" t="s">
        <v>586</v>
      </c>
      <c r="N374">
        <v>7</v>
      </c>
    </row>
    <row r="375" spans="1:14" hidden="1" x14ac:dyDescent="0.25">
      <c r="A375">
        <v>7</v>
      </c>
      <c r="B375">
        <v>66</v>
      </c>
      <c r="C375" t="s">
        <v>10390</v>
      </c>
      <c r="D375" s="7">
        <v>40867</v>
      </c>
      <c r="E375" t="s">
        <v>9</v>
      </c>
      <c r="F375" t="s">
        <v>4937</v>
      </c>
      <c r="G375" t="s">
        <v>9</v>
      </c>
      <c r="H375" t="s">
        <v>21</v>
      </c>
      <c r="I375" t="s">
        <v>22</v>
      </c>
      <c r="K375" t="s">
        <v>586</v>
      </c>
      <c r="L375" t="s">
        <v>587</v>
      </c>
    </row>
    <row r="376" spans="1:14" hidden="1" x14ac:dyDescent="0.25">
      <c r="A376">
        <v>7</v>
      </c>
      <c r="B376">
        <v>67</v>
      </c>
      <c r="C376" t="s">
        <v>10390</v>
      </c>
      <c r="D376" s="7">
        <v>40867</v>
      </c>
      <c r="E376" t="s">
        <v>9</v>
      </c>
      <c r="F376" t="s">
        <v>4937</v>
      </c>
      <c r="G376" t="s">
        <v>9</v>
      </c>
      <c r="H376" t="s">
        <v>21</v>
      </c>
      <c r="I376" t="s">
        <v>22</v>
      </c>
      <c r="K376" t="s">
        <v>588</v>
      </c>
      <c r="L376" t="s">
        <v>589</v>
      </c>
    </row>
    <row r="377" spans="1:14" hidden="1" x14ac:dyDescent="0.25">
      <c r="A377">
        <v>7</v>
      </c>
      <c r="B377">
        <v>68</v>
      </c>
      <c r="C377" t="s">
        <v>10390</v>
      </c>
      <c r="D377" s="7">
        <v>40867</v>
      </c>
      <c r="E377" t="s">
        <v>9</v>
      </c>
      <c r="F377" t="s">
        <v>4937</v>
      </c>
      <c r="G377" t="s">
        <v>9</v>
      </c>
      <c r="H377" t="s">
        <v>24</v>
      </c>
      <c r="I377" t="s">
        <v>10323</v>
      </c>
      <c r="K377" t="s">
        <v>590</v>
      </c>
      <c r="L377" t="s">
        <v>591</v>
      </c>
    </row>
    <row r="378" spans="1:14" hidden="1" x14ac:dyDescent="0.25">
      <c r="A378">
        <v>7</v>
      </c>
      <c r="B378">
        <v>69</v>
      </c>
      <c r="C378" t="s">
        <v>10390</v>
      </c>
      <c r="D378" s="7">
        <v>40867</v>
      </c>
      <c r="E378" t="s">
        <v>9</v>
      </c>
      <c r="F378" t="s">
        <v>4937</v>
      </c>
      <c r="G378" t="s">
        <v>9</v>
      </c>
      <c r="H378" t="s">
        <v>10</v>
      </c>
      <c r="I378" t="s">
        <v>11</v>
      </c>
      <c r="K378" t="s">
        <v>592</v>
      </c>
      <c r="L378" t="s">
        <v>593</v>
      </c>
    </row>
    <row r="379" spans="1:14" hidden="1" x14ac:dyDescent="0.25">
      <c r="A379">
        <v>7</v>
      </c>
      <c r="B379">
        <v>70</v>
      </c>
      <c r="C379" t="s">
        <v>10390</v>
      </c>
      <c r="D379" s="7">
        <v>40867</v>
      </c>
      <c r="E379" t="s">
        <v>9</v>
      </c>
      <c r="F379" t="s">
        <v>4937</v>
      </c>
      <c r="G379" t="s">
        <v>9</v>
      </c>
      <c r="H379" t="s">
        <v>10</v>
      </c>
      <c r="I379" t="s">
        <v>14</v>
      </c>
      <c r="K379" t="s">
        <v>594</v>
      </c>
      <c r="L379" t="s">
        <v>595</v>
      </c>
    </row>
    <row r="380" spans="1:14" hidden="1" x14ac:dyDescent="0.25">
      <c r="A380">
        <v>7</v>
      </c>
      <c r="B380">
        <v>71</v>
      </c>
      <c r="C380" t="s">
        <v>10390</v>
      </c>
      <c r="D380" s="7">
        <v>40867</v>
      </c>
      <c r="E380" t="s">
        <v>9</v>
      </c>
      <c r="F380" t="s">
        <v>4937</v>
      </c>
      <c r="G380" t="s">
        <v>9</v>
      </c>
      <c r="H380" t="s">
        <v>17</v>
      </c>
      <c r="I380" t="s">
        <v>77</v>
      </c>
      <c r="K380" t="s">
        <v>595</v>
      </c>
      <c r="L380" t="s">
        <v>596</v>
      </c>
    </row>
    <row r="381" spans="1:14" hidden="1" x14ac:dyDescent="0.25">
      <c r="A381">
        <v>7</v>
      </c>
      <c r="B381">
        <v>72</v>
      </c>
      <c r="C381" t="s">
        <v>10390</v>
      </c>
      <c r="D381" s="7">
        <v>40867</v>
      </c>
      <c r="E381" t="s">
        <v>9</v>
      </c>
      <c r="F381" t="s">
        <v>4937</v>
      </c>
      <c r="G381" t="s">
        <v>9</v>
      </c>
      <c r="H381" t="s">
        <v>162</v>
      </c>
      <c r="I381" t="s">
        <v>163</v>
      </c>
      <c r="K381" t="s">
        <v>596</v>
      </c>
      <c r="L381" t="s">
        <v>597</v>
      </c>
    </row>
    <row r="382" spans="1:14" hidden="1" x14ac:dyDescent="0.25">
      <c r="A382">
        <v>7</v>
      </c>
      <c r="B382">
        <v>73</v>
      </c>
      <c r="C382" t="s">
        <v>10390</v>
      </c>
      <c r="D382" s="7">
        <v>40867</v>
      </c>
      <c r="E382" t="s">
        <v>9</v>
      </c>
      <c r="F382" t="s">
        <v>4937</v>
      </c>
      <c r="G382" t="s">
        <v>9</v>
      </c>
      <c r="H382" t="s">
        <v>24</v>
      </c>
      <c r="I382" t="s">
        <v>303</v>
      </c>
      <c r="K382" t="s">
        <v>598</v>
      </c>
      <c r="L382" t="s">
        <v>599</v>
      </c>
    </row>
    <row r="383" spans="1:14" hidden="1" x14ac:dyDescent="0.25">
      <c r="A383">
        <v>7</v>
      </c>
      <c r="B383">
        <v>74</v>
      </c>
      <c r="C383" t="s">
        <v>10390</v>
      </c>
      <c r="D383" s="7">
        <v>40867</v>
      </c>
      <c r="E383" t="s">
        <v>9</v>
      </c>
      <c r="F383" t="s">
        <v>4937</v>
      </c>
      <c r="G383" t="s">
        <v>9</v>
      </c>
      <c r="H383" t="s">
        <v>10</v>
      </c>
      <c r="I383" t="s">
        <v>11</v>
      </c>
      <c r="K383" t="s">
        <v>599</v>
      </c>
      <c r="L383" t="s">
        <v>600</v>
      </c>
    </row>
    <row r="384" spans="1:14" hidden="1" x14ac:dyDescent="0.25">
      <c r="A384">
        <v>7</v>
      </c>
      <c r="B384">
        <v>75</v>
      </c>
      <c r="C384" t="s">
        <v>10390</v>
      </c>
      <c r="D384" s="7">
        <v>40867</v>
      </c>
      <c r="E384" t="s">
        <v>9</v>
      </c>
      <c r="F384" t="s">
        <v>4937</v>
      </c>
      <c r="G384" t="s">
        <v>9</v>
      </c>
      <c r="H384" t="s">
        <v>17</v>
      </c>
      <c r="I384" t="s">
        <v>120</v>
      </c>
      <c r="K384" t="s">
        <v>600</v>
      </c>
      <c r="L384" t="s">
        <v>601</v>
      </c>
    </row>
    <row r="385" spans="1:14" hidden="1" x14ac:dyDescent="0.25">
      <c r="A385">
        <v>7</v>
      </c>
      <c r="B385">
        <v>76</v>
      </c>
      <c r="C385" t="s">
        <v>10390</v>
      </c>
      <c r="D385" s="7">
        <v>40867</v>
      </c>
      <c r="E385" t="s">
        <v>9</v>
      </c>
      <c r="F385" t="s">
        <v>4937</v>
      </c>
      <c r="G385" t="s">
        <v>9</v>
      </c>
      <c r="H385" t="s">
        <v>53</v>
      </c>
      <c r="I385" t="s">
        <v>124</v>
      </c>
      <c r="J385" t="s">
        <v>80</v>
      </c>
      <c r="K385" t="s">
        <v>601</v>
      </c>
      <c r="L385" t="s">
        <v>601</v>
      </c>
      <c r="N385">
        <v>7</v>
      </c>
    </row>
    <row r="386" spans="1:14" hidden="1" x14ac:dyDescent="0.25">
      <c r="A386">
        <v>7</v>
      </c>
      <c r="B386">
        <v>77</v>
      </c>
      <c r="C386" t="s">
        <v>10390</v>
      </c>
      <c r="D386" s="7">
        <v>40867</v>
      </c>
      <c r="E386" t="s">
        <v>9</v>
      </c>
      <c r="F386" t="s">
        <v>4937</v>
      </c>
      <c r="G386" t="s">
        <v>9</v>
      </c>
      <c r="H386" t="s">
        <v>17</v>
      </c>
      <c r="I386" t="s">
        <v>120</v>
      </c>
      <c r="K386" t="s">
        <v>601</v>
      </c>
      <c r="L386" t="s">
        <v>602</v>
      </c>
    </row>
    <row r="387" spans="1:14" hidden="1" x14ac:dyDescent="0.25">
      <c r="A387">
        <v>7</v>
      </c>
      <c r="B387">
        <v>78</v>
      </c>
      <c r="C387" t="s">
        <v>10390</v>
      </c>
      <c r="D387" s="7">
        <v>40867</v>
      </c>
      <c r="E387" t="s">
        <v>9</v>
      </c>
      <c r="F387" t="s">
        <v>4937</v>
      </c>
      <c r="G387" t="s">
        <v>9</v>
      </c>
      <c r="H387" t="s">
        <v>33</v>
      </c>
      <c r="I387" t="s">
        <v>603</v>
      </c>
      <c r="K387" t="s">
        <v>602</v>
      </c>
      <c r="L387" t="s">
        <v>604</v>
      </c>
    </row>
    <row r="388" spans="1:14" hidden="1" x14ac:dyDescent="0.25">
      <c r="A388">
        <v>7</v>
      </c>
      <c r="B388">
        <v>79</v>
      </c>
      <c r="C388" t="s">
        <v>10390</v>
      </c>
      <c r="D388" s="7">
        <v>40867</v>
      </c>
      <c r="E388" t="s">
        <v>9</v>
      </c>
      <c r="F388" t="s">
        <v>4937</v>
      </c>
      <c r="G388" t="s">
        <v>9</v>
      </c>
      <c r="H388" t="s">
        <v>24</v>
      </c>
      <c r="I388" t="s">
        <v>10323</v>
      </c>
      <c r="K388" t="s">
        <v>604</v>
      </c>
      <c r="L388" t="s">
        <v>605</v>
      </c>
    </row>
    <row r="389" spans="1:14" hidden="1" x14ac:dyDescent="0.25">
      <c r="A389">
        <v>7</v>
      </c>
      <c r="B389">
        <v>80</v>
      </c>
      <c r="C389" t="s">
        <v>10390</v>
      </c>
      <c r="D389" s="7">
        <v>40867</v>
      </c>
      <c r="E389" t="s">
        <v>9</v>
      </c>
      <c r="F389" t="s">
        <v>4937</v>
      </c>
      <c r="G389" t="s">
        <v>9</v>
      </c>
      <c r="H389" t="s">
        <v>10</v>
      </c>
      <c r="I389" t="s">
        <v>11</v>
      </c>
      <c r="K389" t="s">
        <v>605</v>
      </c>
      <c r="L389" t="s">
        <v>606</v>
      </c>
    </row>
    <row r="390" spans="1:14" hidden="1" x14ac:dyDescent="0.25">
      <c r="A390">
        <v>7</v>
      </c>
      <c r="B390">
        <v>81</v>
      </c>
      <c r="C390" t="s">
        <v>10390</v>
      </c>
      <c r="D390" s="7">
        <v>40867</v>
      </c>
      <c r="E390" t="s">
        <v>9</v>
      </c>
      <c r="F390" t="s">
        <v>4937</v>
      </c>
      <c r="G390" t="s">
        <v>9</v>
      </c>
      <c r="H390" t="s">
        <v>17</v>
      </c>
      <c r="I390" t="s">
        <v>120</v>
      </c>
      <c r="K390" t="s">
        <v>607</v>
      </c>
      <c r="L390" t="s">
        <v>608</v>
      </c>
    </row>
    <row r="391" spans="1:14" hidden="1" x14ac:dyDescent="0.25">
      <c r="A391">
        <v>7</v>
      </c>
      <c r="B391">
        <v>82</v>
      </c>
      <c r="C391" t="s">
        <v>10390</v>
      </c>
      <c r="D391" s="7">
        <v>40867</v>
      </c>
      <c r="E391" t="s">
        <v>9</v>
      </c>
      <c r="F391" t="s">
        <v>4937</v>
      </c>
      <c r="G391" t="s">
        <v>9</v>
      </c>
      <c r="H391" t="s">
        <v>33</v>
      </c>
      <c r="I391" t="s">
        <v>34</v>
      </c>
      <c r="K391" t="s">
        <v>609</v>
      </c>
      <c r="L391" t="s">
        <v>610</v>
      </c>
    </row>
    <row r="392" spans="1:14" hidden="1" x14ac:dyDescent="0.25">
      <c r="A392">
        <v>7</v>
      </c>
      <c r="B392">
        <v>83</v>
      </c>
      <c r="C392" t="s">
        <v>10390</v>
      </c>
      <c r="D392" s="7">
        <v>40867</v>
      </c>
      <c r="E392" t="s">
        <v>9</v>
      </c>
      <c r="F392" t="s">
        <v>4937</v>
      </c>
      <c r="G392" t="s">
        <v>9</v>
      </c>
      <c r="H392" t="s">
        <v>316</v>
      </c>
      <c r="I392" s="3" t="s">
        <v>10322</v>
      </c>
      <c r="K392" t="s">
        <v>610</v>
      </c>
      <c r="L392" t="s">
        <v>611</v>
      </c>
    </row>
    <row r="393" spans="1:14" hidden="1" x14ac:dyDescent="0.25">
      <c r="A393">
        <v>8</v>
      </c>
      <c r="B393">
        <v>1</v>
      </c>
      <c r="C393" t="s">
        <v>10396</v>
      </c>
      <c r="D393" s="7">
        <v>40559</v>
      </c>
      <c r="E393" t="s">
        <v>612</v>
      </c>
      <c r="F393" t="s">
        <v>613</v>
      </c>
      <c r="G393" t="s">
        <v>612</v>
      </c>
      <c r="H393" t="s">
        <v>10</v>
      </c>
      <c r="I393" t="s">
        <v>113</v>
      </c>
      <c r="K393" t="s">
        <v>614</v>
      </c>
      <c r="L393" t="s">
        <v>615</v>
      </c>
    </row>
    <row r="394" spans="1:14" hidden="1" x14ac:dyDescent="0.25">
      <c r="A394">
        <v>8</v>
      </c>
      <c r="B394">
        <v>2</v>
      </c>
      <c r="C394" t="s">
        <v>10396</v>
      </c>
      <c r="D394" s="7">
        <v>40559</v>
      </c>
      <c r="E394" t="s">
        <v>612</v>
      </c>
      <c r="F394" t="s">
        <v>613</v>
      </c>
      <c r="G394" t="s">
        <v>612</v>
      </c>
      <c r="H394" t="s">
        <v>10</v>
      </c>
      <c r="I394" t="s">
        <v>118</v>
      </c>
      <c r="K394" t="s">
        <v>615</v>
      </c>
      <c r="L394" t="s">
        <v>616</v>
      </c>
    </row>
    <row r="395" spans="1:14" hidden="1" x14ac:dyDescent="0.25">
      <c r="A395">
        <v>8</v>
      </c>
      <c r="B395">
        <v>3</v>
      </c>
      <c r="C395" t="s">
        <v>10396</v>
      </c>
      <c r="D395" s="7">
        <v>40559</v>
      </c>
      <c r="E395" t="s">
        <v>612</v>
      </c>
      <c r="F395" t="s">
        <v>613</v>
      </c>
      <c r="G395" t="s">
        <v>612</v>
      </c>
      <c r="H395" t="s">
        <v>17</v>
      </c>
      <c r="I395" t="s">
        <v>18</v>
      </c>
      <c r="K395" t="s">
        <v>616</v>
      </c>
      <c r="L395" t="s">
        <v>617</v>
      </c>
    </row>
    <row r="396" spans="1:14" hidden="1" x14ac:dyDescent="0.25">
      <c r="A396">
        <v>8</v>
      </c>
      <c r="B396">
        <v>4</v>
      </c>
      <c r="C396" t="s">
        <v>10396</v>
      </c>
      <c r="D396" s="7">
        <v>40559</v>
      </c>
      <c r="E396" t="s">
        <v>612</v>
      </c>
      <c r="F396" t="s">
        <v>613</v>
      </c>
      <c r="G396" t="s">
        <v>612</v>
      </c>
      <c r="H396" t="s">
        <v>17</v>
      </c>
      <c r="I396" t="s">
        <v>73</v>
      </c>
      <c r="K396" t="s">
        <v>618</v>
      </c>
      <c r="L396" t="s">
        <v>619</v>
      </c>
    </row>
    <row r="397" spans="1:14" hidden="1" x14ac:dyDescent="0.25">
      <c r="A397">
        <v>8</v>
      </c>
      <c r="B397">
        <v>5</v>
      </c>
      <c r="C397" t="s">
        <v>10396</v>
      </c>
      <c r="D397" s="7">
        <v>40559</v>
      </c>
      <c r="E397" t="s">
        <v>612</v>
      </c>
      <c r="F397" t="s">
        <v>613</v>
      </c>
      <c r="G397" t="s">
        <v>612</v>
      </c>
      <c r="H397" t="s">
        <v>17</v>
      </c>
      <c r="I397" t="s">
        <v>48</v>
      </c>
      <c r="K397" t="s">
        <v>620</v>
      </c>
      <c r="L397" t="s">
        <v>621</v>
      </c>
    </row>
    <row r="398" spans="1:14" hidden="1" x14ac:dyDescent="0.25">
      <c r="A398">
        <v>8</v>
      </c>
      <c r="B398">
        <v>6</v>
      </c>
      <c r="C398" t="s">
        <v>10396</v>
      </c>
      <c r="D398" s="7">
        <v>40559</v>
      </c>
      <c r="E398" t="s">
        <v>612</v>
      </c>
      <c r="F398" t="s">
        <v>613</v>
      </c>
      <c r="G398" t="s">
        <v>612</v>
      </c>
      <c r="H398" t="s">
        <v>17</v>
      </c>
      <c r="I398" t="s">
        <v>73</v>
      </c>
      <c r="K398" t="s">
        <v>621</v>
      </c>
      <c r="L398" t="s">
        <v>622</v>
      </c>
    </row>
    <row r="399" spans="1:14" hidden="1" x14ac:dyDescent="0.25">
      <c r="A399">
        <v>8</v>
      </c>
      <c r="B399">
        <v>7</v>
      </c>
      <c r="C399" t="s">
        <v>10396</v>
      </c>
      <c r="D399" s="7">
        <v>40559</v>
      </c>
      <c r="E399" t="s">
        <v>612</v>
      </c>
      <c r="F399" t="s">
        <v>613</v>
      </c>
      <c r="G399" t="s">
        <v>612</v>
      </c>
      <c r="H399" t="s">
        <v>17</v>
      </c>
      <c r="I399" t="s">
        <v>77</v>
      </c>
      <c r="K399" t="s">
        <v>622</v>
      </c>
      <c r="L399" t="s">
        <v>623</v>
      </c>
    </row>
    <row r="400" spans="1:14" hidden="1" x14ac:dyDescent="0.25">
      <c r="A400">
        <v>8</v>
      </c>
      <c r="B400">
        <v>8</v>
      </c>
      <c r="C400" t="s">
        <v>10396</v>
      </c>
      <c r="D400" s="7">
        <v>40559</v>
      </c>
      <c r="E400" t="s">
        <v>612</v>
      </c>
      <c r="F400" t="s">
        <v>613</v>
      </c>
      <c r="G400" t="s">
        <v>612</v>
      </c>
      <c r="H400" t="s">
        <v>10</v>
      </c>
      <c r="I400" t="s">
        <v>118</v>
      </c>
      <c r="K400" t="s">
        <v>623</v>
      </c>
      <c r="L400" t="s">
        <v>624</v>
      </c>
    </row>
    <row r="401" spans="1:12" hidden="1" x14ac:dyDescent="0.25">
      <c r="A401">
        <v>8</v>
      </c>
      <c r="B401">
        <v>9</v>
      </c>
      <c r="C401" t="s">
        <v>10396</v>
      </c>
      <c r="D401" s="7">
        <v>40559</v>
      </c>
      <c r="E401" t="s">
        <v>612</v>
      </c>
      <c r="F401" t="s">
        <v>613</v>
      </c>
      <c r="G401" t="s">
        <v>612</v>
      </c>
      <c r="H401" t="s">
        <v>10</v>
      </c>
      <c r="I401" t="s">
        <v>11</v>
      </c>
      <c r="K401" t="s">
        <v>624</v>
      </c>
      <c r="L401" t="s">
        <v>625</v>
      </c>
    </row>
    <row r="402" spans="1:12" hidden="1" x14ac:dyDescent="0.25">
      <c r="A402">
        <v>8</v>
      </c>
      <c r="B402">
        <v>10</v>
      </c>
      <c r="C402" t="s">
        <v>10396</v>
      </c>
      <c r="D402" s="7">
        <v>40559</v>
      </c>
      <c r="E402" t="s">
        <v>612</v>
      </c>
      <c r="F402" t="s">
        <v>613</v>
      </c>
      <c r="G402" t="s">
        <v>612</v>
      </c>
      <c r="H402" t="s">
        <v>10</v>
      </c>
      <c r="I402" t="s">
        <v>14</v>
      </c>
      <c r="K402" t="s">
        <v>625</v>
      </c>
      <c r="L402" t="s">
        <v>626</v>
      </c>
    </row>
    <row r="403" spans="1:12" hidden="1" x14ac:dyDescent="0.25">
      <c r="A403">
        <v>8</v>
      </c>
      <c r="B403">
        <v>11</v>
      </c>
      <c r="C403" t="s">
        <v>10396</v>
      </c>
      <c r="D403" s="7">
        <v>40559</v>
      </c>
      <c r="E403" t="s">
        <v>612</v>
      </c>
      <c r="F403" t="s">
        <v>613</v>
      </c>
      <c r="G403" t="s">
        <v>612</v>
      </c>
      <c r="H403" t="s">
        <v>17</v>
      </c>
      <c r="I403" t="s">
        <v>18</v>
      </c>
      <c r="K403" t="s">
        <v>626</v>
      </c>
      <c r="L403" t="s">
        <v>627</v>
      </c>
    </row>
    <row r="404" spans="1:12" hidden="1" x14ac:dyDescent="0.25">
      <c r="A404">
        <v>8</v>
      </c>
      <c r="B404">
        <v>12</v>
      </c>
      <c r="C404" t="s">
        <v>10396</v>
      </c>
      <c r="D404" s="7">
        <v>40559</v>
      </c>
      <c r="E404" t="s">
        <v>612</v>
      </c>
      <c r="F404" t="s">
        <v>613</v>
      </c>
      <c r="G404" t="s">
        <v>612</v>
      </c>
      <c r="H404" t="s">
        <v>17</v>
      </c>
      <c r="I404" t="s">
        <v>73</v>
      </c>
      <c r="K404" t="s">
        <v>627</v>
      </c>
      <c r="L404" t="s">
        <v>628</v>
      </c>
    </row>
    <row r="405" spans="1:12" hidden="1" x14ac:dyDescent="0.25">
      <c r="A405">
        <v>8</v>
      </c>
      <c r="B405">
        <v>13</v>
      </c>
      <c r="C405" t="s">
        <v>10396</v>
      </c>
      <c r="D405" s="7">
        <v>40559</v>
      </c>
      <c r="E405" t="s">
        <v>612</v>
      </c>
      <c r="F405" t="s">
        <v>613</v>
      </c>
      <c r="G405" t="s">
        <v>612</v>
      </c>
      <c r="H405" t="s">
        <v>10</v>
      </c>
      <c r="I405" t="s">
        <v>14</v>
      </c>
      <c r="K405" t="s">
        <v>628</v>
      </c>
      <c r="L405" t="s">
        <v>629</v>
      </c>
    </row>
    <row r="406" spans="1:12" hidden="1" x14ac:dyDescent="0.25">
      <c r="A406">
        <v>8</v>
      </c>
      <c r="B406">
        <v>14</v>
      </c>
      <c r="C406" t="s">
        <v>10396</v>
      </c>
      <c r="D406" s="7">
        <v>40559</v>
      </c>
      <c r="E406" t="s">
        <v>612</v>
      </c>
      <c r="F406" t="s">
        <v>613</v>
      </c>
      <c r="G406" t="s">
        <v>612</v>
      </c>
      <c r="H406" t="s">
        <v>17</v>
      </c>
      <c r="I406" t="s">
        <v>120</v>
      </c>
      <c r="K406" t="s">
        <v>629</v>
      </c>
      <c r="L406" t="s">
        <v>630</v>
      </c>
    </row>
    <row r="407" spans="1:12" hidden="1" x14ac:dyDescent="0.25">
      <c r="A407">
        <v>8</v>
      </c>
      <c r="B407">
        <v>15</v>
      </c>
      <c r="C407" t="s">
        <v>10396</v>
      </c>
      <c r="D407" s="7">
        <v>40559</v>
      </c>
      <c r="E407" t="s">
        <v>612</v>
      </c>
      <c r="F407" t="s">
        <v>613</v>
      </c>
      <c r="G407" t="s">
        <v>612</v>
      </c>
      <c r="H407" t="s">
        <v>10</v>
      </c>
      <c r="I407" t="s">
        <v>14</v>
      </c>
      <c r="K407" t="s">
        <v>631</v>
      </c>
      <c r="L407" t="s">
        <v>632</v>
      </c>
    </row>
    <row r="408" spans="1:12" hidden="1" x14ac:dyDescent="0.25">
      <c r="A408">
        <v>8</v>
      </c>
      <c r="B408">
        <v>16</v>
      </c>
      <c r="C408" t="s">
        <v>10396</v>
      </c>
      <c r="D408" s="7">
        <v>40559</v>
      </c>
      <c r="E408" t="s">
        <v>612</v>
      </c>
      <c r="F408" t="s">
        <v>613</v>
      </c>
      <c r="G408" t="s">
        <v>612</v>
      </c>
      <c r="H408" t="s">
        <v>17</v>
      </c>
      <c r="I408" t="s">
        <v>120</v>
      </c>
      <c r="K408" t="s">
        <v>632</v>
      </c>
      <c r="L408" t="s">
        <v>633</v>
      </c>
    </row>
    <row r="409" spans="1:12" hidden="1" x14ac:dyDescent="0.25">
      <c r="A409">
        <v>8</v>
      </c>
      <c r="B409">
        <v>17</v>
      </c>
      <c r="C409" t="s">
        <v>10396</v>
      </c>
      <c r="D409" s="7">
        <v>40559</v>
      </c>
      <c r="E409" t="s">
        <v>612</v>
      </c>
      <c r="F409" t="s">
        <v>613</v>
      </c>
      <c r="G409" t="s">
        <v>612</v>
      </c>
      <c r="H409" t="s">
        <v>10</v>
      </c>
      <c r="I409" t="s">
        <v>14</v>
      </c>
      <c r="K409" t="s">
        <v>634</v>
      </c>
      <c r="L409" t="s">
        <v>635</v>
      </c>
    </row>
    <row r="410" spans="1:12" hidden="1" x14ac:dyDescent="0.25">
      <c r="A410">
        <v>8</v>
      </c>
      <c r="B410">
        <v>18</v>
      </c>
      <c r="C410" t="s">
        <v>10396</v>
      </c>
      <c r="D410" s="7">
        <v>40559</v>
      </c>
      <c r="E410" t="s">
        <v>612</v>
      </c>
      <c r="F410" t="s">
        <v>613</v>
      </c>
      <c r="G410" t="s">
        <v>612</v>
      </c>
      <c r="H410" t="s">
        <v>24</v>
      </c>
      <c r="I410" t="s">
        <v>39</v>
      </c>
      <c r="K410" t="s">
        <v>636</v>
      </c>
      <c r="L410" t="s">
        <v>637</v>
      </c>
    </row>
    <row r="411" spans="1:12" hidden="1" x14ac:dyDescent="0.25">
      <c r="A411">
        <v>8</v>
      </c>
      <c r="B411">
        <v>19</v>
      </c>
      <c r="C411" t="s">
        <v>10396</v>
      </c>
      <c r="D411" s="7">
        <v>40559</v>
      </c>
      <c r="E411" t="s">
        <v>612</v>
      </c>
      <c r="F411" t="s">
        <v>613</v>
      </c>
      <c r="G411" t="s">
        <v>612</v>
      </c>
      <c r="H411" t="s">
        <v>10</v>
      </c>
      <c r="I411" t="s">
        <v>11</v>
      </c>
      <c r="K411" t="s">
        <v>638</v>
      </c>
      <c r="L411" t="s">
        <v>639</v>
      </c>
    </row>
    <row r="412" spans="1:12" hidden="1" x14ac:dyDescent="0.25">
      <c r="A412">
        <v>8</v>
      </c>
      <c r="B412">
        <v>20</v>
      </c>
      <c r="C412" t="s">
        <v>10396</v>
      </c>
      <c r="D412" s="7">
        <v>40559</v>
      </c>
      <c r="E412" t="s">
        <v>612</v>
      </c>
      <c r="F412" t="s">
        <v>613</v>
      </c>
      <c r="G412" t="s">
        <v>612</v>
      </c>
      <c r="H412" t="s">
        <v>17</v>
      </c>
      <c r="I412" t="s">
        <v>120</v>
      </c>
      <c r="K412" t="s">
        <v>639</v>
      </c>
      <c r="L412" t="s">
        <v>640</v>
      </c>
    </row>
    <row r="413" spans="1:12" hidden="1" x14ac:dyDescent="0.25">
      <c r="A413">
        <v>8</v>
      </c>
      <c r="B413">
        <v>21</v>
      </c>
      <c r="C413" t="s">
        <v>10396</v>
      </c>
      <c r="D413" s="7">
        <v>40559</v>
      </c>
      <c r="E413" t="s">
        <v>612</v>
      </c>
      <c r="F413" t="s">
        <v>613</v>
      </c>
      <c r="G413" t="s">
        <v>612</v>
      </c>
      <c r="H413" t="s">
        <v>10</v>
      </c>
      <c r="I413" t="s">
        <v>14</v>
      </c>
      <c r="K413" t="s">
        <v>640</v>
      </c>
      <c r="L413" t="s">
        <v>641</v>
      </c>
    </row>
    <row r="414" spans="1:12" hidden="1" x14ac:dyDescent="0.25">
      <c r="A414">
        <v>8</v>
      </c>
      <c r="B414">
        <v>22</v>
      </c>
      <c r="C414" t="s">
        <v>10396</v>
      </c>
      <c r="D414" s="7">
        <v>40559</v>
      </c>
      <c r="E414" t="s">
        <v>612</v>
      </c>
      <c r="F414" t="s">
        <v>613</v>
      </c>
      <c r="G414" t="s">
        <v>612</v>
      </c>
      <c r="H414" t="s">
        <v>17</v>
      </c>
      <c r="I414" t="s">
        <v>120</v>
      </c>
      <c r="K414" t="s">
        <v>641</v>
      </c>
      <c r="L414" t="s">
        <v>642</v>
      </c>
    </row>
    <row r="415" spans="1:12" hidden="1" x14ac:dyDescent="0.25">
      <c r="A415">
        <v>8</v>
      </c>
      <c r="B415">
        <v>23</v>
      </c>
      <c r="C415" t="s">
        <v>10396</v>
      </c>
      <c r="D415" s="7">
        <v>40559</v>
      </c>
      <c r="E415" t="s">
        <v>612</v>
      </c>
      <c r="F415" t="s">
        <v>613</v>
      </c>
      <c r="G415" t="s">
        <v>612</v>
      </c>
      <c r="H415" t="s">
        <v>10</v>
      </c>
      <c r="I415" t="s">
        <v>14</v>
      </c>
      <c r="K415" t="s">
        <v>643</v>
      </c>
      <c r="L415" t="s">
        <v>644</v>
      </c>
    </row>
    <row r="416" spans="1:12" hidden="1" x14ac:dyDescent="0.25">
      <c r="A416">
        <v>8</v>
      </c>
      <c r="B416">
        <v>24</v>
      </c>
      <c r="C416" t="s">
        <v>10396</v>
      </c>
      <c r="D416" s="7">
        <v>40559</v>
      </c>
      <c r="E416" t="s">
        <v>612</v>
      </c>
      <c r="F416" t="s">
        <v>613</v>
      </c>
      <c r="G416" t="s">
        <v>612</v>
      </c>
      <c r="H416" t="s">
        <v>17</v>
      </c>
      <c r="I416" t="s">
        <v>120</v>
      </c>
      <c r="K416" t="s">
        <v>645</v>
      </c>
      <c r="L416" t="s">
        <v>646</v>
      </c>
    </row>
    <row r="417" spans="1:14" hidden="1" x14ac:dyDescent="0.25">
      <c r="A417">
        <v>8</v>
      </c>
      <c r="B417">
        <v>25</v>
      </c>
      <c r="C417" t="s">
        <v>10396</v>
      </c>
      <c r="D417" s="7">
        <v>40559</v>
      </c>
      <c r="E417" t="s">
        <v>612</v>
      </c>
      <c r="F417" t="s">
        <v>613</v>
      </c>
      <c r="G417" t="s">
        <v>612</v>
      </c>
      <c r="H417" t="s">
        <v>10</v>
      </c>
      <c r="I417" t="s">
        <v>14</v>
      </c>
      <c r="K417" t="s">
        <v>647</v>
      </c>
      <c r="L417" t="s">
        <v>648</v>
      </c>
    </row>
    <row r="418" spans="1:14" hidden="1" x14ac:dyDescent="0.25">
      <c r="A418">
        <v>8</v>
      </c>
      <c r="B418">
        <v>26</v>
      </c>
      <c r="C418" t="s">
        <v>10396</v>
      </c>
      <c r="D418" s="7">
        <v>40559</v>
      </c>
      <c r="E418" t="s">
        <v>612</v>
      </c>
      <c r="F418" t="s">
        <v>613</v>
      </c>
      <c r="G418" t="s">
        <v>612</v>
      </c>
      <c r="H418" t="s">
        <v>17</v>
      </c>
      <c r="I418" t="s">
        <v>120</v>
      </c>
      <c r="K418" t="s">
        <v>649</v>
      </c>
      <c r="L418" t="s">
        <v>650</v>
      </c>
    </row>
    <row r="419" spans="1:14" hidden="1" x14ac:dyDescent="0.25">
      <c r="A419">
        <v>8</v>
      </c>
      <c r="B419">
        <v>27</v>
      </c>
      <c r="C419" t="s">
        <v>10396</v>
      </c>
      <c r="D419" s="7">
        <v>40559</v>
      </c>
      <c r="E419" t="s">
        <v>612</v>
      </c>
      <c r="F419" t="s">
        <v>613</v>
      </c>
      <c r="G419" t="s">
        <v>612</v>
      </c>
      <c r="H419" t="s">
        <v>33</v>
      </c>
      <c r="I419" t="s">
        <v>161</v>
      </c>
      <c r="K419" t="s">
        <v>650</v>
      </c>
      <c r="L419" t="s">
        <v>650</v>
      </c>
    </row>
    <row r="420" spans="1:14" hidden="1" x14ac:dyDescent="0.25">
      <c r="A420">
        <v>8</v>
      </c>
      <c r="B420">
        <v>28</v>
      </c>
      <c r="C420" t="s">
        <v>10396</v>
      </c>
      <c r="D420" s="7">
        <v>40559</v>
      </c>
      <c r="E420" t="s">
        <v>612</v>
      </c>
      <c r="F420" t="s">
        <v>613</v>
      </c>
      <c r="G420" t="s">
        <v>612</v>
      </c>
      <c r="H420" t="s">
        <v>17</v>
      </c>
      <c r="I420" t="s">
        <v>120</v>
      </c>
      <c r="K420" t="s">
        <v>650</v>
      </c>
      <c r="L420" t="s">
        <v>651</v>
      </c>
    </row>
    <row r="421" spans="1:14" hidden="1" x14ac:dyDescent="0.25">
      <c r="A421">
        <v>8</v>
      </c>
      <c r="B421">
        <v>29</v>
      </c>
      <c r="C421" t="s">
        <v>10396</v>
      </c>
      <c r="D421" s="7">
        <v>40559</v>
      </c>
      <c r="E421" t="s">
        <v>612</v>
      </c>
      <c r="F421" t="s">
        <v>613</v>
      </c>
      <c r="G421" t="s">
        <v>612</v>
      </c>
      <c r="H421" t="s">
        <v>53</v>
      </c>
      <c r="I421" t="s">
        <v>255</v>
      </c>
      <c r="J421" t="s">
        <v>80</v>
      </c>
      <c r="K421" t="s">
        <v>651</v>
      </c>
      <c r="L421" t="s">
        <v>652</v>
      </c>
      <c r="N421">
        <v>6</v>
      </c>
    </row>
    <row r="422" spans="1:14" hidden="1" x14ac:dyDescent="0.25">
      <c r="A422">
        <v>8</v>
      </c>
      <c r="B422">
        <v>30</v>
      </c>
      <c r="C422" t="s">
        <v>10396</v>
      </c>
      <c r="D422" s="7">
        <v>40559</v>
      </c>
      <c r="E422" t="s">
        <v>612</v>
      </c>
      <c r="F422" t="s">
        <v>613</v>
      </c>
      <c r="G422" t="s">
        <v>612</v>
      </c>
      <c r="H422" t="s">
        <v>24</v>
      </c>
      <c r="I422" t="s">
        <v>10323</v>
      </c>
      <c r="K422" t="s">
        <v>653</v>
      </c>
      <c r="L422" t="s">
        <v>654</v>
      </c>
    </row>
    <row r="423" spans="1:14" hidden="1" x14ac:dyDescent="0.25">
      <c r="A423">
        <v>8</v>
      </c>
      <c r="B423">
        <v>31</v>
      </c>
      <c r="C423" t="s">
        <v>10396</v>
      </c>
      <c r="D423" s="7">
        <v>40559</v>
      </c>
      <c r="E423" t="s">
        <v>612</v>
      </c>
      <c r="F423" t="s">
        <v>613</v>
      </c>
      <c r="G423" t="s">
        <v>612</v>
      </c>
      <c r="H423" t="s">
        <v>10</v>
      </c>
      <c r="I423" t="s">
        <v>14</v>
      </c>
      <c r="K423" t="s">
        <v>655</v>
      </c>
      <c r="L423" t="s">
        <v>656</v>
      </c>
    </row>
    <row r="424" spans="1:14" hidden="1" x14ac:dyDescent="0.25">
      <c r="A424">
        <v>8</v>
      </c>
      <c r="B424">
        <v>32</v>
      </c>
      <c r="C424" t="s">
        <v>10396</v>
      </c>
      <c r="D424" s="7">
        <v>40559</v>
      </c>
      <c r="E424" t="s">
        <v>612</v>
      </c>
      <c r="F424" t="s">
        <v>613</v>
      </c>
      <c r="G424" t="s">
        <v>612</v>
      </c>
      <c r="H424" t="s">
        <v>17</v>
      </c>
      <c r="I424" t="s">
        <v>73</v>
      </c>
      <c r="K424" t="s">
        <v>656</v>
      </c>
      <c r="L424" t="s">
        <v>657</v>
      </c>
    </row>
    <row r="425" spans="1:14" hidden="1" x14ac:dyDescent="0.25">
      <c r="A425">
        <v>8</v>
      </c>
      <c r="B425">
        <v>33</v>
      </c>
      <c r="C425" t="s">
        <v>10396</v>
      </c>
      <c r="D425" s="7">
        <v>40559</v>
      </c>
      <c r="E425" t="s">
        <v>612</v>
      </c>
      <c r="F425" t="s">
        <v>613</v>
      </c>
      <c r="G425" t="s">
        <v>612</v>
      </c>
      <c r="H425" t="s">
        <v>17</v>
      </c>
      <c r="I425" t="s">
        <v>120</v>
      </c>
      <c r="K425" t="s">
        <v>658</v>
      </c>
      <c r="L425" t="s">
        <v>659</v>
      </c>
    </row>
    <row r="426" spans="1:14" hidden="1" x14ac:dyDescent="0.25">
      <c r="A426">
        <v>8</v>
      </c>
      <c r="B426">
        <v>34</v>
      </c>
      <c r="C426" t="s">
        <v>10396</v>
      </c>
      <c r="D426" s="7">
        <v>40559</v>
      </c>
      <c r="E426" t="s">
        <v>612</v>
      </c>
      <c r="F426" t="s">
        <v>613</v>
      </c>
      <c r="G426" t="s">
        <v>612</v>
      </c>
      <c r="H426" t="s">
        <v>33</v>
      </c>
      <c r="I426" t="s">
        <v>161</v>
      </c>
      <c r="K426" t="s">
        <v>659</v>
      </c>
      <c r="L426" t="s">
        <v>659</v>
      </c>
    </row>
    <row r="427" spans="1:14" hidden="1" x14ac:dyDescent="0.25">
      <c r="A427">
        <v>8</v>
      </c>
      <c r="B427">
        <v>35</v>
      </c>
      <c r="C427" t="s">
        <v>10396</v>
      </c>
      <c r="D427" s="7">
        <v>40559</v>
      </c>
      <c r="E427" t="s">
        <v>612</v>
      </c>
      <c r="F427" t="s">
        <v>613</v>
      </c>
      <c r="G427" t="s">
        <v>612</v>
      </c>
      <c r="H427" t="s">
        <v>162</v>
      </c>
      <c r="I427" t="s">
        <v>163</v>
      </c>
      <c r="K427" t="s">
        <v>659</v>
      </c>
      <c r="L427" t="s">
        <v>660</v>
      </c>
    </row>
    <row r="428" spans="1:14" hidden="1" x14ac:dyDescent="0.25">
      <c r="A428">
        <v>8</v>
      </c>
      <c r="B428">
        <v>36</v>
      </c>
      <c r="C428" t="s">
        <v>10396</v>
      </c>
      <c r="D428" s="7">
        <v>40559</v>
      </c>
      <c r="E428" t="s">
        <v>612</v>
      </c>
      <c r="F428" t="s">
        <v>613</v>
      </c>
      <c r="G428" t="s">
        <v>612</v>
      </c>
      <c r="H428" t="s">
        <v>24</v>
      </c>
      <c r="I428" t="s">
        <v>10323</v>
      </c>
      <c r="K428" t="s">
        <v>661</v>
      </c>
      <c r="L428" t="s">
        <v>662</v>
      </c>
    </row>
    <row r="429" spans="1:14" hidden="1" x14ac:dyDescent="0.25">
      <c r="A429">
        <v>8</v>
      </c>
      <c r="B429">
        <v>37</v>
      </c>
      <c r="C429" t="s">
        <v>10396</v>
      </c>
      <c r="D429" s="7">
        <v>40559</v>
      </c>
      <c r="E429" t="s">
        <v>612</v>
      </c>
      <c r="F429" t="s">
        <v>613</v>
      </c>
      <c r="G429" t="s">
        <v>612</v>
      </c>
      <c r="H429" t="s">
        <v>10</v>
      </c>
      <c r="I429" t="s">
        <v>14</v>
      </c>
      <c r="K429" t="s">
        <v>663</v>
      </c>
      <c r="L429" t="s">
        <v>664</v>
      </c>
    </row>
    <row r="430" spans="1:14" hidden="1" x14ac:dyDescent="0.25">
      <c r="A430">
        <v>8</v>
      </c>
      <c r="B430">
        <v>38</v>
      </c>
      <c r="C430" t="s">
        <v>10396</v>
      </c>
      <c r="D430" s="7">
        <v>40559</v>
      </c>
      <c r="E430" t="s">
        <v>612</v>
      </c>
      <c r="F430" t="s">
        <v>613</v>
      </c>
      <c r="G430" t="s">
        <v>612</v>
      </c>
      <c r="H430" t="s">
        <v>10</v>
      </c>
      <c r="I430" t="s">
        <v>14</v>
      </c>
      <c r="K430" t="s">
        <v>665</v>
      </c>
      <c r="L430" t="s">
        <v>666</v>
      </c>
    </row>
    <row r="431" spans="1:14" hidden="1" x14ac:dyDescent="0.25">
      <c r="A431">
        <v>8</v>
      </c>
      <c r="B431">
        <v>39</v>
      </c>
      <c r="C431" t="s">
        <v>10396</v>
      </c>
      <c r="D431" s="7">
        <v>40559</v>
      </c>
      <c r="E431" t="s">
        <v>612</v>
      </c>
      <c r="F431" t="s">
        <v>613</v>
      </c>
      <c r="G431" t="s">
        <v>612</v>
      </c>
      <c r="H431" t="s">
        <v>17</v>
      </c>
      <c r="I431" t="s">
        <v>120</v>
      </c>
      <c r="K431" t="s">
        <v>666</v>
      </c>
      <c r="L431" t="s">
        <v>667</v>
      </c>
    </row>
    <row r="432" spans="1:14" hidden="1" x14ac:dyDescent="0.25">
      <c r="A432">
        <v>8</v>
      </c>
      <c r="B432">
        <v>40</v>
      </c>
      <c r="C432" t="s">
        <v>10396</v>
      </c>
      <c r="D432" s="7">
        <v>40559</v>
      </c>
      <c r="E432" t="s">
        <v>612</v>
      </c>
      <c r="F432" t="s">
        <v>613</v>
      </c>
      <c r="G432" t="s">
        <v>612</v>
      </c>
      <c r="H432" t="s">
        <v>10</v>
      </c>
      <c r="I432" t="s">
        <v>14</v>
      </c>
      <c r="K432" t="s">
        <v>668</v>
      </c>
      <c r="L432" t="s">
        <v>669</v>
      </c>
    </row>
    <row r="433" spans="1:12" hidden="1" x14ac:dyDescent="0.25">
      <c r="A433">
        <v>8</v>
      </c>
      <c r="B433">
        <v>41</v>
      </c>
      <c r="C433" t="s">
        <v>10396</v>
      </c>
      <c r="D433" s="7">
        <v>40559</v>
      </c>
      <c r="E433" t="s">
        <v>612</v>
      </c>
      <c r="F433" t="s">
        <v>613</v>
      </c>
      <c r="G433" t="s">
        <v>612</v>
      </c>
      <c r="H433" t="s">
        <v>17</v>
      </c>
      <c r="I433" t="s">
        <v>120</v>
      </c>
      <c r="K433" t="s">
        <v>669</v>
      </c>
      <c r="L433" t="s">
        <v>670</v>
      </c>
    </row>
    <row r="434" spans="1:12" hidden="1" x14ac:dyDescent="0.25">
      <c r="A434">
        <v>8</v>
      </c>
      <c r="B434">
        <v>42</v>
      </c>
      <c r="C434" t="s">
        <v>10396</v>
      </c>
      <c r="D434" s="7">
        <v>40559</v>
      </c>
      <c r="E434" t="s">
        <v>612</v>
      </c>
      <c r="F434" t="s">
        <v>613</v>
      </c>
      <c r="G434" t="s">
        <v>612</v>
      </c>
      <c r="H434" t="s">
        <v>10</v>
      </c>
      <c r="I434" t="s">
        <v>14</v>
      </c>
      <c r="K434" t="s">
        <v>671</v>
      </c>
      <c r="L434" t="s">
        <v>672</v>
      </c>
    </row>
    <row r="435" spans="1:12" hidden="1" x14ac:dyDescent="0.25">
      <c r="A435">
        <v>8</v>
      </c>
      <c r="B435">
        <v>43</v>
      </c>
      <c r="C435" t="s">
        <v>10396</v>
      </c>
      <c r="D435" s="7">
        <v>40559</v>
      </c>
      <c r="E435" t="s">
        <v>612</v>
      </c>
      <c r="F435" t="s">
        <v>613</v>
      </c>
      <c r="G435" t="s">
        <v>612</v>
      </c>
      <c r="H435" t="s">
        <v>17</v>
      </c>
      <c r="I435" t="s">
        <v>120</v>
      </c>
      <c r="K435" t="s">
        <v>673</v>
      </c>
      <c r="L435" t="s">
        <v>674</v>
      </c>
    </row>
    <row r="436" spans="1:12" hidden="1" x14ac:dyDescent="0.25">
      <c r="A436">
        <v>8</v>
      </c>
      <c r="B436">
        <v>44</v>
      </c>
      <c r="C436" t="s">
        <v>10396</v>
      </c>
      <c r="D436" s="7">
        <v>40559</v>
      </c>
      <c r="E436" t="s">
        <v>612</v>
      </c>
      <c r="F436" t="s">
        <v>613</v>
      </c>
      <c r="G436" t="s">
        <v>612</v>
      </c>
      <c r="H436" t="s">
        <v>17</v>
      </c>
      <c r="I436" t="s">
        <v>77</v>
      </c>
      <c r="K436" t="s">
        <v>674</v>
      </c>
      <c r="L436" t="s">
        <v>675</v>
      </c>
    </row>
    <row r="437" spans="1:12" hidden="1" x14ac:dyDescent="0.25">
      <c r="A437">
        <v>8</v>
      </c>
      <c r="B437">
        <v>45</v>
      </c>
      <c r="C437" t="s">
        <v>10396</v>
      </c>
      <c r="D437" s="7">
        <v>40559</v>
      </c>
      <c r="E437" t="s">
        <v>612</v>
      </c>
      <c r="F437" t="s">
        <v>613</v>
      </c>
      <c r="G437" t="s">
        <v>612</v>
      </c>
      <c r="H437" t="s">
        <v>17</v>
      </c>
      <c r="I437" t="s">
        <v>120</v>
      </c>
      <c r="K437" t="s">
        <v>676</v>
      </c>
      <c r="L437" t="s">
        <v>677</v>
      </c>
    </row>
    <row r="438" spans="1:12" hidden="1" x14ac:dyDescent="0.25">
      <c r="A438">
        <v>8</v>
      </c>
      <c r="B438">
        <v>46</v>
      </c>
      <c r="C438" t="s">
        <v>10396</v>
      </c>
      <c r="D438" s="7">
        <v>40559</v>
      </c>
      <c r="E438" t="s">
        <v>612</v>
      </c>
      <c r="F438" t="s">
        <v>613</v>
      </c>
      <c r="G438" t="s">
        <v>612</v>
      </c>
      <c r="H438" t="s">
        <v>24</v>
      </c>
      <c r="I438" t="s">
        <v>165</v>
      </c>
      <c r="K438" t="s">
        <v>678</v>
      </c>
      <c r="L438" t="s">
        <v>679</v>
      </c>
    </row>
    <row r="439" spans="1:12" hidden="1" x14ac:dyDescent="0.25">
      <c r="A439">
        <v>8</v>
      </c>
      <c r="B439">
        <v>47</v>
      </c>
      <c r="C439" t="s">
        <v>10396</v>
      </c>
      <c r="D439" s="7">
        <v>40559</v>
      </c>
      <c r="E439" t="s">
        <v>612</v>
      </c>
      <c r="F439" t="s">
        <v>613</v>
      </c>
      <c r="G439" t="s">
        <v>612</v>
      </c>
      <c r="H439" t="s">
        <v>10</v>
      </c>
      <c r="I439" t="s">
        <v>118</v>
      </c>
      <c r="K439" t="s">
        <v>680</v>
      </c>
      <c r="L439" t="s">
        <v>681</v>
      </c>
    </row>
    <row r="440" spans="1:12" hidden="1" x14ac:dyDescent="0.25">
      <c r="A440">
        <v>8</v>
      </c>
      <c r="B440">
        <v>48</v>
      </c>
      <c r="C440" t="s">
        <v>10396</v>
      </c>
      <c r="D440" s="7">
        <v>40559</v>
      </c>
      <c r="E440" t="s">
        <v>612</v>
      </c>
      <c r="F440" t="s">
        <v>613</v>
      </c>
      <c r="G440" t="s">
        <v>612</v>
      </c>
      <c r="H440" t="s">
        <v>17</v>
      </c>
      <c r="I440" t="s">
        <v>73</v>
      </c>
      <c r="K440" t="s">
        <v>681</v>
      </c>
      <c r="L440" t="s">
        <v>682</v>
      </c>
    </row>
    <row r="441" spans="1:12" hidden="1" x14ac:dyDescent="0.25">
      <c r="A441">
        <v>8</v>
      </c>
      <c r="B441">
        <v>49</v>
      </c>
      <c r="C441" t="s">
        <v>10396</v>
      </c>
      <c r="D441" s="7">
        <v>40559</v>
      </c>
      <c r="E441" t="s">
        <v>612</v>
      </c>
      <c r="F441" t="s">
        <v>613</v>
      </c>
      <c r="G441" t="s">
        <v>612</v>
      </c>
      <c r="H441" t="s">
        <v>10</v>
      </c>
      <c r="I441" t="s">
        <v>14</v>
      </c>
      <c r="K441" t="s">
        <v>683</v>
      </c>
      <c r="L441" t="s">
        <v>684</v>
      </c>
    </row>
    <row r="442" spans="1:12" hidden="1" x14ac:dyDescent="0.25">
      <c r="A442">
        <v>8</v>
      </c>
      <c r="B442">
        <v>50</v>
      </c>
      <c r="C442" t="s">
        <v>10396</v>
      </c>
      <c r="D442" s="7">
        <v>40559</v>
      </c>
      <c r="E442" t="s">
        <v>612</v>
      </c>
      <c r="F442" t="s">
        <v>613</v>
      </c>
      <c r="G442" t="s">
        <v>612</v>
      </c>
      <c r="H442" t="s">
        <v>17</v>
      </c>
      <c r="I442" t="s">
        <v>120</v>
      </c>
      <c r="K442" t="s">
        <v>685</v>
      </c>
      <c r="L442" t="s">
        <v>686</v>
      </c>
    </row>
    <row r="443" spans="1:12" hidden="1" x14ac:dyDescent="0.25">
      <c r="A443">
        <v>8</v>
      </c>
      <c r="B443">
        <v>51</v>
      </c>
      <c r="C443" t="s">
        <v>10396</v>
      </c>
      <c r="D443" s="7">
        <v>40559</v>
      </c>
      <c r="E443" t="s">
        <v>612</v>
      </c>
      <c r="F443" t="s">
        <v>613</v>
      </c>
      <c r="G443" t="s">
        <v>612</v>
      </c>
      <c r="H443" t="s">
        <v>33</v>
      </c>
      <c r="I443" t="s">
        <v>161</v>
      </c>
      <c r="K443" t="s">
        <v>687</v>
      </c>
      <c r="L443" t="s">
        <v>688</v>
      </c>
    </row>
    <row r="444" spans="1:12" hidden="1" x14ac:dyDescent="0.25">
      <c r="A444">
        <v>8</v>
      </c>
      <c r="B444">
        <v>52</v>
      </c>
      <c r="C444" t="s">
        <v>10396</v>
      </c>
      <c r="D444" s="7">
        <v>40559</v>
      </c>
      <c r="E444" t="s">
        <v>612</v>
      </c>
      <c r="F444" t="s">
        <v>613</v>
      </c>
      <c r="G444" t="s">
        <v>612</v>
      </c>
      <c r="H444" t="s">
        <v>24</v>
      </c>
      <c r="I444" t="s">
        <v>10323</v>
      </c>
      <c r="K444" t="s">
        <v>688</v>
      </c>
      <c r="L444" t="s">
        <v>689</v>
      </c>
    </row>
    <row r="445" spans="1:12" hidden="1" x14ac:dyDescent="0.25">
      <c r="A445">
        <v>8</v>
      </c>
      <c r="B445">
        <v>53</v>
      </c>
      <c r="C445" t="s">
        <v>10396</v>
      </c>
      <c r="D445" s="7">
        <v>40559</v>
      </c>
      <c r="E445" t="s">
        <v>612</v>
      </c>
      <c r="F445" t="s">
        <v>613</v>
      </c>
      <c r="G445" t="s">
        <v>612</v>
      </c>
      <c r="H445" t="s">
        <v>10</v>
      </c>
      <c r="I445" t="s">
        <v>118</v>
      </c>
      <c r="K445" t="s">
        <v>690</v>
      </c>
      <c r="L445" t="s">
        <v>691</v>
      </c>
    </row>
    <row r="446" spans="1:12" hidden="1" x14ac:dyDescent="0.25">
      <c r="A446">
        <v>8</v>
      </c>
      <c r="B446">
        <v>54</v>
      </c>
      <c r="C446" t="s">
        <v>10396</v>
      </c>
      <c r="D446" s="7">
        <v>40559</v>
      </c>
      <c r="E446" t="s">
        <v>612</v>
      </c>
      <c r="F446" t="s">
        <v>613</v>
      </c>
      <c r="G446" t="s">
        <v>612</v>
      </c>
      <c r="H446" t="s">
        <v>17</v>
      </c>
      <c r="I446" t="s">
        <v>120</v>
      </c>
      <c r="K446" t="s">
        <v>691</v>
      </c>
      <c r="L446" t="s">
        <v>692</v>
      </c>
    </row>
    <row r="447" spans="1:12" hidden="1" x14ac:dyDescent="0.25">
      <c r="A447">
        <v>8</v>
      </c>
      <c r="B447">
        <v>55</v>
      </c>
      <c r="C447" t="s">
        <v>10396</v>
      </c>
      <c r="D447" s="7">
        <v>40559</v>
      </c>
      <c r="E447" t="s">
        <v>612</v>
      </c>
      <c r="F447" t="s">
        <v>613</v>
      </c>
      <c r="G447" t="s">
        <v>612</v>
      </c>
      <c r="H447" t="s">
        <v>17</v>
      </c>
      <c r="I447" t="s">
        <v>77</v>
      </c>
      <c r="K447" t="s">
        <v>692</v>
      </c>
      <c r="L447" t="s">
        <v>693</v>
      </c>
    </row>
    <row r="448" spans="1:12" hidden="1" x14ac:dyDescent="0.25">
      <c r="A448">
        <v>8</v>
      </c>
      <c r="B448">
        <v>56</v>
      </c>
      <c r="C448" t="s">
        <v>10396</v>
      </c>
      <c r="D448" s="7">
        <v>40559</v>
      </c>
      <c r="E448" t="s">
        <v>612</v>
      </c>
      <c r="F448" t="s">
        <v>613</v>
      </c>
      <c r="G448" t="s">
        <v>612</v>
      </c>
      <c r="H448" t="s">
        <v>33</v>
      </c>
      <c r="I448" t="s">
        <v>161</v>
      </c>
      <c r="K448" t="s">
        <v>693</v>
      </c>
      <c r="L448" t="s">
        <v>694</v>
      </c>
    </row>
    <row r="449" spans="1:12" hidden="1" x14ac:dyDescent="0.25">
      <c r="A449">
        <v>8</v>
      </c>
      <c r="B449">
        <v>57</v>
      </c>
      <c r="C449" t="s">
        <v>10396</v>
      </c>
      <c r="D449" s="7">
        <v>40559</v>
      </c>
      <c r="E449" t="s">
        <v>612</v>
      </c>
      <c r="F449" t="s">
        <v>613</v>
      </c>
      <c r="G449" t="s">
        <v>612</v>
      </c>
      <c r="H449" t="s">
        <v>24</v>
      </c>
      <c r="I449" t="s">
        <v>10323</v>
      </c>
      <c r="K449" t="s">
        <v>695</v>
      </c>
      <c r="L449" t="s">
        <v>696</v>
      </c>
    </row>
    <row r="450" spans="1:12" hidden="1" x14ac:dyDescent="0.25">
      <c r="A450">
        <v>8</v>
      </c>
      <c r="B450">
        <v>58</v>
      </c>
      <c r="C450" t="s">
        <v>10396</v>
      </c>
      <c r="D450" s="7">
        <v>40559</v>
      </c>
      <c r="E450" t="s">
        <v>612</v>
      </c>
      <c r="F450" t="s">
        <v>613</v>
      </c>
      <c r="G450" t="s">
        <v>612</v>
      </c>
      <c r="H450" t="s">
        <v>17</v>
      </c>
      <c r="I450" t="s">
        <v>120</v>
      </c>
      <c r="K450" t="s">
        <v>697</v>
      </c>
      <c r="L450" t="s">
        <v>698</v>
      </c>
    </row>
    <row r="451" spans="1:12" hidden="1" x14ac:dyDescent="0.25">
      <c r="A451">
        <v>8</v>
      </c>
      <c r="B451">
        <v>59</v>
      </c>
      <c r="C451" t="s">
        <v>10396</v>
      </c>
      <c r="D451" s="7">
        <v>40559</v>
      </c>
      <c r="E451" t="s">
        <v>612</v>
      </c>
      <c r="F451" t="s">
        <v>613</v>
      </c>
      <c r="G451" t="s">
        <v>612</v>
      </c>
      <c r="H451" t="s">
        <v>10</v>
      </c>
      <c r="I451" t="s">
        <v>14</v>
      </c>
      <c r="K451" t="s">
        <v>698</v>
      </c>
      <c r="L451" t="s">
        <v>699</v>
      </c>
    </row>
    <row r="452" spans="1:12" hidden="1" x14ac:dyDescent="0.25">
      <c r="A452">
        <v>8</v>
      </c>
      <c r="B452">
        <v>60</v>
      </c>
      <c r="C452" t="s">
        <v>10396</v>
      </c>
      <c r="D452" s="7">
        <v>40559</v>
      </c>
      <c r="E452" t="s">
        <v>612</v>
      </c>
      <c r="F452" t="s">
        <v>613</v>
      </c>
      <c r="G452" t="s">
        <v>612</v>
      </c>
      <c r="H452" t="s">
        <v>17</v>
      </c>
      <c r="I452" t="s">
        <v>120</v>
      </c>
      <c r="K452" t="s">
        <v>699</v>
      </c>
      <c r="L452" t="s">
        <v>700</v>
      </c>
    </row>
    <row r="453" spans="1:12" hidden="1" x14ac:dyDescent="0.25">
      <c r="A453">
        <v>8</v>
      </c>
      <c r="B453">
        <v>61</v>
      </c>
      <c r="C453" t="s">
        <v>10396</v>
      </c>
      <c r="D453" s="7">
        <v>40559</v>
      </c>
      <c r="E453" t="s">
        <v>612</v>
      </c>
      <c r="F453" t="s">
        <v>613</v>
      </c>
      <c r="G453" t="s">
        <v>612</v>
      </c>
      <c r="H453" t="s">
        <v>10</v>
      </c>
      <c r="I453" t="s">
        <v>14</v>
      </c>
      <c r="K453" t="s">
        <v>700</v>
      </c>
      <c r="L453" t="s">
        <v>701</v>
      </c>
    </row>
    <row r="454" spans="1:12" hidden="1" x14ac:dyDescent="0.25">
      <c r="A454">
        <v>8</v>
      </c>
      <c r="B454">
        <v>62</v>
      </c>
      <c r="C454" t="s">
        <v>10396</v>
      </c>
      <c r="D454" s="7">
        <v>40559</v>
      </c>
      <c r="E454" t="s">
        <v>612</v>
      </c>
      <c r="F454" t="s">
        <v>613</v>
      </c>
      <c r="G454" t="s">
        <v>612</v>
      </c>
      <c r="H454" t="s">
        <v>17</v>
      </c>
      <c r="I454" t="s">
        <v>120</v>
      </c>
      <c r="K454" t="s">
        <v>701</v>
      </c>
      <c r="L454" t="s">
        <v>702</v>
      </c>
    </row>
    <row r="455" spans="1:12" hidden="1" x14ac:dyDescent="0.25">
      <c r="A455">
        <v>8</v>
      </c>
      <c r="B455">
        <v>63</v>
      </c>
      <c r="C455" t="s">
        <v>10396</v>
      </c>
      <c r="D455" s="7">
        <v>40559</v>
      </c>
      <c r="E455" t="s">
        <v>612</v>
      </c>
      <c r="F455" t="s">
        <v>613</v>
      </c>
      <c r="G455" t="s">
        <v>612</v>
      </c>
      <c r="H455" t="s">
        <v>17</v>
      </c>
      <c r="I455" t="s">
        <v>45</v>
      </c>
      <c r="K455" t="s">
        <v>702</v>
      </c>
      <c r="L455" t="s">
        <v>703</v>
      </c>
    </row>
    <row r="456" spans="1:12" hidden="1" x14ac:dyDescent="0.25">
      <c r="A456">
        <v>8</v>
      </c>
      <c r="B456">
        <v>64</v>
      </c>
      <c r="C456" t="s">
        <v>10396</v>
      </c>
      <c r="D456" s="7">
        <v>40559</v>
      </c>
      <c r="E456" t="s">
        <v>612</v>
      </c>
      <c r="F456" t="s">
        <v>613</v>
      </c>
      <c r="G456" t="s">
        <v>612</v>
      </c>
      <c r="H456" t="s">
        <v>24</v>
      </c>
      <c r="I456" t="s">
        <v>10323</v>
      </c>
      <c r="K456" t="s">
        <v>703</v>
      </c>
      <c r="L456" t="s">
        <v>704</v>
      </c>
    </row>
    <row r="457" spans="1:12" hidden="1" x14ac:dyDescent="0.25">
      <c r="A457">
        <v>8</v>
      </c>
      <c r="B457">
        <v>65</v>
      </c>
      <c r="C457" t="s">
        <v>10396</v>
      </c>
      <c r="D457" s="7">
        <v>40559</v>
      </c>
      <c r="E457" t="s">
        <v>612</v>
      </c>
      <c r="F457" t="s">
        <v>613</v>
      </c>
      <c r="G457" t="s">
        <v>612</v>
      </c>
      <c r="H457" t="s">
        <v>10</v>
      </c>
      <c r="I457" t="s">
        <v>14</v>
      </c>
      <c r="K457" t="s">
        <v>704</v>
      </c>
      <c r="L457" t="s">
        <v>705</v>
      </c>
    </row>
    <row r="458" spans="1:12" hidden="1" x14ac:dyDescent="0.25">
      <c r="A458">
        <v>8</v>
      </c>
      <c r="B458">
        <v>66</v>
      </c>
      <c r="C458" t="s">
        <v>10396</v>
      </c>
      <c r="D458" s="7">
        <v>40559</v>
      </c>
      <c r="E458" t="s">
        <v>612</v>
      </c>
      <c r="F458" t="s">
        <v>613</v>
      </c>
      <c r="G458" t="s">
        <v>612</v>
      </c>
      <c r="H458" t="s">
        <v>17</v>
      </c>
      <c r="I458" t="s">
        <v>120</v>
      </c>
      <c r="K458" t="s">
        <v>705</v>
      </c>
      <c r="L458" t="s">
        <v>706</v>
      </c>
    </row>
    <row r="459" spans="1:12" hidden="1" x14ac:dyDescent="0.25">
      <c r="A459">
        <v>8</v>
      </c>
      <c r="B459">
        <v>67</v>
      </c>
      <c r="C459" t="s">
        <v>10396</v>
      </c>
      <c r="D459" s="7">
        <v>40559</v>
      </c>
      <c r="E459" t="s">
        <v>612</v>
      </c>
      <c r="F459" t="s">
        <v>613</v>
      </c>
      <c r="G459" t="s">
        <v>612</v>
      </c>
      <c r="H459" t="s">
        <v>162</v>
      </c>
      <c r="I459" t="s">
        <v>163</v>
      </c>
      <c r="K459" t="s">
        <v>706</v>
      </c>
      <c r="L459" t="s">
        <v>707</v>
      </c>
    </row>
    <row r="460" spans="1:12" hidden="1" x14ac:dyDescent="0.25">
      <c r="A460">
        <v>8</v>
      </c>
      <c r="B460">
        <v>68</v>
      </c>
      <c r="C460" t="s">
        <v>10396</v>
      </c>
      <c r="D460" s="7">
        <v>40559</v>
      </c>
      <c r="E460" t="s">
        <v>612</v>
      </c>
      <c r="F460" t="s">
        <v>613</v>
      </c>
      <c r="G460" t="s">
        <v>612</v>
      </c>
      <c r="H460" t="s">
        <v>24</v>
      </c>
      <c r="I460" t="s">
        <v>10323</v>
      </c>
      <c r="K460" t="s">
        <v>707</v>
      </c>
      <c r="L460" t="s">
        <v>708</v>
      </c>
    </row>
    <row r="461" spans="1:12" hidden="1" x14ac:dyDescent="0.25">
      <c r="A461">
        <v>8</v>
      </c>
      <c r="B461">
        <v>69</v>
      </c>
      <c r="C461" t="s">
        <v>10396</v>
      </c>
      <c r="D461" s="7">
        <v>40559</v>
      </c>
      <c r="E461" t="s">
        <v>612</v>
      </c>
      <c r="F461" t="s">
        <v>613</v>
      </c>
      <c r="G461" t="s">
        <v>612</v>
      </c>
      <c r="H461" t="s">
        <v>10</v>
      </c>
      <c r="I461" t="s">
        <v>14</v>
      </c>
      <c r="K461" t="s">
        <v>708</v>
      </c>
      <c r="L461" t="s">
        <v>709</v>
      </c>
    </row>
    <row r="462" spans="1:12" hidden="1" x14ac:dyDescent="0.25">
      <c r="A462">
        <v>8</v>
      </c>
      <c r="B462">
        <v>70</v>
      </c>
      <c r="C462" t="s">
        <v>10396</v>
      </c>
      <c r="D462" s="7">
        <v>40559</v>
      </c>
      <c r="E462" t="s">
        <v>612</v>
      </c>
      <c r="F462" t="s">
        <v>613</v>
      </c>
      <c r="G462" t="s">
        <v>612</v>
      </c>
      <c r="H462" t="s">
        <v>17</v>
      </c>
      <c r="I462" t="s">
        <v>120</v>
      </c>
      <c r="K462" t="s">
        <v>710</v>
      </c>
      <c r="L462" t="s">
        <v>711</v>
      </c>
    </row>
    <row r="463" spans="1:12" hidden="1" x14ac:dyDescent="0.25">
      <c r="A463">
        <v>8</v>
      </c>
      <c r="B463">
        <v>71</v>
      </c>
      <c r="C463" t="s">
        <v>10396</v>
      </c>
      <c r="D463" s="7">
        <v>40559</v>
      </c>
      <c r="E463" t="s">
        <v>612</v>
      </c>
      <c r="F463" t="s">
        <v>613</v>
      </c>
      <c r="G463" t="s">
        <v>612</v>
      </c>
      <c r="H463" t="s">
        <v>162</v>
      </c>
      <c r="I463" t="s">
        <v>163</v>
      </c>
      <c r="K463" t="s">
        <v>712</v>
      </c>
      <c r="L463" t="s">
        <v>713</v>
      </c>
    </row>
    <row r="464" spans="1:12" hidden="1" x14ac:dyDescent="0.25">
      <c r="A464">
        <v>8</v>
      </c>
      <c r="B464">
        <v>72</v>
      </c>
      <c r="C464" t="s">
        <v>10396</v>
      </c>
      <c r="D464" s="7">
        <v>40559</v>
      </c>
      <c r="E464" t="s">
        <v>612</v>
      </c>
      <c r="F464" t="s">
        <v>613</v>
      </c>
      <c r="G464" t="s">
        <v>612</v>
      </c>
      <c r="H464" t="s">
        <v>24</v>
      </c>
      <c r="I464" t="s">
        <v>10323</v>
      </c>
      <c r="K464" t="s">
        <v>714</v>
      </c>
      <c r="L464" t="s">
        <v>715</v>
      </c>
    </row>
    <row r="465" spans="1:12" hidden="1" x14ac:dyDescent="0.25">
      <c r="A465">
        <v>8</v>
      </c>
      <c r="B465">
        <v>73</v>
      </c>
      <c r="C465" t="s">
        <v>10396</v>
      </c>
      <c r="D465" s="7">
        <v>40559</v>
      </c>
      <c r="E465" t="s">
        <v>612</v>
      </c>
      <c r="F465" t="s">
        <v>613</v>
      </c>
      <c r="G465" t="s">
        <v>612</v>
      </c>
      <c r="H465" t="s">
        <v>10</v>
      </c>
      <c r="I465" t="s">
        <v>118</v>
      </c>
      <c r="K465" t="s">
        <v>715</v>
      </c>
      <c r="L465" t="s">
        <v>716</v>
      </c>
    </row>
    <row r="466" spans="1:12" hidden="1" x14ac:dyDescent="0.25">
      <c r="A466">
        <v>8</v>
      </c>
      <c r="B466">
        <v>74</v>
      </c>
      <c r="C466" t="s">
        <v>10396</v>
      </c>
      <c r="D466" s="7">
        <v>40559</v>
      </c>
      <c r="E466" t="s">
        <v>612</v>
      </c>
      <c r="F466" t="s">
        <v>613</v>
      </c>
      <c r="G466" t="s">
        <v>612</v>
      </c>
      <c r="H466" t="s">
        <v>17</v>
      </c>
      <c r="I466" t="s">
        <v>120</v>
      </c>
      <c r="K466" t="s">
        <v>716</v>
      </c>
      <c r="L466" t="s">
        <v>717</v>
      </c>
    </row>
    <row r="467" spans="1:12" hidden="1" x14ac:dyDescent="0.25">
      <c r="A467">
        <v>8</v>
      </c>
      <c r="B467">
        <v>75</v>
      </c>
      <c r="C467" t="s">
        <v>10396</v>
      </c>
      <c r="D467" s="7">
        <v>40559</v>
      </c>
      <c r="E467" t="s">
        <v>612</v>
      </c>
      <c r="F467" t="s">
        <v>613</v>
      </c>
      <c r="G467" t="s">
        <v>612</v>
      </c>
      <c r="H467" t="s">
        <v>24</v>
      </c>
      <c r="I467" t="s">
        <v>10323</v>
      </c>
      <c r="K467" t="s">
        <v>718</v>
      </c>
      <c r="L467" t="s">
        <v>719</v>
      </c>
    </row>
    <row r="468" spans="1:12" hidden="1" x14ac:dyDescent="0.25">
      <c r="A468">
        <v>8</v>
      </c>
      <c r="B468">
        <v>76</v>
      </c>
      <c r="C468" t="s">
        <v>10396</v>
      </c>
      <c r="D468" s="7">
        <v>40559</v>
      </c>
      <c r="E468" t="s">
        <v>612</v>
      </c>
      <c r="F468" t="s">
        <v>613</v>
      </c>
      <c r="G468" t="s">
        <v>612</v>
      </c>
      <c r="H468" t="s">
        <v>10</v>
      </c>
      <c r="I468" t="s">
        <v>11</v>
      </c>
      <c r="K468" t="s">
        <v>719</v>
      </c>
      <c r="L468" t="s">
        <v>720</v>
      </c>
    </row>
    <row r="469" spans="1:12" hidden="1" x14ac:dyDescent="0.25">
      <c r="A469">
        <v>8</v>
      </c>
      <c r="B469">
        <v>77</v>
      </c>
      <c r="C469" t="s">
        <v>10396</v>
      </c>
      <c r="D469" s="7">
        <v>40559</v>
      </c>
      <c r="E469" t="s">
        <v>612</v>
      </c>
      <c r="F469" t="s">
        <v>613</v>
      </c>
      <c r="G469" t="s">
        <v>612</v>
      </c>
      <c r="H469" t="s">
        <v>17</v>
      </c>
      <c r="I469" t="s">
        <v>120</v>
      </c>
      <c r="K469" t="s">
        <v>720</v>
      </c>
      <c r="L469" t="s">
        <v>721</v>
      </c>
    </row>
    <row r="470" spans="1:12" hidden="1" x14ac:dyDescent="0.25">
      <c r="A470">
        <v>8</v>
      </c>
      <c r="B470">
        <v>78</v>
      </c>
      <c r="C470" t="s">
        <v>10396</v>
      </c>
      <c r="D470" s="7">
        <v>40559</v>
      </c>
      <c r="E470" t="s">
        <v>612</v>
      </c>
      <c r="F470" t="s">
        <v>613</v>
      </c>
      <c r="G470" t="s">
        <v>612</v>
      </c>
      <c r="H470" t="s">
        <v>162</v>
      </c>
      <c r="I470" t="s">
        <v>722</v>
      </c>
      <c r="K470" t="s">
        <v>723</v>
      </c>
      <c r="L470" t="s">
        <v>724</v>
      </c>
    </row>
    <row r="471" spans="1:12" hidden="1" x14ac:dyDescent="0.25">
      <c r="A471">
        <v>8</v>
      </c>
      <c r="B471">
        <v>79</v>
      </c>
      <c r="C471" t="s">
        <v>10396</v>
      </c>
      <c r="D471" s="7">
        <v>40559</v>
      </c>
      <c r="E471" t="s">
        <v>612</v>
      </c>
      <c r="F471" t="s">
        <v>613</v>
      </c>
      <c r="G471" t="s">
        <v>612</v>
      </c>
      <c r="H471" t="s">
        <v>21</v>
      </c>
      <c r="I471" t="s">
        <v>22</v>
      </c>
      <c r="K471" t="s">
        <v>725</v>
      </c>
      <c r="L471" t="s">
        <v>726</v>
      </c>
    </row>
    <row r="472" spans="1:12" hidden="1" x14ac:dyDescent="0.25">
      <c r="A472">
        <v>8</v>
      </c>
      <c r="B472">
        <v>80</v>
      </c>
      <c r="C472" t="s">
        <v>10396</v>
      </c>
      <c r="D472" s="7">
        <v>40559</v>
      </c>
      <c r="E472" t="s">
        <v>612</v>
      </c>
      <c r="F472" t="s">
        <v>613</v>
      </c>
      <c r="G472" t="s">
        <v>612</v>
      </c>
      <c r="H472" t="s">
        <v>24</v>
      </c>
      <c r="I472" t="s">
        <v>165</v>
      </c>
      <c r="K472" t="s">
        <v>727</v>
      </c>
      <c r="L472" t="s">
        <v>728</v>
      </c>
    </row>
    <row r="473" spans="1:12" hidden="1" x14ac:dyDescent="0.25">
      <c r="A473">
        <v>8</v>
      </c>
      <c r="B473">
        <v>81</v>
      </c>
      <c r="C473" t="s">
        <v>10396</v>
      </c>
      <c r="D473" s="7">
        <v>40559</v>
      </c>
      <c r="E473" t="s">
        <v>612</v>
      </c>
      <c r="F473" t="s">
        <v>613</v>
      </c>
      <c r="G473" t="s">
        <v>612</v>
      </c>
      <c r="H473" t="s">
        <v>10</v>
      </c>
      <c r="I473" t="s">
        <v>14</v>
      </c>
      <c r="K473" t="s">
        <v>728</v>
      </c>
      <c r="L473" t="s">
        <v>729</v>
      </c>
    </row>
    <row r="474" spans="1:12" hidden="1" x14ac:dyDescent="0.25">
      <c r="A474">
        <v>8</v>
      </c>
      <c r="B474">
        <v>82</v>
      </c>
      <c r="C474" t="s">
        <v>10396</v>
      </c>
      <c r="D474" s="7">
        <v>40559</v>
      </c>
      <c r="E474" t="s">
        <v>612</v>
      </c>
      <c r="F474" t="s">
        <v>613</v>
      </c>
      <c r="G474" t="s">
        <v>612</v>
      </c>
      <c r="H474" t="s">
        <v>17</v>
      </c>
      <c r="I474" t="s">
        <v>120</v>
      </c>
      <c r="K474" t="s">
        <v>729</v>
      </c>
      <c r="L474" t="s">
        <v>730</v>
      </c>
    </row>
    <row r="475" spans="1:12" hidden="1" x14ac:dyDescent="0.25">
      <c r="A475">
        <v>8</v>
      </c>
      <c r="B475">
        <v>83</v>
      </c>
      <c r="C475" t="s">
        <v>10396</v>
      </c>
      <c r="D475" s="7">
        <v>40559</v>
      </c>
      <c r="E475" t="s">
        <v>612</v>
      </c>
      <c r="F475" t="s">
        <v>613</v>
      </c>
      <c r="G475" t="s">
        <v>612</v>
      </c>
      <c r="H475" t="s">
        <v>10</v>
      </c>
      <c r="I475" t="s">
        <v>14</v>
      </c>
      <c r="K475" t="s">
        <v>731</v>
      </c>
      <c r="L475" t="s">
        <v>732</v>
      </c>
    </row>
    <row r="476" spans="1:12" hidden="1" x14ac:dyDescent="0.25">
      <c r="A476">
        <v>8</v>
      </c>
      <c r="B476">
        <v>84</v>
      </c>
      <c r="C476" t="s">
        <v>10396</v>
      </c>
      <c r="D476" s="7">
        <v>40559</v>
      </c>
      <c r="E476" t="s">
        <v>612</v>
      </c>
      <c r="F476" t="s">
        <v>613</v>
      </c>
      <c r="G476" t="s">
        <v>612</v>
      </c>
      <c r="H476" t="s">
        <v>17</v>
      </c>
      <c r="I476" t="s">
        <v>120</v>
      </c>
      <c r="K476" t="s">
        <v>733</v>
      </c>
      <c r="L476" t="s">
        <v>734</v>
      </c>
    </row>
    <row r="477" spans="1:12" hidden="1" x14ac:dyDescent="0.25">
      <c r="A477">
        <v>8</v>
      </c>
      <c r="B477">
        <v>85</v>
      </c>
      <c r="C477" t="s">
        <v>10396</v>
      </c>
      <c r="D477" s="7">
        <v>40559</v>
      </c>
      <c r="E477" t="s">
        <v>612</v>
      </c>
      <c r="F477" t="s">
        <v>613</v>
      </c>
      <c r="G477" t="s">
        <v>612</v>
      </c>
      <c r="H477" t="s">
        <v>24</v>
      </c>
      <c r="I477" t="s">
        <v>10323</v>
      </c>
      <c r="K477" t="s">
        <v>735</v>
      </c>
      <c r="L477" t="s">
        <v>736</v>
      </c>
    </row>
    <row r="478" spans="1:12" hidden="1" x14ac:dyDescent="0.25">
      <c r="A478">
        <v>8</v>
      </c>
      <c r="B478">
        <v>86</v>
      </c>
      <c r="C478" t="s">
        <v>10396</v>
      </c>
      <c r="D478" s="7">
        <v>40559</v>
      </c>
      <c r="E478" t="s">
        <v>612</v>
      </c>
      <c r="F478" t="s">
        <v>613</v>
      </c>
      <c r="G478" t="s">
        <v>612</v>
      </c>
      <c r="H478" t="s">
        <v>10</v>
      </c>
      <c r="I478" t="s">
        <v>14</v>
      </c>
      <c r="K478" t="s">
        <v>736</v>
      </c>
      <c r="L478" t="s">
        <v>737</v>
      </c>
    </row>
    <row r="479" spans="1:12" hidden="1" x14ac:dyDescent="0.25">
      <c r="A479">
        <v>8</v>
      </c>
      <c r="B479">
        <v>87</v>
      </c>
      <c r="C479" t="s">
        <v>10396</v>
      </c>
      <c r="D479" s="7">
        <v>40559</v>
      </c>
      <c r="E479" t="s">
        <v>612</v>
      </c>
      <c r="F479" t="s">
        <v>613</v>
      </c>
      <c r="G479" t="s">
        <v>612</v>
      </c>
      <c r="H479" t="s">
        <v>17</v>
      </c>
      <c r="I479" t="s">
        <v>120</v>
      </c>
      <c r="K479" t="s">
        <v>737</v>
      </c>
      <c r="L479" t="s">
        <v>738</v>
      </c>
    </row>
    <row r="480" spans="1:12" hidden="1" x14ac:dyDescent="0.25">
      <c r="A480">
        <v>8</v>
      </c>
      <c r="B480">
        <v>88</v>
      </c>
      <c r="C480" t="s">
        <v>10396</v>
      </c>
      <c r="D480" s="7">
        <v>40559</v>
      </c>
      <c r="E480" t="s">
        <v>612</v>
      </c>
      <c r="F480" t="s">
        <v>613</v>
      </c>
      <c r="G480" t="s">
        <v>612</v>
      </c>
      <c r="H480" t="s">
        <v>162</v>
      </c>
      <c r="I480" t="s">
        <v>163</v>
      </c>
      <c r="K480" t="s">
        <v>739</v>
      </c>
      <c r="L480" t="s">
        <v>740</v>
      </c>
    </row>
    <row r="481" spans="1:14" hidden="1" x14ac:dyDescent="0.25">
      <c r="A481">
        <v>8</v>
      </c>
      <c r="B481">
        <v>89</v>
      </c>
      <c r="C481" t="s">
        <v>10396</v>
      </c>
      <c r="D481" s="7">
        <v>40559</v>
      </c>
      <c r="E481" t="s">
        <v>612</v>
      </c>
      <c r="F481" t="s">
        <v>613</v>
      </c>
      <c r="G481" t="s">
        <v>612</v>
      </c>
      <c r="H481" t="s">
        <v>24</v>
      </c>
      <c r="I481" t="s">
        <v>248</v>
      </c>
      <c r="K481" t="s">
        <v>741</v>
      </c>
      <c r="L481" t="s">
        <v>742</v>
      </c>
    </row>
    <row r="482" spans="1:14" hidden="1" x14ac:dyDescent="0.25">
      <c r="A482">
        <v>8</v>
      </c>
      <c r="B482">
        <v>90</v>
      </c>
      <c r="C482" t="s">
        <v>10396</v>
      </c>
      <c r="D482" s="7">
        <v>40559</v>
      </c>
      <c r="E482" t="s">
        <v>612</v>
      </c>
      <c r="F482" t="s">
        <v>613</v>
      </c>
      <c r="G482" t="s">
        <v>612</v>
      </c>
      <c r="H482" t="s">
        <v>316</v>
      </c>
      <c r="I482" s="3" t="s">
        <v>10322</v>
      </c>
      <c r="K482" t="s">
        <v>742</v>
      </c>
      <c r="L482" t="s">
        <v>742</v>
      </c>
    </row>
    <row r="483" spans="1:14" hidden="1" x14ac:dyDescent="0.25">
      <c r="A483">
        <v>9</v>
      </c>
      <c r="B483">
        <v>1</v>
      </c>
      <c r="C483" t="s">
        <v>810</v>
      </c>
      <c r="D483" s="7">
        <v>40958</v>
      </c>
      <c r="E483" t="s">
        <v>612</v>
      </c>
      <c r="F483" t="s">
        <v>4937</v>
      </c>
      <c r="G483" t="s">
        <v>612</v>
      </c>
      <c r="H483" t="s">
        <v>10</v>
      </c>
      <c r="I483" t="s">
        <v>118</v>
      </c>
      <c r="K483" t="s">
        <v>743</v>
      </c>
      <c r="L483" t="s">
        <v>744</v>
      </c>
    </row>
    <row r="484" spans="1:14" hidden="1" x14ac:dyDescent="0.25">
      <c r="A484">
        <v>9</v>
      </c>
      <c r="B484">
        <v>2</v>
      </c>
      <c r="C484" t="s">
        <v>810</v>
      </c>
      <c r="D484" s="7">
        <v>40958</v>
      </c>
      <c r="E484" t="s">
        <v>612</v>
      </c>
      <c r="F484" t="s">
        <v>4937</v>
      </c>
      <c r="G484" t="s">
        <v>612</v>
      </c>
      <c r="H484" t="s">
        <v>10</v>
      </c>
      <c r="I484" t="s">
        <v>14</v>
      </c>
      <c r="K484" t="s">
        <v>744</v>
      </c>
      <c r="L484" t="s">
        <v>745</v>
      </c>
    </row>
    <row r="485" spans="1:14" hidden="1" x14ac:dyDescent="0.25">
      <c r="A485">
        <v>9</v>
      </c>
      <c r="B485">
        <v>3</v>
      </c>
      <c r="C485" t="s">
        <v>810</v>
      </c>
      <c r="D485" s="7">
        <v>40958</v>
      </c>
      <c r="E485" t="s">
        <v>612</v>
      </c>
      <c r="F485" t="s">
        <v>4937</v>
      </c>
      <c r="G485" t="s">
        <v>612</v>
      </c>
      <c r="H485" t="s">
        <v>17</v>
      </c>
      <c r="I485" t="s">
        <v>101</v>
      </c>
      <c r="K485" t="s">
        <v>745</v>
      </c>
      <c r="L485" t="s">
        <v>746</v>
      </c>
    </row>
    <row r="486" spans="1:14" hidden="1" x14ac:dyDescent="0.25">
      <c r="A486">
        <v>9</v>
      </c>
      <c r="B486">
        <v>4</v>
      </c>
      <c r="C486" t="s">
        <v>810</v>
      </c>
      <c r="D486" s="7">
        <v>40958</v>
      </c>
      <c r="E486" t="s">
        <v>612</v>
      </c>
      <c r="F486" t="s">
        <v>4937</v>
      </c>
      <c r="G486" t="s">
        <v>612</v>
      </c>
      <c r="H486" t="s">
        <v>10</v>
      </c>
      <c r="I486" t="s">
        <v>14</v>
      </c>
      <c r="K486" t="s">
        <v>746</v>
      </c>
      <c r="L486" t="s">
        <v>747</v>
      </c>
    </row>
    <row r="487" spans="1:14" hidden="1" x14ac:dyDescent="0.25">
      <c r="A487">
        <v>9</v>
      </c>
      <c r="B487">
        <v>5</v>
      </c>
      <c r="C487" t="s">
        <v>810</v>
      </c>
      <c r="D487" s="7">
        <v>40958</v>
      </c>
      <c r="E487" t="s">
        <v>612</v>
      </c>
      <c r="F487" t="s">
        <v>4937</v>
      </c>
      <c r="G487" t="s">
        <v>612</v>
      </c>
      <c r="H487" t="s">
        <v>17</v>
      </c>
      <c r="I487" t="s">
        <v>18</v>
      </c>
      <c r="K487" t="s">
        <v>747</v>
      </c>
      <c r="L487" t="s">
        <v>748</v>
      </c>
    </row>
    <row r="488" spans="1:14" hidden="1" x14ac:dyDescent="0.25">
      <c r="A488">
        <v>9</v>
      </c>
      <c r="B488">
        <v>6</v>
      </c>
      <c r="C488" t="s">
        <v>810</v>
      </c>
      <c r="D488" s="7">
        <v>40958</v>
      </c>
      <c r="E488" t="s">
        <v>612</v>
      </c>
      <c r="F488" t="s">
        <v>4937</v>
      </c>
      <c r="G488" t="s">
        <v>612</v>
      </c>
      <c r="H488" t="s">
        <v>10</v>
      </c>
      <c r="I488" t="s">
        <v>14</v>
      </c>
      <c r="K488" t="s">
        <v>749</v>
      </c>
      <c r="L488" t="s">
        <v>750</v>
      </c>
    </row>
    <row r="489" spans="1:14" hidden="1" x14ac:dyDescent="0.25">
      <c r="A489">
        <v>9</v>
      </c>
      <c r="B489">
        <v>7</v>
      </c>
      <c r="C489" t="s">
        <v>810</v>
      </c>
      <c r="D489" s="7">
        <v>40958</v>
      </c>
      <c r="E489" t="s">
        <v>612</v>
      </c>
      <c r="F489" t="s">
        <v>4937</v>
      </c>
      <c r="G489" t="s">
        <v>612</v>
      </c>
      <c r="H489" t="s">
        <v>17</v>
      </c>
      <c r="I489" t="s">
        <v>101</v>
      </c>
      <c r="K489" t="s">
        <v>750</v>
      </c>
      <c r="L489" t="s">
        <v>751</v>
      </c>
    </row>
    <row r="490" spans="1:14" hidden="1" x14ac:dyDescent="0.25">
      <c r="A490">
        <v>9</v>
      </c>
      <c r="B490">
        <v>8</v>
      </c>
      <c r="C490" t="s">
        <v>810</v>
      </c>
      <c r="D490" s="7">
        <v>40958</v>
      </c>
      <c r="E490" t="s">
        <v>612</v>
      </c>
      <c r="F490" t="s">
        <v>4937</v>
      </c>
      <c r="G490" t="s">
        <v>612</v>
      </c>
      <c r="H490" t="s">
        <v>10</v>
      </c>
      <c r="I490" t="s">
        <v>118</v>
      </c>
      <c r="K490" t="s">
        <v>751</v>
      </c>
      <c r="L490" t="s">
        <v>752</v>
      </c>
    </row>
    <row r="491" spans="1:14" hidden="1" x14ac:dyDescent="0.25">
      <c r="A491">
        <v>9</v>
      </c>
      <c r="B491">
        <v>9</v>
      </c>
      <c r="C491" t="s">
        <v>810</v>
      </c>
      <c r="D491" s="7">
        <v>40958</v>
      </c>
      <c r="E491" t="s">
        <v>612</v>
      </c>
      <c r="F491" t="s">
        <v>4937</v>
      </c>
      <c r="G491" t="s">
        <v>612</v>
      </c>
      <c r="H491" t="s">
        <v>10</v>
      </c>
      <c r="I491" t="s">
        <v>14</v>
      </c>
      <c r="K491" t="s">
        <v>752</v>
      </c>
      <c r="L491" t="s">
        <v>753</v>
      </c>
    </row>
    <row r="492" spans="1:14" hidden="1" x14ac:dyDescent="0.25">
      <c r="A492">
        <v>9</v>
      </c>
      <c r="B492">
        <v>10</v>
      </c>
      <c r="C492" t="s">
        <v>810</v>
      </c>
      <c r="D492" s="7">
        <v>40958</v>
      </c>
      <c r="E492" t="s">
        <v>612</v>
      </c>
      <c r="F492" t="s">
        <v>4937</v>
      </c>
      <c r="G492" t="s">
        <v>612</v>
      </c>
      <c r="H492" t="s">
        <v>17</v>
      </c>
      <c r="I492" t="s">
        <v>73</v>
      </c>
      <c r="K492" t="s">
        <v>753</v>
      </c>
      <c r="L492" t="s">
        <v>754</v>
      </c>
    </row>
    <row r="493" spans="1:14" hidden="1" x14ac:dyDescent="0.25">
      <c r="A493">
        <v>9</v>
      </c>
      <c r="B493">
        <v>11</v>
      </c>
      <c r="C493" t="s">
        <v>810</v>
      </c>
      <c r="D493" s="7">
        <v>40958</v>
      </c>
      <c r="E493" t="s">
        <v>612</v>
      </c>
      <c r="F493" t="s">
        <v>4937</v>
      </c>
      <c r="G493" t="s">
        <v>612</v>
      </c>
      <c r="H493" t="s">
        <v>10</v>
      </c>
      <c r="I493" t="s">
        <v>118</v>
      </c>
      <c r="K493" t="s">
        <v>754</v>
      </c>
      <c r="L493" t="s">
        <v>755</v>
      </c>
    </row>
    <row r="494" spans="1:14" hidden="1" x14ac:dyDescent="0.25">
      <c r="A494">
        <v>9</v>
      </c>
      <c r="B494">
        <v>12</v>
      </c>
      <c r="C494" t="s">
        <v>810</v>
      </c>
      <c r="D494" s="7">
        <v>40958</v>
      </c>
      <c r="E494" t="s">
        <v>612</v>
      </c>
      <c r="F494" t="s">
        <v>4937</v>
      </c>
      <c r="G494" t="s">
        <v>612</v>
      </c>
      <c r="H494" t="s">
        <v>17</v>
      </c>
      <c r="I494" t="s">
        <v>18</v>
      </c>
      <c r="K494" t="s">
        <v>755</v>
      </c>
      <c r="L494" t="s">
        <v>756</v>
      </c>
    </row>
    <row r="495" spans="1:14" hidden="1" x14ac:dyDescent="0.25">
      <c r="A495">
        <v>9</v>
      </c>
      <c r="B495">
        <v>13</v>
      </c>
      <c r="C495" t="s">
        <v>810</v>
      </c>
      <c r="D495" s="7">
        <v>40958</v>
      </c>
      <c r="E495" t="s">
        <v>612</v>
      </c>
      <c r="F495" t="s">
        <v>4937</v>
      </c>
      <c r="G495" t="s">
        <v>612</v>
      </c>
      <c r="H495" t="s">
        <v>53</v>
      </c>
      <c r="I495" t="s">
        <v>757</v>
      </c>
      <c r="J495" t="s">
        <v>92</v>
      </c>
      <c r="K495" t="s">
        <v>756</v>
      </c>
      <c r="L495" t="s">
        <v>758</v>
      </c>
      <c r="N495">
        <v>4</v>
      </c>
    </row>
    <row r="496" spans="1:14" hidden="1" x14ac:dyDescent="0.25">
      <c r="A496">
        <v>9</v>
      </c>
      <c r="B496">
        <v>14</v>
      </c>
      <c r="C496" t="s">
        <v>810</v>
      </c>
      <c r="D496" s="7">
        <v>40958</v>
      </c>
      <c r="E496" t="s">
        <v>612</v>
      </c>
      <c r="F496" t="s">
        <v>4937</v>
      </c>
      <c r="G496" t="s">
        <v>612</v>
      </c>
      <c r="H496" t="s">
        <v>162</v>
      </c>
      <c r="I496" t="s">
        <v>722</v>
      </c>
      <c r="K496" t="s">
        <v>758</v>
      </c>
      <c r="L496" t="s">
        <v>759</v>
      </c>
    </row>
    <row r="497" spans="1:14" hidden="1" x14ac:dyDescent="0.25">
      <c r="A497">
        <v>9</v>
      </c>
      <c r="B497">
        <v>15</v>
      </c>
      <c r="C497" t="s">
        <v>810</v>
      </c>
      <c r="D497" s="7">
        <v>40958</v>
      </c>
      <c r="E497" t="s">
        <v>612</v>
      </c>
      <c r="F497" t="s">
        <v>4937</v>
      </c>
      <c r="G497" t="s">
        <v>612</v>
      </c>
      <c r="H497" t="s">
        <v>24</v>
      </c>
      <c r="I497" t="s">
        <v>10323</v>
      </c>
      <c r="K497" t="s">
        <v>760</v>
      </c>
      <c r="L497" t="s">
        <v>761</v>
      </c>
    </row>
    <row r="498" spans="1:14" hidden="1" x14ac:dyDescent="0.25">
      <c r="A498">
        <v>9</v>
      </c>
      <c r="B498">
        <v>16</v>
      </c>
      <c r="C498" t="s">
        <v>810</v>
      </c>
      <c r="D498" s="7">
        <v>40958</v>
      </c>
      <c r="E498" t="s">
        <v>612</v>
      </c>
      <c r="F498" t="s">
        <v>4937</v>
      </c>
      <c r="G498" t="s">
        <v>612</v>
      </c>
      <c r="H498" t="s">
        <v>10</v>
      </c>
      <c r="I498" t="s">
        <v>118</v>
      </c>
      <c r="K498" t="s">
        <v>761</v>
      </c>
      <c r="L498" t="s">
        <v>762</v>
      </c>
    </row>
    <row r="499" spans="1:14" hidden="1" x14ac:dyDescent="0.25">
      <c r="A499">
        <v>9</v>
      </c>
      <c r="B499">
        <v>17</v>
      </c>
      <c r="C499" t="s">
        <v>810</v>
      </c>
      <c r="D499" s="7">
        <v>40958</v>
      </c>
      <c r="E499" t="s">
        <v>612</v>
      </c>
      <c r="F499" t="s">
        <v>4937</v>
      </c>
      <c r="G499" t="s">
        <v>612</v>
      </c>
      <c r="H499" t="s">
        <v>17</v>
      </c>
      <c r="I499" t="s">
        <v>18</v>
      </c>
      <c r="K499" t="s">
        <v>762</v>
      </c>
      <c r="L499" t="s">
        <v>763</v>
      </c>
    </row>
    <row r="500" spans="1:14" hidden="1" x14ac:dyDescent="0.25">
      <c r="A500">
        <v>9</v>
      </c>
      <c r="B500">
        <v>18</v>
      </c>
      <c r="C500" t="s">
        <v>810</v>
      </c>
      <c r="D500" s="7">
        <v>40958</v>
      </c>
      <c r="E500" t="s">
        <v>612</v>
      </c>
      <c r="F500" t="s">
        <v>4937</v>
      </c>
      <c r="G500" t="s">
        <v>612</v>
      </c>
      <c r="H500" t="s">
        <v>10</v>
      </c>
      <c r="I500" t="s">
        <v>14</v>
      </c>
      <c r="K500" t="s">
        <v>763</v>
      </c>
      <c r="L500" t="s">
        <v>764</v>
      </c>
    </row>
    <row r="501" spans="1:14" hidden="1" x14ac:dyDescent="0.25">
      <c r="A501">
        <v>9</v>
      </c>
      <c r="B501">
        <v>19</v>
      </c>
      <c r="C501" t="s">
        <v>810</v>
      </c>
      <c r="D501" s="7">
        <v>40958</v>
      </c>
      <c r="E501" t="s">
        <v>612</v>
      </c>
      <c r="F501" t="s">
        <v>4937</v>
      </c>
      <c r="G501" t="s">
        <v>612</v>
      </c>
      <c r="H501" t="s">
        <v>24</v>
      </c>
      <c r="I501" t="s">
        <v>39</v>
      </c>
      <c r="K501" t="s">
        <v>764</v>
      </c>
      <c r="L501" t="s">
        <v>765</v>
      </c>
    </row>
    <row r="502" spans="1:14" hidden="1" x14ac:dyDescent="0.25">
      <c r="A502">
        <v>9</v>
      </c>
      <c r="B502">
        <v>20</v>
      </c>
      <c r="C502" t="s">
        <v>810</v>
      </c>
      <c r="D502" s="7">
        <v>40958</v>
      </c>
      <c r="E502" t="s">
        <v>612</v>
      </c>
      <c r="F502" t="s">
        <v>4937</v>
      </c>
      <c r="G502" t="s">
        <v>612</v>
      </c>
      <c r="H502" t="s">
        <v>10</v>
      </c>
      <c r="I502" t="s">
        <v>14</v>
      </c>
      <c r="K502" t="s">
        <v>766</v>
      </c>
      <c r="L502" t="s">
        <v>767</v>
      </c>
    </row>
    <row r="503" spans="1:14" hidden="1" x14ac:dyDescent="0.25">
      <c r="A503">
        <v>9</v>
      </c>
      <c r="B503">
        <v>21</v>
      </c>
      <c r="C503" t="s">
        <v>810</v>
      </c>
      <c r="D503" s="7">
        <v>40958</v>
      </c>
      <c r="E503" t="s">
        <v>612</v>
      </c>
      <c r="F503" t="s">
        <v>4937</v>
      </c>
      <c r="G503" t="s">
        <v>612</v>
      </c>
      <c r="H503" t="s">
        <v>17</v>
      </c>
      <c r="I503" t="s">
        <v>120</v>
      </c>
      <c r="K503" t="s">
        <v>767</v>
      </c>
      <c r="L503" t="s">
        <v>768</v>
      </c>
    </row>
    <row r="504" spans="1:14" hidden="1" x14ac:dyDescent="0.25">
      <c r="A504">
        <v>9</v>
      </c>
      <c r="B504">
        <v>22</v>
      </c>
      <c r="C504" t="s">
        <v>810</v>
      </c>
      <c r="D504" s="7">
        <v>40958</v>
      </c>
      <c r="E504" t="s">
        <v>612</v>
      </c>
      <c r="F504" t="s">
        <v>4937</v>
      </c>
      <c r="G504" t="s">
        <v>612</v>
      </c>
      <c r="H504" t="s">
        <v>10</v>
      </c>
      <c r="I504" t="s">
        <v>118</v>
      </c>
      <c r="K504" t="s">
        <v>769</v>
      </c>
      <c r="L504" t="s">
        <v>770</v>
      </c>
    </row>
    <row r="505" spans="1:14" hidden="1" x14ac:dyDescent="0.25">
      <c r="A505">
        <v>9</v>
      </c>
      <c r="B505">
        <v>23</v>
      </c>
      <c r="C505" t="s">
        <v>810</v>
      </c>
      <c r="D505" s="7">
        <v>40958</v>
      </c>
      <c r="E505" t="s">
        <v>612</v>
      </c>
      <c r="F505" t="s">
        <v>4937</v>
      </c>
      <c r="G505" t="s">
        <v>612</v>
      </c>
      <c r="H505" t="s">
        <v>17</v>
      </c>
      <c r="I505" t="s">
        <v>101</v>
      </c>
      <c r="K505" t="s">
        <v>770</v>
      </c>
      <c r="L505" t="s">
        <v>771</v>
      </c>
    </row>
    <row r="506" spans="1:14" hidden="1" x14ac:dyDescent="0.25">
      <c r="A506">
        <v>9</v>
      </c>
      <c r="B506">
        <v>24</v>
      </c>
      <c r="C506" t="s">
        <v>810</v>
      </c>
      <c r="D506" s="7">
        <v>40958</v>
      </c>
      <c r="E506" t="s">
        <v>612</v>
      </c>
      <c r="F506" t="s">
        <v>4937</v>
      </c>
      <c r="G506" t="s">
        <v>612</v>
      </c>
      <c r="H506" t="s">
        <v>53</v>
      </c>
      <c r="I506" t="s">
        <v>772</v>
      </c>
      <c r="J506" t="s">
        <v>80</v>
      </c>
      <c r="K506" t="s">
        <v>771</v>
      </c>
      <c r="L506" t="s">
        <v>773</v>
      </c>
      <c r="N506">
        <v>6</v>
      </c>
    </row>
    <row r="507" spans="1:14" hidden="1" x14ac:dyDescent="0.25">
      <c r="A507">
        <v>9</v>
      </c>
      <c r="B507">
        <v>25</v>
      </c>
      <c r="C507" t="s">
        <v>810</v>
      </c>
      <c r="D507" s="7">
        <v>40958</v>
      </c>
      <c r="E507" t="s">
        <v>612</v>
      </c>
      <c r="F507" t="s">
        <v>4937</v>
      </c>
      <c r="G507" t="s">
        <v>612</v>
      </c>
      <c r="H507" t="s">
        <v>21</v>
      </c>
      <c r="I507" t="s">
        <v>334</v>
      </c>
      <c r="K507" t="s">
        <v>774</v>
      </c>
      <c r="L507" t="s">
        <v>775</v>
      </c>
    </row>
    <row r="508" spans="1:14" hidden="1" x14ac:dyDescent="0.25">
      <c r="A508">
        <v>9</v>
      </c>
      <c r="B508">
        <v>26</v>
      </c>
      <c r="C508" t="s">
        <v>810</v>
      </c>
      <c r="D508" s="7">
        <v>40958</v>
      </c>
      <c r="E508" t="s">
        <v>612</v>
      </c>
      <c r="F508" t="s">
        <v>4937</v>
      </c>
      <c r="G508" t="s">
        <v>612</v>
      </c>
      <c r="H508" t="s">
        <v>24</v>
      </c>
      <c r="I508" t="s">
        <v>10323</v>
      </c>
      <c r="K508" t="s">
        <v>776</v>
      </c>
      <c r="L508" t="s">
        <v>777</v>
      </c>
    </row>
    <row r="509" spans="1:14" hidden="1" x14ac:dyDescent="0.25">
      <c r="A509">
        <v>9</v>
      </c>
      <c r="B509">
        <v>27</v>
      </c>
      <c r="C509" t="s">
        <v>810</v>
      </c>
      <c r="D509" s="7">
        <v>40958</v>
      </c>
      <c r="E509" t="s">
        <v>612</v>
      </c>
      <c r="F509" t="s">
        <v>4937</v>
      </c>
      <c r="G509" t="s">
        <v>612</v>
      </c>
      <c r="H509" t="s">
        <v>10</v>
      </c>
      <c r="I509" t="s">
        <v>118</v>
      </c>
      <c r="K509" t="s">
        <v>778</v>
      </c>
      <c r="L509" t="s">
        <v>779</v>
      </c>
    </row>
    <row r="510" spans="1:14" hidden="1" x14ac:dyDescent="0.25">
      <c r="A510">
        <v>9</v>
      </c>
      <c r="B510">
        <v>28</v>
      </c>
      <c r="C510" t="s">
        <v>810</v>
      </c>
      <c r="D510" s="7">
        <v>40958</v>
      </c>
      <c r="E510" t="s">
        <v>612</v>
      </c>
      <c r="F510" t="s">
        <v>4937</v>
      </c>
      <c r="G510" t="s">
        <v>612</v>
      </c>
      <c r="H510" t="s">
        <v>10</v>
      </c>
      <c r="I510" t="s">
        <v>14</v>
      </c>
      <c r="K510" t="s">
        <v>780</v>
      </c>
      <c r="L510" t="s">
        <v>781</v>
      </c>
    </row>
    <row r="511" spans="1:14" hidden="1" x14ac:dyDescent="0.25">
      <c r="A511">
        <v>9</v>
      </c>
      <c r="B511">
        <v>29</v>
      </c>
      <c r="C511" t="s">
        <v>810</v>
      </c>
      <c r="D511" s="7">
        <v>40958</v>
      </c>
      <c r="E511" t="s">
        <v>612</v>
      </c>
      <c r="F511" t="s">
        <v>4937</v>
      </c>
      <c r="G511" t="s">
        <v>612</v>
      </c>
      <c r="H511" t="s">
        <v>17</v>
      </c>
      <c r="I511" t="s">
        <v>120</v>
      </c>
      <c r="K511" t="s">
        <v>782</v>
      </c>
      <c r="L511" t="s">
        <v>783</v>
      </c>
    </row>
    <row r="512" spans="1:14" hidden="1" x14ac:dyDescent="0.25">
      <c r="A512">
        <v>9</v>
      </c>
      <c r="B512">
        <v>30</v>
      </c>
      <c r="C512" t="s">
        <v>810</v>
      </c>
      <c r="D512" s="7">
        <v>40958</v>
      </c>
      <c r="E512" t="s">
        <v>612</v>
      </c>
      <c r="F512" t="s">
        <v>4937</v>
      </c>
      <c r="G512" t="s">
        <v>612</v>
      </c>
      <c r="H512" t="s">
        <v>17</v>
      </c>
      <c r="I512" t="s">
        <v>154</v>
      </c>
      <c r="K512" t="s">
        <v>783</v>
      </c>
      <c r="L512" t="s">
        <v>784</v>
      </c>
    </row>
    <row r="513" spans="1:14" hidden="1" x14ac:dyDescent="0.25">
      <c r="A513">
        <v>9</v>
      </c>
      <c r="B513">
        <v>31</v>
      </c>
      <c r="C513" t="s">
        <v>810</v>
      </c>
      <c r="D513" s="7">
        <v>40958</v>
      </c>
      <c r="E513" t="s">
        <v>612</v>
      </c>
      <c r="F513" t="s">
        <v>4937</v>
      </c>
      <c r="G513" t="s">
        <v>612</v>
      </c>
      <c r="H513" t="s">
        <v>10</v>
      </c>
      <c r="I513" t="s">
        <v>14</v>
      </c>
      <c r="K513" t="s">
        <v>784</v>
      </c>
      <c r="L513" t="s">
        <v>785</v>
      </c>
    </row>
    <row r="514" spans="1:14" hidden="1" x14ac:dyDescent="0.25">
      <c r="A514">
        <v>9</v>
      </c>
      <c r="B514">
        <v>32</v>
      </c>
      <c r="C514" t="s">
        <v>810</v>
      </c>
      <c r="D514" s="7">
        <v>40958</v>
      </c>
      <c r="E514" t="s">
        <v>612</v>
      </c>
      <c r="F514" t="s">
        <v>4937</v>
      </c>
      <c r="G514" t="s">
        <v>612</v>
      </c>
      <c r="H514" t="s">
        <v>17</v>
      </c>
      <c r="I514" t="s">
        <v>120</v>
      </c>
      <c r="K514" t="s">
        <v>785</v>
      </c>
      <c r="L514" t="s">
        <v>786</v>
      </c>
    </row>
    <row r="515" spans="1:14" hidden="1" x14ac:dyDescent="0.25">
      <c r="A515">
        <v>9</v>
      </c>
      <c r="B515">
        <v>33</v>
      </c>
      <c r="C515" t="s">
        <v>810</v>
      </c>
      <c r="D515" s="7">
        <v>40958</v>
      </c>
      <c r="E515" t="s">
        <v>612</v>
      </c>
      <c r="F515" t="s">
        <v>4937</v>
      </c>
      <c r="G515" t="s">
        <v>612</v>
      </c>
      <c r="H515" t="s">
        <v>17</v>
      </c>
      <c r="I515" t="s">
        <v>77</v>
      </c>
      <c r="K515" t="s">
        <v>786</v>
      </c>
      <c r="L515" t="s">
        <v>787</v>
      </c>
    </row>
    <row r="516" spans="1:14" hidden="1" x14ac:dyDescent="0.25">
      <c r="A516">
        <v>9</v>
      </c>
      <c r="B516">
        <v>34</v>
      </c>
      <c r="C516" t="s">
        <v>810</v>
      </c>
      <c r="D516" s="7">
        <v>40958</v>
      </c>
      <c r="E516" t="s">
        <v>612</v>
      </c>
      <c r="F516" t="s">
        <v>4937</v>
      </c>
      <c r="G516" t="s">
        <v>612</v>
      </c>
      <c r="H516" t="s">
        <v>17</v>
      </c>
      <c r="I516" t="s">
        <v>101</v>
      </c>
      <c r="K516" t="s">
        <v>787</v>
      </c>
      <c r="L516" t="s">
        <v>788</v>
      </c>
    </row>
    <row r="517" spans="1:14" hidden="1" x14ac:dyDescent="0.25">
      <c r="A517">
        <v>9</v>
      </c>
      <c r="B517">
        <v>35</v>
      </c>
      <c r="C517" t="s">
        <v>810</v>
      </c>
      <c r="D517" s="7">
        <v>40958</v>
      </c>
      <c r="E517" t="s">
        <v>612</v>
      </c>
      <c r="F517" t="s">
        <v>4937</v>
      </c>
      <c r="G517" t="s">
        <v>612</v>
      </c>
      <c r="H517" t="s">
        <v>17</v>
      </c>
      <c r="I517" t="s">
        <v>120</v>
      </c>
      <c r="K517" t="s">
        <v>788</v>
      </c>
      <c r="L517" t="s">
        <v>789</v>
      </c>
    </row>
    <row r="518" spans="1:14" hidden="1" x14ac:dyDescent="0.25">
      <c r="A518">
        <v>9</v>
      </c>
      <c r="B518">
        <v>36</v>
      </c>
      <c r="C518" t="s">
        <v>810</v>
      </c>
      <c r="D518" s="7">
        <v>40958</v>
      </c>
      <c r="E518" t="s">
        <v>612</v>
      </c>
      <c r="F518" t="s">
        <v>4937</v>
      </c>
      <c r="G518" t="s">
        <v>612</v>
      </c>
      <c r="H518" t="s">
        <v>17</v>
      </c>
      <c r="I518" t="s">
        <v>120</v>
      </c>
      <c r="K518" t="s">
        <v>790</v>
      </c>
      <c r="L518" t="s">
        <v>791</v>
      </c>
    </row>
    <row r="519" spans="1:14" hidden="1" x14ac:dyDescent="0.25">
      <c r="A519">
        <v>9</v>
      </c>
      <c r="B519">
        <v>37</v>
      </c>
      <c r="C519" t="s">
        <v>810</v>
      </c>
      <c r="D519" s="7">
        <v>40958</v>
      </c>
      <c r="E519" t="s">
        <v>612</v>
      </c>
      <c r="F519" t="s">
        <v>4937</v>
      </c>
      <c r="G519" t="s">
        <v>612</v>
      </c>
      <c r="H519" t="s">
        <v>10</v>
      </c>
      <c r="I519" t="s">
        <v>118</v>
      </c>
      <c r="K519" t="s">
        <v>792</v>
      </c>
      <c r="L519" t="s">
        <v>793</v>
      </c>
    </row>
    <row r="520" spans="1:14" hidden="1" x14ac:dyDescent="0.25">
      <c r="A520">
        <v>9</v>
      </c>
      <c r="B520">
        <v>38</v>
      </c>
      <c r="C520" t="s">
        <v>810</v>
      </c>
      <c r="D520" s="7">
        <v>40958</v>
      </c>
      <c r="E520" t="s">
        <v>612</v>
      </c>
      <c r="F520" t="s">
        <v>4937</v>
      </c>
      <c r="G520" t="s">
        <v>612</v>
      </c>
      <c r="H520" t="s">
        <v>10</v>
      </c>
      <c r="I520" t="s">
        <v>14</v>
      </c>
      <c r="K520" t="s">
        <v>793</v>
      </c>
      <c r="L520" t="s">
        <v>794</v>
      </c>
    </row>
    <row r="521" spans="1:14" hidden="1" x14ac:dyDescent="0.25">
      <c r="A521">
        <v>9</v>
      </c>
      <c r="B521">
        <v>39</v>
      </c>
      <c r="C521" t="s">
        <v>810</v>
      </c>
      <c r="D521" s="7">
        <v>40958</v>
      </c>
      <c r="E521" t="s">
        <v>612</v>
      </c>
      <c r="F521" t="s">
        <v>4937</v>
      </c>
      <c r="G521" t="s">
        <v>612</v>
      </c>
      <c r="H521" t="s">
        <v>17</v>
      </c>
      <c r="I521" t="s">
        <v>45</v>
      </c>
      <c r="K521" t="s">
        <v>794</v>
      </c>
      <c r="L521" t="s">
        <v>795</v>
      </c>
    </row>
    <row r="522" spans="1:14" hidden="1" x14ac:dyDescent="0.25">
      <c r="A522">
        <v>9</v>
      </c>
      <c r="B522">
        <v>40</v>
      </c>
      <c r="C522" t="s">
        <v>810</v>
      </c>
      <c r="D522" s="7">
        <v>40958</v>
      </c>
      <c r="E522" t="s">
        <v>612</v>
      </c>
      <c r="F522" t="s">
        <v>4937</v>
      </c>
      <c r="G522" t="s">
        <v>612</v>
      </c>
      <c r="H522" t="s">
        <v>53</v>
      </c>
      <c r="I522" t="s">
        <v>91</v>
      </c>
      <c r="J522" t="s">
        <v>80</v>
      </c>
      <c r="K522" t="s">
        <v>795</v>
      </c>
      <c r="L522" t="s">
        <v>795</v>
      </c>
      <c r="N522">
        <v>7</v>
      </c>
    </row>
    <row r="523" spans="1:14" hidden="1" x14ac:dyDescent="0.25">
      <c r="A523">
        <v>9</v>
      </c>
      <c r="B523">
        <v>41</v>
      </c>
      <c r="C523" t="s">
        <v>810</v>
      </c>
      <c r="D523" s="7">
        <v>40958</v>
      </c>
      <c r="E523" t="s">
        <v>612</v>
      </c>
      <c r="F523" t="s">
        <v>4937</v>
      </c>
      <c r="G523" t="s">
        <v>612</v>
      </c>
      <c r="H523" t="s">
        <v>17</v>
      </c>
      <c r="I523" t="s">
        <v>18</v>
      </c>
      <c r="K523" t="s">
        <v>795</v>
      </c>
      <c r="L523" t="s">
        <v>796</v>
      </c>
    </row>
    <row r="524" spans="1:14" hidden="1" x14ac:dyDescent="0.25">
      <c r="A524">
        <v>9</v>
      </c>
      <c r="B524">
        <v>42</v>
      </c>
      <c r="C524" t="s">
        <v>810</v>
      </c>
      <c r="D524" s="7">
        <v>40958</v>
      </c>
      <c r="E524" t="s">
        <v>612</v>
      </c>
      <c r="F524" t="s">
        <v>4937</v>
      </c>
      <c r="G524" t="s">
        <v>612</v>
      </c>
      <c r="H524" t="s">
        <v>17</v>
      </c>
      <c r="I524" t="s">
        <v>18</v>
      </c>
      <c r="K524" t="s">
        <v>797</v>
      </c>
      <c r="L524" t="s">
        <v>798</v>
      </c>
    </row>
    <row r="525" spans="1:14" hidden="1" x14ac:dyDescent="0.25">
      <c r="A525">
        <v>9</v>
      </c>
      <c r="B525">
        <v>43</v>
      </c>
      <c r="C525" t="s">
        <v>810</v>
      </c>
      <c r="D525" s="7">
        <v>40958</v>
      </c>
      <c r="E525" t="s">
        <v>612</v>
      </c>
      <c r="F525" t="s">
        <v>4937</v>
      </c>
      <c r="G525" t="s">
        <v>612</v>
      </c>
      <c r="H525" t="s">
        <v>33</v>
      </c>
      <c r="I525" t="s">
        <v>238</v>
      </c>
      <c r="K525" t="s">
        <v>798</v>
      </c>
      <c r="L525" t="s">
        <v>798</v>
      </c>
    </row>
    <row r="526" spans="1:14" hidden="1" x14ac:dyDescent="0.25">
      <c r="A526">
        <v>9</v>
      </c>
      <c r="B526">
        <v>44</v>
      </c>
      <c r="C526" t="s">
        <v>810</v>
      </c>
      <c r="D526" s="7">
        <v>40958</v>
      </c>
      <c r="E526" t="s">
        <v>612</v>
      </c>
      <c r="F526" t="s">
        <v>4937</v>
      </c>
      <c r="G526" t="s">
        <v>612</v>
      </c>
      <c r="H526" t="s">
        <v>162</v>
      </c>
      <c r="I526" t="s">
        <v>722</v>
      </c>
      <c r="K526" t="s">
        <v>798</v>
      </c>
      <c r="L526" t="s">
        <v>799</v>
      </c>
    </row>
    <row r="527" spans="1:14" hidden="1" x14ac:dyDescent="0.25">
      <c r="A527">
        <v>9</v>
      </c>
      <c r="B527">
        <v>45</v>
      </c>
      <c r="C527" t="s">
        <v>810</v>
      </c>
      <c r="D527" s="7">
        <v>40958</v>
      </c>
      <c r="E527" t="s">
        <v>612</v>
      </c>
      <c r="F527" t="s">
        <v>4937</v>
      </c>
      <c r="G527" t="s">
        <v>612</v>
      </c>
      <c r="H527" t="s">
        <v>24</v>
      </c>
      <c r="I527" t="s">
        <v>10323</v>
      </c>
      <c r="K527" t="s">
        <v>800</v>
      </c>
      <c r="L527" t="s">
        <v>801</v>
      </c>
    </row>
    <row r="528" spans="1:14" hidden="1" x14ac:dyDescent="0.25">
      <c r="A528">
        <v>9</v>
      </c>
      <c r="B528">
        <v>46</v>
      </c>
      <c r="C528" t="s">
        <v>810</v>
      </c>
      <c r="D528" s="7">
        <v>40958</v>
      </c>
      <c r="E528" t="s">
        <v>612</v>
      </c>
      <c r="F528" t="s">
        <v>4937</v>
      </c>
      <c r="G528" t="s">
        <v>612</v>
      </c>
      <c r="H528" t="s">
        <v>10</v>
      </c>
      <c r="I528" t="s">
        <v>118</v>
      </c>
      <c r="K528" t="s">
        <v>802</v>
      </c>
      <c r="L528" t="s">
        <v>803</v>
      </c>
    </row>
    <row r="529" spans="1:14" hidden="1" x14ac:dyDescent="0.25">
      <c r="A529">
        <v>9</v>
      </c>
      <c r="B529">
        <v>47</v>
      </c>
      <c r="C529" t="s">
        <v>810</v>
      </c>
      <c r="D529" s="7">
        <v>40958</v>
      </c>
      <c r="E529" t="s">
        <v>612</v>
      </c>
      <c r="F529" t="s">
        <v>4937</v>
      </c>
      <c r="G529" t="s">
        <v>612</v>
      </c>
      <c r="H529" t="s">
        <v>10</v>
      </c>
      <c r="I529" t="s">
        <v>14</v>
      </c>
      <c r="K529" t="s">
        <v>803</v>
      </c>
      <c r="L529" t="s">
        <v>804</v>
      </c>
    </row>
    <row r="530" spans="1:14" hidden="1" x14ac:dyDescent="0.25">
      <c r="A530">
        <v>9</v>
      </c>
      <c r="B530">
        <v>48</v>
      </c>
      <c r="C530" t="s">
        <v>810</v>
      </c>
      <c r="D530" s="7">
        <v>40958</v>
      </c>
      <c r="E530" t="s">
        <v>612</v>
      </c>
      <c r="F530" t="s">
        <v>4937</v>
      </c>
      <c r="G530" t="s">
        <v>612</v>
      </c>
      <c r="H530" t="s">
        <v>10</v>
      </c>
      <c r="I530" t="s">
        <v>14</v>
      </c>
      <c r="K530" t="s">
        <v>805</v>
      </c>
      <c r="L530" t="s">
        <v>806</v>
      </c>
    </row>
    <row r="531" spans="1:14" hidden="1" x14ac:dyDescent="0.25">
      <c r="A531">
        <v>9</v>
      </c>
      <c r="B531">
        <v>49</v>
      </c>
      <c r="C531" t="s">
        <v>810</v>
      </c>
      <c r="D531" s="7">
        <v>40958</v>
      </c>
      <c r="E531" t="s">
        <v>612</v>
      </c>
      <c r="F531" t="s">
        <v>4937</v>
      </c>
      <c r="G531" t="s">
        <v>612</v>
      </c>
      <c r="H531" t="s">
        <v>17</v>
      </c>
      <c r="I531" t="s">
        <v>18</v>
      </c>
      <c r="K531" t="s">
        <v>806</v>
      </c>
      <c r="L531" t="s">
        <v>807</v>
      </c>
    </row>
    <row r="532" spans="1:14" hidden="1" x14ac:dyDescent="0.25">
      <c r="A532">
        <v>9</v>
      </c>
      <c r="B532">
        <v>50</v>
      </c>
      <c r="C532" t="s">
        <v>810</v>
      </c>
      <c r="D532" s="7">
        <v>40958</v>
      </c>
      <c r="E532" t="s">
        <v>612</v>
      </c>
      <c r="F532" t="s">
        <v>4937</v>
      </c>
      <c r="G532" t="s">
        <v>612</v>
      </c>
      <c r="H532" t="s">
        <v>53</v>
      </c>
      <c r="I532" t="s">
        <v>202</v>
      </c>
      <c r="J532" t="s">
        <v>80</v>
      </c>
      <c r="K532" t="s">
        <v>807</v>
      </c>
      <c r="L532" t="s">
        <v>807</v>
      </c>
      <c r="N532">
        <v>8</v>
      </c>
    </row>
    <row r="533" spans="1:14" hidden="1" x14ac:dyDescent="0.25">
      <c r="A533">
        <v>9</v>
      </c>
      <c r="B533">
        <v>51</v>
      </c>
      <c r="C533" t="s">
        <v>810</v>
      </c>
      <c r="D533" s="7">
        <v>40958</v>
      </c>
      <c r="E533" t="s">
        <v>612</v>
      </c>
      <c r="F533" t="s">
        <v>4937</v>
      </c>
      <c r="G533" t="s">
        <v>612</v>
      </c>
      <c r="H533" t="s">
        <v>17</v>
      </c>
      <c r="I533" t="s">
        <v>48</v>
      </c>
      <c r="K533" t="s">
        <v>807</v>
      </c>
      <c r="L533" t="s">
        <v>808</v>
      </c>
    </row>
    <row r="534" spans="1:14" hidden="1" x14ac:dyDescent="0.25">
      <c r="A534">
        <v>9</v>
      </c>
      <c r="B534">
        <v>52</v>
      </c>
      <c r="C534" t="s">
        <v>810</v>
      </c>
      <c r="D534" s="7">
        <v>40958</v>
      </c>
      <c r="E534" t="s">
        <v>612</v>
      </c>
      <c r="F534" t="s">
        <v>4937</v>
      </c>
      <c r="G534" t="s">
        <v>612</v>
      </c>
      <c r="H534" t="s">
        <v>33</v>
      </c>
      <c r="I534" t="s">
        <v>238</v>
      </c>
      <c r="K534" t="s">
        <v>808</v>
      </c>
      <c r="L534" t="s">
        <v>808</v>
      </c>
    </row>
    <row r="535" spans="1:14" hidden="1" x14ac:dyDescent="0.25">
      <c r="A535">
        <v>9</v>
      </c>
      <c r="B535">
        <v>53</v>
      </c>
      <c r="C535" t="s">
        <v>810</v>
      </c>
      <c r="D535" s="7">
        <v>40958</v>
      </c>
      <c r="E535" t="s">
        <v>612</v>
      </c>
      <c r="F535" t="s">
        <v>4937</v>
      </c>
      <c r="G535" t="s">
        <v>612</v>
      </c>
      <c r="H535" t="s">
        <v>53</v>
      </c>
      <c r="I535" t="s">
        <v>270</v>
      </c>
      <c r="J535" t="s">
        <v>80</v>
      </c>
      <c r="K535" t="s">
        <v>808</v>
      </c>
      <c r="L535" t="s">
        <v>809</v>
      </c>
      <c r="M535" t="s">
        <v>485</v>
      </c>
      <c r="N535">
        <v>2</v>
      </c>
    </row>
    <row r="536" spans="1:14" hidden="1" x14ac:dyDescent="0.25">
      <c r="A536">
        <v>9</v>
      </c>
      <c r="B536">
        <v>54</v>
      </c>
      <c r="C536" t="s">
        <v>810</v>
      </c>
      <c r="D536" s="7">
        <v>40958</v>
      </c>
      <c r="E536" t="s">
        <v>612</v>
      </c>
      <c r="F536" t="s">
        <v>4937</v>
      </c>
      <c r="G536" t="s">
        <v>612</v>
      </c>
      <c r="H536" t="s">
        <v>316</v>
      </c>
      <c r="I536" s="3" t="s">
        <v>10322</v>
      </c>
      <c r="K536" t="s">
        <v>809</v>
      </c>
      <c r="L536" t="s">
        <v>809</v>
      </c>
    </row>
    <row r="537" spans="1:14" hidden="1" x14ac:dyDescent="0.25">
      <c r="A537">
        <v>10</v>
      </c>
      <c r="B537">
        <v>1</v>
      </c>
      <c r="C537" t="s">
        <v>10412</v>
      </c>
      <c r="D537" s="7">
        <v>40594</v>
      </c>
      <c r="E537" t="s">
        <v>612</v>
      </c>
      <c r="F537" t="s">
        <v>10399</v>
      </c>
      <c r="G537" t="s">
        <v>612</v>
      </c>
      <c r="H537" t="s">
        <v>10</v>
      </c>
      <c r="I537" t="s">
        <v>118</v>
      </c>
      <c r="K537" t="s">
        <v>811</v>
      </c>
      <c r="L537" t="s">
        <v>812</v>
      </c>
    </row>
    <row r="538" spans="1:14" hidden="1" x14ac:dyDescent="0.25">
      <c r="A538">
        <v>10</v>
      </c>
      <c r="B538">
        <v>2</v>
      </c>
      <c r="C538" t="s">
        <v>10412</v>
      </c>
      <c r="D538" s="7">
        <v>40594</v>
      </c>
      <c r="E538" t="s">
        <v>612</v>
      </c>
      <c r="F538" t="s">
        <v>10399</v>
      </c>
      <c r="G538" t="s">
        <v>612</v>
      </c>
      <c r="H538" t="s">
        <v>17</v>
      </c>
      <c r="I538" t="s">
        <v>18</v>
      </c>
      <c r="K538" t="s">
        <v>812</v>
      </c>
      <c r="L538" t="s">
        <v>813</v>
      </c>
    </row>
    <row r="539" spans="1:14" hidden="1" x14ac:dyDescent="0.25">
      <c r="A539">
        <v>10</v>
      </c>
      <c r="B539">
        <v>3</v>
      </c>
      <c r="C539" t="s">
        <v>10412</v>
      </c>
      <c r="D539" s="7">
        <v>40594</v>
      </c>
      <c r="E539" t="s">
        <v>612</v>
      </c>
      <c r="F539" t="s">
        <v>10399</v>
      </c>
      <c r="G539" t="s">
        <v>612</v>
      </c>
      <c r="H539" t="s">
        <v>17</v>
      </c>
      <c r="I539" t="s">
        <v>814</v>
      </c>
      <c r="K539" t="s">
        <v>813</v>
      </c>
      <c r="L539" t="s">
        <v>815</v>
      </c>
    </row>
    <row r="540" spans="1:14" hidden="1" x14ac:dyDescent="0.25">
      <c r="A540">
        <v>10</v>
      </c>
      <c r="B540">
        <v>4</v>
      </c>
      <c r="C540" t="s">
        <v>10412</v>
      </c>
      <c r="D540" s="7">
        <v>40594</v>
      </c>
      <c r="E540" t="s">
        <v>612</v>
      </c>
      <c r="F540" t="s">
        <v>10399</v>
      </c>
      <c r="G540" t="s">
        <v>612</v>
      </c>
      <c r="H540" t="s">
        <v>17</v>
      </c>
      <c r="I540" t="s">
        <v>120</v>
      </c>
      <c r="K540" t="s">
        <v>815</v>
      </c>
      <c r="L540" t="s">
        <v>816</v>
      </c>
    </row>
    <row r="541" spans="1:14" hidden="1" x14ac:dyDescent="0.25">
      <c r="A541">
        <v>10</v>
      </c>
      <c r="B541">
        <v>5</v>
      </c>
      <c r="C541" t="s">
        <v>10412</v>
      </c>
      <c r="D541" s="7">
        <v>40594</v>
      </c>
      <c r="E541" t="s">
        <v>612</v>
      </c>
      <c r="F541" t="s">
        <v>10399</v>
      </c>
      <c r="G541" t="s">
        <v>612</v>
      </c>
      <c r="H541" t="s">
        <v>53</v>
      </c>
      <c r="I541" t="s">
        <v>255</v>
      </c>
      <c r="J541" t="s">
        <v>92</v>
      </c>
      <c r="K541" t="s">
        <v>816</v>
      </c>
      <c r="L541" t="s">
        <v>817</v>
      </c>
      <c r="N541">
        <v>4</v>
      </c>
    </row>
    <row r="542" spans="1:14" hidden="1" x14ac:dyDescent="0.25">
      <c r="A542">
        <v>10</v>
      </c>
      <c r="B542">
        <v>6</v>
      </c>
      <c r="C542" t="s">
        <v>10412</v>
      </c>
      <c r="D542" s="7">
        <v>40594</v>
      </c>
      <c r="E542" t="s">
        <v>612</v>
      </c>
      <c r="F542" t="s">
        <v>10399</v>
      </c>
      <c r="G542" t="s">
        <v>612</v>
      </c>
      <c r="H542" t="s">
        <v>10</v>
      </c>
      <c r="I542" t="s">
        <v>14</v>
      </c>
      <c r="K542" t="s">
        <v>817</v>
      </c>
      <c r="L542" t="s">
        <v>818</v>
      </c>
    </row>
    <row r="543" spans="1:14" hidden="1" x14ac:dyDescent="0.25">
      <c r="A543">
        <v>10</v>
      </c>
      <c r="B543">
        <v>7</v>
      </c>
      <c r="C543" t="s">
        <v>10412</v>
      </c>
      <c r="D543" s="7">
        <v>40594</v>
      </c>
      <c r="E543" t="s">
        <v>612</v>
      </c>
      <c r="F543" t="s">
        <v>10399</v>
      </c>
      <c r="G543" t="s">
        <v>612</v>
      </c>
      <c r="H543" t="s">
        <v>17</v>
      </c>
      <c r="I543" t="s">
        <v>120</v>
      </c>
      <c r="K543" t="s">
        <v>818</v>
      </c>
      <c r="L543" t="s">
        <v>819</v>
      </c>
    </row>
    <row r="544" spans="1:14" hidden="1" x14ac:dyDescent="0.25">
      <c r="A544">
        <v>10</v>
      </c>
      <c r="B544">
        <v>8</v>
      </c>
      <c r="C544" t="s">
        <v>10412</v>
      </c>
      <c r="D544" s="7">
        <v>40594</v>
      </c>
      <c r="E544" t="s">
        <v>612</v>
      </c>
      <c r="F544" t="s">
        <v>10399</v>
      </c>
      <c r="G544" t="s">
        <v>612</v>
      </c>
      <c r="H544" t="s">
        <v>17</v>
      </c>
      <c r="I544" t="s">
        <v>77</v>
      </c>
      <c r="K544" t="s">
        <v>819</v>
      </c>
      <c r="L544" t="s">
        <v>820</v>
      </c>
    </row>
    <row r="545" spans="1:12" hidden="1" x14ac:dyDescent="0.25">
      <c r="A545">
        <v>10</v>
      </c>
      <c r="B545">
        <v>9</v>
      </c>
      <c r="C545" t="s">
        <v>10412</v>
      </c>
      <c r="D545" s="7">
        <v>40594</v>
      </c>
      <c r="E545" t="s">
        <v>612</v>
      </c>
      <c r="F545" t="s">
        <v>10399</v>
      </c>
      <c r="G545" t="s">
        <v>612</v>
      </c>
      <c r="H545" t="s">
        <v>162</v>
      </c>
      <c r="I545" t="s">
        <v>10323</v>
      </c>
      <c r="K545" t="s">
        <v>821</v>
      </c>
      <c r="L545" t="s">
        <v>822</v>
      </c>
    </row>
    <row r="546" spans="1:12" hidden="1" x14ac:dyDescent="0.25">
      <c r="A546">
        <v>10</v>
      </c>
      <c r="B546">
        <v>10</v>
      </c>
      <c r="C546" t="s">
        <v>10412</v>
      </c>
      <c r="D546" s="7">
        <v>40594</v>
      </c>
      <c r="E546" t="s">
        <v>612</v>
      </c>
      <c r="F546" t="s">
        <v>10399</v>
      </c>
      <c r="G546" t="s">
        <v>612</v>
      </c>
      <c r="H546" t="s">
        <v>24</v>
      </c>
      <c r="I546" t="s">
        <v>10323</v>
      </c>
      <c r="K546" t="s">
        <v>823</v>
      </c>
      <c r="L546" t="s">
        <v>824</v>
      </c>
    </row>
    <row r="547" spans="1:12" hidden="1" x14ac:dyDescent="0.25">
      <c r="A547">
        <v>10</v>
      </c>
      <c r="B547">
        <v>11</v>
      </c>
      <c r="C547" t="s">
        <v>10412</v>
      </c>
      <c r="D547" s="7">
        <v>40594</v>
      </c>
      <c r="E547" t="s">
        <v>612</v>
      </c>
      <c r="F547" t="s">
        <v>10399</v>
      </c>
      <c r="G547" t="s">
        <v>612</v>
      </c>
      <c r="H547" t="s">
        <v>10</v>
      </c>
      <c r="I547" t="s">
        <v>118</v>
      </c>
      <c r="K547" t="s">
        <v>825</v>
      </c>
      <c r="L547" t="s">
        <v>826</v>
      </c>
    </row>
    <row r="548" spans="1:12" hidden="1" x14ac:dyDescent="0.25">
      <c r="A548">
        <v>10</v>
      </c>
      <c r="B548">
        <v>12</v>
      </c>
      <c r="C548" t="s">
        <v>10412</v>
      </c>
      <c r="D548" s="7">
        <v>40594</v>
      </c>
      <c r="E548" t="s">
        <v>612</v>
      </c>
      <c r="F548" t="s">
        <v>10399</v>
      </c>
      <c r="G548" t="s">
        <v>612</v>
      </c>
      <c r="H548" t="s">
        <v>17</v>
      </c>
      <c r="I548" t="s">
        <v>120</v>
      </c>
      <c r="K548" t="s">
        <v>827</v>
      </c>
      <c r="L548" t="s">
        <v>828</v>
      </c>
    </row>
    <row r="549" spans="1:12" hidden="1" x14ac:dyDescent="0.25">
      <c r="A549">
        <v>10</v>
      </c>
      <c r="B549">
        <v>13</v>
      </c>
      <c r="C549" t="s">
        <v>10412</v>
      </c>
      <c r="D549" s="7">
        <v>40594</v>
      </c>
      <c r="E549" t="s">
        <v>612</v>
      </c>
      <c r="F549" t="s">
        <v>10399</v>
      </c>
      <c r="G549" t="s">
        <v>612</v>
      </c>
      <c r="H549" t="s">
        <v>10</v>
      </c>
      <c r="I549" t="s">
        <v>14</v>
      </c>
      <c r="K549" t="s">
        <v>828</v>
      </c>
      <c r="L549" t="s">
        <v>829</v>
      </c>
    </row>
    <row r="550" spans="1:12" hidden="1" x14ac:dyDescent="0.25">
      <c r="A550">
        <v>10</v>
      </c>
      <c r="B550">
        <v>14</v>
      </c>
      <c r="C550" t="s">
        <v>10412</v>
      </c>
      <c r="D550" s="7">
        <v>40594</v>
      </c>
      <c r="E550" t="s">
        <v>612</v>
      </c>
      <c r="F550" t="s">
        <v>10399</v>
      </c>
      <c r="G550" t="s">
        <v>612</v>
      </c>
      <c r="H550" t="s">
        <v>10</v>
      </c>
      <c r="I550" t="s">
        <v>14</v>
      </c>
      <c r="K550" t="s">
        <v>829</v>
      </c>
      <c r="L550" t="s">
        <v>830</v>
      </c>
    </row>
    <row r="551" spans="1:12" hidden="1" x14ac:dyDescent="0.25">
      <c r="A551">
        <v>10</v>
      </c>
      <c r="B551">
        <v>15</v>
      </c>
      <c r="C551" t="s">
        <v>10412</v>
      </c>
      <c r="D551" s="7">
        <v>40594</v>
      </c>
      <c r="E551" t="s">
        <v>612</v>
      </c>
      <c r="F551" t="s">
        <v>10399</v>
      </c>
      <c r="G551" t="s">
        <v>612</v>
      </c>
      <c r="H551" t="s">
        <v>17</v>
      </c>
      <c r="I551" t="s">
        <v>120</v>
      </c>
      <c r="K551" t="s">
        <v>830</v>
      </c>
      <c r="L551" t="s">
        <v>831</v>
      </c>
    </row>
    <row r="552" spans="1:12" hidden="1" x14ac:dyDescent="0.25">
      <c r="A552">
        <v>10</v>
      </c>
      <c r="B552">
        <v>16</v>
      </c>
      <c r="C552" t="s">
        <v>10412</v>
      </c>
      <c r="D552" s="7">
        <v>40594</v>
      </c>
      <c r="E552" t="s">
        <v>612</v>
      </c>
      <c r="F552" t="s">
        <v>10399</v>
      </c>
      <c r="G552" t="s">
        <v>612</v>
      </c>
      <c r="H552" t="s">
        <v>10</v>
      </c>
      <c r="I552" t="s">
        <v>14</v>
      </c>
      <c r="K552" t="s">
        <v>831</v>
      </c>
      <c r="L552" t="s">
        <v>832</v>
      </c>
    </row>
    <row r="553" spans="1:12" hidden="1" x14ac:dyDescent="0.25">
      <c r="A553">
        <v>10</v>
      </c>
      <c r="B553">
        <v>17</v>
      </c>
      <c r="C553" t="s">
        <v>10412</v>
      </c>
      <c r="D553" s="7">
        <v>40594</v>
      </c>
      <c r="E553" t="s">
        <v>612</v>
      </c>
      <c r="F553" t="s">
        <v>10399</v>
      </c>
      <c r="G553" t="s">
        <v>612</v>
      </c>
      <c r="H553" t="s">
        <v>17</v>
      </c>
      <c r="I553" t="s">
        <v>18</v>
      </c>
      <c r="K553" t="s">
        <v>832</v>
      </c>
      <c r="L553" t="s">
        <v>833</v>
      </c>
    </row>
    <row r="554" spans="1:12" hidden="1" x14ac:dyDescent="0.25">
      <c r="A554">
        <v>10</v>
      </c>
      <c r="B554">
        <v>18</v>
      </c>
      <c r="C554" t="s">
        <v>10412</v>
      </c>
      <c r="D554" s="7">
        <v>40594</v>
      </c>
      <c r="E554" t="s">
        <v>612</v>
      </c>
      <c r="F554" t="s">
        <v>10399</v>
      </c>
      <c r="G554" t="s">
        <v>612</v>
      </c>
      <c r="H554" t="s">
        <v>10</v>
      </c>
      <c r="I554" t="s">
        <v>14</v>
      </c>
      <c r="K554" t="s">
        <v>834</v>
      </c>
      <c r="L554" t="s">
        <v>835</v>
      </c>
    </row>
    <row r="555" spans="1:12" hidden="1" x14ac:dyDescent="0.25">
      <c r="A555">
        <v>10</v>
      </c>
      <c r="B555">
        <v>19</v>
      </c>
      <c r="C555" t="s">
        <v>10412</v>
      </c>
      <c r="D555" s="7">
        <v>40594</v>
      </c>
      <c r="E555" t="s">
        <v>612</v>
      </c>
      <c r="F555" t="s">
        <v>10399</v>
      </c>
      <c r="G555" t="s">
        <v>612</v>
      </c>
      <c r="H555" t="s">
        <v>17</v>
      </c>
      <c r="I555" t="s">
        <v>120</v>
      </c>
      <c r="K555" t="s">
        <v>835</v>
      </c>
      <c r="L555" t="s">
        <v>836</v>
      </c>
    </row>
    <row r="556" spans="1:12" hidden="1" x14ac:dyDescent="0.25">
      <c r="A556">
        <v>10</v>
      </c>
      <c r="B556">
        <v>20</v>
      </c>
      <c r="C556" t="s">
        <v>10412</v>
      </c>
      <c r="D556" s="7">
        <v>40594</v>
      </c>
      <c r="E556" t="s">
        <v>612</v>
      </c>
      <c r="F556" t="s">
        <v>10399</v>
      </c>
      <c r="G556" t="s">
        <v>612</v>
      </c>
      <c r="H556" t="s">
        <v>10</v>
      </c>
      <c r="I556" t="s">
        <v>14</v>
      </c>
      <c r="K556" t="s">
        <v>837</v>
      </c>
      <c r="L556" t="s">
        <v>838</v>
      </c>
    </row>
    <row r="557" spans="1:12" hidden="1" x14ac:dyDescent="0.25">
      <c r="A557">
        <v>10</v>
      </c>
      <c r="B557">
        <v>21</v>
      </c>
      <c r="C557" t="s">
        <v>10412</v>
      </c>
      <c r="D557" s="7">
        <v>40594</v>
      </c>
      <c r="E557" t="s">
        <v>612</v>
      </c>
      <c r="F557" t="s">
        <v>10399</v>
      </c>
      <c r="G557" t="s">
        <v>612</v>
      </c>
      <c r="H557" t="s">
        <v>17</v>
      </c>
      <c r="I557" t="s">
        <v>120</v>
      </c>
      <c r="K557" t="s">
        <v>838</v>
      </c>
      <c r="L557" t="s">
        <v>839</v>
      </c>
    </row>
    <row r="558" spans="1:12" hidden="1" x14ac:dyDescent="0.25">
      <c r="A558">
        <v>10</v>
      </c>
      <c r="B558">
        <v>22</v>
      </c>
      <c r="C558" t="s">
        <v>10412</v>
      </c>
      <c r="D558" s="7">
        <v>40594</v>
      </c>
      <c r="E558" t="s">
        <v>612</v>
      </c>
      <c r="F558" t="s">
        <v>10399</v>
      </c>
      <c r="G558" t="s">
        <v>612</v>
      </c>
      <c r="H558" t="s">
        <v>348</v>
      </c>
      <c r="I558" t="s">
        <v>464</v>
      </c>
      <c r="K558" t="s">
        <v>839</v>
      </c>
      <c r="L558" t="s">
        <v>839</v>
      </c>
    </row>
    <row r="559" spans="1:12" hidden="1" x14ac:dyDescent="0.25">
      <c r="A559">
        <v>10</v>
      </c>
      <c r="B559">
        <v>23</v>
      </c>
      <c r="C559" t="s">
        <v>10412</v>
      </c>
      <c r="D559" s="7">
        <v>40594</v>
      </c>
      <c r="E559" t="s">
        <v>612</v>
      </c>
      <c r="F559" t="s">
        <v>10399</v>
      </c>
      <c r="G559" t="s">
        <v>612</v>
      </c>
      <c r="H559" t="s">
        <v>17</v>
      </c>
      <c r="I559" t="s">
        <v>120</v>
      </c>
      <c r="K559" t="s">
        <v>839</v>
      </c>
      <c r="L559" t="s">
        <v>840</v>
      </c>
    </row>
    <row r="560" spans="1:12" hidden="1" x14ac:dyDescent="0.25">
      <c r="A560">
        <v>10</v>
      </c>
      <c r="B560">
        <v>24</v>
      </c>
      <c r="C560" t="s">
        <v>10412</v>
      </c>
      <c r="D560" s="7">
        <v>40594</v>
      </c>
      <c r="E560" t="s">
        <v>612</v>
      </c>
      <c r="F560" t="s">
        <v>10399</v>
      </c>
      <c r="G560" t="s">
        <v>612</v>
      </c>
      <c r="H560" t="s">
        <v>162</v>
      </c>
      <c r="I560" t="s">
        <v>722</v>
      </c>
      <c r="K560" t="s">
        <v>840</v>
      </c>
      <c r="L560" t="s">
        <v>841</v>
      </c>
    </row>
    <row r="561" spans="1:14" hidden="1" x14ac:dyDescent="0.25">
      <c r="A561">
        <v>10</v>
      </c>
      <c r="B561">
        <v>25</v>
      </c>
      <c r="C561" t="s">
        <v>10412</v>
      </c>
      <c r="D561" s="7">
        <v>40594</v>
      </c>
      <c r="E561" t="s">
        <v>612</v>
      </c>
      <c r="F561" t="s">
        <v>10399</v>
      </c>
      <c r="G561" t="s">
        <v>612</v>
      </c>
      <c r="H561" t="s">
        <v>21</v>
      </c>
      <c r="I561" t="s">
        <v>10321</v>
      </c>
      <c r="K561" t="s">
        <v>842</v>
      </c>
      <c r="L561" t="s">
        <v>843</v>
      </c>
    </row>
    <row r="562" spans="1:14" hidden="1" x14ac:dyDescent="0.25">
      <c r="A562">
        <v>10</v>
      </c>
      <c r="B562">
        <v>26</v>
      </c>
      <c r="C562" t="s">
        <v>10412</v>
      </c>
      <c r="D562" s="7">
        <v>40594</v>
      </c>
      <c r="E562" t="s">
        <v>612</v>
      </c>
      <c r="F562" t="s">
        <v>10399</v>
      </c>
      <c r="G562" t="s">
        <v>612</v>
      </c>
      <c r="H562" t="s">
        <v>24</v>
      </c>
      <c r="I562" t="s">
        <v>10323</v>
      </c>
      <c r="K562" t="s">
        <v>844</v>
      </c>
      <c r="L562" t="s">
        <v>845</v>
      </c>
    </row>
    <row r="563" spans="1:14" hidden="1" x14ac:dyDescent="0.25">
      <c r="A563">
        <v>10</v>
      </c>
      <c r="B563">
        <v>27</v>
      </c>
      <c r="C563" t="s">
        <v>10412</v>
      </c>
      <c r="D563" s="7">
        <v>40594</v>
      </c>
      <c r="E563" t="s">
        <v>612</v>
      </c>
      <c r="F563" t="s">
        <v>10399</v>
      </c>
      <c r="G563" t="s">
        <v>612</v>
      </c>
      <c r="H563" t="s">
        <v>10</v>
      </c>
      <c r="I563" t="s">
        <v>14</v>
      </c>
      <c r="K563" t="s">
        <v>846</v>
      </c>
      <c r="L563" t="s">
        <v>847</v>
      </c>
    </row>
    <row r="564" spans="1:14" hidden="1" x14ac:dyDescent="0.25">
      <c r="A564">
        <v>10</v>
      </c>
      <c r="B564">
        <v>28</v>
      </c>
      <c r="C564" t="s">
        <v>10412</v>
      </c>
      <c r="D564" s="7">
        <v>40594</v>
      </c>
      <c r="E564" t="s">
        <v>612</v>
      </c>
      <c r="F564" t="s">
        <v>10399</v>
      </c>
      <c r="G564" t="s">
        <v>612</v>
      </c>
      <c r="H564" t="s">
        <v>17</v>
      </c>
      <c r="I564" t="s">
        <v>120</v>
      </c>
      <c r="K564" t="s">
        <v>848</v>
      </c>
      <c r="L564" t="s">
        <v>849</v>
      </c>
    </row>
    <row r="565" spans="1:14" hidden="1" x14ac:dyDescent="0.25">
      <c r="A565">
        <v>10</v>
      </c>
      <c r="B565">
        <v>29</v>
      </c>
      <c r="C565" t="s">
        <v>10412</v>
      </c>
      <c r="D565" s="7">
        <v>40594</v>
      </c>
      <c r="E565" t="s">
        <v>612</v>
      </c>
      <c r="F565" t="s">
        <v>10399</v>
      </c>
      <c r="G565" t="s">
        <v>612</v>
      </c>
      <c r="H565" t="s">
        <v>53</v>
      </c>
      <c r="I565" t="s">
        <v>379</v>
      </c>
      <c r="J565" t="s">
        <v>80</v>
      </c>
      <c r="K565" t="s">
        <v>849</v>
      </c>
      <c r="L565" t="s">
        <v>849</v>
      </c>
      <c r="N565">
        <v>6</v>
      </c>
    </row>
    <row r="566" spans="1:14" hidden="1" x14ac:dyDescent="0.25">
      <c r="A566">
        <v>10</v>
      </c>
      <c r="B566">
        <v>30</v>
      </c>
      <c r="C566" t="s">
        <v>10412</v>
      </c>
      <c r="D566" s="7">
        <v>40594</v>
      </c>
      <c r="E566" t="s">
        <v>612</v>
      </c>
      <c r="F566" t="s">
        <v>10399</v>
      </c>
      <c r="G566" t="s">
        <v>612</v>
      </c>
      <c r="H566" t="s">
        <v>162</v>
      </c>
      <c r="I566" t="s">
        <v>163</v>
      </c>
      <c r="K566" t="s">
        <v>849</v>
      </c>
      <c r="L566" t="s">
        <v>850</v>
      </c>
    </row>
    <row r="567" spans="1:14" hidden="1" x14ac:dyDescent="0.25">
      <c r="A567">
        <v>10</v>
      </c>
      <c r="B567">
        <v>31</v>
      </c>
      <c r="C567" t="s">
        <v>10412</v>
      </c>
      <c r="D567" s="7">
        <v>40594</v>
      </c>
      <c r="E567" t="s">
        <v>612</v>
      </c>
      <c r="F567" t="s">
        <v>10399</v>
      </c>
      <c r="G567" t="s">
        <v>612</v>
      </c>
      <c r="H567" t="s">
        <v>24</v>
      </c>
      <c r="I567" t="s">
        <v>10323</v>
      </c>
      <c r="K567" t="s">
        <v>851</v>
      </c>
      <c r="L567" t="s">
        <v>852</v>
      </c>
    </row>
    <row r="568" spans="1:14" hidden="1" x14ac:dyDescent="0.25">
      <c r="A568">
        <v>10</v>
      </c>
      <c r="B568">
        <v>32</v>
      </c>
      <c r="C568" t="s">
        <v>10412</v>
      </c>
      <c r="D568" s="7">
        <v>40594</v>
      </c>
      <c r="E568" t="s">
        <v>612</v>
      </c>
      <c r="F568" t="s">
        <v>10399</v>
      </c>
      <c r="G568" t="s">
        <v>612</v>
      </c>
      <c r="H568" t="s">
        <v>10</v>
      </c>
      <c r="I568" t="s">
        <v>14</v>
      </c>
      <c r="K568" t="s">
        <v>853</v>
      </c>
      <c r="L568" t="s">
        <v>854</v>
      </c>
    </row>
    <row r="569" spans="1:14" hidden="1" x14ac:dyDescent="0.25">
      <c r="A569">
        <v>10</v>
      </c>
      <c r="B569">
        <v>33</v>
      </c>
      <c r="C569" t="s">
        <v>10412</v>
      </c>
      <c r="D569" s="7">
        <v>40594</v>
      </c>
      <c r="E569" t="s">
        <v>612</v>
      </c>
      <c r="F569" t="s">
        <v>10399</v>
      </c>
      <c r="G569" t="s">
        <v>612</v>
      </c>
      <c r="H569" t="s">
        <v>17</v>
      </c>
      <c r="I569" t="s">
        <v>154</v>
      </c>
      <c r="K569" t="s">
        <v>854</v>
      </c>
      <c r="L569" t="s">
        <v>854</v>
      </c>
    </row>
    <row r="570" spans="1:14" hidden="1" x14ac:dyDescent="0.25">
      <c r="A570">
        <v>10</v>
      </c>
      <c r="B570">
        <v>34</v>
      </c>
      <c r="C570" t="s">
        <v>10412</v>
      </c>
      <c r="D570" s="7">
        <v>40594</v>
      </c>
      <c r="E570" t="s">
        <v>612</v>
      </c>
      <c r="F570" t="s">
        <v>10399</v>
      </c>
      <c r="G570" t="s">
        <v>612</v>
      </c>
      <c r="H570" t="s">
        <v>53</v>
      </c>
      <c r="I570" t="s">
        <v>54</v>
      </c>
      <c r="J570" t="s">
        <v>80</v>
      </c>
      <c r="K570" t="s">
        <v>854</v>
      </c>
      <c r="L570" t="s">
        <v>855</v>
      </c>
      <c r="N570">
        <v>6</v>
      </c>
    </row>
    <row r="571" spans="1:14" hidden="1" x14ac:dyDescent="0.25">
      <c r="A571">
        <v>10</v>
      </c>
      <c r="B571">
        <v>35</v>
      </c>
      <c r="C571" t="s">
        <v>10412</v>
      </c>
      <c r="D571" s="7">
        <v>40594</v>
      </c>
      <c r="E571" t="s">
        <v>612</v>
      </c>
      <c r="F571" t="s">
        <v>10399</v>
      </c>
      <c r="G571" t="s">
        <v>612</v>
      </c>
      <c r="H571" t="s">
        <v>21</v>
      </c>
      <c r="I571" t="s">
        <v>286</v>
      </c>
      <c r="K571" t="s">
        <v>856</v>
      </c>
      <c r="L571" t="s">
        <v>857</v>
      </c>
    </row>
    <row r="572" spans="1:14" hidden="1" x14ac:dyDescent="0.25">
      <c r="A572">
        <v>10</v>
      </c>
      <c r="B572">
        <v>36</v>
      </c>
      <c r="C572" t="s">
        <v>10412</v>
      </c>
      <c r="D572" s="7">
        <v>40594</v>
      </c>
      <c r="E572" t="s">
        <v>612</v>
      </c>
      <c r="F572" t="s">
        <v>10399</v>
      </c>
      <c r="G572" t="s">
        <v>612</v>
      </c>
      <c r="H572" t="s">
        <v>24</v>
      </c>
      <c r="I572" t="s">
        <v>10323</v>
      </c>
      <c r="K572" t="s">
        <v>858</v>
      </c>
      <c r="L572" t="s">
        <v>859</v>
      </c>
    </row>
    <row r="573" spans="1:14" hidden="1" x14ac:dyDescent="0.25">
      <c r="A573">
        <v>10</v>
      </c>
      <c r="B573">
        <v>37</v>
      </c>
      <c r="C573" t="s">
        <v>10412</v>
      </c>
      <c r="D573" s="7">
        <v>40594</v>
      </c>
      <c r="E573" t="s">
        <v>612</v>
      </c>
      <c r="F573" t="s">
        <v>10399</v>
      </c>
      <c r="G573" t="s">
        <v>612</v>
      </c>
      <c r="H573" t="s">
        <v>24</v>
      </c>
      <c r="I573" t="s">
        <v>39</v>
      </c>
      <c r="K573" t="s">
        <v>860</v>
      </c>
      <c r="L573" t="s">
        <v>861</v>
      </c>
    </row>
    <row r="574" spans="1:14" hidden="1" x14ac:dyDescent="0.25">
      <c r="A574">
        <v>10</v>
      </c>
      <c r="B574">
        <v>38</v>
      </c>
      <c r="C574" t="s">
        <v>10412</v>
      </c>
      <c r="D574" s="7">
        <v>40594</v>
      </c>
      <c r="E574" t="s">
        <v>612</v>
      </c>
      <c r="F574" t="s">
        <v>10399</v>
      </c>
      <c r="G574" t="s">
        <v>612</v>
      </c>
      <c r="H574" t="s">
        <v>10</v>
      </c>
      <c r="I574" t="s">
        <v>118</v>
      </c>
      <c r="K574" t="s">
        <v>861</v>
      </c>
      <c r="L574" t="s">
        <v>862</v>
      </c>
    </row>
    <row r="575" spans="1:14" hidden="1" x14ac:dyDescent="0.25">
      <c r="A575">
        <v>10</v>
      </c>
      <c r="B575">
        <v>39</v>
      </c>
      <c r="C575" t="s">
        <v>10412</v>
      </c>
      <c r="D575" s="7">
        <v>40594</v>
      </c>
      <c r="E575" t="s">
        <v>612</v>
      </c>
      <c r="F575" t="s">
        <v>10399</v>
      </c>
      <c r="G575" t="s">
        <v>612</v>
      </c>
      <c r="H575" t="s">
        <v>10</v>
      </c>
      <c r="I575" t="s">
        <v>14</v>
      </c>
      <c r="K575" t="s">
        <v>862</v>
      </c>
      <c r="L575" t="s">
        <v>863</v>
      </c>
    </row>
    <row r="576" spans="1:14" hidden="1" x14ac:dyDescent="0.25">
      <c r="A576">
        <v>10</v>
      </c>
      <c r="B576">
        <v>40</v>
      </c>
      <c r="C576" t="s">
        <v>10412</v>
      </c>
      <c r="D576" s="7">
        <v>40594</v>
      </c>
      <c r="E576" t="s">
        <v>612</v>
      </c>
      <c r="F576" t="s">
        <v>10399</v>
      </c>
      <c r="G576" t="s">
        <v>612</v>
      </c>
      <c r="H576" t="s">
        <v>17</v>
      </c>
      <c r="I576" t="s">
        <v>101</v>
      </c>
      <c r="K576" t="s">
        <v>863</v>
      </c>
      <c r="L576" t="s">
        <v>864</v>
      </c>
    </row>
    <row r="577" spans="1:14" hidden="1" x14ac:dyDescent="0.25">
      <c r="A577">
        <v>10</v>
      </c>
      <c r="B577">
        <v>41</v>
      </c>
      <c r="C577" t="s">
        <v>10412</v>
      </c>
      <c r="D577" s="7">
        <v>40594</v>
      </c>
      <c r="E577" t="s">
        <v>612</v>
      </c>
      <c r="F577" t="s">
        <v>10399</v>
      </c>
      <c r="G577" t="s">
        <v>612</v>
      </c>
      <c r="H577" t="s">
        <v>53</v>
      </c>
      <c r="I577" t="s">
        <v>91</v>
      </c>
      <c r="J577" t="s">
        <v>80</v>
      </c>
      <c r="K577" t="s">
        <v>864</v>
      </c>
      <c r="L577" t="s">
        <v>865</v>
      </c>
      <c r="N577">
        <v>7</v>
      </c>
    </row>
    <row r="578" spans="1:14" hidden="1" x14ac:dyDescent="0.25">
      <c r="A578">
        <v>10</v>
      </c>
      <c r="B578">
        <v>42</v>
      </c>
      <c r="C578" t="s">
        <v>10412</v>
      </c>
      <c r="D578" s="7">
        <v>40594</v>
      </c>
      <c r="E578" t="s">
        <v>612</v>
      </c>
      <c r="F578" t="s">
        <v>10399</v>
      </c>
      <c r="G578" t="s">
        <v>612</v>
      </c>
      <c r="H578" t="s">
        <v>17</v>
      </c>
      <c r="I578" t="s">
        <v>45</v>
      </c>
      <c r="K578" t="s">
        <v>865</v>
      </c>
      <c r="L578" t="s">
        <v>866</v>
      </c>
    </row>
    <row r="579" spans="1:14" hidden="1" x14ac:dyDescent="0.25">
      <c r="A579">
        <v>10</v>
      </c>
      <c r="B579">
        <v>43</v>
      </c>
      <c r="C579" t="s">
        <v>10412</v>
      </c>
      <c r="D579" s="7">
        <v>40594</v>
      </c>
      <c r="E579" t="s">
        <v>612</v>
      </c>
      <c r="F579" t="s">
        <v>10399</v>
      </c>
      <c r="G579" t="s">
        <v>612</v>
      </c>
      <c r="H579" t="s">
        <v>24</v>
      </c>
      <c r="I579" t="s">
        <v>10323</v>
      </c>
      <c r="K579" t="s">
        <v>867</v>
      </c>
      <c r="L579" t="s">
        <v>868</v>
      </c>
    </row>
    <row r="580" spans="1:14" hidden="1" x14ac:dyDescent="0.25">
      <c r="A580">
        <v>10</v>
      </c>
      <c r="B580">
        <v>44</v>
      </c>
      <c r="C580" t="s">
        <v>10412</v>
      </c>
      <c r="D580" s="7">
        <v>40594</v>
      </c>
      <c r="E580" t="s">
        <v>612</v>
      </c>
      <c r="F580" t="s">
        <v>10399</v>
      </c>
      <c r="G580" t="s">
        <v>612</v>
      </c>
      <c r="H580" t="s">
        <v>10</v>
      </c>
      <c r="I580" t="s">
        <v>118</v>
      </c>
      <c r="K580" t="s">
        <v>868</v>
      </c>
      <c r="L580" t="s">
        <v>869</v>
      </c>
    </row>
    <row r="581" spans="1:14" hidden="1" x14ac:dyDescent="0.25">
      <c r="A581">
        <v>10</v>
      </c>
      <c r="B581">
        <v>45</v>
      </c>
      <c r="C581" t="s">
        <v>10412</v>
      </c>
      <c r="D581" s="7">
        <v>40594</v>
      </c>
      <c r="E581" t="s">
        <v>612</v>
      </c>
      <c r="F581" t="s">
        <v>10399</v>
      </c>
      <c r="G581" t="s">
        <v>612</v>
      </c>
      <c r="H581" t="s">
        <v>10</v>
      </c>
      <c r="I581" t="s">
        <v>14</v>
      </c>
      <c r="K581" t="s">
        <v>869</v>
      </c>
      <c r="L581" t="s">
        <v>870</v>
      </c>
    </row>
    <row r="582" spans="1:14" hidden="1" x14ac:dyDescent="0.25">
      <c r="A582">
        <v>10</v>
      </c>
      <c r="B582">
        <v>46</v>
      </c>
      <c r="C582" t="s">
        <v>10412</v>
      </c>
      <c r="D582" s="7">
        <v>40594</v>
      </c>
      <c r="E582" t="s">
        <v>612</v>
      </c>
      <c r="F582" t="s">
        <v>10399</v>
      </c>
      <c r="G582" t="s">
        <v>612</v>
      </c>
      <c r="H582" t="s">
        <v>17</v>
      </c>
      <c r="I582" t="s">
        <v>18</v>
      </c>
      <c r="K582" t="s">
        <v>870</v>
      </c>
      <c r="L582" t="s">
        <v>871</v>
      </c>
    </row>
    <row r="583" spans="1:14" hidden="1" x14ac:dyDescent="0.25">
      <c r="A583">
        <v>10</v>
      </c>
      <c r="B583">
        <v>47</v>
      </c>
      <c r="C583" t="s">
        <v>10412</v>
      </c>
      <c r="D583" s="7">
        <v>40594</v>
      </c>
      <c r="E583" t="s">
        <v>612</v>
      </c>
      <c r="F583" t="s">
        <v>10399</v>
      </c>
      <c r="G583" t="s">
        <v>612</v>
      </c>
      <c r="H583" t="s">
        <v>17</v>
      </c>
      <c r="I583" t="s">
        <v>120</v>
      </c>
      <c r="K583" t="s">
        <v>871</v>
      </c>
      <c r="L583" t="s">
        <v>872</v>
      </c>
    </row>
    <row r="584" spans="1:14" hidden="1" x14ac:dyDescent="0.25">
      <c r="A584">
        <v>10</v>
      </c>
      <c r="B584">
        <v>48</v>
      </c>
      <c r="C584" t="s">
        <v>10412</v>
      </c>
      <c r="D584" s="7">
        <v>40594</v>
      </c>
      <c r="E584" t="s">
        <v>612</v>
      </c>
      <c r="F584" t="s">
        <v>10399</v>
      </c>
      <c r="G584" t="s">
        <v>612</v>
      </c>
      <c r="H584" t="s">
        <v>17</v>
      </c>
      <c r="I584" t="s">
        <v>45</v>
      </c>
      <c r="K584" t="s">
        <v>872</v>
      </c>
      <c r="L584" t="s">
        <v>873</v>
      </c>
    </row>
    <row r="585" spans="1:14" hidden="1" x14ac:dyDescent="0.25">
      <c r="A585">
        <v>10</v>
      </c>
      <c r="B585">
        <v>49</v>
      </c>
      <c r="C585" t="s">
        <v>10412</v>
      </c>
      <c r="D585" s="7">
        <v>40594</v>
      </c>
      <c r="E585" t="s">
        <v>612</v>
      </c>
      <c r="F585" t="s">
        <v>10399</v>
      </c>
      <c r="G585" t="s">
        <v>612</v>
      </c>
      <c r="H585" t="s">
        <v>33</v>
      </c>
      <c r="I585" t="s">
        <v>238</v>
      </c>
      <c r="K585" t="s">
        <v>873</v>
      </c>
      <c r="L585" t="s">
        <v>873</v>
      </c>
    </row>
    <row r="586" spans="1:14" hidden="1" x14ac:dyDescent="0.25">
      <c r="A586">
        <v>10</v>
      </c>
      <c r="B586">
        <v>50</v>
      </c>
      <c r="C586" t="s">
        <v>10412</v>
      </c>
      <c r="D586" s="7">
        <v>40594</v>
      </c>
      <c r="E586" t="s">
        <v>612</v>
      </c>
      <c r="F586" t="s">
        <v>10399</v>
      </c>
      <c r="G586" t="s">
        <v>612</v>
      </c>
      <c r="H586" t="s">
        <v>17</v>
      </c>
      <c r="I586" t="s">
        <v>45</v>
      </c>
      <c r="K586" t="s">
        <v>873</v>
      </c>
      <c r="L586" t="s">
        <v>874</v>
      </c>
    </row>
    <row r="587" spans="1:14" hidden="1" x14ac:dyDescent="0.25">
      <c r="A587">
        <v>10</v>
      </c>
      <c r="B587">
        <v>51</v>
      </c>
      <c r="C587" t="s">
        <v>10412</v>
      </c>
      <c r="D587" s="7">
        <v>40594</v>
      </c>
      <c r="E587" t="s">
        <v>612</v>
      </c>
      <c r="F587" t="s">
        <v>10399</v>
      </c>
      <c r="G587" t="s">
        <v>612</v>
      </c>
      <c r="H587" t="s">
        <v>17</v>
      </c>
      <c r="I587" t="s">
        <v>77</v>
      </c>
      <c r="K587" t="s">
        <v>874</v>
      </c>
      <c r="L587" t="s">
        <v>875</v>
      </c>
    </row>
    <row r="588" spans="1:14" hidden="1" x14ac:dyDescent="0.25">
      <c r="A588">
        <v>10</v>
      </c>
      <c r="B588">
        <v>52</v>
      </c>
      <c r="C588" t="s">
        <v>10412</v>
      </c>
      <c r="D588" s="7">
        <v>40594</v>
      </c>
      <c r="E588" t="s">
        <v>612</v>
      </c>
      <c r="F588" t="s">
        <v>10399</v>
      </c>
      <c r="G588" t="s">
        <v>612</v>
      </c>
      <c r="H588" t="s">
        <v>162</v>
      </c>
      <c r="I588" t="s">
        <v>163</v>
      </c>
      <c r="K588" t="s">
        <v>876</v>
      </c>
      <c r="L588" t="s">
        <v>877</v>
      </c>
    </row>
    <row r="589" spans="1:14" hidden="1" x14ac:dyDescent="0.25">
      <c r="A589">
        <v>10</v>
      </c>
      <c r="B589">
        <v>53</v>
      </c>
      <c r="C589" t="s">
        <v>10412</v>
      </c>
      <c r="D589" s="7">
        <v>40594</v>
      </c>
      <c r="E589" t="s">
        <v>612</v>
      </c>
      <c r="F589" t="s">
        <v>10399</v>
      </c>
      <c r="G589" t="s">
        <v>612</v>
      </c>
      <c r="H589" t="s">
        <v>24</v>
      </c>
      <c r="I589" t="s">
        <v>10323</v>
      </c>
      <c r="K589" t="s">
        <v>878</v>
      </c>
      <c r="L589" t="s">
        <v>879</v>
      </c>
    </row>
    <row r="590" spans="1:14" hidden="1" x14ac:dyDescent="0.25">
      <c r="A590">
        <v>10</v>
      </c>
      <c r="B590">
        <v>54</v>
      </c>
      <c r="C590" t="s">
        <v>10412</v>
      </c>
      <c r="D590" s="7">
        <v>40594</v>
      </c>
      <c r="E590" t="s">
        <v>612</v>
      </c>
      <c r="F590" t="s">
        <v>10399</v>
      </c>
      <c r="G590" t="s">
        <v>612</v>
      </c>
      <c r="H590" t="s">
        <v>10</v>
      </c>
      <c r="I590" t="s">
        <v>14</v>
      </c>
      <c r="K590" t="s">
        <v>880</v>
      </c>
      <c r="L590" t="s">
        <v>881</v>
      </c>
    </row>
    <row r="591" spans="1:14" hidden="1" x14ac:dyDescent="0.25">
      <c r="A591">
        <v>10</v>
      </c>
      <c r="B591">
        <v>55</v>
      </c>
      <c r="C591" t="s">
        <v>10412</v>
      </c>
      <c r="D591" s="7">
        <v>40594</v>
      </c>
      <c r="E591" t="s">
        <v>612</v>
      </c>
      <c r="F591" t="s">
        <v>10399</v>
      </c>
      <c r="G591" t="s">
        <v>612</v>
      </c>
      <c r="H591" t="s">
        <v>17</v>
      </c>
      <c r="I591" t="s">
        <v>154</v>
      </c>
      <c r="K591" t="s">
        <v>881</v>
      </c>
      <c r="L591" t="s">
        <v>882</v>
      </c>
    </row>
    <row r="592" spans="1:14" hidden="1" x14ac:dyDescent="0.25">
      <c r="A592">
        <v>10</v>
      </c>
      <c r="B592">
        <v>56</v>
      </c>
      <c r="C592" t="s">
        <v>10412</v>
      </c>
      <c r="D592" s="7">
        <v>40594</v>
      </c>
      <c r="E592" t="s">
        <v>612</v>
      </c>
      <c r="F592" t="s">
        <v>10399</v>
      </c>
      <c r="G592" t="s">
        <v>612</v>
      </c>
      <c r="H592" t="s">
        <v>21</v>
      </c>
      <c r="I592" t="s">
        <v>334</v>
      </c>
      <c r="K592" t="s">
        <v>883</v>
      </c>
      <c r="L592" t="s">
        <v>884</v>
      </c>
    </row>
    <row r="593" spans="1:12" hidden="1" x14ac:dyDescent="0.25">
      <c r="A593">
        <v>10</v>
      </c>
      <c r="B593">
        <v>57</v>
      </c>
      <c r="C593" t="s">
        <v>10412</v>
      </c>
      <c r="D593" s="7">
        <v>40594</v>
      </c>
      <c r="E593" t="s">
        <v>612</v>
      </c>
      <c r="F593" t="s">
        <v>10399</v>
      </c>
      <c r="G593" t="s">
        <v>612</v>
      </c>
      <c r="H593" t="s">
        <v>24</v>
      </c>
      <c r="I593" t="s">
        <v>10323</v>
      </c>
      <c r="K593" t="s">
        <v>885</v>
      </c>
      <c r="L593" t="s">
        <v>886</v>
      </c>
    </row>
    <row r="594" spans="1:12" hidden="1" x14ac:dyDescent="0.25">
      <c r="A594">
        <v>10</v>
      </c>
      <c r="B594">
        <v>58</v>
      </c>
      <c r="C594" t="s">
        <v>10412</v>
      </c>
      <c r="D594" s="7">
        <v>40594</v>
      </c>
      <c r="E594" t="s">
        <v>612</v>
      </c>
      <c r="F594" t="s">
        <v>10399</v>
      </c>
      <c r="G594" t="s">
        <v>612</v>
      </c>
      <c r="H594" t="s">
        <v>10</v>
      </c>
      <c r="I594" t="s">
        <v>14</v>
      </c>
      <c r="K594" t="s">
        <v>887</v>
      </c>
      <c r="L594" t="s">
        <v>888</v>
      </c>
    </row>
    <row r="595" spans="1:12" hidden="1" x14ac:dyDescent="0.25">
      <c r="A595">
        <v>10</v>
      </c>
      <c r="B595">
        <v>59</v>
      </c>
      <c r="C595" t="s">
        <v>10412</v>
      </c>
      <c r="D595" s="7">
        <v>40594</v>
      </c>
      <c r="E595" t="s">
        <v>612</v>
      </c>
      <c r="F595" t="s">
        <v>10399</v>
      </c>
      <c r="G595" t="s">
        <v>612</v>
      </c>
      <c r="H595" t="s">
        <v>17</v>
      </c>
      <c r="I595" t="s">
        <v>77</v>
      </c>
      <c r="K595" t="s">
        <v>888</v>
      </c>
      <c r="L595" t="s">
        <v>889</v>
      </c>
    </row>
    <row r="596" spans="1:12" hidden="1" x14ac:dyDescent="0.25">
      <c r="A596">
        <v>10</v>
      </c>
      <c r="B596">
        <v>60</v>
      </c>
      <c r="C596" t="s">
        <v>10412</v>
      </c>
      <c r="D596" s="7">
        <v>40594</v>
      </c>
      <c r="E596" t="s">
        <v>612</v>
      </c>
      <c r="F596" t="s">
        <v>10399</v>
      </c>
      <c r="G596" t="s">
        <v>612</v>
      </c>
      <c r="H596" t="s">
        <v>10</v>
      </c>
      <c r="I596" t="s">
        <v>14</v>
      </c>
      <c r="K596" t="s">
        <v>890</v>
      </c>
      <c r="L596" t="s">
        <v>891</v>
      </c>
    </row>
    <row r="597" spans="1:12" hidden="1" x14ac:dyDescent="0.25">
      <c r="A597">
        <v>10</v>
      </c>
      <c r="B597">
        <v>61</v>
      </c>
      <c r="C597" t="s">
        <v>10412</v>
      </c>
      <c r="D597" s="7">
        <v>40594</v>
      </c>
      <c r="E597" t="s">
        <v>612</v>
      </c>
      <c r="F597" t="s">
        <v>10399</v>
      </c>
      <c r="G597" t="s">
        <v>612</v>
      </c>
      <c r="H597" t="s">
        <v>17</v>
      </c>
      <c r="I597" t="s">
        <v>77</v>
      </c>
      <c r="K597" t="s">
        <v>891</v>
      </c>
      <c r="L597" t="s">
        <v>892</v>
      </c>
    </row>
    <row r="598" spans="1:12" hidden="1" x14ac:dyDescent="0.25">
      <c r="A598">
        <v>10</v>
      </c>
      <c r="B598">
        <v>62</v>
      </c>
      <c r="C598" t="s">
        <v>10412</v>
      </c>
      <c r="D598" s="7">
        <v>40594</v>
      </c>
      <c r="E598" t="s">
        <v>612</v>
      </c>
      <c r="F598" t="s">
        <v>10399</v>
      </c>
      <c r="G598" t="s">
        <v>612</v>
      </c>
      <c r="H598" t="s">
        <v>17</v>
      </c>
      <c r="I598" t="s">
        <v>120</v>
      </c>
      <c r="K598" t="s">
        <v>892</v>
      </c>
      <c r="L598" t="s">
        <v>893</v>
      </c>
    </row>
    <row r="599" spans="1:12" hidden="1" x14ac:dyDescent="0.25">
      <c r="A599">
        <v>10</v>
      </c>
      <c r="B599">
        <v>63</v>
      </c>
      <c r="C599" t="s">
        <v>10412</v>
      </c>
      <c r="D599" s="7">
        <v>40594</v>
      </c>
      <c r="E599" t="s">
        <v>612</v>
      </c>
      <c r="F599" t="s">
        <v>10399</v>
      </c>
      <c r="G599" t="s">
        <v>612</v>
      </c>
      <c r="H599" t="s">
        <v>348</v>
      </c>
      <c r="I599" t="s">
        <v>894</v>
      </c>
      <c r="K599" t="s">
        <v>893</v>
      </c>
      <c r="L599" t="s">
        <v>893</v>
      </c>
    </row>
    <row r="600" spans="1:12" hidden="1" x14ac:dyDescent="0.25">
      <c r="A600">
        <v>10</v>
      </c>
      <c r="B600">
        <v>64</v>
      </c>
      <c r="C600" t="s">
        <v>10412</v>
      </c>
      <c r="D600" s="7">
        <v>40594</v>
      </c>
      <c r="E600" t="s">
        <v>612</v>
      </c>
      <c r="F600" t="s">
        <v>10399</v>
      </c>
      <c r="G600" t="s">
        <v>612</v>
      </c>
      <c r="H600" t="s">
        <v>17</v>
      </c>
      <c r="I600" t="s">
        <v>120</v>
      </c>
      <c r="K600" t="s">
        <v>893</v>
      </c>
      <c r="L600" t="s">
        <v>895</v>
      </c>
    </row>
    <row r="601" spans="1:12" hidden="1" x14ac:dyDescent="0.25">
      <c r="A601">
        <v>10</v>
      </c>
      <c r="B601">
        <v>65</v>
      </c>
      <c r="C601" t="s">
        <v>10412</v>
      </c>
      <c r="D601" s="7">
        <v>40594</v>
      </c>
      <c r="E601" t="s">
        <v>612</v>
      </c>
      <c r="F601" t="s">
        <v>10399</v>
      </c>
      <c r="G601" t="s">
        <v>612</v>
      </c>
      <c r="H601" t="s">
        <v>21</v>
      </c>
      <c r="I601" t="s">
        <v>10321</v>
      </c>
      <c r="K601" t="s">
        <v>896</v>
      </c>
      <c r="L601" t="s">
        <v>897</v>
      </c>
    </row>
    <row r="602" spans="1:12" hidden="1" x14ac:dyDescent="0.25">
      <c r="A602">
        <v>10</v>
      </c>
      <c r="B602">
        <v>66</v>
      </c>
      <c r="C602" t="s">
        <v>10412</v>
      </c>
      <c r="D602" s="7">
        <v>40594</v>
      </c>
      <c r="E602" t="s">
        <v>612</v>
      </c>
      <c r="F602" t="s">
        <v>10399</v>
      </c>
      <c r="G602" t="s">
        <v>612</v>
      </c>
      <c r="H602" t="s">
        <v>24</v>
      </c>
      <c r="I602" t="s">
        <v>165</v>
      </c>
      <c r="K602" t="s">
        <v>898</v>
      </c>
      <c r="L602" t="s">
        <v>899</v>
      </c>
    </row>
    <row r="603" spans="1:12" hidden="1" x14ac:dyDescent="0.25">
      <c r="A603">
        <v>10</v>
      </c>
      <c r="B603">
        <v>67</v>
      </c>
      <c r="C603" t="s">
        <v>10412</v>
      </c>
      <c r="D603" s="7">
        <v>40594</v>
      </c>
      <c r="E603" t="s">
        <v>612</v>
      </c>
      <c r="F603" t="s">
        <v>10399</v>
      </c>
      <c r="G603" t="s">
        <v>612</v>
      </c>
      <c r="H603" t="s">
        <v>10</v>
      </c>
      <c r="I603" t="s">
        <v>118</v>
      </c>
      <c r="K603" t="s">
        <v>900</v>
      </c>
      <c r="L603" t="s">
        <v>901</v>
      </c>
    </row>
    <row r="604" spans="1:12" hidden="1" x14ac:dyDescent="0.25">
      <c r="A604">
        <v>10</v>
      </c>
      <c r="B604">
        <v>68</v>
      </c>
      <c r="C604" t="s">
        <v>10412</v>
      </c>
      <c r="D604" s="7">
        <v>40594</v>
      </c>
      <c r="E604" t="s">
        <v>612</v>
      </c>
      <c r="F604" t="s">
        <v>10399</v>
      </c>
      <c r="G604" t="s">
        <v>612</v>
      </c>
      <c r="H604" t="s">
        <v>10</v>
      </c>
      <c r="I604" t="s">
        <v>14</v>
      </c>
      <c r="K604" t="s">
        <v>901</v>
      </c>
      <c r="L604" t="s">
        <v>902</v>
      </c>
    </row>
    <row r="605" spans="1:12" hidden="1" x14ac:dyDescent="0.25">
      <c r="A605">
        <v>10</v>
      </c>
      <c r="B605">
        <v>69</v>
      </c>
      <c r="C605" t="s">
        <v>10412</v>
      </c>
      <c r="D605" s="7">
        <v>40594</v>
      </c>
      <c r="E605" t="s">
        <v>612</v>
      </c>
      <c r="F605" t="s">
        <v>10399</v>
      </c>
      <c r="G605" t="s">
        <v>612</v>
      </c>
      <c r="H605" t="s">
        <v>17</v>
      </c>
      <c r="I605" t="s">
        <v>18</v>
      </c>
      <c r="K605" t="s">
        <v>902</v>
      </c>
      <c r="L605" t="s">
        <v>903</v>
      </c>
    </row>
    <row r="606" spans="1:12" hidden="1" x14ac:dyDescent="0.25">
      <c r="A606">
        <v>10</v>
      </c>
      <c r="B606">
        <v>70</v>
      </c>
      <c r="C606" t="s">
        <v>10412</v>
      </c>
      <c r="D606" s="7">
        <v>40594</v>
      </c>
      <c r="E606" t="s">
        <v>612</v>
      </c>
      <c r="F606" t="s">
        <v>10399</v>
      </c>
      <c r="G606" t="s">
        <v>612</v>
      </c>
      <c r="H606" t="s">
        <v>10</v>
      </c>
      <c r="I606" t="s">
        <v>14</v>
      </c>
      <c r="K606" t="s">
        <v>903</v>
      </c>
      <c r="L606" t="s">
        <v>904</v>
      </c>
    </row>
    <row r="607" spans="1:12" hidden="1" x14ac:dyDescent="0.25">
      <c r="A607">
        <v>10</v>
      </c>
      <c r="B607">
        <v>71</v>
      </c>
      <c r="C607" t="s">
        <v>10412</v>
      </c>
      <c r="D607" s="7">
        <v>40594</v>
      </c>
      <c r="E607" t="s">
        <v>612</v>
      </c>
      <c r="F607" t="s">
        <v>10399</v>
      </c>
      <c r="G607" t="s">
        <v>612</v>
      </c>
      <c r="H607" t="s">
        <v>17</v>
      </c>
      <c r="I607" t="s">
        <v>77</v>
      </c>
      <c r="K607" t="s">
        <v>904</v>
      </c>
      <c r="L607" t="s">
        <v>905</v>
      </c>
    </row>
    <row r="608" spans="1:12" hidden="1" x14ac:dyDescent="0.25">
      <c r="A608">
        <v>10</v>
      </c>
      <c r="B608">
        <v>72</v>
      </c>
      <c r="C608" t="s">
        <v>10412</v>
      </c>
      <c r="D608" s="7">
        <v>40594</v>
      </c>
      <c r="E608" t="s">
        <v>612</v>
      </c>
      <c r="F608" t="s">
        <v>10399</v>
      </c>
      <c r="G608" t="s">
        <v>612</v>
      </c>
      <c r="H608" t="s">
        <v>17</v>
      </c>
      <c r="I608" t="s">
        <v>154</v>
      </c>
      <c r="K608" t="s">
        <v>905</v>
      </c>
      <c r="L608" t="s">
        <v>906</v>
      </c>
    </row>
    <row r="609" spans="1:14" hidden="1" x14ac:dyDescent="0.25">
      <c r="A609">
        <v>10</v>
      </c>
      <c r="B609">
        <v>73</v>
      </c>
      <c r="C609" t="s">
        <v>10412</v>
      </c>
      <c r="D609" s="7">
        <v>40594</v>
      </c>
      <c r="E609" t="s">
        <v>612</v>
      </c>
      <c r="F609" t="s">
        <v>10399</v>
      </c>
      <c r="G609" t="s">
        <v>612</v>
      </c>
      <c r="H609" t="s">
        <v>33</v>
      </c>
      <c r="I609" t="s">
        <v>34</v>
      </c>
      <c r="K609" t="s">
        <v>906</v>
      </c>
      <c r="L609" t="s">
        <v>907</v>
      </c>
    </row>
    <row r="610" spans="1:14" hidden="1" x14ac:dyDescent="0.25">
      <c r="A610">
        <v>10</v>
      </c>
      <c r="B610">
        <v>74</v>
      </c>
      <c r="C610" t="s">
        <v>10412</v>
      </c>
      <c r="D610" s="7">
        <v>40594</v>
      </c>
      <c r="E610" t="s">
        <v>612</v>
      </c>
      <c r="F610" t="s">
        <v>10399</v>
      </c>
      <c r="G610" t="s">
        <v>612</v>
      </c>
      <c r="H610" t="s">
        <v>21</v>
      </c>
      <c r="I610" t="s">
        <v>10321</v>
      </c>
      <c r="K610" t="s">
        <v>907</v>
      </c>
      <c r="L610" t="s">
        <v>908</v>
      </c>
    </row>
    <row r="611" spans="1:14" hidden="1" x14ac:dyDescent="0.25">
      <c r="A611">
        <v>10</v>
      </c>
      <c r="B611">
        <v>75</v>
      </c>
      <c r="C611" t="s">
        <v>10412</v>
      </c>
      <c r="D611" s="7">
        <v>40594</v>
      </c>
      <c r="E611" t="s">
        <v>612</v>
      </c>
      <c r="F611" t="s">
        <v>10399</v>
      </c>
      <c r="G611" t="s">
        <v>612</v>
      </c>
      <c r="H611" t="s">
        <v>24</v>
      </c>
      <c r="I611" t="s">
        <v>10323</v>
      </c>
      <c r="K611" t="s">
        <v>908</v>
      </c>
      <c r="L611" t="s">
        <v>909</v>
      </c>
    </row>
    <row r="612" spans="1:14" hidden="1" x14ac:dyDescent="0.25">
      <c r="A612">
        <v>10</v>
      </c>
      <c r="B612">
        <v>76</v>
      </c>
      <c r="C612" t="s">
        <v>10412</v>
      </c>
      <c r="D612" s="7">
        <v>40594</v>
      </c>
      <c r="E612" t="s">
        <v>612</v>
      </c>
      <c r="F612" t="s">
        <v>10399</v>
      </c>
      <c r="G612" t="s">
        <v>612</v>
      </c>
      <c r="H612" t="s">
        <v>10</v>
      </c>
      <c r="I612" t="s">
        <v>14</v>
      </c>
      <c r="K612" t="s">
        <v>910</v>
      </c>
      <c r="L612" t="s">
        <v>911</v>
      </c>
    </row>
    <row r="613" spans="1:14" hidden="1" x14ac:dyDescent="0.25">
      <c r="A613">
        <v>10</v>
      </c>
      <c r="B613">
        <v>77</v>
      </c>
      <c r="C613" t="s">
        <v>10412</v>
      </c>
      <c r="D613" s="7">
        <v>40594</v>
      </c>
      <c r="E613" t="s">
        <v>612</v>
      </c>
      <c r="F613" t="s">
        <v>10399</v>
      </c>
      <c r="G613" t="s">
        <v>612</v>
      </c>
      <c r="H613" t="s">
        <v>17</v>
      </c>
      <c r="I613" t="s">
        <v>154</v>
      </c>
      <c r="K613" t="s">
        <v>911</v>
      </c>
      <c r="L613" t="s">
        <v>912</v>
      </c>
    </row>
    <row r="614" spans="1:14" hidden="1" x14ac:dyDescent="0.25">
      <c r="A614">
        <v>10</v>
      </c>
      <c r="B614">
        <v>78</v>
      </c>
      <c r="C614" t="s">
        <v>10412</v>
      </c>
      <c r="D614" s="7">
        <v>40594</v>
      </c>
      <c r="E614" t="s">
        <v>612</v>
      </c>
      <c r="F614" t="s">
        <v>10399</v>
      </c>
      <c r="G614" t="s">
        <v>612</v>
      </c>
      <c r="H614" t="s">
        <v>17</v>
      </c>
      <c r="I614" t="s">
        <v>292</v>
      </c>
      <c r="K614" t="s">
        <v>912</v>
      </c>
      <c r="L614" t="s">
        <v>913</v>
      </c>
    </row>
    <row r="615" spans="1:14" hidden="1" x14ac:dyDescent="0.25">
      <c r="A615">
        <v>10</v>
      </c>
      <c r="B615">
        <v>79</v>
      </c>
      <c r="C615" t="s">
        <v>10412</v>
      </c>
      <c r="D615" s="7">
        <v>40594</v>
      </c>
      <c r="E615" t="s">
        <v>612</v>
      </c>
      <c r="F615" t="s">
        <v>10399</v>
      </c>
      <c r="G615" t="s">
        <v>612</v>
      </c>
      <c r="H615" t="s">
        <v>53</v>
      </c>
      <c r="I615" t="s">
        <v>54</v>
      </c>
      <c r="J615" t="s">
        <v>80</v>
      </c>
      <c r="K615" t="s">
        <v>913</v>
      </c>
      <c r="L615" t="s">
        <v>914</v>
      </c>
      <c r="N615">
        <v>6</v>
      </c>
    </row>
    <row r="616" spans="1:14" hidden="1" x14ac:dyDescent="0.25">
      <c r="A616">
        <v>10</v>
      </c>
      <c r="B616">
        <v>80</v>
      </c>
      <c r="C616" t="s">
        <v>10412</v>
      </c>
      <c r="D616" s="7">
        <v>40594</v>
      </c>
      <c r="E616" t="s">
        <v>612</v>
      </c>
      <c r="F616" t="s">
        <v>10399</v>
      </c>
      <c r="G616" t="s">
        <v>612</v>
      </c>
      <c r="H616" t="s">
        <v>21</v>
      </c>
      <c r="I616" t="s">
        <v>286</v>
      </c>
      <c r="K616" t="s">
        <v>914</v>
      </c>
      <c r="L616" t="s">
        <v>915</v>
      </c>
    </row>
    <row r="617" spans="1:14" hidden="1" x14ac:dyDescent="0.25">
      <c r="A617">
        <v>10</v>
      </c>
      <c r="B617">
        <v>81</v>
      </c>
      <c r="C617" t="s">
        <v>10412</v>
      </c>
      <c r="D617" s="7">
        <v>40594</v>
      </c>
      <c r="E617" t="s">
        <v>612</v>
      </c>
      <c r="F617" t="s">
        <v>10399</v>
      </c>
      <c r="G617" t="s">
        <v>612</v>
      </c>
      <c r="H617" t="s">
        <v>21</v>
      </c>
      <c r="I617" t="s">
        <v>334</v>
      </c>
      <c r="K617" t="s">
        <v>915</v>
      </c>
      <c r="L617" t="s">
        <v>916</v>
      </c>
    </row>
    <row r="618" spans="1:14" hidden="1" x14ac:dyDescent="0.25">
      <c r="A618">
        <v>10</v>
      </c>
      <c r="B618">
        <v>82</v>
      </c>
      <c r="C618" t="s">
        <v>10412</v>
      </c>
      <c r="D618" s="7">
        <v>40594</v>
      </c>
      <c r="E618" t="s">
        <v>612</v>
      </c>
      <c r="F618" t="s">
        <v>10399</v>
      </c>
      <c r="G618" t="s">
        <v>612</v>
      </c>
      <c r="H618" t="s">
        <v>24</v>
      </c>
      <c r="I618" t="s">
        <v>10323</v>
      </c>
      <c r="K618" t="s">
        <v>917</v>
      </c>
      <c r="L618" t="s">
        <v>918</v>
      </c>
    </row>
    <row r="619" spans="1:14" hidden="1" x14ac:dyDescent="0.25">
      <c r="A619">
        <v>10</v>
      </c>
      <c r="B619">
        <v>83</v>
      </c>
      <c r="C619" t="s">
        <v>10412</v>
      </c>
      <c r="D619" s="7">
        <v>40594</v>
      </c>
      <c r="E619" t="s">
        <v>612</v>
      </c>
      <c r="F619" t="s">
        <v>10399</v>
      </c>
      <c r="G619" t="s">
        <v>612</v>
      </c>
      <c r="H619" t="s">
        <v>10</v>
      </c>
      <c r="I619" t="s">
        <v>14</v>
      </c>
      <c r="K619" t="s">
        <v>919</v>
      </c>
      <c r="L619" t="s">
        <v>920</v>
      </c>
    </row>
    <row r="620" spans="1:14" hidden="1" x14ac:dyDescent="0.25">
      <c r="A620">
        <v>10</v>
      </c>
      <c r="B620">
        <v>84</v>
      </c>
      <c r="C620" t="s">
        <v>10412</v>
      </c>
      <c r="D620" s="7">
        <v>40594</v>
      </c>
      <c r="E620" t="s">
        <v>612</v>
      </c>
      <c r="F620" t="s">
        <v>10399</v>
      </c>
      <c r="G620" t="s">
        <v>612</v>
      </c>
      <c r="H620" t="s">
        <v>17</v>
      </c>
      <c r="I620" t="s">
        <v>120</v>
      </c>
      <c r="K620" t="s">
        <v>920</v>
      </c>
      <c r="L620" t="s">
        <v>921</v>
      </c>
    </row>
    <row r="621" spans="1:14" hidden="1" x14ac:dyDescent="0.25">
      <c r="A621">
        <v>10</v>
      </c>
      <c r="B621">
        <v>85</v>
      </c>
      <c r="C621" t="s">
        <v>10412</v>
      </c>
      <c r="D621" s="7">
        <v>40594</v>
      </c>
      <c r="E621" t="s">
        <v>612</v>
      </c>
      <c r="F621" t="s">
        <v>10399</v>
      </c>
      <c r="G621" t="s">
        <v>612</v>
      </c>
      <c r="H621" t="s">
        <v>53</v>
      </c>
      <c r="I621" t="s">
        <v>202</v>
      </c>
      <c r="J621" t="s">
        <v>92</v>
      </c>
      <c r="K621" t="s">
        <v>921</v>
      </c>
      <c r="L621" t="s">
        <v>922</v>
      </c>
      <c r="N621">
        <v>2</v>
      </c>
    </row>
    <row r="622" spans="1:14" hidden="1" x14ac:dyDescent="0.25">
      <c r="A622">
        <v>10</v>
      </c>
      <c r="B622">
        <v>86</v>
      </c>
      <c r="C622" t="s">
        <v>10412</v>
      </c>
      <c r="D622" s="7">
        <v>40594</v>
      </c>
      <c r="E622" t="s">
        <v>612</v>
      </c>
      <c r="F622" t="s">
        <v>10399</v>
      </c>
      <c r="G622" t="s">
        <v>612</v>
      </c>
      <c r="H622" t="s">
        <v>17</v>
      </c>
      <c r="I622" t="s">
        <v>18</v>
      </c>
      <c r="K622" t="s">
        <v>922</v>
      </c>
      <c r="L622" t="s">
        <v>923</v>
      </c>
    </row>
    <row r="623" spans="1:14" hidden="1" x14ac:dyDescent="0.25">
      <c r="A623">
        <v>10</v>
      </c>
      <c r="B623">
        <v>87</v>
      </c>
      <c r="C623" t="s">
        <v>10412</v>
      </c>
      <c r="D623" s="7">
        <v>40594</v>
      </c>
      <c r="E623" t="s">
        <v>612</v>
      </c>
      <c r="F623" t="s">
        <v>10399</v>
      </c>
      <c r="G623" t="s">
        <v>612</v>
      </c>
      <c r="H623" t="s">
        <v>17</v>
      </c>
      <c r="I623" t="s">
        <v>101</v>
      </c>
      <c r="K623" t="s">
        <v>923</v>
      </c>
      <c r="L623" t="s">
        <v>924</v>
      </c>
    </row>
    <row r="624" spans="1:14" hidden="1" x14ac:dyDescent="0.25">
      <c r="A624">
        <v>10</v>
      </c>
      <c r="B624">
        <v>88</v>
      </c>
      <c r="C624" t="s">
        <v>10412</v>
      </c>
      <c r="D624" s="7">
        <v>40594</v>
      </c>
      <c r="E624" t="s">
        <v>612</v>
      </c>
      <c r="F624" t="s">
        <v>10399</v>
      </c>
      <c r="G624" t="s">
        <v>612</v>
      </c>
      <c r="H624" t="s">
        <v>21</v>
      </c>
      <c r="I624" t="s">
        <v>334</v>
      </c>
      <c r="K624" t="s">
        <v>925</v>
      </c>
      <c r="L624" t="s">
        <v>926</v>
      </c>
    </row>
    <row r="625" spans="1:14" hidden="1" x14ac:dyDescent="0.25">
      <c r="A625">
        <v>10</v>
      </c>
      <c r="B625">
        <v>89</v>
      </c>
      <c r="C625" t="s">
        <v>10412</v>
      </c>
      <c r="D625" s="7">
        <v>40594</v>
      </c>
      <c r="E625" t="s">
        <v>612</v>
      </c>
      <c r="F625" t="s">
        <v>10399</v>
      </c>
      <c r="G625" t="s">
        <v>612</v>
      </c>
      <c r="H625" t="s">
        <v>24</v>
      </c>
      <c r="I625" t="s">
        <v>10323</v>
      </c>
      <c r="K625" t="s">
        <v>927</v>
      </c>
      <c r="L625" t="s">
        <v>928</v>
      </c>
    </row>
    <row r="626" spans="1:14" hidden="1" x14ac:dyDescent="0.25">
      <c r="A626">
        <v>10</v>
      </c>
      <c r="B626">
        <v>90</v>
      </c>
      <c r="C626" t="s">
        <v>10412</v>
      </c>
      <c r="D626" s="7">
        <v>40594</v>
      </c>
      <c r="E626" t="s">
        <v>612</v>
      </c>
      <c r="F626" t="s">
        <v>10399</v>
      </c>
      <c r="G626" t="s">
        <v>612</v>
      </c>
      <c r="H626" t="s">
        <v>10</v>
      </c>
      <c r="I626" t="s">
        <v>118</v>
      </c>
      <c r="K626" t="s">
        <v>929</v>
      </c>
      <c r="L626" t="s">
        <v>930</v>
      </c>
    </row>
    <row r="627" spans="1:14" hidden="1" x14ac:dyDescent="0.25">
      <c r="A627">
        <v>10</v>
      </c>
      <c r="B627">
        <v>91</v>
      </c>
      <c r="C627" t="s">
        <v>10412</v>
      </c>
      <c r="D627" s="7">
        <v>40594</v>
      </c>
      <c r="E627" t="s">
        <v>612</v>
      </c>
      <c r="F627" t="s">
        <v>10399</v>
      </c>
      <c r="G627" t="s">
        <v>612</v>
      </c>
      <c r="H627" t="s">
        <v>316</v>
      </c>
      <c r="I627" s="3" t="s">
        <v>10322</v>
      </c>
      <c r="K627" t="s">
        <v>931</v>
      </c>
      <c r="L627" t="s">
        <v>931</v>
      </c>
    </row>
    <row r="628" spans="1:14" hidden="1" x14ac:dyDescent="0.25">
      <c r="A628">
        <v>11</v>
      </c>
      <c r="B628">
        <v>1</v>
      </c>
      <c r="C628" t="s">
        <v>10394</v>
      </c>
      <c r="D628" s="7">
        <v>40944</v>
      </c>
      <c r="E628" t="s">
        <v>612</v>
      </c>
      <c r="F628" t="s">
        <v>932</v>
      </c>
      <c r="G628" t="s">
        <v>612</v>
      </c>
      <c r="H628" t="s">
        <v>10</v>
      </c>
      <c r="I628" t="s">
        <v>113</v>
      </c>
      <c r="K628" t="s">
        <v>933</v>
      </c>
      <c r="L628" t="s">
        <v>934</v>
      </c>
    </row>
    <row r="629" spans="1:14" hidden="1" x14ac:dyDescent="0.25">
      <c r="A629">
        <v>11</v>
      </c>
      <c r="B629">
        <v>2</v>
      </c>
      <c r="C629" t="s">
        <v>10394</v>
      </c>
      <c r="D629" s="7">
        <v>40944</v>
      </c>
      <c r="E629" t="s">
        <v>612</v>
      </c>
      <c r="F629" t="s">
        <v>932</v>
      </c>
      <c r="G629" t="s">
        <v>612</v>
      </c>
      <c r="H629" t="s">
        <v>10</v>
      </c>
      <c r="I629" t="s">
        <v>118</v>
      </c>
      <c r="K629" t="s">
        <v>934</v>
      </c>
      <c r="L629" t="s">
        <v>935</v>
      </c>
    </row>
    <row r="630" spans="1:14" hidden="1" x14ac:dyDescent="0.25">
      <c r="A630">
        <v>11</v>
      </c>
      <c r="B630">
        <v>3</v>
      </c>
      <c r="C630" t="s">
        <v>10394</v>
      </c>
      <c r="D630" s="7">
        <v>40944</v>
      </c>
      <c r="E630" t="s">
        <v>612</v>
      </c>
      <c r="F630" t="s">
        <v>932</v>
      </c>
      <c r="G630" t="s">
        <v>612</v>
      </c>
      <c r="H630" t="s">
        <v>10</v>
      </c>
      <c r="I630" t="s">
        <v>14</v>
      </c>
      <c r="K630" t="s">
        <v>935</v>
      </c>
      <c r="L630" t="s">
        <v>936</v>
      </c>
    </row>
    <row r="631" spans="1:14" hidden="1" x14ac:dyDescent="0.25">
      <c r="A631">
        <v>11</v>
      </c>
      <c r="B631">
        <v>4</v>
      </c>
      <c r="C631" t="s">
        <v>10394</v>
      </c>
      <c r="D631" s="7">
        <v>40944</v>
      </c>
      <c r="E631" t="s">
        <v>612</v>
      </c>
      <c r="F631" t="s">
        <v>932</v>
      </c>
      <c r="G631" t="s">
        <v>612</v>
      </c>
      <c r="H631" t="s">
        <v>17</v>
      </c>
      <c r="I631" t="s">
        <v>120</v>
      </c>
      <c r="K631" t="s">
        <v>936</v>
      </c>
      <c r="L631" t="s">
        <v>937</v>
      </c>
    </row>
    <row r="632" spans="1:14" hidden="1" x14ac:dyDescent="0.25">
      <c r="A632">
        <v>11</v>
      </c>
      <c r="B632">
        <v>5</v>
      </c>
      <c r="C632" t="s">
        <v>10394</v>
      </c>
      <c r="D632" s="7">
        <v>40944</v>
      </c>
      <c r="E632" t="s">
        <v>612</v>
      </c>
      <c r="F632" t="s">
        <v>932</v>
      </c>
      <c r="G632" t="s">
        <v>612</v>
      </c>
      <c r="H632" t="s">
        <v>10</v>
      </c>
      <c r="I632" t="s">
        <v>14</v>
      </c>
      <c r="K632" t="s">
        <v>937</v>
      </c>
      <c r="L632" t="s">
        <v>938</v>
      </c>
    </row>
    <row r="633" spans="1:14" hidden="1" x14ac:dyDescent="0.25">
      <c r="A633">
        <v>11</v>
      </c>
      <c r="B633">
        <v>6</v>
      </c>
      <c r="C633" t="s">
        <v>10394</v>
      </c>
      <c r="D633" s="7">
        <v>40944</v>
      </c>
      <c r="E633" t="s">
        <v>612</v>
      </c>
      <c r="F633" t="s">
        <v>932</v>
      </c>
      <c r="G633" t="s">
        <v>612</v>
      </c>
      <c r="H633" t="s">
        <v>17</v>
      </c>
      <c r="I633" t="s">
        <v>101</v>
      </c>
      <c r="K633" t="s">
        <v>938</v>
      </c>
      <c r="L633" t="s">
        <v>939</v>
      </c>
    </row>
    <row r="634" spans="1:14" hidden="1" x14ac:dyDescent="0.25">
      <c r="A634">
        <v>11</v>
      </c>
      <c r="B634">
        <v>7</v>
      </c>
      <c r="C634" t="s">
        <v>10394</v>
      </c>
      <c r="D634" s="7">
        <v>40944</v>
      </c>
      <c r="E634" t="s">
        <v>612</v>
      </c>
      <c r="F634" t="s">
        <v>932</v>
      </c>
      <c r="G634" t="s">
        <v>612</v>
      </c>
      <c r="H634" t="s">
        <v>33</v>
      </c>
      <c r="I634" t="s">
        <v>603</v>
      </c>
      <c r="K634" t="s">
        <v>939</v>
      </c>
      <c r="L634" t="s">
        <v>940</v>
      </c>
    </row>
    <row r="635" spans="1:14" hidden="1" x14ac:dyDescent="0.25">
      <c r="A635">
        <v>11</v>
      </c>
      <c r="B635">
        <v>8</v>
      </c>
      <c r="C635" t="s">
        <v>10394</v>
      </c>
      <c r="D635" s="7">
        <v>40944</v>
      </c>
      <c r="E635" t="s">
        <v>612</v>
      </c>
      <c r="F635" t="s">
        <v>932</v>
      </c>
      <c r="G635" t="s">
        <v>612</v>
      </c>
      <c r="H635" t="s">
        <v>21</v>
      </c>
      <c r="I635" t="s">
        <v>22</v>
      </c>
      <c r="K635" t="s">
        <v>941</v>
      </c>
      <c r="L635" t="s">
        <v>942</v>
      </c>
    </row>
    <row r="636" spans="1:14" hidden="1" x14ac:dyDescent="0.25">
      <c r="A636">
        <v>11</v>
      </c>
      <c r="B636">
        <v>9</v>
      </c>
      <c r="C636" t="s">
        <v>10394</v>
      </c>
      <c r="D636" s="7">
        <v>40944</v>
      </c>
      <c r="E636" t="s">
        <v>612</v>
      </c>
      <c r="F636" t="s">
        <v>932</v>
      </c>
      <c r="G636" t="s">
        <v>612</v>
      </c>
      <c r="H636" t="s">
        <v>53</v>
      </c>
      <c r="I636" t="s">
        <v>943</v>
      </c>
      <c r="J636" t="s">
        <v>55</v>
      </c>
      <c r="K636" t="s">
        <v>942</v>
      </c>
      <c r="L636" t="s">
        <v>942</v>
      </c>
      <c r="M636" t="s">
        <v>485</v>
      </c>
      <c r="N636">
        <v>9</v>
      </c>
    </row>
    <row r="637" spans="1:14" hidden="1" x14ac:dyDescent="0.25">
      <c r="A637">
        <v>11</v>
      </c>
      <c r="B637">
        <v>10</v>
      </c>
      <c r="C637" t="s">
        <v>10394</v>
      </c>
      <c r="D637" s="7">
        <v>40944</v>
      </c>
      <c r="E637" t="s">
        <v>612</v>
      </c>
      <c r="F637" t="s">
        <v>932</v>
      </c>
      <c r="G637" t="s">
        <v>612</v>
      </c>
      <c r="H637" t="s">
        <v>316</v>
      </c>
      <c r="I637" s="3" t="s">
        <v>10322</v>
      </c>
      <c r="K637" t="s">
        <v>942</v>
      </c>
      <c r="L637" t="s">
        <v>942</v>
      </c>
    </row>
    <row r="638" spans="1:14" hidden="1" x14ac:dyDescent="0.25">
      <c r="A638">
        <v>12</v>
      </c>
      <c r="B638">
        <v>1</v>
      </c>
      <c r="C638" t="s">
        <v>4919</v>
      </c>
      <c r="D638" s="7">
        <v>40580</v>
      </c>
      <c r="E638" t="s">
        <v>612</v>
      </c>
      <c r="F638" t="s">
        <v>944</v>
      </c>
      <c r="G638" t="s">
        <v>612</v>
      </c>
      <c r="H638" t="s">
        <v>10</v>
      </c>
      <c r="I638" t="s">
        <v>14</v>
      </c>
      <c r="K638" t="s">
        <v>945</v>
      </c>
      <c r="L638" t="s">
        <v>946</v>
      </c>
    </row>
    <row r="639" spans="1:14" hidden="1" x14ac:dyDescent="0.25">
      <c r="A639">
        <v>12</v>
      </c>
      <c r="B639">
        <v>2</v>
      </c>
      <c r="C639" t="s">
        <v>4919</v>
      </c>
      <c r="D639" s="7">
        <v>40580</v>
      </c>
      <c r="E639" t="s">
        <v>612</v>
      </c>
      <c r="F639" t="s">
        <v>944</v>
      </c>
      <c r="G639" t="s">
        <v>612</v>
      </c>
      <c r="H639" t="s">
        <v>24</v>
      </c>
      <c r="I639" t="s">
        <v>39</v>
      </c>
      <c r="K639" t="s">
        <v>946</v>
      </c>
      <c r="L639" t="s">
        <v>947</v>
      </c>
    </row>
    <row r="640" spans="1:14" hidden="1" x14ac:dyDescent="0.25">
      <c r="A640">
        <v>12</v>
      </c>
      <c r="B640">
        <v>3</v>
      </c>
      <c r="C640" t="s">
        <v>4919</v>
      </c>
      <c r="D640" s="7">
        <v>40580</v>
      </c>
      <c r="E640" t="s">
        <v>612</v>
      </c>
      <c r="F640" t="s">
        <v>944</v>
      </c>
      <c r="G640" t="s">
        <v>612</v>
      </c>
      <c r="H640" t="s">
        <v>10</v>
      </c>
      <c r="I640" t="s">
        <v>118</v>
      </c>
      <c r="K640" t="s">
        <v>948</v>
      </c>
      <c r="L640" t="s">
        <v>949</v>
      </c>
    </row>
    <row r="641" spans="1:12" hidden="1" x14ac:dyDescent="0.25">
      <c r="A641">
        <v>12</v>
      </c>
      <c r="B641">
        <v>4</v>
      </c>
      <c r="C641" t="s">
        <v>4919</v>
      </c>
      <c r="D641" s="7">
        <v>40580</v>
      </c>
      <c r="E641" t="s">
        <v>612</v>
      </c>
      <c r="F641" t="s">
        <v>944</v>
      </c>
      <c r="G641" t="s">
        <v>612</v>
      </c>
      <c r="H641" t="s">
        <v>10</v>
      </c>
      <c r="I641" t="s">
        <v>14</v>
      </c>
      <c r="K641" t="s">
        <v>949</v>
      </c>
      <c r="L641" t="s">
        <v>950</v>
      </c>
    </row>
    <row r="642" spans="1:12" hidden="1" x14ac:dyDescent="0.25">
      <c r="A642">
        <v>12</v>
      </c>
      <c r="B642">
        <v>5</v>
      </c>
      <c r="C642" t="s">
        <v>4919</v>
      </c>
      <c r="D642" s="7">
        <v>40580</v>
      </c>
      <c r="E642" t="s">
        <v>612</v>
      </c>
      <c r="F642" t="s">
        <v>944</v>
      </c>
      <c r="G642" t="s">
        <v>612</v>
      </c>
      <c r="H642" t="s">
        <v>17</v>
      </c>
      <c r="I642" t="s">
        <v>101</v>
      </c>
      <c r="K642" t="s">
        <v>950</v>
      </c>
      <c r="L642" t="s">
        <v>951</v>
      </c>
    </row>
    <row r="643" spans="1:12" hidden="1" x14ac:dyDescent="0.25">
      <c r="A643">
        <v>12</v>
      </c>
      <c r="B643">
        <v>6</v>
      </c>
      <c r="C643" t="s">
        <v>4919</v>
      </c>
      <c r="D643" s="7">
        <v>40580</v>
      </c>
      <c r="E643" t="s">
        <v>612</v>
      </c>
      <c r="F643" t="s">
        <v>944</v>
      </c>
      <c r="G643" t="s">
        <v>612</v>
      </c>
      <c r="H643" t="s">
        <v>17</v>
      </c>
      <c r="I643" t="s">
        <v>73</v>
      </c>
      <c r="K643" t="s">
        <v>951</v>
      </c>
      <c r="L643" t="s">
        <v>952</v>
      </c>
    </row>
    <row r="644" spans="1:12" hidden="1" x14ac:dyDescent="0.25">
      <c r="A644">
        <v>12</v>
      </c>
      <c r="B644">
        <v>7</v>
      </c>
      <c r="C644" t="s">
        <v>4919</v>
      </c>
      <c r="D644" s="7">
        <v>40580</v>
      </c>
      <c r="E644" t="s">
        <v>612</v>
      </c>
      <c r="F644" t="s">
        <v>944</v>
      </c>
      <c r="G644" t="s">
        <v>612</v>
      </c>
      <c r="H644" t="s">
        <v>10</v>
      </c>
      <c r="I644" t="s">
        <v>14</v>
      </c>
      <c r="K644" t="s">
        <v>952</v>
      </c>
      <c r="L644" t="s">
        <v>953</v>
      </c>
    </row>
    <row r="645" spans="1:12" hidden="1" x14ac:dyDescent="0.25">
      <c r="A645">
        <v>12</v>
      </c>
      <c r="B645">
        <v>8</v>
      </c>
      <c r="C645" t="s">
        <v>4919</v>
      </c>
      <c r="D645" s="7">
        <v>40580</v>
      </c>
      <c r="E645" t="s">
        <v>612</v>
      </c>
      <c r="F645" t="s">
        <v>944</v>
      </c>
      <c r="G645" t="s">
        <v>612</v>
      </c>
      <c r="H645" t="s">
        <v>17</v>
      </c>
      <c r="I645" t="s">
        <v>101</v>
      </c>
      <c r="K645" t="s">
        <v>954</v>
      </c>
      <c r="L645" t="s">
        <v>955</v>
      </c>
    </row>
    <row r="646" spans="1:12" hidden="1" x14ac:dyDescent="0.25">
      <c r="A646">
        <v>12</v>
      </c>
      <c r="B646">
        <v>9</v>
      </c>
      <c r="C646" t="s">
        <v>4919</v>
      </c>
      <c r="D646" s="7">
        <v>40580</v>
      </c>
      <c r="E646" t="s">
        <v>612</v>
      </c>
      <c r="F646" t="s">
        <v>944</v>
      </c>
      <c r="G646" t="s">
        <v>612</v>
      </c>
      <c r="H646" t="s">
        <v>33</v>
      </c>
      <c r="I646" t="s">
        <v>603</v>
      </c>
      <c r="K646" t="s">
        <v>955</v>
      </c>
      <c r="L646" t="s">
        <v>955</v>
      </c>
    </row>
    <row r="647" spans="1:12" hidden="1" x14ac:dyDescent="0.25">
      <c r="A647">
        <v>12</v>
      </c>
      <c r="B647">
        <v>10</v>
      </c>
      <c r="C647" t="s">
        <v>4919</v>
      </c>
      <c r="D647" s="7">
        <v>40580</v>
      </c>
      <c r="E647" t="s">
        <v>612</v>
      </c>
      <c r="F647" t="s">
        <v>944</v>
      </c>
      <c r="G647" t="s">
        <v>612</v>
      </c>
      <c r="H647" t="s">
        <v>10</v>
      </c>
      <c r="I647" t="s">
        <v>14</v>
      </c>
      <c r="K647" t="s">
        <v>955</v>
      </c>
      <c r="L647" t="s">
        <v>956</v>
      </c>
    </row>
    <row r="648" spans="1:12" hidden="1" x14ac:dyDescent="0.25">
      <c r="A648">
        <v>12</v>
      </c>
      <c r="B648">
        <v>11</v>
      </c>
      <c r="C648" t="s">
        <v>4919</v>
      </c>
      <c r="D648" s="7">
        <v>40580</v>
      </c>
      <c r="E648" t="s">
        <v>612</v>
      </c>
      <c r="F648" t="s">
        <v>944</v>
      </c>
      <c r="G648" t="s">
        <v>612</v>
      </c>
      <c r="H648" t="s">
        <v>24</v>
      </c>
      <c r="I648" t="s">
        <v>10323</v>
      </c>
      <c r="K648" t="s">
        <v>957</v>
      </c>
      <c r="L648" t="s">
        <v>958</v>
      </c>
    </row>
    <row r="649" spans="1:12" hidden="1" x14ac:dyDescent="0.25">
      <c r="A649">
        <v>12</v>
      </c>
      <c r="B649">
        <v>12</v>
      </c>
      <c r="C649" t="s">
        <v>4919</v>
      </c>
      <c r="D649" s="7">
        <v>40580</v>
      </c>
      <c r="E649" t="s">
        <v>612</v>
      </c>
      <c r="F649" t="s">
        <v>944</v>
      </c>
      <c r="G649" t="s">
        <v>612</v>
      </c>
      <c r="H649" t="s">
        <v>10</v>
      </c>
      <c r="I649" t="s">
        <v>118</v>
      </c>
      <c r="K649" t="s">
        <v>958</v>
      </c>
      <c r="L649" t="s">
        <v>959</v>
      </c>
    </row>
    <row r="650" spans="1:12" hidden="1" x14ac:dyDescent="0.25">
      <c r="A650">
        <v>12</v>
      </c>
      <c r="B650">
        <v>13</v>
      </c>
      <c r="C650" t="s">
        <v>4919</v>
      </c>
      <c r="D650" s="7">
        <v>40580</v>
      </c>
      <c r="E650" t="s">
        <v>612</v>
      </c>
      <c r="F650" t="s">
        <v>944</v>
      </c>
      <c r="G650" t="s">
        <v>612</v>
      </c>
      <c r="H650" t="s">
        <v>17</v>
      </c>
      <c r="I650" t="s">
        <v>48</v>
      </c>
      <c r="K650" t="s">
        <v>959</v>
      </c>
      <c r="L650" t="s">
        <v>960</v>
      </c>
    </row>
    <row r="651" spans="1:12" hidden="1" x14ac:dyDescent="0.25">
      <c r="A651">
        <v>12</v>
      </c>
      <c r="B651">
        <v>14</v>
      </c>
      <c r="C651" t="s">
        <v>4919</v>
      </c>
      <c r="D651" s="7">
        <v>40580</v>
      </c>
      <c r="E651" t="s">
        <v>612</v>
      </c>
      <c r="F651" t="s">
        <v>944</v>
      </c>
      <c r="G651" t="s">
        <v>612</v>
      </c>
      <c r="H651" t="s">
        <v>17</v>
      </c>
      <c r="I651" t="s">
        <v>48</v>
      </c>
      <c r="K651" t="s">
        <v>960</v>
      </c>
      <c r="L651" t="s">
        <v>961</v>
      </c>
    </row>
    <row r="652" spans="1:12" hidden="1" x14ac:dyDescent="0.25">
      <c r="A652">
        <v>12</v>
      </c>
      <c r="B652">
        <v>15</v>
      </c>
      <c r="C652" t="s">
        <v>4919</v>
      </c>
      <c r="D652" s="7">
        <v>40580</v>
      </c>
      <c r="E652" t="s">
        <v>612</v>
      </c>
      <c r="F652" t="s">
        <v>944</v>
      </c>
      <c r="G652" t="s">
        <v>612</v>
      </c>
      <c r="H652" t="s">
        <v>33</v>
      </c>
      <c r="I652" t="s">
        <v>161</v>
      </c>
      <c r="K652" t="s">
        <v>961</v>
      </c>
      <c r="L652" t="s">
        <v>962</v>
      </c>
    </row>
    <row r="653" spans="1:12" hidden="1" x14ac:dyDescent="0.25">
      <c r="A653">
        <v>12</v>
      </c>
      <c r="B653">
        <v>16</v>
      </c>
      <c r="C653" t="s">
        <v>4919</v>
      </c>
      <c r="D653" s="7">
        <v>40580</v>
      </c>
      <c r="E653" t="s">
        <v>612</v>
      </c>
      <c r="F653" t="s">
        <v>944</v>
      </c>
      <c r="G653" t="s">
        <v>612</v>
      </c>
      <c r="H653" t="s">
        <v>24</v>
      </c>
      <c r="I653" t="s">
        <v>10323</v>
      </c>
      <c r="K653" t="s">
        <v>963</v>
      </c>
      <c r="L653" t="s">
        <v>964</v>
      </c>
    </row>
    <row r="654" spans="1:12" hidden="1" x14ac:dyDescent="0.25">
      <c r="A654">
        <v>12</v>
      </c>
      <c r="B654">
        <v>17</v>
      </c>
      <c r="C654" t="s">
        <v>4919</v>
      </c>
      <c r="D654" s="7">
        <v>40580</v>
      </c>
      <c r="E654" t="s">
        <v>612</v>
      </c>
      <c r="F654" t="s">
        <v>944</v>
      </c>
      <c r="G654" t="s">
        <v>612</v>
      </c>
      <c r="H654" t="s">
        <v>10</v>
      </c>
      <c r="I654" t="s">
        <v>118</v>
      </c>
      <c r="K654" t="s">
        <v>964</v>
      </c>
      <c r="L654" t="s">
        <v>965</v>
      </c>
    </row>
    <row r="655" spans="1:12" hidden="1" x14ac:dyDescent="0.25">
      <c r="A655">
        <v>12</v>
      </c>
      <c r="B655">
        <v>18</v>
      </c>
      <c r="C655" t="s">
        <v>4919</v>
      </c>
      <c r="D655" s="7">
        <v>40580</v>
      </c>
      <c r="E655" t="s">
        <v>612</v>
      </c>
      <c r="F655" t="s">
        <v>944</v>
      </c>
      <c r="G655" t="s">
        <v>612</v>
      </c>
      <c r="H655" t="s">
        <v>17</v>
      </c>
      <c r="I655" t="s">
        <v>101</v>
      </c>
      <c r="K655" t="s">
        <v>965</v>
      </c>
      <c r="L655" t="s">
        <v>966</v>
      </c>
    </row>
    <row r="656" spans="1:12" hidden="1" x14ac:dyDescent="0.25">
      <c r="A656">
        <v>12</v>
      </c>
      <c r="B656">
        <v>19</v>
      </c>
      <c r="C656" t="s">
        <v>4919</v>
      </c>
      <c r="D656" s="7">
        <v>40580</v>
      </c>
      <c r="E656" t="s">
        <v>612</v>
      </c>
      <c r="F656" t="s">
        <v>944</v>
      </c>
      <c r="G656" t="s">
        <v>612</v>
      </c>
      <c r="H656" t="s">
        <v>17</v>
      </c>
      <c r="I656" t="s">
        <v>73</v>
      </c>
      <c r="K656" t="s">
        <v>966</v>
      </c>
      <c r="L656" t="s">
        <v>967</v>
      </c>
    </row>
    <row r="657" spans="1:14" hidden="1" x14ac:dyDescent="0.25">
      <c r="A657">
        <v>12</v>
      </c>
      <c r="B657">
        <v>20</v>
      </c>
      <c r="C657" t="s">
        <v>4919</v>
      </c>
      <c r="D657" s="7">
        <v>40580</v>
      </c>
      <c r="E657" t="s">
        <v>612</v>
      </c>
      <c r="F657" t="s">
        <v>944</v>
      </c>
      <c r="G657" t="s">
        <v>612</v>
      </c>
      <c r="H657" t="s">
        <v>348</v>
      </c>
      <c r="I657" t="s">
        <v>968</v>
      </c>
      <c r="K657" t="s">
        <v>967</v>
      </c>
      <c r="L657" t="s">
        <v>967</v>
      </c>
    </row>
    <row r="658" spans="1:14" hidden="1" x14ac:dyDescent="0.25">
      <c r="A658">
        <v>12</v>
      </c>
      <c r="B658">
        <v>21</v>
      </c>
      <c r="C658" t="s">
        <v>4919</v>
      </c>
      <c r="D658" s="7">
        <v>40580</v>
      </c>
      <c r="E658" t="s">
        <v>612</v>
      </c>
      <c r="F658" t="s">
        <v>944</v>
      </c>
      <c r="G658" t="s">
        <v>612</v>
      </c>
      <c r="H658" t="s">
        <v>17</v>
      </c>
      <c r="I658" t="s">
        <v>48</v>
      </c>
      <c r="K658" t="s">
        <v>967</v>
      </c>
      <c r="L658" t="s">
        <v>969</v>
      </c>
    </row>
    <row r="659" spans="1:14" hidden="1" x14ac:dyDescent="0.25">
      <c r="A659">
        <v>12</v>
      </c>
      <c r="B659">
        <v>22</v>
      </c>
      <c r="C659" t="s">
        <v>4919</v>
      </c>
      <c r="D659" s="7">
        <v>40580</v>
      </c>
      <c r="E659" t="s">
        <v>612</v>
      </c>
      <c r="F659" t="s">
        <v>944</v>
      </c>
      <c r="G659" t="s">
        <v>612</v>
      </c>
      <c r="H659" t="s">
        <v>24</v>
      </c>
      <c r="I659" t="s">
        <v>10323</v>
      </c>
      <c r="K659" t="s">
        <v>969</v>
      </c>
      <c r="L659" t="s">
        <v>970</v>
      </c>
    </row>
    <row r="660" spans="1:14" hidden="1" x14ac:dyDescent="0.25">
      <c r="A660">
        <v>12</v>
      </c>
      <c r="B660">
        <v>23</v>
      </c>
      <c r="C660" t="s">
        <v>4919</v>
      </c>
      <c r="D660" s="7">
        <v>40580</v>
      </c>
      <c r="E660" t="s">
        <v>612</v>
      </c>
      <c r="F660" t="s">
        <v>944</v>
      </c>
      <c r="G660" t="s">
        <v>612</v>
      </c>
      <c r="H660" t="s">
        <v>10</v>
      </c>
      <c r="I660" t="s">
        <v>118</v>
      </c>
      <c r="K660" t="s">
        <v>970</v>
      </c>
      <c r="L660" t="s">
        <v>971</v>
      </c>
    </row>
    <row r="661" spans="1:14" hidden="1" x14ac:dyDescent="0.25">
      <c r="A661">
        <v>12</v>
      </c>
      <c r="B661">
        <v>24</v>
      </c>
      <c r="C661" t="s">
        <v>4919</v>
      </c>
      <c r="D661" s="7">
        <v>40580</v>
      </c>
      <c r="E661" t="s">
        <v>612</v>
      </c>
      <c r="F661" t="s">
        <v>944</v>
      </c>
      <c r="G661" t="s">
        <v>612</v>
      </c>
      <c r="H661" t="s">
        <v>17</v>
      </c>
      <c r="I661" t="s">
        <v>73</v>
      </c>
      <c r="K661" t="s">
        <v>971</v>
      </c>
      <c r="L661" t="s">
        <v>972</v>
      </c>
    </row>
    <row r="662" spans="1:14" hidden="1" x14ac:dyDescent="0.25">
      <c r="A662">
        <v>12</v>
      </c>
      <c r="B662">
        <v>25</v>
      </c>
      <c r="C662" t="s">
        <v>4919</v>
      </c>
      <c r="D662" s="7">
        <v>40580</v>
      </c>
      <c r="E662" t="s">
        <v>612</v>
      </c>
      <c r="F662" t="s">
        <v>944</v>
      </c>
      <c r="G662" t="s">
        <v>612</v>
      </c>
      <c r="H662" t="s">
        <v>17</v>
      </c>
      <c r="I662" t="s">
        <v>120</v>
      </c>
      <c r="K662" t="s">
        <v>972</v>
      </c>
      <c r="L662" t="s">
        <v>973</v>
      </c>
    </row>
    <row r="663" spans="1:14" hidden="1" x14ac:dyDescent="0.25">
      <c r="A663">
        <v>12</v>
      </c>
      <c r="B663">
        <v>26</v>
      </c>
      <c r="C663" t="s">
        <v>4919</v>
      </c>
      <c r="D663" s="7">
        <v>40580</v>
      </c>
      <c r="E663" t="s">
        <v>612</v>
      </c>
      <c r="F663" t="s">
        <v>944</v>
      </c>
      <c r="G663" t="s">
        <v>612</v>
      </c>
      <c r="H663" t="s">
        <v>10</v>
      </c>
      <c r="I663" t="s">
        <v>14</v>
      </c>
      <c r="K663" t="s">
        <v>973</v>
      </c>
      <c r="L663" t="s">
        <v>974</v>
      </c>
    </row>
    <row r="664" spans="1:14" hidden="1" x14ac:dyDescent="0.25">
      <c r="A664">
        <v>12</v>
      </c>
      <c r="B664">
        <v>27</v>
      </c>
      <c r="C664" t="s">
        <v>4919</v>
      </c>
      <c r="D664" s="7">
        <v>40580</v>
      </c>
      <c r="E664" t="s">
        <v>612</v>
      </c>
      <c r="F664" t="s">
        <v>944</v>
      </c>
      <c r="G664" t="s">
        <v>612</v>
      </c>
      <c r="H664" t="s">
        <v>17</v>
      </c>
      <c r="I664" t="s">
        <v>101</v>
      </c>
      <c r="K664" t="s">
        <v>974</v>
      </c>
      <c r="L664" t="s">
        <v>975</v>
      </c>
    </row>
    <row r="665" spans="1:14" hidden="1" x14ac:dyDescent="0.25">
      <c r="A665">
        <v>12</v>
      </c>
      <c r="B665">
        <v>28</v>
      </c>
      <c r="C665" t="s">
        <v>4919</v>
      </c>
      <c r="D665" s="7">
        <v>40580</v>
      </c>
      <c r="E665" t="s">
        <v>612</v>
      </c>
      <c r="F665" t="s">
        <v>944</v>
      </c>
      <c r="G665" t="s">
        <v>612</v>
      </c>
      <c r="H665" t="s">
        <v>10</v>
      </c>
      <c r="I665" t="s">
        <v>14</v>
      </c>
      <c r="K665" t="s">
        <v>975</v>
      </c>
      <c r="L665" t="s">
        <v>976</v>
      </c>
    </row>
    <row r="666" spans="1:14" hidden="1" x14ac:dyDescent="0.25">
      <c r="A666">
        <v>12</v>
      </c>
      <c r="B666">
        <v>29</v>
      </c>
      <c r="C666" t="s">
        <v>4919</v>
      </c>
      <c r="D666" s="7">
        <v>40580</v>
      </c>
      <c r="E666" t="s">
        <v>612</v>
      </c>
      <c r="F666" t="s">
        <v>944</v>
      </c>
      <c r="G666" t="s">
        <v>612</v>
      </c>
      <c r="H666" t="s">
        <v>17</v>
      </c>
      <c r="I666" t="s">
        <v>101</v>
      </c>
      <c r="K666" t="s">
        <v>976</v>
      </c>
      <c r="L666" t="s">
        <v>976</v>
      </c>
    </row>
    <row r="667" spans="1:14" hidden="1" x14ac:dyDescent="0.25">
      <c r="A667">
        <v>12</v>
      </c>
      <c r="B667">
        <v>30</v>
      </c>
      <c r="C667" t="s">
        <v>4919</v>
      </c>
      <c r="D667" s="7">
        <v>40580</v>
      </c>
      <c r="E667" t="s">
        <v>612</v>
      </c>
      <c r="F667" t="s">
        <v>944</v>
      </c>
      <c r="G667" t="s">
        <v>612</v>
      </c>
      <c r="H667" t="s">
        <v>53</v>
      </c>
      <c r="I667" t="s">
        <v>54</v>
      </c>
      <c r="J667" t="s">
        <v>80</v>
      </c>
      <c r="K667" t="s">
        <v>976</v>
      </c>
      <c r="L667" t="s">
        <v>977</v>
      </c>
      <c r="N667">
        <v>4</v>
      </c>
    </row>
    <row r="668" spans="1:14" hidden="1" x14ac:dyDescent="0.25">
      <c r="A668">
        <v>12</v>
      </c>
      <c r="B668">
        <v>31</v>
      </c>
      <c r="C668" t="s">
        <v>4919</v>
      </c>
      <c r="D668" s="7">
        <v>40580</v>
      </c>
      <c r="E668" t="s">
        <v>612</v>
      </c>
      <c r="F668" t="s">
        <v>944</v>
      </c>
      <c r="G668" t="s">
        <v>612</v>
      </c>
      <c r="H668" t="s">
        <v>21</v>
      </c>
      <c r="I668" t="s">
        <v>334</v>
      </c>
      <c r="K668" t="s">
        <v>978</v>
      </c>
      <c r="L668" t="s">
        <v>979</v>
      </c>
    </row>
    <row r="669" spans="1:14" hidden="1" x14ac:dyDescent="0.25">
      <c r="A669">
        <v>12</v>
      </c>
      <c r="B669">
        <v>32</v>
      </c>
      <c r="C669" t="s">
        <v>4919</v>
      </c>
      <c r="D669" s="7">
        <v>40580</v>
      </c>
      <c r="E669" t="s">
        <v>612</v>
      </c>
      <c r="F669" t="s">
        <v>944</v>
      </c>
      <c r="G669" t="s">
        <v>612</v>
      </c>
      <c r="H669" t="s">
        <v>24</v>
      </c>
      <c r="I669" t="s">
        <v>10323</v>
      </c>
      <c r="K669" t="s">
        <v>980</v>
      </c>
      <c r="L669" t="s">
        <v>981</v>
      </c>
    </row>
    <row r="670" spans="1:14" hidden="1" x14ac:dyDescent="0.25">
      <c r="A670">
        <v>12</v>
      </c>
      <c r="B670">
        <v>33</v>
      </c>
      <c r="C670" t="s">
        <v>4919</v>
      </c>
      <c r="D670" s="7">
        <v>40580</v>
      </c>
      <c r="E670" t="s">
        <v>612</v>
      </c>
      <c r="F670" t="s">
        <v>944</v>
      </c>
      <c r="G670" t="s">
        <v>612</v>
      </c>
      <c r="H670" t="s">
        <v>10</v>
      </c>
      <c r="I670" t="s">
        <v>118</v>
      </c>
      <c r="K670" t="s">
        <v>982</v>
      </c>
      <c r="L670" t="s">
        <v>983</v>
      </c>
    </row>
    <row r="671" spans="1:14" hidden="1" x14ac:dyDescent="0.25">
      <c r="A671">
        <v>12</v>
      </c>
      <c r="B671">
        <v>34</v>
      </c>
      <c r="C671" t="s">
        <v>4919</v>
      </c>
      <c r="D671" s="7">
        <v>40580</v>
      </c>
      <c r="E671" t="s">
        <v>612</v>
      </c>
      <c r="F671" t="s">
        <v>944</v>
      </c>
      <c r="G671" t="s">
        <v>612</v>
      </c>
      <c r="H671" t="s">
        <v>10</v>
      </c>
      <c r="I671" t="s">
        <v>14</v>
      </c>
      <c r="K671" t="s">
        <v>983</v>
      </c>
      <c r="L671" t="s">
        <v>984</v>
      </c>
    </row>
    <row r="672" spans="1:14" hidden="1" x14ac:dyDescent="0.25">
      <c r="A672">
        <v>12</v>
      </c>
      <c r="B672">
        <v>35</v>
      </c>
      <c r="C672" t="s">
        <v>4919</v>
      </c>
      <c r="D672" s="7">
        <v>40580</v>
      </c>
      <c r="E672" t="s">
        <v>612</v>
      </c>
      <c r="F672" t="s">
        <v>944</v>
      </c>
      <c r="G672" t="s">
        <v>612</v>
      </c>
      <c r="H672" t="s">
        <v>17</v>
      </c>
      <c r="I672" t="s">
        <v>73</v>
      </c>
      <c r="K672" t="s">
        <v>984</v>
      </c>
      <c r="L672" t="s">
        <v>985</v>
      </c>
    </row>
    <row r="673" spans="1:12" hidden="1" x14ac:dyDescent="0.25">
      <c r="A673">
        <v>12</v>
      </c>
      <c r="B673">
        <v>36</v>
      </c>
      <c r="C673" t="s">
        <v>4919</v>
      </c>
      <c r="D673" s="7">
        <v>40580</v>
      </c>
      <c r="E673" t="s">
        <v>612</v>
      </c>
      <c r="F673" t="s">
        <v>944</v>
      </c>
      <c r="G673" t="s">
        <v>612</v>
      </c>
      <c r="H673" t="s">
        <v>10</v>
      </c>
      <c r="I673" t="s">
        <v>14</v>
      </c>
      <c r="K673" t="s">
        <v>985</v>
      </c>
      <c r="L673" t="s">
        <v>986</v>
      </c>
    </row>
    <row r="674" spans="1:12" hidden="1" x14ac:dyDescent="0.25">
      <c r="A674">
        <v>12</v>
      </c>
      <c r="B674">
        <v>37</v>
      </c>
      <c r="C674" t="s">
        <v>4919</v>
      </c>
      <c r="D674" s="7">
        <v>40580</v>
      </c>
      <c r="E674" t="s">
        <v>612</v>
      </c>
      <c r="F674" t="s">
        <v>944</v>
      </c>
      <c r="G674" t="s">
        <v>612</v>
      </c>
      <c r="H674" t="s">
        <v>17</v>
      </c>
      <c r="I674" t="s">
        <v>73</v>
      </c>
      <c r="K674" t="s">
        <v>986</v>
      </c>
      <c r="L674" t="s">
        <v>987</v>
      </c>
    </row>
    <row r="675" spans="1:12" hidden="1" x14ac:dyDescent="0.25">
      <c r="A675">
        <v>12</v>
      </c>
      <c r="B675">
        <v>38</v>
      </c>
      <c r="C675" t="s">
        <v>4919</v>
      </c>
      <c r="D675" s="7">
        <v>40580</v>
      </c>
      <c r="E675" t="s">
        <v>612</v>
      </c>
      <c r="F675" t="s">
        <v>944</v>
      </c>
      <c r="G675" t="s">
        <v>612</v>
      </c>
      <c r="H675" t="s">
        <v>10</v>
      </c>
      <c r="I675" t="s">
        <v>14</v>
      </c>
      <c r="K675" t="s">
        <v>987</v>
      </c>
      <c r="L675" t="s">
        <v>988</v>
      </c>
    </row>
    <row r="676" spans="1:12" hidden="1" x14ac:dyDescent="0.25">
      <c r="A676">
        <v>12</v>
      </c>
      <c r="B676">
        <v>39</v>
      </c>
      <c r="C676" t="s">
        <v>4919</v>
      </c>
      <c r="D676" s="7">
        <v>40580</v>
      </c>
      <c r="E676" t="s">
        <v>612</v>
      </c>
      <c r="F676" t="s">
        <v>944</v>
      </c>
      <c r="G676" t="s">
        <v>612</v>
      </c>
      <c r="H676" t="s">
        <v>17</v>
      </c>
      <c r="I676" t="s">
        <v>73</v>
      </c>
      <c r="K676" t="s">
        <v>988</v>
      </c>
      <c r="L676" t="s">
        <v>989</v>
      </c>
    </row>
    <row r="677" spans="1:12" hidden="1" x14ac:dyDescent="0.25">
      <c r="A677">
        <v>12</v>
      </c>
      <c r="B677">
        <v>40</v>
      </c>
      <c r="C677" t="s">
        <v>4919</v>
      </c>
      <c r="D677" s="7">
        <v>40580</v>
      </c>
      <c r="E677" t="s">
        <v>612</v>
      </c>
      <c r="F677" t="s">
        <v>944</v>
      </c>
      <c r="G677" t="s">
        <v>612</v>
      </c>
      <c r="H677" t="s">
        <v>33</v>
      </c>
      <c r="I677" t="s">
        <v>603</v>
      </c>
      <c r="K677" t="s">
        <v>989</v>
      </c>
      <c r="L677" t="s">
        <v>990</v>
      </c>
    </row>
    <row r="678" spans="1:12" hidden="1" x14ac:dyDescent="0.25">
      <c r="A678">
        <v>12</v>
      </c>
      <c r="B678">
        <v>41</v>
      </c>
      <c r="C678" t="s">
        <v>4919</v>
      </c>
      <c r="D678" s="7">
        <v>40580</v>
      </c>
      <c r="E678" t="s">
        <v>612</v>
      </c>
      <c r="F678" t="s">
        <v>944</v>
      </c>
      <c r="G678" t="s">
        <v>612</v>
      </c>
      <c r="H678" t="s">
        <v>24</v>
      </c>
      <c r="I678" t="s">
        <v>10323</v>
      </c>
      <c r="K678" t="s">
        <v>991</v>
      </c>
      <c r="L678" t="s">
        <v>992</v>
      </c>
    </row>
    <row r="679" spans="1:12" hidden="1" x14ac:dyDescent="0.25">
      <c r="A679">
        <v>12</v>
      </c>
      <c r="B679">
        <v>42</v>
      </c>
      <c r="C679" t="s">
        <v>4919</v>
      </c>
      <c r="D679" s="7">
        <v>40580</v>
      </c>
      <c r="E679" t="s">
        <v>612</v>
      </c>
      <c r="F679" t="s">
        <v>944</v>
      </c>
      <c r="G679" t="s">
        <v>612</v>
      </c>
      <c r="H679" t="s">
        <v>10</v>
      </c>
      <c r="I679" t="s">
        <v>118</v>
      </c>
      <c r="K679" t="s">
        <v>992</v>
      </c>
      <c r="L679" t="s">
        <v>993</v>
      </c>
    </row>
    <row r="680" spans="1:12" hidden="1" x14ac:dyDescent="0.25">
      <c r="A680">
        <v>12</v>
      </c>
      <c r="B680">
        <v>43</v>
      </c>
      <c r="C680" t="s">
        <v>4919</v>
      </c>
      <c r="D680" s="7">
        <v>40580</v>
      </c>
      <c r="E680" t="s">
        <v>612</v>
      </c>
      <c r="F680" t="s">
        <v>944</v>
      </c>
      <c r="G680" t="s">
        <v>612</v>
      </c>
      <c r="H680" t="s">
        <v>10</v>
      </c>
      <c r="I680" t="s">
        <v>14</v>
      </c>
      <c r="K680" t="s">
        <v>993</v>
      </c>
      <c r="L680" t="s">
        <v>994</v>
      </c>
    </row>
    <row r="681" spans="1:12" hidden="1" x14ac:dyDescent="0.25">
      <c r="A681">
        <v>12</v>
      </c>
      <c r="B681">
        <v>44</v>
      </c>
      <c r="C681" t="s">
        <v>4919</v>
      </c>
      <c r="D681" s="7">
        <v>40580</v>
      </c>
      <c r="E681" t="s">
        <v>612</v>
      </c>
      <c r="F681" t="s">
        <v>944</v>
      </c>
      <c r="G681" t="s">
        <v>612</v>
      </c>
      <c r="H681" t="s">
        <v>17</v>
      </c>
      <c r="I681" t="s">
        <v>73</v>
      </c>
      <c r="K681" t="s">
        <v>994</v>
      </c>
      <c r="L681" t="s">
        <v>995</v>
      </c>
    </row>
    <row r="682" spans="1:12" hidden="1" x14ac:dyDescent="0.25">
      <c r="A682">
        <v>12</v>
      </c>
      <c r="B682">
        <v>45</v>
      </c>
      <c r="C682" t="s">
        <v>4919</v>
      </c>
      <c r="D682" s="7">
        <v>40580</v>
      </c>
      <c r="E682" t="s">
        <v>612</v>
      </c>
      <c r="F682" t="s">
        <v>944</v>
      </c>
      <c r="G682" t="s">
        <v>612</v>
      </c>
      <c r="H682" t="s">
        <v>316</v>
      </c>
      <c r="I682" s="3" t="s">
        <v>10322</v>
      </c>
      <c r="K682" t="s">
        <v>995</v>
      </c>
      <c r="L682" t="s">
        <v>995</v>
      </c>
    </row>
    <row r="683" spans="1:12" hidden="1" x14ac:dyDescent="0.25">
      <c r="A683">
        <v>13</v>
      </c>
      <c r="B683">
        <v>1</v>
      </c>
      <c r="C683" t="s">
        <v>10412</v>
      </c>
      <c r="D683" s="7">
        <v>40594</v>
      </c>
      <c r="E683" t="s">
        <v>612</v>
      </c>
      <c r="F683" t="s">
        <v>996</v>
      </c>
      <c r="G683" t="s">
        <v>612</v>
      </c>
      <c r="H683" t="s">
        <v>24</v>
      </c>
      <c r="I683" t="s">
        <v>39</v>
      </c>
      <c r="K683" t="s">
        <v>997</v>
      </c>
      <c r="L683" t="s">
        <v>998</v>
      </c>
    </row>
    <row r="684" spans="1:12" hidden="1" x14ac:dyDescent="0.25">
      <c r="A684">
        <v>13</v>
      </c>
      <c r="B684">
        <v>2</v>
      </c>
      <c r="C684" t="s">
        <v>10412</v>
      </c>
      <c r="D684" s="7">
        <v>40594</v>
      </c>
      <c r="E684" t="s">
        <v>612</v>
      </c>
      <c r="F684" t="s">
        <v>996</v>
      </c>
      <c r="G684" t="s">
        <v>612</v>
      </c>
      <c r="H684" t="s">
        <v>10</v>
      </c>
      <c r="I684" t="s">
        <v>118</v>
      </c>
      <c r="K684" t="s">
        <v>999</v>
      </c>
      <c r="L684" t="s">
        <v>1000</v>
      </c>
    </row>
    <row r="685" spans="1:12" hidden="1" x14ac:dyDescent="0.25">
      <c r="A685">
        <v>13</v>
      </c>
      <c r="B685">
        <v>3</v>
      </c>
      <c r="C685" t="s">
        <v>10412</v>
      </c>
      <c r="D685" s="7">
        <v>40594</v>
      </c>
      <c r="E685" t="s">
        <v>612</v>
      </c>
      <c r="F685" t="s">
        <v>996</v>
      </c>
      <c r="G685" t="s">
        <v>612</v>
      </c>
      <c r="H685" t="s">
        <v>17</v>
      </c>
      <c r="I685" t="s">
        <v>154</v>
      </c>
      <c r="K685" t="s">
        <v>1000</v>
      </c>
      <c r="L685" t="s">
        <v>1001</v>
      </c>
    </row>
    <row r="686" spans="1:12" hidden="1" x14ac:dyDescent="0.25">
      <c r="A686">
        <v>13</v>
      </c>
      <c r="B686">
        <v>4</v>
      </c>
      <c r="C686" t="s">
        <v>10412</v>
      </c>
      <c r="D686" s="7">
        <v>40594</v>
      </c>
      <c r="E686" t="s">
        <v>612</v>
      </c>
      <c r="F686" t="s">
        <v>996</v>
      </c>
      <c r="G686" t="s">
        <v>612</v>
      </c>
      <c r="H686" t="s">
        <v>10</v>
      </c>
      <c r="I686" t="s">
        <v>14</v>
      </c>
      <c r="K686" t="s">
        <v>1001</v>
      </c>
      <c r="L686" t="s">
        <v>1002</v>
      </c>
    </row>
    <row r="687" spans="1:12" hidden="1" x14ac:dyDescent="0.25">
      <c r="A687">
        <v>13</v>
      </c>
      <c r="B687">
        <v>5</v>
      </c>
      <c r="C687" t="s">
        <v>10412</v>
      </c>
      <c r="D687" s="7">
        <v>40594</v>
      </c>
      <c r="E687" t="s">
        <v>612</v>
      </c>
      <c r="F687" t="s">
        <v>996</v>
      </c>
      <c r="G687" t="s">
        <v>612</v>
      </c>
      <c r="H687" t="s">
        <v>17</v>
      </c>
      <c r="I687" t="s">
        <v>18</v>
      </c>
      <c r="K687" t="s">
        <v>1002</v>
      </c>
      <c r="L687" t="s">
        <v>1003</v>
      </c>
    </row>
    <row r="688" spans="1:12" hidden="1" x14ac:dyDescent="0.25">
      <c r="A688">
        <v>13</v>
      </c>
      <c r="B688">
        <v>6</v>
      </c>
      <c r="C688" t="s">
        <v>10412</v>
      </c>
      <c r="D688" s="7">
        <v>40594</v>
      </c>
      <c r="E688" t="s">
        <v>612</v>
      </c>
      <c r="F688" t="s">
        <v>996</v>
      </c>
      <c r="G688" t="s">
        <v>612</v>
      </c>
      <c r="H688" t="s">
        <v>17</v>
      </c>
      <c r="I688" t="s">
        <v>77</v>
      </c>
      <c r="K688" t="s">
        <v>1003</v>
      </c>
      <c r="L688" t="s">
        <v>1004</v>
      </c>
    </row>
    <row r="689" spans="1:14" hidden="1" x14ac:dyDescent="0.25">
      <c r="A689">
        <v>13</v>
      </c>
      <c r="B689">
        <v>7</v>
      </c>
      <c r="C689" t="s">
        <v>10412</v>
      </c>
      <c r="D689" s="7">
        <v>40594</v>
      </c>
      <c r="E689" t="s">
        <v>612</v>
      </c>
      <c r="F689" t="s">
        <v>996</v>
      </c>
      <c r="G689" t="s">
        <v>612</v>
      </c>
      <c r="H689" t="s">
        <v>33</v>
      </c>
      <c r="I689" t="s">
        <v>161</v>
      </c>
      <c r="K689" t="s">
        <v>1004</v>
      </c>
      <c r="L689" t="s">
        <v>1005</v>
      </c>
    </row>
    <row r="690" spans="1:14" hidden="1" x14ac:dyDescent="0.25">
      <c r="A690">
        <v>13</v>
      </c>
      <c r="B690">
        <v>8</v>
      </c>
      <c r="C690" t="s">
        <v>10412</v>
      </c>
      <c r="D690" s="7">
        <v>40594</v>
      </c>
      <c r="E690" t="s">
        <v>612</v>
      </c>
      <c r="F690" t="s">
        <v>996</v>
      </c>
      <c r="G690" t="s">
        <v>612</v>
      </c>
      <c r="H690" t="s">
        <v>162</v>
      </c>
      <c r="I690" t="s">
        <v>10323</v>
      </c>
      <c r="K690" t="s">
        <v>1006</v>
      </c>
      <c r="L690" t="s">
        <v>1007</v>
      </c>
    </row>
    <row r="691" spans="1:14" hidden="1" x14ac:dyDescent="0.25">
      <c r="A691">
        <v>13</v>
      </c>
      <c r="B691">
        <v>9</v>
      </c>
      <c r="C691" t="s">
        <v>10412</v>
      </c>
      <c r="D691" s="7">
        <v>40594</v>
      </c>
      <c r="E691" t="s">
        <v>612</v>
      </c>
      <c r="F691" t="s">
        <v>996</v>
      </c>
      <c r="G691" t="s">
        <v>612</v>
      </c>
      <c r="H691" t="s">
        <v>24</v>
      </c>
      <c r="I691" t="s">
        <v>10323</v>
      </c>
      <c r="K691" t="s">
        <v>1007</v>
      </c>
      <c r="L691" t="s">
        <v>1008</v>
      </c>
    </row>
    <row r="692" spans="1:14" hidden="1" x14ac:dyDescent="0.25">
      <c r="A692">
        <v>13</v>
      </c>
      <c r="B692">
        <v>10</v>
      </c>
      <c r="C692" t="s">
        <v>10412</v>
      </c>
      <c r="D692" s="7">
        <v>40594</v>
      </c>
      <c r="E692" t="s">
        <v>612</v>
      </c>
      <c r="F692" t="s">
        <v>996</v>
      </c>
      <c r="G692" t="s">
        <v>612</v>
      </c>
      <c r="H692" t="s">
        <v>24</v>
      </c>
      <c r="I692" t="s">
        <v>10323</v>
      </c>
      <c r="K692" t="s">
        <v>1009</v>
      </c>
      <c r="L692" t="s">
        <v>1010</v>
      </c>
    </row>
    <row r="693" spans="1:14" hidden="1" x14ac:dyDescent="0.25">
      <c r="A693">
        <v>13</v>
      </c>
      <c r="B693">
        <v>11</v>
      </c>
      <c r="C693" t="s">
        <v>10412</v>
      </c>
      <c r="D693" s="7">
        <v>40594</v>
      </c>
      <c r="E693" t="s">
        <v>612</v>
      </c>
      <c r="F693" t="s">
        <v>996</v>
      </c>
      <c r="G693" t="s">
        <v>612</v>
      </c>
      <c r="H693" t="s">
        <v>24</v>
      </c>
      <c r="I693" t="s">
        <v>165</v>
      </c>
      <c r="K693" t="s">
        <v>1011</v>
      </c>
      <c r="L693" t="s">
        <v>1012</v>
      </c>
    </row>
    <row r="694" spans="1:14" hidden="1" x14ac:dyDescent="0.25">
      <c r="A694">
        <v>13</v>
      </c>
      <c r="B694">
        <v>12</v>
      </c>
      <c r="C694" t="s">
        <v>10412</v>
      </c>
      <c r="D694" s="7">
        <v>40594</v>
      </c>
      <c r="E694" t="s">
        <v>612</v>
      </c>
      <c r="F694" t="s">
        <v>996</v>
      </c>
      <c r="G694" t="s">
        <v>612</v>
      </c>
      <c r="H694" t="s">
        <v>10</v>
      </c>
      <c r="I694" t="s">
        <v>118</v>
      </c>
      <c r="K694" t="s">
        <v>1012</v>
      </c>
      <c r="L694" t="s">
        <v>1013</v>
      </c>
    </row>
    <row r="695" spans="1:14" hidden="1" x14ac:dyDescent="0.25">
      <c r="A695">
        <v>13</v>
      </c>
      <c r="B695">
        <v>13</v>
      </c>
      <c r="C695" t="s">
        <v>10412</v>
      </c>
      <c r="D695" s="7">
        <v>40594</v>
      </c>
      <c r="E695" t="s">
        <v>612</v>
      </c>
      <c r="F695" t="s">
        <v>996</v>
      </c>
      <c r="G695" t="s">
        <v>612</v>
      </c>
      <c r="H695" t="s">
        <v>17</v>
      </c>
      <c r="I695" t="s">
        <v>77</v>
      </c>
      <c r="K695" t="s">
        <v>1013</v>
      </c>
      <c r="L695" t="s">
        <v>1014</v>
      </c>
    </row>
    <row r="696" spans="1:14" hidden="1" x14ac:dyDescent="0.25">
      <c r="A696">
        <v>13</v>
      </c>
      <c r="B696">
        <v>14</v>
      </c>
      <c r="C696" t="s">
        <v>10412</v>
      </c>
      <c r="D696" s="7">
        <v>40594</v>
      </c>
      <c r="E696" t="s">
        <v>612</v>
      </c>
      <c r="F696" t="s">
        <v>996</v>
      </c>
      <c r="G696" t="s">
        <v>612</v>
      </c>
      <c r="H696" t="s">
        <v>53</v>
      </c>
      <c r="I696" t="s">
        <v>91</v>
      </c>
      <c r="J696" t="s">
        <v>80</v>
      </c>
      <c r="K696" t="s">
        <v>1014</v>
      </c>
      <c r="L696" t="s">
        <v>1015</v>
      </c>
      <c r="N696">
        <v>7</v>
      </c>
    </row>
    <row r="697" spans="1:14" hidden="1" x14ac:dyDescent="0.25">
      <c r="A697">
        <v>13</v>
      </c>
      <c r="B697">
        <v>15</v>
      </c>
      <c r="C697" t="s">
        <v>10412</v>
      </c>
      <c r="D697" s="7">
        <v>40594</v>
      </c>
      <c r="E697" t="s">
        <v>612</v>
      </c>
      <c r="F697" t="s">
        <v>996</v>
      </c>
      <c r="G697" t="s">
        <v>612</v>
      </c>
      <c r="H697" t="s">
        <v>17</v>
      </c>
      <c r="I697" t="s">
        <v>77</v>
      </c>
      <c r="K697" t="s">
        <v>1015</v>
      </c>
      <c r="L697" t="s">
        <v>1016</v>
      </c>
    </row>
    <row r="698" spans="1:14" hidden="1" x14ac:dyDescent="0.25">
      <c r="A698">
        <v>13</v>
      </c>
      <c r="B698">
        <v>16</v>
      </c>
      <c r="C698" t="s">
        <v>10412</v>
      </c>
      <c r="D698" s="7">
        <v>40594</v>
      </c>
      <c r="E698" t="s">
        <v>612</v>
      </c>
      <c r="F698" t="s">
        <v>996</v>
      </c>
      <c r="G698" t="s">
        <v>612</v>
      </c>
      <c r="H698" t="s">
        <v>17</v>
      </c>
      <c r="I698" t="s">
        <v>154</v>
      </c>
      <c r="K698" t="s">
        <v>1016</v>
      </c>
      <c r="L698" t="s">
        <v>1017</v>
      </c>
    </row>
    <row r="699" spans="1:14" hidden="1" x14ac:dyDescent="0.25">
      <c r="A699">
        <v>13</v>
      </c>
      <c r="B699">
        <v>17</v>
      </c>
      <c r="C699" t="s">
        <v>10412</v>
      </c>
      <c r="D699" s="7">
        <v>40594</v>
      </c>
      <c r="E699" t="s">
        <v>612</v>
      </c>
      <c r="F699" t="s">
        <v>996</v>
      </c>
      <c r="G699" t="s">
        <v>612</v>
      </c>
      <c r="H699" t="s">
        <v>53</v>
      </c>
      <c r="I699" t="s">
        <v>1018</v>
      </c>
      <c r="J699" t="s">
        <v>80</v>
      </c>
      <c r="K699" t="s">
        <v>1017</v>
      </c>
      <c r="L699" t="s">
        <v>1019</v>
      </c>
      <c r="N699">
        <v>7</v>
      </c>
    </row>
    <row r="700" spans="1:14" hidden="1" x14ac:dyDescent="0.25">
      <c r="A700">
        <v>13</v>
      </c>
      <c r="B700">
        <v>18</v>
      </c>
      <c r="C700" t="s">
        <v>10412</v>
      </c>
      <c r="D700" s="7">
        <v>40594</v>
      </c>
      <c r="E700" t="s">
        <v>612</v>
      </c>
      <c r="F700" t="s">
        <v>996</v>
      </c>
      <c r="G700" t="s">
        <v>612</v>
      </c>
      <c r="H700" t="s">
        <v>17</v>
      </c>
      <c r="I700" t="s">
        <v>292</v>
      </c>
      <c r="K700" t="s">
        <v>1019</v>
      </c>
      <c r="L700" t="s">
        <v>1020</v>
      </c>
    </row>
    <row r="701" spans="1:14" hidden="1" x14ac:dyDescent="0.25">
      <c r="A701">
        <v>13</v>
      </c>
      <c r="B701">
        <v>19</v>
      </c>
      <c r="C701" t="s">
        <v>10412</v>
      </c>
      <c r="D701" s="7">
        <v>40594</v>
      </c>
      <c r="E701" t="s">
        <v>612</v>
      </c>
      <c r="F701" t="s">
        <v>996</v>
      </c>
      <c r="G701" t="s">
        <v>612</v>
      </c>
      <c r="H701" t="s">
        <v>10</v>
      </c>
      <c r="I701" t="s">
        <v>14</v>
      </c>
      <c r="K701" t="s">
        <v>1020</v>
      </c>
      <c r="L701" t="s">
        <v>1021</v>
      </c>
    </row>
    <row r="702" spans="1:14" hidden="1" x14ac:dyDescent="0.25">
      <c r="A702">
        <v>13</v>
      </c>
      <c r="B702">
        <v>20</v>
      </c>
      <c r="C702" t="s">
        <v>10412</v>
      </c>
      <c r="D702" s="7">
        <v>40594</v>
      </c>
      <c r="E702" t="s">
        <v>612</v>
      </c>
      <c r="F702" t="s">
        <v>996</v>
      </c>
      <c r="G702" t="s">
        <v>612</v>
      </c>
      <c r="H702" t="s">
        <v>17</v>
      </c>
      <c r="I702" t="s">
        <v>154</v>
      </c>
      <c r="K702" t="s">
        <v>1021</v>
      </c>
      <c r="L702" t="s">
        <v>1022</v>
      </c>
    </row>
    <row r="703" spans="1:14" hidden="1" x14ac:dyDescent="0.25">
      <c r="A703">
        <v>13</v>
      </c>
      <c r="B703">
        <v>21</v>
      </c>
      <c r="C703" t="s">
        <v>10412</v>
      </c>
      <c r="D703" s="7">
        <v>40594</v>
      </c>
      <c r="E703" t="s">
        <v>612</v>
      </c>
      <c r="F703" t="s">
        <v>996</v>
      </c>
      <c r="G703" t="s">
        <v>612</v>
      </c>
      <c r="H703" t="s">
        <v>162</v>
      </c>
      <c r="I703" t="s">
        <v>722</v>
      </c>
      <c r="K703" t="s">
        <v>1022</v>
      </c>
      <c r="L703" t="s">
        <v>1023</v>
      </c>
    </row>
    <row r="704" spans="1:14" hidden="1" x14ac:dyDescent="0.25">
      <c r="A704">
        <v>13</v>
      </c>
      <c r="B704">
        <v>22</v>
      </c>
      <c r="C704" t="s">
        <v>10412</v>
      </c>
      <c r="D704" s="7">
        <v>40594</v>
      </c>
      <c r="E704" t="s">
        <v>612</v>
      </c>
      <c r="F704" t="s">
        <v>996</v>
      </c>
      <c r="G704" t="s">
        <v>612</v>
      </c>
      <c r="H704" t="s">
        <v>21</v>
      </c>
      <c r="I704" t="s">
        <v>22</v>
      </c>
      <c r="K704" t="s">
        <v>1024</v>
      </c>
      <c r="L704" t="s">
        <v>1025</v>
      </c>
    </row>
    <row r="705" spans="1:14" hidden="1" x14ac:dyDescent="0.25">
      <c r="A705">
        <v>13</v>
      </c>
      <c r="B705">
        <v>23</v>
      </c>
      <c r="C705" t="s">
        <v>10412</v>
      </c>
      <c r="D705" s="7">
        <v>40594</v>
      </c>
      <c r="E705" t="s">
        <v>612</v>
      </c>
      <c r="F705" t="s">
        <v>996</v>
      </c>
      <c r="G705" t="s">
        <v>612</v>
      </c>
      <c r="H705" t="s">
        <v>53</v>
      </c>
      <c r="I705" t="s">
        <v>54</v>
      </c>
      <c r="J705" t="s">
        <v>80</v>
      </c>
      <c r="K705" t="s">
        <v>1025</v>
      </c>
      <c r="L705" t="s">
        <v>1026</v>
      </c>
      <c r="M705" t="s">
        <v>313</v>
      </c>
      <c r="N705">
        <v>5</v>
      </c>
    </row>
    <row r="706" spans="1:14" hidden="1" x14ac:dyDescent="0.25">
      <c r="A706">
        <v>13</v>
      </c>
      <c r="B706">
        <v>24</v>
      </c>
      <c r="C706" t="s">
        <v>10412</v>
      </c>
      <c r="D706" s="7">
        <v>40594</v>
      </c>
      <c r="E706" t="s">
        <v>612</v>
      </c>
      <c r="F706" t="s">
        <v>996</v>
      </c>
      <c r="G706" t="s">
        <v>612</v>
      </c>
      <c r="H706" t="s">
        <v>21</v>
      </c>
      <c r="I706" t="s">
        <v>22</v>
      </c>
      <c r="K706" t="s">
        <v>1026</v>
      </c>
      <c r="L706" t="s">
        <v>1027</v>
      </c>
    </row>
    <row r="707" spans="1:14" hidden="1" x14ac:dyDescent="0.25">
      <c r="A707">
        <v>13</v>
      </c>
      <c r="B707">
        <v>25</v>
      </c>
      <c r="C707" t="s">
        <v>10412</v>
      </c>
      <c r="D707" s="7">
        <v>40594</v>
      </c>
      <c r="E707" t="s">
        <v>612</v>
      </c>
      <c r="F707" t="s">
        <v>996</v>
      </c>
      <c r="G707" t="s">
        <v>612</v>
      </c>
      <c r="H707" t="s">
        <v>24</v>
      </c>
      <c r="I707" t="s">
        <v>10323</v>
      </c>
      <c r="K707" t="s">
        <v>1028</v>
      </c>
      <c r="L707" t="s">
        <v>1029</v>
      </c>
    </row>
    <row r="708" spans="1:14" hidden="1" x14ac:dyDescent="0.25">
      <c r="A708">
        <v>13</v>
      </c>
      <c r="B708">
        <v>26</v>
      </c>
      <c r="C708" t="s">
        <v>10412</v>
      </c>
      <c r="D708" s="7">
        <v>40594</v>
      </c>
      <c r="E708" t="s">
        <v>612</v>
      </c>
      <c r="F708" t="s">
        <v>996</v>
      </c>
      <c r="G708" t="s">
        <v>612</v>
      </c>
      <c r="H708" t="s">
        <v>10</v>
      </c>
      <c r="I708" t="s">
        <v>118</v>
      </c>
      <c r="K708" t="s">
        <v>1030</v>
      </c>
      <c r="L708" t="s">
        <v>1031</v>
      </c>
    </row>
    <row r="709" spans="1:14" hidden="1" x14ac:dyDescent="0.25">
      <c r="A709">
        <v>13</v>
      </c>
      <c r="B709">
        <v>27</v>
      </c>
      <c r="C709" t="s">
        <v>10412</v>
      </c>
      <c r="D709" s="7">
        <v>40594</v>
      </c>
      <c r="E709" t="s">
        <v>612</v>
      </c>
      <c r="F709" t="s">
        <v>996</v>
      </c>
      <c r="G709" t="s">
        <v>612</v>
      </c>
      <c r="H709" t="s">
        <v>10</v>
      </c>
      <c r="I709" t="s">
        <v>14</v>
      </c>
      <c r="K709" t="s">
        <v>1032</v>
      </c>
      <c r="L709" t="s">
        <v>1033</v>
      </c>
    </row>
    <row r="710" spans="1:14" hidden="1" x14ac:dyDescent="0.25">
      <c r="A710">
        <v>13</v>
      </c>
      <c r="B710">
        <v>28</v>
      </c>
      <c r="C710" t="s">
        <v>10412</v>
      </c>
      <c r="D710" s="7">
        <v>40594</v>
      </c>
      <c r="E710" t="s">
        <v>612</v>
      </c>
      <c r="F710" t="s">
        <v>996</v>
      </c>
      <c r="G710" t="s">
        <v>612</v>
      </c>
      <c r="H710" t="s">
        <v>17</v>
      </c>
      <c r="I710" t="s">
        <v>120</v>
      </c>
      <c r="K710" t="s">
        <v>1033</v>
      </c>
      <c r="L710" t="s">
        <v>1034</v>
      </c>
    </row>
    <row r="711" spans="1:14" hidden="1" x14ac:dyDescent="0.25">
      <c r="A711">
        <v>13</v>
      </c>
      <c r="B711">
        <v>29</v>
      </c>
      <c r="C711" t="s">
        <v>10412</v>
      </c>
      <c r="D711" s="7">
        <v>40594</v>
      </c>
      <c r="E711" t="s">
        <v>612</v>
      </c>
      <c r="F711" t="s">
        <v>996</v>
      </c>
      <c r="G711" t="s">
        <v>612</v>
      </c>
      <c r="H711" t="s">
        <v>53</v>
      </c>
      <c r="I711" t="s">
        <v>255</v>
      </c>
      <c r="J711" t="s">
        <v>80</v>
      </c>
      <c r="K711" t="s">
        <v>1034</v>
      </c>
      <c r="L711" t="s">
        <v>1035</v>
      </c>
      <c r="N711">
        <v>4</v>
      </c>
    </row>
    <row r="712" spans="1:14" hidden="1" x14ac:dyDescent="0.25">
      <c r="A712">
        <v>13</v>
      </c>
      <c r="B712">
        <v>30</v>
      </c>
      <c r="C712" t="s">
        <v>10412</v>
      </c>
      <c r="D712" s="7">
        <v>40594</v>
      </c>
      <c r="E712" t="s">
        <v>612</v>
      </c>
      <c r="F712" t="s">
        <v>996</v>
      </c>
      <c r="G712" t="s">
        <v>612</v>
      </c>
      <c r="H712" t="s">
        <v>21</v>
      </c>
      <c r="I712" t="s">
        <v>22</v>
      </c>
      <c r="K712" t="s">
        <v>1036</v>
      </c>
      <c r="L712" t="s">
        <v>1037</v>
      </c>
    </row>
    <row r="713" spans="1:14" hidden="1" x14ac:dyDescent="0.25">
      <c r="A713">
        <v>13</v>
      </c>
      <c r="B713">
        <v>31</v>
      </c>
      <c r="C713" t="s">
        <v>10412</v>
      </c>
      <c r="D713" s="7">
        <v>40594</v>
      </c>
      <c r="E713" t="s">
        <v>612</v>
      </c>
      <c r="F713" t="s">
        <v>996</v>
      </c>
      <c r="G713" t="s">
        <v>612</v>
      </c>
      <c r="H713" t="s">
        <v>24</v>
      </c>
      <c r="I713" t="s">
        <v>10323</v>
      </c>
      <c r="K713" t="s">
        <v>1038</v>
      </c>
      <c r="L713" t="s">
        <v>1039</v>
      </c>
    </row>
    <row r="714" spans="1:14" hidden="1" x14ac:dyDescent="0.25">
      <c r="A714">
        <v>13</v>
      </c>
      <c r="B714">
        <v>32</v>
      </c>
      <c r="C714" t="s">
        <v>10412</v>
      </c>
      <c r="D714" s="7">
        <v>40594</v>
      </c>
      <c r="E714" t="s">
        <v>612</v>
      </c>
      <c r="F714" t="s">
        <v>996</v>
      </c>
      <c r="G714" t="s">
        <v>612</v>
      </c>
      <c r="H714" t="s">
        <v>10</v>
      </c>
      <c r="I714" t="s">
        <v>118</v>
      </c>
      <c r="K714" t="s">
        <v>1040</v>
      </c>
      <c r="L714" t="s">
        <v>1041</v>
      </c>
    </row>
    <row r="715" spans="1:14" hidden="1" x14ac:dyDescent="0.25">
      <c r="A715">
        <v>13</v>
      </c>
      <c r="B715">
        <v>33</v>
      </c>
      <c r="C715" t="s">
        <v>10412</v>
      </c>
      <c r="D715" s="7">
        <v>40594</v>
      </c>
      <c r="E715" t="s">
        <v>612</v>
      </c>
      <c r="F715" t="s">
        <v>996</v>
      </c>
      <c r="G715" t="s">
        <v>612</v>
      </c>
      <c r="H715" t="s">
        <v>17</v>
      </c>
      <c r="I715" t="s">
        <v>18</v>
      </c>
      <c r="K715" t="s">
        <v>1041</v>
      </c>
      <c r="L715" t="s">
        <v>1042</v>
      </c>
    </row>
    <row r="716" spans="1:14" hidden="1" x14ac:dyDescent="0.25">
      <c r="A716">
        <v>13</v>
      </c>
      <c r="B716">
        <v>34</v>
      </c>
      <c r="C716" t="s">
        <v>10412</v>
      </c>
      <c r="D716" s="7">
        <v>40594</v>
      </c>
      <c r="E716" t="s">
        <v>612</v>
      </c>
      <c r="F716" t="s">
        <v>996</v>
      </c>
      <c r="G716" t="s">
        <v>612</v>
      </c>
      <c r="H716" t="s">
        <v>17</v>
      </c>
      <c r="I716" t="s">
        <v>154</v>
      </c>
      <c r="K716" t="s">
        <v>1042</v>
      </c>
      <c r="L716" t="s">
        <v>1043</v>
      </c>
    </row>
    <row r="717" spans="1:14" hidden="1" x14ac:dyDescent="0.25">
      <c r="A717">
        <v>13</v>
      </c>
      <c r="B717">
        <v>35</v>
      </c>
      <c r="C717" t="s">
        <v>10412</v>
      </c>
      <c r="D717" s="7">
        <v>40594</v>
      </c>
      <c r="E717" t="s">
        <v>612</v>
      </c>
      <c r="F717" t="s">
        <v>996</v>
      </c>
      <c r="G717" t="s">
        <v>612</v>
      </c>
      <c r="H717" t="s">
        <v>33</v>
      </c>
      <c r="I717" t="s">
        <v>192</v>
      </c>
      <c r="K717" t="s">
        <v>1043</v>
      </c>
      <c r="L717" t="s">
        <v>1044</v>
      </c>
    </row>
    <row r="718" spans="1:14" hidden="1" x14ac:dyDescent="0.25">
      <c r="A718">
        <v>13</v>
      </c>
      <c r="B718">
        <v>36</v>
      </c>
      <c r="C718" t="s">
        <v>10412</v>
      </c>
      <c r="D718" s="7">
        <v>40594</v>
      </c>
      <c r="E718" t="s">
        <v>612</v>
      </c>
      <c r="F718" t="s">
        <v>996</v>
      </c>
      <c r="G718" t="s">
        <v>612</v>
      </c>
      <c r="H718" t="s">
        <v>21</v>
      </c>
      <c r="I718" t="s">
        <v>334</v>
      </c>
      <c r="K718" t="s">
        <v>1044</v>
      </c>
      <c r="L718" t="s">
        <v>1045</v>
      </c>
    </row>
    <row r="719" spans="1:14" hidden="1" x14ac:dyDescent="0.25">
      <c r="A719">
        <v>13</v>
      </c>
      <c r="B719">
        <v>37</v>
      </c>
      <c r="C719" t="s">
        <v>10412</v>
      </c>
      <c r="D719" s="7">
        <v>40594</v>
      </c>
      <c r="E719" t="s">
        <v>612</v>
      </c>
      <c r="F719" t="s">
        <v>996</v>
      </c>
      <c r="G719" t="s">
        <v>612</v>
      </c>
      <c r="H719" t="s">
        <v>24</v>
      </c>
      <c r="I719" t="s">
        <v>10323</v>
      </c>
      <c r="K719" t="s">
        <v>1046</v>
      </c>
      <c r="L719" t="s">
        <v>1047</v>
      </c>
    </row>
    <row r="720" spans="1:14" hidden="1" x14ac:dyDescent="0.25">
      <c r="A720">
        <v>13</v>
      </c>
      <c r="B720">
        <v>38</v>
      </c>
      <c r="C720" t="s">
        <v>10412</v>
      </c>
      <c r="D720" s="7">
        <v>40594</v>
      </c>
      <c r="E720" t="s">
        <v>612</v>
      </c>
      <c r="F720" t="s">
        <v>996</v>
      </c>
      <c r="G720" t="s">
        <v>612</v>
      </c>
      <c r="H720" t="s">
        <v>10</v>
      </c>
      <c r="I720" t="s">
        <v>118</v>
      </c>
      <c r="K720" t="s">
        <v>1048</v>
      </c>
      <c r="L720" t="s">
        <v>1049</v>
      </c>
    </row>
    <row r="721" spans="1:14" hidden="1" x14ac:dyDescent="0.25">
      <c r="A721">
        <v>13</v>
      </c>
      <c r="B721">
        <v>39</v>
      </c>
      <c r="C721" t="s">
        <v>10412</v>
      </c>
      <c r="D721" s="7">
        <v>40594</v>
      </c>
      <c r="E721" t="s">
        <v>612</v>
      </c>
      <c r="F721" t="s">
        <v>996</v>
      </c>
      <c r="G721" t="s">
        <v>612</v>
      </c>
      <c r="H721" t="s">
        <v>17</v>
      </c>
      <c r="I721" t="s">
        <v>18</v>
      </c>
      <c r="K721" t="s">
        <v>1049</v>
      </c>
      <c r="L721" t="s">
        <v>1050</v>
      </c>
    </row>
    <row r="722" spans="1:14" hidden="1" x14ac:dyDescent="0.25">
      <c r="A722">
        <v>13</v>
      </c>
      <c r="B722">
        <v>40</v>
      </c>
      <c r="C722" t="s">
        <v>10412</v>
      </c>
      <c r="D722" s="7">
        <v>40594</v>
      </c>
      <c r="E722" t="s">
        <v>612</v>
      </c>
      <c r="F722" t="s">
        <v>996</v>
      </c>
      <c r="G722" t="s">
        <v>612</v>
      </c>
      <c r="H722" t="s">
        <v>17</v>
      </c>
      <c r="I722" t="s">
        <v>154</v>
      </c>
      <c r="K722" t="s">
        <v>1050</v>
      </c>
      <c r="L722" t="s">
        <v>1051</v>
      </c>
    </row>
    <row r="723" spans="1:14" hidden="1" x14ac:dyDescent="0.25">
      <c r="A723">
        <v>13</v>
      </c>
      <c r="B723">
        <v>41</v>
      </c>
      <c r="C723" t="s">
        <v>10412</v>
      </c>
      <c r="D723" s="7">
        <v>40594</v>
      </c>
      <c r="E723" t="s">
        <v>612</v>
      </c>
      <c r="F723" t="s">
        <v>996</v>
      </c>
      <c r="G723" t="s">
        <v>612</v>
      </c>
      <c r="H723" t="s">
        <v>33</v>
      </c>
      <c r="I723" t="s">
        <v>161</v>
      </c>
      <c r="K723" t="s">
        <v>1051</v>
      </c>
      <c r="L723" t="s">
        <v>1052</v>
      </c>
    </row>
    <row r="724" spans="1:14" hidden="1" x14ac:dyDescent="0.25">
      <c r="A724">
        <v>13</v>
      </c>
      <c r="B724">
        <v>42</v>
      </c>
      <c r="C724" t="s">
        <v>10412</v>
      </c>
      <c r="D724" s="7">
        <v>40594</v>
      </c>
      <c r="E724" t="s">
        <v>612</v>
      </c>
      <c r="F724" t="s">
        <v>996</v>
      </c>
      <c r="G724" t="s">
        <v>612</v>
      </c>
      <c r="H724" t="s">
        <v>21</v>
      </c>
      <c r="I724" t="s">
        <v>22</v>
      </c>
      <c r="K724" t="s">
        <v>1053</v>
      </c>
      <c r="L724" t="s">
        <v>1054</v>
      </c>
    </row>
    <row r="725" spans="1:14" hidden="1" x14ac:dyDescent="0.25">
      <c r="A725">
        <v>13</v>
      </c>
      <c r="B725">
        <v>43</v>
      </c>
      <c r="C725" t="s">
        <v>10412</v>
      </c>
      <c r="D725" s="7">
        <v>40594</v>
      </c>
      <c r="E725" t="s">
        <v>612</v>
      </c>
      <c r="F725" t="s">
        <v>996</v>
      </c>
      <c r="G725" t="s">
        <v>612</v>
      </c>
      <c r="H725" t="s">
        <v>53</v>
      </c>
      <c r="I725" t="s">
        <v>943</v>
      </c>
      <c r="K725" t="s">
        <v>1054</v>
      </c>
      <c r="L725" t="s">
        <v>1054</v>
      </c>
      <c r="M725" t="s">
        <v>313</v>
      </c>
      <c r="N725">
        <v>9</v>
      </c>
    </row>
    <row r="726" spans="1:14" hidden="1" x14ac:dyDescent="0.25">
      <c r="A726">
        <v>13</v>
      </c>
      <c r="B726">
        <v>44</v>
      </c>
      <c r="C726" t="s">
        <v>10412</v>
      </c>
      <c r="D726" s="7">
        <v>40594</v>
      </c>
      <c r="E726" t="s">
        <v>612</v>
      </c>
      <c r="F726" t="s">
        <v>996</v>
      </c>
      <c r="G726" t="s">
        <v>612</v>
      </c>
      <c r="H726" t="s">
        <v>316</v>
      </c>
      <c r="I726" s="3" t="s">
        <v>10322</v>
      </c>
      <c r="K726" t="s">
        <v>1054</v>
      </c>
      <c r="L726" t="s">
        <v>1054</v>
      </c>
    </row>
    <row r="727" spans="1:14" hidden="1" x14ac:dyDescent="0.25">
      <c r="A727">
        <v>14</v>
      </c>
      <c r="B727">
        <v>1</v>
      </c>
      <c r="C727" t="s">
        <v>10412</v>
      </c>
      <c r="D727" s="7">
        <v>40594</v>
      </c>
      <c r="E727" t="s">
        <v>612</v>
      </c>
      <c r="F727" t="s">
        <v>1055</v>
      </c>
      <c r="G727" t="s">
        <v>612</v>
      </c>
      <c r="H727" t="s">
        <v>24</v>
      </c>
      <c r="I727" t="s">
        <v>10323</v>
      </c>
      <c r="K727" t="s">
        <v>1056</v>
      </c>
      <c r="L727" t="s">
        <v>1057</v>
      </c>
    </row>
    <row r="728" spans="1:14" hidden="1" x14ac:dyDescent="0.25">
      <c r="A728">
        <v>14</v>
      </c>
      <c r="B728">
        <v>2</v>
      </c>
      <c r="C728" t="s">
        <v>10412</v>
      </c>
      <c r="D728" s="7">
        <v>40594</v>
      </c>
      <c r="E728" t="s">
        <v>612</v>
      </c>
      <c r="F728" t="s">
        <v>1055</v>
      </c>
      <c r="G728" t="s">
        <v>612</v>
      </c>
      <c r="H728" t="s">
        <v>10</v>
      </c>
      <c r="I728" t="s">
        <v>118</v>
      </c>
      <c r="K728" t="s">
        <v>1057</v>
      </c>
      <c r="L728" t="s">
        <v>1058</v>
      </c>
    </row>
    <row r="729" spans="1:14" hidden="1" x14ac:dyDescent="0.25">
      <c r="A729">
        <v>14</v>
      </c>
      <c r="B729">
        <v>3</v>
      </c>
      <c r="C729" t="s">
        <v>10412</v>
      </c>
      <c r="D729" s="7">
        <v>40594</v>
      </c>
      <c r="E729" t="s">
        <v>612</v>
      </c>
      <c r="F729" t="s">
        <v>1055</v>
      </c>
      <c r="G729" t="s">
        <v>612</v>
      </c>
      <c r="H729" t="s">
        <v>17</v>
      </c>
      <c r="I729" t="s">
        <v>77</v>
      </c>
      <c r="K729" t="s">
        <v>1058</v>
      </c>
      <c r="L729" t="s">
        <v>1059</v>
      </c>
    </row>
    <row r="730" spans="1:14" hidden="1" x14ac:dyDescent="0.25">
      <c r="A730">
        <v>14</v>
      </c>
      <c r="B730">
        <v>4</v>
      </c>
      <c r="C730" t="s">
        <v>10412</v>
      </c>
      <c r="D730" s="7">
        <v>40594</v>
      </c>
      <c r="E730" t="s">
        <v>612</v>
      </c>
      <c r="F730" t="s">
        <v>1055</v>
      </c>
      <c r="G730" t="s">
        <v>612</v>
      </c>
      <c r="H730" t="s">
        <v>17</v>
      </c>
      <c r="I730" t="s">
        <v>154</v>
      </c>
      <c r="K730" t="s">
        <v>1059</v>
      </c>
      <c r="L730" t="s">
        <v>1060</v>
      </c>
    </row>
    <row r="731" spans="1:14" hidden="1" x14ac:dyDescent="0.25">
      <c r="A731">
        <v>14</v>
      </c>
      <c r="B731">
        <v>5</v>
      </c>
      <c r="C731" t="s">
        <v>10412</v>
      </c>
      <c r="D731" s="7">
        <v>40594</v>
      </c>
      <c r="E731" t="s">
        <v>612</v>
      </c>
      <c r="F731" t="s">
        <v>1055</v>
      </c>
      <c r="G731" t="s">
        <v>612</v>
      </c>
      <c r="H731" t="s">
        <v>53</v>
      </c>
      <c r="I731" t="s">
        <v>54</v>
      </c>
      <c r="J731" t="s">
        <v>80</v>
      </c>
      <c r="K731" t="s">
        <v>1060</v>
      </c>
      <c r="L731" t="s">
        <v>1061</v>
      </c>
      <c r="N731">
        <v>5</v>
      </c>
    </row>
    <row r="732" spans="1:14" hidden="1" x14ac:dyDescent="0.25">
      <c r="A732">
        <v>14</v>
      </c>
      <c r="B732">
        <v>6</v>
      </c>
      <c r="C732" t="s">
        <v>10412</v>
      </c>
      <c r="D732" s="7">
        <v>40594</v>
      </c>
      <c r="E732" t="s">
        <v>612</v>
      </c>
      <c r="F732" t="s">
        <v>1055</v>
      </c>
      <c r="G732" t="s">
        <v>612</v>
      </c>
      <c r="H732" t="s">
        <v>162</v>
      </c>
      <c r="I732" t="s">
        <v>722</v>
      </c>
      <c r="K732" t="s">
        <v>1061</v>
      </c>
      <c r="L732" t="s">
        <v>1062</v>
      </c>
    </row>
    <row r="733" spans="1:14" hidden="1" x14ac:dyDescent="0.25">
      <c r="A733">
        <v>14</v>
      </c>
      <c r="B733">
        <v>7</v>
      </c>
      <c r="C733" t="s">
        <v>10412</v>
      </c>
      <c r="D733" s="7">
        <v>40594</v>
      </c>
      <c r="E733" t="s">
        <v>612</v>
      </c>
      <c r="F733" t="s">
        <v>1055</v>
      </c>
      <c r="G733" t="s">
        <v>612</v>
      </c>
      <c r="H733" t="s">
        <v>24</v>
      </c>
      <c r="I733" t="s">
        <v>10323</v>
      </c>
      <c r="K733" t="s">
        <v>1063</v>
      </c>
      <c r="L733" t="s">
        <v>1064</v>
      </c>
    </row>
    <row r="734" spans="1:14" hidden="1" x14ac:dyDescent="0.25">
      <c r="A734">
        <v>14</v>
      </c>
      <c r="B734">
        <v>8</v>
      </c>
      <c r="C734" t="s">
        <v>10412</v>
      </c>
      <c r="D734" s="7">
        <v>40594</v>
      </c>
      <c r="E734" t="s">
        <v>612</v>
      </c>
      <c r="F734" t="s">
        <v>1055</v>
      </c>
      <c r="G734" t="s">
        <v>612</v>
      </c>
      <c r="H734" t="s">
        <v>10</v>
      </c>
      <c r="I734" t="s">
        <v>118</v>
      </c>
      <c r="K734" t="s">
        <v>1065</v>
      </c>
      <c r="L734" t="s">
        <v>1066</v>
      </c>
    </row>
    <row r="735" spans="1:14" hidden="1" x14ac:dyDescent="0.25">
      <c r="A735">
        <v>14</v>
      </c>
      <c r="B735">
        <v>9</v>
      </c>
      <c r="C735" t="s">
        <v>10412</v>
      </c>
      <c r="D735" s="7">
        <v>40594</v>
      </c>
      <c r="E735" t="s">
        <v>612</v>
      </c>
      <c r="F735" t="s">
        <v>1055</v>
      </c>
      <c r="G735" t="s">
        <v>612</v>
      </c>
      <c r="H735" t="s">
        <v>10</v>
      </c>
      <c r="I735" t="s">
        <v>14</v>
      </c>
      <c r="K735" t="s">
        <v>1067</v>
      </c>
      <c r="L735" t="s">
        <v>1068</v>
      </c>
    </row>
    <row r="736" spans="1:14" hidden="1" x14ac:dyDescent="0.25">
      <c r="A736">
        <v>14</v>
      </c>
      <c r="B736">
        <v>10</v>
      </c>
      <c r="C736" t="s">
        <v>10412</v>
      </c>
      <c r="D736" s="7">
        <v>40594</v>
      </c>
      <c r="E736" t="s">
        <v>612</v>
      </c>
      <c r="F736" t="s">
        <v>1055</v>
      </c>
      <c r="G736" t="s">
        <v>612</v>
      </c>
      <c r="H736" t="s">
        <v>17</v>
      </c>
      <c r="I736" t="s">
        <v>120</v>
      </c>
      <c r="K736" t="s">
        <v>1068</v>
      </c>
      <c r="L736" t="s">
        <v>1069</v>
      </c>
    </row>
    <row r="737" spans="1:14" hidden="1" x14ac:dyDescent="0.25">
      <c r="A737">
        <v>14</v>
      </c>
      <c r="B737">
        <v>11</v>
      </c>
      <c r="C737" t="s">
        <v>10412</v>
      </c>
      <c r="D737" s="7">
        <v>40594</v>
      </c>
      <c r="E737" t="s">
        <v>612</v>
      </c>
      <c r="F737" t="s">
        <v>1055</v>
      </c>
      <c r="G737" t="s">
        <v>612</v>
      </c>
      <c r="H737" t="s">
        <v>17</v>
      </c>
      <c r="I737" t="s">
        <v>101</v>
      </c>
      <c r="K737" t="s">
        <v>1069</v>
      </c>
      <c r="L737" t="s">
        <v>1070</v>
      </c>
    </row>
    <row r="738" spans="1:14" hidden="1" x14ac:dyDescent="0.25">
      <c r="A738">
        <v>14</v>
      </c>
      <c r="B738">
        <v>12</v>
      </c>
      <c r="C738" t="s">
        <v>10412</v>
      </c>
      <c r="D738" s="7">
        <v>40594</v>
      </c>
      <c r="E738" t="s">
        <v>612</v>
      </c>
      <c r="F738" t="s">
        <v>1055</v>
      </c>
      <c r="G738" t="s">
        <v>612</v>
      </c>
      <c r="H738" t="s">
        <v>53</v>
      </c>
      <c r="I738" t="s">
        <v>202</v>
      </c>
      <c r="J738" t="s">
        <v>80</v>
      </c>
      <c r="K738" t="s">
        <v>1070</v>
      </c>
      <c r="L738" t="s">
        <v>1071</v>
      </c>
      <c r="N738">
        <v>6</v>
      </c>
    </row>
    <row r="739" spans="1:14" hidden="1" x14ac:dyDescent="0.25">
      <c r="A739">
        <v>14</v>
      </c>
      <c r="B739">
        <v>13</v>
      </c>
      <c r="C739" t="s">
        <v>10412</v>
      </c>
      <c r="D739" s="7">
        <v>40594</v>
      </c>
      <c r="E739" t="s">
        <v>612</v>
      </c>
      <c r="F739" t="s">
        <v>1055</v>
      </c>
      <c r="G739" t="s">
        <v>612</v>
      </c>
      <c r="H739" t="s">
        <v>17</v>
      </c>
      <c r="I739" t="s">
        <v>154</v>
      </c>
      <c r="K739" t="s">
        <v>1071</v>
      </c>
      <c r="L739" t="s">
        <v>1072</v>
      </c>
    </row>
    <row r="740" spans="1:14" hidden="1" x14ac:dyDescent="0.25">
      <c r="A740">
        <v>14</v>
      </c>
      <c r="B740">
        <v>14</v>
      </c>
      <c r="C740" t="s">
        <v>10412</v>
      </c>
      <c r="D740" s="7">
        <v>40594</v>
      </c>
      <c r="E740" t="s">
        <v>612</v>
      </c>
      <c r="F740" t="s">
        <v>1055</v>
      </c>
      <c r="G740" t="s">
        <v>612</v>
      </c>
      <c r="H740" t="s">
        <v>21</v>
      </c>
      <c r="I740" t="s">
        <v>286</v>
      </c>
      <c r="K740" t="s">
        <v>1073</v>
      </c>
      <c r="L740" t="s">
        <v>1074</v>
      </c>
    </row>
    <row r="741" spans="1:14" hidden="1" x14ac:dyDescent="0.25">
      <c r="A741">
        <v>14</v>
      </c>
      <c r="B741">
        <v>15</v>
      </c>
      <c r="C741" t="s">
        <v>10412</v>
      </c>
      <c r="D741" s="7">
        <v>40594</v>
      </c>
      <c r="E741" t="s">
        <v>612</v>
      </c>
      <c r="F741" t="s">
        <v>1055</v>
      </c>
      <c r="G741" t="s">
        <v>612</v>
      </c>
      <c r="H741" t="s">
        <v>24</v>
      </c>
      <c r="I741" t="s">
        <v>10323</v>
      </c>
      <c r="K741" t="s">
        <v>1075</v>
      </c>
      <c r="L741" t="s">
        <v>1076</v>
      </c>
    </row>
    <row r="742" spans="1:14" hidden="1" x14ac:dyDescent="0.25">
      <c r="A742">
        <v>14</v>
      </c>
      <c r="B742">
        <v>16</v>
      </c>
      <c r="C742" t="s">
        <v>10412</v>
      </c>
      <c r="D742" s="7">
        <v>40594</v>
      </c>
      <c r="E742" t="s">
        <v>612</v>
      </c>
      <c r="F742" t="s">
        <v>1055</v>
      </c>
      <c r="G742" t="s">
        <v>612</v>
      </c>
      <c r="H742" t="s">
        <v>10</v>
      </c>
      <c r="I742" t="s">
        <v>118</v>
      </c>
      <c r="K742" t="s">
        <v>1076</v>
      </c>
      <c r="L742" t="s">
        <v>1077</v>
      </c>
    </row>
    <row r="743" spans="1:14" hidden="1" x14ac:dyDescent="0.25">
      <c r="A743">
        <v>14</v>
      </c>
      <c r="B743">
        <v>17</v>
      </c>
      <c r="C743" t="s">
        <v>10412</v>
      </c>
      <c r="D743" s="7">
        <v>40594</v>
      </c>
      <c r="E743" t="s">
        <v>612</v>
      </c>
      <c r="F743" t="s">
        <v>1055</v>
      </c>
      <c r="G743" t="s">
        <v>612</v>
      </c>
      <c r="H743" t="s">
        <v>17</v>
      </c>
      <c r="I743" t="s">
        <v>120</v>
      </c>
      <c r="K743" t="s">
        <v>1077</v>
      </c>
      <c r="L743" t="s">
        <v>1078</v>
      </c>
    </row>
    <row r="744" spans="1:14" hidden="1" x14ac:dyDescent="0.25">
      <c r="A744">
        <v>14</v>
      </c>
      <c r="B744">
        <v>18</v>
      </c>
      <c r="C744" t="s">
        <v>10412</v>
      </c>
      <c r="D744" s="7">
        <v>40594</v>
      </c>
      <c r="E744" t="s">
        <v>612</v>
      </c>
      <c r="F744" t="s">
        <v>1055</v>
      </c>
      <c r="G744" t="s">
        <v>612</v>
      </c>
      <c r="H744" t="s">
        <v>17</v>
      </c>
      <c r="I744" t="s">
        <v>101</v>
      </c>
      <c r="K744" t="s">
        <v>1078</v>
      </c>
      <c r="L744" t="s">
        <v>1079</v>
      </c>
    </row>
    <row r="745" spans="1:14" hidden="1" x14ac:dyDescent="0.25">
      <c r="A745">
        <v>14</v>
      </c>
      <c r="B745">
        <v>19</v>
      </c>
      <c r="C745" t="s">
        <v>10412</v>
      </c>
      <c r="D745" s="7">
        <v>40594</v>
      </c>
      <c r="E745" t="s">
        <v>612</v>
      </c>
      <c r="F745" t="s">
        <v>1055</v>
      </c>
      <c r="G745" t="s">
        <v>612</v>
      </c>
      <c r="H745" t="s">
        <v>33</v>
      </c>
      <c r="I745" t="s">
        <v>603</v>
      </c>
      <c r="K745" t="s">
        <v>1079</v>
      </c>
      <c r="L745" t="s">
        <v>1080</v>
      </c>
    </row>
    <row r="746" spans="1:14" hidden="1" x14ac:dyDescent="0.25">
      <c r="A746">
        <v>14</v>
      </c>
      <c r="B746">
        <v>20</v>
      </c>
      <c r="C746" t="s">
        <v>10412</v>
      </c>
      <c r="D746" s="7">
        <v>40594</v>
      </c>
      <c r="E746" t="s">
        <v>612</v>
      </c>
      <c r="F746" t="s">
        <v>1055</v>
      </c>
      <c r="G746" t="s">
        <v>612</v>
      </c>
      <c r="H746" t="s">
        <v>21</v>
      </c>
      <c r="I746" t="s">
        <v>22</v>
      </c>
      <c r="K746" t="s">
        <v>1081</v>
      </c>
      <c r="L746" t="s">
        <v>1082</v>
      </c>
    </row>
    <row r="747" spans="1:14" hidden="1" x14ac:dyDescent="0.25">
      <c r="A747">
        <v>14</v>
      </c>
      <c r="B747">
        <v>21</v>
      </c>
      <c r="C747" t="s">
        <v>10412</v>
      </c>
      <c r="D747" s="7">
        <v>40594</v>
      </c>
      <c r="E747" t="s">
        <v>612</v>
      </c>
      <c r="F747" t="s">
        <v>1055</v>
      </c>
      <c r="G747" t="s">
        <v>612</v>
      </c>
      <c r="H747" t="s">
        <v>24</v>
      </c>
      <c r="I747" t="s">
        <v>10323</v>
      </c>
      <c r="K747" t="s">
        <v>1083</v>
      </c>
      <c r="L747" t="s">
        <v>1084</v>
      </c>
    </row>
    <row r="748" spans="1:14" hidden="1" x14ac:dyDescent="0.25">
      <c r="A748">
        <v>14</v>
      </c>
      <c r="B748">
        <v>22</v>
      </c>
      <c r="C748" t="s">
        <v>10412</v>
      </c>
      <c r="D748" s="7">
        <v>40594</v>
      </c>
      <c r="E748" t="s">
        <v>612</v>
      </c>
      <c r="F748" t="s">
        <v>1055</v>
      </c>
      <c r="G748" t="s">
        <v>612</v>
      </c>
      <c r="H748" t="s">
        <v>10</v>
      </c>
      <c r="I748" t="s">
        <v>14</v>
      </c>
      <c r="K748" t="s">
        <v>1085</v>
      </c>
      <c r="L748" t="s">
        <v>1086</v>
      </c>
    </row>
    <row r="749" spans="1:14" hidden="1" x14ac:dyDescent="0.25">
      <c r="A749">
        <v>14</v>
      </c>
      <c r="B749">
        <v>23</v>
      </c>
      <c r="C749" t="s">
        <v>10412</v>
      </c>
      <c r="D749" s="7">
        <v>40594</v>
      </c>
      <c r="E749" t="s">
        <v>612</v>
      </c>
      <c r="F749" t="s">
        <v>1055</v>
      </c>
      <c r="G749" t="s">
        <v>612</v>
      </c>
      <c r="H749" t="s">
        <v>17</v>
      </c>
      <c r="I749" t="s">
        <v>120</v>
      </c>
      <c r="K749" t="s">
        <v>1086</v>
      </c>
      <c r="L749" t="s">
        <v>1087</v>
      </c>
    </row>
    <row r="750" spans="1:14" hidden="1" x14ac:dyDescent="0.25">
      <c r="A750">
        <v>14</v>
      </c>
      <c r="B750">
        <v>24</v>
      </c>
      <c r="C750" t="s">
        <v>10412</v>
      </c>
      <c r="D750" s="7">
        <v>40594</v>
      </c>
      <c r="E750" t="s">
        <v>612</v>
      </c>
      <c r="F750" t="s">
        <v>1055</v>
      </c>
      <c r="G750" t="s">
        <v>612</v>
      </c>
      <c r="H750" t="s">
        <v>17</v>
      </c>
      <c r="I750" t="s">
        <v>154</v>
      </c>
      <c r="K750" t="s">
        <v>1087</v>
      </c>
      <c r="L750" t="s">
        <v>1088</v>
      </c>
    </row>
    <row r="751" spans="1:14" hidden="1" x14ac:dyDescent="0.25">
      <c r="A751">
        <v>14</v>
      </c>
      <c r="B751">
        <v>25</v>
      </c>
      <c r="C751" t="s">
        <v>10412</v>
      </c>
      <c r="D751" s="7">
        <v>40594</v>
      </c>
      <c r="E751" t="s">
        <v>612</v>
      </c>
      <c r="F751" t="s">
        <v>1055</v>
      </c>
      <c r="G751" t="s">
        <v>612</v>
      </c>
      <c r="H751" t="s">
        <v>53</v>
      </c>
      <c r="I751" t="s">
        <v>54</v>
      </c>
      <c r="J751" t="s">
        <v>80</v>
      </c>
      <c r="K751" t="s">
        <v>1088</v>
      </c>
      <c r="L751" t="s">
        <v>1089</v>
      </c>
      <c r="N751">
        <v>5</v>
      </c>
    </row>
    <row r="752" spans="1:14" hidden="1" x14ac:dyDescent="0.25">
      <c r="A752">
        <v>14</v>
      </c>
      <c r="B752">
        <v>26</v>
      </c>
      <c r="C752" t="s">
        <v>10412</v>
      </c>
      <c r="D752" s="7">
        <v>40594</v>
      </c>
      <c r="E752" t="s">
        <v>612</v>
      </c>
      <c r="F752" t="s">
        <v>1055</v>
      </c>
      <c r="G752" t="s">
        <v>612</v>
      </c>
      <c r="H752" t="s">
        <v>21</v>
      </c>
      <c r="I752" t="s">
        <v>286</v>
      </c>
      <c r="K752" t="s">
        <v>1090</v>
      </c>
      <c r="L752" t="s">
        <v>1091</v>
      </c>
    </row>
    <row r="753" spans="1:14" hidden="1" x14ac:dyDescent="0.25">
      <c r="A753">
        <v>14</v>
      </c>
      <c r="B753">
        <v>27</v>
      </c>
      <c r="C753" t="s">
        <v>10412</v>
      </c>
      <c r="D753" s="7">
        <v>40594</v>
      </c>
      <c r="E753" t="s">
        <v>612</v>
      </c>
      <c r="F753" t="s">
        <v>1055</v>
      </c>
      <c r="G753" t="s">
        <v>612</v>
      </c>
      <c r="H753" t="s">
        <v>24</v>
      </c>
      <c r="I753" t="s">
        <v>10323</v>
      </c>
      <c r="K753" t="s">
        <v>1092</v>
      </c>
      <c r="L753" t="s">
        <v>1093</v>
      </c>
    </row>
    <row r="754" spans="1:14" hidden="1" x14ac:dyDescent="0.25">
      <c r="A754">
        <v>14</v>
      </c>
      <c r="B754">
        <v>28</v>
      </c>
      <c r="C754" t="s">
        <v>10412</v>
      </c>
      <c r="D754" s="7">
        <v>40594</v>
      </c>
      <c r="E754" t="s">
        <v>612</v>
      </c>
      <c r="F754" t="s">
        <v>1055</v>
      </c>
      <c r="G754" t="s">
        <v>612</v>
      </c>
      <c r="H754" t="s">
        <v>10</v>
      </c>
      <c r="I754" t="s">
        <v>118</v>
      </c>
      <c r="K754" t="s">
        <v>1094</v>
      </c>
      <c r="L754" t="s">
        <v>1095</v>
      </c>
    </row>
    <row r="755" spans="1:14" hidden="1" x14ac:dyDescent="0.25">
      <c r="A755">
        <v>14</v>
      </c>
      <c r="B755">
        <v>29</v>
      </c>
      <c r="C755" t="s">
        <v>10412</v>
      </c>
      <c r="D755" s="7">
        <v>40594</v>
      </c>
      <c r="E755" t="s">
        <v>612</v>
      </c>
      <c r="F755" t="s">
        <v>1055</v>
      </c>
      <c r="G755" t="s">
        <v>612</v>
      </c>
      <c r="H755" t="s">
        <v>17</v>
      </c>
      <c r="I755" t="s">
        <v>120</v>
      </c>
      <c r="K755" t="s">
        <v>1095</v>
      </c>
      <c r="L755" t="s">
        <v>1096</v>
      </c>
    </row>
    <row r="756" spans="1:14" hidden="1" x14ac:dyDescent="0.25">
      <c r="A756">
        <v>14</v>
      </c>
      <c r="B756">
        <v>30</v>
      </c>
      <c r="C756" t="s">
        <v>10412</v>
      </c>
      <c r="D756" s="7">
        <v>40594</v>
      </c>
      <c r="E756" t="s">
        <v>612</v>
      </c>
      <c r="F756" t="s">
        <v>1055</v>
      </c>
      <c r="G756" t="s">
        <v>612</v>
      </c>
      <c r="H756" t="s">
        <v>17</v>
      </c>
      <c r="I756" t="s">
        <v>154</v>
      </c>
      <c r="K756" t="s">
        <v>1096</v>
      </c>
      <c r="L756" t="s">
        <v>1097</v>
      </c>
    </row>
    <row r="757" spans="1:14" hidden="1" x14ac:dyDescent="0.25">
      <c r="A757">
        <v>14</v>
      </c>
      <c r="B757">
        <v>31</v>
      </c>
      <c r="C757" t="s">
        <v>10412</v>
      </c>
      <c r="D757" s="7">
        <v>40594</v>
      </c>
      <c r="E757" t="s">
        <v>612</v>
      </c>
      <c r="F757" t="s">
        <v>1055</v>
      </c>
      <c r="G757" t="s">
        <v>612</v>
      </c>
      <c r="H757" t="s">
        <v>21</v>
      </c>
      <c r="I757" t="s">
        <v>22</v>
      </c>
      <c r="K757" t="s">
        <v>1098</v>
      </c>
      <c r="L757" t="s">
        <v>1099</v>
      </c>
    </row>
    <row r="758" spans="1:14" hidden="1" x14ac:dyDescent="0.25">
      <c r="A758">
        <v>14</v>
      </c>
      <c r="B758">
        <v>32</v>
      </c>
      <c r="C758" t="s">
        <v>10412</v>
      </c>
      <c r="D758" s="7">
        <v>40594</v>
      </c>
      <c r="E758" t="s">
        <v>612</v>
      </c>
      <c r="F758" t="s">
        <v>1055</v>
      </c>
      <c r="G758" t="s">
        <v>612</v>
      </c>
      <c r="H758" t="s">
        <v>24</v>
      </c>
      <c r="I758" t="s">
        <v>10323</v>
      </c>
      <c r="K758" t="s">
        <v>1100</v>
      </c>
      <c r="L758" t="s">
        <v>1101</v>
      </c>
    </row>
    <row r="759" spans="1:14" hidden="1" x14ac:dyDescent="0.25">
      <c r="A759">
        <v>14</v>
      </c>
      <c r="B759">
        <v>33</v>
      </c>
      <c r="C759" t="s">
        <v>10412</v>
      </c>
      <c r="D759" s="7">
        <v>40594</v>
      </c>
      <c r="E759" t="s">
        <v>612</v>
      </c>
      <c r="F759" t="s">
        <v>1055</v>
      </c>
      <c r="G759" t="s">
        <v>612</v>
      </c>
      <c r="H759" t="s">
        <v>10</v>
      </c>
      <c r="I759" t="s">
        <v>118</v>
      </c>
      <c r="K759" t="s">
        <v>1102</v>
      </c>
      <c r="L759" t="s">
        <v>1103</v>
      </c>
    </row>
    <row r="760" spans="1:14" hidden="1" x14ac:dyDescent="0.25">
      <c r="A760">
        <v>14</v>
      </c>
      <c r="B760">
        <v>34</v>
      </c>
      <c r="C760" t="s">
        <v>10412</v>
      </c>
      <c r="D760" s="7">
        <v>40594</v>
      </c>
      <c r="E760" t="s">
        <v>612</v>
      </c>
      <c r="F760" t="s">
        <v>1055</v>
      </c>
      <c r="G760" t="s">
        <v>612</v>
      </c>
      <c r="H760" t="s">
        <v>24</v>
      </c>
      <c r="I760" t="s">
        <v>10323</v>
      </c>
      <c r="K760" t="s">
        <v>1103</v>
      </c>
      <c r="L760" t="s">
        <v>1104</v>
      </c>
    </row>
    <row r="761" spans="1:14" hidden="1" x14ac:dyDescent="0.25">
      <c r="A761">
        <v>14</v>
      </c>
      <c r="B761">
        <v>35</v>
      </c>
      <c r="C761" t="s">
        <v>10412</v>
      </c>
      <c r="D761" s="7">
        <v>40594</v>
      </c>
      <c r="E761" t="s">
        <v>612</v>
      </c>
      <c r="F761" t="s">
        <v>1055</v>
      </c>
      <c r="G761" t="s">
        <v>612</v>
      </c>
      <c r="H761" t="s">
        <v>10</v>
      </c>
      <c r="I761" t="s">
        <v>118</v>
      </c>
      <c r="K761" t="s">
        <v>1104</v>
      </c>
      <c r="L761" t="s">
        <v>1105</v>
      </c>
    </row>
    <row r="762" spans="1:14" hidden="1" x14ac:dyDescent="0.25">
      <c r="A762">
        <v>14</v>
      </c>
      <c r="B762">
        <v>36</v>
      </c>
      <c r="C762" t="s">
        <v>10412</v>
      </c>
      <c r="D762" s="7">
        <v>40594</v>
      </c>
      <c r="E762" t="s">
        <v>612</v>
      </c>
      <c r="F762" t="s">
        <v>1055</v>
      </c>
      <c r="G762" t="s">
        <v>612</v>
      </c>
      <c r="H762" t="s">
        <v>17</v>
      </c>
      <c r="I762" t="s">
        <v>120</v>
      </c>
      <c r="K762" t="s">
        <v>1105</v>
      </c>
      <c r="L762" t="s">
        <v>1106</v>
      </c>
    </row>
    <row r="763" spans="1:14" hidden="1" x14ac:dyDescent="0.25">
      <c r="A763">
        <v>14</v>
      </c>
      <c r="B763">
        <v>37</v>
      </c>
      <c r="C763" t="s">
        <v>10412</v>
      </c>
      <c r="D763" s="7">
        <v>40594</v>
      </c>
      <c r="E763" t="s">
        <v>612</v>
      </c>
      <c r="F763" t="s">
        <v>1055</v>
      </c>
      <c r="G763" t="s">
        <v>612</v>
      </c>
      <c r="H763" t="s">
        <v>17</v>
      </c>
      <c r="I763" t="s">
        <v>77</v>
      </c>
      <c r="K763" t="s">
        <v>1106</v>
      </c>
      <c r="L763" t="s">
        <v>1107</v>
      </c>
    </row>
    <row r="764" spans="1:14" hidden="1" x14ac:dyDescent="0.25">
      <c r="A764">
        <v>14</v>
      </c>
      <c r="B764">
        <v>38</v>
      </c>
      <c r="C764" t="s">
        <v>10412</v>
      </c>
      <c r="D764" s="7">
        <v>40594</v>
      </c>
      <c r="E764" t="s">
        <v>612</v>
      </c>
      <c r="F764" t="s">
        <v>1055</v>
      </c>
      <c r="G764" t="s">
        <v>612</v>
      </c>
      <c r="H764" t="s">
        <v>53</v>
      </c>
      <c r="I764" t="s">
        <v>54</v>
      </c>
      <c r="J764" t="s">
        <v>80</v>
      </c>
      <c r="K764" t="s">
        <v>1107</v>
      </c>
      <c r="L764" t="s">
        <v>1108</v>
      </c>
      <c r="N764">
        <v>6</v>
      </c>
    </row>
    <row r="765" spans="1:14" hidden="1" x14ac:dyDescent="0.25">
      <c r="A765">
        <v>14</v>
      </c>
      <c r="B765">
        <v>39</v>
      </c>
      <c r="C765" t="s">
        <v>10412</v>
      </c>
      <c r="D765" s="7">
        <v>40594</v>
      </c>
      <c r="E765" t="s">
        <v>612</v>
      </c>
      <c r="F765" t="s">
        <v>1055</v>
      </c>
      <c r="G765" t="s">
        <v>612</v>
      </c>
      <c r="H765" t="s">
        <v>24</v>
      </c>
      <c r="I765" t="s">
        <v>10323</v>
      </c>
      <c r="K765" t="s">
        <v>1108</v>
      </c>
      <c r="L765" t="s">
        <v>1109</v>
      </c>
    </row>
    <row r="766" spans="1:14" hidden="1" x14ac:dyDescent="0.25">
      <c r="A766">
        <v>14</v>
      </c>
      <c r="B766">
        <v>40</v>
      </c>
      <c r="C766" t="s">
        <v>10412</v>
      </c>
      <c r="D766" s="7">
        <v>40594</v>
      </c>
      <c r="E766" t="s">
        <v>612</v>
      </c>
      <c r="F766" t="s">
        <v>1055</v>
      </c>
      <c r="G766" t="s">
        <v>612</v>
      </c>
      <c r="H766" t="s">
        <v>10</v>
      </c>
      <c r="I766" t="s">
        <v>14</v>
      </c>
      <c r="K766" t="s">
        <v>1109</v>
      </c>
      <c r="L766" t="s">
        <v>1110</v>
      </c>
    </row>
    <row r="767" spans="1:14" hidden="1" x14ac:dyDescent="0.25">
      <c r="A767">
        <v>14</v>
      </c>
      <c r="B767">
        <v>41</v>
      </c>
      <c r="C767" t="s">
        <v>10412</v>
      </c>
      <c r="D767" s="7">
        <v>40594</v>
      </c>
      <c r="E767" t="s">
        <v>612</v>
      </c>
      <c r="F767" t="s">
        <v>1055</v>
      </c>
      <c r="G767" t="s">
        <v>612</v>
      </c>
      <c r="H767" t="s">
        <v>17</v>
      </c>
      <c r="I767" t="s">
        <v>101</v>
      </c>
      <c r="K767" t="s">
        <v>1110</v>
      </c>
      <c r="L767" t="s">
        <v>1111</v>
      </c>
    </row>
    <row r="768" spans="1:14" hidden="1" x14ac:dyDescent="0.25">
      <c r="A768">
        <v>14</v>
      </c>
      <c r="B768">
        <v>42</v>
      </c>
      <c r="C768" t="s">
        <v>10412</v>
      </c>
      <c r="D768" s="7">
        <v>40594</v>
      </c>
      <c r="E768" t="s">
        <v>612</v>
      </c>
      <c r="F768" t="s">
        <v>1055</v>
      </c>
      <c r="G768" t="s">
        <v>612</v>
      </c>
      <c r="H768" t="s">
        <v>21</v>
      </c>
      <c r="I768" t="s">
        <v>10321</v>
      </c>
      <c r="K768" t="s">
        <v>1111</v>
      </c>
      <c r="L768" t="s">
        <v>1112</v>
      </c>
    </row>
    <row r="769" spans="1:14" hidden="1" x14ac:dyDescent="0.25">
      <c r="A769">
        <v>14</v>
      </c>
      <c r="B769">
        <v>43</v>
      </c>
      <c r="C769" t="s">
        <v>10412</v>
      </c>
      <c r="D769" s="7">
        <v>40594</v>
      </c>
      <c r="E769" t="s">
        <v>612</v>
      </c>
      <c r="F769" t="s">
        <v>1055</v>
      </c>
      <c r="G769" t="s">
        <v>612</v>
      </c>
      <c r="H769" t="s">
        <v>316</v>
      </c>
      <c r="I769" s="3" t="s">
        <v>10322</v>
      </c>
      <c r="K769" t="s">
        <v>1112</v>
      </c>
      <c r="L769" t="s">
        <v>1112</v>
      </c>
    </row>
    <row r="770" spans="1:14" hidden="1" x14ac:dyDescent="0.25">
      <c r="A770">
        <v>15</v>
      </c>
      <c r="B770">
        <v>1</v>
      </c>
      <c r="C770" t="s">
        <v>10392</v>
      </c>
      <c r="D770" s="7">
        <v>40670</v>
      </c>
      <c r="E770" t="s">
        <v>612</v>
      </c>
      <c r="F770" t="s">
        <v>1113</v>
      </c>
      <c r="G770" t="s">
        <v>612</v>
      </c>
      <c r="H770" t="s">
        <v>10</v>
      </c>
      <c r="I770" t="s">
        <v>118</v>
      </c>
      <c r="K770" t="s">
        <v>1114</v>
      </c>
      <c r="L770" t="s">
        <v>1115</v>
      </c>
    </row>
    <row r="771" spans="1:14" hidden="1" x14ac:dyDescent="0.25">
      <c r="A771">
        <v>15</v>
      </c>
      <c r="B771">
        <v>2</v>
      </c>
      <c r="C771" t="s">
        <v>10392</v>
      </c>
      <c r="D771" s="7">
        <v>40670</v>
      </c>
      <c r="E771" t="s">
        <v>612</v>
      </c>
      <c r="F771" t="s">
        <v>1113</v>
      </c>
      <c r="G771" t="s">
        <v>612</v>
      </c>
      <c r="H771" t="s">
        <v>10</v>
      </c>
      <c r="I771" t="s">
        <v>14</v>
      </c>
      <c r="K771" t="s">
        <v>1115</v>
      </c>
      <c r="L771" t="s">
        <v>1116</v>
      </c>
    </row>
    <row r="772" spans="1:14" hidden="1" x14ac:dyDescent="0.25">
      <c r="A772">
        <v>15</v>
      </c>
      <c r="B772">
        <v>3</v>
      </c>
      <c r="C772" t="s">
        <v>10392</v>
      </c>
      <c r="D772" s="7">
        <v>40670</v>
      </c>
      <c r="E772" t="s">
        <v>612</v>
      </c>
      <c r="F772" t="s">
        <v>1113</v>
      </c>
      <c r="G772" t="s">
        <v>612</v>
      </c>
      <c r="H772" t="s">
        <v>10</v>
      </c>
      <c r="I772" t="s">
        <v>14</v>
      </c>
      <c r="K772" t="s">
        <v>1117</v>
      </c>
      <c r="L772" t="s">
        <v>1118</v>
      </c>
    </row>
    <row r="773" spans="1:14" hidden="1" x14ac:dyDescent="0.25">
      <c r="A773">
        <v>15</v>
      </c>
      <c r="B773">
        <v>4</v>
      </c>
      <c r="C773" t="s">
        <v>10392</v>
      </c>
      <c r="D773" s="7">
        <v>40670</v>
      </c>
      <c r="E773" t="s">
        <v>612</v>
      </c>
      <c r="F773" t="s">
        <v>1113</v>
      </c>
      <c r="G773" t="s">
        <v>612</v>
      </c>
      <c r="H773" t="s">
        <v>17</v>
      </c>
      <c r="I773" t="s">
        <v>77</v>
      </c>
      <c r="K773" t="s">
        <v>1118</v>
      </c>
      <c r="L773" t="s">
        <v>1118</v>
      </c>
    </row>
    <row r="774" spans="1:14" hidden="1" x14ac:dyDescent="0.25">
      <c r="A774">
        <v>15</v>
      </c>
      <c r="B774">
        <v>5</v>
      </c>
      <c r="C774" t="s">
        <v>10392</v>
      </c>
      <c r="D774" s="7">
        <v>40670</v>
      </c>
      <c r="E774" t="s">
        <v>612</v>
      </c>
      <c r="F774" t="s">
        <v>1113</v>
      </c>
      <c r="G774" t="s">
        <v>612</v>
      </c>
      <c r="H774" t="s">
        <v>348</v>
      </c>
      <c r="I774" t="s">
        <v>407</v>
      </c>
      <c r="K774" t="s">
        <v>1118</v>
      </c>
      <c r="L774" t="s">
        <v>1118</v>
      </c>
    </row>
    <row r="775" spans="1:14" hidden="1" x14ac:dyDescent="0.25">
      <c r="A775">
        <v>15</v>
      </c>
      <c r="B775">
        <v>6</v>
      </c>
      <c r="C775" t="s">
        <v>10392</v>
      </c>
      <c r="D775" s="7">
        <v>40670</v>
      </c>
      <c r="E775" t="s">
        <v>612</v>
      </c>
      <c r="F775" t="s">
        <v>1113</v>
      </c>
      <c r="G775" t="s">
        <v>612</v>
      </c>
      <c r="H775" t="s">
        <v>17</v>
      </c>
      <c r="I775" t="s">
        <v>77</v>
      </c>
      <c r="K775" t="s">
        <v>1118</v>
      </c>
      <c r="L775" t="s">
        <v>1119</v>
      </c>
    </row>
    <row r="776" spans="1:14" hidden="1" x14ac:dyDescent="0.25">
      <c r="A776">
        <v>15</v>
      </c>
      <c r="B776">
        <v>7</v>
      </c>
      <c r="C776" t="s">
        <v>10392</v>
      </c>
      <c r="D776" s="7">
        <v>40670</v>
      </c>
      <c r="E776" t="s">
        <v>612</v>
      </c>
      <c r="F776" t="s">
        <v>1113</v>
      </c>
      <c r="G776" t="s">
        <v>612</v>
      </c>
      <c r="H776" t="s">
        <v>53</v>
      </c>
      <c r="I776" t="s">
        <v>54</v>
      </c>
      <c r="J776" t="s">
        <v>80</v>
      </c>
      <c r="K776" t="s">
        <v>1119</v>
      </c>
      <c r="L776" t="s">
        <v>1120</v>
      </c>
      <c r="N776">
        <v>6</v>
      </c>
    </row>
    <row r="777" spans="1:14" hidden="1" x14ac:dyDescent="0.25">
      <c r="A777">
        <v>15</v>
      </c>
      <c r="B777">
        <v>8</v>
      </c>
      <c r="C777" t="s">
        <v>10392</v>
      </c>
      <c r="D777" s="7">
        <v>40670</v>
      </c>
      <c r="E777" t="s">
        <v>612</v>
      </c>
      <c r="F777" t="s">
        <v>1113</v>
      </c>
      <c r="G777" t="s">
        <v>612</v>
      </c>
      <c r="H777" t="s">
        <v>162</v>
      </c>
      <c r="I777" t="s">
        <v>163</v>
      </c>
      <c r="K777" t="s">
        <v>1121</v>
      </c>
      <c r="L777" t="s">
        <v>1122</v>
      </c>
    </row>
    <row r="778" spans="1:14" hidden="1" x14ac:dyDescent="0.25">
      <c r="A778">
        <v>15</v>
      </c>
      <c r="B778">
        <v>9</v>
      </c>
      <c r="C778" t="s">
        <v>10392</v>
      </c>
      <c r="D778" s="7">
        <v>40670</v>
      </c>
      <c r="E778" t="s">
        <v>612</v>
      </c>
      <c r="F778" t="s">
        <v>1113</v>
      </c>
      <c r="G778" t="s">
        <v>612</v>
      </c>
      <c r="H778" t="s">
        <v>24</v>
      </c>
      <c r="I778" t="s">
        <v>10323</v>
      </c>
      <c r="K778" t="s">
        <v>1123</v>
      </c>
      <c r="L778" t="s">
        <v>1124</v>
      </c>
    </row>
    <row r="779" spans="1:14" hidden="1" x14ac:dyDescent="0.25">
      <c r="A779">
        <v>15</v>
      </c>
      <c r="B779">
        <v>10</v>
      </c>
      <c r="C779" t="s">
        <v>10392</v>
      </c>
      <c r="D779" s="7">
        <v>40670</v>
      </c>
      <c r="E779" t="s">
        <v>612</v>
      </c>
      <c r="F779" t="s">
        <v>1113</v>
      </c>
      <c r="G779" t="s">
        <v>612</v>
      </c>
      <c r="H779" t="s">
        <v>10</v>
      </c>
      <c r="I779" t="s">
        <v>118</v>
      </c>
      <c r="K779" t="s">
        <v>1125</v>
      </c>
      <c r="L779" t="s">
        <v>1126</v>
      </c>
    </row>
    <row r="780" spans="1:14" hidden="1" x14ac:dyDescent="0.25">
      <c r="A780">
        <v>15</v>
      </c>
      <c r="B780">
        <v>11</v>
      </c>
      <c r="C780" t="s">
        <v>10392</v>
      </c>
      <c r="D780" s="7">
        <v>40670</v>
      </c>
      <c r="E780" t="s">
        <v>612</v>
      </c>
      <c r="F780" t="s">
        <v>1113</v>
      </c>
      <c r="G780" t="s">
        <v>612</v>
      </c>
      <c r="H780" t="s">
        <v>10</v>
      </c>
      <c r="I780" t="s">
        <v>14</v>
      </c>
      <c r="K780" t="s">
        <v>1126</v>
      </c>
      <c r="L780" t="s">
        <v>1127</v>
      </c>
    </row>
    <row r="781" spans="1:14" hidden="1" x14ac:dyDescent="0.25">
      <c r="A781">
        <v>15</v>
      </c>
      <c r="B781">
        <v>12</v>
      </c>
      <c r="C781" t="s">
        <v>10392</v>
      </c>
      <c r="D781" s="7">
        <v>40670</v>
      </c>
      <c r="E781" t="s">
        <v>612</v>
      </c>
      <c r="F781" t="s">
        <v>1113</v>
      </c>
      <c r="G781" t="s">
        <v>612</v>
      </c>
      <c r="H781" t="s">
        <v>17</v>
      </c>
      <c r="I781" t="s">
        <v>45</v>
      </c>
      <c r="K781" t="s">
        <v>1127</v>
      </c>
      <c r="L781" t="s">
        <v>1128</v>
      </c>
    </row>
    <row r="782" spans="1:14" hidden="1" x14ac:dyDescent="0.25">
      <c r="A782">
        <v>15</v>
      </c>
      <c r="B782">
        <v>13</v>
      </c>
      <c r="C782" t="s">
        <v>10392</v>
      </c>
      <c r="D782" s="7">
        <v>40670</v>
      </c>
      <c r="E782" t="s">
        <v>612</v>
      </c>
      <c r="F782" t="s">
        <v>1113</v>
      </c>
      <c r="G782" t="s">
        <v>612</v>
      </c>
      <c r="H782" t="s">
        <v>33</v>
      </c>
      <c r="I782" t="s">
        <v>161</v>
      </c>
      <c r="K782" t="s">
        <v>1128</v>
      </c>
      <c r="L782" t="s">
        <v>1129</v>
      </c>
    </row>
    <row r="783" spans="1:14" hidden="1" x14ac:dyDescent="0.25">
      <c r="A783">
        <v>15</v>
      </c>
      <c r="B783">
        <v>14</v>
      </c>
      <c r="C783" t="s">
        <v>10392</v>
      </c>
      <c r="D783" s="7">
        <v>40670</v>
      </c>
      <c r="E783" t="s">
        <v>612</v>
      </c>
      <c r="F783" t="s">
        <v>1113</v>
      </c>
      <c r="G783" t="s">
        <v>612</v>
      </c>
      <c r="H783" t="s">
        <v>21</v>
      </c>
      <c r="I783" t="s">
        <v>22</v>
      </c>
      <c r="K783" t="s">
        <v>1130</v>
      </c>
      <c r="L783" t="s">
        <v>1131</v>
      </c>
    </row>
    <row r="784" spans="1:14" hidden="1" x14ac:dyDescent="0.25">
      <c r="A784">
        <v>15</v>
      </c>
      <c r="B784">
        <v>15</v>
      </c>
      <c r="C784" t="s">
        <v>10392</v>
      </c>
      <c r="D784" s="7">
        <v>40670</v>
      </c>
      <c r="E784" t="s">
        <v>612</v>
      </c>
      <c r="F784" t="s">
        <v>1113</v>
      </c>
      <c r="G784" t="s">
        <v>612</v>
      </c>
      <c r="H784" t="s">
        <v>24</v>
      </c>
      <c r="I784" t="s">
        <v>10323</v>
      </c>
      <c r="K784" t="s">
        <v>1132</v>
      </c>
      <c r="L784" t="s">
        <v>1133</v>
      </c>
    </row>
    <row r="785" spans="1:12" hidden="1" x14ac:dyDescent="0.25">
      <c r="A785">
        <v>15</v>
      </c>
      <c r="B785">
        <v>16</v>
      </c>
      <c r="C785" t="s">
        <v>10392</v>
      </c>
      <c r="D785" s="7">
        <v>40670</v>
      </c>
      <c r="E785" t="s">
        <v>612</v>
      </c>
      <c r="F785" t="s">
        <v>1113</v>
      </c>
      <c r="G785" t="s">
        <v>612</v>
      </c>
      <c r="H785" t="s">
        <v>10</v>
      </c>
      <c r="I785" t="s">
        <v>118</v>
      </c>
      <c r="K785" t="s">
        <v>1133</v>
      </c>
      <c r="L785" t="s">
        <v>1134</v>
      </c>
    </row>
    <row r="786" spans="1:12" hidden="1" x14ac:dyDescent="0.25">
      <c r="A786">
        <v>15</v>
      </c>
      <c r="B786">
        <v>17</v>
      </c>
      <c r="C786" t="s">
        <v>10392</v>
      </c>
      <c r="D786" s="7">
        <v>40670</v>
      </c>
      <c r="E786" t="s">
        <v>612</v>
      </c>
      <c r="F786" t="s">
        <v>1113</v>
      </c>
      <c r="G786" t="s">
        <v>612</v>
      </c>
      <c r="H786" t="s">
        <v>10</v>
      </c>
      <c r="I786" t="s">
        <v>14</v>
      </c>
      <c r="K786" t="s">
        <v>1135</v>
      </c>
      <c r="L786" t="s">
        <v>1136</v>
      </c>
    </row>
    <row r="787" spans="1:12" hidden="1" x14ac:dyDescent="0.25">
      <c r="A787">
        <v>15</v>
      </c>
      <c r="B787">
        <v>18</v>
      </c>
      <c r="C787" t="s">
        <v>10392</v>
      </c>
      <c r="D787" s="7">
        <v>40670</v>
      </c>
      <c r="E787" t="s">
        <v>612</v>
      </c>
      <c r="F787" t="s">
        <v>1113</v>
      </c>
      <c r="G787" t="s">
        <v>612</v>
      </c>
      <c r="H787" t="s">
        <v>17</v>
      </c>
      <c r="I787" t="s">
        <v>154</v>
      </c>
      <c r="K787" t="s">
        <v>1136</v>
      </c>
      <c r="L787" t="s">
        <v>1137</v>
      </c>
    </row>
    <row r="788" spans="1:12" hidden="1" x14ac:dyDescent="0.25">
      <c r="A788">
        <v>15</v>
      </c>
      <c r="B788">
        <v>19</v>
      </c>
      <c r="C788" t="s">
        <v>10392</v>
      </c>
      <c r="D788" s="7">
        <v>40670</v>
      </c>
      <c r="E788" t="s">
        <v>612</v>
      </c>
      <c r="F788" t="s">
        <v>1113</v>
      </c>
      <c r="G788" t="s">
        <v>612</v>
      </c>
      <c r="H788" t="s">
        <v>33</v>
      </c>
      <c r="I788" t="s">
        <v>161</v>
      </c>
      <c r="K788" t="s">
        <v>1137</v>
      </c>
      <c r="L788" t="s">
        <v>1138</v>
      </c>
    </row>
    <row r="789" spans="1:12" hidden="1" x14ac:dyDescent="0.25">
      <c r="A789">
        <v>15</v>
      </c>
      <c r="B789">
        <v>20</v>
      </c>
      <c r="C789" t="s">
        <v>10392</v>
      </c>
      <c r="D789" s="7">
        <v>40670</v>
      </c>
      <c r="E789" t="s">
        <v>612</v>
      </c>
      <c r="F789" t="s">
        <v>1113</v>
      </c>
      <c r="G789" t="s">
        <v>612</v>
      </c>
      <c r="H789" t="s">
        <v>21</v>
      </c>
      <c r="I789" t="s">
        <v>22</v>
      </c>
      <c r="K789" t="s">
        <v>1139</v>
      </c>
      <c r="L789" t="s">
        <v>1140</v>
      </c>
    </row>
    <row r="790" spans="1:12" hidden="1" x14ac:dyDescent="0.25">
      <c r="A790">
        <v>15</v>
      </c>
      <c r="B790">
        <v>21</v>
      </c>
      <c r="C790" t="s">
        <v>10392</v>
      </c>
      <c r="D790" s="7">
        <v>40670</v>
      </c>
      <c r="E790" t="s">
        <v>612</v>
      </c>
      <c r="F790" t="s">
        <v>1113</v>
      </c>
      <c r="G790" t="s">
        <v>612</v>
      </c>
      <c r="H790" t="s">
        <v>24</v>
      </c>
      <c r="I790" t="s">
        <v>10323</v>
      </c>
      <c r="K790" t="s">
        <v>1141</v>
      </c>
      <c r="L790" t="s">
        <v>1142</v>
      </c>
    </row>
    <row r="791" spans="1:12" hidden="1" x14ac:dyDescent="0.25">
      <c r="A791">
        <v>15</v>
      </c>
      <c r="B791">
        <v>22</v>
      </c>
      <c r="C791" t="s">
        <v>10392</v>
      </c>
      <c r="D791" s="7">
        <v>40670</v>
      </c>
      <c r="E791" t="s">
        <v>612</v>
      </c>
      <c r="F791" t="s">
        <v>1113</v>
      </c>
      <c r="G791" t="s">
        <v>612</v>
      </c>
      <c r="H791" t="s">
        <v>10</v>
      </c>
      <c r="I791" t="s">
        <v>118</v>
      </c>
      <c r="K791" t="s">
        <v>1143</v>
      </c>
      <c r="L791" t="s">
        <v>1144</v>
      </c>
    </row>
    <row r="792" spans="1:12" hidden="1" x14ac:dyDescent="0.25">
      <c r="A792">
        <v>15</v>
      </c>
      <c r="B792">
        <v>23</v>
      </c>
      <c r="C792" t="s">
        <v>10392</v>
      </c>
      <c r="D792" s="7">
        <v>40670</v>
      </c>
      <c r="E792" t="s">
        <v>612</v>
      </c>
      <c r="F792" t="s">
        <v>1113</v>
      </c>
      <c r="G792" t="s">
        <v>612</v>
      </c>
      <c r="H792" t="s">
        <v>10</v>
      </c>
      <c r="I792" t="s">
        <v>14</v>
      </c>
      <c r="K792" t="s">
        <v>1144</v>
      </c>
      <c r="L792" t="s">
        <v>1145</v>
      </c>
    </row>
    <row r="793" spans="1:12" hidden="1" x14ac:dyDescent="0.25">
      <c r="A793">
        <v>15</v>
      </c>
      <c r="B793">
        <v>24</v>
      </c>
      <c r="C793" t="s">
        <v>10392</v>
      </c>
      <c r="D793" s="7">
        <v>40670</v>
      </c>
      <c r="E793" t="s">
        <v>612</v>
      </c>
      <c r="F793" t="s">
        <v>1113</v>
      </c>
      <c r="G793" t="s">
        <v>612</v>
      </c>
      <c r="H793" t="s">
        <v>17</v>
      </c>
      <c r="I793" t="s">
        <v>101</v>
      </c>
      <c r="K793" t="s">
        <v>1145</v>
      </c>
      <c r="L793" t="s">
        <v>1146</v>
      </c>
    </row>
    <row r="794" spans="1:12" hidden="1" x14ac:dyDescent="0.25">
      <c r="A794">
        <v>15</v>
      </c>
      <c r="B794">
        <v>25</v>
      </c>
      <c r="C794" t="s">
        <v>10392</v>
      </c>
      <c r="D794" s="7">
        <v>40670</v>
      </c>
      <c r="E794" t="s">
        <v>612</v>
      </c>
      <c r="F794" t="s">
        <v>1113</v>
      </c>
      <c r="G794" t="s">
        <v>612</v>
      </c>
      <c r="H794" t="s">
        <v>348</v>
      </c>
      <c r="I794" t="s">
        <v>349</v>
      </c>
      <c r="K794" t="s">
        <v>1146</v>
      </c>
      <c r="L794" t="s">
        <v>1147</v>
      </c>
    </row>
    <row r="795" spans="1:12" hidden="1" x14ac:dyDescent="0.25">
      <c r="A795">
        <v>15</v>
      </c>
      <c r="B795">
        <v>26</v>
      </c>
      <c r="C795" t="s">
        <v>10392</v>
      </c>
      <c r="D795" s="7">
        <v>40670</v>
      </c>
      <c r="E795" t="s">
        <v>612</v>
      </c>
      <c r="F795" t="s">
        <v>1113</v>
      </c>
      <c r="G795" t="s">
        <v>612</v>
      </c>
      <c r="H795" t="s">
        <v>17</v>
      </c>
      <c r="I795" t="s">
        <v>77</v>
      </c>
      <c r="K795" t="s">
        <v>1147</v>
      </c>
      <c r="L795" t="s">
        <v>1148</v>
      </c>
    </row>
    <row r="796" spans="1:12" hidden="1" x14ac:dyDescent="0.25">
      <c r="A796">
        <v>15</v>
      </c>
      <c r="B796">
        <v>27</v>
      </c>
      <c r="C796" t="s">
        <v>10392</v>
      </c>
      <c r="D796" s="7">
        <v>40670</v>
      </c>
      <c r="E796" t="s">
        <v>612</v>
      </c>
      <c r="F796" t="s">
        <v>1113</v>
      </c>
      <c r="G796" t="s">
        <v>612</v>
      </c>
      <c r="H796" t="s">
        <v>348</v>
      </c>
      <c r="I796" t="s">
        <v>407</v>
      </c>
      <c r="K796" t="s">
        <v>1148</v>
      </c>
      <c r="L796" t="s">
        <v>1148</v>
      </c>
    </row>
    <row r="797" spans="1:12" hidden="1" x14ac:dyDescent="0.25">
      <c r="A797">
        <v>15</v>
      </c>
      <c r="B797">
        <v>28</v>
      </c>
      <c r="C797" t="s">
        <v>10392</v>
      </c>
      <c r="D797" s="7">
        <v>40670</v>
      </c>
      <c r="E797" t="s">
        <v>612</v>
      </c>
      <c r="F797" t="s">
        <v>1113</v>
      </c>
      <c r="G797" t="s">
        <v>612</v>
      </c>
      <c r="H797" t="s">
        <v>17</v>
      </c>
      <c r="I797" t="s">
        <v>77</v>
      </c>
      <c r="K797" t="s">
        <v>1148</v>
      </c>
      <c r="L797" t="s">
        <v>1149</v>
      </c>
    </row>
    <row r="798" spans="1:12" hidden="1" x14ac:dyDescent="0.25">
      <c r="A798">
        <v>15</v>
      </c>
      <c r="B798">
        <v>29</v>
      </c>
      <c r="C798" t="s">
        <v>10392</v>
      </c>
      <c r="D798" s="7">
        <v>40670</v>
      </c>
      <c r="E798" t="s">
        <v>612</v>
      </c>
      <c r="F798" t="s">
        <v>1113</v>
      </c>
      <c r="G798" t="s">
        <v>612</v>
      </c>
      <c r="H798" t="s">
        <v>17</v>
      </c>
      <c r="I798" t="s">
        <v>120</v>
      </c>
      <c r="K798" t="s">
        <v>1149</v>
      </c>
      <c r="L798" t="s">
        <v>1150</v>
      </c>
    </row>
    <row r="799" spans="1:12" hidden="1" x14ac:dyDescent="0.25">
      <c r="A799">
        <v>15</v>
      </c>
      <c r="B799">
        <v>30</v>
      </c>
      <c r="C799" t="s">
        <v>10392</v>
      </c>
      <c r="D799" s="7">
        <v>40670</v>
      </c>
      <c r="E799" t="s">
        <v>612</v>
      </c>
      <c r="F799" t="s">
        <v>1113</v>
      </c>
      <c r="G799" t="s">
        <v>612</v>
      </c>
      <c r="H799" t="s">
        <v>17</v>
      </c>
      <c r="I799" t="s">
        <v>77</v>
      </c>
      <c r="K799" t="s">
        <v>1150</v>
      </c>
      <c r="L799" t="s">
        <v>1151</v>
      </c>
    </row>
    <row r="800" spans="1:12" hidden="1" x14ac:dyDescent="0.25">
      <c r="A800">
        <v>15</v>
      </c>
      <c r="B800">
        <v>31</v>
      </c>
      <c r="C800" t="s">
        <v>10392</v>
      </c>
      <c r="D800" s="7">
        <v>40670</v>
      </c>
      <c r="E800" t="s">
        <v>612</v>
      </c>
      <c r="F800" t="s">
        <v>1113</v>
      </c>
      <c r="G800" t="s">
        <v>612</v>
      </c>
      <c r="H800" t="s">
        <v>348</v>
      </c>
      <c r="I800" t="s">
        <v>408</v>
      </c>
      <c r="K800" t="s">
        <v>1151</v>
      </c>
      <c r="L800" t="s">
        <v>1151</v>
      </c>
    </row>
    <row r="801" spans="1:14" hidden="1" x14ac:dyDescent="0.25">
      <c r="A801">
        <v>15</v>
      </c>
      <c r="B801">
        <v>32</v>
      </c>
      <c r="C801" t="s">
        <v>10392</v>
      </c>
      <c r="D801" s="7">
        <v>40670</v>
      </c>
      <c r="E801" t="s">
        <v>612</v>
      </c>
      <c r="F801" t="s">
        <v>1113</v>
      </c>
      <c r="G801" t="s">
        <v>612</v>
      </c>
      <c r="H801" t="s">
        <v>17</v>
      </c>
      <c r="I801" t="s">
        <v>120</v>
      </c>
      <c r="K801" t="s">
        <v>1151</v>
      </c>
      <c r="L801" t="s">
        <v>1152</v>
      </c>
    </row>
    <row r="802" spans="1:14" hidden="1" x14ac:dyDescent="0.25">
      <c r="A802">
        <v>15</v>
      </c>
      <c r="B802">
        <v>33</v>
      </c>
      <c r="C802" t="s">
        <v>10392</v>
      </c>
      <c r="D802" s="7">
        <v>40670</v>
      </c>
      <c r="E802" t="s">
        <v>612</v>
      </c>
      <c r="F802" t="s">
        <v>1113</v>
      </c>
      <c r="G802" t="s">
        <v>612</v>
      </c>
      <c r="H802" t="s">
        <v>17</v>
      </c>
      <c r="I802" t="s">
        <v>77</v>
      </c>
      <c r="K802" t="s">
        <v>1153</v>
      </c>
      <c r="L802" t="s">
        <v>1154</v>
      </c>
    </row>
    <row r="803" spans="1:14" hidden="1" x14ac:dyDescent="0.25">
      <c r="A803">
        <v>15</v>
      </c>
      <c r="B803">
        <v>34</v>
      </c>
      <c r="C803" t="s">
        <v>10392</v>
      </c>
      <c r="D803" s="7">
        <v>40670</v>
      </c>
      <c r="E803" t="s">
        <v>612</v>
      </c>
      <c r="F803" t="s">
        <v>1113</v>
      </c>
      <c r="G803" t="s">
        <v>612</v>
      </c>
      <c r="H803" t="s">
        <v>17</v>
      </c>
      <c r="I803" t="s">
        <v>101</v>
      </c>
      <c r="K803" t="s">
        <v>1155</v>
      </c>
      <c r="L803" t="s">
        <v>1156</v>
      </c>
    </row>
    <row r="804" spans="1:14" hidden="1" x14ac:dyDescent="0.25">
      <c r="A804">
        <v>15</v>
      </c>
      <c r="B804">
        <v>35</v>
      </c>
      <c r="C804" t="s">
        <v>10392</v>
      </c>
      <c r="D804" s="7">
        <v>40670</v>
      </c>
      <c r="E804" t="s">
        <v>612</v>
      </c>
      <c r="F804" t="s">
        <v>1113</v>
      </c>
      <c r="G804" t="s">
        <v>612</v>
      </c>
      <c r="H804" t="s">
        <v>53</v>
      </c>
      <c r="I804" t="s">
        <v>202</v>
      </c>
      <c r="J804" t="s">
        <v>80</v>
      </c>
      <c r="K804" t="s">
        <v>1156</v>
      </c>
      <c r="L804" t="s">
        <v>1157</v>
      </c>
      <c r="N804">
        <v>2</v>
      </c>
    </row>
    <row r="805" spans="1:14" hidden="1" x14ac:dyDescent="0.25">
      <c r="A805">
        <v>15</v>
      </c>
      <c r="B805">
        <v>36</v>
      </c>
      <c r="C805" t="s">
        <v>10392</v>
      </c>
      <c r="D805" s="7">
        <v>40670</v>
      </c>
      <c r="E805" t="s">
        <v>612</v>
      </c>
      <c r="F805" t="s">
        <v>1113</v>
      </c>
      <c r="G805" t="s">
        <v>612</v>
      </c>
      <c r="H805" t="s">
        <v>17</v>
      </c>
      <c r="I805" t="s">
        <v>101</v>
      </c>
      <c r="K805" t="s">
        <v>1157</v>
      </c>
      <c r="L805" t="s">
        <v>1158</v>
      </c>
    </row>
    <row r="806" spans="1:14" hidden="1" x14ac:dyDescent="0.25">
      <c r="A806">
        <v>15</v>
      </c>
      <c r="B806">
        <v>37</v>
      </c>
      <c r="C806" t="s">
        <v>10392</v>
      </c>
      <c r="D806" s="7">
        <v>40670</v>
      </c>
      <c r="E806" t="s">
        <v>612</v>
      </c>
      <c r="F806" t="s">
        <v>1113</v>
      </c>
      <c r="G806" t="s">
        <v>612</v>
      </c>
      <c r="H806" t="s">
        <v>33</v>
      </c>
      <c r="I806" t="s">
        <v>192</v>
      </c>
      <c r="K806" t="s">
        <v>1158</v>
      </c>
      <c r="L806" t="s">
        <v>1159</v>
      </c>
    </row>
    <row r="807" spans="1:14" hidden="1" x14ac:dyDescent="0.25">
      <c r="A807">
        <v>15</v>
      </c>
      <c r="B807">
        <v>38</v>
      </c>
      <c r="C807" t="s">
        <v>10392</v>
      </c>
      <c r="D807" s="7">
        <v>40670</v>
      </c>
      <c r="E807" t="s">
        <v>612</v>
      </c>
      <c r="F807" t="s">
        <v>1113</v>
      </c>
      <c r="G807" t="s">
        <v>612</v>
      </c>
      <c r="H807" t="s">
        <v>21</v>
      </c>
      <c r="I807" t="s">
        <v>22</v>
      </c>
      <c r="K807" t="s">
        <v>1160</v>
      </c>
      <c r="L807" t="s">
        <v>1161</v>
      </c>
    </row>
    <row r="808" spans="1:14" hidden="1" x14ac:dyDescent="0.25">
      <c r="A808">
        <v>15</v>
      </c>
      <c r="B808">
        <v>39</v>
      </c>
      <c r="C808" t="s">
        <v>10392</v>
      </c>
      <c r="D808" s="7">
        <v>40670</v>
      </c>
      <c r="E808" t="s">
        <v>612</v>
      </c>
      <c r="F808" t="s">
        <v>1113</v>
      </c>
      <c r="G808" t="s">
        <v>612</v>
      </c>
      <c r="H808" t="s">
        <v>24</v>
      </c>
      <c r="I808" t="s">
        <v>10323</v>
      </c>
      <c r="K808" t="s">
        <v>1162</v>
      </c>
      <c r="L808" t="s">
        <v>1163</v>
      </c>
    </row>
    <row r="809" spans="1:14" hidden="1" x14ac:dyDescent="0.25">
      <c r="A809">
        <v>15</v>
      </c>
      <c r="B809">
        <v>40</v>
      </c>
      <c r="C809" t="s">
        <v>10392</v>
      </c>
      <c r="D809" s="7">
        <v>40670</v>
      </c>
      <c r="E809" t="s">
        <v>612</v>
      </c>
      <c r="F809" t="s">
        <v>1113</v>
      </c>
      <c r="G809" t="s">
        <v>612</v>
      </c>
      <c r="H809" t="s">
        <v>10</v>
      </c>
      <c r="I809" t="s">
        <v>118</v>
      </c>
      <c r="K809" t="s">
        <v>1164</v>
      </c>
      <c r="L809" t="s">
        <v>1165</v>
      </c>
    </row>
    <row r="810" spans="1:14" hidden="1" x14ac:dyDescent="0.25">
      <c r="A810">
        <v>15</v>
      </c>
      <c r="B810">
        <v>41</v>
      </c>
      <c r="C810" t="s">
        <v>10392</v>
      </c>
      <c r="D810" s="7">
        <v>40670</v>
      </c>
      <c r="E810" t="s">
        <v>612</v>
      </c>
      <c r="F810" t="s">
        <v>1113</v>
      </c>
      <c r="G810" t="s">
        <v>612</v>
      </c>
      <c r="H810" t="s">
        <v>17</v>
      </c>
      <c r="I810" t="s">
        <v>77</v>
      </c>
      <c r="K810" t="s">
        <v>1165</v>
      </c>
      <c r="L810" t="s">
        <v>1166</v>
      </c>
    </row>
    <row r="811" spans="1:14" hidden="1" x14ac:dyDescent="0.25">
      <c r="A811">
        <v>15</v>
      </c>
      <c r="B811">
        <v>42</v>
      </c>
      <c r="C811" t="s">
        <v>10392</v>
      </c>
      <c r="D811" s="7">
        <v>40670</v>
      </c>
      <c r="E811" t="s">
        <v>612</v>
      </c>
      <c r="F811" t="s">
        <v>1113</v>
      </c>
      <c r="G811" t="s">
        <v>612</v>
      </c>
      <c r="H811" t="s">
        <v>53</v>
      </c>
      <c r="I811" t="s">
        <v>91</v>
      </c>
      <c r="J811" t="s">
        <v>80</v>
      </c>
      <c r="K811" t="s">
        <v>1166</v>
      </c>
      <c r="L811" t="s">
        <v>1166</v>
      </c>
      <c r="N811">
        <v>7</v>
      </c>
    </row>
    <row r="812" spans="1:14" hidden="1" x14ac:dyDescent="0.25">
      <c r="A812">
        <v>15</v>
      </c>
      <c r="B812">
        <v>43</v>
      </c>
      <c r="C812" t="s">
        <v>10392</v>
      </c>
      <c r="D812" s="7">
        <v>40670</v>
      </c>
      <c r="E812" t="s">
        <v>612</v>
      </c>
      <c r="F812" t="s">
        <v>1113</v>
      </c>
      <c r="G812" t="s">
        <v>612</v>
      </c>
      <c r="H812" t="s">
        <v>17</v>
      </c>
      <c r="I812" t="s">
        <v>77</v>
      </c>
      <c r="K812" t="s">
        <v>1166</v>
      </c>
      <c r="L812" t="s">
        <v>1167</v>
      </c>
    </row>
    <row r="813" spans="1:14" hidden="1" x14ac:dyDescent="0.25">
      <c r="A813">
        <v>15</v>
      </c>
      <c r="B813">
        <v>44</v>
      </c>
      <c r="C813" t="s">
        <v>10392</v>
      </c>
      <c r="D813" s="7">
        <v>40670</v>
      </c>
      <c r="E813" t="s">
        <v>612</v>
      </c>
      <c r="F813" t="s">
        <v>1113</v>
      </c>
      <c r="G813" t="s">
        <v>612</v>
      </c>
      <c r="H813" t="s">
        <v>10</v>
      </c>
      <c r="I813" t="s">
        <v>14</v>
      </c>
      <c r="K813" t="s">
        <v>1168</v>
      </c>
      <c r="L813" t="s">
        <v>1169</v>
      </c>
    </row>
    <row r="814" spans="1:14" hidden="1" x14ac:dyDescent="0.25">
      <c r="A814">
        <v>15</v>
      </c>
      <c r="B814">
        <v>45</v>
      </c>
      <c r="C814" t="s">
        <v>10392</v>
      </c>
      <c r="D814" s="7">
        <v>40670</v>
      </c>
      <c r="E814" t="s">
        <v>612</v>
      </c>
      <c r="F814" t="s">
        <v>1113</v>
      </c>
      <c r="G814" t="s">
        <v>612</v>
      </c>
      <c r="H814" t="s">
        <v>17</v>
      </c>
      <c r="I814" t="s">
        <v>120</v>
      </c>
      <c r="K814" t="s">
        <v>1169</v>
      </c>
      <c r="L814" t="s">
        <v>1170</v>
      </c>
    </row>
    <row r="815" spans="1:14" hidden="1" x14ac:dyDescent="0.25">
      <c r="A815">
        <v>15</v>
      </c>
      <c r="B815">
        <v>46</v>
      </c>
      <c r="C815" t="s">
        <v>10392</v>
      </c>
      <c r="D815" s="7">
        <v>40670</v>
      </c>
      <c r="E815" t="s">
        <v>612</v>
      </c>
      <c r="F815" t="s">
        <v>1113</v>
      </c>
      <c r="G815" t="s">
        <v>612</v>
      </c>
      <c r="H815" t="s">
        <v>17</v>
      </c>
      <c r="I815" t="s">
        <v>77</v>
      </c>
      <c r="K815" t="s">
        <v>1170</v>
      </c>
      <c r="L815" t="s">
        <v>1171</v>
      </c>
    </row>
    <row r="816" spans="1:14" hidden="1" x14ac:dyDescent="0.25">
      <c r="A816">
        <v>15</v>
      </c>
      <c r="B816">
        <v>47</v>
      </c>
      <c r="C816" t="s">
        <v>10392</v>
      </c>
      <c r="D816" s="7">
        <v>40670</v>
      </c>
      <c r="E816" t="s">
        <v>612</v>
      </c>
      <c r="F816" t="s">
        <v>1113</v>
      </c>
      <c r="G816" t="s">
        <v>612</v>
      </c>
      <c r="H816" t="s">
        <v>10</v>
      </c>
      <c r="I816" t="s">
        <v>14</v>
      </c>
      <c r="K816" t="s">
        <v>1171</v>
      </c>
      <c r="L816" t="s">
        <v>1172</v>
      </c>
    </row>
    <row r="817" spans="1:14" hidden="1" x14ac:dyDescent="0.25">
      <c r="A817">
        <v>15</v>
      </c>
      <c r="B817">
        <v>48</v>
      </c>
      <c r="C817" t="s">
        <v>10392</v>
      </c>
      <c r="D817" s="7">
        <v>40670</v>
      </c>
      <c r="E817" t="s">
        <v>612</v>
      </c>
      <c r="F817" t="s">
        <v>1113</v>
      </c>
      <c r="G817" t="s">
        <v>612</v>
      </c>
      <c r="H817" t="s">
        <v>17</v>
      </c>
      <c r="I817" t="s">
        <v>120</v>
      </c>
      <c r="K817" t="s">
        <v>1172</v>
      </c>
      <c r="L817" t="s">
        <v>1173</v>
      </c>
    </row>
    <row r="818" spans="1:14" hidden="1" x14ac:dyDescent="0.25">
      <c r="A818">
        <v>15</v>
      </c>
      <c r="B818">
        <v>49</v>
      </c>
      <c r="C818" t="s">
        <v>10392</v>
      </c>
      <c r="D818" s="7">
        <v>40670</v>
      </c>
      <c r="E818" t="s">
        <v>612</v>
      </c>
      <c r="F818" t="s">
        <v>1113</v>
      </c>
      <c r="G818" t="s">
        <v>612</v>
      </c>
      <c r="H818" t="s">
        <v>53</v>
      </c>
      <c r="I818" t="s">
        <v>1018</v>
      </c>
      <c r="J818" t="s">
        <v>80</v>
      </c>
      <c r="K818" t="s">
        <v>1173</v>
      </c>
      <c r="L818" t="s">
        <v>1174</v>
      </c>
      <c r="N818">
        <v>8</v>
      </c>
    </row>
    <row r="819" spans="1:14" hidden="1" x14ac:dyDescent="0.25">
      <c r="A819">
        <v>15</v>
      </c>
      <c r="B819">
        <v>50</v>
      </c>
      <c r="C819" t="s">
        <v>10392</v>
      </c>
      <c r="D819" s="7">
        <v>40670</v>
      </c>
      <c r="E819" t="s">
        <v>612</v>
      </c>
      <c r="F819" t="s">
        <v>1113</v>
      </c>
      <c r="G819" t="s">
        <v>612</v>
      </c>
      <c r="H819" t="s">
        <v>21</v>
      </c>
      <c r="I819" t="s">
        <v>334</v>
      </c>
      <c r="K819" t="s">
        <v>1174</v>
      </c>
      <c r="L819" t="s">
        <v>1175</v>
      </c>
    </row>
    <row r="820" spans="1:14" hidden="1" x14ac:dyDescent="0.25">
      <c r="A820">
        <v>15</v>
      </c>
      <c r="B820">
        <v>51</v>
      </c>
      <c r="C820" t="s">
        <v>10392</v>
      </c>
      <c r="D820" s="7">
        <v>40670</v>
      </c>
      <c r="E820" t="s">
        <v>612</v>
      </c>
      <c r="F820" t="s">
        <v>1113</v>
      </c>
      <c r="G820" t="s">
        <v>612</v>
      </c>
      <c r="H820" t="s">
        <v>24</v>
      </c>
      <c r="I820" t="s">
        <v>10323</v>
      </c>
      <c r="K820" t="s">
        <v>1176</v>
      </c>
      <c r="L820" t="s">
        <v>1177</v>
      </c>
    </row>
    <row r="821" spans="1:14" hidden="1" x14ac:dyDescent="0.25">
      <c r="A821">
        <v>15</v>
      </c>
      <c r="B821">
        <v>52</v>
      </c>
      <c r="C821" t="s">
        <v>10392</v>
      </c>
      <c r="D821" s="7">
        <v>40670</v>
      </c>
      <c r="E821" t="s">
        <v>612</v>
      </c>
      <c r="F821" t="s">
        <v>1113</v>
      </c>
      <c r="G821" t="s">
        <v>612</v>
      </c>
      <c r="H821" t="s">
        <v>10</v>
      </c>
      <c r="I821" t="s">
        <v>118</v>
      </c>
      <c r="K821" t="s">
        <v>1178</v>
      </c>
      <c r="L821" t="s">
        <v>1179</v>
      </c>
    </row>
    <row r="822" spans="1:14" hidden="1" x14ac:dyDescent="0.25">
      <c r="A822">
        <v>15</v>
      </c>
      <c r="B822">
        <v>53</v>
      </c>
      <c r="C822" t="s">
        <v>10392</v>
      </c>
      <c r="D822" s="7">
        <v>40670</v>
      </c>
      <c r="E822" t="s">
        <v>612</v>
      </c>
      <c r="F822" t="s">
        <v>1113</v>
      </c>
      <c r="G822" t="s">
        <v>612</v>
      </c>
      <c r="H822" t="s">
        <v>17</v>
      </c>
      <c r="I822" t="s">
        <v>77</v>
      </c>
      <c r="K822" t="s">
        <v>1180</v>
      </c>
      <c r="L822" t="s">
        <v>1181</v>
      </c>
    </row>
    <row r="823" spans="1:14" hidden="1" x14ac:dyDescent="0.25">
      <c r="A823">
        <v>15</v>
      </c>
      <c r="B823">
        <v>54</v>
      </c>
      <c r="C823" t="s">
        <v>10392</v>
      </c>
      <c r="D823" s="7">
        <v>40670</v>
      </c>
      <c r="E823" t="s">
        <v>612</v>
      </c>
      <c r="F823" t="s">
        <v>1113</v>
      </c>
      <c r="G823" t="s">
        <v>612</v>
      </c>
      <c r="H823" t="s">
        <v>17</v>
      </c>
      <c r="I823" t="s">
        <v>120</v>
      </c>
      <c r="K823" t="s">
        <v>1181</v>
      </c>
      <c r="L823" t="s">
        <v>1182</v>
      </c>
    </row>
    <row r="824" spans="1:14" hidden="1" x14ac:dyDescent="0.25">
      <c r="A824">
        <v>15</v>
      </c>
      <c r="B824">
        <v>55</v>
      </c>
      <c r="C824" t="s">
        <v>10392</v>
      </c>
      <c r="D824" s="7">
        <v>40670</v>
      </c>
      <c r="E824" t="s">
        <v>612</v>
      </c>
      <c r="F824" t="s">
        <v>1113</v>
      </c>
      <c r="G824" t="s">
        <v>612</v>
      </c>
      <c r="H824" t="s">
        <v>348</v>
      </c>
      <c r="I824" t="s">
        <v>894</v>
      </c>
      <c r="K824" t="s">
        <v>1182</v>
      </c>
      <c r="L824" t="s">
        <v>1182</v>
      </c>
    </row>
    <row r="825" spans="1:14" hidden="1" x14ac:dyDescent="0.25">
      <c r="A825">
        <v>15</v>
      </c>
      <c r="B825">
        <v>56</v>
      </c>
      <c r="C825" t="s">
        <v>10392</v>
      </c>
      <c r="D825" s="7">
        <v>40670</v>
      </c>
      <c r="E825" t="s">
        <v>612</v>
      </c>
      <c r="F825" t="s">
        <v>1113</v>
      </c>
      <c r="G825" t="s">
        <v>612</v>
      </c>
      <c r="H825" t="s">
        <v>17</v>
      </c>
      <c r="I825" t="s">
        <v>120</v>
      </c>
      <c r="K825" t="s">
        <v>1182</v>
      </c>
      <c r="L825" t="s">
        <v>1183</v>
      </c>
    </row>
    <row r="826" spans="1:14" hidden="1" x14ac:dyDescent="0.25">
      <c r="A826">
        <v>15</v>
      </c>
      <c r="B826">
        <v>57</v>
      </c>
      <c r="C826" t="s">
        <v>10392</v>
      </c>
      <c r="D826" s="7">
        <v>40670</v>
      </c>
      <c r="E826" t="s">
        <v>612</v>
      </c>
      <c r="F826" t="s">
        <v>1113</v>
      </c>
      <c r="G826" t="s">
        <v>612</v>
      </c>
      <c r="H826" t="s">
        <v>53</v>
      </c>
      <c r="I826" t="s">
        <v>54</v>
      </c>
      <c r="J826" t="s">
        <v>80</v>
      </c>
      <c r="K826" t="s">
        <v>1183</v>
      </c>
      <c r="L826" t="s">
        <v>1184</v>
      </c>
      <c r="N826">
        <v>4</v>
      </c>
    </row>
    <row r="827" spans="1:14" hidden="1" x14ac:dyDescent="0.25">
      <c r="A827">
        <v>15</v>
      </c>
      <c r="B827">
        <v>58</v>
      </c>
      <c r="C827" t="s">
        <v>10392</v>
      </c>
      <c r="D827" s="7">
        <v>40670</v>
      </c>
      <c r="E827" t="s">
        <v>612</v>
      </c>
      <c r="F827" t="s">
        <v>1113</v>
      </c>
      <c r="G827" t="s">
        <v>612</v>
      </c>
      <c r="H827" t="s">
        <v>21</v>
      </c>
      <c r="I827" t="s">
        <v>286</v>
      </c>
      <c r="K827" t="s">
        <v>1185</v>
      </c>
      <c r="L827" t="s">
        <v>1186</v>
      </c>
    </row>
    <row r="828" spans="1:14" hidden="1" x14ac:dyDescent="0.25">
      <c r="A828">
        <v>15</v>
      </c>
      <c r="B828">
        <v>59</v>
      </c>
      <c r="C828" t="s">
        <v>10392</v>
      </c>
      <c r="D828" s="7">
        <v>40670</v>
      </c>
      <c r="E828" t="s">
        <v>612</v>
      </c>
      <c r="F828" t="s">
        <v>1113</v>
      </c>
      <c r="G828" t="s">
        <v>612</v>
      </c>
      <c r="H828" t="s">
        <v>24</v>
      </c>
      <c r="I828" t="s">
        <v>10323</v>
      </c>
      <c r="K828" t="s">
        <v>1187</v>
      </c>
      <c r="L828" t="s">
        <v>1188</v>
      </c>
    </row>
    <row r="829" spans="1:14" hidden="1" x14ac:dyDescent="0.25">
      <c r="A829">
        <v>15</v>
      </c>
      <c r="B829">
        <v>60</v>
      </c>
      <c r="C829" t="s">
        <v>10392</v>
      </c>
      <c r="D829" s="7">
        <v>40670</v>
      </c>
      <c r="E829" t="s">
        <v>612</v>
      </c>
      <c r="F829" t="s">
        <v>1113</v>
      </c>
      <c r="G829" t="s">
        <v>612</v>
      </c>
      <c r="H829" t="s">
        <v>24</v>
      </c>
      <c r="I829" t="s">
        <v>303</v>
      </c>
      <c r="K829" t="s">
        <v>1189</v>
      </c>
      <c r="L829" t="s">
        <v>1190</v>
      </c>
    </row>
    <row r="830" spans="1:14" hidden="1" x14ac:dyDescent="0.25">
      <c r="A830">
        <v>15</v>
      </c>
      <c r="B830">
        <v>61</v>
      </c>
      <c r="C830" t="s">
        <v>10392</v>
      </c>
      <c r="D830" s="7">
        <v>40670</v>
      </c>
      <c r="E830" t="s">
        <v>612</v>
      </c>
      <c r="F830" t="s">
        <v>1113</v>
      </c>
      <c r="G830" t="s">
        <v>612</v>
      </c>
      <c r="H830" t="s">
        <v>10</v>
      </c>
      <c r="I830" t="s">
        <v>118</v>
      </c>
      <c r="K830" t="s">
        <v>1191</v>
      </c>
      <c r="L830" t="s">
        <v>1192</v>
      </c>
    </row>
    <row r="831" spans="1:14" hidden="1" x14ac:dyDescent="0.25">
      <c r="A831">
        <v>15</v>
      </c>
      <c r="B831">
        <v>62</v>
      </c>
      <c r="C831" t="s">
        <v>10392</v>
      </c>
      <c r="D831" s="7">
        <v>40670</v>
      </c>
      <c r="E831" t="s">
        <v>612</v>
      </c>
      <c r="F831" t="s">
        <v>1113</v>
      </c>
      <c r="G831" t="s">
        <v>612</v>
      </c>
      <c r="H831" t="s">
        <v>10</v>
      </c>
      <c r="I831" t="s">
        <v>14</v>
      </c>
      <c r="K831" t="s">
        <v>1193</v>
      </c>
      <c r="L831" t="s">
        <v>1194</v>
      </c>
    </row>
    <row r="832" spans="1:14" hidden="1" x14ac:dyDescent="0.25">
      <c r="A832">
        <v>15</v>
      </c>
      <c r="B832">
        <v>63</v>
      </c>
      <c r="C832" t="s">
        <v>10392</v>
      </c>
      <c r="D832" s="7">
        <v>40670</v>
      </c>
      <c r="E832" t="s">
        <v>612</v>
      </c>
      <c r="F832" t="s">
        <v>1113</v>
      </c>
      <c r="G832" t="s">
        <v>612</v>
      </c>
      <c r="H832" t="s">
        <v>17</v>
      </c>
      <c r="I832" t="s">
        <v>120</v>
      </c>
      <c r="K832" t="s">
        <v>1194</v>
      </c>
      <c r="L832" t="s">
        <v>1195</v>
      </c>
    </row>
    <row r="833" spans="1:14" hidden="1" x14ac:dyDescent="0.25">
      <c r="A833">
        <v>15</v>
      </c>
      <c r="B833">
        <v>64</v>
      </c>
      <c r="C833" t="s">
        <v>10392</v>
      </c>
      <c r="D833" s="7">
        <v>40670</v>
      </c>
      <c r="E833" t="s">
        <v>612</v>
      </c>
      <c r="F833" t="s">
        <v>1113</v>
      </c>
      <c r="G833" t="s">
        <v>612</v>
      </c>
      <c r="H833" t="s">
        <v>17</v>
      </c>
      <c r="I833" t="s">
        <v>101</v>
      </c>
      <c r="K833" t="s">
        <v>1196</v>
      </c>
      <c r="L833" t="s">
        <v>1197</v>
      </c>
    </row>
    <row r="834" spans="1:14" hidden="1" x14ac:dyDescent="0.25">
      <c r="A834">
        <v>15</v>
      </c>
      <c r="B834">
        <v>65</v>
      </c>
      <c r="C834" t="s">
        <v>10392</v>
      </c>
      <c r="D834" s="7">
        <v>40670</v>
      </c>
      <c r="E834" t="s">
        <v>612</v>
      </c>
      <c r="F834" t="s">
        <v>1113</v>
      </c>
      <c r="G834" t="s">
        <v>612</v>
      </c>
      <c r="H834" t="s">
        <v>53</v>
      </c>
      <c r="I834" t="s">
        <v>91</v>
      </c>
      <c r="J834" t="s">
        <v>80</v>
      </c>
      <c r="K834" t="s">
        <v>1197</v>
      </c>
      <c r="L834" t="s">
        <v>1198</v>
      </c>
      <c r="N834">
        <v>4</v>
      </c>
    </row>
    <row r="835" spans="1:14" hidden="1" x14ac:dyDescent="0.25">
      <c r="A835">
        <v>15</v>
      </c>
      <c r="B835">
        <v>66</v>
      </c>
      <c r="C835" t="s">
        <v>10392</v>
      </c>
      <c r="D835" s="7">
        <v>40670</v>
      </c>
      <c r="E835" t="s">
        <v>612</v>
      </c>
      <c r="F835" t="s">
        <v>1113</v>
      </c>
      <c r="G835" t="s">
        <v>612</v>
      </c>
      <c r="H835" t="s">
        <v>17</v>
      </c>
      <c r="I835" t="s">
        <v>73</v>
      </c>
      <c r="K835" t="s">
        <v>1199</v>
      </c>
      <c r="L835" t="s">
        <v>1200</v>
      </c>
    </row>
    <row r="836" spans="1:14" hidden="1" x14ac:dyDescent="0.25">
      <c r="A836">
        <v>15</v>
      </c>
      <c r="B836">
        <v>67</v>
      </c>
      <c r="C836" t="s">
        <v>10392</v>
      </c>
      <c r="D836" s="7">
        <v>40670</v>
      </c>
      <c r="E836" t="s">
        <v>612</v>
      </c>
      <c r="F836" t="s">
        <v>1113</v>
      </c>
      <c r="G836" t="s">
        <v>612</v>
      </c>
      <c r="H836" t="s">
        <v>17</v>
      </c>
      <c r="I836" t="s">
        <v>101</v>
      </c>
      <c r="K836" t="s">
        <v>1200</v>
      </c>
      <c r="L836" t="s">
        <v>1201</v>
      </c>
    </row>
    <row r="837" spans="1:14" hidden="1" x14ac:dyDescent="0.25">
      <c r="A837">
        <v>15</v>
      </c>
      <c r="B837">
        <v>68</v>
      </c>
      <c r="C837" t="s">
        <v>10392</v>
      </c>
      <c r="D837" s="7">
        <v>40670</v>
      </c>
      <c r="E837" t="s">
        <v>612</v>
      </c>
      <c r="F837" t="s">
        <v>1113</v>
      </c>
      <c r="G837" t="s">
        <v>612</v>
      </c>
      <c r="H837" t="s">
        <v>10</v>
      </c>
      <c r="I837" t="s">
        <v>14</v>
      </c>
      <c r="K837" t="s">
        <v>1201</v>
      </c>
      <c r="L837" t="s">
        <v>1202</v>
      </c>
    </row>
    <row r="838" spans="1:14" hidden="1" x14ac:dyDescent="0.25">
      <c r="A838">
        <v>15</v>
      </c>
      <c r="B838">
        <v>69</v>
      </c>
      <c r="C838" t="s">
        <v>10392</v>
      </c>
      <c r="D838" s="7">
        <v>40670</v>
      </c>
      <c r="E838" t="s">
        <v>612</v>
      </c>
      <c r="F838" t="s">
        <v>1113</v>
      </c>
      <c r="G838" t="s">
        <v>612</v>
      </c>
      <c r="H838" t="s">
        <v>162</v>
      </c>
      <c r="I838" t="s">
        <v>163</v>
      </c>
      <c r="K838" t="s">
        <v>1202</v>
      </c>
      <c r="L838" t="s">
        <v>1203</v>
      </c>
    </row>
    <row r="839" spans="1:14" hidden="1" x14ac:dyDescent="0.25">
      <c r="A839">
        <v>15</v>
      </c>
      <c r="B839">
        <v>70</v>
      </c>
      <c r="C839" t="s">
        <v>10392</v>
      </c>
      <c r="D839" s="7">
        <v>40670</v>
      </c>
      <c r="E839" t="s">
        <v>612</v>
      </c>
      <c r="F839" t="s">
        <v>1113</v>
      </c>
      <c r="G839" t="s">
        <v>612</v>
      </c>
      <c r="H839" t="s">
        <v>21</v>
      </c>
      <c r="I839" t="s">
        <v>22</v>
      </c>
      <c r="K839" t="s">
        <v>1203</v>
      </c>
      <c r="L839" t="s">
        <v>1204</v>
      </c>
    </row>
    <row r="840" spans="1:14" hidden="1" x14ac:dyDescent="0.25">
      <c r="A840">
        <v>15</v>
      </c>
      <c r="B840">
        <v>71</v>
      </c>
      <c r="C840" t="s">
        <v>10392</v>
      </c>
      <c r="D840" s="7">
        <v>40670</v>
      </c>
      <c r="E840" t="s">
        <v>612</v>
      </c>
      <c r="F840" t="s">
        <v>1113</v>
      </c>
      <c r="G840" t="s">
        <v>612</v>
      </c>
      <c r="H840" t="s">
        <v>24</v>
      </c>
      <c r="I840" t="s">
        <v>10323</v>
      </c>
      <c r="K840" t="s">
        <v>1205</v>
      </c>
      <c r="L840" t="s">
        <v>1206</v>
      </c>
    </row>
    <row r="841" spans="1:14" hidden="1" x14ac:dyDescent="0.25">
      <c r="A841">
        <v>15</v>
      </c>
      <c r="B841">
        <v>72</v>
      </c>
      <c r="C841" t="s">
        <v>10392</v>
      </c>
      <c r="D841" s="7">
        <v>40670</v>
      </c>
      <c r="E841" t="s">
        <v>612</v>
      </c>
      <c r="F841" t="s">
        <v>1113</v>
      </c>
      <c r="G841" t="s">
        <v>612</v>
      </c>
      <c r="H841" t="s">
        <v>10</v>
      </c>
      <c r="I841" t="s">
        <v>118</v>
      </c>
      <c r="K841" t="s">
        <v>1207</v>
      </c>
      <c r="L841" t="s">
        <v>1208</v>
      </c>
    </row>
    <row r="842" spans="1:14" hidden="1" x14ac:dyDescent="0.25">
      <c r="A842">
        <v>15</v>
      </c>
      <c r="B842">
        <v>73</v>
      </c>
      <c r="C842" t="s">
        <v>10392</v>
      </c>
      <c r="D842" s="7">
        <v>40670</v>
      </c>
      <c r="E842" t="s">
        <v>612</v>
      </c>
      <c r="F842" t="s">
        <v>1113</v>
      </c>
      <c r="G842" t="s">
        <v>612</v>
      </c>
      <c r="H842" t="s">
        <v>10</v>
      </c>
      <c r="I842" t="s">
        <v>14</v>
      </c>
      <c r="K842" t="s">
        <v>1209</v>
      </c>
      <c r="L842" t="s">
        <v>1210</v>
      </c>
    </row>
    <row r="843" spans="1:14" hidden="1" x14ac:dyDescent="0.25">
      <c r="A843">
        <v>15</v>
      </c>
      <c r="B843">
        <v>74</v>
      </c>
      <c r="C843" t="s">
        <v>10392</v>
      </c>
      <c r="D843" s="7">
        <v>40670</v>
      </c>
      <c r="E843" t="s">
        <v>612</v>
      </c>
      <c r="F843" t="s">
        <v>1113</v>
      </c>
      <c r="G843" t="s">
        <v>612</v>
      </c>
      <c r="H843" t="s">
        <v>17</v>
      </c>
      <c r="I843" t="s">
        <v>18</v>
      </c>
      <c r="K843" t="s">
        <v>1211</v>
      </c>
      <c r="L843" t="s">
        <v>1212</v>
      </c>
    </row>
    <row r="844" spans="1:14" hidden="1" x14ac:dyDescent="0.25">
      <c r="A844">
        <v>15</v>
      </c>
      <c r="B844">
        <v>75</v>
      </c>
      <c r="C844" t="s">
        <v>10392</v>
      </c>
      <c r="D844" s="7">
        <v>40670</v>
      </c>
      <c r="E844" t="s">
        <v>612</v>
      </c>
      <c r="F844" t="s">
        <v>1113</v>
      </c>
      <c r="G844" t="s">
        <v>612</v>
      </c>
      <c r="H844" t="s">
        <v>33</v>
      </c>
      <c r="I844" t="s">
        <v>34</v>
      </c>
      <c r="K844" t="s">
        <v>1212</v>
      </c>
      <c r="L844" t="s">
        <v>1213</v>
      </c>
    </row>
    <row r="845" spans="1:14" hidden="1" x14ac:dyDescent="0.25">
      <c r="A845">
        <v>15</v>
      </c>
      <c r="B845">
        <v>76</v>
      </c>
      <c r="C845" t="s">
        <v>10392</v>
      </c>
      <c r="D845" s="7">
        <v>40670</v>
      </c>
      <c r="E845" t="s">
        <v>612</v>
      </c>
      <c r="F845" t="s">
        <v>1113</v>
      </c>
      <c r="G845" t="s">
        <v>612</v>
      </c>
      <c r="H845" t="s">
        <v>21</v>
      </c>
      <c r="I845" t="s">
        <v>22</v>
      </c>
      <c r="K845" t="s">
        <v>1214</v>
      </c>
      <c r="L845" t="s">
        <v>1215</v>
      </c>
    </row>
    <row r="846" spans="1:14" hidden="1" x14ac:dyDescent="0.25">
      <c r="A846">
        <v>15</v>
      </c>
      <c r="B846">
        <v>77</v>
      </c>
      <c r="C846" t="s">
        <v>10392</v>
      </c>
      <c r="D846" s="7">
        <v>40670</v>
      </c>
      <c r="E846" t="s">
        <v>612</v>
      </c>
      <c r="F846" t="s">
        <v>1113</v>
      </c>
      <c r="G846" t="s">
        <v>612</v>
      </c>
      <c r="H846" t="s">
        <v>17</v>
      </c>
      <c r="I846" t="s">
        <v>18</v>
      </c>
      <c r="K846" t="s">
        <v>1215</v>
      </c>
      <c r="L846" t="s">
        <v>1216</v>
      </c>
    </row>
    <row r="847" spans="1:14" hidden="1" x14ac:dyDescent="0.25">
      <c r="A847">
        <v>15</v>
      </c>
      <c r="B847">
        <v>78</v>
      </c>
      <c r="C847" t="s">
        <v>10392</v>
      </c>
      <c r="D847" s="7">
        <v>40670</v>
      </c>
      <c r="E847" t="s">
        <v>612</v>
      </c>
      <c r="F847" t="s">
        <v>1113</v>
      </c>
      <c r="G847" t="s">
        <v>612</v>
      </c>
      <c r="H847" t="s">
        <v>24</v>
      </c>
      <c r="I847" t="s">
        <v>10323</v>
      </c>
      <c r="K847" t="s">
        <v>1216</v>
      </c>
      <c r="L847" t="s">
        <v>1217</v>
      </c>
    </row>
    <row r="848" spans="1:14" hidden="1" x14ac:dyDescent="0.25">
      <c r="A848">
        <v>15</v>
      </c>
      <c r="B848">
        <v>79</v>
      </c>
      <c r="C848" t="s">
        <v>10392</v>
      </c>
      <c r="D848" s="7">
        <v>40670</v>
      </c>
      <c r="E848" t="s">
        <v>612</v>
      </c>
      <c r="F848" t="s">
        <v>1113</v>
      </c>
      <c r="G848" t="s">
        <v>612</v>
      </c>
      <c r="H848" t="s">
        <v>10</v>
      </c>
      <c r="I848" t="s">
        <v>118</v>
      </c>
      <c r="K848" t="s">
        <v>1218</v>
      </c>
      <c r="L848" t="s">
        <v>1219</v>
      </c>
    </row>
    <row r="849" spans="1:14" hidden="1" x14ac:dyDescent="0.25">
      <c r="A849">
        <v>15</v>
      </c>
      <c r="B849">
        <v>80</v>
      </c>
      <c r="C849" t="s">
        <v>10392</v>
      </c>
      <c r="D849" s="7">
        <v>40670</v>
      </c>
      <c r="E849" t="s">
        <v>612</v>
      </c>
      <c r="F849" t="s">
        <v>1113</v>
      </c>
      <c r="G849" t="s">
        <v>612</v>
      </c>
      <c r="H849" t="s">
        <v>17</v>
      </c>
      <c r="I849" t="s">
        <v>120</v>
      </c>
      <c r="K849" t="s">
        <v>1220</v>
      </c>
      <c r="L849" t="s">
        <v>1221</v>
      </c>
    </row>
    <row r="850" spans="1:14" hidden="1" x14ac:dyDescent="0.25">
      <c r="A850">
        <v>15</v>
      </c>
      <c r="B850">
        <v>81</v>
      </c>
      <c r="C850" t="s">
        <v>10392</v>
      </c>
      <c r="D850" s="7">
        <v>40670</v>
      </c>
      <c r="E850" t="s">
        <v>612</v>
      </c>
      <c r="F850" t="s">
        <v>1113</v>
      </c>
      <c r="G850" t="s">
        <v>612</v>
      </c>
      <c r="H850" t="s">
        <v>53</v>
      </c>
      <c r="I850" t="s">
        <v>379</v>
      </c>
      <c r="J850" t="s">
        <v>80</v>
      </c>
      <c r="K850" t="s">
        <v>1221</v>
      </c>
      <c r="L850" t="s">
        <v>1222</v>
      </c>
      <c r="M850" t="s">
        <v>313</v>
      </c>
      <c r="N850">
        <v>6</v>
      </c>
    </row>
    <row r="851" spans="1:14" hidden="1" x14ac:dyDescent="0.25">
      <c r="A851">
        <v>15</v>
      </c>
      <c r="B851">
        <v>82</v>
      </c>
      <c r="C851" t="s">
        <v>10392</v>
      </c>
      <c r="D851" s="7">
        <v>40670</v>
      </c>
      <c r="E851" t="s">
        <v>612</v>
      </c>
      <c r="F851" t="s">
        <v>1113</v>
      </c>
      <c r="G851" t="s">
        <v>612</v>
      </c>
      <c r="H851" t="s">
        <v>21</v>
      </c>
      <c r="I851" t="s">
        <v>22</v>
      </c>
      <c r="K851" t="s">
        <v>1223</v>
      </c>
      <c r="L851" t="s">
        <v>1224</v>
      </c>
    </row>
    <row r="852" spans="1:14" hidden="1" x14ac:dyDescent="0.25">
      <c r="A852">
        <v>15</v>
      </c>
      <c r="B852">
        <v>83</v>
      </c>
      <c r="C852" t="s">
        <v>10392</v>
      </c>
      <c r="D852" s="7">
        <v>40670</v>
      </c>
      <c r="E852" t="s">
        <v>612</v>
      </c>
      <c r="F852" t="s">
        <v>1113</v>
      </c>
      <c r="G852" t="s">
        <v>612</v>
      </c>
      <c r="H852" t="s">
        <v>24</v>
      </c>
      <c r="I852" t="s">
        <v>10323</v>
      </c>
      <c r="K852" t="s">
        <v>1225</v>
      </c>
      <c r="L852" t="s">
        <v>1226</v>
      </c>
    </row>
    <row r="853" spans="1:14" hidden="1" x14ac:dyDescent="0.25">
      <c r="A853">
        <v>15</v>
      </c>
      <c r="B853">
        <v>84</v>
      </c>
      <c r="C853" t="s">
        <v>10392</v>
      </c>
      <c r="D853" s="7">
        <v>40670</v>
      </c>
      <c r="E853" t="s">
        <v>612</v>
      </c>
      <c r="F853" t="s">
        <v>1113</v>
      </c>
      <c r="G853" t="s">
        <v>612</v>
      </c>
      <c r="H853" t="s">
        <v>10</v>
      </c>
      <c r="I853" t="s">
        <v>118</v>
      </c>
      <c r="K853" t="s">
        <v>1226</v>
      </c>
      <c r="L853" t="s">
        <v>1227</v>
      </c>
    </row>
    <row r="854" spans="1:14" hidden="1" x14ac:dyDescent="0.25">
      <c r="A854">
        <v>15</v>
      </c>
      <c r="B854">
        <v>85</v>
      </c>
      <c r="C854" t="s">
        <v>10392</v>
      </c>
      <c r="D854" s="7">
        <v>40670</v>
      </c>
      <c r="E854" t="s">
        <v>612</v>
      </c>
      <c r="F854" t="s">
        <v>1113</v>
      </c>
      <c r="G854" t="s">
        <v>612</v>
      </c>
      <c r="H854" t="s">
        <v>17</v>
      </c>
      <c r="I854" t="s">
        <v>120</v>
      </c>
      <c r="K854" t="s">
        <v>1227</v>
      </c>
      <c r="L854" t="s">
        <v>1228</v>
      </c>
    </row>
    <row r="855" spans="1:14" hidden="1" x14ac:dyDescent="0.25">
      <c r="A855">
        <v>15</v>
      </c>
      <c r="B855">
        <v>86</v>
      </c>
      <c r="C855" t="s">
        <v>10392</v>
      </c>
      <c r="D855" s="7">
        <v>40670</v>
      </c>
      <c r="E855" t="s">
        <v>612</v>
      </c>
      <c r="F855" t="s">
        <v>1113</v>
      </c>
      <c r="G855" t="s">
        <v>612</v>
      </c>
      <c r="H855" t="s">
        <v>33</v>
      </c>
      <c r="I855" t="s">
        <v>161</v>
      </c>
      <c r="K855" t="s">
        <v>1228</v>
      </c>
      <c r="L855" t="s">
        <v>1229</v>
      </c>
    </row>
    <row r="856" spans="1:14" hidden="1" x14ac:dyDescent="0.25">
      <c r="A856">
        <v>15</v>
      </c>
      <c r="B856">
        <v>87</v>
      </c>
      <c r="C856" t="s">
        <v>10392</v>
      </c>
      <c r="D856" s="7">
        <v>40670</v>
      </c>
      <c r="E856" t="s">
        <v>612</v>
      </c>
      <c r="F856" t="s">
        <v>1113</v>
      </c>
      <c r="G856" t="s">
        <v>612</v>
      </c>
      <c r="H856" t="s">
        <v>17</v>
      </c>
      <c r="I856" t="s">
        <v>77</v>
      </c>
      <c r="K856" t="s">
        <v>1229</v>
      </c>
      <c r="L856" t="s">
        <v>1230</v>
      </c>
    </row>
    <row r="857" spans="1:14" hidden="1" x14ac:dyDescent="0.25">
      <c r="A857">
        <v>15</v>
      </c>
      <c r="B857">
        <v>88</v>
      </c>
      <c r="C857" t="s">
        <v>10392</v>
      </c>
      <c r="D857" s="7">
        <v>40670</v>
      </c>
      <c r="E857" t="s">
        <v>612</v>
      </c>
      <c r="F857" t="s">
        <v>1113</v>
      </c>
      <c r="G857" t="s">
        <v>612</v>
      </c>
      <c r="H857" t="s">
        <v>53</v>
      </c>
      <c r="I857" t="s">
        <v>54</v>
      </c>
      <c r="J857" t="s">
        <v>80</v>
      </c>
      <c r="K857" t="s">
        <v>1230</v>
      </c>
      <c r="L857" t="s">
        <v>1231</v>
      </c>
      <c r="N857">
        <v>4</v>
      </c>
    </row>
    <row r="858" spans="1:14" hidden="1" x14ac:dyDescent="0.25">
      <c r="A858">
        <v>15</v>
      </c>
      <c r="B858">
        <v>89</v>
      </c>
      <c r="C858" t="s">
        <v>10392</v>
      </c>
      <c r="D858" s="7">
        <v>40670</v>
      </c>
      <c r="E858" t="s">
        <v>612</v>
      </c>
      <c r="F858" t="s">
        <v>1113</v>
      </c>
      <c r="G858" t="s">
        <v>612</v>
      </c>
      <c r="H858" t="s">
        <v>24</v>
      </c>
      <c r="I858" t="s">
        <v>165</v>
      </c>
      <c r="K858" t="s">
        <v>1232</v>
      </c>
      <c r="L858" t="s">
        <v>1233</v>
      </c>
    </row>
    <row r="859" spans="1:14" hidden="1" x14ac:dyDescent="0.25">
      <c r="A859">
        <v>15</v>
      </c>
      <c r="B859">
        <v>90</v>
      </c>
      <c r="C859" t="s">
        <v>10392</v>
      </c>
      <c r="D859" s="7">
        <v>40670</v>
      </c>
      <c r="E859" t="s">
        <v>612</v>
      </c>
      <c r="F859" t="s">
        <v>1113</v>
      </c>
      <c r="G859" t="s">
        <v>612</v>
      </c>
      <c r="H859" t="s">
        <v>24</v>
      </c>
      <c r="I859" t="s">
        <v>39</v>
      </c>
      <c r="K859" t="s">
        <v>1233</v>
      </c>
      <c r="L859" t="s">
        <v>1234</v>
      </c>
    </row>
    <row r="860" spans="1:14" hidden="1" x14ac:dyDescent="0.25">
      <c r="A860">
        <v>15</v>
      </c>
      <c r="B860">
        <v>91</v>
      </c>
      <c r="C860" t="s">
        <v>10392</v>
      </c>
      <c r="D860" s="7">
        <v>40670</v>
      </c>
      <c r="E860" t="s">
        <v>612</v>
      </c>
      <c r="F860" t="s">
        <v>1113</v>
      </c>
      <c r="G860" t="s">
        <v>612</v>
      </c>
      <c r="H860" t="s">
        <v>10</v>
      </c>
      <c r="I860" t="s">
        <v>118</v>
      </c>
      <c r="K860" t="s">
        <v>1234</v>
      </c>
      <c r="L860" t="s">
        <v>1235</v>
      </c>
    </row>
    <row r="861" spans="1:14" hidden="1" x14ac:dyDescent="0.25">
      <c r="A861">
        <v>15</v>
      </c>
      <c r="B861">
        <v>92</v>
      </c>
      <c r="C861" t="s">
        <v>10392</v>
      </c>
      <c r="D861" s="7">
        <v>40670</v>
      </c>
      <c r="E861" t="s">
        <v>612</v>
      </c>
      <c r="F861" t="s">
        <v>1113</v>
      </c>
      <c r="G861" t="s">
        <v>612</v>
      </c>
      <c r="H861" t="s">
        <v>17</v>
      </c>
      <c r="I861" t="s">
        <v>120</v>
      </c>
      <c r="K861" t="s">
        <v>1235</v>
      </c>
      <c r="L861" t="s">
        <v>1236</v>
      </c>
    </row>
    <row r="862" spans="1:14" hidden="1" x14ac:dyDescent="0.25">
      <c r="A862">
        <v>15</v>
      </c>
      <c r="B862">
        <v>93</v>
      </c>
      <c r="C862" t="s">
        <v>10392</v>
      </c>
      <c r="D862" s="7">
        <v>40670</v>
      </c>
      <c r="E862" t="s">
        <v>612</v>
      </c>
      <c r="F862" t="s">
        <v>1113</v>
      </c>
      <c r="G862" t="s">
        <v>612</v>
      </c>
      <c r="H862" t="s">
        <v>316</v>
      </c>
      <c r="I862" s="3" t="s">
        <v>10322</v>
      </c>
      <c r="K862" t="s">
        <v>1236</v>
      </c>
      <c r="L862" t="s">
        <v>1236</v>
      </c>
    </row>
    <row r="863" spans="1:14" hidden="1" x14ac:dyDescent="0.25">
      <c r="A863">
        <v>16</v>
      </c>
      <c r="B863">
        <v>1</v>
      </c>
      <c r="C863" t="s">
        <v>10393</v>
      </c>
      <c r="D863" s="7">
        <v>40692</v>
      </c>
      <c r="E863" t="s">
        <v>612</v>
      </c>
      <c r="F863" t="s">
        <v>1237</v>
      </c>
      <c r="G863" t="s">
        <v>612</v>
      </c>
      <c r="H863" t="s">
        <v>10</v>
      </c>
      <c r="I863" t="s">
        <v>118</v>
      </c>
      <c r="K863" t="s">
        <v>1238</v>
      </c>
      <c r="L863" t="s">
        <v>1239</v>
      </c>
    </row>
    <row r="864" spans="1:14" hidden="1" x14ac:dyDescent="0.25">
      <c r="A864">
        <v>16</v>
      </c>
      <c r="B864">
        <v>2</v>
      </c>
      <c r="C864" t="s">
        <v>10393</v>
      </c>
      <c r="D864" s="7">
        <v>40692</v>
      </c>
      <c r="E864" t="s">
        <v>612</v>
      </c>
      <c r="F864" t="s">
        <v>1237</v>
      </c>
      <c r="G864" t="s">
        <v>612</v>
      </c>
      <c r="H864" t="s">
        <v>10</v>
      </c>
      <c r="I864" t="s">
        <v>14</v>
      </c>
      <c r="K864" t="s">
        <v>1239</v>
      </c>
      <c r="L864" t="s">
        <v>1240</v>
      </c>
    </row>
    <row r="865" spans="1:14" hidden="1" x14ac:dyDescent="0.25">
      <c r="A865">
        <v>16</v>
      </c>
      <c r="B865">
        <v>3</v>
      </c>
      <c r="C865" t="s">
        <v>10393</v>
      </c>
      <c r="D865" s="7">
        <v>40692</v>
      </c>
      <c r="E865" t="s">
        <v>612</v>
      </c>
      <c r="F865" t="s">
        <v>1237</v>
      </c>
      <c r="G865" t="s">
        <v>612</v>
      </c>
      <c r="H865" t="s">
        <v>17</v>
      </c>
      <c r="I865" t="s">
        <v>18</v>
      </c>
      <c r="K865" t="s">
        <v>1240</v>
      </c>
      <c r="L865" t="s">
        <v>1241</v>
      </c>
    </row>
    <row r="866" spans="1:14" hidden="1" x14ac:dyDescent="0.25">
      <c r="A866">
        <v>16</v>
      </c>
      <c r="B866">
        <v>4</v>
      </c>
      <c r="C866" t="s">
        <v>10393</v>
      </c>
      <c r="D866" s="7">
        <v>40692</v>
      </c>
      <c r="E866" t="s">
        <v>612</v>
      </c>
      <c r="F866" t="s">
        <v>1237</v>
      </c>
      <c r="G866" t="s">
        <v>612</v>
      </c>
      <c r="H866" t="s">
        <v>17</v>
      </c>
      <c r="I866" t="s">
        <v>154</v>
      </c>
      <c r="K866" t="s">
        <v>1241</v>
      </c>
      <c r="L866" t="s">
        <v>1242</v>
      </c>
    </row>
    <row r="867" spans="1:14" hidden="1" x14ac:dyDescent="0.25">
      <c r="A867">
        <v>16</v>
      </c>
      <c r="B867">
        <v>5</v>
      </c>
      <c r="C867" t="s">
        <v>10393</v>
      </c>
      <c r="D867" s="7">
        <v>40692</v>
      </c>
      <c r="E867" t="s">
        <v>612</v>
      </c>
      <c r="F867" t="s">
        <v>1237</v>
      </c>
      <c r="G867" t="s">
        <v>612</v>
      </c>
      <c r="H867" t="s">
        <v>21</v>
      </c>
      <c r="I867" t="s">
        <v>22</v>
      </c>
      <c r="K867" t="s">
        <v>1242</v>
      </c>
      <c r="L867" t="s">
        <v>1243</v>
      </c>
    </row>
    <row r="868" spans="1:14" hidden="1" x14ac:dyDescent="0.25">
      <c r="A868">
        <v>16</v>
      </c>
      <c r="B868">
        <v>6</v>
      </c>
      <c r="C868" t="s">
        <v>10393</v>
      </c>
      <c r="D868" s="7">
        <v>40692</v>
      </c>
      <c r="E868" t="s">
        <v>612</v>
      </c>
      <c r="F868" t="s">
        <v>1237</v>
      </c>
      <c r="G868" t="s">
        <v>612</v>
      </c>
      <c r="H868" t="s">
        <v>24</v>
      </c>
      <c r="I868" t="s">
        <v>10323</v>
      </c>
      <c r="K868" t="s">
        <v>1244</v>
      </c>
      <c r="L868" t="s">
        <v>1245</v>
      </c>
    </row>
    <row r="869" spans="1:14" hidden="1" x14ac:dyDescent="0.25">
      <c r="A869">
        <v>16</v>
      </c>
      <c r="B869">
        <v>7</v>
      </c>
      <c r="C869" t="s">
        <v>10393</v>
      </c>
      <c r="D869" s="7">
        <v>40692</v>
      </c>
      <c r="E869" t="s">
        <v>612</v>
      </c>
      <c r="F869" t="s">
        <v>1237</v>
      </c>
      <c r="G869" t="s">
        <v>612</v>
      </c>
      <c r="H869" t="s">
        <v>10</v>
      </c>
      <c r="I869" t="s">
        <v>118</v>
      </c>
      <c r="K869" t="s">
        <v>1246</v>
      </c>
      <c r="L869" t="s">
        <v>1247</v>
      </c>
    </row>
    <row r="870" spans="1:14" hidden="1" x14ac:dyDescent="0.25">
      <c r="A870">
        <v>16</v>
      </c>
      <c r="B870">
        <v>8</v>
      </c>
      <c r="C870" t="s">
        <v>10393</v>
      </c>
      <c r="D870" s="7">
        <v>40692</v>
      </c>
      <c r="E870" t="s">
        <v>612</v>
      </c>
      <c r="F870" t="s">
        <v>1237</v>
      </c>
      <c r="G870" t="s">
        <v>612</v>
      </c>
      <c r="H870" t="s">
        <v>17</v>
      </c>
      <c r="I870" t="s">
        <v>48</v>
      </c>
      <c r="K870" t="s">
        <v>1247</v>
      </c>
      <c r="L870" t="s">
        <v>1248</v>
      </c>
    </row>
    <row r="871" spans="1:14" hidden="1" x14ac:dyDescent="0.25">
      <c r="A871">
        <v>16</v>
      </c>
      <c r="B871">
        <v>9</v>
      </c>
      <c r="C871" t="s">
        <v>10393</v>
      </c>
      <c r="D871" s="7">
        <v>40692</v>
      </c>
      <c r="E871" t="s">
        <v>612</v>
      </c>
      <c r="F871" t="s">
        <v>1237</v>
      </c>
      <c r="G871" t="s">
        <v>612</v>
      </c>
      <c r="H871" t="s">
        <v>10</v>
      </c>
      <c r="I871" t="s">
        <v>14</v>
      </c>
      <c r="K871" t="s">
        <v>1248</v>
      </c>
      <c r="L871" t="s">
        <v>1249</v>
      </c>
    </row>
    <row r="872" spans="1:14" hidden="1" x14ac:dyDescent="0.25">
      <c r="A872">
        <v>16</v>
      </c>
      <c r="B872">
        <v>10</v>
      </c>
      <c r="C872" t="s">
        <v>10393</v>
      </c>
      <c r="D872" s="7">
        <v>40692</v>
      </c>
      <c r="E872" t="s">
        <v>612</v>
      </c>
      <c r="F872" t="s">
        <v>1237</v>
      </c>
      <c r="G872" t="s">
        <v>612</v>
      </c>
      <c r="H872" t="s">
        <v>17</v>
      </c>
      <c r="I872" t="s">
        <v>18</v>
      </c>
      <c r="K872" t="s">
        <v>1249</v>
      </c>
      <c r="L872" t="s">
        <v>1250</v>
      </c>
    </row>
    <row r="873" spans="1:14" hidden="1" x14ac:dyDescent="0.25">
      <c r="A873">
        <v>16</v>
      </c>
      <c r="B873">
        <v>11</v>
      </c>
      <c r="C873" t="s">
        <v>10393</v>
      </c>
      <c r="D873" s="7">
        <v>40692</v>
      </c>
      <c r="E873" t="s">
        <v>612</v>
      </c>
      <c r="F873" t="s">
        <v>1237</v>
      </c>
      <c r="G873" t="s">
        <v>612</v>
      </c>
      <c r="H873" t="s">
        <v>53</v>
      </c>
      <c r="I873" t="s">
        <v>202</v>
      </c>
      <c r="J873" t="s">
        <v>80</v>
      </c>
      <c r="K873" t="s">
        <v>1250</v>
      </c>
      <c r="L873" t="s">
        <v>1251</v>
      </c>
      <c r="N873">
        <v>6</v>
      </c>
    </row>
    <row r="874" spans="1:14" hidden="1" x14ac:dyDescent="0.25">
      <c r="A874">
        <v>16</v>
      </c>
      <c r="B874">
        <v>12</v>
      </c>
      <c r="C874" t="s">
        <v>10393</v>
      </c>
      <c r="D874" s="7">
        <v>40692</v>
      </c>
      <c r="E874" t="s">
        <v>612</v>
      </c>
      <c r="F874" t="s">
        <v>1237</v>
      </c>
      <c r="G874" t="s">
        <v>612</v>
      </c>
      <c r="H874" t="s">
        <v>53</v>
      </c>
      <c r="I874" t="s">
        <v>772</v>
      </c>
      <c r="J874" t="s">
        <v>80</v>
      </c>
      <c r="K874" t="s">
        <v>1251</v>
      </c>
      <c r="L874" t="s">
        <v>1252</v>
      </c>
      <c r="N874">
        <v>6</v>
      </c>
    </row>
    <row r="875" spans="1:14" hidden="1" x14ac:dyDescent="0.25">
      <c r="A875">
        <v>16</v>
      </c>
      <c r="B875">
        <v>13</v>
      </c>
      <c r="C875" t="s">
        <v>10393</v>
      </c>
      <c r="D875" s="7">
        <v>40692</v>
      </c>
      <c r="E875" t="s">
        <v>612</v>
      </c>
      <c r="F875" t="s">
        <v>1237</v>
      </c>
      <c r="G875" t="s">
        <v>612</v>
      </c>
      <c r="H875" t="s">
        <v>162</v>
      </c>
      <c r="I875" t="s">
        <v>722</v>
      </c>
      <c r="K875" t="s">
        <v>1253</v>
      </c>
      <c r="L875" t="s">
        <v>1254</v>
      </c>
    </row>
    <row r="876" spans="1:14" hidden="1" x14ac:dyDescent="0.25">
      <c r="A876">
        <v>16</v>
      </c>
      <c r="B876">
        <v>14</v>
      </c>
      <c r="C876" t="s">
        <v>10393</v>
      </c>
      <c r="D876" s="7">
        <v>40692</v>
      </c>
      <c r="E876" t="s">
        <v>612</v>
      </c>
      <c r="F876" t="s">
        <v>1237</v>
      </c>
      <c r="G876" t="s">
        <v>612</v>
      </c>
      <c r="H876" t="s">
        <v>24</v>
      </c>
      <c r="I876" t="s">
        <v>10323</v>
      </c>
      <c r="K876" t="s">
        <v>1255</v>
      </c>
      <c r="L876" t="s">
        <v>1256</v>
      </c>
    </row>
    <row r="877" spans="1:14" hidden="1" x14ac:dyDescent="0.25">
      <c r="A877">
        <v>16</v>
      </c>
      <c r="B877">
        <v>15</v>
      </c>
      <c r="C877" t="s">
        <v>10393</v>
      </c>
      <c r="D877" s="7">
        <v>40692</v>
      </c>
      <c r="E877" t="s">
        <v>612</v>
      </c>
      <c r="F877" t="s">
        <v>1237</v>
      </c>
      <c r="G877" t="s">
        <v>612</v>
      </c>
      <c r="H877" t="s">
        <v>10</v>
      </c>
      <c r="I877" t="s">
        <v>118</v>
      </c>
      <c r="K877" t="s">
        <v>1257</v>
      </c>
      <c r="L877" t="s">
        <v>1258</v>
      </c>
    </row>
    <row r="878" spans="1:14" hidden="1" x14ac:dyDescent="0.25">
      <c r="A878">
        <v>16</v>
      </c>
      <c r="B878">
        <v>16</v>
      </c>
      <c r="C878" t="s">
        <v>10393</v>
      </c>
      <c r="D878" s="7">
        <v>40692</v>
      </c>
      <c r="E878" t="s">
        <v>612</v>
      </c>
      <c r="F878" t="s">
        <v>1237</v>
      </c>
      <c r="G878" t="s">
        <v>612</v>
      </c>
      <c r="H878" t="s">
        <v>10</v>
      </c>
      <c r="I878" t="s">
        <v>14</v>
      </c>
      <c r="K878" t="s">
        <v>1258</v>
      </c>
      <c r="L878" t="s">
        <v>1259</v>
      </c>
    </row>
    <row r="879" spans="1:14" hidden="1" x14ac:dyDescent="0.25">
      <c r="A879">
        <v>16</v>
      </c>
      <c r="B879">
        <v>17</v>
      </c>
      <c r="C879" t="s">
        <v>10393</v>
      </c>
      <c r="D879" s="7">
        <v>40692</v>
      </c>
      <c r="E879" t="s">
        <v>612</v>
      </c>
      <c r="F879" t="s">
        <v>1237</v>
      </c>
      <c r="G879" t="s">
        <v>612</v>
      </c>
      <c r="H879" t="s">
        <v>17</v>
      </c>
      <c r="I879" t="s">
        <v>73</v>
      </c>
      <c r="K879" t="s">
        <v>1259</v>
      </c>
      <c r="L879" t="s">
        <v>1260</v>
      </c>
    </row>
    <row r="880" spans="1:14" hidden="1" x14ac:dyDescent="0.25">
      <c r="A880">
        <v>16</v>
      </c>
      <c r="B880">
        <v>18</v>
      </c>
      <c r="C880" t="s">
        <v>10393</v>
      </c>
      <c r="D880" s="7">
        <v>40692</v>
      </c>
      <c r="E880" t="s">
        <v>612</v>
      </c>
      <c r="F880" t="s">
        <v>1237</v>
      </c>
      <c r="G880" t="s">
        <v>612</v>
      </c>
      <c r="H880" t="s">
        <v>53</v>
      </c>
      <c r="I880" t="s">
        <v>379</v>
      </c>
      <c r="J880" t="s">
        <v>80</v>
      </c>
      <c r="K880" t="s">
        <v>1260</v>
      </c>
      <c r="L880" t="s">
        <v>1261</v>
      </c>
      <c r="M880" t="s">
        <v>313</v>
      </c>
      <c r="N880">
        <v>6</v>
      </c>
    </row>
    <row r="881" spans="1:14" hidden="1" x14ac:dyDescent="0.25">
      <c r="A881">
        <v>16</v>
      </c>
      <c r="B881">
        <v>19</v>
      </c>
      <c r="C881" t="s">
        <v>10393</v>
      </c>
      <c r="D881" s="7">
        <v>40692</v>
      </c>
      <c r="E881" t="s">
        <v>612</v>
      </c>
      <c r="F881" t="s">
        <v>1237</v>
      </c>
      <c r="G881" t="s">
        <v>612</v>
      </c>
      <c r="H881" t="s">
        <v>21</v>
      </c>
      <c r="I881" t="s">
        <v>22</v>
      </c>
      <c r="K881" t="s">
        <v>1261</v>
      </c>
      <c r="L881" t="s">
        <v>1262</v>
      </c>
    </row>
    <row r="882" spans="1:14" hidden="1" x14ac:dyDescent="0.25">
      <c r="A882">
        <v>16</v>
      </c>
      <c r="B882">
        <v>20</v>
      </c>
      <c r="C882" t="s">
        <v>10393</v>
      </c>
      <c r="D882" s="7">
        <v>40692</v>
      </c>
      <c r="E882" t="s">
        <v>612</v>
      </c>
      <c r="F882" t="s">
        <v>1237</v>
      </c>
      <c r="G882" t="s">
        <v>612</v>
      </c>
      <c r="H882" t="s">
        <v>24</v>
      </c>
      <c r="I882" t="s">
        <v>1263</v>
      </c>
      <c r="K882" t="s">
        <v>1262</v>
      </c>
      <c r="L882" t="s">
        <v>1262</v>
      </c>
    </row>
    <row r="883" spans="1:14" hidden="1" x14ac:dyDescent="0.25">
      <c r="A883">
        <v>16</v>
      </c>
      <c r="B883">
        <v>21</v>
      </c>
      <c r="C883" t="s">
        <v>10393</v>
      </c>
      <c r="D883" s="7">
        <v>40692</v>
      </c>
      <c r="E883" t="s">
        <v>612</v>
      </c>
      <c r="F883" t="s">
        <v>1237</v>
      </c>
      <c r="G883" t="s">
        <v>612</v>
      </c>
      <c r="H883" t="s">
        <v>53</v>
      </c>
      <c r="I883" t="s">
        <v>379</v>
      </c>
      <c r="J883" t="s">
        <v>80</v>
      </c>
      <c r="K883" t="s">
        <v>1262</v>
      </c>
      <c r="L883" t="s">
        <v>1262</v>
      </c>
      <c r="M883" t="s">
        <v>1264</v>
      </c>
      <c r="N883">
        <v>6</v>
      </c>
    </row>
    <row r="884" spans="1:14" hidden="1" x14ac:dyDescent="0.25">
      <c r="A884">
        <v>16</v>
      </c>
      <c r="B884">
        <v>22</v>
      </c>
      <c r="C884" t="s">
        <v>10393</v>
      </c>
      <c r="D884" s="7">
        <v>40692</v>
      </c>
      <c r="E884" t="s">
        <v>612</v>
      </c>
      <c r="F884" t="s">
        <v>1237</v>
      </c>
      <c r="G884" t="s">
        <v>612</v>
      </c>
      <c r="H884" t="s">
        <v>24</v>
      </c>
      <c r="I884" t="s">
        <v>10323</v>
      </c>
      <c r="K884" t="s">
        <v>1262</v>
      </c>
      <c r="L884" t="s">
        <v>1265</v>
      </c>
    </row>
    <row r="885" spans="1:14" hidden="1" x14ac:dyDescent="0.25">
      <c r="A885">
        <v>16</v>
      </c>
      <c r="B885">
        <v>23</v>
      </c>
      <c r="C885" t="s">
        <v>10393</v>
      </c>
      <c r="D885" s="7">
        <v>40692</v>
      </c>
      <c r="E885" t="s">
        <v>612</v>
      </c>
      <c r="F885" t="s">
        <v>1237</v>
      </c>
      <c r="G885" t="s">
        <v>612</v>
      </c>
      <c r="H885" t="s">
        <v>10</v>
      </c>
      <c r="I885" t="s">
        <v>118</v>
      </c>
      <c r="K885" t="s">
        <v>1265</v>
      </c>
      <c r="L885" t="s">
        <v>1266</v>
      </c>
    </row>
    <row r="886" spans="1:14" hidden="1" x14ac:dyDescent="0.25">
      <c r="A886">
        <v>16</v>
      </c>
      <c r="B886">
        <v>24</v>
      </c>
      <c r="C886" t="s">
        <v>10393</v>
      </c>
      <c r="D886" s="7">
        <v>40692</v>
      </c>
      <c r="E886" t="s">
        <v>612</v>
      </c>
      <c r="F886" t="s">
        <v>1237</v>
      </c>
      <c r="G886" t="s">
        <v>612</v>
      </c>
      <c r="H886" t="s">
        <v>10</v>
      </c>
      <c r="I886" t="s">
        <v>14</v>
      </c>
      <c r="K886" t="s">
        <v>1266</v>
      </c>
      <c r="L886" t="s">
        <v>1267</v>
      </c>
    </row>
    <row r="887" spans="1:14" hidden="1" x14ac:dyDescent="0.25">
      <c r="A887">
        <v>16</v>
      </c>
      <c r="B887">
        <v>25</v>
      </c>
      <c r="C887" t="s">
        <v>10393</v>
      </c>
      <c r="D887" s="7">
        <v>40692</v>
      </c>
      <c r="E887" t="s">
        <v>612</v>
      </c>
      <c r="F887" t="s">
        <v>1237</v>
      </c>
      <c r="G887" t="s">
        <v>612</v>
      </c>
      <c r="H887" t="s">
        <v>17</v>
      </c>
      <c r="I887" t="s">
        <v>73</v>
      </c>
      <c r="K887" t="s">
        <v>1267</v>
      </c>
      <c r="L887" t="s">
        <v>1268</v>
      </c>
    </row>
    <row r="888" spans="1:14" hidden="1" x14ac:dyDescent="0.25">
      <c r="A888">
        <v>16</v>
      </c>
      <c r="B888">
        <v>26</v>
      </c>
      <c r="C888" t="s">
        <v>10393</v>
      </c>
      <c r="D888" s="7">
        <v>40692</v>
      </c>
      <c r="E888" t="s">
        <v>612</v>
      </c>
      <c r="F888" t="s">
        <v>1237</v>
      </c>
      <c r="G888" t="s">
        <v>612</v>
      </c>
      <c r="H888" t="s">
        <v>33</v>
      </c>
      <c r="I888" t="s">
        <v>192</v>
      </c>
      <c r="K888" t="s">
        <v>1268</v>
      </c>
      <c r="L888" t="s">
        <v>1269</v>
      </c>
    </row>
    <row r="889" spans="1:14" hidden="1" x14ac:dyDescent="0.25">
      <c r="A889">
        <v>16</v>
      </c>
      <c r="B889">
        <v>27</v>
      </c>
      <c r="C889" t="s">
        <v>10393</v>
      </c>
      <c r="D889" s="7">
        <v>40692</v>
      </c>
      <c r="E889" t="s">
        <v>612</v>
      </c>
      <c r="F889" t="s">
        <v>1237</v>
      </c>
      <c r="G889" t="s">
        <v>612</v>
      </c>
      <c r="H889" t="s">
        <v>24</v>
      </c>
      <c r="I889" t="s">
        <v>10323</v>
      </c>
      <c r="K889" t="s">
        <v>1269</v>
      </c>
      <c r="L889" t="s">
        <v>1270</v>
      </c>
    </row>
    <row r="890" spans="1:14" hidden="1" x14ac:dyDescent="0.25">
      <c r="A890">
        <v>16</v>
      </c>
      <c r="B890">
        <v>28</v>
      </c>
      <c r="C890" t="s">
        <v>10393</v>
      </c>
      <c r="D890" s="7">
        <v>40692</v>
      </c>
      <c r="E890" t="s">
        <v>612</v>
      </c>
      <c r="F890" t="s">
        <v>1237</v>
      </c>
      <c r="G890" t="s">
        <v>612</v>
      </c>
      <c r="H890" t="s">
        <v>10</v>
      </c>
      <c r="I890" t="s">
        <v>118</v>
      </c>
      <c r="K890" t="s">
        <v>1270</v>
      </c>
      <c r="L890" t="s">
        <v>1271</v>
      </c>
    </row>
    <row r="891" spans="1:14" hidden="1" x14ac:dyDescent="0.25">
      <c r="A891">
        <v>16</v>
      </c>
      <c r="B891">
        <v>29</v>
      </c>
      <c r="C891" t="s">
        <v>10393</v>
      </c>
      <c r="D891" s="7">
        <v>40692</v>
      </c>
      <c r="E891" t="s">
        <v>612</v>
      </c>
      <c r="F891" t="s">
        <v>1237</v>
      </c>
      <c r="G891" t="s">
        <v>612</v>
      </c>
      <c r="H891" t="s">
        <v>10</v>
      </c>
      <c r="I891" t="s">
        <v>14</v>
      </c>
      <c r="K891" t="s">
        <v>1271</v>
      </c>
      <c r="L891" t="s">
        <v>1272</v>
      </c>
    </row>
    <row r="892" spans="1:14" hidden="1" x14ac:dyDescent="0.25">
      <c r="A892">
        <v>16</v>
      </c>
      <c r="B892">
        <v>30</v>
      </c>
      <c r="C892" t="s">
        <v>10393</v>
      </c>
      <c r="D892" s="7">
        <v>40692</v>
      </c>
      <c r="E892" t="s">
        <v>612</v>
      </c>
      <c r="F892" t="s">
        <v>1237</v>
      </c>
      <c r="G892" t="s">
        <v>612</v>
      </c>
      <c r="H892" t="s">
        <v>17</v>
      </c>
      <c r="I892" t="s">
        <v>154</v>
      </c>
      <c r="K892" t="s">
        <v>1272</v>
      </c>
      <c r="L892" t="s">
        <v>1273</v>
      </c>
    </row>
    <row r="893" spans="1:14" hidden="1" x14ac:dyDescent="0.25">
      <c r="A893">
        <v>16</v>
      </c>
      <c r="B893">
        <v>31</v>
      </c>
      <c r="C893" t="s">
        <v>10393</v>
      </c>
      <c r="D893" s="7">
        <v>40692</v>
      </c>
      <c r="E893" t="s">
        <v>612</v>
      </c>
      <c r="F893" t="s">
        <v>1237</v>
      </c>
      <c r="G893" t="s">
        <v>612</v>
      </c>
      <c r="H893" t="s">
        <v>348</v>
      </c>
      <c r="I893" t="s">
        <v>968</v>
      </c>
      <c r="K893" t="s">
        <v>1273</v>
      </c>
      <c r="L893" t="s">
        <v>1273</v>
      </c>
    </row>
    <row r="894" spans="1:14" hidden="1" x14ac:dyDescent="0.25">
      <c r="A894">
        <v>16</v>
      </c>
      <c r="B894">
        <v>32</v>
      </c>
      <c r="C894" t="s">
        <v>10393</v>
      </c>
      <c r="D894" s="7">
        <v>40692</v>
      </c>
      <c r="E894" t="s">
        <v>612</v>
      </c>
      <c r="F894" t="s">
        <v>1237</v>
      </c>
      <c r="G894" t="s">
        <v>612</v>
      </c>
      <c r="H894" t="s">
        <v>17</v>
      </c>
      <c r="I894" t="s">
        <v>154</v>
      </c>
      <c r="K894" t="s">
        <v>1273</v>
      </c>
      <c r="L894" t="s">
        <v>1274</v>
      </c>
    </row>
    <row r="895" spans="1:14" hidden="1" x14ac:dyDescent="0.25">
      <c r="A895">
        <v>16</v>
      </c>
      <c r="B895">
        <v>33</v>
      </c>
      <c r="C895" t="s">
        <v>10393</v>
      </c>
      <c r="D895" s="7">
        <v>40692</v>
      </c>
      <c r="E895" t="s">
        <v>612</v>
      </c>
      <c r="F895" t="s">
        <v>1237</v>
      </c>
      <c r="G895" t="s">
        <v>612</v>
      </c>
      <c r="H895" t="s">
        <v>24</v>
      </c>
      <c r="I895" t="s">
        <v>10323</v>
      </c>
      <c r="K895" t="s">
        <v>1275</v>
      </c>
      <c r="L895" t="s">
        <v>1276</v>
      </c>
    </row>
    <row r="896" spans="1:14" hidden="1" x14ac:dyDescent="0.25">
      <c r="A896">
        <v>16</v>
      </c>
      <c r="B896">
        <v>34</v>
      </c>
      <c r="C896" t="s">
        <v>10393</v>
      </c>
      <c r="D896" s="7">
        <v>40692</v>
      </c>
      <c r="E896" t="s">
        <v>612</v>
      </c>
      <c r="F896" t="s">
        <v>1237</v>
      </c>
      <c r="G896" t="s">
        <v>612</v>
      </c>
      <c r="H896" t="s">
        <v>10</v>
      </c>
      <c r="I896" t="s">
        <v>118</v>
      </c>
      <c r="K896" t="s">
        <v>1277</v>
      </c>
      <c r="L896" t="s">
        <v>1278</v>
      </c>
    </row>
    <row r="897" spans="1:14" hidden="1" x14ac:dyDescent="0.25">
      <c r="A897">
        <v>16</v>
      </c>
      <c r="B897">
        <v>35</v>
      </c>
      <c r="C897" t="s">
        <v>10393</v>
      </c>
      <c r="D897" s="7">
        <v>40692</v>
      </c>
      <c r="E897" t="s">
        <v>612</v>
      </c>
      <c r="F897" t="s">
        <v>1237</v>
      </c>
      <c r="G897" t="s">
        <v>612</v>
      </c>
      <c r="H897" t="s">
        <v>17</v>
      </c>
      <c r="I897" t="s">
        <v>18</v>
      </c>
      <c r="K897" t="s">
        <v>1278</v>
      </c>
      <c r="L897" t="s">
        <v>1279</v>
      </c>
    </row>
    <row r="898" spans="1:14" hidden="1" x14ac:dyDescent="0.25">
      <c r="A898">
        <v>16</v>
      </c>
      <c r="B898">
        <v>36</v>
      </c>
      <c r="C898" t="s">
        <v>10393</v>
      </c>
      <c r="D898" s="7">
        <v>40692</v>
      </c>
      <c r="E898" t="s">
        <v>612</v>
      </c>
      <c r="F898" t="s">
        <v>1237</v>
      </c>
      <c r="G898" t="s">
        <v>612</v>
      </c>
      <c r="H898" t="s">
        <v>348</v>
      </c>
      <c r="I898" t="s">
        <v>1280</v>
      </c>
      <c r="K898" t="s">
        <v>1279</v>
      </c>
      <c r="L898" t="s">
        <v>1281</v>
      </c>
    </row>
    <row r="899" spans="1:14" hidden="1" x14ac:dyDescent="0.25">
      <c r="A899">
        <v>16</v>
      </c>
      <c r="B899">
        <v>37</v>
      </c>
      <c r="C899" t="s">
        <v>10393</v>
      </c>
      <c r="D899" s="7">
        <v>40692</v>
      </c>
      <c r="E899" t="s">
        <v>612</v>
      </c>
      <c r="F899" t="s">
        <v>1237</v>
      </c>
      <c r="G899" t="s">
        <v>612</v>
      </c>
      <c r="H899" t="s">
        <v>162</v>
      </c>
      <c r="I899" t="s">
        <v>722</v>
      </c>
      <c r="K899" t="s">
        <v>1281</v>
      </c>
      <c r="L899" t="s">
        <v>1282</v>
      </c>
    </row>
    <row r="900" spans="1:14" hidden="1" x14ac:dyDescent="0.25">
      <c r="A900">
        <v>16</v>
      </c>
      <c r="B900">
        <v>38</v>
      </c>
      <c r="C900" t="s">
        <v>10393</v>
      </c>
      <c r="D900" s="7">
        <v>40692</v>
      </c>
      <c r="E900" t="s">
        <v>612</v>
      </c>
      <c r="F900" t="s">
        <v>1237</v>
      </c>
      <c r="G900" t="s">
        <v>612</v>
      </c>
      <c r="H900" t="s">
        <v>21</v>
      </c>
      <c r="I900" t="s">
        <v>22</v>
      </c>
      <c r="K900" t="s">
        <v>1282</v>
      </c>
      <c r="L900" t="s">
        <v>1283</v>
      </c>
    </row>
    <row r="901" spans="1:14" hidden="1" x14ac:dyDescent="0.25">
      <c r="A901">
        <v>16</v>
      </c>
      <c r="B901">
        <v>39</v>
      </c>
      <c r="C901" t="s">
        <v>10393</v>
      </c>
      <c r="D901" s="7">
        <v>40692</v>
      </c>
      <c r="E901" t="s">
        <v>612</v>
      </c>
      <c r="F901" t="s">
        <v>1237</v>
      </c>
      <c r="G901" t="s">
        <v>612</v>
      </c>
      <c r="H901" t="s">
        <v>24</v>
      </c>
      <c r="I901" t="s">
        <v>10323</v>
      </c>
      <c r="K901" t="s">
        <v>1284</v>
      </c>
      <c r="L901" t="s">
        <v>1285</v>
      </c>
    </row>
    <row r="902" spans="1:14" hidden="1" x14ac:dyDescent="0.25">
      <c r="A902">
        <v>16</v>
      </c>
      <c r="B902">
        <v>40</v>
      </c>
      <c r="C902" t="s">
        <v>10393</v>
      </c>
      <c r="D902" s="7">
        <v>40692</v>
      </c>
      <c r="E902" t="s">
        <v>612</v>
      </c>
      <c r="F902" t="s">
        <v>1237</v>
      </c>
      <c r="G902" t="s">
        <v>612</v>
      </c>
      <c r="H902" t="s">
        <v>10</v>
      </c>
      <c r="I902" t="s">
        <v>118</v>
      </c>
      <c r="K902" t="s">
        <v>1286</v>
      </c>
      <c r="L902" t="s">
        <v>1287</v>
      </c>
    </row>
    <row r="903" spans="1:14" hidden="1" x14ac:dyDescent="0.25">
      <c r="A903">
        <v>16</v>
      </c>
      <c r="B903">
        <v>41</v>
      </c>
      <c r="C903" t="s">
        <v>10393</v>
      </c>
      <c r="D903" s="7">
        <v>40692</v>
      </c>
      <c r="E903" t="s">
        <v>612</v>
      </c>
      <c r="F903" t="s">
        <v>1237</v>
      </c>
      <c r="G903" t="s">
        <v>612</v>
      </c>
      <c r="H903" t="s">
        <v>10</v>
      </c>
      <c r="I903" t="s">
        <v>14</v>
      </c>
      <c r="K903" t="s">
        <v>1287</v>
      </c>
      <c r="L903" t="s">
        <v>1288</v>
      </c>
    </row>
    <row r="904" spans="1:14" hidden="1" x14ac:dyDescent="0.25">
      <c r="A904">
        <v>16</v>
      </c>
      <c r="B904">
        <v>42</v>
      </c>
      <c r="C904" t="s">
        <v>10393</v>
      </c>
      <c r="D904" s="7">
        <v>40692</v>
      </c>
      <c r="E904" t="s">
        <v>612</v>
      </c>
      <c r="F904" t="s">
        <v>1237</v>
      </c>
      <c r="G904" t="s">
        <v>612</v>
      </c>
      <c r="H904" t="s">
        <v>24</v>
      </c>
      <c r="I904" t="s">
        <v>10323</v>
      </c>
      <c r="K904" t="s">
        <v>1288</v>
      </c>
      <c r="L904" t="s">
        <v>1289</v>
      </c>
    </row>
    <row r="905" spans="1:14" hidden="1" x14ac:dyDescent="0.25">
      <c r="A905">
        <v>16</v>
      </c>
      <c r="B905">
        <v>43</v>
      </c>
      <c r="C905" t="s">
        <v>10393</v>
      </c>
      <c r="D905" s="7">
        <v>40692</v>
      </c>
      <c r="E905" t="s">
        <v>612</v>
      </c>
      <c r="F905" t="s">
        <v>1237</v>
      </c>
      <c r="G905" t="s">
        <v>612</v>
      </c>
      <c r="H905" t="s">
        <v>24</v>
      </c>
      <c r="I905" t="s">
        <v>10323</v>
      </c>
      <c r="K905" t="s">
        <v>1290</v>
      </c>
      <c r="L905" t="s">
        <v>1291</v>
      </c>
    </row>
    <row r="906" spans="1:14" hidden="1" x14ac:dyDescent="0.25">
      <c r="A906">
        <v>16</v>
      </c>
      <c r="B906">
        <v>44</v>
      </c>
      <c r="C906" t="s">
        <v>10393</v>
      </c>
      <c r="D906" s="7">
        <v>40692</v>
      </c>
      <c r="E906" t="s">
        <v>612</v>
      </c>
      <c r="F906" t="s">
        <v>1237</v>
      </c>
      <c r="G906" t="s">
        <v>612</v>
      </c>
      <c r="H906" t="s">
        <v>10</v>
      </c>
      <c r="I906" t="s">
        <v>118</v>
      </c>
      <c r="K906" t="s">
        <v>1292</v>
      </c>
      <c r="L906" t="s">
        <v>1293</v>
      </c>
    </row>
    <row r="907" spans="1:14" hidden="1" x14ac:dyDescent="0.25">
      <c r="A907">
        <v>16</v>
      </c>
      <c r="B907">
        <v>45</v>
      </c>
      <c r="C907" t="s">
        <v>10393</v>
      </c>
      <c r="D907" s="7">
        <v>40692</v>
      </c>
      <c r="E907" t="s">
        <v>612</v>
      </c>
      <c r="F907" t="s">
        <v>1237</v>
      </c>
      <c r="G907" t="s">
        <v>612</v>
      </c>
      <c r="H907" t="s">
        <v>10</v>
      </c>
      <c r="I907" t="s">
        <v>14</v>
      </c>
      <c r="K907" t="s">
        <v>1293</v>
      </c>
      <c r="L907" t="s">
        <v>1294</v>
      </c>
    </row>
    <row r="908" spans="1:14" hidden="1" x14ac:dyDescent="0.25">
      <c r="A908">
        <v>16</v>
      </c>
      <c r="B908">
        <v>46</v>
      </c>
      <c r="C908" t="s">
        <v>10393</v>
      </c>
      <c r="D908" s="7">
        <v>40692</v>
      </c>
      <c r="E908" t="s">
        <v>612</v>
      </c>
      <c r="F908" t="s">
        <v>1237</v>
      </c>
      <c r="G908" t="s">
        <v>612</v>
      </c>
      <c r="H908" t="s">
        <v>17</v>
      </c>
      <c r="I908" t="s">
        <v>154</v>
      </c>
      <c r="K908" t="s">
        <v>1294</v>
      </c>
      <c r="L908" t="s">
        <v>1295</v>
      </c>
    </row>
    <row r="909" spans="1:14" hidden="1" x14ac:dyDescent="0.25">
      <c r="A909">
        <v>16</v>
      </c>
      <c r="B909">
        <v>47</v>
      </c>
      <c r="C909" t="s">
        <v>10393</v>
      </c>
      <c r="D909" s="7">
        <v>40692</v>
      </c>
      <c r="E909" t="s">
        <v>612</v>
      </c>
      <c r="F909" t="s">
        <v>1237</v>
      </c>
      <c r="G909" t="s">
        <v>612</v>
      </c>
      <c r="H909" t="s">
        <v>53</v>
      </c>
      <c r="I909" t="s">
        <v>202</v>
      </c>
      <c r="J909" t="s">
        <v>80</v>
      </c>
      <c r="K909" t="s">
        <v>1295</v>
      </c>
      <c r="L909" t="s">
        <v>1296</v>
      </c>
      <c r="M909" t="s">
        <v>313</v>
      </c>
      <c r="N909">
        <v>2</v>
      </c>
    </row>
    <row r="910" spans="1:14" hidden="1" x14ac:dyDescent="0.25">
      <c r="A910">
        <v>16</v>
      </c>
      <c r="B910">
        <v>48</v>
      </c>
      <c r="C910" t="s">
        <v>10393</v>
      </c>
      <c r="D910" s="7">
        <v>40692</v>
      </c>
      <c r="E910" t="s">
        <v>612</v>
      </c>
      <c r="F910" t="s">
        <v>1237</v>
      </c>
      <c r="G910" t="s">
        <v>612</v>
      </c>
      <c r="H910" t="s">
        <v>21</v>
      </c>
      <c r="I910" t="s">
        <v>22</v>
      </c>
      <c r="K910" t="s">
        <v>1296</v>
      </c>
      <c r="L910" t="s">
        <v>1297</v>
      </c>
    </row>
    <row r="911" spans="1:14" hidden="1" x14ac:dyDescent="0.25">
      <c r="A911">
        <v>16</v>
      </c>
      <c r="B911">
        <v>49</v>
      </c>
      <c r="C911" t="s">
        <v>10393</v>
      </c>
      <c r="D911" s="7">
        <v>40692</v>
      </c>
      <c r="E911" t="s">
        <v>612</v>
      </c>
      <c r="F911" t="s">
        <v>1237</v>
      </c>
      <c r="G911" t="s">
        <v>612</v>
      </c>
      <c r="H911" t="s">
        <v>24</v>
      </c>
      <c r="I911" t="s">
        <v>10323</v>
      </c>
      <c r="K911" t="s">
        <v>1298</v>
      </c>
      <c r="L911" t="s">
        <v>1299</v>
      </c>
    </row>
    <row r="912" spans="1:14" hidden="1" x14ac:dyDescent="0.25">
      <c r="A912">
        <v>16</v>
      </c>
      <c r="B912">
        <v>50</v>
      </c>
      <c r="C912" t="s">
        <v>10393</v>
      </c>
      <c r="D912" s="7">
        <v>40692</v>
      </c>
      <c r="E912" t="s">
        <v>612</v>
      </c>
      <c r="F912" t="s">
        <v>1237</v>
      </c>
      <c r="G912" t="s">
        <v>612</v>
      </c>
      <c r="H912" t="s">
        <v>10</v>
      </c>
      <c r="I912" t="s">
        <v>118</v>
      </c>
      <c r="K912" t="s">
        <v>1300</v>
      </c>
      <c r="L912" t="s">
        <v>1301</v>
      </c>
    </row>
    <row r="913" spans="1:14" hidden="1" x14ac:dyDescent="0.25">
      <c r="A913">
        <v>16</v>
      </c>
      <c r="B913">
        <v>51</v>
      </c>
      <c r="C913" t="s">
        <v>10393</v>
      </c>
      <c r="D913" s="7">
        <v>40692</v>
      </c>
      <c r="E913" t="s">
        <v>612</v>
      </c>
      <c r="F913" t="s">
        <v>1237</v>
      </c>
      <c r="G913" t="s">
        <v>612</v>
      </c>
      <c r="H913" t="s">
        <v>10</v>
      </c>
      <c r="I913" t="s">
        <v>14</v>
      </c>
      <c r="K913" t="s">
        <v>1302</v>
      </c>
      <c r="L913" t="s">
        <v>1303</v>
      </c>
    </row>
    <row r="914" spans="1:14" hidden="1" x14ac:dyDescent="0.25">
      <c r="A914">
        <v>16</v>
      </c>
      <c r="B914">
        <v>52</v>
      </c>
      <c r="C914" t="s">
        <v>10393</v>
      </c>
      <c r="D914" s="7">
        <v>40692</v>
      </c>
      <c r="E914" t="s">
        <v>612</v>
      </c>
      <c r="F914" t="s">
        <v>1237</v>
      </c>
      <c r="G914" t="s">
        <v>612</v>
      </c>
      <c r="H914" t="s">
        <v>17</v>
      </c>
      <c r="I914" t="s">
        <v>77</v>
      </c>
      <c r="K914" t="s">
        <v>1303</v>
      </c>
      <c r="L914" t="s">
        <v>1304</v>
      </c>
    </row>
    <row r="915" spans="1:14" hidden="1" x14ac:dyDescent="0.25">
      <c r="A915">
        <v>16</v>
      </c>
      <c r="B915">
        <v>53</v>
      </c>
      <c r="C915" t="s">
        <v>10393</v>
      </c>
      <c r="D915" s="7">
        <v>40692</v>
      </c>
      <c r="E915" t="s">
        <v>612</v>
      </c>
      <c r="F915" t="s">
        <v>1237</v>
      </c>
      <c r="G915" t="s">
        <v>612</v>
      </c>
      <c r="H915" t="s">
        <v>53</v>
      </c>
      <c r="I915" t="s">
        <v>379</v>
      </c>
      <c r="J915" t="s">
        <v>80</v>
      </c>
      <c r="K915" t="s">
        <v>1304</v>
      </c>
      <c r="L915" t="s">
        <v>1305</v>
      </c>
      <c r="N915">
        <v>4</v>
      </c>
    </row>
    <row r="916" spans="1:14" hidden="1" x14ac:dyDescent="0.25">
      <c r="A916">
        <v>16</v>
      </c>
      <c r="B916">
        <v>54</v>
      </c>
      <c r="C916" t="s">
        <v>10393</v>
      </c>
      <c r="D916" s="7">
        <v>40692</v>
      </c>
      <c r="E916" t="s">
        <v>612</v>
      </c>
      <c r="F916" t="s">
        <v>1237</v>
      </c>
      <c r="G916" t="s">
        <v>612</v>
      </c>
      <c r="H916" t="s">
        <v>17</v>
      </c>
      <c r="I916" t="s">
        <v>154</v>
      </c>
      <c r="K916" t="s">
        <v>1306</v>
      </c>
      <c r="L916" t="s">
        <v>1307</v>
      </c>
    </row>
    <row r="917" spans="1:14" hidden="1" x14ac:dyDescent="0.25">
      <c r="A917">
        <v>16</v>
      </c>
      <c r="B917">
        <v>55</v>
      </c>
      <c r="C917" t="s">
        <v>10393</v>
      </c>
      <c r="D917" s="7">
        <v>40692</v>
      </c>
      <c r="E917" t="s">
        <v>612</v>
      </c>
      <c r="F917" t="s">
        <v>1237</v>
      </c>
      <c r="G917" t="s">
        <v>612</v>
      </c>
      <c r="H917" t="s">
        <v>53</v>
      </c>
      <c r="I917" t="s">
        <v>202</v>
      </c>
      <c r="J917" t="s">
        <v>80</v>
      </c>
      <c r="K917" t="s">
        <v>1307</v>
      </c>
      <c r="L917" t="s">
        <v>1308</v>
      </c>
      <c r="N917">
        <v>2</v>
      </c>
    </row>
    <row r="918" spans="1:14" hidden="1" x14ac:dyDescent="0.25">
      <c r="A918">
        <v>16</v>
      </c>
      <c r="B918">
        <v>56</v>
      </c>
      <c r="C918" t="s">
        <v>10393</v>
      </c>
      <c r="D918" s="7">
        <v>40692</v>
      </c>
      <c r="E918" t="s">
        <v>612</v>
      </c>
      <c r="F918" t="s">
        <v>1237</v>
      </c>
      <c r="G918" t="s">
        <v>612</v>
      </c>
      <c r="H918" t="s">
        <v>21</v>
      </c>
      <c r="I918" t="s">
        <v>22</v>
      </c>
      <c r="K918" t="s">
        <v>1308</v>
      </c>
      <c r="L918" t="s">
        <v>1309</v>
      </c>
    </row>
    <row r="919" spans="1:14" hidden="1" x14ac:dyDescent="0.25">
      <c r="A919">
        <v>16</v>
      </c>
      <c r="B919">
        <v>57</v>
      </c>
      <c r="C919" t="s">
        <v>10393</v>
      </c>
      <c r="D919" s="7">
        <v>40692</v>
      </c>
      <c r="E919" t="s">
        <v>612</v>
      </c>
      <c r="F919" t="s">
        <v>1237</v>
      </c>
      <c r="G919" t="s">
        <v>612</v>
      </c>
      <c r="H919" t="s">
        <v>24</v>
      </c>
      <c r="I919" t="s">
        <v>1263</v>
      </c>
      <c r="K919" t="s">
        <v>1310</v>
      </c>
      <c r="L919" t="s">
        <v>1311</v>
      </c>
    </row>
    <row r="920" spans="1:14" hidden="1" x14ac:dyDescent="0.25">
      <c r="A920">
        <v>16</v>
      </c>
      <c r="B920">
        <v>58</v>
      </c>
      <c r="C920" t="s">
        <v>10393</v>
      </c>
      <c r="D920" s="7">
        <v>40692</v>
      </c>
      <c r="E920" t="s">
        <v>612</v>
      </c>
      <c r="F920" t="s">
        <v>1237</v>
      </c>
      <c r="G920" t="s">
        <v>612</v>
      </c>
      <c r="H920" t="s">
        <v>53</v>
      </c>
      <c r="I920" t="s">
        <v>202</v>
      </c>
      <c r="J920" t="s">
        <v>80</v>
      </c>
      <c r="K920" t="s">
        <v>1311</v>
      </c>
      <c r="L920" t="s">
        <v>1311</v>
      </c>
      <c r="M920" t="s">
        <v>1264</v>
      </c>
      <c r="N920">
        <v>2</v>
      </c>
    </row>
    <row r="921" spans="1:14" hidden="1" x14ac:dyDescent="0.25">
      <c r="A921">
        <v>16</v>
      </c>
      <c r="B921">
        <v>59</v>
      </c>
      <c r="C921" t="s">
        <v>10393</v>
      </c>
      <c r="D921" s="7">
        <v>40692</v>
      </c>
      <c r="E921" t="s">
        <v>612</v>
      </c>
      <c r="F921" t="s">
        <v>1237</v>
      </c>
      <c r="G921" t="s">
        <v>612</v>
      </c>
      <c r="H921" t="s">
        <v>24</v>
      </c>
      <c r="I921" t="s">
        <v>10323</v>
      </c>
      <c r="K921" t="s">
        <v>1311</v>
      </c>
      <c r="L921" t="s">
        <v>1312</v>
      </c>
    </row>
    <row r="922" spans="1:14" hidden="1" x14ac:dyDescent="0.25">
      <c r="A922">
        <v>16</v>
      </c>
      <c r="B922">
        <v>60</v>
      </c>
      <c r="C922" t="s">
        <v>10393</v>
      </c>
      <c r="D922" s="7">
        <v>40692</v>
      </c>
      <c r="E922" t="s">
        <v>612</v>
      </c>
      <c r="F922" t="s">
        <v>1237</v>
      </c>
      <c r="G922" t="s">
        <v>612</v>
      </c>
      <c r="H922" t="s">
        <v>10</v>
      </c>
      <c r="I922" t="s">
        <v>118</v>
      </c>
      <c r="K922" t="s">
        <v>1312</v>
      </c>
      <c r="L922" t="s">
        <v>1313</v>
      </c>
    </row>
    <row r="923" spans="1:14" hidden="1" x14ac:dyDescent="0.25">
      <c r="A923">
        <v>16</v>
      </c>
      <c r="B923">
        <v>61</v>
      </c>
      <c r="C923" t="s">
        <v>10393</v>
      </c>
      <c r="D923" s="7">
        <v>40692</v>
      </c>
      <c r="E923" t="s">
        <v>612</v>
      </c>
      <c r="F923" t="s">
        <v>1237</v>
      </c>
      <c r="G923" t="s">
        <v>612</v>
      </c>
      <c r="H923" t="s">
        <v>10</v>
      </c>
      <c r="I923" t="s">
        <v>14</v>
      </c>
      <c r="K923" t="s">
        <v>1313</v>
      </c>
      <c r="L923" t="s">
        <v>1314</v>
      </c>
    </row>
    <row r="924" spans="1:14" hidden="1" x14ac:dyDescent="0.25">
      <c r="A924">
        <v>16</v>
      </c>
      <c r="B924">
        <v>62</v>
      </c>
      <c r="C924" t="s">
        <v>10393</v>
      </c>
      <c r="D924" s="7">
        <v>40692</v>
      </c>
      <c r="E924" t="s">
        <v>612</v>
      </c>
      <c r="F924" t="s">
        <v>1237</v>
      </c>
      <c r="G924" t="s">
        <v>612</v>
      </c>
      <c r="H924" t="s">
        <v>17</v>
      </c>
      <c r="I924" t="s">
        <v>120</v>
      </c>
      <c r="K924" t="s">
        <v>1314</v>
      </c>
      <c r="L924" t="s">
        <v>1315</v>
      </c>
    </row>
    <row r="925" spans="1:14" hidden="1" x14ac:dyDescent="0.25">
      <c r="A925">
        <v>16</v>
      </c>
      <c r="B925">
        <v>63</v>
      </c>
      <c r="C925" t="s">
        <v>10393</v>
      </c>
      <c r="D925" s="7">
        <v>40692</v>
      </c>
      <c r="E925" t="s">
        <v>612</v>
      </c>
      <c r="F925" t="s">
        <v>1237</v>
      </c>
      <c r="G925" t="s">
        <v>612</v>
      </c>
      <c r="H925" t="s">
        <v>17</v>
      </c>
      <c r="I925" t="s">
        <v>73</v>
      </c>
      <c r="K925" t="s">
        <v>1315</v>
      </c>
      <c r="L925" t="s">
        <v>1316</v>
      </c>
    </row>
    <row r="926" spans="1:14" hidden="1" x14ac:dyDescent="0.25">
      <c r="A926">
        <v>16</v>
      </c>
      <c r="B926">
        <v>64</v>
      </c>
      <c r="C926" t="s">
        <v>10393</v>
      </c>
      <c r="D926" s="7">
        <v>40692</v>
      </c>
      <c r="E926" t="s">
        <v>612</v>
      </c>
      <c r="F926" t="s">
        <v>1237</v>
      </c>
      <c r="G926" t="s">
        <v>612</v>
      </c>
      <c r="H926" t="s">
        <v>53</v>
      </c>
      <c r="I926" t="s">
        <v>202</v>
      </c>
      <c r="J926" t="s">
        <v>80</v>
      </c>
      <c r="K926" t="s">
        <v>1316</v>
      </c>
      <c r="L926" t="s">
        <v>1317</v>
      </c>
      <c r="N926">
        <v>6</v>
      </c>
    </row>
    <row r="927" spans="1:14" hidden="1" x14ac:dyDescent="0.25">
      <c r="A927">
        <v>16</v>
      </c>
      <c r="B927">
        <v>65</v>
      </c>
      <c r="C927" t="s">
        <v>10393</v>
      </c>
      <c r="D927" s="7">
        <v>40692</v>
      </c>
      <c r="E927" t="s">
        <v>612</v>
      </c>
      <c r="F927" t="s">
        <v>1237</v>
      </c>
      <c r="G927" t="s">
        <v>612</v>
      </c>
      <c r="H927" t="s">
        <v>162</v>
      </c>
      <c r="I927" t="s">
        <v>722</v>
      </c>
      <c r="K927" t="s">
        <v>1318</v>
      </c>
      <c r="L927" t="s">
        <v>1319</v>
      </c>
    </row>
    <row r="928" spans="1:14" hidden="1" x14ac:dyDescent="0.25">
      <c r="A928">
        <v>16</v>
      </c>
      <c r="B928">
        <v>66</v>
      </c>
      <c r="C928" t="s">
        <v>10393</v>
      </c>
      <c r="D928" s="7">
        <v>40692</v>
      </c>
      <c r="E928" t="s">
        <v>612</v>
      </c>
      <c r="F928" t="s">
        <v>1237</v>
      </c>
      <c r="G928" t="s">
        <v>612</v>
      </c>
      <c r="H928" t="s">
        <v>21</v>
      </c>
      <c r="I928" t="s">
        <v>22</v>
      </c>
      <c r="K928" t="s">
        <v>1320</v>
      </c>
      <c r="L928" t="s">
        <v>1321</v>
      </c>
    </row>
    <row r="929" spans="1:14" hidden="1" x14ac:dyDescent="0.25">
      <c r="A929">
        <v>16</v>
      </c>
      <c r="B929">
        <v>67</v>
      </c>
      <c r="C929" t="s">
        <v>10393</v>
      </c>
      <c r="D929" s="7">
        <v>40692</v>
      </c>
      <c r="E929" t="s">
        <v>612</v>
      </c>
      <c r="F929" t="s">
        <v>1237</v>
      </c>
      <c r="G929" t="s">
        <v>612</v>
      </c>
      <c r="H929" t="s">
        <v>24</v>
      </c>
      <c r="I929" t="s">
        <v>10323</v>
      </c>
      <c r="K929" t="s">
        <v>1322</v>
      </c>
      <c r="L929" t="s">
        <v>1323</v>
      </c>
    </row>
    <row r="930" spans="1:14" hidden="1" x14ac:dyDescent="0.25">
      <c r="A930">
        <v>16</v>
      </c>
      <c r="B930">
        <v>68</v>
      </c>
      <c r="C930" t="s">
        <v>10393</v>
      </c>
      <c r="D930" s="7">
        <v>40692</v>
      </c>
      <c r="E930" t="s">
        <v>612</v>
      </c>
      <c r="F930" t="s">
        <v>1237</v>
      </c>
      <c r="G930" t="s">
        <v>612</v>
      </c>
      <c r="H930" t="s">
        <v>10</v>
      </c>
      <c r="I930" t="s">
        <v>118</v>
      </c>
      <c r="K930" t="s">
        <v>1324</v>
      </c>
      <c r="L930" t="s">
        <v>1188</v>
      </c>
    </row>
    <row r="931" spans="1:14" hidden="1" x14ac:dyDescent="0.25">
      <c r="A931">
        <v>16</v>
      </c>
      <c r="B931">
        <v>69</v>
      </c>
      <c r="C931" t="s">
        <v>10393</v>
      </c>
      <c r="D931" s="7">
        <v>40692</v>
      </c>
      <c r="E931" t="s">
        <v>612</v>
      </c>
      <c r="F931" t="s">
        <v>1237</v>
      </c>
      <c r="G931" t="s">
        <v>612</v>
      </c>
      <c r="H931" t="s">
        <v>17</v>
      </c>
      <c r="I931" t="s">
        <v>292</v>
      </c>
      <c r="K931" t="s">
        <v>1325</v>
      </c>
      <c r="L931" t="s">
        <v>1326</v>
      </c>
    </row>
    <row r="932" spans="1:14" hidden="1" x14ac:dyDescent="0.25">
      <c r="A932">
        <v>16</v>
      </c>
      <c r="B932">
        <v>70</v>
      </c>
      <c r="C932" t="s">
        <v>10393</v>
      </c>
      <c r="D932" s="7">
        <v>40692</v>
      </c>
      <c r="E932" t="s">
        <v>612</v>
      </c>
      <c r="F932" t="s">
        <v>1237</v>
      </c>
      <c r="G932" t="s">
        <v>612</v>
      </c>
      <c r="H932" t="s">
        <v>17</v>
      </c>
      <c r="I932" t="s">
        <v>18</v>
      </c>
      <c r="K932" t="s">
        <v>1326</v>
      </c>
      <c r="L932" t="s">
        <v>1327</v>
      </c>
    </row>
    <row r="933" spans="1:14" hidden="1" x14ac:dyDescent="0.25">
      <c r="A933">
        <v>16</v>
      </c>
      <c r="B933">
        <v>71</v>
      </c>
      <c r="C933" t="s">
        <v>10393</v>
      </c>
      <c r="D933" s="7">
        <v>40692</v>
      </c>
      <c r="E933" t="s">
        <v>612</v>
      </c>
      <c r="F933" t="s">
        <v>1237</v>
      </c>
      <c r="G933" t="s">
        <v>612</v>
      </c>
      <c r="H933" t="s">
        <v>53</v>
      </c>
      <c r="I933" t="s">
        <v>202</v>
      </c>
      <c r="J933" t="s">
        <v>80</v>
      </c>
      <c r="K933" t="s">
        <v>1327</v>
      </c>
      <c r="L933" t="s">
        <v>1327</v>
      </c>
      <c r="N933">
        <v>6</v>
      </c>
    </row>
    <row r="934" spans="1:14" hidden="1" x14ac:dyDescent="0.25">
      <c r="A934">
        <v>16</v>
      </c>
      <c r="B934">
        <v>72</v>
      </c>
      <c r="C934" t="s">
        <v>10393</v>
      </c>
      <c r="D934" s="7">
        <v>40692</v>
      </c>
      <c r="E934" t="s">
        <v>612</v>
      </c>
      <c r="F934" t="s">
        <v>1237</v>
      </c>
      <c r="G934" t="s">
        <v>612</v>
      </c>
      <c r="H934" t="s">
        <v>17</v>
      </c>
      <c r="I934" t="s">
        <v>18</v>
      </c>
      <c r="K934" t="s">
        <v>1327</v>
      </c>
      <c r="L934" t="s">
        <v>1328</v>
      </c>
    </row>
    <row r="935" spans="1:14" hidden="1" x14ac:dyDescent="0.25">
      <c r="A935">
        <v>16</v>
      </c>
      <c r="B935">
        <v>73</v>
      </c>
      <c r="C935" t="s">
        <v>10393</v>
      </c>
      <c r="D935" s="7">
        <v>40692</v>
      </c>
      <c r="E935" t="s">
        <v>612</v>
      </c>
      <c r="F935" t="s">
        <v>1237</v>
      </c>
      <c r="G935" t="s">
        <v>612</v>
      </c>
      <c r="H935" t="s">
        <v>17</v>
      </c>
      <c r="I935" t="s">
        <v>154</v>
      </c>
      <c r="K935" t="s">
        <v>1328</v>
      </c>
      <c r="L935" t="s">
        <v>1329</v>
      </c>
    </row>
    <row r="936" spans="1:14" hidden="1" x14ac:dyDescent="0.25">
      <c r="A936">
        <v>16</v>
      </c>
      <c r="B936">
        <v>74</v>
      </c>
      <c r="C936" t="s">
        <v>10393</v>
      </c>
      <c r="D936" s="7">
        <v>40692</v>
      </c>
      <c r="E936" t="s">
        <v>612</v>
      </c>
      <c r="F936" t="s">
        <v>1237</v>
      </c>
      <c r="G936" t="s">
        <v>612</v>
      </c>
      <c r="H936" t="s">
        <v>53</v>
      </c>
      <c r="I936" t="s">
        <v>772</v>
      </c>
      <c r="J936" t="s">
        <v>80</v>
      </c>
      <c r="K936" t="s">
        <v>1329</v>
      </c>
      <c r="L936" t="s">
        <v>1330</v>
      </c>
      <c r="N936">
        <v>6</v>
      </c>
    </row>
    <row r="937" spans="1:14" hidden="1" x14ac:dyDescent="0.25">
      <c r="A937">
        <v>16</v>
      </c>
      <c r="B937">
        <v>75</v>
      </c>
      <c r="C937" t="s">
        <v>10393</v>
      </c>
      <c r="D937" s="7">
        <v>40692</v>
      </c>
      <c r="E937" t="s">
        <v>612</v>
      </c>
      <c r="F937" t="s">
        <v>1237</v>
      </c>
      <c r="G937" t="s">
        <v>612</v>
      </c>
      <c r="H937" t="s">
        <v>53</v>
      </c>
      <c r="I937" t="s">
        <v>54</v>
      </c>
      <c r="J937" t="s">
        <v>80</v>
      </c>
      <c r="K937" t="s">
        <v>1330</v>
      </c>
      <c r="L937" t="s">
        <v>1331</v>
      </c>
      <c r="N937">
        <v>4</v>
      </c>
    </row>
    <row r="938" spans="1:14" hidden="1" x14ac:dyDescent="0.25">
      <c r="A938">
        <v>16</v>
      </c>
      <c r="B938">
        <v>76</v>
      </c>
      <c r="C938" t="s">
        <v>10393</v>
      </c>
      <c r="D938" s="7">
        <v>40692</v>
      </c>
      <c r="E938" t="s">
        <v>612</v>
      </c>
      <c r="F938" t="s">
        <v>1237</v>
      </c>
      <c r="G938" t="s">
        <v>612</v>
      </c>
      <c r="H938" t="s">
        <v>21</v>
      </c>
      <c r="I938" t="s">
        <v>22</v>
      </c>
      <c r="K938" t="s">
        <v>1332</v>
      </c>
      <c r="L938" t="s">
        <v>1333</v>
      </c>
    </row>
    <row r="939" spans="1:14" hidden="1" x14ac:dyDescent="0.25">
      <c r="A939">
        <v>16</v>
      </c>
      <c r="B939">
        <v>77</v>
      </c>
      <c r="C939" t="s">
        <v>10393</v>
      </c>
      <c r="D939" s="7">
        <v>40692</v>
      </c>
      <c r="E939" t="s">
        <v>612</v>
      </c>
      <c r="F939" t="s">
        <v>1237</v>
      </c>
      <c r="G939" t="s">
        <v>612</v>
      </c>
      <c r="H939" t="s">
        <v>24</v>
      </c>
      <c r="I939" t="s">
        <v>10323</v>
      </c>
      <c r="K939" t="s">
        <v>1334</v>
      </c>
      <c r="L939" t="s">
        <v>1335</v>
      </c>
    </row>
    <row r="940" spans="1:14" hidden="1" x14ac:dyDescent="0.25">
      <c r="A940">
        <v>16</v>
      </c>
      <c r="B940">
        <v>78</v>
      </c>
      <c r="C940" t="s">
        <v>10393</v>
      </c>
      <c r="D940" s="7">
        <v>40692</v>
      </c>
      <c r="E940" t="s">
        <v>612</v>
      </c>
      <c r="F940" t="s">
        <v>1237</v>
      </c>
      <c r="G940" t="s">
        <v>612</v>
      </c>
      <c r="H940" t="s">
        <v>24</v>
      </c>
      <c r="I940" t="s">
        <v>303</v>
      </c>
      <c r="K940" t="s">
        <v>1336</v>
      </c>
      <c r="L940" t="s">
        <v>1337</v>
      </c>
    </row>
    <row r="941" spans="1:14" hidden="1" x14ac:dyDescent="0.25">
      <c r="A941">
        <v>16</v>
      </c>
      <c r="B941">
        <v>79</v>
      </c>
      <c r="C941" t="s">
        <v>10393</v>
      </c>
      <c r="D941" s="7">
        <v>40692</v>
      </c>
      <c r="E941" t="s">
        <v>612</v>
      </c>
      <c r="F941" t="s">
        <v>1237</v>
      </c>
      <c r="G941" t="s">
        <v>612</v>
      </c>
      <c r="H941" t="s">
        <v>10</v>
      </c>
      <c r="I941" t="s">
        <v>118</v>
      </c>
      <c r="K941" t="s">
        <v>1338</v>
      </c>
      <c r="L941" t="s">
        <v>1339</v>
      </c>
    </row>
    <row r="942" spans="1:14" hidden="1" x14ac:dyDescent="0.25">
      <c r="A942">
        <v>16</v>
      </c>
      <c r="B942">
        <v>80</v>
      </c>
      <c r="C942" t="s">
        <v>10393</v>
      </c>
      <c r="D942" s="7">
        <v>40692</v>
      </c>
      <c r="E942" t="s">
        <v>612</v>
      </c>
      <c r="F942" t="s">
        <v>1237</v>
      </c>
      <c r="G942" t="s">
        <v>612</v>
      </c>
      <c r="H942" t="s">
        <v>10</v>
      </c>
      <c r="I942" t="s">
        <v>14</v>
      </c>
      <c r="K942" t="s">
        <v>1339</v>
      </c>
      <c r="L942" t="s">
        <v>1340</v>
      </c>
    </row>
    <row r="943" spans="1:14" hidden="1" x14ac:dyDescent="0.25">
      <c r="A943">
        <v>16</v>
      </c>
      <c r="B943">
        <v>81</v>
      </c>
      <c r="C943" t="s">
        <v>10393</v>
      </c>
      <c r="D943" s="7">
        <v>40692</v>
      </c>
      <c r="E943" t="s">
        <v>612</v>
      </c>
      <c r="F943" t="s">
        <v>1237</v>
      </c>
      <c r="G943" t="s">
        <v>612</v>
      </c>
      <c r="H943" t="s">
        <v>17</v>
      </c>
      <c r="I943" t="s">
        <v>18</v>
      </c>
      <c r="K943" t="s">
        <v>1340</v>
      </c>
      <c r="L943" t="s">
        <v>1341</v>
      </c>
    </row>
    <row r="944" spans="1:14" hidden="1" x14ac:dyDescent="0.25">
      <c r="A944">
        <v>16</v>
      </c>
      <c r="B944">
        <v>82</v>
      </c>
      <c r="C944" t="s">
        <v>10393</v>
      </c>
      <c r="D944" s="7">
        <v>40692</v>
      </c>
      <c r="E944" t="s">
        <v>612</v>
      </c>
      <c r="F944" t="s">
        <v>1237</v>
      </c>
      <c r="G944" t="s">
        <v>612</v>
      </c>
      <c r="H944" t="s">
        <v>17</v>
      </c>
      <c r="I944" t="s">
        <v>120</v>
      </c>
      <c r="K944" t="s">
        <v>1341</v>
      </c>
      <c r="L944" t="s">
        <v>1342</v>
      </c>
    </row>
    <row r="945" spans="1:14" hidden="1" x14ac:dyDescent="0.25">
      <c r="A945">
        <v>16</v>
      </c>
      <c r="B945">
        <v>83</v>
      </c>
      <c r="C945" t="s">
        <v>10393</v>
      </c>
      <c r="D945" s="7">
        <v>40692</v>
      </c>
      <c r="E945" t="s">
        <v>612</v>
      </c>
      <c r="F945" t="s">
        <v>1237</v>
      </c>
      <c r="G945" t="s">
        <v>612</v>
      </c>
      <c r="H945" t="s">
        <v>53</v>
      </c>
      <c r="I945" t="s">
        <v>202</v>
      </c>
      <c r="J945" t="s">
        <v>80</v>
      </c>
      <c r="K945" t="s">
        <v>1342</v>
      </c>
      <c r="L945" t="s">
        <v>1343</v>
      </c>
      <c r="N945">
        <v>6</v>
      </c>
    </row>
    <row r="946" spans="1:14" hidden="1" x14ac:dyDescent="0.25">
      <c r="A946">
        <v>16</v>
      </c>
      <c r="B946">
        <v>84</v>
      </c>
      <c r="C946" t="s">
        <v>10393</v>
      </c>
      <c r="D946" s="7">
        <v>40692</v>
      </c>
      <c r="E946" t="s">
        <v>612</v>
      </c>
      <c r="F946" t="s">
        <v>1237</v>
      </c>
      <c r="G946" t="s">
        <v>612</v>
      </c>
      <c r="H946" t="s">
        <v>53</v>
      </c>
      <c r="I946" t="s">
        <v>772</v>
      </c>
      <c r="J946" t="s">
        <v>80</v>
      </c>
      <c r="K946" t="s">
        <v>1343</v>
      </c>
      <c r="L946" t="s">
        <v>1344</v>
      </c>
      <c r="N946">
        <v>6</v>
      </c>
    </row>
    <row r="947" spans="1:14" hidden="1" x14ac:dyDescent="0.25">
      <c r="A947">
        <v>16</v>
      </c>
      <c r="B947">
        <v>85</v>
      </c>
      <c r="C947" t="s">
        <v>10393</v>
      </c>
      <c r="D947" s="7">
        <v>40692</v>
      </c>
      <c r="E947" t="s">
        <v>612</v>
      </c>
      <c r="F947" t="s">
        <v>1237</v>
      </c>
      <c r="G947" t="s">
        <v>612</v>
      </c>
      <c r="H947" t="s">
        <v>162</v>
      </c>
      <c r="I947" t="s">
        <v>722</v>
      </c>
      <c r="K947" t="s">
        <v>1345</v>
      </c>
      <c r="L947" t="s">
        <v>1346</v>
      </c>
    </row>
    <row r="948" spans="1:14" hidden="1" x14ac:dyDescent="0.25">
      <c r="A948">
        <v>16</v>
      </c>
      <c r="B948">
        <v>86</v>
      </c>
      <c r="C948" t="s">
        <v>10393</v>
      </c>
      <c r="D948" s="7">
        <v>40692</v>
      </c>
      <c r="E948" t="s">
        <v>612</v>
      </c>
      <c r="F948" t="s">
        <v>1237</v>
      </c>
      <c r="G948" t="s">
        <v>612</v>
      </c>
      <c r="H948" t="s">
        <v>24</v>
      </c>
      <c r="I948" t="s">
        <v>10323</v>
      </c>
      <c r="K948" t="s">
        <v>1347</v>
      </c>
      <c r="L948" t="s">
        <v>1348</v>
      </c>
    </row>
    <row r="949" spans="1:14" hidden="1" x14ac:dyDescent="0.25">
      <c r="A949">
        <v>16</v>
      </c>
      <c r="B949">
        <v>87</v>
      </c>
      <c r="C949" t="s">
        <v>10393</v>
      </c>
      <c r="D949" s="7">
        <v>40692</v>
      </c>
      <c r="E949" t="s">
        <v>612</v>
      </c>
      <c r="F949" t="s">
        <v>1237</v>
      </c>
      <c r="G949" t="s">
        <v>612</v>
      </c>
      <c r="H949" t="s">
        <v>10</v>
      </c>
      <c r="I949" t="s">
        <v>118</v>
      </c>
      <c r="K949" t="s">
        <v>1348</v>
      </c>
      <c r="L949" t="s">
        <v>1349</v>
      </c>
    </row>
    <row r="950" spans="1:14" hidden="1" x14ac:dyDescent="0.25">
      <c r="A950">
        <v>16</v>
      </c>
      <c r="B950">
        <v>88</v>
      </c>
      <c r="C950" t="s">
        <v>10393</v>
      </c>
      <c r="D950" s="7">
        <v>40692</v>
      </c>
      <c r="E950" t="s">
        <v>612</v>
      </c>
      <c r="F950" t="s">
        <v>1237</v>
      </c>
      <c r="G950" t="s">
        <v>612</v>
      </c>
      <c r="H950" t="s">
        <v>10</v>
      </c>
      <c r="I950" t="s">
        <v>14</v>
      </c>
      <c r="K950" t="s">
        <v>1350</v>
      </c>
      <c r="L950" t="s">
        <v>1351</v>
      </c>
    </row>
    <row r="951" spans="1:14" hidden="1" x14ac:dyDescent="0.25">
      <c r="A951">
        <v>16</v>
      </c>
      <c r="B951">
        <v>89</v>
      </c>
      <c r="C951" t="s">
        <v>10393</v>
      </c>
      <c r="D951" s="7">
        <v>40692</v>
      </c>
      <c r="E951" t="s">
        <v>612</v>
      </c>
      <c r="F951" t="s">
        <v>1237</v>
      </c>
      <c r="G951" t="s">
        <v>612</v>
      </c>
      <c r="H951" t="s">
        <v>17</v>
      </c>
      <c r="I951" t="s">
        <v>120</v>
      </c>
      <c r="K951" t="s">
        <v>1351</v>
      </c>
      <c r="L951" t="s">
        <v>1352</v>
      </c>
    </row>
    <row r="952" spans="1:14" hidden="1" x14ac:dyDescent="0.25">
      <c r="A952">
        <v>16</v>
      </c>
      <c r="B952">
        <v>90</v>
      </c>
      <c r="C952" t="s">
        <v>10393</v>
      </c>
      <c r="D952" s="7">
        <v>40692</v>
      </c>
      <c r="E952" t="s">
        <v>612</v>
      </c>
      <c r="F952" t="s">
        <v>1237</v>
      </c>
      <c r="G952" t="s">
        <v>612</v>
      </c>
      <c r="H952" t="s">
        <v>10</v>
      </c>
      <c r="I952" t="s">
        <v>14</v>
      </c>
      <c r="K952" t="s">
        <v>1352</v>
      </c>
      <c r="L952" t="s">
        <v>1353</v>
      </c>
    </row>
    <row r="953" spans="1:14" hidden="1" x14ac:dyDescent="0.25">
      <c r="A953">
        <v>16</v>
      </c>
      <c r="B953">
        <v>91</v>
      </c>
      <c r="C953" t="s">
        <v>10393</v>
      </c>
      <c r="D953" s="7">
        <v>40692</v>
      </c>
      <c r="E953" t="s">
        <v>612</v>
      </c>
      <c r="F953" t="s">
        <v>1237</v>
      </c>
      <c r="G953" t="s">
        <v>612</v>
      </c>
      <c r="H953" t="s">
        <v>17</v>
      </c>
      <c r="I953" t="s">
        <v>48</v>
      </c>
      <c r="K953" t="s">
        <v>1354</v>
      </c>
      <c r="L953" t="s">
        <v>1355</v>
      </c>
    </row>
    <row r="954" spans="1:14" hidden="1" x14ac:dyDescent="0.25">
      <c r="A954">
        <v>16</v>
      </c>
      <c r="B954">
        <v>92</v>
      </c>
      <c r="C954" t="s">
        <v>10393</v>
      </c>
      <c r="D954" s="7">
        <v>40692</v>
      </c>
      <c r="E954" t="s">
        <v>612</v>
      </c>
      <c r="F954" t="s">
        <v>1237</v>
      </c>
      <c r="G954" t="s">
        <v>612</v>
      </c>
      <c r="H954" t="s">
        <v>24</v>
      </c>
      <c r="I954" t="s">
        <v>10323</v>
      </c>
      <c r="K954" t="s">
        <v>1355</v>
      </c>
      <c r="L954" t="s">
        <v>1356</v>
      </c>
    </row>
    <row r="955" spans="1:14" hidden="1" x14ac:dyDescent="0.25">
      <c r="A955">
        <v>16</v>
      </c>
      <c r="B955">
        <v>93</v>
      </c>
      <c r="C955" t="s">
        <v>10393</v>
      </c>
      <c r="D955" s="7">
        <v>40692</v>
      </c>
      <c r="E955" t="s">
        <v>612</v>
      </c>
      <c r="F955" t="s">
        <v>1237</v>
      </c>
      <c r="G955" t="s">
        <v>612</v>
      </c>
      <c r="H955" t="s">
        <v>10</v>
      </c>
      <c r="I955" t="s">
        <v>118</v>
      </c>
      <c r="K955" t="s">
        <v>1357</v>
      </c>
      <c r="L955" t="s">
        <v>1358</v>
      </c>
    </row>
    <row r="956" spans="1:14" hidden="1" x14ac:dyDescent="0.25">
      <c r="A956">
        <v>16</v>
      </c>
      <c r="B956">
        <v>94</v>
      </c>
      <c r="C956" t="s">
        <v>10393</v>
      </c>
      <c r="D956" s="7">
        <v>40692</v>
      </c>
      <c r="E956" t="s">
        <v>612</v>
      </c>
      <c r="F956" t="s">
        <v>1237</v>
      </c>
      <c r="G956" t="s">
        <v>612</v>
      </c>
      <c r="H956" t="s">
        <v>17</v>
      </c>
      <c r="I956" t="s">
        <v>292</v>
      </c>
      <c r="K956" t="s">
        <v>1358</v>
      </c>
      <c r="L956" t="s">
        <v>1359</v>
      </c>
    </row>
    <row r="957" spans="1:14" hidden="1" x14ac:dyDescent="0.25">
      <c r="A957">
        <v>16</v>
      </c>
      <c r="B957">
        <v>95</v>
      </c>
      <c r="C957" t="s">
        <v>10393</v>
      </c>
      <c r="D957" s="7">
        <v>40692</v>
      </c>
      <c r="E957" t="s">
        <v>612</v>
      </c>
      <c r="F957" t="s">
        <v>1237</v>
      </c>
      <c r="G957" t="s">
        <v>612</v>
      </c>
      <c r="H957" t="s">
        <v>53</v>
      </c>
      <c r="I957" t="s">
        <v>202</v>
      </c>
      <c r="J957" t="s">
        <v>80</v>
      </c>
      <c r="K957" t="s">
        <v>1359</v>
      </c>
      <c r="L957" t="s">
        <v>1360</v>
      </c>
      <c r="N957">
        <v>6</v>
      </c>
    </row>
    <row r="958" spans="1:14" hidden="1" x14ac:dyDescent="0.25">
      <c r="A958">
        <v>16</v>
      </c>
      <c r="B958">
        <v>96</v>
      </c>
      <c r="C958" t="s">
        <v>10393</v>
      </c>
      <c r="D958" s="7">
        <v>40692</v>
      </c>
      <c r="E958" t="s">
        <v>612</v>
      </c>
      <c r="F958" t="s">
        <v>1237</v>
      </c>
      <c r="G958" t="s">
        <v>612</v>
      </c>
      <c r="H958" t="s">
        <v>53</v>
      </c>
      <c r="I958" t="s">
        <v>54</v>
      </c>
      <c r="J958" t="s">
        <v>80</v>
      </c>
      <c r="K958" t="s">
        <v>1360</v>
      </c>
      <c r="L958" t="s">
        <v>1361</v>
      </c>
      <c r="N958">
        <v>4</v>
      </c>
    </row>
    <row r="959" spans="1:14" hidden="1" x14ac:dyDescent="0.25">
      <c r="A959">
        <v>16</v>
      </c>
      <c r="B959">
        <v>97</v>
      </c>
      <c r="C959" t="s">
        <v>10393</v>
      </c>
      <c r="D959" s="7">
        <v>40692</v>
      </c>
      <c r="E959" t="s">
        <v>612</v>
      </c>
      <c r="F959" t="s">
        <v>1237</v>
      </c>
      <c r="G959" t="s">
        <v>612</v>
      </c>
      <c r="H959" t="s">
        <v>162</v>
      </c>
      <c r="I959" t="s">
        <v>722</v>
      </c>
      <c r="K959" t="s">
        <v>1361</v>
      </c>
      <c r="L959" t="s">
        <v>1362</v>
      </c>
    </row>
    <row r="960" spans="1:14" hidden="1" x14ac:dyDescent="0.25">
      <c r="A960">
        <v>16</v>
      </c>
      <c r="B960">
        <v>98</v>
      </c>
      <c r="C960" t="s">
        <v>10393</v>
      </c>
      <c r="D960" s="7">
        <v>40692</v>
      </c>
      <c r="E960" t="s">
        <v>612</v>
      </c>
      <c r="F960" t="s">
        <v>1237</v>
      </c>
      <c r="G960" t="s">
        <v>612</v>
      </c>
      <c r="H960" t="s">
        <v>21</v>
      </c>
      <c r="I960" t="s">
        <v>22</v>
      </c>
      <c r="K960" t="s">
        <v>1363</v>
      </c>
      <c r="L960" t="s">
        <v>1364</v>
      </c>
    </row>
    <row r="961" spans="1:14" hidden="1" x14ac:dyDescent="0.25">
      <c r="A961">
        <v>16</v>
      </c>
      <c r="B961">
        <v>99</v>
      </c>
      <c r="C961" t="s">
        <v>10393</v>
      </c>
      <c r="D961" s="7">
        <v>40692</v>
      </c>
      <c r="E961" t="s">
        <v>612</v>
      </c>
      <c r="F961" t="s">
        <v>1237</v>
      </c>
      <c r="G961" t="s">
        <v>612</v>
      </c>
      <c r="H961" t="s">
        <v>24</v>
      </c>
      <c r="I961" t="s">
        <v>388</v>
      </c>
      <c r="K961" t="s">
        <v>1365</v>
      </c>
      <c r="L961" t="s">
        <v>1366</v>
      </c>
    </row>
    <row r="962" spans="1:14" hidden="1" x14ac:dyDescent="0.25">
      <c r="A962">
        <v>16</v>
      </c>
      <c r="B962">
        <v>100</v>
      </c>
      <c r="C962" t="s">
        <v>10393</v>
      </c>
      <c r="D962" s="7">
        <v>40692</v>
      </c>
      <c r="E962" t="s">
        <v>612</v>
      </c>
      <c r="F962" t="s">
        <v>1237</v>
      </c>
      <c r="G962" t="s">
        <v>612</v>
      </c>
      <c r="H962" t="s">
        <v>10</v>
      </c>
      <c r="I962" t="s">
        <v>118</v>
      </c>
      <c r="K962" t="s">
        <v>1367</v>
      </c>
      <c r="L962" t="s">
        <v>1368</v>
      </c>
    </row>
    <row r="963" spans="1:14" hidden="1" x14ac:dyDescent="0.25">
      <c r="A963">
        <v>16</v>
      </c>
      <c r="B963">
        <v>101</v>
      </c>
      <c r="C963" t="s">
        <v>10393</v>
      </c>
      <c r="D963" s="7">
        <v>40692</v>
      </c>
      <c r="E963" t="s">
        <v>612</v>
      </c>
      <c r="F963" t="s">
        <v>1237</v>
      </c>
      <c r="G963" t="s">
        <v>612</v>
      </c>
      <c r="H963" t="s">
        <v>10</v>
      </c>
      <c r="I963" t="s">
        <v>14</v>
      </c>
      <c r="K963" t="s">
        <v>1369</v>
      </c>
      <c r="L963" t="s">
        <v>1370</v>
      </c>
    </row>
    <row r="964" spans="1:14" hidden="1" x14ac:dyDescent="0.25">
      <c r="A964">
        <v>16</v>
      </c>
      <c r="B964">
        <v>102</v>
      </c>
      <c r="C964" t="s">
        <v>10393</v>
      </c>
      <c r="D964" s="7">
        <v>40692</v>
      </c>
      <c r="E964" t="s">
        <v>612</v>
      </c>
      <c r="F964" t="s">
        <v>1237</v>
      </c>
      <c r="G964" t="s">
        <v>612</v>
      </c>
      <c r="H964" t="s">
        <v>17</v>
      </c>
      <c r="I964" t="s">
        <v>73</v>
      </c>
      <c r="K964" t="s">
        <v>1371</v>
      </c>
      <c r="L964" t="s">
        <v>1372</v>
      </c>
    </row>
    <row r="965" spans="1:14" hidden="1" x14ac:dyDescent="0.25">
      <c r="A965">
        <v>16</v>
      </c>
      <c r="B965">
        <v>103</v>
      </c>
      <c r="C965" t="s">
        <v>10393</v>
      </c>
      <c r="D965" s="7">
        <v>40692</v>
      </c>
      <c r="E965" t="s">
        <v>612</v>
      </c>
      <c r="F965" t="s">
        <v>1237</v>
      </c>
      <c r="G965" t="s">
        <v>612</v>
      </c>
      <c r="H965" t="s">
        <v>10</v>
      </c>
      <c r="I965" t="s">
        <v>14</v>
      </c>
      <c r="K965" t="s">
        <v>1372</v>
      </c>
      <c r="L965" t="s">
        <v>1373</v>
      </c>
    </row>
    <row r="966" spans="1:14" hidden="1" x14ac:dyDescent="0.25">
      <c r="A966">
        <v>16</v>
      </c>
      <c r="B966">
        <v>104</v>
      </c>
      <c r="C966" t="s">
        <v>10393</v>
      </c>
      <c r="D966" s="7">
        <v>40692</v>
      </c>
      <c r="E966" t="s">
        <v>612</v>
      </c>
      <c r="F966" t="s">
        <v>1237</v>
      </c>
      <c r="G966" t="s">
        <v>612</v>
      </c>
      <c r="H966" t="s">
        <v>17</v>
      </c>
      <c r="I966" t="s">
        <v>18</v>
      </c>
      <c r="K966" t="s">
        <v>1373</v>
      </c>
      <c r="L966" t="s">
        <v>1373</v>
      </c>
    </row>
    <row r="967" spans="1:14" hidden="1" x14ac:dyDescent="0.25">
      <c r="A967">
        <v>16</v>
      </c>
      <c r="B967">
        <v>105</v>
      </c>
      <c r="C967" t="s">
        <v>10393</v>
      </c>
      <c r="D967" s="7">
        <v>40692</v>
      </c>
      <c r="E967" t="s">
        <v>612</v>
      </c>
      <c r="F967" t="s">
        <v>1237</v>
      </c>
      <c r="G967" t="s">
        <v>612</v>
      </c>
      <c r="H967" t="s">
        <v>53</v>
      </c>
      <c r="I967" t="s">
        <v>202</v>
      </c>
      <c r="J967" t="s">
        <v>80</v>
      </c>
      <c r="K967" t="s">
        <v>1373</v>
      </c>
      <c r="L967" t="s">
        <v>1374</v>
      </c>
      <c r="N967">
        <v>6</v>
      </c>
    </row>
    <row r="968" spans="1:14" hidden="1" x14ac:dyDescent="0.25">
      <c r="A968">
        <v>16</v>
      </c>
      <c r="B968">
        <v>106</v>
      </c>
      <c r="C968" t="s">
        <v>10393</v>
      </c>
      <c r="D968" s="7">
        <v>40692</v>
      </c>
      <c r="E968" t="s">
        <v>612</v>
      </c>
      <c r="F968" t="s">
        <v>1237</v>
      </c>
      <c r="G968" t="s">
        <v>612</v>
      </c>
      <c r="H968" t="s">
        <v>17</v>
      </c>
      <c r="I968" t="s">
        <v>18</v>
      </c>
      <c r="K968" t="s">
        <v>1374</v>
      </c>
      <c r="L968" t="s">
        <v>1375</v>
      </c>
    </row>
    <row r="969" spans="1:14" hidden="1" x14ac:dyDescent="0.25">
      <c r="A969">
        <v>16</v>
      </c>
      <c r="B969">
        <v>107</v>
      </c>
      <c r="C969" t="s">
        <v>10393</v>
      </c>
      <c r="D969" s="7">
        <v>40692</v>
      </c>
      <c r="E969" t="s">
        <v>612</v>
      </c>
      <c r="F969" t="s">
        <v>1237</v>
      </c>
      <c r="G969" t="s">
        <v>612</v>
      </c>
      <c r="H969" t="s">
        <v>53</v>
      </c>
      <c r="I969" t="s">
        <v>54</v>
      </c>
      <c r="J969" t="s">
        <v>80</v>
      </c>
      <c r="K969" t="s">
        <v>1375</v>
      </c>
      <c r="L969" t="s">
        <v>1376</v>
      </c>
      <c r="N969">
        <v>4</v>
      </c>
    </row>
    <row r="970" spans="1:14" hidden="1" x14ac:dyDescent="0.25">
      <c r="A970">
        <v>16</v>
      </c>
      <c r="B970">
        <v>108</v>
      </c>
      <c r="C970" t="s">
        <v>10393</v>
      </c>
      <c r="D970" s="7">
        <v>40692</v>
      </c>
      <c r="E970" t="s">
        <v>612</v>
      </c>
      <c r="F970" t="s">
        <v>1237</v>
      </c>
      <c r="G970" t="s">
        <v>612</v>
      </c>
      <c r="H970" t="s">
        <v>24</v>
      </c>
      <c r="I970" t="s">
        <v>10323</v>
      </c>
      <c r="K970" t="s">
        <v>1377</v>
      </c>
      <c r="L970" t="s">
        <v>1378</v>
      </c>
    </row>
    <row r="971" spans="1:14" hidden="1" x14ac:dyDescent="0.25">
      <c r="A971">
        <v>16</v>
      </c>
      <c r="B971">
        <v>109</v>
      </c>
      <c r="C971" t="s">
        <v>10393</v>
      </c>
      <c r="D971" s="7">
        <v>40692</v>
      </c>
      <c r="E971" t="s">
        <v>612</v>
      </c>
      <c r="F971" t="s">
        <v>1237</v>
      </c>
      <c r="G971" t="s">
        <v>612</v>
      </c>
      <c r="H971" t="s">
        <v>10</v>
      </c>
      <c r="I971" t="s">
        <v>118</v>
      </c>
      <c r="K971" t="s">
        <v>1379</v>
      </c>
      <c r="L971" t="s">
        <v>1380</v>
      </c>
    </row>
    <row r="972" spans="1:14" hidden="1" x14ac:dyDescent="0.25">
      <c r="A972">
        <v>16</v>
      </c>
      <c r="B972">
        <v>110</v>
      </c>
      <c r="C972" t="s">
        <v>10393</v>
      </c>
      <c r="D972" s="7">
        <v>40692</v>
      </c>
      <c r="E972" t="s">
        <v>612</v>
      </c>
      <c r="F972" t="s">
        <v>1237</v>
      </c>
      <c r="G972" t="s">
        <v>612</v>
      </c>
      <c r="H972" t="s">
        <v>17</v>
      </c>
      <c r="I972" t="s">
        <v>45</v>
      </c>
      <c r="K972" t="s">
        <v>1380</v>
      </c>
      <c r="L972" t="s">
        <v>1381</v>
      </c>
    </row>
    <row r="973" spans="1:14" hidden="1" x14ac:dyDescent="0.25">
      <c r="A973">
        <v>16</v>
      </c>
      <c r="B973">
        <v>111</v>
      </c>
      <c r="C973" t="s">
        <v>10393</v>
      </c>
      <c r="D973" s="7">
        <v>40692</v>
      </c>
      <c r="E973" t="s">
        <v>612</v>
      </c>
      <c r="F973" t="s">
        <v>1237</v>
      </c>
      <c r="G973" t="s">
        <v>612</v>
      </c>
      <c r="H973" t="s">
        <v>17</v>
      </c>
      <c r="I973" t="s">
        <v>101</v>
      </c>
      <c r="K973" t="s">
        <v>1381</v>
      </c>
      <c r="L973" t="s">
        <v>1382</v>
      </c>
    </row>
    <row r="974" spans="1:14" hidden="1" x14ac:dyDescent="0.25">
      <c r="A974">
        <v>16</v>
      </c>
      <c r="B974">
        <v>112</v>
      </c>
      <c r="C974" t="s">
        <v>10393</v>
      </c>
      <c r="D974" s="7">
        <v>40692</v>
      </c>
      <c r="E974" t="s">
        <v>612</v>
      </c>
      <c r="F974" t="s">
        <v>1237</v>
      </c>
      <c r="G974" t="s">
        <v>612</v>
      </c>
      <c r="H974" t="s">
        <v>24</v>
      </c>
      <c r="I974" t="s">
        <v>39</v>
      </c>
      <c r="K974" t="s">
        <v>1382</v>
      </c>
      <c r="L974" t="s">
        <v>1383</v>
      </c>
    </row>
    <row r="975" spans="1:14" hidden="1" x14ac:dyDescent="0.25">
      <c r="A975">
        <v>16</v>
      </c>
      <c r="B975">
        <v>113</v>
      </c>
      <c r="C975" t="s">
        <v>10393</v>
      </c>
      <c r="D975" s="7">
        <v>40692</v>
      </c>
      <c r="E975" t="s">
        <v>612</v>
      </c>
      <c r="F975" t="s">
        <v>1237</v>
      </c>
      <c r="G975" t="s">
        <v>612</v>
      </c>
      <c r="H975" t="s">
        <v>10</v>
      </c>
      <c r="I975" t="s">
        <v>118</v>
      </c>
      <c r="K975" t="s">
        <v>1384</v>
      </c>
      <c r="L975" t="s">
        <v>1385</v>
      </c>
    </row>
    <row r="976" spans="1:14" hidden="1" x14ac:dyDescent="0.25">
      <c r="A976">
        <v>16</v>
      </c>
      <c r="B976">
        <v>114</v>
      </c>
      <c r="C976" t="s">
        <v>10393</v>
      </c>
      <c r="D976" s="7">
        <v>40692</v>
      </c>
      <c r="E976" t="s">
        <v>612</v>
      </c>
      <c r="F976" t="s">
        <v>1237</v>
      </c>
      <c r="G976" t="s">
        <v>612</v>
      </c>
      <c r="H976" t="s">
        <v>17</v>
      </c>
      <c r="I976" t="s">
        <v>120</v>
      </c>
      <c r="K976" t="s">
        <v>1385</v>
      </c>
      <c r="L976" t="s">
        <v>1385</v>
      </c>
    </row>
    <row r="977" spans="1:14" hidden="1" x14ac:dyDescent="0.25">
      <c r="A977">
        <v>16</v>
      </c>
      <c r="B977">
        <v>115</v>
      </c>
      <c r="C977" t="s">
        <v>10393</v>
      </c>
      <c r="D977" s="7">
        <v>40692</v>
      </c>
      <c r="E977" t="s">
        <v>612</v>
      </c>
      <c r="F977" t="s">
        <v>1237</v>
      </c>
      <c r="G977" t="s">
        <v>612</v>
      </c>
      <c r="H977" t="s">
        <v>53</v>
      </c>
      <c r="I977" t="s">
        <v>379</v>
      </c>
      <c r="J977" t="s">
        <v>80</v>
      </c>
      <c r="K977" t="s">
        <v>1385</v>
      </c>
      <c r="L977" t="s">
        <v>1386</v>
      </c>
      <c r="N977">
        <v>6</v>
      </c>
    </row>
    <row r="978" spans="1:14" hidden="1" x14ac:dyDescent="0.25">
      <c r="A978">
        <v>16</v>
      </c>
      <c r="B978">
        <v>116</v>
      </c>
      <c r="C978" t="s">
        <v>10393</v>
      </c>
      <c r="D978" s="7">
        <v>40692</v>
      </c>
      <c r="E978" t="s">
        <v>612</v>
      </c>
      <c r="F978" t="s">
        <v>1237</v>
      </c>
      <c r="G978" t="s">
        <v>612</v>
      </c>
      <c r="H978" t="s">
        <v>21</v>
      </c>
      <c r="I978" t="s">
        <v>334</v>
      </c>
      <c r="K978" t="s">
        <v>1387</v>
      </c>
      <c r="L978" t="s">
        <v>1388</v>
      </c>
    </row>
    <row r="979" spans="1:14" hidden="1" x14ac:dyDescent="0.25">
      <c r="A979">
        <v>16</v>
      </c>
      <c r="B979">
        <v>117</v>
      </c>
      <c r="C979" t="s">
        <v>10393</v>
      </c>
      <c r="D979" s="7">
        <v>40692</v>
      </c>
      <c r="E979" t="s">
        <v>612</v>
      </c>
      <c r="F979" t="s">
        <v>1237</v>
      </c>
      <c r="G979" t="s">
        <v>612</v>
      </c>
      <c r="H979" t="s">
        <v>24</v>
      </c>
      <c r="I979" t="s">
        <v>10323</v>
      </c>
      <c r="K979" t="s">
        <v>1389</v>
      </c>
      <c r="L979" t="s">
        <v>1390</v>
      </c>
    </row>
    <row r="980" spans="1:14" hidden="1" x14ac:dyDescent="0.25">
      <c r="A980">
        <v>16</v>
      </c>
      <c r="B980">
        <v>118</v>
      </c>
      <c r="C980" t="s">
        <v>10393</v>
      </c>
      <c r="D980" s="7">
        <v>40692</v>
      </c>
      <c r="E980" t="s">
        <v>612</v>
      </c>
      <c r="F980" t="s">
        <v>1237</v>
      </c>
      <c r="G980" t="s">
        <v>612</v>
      </c>
      <c r="H980" t="s">
        <v>10</v>
      </c>
      <c r="I980" t="s">
        <v>118</v>
      </c>
      <c r="K980" t="s">
        <v>1390</v>
      </c>
      <c r="L980" t="s">
        <v>1391</v>
      </c>
    </row>
    <row r="981" spans="1:14" hidden="1" x14ac:dyDescent="0.25">
      <c r="A981">
        <v>16</v>
      </c>
      <c r="B981">
        <v>119</v>
      </c>
      <c r="C981" t="s">
        <v>10393</v>
      </c>
      <c r="D981" s="7">
        <v>40692</v>
      </c>
      <c r="E981" t="s">
        <v>612</v>
      </c>
      <c r="F981" t="s">
        <v>1237</v>
      </c>
      <c r="G981" t="s">
        <v>612</v>
      </c>
      <c r="H981" t="s">
        <v>17</v>
      </c>
      <c r="I981" t="s">
        <v>120</v>
      </c>
      <c r="K981" t="s">
        <v>1391</v>
      </c>
      <c r="L981" t="s">
        <v>1392</v>
      </c>
    </row>
    <row r="982" spans="1:14" hidden="1" x14ac:dyDescent="0.25">
      <c r="A982">
        <v>16</v>
      </c>
      <c r="B982">
        <v>120</v>
      </c>
      <c r="C982" t="s">
        <v>10393</v>
      </c>
      <c r="D982" s="7">
        <v>40692</v>
      </c>
      <c r="E982" t="s">
        <v>612</v>
      </c>
      <c r="F982" t="s">
        <v>1237</v>
      </c>
      <c r="G982" t="s">
        <v>612</v>
      </c>
      <c r="H982" t="s">
        <v>10</v>
      </c>
      <c r="I982" t="s">
        <v>118</v>
      </c>
      <c r="K982" t="s">
        <v>1392</v>
      </c>
      <c r="L982" t="s">
        <v>1393</v>
      </c>
    </row>
    <row r="983" spans="1:14" hidden="1" x14ac:dyDescent="0.25">
      <c r="A983">
        <v>16</v>
      </c>
      <c r="B983">
        <v>121</v>
      </c>
      <c r="C983" t="s">
        <v>10393</v>
      </c>
      <c r="D983" s="7">
        <v>40692</v>
      </c>
      <c r="E983" t="s">
        <v>612</v>
      </c>
      <c r="F983" t="s">
        <v>1237</v>
      </c>
      <c r="G983" t="s">
        <v>612</v>
      </c>
      <c r="H983" t="s">
        <v>10</v>
      </c>
      <c r="I983" t="s">
        <v>14</v>
      </c>
      <c r="K983" t="s">
        <v>1393</v>
      </c>
      <c r="L983" t="s">
        <v>1394</v>
      </c>
    </row>
    <row r="984" spans="1:14" hidden="1" x14ac:dyDescent="0.25">
      <c r="A984">
        <v>16</v>
      </c>
      <c r="B984">
        <v>122</v>
      </c>
      <c r="C984" t="s">
        <v>10393</v>
      </c>
      <c r="D984" s="7">
        <v>40692</v>
      </c>
      <c r="E984" t="s">
        <v>612</v>
      </c>
      <c r="F984" t="s">
        <v>1237</v>
      </c>
      <c r="G984" t="s">
        <v>612</v>
      </c>
      <c r="H984" t="s">
        <v>17</v>
      </c>
      <c r="I984" t="s">
        <v>48</v>
      </c>
      <c r="K984" t="s">
        <v>1394</v>
      </c>
      <c r="L984" t="s">
        <v>1395</v>
      </c>
    </row>
    <row r="985" spans="1:14" hidden="1" x14ac:dyDescent="0.25">
      <c r="A985">
        <v>16</v>
      </c>
      <c r="B985">
        <v>123</v>
      </c>
      <c r="C985" t="s">
        <v>10393</v>
      </c>
      <c r="D985" s="7">
        <v>40692</v>
      </c>
      <c r="E985" t="s">
        <v>612</v>
      </c>
      <c r="F985" t="s">
        <v>1237</v>
      </c>
      <c r="G985" t="s">
        <v>612</v>
      </c>
      <c r="H985" t="s">
        <v>17</v>
      </c>
      <c r="I985" t="s">
        <v>120</v>
      </c>
      <c r="K985" t="s">
        <v>1395</v>
      </c>
      <c r="L985" t="s">
        <v>1396</v>
      </c>
    </row>
    <row r="986" spans="1:14" hidden="1" x14ac:dyDescent="0.25">
      <c r="A986">
        <v>16</v>
      </c>
      <c r="B986">
        <v>124</v>
      </c>
      <c r="C986" t="s">
        <v>10393</v>
      </c>
      <c r="D986" s="7">
        <v>40692</v>
      </c>
      <c r="E986" t="s">
        <v>612</v>
      </c>
      <c r="F986" t="s">
        <v>1237</v>
      </c>
      <c r="G986" t="s">
        <v>612</v>
      </c>
      <c r="H986" t="s">
        <v>24</v>
      </c>
      <c r="I986" t="s">
        <v>248</v>
      </c>
      <c r="K986" t="s">
        <v>1396</v>
      </c>
      <c r="L986" t="s">
        <v>1397</v>
      </c>
    </row>
    <row r="987" spans="1:14" hidden="1" x14ac:dyDescent="0.25">
      <c r="A987">
        <v>16</v>
      </c>
      <c r="B987">
        <v>125</v>
      </c>
      <c r="C987" t="s">
        <v>10393</v>
      </c>
      <c r="D987" s="7">
        <v>40692</v>
      </c>
      <c r="E987" t="s">
        <v>612</v>
      </c>
      <c r="F987" t="s">
        <v>1237</v>
      </c>
      <c r="G987" t="s">
        <v>612</v>
      </c>
      <c r="H987" t="s">
        <v>10</v>
      </c>
      <c r="I987" t="s">
        <v>118</v>
      </c>
      <c r="K987" t="s">
        <v>1398</v>
      </c>
      <c r="L987" t="s">
        <v>1399</v>
      </c>
    </row>
    <row r="988" spans="1:14" hidden="1" x14ac:dyDescent="0.25">
      <c r="A988">
        <v>16</v>
      </c>
      <c r="B988">
        <v>126</v>
      </c>
      <c r="C988" t="s">
        <v>10393</v>
      </c>
      <c r="D988" s="7">
        <v>40692</v>
      </c>
      <c r="E988" t="s">
        <v>612</v>
      </c>
      <c r="F988" t="s">
        <v>1237</v>
      </c>
      <c r="G988" t="s">
        <v>612</v>
      </c>
      <c r="H988" t="s">
        <v>10</v>
      </c>
      <c r="I988" t="s">
        <v>14</v>
      </c>
      <c r="K988" t="s">
        <v>1399</v>
      </c>
      <c r="L988" t="s">
        <v>1400</v>
      </c>
    </row>
    <row r="989" spans="1:14" hidden="1" x14ac:dyDescent="0.25">
      <c r="A989">
        <v>16</v>
      </c>
      <c r="B989">
        <v>127</v>
      </c>
      <c r="C989" t="s">
        <v>10393</v>
      </c>
      <c r="D989" s="7">
        <v>40692</v>
      </c>
      <c r="E989" t="s">
        <v>612</v>
      </c>
      <c r="F989" t="s">
        <v>1237</v>
      </c>
      <c r="G989" t="s">
        <v>612</v>
      </c>
      <c r="H989" t="s">
        <v>17</v>
      </c>
      <c r="I989" t="s">
        <v>120</v>
      </c>
      <c r="K989" t="s">
        <v>1400</v>
      </c>
      <c r="L989" t="s">
        <v>1401</v>
      </c>
    </row>
    <row r="990" spans="1:14" hidden="1" x14ac:dyDescent="0.25">
      <c r="A990">
        <v>16</v>
      </c>
      <c r="B990">
        <v>128</v>
      </c>
      <c r="C990" t="s">
        <v>10393</v>
      </c>
      <c r="D990" s="7">
        <v>40692</v>
      </c>
      <c r="E990" t="s">
        <v>612</v>
      </c>
      <c r="F990" t="s">
        <v>1237</v>
      </c>
      <c r="G990" t="s">
        <v>612</v>
      </c>
      <c r="H990" t="s">
        <v>21</v>
      </c>
      <c r="I990" t="s">
        <v>334</v>
      </c>
      <c r="K990" t="s">
        <v>1402</v>
      </c>
      <c r="L990" t="s">
        <v>1403</v>
      </c>
    </row>
    <row r="991" spans="1:14" hidden="1" x14ac:dyDescent="0.25">
      <c r="A991">
        <v>16</v>
      </c>
      <c r="B991">
        <v>129</v>
      </c>
      <c r="C991" t="s">
        <v>10393</v>
      </c>
      <c r="D991" s="7">
        <v>40692</v>
      </c>
      <c r="E991" t="s">
        <v>612</v>
      </c>
      <c r="F991" t="s">
        <v>1237</v>
      </c>
      <c r="G991" t="s">
        <v>612</v>
      </c>
      <c r="H991" t="s">
        <v>316</v>
      </c>
      <c r="I991" s="3" t="s">
        <v>10322</v>
      </c>
      <c r="K991" t="s">
        <v>1404</v>
      </c>
      <c r="L991" t="s">
        <v>1405</v>
      </c>
    </row>
    <row r="992" spans="1:14" hidden="1" x14ac:dyDescent="0.25">
      <c r="A992">
        <v>17</v>
      </c>
      <c r="B992">
        <v>1</v>
      </c>
      <c r="C992" t="s">
        <v>10395</v>
      </c>
      <c r="D992" s="7">
        <v>40887</v>
      </c>
      <c r="E992" t="s">
        <v>612</v>
      </c>
      <c r="F992" t="s">
        <v>2664</v>
      </c>
      <c r="G992" t="s">
        <v>612</v>
      </c>
      <c r="H992" t="s">
        <v>10</v>
      </c>
      <c r="I992" t="s">
        <v>118</v>
      </c>
      <c r="K992" t="s">
        <v>1406</v>
      </c>
      <c r="L992" t="s">
        <v>1407</v>
      </c>
    </row>
    <row r="993" spans="1:12" hidden="1" x14ac:dyDescent="0.25">
      <c r="A993">
        <v>17</v>
      </c>
      <c r="B993">
        <v>2</v>
      </c>
      <c r="C993" t="s">
        <v>10395</v>
      </c>
      <c r="D993" s="7">
        <v>40887</v>
      </c>
      <c r="E993" t="s">
        <v>612</v>
      </c>
      <c r="F993" t="s">
        <v>2664</v>
      </c>
      <c r="G993" t="s">
        <v>612</v>
      </c>
      <c r="H993" t="s">
        <v>10</v>
      </c>
      <c r="I993" t="s">
        <v>14</v>
      </c>
      <c r="K993" t="s">
        <v>1407</v>
      </c>
      <c r="L993" t="s">
        <v>1408</v>
      </c>
    </row>
    <row r="994" spans="1:12" hidden="1" x14ac:dyDescent="0.25">
      <c r="A994">
        <v>17</v>
      </c>
      <c r="B994">
        <v>3</v>
      </c>
      <c r="C994" t="s">
        <v>10395</v>
      </c>
      <c r="D994" s="7">
        <v>40887</v>
      </c>
      <c r="E994" t="s">
        <v>612</v>
      </c>
      <c r="F994" t="s">
        <v>2664</v>
      </c>
      <c r="G994" t="s">
        <v>612</v>
      </c>
      <c r="H994" t="s">
        <v>17</v>
      </c>
      <c r="I994" t="s">
        <v>18</v>
      </c>
      <c r="K994" t="s">
        <v>1408</v>
      </c>
      <c r="L994" t="s">
        <v>1409</v>
      </c>
    </row>
    <row r="995" spans="1:12" hidden="1" x14ac:dyDescent="0.25">
      <c r="A995">
        <v>17</v>
      </c>
      <c r="B995">
        <v>4</v>
      </c>
      <c r="C995" t="s">
        <v>10395</v>
      </c>
      <c r="D995" s="7">
        <v>40887</v>
      </c>
      <c r="E995" t="s">
        <v>612</v>
      </c>
      <c r="F995" t="s">
        <v>2664</v>
      </c>
      <c r="G995" t="s">
        <v>612</v>
      </c>
      <c r="H995" t="s">
        <v>10</v>
      </c>
      <c r="I995" t="s">
        <v>14</v>
      </c>
      <c r="K995" t="s">
        <v>1409</v>
      </c>
      <c r="L995" t="s">
        <v>1410</v>
      </c>
    </row>
    <row r="996" spans="1:12" hidden="1" x14ac:dyDescent="0.25">
      <c r="A996">
        <v>17</v>
      </c>
      <c r="B996">
        <v>5</v>
      </c>
      <c r="C996" t="s">
        <v>10395</v>
      </c>
      <c r="D996" s="7">
        <v>40887</v>
      </c>
      <c r="E996" t="s">
        <v>612</v>
      </c>
      <c r="F996" t="s">
        <v>2664</v>
      </c>
      <c r="G996" t="s">
        <v>612</v>
      </c>
      <c r="H996" t="s">
        <v>17</v>
      </c>
      <c r="I996" t="s">
        <v>120</v>
      </c>
      <c r="K996" t="s">
        <v>1410</v>
      </c>
      <c r="L996" t="s">
        <v>1411</v>
      </c>
    </row>
    <row r="997" spans="1:12" hidden="1" x14ac:dyDescent="0.25">
      <c r="A997">
        <v>17</v>
      </c>
      <c r="B997">
        <v>6</v>
      </c>
      <c r="C997" t="s">
        <v>10395</v>
      </c>
      <c r="D997" s="7">
        <v>40887</v>
      </c>
      <c r="E997" t="s">
        <v>612</v>
      </c>
      <c r="F997" t="s">
        <v>2664</v>
      </c>
      <c r="G997" t="s">
        <v>612</v>
      </c>
      <c r="H997" t="s">
        <v>348</v>
      </c>
      <c r="I997" t="s">
        <v>968</v>
      </c>
      <c r="K997" t="s">
        <v>1411</v>
      </c>
      <c r="L997" t="s">
        <v>1411</v>
      </c>
    </row>
    <row r="998" spans="1:12" hidden="1" x14ac:dyDescent="0.25">
      <c r="A998">
        <v>17</v>
      </c>
      <c r="B998">
        <v>7</v>
      </c>
      <c r="C998" t="s">
        <v>10395</v>
      </c>
      <c r="D998" s="7">
        <v>40887</v>
      </c>
      <c r="E998" t="s">
        <v>612</v>
      </c>
      <c r="F998" t="s">
        <v>2664</v>
      </c>
      <c r="G998" t="s">
        <v>612</v>
      </c>
      <c r="H998" t="s">
        <v>17</v>
      </c>
      <c r="I998" t="s">
        <v>120</v>
      </c>
      <c r="K998" t="s">
        <v>1411</v>
      </c>
      <c r="L998" t="s">
        <v>1412</v>
      </c>
    </row>
    <row r="999" spans="1:12" hidden="1" x14ac:dyDescent="0.25">
      <c r="A999">
        <v>17</v>
      </c>
      <c r="B999">
        <v>8</v>
      </c>
      <c r="C999" t="s">
        <v>10395</v>
      </c>
      <c r="D999" s="7">
        <v>40887</v>
      </c>
      <c r="E999" t="s">
        <v>612</v>
      </c>
      <c r="F999" t="s">
        <v>2664</v>
      </c>
      <c r="G999" t="s">
        <v>612</v>
      </c>
      <c r="H999" t="s">
        <v>17</v>
      </c>
      <c r="I999" t="s">
        <v>120</v>
      </c>
      <c r="K999" t="s">
        <v>1412</v>
      </c>
      <c r="L999" t="s">
        <v>1413</v>
      </c>
    </row>
    <row r="1000" spans="1:12" hidden="1" x14ac:dyDescent="0.25">
      <c r="A1000">
        <v>17</v>
      </c>
      <c r="B1000">
        <v>9</v>
      </c>
      <c r="C1000" t="s">
        <v>10395</v>
      </c>
      <c r="D1000" s="7">
        <v>40887</v>
      </c>
      <c r="E1000" t="s">
        <v>612</v>
      </c>
      <c r="F1000" t="s">
        <v>2664</v>
      </c>
      <c r="G1000" t="s">
        <v>612</v>
      </c>
      <c r="H1000" t="s">
        <v>10</v>
      </c>
      <c r="I1000" t="s">
        <v>118</v>
      </c>
      <c r="K1000" t="s">
        <v>1414</v>
      </c>
      <c r="L1000" t="s">
        <v>1415</v>
      </c>
    </row>
    <row r="1001" spans="1:12" hidden="1" x14ac:dyDescent="0.25">
      <c r="A1001">
        <v>17</v>
      </c>
      <c r="B1001">
        <v>10</v>
      </c>
      <c r="C1001" t="s">
        <v>10395</v>
      </c>
      <c r="D1001" s="7">
        <v>40887</v>
      </c>
      <c r="E1001" t="s">
        <v>612</v>
      </c>
      <c r="F1001" t="s">
        <v>2664</v>
      </c>
      <c r="G1001" t="s">
        <v>612</v>
      </c>
      <c r="H1001" t="s">
        <v>10</v>
      </c>
      <c r="I1001" t="s">
        <v>14</v>
      </c>
      <c r="K1001" t="s">
        <v>1415</v>
      </c>
      <c r="L1001" t="s">
        <v>1416</v>
      </c>
    </row>
    <row r="1002" spans="1:12" hidden="1" x14ac:dyDescent="0.25">
      <c r="A1002">
        <v>17</v>
      </c>
      <c r="B1002">
        <v>11</v>
      </c>
      <c r="C1002" t="s">
        <v>10395</v>
      </c>
      <c r="D1002" s="7">
        <v>40887</v>
      </c>
      <c r="E1002" t="s">
        <v>612</v>
      </c>
      <c r="F1002" t="s">
        <v>2664</v>
      </c>
      <c r="G1002" t="s">
        <v>612</v>
      </c>
      <c r="H1002" t="s">
        <v>17</v>
      </c>
      <c r="I1002" t="s">
        <v>77</v>
      </c>
      <c r="K1002" t="s">
        <v>1416</v>
      </c>
      <c r="L1002" t="s">
        <v>1417</v>
      </c>
    </row>
    <row r="1003" spans="1:12" hidden="1" x14ac:dyDescent="0.25">
      <c r="A1003">
        <v>17</v>
      </c>
      <c r="B1003">
        <v>12</v>
      </c>
      <c r="C1003" t="s">
        <v>10395</v>
      </c>
      <c r="D1003" s="7">
        <v>40887</v>
      </c>
      <c r="E1003" t="s">
        <v>612</v>
      </c>
      <c r="F1003" t="s">
        <v>2664</v>
      </c>
      <c r="G1003" t="s">
        <v>612</v>
      </c>
      <c r="H1003" t="s">
        <v>10</v>
      </c>
      <c r="I1003" t="s">
        <v>14</v>
      </c>
      <c r="K1003" t="s">
        <v>1417</v>
      </c>
      <c r="L1003" t="s">
        <v>1418</v>
      </c>
    </row>
    <row r="1004" spans="1:12" hidden="1" x14ac:dyDescent="0.25">
      <c r="A1004">
        <v>17</v>
      </c>
      <c r="B1004">
        <v>13</v>
      </c>
      <c r="C1004" t="s">
        <v>10395</v>
      </c>
      <c r="D1004" s="7">
        <v>40887</v>
      </c>
      <c r="E1004" t="s">
        <v>612</v>
      </c>
      <c r="F1004" t="s">
        <v>2664</v>
      </c>
      <c r="G1004" t="s">
        <v>612</v>
      </c>
      <c r="H1004" t="s">
        <v>17</v>
      </c>
      <c r="I1004" t="s">
        <v>101</v>
      </c>
      <c r="K1004" t="s">
        <v>1418</v>
      </c>
      <c r="L1004" t="s">
        <v>1419</v>
      </c>
    </row>
    <row r="1005" spans="1:12" hidden="1" x14ac:dyDescent="0.25">
      <c r="A1005">
        <v>17</v>
      </c>
      <c r="B1005">
        <v>14</v>
      </c>
      <c r="C1005" t="s">
        <v>10395</v>
      </c>
      <c r="D1005" s="7">
        <v>40887</v>
      </c>
      <c r="E1005" t="s">
        <v>612</v>
      </c>
      <c r="F1005" t="s">
        <v>2664</v>
      </c>
      <c r="G1005" t="s">
        <v>612</v>
      </c>
      <c r="H1005" t="s">
        <v>10</v>
      </c>
      <c r="I1005" t="s">
        <v>14</v>
      </c>
      <c r="K1005" t="s">
        <v>1419</v>
      </c>
      <c r="L1005" t="s">
        <v>1420</v>
      </c>
    </row>
    <row r="1006" spans="1:12" hidden="1" x14ac:dyDescent="0.25">
      <c r="A1006">
        <v>17</v>
      </c>
      <c r="B1006">
        <v>15</v>
      </c>
      <c r="C1006" t="s">
        <v>10395</v>
      </c>
      <c r="D1006" s="7">
        <v>40887</v>
      </c>
      <c r="E1006" t="s">
        <v>612</v>
      </c>
      <c r="F1006" t="s">
        <v>2664</v>
      </c>
      <c r="G1006" t="s">
        <v>612</v>
      </c>
      <c r="H1006" t="s">
        <v>17</v>
      </c>
      <c r="I1006" t="s">
        <v>18</v>
      </c>
      <c r="K1006" t="s">
        <v>1420</v>
      </c>
      <c r="L1006" t="s">
        <v>1421</v>
      </c>
    </row>
    <row r="1007" spans="1:12" hidden="1" x14ac:dyDescent="0.25">
      <c r="A1007">
        <v>17</v>
      </c>
      <c r="B1007">
        <v>16</v>
      </c>
      <c r="C1007" t="s">
        <v>10395</v>
      </c>
      <c r="D1007" s="7">
        <v>40887</v>
      </c>
      <c r="E1007" t="s">
        <v>612</v>
      </c>
      <c r="F1007" t="s">
        <v>2664</v>
      </c>
      <c r="G1007" t="s">
        <v>612</v>
      </c>
      <c r="H1007" t="s">
        <v>316</v>
      </c>
      <c r="I1007" s="3" t="s">
        <v>10322</v>
      </c>
      <c r="K1007" t="s">
        <v>1422</v>
      </c>
      <c r="L1007" t="s">
        <v>1422</v>
      </c>
    </row>
    <row r="1008" spans="1:12" hidden="1" x14ac:dyDescent="0.25">
      <c r="A1008">
        <v>18</v>
      </c>
      <c r="B1008">
        <v>1</v>
      </c>
      <c r="C1008" t="s">
        <v>10397</v>
      </c>
      <c r="D1008" s="7">
        <v>40780</v>
      </c>
      <c r="E1008" t="s">
        <v>175</v>
      </c>
      <c r="F1008" t="s">
        <v>10408</v>
      </c>
      <c r="G1008" t="s">
        <v>175</v>
      </c>
      <c r="H1008" t="s">
        <v>10</v>
      </c>
      <c r="I1008" t="s">
        <v>118</v>
      </c>
      <c r="K1008" t="s">
        <v>1423</v>
      </c>
      <c r="L1008" t="s">
        <v>1424</v>
      </c>
    </row>
    <row r="1009" spans="1:12" hidden="1" x14ac:dyDescent="0.25">
      <c r="A1009">
        <v>18</v>
      </c>
      <c r="B1009">
        <v>2</v>
      </c>
      <c r="C1009" t="s">
        <v>10397</v>
      </c>
      <c r="D1009" s="7">
        <v>40780</v>
      </c>
      <c r="E1009" t="s">
        <v>175</v>
      </c>
      <c r="F1009" t="s">
        <v>10408</v>
      </c>
      <c r="G1009" t="s">
        <v>175</v>
      </c>
      <c r="H1009" t="s">
        <v>17</v>
      </c>
      <c r="I1009" t="s">
        <v>120</v>
      </c>
      <c r="K1009" t="s">
        <v>1424</v>
      </c>
      <c r="L1009" t="s">
        <v>1424</v>
      </c>
    </row>
    <row r="1010" spans="1:12" hidden="1" x14ac:dyDescent="0.25">
      <c r="A1010">
        <v>18</v>
      </c>
      <c r="B1010">
        <v>3</v>
      </c>
      <c r="C1010" t="s">
        <v>10397</v>
      </c>
      <c r="D1010" s="7">
        <v>40780</v>
      </c>
      <c r="E1010" t="s">
        <v>175</v>
      </c>
      <c r="F1010" t="s">
        <v>10408</v>
      </c>
      <c r="G1010" t="s">
        <v>175</v>
      </c>
      <c r="H1010" t="s">
        <v>33</v>
      </c>
      <c r="I1010" t="s">
        <v>192</v>
      </c>
      <c r="K1010" t="s">
        <v>1424</v>
      </c>
      <c r="L1010" t="s">
        <v>1425</v>
      </c>
    </row>
    <row r="1011" spans="1:12" hidden="1" x14ac:dyDescent="0.25">
      <c r="A1011">
        <v>18</v>
      </c>
      <c r="B1011">
        <v>4</v>
      </c>
      <c r="C1011" t="s">
        <v>10397</v>
      </c>
      <c r="D1011" s="7">
        <v>40780</v>
      </c>
      <c r="E1011" t="s">
        <v>175</v>
      </c>
      <c r="F1011" t="s">
        <v>10408</v>
      </c>
      <c r="G1011" t="s">
        <v>175</v>
      </c>
      <c r="H1011" t="s">
        <v>162</v>
      </c>
      <c r="I1011" t="s">
        <v>163</v>
      </c>
      <c r="K1011" t="s">
        <v>1425</v>
      </c>
      <c r="L1011" t="s">
        <v>1426</v>
      </c>
    </row>
    <row r="1012" spans="1:12" hidden="1" x14ac:dyDescent="0.25">
      <c r="A1012">
        <v>18</v>
      </c>
      <c r="B1012">
        <v>5</v>
      </c>
      <c r="C1012" t="s">
        <v>10397</v>
      </c>
      <c r="D1012" s="7">
        <v>40780</v>
      </c>
      <c r="E1012" t="s">
        <v>175</v>
      </c>
      <c r="F1012" t="s">
        <v>10408</v>
      </c>
      <c r="G1012" t="s">
        <v>175</v>
      </c>
      <c r="H1012" t="s">
        <v>24</v>
      </c>
      <c r="I1012" t="s">
        <v>10323</v>
      </c>
      <c r="K1012" t="s">
        <v>1426</v>
      </c>
      <c r="L1012" t="s">
        <v>1427</v>
      </c>
    </row>
    <row r="1013" spans="1:12" hidden="1" x14ac:dyDescent="0.25">
      <c r="A1013">
        <v>18</v>
      </c>
      <c r="B1013">
        <v>6</v>
      </c>
      <c r="C1013" t="s">
        <v>10397</v>
      </c>
      <c r="D1013" s="7">
        <v>40780</v>
      </c>
      <c r="E1013" t="s">
        <v>175</v>
      </c>
      <c r="F1013" t="s">
        <v>10408</v>
      </c>
      <c r="G1013" t="s">
        <v>175</v>
      </c>
      <c r="H1013" t="s">
        <v>10</v>
      </c>
      <c r="I1013" t="s">
        <v>11</v>
      </c>
      <c r="K1013" t="s">
        <v>1427</v>
      </c>
      <c r="L1013" t="s">
        <v>1428</v>
      </c>
    </row>
    <row r="1014" spans="1:12" hidden="1" x14ac:dyDescent="0.25">
      <c r="A1014">
        <v>18</v>
      </c>
      <c r="B1014">
        <v>7</v>
      </c>
      <c r="C1014" t="s">
        <v>10397</v>
      </c>
      <c r="D1014" s="7">
        <v>40780</v>
      </c>
      <c r="E1014" t="s">
        <v>175</v>
      </c>
      <c r="F1014" t="s">
        <v>10408</v>
      </c>
      <c r="G1014" t="s">
        <v>175</v>
      </c>
      <c r="H1014" t="s">
        <v>17</v>
      </c>
      <c r="I1014" t="s">
        <v>292</v>
      </c>
      <c r="K1014" t="s">
        <v>1428</v>
      </c>
      <c r="L1014" t="s">
        <v>1429</v>
      </c>
    </row>
    <row r="1015" spans="1:12" hidden="1" x14ac:dyDescent="0.25">
      <c r="A1015">
        <v>18</v>
      </c>
      <c r="B1015">
        <v>8</v>
      </c>
      <c r="C1015" t="s">
        <v>10397</v>
      </c>
      <c r="D1015" s="7">
        <v>40780</v>
      </c>
      <c r="E1015" t="s">
        <v>175</v>
      </c>
      <c r="F1015" t="s">
        <v>10408</v>
      </c>
      <c r="G1015" t="s">
        <v>175</v>
      </c>
      <c r="H1015" t="s">
        <v>17</v>
      </c>
      <c r="I1015" t="s">
        <v>73</v>
      </c>
      <c r="K1015" t="s">
        <v>1429</v>
      </c>
      <c r="L1015" t="s">
        <v>1430</v>
      </c>
    </row>
    <row r="1016" spans="1:12" hidden="1" x14ac:dyDescent="0.25">
      <c r="A1016">
        <v>18</v>
      </c>
      <c r="B1016">
        <v>9</v>
      </c>
      <c r="C1016" t="s">
        <v>10397</v>
      </c>
      <c r="D1016" s="7">
        <v>40780</v>
      </c>
      <c r="E1016" t="s">
        <v>175</v>
      </c>
      <c r="F1016" t="s">
        <v>10408</v>
      </c>
      <c r="G1016" t="s">
        <v>175</v>
      </c>
      <c r="H1016" t="s">
        <v>33</v>
      </c>
      <c r="I1016" t="s">
        <v>603</v>
      </c>
      <c r="K1016" t="s">
        <v>1430</v>
      </c>
      <c r="L1016" t="s">
        <v>1431</v>
      </c>
    </row>
    <row r="1017" spans="1:12" hidden="1" x14ac:dyDescent="0.25">
      <c r="A1017">
        <v>18</v>
      </c>
      <c r="B1017">
        <v>10</v>
      </c>
      <c r="C1017" t="s">
        <v>10397</v>
      </c>
      <c r="D1017" s="7">
        <v>40780</v>
      </c>
      <c r="E1017" t="s">
        <v>175</v>
      </c>
      <c r="F1017" t="s">
        <v>10408</v>
      </c>
      <c r="G1017" t="s">
        <v>175</v>
      </c>
      <c r="H1017" t="s">
        <v>17</v>
      </c>
      <c r="I1017" t="s">
        <v>73</v>
      </c>
      <c r="K1017" t="s">
        <v>1431</v>
      </c>
      <c r="L1017" t="s">
        <v>1432</v>
      </c>
    </row>
    <row r="1018" spans="1:12" hidden="1" x14ac:dyDescent="0.25">
      <c r="A1018">
        <v>18</v>
      </c>
      <c r="B1018">
        <v>11</v>
      </c>
      <c r="C1018" t="s">
        <v>10397</v>
      </c>
      <c r="D1018" s="7">
        <v>40780</v>
      </c>
      <c r="E1018" t="s">
        <v>175</v>
      </c>
      <c r="F1018" t="s">
        <v>10408</v>
      </c>
      <c r="G1018" t="s">
        <v>175</v>
      </c>
      <c r="H1018" t="s">
        <v>17</v>
      </c>
      <c r="I1018" t="s">
        <v>292</v>
      </c>
      <c r="K1018" t="s">
        <v>1432</v>
      </c>
      <c r="L1018" t="s">
        <v>1433</v>
      </c>
    </row>
    <row r="1019" spans="1:12" hidden="1" x14ac:dyDescent="0.25">
      <c r="A1019">
        <v>18</v>
      </c>
      <c r="B1019">
        <v>12</v>
      </c>
      <c r="C1019" t="s">
        <v>10397</v>
      </c>
      <c r="D1019" s="7">
        <v>40780</v>
      </c>
      <c r="E1019" t="s">
        <v>175</v>
      </c>
      <c r="F1019" t="s">
        <v>10408</v>
      </c>
      <c r="G1019" t="s">
        <v>175</v>
      </c>
      <c r="H1019" t="s">
        <v>24</v>
      </c>
      <c r="I1019" t="s">
        <v>10323</v>
      </c>
      <c r="K1019" t="s">
        <v>1434</v>
      </c>
      <c r="L1019" t="s">
        <v>1435</v>
      </c>
    </row>
    <row r="1020" spans="1:12" hidden="1" x14ac:dyDescent="0.25">
      <c r="A1020">
        <v>18</v>
      </c>
      <c r="B1020">
        <v>13</v>
      </c>
      <c r="C1020" t="s">
        <v>10397</v>
      </c>
      <c r="D1020" s="7">
        <v>40780</v>
      </c>
      <c r="E1020" t="s">
        <v>175</v>
      </c>
      <c r="F1020" t="s">
        <v>10408</v>
      </c>
      <c r="G1020" t="s">
        <v>175</v>
      </c>
      <c r="H1020" t="s">
        <v>10</v>
      </c>
      <c r="I1020" t="s">
        <v>118</v>
      </c>
      <c r="K1020" t="s">
        <v>1435</v>
      </c>
      <c r="L1020" t="s">
        <v>1436</v>
      </c>
    </row>
    <row r="1021" spans="1:12" hidden="1" x14ac:dyDescent="0.25">
      <c r="A1021">
        <v>18</v>
      </c>
      <c r="B1021">
        <v>14</v>
      </c>
      <c r="C1021" t="s">
        <v>10397</v>
      </c>
      <c r="D1021" s="7">
        <v>40780</v>
      </c>
      <c r="E1021" t="s">
        <v>175</v>
      </c>
      <c r="F1021" t="s">
        <v>10408</v>
      </c>
      <c r="G1021" t="s">
        <v>175</v>
      </c>
      <c r="H1021" t="s">
        <v>10</v>
      </c>
      <c r="I1021" t="s">
        <v>11</v>
      </c>
      <c r="K1021" t="s">
        <v>1436</v>
      </c>
      <c r="L1021" t="s">
        <v>1437</v>
      </c>
    </row>
    <row r="1022" spans="1:12" hidden="1" x14ac:dyDescent="0.25">
      <c r="A1022">
        <v>18</v>
      </c>
      <c r="B1022">
        <v>15</v>
      </c>
      <c r="C1022" t="s">
        <v>10397</v>
      </c>
      <c r="D1022" s="7">
        <v>40780</v>
      </c>
      <c r="E1022" t="s">
        <v>175</v>
      </c>
      <c r="F1022" t="s">
        <v>10408</v>
      </c>
      <c r="G1022" t="s">
        <v>175</v>
      </c>
      <c r="H1022" t="s">
        <v>17</v>
      </c>
      <c r="I1022" t="s">
        <v>120</v>
      </c>
      <c r="K1022" t="s">
        <v>1437</v>
      </c>
      <c r="L1022" t="s">
        <v>1438</v>
      </c>
    </row>
    <row r="1023" spans="1:12" hidden="1" x14ac:dyDescent="0.25">
      <c r="A1023">
        <v>18</v>
      </c>
      <c r="B1023">
        <v>16</v>
      </c>
      <c r="C1023" t="s">
        <v>10397</v>
      </c>
      <c r="D1023" s="7">
        <v>40780</v>
      </c>
      <c r="E1023" t="s">
        <v>175</v>
      </c>
      <c r="F1023" t="s">
        <v>10408</v>
      </c>
      <c r="G1023" t="s">
        <v>175</v>
      </c>
      <c r="H1023" t="s">
        <v>10</v>
      </c>
      <c r="I1023" t="s">
        <v>11</v>
      </c>
      <c r="K1023" t="s">
        <v>1438</v>
      </c>
      <c r="L1023" t="s">
        <v>1439</v>
      </c>
    </row>
    <row r="1024" spans="1:12" hidden="1" x14ac:dyDescent="0.25">
      <c r="A1024">
        <v>18</v>
      </c>
      <c r="B1024">
        <v>17</v>
      </c>
      <c r="C1024" t="s">
        <v>10397</v>
      </c>
      <c r="D1024" s="7">
        <v>40780</v>
      </c>
      <c r="E1024" t="s">
        <v>175</v>
      </c>
      <c r="F1024" t="s">
        <v>10408</v>
      </c>
      <c r="G1024" t="s">
        <v>175</v>
      </c>
      <c r="H1024" t="s">
        <v>17</v>
      </c>
      <c r="I1024" t="s">
        <v>73</v>
      </c>
      <c r="K1024" t="s">
        <v>1439</v>
      </c>
      <c r="L1024" t="s">
        <v>1440</v>
      </c>
    </row>
    <row r="1025" spans="1:14" hidden="1" x14ac:dyDescent="0.25">
      <c r="A1025">
        <v>18</v>
      </c>
      <c r="B1025">
        <v>18</v>
      </c>
      <c r="C1025" t="s">
        <v>10397</v>
      </c>
      <c r="D1025" s="7">
        <v>40780</v>
      </c>
      <c r="E1025" t="s">
        <v>175</v>
      </c>
      <c r="F1025" t="s">
        <v>10408</v>
      </c>
      <c r="G1025" t="s">
        <v>175</v>
      </c>
      <c r="H1025" t="s">
        <v>53</v>
      </c>
      <c r="I1025" t="s">
        <v>91</v>
      </c>
      <c r="J1025" t="s">
        <v>80</v>
      </c>
      <c r="K1025" t="s">
        <v>1440</v>
      </c>
      <c r="L1025" t="s">
        <v>1440</v>
      </c>
      <c r="N1025">
        <v>7</v>
      </c>
    </row>
    <row r="1026" spans="1:14" hidden="1" x14ac:dyDescent="0.25">
      <c r="A1026">
        <v>18</v>
      </c>
      <c r="B1026">
        <v>19</v>
      </c>
      <c r="C1026" t="s">
        <v>10397</v>
      </c>
      <c r="D1026" s="7">
        <v>40780</v>
      </c>
      <c r="E1026" t="s">
        <v>175</v>
      </c>
      <c r="F1026" t="s">
        <v>10408</v>
      </c>
      <c r="G1026" t="s">
        <v>175</v>
      </c>
      <c r="H1026" t="s">
        <v>17</v>
      </c>
      <c r="I1026" t="s">
        <v>77</v>
      </c>
      <c r="K1026" t="s">
        <v>1440</v>
      </c>
      <c r="L1026" t="s">
        <v>1441</v>
      </c>
    </row>
    <row r="1027" spans="1:14" hidden="1" x14ac:dyDescent="0.25">
      <c r="A1027">
        <v>18</v>
      </c>
      <c r="B1027">
        <v>20</v>
      </c>
      <c r="C1027" t="s">
        <v>10397</v>
      </c>
      <c r="D1027" s="7">
        <v>40780</v>
      </c>
      <c r="E1027" t="s">
        <v>175</v>
      </c>
      <c r="F1027" t="s">
        <v>10408</v>
      </c>
      <c r="G1027" t="s">
        <v>175</v>
      </c>
      <c r="H1027" t="s">
        <v>33</v>
      </c>
      <c r="I1027" t="s">
        <v>238</v>
      </c>
      <c r="K1027" t="s">
        <v>1441</v>
      </c>
      <c r="L1027" t="s">
        <v>1442</v>
      </c>
    </row>
    <row r="1028" spans="1:14" hidden="1" x14ac:dyDescent="0.25">
      <c r="A1028">
        <v>18</v>
      </c>
      <c r="B1028">
        <v>21</v>
      </c>
      <c r="C1028" t="s">
        <v>10397</v>
      </c>
      <c r="D1028" s="7">
        <v>40780</v>
      </c>
      <c r="E1028" t="s">
        <v>175</v>
      </c>
      <c r="F1028" t="s">
        <v>10408</v>
      </c>
      <c r="G1028" t="s">
        <v>175</v>
      </c>
      <c r="H1028" t="s">
        <v>17</v>
      </c>
      <c r="I1028" t="s">
        <v>77</v>
      </c>
      <c r="K1028" t="s">
        <v>1442</v>
      </c>
      <c r="L1028" t="s">
        <v>1443</v>
      </c>
    </row>
    <row r="1029" spans="1:14" hidden="1" x14ac:dyDescent="0.25">
      <c r="A1029">
        <v>18</v>
      </c>
      <c r="B1029">
        <v>22</v>
      </c>
      <c r="C1029" t="s">
        <v>10397</v>
      </c>
      <c r="D1029" s="7">
        <v>40780</v>
      </c>
      <c r="E1029" t="s">
        <v>175</v>
      </c>
      <c r="F1029" t="s">
        <v>10408</v>
      </c>
      <c r="G1029" t="s">
        <v>175</v>
      </c>
      <c r="H1029" t="s">
        <v>33</v>
      </c>
      <c r="I1029" t="s">
        <v>34</v>
      </c>
      <c r="K1029" t="s">
        <v>1444</v>
      </c>
      <c r="L1029" t="s">
        <v>1445</v>
      </c>
    </row>
    <row r="1030" spans="1:14" hidden="1" x14ac:dyDescent="0.25">
      <c r="A1030">
        <v>18</v>
      </c>
      <c r="B1030">
        <v>23</v>
      </c>
      <c r="C1030" t="s">
        <v>10397</v>
      </c>
      <c r="D1030" s="7">
        <v>40780</v>
      </c>
      <c r="E1030" t="s">
        <v>175</v>
      </c>
      <c r="F1030" t="s">
        <v>10408</v>
      </c>
      <c r="G1030" t="s">
        <v>175</v>
      </c>
      <c r="H1030" t="s">
        <v>24</v>
      </c>
      <c r="I1030" t="s">
        <v>10323</v>
      </c>
      <c r="K1030" t="s">
        <v>1446</v>
      </c>
      <c r="L1030" t="s">
        <v>1447</v>
      </c>
    </row>
    <row r="1031" spans="1:14" hidden="1" x14ac:dyDescent="0.25">
      <c r="A1031">
        <v>18</v>
      </c>
      <c r="B1031">
        <v>24</v>
      </c>
      <c r="C1031" t="s">
        <v>10397</v>
      </c>
      <c r="D1031" s="7">
        <v>40780</v>
      </c>
      <c r="E1031" t="s">
        <v>175</v>
      </c>
      <c r="F1031" t="s">
        <v>10408</v>
      </c>
      <c r="G1031" t="s">
        <v>175</v>
      </c>
      <c r="H1031" t="s">
        <v>10</v>
      </c>
      <c r="I1031" t="s">
        <v>113</v>
      </c>
      <c r="K1031" t="s">
        <v>1448</v>
      </c>
      <c r="L1031" t="s">
        <v>1449</v>
      </c>
    </row>
    <row r="1032" spans="1:14" hidden="1" x14ac:dyDescent="0.25">
      <c r="A1032">
        <v>18</v>
      </c>
      <c r="B1032">
        <v>25</v>
      </c>
      <c r="C1032" t="s">
        <v>10397</v>
      </c>
      <c r="D1032" s="7">
        <v>40780</v>
      </c>
      <c r="E1032" t="s">
        <v>175</v>
      </c>
      <c r="F1032" t="s">
        <v>10408</v>
      </c>
      <c r="G1032" t="s">
        <v>175</v>
      </c>
      <c r="H1032" t="s">
        <v>10</v>
      </c>
      <c r="I1032" t="s">
        <v>118</v>
      </c>
      <c r="K1032" t="s">
        <v>1449</v>
      </c>
      <c r="L1032" t="s">
        <v>1450</v>
      </c>
    </row>
    <row r="1033" spans="1:14" hidden="1" x14ac:dyDescent="0.25">
      <c r="A1033">
        <v>18</v>
      </c>
      <c r="B1033">
        <v>26</v>
      </c>
      <c r="C1033" t="s">
        <v>10397</v>
      </c>
      <c r="D1033" s="7">
        <v>40780</v>
      </c>
      <c r="E1033" t="s">
        <v>175</v>
      </c>
      <c r="F1033" t="s">
        <v>10408</v>
      </c>
      <c r="G1033" t="s">
        <v>175</v>
      </c>
      <c r="H1033" t="s">
        <v>10</v>
      </c>
      <c r="I1033" t="s">
        <v>118</v>
      </c>
      <c r="K1033" t="s">
        <v>1450</v>
      </c>
      <c r="L1033" t="s">
        <v>1451</v>
      </c>
    </row>
    <row r="1034" spans="1:14" hidden="1" x14ac:dyDescent="0.25">
      <c r="A1034">
        <v>18</v>
      </c>
      <c r="B1034">
        <v>27</v>
      </c>
      <c r="C1034" t="s">
        <v>10397</v>
      </c>
      <c r="D1034" s="7">
        <v>40780</v>
      </c>
      <c r="E1034" t="s">
        <v>175</v>
      </c>
      <c r="F1034" t="s">
        <v>10408</v>
      </c>
      <c r="G1034" t="s">
        <v>175</v>
      </c>
      <c r="H1034" t="s">
        <v>17</v>
      </c>
      <c r="I1034" t="s">
        <v>73</v>
      </c>
      <c r="K1034" t="s">
        <v>1451</v>
      </c>
      <c r="L1034" t="s">
        <v>1452</v>
      </c>
    </row>
    <row r="1035" spans="1:14" hidden="1" x14ac:dyDescent="0.25">
      <c r="A1035">
        <v>18</v>
      </c>
      <c r="B1035">
        <v>28</v>
      </c>
      <c r="C1035" t="s">
        <v>10397</v>
      </c>
      <c r="D1035" s="7">
        <v>40780</v>
      </c>
      <c r="E1035" t="s">
        <v>175</v>
      </c>
      <c r="F1035" t="s">
        <v>10408</v>
      </c>
      <c r="G1035" t="s">
        <v>175</v>
      </c>
      <c r="H1035" t="s">
        <v>33</v>
      </c>
      <c r="I1035" t="s">
        <v>192</v>
      </c>
      <c r="K1035" t="s">
        <v>1452</v>
      </c>
      <c r="L1035" t="s">
        <v>1453</v>
      </c>
    </row>
    <row r="1036" spans="1:14" hidden="1" x14ac:dyDescent="0.25">
      <c r="A1036">
        <v>18</v>
      </c>
      <c r="B1036">
        <v>29</v>
      </c>
      <c r="C1036" t="s">
        <v>10397</v>
      </c>
      <c r="D1036" s="7">
        <v>40780</v>
      </c>
      <c r="E1036" t="s">
        <v>175</v>
      </c>
      <c r="F1036" t="s">
        <v>10408</v>
      </c>
      <c r="G1036" t="s">
        <v>175</v>
      </c>
      <c r="H1036" t="s">
        <v>162</v>
      </c>
      <c r="I1036" t="s">
        <v>163</v>
      </c>
      <c r="K1036" t="s">
        <v>1453</v>
      </c>
      <c r="L1036" t="s">
        <v>1454</v>
      </c>
    </row>
    <row r="1037" spans="1:14" hidden="1" x14ac:dyDescent="0.25">
      <c r="A1037">
        <v>18</v>
      </c>
      <c r="B1037">
        <v>30</v>
      </c>
      <c r="C1037" t="s">
        <v>10397</v>
      </c>
      <c r="D1037" s="7">
        <v>40780</v>
      </c>
      <c r="E1037" t="s">
        <v>175</v>
      </c>
      <c r="F1037" t="s">
        <v>10408</v>
      </c>
      <c r="G1037" t="s">
        <v>175</v>
      </c>
      <c r="H1037" t="s">
        <v>24</v>
      </c>
      <c r="I1037" t="s">
        <v>10323</v>
      </c>
      <c r="K1037" t="s">
        <v>1455</v>
      </c>
      <c r="L1037" t="s">
        <v>1456</v>
      </c>
    </row>
    <row r="1038" spans="1:14" hidden="1" x14ac:dyDescent="0.25">
      <c r="A1038">
        <v>18</v>
      </c>
      <c r="B1038">
        <v>31</v>
      </c>
      <c r="C1038" t="s">
        <v>10397</v>
      </c>
      <c r="D1038" s="7">
        <v>40780</v>
      </c>
      <c r="E1038" t="s">
        <v>175</v>
      </c>
      <c r="F1038" t="s">
        <v>10408</v>
      </c>
      <c r="G1038" t="s">
        <v>175</v>
      </c>
      <c r="H1038" t="s">
        <v>10</v>
      </c>
      <c r="I1038" t="s">
        <v>118</v>
      </c>
      <c r="K1038" t="s">
        <v>1456</v>
      </c>
      <c r="L1038" t="s">
        <v>1457</v>
      </c>
    </row>
    <row r="1039" spans="1:14" hidden="1" x14ac:dyDescent="0.25">
      <c r="A1039">
        <v>18</v>
      </c>
      <c r="B1039">
        <v>32</v>
      </c>
      <c r="C1039" t="s">
        <v>10397</v>
      </c>
      <c r="D1039" s="7">
        <v>40780</v>
      </c>
      <c r="E1039" t="s">
        <v>175</v>
      </c>
      <c r="F1039" t="s">
        <v>10408</v>
      </c>
      <c r="G1039" t="s">
        <v>175</v>
      </c>
      <c r="H1039" t="s">
        <v>17</v>
      </c>
      <c r="I1039" t="s">
        <v>101</v>
      </c>
      <c r="K1039" t="s">
        <v>1457</v>
      </c>
      <c r="L1039" t="s">
        <v>1458</v>
      </c>
    </row>
    <row r="1040" spans="1:14" hidden="1" x14ac:dyDescent="0.25">
      <c r="A1040">
        <v>18</v>
      </c>
      <c r="B1040">
        <v>33</v>
      </c>
      <c r="C1040" t="s">
        <v>10397</v>
      </c>
      <c r="D1040" s="7">
        <v>40780</v>
      </c>
      <c r="E1040" t="s">
        <v>175</v>
      </c>
      <c r="F1040" t="s">
        <v>10408</v>
      </c>
      <c r="G1040" t="s">
        <v>175</v>
      </c>
      <c r="H1040" t="s">
        <v>33</v>
      </c>
      <c r="I1040" t="s">
        <v>34</v>
      </c>
      <c r="K1040" t="s">
        <v>1458</v>
      </c>
      <c r="L1040" t="s">
        <v>1459</v>
      </c>
    </row>
    <row r="1041" spans="1:12" hidden="1" x14ac:dyDescent="0.25">
      <c r="A1041">
        <v>18</v>
      </c>
      <c r="B1041">
        <v>34</v>
      </c>
      <c r="C1041" t="s">
        <v>10397</v>
      </c>
      <c r="D1041" s="7">
        <v>40780</v>
      </c>
      <c r="E1041" t="s">
        <v>175</v>
      </c>
      <c r="F1041" t="s">
        <v>10408</v>
      </c>
      <c r="G1041" t="s">
        <v>175</v>
      </c>
      <c r="H1041" t="s">
        <v>24</v>
      </c>
      <c r="I1041" t="s">
        <v>10323</v>
      </c>
      <c r="K1041" t="s">
        <v>1459</v>
      </c>
      <c r="L1041" t="s">
        <v>1460</v>
      </c>
    </row>
    <row r="1042" spans="1:12" hidden="1" x14ac:dyDescent="0.25">
      <c r="A1042">
        <v>18</v>
      </c>
      <c r="B1042">
        <v>35</v>
      </c>
      <c r="C1042" t="s">
        <v>10397</v>
      </c>
      <c r="D1042" s="7">
        <v>40780</v>
      </c>
      <c r="E1042" t="s">
        <v>175</v>
      </c>
      <c r="F1042" t="s">
        <v>10408</v>
      </c>
      <c r="G1042" t="s">
        <v>175</v>
      </c>
      <c r="H1042" t="s">
        <v>10</v>
      </c>
      <c r="I1042" t="s">
        <v>11</v>
      </c>
      <c r="K1042" t="s">
        <v>1461</v>
      </c>
      <c r="L1042" t="s">
        <v>1462</v>
      </c>
    </row>
    <row r="1043" spans="1:12" hidden="1" x14ac:dyDescent="0.25">
      <c r="A1043">
        <v>18</v>
      </c>
      <c r="B1043">
        <v>36</v>
      </c>
      <c r="C1043" t="s">
        <v>10397</v>
      </c>
      <c r="D1043" s="7">
        <v>40780</v>
      </c>
      <c r="E1043" t="s">
        <v>175</v>
      </c>
      <c r="F1043" t="s">
        <v>10408</v>
      </c>
      <c r="G1043" t="s">
        <v>175</v>
      </c>
      <c r="H1043" t="s">
        <v>17</v>
      </c>
      <c r="I1043" t="s">
        <v>101</v>
      </c>
      <c r="K1043" t="s">
        <v>1462</v>
      </c>
      <c r="L1043" t="s">
        <v>1463</v>
      </c>
    </row>
    <row r="1044" spans="1:12" hidden="1" x14ac:dyDescent="0.25">
      <c r="A1044">
        <v>18</v>
      </c>
      <c r="B1044">
        <v>37</v>
      </c>
      <c r="C1044" t="s">
        <v>10397</v>
      </c>
      <c r="D1044" s="7">
        <v>40780</v>
      </c>
      <c r="E1044" t="s">
        <v>175</v>
      </c>
      <c r="F1044" t="s">
        <v>10408</v>
      </c>
      <c r="G1044" t="s">
        <v>175</v>
      </c>
      <c r="H1044" t="s">
        <v>17</v>
      </c>
      <c r="I1044" t="s">
        <v>154</v>
      </c>
      <c r="K1044" t="s">
        <v>1463</v>
      </c>
      <c r="L1044" t="s">
        <v>1464</v>
      </c>
    </row>
    <row r="1045" spans="1:12" hidden="1" x14ac:dyDescent="0.25">
      <c r="A1045">
        <v>18</v>
      </c>
      <c r="B1045">
        <v>38</v>
      </c>
      <c r="C1045" t="s">
        <v>10397</v>
      </c>
      <c r="D1045" s="7">
        <v>40780</v>
      </c>
      <c r="E1045" t="s">
        <v>175</v>
      </c>
      <c r="F1045" t="s">
        <v>10408</v>
      </c>
      <c r="G1045" t="s">
        <v>175</v>
      </c>
      <c r="H1045" t="s">
        <v>33</v>
      </c>
      <c r="I1045" t="s">
        <v>34</v>
      </c>
      <c r="K1045" t="s">
        <v>1464</v>
      </c>
      <c r="L1045" t="s">
        <v>1465</v>
      </c>
    </row>
    <row r="1046" spans="1:12" hidden="1" x14ac:dyDescent="0.25">
      <c r="A1046">
        <v>18</v>
      </c>
      <c r="B1046">
        <v>39</v>
      </c>
      <c r="C1046" t="s">
        <v>10397</v>
      </c>
      <c r="D1046" s="7">
        <v>40780</v>
      </c>
      <c r="E1046" t="s">
        <v>175</v>
      </c>
      <c r="F1046" t="s">
        <v>10408</v>
      </c>
      <c r="G1046" t="s">
        <v>175</v>
      </c>
      <c r="H1046" t="s">
        <v>21</v>
      </c>
      <c r="I1046" t="s">
        <v>334</v>
      </c>
      <c r="K1046" t="s">
        <v>1465</v>
      </c>
      <c r="L1046" t="s">
        <v>1466</v>
      </c>
    </row>
    <row r="1047" spans="1:12" hidden="1" x14ac:dyDescent="0.25">
      <c r="A1047">
        <v>18</v>
      </c>
      <c r="B1047">
        <v>40</v>
      </c>
      <c r="C1047" t="s">
        <v>10397</v>
      </c>
      <c r="D1047" s="7">
        <v>40780</v>
      </c>
      <c r="E1047" t="s">
        <v>175</v>
      </c>
      <c r="F1047" t="s">
        <v>10408</v>
      </c>
      <c r="G1047" t="s">
        <v>175</v>
      </c>
      <c r="H1047" t="s">
        <v>24</v>
      </c>
      <c r="I1047" t="s">
        <v>10323</v>
      </c>
      <c r="K1047" t="s">
        <v>1467</v>
      </c>
      <c r="L1047" t="s">
        <v>1468</v>
      </c>
    </row>
    <row r="1048" spans="1:12" hidden="1" x14ac:dyDescent="0.25">
      <c r="A1048">
        <v>18</v>
      </c>
      <c r="B1048">
        <v>41</v>
      </c>
      <c r="C1048" t="s">
        <v>10397</v>
      </c>
      <c r="D1048" s="7">
        <v>40780</v>
      </c>
      <c r="E1048" t="s">
        <v>175</v>
      </c>
      <c r="F1048" t="s">
        <v>10408</v>
      </c>
      <c r="G1048" t="s">
        <v>175</v>
      </c>
      <c r="H1048" t="s">
        <v>10</v>
      </c>
      <c r="I1048" t="s">
        <v>118</v>
      </c>
      <c r="K1048" t="s">
        <v>1468</v>
      </c>
      <c r="L1048" t="s">
        <v>1469</v>
      </c>
    </row>
    <row r="1049" spans="1:12" hidden="1" x14ac:dyDescent="0.25">
      <c r="A1049">
        <v>18</v>
      </c>
      <c r="B1049">
        <v>42</v>
      </c>
      <c r="C1049" t="s">
        <v>10397</v>
      </c>
      <c r="D1049" s="7">
        <v>40780</v>
      </c>
      <c r="E1049" t="s">
        <v>175</v>
      </c>
      <c r="F1049" t="s">
        <v>10408</v>
      </c>
      <c r="G1049" t="s">
        <v>175</v>
      </c>
      <c r="H1049" t="s">
        <v>17</v>
      </c>
      <c r="I1049" t="s">
        <v>18</v>
      </c>
      <c r="K1049" t="s">
        <v>1469</v>
      </c>
      <c r="L1049" t="s">
        <v>1470</v>
      </c>
    </row>
    <row r="1050" spans="1:12" hidden="1" x14ac:dyDescent="0.25">
      <c r="A1050">
        <v>18</v>
      </c>
      <c r="B1050">
        <v>43</v>
      </c>
      <c r="C1050" t="s">
        <v>10397</v>
      </c>
      <c r="D1050" s="7">
        <v>40780</v>
      </c>
      <c r="E1050" t="s">
        <v>175</v>
      </c>
      <c r="F1050" t="s">
        <v>10408</v>
      </c>
      <c r="G1050" t="s">
        <v>175</v>
      </c>
      <c r="H1050" t="s">
        <v>21</v>
      </c>
      <c r="I1050" t="s">
        <v>334</v>
      </c>
      <c r="K1050" t="s">
        <v>1470</v>
      </c>
      <c r="L1050" t="s">
        <v>1471</v>
      </c>
    </row>
    <row r="1051" spans="1:12" hidden="1" x14ac:dyDescent="0.25">
      <c r="A1051">
        <v>18</v>
      </c>
      <c r="B1051">
        <v>44</v>
      </c>
      <c r="C1051" t="s">
        <v>10397</v>
      </c>
      <c r="D1051" s="7">
        <v>40780</v>
      </c>
      <c r="E1051" t="s">
        <v>175</v>
      </c>
      <c r="F1051" t="s">
        <v>10408</v>
      </c>
      <c r="G1051" t="s">
        <v>175</v>
      </c>
      <c r="H1051" t="s">
        <v>24</v>
      </c>
      <c r="I1051" t="s">
        <v>10323</v>
      </c>
      <c r="K1051" t="s">
        <v>1472</v>
      </c>
      <c r="L1051" t="s">
        <v>1473</v>
      </c>
    </row>
    <row r="1052" spans="1:12" hidden="1" x14ac:dyDescent="0.25">
      <c r="A1052">
        <v>18</v>
      </c>
      <c r="B1052">
        <v>45</v>
      </c>
      <c r="C1052" t="s">
        <v>10397</v>
      </c>
      <c r="D1052" s="7">
        <v>40780</v>
      </c>
      <c r="E1052" t="s">
        <v>175</v>
      </c>
      <c r="F1052" t="s">
        <v>10408</v>
      </c>
      <c r="G1052" t="s">
        <v>175</v>
      </c>
      <c r="H1052" t="s">
        <v>10</v>
      </c>
      <c r="I1052" t="s">
        <v>11</v>
      </c>
      <c r="K1052" t="s">
        <v>1474</v>
      </c>
      <c r="L1052" t="s">
        <v>1475</v>
      </c>
    </row>
    <row r="1053" spans="1:12" hidden="1" x14ac:dyDescent="0.25">
      <c r="A1053">
        <v>18</v>
      </c>
      <c r="B1053">
        <v>46</v>
      </c>
      <c r="C1053" t="s">
        <v>10397</v>
      </c>
      <c r="D1053" s="7">
        <v>40780</v>
      </c>
      <c r="E1053" t="s">
        <v>175</v>
      </c>
      <c r="F1053" t="s">
        <v>10408</v>
      </c>
      <c r="G1053" t="s">
        <v>175</v>
      </c>
      <c r="H1053" t="s">
        <v>1476</v>
      </c>
      <c r="I1053" t="s">
        <v>10323</v>
      </c>
      <c r="K1053" t="s">
        <v>1475</v>
      </c>
      <c r="L1053" t="s">
        <v>1477</v>
      </c>
    </row>
    <row r="1054" spans="1:12" hidden="1" x14ac:dyDescent="0.25">
      <c r="A1054">
        <v>18</v>
      </c>
      <c r="B1054">
        <v>47</v>
      </c>
      <c r="C1054" t="s">
        <v>10397</v>
      </c>
      <c r="D1054" s="7">
        <v>40780</v>
      </c>
      <c r="E1054" t="s">
        <v>175</v>
      </c>
      <c r="F1054" t="s">
        <v>10408</v>
      </c>
      <c r="G1054" t="s">
        <v>175</v>
      </c>
      <c r="H1054" t="s">
        <v>17</v>
      </c>
      <c r="I1054" t="s">
        <v>18</v>
      </c>
      <c r="K1054" t="s">
        <v>1477</v>
      </c>
      <c r="L1054" t="s">
        <v>1478</v>
      </c>
    </row>
    <row r="1055" spans="1:12" hidden="1" x14ac:dyDescent="0.25">
      <c r="A1055">
        <v>19</v>
      </c>
      <c r="B1055">
        <v>1</v>
      </c>
      <c r="C1055" t="s">
        <v>10391</v>
      </c>
      <c r="D1055" s="7">
        <v>40720</v>
      </c>
      <c r="E1055" t="s">
        <v>175</v>
      </c>
      <c r="F1055" t="s">
        <v>9</v>
      </c>
      <c r="G1055" t="s">
        <v>9</v>
      </c>
      <c r="H1055" t="s">
        <v>10</v>
      </c>
      <c r="I1055" t="s">
        <v>62</v>
      </c>
      <c r="K1055" t="s">
        <v>1479</v>
      </c>
      <c r="L1055" t="s">
        <v>1480</v>
      </c>
    </row>
    <row r="1056" spans="1:12" hidden="1" x14ac:dyDescent="0.25">
      <c r="A1056">
        <v>19</v>
      </c>
      <c r="B1056">
        <v>2</v>
      </c>
      <c r="C1056" t="s">
        <v>10391</v>
      </c>
      <c r="D1056" s="7">
        <v>40720</v>
      </c>
      <c r="E1056" t="s">
        <v>175</v>
      </c>
      <c r="F1056" t="s">
        <v>9</v>
      </c>
      <c r="G1056" t="s">
        <v>175</v>
      </c>
      <c r="H1056" t="s">
        <v>10</v>
      </c>
      <c r="I1056" t="s">
        <v>118</v>
      </c>
      <c r="K1056" t="s">
        <v>1480</v>
      </c>
      <c r="L1056" t="s">
        <v>1481</v>
      </c>
    </row>
    <row r="1057" spans="1:14" hidden="1" x14ac:dyDescent="0.25">
      <c r="A1057">
        <v>19</v>
      </c>
      <c r="B1057">
        <v>3</v>
      </c>
      <c r="C1057" t="s">
        <v>10391</v>
      </c>
      <c r="D1057" s="7">
        <v>40720</v>
      </c>
      <c r="E1057" t="s">
        <v>175</v>
      </c>
      <c r="F1057" t="s">
        <v>9</v>
      </c>
      <c r="G1057" t="s">
        <v>175</v>
      </c>
      <c r="H1057" t="s">
        <v>10</v>
      </c>
      <c r="I1057" t="s">
        <v>14</v>
      </c>
      <c r="K1057" t="s">
        <v>1482</v>
      </c>
      <c r="L1057" t="s">
        <v>1483</v>
      </c>
    </row>
    <row r="1058" spans="1:14" hidden="1" x14ac:dyDescent="0.25">
      <c r="A1058">
        <v>19</v>
      </c>
      <c r="B1058">
        <v>4</v>
      </c>
      <c r="C1058" t="s">
        <v>10391</v>
      </c>
      <c r="D1058" s="7">
        <v>40720</v>
      </c>
      <c r="E1058" t="s">
        <v>175</v>
      </c>
      <c r="F1058" t="s">
        <v>9</v>
      </c>
      <c r="G1058" t="s">
        <v>175</v>
      </c>
      <c r="H1058" t="s">
        <v>17</v>
      </c>
      <c r="I1058" t="s">
        <v>101</v>
      </c>
      <c r="K1058" t="s">
        <v>1484</v>
      </c>
      <c r="L1058" t="s">
        <v>1485</v>
      </c>
    </row>
    <row r="1059" spans="1:14" hidden="1" x14ac:dyDescent="0.25">
      <c r="A1059">
        <v>19</v>
      </c>
      <c r="B1059">
        <v>5</v>
      </c>
      <c r="C1059" t="s">
        <v>10391</v>
      </c>
      <c r="D1059" s="7">
        <v>40720</v>
      </c>
      <c r="E1059" t="s">
        <v>175</v>
      </c>
      <c r="F1059" t="s">
        <v>9</v>
      </c>
      <c r="G1059" t="s">
        <v>175</v>
      </c>
      <c r="H1059" t="s">
        <v>33</v>
      </c>
      <c r="I1059" t="s">
        <v>192</v>
      </c>
      <c r="K1059" t="s">
        <v>1485</v>
      </c>
      <c r="L1059" t="s">
        <v>1486</v>
      </c>
    </row>
    <row r="1060" spans="1:14" hidden="1" x14ac:dyDescent="0.25">
      <c r="A1060">
        <v>19</v>
      </c>
      <c r="B1060">
        <v>6</v>
      </c>
      <c r="C1060" t="s">
        <v>10391</v>
      </c>
      <c r="D1060" s="7">
        <v>40720</v>
      </c>
      <c r="E1060" t="s">
        <v>175</v>
      </c>
      <c r="F1060" t="s">
        <v>9</v>
      </c>
      <c r="G1060" t="s">
        <v>175</v>
      </c>
      <c r="H1060" t="s">
        <v>24</v>
      </c>
      <c r="I1060" t="s">
        <v>10323</v>
      </c>
      <c r="K1060" t="s">
        <v>1487</v>
      </c>
      <c r="L1060" t="s">
        <v>1488</v>
      </c>
    </row>
    <row r="1061" spans="1:14" hidden="1" x14ac:dyDescent="0.25">
      <c r="A1061">
        <v>19</v>
      </c>
      <c r="B1061">
        <v>7</v>
      </c>
      <c r="C1061" t="s">
        <v>10391</v>
      </c>
      <c r="D1061" s="7">
        <v>40720</v>
      </c>
      <c r="E1061" t="s">
        <v>175</v>
      </c>
      <c r="F1061" t="s">
        <v>9</v>
      </c>
      <c r="G1061" t="s">
        <v>175</v>
      </c>
      <c r="H1061" t="s">
        <v>10</v>
      </c>
      <c r="I1061" t="s">
        <v>118</v>
      </c>
      <c r="K1061" t="s">
        <v>1489</v>
      </c>
      <c r="L1061" t="s">
        <v>1490</v>
      </c>
    </row>
    <row r="1062" spans="1:14" hidden="1" x14ac:dyDescent="0.25">
      <c r="A1062">
        <v>19</v>
      </c>
      <c r="B1062">
        <v>8</v>
      </c>
      <c r="C1062" t="s">
        <v>10391</v>
      </c>
      <c r="D1062" s="7">
        <v>40720</v>
      </c>
      <c r="E1062" t="s">
        <v>175</v>
      </c>
      <c r="F1062" t="s">
        <v>9</v>
      </c>
      <c r="G1062" t="s">
        <v>175</v>
      </c>
      <c r="H1062" t="s">
        <v>10</v>
      </c>
      <c r="I1062" t="s">
        <v>14</v>
      </c>
      <c r="K1062" t="s">
        <v>1491</v>
      </c>
      <c r="L1062" t="s">
        <v>1492</v>
      </c>
    </row>
    <row r="1063" spans="1:14" hidden="1" x14ac:dyDescent="0.25">
      <c r="A1063">
        <v>19</v>
      </c>
      <c r="B1063">
        <v>9</v>
      </c>
      <c r="C1063" t="s">
        <v>10391</v>
      </c>
      <c r="D1063" s="7">
        <v>40720</v>
      </c>
      <c r="E1063" t="s">
        <v>175</v>
      </c>
      <c r="F1063" t="s">
        <v>9</v>
      </c>
      <c r="G1063" t="s">
        <v>175</v>
      </c>
      <c r="H1063" t="s">
        <v>17</v>
      </c>
      <c r="I1063" t="s">
        <v>48</v>
      </c>
      <c r="K1063" t="s">
        <v>1493</v>
      </c>
      <c r="L1063" t="s">
        <v>1494</v>
      </c>
    </row>
    <row r="1064" spans="1:14" hidden="1" x14ac:dyDescent="0.25">
      <c r="A1064">
        <v>19</v>
      </c>
      <c r="B1064">
        <v>10</v>
      </c>
      <c r="C1064" t="s">
        <v>10391</v>
      </c>
      <c r="D1064" s="7">
        <v>40720</v>
      </c>
      <c r="E1064" t="s">
        <v>175</v>
      </c>
      <c r="F1064" t="s">
        <v>9</v>
      </c>
      <c r="G1064" t="s">
        <v>175</v>
      </c>
      <c r="H1064" t="s">
        <v>17</v>
      </c>
      <c r="I1064" t="s">
        <v>101</v>
      </c>
      <c r="K1064" t="s">
        <v>1494</v>
      </c>
      <c r="L1064" t="s">
        <v>1495</v>
      </c>
    </row>
    <row r="1065" spans="1:14" hidden="1" x14ac:dyDescent="0.25">
      <c r="A1065">
        <v>19</v>
      </c>
      <c r="B1065">
        <v>11</v>
      </c>
      <c r="C1065" t="s">
        <v>10391</v>
      </c>
      <c r="D1065" s="7">
        <v>40720</v>
      </c>
      <c r="E1065" t="s">
        <v>175</v>
      </c>
      <c r="F1065" t="s">
        <v>9</v>
      </c>
      <c r="G1065" t="s">
        <v>175</v>
      </c>
      <c r="H1065" t="s">
        <v>53</v>
      </c>
      <c r="I1065" t="s">
        <v>1496</v>
      </c>
      <c r="J1065" t="s">
        <v>92</v>
      </c>
      <c r="K1065" t="s">
        <v>1495</v>
      </c>
      <c r="L1065" t="s">
        <v>1497</v>
      </c>
      <c r="N1065">
        <v>4</v>
      </c>
    </row>
    <row r="1066" spans="1:14" hidden="1" x14ac:dyDescent="0.25">
      <c r="A1066">
        <v>19</v>
      </c>
      <c r="B1066">
        <v>12</v>
      </c>
      <c r="C1066" t="s">
        <v>10391</v>
      </c>
      <c r="D1066" s="7">
        <v>40720</v>
      </c>
      <c r="E1066" t="s">
        <v>175</v>
      </c>
      <c r="F1066" t="s">
        <v>9</v>
      </c>
      <c r="G1066" t="s">
        <v>175</v>
      </c>
      <c r="H1066" t="s">
        <v>21</v>
      </c>
      <c r="I1066" t="s">
        <v>334</v>
      </c>
      <c r="K1066" t="s">
        <v>1498</v>
      </c>
      <c r="L1066" t="s">
        <v>1499</v>
      </c>
    </row>
    <row r="1067" spans="1:14" hidden="1" x14ac:dyDescent="0.25">
      <c r="A1067">
        <v>19</v>
      </c>
      <c r="B1067">
        <v>13</v>
      </c>
      <c r="C1067" t="s">
        <v>10391</v>
      </c>
      <c r="D1067" s="7">
        <v>40720</v>
      </c>
      <c r="E1067" t="s">
        <v>175</v>
      </c>
      <c r="F1067" t="s">
        <v>9</v>
      </c>
      <c r="G1067" t="s">
        <v>175</v>
      </c>
      <c r="H1067" t="s">
        <v>24</v>
      </c>
      <c r="I1067" t="s">
        <v>10323</v>
      </c>
      <c r="K1067" t="s">
        <v>1500</v>
      </c>
      <c r="L1067" t="s">
        <v>1501</v>
      </c>
    </row>
    <row r="1068" spans="1:14" hidden="1" x14ac:dyDescent="0.25">
      <c r="A1068">
        <v>19</v>
      </c>
      <c r="B1068">
        <v>14</v>
      </c>
      <c r="C1068" t="s">
        <v>10391</v>
      </c>
      <c r="D1068" s="7">
        <v>40720</v>
      </c>
      <c r="E1068" t="s">
        <v>175</v>
      </c>
      <c r="F1068" t="s">
        <v>9</v>
      </c>
      <c r="G1068" t="s">
        <v>175</v>
      </c>
      <c r="H1068" t="s">
        <v>10</v>
      </c>
      <c r="I1068" t="s">
        <v>118</v>
      </c>
      <c r="K1068" t="s">
        <v>1502</v>
      </c>
      <c r="L1068" t="s">
        <v>1503</v>
      </c>
    </row>
    <row r="1069" spans="1:14" hidden="1" x14ac:dyDescent="0.25">
      <c r="A1069">
        <v>19</v>
      </c>
      <c r="B1069">
        <v>15</v>
      </c>
      <c r="C1069" t="s">
        <v>10391</v>
      </c>
      <c r="D1069" s="7">
        <v>40720</v>
      </c>
      <c r="E1069" t="s">
        <v>175</v>
      </c>
      <c r="F1069" t="s">
        <v>9</v>
      </c>
      <c r="G1069" t="s">
        <v>175</v>
      </c>
      <c r="H1069" t="s">
        <v>17</v>
      </c>
      <c r="I1069" t="s">
        <v>18</v>
      </c>
      <c r="K1069" t="s">
        <v>1504</v>
      </c>
      <c r="L1069" t="s">
        <v>1505</v>
      </c>
    </row>
    <row r="1070" spans="1:14" hidden="1" x14ac:dyDescent="0.25">
      <c r="A1070">
        <v>19</v>
      </c>
      <c r="B1070">
        <v>16</v>
      </c>
      <c r="C1070" t="s">
        <v>10391</v>
      </c>
      <c r="D1070" s="7">
        <v>40720</v>
      </c>
      <c r="E1070" t="s">
        <v>175</v>
      </c>
      <c r="F1070" t="s">
        <v>9</v>
      </c>
      <c r="G1070" t="s">
        <v>175</v>
      </c>
      <c r="H1070" t="s">
        <v>17</v>
      </c>
      <c r="I1070" t="s">
        <v>154</v>
      </c>
      <c r="K1070" t="s">
        <v>1505</v>
      </c>
      <c r="L1070" t="s">
        <v>1506</v>
      </c>
    </row>
    <row r="1071" spans="1:14" hidden="1" x14ac:dyDescent="0.25">
      <c r="A1071">
        <v>19</v>
      </c>
      <c r="B1071">
        <v>17</v>
      </c>
      <c r="C1071" t="s">
        <v>10391</v>
      </c>
      <c r="D1071" s="7">
        <v>40720</v>
      </c>
      <c r="E1071" t="s">
        <v>175</v>
      </c>
      <c r="F1071" t="s">
        <v>9</v>
      </c>
      <c r="G1071" t="s">
        <v>175</v>
      </c>
      <c r="H1071" t="s">
        <v>24</v>
      </c>
      <c r="I1071" t="s">
        <v>10323</v>
      </c>
      <c r="K1071" t="s">
        <v>1507</v>
      </c>
      <c r="L1071" t="s">
        <v>1508</v>
      </c>
    </row>
    <row r="1072" spans="1:14" hidden="1" x14ac:dyDescent="0.25">
      <c r="A1072">
        <v>19</v>
      </c>
      <c r="B1072">
        <v>18</v>
      </c>
      <c r="C1072" t="s">
        <v>10391</v>
      </c>
      <c r="D1072" s="7">
        <v>40720</v>
      </c>
      <c r="E1072" t="s">
        <v>175</v>
      </c>
      <c r="F1072" t="s">
        <v>9</v>
      </c>
      <c r="G1072" t="s">
        <v>175</v>
      </c>
      <c r="H1072" t="s">
        <v>10</v>
      </c>
      <c r="I1072" t="s">
        <v>62</v>
      </c>
      <c r="K1072" t="s">
        <v>1508</v>
      </c>
      <c r="L1072" t="s">
        <v>1509</v>
      </c>
    </row>
    <row r="1073" spans="1:14" hidden="1" x14ac:dyDescent="0.25">
      <c r="A1073">
        <v>19</v>
      </c>
      <c r="B1073">
        <v>19</v>
      </c>
      <c r="C1073" t="s">
        <v>10391</v>
      </c>
      <c r="D1073" s="7">
        <v>40720</v>
      </c>
      <c r="E1073" t="s">
        <v>175</v>
      </c>
      <c r="F1073" t="s">
        <v>9</v>
      </c>
      <c r="G1073" t="s">
        <v>175</v>
      </c>
      <c r="H1073" t="s">
        <v>10</v>
      </c>
      <c r="I1073" t="s">
        <v>118</v>
      </c>
      <c r="K1073" t="s">
        <v>1510</v>
      </c>
      <c r="L1073" t="s">
        <v>1511</v>
      </c>
    </row>
    <row r="1074" spans="1:14" hidden="1" x14ac:dyDescent="0.25">
      <c r="A1074">
        <v>19</v>
      </c>
      <c r="B1074">
        <v>20</v>
      </c>
      <c r="C1074" t="s">
        <v>10391</v>
      </c>
      <c r="D1074" s="7">
        <v>40720</v>
      </c>
      <c r="E1074" t="s">
        <v>175</v>
      </c>
      <c r="F1074" t="s">
        <v>9</v>
      </c>
      <c r="G1074" t="s">
        <v>175</v>
      </c>
      <c r="H1074" t="s">
        <v>10</v>
      </c>
      <c r="I1074" t="s">
        <v>14</v>
      </c>
      <c r="K1074" t="s">
        <v>1512</v>
      </c>
      <c r="L1074" t="s">
        <v>1513</v>
      </c>
    </row>
    <row r="1075" spans="1:14" hidden="1" x14ac:dyDescent="0.25">
      <c r="A1075">
        <v>19</v>
      </c>
      <c r="B1075">
        <v>21</v>
      </c>
      <c r="C1075" t="s">
        <v>10391</v>
      </c>
      <c r="D1075" s="7">
        <v>40720</v>
      </c>
      <c r="E1075" t="s">
        <v>175</v>
      </c>
      <c r="F1075" t="s">
        <v>9</v>
      </c>
      <c r="G1075" t="s">
        <v>175</v>
      </c>
      <c r="H1075" t="s">
        <v>17</v>
      </c>
      <c r="I1075" t="s">
        <v>101</v>
      </c>
      <c r="K1075" t="s">
        <v>1514</v>
      </c>
      <c r="L1075" t="s">
        <v>1515</v>
      </c>
    </row>
    <row r="1076" spans="1:14" hidden="1" x14ac:dyDescent="0.25">
      <c r="A1076">
        <v>19</v>
      </c>
      <c r="B1076">
        <v>22</v>
      </c>
      <c r="C1076" t="s">
        <v>10391</v>
      </c>
      <c r="D1076" s="7">
        <v>40720</v>
      </c>
      <c r="E1076" t="s">
        <v>175</v>
      </c>
      <c r="F1076" t="s">
        <v>9</v>
      </c>
      <c r="G1076" t="s">
        <v>175</v>
      </c>
      <c r="H1076" t="s">
        <v>53</v>
      </c>
      <c r="I1076" t="s">
        <v>202</v>
      </c>
      <c r="J1076" t="s">
        <v>80</v>
      </c>
      <c r="K1076" t="s">
        <v>1515</v>
      </c>
      <c r="L1076" t="s">
        <v>1516</v>
      </c>
      <c r="N1076">
        <v>6</v>
      </c>
    </row>
    <row r="1077" spans="1:14" hidden="1" x14ac:dyDescent="0.25">
      <c r="A1077">
        <v>19</v>
      </c>
      <c r="B1077">
        <v>23</v>
      </c>
      <c r="C1077" t="s">
        <v>10391</v>
      </c>
      <c r="D1077" s="7">
        <v>40720</v>
      </c>
      <c r="E1077" t="s">
        <v>175</v>
      </c>
      <c r="F1077" t="s">
        <v>9</v>
      </c>
      <c r="G1077" t="s">
        <v>175</v>
      </c>
      <c r="H1077" t="s">
        <v>24</v>
      </c>
      <c r="I1077" t="s">
        <v>10323</v>
      </c>
      <c r="K1077" t="s">
        <v>1516</v>
      </c>
      <c r="L1077" t="s">
        <v>1517</v>
      </c>
    </row>
    <row r="1078" spans="1:14" hidden="1" x14ac:dyDescent="0.25">
      <c r="A1078">
        <v>19</v>
      </c>
      <c r="B1078">
        <v>24</v>
      </c>
      <c r="C1078" t="s">
        <v>10391</v>
      </c>
      <c r="D1078" s="7">
        <v>40720</v>
      </c>
      <c r="E1078" t="s">
        <v>175</v>
      </c>
      <c r="F1078" t="s">
        <v>9</v>
      </c>
      <c r="G1078" t="s">
        <v>175</v>
      </c>
      <c r="H1078" t="s">
        <v>10</v>
      </c>
      <c r="I1078" t="s">
        <v>118</v>
      </c>
      <c r="K1078" t="s">
        <v>1518</v>
      </c>
      <c r="L1078" t="s">
        <v>1519</v>
      </c>
    </row>
    <row r="1079" spans="1:14" hidden="1" x14ac:dyDescent="0.25">
      <c r="A1079">
        <v>19</v>
      </c>
      <c r="B1079">
        <v>25</v>
      </c>
      <c r="C1079" t="s">
        <v>10391</v>
      </c>
      <c r="D1079" s="7">
        <v>40720</v>
      </c>
      <c r="E1079" t="s">
        <v>175</v>
      </c>
      <c r="F1079" t="s">
        <v>9</v>
      </c>
      <c r="G1079" t="s">
        <v>175</v>
      </c>
      <c r="H1079" t="s">
        <v>17</v>
      </c>
      <c r="I1079" t="s">
        <v>101</v>
      </c>
      <c r="K1079" t="s">
        <v>1520</v>
      </c>
      <c r="L1079" t="s">
        <v>1521</v>
      </c>
    </row>
    <row r="1080" spans="1:14" hidden="1" x14ac:dyDescent="0.25">
      <c r="A1080">
        <v>19</v>
      </c>
      <c r="B1080">
        <v>26</v>
      </c>
      <c r="C1080" t="s">
        <v>10391</v>
      </c>
      <c r="D1080" s="7">
        <v>40720</v>
      </c>
      <c r="E1080" t="s">
        <v>175</v>
      </c>
      <c r="F1080" t="s">
        <v>9</v>
      </c>
      <c r="G1080" t="s">
        <v>175</v>
      </c>
      <c r="H1080" t="s">
        <v>17</v>
      </c>
      <c r="I1080" t="s">
        <v>101</v>
      </c>
      <c r="K1080" t="s">
        <v>1522</v>
      </c>
      <c r="L1080" t="s">
        <v>1523</v>
      </c>
    </row>
    <row r="1081" spans="1:14" hidden="1" x14ac:dyDescent="0.25">
      <c r="A1081">
        <v>19</v>
      </c>
      <c r="B1081">
        <v>27</v>
      </c>
      <c r="C1081" t="s">
        <v>10391</v>
      </c>
      <c r="D1081" s="7">
        <v>40720</v>
      </c>
      <c r="E1081" t="s">
        <v>175</v>
      </c>
      <c r="F1081" t="s">
        <v>9</v>
      </c>
      <c r="G1081" t="s">
        <v>175</v>
      </c>
      <c r="H1081" t="s">
        <v>53</v>
      </c>
      <c r="I1081" t="s">
        <v>255</v>
      </c>
      <c r="J1081" t="s">
        <v>80</v>
      </c>
      <c r="K1081" t="s">
        <v>1523</v>
      </c>
      <c r="L1081" t="s">
        <v>1524</v>
      </c>
      <c r="N1081">
        <v>6</v>
      </c>
    </row>
    <row r="1082" spans="1:14" hidden="1" x14ac:dyDescent="0.25">
      <c r="A1082">
        <v>19</v>
      </c>
      <c r="B1082">
        <v>28</v>
      </c>
      <c r="C1082" t="s">
        <v>10391</v>
      </c>
      <c r="D1082" s="7">
        <v>40720</v>
      </c>
      <c r="E1082" t="s">
        <v>175</v>
      </c>
      <c r="F1082" t="s">
        <v>9</v>
      </c>
      <c r="G1082" t="s">
        <v>175</v>
      </c>
      <c r="H1082" t="s">
        <v>21</v>
      </c>
      <c r="I1082" t="s">
        <v>334</v>
      </c>
      <c r="K1082" t="s">
        <v>1525</v>
      </c>
      <c r="L1082" t="s">
        <v>1526</v>
      </c>
    </row>
    <row r="1083" spans="1:14" hidden="1" x14ac:dyDescent="0.25">
      <c r="A1083">
        <v>19</v>
      </c>
      <c r="B1083">
        <v>29</v>
      </c>
      <c r="C1083" t="s">
        <v>10391</v>
      </c>
      <c r="D1083" s="7">
        <v>40720</v>
      </c>
      <c r="E1083" t="s">
        <v>175</v>
      </c>
      <c r="F1083" t="s">
        <v>9</v>
      </c>
      <c r="G1083" t="s">
        <v>175</v>
      </c>
      <c r="H1083" t="s">
        <v>24</v>
      </c>
      <c r="I1083" t="s">
        <v>303</v>
      </c>
      <c r="K1083" t="s">
        <v>1527</v>
      </c>
      <c r="L1083" t="s">
        <v>1528</v>
      </c>
    </row>
    <row r="1084" spans="1:14" hidden="1" x14ac:dyDescent="0.25">
      <c r="A1084">
        <v>19</v>
      </c>
      <c r="B1084">
        <v>30</v>
      </c>
      <c r="C1084" t="s">
        <v>10391</v>
      </c>
      <c r="D1084" s="7">
        <v>40720</v>
      </c>
      <c r="E1084" t="s">
        <v>175</v>
      </c>
      <c r="F1084" t="s">
        <v>9</v>
      </c>
      <c r="G1084" t="s">
        <v>175</v>
      </c>
      <c r="H1084" t="s">
        <v>10</v>
      </c>
      <c r="I1084" t="s">
        <v>118</v>
      </c>
      <c r="K1084" t="s">
        <v>1528</v>
      </c>
      <c r="L1084" t="s">
        <v>1529</v>
      </c>
    </row>
    <row r="1085" spans="1:14" hidden="1" x14ac:dyDescent="0.25">
      <c r="A1085">
        <v>19</v>
      </c>
      <c r="B1085">
        <v>31</v>
      </c>
      <c r="C1085" t="s">
        <v>10391</v>
      </c>
      <c r="D1085" s="7">
        <v>40720</v>
      </c>
      <c r="E1085" t="s">
        <v>175</v>
      </c>
      <c r="F1085" t="s">
        <v>9</v>
      </c>
      <c r="G1085" t="s">
        <v>175</v>
      </c>
      <c r="H1085" t="s">
        <v>17</v>
      </c>
      <c r="I1085" t="s">
        <v>18</v>
      </c>
      <c r="K1085" t="s">
        <v>1530</v>
      </c>
      <c r="L1085" t="s">
        <v>1531</v>
      </c>
    </row>
    <row r="1086" spans="1:14" hidden="1" x14ac:dyDescent="0.25">
      <c r="A1086">
        <v>19</v>
      </c>
      <c r="B1086">
        <v>32</v>
      </c>
      <c r="C1086" t="s">
        <v>10391</v>
      </c>
      <c r="D1086" s="7">
        <v>40720</v>
      </c>
      <c r="E1086" t="s">
        <v>175</v>
      </c>
      <c r="F1086" t="s">
        <v>9</v>
      </c>
      <c r="G1086" t="s">
        <v>175</v>
      </c>
      <c r="H1086" t="s">
        <v>53</v>
      </c>
      <c r="I1086" t="s">
        <v>202</v>
      </c>
      <c r="J1086" t="s">
        <v>80</v>
      </c>
      <c r="K1086" t="s">
        <v>1531</v>
      </c>
      <c r="L1086" t="s">
        <v>1531</v>
      </c>
      <c r="N1086">
        <v>2</v>
      </c>
    </row>
    <row r="1087" spans="1:14" hidden="1" x14ac:dyDescent="0.25">
      <c r="A1087">
        <v>19</v>
      </c>
      <c r="B1087">
        <v>33</v>
      </c>
      <c r="C1087" t="s">
        <v>10391</v>
      </c>
      <c r="D1087" s="7">
        <v>40720</v>
      </c>
      <c r="E1087" t="s">
        <v>175</v>
      </c>
      <c r="F1087" t="s">
        <v>9</v>
      </c>
      <c r="G1087" t="s">
        <v>175</v>
      </c>
      <c r="H1087" t="s">
        <v>53</v>
      </c>
      <c r="I1087" t="s">
        <v>91</v>
      </c>
      <c r="J1087" t="s">
        <v>80</v>
      </c>
      <c r="K1087" t="s">
        <v>1531</v>
      </c>
      <c r="L1087" t="s">
        <v>1532</v>
      </c>
      <c r="M1087" t="s">
        <v>1264</v>
      </c>
      <c r="N1087">
        <v>7</v>
      </c>
    </row>
    <row r="1088" spans="1:14" hidden="1" x14ac:dyDescent="0.25">
      <c r="A1088">
        <v>19</v>
      </c>
      <c r="B1088">
        <v>34</v>
      </c>
      <c r="C1088" t="s">
        <v>10391</v>
      </c>
      <c r="D1088" s="7">
        <v>40720</v>
      </c>
      <c r="E1088" t="s">
        <v>175</v>
      </c>
      <c r="F1088" t="s">
        <v>9</v>
      </c>
      <c r="G1088" t="s">
        <v>175</v>
      </c>
      <c r="H1088" t="s">
        <v>21</v>
      </c>
      <c r="I1088" t="s">
        <v>334</v>
      </c>
      <c r="K1088" t="s">
        <v>1532</v>
      </c>
      <c r="L1088" t="s">
        <v>1533</v>
      </c>
    </row>
    <row r="1089" spans="1:14" hidden="1" x14ac:dyDescent="0.25">
      <c r="A1089">
        <v>19</v>
      </c>
      <c r="B1089">
        <v>35</v>
      </c>
      <c r="C1089" t="s">
        <v>10391</v>
      </c>
      <c r="D1089" s="7">
        <v>40720</v>
      </c>
      <c r="E1089" t="s">
        <v>175</v>
      </c>
      <c r="F1089" t="s">
        <v>9</v>
      </c>
      <c r="G1089" t="s">
        <v>175</v>
      </c>
      <c r="H1089" t="s">
        <v>24</v>
      </c>
      <c r="I1089" t="s">
        <v>10323</v>
      </c>
      <c r="K1089" t="s">
        <v>1534</v>
      </c>
      <c r="L1089" t="s">
        <v>1535</v>
      </c>
    </row>
    <row r="1090" spans="1:14" hidden="1" x14ac:dyDescent="0.25">
      <c r="A1090">
        <v>19</v>
      </c>
      <c r="B1090">
        <v>36</v>
      </c>
      <c r="C1090" t="s">
        <v>10391</v>
      </c>
      <c r="D1090" s="7">
        <v>40720</v>
      </c>
      <c r="E1090" t="s">
        <v>175</v>
      </c>
      <c r="F1090" t="s">
        <v>9</v>
      </c>
      <c r="G1090" t="s">
        <v>175</v>
      </c>
      <c r="H1090" t="s">
        <v>10</v>
      </c>
      <c r="I1090" t="s">
        <v>118</v>
      </c>
      <c r="K1090" t="s">
        <v>1535</v>
      </c>
      <c r="L1090" t="s">
        <v>1536</v>
      </c>
    </row>
    <row r="1091" spans="1:14" hidden="1" x14ac:dyDescent="0.25">
      <c r="A1091">
        <v>19</v>
      </c>
      <c r="B1091">
        <v>37</v>
      </c>
      <c r="C1091" t="s">
        <v>10391</v>
      </c>
      <c r="D1091" s="7">
        <v>40720</v>
      </c>
      <c r="E1091" t="s">
        <v>175</v>
      </c>
      <c r="F1091" t="s">
        <v>9</v>
      </c>
      <c r="G1091" t="s">
        <v>175</v>
      </c>
      <c r="H1091" t="s">
        <v>17</v>
      </c>
      <c r="I1091" t="s">
        <v>120</v>
      </c>
      <c r="K1091" t="s">
        <v>1537</v>
      </c>
      <c r="L1091" t="s">
        <v>1538</v>
      </c>
    </row>
    <row r="1092" spans="1:14" hidden="1" x14ac:dyDescent="0.25">
      <c r="A1092">
        <v>19</v>
      </c>
      <c r="B1092">
        <v>38</v>
      </c>
      <c r="C1092" t="s">
        <v>10391</v>
      </c>
      <c r="D1092" s="7">
        <v>40720</v>
      </c>
      <c r="E1092" t="s">
        <v>175</v>
      </c>
      <c r="F1092" t="s">
        <v>9</v>
      </c>
      <c r="G1092" t="s">
        <v>175</v>
      </c>
      <c r="H1092" t="s">
        <v>53</v>
      </c>
      <c r="I1092" t="s">
        <v>379</v>
      </c>
      <c r="J1092" t="s">
        <v>80</v>
      </c>
      <c r="K1092" t="s">
        <v>1538</v>
      </c>
      <c r="L1092" t="s">
        <v>1538</v>
      </c>
      <c r="N1092">
        <v>6</v>
      </c>
    </row>
    <row r="1093" spans="1:14" hidden="1" x14ac:dyDescent="0.25">
      <c r="A1093">
        <v>19</v>
      </c>
      <c r="B1093">
        <v>39</v>
      </c>
      <c r="C1093" t="s">
        <v>10391</v>
      </c>
      <c r="D1093" s="7">
        <v>40720</v>
      </c>
      <c r="E1093" t="s">
        <v>175</v>
      </c>
      <c r="F1093" t="s">
        <v>9</v>
      </c>
      <c r="G1093" t="s">
        <v>175</v>
      </c>
      <c r="H1093" t="s">
        <v>21</v>
      </c>
      <c r="I1093" t="s">
        <v>334</v>
      </c>
      <c r="K1093" t="s">
        <v>1538</v>
      </c>
      <c r="L1093" t="s">
        <v>1539</v>
      </c>
    </row>
    <row r="1094" spans="1:14" hidden="1" x14ac:dyDescent="0.25">
      <c r="A1094">
        <v>19</v>
      </c>
      <c r="B1094">
        <v>40</v>
      </c>
      <c r="C1094" t="s">
        <v>10391</v>
      </c>
      <c r="D1094" s="7">
        <v>40720</v>
      </c>
      <c r="E1094" t="s">
        <v>175</v>
      </c>
      <c r="F1094" t="s">
        <v>9</v>
      </c>
      <c r="G1094" t="s">
        <v>175</v>
      </c>
      <c r="H1094" t="s">
        <v>24</v>
      </c>
      <c r="I1094" t="s">
        <v>10323</v>
      </c>
      <c r="K1094" t="s">
        <v>1540</v>
      </c>
      <c r="L1094" t="s">
        <v>1541</v>
      </c>
    </row>
    <row r="1095" spans="1:14" hidden="1" x14ac:dyDescent="0.25">
      <c r="A1095">
        <v>19</v>
      </c>
      <c r="B1095">
        <v>41</v>
      </c>
      <c r="C1095" t="s">
        <v>10391</v>
      </c>
      <c r="D1095" s="7">
        <v>40720</v>
      </c>
      <c r="E1095" t="s">
        <v>175</v>
      </c>
      <c r="F1095" t="s">
        <v>9</v>
      </c>
      <c r="G1095" t="s">
        <v>175</v>
      </c>
      <c r="H1095" t="s">
        <v>10</v>
      </c>
      <c r="I1095" t="s">
        <v>118</v>
      </c>
      <c r="K1095" t="s">
        <v>1541</v>
      </c>
      <c r="L1095" t="s">
        <v>1542</v>
      </c>
    </row>
    <row r="1096" spans="1:14" hidden="1" x14ac:dyDescent="0.25">
      <c r="A1096">
        <v>19</v>
      </c>
      <c r="B1096">
        <v>42</v>
      </c>
      <c r="C1096" t="s">
        <v>10391</v>
      </c>
      <c r="D1096" s="7">
        <v>40720</v>
      </c>
      <c r="E1096" t="s">
        <v>175</v>
      </c>
      <c r="F1096" t="s">
        <v>9</v>
      </c>
      <c r="G1096" t="s">
        <v>175</v>
      </c>
      <c r="H1096" t="s">
        <v>10</v>
      </c>
      <c r="I1096" t="s">
        <v>14</v>
      </c>
      <c r="K1096" t="s">
        <v>1543</v>
      </c>
      <c r="L1096" t="s">
        <v>1544</v>
      </c>
    </row>
    <row r="1097" spans="1:14" hidden="1" x14ac:dyDescent="0.25">
      <c r="A1097">
        <v>19</v>
      </c>
      <c r="B1097">
        <v>43</v>
      </c>
      <c r="C1097" t="s">
        <v>10391</v>
      </c>
      <c r="D1097" s="7">
        <v>40720</v>
      </c>
      <c r="E1097" t="s">
        <v>175</v>
      </c>
      <c r="F1097" t="s">
        <v>9</v>
      </c>
      <c r="G1097" t="s">
        <v>175</v>
      </c>
      <c r="H1097" t="s">
        <v>17</v>
      </c>
      <c r="I1097" t="s">
        <v>101</v>
      </c>
      <c r="K1097" t="s">
        <v>1545</v>
      </c>
      <c r="L1097" t="s">
        <v>1546</v>
      </c>
    </row>
    <row r="1098" spans="1:14" hidden="1" x14ac:dyDescent="0.25">
      <c r="A1098">
        <v>19</v>
      </c>
      <c r="B1098">
        <v>44</v>
      </c>
      <c r="C1098" t="s">
        <v>10391</v>
      </c>
      <c r="D1098" s="7">
        <v>40720</v>
      </c>
      <c r="E1098" t="s">
        <v>175</v>
      </c>
      <c r="F1098" t="s">
        <v>9</v>
      </c>
      <c r="G1098" t="s">
        <v>175</v>
      </c>
      <c r="H1098" t="s">
        <v>53</v>
      </c>
      <c r="I1098" t="s">
        <v>91</v>
      </c>
      <c r="J1098" t="s">
        <v>80</v>
      </c>
      <c r="K1098" t="s">
        <v>1546</v>
      </c>
      <c r="L1098" t="s">
        <v>1546</v>
      </c>
      <c r="N1098">
        <v>7</v>
      </c>
    </row>
    <row r="1099" spans="1:14" hidden="1" x14ac:dyDescent="0.25">
      <c r="A1099">
        <v>19</v>
      </c>
      <c r="B1099">
        <v>45</v>
      </c>
      <c r="C1099" t="s">
        <v>10391</v>
      </c>
      <c r="D1099" s="7">
        <v>40720</v>
      </c>
      <c r="E1099" t="s">
        <v>175</v>
      </c>
      <c r="F1099" t="s">
        <v>9</v>
      </c>
      <c r="G1099" t="s">
        <v>175</v>
      </c>
      <c r="H1099" t="s">
        <v>17</v>
      </c>
      <c r="I1099" t="s">
        <v>101</v>
      </c>
      <c r="K1099" t="s">
        <v>1546</v>
      </c>
      <c r="L1099" t="s">
        <v>1547</v>
      </c>
    </row>
    <row r="1100" spans="1:14" hidden="1" x14ac:dyDescent="0.25">
      <c r="A1100">
        <v>19</v>
      </c>
      <c r="B1100">
        <v>46</v>
      </c>
      <c r="C1100" t="s">
        <v>10391</v>
      </c>
      <c r="D1100" s="7">
        <v>40720</v>
      </c>
      <c r="E1100" t="s">
        <v>175</v>
      </c>
      <c r="F1100" t="s">
        <v>9</v>
      </c>
      <c r="G1100" t="s">
        <v>175</v>
      </c>
      <c r="H1100" t="s">
        <v>24</v>
      </c>
      <c r="I1100" t="s">
        <v>1548</v>
      </c>
      <c r="K1100" t="s">
        <v>1547</v>
      </c>
      <c r="L1100" t="s">
        <v>1549</v>
      </c>
    </row>
    <row r="1101" spans="1:14" hidden="1" x14ac:dyDescent="0.25">
      <c r="A1101">
        <v>19</v>
      </c>
      <c r="B1101">
        <v>47</v>
      </c>
      <c r="C1101" t="s">
        <v>10391</v>
      </c>
      <c r="D1101" s="7">
        <v>40720</v>
      </c>
      <c r="E1101" t="s">
        <v>175</v>
      </c>
      <c r="F1101" t="s">
        <v>9</v>
      </c>
      <c r="G1101" t="s">
        <v>175</v>
      </c>
      <c r="H1101" t="s">
        <v>10</v>
      </c>
      <c r="I1101" t="s">
        <v>118</v>
      </c>
      <c r="K1101" t="s">
        <v>1549</v>
      </c>
      <c r="L1101" t="s">
        <v>1550</v>
      </c>
    </row>
    <row r="1102" spans="1:14" hidden="1" x14ac:dyDescent="0.25">
      <c r="A1102">
        <v>19</v>
      </c>
      <c r="B1102">
        <v>48</v>
      </c>
      <c r="C1102" t="s">
        <v>10391</v>
      </c>
      <c r="D1102" s="7">
        <v>40720</v>
      </c>
      <c r="E1102" t="s">
        <v>175</v>
      </c>
      <c r="F1102" t="s">
        <v>9</v>
      </c>
      <c r="G1102" t="s">
        <v>175</v>
      </c>
      <c r="H1102" t="s">
        <v>10</v>
      </c>
      <c r="I1102" t="s">
        <v>14</v>
      </c>
      <c r="K1102" t="s">
        <v>1551</v>
      </c>
      <c r="L1102" t="s">
        <v>1552</v>
      </c>
    </row>
    <row r="1103" spans="1:14" hidden="1" x14ac:dyDescent="0.25">
      <c r="A1103">
        <v>19</v>
      </c>
      <c r="B1103">
        <v>49</v>
      </c>
      <c r="C1103" t="s">
        <v>10391</v>
      </c>
      <c r="D1103" s="7">
        <v>40720</v>
      </c>
      <c r="E1103" t="s">
        <v>175</v>
      </c>
      <c r="F1103" t="s">
        <v>9</v>
      </c>
      <c r="G1103" t="s">
        <v>175</v>
      </c>
      <c r="H1103" t="s">
        <v>17</v>
      </c>
      <c r="I1103" t="s">
        <v>48</v>
      </c>
      <c r="K1103" t="s">
        <v>1552</v>
      </c>
      <c r="L1103" t="s">
        <v>1553</v>
      </c>
    </row>
    <row r="1104" spans="1:14" hidden="1" x14ac:dyDescent="0.25">
      <c r="A1104">
        <v>19</v>
      </c>
      <c r="B1104">
        <v>50</v>
      </c>
      <c r="C1104" t="s">
        <v>10391</v>
      </c>
      <c r="D1104" s="7">
        <v>40720</v>
      </c>
      <c r="E1104" t="s">
        <v>175</v>
      </c>
      <c r="F1104" t="s">
        <v>9</v>
      </c>
      <c r="G1104" t="s">
        <v>175</v>
      </c>
      <c r="H1104" t="s">
        <v>17</v>
      </c>
      <c r="I1104" t="s">
        <v>101</v>
      </c>
      <c r="K1104" t="s">
        <v>1553</v>
      </c>
      <c r="L1104" t="s">
        <v>1554</v>
      </c>
    </row>
    <row r="1105" spans="1:14" hidden="1" x14ac:dyDescent="0.25">
      <c r="A1105">
        <v>19</v>
      </c>
      <c r="B1105">
        <v>51</v>
      </c>
      <c r="C1105" t="s">
        <v>10391</v>
      </c>
      <c r="D1105" s="7">
        <v>40720</v>
      </c>
      <c r="E1105" t="s">
        <v>175</v>
      </c>
      <c r="F1105" t="s">
        <v>9</v>
      </c>
      <c r="G1105" t="s">
        <v>175</v>
      </c>
      <c r="H1105" t="s">
        <v>33</v>
      </c>
      <c r="I1105" t="s">
        <v>161</v>
      </c>
      <c r="K1105" t="s">
        <v>1554</v>
      </c>
      <c r="L1105" t="s">
        <v>1555</v>
      </c>
    </row>
    <row r="1106" spans="1:14" hidden="1" x14ac:dyDescent="0.25">
      <c r="A1106">
        <v>19</v>
      </c>
      <c r="B1106">
        <v>52</v>
      </c>
      <c r="C1106" t="s">
        <v>10391</v>
      </c>
      <c r="D1106" s="7">
        <v>40720</v>
      </c>
      <c r="E1106" t="s">
        <v>175</v>
      </c>
      <c r="F1106" t="s">
        <v>9</v>
      </c>
      <c r="G1106" t="s">
        <v>175</v>
      </c>
      <c r="H1106" t="s">
        <v>162</v>
      </c>
      <c r="I1106" t="s">
        <v>10323</v>
      </c>
      <c r="K1106" t="s">
        <v>1556</v>
      </c>
      <c r="L1106" t="s">
        <v>1557</v>
      </c>
    </row>
    <row r="1107" spans="1:14" hidden="1" x14ac:dyDescent="0.25">
      <c r="A1107">
        <v>19</v>
      </c>
      <c r="B1107">
        <v>53</v>
      </c>
      <c r="C1107" t="s">
        <v>10391</v>
      </c>
      <c r="D1107" s="7">
        <v>40720</v>
      </c>
      <c r="E1107" t="s">
        <v>175</v>
      </c>
      <c r="F1107" t="s">
        <v>9</v>
      </c>
      <c r="G1107" t="s">
        <v>175</v>
      </c>
      <c r="H1107" t="s">
        <v>24</v>
      </c>
      <c r="I1107" t="s">
        <v>10323</v>
      </c>
      <c r="K1107" t="s">
        <v>1558</v>
      </c>
      <c r="L1107" t="s">
        <v>1559</v>
      </c>
    </row>
    <row r="1108" spans="1:14" hidden="1" x14ac:dyDescent="0.25">
      <c r="A1108">
        <v>19</v>
      </c>
      <c r="B1108">
        <v>54</v>
      </c>
      <c r="C1108" t="s">
        <v>10391</v>
      </c>
      <c r="D1108" s="7">
        <v>40720</v>
      </c>
      <c r="E1108" t="s">
        <v>175</v>
      </c>
      <c r="F1108" t="s">
        <v>9</v>
      </c>
      <c r="G1108" t="s">
        <v>175</v>
      </c>
      <c r="H1108" t="s">
        <v>10</v>
      </c>
      <c r="I1108" t="s">
        <v>118</v>
      </c>
      <c r="K1108" t="s">
        <v>1559</v>
      </c>
      <c r="L1108" t="s">
        <v>1560</v>
      </c>
    </row>
    <row r="1109" spans="1:14" hidden="1" x14ac:dyDescent="0.25">
      <c r="A1109">
        <v>19</v>
      </c>
      <c r="B1109">
        <v>55</v>
      </c>
      <c r="C1109" t="s">
        <v>10391</v>
      </c>
      <c r="D1109" s="7">
        <v>40720</v>
      </c>
      <c r="E1109" t="s">
        <v>175</v>
      </c>
      <c r="F1109" t="s">
        <v>9</v>
      </c>
      <c r="G1109" t="s">
        <v>175</v>
      </c>
      <c r="H1109" t="s">
        <v>17</v>
      </c>
      <c r="I1109" t="s">
        <v>101</v>
      </c>
      <c r="K1109" t="s">
        <v>1560</v>
      </c>
      <c r="L1109" t="s">
        <v>1561</v>
      </c>
    </row>
    <row r="1110" spans="1:14" hidden="1" x14ac:dyDescent="0.25">
      <c r="A1110">
        <v>19</v>
      </c>
      <c r="B1110">
        <v>56</v>
      </c>
      <c r="C1110" t="s">
        <v>10391</v>
      </c>
      <c r="D1110" s="7">
        <v>40720</v>
      </c>
      <c r="E1110" t="s">
        <v>175</v>
      </c>
      <c r="F1110" t="s">
        <v>9</v>
      </c>
      <c r="G1110" t="s">
        <v>175</v>
      </c>
      <c r="H1110" t="s">
        <v>53</v>
      </c>
      <c r="I1110" t="s">
        <v>772</v>
      </c>
      <c r="J1110" t="s">
        <v>80</v>
      </c>
      <c r="K1110" t="s">
        <v>1561</v>
      </c>
      <c r="L1110" t="s">
        <v>1562</v>
      </c>
      <c r="N1110">
        <v>6</v>
      </c>
    </row>
    <row r="1111" spans="1:14" hidden="1" x14ac:dyDescent="0.25">
      <c r="A1111">
        <v>19</v>
      </c>
      <c r="B1111">
        <v>57</v>
      </c>
      <c r="C1111" t="s">
        <v>10391</v>
      </c>
      <c r="D1111" s="7">
        <v>40720</v>
      </c>
      <c r="E1111" t="s">
        <v>175</v>
      </c>
      <c r="F1111" t="s">
        <v>9</v>
      </c>
      <c r="G1111" t="s">
        <v>175</v>
      </c>
      <c r="H1111" t="s">
        <v>24</v>
      </c>
      <c r="I1111" t="s">
        <v>10323</v>
      </c>
      <c r="K1111" t="s">
        <v>1563</v>
      </c>
      <c r="L1111" t="s">
        <v>1564</v>
      </c>
    </row>
    <row r="1112" spans="1:14" hidden="1" x14ac:dyDescent="0.25">
      <c r="A1112">
        <v>19</v>
      </c>
      <c r="B1112">
        <v>58</v>
      </c>
      <c r="C1112" t="s">
        <v>10391</v>
      </c>
      <c r="D1112" s="7">
        <v>40720</v>
      </c>
      <c r="E1112" t="s">
        <v>175</v>
      </c>
      <c r="F1112" t="s">
        <v>9</v>
      </c>
      <c r="G1112" t="s">
        <v>175</v>
      </c>
      <c r="H1112" t="s">
        <v>10</v>
      </c>
      <c r="I1112" t="s">
        <v>118</v>
      </c>
      <c r="K1112" t="s">
        <v>1564</v>
      </c>
      <c r="L1112" t="s">
        <v>1565</v>
      </c>
    </row>
    <row r="1113" spans="1:14" hidden="1" x14ac:dyDescent="0.25">
      <c r="A1113">
        <v>19</v>
      </c>
      <c r="B1113">
        <v>59</v>
      </c>
      <c r="C1113" t="s">
        <v>10391</v>
      </c>
      <c r="D1113" s="7">
        <v>40720</v>
      </c>
      <c r="E1113" t="s">
        <v>175</v>
      </c>
      <c r="F1113" t="s">
        <v>9</v>
      </c>
      <c r="G1113" t="s">
        <v>175</v>
      </c>
      <c r="H1113" t="s">
        <v>10</v>
      </c>
      <c r="I1113" t="s">
        <v>14</v>
      </c>
      <c r="K1113" t="s">
        <v>1565</v>
      </c>
      <c r="L1113" t="s">
        <v>1566</v>
      </c>
    </row>
    <row r="1114" spans="1:14" hidden="1" x14ac:dyDescent="0.25">
      <c r="A1114">
        <v>19</v>
      </c>
      <c r="B1114">
        <v>60</v>
      </c>
      <c r="C1114" t="s">
        <v>10391</v>
      </c>
      <c r="D1114" s="7">
        <v>40720</v>
      </c>
      <c r="E1114" t="s">
        <v>175</v>
      </c>
      <c r="F1114" t="s">
        <v>9</v>
      </c>
      <c r="G1114" t="s">
        <v>175</v>
      </c>
      <c r="H1114" t="s">
        <v>17</v>
      </c>
      <c r="I1114" t="s">
        <v>101</v>
      </c>
      <c r="K1114" t="s">
        <v>1566</v>
      </c>
      <c r="L1114" t="s">
        <v>1567</v>
      </c>
    </row>
    <row r="1115" spans="1:14" hidden="1" x14ac:dyDescent="0.25">
      <c r="A1115">
        <v>19</v>
      </c>
      <c r="B1115">
        <v>61</v>
      </c>
      <c r="C1115" t="s">
        <v>10391</v>
      </c>
      <c r="D1115" s="7">
        <v>40720</v>
      </c>
      <c r="E1115" t="s">
        <v>175</v>
      </c>
      <c r="F1115" t="s">
        <v>9</v>
      </c>
      <c r="G1115" t="s">
        <v>175</v>
      </c>
      <c r="H1115" t="s">
        <v>53</v>
      </c>
      <c r="I1115" t="s">
        <v>332</v>
      </c>
      <c r="J1115" t="s">
        <v>80</v>
      </c>
      <c r="K1115" t="s">
        <v>1567</v>
      </c>
      <c r="L1115" t="s">
        <v>1568</v>
      </c>
      <c r="N1115">
        <v>6</v>
      </c>
    </row>
    <row r="1116" spans="1:14" hidden="1" x14ac:dyDescent="0.25">
      <c r="A1116">
        <v>19</v>
      </c>
      <c r="B1116">
        <v>62</v>
      </c>
      <c r="C1116" t="s">
        <v>10391</v>
      </c>
      <c r="D1116" s="7">
        <v>40720</v>
      </c>
      <c r="E1116" t="s">
        <v>175</v>
      </c>
      <c r="F1116" t="s">
        <v>9</v>
      </c>
      <c r="G1116" t="s">
        <v>175</v>
      </c>
      <c r="H1116" t="s">
        <v>24</v>
      </c>
      <c r="I1116" t="s">
        <v>10323</v>
      </c>
      <c r="K1116" t="s">
        <v>1569</v>
      </c>
      <c r="L1116" t="s">
        <v>1570</v>
      </c>
    </row>
    <row r="1117" spans="1:14" hidden="1" x14ac:dyDescent="0.25">
      <c r="A1117">
        <v>19</v>
      </c>
      <c r="B1117">
        <v>63</v>
      </c>
      <c r="C1117" t="s">
        <v>10391</v>
      </c>
      <c r="D1117" s="7">
        <v>40720</v>
      </c>
      <c r="E1117" t="s">
        <v>175</v>
      </c>
      <c r="F1117" t="s">
        <v>9</v>
      </c>
      <c r="G1117" t="s">
        <v>175</v>
      </c>
      <c r="H1117" t="s">
        <v>10</v>
      </c>
      <c r="I1117" t="s">
        <v>118</v>
      </c>
      <c r="K1117" t="s">
        <v>1571</v>
      </c>
      <c r="L1117" t="s">
        <v>1572</v>
      </c>
    </row>
    <row r="1118" spans="1:14" hidden="1" x14ac:dyDescent="0.25">
      <c r="A1118">
        <v>19</v>
      </c>
      <c r="B1118">
        <v>64</v>
      </c>
      <c r="C1118" t="s">
        <v>10391</v>
      </c>
      <c r="D1118" s="7">
        <v>40720</v>
      </c>
      <c r="E1118" t="s">
        <v>175</v>
      </c>
      <c r="F1118" t="s">
        <v>9</v>
      </c>
      <c r="G1118" t="s">
        <v>175</v>
      </c>
      <c r="H1118" t="s">
        <v>10</v>
      </c>
      <c r="I1118" t="s">
        <v>14</v>
      </c>
      <c r="K1118" t="s">
        <v>1573</v>
      </c>
      <c r="L1118" t="s">
        <v>1574</v>
      </c>
    </row>
    <row r="1119" spans="1:14" hidden="1" x14ac:dyDescent="0.25">
      <c r="A1119">
        <v>19</v>
      </c>
      <c r="B1119">
        <v>65</v>
      </c>
      <c r="C1119" t="s">
        <v>10391</v>
      </c>
      <c r="D1119" s="7">
        <v>40720</v>
      </c>
      <c r="E1119" t="s">
        <v>175</v>
      </c>
      <c r="F1119" t="s">
        <v>9</v>
      </c>
      <c r="G1119" t="s">
        <v>175</v>
      </c>
      <c r="H1119" t="s">
        <v>17</v>
      </c>
      <c r="I1119" t="s">
        <v>45</v>
      </c>
      <c r="K1119" t="s">
        <v>1574</v>
      </c>
      <c r="L1119" t="s">
        <v>1575</v>
      </c>
    </row>
    <row r="1120" spans="1:14" hidden="1" x14ac:dyDescent="0.25">
      <c r="A1120">
        <v>19</v>
      </c>
      <c r="B1120">
        <v>66</v>
      </c>
      <c r="C1120" t="s">
        <v>10391</v>
      </c>
      <c r="D1120" s="7">
        <v>40720</v>
      </c>
      <c r="E1120" t="s">
        <v>175</v>
      </c>
      <c r="F1120" t="s">
        <v>9</v>
      </c>
      <c r="G1120" t="s">
        <v>175</v>
      </c>
      <c r="H1120" t="s">
        <v>21</v>
      </c>
      <c r="I1120" t="s">
        <v>22</v>
      </c>
      <c r="K1120" t="s">
        <v>1575</v>
      </c>
      <c r="L1120" t="s">
        <v>1576</v>
      </c>
    </row>
    <row r="1121" spans="1:12" hidden="1" x14ac:dyDescent="0.25">
      <c r="A1121">
        <v>19</v>
      </c>
      <c r="B1121">
        <v>67</v>
      </c>
      <c r="C1121" t="s">
        <v>10391</v>
      </c>
      <c r="D1121" s="7">
        <v>40720</v>
      </c>
      <c r="E1121" t="s">
        <v>175</v>
      </c>
      <c r="F1121" t="s">
        <v>9</v>
      </c>
      <c r="G1121" t="s">
        <v>175</v>
      </c>
      <c r="H1121" t="s">
        <v>24</v>
      </c>
      <c r="I1121" t="s">
        <v>10323</v>
      </c>
      <c r="K1121" t="s">
        <v>1577</v>
      </c>
      <c r="L1121" t="s">
        <v>1578</v>
      </c>
    </row>
    <row r="1122" spans="1:12" hidden="1" x14ac:dyDescent="0.25">
      <c r="A1122">
        <v>19</v>
      </c>
      <c r="B1122">
        <v>68</v>
      </c>
      <c r="C1122" t="s">
        <v>10391</v>
      </c>
      <c r="D1122" s="7">
        <v>40720</v>
      </c>
      <c r="E1122" t="s">
        <v>175</v>
      </c>
      <c r="F1122" t="s">
        <v>9</v>
      </c>
      <c r="G1122" t="s">
        <v>175</v>
      </c>
      <c r="H1122" t="s">
        <v>10</v>
      </c>
      <c r="I1122" t="s">
        <v>118</v>
      </c>
      <c r="K1122" t="s">
        <v>1578</v>
      </c>
      <c r="L1122" t="s">
        <v>1579</v>
      </c>
    </row>
    <row r="1123" spans="1:12" hidden="1" x14ac:dyDescent="0.25">
      <c r="A1123">
        <v>19</v>
      </c>
      <c r="B1123">
        <v>69</v>
      </c>
      <c r="C1123" t="s">
        <v>10391</v>
      </c>
      <c r="D1123" s="7">
        <v>40720</v>
      </c>
      <c r="E1123" t="s">
        <v>175</v>
      </c>
      <c r="F1123" t="s">
        <v>9</v>
      </c>
      <c r="G1123" t="s">
        <v>175</v>
      </c>
      <c r="H1123" t="s">
        <v>10</v>
      </c>
      <c r="I1123" t="s">
        <v>14</v>
      </c>
      <c r="K1123" t="s">
        <v>1579</v>
      </c>
      <c r="L1123" t="s">
        <v>1580</v>
      </c>
    </row>
    <row r="1124" spans="1:12" hidden="1" x14ac:dyDescent="0.25">
      <c r="A1124">
        <v>19</v>
      </c>
      <c r="B1124">
        <v>70</v>
      </c>
      <c r="C1124" t="s">
        <v>10391</v>
      </c>
      <c r="D1124" s="7">
        <v>40720</v>
      </c>
      <c r="E1124" t="s">
        <v>175</v>
      </c>
      <c r="F1124" t="s">
        <v>9</v>
      </c>
      <c r="G1124" t="s">
        <v>175</v>
      </c>
      <c r="H1124" t="s">
        <v>17</v>
      </c>
      <c r="I1124" t="s">
        <v>73</v>
      </c>
      <c r="K1124" t="s">
        <v>1580</v>
      </c>
      <c r="L1124" t="s">
        <v>1581</v>
      </c>
    </row>
    <row r="1125" spans="1:12" hidden="1" x14ac:dyDescent="0.25">
      <c r="A1125">
        <v>19</v>
      </c>
      <c r="B1125">
        <v>71</v>
      </c>
      <c r="C1125" t="s">
        <v>10391</v>
      </c>
      <c r="D1125" s="7">
        <v>40720</v>
      </c>
      <c r="E1125" t="s">
        <v>175</v>
      </c>
      <c r="F1125" t="s">
        <v>9</v>
      </c>
      <c r="G1125" t="s">
        <v>175</v>
      </c>
      <c r="H1125" t="s">
        <v>24</v>
      </c>
      <c r="I1125" t="s">
        <v>165</v>
      </c>
      <c r="K1125" t="s">
        <v>1582</v>
      </c>
      <c r="L1125" t="s">
        <v>1583</v>
      </c>
    </row>
    <row r="1126" spans="1:12" hidden="1" x14ac:dyDescent="0.25">
      <c r="A1126">
        <v>19</v>
      </c>
      <c r="B1126">
        <v>72</v>
      </c>
      <c r="C1126" t="s">
        <v>10391</v>
      </c>
      <c r="D1126" s="7">
        <v>40720</v>
      </c>
      <c r="E1126" t="s">
        <v>175</v>
      </c>
      <c r="F1126" t="s">
        <v>9</v>
      </c>
      <c r="G1126" t="s">
        <v>175</v>
      </c>
      <c r="H1126" t="s">
        <v>10</v>
      </c>
      <c r="I1126" t="s">
        <v>118</v>
      </c>
      <c r="K1126" t="s">
        <v>1583</v>
      </c>
      <c r="L1126" t="s">
        <v>1584</v>
      </c>
    </row>
    <row r="1127" spans="1:12" hidden="1" x14ac:dyDescent="0.25">
      <c r="A1127">
        <v>19</v>
      </c>
      <c r="B1127">
        <v>73</v>
      </c>
      <c r="C1127" t="s">
        <v>10391</v>
      </c>
      <c r="D1127" s="7">
        <v>40720</v>
      </c>
      <c r="E1127" t="s">
        <v>175</v>
      </c>
      <c r="F1127" t="s">
        <v>9</v>
      </c>
      <c r="G1127" t="s">
        <v>175</v>
      </c>
      <c r="H1127" t="s">
        <v>17</v>
      </c>
      <c r="I1127" t="s">
        <v>101</v>
      </c>
      <c r="K1127" t="s">
        <v>1584</v>
      </c>
      <c r="L1127" t="s">
        <v>732</v>
      </c>
    </row>
    <row r="1128" spans="1:12" hidden="1" x14ac:dyDescent="0.25">
      <c r="A1128">
        <v>19</v>
      </c>
      <c r="B1128">
        <v>74</v>
      </c>
      <c r="C1128" t="s">
        <v>10391</v>
      </c>
      <c r="D1128" s="7">
        <v>40720</v>
      </c>
      <c r="E1128" t="s">
        <v>175</v>
      </c>
      <c r="F1128" t="s">
        <v>9</v>
      </c>
      <c r="G1128" t="s">
        <v>175</v>
      </c>
      <c r="H1128" t="s">
        <v>10</v>
      </c>
      <c r="I1128" t="s">
        <v>14</v>
      </c>
      <c r="K1128" t="s">
        <v>732</v>
      </c>
      <c r="L1128" t="s">
        <v>1585</v>
      </c>
    </row>
    <row r="1129" spans="1:12" hidden="1" x14ac:dyDescent="0.25">
      <c r="A1129">
        <v>19</v>
      </c>
      <c r="B1129">
        <v>75</v>
      </c>
      <c r="C1129" t="s">
        <v>10391</v>
      </c>
      <c r="D1129" s="7">
        <v>40720</v>
      </c>
      <c r="E1129" t="s">
        <v>175</v>
      </c>
      <c r="F1129" t="s">
        <v>9</v>
      </c>
      <c r="G1129" t="s">
        <v>175</v>
      </c>
      <c r="H1129" t="s">
        <v>17</v>
      </c>
      <c r="I1129" t="s">
        <v>101</v>
      </c>
      <c r="K1129" t="s">
        <v>1585</v>
      </c>
      <c r="L1129" t="s">
        <v>1586</v>
      </c>
    </row>
    <row r="1130" spans="1:12" hidden="1" x14ac:dyDescent="0.25">
      <c r="A1130">
        <v>19</v>
      </c>
      <c r="B1130">
        <v>76</v>
      </c>
      <c r="C1130" t="s">
        <v>10391</v>
      </c>
      <c r="D1130" s="7">
        <v>40720</v>
      </c>
      <c r="E1130" t="s">
        <v>175</v>
      </c>
      <c r="F1130" t="s">
        <v>9</v>
      </c>
      <c r="G1130" t="s">
        <v>175</v>
      </c>
      <c r="H1130" t="s">
        <v>24</v>
      </c>
      <c r="I1130" t="s">
        <v>39</v>
      </c>
      <c r="K1130" t="s">
        <v>1587</v>
      </c>
      <c r="L1130" t="s">
        <v>1588</v>
      </c>
    </row>
    <row r="1131" spans="1:12" hidden="1" x14ac:dyDescent="0.25">
      <c r="A1131">
        <v>20</v>
      </c>
      <c r="B1131">
        <v>1</v>
      </c>
      <c r="C1131" t="s">
        <v>10398</v>
      </c>
      <c r="D1131" s="7">
        <v>40601</v>
      </c>
      <c r="E1131" t="s">
        <v>175</v>
      </c>
      <c r="F1131" t="s">
        <v>1589</v>
      </c>
      <c r="G1131" t="s">
        <v>175</v>
      </c>
      <c r="H1131" t="s">
        <v>10</v>
      </c>
      <c r="I1131" t="s">
        <v>62</v>
      </c>
      <c r="K1131" t="s">
        <v>1590</v>
      </c>
      <c r="L1131" t="s">
        <v>1591</v>
      </c>
    </row>
    <row r="1132" spans="1:12" hidden="1" x14ac:dyDescent="0.25">
      <c r="A1132">
        <v>20</v>
      </c>
      <c r="B1132">
        <v>2</v>
      </c>
      <c r="C1132" t="s">
        <v>10398</v>
      </c>
      <c r="D1132" s="7">
        <v>40601</v>
      </c>
      <c r="E1132" t="s">
        <v>175</v>
      </c>
      <c r="F1132" t="s">
        <v>1589</v>
      </c>
      <c r="G1132" t="s">
        <v>175</v>
      </c>
      <c r="H1132" t="s">
        <v>10</v>
      </c>
      <c r="I1132" t="s">
        <v>118</v>
      </c>
      <c r="K1132" t="s">
        <v>1591</v>
      </c>
      <c r="L1132" t="s">
        <v>1592</v>
      </c>
    </row>
    <row r="1133" spans="1:12" hidden="1" x14ac:dyDescent="0.25">
      <c r="A1133">
        <v>20</v>
      </c>
      <c r="B1133">
        <v>3</v>
      </c>
      <c r="C1133" t="s">
        <v>10398</v>
      </c>
      <c r="D1133" s="7">
        <v>40601</v>
      </c>
      <c r="E1133" t="s">
        <v>175</v>
      </c>
      <c r="F1133" t="s">
        <v>1589</v>
      </c>
      <c r="G1133" t="s">
        <v>175</v>
      </c>
      <c r="H1133" t="s">
        <v>10</v>
      </c>
      <c r="I1133" t="s">
        <v>14</v>
      </c>
      <c r="K1133" t="s">
        <v>1592</v>
      </c>
      <c r="L1133" t="s">
        <v>1593</v>
      </c>
    </row>
    <row r="1134" spans="1:12" hidden="1" x14ac:dyDescent="0.25">
      <c r="A1134">
        <v>20</v>
      </c>
      <c r="B1134">
        <v>4</v>
      </c>
      <c r="C1134" t="s">
        <v>10398</v>
      </c>
      <c r="D1134" s="7">
        <v>40601</v>
      </c>
      <c r="E1134" t="s">
        <v>175</v>
      </c>
      <c r="F1134" t="s">
        <v>1589</v>
      </c>
      <c r="G1134" t="s">
        <v>175</v>
      </c>
      <c r="H1134" t="s">
        <v>17</v>
      </c>
      <c r="I1134" t="s">
        <v>292</v>
      </c>
      <c r="K1134" t="s">
        <v>1593</v>
      </c>
      <c r="L1134" t="s">
        <v>1594</v>
      </c>
    </row>
    <row r="1135" spans="1:12" hidden="1" x14ac:dyDescent="0.25">
      <c r="A1135">
        <v>20</v>
      </c>
      <c r="B1135">
        <v>5</v>
      </c>
      <c r="C1135" t="s">
        <v>10398</v>
      </c>
      <c r="D1135" s="7">
        <v>40601</v>
      </c>
      <c r="E1135" t="s">
        <v>175</v>
      </c>
      <c r="F1135" t="s">
        <v>1589</v>
      </c>
      <c r="G1135" t="s">
        <v>175</v>
      </c>
      <c r="H1135" t="s">
        <v>17</v>
      </c>
      <c r="I1135" t="s">
        <v>73</v>
      </c>
      <c r="K1135" t="s">
        <v>1594</v>
      </c>
      <c r="L1135" t="s">
        <v>1595</v>
      </c>
    </row>
    <row r="1136" spans="1:12" hidden="1" x14ac:dyDescent="0.25">
      <c r="A1136">
        <v>20</v>
      </c>
      <c r="B1136">
        <v>6</v>
      </c>
      <c r="C1136" t="s">
        <v>10398</v>
      </c>
      <c r="D1136" s="7">
        <v>40601</v>
      </c>
      <c r="E1136" t="s">
        <v>175</v>
      </c>
      <c r="F1136" t="s">
        <v>1589</v>
      </c>
      <c r="G1136" t="s">
        <v>175</v>
      </c>
      <c r="H1136" t="s">
        <v>10</v>
      </c>
      <c r="I1136" t="s">
        <v>11</v>
      </c>
      <c r="K1136" t="s">
        <v>1595</v>
      </c>
      <c r="L1136" t="s">
        <v>1596</v>
      </c>
    </row>
    <row r="1137" spans="1:14" hidden="1" x14ac:dyDescent="0.25">
      <c r="A1137">
        <v>20</v>
      </c>
      <c r="B1137">
        <v>7</v>
      </c>
      <c r="C1137" t="s">
        <v>10398</v>
      </c>
      <c r="D1137" s="7">
        <v>40601</v>
      </c>
      <c r="E1137" t="s">
        <v>175</v>
      </c>
      <c r="F1137" t="s">
        <v>1589</v>
      </c>
      <c r="G1137" t="s">
        <v>175</v>
      </c>
      <c r="H1137" t="s">
        <v>10</v>
      </c>
      <c r="I1137" t="s">
        <v>14</v>
      </c>
      <c r="K1137" t="s">
        <v>1596</v>
      </c>
      <c r="L1137" t="s">
        <v>1597</v>
      </c>
    </row>
    <row r="1138" spans="1:14" hidden="1" x14ac:dyDescent="0.25">
      <c r="A1138">
        <v>20</v>
      </c>
      <c r="B1138">
        <v>8</v>
      </c>
      <c r="C1138" t="s">
        <v>10398</v>
      </c>
      <c r="D1138" s="7">
        <v>40601</v>
      </c>
      <c r="E1138" t="s">
        <v>175</v>
      </c>
      <c r="F1138" t="s">
        <v>1589</v>
      </c>
      <c r="G1138" t="s">
        <v>175</v>
      </c>
      <c r="H1138" t="s">
        <v>17</v>
      </c>
      <c r="I1138" t="s">
        <v>154</v>
      </c>
      <c r="K1138" t="s">
        <v>1597</v>
      </c>
      <c r="L1138" t="s">
        <v>1598</v>
      </c>
    </row>
    <row r="1139" spans="1:14" hidden="1" x14ac:dyDescent="0.25">
      <c r="A1139">
        <v>20</v>
      </c>
      <c r="B1139">
        <v>9</v>
      </c>
      <c r="C1139" t="s">
        <v>10398</v>
      </c>
      <c r="D1139" s="7">
        <v>40601</v>
      </c>
      <c r="E1139" t="s">
        <v>175</v>
      </c>
      <c r="F1139" t="s">
        <v>1589</v>
      </c>
      <c r="G1139" t="s">
        <v>175</v>
      </c>
      <c r="H1139" t="s">
        <v>53</v>
      </c>
      <c r="I1139" t="s">
        <v>91</v>
      </c>
      <c r="J1139" t="s">
        <v>80</v>
      </c>
      <c r="K1139" t="s">
        <v>1598</v>
      </c>
      <c r="L1139" t="s">
        <v>1598</v>
      </c>
      <c r="N1139">
        <v>7</v>
      </c>
    </row>
    <row r="1140" spans="1:14" hidden="1" x14ac:dyDescent="0.25">
      <c r="A1140">
        <v>20</v>
      </c>
      <c r="B1140">
        <v>10</v>
      </c>
      <c r="C1140" t="s">
        <v>10398</v>
      </c>
      <c r="D1140" s="7">
        <v>40601</v>
      </c>
      <c r="E1140" t="s">
        <v>175</v>
      </c>
      <c r="F1140" t="s">
        <v>1589</v>
      </c>
      <c r="G1140" t="s">
        <v>175</v>
      </c>
      <c r="H1140" t="s">
        <v>17</v>
      </c>
      <c r="I1140" t="s">
        <v>154</v>
      </c>
      <c r="K1140" t="s">
        <v>1598</v>
      </c>
      <c r="L1140" t="s">
        <v>1599</v>
      </c>
    </row>
    <row r="1141" spans="1:14" hidden="1" x14ac:dyDescent="0.25">
      <c r="A1141">
        <v>20</v>
      </c>
      <c r="B1141">
        <v>11</v>
      </c>
      <c r="C1141" t="s">
        <v>10398</v>
      </c>
      <c r="D1141" s="7">
        <v>40601</v>
      </c>
      <c r="E1141" t="s">
        <v>175</v>
      </c>
      <c r="F1141" t="s">
        <v>1589</v>
      </c>
      <c r="G1141" t="s">
        <v>175</v>
      </c>
      <c r="H1141" t="s">
        <v>24</v>
      </c>
      <c r="I1141" t="s">
        <v>10323</v>
      </c>
      <c r="K1141" t="s">
        <v>1599</v>
      </c>
      <c r="L1141" t="s">
        <v>1600</v>
      </c>
    </row>
    <row r="1142" spans="1:14" hidden="1" x14ac:dyDescent="0.25">
      <c r="A1142">
        <v>20</v>
      </c>
      <c r="B1142">
        <v>12</v>
      </c>
      <c r="C1142" t="s">
        <v>10398</v>
      </c>
      <c r="D1142" s="7">
        <v>40601</v>
      </c>
      <c r="E1142" t="s">
        <v>175</v>
      </c>
      <c r="F1142" t="s">
        <v>1589</v>
      </c>
      <c r="G1142" t="s">
        <v>175</v>
      </c>
      <c r="H1142" t="s">
        <v>10</v>
      </c>
      <c r="I1142" t="s">
        <v>118</v>
      </c>
      <c r="K1142" t="s">
        <v>1601</v>
      </c>
      <c r="L1142" t="s">
        <v>1602</v>
      </c>
    </row>
    <row r="1143" spans="1:14" hidden="1" x14ac:dyDescent="0.25">
      <c r="A1143">
        <v>20</v>
      </c>
      <c r="B1143">
        <v>13</v>
      </c>
      <c r="C1143" t="s">
        <v>10398</v>
      </c>
      <c r="D1143" s="7">
        <v>40601</v>
      </c>
      <c r="E1143" t="s">
        <v>175</v>
      </c>
      <c r="F1143" t="s">
        <v>1589</v>
      </c>
      <c r="G1143" t="s">
        <v>175</v>
      </c>
      <c r="H1143" t="s">
        <v>10</v>
      </c>
      <c r="I1143" t="s">
        <v>14</v>
      </c>
      <c r="K1143" t="s">
        <v>1602</v>
      </c>
      <c r="L1143" t="s">
        <v>1603</v>
      </c>
    </row>
    <row r="1144" spans="1:14" hidden="1" x14ac:dyDescent="0.25">
      <c r="A1144">
        <v>20</v>
      </c>
      <c r="B1144">
        <v>14</v>
      </c>
      <c r="C1144" t="s">
        <v>10398</v>
      </c>
      <c r="D1144" s="7">
        <v>40601</v>
      </c>
      <c r="E1144" t="s">
        <v>175</v>
      </c>
      <c r="F1144" t="s">
        <v>1589</v>
      </c>
      <c r="G1144" t="s">
        <v>175</v>
      </c>
      <c r="H1144" t="s">
        <v>17</v>
      </c>
      <c r="I1144" t="s">
        <v>73</v>
      </c>
      <c r="K1144" t="s">
        <v>1603</v>
      </c>
      <c r="L1144" t="s">
        <v>1604</v>
      </c>
    </row>
    <row r="1145" spans="1:14" hidden="1" x14ac:dyDescent="0.25">
      <c r="A1145">
        <v>20</v>
      </c>
      <c r="B1145">
        <v>15</v>
      </c>
      <c r="C1145" t="s">
        <v>10398</v>
      </c>
      <c r="D1145" s="7">
        <v>40601</v>
      </c>
      <c r="E1145" t="s">
        <v>175</v>
      </c>
      <c r="F1145" t="s">
        <v>1589</v>
      </c>
      <c r="G1145" t="s">
        <v>175</v>
      </c>
      <c r="H1145" t="s">
        <v>17</v>
      </c>
      <c r="I1145" t="s">
        <v>18</v>
      </c>
      <c r="K1145" t="s">
        <v>1604</v>
      </c>
      <c r="L1145" t="s">
        <v>1605</v>
      </c>
    </row>
    <row r="1146" spans="1:14" hidden="1" x14ac:dyDescent="0.25">
      <c r="A1146">
        <v>20</v>
      </c>
      <c r="B1146">
        <v>16</v>
      </c>
      <c r="C1146" t="s">
        <v>10398</v>
      </c>
      <c r="D1146" s="7">
        <v>40601</v>
      </c>
      <c r="E1146" t="s">
        <v>175</v>
      </c>
      <c r="F1146" t="s">
        <v>1589</v>
      </c>
      <c r="G1146" t="s">
        <v>175</v>
      </c>
      <c r="H1146" t="s">
        <v>17</v>
      </c>
      <c r="I1146" t="s">
        <v>101</v>
      </c>
      <c r="K1146" t="s">
        <v>1605</v>
      </c>
      <c r="L1146" t="s">
        <v>1605</v>
      </c>
    </row>
    <row r="1147" spans="1:14" hidden="1" x14ac:dyDescent="0.25">
      <c r="A1147">
        <v>20</v>
      </c>
      <c r="B1147">
        <v>17</v>
      </c>
      <c r="C1147" t="s">
        <v>10398</v>
      </c>
      <c r="D1147" s="7">
        <v>40601</v>
      </c>
      <c r="E1147" t="s">
        <v>175</v>
      </c>
      <c r="F1147" t="s">
        <v>1589</v>
      </c>
      <c r="G1147" t="s">
        <v>175</v>
      </c>
      <c r="H1147" t="s">
        <v>53</v>
      </c>
      <c r="I1147" t="s">
        <v>772</v>
      </c>
      <c r="J1147" t="s">
        <v>80</v>
      </c>
      <c r="K1147" t="s">
        <v>1605</v>
      </c>
      <c r="L1147" t="s">
        <v>1606</v>
      </c>
      <c r="N1147">
        <v>6</v>
      </c>
    </row>
    <row r="1148" spans="1:14" hidden="1" x14ac:dyDescent="0.25">
      <c r="A1148">
        <v>20</v>
      </c>
      <c r="B1148">
        <v>18</v>
      </c>
      <c r="C1148" t="s">
        <v>10398</v>
      </c>
      <c r="D1148" s="7">
        <v>40601</v>
      </c>
      <c r="E1148" t="s">
        <v>175</v>
      </c>
      <c r="F1148" t="s">
        <v>1589</v>
      </c>
      <c r="G1148" t="s">
        <v>175</v>
      </c>
      <c r="H1148" t="s">
        <v>21</v>
      </c>
      <c r="I1148" t="s">
        <v>334</v>
      </c>
      <c r="K1148" t="s">
        <v>1606</v>
      </c>
      <c r="L1148" t="s">
        <v>1607</v>
      </c>
    </row>
    <row r="1149" spans="1:14" hidden="1" x14ac:dyDescent="0.25">
      <c r="A1149">
        <v>20</v>
      </c>
      <c r="B1149">
        <v>19</v>
      </c>
      <c r="C1149" t="s">
        <v>10398</v>
      </c>
      <c r="D1149" s="7">
        <v>40601</v>
      </c>
      <c r="E1149" t="s">
        <v>175</v>
      </c>
      <c r="F1149" t="s">
        <v>1589</v>
      </c>
      <c r="G1149" t="s">
        <v>175</v>
      </c>
      <c r="H1149" t="s">
        <v>24</v>
      </c>
      <c r="I1149" t="s">
        <v>10323</v>
      </c>
      <c r="K1149" t="s">
        <v>1608</v>
      </c>
      <c r="L1149" t="s">
        <v>1609</v>
      </c>
    </row>
    <row r="1150" spans="1:14" hidden="1" x14ac:dyDescent="0.25">
      <c r="A1150">
        <v>20</v>
      </c>
      <c r="B1150">
        <v>20</v>
      </c>
      <c r="C1150" t="s">
        <v>10398</v>
      </c>
      <c r="D1150" s="7">
        <v>40601</v>
      </c>
      <c r="E1150" t="s">
        <v>175</v>
      </c>
      <c r="F1150" t="s">
        <v>1589</v>
      </c>
      <c r="G1150" t="s">
        <v>175</v>
      </c>
      <c r="H1150" t="s">
        <v>10</v>
      </c>
      <c r="I1150" t="s">
        <v>11</v>
      </c>
      <c r="K1150" t="s">
        <v>1610</v>
      </c>
      <c r="L1150" t="s">
        <v>1611</v>
      </c>
    </row>
    <row r="1151" spans="1:14" hidden="1" x14ac:dyDescent="0.25">
      <c r="A1151">
        <v>20</v>
      </c>
      <c r="B1151">
        <v>21</v>
      </c>
      <c r="C1151" t="s">
        <v>10398</v>
      </c>
      <c r="D1151" s="7">
        <v>40601</v>
      </c>
      <c r="E1151" t="s">
        <v>175</v>
      </c>
      <c r="F1151" t="s">
        <v>1589</v>
      </c>
      <c r="G1151" t="s">
        <v>175</v>
      </c>
      <c r="H1151" t="s">
        <v>10</v>
      </c>
      <c r="I1151" t="s">
        <v>14</v>
      </c>
      <c r="K1151" t="s">
        <v>1611</v>
      </c>
      <c r="L1151" t="s">
        <v>1612</v>
      </c>
    </row>
    <row r="1152" spans="1:14" hidden="1" x14ac:dyDescent="0.25">
      <c r="A1152">
        <v>20</v>
      </c>
      <c r="B1152">
        <v>22</v>
      </c>
      <c r="C1152" t="s">
        <v>10398</v>
      </c>
      <c r="D1152" s="7">
        <v>40601</v>
      </c>
      <c r="E1152" t="s">
        <v>175</v>
      </c>
      <c r="F1152" t="s">
        <v>1589</v>
      </c>
      <c r="G1152" t="s">
        <v>175</v>
      </c>
      <c r="H1152" t="s">
        <v>17</v>
      </c>
      <c r="I1152" t="s">
        <v>292</v>
      </c>
      <c r="K1152" t="s">
        <v>1612</v>
      </c>
      <c r="L1152" t="s">
        <v>1613</v>
      </c>
    </row>
    <row r="1153" spans="1:12" hidden="1" x14ac:dyDescent="0.25">
      <c r="A1153">
        <v>20</v>
      </c>
      <c r="B1153">
        <v>23</v>
      </c>
      <c r="C1153" t="s">
        <v>10398</v>
      </c>
      <c r="D1153" s="7">
        <v>40601</v>
      </c>
      <c r="E1153" t="s">
        <v>175</v>
      </c>
      <c r="F1153" t="s">
        <v>1589</v>
      </c>
      <c r="G1153" t="s">
        <v>175</v>
      </c>
      <c r="H1153" t="s">
        <v>17</v>
      </c>
      <c r="I1153" t="s">
        <v>101</v>
      </c>
      <c r="K1153" t="s">
        <v>1613</v>
      </c>
      <c r="L1153" t="s">
        <v>1614</v>
      </c>
    </row>
    <row r="1154" spans="1:12" hidden="1" x14ac:dyDescent="0.25">
      <c r="A1154">
        <v>20</v>
      </c>
      <c r="B1154">
        <v>24</v>
      </c>
      <c r="C1154" t="s">
        <v>10398</v>
      </c>
      <c r="D1154" s="7">
        <v>40601</v>
      </c>
      <c r="E1154" t="s">
        <v>175</v>
      </c>
      <c r="F1154" t="s">
        <v>1589</v>
      </c>
      <c r="G1154" t="s">
        <v>175</v>
      </c>
      <c r="H1154" t="s">
        <v>348</v>
      </c>
      <c r="I1154" t="s">
        <v>407</v>
      </c>
      <c r="K1154" t="s">
        <v>1614</v>
      </c>
      <c r="L1154" t="s">
        <v>1614</v>
      </c>
    </row>
    <row r="1155" spans="1:12" hidden="1" x14ac:dyDescent="0.25">
      <c r="A1155">
        <v>20</v>
      </c>
      <c r="B1155">
        <v>25</v>
      </c>
      <c r="C1155" t="s">
        <v>10398</v>
      </c>
      <c r="D1155" s="7">
        <v>40601</v>
      </c>
      <c r="E1155" t="s">
        <v>175</v>
      </c>
      <c r="F1155" t="s">
        <v>1589</v>
      </c>
      <c r="G1155" t="s">
        <v>175</v>
      </c>
      <c r="H1155" t="s">
        <v>17</v>
      </c>
      <c r="I1155" t="s">
        <v>101</v>
      </c>
      <c r="K1155" t="s">
        <v>1614</v>
      </c>
      <c r="L1155" t="s">
        <v>1615</v>
      </c>
    </row>
    <row r="1156" spans="1:12" hidden="1" x14ac:dyDescent="0.25">
      <c r="A1156">
        <v>20</v>
      </c>
      <c r="B1156">
        <v>26</v>
      </c>
      <c r="C1156" t="s">
        <v>10398</v>
      </c>
      <c r="D1156" s="7">
        <v>40601</v>
      </c>
      <c r="E1156" t="s">
        <v>175</v>
      </c>
      <c r="F1156" t="s">
        <v>1589</v>
      </c>
      <c r="G1156" t="s">
        <v>175</v>
      </c>
      <c r="H1156" t="s">
        <v>33</v>
      </c>
      <c r="I1156" t="s">
        <v>34</v>
      </c>
      <c r="K1156" t="s">
        <v>1615</v>
      </c>
      <c r="L1156" t="s">
        <v>1616</v>
      </c>
    </row>
    <row r="1157" spans="1:12" hidden="1" x14ac:dyDescent="0.25">
      <c r="A1157">
        <v>20</v>
      </c>
      <c r="B1157">
        <v>27</v>
      </c>
      <c r="C1157" t="s">
        <v>10398</v>
      </c>
      <c r="D1157" s="7">
        <v>40601</v>
      </c>
      <c r="E1157" t="s">
        <v>175</v>
      </c>
      <c r="F1157" t="s">
        <v>1589</v>
      </c>
      <c r="G1157" t="s">
        <v>175</v>
      </c>
      <c r="H1157" t="s">
        <v>21</v>
      </c>
      <c r="I1157" t="s">
        <v>10321</v>
      </c>
      <c r="K1157" t="s">
        <v>1617</v>
      </c>
      <c r="L1157" t="s">
        <v>1618</v>
      </c>
    </row>
    <row r="1158" spans="1:12" hidden="1" x14ac:dyDescent="0.25">
      <c r="A1158">
        <v>20</v>
      </c>
      <c r="B1158">
        <v>28</v>
      </c>
      <c r="C1158" t="s">
        <v>10398</v>
      </c>
      <c r="D1158" s="7">
        <v>40601</v>
      </c>
      <c r="E1158" t="s">
        <v>175</v>
      </c>
      <c r="F1158" t="s">
        <v>1589</v>
      </c>
      <c r="G1158" t="s">
        <v>175</v>
      </c>
      <c r="H1158" t="s">
        <v>24</v>
      </c>
      <c r="I1158" t="s">
        <v>10323</v>
      </c>
      <c r="K1158" t="s">
        <v>1619</v>
      </c>
      <c r="L1158" t="s">
        <v>1620</v>
      </c>
    </row>
    <row r="1159" spans="1:12" hidden="1" x14ac:dyDescent="0.25">
      <c r="A1159">
        <v>20</v>
      </c>
      <c r="B1159">
        <v>29</v>
      </c>
      <c r="C1159" t="s">
        <v>10398</v>
      </c>
      <c r="D1159" s="7">
        <v>40601</v>
      </c>
      <c r="E1159" t="s">
        <v>175</v>
      </c>
      <c r="F1159" t="s">
        <v>1589</v>
      </c>
      <c r="G1159" t="s">
        <v>175</v>
      </c>
      <c r="H1159" t="s">
        <v>10</v>
      </c>
      <c r="I1159" t="s">
        <v>118</v>
      </c>
      <c r="K1159" t="s">
        <v>1621</v>
      </c>
      <c r="L1159" t="s">
        <v>1622</v>
      </c>
    </row>
    <row r="1160" spans="1:12" hidden="1" x14ac:dyDescent="0.25">
      <c r="A1160">
        <v>20</v>
      </c>
      <c r="B1160">
        <v>30</v>
      </c>
      <c r="C1160" t="s">
        <v>10398</v>
      </c>
      <c r="D1160" s="7">
        <v>40601</v>
      </c>
      <c r="E1160" t="s">
        <v>175</v>
      </c>
      <c r="F1160" t="s">
        <v>1589</v>
      </c>
      <c r="G1160" t="s">
        <v>175</v>
      </c>
      <c r="H1160" t="s">
        <v>17</v>
      </c>
      <c r="I1160" t="s">
        <v>814</v>
      </c>
      <c r="K1160" t="s">
        <v>1622</v>
      </c>
      <c r="L1160" t="s">
        <v>1623</v>
      </c>
    </row>
    <row r="1161" spans="1:12" hidden="1" x14ac:dyDescent="0.25">
      <c r="A1161">
        <v>20</v>
      </c>
      <c r="B1161">
        <v>31</v>
      </c>
      <c r="C1161" t="s">
        <v>10398</v>
      </c>
      <c r="D1161" s="7">
        <v>40601</v>
      </c>
      <c r="E1161" t="s">
        <v>175</v>
      </c>
      <c r="F1161" t="s">
        <v>1589</v>
      </c>
      <c r="G1161" t="s">
        <v>175</v>
      </c>
      <c r="H1161" t="s">
        <v>33</v>
      </c>
      <c r="I1161" t="s">
        <v>192</v>
      </c>
      <c r="K1161" t="s">
        <v>1624</v>
      </c>
      <c r="L1161" t="s">
        <v>1625</v>
      </c>
    </row>
    <row r="1162" spans="1:12" hidden="1" x14ac:dyDescent="0.25">
      <c r="A1162">
        <v>20</v>
      </c>
      <c r="B1162">
        <v>32</v>
      </c>
      <c r="C1162" t="s">
        <v>10398</v>
      </c>
      <c r="D1162" s="7">
        <v>40601</v>
      </c>
      <c r="E1162" t="s">
        <v>175</v>
      </c>
      <c r="F1162" t="s">
        <v>1589</v>
      </c>
      <c r="G1162" t="s">
        <v>175</v>
      </c>
      <c r="H1162" t="s">
        <v>21</v>
      </c>
      <c r="I1162" t="s">
        <v>10321</v>
      </c>
      <c r="K1162" t="s">
        <v>1625</v>
      </c>
      <c r="L1162" t="s">
        <v>1626</v>
      </c>
    </row>
    <row r="1163" spans="1:12" hidden="1" x14ac:dyDescent="0.25">
      <c r="A1163">
        <v>20</v>
      </c>
      <c r="B1163">
        <v>33</v>
      </c>
      <c r="C1163" t="s">
        <v>10398</v>
      </c>
      <c r="D1163" s="7">
        <v>40601</v>
      </c>
      <c r="E1163" t="s">
        <v>175</v>
      </c>
      <c r="F1163" t="s">
        <v>1589</v>
      </c>
      <c r="G1163" t="s">
        <v>175</v>
      </c>
      <c r="H1163" t="s">
        <v>24</v>
      </c>
      <c r="I1163" t="s">
        <v>303</v>
      </c>
      <c r="K1163" t="s">
        <v>1627</v>
      </c>
      <c r="L1163" t="s">
        <v>1628</v>
      </c>
    </row>
    <row r="1164" spans="1:12" hidden="1" x14ac:dyDescent="0.25">
      <c r="A1164">
        <v>20</v>
      </c>
      <c r="B1164">
        <v>34</v>
      </c>
      <c r="C1164" t="s">
        <v>10398</v>
      </c>
      <c r="D1164" s="7">
        <v>40601</v>
      </c>
      <c r="E1164" t="s">
        <v>175</v>
      </c>
      <c r="F1164" t="s">
        <v>1589</v>
      </c>
      <c r="G1164" t="s">
        <v>175</v>
      </c>
      <c r="H1164" t="s">
        <v>10</v>
      </c>
      <c r="I1164" t="s">
        <v>118</v>
      </c>
      <c r="K1164" t="s">
        <v>1628</v>
      </c>
      <c r="L1164" t="s">
        <v>1629</v>
      </c>
    </row>
    <row r="1165" spans="1:12" hidden="1" x14ac:dyDescent="0.25">
      <c r="A1165">
        <v>20</v>
      </c>
      <c r="B1165">
        <v>35</v>
      </c>
      <c r="C1165" t="s">
        <v>10398</v>
      </c>
      <c r="D1165" s="7">
        <v>40601</v>
      </c>
      <c r="E1165" t="s">
        <v>175</v>
      </c>
      <c r="F1165" t="s">
        <v>1589</v>
      </c>
      <c r="G1165" t="s">
        <v>175</v>
      </c>
      <c r="H1165" t="s">
        <v>17</v>
      </c>
      <c r="I1165" t="s">
        <v>73</v>
      </c>
      <c r="K1165" t="s">
        <v>1629</v>
      </c>
      <c r="L1165" t="s">
        <v>1630</v>
      </c>
    </row>
    <row r="1166" spans="1:12" hidden="1" x14ac:dyDescent="0.25">
      <c r="A1166">
        <v>20</v>
      </c>
      <c r="B1166">
        <v>36</v>
      </c>
      <c r="C1166" t="s">
        <v>10398</v>
      </c>
      <c r="D1166" s="7">
        <v>40601</v>
      </c>
      <c r="E1166" t="s">
        <v>175</v>
      </c>
      <c r="F1166" t="s">
        <v>1589</v>
      </c>
      <c r="G1166" t="s">
        <v>175</v>
      </c>
      <c r="H1166" t="s">
        <v>21</v>
      </c>
      <c r="I1166" t="s">
        <v>334</v>
      </c>
      <c r="K1166" t="s">
        <v>1630</v>
      </c>
      <c r="L1166" t="s">
        <v>1631</v>
      </c>
    </row>
    <row r="1167" spans="1:12" hidden="1" x14ac:dyDescent="0.25">
      <c r="A1167">
        <v>20</v>
      </c>
      <c r="B1167">
        <v>37</v>
      </c>
      <c r="C1167" t="s">
        <v>10398</v>
      </c>
      <c r="D1167" s="7">
        <v>40601</v>
      </c>
      <c r="E1167" t="s">
        <v>175</v>
      </c>
      <c r="F1167" t="s">
        <v>1589</v>
      </c>
      <c r="G1167" t="s">
        <v>175</v>
      </c>
      <c r="H1167" t="s">
        <v>24</v>
      </c>
      <c r="I1167" t="s">
        <v>10323</v>
      </c>
      <c r="K1167" t="s">
        <v>1632</v>
      </c>
      <c r="L1167" t="s">
        <v>1633</v>
      </c>
    </row>
    <row r="1168" spans="1:12" hidden="1" x14ac:dyDescent="0.25">
      <c r="A1168">
        <v>20</v>
      </c>
      <c r="B1168">
        <v>38</v>
      </c>
      <c r="C1168" t="s">
        <v>10398</v>
      </c>
      <c r="D1168" s="7">
        <v>40601</v>
      </c>
      <c r="E1168" t="s">
        <v>175</v>
      </c>
      <c r="F1168" t="s">
        <v>1589</v>
      </c>
      <c r="G1168" t="s">
        <v>175</v>
      </c>
      <c r="H1168" t="s">
        <v>10</v>
      </c>
      <c r="I1168" t="s">
        <v>11</v>
      </c>
      <c r="K1168" t="s">
        <v>1633</v>
      </c>
      <c r="L1168" t="s">
        <v>1634</v>
      </c>
    </row>
    <row r="1169" spans="1:14" hidden="1" x14ac:dyDescent="0.25">
      <c r="A1169">
        <v>20</v>
      </c>
      <c r="B1169">
        <v>39</v>
      </c>
      <c r="C1169" t="s">
        <v>10398</v>
      </c>
      <c r="D1169" s="7">
        <v>40601</v>
      </c>
      <c r="E1169" t="s">
        <v>175</v>
      </c>
      <c r="F1169" t="s">
        <v>1589</v>
      </c>
      <c r="G1169" t="s">
        <v>175</v>
      </c>
      <c r="H1169" t="s">
        <v>17</v>
      </c>
      <c r="I1169" t="s">
        <v>154</v>
      </c>
      <c r="K1169" t="s">
        <v>1634</v>
      </c>
      <c r="L1169" t="s">
        <v>1635</v>
      </c>
    </row>
    <row r="1170" spans="1:14" hidden="1" x14ac:dyDescent="0.25">
      <c r="A1170">
        <v>20</v>
      </c>
      <c r="B1170">
        <v>40</v>
      </c>
      <c r="C1170" t="s">
        <v>10398</v>
      </c>
      <c r="D1170" s="7">
        <v>40601</v>
      </c>
      <c r="E1170" t="s">
        <v>175</v>
      </c>
      <c r="F1170" t="s">
        <v>1589</v>
      </c>
      <c r="G1170" t="s">
        <v>175</v>
      </c>
      <c r="H1170" t="s">
        <v>348</v>
      </c>
      <c r="I1170" t="s">
        <v>407</v>
      </c>
      <c r="K1170" t="s">
        <v>1635</v>
      </c>
      <c r="L1170" t="s">
        <v>1635</v>
      </c>
    </row>
    <row r="1171" spans="1:14" hidden="1" x14ac:dyDescent="0.25">
      <c r="A1171">
        <v>20</v>
      </c>
      <c r="B1171">
        <v>41</v>
      </c>
      <c r="C1171" t="s">
        <v>10398</v>
      </c>
      <c r="D1171" s="7">
        <v>40601</v>
      </c>
      <c r="E1171" t="s">
        <v>175</v>
      </c>
      <c r="F1171" t="s">
        <v>1589</v>
      </c>
      <c r="G1171" t="s">
        <v>175</v>
      </c>
      <c r="H1171" t="s">
        <v>17</v>
      </c>
      <c r="I1171" t="s">
        <v>154</v>
      </c>
      <c r="K1171" t="s">
        <v>1635</v>
      </c>
      <c r="L1171" t="s">
        <v>1636</v>
      </c>
    </row>
    <row r="1172" spans="1:14" hidden="1" x14ac:dyDescent="0.25">
      <c r="A1172">
        <v>20</v>
      </c>
      <c r="B1172">
        <v>42</v>
      </c>
      <c r="C1172" t="s">
        <v>10398</v>
      </c>
      <c r="D1172" s="7">
        <v>40601</v>
      </c>
      <c r="E1172" t="s">
        <v>175</v>
      </c>
      <c r="F1172" t="s">
        <v>1589</v>
      </c>
      <c r="G1172" t="s">
        <v>175</v>
      </c>
      <c r="H1172" t="s">
        <v>348</v>
      </c>
      <c r="I1172" t="s">
        <v>1280</v>
      </c>
      <c r="K1172" t="s">
        <v>1636</v>
      </c>
      <c r="L1172" t="s">
        <v>1636</v>
      </c>
    </row>
    <row r="1173" spans="1:14" hidden="1" x14ac:dyDescent="0.25">
      <c r="A1173">
        <v>20</v>
      </c>
      <c r="B1173">
        <v>43</v>
      </c>
      <c r="C1173" t="s">
        <v>10398</v>
      </c>
      <c r="D1173" s="7">
        <v>40601</v>
      </c>
      <c r="E1173" t="s">
        <v>175</v>
      </c>
      <c r="F1173" t="s">
        <v>1589</v>
      </c>
      <c r="G1173" t="s">
        <v>175</v>
      </c>
      <c r="H1173" t="s">
        <v>17</v>
      </c>
      <c r="I1173" t="s">
        <v>154</v>
      </c>
      <c r="K1173" t="s">
        <v>1636</v>
      </c>
      <c r="L1173" t="s">
        <v>1637</v>
      </c>
    </row>
    <row r="1174" spans="1:14" hidden="1" x14ac:dyDescent="0.25">
      <c r="A1174">
        <v>20</v>
      </c>
      <c r="B1174">
        <v>44</v>
      </c>
      <c r="C1174" t="s">
        <v>10398</v>
      </c>
      <c r="D1174" s="7">
        <v>40601</v>
      </c>
      <c r="E1174" t="s">
        <v>175</v>
      </c>
      <c r="F1174" t="s">
        <v>1589</v>
      </c>
      <c r="G1174" t="s">
        <v>175</v>
      </c>
      <c r="H1174" t="s">
        <v>17</v>
      </c>
      <c r="I1174" t="s">
        <v>154</v>
      </c>
      <c r="K1174" t="s">
        <v>1637</v>
      </c>
      <c r="L1174" t="s">
        <v>1638</v>
      </c>
    </row>
    <row r="1175" spans="1:14" hidden="1" x14ac:dyDescent="0.25">
      <c r="A1175">
        <v>20</v>
      </c>
      <c r="B1175">
        <v>45</v>
      </c>
      <c r="C1175" t="s">
        <v>10398</v>
      </c>
      <c r="D1175" s="7">
        <v>40601</v>
      </c>
      <c r="E1175" t="s">
        <v>175</v>
      </c>
      <c r="F1175" t="s">
        <v>1589</v>
      </c>
      <c r="G1175" t="s">
        <v>175</v>
      </c>
      <c r="H1175" t="s">
        <v>17</v>
      </c>
      <c r="I1175" t="s">
        <v>292</v>
      </c>
      <c r="K1175" t="s">
        <v>1638</v>
      </c>
      <c r="L1175" t="s">
        <v>1639</v>
      </c>
    </row>
    <row r="1176" spans="1:14" hidden="1" x14ac:dyDescent="0.25">
      <c r="A1176">
        <v>20</v>
      </c>
      <c r="B1176">
        <v>46</v>
      </c>
      <c r="C1176" t="s">
        <v>10398</v>
      </c>
      <c r="D1176" s="7">
        <v>40601</v>
      </c>
      <c r="E1176" t="s">
        <v>175</v>
      </c>
      <c r="F1176" t="s">
        <v>1589</v>
      </c>
      <c r="G1176" t="s">
        <v>175</v>
      </c>
      <c r="H1176" t="s">
        <v>53</v>
      </c>
      <c r="I1176" t="s">
        <v>1640</v>
      </c>
      <c r="J1176" t="s">
        <v>80</v>
      </c>
      <c r="K1176" t="s">
        <v>1639</v>
      </c>
      <c r="L1176" t="s">
        <v>1641</v>
      </c>
      <c r="N1176">
        <v>6</v>
      </c>
    </row>
    <row r="1177" spans="1:14" hidden="1" x14ac:dyDescent="0.25">
      <c r="A1177">
        <v>20</v>
      </c>
      <c r="B1177">
        <v>47</v>
      </c>
      <c r="C1177" t="s">
        <v>10398</v>
      </c>
      <c r="D1177" s="7">
        <v>40601</v>
      </c>
      <c r="E1177" t="s">
        <v>175</v>
      </c>
      <c r="F1177" t="s">
        <v>1589</v>
      </c>
      <c r="G1177" t="s">
        <v>175</v>
      </c>
      <c r="H1177" t="s">
        <v>21</v>
      </c>
      <c r="I1177" t="s">
        <v>22</v>
      </c>
      <c r="K1177" t="s">
        <v>1642</v>
      </c>
      <c r="L1177" t="s">
        <v>1643</v>
      </c>
    </row>
    <row r="1178" spans="1:14" hidden="1" x14ac:dyDescent="0.25">
      <c r="A1178">
        <v>20</v>
      </c>
      <c r="B1178">
        <v>48</v>
      </c>
      <c r="C1178" t="s">
        <v>10398</v>
      </c>
      <c r="D1178" s="7">
        <v>40601</v>
      </c>
      <c r="E1178" t="s">
        <v>175</v>
      </c>
      <c r="F1178" t="s">
        <v>1589</v>
      </c>
      <c r="G1178" t="s">
        <v>175</v>
      </c>
      <c r="H1178" t="s">
        <v>24</v>
      </c>
      <c r="I1178" t="s">
        <v>10323</v>
      </c>
      <c r="K1178" t="s">
        <v>1644</v>
      </c>
      <c r="L1178" t="s">
        <v>1645</v>
      </c>
    </row>
    <row r="1179" spans="1:14" hidden="1" x14ac:dyDescent="0.25">
      <c r="A1179">
        <v>20</v>
      </c>
      <c r="B1179">
        <v>49</v>
      </c>
      <c r="C1179" t="s">
        <v>10398</v>
      </c>
      <c r="D1179" s="7">
        <v>40601</v>
      </c>
      <c r="E1179" t="s">
        <v>175</v>
      </c>
      <c r="F1179" t="s">
        <v>1589</v>
      </c>
      <c r="G1179" t="s">
        <v>175</v>
      </c>
      <c r="H1179" t="s">
        <v>10</v>
      </c>
      <c r="I1179" t="s">
        <v>11</v>
      </c>
      <c r="K1179" t="s">
        <v>1645</v>
      </c>
      <c r="L1179" t="s">
        <v>1646</v>
      </c>
    </row>
    <row r="1180" spans="1:14" hidden="1" x14ac:dyDescent="0.25">
      <c r="A1180">
        <v>20</v>
      </c>
      <c r="B1180">
        <v>50</v>
      </c>
      <c r="C1180" t="s">
        <v>10398</v>
      </c>
      <c r="D1180" s="7">
        <v>40601</v>
      </c>
      <c r="E1180" t="s">
        <v>175</v>
      </c>
      <c r="F1180" t="s">
        <v>1589</v>
      </c>
      <c r="G1180" t="s">
        <v>175</v>
      </c>
      <c r="H1180" t="s">
        <v>10</v>
      </c>
      <c r="I1180" t="s">
        <v>14</v>
      </c>
      <c r="K1180" t="s">
        <v>1646</v>
      </c>
      <c r="L1180" t="s">
        <v>1647</v>
      </c>
    </row>
    <row r="1181" spans="1:14" hidden="1" x14ac:dyDescent="0.25">
      <c r="A1181">
        <v>20</v>
      </c>
      <c r="B1181">
        <v>51</v>
      </c>
      <c r="C1181" t="s">
        <v>10398</v>
      </c>
      <c r="D1181" s="7">
        <v>40601</v>
      </c>
      <c r="E1181" t="s">
        <v>175</v>
      </c>
      <c r="F1181" t="s">
        <v>1589</v>
      </c>
      <c r="G1181" t="s">
        <v>175</v>
      </c>
      <c r="H1181" t="s">
        <v>24</v>
      </c>
      <c r="I1181" t="s">
        <v>10323</v>
      </c>
      <c r="K1181" t="s">
        <v>1648</v>
      </c>
      <c r="L1181" t="s">
        <v>1649</v>
      </c>
    </row>
    <row r="1182" spans="1:14" hidden="1" x14ac:dyDescent="0.25">
      <c r="A1182">
        <v>20</v>
      </c>
      <c r="B1182">
        <v>52</v>
      </c>
      <c r="C1182" t="s">
        <v>10398</v>
      </c>
      <c r="D1182" s="7">
        <v>40601</v>
      </c>
      <c r="E1182" t="s">
        <v>175</v>
      </c>
      <c r="F1182" t="s">
        <v>1589</v>
      </c>
      <c r="G1182" t="s">
        <v>175</v>
      </c>
      <c r="H1182" t="s">
        <v>10</v>
      </c>
      <c r="I1182" t="s">
        <v>11</v>
      </c>
      <c r="K1182" t="s">
        <v>1649</v>
      </c>
      <c r="L1182" t="s">
        <v>1650</v>
      </c>
    </row>
    <row r="1183" spans="1:14" hidden="1" x14ac:dyDescent="0.25">
      <c r="A1183">
        <v>20</v>
      </c>
      <c r="B1183">
        <v>53</v>
      </c>
      <c r="C1183" t="s">
        <v>10398</v>
      </c>
      <c r="D1183" s="7">
        <v>40601</v>
      </c>
      <c r="E1183" t="s">
        <v>175</v>
      </c>
      <c r="F1183" t="s">
        <v>1589</v>
      </c>
      <c r="G1183" t="s">
        <v>175</v>
      </c>
      <c r="H1183" t="s">
        <v>17</v>
      </c>
      <c r="I1183" t="s">
        <v>101</v>
      </c>
      <c r="K1183" t="s">
        <v>1650</v>
      </c>
      <c r="L1183" t="s">
        <v>1651</v>
      </c>
    </row>
    <row r="1184" spans="1:14" hidden="1" x14ac:dyDescent="0.25">
      <c r="A1184">
        <v>20</v>
      </c>
      <c r="B1184">
        <v>54</v>
      </c>
      <c r="C1184" t="s">
        <v>10398</v>
      </c>
      <c r="D1184" s="7">
        <v>40601</v>
      </c>
      <c r="E1184" t="s">
        <v>175</v>
      </c>
      <c r="F1184" t="s">
        <v>1589</v>
      </c>
      <c r="G1184" t="s">
        <v>175</v>
      </c>
      <c r="H1184" t="s">
        <v>17</v>
      </c>
      <c r="I1184" t="s">
        <v>73</v>
      </c>
      <c r="K1184" t="s">
        <v>1651</v>
      </c>
      <c r="L1184" t="s">
        <v>1652</v>
      </c>
    </row>
    <row r="1185" spans="1:14" hidden="1" x14ac:dyDescent="0.25">
      <c r="A1185">
        <v>20</v>
      </c>
      <c r="B1185">
        <v>55</v>
      </c>
      <c r="C1185" t="s">
        <v>10398</v>
      </c>
      <c r="D1185" s="7">
        <v>40601</v>
      </c>
      <c r="E1185" t="s">
        <v>175</v>
      </c>
      <c r="F1185" t="s">
        <v>1589</v>
      </c>
      <c r="G1185" t="s">
        <v>175</v>
      </c>
      <c r="H1185" t="s">
        <v>33</v>
      </c>
      <c r="I1185" t="s">
        <v>192</v>
      </c>
      <c r="K1185" t="s">
        <v>1652</v>
      </c>
      <c r="L1185" t="s">
        <v>1653</v>
      </c>
    </row>
    <row r="1186" spans="1:14" hidden="1" x14ac:dyDescent="0.25">
      <c r="A1186">
        <v>20</v>
      </c>
      <c r="B1186">
        <v>56</v>
      </c>
      <c r="C1186" t="s">
        <v>10398</v>
      </c>
      <c r="D1186" s="7">
        <v>40601</v>
      </c>
      <c r="E1186" t="s">
        <v>175</v>
      </c>
      <c r="F1186" t="s">
        <v>1589</v>
      </c>
      <c r="G1186" t="s">
        <v>175</v>
      </c>
      <c r="H1186" t="s">
        <v>24</v>
      </c>
      <c r="I1186" t="s">
        <v>10323</v>
      </c>
      <c r="K1186" t="s">
        <v>1653</v>
      </c>
      <c r="L1186" t="s">
        <v>1654</v>
      </c>
    </row>
    <row r="1187" spans="1:14" hidden="1" x14ac:dyDescent="0.25">
      <c r="A1187">
        <v>20</v>
      </c>
      <c r="B1187">
        <v>57</v>
      </c>
      <c r="C1187" t="s">
        <v>10398</v>
      </c>
      <c r="D1187" s="7">
        <v>40601</v>
      </c>
      <c r="E1187" t="s">
        <v>175</v>
      </c>
      <c r="F1187" t="s">
        <v>1589</v>
      </c>
      <c r="G1187" t="s">
        <v>175</v>
      </c>
      <c r="H1187" t="s">
        <v>10</v>
      </c>
      <c r="I1187" t="s">
        <v>11</v>
      </c>
      <c r="K1187" t="s">
        <v>1655</v>
      </c>
      <c r="L1187" t="s">
        <v>1656</v>
      </c>
    </row>
    <row r="1188" spans="1:14" hidden="1" x14ac:dyDescent="0.25">
      <c r="A1188">
        <v>20</v>
      </c>
      <c r="B1188">
        <v>58</v>
      </c>
      <c r="C1188" t="s">
        <v>10398</v>
      </c>
      <c r="D1188" s="7">
        <v>40601</v>
      </c>
      <c r="E1188" t="s">
        <v>175</v>
      </c>
      <c r="F1188" t="s">
        <v>1589</v>
      </c>
      <c r="G1188" t="s">
        <v>175</v>
      </c>
      <c r="H1188" t="s">
        <v>17</v>
      </c>
      <c r="I1188" t="s">
        <v>18</v>
      </c>
      <c r="K1188" t="s">
        <v>1657</v>
      </c>
      <c r="L1188" t="s">
        <v>1658</v>
      </c>
    </row>
    <row r="1189" spans="1:14" hidden="1" x14ac:dyDescent="0.25">
      <c r="A1189">
        <v>20</v>
      </c>
      <c r="B1189">
        <v>59</v>
      </c>
      <c r="C1189" t="s">
        <v>10398</v>
      </c>
      <c r="D1189" s="7">
        <v>40601</v>
      </c>
      <c r="E1189" t="s">
        <v>175</v>
      </c>
      <c r="F1189" t="s">
        <v>1589</v>
      </c>
      <c r="G1189" t="s">
        <v>175</v>
      </c>
      <c r="H1189" t="s">
        <v>53</v>
      </c>
      <c r="I1189" t="s">
        <v>255</v>
      </c>
      <c r="J1189" t="s">
        <v>80</v>
      </c>
      <c r="K1189" t="s">
        <v>1658</v>
      </c>
      <c r="L1189" t="s">
        <v>1659</v>
      </c>
      <c r="N1189">
        <v>6</v>
      </c>
    </row>
    <row r="1190" spans="1:14" hidden="1" x14ac:dyDescent="0.25">
      <c r="A1190">
        <v>20</v>
      </c>
      <c r="B1190">
        <v>60</v>
      </c>
      <c r="C1190" t="s">
        <v>10398</v>
      </c>
      <c r="D1190" s="7">
        <v>40601</v>
      </c>
      <c r="E1190" t="s">
        <v>175</v>
      </c>
      <c r="F1190" t="s">
        <v>1589</v>
      </c>
      <c r="G1190" t="s">
        <v>175</v>
      </c>
      <c r="H1190" t="s">
        <v>17</v>
      </c>
      <c r="I1190" t="s">
        <v>18</v>
      </c>
      <c r="K1190" t="s">
        <v>1659</v>
      </c>
      <c r="L1190" t="s">
        <v>1660</v>
      </c>
    </row>
    <row r="1191" spans="1:14" hidden="1" x14ac:dyDescent="0.25">
      <c r="A1191">
        <v>20</v>
      </c>
      <c r="B1191">
        <v>61</v>
      </c>
      <c r="C1191" t="s">
        <v>10398</v>
      </c>
      <c r="D1191" s="7">
        <v>40601</v>
      </c>
      <c r="E1191" t="s">
        <v>175</v>
      </c>
      <c r="F1191" t="s">
        <v>1589</v>
      </c>
      <c r="G1191" t="s">
        <v>175</v>
      </c>
      <c r="H1191" t="s">
        <v>162</v>
      </c>
      <c r="I1191" t="s">
        <v>163</v>
      </c>
      <c r="K1191" t="s">
        <v>1660</v>
      </c>
      <c r="L1191" t="s">
        <v>1661</v>
      </c>
    </row>
    <row r="1192" spans="1:14" hidden="1" x14ac:dyDescent="0.25">
      <c r="A1192">
        <v>20</v>
      </c>
      <c r="B1192">
        <v>62</v>
      </c>
      <c r="C1192" t="s">
        <v>10398</v>
      </c>
      <c r="D1192" s="7">
        <v>40601</v>
      </c>
      <c r="E1192" t="s">
        <v>175</v>
      </c>
      <c r="F1192" t="s">
        <v>1589</v>
      </c>
      <c r="G1192" t="s">
        <v>175</v>
      </c>
      <c r="H1192" t="s">
        <v>21</v>
      </c>
      <c r="I1192" t="s">
        <v>334</v>
      </c>
      <c r="K1192" t="s">
        <v>1662</v>
      </c>
      <c r="L1192" t="s">
        <v>1663</v>
      </c>
    </row>
    <row r="1193" spans="1:14" hidden="1" x14ac:dyDescent="0.25">
      <c r="A1193">
        <v>20</v>
      </c>
      <c r="B1193">
        <v>63</v>
      </c>
      <c r="C1193" t="s">
        <v>10398</v>
      </c>
      <c r="D1193" s="7">
        <v>40601</v>
      </c>
      <c r="E1193" t="s">
        <v>175</v>
      </c>
      <c r="F1193" t="s">
        <v>1589</v>
      </c>
      <c r="G1193" t="s">
        <v>175</v>
      </c>
      <c r="H1193" t="s">
        <v>21</v>
      </c>
      <c r="I1193" t="s">
        <v>22</v>
      </c>
      <c r="K1193" t="s">
        <v>1664</v>
      </c>
      <c r="L1193" t="s">
        <v>1665</v>
      </c>
    </row>
    <row r="1194" spans="1:14" hidden="1" x14ac:dyDescent="0.25">
      <c r="A1194">
        <v>20</v>
      </c>
      <c r="B1194">
        <v>64</v>
      </c>
      <c r="C1194" t="s">
        <v>10398</v>
      </c>
      <c r="D1194" s="7">
        <v>40601</v>
      </c>
      <c r="E1194" t="s">
        <v>175</v>
      </c>
      <c r="F1194" t="s">
        <v>1589</v>
      </c>
      <c r="G1194" t="s">
        <v>175</v>
      </c>
      <c r="H1194" t="s">
        <v>24</v>
      </c>
      <c r="I1194" t="s">
        <v>10323</v>
      </c>
      <c r="K1194" t="s">
        <v>1666</v>
      </c>
      <c r="L1194" t="s">
        <v>1667</v>
      </c>
    </row>
    <row r="1195" spans="1:14" hidden="1" x14ac:dyDescent="0.25">
      <c r="A1195">
        <v>20</v>
      </c>
      <c r="B1195">
        <v>65</v>
      </c>
      <c r="C1195" t="s">
        <v>10398</v>
      </c>
      <c r="D1195" s="7">
        <v>40601</v>
      </c>
      <c r="E1195" t="s">
        <v>175</v>
      </c>
      <c r="F1195" t="s">
        <v>1589</v>
      </c>
      <c r="G1195" t="s">
        <v>175</v>
      </c>
      <c r="H1195" t="s">
        <v>24</v>
      </c>
      <c r="I1195" t="s">
        <v>165</v>
      </c>
      <c r="K1195" t="s">
        <v>1668</v>
      </c>
      <c r="L1195" t="s">
        <v>1669</v>
      </c>
    </row>
    <row r="1196" spans="1:14" hidden="1" x14ac:dyDescent="0.25">
      <c r="A1196">
        <v>20</v>
      </c>
      <c r="B1196">
        <v>66</v>
      </c>
      <c r="C1196" t="s">
        <v>10398</v>
      </c>
      <c r="D1196" s="7">
        <v>40601</v>
      </c>
      <c r="E1196" t="s">
        <v>175</v>
      </c>
      <c r="F1196" t="s">
        <v>1589</v>
      </c>
      <c r="G1196" t="s">
        <v>175</v>
      </c>
      <c r="H1196" t="s">
        <v>10</v>
      </c>
      <c r="I1196" t="s">
        <v>118</v>
      </c>
      <c r="K1196" t="s">
        <v>1669</v>
      </c>
      <c r="L1196" t="s">
        <v>1670</v>
      </c>
    </row>
    <row r="1197" spans="1:14" hidden="1" x14ac:dyDescent="0.25">
      <c r="A1197">
        <v>20</v>
      </c>
      <c r="B1197">
        <v>67</v>
      </c>
      <c r="C1197" t="s">
        <v>10398</v>
      </c>
      <c r="D1197" s="7">
        <v>40601</v>
      </c>
      <c r="E1197" t="s">
        <v>175</v>
      </c>
      <c r="F1197" t="s">
        <v>1589</v>
      </c>
      <c r="G1197" t="s">
        <v>175</v>
      </c>
      <c r="H1197" t="s">
        <v>10</v>
      </c>
      <c r="I1197" t="s">
        <v>14</v>
      </c>
      <c r="K1197" t="s">
        <v>1670</v>
      </c>
      <c r="L1197" t="s">
        <v>1671</v>
      </c>
    </row>
    <row r="1198" spans="1:14" hidden="1" x14ac:dyDescent="0.25">
      <c r="A1198">
        <v>20</v>
      </c>
      <c r="B1198">
        <v>68</v>
      </c>
      <c r="C1198" t="s">
        <v>10398</v>
      </c>
      <c r="D1198" s="7">
        <v>40601</v>
      </c>
      <c r="E1198" t="s">
        <v>175</v>
      </c>
      <c r="F1198" t="s">
        <v>1589</v>
      </c>
      <c r="G1198" t="s">
        <v>175</v>
      </c>
      <c r="H1198" t="s">
        <v>17</v>
      </c>
      <c r="I1198" t="s">
        <v>154</v>
      </c>
      <c r="K1198" t="s">
        <v>1671</v>
      </c>
      <c r="L1198" t="s">
        <v>1672</v>
      </c>
    </row>
    <row r="1199" spans="1:14" hidden="1" x14ac:dyDescent="0.25">
      <c r="A1199">
        <v>20</v>
      </c>
      <c r="B1199">
        <v>69</v>
      </c>
      <c r="C1199" t="s">
        <v>10398</v>
      </c>
      <c r="D1199" s="7">
        <v>40601</v>
      </c>
      <c r="E1199" t="s">
        <v>175</v>
      </c>
      <c r="F1199" t="s">
        <v>1589</v>
      </c>
      <c r="G1199" t="s">
        <v>175</v>
      </c>
      <c r="H1199" t="s">
        <v>21</v>
      </c>
      <c r="I1199" t="s">
        <v>10321</v>
      </c>
      <c r="K1199" t="s">
        <v>1673</v>
      </c>
      <c r="L1199" t="s">
        <v>1674</v>
      </c>
    </row>
    <row r="1200" spans="1:14" hidden="1" x14ac:dyDescent="0.25">
      <c r="A1200">
        <v>20</v>
      </c>
      <c r="B1200">
        <v>70</v>
      </c>
      <c r="C1200" t="s">
        <v>10398</v>
      </c>
      <c r="D1200" s="7">
        <v>40601</v>
      </c>
      <c r="E1200" t="s">
        <v>175</v>
      </c>
      <c r="F1200" t="s">
        <v>1589</v>
      </c>
      <c r="G1200" t="s">
        <v>175</v>
      </c>
      <c r="H1200" t="s">
        <v>24</v>
      </c>
      <c r="I1200" t="s">
        <v>10323</v>
      </c>
      <c r="K1200" t="s">
        <v>1674</v>
      </c>
      <c r="L1200" t="s">
        <v>1675</v>
      </c>
    </row>
    <row r="1201" spans="1:12" hidden="1" x14ac:dyDescent="0.25">
      <c r="A1201">
        <v>20</v>
      </c>
      <c r="B1201">
        <v>71</v>
      </c>
      <c r="C1201" t="s">
        <v>10398</v>
      </c>
      <c r="D1201" s="7">
        <v>40601</v>
      </c>
      <c r="E1201" t="s">
        <v>175</v>
      </c>
      <c r="F1201" t="s">
        <v>1589</v>
      </c>
      <c r="G1201" t="s">
        <v>175</v>
      </c>
      <c r="H1201" t="s">
        <v>10</v>
      </c>
      <c r="I1201" t="s">
        <v>11</v>
      </c>
      <c r="K1201" t="s">
        <v>1675</v>
      </c>
      <c r="L1201" t="s">
        <v>1676</v>
      </c>
    </row>
    <row r="1202" spans="1:12" hidden="1" x14ac:dyDescent="0.25">
      <c r="A1202">
        <v>20</v>
      </c>
      <c r="B1202">
        <v>72</v>
      </c>
      <c r="C1202" t="s">
        <v>10398</v>
      </c>
      <c r="D1202" s="7">
        <v>40601</v>
      </c>
      <c r="E1202" t="s">
        <v>175</v>
      </c>
      <c r="F1202" t="s">
        <v>1589</v>
      </c>
      <c r="G1202" t="s">
        <v>175</v>
      </c>
      <c r="H1202" t="s">
        <v>17</v>
      </c>
      <c r="I1202" t="s">
        <v>120</v>
      </c>
      <c r="K1202" t="s">
        <v>1676</v>
      </c>
      <c r="L1202" t="s">
        <v>1677</v>
      </c>
    </row>
    <row r="1203" spans="1:12" hidden="1" x14ac:dyDescent="0.25">
      <c r="A1203">
        <v>20</v>
      </c>
      <c r="B1203">
        <v>73</v>
      </c>
      <c r="C1203" t="s">
        <v>10398</v>
      </c>
      <c r="D1203" s="7">
        <v>40601</v>
      </c>
      <c r="E1203" t="s">
        <v>175</v>
      </c>
      <c r="F1203" t="s">
        <v>1589</v>
      </c>
      <c r="G1203" t="s">
        <v>175</v>
      </c>
      <c r="H1203" t="s">
        <v>17</v>
      </c>
      <c r="I1203" t="s">
        <v>73</v>
      </c>
      <c r="K1203" t="s">
        <v>1677</v>
      </c>
      <c r="L1203" t="s">
        <v>1678</v>
      </c>
    </row>
    <row r="1204" spans="1:12" hidden="1" x14ac:dyDescent="0.25">
      <c r="A1204">
        <v>20</v>
      </c>
      <c r="B1204">
        <v>74</v>
      </c>
      <c r="C1204" t="s">
        <v>10398</v>
      </c>
      <c r="D1204" s="7">
        <v>40601</v>
      </c>
      <c r="E1204" t="s">
        <v>175</v>
      </c>
      <c r="F1204" t="s">
        <v>1589</v>
      </c>
      <c r="G1204" t="s">
        <v>175</v>
      </c>
      <c r="H1204" t="s">
        <v>17</v>
      </c>
      <c r="I1204" t="s">
        <v>292</v>
      </c>
      <c r="K1204" t="s">
        <v>1678</v>
      </c>
      <c r="L1204" t="s">
        <v>1679</v>
      </c>
    </row>
    <row r="1205" spans="1:12" hidden="1" x14ac:dyDescent="0.25">
      <c r="A1205">
        <v>20</v>
      </c>
      <c r="B1205">
        <v>75</v>
      </c>
      <c r="C1205" t="s">
        <v>10398</v>
      </c>
      <c r="D1205" s="7">
        <v>40601</v>
      </c>
      <c r="E1205" t="s">
        <v>175</v>
      </c>
      <c r="F1205" t="s">
        <v>1589</v>
      </c>
      <c r="G1205" t="s">
        <v>175</v>
      </c>
      <c r="H1205" t="s">
        <v>33</v>
      </c>
      <c r="I1205" t="s">
        <v>192</v>
      </c>
      <c r="K1205" t="s">
        <v>1679</v>
      </c>
      <c r="L1205" t="s">
        <v>1680</v>
      </c>
    </row>
    <row r="1206" spans="1:12" hidden="1" x14ac:dyDescent="0.25">
      <c r="A1206">
        <v>20</v>
      </c>
      <c r="B1206">
        <v>76</v>
      </c>
      <c r="C1206" t="s">
        <v>10398</v>
      </c>
      <c r="D1206" s="7">
        <v>40601</v>
      </c>
      <c r="E1206" t="s">
        <v>175</v>
      </c>
      <c r="F1206" t="s">
        <v>1589</v>
      </c>
      <c r="G1206" t="s">
        <v>175</v>
      </c>
      <c r="H1206" t="s">
        <v>24</v>
      </c>
      <c r="I1206" t="s">
        <v>10323</v>
      </c>
      <c r="K1206" t="s">
        <v>1681</v>
      </c>
      <c r="L1206" t="s">
        <v>1682</v>
      </c>
    </row>
    <row r="1207" spans="1:12" hidden="1" x14ac:dyDescent="0.25">
      <c r="A1207">
        <v>20</v>
      </c>
      <c r="B1207">
        <v>77</v>
      </c>
      <c r="C1207" t="s">
        <v>10398</v>
      </c>
      <c r="D1207" s="7">
        <v>40601</v>
      </c>
      <c r="E1207" t="s">
        <v>175</v>
      </c>
      <c r="F1207" t="s">
        <v>1589</v>
      </c>
      <c r="G1207" t="s">
        <v>175</v>
      </c>
      <c r="H1207" t="s">
        <v>10</v>
      </c>
      <c r="I1207" t="s">
        <v>11</v>
      </c>
      <c r="K1207" t="s">
        <v>1682</v>
      </c>
      <c r="L1207" t="s">
        <v>1683</v>
      </c>
    </row>
    <row r="1208" spans="1:12" hidden="1" x14ac:dyDescent="0.25">
      <c r="A1208">
        <v>20</v>
      </c>
      <c r="B1208">
        <v>78</v>
      </c>
      <c r="C1208" t="s">
        <v>10398</v>
      </c>
      <c r="D1208" s="7">
        <v>40601</v>
      </c>
      <c r="E1208" t="s">
        <v>175</v>
      </c>
      <c r="F1208" t="s">
        <v>1589</v>
      </c>
      <c r="G1208" t="s">
        <v>175</v>
      </c>
      <c r="H1208" t="s">
        <v>17</v>
      </c>
      <c r="I1208" t="s">
        <v>154</v>
      </c>
      <c r="K1208" t="s">
        <v>1683</v>
      </c>
      <c r="L1208" t="s">
        <v>1684</v>
      </c>
    </row>
    <row r="1209" spans="1:12" hidden="1" x14ac:dyDescent="0.25">
      <c r="A1209">
        <v>20</v>
      </c>
      <c r="B1209">
        <v>79</v>
      </c>
      <c r="C1209" t="s">
        <v>10398</v>
      </c>
      <c r="D1209" s="7">
        <v>40601</v>
      </c>
      <c r="E1209" t="s">
        <v>175</v>
      </c>
      <c r="F1209" t="s">
        <v>1589</v>
      </c>
      <c r="G1209" t="s">
        <v>175</v>
      </c>
      <c r="H1209" t="s">
        <v>348</v>
      </c>
      <c r="I1209" t="s">
        <v>407</v>
      </c>
      <c r="K1209" t="s">
        <v>1684</v>
      </c>
      <c r="L1209" t="s">
        <v>1684</v>
      </c>
    </row>
    <row r="1210" spans="1:12" hidden="1" x14ac:dyDescent="0.25">
      <c r="A1210">
        <v>20</v>
      </c>
      <c r="B1210">
        <v>80</v>
      </c>
      <c r="C1210" t="s">
        <v>10398</v>
      </c>
      <c r="D1210" s="7">
        <v>40601</v>
      </c>
      <c r="E1210" t="s">
        <v>175</v>
      </c>
      <c r="F1210" t="s">
        <v>1589</v>
      </c>
      <c r="G1210" t="s">
        <v>175</v>
      </c>
      <c r="H1210" t="s">
        <v>17</v>
      </c>
      <c r="I1210" t="s">
        <v>154</v>
      </c>
      <c r="K1210" t="s">
        <v>1684</v>
      </c>
      <c r="L1210" t="s">
        <v>1685</v>
      </c>
    </row>
    <row r="1211" spans="1:12" hidden="1" x14ac:dyDescent="0.25">
      <c r="A1211">
        <v>20</v>
      </c>
      <c r="B1211">
        <v>81</v>
      </c>
      <c r="C1211" t="s">
        <v>10398</v>
      </c>
      <c r="D1211" s="7">
        <v>40601</v>
      </c>
      <c r="E1211" t="s">
        <v>175</v>
      </c>
      <c r="F1211" t="s">
        <v>1589</v>
      </c>
      <c r="G1211" t="s">
        <v>175</v>
      </c>
      <c r="H1211" t="s">
        <v>17</v>
      </c>
      <c r="I1211" t="s">
        <v>292</v>
      </c>
      <c r="K1211" t="s">
        <v>1686</v>
      </c>
      <c r="L1211" t="s">
        <v>1687</v>
      </c>
    </row>
    <row r="1212" spans="1:12" hidden="1" x14ac:dyDescent="0.25">
      <c r="A1212">
        <v>20</v>
      </c>
      <c r="B1212">
        <v>82</v>
      </c>
      <c r="C1212" t="s">
        <v>10398</v>
      </c>
      <c r="D1212" s="7">
        <v>40601</v>
      </c>
      <c r="E1212" t="s">
        <v>175</v>
      </c>
      <c r="F1212" t="s">
        <v>1589</v>
      </c>
      <c r="G1212" t="s">
        <v>175</v>
      </c>
      <c r="H1212" t="s">
        <v>17</v>
      </c>
      <c r="I1212" t="s">
        <v>101</v>
      </c>
      <c r="K1212" t="s">
        <v>1687</v>
      </c>
      <c r="L1212" t="s">
        <v>1688</v>
      </c>
    </row>
    <row r="1213" spans="1:12" hidden="1" x14ac:dyDescent="0.25">
      <c r="A1213">
        <v>20</v>
      </c>
      <c r="B1213">
        <v>83</v>
      </c>
      <c r="C1213" t="s">
        <v>10398</v>
      </c>
      <c r="D1213" s="7">
        <v>40601</v>
      </c>
      <c r="E1213" t="s">
        <v>175</v>
      </c>
      <c r="F1213" t="s">
        <v>1589</v>
      </c>
      <c r="G1213" t="s">
        <v>175</v>
      </c>
      <c r="H1213" t="s">
        <v>17</v>
      </c>
      <c r="I1213" t="s">
        <v>18</v>
      </c>
      <c r="K1213" t="s">
        <v>1688</v>
      </c>
      <c r="L1213" t="s">
        <v>1689</v>
      </c>
    </row>
    <row r="1214" spans="1:12" hidden="1" x14ac:dyDescent="0.25">
      <c r="A1214">
        <v>20</v>
      </c>
      <c r="B1214">
        <v>84</v>
      </c>
      <c r="C1214" t="s">
        <v>10398</v>
      </c>
      <c r="D1214" s="7">
        <v>40601</v>
      </c>
      <c r="E1214" t="s">
        <v>175</v>
      </c>
      <c r="F1214" t="s">
        <v>1589</v>
      </c>
      <c r="G1214" t="s">
        <v>175</v>
      </c>
      <c r="H1214" t="s">
        <v>348</v>
      </c>
      <c r="I1214" t="s">
        <v>407</v>
      </c>
      <c r="K1214" t="s">
        <v>1689</v>
      </c>
      <c r="L1214" t="s">
        <v>1689</v>
      </c>
    </row>
    <row r="1215" spans="1:12" hidden="1" x14ac:dyDescent="0.25">
      <c r="A1215">
        <v>20</v>
      </c>
      <c r="B1215">
        <v>85</v>
      </c>
      <c r="C1215" t="s">
        <v>10398</v>
      </c>
      <c r="D1215" s="7">
        <v>40601</v>
      </c>
      <c r="E1215" t="s">
        <v>175</v>
      </c>
      <c r="F1215" t="s">
        <v>1589</v>
      </c>
      <c r="G1215" t="s">
        <v>175</v>
      </c>
      <c r="H1215" t="s">
        <v>17</v>
      </c>
      <c r="I1215" t="s">
        <v>18</v>
      </c>
      <c r="K1215" t="s">
        <v>1689</v>
      </c>
      <c r="L1215" t="s">
        <v>1690</v>
      </c>
    </row>
    <row r="1216" spans="1:12" hidden="1" x14ac:dyDescent="0.25">
      <c r="A1216">
        <v>20</v>
      </c>
      <c r="B1216">
        <v>86</v>
      </c>
      <c r="C1216" t="s">
        <v>10398</v>
      </c>
      <c r="D1216" s="7">
        <v>40601</v>
      </c>
      <c r="E1216" t="s">
        <v>175</v>
      </c>
      <c r="F1216" t="s">
        <v>1589</v>
      </c>
      <c r="G1216" t="s">
        <v>175</v>
      </c>
      <c r="H1216" t="s">
        <v>24</v>
      </c>
      <c r="I1216" t="s">
        <v>10323</v>
      </c>
      <c r="K1216" t="s">
        <v>1691</v>
      </c>
      <c r="L1216" t="s">
        <v>1692</v>
      </c>
    </row>
    <row r="1217" spans="1:14" hidden="1" x14ac:dyDescent="0.25">
      <c r="A1217">
        <v>20</v>
      </c>
      <c r="B1217">
        <v>87</v>
      </c>
      <c r="C1217" t="s">
        <v>10398</v>
      </c>
      <c r="D1217" s="7">
        <v>40601</v>
      </c>
      <c r="E1217" t="s">
        <v>175</v>
      </c>
      <c r="F1217" t="s">
        <v>1589</v>
      </c>
      <c r="G1217" t="s">
        <v>175</v>
      </c>
      <c r="H1217" t="s">
        <v>10</v>
      </c>
      <c r="I1217" t="s">
        <v>11</v>
      </c>
      <c r="K1217" t="s">
        <v>1693</v>
      </c>
      <c r="L1217" t="s">
        <v>1694</v>
      </c>
    </row>
    <row r="1218" spans="1:14" hidden="1" x14ac:dyDescent="0.25">
      <c r="A1218">
        <v>20</v>
      </c>
      <c r="B1218">
        <v>88</v>
      </c>
      <c r="C1218" t="s">
        <v>10398</v>
      </c>
      <c r="D1218" s="7">
        <v>40601</v>
      </c>
      <c r="E1218" t="s">
        <v>175</v>
      </c>
      <c r="F1218" t="s">
        <v>1589</v>
      </c>
      <c r="G1218" t="s">
        <v>175</v>
      </c>
      <c r="H1218" t="s">
        <v>17</v>
      </c>
      <c r="I1218" t="s">
        <v>45</v>
      </c>
      <c r="K1218" t="s">
        <v>1694</v>
      </c>
      <c r="L1218" t="s">
        <v>1695</v>
      </c>
    </row>
    <row r="1219" spans="1:14" hidden="1" x14ac:dyDescent="0.25">
      <c r="A1219">
        <v>20</v>
      </c>
      <c r="B1219">
        <v>89</v>
      </c>
      <c r="C1219" t="s">
        <v>10398</v>
      </c>
      <c r="D1219" s="7">
        <v>40601</v>
      </c>
      <c r="E1219" t="s">
        <v>175</v>
      </c>
      <c r="F1219" t="s">
        <v>1589</v>
      </c>
      <c r="G1219" t="s">
        <v>175</v>
      </c>
      <c r="H1219" t="s">
        <v>24</v>
      </c>
      <c r="I1219" t="s">
        <v>10323</v>
      </c>
      <c r="K1219" t="s">
        <v>1695</v>
      </c>
      <c r="L1219" t="s">
        <v>1583</v>
      </c>
    </row>
    <row r="1220" spans="1:14" hidden="1" x14ac:dyDescent="0.25">
      <c r="A1220">
        <v>20</v>
      </c>
      <c r="B1220">
        <v>90</v>
      </c>
      <c r="C1220" t="s">
        <v>10398</v>
      </c>
      <c r="D1220" s="7">
        <v>40601</v>
      </c>
      <c r="E1220" t="s">
        <v>175</v>
      </c>
      <c r="F1220" t="s">
        <v>1589</v>
      </c>
      <c r="G1220" t="s">
        <v>175</v>
      </c>
      <c r="H1220" t="s">
        <v>10</v>
      </c>
      <c r="I1220" t="s">
        <v>11</v>
      </c>
      <c r="K1220" t="s">
        <v>1583</v>
      </c>
      <c r="L1220" t="s">
        <v>1696</v>
      </c>
    </row>
    <row r="1221" spans="1:14" hidden="1" x14ac:dyDescent="0.25">
      <c r="A1221">
        <v>20</v>
      </c>
      <c r="B1221">
        <v>91</v>
      </c>
      <c r="C1221" t="s">
        <v>10398</v>
      </c>
      <c r="D1221" s="7">
        <v>40601</v>
      </c>
      <c r="E1221" t="s">
        <v>175</v>
      </c>
      <c r="F1221" t="s">
        <v>1589</v>
      </c>
      <c r="G1221" t="s">
        <v>175</v>
      </c>
      <c r="H1221" t="s">
        <v>17</v>
      </c>
      <c r="I1221" t="s">
        <v>120</v>
      </c>
      <c r="K1221" t="s">
        <v>1696</v>
      </c>
      <c r="L1221" t="s">
        <v>1697</v>
      </c>
    </row>
    <row r="1222" spans="1:14" hidden="1" x14ac:dyDescent="0.25">
      <c r="A1222">
        <v>20</v>
      </c>
      <c r="B1222">
        <v>92</v>
      </c>
      <c r="C1222" t="s">
        <v>10398</v>
      </c>
      <c r="D1222" s="7">
        <v>40601</v>
      </c>
      <c r="E1222" t="s">
        <v>175</v>
      </c>
      <c r="F1222" t="s">
        <v>1589</v>
      </c>
      <c r="G1222" t="s">
        <v>175</v>
      </c>
      <c r="H1222" t="s">
        <v>17</v>
      </c>
      <c r="I1222" t="s">
        <v>73</v>
      </c>
      <c r="K1222" t="s">
        <v>1697</v>
      </c>
      <c r="L1222" t="s">
        <v>1698</v>
      </c>
    </row>
    <row r="1223" spans="1:14" hidden="1" x14ac:dyDescent="0.25">
      <c r="A1223">
        <v>20</v>
      </c>
      <c r="B1223">
        <v>93</v>
      </c>
      <c r="C1223" t="s">
        <v>10398</v>
      </c>
      <c r="D1223" s="7">
        <v>40601</v>
      </c>
      <c r="E1223" t="s">
        <v>175</v>
      </c>
      <c r="F1223" t="s">
        <v>1589</v>
      </c>
      <c r="G1223" t="s">
        <v>175</v>
      </c>
      <c r="H1223" t="s">
        <v>17</v>
      </c>
      <c r="I1223" t="s">
        <v>18</v>
      </c>
      <c r="K1223" t="s">
        <v>1698</v>
      </c>
      <c r="L1223" t="s">
        <v>1699</v>
      </c>
    </row>
    <row r="1224" spans="1:14" hidden="1" x14ac:dyDescent="0.25">
      <c r="A1224">
        <v>20</v>
      </c>
      <c r="B1224">
        <v>94</v>
      </c>
      <c r="C1224" t="s">
        <v>10398</v>
      </c>
      <c r="D1224" s="7">
        <v>40601</v>
      </c>
      <c r="E1224" t="s">
        <v>175</v>
      </c>
      <c r="F1224" t="s">
        <v>1589</v>
      </c>
      <c r="G1224" t="s">
        <v>175</v>
      </c>
      <c r="H1224" t="s">
        <v>53</v>
      </c>
      <c r="I1224" t="s">
        <v>270</v>
      </c>
      <c r="J1224" t="s">
        <v>92</v>
      </c>
      <c r="K1224" t="s">
        <v>1699</v>
      </c>
      <c r="L1224" t="s">
        <v>1700</v>
      </c>
      <c r="N1224">
        <v>2</v>
      </c>
    </row>
    <row r="1225" spans="1:14" hidden="1" x14ac:dyDescent="0.25">
      <c r="A1225">
        <v>20</v>
      </c>
      <c r="B1225">
        <v>95</v>
      </c>
      <c r="C1225" t="s">
        <v>10398</v>
      </c>
      <c r="D1225" s="7">
        <v>40601</v>
      </c>
      <c r="E1225" t="s">
        <v>175</v>
      </c>
      <c r="F1225" t="s">
        <v>1589</v>
      </c>
      <c r="G1225" t="s">
        <v>175</v>
      </c>
      <c r="H1225" t="s">
        <v>21</v>
      </c>
      <c r="I1225" t="s">
        <v>334</v>
      </c>
      <c r="K1225" t="s">
        <v>1700</v>
      </c>
      <c r="L1225" t="s">
        <v>1701</v>
      </c>
    </row>
    <row r="1226" spans="1:14" hidden="1" x14ac:dyDescent="0.25">
      <c r="A1226">
        <v>20</v>
      </c>
      <c r="B1226">
        <v>96</v>
      </c>
      <c r="C1226" t="s">
        <v>10398</v>
      </c>
      <c r="D1226" s="7">
        <v>40601</v>
      </c>
      <c r="E1226" t="s">
        <v>175</v>
      </c>
      <c r="F1226" t="s">
        <v>1589</v>
      </c>
      <c r="G1226" t="s">
        <v>175</v>
      </c>
      <c r="H1226" t="s">
        <v>24</v>
      </c>
      <c r="I1226" t="s">
        <v>10323</v>
      </c>
      <c r="K1226" t="s">
        <v>1702</v>
      </c>
      <c r="L1226" t="s">
        <v>1703</v>
      </c>
    </row>
    <row r="1227" spans="1:14" hidden="1" x14ac:dyDescent="0.25">
      <c r="A1227">
        <v>20</v>
      </c>
      <c r="B1227">
        <v>97</v>
      </c>
      <c r="C1227" t="s">
        <v>10398</v>
      </c>
      <c r="D1227" s="7">
        <v>40601</v>
      </c>
      <c r="E1227" t="s">
        <v>175</v>
      </c>
      <c r="F1227" t="s">
        <v>1589</v>
      </c>
      <c r="G1227" t="s">
        <v>175</v>
      </c>
      <c r="H1227" t="s">
        <v>10</v>
      </c>
      <c r="I1227" t="s">
        <v>118</v>
      </c>
      <c r="K1227" t="s">
        <v>1704</v>
      </c>
      <c r="L1227" t="s">
        <v>1705</v>
      </c>
    </row>
    <row r="1228" spans="1:14" hidden="1" x14ac:dyDescent="0.25">
      <c r="A1228">
        <v>20</v>
      </c>
      <c r="B1228">
        <v>98</v>
      </c>
      <c r="C1228" t="s">
        <v>10398</v>
      </c>
      <c r="D1228" s="7">
        <v>40601</v>
      </c>
      <c r="E1228" t="s">
        <v>175</v>
      </c>
      <c r="F1228" t="s">
        <v>1589</v>
      </c>
      <c r="G1228" t="s">
        <v>175</v>
      </c>
      <c r="H1228" t="s">
        <v>17</v>
      </c>
      <c r="I1228" t="s">
        <v>101</v>
      </c>
      <c r="K1228" t="s">
        <v>1705</v>
      </c>
      <c r="L1228" t="s">
        <v>1706</v>
      </c>
    </row>
    <row r="1229" spans="1:14" hidden="1" x14ac:dyDescent="0.25">
      <c r="A1229">
        <v>20</v>
      </c>
      <c r="B1229">
        <v>99</v>
      </c>
      <c r="C1229" t="s">
        <v>10398</v>
      </c>
      <c r="D1229" s="7">
        <v>40601</v>
      </c>
      <c r="E1229" t="s">
        <v>175</v>
      </c>
      <c r="F1229" t="s">
        <v>1589</v>
      </c>
      <c r="G1229" t="s">
        <v>175</v>
      </c>
      <c r="H1229" t="s">
        <v>17</v>
      </c>
      <c r="I1229" t="s">
        <v>292</v>
      </c>
      <c r="K1229" t="s">
        <v>1706</v>
      </c>
      <c r="L1229" t="s">
        <v>1707</v>
      </c>
    </row>
    <row r="1230" spans="1:14" hidden="1" x14ac:dyDescent="0.25">
      <c r="A1230">
        <v>20</v>
      </c>
      <c r="B1230">
        <v>100</v>
      </c>
      <c r="C1230" t="s">
        <v>10398</v>
      </c>
      <c r="D1230" s="7">
        <v>40601</v>
      </c>
      <c r="E1230" t="s">
        <v>175</v>
      </c>
      <c r="F1230" t="s">
        <v>1589</v>
      </c>
      <c r="G1230" t="s">
        <v>175</v>
      </c>
      <c r="H1230" t="s">
        <v>316</v>
      </c>
      <c r="I1230" s="3" t="s">
        <v>10322</v>
      </c>
      <c r="K1230" t="s">
        <v>1707</v>
      </c>
      <c r="L1230" t="s">
        <v>1707</v>
      </c>
    </row>
    <row r="1231" spans="1:14" hidden="1" x14ac:dyDescent="0.25">
      <c r="A1231">
        <v>21</v>
      </c>
      <c r="B1231">
        <v>1</v>
      </c>
      <c r="C1231" t="s">
        <v>10397</v>
      </c>
      <c r="D1231" s="7">
        <v>40780</v>
      </c>
      <c r="E1231" t="s">
        <v>175</v>
      </c>
      <c r="F1231" t="s">
        <v>1708</v>
      </c>
      <c r="G1231" t="s">
        <v>175</v>
      </c>
      <c r="H1231" t="s">
        <v>10</v>
      </c>
      <c r="I1231" t="s">
        <v>118</v>
      </c>
      <c r="K1231" t="s">
        <v>1709</v>
      </c>
      <c r="L1231" t="s">
        <v>1710</v>
      </c>
    </row>
    <row r="1232" spans="1:14" hidden="1" x14ac:dyDescent="0.25">
      <c r="A1232">
        <v>21</v>
      </c>
      <c r="B1232">
        <v>2</v>
      </c>
      <c r="C1232" t="s">
        <v>10397</v>
      </c>
      <c r="D1232" s="7">
        <v>40780</v>
      </c>
      <c r="E1232" t="s">
        <v>175</v>
      </c>
      <c r="F1232" t="s">
        <v>1708</v>
      </c>
      <c r="G1232" t="s">
        <v>175</v>
      </c>
      <c r="H1232" t="s">
        <v>17</v>
      </c>
      <c r="I1232" t="s">
        <v>73</v>
      </c>
      <c r="K1232" t="s">
        <v>1710</v>
      </c>
      <c r="L1232" t="s">
        <v>1711</v>
      </c>
    </row>
    <row r="1233" spans="1:12" hidden="1" x14ac:dyDescent="0.25">
      <c r="A1233">
        <v>21</v>
      </c>
      <c r="B1233">
        <v>3</v>
      </c>
      <c r="C1233" t="s">
        <v>10397</v>
      </c>
      <c r="D1233" s="7">
        <v>40780</v>
      </c>
      <c r="E1233" t="s">
        <v>175</v>
      </c>
      <c r="F1233" t="s">
        <v>1708</v>
      </c>
      <c r="G1233" t="s">
        <v>175</v>
      </c>
      <c r="H1233" t="s">
        <v>10</v>
      </c>
      <c r="I1233" t="s">
        <v>118</v>
      </c>
      <c r="K1233" t="s">
        <v>1712</v>
      </c>
      <c r="L1233" t="s">
        <v>1713</v>
      </c>
    </row>
    <row r="1234" spans="1:12" hidden="1" x14ac:dyDescent="0.25">
      <c r="A1234">
        <v>21</v>
      </c>
      <c r="B1234">
        <v>4</v>
      </c>
      <c r="C1234" t="s">
        <v>10397</v>
      </c>
      <c r="D1234" s="7">
        <v>40780</v>
      </c>
      <c r="E1234" t="s">
        <v>175</v>
      </c>
      <c r="F1234" t="s">
        <v>1708</v>
      </c>
      <c r="G1234" t="s">
        <v>175</v>
      </c>
      <c r="H1234" t="s">
        <v>17</v>
      </c>
      <c r="I1234" t="s">
        <v>73</v>
      </c>
      <c r="K1234" t="s">
        <v>1713</v>
      </c>
      <c r="L1234" t="s">
        <v>1714</v>
      </c>
    </row>
    <row r="1235" spans="1:12" hidden="1" x14ac:dyDescent="0.25">
      <c r="A1235">
        <v>21</v>
      </c>
      <c r="B1235">
        <v>5</v>
      </c>
      <c r="C1235" t="s">
        <v>10397</v>
      </c>
      <c r="D1235" s="7">
        <v>40780</v>
      </c>
      <c r="E1235" t="s">
        <v>175</v>
      </c>
      <c r="F1235" t="s">
        <v>1708</v>
      </c>
      <c r="G1235" t="s">
        <v>175</v>
      </c>
      <c r="H1235" t="s">
        <v>17</v>
      </c>
      <c r="I1235" t="s">
        <v>292</v>
      </c>
      <c r="K1235" t="s">
        <v>1714</v>
      </c>
      <c r="L1235" t="s">
        <v>1715</v>
      </c>
    </row>
    <row r="1236" spans="1:12" hidden="1" x14ac:dyDescent="0.25">
      <c r="A1236">
        <v>21</v>
      </c>
      <c r="B1236">
        <v>6</v>
      </c>
      <c r="C1236" t="s">
        <v>10397</v>
      </c>
      <c r="D1236" s="7">
        <v>40780</v>
      </c>
      <c r="E1236" t="s">
        <v>175</v>
      </c>
      <c r="F1236" t="s">
        <v>1708</v>
      </c>
      <c r="G1236" t="s">
        <v>175</v>
      </c>
      <c r="H1236" t="s">
        <v>17</v>
      </c>
      <c r="I1236" t="s">
        <v>73</v>
      </c>
      <c r="K1236" t="s">
        <v>1715</v>
      </c>
      <c r="L1236" t="s">
        <v>1716</v>
      </c>
    </row>
    <row r="1237" spans="1:12" hidden="1" x14ac:dyDescent="0.25">
      <c r="A1237">
        <v>21</v>
      </c>
      <c r="B1237">
        <v>7</v>
      </c>
      <c r="C1237" t="s">
        <v>10397</v>
      </c>
      <c r="D1237" s="7">
        <v>40780</v>
      </c>
      <c r="E1237" t="s">
        <v>175</v>
      </c>
      <c r="F1237" t="s">
        <v>1708</v>
      </c>
      <c r="G1237" t="s">
        <v>175</v>
      </c>
      <c r="H1237" t="s">
        <v>162</v>
      </c>
      <c r="I1237" t="s">
        <v>163</v>
      </c>
      <c r="K1237" t="s">
        <v>1716</v>
      </c>
      <c r="L1237" t="s">
        <v>1717</v>
      </c>
    </row>
    <row r="1238" spans="1:12" hidden="1" x14ac:dyDescent="0.25">
      <c r="A1238">
        <v>21</v>
      </c>
      <c r="B1238">
        <v>8</v>
      </c>
      <c r="C1238" t="s">
        <v>10397</v>
      </c>
      <c r="D1238" s="7">
        <v>40780</v>
      </c>
      <c r="E1238" t="s">
        <v>175</v>
      </c>
      <c r="F1238" t="s">
        <v>1708</v>
      </c>
      <c r="G1238" t="s">
        <v>175</v>
      </c>
      <c r="H1238" t="s">
        <v>24</v>
      </c>
      <c r="I1238" t="s">
        <v>10323</v>
      </c>
      <c r="K1238" t="s">
        <v>1718</v>
      </c>
      <c r="L1238" t="s">
        <v>1719</v>
      </c>
    </row>
    <row r="1239" spans="1:12" hidden="1" x14ac:dyDescent="0.25">
      <c r="A1239">
        <v>21</v>
      </c>
      <c r="B1239">
        <v>9</v>
      </c>
      <c r="C1239" t="s">
        <v>10397</v>
      </c>
      <c r="D1239" s="7">
        <v>40780</v>
      </c>
      <c r="E1239" t="s">
        <v>175</v>
      </c>
      <c r="F1239" t="s">
        <v>1708</v>
      </c>
      <c r="G1239" t="s">
        <v>175</v>
      </c>
      <c r="H1239" t="s">
        <v>10</v>
      </c>
      <c r="I1239" t="s">
        <v>11</v>
      </c>
      <c r="K1239" t="s">
        <v>1720</v>
      </c>
      <c r="L1239" t="s">
        <v>1721</v>
      </c>
    </row>
    <row r="1240" spans="1:12" hidden="1" x14ac:dyDescent="0.25">
      <c r="A1240">
        <v>21</v>
      </c>
      <c r="B1240">
        <v>10</v>
      </c>
      <c r="C1240" t="s">
        <v>10397</v>
      </c>
      <c r="D1240" s="7">
        <v>40780</v>
      </c>
      <c r="E1240" t="s">
        <v>175</v>
      </c>
      <c r="F1240" t="s">
        <v>1708</v>
      </c>
      <c r="G1240" t="s">
        <v>175</v>
      </c>
      <c r="H1240" t="s">
        <v>17</v>
      </c>
      <c r="I1240" t="s">
        <v>18</v>
      </c>
      <c r="K1240" t="s">
        <v>1721</v>
      </c>
      <c r="L1240" t="s">
        <v>1722</v>
      </c>
    </row>
    <row r="1241" spans="1:12" hidden="1" x14ac:dyDescent="0.25">
      <c r="A1241">
        <v>21</v>
      </c>
      <c r="B1241">
        <v>11</v>
      </c>
      <c r="C1241" t="s">
        <v>10397</v>
      </c>
      <c r="D1241" s="7">
        <v>40780</v>
      </c>
      <c r="E1241" t="s">
        <v>175</v>
      </c>
      <c r="F1241" t="s">
        <v>1708</v>
      </c>
      <c r="G1241" t="s">
        <v>175</v>
      </c>
      <c r="H1241" t="s">
        <v>10</v>
      </c>
      <c r="I1241" t="s">
        <v>14</v>
      </c>
      <c r="K1241" t="s">
        <v>1722</v>
      </c>
      <c r="L1241" t="s">
        <v>1723</v>
      </c>
    </row>
    <row r="1242" spans="1:12" hidden="1" x14ac:dyDescent="0.25">
      <c r="A1242">
        <v>21</v>
      </c>
      <c r="B1242">
        <v>12</v>
      </c>
      <c r="C1242" t="s">
        <v>10397</v>
      </c>
      <c r="D1242" s="7">
        <v>40780</v>
      </c>
      <c r="E1242" t="s">
        <v>175</v>
      </c>
      <c r="F1242" t="s">
        <v>1708</v>
      </c>
      <c r="G1242" t="s">
        <v>175</v>
      </c>
      <c r="H1242" t="s">
        <v>17</v>
      </c>
      <c r="I1242" t="s">
        <v>18</v>
      </c>
      <c r="K1242" t="s">
        <v>1723</v>
      </c>
      <c r="L1242" t="s">
        <v>1724</v>
      </c>
    </row>
    <row r="1243" spans="1:12" hidden="1" x14ac:dyDescent="0.25">
      <c r="A1243">
        <v>21</v>
      </c>
      <c r="B1243">
        <v>13</v>
      </c>
      <c r="C1243" t="s">
        <v>10397</v>
      </c>
      <c r="D1243" s="7">
        <v>40780</v>
      </c>
      <c r="E1243" t="s">
        <v>175</v>
      </c>
      <c r="F1243" t="s">
        <v>1708</v>
      </c>
      <c r="G1243" t="s">
        <v>175</v>
      </c>
      <c r="H1243" t="s">
        <v>33</v>
      </c>
      <c r="I1243" t="s">
        <v>34</v>
      </c>
      <c r="K1243" t="s">
        <v>1724</v>
      </c>
      <c r="L1243" t="s">
        <v>1725</v>
      </c>
    </row>
    <row r="1244" spans="1:12" hidden="1" x14ac:dyDescent="0.25">
      <c r="A1244">
        <v>21</v>
      </c>
      <c r="B1244">
        <v>14</v>
      </c>
      <c r="C1244" t="s">
        <v>10397</v>
      </c>
      <c r="D1244" s="7">
        <v>40780</v>
      </c>
      <c r="E1244" t="s">
        <v>175</v>
      </c>
      <c r="F1244" t="s">
        <v>1708</v>
      </c>
      <c r="G1244" t="s">
        <v>175</v>
      </c>
      <c r="H1244" t="s">
        <v>24</v>
      </c>
      <c r="I1244" t="s">
        <v>10323</v>
      </c>
      <c r="K1244" t="s">
        <v>1726</v>
      </c>
      <c r="L1244" t="s">
        <v>1727</v>
      </c>
    </row>
    <row r="1245" spans="1:12" hidden="1" x14ac:dyDescent="0.25">
      <c r="A1245">
        <v>21</v>
      </c>
      <c r="B1245">
        <v>15</v>
      </c>
      <c r="C1245" t="s">
        <v>10397</v>
      </c>
      <c r="D1245" s="7">
        <v>40780</v>
      </c>
      <c r="E1245" t="s">
        <v>175</v>
      </c>
      <c r="F1245" t="s">
        <v>1708</v>
      </c>
      <c r="G1245" t="s">
        <v>175</v>
      </c>
      <c r="H1245" t="s">
        <v>10</v>
      </c>
      <c r="I1245" t="s">
        <v>11</v>
      </c>
      <c r="K1245" t="s">
        <v>1727</v>
      </c>
      <c r="L1245" t="s">
        <v>1728</v>
      </c>
    </row>
    <row r="1246" spans="1:12" hidden="1" x14ac:dyDescent="0.25">
      <c r="A1246">
        <v>21</v>
      </c>
      <c r="B1246">
        <v>16</v>
      </c>
      <c r="C1246" t="s">
        <v>10397</v>
      </c>
      <c r="D1246" s="7">
        <v>40780</v>
      </c>
      <c r="E1246" t="s">
        <v>175</v>
      </c>
      <c r="F1246" t="s">
        <v>1708</v>
      </c>
      <c r="G1246" t="s">
        <v>175</v>
      </c>
      <c r="H1246" t="s">
        <v>10</v>
      </c>
      <c r="I1246" t="s">
        <v>14</v>
      </c>
      <c r="K1246" t="s">
        <v>1728</v>
      </c>
      <c r="L1246" t="s">
        <v>1729</v>
      </c>
    </row>
    <row r="1247" spans="1:12" hidden="1" x14ac:dyDescent="0.25">
      <c r="A1247">
        <v>21</v>
      </c>
      <c r="B1247">
        <v>17</v>
      </c>
      <c r="C1247" t="s">
        <v>10397</v>
      </c>
      <c r="D1247" s="7">
        <v>40780</v>
      </c>
      <c r="E1247" t="s">
        <v>175</v>
      </c>
      <c r="F1247" t="s">
        <v>1708</v>
      </c>
      <c r="G1247" t="s">
        <v>175</v>
      </c>
      <c r="H1247" t="s">
        <v>17</v>
      </c>
      <c r="I1247" t="s">
        <v>18</v>
      </c>
      <c r="K1247" t="s">
        <v>1729</v>
      </c>
      <c r="L1247" t="s">
        <v>1730</v>
      </c>
    </row>
    <row r="1248" spans="1:12" hidden="1" x14ac:dyDescent="0.25">
      <c r="A1248">
        <v>21</v>
      </c>
      <c r="B1248">
        <v>18</v>
      </c>
      <c r="C1248" t="s">
        <v>10397</v>
      </c>
      <c r="D1248" s="7">
        <v>40780</v>
      </c>
      <c r="E1248" t="s">
        <v>175</v>
      </c>
      <c r="F1248" t="s">
        <v>1708</v>
      </c>
      <c r="G1248" t="s">
        <v>175</v>
      </c>
      <c r="H1248" t="s">
        <v>17</v>
      </c>
      <c r="I1248" t="s">
        <v>101</v>
      </c>
      <c r="K1248" t="s">
        <v>1730</v>
      </c>
      <c r="L1248" t="s">
        <v>1731</v>
      </c>
    </row>
    <row r="1249" spans="1:14" hidden="1" x14ac:dyDescent="0.25">
      <c r="A1249">
        <v>21</v>
      </c>
      <c r="B1249">
        <v>19</v>
      </c>
      <c r="C1249" t="s">
        <v>10397</v>
      </c>
      <c r="D1249" s="7">
        <v>40780</v>
      </c>
      <c r="E1249" t="s">
        <v>175</v>
      </c>
      <c r="F1249" t="s">
        <v>1708</v>
      </c>
      <c r="G1249" t="s">
        <v>175</v>
      </c>
      <c r="H1249" t="s">
        <v>17</v>
      </c>
      <c r="I1249" t="s">
        <v>292</v>
      </c>
      <c r="K1249" t="s">
        <v>1731</v>
      </c>
      <c r="L1249" t="s">
        <v>1732</v>
      </c>
    </row>
    <row r="1250" spans="1:14" hidden="1" x14ac:dyDescent="0.25">
      <c r="A1250">
        <v>21</v>
      </c>
      <c r="B1250">
        <v>20</v>
      </c>
      <c r="C1250" t="s">
        <v>10397</v>
      </c>
      <c r="D1250" s="7">
        <v>40780</v>
      </c>
      <c r="E1250" t="s">
        <v>175</v>
      </c>
      <c r="F1250" t="s">
        <v>1708</v>
      </c>
      <c r="G1250" t="s">
        <v>175</v>
      </c>
      <c r="H1250" t="s">
        <v>24</v>
      </c>
      <c r="I1250" t="s">
        <v>10323</v>
      </c>
      <c r="K1250" t="s">
        <v>1732</v>
      </c>
      <c r="L1250" t="s">
        <v>1733</v>
      </c>
    </row>
    <row r="1251" spans="1:14" hidden="1" x14ac:dyDescent="0.25">
      <c r="A1251">
        <v>21</v>
      </c>
      <c r="B1251">
        <v>21</v>
      </c>
      <c r="C1251" t="s">
        <v>10397</v>
      </c>
      <c r="D1251" s="7">
        <v>40780</v>
      </c>
      <c r="E1251" t="s">
        <v>175</v>
      </c>
      <c r="F1251" t="s">
        <v>1708</v>
      </c>
      <c r="G1251" t="s">
        <v>175</v>
      </c>
      <c r="H1251" t="s">
        <v>10</v>
      </c>
      <c r="I1251" t="s">
        <v>11</v>
      </c>
      <c r="K1251" t="s">
        <v>1734</v>
      </c>
      <c r="L1251" t="s">
        <v>1735</v>
      </c>
    </row>
    <row r="1252" spans="1:14" hidden="1" x14ac:dyDescent="0.25">
      <c r="A1252">
        <v>21</v>
      </c>
      <c r="B1252">
        <v>22</v>
      </c>
      <c r="C1252" t="s">
        <v>10397</v>
      </c>
      <c r="D1252" s="7">
        <v>40780</v>
      </c>
      <c r="E1252" t="s">
        <v>175</v>
      </c>
      <c r="F1252" t="s">
        <v>1708</v>
      </c>
      <c r="G1252" t="s">
        <v>175</v>
      </c>
      <c r="H1252" t="s">
        <v>10</v>
      </c>
      <c r="I1252" t="s">
        <v>14</v>
      </c>
      <c r="K1252" t="s">
        <v>1736</v>
      </c>
      <c r="L1252" t="s">
        <v>1737</v>
      </c>
    </row>
    <row r="1253" spans="1:14" hidden="1" x14ac:dyDescent="0.25">
      <c r="A1253">
        <v>21</v>
      </c>
      <c r="B1253">
        <v>23</v>
      </c>
      <c r="C1253" t="s">
        <v>10397</v>
      </c>
      <c r="D1253" s="7">
        <v>40780</v>
      </c>
      <c r="E1253" t="s">
        <v>175</v>
      </c>
      <c r="F1253" t="s">
        <v>1708</v>
      </c>
      <c r="G1253" t="s">
        <v>175</v>
      </c>
      <c r="H1253" t="s">
        <v>17</v>
      </c>
      <c r="I1253" t="s">
        <v>48</v>
      </c>
      <c r="K1253" t="s">
        <v>1737</v>
      </c>
      <c r="L1253" t="s">
        <v>1738</v>
      </c>
    </row>
    <row r="1254" spans="1:14" hidden="1" x14ac:dyDescent="0.25">
      <c r="A1254">
        <v>21</v>
      </c>
      <c r="B1254">
        <v>24</v>
      </c>
      <c r="C1254" t="s">
        <v>10397</v>
      </c>
      <c r="D1254" s="7">
        <v>40780</v>
      </c>
      <c r="E1254" t="s">
        <v>175</v>
      </c>
      <c r="F1254" t="s">
        <v>1708</v>
      </c>
      <c r="G1254" t="s">
        <v>175</v>
      </c>
      <c r="H1254" t="s">
        <v>17</v>
      </c>
      <c r="I1254" t="s">
        <v>814</v>
      </c>
      <c r="K1254" t="s">
        <v>1738</v>
      </c>
      <c r="L1254" t="s">
        <v>1739</v>
      </c>
    </row>
    <row r="1255" spans="1:14" hidden="1" x14ac:dyDescent="0.25">
      <c r="A1255">
        <v>21</v>
      </c>
      <c r="B1255">
        <v>25</v>
      </c>
      <c r="C1255" t="s">
        <v>10397</v>
      </c>
      <c r="D1255" s="7">
        <v>40780</v>
      </c>
      <c r="E1255" t="s">
        <v>175</v>
      </c>
      <c r="F1255" t="s">
        <v>1708</v>
      </c>
      <c r="G1255" t="s">
        <v>175</v>
      </c>
      <c r="H1255" t="s">
        <v>24</v>
      </c>
      <c r="I1255" t="s">
        <v>10323</v>
      </c>
      <c r="K1255" t="s">
        <v>1740</v>
      </c>
      <c r="L1255" t="s">
        <v>1741</v>
      </c>
    </row>
    <row r="1256" spans="1:14" hidden="1" x14ac:dyDescent="0.25">
      <c r="A1256">
        <v>21</v>
      </c>
      <c r="B1256">
        <v>26</v>
      </c>
      <c r="C1256" t="s">
        <v>10397</v>
      </c>
      <c r="D1256" s="7">
        <v>40780</v>
      </c>
      <c r="E1256" t="s">
        <v>175</v>
      </c>
      <c r="F1256" t="s">
        <v>1708</v>
      </c>
      <c r="G1256" t="s">
        <v>175</v>
      </c>
      <c r="H1256" t="s">
        <v>24</v>
      </c>
      <c r="I1256" t="s">
        <v>303</v>
      </c>
      <c r="K1256" t="s">
        <v>1742</v>
      </c>
      <c r="L1256" t="s">
        <v>1743</v>
      </c>
    </row>
    <row r="1257" spans="1:14" hidden="1" x14ac:dyDescent="0.25">
      <c r="A1257">
        <v>21</v>
      </c>
      <c r="B1257">
        <v>27</v>
      </c>
      <c r="C1257" t="s">
        <v>10397</v>
      </c>
      <c r="D1257" s="7">
        <v>40780</v>
      </c>
      <c r="E1257" t="s">
        <v>175</v>
      </c>
      <c r="F1257" t="s">
        <v>1708</v>
      </c>
      <c r="G1257" t="s">
        <v>175</v>
      </c>
      <c r="H1257" t="s">
        <v>10</v>
      </c>
      <c r="I1257" t="s">
        <v>118</v>
      </c>
      <c r="K1257" t="s">
        <v>1744</v>
      </c>
      <c r="L1257" t="s">
        <v>1745</v>
      </c>
    </row>
    <row r="1258" spans="1:14" hidden="1" x14ac:dyDescent="0.25">
      <c r="A1258">
        <v>21</v>
      </c>
      <c r="B1258">
        <v>28</v>
      </c>
      <c r="C1258" t="s">
        <v>10397</v>
      </c>
      <c r="D1258" s="7">
        <v>40780</v>
      </c>
      <c r="E1258" t="s">
        <v>175</v>
      </c>
      <c r="F1258" t="s">
        <v>1708</v>
      </c>
      <c r="G1258" t="s">
        <v>175</v>
      </c>
      <c r="H1258" t="s">
        <v>10</v>
      </c>
      <c r="I1258" t="s">
        <v>14</v>
      </c>
      <c r="K1258" t="s">
        <v>1745</v>
      </c>
      <c r="L1258" t="s">
        <v>1746</v>
      </c>
    </row>
    <row r="1259" spans="1:14" hidden="1" x14ac:dyDescent="0.25">
      <c r="A1259">
        <v>21</v>
      </c>
      <c r="B1259">
        <v>29</v>
      </c>
      <c r="C1259" t="s">
        <v>10397</v>
      </c>
      <c r="D1259" s="7">
        <v>40780</v>
      </c>
      <c r="E1259" t="s">
        <v>175</v>
      </c>
      <c r="F1259" t="s">
        <v>1708</v>
      </c>
      <c r="G1259" t="s">
        <v>175</v>
      </c>
      <c r="H1259" t="s">
        <v>17</v>
      </c>
      <c r="I1259" t="s">
        <v>292</v>
      </c>
      <c r="K1259" t="s">
        <v>1746</v>
      </c>
      <c r="L1259" t="s">
        <v>1747</v>
      </c>
    </row>
    <row r="1260" spans="1:14" hidden="1" x14ac:dyDescent="0.25">
      <c r="A1260">
        <v>21</v>
      </c>
      <c r="B1260">
        <v>30</v>
      </c>
      <c r="C1260" t="s">
        <v>10397</v>
      </c>
      <c r="D1260" s="7">
        <v>40780</v>
      </c>
      <c r="E1260" t="s">
        <v>175</v>
      </c>
      <c r="F1260" t="s">
        <v>1708</v>
      </c>
      <c r="G1260" t="s">
        <v>175</v>
      </c>
      <c r="H1260" t="s">
        <v>17</v>
      </c>
      <c r="I1260" t="s">
        <v>101</v>
      </c>
      <c r="K1260" t="s">
        <v>1747</v>
      </c>
      <c r="L1260" t="s">
        <v>1748</v>
      </c>
    </row>
    <row r="1261" spans="1:14" hidden="1" x14ac:dyDescent="0.25">
      <c r="A1261">
        <v>21</v>
      </c>
      <c r="B1261">
        <v>31</v>
      </c>
      <c r="C1261" t="s">
        <v>10397</v>
      </c>
      <c r="D1261" s="7">
        <v>40780</v>
      </c>
      <c r="E1261" t="s">
        <v>175</v>
      </c>
      <c r="F1261" t="s">
        <v>1708</v>
      </c>
      <c r="G1261" t="s">
        <v>175</v>
      </c>
      <c r="H1261" t="s">
        <v>33</v>
      </c>
      <c r="I1261" t="s">
        <v>192</v>
      </c>
      <c r="K1261" t="s">
        <v>1748</v>
      </c>
      <c r="L1261" t="s">
        <v>1749</v>
      </c>
    </row>
    <row r="1262" spans="1:14" hidden="1" x14ac:dyDescent="0.25">
      <c r="A1262">
        <v>21</v>
      </c>
      <c r="B1262">
        <v>32</v>
      </c>
      <c r="C1262" t="s">
        <v>10397</v>
      </c>
      <c r="D1262" s="7">
        <v>40780</v>
      </c>
      <c r="E1262" t="s">
        <v>175</v>
      </c>
      <c r="F1262" t="s">
        <v>1708</v>
      </c>
      <c r="G1262" t="s">
        <v>175</v>
      </c>
      <c r="H1262" t="s">
        <v>53</v>
      </c>
      <c r="I1262" t="s">
        <v>91</v>
      </c>
      <c r="J1262" t="s">
        <v>80</v>
      </c>
      <c r="K1262" t="s">
        <v>1749</v>
      </c>
      <c r="L1262" t="s">
        <v>1750</v>
      </c>
      <c r="N1262">
        <v>7</v>
      </c>
    </row>
    <row r="1263" spans="1:14" hidden="1" x14ac:dyDescent="0.25">
      <c r="A1263">
        <v>21</v>
      </c>
      <c r="B1263">
        <v>33</v>
      </c>
      <c r="C1263" t="s">
        <v>10397</v>
      </c>
      <c r="D1263" s="7">
        <v>40780</v>
      </c>
      <c r="E1263" t="s">
        <v>175</v>
      </c>
      <c r="F1263" t="s">
        <v>1708</v>
      </c>
      <c r="G1263" t="s">
        <v>175</v>
      </c>
      <c r="H1263" t="s">
        <v>17</v>
      </c>
      <c r="I1263" t="s">
        <v>101</v>
      </c>
      <c r="K1263" t="s">
        <v>1750</v>
      </c>
      <c r="L1263" t="s">
        <v>1751</v>
      </c>
    </row>
    <row r="1264" spans="1:14" hidden="1" x14ac:dyDescent="0.25">
      <c r="A1264">
        <v>21</v>
      </c>
      <c r="B1264">
        <v>34</v>
      </c>
      <c r="C1264" t="s">
        <v>10397</v>
      </c>
      <c r="D1264" s="7">
        <v>40780</v>
      </c>
      <c r="E1264" t="s">
        <v>175</v>
      </c>
      <c r="F1264" t="s">
        <v>1708</v>
      </c>
      <c r="G1264" t="s">
        <v>175</v>
      </c>
      <c r="H1264" t="s">
        <v>24</v>
      </c>
      <c r="I1264" t="s">
        <v>10323</v>
      </c>
      <c r="K1264" t="s">
        <v>1752</v>
      </c>
      <c r="L1264" t="s">
        <v>1753</v>
      </c>
    </row>
    <row r="1265" spans="1:14" hidden="1" x14ac:dyDescent="0.25">
      <c r="A1265">
        <v>21</v>
      </c>
      <c r="B1265">
        <v>35</v>
      </c>
      <c r="C1265" t="s">
        <v>10397</v>
      </c>
      <c r="D1265" s="7">
        <v>40780</v>
      </c>
      <c r="E1265" t="s">
        <v>175</v>
      </c>
      <c r="F1265" t="s">
        <v>1708</v>
      </c>
      <c r="G1265" t="s">
        <v>175</v>
      </c>
      <c r="H1265" t="s">
        <v>10</v>
      </c>
      <c r="I1265" t="s">
        <v>118</v>
      </c>
      <c r="K1265" t="s">
        <v>1754</v>
      </c>
      <c r="L1265" t="s">
        <v>1755</v>
      </c>
    </row>
    <row r="1266" spans="1:14" hidden="1" x14ac:dyDescent="0.25">
      <c r="A1266">
        <v>21</v>
      </c>
      <c r="B1266">
        <v>36</v>
      </c>
      <c r="C1266" t="s">
        <v>10397</v>
      </c>
      <c r="D1266" s="7">
        <v>40780</v>
      </c>
      <c r="E1266" t="s">
        <v>175</v>
      </c>
      <c r="F1266" t="s">
        <v>1708</v>
      </c>
      <c r="G1266" t="s">
        <v>175</v>
      </c>
      <c r="H1266" t="s">
        <v>17</v>
      </c>
      <c r="I1266" t="s">
        <v>18</v>
      </c>
      <c r="K1266" t="s">
        <v>1755</v>
      </c>
      <c r="L1266" t="s">
        <v>1756</v>
      </c>
    </row>
    <row r="1267" spans="1:14" hidden="1" x14ac:dyDescent="0.25">
      <c r="A1267">
        <v>21</v>
      </c>
      <c r="B1267">
        <v>37</v>
      </c>
      <c r="C1267" t="s">
        <v>10397</v>
      </c>
      <c r="D1267" s="7">
        <v>40780</v>
      </c>
      <c r="E1267" t="s">
        <v>175</v>
      </c>
      <c r="F1267" t="s">
        <v>1708</v>
      </c>
      <c r="G1267" t="s">
        <v>175</v>
      </c>
      <c r="H1267" t="s">
        <v>17</v>
      </c>
      <c r="I1267" t="s">
        <v>48</v>
      </c>
      <c r="K1267" t="s">
        <v>1756</v>
      </c>
      <c r="L1267" t="s">
        <v>1757</v>
      </c>
    </row>
    <row r="1268" spans="1:14" hidden="1" x14ac:dyDescent="0.25">
      <c r="A1268">
        <v>21</v>
      </c>
      <c r="B1268">
        <v>38</v>
      </c>
      <c r="C1268" t="s">
        <v>10397</v>
      </c>
      <c r="D1268" s="7">
        <v>40780</v>
      </c>
      <c r="E1268" t="s">
        <v>175</v>
      </c>
      <c r="F1268" t="s">
        <v>1708</v>
      </c>
      <c r="G1268" t="s">
        <v>175</v>
      </c>
      <c r="H1268" t="s">
        <v>33</v>
      </c>
      <c r="I1268" t="s">
        <v>192</v>
      </c>
      <c r="K1268" t="s">
        <v>1757</v>
      </c>
      <c r="L1268" t="s">
        <v>1758</v>
      </c>
    </row>
    <row r="1269" spans="1:14" hidden="1" x14ac:dyDescent="0.25">
      <c r="A1269">
        <v>21</v>
      </c>
      <c r="B1269">
        <v>39</v>
      </c>
      <c r="C1269" t="s">
        <v>10397</v>
      </c>
      <c r="D1269" s="7">
        <v>40780</v>
      </c>
      <c r="E1269" t="s">
        <v>175</v>
      </c>
      <c r="F1269" t="s">
        <v>1708</v>
      </c>
      <c r="G1269" t="s">
        <v>175</v>
      </c>
      <c r="H1269" t="s">
        <v>21</v>
      </c>
      <c r="I1269" t="s">
        <v>22</v>
      </c>
      <c r="K1269" t="s">
        <v>1759</v>
      </c>
      <c r="L1269" t="s">
        <v>1760</v>
      </c>
    </row>
    <row r="1270" spans="1:14" hidden="1" x14ac:dyDescent="0.25">
      <c r="A1270">
        <v>21</v>
      </c>
      <c r="B1270">
        <v>40</v>
      </c>
      <c r="C1270" t="s">
        <v>10397</v>
      </c>
      <c r="D1270" s="7">
        <v>40780</v>
      </c>
      <c r="E1270" t="s">
        <v>175</v>
      </c>
      <c r="F1270" t="s">
        <v>1708</v>
      </c>
      <c r="G1270" t="s">
        <v>175</v>
      </c>
      <c r="H1270" t="s">
        <v>24</v>
      </c>
      <c r="I1270" t="s">
        <v>10323</v>
      </c>
      <c r="K1270" t="s">
        <v>1761</v>
      </c>
      <c r="L1270" t="s">
        <v>1762</v>
      </c>
    </row>
    <row r="1271" spans="1:14" hidden="1" x14ac:dyDescent="0.25">
      <c r="A1271">
        <v>21</v>
      </c>
      <c r="B1271">
        <v>41</v>
      </c>
      <c r="C1271" t="s">
        <v>10397</v>
      </c>
      <c r="D1271" s="7">
        <v>40780</v>
      </c>
      <c r="E1271" t="s">
        <v>175</v>
      </c>
      <c r="F1271" t="s">
        <v>1708</v>
      </c>
      <c r="G1271" t="s">
        <v>175</v>
      </c>
      <c r="H1271" t="s">
        <v>10</v>
      </c>
      <c r="I1271" t="s">
        <v>118</v>
      </c>
      <c r="K1271" t="s">
        <v>1762</v>
      </c>
      <c r="L1271" t="s">
        <v>1763</v>
      </c>
    </row>
    <row r="1272" spans="1:14" hidden="1" x14ac:dyDescent="0.25">
      <c r="A1272">
        <v>21</v>
      </c>
      <c r="B1272">
        <v>42</v>
      </c>
      <c r="C1272" t="s">
        <v>10397</v>
      </c>
      <c r="D1272" s="7">
        <v>40780</v>
      </c>
      <c r="E1272" t="s">
        <v>175</v>
      </c>
      <c r="F1272" t="s">
        <v>1708</v>
      </c>
      <c r="G1272" t="s">
        <v>175</v>
      </c>
      <c r="H1272" t="s">
        <v>17</v>
      </c>
      <c r="I1272" t="s">
        <v>18</v>
      </c>
      <c r="K1272" t="s">
        <v>1763</v>
      </c>
      <c r="L1272" t="s">
        <v>1763</v>
      </c>
    </row>
    <row r="1273" spans="1:14" hidden="1" x14ac:dyDescent="0.25">
      <c r="A1273">
        <v>21</v>
      </c>
      <c r="B1273">
        <v>43</v>
      </c>
      <c r="C1273" t="s">
        <v>10397</v>
      </c>
      <c r="D1273" s="7">
        <v>40780</v>
      </c>
      <c r="E1273" t="s">
        <v>175</v>
      </c>
      <c r="F1273" t="s">
        <v>1708</v>
      </c>
      <c r="G1273" t="s">
        <v>175</v>
      </c>
      <c r="H1273" t="s">
        <v>53</v>
      </c>
      <c r="I1273" t="s">
        <v>124</v>
      </c>
      <c r="J1273" t="s">
        <v>92</v>
      </c>
      <c r="K1273" t="s">
        <v>1763</v>
      </c>
      <c r="L1273" t="s">
        <v>1764</v>
      </c>
      <c r="N1273">
        <v>3</v>
      </c>
    </row>
    <row r="1274" spans="1:14" hidden="1" x14ac:dyDescent="0.25">
      <c r="A1274">
        <v>21</v>
      </c>
      <c r="B1274">
        <v>44</v>
      </c>
      <c r="C1274" t="s">
        <v>10397</v>
      </c>
      <c r="D1274" s="7">
        <v>40780</v>
      </c>
      <c r="E1274" t="s">
        <v>175</v>
      </c>
      <c r="F1274" t="s">
        <v>1708</v>
      </c>
      <c r="G1274" t="s">
        <v>175</v>
      </c>
      <c r="H1274" t="s">
        <v>17</v>
      </c>
      <c r="I1274" t="s">
        <v>18</v>
      </c>
      <c r="K1274" t="s">
        <v>1764</v>
      </c>
      <c r="L1274" t="s">
        <v>1765</v>
      </c>
    </row>
    <row r="1275" spans="1:14" hidden="1" x14ac:dyDescent="0.25">
      <c r="A1275">
        <v>21</v>
      </c>
      <c r="B1275">
        <v>45</v>
      </c>
      <c r="C1275" t="s">
        <v>10397</v>
      </c>
      <c r="D1275" s="7">
        <v>40780</v>
      </c>
      <c r="E1275" t="s">
        <v>175</v>
      </c>
      <c r="F1275" t="s">
        <v>1708</v>
      </c>
      <c r="G1275" t="s">
        <v>175</v>
      </c>
      <c r="H1275" t="s">
        <v>17</v>
      </c>
      <c r="I1275" t="s">
        <v>101</v>
      </c>
      <c r="K1275" t="s">
        <v>1765</v>
      </c>
      <c r="L1275" t="s">
        <v>1766</v>
      </c>
    </row>
    <row r="1276" spans="1:14" hidden="1" x14ac:dyDescent="0.25">
      <c r="A1276">
        <v>21</v>
      </c>
      <c r="B1276">
        <v>46</v>
      </c>
      <c r="C1276" t="s">
        <v>10397</v>
      </c>
      <c r="D1276" s="7">
        <v>40780</v>
      </c>
      <c r="E1276" t="s">
        <v>175</v>
      </c>
      <c r="F1276" t="s">
        <v>1708</v>
      </c>
      <c r="G1276" t="s">
        <v>175</v>
      </c>
      <c r="H1276" t="s">
        <v>17</v>
      </c>
      <c r="I1276" t="s">
        <v>154</v>
      </c>
      <c r="K1276" t="s">
        <v>1766</v>
      </c>
      <c r="L1276" t="s">
        <v>1767</v>
      </c>
    </row>
    <row r="1277" spans="1:14" hidden="1" x14ac:dyDescent="0.25">
      <c r="A1277">
        <v>21</v>
      </c>
      <c r="B1277">
        <v>47</v>
      </c>
      <c r="C1277" t="s">
        <v>10397</v>
      </c>
      <c r="D1277" s="7">
        <v>40780</v>
      </c>
      <c r="E1277" t="s">
        <v>175</v>
      </c>
      <c r="F1277" t="s">
        <v>1708</v>
      </c>
      <c r="G1277" t="s">
        <v>175</v>
      </c>
      <c r="H1277" t="s">
        <v>162</v>
      </c>
      <c r="I1277" t="s">
        <v>163</v>
      </c>
      <c r="K1277" t="s">
        <v>1768</v>
      </c>
      <c r="L1277" t="s">
        <v>1769</v>
      </c>
    </row>
    <row r="1278" spans="1:14" hidden="1" x14ac:dyDescent="0.25">
      <c r="A1278">
        <v>21</v>
      </c>
      <c r="B1278">
        <v>48</v>
      </c>
      <c r="C1278" t="s">
        <v>10397</v>
      </c>
      <c r="D1278" s="7">
        <v>40780</v>
      </c>
      <c r="E1278" t="s">
        <v>175</v>
      </c>
      <c r="F1278" t="s">
        <v>1708</v>
      </c>
      <c r="G1278" t="s">
        <v>175</v>
      </c>
      <c r="H1278" t="s">
        <v>24</v>
      </c>
      <c r="I1278" t="s">
        <v>10323</v>
      </c>
      <c r="K1278" t="s">
        <v>1770</v>
      </c>
      <c r="L1278" t="s">
        <v>1771</v>
      </c>
    </row>
    <row r="1279" spans="1:14" hidden="1" x14ac:dyDescent="0.25">
      <c r="A1279">
        <v>21</v>
      </c>
      <c r="B1279">
        <v>49</v>
      </c>
      <c r="C1279" t="s">
        <v>10397</v>
      </c>
      <c r="D1279" s="7">
        <v>40780</v>
      </c>
      <c r="E1279" t="s">
        <v>175</v>
      </c>
      <c r="F1279" t="s">
        <v>1708</v>
      </c>
      <c r="G1279" t="s">
        <v>175</v>
      </c>
      <c r="H1279" t="s">
        <v>10</v>
      </c>
      <c r="I1279" t="s">
        <v>118</v>
      </c>
      <c r="K1279" t="s">
        <v>1772</v>
      </c>
      <c r="L1279" t="s">
        <v>1773</v>
      </c>
    </row>
    <row r="1280" spans="1:14" hidden="1" x14ac:dyDescent="0.25">
      <c r="A1280">
        <v>21</v>
      </c>
      <c r="B1280">
        <v>50</v>
      </c>
      <c r="C1280" t="s">
        <v>10397</v>
      </c>
      <c r="D1280" s="7">
        <v>40780</v>
      </c>
      <c r="E1280" t="s">
        <v>175</v>
      </c>
      <c r="F1280" t="s">
        <v>1708</v>
      </c>
      <c r="G1280" t="s">
        <v>175</v>
      </c>
      <c r="H1280" t="s">
        <v>10</v>
      </c>
      <c r="I1280" t="s">
        <v>14</v>
      </c>
      <c r="K1280" t="s">
        <v>1773</v>
      </c>
      <c r="L1280" t="s">
        <v>1774</v>
      </c>
    </row>
    <row r="1281" spans="1:12" hidden="1" x14ac:dyDescent="0.25">
      <c r="A1281">
        <v>21</v>
      </c>
      <c r="B1281">
        <v>51</v>
      </c>
      <c r="C1281" t="s">
        <v>10397</v>
      </c>
      <c r="D1281" s="7">
        <v>40780</v>
      </c>
      <c r="E1281" t="s">
        <v>175</v>
      </c>
      <c r="F1281" t="s">
        <v>1708</v>
      </c>
      <c r="G1281" t="s">
        <v>175</v>
      </c>
      <c r="H1281" t="s">
        <v>17</v>
      </c>
      <c r="I1281" t="s">
        <v>101</v>
      </c>
      <c r="K1281" t="s">
        <v>1774</v>
      </c>
      <c r="L1281" t="s">
        <v>1775</v>
      </c>
    </row>
    <row r="1282" spans="1:12" hidden="1" x14ac:dyDescent="0.25">
      <c r="A1282">
        <v>21</v>
      </c>
      <c r="B1282">
        <v>52</v>
      </c>
      <c r="C1282" t="s">
        <v>10397</v>
      </c>
      <c r="D1282" s="7">
        <v>40780</v>
      </c>
      <c r="E1282" t="s">
        <v>175</v>
      </c>
      <c r="F1282" t="s">
        <v>1708</v>
      </c>
      <c r="G1282" t="s">
        <v>175</v>
      </c>
      <c r="H1282" t="s">
        <v>17</v>
      </c>
      <c r="I1282" t="s">
        <v>154</v>
      </c>
      <c r="K1282" t="s">
        <v>1775</v>
      </c>
      <c r="L1282" t="s">
        <v>1776</v>
      </c>
    </row>
    <row r="1283" spans="1:12" hidden="1" x14ac:dyDescent="0.25">
      <c r="A1283">
        <v>21</v>
      </c>
      <c r="B1283">
        <v>53</v>
      </c>
      <c r="C1283" t="s">
        <v>10397</v>
      </c>
      <c r="D1283" s="7">
        <v>40780</v>
      </c>
      <c r="E1283" t="s">
        <v>175</v>
      </c>
      <c r="F1283" t="s">
        <v>1708</v>
      </c>
      <c r="G1283" t="s">
        <v>175</v>
      </c>
      <c r="H1283" t="s">
        <v>348</v>
      </c>
      <c r="I1283" t="s">
        <v>407</v>
      </c>
      <c r="K1283" t="s">
        <v>1776</v>
      </c>
      <c r="L1283" t="s">
        <v>1776</v>
      </c>
    </row>
    <row r="1284" spans="1:12" hidden="1" x14ac:dyDescent="0.25">
      <c r="A1284">
        <v>21</v>
      </c>
      <c r="B1284">
        <v>54</v>
      </c>
      <c r="C1284" t="s">
        <v>10397</v>
      </c>
      <c r="D1284" s="7">
        <v>40780</v>
      </c>
      <c r="E1284" t="s">
        <v>175</v>
      </c>
      <c r="F1284" t="s">
        <v>1708</v>
      </c>
      <c r="G1284" t="s">
        <v>175</v>
      </c>
      <c r="H1284" t="s">
        <v>17</v>
      </c>
      <c r="I1284" t="s">
        <v>292</v>
      </c>
      <c r="K1284" t="s">
        <v>1776</v>
      </c>
      <c r="L1284" t="s">
        <v>1777</v>
      </c>
    </row>
    <row r="1285" spans="1:12" hidden="1" x14ac:dyDescent="0.25">
      <c r="A1285">
        <v>21</v>
      </c>
      <c r="B1285">
        <v>55</v>
      </c>
      <c r="C1285" t="s">
        <v>10397</v>
      </c>
      <c r="D1285" s="7">
        <v>40780</v>
      </c>
      <c r="E1285" t="s">
        <v>175</v>
      </c>
      <c r="F1285" t="s">
        <v>1708</v>
      </c>
      <c r="G1285" t="s">
        <v>175</v>
      </c>
      <c r="H1285" t="s">
        <v>10</v>
      </c>
      <c r="I1285" t="s">
        <v>14</v>
      </c>
      <c r="K1285" t="s">
        <v>1778</v>
      </c>
      <c r="L1285" t="s">
        <v>1779</v>
      </c>
    </row>
    <row r="1286" spans="1:12" hidden="1" x14ac:dyDescent="0.25">
      <c r="A1286">
        <v>21</v>
      </c>
      <c r="B1286">
        <v>56</v>
      </c>
      <c r="C1286" t="s">
        <v>10397</v>
      </c>
      <c r="D1286" s="7">
        <v>40780</v>
      </c>
      <c r="E1286" t="s">
        <v>175</v>
      </c>
      <c r="F1286" t="s">
        <v>1708</v>
      </c>
      <c r="G1286" t="s">
        <v>175</v>
      </c>
      <c r="H1286" t="s">
        <v>17</v>
      </c>
      <c r="I1286" t="s">
        <v>18</v>
      </c>
      <c r="K1286" t="s">
        <v>1779</v>
      </c>
      <c r="L1286" t="s">
        <v>1780</v>
      </c>
    </row>
    <row r="1287" spans="1:12" hidden="1" x14ac:dyDescent="0.25">
      <c r="A1287">
        <v>21</v>
      </c>
      <c r="B1287">
        <v>57</v>
      </c>
      <c r="C1287" t="s">
        <v>10397</v>
      </c>
      <c r="D1287" s="7">
        <v>40780</v>
      </c>
      <c r="E1287" t="s">
        <v>175</v>
      </c>
      <c r="F1287" t="s">
        <v>1708</v>
      </c>
      <c r="G1287" t="s">
        <v>175</v>
      </c>
      <c r="H1287" t="s">
        <v>162</v>
      </c>
      <c r="I1287" t="s">
        <v>163</v>
      </c>
      <c r="K1287" t="s">
        <v>1780</v>
      </c>
      <c r="L1287" t="s">
        <v>1781</v>
      </c>
    </row>
    <row r="1288" spans="1:12" hidden="1" x14ac:dyDescent="0.25">
      <c r="A1288">
        <v>21</v>
      </c>
      <c r="B1288">
        <v>58</v>
      </c>
      <c r="C1288" t="s">
        <v>10397</v>
      </c>
      <c r="D1288" s="7">
        <v>40780</v>
      </c>
      <c r="E1288" t="s">
        <v>175</v>
      </c>
      <c r="F1288" t="s">
        <v>1708</v>
      </c>
      <c r="G1288" t="s">
        <v>175</v>
      </c>
      <c r="H1288" t="s">
        <v>24</v>
      </c>
      <c r="I1288" t="s">
        <v>10323</v>
      </c>
      <c r="K1288" t="s">
        <v>1782</v>
      </c>
      <c r="L1288" t="s">
        <v>1783</v>
      </c>
    </row>
    <row r="1289" spans="1:12" hidden="1" x14ac:dyDescent="0.25">
      <c r="A1289">
        <v>21</v>
      </c>
      <c r="B1289">
        <v>59</v>
      </c>
      <c r="C1289" t="s">
        <v>10397</v>
      </c>
      <c r="D1289" s="7">
        <v>40780</v>
      </c>
      <c r="E1289" t="s">
        <v>175</v>
      </c>
      <c r="F1289" t="s">
        <v>1708</v>
      </c>
      <c r="G1289" t="s">
        <v>175</v>
      </c>
      <c r="H1289" t="s">
        <v>10</v>
      </c>
      <c r="I1289" t="s">
        <v>11</v>
      </c>
      <c r="K1289" t="s">
        <v>1783</v>
      </c>
      <c r="L1289" t="s">
        <v>1784</v>
      </c>
    </row>
    <row r="1290" spans="1:12" hidden="1" x14ac:dyDescent="0.25">
      <c r="A1290">
        <v>21</v>
      </c>
      <c r="B1290">
        <v>60</v>
      </c>
      <c r="C1290" t="s">
        <v>10397</v>
      </c>
      <c r="D1290" s="7">
        <v>40780</v>
      </c>
      <c r="E1290" t="s">
        <v>175</v>
      </c>
      <c r="F1290" t="s">
        <v>1708</v>
      </c>
      <c r="G1290" t="s">
        <v>175</v>
      </c>
      <c r="H1290" t="s">
        <v>17</v>
      </c>
      <c r="I1290" t="s">
        <v>48</v>
      </c>
      <c r="K1290" t="s">
        <v>1784</v>
      </c>
      <c r="L1290" t="s">
        <v>1785</v>
      </c>
    </row>
    <row r="1291" spans="1:12" hidden="1" x14ac:dyDescent="0.25">
      <c r="A1291">
        <v>21</v>
      </c>
      <c r="B1291">
        <v>61</v>
      </c>
      <c r="C1291" t="s">
        <v>10397</v>
      </c>
      <c r="D1291" s="7">
        <v>40780</v>
      </c>
      <c r="E1291" t="s">
        <v>175</v>
      </c>
      <c r="F1291" t="s">
        <v>1708</v>
      </c>
      <c r="G1291" t="s">
        <v>175</v>
      </c>
      <c r="H1291" t="s">
        <v>17</v>
      </c>
      <c r="I1291" t="s">
        <v>120</v>
      </c>
      <c r="K1291" t="s">
        <v>1785</v>
      </c>
      <c r="L1291" t="s">
        <v>1786</v>
      </c>
    </row>
    <row r="1292" spans="1:12" hidden="1" x14ac:dyDescent="0.25">
      <c r="A1292">
        <v>21</v>
      </c>
      <c r="B1292">
        <v>62</v>
      </c>
      <c r="C1292" t="s">
        <v>10397</v>
      </c>
      <c r="D1292" s="7">
        <v>40780</v>
      </c>
      <c r="E1292" t="s">
        <v>175</v>
      </c>
      <c r="F1292" t="s">
        <v>1708</v>
      </c>
      <c r="G1292" t="s">
        <v>175</v>
      </c>
      <c r="H1292" t="s">
        <v>33</v>
      </c>
      <c r="I1292" t="s">
        <v>34</v>
      </c>
      <c r="K1292" t="s">
        <v>1786</v>
      </c>
      <c r="L1292" t="s">
        <v>1787</v>
      </c>
    </row>
    <row r="1293" spans="1:12" hidden="1" x14ac:dyDescent="0.25">
      <c r="A1293">
        <v>21</v>
      </c>
      <c r="B1293">
        <v>63</v>
      </c>
      <c r="C1293" t="s">
        <v>10397</v>
      </c>
      <c r="D1293" s="7">
        <v>40780</v>
      </c>
      <c r="E1293" t="s">
        <v>175</v>
      </c>
      <c r="F1293" t="s">
        <v>1708</v>
      </c>
      <c r="G1293" t="s">
        <v>175</v>
      </c>
      <c r="H1293" t="s">
        <v>21</v>
      </c>
      <c r="I1293" t="s">
        <v>22</v>
      </c>
      <c r="K1293" t="s">
        <v>1788</v>
      </c>
      <c r="L1293" t="s">
        <v>1789</v>
      </c>
    </row>
    <row r="1294" spans="1:12" hidden="1" x14ac:dyDescent="0.25">
      <c r="A1294">
        <v>21</v>
      </c>
      <c r="B1294">
        <v>64</v>
      </c>
      <c r="C1294" t="s">
        <v>10397</v>
      </c>
      <c r="D1294" s="7">
        <v>40780</v>
      </c>
      <c r="E1294" t="s">
        <v>175</v>
      </c>
      <c r="F1294" t="s">
        <v>1708</v>
      </c>
      <c r="G1294" t="s">
        <v>175</v>
      </c>
      <c r="H1294" t="s">
        <v>24</v>
      </c>
      <c r="I1294" t="s">
        <v>10323</v>
      </c>
      <c r="K1294" t="s">
        <v>1790</v>
      </c>
      <c r="L1294" t="s">
        <v>1791</v>
      </c>
    </row>
    <row r="1295" spans="1:12" hidden="1" x14ac:dyDescent="0.25">
      <c r="A1295">
        <v>21</v>
      </c>
      <c r="B1295">
        <v>65</v>
      </c>
      <c r="C1295" t="s">
        <v>10397</v>
      </c>
      <c r="D1295" s="7">
        <v>40780</v>
      </c>
      <c r="E1295" t="s">
        <v>175</v>
      </c>
      <c r="F1295" t="s">
        <v>1708</v>
      </c>
      <c r="G1295" t="s">
        <v>175</v>
      </c>
      <c r="H1295" t="s">
        <v>10</v>
      </c>
      <c r="I1295" t="s">
        <v>11</v>
      </c>
      <c r="K1295" t="s">
        <v>1792</v>
      </c>
      <c r="L1295" t="s">
        <v>1793</v>
      </c>
    </row>
    <row r="1296" spans="1:12" hidden="1" x14ac:dyDescent="0.25">
      <c r="A1296">
        <v>21</v>
      </c>
      <c r="B1296">
        <v>66</v>
      </c>
      <c r="C1296" t="s">
        <v>10397</v>
      </c>
      <c r="D1296" s="7">
        <v>40780</v>
      </c>
      <c r="E1296" t="s">
        <v>175</v>
      </c>
      <c r="F1296" t="s">
        <v>1708</v>
      </c>
      <c r="G1296" t="s">
        <v>175</v>
      </c>
      <c r="H1296" t="s">
        <v>10</v>
      </c>
      <c r="I1296" t="s">
        <v>14</v>
      </c>
      <c r="K1296" t="s">
        <v>1793</v>
      </c>
      <c r="L1296" t="s">
        <v>1794</v>
      </c>
    </row>
    <row r="1297" spans="1:14" hidden="1" x14ac:dyDescent="0.25">
      <c r="A1297">
        <v>21</v>
      </c>
      <c r="B1297">
        <v>67</v>
      </c>
      <c r="C1297" t="s">
        <v>10397</v>
      </c>
      <c r="D1297" s="7">
        <v>40780</v>
      </c>
      <c r="E1297" t="s">
        <v>175</v>
      </c>
      <c r="F1297" t="s">
        <v>1708</v>
      </c>
      <c r="G1297" t="s">
        <v>175</v>
      </c>
      <c r="H1297" t="s">
        <v>17</v>
      </c>
      <c r="I1297" t="s">
        <v>101</v>
      </c>
      <c r="K1297" t="s">
        <v>1795</v>
      </c>
      <c r="L1297" t="s">
        <v>1796</v>
      </c>
    </row>
    <row r="1298" spans="1:14" hidden="1" x14ac:dyDescent="0.25">
      <c r="A1298">
        <v>21</v>
      </c>
      <c r="B1298">
        <v>68</v>
      </c>
      <c r="C1298" t="s">
        <v>10397</v>
      </c>
      <c r="D1298" s="7">
        <v>40780</v>
      </c>
      <c r="E1298" t="s">
        <v>175</v>
      </c>
      <c r="F1298" t="s">
        <v>1708</v>
      </c>
      <c r="G1298" t="s">
        <v>175</v>
      </c>
      <c r="H1298" t="s">
        <v>53</v>
      </c>
      <c r="I1298" t="s">
        <v>772</v>
      </c>
      <c r="J1298" t="s">
        <v>80</v>
      </c>
      <c r="K1298" t="s">
        <v>1796</v>
      </c>
      <c r="L1298" t="s">
        <v>1797</v>
      </c>
      <c r="N1298">
        <v>6</v>
      </c>
    </row>
    <row r="1299" spans="1:14" hidden="1" x14ac:dyDescent="0.25">
      <c r="A1299">
        <v>21</v>
      </c>
      <c r="B1299">
        <v>69</v>
      </c>
      <c r="C1299" t="s">
        <v>10397</v>
      </c>
      <c r="D1299" s="7">
        <v>40780</v>
      </c>
      <c r="E1299" t="s">
        <v>175</v>
      </c>
      <c r="F1299" t="s">
        <v>1708</v>
      </c>
      <c r="G1299" t="s">
        <v>175</v>
      </c>
      <c r="H1299" t="s">
        <v>21</v>
      </c>
      <c r="I1299" t="s">
        <v>334</v>
      </c>
      <c r="K1299" t="s">
        <v>1798</v>
      </c>
      <c r="L1299" t="s">
        <v>1799</v>
      </c>
    </row>
    <row r="1300" spans="1:14" hidden="1" x14ac:dyDescent="0.25">
      <c r="A1300">
        <v>21</v>
      </c>
      <c r="B1300">
        <v>70</v>
      </c>
      <c r="C1300" t="s">
        <v>10397</v>
      </c>
      <c r="D1300" s="7">
        <v>40780</v>
      </c>
      <c r="E1300" t="s">
        <v>175</v>
      </c>
      <c r="F1300" t="s">
        <v>1708</v>
      </c>
      <c r="G1300" t="s">
        <v>175</v>
      </c>
      <c r="H1300" t="s">
        <v>24</v>
      </c>
      <c r="I1300" t="s">
        <v>10323</v>
      </c>
      <c r="K1300" t="s">
        <v>1800</v>
      </c>
      <c r="L1300" t="s">
        <v>1801</v>
      </c>
    </row>
    <row r="1301" spans="1:14" hidden="1" x14ac:dyDescent="0.25">
      <c r="A1301">
        <v>21</v>
      </c>
      <c r="B1301">
        <v>71</v>
      </c>
      <c r="C1301" t="s">
        <v>10397</v>
      </c>
      <c r="D1301" s="7">
        <v>40780</v>
      </c>
      <c r="E1301" t="s">
        <v>175</v>
      </c>
      <c r="F1301" t="s">
        <v>1708</v>
      </c>
      <c r="G1301" t="s">
        <v>175</v>
      </c>
      <c r="H1301" t="s">
        <v>10</v>
      </c>
      <c r="I1301" t="s">
        <v>118</v>
      </c>
      <c r="K1301" t="s">
        <v>1801</v>
      </c>
      <c r="L1301" t="s">
        <v>1802</v>
      </c>
    </row>
    <row r="1302" spans="1:14" hidden="1" x14ac:dyDescent="0.25">
      <c r="A1302">
        <v>21</v>
      </c>
      <c r="B1302">
        <v>72</v>
      </c>
      <c r="C1302" t="s">
        <v>10397</v>
      </c>
      <c r="D1302" s="7">
        <v>40780</v>
      </c>
      <c r="E1302" t="s">
        <v>175</v>
      </c>
      <c r="F1302" t="s">
        <v>1708</v>
      </c>
      <c r="G1302" t="s">
        <v>175</v>
      </c>
      <c r="H1302" t="s">
        <v>10</v>
      </c>
      <c r="I1302" t="s">
        <v>14</v>
      </c>
      <c r="K1302" t="s">
        <v>1802</v>
      </c>
      <c r="L1302" t="s">
        <v>1803</v>
      </c>
    </row>
    <row r="1303" spans="1:14" hidden="1" x14ac:dyDescent="0.25">
      <c r="A1303">
        <v>21</v>
      </c>
      <c r="B1303">
        <v>73</v>
      </c>
      <c r="C1303" t="s">
        <v>10397</v>
      </c>
      <c r="D1303" s="7">
        <v>40780</v>
      </c>
      <c r="E1303" t="s">
        <v>175</v>
      </c>
      <c r="F1303" t="s">
        <v>1708</v>
      </c>
      <c r="G1303" t="s">
        <v>175</v>
      </c>
      <c r="H1303" t="s">
        <v>17</v>
      </c>
      <c r="I1303" t="s">
        <v>154</v>
      </c>
      <c r="K1303" t="s">
        <v>1803</v>
      </c>
      <c r="L1303" t="s">
        <v>1804</v>
      </c>
    </row>
    <row r="1304" spans="1:14" hidden="1" x14ac:dyDescent="0.25">
      <c r="A1304">
        <v>21</v>
      </c>
      <c r="B1304">
        <v>74</v>
      </c>
      <c r="C1304" t="s">
        <v>10397</v>
      </c>
      <c r="D1304" s="7">
        <v>40780</v>
      </c>
      <c r="E1304" t="s">
        <v>175</v>
      </c>
      <c r="F1304" t="s">
        <v>1708</v>
      </c>
      <c r="G1304" t="s">
        <v>175</v>
      </c>
      <c r="H1304" t="s">
        <v>10</v>
      </c>
      <c r="I1304" t="s">
        <v>14</v>
      </c>
      <c r="K1304" t="s">
        <v>1805</v>
      </c>
      <c r="L1304" t="s">
        <v>1806</v>
      </c>
    </row>
    <row r="1305" spans="1:14" hidden="1" x14ac:dyDescent="0.25">
      <c r="A1305">
        <v>21</v>
      </c>
      <c r="B1305">
        <v>75</v>
      </c>
      <c r="C1305" t="s">
        <v>10397</v>
      </c>
      <c r="D1305" s="7">
        <v>40780</v>
      </c>
      <c r="E1305" t="s">
        <v>175</v>
      </c>
      <c r="F1305" t="s">
        <v>1708</v>
      </c>
      <c r="G1305" t="s">
        <v>175</v>
      </c>
      <c r="H1305" t="s">
        <v>17</v>
      </c>
      <c r="I1305" t="s">
        <v>292</v>
      </c>
      <c r="K1305" t="s">
        <v>1807</v>
      </c>
      <c r="L1305" t="s">
        <v>1808</v>
      </c>
    </row>
    <row r="1306" spans="1:14" hidden="1" x14ac:dyDescent="0.25">
      <c r="A1306">
        <v>21</v>
      </c>
      <c r="B1306">
        <v>76</v>
      </c>
      <c r="C1306" t="s">
        <v>10397</v>
      </c>
      <c r="D1306" s="7">
        <v>40780</v>
      </c>
      <c r="E1306" t="s">
        <v>175</v>
      </c>
      <c r="F1306" t="s">
        <v>1708</v>
      </c>
      <c r="G1306" t="s">
        <v>175</v>
      </c>
      <c r="H1306" t="s">
        <v>33</v>
      </c>
      <c r="I1306" t="s">
        <v>192</v>
      </c>
      <c r="K1306" t="s">
        <v>1808</v>
      </c>
      <c r="L1306" t="s">
        <v>1809</v>
      </c>
    </row>
    <row r="1307" spans="1:14" hidden="1" x14ac:dyDescent="0.25">
      <c r="A1307">
        <v>21</v>
      </c>
      <c r="B1307">
        <v>77</v>
      </c>
      <c r="C1307" t="s">
        <v>10397</v>
      </c>
      <c r="D1307" s="7">
        <v>40780</v>
      </c>
      <c r="E1307" t="s">
        <v>175</v>
      </c>
      <c r="F1307" t="s">
        <v>1708</v>
      </c>
      <c r="G1307" t="s">
        <v>175</v>
      </c>
      <c r="H1307" t="s">
        <v>162</v>
      </c>
      <c r="I1307" t="s">
        <v>163</v>
      </c>
      <c r="K1307" t="s">
        <v>1810</v>
      </c>
      <c r="L1307" t="s">
        <v>1811</v>
      </c>
    </row>
    <row r="1308" spans="1:14" hidden="1" x14ac:dyDescent="0.25">
      <c r="A1308">
        <v>21</v>
      </c>
      <c r="B1308">
        <v>78</v>
      </c>
      <c r="C1308" t="s">
        <v>10397</v>
      </c>
      <c r="D1308" s="7">
        <v>40780</v>
      </c>
      <c r="E1308" t="s">
        <v>175</v>
      </c>
      <c r="F1308" t="s">
        <v>1708</v>
      </c>
      <c r="G1308" t="s">
        <v>175</v>
      </c>
      <c r="H1308" t="s">
        <v>21</v>
      </c>
      <c r="I1308" t="s">
        <v>334</v>
      </c>
      <c r="K1308" t="s">
        <v>1811</v>
      </c>
      <c r="L1308" t="s">
        <v>1812</v>
      </c>
    </row>
    <row r="1309" spans="1:14" hidden="1" x14ac:dyDescent="0.25">
      <c r="A1309">
        <v>21</v>
      </c>
      <c r="B1309">
        <v>79</v>
      </c>
      <c r="C1309" t="s">
        <v>10397</v>
      </c>
      <c r="D1309" s="7">
        <v>40780</v>
      </c>
      <c r="E1309" t="s">
        <v>175</v>
      </c>
      <c r="F1309" t="s">
        <v>1708</v>
      </c>
      <c r="G1309" t="s">
        <v>175</v>
      </c>
      <c r="H1309" t="s">
        <v>24</v>
      </c>
      <c r="I1309" t="s">
        <v>10323</v>
      </c>
      <c r="K1309" t="s">
        <v>1812</v>
      </c>
      <c r="L1309" t="s">
        <v>1813</v>
      </c>
    </row>
    <row r="1310" spans="1:14" hidden="1" x14ac:dyDescent="0.25">
      <c r="A1310">
        <v>21</v>
      </c>
      <c r="B1310">
        <v>80</v>
      </c>
      <c r="C1310" t="s">
        <v>10397</v>
      </c>
      <c r="D1310" s="7">
        <v>40780</v>
      </c>
      <c r="E1310" t="s">
        <v>175</v>
      </c>
      <c r="F1310" t="s">
        <v>1708</v>
      </c>
      <c r="G1310" t="s">
        <v>175</v>
      </c>
      <c r="H1310" t="s">
        <v>10</v>
      </c>
      <c r="I1310" t="s">
        <v>11</v>
      </c>
      <c r="K1310" t="s">
        <v>1813</v>
      </c>
      <c r="L1310" t="s">
        <v>1814</v>
      </c>
    </row>
    <row r="1311" spans="1:14" hidden="1" x14ac:dyDescent="0.25">
      <c r="A1311">
        <v>21</v>
      </c>
      <c r="B1311">
        <v>81</v>
      </c>
      <c r="C1311" t="s">
        <v>10397</v>
      </c>
      <c r="D1311" s="7">
        <v>40780</v>
      </c>
      <c r="E1311" t="s">
        <v>175</v>
      </c>
      <c r="F1311" t="s">
        <v>1708</v>
      </c>
      <c r="G1311" t="s">
        <v>175</v>
      </c>
      <c r="H1311" t="s">
        <v>17</v>
      </c>
      <c r="I1311" t="s">
        <v>292</v>
      </c>
      <c r="K1311" t="s">
        <v>1814</v>
      </c>
      <c r="L1311" t="s">
        <v>1815</v>
      </c>
    </row>
    <row r="1312" spans="1:14" hidden="1" x14ac:dyDescent="0.25">
      <c r="A1312">
        <v>21</v>
      </c>
      <c r="B1312">
        <v>82</v>
      </c>
      <c r="C1312" t="s">
        <v>10397</v>
      </c>
      <c r="D1312" s="7">
        <v>40780</v>
      </c>
      <c r="E1312" t="s">
        <v>175</v>
      </c>
      <c r="F1312" t="s">
        <v>1708</v>
      </c>
      <c r="G1312" t="s">
        <v>175</v>
      </c>
      <c r="H1312" t="s">
        <v>33</v>
      </c>
      <c r="I1312" t="s">
        <v>192</v>
      </c>
      <c r="K1312" t="s">
        <v>1815</v>
      </c>
      <c r="L1312" t="s">
        <v>1816</v>
      </c>
    </row>
    <row r="1313" spans="1:14" hidden="1" x14ac:dyDescent="0.25">
      <c r="A1313">
        <v>21</v>
      </c>
      <c r="B1313">
        <v>83</v>
      </c>
      <c r="C1313" t="s">
        <v>10397</v>
      </c>
      <c r="D1313" s="7">
        <v>40780</v>
      </c>
      <c r="E1313" t="s">
        <v>175</v>
      </c>
      <c r="F1313" t="s">
        <v>1708</v>
      </c>
      <c r="G1313" t="s">
        <v>175</v>
      </c>
      <c r="H1313" t="s">
        <v>21</v>
      </c>
      <c r="I1313" t="s">
        <v>334</v>
      </c>
      <c r="K1313" t="s">
        <v>1816</v>
      </c>
      <c r="L1313" t="s">
        <v>1817</v>
      </c>
    </row>
    <row r="1314" spans="1:14" hidden="1" x14ac:dyDescent="0.25">
      <c r="A1314">
        <v>21</v>
      </c>
      <c r="B1314">
        <v>84</v>
      </c>
      <c r="C1314" t="s">
        <v>10397</v>
      </c>
      <c r="D1314" s="7">
        <v>40780</v>
      </c>
      <c r="E1314" t="s">
        <v>175</v>
      </c>
      <c r="F1314" t="s">
        <v>1708</v>
      </c>
      <c r="G1314" t="s">
        <v>175</v>
      </c>
      <c r="H1314" t="s">
        <v>24</v>
      </c>
      <c r="I1314" t="s">
        <v>10323</v>
      </c>
      <c r="K1314" t="s">
        <v>1818</v>
      </c>
      <c r="L1314" t="s">
        <v>1819</v>
      </c>
    </row>
    <row r="1315" spans="1:14" hidden="1" x14ac:dyDescent="0.25">
      <c r="A1315">
        <v>21</v>
      </c>
      <c r="B1315">
        <v>85</v>
      </c>
      <c r="C1315" t="s">
        <v>10397</v>
      </c>
      <c r="D1315" s="7">
        <v>40780</v>
      </c>
      <c r="E1315" t="s">
        <v>175</v>
      </c>
      <c r="F1315" t="s">
        <v>1708</v>
      </c>
      <c r="G1315" t="s">
        <v>175</v>
      </c>
      <c r="H1315" t="s">
        <v>10</v>
      </c>
      <c r="I1315" t="s">
        <v>11</v>
      </c>
      <c r="K1315" t="s">
        <v>1820</v>
      </c>
      <c r="L1315" t="s">
        <v>1821</v>
      </c>
    </row>
    <row r="1316" spans="1:14" hidden="1" x14ac:dyDescent="0.25">
      <c r="A1316">
        <v>21</v>
      </c>
      <c r="B1316">
        <v>86</v>
      </c>
      <c r="C1316" t="s">
        <v>10397</v>
      </c>
      <c r="D1316" s="7">
        <v>40780</v>
      </c>
      <c r="E1316" t="s">
        <v>175</v>
      </c>
      <c r="F1316" t="s">
        <v>1708</v>
      </c>
      <c r="G1316" t="s">
        <v>175</v>
      </c>
      <c r="H1316" t="s">
        <v>17</v>
      </c>
      <c r="I1316" t="s">
        <v>73</v>
      </c>
      <c r="K1316" t="s">
        <v>1821</v>
      </c>
      <c r="L1316" t="s">
        <v>1822</v>
      </c>
    </row>
    <row r="1317" spans="1:14" hidden="1" x14ac:dyDescent="0.25">
      <c r="A1317">
        <v>21</v>
      </c>
      <c r="B1317">
        <v>87</v>
      </c>
      <c r="C1317" t="s">
        <v>10397</v>
      </c>
      <c r="D1317" s="7">
        <v>40780</v>
      </c>
      <c r="E1317" t="s">
        <v>175</v>
      </c>
      <c r="F1317" t="s">
        <v>1708</v>
      </c>
      <c r="G1317" t="s">
        <v>175</v>
      </c>
      <c r="H1317" t="s">
        <v>53</v>
      </c>
      <c r="I1317" t="s">
        <v>772</v>
      </c>
      <c r="J1317" t="s">
        <v>80</v>
      </c>
      <c r="K1317" t="s">
        <v>1822</v>
      </c>
      <c r="L1317" t="s">
        <v>1823</v>
      </c>
      <c r="N1317">
        <v>6</v>
      </c>
    </row>
    <row r="1318" spans="1:14" hidden="1" x14ac:dyDescent="0.25">
      <c r="A1318">
        <v>21</v>
      </c>
      <c r="B1318">
        <v>88</v>
      </c>
      <c r="C1318" t="s">
        <v>10397</v>
      </c>
      <c r="D1318" s="7">
        <v>40780</v>
      </c>
      <c r="E1318" t="s">
        <v>175</v>
      </c>
      <c r="F1318" t="s">
        <v>1708</v>
      </c>
      <c r="G1318" t="s">
        <v>175</v>
      </c>
      <c r="H1318" t="s">
        <v>21</v>
      </c>
      <c r="I1318" t="s">
        <v>334</v>
      </c>
      <c r="K1318" t="s">
        <v>1824</v>
      </c>
      <c r="L1318" t="s">
        <v>1825</v>
      </c>
    </row>
    <row r="1319" spans="1:14" hidden="1" x14ac:dyDescent="0.25">
      <c r="A1319">
        <v>21</v>
      </c>
      <c r="B1319">
        <v>89</v>
      </c>
      <c r="C1319" t="s">
        <v>10397</v>
      </c>
      <c r="D1319" s="7">
        <v>40780</v>
      </c>
      <c r="E1319" t="s">
        <v>175</v>
      </c>
      <c r="F1319" t="s">
        <v>1708</v>
      </c>
      <c r="G1319" t="s">
        <v>175</v>
      </c>
      <c r="H1319" t="s">
        <v>24</v>
      </c>
      <c r="I1319" t="s">
        <v>10323</v>
      </c>
      <c r="K1319" t="s">
        <v>1825</v>
      </c>
      <c r="L1319" t="s">
        <v>1826</v>
      </c>
    </row>
    <row r="1320" spans="1:14" hidden="1" x14ac:dyDescent="0.25">
      <c r="A1320">
        <v>21</v>
      </c>
      <c r="B1320">
        <v>90</v>
      </c>
      <c r="C1320" t="s">
        <v>10397</v>
      </c>
      <c r="D1320" s="7">
        <v>40780</v>
      </c>
      <c r="E1320" t="s">
        <v>175</v>
      </c>
      <c r="F1320" t="s">
        <v>1708</v>
      </c>
      <c r="G1320" t="s">
        <v>175</v>
      </c>
      <c r="H1320" t="s">
        <v>10</v>
      </c>
      <c r="I1320" t="s">
        <v>118</v>
      </c>
      <c r="K1320" t="s">
        <v>1827</v>
      </c>
      <c r="L1320" t="s">
        <v>1828</v>
      </c>
    </row>
    <row r="1321" spans="1:14" hidden="1" x14ac:dyDescent="0.25">
      <c r="A1321">
        <v>21</v>
      </c>
      <c r="B1321">
        <v>91</v>
      </c>
      <c r="C1321" t="s">
        <v>10397</v>
      </c>
      <c r="D1321" s="7">
        <v>40780</v>
      </c>
      <c r="E1321" t="s">
        <v>175</v>
      </c>
      <c r="F1321" t="s">
        <v>1708</v>
      </c>
      <c r="G1321" t="s">
        <v>175</v>
      </c>
      <c r="H1321" t="s">
        <v>10</v>
      </c>
      <c r="I1321" t="s">
        <v>14</v>
      </c>
      <c r="K1321" t="s">
        <v>1828</v>
      </c>
      <c r="L1321" t="s">
        <v>1829</v>
      </c>
    </row>
    <row r="1322" spans="1:14" hidden="1" x14ac:dyDescent="0.25">
      <c r="A1322">
        <v>21</v>
      </c>
      <c r="B1322">
        <v>92</v>
      </c>
      <c r="C1322" t="s">
        <v>10397</v>
      </c>
      <c r="D1322" s="7">
        <v>40780</v>
      </c>
      <c r="E1322" t="s">
        <v>175</v>
      </c>
      <c r="F1322" t="s">
        <v>1708</v>
      </c>
      <c r="G1322" t="s">
        <v>175</v>
      </c>
      <c r="H1322" t="s">
        <v>17</v>
      </c>
      <c r="I1322" t="s">
        <v>154</v>
      </c>
      <c r="K1322" t="s">
        <v>1829</v>
      </c>
      <c r="L1322" t="s">
        <v>1830</v>
      </c>
    </row>
    <row r="1323" spans="1:14" hidden="1" x14ac:dyDescent="0.25">
      <c r="A1323">
        <v>21</v>
      </c>
      <c r="B1323">
        <v>93</v>
      </c>
      <c r="C1323" t="s">
        <v>10397</v>
      </c>
      <c r="D1323" s="7">
        <v>40780</v>
      </c>
      <c r="E1323" t="s">
        <v>175</v>
      </c>
      <c r="F1323" t="s">
        <v>1708</v>
      </c>
      <c r="G1323" t="s">
        <v>175</v>
      </c>
      <c r="H1323" t="s">
        <v>162</v>
      </c>
      <c r="I1323" t="s">
        <v>163</v>
      </c>
      <c r="K1323" t="s">
        <v>1830</v>
      </c>
      <c r="L1323" t="s">
        <v>1831</v>
      </c>
    </row>
    <row r="1324" spans="1:14" hidden="1" x14ac:dyDescent="0.25">
      <c r="A1324">
        <v>21</v>
      </c>
      <c r="B1324">
        <v>94</v>
      </c>
      <c r="C1324" t="s">
        <v>10397</v>
      </c>
      <c r="D1324" s="7">
        <v>40780</v>
      </c>
      <c r="E1324" t="s">
        <v>175</v>
      </c>
      <c r="F1324" t="s">
        <v>1708</v>
      </c>
      <c r="G1324" t="s">
        <v>175</v>
      </c>
      <c r="H1324" t="s">
        <v>24</v>
      </c>
      <c r="I1324" t="s">
        <v>10323</v>
      </c>
      <c r="K1324" t="s">
        <v>1832</v>
      </c>
      <c r="L1324" t="s">
        <v>1833</v>
      </c>
    </row>
    <row r="1325" spans="1:14" hidden="1" x14ac:dyDescent="0.25">
      <c r="A1325">
        <v>21</v>
      </c>
      <c r="B1325">
        <v>95</v>
      </c>
      <c r="C1325" t="s">
        <v>10397</v>
      </c>
      <c r="D1325" s="7">
        <v>40780</v>
      </c>
      <c r="E1325" t="s">
        <v>175</v>
      </c>
      <c r="F1325" t="s">
        <v>1708</v>
      </c>
      <c r="G1325" t="s">
        <v>175</v>
      </c>
      <c r="H1325" t="s">
        <v>10</v>
      </c>
      <c r="I1325" t="s">
        <v>11</v>
      </c>
      <c r="K1325" t="s">
        <v>1833</v>
      </c>
      <c r="L1325" t="s">
        <v>1834</v>
      </c>
    </row>
    <row r="1326" spans="1:14" hidden="1" x14ac:dyDescent="0.25">
      <c r="A1326">
        <v>21</v>
      </c>
      <c r="B1326">
        <v>96</v>
      </c>
      <c r="C1326" t="s">
        <v>10397</v>
      </c>
      <c r="D1326" s="7">
        <v>40780</v>
      </c>
      <c r="E1326" t="s">
        <v>175</v>
      </c>
      <c r="F1326" t="s">
        <v>1708</v>
      </c>
      <c r="G1326" t="s">
        <v>175</v>
      </c>
      <c r="H1326" t="s">
        <v>17</v>
      </c>
      <c r="I1326" t="s">
        <v>73</v>
      </c>
      <c r="K1326" t="s">
        <v>1834</v>
      </c>
      <c r="L1326" t="s">
        <v>1835</v>
      </c>
    </row>
    <row r="1327" spans="1:14" hidden="1" x14ac:dyDescent="0.25">
      <c r="A1327">
        <v>21</v>
      </c>
      <c r="B1327">
        <v>97</v>
      </c>
      <c r="C1327" t="s">
        <v>10397</v>
      </c>
      <c r="D1327" s="7">
        <v>40780</v>
      </c>
      <c r="E1327" t="s">
        <v>175</v>
      </c>
      <c r="F1327" t="s">
        <v>1708</v>
      </c>
      <c r="G1327" t="s">
        <v>175</v>
      </c>
      <c r="H1327" t="s">
        <v>53</v>
      </c>
      <c r="I1327" t="s">
        <v>379</v>
      </c>
      <c r="J1327" t="s">
        <v>80</v>
      </c>
      <c r="K1327" t="s">
        <v>1835</v>
      </c>
      <c r="L1327" t="s">
        <v>1836</v>
      </c>
      <c r="N1327">
        <v>6</v>
      </c>
    </row>
    <row r="1328" spans="1:14" hidden="1" x14ac:dyDescent="0.25">
      <c r="A1328">
        <v>21</v>
      </c>
      <c r="B1328">
        <v>98</v>
      </c>
      <c r="C1328" t="s">
        <v>10397</v>
      </c>
      <c r="D1328" s="7">
        <v>40780</v>
      </c>
      <c r="E1328" t="s">
        <v>175</v>
      </c>
      <c r="F1328" t="s">
        <v>1708</v>
      </c>
      <c r="G1328" t="s">
        <v>175</v>
      </c>
      <c r="H1328" t="s">
        <v>21</v>
      </c>
      <c r="I1328" t="s">
        <v>334</v>
      </c>
      <c r="K1328" t="s">
        <v>1837</v>
      </c>
      <c r="L1328" t="s">
        <v>1838</v>
      </c>
    </row>
    <row r="1329" spans="1:12" hidden="1" x14ac:dyDescent="0.25">
      <c r="A1329">
        <v>21</v>
      </c>
      <c r="B1329">
        <v>99</v>
      </c>
      <c r="C1329" t="s">
        <v>10397</v>
      </c>
      <c r="D1329" s="7">
        <v>40780</v>
      </c>
      <c r="E1329" t="s">
        <v>175</v>
      </c>
      <c r="F1329" t="s">
        <v>1708</v>
      </c>
      <c r="G1329" t="s">
        <v>175</v>
      </c>
      <c r="H1329" t="s">
        <v>24</v>
      </c>
      <c r="I1329" t="s">
        <v>10323</v>
      </c>
      <c r="K1329" t="s">
        <v>1839</v>
      </c>
      <c r="L1329" t="s">
        <v>1840</v>
      </c>
    </row>
    <row r="1330" spans="1:12" hidden="1" x14ac:dyDescent="0.25">
      <c r="A1330">
        <v>21</v>
      </c>
      <c r="B1330">
        <v>100</v>
      </c>
      <c r="C1330" t="s">
        <v>10397</v>
      </c>
      <c r="D1330" s="7">
        <v>40780</v>
      </c>
      <c r="E1330" t="s">
        <v>175</v>
      </c>
      <c r="F1330" t="s">
        <v>1708</v>
      </c>
      <c r="G1330" t="s">
        <v>175</v>
      </c>
      <c r="H1330" t="s">
        <v>10</v>
      </c>
      <c r="I1330" t="s">
        <v>11</v>
      </c>
      <c r="K1330" t="s">
        <v>1840</v>
      </c>
      <c r="L1330" t="s">
        <v>1841</v>
      </c>
    </row>
    <row r="1331" spans="1:12" hidden="1" x14ac:dyDescent="0.25">
      <c r="A1331">
        <v>21</v>
      </c>
      <c r="B1331">
        <v>101</v>
      </c>
      <c r="C1331" t="s">
        <v>10397</v>
      </c>
      <c r="D1331" s="7">
        <v>40780</v>
      </c>
      <c r="E1331" t="s">
        <v>175</v>
      </c>
      <c r="F1331" t="s">
        <v>1708</v>
      </c>
      <c r="G1331" t="s">
        <v>175</v>
      </c>
      <c r="H1331" t="s">
        <v>10</v>
      </c>
      <c r="I1331" t="s">
        <v>14</v>
      </c>
      <c r="K1331" t="s">
        <v>1842</v>
      </c>
      <c r="L1331" t="s">
        <v>1843</v>
      </c>
    </row>
    <row r="1332" spans="1:12" hidden="1" x14ac:dyDescent="0.25">
      <c r="A1332">
        <v>21</v>
      </c>
      <c r="B1332">
        <v>102</v>
      </c>
      <c r="C1332" t="s">
        <v>10397</v>
      </c>
      <c r="D1332" s="7">
        <v>40780</v>
      </c>
      <c r="E1332" t="s">
        <v>175</v>
      </c>
      <c r="F1332" t="s">
        <v>1708</v>
      </c>
      <c r="G1332" t="s">
        <v>175</v>
      </c>
      <c r="H1332" t="s">
        <v>316</v>
      </c>
      <c r="I1332" s="3" t="s">
        <v>10322</v>
      </c>
      <c r="K1332" t="s">
        <v>1843</v>
      </c>
      <c r="L1332" t="s">
        <v>1843</v>
      </c>
    </row>
    <row r="1333" spans="1:12" hidden="1" x14ac:dyDescent="0.25">
      <c r="A1333">
        <v>21</v>
      </c>
      <c r="B1333">
        <v>103</v>
      </c>
      <c r="C1333" t="s">
        <v>10397</v>
      </c>
      <c r="D1333" s="7">
        <v>40780</v>
      </c>
      <c r="E1333" t="s">
        <v>175</v>
      </c>
      <c r="F1333" t="s">
        <v>1708</v>
      </c>
      <c r="G1333" t="s">
        <v>175</v>
      </c>
      <c r="H1333" t="s">
        <v>24</v>
      </c>
      <c r="I1333" t="s">
        <v>1844</v>
      </c>
      <c r="K1333" t="s">
        <v>1845</v>
      </c>
      <c r="L1333" t="s">
        <v>1846</v>
      </c>
    </row>
    <row r="1334" spans="1:12" hidden="1" x14ac:dyDescent="0.25">
      <c r="A1334">
        <v>21</v>
      </c>
      <c r="B1334">
        <v>104</v>
      </c>
      <c r="C1334" t="s">
        <v>10397</v>
      </c>
      <c r="D1334" s="7">
        <v>40780</v>
      </c>
      <c r="E1334" t="s">
        <v>175</v>
      </c>
      <c r="F1334" t="s">
        <v>1708</v>
      </c>
      <c r="G1334" t="s">
        <v>175</v>
      </c>
      <c r="H1334" t="s">
        <v>10</v>
      </c>
      <c r="I1334" t="s">
        <v>11</v>
      </c>
      <c r="K1334" t="s">
        <v>1846</v>
      </c>
      <c r="L1334" t="s">
        <v>1847</v>
      </c>
    </row>
    <row r="1335" spans="1:12" hidden="1" x14ac:dyDescent="0.25">
      <c r="A1335">
        <v>21</v>
      </c>
      <c r="B1335">
        <v>105</v>
      </c>
      <c r="C1335" t="s">
        <v>10397</v>
      </c>
      <c r="D1335" s="7">
        <v>40780</v>
      </c>
      <c r="E1335" t="s">
        <v>175</v>
      </c>
      <c r="F1335" t="s">
        <v>1708</v>
      </c>
      <c r="G1335" t="s">
        <v>175</v>
      </c>
      <c r="H1335" t="s">
        <v>17</v>
      </c>
      <c r="I1335" t="s">
        <v>292</v>
      </c>
      <c r="K1335" t="s">
        <v>1847</v>
      </c>
      <c r="L1335" t="s">
        <v>1848</v>
      </c>
    </row>
    <row r="1336" spans="1:12" hidden="1" x14ac:dyDescent="0.25">
      <c r="A1336">
        <v>21</v>
      </c>
      <c r="B1336">
        <v>106</v>
      </c>
      <c r="C1336" t="s">
        <v>10397</v>
      </c>
      <c r="D1336" s="7">
        <v>40780</v>
      </c>
      <c r="E1336" t="s">
        <v>175</v>
      </c>
      <c r="F1336" t="s">
        <v>1708</v>
      </c>
      <c r="G1336" t="s">
        <v>175</v>
      </c>
      <c r="H1336" t="s">
        <v>33</v>
      </c>
      <c r="I1336" t="s">
        <v>34</v>
      </c>
      <c r="K1336" t="s">
        <v>1848</v>
      </c>
      <c r="L1336" t="s">
        <v>1849</v>
      </c>
    </row>
    <row r="1337" spans="1:12" hidden="1" x14ac:dyDescent="0.25">
      <c r="A1337">
        <v>21</v>
      </c>
      <c r="B1337">
        <v>107</v>
      </c>
      <c r="C1337" t="s">
        <v>10397</v>
      </c>
      <c r="D1337" s="7">
        <v>40780</v>
      </c>
      <c r="E1337" t="s">
        <v>175</v>
      </c>
      <c r="F1337" t="s">
        <v>1708</v>
      </c>
      <c r="G1337" t="s">
        <v>175</v>
      </c>
      <c r="H1337" t="s">
        <v>24</v>
      </c>
      <c r="I1337" t="s">
        <v>10323</v>
      </c>
      <c r="K1337" t="s">
        <v>1849</v>
      </c>
      <c r="L1337" t="s">
        <v>1850</v>
      </c>
    </row>
    <row r="1338" spans="1:12" hidden="1" x14ac:dyDescent="0.25">
      <c r="A1338">
        <v>21</v>
      </c>
      <c r="B1338">
        <v>108</v>
      </c>
      <c r="C1338" t="s">
        <v>10397</v>
      </c>
      <c r="D1338" s="7">
        <v>40780</v>
      </c>
      <c r="E1338" t="s">
        <v>175</v>
      </c>
      <c r="F1338" t="s">
        <v>1708</v>
      </c>
      <c r="G1338" t="s">
        <v>175</v>
      </c>
      <c r="H1338" t="s">
        <v>10</v>
      </c>
      <c r="I1338" t="s">
        <v>118</v>
      </c>
      <c r="K1338" t="s">
        <v>1850</v>
      </c>
      <c r="L1338" t="s">
        <v>1851</v>
      </c>
    </row>
    <row r="1339" spans="1:12" hidden="1" x14ac:dyDescent="0.25">
      <c r="A1339">
        <v>21</v>
      </c>
      <c r="B1339">
        <v>109</v>
      </c>
      <c r="C1339" t="s">
        <v>10397</v>
      </c>
      <c r="D1339" s="7">
        <v>40780</v>
      </c>
      <c r="E1339" t="s">
        <v>175</v>
      </c>
      <c r="F1339" t="s">
        <v>1708</v>
      </c>
      <c r="G1339" t="s">
        <v>175</v>
      </c>
      <c r="H1339" t="s">
        <v>17</v>
      </c>
      <c r="I1339" t="s">
        <v>18</v>
      </c>
      <c r="K1339" t="s">
        <v>1851</v>
      </c>
      <c r="L1339" t="s">
        <v>1852</v>
      </c>
    </row>
    <row r="1340" spans="1:12" hidden="1" x14ac:dyDescent="0.25">
      <c r="A1340">
        <v>21</v>
      </c>
      <c r="B1340">
        <v>110</v>
      </c>
      <c r="C1340" t="s">
        <v>10397</v>
      </c>
      <c r="D1340" s="7">
        <v>40780</v>
      </c>
      <c r="E1340" t="s">
        <v>175</v>
      </c>
      <c r="F1340" t="s">
        <v>1708</v>
      </c>
      <c r="G1340" t="s">
        <v>175</v>
      </c>
      <c r="H1340" t="s">
        <v>21</v>
      </c>
      <c r="I1340" t="s">
        <v>334</v>
      </c>
      <c r="K1340" t="s">
        <v>1852</v>
      </c>
      <c r="L1340" t="s">
        <v>1853</v>
      </c>
    </row>
    <row r="1341" spans="1:12" hidden="1" x14ac:dyDescent="0.25">
      <c r="A1341">
        <v>21</v>
      </c>
      <c r="B1341">
        <v>111</v>
      </c>
      <c r="C1341" t="s">
        <v>10397</v>
      </c>
      <c r="D1341" s="7">
        <v>40780</v>
      </c>
      <c r="E1341" t="s">
        <v>175</v>
      </c>
      <c r="F1341" t="s">
        <v>1708</v>
      </c>
      <c r="G1341" t="s">
        <v>175</v>
      </c>
      <c r="H1341" t="s">
        <v>24</v>
      </c>
      <c r="I1341" t="s">
        <v>10323</v>
      </c>
      <c r="K1341" t="s">
        <v>1854</v>
      </c>
      <c r="L1341" t="s">
        <v>1855</v>
      </c>
    </row>
    <row r="1342" spans="1:12" hidden="1" x14ac:dyDescent="0.25">
      <c r="A1342">
        <v>21</v>
      </c>
      <c r="B1342">
        <v>112</v>
      </c>
      <c r="C1342" t="s">
        <v>10397</v>
      </c>
      <c r="D1342" s="7">
        <v>40780</v>
      </c>
      <c r="E1342" t="s">
        <v>175</v>
      </c>
      <c r="F1342" t="s">
        <v>1708</v>
      </c>
      <c r="G1342" t="s">
        <v>175</v>
      </c>
      <c r="H1342" t="s">
        <v>10</v>
      </c>
      <c r="I1342" t="s">
        <v>118</v>
      </c>
      <c r="K1342" t="s">
        <v>1855</v>
      </c>
      <c r="L1342" t="s">
        <v>1856</v>
      </c>
    </row>
    <row r="1343" spans="1:12" hidden="1" x14ac:dyDescent="0.25">
      <c r="A1343">
        <v>21</v>
      </c>
      <c r="B1343">
        <v>113</v>
      </c>
      <c r="C1343" t="s">
        <v>10397</v>
      </c>
      <c r="D1343" s="7">
        <v>40780</v>
      </c>
      <c r="E1343" t="s">
        <v>175</v>
      </c>
      <c r="F1343" t="s">
        <v>1708</v>
      </c>
      <c r="G1343" t="s">
        <v>175</v>
      </c>
      <c r="H1343" t="s">
        <v>17</v>
      </c>
      <c r="I1343" t="s">
        <v>120</v>
      </c>
      <c r="K1343" t="s">
        <v>1856</v>
      </c>
      <c r="L1343" t="s">
        <v>1857</v>
      </c>
    </row>
    <row r="1344" spans="1:12" hidden="1" x14ac:dyDescent="0.25">
      <c r="A1344">
        <v>21</v>
      </c>
      <c r="B1344">
        <v>114</v>
      </c>
      <c r="C1344" t="s">
        <v>10397</v>
      </c>
      <c r="D1344" s="7">
        <v>40780</v>
      </c>
      <c r="E1344" t="s">
        <v>175</v>
      </c>
      <c r="F1344" t="s">
        <v>1708</v>
      </c>
      <c r="G1344" t="s">
        <v>175</v>
      </c>
      <c r="H1344" t="s">
        <v>33</v>
      </c>
      <c r="I1344" t="s">
        <v>192</v>
      </c>
      <c r="K1344" t="s">
        <v>1857</v>
      </c>
      <c r="L1344" t="s">
        <v>1857</v>
      </c>
    </row>
    <row r="1345" spans="1:14" hidden="1" x14ac:dyDescent="0.25">
      <c r="A1345">
        <v>21</v>
      </c>
      <c r="B1345">
        <v>115</v>
      </c>
      <c r="C1345" t="s">
        <v>10397</v>
      </c>
      <c r="D1345" s="7">
        <v>40780</v>
      </c>
      <c r="E1345" t="s">
        <v>175</v>
      </c>
      <c r="F1345" t="s">
        <v>1708</v>
      </c>
      <c r="G1345" t="s">
        <v>175</v>
      </c>
      <c r="H1345" t="s">
        <v>162</v>
      </c>
      <c r="I1345" t="s">
        <v>722</v>
      </c>
      <c r="K1345" t="s">
        <v>1857</v>
      </c>
      <c r="L1345" t="s">
        <v>1858</v>
      </c>
    </row>
    <row r="1346" spans="1:14" hidden="1" x14ac:dyDescent="0.25">
      <c r="A1346">
        <v>21</v>
      </c>
      <c r="B1346">
        <v>116</v>
      </c>
      <c r="C1346" t="s">
        <v>10397</v>
      </c>
      <c r="D1346" s="7">
        <v>40780</v>
      </c>
      <c r="E1346" t="s">
        <v>175</v>
      </c>
      <c r="F1346" t="s">
        <v>1708</v>
      </c>
      <c r="G1346" t="s">
        <v>175</v>
      </c>
      <c r="H1346" t="s">
        <v>24</v>
      </c>
      <c r="I1346" t="s">
        <v>10323</v>
      </c>
      <c r="K1346" t="s">
        <v>1859</v>
      </c>
      <c r="L1346" t="s">
        <v>1860</v>
      </c>
    </row>
    <row r="1347" spans="1:14" hidden="1" x14ac:dyDescent="0.25">
      <c r="A1347">
        <v>21</v>
      </c>
      <c r="B1347">
        <v>117</v>
      </c>
      <c r="C1347" t="s">
        <v>10397</v>
      </c>
      <c r="D1347" s="7">
        <v>40780</v>
      </c>
      <c r="E1347" t="s">
        <v>175</v>
      </c>
      <c r="F1347" t="s">
        <v>1708</v>
      </c>
      <c r="G1347" t="s">
        <v>175</v>
      </c>
      <c r="H1347" t="s">
        <v>10</v>
      </c>
      <c r="I1347" t="s">
        <v>11</v>
      </c>
      <c r="K1347" t="s">
        <v>1861</v>
      </c>
      <c r="L1347" t="s">
        <v>1862</v>
      </c>
    </row>
    <row r="1348" spans="1:14" hidden="1" x14ac:dyDescent="0.25">
      <c r="A1348">
        <v>21</v>
      </c>
      <c r="B1348">
        <v>118</v>
      </c>
      <c r="C1348" t="s">
        <v>10397</v>
      </c>
      <c r="D1348" s="7">
        <v>40780</v>
      </c>
      <c r="E1348" t="s">
        <v>175</v>
      </c>
      <c r="F1348" t="s">
        <v>1708</v>
      </c>
      <c r="G1348" t="s">
        <v>175</v>
      </c>
      <c r="H1348" t="s">
        <v>17</v>
      </c>
      <c r="I1348" t="s">
        <v>154</v>
      </c>
      <c r="K1348" t="s">
        <v>1862</v>
      </c>
      <c r="L1348" t="s">
        <v>1863</v>
      </c>
    </row>
    <row r="1349" spans="1:14" hidden="1" x14ac:dyDescent="0.25">
      <c r="A1349">
        <v>21</v>
      </c>
      <c r="B1349">
        <v>119</v>
      </c>
      <c r="C1349" t="s">
        <v>10397</v>
      </c>
      <c r="D1349" s="7">
        <v>40780</v>
      </c>
      <c r="E1349" t="s">
        <v>175</v>
      </c>
      <c r="F1349" t="s">
        <v>1708</v>
      </c>
      <c r="G1349" t="s">
        <v>175</v>
      </c>
      <c r="H1349" t="s">
        <v>53</v>
      </c>
      <c r="I1349" t="s">
        <v>1864</v>
      </c>
      <c r="J1349" t="s">
        <v>80</v>
      </c>
      <c r="K1349" t="s">
        <v>1863</v>
      </c>
      <c r="L1349" t="s">
        <v>1865</v>
      </c>
      <c r="N1349">
        <v>8</v>
      </c>
    </row>
    <row r="1350" spans="1:14" hidden="1" x14ac:dyDescent="0.25">
      <c r="A1350">
        <v>21</v>
      </c>
      <c r="B1350">
        <v>120</v>
      </c>
      <c r="C1350" t="s">
        <v>10397</v>
      </c>
      <c r="D1350" s="7">
        <v>40780</v>
      </c>
      <c r="E1350" t="s">
        <v>175</v>
      </c>
      <c r="F1350" t="s">
        <v>1708</v>
      </c>
      <c r="G1350" t="s">
        <v>175</v>
      </c>
      <c r="H1350" t="s">
        <v>21</v>
      </c>
      <c r="I1350" t="s">
        <v>10321</v>
      </c>
      <c r="K1350" t="s">
        <v>1865</v>
      </c>
      <c r="L1350" t="s">
        <v>1866</v>
      </c>
    </row>
    <row r="1351" spans="1:14" hidden="1" x14ac:dyDescent="0.25">
      <c r="A1351">
        <v>21</v>
      </c>
      <c r="B1351">
        <v>121</v>
      </c>
      <c r="C1351" t="s">
        <v>10397</v>
      </c>
      <c r="D1351" s="7">
        <v>40780</v>
      </c>
      <c r="E1351" t="s">
        <v>175</v>
      </c>
      <c r="F1351" t="s">
        <v>1708</v>
      </c>
      <c r="G1351" t="s">
        <v>175</v>
      </c>
      <c r="H1351" t="s">
        <v>24</v>
      </c>
      <c r="I1351" t="s">
        <v>10323</v>
      </c>
      <c r="K1351" t="s">
        <v>1867</v>
      </c>
      <c r="L1351" t="s">
        <v>1868</v>
      </c>
    </row>
    <row r="1352" spans="1:14" hidden="1" x14ac:dyDescent="0.25">
      <c r="A1352">
        <v>21</v>
      </c>
      <c r="B1352">
        <v>122</v>
      </c>
      <c r="C1352" t="s">
        <v>10397</v>
      </c>
      <c r="D1352" s="7">
        <v>40780</v>
      </c>
      <c r="E1352" t="s">
        <v>175</v>
      </c>
      <c r="F1352" t="s">
        <v>1708</v>
      </c>
      <c r="G1352" t="s">
        <v>175</v>
      </c>
      <c r="H1352" t="s">
        <v>10</v>
      </c>
      <c r="I1352" t="s">
        <v>118</v>
      </c>
      <c r="K1352" t="s">
        <v>1868</v>
      </c>
      <c r="L1352" t="s">
        <v>1869</v>
      </c>
    </row>
    <row r="1353" spans="1:14" hidden="1" x14ac:dyDescent="0.25">
      <c r="A1353">
        <v>21</v>
      </c>
      <c r="B1353">
        <v>123</v>
      </c>
      <c r="C1353" t="s">
        <v>10397</v>
      </c>
      <c r="D1353" s="7">
        <v>40780</v>
      </c>
      <c r="E1353" t="s">
        <v>175</v>
      </c>
      <c r="F1353" t="s">
        <v>1708</v>
      </c>
      <c r="G1353" t="s">
        <v>175</v>
      </c>
      <c r="H1353" t="s">
        <v>10</v>
      </c>
      <c r="I1353" t="s">
        <v>14</v>
      </c>
      <c r="K1353" t="s">
        <v>1869</v>
      </c>
      <c r="L1353" t="s">
        <v>1870</v>
      </c>
    </row>
    <row r="1354" spans="1:14" hidden="1" x14ac:dyDescent="0.25">
      <c r="A1354">
        <v>21</v>
      </c>
      <c r="B1354">
        <v>124</v>
      </c>
      <c r="C1354" t="s">
        <v>10397</v>
      </c>
      <c r="D1354" s="7">
        <v>40780</v>
      </c>
      <c r="E1354" t="s">
        <v>175</v>
      </c>
      <c r="F1354" t="s">
        <v>1708</v>
      </c>
      <c r="G1354" t="s">
        <v>175</v>
      </c>
      <c r="H1354" t="s">
        <v>17</v>
      </c>
      <c r="I1354" t="s">
        <v>120</v>
      </c>
      <c r="K1354" t="s">
        <v>1870</v>
      </c>
      <c r="L1354" t="s">
        <v>1871</v>
      </c>
    </row>
    <row r="1355" spans="1:14" hidden="1" x14ac:dyDescent="0.25">
      <c r="A1355">
        <v>21</v>
      </c>
      <c r="B1355">
        <v>125</v>
      </c>
      <c r="C1355" t="s">
        <v>10397</v>
      </c>
      <c r="D1355" s="7">
        <v>40780</v>
      </c>
      <c r="E1355" t="s">
        <v>175</v>
      </c>
      <c r="F1355" t="s">
        <v>1708</v>
      </c>
      <c r="G1355" t="s">
        <v>175</v>
      </c>
      <c r="H1355" t="s">
        <v>17</v>
      </c>
      <c r="I1355" t="s">
        <v>73</v>
      </c>
      <c r="K1355" t="s">
        <v>1871</v>
      </c>
      <c r="L1355" t="s">
        <v>1872</v>
      </c>
    </row>
    <row r="1356" spans="1:14" hidden="1" x14ac:dyDescent="0.25">
      <c r="A1356">
        <v>21</v>
      </c>
      <c r="B1356">
        <v>126</v>
      </c>
      <c r="C1356" t="s">
        <v>10397</v>
      </c>
      <c r="D1356" s="7">
        <v>40780</v>
      </c>
      <c r="E1356" t="s">
        <v>175</v>
      </c>
      <c r="F1356" t="s">
        <v>1708</v>
      </c>
      <c r="G1356" t="s">
        <v>175</v>
      </c>
      <c r="H1356" t="s">
        <v>53</v>
      </c>
      <c r="I1356" t="s">
        <v>54</v>
      </c>
      <c r="J1356" t="s">
        <v>80</v>
      </c>
      <c r="K1356" t="s">
        <v>1872</v>
      </c>
      <c r="L1356" t="s">
        <v>1873</v>
      </c>
      <c r="N1356">
        <v>4</v>
      </c>
    </row>
    <row r="1357" spans="1:14" hidden="1" x14ac:dyDescent="0.25">
      <c r="A1357">
        <v>21</v>
      </c>
      <c r="B1357">
        <v>127</v>
      </c>
      <c r="C1357" t="s">
        <v>10397</v>
      </c>
      <c r="D1357" s="7">
        <v>40780</v>
      </c>
      <c r="E1357" t="s">
        <v>175</v>
      </c>
      <c r="F1357" t="s">
        <v>1708</v>
      </c>
      <c r="G1357" t="s">
        <v>175</v>
      </c>
      <c r="H1357" t="s">
        <v>21</v>
      </c>
      <c r="I1357" t="s">
        <v>286</v>
      </c>
      <c r="K1357" t="s">
        <v>1873</v>
      </c>
      <c r="L1357" t="s">
        <v>1874</v>
      </c>
    </row>
    <row r="1358" spans="1:14" hidden="1" x14ac:dyDescent="0.25">
      <c r="A1358">
        <v>21</v>
      </c>
      <c r="B1358">
        <v>128</v>
      </c>
      <c r="C1358" t="s">
        <v>10397</v>
      </c>
      <c r="D1358" s="7">
        <v>40780</v>
      </c>
      <c r="E1358" t="s">
        <v>175</v>
      </c>
      <c r="F1358" t="s">
        <v>1708</v>
      </c>
      <c r="G1358" t="s">
        <v>175</v>
      </c>
      <c r="H1358" t="s">
        <v>24</v>
      </c>
      <c r="I1358" t="s">
        <v>10323</v>
      </c>
      <c r="K1358" t="s">
        <v>1875</v>
      </c>
      <c r="L1358" t="s">
        <v>1876</v>
      </c>
    </row>
    <row r="1359" spans="1:14" hidden="1" x14ac:dyDescent="0.25">
      <c r="A1359">
        <v>21</v>
      </c>
      <c r="B1359">
        <v>129</v>
      </c>
      <c r="C1359" t="s">
        <v>10397</v>
      </c>
      <c r="D1359" s="7">
        <v>40780</v>
      </c>
      <c r="E1359" t="s">
        <v>175</v>
      </c>
      <c r="F1359" t="s">
        <v>1708</v>
      </c>
      <c r="G1359" t="s">
        <v>175</v>
      </c>
      <c r="H1359" t="s">
        <v>10</v>
      </c>
      <c r="I1359" t="s">
        <v>62</v>
      </c>
      <c r="K1359" t="s">
        <v>1876</v>
      </c>
      <c r="L1359" t="s">
        <v>1877</v>
      </c>
    </row>
    <row r="1360" spans="1:14" hidden="1" x14ac:dyDescent="0.25">
      <c r="A1360">
        <v>21</v>
      </c>
      <c r="B1360">
        <v>130</v>
      </c>
      <c r="C1360" t="s">
        <v>10397</v>
      </c>
      <c r="D1360" s="7">
        <v>40780</v>
      </c>
      <c r="E1360" t="s">
        <v>175</v>
      </c>
      <c r="F1360" t="s">
        <v>1708</v>
      </c>
      <c r="G1360" t="s">
        <v>175</v>
      </c>
      <c r="H1360" t="s">
        <v>17</v>
      </c>
      <c r="I1360" t="s">
        <v>292</v>
      </c>
      <c r="K1360" t="s">
        <v>1877</v>
      </c>
      <c r="L1360" t="s">
        <v>1878</v>
      </c>
    </row>
    <row r="1361" spans="1:14" hidden="1" x14ac:dyDescent="0.25">
      <c r="A1361">
        <v>21</v>
      </c>
      <c r="B1361">
        <v>131</v>
      </c>
      <c r="C1361" t="s">
        <v>10397</v>
      </c>
      <c r="D1361" s="7">
        <v>40780</v>
      </c>
      <c r="E1361" t="s">
        <v>175</v>
      </c>
      <c r="F1361" t="s">
        <v>1708</v>
      </c>
      <c r="G1361" t="s">
        <v>175</v>
      </c>
      <c r="H1361" t="s">
        <v>53</v>
      </c>
      <c r="I1361" t="s">
        <v>124</v>
      </c>
      <c r="J1361" t="s">
        <v>92</v>
      </c>
      <c r="K1361" t="s">
        <v>1878</v>
      </c>
      <c r="L1361" t="s">
        <v>1879</v>
      </c>
      <c r="N1361">
        <v>2</v>
      </c>
    </row>
    <row r="1362" spans="1:14" hidden="1" x14ac:dyDescent="0.25">
      <c r="A1362">
        <v>21</v>
      </c>
      <c r="B1362">
        <v>132</v>
      </c>
      <c r="C1362" t="s">
        <v>10397</v>
      </c>
      <c r="D1362" s="7">
        <v>40780</v>
      </c>
      <c r="E1362" t="s">
        <v>175</v>
      </c>
      <c r="F1362" t="s">
        <v>1708</v>
      </c>
      <c r="G1362" t="s">
        <v>175</v>
      </c>
      <c r="H1362" t="s">
        <v>17</v>
      </c>
      <c r="I1362" t="s">
        <v>101</v>
      </c>
      <c r="K1362" t="s">
        <v>1879</v>
      </c>
      <c r="L1362" t="s">
        <v>1880</v>
      </c>
    </row>
    <row r="1363" spans="1:14" hidden="1" x14ac:dyDescent="0.25">
      <c r="A1363">
        <v>21</v>
      </c>
      <c r="B1363">
        <v>133</v>
      </c>
      <c r="C1363" t="s">
        <v>10397</v>
      </c>
      <c r="D1363" s="7">
        <v>40780</v>
      </c>
      <c r="E1363" t="s">
        <v>175</v>
      </c>
      <c r="F1363" t="s">
        <v>1708</v>
      </c>
      <c r="G1363" t="s">
        <v>175</v>
      </c>
      <c r="H1363" t="s">
        <v>17</v>
      </c>
      <c r="I1363" t="s">
        <v>73</v>
      </c>
      <c r="K1363" t="s">
        <v>1880</v>
      </c>
      <c r="L1363" t="s">
        <v>1881</v>
      </c>
    </row>
    <row r="1364" spans="1:14" hidden="1" x14ac:dyDescent="0.25">
      <c r="A1364">
        <v>21</v>
      </c>
      <c r="B1364">
        <v>134</v>
      </c>
      <c r="C1364" t="s">
        <v>10397</v>
      </c>
      <c r="D1364" s="7">
        <v>40780</v>
      </c>
      <c r="E1364" t="s">
        <v>175</v>
      </c>
      <c r="F1364" t="s">
        <v>1708</v>
      </c>
      <c r="G1364" t="s">
        <v>175</v>
      </c>
      <c r="H1364" t="s">
        <v>348</v>
      </c>
      <c r="I1364" t="s">
        <v>407</v>
      </c>
      <c r="K1364" t="s">
        <v>1881</v>
      </c>
      <c r="L1364" t="s">
        <v>1881</v>
      </c>
    </row>
    <row r="1365" spans="1:14" hidden="1" x14ac:dyDescent="0.25">
      <c r="A1365">
        <v>21</v>
      </c>
      <c r="B1365">
        <v>135</v>
      </c>
      <c r="C1365" t="s">
        <v>10397</v>
      </c>
      <c r="D1365" s="7">
        <v>40780</v>
      </c>
      <c r="E1365" t="s">
        <v>175</v>
      </c>
      <c r="F1365" t="s">
        <v>1708</v>
      </c>
      <c r="G1365" t="s">
        <v>175</v>
      </c>
      <c r="H1365" t="s">
        <v>17</v>
      </c>
      <c r="I1365" t="s">
        <v>73</v>
      </c>
      <c r="K1365" t="s">
        <v>1881</v>
      </c>
      <c r="L1365" t="s">
        <v>1882</v>
      </c>
    </row>
    <row r="1366" spans="1:14" hidden="1" x14ac:dyDescent="0.25">
      <c r="A1366">
        <v>21</v>
      </c>
      <c r="B1366">
        <v>136</v>
      </c>
      <c r="C1366" t="s">
        <v>10397</v>
      </c>
      <c r="D1366" s="7">
        <v>40780</v>
      </c>
      <c r="E1366" t="s">
        <v>175</v>
      </c>
      <c r="F1366" t="s">
        <v>1708</v>
      </c>
      <c r="G1366" t="s">
        <v>175</v>
      </c>
      <c r="H1366" t="s">
        <v>17</v>
      </c>
      <c r="I1366" t="s">
        <v>292</v>
      </c>
      <c r="K1366" t="s">
        <v>1882</v>
      </c>
      <c r="L1366" t="s">
        <v>1883</v>
      </c>
    </row>
    <row r="1367" spans="1:14" hidden="1" x14ac:dyDescent="0.25">
      <c r="A1367">
        <v>21</v>
      </c>
      <c r="B1367">
        <v>137</v>
      </c>
      <c r="C1367" t="s">
        <v>10397</v>
      </c>
      <c r="D1367" s="7">
        <v>40780</v>
      </c>
      <c r="E1367" t="s">
        <v>175</v>
      </c>
      <c r="F1367" t="s">
        <v>1708</v>
      </c>
      <c r="G1367" t="s">
        <v>175</v>
      </c>
      <c r="H1367" t="s">
        <v>53</v>
      </c>
      <c r="I1367" t="s">
        <v>91</v>
      </c>
      <c r="K1367" t="s">
        <v>1883</v>
      </c>
      <c r="L1367" t="s">
        <v>1884</v>
      </c>
      <c r="N1367">
        <v>9</v>
      </c>
    </row>
    <row r="1368" spans="1:14" hidden="1" x14ac:dyDescent="0.25">
      <c r="A1368">
        <v>21</v>
      </c>
      <c r="B1368">
        <v>138</v>
      </c>
      <c r="C1368" t="s">
        <v>10397</v>
      </c>
      <c r="D1368" s="7">
        <v>40780</v>
      </c>
      <c r="E1368" t="s">
        <v>175</v>
      </c>
      <c r="F1368" t="s">
        <v>1708</v>
      </c>
      <c r="G1368" t="s">
        <v>175</v>
      </c>
      <c r="H1368" t="s">
        <v>24</v>
      </c>
      <c r="I1368" t="s">
        <v>165</v>
      </c>
      <c r="K1368" t="s">
        <v>1884</v>
      </c>
      <c r="L1368" t="s">
        <v>1885</v>
      </c>
    </row>
    <row r="1369" spans="1:14" hidden="1" x14ac:dyDescent="0.25">
      <c r="A1369">
        <v>21</v>
      </c>
      <c r="B1369">
        <v>139</v>
      </c>
      <c r="C1369" t="s">
        <v>10397</v>
      </c>
      <c r="D1369" s="7">
        <v>40780</v>
      </c>
      <c r="E1369" t="s">
        <v>175</v>
      </c>
      <c r="F1369" t="s">
        <v>1708</v>
      </c>
      <c r="G1369" t="s">
        <v>175</v>
      </c>
      <c r="H1369" t="s">
        <v>53</v>
      </c>
      <c r="I1369" t="s">
        <v>1886</v>
      </c>
      <c r="J1369" t="s">
        <v>80</v>
      </c>
      <c r="K1369" t="s">
        <v>1885</v>
      </c>
      <c r="L1369" t="s">
        <v>1885</v>
      </c>
      <c r="M1369" t="s">
        <v>1264</v>
      </c>
      <c r="N1369">
        <v>6</v>
      </c>
    </row>
    <row r="1370" spans="1:14" hidden="1" x14ac:dyDescent="0.25">
      <c r="A1370">
        <v>22</v>
      </c>
      <c r="B1370">
        <v>1</v>
      </c>
      <c r="C1370" t="s">
        <v>10401</v>
      </c>
      <c r="D1370" s="7">
        <v>40937</v>
      </c>
      <c r="E1370" t="s">
        <v>175</v>
      </c>
      <c r="F1370" t="s">
        <v>1887</v>
      </c>
      <c r="G1370" t="s">
        <v>175</v>
      </c>
      <c r="H1370" t="s">
        <v>10</v>
      </c>
      <c r="I1370" t="s">
        <v>118</v>
      </c>
      <c r="K1370" t="s">
        <v>1888</v>
      </c>
      <c r="L1370" t="s">
        <v>1889</v>
      </c>
    </row>
    <row r="1371" spans="1:14" hidden="1" x14ac:dyDescent="0.25">
      <c r="A1371">
        <v>22</v>
      </c>
      <c r="B1371">
        <v>2</v>
      </c>
      <c r="C1371" t="s">
        <v>10401</v>
      </c>
      <c r="D1371" s="7">
        <v>40937</v>
      </c>
      <c r="E1371" t="s">
        <v>175</v>
      </c>
      <c r="F1371" t="s">
        <v>1887</v>
      </c>
      <c r="G1371" t="s">
        <v>175</v>
      </c>
      <c r="H1371" t="s">
        <v>17</v>
      </c>
      <c r="I1371" t="s">
        <v>77</v>
      </c>
      <c r="K1371" t="s">
        <v>1889</v>
      </c>
      <c r="L1371" t="s">
        <v>1890</v>
      </c>
    </row>
    <row r="1372" spans="1:14" hidden="1" x14ac:dyDescent="0.25">
      <c r="A1372">
        <v>22</v>
      </c>
      <c r="B1372">
        <v>3</v>
      </c>
      <c r="C1372" t="s">
        <v>10401</v>
      </c>
      <c r="D1372" s="7">
        <v>40937</v>
      </c>
      <c r="E1372" t="s">
        <v>175</v>
      </c>
      <c r="F1372" t="s">
        <v>1887</v>
      </c>
      <c r="G1372" t="s">
        <v>175</v>
      </c>
      <c r="H1372" t="s">
        <v>10</v>
      </c>
      <c r="I1372" t="s">
        <v>14</v>
      </c>
      <c r="K1372" t="s">
        <v>1891</v>
      </c>
      <c r="L1372" t="s">
        <v>1892</v>
      </c>
    </row>
    <row r="1373" spans="1:14" hidden="1" x14ac:dyDescent="0.25">
      <c r="A1373">
        <v>22</v>
      </c>
      <c r="B1373">
        <v>4</v>
      </c>
      <c r="C1373" t="s">
        <v>10401</v>
      </c>
      <c r="D1373" s="7">
        <v>40937</v>
      </c>
      <c r="E1373" t="s">
        <v>175</v>
      </c>
      <c r="F1373" t="s">
        <v>1887</v>
      </c>
      <c r="G1373" t="s">
        <v>175</v>
      </c>
      <c r="H1373" t="s">
        <v>17</v>
      </c>
      <c r="I1373" t="s">
        <v>101</v>
      </c>
      <c r="K1373" t="s">
        <v>1893</v>
      </c>
      <c r="L1373" t="s">
        <v>1894</v>
      </c>
    </row>
    <row r="1374" spans="1:14" hidden="1" x14ac:dyDescent="0.25">
      <c r="A1374">
        <v>22</v>
      </c>
      <c r="B1374">
        <v>5</v>
      </c>
      <c r="C1374" t="s">
        <v>10401</v>
      </c>
      <c r="D1374" s="7">
        <v>40937</v>
      </c>
      <c r="E1374" t="s">
        <v>175</v>
      </c>
      <c r="F1374" t="s">
        <v>1887</v>
      </c>
      <c r="G1374" t="s">
        <v>175</v>
      </c>
      <c r="H1374" t="s">
        <v>53</v>
      </c>
      <c r="I1374" t="s">
        <v>1895</v>
      </c>
      <c r="J1374" t="s">
        <v>92</v>
      </c>
      <c r="K1374" t="s">
        <v>1896</v>
      </c>
      <c r="L1374" t="s">
        <v>1897</v>
      </c>
      <c r="N1374">
        <v>4</v>
      </c>
    </row>
    <row r="1375" spans="1:14" hidden="1" x14ac:dyDescent="0.25">
      <c r="A1375">
        <v>22</v>
      </c>
      <c r="B1375">
        <v>6</v>
      </c>
      <c r="C1375" t="s">
        <v>10401</v>
      </c>
      <c r="D1375" s="7">
        <v>40937</v>
      </c>
      <c r="E1375" t="s">
        <v>175</v>
      </c>
      <c r="F1375" t="s">
        <v>1887</v>
      </c>
      <c r="G1375" t="s">
        <v>175</v>
      </c>
      <c r="H1375" t="s">
        <v>21</v>
      </c>
      <c r="I1375" t="s">
        <v>286</v>
      </c>
      <c r="K1375" t="s">
        <v>1898</v>
      </c>
      <c r="L1375" t="s">
        <v>1899</v>
      </c>
    </row>
    <row r="1376" spans="1:14" hidden="1" x14ac:dyDescent="0.25">
      <c r="A1376">
        <v>22</v>
      </c>
      <c r="B1376">
        <v>7</v>
      </c>
      <c r="C1376" t="s">
        <v>10401</v>
      </c>
      <c r="D1376" s="7">
        <v>40937</v>
      </c>
      <c r="E1376" t="s">
        <v>175</v>
      </c>
      <c r="F1376" t="s">
        <v>1887</v>
      </c>
      <c r="G1376" t="s">
        <v>175</v>
      </c>
      <c r="H1376" t="s">
        <v>24</v>
      </c>
      <c r="I1376" t="s">
        <v>10323</v>
      </c>
      <c r="K1376" t="s">
        <v>1900</v>
      </c>
      <c r="L1376" t="s">
        <v>1901</v>
      </c>
    </row>
    <row r="1377" spans="1:12" hidden="1" x14ac:dyDescent="0.25">
      <c r="A1377">
        <v>22</v>
      </c>
      <c r="B1377">
        <v>8</v>
      </c>
      <c r="C1377" t="s">
        <v>10401</v>
      </c>
      <c r="D1377" s="7">
        <v>40937</v>
      </c>
      <c r="E1377" t="s">
        <v>175</v>
      </c>
      <c r="F1377" t="s">
        <v>1887</v>
      </c>
      <c r="G1377" t="s">
        <v>175</v>
      </c>
      <c r="H1377" t="s">
        <v>10</v>
      </c>
      <c r="I1377" t="s">
        <v>62</v>
      </c>
      <c r="K1377" t="s">
        <v>1901</v>
      </c>
      <c r="L1377" t="s">
        <v>1902</v>
      </c>
    </row>
    <row r="1378" spans="1:12" hidden="1" x14ac:dyDescent="0.25">
      <c r="A1378">
        <v>22</v>
      </c>
      <c r="B1378">
        <v>9</v>
      </c>
      <c r="C1378" t="s">
        <v>10401</v>
      </c>
      <c r="D1378" s="7">
        <v>40937</v>
      </c>
      <c r="E1378" t="s">
        <v>175</v>
      </c>
      <c r="F1378" t="s">
        <v>1887</v>
      </c>
      <c r="G1378" t="s">
        <v>175</v>
      </c>
      <c r="H1378" t="s">
        <v>10</v>
      </c>
      <c r="I1378" t="s">
        <v>118</v>
      </c>
      <c r="K1378" t="s">
        <v>1902</v>
      </c>
      <c r="L1378" t="s">
        <v>1903</v>
      </c>
    </row>
    <row r="1379" spans="1:12" hidden="1" x14ac:dyDescent="0.25">
      <c r="A1379">
        <v>22</v>
      </c>
      <c r="B1379">
        <v>10</v>
      </c>
      <c r="C1379" t="s">
        <v>10401</v>
      </c>
      <c r="D1379" s="7">
        <v>40937</v>
      </c>
      <c r="E1379" t="s">
        <v>175</v>
      </c>
      <c r="F1379" t="s">
        <v>1887</v>
      </c>
      <c r="G1379" t="s">
        <v>175</v>
      </c>
      <c r="H1379" t="s">
        <v>17</v>
      </c>
      <c r="I1379" t="s">
        <v>101</v>
      </c>
      <c r="K1379" t="s">
        <v>1903</v>
      </c>
      <c r="L1379" t="s">
        <v>1904</v>
      </c>
    </row>
    <row r="1380" spans="1:12" hidden="1" x14ac:dyDescent="0.25">
      <c r="A1380">
        <v>22</v>
      </c>
      <c r="B1380">
        <v>11</v>
      </c>
      <c r="C1380" t="s">
        <v>10401</v>
      </c>
      <c r="D1380" s="7">
        <v>40937</v>
      </c>
      <c r="E1380" t="s">
        <v>175</v>
      </c>
      <c r="F1380" t="s">
        <v>1887</v>
      </c>
      <c r="G1380" t="s">
        <v>175</v>
      </c>
      <c r="H1380" t="s">
        <v>33</v>
      </c>
      <c r="I1380" t="s">
        <v>192</v>
      </c>
      <c r="K1380" t="s">
        <v>1904</v>
      </c>
      <c r="L1380" t="s">
        <v>1904</v>
      </c>
    </row>
    <row r="1381" spans="1:12" hidden="1" x14ac:dyDescent="0.25">
      <c r="A1381">
        <v>22</v>
      </c>
      <c r="B1381">
        <v>12</v>
      </c>
      <c r="C1381" t="s">
        <v>10401</v>
      </c>
      <c r="D1381" s="7">
        <v>40937</v>
      </c>
      <c r="E1381" t="s">
        <v>175</v>
      </c>
      <c r="F1381" t="s">
        <v>1887</v>
      </c>
      <c r="G1381" t="s">
        <v>175</v>
      </c>
      <c r="H1381" t="s">
        <v>162</v>
      </c>
      <c r="I1381" t="s">
        <v>163</v>
      </c>
      <c r="K1381" t="s">
        <v>1904</v>
      </c>
      <c r="L1381" t="s">
        <v>1905</v>
      </c>
    </row>
    <row r="1382" spans="1:12" hidden="1" x14ac:dyDescent="0.25">
      <c r="A1382">
        <v>22</v>
      </c>
      <c r="B1382">
        <v>13</v>
      </c>
      <c r="C1382" t="s">
        <v>10401</v>
      </c>
      <c r="D1382" s="7">
        <v>40937</v>
      </c>
      <c r="E1382" t="s">
        <v>175</v>
      </c>
      <c r="F1382" t="s">
        <v>1887</v>
      </c>
      <c r="G1382" t="s">
        <v>175</v>
      </c>
      <c r="H1382" t="s">
        <v>24</v>
      </c>
      <c r="I1382" t="s">
        <v>10323</v>
      </c>
      <c r="K1382" t="s">
        <v>1906</v>
      </c>
      <c r="L1382" t="s">
        <v>1907</v>
      </c>
    </row>
    <row r="1383" spans="1:12" hidden="1" x14ac:dyDescent="0.25">
      <c r="A1383">
        <v>22</v>
      </c>
      <c r="B1383">
        <v>14</v>
      </c>
      <c r="C1383" t="s">
        <v>10401</v>
      </c>
      <c r="D1383" s="7">
        <v>40937</v>
      </c>
      <c r="E1383" t="s">
        <v>175</v>
      </c>
      <c r="F1383" t="s">
        <v>1887</v>
      </c>
      <c r="G1383" t="s">
        <v>175</v>
      </c>
      <c r="H1383" t="s">
        <v>10</v>
      </c>
      <c r="I1383" t="s">
        <v>118</v>
      </c>
      <c r="K1383" t="s">
        <v>1908</v>
      </c>
      <c r="L1383" t="s">
        <v>1909</v>
      </c>
    </row>
    <row r="1384" spans="1:12" hidden="1" x14ac:dyDescent="0.25">
      <c r="A1384">
        <v>22</v>
      </c>
      <c r="B1384">
        <v>15</v>
      </c>
      <c r="C1384" t="s">
        <v>10401</v>
      </c>
      <c r="D1384" s="7">
        <v>40937</v>
      </c>
      <c r="E1384" t="s">
        <v>175</v>
      </c>
      <c r="F1384" t="s">
        <v>1887</v>
      </c>
      <c r="G1384" t="s">
        <v>175</v>
      </c>
      <c r="H1384" t="s">
        <v>24</v>
      </c>
      <c r="I1384" t="s">
        <v>39</v>
      </c>
      <c r="K1384" t="s">
        <v>1909</v>
      </c>
      <c r="L1384" t="s">
        <v>1910</v>
      </c>
    </row>
    <row r="1385" spans="1:12" hidden="1" x14ac:dyDescent="0.25">
      <c r="A1385">
        <v>22</v>
      </c>
      <c r="B1385">
        <v>16</v>
      </c>
      <c r="C1385" t="s">
        <v>10401</v>
      </c>
      <c r="D1385" s="7">
        <v>40937</v>
      </c>
      <c r="E1385" t="s">
        <v>175</v>
      </c>
      <c r="F1385" t="s">
        <v>1887</v>
      </c>
      <c r="G1385" t="s">
        <v>175</v>
      </c>
      <c r="H1385" t="s">
        <v>10</v>
      </c>
      <c r="I1385" t="s">
        <v>118</v>
      </c>
      <c r="K1385" t="s">
        <v>1910</v>
      </c>
      <c r="L1385" t="s">
        <v>1911</v>
      </c>
    </row>
    <row r="1386" spans="1:12" hidden="1" x14ac:dyDescent="0.25">
      <c r="A1386">
        <v>22</v>
      </c>
      <c r="B1386">
        <v>17</v>
      </c>
      <c r="C1386" t="s">
        <v>10401</v>
      </c>
      <c r="D1386" s="7">
        <v>40937</v>
      </c>
      <c r="E1386" t="s">
        <v>175</v>
      </c>
      <c r="F1386" t="s">
        <v>1887</v>
      </c>
      <c r="G1386" t="s">
        <v>175</v>
      </c>
      <c r="H1386" t="s">
        <v>17</v>
      </c>
      <c r="I1386" t="s">
        <v>292</v>
      </c>
      <c r="K1386" t="s">
        <v>1911</v>
      </c>
      <c r="L1386" t="s">
        <v>1912</v>
      </c>
    </row>
    <row r="1387" spans="1:12" hidden="1" x14ac:dyDescent="0.25">
      <c r="A1387">
        <v>22</v>
      </c>
      <c r="B1387">
        <v>18</v>
      </c>
      <c r="C1387" t="s">
        <v>10401</v>
      </c>
      <c r="D1387" s="7">
        <v>40937</v>
      </c>
      <c r="E1387" t="s">
        <v>175</v>
      </c>
      <c r="F1387" t="s">
        <v>1887</v>
      </c>
      <c r="G1387" t="s">
        <v>175</v>
      </c>
      <c r="H1387" t="s">
        <v>10</v>
      </c>
      <c r="I1387" t="s">
        <v>118</v>
      </c>
      <c r="K1387" t="s">
        <v>1912</v>
      </c>
      <c r="L1387" t="s">
        <v>1913</v>
      </c>
    </row>
    <row r="1388" spans="1:12" hidden="1" x14ac:dyDescent="0.25">
      <c r="A1388">
        <v>22</v>
      </c>
      <c r="B1388">
        <v>19</v>
      </c>
      <c r="C1388" t="s">
        <v>10401</v>
      </c>
      <c r="D1388" s="7">
        <v>40937</v>
      </c>
      <c r="E1388" t="s">
        <v>175</v>
      </c>
      <c r="F1388" t="s">
        <v>1887</v>
      </c>
      <c r="G1388" t="s">
        <v>175</v>
      </c>
      <c r="H1388" t="s">
        <v>10</v>
      </c>
      <c r="I1388" t="s">
        <v>14</v>
      </c>
      <c r="K1388" t="s">
        <v>1913</v>
      </c>
      <c r="L1388" t="s">
        <v>1914</v>
      </c>
    </row>
    <row r="1389" spans="1:12" hidden="1" x14ac:dyDescent="0.25">
      <c r="A1389">
        <v>22</v>
      </c>
      <c r="B1389">
        <v>20</v>
      </c>
      <c r="C1389" t="s">
        <v>10401</v>
      </c>
      <c r="D1389" s="7">
        <v>40937</v>
      </c>
      <c r="E1389" t="s">
        <v>175</v>
      </c>
      <c r="F1389" t="s">
        <v>1887</v>
      </c>
      <c r="G1389" t="s">
        <v>175</v>
      </c>
      <c r="H1389" t="s">
        <v>17</v>
      </c>
      <c r="I1389" t="s">
        <v>154</v>
      </c>
      <c r="K1389" t="s">
        <v>1914</v>
      </c>
      <c r="L1389" t="s">
        <v>1915</v>
      </c>
    </row>
    <row r="1390" spans="1:12" hidden="1" x14ac:dyDescent="0.25">
      <c r="A1390">
        <v>22</v>
      </c>
      <c r="B1390">
        <v>21</v>
      </c>
      <c r="C1390" t="s">
        <v>10401</v>
      </c>
      <c r="D1390" s="7">
        <v>40937</v>
      </c>
      <c r="E1390" t="s">
        <v>175</v>
      </c>
      <c r="F1390" t="s">
        <v>1887</v>
      </c>
      <c r="G1390" t="s">
        <v>175</v>
      </c>
      <c r="H1390" t="s">
        <v>24</v>
      </c>
      <c r="I1390" t="s">
        <v>10323</v>
      </c>
      <c r="K1390" t="s">
        <v>1916</v>
      </c>
      <c r="L1390" t="s">
        <v>1917</v>
      </c>
    </row>
    <row r="1391" spans="1:12" hidden="1" x14ac:dyDescent="0.25">
      <c r="A1391">
        <v>22</v>
      </c>
      <c r="B1391">
        <v>22</v>
      </c>
      <c r="C1391" t="s">
        <v>10401</v>
      </c>
      <c r="D1391" s="7">
        <v>40937</v>
      </c>
      <c r="E1391" t="s">
        <v>175</v>
      </c>
      <c r="F1391" t="s">
        <v>1887</v>
      </c>
      <c r="G1391" t="s">
        <v>175</v>
      </c>
      <c r="H1391" t="s">
        <v>10</v>
      </c>
      <c r="I1391" t="s">
        <v>118</v>
      </c>
      <c r="K1391" t="s">
        <v>1918</v>
      </c>
      <c r="L1391" t="s">
        <v>1919</v>
      </c>
    </row>
    <row r="1392" spans="1:12" hidden="1" x14ac:dyDescent="0.25">
      <c r="A1392">
        <v>22</v>
      </c>
      <c r="B1392">
        <v>23</v>
      </c>
      <c r="C1392" t="s">
        <v>10401</v>
      </c>
      <c r="D1392" s="7">
        <v>40937</v>
      </c>
      <c r="E1392" t="s">
        <v>175</v>
      </c>
      <c r="F1392" t="s">
        <v>1887</v>
      </c>
      <c r="G1392" t="s">
        <v>175</v>
      </c>
      <c r="H1392" t="s">
        <v>24</v>
      </c>
      <c r="I1392" t="s">
        <v>165</v>
      </c>
      <c r="K1392" t="s">
        <v>1919</v>
      </c>
      <c r="L1392" t="s">
        <v>1920</v>
      </c>
    </row>
    <row r="1393" spans="1:14" hidden="1" x14ac:dyDescent="0.25">
      <c r="A1393">
        <v>22</v>
      </c>
      <c r="B1393">
        <v>24</v>
      </c>
      <c r="C1393" t="s">
        <v>10401</v>
      </c>
      <c r="D1393" s="7">
        <v>40937</v>
      </c>
      <c r="E1393" t="s">
        <v>175</v>
      </c>
      <c r="F1393" t="s">
        <v>1887</v>
      </c>
      <c r="G1393" t="s">
        <v>175</v>
      </c>
      <c r="H1393" t="s">
        <v>10</v>
      </c>
      <c r="I1393" t="s">
        <v>118</v>
      </c>
      <c r="K1393" t="s">
        <v>1921</v>
      </c>
      <c r="L1393" t="s">
        <v>1922</v>
      </c>
    </row>
    <row r="1394" spans="1:14" hidden="1" x14ac:dyDescent="0.25">
      <c r="A1394">
        <v>22</v>
      </c>
      <c r="B1394">
        <v>25</v>
      </c>
      <c r="C1394" t="s">
        <v>10401</v>
      </c>
      <c r="D1394" s="7">
        <v>40937</v>
      </c>
      <c r="E1394" t="s">
        <v>175</v>
      </c>
      <c r="F1394" t="s">
        <v>1887</v>
      </c>
      <c r="G1394" t="s">
        <v>175</v>
      </c>
      <c r="H1394" t="s">
        <v>17</v>
      </c>
      <c r="I1394" t="s">
        <v>154</v>
      </c>
      <c r="K1394" t="s">
        <v>1922</v>
      </c>
      <c r="L1394" t="s">
        <v>1923</v>
      </c>
    </row>
    <row r="1395" spans="1:14" hidden="1" x14ac:dyDescent="0.25">
      <c r="A1395">
        <v>22</v>
      </c>
      <c r="B1395">
        <v>26</v>
      </c>
      <c r="C1395" t="s">
        <v>10401</v>
      </c>
      <c r="D1395" s="7">
        <v>40937</v>
      </c>
      <c r="E1395" t="s">
        <v>175</v>
      </c>
      <c r="F1395" t="s">
        <v>1887</v>
      </c>
      <c r="G1395" t="s">
        <v>175</v>
      </c>
      <c r="H1395" t="s">
        <v>33</v>
      </c>
      <c r="I1395" t="s">
        <v>192</v>
      </c>
      <c r="K1395" t="s">
        <v>1923</v>
      </c>
      <c r="L1395" t="s">
        <v>1923</v>
      </c>
    </row>
    <row r="1396" spans="1:14" hidden="1" x14ac:dyDescent="0.25">
      <c r="A1396">
        <v>22</v>
      </c>
      <c r="B1396">
        <v>27</v>
      </c>
      <c r="C1396" t="s">
        <v>10401</v>
      </c>
      <c r="D1396" s="7">
        <v>40937</v>
      </c>
      <c r="E1396" t="s">
        <v>175</v>
      </c>
      <c r="F1396" t="s">
        <v>1887</v>
      </c>
      <c r="G1396" t="s">
        <v>175</v>
      </c>
      <c r="H1396" t="s">
        <v>17</v>
      </c>
      <c r="I1396" t="s">
        <v>154</v>
      </c>
      <c r="K1396" t="s">
        <v>1923</v>
      </c>
      <c r="L1396" t="s">
        <v>1924</v>
      </c>
    </row>
    <row r="1397" spans="1:14" hidden="1" x14ac:dyDescent="0.25">
      <c r="A1397">
        <v>22</v>
      </c>
      <c r="B1397">
        <v>28</v>
      </c>
      <c r="C1397" t="s">
        <v>10401</v>
      </c>
      <c r="D1397" s="7">
        <v>40937</v>
      </c>
      <c r="E1397" t="s">
        <v>175</v>
      </c>
      <c r="F1397" t="s">
        <v>1887</v>
      </c>
      <c r="G1397" t="s">
        <v>175</v>
      </c>
      <c r="H1397" t="s">
        <v>24</v>
      </c>
      <c r="I1397" t="s">
        <v>10323</v>
      </c>
      <c r="K1397" t="s">
        <v>1925</v>
      </c>
      <c r="L1397" t="s">
        <v>1926</v>
      </c>
    </row>
    <row r="1398" spans="1:14" hidden="1" x14ac:dyDescent="0.25">
      <c r="A1398">
        <v>22</v>
      </c>
      <c r="B1398">
        <v>29</v>
      </c>
      <c r="C1398" t="s">
        <v>10401</v>
      </c>
      <c r="D1398" s="7">
        <v>40937</v>
      </c>
      <c r="E1398" t="s">
        <v>175</v>
      </c>
      <c r="F1398" t="s">
        <v>1887</v>
      </c>
      <c r="G1398" t="s">
        <v>175</v>
      </c>
      <c r="H1398" t="s">
        <v>10</v>
      </c>
      <c r="I1398" t="s">
        <v>118</v>
      </c>
      <c r="K1398" t="s">
        <v>1927</v>
      </c>
      <c r="L1398" t="s">
        <v>1928</v>
      </c>
    </row>
    <row r="1399" spans="1:14" hidden="1" x14ac:dyDescent="0.25">
      <c r="A1399">
        <v>22</v>
      </c>
      <c r="B1399">
        <v>30</v>
      </c>
      <c r="C1399" t="s">
        <v>10401</v>
      </c>
      <c r="D1399" s="7">
        <v>40937</v>
      </c>
      <c r="E1399" t="s">
        <v>175</v>
      </c>
      <c r="F1399" t="s">
        <v>1887</v>
      </c>
      <c r="G1399" t="s">
        <v>175</v>
      </c>
      <c r="H1399" t="s">
        <v>17</v>
      </c>
      <c r="I1399" t="s">
        <v>101</v>
      </c>
      <c r="K1399" t="s">
        <v>1928</v>
      </c>
      <c r="L1399" t="s">
        <v>1929</v>
      </c>
    </row>
    <row r="1400" spans="1:14" hidden="1" x14ac:dyDescent="0.25">
      <c r="A1400">
        <v>22</v>
      </c>
      <c r="B1400">
        <v>31</v>
      </c>
      <c r="C1400" t="s">
        <v>10401</v>
      </c>
      <c r="D1400" s="7">
        <v>40937</v>
      </c>
      <c r="E1400" t="s">
        <v>175</v>
      </c>
      <c r="F1400" t="s">
        <v>1887</v>
      </c>
      <c r="G1400" t="s">
        <v>175</v>
      </c>
      <c r="H1400" t="s">
        <v>10</v>
      </c>
      <c r="I1400" t="s">
        <v>14</v>
      </c>
      <c r="K1400" t="s">
        <v>1930</v>
      </c>
      <c r="L1400" t="s">
        <v>1931</v>
      </c>
    </row>
    <row r="1401" spans="1:14" hidden="1" x14ac:dyDescent="0.25">
      <c r="A1401">
        <v>22</v>
      </c>
      <c r="B1401">
        <v>32</v>
      </c>
      <c r="C1401" t="s">
        <v>10401</v>
      </c>
      <c r="D1401" s="7">
        <v>40937</v>
      </c>
      <c r="E1401" t="s">
        <v>175</v>
      </c>
      <c r="F1401" t="s">
        <v>1887</v>
      </c>
      <c r="G1401" t="s">
        <v>175</v>
      </c>
      <c r="H1401" t="s">
        <v>53</v>
      </c>
      <c r="I1401" t="s">
        <v>124</v>
      </c>
      <c r="J1401" t="s">
        <v>92</v>
      </c>
      <c r="K1401" t="s">
        <v>1931</v>
      </c>
      <c r="L1401" t="s">
        <v>1932</v>
      </c>
      <c r="N1401">
        <v>2</v>
      </c>
    </row>
    <row r="1402" spans="1:14" hidden="1" x14ac:dyDescent="0.25">
      <c r="A1402">
        <v>22</v>
      </c>
      <c r="B1402">
        <v>33</v>
      </c>
      <c r="C1402" t="s">
        <v>10401</v>
      </c>
      <c r="D1402" s="7">
        <v>40937</v>
      </c>
      <c r="E1402" t="s">
        <v>175</v>
      </c>
      <c r="F1402" t="s">
        <v>1887</v>
      </c>
      <c r="G1402" t="s">
        <v>175</v>
      </c>
      <c r="H1402" t="s">
        <v>17</v>
      </c>
      <c r="I1402" t="s">
        <v>18</v>
      </c>
      <c r="K1402" t="s">
        <v>1932</v>
      </c>
      <c r="L1402" t="s">
        <v>1933</v>
      </c>
    </row>
    <row r="1403" spans="1:14" hidden="1" x14ac:dyDescent="0.25">
      <c r="A1403">
        <v>22</v>
      </c>
      <c r="B1403">
        <v>34</v>
      </c>
      <c r="C1403" t="s">
        <v>10401</v>
      </c>
      <c r="D1403" s="7">
        <v>40937</v>
      </c>
      <c r="E1403" t="s">
        <v>175</v>
      </c>
      <c r="F1403" t="s">
        <v>1887</v>
      </c>
      <c r="G1403" t="s">
        <v>175</v>
      </c>
      <c r="H1403" t="s">
        <v>53</v>
      </c>
      <c r="I1403" t="s">
        <v>91</v>
      </c>
      <c r="J1403" t="s">
        <v>80</v>
      </c>
      <c r="K1403" t="s">
        <v>1933</v>
      </c>
      <c r="L1403" t="s">
        <v>1934</v>
      </c>
      <c r="N1403">
        <v>7</v>
      </c>
    </row>
    <row r="1404" spans="1:14" hidden="1" x14ac:dyDescent="0.25">
      <c r="A1404">
        <v>22</v>
      </c>
      <c r="B1404">
        <v>35</v>
      </c>
      <c r="C1404" t="s">
        <v>10401</v>
      </c>
      <c r="D1404" s="7">
        <v>40937</v>
      </c>
      <c r="E1404" t="s">
        <v>175</v>
      </c>
      <c r="F1404" t="s">
        <v>1887</v>
      </c>
      <c r="G1404" t="s">
        <v>175</v>
      </c>
      <c r="H1404" t="s">
        <v>17</v>
      </c>
      <c r="I1404" t="s">
        <v>18</v>
      </c>
      <c r="K1404" t="s">
        <v>1934</v>
      </c>
      <c r="L1404" t="s">
        <v>1935</v>
      </c>
    </row>
    <row r="1405" spans="1:14" hidden="1" x14ac:dyDescent="0.25">
      <c r="A1405">
        <v>22</v>
      </c>
      <c r="B1405">
        <v>36</v>
      </c>
      <c r="C1405" t="s">
        <v>10401</v>
      </c>
      <c r="D1405" s="7">
        <v>40937</v>
      </c>
      <c r="E1405" t="s">
        <v>175</v>
      </c>
      <c r="F1405" t="s">
        <v>1887</v>
      </c>
      <c r="G1405" t="s">
        <v>175</v>
      </c>
      <c r="H1405" t="s">
        <v>24</v>
      </c>
      <c r="I1405" t="s">
        <v>10323</v>
      </c>
      <c r="K1405" t="s">
        <v>1936</v>
      </c>
      <c r="L1405" t="s">
        <v>1937</v>
      </c>
    </row>
    <row r="1406" spans="1:14" hidden="1" x14ac:dyDescent="0.25">
      <c r="A1406">
        <v>22</v>
      </c>
      <c r="B1406">
        <v>37</v>
      </c>
      <c r="C1406" t="s">
        <v>10401</v>
      </c>
      <c r="D1406" s="7">
        <v>40937</v>
      </c>
      <c r="E1406" t="s">
        <v>175</v>
      </c>
      <c r="F1406" t="s">
        <v>1887</v>
      </c>
      <c r="G1406" t="s">
        <v>175</v>
      </c>
      <c r="H1406" t="s">
        <v>10</v>
      </c>
      <c r="I1406" t="s">
        <v>62</v>
      </c>
      <c r="K1406" t="s">
        <v>1938</v>
      </c>
      <c r="L1406" t="s">
        <v>1939</v>
      </c>
    </row>
    <row r="1407" spans="1:14" hidden="1" x14ac:dyDescent="0.25">
      <c r="A1407">
        <v>22</v>
      </c>
      <c r="B1407">
        <v>38</v>
      </c>
      <c r="C1407" t="s">
        <v>10401</v>
      </c>
      <c r="D1407" s="7">
        <v>40937</v>
      </c>
      <c r="E1407" t="s">
        <v>175</v>
      </c>
      <c r="F1407" t="s">
        <v>1887</v>
      </c>
      <c r="G1407" t="s">
        <v>175</v>
      </c>
      <c r="H1407" t="s">
        <v>10</v>
      </c>
      <c r="I1407" t="s">
        <v>14</v>
      </c>
      <c r="K1407" t="s">
        <v>1940</v>
      </c>
      <c r="L1407" t="s">
        <v>1941</v>
      </c>
    </row>
    <row r="1408" spans="1:14" hidden="1" x14ac:dyDescent="0.25">
      <c r="A1408">
        <v>22</v>
      </c>
      <c r="B1408">
        <v>39</v>
      </c>
      <c r="C1408" t="s">
        <v>10401</v>
      </c>
      <c r="D1408" s="7">
        <v>40937</v>
      </c>
      <c r="E1408" t="s">
        <v>175</v>
      </c>
      <c r="F1408" t="s">
        <v>1887</v>
      </c>
      <c r="G1408" t="s">
        <v>175</v>
      </c>
      <c r="H1408" t="s">
        <v>17</v>
      </c>
      <c r="I1408" t="s">
        <v>154</v>
      </c>
      <c r="K1408" t="s">
        <v>1941</v>
      </c>
      <c r="L1408" t="s">
        <v>1942</v>
      </c>
    </row>
    <row r="1409" spans="1:14" hidden="1" x14ac:dyDescent="0.25">
      <c r="A1409">
        <v>22</v>
      </c>
      <c r="B1409">
        <v>40</v>
      </c>
      <c r="C1409" t="s">
        <v>10401</v>
      </c>
      <c r="D1409" s="7">
        <v>40937</v>
      </c>
      <c r="E1409" t="s">
        <v>175</v>
      </c>
      <c r="F1409" t="s">
        <v>1887</v>
      </c>
      <c r="G1409" t="s">
        <v>175</v>
      </c>
      <c r="H1409" t="s">
        <v>33</v>
      </c>
      <c r="I1409" t="s">
        <v>161</v>
      </c>
      <c r="K1409" t="s">
        <v>1942</v>
      </c>
      <c r="L1409" t="s">
        <v>1943</v>
      </c>
    </row>
    <row r="1410" spans="1:14" hidden="1" x14ac:dyDescent="0.25">
      <c r="A1410">
        <v>22</v>
      </c>
      <c r="B1410">
        <v>41</v>
      </c>
      <c r="C1410" t="s">
        <v>10401</v>
      </c>
      <c r="D1410" s="7">
        <v>40937</v>
      </c>
      <c r="E1410" t="s">
        <v>175</v>
      </c>
      <c r="F1410" t="s">
        <v>1887</v>
      </c>
      <c r="G1410" t="s">
        <v>175</v>
      </c>
      <c r="H1410" t="s">
        <v>21</v>
      </c>
      <c r="I1410" t="s">
        <v>22</v>
      </c>
      <c r="K1410" t="s">
        <v>1944</v>
      </c>
      <c r="L1410" t="s">
        <v>1945</v>
      </c>
    </row>
    <row r="1411" spans="1:14" hidden="1" x14ac:dyDescent="0.25">
      <c r="A1411">
        <v>22</v>
      </c>
      <c r="B1411">
        <v>42</v>
      </c>
      <c r="C1411" t="s">
        <v>10401</v>
      </c>
      <c r="D1411" s="7">
        <v>40937</v>
      </c>
      <c r="E1411" t="s">
        <v>175</v>
      </c>
      <c r="F1411" t="s">
        <v>1887</v>
      </c>
      <c r="G1411" t="s">
        <v>175</v>
      </c>
      <c r="H1411" t="s">
        <v>24</v>
      </c>
      <c r="I1411" t="s">
        <v>10323</v>
      </c>
      <c r="K1411" t="s">
        <v>1946</v>
      </c>
      <c r="L1411" t="s">
        <v>1947</v>
      </c>
    </row>
    <row r="1412" spans="1:14" hidden="1" x14ac:dyDescent="0.25">
      <c r="A1412">
        <v>22</v>
      </c>
      <c r="B1412">
        <v>43</v>
      </c>
      <c r="C1412" t="s">
        <v>10401</v>
      </c>
      <c r="D1412" s="7">
        <v>40937</v>
      </c>
      <c r="E1412" t="s">
        <v>175</v>
      </c>
      <c r="F1412" t="s">
        <v>1887</v>
      </c>
      <c r="G1412" t="s">
        <v>175</v>
      </c>
      <c r="H1412" t="s">
        <v>10</v>
      </c>
      <c r="I1412" t="s">
        <v>118</v>
      </c>
      <c r="K1412" t="s">
        <v>1948</v>
      </c>
      <c r="L1412" t="s">
        <v>1949</v>
      </c>
    </row>
    <row r="1413" spans="1:14" hidden="1" x14ac:dyDescent="0.25">
      <c r="A1413">
        <v>22</v>
      </c>
      <c r="B1413">
        <v>44</v>
      </c>
      <c r="C1413" t="s">
        <v>10401</v>
      </c>
      <c r="D1413" s="7">
        <v>40937</v>
      </c>
      <c r="E1413" t="s">
        <v>175</v>
      </c>
      <c r="F1413" t="s">
        <v>1887</v>
      </c>
      <c r="G1413" t="s">
        <v>175</v>
      </c>
      <c r="H1413" t="s">
        <v>10</v>
      </c>
      <c r="I1413" t="s">
        <v>14</v>
      </c>
      <c r="K1413" t="s">
        <v>1950</v>
      </c>
      <c r="L1413" t="s">
        <v>1951</v>
      </c>
    </row>
    <row r="1414" spans="1:14" hidden="1" x14ac:dyDescent="0.25">
      <c r="A1414">
        <v>22</v>
      </c>
      <c r="B1414">
        <v>45</v>
      </c>
      <c r="C1414" t="s">
        <v>10401</v>
      </c>
      <c r="D1414" s="7">
        <v>40937</v>
      </c>
      <c r="E1414" t="s">
        <v>175</v>
      </c>
      <c r="F1414" t="s">
        <v>1887</v>
      </c>
      <c r="G1414" t="s">
        <v>175</v>
      </c>
      <c r="H1414" t="s">
        <v>17</v>
      </c>
      <c r="I1414" t="s">
        <v>18</v>
      </c>
      <c r="K1414" t="s">
        <v>1951</v>
      </c>
      <c r="L1414" t="s">
        <v>1952</v>
      </c>
    </row>
    <row r="1415" spans="1:14" hidden="1" x14ac:dyDescent="0.25">
      <c r="A1415">
        <v>22</v>
      </c>
      <c r="B1415">
        <v>46</v>
      </c>
      <c r="C1415" t="s">
        <v>10401</v>
      </c>
      <c r="D1415" s="7">
        <v>40937</v>
      </c>
      <c r="E1415" t="s">
        <v>175</v>
      </c>
      <c r="F1415" t="s">
        <v>1887</v>
      </c>
      <c r="G1415" t="s">
        <v>175</v>
      </c>
      <c r="H1415" t="s">
        <v>53</v>
      </c>
      <c r="I1415" t="s">
        <v>124</v>
      </c>
      <c r="J1415" t="s">
        <v>92</v>
      </c>
      <c r="K1415" t="s">
        <v>1952</v>
      </c>
      <c r="L1415" t="s">
        <v>1953</v>
      </c>
      <c r="N1415">
        <v>2</v>
      </c>
    </row>
    <row r="1416" spans="1:14" hidden="1" x14ac:dyDescent="0.25">
      <c r="A1416">
        <v>22</v>
      </c>
      <c r="B1416">
        <v>47</v>
      </c>
      <c r="C1416" t="s">
        <v>10401</v>
      </c>
      <c r="D1416" s="7">
        <v>40937</v>
      </c>
      <c r="E1416" t="s">
        <v>175</v>
      </c>
      <c r="F1416" t="s">
        <v>1887</v>
      </c>
      <c r="G1416" t="s">
        <v>175</v>
      </c>
      <c r="H1416" t="s">
        <v>17</v>
      </c>
      <c r="I1416" t="s">
        <v>18</v>
      </c>
      <c r="K1416" t="s">
        <v>1953</v>
      </c>
      <c r="L1416" t="s">
        <v>1954</v>
      </c>
    </row>
    <row r="1417" spans="1:14" hidden="1" x14ac:dyDescent="0.25">
      <c r="A1417">
        <v>22</v>
      </c>
      <c r="B1417">
        <v>48</v>
      </c>
      <c r="C1417" t="s">
        <v>10401</v>
      </c>
      <c r="D1417" s="7">
        <v>40937</v>
      </c>
      <c r="E1417" t="s">
        <v>175</v>
      </c>
      <c r="F1417" t="s">
        <v>1887</v>
      </c>
      <c r="G1417" t="s">
        <v>175</v>
      </c>
      <c r="H1417" t="s">
        <v>24</v>
      </c>
      <c r="I1417" t="s">
        <v>10323</v>
      </c>
      <c r="K1417" t="s">
        <v>1954</v>
      </c>
      <c r="L1417" t="s">
        <v>1955</v>
      </c>
    </row>
    <row r="1418" spans="1:14" hidden="1" x14ac:dyDescent="0.25">
      <c r="A1418">
        <v>22</v>
      </c>
      <c r="B1418">
        <v>49</v>
      </c>
      <c r="C1418" t="s">
        <v>10401</v>
      </c>
      <c r="D1418" s="7">
        <v>40937</v>
      </c>
      <c r="E1418" t="s">
        <v>175</v>
      </c>
      <c r="F1418" t="s">
        <v>1887</v>
      </c>
      <c r="G1418" t="s">
        <v>175</v>
      </c>
      <c r="H1418" t="s">
        <v>10</v>
      </c>
      <c r="I1418" t="s">
        <v>118</v>
      </c>
      <c r="K1418" t="s">
        <v>1956</v>
      </c>
      <c r="L1418" t="s">
        <v>1957</v>
      </c>
    </row>
    <row r="1419" spans="1:14" hidden="1" x14ac:dyDescent="0.25">
      <c r="A1419">
        <v>22</v>
      </c>
      <c r="B1419">
        <v>50</v>
      </c>
      <c r="C1419" t="s">
        <v>10401</v>
      </c>
      <c r="D1419" s="7">
        <v>40937</v>
      </c>
      <c r="E1419" t="s">
        <v>175</v>
      </c>
      <c r="F1419" t="s">
        <v>1887</v>
      </c>
      <c r="G1419" t="s">
        <v>175</v>
      </c>
      <c r="H1419" t="s">
        <v>10</v>
      </c>
      <c r="I1419" t="s">
        <v>14</v>
      </c>
      <c r="K1419" t="s">
        <v>1957</v>
      </c>
      <c r="L1419" t="s">
        <v>1958</v>
      </c>
    </row>
    <row r="1420" spans="1:14" hidden="1" x14ac:dyDescent="0.25">
      <c r="A1420">
        <v>22</v>
      </c>
      <c r="B1420">
        <v>51</v>
      </c>
      <c r="C1420" t="s">
        <v>10401</v>
      </c>
      <c r="D1420" s="7">
        <v>40937</v>
      </c>
      <c r="E1420" t="s">
        <v>175</v>
      </c>
      <c r="F1420" t="s">
        <v>1887</v>
      </c>
      <c r="G1420" t="s">
        <v>175</v>
      </c>
      <c r="H1420" t="s">
        <v>33</v>
      </c>
      <c r="I1420" t="s">
        <v>192</v>
      </c>
      <c r="K1420" t="s">
        <v>1958</v>
      </c>
      <c r="L1420" t="s">
        <v>1959</v>
      </c>
    </row>
    <row r="1421" spans="1:14" hidden="1" x14ac:dyDescent="0.25">
      <c r="A1421">
        <v>22</v>
      </c>
      <c r="B1421">
        <v>52</v>
      </c>
      <c r="C1421" t="s">
        <v>10401</v>
      </c>
      <c r="D1421" s="7">
        <v>40937</v>
      </c>
      <c r="E1421" t="s">
        <v>175</v>
      </c>
      <c r="F1421" t="s">
        <v>1887</v>
      </c>
      <c r="G1421" t="s">
        <v>175</v>
      </c>
      <c r="H1421" t="s">
        <v>53</v>
      </c>
      <c r="I1421" t="s">
        <v>1960</v>
      </c>
      <c r="J1421" t="s">
        <v>80</v>
      </c>
      <c r="K1421" t="s">
        <v>1959</v>
      </c>
      <c r="L1421" t="s">
        <v>1961</v>
      </c>
      <c r="N1421">
        <v>6</v>
      </c>
    </row>
    <row r="1422" spans="1:14" hidden="1" x14ac:dyDescent="0.25">
      <c r="A1422">
        <v>22</v>
      </c>
      <c r="B1422">
        <v>53</v>
      </c>
      <c r="C1422" t="s">
        <v>10401</v>
      </c>
      <c r="D1422" s="7">
        <v>40937</v>
      </c>
      <c r="E1422" t="s">
        <v>175</v>
      </c>
      <c r="F1422" t="s">
        <v>1887</v>
      </c>
      <c r="G1422" t="s">
        <v>175</v>
      </c>
      <c r="H1422" t="s">
        <v>21</v>
      </c>
      <c r="I1422" t="s">
        <v>22</v>
      </c>
      <c r="K1422" t="s">
        <v>1961</v>
      </c>
      <c r="L1422" t="s">
        <v>1962</v>
      </c>
    </row>
    <row r="1423" spans="1:14" hidden="1" x14ac:dyDescent="0.25">
      <c r="A1423">
        <v>22</v>
      </c>
      <c r="B1423">
        <v>54</v>
      </c>
      <c r="C1423" t="s">
        <v>10401</v>
      </c>
      <c r="D1423" s="7">
        <v>40937</v>
      </c>
      <c r="E1423" t="s">
        <v>175</v>
      </c>
      <c r="F1423" t="s">
        <v>1887</v>
      </c>
      <c r="G1423" t="s">
        <v>175</v>
      </c>
      <c r="H1423" t="s">
        <v>24</v>
      </c>
      <c r="I1423" t="s">
        <v>10323</v>
      </c>
      <c r="K1423" t="s">
        <v>1963</v>
      </c>
      <c r="L1423" t="s">
        <v>1964</v>
      </c>
    </row>
    <row r="1424" spans="1:14" hidden="1" x14ac:dyDescent="0.25">
      <c r="A1424">
        <v>22</v>
      </c>
      <c r="B1424">
        <v>55</v>
      </c>
      <c r="C1424" t="s">
        <v>10401</v>
      </c>
      <c r="D1424" s="7">
        <v>40937</v>
      </c>
      <c r="E1424" t="s">
        <v>175</v>
      </c>
      <c r="F1424" t="s">
        <v>1887</v>
      </c>
      <c r="G1424" t="s">
        <v>175</v>
      </c>
      <c r="H1424" t="s">
        <v>316</v>
      </c>
      <c r="I1424" s="3" t="s">
        <v>10322</v>
      </c>
      <c r="K1424" t="s">
        <v>1964</v>
      </c>
      <c r="L1424" t="s">
        <v>1964</v>
      </c>
    </row>
    <row r="1425" spans="1:14" hidden="1" x14ac:dyDescent="0.25">
      <c r="A1425">
        <v>23</v>
      </c>
      <c r="B1425">
        <v>1</v>
      </c>
      <c r="C1425" t="s">
        <v>10393</v>
      </c>
      <c r="D1425" s="7">
        <v>40692</v>
      </c>
      <c r="E1425" t="s">
        <v>1055</v>
      </c>
      <c r="F1425" t="s">
        <v>10399</v>
      </c>
      <c r="G1425" t="s">
        <v>1055</v>
      </c>
      <c r="H1425" t="s">
        <v>10</v>
      </c>
      <c r="I1425" t="s">
        <v>113</v>
      </c>
      <c r="K1425" t="s">
        <v>1965</v>
      </c>
      <c r="L1425" t="s">
        <v>1966</v>
      </c>
    </row>
    <row r="1426" spans="1:14" hidden="1" x14ac:dyDescent="0.25">
      <c r="A1426">
        <v>23</v>
      </c>
      <c r="B1426">
        <v>2</v>
      </c>
      <c r="C1426" t="s">
        <v>10393</v>
      </c>
      <c r="D1426" s="7">
        <v>40692</v>
      </c>
      <c r="E1426" t="s">
        <v>1055</v>
      </c>
      <c r="F1426" t="s">
        <v>10399</v>
      </c>
      <c r="G1426" t="s">
        <v>1055</v>
      </c>
      <c r="H1426" t="s">
        <v>10</v>
      </c>
      <c r="I1426" t="s">
        <v>118</v>
      </c>
      <c r="K1426" t="s">
        <v>1966</v>
      </c>
      <c r="L1426" t="s">
        <v>1967</v>
      </c>
    </row>
    <row r="1427" spans="1:14" hidden="1" x14ac:dyDescent="0.25">
      <c r="A1427">
        <v>23</v>
      </c>
      <c r="B1427">
        <v>3</v>
      </c>
      <c r="C1427" t="s">
        <v>10393</v>
      </c>
      <c r="D1427" s="7">
        <v>40692</v>
      </c>
      <c r="E1427" t="s">
        <v>1055</v>
      </c>
      <c r="F1427" t="s">
        <v>10399</v>
      </c>
      <c r="G1427" t="s">
        <v>1055</v>
      </c>
      <c r="H1427" t="s">
        <v>10</v>
      </c>
      <c r="I1427" t="s">
        <v>14</v>
      </c>
      <c r="K1427" t="s">
        <v>1968</v>
      </c>
      <c r="L1427" t="s">
        <v>1969</v>
      </c>
    </row>
    <row r="1428" spans="1:14" hidden="1" x14ac:dyDescent="0.25">
      <c r="A1428">
        <v>23</v>
      </c>
      <c r="B1428">
        <v>4</v>
      </c>
      <c r="C1428" t="s">
        <v>10393</v>
      </c>
      <c r="D1428" s="7">
        <v>40692</v>
      </c>
      <c r="E1428" t="s">
        <v>1055</v>
      </c>
      <c r="F1428" t="s">
        <v>10399</v>
      </c>
      <c r="G1428" t="s">
        <v>1055</v>
      </c>
      <c r="H1428" t="s">
        <v>17</v>
      </c>
      <c r="I1428" t="s">
        <v>18</v>
      </c>
      <c r="K1428" t="s">
        <v>1970</v>
      </c>
      <c r="L1428" t="s">
        <v>1971</v>
      </c>
    </row>
    <row r="1429" spans="1:14" hidden="1" x14ac:dyDescent="0.25">
      <c r="A1429">
        <v>23</v>
      </c>
      <c r="B1429">
        <v>5</v>
      </c>
      <c r="C1429" t="s">
        <v>10393</v>
      </c>
      <c r="D1429" s="7">
        <v>40692</v>
      </c>
      <c r="E1429" t="s">
        <v>1055</v>
      </c>
      <c r="F1429" t="s">
        <v>10399</v>
      </c>
      <c r="G1429" t="s">
        <v>1055</v>
      </c>
      <c r="H1429" t="s">
        <v>53</v>
      </c>
      <c r="I1429" t="s">
        <v>255</v>
      </c>
      <c r="J1429" t="s">
        <v>80</v>
      </c>
      <c r="K1429" t="s">
        <v>1971</v>
      </c>
      <c r="L1429" t="s">
        <v>1971</v>
      </c>
      <c r="N1429">
        <v>6</v>
      </c>
    </row>
    <row r="1430" spans="1:14" hidden="1" x14ac:dyDescent="0.25">
      <c r="A1430">
        <v>23</v>
      </c>
      <c r="B1430">
        <v>6</v>
      </c>
      <c r="C1430" t="s">
        <v>10393</v>
      </c>
      <c r="D1430" s="7">
        <v>40692</v>
      </c>
      <c r="E1430" t="s">
        <v>1055</v>
      </c>
      <c r="F1430" t="s">
        <v>10399</v>
      </c>
      <c r="G1430" t="s">
        <v>1055</v>
      </c>
      <c r="H1430" t="s">
        <v>21</v>
      </c>
      <c r="I1430" t="s">
        <v>22</v>
      </c>
      <c r="K1430" t="s">
        <v>1971</v>
      </c>
      <c r="L1430" t="s">
        <v>1972</v>
      </c>
    </row>
    <row r="1431" spans="1:14" hidden="1" x14ac:dyDescent="0.25">
      <c r="A1431">
        <v>23</v>
      </c>
      <c r="B1431">
        <v>7</v>
      </c>
      <c r="C1431" t="s">
        <v>10393</v>
      </c>
      <c r="D1431" s="7">
        <v>40692</v>
      </c>
      <c r="E1431" t="s">
        <v>1055</v>
      </c>
      <c r="F1431" t="s">
        <v>10399</v>
      </c>
      <c r="G1431" t="s">
        <v>1055</v>
      </c>
      <c r="H1431" t="s">
        <v>24</v>
      </c>
      <c r="I1431" t="s">
        <v>10323</v>
      </c>
      <c r="K1431" t="s">
        <v>1973</v>
      </c>
      <c r="L1431" t="s">
        <v>1974</v>
      </c>
    </row>
    <row r="1432" spans="1:14" hidden="1" x14ac:dyDescent="0.25">
      <c r="A1432">
        <v>23</v>
      </c>
      <c r="B1432">
        <v>8</v>
      </c>
      <c r="C1432" t="s">
        <v>10393</v>
      </c>
      <c r="D1432" s="7">
        <v>40692</v>
      </c>
      <c r="E1432" t="s">
        <v>1055</v>
      </c>
      <c r="F1432" t="s">
        <v>10399</v>
      </c>
      <c r="G1432" t="s">
        <v>1055</v>
      </c>
      <c r="H1432" t="s">
        <v>10</v>
      </c>
      <c r="I1432" t="s">
        <v>118</v>
      </c>
      <c r="K1432" t="s">
        <v>1975</v>
      </c>
      <c r="L1432" t="s">
        <v>1976</v>
      </c>
    </row>
    <row r="1433" spans="1:14" hidden="1" x14ac:dyDescent="0.25">
      <c r="A1433">
        <v>23</v>
      </c>
      <c r="B1433">
        <v>9</v>
      </c>
      <c r="C1433" t="s">
        <v>10393</v>
      </c>
      <c r="D1433" s="7">
        <v>40692</v>
      </c>
      <c r="E1433" t="s">
        <v>1055</v>
      </c>
      <c r="F1433" t="s">
        <v>10399</v>
      </c>
      <c r="G1433" t="s">
        <v>1055</v>
      </c>
      <c r="H1433" t="s">
        <v>17</v>
      </c>
      <c r="I1433" t="s">
        <v>1977</v>
      </c>
      <c r="K1433" t="s">
        <v>1976</v>
      </c>
      <c r="L1433" t="s">
        <v>1978</v>
      </c>
    </row>
    <row r="1434" spans="1:14" hidden="1" x14ac:dyDescent="0.25">
      <c r="A1434">
        <v>23</v>
      </c>
      <c r="B1434">
        <v>10</v>
      </c>
      <c r="C1434" t="s">
        <v>10393</v>
      </c>
      <c r="D1434" s="7">
        <v>40692</v>
      </c>
      <c r="E1434" t="s">
        <v>1055</v>
      </c>
      <c r="F1434" t="s">
        <v>10399</v>
      </c>
      <c r="G1434" t="s">
        <v>1055</v>
      </c>
      <c r="H1434" t="s">
        <v>17</v>
      </c>
      <c r="I1434" t="s">
        <v>73</v>
      </c>
      <c r="K1434" t="s">
        <v>1978</v>
      </c>
      <c r="L1434" t="s">
        <v>1979</v>
      </c>
    </row>
    <row r="1435" spans="1:14" hidden="1" x14ac:dyDescent="0.25">
      <c r="A1435">
        <v>23</v>
      </c>
      <c r="B1435">
        <v>11</v>
      </c>
      <c r="C1435" t="s">
        <v>10393</v>
      </c>
      <c r="D1435" s="7">
        <v>40692</v>
      </c>
      <c r="E1435" t="s">
        <v>1055</v>
      </c>
      <c r="F1435" t="s">
        <v>10399</v>
      </c>
      <c r="G1435" t="s">
        <v>1055</v>
      </c>
      <c r="H1435" t="s">
        <v>10</v>
      </c>
      <c r="I1435" t="s">
        <v>14</v>
      </c>
      <c r="K1435" t="s">
        <v>1980</v>
      </c>
      <c r="L1435" t="s">
        <v>1981</v>
      </c>
    </row>
    <row r="1436" spans="1:14" hidden="1" x14ac:dyDescent="0.25">
      <c r="A1436">
        <v>23</v>
      </c>
      <c r="B1436">
        <v>12</v>
      </c>
      <c r="C1436" t="s">
        <v>10393</v>
      </c>
      <c r="D1436" s="7">
        <v>40692</v>
      </c>
      <c r="E1436" t="s">
        <v>1055</v>
      </c>
      <c r="F1436" t="s">
        <v>10399</v>
      </c>
      <c r="G1436" t="s">
        <v>1055</v>
      </c>
      <c r="H1436" t="s">
        <v>17</v>
      </c>
      <c r="I1436" t="s">
        <v>48</v>
      </c>
      <c r="K1436" t="s">
        <v>1982</v>
      </c>
      <c r="L1436" t="s">
        <v>1983</v>
      </c>
    </row>
    <row r="1437" spans="1:14" hidden="1" x14ac:dyDescent="0.25">
      <c r="A1437">
        <v>23</v>
      </c>
      <c r="B1437">
        <v>13</v>
      </c>
      <c r="C1437" t="s">
        <v>10393</v>
      </c>
      <c r="D1437" s="7">
        <v>40692</v>
      </c>
      <c r="E1437" t="s">
        <v>1055</v>
      </c>
      <c r="F1437" t="s">
        <v>10399</v>
      </c>
      <c r="G1437" t="s">
        <v>1055</v>
      </c>
      <c r="H1437" t="s">
        <v>17</v>
      </c>
      <c r="I1437" t="s">
        <v>48</v>
      </c>
      <c r="K1437" t="s">
        <v>1984</v>
      </c>
      <c r="L1437" t="s">
        <v>1985</v>
      </c>
    </row>
    <row r="1438" spans="1:14" hidden="1" x14ac:dyDescent="0.25">
      <c r="A1438">
        <v>23</v>
      </c>
      <c r="B1438">
        <v>14</v>
      </c>
      <c r="C1438" t="s">
        <v>10393</v>
      </c>
      <c r="D1438" s="7">
        <v>40692</v>
      </c>
      <c r="E1438" t="s">
        <v>1055</v>
      </c>
      <c r="F1438" t="s">
        <v>10399</v>
      </c>
      <c r="G1438" t="s">
        <v>1055</v>
      </c>
      <c r="H1438" t="s">
        <v>33</v>
      </c>
      <c r="I1438" t="s">
        <v>161</v>
      </c>
      <c r="K1438" t="s">
        <v>1986</v>
      </c>
      <c r="L1438" t="s">
        <v>1987</v>
      </c>
    </row>
    <row r="1439" spans="1:14" hidden="1" x14ac:dyDescent="0.25">
      <c r="A1439">
        <v>23</v>
      </c>
      <c r="B1439">
        <v>15</v>
      </c>
      <c r="C1439" t="s">
        <v>10393</v>
      </c>
      <c r="D1439" s="7">
        <v>40692</v>
      </c>
      <c r="E1439" t="s">
        <v>1055</v>
      </c>
      <c r="F1439" t="s">
        <v>10399</v>
      </c>
      <c r="G1439" t="s">
        <v>1055</v>
      </c>
      <c r="H1439" t="s">
        <v>24</v>
      </c>
      <c r="I1439" t="s">
        <v>10323</v>
      </c>
      <c r="K1439" t="s">
        <v>1988</v>
      </c>
      <c r="L1439" t="s">
        <v>1989</v>
      </c>
    </row>
    <row r="1440" spans="1:14" hidden="1" x14ac:dyDescent="0.25">
      <c r="A1440">
        <v>23</v>
      </c>
      <c r="B1440">
        <v>16</v>
      </c>
      <c r="C1440" t="s">
        <v>10393</v>
      </c>
      <c r="D1440" s="7">
        <v>40692</v>
      </c>
      <c r="E1440" t="s">
        <v>1055</v>
      </c>
      <c r="F1440" t="s">
        <v>10399</v>
      </c>
      <c r="G1440" t="s">
        <v>1055</v>
      </c>
      <c r="H1440" t="s">
        <v>10</v>
      </c>
      <c r="I1440" t="s">
        <v>14</v>
      </c>
      <c r="K1440" t="s">
        <v>1990</v>
      </c>
      <c r="L1440" t="s">
        <v>1991</v>
      </c>
    </row>
    <row r="1441" spans="1:14" hidden="1" x14ac:dyDescent="0.25">
      <c r="A1441">
        <v>23</v>
      </c>
      <c r="B1441">
        <v>17</v>
      </c>
      <c r="C1441" t="s">
        <v>10393</v>
      </c>
      <c r="D1441" s="7">
        <v>40692</v>
      </c>
      <c r="E1441" t="s">
        <v>1055</v>
      </c>
      <c r="F1441" t="s">
        <v>10399</v>
      </c>
      <c r="G1441" t="s">
        <v>1055</v>
      </c>
      <c r="H1441" t="s">
        <v>17</v>
      </c>
      <c r="I1441" t="s">
        <v>101</v>
      </c>
      <c r="K1441" t="s">
        <v>1991</v>
      </c>
      <c r="L1441" t="s">
        <v>1992</v>
      </c>
    </row>
    <row r="1442" spans="1:14" hidden="1" x14ac:dyDescent="0.25">
      <c r="A1442">
        <v>23</v>
      </c>
      <c r="B1442">
        <v>18</v>
      </c>
      <c r="C1442" t="s">
        <v>10393</v>
      </c>
      <c r="D1442" s="7">
        <v>40692</v>
      </c>
      <c r="E1442" t="s">
        <v>1055</v>
      </c>
      <c r="F1442" t="s">
        <v>10399</v>
      </c>
      <c r="G1442" t="s">
        <v>1055</v>
      </c>
      <c r="H1442" t="s">
        <v>17</v>
      </c>
      <c r="I1442" t="s">
        <v>18</v>
      </c>
      <c r="K1442" t="s">
        <v>1993</v>
      </c>
      <c r="L1442" t="s">
        <v>1994</v>
      </c>
    </row>
    <row r="1443" spans="1:14" hidden="1" x14ac:dyDescent="0.25">
      <c r="A1443">
        <v>23</v>
      </c>
      <c r="B1443">
        <v>19</v>
      </c>
      <c r="C1443" t="s">
        <v>10393</v>
      </c>
      <c r="D1443" s="7">
        <v>40692</v>
      </c>
      <c r="E1443" t="s">
        <v>1055</v>
      </c>
      <c r="F1443" t="s">
        <v>10399</v>
      </c>
      <c r="G1443" t="s">
        <v>1055</v>
      </c>
      <c r="H1443" t="s">
        <v>33</v>
      </c>
      <c r="I1443" t="s">
        <v>161</v>
      </c>
      <c r="K1443" t="s">
        <v>1994</v>
      </c>
      <c r="L1443" t="s">
        <v>1995</v>
      </c>
    </row>
    <row r="1444" spans="1:14" hidden="1" x14ac:dyDescent="0.25">
      <c r="A1444">
        <v>23</v>
      </c>
      <c r="B1444">
        <v>20</v>
      </c>
      <c r="C1444" t="s">
        <v>10393</v>
      </c>
      <c r="D1444" s="7">
        <v>40692</v>
      </c>
      <c r="E1444" t="s">
        <v>1055</v>
      </c>
      <c r="F1444" t="s">
        <v>10399</v>
      </c>
      <c r="G1444" t="s">
        <v>1055</v>
      </c>
      <c r="H1444" t="s">
        <v>21</v>
      </c>
      <c r="I1444" t="s">
        <v>10321</v>
      </c>
      <c r="K1444" t="s">
        <v>1996</v>
      </c>
      <c r="L1444" t="s">
        <v>1997</v>
      </c>
    </row>
    <row r="1445" spans="1:14" hidden="1" x14ac:dyDescent="0.25">
      <c r="A1445">
        <v>23</v>
      </c>
      <c r="B1445">
        <v>21</v>
      </c>
      <c r="C1445" t="s">
        <v>10393</v>
      </c>
      <c r="D1445" s="7">
        <v>40692</v>
      </c>
      <c r="E1445" t="s">
        <v>1055</v>
      </c>
      <c r="F1445" t="s">
        <v>10399</v>
      </c>
      <c r="G1445" t="s">
        <v>1055</v>
      </c>
      <c r="H1445" t="s">
        <v>24</v>
      </c>
      <c r="I1445" t="s">
        <v>10323</v>
      </c>
      <c r="K1445" t="s">
        <v>1998</v>
      </c>
      <c r="L1445" t="s">
        <v>1999</v>
      </c>
    </row>
    <row r="1446" spans="1:14" hidden="1" x14ac:dyDescent="0.25">
      <c r="A1446">
        <v>23</v>
      </c>
      <c r="B1446">
        <v>22</v>
      </c>
      <c r="C1446" t="s">
        <v>10393</v>
      </c>
      <c r="D1446" s="7">
        <v>40692</v>
      </c>
      <c r="E1446" t="s">
        <v>1055</v>
      </c>
      <c r="F1446" t="s">
        <v>10399</v>
      </c>
      <c r="G1446" t="s">
        <v>1055</v>
      </c>
      <c r="H1446" t="s">
        <v>10</v>
      </c>
      <c r="I1446" t="s">
        <v>118</v>
      </c>
      <c r="K1446" t="s">
        <v>2000</v>
      </c>
      <c r="L1446" t="s">
        <v>2001</v>
      </c>
    </row>
    <row r="1447" spans="1:14" hidden="1" x14ac:dyDescent="0.25">
      <c r="A1447">
        <v>23</v>
      </c>
      <c r="B1447">
        <v>23</v>
      </c>
      <c r="C1447" t="s">
        <v>10393</v>
      </c>
      <c r="D1447" s="7">
        <v>40692</v>
      </c>
      <c r="E1447" t="s">
        <v>1055</v>
      </c>
      <c r="F1447" t="s">
        <v>10399</v>
      </c>
      <c r="G1447" t="s">
        <v>1055</v>
      </c>
      <c r="H1447" t="s">
        <v>17</v>
      </c>
      <c r="I1447" t="s">
        <v>77</v>
      </c>
      <c r="K1447" t="s">
        <v>2001</v>
      </c>
      <c r="L1447" t="s">
        <v>2002</v>
      </c>
    </row>
    <row r="1448" spans="1:14" hidden="1" x14ac:dyDescent="0.25">
      <c r="A1448">
        <v>23</v>
      </c>
      <c r="B1448">
        <v>24</v>
      </c>
      <c r="C1448" t="s">
        <v>10393</v>
      </c>
      <c r="D1448" s="7">
        <v>40692</v>
      </c>
      <c r="E1448" t="s">
        <v>1055</v>
      </c>
      <c r="F1448" t="s">
        <v>10399</v>
      </c>
      <c r="G1448" t="s">
        <v>1055</v>
      </c>
      <c r="H1448" t="s">
        <v>53</v>
      </c>
      <c r="I1448" t="s">
        <v>456</v>
      </c>
      <c r="J1448" t="s">
        <v>80</v>
      </c>
      <c r="K1448" t="s">
        <v>2002</v>
      </c>
      <c r="L1448" t="s">
        <v>2003</v>
      </c>
      <c r="N1448">
        <v>7</v>
      </c>
    </row>
    <row r="1449" spans="1:14" hidden="1" x14ac:dyDescent="0.25">
      <c r="A1449">
        <v>23</v>
      </c>
      <c r="B1449">
        <v>25</v>
      </c>
      <c r="C1449" t="s">
        <v>10393</v>
      </c>
      <c r="D1449" s="7">
        <v>40692</v>
      </c>
      <c r="E1449" t="s">
        <v>1055</v>
      </c>
      <c r="F1449" t="s">
        <v>10399</v>
      </c>
      <c r="G1449" t="s">
        <v>1055</v>
      </c>
      <c r="H1449" t="s">
        <v>21</v>
      </c>
      <c r="I1449" t="s">
        <v>334</v>
      </c>
      <c r="K1449" t="s">
        <v>2004</v>
      </c>
      <c r="L1449" t="s">
        <v>2005</v>
      </c>
    </row>
    <row r="1450" spans="1:14" hidden="1" x14ac:dyDescent="0.25">
      <c r="A1450">
        <v>23</v>
      </c>
      <c r="B1450">
        <v>26</v>
      </c>
      <c r="C1450" t="s">
        <v>10393</v>
      </c>
      <c r="D1450" s="7">
        <v>40692</v>
      </c>
      <c r="E1450" t="s">
        <v>1055</v>
      </c>
      <c r="F1450" t="s">
        <v>10399</v>
      </c>
      <c r="G1450" t="s">
        <v>1055</v>
      </c>
      <c r="H1450" t="s">
        <v>24</v>
      </c>
      <c r="I1450" t="s">
        <v>165</v>
      </c>
      <c r="K1450" t="s">
        <v>2006</v>
      </c>
      <c r="L1450" t="s">
        <v>2007</v>
      </c>
    </row>
    <row r="1451" spans="1:14" hidden="1" x14ac:dyDescent="0.25">
      <c r="A1451">
        <v>23</v>
      </c>
      <c r="B1451">
        <v>27</v>
      </c>
      <c r="C1451" t="s">
        <v>10393</v>
      </c>
      <c r="D1451" s="7">
        <v>40692</v>
      </c>
      <c r="E1451" t="s">
        <v>1055</v>
      </c>
      <c r="F1451" t="s">
        <v>10399</v>
      </c>
      <c r="G1451" t="s">
        <v>1055</v>
      </c>
      <c r="H1451" t="s">
        <v>10</v>
      </c>
      <c r="I1451" t="s">
        <v>113</v>
      </c>
      <c r="K1451" t="s">
        <v>2007</v>
      </c>
      <c r="L1451" t="s">
        <v>2008</v>
      </c>
    </row>
    <row r="1452" spans="1:14" hidden="1" x14ac:dyDescent="0.25">
      <c r="A1452">
        <v>23</v>
      </c>
      <c r="B1452">
        <v>28</v>
      </c>
      <c r="C1452" t="s">
        <v>10393</v>
      </c>
      <c r="D1452" s="7">
        <v>40692</v>
      </c>
      <c r="E1452" t="s">
        <v>1055</v>
      </c>
      <c r="F1452" t="s">
        <v>10399</v>
      </c>
      <c r="G1452" t="s">
        <v>1055</v>
      </c>
      <c r="H1452" t="s">
        <v>10</v>
      </c>
      <c r="I1452" t="s">
        <v>118</v>
      </c>
      <c r="K1452" t="s">
        <v>2008</v>
      </c>
      <c r="L1452" t="s">
        <v>2009</v>
      </c>
    </row>
    <row r="1453" spans="1:14" hidden="1" x14ac:dyDescent="0.25">
      <c r="A1453">
        <v>23</v>
      </c>
      <c r="B1453">
        <v>29</v>
      </c>
      <c r="C1453" t="s">
        <v>10393</v>
      </c>
      <c r="D1453" s="7">
        <v>40692</v>
      </c>
      <c r="E1453" t="s">
        <v>1055</v>
      </c>
      <c r="F1453" t="s">
        <v>10399</v>
      </c>
      <c r="G1453" t="s">
        <v>1055</v>
      </c>
      <c r="H1453" t="s">
        <v>17</v>
      </c>
      <c r="I1453" t="s">
        <v>101</v>
      </c>
      <c r="K1453" t="s">
        <v>2009</v>
      </c>
      <c r="L1453" t="s">
        <v>2010</v>
      </c>
    </row>
    <row r="1454" spans="1:14" hidden="1" x14ac:dyDescent="0.25">
      <c r="A1454">
        <v>23</v>
      </c>
      <c r="B1454">
        <v>30</v>
      </c>
      <c r="C1454" t="s">
        <v>10393</v>
      </c>
      <c r="D1454" s="7">
        <v>40692</v>
      </c>
      <c r="E1454" t="s">
        <v>1055</v>
      </c>
      <c r="F1454" t="s">
        <v>10399</v>
      </c>
      <c r="G1454" t="s">
        <v>1055</v>
      </c>
      <c r="H1454" t="s">
        <v>17</v>
      </c>
      <c r="I1454" t="s">
        <v>18</v>
      </c>
      <c r="K1454" t="s">
        <v>2010</v>
      </c>
      <c r="L1454" t="s">
        <v>2011</v>
      </c>
    </row>
    <row r="1455" spans="1:14" hidden="1" x14ac:dyDescent="0.25">
      <c r="A1455">
        <v>23</v>
      </c>
      <c r="B1455">
        <v>31</v>
      </c>
      <c r="C1455" t="s">
        <v>10393</v>
      </c>
      <c r="D1455" s="7">
        <v>40692</v>
      </c>
      <c r="E1455" t="s">
        <v>1055</v>
      </c>
      <c r="F1455" t="s">
        <v>10399</v>
      </c>
      <c r="G1455" t="s">
        <v>1055</v>
      </c>
      <c r="H1455" t="s">
        <v>17</v>
      </c>
      <c r="I1455" t="s">
        <v>101</v>
      </c>
      <c r="K1455" t="s">
        <v>2012</v>
      </c>
      <c r="L1455" t="s">
        <v>2013</v>
      </c>
    </row>
    <row r="1456" spans="1:14" hidden="1" x14ac:dyDescent="0.25">
      <c r="A1456">
        <v>23</v>
      </c>
      <c r="B1456">
        <v>32</v>
      </c>
      <c r="C1456" t="s">
        <v>10393</v>
      </c>
      <c r="D1456" s="7">
        <v>40692</v>
      </c>
      <c r="E1456" t="s">
        <v>1055</v>
      </c>
      <c r="F1456" t="s">
        <v>10399</v>
      </c>
      <c r="G1456" t="s">
        <v>1055</v>
      </c>
      <c r="H1456" t="s">
        <v>33</v>
      </c>
      <c r="I1456" t="s">
        <v>34</v>
      </c>
      <c r="K1456" t="s">
        <v>2014</v>
      </c>
      <c r="L1456" t="s">
        <v>2015</v>
      </c>
    </row>
    <row r="1457" spans="1:14" hidden="1" x14ac:dyDescent="0.25">
      <c r="A1457">
        <v>23</v>
      </c>
      <c r="B1457">
        <v>33</v>
      </c>
      <c r="C1457" t="s">
        <v>10393</v>
      </c>
      <c r="D1457" s="7">
        <v>40692</v>
      </c>
      <c r="E1457" t="s">
        <v>1055</v>
      </c>
      <c r="F1457" t="s">
        <v>10399</v>
      </c>
      <c r="G1457" t="s">
        <v>1055</v>
      </c>
      <c r="H1457" t="s">
        <v>21</v>
      </c>
      <c r="I1457" t="s">
        <v>334</v>
      </c>
      <c r="K1457" t="s">
        <v>2015</v>
      </c>
      <c r="L1457" t="s">
        <v>2016</v>
      </c>
    </row>
    <row r="1458" spans="1:14" hidden="1" x14ac:dyDescent="0.25">
      <c r="A1458">
        <v>23</v>
      </c>
      <c r="B1458">
        <v>34</v>
      </c>
      <c r="C1458" t="s">
        <v>10393</v>
      </c>
      <c r="D1458" s="7">
        <v>40692</v>
      </c>
      <c r="E1458" t="s">
        <v>1055</v>
      </c>
      <c r="F1458" t="s">
        <v>10399</v>
      </c>
      <c r="G1458" t="s">
        <v>1055</v>
      </c>
      <c r="H1458" t="s">
        <v>21</v>
      </c>
      <c r="I1458" t="s">
        <v>334</v>
      </c>
      <c r="K1458" t="s">
        <v>2017</v>
      </c>
      <c r="L1458" t="s">
        <v>2018</v>
      </c>
    </row>
    <row r="1459" spans="1:14" hidden="1" x14ac:dyDescent="0.25">
      <c r="A1459">
        <v>23</v>
      </c>
      <c r="B1459">
        <v>35</v>
      </c>
      <c r="C1459" t="s">
        <v>10393</v>
      </c>
      <c r="D1459" s="7">
        <v>40692</v>
      </c>
      <c r="E1459" t="s">
        <v>1055</v>
      </c>
      <c r="F1459" t="s">
        <v>10399</v>
      </c>
      <c r="G1459" t="s">
        <v>1055</v>
      </c>
      <c r="H1459" t="s">
        <v>24</v>
      </c>
      <c r="I1459" t="s">
        <v>10323</v>
      </c>
      <c r="K1459" t="s">
        <v>2019</v>
      </c>
      <c r="L1459" t="s">
        <v>2020</v>
      </c>
    </row>
    <row r="1460" spans="1:14" hidden="1" x14ac:dyDescent="0.25">
      <c r="A1460">
        <v>23</v>
      </c>
      <c r="B1460">
        <v>36</v>
      </c>
      <c r="C1460" t="s">
        <v>10393</v>
      </c>
      <c r="D1460" s="7">
        <v>40692</v>
      </c>
      <c r="E1460" t="s">
        <v>1055</v>
      </c>
      <c r="F1460" t="s">
        <v>10399</v>
      </c>
      <c r="G1460" t="s">
        <v>1055</v>
      </c>
      <c r="H1460" t="s">
        <v>10</v>
      </c>
      <c r="I1460" t="s">
        <v>118</v>
      </c>
      <c r="K1460" t="s">
        <v>2021</v>
      </c>
      <c r="L1460" t="s">
        <v>2022</v>
      </c>
    </row>
    <row r="1461" spans="1:14" hidden="1" x14ac:dyDescent="0.25">
      <c r="A1461">
        <v>23</v>
      </c>
      <c r="B1461">
        <v>37</v>
      </c>
      <c r="C1461" t="s">
        <v>10393</v>
      </c>
      <c r="D1461" s="7">
        <v>40692</v>
      </c>
      <c r="E1461" t="s">
        <v>1055</v>
      </c>
      <c r="F1461" t="s">
        <v>10399</v>
      </c>
      <c r="G1461" t="s">
        <v>1055</v>
      </c>
      <c r="H1461" t="s">
        <v>17</v>
      </c>
      <c r="I1461" t="s">
        <v>101</v>
      </c>
      <c r="K1461" t="s">
        <v>2022</v>
      </c>
      <c r="L1461" t="s">
        <v>2023</v>
      </c>
    </row>
    <row r="1462" spans="1:14" hidden="1" x14ac:dyDescent="0.25">
      <c r="A1462">
        <v>23</v>
      </c>
      <c r="B1462">
        <v>38</v>
      </c>
      <c r="C1462" t="s">
        <v>10393</v>
      </c>
      <c r="D1462" s="7">
        <v>40692</v>
      </c>
      <c r="E1462" t="s">
        <v>1055</v>
      </c>
      <c r="F1462" t="s">
        <v>10399</v>
      </c>
      <c r="G1462" t="s">
        <v>1055</v>
      </c>
      <c r="H1462" t="s">
        <v>17</v>
      </c>
      <c r="I1462" t="s">
        <v>18</v>
      </c>
      <c r="K1462" t="s">
        <v>2023</v>
      </c>
      <c r="L1462" t="s">
        <v>2024</v>
      </c>
    </row>
    <row r="1463" spans="1:14" hidden="1" x14ac:dyDescent="0.25">
      <c r="A1463">
        <v>23</v>
      </c>
      <c r="B1463">
        <v>39</v>
      </c>
      <c r="C1463" t="s">
        <v>10393</v>
      </c>
      <c r="D1463" s="7">
        <v>40692</v>
      </c>
      <c r="E1463" t="s">
        <v>1055</v>
      </c>
      <c r="F1463" t="s">
        <v>10399</v>
      </c>
      <c r="G1463" t="s">
        <v>1055</v>
      </c>
      <c r="H1463" t="s">
        <v>17</v>
      </c>
      <c r="I1463" t="s">
        <v>101</v>
      </c>
      <c r="K1463" t="s">
        <v>2024</v>
      </c>
      <c r="L1463" t="s">
        <v>2025</v>
      </c>
    </row>
    <row r="1464" spans="1:14" hidden="1" x14ac:dyDescent="0.25">
      <c r="A1464">
        <v>23</v>
      </c>
      <c r="B1464">
        <v>40</v>
      </c>
      <c r="C1464" t="s">
        <v>10393</v>
      </c>
      <c r="D1464" s="7">
        <v>40692</v>
      </c>
      <c r="E1464" t="s">
        <v>1055</v>
      </c>
      <c r="F1464" t="s">
        <v>10399</v>
      </c>
      <c r="G1464" t="s">
        <v>1055</v>
      </c>
      <c r="H1464" t="s">
        <v>53</v>
      </c>
      <c r="I1464" t="s">
        <v>202</v>
      </c>
      <c r="J1464" t="s">
        <v>92</v>
      </c>
      <c r="K1464" t="s">
        <v>2025</v>
      </c>
      <c r="L1464" t="s">
        <v>2025</v>
      </c>
      <c r="N1464">
        <v>8</v>
      </c>
    </row>
    <row r="1465" spans="1:14" hidden="1" x14ac:dyDescent="0.25">
      <c r="A1465">
        <v>23</v>
      </c>
      <c r="B1465">
        <v>41</v>
      </c>
      <c r="C1465" t="s">
        <v>10393</v>
      </c>
      <c r="D1465" s="7">
        <v>40692</v>
      </c>
      <c r="E1465" t="s">
        <v>1055</v>
      </c>
      <c r="F1465" t="s">
        <v>10399</v>
      </c>
      <c r="G1465" t="s">
        <v>1055</v>
      </c>
      <c r="H1465" t="s">
        <v>17</v>
      </c>
      <c r="I1465" t="s">
        <v>101</v>
      </c>
      <c r="K1465" t="s">
        <v>2025</v>
      </c>
      <c r="L1465" t="s">
        <v>2026</v>
      </c>
    </row>
    <row r="1466" spans="1:14" hidden="1" x14ac:dyDescent="0.25">
      <c r="A1466">
        <v>23</v>
      </c>
      <c r="B1466">
        <v>42</v>
      </c>
      <c r="C1466" t="s">
        <v>10393</v>
      </c>
      <c r="D1466" s="7">
        <v>40692</v>
      </c>
      <c r="E1466" t="s">
        <v>1055</v>
      </c>
      <c r="F1466" t="s">
        <v>10399</v>
      </c>
      <c r="G1466" t="s">
        <v>1055</v>
      </c>
      <c r="H1466" t="s">
        <v>33</v>
      </c>
      <c r="I1466" t="s">
        <v>34</v>
      </c>
      <c r="K1466" t="s">
        <v>2026</v>
      </c>
      <c r="L1466" t="s">
        <v>2027</v>
      </c>
    </row>
    <row r="1467" spans="1:14" hidden="1" x14ac:dyDescent="0.25">
      <c r="A1467">
        <v>23</v>
      </c>
      <c r="B1467">
        <v>43</v>
      </c>
      <c r="C1467" t="s">
        <v>10393</v>
      </c>
      <c r="D1467" s="7">
        <v>40692</v>
      </c>
      <c r="E1467" t="s">
        <v>1055</v>
      </c>
      <c r="F1467" t="s">
        <v>10399</v>
      </c>
      <c r="G1467" t="s">
        <v>1055</v>
      </c>
      <c r="H1467" t="s">
        <v>21</v>
      </c>
      <c r="I1467" t="s">
        <v>22</v>
      </c>
      <c r="K1467" t="s">
        <v>2028</v>
      </c>
      <c r="L1467" t="s">
        <v>2029</v>
      </c>
    </row>
    <row r="1468" spans="1:14" hidden="1" x14ac:dyDescent="0.25">
      <c r="A1468">
        <v>23</v>
      </c>
      <c r="B1468">
        <v>44</v>
      </c>
      <c r="C1468" t="s">
        <v>10393</v>
      </c>
      <c r="D1468" s="7">
        <v>40692</v>
      </c>
      <c r="E1468" t="s">
        <v>1055</v>
      </c>
      <c r="F1468" t="s">
        <v>10399</v>
      </c>
      <c r="G1468" t="s">
        <v>1055</v>
      </c>
      <c r="H1468" t="s">
        <v>21</v>
      </c>
      <c r="I1468" t="s">
        <v>334</v>
      </c>
      <c r="K1468" t="s">
        <v>2030</v>
      </c>
      <c r="L1468" t="s">
        <v>2031</v>
      </c>
    </row>
    <row r="1469" spans="1:14" hidden="1" x14ac:dyDescent="0.25">
      <c r="A1469">
        <v>23</v>
      </c>
      <c r="B1469">
        <v>45</v>
      </c>
      <c r="C1469" t="s">
        <v>10393</v>
      </c>
      <c r="D1469" s="7">
        <v>40692</v>
      </c>
      <c r="E1469" t="s">
        <v>1055</v>
      </c>
      <c r="F1469" t="s">
        <v>10399</v>
      </c>
      <c r="G1469" t="s">
        <v>1055</v>
      </c>
      <c r="H1469" t="s">
        <v>24</v>
      </c>
      <c r="I1469" t="s">
        <v>10323</v>
      </c>
      <c r="K1469" t="s">
        <v>2032</v>
      </c>
      <c r="L1469" t="s">
        <v>2033</v>
      </c>
    </row>
    <row r="1470" spans="1:14" hidden="1" x14ac:dyDescent="0.25">
      <c r="A1470">
        <v>23</v>
      </c>
      <c r="B1470">
        <v>46</v>
      </c>
      <c r="C1470" t="s">
        <v>10393</v>
      </c>
      <c r="D1470" s="7">
        <v>40692</v>
      </c>
      <c r="E1470" t="s">
        <v>1055</v>
      </c>
      <c r="F1470" t="s">
        <v>10399</v>
      </c>
      <c r="G1470" t="s">
        <v>1055</v>
      </c>
      <c r="H1470" t="s">
        <v>10</v>
      </c>
      <c r="I1470" t="s">
        <v>11</v>
      </c>
      <c r="K1470" t="s">
        <v>2033</v>
      </c>
      <c r="L1470" t="s">
        <v>2034</v>
      </c>
    </row>
    <row r="1471" spans="1:14" hidden="1" x14ac:dyDescent="0.25">
      <c r="A1471">
        <v>23</v>
      </c>
      <c r="B1471">
        <v>47</v>
      </c>
      <c r="C1471" t="s">
        <v>10393</v>
      </c>
      <c r="D1471" s="7">
        <v>40692</v>
      </c>
      <c r="E1471" t="s">
        <v>1055</v>
      </c>
      <c r="F1471" t="s">
        <v>10399</v>
      </c>
      <c r="G1471" t="s">
        <v>1055</v>
      </c>
      <c r="H1471" t="s">
        <v>17</v>
      </c>
      <c r="I1471" t="s">
        <v>292</v>
      </c>
      <c r="K1471" t="s">
        <v>2034</v>
      </c>
      <c r="L1471" t="s">
        <v>2035</v>
      </c>
    </row>
    <row r="1472" spans="1:14" hidden="1" x14ac:dyDescent="0.25">
      <c r="A1472">
        <v>23</v>
      </c>
      <c r="B1472">
        <v>48</v>
      </c>
      <c r="C1472" t="s">
        <v>10393</v>
      </c>
      <c r="D1472" s="7">
        <v>40692</v>
      </c>
      <c r="E1472" t="s">
        <v>1055</v>
      </c>
      <c r="F1472" t="s">
        <v>10399</v>
      </c>
      <c r="G1472" t="s">
        <v>1055</v>
      </c>
      <c r="H1472" t="s">
        <v>53</v>
      </c>
      <c r="I1472" t="s">
        <v>255</v>
      </c>
      <c r="J1472" t="s">
        <v>80</v>
      </c>
      <c r="K1472" t="s">
        <v>2035</v>
      </c>
      <c r="L1472" t="s">
        <v>2036</v>
      </c>
      <c r="N1472">
        <v>6</v>
      </c>
    </row>
    <row r="1473" spans="1:14" hidden="1" x14ac:dyDescent="0.25">
      <c r="A1473">
        <v>23</v>
      </c>
      <c r="B1473">
        <v>49</v>
      </c>
      <c r="C1473" t="s">
        <v>10393</v>
      </c>
      <c r="D1473" s="7">
        <v>40692</v>
      </c>
      <c r="E1473" t="s">
        <v>1055</v>
      </c>
      <c r="F1473" t="s">
        <v>10399</v>
      </c>
      <c r="G1473" t="s">
        <v>1055</v>
      </c>
      <c r="H1473" t="s">
        <v>21</v>
      </c>
      <c r="I1473" t="s">
        <v>334</v>
      </c>
      <c r="K1473" t="s">
        <v>2037</v>
      </c>
      <c r="L1473" t="s">
        <v>2038</v>
      </c>
    </row>
    <row r="1474" spans="1:14" hidden="1" x14ac:dyDescent="0.25">
      <c r="A1474">
        <v>23</v>
      </c>
      <c r="B1474">
        <v>50</v>
      </c>
      <c r="C1474" t="s">
        <v>10393</v>
      </c>
      <c r="D1474" s="7">
        <v>40692</v>
      </c>
      <c r="E1474" t="s">
        <v>1055</v>
      </c>
      <c r="F1474" t="s">
        <v>10399</v>
      </c>
      <c r="G1474" t="s">
        <v>1055</v>
      </c>
      <c r="H1474" t="s">
        <v>24</v>
      </c>
      <c r="I1474" t="s">
        <v>10323</v>
      </c>
      <c r="K1474" t="s">
        <v>2039</v>
      </c>
      <c r="L1474" t="s">
        <v>2040</v>
      </c>
    </row>
    <row r="1475" spans="1:14" hidden="1" x14ac:dyDescent="0.25">
      <c r="A1475">
        <v>23</v>
      </c>
      <c r="B1475">
        <v>51</v>
      </c>
      <c r="C1475" t="s">
        <v>10393</v>
      </c>
      <c r="D1475" s="7">
        <v>40692</v>
      </c>
      <c r="E1475" t="s">
        <v>1055</v>
      </c>
      <c r="F1475" t="s">
        <v>10399</v>
      </c>
      <c r="G1475" t="s">
        <v>1055</v>
      </c>
      <c r="H1475" t="s">
        <v>10</v>
      </c>
      <c r="I1475" t="s">
        <v>14</v>
      </c>
      <c r="K1475" t="s">
        <v>2040</v>
      </c>
      <c r="L1475" t="s">
        <v>2041</v>
      </c>
    </row>
    <row r="1476" spans="1:14" hidden="1" x14ac:dyDescent="0.25">
      <c r="A1476">
        <v>23</v>
      </c>
      <c r="B1476">
        <v>52</v>
      </c>
      <c r="C1476" t="s">
        <v>10393</v>
      </c>
      <c r="D1476" s="7">
        <v>40692</v>
      </c>
      <c r="E1476" t="s">
        <v>1055</v>
      </c>
      <c r="F1476" t="s">
        <v>10399</v>
      </c>
      <c r="G1476" t="s">
        <v>1055</v>
      </c>
      <c r="H1476" t="s">
        <v>17</v>
      </c>
      <c r="I1476" t="s">
        <v>18</v>
      </c>
      <c r="K1476" t="s">
        <v>2041</v>
      </c>
      <c r="L1476" t="s">
        <v>2042</v>
      </c>
    </row>
    <row r="1477" spans="1:14" hidden="1" x14ac:dyDescent="0.25">
      <c r="A1477">
        <v>23</v>
      </c>
      <c r="B1477">
        <v>53</v>
      </c>
      <c r="C1477" t="s">
        <v>10393</v>
      </c>
      <c r="D1477" s="7">
        <v>40692</v>
      </c>
      <c r="E1477" t="s">
        <v>1055</v>
      </c>
      <c r="F1477" t="s">
        <v>10399</v>
      </c>
      <c r="G1477" t="s">
        <v>1055</v>
      </c>
      <c r="H1477" t="s">
        <v>33</v>
      </c>
      <c r="I1477" t="s">
        <v>161</v>
      </c>
      <c r="K1477" t="s">
        <v>2042</v>
      </c>
      <c r="L1477" t="s">
        <v>2042</v>
      </c>
    </row>
    <row r="1478" spans="1:14" hidden="1" x14ac:dyDescent="0.25">
      <c r="A1478">
        <v>23</v>
      </c>
      <c r="B1478">
        <v>54</v>
      </c>
      <c r="C1478" t="s">
        <v>10393</v>
      </c>
      <c r="D1478" s="7">
        <v>40692</v>
      </c>
      <c r="E1478" t="s">
        <v>1055</v>
      </c>
      <c r="F1478" t="s">
        <v>10399</v>
      </c>
      <c r="G1478" t="s">
        <v>1055</v>
      </c>
      <c r="H1478" t="s">
        <v>21</v>
      </c>
      <c r="I1478" t="s">
        <v>22</v>
      </c>
      <c r="K1478" t="s">
        <v>2042</v>
      </c>
      <c r="L1478" t="s">
        <v>2043</v>
      </c>
    </row>
    <row r="1479" spans="1:14" hidden="1" x14ac:dyDescent="0.25">
      <c r="A1479">
        <v>23</v>
      </c>
      <c r="B1479">
        <v>55</v>
      </c>
      <c r="C1479" t="s">
        <v>10393</v>
      </c>
      <c r="D1479" s="7">
        <v>40692</v>
      </c>
      <c r="E1479" t="s">
        <v>1055</v>
      </c>
      <c r="F1479" t="s">
        <v>10399</v>
      </c>
      <c r="G1479" t="s">
        <v>1055</v>
      </c>
      <c r="H1479" t="s">
        <v>24</v>
      </c>
      <c r="I1479" t="s">
        <v>10323</v>
      </c>
      <c r="K1479" t="s">
        <v>2044</v>
      </c>
      <c r="L1479" t="s">
        <v>2045</v>
      </c>
    </row>
    <row r="1480" spans="1:14" hidden="1" x14ac:dyDescent="0.25">
      <c r="A1480">
        <v>23</v>
      </c>
      <c r="B1480">
        <v>56</v>
      </c>
      <c r="C1480" t="s">
        <v>10393</v>
      </c>
      <c r="D1480" s="7">
        <v>40692</v>
      </c>
      <c r="E1480" t="s">
        <v>1055</v>
      </c>
      <c r="F1480" t="s">
        <v>10399</v>
      </c>
      <c r="G1480" t="s">
        <v>1055</v>
      </c>
      <c r="H1480" t="s">
        <v>10</v>
      </c>
      <c r="I1480" t="s">
        <v>118</v>
      </c>
      <c r="K1480" t="s">
        <v>2046</v>
      </c>
      <c r="L1480" t="s">
        <v>2047</v>
      </c>
    </row>
    <row r="1481" spans="1:14" hidden="1" x14ac:dyDescent="0.25">
      <c r="A1481">
        <v>23</v>
      </c>
      <c r="B1481">
        <v>57</v>
      </c>
      <c r="C1481" t="s">
        <v>10393</v>
      </c>
      <c r="D1481" s="7">
        <v>40692</v>
      </c>
      <c r="E1481" t="s">
        <v>1055</v>
      </c>
      <c r="F1481" t="s">
        <v>10399</v>
      </c>
      <c r="G1481" t="s">
        <v>1055</v>
      </c>
      <c r="H1481" t="s">
        <v>17</v>
      </c>
      <c r="I1481" t="s">
        <v>101</v>
      </c>
      <c r="K1481" t="s">
        <v>2047</v>
      </c>
      <c r="L1481" t="s">
        <v>2048</v>
      </c>
    </row>
    <row r="1482" spans="1:14" hidden="1" x14ac:dyDescent="0.25">
      <c r="A1482">
        <v>23</v>
      </c>
      <c r="B1482">
        <v>58</v>
      </c>
      <c r="C1482" t="s">
        <v>10393</v>
      </c>
      <c r="D1482" s="7">
        <v>40692</v>
      </c>
      <c r="E1482" t="s">
        <v>1055</v>
      </c>
      <c r="F1482" t="s">
        <v>10399</v>
      </c>
      <c r="G1482" t="s">
        <v>1055</v>
      </c>
      <c r="H1482" t="s">
        <v>53</v>
      </c>
      <c r="I1482" t="s">
        <v>270</v>
      </c>
      <c r="J1482" t="s">
        <v>80</v>
      </c>
      <c r="K1482" t="s">
        <v>2048</v>
      </c>
      <c r="L1482" t="s">
        <v>2049</v>
      </c>
      <c r="N1482">
        <v>7</v>
      </c>
    </row>
    <row r="1483" spans="1:14" hidden="1" x14ac:dyDescent="0.25">
      <c r="A1483">
        <v>23</v>
      </c>
      <c r="B1483">
        <v>59</v>
      </c>
      <c r="C1483" t="s">
        <v>10393</v>
      </c>
      <c r="D1483" s="7">
        <v>40692</v>
      </c>
      <c r="E1483" t="s">
        <v>1055</v>
      </c>
      <c r="F1483" t="s">
        <v>10399</v>
      </c>
      <c r="G1483" t="s">
        <v>1055</v>
      </c>
      <c r="H1483" t="s">
        <v>17</v>
      </c>
      <c r="I1483" t="s">
        <v>18</v>
      </c>
      <c r="K1483" t="s">
        <v>2049</v>
      </c>
      <c r="L1483" t="s">
        <v>2050</v>
      </c>
    </row>
    <row r="1484" spans="1:14" hidden="1" x14ac:dyDescent="0.25">
      <c r="A1484">
        <v>23</v>
      </c>
      <c r="B1484">
        <v>60</v>
      </c>
      <c r="C1484" t="s">
        <v>10393</v>
      </c>
      <c r="D1484" s="7">
        <v>40692</v>
      </c>
      <c r="E1484" t="s">
        <v>1055</v>
      </c>
      <c r="F1484" t="s">
        <v>10399</v>
      </c>
      <c r="G1484" t="s">
        <v>1055</v>
      </c>
      <c r="H1484" t="s">
        <v>33</v>
      </c>
      <c r="I1484" t="s">
        <v>161</v>
      </c>
      <c r="K1484" t="s">
        <v>2050</v>
      </c>
      <c r="L1484" t="s">
        <v>2051</v>
      </c>
    </row>
    <row r="1485" spans="1:14" hidden="1" x14ac:dyDescent="0.25">
      <c r="A1485">
        <v>23</v>
      </c>
      <c r="B1485">
        <v>61</v>
      </c>
      <c r="C1485" t="s">
        <v>10393</v>
      </c>
      <c r="D1485" s="7">
        <v>40692</v>
      </c>
      <c r="E1485" t="s">
        <v>1055</v>
      </c>
      <c r="F1485" t="s">
        <v>10399</v>
      </c>
      <c r="G1485" t="s">
        <v>1055</v>
      </c>
      <c r="H1485" t="s">
        <v>24</v>
      </c>
      <c r="I1485" t="s">
        <v>10323</v>
      </c>
      <c r="K1485" t="s">
        <v>2051</v>
      </c>
      <c r="L1485" t="s">
        <v>2052</v>
      </c>
    </row>
    <row r="1486" spans="1:14" hidden="1" x14ac:dyDescent="0.25">
      <c r="A1486">
        <v>23</v>
      </c>
      <c r="B1486">
        <v>62</v>
      </c>
      <c r="C1486" t="s">
        <v>10393</v>
      </c>
      <c r="D1486" s="7">
        <v>40692</v>
      </c>
      <c r="E1486" t="s">
        <v>1055</v>
      </c>
      <c r="F1486" t="s">
        <v>10399</v>
      </c>
      <c r="G1486" t="s">
        <v>1055</v>
      </c>
      <c r="H1486" t="s">
        <v>10</v>
      </c>
      <c r="I1486" t="s">
        <v>118</v>
      </c>
      <c r="K1486" t="s">
        <v>2052</v>
      </c>
      <c r="L1486" t="s">
        <v>2053</v>
      </c>
    </row>
    <row r="1487" spans="1:14" hidden="1" x14ac:dyDescent="0.25">
      <c r="A1487">
        <v>23</v>
      </c>
      <c r="B1487">
        <v>63</v>
      </c>
      <c r="C1487" t="s">
        <v>10393</v>
      </c>
      <c r="D1487" s="7">
        <v>40692</v>
      </c>
      <c r="E1487" t="s">
        <v>1055</v>
      </c>
      <c r="F1487" t="s">
        <v>10399</v>
      </c>
      <c r="G1487" t="s">
        <v>1055</v>
      </c>
      <c r="H1487" t="s">
        <v>17</v>
      </c>
      <c r="I1487" t="s">
        <v>18</v>
      </c>
      <c r="K1487" t="s">
        <v>2053</v>
      </c>
      <c r="L1487" t="s">
        <v>2054</v>
      </c>
    </row>
    <row r="1488" spans="1:14" hidden="1" x14ac:dyDescent="0.25">
      <c r="A1488">
        <v>23</v>
      </c>
      <c r="B1488">
        <v>64</v>
      </c>
      <c r="C1488" t="s">
        <v>10393</v>
      </c>
      <c r="D1488" s="7">
        <v>40692</v>
      </c>
      <c r="E1488" t="s">
        <v>1055</v>
      </c>
      <c r="F1488" t="s">
        <v>10399</v>
      </c>
      <c r="G1488" t="s">
        <v>1055</v>
      </c>
      <c r="H1488" t="s">
        <v>53</v>
      </c>
      <c r="I1488" t="s">
        <v>202</v>
      </c>
      <c r="J1488" t="s">
        <v>92</v>
      </c>
      <c r="K1488" t="s">
        <v>2054</v>
      </c>
      <c r="L1488" t="s">
        <v>2054</v>
      </c>
      <c r="N1488">
        <v>7</v>
      </c>
    </row>
    <row r="1489" spans="1:14" hidden="1" x14ac:dyDescent="0.25">
      <c r="A1489">
        <v>23</v>
      </c>
      <c r="B1489">
        <v>65</v>
      </c>
      <c r="C1489" t="s">
        <v>10393</v>
      </c>
      <c r="D1489" s="7">
        <v>40692</v>
      </c>
      <c r="E1489" t="s">
        <v>1055</v>
      </c>
      <c r="F1489" t="s">
        <v>10399</v>
      </c>
      <c r="G1489" t="s">
        <v>1055</v>
      </c>
      <c r="H1489" t="s">
        <v>162</v>
      </c>
      <c r="I1489" t="s">
        <v>163</v>
      </c>
      <c r="K1489" t="s">
        <v>2054</v>
      </c>
      <c r="L1489" t="s">
        <v>2055</v>
      </c>
    </row>
    <row r="1490" spans="1:14" hidden="1" x14ac:dyDescent="0.25">
      <c r="A1490">
        <v>23</v>
      </c>
      <c r="B1490">
        <v>66</v>
      </c>
      <c r="C1490" t="s">
        <v>10393</v>
      </c>
      <c r="D1490" s="7">
        <v>40692</v>
      </c>
      <c r="E1490" t="s">
        <v>1055</v>
      </c>
      <c r="F1490" t="s">
        <v>10399</v>
      </c>
      <c r="G1490" t="s">
        <v>1055</v>
      </c>
      <c r="H1490" t="s">
        <v>21</v>
      </c>
      <c r="I1490" t="s">
        <v>10321</v>
      </c>
      <c r="K1490" t="s">
        <v>2056</v>
      </c>
      <c r="L1490" t="s">
        <v>2057</v>
      </c>
    </row>
    <row r="1491" spans="1:14" hidden="1" x14ac:dyDescent="0.25">
      <c r="A1491">
        <v>23</v>
      </c>
      <c r="B1491">
        <v>67</v>
      </c>
      <c r="C1491" t="s">
        <v>10393</v>
      </c>
      <c r="D1491" s="7">
        <v>40692</v>
      </c>
      <c r="E1491" t="s">
        <v>1055</v>
      </c>
      <c r="F1491" t="s">
        <v>10399</v>
      </c>
      <c r="G1491" t="s">
        <v>1055</v>
      </c>
      <c r="H1491" t="s">
        <v>17</v>
      </c>
      <c r="I1491" t="s">
        <v>18</v>
      </c>
      <c r="K1491" t="s">
        <v>2057</v>
      </c>
      <c r="L1491" t="s">
        <v>2058</v>
      </c>
    </row>
    <row r="1492" spans="1:14" hidden="1" x14ac:dyDescent="0.25">
      <c r="A1492">
        <v>23</v>
      </c>
      <c r="B1492">
        <v>68</v>
      </c>
      <c r="C1492" t="s">
        <v>10393</v>
      </c>
      <c r="D1492" s="7">
        <v>40692</v>
      </c>
      <c r="E1492" t="s">
        <v>1055</v>
      </c>
      <c r="F1492" t="s">
        <v>10399</v>
      </c>
      <c r="G1492" t="s">
        <v>1055</v>
      </c>
      <c r="H1492" t="s">
        <v>17</v>
      </c>
      <c r="I1492" t="s">
        <v>48</v>
      </c>
      <c r="K1492" t="s">
        <v>2058</v>
      </c>
      <c r="L1492" t="s">
        <v>2059</v>
      </c>
    </row>
    <row r="1493" spans="1:14" hidden="1" x14ac:dyDescent="0.25">
      <c r="A1493">
        <v>23</v>
      </c>
      <c r="B1493">
        <v>69</v>
      </c>
      <c r="C1493" t="s">
        <v>10393</v>
      </c>
      <c r="D1493" s="7">
        <v>40692</v>
      </c>
      <c r="E1493" t="s">
        <v>1055</v>
      </c>
      <c r="F1493" t="s">
        <v>10399</v>
      </c>
      <c r="G1493" t="s">
        <v>1055</v>
      </c>
      <c r="H1493" t="s">
        <v>24</v>
      </c>
      <c r="I1493" t="s">
        <v>10323</v>
      </c>
      <c r="K1493" t="s">
        <v>2060</v>
      </c>
      <c r="L1493" t="s">
        <v>2061</v>
      </c>
    </row>
    <row r="1494" spans="1:14" hidden="1" x14ac:dyDescent="0.25">
      <c r="A1494">
        <v>23</v>
      </c>
      <c r="B1494">
        <v>70</v>
      </c>
      <c r="C1494" t="s">
        <v>10393</v>
      </c>
      <c r="D1494" s="7">
        <v>40692</v>
      </c>
      <c r="E1494" t="s">
        <v>1055</v>
      </c>
      <c r="F1494" t="s">
        <v>10399</v>
      </c>
      <c r="G1494" t="s">
        <v>1055</v>
      </c>
      <c r="H1494" t="s">
        <v>10</v>
      </c>
      <c r="I1494" t="s">
        <v>118</v>
      </c>
      <c r="K1494" t="s">
        <v>2061</v>
      </c>
      <c r="L1494" t="s">
        <v>2062</v>
      </c>
    </row>
    <row r="1495" spans="1:14" hidden="1" x14ac:dyDescent="0.25">
      <c r="A1495">
        <v>23</v>
      </c>
      <c r="B1495">
        <v>71</v>
      </c>
      <c r="C1495" t="s">
        <v>10393</v>
      </c>
      <c r="D1495" s="7">
        <v>40692</v>
      </c>
      <c r="E1495" t="s">
        <v>1055</v>
      </c>
      <c r="F1495" t="s">
        <v>10399</v>
      </c>
      <c r="G1495" t="s">
        <v>1055</v>
      </c>
      <c r="H1495" t="s">
        <v>17</v>
      </c>
      <c r="I1495" t="s">
        <v>18</v>
      </c>
      <c r="K1495" t="s">
        <v>2063</v>
      </c>
      <c r="L1495" t="s">
        <v>2064</v>
      </c>
    </row>
    <row r="1496" spans="1:14" hidden="1" x14ac:dyDescent="0.25">
      <c r="A1496">
        <v>23</v>
      </c>
      <c r="B1496">
        <v>72</v>
      </c>
      <c r="C1496" t="s">
        <v>10393</v>
      </c>
      <c r="D1496" s="7">
        <v>40692</v>
      </c>
      <c r="E1496" t="s">
        <v>1055</v>
      </c>
      <c r="F1496" t="s">
        <v>10399</v>
      </c>
      <c r="G1496" t="s">
        <v>1055</v>
      </c>
      <c r="H1496" t="s">
        <v>53</v>
      </c>
      <c r="I1496" t="s">
        <v>255</v>
      </c>
      <c r="J1496" t="s">
        <v>80</v>
      </c>
      <c r="K1496" t="s">
        <v>2064</v>
      </c>
      <c r="L1496" t="s">
        <v>2065</v>
      </c>
      <c r="N1496">
        <v>6</v>
      </c>
    </row>
    <row r="1497" spans="1:14" hidden="1" x14ac:dyDescent="0.25">
      <c r="A1497">
        <v>23</v>
      </c>
      <c r="B1497">
        <v>73</v>
      </c>
      <c r="C1497" t="s">
        <v>10393</v>
      </c>
      <c r="D1497" s="7">
        <v>40692</v>
      </c>
      <c r="E1497" t="s">
        <v>1055</v>
      </c>
      <c r="F1497" t="s">
        <v>10399</v>
      </c>
      <c r="G1497" t="s">
        <v>1055</v>
      </c>
      <c r="H1497" t="s">
        <v>162</v>
      </c>
      <c r="I1497" t="s">
        <v>163</v>
      </c>
      <c r="K1497" t="s">
        <v>2066</v>
      </c>
      <c r="L1497" t="s">
        <v>2067</v>
      </c>
    </row>
    <row r="1498" spans="1:14" hidden="1" x14ac:dyDescent="0.25">
      <c r="A1498">
        <v>23</v>
      </c>
      <c r="B1498">
        <v>74</v>
      </c>
      <c r="C1498" t="s">
        <v>10393</v>
      </c>
      <c r="D1498" s="7">
        <v>40692</v>
      </c>
      <c r="E1498" t="s">
        <v>1055</v>
      </c>
      <c r="F1498" t="s">
        <v>10399</v>
      </c>
      <c r="G1498" t="s">
        <v>1055</v>
      </c>
      <c r="H1498" t="s">
        <v>21</v>
      </c>
      <c r="I1498" t="s">
        <v>334</v>
      </c>
      <c r="K1498" t="s">
        <v>2068</v>
      </c>
      <c r="L1498" t="s">
        <v>2069</v>
      </c>
    </row>
    <row r="1499" spans="1:14" hidden="1" x14ac:dyDescent="0.25">
      <c r="A1499">
        <v>23</v>
      </c>
      <c r="B1499">
        <v>75</v>
      </c>
      <c r="C1499" t="s">
        <v>10393</v>
      </c>
      <c r="D1499" s="7">
        <v>40692</v>
      </c>
      <c r="E1499" t="s">
        <v>1055</v>
      </c>
      <c r="F1499" t="s">
        <v>10399</v>
      </c>
      <c r="G1499" t="s">
        <v>1055</v>
      </c>
      <c r="H1499" t="s">
        <v>24</v>
      </c>
      <c r="I1499" t="s">
        <v>10323</v>
      </c>
      <c r="K1499" t="s">
        <v>2070</v>
      </c>
      <c r="L1499" t="s">
        <v>2071</v>
      </c>
    </row>
    <row r="1500" spans="1:14" hidden="1" x14ac:dyDescent="0.25">
      <c r="A1500">
        <v>23</v>
      </c>
      <c r="B1500">
        <v>76</v>
      </c>
      <c r="C1500" t="s">
        <v>10393</v>
      </c>
      <c r="D1500" s="7">
        <v>40692</v>
      </c>
      <c r="E1500" t="s">
        <v>1055</v>
      </c>
      <c r="F1500" t="s">
        <v>10399</v>
      </c>
      <c r="G1500" t="s">
        <v>1055</v>
      </c>
      <c r="H1500" t="s">
        <v>10</v>
      </c>
      <c r="I1500" t="s">
        <v>14</v>
      </c>
      <c r="K1500" t="s">
        <v>2071</v>
      </c>
      <c r="L1500" t="s">
        <v>2072</v>
      </c>
    </row>
    <row r="1501" spans="1:14" hidden="1" x14ac:dyDescent="0.25">
      <c r="A1501">
        <v>23</v>
      </c>
      <c r="B1501">
        <v>77</v>
      </c>
      <c r="C1501" t="s">
        <v>10393</v>
      </c>
      <c r="D1501" s="7">
        <v>40692</v>
      </c>
      <c r="E1501" t="s">
        <v>1055</v>
      </c>
      <c r="F1501" t="s">
        <v>10399</v>
      </c>
      <c r="G1501" t="s">
        <v>1055</v>
      </c>
      <c r="H1501" t="s">
        <v>17</v>
      </c>
      <c r="I1501" t="s">
        <v>18</v>
      </c>
      <c r="K1501" t="s">
        <v>2072</v>
      </c>
      <c r="L1501" t="s">
        <v>2073</v>
      </c>
    </row>
    <row r="1502" spans="1:14" hidden="1" x14ac:dyDescent="0.25">
      <c r="A1502">
        <v>23</v>
      </c>
      <c r="B1502">
        <v>78</v>
      </c>
      <c r="C1502" t="s">
        <v>10393</v>
      </c>
      <c r="D1502" s="7">
        <v>40692</v>
      </c>
      <c r="E1502" t="s">
        <v>1055</v>
      </c>
      <c r="F1502" t="s">
        <v>10399</v>
      </c>
      <c r="G1502" t="s">
        <v>1055</v>
      </c>
      <c r="H1502" t="s">
        <v>33</v>
      </c>
      <c r="I1502" t="s">
        <v>192</v>
      </c>
      <c r="K1502" t="s">
        <v>2073</v>
      </c>
      <c r="L1502" t="s">
        <v>2074</v>
      </c>
    </row>
    <row r="1503" spans="1:14" hidden="1" x14ac:dyDescent="0.25">
      <c r="A1503">
        <v>23</v>
      </c>
      <c r="B1503">
        <v>79</v>
      </c>
      <c r="C1503" t="s">
        <v>10393</v>
      </c>
      <c r="D1503" s="7">
        <v>40692</v>
      </c>
      <c r="E1503" t="s">
        <v>1055</v>
      </c>
      <c r="F1503" t="s">
        <v>10399</v>
      </c>
      <c r="G1503" t="s">
        <v>1055</v>
      </c>
      <c r="H1503" t="s">
        <v>21</v>
      </c>
      <c r="I1503" t="s">
        <v>22</v>
      </c>
      <c r="K1503" t="s">
        <v>2075</v>
      </c>
      <c r="L1503" t="s">
        <v>2076</v>
      </c>
    </row>
    <row r="1504" spans="1:14" hidden="1" x14ac:dyDescent="0.25">
      <c r="A1504">
        <v>23</v>
      </c>
      <c r="B1504">
        <v>80</v>
      </c>
      <c r="C1504" t="s">
        <v>10393</v>
      </c>
      <c r="D1504" s="7">
        <v>40692</v>
      </c>
      <c r="E1504" t="s">
        <v>1055</v>
      </c>
      <c r="F1504" t="s">
        <v>10399</v>
      </c>
      <c r="G1504" t="s">
        <v>1055</v>
      </c>
      <c r="H1504" t="s">
        <v>17</v>
      </c>
      <c r="I1504" t="s">
        <v>101</v>
      </c>
      <c r="K1504" t="s">
        <v>2076</v>
      </c>
      <c r="L1504" t="s">
        <v>2077</v>
      </c>
    </row>
    <row r="1505" spans="1:12" hidden="1" x14ac:dyDescent="0.25">
      <c r="A1505">
        <v>23</v>
      </c>
      <c r="B1505">
        <v>81</v>
      </c>
      <c r="C1505" t="s">
        <v>10393</v>
      </c>
      <c r="D1505" s="7">
        <v>40692</v>
      </c>
      <c r="E1505" t="s">
        <v>1055</v>
      </c>
      <c r="F1505" t="s">
        <v>10399</v>
      </c>
      <c r="G1505" t="s">
        <v>1055</v>
      </c>
      <c r="H1505" t="s">
        <v>24</v>
      </c>
      <c r="I1505" t="s">
        <v>10323</v>
      </c>
      <c r="K1505" t="s">
        <v>2078</v>
      </c>
      <c r="L1505" t="s">
        <v>2079</v>
      </c>
    </row>
    <row r="1506" spans="1:12" hidden="1" x14ac:dyDescent="0.25">
      <c r="A1506">
        <v>23</v>
      </c>
      <c r="B1506">
        <v>82</v>
      </c>
      <c r="C1506" t="s">
        <v>10393</v>
      </c>
      <c r="D1506" s="7">
        <v>40692</v>
      </c>
      <c r="E1506" t="s">
        <v>1055</v>
      </c>
      <c r="F1506" t="s">
        <v>10399</v>
      </c>
      <c r="G1506" t="s">
        <v>1055</v>
      </c>
      <c r="H1506" t="s">
        <v>10</v>
      </c>
      <c r="I1506" t="s">
        <v>113</v>
      </c>
      <c r="K1506" t="s">
        <v>2079</v>
      </c>
      <c r="L1506" t="s">
        <v>2080</v>
      </c>
    </row>
    <row r="1507" spans="1:12" hidden="1" x14ac:dyDescent="0.25">
      <c r="A1507">
        <v>23</v>
      </c>
      <c r="B1507">
        <v>83</v>
      </c>
      <c r="C1507" t="s">
        <v>10393</v>
      </c>
      <c r="D1507" s="7">
        <v>40692</v>
      </c>
      <c r="E1507" t="s">
        <v>1055</v>
      </c>
      <c r="F1507" t="s">
        <v>10399</v>
      </c>
      <c r="G1507" t="s">
        <v>1055</v>
      </c>
      <c r="H1507" t="s">
        <v>10</v>
      </c>
      <c r="I1507" t="s">
        <v>118</v>
      </c>
      <c r="K1507" t="s">
        <v>2080</v>
      </c>
      <c r="L1507" t="s">
        <v>2081</v>
      </c>
    </row>
    <row r="1508" spans="1:12" hidden="1" x14ac:dyDescent="0.25">
      <c r="A1508">
        <v>23</v>
      </c>
      <c r="B1508">
        <v>84</v>
      </c>
      <c r="C1508" t="s">
        <v>10393</v>
      </c>
      <c r="D1508" s="7">
        <v>40692</v>
      </c>
      <c r="E1508" t="s">
        <v>1055</v>
      </c>
      <c r="F1508" t="s">
        <v>10399</v>
      </c>
      <c r="G1508" t="s">
        <v>1055</v>
      </c>
      <c r="H1508" t="s">
        <v>17</v>
      </c>
      <c r="I1508" t="s">
        <v>18</v>
      </c>
      <c r="K1508" t="s">
        <v>2081</v>
      </c>
      <c r="L1508" t="s">
        <v>2082</v>
      </c>
    </row>
    <row r="1509" spans="1:12" hidden="1" x14ac:dyDescent="0.25">
      <c r="A1509">
        <v>23</v>
      </c>
      <c r="B1509">
        <v>85</v>
      </c>
      <c r="C1509" t="s">
        <v>10393</v>
      </c>
      <c r="D1509" s="7">
        <v>40692</v>
      </c>
      <c r="E1509" t="s">
        <v>1055</v>
      </c>
      <c r="F1509" t="s">
        <v>10399</v>
      </c>
      <c r="G1509" t="s">
        <v>1055</v>
      </c>
      <c r="H1509" t="s">
        <v>348</v>
      </c>
      <c r="I1509" t="s">
        <v>407</v>
      </c>
      <c r="K1509" t="s">
        <v>2082</v>
      </c>
      <c r="L1509" t="s">
        <v>2082</v>
      </c>
    </row>
    <row r="1510" spans="1:12" hidden="1" x14ac:dyDescent="0.25">
      <c r="A1510">
        <v>23</v>
      </c>
      <c r="B1510">
        <v>86</v>
      </c>
      <c r="C1510" t="s">
        <v>10393</v>
      </c>
      <c r="D1510" s="7">
        <v>40692</v>
      </c>
      <c r="E1510" t="s">
        <v>1055</v>
      </c>
      <c r="F1510" t="s">
        <v>10399</v>
      </c>
      <c r="G1510" t="s">
        <v>1055</v>
      </c>
      <c r="H1510" t="s">
        <v>17</v>
      </c>
      <c r="I1510" t="s">
        <v>101</v>
      </c>
      <c r="K1510" t="s">
        <v>2082</v>
      </c>
      <c r="L1510" t="s">
        <v>2083</v>
      </c>
    </row>
    <row r="1511" spans="1:12" hidden="1" x14ac:dyDescent="0.25">
      <c r="A1511">
        <v>23</v>
      </c>
      <c r="B1511">
        <v>87</v>
      </c>
      <c r="C1511" t="s">
        <v>10393</v>
      </c>
      <c r="D1511" s="7">
        <v>40692</v>
      </c>
      <c r="E1511" t="s">
        <v>1055</v>
      </c>
      <c r="F1511" t="s">
        <v>10399</v>
      </c>
      <c r="G1511" t="s">
        <v>1055</v>
      </c>
      <c r="H1511" t="s">
        <v>17</v>
      </c>
      <c r="I1511" t="s">
        <v>18</v>
      </c>
      <c r="K1511" t="s">
        <v>2083</v>
      </c>
      <c r="L1511" t="s">
        <v>2084</v>
      </c>
    </row>
    <row r="1512" spans="1:12" hidden="1" x14ac:dyDescent="0.25">
      <c r="A1512">
        <v>23</v>
      </c>
      <c r="B1512">
        <v>88</v>
      </c>
      <c r="C1512" t="s">
        <v>10393</v>
      </c>
      <c r="D1512" s="7">
        <v>40692</v>
      </c>
      <c r="E1512" t="s">
        <v>1055</v>
      </c>
      <c r="F1512" t="s">
        <v>10399</v>
      </c>
      <c r="G1512" t="s">
        <v>1055</v>
      </c>
      <c r="H1512" t="s">
        <v>33</v>
      </c>
      <c r="I1512" t="s">
        <v>161</v>
      </c>
      <c r="K1512" t="s">
        <v>2084</v>
      </c>
      <c r="L1512" t="s">
        <v>2085</v>
      </c>
    </row>
    <row r="1513" spans="1:12" hidden="1" x14ac:dyDescent="0.25">
      <c r="A1513">
        <v>23</v>
      </c>
      <c r="B1513">
        <v>89</v>
      </c>
      <c r="C1513" t="s">
        <v>10393</v>
      </c>
      <c r="D1513" s="7">
        <v>40692</v>
      </c>
      <c r="E1513" t="s">
        <v>1055</v>
      </c>
      <c r="F1513" t="s">
        <v>10399</v>
      </c>
      <c r="G1513" t="s">
        <v>1055</v>
      </c>
      <c r="H1513" t="s">
        <v>24</v>
      </c>
      <c r="I1513" t="s">
        <v>10323</v>
      </c>
      <c r="K1513" t="s">
        <v>2085</v>
      </c>
      <c r="L1513" t="s">
        <v>2086</v>
      </c>
    </row>
    <row r="1514" spans="1:12" hidden="1" x14ac:dyDescent="0.25">
      <c r="A1514">
        <v>23</v>
      </c>
      <c r="B1514">
        <v>90</v>
      </c>
      <c r="C1514" t="s">
        <v>10393</v>
      </c>
      <c r="D1514" s="7">
        <v>40692</v>
      </c>
      <c r="E1514" t="s">
        <v>1055</v>
      </c>
      <c r="F1514" t="s">
        <v>10399</v>
      </c>
      <c r="G1514" t="s">
        <v>1055</v>
      </c>
      <c r="H1514" t="s">
        <v>10</v>
      </c>
      <c r="I1514" t="s">
        <v>14</v>
      </c>
      <c r="K1514" t="s">
        <v>2086</v>
      </c>
      <c r="L1514" t="s">
        <v>2087</v>
      </c>
    </row>
    <row r="1515" spans="1:12" hidden="1" x14ac:dyDescent="0.25">
      <c r="A1515">
        <v>23</v>
      </c>
      <c r="B1515">
        <v>91</v>
      </c>
      <c r="C1515" t="s">
        <v>10393</v>
      </c>
      <c r="D1515" s="7">
        <v>40692</v>
      </c>
      <c r="E1515" t="s">
        <v>1055</v>
      </c>
      <c r="F1515" t="s">
        <v>10399</v>
      </c>
      <c r="G1515" t="s">
        <v>1055</v>
      </c>
      <c r="H1515" t="s">
        <v>17</v>
      </c>
      <c r="I1515" t="s">
        <v>101</v>
      </c>
      <c r="K1515" t="s">
        <v>2087</v>
      </c>
      <c r="L1515" t="s">
        <v>2088</v>
      </c>
    </row>
    <row r="1516" spans="1:12" hidden="1" x14ac:dyDescent="0.25">
      <c r="A1516">
        <v>23</v>
      </c>
      <c r="B1516">
        <v>92</v>
      </c>
      <c r="C1516" t="s">
        <v>10393</v>
      </c>
      <c r="D1516" s="7">
        <v>40692</v>
      </c>
      <c r="E1516" t="s">
        <v>1055</v>
      </c>
      <c r="F1516" t="s">
        <v>10399</v>
      </c>
      <c r="G1516" t="s">
        <v>1055</v>
      </c>
      <c r="H1516" t="s">
        <v>33</v>
      </c>
      <c r="I1516" t="s">
        <v>34</v>
      </c>
      <c r="K1516" t="s">
        <v>2088</v>
      </c>
      <c r="L1516" t="s">
        <v>2089</v>
      </c>
    </row>
    <row r="1517" spans="1:12" hidden="1" x14ac:dyDescent="0.25">
      <c r="A1517">
        <v>23</v>
      </c>
      <c r="B1517">
        <v>93</v>
      </c>
      <c r="C1517" t="s">
        <v>10393</v>
      </c>
      <c r="D1517" s="7">
        <v>40692</v>
      </c>
      <c r="E1517" t="s">
        <v>1055</v>
      </c>
      <c r="F1517" t="s">
        <v>10399</v>
      </c>
      <c r="G1517" t="s">
        <v>1055</v>
      </c>
      <c r="H1517" t="s">
        <v>21</v>
      </c>
      <c r="I1517" t="s">
        <v>22</v>
      </c>
      <c r="K1517" t="s">
        <v>2090</v>
      </c>
      <c r="L1517" t="s">
        <v>2091</v>
      </c>
    </row>
    <row r="1518" spans="1:12" hidden="1" x14ac:dyDescent="0.25">
      <c r="A1518">
        <v>23</v>
      </c>
      <c r="B1518">
        <v>94</v>
      </c>
      <c r="C1518" t="s">
        <v>10393</v>
      </c>
      <c r="D1518" s="7">
        <v>40692</v>
      </c>
      <c r="E1518" t="s">
        <v>1055</v>
      </c>
      <c r="F1518" t="s">
        <v>10399</v>
      </c>
      <c r="G1518" t="s">
        <v>1055</v>
      </c>
      <c r="H1518" t="s">
        <v>24</v>
      </c>
      <c r="I1518" t="s">
        <v>10323</v>
      </c>
      <c r="K1518" t="s">
        <v>2091</v>
      </c>
      <c r="L1518" t="s">
        <v>2091</v>
      </c>
    </row>
    <row r="1519" spans="1:12" hidden="1" x14ac:dyDescent="0.25">
      <c r="A1519">
        <v>23</v>
      </c>
      <c r="B1519">
        <v>95</v>
      </c>
      <c r="C1519" t="s">
        <v>10393</v>
      </c>
      <c r="D1519" s="7">
        <v>40692</v>
      </c>
      <c r="E1519" t="s">
        <v>1055</v>
      </c>
      <c r="F1519" t="s">
        <v>10399</v>
      </c>
      <c r="G1519" t="s">
        <v>1055</v>
      </c>
      <c r="H1519" t="s">
        <v>10</v>
      </c>
      <c r="I1519" t="s">
        <v>118</v>
      </c>
      <c r="K1519" t="s">
        <v>2091</v>
      </c>
      <c r="L1519" t="s">
        <v>2092</v>
      </c>
    </row>
    <row r="1520" spans="1:12" hidden="1" x14ac:dyDescent="0.25">
      <c r="A1520">
        <v>23</v>
      </c>
      <c r="B1520">
        <v>96</v>
      </c>
      <c r="C1520" t="s">
        <v>10393</v>
      </c>
      <c r="D1520" s="7">
        <v>40692</v>
      </c>
      <c r="E1520" t="s">
        <v>1055</v>
      </c>
      <c r="F1520" t="s">
        <v>10399</v>
      </c>
      <c r="G1520" t="s">
        <v>1055</v>
      </c>
      <c r="H1520" t="s">
        <v>17</v>
      </c>
      <c r="I1520" t="s">
        <v>101</v>
      </c>
      <c r="K1520" t="s">
        <v>2092</v>
      </c>
      <c r="L1520" t="s">
        <v>2093</v>
      </c>
    </row>
    <row r="1521" spans="1:14" hidden="1" x14ac:dyDescent="0.25">
      <c r="A1521">
        <v>23</v>
      </c>
      <c r="B1521">
        <v>97</v>
      </c>
      <c r="C1521" t="s">
        <v>10393</v>
      </c>
      <c r="D1521" s="7">
        <v>40692</v>
      </c>
      <c r="E1521" t="s">
        <v>1055</v>
      </c>
      <c r="F1521" t="s">
        <v>10399</v>
      </c>
      <c r="G1521" t="s">
        <v>1055</v>
      </c>
      <c r="H1521" t="s">
        <v>17</v>
      </c>
      <c r="I1521" t="s">
        <v>120</v>
      </c>
      <c r="K1521" t="s">
        <v>2093</v>
      </c>
      <c r="L1521" t="s">
        <v>2094</v>
      </c>
    </row>
    <row r="1522" spans="1:14" hidden="1" x14ac:dyDescent="0.25">
      <c r="A1522">
        <v>23</v>
      </c>
      <c r="B1522">
        <v>98</v>
      </c>
      <c r="C1522" t="s">
        <v>10393</v>
      </c>
      <c r="D1522" s="7">
        <v>40692</v>
      </c>
      <c r="E1522" t="s">
        <v>1055</v>
      </c>
      <c r="F1522" t="s">
        <v>10399</v>
      </c>
      <c r="G1522" t="s">
        <v>1055</v>
      </c>
      <c r="H1522" t="s">
        <v>24</v>
      </c>
      <c r="I1522" t="s">
        <v>10323</v>
      </c>
      <c r="K1522" t="s">
        <v>2094</v>
      </c>
      <c r="L1522" t="s">
        <v>2095</v>
      </c>
    </row>
    <row r="1523" spans="1:14" hidden="1" x14ac:dyDescent="0.25">
      <c r="A1523">
        <v>23</v>
      </c>
      <c r="B1523">
        <v>99</v>
      </c>
      <c r="C1523" t="s">
        <v>10393</v>
      </c>
      <c r="D1523" s="7">
        <v>40692</v>
      </c>
      <c r="E1523" t="s">
        <v>1055</v>
      </c>
      <c r="F1523" t="s">
        <v>10399</v>
      </c>
      <c r="G1523" t="s">
        <v>1055</v>
      </c>
      <c r="H1523" t="s">
        <v>10</v>
      </c>
      <c r="I1523" t="s">
        <v>118</v>
      </c>
      <c r="K1523" t="s">
        <v>2095</v>
      </c>
      <c r="L1523" t="s">
        <v>2096</v>
      </c>
    </row>
    <row r="1524" spans="1:14" hidden="1" x14ac:dyDescent="0.25">
      <c r="A1524">
        <v>23</v>
      </c>
      <c r="B1524">
        <v>100</v>
      </c>
      <c r="C1524" t="s">
        <v>10393</v>
      </c>
      <c r="D1524" s="7">
        <v>40692</v>
      </c>
      <c r="E1524" t="s">
        <v>1055</v>
      </c>
      <c r="F1524" t="s">
        <v>10399</v>
      </c>
      <c r="G1524" t="s">
        <v>1055</v>
      </c>
      <c r="H1524" t="s">
        <v>17</v>
      </c>
      <c r="I1524" t="s">
        <v>48</v>
      </c>
      <c r="K1524" t="s">
        <v>2096</v>
      </c>
      <c r="L1524" t="s">
        <v>2097</v>
      </c>
    </row>
    <row r="1525" spans="1:14" hidden="1" x14ac:dyDescent="0.25">
      <c r="A1525">
        <v>23</v>
      </c>
      <c r="B1525">
        <v>101</v>
      </c>
      <c r="C1525" t="s">
        <v>10393</v>
      </c>
      <c r="D1525" s="7">
        <v>40692</v>
      </c>
      <c r="E1525" t="s">
        <v>1055</v>
      </c>
      <c r="F1525" t="s">
        <v>10399</v>
      </c>
      <c r="G1525" t="s">
        <v>1055</v>
      </c>
      <c r="H1525" t="s">
        <v>53</v>
      </c>
      <c r="I1525" t="s">
        <v>202</v>
      </c>
      <c r="J1525" t="s">
        <v>80</v>
      </c>
      <c r="K1525" t="s">
        <v>2097</v>
      </c>
      <c r="L1525" t="s">
        <v>2098</v>
      </c>
      <c r="N1525">
        <v>2</v>
      </c>
    </row>
    <row r="1526" spans="1:14" hidden="1" x14ac:dyDescent="0.25">
      <c r="A1526">
        <v>23</v>
      </c>
      <c r="B1526">
        <v>102</v>
      </c>
      <c r="C1526" t="s">
        <v>10393</v>
      </c>
      <c r="D1526" s="7">
        <v>40692</v>
      </c>
      <c r="E1526" t="s">
        <v>1055</v>
      </c>
      <c r="F1526" t="s">
        <v>10399</v>
      </c>
      <c r="G1526" t="s">
        <v>1055</v>
      </c>
      <c r="H1526" t="s">
        <v>17</v>
      </c>
      <c r="I1526" t="s">
        <v>101</v>
      </c>
      <c r="K1526" t="s">
        <v>2098</v>
      </c>
      <c r="L1526" t="s">
        <v>2099</v>
      </c>
    </row>
    <row r="1527" spans="1:14" hidden="1" x14ac:dyDescent="0.25">
      <c r="A1527">
        <v>23</v>
      </c>
      <c r="B1527">
        <v>103</v>
      </c>
      <c r="C1527" t="s">
        <v>10393</v>
      </c>
      <c r="D1527" s="7">
        <v>40692</v>
      </c>
      <c r="E1527" t="s">
        <v>1055</v>
      </c>
      <c r="F1527" t="s">
        <v>10399</v>
      </c>
      <c r="G1527" t="s">
        <v>1055</v>
      </c>
      <c r="H1527" t="s">
        <v>33</v>
      </c>
      <c r="I1527" t="s">
        <v>603</v>
      </c>
      <c r="K1527" t="s">
        <v>2099</v>
      </c>
      <c r="L1527" t="s">
        <v>2100</v>
      </c>
    </row>
    <row r="1528" spans="1:14" hidden="1" x14ac:dyDescent="0.25">
      <c r="A1528">
        <v>23</v>
      </c>
      <c r="B1528">
        <v>104</v>
      </c>
      <c r="C1528" t="s">
        <v>10393</v>
      </c>
      <c r="D1528" s="7">
        <v>40692</v>
      </c>
      <c r="E1528" t="s">
        <v>1055</v>
      </c>
      <c r="F1528" t="s">
        <v>10399</v>
      </c>
      <c r="G1528" t="s">
        <v>1055</v>
      </c>
      <c r="H1528" t="s">
        <v>24</v>
      </c>
      <c r="I1528" t="s">
        <v>10323</v>
      </c>
      <c r="K1528" t="s">
        <v>2101</v>
      </c>
      <c r="L1528" t="s">
        <v>2102</v>
      </c>
    </row>
    <row r="1529" spans="1:14" hidden="1" x14ac:dyDescent="0.25">
      <c r="A1529">
        <v>23</v>
      </c>
      <c r="B1529">
        <v>105</v>
      </c>
      <c r="C1529" t="s">
        <v>10393</v>
      </c>
      <c r="D1529" s="7">
        <v>40692</v>
      </c>
      <c r="E1529" t="s">
        <v>1055</v>
      </c>
      <c r="F1529" t="s">
        <v>10399</v>
      </c>
      <c r="G1529" t="s">
        <v>1055</v>
      </c>
      <c r="H1529" t="s">
        <v>10</v>
      </c>
      <c r="I1529" t="s">
        <v>14</v>
      </c>
      <c r="K1529" t="s">
        <v>2102</v>
      </c>
      <c r="L1529" t="s">
        <v>2103</v>
      </c>
    </row>
    <row r="1530" spans="1:14" hidden="1" x14ac:dyDescent="0.25">
      <c r="A1530">
        <v>23</v>
      </c>
      <c r="B1530">
        <v>106</v>
      </c>
      <c r="C1530" t="s">
        <v>10393</v>
      </c>
      <c r="D1530" s="7">
        <v>40692</v>
      </c>
      <c r="E1530" t="s">
        <v>1055</v>
      </c>
      <c r="F1530" t="s">
        <v>10399</v>
      </c>
      <c r="G1530" t="s">
        <v>1055</v>
      </c>
      <c r="H1530" t="s">
        <v>17</v>
      </c>
      <c r="I1530" t="s">
        <v>18</v>
      </c>
      <c r="K1530" t="s">
        <v>2103</v>
      </c>
      <c r="L1530" t="s">
        <v>2104</v>
      </c>
    </row>
    <row r="1531" spans="1:14" hidden="1" x14ac:dyDescent="0.25">
      <c r="A1531">
        <v>23</v>
      </c>
      <c r="B1531">
        <v>107</v>
      </c>
      <c r="C1531" t="s">
        <v>10393</v>
      </c>
      <c r="D1531" s="7">
        <v>40692</v>
      </c>
      <c r="E1531" t="s">
        <v>1055</v>
      </c>
      <c r="F1531" t="s">
        <v>10399</v>
      </c>
      <c r="G1531" t="s">
        <v>1055</v>
      </c>
      <c r="H1531" t="s">
        <v>53</v>
      </c>
      <c r="I1531" t="s">
        <v>2105</v>
      </c>
      <c r="J1531" t="s">
        <v>92</v>
      </c>
      <c r="K1531" t="s">
        <v>2104</v>
      </c>
      <c r="L1531" t="s">
        <v>2106</v>
      </c>
      <c r="N1531">
        <v>4</v>
      </c>
    </row>
    <row r="1532" spans="1:14" hidden="1" x14ac:dyDescent="0.25">
      <c r="A1532">
        <v>23</v>
      </c>
      <c r="B1532">
        <v>108</v>
      </c>
      <c r="C1532" t="s">
        <v>10393</v>
      </c>
      <c r="D1532" s="7">
        <v>40692</v>
      </c>
      <c r="E1532" t="s">
        <v>1055</v>
      </c>
      <c r="F1532" t="s">
        <v>10399</v>
      </c>
      <c r="G1532" t="s">
        <v>1055</v>
      </c>
      <c r="H1532" t="s">
        <v>21</v>
      </c>
      <c r="I1532" t="s">
        <v>334</v>
      </c>
      <c r="K1532" t="s">
        <v>2107</v>
      </c>
      <c r="L1532" t="s">
        <v>2108</v>
      </c>
    </row>
    <row r="1533" spans="1:14" hidden="1" x14ac:dyDescent="0.25">
      <c r="A1533">
        <v>24</v>
      </c>
      <c r="B1533">
        <v>1</v>
      </c>
      <c r="C1533" t="s">
        <v>10412</v>
      </c>
      <c r="D1533" s="7">
        <v>40594</v>
      </c>
      <c r="E1533" t="s">
        <v>1055</v>
      </c>
      <c r="F1533" t="s">
        <v>612</v>
      </c>
      <c r="G1533" t="s">
        <v>1055</v>
      </c>
      <c r="H1533" t="s">
        <v>10</v>
      </c>
      <c r="I1533" t="s">
        <v>118</v>
      </c>
      <c r="K1533" t="s">
        <v>2109</v>
      </c>
      <c r="L1533" t="s">
        <v>2110</v>
      </c>
    </row>
    <row r="1534" spans="1:14" hidden="1" x14ac:dyDescent="0.25">
      <c r="A1534">
        <v>24</v>
      </c>
      <c r="B1534">
        <v>2</v>
      </c>
      <c r="C1534" t="s">
        <v>10412</v>
      </c>
      <c r="D1534" s="7">
        <v>40594</v>
      </c>
      <c r="E1534" t="s">
        <v>1055</v>
      </c>
      <c r="F1534" t="s">
        <v>612</v>
      </c>
      <c r="G1534" t="s">
        <v>1055</v>
      </c>
      <c r="H1534" t="s">
        <v>17</v>
      </c>
      <c r="I1534" t="s">
        <v>120</v>
      </c>
      <c r="K1534" t="s">
        <v>2111</v>
      </c>
      <c r="L1534" t="s">
        <v>2112</v>
      </c>
    </row>
    <row r="1535" spans="1:14" hidden="1" x14ac:dyDescent="0.25">
      <c r="A1535">
        <v>24</v>
      </c>
      <c r="B1535">
        <v>3</v>
      </c>
      <c r="C1535" t="s">
        <v>10412</v>
      </c>
      <c r="D1535" s="7">
        <v>40594</v>
      </c>
      <c r="E1535" t="s">
        <v>1055</v>
      </c>
      <c r="F1535" t="s">
        <v>612</v>
      </c>
      <c r="G1535" t="s">
        <v>1055</v>
      </c>
      <c r="H1535" t="s">
        <v>17</v>
      </c>
      <c r="I1535" t="s">
        <v>45</v>
      </c>
      <c r="K1535" t="s">
        <v>2112</v>
      </c>
      <c r="L1535" t="s">
        <v>2113</v>
      </c>
    </row>
    <row r="1536" spans="1:14" hidden="1" x14ac:dyDescent="0.25">
      <c r="A1536">
        <v>24</v>
      </c>
      <c r="B1536">
        <v>4</v>
      </c>
      <c r="C1536" t="s">
        <v>10412</v>
      </c>
      <c r="D1536" s="7">
        <v>40594</v>
      </c>
      <c r="E1536" t="s">
        <v>1055</v>
      </c>
      <c r="F1536" t="s">
        <v>612</v>
      </c>
      <c r="G1536" t="s">
        <v>1055</v>
      </c>
      <c r="H1536" t="s">
        <v>33</v>
      </c>
      <c r="I1536" t="s">
        <v>34</v>
      </c>
      <c r="K1536" t="s">
        <v>2113</v>
      </c>
      <c r="L1536" t="s">
        <v>2114</v>
      </c>
    </row>
    <row r="1537" spans="1:14" hidden="1" x14ac:dyDescent="0.25">
      <c r="A1537">
        <v>24</v>
      </c>
      <c r="B1537">
        <v>5</v>
      </c>
      <c r="C1537" t="s">
        <v>10412</v>
      </c>
      <c r="D1537" s="7">
        <v>40594</v>
      </c>
      <c r="E1537" t="s">
        <v>1055</v>
      </c>
      <c r="F1537" t="s">
        <v>612</v>
      </c>
      <c r="G1537" t="s">
        <v>1055</v>
      </c>
      <c r="H1537" t="s">
        <v>24</v>
      </c>
      <c r="I1537" t="s">
        <v>10323</v>
      </c>
      <c r="K1537" t="s">
        <v>2115</v>
      </c>
      <c r="L1537" t="s">
        <v>2116</v>
      </c>
    </row>
    <row r="1538" spans="1:14" hidden="1" x14ac:dyDescent="0.25">
      <c r="A1538">
        <v>24</v>
      </c>
      <c r="B1538">
        <v>6</v>
      </c>
      <c r="C1538" t="s">
        <v>10412</v>
      </c>
      <c r="D1538" s="7">
        <v>40594</v>
      </c>
      <c r="E1538" t="s">
        <v>1055</v>
      </c>
      <c r="F1538" t="s">
        <v>612</v>
      </c>
      <c r="G1538" t="s">
        <v>1055</v>
      </c>
      <c r="H1538" t="s">
        <v>10</v>
      </c>
      <c r="I1538" t="s">
        <v>118</v>
      </c>
      <c r="K1538" t="s">
        <v>2116</v>
      </c>
      <c r="L1538" t="s">
        <v>2117</v>
      </c>
    </row>
    <row r="1539" spans="1:14" hidden="1" x14ac:dyDescent="0.25">
      <c r="A1539">
        <v>24</v>
      </c>
      <c r="B1539">
        <v>7</v>
      </c>
      <c r="C1539" t="s">
        <v>10412</v>
      </c>
      <c r="D1539" s="7">
        <v>40594</v>
      </c>
      <c r="E1539" t="s">
        <v>1055</v>
      </c>
      <c r="F1539" t="s">
        <v>612</v>
      </c>
      <c r="G1539" t="s">
        <v>1055</v>
      </c>
      <c r="H1539" t="s">
        <v>10</v>
      </c>
      <c r="I1539" t="s">
        <v>14</v>
      </c>
      <c r="K1539" t="s">
        <v>2117</v>
      </c>
      <c r="L1539" t="s">
        <v>2118</v>
      </c>
    </row>
    <row r="1540" spans="1:14" hidden="1" x14ac:dyDescent="0.25">
      <c r="A1540">
        <v>24</v>
      </c>
      <c r="B1540">
        <v>8</v>
      </c>
      <c r="C1540" t="s">
        <v>10412</v>
      </c>
      <c r="D1540" s="7">
        <v>40594</v>
      </c>
      <c r="E1540" t="s">
        <v>1055</v>
      </c>
      <c r="F1540" t="s">
        <v>612</v>
      </c>
      <c r="G1540" t="s">
        <v>1055</v>
      </c>
      <c r="H1540" t="s">
        <v>17</v>
      </c>
      <c r="I1540" t="s">
        <v>120</v>
      </c>
      <c r="K1540" t="s">
        <v>2118</v>
      </c>
      <c r="L1540" t="s">
        <v>2119</v>
      </c>
    </row>
    <row r="1541" spans="1:14" hidden="1" x14ac:dyDescent="0.25">
      <c r="A1541">
        <v>24</v>
      </c>
      <c r="B1541">
        <v>9</v>
      </c>
      <c r="C1541" t="s">
        <v>10412</v>
      </c>
      <c r="D1541" s="7">
        <v>40594</v>
      </c>
      <c r="E1541" t="s">
        <v>1055</v>
      </c>
      <c r="F1541" t="s">
        <v>612</v>
      </c>
      <c r="G1541" t="s">
        <v>1055</v>
      </c>
      <c r="H1541" t="s">
        <v>33</v>
      </c>
      <c r="I1541" t="s">
        <v>34</v>
      </c>
      <c r="K1541" t="s">
        <v>2119</v>
      </c>
      <c r="L1541" t="s">
        <v>2119</v>
      </c>
    </row>
    <row r="1542" spans="1:14" hidden="1" x14ac:dyDescent="0.25">
      <c r="A1542">
        <v>24</v>
      </c>
      <c r="B1542">
        <v>10</v>
      </c>
      <c r="C1542" t="s">
        <v>10412</v>
      </c>
      <c r="D1542" s="7">
        <v>40594</v>
      </c>
      <c r="E1542" t="s">
        <v>1055</v>
      </c>
      <c r="F1542" t="s">
        <v>612</v>
      </c>
      <c r="G1542" t="s">
        <v>1055</v>
      </c>
      <c r="H1542" t="s">
        <v>162</v>
      </c>
      <c r="I1542" t="s">
        <v>163</v>
      </c>
      <c r="K1542" t="s">
        <v>2119</v>
      </c>
      <c r="L1542" t="s">
        <v>2120</v>
      </c>
    </row>
    <row r="1543" spans="1:14" hidden="1" x14ac:dyDescent="0.25">
      <c r="A1543">
        <v>24</v>
      </c>
      <c r="B1543">
        <v>11</v>
      </c>
      <c r="C1543" t="s">
        <v>10412</v>
      </c>
      <c r="D1543" s="7">
        <v>40594</v>
      </c>
      <c r="E1543" t="s">
        <v>1055</v>
      </c>
      <c r="F1543" t="s">
        <v>612</v>
      </c>
      <c r="G1543" t="s">
        <v>1055</v>
      </c>
      <c r="H1543" t="s">
        <v>21</v>
      </c>
      <c r="I1543" t="s">
        <v>334</v>
      </c>
      <c r="K1543" t="s">
        <v>2121</v>
      </c>
      <c r="L1543" t="s">
        <v>1909</v>
      </c>
    </row>
    <row r="1544" spans="1:14" hidden="1" x14ac:dyDescent="0.25">
      <c r="A1544">
        <v>24</v>
      </c>
      <c r="B1544">
        <v>12</v>
      </c>
      <c r="C1544" t="s">
        <v>10412</v>
      </c>
      <c r="D1544" s="7">
        <v>40594</v>
      </c>
      <c r="E1544" t="s">
        <v>1055</v>
      </c>
      <c r="F1544" t="s">
        <v>612</v>
      </c>
      <c r="G1544" t="s">
        <v>1055</v>
      </c>
      <c r="H1544" t="s">
        <v>24</v>
      </c>
      <c r="I1544" t="s">
        <v>10323</v>
      </c>
      <c r="K1544" t="s">
        <v>2122</v>
      </c>
      <c r="L1544" t="s">
        <v>2123</v>
      </c>
    </row>
    <row r="1545" spans="1:14" hidden="1" x14ac:dyDescent="0.25">
      <c r="A1545">
        <v>24</v>
      </c>
      <c r="B1545">
        <v>13</v>
      </c>
      <c r="C1545" t="s">
        <v>10412</v>
      </c>
      <c r="D1545" s="7">
        <v>40594</v>
      </c>
      <c r="E1545" t="s">
        <v>1055</v>
      </c>
      <c r="F1545" t="s">
        <v>612</v>
      </c>
      <c r="G1545" t="s">
        <v>1055</v>
      </c>
      <c r="H1545" t="s">
        <v>10</v>
      </c>
      <c r="I1545" t="s">
        <v>118</v>
      </c>
      <c r="K1545" t="s">
        <v>2124</v>
      </c>
      <c r="L1545" t="s">
        <v>2125</v>
      </c>
    </row>
    <row r="1546" spans="1:14" hidden="1" x14ac:dyDescent="0.25">
      <c r="A1546">
        <v>24</v>
      </c>
      <c r="B1546">
        <v>14</v>
      </c>
      <c r="C1546" t="s">
        <v>10412</v>
      </c>
      <c r="D1546" s="7">
        <v>40594</v>
      </c>
      <c r="E1546" t="s">
        <v>1055</v>
      </c>
      <c r="F1546" t="s">
        <v>612</v>
      </c>
      <c r="G1546" t="s">
        <v>1055</v>
      </c>
      <c r="H1546" t="s">
        <v>10</v>
      </c>
      <c r="I1546" t="s">
        <v>14</v>
      </c>
      <c r="K1546" t="s">
        <v>2125</v>
      </c>
      <c r="L1546" t="s">
        <v>2126</v>
      </c>
    </row>
    <row r="1547" spans="1:14" hidden="1" x14ac:dyDescent="0.25">
      <c r="A1547">
        <v>24</v>
      </c>
      <c r="B1547">
        <v>15</v>
      </c>
      <c r="C1547" t="s">
        <v>10412</v>
      </c>
      <c r="D1547" s="7">
        <v>40594</v>
      </c>
      <c r="E1547" t="s">
        <v>1055</v>
      </c>
      <c r="F1547" t="s">
        <v>612</v>
      </c>
      <c r="G1547" t="s">
        <v>1055</v>
      </c>
      <c r="H1547" t="s">
        <v>17</v>
      </c>
      <c r="I1547" t="s">
        <v>45</v>
      </c>
      <c r="K1547" t="s">
        <v>2126</v>
      </c>
      <c r="L1547" t="s">
        <v>2127</v>
      </c>
    </row>
    <row r="1548" spans="1:14" hidden="1" x14ac:dyDescent="0.25">
      <c r="A1548">
        <v>24</v>
      </c>
      <c r="B1548">
        <v>16</v>
      </c>
      <c r="C1548" t="s">
        <v>10412</v>
      </c>
      <c r="D1548" s="7">
        <v>40594</v>
      </c>
      <c r="E1548" t="s">
        <v>1055</v>
      </c>
      <c r="F1548" t="s">
        <v>612</v>
      </c>
      <c r="G1548" t="s">
        <v>1055</v>
      </c>
      <c r="H1548" t="s">
        <v>17</v>
      </c>
      <c r="I1548" t="s">
        <v>101</v>
      </c>
      <c r="K1548" t="s">
        <v>2127</v>
      </c>
      <c r="L1548" t="s">
        <v>2128</v>
      </c>
    </row>
    <row r="1549" spans="1:14" hidden="1" x14ac:dyDescent="0.25">
      <c r="A1549">
        <v>24</v>
      </c>
      <c r="B1549">
        <v>17</v>
      </c>
      <c r="C1549" t="s">
        <v>10412</v>
      </c>
      <c r="D1549" s="7">
        <v>40594</v>
      </c>
      <c r="E1549" t="s">
        <v>1055</v>
      </c>
      <c r="F1549" t="s">
        <v>612</v>
      </c>
      <c r="G1549" t="s">
        <v>1055</v>
      </c>
      <c r="H1549" t="s">
        <v>53</v>
      </c>
      <c r="I1549" t="s">
        <v>91</v>
      </c>
      <c r="J1549" t="s">
        <v>80</v>
      </c>
      <c r="K1549" t="s">
        <v>2128</v>
      </c>
      <c r="L1549" t="s">
        <v>2129</v>
      </c>
      <c r="N1549">
        <v>7</v>
      </c>
    </row>
    <row r="1550" spans="1:14" hidden="1" x14ac:dyDescent="0.25">
      <c r="A1550">
        <v>24</v>
      </c>
      <c r="B1550">
        <v>18</v>
      </c>
      <c r="C1550" t="s">
        <v>10412</v>
      </c>
      <c r="D1550" s="7">
        <v>40594</v>
      </c>
      <c r="E1550" t="s">
        <v>1055</v>
      </c>
      <c r="F1550" t="s">
        <v>612</v>
      </c>
      <c r="G1550" t="s">
        <v>1055</v>
      </c>
      <c r="H1550" t="s">
        <v>21</v>
      </c>
      <c r="I1550" t="s">
        <v>334</v>
      </c>
      <c r="K1550" t="s">
        <v>2130</v>
      </c>
      <c r="L1550" t="s">
        <v>2131</v>
      </c>
    </row>
    <row r="1551" spans="1:14" hidden="1" x14ac:dyDescent="0.25">
      <c r="A1551">
        <v>24</v>
      </c>
      <c r="B1551">
        <v>19</v>
      </c>
      <c r="C1551" t="s">
        <v>10412</v>
      </c>
      <c r="D1551" s="7">
        <v>40594</v>
      </c>
      <c r="E1551" t="s">
        <v>1055</v>
      </c>
      <c r="F1551" t="s">
        <v>612</v>
      </c>
      <c r="G1551" t="s">
        <v>1055</v>
      </c>
      <c r="H1551" t="s">
        <v>24</v>
      </c>
      <c r="I1551" t="s">
        <v>10323</v>
      </c>
      <c r="K1551" t="s">
        <v>2132</v>
      </c>
      <c r="L1551" t="s">
        <v>2133</v>
      </c>
    </row>
    <row r="1552" spans="1:14" hidden="1" x14ac:dyDescent="0.25">
      <c r="A1552">
        <v>24</v>
      </c>
      <c r="B1552">
        <v>20</v>
      </c>
      <c r="C1552" t="s">
        <v>10412</v>
      </c>
      <c r="D1552" s="7">
        <v>40594</v>
      </c>
      <c r="E1552" t="s">
        <v>1055</v>
      </c>
      <c r="F1552" t="s">
        <v>612</v>
      </c>
      <c r="G1552" t="s">
        <v>1055</v>
      </c>
      <c r="H1552" t="s">
        <v>10</v>
      </c>
      <c r="I1552" t="s">
        <v>118</v>
      </c>
      <c r="K1552" t="s">
        <v>2133</v>
      </c>
      <c r="L1552" t="s">
        <v>2134</v>
      </c>
    </row>
    <row r="1553" spans="1:14" hidden="1" x14ac:dyDescent="0.25">
      <c r="A1553">
        <v>24</v>
      </c>
      <c r="B1553">
        <v>21</v>
      </c>
      <c r="C1553" t="s">
        <v>10412</v>
      </c>
      <c r="D1553" s="7">
        <v>40594</v>
      </c>
      <c r="E1553" t="s">
        <v>1055</v>
      </c>
      <c r="F1553" t="s">
        <v>612</v>
      </c>
      <c r="G1553" t="s">
        <v>1055</v>
      </c>
      <c r="H1553" t="s">
        <v>10</v>
      </c>
      <c r="I1553" t="s">
        <v>14</v>
      </c>
      <c r="K1553" t="s">
        <v>2134</v>
      </c>
      <c r="L1553" t="s">
        <v>2135</v>
      </c>
    </row>
    <row r="1554" spans="1:14" hidden="1" x14ac:dyDescent="0.25">
      <c r="A1554">
        <v>24</v>
      </c>
      <c r="B1554">
        <v>22</v>
      </c>
      <c r="C1554" t="s">
        <v>10412</v>
      </c>
      <c r="D1554" s="7">
        <v>40594</v>
      </c>
      <c r="E1554" t="s">
        <v>1055</v>
      </c>
      <c r="F1554" t="s">
        <v>612</v>
      </c>
      <c r="G1554" t="s">
        <v>1055</v>
      </c>
      <c r="H1554" t="s">
        <v>17</v>
      </c>
      <c r="I1554" t="s">
        <v>814</v>
      </c>
      <c r="K1554" t="s">
        <v>2135</v>
      </c>
      <c r="L1554" t="s">
        <v>2136</v>
      </c>
    </row>
    <row r="1555" spans="1:14" hidden="1" x14ac:dyDescent="0.25">
      <c r="A1555">
        <v>24</v>
      </c>
      <c r="B1555">
        <v>23</v>
      </c>
      <c r="C1555" t="s">
        <v>10412</v>
      </c>
      <c r="D1555" s="7">
        <v>40594</v>
      </c>
      <c r="E1555" t="s">
        <v>1055</v>
      </c>
      <c r="F1555" t="s">
        <v>612</v>
      </c>
      <c r="G1555" t="s">
        <v>1055</v>
      </c>
      <c r="H1555" t="s">
        <v>33</v>
      </c>
      <c r="I1555" t="s">
        <v>34</v>
      </c>
      <c r="K1555" t="s">
        <v>2137</v>
      </c>
      <c r="L1555" t="s">
        <v>2138</v>
      </c>
    </row>
    <row r="1556" spans="1:14" hidden="1" x14ac:dyDescent="0.25">
      <c r="A1556">
        <v>24</v>
      </c>
      <c r="B1556">
        <v>24</v>
      </c>
      <c r="C1556" t="s">
        <v>10412</v>
      </c>
      <c r="D1556" s="7">
        <v>40594</v>
      </c>
      <c r="E1556" t="s">
        <v>1055</v>
      </c>
      <c r="F1556" t="s">
        <v>612</v>
      </c>
      <c r="G1556" t="s">
        <v>1055</v>
      </c>
      <c r="H1556" t="s">
        <v>21</v>
      </c>
      <c r="I1556" t="s">
        <v>334</v>
      </c>
      <c r="K1556" t="s">
        <v>2138</v>
      </c>
      <c r="L1556" t="s">
        <v>2139</v>
      </c>
    </row>
    <row r="1557" spans="1:14" hidden="1" x14ac:dyDescent="0.25">
      <c r="A1557">
        <v>24</v>
      </c>
      <c r="B1557">
        <v>25</v>
      </c>
      <c r="C1557" t="s">
        <v>10412</v>
      </c>
      <c r="D1557" s="7">
        <v>40594</v>
      </c>
      <c r="E1557" t="s">
        <v>1055</v>
      </c>
      <c r="F1557" t="s">
        <v>612</v>
      </c>
      <c r="G1557" t="s">
        <v>1055</v>
      </c>
      <c r="H1557" t="s">
        <v>24</v>
      </c>
      <c r="I1557" t="s">
        <v>10323</v>
      </c>
      <c r="K1557" t="s">
        <v>2140</v>
      </c>
      <c r="L1557" t="s">
        <v>2141</v>
      </c>
    </row>
    <row r="1558" spans="1:14" hidden="1" x14ac:dyDescent="0.25">
      <c r="A1558">
        <v>24</v>
      </c>
      <c r="B1558">
        <v>26</v>
      </c>
      <c r="C1558" t="s">
        <v>10412</v>
      </c>
      <c r="D1558" s="7">
        <v>40594</v>
      </c>
      <c r="E1558" t="s">
        <v>1055</v>
      </c>
      <c r="F1558" t="s">
        <v>612</v>
      </c>
      <c r="G1558" t="s">
        <v>1055</v>
      </c>
      <c r="H1558" t="s">
        <v>10</v>
      </c>
      <c r="I1558" t="s">
        <v>118</v>
      </c>
      <c r="K1558" t="s">
        <v>2142</v>
      </c>
      <c r="L1558" t="s">
        <v>2143</v>
      </c>
    </row>
    <row r="1559" spans="1:14" hidden="1" x14ac:dyDescent="0.25">
      <c r="A1559">
        <v>24</v>
      </c>
      <c r="B1559">
        <v>27</v>
      </c>
      <c r="C1559" t="s">
        <v>10412</v>
      </c>
      <c r="D1559" s="7">
        <v>40594</v>
      </c>
      <c r="E1559" t="s">
        <v>1055</v>
      </c>
      <c r="F1559" t="s">
        <v>612</v>
      </c>
      <c r="G1559" t="s">
        <v>1055</v>
      </c>
      <c r="H1559" t="s">
        <v>17</v>
      </c>
      <c r="I1559" t="s">
        <v>48</v>
      </c>
      <c r="K1559" t="s">
        <v>2143</v>
      </c>
      <c r="L1559" t="s">
        <v>2144</v>
      </c>
    </row>
    <row r="1560" spans="1:14" hidden="1" x14ac:dyDescent="0.25">
      <c r="A1560">
        <v>24</v>
      </c>
      <c r="B1560">
        <v>28</v>
      </c>
      <c r="C1560" t="s">
        <v>10412</v>
      </c>
      <c r="D1560" s="7">
        <v>40594</v>
      </c>
      <c r="E1560" t="s">
        <v>1055</v>
      </c>
      <c r="F1560" t="s">
        <v>612</v>
      </c>
      <c r="G1560" t="s">
        <v>1055</v>
      </c>
      <c r="H1560" t="s">
        <v>348</v>
      </c>
      <c r="I1560" t="s">
        <v>1280</v>
      </c>
      <c r="K1560" t="s">
        <v>2144</v>
      </c>
      <c r="L1560" t="s">
        <v>2144</v>
      </c>
    </row>
    <row r="1561" spans="1:14" hidden="1" x14ac:dyDescent="0.25">
      <c r="A1561">
        <v>24</v>
      </c>
      <c r="B1561">
        <v>29</v>
      </c>
      <c r="C1561" t="s">
        <v>10412</v>
      </c>
      <c r="D1561" s="7">
        <v>40594</v>
      </c>
      <c r="E1561" t="s">
        <v>1055</v>
      </c>
      <c r="F1561" t="s">
        <v>612</v>
      </c>
      <c r="G1561" t="s">
        <v>1055</v>
      </c>
      <c r="H1561" t="s">
        <v>53</v>
      </c>
      <c r="I1561" t="s">
        <v>91</v>
      </c>
      <c r="J1561" t="s">
        <v>80</v>
      </c>
      <c r="K1561" t="s">
        <v>2144</v>
      </c>
      <c r="L1561" t="s">
        <v>2144</v>
      </c>
      <c r="N1561">
        <v>7</v>
      </c>
    </row>
    <row r="1562" spans="1:14" hidden="1" x14ac:dyDescent="0.25">
      <c r="A1562">
        <v>24</v>
      </c>
      <c r="B1562">
        <v>30</v>
      </c>
      <c r="C1562" t="s">
        <v>10412</v>
      </c>
      <c r="D1562" s="7">
        <v>40594</v>
      </c>
      <c r="E1562" t="s">
        <v>1055</v>
      </c>
      <c r="F1562" t="s">
        <v>612</v>
      </c>
      <c r="G1562" t="s">
        <v>1055</v>
      </c>
      <c r="H1562" t="s">
        <v>17</v>
      </c>
      <c r="I1562" t="s">
        <v>18</v>
      </c>
      <c r="K1562" t="s">
        <v>2144</v>
      </c>
      <c r="L1562" t="s">
        <v>2145</v>
      </c>
    </row>
    <row r="1563" spans="1:14" hidden="1" x14ac:dyDescent="0.25">
      <c r="A1563">
        <v>24</v>
      </c>
      <c r="B1563">
        <v>31</v>
      </c>
      <c r="C1563" t="s">
        <v>10412</v>
      </c>
      <c r="D1563" s="7">
        <v>40594</v>
      </c>
      <c r="E1563" t="s">
        <v>1055</v>
      </c>
      <c r="F1563" t="s">
        <v>612</v>
      </c>
      <c r="G1563" t="s">
        <v>1055</v>
      </c>
      <c r="H1563" t="s">
        <v>53</v>
      </c>
      <c r="I1563" t="s">
        <v>54</v>
      </c>
      <c r="J1563" t="s">
        <v>80</v>
      </c>
      <c r="K1563" t="s">
        <v>2145</v>
      </c>
      <c r="L1563" t="s">
        <v>2146</v>
      </c>
      <c r="N1563">
        <v>6</v>
      </c>
    </row>
    <row r="1564" spans="1:14" hidden="1" x14ac:dyDescent="0.25">
      <c r="A1564">
        <v>24</v>
      </c>
      <c r="B1564">
        <v>32</v>
      </c>
      <c r="C1564" t="s">
        <v>10412</v>
      </c>
      <c r="D1564" s="7">
        <v>40594</v>
      </c>
      <c r="E1564" t="s">
        <v>1055</v>
      </c>
      <c r="F1564" t="s">
        <v>612</v>
      </c>
      <c r="G1564" t="s">
        <v>1055</v>
      </c>
      <c r="H1564" t="s">
        <v>21</v>
      </c>
      <c r="I1564" t="s">
        <v>334</v>
      </c>
      <c r="K1564" t="s">
        <v>2147</v>
      </c>
      <c r="L1564" t="s">
        <v>2148</v>
      </c>
    </row>
    <row r="1565" spans="1:14" hidden="1" x14ac:dyDescent="0.25">
      <c r="A1565">
        <v>24</v>
      </c>
      <c r="B1565">
        <v>33</v>
      </c>
      <c r="C1565" t="s">
        <v>10412</v>
      </c>
      <c r="D1565" s="7">
        <v>40594</v>
      </c>
      <c r="E1565" t="s">
        <v>1055</v>
      </c>
      <c r="F1565" t="s">
        <v>612</v>
      </c>
      <c r="G1565" t="s">
        <v>1055</v>
      </c>
      <c r="H1565" t="s">
        <v>24</v>
      </c>
      <c r="I1565" t="s">
        <v>10323</v>
      </c>
      <c r="K1565" t="s">
        <v>2149</v>
      </c>
      <c r="L1565" t="s">
        <v>2150</v>
      </c>
    </row>
    <row r="1566" spans="1:14" hidden="1" x14ac:dyDescent="0.25">
      <c r="A1566">
        <v>24</v>
      </c>
      <c r="B1566">
        <v>34</v>
      </c>
      <c r="C1566" t="s">
        <v>10412</v>
      </c>
      <c r="D1566" s="7">
        <v>40594</v>
      </c>
      <c r="E1566" t="s">
        <v>1055</v>
      </c>
      <c r="F1566" t="s">
        <v>612</v>
      </c>
      <c r="G1566" t="s">
        <v>1055</v>
      </c>
      <c r="H1566" t="s">
        <v>24</v>
      </c>
      <c r="I1566" t="s">
        <v>10323</v>
      </c>
      <c r="K1566" t="s">
        <v>2151</v>
      </c>
      <c r="L1566" t="s">
        <v>2152</v>
      </c>
    </row>
    <row r="1567" spans="1:14" hidden="1" x14ac:dyDescent="0.25">
      <c r="A1567">
        <v>24</v>
      </c>
      <c r="B1567">
        <v>35</v>
      </c>
      <c r="C1567" t="s">
        <v>10412</v>
      </c>
      <c r="D1567" s="7">
        <v>40594</v>
      </c>
      <c r="E1567" t="s">
        <v>1055</v>
      </c>
      <c r="F1567" t="s">
        <v>612</v>
      </c>
      <c r="G1567" t="s">
        <v>1055</v>
      </c>
      <c r="H1567" t="s">
        <v>10</v>
      </c>
      <c r="I1567" t="s">
        <v>118</v>
      </c>
      <c r="K1567" t="s">
        <v>2153</v>
      </c>
      <c r="L1567" t="s">
        <v>2154</v>
      </c>
    </row>
    <row r="1568" spans="1:14" hidden="1" x14ac:dyDescent="0.25">
      <c r="A1568">
        <v>24</v>
      </c>
      <c r="B1568">
        <v>36</v>
      </c>
      <c r="C1568" t="s">
        <v>10412</v>
      </c>
      <c r="D1568" s="7">
        <v>40594</v>
      </c>
      <c r="E1568" t="s">
        <v>1055</v>
      </c>
      <c r="F1568" t="s">
        <v>612</v>
      </c>
      <c r="G1568" t="s">
        <v>1055</v>
      </c>
      <c r="H1568" t="s">
        <v>17</v>
      </c>
      <c r="I1568" t="s">
        <v>101</v>
      </c>
      <c r="K1568" t="s">
        <v>2154</v>
      </c>
      <c r="L1568" t="s">
        <v>2155</v>
      </c>
    </row>
    <row r="1569" spans="1:14" hidden="1" x14ac:dyDescent="0.25">
      <c r="A1569">
        <v>24</v>
      </c>
      <c r="B1569">
        <v>37</v>
      </c>
      <c r="C1569" t="s">
        <v>10412</v>
      </c>
      <c r="D1569" s="7">
        <v>40594</v>
      </c>
      <c r="E1569" t="s">
        <v>1055</v>
      </c>
      <c r="F1569" t="s">
        <v>612</v>
      </c>
      <c r="G1569" t="s">
        <v>1055</v>
      </c>
      <c r="H1569" t="s">
        <v>53</v>
      </c>
      <c r="I1569" t="s">
        <v>202</v>
      </c>
      <c r="J1569" t="s">
        <v>80</v>
      </c>
      <c r="K1569" t="s">
        <v>2155</v>
      </c>
      <c r="L1569" t="s">
        <v>2156</v>
      </c>
      <c r="N1569">
        <v>2</v>
      </c>
    </row>
    <row r="1570" spans="1:14" hidden="1" x14ac:dyDescent="0.25">
      <c r="A1570">
        <v>24</v>
      </c>
      <c r="B1570">
        <v>38</v>
      </c>
      <c r="C1570" t="s">
        <v>10412</v>
      </c>
      <c r="D1570" s="7">
        <v>40594</v>
      </c>
      <c r="E1570" t="s">
        <v>1055</v>
      </c>
      <c r="F1570" t="s">
        <v>612</v>
      </c>
      <c r="G1570" t="s">
        <v>1055</v>
      </c>
      <c r="H1570" t="s">
        <v>17</v>
      </c>
      <c r="I1570" t="s">
        <v>101</v>
      </c>
      <c r="K1570" t="s">
        <v>2156</v>
      </c>
      <c r="L1570" t="s">
        <v>2157</v>
      </c>
    </row>
    <row r="1571" spans="1:14" hidden="1" x14ac:dyDescent="0.25">
      <c r="A1571">
        <v>24</v>
      </c>
      <c r="B1571">
        <v>39</v>
      </c>
      <c r="C1571" t="s">
        <v>10412</v>
      </c>
      <c r="D1571" s="7">
        <v>40594</v>
      </c>
      <c r="E1571" t="s">
        <v>1055</v>
      </c>
      <c r="F1571" t="s">
        <v>612</v>
      </c>
      <c r="G1571" t="s">
        <v>1055</v>
      </c>
      <c r="H1571" t="s">
        <v>24</v>
      </c>
      <c r="I1571" t="s">
        <v>10323</v>
      </c>
      <c r="K1571" t="s">
        <v>2158</v>
      </c>
      <c r="L1571" t="s">
        <v>2159</v>
      </c>
    </row>
    <row r="1572" spans="1:14" hidden="1" x14ac:dyDescent="0.25">
      <c r="A1572">
        <v>24</v>
      </c>
      <c r="B1572">
        <v>40</v>
      </c>
      <c r="C1572" t="s">
        <v>10412</v>
      </c>
      <c r="D1572" s="7">
        <v>40594</v>
      </c>
      <c r="E1572" t="s">
        <v>1055</v>
      </c>
      <c r="F1572" t="s">
        <v>612</v>
      </c>
      <c r="G1572" t="s">
        <v>1055</v>
      </c>
      <c r="H1572" t="s">
        <v>10</v>
      </c>
      <c r="I1572" t="s">
        <v>118</v>
      </c>
      <c r="K1572" t="s">
        <v>2160</v>
      </c>
      <c r="L1572" t="s">
        <v>2161</v>
      </c>
    </row>
    <row r="1573" spans="1:14" hidden="1" x14ac:dyDescent="0.25">
      <c r="A1573">
        <v>24</v>
      </c>
      <c r="B1573">
        <v>41</v>
      </c>
      <c r="C1573" t="s">
        <v>10412</v>
      </c>
      <c r="D1573" s="7">
        <v>40594</v>
      </c>
      <c r="E1573" t="s">
        <v>1055</v>
      </c>
      <c r="F1573" t="s">
        <v>612</v>
      </c>
      <c r="G1573" t="s">
        <v>1055</v>
      </c>
      <c r="H1573" t="s">
        <v>17</v>
      </c>
      <c r="I1573" t="s">
        <v>18</v>
      </c>
      <c r="K1573" t="s">
        <v>2161</v>
      </c>
      <c r="L1573" t="s">
        <v>2162</v>
      </c>
    </row>
    <row r="1574" spans="1:14" hidden="1" x14ac:dyDescent="0.25">
      <c r="A1574">
        <v>24</v>
      </c>
      <c r="B1574">
        <v>42</v>
      </c>
      <c r="C1574" t="s">
        <v>10412</v>
      </c>
      <c r="D1574" s="7">
        <v>40594</v>
      </c>
      <c r="E1574" t="s">
        <v>1055</v>
      </c>
      <c r="F1574" t="s">
        <v>612</v>
      </c>
      <c r="G1574" t="s">
        <v>1055</v>
      </c>
      <c r="H1574" t="s">
        <v>53</v>
      </c>
      <c r="I1574" t="s">
        <v>1895</v>
      </c>
      <c r="J1574" t="s">
        <v>80</v>
      </c>
      <c r="K1574" t="s">
        <v>2162</v>
      </c>
      <c r="L1574" t="s">
        <v>2163</v>
      </c>
      <c r="N1574">
        <v>3</v>
      </c>
    </row>
    <row r="1575" spans="1:14" hidden="1" x14ac:dyDescent="0.25">
      <c r="A1575">
        <v>24</v>
      </c>
      <c r="B1575">
        <v>43</v>
      </c>
      <c r="C1575" t="s">
        <v>10412</v>
      </c>
      <c r="D1575" s="7">
        <v>40594</v>
      </c>
      <c r="E1575" t="s">
        <v>1055</v>
      </c>
      <c r="F1575" t="s">
        <v>612</v>
      </c>
      <c r="G1575" t="s">
        <v>1055</v>
      </c>
      <c r="H1575" t="s">
        <v>24</v>
      </c>
      <c r="I1575" t="s">
        <v>10323</v>
      </c>
      <c r="K1575" t="s">
        <v>2164</v>
      </c>
      <c r="L1575" t="s">
        <v>2165</v>
      </c>
    </row>
    <row r="1576" spans="1:14" hidden="1" x14ac:dyDescent="0.25">
      <c r="A1576">
        <v>25</v>
      </c>
      <c r="B1576">
        <v>1</v>
      </c>
      <c r="C1576" t="s">
        <v>10395</v>
      </c>
      <c r="D1576" s="7">
        <v>40887</v>
      </c>
      <c r="E1576" t="s">
        <v>1055</v>
      </c>
      <c r="F1576" t="s">
        <v>932</v>
      </c>
      <c r="G1576" t="s">
        <v>1055</v>
      </c>
      <c r="H1576" t="s">
        <v>10</v>
      </c>
      <c r="I1576" t="s">
        <v>2166</v>
      </c>
      <c r="K1576" t="s">
        <v>2167</v>
      </c>
      <c r="L1576" t="s">
        <v>2168</v>
      </c>
    </row>
    <row r="1577" spans="1:14" hidden="1" x14ac:dyDescent="0.25">
      <c r="A1577">
        <v>25</v>
      </c>
      <c r="B1577">
        <v>2</v>
      </c>
      <c r="C1577" t="s">
        <v>10395</v>
      </c>
      <c r="D1577" s="7">
        <v>40887</v>
      </c>
      <c r="E1577" t="s">
        <v>1055</v>
      </c>
      <c r="F1577" t="s">
        <v>932</v>
      </c>
      <c r="G1577" t="s">
        <v>1055</v>
      </c>
      <c r="H1577" t="s">
        <v>10</v>
      </c>
      <c r="I1577" t="s">
        <v>118</v>
      </c>
      <c r="K1577" t="s">
        <v>2168</v>
      </c>
      <c r="L1577" t="s">
        <v>2169</v>
      </c>
    </row>
    <row r="1578" spans="1:14" hidden="1" x14ac:dyDescent="0.25">
      <c r="A1578">
        <v>25</v>
      </c>
      <c r="B1578">
        <v>3</v>
      </c>
      <c r="C1578" t="s">
        <v>10395</v>
      </c>
      <c r="D1578" s="7">
        <v>40887</v>
      </c>
      <c r="E1578" t="s">
        <v>1055</v>
      </c>
      <c r="F1578" t="s">
        <v>932</v>
      </c>
      <c r="G1578" t="s">
        <v>1055</v>
      </c>
      <c r="H1578" t="s">
        <v>17</v>
      </c>
      <c r="I1578" t="s">
        <v>101</v>
      </c>
      <c r="K1578" t="s">
        <v>2169</v>
      </c>
      <c r="L1578" t="s">
        <v>2169</v>
      </c>
    </row>
    <row r="1579" spans="1:14" hidden="1" x14ac:dyDescent="0.25">
      <c r="A1579">
        <v>25</v>
      </c>
      <c r="B1579">
        <v>4</v>
      </c>
      <c r="C1579" t="s">
        <v>10395</v>
      </c>
      <c r="D1579" s="7">
        <v>40887</v>
      </c>
      <c r="E1579" t="s">
        <v>1055</v>
      </c>
      <c r="F1579" t="s">
        <v>932</v>
      </c>
      <c r="G1579" t="s">
        <v>1055</v>
      </c>
      <c r="H1579" t="s">
        <v>53</v>
      </c>
      <c r="I1579" t="s">
        <v>255</v>
      </c>
      <c r="J1579" t="s">
        <v>80</v>
      </c>
      <c r="K1579" t="s">
        <v>2169</v>
      </c>
      <c r="L1579" t="s">
        <v>2170</v>
      </c>
      <c r="N1579">
        <v>6</v>
      </c>
    </row>
    <row r="1580" spans="1:14" hidden="1" x14ac:dyDescent="0.25">
      <c r="A1580">
        <v>25</v>
      </c>
      <c r="B1580">
        <v>5</v>
      </c>
      <c r="C1580" t="s">
        <v>10395</v>
      </c>
      <c r="D1580" s="7">
        <v>40887</v>
      </c>
      <c r="E1580" t="s">
        <v>1055</v>
      </c>
      <c r="F1580" t="s">
        <v>932</v>
      </c>
      <c r="G1580" t="s">
        <v>1055</v>
      </c>
      <c r="H1580" t="s">
        <v>21</v>
      </c>
      <c r="I1580" t="s">
        <v>22</v>
      </c>
      <c r="K1580" t="s">
        <v>2171</v>
      </c>
      <c r="L1580" t="s">
        <v>2172</v>
      </c>
    </row>
    <row r="1581" spans="1:14" hidden="1" x14ac:dyDescent="0.25">
      <c r="A1581">
        <v>25</v>
      </c>
      <c r="B1581">
        <v>6</v>
      </c>
      <c r="C1581" t="s">
        <v>10395</v>
      </c>
      <c r="D1581" s="7">
        <v>40887</v>
      </c>
      <c r="E1581" t="s">
        <v>1055</v>
      </c>
      <c r="F1581" t="s">
        <v>932</v>
      </c>
      <c r="G1581" t="s">
        <v>1055</v>
      </c>
      <c r="H1581" t="s">
        <v>24</v>
      </c>
      <c r="I1581" t="s">
        <v>10323</v>
      </c>
      <c r="K1581" t="s">
        <v>2173</v>
      </c>
      <c r="L1581" t="s">
        <v>2174</v>
      </c>
    </row>
    <row r="1582" spans="1:14" hidden="1" x14ac:dyDescent="0.25">
      <c r="A1582">
        <v>25</v>
      </c>
      <c r="B1582">
        <v>7</v>
      </c>
      <c r="C1582" t="s">
        <v>10395</v>
      </c>
      <c r="D1582" s="7">
        <v>40887</v>
      </c>
      <c r="E1582" t="s">
        <v>1055</v>
      </c>
      <c r="F1582" t="s">
        <v>932</v>
      </c>
      <c r="G1582" t="s">
        <v>1055</v>
      </c>
      <c r="H1582" t="s">
        <v>10</v>
      </c>
      <c r="I1582" t="s">
        <v>118</v>
      </c>
      <c r="K1582" t="s">
        <v>2175</v>
      </c>
      <c r="L1582" t="s">
        <v>2176</v>
      </c>
    </row>
    <row r="1583" spans="1:14" hidden="1" x14ac:dyDescent="0.25">
      <c r="A1583">
        <v>25</v>
      </c>
      <c r="B1583">
        <v>8</v>
      </c>
      <c r="C1583" t="s">
        <v>10395</v>
      </c>
      <c r="D1583" s="7">
        <v>40887</v>
      </c>
      <c r="E1583" t="s">
        <v>1055</v>
      </c>
      <c r="F1583" t="s">
        <v>932</v>
      </c>
      <c r="G1583" t="s">
        <v>1055</v>
      </c>
      <c r="H1583" t="s">
        <v>17</v>
      </c>
      <c r="I1583" t="s">
        <v>101</v>
      </c>
      <c r="K1583" t="s">
        <v>2176</v>
      </c>
      <c r="L1583" t="s">
        <v>2177</v>
      </c>
    </row>
    <row r="1584" spans="1:14" hidden="1" x14ac:dyDescent="0.25">
      <c r="A1584">
        <v>25</v>
      </c>
      <c r="B1584">
        <v>9</v>
      </c>
      <c r="C1584" t="s">
        <v>10395</v>
      </c>
      <c r="D1584" s="7">
        <v>40887</v>
      </c>
      <c r="E1584" t="s">
        <v>1055</v>
      </c>
      <c r="F1584" t="s">
        <v>932</v>
      </c>
      <c r="G1584" t="s">
        <v>1055</v>
      </c>
      <c r="H1584" t="s">
        <v>53</v>
      </c>
      <c r="I1584" t="s">
        <v>255</v>
      </c>
      <c r="J1584" t="s">
        <v>80</v>
      </c>
      <c r="K1584" t="s">
        <v>2177</v>
      </c>
      <c r="L1584" t="s">
        <v>2178</v>
      </c>
      <c r="N1584">
        <v>6</v>
      </c>
    </row>
    <row r="1585" spans="1:14" hidden="1" x14ac:dyDescent="0.25">
      <c r="A1585">
        <v>25</v>
      </c>
      <c r="B1585">
        <v>10</v>
      </c>
      <c r="C1585" t="s">
        <v>10395</v>
      </c>
      <c r="D1585" s="7">
        <v>40887</v>
      </c>
      <c r="E1585" t="s">
        <v>1055</v>
      </c>
      <c r="F1585" t="s">
        <v>932</v>
      </c>
      <c r="G1585" t="s">
        <v>1055</v>
      </c>
      <c r="H1585" t="s">
        <v>21</v>
      </c>
      <c r="I1585" t="s">
        <v>22</v>
      </c>
      <c r="K1585" t="s">
        <v>2178</v>
      </c>
      <c r="L1585" t="s">
        <v>2179</v>
      </c>
    </row>
    <row r="1586" spans="1:14" hidden="1" x14ac:dyDescent="0.25">
      <c r="A1586">
        <v>25</v>
      </c>
      <c r="B1586">
        <v>11</v>
      </c>
      <c r="C1586" t="s">
        <v>10395</v>
      </c>
      <c r="D1586" s="7">
        <v>40887</v>
      </c>
      <c r="E1586" t="s">
        <v>1055</v>
      </c>
      <c r="F1586" t="s">
        <v>932</v>
      </c>
      <c r="G1586" t="s">
        <v>1055</v>
      </c>
      <c r="H1586" t="s">
        <v>24</v>
      </c>
      <c r="I1586" t="s">
        <v>10323</v>
      </c>
      <c r="K1586" t="s">
        <v>2180</v>
      </c>
      <c r="L1586" t="s">
        <v>2181</v>
      </c>
    </row>
    <row r="1587" spans="1:14" hidden="1" x14ac:dyDescent="0.25">
      <c r="A1587">
        <v>25</v>
      </c>
      <c r="B1587">
        <v>12</v>
      </c>
      <c r="C1587" t="s">
        <v>10395</v>
      </c>
      <c r="D1587" s="7">
        <v>40887</v>
      </c>
      <c r="E1587" t="s">
        <v>1055</v>
      </c>
      <c r="F1587" t="s">
        <v>932</v>
      </c>
      <c r="G1587" t="s">
        <v>1055</v>
      </c>
      <c r="H1587" t="s">
        <v>10</v>
      </c>
      <c r="I1587" t="s">
        <v>118</v>
      </c>
      <c r="K1587" t="s">
        <v>623</v>
      </c>
      <c r="L1587" t="s">
        <v>2182</v>
      </c>
    </row>
    <row r="1588" spans="1:14" hidden="1" x14ac:dyDescent="0.25">
      <c r="A1588">
        <v>25</v>
      </c>
      <c r="B1588">
        <v>13</v>
      </c>
      <c r="C1588" t="s">
        <v>10395</v>
      </c>
      <c r="D1588" s="7">
        <v>40887</v>
      </c>
      <c r="E1588" t="s">
        <v>1055</v>
      </c>
      <c r="F1588" t="s">
        <v>932</v>
      </c>
      <c r="G1588" t="s">
        <v>1055</v>
      </c>
      <c r="H1588" t="s">
        <v>17</v>
      </c>
      <c r="I1588" t="s">
        <v>77</v>
      </c>
      <c r="K1588" t="s">
        <v>2182</v>
      </c>
      <c r="L1588" t="s">
        <v>2183</v>
      </c>
    </row>
    <row r="1589" spans="1:14" hidden="1" x14ac:dyDescent="0.25">
      <c r="A1589">
        <v>25</v>
      </c>
      <c r="B1589">
        <v>14</v>
      </c>
      <c r="C1589" t="s">
        <v>10395</v>
      </c>
      <c r="D1589" s="7">
        <v>40887</v>
      </c>
      <c r="E1589" t="s">
        <v>1055</v>
      </c>
      <c r="F1589" t="s">
        <v>932</v>
      </c>
      <c r="G1589" t="s">
        <v>1055</v>
      </c>
      <c r="H1589" t="s">
        <v>33</v>
      </c>
      <c r="I1589" t="s">
        <v>192</v>
      </c>
      <c r="K1589" t="s">
        <v>2183</v>
      </c>
      <c r="L1589" t="s">
        <v>2184</v>
      </c>
    </row>
    <row r="1590" spans="1:14" hidden="1" x14ac:dyDescent="0.25">
      <c r="A1590">
        <v>25</v>
      </c>
      <c r="B1590">
        <v>15</v>
      </c>
      <c r="C1590" t="s">
        <v>10395</v>
      </c>
      <c r="D1590" s="7">
        <v>40887</v>
      </c>
      <c r="E1590" t="s">
        <v>1055</v>
      </c>
      <c r="F1590" t="s">
        <v>932</v>
      </c>
      <c r="G1590" t="s">
        <v>1055</v>
      </c>
      <c r="H1590" t="s">
        <v>21</v>
      </c>
      <c r="I1590" t="s">
        <v>22</v>
      </c>
      <c r="K1590" t="s">
        <v>2185</v>
      </c>
      <c r="L1590" t="s">
        <v>2186</v>
      </c>
    </row>
    <row r="1591" spans="1:14" hidden="1" x14ac:dyDescent="0.25">
      <c r="A1591">
        <v>25</v>
      </c>
      <c r="B1591">
        <v>16</v>
      </c>
      <c r="C1591" t="s">
        <v>10395</v>
      </c>
      <c r="D1591" s="7">
        <v>40887</v>
      </c>
      <c r="E1591" t="s">
        <v>1055</v>
      </c>
      <c r="F1591" t="s">
        <v>932</v>
      </c>
      <c r="G1591" t="s">
        <v>1055</v>
      </c>
      <c r="H1591" t="s">
        <v>24</v>
      </c>
      <c r="I1591" t="s">
        <v>10323</v>
      </c>
      <c r="K1591" t="s">
        <v>2187</v>
      </c>
      <c r="L1591" t="s">
        <v>2188</v>
      </c>
    </row>
    <row r="1592" spans="1:14" hidden="1" x14ac:dyDescent="0.25">
      <c r="A1592">
        <v>25</v>
      </c>
      <c r="B1592">
        <v>17</v>
      </c>
      <c r="C1592" t="s">
        <v>10395</v>
      </c>
      <c r="D1592" s="7">
        <v>40887</v>
      </c>
      <c r="E1592" t="s">
        <v>1055</v>
      </c>
      <c r="F1592" t="s">
        <v>932</v>
      </c>
      <c r="G1592" t="s">
        <v>1055</v>
      </c>
      <c r="H1592" t="s">
        <v>10</v>
      </c>
      <c r="I1592" t="s">
        <v>118</v>
      </c>
      <c r="K1592" t="s">
        <v>2189</v>
      </c>
      <c r="L1592" t="s">
        <v>2190</v>
      </c>
    </row>
    <row r="1593" spans="1:14" hidden="1" x14ac:dyDescent="0.25">
      <c r="A1593">
        <v>25</v>
      </c>
      <c r="B1593">
        <v>18</v>
      </c>
      <c r="C1593" t="s">
        <v>10395</v>
      </c>
      <c r="D1593" s="7">
        <v>40887</v>
      </c>
      <c r="E1593" t="s">
        <v>1055</v>
      </c>
      <c r="F1593" t="s">
        <v>932</v>
      </c>
      <c r="G1593" t="s">
        <v>1055</v>
      </c>
      <c r="H1593" t="s">
        <v>17</v>
      </c>
      <c r="I1593" t="s">
        <v>101</v>
      </c>
      <c r="K1593" t="s">
        <v>2190</v>
      </c>
      <c r="L1593" t="s">
        <v>2190</v>
      </c>
    </row>
    <row r="1594" spans="1:14" hidden="1" x14ac:dyDescent="0.25">
      <c r="A1594">
        <v>25</v>
      </c>
      <c r="B1594">
        <v>19</v>
      </c>
      <c r="C1594" t="s">
        <v>10395</v>
      </c>
      <c r="D1594" s="7">
        <v>40887</v>
      </c>
      <c r="E1594" t="s">
        <v>1055</v>
      </c>
      <c r="F1594" t="s">
        <v>932</v>
      </c>
      <c r="G1594" t="s">
        <v>1055</v>
      </c>
      <c r="H1594" t="s">
        <v>53</v>
      </c>
      <c r="I1594" t="s">
        <v>255</v>
      </c>
      <c r="J1594" t="s">
        <v>80</v>
      </c>
      <c r="K1594" t="s">
        <v>2190</v>
      </c>
      <c r="L1594" t="s">
        <v>2191</v>
      </c>
      <c r="N1594">
        <v>6</v>
      </c>
    </row>
    <row r="1595" spans="1:14" hidden="1" x14ac:dyDescent="0.25">
      <c r="A1595">
        <v>25</v>
      </c>
      <c r="B1595">
        <v>20</v>
      </c>
      <c r="C1595" t="s">
        <v>10395</v>
      </c>
      <c r="D1595" s="7">
        <v>40887</v>
      </c>
      <c r="E1595" t="s">
        <v>1055</v>
      </c>
      <c r="F1595" t="s">
        <v>932</v>
      </c>
      <c r="G1595" t="s">
        <v>1055</v>
      </c>
      <c r="H1595" t="s">
        <v>162</v>
      </c>
      <c r="I1595" t="s">
        <v>163</v>
      </c>
      <c r="K1595" t="s">
        <v>2192</v>
      </c>
      <c r="L1595" t="s">
        <v>2193</v>
      </c>
    </row>
    <row r="1596" spans="1:14" hidden="1" x14ac:dyDescent="0.25">
      <c r="A1596">
        <v>25</v>
      </c>
      <c r="B1596">
        <v>21</v>
      </c>
      <c r="C1596" t="s">
        <v>10395</v>
      </c>
      <c r="D1596" s="7">
        <v>40887</v>
      </c>
      <c r="E1596" t="s">
        <v>1055</v>
      </c>
      <c r="F1596" t="s">
        <v>932</v>
      </c>
      <c r="G1596" t="s">
        <v>1055</v>
      </c>
      <c r="H1596" t="s">
        <v>21</v>
      </c>
      <c r="I1596" t="s">
        <v>334</v>
      </c>
      <c r="K1596" t="s">
        <v>2194</v>
      </c>
      <c r="L1596" t="s">
        <v>2195</v>
      </c>
    </row>
    <row r="1597" spans="1:14" hidden="1" x14ac:dyDescent="0.25">
      <c r="A1597">
        <v>25</v>
      </c>
      <c r="B1597">
        <v>22</v>
      </c>
      <c r="C1597" t="s">
        <v>10395</v>
      </c>
      <c r="D1597" s="7">
        <v>40887</v>
      </c>
      <c r="E1597" t="s">
        <v>1055</v>
      </c>
      <c r="F1597" t="s">
        <v>932</v>
      </c>
      <c r="G1597" t="s">
        <v>1055</v>
      </c>
      <c r="H1597" t="s">
        <v>24</v>
      </c>
      <c r="I1597" t="s">
        <v>10323</v>
      </c>
      <c r="K1597" t="s">
        <v>2196</v>
      </c>
      <c r="L1597" t="s">
        <v>2197</v>
      </c>
    </row>
    <row r="1598" spans="1:14" hidden="1" x14ac:dyDescent="0.25">
      <c r="A1598">
        <v>25</v>
      </c>
      <c r="B1598">
        <v>23</v>
      </c>
      <c r="C1598" t="s">
        <v>10395</v>
      </c>
      <c r="D1598" s="7">
        <v>40887</v>
      </c>
      <c r="E1598" t="s">
        <v>1055</v>
      </c>
      <c r="F1598" t="s">
        <v>932</v>
      </c>
      <c r="G1598" t="s">
        <v>1055</v>
      </c>
      <c r="H1598" t="s">
        <v>10</v>
      </c>
      <c r="I1598" t="s">
        <v>118</v>
      </c>
      <c r="K1598" t="s">
        <v>2198</v>
      </c>
      <c r="L1598" t="s">
        <v>2199</v>
      </c>
    </row>
    <row r="1599" spans="1:14" hidden="1" x14ac:dyDescent="0.25">
      <c r="A1599">
        <v>25</v>
      </c>
      <c r="B1599">
        <v>24</v>
      </c>
      <c r="C1599" t="s">
        <v>10395</v>
      </c>
      <c r="D1599" s="7">
        <v>40887</v>
      </c>
      <c r="E1599" t="s">
        <v>1055</v>
      </c>
      <c r="F1599" t="s">
        <v>932</v>
      </c>
      <c r="G1599" t="s">
        <v>1055</v>
      </c>
      <c r="H1599" t="s">
        <v>10</v>
      </c>
      <c r="I1599" t="s">
        <v>14</v>
      </c>
      <c r="K1599" t="s">
        <v>2200</v>
      </c>
      <c r="L1599" t="s">
        <v>2201</v>
      </c>
    </row>
    <row r="1600" spans="1:14" hidden="1" x14ac:dyDescent="0.25">
      <c r="A1600">
        <v>25</v>
      </c>
      <c r="B1600">
        <v>25</v>
      </c>
      <c r="C1600" t="s">
        <v>10395</v>
      </c>
      <c r="D1600" s="7">
        <v>40887</v>
      </c>
      <c r="E1600" t="s">
        <v>1055</v>
      </c>
      <c r="F1600" t="s">
        <v>932</v>
      </c>
      <c r="G1600" t="s">
        <v>1055</v>
      </c>
      <c r="H1600" t="s">
        <v>17</v>
      </c>
      <c r="I1600" t="s">
        <v>101</v>
      </c>
      <c r="K1600" t="s">
        <v>2202</v>
      </c>
      <c r="L1600" t="s">
        <v>2203</v>
      </c>
    </row>
    <row r="1601" spans="1:14" hidden="1" x14ac:dyDescent="0.25">
      <c r="A1601">
        <v>25</v>
      </c>
      <c r="B1601">
        <v>26</v>
      </c>
      <c r="C1601" t="s">
        <v>10395</v>
      </c>
      <c r="D1601" s="7">
        <v>40887</v>
      </c>
      <c r="E1601" t="s">
        <v>1055</v>
      </c>
      <c r="F1601" t="s">
        <v>932</v>
      </c>
      <c r="G1601" t="s">
        <v>1055</v>
      </c>
      <c r="H1601" t="s">
        <v>33</v>
      </c>
      <c r="I1601" t="s">
        <v>161</v>
      </c>
      <c r="K1601" t="s">
        <v>2203</v>
      </c>
      <c r="L1601" t="s">
        <v>2204</v>
      </c>
    </row>
    <row r="1602" spans="1:14" hidden="1" x14ac:dyDescent="0.25">
      <c r="A1602">
        <v>25</v>
      </c>
      <c r="B1602">
        <v>27</v>
      </c>
      <c r="C1602" t="s">
        <v>10395</v>
      </c>
      <c r="D1602" s="7">
        <v>40887</v>
      </c>
      <c r="E1602" t="s">
        <v>1055</v>
      </c>
      <c r="F1602" t="s">
        <v>932</v>
      </c>
      <c r="G1602" t="s">
        <v>1055</v>
      </c>
      <c r="H1602" t="s">
        <v>162</v>
      </c>
      <c r="I1602" t="s">
        <v>163</v>
      </c>
      <c r="K1602" t="s">
        <v>2205</v>
      </c>
      <c r="L1602" t="s">
        <v>1027</v>
      </c>
    </row>
    <row r="1603" spans="1:14" hidden="1" x14ac:dyDescent="0.25">
      <c r="A1603">
        <v>25</v>
      </c>
      <c r="B1603">
        <v>28</v>
      </c>
      <c r="C1603" t="s">
        <v>10395</v>
      </c>
      <c r="D1603" s="7">
        <v>40887</v>
      </c>
      <c r="E1603" t="s">
        <v>1055</v>
      </c>
      <c r="F1603" t="s">
        <v>932</v>
      </c>
      <c r="G1603" t="s">
        <v>1055</v>
      </c>
      <c r="H1603" t="s">
        <v>24</v>
      </c>
      <c r="I1603" t="s">
        <v>10323</v>
      </c>
      <c r="K1603" t="s">
        <v>2206</v>
      </c>
      <c r="L1603" t="s">
        <v>2207</v>
      </c>
    </row>
    <row r="1604" spans="1:14" hidden="1" x14ac:dyDescent="0.25">
      <c r="A1604">
        <v>25</v>
      </c>
      <c r="B1604">
        <v>29</v>
      </c>
      <c r="C1604" t="s">
        <v>10395</v>
      </c>
      <c r="D1604" s="7">
        <v>40887</v>
      </c>
      <c r="E1604" t="s">
        <v>1055</v>
      </c>
      <c r="F1604" t="s">
        <v>932</v>
      </c>
      <c r="G1604" t="s">
        <v>1055</v>
      </c>
      <c r="H1604" t="s">
        <v>10</v>
      </c>
      <c r="I1604" t="s">
        <v>118</v>
      </c>
      <c r="K1604" t="s">
        <v>2208</v>
      </c>
      <c r="L1604" t="s">
        <v>2209</v>
      </c>
    </row>
    <row r="1605" spans="1:14" hidden="1" x14ac:dyDescent="0.25">
      <c r="A1605">
        <v>25</v>
      </c>
      <c r="B1605">
        <v>30</v>
      </c>
      <c r="C1605" t="s">
        <v>10395</v>
      </c>
      <c r="D1605" s="7">
        <v>40887</v>
      </c>
      <c r="E1605" t="s">
        <v>1055</v>
      </c>
      <c r="F1605" t="s">
        <v>932</v>
      </c>
      <c r="G1605" t="s">
        <v>1055</v>
      </c>
      <c r="H1605" t="s">
        <v>10</v>
      </c>
      <c r="I1605" t="s">
        <v>14</v>
      </c>
      <c r="K1605" t="s">
        <v>2210</v>
      </c>
      <c r="L1605" t="s">
        <v>2211</v>
      </c>
    </row>
    <row r="1606" spans="1:14" hidden="1" x14ac:dyDescent="0.25">
      <c r="A1606">
        <v>25</v>
      </c>
      <c r="B1606">
        <v>31</v>
      </c>
      <c r="C1606" t="s">
        <v>10395</v>
      </c>
      <c r="D1606" s="7">
        <v>40887</v>
      </c>
      <c r="E1606" t="s">
        <v>1055</v>
      </c>
      <c r="F1606" t="s">
        <v>932</v>
      </c>
      <c r="G1606" t="s">
        <v>1055</v>
      </c>
      <c r="H1606" t="s">
        <v>17</v>
      </c>
      <c r="I1606" t="s">
        <v>45</v>
      </c>
      <c r="K1606" t="s">
        <v>2211</v>
      </c>
      <c r="L1606" t="s">
        <v>2212</v>
      </c>
    </row>
    <row r="1607" spans="1:14" hidden="1" x14ac:dyDescent="0.25">
      <c r="A1607">
        <v>25</v>
      </c>
      <c r="B1607">
        <v>32</v>
      </c>
      <c r="C1607" t="s">
        <v>10395</v>
      </c>
      <c r="D1607" s="7">
        <v>40887</v>
      </c>
      <c r="E1607" t="s">
        <v>1055</v>
      </c>
      <c r="F1607" t="s">
        <v>932</v>
      </c>
      <c r="G1607" t="s">
        <v>1055</v>
      </c>
      <c r="H1607" t="s">
        <v>53</v>
      </c>
      <c r="I1607" t="s">
        <v>456</v>
      </c>
      <c r="J1607" t="s">
        <v>80</v>
      </c>
      <c r="K1607" t="s">
        <v>2212</v>
      </c>
      <c r="L1607" t="s">
        <v>2212</v>
      </c>
      <c r="N1607">
        <v>2</v>
      </c>
    </row>
    <row r="1608" spans="1:14" hidden="1" x14ac:dyDescent="0.25">
      <c r="A1608">
        <v>25</v>
      </c>
      <c r="B1608">
        <v>33</v>
      </c>
      <c r="C1608" t="s">
        <v>10395</v>
      </c>
      <c r="D1608" s="7">
        <v>40887</v>
      </c>
      <c r="E1608" t="s">
        <v>1055</v>
      </c>
      <c r="F1608" t="s">
        <v>932</v>
      </c>
      <c r="G1608" t="s">
        <v>1055</v>
      </c>
      <c r="H1608" t="s">
        <v>53</v>
      </c>
      <c r="I1608" t="s">
        <v>255</v>
      </c>
      <c r="J1608" t="s">
        <v>80</v>
      </c>
      <c r="K1608" t="s">
        <v>2212</v>
      </c>
      <c r="L1608" t="s">
        <v>2213</v>
      </c>
      <c r="N1608">
        <v>6</v>
      </c>
    </row>
    <row r="1609" spans="1:14" hidden="1" x14ac:dyDescent="0.25">
      <c r="A1609">
        <v>25</v>
      </c>
      <c r="B1609">
        <v>34</v>
      </c>
      <c r="C1609" t="s">
        <v>10395</v>
      </c>
      <c r="D1609" s="7">
        <v>40887</v>
      </c>
      <c r="E1609" t="s">
        <v>1055</v>
      </c>
      <c r="F1609" t="s">
        <v>932</v>
      </c>
      <c r="G1609" t="s">
        <v>1055</v>
      </c>
      <c r="H1609" t="s">
        <v>21</v>
      </c>
      <c r="I1609" t="s">
        <v>22</v>
      </c>
      <c r="K1609" t="s">
        <v>2214</v>
      </c>
      <c r="L1609" t="s">
        <v>2215</v>
      </c>
    </row>
    <row r="1610" spans="1:14" hidden="1" x14ac:dyDescent="0.25">
      <c r="A1610">
        <v>25</v>
      </c>
      <c r="B1610">
        <v>35</v>
      </c>
      <c r="C1610" t="s">
        <v>10395</v>
      </c>
      <c r="D1610" s="7">
        <v>40887</v>
      </c>
      <c r="E1610" t="s">
        <v>1055</v>
      </c>
      <c r="F1610" t="s">
        <v>932</v>
      </c>
      <c r="G1610" t="s">
        <v>1055</v>
      </c>
      <c r="H1610" t="s">
        <v>24</v>
      </c>
      <c r="I1610" t="s">
        <v>10323</v>
      </c>
      <c r="K1610" t="s">
        <v>2216</v>
      </c>
      <c r="L1610" t="s">
        <v>2217</v>
      </c>
    </row>
    <row r="1611" spans="1:14" hidden="1" x14ac:dyDescent="0.25">
      <c r="A1611">
        <v>25</v>
      </c>
      <c r="B1611">
        <v>36</v>
      </c>
      <c r="C1611" t="s">
        <v>10395</v>
      </c>
      <c r="D1611" s="7">
        <v>40887</v>
      </c>
      <c r="E1611" t="s">
        <v>1055</v>
      </c>
      <c r="F1611" t="s">
        <v>932</v>
      </c>
      <c r="G1611" t="s">
        <v>1055</v>
      </c>
      <c r="H1611" t="s">
        <v>10</v>
      </c>
      <c r="I1611" t="s">
        <v>118</v>
      </c>
      <c r="K1611" t="s">
        <v>2218</v>
      </c>
      <c r="L1611" t="s">
        <v>2219</v>
      </c>
    </row>
    <row r="1612" spans="1:14" hidden="1" x14ac:dyDescent="0.25">
      <c r="A1612">
        <v>25</v>
      </c>
      <c r="B1612">
        <v>37</v>
      </c>
      <c r="C1612" t="s">
        <v>10395</v>
      </c>
      <c r="D1612" s="7">
        <v>40887</v>
      </c>
      <c r="E1612" t="s">
        <v>1055</v>
      </c>
      <c r="F1612" t="s">
        <v>932</v>
      </c>
      <c r="G1612" t="s">
        <v>1055</v>
      </c>
      <c r="H1612" t="s">
        <v>10</v>
      </c>
      <c r="I1612" t="s">
        <v>118</v>
      </c>
      <c r="K1612" t="s">
        <v>2220</v>
      </c>
      <c r="L1612" t="s">
        <v>2221</v>
      </c>
    </row>
    <row r="1613" spans="1:14" hidden="1" x14ac:dyDescent="0.25">
      <c r="A1613">
        <v>25</v>
      </c>
      <c r="B1613">
        <v>38</v>
      </c>
      <c r="C1613" t="s">
        <v>10395</v>
      </c>
      <c r="D1613" s="7">
        <v>40887</v>
      </c>
      <c r="E1613" t="s">
        <v>1055</v>
      </c>
      <c r="F1613" t="s">
        <v>932</v>
      </c>
      <c r="G1613" t="s">
        <v>1055</v>
      </c>
      <c r="H1613" t="s">
        <v>17</v>
      </c>
      <c r="I1613" t="s">
        <v>154</v>
      </c>
      <c r="K1613" t="s">
        <v>2221</v>
      </c>
      <c r="L1613" t="s">
        <v>2222</v>
      </c>
    </row>
    <row r="1614" spans="1:14" hidden="1" x14ac:dyDescent="0.25">
      <c r="A1614">
        <v>25</v>
      </c>
      <c r="B1614">
        <v>39</v>
      </c>
      <c r="C1614" t="s">
        <v>10395</v>
      </c>
      <c r="D1614" s="7">
        <v>40887</v>
      </c>
      <c r="E1614" t="s">
        <v>1055</v>
      </c>
      <c r="F1614" t="s">
        <v>932</v>
      </c>
      <c r="G1614" t="s">
        <v>1055</v>
      </c>
      <c r="H1614" t="s">
        <v>53</v>
      </c>
      <c r="I1614" t="s">
        <v>2223</v>
      </c>
      <c r="J1614" t="s">
        <v>80</v>
      </c>
      <c r="K1614" t="s">
        <v>2222</v>
      </c>
      <c r="L1614" t="s">
        <v>2224</v>
      </c>
      <c r="N1614">
        <v>5</v>
      </c>
    </row>
    <row r="1615" spans="1:14" hidden="1" x14ac:dyDescent="0.25">
      <c r="A1615">
        <v>25</v>
      </c>
      <c r="B1615">
        <v>40</v>
      </c>
      <c r="C1615" t="s">
        <v>10395</v>
      </c>
      <c r="D1615" s="7">
        <v>40887</v>
      </c>
      <c r="E1615" t="s">
        <v>1055</v>
      </c>
      <c r="F1615" t="s">
        <v>932</v>
      </c>
      <c r="G1615" t="s">
        <v>1055</v>
      </c>
      <c r="H1615" t="s">
        <v>53</v>
      </c>
      <c r="I1615" t="s">
        <v>456</v>
      </c>
      <c r="J1615" t="s">
        <v>80</v>
      </c>
      <c r="K1615" t="s">
        <v>2224</v>
      </c>
      <c r="L1615" t="s">
        <v>2225</v>
      </c>
      <c r="M1615" t="s">
        <v>485</v>
      </c>
      <c r="N1615">
        <v>8</v>
      </c>
    </row>
    <row r="1616" spans="1:14" hidden="1" x14ac:dyDescent="0.25">
      <c r="A1616">
        <v>26</v>
      </c>
      <c r="B1616">
        <v>1</v>
      </c>
      <c r="C1616" t="s">
        <v>10393</v>
      </c>
      <c r="D1616" s="7">
        <v>40692</v>
      </c>
      <c r="E1616" t="s">
        <v>1055</v>
      </c>
      <c r="F1616" t="s">
        <v>2226</v>
      </c>
      <c r="G1616" t="s">
        <v>1055</v>
      </c>
      <c r="H1616" t="s">
        <v>10</v>
      </c>
      <c r="I1616" t="s">
        <v>113</v>
      </c>
      <c r="K1616" t="s">
        <v>2227</v>
      </c>
      <c r="L1616" t="s">
        <v>2228</v>
      </c>
    </row>
    <row r="1617" spans="1:14" hidden="1" x14ac:dyDescent="0.25">
      <c r="A1617">
        <v>26</v>
      </c>
      <c r="B1617">
        <v>2</v>
      </c>
      <c r="C1617" t="s">
        <v>10393</v>
      </c>
      <c r="D1617" s="7">
        <v>40692</v>
      </c>
      <c r="E1617" t="s">
        <v>1055</v>
      </c>
      <c r="F1617" t="s">
        <v>2226</v>
      </c>
      <c r="G1617" t="s">
        <v>1055</v>
      </c>
      <c r="H1617" t="s">
        <v>10</v>
      </c>
      <c r="I1617" t="s">
        <v>118</v>
      </c>
      <c r="K1617" t="s">
        <v>2229</v>
      </c>
      <c r="L1617" t="s">
        <v>2230</v>
      </c>
    </row>
    <row r="1618" spans="1:14" hidden="1" x14ac:dyDescent="0.25">
      <c r="A1618">
        <v>26</v>
      </c>
      <c r="B1618">
        <v>3</v>
      </c>
      <c r="C1618" t="s">
        <v>10393</v>
      </c>
      <c r="D1618" s="7">
        <v>40692</v>
      </c>
      <c r="E1618" t="s">
        <v>1055</v>
      </c>
      <c r="F1618" t="s">
        <v>2226</v>
      </c>
      <c r="G1618" t="s">
        <v>1055</v>
      </c>
      <c r="H1618" t="s">
        <v>10</v>
      </c>
      <c r="I1618" t="s">
        <v>14</v>
      </c>
      <c r="K1618" t="s">
        <v>2230</v>
      </c>
      <c r="L1618" t="s">
        <v>2231</v>
      </c>
    </row>
    <row r="1619" spans="1:14" hidden="1" x14ac:dyDescent="0.25">
      <c r="A1619">
        <v>26</v>
      </c>
      <c r="B1619">
        <v>4</v>
      </c>
      <c r="C1619" t="s">
        <v>10393</v>
      </c>
      <c r="D1619" s="7">
        <v>40692</v>
      </c>
      <c r="E1619" t="s">
        <v>1055</v>
      </c>
      <c r="F1619" t="s">
        <v>2226</v>
      </c>
      <c r="G1619" t="s">
        <v>1055</v>
      </c>
      <c r="H1619" t="s">
        <v>17</v>
      </c>
      <c r="I1619" t="s">
        <v>73</v>
      </c>
      <c r="K1619" t="s">
        <v>2231</v>
      </c>
      <c r="L1619" t="s">
        <v>2232</v>
      </c>
    </row>
    <row r="1620" spans="1:14" hidden="1" x14ac:dyDescent="0.25">
      <c r="A1620">
        <v>26</v>
      </c>
      <c r="B1620">
        <v>5</v>
      </c>
      <c r="C1620" t="s">
        <v>10393</v>
      </c>
      <c r="D1620" s="7">
        <v>40692</v>
      </c>
      <c r="E1620" t="s">
        <v>1055</v>
      </c>
      <c r="F1620" t="s">
        <v>2226</v>
      </c>
      <c r="G1620" t="s">
        <v>1055</v>
      </c>
      <c r="H1620" t="s">
        <v>53</v>
      </c>
      <c r="I1620" t="s">
        <v>1886</v>
      </c>
      <c r="J1620" t="s">
        <v>80</v>
      </c>
      <c r="K1620" t="s">
        <v>2232</v>
      </c>
      <c r="L1620" t="s">
        <v>2233</v>
      </c>
      <c r="N1620">
        <v>7</v>
      </c>
    </row>
    <row r="1621" spans="1:14" hidden="1" x14ac:dyDescent="0.25">
      <c r="A1621">
        <v>26</v>
      </c>
      <c r="B1621">
        <v>6</v>
      </c>
      <c r="C1621" t="s">
        <v>10393</v>
      </c>
      <c r="D1621" s="7">
        <v>40692</v>
      </c>
      <c r="E1621" t="s">
        <v>1055</v>
      </c>
      <c r="F1621" t="s">
        <v>2226</v>
      </c>
      <c r="G1621" t="s">
        <v>1055</v>
      </c>
      <c r="H1621" t="s">
        <v>162</v>
      </c>
      <c r="I1621" t="s">
        <v>163</v>
      </c>
      <c r="K1621" t="s">
        <v>2233</v>
      </c>
      <c r="L1621" t="s">
        <v>2234</v>
      </c>
    </row>
    <row r="1622" spans="1:14" hidden="1" x14ac:dyDescent="0.25">
      <c r="A1622">
        <v>26</v>
      </c>
      <c r="B1622">
        <v>7</v>
      </c>
      <c r="C1622" t="s">
        <v>10393</v>
      </c>
      <c r="D1622" s="7">
        <v>40692</v>
      </c>
      <c r="E1622" t="s">
        <v>1055</v>
      </c>
      <c r="F1622" t="s">
        <v>2226</v>
      </c>
      <c r="G1622" t="s">
        <v>1055</v>
      </c>
      <c r="H1622" t="s">
        <v>24</v>
      </c>
      <c r="I1622" t="s">
        <v>10323</v>
      </c>
      <c r="K1622" t="s">
        <v>2235</v>
      </c>
      <c r="L1622" t="s">
        <v>2236</v>
      </c>
    </row>
    <row r="1623" spans="1:14" hidden="1" x14ac:dyDescent="0.25">
      <c r="A1623">
        <v>26</v>
      </c>
      <c r="B1623">
        <v>8</v>
      </c>
      <c r="C1623" t="s">
        <v>10393</v>
      </c>
      <c r="D1623" s="7">
        <v>40692</v>
      </c>
      <c r="E1623" t="s">
        <v>1055</v>
      </c>
      <c r="F1623" t="s">
        <v>2226</v>
      </c>
      <c r="G1623" t="s">
        <v>1055</v>
      </c>
      <c r="H1623" t="s">
        <v>10</v>
      </c>
      <c r="I1623" t="s">
        <v>118</v>
      </c>
      <c r="K1623" t="s">
        <v>2237</v>
      </c>
      <c r="L1623" t="s">
        <v>2238</v>
      </c>
    </row>
    <row r="1624" spans="1:14" hidden="1" x14ac:dyDescent="0.25">
      <c r="A1624">
        <v>26</v>
      </c>
      <c r="B1624">
        <v>9</v>
      </c>
      <c r="C1624" t="s">
        <v>10393</v>
      </c>
      <c r="D1624" s="7">
        <v>40692</v>
      </c>
      <c r="E1624" t="s">
        <v>1055</v>
      </c>
      <c r="F1624" t="s">
        <v>2226</v>
      </c>
      <c r="G1624" t="s">
        <v>1055</v>
      </c>
      <c r="H1624" t="s">
        <v>17</v>
      </c>
      <c r="I1624" t="s">
        <v>101</v>
      </c>
      <c r="K1624" t="s">
        <v>2238</v>
      </c>
      <c r="L1624" t="s">
        <v>2239</v>
      </c>
    </row>
    <row r="1625" spans="1:14" hidden="1" x14ac:dyDescent="0.25">
      <c r="A1625">
        <v>26</v>
      </c>
      <c r="B1625">
        <v>10</v>
      </c>
      <c r="C1625" t="s">
        <v>10393</v>
      </c>
      <c r="D1625" s="7">
        <v>40692</v>
      </c>
      <c r="E1625" t="s">
        <v>1055</v>
      </c>
      <c r="F1625" t="s">
        <v>2226</v>
      </c>
      <c r="G1625" t="s">
        <v>1055</v>
      </c>
      <c r="H1625" t="s">
        <v>53</v>
      </c>
      <c r="I1625" t="s">
        <v>2240</v>
      </c>
      <c r="J1625" t="s">
        <v>92</v>
      </c>
      <c r="K1625" t="s">
        <v>2239</v>
      </c>
      <c r="L1625" t="s">
        <v>2241</v>
      </c>
      <c r="M1625" t="s">
        <v>485</v>
      </c>
      <c r="N1625">
        <v>1</v>
      </c>
    </row>
    <row r="1626" spans="1:14" hidden="1" x14ac:dyDescent="0.25">
      <c r="A1626">
        <v>27</v>
      </c>
      <c r="B1626">
        <v>1</v>
      </c>
      <c r="C1626" t="s">
        <v>10400</v>
      </c>
      <c r="D1626" s="7">
        <v>39672</v>
      </c>
      <c r="E1626" t="s">
        <v>2242</v>
      </c>
      <c r="F1626" t="s">
        <v>10388</v>
      </c>
      <c r="G1626" t="s">
        <v>2242</v>
      </c>
      <c r="H1626" t="s">
        <v>10</v>
      </c>
      <c r="I1626" t="s">
        <v>113</v>
      </c>
      <c r="K1626" t="s">
        <v>2243</v>
      </c>
      <c r="L1626" t="s">
        <v>2244</v>
      </c>
    </row>
    <row r="1627" spans="1:14" hidden="1" x14ac:dyDescent="0.25">
      <c r="A1627">
        <v>27</v>
      </c>
      <c r="B1627">
        <v>2</v>
      </c>
      <c r="C1627" t="s">
        <v>10400</v>
      </c>
      <c r="D1627" s="7">
        <v>39672</v>
      </c>
      <c r="E1627" t="s">
        <v>2242</v>
      </c>
      <c r="F1627" t="s">
        <v>10388</v>
      </c>
      <c r="G1627" t="s">
        <v>2242</v>
      </c>
      <c r="H1627" t="s">
        <v>10</v>
      </c>
      <c r="I1627" t="s">
        <v>118</v>
      </c>
      <c r="K1627" t="s">
        <v>2244</v>
      </c>
      <c r="L1627" t="s">
        <v>2245</v>
      </c>
    </row>
    <row r="1628" spans="1:14" hidden="1" x14ac:dyDescent="0.25">
      <c r="A1628">
        <v>27</v>
      </c>
      <c r="B1628">
        <v>3</v>
      </c>
      <c r="C1628" t="s">
        <v>10400</v>
      </c>
      <c r="D1628" s="7">
        <v>39672</v>
      </c>
      <c r="E1628" t="s">
        <v>2242</v>
      </c>
      <c r="F1628" t="s">
        <v>10388</v>
      </c>
      <c r="G1628" t="s">
        <v>2242</v>
      </c>
      <c r="H1628" t="s">
        <v>10</v>
      </c>
      <c r="I1628" t="s">
        <v>118</v>
      </c>
      <c r="K1628" t="s">
        <v>2246</v>
      </c>
      <c r="L1628" t="s">
        <v>2247</v>
      </c>
    </row>
    <row r="1629" spans="1:14" hidden="1" x14ac:dyDescent="0.25">
      <c r="A1629">
        <v>27</v>
      </c>
      <c r="B1629">
        <v>4</v>
      </c>
      <c r="C1629" t="s">
        <v>10400</v>
      </c>
      <c r="D1629" s="7">
        <v>39672</v>
      </c>
      <c r="E1629" t="s">
        <v>2242</v>
      </c>
      <c r="F1629" t="s">
        <v>10388</v>
      </c>
      <c r="G1629" t="s">
        <v>2242</v>
      </c>
      <c r="H1629" t="s">
        <v>17</v>
      </c>
      <c r="I1629" t="s">
        <v>101</v>
      </c>
      <c r="K1629" t="s">
        <v>2248</v>
      </c>
      <c r="L1629" t="s">
        <v>2249</v>
      </c>
    </row>
    <row r="1630" spans="1:14" hidden="1" x14ac:dyDescent="0.25">
      <c r="A1630">
        <v>27</v>
      </c>
      <c r="B1630">
        <v>5</v>
      </c>
      <c r="C1630" t="s">
        <v>10400</v>
      </c>
      <c r="D1630" s="7">
        <v>39672</v>
      </c>
      <c r="E1630" t="s">
        <v>2242</v>
      </c>
      <c r="F1630" t="s">
        <v>10388</v>
      </c>
      <c r="G1630" t="s">
        <v>2242</v>
      </c>
      <c r="H1630" t="s">
        <v>33</v>
      </c>
      <c r="I1630" t="s">
        <v>161</v>
      </c>
      <c r="K1630" t="s">
        <v>2249</v>
      </c>
      <c r="L1630" t="s">
        <v>2250</v>
      </c>
    </row>
    <row r="1631" spans="1:14" hidden="1" x14ac:dyDescent="0.25">
      <c r="A1631">
        <v>27</v>
      </c>
      <c r="B1631">
        <v>6</v>
      </c>
      <c r="C1631" t="s">
        <v>10400</v>
      </c>
      <c r="D1631" s="7">
        <v>39672</v>
      </c>
      <c r="E1631" t="s">
        <v>2242</v>
      </c>
      <c r="F1631" t="s">
        <v>10388</v>
      </c>
      <c r="G1631" t="s">
        <v>2242</v>
      </c>
      <c r="H1631" t="s">
        <v>162</v>
      </c>
      <c r="I1631" t="s">
        <v>163</v>
      </c>
      <c r="K1631" t="s">
        <v>2250</v>
      </c>
      <c r="L1631" t="s">
        <v>2251</v>
      </c>
    </row>
    <row r="1632" spans="1:14" hidden="1" x14ac:dyDescent="0.25">
      <c r="A1632">
        <v>27</v>
      </c>
      <c r="B1632">
        <v>7</v>
      </c>
      <c r="C1632" t="s">
        <v>10400</v>
      </c>
      <c r="D1632" s="7">
        <v>39672</v>
      </c>
      <c r="E1632" t="s">
        <v>2242</v>
      </c>
      <c r="F1632" t="s">
        <v>10388</v>
      </c>
      <c r="G1632" t="s">
        <v>2242</v>
      </c>
      <c r="H1632" t="s">
        <v>24</v>
      </c>
      <c r="I1632" t="s">
        <v>10323</v>
      </c>
      <c r="K1632" t="s">
        <v>2252</v>
      </c>
      <c r="L1632" t="s">
        <v>2253</v>
      </c>
    </row>
    <row r="1633" spans="1:12" hidden="1" x14ac:dyDescent="0.25">
      <c r="A1633">
        <v>27</v>
      </c>
      <c r="B1633">
        <v>8</v>
      </c>
      <c r="C1633" t="s">
        <v>10400</v>
      </c>
      <c r="D1633" s="7">
        <v>39672</v>
      </c>
      <c r="E1633" t="s">
        <v>2242</v>
      </c>
      <c r="F1633" t="s">
        <v>10388</v>
      </c>
      <c r="G1633" t="s">
        <v>2242</v>
      </c>
      <c r="H1633" t="s">
        <v>10</v>
      </c>
      <c r="I1633" t="s">
        <v>113</v>
      </c>
      <c r="K1633" t="s">
        <v>2254</v>
      </c>
      <c r="L1633" t="s">
        <v>2255</v>
      </c>
    </row>
    <row r="1634" spans="1:12" hidden="1" x14ac:dyDescent="0.25">
      <c r="A1634">
        <v>27</v>
      </c>
      <c r="B1634">
        <v>9</v>
      </c>
      <c r="C1634" t="s">
        <v>10400</v>
      </c>
      <c r="D1634" s="7">
        <v>39672</v>
      </c>
      <c r="E1634" t="s">
        <v>2242</v>
      </c>
      <c r="F1634" t="s">
        <v>10388</v>
      </c>
      <c r="G1634" t="s">
        <v>2242</v>
      </c>
      <c r="H1634" t="s">
        <v>10</v>
      </c>
      <c r="I1634" t="s">
        <v>118</v>
      </c>
      <c r="K1634" t="s">
        <v>2256</v>
      </c>
      <c r="L1634" t="s">
        <v>2257</v>
      </c>
    </row>
    <row r="1635" spans="1:12" hidden="1" x14ac:dyDescent="0.25">
      <c r="A1635">
        <v>27</v>
      </c>
      <c r="B1635">
        <v>10</v>
      </c>
      <c r="C1635" t="s">
        <v>10400</v>
      </c>
      <c r="D1635" s="7">
        <v>39672</v>
      </c>
      <c r="E1635" t="s">
        <v>2242</v>
      </c>
      <c r="F1635" t="s">
        <v>10388</v>
      </c>
      <c r="G1635" t="s">
        <v>2242</v>
      </c>
      <c r="H1635" t="s">
        <v>21</v>
      </c>
      <c r="I1635" t="s">
        <v>334</v>
      </c>
      <c r="K1635" t="s">
        <v>2257</v>
      </c>
      <c r="L1635" t="s">
        <v>2258</v>
      </c>
    </row>
    <row r="1636" spans="1:12" hidden="1" x14ac:dyDescent="0.25">
      <c r="A1636">
        <v>27</v>
      </c>
      <c r="B1636">
        <v>11</v>
      </c>
      <c r="C1636" t="s">
        <v>10400</v>
      </c>
      <c r="D1636" s="7">
        <v>39672</v>
      </c>
      <c r="E1636" t="s">
        <v>2242</v>
      </c>
      <c r="F1636" t="s">
        <v>10388</v>
      </c>
      <c r="G1636" t="s">
        <v>2242</v>
      </c>
      <c r="H1636" t="s">
        <v>24</v>
      </c>
      <c r="I1636" t="s">
        <v>10323</v>
      </c>
      <c r="K1636" t="s">
        <v>2259</v>
      </c>
      <c r="L1636" t="s">
        <v>2260</v>
      </c>
    </row>
    <row r="1637" spans="1:12" hidden="1" x14ac:dyDescent="0.25">
      <c r="A1637">
        <v>27</v>
      </c>
      <c r="B1637">
        <v>12</v>
      </c>
      <c r="C1637" t="s">
        <v>10400</v>
      </c>
      <c r="D1637" s="7">
        <v>39672</v>
      </c>
      <c r="E1637" t="s">
        <v>2242</v>
      </c>
      <c r="F1637" t="s">
        <v>10388</v>
      </c>
      <c r="G1637" t="s">
        <v>2242</v>
      </c>
      <c r="H1637" t="s">
        <v>10</v>
      </c>
      <c r="I1637" t="s">
        <v>118</v>
      </c>
      <c r="K1637" t="s">
        <v>2261</v>
      </c>
      <c r="L1637" t="s">
        <v>2262</v>
      </c>
    </row>
    <row r="1638" spans="1:12" hidden="1" x14ac:dyDescent="0.25">
      <c r="A1638">
        <v>27</v>
      </c>
      <c r="B1638">
        <v>13</v>
      </c>
      <c r="C1638" t="s">
        <v>10400</v>
      </c>
      <c r="D1638" s="7">
        <v>39672</v>
      </c>
      <c r="E1638" t="s">
        <v>2242</v>
      </c>
      <c r="F1638" t="s">
        <v>10388</v>
      </c>
      <c r="G1638" t="s">
        <v>2242</v>
      </c>
      <c r="H1638" t="s">
        <v>17</v>
      </c>
      <c r="I1638" t="s">
        <v>101</v>
      </c>
      <c r="K1638" t="s">
        <v>2263</v>
      </c>
      <c r="L1638" t="s">
        <v>2264</v>
      </c>
    </row>
    <row r="1639" spans="1:12" hidden="1" x14ac:dyDescent="0.25">
      <c r="A1639">
        <v>27</v>
      </c>
      <c r="B1639">
        <v>14</v>
      </c>
      <c r="C1639" t="s">
        <v>10400</v>
      </c>
      <c r="D1639" s="7">
        <v>39672</v>
      </c>
      <c r="E1639" t="s">
        <v>2242</v>
      </c>
      <c r="F1639" t="s">
        <v>10388</v>
      </c>
      <c r="G1639" t="s">
        <v>2242</v>
      </c>
      <c r="H1639" t="s">
        <v>10</v>
      </c>
      <c r="I1639" t="s">
        <v>118</v>
      </c>
      <c r="K1639" t="s">
        <v>2265</v>
      </c>
      <c r="L1639" t="s">
        <v>2266</v>
      </c>
    </row>
    <row r="1640" spans="1:12" hidden="1" x14ac:dyDescent="0.25">
      <c r="A1640">
        <v>27</v>
      </c>
      <c r="B1640">
        <v>15</v>
      </c>
      <c r="C1640" t="s">
        <v>10400</v>
      </c>
      <c r="D1640" s="7">
        <v>39672</v>
      </c>
      <c r="E1640" t="s">
        <v>2242</v>
      </c>
      <c r="F1640" t="s">
        <v>10388</v>
      </c>
      <c r="G1640" t="s">
        <v>2242</v>
      </c>
      <c r="H1640" t="s">
        <v>10</v>
      </c>
      <c r="I1640" t="s">
        <v>14</v>
      </c>
      <c r="K1640" t="s">
        <v>2266</v>
      </c>
      <c r="L1640" t="s">
        <v>2267</v>
      </c>
    </row>
    <row r="1641" spans="1:12" hidden="1" x14ac:dyDescent="0.25">
      <c r="A1641">
        <v>27</v>
      </c>
      <c r="B1641">
        <v>16</v>
      </c>
      <c r="C1641" t="s">
        <v>10400</v>
      </c>
      <c r="D1641" s="7">
        <v>39672</v>
      </c>
      <c r="E1641" t="s">
        <v>2242</v>
      </c>
      <c r="F1641" t="s">
        <v>10388</v>
      </c>
      <c r="G1641" t="s">
        <v>2242</v>
      </c>
      <c r="H1641" t="s">
        <v>17</v>
      </c>
      <c r="I1641" t="s">
        <v>101</v>
      </c>
      <c r="K1641" t="s">
        <v>2267</v>
      </c>
      <c r="L1641" t="s">
        <v>2268</v>
      </c>
    </row>
    <row r="1642" spans="1:12" hidden="1" x14ac:dyDescent="0.25">
      <c r="A1642">
        <v>27</v>
      </c>
      <c r="B1642">
        <v>17</v>
      </c>
      <c r="C1642" t="s">
        <v>10400</v>
      </c>
      <c r="D1642" s="7">
        <v>39672</v>
      </c>
      <c r="E1642" t="s">
        <v>2242</v>
      </c>
      <c r="F1642" t="s">
        <v>10388</v>
      </c>
      <c r="G1642" t="s">
        <v>2242</v>
      </c>
      <c r="H1642" t="s">
        <v>33</v>
      </c>
      <c r="I1642" t="s">
        <v>161</v>
      </c>
      <c r="K1642" t="s">
        <v>2269</v>
      </c>
      <c r="L1642" t="s">
        <v>2270</v>
      </c>
    </row>
    <row r="1643" spans="1:12" hidden="1" x14ac:dyDescent="0.25">
      <c r="A1643">
        <v>27</v>
      </c>
      <c r="B1643">
        <v>18</v>
      </c>
      <c r="C1643" t="s">
        <v>10400</v>
      </c>
      <c r="D1643" s="7">
        <v>39672</v>
      </c>
      <c r="E1643" t="s">
        <v>2242</v>
      </c>
      <c r="F1643" t="s">
        <v>10388</v>
      </c>
      <c r="G1643" t="s">
        <v>2242</v>
      </c>
      <c r="H1643" t="s">
        <v>21</v>
      </c>
      <c r="I1643" t="s">
        <v>334</v>
      </c>
      <c r="K1643" t="s">
        <v>2270</v>
      </c>
      <c r="L1643" t="s">
        <v>2271</v>
      </c>
    </row>
    <row r="1644" spans="1:12" hidden="1" x14ac:dyDescent="0.25">
      <c r="A1644">
        <v>27</v>
      </c>
      <c r="B1644">
        <v>19</v>
      </c>
      <c r="C1644" t="s">
        <v>10400</v>
      </c>
      <c r="D1644" s="7">
        <v>39672</v>
      </c>
      <c r="E1644" t="s">
        <v>2242</v>
      </c>
      <c r="F1644" t="s">
        <v>10388</v>
      </c>
      <c r="G1644" t="s">
        <v>2242</v>
      </c>
      <c r="H1644" t="s">
        <v>10</v>
      </c>
      <c r="I1644" t="s">
        <v>118</v>
      </c>
      <c r="K1644" t="s">
        <v>2272</v>
      </c>
      <c r="L1644" t="s">
        <v>2273</v>
      </c>
    </row>
    <row r="1645" spans="1:12" hidden="1" x14ac:dyDescent="0.25">
      <c r="A1645">
        <v>27</v>
      </c>
      <c r="B1645">
        <v>20</v>
      </c>
      <c r="C1645" t="s">
        <v>10400</v>
      </c>
      <c r="D1645" s="7">
        <v>39672</v>
      </c>
      <c r="E1645" t="s">
        <v>2242</v>
      </c>
      <c r="F1645" t="s">
        <v>10388</v>
      </c>
      <c r="G1645" t="s">
        <v>2242</v>
      </c>
      <c r="H1645" t="s">
        <v>10</v>
      </c>
      <c r="I1645" t="s">
        <v>14</v>
      </c>
      <c r="K1645" t="s">
        <v>2273</v>
      </c>
      <c r="L1645" t="s">
        <v>2274</v>
      </c>
    </row>
    <row r="1646" spans="1:12" hidden="1" x14ac:dyDescent="0.25">
      <c r="A1646">
        <v>27</v>
      </c>
      <c r="B1646">
        <v>21</v>
      </c>
      <c r="C1646" t="s">
        <v>10400</v>
      </c>
      <c r="D1646" s="7">
        <v>39672</v>
      </c>
      <c r="E1646" t="s">
        <v>2242</v>
      </c>
      <c r="F1646" t="s">
        <v>10388</v>
      </c>
      <c r="G1646" t="s">
        <v>2242</v>
      </c>
      <c r="H1646" t="s">
        <v>17</v>
      </c>
      <c r="I1646" t="s">
        <v>18</v>
      </c>
      <c r="K1646" t="s">
        <v>2274</v>
      </c>
      <c r="L1646" t="s">
        <v>2275</v>
      </c>
    </row>
    <row r="1647" spans="1:12" hidden="1" x14ac:dyDescent="0.25">
      <c r="A1647">
        <v>27</v>
      </c>
      <c r="B1647">
        <v>22</v>
      </c>
      <c r="C1647" t="s">
        <v>10400</v>
      </c>
      <c r="D1647" s="7">
        <v>39672</v>
      </c>
      <c r="E1647" t="s">
        <v>2242</v>
      </c>
      <c r="F1647" t="s">
        <v>10388</v>
      </c>
      <c r="G1647" t="s">
        <v>2242</v>
      </c>
      <c r="H1647" t="s">
        <v>10</v>
      </c>
      <c r="I1647" t="s">
        <v>118</v>
      </c>
      <c r="K1647" t="s">
        <v>2275</v>
      </c>
      <c r="L1647" t="s">
        <v>2276</v>
      </c>
    </row>
    <row r="1648" spans="1:12" hidden="1" x14ac:dyDescent="0.25">
      <c r="A1648">
        <v>27</v>
      </c>
      <c r="B1648">
        <v>23</v>
      </c>
      <c r="C1648" t="s">
        <v>10400</v>
      </c>
      <c r="D1648" s="7">
        <v>39672</v>
      </c>
      <c r="E1648" t="s">
        <v>2242</v>
      </c>
      <c r="F1648" t="s">
        <v>10388</v>
      </c>
      <c r="G1648" t="s">
        <v>2242</v>
      </c>
      <c r="H1648" t="s">
        <v>10</v>
      </c>
      <c r="I1648" t="s">
        <v>14</v>
      </c>
      <c r="K1648" t="s">
        <v>2276</v>
      </c>
      <c r="L1648" t="s">
        <v>2277</v>
      </c>
    </row>
    <row r="1649" spans="1:12" hidden="1" x14ac:dyDescent="0.25">
      <c r="A1649">
        <v>27</v>
      </c>
      <c r="B1649">
        <v>24</v>
      </c>
      <c r="C1649" t="s">
        <v>10400</v>
      </c>
      <c r="D1649" s="7">
        <v>39672</v>
      </c>
      <c r="E1649" t="s">
        <v>2242</v>
      </c>
      <c r="F1649" t="s">
        <v>10388</v>
      </c>
      <c r="G1649" t="s">
        <v>2242</v>
      </c>
      <c r="H1649" t="s">
        <v>24</v>
      </c>
      <c r="I1649" t="s">
        <v>39</v>
      </c>
      <c r="K1649" t="s">
        <v>2277</v>
      </c>
      <c r="L1649" t="s">
        <v>2278</v>
      </c>
    </row>
    <row r="1650" spans="1:12" hidden="1" x14ac:dyDescent="0.25">
      <c r="A1650">
        <v>27</v>
      </c>
      <c r="B1650">
        <v>25</v>
      </c>
      <c r="C1650" t="s">
        <v>10400</v>
      </c>
      <c r="D1650" s="7">
        <v>39672</v>
      </c>
      <c r="E1650" t="s">
        <v>2242</v>
      </c>
      <c r="F1650" t="s">
        <v>10388</v>
      </c>
      <c r="G1650" t="s">
        <v>2242</v>
      </c>
      <c r="H1650" t="s">
        <v>10</v>
      </c>
      <c r="I1650" t="s">
        <v>113</v>
      </c>
      <c r="K1650" t="s">
        <v>2278</v>
      </c>
      <c r="L1650" t="s">
        <v>2279</v>
      </c>
    </row>
    <row r="1651" spans="1:12" hidden="1" x14ac:dyDescent="0.25">
      <c r="A1651">
        <v>27</v>
      </c>
      <c r="B1651">
        <v>26</v>
      </c>
      <c r="C1651" t="s">
        <v>10400</v>
      </c>
      <c r="D1651" s="7">
        <v>39672</v>
      </c>
      <c r="E1651" t="s">
        <v>2242</v>
      </c>
      <c r="F1651" t="s">
        <v>10388</v>
      </c>
      <c r="G1651" t="s">
        <v>2242</v>
      </c>
      <c r="H1651" t="s">
        <v>10</v>
      </c>
      <c r="I1651" t="s">
        <v>118</v>
      </c>
      <c r="K1651" t="s">
        <v>2279</v>
      </c>
      <c r="L1651" t="s">
        <v>2280</v>
      </c>
    </row>
    <row r="1652" spans="1:12" hidden="1" x14ac:dyDescent="0.25">
      <c r="A1652">
        <v>27</v>
      </c>
      <c r="B1652">
        <v>27</v>
      </c>
      <c r="C1652" t="s">
        <v>10400</v>
      </c>
      <c r="D1652" s="7">
        <v>39672</v>
      </c>
      <c r="E1652" t="s">
        <v>2242</v>
      </c>
      <c r="F1652" t="s">
        <v>10388</v>
      </c>
      <c r="G1652" t="s">
        <v>2242</v>
      </c>
      <c r="H1652" t="s">
        <v>10</v>
      </c>
      <c r="I1652" t="s">
        <v>14</v>
      </c>
      <c r="K1652" t="s">
        <v>2280</v>
      </c>
      <c r="L1652" t="s">
        <v>2281</v>
      </c>
    </row>
    <row r="1653" spans="1:12" hidden="1" x14ac:dyDescent="0.25">
      <c r="A1653">
        <v>27</v>
      </c>
      <c r="B1653">
        <v>28</v>
      </c>
      <c r="C1653" t="s">
        <v>10400</v>
      </c>
      <c r="D1653" s="7">
        <v>39672</v>
      </c>
      <c r="E1653" t="s">
        <v>2242</v>
      </c>
      <c r="F1653" t="s">
        <v>10388</v>
      </c>
      <c r="G1653" t="s">
        <v>2242</v>
      </c>
      <c r="H1653" t="s">
        <v>17</v>
      </c>
      <c r="I1653" t="s">
        <v>101</v>
      </c>
      <c r="K1653" t="s">
        <v>2281</v>
      </c>
      <c r="L1653" t="s">
        <v>2282</v>
      </c>
    </row>
    <row r="1654" spans="1:12" hidden="1" x14ac:dyDescent="0.25">
      <c r="A1654">
        <v>27</v>
      </c>
      <c r="B1654">
        <v>29</v>
      </c>
      <c r="C1654" t="s">
        <v>10400</v>
      </c>
      <c r="D1654" s="7">
        <v>39672</v>
      </c>
      <c r="E1654" t="s">
        <v>2242</v>
      </c>
      <c r="F1654" t="s">
        <v>10388</v>
      </c>
      <c r="G1654" t="s">
        <v>2242</v>
      </c>
      <c r="H1654" t="s">
        <v>17</v>
      </c>
      <c r="I1654" t="s">
        <v>48</v>
      </c>
      <c r="K1654" t="s">
        <v>2282</v>
      </c>
      <c r="L1654" t="s">
        <v>2283</v>
      </c>
    </row>
    <row r="1655" spans="1:12" hidden="1" x14ac:dyDescent="0.25">
      <c r="A1655">
        <v>27</v>
      </c>
      <c r="B1655">
        <v>30</v>
      </c>
      <c r="C1655" t="s">
        <v>10400</v>
      </c>
      <c r="D1655" s="7">
        <v>39672</v>
      </c>
      <c r="E1655" t="s">
        <v>2242</v>
      </c>
      <c r="F1655" t="s">
        <v>10388</v>
      </c>
      <c r="G1655" t="s">
        <v>2242</v>
      </c>
      <c r="H1655" t="s">
        <v>10</v>
      </c>
      <c r="I1655" t="s">
        <v>118</v>
      </c>
      <c r="K1655" t="s">
        <v>2283</v>
      </c>
      <c r="L1655" t="s">
        <v>2284</v>
      </c>
    </row>
    <row r="1656" spans="1:12" hidden="1" x14ac:dyDescent="0.25">
      <c r="A1656">
        <v>27</v>
      </c>
      <c r="B1656">
        <v>31</v>
      </c>
      <c r="C1656" t="s">
        <v>10400</v>
      </c>
      <c r="D1656" s="7">
        <v>39672</v>
      </c>
      <c r="E1656" t="s">
        <v>2242</v>
      </c>
      <c r="F1656" t="s">
        <v>10388</v>
      </c>
      <c r="G1656" t="s">
        <v>2242</v>
      </c>
      <c r="H1656" t="s">
        <v>10</v>
      </c>
      <c r="I1656" t="s">
        <v>14</v>
      </c>
      <c r="K1656" t="s">
        <v>2284</v>
      </c>
      <c r="L1656" t="s">
        <v>2285</v>
      </c>
    </row>
    <row r="1657" spans="1:12" hidden="1" x14ac:dyDescent="0.25">
      <c r="A1657">
        <v>27</v>
      </c>
      <c r="B1657">
        <v>32</v>
      </c>
      <c r="C1657" t="s">
        <v>10400</v>
      </c>
      <c r="D1657" s="7">
        <v>39672</v>
      </c>
      <c r="E1657" t="s">
        <v>2242</v>
      </c>
      <c r="F1657" t="s">
        <v>10388</v>
      </c>
      <c r="G1657" t="s">
        <v>2242</v>
      </c>
      <c r="H1657" t="s">
        <v>21</v>
      </c>
      <c r="I1657" t="s">
        <v>22</v>
      </c>
      <c r="K1657" t="s">
        <v>2285</v>
      </c>
      <c r="L1657" t="s">
        <v>2286</v>
      </c>
    </row>
    <row r="1658" spans="1:12" hidden="1" x14ac:dyDescent="0.25">
      <c r="A1658">
        <v>27</v>
      </c>
      <c r="B1658">
        <v>33</v>
      </c>
      <c r="C1658" t="s">
        <v>10400</v>
      </c>
      <c r="D1658" s="7">
        <v>39672</v>
      </c>
      <c r="E1658" t="s">
        <v>2242</v>
      </c>
      <c r="F1658" t="s">
        <v>10388</v>
      </c>
      <c r="G1658" t="s">
        <v>2242</v>
      </c>
      <c r="H1658" t="s">
        <v>24</v>
      </c>
      <c r="I1658" t="s">
        <v>10323</v>
      </c>
      <c r="K1658" t="s">
        <v>2286</v>
      </c>
      <c r="L1658" t="s">
        <v>2287</v>
      </c>
    </row>
    <row r="1659" spans="1:12" hidden="1" x14ac:dyDescent="0.25">
      <c r="A1659">
        <v>27</v>
      </c>
      <c r="B1659">
        <v>34</v>
      </c>
      <c r="C1659" t="s">
        <v>10400</v>
      </c>
      <c r="D1659" s="7">
        <v>39672</v>
      </c>
      <c r="E1659" t="s">
        <v>2242</v>
      </c>
      <c r="F1659" t="s">
        <v>10388</v>
      </c>
      <c r="G1659" t="s">
        <v>2242</v>
      </c>
      <c r="H1659" t="s">
        <v>10</v>
      </c>
      <c r="I1659" t="s">
        <v>118</v>
      </c>
      <c r="K1659" t="s">
        <v>2287</v>
      </c>
      <c r="L1659" t="s">
        <v>2288</v>
      </c>
    </row>
    <row r="1660" spans="1:12" hidden="1" x14ac:dyDescent="0.25">
      <c r="A1660">
        <v>27</v>
      </c>
      <c r="B1660">
        <v>35</v>
      </c>
      <c r="C1660" t="s">
        <v>10400</v>
      </c>
      <c r="D1660" s="7">
        <v>39672</v>
      </c>
      <c r="E1660" t="s">
        <v>2242</v>
      </c>
      <c r="F1660" t="s">
        <v>10388</v>
      </c>
      <c r="G1660" t="s">
        <v>2242</v>
      </c>
      <c r="H1660" t="s">
        <v>10</v>
      </c>
      <c r="I1660" t="s">
        <v>14</v>
      </c>
      <c r="K1660" t="s">
        <v>2288</v>
      </c>
      <c r="L1660" t="s">
        <v>2289</v>
      </c>
    </row>
    <row r="1661" spans="1:12" hidden="1" x14ac:dyDescent="0.25">
      <c r="A1661">
        <v>27</v>
      </c>
      <c r="B1661">
        <v>36</v>
      </c>
      <c r="C1661" t="s">
        <v>10400</v>
      </c>
      <c r="D1661" s="7">
        <v>39672</v>
      </c>
      <c r="E1661" t="s">
        <v>2242</v>
      </c>
      <c r="F1661" t="s">
        <v>10388</v>
      </c>
      <c r="G1661" t="s">
        <v>2242</v>
      </c>
      <c r="H1661" t="s">
        <v>17</v>
      </c>
      <c r="I1661" t="s">
        <v>120</v>
      </c>
      <c r="K1661" t="s">
        <v>2289</v>
      </c>
      <c r="L1661" t="s">
        <v>2290</v>
      </c>
    </row>
    <row r="1662" spans="1:12" hidden="1" x14ac:dyDescent="0.25">
      <c r="A1662">
        <v>27</v>
      </c>
      <c r="B1662">
        <v>37</v>
      </c>
      <c r="C1662" t="s">
        <v>10400</v>
      </c>
      <c r="D1662" s="7">
        <v>39672</v>
      </c>
      <c r="E1662" t="s">
        <v>2242</v>
      </c>
      <c r="F1662" t="s">
        <v>10388</v>
      </c>
      <c r="G1662" t="s">
        <v>2242</v>
      </c>
      <c r="H1662" t="s">
        <v>21</v>
      </c>
      <c r="I1662" t="s">
        <v>334</v>
      </c>
      <c r="K1662" t="s">
        <v>2290</v>
      </c>
      <c r="L1662" t="s">
        <v>2291</v>
      </c>
    </row>
    <row r="1663" spans="1:12" hidden="1" x14ac:dyDescent="0.25">
      <c r="A1663">
        <v>27</v>
      </c>
      <c r="B1663">
        <v>38</v>
      </c>
      <c r="C1663" t="s">
        <v>10400</v>
      </c>
      <c r="D1663" s="7">
        <v>39672</v>
      </c>
      <c r="E1663" t="s">
        <v>2242</v>
      </c>
      <c r="F1663" t="s">
        <v>10388</v>
      </c>
      <c r="G1663" t="s">
        <v>2242</v>
      </c>
      <c r="H1663" t="s">
        <v>24</v>
      </c>
      <c r="I1663" t="s">
        <v>10323</v>
      </c>
      <c r="K1663" t="s">
        <v>2291</v>
      </c>
      <c r="L1663" t="s">
        <v>2292</v>
      </c>
    </row>
    <row r="1664" spans="1:12" hidden="1" x14ac:dyDescent="0.25">
      <c r="A1664">
        <v>27</v>
      </c>
      <c r="B1664">
        <v>39</v>
      </c>
      <c r="C1664" t="s">
        <v>10400</v>
      </c>
      <c r="D1664" s="7">
        <v>39672</v>
      </c>
      <c r="E1664" t="s">
        <v>2242</v>
      </c>
      <c r="F1664" t="s">
        <v>10388</v>
      </c>
      <c r="G1664" t="s">
        <v>2242</v>
      </c>
      <c r="H1664" t="s">
        <v>10</v>
      </c>
      <c r="I1664" t="s">
        <v>118</v>
      </c>
      <c r="K1664" t="s">
        <v>2292</v>
      </c>
      <c r="L1664" t="s">
        <v>2293</v>
      </c>
    </row>
    <row r="1665" spans="1:14" hidden="1" x14ac:dyDescent="0.25">
      <c r="A1665">
        <v>27</v>
      </c>
      <c r="B1665">
        <v>40</v>
      </c>
      <c r="C1665" t="s">
        <v>10400</v>
      </c>
      <c r="D1665" s="7">
        <v>39672</v>
      </c>
      <c r="E1665" t="s">
        <v>2242</v>
      </c>
      <c r="F1665" t="s">
        <v>10388</v>
      </c>
      <c r="G1665" t="s">
        <v>2242</v>
      </c>
      <c r="H1665" t="s">
        <v>10</v>
      </c>
      <c r="I1665" t="s">
        <v>14</v>
      </c>
      <c r="K1665" t="s">
        <v>2293</v>
      </c>
      <c r="L1665" t="s">
        <v>2294</v>
      </c>
    </row>
    <row r="1666" spans="1:14" hidden="1" x14ac:dyDescent="0.25">
      <c r="A1666">
        <v>27</v>
      </c>
      <c r="B1666">
        <v>41</v>
      </c>
      <c r="C1666" t="s">
        <v>10400</v>
      </c>
      <c r="D1666" s="7">
        <v>39672</v>
      </c>
      <c r="E1666" t="s">
        <v>2242</v>
      </c>
      <c r="F1666" t="s">
        <v>10388</v>
      </c>
      <c r="G1666" t="s">
        <v>2242</v>
      </c>
      <c r="H1666" t="s">
        <v>17</v>
      </c>
      <c r="I1666" t="s">
        <v>101</v>
      </c>
      <c r="K1666" t="s">
        <v>2294</v>
      </c>
      <c r="L1666" t="s">
        <v>2295</v>
      </c>
    </row>
    <row r="1667" spans="1:14" hidden="1" x14ac:dyDescent="0.25">
      <c r="A1667">
        <v>27</v>
      </c>
      <c r="B1667">
        <v>42</v>
      </c>
      <c r="C1667" t="s">
        <v>10400</v>
      </c>
      <c r="D1667" s="7">
        <v>39672</v>
      </c>
      <c r="E1667" t="s">
        <v>2242</v>
      </c>
      <c r="F1667" t="s">
        <v>10388</v>
      </c>
      <c r="G1667" t="s">
        <v>2242</v>
      </c>
      <c r="H1667" t="s">
        <v>53</v>
      </c>
      <c r="I1667" t="s">
        <v>2296</v>
      </c>
      <c r="J1667" t="s">
        <v>80</v>
      </c>
      <c r="K1667" t="s">
        <v>2295</v>
      </c>
      <c r="L1667" t="s">
        <v>2297</v>
      </c>
      <c r="N1667">
        <v>9</v>
      </c>
    </row>
    <row r="1668" spans="1:14" hidden="1" x14ac:dyDescent="0.25">
      <c r="A1668">
        <v>27</v>
      </c>
      <c r="B1668">
        <v>43</v>
      </c>
      <c r="C1668" t="s">
        <v>10400</v>
      </c>
      <c r="D1668" s="7">
        <v>39672</v>
      </c>
      <c r="E1668" t="s">
        <v>2242</v>
      </c>
      <c r="F1668" t="s">
        <v>10388</v>
      </c>
      <c r="G1668" t="s">
        <v>2242</v>
      </c>
      <c r="H1668" t="s">
        <v>21</v>
      </c>
      <c r="I1668" t="s">
        <v>22</v>
      </c>
      <c r="K1668" t="s">
        <v>2298</v>
      </c>
      <c r="L1668" t="s">
        <v>2299</v>
      </c>
    </row>
    <row r="1669" spans="1:14" hidden="1" x14ac:dyDescent="0.25">
      <c r="A1669">
        <v>27</v>
      </c>
      <c r="B1669">
        <v>44</v>
      </c>
      <c r="C1669" t="s">
        <v>10400</v>
      </c>
      <c r="D1669" s="7">
        <v>39672</v>
      </c>
      <c r="E1669" t="s">
        <v>2242</v>
      </c>
      <c r="F1669" t="s">
        <v>10388</v>
      </c>
      <c r="G1669" t="s">
        <v>2242</v>
      </c>
      <c r="H1669" t="s">
        <v>24</v>
      </c>
      <c r="I1669" t="s">
        <v>10323</v>
      </c>
      <c r="K1669" t="s">
        <v>2300</v>
      </c>
      <c r="L1669" t="s">
        <v>2301</v>
      </c>
    </row>
    <row r="1670" spans="1:14" hidden="1" x14ac:dyDescent="0.25">
      <c r="A1670">
        <v>27</v>
      </c>
      <c r="B1670">
        <v>45</v>
      </c>
      <c r="C1670" t="s">
        <v>10400</v>
      </c>
      <c r="D1670" s="7">
        <v>39672</v>
      </c>
      <c r="E1670" t="s">
        <v>2242</v>
      </c>
      <c r="F1670" t="s">
        <v>10388</v>
      </c>
      <c r="G1670" t="s">
        <v>2242</v>
      </c>
      <c r="H1670" t="s">
        <v>10</v>
      </c>
      <c r="I1670" t="s">
        <v>118</v>
      </c>
      <c r="K1670" t="s">
        <v>2301</v>
      </c>
      <c r="L1670" t="s">
        <v>2302</v>
      </c>
    </row>
    <row r="1671" spans="1:14" hidden="1" x14ac:dyDescent="0.25">
      <c r="A1671">
        <v>27</v>
      </c>
      <c r="B1671">
        <v>46</v>
      </c>
      <c r="C1671" t="s">
        <v>10400</v>
      </c>
      <c r="D1671" s="7">
        <v>39672</v>
      </c>
      <c r="E1671" t="s">
        <v>2242</v>
      </c>
      <c r="F1671" t="s">
        <v>10388</v>
      </c>
      <c r="G1671" t="s">
        <v>2242</v>
      </c>
      <c r="H1671" t="s">
        <v>17</v>
      </c>
      <c r="I1671" t="s">
        <v>101</v>
      </c>
      <c r="K1671" t="s">
        <v>2302</v>
      </c>
      <c r="L1671" t="s">
        <v>2303</v>
      </c>
    </row>
    <row r="1672" spans="1:14" hidden="1" x14ac:dyDescent="0.25">
      <c r="A1672">
        <v>27</v>
      </c>
      <c r="B1672">
        <v>47</v>
      </c>
      <c r="C1672" t="s">
        <v>10400</v>
      </c>
      <c r="D1672" s="7">
        <v>39672</v>
      </c>
      <c r="E1672" t="s">
        <v>2242</v>
      </c>
      <c r="F1672" t="s">
        <v>10388</v>
      </c>
      <c r="G1672" t="s">
        <v>2242</v>
      </c>
      <c r="H1672" t="s">
        <v>17</v>
      </c>
      <c r="I1672" t="s">
        <v>154</v>
      </c>
      <c r="K1672" t="s">
        <v>2303</v>
      </c>
      <c r="L1672" t="s">
        <v>2304</v>
      </c>
    </row>
    <row r="1673" spans="1:14" hidden="1" x14ac:dyDescent="0.25">
      <c r="A1673">
        <v>27</v>
      </c>
      <c r="B1673">
        <v>48</v>
      </c>
      <c r="C1673" t="s">
        <v>10400</v>
      </c>
      <c r="D1673" s="7">
        <v>39672</v>
      </c>
      <c r="E1673" t="s">
        <v>2242</v>
      </c>
      <c r="F1673" t="s">
        <v>10388</v>
      </c>
      <c r="G1673" t="s">
        <v>2242</v>
      </c>
      <c r="H1673" t="s">
        <v>162</v>
      </c>
      <c r="I1673" t="s">
        <v>163</v>
      </c>
      <c r="K1673" t="s">
        <v>2304</v>
      </c>
      <c r="L1673" t="s">
        <v>2305</v>
      </c>
    </row>
    <row r="1674" spans="1:14" hidden="1" x14ac:dyDescent="0.25">
      <c r="A1674">
        <v>27</v>
      </c>
      <c r="B1674">
        <v>49</v>
      </c>
      <c r="C1674" t="s">
        <v>10400</v>
      </c>
      <c r="D1674" s="7">
        <v>39672</v>
      </c>
      <c r="E1674" t="s">
        <v>2242</v>
      </c>
      <c r="F1674" t="s">
        <v>10388</v>
      </c>
      <c r="G1674" t="s">
        <v>2242</v>
      </c>
      <c r="H1674" t="s">
        <v>24</v>
      </c>
      <c r="I1674" t="s">
        <v>1548</v>
      </c>
      <c r="K1674" t="s">
        <v>2306</v>
      </c>
      <c r="L1674" t="s">
        <v>2307</v>
      </c>
    </row>
    <row r="1675" spans="1:14" hidden="1" x14ac:dyDescent="0.25">
      <c r="A1675">
        <v>27</v>
      </c>
      <c r="B1675">
        <v>50</v>
      </c>
      <c r="C1675" t="s">
        <v>10400</v>
      </c>
      <c r="D1675" s="7">
        <v>39672</v>
      </c>
      <c r="E1675" t="s">
        <v>2242</v>
      </c>
      <c r="F1675" t="s">
        <v>10388</v>
      </c>
      <c r="G1675" t="s">
        <v>2242</v>
      </c>
      <c r="H1675" t="s">
        <v>10</v>
      </c>
      <c r="I1675" t="s">
        <v>118</v>
      </c>
      <c r="K1675" t="s">
        <v>2307</v>
      </c>
      <c r="L1675" t="s">
        <v>2308</v>
      </c>
    </row>
    <row r="1676" spans="1:14" hidden="1" x14ac:dyDescent="0.25">
      <c r="A1676">
        <v>27</v>
      </c>
      <c r="B1676">
        <v>51</v>
      </c>
      <c r="C1676" t="s">
        <v>10400</v>
      </c>
      <c r="D1676" s="7">
        <v>39672</v>
      </c>
      <c r="E1676" t="s">
        <v>2242</v>
      </c>
      <c r="F1676" t="s">
        <v>10388</v>
      </c>
      <c r="G1676" t="s">
        <v>2242</v>
      </c>
      <c r="H1676" t="s">
        <v>10</v>
      </c>
      <c r="I1676" t="s">
        <v>14</v>
      </c>
      <c r="K1676" t="s">
        <v>2308</v>
      </c>
      <c r="L1676" t="s">
        <v>2309</v>
      </c>
    </row>
    <row r="1677" spans="1:14" hidden="1" x14ac:dyDescent="0.25">
      <c r="A1677">
        <v>27</v>
      </c>
      <c r="B1677">
        <v>52</v>
      </c>
      <c r="C1677" t="s">
        <v>10400</v>
      </c>
      <c r="D1677" s="7">
        <v>39672</v>
      </c>
      <c r="E1677" t="s">
        <v>2242</v>
      </c>
      <c r="F1677" t="s">
        <v>10388</v>
      </c>
      <c r="G1677" t="s">
        <v>2242</v>
      </c>
      <c r="H1677" t="s">
        <v>17</v>
      </c>
      <c r="I1677" t="s">
        <v>120</v>
      </c>
      <c r="K1677" t="s">
        <v>2309</v>
      </c>
      <c r="L1677" t="s">
        <v>2310</v>
      </c>
    </row>
    <row r="1678" spans="1:14" hidden="1" x14ac:dyDescent="0.25">
      <c r="A1678">
        <v>27</v>
      </c>
      <c r="B1678">
        <v>53</v>
      </c>
      <c r="C1678" t="s">
        <v>10400</v>
      </c>
      <c r="D1678" s="7">
        <v>39672</v>
      </c>
      <c r="E1678" t="s">
        <v>2242</v>
      </c>
      <c r="F1678" t="s">
        <v>10388</v>
      </c>
      <c r="G1678" t="s">
        <v>2242</v>
      </c>
      <c r="H1678" t="s">
        <v>24</v>
      </c>
      <c r="I1678" t="s">
        <v>10323</v>
      </c>
      <c r="K1678" t="s">
        <v>2310</v>
      </c>
      <c r="L1678" t="s">
        <v>2311</v>
      </c>
    </row>
    <row r="1679" spans="1:14" hidden="1" x14ac:dyDescent="0.25">
      <c r="A1679">
        <v>27</v>
      </c>
      <c r="B1679">
        <v>54</v>
      </c>
      <c r="C1679" t="s">
        <v>10400</v>
      </c>
      <c r="D1679" s="7">
        <v>39672</v>
      </c>
      <c r="E1679" t="s">
        <v>2242</v>
      </c>
      <c r="F1679" t="s">
        <v>10388</v>
      </c>
      <c r="G1679" t="s">
        <v>2242</v>
      </c>
      <c r="H1679" t="s">
        <v>10</v>
      </c>
      <c r="I1679" t="s">
        <v>118</v>
      </c>
      <c r="K1679" t="s">
        <v>2311</v>
      </c>
      <c r="L1679" t="s">
        <v>2312</v>
      </c>
    </row>
    <row r="1680" spans="1:14" hidden="1" x14ac:dyDescent="0.25">
      <c r="A1680">
        <v>27</v>
      </c>
      <c r="B1680">
        <v>55</v>
      </c>
      <c r="C1680" t="s">
        <v>10400</v>
      </c>
      <c r="D1680" s="7">
        <v>39672</v>
      </c>
      <c r="E1680" t="s">
        <v>2242</v>
      </c>
      <c r="F1680" t="s">
        <v>10388</v>
      </c>
      <c r="G1680" t="s">
        <v>2242</v>
      </c>
      <c r="H1680" t="s">
        <v>17</v>
      </c>
      <c r="I1680" t="s">
        <v>101</v>
      </c>
      <c r="K1680" t="s">
        <v>2312</v>
      </c>
      <c r="L1680" t="s">
        <v>2313</v>
      </c>
    </row>
    <row r="1681" spans="1:14" hidden="1" x14ac:dyDescent="0.25">
      <c r="A1681">
        <v>27</v>
      </c>
      <c r="B1681">
        <v>56</v>
      </c>
      <c r="C1681" t="s">
        <v>10400</v>
      </c>
      <c r="D1681" s="7">
        <v>39672</v>
      </c>
      <c r="E1681" t="s">
        <v>2242</v>
      </c>
      <c r="F1681" t="s">
        <v>10388</v>
      </c>
      <c r="G1681" t="s">
        <v>2242</v>
      </c>
      <c r="H1681" t="s">
        <v>17</v>
      </c>
      <c r="I1681" t="s">
        <v>154</v>
      </c>
      <c r="K1681" t="s">
        <v>2313</v>
      </c>
      <c r="L1681" t="s">
        <v>2314</v>
      </c>
    </row>
    <row r="1682" spans="1:14" hidden="1" x14ac:dyDescent="0.25">
      <c r="A1682">
        <v>27</v>
      </c>
      <c r="B1682">
        <v>57</v>
      </c>
      <c r="C1682" t="s">
        <v>10400</v>
      </c>
      <c r="D1682" s="7">
        <v>39672</v>
      </c>
      <c r="E1682" t="s">
        <v>2242</v>
      </c>
      <c r="F1682" t="s">
        <v>10388</v>
      </c>
      <c r="G1682" t="s">
        <v>2242</v>
      </c>
      <c r="H1682" t="s">
        <v>53</v>
      </c>
      <c r="I1682" t="s">
        <v>772</v>
      </c>
      <c r="J1682" t="s">
        <v>80</v>
      </c>
      <c r="K1682" t="s">
        <v>2314</v>
      </c>
      <c r="L1682" t="s">
        <v>2314</v>
      </c>
      <c r="N1682">
        <v>6</v>
      </c>
    </row>
    <row r="1683" spans="1:14" hidden="1" x14ac:dyDescent="0.25">
      <c r="A1683">
        <v>27</v>
      </c>
      <c r="B1683">
        <v>58</v>
      </c>
      <c r="C1683" t="s">
        <v>10400</v>
      </c>
      <c r="D1683" s="7">
        <v>39672</v>
      </c>
      <c r="E1683" t="s">
        <v>2242</v>
      </c>
      <c r="F1683" t="s">
        <v>10388</v>
      </c>
      <c r="G1683" t="s">
        <v>2242</v>
      </c>
      <c r="H1683" t="s">
        <v>53</v>
      </c>
      <c r="I1683" t="s">
        <v>2296</v>
      </c>
      <c r="J1683" t="s">
        <v>80</v>
      </c>
      <c r="K1683" t="s">
        <v>2314</v>
      </c>
      <c r="L1683" t="s">
        <v>2315</v>
      </c>
      <c r="N1683">
        <v>6</v>
      </c>
    </row>
    <row r="1684" spans="1:14" hidden="1" x14ac:dyDescent="0.25">
      <c r="A1684">
        <v>27</v>
      </c>
      <c r="B1684">
        <v>59</v>
      </c>
      <c r="C1684" t="s">
        <v>10400</v>
      </c>
      <c r="D1684" s="7">
        <v>39672</v>
      </c>
      <c r="E1684" t="s">
        <v>2242</v>
      </c>
      <c r="F1684" t="s">
        <v>10388</v>
      </c>
      <c r="G1684" t="s">
        <v>2242</v>
      </c>
      <c r="H1684" t="s">
        <v>24</v>
      </c>
      <c r="I1684" t="s">
        <v>10323</v>
      </c>
      <c r="K1684" t="s">
        <v>2315</v>
      </c>
      <c r="L1684" t="s">
        <v>2316</v>
      </c>
    </row>
    <row r="1685" spans="1:14" hidden="1" x14ac:dyDescent="0.25">
      <c r="A1685">
        <v>27</v>
      </c>
      <c r="B1685">
        <v>60</v>
      </c>
      <c r="C1685" t="s">
        <v>10400</v>
      </c>
      <c r="D1685" s="7">
        <v>39672</v>
      </c>
      <c r="E1685" t="s">
        <v>2242</v>
      </c>
      <c r="F1685" t="s">
        <v>10388</v>
      </c>
      <c r="G1685" t="s">
        <v>2242</v>
      </c>
      <c r="H1685" t="s">
        <v>10</v>
      </c>
      <c r="I1685" t="s">
        <v>14</v>
      </c>
      <c r="K1685" t="s">
        <v>2317</v>
      </c>
      <c r="L1685" t="s">
        <v>2318</v>
      </c>
    </row>
    <row r="1686" spans="1:14" hidden="1" x14ac:dyDescent="0.25">
      <c r="A1686">
        <v>27</v>
      </c>
      <c r="B1686">
        <v>61</v>
      </c>
      <c r="C1686" t="s">
        <v>10400</v>
      </c>
      <c r="D1686" s="7">
        <v>39672</v>
      </c>
      <c r="E1686" t="s">
        <v>2242</v>
      </c>
      <c r="F1686" t="s">
        <v>10388</v>
      </c>
      <c r="G1686" t="s">
        <v>2242</v>
      </c>
      <c r="H1686" t="s">
        <v>17</v>
      </c>
      <c r="I1686" t="s">
        <v>120</v>
      </c>
      <c r="K1686" t="s">
        <v>2319</v>
      </c>
      <c r="L1686" t="s">
        <v>2320</v>
      </c>
    </row>
    <row r="1687" spans="1:14" hidden="1" x14ac:dyDescent="0.25">
      <c r="A1687">
        <v>27</v>
      </c>
      <c r="B1687">
        <v>62</v>
      </c>
      <c r="C1687" t="s">
        <v>10400</v>
      </c>
      <c r="D1687" s="7">
        <v>39672</v>
      </c>
      <c r="E1687" t="s">
        <v>2242</v>
      </c>
      <c r="F1687" t="s">
        <v>10388</v>
      </c>
      <c r="G1687" t="s">
        <v>2242</v>
      </c>
      <c r="H1687" t="s">
        <v>21</v>
      </c>
      <c r="I1687" t="s">
        <v>22</v>
      </c>
      <c r="K1687" t="s">
        <v>2321</v>
      </c>
      <c r="L1687" t="s">
        <v>2322</v>
      </c>
    </row>
    <row r="1688" spans="1:14" hidden="1" x14ac:dyDescent="0.25">
      <c r="A1688">
        <v>27</v>
      </c>
      <c r="B1688">
        <v>63</v>
      </c>
      <c r="C1688" t="s">
        <v>10400</v>
      </c>
      <c r="D1688" s="7">
        <v>39672</v>
      </c>
      <c r="E1688" t="s">
        <v>2242</v>
      </c>
      <c r="F1688" t="s">
        <v>10388</v>
      </c>
      <c r="G1688" t="s">
        <v>2242</v>
      </c>
      <c r="H1688" t="s">
        <v>24</v>
      </c>
      <c r="I1688" t="s">
        <v>10323</v>
      </c>
      <c r="K1688" t="s">
        <v>2323</v>
      </c>
      <c r="L1688" t="s">
        <v>2324</v>
      </c>
    </row>
    <row r="1689" spans="1:14" hidden="1" x14ac:dyDescent="0.25">
      <c r="A1689">
        <v>27</v>
      </c>
      <c r="B1689">
        <v>64</v>
      </c>
      <c r="C1689" t="s">
        <v>10400</v>
      </c>
      <c r="D1689" s="7">
        <v>39672</v>
      </c>
      <c r="E1689" t="s">
        <v>2242</v>
      </c>
      <c r="F1689" t="s">
        <v>10388</v>
      </c>
      <c r="G1689" t="s">
        <v>2242</v>
      </c>
      <c r="H1689" t="s">
        <v>10</v>
      </c>
      <c r="I1689" t="s">
        <v>118</v>
      </c>
      <c r="K1689" t="s">
        <v>2324</v>
      </c>
      <c r="L1689" t="s">
        <v>2325</v>
      </c>
    </row>
    <row r="1690" spans="1:14" hidden="1" x14ac:dyDescent="0.25">
      <c r="A1690">
        <v>27</v>
      </c>
      <c r="B1690">
        <v>65</v>
      </c>
      <c r="C1690" t="s">
        <v>10400</v>
      </c>
      <c r="D1690" s="7">
        <v>39672</v>
      </c>
      <c r="E1690" t="s">
        <v>2242</v>
      </c>
      <c r="F1690" t="s">
        <v>10388</v>
      </c>
      <c r="G1690" t="s">
        <v>2242</v>
      </c>
      <c r="H1690" t="s">
        <v>21</v>
      </c>
      <c r="I1690" t="s">
        <v>22</v>
      </c>
      <c r="K1690" t="s">
        <v>2325</v>
      </c>
      <c r="L1690" t="s">
        <v>2326</v>
      </c>
    </row>
    <row r="1691" spans="1:14" hidden="1" x14ac:dyDescent="0.25">
      <c r="A1691">
        <v>27</v>
      </c>
      <c r="B1691">
        <v>66</v>
      </c>
      <c r="C1691" t="s">
        <v>10400</v>
      </c>
      <c r="D1691" s="7">
        <v>39672</v>
      </c>
      <c r="E1691" t="s">
        <v>2242</v>
      </c>
      <c r="F1691" t="s">
        <v>10388</v>
      </c>
      <c r="G1691" t="s">
        <v>2242</v>
      </c>
      <c r="H1691" t="s">
        <v>24</v>
      </c>
      <c r="I1691" t="s">
        <v>10323</v>
      </c>
      <c r="K1691" t="s">
        <v>2327</v>
      </c>
      <c r="L1691" t="s">
        <v>2328</v>
      </c>
    </row>
    <row r="1692" spans="1:14" hidden="1" x14ac:dyDescent="0.25">
      <c r="A1692">
        <v>27</v>
      </c>
      <c r="B1692">
        <v>67</v>
      </c>
      <c r="C1692" t="s">
        <v>10400</v>
      </c>
      <c r="D1692" s="7">
        <v>39672</v>
      </c>
      <c r="E1692" t="s">
        <v>2242</v>
      </c>
      <c r="F1692" t="s">
        <v>10388</v>
      </c>
      <c r="G1692" t="s">
        <v>2242</v>
      </c>
      <c r="H1692" t="s">
        <v>10</v>
      </c>
      <c r="I1692" t="s">
        <v>118</v>
      </c>
      <c r="K1692" t="s">
        <v>2328</v>
      </c>
      <c r="L1692" t="s">
        <v>2329</v>
      </c>
    </row>
    <row r="1693" spans="1:14" hidden="1" x14ac:dyDescent="0.25">
      <c r="A1693">
        <v>27</v>
      </c>
      <c r="B1693">
        <v>68</v>
      </c>
      <c r="C1693" t="s">
        <v>10400</v>
      </c>
      <c r="D1693" s="7">
        <v>39672</v>
      </c>
      <c r="E1693" t="s">
        <v>2242</v>
      </c>
      <c r="F1693" t="s">
        <v>10388</v>
      </c>
      <c r="G1693" t="s">
        <v>2242</v>
      </c>
      <c r="H1693" t="s">
        <v>10</v>
      </c>
      <c r="I1693" t="s">
        <v>14</v>
      </c>
      <c r="K1693" t="s">
        <v>2329</v>
      </c>
      <c r="L1693" t="s">
        <v>2330</v>
      </c>
    </row>
    <row r="1694" spans="1:14" hidden="1" x14ac:dyDescent="0.25">
      <c r="A1694">
        <v>27</v>
      </c>
      <c r="B1694">
        <v>69</v>
      </c>
      <c r="C1694" t="s">
        <v>10400</v>
      </c>
      <c r="D1694" s="7">
        <v>39672</v>
      </c>
      <c r="E1694" t="s">
        <v>2242</v>
      </c>
      <c r="F1694" t="s">
        <v>10388</v>
      </c>
      <c r="G1694" t="s">
        <v>2242</v>
      </c>
      <c r="H1694" t="s">
        <v>17</v>
      </c>
      <c r="I1694" t="s">
        <v>77</v>
      </c>
      <c r="K1694" t="s">
        <v>2330</v>
      </c>
      <c r="L1694" t="s">
        <v>2331</v>
      </c>
    </row>
    <row r="1695" spans="1:14" hidden="1" x14ac:dyDescent="0.25">
      <c r="A1695">
        <v>27</v>
      </c>
      <c r="B1695">
        <v>70</v>
      </c>
      <c r="C1695" t="s">
        <v>10400</v>
      </c>
      <c r="D1695" s="7">
        <v>39672</v>
      </c>
      <c r="E1695" t="s">
        <v>2242</v>
      </c>
      <c r="F1695" t="s">
        <v>10388</v>
      </c>
      <c r="G1695" t="s">
        <v>2242</v>
      </c>
      <c r="H1695" t="s">
        <v>17</v>
      </c>
      <c r="I1695" t="s">
        <v>154</v>
      </c>
      <c r="K1695" t="s">
        <v>2331</v>
      </c>
      <c r="L1695" t="s">
        <v>2332</v>
      </c>
    </row>
    <row r="1696" spans="1:14" hidden="1" x14ac:dyDescent="0.25">
      <c r="A1696">
        <v>27</v>
      </c>
      <c r="B1696">
        <v>71</v>
      </c>
      <c r="C1696" t="s">
        <v>10400</v>
      </c>
      <c r="D1696" s="7">
        <v>39672</v>
      </c>
      <c r="E1696" t="s">
        <v>2242</v>
      </c>
      <c r="F1696" t="s">
        <v>10388</v>
      </c>
      <c r="G1696" t="s">
        <v>2242</v>
      </c>
      <c r="H1696" t="s">
        <v>21</v>
      </c>
      <c r="I1696" t="s">
        <v>334</v>
      </c>
      <c r="K1696" t="s">
        <v>2332</v>
      </c>
      <c r="L1696" t="s">
        <v>2333</v>
      </c>
    </row>
    <row r="1697" spans="1:14" hidden="1" x14ac:dyDescent="0.25">
      <c r="A1697">
        <v>27</v>
      </c>
      <c r="B1697">
        <v>72</v>
      </c>
      <c r="C1697" t="s">
        <v>10400</v>
      </c>
      <c r="D1697" s="7">
        <v>39672</v>
      </c>
      <c r="E1697" t="s">
        <v>2242</v>
      </c>
      <c r="F1697" t="s">
        <v>10388</v>
      </c>
      <c r="G1697" t="s">
        <v>2242</v>
      </c>
      <c r="H1697" t="s">
        <v>24</v>
      </c>
      <c r="I1697" t="s">
        <v>10323</v>
      </c>
      <c r="K1697" t="s">
        <v>2333</v>
      </c>
      <c r="L1697" t="s">
        <v>2334</v>
      </c>
    </row>
    <row r="1698" spans="1:14" hidden="1" x14ac:dyDescent="0.25">
      <c r="A1698">
        <v>27</v>
      </c>
      <c r="B1698">
        <v>73</v>
      </c>
      <c r="C1698" t="s">
        <v>10400</v>
      </c>
      <c r="D1698" s="7">
        <v>39672</v>
      </c>
      <c r="E1698" t="s">
        <v>2242</v>
      </c>
      <c r="F1698" t="s">
        <v>10388</v>
      </c>
      <c r="G1698" t="s">
        <v>2242</v>
      </c>
      <c r="H1698" t="s">
        <v>10</v>
      </c>
      <c r="I1698" t="s">
        <v>118</v>
      </c>
      <c r="K1698" t="s">
        <v>2335</v>
      </c>
      <c r="L1698" t="s">
        <v>2336</v>
      </c>
    </row>
    <row r="1699" spans="1:14" hidden="1" x14ac:dyDescent="0.25">
      <c r="A1699">
        <v>27</v>
      </c>
      <c r="B1699">
        <v>74</v>
      </c>
      <c r="C1699" t="s">
        <v>10400</v>
      </c>
      <c r="D1699" s="7">
        <v>39672</v>
      </c>
      <c r="E1699" t="s">
        <v>2242</v>
      </c>
      <c r="F1699" t="s">
        <v>10388</v>
      </c>
      <c r="G1699" t="s">
        <v>2242</v>
      </c>
      <c r="H1699" t="s">
        <v>10</v>
      </c>
      <c r="I1699" t="s">
        <v>14</v>
      </c>
      <c r="K1699" t="s">
        <v>2336</v>
      </c>
      <c r="L1699" t="s">
        <v>2337</v>
      </c>
    </row>
    <row r="1700" spans="1:14" hidden="1" x14ac:dyDescent="0.25">
      <c r="A1700">
        <v>27</v>
      </c>
      <c r="B1700">
        <v>75</v>
      </c>
      <c r="C1700" t="s">
        <v>10400</v>
      </c>
      <c r="D1700" s="7">
        <v>39672</v>
      </c>
      <c r="E1700" t="s">
        <v>2242</v>
      </c>
      <c r="F1700" t="s">
        <v>10388</v>
      </c>
      <c r="G1700" t="s">
        <v>2242</v>
      </c>
      <c r="H1700" t="s">
        <v>24</v>
      </c>
      <c r="I1700" t="s">
        <v>10323</v>
      </c>
      <c r="K1700" t="s">
        <v>2338</v>
      </c>
      <c r="L1700" t="s">
        <v>2339</v>
      </c>
    </row>
    <row r="1701" spans="1:14" hidden="1" x14ac:dyDescent="0.25">
      <c r="A1701">
        <v>28</v>
      </c>
      <c r="B1701">
        <v>1</v>
      </c>
      <c r="C1701" t="s">
        <v>10401</v>
      </c>
      <c r="D1701" s="7">
        <v>40937</v>
      </c>
      <c r="E1701" t="s">
        <v>2340</v>
      </c>
      <c r="F1701" t="s">
        <v>2341</v>
      </c>
      <c r="G1701" t="s">
        <v>2340</v>
      </c>
      <c r="H1701" t="s">
        <v>17</v>
      </c>
      <c r="I1701" t="s">
        <v>101</v>
      </c>
      <c r="K1701" t="s">
        <v>2342</v>
      </c>
      <c r="L1701" t="s">
        <v>2343</v>
      </c>
    </row>
    <row r="1702" spans="1:14" hidden="1" x14ac:dyDescent="0.25">
      <c r="A1702">
        <v>28</v>
      </c>
      <c r="B1702">
        <v>2</v>
      </c>
      <c r="C1702" t="s">
        <v>10401</v>
      </c>
      <c r="D1702" s="7">
        <v>40937</v>
      </c>
      <c r="E1702" t="s">
        <v>2340</v>
      </c>
      <c r="F1702" t="s">
        <v>2341</v>
      </c>
      <c r="G1702" t="s">
        <v>2340</v>
      </c>
      <c r="H1702" t="s">
        <v>24</v>
      </c>
      <c r="I1702" t="s">
        <v>10323</v>
      </c>
      <c r="K1702" t="s">
        <v>2343</v>
      </c>
      <c r="L1702" t="s">
        <v>2344</v>
      </c>
    </row>
    <row r="1703" spans="1:14" hidden="1" x14ac:dyDescent="0.25">
      <c r="A1703">
        <v>28</v>
      </c>
      <c r="B1703">
        <v>3</v>
      </c>
      <c r="C1703" t="s">
        <v>10401</v>
      </c>
      <c r="D1703" s="7">
        <v>40937</v>
      </c>
      <c r="E1703" t="s">
        <v>2340</v>
      </c>
      <c r="F1703" t="s">
        <v>2341</v>
      </c>
      <c r="G1703" t="s">
        <v>2340</v>
      </c>
      <c r="H1703" t="s">
        <v>10</v>
      </c>
      <c r="I1703" t="s">
        <v>118</v>
      </c>
      <c r="K1703" t="s">
        <v>2345</v>
      </c>
      <c r="L1703" t="s">
        <v>2346</v>
      </c>
    </row>
    <row r="1704" spans="1:14" hidden="1" x14ac:dyDescent="0.25">
      <c r="A1704">
        <v>28</v>
      </c>
      <c r="B1704">
        <v>4</v>
      </c>
      <c r="C1704" t="s">
        <v>10401</v>
      </c>
      <c r="D1704" s="7">
        <v>40937</v>
      </c>
      <c r="E1704" t="s">
        <v>2340</v>
      </c>
      <c r="F1704" t="s">
        <v>2341</v>
      </c>
      <c r="G1704" t="s">
        <v>2340</v>
      </c>
      <c r="H1704" t="s">
        <v>10</v>
      </c>
      <c r="I1704" t="s">
        <v>14</v>
      </c>
      <c r="K1704" t="s">
        <v>2346</v>
      </c>
      <c r="L1704" t="s">
        <v>2347</v>
      </c>
    </row>
    <row r="1705" spans="1:14" hidden="1" x14ac:dyDescent="0.25">
      <c r="A1705">
        <v>28</v>
      </c>
      <c r="B1705">
        <v>5</v>
      </c>
      <c r="C1705" t="s">
        <v>10401</v>
      </c>
      <c r="D1705" s="7">
        <v>40937</v>
      </c>
      <c r="E1705" t="s">
        <v>2340</v>
      </c>
      <c r="F1705" t="s">
        <v>2341</v>
      </c>
      <c r="G1705" t="s">
        <v>2340</v>
      </c>
      <c r="H1705" t="s">
        <v>17</v>
      </c>
      <c r="I1705" t="s">
        <v>73</v>
      </c>
      <c r="K1705" t="s">
        <v>2347</v>
      </c>
      <c r="L1705" t="s">
        <v>2348</v>
      </c>
    </row>
    <row r="1706" spans="1:14" hidden="1" x14ac:dyDescent="0.25">
      <c r="A1706">
        <v>28</v>
      </c>
      <c r="B1706">
        <v>6</v>
      </c>
      <c r="C1706" t="s">
        <v>10401</v>
      </c>
      <c r="D1706" s="7">
        <v>40937</v>
      </c>
      <c r="E1706" t="s">
        <v>2340</v>
      </c>
      <c r="F1706" t="s">
        <v>2341</v>
      </c>
      <c r="G1706" t="s">
        <v>2340</v>
      </c>
      <c r="H1706" t="s">
        <v>53</v>
      </c>
      <c r="I1706" t="s">
        <v>124</v>
      </c>
      <c r="J1706" t="s">
        <v>92</v>
      </c>
      <c r="K1706" t="s">
        <v>2348</v>
      </c>
      <c r="L1706" t="s">
        <v>2349</v>
      </c>
      <c r="N1706">
        <v>9</v>
      </c>
    </row>
    <row r="1707" spans="1:14" hidden="1" x14ac:dyDescent="0.25">
      <c r="A1707">
        <v>28</v>
      </c>
      <c r="B1707">
        <v>7</v>
      </c>
      <c r="C1707" t="s">
        <v>10401</v>
      </c>
      <c r="D1707" s="7">
        <v>40937</v>
      </c>
      <c r="E1707" t="s">
        <v>2340</v>
      </c>
      <c r="F1707" t="s">
        <v>2341</v>
      </c>
      <c r="G1707" t="s">
        <v>2340</v>
      </c>
      <c r="H1707" t="s">
        <v>17</v>
      </c>
      <c r="I1707" t="s">
        <v>73</v>
      </c>
      <c r="K1707" t="s">
        <v>2349</v>
      </c>
      <c r="L1707" t="s">
        <v>2350</v>
      </c>
    </row>
    <row r="1708" spans="1:14" hidden="1" x14ac:dyDescent="0.25">
      <c r="A1708">
        <v>28</v>
      </c>
      <c r="B1708">
        <v>8</v>
      </c>
      <c r="C1708" t="s">
        <v>10401</v>
      </c>
      <c r="D1708" s="7">
        <v>40937</v>
      </c>
      <c r="E1708" t="s">
        <v>2340</v>
      </c>
      <c r="F1708" t="s">
        <v>2341</v>
      </c>
      <c r="G1708" t="s">
        <v>2340</v>
      </c>
      <c r="H1708" t="s">
        <v>17</v>
      </c>
      <c r="I1708" t="s">
        <v>73</v>
      </c>
      <c r="K1708" t="s">
        <v>2350</v>
      </c>
      <c r="L1708" t="s">
        <v>2351</v>
      </c>
    </row>
    <row r="1709" spans="1:14" hidden="1" x14ac:dyDescent="0.25">
      <c r="A1709">
        <v>28</v>
      </c>
      <c r="B1709">
        <v>9</v>
      </c>
      <c r="C1709" t="s">
        <v>10401</v>
      </c>
      <c r="D1709" s="7">
        <v>40937</v>
      </c>
      <c r="E1709" t="s">
        <v>2340</v>
      </c>
      <c r="F1709" t="s">
        <v>2341</v>
      </c>
      <c r="G1709" t="s">
        <v>2340</v>
      </c>
      <c r="H1709" t="s">
        <v>17</v>
      </c>
      <c r="I1709" t="s">
        <v>48</v>
      </c>
      <c r="K1709" t="s">
        <v>2351</v>
      </c>
      <c r="L1709" t="s">
        <v>2352</v>
      </c>
    </row>
    <row r="1710" spans="1:14" hidden="1" x14ac:dyDescent="0.25">
      <c r="A1710">
        <v>28</v>
      </c>
      <c r="B1710">
        <v>10</v>
      </c>
      <c r="C1710" t="s">
        <v>10401</v>
      </c>
      <c r="D1710" s="7">
        <v>40937</v>
      </c>
      <c r="E1710" t="s">
        <v>2340</v>
      </c>
      <c r="F1710" t="s">
        <v>2341</v>
      </c>
      <c r="G1710" t="s">
        <v>2340</v>
      </c>
      <c r="H1710" t="s">
        <v>162</v>
      </c>
      <c r="I1710" t="s">
        <v>163</v>
      </c>
      <c r="K1710" t="s">
        <v>2352</v>
      </c>
      <c r="L1710" t="s">
        <v>2353</v>
      </c>
    </row>
    <row r="1711" spans="1:14" hidden="1" x14ac:dyDescent="0.25">
      <c r="A1711">
        <v>28</v>
      </c>
      <c r="B1711">
        <v>11</v>
      </c>
      <c r="C1711" t="s">
        <v>10401</v>
      </c>
      <c r="D1711" s="7">
        <v>40937</v>
      </c>
      <c r="E1711" t="s">
        <v>2340</v>
      </c>
      <c r="F1711" t="s">
        <v>2341</v>
      </c>
      <c r="G1711" t="s">
        <v>2340</v>
      </c>
      <c r="H1711" t="s">
        <v>24</v>
      </c>
      <c r="I1711" t="s">
        <v>10323</v>
      </c>
      <c r="K1711" t="s">
        <v>2354</v>
      </c>
      <c r="L1711" t="s">
        <v>2355</v>
      </c>
    </row>
    <row r="1712" spans="1:14" hidden="1" x14ac:dyDescent="0.25">
      <c r="A1712">
        <v>28</v>
      </c>
      <c r="B1712">
        <v>12</v>
      </c>
      <c r="C1712" t="s">
        <v>10401</v>
      </c>
      <c r="D1712" s="7">
        <v>40937</v>
      </c>
      <c r="E1712" t="s">
        <v>2340</v>
      </c>
      <c r="F1712" t="s">
        <v>2341</v>
      </c>
      <c r="G1712" t="s">
        <v>2340</v>
      </c>
      <c r="H1712" t="s">
        <v>17</v>
      </c>
      <c r="I1712" t="s">
        <v>101</v>
      </c>
      <c r="K1712" t="s">
        <v>2342</v>
      </c>
      <c r="L1712" t="s">
        <v>2343</v>
      </c>
    </row>
    <row r="1713" spans="1:14" hidden="1" x14ac:dyDescent="0.25">
      <c r="A1713">
        <v>28</v>
      </c>
      <c r="B1713">
        <v>13</v>
      </c>
      <c r="C1713" t="s">
        <v>10401</v>
      </c>
      <c r="D1713" s="7">
        <v>40937</v>
      </c>
      <c r="E1713" t="s">
        <v>2340</v>
      </c>
      <c r="F1713" t="s">
        <v>2341</v>
      </c>
      <c r="G1713" t="s">
        <v>2340</v>
      </c>
      <c r="H1713" t="s">
        <v>24</v>
      </c>
      <c r="I1713" t="s">
        <v>10323</v>
      </c>
      <c r="K1713" t="s">
        <v>2343</v>
      </c>
      <c r="L1713" t="s">
        <v>2344</v>
      </c>
    </row>
    <row r="1714" spans="1:14" hidden="1" x14ac:dyDescent="0.25">
      <c r="A1714">
        <v>28</v>
      </c>
      <c r="B1714">
        <v>14</v>
      </c>
      <c r="C1714" t="s">
        <v>10401</v>
      </c>
      <c r="D1714" s="7">
        <v>40937</v>
      </c>
      <c r="E1714" t="s">
        <v>2340</v>
      </c>
      <c r="F1714" t="s">
        <v>2341</v>
      </c>
      <c r="G1714" t="s">
        <v>2340</v>
      </c>
      <c r="H1714" t="s">
        <v>10</v>
      </c>
      <c r="I1714" t="s">
        <v>118</v>
      </c>
      <c r="K1714" t="s">
        <v>2345</v>
      </c>
      <c r="L1714" t="s">
        <v>2346</v>
      </c>
    </row>
    <row r="1715" spans="1:14" hidden="1" x14ac:dyDescent="0.25">
      <c r="A1715">
        <v>28</v>
      </c>
      <c r="B1715">
        <v>15</v>
      </c>
      <c r="C1715" t="s">
        <v>10401</v>
      </c>
      <c r="D1715" s="7">
        <v>40937</v>
      </c>
      <c r="E1715" t="s">
        <v>2340</v>
      </c>
      <c r="F1715" t="s">
        <v>2341</v>
      </c>
      <c r="G1715" t="s">
        <v>2340</v>
      </c>
      <c r="H1715" t="s">
        <v>10</v>
      </c>
      <c r="I1715" t="s">
        <v>14</v>
      </c>
      <c r="K1715" t="s">
        <v>2346</v>
      </c>
      <c r="L1715" t="s">
        <v>2347</v>
      </c>
    </row>
    <row r="1716" spans="1:14" hidden="1" x14ac:dyDescent="0.25">
      <c r="A1716">
        <v>28</v>
      </c>
      <c r="B1716">
        <v>16</v>
      </c>
      <c r="C1716" t="s">
        <v>10401</v>
      </c>
      <c r="D1716" s="7">
        <v>40937</v>
      </c>
      <c r="E1716" t="s">
        <v>2340</v>
      </c>
      <c r="F1716" t="s">
        <v>2341</v>
      </c>
      <c r="G1716" t="s">
        <v>2340</v>
      </c>
      <c r="H1716" t="s">
        <v>17</v>
      </c>
      <c r="I1716" t="s">
        <v>73</v>
      </c>
      <c r="K1716" t="s">
        <v>2347</v>
      </c>
      <c r="L1716" t="s">
        <v>2348</v>
      </c>
    </row>
    <row r="1717" spans="1:14" hidden="1" x14ac:dyDescent="0.25">
      <c r="A1717">
        <v>28</v>
      </c>
      <c r="B1717">
        <v>17</v>
      </c>
      <c r="C1717" t="s">
        <v>10401</v>
      </c>
      <c r="D1717" s="7">
        <v>40937</v>
      </c>
      <c r="E1717" t="s">
        <v>2340</v>
      </c>
      <c r="F1717" t="s">
        <v>2341</v>
      </c>
      <c r="G1717" t="s">
        <v>2340</v>
      </c>
      <c r="H1717" t="s">
        <v>53</v>
      </c>
      <c r="I1717" t="s">
        <v>124</v>
      </c>
      <c r="J1717" t="s">
        <v>92</v>
      </c>
      <c r="K1717" t="s">
        <v>2348</v>
      </c>
      <c r="L1717" t="s">
        <v>2349</v>
      </c>
      <c r="N1717">
        <v>3</v>
      </c>
    </row>
    <row r="1718" spans="1:14" hidden="1" x14ac:dyDescent="0.25">
      <c r="A1718">
        <v>28</v>
      </c>
      <c r="B1718">
        <v>18</v>
      </c>
      <c r="C1718" t="s">
        <v>10401</v>
      </c>
      <c r="D1718" s="7">
        <v>40937</v>
      </c>
      <c r="E1718" t="s">
        <v>2340</v>
      </c>
      <c r="F1718" t="s">
        <v>2341</v>
      </c>
      <c r="G1718" t="s">
        <v>2340</v>
      </c>
      <c r="H1718" t="s">
        <v>17</v>
      </c>
      <c r="I1718" t="s">
        <v>73</v>
      </c>
      <c r="K1718" t="s">
        <v>2349</v>
      </c>
      <c r="L1718" t="s">
        <v>2350</v>
      </c>
    </row>
    <row r="1719" spans="1:14" hidden="1" x14ac:dyDescent="0.25">
      <c r="A1719">
        <v>28</v>
      </c>
      <c r="B1719">
        <v>19</v>
      </c>
      <c r="C1719" t="s">
        <v>10401</v>
      </c>
      <c r="D1719" s="7">
        <v>40937</v>
      </c>
      <c r="E1719" t="s">
        <v>2340</v>
      </c>
      <c r="F1719" t="s">
        <v>2341</v>
      </c>
      <c r="G1719" t="s">
        <v>2340</v>
      </c>
      <c r="H1719" t="s">
        <v>348</v>
      </c>
      <c r="I1719" t="s">
        <v>464</v>
      </c>
      <c r="K1719" t="s">
        <v>2350</v>
      </c>
      <c r="L1719" t="s">
        <v>2350</v>
      </c>
    </row>
    <row r="1720" spans="1:14" hidden="1" x14ac:dyDescent="0.25">
      <c r="A1720">
        <v>28</v>
      </c>
      <c r="B1720">
        <v>20</v>
      </c>
      <c r="C1720" t="s">
        <v>10401</v>
      </c>
      <c r="D1720" s="7">
        <v>40937</v>
      </c>
      <c r="E1720" t="s">
        <v>2340</v>
      </c>
      <c r="F1720" t="s">
        <v>2341</v>
      </c>
      <c r="G1720" t="s">
        <v>2340</v>
      </c>
      <c r="H1720" t="s">
        <v>17</v>
      </c>
      <c r="I1720" t="s">
        <v>73</v>
      </c>
      <c r="K1720" t="s">
        <v>2350</v>
      </c>
      <c r="L1720" t="s">
        <v>2351</v>
      </c>
    </row>
    <row r="1721" spans="1:14" hidden="1" x14ac:dyDescent="0.25">
      <c r="A1721">
        <v>28</v>
      </c>
      <c r="B1721">
        <v>21</v>
      </c>
      <c r="C1721" t="s">
        <v>10401</v>
      </c>
      <c r="D1721" s="7">
        <v>40937</v>
      </c>
      <c r="E1721" t="s">
        <v>2340</v>
      </c>
      <c r="F1721" t="s">
        <v>2341</v>
      </c>
      <c r="G1721" t="s">
        <v>2340</v>
      </c>
      <c r="H1721" t="s">
        <v>17</v>
      </c>
      <c r="I1721" t="s">
        <v>48</v>
      </c>
      <c r="K1721" t="s">
        <v>2351</v>
      </c>
      <c r="L1721" t="s">
        <v>2352</v>
      </c>
    </row>
    <row r="1722" spans="1:14" hidden="1" x14ac:dyDescent="0.25">
      <c r="A1722">
        <v>28</v>
      </c>
      <c r="B1722">
        <v>22</v>
      </c>
      <c r="C1722" t="s">
        <v>10401</v>
      </c>
      <c r="D1722" s="7">
        <v>40937</v>
      </c>
      <c r="E1722" t="s">
        <v>2340</v>
      </c>
      <c r="F1722" t="s">
        <v>2341</v>
      </c>
      <c r="G1722" t="s">
        <v>2340</v>
      </c>
      <c r="H1722" t="s">
        <v>162</v>
      </c>
      <c r="I1722" t="s">
        <v>163</v>
      </c>
      <c r="K1722" t="s">
        <v>2352</v>
      </c>
      <c r="L1722" t="s">
        <v>2353</v>
      </c>
    </row>
    <row r="1723" spans="1:14" hidden="1" x14ac:dyDescent="0.25">
      <c r="A1723">
        <v>28</v>
      </c>
      <c r="B1723">
        <v>23</v>
      </c>
      <c r="C1723" t="s">
        <v>10401</v>
      </c>
      <c r="D1723" s="7">
        <v>40937</v>
      </c>
      <c r="E1723" t="s">
        <v>2340</v>
      </c>
      <c r="F1723" t="s">
        <v>2341</v>
      </c>
      <c r="G1723" t="s">
        <v>2340</v>
      </c>
      <c r="H1723" t="s">
        <v>24</v>
      </c>
      <c r="I1723" t="s">
        <v>10323</v>
      </c>
      <c r="K1723" t="s">
        <v>2354</v>
      </c>
      <c r="L1723" t="s">
        <v>2355</v>
      </c>
    </row>
    <row r="1724" spans="1:14" hidden="1" x14ac:dyDescent="0.25">
      <c r="A1724">
        <v>28</v>
      </c>
      <c r="B1724">
        <v>24</v>
      </c>
      <c r="C1724" t="s">
        <v>10401</v>
      </c>
      <c r="D1724" s="7">
        <v>40937</v>
      </c>
      <c r="E1724" t="s">
        <v>2340</v>
      </c>
      <c r="F1724" t="s">
        <v>2341</v>
      </c>
      <c r="G1724" t="s">
        <v>2340</v>
      </c>
      <c r="H1724" t="s">
        <v>10</v>
      </c>
      <c r="I1724" t="s">
        <v>118</v>
      </c>
      <c r="K1724" t="s">
        <v>2356</v>
      </c>
      <c r="L1724" t="s">
        <v>2357</v>
      </c>
    </row>
    <row r="1725" spans="1:14" hidden="1" x14ac:dyDescent="0.25">
      <c r="A1725">
        <v>28</v>
      </c>
      <c r="B1725">
        <v>25</v>
      </c>
      <c r="C1725" t="s">
        <v>10401</v>
      </c>
      <c r="D1725" s="7">
        <v>40937</v>
      </c>
      <c r="E1725" t="s">
        <v>2340</v>
      </c>
      <c r="F1725" t="s">
        <v>2341</v>
      </c>
      <c r="G1725" t="s">
        <v>2340</v>
      </c>
      <c r="H1725" t="s">
        <v>10</v>
      </c>
      <c r="I1725" t="s">
        <v>14</v>
      </c>
      <c r="K1725" t="s">
        <v>2358</v>
      </c>
      <c r="L1725" t="s">
        <v>2359</v>
      </c>
    </row>
    <row r="1726" spans="1:14" hidden="1" x14ac:dyDescent="0.25">
      <c r="A1726">
        <v>28</v>
      </c>
      <c r="B1726">
        <v>26</v>
      </c>
      <c r="C1726" t="s">
        <v>10401</v>
      </c>
      <c r="D1726" s="7">
        <v>40937</v>
      </c>
      <c r="E1726" t="s">
        <v>2340</v>
      </c>
      <c r="F1726" t="s">
        <v>2341</v>
      </c>
      <c r="G1726" t="s">
        <v>2340</v>
      </c>
      <c r="H1726" t="s">
        <v>17</v>
      </c>
      <c r="I1726" t="s">
        <v>18</v>
      </c>
      <c r="K1726" t="s">
        <v>2359</v>
      </c>
      <c r="L1726" t="s">
        <v>2360</v>
      </c>
    </row>
    <row r="1727" spans="1:14" hidden="1" x14ac:dyDescent="0.25">
      <c r="A1727">
        <v>28</v>
      </c>
      <c r="B1727">
        <v>27</v>
      </c>
      <c r="C1727" t="s">
        <v>10401</v>
      </c>
      <c r="D1727" s="7">
        <v>40937</v>
      </c>
      <c r="E1727" t="s">
        <v>2340</v>
      </c>
      <c r="F1727" t="s">
        <v>2341</v>
      </c>
      <c r="G1727" t="s">
        <v>2340</v>
      </c>
      <c r="H1727" t="s">
        <v>10</v>
      </c>
      <c r="I1727" t="s">
        <v>118</v>
      </c>
      <c r="K1727" t="s">
        <v>2360</v>
      </c>
      <c r="L1727" t="s">
        <v>2361</v>
      </c>
    </row>
    <row r="1728" spans="1:14" hidden="1" x14ac:dyDescent="0.25">
      <c r="A1728">
        <v>28</v>
      </c>
      <c r="B1728">
        <v>28</v>
      </c>
      <c r="C1728" t="s">
        <v>10401</v>
      </c>
      <c r="D1728" s="7">
        <v>40937</v>
      </c>
      <c r="E1728" t="s">
        <v>2340</v>
      </c>
      <c r="F1728" t="s">
        <v>2341</v>
      </c>
      <c r="G1728" t="s">
        <v>2340</v>
      </c>
      <c r="H1728" t="s">
        <v>17</v>
      </c>
      <c r="I1728" t="s">
        <v>292</v>
      </c>
      <c r="K1728" t="s">
        <v>2361</v>
      </c>
      <c r="L1728" t="s">
        <v>2362</v>
      </c>
    </row>
    <row r="1729" spans="1:12" hidden="1" x14ac:dyDescent="0.25">
      <c r="A1729">
        <v>28</v>
      </c>
      <c r="B1729">
        <v>29</v>
      </c>
      <c r="C1729" t="s">
        <v>10401</v>
      </c>
      <c r="D1729" s="7">
        <v>40937</v>
      </c>
      <c r="E1729" t="s">
        <v>2340</v>
      </c>
      <c r="F1729" t="s">
        <v>2341</v>
      </c>
      <c r="G1729" t="s">
        <v>2340</v>
      </c>
      <c r="H1729" t="s">
        <v>10</v>
      </c>
      <c r="I1729" t="s">
        <v>118</v>
      </c>
      <c r="K1729" t="s">
        <v>2362</v>
      </c>
      <c r="L1729" t="s">
        <v>2363</v>
      </c>
    </row>
    <row r="1730" spans="1:12" hidden="1" x14ac:dyDescent="0.25">
      <c r="A1730">
        <v>28</v>
      </c>
      <c r="B1730">
        <v>30</v>
      </c>
      <c r="C1730" t="s">
        <v>10401</v>
      </c>
      <c r="D1730" s="7">
        <v>40937</v>
      </c>
      <c r="E1730" t="s">
        <v>2340</v>
      </c>
      <c r="F1730" t="s">
        <v>2341</v>
      </c>
      <c r="G1730" t="s">
        <v>2340</v>
      </c>
      <c r="H1730" t="s">
        <v>10</v>
      </c>
      <c r="I1730" t="s">
        <v>14</v>
      </c>
      <c r="K1730" t="s">
        <v>2363</v>
      </c>
      <c r="L1730" t="s">
        <v>2364</v>
      </c>
    </row>
    <row r="1731" spans="1:12" hidden="1" x14ac:dyDescent="0.25">
      <c r="A1731">
        <v>28</v>
      </c>
      <c r="B1731">
        <v>31</v>
      </c>
      <c r="C1731" t="s">
        <v>10401</v>
      </c>
      <c r="D1731" s="7">
        <v>40937</v>
      </c>
      <c r="E1731" t="s">
        <v>2340</v>
      </c>
      <c r="F1731" t="s">
        <v>2341</v>
      </c>
      <c r="G1731" t="s">
        <v>2340</v>
      </c>
      <c r="H1731" t="s">
        <v>17</v>
      </c>
      <c r="I1731" t="s">
        <v>292</v>
      </c>
      <c r="K1731" t="s">
        <v>2364</v>
      </c>
      <c r="L1731" t="s">
        <v>2365</v>
      </c>
    </row>
    <row r="1732" spans="1:12" hidden="1" x14ac:dyDescent="0.25">
      <c r="A1732">
        <v>28</v>
      </c>
      <c r="B1732">
        <v>32</v>
      </c>
      <c r="C1732" t="s">
        <v>10401</v>
      </c>
      <c r="D1732" s="7">
        <v>40937</v>
      </c>
      <c r="E1732" t="s">
        <v>2340</v>
      </c>
      <c r="F1732" t="s">
        <v>2341</v>
      </c>
      <c r="G1732" t="s">
        <v>2340</v>
      </c>
      <c r="H1732" t="s">
        <v>17</v>
      </c>
      <c r="I1732" t="s">
        <v>154</v>
      </c>
      <c r="K1732" t="s">
        <v>2365</v>
      </c>
      <c r="L1732" t="s">
        <v>2366</v>
      </c>
    </row>
    <row r="1733" spans="1:12" hidden="1" x14ac:dyDescent="0.25">
      <c r="A1733">
        <v>29</v>
      </c>
      <c r="B1733">
        <v>1</v>
      </c>
      <c r="C1733" t="s">
        <v>10394</v>
      </c>
      <c r="D1733" s="7">
        <v>40944</v>
      </c>
      <c r="E1733" t="s">
        <v>2340</v>
      </c>
      <c r="F1733" t="s">
        <v>2367</v>
      </c>
      <c r="G1733" t="s">
        <v>2340</v>
      </c>
      <c r="H1733" t="s">
        <v>10</v>
      </c>
      <c r="I1733" t="s">
        <v>118</v>
      </c>
      <c r="K1733" t="s">
        <v>2368</v>
      </c>
      <c r="L1733" t="s">
        <v>2369</v>
      </c>
    </row>
    <row r="1734" spans="1:12" hidden="1" x14ac:dyDescent="0.25">
      <c r="A1734">
        <v>29</v>
      </c>
      <c r="B1734">
        <v>2</v>
      </c>
      <c r="C1734" t="s">
        <v>10394</v>
      </c>
      <c r="D1734" s="7">
        <v>40944</v>
      </c>
      <c r="E1734" t="s">
        <v>2340</v>
      </c>
      <c r="F1734" t="s">
        <v>2367</v>
      </c>
      <c r="G1734" t="s">
        <v>2340</v>
      </c>
      <c r="H1734" t="s">
        <v>17</v>
      </c>
      <c r="I1734" t="s">
        <v>73</v>
      </c>
      <c r="K1734" t="s">
        <v>2369</v>
      </c>
      <c r="L1734" t="s">
        <v>2370</v>
      </c>
    </row>
    <row r="1735" spans="1:12" hidden="1" x14ac:dyDescent="0.25">
      <c r="A1735">
        <v>29</v>
      </c>
      <c r="B1735">
        <v>3</v>
      </c>
      <c r="C1735" t="s">
        <v>10394</v>
      </c>
      <c r="D1735" s="7">
        <v>40944</v>
      </c>
      <c r="E1735" t="s">
        <v>2340</v>
      </c>
      <c r="F1735" t="s">
        <v>2367</v>
      </c>
      <c r="G1735" t="s">
        <v>2340</v>
      </c>
      <c r="H1735" t="s">
        <v>10</v>
      </c>
      <c r="I1735" t="s">
        <v>14</v>
      </c>
      <c r="K1735" t="s">
        <v>2371</v>
      </c>
      <c r="L1735" t="s">
        <v>2372</v>
      </c>
    </row>
    <row r="1736" spans="1:12" hidden="1" x14ac:dyDescent="0.25">
      <c r="A1736">
        <v>29</v>
      </c>
      <c r="B1736">
        <v>4</v>
      </c>
      <c r="C1736" t="s">
        <v>10394</v>
      </c>
      <c r="D1736" s="7">
        <v>40944</v>
      </c>
      <c r="E1736" t="s">
        <v>2340</v>
      </c>
      <c r="F1736" t="s">
        <v>2367</v>
      </c>
      <c r="G1736" t="s">
        <v>2340</v>
      </c>
      <c r="H1736" t="s">
        <v>17</v>
      </c>
      <c r="I1736" t="s">
        <v>18</v>
      </c>
      <c r="K1736" t="s">
        <v>2373</v>
      </c>
      <c r="L1736" t="s">
        <v>744</v>
      </c>
    </row>
    <row r="1737" spans="1:12" hidden="1" x14ac:dyDescent="0.25">
      <c r="A1737">
        <v>29</v>
      </c>
      <c r="B1737">
        <v>5</v>
      </c>
      <c r="C1737" t="s">
        <v>10394</v>
      </c>
      <c r="D1737" s="7">
        <v>40944</v>
      </c>
      <c r="E1737" t="s">
        <v>2340</v>
      </c>
      <c r="F1737" t="s">
        <v>2367</v>
      </c>
      <c r="G1737" t="s">
        <v>2340</v>
      </c>
      <c r="H1737" t="s">
        <v>10</v>
      </c>
      <c r="I1737" t="s">
        <v>118</v>
      </c>
      <c r="K1737" t="s">
        <v>2374</v>
      </c>
      <c r="L1737" t="s">
        <v>2375</v>
      </c>
    </row>
    <row r="1738" spans="1:12" hidden="1" x14ac:dyDescent="0.25">
      <c r="A1738">
        <v>29</v>
      </c>
      <c r="B1738">
        <v>6</v>
      </c>
      <c r="C1738" t="s">
        <v>10394</v>
      </c>
      <c r="D1738" s="7">
        <v>40944</v>
      </c>
      <c r="E1738" t="s">
        <v>2340</v>
      </c>
      <c r="F1738" t="s">
        <v>2367</v>
      </c>
      <c r="G1738" t="s">
        <v>2340</v>
      </c>
      <c r="H1738" t="s">
        <v>10</v>
      </c>
      <c r="I1738" t="s">
        <v>14</v>
      </c>
      <c r="K1738" t="s">
        <v>2375</v>
      </c>
      <c r="L1738" t="s">
        <v>2376</v>
      </c>
    </row>
    <row r="1739" spans="1:12" hidden="1" x14ac:dyDescent="0.25">
      <c r="A1739">
        <v>29</v>
      </c>
      <c r="B1739">
        <v>7</v>
      </c>
      <c r="C1739" t="s">
        <v>10394</v>
      </c>
      <c r="D1739" s="7">
        <v>40944</v>
      </c>
      <c r="E1739" t="s">
        <v>2340</v>
      </c>
      <c r="F1739" t="s">
        <v>2367</v>
      </c>
      <c r="G1739" t="s">
        <v>2340</v>
      </c>
      <c r="H1739" t="s">
        <v>17</v>
      </c>
      <c r="I1739" t="s">
        <v>18</v>
      </c>
      <c r="K1739" t="s">
        <v>2377</v>
      </c>
      <c r="L1739" t="s">
        <v>2378</v>
      </c>
    </row>
    <row r="1740" spans="1:12" hidden="1" x14ac:dyDescent="0.25">
      <c r="A1740">
        <v>29</v>
      </c>
      <c r="B1740">
        <v>8</v>
      </c>
      <c r="C1740" t="s">
        <v>10394</v>
      </c>
      <c r="D1740" s="7">
        <v>40944</v>
      </c>
      <c r="E1740" t="s">
        <v>2340</v>
      </c>
      <c r="F1740" t="s">
        <v>2367</v>
      </c>
      <c r="G1740" t="s">
        <v>2340</v>
      </c>
      <c r="H1740" t="s">
        <v>162</v>
      </c>
      <c r="I1740" t="s">
        <v>163</v>
      </c>
      <c r="K1740" t="s">
        <v>2378</v>
      </c>
      <c r="L1740" t="s">
        <v>2379</v>
      </c>
    </row>
    <row r="1741" spans="1:12" hidden="1" x14ac:dyDescent="0.25">
      <c r="A1741">
        <v>29</v>
      </c>
      <c r="B1741">
        <v>9</v>
      </c>
      <c r="C1741" t="s">
        <v>10394</v>
      </c>
      <c r="D1741" s="7">
        <v>40944</v>
      </c>
      <c r="E1741" t="s">
        <v>2340</v>
      </c>
      <c r="F1741" t="s">
        <v>2367</v>
      </c>
      <c r="G1741" t="s">
        <v>2340</v>
      </c>
      <c r="H1741" t="s">
        <v>24</v>
      </c>
      <c r="I1741" t="s">
        <v>10323</v>
      </c>
      <c r="K1741" t="s">
        <v>2380</v>
      </c>
      <c r="L1741" t="s">
        <v>2381</v>
      </c>
    </row>
    <row r="1742" spans="1:12" hidden="1" x14ac:dyDescent="0.25">
      <c r="A1742">
        <v>29</v>
      </c>
      <c r="B1742">
        <v>10</v>
      </c>
      <c r="C1742" t="s">
        <v>10394</v>
      </c>
      <c r="D1742" s="7">
        <v>40944</v>
      </c>
      <c r="E1742" t="s">
        <v>2340</v>
      </c>
      <c r="F1742" t="s">
        <v>2367</v>
      </c>
      <c r="G1742" t="s">
        <v>2340</v>
      </c>
      <c r="H1742" t="s">
        <v>10</v>
      </c>
      <c r="I1742" t="s">
        <v>118</v>
      </c>
      <c r="K1742" t="s">
        <v>2382</v>
      </c>
      <c r="L1742" t="s">
        <v>2383</v>
      </c>
    </row>
    <row r="1743" spans="1:12" hidden="1" x14ac:dyDescent="0.25">
      <c r="A1743">
        <v>29</v>
      </c>
      <c r="B1743">
        <v>11</v>
      </c>
      <c r="C1743" t="s">
        <v>10394</v>
      </c>
      <c r="D1743" s="7">
        <v>40944</v>
      </c>
      <c r="E1743" t="s">
        <v>2340</v>
      </c>
      <c r="F1743" t="s">
        <v>2367</v>
      </c>
      <c r="G1743" t="s">
        <v>2340</v>
      </c>
      <c r="H1743" t="s">
        <v>10</v>
      </c>
      <c r="I1743" t="s">
        <v>14</v>
      </c>
      <c r="K1743" t="s">
        <v>2384</v>
      </c>
      <c r="L1743" t="s">
        <v>2385</v>
      </c>
    </row>
    <row r="1744" spans="1:12" hidden="1" x14ac:dyDescent="0.25">
      <c r="A1744">
        <v>29</v>
      </c>
      <c r="B1744">
        <v>12</v>
      </c>
      <c r="C1744" t="s">
        <v>10394</v>
      </c>
      <c r="D1744" s="7">
        <v>40944</v>
      </c>
      <c r="E1744" t="s">
        <v>2340</v>
      </c>
      <c r="F1744" t="s">
        <v>2367</v>
      </c>
      <c r="G1744" t="s">
        <v>2340</v>
      </c>
      <c r="H1744" t="s">
        <v>24</v>
      </c>
      <c r="I1744" t="s">
        <v>10323</v>
      </c>
      <c r="K1744" t="s">
        <v>2386</v>
      </c>
      <c r="L1744" t="s">
        <v>2387</v>
      </c>
    </row>
    <row r="1745" spans="1:14" hidden="1" x14ac:dyDescent="0.25">
      <c r="A1745">
        <v>29</v>
      </c>
      <c r="B1745">
        <v>13</v>
      </c>
      <c r="C1745" t="s">
        <v>10394</v>
      </c>
      <c r="D1745" s="7">
        <v>40944</v>
      </c>
      <c r="E1745" t="s">
        <v>2340</v>
      </c>
      <c r="F1745" t="s">
        <v>2367</v>
      </c>
      <c r="G1745" t="s">
        <v>2340</v>
      </c>
      <c r="H1745" t="s">
        <v>10</v>
      </c>
      <c r="I1745" t="s">
        <v>118</v>
      </c>
      <c r="K1745" t="s">
        <v>2388</v>
      </c>
      <c r="L1745" t="s">
        <v>2389</v>
      </c>
    </row>
    <row r="1746" spans="1:14" hidden="1" x14ac:dyDescent="0.25">
      <c r="A1746">
        <v>29</v>
      </c>
      <c r="B1746">
        <v>14</v>
      </c>
      <c r="C1746" t="s">
        <v>10394</v>
      </c>
      <c r="D1746" s="7">
        <v>40944</v>
      </c>
      <c r="E1746" t="s">
        <v>2340</v>
      </c>
      <c r="F1746" t="s">
        <v>2367</v>
      </c>
      <c r="G1746" t="s">
        <v>2340</v>
      </c>
      <c r="H1746" t="s">
        <v>10</v>
      </c>
      <c r="I1746" t="s">
        <v>14</v>
      </c>
      <c r="K1746" t="s">
        <v>2390</v>
      </c>
      <c r="L1746" t="s">
        <v>2391</v>
      </c>
    </row>
    <row r="1747" spans="1:14" hidden="1" x14ac:dyDescent="0.25">
      <c r="A1747">
        <v>29</v>
      </c>
      <c r="B1747">
        <v>15</v>
      </c>
      <c r="C1747" t="s">
        <v>10394</v>
      </c>
      <c r="D1747" s="7">
        <v>40944</v>
      </c>
      <c r="E1747" t="s">
        <v>2340</v>
      </c>
      <c r="F1747" t="s">
        <v>2367</v>
      </c>
      <c r="G1747" t="s">
        <v>2340</v>
      </c>
      <c r="H1747" t="s">
        <v>17</v>
      </c>
      <c r="I1747" t="s">
        <v>101</v>
      </c>
      <c r="K1747" t="s">
        <v>2391</v>
      </c>
      <c r="L1747" t="s">
        <v>2391</v>
      </c>
    </row>
    <row r="1748" spans="1:14" hidden="1" x14ac:dyDescent="0.25">
      <c r="A1748">
        <v>29</v>
      </c>
      <c r="B1748">
        <v>16</v>
      </c>
      <c r="C1748" t="s">
        <v>10394</v>
      </c>
      <c r="D1748" s="7">
        <v>40944</v>
      </c>
      <c r="E1748" t="s">
        <v>2340</v>
      </c>
      <c r="F1748" t="s">
        <v>2367</v>
      </c>
      <c r="G1748" t="s">
        <v>2340</v>
      </c>
      <c r="H1748" t="s">
        <v>53</v>
      </c>
      <c r="I1748" t="s">
        <v>124</v>
      </c>
      <c r="J1748" t="s">
        <v>92</v>
      </c>
      <c r="K1748" t="s">
        <v>2391</v>
      </c>
      <c r="L1748" t="s">
        <v>2391</v>
      </c>
      <c r="N1748">
        <v>3</v>
      </c>
    </row>
    <row r="1749" spans="1:14" hidden="1" x14ac:dyDescent="0.25">
      <c r="A1749">
        <v>29</v>
      </c>
      <c r="B1749">
        <v>17</v>
      </c>
      <c r="C1749" t="s">
        <v>10394</v>
      </c>
      <c r="D1749" s="7">
        <v>40944</v>
      </c>
      <c r="E1749" t="s">
        <v>2340</v>
      </c>
      <c r="F1749" t="s">
        <v>2367</v>
      </c>
      <c r="G1749" t="s">
        <v>2340</v>
      </c>
      <c r="H1749" t="s">
        <v>21</v>
      </c>
      <c r="I1749" t="s">
        <v>22</v>
      </c>
      <c r="K1749" t="s">
        <v>2391</v>
      </c>
      <c r="L1749" t="s">
        <v>2392</v>
      </c>
    </row>
    <row r="1750" spans="1:14" hidden="1" x14ac:dyDescent="0.25">
      <c r="A1750">
        <v>29</v>
      </c>
      <c r="B1750">
        <v>18</v>
      </c>
      <c r="C1750" t="s">
        <v>10394</v>
      </c>
      <c r="D1750" s="7">
        <v>40944</v>
      </c>
      <c r="E1750" t="s">
        <v>2340</v>
      </c>
      <c r="F1750" t="s">
        <v>2367</v>
      </c>
      <c r="G1750" t="s">
        <v>2340</v>
      </c>
      <c r="H1750" t="s">
        <v>24</v>
      </c>
      <c r="I1750" t="s">
        <v>10323</v>
      </c>
      <c r="K1750" t="s">
        <v>2393</v>
      </c>
      <c r="L1750" t="s">
        <v>2394</v>
      </c>
    </row>
    <row r="1751" spans="1:14" hidden="1" x14ac:dyDescent="0.25">
      <c r="A1751">
        <v>29</v>
      </c>
      <c r="B1751">
        <v>19</v>
      </c>
      <c r="C1751" t="s">
        <v>10394</v>
      </c>
      <c r="D1751" s="7">
        <v>40944</v>
      </c>
      <c r="E1751" t="s">
        <v>2340</v>
      </c>
      <c r="F1751" t="s">
        <v>2367</v>
      </c>
      <c r="G1751" t="s">
        <v>2340</v>
      </c>
      <c r="H1751" t="s">
        <v>10</v>
      </c>
      <c r="I1751" t="s">
        <v>118</v>
      </c>
      <c r="K1751" t="s">
        <v>2395</v>
      </c>
      <c r="L1751" t="s">
        <v>2396</v>
      </c>
    </row>
    <row r="1752" spans="1:14" hidden="1" x14ac:dyDescent="0.25">
      <c r="A1752">
        <v>29</v>
      </c>
      <c r="B1752">
        <v>20</v>
      </c>
      <c r="C1752" t="s">
        <v>10394</v>
      </c>
      <c r="D1752" s="7">
        <v>40944</v>
      </c>
      <c r="E1752" t="s">
        <v>2340</v>
      </c>
      <c r="F1752" t="s">
        <v>2367</v>
      </c>
      <c r="G1752" t="s">
        <v>2340</v>
      </c>
      <c r="H1752" t="s">
        <v>10</v>
      </c>
      <c r="I1752" t="s">
        <v>14</v>
      </c>
      <c r="K1752" t="s">
        <v>2397</v>
      </c>
      <c r="L1752" t="s">
        <v>2398</v>
      </c>
    </row>
    <row r="1753" spans="1:14" hidden="1" x14ac:dyDescent="0.25">
      <c r="A1753">
        <v>29</v>
      </c>
      <c r="B1753">
        <v>21</v>
      </c>
      <c r="C1753" t="s">
        <v>10394</v>
      </c>
      <c r="D1753" s="7">
        <v>40944</v>
      </c>
      <c r="E1753" t="s">
        <v>2340</v>
      </c>
      <c r="F1753" t="s">
        <v>2367</v>
      </c>
      <c r="G1753" t="s">
        <v>2340</v>
      </c>
      <c r="H1753" t="s">
        <v>10</v>
      </c>
      <c r="I1753" t="s">
        <v>14</v>
      </c>
      <c r="K1753" t="s">
        <v>2399</v>
      </c>
      <c r="L1753" t="s">
        <v>2400</v>
      </c>
    </row>
    <row r="1754" spans="1:14" hidden="1" x14ac:dyDescent="0.25">
      <c r="A1754">
        <v>29</v>
      </c>
      <c r="B1754">
        <v>22</v>
      </c>
      <c r="C1754" t="s">
        <v>10394</v>
      </c>
      <c r="D1754" s="7">
        <v>40944</v>
      </c>
      <c r="E1754" t="s">
        <v>2340</v>
      </c>
      <c r="F1754" t="s">
        <v>2367</v>
      </c>
      <c r="G1754" t="s">
        <v>2340</v>
      </c>
      <c r="H1754" t="s">
        <v>17</v>
      </c>
      <c r="I1754" t="s">
        <v>101</v>
      </c>
      <c r="K1754" t="s">
        <v>2401</v>
      </c>
      <c r="L1754" t="s">
        <v>2402</v>
      </c>
    </row>
    <row r="1755" spans="1:14" hidden="1" x14ac:dyDescent="0.25">
      <c r="A1755">
        <v>29</v>
      </c>
      <c r="B1755">
        <v>23</v>
      </c>
      <c r="C1755" t="s">
        <v>10394</v>
      </c>
      <c r="D1755" s="7">
        <v>40944</v>
      </c>
      <c r="E1755" t="s">
        <v>2340</v>
      </c>
      <c r="F1755" t="s">
        <v>2367</v>
      </c>
      <c r="G1755" t="s">
        <v>2340</v>
      </c>
      <c r="H1755" t="s">
        <v>10</v>
      </c>
      <c r="I1755" t="s">
        <v>14</v>
      </c>
      <c r="K1755" t="s">
        <v>2402</v>
      </c>
      <c r="L1755" t="s">
        <v>2403</v>
      </c>
    </row>
    <row r="1756" spans="1:14" hidden="1" x14ac:dyDescent="0.25">
      <c r="A1756">
        <v>29</v>
      </c>
      <c r="B1756">
        <v>24</v>
      </c>
      <c r="C1756" t="s">
        <v>10394</v>
      </c>
      <c r="D1756" s="7">
        <v>40944</v>
      </c>
      <c r="E1756" t="s">
        <v>2340</v>
      </c>
      <c r="F1756" t="s">
        <v>2367</v>
      </c>
      <c r="G1756" t="s">
        <v>2340</v>
      </c>
      <c r="H1756" t="s">
        <v>33</v>
      </c>
      <c r="I1756" t="s">
        <v>603</v>
      </c>
      <c r="K1756" t="s">
        <v>2403</v>
      </c>
      <c r="L1756" t="s">
        <v>2403</v>
      </c>
    </row>
    <row r="1757" spans="1:14" hidden="1" x14ac:dyDescent="0.25">
      <c r="A1757">
        <v>29</v>
      </c>
      <c r="B1757">
        <v>25</v>
      </c>
      <c r="C1757" t="s">
        <v>10394</v>
      </c>
      <c r="D1757" s="7">
        <v>40944</v>
      </c>
      <c r="E1757" t="s">
        <v>2340</v>
      </c>
      <c r="F1757" t="s">
        <v>2367</v>
      </c>
      <c r="G1757" t="s">
        <v>2340</v>
      </c>
      <c r="H1757" t="s">
        <v>162</v>
      </c>
      <c r="I1757" t="s">
        <v>163</v>
      </c>
      <c r="K1757" t="s">
        <v>2403</v>
      </c>
      <c r="L1757" t="s">
        <v>2404</v>
      </c>
    </row>
    <row r="1758" spans="1:14" hidden="1" x14ac:dyDescent="0.25">
      <c r="A1758">
        <v>29</v>
      </c>
      <c r="B1758">
        <v>26</v>
      </c>
      <c r="C1758" t="s">
        <v>10394</v>
      </c>
      <c r="D1758" s="7">
        <v>40944</v>
      </c>
      <c r="E1758" t="s">
        <v>2340</v>
      </c>
      <c r="F1758" t="s">
        <v>2367</v>
      </c>
      <c r="G1758" t="s">
        <v>2340</v>
      </c>
      <c r="H1758" t="s">
        <v>24</v>
      </c>
      <c r="I1758" t="s">
        <v>10323</v>
      </c>
      <c r="K1758" t="s">
        <v>2405</v>
      </c>
      <c r="L1758" t="s">
        <v>2406</v>
      </c>
    </row>
    <row r="1759" spans="1:14" hidden="1" x14ac:dyDescent="0.25">
      <c r="A1759">
        <v>29</v>
      </c>
      <c r="B1759">
        <v>27</v>
      </c>
      <c r="C1759" t="s">
        <v>10394</v>
      </c>
      <c r="D1759" s="7">
        <v>40944</v>
      </c>
      <c r="E1759" t="s">
        <v>2340</v>
      </c>
      <c r="F1759" t="s">
        <v>2367</v>
      </c>
      <c r="G1759" t="s">
        <v>2340</v>
      </c>
      <c r="H1759" t="s">
        <v>10</v>
      </c>
      <c r="I1759" t="s">
        <v>118</v>
      </c>
      <c r="K1759" t="s">
        <v>2407</v>
      </c>
      <c r="L1759" t="s">
        <v>2408</v>
      </c>
    </row>
    <row r="1760" spans="1:14" hidden="1" x14ac:dyDescent="0.25">
      <c r="A1760">
        <v>29</v>
      </c>
      <c r="B1760">
        <v>28</v>
      </c>
      <c r="C1760" t="s">
        <v>10394</v>
      </c>
      <c r="D1760" s="7">
        <v>40944</v>
      </c>
      <c r="E1760" t="s">
        <v>2340</v>
      </c>
      <c r="F1760" t="s">
        <v>2367</v>
      </c>
      <c r="G1760" t="s">
        <v>2340</v>
      </c>
      <c r="H1760" t="s">
        <v>10</v>
      </c>
      <c r="I1760" t="s">
        <v>14</v>
      </c>
      <c r="K1760" t="s">
        <v>2408</v>
      </c>
      <c r="L1760" t="s">
        <v>2409</v>
      </c>
    </row>
    <row r="1761" spans="1:14" hidden="1" x14ac:dyDescent="0.25">
      <c r="A1761">
        <v>29</v>
      </c>
      <c r="B1761">
        <v>29</v>
      </c>
      <c r="C1761" t="s">
        <v>10394</v>
      </c>
      <c r="D1761" s="7">
        <v>40944</v>
      </c>
      <c r="E1761" t="s">
        <v>2340</v>
      </c>
      <c r="F1761" t="s">
        <v>2367</v>
      </c>
      <c r="G1761" t="s">
        <v>2340</v>
      </c>
      <c r="H1761" t="s">
        <v>10</v>
      </c>
      <c r="I1761" t="s">
        <v>14</v>
      </c>
      <c r="K1761" t="s">
        <v>2409</v>
      </c>
      <c r="L1761" t="s">
        <v>2410</v>
      </c>
    </row>
    <row r="1762" spans="1:14" hidden="1" x14ac:dyDescent="0.25">
      <c r="A1762">
        <v>29</v>
      </c>
      <c r="B1762">
        <v>30</v>
      </c>
      <c r="C1762" t="s">
        <v>10394</v>
      </c>
      <c r="D1762" s="7">
        <v>40944</v>
      </c>
      <c r="E1762" t="s">
        <v>2340</v>
      </c>
      <c r="F1762" t="s">
        <v>2367</v>
      </c>
      <c r="G1762" t="s">
        <v>2340</v>
      </c>
      <c r="H1762" t="s">
        <v>33</v>
      </c>
      <c r="I1762" t="s">
        <v>603</v>
      </c>
      <c r="K1762" t="s">
        <v>2411</v>
      </c>
      <c r="L1762" t="s">
        <v>2412</v>
      </c>
    </row>
    <row r="1763" spans="1:14" hidden="1" x14ac:dyDescent="0.25">
      <c r="A1763">
        <v>29</v>
      </c>
      <c r="B1763">
        <v>31</v>
      </c>
      <c r="C1763" t="s">
        <v>10394</v>
      </c>
      <c r="D1763" s="7">
        <v>40944</v>
      </c>
      <c r="E1763" t="s">
        <v>2340</v>
      </c>
      <c r="F1763" t="s">
        <v>2367</v>
      </c>
      <c r="G1763" t="s">
        <v>2340</v>
      </c>
      <c r="H1763" t="s">
        <v>162</v>
      </c>
      <c r="I1763" t="s">
        <v>163</v>
      </c>
      <c r="K1763" t="s">
        <v>2413</v>
      </c>
      <c r="L1763" t="s">
        <v>2414</v>
      </c>
    </row>
    <row r="1764" spans="1:14" hidden="1" x14ac:dyDescent="0.25">
      <c r="A1764">
        <v>29</v>
      </c>
      <c r="B1764">
        <v>32</v>
      </c>
      <c r="C1764" t="s">
        <v>10394</v>
      </c>
      <c r="D1764" s="7">
        <v>40944</v>
      </c>
      <c r="E1764" t="s">
        <v>2340</v>
      </c>
      <c r="F1764" t="s">
        <v>2367</v>
      </c>
      <c r="G1764" t="s">
        <v>2340</v>
      </c>
      <c r="H1764" t="s">
        <v>24</v>
      </c>
      <c r="I1764" t="s">
        <v>10323</v>
      </c>
      <c r="K1764" t="s">
        <v>2415</v>
      </c>
      <c r="L1764" t="s">
        <v>2416</v>
      </c>
    </row>
    <row r="1765" spans="1:14" hidden="1" x14ac:dyDescent="0.25">
      <c r="A1765">
        <v>29</v>
      </c>
      <c r="B1765">
        <v>33</v>
      </c>
      <c r="C1765" t="s">
        <v>10394</v>
      </c>
      <c r="D1765" s="7">
        <v>40944</v>
      </c>
      <c r="E1765" t="s">
        <v>2340</v>
      </c>
      <c r="F1765" t="s">
        <v>2367</v>
      </c>
      <c r="G1765" t="s">
        <v>2340</v>
      </c>
      <c r="H1765" t="s">
        <v>10</v>
      </c>
      <c r="I1765" t="s">
        <v>118</v>
      </c>
      <c r="K1765" t="s">
        <v>2417</v>
      </c>
      <c r="L1765" t="s">
        <v>2418</v>
      </c>
    </row>
    <row r="1766" spans="1:14" hidden="1" x14ac:dyDescent="0.25">
      <c r="A1766">
        <v>29</v>
      </c>
      <c r="B1766">
        <v>34</v>
      </c>
      <c r="C1766" t="s">
        <v>10394</v>
      </c>
      <c r="D1766" s="7">
        <v>40944</v>
      </c>
      <c r="E1766" t="s">
        <v>2340</v>
      </c>
      <c r="F1766" t="s">
        <v>2367</v>
      </c>
      <c r="G1766" t="s">
        <v>2340</v>
      </c>
      <c r="H1766" t="s">
        <v>17</v>
      </c>
      <c r="I1766" t="s">
        <v>101</v>
      </c>
      <c r="K1766" t="s">
        <v>2418</v>
      </c>
      <c r="L1766" t="s">
        <v>2418</v>
      </c>
    </row>
    <row r="1767" spans="1:14" hidden="1" x14ac:dyDescent="0.25">
      <c r="A1767">
        <v>29</v>
      </c>
      <c r="B1767">
        <v>35</v>
      </c>
      <c r="C1767" t="s">
        <v>10394</v>
      </c>
      <c r="D1767" s="7">
        <v>40944</v>
      </c>
      <c r="E1767" t="s">
        <v>2340</v>
      </c>
      <c r="F1767" t="s">
        <v>2367</v>
      </c>
      <c r="G1767" t="s">
        <v>2340</v>
      </c>
      <c r="H1767" t="s">
        <v>53</v>
      </c>
      <c r="I1767" t="s">
        <v>255</v>
      </c>
      <c r="J1767" t="s">
        <v>92</v>
      </c>
      <c r="K1767" t="s">
        <v>2418</v>
      </c>
      <c r="L1767" t="s">
        <v>2418</v>
      </c>
      <c r="N1767">
        <v>3</v>
      </c>
    </row>
    <row r="1768" spans="1:14" hidden="1" x14ac:dyDescent="0.25">
      <c r="A1768">
        <v>29</v>
      </c>
      <c r="B1768">
        <v>36</v>
      </c>
      <c r="C1768" t="s">
        <v>10394</v>
      </c>
      <c r="D1768" s="7">
        <v>40944</v>
      </c>
      <c r="E1768" t="s">
        <v>2340</v>
      </c>
      <c r="F1768" t="s">
        <v>2367</v>
      </c>
      <c r="G1768" t="s">
        <v>2340</v>
      </c>
      <c r="H1768" t="s">
        <v>21</v>
      </c>
      <c r="I1768" t="s">
        <v>334</v>
      </c>
      <c r="K1768" t="s">
        <v>2418</v>
      </c>
      <c r="L1768" t="s">
        <v>2419</v>
      </c>
    </row>
    <row r="1769" spans="1:14" hidden="1" x14ac:dyDescent="0.25">
      <c r="A1769">
        <v>29</v>
      </c>
      <c r="B1769">
        <v>37</v>
      </c>
      <c r="C1769" t="s">
        <v>10394</v>
      </c>
      <c r="D1769" s="7">
        <v>40944</v>
      </c>
      <c r="E1769" t="s">
        <v>2340</v>
      </c>
      <c r="F1769" t="s">
        <v>2367</v>
      </c>
      <c r="G1769" t="s">
        <v>2340</v>
      </c>
      <c r="H1769" t="s">
        <v>24</v>
      </c>
      <c r="I1769" t="s">
        <v>10323</v>
      </c>
      <c r="K1769" t="s">
        <v>2420</v>
      </c>
      <c r="L1769" t="s">
        <v>2421</v>
      </c>
    </row>
    <row r="1770" spans="1:14" hidden="1" x14ac:dyDescent="0.25">
      <c r="A1770">
        <v>29</v>
      </c>
      <c r="B1770">
        <v>38</v>
      </c>
      <c r="C1770" t="s">
        <v>10394</v>
      </c>
      <c r="D1770" s="7">
        <v>40944</v>
      </c>
      <c r="E1770" t="s">
        <v>2340</v>
      </c>
      <c r="F1770" t="s">
        <v>2367</v>
      </c>
      <c r="G1770" t="s">
        <v>2340</v>
      </c>
      <c r="H1770" t="s">
        <v>10</v>
      </c>
      <c r="I1770" t="s">
        <v>118</v>
      </c>
      <c r="K1770" t="s">
        <v>2422</v>
      </c>
      <c r="L1770" t="s">
        <v>2423</v>
      </c>
    </row>
    <row r="1771" spans="1:14" hidden="1" x14ac:dyDescent="0.25">
      <c r="A1771">
        <v>29</v>
      </c>
      <c r="B1771">
        <v>39</v>
      </c>
      <c r="C1771" t="s">
        <v>10394</v>
      </c>
      <c r="D1771" s="7">
        <v>40944</v>
      </c>
      <c r="E1771" t="s">
        <v>2340</v>
      </c>
      <c r="F1771" t="s">
        <v>2367</v>
      </c>
      <c r="G1771" t="s">
        <v>2340</v>
      </c>
      <c r="H1771" t="s">
        <v>17</v>
      </c>
      <c r="I1771" t="s">
        <v>101</v>
      </c>
      <c r="K1771" t="s">
        <v>2424</v>
      </c>
      <c r="L1771" t="s">
        <v>2425</v>
      </c>
    </row>
    <row r="1772" spans="1:14" hidden="1" x14ac:dyDescent="0.25">
      <c r="A1772">
        <v>29</v>
      </c>
      <c r="B1772">
        <v>40</v>
      </c>
      <c r="C1772" t="s">
        <v>10394</v>
      </c>
      <c r="D1772" s="7">
        <v>40944</v>
      </c>
      <c r="E1772" t="s">
        <v>2340</v>
      </c>
      <c r="F1772" t="s">
        <v>2367</v>
      </c>
      <c r="G1772" t="s">
        <v>2340</v>
      </c>
      <c r="H1772" t="s">
        <v>162</v>
      </c>
      <c r="I1772" t="s">
        <v>163</v>
      </c>
      <c r="K1772" t="s">
        <v>2425</v>
      </c>
      <c r="L1772" t="s">
        <v>2426</v>
      </c>
    </row>
    <row r="1773" spans="1:14" hidden="1" x14ac:dyDescent="0.25">
      <c r="A1773">
        <v>29</v>
      </c>
      <c r="B1773">
        <v>41</v>
      </c>
      <c r="C1773" t="s">
        <v>10394</v>
      </c>
      <c r="D1773" s="7">
        <v>40944</v>
      </c>
      <c r="E1773" t="s">
        <v>2340</v>
      </c>
      <c r="F1773" t="s">
        <v>2367</v>
      </c>
      <c r="G1773" t="s">
        <v>2340</v>
      </c>
      <c r="H1773" t="s">
        <v>24</v>
      </c>
      <c r="I1773" t="s">
        <v>10323</v>
      </c>
      <c r="K1773" t="s">
        <v>2427</v>
      </c>
      <c r="L1773" t="s">
        <v>2428</v>
      </c>
    </row>
    <row r="1774" spans="1:14" hidden="1" x14ac:dyDescent="0.25">
      <c r="A1774">
        <v>29</v>
      </c>
      <c r="B1774">
        <v>42</v>
      </c>
      <c r="C1774" t="s">
        <v>10394</v>
      </c>
      <c r="D1774" s="7">
        <v>40944</v>
      </c>
      <c r="E1774" t="s">
        <v>2340</v>
      </c>
      <c r="F1774" t="s">
        <v>2367</v>
      </c>
      <c r="G1774" t="s">
        <v>2340</v>
      </c>
      <c r="H1774" t="s">
        <v>10</v>
      </c>
      <c r="I1774" t="s">
        <v>118</v>
      </c>
      <c r="K1774" t="s">
        <v>2429</v>
      </c>
      <c r="L1774" t="s">
        <v>2430</v>
      </c>
    </row>
    <row r="1775" spans="1:14" hidden="1" x14ac:dyDescent="0.25">
      <c r="A1775">
        <v>29</v>
      </c>
      <c r="B1775">
        <v>43</v>
      </c>
      <c r="C1775" t="s">
        <v>10394</v>
      </c>
      <c r="D1775" s="7">
        <v>40944</v>
      </c>
      <c r="E1775" t="s">
        <v>2340</v>
      </c>
      <c r="F1775" t="s">
        <v>2367</v>
      </c>
      <c r="G1775" t="s">
        <v>2340</v>
      </c>
      <c r="H1775" t="s">
        <v>17</v>
      </c>
      <c r="I1775" t="s">
        <v>18</v>
      </c>
      <c r="K1775" t="s">
        <v>2430</v>
      </c>
      <c r="L1775" t="s">
        <v>2431</v>
      </c>
    </row>
    <row r="1776" spans="1:14" hidden="1" x14ac:dyDescent="0.25">
      <c r="A1776">
        <v>29</v>
      </c>
      <c r="B1776">
        <v>44</v>
      </c>
      <c r="C1776" t="s">
        <v>10394</v>
      </c>
      <c r="D1776" s="7">
        <v>40944</v>
      </c>
      <c r="E1776" t="s">
        <v>2340</v>
      </c>
      <c r="F1776" t="s">
        <v>2367</v>
      </c>
      <c r="G1776" t="s">
        <v>2340</v>
      </c>
      <c r="H1776" t="s">
        <v>17</v>
      </c>
      <c r="I1776" t="s">
        <v>101</v>
      </c>
      <c r="K1776" t="s">
        <v>2431</v>
      </c>
      <c r="L1776" t="s">
        <v>2432</v>
      </c>
    </row>
    <row r="1777" spans="1:14" hidden="1" x14ac:dyDescent="0.25">
      <c r="A1777">
        <v>29</v>
      </c>
      <c r="B1777">
        <v>45</v>
      </c>
      <c r="C1777" t="s">
        <v>10394</v>
      </c>
      <c r="D1777" s="7">
        <v>40944</v>
      </c>
      <c r="E1777" t="s">
        <v>2340</v>
      </c>
      <c r="F1777" t="s">
        <v>2367</v>
      </c>
      <c r="G1777" t="s">
        <v>2340</v>
      </c>
      <c r="H1777" t="s">
        <v>53</v>
      </c>
      <c r="I1777" t="s">
        <v>124</v>
      </c>
      <c r="J1777" t="s">
        <v>80</v>
      </c>
      <c r="K1777" t="s">
        <v>2432</v>
      </c>
      <c r="L1777" t="s">
        <v>2433</v>
      </c>
      <c r="N1777">
        <v>7</v>
      </c>
    </row>
    <row r="1778" spans="1:14" hidden="1" x14ac:dyDescent="0.25">
      <c r="A1778">
        <v>29</v>
      </c>
      <c r="B1778">
        <v>46</v>
      </c>
      <c r="C1778" t="s">
        <v>10394</v>
      </c>
      <c r="D1778" s="7">
        <v>40944</v>
      </c>
      <c r="E1778" t="s">
        <v>2340</v>
      </c>
      <c r="F1778" t="s">
        <v>2367</v>
      </c>
      <c r="G1778" t="s">
        <v>2340</v>
      </c>
      <c r="H1778" t="s">
        <v>17</v>
      </c>
      <c r="I1778" t="s">
        <v>73</v>
      </c>
      <c r="K1778" t="s">
        <v>2434</v>
      </c>
      <c r="L1778" t="s">
        <v>2435</v>
      </c>
    </row>
    <row r="1779" spans="1:14" hidden="1" x14ac:dyDescent="0.25">
      <c r="A1779">
        <v>29</v>
      </c>
      <c r="B1779">
        <v>47</v>
      </c>
      <c r="C1779" t="s">
        <v>10394</v>
      </c>
      <c r="D1779" s="7">
        <v>40944</v>
      </c>
      <c r="E1779" t="s">
        <v>2340</v>
      </c>
      <c r="F1779" t="s">
        <v>2367</v>
      </c>
      <c r="G1779" t="s">
        <v>2340</v>
      </c>
      <c r="H1779" t="s">
        <v>33</v>
      </c>
      <c r="I1779" t="s">
        <v>161</v>
      </c>
      <c r="K1779" t="s">
        <v>2435</v>
      </c>
      <c r="L1779" t="s">
        <v>2436</v>
      </c>
    </row>
    <row r="1780" spans="1:14" hidden="1" x14ac:dyDescent="0.25">
      <c r="A1780">
        <v>29</v>
      </c>
      <c r="B1780">
        <v>48</v>
      </c>
      <c r="C1780" t="s">
        <v>10394</v>
      </c>
      <c r="D1780" s="7">
        <v>40944</v>
      </c>
      <c r="E1780" t="s">
        <v>2340</v>
      </c>
      <c r="F1780" t="s">
        <v>2367</v>
      </c>
      <c r="G1780" t="s">
        <v>2340</v>
      </c>
      <c r="H1780" t="s">
        <v>162</v>
      </c>
      <c r="I1780" t="s">
        <v>163</v>
      </c>
      <c r="K1780" t="s">
        <v>2436</v>
      </c>
      <c r="L1780" t="s">
        <v>2437</v>
      </c>
    </row>
    <row r="1781" spans="1:14" hidden="1" x14ac:dyDescent="0.25">
      <c r="A1781">
        <v>29</v>
      </c>
      <c r="B1781">
        <v>49</v>
      </c>
      <c r="C1781" t="s">
        <v>10394</v>
      </c>
      <c r="D1781" s="7">
        <v>40944</v>
      </c>
      <c r="E1781" t="s">
        <v>2340</v>
      </c>
      <c r="F1781" t="s">
        <v>2367</v>
      </c>
      <c r="G1781" t="s">
        <v>2340</v>
      </c>
      <c r="H1781" t="s">
        <v>24</v>
      </c>
      <c r="I1781" t="s">
        <v>10323</v>
      </c>
      <c r="K1781" t="s">
        <v>2438</v>
      </c>
      <c r="L1781" t="s">
        <v>2439</v>
      </c>
    </row>
    <row r="1782" spans="1:14" hidden="1" x14ac:dyDescent="0.25">
      <c r="A1782">
        <v>29</v>
      </c>
      <c r="B1782">
        <v>50</v>
      </c>
      <c r="C1782" t="s">
        <v>10394</v>
      </c>
      <c r="D1782" s="7">
        <v>40944</v>
      </c>
      <c r="E1782" t="s">
        <v>2340</v>
      </c>
      <c r="F1782" t="s">
        <v>2367</v>
      </c>
      <c r="G1782" t="s">
        <v>2340</v>
      </c>
      <c r="H1782" t="s">
        <v>10</v>
      </c>
      <c r="I1782" t="s">
        <v>118</v>
      </c>
      <c r="K1782" t="s">
        <v>2440</v>
      </c>
      <c r="L1782" t="s">
        <v>2441</v>
      </c>
    </row>
    <row r="1783" spans="1:14" hidden="1" x14ac:dyDescent="0.25">
      <c r="A1783">
        <v>29</v>
      </c>
      <c r="B1783">
        <v>51</v>
      </c>
      <c r="C1783" t="s">
        <v>10394</v>
      </c>
      <c r="D1783" s="7">
        <v>40944</v>
      </c>
      <c r="E1783" t="s">
        <v>2340</v>
      </c>
      <c r="F1783" t="s">
        <v>2367</v>
      </c>
      <c r="G1783" t="s">
        <v>2340</v>
      </c>
      <c r="H1783" t="s">
        <v>17</v>
      </c>
      <c r="I1783" t="s">
        <v>73</v>
      </c>
      <c r="K1783" t="s">
        <v>2441</v>
      </c>
      <c r="L1783" t="s">
        <v>2442</v>
      </c>
    </row>
    <row r="1784" spans="1:14" hidden="1" x14ac:dyDescent="0.25">
      <c r="A1784">
        <v>29</v>
      </c>
      <c r="B1784">
        <v>52</v>
      </c>
      <c r="C1784" t="s">
        <v>10394</v>
      </c>
      <c r="D1784" s="7">
        <v>40944</v>
      </c>
      <c r="E1784" t="s">
        <v>2340</v>
      </c>
      <c r="F1784" t="s">
        <v>2367</v>
      </c>
      <c r="G1784" t="s">
        <v>2340</v>
      </c>
      <c r="H1784" t="s">
        <v>17</v>
      </c>
      <c r="I1784" t="s">
        <v>73</v>
      </c>
      <c r="K1784" t="s">
        <v>2443</v>
      </c>
      <c r="L1784" t="s">
        <v>2444</v>
      </c>
    </row>
    <row r="1785" spans="1:14" hidden="1" x14ac:dyDescent="0.25">
      <c r="A1785">
        <v>29</v>
      </c>
      <c r="B1785">
        <v>53</v>
      </c>
      <c r="C1785" t="s">
        <v>10394</v>
      </c>
      <c r="D1785" s="7">
        <v>40944</v>
      </c>
      <c r="E1785" t="s">
        <v>2340</v>
      </c>
      <c r="F1785" t="s">
        <v>2367</v>
      </c>
      <c r="G1785" t="s">
        <v>2340</v>
      </c>
      <c r="H1785" t="s">
        <v>21</v>
      </c>
      <c r="I1785" t="s">
        <v>334</v>
      </c>
      <c r="K1785" t="s">
        <v>2444</v>
      </c>
      <c r="L1785" t="s">
        <v>2445</v>
      </c>
    </row>
    <row r="1786" spans="1:14" hidden="1" x14ac:dyDescent="0.25">
      <c r="A1786">
        <v>29</v>
      </c>
      <c r="B1786">
        <v>54</v>
      </c>
      <c r="C1786" t="s">
        <v>10394</v>
      </c>
      <c r="D1786" s="7">
        <v>40944</v>
      </c>
      <c r="E1786" t="s">
        <v>2340</v>
      </c>
      <c r="F1786" t="s">
        <v>2367</v>
      </c>
      <c r="G1786" t="s">
        <v>2340</v>
      </c>
      <c r="H1786" t="s">
        <v>24</v>
      </c>
      <c r="I1786" t="s">
        <v>10323</v>
      </c>
      <c r="K1786" t="s">
        <v>2446</v>
      </c>
      <c r="L1786" t="s">
        <v>2447</v>
      </c>
    </row>
    <row r="1787" spans="1:14" hidden="1" x14ac:dyDescent="0.25">
      <c r="A1787">
        <v>29</v>
      </c>
      <c r="B1787">
        <v>55</v>
      </c>
      <c r="C1787" t="s">
        <v>10394</v>
      </c>
      <c r="D1787" s="7">
        <v>40944</v>
      </c>
      <c r="E1787" t="s">
        <v>2340</v>
      </c>
      <c r="F1787" t="s">
        <v>2367</v>
      </c>
      <c r="G1787" t="s">
        <v>2340</v>
      </c>
      <c r="H1787" t="s">
        <v>10</v>
      </c>
      <c r="I1787" t="s">
        <v>118</v>
      </c>
      <c r="K1787" t="s">
        <v>2448</v>
      </c>
      <c r="L1787" t="s">
        <v>2449</v>
      </c>
    </row>
    <row r="1788" spans="1:14" hidden="1" x14ac:dyDescent="0.25">
      <c r="A1788">
        <v>29</v>
      </c>
      <c r="B1788">
        <v>56</v>
      </c>
      <c r="C1788" t="s">
        <v>10394</v>
      </c>
      <c r="D1788" s="7">
        <v>40944</v>
      </c>
      <c r="E1788" t="s">
        <v>2340</v>
      </c>
      <c r="F1788" t="s">
        <v>2367</v>
      </c>
      <c r="G1788" t="s">
        <v>2340</v>
      </c>
      <c r="H1788" t="s">
        <v>17</v>
      </c>
      <c r="I1788" t="s">
        <v>292</v>
      </c>
      <c r="K1788" t="s">
        <v>2450</v>
      </c>
      <c r="L1788" t="s">
        <v>2451</v>
      </c>
    </row>
    <row r="1789" spans="1:14" hidden="1" x14ac:dyDescent="0.25">
      <c r="A1789">
        <v>29</v>
      </c>
      <c r="B1789">
        <v>57</v>
      </c>
      <c r="C1789" t="s">
        <v>10394</v>
      </c>
      <c r="D1789" s="7">
        <v>40944</v>
      </c>
      <c r="E1789" t="s">
        <v>2340</v>
      </c>
      <c r="F1789" t="s">
        <v>2367</v>
      </c>
      <c r="G1789" t="s">
        <v>2340</v>
      </c>
      <c r="H1789" t="s">
        <v>10</v>
      </c>
      <c r="I1789" t="s">
        <v>118</v>
      </c>
      <c r="K1789" t="s">
        <v>2452</v>
      </c>
      <c r="L1789" t="s">
        <v>2453</v>
      </c>
    </row>
    <row r="1790" spans="1:14" hidden="1" x14ac:dyDescent="0.25">
      <c r="A1790">
        <v>29</v>
      </c>
      <c r="B1790">
        <v>58</v>
      </c>
      <c r="C1790" t="s">
        <v>10394</v>
      </c>
      <c r="D1790" s="7">
        <v>40944</v>
      </c>
      <c r="E1790" t="s">
        <v>2340</v>
      </c>
      <c r="F1790" t="s">
        <v>2367</v>
      </c>
      <c r="G1790" t="s">
        <v>2340</v>
      </c>
      <c r="H1790" t="s">
        <v>17</v>
      </c>
      <c r="I1790" t="s">
        <v>18</v>
      </c>
      <c r="K1790" t="s">
        <v>2454</v>
      </c>
      <c r="L1790" t="s">
        <v>2455</v>
      </c>
    </row>
    <row r="1791" spans="1:14" hidden="1" x14ac:dyDescent="0.25">
      <c r="A1791">
        <v>29</v>
      </c>
      <c r="B1791">
        <v>59</v>
      </c>
      <c r="C1791" t="s">
        <v>10394</v>
      </c>
      <c r="D1791" s="7">
        <v>40944</v>
      </c>
      <c r="E1791" t="s">
        <v>2340</v>
      </c>
      <c r="F1791" t="s">
        <v>2367</v>
      </c>
      <c r="G1791" t="s">
        <v>2340</v>
      </c>
      <c r="H1791" t="s">
        <v>10</v>
      </c>
      <c r="I1791" t="s">
        <v>14</v>
      </c>
      <c r="K1791" t="s">
        <v>2455</v>
      </c>
      <c r="L1791" t="s">
        <v>2456</v>
      </c>
    </row>
    <row r="1792" spans="1:14" hidden="1" x14ac:dyDescent="0.25">
      <c r="A1792">
        <v>29</v>
      </c>
      <c r="B1792">
        <v>60</v>
      </c>
      <c r="C1792" t="s">
        <v>10394</v>
      </c>
      <c r="D1792" s="7">
        <v>40944</v>
      </c>
      <c r="E1792" t="s">
        <v>2340</v>
      </c>
      <c r="F1792" t="s">
        <v>2367</v>
      </c>
      <c r="G1792" t="s">
        <v>2340</v>
      </c>
      <c r="H1792" t="s">
        <v>17</v>
      </c>
      <c r="I1792" t="s">
        <v>45</v>
      </c>
      <c r="K1792" t="s">
        <v>2456</v>
      </c>
      <c r="L1792" t="s">
        <v>2457</v>
      </c>
    </row>
    <row r="1793" spans="1:12" hidden="1" x14ac:dyDescent="0.25">
      <c r="A1793">
        <v>29</v>
      </c>
      <c r="B1793">
        <v>61</v>
      </c>
      <c r="C1793" t="s">
        <v>10394</v>
      </c>
      <c r="D1793" s="7">
        <v>40944</v>
      </c>
      <c r="E1793" t="s">
        <v>2340</v>
      </c>
      <c r="F1793" t="s">
        <v>2367</v>
      </c>
      <c r="G1793" t="s">
        <v>2340</v>
      </c>
      <c r="H1793" t="s">
        <v>33</v>
      </c>
      <c r="I1793" t="s">
        <v>603</v>
      </c>
      <c r="K1793" t="s">
        <v>2457</v>
      </c>
      <c r="L1793" t="s">
        <v>2458</v>
      </c>
    </row>
    <row r="1794" spans="1:12" hidden="1" x14ac:dyDescent="0.25">
      <c r="A1794">
        <v>29</v>
      </c>
      <c r="B1794">
        <v>62</v>
      </c>
      <c r="C1794" t="s">
        <v>10394</v>
      </c>
      <c r="D1794" s="7">
        <v>40944</v>
      </c>
      <c r="E1794" t="s">
        <v>2340</v>
      </c>
      <c r="F1794" t="s">
        <v>2367</v>
      </c>
      <c r="G1794" t="s">
        <v>2340</v>
      </c>
      <c r="H1794" t="s">
        <v>17</v>
      </c>
      <c r="I1794" t="s">
        <v>73</v>
      </c>
      <c r="K1794" t="s">
        <v>2458</v>
      </c>
      <c r="L1794" t="s">
        <v>2459</v>
      </c>
    </row>
    <row r="1795" spans="1:12" hidden="1" x14ac:dyDescent="0.25">
      <c r="A1795">
        <v>29</v>
      </c>
      <c r="B1795">
        <v>63</v>
      </c>
      <c r="C1795" t="s">
        <v>10394</v>
      </c>
      <c r="D1795" s="7">
        <v>40944</v>
      </c>
      <c r="E1795" t="s">
        <v>2340</v>
      </c>
      <c r="F1795" t="s">
        <v>2367</v>
      </c>
      <c r="G1795" t="s">
        <v>2340</v>
      </c>
      <c r="H1795" t="s">
        <v>33</v>
      </c>
      <c r="I1795" t="s">
        <v>238</v>
      </c>
      <c r="K1795" t="s">
        <v>2459</v>
      </c>
      <c r="L1795" t="s">
        <v>2460</v>
      </c>
    </row>
    <row r="1796" spans="1:12" hidden="1" x14ac:dyDescent="0.25">
      <c r="A1796">
        <v>29</v>
      </c>
      <c r="B1796">
        <v>64</v>
      </c>
      <c r="C1796" t="s">
        <v>10394</v>
      </c>
      <c r="D1796" s="7">
        <v>40944</v>
      </c>
      <c r="E1796" t="s">
        <v>2340</v>
      </c>
      <c r="F1796" t="s">
        <v>2367</v>
      </c>
      <c r="G1796" t="s">
        <v>2340</v>
      </c>
      <c r="H1796" t="s">
        <v>162</v>
      </c>
      <c r="I1796" t="s">
        <v>163</v>
      </c>
      <c r="K1796" t="s">
        <v>2461</v>
      </c>
      <c r="L1796" t="s">
        <v>2462</v>
      </c>
    </row>
    <row r="1797" spans="1:12" hidden="1" x14ac:dyDescent="0.25">
      <c r="A1797">
        <v>29</v>
      </c>
      <c r="B1797">
        <v>65</v>
      </c>
      <c r="C1797" t="s">
        <v>10394</v>
      </c>
      <c r="D1797" s="7">
        <v>40944</v>
      </c>
      <c r="E1797" t="s">
        <v>2340</v>
      </c>
      <c r="F1797" t="s">
        <v>2367</v>
      </c>
      <c r="G1797" t="s">
        <v>2340</v>
      </c>
      <c r="H1797" t="s">
        <v>24</v>
      </c>
      <c r="I1797" t="s">
        <v>10323</v>
      </c>
      <c r="K1797" t="s">
        <v>2463</v>
      </c>
      <c r="L1797" t="s">
        <v>2464</v>
      </c>
    </row>
    <row r="1798" spans="1:12" hidden="1" x14ac:dyDescent="0.25">
      <c r="A1798">
        <v>29</v>
      </c>
      <c r="B1798">
        <v>66</v>
      </c>
      <c r="C1798" t="s">
        <v>10394</v>
      </c>
      <c r="D1798" s="7">
        <v>40944</v>
      </c>
      <c r="E1798" t="s">
        <v>2340</v>
      </c>
      <c r="F1798" t="s">
        <v>2367</v>
      </c>
      <c r="G1798" t="s">
        <v>2340</v>
      </c>
      <c r="H1798" t="s">
        <v>24</v>
      </c>
      <c r="I1798" t="s">
        <v>10323</v>
      </c>
      <c r="K1798" t="s">
        <v>2465</v>
      </c>
      <c r="L1798" t="s">
        <v>2466</v>
      </c>
    </row>
    <row r="1799" spans="1:12" hidden="1" x14ac:dyDescent="0.25">
      <c r="A1799">
        <v>29</v>
      </c>
      <c r="B1799">
        <v>67</v>
      </c>
      <c r="C1799" t="s">
        <v>10394</v>
      </c>
      <c r="D1799" s="7">
        <v>40944</v>
      </c>
      <c r="E1799" t="s">
        <v>2340</v>
      </c>
      <c r="F1799" t="s">
        <v>2367</v>
      </c>
      <c r="G1799" t="s">
        <v>2340</v>
      </c>
      <c r="H1799" t="s">
        <v>10</v>
      </c>
      <c r="I1799" t="s">
        <v>118</v>
      </c>
      <c r="K1799" t="s">
        <v>2467</v>
      </c>
      <c r="L1799" t="s">
        <v>2468</v>
      </c>
    </row>
    <row r="1800" spans="1:12" hidden="1" x14ac:dyDescent="0.25">
      <c r="A1800">
        <v>29</v>
      </c>
      <c r="B1800">
        <v>68</v>
      </c>
      <c r="C1800" t="s">
        <v>10394</v>
      </c>
      <c r="D1800" s="7">
        <v>40944</v>
      </c>
      <c r="E1800" t="s">
        <v>2340</v>
      </c>
      <c r="F1800" t="s">
        <v>2367</v>
      </c>
      <c r="G1800" t="s">
        <v>2340</v>
      </c>
      <c r="H1800" t="s">
        <v>10</v>
      </c>
      <c r="I1800" t="s">
        <v>14</v>
      </c>
      <c r="K1800" t="s">
        <v>2468</v>
      </c>
      <c r="L1800" t="s">
        <v>2469</v>
      </c>
    </row>
    <row r="1801" spans="1:12" hidden="1" x14ac:dyDescent="0.25">
      <c r="A1801">
        <v>29</v>
      </c>
      <c r="B1801">
        <v>69</v>
      </c>
      <c r="C1801" t="s">
        <v>10394</v>
      </c>
      <c r="D1801" s="7">
        <v>40944</v>
      </c>
      <c r="E1801" t="s">
        <v>2340</v>
      </c>
      <c r="F1801" t="s">
        <v>2367</v>
      </c>
      <c r="G1801" t="s">
        <v>2340</v>
      </c>
      <c r="H1801" t="s">
        <v>17</v>
      </c>
      <c r="I1801" t="s">
        <v>292</v>
      </c>
      <c r="K1801" t="s">
        <v>2469</v>
      </c>
      <c r="L1801" t="s">
        <v>2470</v>
      </c>
    </row>
    <row r="1802" spans="1:12" hidden="1" x14ac:dyDescent="0.25">
      <c r="A1802">
        <v>29</v>
      </c>
      <c r="B1802">
        <v>70</v>
      </c>
      <c r="C1802" t="s">
        <v>10394</v>
      </c>
      <c r="D1802" s="7">
        <v>40944</v>
      </c>
      <c r="E1802" t="s">
        <v>2340</v>
      </c>
      <c r="F1802" t="s">
        <v>2367</v>
      </c>
      <c r="G1802" t="s">
        <v>2340</v>
      </c>
      <c r="H1802" t="s">
        <v>33</v>
      </c>
      <c r="I1802" t="s">
        <v>603</v>
      </c>
      <c r="K1802" t="s">
        <v>2470</v>
      </c>
      <c r="L1802" t="s">
        <v>2471</v>
      </c>
    </row>
    <row r="1803" spans="1:12" hidden="1" x14ac:dyDescent="0.25">
      <c r="A1803">
        <v>29</v>
      </c>
      <c r="B1803">
        <v>71</v>
      </c>
      <c r="C1803" t="s">
        <v>10394</v>
      </c>
      <c r="D1803" s="7">
        <v>40944</v>
      </c>
      <c r="E1803" t="s">
        <v>2340</v>
      </c>
      <c r="F1803" t="s">
        <v>2367</v>
      </c>
      <c r="G1803" t="s">
        <v>2340</v>
      </c>
      <c r="H1803" t="s">
        <v>21</v>
      </c>
      <c r="I1803" t="s">
        <v>22</v>
      </c>
      <c r="K1803" t="s">
        <v>2471</v>
      </c>
      <c r="L1803" t="s">
        <v>2472</v>
      </c>
    </row>
    <row r="1804" spans="1:12" hidden="1" x14ac:dyDescent="0.25">
      <c r="A1804">
        <v>29</v>
      </c>
      <c r="B1804">
        <v>72</v>
      </c>
      <c r="C1804" t="s">
        <v>10394</v>
      </c>
      <c r="D1804" s="7">
        <v>40944</v>
      </c>
      <c r="E1804" t="s">
        <v>2340</v>
      </c>
      <c r="F1804" t="s">
        <v>2367</v>
      </c>
      <c r="G1804" t="s">
        <v>2340</v>
      </c>
      <c r="H1804" t="s">
        <v>24</v>
      </c>
      <c r="I1804" t="s">
        <v>10323</v>
      </c>
      <c r="K1804" t="s">
        <v>2473</v>
      </c>
      <c r="L1804" t="s">
        <v>2474</v>
      </c>
    </row>
    <row r="1805" spans="1:12" hidden="1" x14ac:dyDescent="0.25">
      <c r="A1805">
        <v>29</v>
      </c>
      <c r="B1805">
        <v>73</v>
      </c>
      <c r="C1805" t="s">
        <v>10394</v>
      </c>
      <c r="D1805" s="7">
        <v>40944</v>
      </c>
      <c r="E1805" t="s">
        <v>2340</v>
      </c>
      <c r="F1805" t="s">
        <v>2367</v>
      </c>
      <c r="G1805" t="s">
        <v>2340</v>
      </c>
      <c r="H1805" t="s">
        <v>10</v>
      </c>
      <c r="I1805" t="s">
        <v>118</v>
      </c>
      <c r="K1805" t="s">
        <v>2475</v>
      </c>
      <c r="L1805" t="s">
        <v>2476</v>
      </c>
    </row>
    <row r="1806" spans="1:12" hidden="1" x14ac:dyDescent="0.25">
      <c r="A1806">
        <v>29</v>
      </c>
      <c r="B1806">
        <v>74</v>
      </c>
      <c r="C1806" t="s">
        <v>10394</v>
      </c>
      <c r="D1806" s="7">
        <v>40944</v>
      </c>
      <c r="E1806" t="s">
        <v>2340</v>
      </c>
      <c r="F1806" t="s">
        <v>2367</v>
      </c>
      <c r="G1806" t="s">
        <v>2340</v>
      </c>
      <c r="H1806" t="s">
        <v>10</v>
      </c>
      <c r="I1806" t="s">
        <v>14</v>
      </c>
      <c r="K1806" t="s">
        <v>2476</v>
      </c>
      <c r="L1806" t="s">
        <v>2477</v>
      </c>
    </row>
    <row r="1807" spans="1:12" hidden="1" x14ac:dyDescent="0.25">
      <c r="A1807">
        <v>29</v>
      </c>
      <c r="B1807">
        <v>75</v>
      </c>
      <c r="C1807" t="s">
        <v>10394</v>
      </c>
      <c r="D1807" s="7">
        <v>40944</v>
      </c>
      <c r="E1807" t="s">
        <v>2340</v>
      </c>
      <c r="F1807" t="s">
        <v>2367</v>
      </c>
      <c r="G1807" t="s">
        <v>2340</v>
      </c>
      <c r="H1807" t="s">
        <v>17</v>
      </c>
      <c r="I1807" t="s">
        <v>292</v>
      </c>
      <c r="K1807" t="s">
        <v>2477</v>
      </c>
      <c r="L1807" t="s">
        <v>2478</v>
      </c>
    </row>
    <row r="1808" spans="1:12" hidden="1" x14ac:dyDescent="0.25">
      <c r="A1808">
        <v>29</v>
      </c>
      <c r="B1808">
        <v>76</v>
      </c>
      <c r="C1808" t="s">
        <v>10394</v>
      </c>
      <c r="D1808" s="7">
        <v>40944</v>
      </c>
      <c r="E1808" t="s">
        <v>2340</v>
      </c>
      <c r="F1808" t="s">
        <v>2367</v>
      </c>
      <c r="G1808" t="s">
        <v>2340</v>
      </c>
      <c r="H1808" t="s">
        <v>10</v>
      </c>
      <c r="I1808" t="s">
        <v>14</v>
      </c>
      <c r="K1808" t="s">
        <v>2479</v>
      </c>
      <c r="L1808" t="s">
        <v>2480</v>
      </c>
    </row>
    <row r="1809" spans="1:14" hidden="1" x14ac:dyDescent="0.25">
      <c r="A1809">
        <v>29</v>
      </c>
      <c r="B1809">
        <v>77</v>
      </c>
      <c r="C1809" t="s">
        <v>10394</v>
      </c>
      <c r="D1809" s="7">
        <v>40944</v>
      </c>
      <c r="E1809" t="s">
        <v>2340</v>
      </c>
      <c r="F1809" t="s">
        <v>2367</v>
      </c>
      <c r="G1809" t="s">
        <v>2340</v>
      </c>
      <c r="H1809" t="s">
        <v>17</v>
      </c>
      <c r="I1809" t="s">
        <v>292</v>
      </c>
      <c r="K1809" t="s">
        <v>2480</v>
      </c>
      <c r="L1809" t="s">
        <v>2481</v>
      </c>
    </row>
    <row r="1810" spans="1:14" hidden="1" x14ac:dyDescent="0.25">
      <c r="A1810">
        <v>29</v>
      </c>
      <c r="B1810">
        <v>78</v>
      </c>
      <c r="C1810" t="s">
        <v>10394</v>
      </c>
      <c r="D1810" s="7">
        <v>40944</v>
      </c>
      <c r="E1810" t="s">
        <v>2340</v>
      </c>
      <c r="F1810" t="s">
        <v>2367</v>
      </c>
      <c r="G1810" t="s">
        <v>2340</v>
      </c>
      <c r="H1810" t="s">
        <v>17</v>
      </c>
      <c r="I1810" t="s">
        <v>101</v>
      </c>
      <c r="K1810" t="s">
        <v>2481</v>
      </c>
      <c r="L1810" t="s">
        <v>2482</v>
      </c>
    </row>
    <row r="1811" spans="1:14" hidden="1" x14ac:dyDescent="0.25">
      <c r="A1811">
        <v>29</v>
      </c>
      <c r="B1811">
        <v>79</v>
      </c>
      <c r="C1811" t="s">
        <v>10394</v>
      </c>
      <c r="D1811" s="7">
        <v>40944</v>
      </c>
      <c r="E1811" t="s">
        <v>2340</v>
      </c>
      <c r="F1811" t="s">
        <v>2367</v>
      </c>
      <c r="G1811" t="s">
        <v>2340</v>
      </c>
      <c r="H1811" t="s">
        <v>53</v>
      </c>
      <c r="I1811" t="s">
        <v>772</v>
      </c>
      <c r="J1811" t="s">
        <v>80</v>
      </c>
      <c r="K1811" t="s">
        <v>2482</v>
      </c>
      <c r="L1811" t="s">
        <v>2483</v>
      </c>
      <c r="M1811" t="s">
        <v>485</v>
      </c>
      <c r="N1811">
        <v>6</v>
      </c>
    </row>
    <row r="1812" spans="1:14" hidden="1" x14ac:dyDescent="0.25">
      <c r="A1812">
        <v>30</v>
      </c>
      <c r="B1812">
        <v>1</v>
      </c>
      <c r="C1812" t="s">
        <v>10395</v>
      </c>
      <c r="D1812" s="7">
        <v>40887</v>
      </c>
      <c r="E1812" t="s">
        <v>2340</v>
      </c>
      <c r="F1812" t="s">
        <v>2484</v>
      </c>
      <c r="G1812" t="s">
        <v>2340</v>
      </c>
      <c r="H1812" t="s">
        <v>24</v>
      </c>
      <c r="I1812" t="s">
        <v>10323</v>
      </c>
      <c r="K1812" t="s">
        <v>2485</v>
      </c>
      <c r="L1812" t="s">
        <v>2485</v>
      </c>
    </row>
    <row r="1813" spans="1:14" hidden="1" x14ac:dyDescent="0.25">
      <c r="A1813">
        <v>30</v>
      </c>
      <c r="B1813">
        <v>2</v>
      </c>
      <c r="C1813" t="s">
        <v>10395</v>
      </c>
      <c r="D1813" s="7">
        <v>40887</v>
      </c>
      <c r="E1813" t="s">
        <v>2340</v>
      </c>
      <c r="F1813" t="s">
        <v>2484</v>
      </c>
      <c r="G1813" t="s">
        <v>2340</v>
      </c>
      <c r="H1813" t="s">
        <v>10</v>
      </c>
      <c r="I1813" t="s">
        <v>118</v>
      </c>
      <c r="K1813" t="s">
        <v>2485</v>
      </c>
      <c r="L1813" t="s">
        <v>2486</v>
      </c>
    </row>
    <row r="1814" spans="1:14" hidden="1" x14ac:dyDescent="0.25">
      <c r="A1814">
        <v>30</v>
      </c>
      <c r="B1814">
        <v>3</v>
      </c>
      <c r="C1814" t="s">
        <v>10395</v>
      </c>
      <c r="D1814" s="7">
        <v>40887</v>
      </c>
      <c r="E1814" t="s">
        <v>2340</v>
      </c>
      <c r="F1814" t="s">
        <v>2484</v>
      </c>
      <c r="G1814" t="s">
        <v>2340</v>
      </c>
      <c r="H1814" t="s">
        <v>17</v>
      </c>
      <c r="I1814" t="s">
        <v>18</v>
      </c>
      <c r="K1814" t="s">
        <v>2486</v>
      </c>
      <c r="L1814" t="s">
        <v>2487</v>
      </c>
    </row>
    <row r="1815" spans="1:14" hidden="1" x14ac:dyDescent="0.25">
      <c r="A1815">
        <v>30</v>
      </c>
      <c r="B1815">
        <v>4</v>
      </c>
      <c r="C1815" t="s">
        <v>10395</v>
      </c>
      <c r="D1815" s="7">
        <v>40887</v>
      </c>
      <c r="E1815" t="s">
        <v>2340</v>
      </c>
      <c r="F1815" t="s">
        <v>2484</v>
      </c>
      <c r="G1815" t="s">
        <v>2340</v>
      </c>
      <c r="H1815" t="s">
        <v>17</v>
      </c>
      <c r="I1815" t="s">
        <v>101</v>
      </c>
      <c r="K1815" t="s">
        <v>2488</v>
      </c>
      <c r="L1815" t="s">
        <v>2489</v>
      </c>
    </row>
    <row r="1816" spans="1:14" hidden="1" x14ac:dyDescent="0.25">
      <c r="A1816">
        <v>30</v>
      </c>
      <c r="B1816">
        <v>5</v>
      </c>
      <c r="C1816" t="s">
        <v>10395</v>
      </c>
      <c r="D1816" s="7">
        <v>40887</v>
      </c>
      <c r="E1816" t="s">
        <v>2340</v>
      </c>
      <c r="F1816" t="s">
        <v>2484</v>
      </c>
      <c r="G1816" t="s">
        <v>2340</v>
      </c>
      <c r="H1816" t="s">
        <v>33</v>
      </c>
      <c r="I1816" t="s">
        <v>192</v>
      </c>
      <c r="K1816" t="s">
        <v>2489</v>
      </c>
      <c r="L1816" t="s">
        <v>2490</v>
      </c>
    </row>
    <row r="1817" spans="1:14" hidden="1" x14ac:dyDescent="0.25">
      <c r="A1817">
        <v>30</v>
      </c>
      <c r="B1817">
        <v>6</v>
      </c>
      <c r="C1817" t="s">
        <v>10395</v>
      </c>
      <c r="D1817" s="7">
        <v>40887</v>
      </c>
      <c r="E1817" t="s">
        <v>2340</v>
      </c>
      <c r="F1817" t="s">
        <v>2484</v>
      </c>
      <c r="G1817" t="s">
        <v>2340</v>
      </c>
      <c r="H1817" t="s">
        <v>24</v>
      </c>
      <c r="I1817" t="s">
        <v>10323</v>
      </c>
      <c r="K1817" t="s">
        <v>2491</v>
      </c>
      <c r="L1817" t="s">
        <v>2492</v>
      </c>
    </row>
    <row r="1818" spans="1:14" hidden="1" x14ac:dyDescent="0.25">
      <c r="A1818">
        <v>30</v>
      </c>
      <c r="B1818">
        <v>7</v>
      </c>
      <c r="C1818" t="s">
        <v>10395</v>
      </c>
      <c r="D1818" s="7">
        <v>40887</v>
      </c>
      <c r="E1818" t="s">
        <v>2340</v>
      </c>
      <c r="F1818" t="s">
        <v>2484</v>
      </c>
      <c r="G1818" t="s">
        <v>2340</v>
      </c>
      <c r="H1818" t="s">
        <v>10</v>
      </c>
      <c r="I1818" t="s">
        <v>118</v>
      </c>
      <c r="K1818" t="s">
        <v>2493</v>
      </c>
      <c r="L1818" t="s">
        <v>2494</v>
      </c>
    </row>
    <row r="1819" spans="1:14" hidden="1" x14ac:dyDescent="0.25">
      <c r="A1819">
        <v>30</v>
      </c>
      <c r="B1819">
        <v>8</v>
      </c>
      <c r="C1819" t="s">
        <v>10395</v>
      </c>
      <c r="D1819" s="7">
        <v>40887</v>
      </c>
      <c r="E1819" t="s">
        <v>2340</v>
      </c>
      <c r="F1819" t="s">
        <v>2484</v>
      </c>
      <c r="G1819" t="s">
        <v>2340</v>
      </c>
      <c r="H1819" t="s">
        <v>17</v>
      </c>
      <c r="I1819" t="s">
        <v>18</v>
      </c>
      <c r="K1819" t="s">
        <v>2494</v>
      </c>
      <c r="L1819" t="s">
        <v>2495</v>
      </c>
    </row>
    <row r="1820" spans="1:14" hidden="1" x14ac:dyDescent="0.25">
      <c r="A1820">
        <v>30</v>
      </c>
      <c r="B1820">
        <v>9</v>
      </c>
      <c r="C1820" t="s">
        <v>10395</v>
      </c>
      <c r="D1820" s="7">
        <v>40887</v>
      </c>
      <c r="E1820" t="s">
        <v>2340</v>
      </c>
      <c r="F1820" t="s">
        <v>2484</v>
      </c>
      <c r="G1820" t="s">
        <v>2340</v>
      </c>
      <c r="H1820" t="s">
        <v>17</v>
      </c>
      <c r="I1820" t="s">
        <v>101</v>
      </c>
      <c r="K1820" t="s">
        <v>2495</v>
      </c>
      <c r="L1820" t="s">
        <v>2496</v>
      </c>
    </row>
    <row r="1821" spans="1:14" hidden="1" x14ac:dyDescent="0.25">
      <c r="A1821">
        <v>30</v>
      </c>
      <c r="B1821">
        <v>10</v>
      </c>
      <c r="C1821" t="s">
        <v>10395</v>
      </c>
      <c r="D1821" s="7">
        <v>40887</v>
      </c>
      <c r="E1821" t="s">
        <v>2340</v>
      </c>
      <c r="F1821" t="s">
        <v>2484</v>
      </c>
      <c r="G1821" t="s">
        <v>2340</v>
      </c>
      <c r="H1821" t="s">
        <v>24</v>
      </c>
      <c r="I1821" t="s">
        <v>39</v>
      </c>
      <c r="K1821" t="s">
        <v>2497</v>
      </c>
      <c r="L1821" t="s">
        <v>2498</v>
      </c>
    </row>
    <row r="1822" spans="1:14" hidden="1" x14ac:dyDescent="0.25">
      <c r="A1822">
        <v>30</v>
      </c>
      <c r="B1822">
        <v>11</v>
      </c>
      <c r="C1822" t="s">
        <v>10395</v>
      </c>
      <c r="D1822" s="7">
        <v>40887</v>
      </c>
      <c r="E1822" t="s">
        <v>2340</v>
      </c>
      <c r="F1822" t="s">
        <v>2484</v>
      </c>
      <c r="G1822" t="s">
        <v>2340</v>
      </c>
      <c r="H1822" t="s">
        <v>10</v>
      </c>
      <c r="I1822" t="s">
        <v>118</v>
      </c>
      <c r="K1822" t="s">
        <v>2499</v>
      </c>
      <c r="L1822" t="s">
        <v>2500</v>
      </c>
    </row>
    <row r="1823" spans="1:14" hidden="1" x14ac:dyDescent="0.25">
      <c r="A1823">
        <v>30</v>
      </c>
      <c r="B1823">
        <v>12</v>
      </c>
      <c r="C1823" t="s">
        <v>10395</v>
      </c>
      <c r="D1823" s="7">
        <v>40887</v>
      </c>
      <c r="E1823" t="s">
        <v>2340</v>
      </c>
      <c r="F1823" t="s">
        <v>2484</v>
      </c>
      <c r="G1823" t="s">
        <v>2340</v>
      </c>
      <c r="H1823" t="s">
        <v>17</v>
      </c>
      <c r="I1823" t="s">
        <v>18</v>
      </c>
      <c r="K1823" t="s">
        <v>2500</v>
      </c>
      <c r="L1823" t="s">
        <v>2501</v>
      </c>
    </row>
    <row r="1824" spans="1:14" hidden="1" x14ac:dyDescent="0.25">
      <c r="A1824">
        <v>30</v>
      </c>
      <c r="B1824">
        <v>13</v>
      </c>
      <c r="C1824" t="s">
        <v>10395</v>
      </c>
      <c r="D1824" s="7">
        <v>40887</v>
      </c>
      <c r="E1824" t="s">
        <v>2340</v>
      </c>
      <c r="F1824" t="s">
        <v>2484</v>
      </c>
      <c r="G1824" t="s">
        <v>2340</v>
      </c>
      <c r="H1824" t="s">
        <v>17</v>
      </c>
      <c r="I1824" t="s">
        <v>101</v>
      </c>
      <c r="K1824" t="s">
        <v>2501</v>
      </c>
      <c r="L1824" t="s">
        <v>2502</v>
      </c>
    </row>
    <row r="1825" spans="1:14" hidden="1" x14ac:dyDescent="0.25">
      <c r="A1825">
        <v>30</v>
      </c>
      <c r="B1825">
        <v>14</v>
      </c>
      <c r="C1825" t="s">
        <v>10395</v>
      </c>
      <c r="D1825" s="7">
        <v>40887</v>
      </c>
      <c r="E1825" t="s">
        <v>2340</v>
      </c>
      <c r="F1825" t="s">
        <v>2484</v>
      </c>
      <c r="G1825" t="s">
        <v>2340</v>
      </c>
      <c r="H1825" t="s">
        <v>53</v>
      </c>
      <c r="I1825" t="s">
        <v>124</v>
      </c>
      <c r="J1825" t="s">
        <v>92</v>
      </c>
      <c r="K1825" t="s">
        <v>2502</v>
      </c>
      <c r="L1825" t="s">
        <v>2503</v>
      </c>
      <c r="N1825">
        <v>3</v>
      </c>
    </row>
    <row r="1826" spans="1:14" hidden="1" x14ac:dyDescent="0.25">
      <c r="A1826">
        <v>30</v>
      </c>
      <c r="B1826">
        <v>15</v>
      </c>
      <c r="C1826" t="s">
        <v>10395</v>
      </c>
      <c r="D1826" s="7">
        <v>40887</v>
      </c>
      <c r="E1826" t="s">
        <v>2340</v>
      </c>
      <c r="F1826" t="s">
        <v>2484</v>
      </c>
      <c r="G1826" t="s">
        <v>2340</v>
      </c>
      <c r="H1826" t="s">
        <v>17</v>
      </c>
      <c r="I1826" t="s">
        <v>101</v>
      </c>
      <c r="K1826" t="s">
        <v>2503</v>
      </c>
      <c r="L1826" t="s">
        <v>2504</v>
      </c>
    </row>
    <row r="1827" spans="1:14" hidden="1" x14ac:dyDescent="0.25">
      <c r="A1827">
        <v>30</v>
      </c>
      <c r="B1827">
        <v>16</v>
      </c>
      <c r="C1827" t="s">
        <v>10395</v>
      </c>
      <c r="D1827" s="7">
        <v>40887</v>
      </c>
      <c r="E1827" t="s">
        <v>2340</v>
      </c>
      <c r="F1827" t="s">
        <v>2484</v>
      </c>
      <c r="G1827" t="s">
        <v>2340</v>
      </c>
      <c r="H1827" t="s">
        <v>24</v>
      </c>
      <c r="I1827" t="s">
        <v>10323</v>
      </c>
      <c r="K1827" t="s">
        <v>2505</v>
      </c>
      <c r="L1827" t="s">
        <v>2506</v>
      </c>
    </row>
    <row r="1828" spans="1:14" hidden="1" x14ac:dyDescent="0.25">
      <c r="A1828">
        <v>30</v>
      </c>
      <c r="B1828">
        <v>17</v>
      </c>
      <c r="C1828" t="s">
        <v>10395</v>
      </c>
      <c r="D1828" s="7">
        <v>40887</v>
      </c>
      <c r="E1828" t="s">
        <v>2340</v>
      </c>
      <c r="F1828" t="s">
        <v>2484</v>
      </c>
      <c r="G1828" t="s">
        <v>2340</v>
      </c>
      <c r="H1828" t="s">
        <v>10</v>
      </c>
      <c r="I1828" t="s">
        <v>118</v>
      </c>
      <c r="K1828" t="s">
        <v>2507</v>
      </c>
      <c r="L1828" t="s">
        <v>2508</v>
      </c>
    </row>
    <row r="1829" spans="1:14" hidden="1" x14ac:dyDescent="0.25">
      <c r="A1829">
        <v>30</v>
      </c>
      <c r="B1829">
        <v>18</v>
      </c>
      <c r="C1829" t="s">
        <v>10395</v>
      </c>
      <c r="D1829" s="7">
        <v>40887</v>
      </c>
      <c r="E1829" t="s">
        <v>2340</v>
      </c>
      <c r="F1829" t="s">
        <v>2484</v>
      </c>
      <c r="G1829" t="s">
        <v>2340</v>
      </c>
      <c r="H1829" t="s">
        <v>17</v>
      </c>
      <c r="I1829" t="s">
        <v>101</v>
      </c>
      <c r="K1829" t="s">
        <v>2509</v>
      </c>
      <c r="L1829" t="s">
        <v>2510</v>
      </c>
    </row>
    <row r="1830" spans="1:14" hidden="1" x14ac:dyDescent="0.25">
      <c r="A1830">
        <v>30</v>
      </c>
      <c r="B1830">
        <v>19</v>
      </c>
      <c r="C1830" t="s">
        <v>10395</v>
      </c>
      <c r="D1830" s="7">
        <v>40887</v>
      </c>
      <c r="E1830" t="s">
        <v>2340</v>
      </c>
      <c r="F1830" t="s">
        <v>2484</v>
      </c>
      <c r="G1830" t="s">
        <v>2340</v>
      </c>
      <c r="H1830" t="s">
        <v>17</v>
      </c>
      <c r="I1830" t="s">
        <v>154</v>
      </c>
      <c r="K1830" t="s">
        <v>2510</v>
      </c>
      <c r="L1830" t="s">
        <v>2511</v>
      </c>
    </row>
    <row r="1831" spans="1:14" hidden="1" x14ac:dyDescent="0.25">
      <c r="A1831">
        <v>30</v>
      </c>
      <c r="B1831">
        <v>20</v>
      </c>
      <c r="C1831" t="s">
        <v>10395</v>
      </c>
      <c r="D1831" s="7">
        <v>40887</v>
      </c>
      <c r="E1831" t="s">
        <v>2340</v>
      </c>
      <c r="F1831" t="s">
        <v>2484</v>
      </c>
      <c r="G1831" t="s">
        <v>2340</v>
      </c>
      <c r="H1831" t="s">
        <v>24</v>
      </c>
      <c r="I1831" t="s">
        <v>10323</v>
      </c>
      <c r="K1831" t="s">
        <v>2512</v>
      </c>
      <c r="L1831" t="s">
        <v>2513</v>
      </c>
    </row>
    <row r="1832" spans="1:14" hidden="1" x14ac:dyDescent="0.25">
      <c r="A1832">
        <v>30</v>
      </c>
      <c r="B1832">
        <v>21</v>
      </c>
      <c r="C1832" t="s">
        <v>10395</v>
      </c>
      <c r="D1832" s="7">
        <v>40887</v>
      </c>
      <c r="E1832" t="s">
        <v>2340</v>
      </c>
      <c r="F1832" t="s">
        <v>2484</v>
      </c>
      <c r="G1832" t="s">
        <v>2340</v>
      </c>
      <c r="H1832" t="s">
        <v>10</v>
      </c>
      <c r="I1832" t="s">
        <v>118</v>
      </c>
      <c r="K1832" t="s">
        <v>2513</v>
      </c>
      <c r="L1832" t="s">
        <v>2514</v>
      </c>
    </row>
    <row r="1833" spans="1:14" hidden="1" x14ac:dyDescent="0.25">
      <c r="A1833">
        <v>30</v>
      </c>
      <c r="B1833">
        <v>22</v>
      </c>
      <c r="C1833" t="s">
        <v>10395</v>
      </c>
      <c r="D1833" s="7">
        <v>40887</v>
      </c>
      <c r="E1833" t="s">
        <v>2340</v>
      </c>
      <c r="F1833" t="s">
        <v>2484</v>
      </c>
      <c r="G1833" t="s">
        <v>2340</v>
      </c>
      <c r="H1833" t="s">
        <v>17</v>
      </c>
      <c r="I1833" t="s">
        <v>101</v>
      </c>
      <c r="K1833" t="s">
        <v>2514</v>
      </c>
      <c r="L1833" t="s">
        <v>2515</v>
      </c>
    </row>
    <row r="1834" spans="1:14" hidden="1" x14ac:dyDescent="0.25">
      <c r="A1834">
        <v>30</v>
      </c>
      <c r="B1834">
        <v>23</v>
      </c>
      <c r="C1834" t="s">
        <v>10395</v>
      </c>
      <c r="D1834" s="7">
        <v>40887</v>
      </c>
      <c r="E1834" t="s">
        <v>2340</v>
      </c>
      <c r="F1834" t="s">
        <v>2484</v>
      </c>
      <c r="G1834" t="s">
        <v>2340</v>
      </c>
      <c r="H1834" t="s">
        <v>24</v>
      </c>
      <c r="I1834" t="s">
        <v>10323</v>
      </c>
      <c r="K1834" t="s">
        <v>2516</v>
      </c>
      <c r="L1834" t="s">
        <v>2517</v>
      </c>
    </row>
    <row r="1835" spans="1:14" hidden="1" x14ac:dyDescent="0.25">
      <c r="A1835">
        <v>30</v>
      </c>
      <c r="B1835">
        <v>24</v>
      </c>
      <c r="C1835" t="s">
        <v>10395</v>
      </c>
      <c r="D1835" s="7">
        <v>40887</v>
      </c>
      <c r="E1835" t="s">
        <v>2340</v>
      </c>
      <c r="F1835" t="s">
        <v>2484</v>
      </c>
      <c r="G1835" t="s">
        <v>2340</v>
      </c>
      <c r="H1835" t="s">
        <v>10</v>
      </c>
      <c r="I1835" t="s">
        <v>118</v>
      </c>
      <c r="K1835" t="s">
        <v>2518</v>
      </c>
      <c r="L1835" t="s">
        <v>2519</v>
      </c>
    </row>
    <row r="1836" spans="1:14" hidden="1" x14ac:dyDescent="0.25">
      <c r="A1836">
        <v>30</v>
      </c>
      <c r="B1836">
        <v>25</v>
      </c>
      <c r="C1836" t="s">
        <v>10395</v>
      </c>
      <c r="D1836" s="7">
        <v>40887</v>
      </c>
      <c r="E1836" t="s">
        <v>2340</v>
      </c>
      <c r="F1836" t="s">
        <v>2484</v>
      </c>
      <c r="G1836" t="s">
        <v>2340</v>
      </c>
      <c r="H1836" t="s">
        <v>17</v>
      </c>
      <c r="I1836" t="s">
        <v>18</v>
      </c>
      <c r="K1836" t="s">
        <v>2519</v>
      </c>
      <c r="L1836" t="s">
        <v>2520</v>
      </c>
    </row>
    <row r="1837" spans="1:14" hidden="1" x14ac:dyDescent="0.25">
      <c r="A1837">
        <v>30</v>
      </c>
      <c r="B1837">
        <v>26</v>
      </c>
      <c r="C1837" t="s">
        <v>10395</v>
      </c>
      <c r="D1837" s="7">
        <v>40887</v>
      </c>
      <c r="E1837" t="s">
        <v>2340</v>
      </c>
      <c r="F1837" t="s">
        <v>2484</v>
      </c>
      <c r="G1837" t="s">
        <v>2340</v>
      </c>
      <c r="H1837" t="s">
        <v>53</v>
      </c>
      <c r="I1837" t="s">
        <v>379</v>
      </c>
      <c r="J1837" t="s">
        <v>92</v>
      </c>
      <c r="K1837" t="s">
        <v>2520</v>
      </c>
      <c r="L1837" t="s">
        <v>2521</v>
      </c>
      <c r="N1837">
        <v>4</v>
      </c>
    </row>
    <row r="1838" spans="1:14" hidden="1" x14ac:dyDescent="0.25">
      <c r="A1838">
        <v>30</v>
      </c>
      <c r="B1838">
        <v>27</v>
      </c>
      <c r="C1838" t="s">
        <v>10395</v>
      </c>
      <c r="D1838" s="7">
        <v>40887</v>
      </c>
      <c r="E1838" t="s">
        <v>2340</v>
      </c>
      <c r="F1838" t="s">
        <v>2484</v>
      </c>
      <c r="G1838" t="s">
        <v>2340</v>
      </c>
      <c r="H1838" t="s">
        <v>21</v>
      </c>
      <c r="I1838" t="s">
        <v>334</v>
      </c>
      <c r="K1838" t="s">
        <v>2522</v>
      </c>
      <c r="L1838" t="s">
        <v>2523</v>
      </c>
    </row>
    <row r="1839" spans="1:14" hidden="1" x14ac:dyDescent="0.25">
      <c r="A1839">
        <v>30</v>
      </c>
      <c r="B1839">
        <v>28</v>
      </c>
      <c r="C1839" t="s">
        <v>10395</v>
      </c>
      <c r="D1839" s="7">
        <v>40887</v>
      </c>
      <c r="E1839" t="s">
        <v>2340</v>
      </c>
      <c r="F1839" t="s">
        <v>2484</v>
      </c>
      <c r="G1839" t="s">
        <v>2340</v>
      </c>
      <c r="H1839" t="s">
        <v>162</v>
      </c>
      <c r="I1839" t="s">
        <v>10323</v>
      </c>
      <c r="K1839" t="s">
        <v>2524</v>
      </c>
      <c r="L1839" t="s">
        <v>2525</v>
      </c>
    </row>
    <row r="1840" spans="1:14" hidden="1" x14ac:dyDescent="0.25">
      <c r="A1840">
        <v>30</v>
      </c>
      <c r="B1840">
        <v>29</v>
      </c>
      <c r="C1840" t="s">
        <v>10395</v>
      </c>
      <c r="D1840" s="7">
        <v>40887</v>
      </c>
      <c r="E1840" t="s">
        <v>2340</v>
      </c>
      <c r="F1840" t="s">
        <v>2484</v>
      </c>
      <c r="G1840" t="s">
        <v>2340</v>
      </c>
      <c r="H1840" t="s">
        <v>24</v>
      </c>
      <c r="I1840" t="s">
        <v>10323</v>
      </c>
      <c r="K1840" t="s">
        <v>2526</v>
      </c>
      <c r="L1840" t="s">
        <v>2527</v>
      </c>
    </row>
    <row r="1841" spans="1:14" hidden="1" x14ac:dyDescent="0.25">
      <c r="A1841">
        <v>30</v>
      </c>
      <c r="B1841">
        <v>30</v>
      </c>
      <c r="C1841" t="s">
        <v>10395</v>
      </c>
      <c r="D1841" s="7">
        <v>40887</v>
      </c>
      <c r="E1841" t="s">
        <v>2340</v>
      </c>
      <c r="F1841" t="s">
        <v>2484</v>
      </c>
      <c r="G1841" t="s">
        <v>2340</v>
      </c>
      <c r="H1841" t="s">
        <v>10</v>
      </c>
      <c r="I1841" t="s">
        <v>118</v>
      </c>
      <c r="K1841" t="s">
        <v>2528</v>
      </c>
      <c r="L1841" t="s">
        <v>2529</v>
      </c>
    </row>
    <row r="1842" spans="1:14" hidden="1" x14ac:dyDescent="0.25">
      <c r="A1842">
        <v>30</v>
      </c>
      <c r="B1842">
        <v>31</v>
      </c>
      <c r="C1842" t="s">
        <v>10395</v>
      </c>
      <c r="D1842" s="7">
        <v>40887</v>
      </c>
      <c r="E1842" t="s">
        <v>2340</v>
      </c>
      <c r="F1842" t="s">
        <v>2484</v>
      </c>
      <c r="G1842" t="s">
        <v>2340</v>
      </c>
      <c r="H1842" t="s">
        <v>17</v>
      </c>
      <c r="I1842" t="s">
        <v>18</v>
      </c>
      <c r="K1842" t="s">
        <v>2530</v>
      </c>
      <c r="L1842" t="s">
        <v>2531</v>
      </c>
    </row>
    <row r="1843" spans="1:14" hidden="1" x14ac:dyDescent="0.25">
      <c r="A1843">
        <v>30</v>
      </c>
      <c r="B1843">
        <v>32</v>
      </c>
      <c r="C1843" t="s">
        <v>10395</v>
      </c>
      <c r="D1843" s="7">
        <v>40887</v>
      </c>
      <c r="E1843" t="s">
        <v>2340</v>
      </c>
      <c r="F1843" t="s">
        <v>2484</v>
      </c>
      <c r="G1843" t="s">
        <v>2340</v>
      </c>
      <c r="H1843" t="s">
        <v>33</v>
      </c>
      <c r="I1843" t="s">
        <v>161</v>
      </c>
      <c r="K1843" t="s">
        <v>2532</v>
      </c>
      <c r="L1843" t="s">
        <v>2533</v>
      </c>
    </row>
    <row r="1844" spans="1:14" hidden="1" x14ac:dyDescent="0.25">
      <c r="A1844">
        <v>30</v>
      </c>
      <c r="B1844">
        <v>33</v>
      </c>
      <c r="C1844" t="s">
        <v>10395</v>
      </c>
      <c r="D1844" s="7">
        <v>40887</v>
      </c>
      <c r="E1844" t="s">
        <v>2340</v>
      </c>
      <c r="F1844" t="s">
        <v>2484</v>
      </c>
      <c r="G1844" t="s">
        <v>2340</v>
      </c>
      <c r="H1844" t="s">
        <v>21</v>
      </c>
      <c r="I1844" t="s">
        <v>334</v>
      </c>
      <c r="K1844" t="s">
        <v>2534</v>
      </c>
      <c r="L1844" t="s">
        <v>2535</v>
      </c>
    </row>
    <row r="1845" spans="1:14" hidden="1" x14ac:dyDescent="0.25">
      <c r="A1845">
        <v>30</v>
      </c>
      <c r="B1845">
        <v>34</v>
      </c>
      <c r="C1845" t="s">
        <v>10395</v>
      </c>
      <c r="D1845" s="7">
        <v>40887</v>
      </c>
      <c r="E1845" t="s">
        <v>2340</v>
      </c>
      <c r="F1845" t="s">
        <v>2484</v>
      </c>
      <c r="G1845" t="s">
        <v>2340</v>
      </c>
      <c r="H1845" t="s">
        <v>24</v>
      </c>
      <c r="I1845" t="s">
        <v>10323</v>
      </c>
      <c r="K1845" t="s">
        <v>2536</v>
      </c>
      <c r="L1845" t="s">
        <v>2537</v>
      </c>
    </row>
    <row r="1846" spans="1:14" hidden="1" x14ac:dyDescent="0.25">
      <c r="A1846">
        <v>30</v>
      </c>
      <c r="B1846">
        <v>35</v>
      </c>
      <c r="C1846" t="s">
        <v>10395</v>
      </c>
      <c r="D1846" s="7">
        <v>40887</v>
      </c>
      <c r="E1846" t="s">
        <v>2340</v>
      </c>
      <c r="F1846" t="s">
        <v>2484</v>
      </c>
      <c r="G1846" t="s">
        <v>2340</v>
      </c>
      <c r="H1846" t="s">
        <v>10</v>
      </c>
      <c r="I1846" t="s">
        <v>118</v>
      </c>
      <c r="K1846" t="s">
        <v>2538</v>
      </c>
      <c r="L1846" t="s">
        <v>2539</v>
      </c>
    </row>
    <row r="1847" spans="1:14" hidden="1" x14ac:dyDescent="0.25">
      <c r="A1847">
        <v>30</v>
      </c>
      <c r="B1847">
        <v>36</v>
      </c>
      <c r="C1847" t="s">
        <v>10395</v>
      </c>
      <c r="D1847" s="7">
        <v>40887</v>
      </c>
      <c r="E1847" t="s">
        <v>2340</v>
      </c>
      <c r="F1847" t="s">
        <v>2484</v>
      </c>
      <c r="G1847" t="s">
        <v>2340</v>
      </c>
      <c r="H1847" t="s">
        <v>10</v>
      </c>
      <c r="I1847" t="s">
        <v>14</v>
      </c>
      <c r="K1847" t="s">
        <v>2540</v>
      </c>
      <c r="L1847" t="s">
        <v>2541</v>
      </c>
    </row>
    <row r="1848" spans="1:14" hidden="1" x14ac:dyDescent="0.25">
      <c r="A1848">
        <v>30</v>
      </c>
      <c r="B1848">
        <v>37</v>
      </c>
      <c r="C1848" t="s">
        <v>10395</v>
      </c>
      <c r="D1848" s="7">
        <v>40887</v>
      </c>
      <c r="E1848" t="s">
        <v>2340</v>
      </c>
      <c r="F1848" t="s">
        <v>2484</v>
      </c>
      <c r="G1848" t="s">
        <v>2340</v>
      </c>
      <c r="H1848" t="s">
        <v>17</v>
      </c>
      <c r="I1848" t="s">
        <v>154</v>
      </c>
      <c r="K1848" t="s">
        <v>2541</v>
      </c>
      <c r="L1848" t="s">
        <v>2542</v>
      </c>
    </row>
    <row r="1849" spans="1:14" hidden="1" x14ac:dyDescent="0.25">
      <c r="A1849">
        <v>30</v>
      </c>
      <c r="B1849">
        <v>38</v>
      </c>
      <c r="C1849" t="s">
        <v>10395</v>
      </c>
      <c r="D1849" s="7">
        <v>40887</v>
      </c>
      <c r="E1849" t="s">
        <v>2340</v>
      </c>
      <c r="F1849" t="s">
        <v>2484</v>
      </c>
      <c r="G1849" t="s">
        <v>2340</v>
      </c>
      <c r="H1849" t="s">
        <v>53</v>
      </c>
      <c r="I1849" t="s">
        <v>54</v>
      </c>
      <c r="J1849" t="s">
        <v>80</v>
      </c>
      <c r="K1849" t="s">
        <v>2542</v>
      </c>
      <c r="L1849" t="s">
        <v>2543</v>
      </c>
      <c r="N1849">
        <v>6</v>
      </c>
    </row>
    <row r="1850" spans="1:14" hidden="1" x14ac:dyDescent="0.25">
      <c r="A1850">
        <v>30</v>
      </c>
      <c r="B1850">
        <v>39</v>
      </c>
      <c r="C1850" t="s">
        <v>10395</v>
      </c>
      <c r="D1850" s="7">
        <v>40887</v>
      </c>
      <c r="E1850" t="s">
        <v>2340</v>
      </c>
      <c r="F1850" t="s">
        <v>2484</v>
      </c>
      <c r="G1850" t="s">
        <v>2340</v>
      </c>
      <c r="H1850" t="s">
        <v>21</v>
      </c>
      <c r="I1850" t="s">
        <v>286</v>
      </c>
      <c r="K1850" t="s">
        <v>2544</v>
      </c>
      <c r="L1850" t="s">
        <v>2545</v>
      </c>
    </row>
    <row r="1851" spans="1:14" hidden="1" x14ac:dyDescent="0.25">
      <c r="A1851">
        <v>30</v>
      </c>
      <c r="B1851">
        <v>40</v>
      </c>
      <c r="C1851" t="s">
        <v>10395</v>
      </c>
      <c r="D1851" s="7">
        <v>40887</v>
      </c>
      <c r="E1851" t="s">
        <v>2340</v>
      </c>
      <c r="F1851" t="s">
        <v>2484</v>
      </c>
      <c r="G1851" t="s">
        <v>2340</v>
      </c>
      <c r="H1851" t="s">
        <v>24</v>
      </c>
      <c r="I1851" t="s">
        <v>10323</v>
      </c>
      <c r="K1851" t="s">
        <v>2546</v>
      </c>
      <c r="L1851" t="s">
        <v>2547</v>
      </c>
    </row>
    <row r="1852" spans="1:14" hidden="1" x14ac:dyDescent="0.25">
      <c r="A1852">
        <v>30</v>
      </c>
      <c r="B1852">
        <v>41</v>
      </c>
      <c r="C1852" t="s">
        <v>10395</v>
      </c>
      <c r="D1852" s="7">
        <v>40887</v>
      </c>
      <c r="E1852" t="s">
        <v>2340</v>
      </c>
      <c r="F1852" t="s">
        <v>2484</v>
      </c>
      <c r="G1852" t="s">
        <v>2340</v>
      </c>
      <c r="H1852" t="s">
        <v>10</v>
      </c>
      <c r="I1852" t="s">
        <v>118</v>
      </c>
      <c r="K1852" t="s">
        <v>2548</v>
      </c>
      <c r="L1852" t="s">
        <v>2549</v>
      </c>
    </row>
    <row r="1853" spans="1:14" hidden="1" x14ac:dyDescent="0.25">
      <c r="A1853">
        <v>30</v>
      </c>
      <c r="B1853">
        <v>42</v>
      </c>
      <c r="C1853" t="s">
        <v>10395</v>
      </c>
      <c r="D1853" s="7">
        <v>40887</v>
      </c>
      <c r="E1853" t="s">
        <v>2340</v>
      </c>
      <c r="F1853" t="s">
        <v>2484</v>
      </c>
      <c r="G1853" t="s">
        <v>2340</v>
      </c>
      <c r="H1853" t="s">
        <v>17</v>
      </c>
      <c r="I1853" t="s">
        <v>45</v>
      </c>
      <c r="K1853" t="s">
        <v>2549</v>
      </c>
      <c r="L1853" t="s">
        <v>2550</v>
      </c>
    </row>
    <row r="1854" spans="1:14" hidden="1" x14ac:dyDescent="0.25">
      <c r="A1854">
        <v>30</v>
      </c>
      <c r="B1854">
        <v>43</v>
      </c>
      <c r="C1854" t="s">
        <v>10395</v>
      </c>
      <c r="D1854" s="7">
        <v>40887</v>
      </c>
      <c r="E1854" t="s">
        <v>2340</v>
      </c>
      <c r="F1854" t="s">
        <v>2484</v>
      </c>
      <c r="G1854" t="s">
        <v>2340</v>
      </c>
      <c r="H1854" t="s">
        <v>17</v>
      </c>
      <c r="I1854" t="s">
        <v>18</v>
      </c>
      <c r="K1854" t="s">
        <v>2550</v>
      </c>
      <c r="L1854" t="s">
        <v>2551</v>
      </c>
    </row>
    <row r="1855" spans="1:14" hidden="1" x14ac:dyDescent="0.25">
      <c r="A1855">
        <v>30</v>
      </c>
      <c r="B1855">
        <v>44</v>
      </c>
      <c r="C1855" t="s">
        <v>10395</v>
      </c>
      <c r="D1855" s="7">
        <v>40887</v>
      </c>
      <c r="E1855" t="s">
        <v>2340</v>
      </c>
      <c r="F1855" t="s">
        <v>2484</v>
      </c>
      <c r="G1855" t="s">
        <v>2340</v>
      </c>
      <c r="H1855" t="s">
        <v>24</v>
      </c>
      <c r="I1855" t="s">
        <v>10323</v>
      </c>
      <c r="K1855" t="s">
        <v>2551</v>
      </c>
      <c r="L1855" t="s">
        <v>2552</v>
      </c>
    </row>
    <row r="1856" spans="1:14" hidden="1" x14ac:dyDescent="0.25">
      <c r="A1856">
        <v>30</v>
      </c>
      <c r="B1856">
        <v>45</v>
      </c>
      <c r="C1856" t="s">
        <v>10395</v>
      </c>
      <c r="D1856" s="7">
        <v>40887</v>
      </c>
      <c r="E1856" t="s">
        <v>2340</v>
      </c>
      <c r="F1856" t="s">
        <v>2484</v>
      </c>
      <c r="G1856" t="s">
        <v>2340</v>
      </c>
      <c r="H1856" t="s">
        <v>10</v>
      </c>
      <c r="I1856" t="s">
        <v>118</v>
      </c>
      <c r="K1856" t="s">
        <v>2552</v>
      </c>
      <c r="L1856" t="s">
        <v>2553</v>
      </c>
    </row>
    <row r="1857" spans="1:14" hidden="1" x14ac:dyDescent="0.25">
      <c r="A1857">
        <v>30</v>
      </c>
      <c r="B1857">
        <v>46</v>
      </c>
      <c r="C1857" t="s">
        <v>10395</v>
      </c>
      <c r="D1857" s="7">
        <v>40887</v>
      </c>
      <c r="E1857" t="s">
        <v>2340</v>
      </c>
      <c r="F1857" t="s">
        <v>2484</v>
      </c>
      <c r="G1857" t="s">
        <v>2340</v>
      </c>
      <c r="H1857" t="s">
        <v>17</v>
      </c>
      <c r="I1857" t="s">
        <v>18</v>
      </c>
      <c r="K1857" t="s">
        <v>2553</v>
      </c>
      <c r="L1857" t="s">
        <v>2554</v>
      </c>
    </row>
    <row r="1858" spans="1:14" hidden="1" x14ac:dyDescent="0.25">
      <c r="A1858">
        <v>31</v>
      </c>
      <c r="B1858">
        <v>1</v>
      </c>
      <c r="C1858" t="s">
        <v>10390</v>
      </c>
      <c r="D1858" s="7">
        <v>40867</v>
      </c>
      <c r="E1858" t="s">
        <v>2340</v>
      </c>
      <c r="F1858" t="s">
        <v>2556</v>
      </c>
      <c r="G1858" t="s">
        <v>2340</v>
      </c>
      <c r="H1858" t="s">
        <v>10</v>
      </c>
      <c r="I1858" t="s">
        <v>118</v>
      </c>
      <c r="K1858" t="s">
        <v>2557</v>
      </c>
      <c r="L1858" t="s">
        <v>2558</v>
      </c>
    </row>
    <row r="1859" spans="1:14" hidden="1" x14ac:dyDescent="0.25">
      <c r="A1859">
        <v>31</v>
      </c>
      <c r="B1859">
        <v>2</v>
      </c>
      <c r="C1859" t="s">
        <v>10390</v>
      </c>
      <c r="D1859" s="7">
        <v>40867</v>
      </c>
      <c r="E1859" t="s">
        <v>2340</v>
      </c>
      <c r="F1859" t="s">
        <v>2556</v>
      </c>
      <c r="G1859" t="s">
        <v>2340</v>
      </c>
      <c r="H1859" t="s">
        <v>10</v>
      </c>
      <c r="I1859" t="s">
        <v>14</v>
      </c>
      <c r="K1859" t="s">
        <v>2559</v>
      </c>
      <c r="L1859" t="s">
        <v>2560</v>
      </c>
    </row>
    <row r="1860" spans="1:14" hidden="1" x14ac:dyDescent="0.25">
      <c r="A1860">
        <v>31</v>
      </c>
      <c r="B1860">
        <v>3</v>
      </c>
      <c r="C1860" t="s">
        <v>10390</v>
      </c>
      <c r="D1860" s="7">
        <v>40867</v>
      </c>
      <c r="E1860" t="s">
        <v>2340</v>
      </c>
      <c r="F1860" t="s">
        <v>2556</v>
      </c>
      <c r="G1860" t="s">
        <v>2340</v>
      </c>
      <c r="H1860" t="s">
        <v>17</v>
      </c>
      <c r="I1860" t="s">
        <v>18</v>
      </c>
      <c r="K1860" t="s">
        <v>2561</v>
      </c>
      <c r="L1860" t="s">
        <v>2562</v>
      </c>
    </row>
    <row r="1861" spans="1:14" hidden="1" x14ac:dyDescent="0.25">
      <c r="A1861">
        <v>31</v>
      </c>
      <c r="B1861">
        <v>4</v>
      </c>
      <c r="C1861" t="s">
        <v>10390</v>
      </c>
      <c r="D1861" s="7">
        <v>40867</v>
      </c>
      <c r="E1861" t="s">
        <v>2340</v>
      </c>
      <c r="F1861" t="s">
        <v>2556</v>
      </c>
      <c r="G1861" t="s">
        <v>2340</v>
      </c>
      <c r="H1861" t="s">
        <v>53</v>
      </c>
      <c r="I1861" t="s">
        <v>124</v>
      </c>
      <c r="J1861" t="s">
        <v>92</v>
      </c>
      <c r="K1861" t="s">
        <v>2562</v>
      </c>
      <c r="L1861" t="s">
        <v>2563</v>
      </c>
      <c r="N1861">
        <v>3</v>
      </c>
    </row>
    <row r="1862" spans="1:14" hidden="1" x14ac:dyDescent="0.25">
      <c r="A1862">
        <v>31</v>
      </c>
      <c r="B1862">
        <v>5</v>
      </c>
      <c r="C1862" t="s">
        <v>10390</v>
      </c>
      <c r="D1862" s="7">
        <v>40867</v>
      </c>
      <c r="E1862" t="s">
        <v>2340</v>
      </c>
      <c r="F1862" t="s">
        <v>2556</v>
      </c>
      <c r="G1862" t="s">
        <v>2340</v>
      </c>
      <c r="H1862" t="s">
        <v>17</v>
      </c>
      <c r="I1862" t="s">
        <v>18</v>
      </c>
      <c r="K1862" t="s">
        <v>2563</v>
      </c>
      <c r="L1862" t="s">
        <v>2564</v>
      </c>
    </row>
    <row r="1863" spans="1:14" hidden="1" x14ac:dyDescent="0.25">
      <c r="A1863">
        <v>31</v>
      </c>
      <c r="B1863">
        <v>6</v>
      </c>
      <c r="C1863" t="s">
        <v>10390</v>
      </c>
      <c r="D1863" s="7">
        <v>40867</v>
      </c>
      <c r="E1863" t="s">
        <v>2340</v>
      </c>
      <c r="F1863" t="s">
        <v>2556</v>
      </c>
      <c r="G1863" t="s">
        <v>2340</v>
      </c>
      <c r="H1863" t="s">
        <v>17</v>
      </c>
      <c r="I1863" t="s">
        <v>73</v>
      </c>
      <c r="K1863" t="s">
        <v>2564</v>
      </c>
      <c r="L1863" t="s">
        <v>2565</v>
      </c>
    </row>
    <row r="1864" spans="1:14" hidden="1" x14ac:dyDescent="0.25">
      <c r="A1864">
        <v>31</v>
      </c>
      <c r="B1864">
        <v>7</v>
      </c>
      <c r="C1864" t="s">
        <v>10390</v>
      </c>
      <c r="D1864" s="7">
        <v>40867</v>
      </c>
      <c r="E1864" t="s">
        <v>2340</v>
      </c>
      <c r="F1864" t="s">
        <v>2556</v>
      </c>
      <c r="G1864" t="s">
        <v>2340</v>
      </c>
      <c r="H1864" t="s">
        <v>10</v>
      </c>
      <c r="I1864" t="s">
        <v>14</v>
      </c>
      <c r="K1864" t="s">
        <v>2566</v>
      </c>
      <c r="L1864" t="s">
        <v>2567</v>
      </c>
    </row>
    <row r="1865" spans="1:14" hidden="1" x14ac:dyDescent="0.25">
      <c r="A1865">
        <v>31</v>
      </c>
      <c r="B1865">
        <v>8</v>
      </c>
      <c r="C1865" t="s">
        <v>10390</v>
      </c>
      <c r="D1865" s="7">
        <v>40867</v>
      </c>
      <c r="E1865" t="s">
        <v>2340</v>
      </c>
      <c r="F1865" t="s">
        <v>2556</v>
      </c>
      <c r="G1865" t="s">
        <v>2340</v>
      </c>
      <c r="H1865" t="s">
        <v>24</v>
      </c>
      <c r="I1865" t="s">
        <v>10323</v>
      </c>
      <c r="K1865" t="s">
        <v>2568</v>
      </c>
      <c r="L1865" t="s">
        <v>2569</v>
      </c>
    </row>
    <row r="1866" spans="1:14" hidden="1" x14ac:dyDescent="0.25">
      <c r="A1866">
        <v>31</v>
      </c>
      <c r="B1866">
        <v>9</v>
      </c>
      <c r="C1866" t="s">
        <v>10390</v>
      </c>
      <c r="D1866" s="7">
        <v>40867</v>
      </c>
      <c r="E1866" t="s">
        <v>2340</v>
      </c>
      <c r="F1866" t="s">
        <v>2556</v>
      </c>
      <c r="G1866" t="s">
        <v>2340</v>
      </c>
      <c r="H1866" t="s">
        <v>10</v>
      </c>
      <c r="I1866" t="s">
        <v>118</v>
      </c>
      <c r="K1866" t="s">
        <v>2570</v>
      </c>
      <c r="L1866" t="s">
        <v>2571</v>
      </c>
    </row>
    <row r="1867" spans="1:14" hidden="1" x14ac:dyDescent="0.25">
      <c r="A1867">
        <v>31</v>
      </c>
      <c r="B1867">
        <v>10</v>
      </c>
      <c r="C1867" t="s">
        <v>10390</v>
      </c>
      <c r="D1867" s="7">
        <v>40867</v>
      </c>
      <c r="E1867" t="s">
        <v>2340</v>
      </c>
      <c r="F1867" t="s">
        <v>2556</v>
      </c>
      <c r="G1867" t="s">
        <v>2340</v>
      </c>
      <c r="H1867" t="s">
        <v>10</v>
      </c>
      <c r="I1867" t="s">
        <v>14</v>
      </c>
      <c r="K1867" t="s">
        <v>2572</v>
      </c>
      <c r="L1867" t="s">
        <v>2573</v>
      </c>
    </row>
    <row r="1868" spans="1:14" hidden="1" x14ac:dyDescent="0.25">
      <c r="A1868">
        <v>31</v>
      </c>
      <c r="B1868">
        <v>11</v>
      </c>
      <c r="C1868" t="s">
        <v>10390</v>
      </c>
      <c r="D1868" s="7">
        <v>40867</v>
      </c>
      <c r="E1868" t="s">
        <v>2340</v>
      </c>
      <c r="F1868" t="s">
        <v>2556</v>
      </c>
      <c r="G1868" t="s">
        <v>2340</v>
      </c>
      <c r="H1868" t="s">
        <v>17</v>
      </c>
      <c r="I1868" t="s">
        <v>48</v>
      </c>
      <c r="K1868" t="s">
        <v>2573</v>
      </c>
      <c r="L1868" t="s">
        <v>2574</v>
      </c>
    </row>
    <row r="1869" spans="1:14" hidden="1" x14ac:dyDescent="0.25">
      <c r="A1869">
        <v>31</v>
      </c>
      <c r="B1869">
        <v>12</v>
      </c>
      <c r="C1869" t="s">
        <v>10390</v>
      </c>
      <c r="D1869" s="7">
        <v>40867</v>
      </c>
      <c r="E1869" t="s">
        <v>2340</v>
      </c>
      <c r="F1869" t="s">
        <v>2556</v>
      </c>
      <c r="G1869" t="s">
        <v>2340</v>
      </c>
      <c r="H1869" t="s">
        <v>17</v>
      </c>
      <c r="I1869" t="s">
        <v>101</v>
      </c>
      <c r="K1869" t="s">
        <v>2575</v>
      </c>
      <c r="L1869" t="s">
        <v>2576</v>
      </c>
    </row>
    <row r="1870" spans="1:14" hidden="1" x14ac:dyDescent="0.25">
      <c r="A1870">
        <v>31</v>
      </c>
      <c r="B1870">
        <v>13</v>
      </c>
      <c r="C1870" t="s">
        <v>10390</v>
      </c>
      <c r="D1870" s="7">
        <v>40867</v>
      </c>
      <c r="E1870" t="s">
        <v>2340</v>
      </c>
      <c r="F1870" t="s">
        <v>2556</v>
      </c>
      <c r="G1870" t="s">
        <v>2340</v>
      </c>
      <c r="H1870" t="s">
        <v>33</v>
      </c>
      <c r="I1870" t="s">
        <v>34</v>
      </c>
      <c r="K1870" t="s">
        <v>2576</v>
      </c>
      <c r="L1870" t="s">
        <v>2576</v>
      </c>
    </row>
    <row r="1871" spans="1:14" hidden="1" x14ac:dyDescent="0.25">
      <c r="A1871">
        <v>31</v>
      </c>
      <c r="B1871">
        <v>14</v>
      </c>
      <c r="C1871" t="s">
        <v>10390</v>
      </c>
      <c r="D1871" s="7">
        <v>40867</v>
      </c>
      <c r="E1871" t="s">
        <v>2340</v>
      </c>
      <c r="F1871" t="s">
        <v>2556</v>
      </c>
      <c r="G1871" t="s">
        <v>2340</v>
      </c>
      <c r="H1871" t="s">
        <v>17</v>
      </c>
      <c r="I1871" t="s">
        <v>101</v>
      </c>
      <c r="K1871" t="s">
        <v>2576</v>
      </c>
      <c r="L1871" t="s">
        <v>2577</v>
      </c>
    </row>
    <row r="1872" spans="1:14" hidden="1" x14ac:dyDescent="0.25">
      <c r="A1872">
        <v>31</v>
      </c>
      <c r="B1872">
        <v>15</v>
      </c>
      <c r="C1872" t="s">
        <v>10390</v>
      </c>
      <c r="D1872" s="7">
        <v>40867</v>
      </c>
      <c r="E1872" t="s">
        <v>2340</v>
      </c>
      <c r="F1872" t="s">
        <v>2556</v>
      </c>
      <c r="G1872" t="s">
        <v>2340</v>
      </c>
      <c r="H1872" t="s">
        <v>53</v>
      </c>
      <c r="I1872" t="s">
        <v>91</v>
      </c>
      <c r="J1872" t="s">
        <v>80</v>
      </c>
      <c r="K1872" t="s">
        <v>2577</v>
      </c>
      <c r="L1872" t="s">
        <v>2577</v>
      </c>
      <c r="N1872">
        <v>4</v>
      </c>
    </row>
    <row r="1873" spans="1:14" hidden="1" x14ac:dyDescent="0.25">
      <c r="A1873">
        <v>31</v>
      </c>
      <c r="B1873">
        <v>16</v>
      </c>
      <c r="C1873" t="s">
        <v>10390</v>
      </c>
      <c r="D1873" s="7">
        <v>40867</v>
      </c>
      <c r="E1873" t="s">
        <v>2340</v>
      </c>
      <c r="F1873" t="s">
        <v>2556</v>
      </c>
      <c r="G1873" t="s">
        <v>2340</v>
      </c>
      <c r="H1873" t="s">
        <v>21</v>
      </c>
      <c r="I1873" t="s">
        <v>22</v>
      </c>
      <c r="K1873" t="s">
        <v>2577</v>
      </c>
      <c r="L1873" t="s">
        <v>2578</v>
      </c>
    </row>
    <row r="1874" spans="1:14" hidden="1" x14ac:dyDescent="0.25">
      <c r="A1874">
        <v>31</v>
      </c>
      <c r="B1874">
        <v>17</v>
      </c>
      <c r="C1874" t="s">
        <v>10390</v>
      </c>
      <c r="D1874" s="7">
        <v>40867</v>
      </c>
      <c r="E1874" t="s">
        <v>2340</v>
      </c>
      <c r="F1874" t="s">
        <v>2556</v>
      </c>
      <c r="G1874" t="s">
        <v>2340</v>
      </c>
      <c r="H1874" t="s">
        <v>24</v>
      </c>
      <c r="I1874" t="s">
        <v>10323</v>
      </c>
      <c r="K1874" t="s">
        <v>2579</v>
      </c>
      <c r="L1874" t="s">
        <v>2580</v>
      </c>
    </row>
    <row r="1875" spans="1:14" hidden="1" x14ac:dyDescent="0.25">
      <c r="A1875">
        <v>31</v>
      </c>
      <c r="B1875">
        <v>18</v>
      </c>
      <c r="C1875" t="s">
        <v>10390</v>
      </c>
      <c r="D1875" s="7">
        <v>40867</v>
      </c>
      <c r="E1875" t="s">
        <v>2340</v>
      </c>
      <c r="F1875" t="s">
        <v>2556</v>
      </c>
      <c r="G1875" t="s">
        <v>2340</v>
      </c>
      <c r="H1875" t="s">
        <v>10</v>
      </c>
      <c r="I1875" t="s">
        <v>118</v>
      </c>
      <c r="K1875" t="s">
        <v>2581</v>
      </c>
      <c r="L1875" t="s">
        <v>2582</v>
      </c>
    </row>
    <row r="1876" spans="1:14" hidden="1" x14ac:dyDescent="0.25">
      <c r="A1876">
        <v>31</v>
      </c>
      <c r="B1876">
        <v>19</v>
      </c>
      <c r="C1876" t="s">
        <v>10390</v>
      </c>
      <c r="D1876" s="7">
        <v>40867</v>
      </c>
      <c r="E1876" t="s">
        <v>2340</v>
      </c>
      <c r="F1876" t="s">
        <v>2556</v>
      </c>
      <c r="G1876" t="s">
        <v>2340</v>
      </c>
      <c r="H1876" t="s">
        <v>17</v>
      </c>
      <c r="I1876" t="s">
        <v>101</v>
      </c>
      <c r="K1876" t="s">
        <v>2583</v>
      </c>
      <c r="L1876" t="s">
        <v>2584</v>
      </c>
    </row>
    <row r="1877" spans="1:14" hidden="1" x14ac:dyDescent="0.25">
      <c r="A1877">
        <v>31</v>
      </c>
      <c r="B1877">
        <v>20</v>
      </c>
      <c r="C1877" t="s">
        <v>10390</v>
      </c>
      <c r="D1877" s="7">
        <v>40867</v>
      </c>
      <c r="E1877" t="s">
        <v>2340</v>
      </c>
      <c r="F1877" t="s">
        <v>2556</v>
      </c>
      <c r="G1877" t="s">
        <v>2340</v>
      </c>
      <c r="H1877" t="s">
        <v>10</v>
      </c>
      <c r="I1877" t="s">
        <v>14</v>
      </c>
      <c r="K1877" t="s">
        <v>2585</v>
      </c>
      <c r="L1877" t="s">
        <v>2586</v>
      </c>
    </row>
    <row r="1878" spans="1:14" hidden="1" x14ac:dyDescent="0.25">
      <c r="A1878">
        <v>31</v>
      </c>
      <c r="B1878">
        <v>21</v>
      </c>
      <c r="C1878" t="s">
        <v>10390</v>
      </c>
      <c r="D1878" s="7">
        <v>40867</v>
      </c>
      <c r="E1878" t="s">
        <v>2340</v>
      </c>
      <c r="F1878" t="s">
        <v>2556</v>
      </c>
      <c r="G1878" t="s">
        <v>2340</v>
      </c>
      <c r="H1878" t="s">
        <v>17</v>
      </c>
      <c r="I1878" t="s">
        <v>120</v>
      </c>
      <c r="K1878" t="s">
        <v>2586</v>
      </c>
      <c r="L1878" t="s">
        <v>2586</v>
      </c>
    </row>
    <row r="1879" spans="1:14" hidden="1" x14ac:dyDescent="0.25">
      <c r="A1879">
        <v>31</v>
      </c>
      <c r="B1879">
        <v>22</v>
      </c>
      <c r="C1879" t="s">
        <v>10390</v>
      </c>
      <c r="D1879" s="7">
        <v>40867</v>
      </c>
      <c r="E1879" t="s">
        <v>2340</v>
      </c>
      <c r="F1879" t="s">
        <v>2556</v>
      </c>
      <c r="G1879" t="s">
        <v>2340</v>
      </c>
      <c r="H1879" t="s">
        <v>53</v>
      </c>
      <c r="I1879" t="s">
        <v>124</v>
      </c>
      <c r="J1879" t="s">
        <v>80</v>
      </c>
      <c r="K1879" t="s">
        <v>2586</v>
      </c>
      <c r="L1879" t="s">
        <v>2587</v>
      </c>
      <c r="N1879">
        <v>7</v>
      </c>
    </row>
    <row r="1880" spans="1:14" hidden="1" x14ac:dyDescent="0.25">
      <c r="A1880">
        <v>31</v>
      </c>
      <c r="B1880">
        <v>23</v>
      </c>
      <c r="C1880" t="s">
        <v>10390</v>
      </c>
      <c r="D1880" s="7">
        <v>40867</v>
      </c>
      <c r="E1880" t="s">
        <v>2340</v>
      </c>
      <c r="F1880" t="s">
        <v>2556</v>
      </c>
      <c r="G1880" t="s">
        <v>2340</v>
      </c>
      <c r="H1880" t="s">
        <v>21</v>
      </c>
      <c r="I1880" t="s">
        <v>10321</v>
      </c>
      <c r="K1880" t="s">
        <v>2587</v>
      </c>
      <c r="L1880" t="s">
        <v>2588</v>
      </c>
    </row>
    <row r="1881" spans="1:14" hidden="1" x14ac:dyDescent="0.25">
      <c r="A1881">
        <v>31</v>
      </c>
      <c r="B1881">
        <v>24</v>
      </c>
      <c r="C1881" t="s">
        <v>10390</v>
      </c>
      <c r="D1881" s="7">
        <v>40867</v>
      </c>
      <c r="E1881" t="s">
        <v>2340</v>
      </c>
      <c r="F1881" t="s">
        <v>2556</v>
      </c>
      <c r="G1881" t="s">
        <v>2340</v>
      </c>
      <c r="H1881" t="s">
        <v>24</v>
      </c>
      <c r="I1881" t="s">
        <v>10323</v>
      </c>
      <c r="K1881" t="s">
        <v>2589</v>
      </c>
      <c r="L1881" t="s">
        <v>2590</v>
      </c>
    </row>
    <row r="1882" spans="1:14" hidden="1" x14ac:dyDescent="0.25">
      <c r="A1882">
        <v>31</v>
      </c>
      <c r="B1882">
        <v>25</v>
      </c>
      <c r="C1882" t="s">
        <v>10390</v>
      </c>
      <c r="D1882" s="7">
        <v>40867</v>
      </c>
      <c r="E1882" t="s">
        <v>2340</v>
      </c>
      <c r="F1882" t="s">
        <v>2556</v>
      </c>
      <c r="G1882" t="s">
        <v>2340</v>
      </c>
      <c r="H1882" t="s">
        <v>10</v>
      </c>
      <c r="I1882" t="s">
        <v>118</v>
      </c>
      <c r="K1882" t="s">
        <v>2591</v>
      </c>
      <c r="L1882" t="s">
        <v>2592</v>
      </c>
    </row>
    <row r="1883" spans="1:14" hidden="1" x14ac:dyDescent="0.25">
      <c r="A1883">
        <v>31</v>
      </c>
      <c r="B1883">
        <v>26</v>
      </c>
      <c r="C1883" t="s">
        <v>10390</v>
      </c>
      <c r="D1883" s="7">
        <v>40867</v>
      </c>
      <c r="E1883" t="s">
        <v>2340</v>
      </c>
      <c r="F1883" t="s">
        <v>2556</v>
      </c>
      <c r="G1883" t="s">
        <v>2340</v>
      </c>
      <c r="H1883" t="s">
        <v>17</v>
      </c>
      <c r="I1883" t="s">
        <v>48</v>
      </c>
      <c r="K1883" t="s">
        <v>2592</v>
      </c>
      <c r="L1883" t="s">
        <v>2593</v>
      </c>
    </row>
    <row r="1884" spans="1:14" hidden="1" x14ac:dyDescent="0.25">
      <c r="A1884">
        <v>31</v>
      </c>
      <c r="B1884">
        <v>27</v>
      </c>
      <c r="C1884" t="s">
        <v>10390</v>
      </c>
      <c r="D1884" s="7">
        <v>40867</v>
      </c>
      <c r="E1884" t="s">
        <v>2340</v>
      </c>
      <c r="F1884" t="s">
        <v>2556</v>
      </c>
      <c r="G1884" t="s">
        <v>2340</v>
      </c>
      <c r="H1884" t="s">
        <v>17</v>
      </c>
      <c r="I1884" t="s">
        <v>1977</v>
      </c>
      <c r="K1884" t="s">
        <v>2594</v>
      </c>
      <c r="L1884" t="s">
        <v>2595</v>
      </c>
    </row>
    <row r="1885" spans="1:14" hidden="1" x14ac:dyDescent="0.25">
      <c r="A1885">
        <v>31</v>
      </c>
      <c r="B1885">
        <v>28</v>
      </c>
      <c r="C1885" t="s">
        <v>10390</v>
      </c>
      <c r="D1885" s="7">
        <v>40867</v>
      </c>
      <c r="E1885" t="s">
        <v>2340</v>
      </c>
      <c r="F1885" t="s">
        <v>2556</v>
      </c>
      <c r="G1885" t="s">
        <v>2340</v>
      </c>
      <c r="H1885" t="s">
        <v>33</v>
      </c>
      <c r="I1885" t="s">
        <v>238</v>
      </c>
      <c r="K1885" t="s">
        <v>2596</v>
      </c>
      <c r="L1885" t="s">
        <v>2597</v>
      </c>
    </row>
    <row r="1886" spans="1:14" hidden="1" x14ac:dyDescent="0.25">
      <c r="A1886">
        <v>31</v>
      </c>
      <c r="B1886">
        <v>29</v>
      </c>
      <c r="C1886" t="s">
        <v>10390</v>
      </c>
      <c r="D1886" s="7">
        <v>40867</v>
      </c>
      <c r="E1886" t="s">
        <v>2340</v>
      </c>
      <c r="F1886" t="s">
        <v>2556</v>
      </c>
      <c r="G1886" t="s">
        <v>2340</v>
      </c>
      <c r="H1886" t="s">
        <v>24</v>
      </c>
      <c r="I1886" t="s">
        <v>39</v>
      </c>
      <c r="K1886" t="s">
        <v>2598</v>
      </c>
      <c r="L1886" t="s">
        <v>2599</v>
      </c>
    </row>
    <row r="1887" spans="1:14" hidden="1" x14ac:dyDescent="0.25">
      <c r="A1887">
        <v>31</v>
      </c>
      <c r="B1887">
        <v>30</v>
      </c>
      <c r="C1887" t="s">
        <v>10390</v>
      </c>
      <c r="D1887" s="7">
        <v>40867</v>
      </c>
      <c r="E1887" t="s">
        <v>2340</v>
      </c>
      <c r="F1887" t="s">
        <v>2556</v>
      </c>
      <c r="G1887" t="s">
        <v>2340</v>
      </c>
      <c r="H1887" t="s">
        <v>10</v>
      </c>
      <c r="I1887" t="s">
        <v>118</v>
      </c>
      <c r="K1887" t="s">
        <v>2600</v>
      </c>
      <c r="L1887" t="s">
        <v>2601</v>
      </c>
    </row>
    <row r="1888" spans="1:14" hidden="1" x14ac:dyDescent="0.25">
      <c r="A1888">
        <v>31</v>
      </c>
      <c r="B1888">
        <v>31</v>
      </c>
      <c r="C1888" t="s">
        <v>10390</v>
      </c>
      <c r="D1888" s="7">
        <v>40867</v>
      </c>
      <c r="E1888" t="s">
        <v>2340</v>
      </c>
      <c r="F1888" t="s">
        <v>2556</v>
      </c>
      <c r="G1888" t="s">
        <v>2340</v>
      </c>
      <c r="H1888" t="s">
        <v>17</v>
      </c>
      <c r="I1888" t="s">
        <v>48</v>
      </c>
      <c r="K1888" t="s">
        <v>2601</v>
      </c>
      <c r="L1888" t="s">
        <v>68</v>
      </c>
    </row>
    <row r="1889" spans="1:14" hidden="1" x14ac:dyDescent="0.25">
      <c r="A1889">
        <v>31</v>
      </c>
      <c r="B1889">
        <v>32</v>
      </c>
      <c r="C1889" t="s">
        <v>10390</v>
      </c>
      <c r="D1889" s="7">
        <v>40867</v>
      </c>
      <c r="E1889" t="s">
        <v>2340</v>
      </c>
      <c r="F1889" t="s">
        <v>2556</v>
      </c>
      <c r="G1889" t="s">
        <v>2340</v>
      </c>
      <c r="H1889" t="s">
        <v>53</v>
      </c>
      <c r="I1889" t="s">
        <v>255</v>
      </c>
      <c r="J1889" t="s">
        <v>80</v>
      </c>
      <c r="K1889" t="s">
        <v>68</v>
      </c>
      <c r="L1889" t="s">
        <v>2602</v>
      </c>
      <c r="N1889">
        <v>6</v>
      </c>
    </row>
    <row r="1890" spans="1:14" hidden="1" x14ac:dyDescent="0.25">
      <c r="A1890">
        <v>31</v>
      </c>
      <c r="B1890">
        <v>33</v>
      </c>
      <c r="C1890" t="s">
        <v>10390</v>
      </c>
      <c r="D1890" s="7">
        <v>40867</v>
      </c>
      <c r="E1890" t="s">
        <v>2340</v>
      </c>
      <c r="F1890" t="s">
        <v>2556</v>
      </c>
      <c r="G1890" t="s">
        <v>2340</v>
      </c>
      <c r="H1890" t="s">
        <v>21</v>
      </c>
      <c r="I1890" t="s">
        <v>334</v>
      </c>
      <c r="K1890" t="s">
        <v>2603</v>
      </c>
      <c r="L1890" t="s">
        <v>2604</v>
      </c>
    </row>
    <row r="1891" spans="1:14" hidden="1" x14ac:dyDescent="0.25">
      <c r="A1891">
        <v>31</v>
      </c>
      <c r="B1891">
        <v>34</v>
      </c>
      <c r="C1891" t="s">
        <v>10390</v>
      </c>
      <c r="D1891" s="7">
        <v>40867</v>
      </c>
      <c r="E1891" t="s">
        <v>2340</v>
      </c>
      <c r="F1891" t="s">
        <v>2556</v>
      </c>
      <c r="G1891" t="s">
        <v>2340</v>
      </c>
      <c r="H1891" t="s">
        <v>24</v>
      </c>
      <c r="I1891" t="s">
        <v>10323</v>
      </c>
      <c r="K1891" t="s">
        <v>2605</v>
      </c>
      <c r="L1891" t="s">
        <v>2606</v>
      </c>
    </row>
    <row r="1892" spans="1:14" hidden="1" x14ac:dyDescent="0.25">
      <c r="A1892">
        <v>31</v>
      </c>
      <c r="B1892">
        <v>35</v>
      </c>
      <c r="C1892" t="s">
        <v>10390</v>
      </c>
      <c r="D1892" s="7">
        <v>40867</v>
      </c>
      <c r="E1892" t="s">
        <v>2340</v>
      </c>
      <c r="F1892" t="s">
        <v>2556</v>
      </c>
      <c r="G1892" t="s">
        <v>2340</v>
      </c>
      <c r="H1892" t="s">
        <v>10</v>
      </c>
      <c r="I1892" t="s">
        <v>118</v>
      </c>
      <c r="K1892" t="s">
        <v>2607</v>
      </c>
      <c r="L1892" t="s">
        <v>2608</v>
      </c>
    </row>
    <row r="1893" spans="1:14" hidden="1" x14ac:dyDescent="0.25">
      <c r="A1893">
        <v>31</v>
      </c>
      <c r="B1893">
        <v>36</v>
      </c>
      <c r="C1893" t="s">
        <v>10390</v>
      </c>
      <c r="D1893" s="7">
        <v>40867</v>
      </c>
      <c r="E1893" t="s">
        <v>2340</v>
      </c>
      <c r="F1893" t="s">
        <v>2556</v>
      </c>
      <c r="G1893" t="s">
        <v>2340</v>
      </c>
      <c r="H1893" t="s">
        <v>10</v>
      </c>
      <c r="I1893" t="s">
        <v>14</v>
      </c>
      <c r="K1893" t="s">
        <v>2609</v>
      </c>
      <c r="L1893" t="s">
        <v>2610</v>
      </c>
    </row>
    <row r="1894" spans="1:14" hidden="1" x14ac:dyDescent="0.25">
      <c r="A1894">
        <v>31</v>
      </c>
      <c r="B1894">
        <v>37</v>
      </c>
      <c r="C1894" t="s">
        <v>10390</v>
      </c>
      <c r="D1894" s="7">
        <v>40867</v>
      </c>
      <c r="E1894" t="s">
        <v>2340</v>
      </c>
      <c r="F1894" t="s">
        <v>2556</v>
      </c>
      <c r="G1894" t="s">
        <v>2340</v>
      </c>
      <c r="H1894" t="s">
        <v>17</v>
      </c>
      <c r="I1894" t="s">
        <v>45</v>
      </c>
      <c r="K1894" t="s">
        <v>2610</v>
      </c>
      <c r="L1894" t="s">
        <v>2611</v>
      </c>
    </row>
    <row r="1895" spans="1:14" hidden="1" x14ac:dyDescent="0.25">
      <c r="A1895">
        <v>31</v>
      </c>
      <c r="B1895">
        <v>38</v>
      </c>
      <c r="C1895" t="s">
        <v>10390</v>
      </c>
      <c r="D1895" s="7">
        <v>40867</v>
      </c>
      <c r="E1895" t="s">
        <v>2340</v>
      </c>
      <c r="F1895" t="s">
        <v>2556</v>
      </c>
      <c r="G1895" t="s">
        <v>2340</v>
      </c>
      <c r="H1895" t="s">
        <v>348</v>
      </c>
      <c r="I1895" t="s">
        <v>464</v>
      </c>
      <c r="K1895" t="s">
        <v>2611</v>
      </c>
      <c r="L1895" t="s">
        <v>2611</v>
      </c>
    </row>
    <row r="1896" spans="1:14" hidden="1" x14ac:dyDescent="0.25">
      <c r="A1896">
        <v>31</v>
      </c>
      <c r="B1896">
        <v>39</v>
      </c>
      <c r="C1896" t="s">
        <v>10390</v>
      </c>
      <c r="D1896" s="7">
        <v>40867</v>
      </c>
      <c r="E1896" t="s">
        <v>2340</v>
      </c>
      <c r="F1896" t="s">
        <v>2556</v>
      </c>
      <c r="G1896" t="s">
        <v>2340</v>
      </c>
      <c r="H1896" t="s">
        <v>17</v>
      </c>
      <c r="I1896" t="s">
        <v>120</v>
      </c>
      <c r="K1896" t="s">
        <v>2611</v>
      </c>
      <c r="L1896" t="s">
        <v>2612</v>
      </c>
    </row>
    <row r="1897" spans="1:14" hidden="1" x14ac:dyDescent="0.25">
      <c r="A1897">
        <v>31</v>
      </c>
      <c r="B1897">
        <v>40</v>
      </c>
      <c r="C1897" t="s">
        <v>10390</v>
      </c>
      <c r="D1897" s="7">
        <v>40867</v>
      </c>
      <c r="E1897" t="s">
        <v>2340</v>
      </c>
      <c r="F1897" t="s">
        <v>2556</v>
      </c>
      <c r="G1897" t="s">
        <v>2340</v>
      </c>
      <c r="H1897" t="s">
        <v>17</v>
      </c>
      <c r="I1897" t="s">
        <v>101</v>
      </c>
      <c r="K1897" t="s">
        <v>2613</v>
      </c>
      <c r="L1897" t="s">
        <v>2614</v>
      </c>
    </row>
    <row r="1898" spans="1:14" hidden="1" x14ac:dyDescent="0.25">
      <c r="A1898">
        <v>31</v>
      </c>
      <c r="B1898">
        <v>41</v>
      </c>
      <c r="C1898" t="s">
        <v>10390</v>
      </c>
      <c r="D1898" s="7">
        <v>40867</v>
      </c>
      <c r="E1898" t="s">
        <v>2340</v>
      </c>
      <c r="F1898" t="s">
        <v>2556</v>
      </c>
      <c r="G1898" t="s">
        <v>2340</v>
      </c>
      <c r="H1898" t="s">
        <v>53</v>
      </c>
      <c r="I1898" t="s">
        <v>1895</v>
      </c>
      <c r="J1898" t="s">
        <v>92</v>
      </c>
      <c r="K1898" t="s">
        <v>2614</v>
      </c>
      <c r="L1898" t="s">
        <v>2615</v>
      </c>
      <c r="N1898">
        <v>4</v>
      </c>
    </row>
    <row r="1899" spans="1:14" hidden="1" x14ac:dyDescent="0.25">
      <c r="A1899">
        <v>31</v>
      </c>
      <c r="B1899">
        <v>42</v>
      </c>
      <c r="C1899" t="s">
        <v>10390</v>
      </c>
      <c r="D1899" s="7">
        <v>40867</v>
      </c>
      <c r="E1899" t="s">
        <v>2340</v>
      </c>
      <c r="F1899" t="s">
        <v>2556</v>
      </c>
      <c r="G1899" t="s">
        <v>2340</v>
      </c>
      <c r="H1899" t="s">
        <v>21</v>
      </c>
      <c r="I1899" t="s">
        <v>22</v>
      </c>
      <c r="K1899" t="s">
        <v>2616</v>
      </c>
      <c r="L1899" t="s">
        <v>2617</v>
      </c>
    </row>
    <row r="1900" spans="1:14" hidden="1" x14ac:dyDescent="0.25">
      <c r="A1900">
        <v>31</v>
      </c>
      <c r="B1900">
        <v>43</v>
      </c>
      <c r="C1900" t="s">
        <v>10390</v>
      </c>
      <c r="D1900" s="7">
        <v>40867</v>
      </c>
      <c r="E1900" t="s">
        <v>2340</v>
      </c>
      <c r="F1900" t="s">
        <v>2556</v>
      </c>
      <c r="G1900" t="s">
        <v>2340</v>
      </c>
      <c r="H1900" t="s">
        <v>24</v>
      </c>
      <c r="I1900" t="s">
        <v>10323</v>
      </c>
      <c r="K1900" t="s">
        <v>2618</v>
      </c>
      <c r="L1900" t="s">
        <v>2619</v>
      </c>
    </row>
    <row r="1901" spans="1:14" hidden="1" x14ac:dyDescent="0.25">
      <c r="A1901">
        <v>31</v>
      </c>
      <c r="B1901">
        <v>44</v>
      </c>
      <c r="C1901" t="s">
        <v>10390</v>
      </c>
      <c r="D1901" s="7">
        <v>40867</v>
      </c>
      <c r="E1901" t="s">
        <v>2340</v>
      </c>
      <c r="F1901" t="s">
        <v>2556</v>
      </c>
      <c r="G1901" t="s">
        <v>2340</v>
      </c>
      <c r="H1901" t="s">
        <v>10</v>
      </c>
      <c r="I1901" t="s">
        <v>118</v>
      </c>
      <c r="K1901" t="s">
        <v>2620</v>
      </c>
      <c r="L1901" t="s">
        <v>2621</v>
      </c>
    </row>
    <row r="1902" spans="1:14" hidden="1" x14ac:dyDescent="0.25">
      <c r="A1902">
        <v>31</v>
      </c>
      <c r="B1902">
        <v>45</v>
      </c>
      <c r="C1902" t="s">
        <v>10390</v>
      </c>
      <c r="D1902" s="7">
        <v>40867</v>
      </c>
      <c r="E1902" t="s">
        <v>2340</v>
      </c>
      <c r="F1902" t="s">
        <v>2556</v>
      </c>
      <c r="G1902" t="s">
        <v>2340</v>
      </c>
      <c r="H1902" t="s">
        <v>17</v>
      </c>
      <c r="I1902" t="s">
        <v>45</v>
      </c>
      <c r="K1902" t="s">
        <v>2622</v>
      </c>
      <c r="L1902" t="s">
        <v>2623</v>
      </c>
    </row>
    <row r="1903" spans="1:14" hidden="1" x14ac:dyDescent="0.25">
      <c r="A1903">
        <v>31</v>
      </c>
      <c r="B1903">
        <v>46</v>
      </c>
      <c r="C1903" t="s">
        <v>10390</v>
      </c>
      <c r="D1903" s="7">
        <v>40867</v>
      </c>
      <c r="E1903" t="s">
        <v>2340</v>
      </c>
      <c r="F1903" t="s">
        <v>2556</v>
      </c>
      <c r="G1903" t="s">
        <v>2340</v>
      </c>
      <c r="H1903" t="s">
        <v>53</v>
      </c>
      <c r="I1903" t="s">
        <v>332</v>
      </c>
      <c r="J1903" t="s">
        <v>80</v>
      </c>
      <c r="K1903" t="s">
        <v>2623</v>
      </c>
      <c r="L1903" t="s">
        <v>2624</v>
      </c>
      <c r="M1903" t="s">
        <v>1264</v>
      </c>
      <c r="N1903">
        <v>6</v>
      </c>
    </row>
    <row r="1904" spans="1:14" hidden="1" x14ac:dyDescent="0.25">
      <c r="A1904">
        <v>31</v>
      </c>
      <c r="B1904">
        <v>47</v>
      </c>
      <c r="C1904" t="s">
        <v>10390</v>
      </c>
      <c r="D1904" s="7">
        <v>40867</v>
      </c>
      <c r="E1904" t="s">
        <v>2340</v>
      </c>
      <c r="F1904" t="s">
        <v>2556</v>
      </c>
      <c r="G1904" t="s">
        <v>2340</v>
      </c>
      <c r="H1904" t="s">
        <v>21</v>
      </c>
      <c r="I1904" t="s">
        <v>22</v>
      </c>
      <c r="K1904" t="s">
        <v>2625</v>
      </c>
      <c r="L1904" t="s">
        <v>2626</v>
      </c>
    </row>
    <row r="1905" spans="1:14" hidden="1" x14ac:dyDescent="0.25">
      <c r="A1905">
        <v>31</v>
      </c>
      <c r="B1905">
        <v>48</v>
      </c>
      <c r="C1905" t="s">
        <v>10390</v>
      </c>
      <c r="D1905" s="7">
        <v>40867</v>
      </c>
      <c r="E1905" t="s">
        <v>2340</v>
      </c>
      <c r="F1905" t="s">
        <v>2556</v>
      </c>
      <c r="G1905" t="s">
        <v>2340</v>
      </c>
      <c r="H1905" t="s">
        <v>24</v>
      </c>
      <c r="I1905" t="s">
        <v>10323</v>
      </c>
      <c r="K1905" t="s">
        <v>2627</v>
      </c>
      <c r="L1905" t="s">
        <v>2628</v>
      </c>
    </row>
    <row r="1906" spans="1:14" hidden="1" x14ac:dyDescent="0.25">
      <c r="A1906">
        <v>31</v>
      </c>
      <c r="B1906">
        <v>49</v>
      </c>
      <c r="C1906" t="s">
        <v>10390</v>
      </c>
      <c r="D1906" s="7">
        <v>40867</v>
      </c>
      <c r="E1906" t="s">
        <v>2340</v>
      </c>
      <c r="F1906" t="s">
        <v>2556</v>
      </c>
      <c r="G1906" t="s">
        <v>2340</v>
      </c>
      <c r="H1906" t="s">
        <v>10</v>
      </c>
      <c r="I1906" t="s">
        <v>118</v>
      </c>
      <c r="K1906" t="s">
        <v>2629</v>
      </c>
      <c r="L1906" t="s">
        <v>2630</v>
      </c>
    </row>
    <row r="1907" spans="1:14" hidden="1" x14ac:dyDescent="0.25">
      <c r="A1907">
        <v>31</v>
      </c>
      <c r="B1907">
        <v>50</v>
      </c>
      <c r="C1907" t="s">
        <v>10390</v>
      </c>
      <c r="D1907" s="7">
        <v>40867</v>
      </c>
      <c r="E1907" t="s">
        <v>2340</v>
      </c>
      <c r="F1907" t="s">
        <v>2556</v>
      </c>
      <c r="G1907" t="s">
        <v>2340</v>
      </c>
      <c r="H1907" t="s">
        <v>17</v>
      </c>
      <c r="I1907" t="s">
        <v>292</v>
      </c>
      <c r="K1907" t="s">
        <v>2630</v>
      </c>
      <c r="L1907" t="s">
        <v>2631</v>
      </c>
    </row>
    <row r="1908" spans="1:14" hidden="1" x14ac:dyDescent="0.25">
      <c r="A1908">
        <v>31</v>
      </c>
      <c r="B1908">
        <v>51</v>
      </c>
      <c r="C1908" t="s">
        <v>10390</v>
      </c>
      <c r="D1908" s="7">
        <v>40867</v>
      </c>
      <c r="E1908" t="s">
        <v>2340</v>
      </c>
      <c r="F1908" t="s">
        <v>2556</v>
      </c>
      <c r="G1908" t="s">
        <v>2340</v>
      </c>
      <c r="H1908" t="s">
        <v>17</v>
      </c>
      <c r="I1908" t="s">
        <v>120</v>
      </c>
      <c r="K1908" t="s">
        <v>2631</v>
      </c>
      <c r="L1908" t="s">
        <v>2632</v>
      </c>
    </row>
    <row r="1909" spans="1:14" hidden="1" x14ac:dyDescent="0.25">
      <c r="A1909">
        <v>31</v>
      </c>
      <c r="B1909">
        <v>52</v>
      </c>
      <c r="C1909" t="s">
        <v>10390</v>
      </c>
      <c r="D1909" s="7">
        <v>40867</v>
      </c>
      <c r="E1909" t="s">
        <v>2340</v>
      </c>
      <c r="F1909" t="s">
        <v>2556</v>
      </c>
      <c r="G1909" t="s">
        <v>2340</v>
      </c>
      <c r="H1909" t="s">
        <v>21</v>
      </c>
      <c r="I1909" t="s">
        <v>22</v>
      </c>
      <c r="K1909" t="s">
        <v>2633</v>
      </c>
      <c r="L1909" t="s">
        <v>2634</v>
      </c>
    </row>
    <row r="1910" spans="1:14" hidden="1" x14ac:dyDescent="0.25">
      <c r="A1910">
        <v>31</v>
      </c>
      <c r="B1910">
        <v>53</v>
      </c>
      <c r="C1910" t="s">
        <v>10390</v>
      </c>
      <c r="D1910" s="7">
        <v>40867</v>
      </c>
      <c r="E1910" t="s">
        <v>2340</v>
      </c>
      <c r="F1910" t="s">
        <v>2556</v>
      </c>
      <c r="G1910" t="s">
        <v>2340</v>
      </c>
      <c r="H1910" t="s">
        <v>24</v>
      </c>
      <c r="I1910" t="s">
        <v>10323</v>
      </c>
      <c r="K1910" t="s">
        <v>2635</v>
      </c>
      <c r="L1910" t="s">
        <v>2636</v>
      </c>
    </row>
    <row r="1911" spans="1:14" hidden="1" x14ac:dyDescent="0.25">
      <c r="A1911">
        <v>31</v>
      </c>
      <c r="B1911">
        <v>54</v>
      </c>
      <c r="C1911" t="s">
        <v>10390</v>
      </c>
      <c r="D1911" s="7">
        <v>40867</v>
      </c>
      <c r="E1911" t="s">
        <v>2340</v>
      </c>
      <c r="F1911" t="s">
        <v>2556</v>
      </c>
      <c r="G1911" t="s">
        <v>2340</v>
      </c>
      <c r="H1911" t="s">
        <v>10</v>
      </c>
      <c r="I1911" t="s">
        <v>118</v>
      </c>
      <c r="K1911" t="s">
        <v>2637</v>
      </c>
      <c r="L1911" t="s">
        <v>2638</v>
      </c>
    </row>
    <row r="1912" spans="1:14" hidden="1" x14ac:dyDescent="0.25">
      <c r="A1912">
        <v>31</v>
      </c>
      <c r="B1912">
        <v>55</v>
      </c>
      <c r="C1912" t="s">
        <v>10390</v>
      </c>
      <c r="D1912" s="7">
        <v>40867</v>
      </c>
      <c r="E1912" t="s">
        <v>2340</v>
      </c>
      <c r="F1912" t="s">
        <v>2556</v>
      </c>
      <c r="G1912" t="s">
        <v>2340</v>
      </c>
      <c r="H1912" t="s">
        <v>17</v>
      </c>
      <c r="I1912" t="s">
        <v>45</v>
      </c>
      <c r="K1912" t="s">
        <v>2639</v>
      </c>
      <c r="L1912" t="s">
        <v>2640</v>
      </c>
    </row>
    <row r="1913" spans="1:14" hidden="1" x14ac:dyDescent="0.25">
      <c r="A1913">
        <v>31</v>
      </c>
      <c r="B1913">
        <v>56</v>
      </c>
      <c r="C1913" t="s">
        <v>10390</v>
      </c>
      <c r="D1913" s="7">
        <v>40867</v>
      </c>
      <c r="E1913" t="s">
        <v>2340</v>
      </c>
      <c r="F1913" t="s">
        <v>2556</v>
      </c>
      <c r="G1913" t="s">
        <v>2340</v>
      </c>
      <c r="H1913" t="s">
        <v>53</v>
      </c>
      <c r="I1913" t="s">
        <v>202</v>
      </c>
      <c r="J1913" t="s">
        <v>80</v>
      </c>
      <c r="K1913" t="s">
        <v>2640</v>
      </c>
      <c r="L1913" t="s">
        <v>2641</v>
      </c>
      <c r="N1913">
        <v>2</v>
      </c>
    </row>
    <row r="1914" spans="1:14" hidden="1" x14ac:dyDescent="0.25">
      <c r="A1914">
        <v>31</v>
      </c>
      <c r="B1914">
        <v>57</v>
      </c>
      <c r="C1914" t="s">
        <v>10390</v>
      </c>
      <c r="D1914" s="7">
        <v>40867</v>
      </c>
      <c r="E1914" t="s">
        <v>2340</v>
      </c>
      <c r="F1914" t="s">
        <v>2556</v>
      </c>
      <c r="G1914" t="s">
        <v>2340</v>
      </c>
      <c r="H1914" t="s">
        <v>162</v>
      </c>
      <c r="I1914" t="s">
        <v>163</v>
      </c>
      <c r="K1914" t="s">
        <v>2641</v>
      </c>
      <c r="L1914" t="s">
        <v>2642</v>
      </c>
    </row>
    <row r="1915" spans="1:14" hidden="1" x14ac:dyDescent="0.25">
      <c r="A1915">
        <v>31</v>
      </c>
      <c r="B1915">
        <v>58</v>
      </c>
      <c r="C1915" t="s">
        <v>10390</v>
      </c>
      <c r="D1915" s="7">
        <v>40867</v>
      </c>
      <c r="E1915" t="s">
        <v>2340</v>
      </c>
      <c r="F1915" t="s">
        <v>2556</v>
      </c>
      <c r="G1915" t="s">
        <v>2340</v>
      </c>
      <c r="H1915" t="s">
        <v>24</v>
      </c>
      <c r="I1915" t="s">
        <v>10323</v>
      </c>
      <c r="K1915" t="s">
        <v>2643</v>
      </c>
      <c r="L1915" t="s">
        <v>2644</v>
      </c>
    </row>
    <row r="1916" spans="1:14" hidden="1" x14ac:dyDescent="0.25">
      <c r="A1916">
        <v>31</v>
      </c>
      <c r="B1916">
        <v>59</v>
      </c>
      <c r="C1916" t="s">
        <v>10390</v>
      </c>
      <c r="D1916" s="7">
        <v>40867</v>
      </c>
      <c r="E1916" t="s">
        <v>2340</v>
      </c>
      <c r="F1916" t="s">
        <v>2556</v>
      </c>
      <c r="G1916" t="s">
        <v>2340</v>
      </c>
      <c r="H1916" t="s">
        <v>10</v>
      </c>
      <c r="I1916" t="s">
        <v>118</v>
      </c>
      <c r="K1916" t="s">
        <v>2644</v>
      </c>
      <c r="L1916" t="s">
        <v>2645</v>
      </c>
    </row>
    <row r="1917" spans="1:14" hidden="1" x14ac:dyDescent="0.25">
      <c r="A1917">
        <v>31</v>
      </c>
      <c r="B1917">
        <v>60</v>
      </c>
      <c r="C1917" t="s">
        <v>10390</v>
      </c>
      <c r="D1917" s="7">
        <v>40867</v>
      </c>
      <c r="E1917" t="s">
        <v>2340</v>
      </c>
      <c r="F1917" t="s">
        <v>2556</v>
      </c>
      <c r="G1917" t="s">
        <v>2340</v>
      </c>
      <c r="H1917" t="s">
        <v>17</v>
      </c>
      <c r="I1917" t="s">
        <v>45</v>
      </c>
      <c r="K1917" t="s">
        <v>2645</v>
      </c>
      <c r="L1917" t="s">
        <v>2646</v>
      </c>
    </row>
    <row r="1918" spans="1:14" hidden="1" x14ac:dyDescent="0.25">
      <c r="A1918">
        <v>31</v>
      </c>
      <c r="B1918">
        <v>61</v>
      </c>
      <c r="C1918" t="s">
        <v>10390</v>
      </c>
      <c r="D1918" s="7">
        <v>40867</v>
      </c>
      <c r="E1918" t="s">
        <v>2340</v>
      </c>
      <c r="F1918" t="s">
        <v>2556</v>
      </c>
      <c r="G1918" t="s">
        <v>2340</v>
      </c>
      <c r="H1918" t="s">
        <v>53</v>
      </c>
      <c r="I1918" t="s">
        <v>91</v>
      </c>
      <c r="J1918" t="s">
        <v>80</v>
      </c>
      <c r="K1918" t="s">
        <v>2646</v>
      </c>
      <c r="L1918" t="s">
        <v>2647</v>
      </c>
      <c r="N1918">
        <v>4</v>
      </c>
    </row>
    <row r="1919" spans="1:14" hidden="1" x14ac:dyDescent="0.25">
      <c r="A1919">
        <v>31</v>
      </c>
      <c r="B1919">
        <v>62</v>
      </c>
      <c r="C1919" t="s">
        <v>10390</v>
      </c>
      <c r="D1919" s="7">
        <v>40867</v>
      </c>
      <c r="E1919" t="s">
        <v>2340</v>
      </c>
      <c r="F1919" t="s">
        <v>2556</v>
      </c>
      <c r="G1919" t="s">
        <v>2340</v>
      </c>
      <c r="H1919" t="s">
        <v>21</v>
      </c>
      <c r="I1919" t="s">
        <v>22</v>
      </c>
      <c r="K1919" t="s">
        <v>2648</v>
      </c>
      <c r="L1919" t="s">
        <v>2649</v>
      </c>
    </row>
    <row r="1920" spans="1:14" hidden="1" x14ac:dyDescent="0.25">
      <c r="A1920">
        <v>31</v>
      </c>
      <c r="B1920">
        <v>63</v>
      </c>
      <c r="C1920" t="s">
        <v>10390</v>
      </c>
      <c r="D1920" s="7">
        <v>40867</v>
      </c>
      <c r="E1920" t="s">
        <v>2340</v>
      </c>
      <c r="F1920" t="s">
        <v>2556</v>
      </c>
      <c r="G1920" t="s">
        <v>2340</v>
      </c>
      <c r="H1920" t="s">
        <v>24</v>
      </c>
      <c r="I1920" t="s">
        <v>10323</v>
      </c>
      <c r="K1920" t="s">
        <v>2650</v>
      </c>
      <c r="L1920" t="s">
        <v>2651</v>
      </c>
    </row>
    <row r="1921" spans="1:14" hidden="1" x14ac:dyDescent="0.25">
      <c r="A1921">
        <v>31</v>
      </c>
      <c r="B1921">
        <v>64</v>
      </c>
      <c r="C1921" t="s">
        <v>10390</v>
      </c>
      <c r="D1921" s="7">
        <v>40867</v>
      </c>
      <c r="E1921" t="s">
        <v>2340</v>
      </c>
      <c r="F1921" t="s">
        <v>2556</v>
      </c>
      <c r="G1921" t="s">
        <v>2340</v>
      </c>
      <c r="H1921" t="s">
        <v>10</v>
      </c>
      <c r="I1921" t="s">
        <v>118</v>
      </c>
      <c r="K1921" t="s">
        <v>2652</v>
      </c>
      <c r="L1921" t="s">
        <v>2653</v>
      </c>
    </row>
    <row r="1922" spans="1:14" hidden="1" x14ac:dyDescent="0.25">
      <c r="A1922">
        <v>31</v>
      </c>
      <c r="B1922">
        <v>65</v>
      </c>
      <c r="C1922" t="s">
        <v>10390</v>
      </c>
      <c r="D1922" s="7">
        <v>40867</v>
      </c>
      <c r="E1922" t="s">
        <v>2340</v>
      </c>
      <c r="F1922" t="s">
        <v>2556</v>
      </c>
      <c r="G1922" t="s">
        <v>2340</v>
      </c>
      <c r="H1922" t="s">
        <v>17</v>
      </c>
      <c r="I1922" t="s">
        <v>101</v>
      </c>
      <c r="K1922" t="s">
        <v>2653</v>
      </c>
      <c r="L1922" t="s">
        <v>2654</v>
      </c>
    </row>
    <row r="1923" spans="1:14" hidden="1" x14ac:dyDescent="0.25">
      <c r="A1923">
        <v>31</v>
      </c>
      <c r="B1923">
        <v>66</v>
      </c>
      <c r="C1923" t="s">
        <v>10390</v>
      </c>
      <c r="D1923" s="7">
        <v>40867</v>
      </c>
      <c r="E1923" t="s">
        <v>2340</v>
      </c>
      <c r="F1923" t="s">
        <v>2556</v>
      </c>
      <c r="G1923" t="s">
        <v>2340</v>
      </c>
      <c r="H1923" t="s">
        <v>53</v>
      </c>
      <c r="I1923" t="s">
        <v>379</v>
      </c>
      <c r="J1923" t="s">
        <v>92</v>
      </c>
      <c r="K1923" t="s">
        <v>2654</v>
      </c>
      <c r="L1923" t="s">
        <v>2655</v>
      </c>
      <c r="N1923">
        <v>4</v>
      </c>
    </row>
    <row r="1924" spans="1:14" hidden="1" x14ac:dyDescent="0.25">
      <c r="A1924">
        <v>31</v>
      </c>
      <c r="B1924">
        <v>67</v>
      </c>
      <c r="C1924" t="s">
        <v>10390</v>
      </c>
      <c r="D1924" s="7">
        <v>40867</v>
      </c>
      <c r="E1924" t="s">
        <v>2340</v>
      </c>
      <c r="F1924" t="s">
        <v>2556</v>
      </c>
      <c r="G1924" t="s">
        <v>2340</v>
      </c>
      <c r="H1924" t="s">
        <v>24</v>
      </c>
      <c r="I1924" t="s">
        <v>10323</v>
      </c>
      <c r="K1924" t="s">
        <v>2656</v>
      </c>
      <c r="L1924" t="s">
        <v>2657</v>
      </c>
    </row>
    <row r="1925" spans="1:14" hidden="1" x14ac:dyDescent="0.25">
      <c r="A1925">
        <v>31</v>
      </c>
      <c r="B1925">
        <v>68</v>
      </c>
      <c r="C1925" t="s">
        <v>10390</v>
      </c>
      <c r="D1925" s="7">
        <v>40867</v>
      </c>
      <c r="E1925" t="s">
        <v>2340</v>
      </c>
      <c r="F1925" t="s">
        <v>2556</v>
      </c>
      <c r="G1925" t="s">
        <v>2340</v>
      </c>
      <c r="H1925" t="s">
        <v>10</v>
      </c>
      <c r="I1925" t="s">
        <v>118</v>
      </c>
      <c r="K1925" t="s">
        <v>2658</v>
      </c>
      <c r="L1925" t="s">
        <v>2659</v>
      </c>
    </row>
    <row r="1926" spans="1:14" hidden="1" x14ac:dyDescent="0.25">
      <c r="A1926">
        <v>31</v>
      </c>
      <c r="B1926">
        <v>69</v>
      </c>
      <c r="C1926" t="s">
        <v>10390</v>
      </c>
      <c r="D1926" s="7">
        <v>40867</v>
      </c>
      <c r="E1926" t="s">
        <v>2340</v>
      </c>
      <c r="F1926" t="s">
        <v>2556</v>
      </c>
      <c r="G1926" t="s">
        <v>2340</v>
      </c>
      <c r="H1926" t="s">
        <v>17</v>
      </c>
      <c r="I1926" t="s">
        <v>101</v>
      </c>
      <c r="K1926" t="s">
        <v>2659</v>
      </c>
      <c r="L1926" t="s">
        <v>2660</v>
      </c>
    </row>
    <row r="1927" spans="1:14" hidden="1" x14ac:dyDescent="0.25">
      <c r="A1927">
        <v>31</v>
      </c>
      <c r="B1927">
        <v>70</v>
      </c>
      <c r="C1927" t="s">
        <v>10390</v>
      </c>
      <c r="D1927" s="7">
        <v>40867</v>
      </c>
      <c r="E1927" t="s">
        <v>2340</v>
      </c>
      <c r="F1927" t="s">
        <v>2556</v>
      </c>
      <c r="G1927" t="s">
        <v>2340</v>
      </c>
      <c r="H1927" t="s">
        <v>17</v>
      </c>
      <c r="I1927" t="s">
        <v>154</v>
      </c>
      <c r="K1927" t="s">
        <v>2660</v>
      </c>
      <c r="L1927" t="s">
        <v>2661</v>
      </c>
    </row>
    <row r="1928" spans="1:14" hidden="1" x14ac:dyDescent="0.25">
      <c r="A1928">
        <v>31</v>
      </c>
      <c r="B1928">
        <v>71</v>
      </c>
      <c r="C1928" t="s">
        <v>10390</v>
      </c>
      <c r="D1928" s="7">
        <v>40867</v>
      </c>
      <c r="E1928" t="s">
        <v>2340</v>
      </c>
      <c r="F1928" t="s">
        <v>2556</v>
      </c>
      <c r="G1928" t="s">
        <v>2340</v>
      </c>
      <c r="H1928" t="s">
        <v>24</v>
      </c>
      <c r="I1928" t="s">
        <v>303</v>
      </c>
      <c r="K1928" t="s">
        <v>294</v>
      </c>
      <c r="L1928" t="s">
        <v>2662</v>
      </c>
    </row>
    <row r="1929" spans="1:14" hidden="1" x14ac:dyDescent="0.25">
      <c r="A1929">
        <v>31</v>
      </c>
      <c r="B1929">
        <v>72</v>
      </c>
      <c r="C1929" t="s">
        <v>10390</v>
      </c>
      <c r="D1929" s="7">
        <v>40867</v>
      </c>
      <c r="E1929" t="s">
        <v>2340</v>
      </c>
      <c r="F1929" t="s">
        <v>2556</v>
      </c>
      <c r="G1929" t="s">
        <v>2340</v>
      </c>
      <c r="H1929" t="s">
        <v>10</v>
      </c>
      <c r="I1929" t="s">
        <v>2166</v>
      </c>
      <c r="K1929" t="s">
        <v>2662</v>
      </c>
      <c r="L1929" t="s">
        <v>2663</v>
      </c>
    </row>
    <row r="1930" spans="1:14" hidden="1" x14ac:dyDescent="0.25">
      <c r="A1930">
        <v>32</v>
      </c>
      <c r="B1930">
        <v>1</v>
      </c>
      <c r="C1930" t="s">
        <v>10394</v>
      </c>
      <c r="D1930" s="7">
        <v>40944</v>
      </c>
      <c r="E1930" t="s">
        <v>2340</v>
      </c>
      <c r="F1930" t="s">
        <v>2664</v>
      </c>
      <c r="G1930" t="s">
        <v>2340</v>
      </c>
      <c r="H1930" t="s">
        <v>10</v>
      </c>
      <c r="I1930" t="s">
        <v>118</v>
      </c>
      <c r="K1930" t="s">
        <v>2665</v>
      </c>
      <c r="L1930" t="s">
        <v>2666</v>
      </c>
    </row>
    <row r="1931" spans="1:14" hidden="1" x14ac:dyDescent="0.25">
      <c r="A1931">
        <v>32</v>
      </c>
      <c r="B1931">
        <v>2</v>
      </c>
      <c r="C1931" t="s">
        <v>10394</v>
      </c>
      <c r="D1931" s="7">
        <v>40944</v>
      </c>
      <c r="E1931" t="s">
        <v>2340</v>
      </c>
      <c r="F1931" t="s">
        <v>2664</v>
      </c>
      <c r="G1931" t="s">
        <v>2340</v>
      </c>
      <c r="H1931" t="s">
        <v>10</v>
      </c>
      <c r="I1931" t="s">
        <v>14</v>
      </c>
      <c r="K1931" t="s">
        <v>2666</v>
      </c>
      <c r="L1931" t="s">
        <v>2667</v>
      </c>
    </row>
    <row r="1932" spans="1:14" hidden="1" x14ac:dyDescent="0.25">
      <c r="A1932">
        <v>32</v>
      </c>
      <c r="B1932">
        <v>3</v>
      </c>
      <c r="C1932" t="s">
        <v>10394</v>
      </c>
      <c r="D1932" s="7">
        <v>40944</v>
      </c>
      <c r="E1932" t="s">
        <v>2340</v>
      </c>
      <c r="F1932" t="s">
        <v>2664</v>
      </c>
      <c r="G1932" t="s">
        <v>2340</v>
      </c>
      <c r="H1932" t="s">
        <v>17</v>
      </c>
      <c r="I1932" t="s">
        <v>18</v>
      </c>
      <c r="K1932" t="s">
        <v>2667</v>
      </c>
      <c r="L1932" t="s">
        <v>2668</v>
      </c>
    </row>
    <row r="1933" spans="1:14" hidden="1" x14ac:dyDescent="0.25">
      <c r="A1933">
        <v>32</v>
      </c>
      <c r="B1933">
        <v>4</v>
      </c>
      <c r="C1933" t="s">
        <v>10394</v>
      </c>
      <c r="D1933" s="7">
        <v>40944</v>
      </c>
      <c r="E1933" t="s">
        <v>2340</v>
      </c>
      <c r="F1933" t="s">
        <v>2664</v>
      </c>
      <c r="G1933" t="s">
        <v>2340</v>
      </c>
      <c r="H1933" t="s">
        <v>17</v>
      </c>
      <c r="I1933" t="s">
        <v>101</v>
      </c>
      <c r="K1933" t="s">
        <v>2668</v>
      </c>
      <c r="L1933" t="s">
        <v>2669</v>
      </c>
    </row>
    <row r="1934" spans="1:14" hidden="1" x14ac:dyDescent="0.25">
      <c r="A1934">
        <v>32</v>
      </c>
      <c r="B1934">
        <v>5</v>
      </c>
      <c r="C1934" t="s">
        <v>10394</v>
      </c>
      <c r="D1934" s="7">
        <v>40944</v>
      </c>
      <c r="E1934" t="s">
        <v>2340</v>
      </c>
      <c r="F1934" t="s">
        <v>2664</v>
      </c>
      <c r="G1934" t="s">
        <v>2340</v>
      </c>
      <c r="H1934" t="s">
        <v>17</v>
      </c>
      <c r="I1934" t="s">
        <v>18</v>
      </c>
      <c r="K1934" t="s">
        <v>2669</v>
      </c>
      <c r="L1934" t="s">
        <v>2670</v>
      </c>
    </row>
    <row r="1935" spans="1:14" hidden="1" x14ac:dyDescent="0.25">
      <c r="A1935">
        <v>32</v>
      </c>
      <c r="B1935">
        <v>6</v>
      </c>
      <c r="C1935" t="s">
        <v>10394</v>
      </c>
      <c r="D1935" s="7">
        <v>40944</v>
      </c>
      <c r="E1935" t="s">
        <v>2340</v>
      </c>
      <c r="F1935" t="s">
        <v>2664</v>
      </c>
      <c r="G1935" t="s">
        <v>2340</v>
      </c>
      <c r="H1935" t="s">
        <v>53</v>
      </c>
      <c r="I1935" t="s">
        <v>124</v>
      </c>
      <c r="J1935" t="s">
        <v>80</v>
      </c>
      <c r="K1935" t="s">
        <v>2670</v>
      </c>
      <c r="L1935" t="s">
        <v>2671</v>
      </c>
      <c r="N1935">
        <v>7</v>
      </c>
    </row>
    <row r="1936" spans="1:14" hidden="1" x14ac:dyDescent="0.25">
      <c r="A1936">
        <v>32</v>
      </c>
      <c r="B1936">
        <v>7</v>
      </c>
      <c r="C1936" t="s">
        <v>10394</v>
      </c>
      <c r="D1936" s="7">
        <v>40944</v>
      </c>
      <c r="E1936" t="s">
        <v>2340</v>
      </c>
      <c r="F1936" t="s">
        <v>2664</v>
      </c>
      <c r="G1936" t="s">
        <v>2340</v>
      </c>
      <c r="H1936" t="s">
        <v>24</v>
      </c>
      <c r="I1936" t="s">
        <v>10323</v>
      </c>
      <c r="K1936" t="s">
        <v>2672</v>
      </c>
      <c r="L1936" t="s">
        <v>2673</v>
      </c>
    </row>
    <row r="1937" spans="1:14" hidden="1" x14ac:dyDescent="0.25">
      <c r="A1937">
        <v>32</v>
      </c>
      <c r="B1937">
        <v>8</v>
      </c>
      <c r="C1937" t="s">
        <v>10394</v>
      </c>
      <c r="D1937" s="7">
        <v>40944</v>
      </c>
      <c r="E1937" t="s">
        <v>2340</v>
      </c>
      <c r="F1937" t="s">
        <v>2664</v>
      </c>
      <c r="G1937" t="s">
        <v>2340</v>
      </c>
      <c r="H1937" t="s">
        <v>10</v>
      </c>
      <c r="I1937" t="s">
        <v>118</v>
      </c>
      <c r="K1937" t="s">
        <v>2674</v>
      </c>
      <c r="L1937" t="s">
        <v>2675</v>
      </c>
    </row>
    <row r="1938" spans="1:14" hidden="1" x14ac:dyDescent="0.25">
      <c r="A1938">
        <v>32</v>
      </c>
      <c r="B1938">
        <v>9</v>
      </c>
      <c r="C1938" t="s">
        <v>10394</v>
      </c>
      <c r="D1938" s="7">
        <v>40944</v>
      </c>
      <c r="E1938" t="s">
        <v>2340</v>
      </c>
      <c r="F1938" t="s">
        <v>2664</v>
      </c>
      <c r="G1938" t="s">
        <v>2340</v>
      </c>
      <c r="H1938" t="s">
        <v>10</v>
      </c>
      <c r="I1938" t="s">
        <v>14</v>
      </c>
      <c r="K1938" t="s">
        <v>2676</v>
      </c>
      <c r="L1938" t="s">
        <v>2677</v>
      </c>
    </row>
    <row r="1939" spans="1:14" hidden="1" x14ac:dyDescent="0.25">
      <c r="A1939">
        <v>32</v>
      </c>
      <c r="B1939">
        <v>10</v>
      </c>
      <c r="C1939" t="s">
        <v>10394</v>
      </c>
      <c r="D1939" s="7">
        <v>40944</v>
      </c>
      <c r="E1939" t="s">
        <v>2340</v>
      </c>
      <c r="F1939" t="s">
        <v>2664</v>
      </c>
      <c r="G1939" t="s">
        <v>2340</v>
      </c>
      <c r="H1939" t="s">
        <v>17</v>
      </c>
      <c r="I1939" t="s">
        <v>18</v>
      </c>
      <c r="K1939" t="s">
        <v>2678</v>
      </c>
      <c r="L1939" t="s">
        <v>2679</v>
      </c>
    </row>
    <row r="1940" spans="1:14" hidden="1" x14ac:dyDescent="0.25">
      <c r="A1940">
        <v>32</v>
      </c>
      <c r="B1940">
        <v>11</v>
      </c>
      <c r="C1940" t="s">
        <v>10394</v>
      </c>
      <c r="D1940" s="7">
        <v>40944</v>
      </c>
      <c r="E1940" t="s">
        <v>2340</v>
      </c>
      <c r="F1940" t="s">
        <v>2664</v>
      </c>
      <c r="G1940" t="s">
        <v>2340</v>
      </c>
      <c r="H1940" t="s">
        <v>53</v>
      </c>
      <c r="I1940" t="s">
        <v>379</v>
      </c>
      <c r="J1940" t="s">
        <v>92</v>
      </c>
      <c r="K1940" t="s">
        <v>2679</v>
      </c>
      <c r="L1940" t="s">
        <v>2680</v>
      </c>
      <c r="N1940">
        <v>4</v>
      </c>
    </row>
    <row r="1941" spans="1:14" hidden="1" x14ac:dyDescent="0.25">
      <c r="A1941">
        <v>32</v>
      </c>
      <c r="B1941">
        <v>12</v>
      </c>
      <c r="C1941" t="s">
        <v>10394</v>
      </c>
      <c r="D1941" s="7">
        <v>40944</v>
      </c>
      <c r="E1941" t="s">
        <v>2340</v>
      </c>
      <c r="F1941" t="s">
        <v>2664</v>
      </c>
      <c r="G1941" t="s">
        <v>2340</v>
      </c>
      <c r="H1941" t="s">
        <v>162</v>
      </c>
      <c r="I1941" t="s">
        <v>722</v>
      </c>
      <c r="K1941" t="s">
        <v>2681</v>
      </c>
      <c r="L1941" t="s">
        <v>2682</v>
      </c>
    </row>
    <row r="1942" spans="1:14" hidden="1" x14ac:dyDescent="0.25">
      <c r="A1942">
        <v>32</v>
      </c>
      <c r="B1942">
        <v>13</v>
      </c>
      <c r="C1942" t="s">
        <v>10394</v>
      </c>
      <c r="D1942" s="7">
        <v>40944</v>
      </c>
      <c r="E1942" t="s">
        <v>2340</v>
      </c>
      <c r="F1942" t="s">
        <v>2664</v>
      </c>
      <c r="G1942" t="s">
        <v>2340</v>
      </c>
      <c r="H1942" t="s">
        <v>21</v>
      </c>
      <c r="I1942" t="s">
        <v>334</v>
      </c>
      <c r="K1942" t="s">
        <v>2683</v>
      </c>
      <c r="L1942" t="s">
        <v>2684</v>
      </c>
    </row>
    <row r="1943" spans="1:14" hidden="1" x14ac:dyDescent="0.25">
      <c r="A1943">
        <v>32</v>
      </c>
      <c r="B1943">
        <v>14</v>
      </c>
      <c r="C1943" t="s">
        <v>10394</v>
      </c>
      <c r="D1943" s="7">
        <v>40944</v>
      </c>
      <c r="E1943" t="s">
        <v>2340</v>
      </c>
      <c r="F1943" t="s">
        <v>2664</v>
      </c>
      <c r="G1943" t="s">
        <v>2340</v>
      </c>
      <c r="H1943" t="s">
        <v>24</v>
      </c>
      <c r="I1943" t="s">
        <v>10323</v>
      </c>
      <c r="K1943" t="s">
        <v>2685</v>
      </c>
      <c r="L1943" t="s">
        <v>2686</v>
      </c>
    </row>
    <row r="1944" spans="1:14" hidden="1" x14ac:dyDescent="0.25">
      <c r="A1944">
        <v>32</v>
      </c>
      <c r="B1944">
        <v>15</v>
      </c>
      <c r="C1944" t="s">
        <v>10394</v>
      </c>
      <c r="D1944" s="7">
        <v>40944</v>
      </c>
      <c r="E1944" t="s">
        <v>2340</v>
      </c>
      <c r="F1944" t="s">
        <v>2664</v>
      </c>
      <c r="G1944" t="s">
        <v>2340</v>
      </c>
      <c r="H1944" t="s">
        <v>10</v>
      </c>
      <c r="I1944" t="s">
        <v>118</v>
      </c>
      <c r="K1944" t="s">
        <v>2687</v>
      </c>
      <c r="L1944" t="s">
        <v>2688</v>
      </c>
    </row>
    <row r="1945" spans="1:14" hidden="1" x14ac:dyDescent="0.25">
      <c r="A1945">
        <v>32</v>
      </c>
      <c r="B1945">
        <v>16</v>
      </c>
      <c r="C1945" t="s">
        <v>10394</v>
      </c>
      <c r="D1945" s="7">
        <v>40944</v>
      </c>
      <c r="E1945" t="s">
        <v>2340</v>
      </c>
      <c r="F1945" t="s">
        <v>2664</v>
      </c>
      <c r="G1945" t="s">
        <v>2340</v>
      </c>
      <c r="H1945" t="s">
        <v>10</v>
      </c>
      <c r="I1945" t="s">
        <v>14</v>
      </c>
      <c r="K1945" t="s">
        <v>2689</v>
      </c>
      <c r="L1945" t="s">
        <v>2690</v>
      </c>
    </row>
    <row r="1946" spans="1:14" hidden="1" x14ac:dyDescent="0.25">
      <c r="A1946">
        <v>32</v>
      </c>
      <c r="B1946">
        <v>17</v>
      </c>
      <c r="C1946" t="s">
        <v>10394</v>
      </c>
      <c r="D1946" s="7">
        <v>40944</v>
      </c>
      <c r="E1946" t="s">
        <v>2340</v>
      </c>
      <c r="F1946" t="s">
        <v>2664</v>
      </c>
      <c r="G1946" t="s">
        <v>2340</v>
      </c>
      <c r="H1946" t="s">
        <v>17</v>
      </c>
      <c r="I1946" t="s">
        <v>18</v>
      </c>
      <c r="K1946" t="s">
        <v>2691</v>
      </c>
      <c r="L1946" t="s">
        <v>2692</v>
      </c>
    </row>
    <row r="1947" spans="1:14" hidden="1" x14ac:dyDescent="0.25">
      <c r="A1947">
        <v>32</v>
      </c>
      <c r="B1947">
        <v>18</v>
      </c>
      <c r="C1947" t="s">
        <v>10394</v>
      </c>
      <c r="D1947" s="7">
        <v>40944</v>
      </c>
      <c r="E1947" t="s">
        <v>2340</v>
      </c>
      <c r="F1947" t="s">
        <v>2664</v>
      </c>
      <c r="G1947" t="s">
        <v>2340</v>
      </c>
      <c r="H1947" t="s">
        <v>17</v>
      </c>
      <c r="I1947" t="s">
        <v>18</v>
      </c>
      <c r="K1947" t="s">
        <v>2693</v>
      </c>
      <c r="L1947" t="s">
        <v>2694</v>
      </c>
    </row>
    <row r="1948" spans="1:14" hidden="1" x14ac:dyDescent="0.25">
      <c r="A1948">
        <v>32</v>
      </c>
      <c r="B1948">
        <v>19</v>
      </c>
      <c r="C1948" t="s">
        <v>10394</v>
      </c>
      <c r="D1948" s="7">
        <v>40944</v>
      </c>
      <c r="E1948" t="s">
        <v>2340</v>
      </c>
      <c r="F1948" t="s">
        <v>2664</v>
      </c>
      <c r="G1948" t="s">
        <v>2340</v>
      </c>
      <c r="H1948" t="s">
        <v>53</v>
      </c>
      <c r="I1948" t="s">
        <v>379</v>
      </c>
      <c r="J1948" t="s">
        <v>92</v>
      </c>
      <c r="K1948" t="s">
        <v>2694</v>
      </c>
      <c r="L1948" t="s">
        <v>2695</v>
      </c>
      <c r="N1948">
        <v>3</v>
      </c>
    </row>
    <row r="1949" spans="1:14" hidden="1" x14ac:dyDescent="0.25">
      <c r="A1949">
        <v>32</v>
      </c>
      <c r="B1949">
        <v>20</v>
      </c>
      <c r="C1949" t="s">
        <v>10394</v>
      </c>
      <c r="D1949" s="7">
        <v>40944</v>
      </c>
      <c r="E1949" t="s">
        <v>2340</v>
      </c>
      <c r="F1949" t="s">
        <v>2664</v>
      </c>
      <c r="G1949" t="s">
        <v>2340</v>
      </c>
      <c r="H1949" t="s">
        <v>24</v>
      </c>
      <c r="I1949" t="s">
        <v>303</v>
      </c>
      <c r="K1949" t="s">
        <v>2696</v>
      </c>
      <c r="L1949" t="s">
        <v>2697</v>
      </c>
    </row>
    <row r="1950" spans="1:14" hidden="1" x14ac:dyDescent="0.25">
      <c r="A1950">
        <v>32</v>
      </c>
      <c r="B1950">
        <v>21</v>
      </c>
      <c r="C1950" t="s">
        <v>10394</v>
      </c>
      <c r="D1950" s="7">
        <v>40944</v>
      </c>
      <c r="E1950" t="s">
        <v>2340</v>
      </c>
      <c r="F1950" t="s">
        <v>2664</v>
      </c>
      <c r="G1950" t="s">
        <v>2340</v>
      </c>
      <c r="H1950" t="s">
        <v>10</v>
      </c>
      <c r="I1950" t="s">
        <v>118</v>
      </c>
      <c r="K1950" t="s">
        <v>2698</v>
      </c>
      <c r="L1950" t="s">
        <v>2699</v>
      </c>
    </row>
    <row r="1951" spans="1:14" hidden="1" x14ac:dyDescent="0.25">
      <c r="A1951">
        <v>32</v>
      </c>
      <c r="B1951">
        <v>22</v>
      </c>
      <c r="C1951" t="s">
        <v>10394</v>
      </c>
      <c r="D1951" s="7">
        <v>40944</v>
      </c>
      <c r="E1951" t="s">
        <v>2340</v>
      </c>
      <c r="F1951" t="s">
        <v>2664</v>
      </c>
      <c r="G1951" t="s">
        <v>2340</v>
      </c>
      <c r="H1951" t="s">
        <v>10</v>
      </c>
      <c r="I1951" t="s">
        <v>14</v>
      </c>
      <c r="K1951" t="s">
        <v>2700</v>
      </c>
      <c r="L1951" t="s">
        <v>2701</v>
      </c>
    </row>
    <row r="1952" spans="1:14" hidden="1" x14ac:dyDescent="0.25">
      <c r="A1952">
        <v>32</v>
      </c>
      <c r="B1952">
        <v>23</v>
      </c>
      <c r="C1952" t="s">
        <v>10394</v>
      </c>
      <c r="D1952" s="7">
        <v>40944</v>
      </c>
      <c r="E1952" t="s">
        <v>2340</v>
      </c>
      <c r="F1952" t="s">
        <v>2664</v>
      </c>
      <c r="G1952" t="s">
        <v>2340</v>
      </c>
      <c r="H1952" t="s">
        <v>17</v>
      </c>
      <c r="I1952" t="s">
        <v>18</v>
      </c>
      <c r="K1952" t="s">
        <v>2702</v>
      </c>
      <c r="L1952" t="s">
        <v>2703</v>
      </c>
    </row>
    <row r="1953" spans="1:12" hidden="1" x14ac:dyDescent="0.25">
      <c r="A1953">
        <v>32</v>
      </c>
      <c r="B1953">
        <v>24</v>
      </c>
      <c r="C1953" t="s">
        <v>10394</v>
      </c>
      <c r="D1953" s="7">
        <v>40944</v>
      </c>
      <c r="E1953" t="s">
        <v>2340</v>
      </c>
      <c r="F1953" t="s">
        <v>2664</v>
      </c>
      <c r="G1953" t="s">
        <v>2340</v>
      </c>
      <c r="H1953" t="s">
        <v>17</v>
      </c>
      <c r="I1953" t="s">
        <v>101</v>
      </c>
      <c r="K1953" t="s">
        <v>2703</v>
      </c>
      <c r="L1953" t="s">
        <v>2704</v>
      </c>
    </row>
    <row r="1954" spans="1:12" hidden="1" x14ac:dyDescent="0.25">
      <c r="A1954">
        <v>32</v>
      </c>
      <c r="B1954">
        <v>25</v>
      </c>
      <c r="C1954" t="s">
        <v>10394</v>
      </c>
      <c r="D1954" s="7">
        <v>40944</v>
      </c>
      <c r="E1954" t="s">
        <v>2340</v>
      </c>
      <c r="F1954" t="s">
        <v>2664</v>
      </c>
      <c r="G1954" t="s">
        <v>2340</v>
      </c>
      <c r="H1954" t="s">
        <v>17</v>
      </c>
      <c r="I1954" t="s">
        <v>154</v>
      </c>
      <c r="K1954" t="s">
        <v>2704</v>
      </c>
      <c r="L1954" t="s">
        <v>2705</v>
      </c>
    </row>
    <row r="1955" spans="1:12" hidden="1" x14ac:dyDescent="0.25">
      <c r="A1955">
        <v>32</v>
      </c>
      <c r="B1955">
        <v>26</v>
      </c>
      <c r="C1955" t="s">
        <v>10394</v>
      </c>
      <c r="D1955" s="7">
        <v>40944</v>
      </c>
      <c r="E1955" t="s">
        <v>2340</v>
      </c>
      <c r="F1955" t="s">
        <v>2664</v>
      </c>
      <c r="G1955" t="s">
        <v>2340</v>
      </c>
      <c r="H1955" t="s">
        <v>24</v>
      </c>
      <c r="I1955" t="s">
        <v>10323</v>
      </c>
      <c r="K1955" t="s">
        <v>2706</v>
      </c>
      <c r="L1955" t="s">
        <v>2707</v>
      </c>
    </row>
    <row r="1956" spans="1:12" hidden="1" x14ac:dyDescent="0.25">
      <c r="A1956">
        <v>32</v>
      </c>
      <c r="B1956">
        <v>27</v>
      </c>
      <c r="C1956" t="s">
        <v>10394</v>
      </c>
      <c r="D1956" s="7">
        <v>40944</v>
      </c>
      <c r="E1956" t="s">
        <v>2340</v>
      </c>
      <c r="F1956" t="s">
        <v>2664</v>
      </c>
      <c r="G1956" t="s">
        <v>2340</v>
      </c>
      <c r="H1956" t="s">
        <v>10</v>
      </c>
      <c r="I1956" t="s">
        <v>118</v>
      </c>
      <c r="K1956" t="s">
        <v>2708</v>
      </c>
      <c r="L1956" t="s">
        <v>2709</v>
      </c>
    </row>
    <row r="1957" spans="1:12" hidden="1" x14ac:dyDescent="0.25">
      <c r="A1957">
        <v>32</v>
      </c>
      <c r="B1957">
        <v>28</v>
      </c>
      <c r="C1957" t="s">
        <v>10394</v>
      </c>
      <c r="D1957" s="7">
        <v>40944</v>
      </c>
      <c r="E1957" t="s">
        <v>2340</v>
      </c>
      <c r="F1957" t="s">
        <v>2664</v>
      </c>
      <c r="G1957" t="s">
        <v>2340</v>
      </c>
      <c r="H1957" t="s">
        <v>10</v>
      </c>
      <c r="I1957" t="s">
        <v>14</v>
      </c>
      <c r="K1957" t="s">
        <v>2710</v>
      </c>
      <c r="L1957" t="s">
        <v>2711</v>
      </c>
    </row>
    <row r="1958" spans="1:12" hidden="1" x14ac:dyDescent="0.25">
      <c r="A1958">
        <v>32</v>
      </c>
      <c r="B1958">
        <v>29</v>
      </c>
      <c r="C1958" t="s">
        <v>10394</v>
      </c>
      <c r="D1958" s="7">
        <v>40944</v>
      </c>
      <c r="E1958" t="s">
        <v>2340</v>
      </c>
      <c r="F1958" t="s">
        <v>2664</v>
      </c>
      <c r="G1958" t="s">
        <v>2340</v>
      </c>
      <c r="H1958" t="s">
        <v>17</v>
      </c>
      <c r="I1958" t="s">
        <v>18</v>
      </c>
      <c r="K1958" t="s">
        <v>2712</v>
      </c>
      <c r="L1958" t="s">
        <v>2713</v>
      </c>
    </row>
    <row r="1959" spans="1:12" hidden="1" x14ac:dyDescent="0.25">
      <c r="A1959">
        <v>32</v>
      </c>
      <c r="B1959">
        <v>30</v>
      </c>
      <c r="C1959" t="s">
        <v>10394</v>
      </c>
      <c r="D1959" s="7">
        <v>40944</v>
      </c>
      <c r="E1959" t="s">
        <v>2340</v>
      </c>
      <c r="F1959" t="s">
        <v>2664</v>
      </c>
      <c r="G1959" t="s">
        <v>2340</v>
      </c>
      <c r="H1959" t="s">
        <v>17</v>
      </c>
      <c r="I1959" t="s">
        <v>101</v>
      </c>
      <c r="K1959" t="s">
        <v>2714</v>
      </c>
      <c r="L1959" t="s">
        <v>2715</v>
      </c>
    </row>
    <row r="1960" spans="1:12" hidden="1" x14ac:dyDescent="0.25">
      <c r="A1960">
        <v>32</v>
      </c>
      <c r="B1960">
        <v>31</v>
      </c>
      <c r="C1960" t="s">
        <v>10394</v>
      </c>
      <c r="D1960" s="7">
        <v>40944</v>
      </c>
      <c r="E1960" t="s">
        <v>2340</v>
      </c>
      <c r="F1960" t="s">
        <v>2664</v>
      </c>
      <c r="G1960" t="s">
        <v>2340</v>
      </c>
      <c r="H1960" t="s">
        <v>17</v>
      </c>
      <c r="I1960" t="s">
        <v>154</v>
      </c>
      <c r="K1960" t="s">
        <v>2715</v>
      </c>
      <c r="L1960" t="s">
        <v>2716</v>
      </c>
    </row>
    <row r="1961" spans="1:12" hidden="1" x14ac:dyDescent="0.25">
      <c r="A1961">
        <v>32</v>
      </c>
      <c r="B1961">
        <v>32</v>
      </c>
      <c r="C1961" t="s">
        <v>10394</v>
      </c>
      <c r="D1961" s="7">
        <v>40944</v>
      </c>
      <c r="E1961" t="s">
        <v>2340</v>
      </c>
      <c r="F1961" t="s">
        <v>2664</v>
      </c>
      <c r="G1961" t="s">
        <v>2340</v>
      </c>
      <c r="H1961" t="s">
        <v>24</v>
      </c>
      <c r="I1961" t="s">
        <v>10323</v>
      </c>
      <c r="K1961" t="s">
        <v>2717</v>
      </c>
      <c r="L1961" t="s">
        <v>2718</v>
      </c>
    </row>
    <row r="1962" spans="1:12" hidden="1" x14ac:dyDescent="0.25">
      <c r="A1962">
        <v>32</v>
      </c>
      <c r="B1962">
        <v>33</v>
      </c>
      <c r="C1962" t="s">
        <v>10394</v>
      </c>
      <c r="D1962" s="7">
        <v>40944</v>
      </c>
      <c r="E1962" t="s">
        <v>2340</v>
      </c>
      <c r="F1962" t="s">
        <v>2664</v>
      </c>
      <c r="G1962" t="s">
        <v>2340</v>
      </c>
      <c r="H1962" t="s">
        <v>10</v>
      </c>
      <c r="I1962" t="s">
        <v>118</v>
      </c>
      <c r="K1962" t="s">
        <v>2719</v>
      </c>
      <c r="L1962" t="s">
        <v>2720</v>
      </c>
    </row>
    <row r="1963" spans="1:12" hidden="1" x14ac:dyDescent="0.25">
      <c r="A1963">
        <v>32</v>
      </c>
      <c r="B1963">
        <v>34</v>
      </c>
      <c r="C1963" t="s">
        <v>10394</v>
      </c>
      <c r="D1963" s="7">
        <v>40944</v>
      </c>
      <c r="E1963" t="s">
        <v>2340</v>
      </c>
      <c r="F1963" t="s">
        <v>2664</v>
      </c>
      <c r="G1963" t="s">
        <v>2340</v>
      </c>
      <c r="H1963" t="s">
        <v>10</v>
      </c>
      <c r="I1963" t="s">
        <v>14</v>
      </c>
      <c r="K1963" t="s">
        <v>2721</v>
      </c>
      <c r="L1963" t="s">
        <v>2722</v>
      </c>
    </row>
    <row r="1964" spans="1:12" hidden="1" x14ac:dyDescent="0.25">
      <c r="A1964">
        <v>32</v>
      </c>
      <c r="B1964">
        <v>35</v>
      </c>
      <c r="C1964" t="s">
        <v>10394</v>
      </c>
      <c r="D1964" s="7">
        <v>40944</v>
      </c>
      <c r="E1964" t="s">
        <v>2340</v>
      </c>
      <c r="F1964" t="s">
        <v>2664</v>
      </c>
      <c r="G1964" t="s">
        <v>2340</v>
      </c>
      <c r="H1964" t="s">
        <v>33</v>
      </c>
      <c r="I1964" t="s">
        <v>161</v>
      </c>
      <c r="K1964" t="s">
        <v>2722</v>
      </c>
      <c r="L1964" t="s">
        <v>2723</v>
      </c>
    </row>
    <row r="1965" spans="1:12" hidden="1" x14ac:dyDescent="0.25">
      <c r="A1965">
        <v>32</v>
      </c>
      <c r="B1965">
        <v>36</v>
      </c>
      <c r="C1965" t="s">
        <v>10394</v>
      </c>
      <c r="D1965" s="7">
        <v>40944</v>
      </c>
      <c r="E1965" t="s">
        <v>2340</v>
      </c>
      <c r="F1965" t="s">
        <v>2664</v>
      </c>
      <c r="G1965" t="s">
        <v>2340</v>
      </c>
      <c r="H1965" t="s">
        <v>21</v>
      </c>
      <c r="I1965" t="s">
        <v>334</v>
      </c>
      <c r="K1965" t="s">
        <v>2724</v>
      </c>
      <c r="L1965" t="s">
        <v>2725</v>
      </c>
    </row>
    <row r="1966" spans="1:12" hidden="1" x14ac:dyDescent="0.25">
      <c r="A1966">
        <v>32</v>
      </c>
      <c r="B1966">
        <v>37</v>
      </c>
      <c r="C1966" t="s">
        <v>10394</v>
      </c>
      <c r="D1966" s="7">
        <v>40944</v>
      </c>
      <c r="E1966" t="s">
        <v>2340</v>
      </c>
      <c r="F1966" t="s">
        <v>2664</v>
      </c>
      <c r="G1966" t="s">
        <v>2340</v>
      </c>
      <c r="H1966" t="s">
        <v>24</v>
      </c>
      <c r="I1966" t="s">
        <v>10323</v>
      </c>
      <c r="K1966" t="s">
        <v>2726</v>
      </c>
      <c r="L1966" t="s">
        <v>2727</v>
      </c>
    </row>
    <row r="1967" spans="1:12" hidden="1" x14ac:dyDescent="0.25">
      <c r="A1967">
        <v>32</v>
      </c>
      <c r="B1967">
        <v>38</v>
      </c>
      <c r="C1967" t="s">
        <v>10394</v>
      </c>
      <c r="D1967" s="7">
        <v>40944</v>
      </c>
      <c r="E1967" t="s">
        <v>2340</v>
      </c>
      <c r="F1967" t="s">
        <v>2664</v>
      </c>
      <c r="G1967" t="s">
        <v>2340</v>
      </c>
      <c r="H1967" t="s">
        <v>10</v>
      </c>
      <c r="I1967" t="s">
        <v>118</v>
      </c>
      <c r="K1967" t="s">
        <v>2727</v>
      </c>
      <c r="L1967" t="s">
        <v>2728</v>
      </c>
    </row>
    <row r="1968" spans="1:12" hidden="1" x14ac:dyDescent="0.25">
      <c r="A1968">
        <v>32</v>
      </c>
      <c r="B1968">
        <v>39</v>
      </c>
      <c r="C1968" t="s">
        <v>10394</v>
      </c>
      <c r="D1968" s="7">
        <v>40944</v>
      </c>
      <c r="E1968" t="s">
        <v>2340</v>
      </c>
      <c r="F1968" t="s">
        <v>2664</v>
      </c>
      <c r="G1968" t="s">
        <v>2340</v>
      </c>
      <c r="H1968" t="s">
        <v>17</v>
      </c>
      <c r="I1968" t="s">
        <v>18</v>
      </c>
      <c r="K1968" t="s">
        <v>2728</v>
      </c>
      <c r="L1968" t="s">
        <v>2729</v>
      </c>
    </row>
    <row r="1969" spans="1:14" hidden="1" x14ac:dyDescent="0.25">
      <c r="A1969">
        <v>32</v>
      </c>
      <c r="B1969">
        <v>40</v>
      </c>
      <c r="C1969" t="s">
        <v>10394</v>
      </c>
      <c r="D1969" s="7">
        <v>40944</v>
      </c>
      <c r="E1969" t="s">
        <v>2340</v>
      </c>
      <c r="F1969" t="s">
        <v>2664</v>
      </c>
      <c r="G1969" t="s">
        <v>2340</v>
      </c>
      <c r="H1969" t="s">
        <v>53</v>
      </c>
      <c r="I1969" t="s">
        <v>379</v>
      </c>
      <c r="J1969" t="s">
        <v>92</v>
      </c>
      <c r="K1969" t="s">
        <v>2729</v>
      </c>
      <c r="L1969" t="s">
        <v>2730</v>
      </c>
      <c r="N1969">
        <v>3</v>
      </c>
    </row>
    <row r="1970" spans="1:14" hidden="1" x14ac:dyDescent="0.25">
      <c r="A1970">
        <v>32</v>
      </c>
      <c r="B1970">
        <v>41</v>
      </c>
      <c r="C1970" t="s">
        <v>10394</v>
      </c>
      <c r="D1970" s="7">
        <v>40944</v>
      </c>
      <c r="E1970" t="s">
        <v>2340</v>
      </c>
      <c r="F1970" t="s">
        <v>2664</v>
      </c>
      <c r="G1970" t="s">
        <v>2340</v>
      </c>
      <c r="H1970" t="s">
        <v>17</v>
      </c>
      <c r="I1970" t="s">
        <v>18</v>
      </c>
      <c r="K1970" t="s">
        <v>2731</v>
      </c>
      <c r="L1970" t="s">
        <v>2732</v>
      </c>
    </row>
    <row r="1971" spans="1:14" hidden="1" x14ac:dyDescent="0.25">
      <c r="A1971">
        <v>32</v>
      </c>
      <c r="B1971">
        <v>42</v>
      </c>
      <c r="C1971" t="s">
        <v>10394</v>
      </c>
      <c r="D1971" s="7">
        <v>40944</v>
      </c>
      <c r="E1971" t="s">
        <v>2340</v>
      </c>
      <c r="F1971" t="s">
        <v>2664</v>
      </c>
      <c r="G1971" t="s">
        <v>2340</v>
      </c>
      <c r="H1971" t="s">
        <v>24</v>
      </c>
      <c r="I1971" t="s">
        <v>165</v>
      </c>
      <c r="K1971" t="s">
        <v>2733</v>
      </c>
      <c r="L1971" t="s">
        <v>2734</v>
      </c>
    </row>
    <row r="1972" spans="1:14" hidden="1" x14ac:dyDescent="0.25">
      <c r="A1972">
        <v>32</v>
      </c>
      <c r="B1972">
        <v>43</v>
      </c>
      <c r="C1972" t="s">
        <v>10394</v>
      </c>
      <c r="D1972" s="7">
        <v>40944</v>
      </c>
      <c r="E1972" t="s">
        <v>2340</v>
      </c>
      <c r="F1972" t="s">
        <v>2664</v>
      </c>
      <c r="G1972" t="s">
        <v>2340</v>
      </c>
      <c r="H1972" t="s">
        <v>10</v>
      </c>
      <c r="I1972" t="s">
        <v>118</v>
      </c>
      <c r="K1972" t="s">
        <v>2735</v>
      </c>
      <c r="L1972" t="s">
        <v>2736</v>
      </c>
    </row>
    <row r="1973" spans="1:14" hidden="1" x14ac:dyDescent="0.25">
      <c r="A1973">
        <v>32</v>
      </c>
      <c r="B1973">
        <v>44</v>
      </c>
      <c r="C1973" t="s">
        <v>10394</v>
      </c>
      <c r="D1973" s="7">
        <v>40944</v>
      </c>
      <c r="E1973" t="s">
        <v>2340</v>
      </c>
      <c r="F1973" t="s">
        <v>2664</v>
      </c>
      <c r="G1973" t="s">
        <v>2340</v>
      </c>
      <c r="H1973" t="s">
        <v>17</v>
      </c>
      <c r="I1973" t="s">
        <v>18</v>
      </c>
      <c r="K1973" t="s">
        <v>2737</v>
      </c>
      <c r="L1973" t="s">
        <v>2738</v>
      </c>
    </row>
    <row r="1974" spans="1:14" hidden="1" x14ac:dyDescent="0.25">
      <c r="A1974">
        <v>32</v>
      </c>
      <c r="B1974">
        <v>45</v>
      </c>
      <c r="C1974" t="s">
        <v>10394</v>
      </c>
      <c r="D1974" s="7">
        <v>40944</v>
      </c>
      <c r="E1974" t="s">
        <v>2340</v>
      </c>
      <c r="F1974" t="s">
        <v>2664</v>
      </c>
      <c r="G1974" t="s">
        <v>2340</v>
      </c>
      <c r="H1974" t="s">
        <v>21</v>
      </c>
      <c r="I1974" t="s">
        <v>22</v>
      </c>
      <c r="K1974" t="s">
        <v>2738</v>
      </c>
      <c r="L1974" t="s">
        <v>2739</v>
      </c>
    </row>
    <row r="1975" spans="1:14" hidden="1" x14ac:dyDescent="0.25">
      <c r="A1975">
        <v>32</v>
      </c>
      <c r="B1975">
        <v>46</v>
      </c>
      <c r="C1975" t="s">
        <v>10394</v>
      </c>
      <c r="D1975" s="7">
        <v>40944</v>
      </c>
      <c r="E1975" t="s">
        <v>2340</v>
      </c>
      <c r="F1975" t="s">
        <v>2664</v>
      </c>
      <c r="G1975" t="s">
        <v>2340</v>
      </c>
      <c r="H1975" t="s">
        <v>24</v>
      </c>
      <c r="I1975" t="s">
        <v>10323</v>
      </c>
      <c r="K1975" t="s">
        <v>2740</v>
      </c>
      <c r="L1975" t="s">
        <v>2741</v>
      </c>
    </row>
    <row r="1976" spans="1:14" hidden="1" x14ac:dyDescent="0.25">
      <c r="A1976">
        <v>32</v>
      </c>
      <c r="B1976">
        <v>47</v>
      </c>
      <c r="C1976" t="s">
        <v>10394</v>
      </c>
      <c r="D1976" s="7">
        <v>40944</v>
      </c>
      <c r="E1976" t="s">
        <v>2340</v>
      </c>
      <c r="F1976" t="s">
        <v>2664</v>
      </c>
      <c r="G1976" t="s">
        <v>2340</v>
      </c>
      <c r="H1976" t="s">
        <v>10</v>
      </c>
      <c r="I1976" t="s">
        <v>118</v>
      </c>
      <c r="K1976" t="s">
        <v>2742</v>
      </c>
      <c r="L1976" t="s">
        <v>2743</v>
      </c>
    </row>
    <row r="1977" spans="1:14" hidden="1" x14ac:dyDescent="0.25">
      <c r="A1977">
        <v>32</v>
      </c>
      <c r="B1977">
        <v>48</v>
      </c>
      <c r="C1977" t="s">
        <v>10394</v>
      </c>
      <c r="D1977" s="7">
        <v>40944</v>
      </c>
      <c r="E1977" t="s">
        <v>2340</v>
      </c>
      <c r="F1977" t="s">
        <v>2664</v>
      </c>
      <c r="G1977" t="s">
        <v>2340</v>
      </c>
      <c r="H1977" t="s">
        <v>10</v>
      </c>
      <c r="I1977" t="s">
        <v>14</v>
      </c>
      <c r="K1977" t="s">
        <v>2744</v>
      </c>
      <c r="L1977" t="s">
        <v>2745</v>
      </c>
    </row>
    <row r="1978" spans="1:14" hidden="1" x14ac:dyDescent="0.25">
      <c r="A1978">
        <v>32</v>
      </c>
      <c r="B1978">
        <v>49</v>
      </c>
      <c r="C1978" t="s">
        <v>10394</v>
      </c>
      <c r="D1978" s="7">
        <v>40944</v>
      </c>
      <c r="E1978" t="s">
        <v>2340</v>
      </c>
      <c r="F1978" t="s">
        <v>2664</v>
      </c>
      <c r="G1978" t="s">
        <v>2340</v>
      </c>
      <c r="H1978" t="s">
        <v>17</v>
      </c>
      <c r="I1978" t="s">
        <v>18</v>
      </c>
      <c r="K1978" t="s">
        <v>2745</v>
      </c>
      <c r="L1978" t="s">
        <v>2746</v>
      </c>
    </row>
    <row r="1979" spans="1:14" hidden="1" x14ac:dyDescent="0.25">
      <c r="A1979">
        <v>32</v>
      </c>
      <c r="B1979">
        <v>50</v>
      </c>
      <c r="C1979" t="s">
        <v>10394</v>
      </c>
      <c r="D1979" s="7">
        <v>40944</v>
      </c>
      <c r="E1979" t="s">
        <v>2340</v>
      </c>
      <c r="F1979" t="s">
        <v>2664</v>
      </c>
      <c r="G1979" t="s">
        <v>2340</v>
      </c>
      <c r="H1979" t="s">
        <v>53</v>
      </c>
      <c r="I1979" t="s">
        <v>124</v>
      </c>
      <c r="J1979" t="s">
        <v>92</v>
      </c>
      <c r="K1979" t="s">
        <v>2746</v>
      </c>
      <c r="L1979" t="s">
        <v>2746</v>
      </c>
      <c r="N1979">
        <v>3</v>
      </c>
    </row>
    <row r="1980" spans="1:14" hidden="1" x14ac:dyDescent="0.25">
      <c r="A1980">
        <v>32</v>
      </c>
      <c r="B1980">
        <v>51</v>
      </c>
      <c r="C1980" t="s">
        <v>10394</v>
      </c>
      <c r="D1980" s="7">
        <v>40944</v>
      </c>
      <c r="E1980" t="s">
        <v>2340</v>
      </c>
      <c r="F1980" t="s">
        <v>2664</v>
      </c>
      <c r="G1980" t="s">
        <v>2340</v>
      </c>
      <c r="H1980" t="s">
        <v>21</v>
      </c>
      <c r="I1980" t="s">
        <v>22</v>
      </c>
      <c r="K1980" t="s">
        <v>2746</v>
      </c>
      <c r="L1980" t="s">
        <v>2747</v>
      </c>
    </row>
    <row r="1981" spans="1:14" hidden="1" x14ac:dyDescent="0.25">
      <c r="A1981">
        <v>32</v>
      </c>
      <c r="B1981">
        <v>52</v>
      </c>
      <c r="C1981" t="s">
        <v>10394</v>
      </c>
      <c r="D1981" s="7">
        <v>40944</v>
      </c>
      <c r="E1981" t="s">
        <v>2340</v>
      </c>
      <c r="F1981" t="s">
        <v>2664</v>
      </c>
      <c r="G1981" t="s">
        <v>2340</v>
      </c>
      <c r="H1981" t="s">
        <v>24</v>
      </c>
      <c r="I1981" t="s">
        <v>10323</v>
      </c>
      <c r="K1981" t="s">
        <v>2748</v>
      </c>
      <c r="L1981" t="s">
        <v>2749</v>
      </c>
    </row>
    <row r="1982" spans="1:14" hidden="1" x14ac:dyDescent="0.25">
      <c r="A1982">
        <v>32</v>
      </c>
      <c r="B1982">
        <v>53</v>
      </c>
      <c r="C1982" t="s">
        <v>10394</v>
      </c>
      <c r="D1982" s="7">
        <v>40944</v>
      </c>
      <c r="E1982" t="s">
        <v>2340</v>
      </c>
      <c r="F1982" t="s">
        <v>2664</v>
      </c>
      <c r="G1982" t="s">
        <v>2340</v>
      </c>
      <c r="H1982" t="s">
        <v>10</v>
      </c>
      <c r="I1982" t="s">
        <v>118</v>
      </c>
      <c r="K1982" t="s">
        <v>2750</v>
      </c>
      <c r="L1982" t="s">
        <v>2751</v>
      </c>
    </row>
    <row r="1983" spans="1:14" hidden="1" x14ac:dyDescent="0.25">
      <c r="A1983">
        <v>32</v>
      </c>
      <c r="B1983">
        <v>54</v>
      </c>
      <c r="C1983" t="s">
        <v>10394</v>
      </c>
      <c r="D1983" s="7">
        <v>40944</v>
      </c>
      <c r="E1983" t="s">
        <v>2340</v>
      </c>
      <c r="F1983" t="s">
        <v>2664</v>
      </c>
      <c r="G1983" t="s">
        <v>2340</v>
      </c>
      <c r="H1983" t="s">
        <v>17</v>
      </c>
      <c r="I1983" t="s">
        <v>18</v>
      </c>
      <c r="K1983" t="s">
        <v>2752</v>
      </c>
      <c r="L1983" t="s">
        <v>2753</v>
      </c>
    </row>
    <row r="1984" spans="1:14" hidden="1" x14ac:dyDescent="0.25">
      <c r="A1984">
        <v>32</v>
      </c>
      <c r="B1984">
        <v>55</v>
      </c>
      <c r="C1984" t="s">
        <v>10394</v>
      </c>
      <c r="D1984" s="7">
        <v>40944</v>
      </c>
      <c r="E1984" t="s">
        <v>2340</v>
      </c>
      <c r="F1984" t="s">
        <v>2664</v>
      </c>
      <c r="G1984" t="s">
        <v>2340</v>
      </c>
      <c r="H1984" t="s">
        <v>53</v>
      </c>
      <c r="I1984" t="s">
        <v>379</v>
      </c>
      <c r="J1984" t="s">
        <v>92</v>
      </c>
      <c r="K1984" t="s">
        <v>2753</v>
      </c>
      <c r="L1984" t="s">
        <v>2754</v>
      </c>
      <c r="N1984">
        <v>3</v>
      </c>
    </row>
    <row r="1985" spans="1:14" hidden="1" x14ac:dyDescent="0.25">
      <c r="A1985">
        <v>32</v>
      </c>
      <c r="B1985">
        <v>56</v>
      </c>
      <c r="C1985" t="s">
        <v>10394</v>
      </c>
      <c r="D1985" s="7">
        <v>40944</v>
      </c>
      <c r="E1985" t="s">
        <v>2340</v>
      </c>
      <c r="F1985" t="s">
        <v>2664</v>
      </c>
      <c r="G1985" t="s">
        <v>2340</v>
      </c>
      <c r="H1985" t="s">
        <v>21</v>
      </c>
      <c r="I1985" t="s">
        <v>334</v>
      </c>
      <c r="K1985" t="s">
        <v>2074</v>
      </c>
      <c r="L1985" t="s">
        <v>2755</v>
      </c>
    </row>
    <row r="1986" spans="1:14" hidden="1" x14ac:dyDescent="0.25">
      <c r="A1986">
        <v>32</v>
      </c>
      <c r="B1986">
        <v>57</v>
      </c>
      <c r="C1986" t="s">
        <v>10394</v>
      </c>
      <c r="D1986" s="7">
        <v>40944</v>
      </c>
      <c r="E1986" t="s">
        <v>2340</v>
      </c>
      <c r="F1986" t="s">
        <v>2664</v>
      </c>
      <c r="G1986" t="s">
        <v>2340</v>
      </c>
      <c r="H1986" t="s">
        <v>24</v>
      </c>
      <c r="I1986" t="s">
        <v>10323</v>
      </c>
      <c r="K1986" t="s">
        <v>2756</v>
      </c>
      <c r="L1986" t="s">
        <v>2757</v>
      </c>
    </row>
    <row r="1987" spans="1:14" hidden="1" x14ac:dyDescent="0.25">
      <c r="A1987">
        <v>32</v>
      </c>
      <c r="B1987">
        <v>58</v>
      </c>
      <c r="C1987" t="s">
        <v>10394</v>
      </c>
      <c r="D1987" s="7">
        <v>40944</v>
      </c>
      <c r="E1987" t="s">
        <v>2340</v>
      </c>
      <c r="F1987" t="s">
        <v>2664</v>
      </c>
      <c r="G1987" t="s">
        <v>2340</v>
      </c>
      <c r="H1987" t="s">
        <v>10</v>
      </c>
      <c r="I1987" t="s">
        <v>118</v>
      </c>
      <c r="K1987" t="s">
        <v>2758</v>
      </c>
      <c r="L1987" t="s">
        <v>2759</v>
      </c>
    </row>
    <row r="1988" spans="1:14" hidden="1" x14ac:dyDescent="0.25">
      <c r="A1988">
        <v>32</v>
      </c>
      <c r="B1988">
        <v>59</v>
      </c>
      <c r="C1988" t="s">
        <v>10394</v>
      </c>
      <c r="D1988" s="7">
        <v>40944</v>
      </c>
      <c r="E1988" t="s">
        <v>2340</v>
      </c>
      <c r="F1988" t="s">
        <v>2664</v>
      </c>
      <c r="G1988" t="s">
        <v>2340</v>
      </c>
      <c r="H1988" t="s">
        <v>17</v>
      </c>
      <c r="I1988" t="s">
        <v>18</v>
      </c>
      <c r="K1988" t="s">
        <v>2760</v>
      </c>
      <c r="L1988" t="s">
        <v>2761</v>
      </c>
    </row>
    <row r="1989" spans="1:14" hidden="1" x14ac:dyDescent="0.25">
      <c r="A1989">
        <v>32</v>
      </c>
      <c r="B1989">
        <v>60</v>
      </c>
      <c r="C1989" t="s">
        <v>10394</v>
      </c>
      <c r="D1989" s="7">
        <v>40944</v>
      </c>
      <c r="E1989" t="s">
        <v>2340</v>
      </c>
      <c r="F1989" t="s">
        <v>2664</v>
      </c>
      <c r="G1989" t="s">
        <v>2340</v>
      </c>
      <c r="H1989" t="s">
        <v>53</v>
      </c>
      <c r="I1989" t="s">
        <v>124</v>
      </c>
      <c r="J1989" t="s">
        <v>92</v>
      </c>
      <c r="K1989" t="s">
        <v>2761</v>
      </c>
      <c r="L1989" t="s">
        <v>2761</v>
      </c>
      <c r="N1989">
        <v>3</v>
      </c>
    </row>
    <row r="1990" spans="1:14" hidden="1" x14ac:dyDescent="0.25">
      <c r="A1990">
        <v>32</v>
      </c>
      <c r="B1990">
        <v>61</v>
      </c>
      <c r="C1990" t="s">
        <v>10394</v>
      </c>
      <c r="D1990" s="7">
        <v>40944</v>
      </c>
      <c r="E1990" t="s">
        <v>2340</v>
      </c>
      <c r="F1990" t="s">
        <v>2664</v>
      </c>
      <c r="G1990" t="s">
        <v>2340</v>
      </c>
      <c r="H1990" t="s">
        <v>17</v>
      </c>
      <c r="I1990" t="s">
        <v>18</v>
      </c>
      <c r="K1990" t="s">
        <v>2761</v>
      </c>
      <c r="L1990" t="s">
        <v>2762</v>
      </c>
    </row>
    <row r="1991" spans="1:14" hidden="1" x14ac:dyDescent="0.25">
      <c r="A1991">
        <v>32</v>
      </c>
      <c r="B1991">
        <v>62</v>
      </c>
      <c r="C1991" t="s">
        <v>10394</v>
      </c>
      <c r="D1991" s="7">
        <v>40944</v>
      </c>
      <c r="E1991" t="s">
        <v>2340</v>
      </c>
      <c r="F1991" t="s">
        <v>2664</v>
      </c>
      <c r="G1991" t="s">
        <v>2340</v>
      </c>
      <c r="H1991" t="s">
        <v>17</v>
      </c>
      <c r="I1991" t="s">
        <v>101</v>
      </c>
      <c r="K1991" t="s">
        <v>2762</v>
      </c>
      <c r="L1991" t="s">
        <v>2763</v>
      </c>
    </row>
    <row r="1992" spans="1:14" hidden="1" x14ac:dyDescent="0.25">
      <c r="A1992">
        <v>32</v>
      </c>
      <c r="B1992">
        <v>63</v>
      </c>
      <c r="C1992" t="s">
        <v>10394</v>
      </c>
      <c r="D1992" s="7">
        <v>40944</v>
      </c>
      <c r="E1992" t="s">
        <v>2340</v>
      </c>
      <c r="F1992" t="s">
        <v>2664</v>
      </c>
      <c r="G1992" t="s">
        <v>2340</v>
      </c>
      <c r="H1992" t="s">
        <v>17</v>
      </c>
      <c r="I1992" t="s">
        <v>18</v>
      </c>
      <c r="K1992" t="s">
        <v>2764</v>
      </c>
      <c r="L1992" t="s">
        <v>2765</v>
      </c>
    </row>
    <row r="1993" spans="1:14" hidden="1" x14ac:dyDescent="0.25">
      <c r="A1993">
        <v>32</v>
      </c>
      <c r="B1993">
        <v>64</v>
      </c>
      <c r="C1993" t="s">
        <v>10394</v>
      </c>
      <c r="D1993" s="7">
        <v>40944</v>
      </c>
      <c r="E1993" t="s">
        <v>2340</v>
      </c>
      <c r="F1993" t="s">
        <v>2664</v>
      </c>
      <c r="G1993" t="s">
        <v>2340</v>
      </c>
      <c r="H1993" t="s">
        <v>24</v>
      </c>
      <c r="I1993" t="s">
        <v>10323</v>
      </c>
      <c r="K1993" t="s">
        <v>2765</v>
      </c>
      <c r="L1993" t="s">
        <v>2766</v>
      </c>
    </row>
    <row r="1994" spans="1:14" hidden="1" x14ac:dyDescent="0.25">
      <c r="A1994">
        <v>32</v>
      </c>
      <c r="B1994">
        <v>65</v>
      </c>
      <c r="C1994" t="s">
        <v>10394</v>
      </c>
      <c r="D1994" s="7">
        <v>40944</v>
      </c>
      <c r="E1994" t="s">
        <v>2340</v>
      </c>
      <c r="F1994" t="s">
        <v>2664</v>
      </c>
      <c r="G1994" t="s">
        <v>2340</v>
      </c>
      <c r="H1994" t="s">
        <v>10</v>
      </c>
      <c r="I1994" t="s">
        <v>118</v>
      </c>
      <c r="K1994" t="s">
        <v>2766</v>
      </c>
      <c r="L1994" t="s">
        <v>2767</v>
      </c>
    </row>
    <row r="1995" spans="1:14" hidden="1" x14ac:dyDescent="0.25">
      <c r="A1995">
        <v>32</v>
      </c>
      <c r="B1995">
        <v>66</v>
      </c>
      <c r="C1995" t="s">
        <v>10394</v>
      </c>
      <c r="D1995" s="7">
        <v>40944</v>
      </c>
      <c r="E1995" t="s">
        <v>2340</v>
      </c>
      <c r="F1995" t="s">
        <v>2664</v>
      </c>
      <c r="G1995" t="s">
        <v>2340</v>
      </c>
      <c r="H1995" t="s">
        <v>17</v>
      </c>
      <c r="I1995" t="s">
        <v>18</v>
      </c>
      <c r="K1995" t="s">
        <v>2767</v>
      </c>
      <c r="L1995" t="s">
        <v>2768</v>
      </c>
    </row>
    <row r="1996" spans="1:14" hidden="1" x14ac:dyDescent="0.25">
      <c r="A1996">
        <v>32</v>
      </c>
      <c r="B1996">
        <v>67</v>
      </c>
      <c r="C1996" t="s">
        <v>10394</v>
      </c>
      <c r="D1996" s="7">
        <v>40944</v>
      </c>
      <c r="E1996" t="s">
        <v>2340</v>
      </c>
      <c r="F1996" t="s">
        <v>2664</v>
      </c>
      <c r="G1996" t="s">
        <v>2340</v>
      </c>
      <c r="H1996" t="s">
        <v>17</v>
      </c>
      <c r="I1996" t="s">
        <v>101</v>
      </c>
      <c r="K1996" t="s">
        <v>2769</v>
      </c>
      <c r="L1996" t="s">
        <v>2770</v>
      </c>
    </row>
    <row r="1997" spans="1:14" hidden="1" x14ac:dyDescent="0.25">
      <c r="A1997">
        <v>32</v>
      </c>
      <c r="B1997">
        <v>68</v>
      </c>
      <c r="C1997" t="s">
        <v>10394</v>
      </c>
      <c r="D1997" s="7">
        <v>40944</v>
      </c>
      <c r="E1997" t="s">
        <v>2340</v>
      </c>
      <c r="F1997" t="s">
        <v>2664</v>
      </c>
      <c r="G1997" t="s">
        <v>2340</v>
      </c>
      <c r="H1997" t="s">
        <v>53</v>
      </c>
      <c r="I1997" t="s">
        <v>772</v>
      </c>
      <c r="J1997" t="s">
        <v>92</v>
      </c>
      <c r="K1997" t="s">
        <v>2770</v>
      </c>
      <c r="L1997" t="s">
        <v>2770</v>
      </c>
      <c r="N1997">
        <v>4</v>
      </c>
    </row>
    <row r="1998" spans="1:14" hidden="1" x14ac:dyDescent="0.25">
      <c r="A1998">
        <v>32</v>
      </c>
      <c r="B1998">
        <v>69</v>
      </c>
      <c r="C1998" t="s">
        <v>10394</v>
      </c>
      <c r="D1998" s="7">
        <v>40944</v>
      </c>
      <c r="E1998" t="s">
        <v>2340</v>
      </c>
      <c r="F1998" t="s">
        <v>2664</v>
      </c>
      <c r="G1998" t="s">
        <v>2340</v>
      </c>
      <c r="H1998" t="s">
        <v>17</v>
      </c>
      <c r="I1998" t="s">
        <v>18</v>
      </c>
      <c r="K1998" t="s">
        <v>2770</v>
      </c>
      <c r="L1998" t="s">
        <v>2771</v>
      </c>
    </row>
    <row r="1999" spans="1:14" hidden="1" x14ac:dyDescent="0.25">
      <c r="A1999">
        <v>32</v>
      </c>
      <c r="B1999">
        <v>70</v>
      </c>
      <c r="C1999" t="s">
        <v>10394</v>
      </c>
      <c r="D1999" s="7">
        <v>40944</v>
      </c>
      <c r="E1999" t="s">
        <v>2340</v>
      </c>
      <c r="F1999" t="s">
        <v>2664</v>
      </c>
      <c r="G1999" t="s">
        <v>2340</v>
      </c>
      <c r="H1999" t="s">
        <v>53</v>
      </c>
      <c r="I1999" t="s">
        <v>379</v>
      </c>
      <c r="J1999" t="s">
        <v>92</v>
      </c>
      <c r="K1999" t="s">
        <v>2771</v>
      </c>
      <c r="L1999" t="s">
        <v>2772</v>
      </c>
      <c r="M1999" t="s">
        <v>1264</v>
      </c>
      <c r="N1999">
        <v>4</v>
      </c>
    </row>
    <row r="2000" spans="1:14" hidden="1" x14ac:dyDescent="0.25">
      <c r="A2000">
        <v>32</v>
      </c>
      <c r="B2000">
        <v>71</v>
      </c>
      <c r="C2000" t="s">
        <v>10394</v>
      </c>
      <c r="D2000" s="7">
        <v>40944</v>
      </c>
      <c r="E2000" t="s">
        <v>2340</v>
      </c>
      <c r="F2000" t="s">
        <v>2664</v>
      </c>
      <c r="G2000" t="s">
        <v>2340</v>
      </c>
      <c r="H2000" t="s">
        <v>21</v>
      </c>
      <c r="I2000" t="s">
        <v>334</v>
      </c>
      <c r="K2000" t="s">
        <v>2772</v>
      </c>
      <c r="L2000" t="s">
        <v>2773</v>
      </c>
    </row>
    <row r="2001" spans="1:12" hidden="1" x14ac:dyDescent="0.25">
      <c r="A2001">
        <v>32</v>
      </c>
      <c r="B2001">
        <v>72</v>
      </c>
      <c r="C2001" t="s">
        <v>10394</v>
      </c>
      <c r="D2001" s="7">
        <v>40944</v>
      </c>
      <c r="E2001" t="s">
        <v>2340</v>
      </c>
      <c r="F2001" t="s">
        <v>2664</v>
      </c>
      <c r="G2001" t="s">
        <v>2340</v>
      </c>
      <c r="H2001" t="s">
        <v>24</v>
      </c>
      <c r="I2001" t="s">
        <v>1263</v>
      </c>
      <c r="K2001" t="s">
        <v>2774</v>
      </c>
      <c r="L2001" t="s">
        <v>2775</v>
      </c>
    </row>
    <row r="2002" spans="1:12" hidden="1" x14ac:dyDescent="0.25">
      <c r="A2002">
        <v>32</v>
      </c>
      <c r="B2002">
        <v>73</v>
      </c>
      <c r="C2002" t="s">
        <v>10394</v>
      </c>
      <c r="D2002" s="7">
        <v>40944</v>
      </c>
      <c r="E2002" t="s">
        <v>2340</v>
      </c>
      <c r="F2002" t="s">
        <v>2664</v>
      </c>
      <c r="G2002" t="s">
        <v>2340</v>
      </c>
      <c r="H2002" t="s">
        <v>10</v>
      </c>
      <c r="I2002" t="s">
        <v>62</v>
      </c>
      <c r="K2002" t="s">
        <v>2775</v>
      </c>
      <c r="L2002" t="s">
        <v>2776</v>
      </c>
    </row>
    <row r="2003" spans="1:12" hidden="1" x14ac:dyDescent="0.25">
      <c r="A2003">
        <v>32</v>
      </c>
      <c r="B2003">
        <v>74</v>
      </c>
      <c r="C2003" t="s">
        <v>10394</v>
      </c>
      <c r="D2003" s="7">
        <v>40944</v>
      </c>
      <c r="E2003" t="s">
        <v>2340</v>
      </c>
      <c r="F2003" t="s">
        <v>2664</v>
      </c>
      <c r="G2003" t="s">
        <v>2340</v>
      </c>
      <c r="H2003" t="s">
        <v>10</v>
      </c>
      <c r="I2003" t="s">
        <v>118</v>
      </c>
      <c r="K2003" t="s">
        <v>2776</v>
      </c>
      <c r="L2003" t="s">
        <v>2777</v>
      </c>
    </row>
    <row r="2004" spans="1:12" hidden="1" x14ac:dyDescent="0.25">
      <c r="A2004">
        <v>32</v>
      </c>
      <c r="B2004">
        <v>75</v>
      </c>
      <c r="C2004" t="s">
        <v>10394</v>
      </c>
      <c r="D2004" s="7">
        <v>40944</v>
      </c>
      <c r="E2004" t="s">
        <v>2340</v>
      </c>
      <c r="F2004" t="s">
        <v>2664</v>
      </c>
      <c r="G2004" t="s">
        <v>2340</v>
      </c>
      <c r="H2004" t="s">
        <v>17</v>
      </c>
      <c r="I2004" t="s">
        <v>101</v>
      </c>
      <c r="K2004" t="s">
        <v>2777</v>
      </c>
      <c r="L2004" t="s">
        <v>2778</v>
      </c>
    </row>
    <row r="2005" spans="1:12" hidden="1" x14ac:dyDescent="0.25">
      <c r="A2005">
        <v>32</v>
      </c>
      <c r="B2005">
        <v>76</v>
      </c>
      <c r="C2005" t="s">
        <v>10394</v>
      </c>
      <c r="D2005" s="7">
        <v>40944</v>
      </c>
      <c r="E2005" t="s">
        <v>2340</v>
      </c>
      <c r="F2005" t="s">
        <v>2664</v>
      </c>
      <c r="G2005" t="s">
        <v>2340</v>
      </c>
      <c r="H2005" t="s">
        <v>33</v>
      </c>
      <c r="I2005" t="s">
        <v>192</v>
      </c>
      <c r="K2005" t="s">
        <v>2778</v>
      </c>
      <c r="L2005" t="s">
        <v>2779</v>
      </c>
    </row>
    <row r="2006" spans="1:12" hidden="1" x14ac:dyDescent="0.25">
      <c r="A2006">
        <v>32</v>
      </c>
      <c r="B2006">
        <v>77</v>
      </c>
      <c r="C2006" t="s">
        <v>10394</v>
      </c>
      <c r="D2006" s="7">
        <v>40944</v>
      </c>
      <c r="E2006" t="s">
        <v>2340</v>
      </c>
      <c r="F2006" t="s">
        <v>2664</v>
      </c>
      <c r="G2006" t="s">
        <v>2340</v>
      </c>
      <c r="H2006" t="s">
        <v>24</v>
      </c>
      <c r="I2006" t="s">
        <v>10323</v>
      </c>
      <c r="K2006" t="s">
        <v>2780</v>
      </c>
      <c r="L2006" t="s">
        <v>2781</v>
      </c>
    </row>
    <row r="2007" spans="1:12" hidden="1" x14ac:dyDescent="0.25">
      <c r="A2007">
        <v>32</v>
      </c>
      <c r="B2007">
        <v>78</v>
      </c>
      <c r="C2007" t="s">
        <v>10394</v>
      </c>
      <c r="D2007" s="7">
        <v>40944</v>
      </c>
      <c r="E2007" t="s">
        <v>2340</v>
      </c>
      <c r="F2007" t="s">
        <v>2664</v>
      </c>
      <c r="G2007" t="s">
        <v>2340</v>
      </c>
      <c r="H2007" t="s">
        <v>10</v>
      </c>
      <c r="I2007" t="s">
        <v>118</v>
      </c>
      <c r="K2007" t="s">
        <v>2781</v>
      </c>
      <c r="L2007" t="s">
        <v>2782</v>
      </c>
    </row>
    <row r="2008" spans="1:12" hidden="1" x14ac:dyDescent="0.25">
      <c r="A2008">
        <v>32</v>
      </c>
      <c r="B2008">
        <v>79</v>
      </c>
      <c r="C2008" t="s">
        <v>10394</v>
      </c>
      <c r="D2008" s="7">
        <v>40944</v>
      </c>
      <c r="E2008" t="s">
        <v>2340</v>
      </c>
      <c r="F2008" t="s">
        <v>2664</v>
      </c>
      <c r="G2008" t="s">
        <v>2340</v>
      </c>
      <c r="H2008" t="s">
        <v>10</v>
      </c>
      <c r="I2008" t="s">
        <v>14</v>
      </c>
      <c r="K2008" t="s">
        <v>2782</v>
      </c>
      <c r="L2008" t="s">
        <v>2783</v>
      </c>
    </row>
    <row r="2009" spans="1:12" hidden="1" x14ac:dyDescent="0.25">
      <c r="A2009">
        <v>32</v>
      </c>
      <c r="B2009">
        <v>80</v>
      </c>
      <c r="C2009" t="s">
        <v>10394</v>
      </c>
      <c r="D2009" s="7">
        <v>40944</v>
      </c>
      <c r="E2009" t="s">
        <v>2340</v>
      </c>
      <c r="F2009" t="s">
        <v>2664</v>
      </c>
      <c r="G2009" t="s">
        <v>2340</v>
      </c>
      <c r="H2009" t="s">
        <v>17</v>
      </c>
      <c r="I2009" t="s">
        <v>18</v>
      </c>
      <c r="K2009" t="s">
        <v>2783</v>
      </c>
      <c r="L2009" t="s">
        <v>2784</v>
      </c>
    </row>
    <row r="2010" spans="1:12" hidden="1" x14ac:dyDescent="0.25">
      <c r="A2010">
        <v>32</v>
      </c>
      <c r="B2010">
        <v>81</v>
      </c>
      <c r="C2010" t="s">
        <v>10394</v>
      </c>
      <c r="D2010" s="7">
        <v>40944</v>
      </c>
      <c r="E2010" t="s">
        <v>2340</v>
      </c>
      <c r="F2010" t="s">
        <v>2664</v>
      </c>
      <c r="G2010" t="s">
        <v>2340</v>
      </c>
      <c r="H2010" t="s">
        <v>17</v>
      </c>
      <c r="I2010" t="s">
        <v>101</v>
      </c>
      <c r="K2010" t="s">
        <v>2785</v>
      </c>
      <c r="L2010" t="s">
        <v>2786</v>
      </c>
    </row>
    <row r="2011" spans="1:12" hidden="1" x14ac:dyDescent="0.25">
      <c r="A2011">
        <v>32</v>
      </c>
      <c r="B2011">
        <v>82</v>
      </c>
      <c r="C2011" t="s">
        <v>10394</v>
      </c>
      <c r="D2011" s="7">
        <v>40944</v>
      </c>
      <c r="E2011" t="s">
        <v>2340</v>
      </c>
      <c r="F2011" t="s">
        <v>2664</v>
      </c>
      <c r="G2011" t="s">
        <v>2340</v>
      </c>
      <c r="H2011" t="s">
        <v>162</v>
      </c>
      <c r="I2011" t="s">
        <v>163</v>
      </c>
      <c r="K2011" t="s">
        <v>2787</v>
      </c>
      <c r="L2011" t="s">
        <v>2788</v>
      </c>
    </row>
    <row r="2012" spans="1:12" hidden="1" x14ac:dyDescent="0.25">
      <c r="A2012">
        <v>32</v>
      </c>
      <c r="B2012">
        <v>83</v>
      </c>
      <c r="C2012" t="s">
        <v>10394</v>
      </c>
      <c r="D2012" s="7">
        <v>40944</v>
      </c>
      <c r="E2012" t="s">
        <v>2340</v>
      </c>
      <c r="F2012" t="s">
        <v>2664</v>
      </c>
      <c r="G2012" t="s">
        <v>2340</v>
      </c>
      <c r="H2012" t="s">
        <v>10</v>
      </c>
      <c r="I2012" t="s">
        <v>118</v>
      </c>
      <c r="K2012" t="s">
        <v>2789</v>
      </c>
      <c r="L2012" t="s">
        <v>2790</v>
      </c>
    </row>
    <row r="2013" spans="1:12" hidden="1" x14ac:dyDescent="0.25">
      <c r="A2013">
        <v>32</v>
      </c>
      <c r="B2013">
        <v>84</v>
      </c>
      <c r="C2013" t="s">
        <v>10394</v>
      </c>
      <c r="D2013" s="7">
        <v>40944</v>
      </c>
      <c r="E2013" t="s">
        <v>2340</v>
      </c>
      <c r="F2013" t="s">
        <v>2664</v>
      </c>
      <c r="G2013" t="s">
        <v>2340</v>
      </c>
      <c r="H2013" t="s">
        <v>162</v>
      </c>
      <c r="I2013" t="s">
        <v>722</v>
      </c>
      <c r="K2013" t="s">
        <v>2790</v>
      </c>
      <c r="L2013" t="s">
        <v>2791</v>
      </c>
    </row>
    <row r="2014" spans="1:12" hidden="1" x14ac:dyDescent="0.25">
      <c r="A2014">
        <v>32</v>
      </c>
      <c r="B2014">
        <v>85</v>
      </c>
      <c r="C2014" t="s">
        <v>10394</v>
      </c>
      <c r="D2014" s="7">
        <v>40944</v>
      </c>
      <c r="E2014" t="s">
        <v>2340</v>
      </c>
      <c r="F2014" t="s">
        <v>2664</v>
      </c>
      <c r="G2014" t="s">
        <v>2340</v>
      </c>
      <c r="H2014" t="s">
        <v>21</v>
      </c>
      <c r="I2014" t="s">
        <v>22</v>
      </c>
      <c r="K2014" t="s">
        <v>2792</v>
      </c>
      <c r="L2014" t="s">
        <v>2793</v>
      </c>
    </row>
    <row r="2015" spans="1:12" hidden="1" x14ac:dyDescent="0.25">
      <c r="A2015">
        <v>32</v>
      </c>
      <c r="B2015">
        <v>86</v>
      </c>
      <c r="C2015" t="s">
        <v>10394</v>
      </c>
      <c r="D2015" s="7">
        <v>40944</v>
      </c>
      <c r="E2015" t="s">
        <v>2340</v>
      </c>
      <c r="F2015" t="s">
        <v>2664</v>
      </c>
      <c r="G2015" t="s">
        <v>2340</v>
      </c>
      <c r="H2015" t="s">
        <v>24</v>
      </c>
      <c r="I2015" t="s">
        <v>10323</v>
      </c>
      <c r="K2015" t="s">
        <v>2794</v>
      </c>
      <c r="L2015" t="s">
        <v>2795</v>
      </c>
    </row>
    <row r="2016" spans="1:12" hidden="1" x14ac:dyDescent="0.25">
      <c r="A2016">
        <v>32</v>
      </c>
      <c r="B2016">
        <v>87</v>
      </c>
      <c r="C2016" t="s">
        <v>10394</v>
      </c>
      <c r="D2016" s="7">
        <v>40944</v>
      </c>
      <c r="E2016" t="s">
        <v>2340</v>
      </c>
      <c r="F2016" t="s">
        <v>2664</v>
      </c>
      <c r="G2016" t="s">
        <v>2340</v>
      </c>
      <c r="H2016" t="s">
        <v>10</v>
      </c>
      <c r="I2016" t="s">
        <v>118</v>
      </c>
      <c r="K2016" t="s">
        <v>2796</v>
      </c>
      <c r="L2016" t="s">
        <v>2797</v>
      </c>
    </row>
    <row r="2017" spans="1:14" hidden="1" x14ac:dyDescent="0.25">
      <c r="A2017">
        <v>32</v>
      </c>
      <c r="B2017">
        <v>88</v>
      </c>
      <c r="C2017" t="s">
        <v>10394</v>
      </c>
      <c r="D2017" s="7">
        <v>40944</v>
      </c>
      <c r="E2017" t="s">
        <v>2340</v>
      </c>
      <c r="F2017" t="s">
        <v>2664</v>
      </c>
      <c r="G2017" t="s">
        <v>2340</v>
      </c>
      <c r="H2017" t="s">
        <v>17</v>
      </c>
      <c r="I2017" t="s">
        <v>48</v>
      </c>
      <c r="K2017" t="s">
        <v>2797</v>
      </c>
      <c r="L2017" t="s">
        <v>2798</v>
      </c>
    </row>
    <row r="2018" spans="1:14" hidden="1" x14ac:dyDescent="0.25">
      <c r="A2018">
        <v>32</v>
      </c>
      <c r="B2018">
        <v>89</v>
      </c>
      <c r="C2018" t="s">
        <v>10394</v>
      </c>
      <c r="D2018" s="7">
        <v>40944</v>
      </c>
      <c r="E2018" t="s">
        <v>2340</v>
      </c>
      <c r="F2018" t="s">
        <v>2664</v>
      </c>
      <c r="G2018" t="s">
        <v>2340</v>
      </c>
      <c r="H2018" t="s">
        <v>53</v>
      </c>
      <c r="I2018" t="s">
        <v>379</v>
      </c>
      <c r="J2018" t="s">
        <v>92</v>
      </c>
      <c r="K2018" t="s">
        <v>2798</v>
      </c>
      <c r="L2018" t="s">
        <v>2799</v>
      </c>
      <c r="N2018">
        <v>4</v>
      </c>
    </row>
    <row r="2019" spans="1:14" hidden="1" x14ac:dyDescent="0.25">
      <c r="A2019">
        <v>32</v>
      </c>
      <c r="B2019">
        <v>90</v>
      </c>
      <c r="C2019" t="s">
        <v>10394</v>
      </c>
      <c r="D2019" s="7">
        <v>40944</v>
      </c>
      <c r="E2019" t="s">
        <v>2340</v>
      </c>
      <c r="F2019" t="s">
        <v>2664</v>
      </c>
      <c r="G2019" t="s">
        <v>2340</v>
      </c>
      <c r="H2019" t="s">
        <v>162</v>
      </c>
      <c r="I2019" t="s">
        <v>163</v>
      </c>
      <c r="K2019" t="s">
        <v>2800</v>
      </c>
      <c r="L2019" t="s">
        <v>2801</v>
      </c>
    </row>
    <row r="2020" spans="1:14" hidden="1" x14ac:dyDescent="0.25">
      <c r="A2020">
        <v>32</v>
      </c>
      <c r="B2020">
        <v>91</v>
      </c>
      <c r="C2020" t="s">
        <v>10394</v>
      </c>
      <c r="D2020" s="7">
        <v>40944</v>
      </c>
      <c r="E2020" t="s">
        <v>2340</v>
      </c>
      <c r="F2020" t="s">
        <v>2664</v>
      </c>
      <c r="G2020" t="s">
        <v>2340</v>
      </c>
      <c r="H2020" t="s">
        <v>24</v>
      </c>
      <c r="I2020" t="s">
        <v>10323</v>
      </c>
      <c r="K2020" t="s">
        <v>2802</v>
      </c>
      <c r="L2020" t="s">
        <v>2803</v>
      </c>
    </row>
    <row r="2021" spans="1:14" hidden="1" x14ac:dyDescent="0.25">
      <c r="A2021">
        <v>32</v>
      </c>
      <c r="B2021">
        <v>92</v>
      </c>
      <c r="C2021" t="s">
        <v>10394</v>
      </c>
      <c r="D2021" s="7">
        <v>40944</v>
      </c>
      <c r="E2021" t="s">
        <v>2340</v>
      </c>
      <c r="F2021" t="s">
        <v>2664</v>
      </c>
      <c r="G2021" t="s">
        <v>2340</v>
      </c>
      <c r="H2021" t="s">
        <v>10</v>
      </c>
      <c r="I2021" t="s">
        <v>118</v>
      </c>
      <c r="K2021" t="s">
        <v>2804</v>
      </c>
      <c r="L2021" t="s">
        <v>2805</v>
      </c>
    </row>
    <row r="2022" spans="1:14" hidden="1" x14ac:dyDescent="0.25">
      <c r="A2022">
        <v>32</v>
      </c>
      <c r="B2022">
        <v>93</v>
      </c>
      <c r="C2022" t="s">
        <v>10394</v>
      </c>
      <c r="D2022" s="7">
        <v>40944</v>
      </c>
      <c r="E2022" t="s">
        <v>2340</v>
      </c>
      <c r="F2022" t="s">
        <v>2664</v>
      </c>
      <c r="G2022" t="s">
        <v>2340</v>
      </c>
      <c r="H2022" t="s">
        <v>10</v>
      </c>
      <c r="I2022" t="s">
        <v>14</v>
      </c>
      <c r="K2022" t="s">
        <v>2805</v>
      </c>
      <c r="L2022" t="s">
        <v>2806</v>
      </c>
    </row>
    <row r="2023" spans="1:14" hidden="1" x14ac:dyDescent="0.25">
      <c r="A2023">
        <v>32</v>
      </c>
      <c r="B2023">
        <v>94</v>
      </c>
      <c r="C2023" t="s">
        <v>10394</v>
      </c>
      <c r="D2023" s="7">
        <v>40944</v>
      </c>
      <c r="E2023" t="s">
        <v>2340</v>
      </c>
      <c r="F2023" t="s">
        <v>2664</v>
      </c>
      <c r="G2023" t="s">
        <v>2340</v>
      </c>
      <c r="H2023" t="s">
        <v>17</v>
      </c>
      <c r="I2023" t="s">
        <v>18</v>
      </c>
      <c r="K2023" t="s">
        <v>2806</v>
      </c>
      <c r="L2023" t="s">
        <v>2807</v>
      </c>
    </row>
    <row r="2024" spans="1:14" hidden="1" x14ac:dyDescent="0.25">
      <c r="A2024">
        <v>32</v>
      </c>
      <c r="B2024">
        <v>95</v>
      </c>
      <c r="C2024" t="s">
        <v>10394</v>
      </c>
      <c r="D2024" s="7">
        <v>40944</v>
      </c>
      <c r="E2024" t="s">
        <v>2340</v>
      </c>
      <c r="F2024" t="s">
        <v>2664</v>
      </c>
      <c r="G2024" t="s">
        <v>2340</v>
      </c>
      <c r="H2024" t="s">
        <v>17</v>
      </c>
      <c r="I2024" t="s">
        <v>101</v>
      </c>
      <c r="K2024" t="s">
        <v>2807</v>
      </c>
      <c r="L2024" t="s">
        <v>2808</v>
      </c>
    </row>
    <row r="2025" spans="1:14" hidden="1" x14ac:dyDescent="0.25">
      <c r="A2025">
        <v>32</v>
      </c>
      <c r="B2025">
        <v>96</v>
      </c>
      <c r="C2025" t="s">
        <v>10394</v>
      </c>
      <c r="D2025" s="7">
        <v>40944</v>
      </c>
      <c r="E2025" t="s">
        <v>2340</v>
      </c>
      <c r="F2025" t="s">
        <v>2664</v>
      </c>
      <c r="G2025" t="s">
        <v>2340</v>
      </c>
      <c r="H2025" t="s">
        <v>24</v>
      </c>
      <c r="I2025" t="s">
        <v>104</v>
      </c>
      <c r="K2025" t="s">
        <v>2808</v>
      </c>
      <c r="L2025" t="s">
        <v>2809</v>
      </c>
    </row>
    <row r="2026" spans="1:14" hidden="1" x14ac:dyDescent="0.25">
      <c r="A2026">
        <v>33</v>
      </c>
      <c r="B2026">
        <v>1</v>
      </c>
      <c r="C2026" t="s">
        <v>10390</v>
      </c>
      <c r="D2026" s="7">
        <v>40867</v>
      </c>
      <c r="E2026" t="s">
        <v>10404</v>
      </c>
      <c r="F2026" t="s">
        <v>2810</v>
      </c>
      <c r="G2026" t="s">
        <v>10404</v>
      </c>
      <c r="H2026" t="s">
        <v>17</v>
      </c>
      <c r="I2026" t="s">
        <v>45</v>
      </c>
      <c r="K2026" t="s">
        <v>2811</v>
      </c>
      <c r="L2026" t="s">
        <v>2812</v>
      </c>
    </row>
    <row r="2027" spans="1:14" hidden="1" x14ac:dyDescent="0.25">
      <c r="A2027">
        <v>33</v>
      </c>
      <c r="B2027">
        <v>2</v>
      </c>
      <c r="C2027" t="s">
        <v>10390</v>
      </c>
      <c r="D2027" s="7">
        <v>40867</v>
      </c>
      <c r="E2027" t="s">
        <v>10404</v>
      </c>
      <c r="F2027" t="s">
        <v>2810</v>
      </c>
      <c r="G2027" t="s">
        <v>10404</v>
      </c>
      <c r="H2027" t="s">
        <v>348</v>
      </c>
      <c r="I2027" t="s">
        <v>407</v>
      </c>
      <c r="K2027" t="s">
        <v>2812</v>
      </c>
      <c r="L2027" t="s">
        <v>2813</v>
      </c>
    </row>
    <row r="2028" spans="1:14" hidden="1" x14ac:dyDescent="0.25">
      <c r="A2028">
        <v>33</v>
      </c>
      <c r="B2028">
        <v>3</v>
      </c>
      <c r="C2028" t="s">
        <v>10390</v>
      </c>
      <c r="D2028" s="7">
        <v>40867</v>
      </c>
      <c r="E2028" t="s">
        <v>10404</v>
      </c>
      <c r="F2028" t="s">
        <v>2810</v>
      </c>
      <c r="G2028" t="s">
        <v>10404</v>
      </c>
      <c r="H2028" t="s">
        <v>53</v>
      </c>
      <c r="I2028" t="s">
        <v>255</v>
      </c>
      <c r="J2028" t="s">
        <v>80</v>
      </c>
      <c r="K2028" t="s">
        <v>2813</v>
      </c>
      <c r="L2028" t="s">
        <v>2814</v>
      </c>
      <c r="N2028">
        <v>6</v>
      </c>
    </row>
    <row r="2029" spans="1:14" hidden="1" x14ac:dyDescent="0.25">
      <c r="A2029">
        <v>33</v>
      </c>
      <c r="B2029">
        <v>4</v>
      </c>
      <c r="C2029" t="s">
        <v>10390</v>
      </c>
      <c r="D2029" s="7">
        <v>40867</v>
      </c>
      <c r="E2029" t="s">
        <v>10404</v>
      </c>
      <c r="F2029" t="s">
        <v>2810</v>
      </c>
      <c r="G2029" t="s">
        <v>10404</v>
      </c>
      <c r="H2029" t="s">
        <v>21</v>
      </c>
      <c r="I2029" t="s">
        <v>10321</v>
      </c>
      <c r="K2029" t="s">
        <v>2815</v>
      </c>
      <c r="L2029" t="s">
        <v>2816</v>
      </c>
    </row>
    <row r="2030" spans="1:14" hidden="1" x14ac:dyDescent="0.25">
      <c r="A2030">
        <v>33</v>
      </c>
      <c r="B2030">
        <v>5</v>
      </c>
      <c r="C2030" t="s">
        <v>10390</v>
      </c>
      <c r="D2030" s="7">
        <v>40867</v>
      </c>
      <c r="E2030" t="s">
        <v>10404</v>
      </c>
      <c r="F2030" t="s">
        <v>2810</v>
      </c>
      <c r="G2030" t="s">
        <v>10404</v>
      </c>
      <c r="H2030" t="s">
        <v>24</v>
      </c>
      <c r="I2030" t="s">
        <v>39</v>
      </c>
      <c r="K2030" t="s">
        <v>2817</v>
      </c>
      <c r="L2030" t="s">
        <v>2818</v>
      </c>
    </row>
    <row r="2031" spans="1:14" hidden="1" x14ac:dyDescent="0.25">
      <c r="A2031">
        <v>33</v>
      </c>
      <c r="B2031">
        <v>6</v>
      </c>
      <c r="C2031" t="s">
        <v>10390</v>
      </c>
      <c r="D2031" s="7">
        <v>40867</v>
      </c>
      <c r="E2031" t="s">
        <v>10404</v>
      </c>
      <c r="F2031" t="s">
        <v>2810</v>
      </c>
      <c r="G2031" t="s">
        <v>10404</v>
      </c>
      <c r="H2031" t="s">
        <v>10</v>
      </c>
      <c r="I2031" t="s">
        <v>113</v>
      </c>
      <c r="K2031" t="s">
        <v>2818</v>
      </c>
      <c r="L2031" t="s">
        <v>2819</v>
      </c>
    </row>
    <row r="2032" spans="1:14" hidden="1" x14ac:dyDescent="0.25">
      <c r="A2032">
        <v>33</v>
      </c>
      <c r="B2032">
        <v>7</v>
      </c>
      <c r="C2032" t="s">
        <v>10390</v>
      </c>
      <c r="D2032" s="7">
        <v>40867</v>
      </c>
      <c r="E2032" t="s">
        <v>10404</v>
      </c>
      <c r="F2032" t="s">
        <v>2810</v>
      </c>
      <c r="G2032" t="s">
        <v>10404</v>
      </c>
      <c r="H2032" t="s">
        <v>10</v>
      </c>
      <c r="I2032" t="s">
        <v>11</v>
      </c>
      <c r="K2032" t="s">
        <v>2819</v>
      </c>
      <c r="L2032" t="s">
        <v>2820</v>
      </c>
    </row>
    <row r="2033" spans="1:14" hidden="1" x14ac:dyDescent="0.25">
      <c r="A2033">
        <v>33</v>
      </c>
      <c r="B2033">
        <v>8</v>
      </c>
      <c r="C2033" t="s">
        <v>10390</v>
      </c>
      <c r="D2033" s="7">
        <v>40867</v>
      </c>
      <c r="E2033" t="s">
        <v>10404</v>
      </c>
      <c r="F2033" t="s">
        <v>2810</v>
      </c>
      <c r="G2033" t="s">
        <v>10404</v>
      </c>
      <c r="H2033" t="s">
        <v>10</v>
      </c>
      <c r="I2033" t="s">
        <v>14</v>
      </c>
      <c r="K2033" t="s">
        <v>2821</v>
      </c>
      <c r="L2033" t="s">
        <v>2822</v>
      </c>
    </row>
    <row r="2034" spans="1:14" hidden="1" x14ac:dyDescent="0.25">
      <c r="A2034">
        <v>33</v>
      </c>
      <c r="B2034">
        <v>9</v>
      </c>
      <c r="C2034" t="s">
        <v>10390</v>
      </c>
      <c r="D2034" s="7">
        <v>40867</v>
      </c>
      <c r="E2034" t="s">
        <v>10404</v>
      </c>
      <c r="F2034" t="s">
        <v>2810</v>
      </c>
      <c r="G2034" t="s">
        <v>10404</v>
      </c>
      <c r="H2034" t="s">
        <v>17</v>
      </c>
      <c r="I2034" t="s">
        <v>45</v>
      </c>
      <c r="K2034" t="s">
        <v>2823</v>
      </c>
      <c r="L2034" t="s">
        <v>2824</v>
      </c>
    </row>
    <row r="2035" spans="1:14" hidden="1" x14ac:dyDescent="0.25">
      <c r="A2035">
        <v>33</v>
      </c>
      <c r="B2035">
        <v>10</v>
      </c>
      <c r="C2035" t="s">
        <v>10390</v>
      </c>
      <c r="D2035" s="7">
        <v>40867</v>
      </c>
      <c r="E2035" t="s">
        <v>10404</v>
      </c>
      <c r="F2035" t="s">
        <v>2810</v>
      </c>
      <c r="G2035" t="s">
        <v>10404</v>
      </c>
      <c r="H2035" t="s">
        <v>17</v>
      </c>
      <c r="I2035" t="s">
        <v>73</v>
      </c>
      <c r="K2035" t="s">
        <v>2824</v>
      </c>
      <c r="L2035" t="s">
        <v>2825</v>
      </c>
    </row>
    <row r="2036" spans="1:14" hidden="1" x14ac:dyDescent="0.25">
      <c r="A2036">
        <v>33</v>
      </c>
      <c r="B2036">
        <v>11</v>
      </c>
      <c r="C2036" t="s">
        <v>10390</v>
      </c>
      <c r="D2036" s="7">
        <v>40867</v>
      </c>
      <c r="E2036" t="s">
        <v>10404</v>
      </c>
      <c r="F2036" t="s">
        <v>2810</v>
      </c>
      <c r="G2036" t="s">
        <v>10404</v>
      </c>
      <c r="H2036" t="s">
        <v>53</v>
      </c>
      <c r="I2036" t="s">
        <v>772</v>
      </c>
      <c r="J2036" t="s">
        <v>92</v>
      </c>
      <c r="K2036" t="s">
        <v>2825</v>
      </c>
      <c r="L2036" t="s">
        <v>2826</v>
      </c>
      <c r="M2036" t="s">
        <v>1264</v>
      </c>
      <c r="N2036">
        <v>4</v>
      </c>
    </row>
    <row r="2037" spans="1:14" hidden="1" x14ac:dyDescent="0.25">
      <c r="A2037">
        <v>33</v>
      </c>
      <c r="B2037">
        <v>12</v>
      </c>
      <c r="C2037" t="s">
        <v>10390</v>
      </c>
      <c r="D2037" s="7">
        <v>40867</v>
      </c>
      <c r="E2037" t="s">
        <v>10404</v>
      </c>
      <c r="F2037" t="s">
        <v>2810</v>
      </c>
      <c r="G2037" t="s">
        <v>10404</v>
      </c>
      <c r="H2037" t="s">
        <v>21</v>
      </c>
      <c r="I2037" t="s">
        <v>22</v>
      </c>
      <c r="K2037" t="s">
        <v>2826</v>
      </c>
      <c r="L2037" t="s">
        <v>2827</v>
      </c>
    </row>
    <row r="2038" spans="1:14" hidden="1" x14ac:dyDescent="0.25">
      <c r="A2038">
        <v>33</v>
      </c>
      <c r="B2038">
        <v>13</v>
      </c>
      <c r="C2038" t="s">
        <v>10390</v>
      </c>
      <c r="D2038" s="7">
        <v>40867</v>
      </c>
      <c r="E2038" t="s">
        <v>10404</v>
      </c>
      <c r="F2038" t="s">
        <v>2810</v>
      </c>
      <c r="G2038" t="s">
        <v>10404</v>
      </c>
      <c r="H2038" t="s">
        <v>24</v>
      </c>
      <c r="I2038" t="s">
        <v>10323</v>
      </c>
      <c r="K2038" t="s">
        <v>2828</v>
      </c>
      <c r="L2038" t="s">
        <v>2829</v>
      </c>
    </row>
    <row r="2039" spans="1:14" hidden="1" x14ac:dyDescent="0.25">
      <c r="A2039">
        <v>33</v>
      </c>
      <c r="B2039">
        <v>14</v>
      </c>
      <c r="C2039" t="s">
        <v>10390</v>
      </c>
      <c r="D2039" s="7">
        <v>40867</v>
      </c>
      <c r="E2039" t="s">
        <v>10404</v>
      </c>
      <c r="F2039" t="s">
        <v>2810</v>
      </c>
      <c r="G2039" t="s">
        <v>10404</v>
      </c>
      <c r="H2039" t="s">
        <v>10</v>
      </c>
      <c r="I2039" t="s">
        <v>14</v>
      </c>
      <c r="K2039" t="s">
        <v>2829</v>
      </c>
      <c r="L2039" t="s">
        <v>2830</v>
      </c>
    </row>
    <row r="2040" spans="1:14" hidden="1" x14ac:dyDescent="0.25">
      <c r="A2040">
        <v>33</v>
      </c>
      <c r="B2040">
        <v>15</v>
      </c>
      <c r="C2040" t="s">
        <v>10390</v>
      </c>
      <c r="D2040" s="7">
        <v>40867</v>
      </c>
      <c r="E2040" t="s">
        <v>10404</v>
      </c>
      <c r="F2040" t="s">
        <v>2810</v>
      </c>
      <c r="G2040" t="s">
        <v>10404</v>
      </c>
      <c r="H2040" t="s">
        <v>17</v>
      </c>
      <c r="I2040" t="s">
        <v>77</v>
      </c>
      <c r="K2040" t="s">
        <v>2831</v>
      </c>
      <c r="L2040" t="s">
        <v>2832</v>
      </c>
    </row>
    <row r="2041" spans="1:14" hidden="1" x14ac:dyDescent="0.25">
      <c r="A2041">
        <v>33</v>
      </c>
      <c r="B2041">
        <v>16</v>
      </c>
      <c r="C2041" t="s">
        <v>10390</v>
      </c>
      <c r="D2041" s="7">
        <v>40867</v>
      </c>
      <c r="E2041" t="s">
        <v>10404</v>
      </c>
      <c r="F2041" t="s">
        <v>2810</v>
      </c>
      <c r="G2041" t="s">
        <v>10404</v>
      </c>
      <c r="H2041" t="s">
        <v>17</v>
      </c>
      <c r="I2041" t="s">
        <v>120</v>
      </c>
      <c r="K2041" t="s">
        <v>2833</v>
      </c>
      <c r="L2041" t="s">
        <v>2834</v>
      </c>
    </row>
    <row r="2042" spans="1:14" hidden="1" x14ac:dyDescent="0.25">
      <c r="A2042">
        <v>33</v>
      </c>
      <c r="B2042">
        <v>17</v>
      </c>
      <c r="C2042" t="s">
        <v>10390</v>
      </c>
      <c r="D2042" s="7">
        <v>40867</v>
      </c>
      <c r="E2042" t="s">
        <v>10404</v>
      </c>
      <c r="F2042" t="s">
        <v>2810</v>
      </c>
      <c r="G2042" t="s">
        <v>10404</v>
      </c>
      <c r="H2042" t="s">
        <v>17</v>
      </c>
      <c r="I2042" t="s">
        <v>120</v>
      </c>
      <c r="K2042" t="s">
        <v>2835</v>
      </c>
      <c r="L2042" t="s">
        <v>2836</v>
      </c>
    </row>
    <row r="2043" spans="1:14" hidden="1" x14ac:dyDescent="0.25">
      <c r="A2043">
        <v>33</v>
      </c>
      <c r="B2043">
        <v>18</v>
      </c>
      <c r="C2043" t="s">
        <v>10390</v>
      </c>
      <c r="D2043" s="7">
        <v>40867</v>
      </c>
      <c r="E2043" t="s">
        <v>10404</v>
      </c>
      <c r="F2043" t="s">
        <v>2810</v>
      </c>
      <c r="G2043" t="s">
        <v>10404</v>
      </c>
      <c r="H2043" t="s">
        <v>21</v>
      </c>
      <c r="I2043" t="s">
        <v>334</v>
      </c>
      <c r="K2043" t="s">
        <v>2837</v>
      </c>
      <c r="L2043" t="s">
        <v>2838</v>
      </c>
    </row>
    <row r="2044" spans="1:14" hidden="1" x14ac:dyDescent="0.25">
      <c r="A2044">
        <v>33</v>
      </c>
      <c r="B2044">
        <v>19</v>
      </c>
      <c r="C2044" t="s">
        <v>10390</v>
      </c>
      <c r="D2044" s="7">
        <v>40867</v>
      </c>
      <c r="E2044" t="s">
        <v>10404</v>
      </c>
      <c r="F2044" t="s">
        <v>2810</v>
      </c>
      <c r="G2044" t="s">
        <v>10404</v>
      </c>
      <c r="H2044" t="s">
        <v>24</v>
      </c>
      <c r="I2044" t="s">
        <v>39</v>
      </c>
      <c r="K2044" t="s">
        <v>2839</v>
      </c>
      <c r="L2044" t="s">
        <v>2840</v>
      </c>
    </row>
    <row r="2045" spans="1:14" hidden="1" x14ac:dyDescent="0.25">
      <c r="A2045">
        <v>33</v>
      </c>
      <c r="B2045">
        <v>20</v>
      </c>
      <c r="C2045" t="s">
        <v>10390</v>
      </c>
      <c r="D2045" s="7">
        <v>40867</v>
      </c>
      <c r="E2045" t="s">
        <v>10404</v>
      </c>
      <c r="F2045" t="s">
        <v>2810</v>
      </c>
      <c r="G2045" t="s">
        <v>10404</v>
      </c>
      <c r="H2045" t="s">
        <v>10</v>
      </c>
      <c r="I2045" t="s">
        <v>113</v>
      </c>
      <c r="K2045" t="s">
        <v>2841</v>
      </c>
      <c r="L2045" t="s">
        <v>2842</v>
      </c>
    </row>
    <row r="2046" spans="1:14" hidden="1" x14ac:dyDescent="0.25">
      <c r="A2046">
        <v>33</v>
      </c>
      <c r="B2046">
        <v>21</v>
      </c>
      <c r="C2046" t="s">
        <v>10390</v>
      </c>
      <c r="D2046" s="7">
        <v>40867</v>
      </c>
      <c r="E2046" t="s">
        <v>10404</v>
      </c>
      <c r="F2046" t="s">
        <v>2810</v>
      </c>
      <c r="G2046" t="s">
        <v>10404</v>
      </c>
      <c r="H2046" t="s">
        <v>17</v>
      </c>
      <c r="I2046" t="s">
        <v>120</v>
      </c>
      <c r="K2046" t="s">
        <v>2842</v>
      </c>
      <c r="L2046" t="s">
        <v>2843</v>
      </c>
    </row>
    <row r="2047" spans="1:14" hidden="1" x14ac:dyDescent="0.25">
      <c r="A2047">
        <v>33</v>
      </c>
      <c r="B2047">
        <v>22</v>
      </c>
      <c r="C2047" t="s">
        <v>10390</v>
      </c>
      <c r="D2047" s="7">
        <v>40867</v>
      </c>
      <c r="E2047" t="s">
        <v>10404</v>
      </c>
      <c r="F2047" t="s">
        <v>2810</v>
      </c>
      <c r="G2047" t="s">
        <v>10404</v>
      </c>
      <c r="H2047" t="s">
        <v>53</v>
      </c>
      <c r="I2047" t="s">
        <v>202</v>
      </c>
      <c r="J2047" t="s">
        <v>92</v>
      </c>
      <c r="K2047" t="s">
        <v>2843</v>
      </c>
      <c r="L2047" t="s">
        <v>2844</v>
      </c>
      <c r="N2047">
        <v>4</v>
      </c>
    </row>
    <row r="2048" spans="1:14" hidden="1" x14ac:dyDescent="0.25">
      <c r="A2048">
        <v>33</v>
      </c>
      <c r="B2048">
        <v>23</v>
      </c>
      <c r="C2048" t="s">
        <v>10390</v>
      </c>
      <c r="D2048" s="7">
        <v>40867</v>
      </c>
      <c r="E2048" t="s">
        <v>10404</v>
      </c>
      <c r="F2048" t="s">
        <v>2810</v>
      </c>
      <c r="G2048" t="s">
        <v>10404</v>
      </c>
      <c r="H2048" t="s">
        <v>17</v>
      </c>
      <c r="I2048" t="s">
        <v>77</v>
      </c>
      <c r="K2048" t="s">
        <v>2844</v>
      </c>
      <c r="L2048" t="s">
        <v>2845</v>
      </c>
    </row>
    <row r="2049" spans="1:14" hidden="1" x14ac:dyDescent="0.25">
      <c r="A2049">
        <v>33</v>
      </c>
      <c r="B2049">
        <v>24</v>
      </c>
      <c r="C2049" t="s">
        <v>10390</v>
      </c>
      <c r="D2049" s="7">
        <v>40867</v>
      </c>
      <c r="E2049" t="s">
        <v>10404</v>
      </c>
      <c r="F2049" t="s">
        <v>2810</v>
      </c>
      <c r="G2049" t="s">
        <v>10404</v>
      </c>
      <c r="H2049" t="s">
        <v>33</v>
      </c>
      <c r="I2049" t="s">
        <v>34</v>
      </c>
      <c r="K2049" t="s">
        <v>2845</v>
      </c>
      <c r="L2049" t="s">
        <v>2846</v>
      </c>
    </row>
    <row r="2050" spans="1:14" hidden="1" x14ac:dyDescent="0.25">
      <c r="A2050">
        <v>33</v>
      </c>
      <c r="B2050">
        <v>25</v>
      </c>
      <c r="C2050" t="s">
        <v>10390</v>
      </c>
      <c r="D2050" s="7">
        <v>40867</v>
      </c>
      <c r="E2050" t="s">
        <v>10404</v>
      </c>
      <c r="F2050" t="s">
        <v>2810</v>
      </c>
      <c r="G2050" t="s">
        <v>10404</v>
      </c>
      <c r="H2050" t="s">
        <v>21</v>
      </c>
      <c r="I2050" t="s">
        <v>334</v>
      </c>
      <c r="K2050" t="s">
        <v>2847</v>
      </c>
      <c r="L2050" t="s">
        <v>2848</v>
      </c>
    </row>
    <row r="2051" spans="1:14" hidden="1" x14ac:dyDescent="0.25">
      <c r="A2051">
        <v>33</v>
      </c>
      <c r="B2051">
        <v>26</v>
      </c>
      <c r="C2051" t="s">
        <v>10390</v>
      </c>
      <c r="D2051" s="7">
        <v>40867</v>
      </c>
      <c r="E2051" t="s">
        <v>10404</v>
      </c>
      <c r="F2051" t="s">
        <v>2810</v>
      </c>
      <c r="G2051" t="s">
        <v>10404</v>
      </c>
      <c r="H2051" t="s">
        <v>24</v>
      </c>
      <c r="I2051" t="s">
        <v>10323</v>
      </c>
      <c r="K2051" t="s">
        <v>2848</v>
      </c>
      <c r="L2051" t="s">
        <v>2848</v>
      </c>
    </row>
    <row r="2052" spans="1:14" hidden="1" x14ac:dyDescent="0.25">
      <c r="A2052">
        <v>33</v>
      </c>
      <c r="B2052">
        <v>27</v>
      </c>
      <c r="C2052" t="s">
        <v>10390</v>
      </c>
      <c r="D2052" s="7">
        <v>40867</v>
      </c>
      <c r="E2052" t="s">
        <v>10404</v>
      </c>
      <c r="F2052" t="s">
        <v>2810</v>
      </c>
      <c r="G2052" t="s">
        <v>10404</v>
      </c>
      <c r="H2052" t="s">
        <v>10</v>
      </c>
      <c r="I2052" t="s">
        <v>14</v>
      </c>
      <c r="K2052" t="s">
        <v>2848</v>
      </c>
      <c r="L2052" t="s">
        <v>2849</v>
      </c>
    </row>
    <row r="2053" spans="1:14" hidden="1" x14ac:dyDescent="0.25">
      <c r="A2053">
        <v>33</v>
      </c>
      <c r="B2053">
        <v>28</v>
      </c>
      <c r="C2053" t="s">
        <v>10390</v>
      </c>
      <c r="D2053" s="7">
        <v>40867</v>
      </c>
      <c r="E2053" t="s">
        <v>10404</v>
      </c>
      <c r="F2053" t="s">
        <v>2810</v>
      </c>
      <c r="G2053" t="s">
        <v>10404</v>
      </c>
      <c r="H2053" t="s">
        <v>17</v>
      </c>
      <c r="I2053" t="s">
        <v>120</v>
      </c>
      <c r="K2053" t="s">
        <v>2849</v>
      </c>
      <c r="L2053" t="s">
        <v>2850</v>
      </c>
    </row>
    <row r="2054" spans="1:14" hidden="1" x14ac:dyDescent="0.25">
      <c r="A2054">
        <v>33</v>
      </c>
      <c r="B2054">
        <v>29</v>
      </c>
      <c r="C2054" t="s">
        <v>10390</v>
      </c>
      <c r="D2054" s="7">
        <v>40867</v>
      </c>
      <c r="E2054" t="s">
        <v>10404</v>
      </c>
      <c r="F2054" t="s">
        <v>2810</v>
      </c>
      <c r="G2054" t="s">
        <v>10404</v>
      </c>
      <c r="H2054" t="s">
        <v>33</v>
      </c>
      <c r="I2054" t="s">
        <v>123</v>
      </c>
      <c r="K2054" t="s">
        <v>2850</v>
      </c>
      <c r="L2054" t="s">
        <v>2850</v>
      </c>
    </row>
    <row r="2055" spans="1:14" hidden="1" x14ac:dyDescent="0.25">
      <c r="A2055">
        <v>33</v>
      </c>
      <c r="B2055">
        <v>30</v>
      </c>
      <c r="C2055" t="s">
        <v>10390</v>
      </c>
      <c r="D2055" s="7">
        <v>40867</v>
      </c>
      <c r="E2055" t="s">
        <v>10404</v>
      </c>
      <c r="F2055" t="s">
        <v>2810</v>
      </c>
      <c r="G2055" t="s">
        <v>10404</v>
      </c>
      <c r="H2055" t="s">
        <v>53</v>
      </c>
      <c r="I2055" t="s">
        <v>2851</v>
      </c>
      <c r="J2055" t="s">
        <v>92</v>
      </c>
      <c r="K2055" t="s">
        <v>2850</v>
      </c>
      <c r="L2055" t="s">
        <v>2852</v>
      </c>
      <c r="N2055">
        <v>7</v>
      </c>
    </row>
    <row r="2056" spans="1:14" hidden="1" x14ac:dyDescent="0.25">
      <c r="A2056">
        <v>33</v>
      </c>
      <c r="B2056">
        <v>31</v>
      </c>
      <c r="C2056" t="s">
        <v>10390</v>
      </c>
      <c r="D2056" s="7">
        <v>40867</v>
      </c>
      <c r="E2056" t="s">
        <v>10404</v>
      </c>
      <c r="F2056" t="s">
        <v>2810</v>
      </c>
      <c r="G2056" t="s">
        <v>10404</v>
      </c>
      <c r="H2056" t="s">
        <v>17</v>
      </c>
      <c r="I2056" t="s">
        <v>120</v>
      </c>
      <c r="K2056" t="s">
        <v>2852</v>
      </c>
      <c r="L2056" t="s">
        <v>2853</v>
      </c>
    </row>
    <row r="2057" spans="1:14" hidden="1" x14ac:dyDescent="0.25">
      <c r="A2057">
        <v>33</v>
      </c>
      <c r="B2057">
        <v>32</v>
      </c>
      <c r="C2057" t="s">
        <v>10390</v>
      </c>
      <c r="D2057" s="7">
        <v>40867</v>
      </c>
      <c r="E2057" t="s">
        <v>10404</v>
      </c>
      <c r="F2057" t="s">
        <v>2810</v>
      </c>
      <c r="G2057" t="s">
        <v>10404</v>
      </c>
      <c r="H2057" t="s">
        <v>33</v>
      </c>
      <c r="I2057" t="s">
        <v>161</v>
      </c>
      <c r="K2057" t="s">
        <v>2853</v>
      </c>
      <c r="L2057" t="s">
        <v>2854</v>
      </c>
    </row>
    <row r="2058" spans="1:14" hidden="1" x14ac:dyDescent="0.25">
      <c r="A2058">
        <v>33</v>
      </c>
      <c r="B2058">
        <v>33</v>
      </c>
      <c r="C2058" t="s">
        <v>10390</v>
      </c>
      <c r="D2058" s="7">
        <v>40867</v>
      </c>
      <c r="E2058" t="s">
        <v>10404</v>
      </c>
      <c r="F2058" t="s">
        <v>2810</v>
      </c>
      <c r="G2058" t="s">
        <v>10404</v>
      </c>
      <c r="H2058" t="s">
        <v>24</v>
      </c>
      <c r="I2058" t="s">
        <v>10323</v>
      </c>
      <c r="K2058" t="s">
        <v>2854</v>
      </c>
      <c r="L2058" t="s">
        <v>2855</v>
      </c>
    </row>
    <row r="2059" spans="1:14" hidden="1" x14ac:dyDescent="0.25">
      <c r="A2059">
        <v>33</v>
      </c>
      <c r="B2059">
        <v>34</v>
      </c>
      <c r="C2059" t="s">
        <v>10390</v>
      </c>
      <c r="D2059" s="7">
        <v>40867</v>
      </c>
      <c r="E2059" t="s">
        <v>10404</v>
      </c>
      <c r="F2059" t="s">
        <v>2810</v>
      </c>
      <c r="G2059" t="s">
        <v>10404</v>
      </c>
      <c r="H2059" t="s">
        <v>24</v>
      </c>
      <c r="I2059" t="s">
        <v>10323</v>
      </c>
      <c r="K2059" t="s">
        <v>2856</v>
      </c>
      <c r="L2059" t="s">
        <v>2856</v>
      </c>
    </row>
    <row r="2060" spans="1:14" hidden="1" x14ac:dyDescent="0.25">
      <c r="A2060">
        <v>34</v>
      </c>
      <c r="B2060">
        <v>1</v>
      </c>
      <c r="C2060" t="s">
        <v>10402</v>
      </c>
      <c r="D2060" s="7">
        <v>40655</v>
      </c>
      <c r="E2060" t="s">
        <v>10405</v>
      </c>
      <c r="F2060" t="s">
        <v>2857</v>
      </c>
      <c r="G2060" t="s">
        <v>10405</v>
      </c>
      <c r="H2060" t="s">
        <v>10</v>
      </c>
      <c r="I2060" t="s">
        <v>11</v>
      </c>
      <c r="K2060" t="s">
        <v>2858</v>
      </c>
      <c r="L2060" t="s">
        <v>2859</v>
      </c>
    </row>
    <row r="2061" spans="1:14" hidden="1" x14ac:dyDescent="0.25">
      <c r="A2061">
        <v>34</v>
      </c>
      <c r="B2061">
        <f t="shared" ref="B2061:B2101" si="0">B2060+1</f>
        <v>2</v>
      </c>
      <c r="C2061" t="s">
        <v>10402</v>
      </c>
      <c r="D2061" s="7">
        <v>40655</v>
      </c>
      <c r="E2061" t="s">
        <v>10405</v>
      </c>
      <c r="F2061" t="s">
        <v>2857</v>
      </c>
      <c r="G2061" t="s">
        <v>10405</v>
      </c>
      <c r="H2061" t="s">
        <v>10</v>
      </c>
      <c r="I2061" t="s">
        <v>14</v>
      </c>
      <c r="K2061" t="s">
        <v>2859</v>
      </c>
      <c r="L2061" t="s">
        <v>2860</v>
      </c>
    </row>
    <row r="2062" spans="1:14" hidden="1" x14ac:dyDescent="0.25">
      <c r="A2062">
        <v>34</v>
      </c>
      <c r="B2062">
        <f t="shared" si="0"/>
        <v>3</v>
      </c>
      <c r="C2062" t="s">
        <v>10402</v>
      </c>
      <c r="D2062" s="7">
        <v>40655</v>
      </c>
      <c r="E2062" t="s">
        <v>10405</v>
      </c>
      <c r="F2062" t="s">
        <v>2857</v>
      </c>
      <c r="G2062" t="s">
        <v>10405</v>
      </c>
      <c r="H2062" t="s">
        <v>17</v>
      </c>
      <c r="I2062" t="s">
        <v>73</v>
      </c>
      <c r="K2062" t="s">
        <v>2860</v>
      </c>
      <c r="L2062" t="s">
        <v>2861</v>
      </c>
    </row>
    <row r="2063" spans="1:14" hidden="1" x14ac:dyDescent="0.25">
      <c r="A2063">
        <v>34</v>
      </c>
      <c r="B2063">
        <f t="shared" si="0"/>
        <v>4</v>
      </c>
      <c r="C2063" t="s">
        <v>10402</v>
      </c>
      <c r="D2063" s="7">
        <v>40655</v>
      </c>
      <c r="E2063" t="s">
        <v>10405</v>
      </c>
      <c r="F2063" t="s">
        <v>2857</v>
      </c>
      <c r="G2063" t="s">
        <v>10405</v>
      </c>
      <c r="H2063" t="s">
        <v>10</v>
      </c>
      <c r="I2063" t="s">
        <v>14</v>
      </c>
      <c r="K2063" t="s">
        <v>2862</v>
      </c>
      <c r="L2063" t="s">
        <v>2863</v>
      </c>
    </row>
    <row r="2064" spans="1:14" hidden="1" x14ac:dyDescent="0.25">
      <c r="A2064">
        <v>34</v>
      </c>
      <c r="B2064">
        <f t="shared" si="0"/>
        <v>5</v>
      </c>
      <c r="C2064" t="s">
        <v>10402</v>
      </c>
      <c r="D2064" s="7">
        <v>40655</v>
      </c>
      <c r="E2064" t="s">
        <v>10405</v>
      </c>
      <c r="F2064" t="s">
        <v>2857</v>
      </c>
      <c r="G2064" t="s">
        <v>10405</v>
      </c>
      <c r="H2064" t="s">
        <v>17</v>
      </c>
      <c r="I2064" t="s">
        <v>101</v>
      </c>
      <c r="K2064" t="s">
        <v>2864</v>
      </c>
      <c r="L2064" t="s">
        <v>2865</v>
      </c>
    </row>
    <row r="2065" spans="1:14" hidden="1" x14ac:dyDescent="0.25">
      <c r="A2065">
        <v>34</v>
      </c>
      <c r="B2065">
        <f t="shared" si="0"/>
        <v>6</v>
      </c>
      <c r="C2065" t="s">
        <v>10402</v>
      </c>
      <c r="D2065" s="7">
        <v>40655</v>
      </c>
      <c r="E2065" t="s">
        <v>10405</v>
      </c>
      <c r="F2065" t="s">
        <v>2857</v>
      </c>
      <c r="G2065" t="s">
        <v>10405</v>
      </c>
      <c r="H2065" t="s">
        <v>24</v>
      </c>
      <c r="I2065" t="s">
        <v>10323</v>
      </c>
      <c r="K2065" t="s">
        <v>2866</v>
      </c>
      <c r="L2065" t="s">
        <v>2867</v>
      </c>
    </row>
    <row r="2066" spans="1:14" hidden="1" x14ac:dyDescent="0.25">
      <c r="A2066">
        <v>34</v>
      </c>
      <c r="B2066">
        <f t="shared" si="0"/>
        <v>7</v>
      </c>
      <c r="C2066" t="s">
        <v>10402</v>
      </c>
      <c r="D2066" s="7">
        <v>40655</v>
      </c>
      <c r="E2066" t="s">
        <v>10405</v>
      </c>
      <c r="F2066" t="s">
        <v>2857</v>
      </c>
      <c r="G2066" t="s">
        <v>10405</v>
      </c>
      <c r="H2066" t="s">
        <v>10</v>
      </c>
      <c r="I2066" t="s">
        <v>11</v>
      </c>
      <c r="K2066" t="s">
        <v>2868</v>
      </c>
      <c r="L2066" t="s">
        <v>2869</v>
      </c>
    </row>
    <row r="2067" spans="1:14" hidden="1" x14ac:dyDescent="0.25">
      <c r="A2067">
        <v>34</v>
      </c>
      <c r="B2067">
        <f t="shared" si="0"/>
        <v>8</v>
      </c>
      <c r="C2067" t="s">
        <v>10402</v>
      </c>
      <c r="D2067" s="7">
        <v>40655</v>
      </c>
      <c r="E2067" t="s">
        <v>10405</v>
      </c>
      <c r="F2067" t="s">
        <v>2857</v>
      </c>
      <c r="G2067" t="s">
        <v>10405</v>
      </c>
      <c r="H2067" t="s">
        <v>17</v>
      </c>
      <c r="I2067" t="s">
        <v>73</v>
      </c>
      <c r="K2067" t="s">
        <v>2870</v>
      </c>
      <c r="L2067" t="s">
        <v>2871</v>
      </c>
    </row>
    <row r="2068" spans="1:14" hidden="1" x14ac:dyDescent="0.25">
      <c r="A2068">
        <v>34</v>
      </c>
      <c r="B2068">
        <f t="shared" si="0"/>
        <v>9</v>
      </c>
      <c r="C2068" t="s">
        <v>10402</v>
      </c>
      <c r="D2068" s="7">
        <v>40655</v>
      </c>
      <c r="E2068" t="s">
        <v>10405</v>
      </c>
      <c r="F2068" t="s">
        <v>2857</v>
      </c>
      <c r="G2068" t="s">
        <v>10405</v>
      </c>
      <c r="H2068" t="s">
        <v>53</v>
      </c>
      <c r="I2068" t="s">
        <v>54</v>
      </c>
      <c r="J2068" t="s">
        <v>80</v>
      </c>
      <c r="K2068" t="s">
        <v>2871</v>
      </c>
      <c r="L2068" t="s">
        <v>2872</v>
      </c>
      <c r="N2068">
        <v>4</v>
      </c>
    </row>
    <row r="2069" spans="1:14" hidden="1" x14ac:dyDescent="0.25">
      <c r="A2069">
        <v>34</v>
      </c>
      <c r="B2069">
        <f t="shared" si="0"/>
        <v>10</v>
      </c>
      <c r="C2069" t="s">
        <v>10402</v>
      </c>
      <c r="D2069" s="7">
        <v>40655</v>
      </c>
      <c r="E2069" t="s">
        <v>10405</v>
      </c>
      <c r="F2069" t="s">
        <v>2857</v>
      </c>
      <c r="G2069" t="s">
        <v>10405</v>
      </c>
      <c r="H2069" t="s">
        <v>24</v>
      </c>
      <c r="I2069" t="s">
        <v>10323</v>
      </c>
      <c r="K2069" t="s">
        <v>2873</v>
      </c>
      <c r="L2069" t="s">
        <v>2874</v>
      </c>
    </row>
    <row r="2070" spans="1:14" hidden="1" x14ac:dyDescent="0.25">
      <c r="A2070">
        <v>34</v>
      </c>
      <c r="B2070">
        <f t="shared" si="0"/>
        <v>11</v>
      </c>
      <c r="C2070" t="s">
        <v>10402</v>
      </c>
      <c r="D2070" s="7">
        <v>40655</v>
      </c>
      <c r="E2070" t="s">
        <v>10405</v>
      </c>
      <c r="F2070" t="s">
        <v>2857</v>
      </c>
      <c r="G2070" t="s">
        <v>10405</v>
      </c>
      <c r="H2070" t="s">
        <v>10</v>
      </c>
      <c r="I2070" t="s">
        <v>11</v>
      </c>
      <c r="K2070" t="s">
        <v>2875</v>
      </c>
      <c r="L2070" t="s">
        <v>2876</v>
      </c>
    </row>
    <row r="2071" spans="1:14" hidden="1" x14ac:dyDescent="0.25">
      <c r="A2071">
        <v>34</v>
      </c>
      <c r="B2071">
        <f t="shared" si="0"/>
        <v>12</v>
      </c>
      <c r="C2071" t="s">
        <v>10402</v>
      </c>
      <c r="D2071" s="7">
        <v>40655</v>
      </c>
      <c r="E2071" t="s">
        <v>10405</v>
      </c>
      <c r="F2071" t="s">
        <v>2857</v>
      </c>
      <c r="G2071" t="s">
        <v>10405</v>
      </c>
      <c r="H2071" t="s">
        <v>17</v>
      </c>
      <c r="I2071" t="s">
        <v>73</v>
      </c>
      <c r="K2071" t="s">
        <v>2876</v>
      </c>
      <c r="L2071" t="s">
        <v>2877</v>
      </c>
    </row>
    <row r="2072" spans="1:14" hidden="1" x14ac:dyDescent="0.25">
      <c r="A2072">
        <v>34</v>
      </c>
      <c r="B2072">
        <f t="shared" si="0"/>
        <v>13</v>
      </c>
      <c r="C2072" t="s">
        <v>10402</v>
      </c>
      <c r="D2072" s="7">
        <v>40655</v>
      </c>
      <c r="E2072" t="s">
        <v>10405</v>
      </c>
      <c r="F2072" t="s">
        <v>2857</v>
      </c>
      <c r="G2072" t="s">
        <v>10405</v>
      </c>
      <c r="H2072" t="s">
        <v>33</v>
      </c>
      <c r="I2072" t="s">
        <v>192</v>
      </c>
      <c r="K2072" t="s">
        <v>2877</v>
      </c>
      <c r="L2072" t="s">
        <v>2878</v>
      </c>
    </row>
    <row r="2073" spans="1:14" hidden="1" x14ac:dyDescent="0.25">
      <c r="A2073">
        <v>34</v>
      </c>
      <c r="B2073">
        <f t="shared" si="0"/>
        <v>14</v>
      </c>
      <c r="C2073" t="s">
        <v>10402</v>
      </c>
      <c r="D2073" s="7">
        <v>40655</v>
      </c>
      <c r="E2073" t="s">
        <v>10405</v>
      </c>
      <c r="F2073" t="s">
        <v>2857</v>
      </c>
      <c r="G2073" t="s">
        <v>10405</v>
      </c>
      <c r="H2073" t="s">
        <v>162</v>
      </c>
      <c r="I2073" t="s">
        <v>163</v>
      </c>
      <c r="K2073" t="s">
        <v>2878</v>
      </c>
      <c r="L2073" t="s">
        <v>2879</v>
      </c>
    </row>
    <row r="2074" spans="1:14" hidden="1" x14ac:dyDescent="0.25">
      <c r="A2074">
        <v>34</v>
      </c>
      <c r="B2074">
        <f t="shared" si="0"/>
        <v>15</v>
      </c>
      <c r="C2074" t="s">
        <v>10402</v>
      </c>
      <c r="D2074" s="7">
        <v>40655</v>
      </c>
      <c r="E2074" t="s">
        <v>10405</v>
      </c>
      <c r="F2074" t="s">
        <v>2857</v>
      </c>
      <c r="G2074" t="s">
        <v>10405</v>
      </c>
      <c r="H2074" t="s">
        <v>24</v>
      </c>
      <c r="I2074" t="s">
        <v>10323</v>
      </c>
      <c r="K2074" t="s">
        <v>2880</v>
      </c>
      <c r="L2074" t="s">
        <v>2881</v>
      </c>
    </row>
    <row r="2075" spans="1:14" hidden="1" x14ac:dyDescent="0.25">
      <c r="A2075">
        <v>34</v>
      </c>
      <c r="B2075">
        <f t="shared" si="0"/>
        <v>16</v>
      </c>
      <c r="C2075" t="s">
        <v>10402</v>
      </c>
      <c r="D2075" s="7">
        <v>40655</v>
      </c>
      <c r="E2075" t="s">
        <v>10405</v>
      </c>
      <c r="F2075" t="s">
        <v>2857</v>
      </c>
      <c r="G2075" t="s">
        <v>10405</v>
      </c>
      <c r="H2075" t="s">
        <v>10</v>
      </c>
      <c r="I2075" t="s">
        <v>11</v>
      </c>
      <c r="K2075" t="s">
        <v>2882</v>
      </c>
      <c r="L2075" t="s">
        <v>2883</v>
      </c>
    </row>
    <row r="2076" spans="1:14" hidden="1" x14ac:dyDescent="0.25">
      <c r="A2076">
        <v>34</v>
      </c>
      <c r="B2076">
        <f t="shared" si="0"/>
        <v>17</v>
      </c>
      <c r="C2076" t="s">
        <v>10402</v>
      </c>
      <c r="D2076" s="7">
        <v>40655</v>
      </c>
      <c r="E2076" t="s">
        <v>10405</v>
      </c>
      <c r="F2076" t="s">
        <v>2857</v>
      </c>
      <c r="G2076" t="s">
        <v>10405</v>
      </c>
      <c r="H2076" t="s">
        <v>17</v>
      </c>
      <c r="I2076" t="s">
        <v>73</v>
      </c>
      <c r="K2076" t="s">
        <v>2883</v>
      </c>
      <c r="L2076" t="s">
        <v>2884</v>
      </c>
    </row>
    <row r="2077" spans="1:14" hidden="1" x14ac:dyDescent="0.25">
      <c r="A2077">
        <v>34</v>
      </c>
      <c r="B2077">
        <f t="shared" si="0"/>
        <v>18</v>
      </c>
      <c r="C2077" t="s">
        <v>10402</v>
      </c>
      <c r="D2077" s="7">
        <v>40655</v>
      </c>
      <c r="E2077" t="s">
        <v>10405</v>
      </c>
      <c r="F2077" t="s">
        <v>2857</v>
      </c>
      <c r="G2077" t="s">
        <v>10405</v>
      </c>
      <c r="H2077" t="s">
        <v>162</v>
      </c>
      <c r="I2077" t="s">
        <v>163</v>
      </c>
      <c r="K2077" t="s">
        <v>2884</v>
      </c>
      <c r="L2077" t="s">
        <v>2885</v>
      </c>
    </row>
    <row r="2078" spans="1:14" hidden="1" x14ac:dyDescent="0.25">
      <c r="A2078">
        <v>34</v>
      </c>
      <c r="B2078">
        <f t="shared" si="0"/>
        <v>19</v>
      </c>
      <c r="C2078" t="s">
        <v>10402</v>
      </c>
      <c r="D2078" s="7">
        <v>40655</v>
      </c>
      <c r="E2078" t="s">
        <v>10405</v>
      </c>
      <c r="F2078" t="s">
        <v>2857</v>
      </c>
      <c r="G2078" t="s">
        <v>10405</v>
      </c>
      <c r="H2078" t="s">
        <v>21</v>
      </c>
      <c r="I2078" t="s">
        <v>334</v>
      </c>
      <c r="K2078" t="s">
        <v>2886</v>
      </c>
      <c r="L2078" t="s">
        <v>2887</v>
      </c>
    </row>
    <row r="2079" spans="1:14" hidden="1" x14ac:dyDescent="0.25">
      <c r="A2079">
        <v>34</v>
      </c>
      <c r="B2079">
        <f t="shared" si="0"/>
        <v>20</v>
      </c>
      <c r="C2079" t="s">
        <v>10402</v>
      </c>
      <c r="D2079" s="7">
        <v>40655</v>
      </c>
      <c r="E2079" t="s">
        <v>10405</v>
      </c>
      <c r="F2079" t="s">
        <v>2857</v>
      </c>
      <c r="G2079" t="s">
        <v>10405</v>
      </c>
      <c r="H2079" t="s">
        <v>24</v>
      </c>
      <c r="I2079" t="s">
        <v>10323</v>
      </c>
      <c r="K2079" t="s">
        <v>2888</v>
      </c>
      <c r="L2079" t="s">
        <v>2889</v>
      </c>
    </row>
    <row r="2080" spans="1:14" hidden="1" x14ac:dyDescent="0.25">
      <c r="A2080">
        <v>34</v>
      </c>
      <c r="B2080">
        <f t="shared" si="0"/>
        <v>21</v>
      </c>
      <c r="C2080" t="s">
        <v>10402</v>
      </c>
      <c r="D2080" s="7">
        <v>40655</v>
      </c>
      <c r="E2080" t="s">
        <v>10405</v>
      </c>
      <c r="F2080" t="s">
        <v>2857</v>
      </c>
      <c r="G2080" t="s">
        <v>10405</v>
      </c>
      <c r="H2080" t="s">
        <v>10</v>
      </c>
      <c r="I2080" t="s">
        <v>62</v>
      </c>
      <c r="K2080" t="s">
        <v>2890</v>
      </c>
      <c r="L2080" t="s">
        <v>2891</v>
      </c>
    </row>
    <row r="2081" spans="1:14" hidden="1" x14ac:dyDescent="0.25">
      <c r="A2081">
        <v>34</v>
      </c>
      <c r="B2081">
        <f t="shared" si="0"/>
        <v>22</v>
      </c>
      <c r="C2081" t="s">
        <v>10402</v>
      </c>
      <c r="D2081" s="7">
        <v>40655</v>
      </c>
      <c r="E2081" t="s">
        <v>10405</v>
      </c>
      <c r="F2081" t="s">
        <v>2857</v>
      </c>
      <c r="G2081" t="s">
        <v>10405</v>
      </c>
      <c r="H2081" t="s">
        <v>10</v>
      </c>
      <c r="I2081" t="s">
        <v>11</v>
      </c>
      <c r="K2081" t="s">
        <v>2891</v>
      </c>
      <c r="L2081" t="s">
        <v>2892</v>
      </c>
    </row>
    <row r="2082" spans="1:14" hidden="1" x14ac:dyDescent="0.25">
      <c r="A2082">
        <v>34</v>
      </c>
      <c r="B2082">
        <f t="shared" si="0"/>
        <v>23</v>
      </c>
      <c r="C2082" t="s">
        <v>10402</v>
      </c>
      <c r="D2082" s="7">
        <v>40655</v>
      </c>
      <c r="E2082" t="s">
        <v>10405</v>
      </c>
      <c r="F2082" t="s">
        <v>2857</v>
      </c>
      <c r="G2082" t="s">
        <v>10405</v>
      </c>
      <c r="H2082" t="s">
        <v>17</v>
      </c>
      <c r="I2082" t="s">
        <v>48</v>
      </c>
      <c r="K2082" t="s">
        <v>2892</v>
      </c>
      <c r="L2082" t="s">
        <v>2893</v>
      </c>
    </row>
    <row r="2083" spans="1:14" hidden="1" x14ac:dyDescent="0.25">
      <c r="A2083">
        <v>34</v>
      </c>
      <c r="B2083">
        <f t="shared" si="0"/>
        <v>24</v>
      </c>
      <c r="C2083" t="s">
        <v>10402</v>
      </c>
      <c r="D2083" s="7">
        <v>40655</v>
      </c>
      <c r="E2083" t="s">
        <v>10405</v>
      </c>
      <c r="F2083" t="s">
        <v>2857</v>
      </c>
      <c r="G2083" t="s">
        <v>10405</v>
      </c>
      <c r="H2083" t="s">
        <v>10</v>
      </c>
      <c r="I2083" t="s">
        <v>14</v>
      </c>
      <c r="K2083" t="s">
        <v>2894</v>
      </c>
      <c r="L2083" t="s">
        <v>2895</v>
      </c>
    </row>
    <row r="2084" spans="1:14" hidden="1" x14ac:dyDescent="0.25">
      <c r="A2084">
        <v>34</v>
      </c>
      <c r="B2084">
        <f t="shared" si="0"/>
        <v>25</v>
      </c>
      <c r="C2084" t="s">
        <v>10402</v>
      </c>
      <c r="D2084" s="7">
        <v>40655</v>
      </c>
      <c r="E2084" t="s">
        <v>10405</v>
      </c>
      <c r="F2084" t="s">
        <v>2857</v>
      </c>
      <c r="G2084" t="s">
        <v>10405</v>
      </c>
      <c r="H2084" t="s">
        <v>17</v>
      </c>
      <c r="I2084" t="s">
        <v>73</v>
      </c>
      <c r="K2084" t="s">
        <v>2896</v>
      </c>
      <c r="L2084" t="s">
        <v>2897</v>
      </c>
    </row>
    <row r="2085" spans="1:14" hidden="1" x14ac:dyDescent="0.25">
      <c r="A2085">
        <v>34</v>
      </c>
      <c r="B2085">
        <f t="shared" si="0"/>
        <v>26</v>
      </c>
      <c r="C2085" t="s">
        <v>10402</v>
      </c>
      <c r="D2085" s="7">
        <v>40655</v>
      </c>
      <c r="E2085" t="s">
        <v>10405</v>
      </c>
      <c r="F2085" t="s">
        <v>2857</v>
      </c>
      <c r="G2085" t="s">
        <v>10405</v>
      </c>
      <c r="H2085" t="s">
        <v>10</v>
      </c>
      <c r="I2085" t="s">
        <v>14</v>
      </c>
      <c r="K2085" t="s">
        <v>2897</v>
      </c>
      <c r="L2085" t="s">
        <v>2898</v>
      </c>
    </row>
    <row r="2086" spans="1:14" hidden="1" x14ac:dyDescent="0.25">
      <c r="A2086">
        <v>34</v>
      </c>
      <c r="B2086">
        <f t="shared" si="0"/>
        <v>27</v>
      </c>
      <c r="C2086" t="s">
        <v>10402</v>
      </c>
      <c r="D2086" s="7">
        <v>40655</v>
      </c>
      <c r="E2086" t="s">
        <v>10405</v>
      </c>
      <c r="F2086" t="s">
        <v>2857</v>
      </c>
      <c r="G2086" t="s">
        <v>10405</v>
      </c>
      <c r="H2086" t="s">
        <v>17</v>
      </c>
      <c r="I2086" t="s">
        <v>101</v>
      </c>
      <c r="K2086" t="s">
        <v>2899</v>
      </c>
      <c r="L2086" t="s">
        <v>2900</v>
      </c>
    </row>
    <row r="2087" spans="1:14" hidden="1" x14ac:dyDescent="0.25">
      <c r="A2087">
        <v>34</v>
      </c>
      <c r="B2087">
        <f t="shared" si="0"/>
        <v>28</v>
      </c>
      <c r="C2087" t="s">
        <v>10402</v>
      </c>
      <c r="D2087" s="7">
        <v>40655</v>
      </c>
      <c r="E2087" t="s">
        <v>10405</v>
      </c>
      <c r="F2087" t="s">
        <v>2857</v>
      </c>
      <c r="G2087" t="s">
        <v>10405</v>
      </c>
      <c r="H2087" t="s">
        <v>33</v>
      </c>
      <c r="I2087" t="s">
        <v>603</v>
      </c>
      <c r="K2087" t="s">
        <v>2900</v>
      </c>
      <c r="L2087" t="s">
        <v>2900</v>
      </c>
    </row>
    <row r="2088" spans="1:14" hidden="1" x14ac:dyDescent="0.25">
      <c r="A2088">
        <v>34</v>
      </c>
      <c r="B2088">
        <f t="shared" si="0"/>
        <v>29</v>
      </c>
      <c r="C2088" t="s">
        <v>10402</v>
      </c>
      <c r="D2088" s="7">
        <v>40655</v>
      </c>
      <c r="E2088" t="s">
        <v>10405</v>
      </c>
      <c r="F2088" t="s">
        <v>2857</v>
      </c>
      <c r="G2088" t="s">
        <v>10405</v>
      </c>
      <c r="H2088" t="s">
        <v>162</v>
      </c>
      <c r="I2088" t="s">
        <v>163</v>
      </c>
      <c r="K2088" t="s">
        <v>2900</v>
      </c>
      <c r="L2088" t="s">
        <v>2901</v>
      </c>
    </row>
    <row r="2089" spans="1:14" hidden="1" x14ac:dyDescent="0.25">
      <c r="A2089">
        <v>34</v>
      </c>
      <c r="B2089">
        <f t="shared" si="0"/>
        <v>30</v>
      </c>
      <c r="C2089" t="s">
        <v>10402</v>
      </c>
      <c r="D2089" s="7">
        <v>40655</v>
      </c>
      <c r="E2089" t="s">
        <v>10405</v>
      </c>
      <c r="F2089" t="s">
        <v>2857</v>
      </c>
      <c r="G2089" t="s">
        <v>10405</v>
      </c>
      <c r="H2089" t="s">
        <v>24</v>
      </c>
      <c r="I2089" t="s">
        <v>10323</v>
      </c>
      <c r="K2089" t="s">
        <v>2902</v>
      </c>
      <c r="L2089" t="s">
        <v>2903</v>
      </c>
    </row>
    <row r="2090" spans="1:14" hidden="1" x14ac:dyDescent="0.25">
      <c r="A2090">
        <v>34</v>
      </c>
      <c r="B2090">
        <f t="shared" si="0"/>
        <v>31</v>
      </c>
      <c r="C2090" t="s">
        <v>10402</v>
      </c>
      <c r="D2090" s="7">
        <v>40655</v>
      </c>
      <c r="E2090" t="s">
        <v>10405</v>
      </c>
      <c r="F2090" t="s">
        <v>2857</v>
      </c>
      <c r="G2090" t="s">
        <v>10405</v>
      </c>
      <c r="H2090" t="s">
        <v>10</v>
      </c>
      <c r="I2090" t="s">
        <v>11</v>
      </c>
      <c r="K2090" t="s">
        <v>2904</v>
      </c>
      <c r="L2090" t="s">
        <v>2905</v>
      </c>
    </row>
    <row r="2091" spans="1:14" hidden="1" x14ac:dyDescent="0.25">
      <c r="A2091">
        <v>34</v>
      </c>
      <c r="B2091">
        <f t="shared" si="0"/>
        <v>32</v>
      </c>
      <c r="C2091" t="s">
        <v>10402</v>
      </c>
      <c r="D2091" s="7">
        <v>40655</v>
      </c>
      <c r="E2091" t="s">
        <v>10405</v>
      </c>
      <c r="F2091" t="s">
        <v>2857</v>
      </c>
      <c r="G2091" t="s">
        <v>10405</v>
      </c>
      <c r="H2091" t="s">
        <v>10</v>
      </c>
      <c r="I2091" t="s">
        <v>14</v>
      </c>
      <c r="K2091" t="s">
        <v>2906</v>
      </c>
      <c r="L2091" t="s">
        <v>2907</v>
      </c>
    </row>
    <row r="2092" spans="1:14" hidden="1" x14ac:dyDescent="0.25">
      <c r="A2092">
        <v>34</v>
      </c>
      <c r="B2092">
        <f t="shared" si="0"/>
        <v>33</v>
      </c>
      <c r="C2092" t="s">
        <v>10402</v>
      </c>
      <c r="D2092" s="7">
        <v>40655</v>
      </c>
      <c r="E2092" t="s">
        <v>10405</v>
      </c>
      <c r="F2092" t="s">
        <v>2857</v>
      </c>
      <c r="G2092" t="s">
        <v>10405</v>
      </c>
      <c r="H2092" t="s">
        <v>17</v>
      </c>
      <c r="I2092" t="s">
        <v>73</v>
      </c>
      <c r="K2092" t="s">
        <v>2908</v>
      </c>
      <c r="L2092" t="s">
        <v>2909</v>
      </c>
    </row>
    <row r="2093" spans="1:14" hidden="1" x14ac:dyDescent="0.25">
      <c r="A2093">
        <v>34</v>
      </c>
      <c r="B2093">
        <f t="shared" si="0"/>
        <v>34</v>
      </c>
      <c r="C2093" t="s">
        <v>10402</v>
      </c>
      <c r="D2093" s="7">
        <v>40655</v>
      </c>
      <c r="E2093" t="s">
        <v>10405</v>
      </c>
      <c r="F2093" t="s">
        <v>2857</v>
      </c>
      <c r="G2093" t="s">
        <v>10405</v>
      </c>
      <c r="H2093" t="s">
        <v>33</v>
      </c>
      <c r="I2093" t="s">
        <v>192</v>
      </c>
      <c r="K2093" t="s">
        <v>2909</v>
      </c>
      <c r="L2093" t="s">
        <v>2909</v>
      </c>
    </row>
    <row r="2094" spans="1:14" hidden="1" x14ac:dyDescent="0.25">
      <c r="A2094">
        <v>34</v>
      </c>
      <c r="B2094">
        <f t="shared" si="0"/>
        <v>35</v>
      </c>
      <c r="C2094" t="s">
        <v>10402</v>
      </c>
      <c r="D2094" s="7">
        <v>40655</v>
      </c>
      <c r="E2094" t="s">
        <v>10405</v>
      </c>
      <c r="F2094" t="s">
        <v>2857</v>
      </c>
      <c r="G2094" t="s">
        <v>10405</v>
      </c>
      <c r="H2094" t="s">
        <v>162</v>
      </c>
      <c r="I2094" t="s">
        <v>163</v>
      </c>
      <c r="K2094" t="s">
        <v>2909</v>
      </c>
      <c r="L2094" t="s">
        <v>2910</v>
      </c>
    </row>
    <row r="2095" spans="1:14" hidden="1" x14ac:dyDescent="0.25">
      <c r="A2095">
        <v>34</v>
      </c>
      <c r="B2095">
        <f t="shared" si="0"/>
        <v>36</v>
      </c>
      <c r="C2095" t="s">
        <v>10402</v>
      </c>
      <c r="D2095" s="7">
        <v>40655</v>
      </c>
      <c r="E2095" t="s">
        <v>10405</v>
      </c>
      <c r="F2095" t="s">
        <v>2857</v>
      </c>
      <c r="G2095" t="s">
        <v>10405</v>
      </c>
      <c r="H2095" t="s">
        <v>17</v>
      </c>
      <c r="I2095" t="s">
        <v>73</v>
      </c>
      <c r="K2095" t="s">
        <v>2911</v>
      </c>
      <c r="L2095" t="s">
        <v>2912</v>
      </c>
    </row>
    <row r="2096" spans="1:14" hidden="1" x14ac:dyDescent="0.25">
      <c r="A2096">
        <v>34</v>
      </c>
      <c r="B2096">
        <f t="shared" si="0"/>
        <v>37</v>
      </c>
      <c r="C2096" t="s">
        <v>10402</v>
      </c>
      <c r="D2096" s="7">
        <v>40655</v>
      </c>
      <c r="E2096" t="s">
        <v>10405</v>
      </c>
      <c r="F2096" t="s">
        <v>2857</v>
      </c>
      <c r="G2096" t="s">
        <v>10405</v>
      </c>
      <c r="H2096" t="s">
        <v>53</v>
      </c>
      <c r="I2096" t="s">
        <v>91</v>
      </c>
      <c r="J2096" t="s">
        <v>92</v>
      </c>
      <c r="K2096" t="s">
        <v>2912</v>
      </c>
      <c r="L2096" t="s">
        <v>2912</v>
      </c>
      <c r="N2096">
        <v>3</v>
      </c>
    </row>
    <row r="2097" spans="1:14" hidden="1" x14ac:dyDescent="0.25">
      <c r="A2097">
        <v>34</v>
      </c>
      <c r="B2097">
        <f t="shared" si="0"/>
        <v>38</v>
      </c>
      <c r="C2097" t="s">
        <v>10402</v>
      </c>
      <c r="D2097" s="7">
        <v>40655</v>
      </c>
      <c r="E2097" t="s">
        <v>10405</v>
      </c>
      <c r="F2097" t="s">
        <v>2857</v>
      </c>
      <c r="G2097" t="s">
        <v>10405</v>
      </c>
      <c r="H2097" t="s">
        <v>17</v>
      </c>
      <c r="I2097" t="s">
        <v>73</v>
      </c>
      <c r="K2097" t="s">
        <v>2912</v>
      </c>
      <c r="L2097" t="s">
        <v>2913</v>
      </c>
    </row>
    <row r="2098" spans="1:14" hidden="1" x14ac:dyDescent="0.25">
      <c r="A2098">
        <v>34</v>
      </c>
      <c r="B2098">
        <f t="shared" si="0"/>
        <v>39</v>
      </c>
      <c r="C2098" t="s">
        <v>10402</v>
      </c>
      <c r="D2098" s="7">
        <v>40655</v>
      </c>
      <c r="E2098" t="s">
        <v>10405</v>
      </c>
      <c r="F2098" t="s">
        <v>2857</v>
      </c>
      <c r="G2098" t="s">
        <v>10405</v>
      </c>
      <c r="H2098" t="s">
        <v>33</v>
      </c>
      <c r="I2098" t="s">
        <v>123</v>
      </c>
      <c r="K2098" t="s">
        <v>2913</v>
      </c>
      <c r="L2098" t="s">
        <v>2913</v>
      </c>
    </row>
    <row r="2099" spans="1:14" hidden="1" x14ac:dyDescent="0.25">
      <c r="A2099">
        <v>34</v>
      </c>
      <c r="B2099">
        <f t="shared" si="0"/>
        <v>40</v>
      </c>
      <c r="C2099" t="s">
        <v>10402</v>
      </c>
      <c r="D2099" s="7">
        <v>40655</v>
      </c>
      <c r="E2099" t="s">
        <v>10405</v>
      </c>
      <c r="F2099" t="s">
        <v>2857</v>
      </c>
      <c r="G2099" t="s">
        <v>10405</v>
      </c>
      <c r="H2099" t="s">
        <v>53</v>
      </c>
      <c r="I2099" t="s">
        <v>2851</v>
      </c>
      <c r="J2099" t="s">
        <v>92</v>
      </c>
      <c r="K2099" t="s">
        <v>2913</v>
      </c>
      <c r="L2099" t="s">
        <v>2914</v>
      </c>
      <c r="N2099">
        <v>6</v>
      </c>
    </row>
    <row r="2100" spans="1:14" hidden="1" x14ac:dyDescent="0.25">
      <c r="A2100">
        <v>34</v>
      </c>
      <c r="B2100">
        <f t="shared" si="0"/>
        <v>41</v>
      </c>
      <c r="C2100" t="s">
        <v>10402</v>
      </c>
      <c r="D2100" s="7">
        <v>40655</v>
      </c>
      <c r="E2100" t="s">
        <v>10405</v>
      </c>
      <c r="F2100" t="s">
        <v>2857</v>
      </c>
      <c r="G2100" t="s">
        <v>10405</v>
      </c>
      <c r="H2100" t="s">
        <v>24</v>
      </c>
      <c r="I2100" t="s">
        <v>388</v>
      </c>
      <c r="K2100" t="s">
        <v>2915</v>
      </c>
      <c r="L2100" t="s">
        <v>2916</v>
      </c>
    </row>
    <row r="2101" spans="1:14" hidden="1" x14ac:dyDescent="0.25">
      <c r="A2101">
        <v>34</v>
      </c>
      <c r="B2101">
        <f t="shared" si="0"/>
        <v>42</v>
      </c>
      <c r="C2101" t="s">
        <v>10402</v>
      </c>
      <c r="D2101" s="7">
        <v>40655</v>
      </c>
      <c r="E2101" t="s">
        <v>10405</v>
      </c>
      <c r="F2101" t="s">
        <v>2857</v>
      </c>
      <c r="G2101" t="s">
        <v>10405</v>
      </c>
      <c r="H2101" t="s">
        <v>24</v>
      </c>
      <c r="I2101" t="s">
        <v>2917</v>
      </c>
      <c r="K2101" t="s">
        <v>2916</v>
      </c>
      <c r="L2101" t="s">
        <v>2916</v>
      </c>
    </row>
    <row r="2102" spans="1:14" hidden="1" x14ac:dyDescent="0.25">
      <c r="A2102">
        <v>35</v>
      </c>
      <c r="B2102">
        <v>1</v>
      </c>
      <c r="C2102" t="s">
        <v>810</v>
      </c>
      <c r="D2102" s="7">
        <v>40958</v>
      </c>
      <c r="E2102" t="s">
        <v>10404</v>
      </c>
      <c r="F2102" t="s">
        <v>2918</v>
      </c>
      <c r="G2102" t="s">
        <v>10404</v>
      </c>
      <c r="H2102" t="s">
        <v>10</v>
      </c>
      <c r="I2102" t="s">
        <v>113</v>
      </c>
      <c r="K2102" t="s">
        <v>2919</v>
      </c>
      <c r="L2102" t="s">
        <v>2920</v>
      </c>
    </row>
    <row r="2103" spans="1:14" hidden="1" x14ac:dyDescent="0.25">
      <c r="A2103">
        <v>35</v>
      </c>
      <c r="B2103">
        <v>2</v>
      </c>
      <c r="C2103" t="s">
        <v>810</v>
      </c>
      <c r="D2103" s="7">
        <v>40958</v>
      </c>
      <c r="E2103" t="s">
        <v>10404</v>
      </c>
      <c r="F2103" t="s">
        <v>2918</v>
      </c>
      <c r="G2103" t="s">
        <v>10404</v>
      </c>
      <c r="H2103" t="s">
        <v>10</v>
      </c>
      <c r="I2103" t="s">
        <v>11</v>
      </c>
      <c r="K2103" t="s">
        <v>2920</v>
      </c>
      <c r="L2103" t="s">
        <v>2921</v>
      </c>
    </row>
    <row r="2104" spans="1:14" hidden="1" x14ac:dyDescent="0.25">
      <c r="A2104">
        <v>35</v>
      </c>
      <c r="B2104">
        <v>3</v>
      </c>
      <c r="C2104" t="s">
        <v>810</v>
      </c>
      <c r="D2104" s="7">
        <v>40958</v>
      </c>
      <c r="E2104" t="s">
        <v>10404</v>
      </c>
      <c r="F2104" t="s">
        <v>2918</v>
      </c>
      <c r="G2104" t="s">
        <v>10404</v>
      </c>
      <c r="H2104" t="s">
        <v>10</v>
      </c>
      <c r="I2104" t="s">
        <v>14</v>
      </c>
      <c r="K2104" t="s">
        <v>2922</v>
      </c>
      <c r="L2104" t="s">
        <v>2923</v>
      </c>
    </row>
    <row r="2105" spans="1:14" hidden="1" x14ac:dyDescent="0.25">
      <c r="A2105">
        <v>35</v>
      </c>
      <c r="B2105">
        <v>4</v>
      </c>
      <c r="C2105" t="s">
        <v>810</v>
      </c>
      <c r="D2105" s="7">
        <v>40958</v>
      </c>
      <c r="E2105" t="s">
        <v>10404</v>
      </c>
      <c r="F2105" t="s">
        <v>2918</v>
      </c>
      <c r="G2105" t="s">
        <v>10404</v>
      </c>
      <c r="H2105" t="s">
        <v>10</v>
      </c>
      <c r="I2105" t="s">
        <v>11</v>
      </c>
      <c r="K2105" t="s">
        <v>2924</v>
      </c>
      <c r="L2105" t="s">
        <v>2925</v>
      </c>
    </row>
    <row r="2106" spans="1:14" hidden="1" x14ac:dyDescent="0.25">
      <c r="A2106">
        <v>35</v>
      </c>
      <c r="B2106">
        <v>5</v>
      </c>
      <c r="C2106" t="s">
        <v>810</v>
      </c>
      <c r="D2106" s="7">
        <v>40958</v>
      </c>
      <c r="E2106" t="s">
        <v>10404</v>
      </c>
      <c r="F2106" t="s">
        <v>2918</v>
      </c>
      <c r="G2106" t="s">
        <v>10404</v>
      </c>
      <c r="H2106" t="s">
        <v>10</v>
      </c>
      <c r="I2106" t="s">
        <v>11</v>
      </c>
      <c r="K2106" t="s">
        <v>2926</v>
      </c>
      <c r="L2106" t="s">
        <v>2927</v>
      </c>
    </row>
    <row r="2107" spans="1:14" hidden="1" x14ac:dyDescent="0.25">
      <c r="A2107">
        <v>35</v>
      </c>
      <c r="B2107">
        <v>6</v>
      </c>
      <c r="C2107" t="s">
        <v>810</v>
      </c>
      <c r="D2107" s="7">
        <v>40958</v>
      </c>
      <c r="E2107" t="s">
        <v>10404</v>
      </c>
      <c r="F2107" t="s">
        <v>2918</v>
      </c>
      <c r="G2107" t="s">
        <v>10404</v>
      </c>
      <c r="H2107" t="s">
        <v>10</v>
      </c>
      <c r="I2107" t="s">
        <v>14</v>
      </c>
      <c r="K2107" t="s">
        <v>2928</v>
      </c>
      <c r="L2107" t="s">
        <v>2929</v>
      </c>
    </row>
    <row r="2108" spans="1:14" hidden="1" x14ac:dyDescent="0.25">
      <c r="A2108">
        <v>35</v>
      </c>
      <c r="B2108">
        <v>7</v>
      </c>
      <c r="C2108" t="s">
        <v>810</v>
      </c>
      <c r="D2108" s="7">
        <v>40958</v>
      </c>
      <c r="E2108" t="s">
        <v>10404</v>
      </c>
      <c r="F2108" t="s">
        <v>2918</v>
      </c>
      <c r="G2108" t="s">
        <v>10404</v>
      </c>
      <c r="H2108" t="s">
        <v>10</v>
      </c>
      <c r="I2108" t="s">
        <v>11</v>
      </c>
      <c r="K2108" t="s">
        <v>2930</v>
      </c>
      <c r="L2108" t="s">
        <v>2931</v>
      </c>
    </row>
    <row r="2109" spans="1:14" hidden="1" x14ac:dyDescent="0.25">
      <c r="A2109">
        <v>35</v>
      </c>
      <c r="B2109">
        <v>8</v>
      </c>
      <c r="C2109" t="s">
        <v>810</v>
      </c>
      <c r="D2109" s="7">
        <v>40958</v>
      </c>
      <c r="E2109" t="s">
        <v>10404</v>
      </c>
      <c r="F2109" t="s">
        <v>2918</v>
      </c>
      <c r="G2109" t="s">
        <v>10404</v>
      </c>
      <c r="H2109" t="s">
        <v>17</v>
      </c>
      <c r="I2109" t="s">
        <v>120</v>
      </c>
      <c r="K2109" t="s">
        <v>2932</v>
      </c>
      <c r="L2109" t="s">
        <v>2933</v>
      </c>
    </row>
    <row r="2110" spans="1:14" hidden="1" x14ac:dyDescent="0.25">
      <c r="A2110">
        <v>35</v>
      </c>
      <c r="B2110">
        <v>9</v>
      </c>
      <c r="C2110" t="s">
        <v>810</v>
      </c>
      <c r="D2110" s="7">
        <v>40958</v>
      </c>
      <c r="E2110" t="s">
        <v>10404</v>
      </c>
      <c r="F2110" t="s">
        <v>2918</v>
      </c>
      <c r="G2110" t="s">
        <v>10404</v>
      </c>
      <c r="H2110" t="s">
        <v>53</v>
      </c>
      <c r="I2110" t="s">
        <v>91</v>
      </c>
      <c r="J2110" t="s">
        <v>80</v>
      </c>
      <c r="K2110" t="s">
        <v>2933</v>
      </c>
      <c r="L2110" t="s">
        <v>2933</v>
      </c>
      <c r="N2110">
        <v>7</v>
      </c>
    </row>
    <row r="2111" spans="1:14" hidden="1" x14ac:dyDescent="0.25">
      <c r="A2111">
        <v>35</v>
      </c>
      <c r="B2111">
        <v>10</v>
      </c>
      <c r="C2111" t="s">
        <v>810</v>
      </c>
      <c r="D2111" s="7">
        <v>40958</v>
      </c>
      <c r="E2111" t="s">
        <v>10404</v>
      </c>
      <c r="F2111" t="s">
        <v>2918</v>
      </c>
      <c r="G2111" t="s">
        <v>10404</v>
      </c>
      <c r="H2111" t="s">
        <v>17</v>
      </c>
      <c r="I2111" t="s">
        <v>77</v>
      </c>
      <c r="K2111" t="s">
        <v>2933</v>
      </c>
      <c r="L2111" t="s">
        <v>2934</v>
      </c>
    </row>
    <row r="2112" spans="1:14" hidden="1" x14ac:dyDescent="0.25">
      <c r="A2112">
        <v>35</v>
      </c>
      <c r="B2112">
        <v>11</v>
      </c>
      <c r="C2112" t="s">
        <v>810</v>
      </c>
      <c r="D2112" s="7">
        <v>40958</v>
      </c>
      <c r="E2112" t="s">
        <v>10404</v>
      </c>
      <c r="F2112" t="s">
        <v>2918</v>
      </c>
      <c r="G2112" t="s">
        <v>10404</v>
      </c>
      <c r="H2112" t="s">
        <v>17</v>
      </c>
      <c r="I2112" t="s">
        <v>120</v>
      </c>
      <c r="K2112" t="s">
        <v>2934</v>
      </c>
      <c r="L2112" t="s">
        <v>2935</v>
      </c>
    </row>
    <row r="2113" spans="1:14" hidden="1" x14ac:dyDescent="0.25">
      <c r="A2113">
        <v>35</v>
      </c>
      <c r="B2113">
        <v>12</v>
      </c>
      <c r="C2113" t="s">
        <v>810</v>
      </c>
      <c r="D2113" s="7">
        <v>40958</v>
      </c>
      <c r="E2113" t="s">
        <v>10404</v>
      </c>
      <c r="F2113" t="s">
        <v>2918</v>
      </c>
      <c r="G2113" t="s">
        <v>10404</v>
      </c>
      <c r="H2113" t="s">
        <v>17</v>
      </c>
      <c r="I2113" t="s">
        <v>77</v>
      </c>
      <c r="K2113" t="s">
        <v>2935</v>
      </c>
      <c r="L2113" t="s">
        <v>2936</v>
      </c>
    </row>
    <row r="2114" spans="1:14" hidden="1" x14ac:dyDescent="0.25">
      <c r="A2114">
        <v>35</v>
      </c>
      <c r="B2114">
        <v>13</v>
      </c>
      <c r="C2114" t="s">
        <v>810</v>
      </c>
      <c r="D2114" s="7">
        <v>40958</v>
      </c>
      <c r="E2114" t="s">
        <v>10404</v>
      </c>
      <c r="F2114" t="s">
        <v>2918</v>
      </c>
      <c r="G2114" t="s">
        <v>10404</v>
      </c>
      <c r="H2114" t="s">
        <v>17</v>
      </c>
      <c r="I2114" t="s">
        <v>120</v>
      </c>
      <c r="K2114" t="s">
        <v>2937</v>
      </c>
      <c r="L2114" t="s">
        <v>2938</v>
      </c>
    </row>
    <row r="2115" spans="1:14" hidden="1" x14ac:dyDescent="0.25">
      <c r="A2115">
        <v>35</v>
      </c>
      <c r="B2115">
        <v>14</v>
      </c>
      <c r="C2115" t="s">
        <v>810</v>
      </c>
      <c r="D2115" s="7">
        <v>40958</v>
      </c>
      <c r="E2115" t="s">
        <v>10404</v>
      </c>
      <c r="F2115" t="s">
        <v>2918</v>
      </c>
      <c r="G2115" t="s">
        <v>10404</v>
      </c>
      <c r="H2115" t="s">
        <v>17</v>
      </c>
      <c r="I2115" t="s">
        <v>77</v>
      </c>
      <c r="K2115" t="s">
        <v>2939</v>
      </c>
      <c r="L2115" t="s">
        <v>2940</v>
      </c>
    </row>
    <row r="2116" spans="1:14" hidden="1" x14ac:dyDescent="0.25">
      <c r="A2116">
        <v>35</v>
      </c>
      <c r="B2116">
        <v>15</v>
      </c>
      <c r="C2116" t="s">
        <v>810</v>
      </c>
      <c r="D2116" s="7">
        <v>40958</v>
      </c>
      <c r="E2116" t="s">
        <v>10404</v>
      </c>
      <c r="F2116" t="s">
        <v>2918</v>
      </c>
      <c r="G2116" t="s">
        <v>10404</v>
      </c>
      <c r="H2116" t="s">
        <v>53</v>
      </c>
      <c r="I2116" t="s">
        <v>772</v>
      </c>
      <c r="J2116" t="s">
        <v>92</v>
      </c>
      <c r="K2116" t="s">
        <v>2940</v>
      </c>
      <c r="L2116" t="s">
        <v>2941</v>
      </c>
      <c r="N2116">
        <v>4</v>
      </c>
    </row>
    <row r="2117" spans="1:14" hidden="1" x14ac:dyDescent="0.25">
      <c r="A2117">
        <v>35</v>
      </c>
      <c r="B2117">
        <v>16</v>
      </c>
      <c r="C2117" t="s">
        <v>810</v>
      </c>
      <c r="D2117" s="7">
        <v>40958</v>
      </c>
      <c r="E2117" t="s">
        <v>10404</v>
      </c>
      <c r="F2117" t="s">
        <v>2918</v>
      </c>
      <c r="G2117" t="s">
        <v>10404</v>
      </c>
      <c r="H2117" t="s">
        <v>17</v>
      </c>
      <c r="I2117" t="s">
        <v>120</v>
      </c>
      <c r="K2117" t="s">
        <v>2941</v>
      </c>
      <c r="L2117" t="s">
        <v>2942</v>
      </c>
    </row>
    <row r="2118" spans="1:14" hidden="1" x14ac:dyDescent="0.25">
      <c r="A2118">
        <v>35</v>
      </c>
      <c r="B2118">
        <v>17</v>
      </c>
      <c r="C2118" t="s">
        <v>810</v>
      </c>
      <c r="D2118" s="7">
        <v>40958</v>
      </c>
      <c r="E2118" t="s">
        <v>10404</v>
      </c>
      <c r="F2118" t="s">
        <v>2918</v>
      </c>
      <c r="G2118" t="s">
        <v>10404</v>
      </c>
      <c r="H2118" t="s">
        <v>17</v>
      </c>
      <c r="I2118" t="s">
        <v>77</v>
      </c>
      <c r="K2118" t="s">
        <v>2942</v>
      </c>
      <c r="L2118" t="s">
        <v>2943</v>
      </c>
    </row>
    <row r="2119" spans="1:14" hidden="1" x14ac:dyDescent="0.25">
      <c r="A2119">
        <v>35</v>
      </c>
      <c r="B2119">
        <v>18</v>
      </c>
      <c r="C2119" t="s">
        <v>810</v>
      </c>
      <c r="D2119" s="7">
        <v>40958</v>
      </c>
      <c r="E2119" t="s">
        <v>10404</v>
      </c>
      <c r="F2119" t="s">
        <v>2918</v>
      </c>
      <c r="G2119" t="s">
        <v>10404</v>
      </c>
      <c r="H2119" t="s">
        <v>24</v>
      </c>
      <c r="I2119" t="s">
        <v>39</v>
      </c>
      <c r="K2119" t="s">
        <v>2944</v>
      </c>
      <c r="L2119" t="s">
        <v>2945</v>
      </c>
    </row>
    <row r="2120" spans="1:14" hidden="1" x14ac:dyDescent="0.25">
      <c r="A2120">
        <v>35</v>
      </c>
      <c r="B2120">
        <v>19</v>
      </c>
      <c r="C2120" t="s">
        <v>810</v>
      </c>
      <c r="D2120" s="7">
        <v>40958</v>
      </c>
      <c r="E2120" t="s">
        <v>10404</v>
      </c>
      <c r="F2120" t="s">
        <v>2918</v>
      </c>
      <c r="G2120" t="s">
        <v>10404</v>
      </c>
      <c r="H2120" t="s">
        <v>10</v>
      </c>
      <c r="I2120" t="s">
        <v>113</v>
      </c>
      <c r="K2120" t="s">
        <v>2946</v>
      </c>
      <c r="L2120" t="s">
        <v>2947</v>
      </c>
    </row>
    <row r="2121" spans="1:14" hidden="1" x14ac:dyDescent="0.25">
      <c r="A2121">
        <v>35</v>
      </c>
      <c r="B2121">
        <v>20</v>
      </c>
      <c r="C2121" t="s">
        <v>810</v>
      </c>
      <c r="D2121" s="7">
        <v>40958</v>
      </c>
      <c r="E2121" t="s">
        <v>10404</v>
      </c>
      <c r="F2121" t="s">
        <v>2918</v>
      </c>
      <c r="G2121" t="s">
        <v>10404</v>
      </c>
      <c r="H2121" t="s">
        <v>17</v>
      </c>
      <c r="I2121" t="s">
        <v>77</v>
      </c>
      <c r="K2121" t="s">
        <v>2948</v>
      </c>
      <c r="L2121" t="s">
        <v>2949</v>
      </c>
    </row>
    <row r="2122" spans="1:14" hidden="1" x14ac:dyDescent="0.25">
      <c r="A2122">
        <v>35</v>
      </c>
      <c r="B2122">
        <v>21</v>
      </c>
      <c r="C2122" t="s">
        <v>810</v>
      </c>
      <c r="D2122" s="7">
        <v>40958</v>
      </c>
      <c r="E2122" t="s">
        <v>10404</v>
      </c>
      <c r="F2122" t="s">
        <v>2918</v>
      </c>
      <c r="G2122" t="s">
        <v>10404</v>
      </c>
      <c r="H2122" t="s">
        <v>348</v>
      </c>
      <c r="I2122" t="s">
        <v>407</v>
      </c>
      <c r="K2122" t="s">
        <v>2949</v>
      </c>
      <c r="L2122" t="s">
        <v>2949</v>
      </c>
    </row>
    <row r="2123" spans="1:14" hidden="1" x14ac:dyDescent="0.25">
      <c r="A2123">
        <v>35</v>
      </c>
      <c r="B2123">
        <v>22</v>
      </c>
      <c r="C2123" t="s">
        <v>810</v>
      </c>
      <c r="D2123" s="7">
        <v>40958</v>
      </c>
      <c r="E2123" t="s">
        <v>10404</v>
      </c>
      <c r="F2123" t="s">
        <v>2918</v>
      </c>
      <c r="G2123" t="s">
        <v>10404</v>
      </c>
      <c r="H2123" t="s">
        <v>17</v>
      </c>
      <c r="I2123" t="s">
        <v>77</v>
      </c>
      <c r="K2123" t="s">
        <v>2949</v>
      </c>
      <c r="L2123" t="s">
        <v>2950</v>
      </c>
    </row>
    <row r="2124" spans="1:14" hidden="1" x14ac:dyDescent="0.25">
      <c r="A2124">
        <v>35</v>
      </c>
      <c r="B2124">
        <v>23</v>
      </c>
      <c r="C2124" t="s">
        <v>810</v>
      </c>
      <c r="D2124" s="7">
        <v>40958</v>
      </c>
      <c r="E2124" t="s">
        <v>10404</v>
      </c>
      <c r="F2124" t="s">
        <v>2918</v>
      </c>
      <c r="G2124" t="s">
        <v>10404</v>
      </c>
      <c r="H2124" t="s">
        <v>17</v>
      </c>
      <c r="I2124" t="s">
        <v>120</v>
      </c>
      <c r="K2124" t="s">
        <v>2950</v>
      </c>
      <c r="L2124" t="s">
        <v>2951</v>
      </c>
    </row>
    <row r="2125" spans="1:14" hidden="1" x14ac:dyDescent="0.25">
      <c r="A2125">
        <v>35</v>
      </c>
      <c r="B2125">
        <v>24</v>
      </c>
      <c r="C2125" t="s">
        <v>810</v>
      </c>
      <c r="D2125" s="7">
        <v>40958</v>
      </c>
      <c r="E2125" t="s">
        <v>10404</v>
      </c>
      <c r="F2125" t="s">
        <v>2918</v>
      </c>
      <c r="G2125" t="s">
        <v>10404</v>
      </c>
      <c r="H2125" t="s">
        <v>348</v>
      </c>
      <c r="I2125" t="s">
        <v>349</v>
      </c>
      <c r="K2125" t="s">
        <v>2951</v>
      </c>
      <c r="L2125" t="s">
        <v>2951</v>
      </c>
    </row>
    <row r="2126" spans="1:14" hidden="1" x14ac:dyDescent="0.25">
      <c r="A2126">
        <v>35</v>
      </c>
      <c r="B2126">
        <v>25</v>
      </c>
      <c r="C2126" t="s">
        <v>810</v>
      </c>
      <c r="D2126" s="7">
        <v>40958</v>
      </c>
      <c r="E2126" t="s">
        <v>10404</v>
      </c>
      <c r="F2126" t="s">
        <v>2918</v>
      </c>
      <c r="G2126" t="s">
        <v>10404</v>
      </c>
      <c r="H2126" t="s">
        <v>17</v>
      </c>
      <c r="I2126" t="s">
        <v>120</v>
      </c>
      <c r="K2126" t="s">
        <v>2951</v>
      </c>
      <c r="L2126" t="s">
        <v>2952</v>
      </c>
    </row>
    <row r="2127" spans="1:14" hidden="1" x14ac:dyDescent="0.25">
      <c r="A2127">
        <v>35</v>
      </c>
      <c r="B2127">
        <v>26</v>
      </c>
      <c r="C2127" t="s">
        <v>810</v>
      </c>
      <c r="D2127" s="7">
        <v>40958</v>
      </c>
      <c r="E2127" t="s">
        <v>10404</v>
      </c>
      <c r="F2127" t="s">
        <v>2918</v>
      </c>
      <c r="G2127" t="s">
        <v>10404</v>
      </c>
      <c r="H2127" t="s">
        <v>10</v>
      </c>
      <c r="I2127" t="s">
        <v>11</v>
      </c>
      <c r="K2127" t="s">
        <v>2952</v>
      </c>
      <c r="L2127" t="s">
        <v>2953</v>
      </c>
    </row>
    <row r="2128" spans="1:14" hidden="1" x14ac:dyDescent="0.25">
      <c r="A2128">
        <v>35</v>
      </c>
      <c r="B2128">
        <v>27</v>
      </c>
      <c r="C2128" t="s">
        <v>810</v>
      </c>
      <c r="D2128" s="7">
        <v>40958</v>
      </c>
      <c r="E2128" t="s">
        <v>10404</v>
      </c>
      <c r="F2128" t="s">
        <v>2918</v>
      </c>
      <c r="G2128" t="s">
        <v>10404</v>
      </c>
      <c r="H2128" t="s">
        <v>10</v>
      </c>
      <c r="I2128" t="s">
        <v>14</v>
      </c>
      <c r="K2128" t="s">
        <v>2953</v>
      </c>
      <c r="L2128" t="s">
        <v>2954</v>
      </c>
    </row>
    <row r="2129" spans="1:14" hidden="1" x14ac:dyDescent="0.25">
      <c r="A2129">
        <v>35</v>
      </c>
      <c r="B2129">
        <v>28</v>
      </c>
      <c r="C2129" t="s">
        <v>810</v>
      </c>
      <c r="D2129" s="7">
        <v>40958</v>
      </c>
      <c r="E2129" t="s">
        <v>10404</v>
      </c>
      <c r="F2129" t="s">
        <v>2918</v>
      </c>
      <c r="G2129" t="s">
        <v>10404</v>
      </c>
      <c r="H2129" t="s">
        <v>10</v>
      </c>
      <c r="I2129" t="s">
        <v>11</v>
      </c>
      <c r="K2129" t="s">
        <v>2954</v>
      </c>
      <c r="L2129" t="s">
        <v>2955</v>
      </c>
    </row>
    <row r="2130" spans="1:14" hidden="1" x14ac:dyDescent="0.25">
      <c r="A2130">
        <v>35</v>
      </c>
      <c r="B2130">
        <v>29</v>
      </c>
      <c r="C2130" t="s">
        <v>810</v>
      </c>
      <c r="D2130" s="7">
        <v>40958</v>
      </c>
      <c r="E2130" t="s">
        <v>10404</v>
      </c>
      <c r="F2130" t="s">
        <v>2918</v>
      </c>
      <c r="G2130" t="s">
        <v>10404</v>
      </c>
      <c r="H2130" t="s">
        <v>10</v>
      </c>
      <c r="I2130" t="s">
        <v>14</v>
      </c>
      <c r="K2130" t="s">
        <v>2955</v>
      </c>
      <c r="L2130" t="s">
        <v>2956</v>
      </c>
    </row>
    <row r="2131" spans="1:14" hidden="1" x14ac:dyDescent="0.25">
      <c r="A2131">
        <v>35</v>
      </c>
      <c r="B2131">
        <v>30</v>
      </c>
      <c r="C2131" t="s">
        <v>810</v>
      </c>
      <c r="D2131" s="7">
        <v>40958</v>
      </c>
      <c r="E2131" t="s">
        <v>10404</v>
      </c>
      <c r="F2131" t="s">
        <v>2918</v>
      </c>
      <c r="G2131" t="s">
        <v>10404</v>
      </c>
      <c r="H2131" t="s">
        <v>10</v>
      </c>
      <c r="I2131" t="s">
        <v>11</v>
      </c>
      <c r="K2131" t="s">
        <v>2956</v>
      </c>
      <c r="L2131" t="s">
        <v>2957</v>
      </c>
    </row>
    <row r="2132" spans="1:14" hidden="1" x14ac:dyDescent="0.25">
      <c r="A2132">
        <v>35</v>
      </c>
      <c r="B2132">
        <v>31</v>
      </c>
      <c r="C2132" t="s">
        <v>810</v>
      </c>
      <c r="D2132" s="7">
        <v>40958</v>
      </c>
      <c r="E2132" t="s">
        <v>10404</v>
      </c>
      <c r="F2132" t="s">
        <v>2918</v>
      </c>
      <c r="G2132" t="s">
        <v>10404</v>
      </c>
      <c r="H2132" t="s">
        <v>10</v>
      </c>
      <c r="I2132" t="s">
        <v>14</v>
      </c>
      <c r="K2132" t="s">
        <v>2957</v>
      </c>
      <c r="L2132" t="s">
        <v>2958</v>
      </c>
    </row>
    <row r="2133" spans="1:14" hidden="1" x14ac:dyDescent="0.25">
      <c r="A2133">
        <v>35</v>
      </c>
      <c r="B2133">
        <v>32</v>
      </c>
      <c r="C2133" t="s">
        <v>810</v>
      </c>
      <c r="D2133" s="7">
        <v>40958</v>
      </c>
      <c r="E2133" t="s">
        <v>10404</v>
      </c>
      <c r="F2133" t="s">
        <v>2918</v>
      </c>
      <c r="G2133" t="s">
        <v>10404</v>
      </c>
      <c r="H2133" t="s">
        <v>17</v>
      </c>
      <c r="I2133" t="s">
        <v>48</v>
      </c>
      <c r="K2133" t="s">
        <v>2958</v>
      </c>
      <c r="L2133" t="s">
        <v>2959</v>
      </c>
    </row>
    <row r="2134" spans="1:14" hidden="1" x14ac:dyDescent="0.25">
      <c r="A2134">
        <v>35</v>
      </c>
      <c r="B2134">
        <v>33</v>
      </c>
      <c r="C2134" t="s">
        <v>810</v>
      </c>
      <c r="D2134" s="7">
        <v>40958</v>
      </c>
      <c r="E2134" t="s">
        <v>10404</v>
      </c>
      <c r="F2134" t="s">
        <v>2918</v>
      </c>
      <c r="G2134" t="s">
        <v>10404</v>
      </c>
      <c r="H2134" t="s">
        <v>162</v>
      </c>
      <c r="I2134" t="s">
        <v>163</v>
      </c>
      <c r="K2134" t="s">
        <v>2959</v>
      </c>
      <c r="L2134" t="s">
        <v>2960</v>
      </c>
    </row>
    <row r="2135" spans="1:14" hidden="1" x14ac:dyDescent="0.25">
      <c r="A2135">
        <v>35</v>
      </c>
      <c r="B2135">
        <v>34</v>
      </c>
      <c r="C2135" t="s">
        <v>810</v>
      </c>
      <c r="D2135" s="7">
        <v>40958</v>
      </c>
      <c r="E2135" t="s">
        <v>10404</v>
      </c>
      <c r="F2135" t="s">
        <v>2918</v>
      </c>
      <c r="G2135" t="s">
        <v>10404</v>
      </c>
      <c r="H2135" t="s">
        <v>24</v>
      </c>
      <c r="I2135" t="s">
        <v>10323</v>
      </c>
      <c r="K2135" t="s">
        <v>2961</v>
      </c>
      <c r="L2135" t="s">
        <v>2962</v>
      </c>
    </row>
    <row r="2136" spans="1:14" hidden="1" x14ac:dyDescent="0.25">
      <c r="A2136">
        <v>35</v>
      </c>
      <c r="B2136">
        <v>35</v>
      </c>
      <c r="C2136" t="s">
        <v>810</v>
      </c>
      <c r="D2136" s="7">
        <v>40958</v>
      </c>
      <c r="E2136" t="s">
        <v>10404</v>
      </c>
      <c r="F2136" t="s">
        <v>2918</v>
      </c>
      <c r="G2136" t="s">
        <v>10404</v>
      </c>
      <c r="H2136" t="s">
        <v>10</v>
      </c>
      <c r="I2136" t="s">
        <v>11</v>
      </c>
      <c r="K2136" t="s">
        <v>2962</v>
      </c>
      <c r="L2136" t="s">
        <v>2963</v>
      </c>
    </row>
    <row r="2137" spans="1:14" hidden="1" x14ac:dyDescent="0.25">
      <c r="A2137">
        <v>35</v>
      </c>
      <c r="B2137">
        <v>36</v>
      </c>
      <c r="C2137" t="s">
        <v>810</v>
      </c>
      <c r="D2137" s="7">
        <v>40958</v>
      </c>
      <c r="E2137" t="s">
        <v>10404</v>
      </c>
      <c r="F2137" t="s">
        <v>2918</v>
      </c>
      <c r="G2137" t="s">
        <v>10404</v>
      </c>
      <c r="H2137" t="s">
        <v>17</v>
      </c>
      <c r="I2137" t="s">
        <v>77</v>
      </c>
      <c r="K2137" t="s">
        <v>2963</v>
      </c>
      <c r="L2137" t="s">
        <v>2964</v>
      </c>
    </row>
    <row r="2138" spans="1:14" hidden="1" x14ac:dyDescent="0.25">
      <c r="A2138">
        <v>35</v>
      </c>
      <c r="B2138">
        <v>37</v>
      </c>
      <c r="C2138" t="s">
        <v>810</v>
      </c>
      <c r="D2138" s="7">
        <v>40958</v>
      </c>
      <c r="E2138" t="s">
        <v>10404</v>
      </c>
      <c r="F2138" t="s">
        <v>2918</v>
      </c>
      <c r="G2138" t="s">
        <v>10404</v>
      </c>
      <c r="H2138" t="s">
        <v>53</v>
      </c>
      <c r="I2138" t="s">
        <v>255</v>
      </c>
      <c r="J2138" t="s">
        <v>92</v>
      </c>
      <c r="K2138" t="s">
        <v>2964</v>
      </c>
      <c r="L2138" t="s">
        <v>2965</v>
      </c>
      <c r="N2138">
        <v>4</v>
      </c>
    </row>
    <row r="2139" spans="1:14" hidden="1" x14ac:dyDescent="0.25">
      <c r="A2139">
        <v>35</v>
      </c>
      <c r="B2139">
        <v>38</v>
      </c>
      <c r="C2139" t="s">
        <v>810</v>
      </c>
      <c r="D2139" s="7">
        <v>40958</v>
      </c>
      <c r="E2139" t="s">
        <v>10404</v>
      </c>
      <c r="F2139" t="s">
        <v>2918</v>
      </c>
      <c r="G2139" t="s">
        <v>10404</v>
      </c>
      <c r="H2139" t="s">
        <v>162</v>
      </c>
      <c r="I2139" t="s">
        <v>163</v>
      </c>
      <c r="K2139" t="s">
        <v>2966</v>
      </c>
      <c r="L2139" t="s">
        <v>2967</v>
      </c>
    </row>
    <row r="2140" spans="1:14" hidden="1" x14ac:dyDescent="0.25">
      <c r="A2140">
        <v>35</v>
      </c>
      <c r="B2140">
        <v>39</v>
      </c>
      <c r="C2140" t="s">
        <v>810</v>
      </c>
      <c r="D2140" s="7">
        <v>40958</v>
      </c>
      <c r="E2140" t="s">
        <v>10404</v>
      </c>
      <c r="F2140" t="s">
        <v>2918</v>
      </c>
      <c r="G2140" t="s">
        <v>10404</v>
      </c>
      <c r="H2140" t="s">
        <v>24</v>
      </c>
      <c r="I2140" t="s">
        <v>10323</v>
      </c>
      <c r="K2140" t="s">
        <v>2968</v>
      </c>
      <c r="L2140" t="s">
        <v>2969</v>
      </c>
    </row>
    <row r="2141" spans="1:14" hidden="1" x14ac:dyDescent="0.25">
      <c r="A2141">
        <v>35</v>
      </c>
      <c r="B2141">
        <v>40</v>
      </c>
      <c r="C2141" t="s">
        <v>810</v>
      </c>
      <c r="D2141" s="7">
        <v>40958</v>
      </c>
      <c r="E2141" t="s">
        <v>10404</v>
      </c>
      <c r="F2141" t="s">
        <v>2918</v>
      </c>
      <c r="G2141" t="s">
        <v>10404</v>
      </c>
      <c r="H2141" t="s">
        <v>10</v>
      </c>
      <c r="I2141" t="s">
        <v>62</v>
      </c>
      <c r="K2141" t="s">
        <v>2970</v>
      </c>
      <c r="L2141" t="s">
        <v>2971</v>
      </c>
    </row>
    <row r="2142" spans="1:14" hidden="1" x14ac:dyDescent="0.25">
      <c r="A2142">
        <v>35</v>
      </c>
      <c r="B2142">
        <v>41</v>
      </c>
      <c r="C2142" t="s">
        <v>810</v>
      </c>
      <c r="D2142" s="7">
        <v>40958</v>
      </c>
      <c r="E2142" t="s">
        <v>10404</v>
      </c>
      <c r="F2142" t="s">
        <v>2918</v>
      </c>
      <c r="G2142" t="s">
        <v>10404</v>
      </c>
      <c r="H2142" t="s">
        <v>10</v>
      </c>
      <c r="I2142" t="s">
        <v>11</v>
      </c>
      <c r="K2142" t="s">
        <v>2972</v>
      </c>
      <c r="L2142" t="s">
        <v>2973</v>
      </c>
    </row>
    <row r="2143" spans="1:14" hidden="1" x14ac:dyDescent="0.25">
      <c r="A2143">
        <v>35</v>
      </c>
      <c r="B2143">
        <v>42</v>
      </c>
      <c r="C2143" t="s">
        <v>810</v>
      </c>
      <c r="D2143" s="7">
        <v>40958</v>
      </c>
      <c r="E2143" t="s">
        <v>10404</v>
      </c>
      <c r="F2143" t="s">
        <v>2918</v>
      </c>
      <c r="G2143" t="s">
        <v>10404</v>
      </c>
      <c r="H2143" t="s">
        <v>17</v>
      </c>
      <c r="I2143" t="s">
        <v>77</v>
      </c>
      <c r="K2143" t="s">
        <v>2974</v>
      </c>
      <c r="L2143" t="s">
        <v>2975</v>
      </c>
    </row>
    <row r="2144" spans="1:14" hidden="1" x14ac:dyDescent="0.25">
      <c r="A2144">
        <v>35</v>
      </c>
      <c r="B2144">
        <v>43</v>
      </c>
      <c r="C2144" t="s">
        <v>810</v>
      </c>
      <c r="D2144" s="7">
        <v>40958</v>
      </c>
      <c r="E2144" t="s">
        <v>10404</v>
      </c>
      <c r="F2144" t="s">
        <v>2918</v>
      </c>
      <c r="G2144" t="s">
        <v>10404</v>
      </c>
      <c r="H2144" t="s">
        <v>17</v>
      </c>
      <c r="I2144" t="s">
        <v>120</v>
      </c>
      <c r="K2144" t="s">
        <v>2975</v>
      </c>
      <c r="L2144" t="s">
        <v>2976</v>
      </c>
    </row>
    <row r="2145" spans="1:12" hidden="1" x14ac:dyDescent="0.25">
      <c r="A2145">
        <v>35</v>
      </c>
      <c r="B2145">
        <v>44</v>
      </c>
      <c r="C2145" t="s">
        <v>810</v>
      </c>
      <c r="D2145" s="7">
        <v>40958</v>
      </c>
      <c r="E2145" t="s">
        <v>10404</v>
      </c>
      <c r="F2145" t="s">
        <v>2918</v>
      </c>
      <c r="G2145" t="s">
        <v>10404</v>
      </c>
      <c r="H2145" t="s">
        <v>10</v>
      </c>
      <c r="I2145" t="s">
        <v>11</v>
      </c>
      <c r="K2145" t="s">
        <v>2977</v>
      </c>
      <c r="L2145" t="s">
        <v>2978</v>
      </c>
    </row>
    <row r="2146" spans="1:12" hidden="1" x14ac:dyDescent="0.25">
      <c r="A2146">
        <v>35</v>
      </c>
      <c r="B2146">
        <v>45</v>
      </c>
      <c r="C2146" t="s">
        <v>810</v>
      </c>
      <c r="D2146" s="7">
        <v>40958</v>
      </c>
      <c r="E2146" t="s">
        <v>10404</v>
      </c>
      <c r="F2146" t="s">
        <v>2918</v>
      </c>
      <c r="G2146" t="s">
        <v>10404</v>
      </c>
      <c r="H2146" t="s">
        <v>10</v>
      </c>
      <c r="I2146" t="s">
        <v>11</v>
      </c>
      <c r="K2146" t="s">
        <v>2979</v>
      </c>
      <c r="L2146" t="s">
        <v>2980</v>
      </c>
    </row>
    <row r="2147" spans="1:12" hidden="1" x14ac:dyDescent="0.25">
      <c r="A2147">
        <v>35</v>
      </c>
      <c r="B2147">
        <v>46</v>
      </c>
      <c r="C2147" t="s">
        <v>810</v>
      </c>
      <c r="D2147" s="7">
        <v>40958</v>
      </c>
      <c r="E2147" t="s">
        <v>10404</v>
      </c>
      <c r="F2147" t="s">
        <v>2918</v>
      </c>
      <c r="G2147" t="s">
        <v>10404</v>
      </c>
      <c r="H2147" t="s">
        <v>10</v>
      </c>
      <c r="I2147" t="s">
        <v>14</v>
      </c>
      <c r="K2147" t="s">
        <v>2980</v>
      </c>
      <c r="L2147" t="s">
        <v>2981</v>
      </c>
    </row>
    <row r="2148" spans="1:12" hidden="1" x14ac:dyDescent="0.25">
      <c r="A2148">
        <v>35</v>
      </c>
      <c r="B2148">
        <v>47</v>
      </c>
      <c r="C2148" t="s">
        <v>810</v>
      </c>
      <c r="D2148" s="7">
        <v>40958</v>
      </c>
      <c r="E2148" t="s">
        <v>10404</v>
      </c>
      <c r="F2148" t="s">
        <v>2918</v>
      </c>
      <c r="G2148" t="s">
        <v>10404</v>
      </c>
      <c r="H2148" t="s">
        <v>17</v>
      </c>
      <c r="I2148" t="s">
        <v>77</v>
      </c>
      <c r="K2148" t="s">
        <v>2982</v>
      </c>
      <c r="L2148" t="s">
        <v>2983</v>
      </c>
    </row>
    <row r="2149" spans="1:12" hidden="1" x14ac:dyDescent="0.25">
      <c r="A2149">
        <v>35</v>
      </c>
      <c r="B2149">
        <v>48</v>
      </c>
      <c r="C2149" t="s">
        <v>810</v>
      </c>
      <c r="D2149" s="7">
        <v>40958</v>
      </c>
      <c r="E2149" t="s">
        <v>10404</v>
      </c>
      <c r="F2149" t="s">
        <v>2918</v>
      </c>
      <c r="G2149" t="s">
        <v>10404</v>
      </c>
      <c r="H2149" t="s">
        <v>24</v>
      </c>
      <c r="I2149" t="s">
        <v>1548</v>
      </c>
      <c r="K2149" t="s">
        <v>2984</v>
      </c>
      <c r="L2149" t="s">
        <v>2985</v>
      </c>
    </row>
    <row r="2150" spans="1:12" hidden="1" x14ac:dyDescent="0.25">
      <c r="A2150">
        <v>35</v>
      </c>
      <c r="B2150">
        <v>49</v>
      </c>
      <c r="C2150" t="s">
        <v>810</v>
      </c>
      <c r="D2150" s="7">
        <v>40958</v>
      </c>
      <c r="E2150" t="s">
        <v>10404</v>
      </c>
      <c r="F2150" t="s">
        <v>2918</v>
      </c>
      <c r="G2150" t="s">
        <v>10404</v>
      </c>
      <c r="H2150" t="s">
        <v>10</v>
      </c>
      <c r="I2150" t="s">
        <v>11</v>
      </c>
      <c r="K2150" t="s">
        <v>2986</v>
      </c>
      <c r="L2150" t="s">
        <v>2987</v>
      </c>
    </row>
    <row r="2151" spans="1:12" hidden="1" x14ac:dyDescent="0.25">
      <c r="A2151">
        <v>35</v>
      </c>
      <c r="B2151">
        <v>50</v>
      </c>
      <c r="C2151" t="s">
        <v>810</v>
      </c>
      <c r="D2151" s="7">
        <v>40958</v>
      </c>
      <c r="E2151" t="s">
        <v>10404</v>
      </c>
      <c r="F2151" t="s">
        <v>2918</v>
      </c>
      <c r="G2151" t="s">
        <v>10404</v>
      </c>
      <c r="H2151" t="s">
        <v>10</v>
      </c>
      <c r="I2151" t="s">
        <v>14</v>
      </c>
      <c r="K2151" t="s">
        <v>2988</v>
      </c>
      <c r="L2151" t="s">
        <v>2989</v>
      </c>
    </row>
    <row r="2152" spans="1:12" hidden="1" x14ac:dyDescent="0.25">
      <c r="A2152">
        <v>35</v>
      </c>
      <c r="B2152">
        <v>51</v>
      </c>
      <c r="C2152" t="s">
        <v>810</v>
      </c>
      <c r="D2152" s="7">
        <v>40958</v>
      </c>
      <c r="E2152" t="s">
        <v>10404</v>
      </c>
      <c r="F2152" t="s">
        <v>2918</v>
      </c>
      <c r="G2152" t="s">
        <v>10404</v>
      </c>
      <c r="H2152" t="s">
        <v>17</v>
      </c>
      <c r="I2152" t="s">
        <v>45</v>
      </c>
      <c r="K2152" t="s">
        <v>2990</v>
      </c>
      <c r="L2152" t="s">
        <v>2991</v>
      </c>
    </row>
    <row r="2153" spans="1:12" hidden="1" x14ac:dyDescent="0.25">
      <c r="A2153">
        <v>35</v>
      </c>
      <c r="B2153">
        <v>52</v>
      </c>
      <c r="C2153" t="s">
        <v>810</v>
      </c>
      <c r="D2153" s="7">
        <v>40958</v>
      </c>
      <c r="E2153" t="s">
        <v>10404</v>
      </c>
      <c r="F2153" t="s">
        <v>2918</v>
      </c>
      <c r="G2153" t="s">
        <v>10404</v>
      </c>
      <c r="H2153" t="s">
        <v>17</v>
      </c>
      <c r="I2153" t="s">
        <v>120</v>
      </c>
      <c r="K2153" t="s">
        <v>2991</v>
      </c>
      <c r="L2153" t="s">
        <v>2992</v>
      </c>
    </row>
    <row r="2154" spans="1:12" hidden="1" x14ac:dyDescent="0.25">
      <c r="A2154">
        <v>35</v>
      </c>
      <c r="B2154">
        <v>53</v>
      </c>
      <c r="C2154" t="s">
        <v>810</v>
      </c>
      <c r="D2154" s="7">
        <v>40958</v>
      </c>
      <c r="E2154" t="s">
        <v>10404</v>
      </c>
      <c r="F2154" t="s">
        <v>2918</v>
      </c>
      <c r="G2154" t="s">
        <v>10404</v>
      </c>
      <c r="H2154" t="s">
        <v>10</v>
      </c>
      <c r="I2154" t="s">
        <v>11</v>
      </c>
      <c r="K2154" t="s">
        <v>2992</v>
      </c>
      <c r="L2154" t="s">
        <v>2993</v>
      </c>
    </row>
    <row r="2155" spans="1:12" hidden="1" x14ac:dyDescent="0.25">
      <c r="A2155">
        <v>35</v>
      </c>
      <c r="B2155">
        <v>54</v>
      </c>
      <c r="C2155" t="s">
        <v>810</v>
      </c>
      <c r="D2155" s="7">
        <v>40958</v>
      </c>
      <c r="E2155" t="s">
        <v>10404</v>
      </c>
      <c r="F2155" t="s">
        <v>2918</v>
      </c>
      <c r="G2155" t="s">
        <v>10404</v>
      </c>
      <c r="H2155" t="s">
        <v>10</v>
      </c>
      <c r="I2155" t="s">
        <v>14</v>
      </c>
      <c r="K2155" t="s">
        <v>2993</v>
      </c>
      <c r="L2155" t="s">
        <v>2994</v>
      </c>
    </row>
    <row r="2156" spans="1:12" hidden="1" x14ac:dyDescent="0.25">
      <c r="A2156">
        <v>35</v>
      </c>
      <c r="B2156">
        <v>55</v>
      </c>
      <c r="C2156" t="s">
        <v>810</v>
      </c>
      <c r="D2156" s="7">
        <v>40958</v>
      </c>
      <c r="E2156" t="s">
        <v>10404</v>
      </c>
      <c r="F2156" t="s">
        <v>2918</v>
      </c>
      <c r="G2156" t="s">
        <v>10404</v>
      </c>
      <c r="H2156" t="s">
        <v>17</v>
      </c>
      <c r="I2156" t="s">
        <v>120</v>
      </c>
      <c r="K2156" t="s">
        <v>2994</v>
      </c>
      <c r="L2156" t="s">
        <v>2995</v>
      </c>
    </row>
    <row r="2157" spans="1:12" hidden="1" x14ac:dyDescent="0.25">
      <c r="A2157">
        <v>35</v>
      </c>
      <c r="B2157">
        <v>56</v>
      </c>
      <c r="C2157" t="s">
        <v>810</v>
      </c>
      <c r="D2157" s="7">
        <v>40958</v>
      </c>
      <c r="E2157" t="s">
        <v>10404</v>
      </c>
      <c r="F2157" t="s">
        <v>2918</v>
      </c>
      <c r="G2157" t="s">
        <v>10404</v>
      </c>
      <c r="H2157" t="s">
        <v>348</v>
      </c>
      <c r="I2157" t="s">
        <v>408</v>
      </c>
      <c r="K2157" t="s">
        <v>2995</v>
      </c>
      <c r="L2157" t="s">
        <v>2995</v>
      </c>
    </row>
    <row r="2158" spans="1:12" hidden="1" x14ac:dyDescent="0.25">
      <c r="A2158">
        <v>35</v>
      </c>
      <c r="B2158">
        <v>57</v>
      </c>
      <c r="C2158" t="s">
        <v>810</v>
      </c>
      <c r="D2158" s="7">
        <v>40958</v>
      </c>
      <c r="E2158" t="s">
        <v>10404</v>
      </c>
      <c r="F2158" t="s">
        <v>2918</v>
      </c>
      <c r="G2158" t="s">
        <v>10404</v>
      </c>
      <c r="H2158" t="s">
        <v>17</v>
      </c>
      <c r="I2158" t="s">
        <v>120</v>
      </c>
      <c r="K2158" t="s">
        <v>2995</v>
      </c>
      <c r="L2158" t="s">
        <v>2996</v>
      </c>
    </row>
    <row r="2159" spans="1:12" hidden="1" x14ac:dyDescent="0.25">
      <c r="A2159">
        <v>35</v>
      </c>
      <c r="B2159">
        <v>58</v>
      </c>
      <c r="C2159" t="s">
        <v>810</v>
      </c>
      <c r="D2159" s="7">
        <v>40958</v>
      </c>
      <c r="E2159" t="s">
        <v>10404</v>
      </c>
      <c r="F2159" t="s">
        <v>2918</v>
      </c>
      <c r="G2159" t="s">
        <v>10404</v>
      </c>
      <c r="H2159" t="s">
        <v>17</v>
      </c>
      <c r="I2159" t="s">
        <v>45</v>
      </c>
      <c r="K2159" t="s">
        <v>2996</v>
      </c>
      <c r="L2159" t="s">
        <v>2997</v>
      </c>
    </row>
    <row r="2160" spans="1:12" hidden="1" x14ac:dyDescent="0.25">
      <c r="A2160">
        <v>35</v>
      </c>
      <c r="B2160">
        <v>59</v>
      </c>
      <c r="C2160" t="s">
        <v>810</v>
      </c>
      <c r="D2160" s="7">
        <v>40958</v>
      </c>
      <c r="E2160" t="s">
        <v>10404</v>
      </c>
      <c r="F2160" t="s">
        <v>2918</v>
      </c>
      <c r="G2160" t="s">
        <v>10404</v>
      </c>
      <c r="H2160" t="s">
        <v>21</v>
      </c>
      <c r="I2160" t="s">
        <v>334</v>
      </c>
      <c r="K2160" t="s">
        <v>2997</v>
      </c>
      <c r="L2160" t="s">
        <v>2998</v>
      </c>
    </row>
    <row r="2161" spans="1:14" hidden="1" x14ac:dyDescent="0.25">
      <c r="A2161">
        <v>35</v>
      </c>
      <c r="B2161">
        <v>60</v>
      </c>
      <c r="C2161" t="s">
        <v>810</v>
      </c>
      <c r="D2161" s="7">
        <v>40958</v>
      </c>
      <c r="E2161" t="s">
        <v>10404</v>
      </c>
      <c r="F2161" t="s">
        <v>2918</v>
      </c>
      <c r="G2161" t="s">
        <v>10404</v>
      </c>
      <c r="H2161" t="s">
        <v>24</v>
      </c>
      <c r="I2161" t="s">
        <v>10323</v>
      </c>
      <c r="K2161" t="s">
        <v>2999</v>
      </c>
      <c r="L2161" t="s">
        <v>3000</v>
      </c>
    </row>
    <row r="2162" spans="1:14" hidden="1" x14ac:dyDescent="0.25">
      <c r="A2162">
        <v>35</v>
      </c>
      <c r="B2162">
        <v>61</v>
      </c>
      <c r="C2162" t="s">
        <v>810</v>
      </c>
      <c r="D2162" s="7">
        <v>40958</v>
      </c>
      <c r="E2162" t="s">
        <v>10404</v>
      </c>
      <c r="F2162" t="s">
        <v>2918</v>
      </c>
      <c r="G2162" t="s">
        <v>10404</v>
      </c>
      <c r="H2162" t="s">
        <v>10</v>
      </c>
      <c r="I2162" t="s">
        <v>11</v>
      </c>
      <c r="K2162" t="s">
        <v>3001</v>
      </c>
      <c r="L2162" t="s">
        <v>3002</v>
      </c>
    </row>
    <row r="2163" spans="1:14" hidden="1" x14ac:dyDescent="0.25">
      <c r="A2163">
        <v>35</v>
      </c>
      <c r="B2163">
        <v>62</v>
      </c>
      <c r="C2163" t="s">
        <v>810</v>
      </c>
      <c r="D2163" s="7">
        <v>40958</v>
      </c>
      <c r="E2163" t="s">
        <v>10404</v>
      </c>
      <c r="F2163" t="s">
        <v>2918</v>
      </c>
      <c r="G2163" t="s">
        <v>10404</v>
      </c>
      <c r="H2163" t="s">
        <v>17</v>
      </c>
      <c r="I2163" t="s">
        <v>120</v>
      </c>
      <c r="K2163" t="s">
        <v>3003</v>
      </c>
      <c r="L2163" t="s">
        <v>3004</v>
      </c>
    </row>
    <row r="2164" spans="1:14" hidden="1" x14ac:dyDescent="0.25">
      <c r="A2164">
        <v>35</v>
      </c>
      <c r="B2164">
        <v>63</v>
      </c>
      <c r="C2164" t="s">
        <v>810</v>
      </c>
      <c r="D2164" s="7">
        <v>40958</v>
      </c>
      <c r="E2164" t="s">
        <v>10404</v>
      </c>
      <c r="F2164" t="s">
        <v>2918</v>
      </c>
      <c r="G2164" t="s">
        <v>10404</v>
      </c>
      <c r="H2164" t="s">
        <v>17</v>
      </c>
      <c r="I2164" t="s">
        <v>45</v>
      </c>
      <c r="K2164" t="s">
        <v>3004</v>
      </c>
      <c r="L2164" t="s">
        <v>3005</v>
      </c>
    </row>
    <row r="2165" spans="1:14" hidden="1" x14ac:dyDescent="0.25">
      <c r="A2165">
        <v>35</v>
      </c>
      <c r="B2165">
        <v>64</v>
      </c>
      <c r="C2165" t="s">
        <v>810</v>
      </c>
      <c r="D2165" s="7">
        <v>40958</v>
      </c>
      <c r="E2165" t="s">
        <v>10404</v>
      </c>
      <c r="F2165" t="s">
        <v>2918</v>
      </c>
      <c r="G2165" t="s">
        <v>10404</v>
      </c>
      <c r="H2165" t="s">
        <v>17</v>
      </c>
      <c r="I2165" t="s">
        <v>120</v>
      </c>
      <c r="K2165" t="s">
        <v>3005</v>
      </c>
      <c r="L2165" t="s">
        <v>3006</v>
      </c>
    </row>
    <row r="2166" spans="1:14" hidden="1" x14ac:dyDescent="0.25">
      <c r="A2166">
        <v>35</v>
      </c>
      <c r="B2166">
        <v>65</v>
      </c>
      <c r="C2166" t="s">
        <v>810</v>
      </c>
      <c r="D2166" s="7">
        <v>40958</v>
      </c>
      <c r="E2166" t="s">
        <v>10404</v>
      </c>
      <c r="F2166" t="s">
        <v>2918</v>
      </c>
      <c r="G2166" t="s">
        <v>10404</v>
      </c>
      <c r="H2166" t="s">
        <v>17</v>
      </c>
      <c r="I2166" t="s">
        <v>77</v>
      </c>
      <c r="K2166" t="s">
        <v>3006</v>
      </c>
      <c r="L2166" t="s">
        <v>3007</v>
      </c>
    </row>
    <row r="2167" spans="1:14" hidden="1" x14ac:dyDescent="0.25">
      <c r="A2167">
        <v>35</v>
      </c>
      <c r="B2167">
        <v>66</v>
      </c>
      <c r="C2167" t="s">
        <v>810</v>
      </c>
      <c r="D2167" s="7">
        <v>40958</v>
      </c>
      <c r="E2167" t="s">
        <v>10404</v>
      </c>
      <c r="F2167" t="s">
        <v>2918</v>
      </c>
      <c r="G2167" t="s">
        <v>10404</v>
      </c>
      <c r="H2167" t="s">
        <v>17</v>
      </c>
      <c r="I2167" t="s">
        <v>120</v>
      </c>
      <c r="K2167" t="s">
        <v>3007</v>
      </c>
      <c r="L2167" t="s">
        <v>3008</v>
      </c>
    </row>
    <row r="2168" spans="1:14" hidden="1" x14ac:dyDescent="0.25">
      <c r="A2168">
        <v>35</v>
      </c>
      <c r="B2168">
        <v>67</v>
      </c>
      <c r="C2168" t="s">
        <v>810</v>
      </c>
      <c r="D2168" s="7">
        <v>40958</v>
      </c>
      <c r="E2168" t="s">
        <v>10404</v>
      </c>
      <c r="F2168" t="s">
        <v>2918</v>
      </c>
      <c r="G2168" t="s">
        <v>10404</v>
      </c>
      <c r="H2168" t="s">
        <v>10</v>
      </c>
      <c r="I2168" t="s">
        <v>14</v>
      </c>
      <c r="K2168" t="s">
        <v>3009</v>
      </c>
      <c r="L2168" t="s">
        <v>3010</v>
      </c>
    </row>
    <row r="2169" spans="1:14" hidden="1" x14ac:dyDescent="0.25">
      <c r="A2169">
        <v>35</v>
      </c>
      <c r="B2169">
        <v>68</v>
      </c>
      <c r="C2169" t="s">
        <v>810</v>
      </c>
      <c r="D2169" s="7">
        <v>40958</v>
      </c>
      <c r="E2169" t="s">
        <v>10404</v>
      </c>
      <c r="F2169" t="s">
        <v>2918</v>
      </c>
      <c r="G2169" t="s">
        <v>10404</v>
      </c>
      <c r="H2169" t="s">
        <v>17</v>
      </c>
      <c r="I2169" t="s">
        <v>120</v>
      </c>
      <c r="K2169" t="s">
        <v>3011</v>
      </c>
      <c r="L2169" t="s">
        <v>3012</v>
      </c>
    </row>
    <row r="2170" spans="1:14" hidden="1" x14ac:dyDescent="0.25">
      <c r="A2170">
        <v>35</v>
      </c>
      <c r="B2170">
        <v>69</v>
      </c>
      <c r="C2170" t="s">
        <v>810</v>
      </c>
      <c r="D2170" s="7">
        <v>40958</v>
      </c>
      <c r="E2170" t="s">
        <v>10404</v>
      </c>
      <c r="F2170" t="s">
        <v>2918</v>
      </c>
      <c r="G2170" t="s">
        <v>10404</v>
      </c>
      <c r="H2170" t="s">
        <v>53</v>
      </c>
      <c r="I2170" t="s">
        <v>255</v>
      </c>
      <c r="J2170" t="s">
        <v>92</v>
      </c>
      <c r="K2170" t="s">
        <v>3012</v>
      </c>
      <c r="L2170" t="s">
        <v>3013</v>
      </c>
      <c r="N2170">
        <v>4</v>
      </c>
    </row>
    <row r="2171" spans="1:14" hidden="1" x14ac:dyDescent="0.25">
      <c r="A2171">
        <v>35</v>
      </c>
      <c r="B2171">
        <v>70</v>
      </c>
      <c r="C2171" t="s">
        <v>810</v>
      </c>
      <c r="D2171" s="7">
        <v>40958</v>
      </c>
      <c r="E2171" t="s">
        <v>10404</v>
      </c>
      <c r="F2171" t="s">
        <v>2918</v>
      </c>
      <c r="G2171" t="s">
        <v>10404</v>
      </c>
      <c r="H2171" t="s">
        <v>21</v>
      </c>
      <c r="I2171" t="s">
        <v>334</v>
      </c>
      <c r="K2171" t="s">
        <v>3014</v>
      </c>
      <c r="L2171" t="s">
        <v>3015</v>
      </c>
    </row>
    <row r="2172" spans="1:14" hidden="1" x14ac:dyDescent="0.25">
      <c r="A2172">
        <v>35</v>
      </c>
      <c r="B2172">
        <v>71</v>
      </c>
      <c r="C2172" t="s">
        <v>810</v>
      </c>
      <c r="D2172" s="7">
        <v>40958</v>
      </c>
      <c r="E2172" t="s">
        <v>10404</v>
      </c>
      <c r="F2172" t="s">
        <v>2918</v>
      </c>
      <c r="G2172" t="s">
        <v>10404</v>
      </c>
      <c r="H2172" t="s">
        <v>24</v>
      </c>
      <c r="I2172" t="s">
        <v>10323</v>
      </c>
      <c r="K2172" t="s">
        <v>3016</v>
      </c>
      <c r="L2172" t="s">
        <v>3017</v>
      </c>
    </row>
    <row r="2173" spans="1:14" hidden="1" x14ac:dyDescent="0.25">
      <c r="A2173">
        <v>35</v>
      </c>
      <c r="B2173">
        <v>72</v>
      </c>
      <c r="C2173" t="s">
        <v>810</v>
      </c>
      <c r="D2173" s="7">
        <v>40958</v>
      </c>
      <c r="E2173" t="s">
        <v>10404</v>
      </c>
      <c r="F2173" t="s">
        <v>2918</v>
      </c>
      <c r="G2173" t="s">
        <v>10404</v>
      </c>
      <c r="H2173" t="s">
        <v>10</v>
      </c>
      <c r="I2173" t="s">
        <v>62</v>
      </c>
      <c r="K2173" t="s">
        <v>3018</v>
      </c>
      <c r="L2173" t="s">
        <v>3019</v>
      </c>
    </row>
    <row r="2174" spans="1:14" hidden="1" x14ac:dyDescent="0.25">
      <c r="A2174">
        <v>35</v>
      </c>
      <c r="B2174">
        <v>73</v>
      </c>
      <c r="C2174" t="s">
        <v>810</v>
      </c>
      <c r="D2174" s="7">
        <v>40958</v>
      </c>
      <c r="E2174" t="s">
        <v>10404</v>
      </c>
      <c r="F2174" t="s">
        <v>2918</v>
      </c>
      <c r="G2174" t="s">
        <v>10404</v>
      </c>
      <c r="H2174" t="s">
        <v>17</v>
      </c>
      <c r="I2174" t="s">
        <v>120</v>
      </c>
      <c r="K2174" t="s">
        <v>3019</v>
      </c>
      <c r="L2174" t="s">
        <v>3020</v>
      </c>
    </row>
    <row r="2175" spans="1:14" hidden="1" x14ac:dyDescent="0.25">
      <c r="A2175">
        <v>35</v>
      </c>
      <c r="B2175">
        <v>74</v>
      </c>
      <c r="C2175" t="s">
        <v>810</v>
      </c>
      <c r="D2175" s="7">
        <v>40958</v>
      </c>
      <c r="E2175" t="s">
        <v>10404</v>
      </c>
      <c r="F2175" t="s">
        <v>2918</v>
      </c>
      <c r="G2175" t="s">
        <v>10404</v>
      </c>
      <c r="H2175" t="s">
        <v>10</v>
      </c>
      <c r="I2175" t="s">
        <v>14</v>
      </c>
      <c r="K2175" t="s">
        <v>3020</v>
      </c>
      <c r="L2175" t="s">
        <v>3021</v>
      </c>
    </row>
    <row r="2176" spans="1:14" hidden="1" x14ac:dyDescent="0.25">
      <c r="A2176">
        <v>35</v>
      </c>
      <c r="B2176">
        <v>75</v>
      </c>
      <c r="C2176" t="s">
        <v>810</v>
      </c>
      <c r="D2176" s="7">
        <v>40958</v>
      </c>
      <c r="E2176" t="s">
        <v>10404</v>
      </c>
      <c r="F2176" t="s">
        <v>2918</v>
      </c>
      <c r="G2176" t="s">
        <v>10404</v>
      </c>
      <c r="H2176" t="s">
        <v>17</v>
      </c>
      <c r="I2176" t="s">
        <v>45</v>
      </c>
      <c r="K2176" t="s">
        <v>3022</v>
      </c>
      <c r="L2176" t="s">
        <v>3023</v>
      </c>
    </row>
    <row r="2177" spans="1:14" hidden="1" x14ac:dyDescent="0.25">
      <c r="A2177">
        <v>35</v>
      </c>
      <c r="B2177">
        <v>76</v>
      </c>
      <c r="C2177" t="s">
        <v>810</v>
      </c>
      <c r="D2177" s="7">
        <v>40958</v>
      </c>
      <c r="E2177" t="s">
        <v>10404</v>
      </c>
      <c r="F2177" t="s">
        <v>2918</v>
      </c>
      <c r="G2177" t="s">
        <v>10404</v>
      </c>
      <c r="H2177" t="s">
        <v>17</v>
      </c>
      <c r="I2177" t="s">
        <v>120</v>
      </c>
      <c r="K2177" t="s">
        <v>3023</v>
      </c>
      <c r="L2177" t="s">
        <v>3024</v>
      </c>
    </row>
    <row r="2178" spans="1:14" hidden="1" x14ac:dyDescent="0.25">
      <c r="A2178">
        <v>35</v>
      </c>
      <c r="B2178">
        <v>77</v>
      </c>
      <c r="C2178" t="s">
        <v>810</v>
      </c>
      <c r="D2178" s="7">
        <v>40958</v>
      </c>
      <c r="E2178" t="s">
        <v>10404</v>
      </c>
      <c r="F2178" t="s">
        <v>2918</v>
      </c>
      <c r="G2178" t="s">
        <v>10404</v>
      </c>
      <c r="H2178" t="s">
        <v>10</v>
      </c>
      <c r="I2178" t="s">
        <v>14</v>
      </c>
      <c r="K2178" t="s">
        <v>3024</v>
      </c>
      <c r="L2178" t="s">
        <v>3025</v>
      </c>
    </row>
    <row r="2179" spans="1:14" hidden="1" x14ac:dyDescent="0.25">
      <c r="A2179">
        <v>35</v>
      </c>
      <c r="B2179">
        <v>78</v>
      </c>
      <c r="C2179" t="s">
        <v>810</v>
      </c>
      <c r="D2179" s="7">
        <v>40958</v>
      </c>
      <c r="E2179" t="s">
        <v>10404</v>
      </c>
      <c r="F2179" t="s">
        <v>2918</v>
      </c>
      <c r="G2179" t="s">
        <v>10404</v>
      </c>
      <c r="H2179" t="s">
        <v>21</v>
      </c>
      <c r="I2179" t="s">
        <v>334</v>
      </c>
      <c r="K2179" t="s">
        <v>3025</v>
      </c>
      <c r="L2179" t="s">
        <v>3026</v>
      </c>
    </row>
    <row r="2180" spans="1:14" hidden="1" x14ac:dyDescent="0.25">
      <c r="A2180">
        <v>35</v>
      </c>
      <c r="B2180">
        <v>79</v>
      </c>
      <c r="C2180" t="s">
        <v>810</v>
      </c>
      <c r="D2180" s="7">
        <v>40958</v>
      </c>
      <c r="E2180" t="s">
        <v>10404</v>
      </c>
      <c r="F2180" t="s">
        <v>2918</v>
      </c>
      <c r="G2180" t="s">
        <v>10404</v>
      </c>
      <c r="H2180" t="s">
        <v>24</v>
      </c>
      <c r="I2180" t="s">
        <v>10323</v>
      </c>
      <c r="K2180" t="s">
        <v>3027</v>
      </c>
      <c r="L2180" t="s">
        <v>3028</v>
      </c>
    </row>
    <row r="2181" spans="1:14" hidden="1" x14ac:dyDescent="0.25">
      <c r="A2181">
        <v>35</v>
      </c>
      <c r="B2181">
        <v>80</v>
      </c>
      <c r="C2181" t="s">
        <v>810</v>
      </c>
      <c r="D2181" s="7">
        <v>40958</v>
      </c>
      <c r="E2181" t="s">
        <v>10404</v>
      </c>
      <c r="F2181" t="s">
        <v>2918</v>
      </c>
      <c r="G2181" t="s">
        <v>10404</v>
      </c>
      <c r="H2181" t="s">
        <v>10</v>
      </c>
      <c r="I2181" t="s">
        <v>11</v>
      </c>
      <c r="K2181" t="s">
        <v>3028</v>
      </c>
      <c r="L2181" t="s">
        <v>3029</v>
      </c>
    </row>
    <row r="2182" spans="1:14" hidden="1" x14ac:dyDescent="0.25">
      <c r="A2182">
        <v>35</v>
      </c>
      <c r="B2182">
        <v>81</v>
      </c>
      <c r="C2182" t="s">
        <v>810</v>
      </c>
      <c r="D2182" s="7">
        <v>40958</v>
      </c>
      <c r="E2182" t="s">
        <v>10404</v>
      </c>
      <c r="F2182" t="s">
        <v>2918</v>
      </c>
      <c r="G2182" t="s">
        <v>10404</v>
      </c>
      <c r="H2182" t="s">
        <v>21</v>
      </c>
      <c r="I2182" t="s">
        <v>334</v>
      </c>
      <c r="K2182" t="s">
        <v>3029</v>
      </c>
      <c r="L2182" t="s">
        <v>3030</v>
      </c>
    </row>
    <row r="2183" spans="1:14" hidden="1" x14ac:dyDescent="0.25">
      <c r="A2183">
        <v>35</v>
      </c>
      <c r="B2183">
        <v>82</v>
      </c>
      <c r="C2183" t="s">
        <v>810</v>
      </c>
      <c r="D2183" s="7">
        <v>40958</v>
      </c>
      <c r="E2183" t="s">
        <v>10404</v>
      </c>
      <c r="F2183" t="s">
        <v>2918</v>
      </c>
      <c r="G2183" t="s">
        <v>10404</v>
      </c>
      <c r="H2183" t="s">
        <v>24</v>
      </c>
      <c r="I2183" t="s">
        <v>10323</v>
      </c>
      <c r="K2183" t="s">
        <v>3031</v>
      </c>
      <c r="L2183" t="s">
        <v>3032</v>
      </c>
    </row>
    <row r="2184" spans="1:14" hidden="1" x14ac:dyDescent="0.25">
      <c r="A2184">
        <v>36</v>
      </c>
      <c r="B2184">
        <v>1</v>
      </c>
      <c r="C2184" t="s">
        <v>810</v>
      </c>
      <c r="D2184" s="7">
        <v>40957</v>
      </c>
      <c r="E2184" t="s">
        <v>10405</v>
      </c>
      <c r="F2184" t="s">
        <v>3033</v>
      </c>
      <c r="G2184" t="s">
        <v>10405</v>
      </c>
      <c r="H2184" t="s">
        <v>10</v>
      </c>
      <c r="I2184" t="s">
        <v>113</v>
      </c>
      <c r="K2184" t="s">
        <v>3034</v>
      </c>
      <c r="L2184" t="s">
        <v>3035</v>
      </c>
    </row>
    <row r="2185" spans="1:14" hidden="1" x14ac:dyDescent="0.25">
      <c r="A2185">
        <v>36</v>
      </c>
      <c r="B2185">
        <v>2</v>
      </c>
      <c r="C2185" t="s">
        <v>810</v>
      </c>
      <c r="D2185" s="7">
        <v>40957</v>
      </c>
      <c r="E2185" t="s">
        <v>10405</v>
      </c>
      <c r="F2185" t="s">
        <v>3033</v>
      </c>
      <c r="G2185" t="s">
        <v>10405</v>
      </c>
      <c r="H2185" t="s">
        <v>10</v>
      </c>
      <c r="I2185" t="s">
        <v>11</v>
      </c>
      <c r="K2185" t="s">
        <v>3035</v>
      </c>
      <c r="L2185" t="s">
        <v>3036</v>
      </c>
    </row>
    <row r="2186" spans="1:14" hidden="1" x14ac:dyDescent="0.25">
      <c r="A2186">
        <v>36</v>
      </c>
      <c r="B2186">
        <v>3</v>
      </c>
      <c r="C2186" t="s">
        <v>810</v>
      </c>
      <c r="D2186" s="7">
        <v>40957</v>
      </c>
      <c r="E2186" t="s">
        <v>10405</v>
      </c>
      <c r="F2186" t="s">
        <v>3033</v>
      </c>
      <c r="G2186" t="s">
        <v>10405</v>
      </c>
      <c r="H2186" t="s">
        <v>10</v>
      </c>
      <c r="I2186" t="s">
        <v>14</v>
      </c>
      <c r="K2186" t="s">
        <v>3036</v>
      </c>
      <c r="L2186" t="s">
        <v>3037</v>
      </c>
    </row>
    <row r="2187" spans="1:14" hidden="1" x14ac:dyDescent="0.25">
      <c r="A2187">
        <v>36</v>
      </c>
      <c r="B2187">
        <v>4</v>
      </c>
      <c r="C2187" t="s">
        <v>810</v>
      </c>
      <c r="D2187" s="7">
        <v>40957</v>
      </c>
      <c r="E2187" t="s">
        <v>10405</v>
      </c>
      <c r="F2187" t="s">
        <v>3033</v>
      </c>
      <c r="G2187" t="s">
        <v>10405</v>
      </c>
      <c r="H2187" t="s">
        <v>17</v>
      </c>
      <c r="I2187" t="s">
        <v>18</v>
      </c>
      <c r="K2187" t="s">
        <v>3038</v>
      </c>
      <c r="L2187" t="s">
        <v>3039</v>
      </c>
    </row>
    <row r="2188" spans="1:14" hidden="1" x14ac:dyDescent="0.25">
      <c r="A2188">
        <v>36</v>
      </c>
      <c r="B2188">
        <v>5</v>
      </c>
      <c r="C2188" t="s">
        <v>810</v>
      </c>
      <c r="D2188" s="7">
        <v>40957</v>
      </c>
      <c r="E2188" t="s">
        <v>10405</v>
      </c>
      <c r="F2188" t="s">
        <v>3033</v>
      </c>
      <c r="G2188" t="s">
        <v>10405</v>
      </c>
      <c r="H2188" t="s">
        <v>33</v>
      </c>
      <c r="I2188" t="s">
        <v>123</v>
      </c>
      <c r="K2188" t="s">
        <v>3039</v>
      </c>
      <c r="L2188" t="s">
        <v>3040</v>
      </c>
    </row>
    <row r="2189" spans="1:14" hidden="1" x14ac:dyDescent="0.25">
      <c r="A2189">
        <v>36</v>
      </c>
      <c r="B2189">
        <v>6</v>
      </c>
      <c r="C2189" t="s">
        <v>810</v>
      </c>
      <c r="D2189" s="7">
        <v>40957</v>
      </c>
      <c r="E2189" t="s">
        <v>10405</v>
      </c>
      <c r="F2189" t="s">
        <v>3033</v>
      </c>
      <c r="G2189" t="s">
        <v>10405</v>
      </c>
      <c r="H2189" t="s">
        <v>53</v>
      </c>
      <c r="I2189" t="s">
        <v>2851</v>
      </c>
      <c r="J2189" t="s">
        <v>80</v>
      </c>
      <c r="K2189" t="s">
        <v>3040</v>
      </c>
      <c r="L2189" t="s">
        <v>3041</v>
      </c>
      <c r="N2189">
        <v>4</v>
      </c>
    </row>
    <row r="2190" spans="1:14" hidden="1" x14ac:dyDescent="0.25">
      <c r="A2190">
        <v>36</v>
      </c>
      <c r="B2190">
        <v>7</v>
      </c>
      <c r="C2190" t="s">
        <v>810</v>
      </c>
      <c r="D2190" s="7">
        <v>40957</v>
      </c>
      <c r="E2190" t="s">
        <v>10405</v>
      </c>
      <c r="F2190" t="s">
        <v>3033</v>
      </c>
      <c r="G2190" t="s">
        <v>10405</v>
      </c>
      <c r="H2190" t="s">
        <v>21</v>
      </c>
      <c r="I2190" t="s">
        <v>10321</v>
      </c>
      <c r="K2190" t="s">
        <v>3041</v>
      </c>
      <c r="L2190" t="s">
        <v>3042</v>
      </c>
    </row>
    <row r="2191" spans="1:14" hidden="1" x14ac:dyDescent="0.25">
      <c r="A2191">
        <v>36</v>
      </c>
      <c r="B2191">
        <v>8</v>
      </c>
      <c r="C2191" t="s">
        <v>810</v>
      </c>
      <c r="D2191" s="7">
        <v>40957</v>
      </c>
      <c r="E2191" t="s">
        <v>10405</v>
      </c>
      <c r="F2191" t="s">
        <v>3033</v>
      </c>
      <c r="G2191" t="s">
        <v>10405</v>
      </c>
      <c r="H2191" t="s">
        <v>24</v>
      </c>
      <c r="I2191" t="s">
        <v>10323</v>
      </c>
      <c r="K2191" t="s">
        <v>3043</v>
      </c>
      <c r="L2191" t="s">
        <v>3044</v>
      </c>
    </row>
    <row r="2192" spans="1:14" hidden="1" x14ac:dyDescent="0.25">
      <c r="A2192">
        <v>36</v>
      </c>
      <c r="B2192">
        <v>9</v>
      </c>
      <c r="C2192" t="s">
        <v>810</v>
      </c>
      <c r="D2192" s="7">
        <v>40957</v>
      </c>
      <c r="E2192" t="s">
        <v>10405</v>
      </c>
      <c r="F2192" t="s">
        <v>3033</v>
      </c>
      <c r="G2192" t="s">
        <v>10405</v>
      </c>
      <c r="H2192" t="s">
        <v>10</v>
      </c>
      <c r="I2192" t="s">
        <v>113</v>
      </c>
      <c r="K2192" t="s">
        <v>3045</v>
      </c>
      <c r="L2192" t="s">
        <v>3046</v>
      </c>
    </row>
    <row r="2193" spans="1:14" hidden="1" x14ac:dyDescent="0.25">
      <c r="A2193">
        <v>36</v>
      </c>
      <c r="B2193">
        <v>10</v>
      </c>
      <c r="C2193" t="s">
        <v>810</v>
      </c>
      <c r="D2193" s="7">
        <v>40957</v>
      </c>
      <c r="E2193" t="s">
        <v>10405</v>
      </c>
      <c r="F2193" t="s">
        <v>3033</v>
      </c>
      <c r="G2193" t="s">
        <v>10405</v>
      </c>
      <c r="H2193" t="s">
        <v>10</v>
      </c>
      <c r="I2193" t="s">
        <v>11</v>
      </c>
      <c r="K2193" t="s">
        <v>3046</v>
      </c>
      <c r="L2193" t="s">
        <v>3047</v>
      </c>
    </row>
    <row r="2194" spans="1:14" hidden="1" x14ac:dyDescent="0.25">
      <c r="A2194">
        <v>36</v>
      </c>
      <c r="B2194">
        <v>11</v>
      </c>
      <c r="C2194" t="s">
        <v>810</v>
      </c>
      <c r="D2194" s="7">
        <v>40957</v>
      </c>
      <c r="E2194" t="s">
        <v>10405</v>
      </c>
      <c r="F2194" t="s">
        <v>3033</v>
      </c>
      <c r="G2194" t="s">
        <v>10405</v>
      </c>
      <c r="H2194" t="s">
        <v>10</v>
      </c>
      <c r="I2194" t="s">
        <v>14</v>
      </c>
      <c r="K2194" t="s">
        <v>3048</v>
      </c>
      <c r="L2194" t="s">
        <v>3049</v>
      </c>
    </row>
    <row r="2195" spans="1:14" hidden="1" x14ac:dyDescent="0.25">
      <c r="A2195">
        <v>36</v>
      </c>
      <c r="B2195">
        <v>12</v>
      </c>
      <c r="C2195" t="s">
        <v>810</v>
      </c>
      <c r="D2195" s="7">
        <v>40957</v>
      </c>
      <c r="E2195" t="s">
        <v>10405</v>
      </c>
      <c r="F2195" t="s">
        <v>3033</v>
      </c>
      <c r="G2195" t="s">
        <v>10405</v>
      </c>
      <c r="H2195" t="s">
        <v>17</v>
      </c>
      <c r="I2195" t="s">
        <v>18</v>
      </c>
      <c r="K2195" t="s">
        <v>3050</v>
      </c>
      <c r="L2195" t="s">
        <v>3051</v>
      </c>
    </row>
    <row r="2196" spans="1:14" hidden="1" x14ac:dyDescent="0.25">
      <c r="A2196">
        <v>36</v>
      </c>
      <c r="B2196">
        <v>13</v>
      </c>
      <c r="C2196" t="s">
        <v>810</v>
      </c>
      <c r="D2196" s="7">
        <v>40957</v>
      </c>
      <c r="E2196" t="s">
        <v>10405</v>
      </c>
      <c r="F2196" t="s">
        <v>3033</v>
      </c>
      <c r="G2196" t="s">
        <v>10405</v>
      </c>
      <c r="H2196" t="s">
        <v>17</v>
      </c>
      <c r="I2196" t="s">
        <v>101</v>
      </c>
      <c r="K2196" t="s">
        <v>3052</v>
      </c>
      <c r="L2196" t="s">
        <v>3053</v>
      </c>
    </row>
    <row r="2197" spans="1:14" hidden="1" x14ac:dyDescent="0.25">
      <c r="A2197">
        <v>36</v>
      </c>
      <c r="B2197">
        <v>14</v>
      </c>
      <c r="C2197" t="s">
        <v>810</v>
      </c>
      <c r="D2197" s="7">
        <v>40957</v>
      </c>
      <c r="E2197" t="s">
        <v>10405</v>
      </c>
      <c r="F2197" t="s">
        <v>3033</v>
      </c>
      <c r="G2197" t="s">
        <v>10405</v>
      </c>
      <c r="H2197" t="s">
        <v>53</v>
      </c>
      <c r="I2197" t="s">
        <v>54</v>
      </c>
      <c r="J2197" t="s">
        <v>80</v>
      </c>
      <c r="K2197" t="s">
        <v>3053</v>
      </c>
      <c r="L2197" t="s">
        <v>3054</v>
      </c>
      <c r="N2197">
        <v>6</v>
      </c>
    </row>
    <row r="2198" spans="1:14" hidden="1" x14ac:dyDescent="0.25">
      <c r="A2198">
        <v>36</v>
      </c>
      <c r="B2198">
        <v>15</v>
      </c>
      <c r="C2198" t="s">
        <v>810</v>
      </c>
      <c r="D2198" s="7">
        <v>40957</v>
      </c>
      <c r="E2198" t="s">
        <v>10405</v>
      </c>
      <c r="F2198" t="s">
        <v>3033</v>
      </c>
      <c r="G2198" t="s">
        <v>10405</v>
      </c>
      <c r="H2198" t="s">
        <v>21</v>
      </c>
      <c r="I2198" t="s">
        <v>286</v>
      </c>
      <c r="K2198" t="s">
        <v>3055</v>
      </c>
      <c r="L2198" t="s">
        <v>3056</v>
      </c>
    </row>
    <row r="2199" spans="1:14" hidden="1" x14ac:dyDescent="0.25">
      <c r="A2199">
        <v>36</v>
      </c>
      <c r="B2199">
        <v>16</v>
      </c>
      <c r="C2199" t="s">
        <v>810</v>
      </c>
      <c r="D2199" s="7">
        <v>40957</v>
      </c>
      <c r="E2199" t="s">
        <v>10405</v>
      </c>
      <c r="F2199" t="s">
        <v>3033</v>
      </c>
      <c r="G2199" t="s">
        <v>10405</v>
      </c>
      <c r="H2199" t="s">
        <v>24</v>
      </c>
      <c r="I2199" t="s">
        <v>10323</v>
      </c>
      <c r="K2199" t="s">
        <v>3057</v>
      </c>
      <c r="L2199" t="s">
        <v>3058</v>
      </c>
    </row>
    <row r="2200" spans="1:14" hidden="1" x14ac:dyDescent="0.25">
      <c r="A2200">
        <v>36</v>
      </c>
      <c r="B2200">
        <v>17</v>
      </c>
      <c r="C2200" t="s">
        <v>810</v>
      </c>
      <c r="D2200" s="7">
        <v>40957</v>
      </c>
      <c r="E2200" t="s">
        <v>10405</v>
      </c>
      <c r="F2200" t="s">
        <v>3033</v>
      </c>
      <c r="G2200" t="s">
        <v>10405</v>
      </c>
      <c r="H2200" t="s">
        <v>10</v>
      </c>
      <c r="I2200" t="s">
        <v>113</v>
      </c>
      <c r="K2200" t="s">
        <v>3059</v>
      </c>
      <c r="L2200" t="s">
        <v>3060</v>
      </c>
    </row>
    <row r="2201" spans="1:14" hidden="1" x14ac:dyDescent="0.25">
      <c r="A2201">
        <v>36</v>
      </c>
      <c r="B2201">
        <v>18</v>
      </c>
      <c r="C2201" t="s">
        <v>810</v>
      </c>
      <c r="D2201" s="7">
        <v>40957</v>
      </c>
      <c r="E2201" t="s">
        <v>10405</v>
      </c>
      <c r="F2201" t="s">
        <v>3033</v>
      </c>
      <c r="G2201" t="s">
        <v>10405</v>
      </c>
      <c r="H2201" t="s">
        <v>10</v>
      </c>
      <c r="I2201" t="s">
        <v>11</v>
      </c>
      <c r="K2201" t="s">
        <v>3061</v>
      </c>
      <c r="L2201" t="s">
        <v>3062</v>
      </c>
    </row>
    <row r="2202" spans="1:14" hidden="1" x14ac:dyDescent="0.25">
      <c r="A2202">
        <v>36</v>
      </c>
      <c r="B2202">
        <v>19</v>
      </c>
      <c r="C2202" t="s">
        <v>810</v>
      </c>
      <c r="D2202" s="7">
        <v>40957</v>
      </c>
      <c r="E2202" t="s">
        <v>10405</v>
      </c>
      <c r="F2202" t="s">
        <v>3033</v>
      </c>
      <c r="G2202" t="s">
        <v>10405</v>
      </c>
      <c r="H2202" t="s">
        <v>17</v>
      </c>
      <c r="I2202" t="s">
        <v>292</v>
      </c>
      <c r="K2202" t="s">
        <v>3063</v>
      </c>
      <c r="L2202" t="s">
        <v>3064</v>
      </c>
    </row>
    <row r="2203" spans="1:14" hidden="1" x14ac:dyDescent="0.25">
      <c r="A2203">
        <v>36</v>
      </c>
      <c r="B2203">
        <v>20</v>
      </c>
      <c r="C2203" t="s">
        <v>810</v>
      </c>
      <c r="D2203" s="7">
        <v>40957</v>
      </c>
      <c r="E2203" t="s">
        <v>10405</v>
      </c>
      <c r="F2203" t="s">
        <v>3033</v>
      </c>
      <c r="G2203" t="s">
        <v>10405</v>
      </c>
      <c r="H2203" t="s">
        <v>17</v>
      </c>
      <c r="I2203" t="s">
        <v>101</v>
      </c>
      <c r="K2203" t="s">
        <v>3064</v>
      </c>
      <c r="L2203" t="s">
        <v>3065</v>
      </c>
    </row>
    <row r="2204" spans="1:14" hidden="1" x14ac:dyDescent="0.25">
      <c r="A2204">
        <v>36</v>
      </c>
      <c r="B2204">
        <v>21</v>
      </c>
      <c r="C2204" t="s">
        <v>810</v>
      </c>
      <c r="D2204" s="7">
        <v>40957</v>
      </c>
      <c r="E2204" t="s">
        <v>10405</v>
      </c>
      <c r="F2204" t="s">
        <v>3033</v>
      </c>
      <c r="G2204" t="s">
        <v>10405</v>
      </c>
      <c r="H2204" t="s">
        <v>17</v>
      </c>
      <c r="I2204" t="s">
        <v>18</v>
      </c>
      <c r="K2204" t="s">
        <v>3065</v>
      </c>
      <c r="L2204" t="s">
        <v>3066</v>
      </c>
    </row>
    <row r="2205" spans="1:14" hidden="1" x14ac:dyDescent="0.25">
      <c r="A2205">
        <v>36</v>
      </c>
      <c r="B2205">
        <v>22</v>
      </c>
      <c r="C2205" t="s">
        <v>810</v>
      </c>
      <c r="D2205" s="7">
        <v>40957</v>
      </c>
      <c r="E2205" t="s">
        <v>10405</v>
      </c>
      <c r="F2205" t="s">
        <v>3033</v>
      </c>
      <c r="G2205" t="s">
        <v>10405</v>
      </c>
      <c r="H2205" t="s">
        <v>33</v>
      </c>
      <c r="I2205" t="s">
        <v>161</v>
      </c>
      <c r="K2205" t="s">
        <v>3066</v>
      </c>
      <c r="L2205" t="s">
        <v>3067</v>
      </c>
    </row>
    <row r="2206" spans="1:14" hidden="1" x14ac:dyDescent="0.25">
      <c r="A2206">
        <v>36</v>
      </c>
      <c r="B2206">
        <v>23</v>
      </c>
      <c r="C2206" t="s">
        <v>810</v>
      </c>
      <c r="D2206" s="7">
        <v>40957</v>
      </c>
      <c r="E2206" t="s">
        <v>10405</v>
      </c>
      <c r="F2206" t="s">
        <v>3033</v>
      </c>
      <c r="G2206" t="s">
        <v>10405</v>
      </c>
      <c r="H2206" t="s">
        <v>162</v>
      </c>
      <c r="I2206" t="s">
        <v>163</v>
      </c>
      <c r="K2206" t="s">
        <v>3068</v>
      </c>
      <c r="L2206" t="s">
        <v>3069</v>
      </c>
    </row>
    <row r="2207" spans="1:14" hidden="1" x14ac:dyDescent="0.25">
      <c r="A2207">
        <v>36</v>
      </c>
      <c r="B2207">
        <v>24</v>
      </c>
      <c r="C2207" t="s">
        <v>810</v>
      </c>
      <c r="D2207" s="7">
        <v>40957</v>
      </c>
      <c r="E2207" t="s">
        <v>10405</v>
      </c>
      <c r="F2207" t="s">
        <v>3033</v>
      </c>
      <c r="G2207" t="s">
        <v>10405</v>
      </c>
      <c r="H2207" t="s">
        <v>24</v>
      </c>
      <c r="I2207" t="s">
        <v>10323</v>
      </c>
      <c r="K2207" t="s">
        <v>3070</v>
      </c>
      <c r="L2207" t="s">
        <v>3071</v>
      </c>
    </row>
    <row r="2208" spans="1:14" hidden="1" x14ac:dyDescent="0.25">
      <c r="A2208">
        <v>36</v>
      </c>
      <c r="B2208">
        <v>25</v>
      </c>
      <c r="C2208" t="s">
        <v>810</v>
      </c>
      <c r="D2208" s="7">
        <v>40957</v>
      </c>
      <c r="E2208" t="s">
        <v>10405</v>
      </c>
      <c r="F2208" t="s">
        <v>3033</v>
      </c>
      <c r="G2208" t="s">
        <v>10405</v>
      </c>
      <c r="H2208" t="s">
        <v>10</v>
      </c>
      <c r="I2208" t="s">
        <v>113</v>
      </c>
      <c r="K2208" t="s">
        <v>3072</v>
      </c>
      <c r="L2208" t="s">
        <v>3073</v>
      </c>
    </row>
    <row r="2209" spans="1:12" hidden="1" x14ac:dyDescent="0.25">
      <c r="A2209">
        <v>36</v>
      </c>
      <c r="B2209">
        <v>26</v>
      </c>
      <c r="C2209" t="s">
        <v>810</v>
      </c>
      <c r="D2209" s="7">
        <v>40957</v>
      </c>
      <c r="E2209" t="s">
        <v>10405</v>
      </c>
      <c r="F2209" t="s">
        <v>3033</v>
      </c>
      <c r="G2209" t="s">
        <v>10405</v>
      </c>
      <c r="H2209" t="s">
        <v>10</v>
      </c>
      <c r="I2209" t="s">
        <v>11</v>
      </c>
      <c r="K2209" t="s">
        <v>3074</v>
      </c>
      <c r="L2209" t="s">
        <v>3075</v>
      </c>
    </row>
    <row r="2210" spans="1:12" hidden="1" x14ac:dyDescent="0.25">
      <c r="A2210">
        <v>36</v>
      </c>
      <c r="B2210">
        <v>27</v>
      </c>
      <c r="C2210" t="s">
        <v>810</v>
      </c>
      <c r="D2210" s="7">
        <v>40957</v>
      </c>
      <c r="E2210" t="s">
        <v>10405</v>
      </c>
      <c r="F2210" t="s">
        <v>3033</v>
      </c>
      <c r="G2210" t="s">
        <v>10405</v>
      </c>
      <c r="H2210" t="s">
        <v>17</v>
      </c>
      <c r="I2210" t="s">
        <v>77</v>
      </c>
      <c r="K2210" t="s">
        <v>3075</v>
      </c>
      <c r="L2210" t="s">
        <v>3076</v>
      </c>
    </row>
    <row r="2211" spans="1:12" hidden="1" x14ac:dyDescent="0.25">
      <c r="A2211">
        <v>36</v>
      </c>
      <c r="B2211">
        <v>28</v>
      </c>
      <c r="C2211" t="s">
        <v>810</v>
      </c>
      <c r="D2211" s="7">
        <v>40957</v>
      </c>
      <c r="E2211" t="s">
        <v>10405</v>
      </c>
      <c r="F2211" t="s">
        <v>3033</v>
      </c>
      <c r="G2211" t="s">
        <v>10405</v>
      </c>
      <c r="H2211" t="s">
        <v>17</v>
      </c>
      <c r="I2211" t="s">
        <v>120</v>
      </c>
      <c r="K2211" t="s">
        <v>3076</v>
      </c>
      <c r="L2211" t="s">
        <v>3077</v>
      </c>
    </row>
    <row r="2212" spans="1:12" hidden="1" x14ac:dyDescent="0.25">
      <c r="A2212">
        <v>36</v>
      </c>
      <c r="B2212">
        <v>29</v>
      </c>
      <c r="C2212" t="s">
        <v>810</v>
      </c>
      <c r="D2212" s="7">
        <v>40957</v>
      </c>
      <c r="E2212" t="s">
        <v>10405</v>
      </c>
      <c r="F2212" t="s">
        <v>3033</v>
      </c>
      <c r="G2212" t="s">
        <v>10405</v>
      </c>
      <c r="H2212" t="s">
        <v>21</v>
      </c>
      <c r="I2212" t="s">
        <v>334</v>
      </c>
      <c r="K2212" t="s">
        <v>3077</v>
      </c>
      <c r="L2212" t="s">
        <v>3078</v>
      </c>
    </row>
    <row r="2213" spans="1:12" hidden="1" x14ac:dyDescent="0.25">
      <c r="A2213">
        <v>36</v>
      </c>
      <c r="B2213">
        <v>30</v>
      </c>
      <c r="C2213" t="s">
        <v>810</v>
      </c>
      <c r="D2213" s="7">
        <v>40957</v>
      </c>
      <c r="E2213" t="s">
        <v>10405</v>
      </c>
      <c r="F2213" t="s">
        <v>3033</v>
      </c>
      <c r="G2213" t="s">
        <v>10405</v>
      </c>
      <c r="H2213" t="s">
        <v>24</v>
      </c>
      <c r="I2213" t="s">
        <v>10323</v>
      </c>
      <c r="K2213" t="s">
        <v>3079</v>
      </c>
      <c r="L2213" t="s">
        <v>3080</v>
      </c>
    </row>
    <row r="2214" spans="1:12" hidden="1" x14ac:dyDescent="0.25">
      <c r="A2214">
        <v>36</v>
      </c>
      <c r="B2214">
        <v>31</v>
      </c>
      <c r="C2214" t="s">
        <v>810</v>
      </c>
      <c r="D2214" s="7">
        <v>40957</v>
      </c>
      <c r="E2214" t="s">
        <v>10405</v>
      </c>
      <c r="F2214" t="s">
        <v>3033</v>
      </c>
      <c r="G2214" t="s">
        <v>10405</v>
      </c>
      <c r="H2214" t="s">
        <v>10</v>
      </c>
      <c r="I2214" t="s">
        <v>113</v>
      </c>
      <c r="K2214" t="s">
        <v>3081</v>
      </c>
      <c r="L2214" t="s">
        <v>3082</v>
      </c>
    </row>
    <row r="2215" spans="1:12" hidden="1" x14ac:dyDescent="0.25">
      <c r="A2215">
        <v>36</v>
      </c>
      <c r="B2215">
        <v>32</v>
      </c>
      <c r="C2215" t="s">
        <v>810</v>
      </c>
      <c r="D2215" s="7">
        <v>40957</v>
      </c>
      <c r="E2215" t="s">
        <v>10405</v>
      </c>
      <c r="F2215" t="s">
        <v>3033</v>
      </c>
      <c r="G2215" t="s">
        <v>10405</v>
      </c>
      <c r="H2215" t="s">
        <v>10</v>
      </c>
      <c r="I2215" t="s">
        <v>11</v>
      </c>
      <c r="K2215" t="s">
        <v>3083</v>
      </c>
      <c r="L2215" t="s">
        <v>3084</v>
      </c>
    </row>
    <row r="2216" spans="1:12" hidden="1" x14ac:dyDescent="0.25">
      <c r="A2216">
        <v>36</v>
      </c>
      <c r="B2216">
        <v>33</v>
      </c>
      <c r="C2216" t="s">
        <v>810</v>
      </c>
      <c r="D2216" s="7">
        <v>40957</v>
      </c>
      <c r="E2216" t="s">
        <v>10405</v>
      </c>
      <c r="F2216" t="s">
        <v>3033</v>
      </c>
      <c r="G2216" t="s">
        <v>10405</v>
      </c>
      <c r="H2216" t="s">
        <v>17</v>
      </c>
      <c r="I2216" t="s">
        <v>120</v>
      </c>
      <c r="K2216" t="s">
        <v>3084</v>
      </c>
      <c r="L2216" t="s">
        <v>3085</v>
      </c>
    </row>
    <row r="2217" spans="1:12" hidden="1" x14ac:dyDescent="0.25">
      <c r="A2217">
        <v>36</v>
      </c>
      <c r="B2217">
        <v>34</v>
      </c>
      <c r="C2217" t="s">
        <v>810</v>
      </c>
      <c r="D2217" s="7">
        <v>40957</v>
      </c>
      <c r="E2217" t="s">
        <v>10405</v>
      </c>
      <c r="F2217" t="s">
        <v>3033</v>
      </c>
      <c r="G2217" t="s">
        <v>10405</v>
      </c>
      <c r="H2217" t="s">
        <v>17</v>
      </c>
      <c r="I2217" t="s">
        <v>292</v>
      </c>
      <c r="K2217" t="s">
        <v>3085</v>
      </c>
      <c r="L2217" t="s">
        <v>3086</v>
      </c>
    </row>
    <row r="2218" spans="1:12" hidden="1" x14ac:dyDescent="0.25">
      <c r="A2218">
        <v>36</v>
      </c>
      <c r="B2218">
        <v>35</v>
      </c>
      <c r="C2218" t="s">
        <v>810</v>
      </c>
      <c r="D2218" s="7">
        <v>40957</v>
      </c>
      <c r="E2218" t="s">
        <v>10405</v>
      </c>
      <c r="F2218" t="s">
        <v>3033</v>
      </c>
      <c r="G2218" t="s">
        <v>10405</v>
      </c>
      <c r="H2218" t="s">
        <v>17</v>
      </c>
      <c r="I2218" t="s">
        <v>101</v>
      </c>
      <c r="K2218" t="s">
        <v>3086</v>
      </c>
      <c r="L2218" t="s">
        <v>3087</v>
      </c>
    </row>
    <row r="2219" spans="1:12" hidden="1" x14ac:dyDescent="0.25">
      <c r="A2219">
        <v>36</v>
      </c>
      <c r="B2219">
        <v>36</v>
      </c>
      <c r="C2219" t="s">
        <v>810</v>
      </c>
      <c r="D2219" s="7">
        <v>40957</v>
      </c>
      <c r="E2219" t="s">
        <v>10405</v>
      </c>
      <c r="F2219" t="s">
        <v>3033</v>
      </c>
      <c r="G2219" t="s">
        <v>10405</v>
      </c>
      <c r="H2219" t="s">
        <v>17</v>
      </c>
      <c r="I2219" t="s">
        <v>18</v>
      </c>
      <c r="K2219" t="s">
        <v>3087</v>
      </c>
      <c r="L2219" t="s">
        <v>3088</v>
      </c>
    </row>
    <row r="2220" spans="1:12" hidden="1" x14ac:dyDescent="0.25">
      <c r="A2220">
        <v>36</v>
      </c>
      <c r="B2220">
        <v>37</v>
      </c>
      <c r="C2220" t="s">
        <v>810</v>
      </c>
      <c r="D2220" s="7">
        <v>40957</v>
      </c>
      <c r="E2220" t="s">
        <v>10405</v>
      </c>
      <c r="F2220" t="s">
        <v>3033</v>
      </c>
      <c r="G2220" t="s">
        <v>10405</v>
      </c>
      <c r="H2220" t="s">
        <v>33</v>
      </c>
      <c r="I2220" t="s">
        <v>161</v>
      </c>
      <c r="K2220" t="s">
        <v>3088</v>
      </c>
      <c r="L2220" t="s">
        <v>3089</v>
      </c>
    </row>
    <row r="2221" spans="1:12" hidden="1" x14ac:dyDescent="0.25">
      <c r="A2221">
        <v>36</v>
      </c>
      <c r="B2221">
        <v>38</v>
      </c>
      <c r="C2221" t="s">
        <v>810</v>
      </c>
      <c r="D2221" s="7">
        <v>40957</v>
      </c>
      <c r="E2221" t="s">
        <v>10405</v>
      </c>
      <c r="F2221" t="s">
        <v>3033</v>
      </c>
      <c r="G2221" t="s">
        <v>10405</v>
      </c>
      <c r="H2221" t="s">
        <v>17</v>
      </c>
      <c r="I2221" t="s">
        <v>101</v>
      </c>
      <c r="K2221" t="s">
        <v>3089</v>
      </c>
      <c r="L2221" t="s">
        <v>3090</v>
      </c>
    </row>
    <row r="2222" spans="1:12" hidden="1" x14ac:dyDescent="0.25">
      <c r="A2222">
        <v>36</v>
      </c>
      <c r="B2222">
        <v>39</v>
      </c>
      <c r="C2222" t="s">
        <v>810</v>
      </c>
      <c r="D2222" s="7">
        <v>40957</v>
      </c>
      <c r="E2222" t="s">
        <v>10405</v>
      </c>
      <c r="F2222" t="s">
        <v>3033</v>
      </c>
      <c r="G2222" t="s">
        <v>10405</v>
      </c>
      <c r="H2222" t="s">
        <v>17</v>
      </c>
      <c r="I2222" t="s">
        <v>18</v>
      </c>
      <c r="K2222" t="s">
        <v>3090</v>
      </c>
      <c r="L2222" t="s">
        <v>3091</v>
      </c>
    </row>
    <row r="2223" spans="1:12" hidden="1" x14ac:dyDescent="0.25">
      <c r="A2223">
        <v>36</v>
      </c>
      <c r="B2223">
        <v>40</v>
      </c>
      <c r="C2223" t="s">
        <v>810</v>
      </c>
      <c r="D2223" s="7">
        <v>40957</v>
      </c>
      <c r="E2223" t="s">
        <v>10405</v>
      </c>
      <c r="F2223" t="s">
        <v>3033</v>
      </c>
      <c r="G2223" t="s">
        <v>10405</v>
      </c>
      <c r="H2223" t="s">
        <v>33</v>
      </c>
      <c r="I2223" t="s">
        <v>161</v>
      </c>
      <c r="K2223" t="s">
        <v>3091</v>
      </c>
      <c r="L2223" t="s">
        <v>3091</v>
      </c>
    </row>
    <row r="2224" spans="1:12" hidden="1" x14ac:dyDescent="0.25">
      <c r="A2224">
        <v>36</v>
      </c>
      <c r="B2224">
        <v>41</v>
      </c>
      <c r="C2224" t="s">
        <v>810</v>
      </c>
      <c r="D2224" s="7">
        <v>40957</v>
      </c>
      <c r="E2224" t="s">
        <v>10405</v>
      </c>
      <c r="F2224" t="s">
        <v>3033</v>
      </c>
      <c r="G2224" t="s">
        <v>10405</v>
      </c>
      <c r="H2224" t="s">
        <v>21</v>
      </c>
      <c r="I2224" t="s">
        <v>10321</v>
      </c>
      <c r="K2224" t="s">
        <v>3091</v>
      </c>
      <c r="L2224" t="s">
        <v>3092</v>
      </c>
    </row>
    <row r="2225" spans="1:14" hidden="1" x14ac:dyDescent="0.25">
      <c r="A2225">
        <v>36</v>
      </c>
      <c r="B2225">
        <v>42</v>
      </c>
      <c r="C2225" t="s">
        <v>810</v>
      </c>
      <c r="D2225" s="7">
        <v>40957</v>
      </c>
      <c r="E2225" t="s">
        <v>10405</v>
      </c>
      <c r="F2225" t="s">
        <v>3033</v>
      </c>
      <c r="G2225" t="s">
        <v>10405</v>
      </c>
      <c r="H2225" t="s">
        <v>24</v>
      </c>
      <c r="I2225" t="s">
        <v>10323</v>
      </c>
      <c r="K2225" t="s">
        <v>3093</v>
      </c>
      <c r="L2225" t="s">
        <v>3094</v>
      </c>
    </row>
    <row r="2226" spans="1:14" hidden="1" x14ac:dyDescent="0.25">
      <c r="A2226">
        <v>36</v>
      </c>
      <c r="B2226">
        <v>43</v>
      </c>
      <c r="C2226" t="s">
        <v>810</v>
      </c>
      <c r="D2226" s="7">
        <v>40957</v>
      </c>
      <c r="E2226" t="s">
        <v>10405</v>
      </c>
      <c r="F2226" t="s">
        <v>3033</v>
      </c>
      <c r="G2226" t="s">
        <v>10405</v>
      </c>
      <c r="H2226" t="s">
        <v>10</v>
      </c>
      <c r="I2226" t="s">
        <v>113</v>
      </c>
      <c r="K2226" t="s">
        <v>3095</v>
      </c>
      <c r="L2226" t="s">
        <v>3096</v>
      </c>
    </row>
    <row r="2227" spans="1:14" hidden="1" x14ac:dyDescent="0.25">
      <c r="A2227">
        <v>36</v>
      </c>
      <c r="B2227">
        <v>44</v>
      </c>
      <c r="C2227" t="s">
        <v>810</v>
      </c>
      <c r="D2227" s="7">
        <v>40957</v>
      </c>
      <c r="E2227" t="s">
        <v>10405</v>
      </c>
      <c r="F2227" t="s">
        <v>3033</v>
      </c>
      <c r="G2227" t="s">
        <v>10405</v>
      </c>
      <c r="H2227" t="s">
        <v>10</v>
      </c>
      <c r="I2227" t="s">
        <v>11</v>
      </c>
      <c r="K2227" t="s">
        <v>3097</v>
      </c>
      <c r="L2227" t="s">
        <v>3098</v>
      </c>
    </row>
    <row r="2228" spans="1:14" hidden="1" x14ac:dyDescent="0.25">
      <c r="A2228">
        <v>36</v>
      </c>
      <c r="B2228">
        <v>45</v>
      </c>
      <c r="C2228" t="s">
        <v>810</v>
      </c>
      <c r="D2228" s="7">
        <v>40957</v>
      </c>
      <c r="E2228" t="s">
        <v>10405</v>
      </c>
      <c r="F2228" t="s">
        <v>3033</v>
      </c>
      <c r="G2228" t="s">
        <v>10405</v>
      </c>
      <c r="H2228" t="s">
        <v>17</v>
      </c>
      <c r="I2228" t="s">
        <v>77</v>
      </c>
      <c r="K2228" t="s">
        <v>3099</v>
      </c>
      <c r="L2228" t="s">
        <v>3100</v>
      </c>
    </row>
    <row r="2229" spans="1:14" hidden="1" x14ac:dyDescent="0.25">
      <c r="A2229">
        <v>36</v>
      </c>
      <c r="B2229">
        <v>46</v>
      </c>
      <c r="C2229" t="s">
        <v>810</v>
      </c>
      <c r="D2229" s="7">
        <v>40957</v>
      </c>
      <c r="E2229" t="s">
        <v>10405</v>
      </c>
      <c r="F2229" t="s">
        <v>3033</v>
      </c>
      <c r="G2229" t="s">
        <v>10405</v>
      </c>
      <c r="H2229" t="s">
        <v>348</v>
      </c>
      <c r="I2229" t="s">
        <v>349</v>
      </c>
      <c r="K2229" t="s">
        <v>3100</v>
      </c>
      <c r="L2229" t="s">
        <v>3101</v>
      </c>
    </row>
    <row r="2230" spans="1:14" hidden="1" x14ac:dyDescent="0.25">
      <c r="A2230">
        <v>36</v>
      </c>
      <c r="B2230">
        <v>47</v>
      </c>
      <c r="C2230" t="s">
        <v>810</v>
      </c>
      <c r="D2230" s="7">
        <v>40957</v>
      </c>
      <c r="E2230" t="s">
        <v>10405</v>
      </c>
      <c r="F2230" t="s">
        <v>3033</v>
      </c>
      <c r="G2230" t="s">
        <v>10405</v>
      </c>
      <c r="H2230" t="s">
        <v>17</v>
      </c>
      <c r="I2230" t="s">
        <v>77</v>
      </c>
      <c r="K2230" t="s">
        <v>3101</v>
      </c>
      <c r="L2230" t="s">
        <v>1644</v>
      </c>
    </row>
    <row r="2231" spans="1:14" hidden="1" x14ac:dyDescent="0.25">
      <c r="A2231">
        <v>36</v>
      </c>
      <c r="B2231">
        <v>48</v>
      </c>
      <c r="C2231" t="s">
        <v>810</v>
      </c>
      <c r="D2231" s="7">
        <v>40957</v>
      </c>
      <c r="E2231" t="s">
        <v>10405</v>
      </c>
      <c r="F2231" t="s">
        <v>3033</v>
      </c>
      <c r="G2231" t="s">
        <v>10405</v>
      </c>
      <c r="H2231" t="s">
        <v>53</v>
      </c>
      <c r="I2231" t="s">
        <v>255</v>
      </c>
      <c r="J2231" t="s">
        <v>92</v>
      </c>
      <c r="K2231" t="s">
        <v>1644</v>
      </c>
      <c r="L2231" t="s">
        <v>3102</v>
      </c>
      <c r="M2231" t="s">
        <v>485</v>
      </c>
      <c r="N2231">
        <v>4</v>
      </c>
    </row>
    <row r="2232" spans="1:14" hidden="1" x14ac:dyDescent="0.25">
      <c r="A2232">
        <v>37</v>
      </c>
      <c r="B2232">
        <v>1</v>
      </c>
      <c r="C2232" t="s">
        <v>10390</v>
      </c>
      <c r="D2232" s="7">
        <v>40866</v>
      </c>
      <c r="E2232" t="s">
        <v>10405</v>
      </c>
      <c r="F2232" t="s">
        <v>3103</v>
      </c>
      <c r="G2232" t="s">
        <v>10405</v>
      </c>
      <c r="H2232" t="s">
        <v>10</v>
      </c>
      <c r="I2232" t="s">
        <v>113</v>
      </c>
      <c r="K2232" t="s">
        <v>3104</v>
      </c>
      <c r="L2232" t="s">
        <v>3105</v>
      </c>
    </row>
    <row r="2233" spans="1:14" hidden="1" x14ac:dyDescent="0.25">
      <c r="A2233">
        <v>37</v>
      </c>
      <c r="B2233">
        <v>2</v>
      </c>
      <c r="C2233" t="s">
        <v>10390</v>
      </c>
      <c r="D2233" s="7">
        <v>40866</v>
      </c>
      <c r="E2233" t="s">
        <v>10405</v>
      </c>
      <c r="F2233" t="s">
        <v>3103</v>
      </c>
      <c r="G2233" t="s">
        <v>10405</v>
      </c>
      <c r="H2233" t="s">
        <v>10</v>
      </c>
      <c r="I2233" t="s">
        <v>11</v>
      </c>
      <c r="K2233" t="s">
        <v>3106</v>
      </c>
      <c r="L2233" t="s">
        <v>3107</v>
      </c>
    </row>
    <row r="2234" spans="1:14" hidden="1" x14ac:dyDescent="0.25">
      <c r="A2234">
        <v>37</v>
      </c>
      <c r="B2234">
        <v>3</v>
      </c>
      <c r="C2234" t="s">
        <v>10390</v>
      </c>
      <c r="D2234" s="7">
        <v>40866</v>
      </c>
      <c r="E2234" t="s">
        <v>10405</v>
      </c>
      <c r="F2234" t="s">
        <v>3103</v>
      </c>
      <c r="G2234" t="s">
        <v>10405</v>
      </c>
      <c r="H2234" t="s">
        <v>10</v>
      </c>
      <c r="I2234" t="s">
        <v>14</v>
      </c>
      <c r="K2234" t="s">
        <v>3108</v>
      </c>
      <c r="L2234" t="s">
        <v>3109</v>
      </c>
    </row>
    <row r="2235" spans="1:14" hidden="1" x14ac:dyDescent="0.25">
      <c r="A2235">
        <v>37</v>
      </c>
      <c r="B2235">
        <v>4</v>
      </c>
      <c r="C2235" t="s">
        <v>10390</v>
      </c>
      <c r="D2235" s="7">
        <v>40866</v>
      </c>
      <c r="E2235" t="s">
        <v>10405</v>
      </c>
      <c r="F2235" t="s">
        <v>3103</v>
      </c>
      <c r="G2235" t="s">
        <v>10405</v>
      </c>
      <c r="H2235" t="s">
        <v>17</v>
      </c>
      <c r="I2235" t="s">
        <v>292</v>
      </c>
      <c r="K2235" t="s">
        <v>3109</v>
      </c>
      <c r="L2235" t="s">
        <v>3110</v>
      </c>
    </row>
    <row r="2236" spans="1:14" hidden="1" x14ac:dyDescent="0.25">
      <c r="A2236">
        <v>37</v>
      </c>
      <c r="B2236">
        <v>5</v>
      </c>
      <c r="C2236" t="s">
        <v>10390</v>
      </c>
      <c r="D2236" s="7">
        <v>40866</v>
      </c>
      <c r="E2236" t="s">
        <v>10405</v>
      </c>
      <c r="F2236" t="s">
        <v>3103</v>
      </c>
      <c r="G2236" t="s">
        <v>10405</v>
      </c>
      <c r="H2236" t="s">
        <v>17</v>
      </c>
      <c r="I2236" t="s">
        <v>73</v>
      </c>
      <c r="K2236" t="s">
        <v>3110</v>
      </c>
      <c r="L2236" t="s">
        <v>3111</v>
      </c>
    </row>
    <row r="2237" spans="1:14" hidden="1" x14ac:dyDescent="0.25">
      <c r="A2237">
        <v>37</v>
      </c>
      <c r="B2237">
        <v>6</v>
      </c>
      <c r="C2237" t="s">
        <v>10390</v>
      </c>
      <c r="D2237" s="7">
        <v>40866</v>
      </c>
      <c r="E2237" t="s">
        <v>10405</v>
      </c>
      <c r="F2237" t="s">
        <v>3103</v>
      </c>
      <c r="G2237" t="s">
        <v>10405</v>
      </c>
      <c r="H2237" t="s">
        <v>33</v>
      </c>
      <c r="I2237" t="s">
        <v>34</v>
      </c>
      <c r="K2237" t="s">
        <v>3111</v>
      </c>
      <c r="L2237" t="s">
        <v>3111</v>
      </c>
    </row>
    <row r="2238" spans="1:14" hidden="1" x14ac:dyDescent="0.25">
      <c r="A2238">
        <v>37</v>
      </c>
      <c r="B2238">
        <v>7</v>
      </c>
      <c r="C2238" t="s">
        <v>10390</v>
      </c>
      <c r="D2238" s="7">
        <v>40866</v>
      </c>
      <c r="E2238" t="s">
        <v>10405</v>
      </c>
      <c r="F2238" t="s">
        <v>3103</v>
      </c>
      <c r="G2238" t="s">
        <v>10405</v>
      </c>
      <c r="H2238" t="s">
        <v>162</v>
      </c>
      <c r="I2238" t="s">
        <v>163</v>
      </c>
      <c r="K2238" t="s">
        <v>3111</v>
      </c>
      <c r="L2238" t="s">
        <v>3112</v>
      </c>
    </row>
    <row r="2239" spans="1:14" hidden="1" x14ac:dyDescent="0.25">
      <c r="A2239">
        <v>37</v>
      </c>
      <c r="B2239">
        <v>8</v>
      </c>
      <c r="C2239" t="s">
        <v>10390</v>
      </c>
      <c r="D2239" s="7">
        <v>40866</v>
      </c>
      <c r="E2239" t="s">
        <v>10405</v>
      </c>
      <c r="F2239" t="s">
        <v>3103</v>
      </c>
      <c r="G2239" t="s">
        <v>10405</v>
      </c>
      <c r="H2239" t="s">
        <v>24</v>
      </c>
      <c r="I2239" t="s">
        <v>10323</v>
      </c>
      <c r="K2239" t="s">
        <v>3113</v>
      </c>
      <c r="L2239" t="s">
        <v>3114</v>
      </c>
    </row>
    <row r="2240" spans="1:14" hidden="1" x14ac:dyDescent="0.25">
      <c r="A2240">
        <v>37</v>
      </c>
      <c r="B2240">
        <v>9</v>
      </c>
      <c r="C2240" t="s">
        <v>10390</v>
      </c>
      <c r="D2240" s="7">
        <v>40866</v>
      </c>
      <c r="E2240" t="s">
        <v>10405</v>
      </c>
      <c r="F2240" t="s">
        <v>3103</v>
      </c>
      <c r="G2240" t="s">
        <v>10405</v>
      </c>
      <c r="H2240" t="s">
        <v>10</v>
      </c>
      <c r="I2240" t="s">
        <v>11</v>
      </c>
      <c r="K2240" t="s">
        <v>3115</v>
      </c>
      <c r="L2240" t="s">
        <v>3116</v>
      </c>
    </row>
    <row r="2241" spans="1:12" hidden="1" x14ac:dyDescent="0.25">
      <c r="A2241">
        <v>37</v>
      </c>
      <c r="B2241">
        <v>10</v>
      </c>
      <c r="C2241" t="s">
        <v>10390</v>
      </c>
      <c r="D2241" s="7">
        <v>40866</v>
      </c>
      <c r="E2241" t="s">
        <v>10405</v>
      </c>
      <c r="F2241" t="s">
        <v>3103</v>
      </c>
      <c r="G2241" t="s">
        <v>10405</v>
      </c>
      <c r="H2241" t="s">
        <v>10</v>
      </c>
      <c r="I2241" t="s">
        <v>14</v>
      </c>
      <c r="K2241" t="s">
        <v>3117</v>
      </c>
      <c r="L2241" t="s">
        <v>3118</v>
      </c>
    </row>
    <row r="2242" spans="1:12" hidden="1" x14ac:dyDescent="0.25">
      <c r="A2242">
        <v>37</v>
      </c>
      <c r="B2242">
        <v>11</v>
      </c>
      <c r="C2242" t="s">
        <v>10390</v>
      </c>
      <c r="D2242" s="7">
        <v>40866</v>
      </c>
      <c r="E2242" t="s">
        <v>10405</v>
      </c>
      <c r="F2242" t="s">
        <v>3103</v>
      </c>
      <c r="G2242" t="s">
        <v>10405</v>
      </c>
      <c r="H2242" t="s">
        <v>17</v>
      </c>
      <c r="I2242" t="s">
        <v>73</v>
      </c>
      <c r="K2242" t="s">
        <v>3119</v>
      </c>
      <c r="L2242" t="s">
        <v>3120</v>
      </c>
    </row>
    <row r="2243" spans="1:12" hidden="1" x14ac:dyDescent="0.25">
      <c r="A2243">
        <v>37</v>
      </c>
      <c r="B2243">
        <v>12</v>
      </c>
      <c r="C2243" t="s">
        <v>10390</v>
      </c>
      <c r="D2243" s="7">
        <v>40866</v>
      </c>
      <c r="E2243" t="s">
        <v>10405</v>
      </c>
      <c r="F2243" t="s">
        <v>3103</v>
      </c>
      <c r="G2243" t="s">
        <v>10405</v>
      </c>
      <c r="H2243" t="s">
        <v>33</v>
      </c>
      <c r="I2243" t="s">
        <v>34</v>
      </c>
      <c r="K2243" t="s">
        <v>3120</v>
      </c>
      <c r="L2243" t="s">
        <v>3121</v>
      </c>
    </row>
    <row r="2244" spans="1:12" hidden="1" x14ac:dyDescent="0.25">
      <c r="A2244">
        <v>37</v>
      </c>
      <c r="B2244">
        <v>13</v>
      </c>
      <c r="C2244" t="s">
        <v>10390</v>
      </c>
      <c r="D2244" s="7">
        <v>40866</v>
      </c>
      <c r="E2244" t="s">
        <v>10405</v>
      </c>
      <c r="F2244" t="s">
        <v>3103</v>
      </c>
      <c r="G2244" t="s">
        <v>10405</v>
      </c>
      <c r="H2244" t="s">
        <v>162</v>
      </c>
      <c r="I2244" t="s">
        <v>163</v>
      </c>
      <c r="K2244" t="s">
        <v>3122</v>
      </c>
      <c r="L2244" t="s">
        <v>3123</v>
      </c>
    </row>
    <row r="2245" spans="1:12" hidden="1" x14ac:dyDescent="0.25">
      <c r="A2245">
        <v>37</v>
      </c>
      <c r="B2245">
        <v>14</v>
      </c>
      <c r="C2245" t="s">
        <v>10390</v>
      </c>
      <c r="D2245" s="7">
        <v>40866</v>
      </c>
      <c r="E2245" t="s">
        <v>10405</v>
      </c>
      <c r="F2245" t="s">
        <v>3103</v>
      </c>
      <c r="G2245" t="s">
        <v>10405</v>
      </c>
      <c r="H2245" t="s">
        <v>24</v>
      </c>
      <c r="I2245" t="s">
        <v>10323</v>
      </c>
      <c r="K2245" t="s">
        <v>3124</v>
      </c>
      <c r="L2245" t="s">
        <v>3125</v>
      </c>
    </row>
    <row r="2246" spans="1:12" hidden="1" x14ac:dyDescent="0.25">
      <c r="A2246">
        <v>37</v>
      </c>
      <c r="B2246">
        <v>15</v>
      </c>
      <c r="C2246" t="s">
        <v>10390</v>
      </c>
      <c r="D2246" s="7">
        <v>40866</v>
      </c>
      <c r="E2246" t="s">
        <v>10405</v>
      </c>
      <c r="F2246" t="s">
        <v>3103</v>
      </c>
      <c r="G2246" t="s">
        <v>10405</v>
      </c>
      <c r="H2246" t="s">
        <v>10</v>
      </c>
      <c r="I2246" t="s">
        <v>62</v>
      </c>
      <c r="K2246" t="s">
        <v>3126</v>
      </c>
      <c r="L2246" t="s">
        <v>3127</v>
      </c>
    </row>
    <row r="2247" spans="1:12" hidden="1" x14ac:dyDescent="0.25">
      <c r="A2247">
        <v>37</v>
      </c>
      <c r="B2247">
        <v>16</v>
      </c>
      <c r="C2247" t="s">
        <v>10390</v>
      </c>
      <c r="D2247" s="7">
        <v>40866</v>
      </c>
      <c r="E2247" t="s">
        <v>10405</v>
      </c>
      <c r="F2247" t="s">
        <v>3103</v>
      </c>
      <c r="G2247" t="s">
        <v>10405</v>
      </c>
      <c r="H2247" t="s">
        <v>10</v>
      </c>
      <c r="I2247" t="s">
        <v>11</v>
      </c>
      <c r="K2247" t="s">
        <v>3127</v>
      </c>
      <c r="L2247" t="s">
        <v>3128</v>
      </c>
    </row>
    <row r="2248" spans="1:12" hidden="1" x14ac:dyDescent="0.25">
      <c r="A2248">
        <v>37</v>
      </c>
      <c r="B2248">
        <v>17</v>
      </c>
      <c r="C2248" t="s">
        <v>10390</v>
      </c>
      <c r="D2248" s="7">
        <v>40866</v>
      </c>
      <c r="E2248" t="s">
        <v>10405</v>
      </c>
      <c r="F2248" t="s">
        <v>3103</v>
      </c>
      <c r="G2248" t="s">
        <v>10405</v>
      </c>
      <c r="H2248" t="s">
        <v>10</v>
      </c>
      <c r="I2248" t="s">
        <v>14</v>
      </c>
      <c r="K2248" t="s">
        <v>3129</v>
      </c>
      <c r="L2248" t="s">
        <v>3130</v>
      </c>
    </row>
    <row r="2249" spans="1:12" hidden="1" x14ac:dyDescent="0.25">
      <c r="A2249">
        <v>37</v>
      </c>
      <c r="B2249">
        <v>18</v>
      </c>
      <c r="C2249" t="s">
        <v>10390</v>
      </c>
      <c r="D2249" s="7">
        <v>40866</v>
      </c>
      <c r="E2249" t="s">
        <v>10405</v>
      </c>
      <c r="F2249" t="s">
        <v>3103</v>
      </c>
      <c r="G2249" t="s">
        <v>10405</v>
      </c>
      <c r="H2249" t="s">
        <v>17</v>
      </c>
      <c r="I2249" t="s">
        <v>120</v>
      </c>
      <c r="K2249" t="s">
        <v>3130</v>
      </c>
      <c r="L2249" t="s">
        <v>3131</v>
      </c>
    </row>
    <row r="2250" spans="1:12" hidden="1" x14ac:dyDescent="0.25">
      <c r="A2250">
        <v>37</v>
      </c>
      <c r="B2250">
        <v>19</v>
      </c>
      <c r="C2250" t="s">
        <v>10390</v>
      </c>
      <c r="D2250" s="7">
        <v>40866</v>
      </c>
      <c r="E2250" t="s">
        <v>10405</v>
      </c>
      <c r="F2250" t="s">
        <v>3103</v>
      </c>
      <c r="G2250" t="s">
        <v>10405</v>
      </c>
      <c r="H2250" t="s">
        <v>162</v>
      </c>
      <c r="I2250" t="s">
        <v>10323</v>
      </c>
      <c r="K2250" t="s">
        <v>3131</v>
      </c>
      <c r="L2250" t="s">
        <v>3132</v>
      </c>
    </row>
    <row r="2251" spans="1:12" hidden="1" x14ac:dyDescent="0.25">
      <c r="A2251">
        <v>37</v>
      </c>
      <c r="B2251">
        <v>20</v>
      </c>
      <c r="C2251" t="s">
        <v>10390</v>
      </c>
      <c r="D2251" s="7">
        <v>40866</v>
      </c>
      <c r="E2251" t="s">
        <v>10405</v>
      </c>
      <c r="F2251" t="s">
        <v>3103</v>
      </c>
      <c r="G2251" t="s">
        <v>10405</v>
      </c>
      <c r="H2251" t="s">
        <v>24</v>
      </c>
      <c r="I2251" t="s">
        <v>39</v>
      </c>
      <c r="K2251" t="s">
        <v>3133</v>
      </c>
      <c r="L2251" t="s">
        <v>3134</v>
      </c>
    </row>
    <row r="2252" spans="1:12" hidden="1" x14ac:dyDescent="0.25">
      <c r="A2252">
        <v>37</v>
      </c>
      <c r="B2252">
        <v>21</v>
      </c>
      <c r="C2252" t="s">
        <v>10390</v>
      </c>
      <c r="D2252" s="7">
        <v>40866</v>
      </c>
      <c r="E2252" t="s">
        <v>10405</v>
      </c>
      <c r="F2252" t="s">
        <v>3103</v>
      </c>
      <c r="G2252" t="s">
        <v>10405</v>
      </c>
      <c r="H2252" t="s">
        <v>10</v>
      </c>
      <c r="I2252" t="s">
        <v>113</v>
      </c>
      <c r="K2252" t="s">
        <v>3135</v>
      </c>
      <c r="L2252" t="s">
        <v>3136</v>
      </c>
    </row>
    <row r="2253" spans="1:12" hidden="1" x14ac:dyDescent="0.25">
      <c r="A2253">
        <v>37</v>
      </c>
      <c r="B2253">
        <v>22</v>
      </c>
      <c r="C2253" t="s">
        <v>10390</v>
      </c>
      <c r="D2253" s="7">
        <v>40866</v>
      </c>
      <c r="E2253" t="s">
        <v>10405</v>
      </c>
      <c r="F2253" t="s">
        <v>3103</v>
      </c>
      <c r="G2253" t="s">
        <v>10405</v>
      </c>
      <c r="H2253" t="s">
        <v>10</v>
      </c>
      <c r="I2253" t="s">
        <v>11</v>
      </c>
      <c r="K2253" t="s">
        <v>3136</v>
      </c>
      <c r="L2253" t="s">
        <v>3137</v>
      </c>
    </row>
    <row r="2254" spans="1:12" hidden="1" x14ac:dyDescent="0.25">
      <c r="A2254">
        <v>37</v>
      </c>
      <c r="B2254">
        <v>23</v>
      </c>
      <c r="C2254" t="s">
        <v>10390</v>
      </c>
      <c r="D2254" s="7">
        <v>40866</v>
      </c>
      <c r="E2254" t="s">
        <v>10405</v>
      </c>
      <c r="F2254" t="s">
        <v>3103</v>
      </c>
      <c r="G2254" t="s">
        <v>10405</v>
      </c>
      <c r="H2254" t="s">
        <v>10</v>
      </c>
      <c r="I2254" t="s">
        <v>14</v>
      </c>
      <c r="K2254" t="s">
        <v>3138</v>
      </c>
      <c r="L2254" t="s">
        <v>3139</v>
      </c>
    </row>
    <row r="2255" spans="1:12" hidden="1" x14ac:dyDescent="0.25">
      <c r="A2255">
        <v>37</v>
      </c>
      <c r="B2255">
        <v>24</v>
      </c>
      <c r="C2255" t="s">
        <v>10390</v>
      </c>
      <c r="D2255" s="7">
        <v>40866</v>
      </c>
      <c r="E2255" t="s">
        <v>10405</v>
      </c>
      <c r="F2255" t="s">
        <v>3103</v>
      </c>
      <c r="G2255" t="s">
        <v>10405</v>
      </c>
      <c r="H2255" t="s">
        <v>17</v>
      </c>
      <c r="I2255" t="s">
        <v>101</v>
      </c>
      <c r="K2255" t="s">
        <v>3140</v>
      </c>
      <c r="L2255" t="s">
        <v>3141</v>
      </c>
    </row>
    <row r="2256" spans="1:12" hidden="1" x14ac:dyDescent="0.25">
      <c r="A2256">
        <v>37</v>
      </c>
      <c r="B2256">
        <v>25</v>
      </c>
      <c r="C2256" t="s">
        <v>10390</v>
      </c>
      <c r="D2256" s="7">
        <v>40866</v>
      </c>
      <c r="E2256" t="s">
        <v>10405</v>
      </c>
      <c r="F2256" t="s">
        <v>3103</v>
      </c>
      <c r="G2256" t="s">
        <v>10405</v>
      </c>
      <c r="H2256" t="s">
        <v>33</v>
      </c>
      <c r="I2256" t="s">
        <v>34</v>
      </c>
      <c r="K2256" t="s">
        <v>3141</v>
      </c>
      <c r="L2256" t="s">
        <v>3142</v>
      </c>
    </row>
    <row r="2257" spans="1:14" hidden="1" x14ac:dyDescent="0.25">
      <c r="A2257">
        <v>37</v>
      </c>
      <c r="B2257">
        <v>26</v>
      </c>
      <c r="C2257" t="s">
        <v>10390</v>
      </c>
      <c r="D2257" s="7">
        <v>40866</v>
      </c>
      <c r="E2257" t="s">
        <v>10405</v>
      </c>
      <c r="F2257" t="s">
        <v>3103</v>
      </c>
      <c r="G2257" t="s">
        <v>10405</v>
      </c>
      <c r="H2257" t="s">
        <v>162</v>
      </c>
      <c r="I2257" t="s">
        <v>10323</v>
      </c>
      <c r="K2257" t="s">
        <v>3142</v>
      </c>
      <c r="L2257" t="s">
        <v>3143</v>
      </c>
    </row>
    <row r="2258" spans="1:14" hidden="1" x14ac:dyDescent="0.25">
      <c r="A2258">
        <v>37</v>
      </c>
      <c r="B2258">
        <v>27</v>
      </c>
      <c r="C2258" t="s">
        <v>10390</v>
      </c>
      <c r="D2258" s="7">
        <v>40866</v>
      </c>
      <c r="E2258" t="s">
        <v>10405</v>
      </c>
      <c r="F2258" t="s">
        <v>3103</v>
      </c>
      <c r="G2258" t="s">
        <v>10405</v>
      </c>
      <c r="H2258" t="s">
        <v>24</v>
      </c>
      <c r="I2258" t="s">
        <v>10323</v>
      </c>
      <c r="K2258" t="s">
        <v>3144</v>
      </c>
      <c r="L2258" t="s">
        <v>3145</v>
      </c>
    </row>
    <row r="2259" spans="1:14" hidden="1" x14ac:dyDescent="0.25">
      <c r="A2259">
        <v>37</v>
      </c>
      <c r="B2259">
        <v>28</v>
      </c>
      <c r="C2259" t="s">
        <v>10390</v>
      </c>
      <c r="D2259" s="7">
        <v>40866</v>
      </c>
      <c r="E2259" t="s">
        <v>10405</v>
      </c>
      <c r="F2259" t="s">
        <v>3103</v>
      </c>
      <c r="G2259" t="s">
        <v>10405</v>
      </c>
      <c r="H2259" t="s">
        <v>10</v>
      </c>
      <c r="I2259" t="s">
        <v>113</v>
      </c>
      <c r="K2259" t="s">
        <v>3146</v>
      </c>
      <c r="L2259" t="s">
        <v>3147</v>
      </c>
    </row>
    <row r="2260" spans="1:14" hidden="1" x14ac:dyDescent="0.25">
      <c r="A2260">
        <v>37</v>
      </c>
      <c r="B2260">
        <v>29</v>
      </c>
      <c r="C2260" t="s">
        <v>10390</v>
      </c>
      <c r="D2260" s="7">
        <v>40866</v>
      </c>
      <c r="E2260" t="s">
        <v>10405</v>
      </c>
      <c r="F2260" t="s">
        <v>3103</v>
      </c>
      <c r="G2260" t="s">
        <v>10405</v>
      </c>
      <c r="H2260" t="s">
        <v>10</v>
      </c>
      <c r="I2260" t="s">
        <v>11</v>
      </c>
      <c r="K2260" t="s">
        <v>3147</v>
      </c>
      <c r="L2260" t="s">
        <v>3148</v>
      </c>
    </row>
    <row r="2261" spans="1:14" hidden="1" x14ac:dyDescent="0.25">
      <c r="A2261">
        <v>37</v>
      </c>
      <c r="B2261">
        <v>30</v>
      </c>
      <c r="C2261" t="s">
        <v>10390</v>
      </c>
      <c r="D2261" s="7">
        <v>40866</v>
      </c>
      <c r="E2261" t="s">
        <v>10405</v>
      </c>
      <c r="F2261" t="s">
        <v>3103</v>
      </c>
      <c r="G2261" t="s">
        <v>10405</v>
      </c>
      <c r="H2261" t="s">
        <v>17</v>
      </c>
      <c r="I2261" t="s">
        <v>120</v>
      </c>
      <c r="K2261" t="s">
        <v>3149</v>
      </c>
      <c r="L2261" t="s">
        <v>3150</v>
      </c>
    </row>
    <row r="2262" spans="1:14" hidden="1" x14ac:dyDescent="0.25">
      <c r="A2262">
        <v>37</v>
      </c>
      <c r="B2262">
        <v>31</v>
      </c>
      <c r="C2262" t="s">
        <v>10390</v>
      </c>
      <c r="D2262" s="7">
        <v>40866</v>
      </c>
      <c r="E2262" t="s">
        <v>10405</v>
      </c>
      <c r="F2262" t="s">
        <v>3103</v>
      </c>
      <c r="G2262" t="s">
        <v>10405</v>
      </c>
      <c r="H2262" t="s">
        <v>10</v>
      </c>
      <c r="I2262" t="s">
        <v>14</v>
      </c>
      <c r="K2262" t="s">
        <v>3150</v>
      </c>
      <c r="L2262" t="s">
        <v>3151</v>
      </c>
    </row>
    <row r="2263" spans="1:14" hidden="1" x14ac:dyDescent="0.25">
      <c r="A2263">
        <v>37</v>
      </c>
      <c r="B2263">
        <v>32</v>
      </c>
      <c r="C2263" t="s">
        <v>10390</v>
      </c>
      <c r="D2263" s="7">
        <v>40866</v>
      </c>
      <c r="E2263" t="s">
        <v>10405</v>
      </c>
      <c r="F2263" t="s">
        <v>3103</v>
      </c>
      <c r="G2263" t="s">
        <v>10405</v>
      </c>
      <c r="H2263" t="s">
        <v>17</v>
      </c>
      <c r="I2263" t="s">
        <v>48</v>
      </c>
      <c r="K2263" t="s">
        <v>3151</v>
      </c>
      <c r="L2263" t="s">
        <v>3151</v>
      </c>
    </row>
    <row r="2264" spans="1:14" hidden="1" x14ac:dyDescent="0.25">
      <c r="A2264">
        <v>37</v>
      </c>
      <c r="B2264">
        <v>33</v>
      </c>
      <c r="C2264" t="s">
        <v>10390</v>
      </c>
      <c r="D2264" s="7">
        <v>40866</v>
      </c>
      <c r="E2264" t="s">
        <v>10405</v>
      </c>
      <c r="F2264" t="s">
        <v>3103</v>
      </c>
      <c r="G2264" t="s">
        <v>10405</v>
      </c>
      <c r="H2264" t="s">
        <v>53</v>
      </c>
      <c r="I2264" t="s">
        <v>1018</v>
      </c>
      <c r="J2264" t="s">
        <v>92</v>
      </c>
      <c r="K2264" t="s">
        <v>3151</v>
      </c>
      <c r="L2264" t="s">
        <v>3152</v>
      </c>
      <c r="N2264">
        <v>2</v>
      </c>
    </row>
    <row r="2265" spans="1:14" hidden="1" x14ac:dyDescent="0.25">
      <c r="A2265">
        <v>37</v>
      </c>
      <c r="B2265">
        <v>34</v>
      </c>
      <c r="C2265" t="s">
        <v>10390</v>
      </c>
      <c r="D2265" s="7">
        <v>40866</v>
      </c>
      <c r="E2265" t="s">
        <v>10405</v>
      </c>
      <c r="F2265" t="s">
        <v>3103</v>
      </c>
      <c r="G2265" t="s">
        <v>10405</v>
      </c>
      <c r="H2265" t="s">
        <v>21</v>
      </c>
      <c r="I2265" t="s">
        <v>334</v>
      </c>
      <c r="K2265" t="s">
        <v>3153</v>
      </c>
      <c r="L2265" t="s">
        <v>3154</v>
      </c>
    </row>
    <row r="2266" spans="1:14" hidden="1" x14ac:dyDescent="0.25">
      <c r="A2266">
        <v>37</v>
      </c>
      <c r="B2266">
        <v>35</v>
      </c>
      <c r="C2266" t="s">
        <v>10390</v>
      </c>
      <c r="D2266" s="7">
        <v>40866</v>
      </c>
      <c r="E2266" t="s">
        <v>10405</v>
      </c>
      <c r="F2266" t="s">
        <v>3103</v>
      </c>
      <c r="G2266" t="s">
        <v>10405</v>
      </c>
      <c r="H2266" t="s">
        <v>24</v>
      </c>
      <c r="I2266" t="s">
        <v>10323</v>
      </c>
      <c r="K2266" t="s">
        <v>3155</v>
      </c>
      <c r="L2266" t="s">
        <v>3156</v>
      </c>
    </row>
    <row r="2267" spans="1:14" hidden="1" x14ac:dyDescent="0.25">
      <c r="A2267">
        <v>37</v>
      </c>
      <c r="B2267">
        <v>36</v>
      </c>
      <c r="C2267" t="s">
        <v>10390</v>
      </c>
      <c r="D2267" s="7">
        <v>40866</v>
      </c>
      <c r="E2267" t="s">
        <v>10405</v>
      </c>
      <c r="F2267" t="s">
        <v>3103</v>
      </c>
      <c r="G2267" t="s">
        <v>10405</v>
      </c>
      <c r="H2267" t="s">
        <v>10</v>
      </c>
      <c r="I2267" t="s">
        <v>11</v>
      </c>
      <c r="K2267" t="s">
        <v>3157</v>
      </c>
      <c r="L2267" t="s">
        <v>3158</v>
      </c>
    </row>
    <row r="2268" spans="1:14" hidden="1" x14ac:dyDescent="0.25">
      <c r="A2268">
        <v>37</v>
      </c>
      <c r="B2268">
        <v>37</v>
      </c>
      <c r="C2268" t="s">
        <v>10390</v>
      </c>
      <c r="D2268" s="7">
        <v>40866</v>
      </c>
      <c r="E2268" t="s">
        <v>10405</v>
      </c>
      <c r="F2268" t="s">
        <v>3103</v>
      </c>
      <c r="G2268" t="s">
        <v>10405</v>
      </c>
      <c r="H2268" t="s">
        <v>10</v>
      </c>
      <c r="I2268" t="s">
        <v>14</v>
      </c>
      <c r="K2268" t="s">
        <v>3159</v>
      </c>
      <c r="L2268" t="s">
        <v>3160</v>
      </c>
    </row>
    <row r="2269" spans="1:14" hidden="1" x14ac:dyDescent="0.25">
      <c r="A2269">
        <v>37</v>
      </c>
      <c r="B2269">
        <v>38</v>
      </c>
      <c r="C2269" t="s">
        <v>10390</v>
      </c>
      <c r="D2269" s="7">
        <v>40866</v>
      </c>
      <c r="E2269" t="s">
        <v>10405</v>
      </c>
      <c r="F2269" t="s">
        <v>3103</v>
      </c>
      <c r="G2269" t="s">
        <v>10405</v>
      </c>
      <c r="H2269" t="s">
        <v>21</v>
      </c>
      <c r="I2269" t="s">
        <v>334</v>
      </c>
      <c r="K2269" t="s">
        <v>3160</v>
      </c>
      <c r="L2269" t="s">
        <v>3161</v>
      </c>
    </row>
    <row r="2270" spans="1:14" hidden="1" x14ac:dyDescent="0.25">
      <c r="A2270">
        <v>37</v>
      </c>
      <c r="B2270">
        <v>39</v>
      </c>
      <c r="C2270" t="s">
        <v>10390</v>
      </c>
      <c r="D2270" s="7">
        <v>40866</v>
      </c>
      <c r="E2270" t="s">
        <v>10405</v>
      </c>
      <c r="F2270" t="s">
        <v>3103</v>
      </c>
      <c r="G2270" t="s">
        <v>10405</v>
      </c>
      <c r="H2270" t="s">
        <v>24</v>
      </c>
      <c r="I2270" t="s">
        <v>10323</v>
      </c>
      <c r="K2270" t="s">
        <v>3162</v>
      </c>
      <c r="L2270" t="s">
        <v>3163</v>
      </c>
    </row>
    <row r="2271" spans="1:14" hidden="1" x14ac:dyDescent="0.25">
      <c r="A2271">
        <v>37</v>
      </c>
      <c r="B2271">
        <v>40</v>
      </c>
      <c r="C2271" t="s">
        <v>10390</v>
      </c>
      <c r="D2271" s="7">
        <v>40866</v>
      </c>
      <c r="E2271" t="s">
        <v>10405</v>
      </c>
      <c r="F2271" t="s">
        <v>3103</v>
      </c>
      <c r="G2271" t="s">
        <v>10405</v>
      </c>
      <c r="H2271" t="s">
        <v>10</v>
      </c>
      <c r="I2271" t="s">
        <v>113</v>
      </c>
      <c r="K2271" t="s">
        <v>3164</v>
      </c>
      <c r="L2271" t="s">
        <v>3165</v>
      </c>
    </row>
    <row r="2272" spans="1:14" hidden="1" x14ac:dyDescent="0.25">
      <c r="A2272">
        <v>37</v>
      </c>
      <c r="B2272">
        <v>41</v>
      </c>
      <c r="C2272" t="s">
        <v>10390</v>
      </c>
      <c r="D2272" s="7">
        <v>40866</v>
      </c>
      <c r="E2272" t="s">
        <v>10405</v>
      </c>
      <c r="F2272" t="s">
        <v>3103</v>
      </c>
      <c r="G2272" t="s">
        <v>10405</v>
      </c>
      <c r="H2272" t="s">
        <v>10</v>
      </c>
      <c r="I2272" t="s">
        <v>11</v>
      </c>
      <c r="K2272" t="s">
        <v>3165</v>
      </c>
      <c r="L2272" t="s">
        <v>3166</v>
      </c>
    </row>
    <row r="2273" spans="1:14" hidden="1" x14ac:dyDescent="0.25">
      <c r="A2273">
        <v>37</v>
      </c>
      <c r="B2273">
        <v>42</v>
      </c>
      <c r="C2273" t="s">
        <v>10390</v>
      </c>
      <c r="D2273" s="7">
        <v>40866</v>
      </c>
      <c r="E2273" t="s">
        <v>10405</v>
      </c>
      <c r="F2273" t="s">
        <v>3103</v>
      </c>
      <c r="G2273" t="s">
        <v>10405</v>
      </c>
      <c r="H2273" t="s">
        <v>17</v>
      </c>
      <c r="I2273" t="s">
        <v>101</v>
      </c>
      <c r="K2273" t="s">
        <v>3166</v>
      </c>
      <c r="L2273" t="s">
        <v>3167</v>
      </c>
    </row>
    <row r="2274" spans="1:14" hidden="1" x14ac:dyDescent="0.25">
      <c r="A2274">
        <v>37</v>
      </c>
      <c r="B2274">
        <v>43</v>
      </c>
      <c r="C2274" t="s">
        <v>10390</v>
      </c>
      <c r="D2274" s="7">
        <v>40866</v>
      </c>
      <c r="E2274" t="s">
        <v>10405</v>
      </c>
      <c r="F2274" t="s">
        <v>3103</v>
      </c>
      <c r="G2274" t="s">
        <v>10405</v>
      </c>
      <c r="H2274" t="s">
        <v>33</v>
      </c>
      <c r="I2274" t="s">
        <v>192</v>
      </c>
      <c r="K2274" t="s">
        <v>3167</v>
      </c>
      <c r="L2274" t="s">
        <v>3168</v>
      </c>
    </row>
    <row r="2275" spans="1:14" hidden="1" x14ac:dyDescent="0.25">
      <c r="A2275">
        <v>37</v>
      </c>
      <c r="B2275">
        <v>44</v>
      </c>
      <c r="C2275" t="s">
        <v>10390</v>
      </c>
      <c r="D2275" s="7">
        <v>40866</v>
      </c>
      <c r="E2275" t="s">
        <v>10405</v>
      </c>
      <c r="F2275" t="s">
        <v>3103</v>
      </c>
      <c r="G2275" t="s">
        <v>10405</v>
      </c>
      <c r="H2275" t="s">
        <v>162</v>
      </c>
      <c r="I2275" t="s">
        <v>163</v>
      </c>
      <c r="K2275" t="s">
        <v>3169</v>
      </c>
      <c r="L2275" t="s">
        <v>3170</v>
      </c>
    </row>
    <row r="2276" spans="1:14" hidden="1" x14ac:dyDescent="0.25">
      <c r="A2276">
        <v>37</v>
      </c>
      <c r="B2276">
        <v>45</v>
      </c>
      <c r="C2276" t="s">
        <v>10390</v>
      </c>
      <c r="D2276" s="7">
        <v>40866</v>
      </c>
      <c r="E2276" t="s">
        <v>10405</v>
      </c>
      <c r="F2276" t="s">
        <v>3103</v>
      </c>
      <c r="G2276" t="s">
        <v>10405</v>
      </c>
      <c r="H2276" t="s">
        <v>24</v>
      </c>
      <c r="I2276" t="s">
        <v>10323</v>
      </c>
      <c r="K2276" t="s">
        <v>3171</v>
      </c>
      <c r="L2276" t="s">
        <v>3172</v>
      </c>
    </row>
    <row r="2277" spans="1:14" hidden="1" x14ac:dyDescent="0.25">
      <c r="A2277">
        <v>37</v>
      </c>
      <c r="B2277">
        <v>46</v>
      </c>
      <c r="C2277" t="s">
        <v>10390</v>
      </c>
      <c r="D2277" s="7">
        <v>40866</v>
      </c>
      <c r="E2277" t="s">
        <v>10405</v>
      </c>
      <c r="F2277" t="s">
        <v>3103</v>
      </c>
      <c r="G2277" t="s">
        <v>10405</v>
      </c>
      <c r="H2277" t="s">
        <v>10</v>
      </c>
      <c r="I2277" t="s">
        <v>11</v>
      </c>
      <c r="K2277" t="s">
        <v>3173</v>
      </c>
      <c r="L2277" t="s">
        <v>3174</v>
      </c>
    </row>
    <row r="2278" spans="1:14" hidden="1" x14ac:dyDescent="0.25">
      <c r="A2278">
        <v>37</v>
      </c>
      <c r="B2278">
        <v>47</v>
      </c>
      <c r="C2278" t="s">
        <v>10390</v>
      </c>
      <c r="D2278" s="7">
        <v>40866</v>
      </c>
      <c r="E2278" t="s">
        <v>10405</v>
      </c>
      <c r="F2278" t="s">
        <v>3103</v>
      </c>
      <c r="G2278" t="s">
        <v>10405</v>
      </c>
      <c r="H2278" t="s">
        <v>17</v>
      </c>
      <c r="I2278" t="s">
        <v>77</v>
      </c>
      <c r="K2278" t="s">
        <v>3175</v>
      </c>
      <c r="L2278" t="s">
        <v>3176</v>
      </c>
    </row>
    <row r="2279" spans="1:14" hidden="1" x14ac:dyDescent="0.25">
      <c r="A2279">
        <v>37</v>
      </c>
      <c r="B2279">
        <v>48</v>
      </c>
      <c r="C2279" t="s">
        <v>10390</v>
      </c>
      <c r="D2279" s="7">
        <v>40866</v>
      </c>
      <c r="E2279" t="s">
        <v>10405</v>
      </c>
      <c r="F2279" t="s">
        <v>3103</v>
      </c>
      <c r="G2279" t="s">
        <v>10405</v>
      </c>
      <c r="H2279" t="s">
        <v>53</v>
      </c>
      <c r="I2279" t="s">
        <v>124</v>
      </c>
      <c r="J2279" t="s">
        <v>80</v>
      </c>
      <c r="K2279" t="s">
        <v>3176</v>
      </c>
      <c r="L2279" t="s">
        <v>3176</v>
      </c>
      <c r="N2279">
        <v>7</v>
      </c>
    </row>
    <row r="2280" spans="1:14" hidden="1" x14ac:dyDescent="0.25">
      <c r="A2280">
        <v>37</v>
      </c>
      <c r="B2280">
        <v>49</v>
      </c>
      <c r="C2280" t="s">
        <v>10390</v>
      </c>
      <c r="D2280" s="7">
        <v>40866</v>
      </c>
      <c r="E2280" t="s">
        <v>10405</v>
      </c>
      <c r="F2280" t="s">
        <v>3103</v>
      </c>
      <c r="G2280" t="s">
        <v>10405</v>
      </c>
      <c r="H2280" t="s">
        <v>17</v>
      </c>
      <c r="I2280" t="s">
        <v>77</v>
      </c>
      <c r="K2280" t="s">
        <v>3176</v>
      </c>
      <c r="L2280" t="s">
        <v>3177</v>
      </c>
    </row>
    <row r="2281" spans="1:14" hidden="1" x14ac:dyDescent="0.25">
      <c r="A2281">
        <v>37</v>
      </c>
      <c r="B2281">
        <v>50</v>
      </c>
      <c r="C2281" t="s">
        <v>10390</v>
      </c>
      <c r="D2281" s="7">
        <v>40866</v>
      </c>
      <c r="E2281" t="s">
        <v>10405</v>
      </c>
      <c r="F2281" t="s">
        <v>3103</v>
      </c>
      <c r="G2281" t="s">
        <v>10405</v>
      </c>
      <c r="H2281" t="s">
        <v>53</v>
      </c>
      <c r="I2281" t="s">
        <v>124</v>
      </c>
      <c r="J2281" t="s">
        <v>80</v>
      </c>
      <c r="K2281" t="s">
        <v>3177</v>
      </c>
      <c r="L2281" t="s">
        <v>3177</v>
      </c>
      <c r="N2281">
        <v>7</v>
      </c>
    </row>
    <row r="2282" spans="1:14" hidden="1" x14ac:dyDescent="0.25">
      <c r="A2282">
        <v>37</v>
      </c>
      <c r="B2282">
        <v>51</v>
      </c>
      <c r="C2282" t="s">
        <v>10390</v>
      </c>
      <c r="D2282" s="7">
        <v>40866</v>
      </c>
      <c r="E2282" t="s">
        <v>10405</v>
      </c>
      <c r="F2282" t="s">
        <v>3103</v>
      </c>
      <c r="G2282" t="s">
        <v>10405</v>
      </c>
      <c r="H2282" t="s">
        <v>17</v>
      </c>
      <c r="I2282" t="s">
        <v>120</v>
      </c>
      <c r="K2282" t="s">
        <v>3177</v>
      </c>
      <c r="L2282" t="s">
        <v>3178</v>
      </c>
    </row>
    <row r="2283" spans="1:14" hidden="1" x14ac:dyDescent="0.25">
      <c r="A2283">
        <v>37</v>
      </c>
      <c r="B2283">
        <v>52</v>
      </c>
      <c r="C2283" t="s">
        <v>10390</v>
      </c>
      <c r="D2283" s="7">
        <v>40866</v>
      </c>
      <c r="E2283" t="s">
        <v>10405</v>
      </c>
      <c r="F2283" t="s">
        <v>3103</v>
      </c>
      <c r="G2283" t="s">
        <v>10405</v>
      </c>
      <c r="H2283" t="s">
        <v>24</v>
      </c>
      <c r="I2283" t="s">
        <v>10323</v>
      </c>
      <c r="K2283" t="s">
        <v>3179</v>
      </c>
      <c r="L2283" t="s">
        <v>3180</v>
      </c>
    </row>
    <row r="2284" spans="1:14" hidden="1" x14ac:dyDescent="0.25">
      <c r="A2284">
        <v>37</v>
      </c>
      <c r="B2284">
        <v>53</v>
      </c>
      <c r="C2284" t="s">
        <v>10390</v>
      </c>
      <c r="D2284" s="7">
        <v>40866</v>
      </c>
      <c r="E2284" t="s">
        <v>10405</v>
      </c>
      <c r="F2284" t="s">
        <v>3103</v>
      </c>
      <c r="G2284" t="s">
        <v>10405</v>
      </c>
      <c r="H2284" t="s">
        <v>10</v>
      </c>
      <c r="I2284" t="s">
        <v>11</v>
      </c>
      <c r="K2284" t="s">
        <v>3180</v>
      </c>
      <c r="L2284" t="s">
        <v>3181</v>
      </c>
    </row>
    <row r="2285" spans="1:14" hidden="1" x14ac:dyDescent="0.25">
      <c r="A2285">
        <v>37</v>
      </c>
      <c r="B2285">
        <v>54</v>
      </c>
      <c r="C2285" t="s">
        <v>10390</v>
      </c>
      <c r="D2285" s="7">
        <v>40866</v>
      </c>
      <c r="E2285" t="s">
        <v>10405</v>
      </c>
      <c r="F2285" t="s">
        <v>3103</v>
      </c>
      <c r="G2285" t="s">
        <v>10405</v>
      </c>
      <c r="H2285" t="s">
        <v>10</v>
      </c>
      <c r="I2285" t="s">
        <v>14</v>
      </c>
      <c r="K2285" t="s">
        <v>3182</v>
      </c>
      <c r="L2285" t="s">
        <v>3183</v>
      </c>
    </row>
    <row r="2286" spans="1:14" hidden="1" x14ac:dyDescent="0.25">
      <c r="A2286">
        <v>37</v>
      </c>
      <c r="B2286">
        <v>55</v>
      </c>
      <c r="C2286" t="s">
        <v>10390</v>
      </c>
      <c r="D2286" s="7">
        <v>40866</v>
      </c>
      <c r="E2286" t="s">
        <v>10405</v>
      </c>
      <c r="F2286" t="s">
        <v>3103</v>
      </c>
      <c r="G2286" t="s">
        <v>10405</v>
      </c>
      <c r="H2286" t="s">
        <v>17</v>
      </c>
      <c r="I2286" t="s">
        <v>101</v>
      </c>
      <c r="K2286" t="s">
        <v>3184</v>
      </c>
      <c r="L2286" t="s">
        <v>3185</v>
      </c>
    </row>
    <row r="2287" spans="1:14" hidden="1" x14ac:dyDescent="0.25">
      <c r="A2287">
        <v>37</v>
      </c>
      <c r="B2287">
        <v>56</v>
      </c>
      <c r="C2287" t="s">
        <v>10390</v>
      </c>
      <c r="D2287" s="7">
        <v>40866</v>
      </c>
      <c r="E2287" t="s">
        <v>10405</v>
      </c>
      <c r="F2287" t="s">
        <v>3103</v>
      </c>
      <c r="G2287" t="s">
        <v>10405</v>
      </c>
      <c r="H2287" t="s">
        <v>33</v>
      </c>
      <c r="I2287" t="s">
        <v>34</v>
      </c>
      <c r="K2287" t="s">
        <v>3185</v>
      </c>
      <c r="L2287" t="s">
        <v>3186</v>
      </c>
    </row>
    <row r="2288" spans="1:14" hidden="1" x14ac:dyDescent="0.25">
      <c r="A2288">
        <v>37</v>
      </c>
      <c r="B2288">
        <v>57</v>
      </c>
      <c r="C2288" t="s">
        <v>10390</v>
      </c>
      <c r="D2288" s="7">
        <v>40866</v>
      </c>
      <c r="E2288" t="s">
        <v>10405</v>
      </c>
      <c r="F2288" t="s">
        <v>3103</v>
      </c>
      <c r="G2288" t="s">
        <v>10405</v>
      </c>
      <c r="H2288" t="s">
        <v>21</v>
      </c>
      <c r="I2288" t="s">
        <v>22</v>
      </c>
      <c r="K2288" t="s">
        <v>3187</v>
      </c>
      <c r="L2288" t="s">
        <v>3188</v>
      </c>
    </row>
    <row r="2289" spans="1:14" hidden="1" x14ac:dyDescent="0.25">
      <c r="A2289">
        <v>37</v>
      </c>
      <c r="B2289">
        <v>58</v>
      </c>
      <c r="C2289" t="s">
        <v>10390</v>
      </c>
      <c r="D2289" s="7">
        <v>40866</v>
      </c>
      <c r="E2289" t="s">
        <v>10405</v>
      </c>
      <c r="F2289" t="s">
        <v>3103</v>
      </c>
      <c r="G2289" t="s">
        <v>10405</v>
      </c>
      <c r="H2289" t="s">
        <v>24</v>
      </c>
      <c r="I2289" t="s">
        <v>10323</v>
      </c>
      <c r="K2289" t="s">
        <v>3189</v>
      </c>
      <c r="L2289" t="s">
        <v>3190</v>
      </c>
    </row>
    <row r="2290" spans="1:14" hidden="1" x14ac:dyDescent="0.25">
      <c r="A2290">
        <v>37</v>
      </c>
      <c r="B2290">
        <v>59</v>
      </c>
      <c r="C2290" t="s">
        <v>10390</v>
      </c>
      <c r="D2290" s="7">
        <v>40866</v>
      </c>
      <c r="E2290" t="s">
        <v>10405</v>
      </c>
      <c r="F2290" t="s">
        <v>3103</v>
      </c>
      <c r="G2290" t="s">
        <v>10405</v>
      </c>
      <c r="H2290" t="s">
        <v>10</v>
      </c>
      <c r="I2290" t="s">
        <v>11</v>
      </c>
      <c r="K2290" t="s">
        <v>3191</v>
      </c>
      <c r="L2290" t="s">
        <v>3192</v>
      </c>
    </row>
    <row r="2291" spans="1:14" hidden="1" x14ac:dyDescent="0.25">
      <c r="A2291">
        <v>37</v>
      </c>
      <c r="B2291">
        <v>60</v>
      </c>
      <c r="C2291" t="s">
        <v>10390</v>
      </c>
      <c r="D2291" s="7">
        <v>40866</v>
      </c>
      <c r="E2291" t="s">
        <v>10405</v>
      </c>
      <c r="F2291" t="s">
        <v>3103</v>
      </c>
      <c r="G2291" t="s">
        <v>10405</v>
      </c>
      <c r="H2291" t="s">
        <v>17</v>
      </c>
      <c r="I2291" t="s">
        <v>73</v>
      </c>
      <c r="K2291" t="s">
        <v>3193</v>
      </c>
      <c r="L2291" t="s">
        <v>3194</v>
      </c>
    </row>
    <row r="2292" spans="1:14" hidden="1" x14ac:dyDescent="0.25">
      <c r="A2292">
        <v>37</v>
      </c>
      <c r="B2292">
        <v>61</v>
      </c>
      <c r="C2292" t="s">
        <v>10390</v>
      </c>
      <c r="D2292" s="7">
        <v>40866</v>
      </c>
      <c r="E2292" t="s">
        <v>10405</v>
      </c>
      <c r="F2292" t="s">
        <v>3103</v>
      </c>
      <c r="G2292" t="s">
        <v>10405</v>
      </c>
      <c r="H2292" t="s">
        <v>162</v>
      </c>
      <c r="I2292" t="s">
        <v>163</v>
      </c>
      <c r="K2292" t="s">
        <v>3194</v>
      </c>
      <c r="L2292" t="s">
        <v>588</v>
      </c>
    </row>
    <row r="2293" spans="1:14" hidden="1" x14ac:dyDescent="0.25">
      <c r="A2293">
        <v>37</v>
      </c>
      <c r="B2293">
        <v>62</v>
      </c>
      <c r="C2293" t="s">
        <v>10390</v>
      </c>
      <c r="D2293" s="7">
        <v>40866</v>
      </c>
      <c r="E2293" t="s">
        <v>10405</v>
      </c>
      <c r="F2293" t="s">
        <v>3103</v>
      </c>
      <c r="G2293" t="s">
        <v>10405</v>
      </c>
      <c r="H2293" t="s">
        <v>24</v>
      </c>
      <c r="I2293" t="s">
        <v>39</v>
      </c>
      <c r="K2293" t="s">
        <v>3195</v>
      </c>
      <c r="L2293" t="s">
        <v>3196</v>
      </c>
    </row>
    <row r="2294" spans="1:14" hidden="1" x14ac:dyDescent="0.25">
      <c r="A2294">
        <v>37</v>
      </c>
      <c r="B2294">
        <v>63</v>
      </c>
      <c r="C2294" t="s">
        <v>10390</v>
      </c>
      <c r="D2294" s="7">
        <v>40866</v>
      </c>
      <c r="E2294" t="s">
        <v>10405</v>
      </c>
      <c r="F2294" t="s">
        <v>3103</v>
      </c>
      <c r="G2294" t="s">
        <v>10405</v>
      </c>
      <c r="H2294" t="s">
        <v>10</v>
      </c>
      <c r="I2294" t="s">
        <v>11</v>
      </c>
      <c r="K2294" t="s">
        <v>3196</v>
      </c>
      <c r="L2294" t="s">
        <v>3197</v>
      </c>
    </row>
    <row r="2295" spans="1:14" hidden="1" x14ac:dyDescent="0.25">
      <c r="A2295">
        <v>37</v>
      </c>
      <c r="B2295">
        <v>64</v>
      </c>
      <c r="C2295" t="s">
        <v>10390</v>
      </c>
      <c r="D2295" s="7">
        <v>40866</v>
      </c>
      <c r="E2295" t="s">
        <v>10405</v>
      </c>
      <c r="F2295" t="s">
        <v>3103</v>
      </c>
      <c r="G2295" t="s">
        <v>10405</v>
      </c>
      <c r="H2295" t="s">
        <v>17</v>
      </c>
      <c r="I2295" t="s">
        <v>77</v>
      </c>
      <c r="K2295" t="s">
        <v>3197</v>
      </c>
      <c r="L2295" t="s">
        <v>3198</v>
      </c>
    </row>
    <row r="2296" spans="1:14" hidden="1" x14ac:dyDescent="0.25">
      <c r="A2296">
        <v>37</v>
      </c>
      <c r="B2296">
        <v>65</v>
      </c>
      <c r="C2296" t="s">
        <v>10390</v>
      </c>
      <c r="D2296" s="7">
        <v>40866</v>
      </c>
      <c r="E2296" t="s">
        <v>10405</v>
      </c>
      <c r="F2296" t="s">
        <v>3103</v>
      </c>
      <c r="G2296" t="s">
        <v>10405</v>
      </c>
      <c r="H2296" t="s">
        <v>33</v>
      </c>
      <c r="I2296" t="s">
        <v>192</v>
      </c>
      <c r="K2296" t="s">
        <v>3198</v>
      </c>
      <c r="L2296" t="s">
        <v>3199</v>
      </c>
    </row>
    <row r="2297" spans="1:14" hidden="1" x14ac:dyDescent="0.25">
      <c r="A2297">
        <v>37</v>
      </c>
      <c r="B2297">
        <v>66</v>
      </c>
      <c r="C2297" t="s">
        <v>10390</v>
      </c>
      <c r="D2297" s="7">
        <v>40866</v>
      </c>
      <c r="E2297" t="s">
        <v>10405</v>
      </c>
      <c r="F2297" t="s">
        <v>3103</v>
      </c>
      <c r="G2297" t="s">
        <v>10405</v>
      </c>
      <c r="H2297" t="s">
        <v>162</v>
      </c>
      <c r="I2297" t="s">
        <v>163</v>
      </c>
      <c r="K2297" t="s">
        <v>3200</v>
      </c>
      <c r="L2297" t="s">
        <v>3201</v>
      </c>
    </row>
    <row r="2298" spans="1:14" hidden="1" x14ac:dyDescent="0.25">
      <c r="A2298">
        <v>37</v>
      </c>
      <c r="B2298">
        <v>67</v>
      </c>
      <c r="C2298" t="s">
        <v>10390</v>
      </c>
      <c r="D2298" s="7">
        <v>40866</v>
      </c>
      <c r="E2298" t="s">
        <v>10405</v>
      </c>
      <c r="F2298" t="s">
        <v>3103</v>
      </c>
      <c r="G2298" t="s">
        <v>10405</v>
      </c>
      <c r="H2298" t="s">
        <v>24</v>
      </c>
      <c r="I2298" t="s">
        <v>10323</v>
      </c>
      <c r="K2298" t="s">
        <v>3202</v>
      </c>
      <c r="L2298" t="s">
        <v>3203</v>
      </c>
    </row>
    <row r="2299" spans="1:14" hidden="1" x14ac:dyDescent="0.25">
      <c r="A2299">
        <v>37</v>
      </c>
      <c r="B2299">
        <v>68</v>
      </c>
      <c r="C2299" t="s">
        <v>10390</v>
      </c>
      <c r="D2299" s="7">
        <v>40866</v>
      </c>
      <c r="E2299" t="s">
        <v>10405</v>
      </c>
      <c r="F2299" t="s">
        <v>3103</v>
      </c>
      <c r="G2299" t="s">
        <v>10405</v>
      </c>
      <c r="H2299" t="s">
        <v>10</v>
      </c>
      <c r="I2299" t="s">
        <v>11</v>
      </c>
      <c r="K2299" t="s">
        <v>3204</v>
      </c>
      <c r="L2299" t="s">
        <v>3205</v>
      </c>
    </row>
    <row r="2300" spans="1:14" hidden="1" x14ac:dyDescent="0.25">
      <c r="A2300">
        <v>37</v>
      </c>
      <c r="B2300">
        <v>69</v>
      </c>
      <c r="C2300" t="s">
        <v>10390</v>
      </c>
      <c r="D2300" s="7">
        <v>40866</v>
      </c>
      <c r="E2300" t="s">
        <v>10405</v>
      </c>
      <c r="F2300" t="s">
        <v>3103</v>
      </c>
      <c r="G2300" t="s">
        <v>10405</v>
      </c>
      <c r="H2300" t="s">
        <v>10</v>
      </c>
      <c r="I2300" t="s">
        <v>14</v>
      </c>
      <c r="K2300" t="s">
        <v>3206</v>
      </c>
      <c r="L2300" t="s">
        <v>3207</v>
      </c>
    </row>
    <row r="2301" spans="1:14" hidden="1" x14ac:dyDescent="0.25">
      <c r="A2301">
        <v>37</v>
      </c>
      <c r="B2301">
        <v>70</v>
      </c>
      <c r="C2301" t="s">
        <v>10390</v>
      </c>
      <c r="D2301" s="7">
        <v>40866</v>
      </c>
      <c r="E2301" t="s">
        <v>10405</v>
      </c>
      <c r="F2301" t="s">
        <v>3103</v>
      </c>
      <c r="G2301" t="s">
        <v>10405</v>
      </c>
      <c r="H2301" t="s">
        <v>17</v>
      </c>
      <c r="I2301" t="s">
        <v>120</v>
      </c>
      <c r="K2301" t="s">
        <v>3207</v>
      </c>
      <c r="L2301" t="s">
        <v>3208</v>
      </c>
    </row>
    <row r="2302" spans="1:14" hidden="1" x14ac:dyDescent="0.25">
      <c r="A2302">
        <v>37</v>
      </c>
      <c r="B2302">
        <v>71</v>
      </c>
      <c r="C2302" t="s">
        <v>10390</v>
      </c>
      <c r="D2302" s="7">
        <v>40866</v>
      </c>
      <c r="E2302" t="s">
        <v>10405</v>
      </c>
      <c r="F2302" t="s">
        <v>3103</v>
      </c>
      <c r="G2302" t="s">
        <v>10405</v>
      </c>
      <c r="H2302" t="s">
        <v>53</v>
      </c>
      <c r="I2302" t="s">
        <v>124</v>
      </c>
      <c r="J2302" t="s">
        <v>80</v>
      </c>
      <c r="K2302" t="s">
        <v>3208</v>
      </c>
      <c r="L2302" t="s">
        <v>3209</v>
      </c>
      <c r="N2302">
        <v>7</v>
      </c>
    </row>
    <row r="2303" spans="1:14" hidden="1" x14ac:dyDescent="0.25">
      <c r="A2303">
        <v>37</v>
      </c>
      <c r="B2303">
        <v>72</v>
      </c>
      <c r="C2303" t="s">
        <v>10390</v>
      </c>
      <c r="D2303" s="7">
        <v>40866</v>
      </c>
      <c r="E2303" t="s">
        <v>10405</v>
      </c>
      <c r="F2303" t="s">
        <v>3103</v>
      </c>
      <c r="G2303" t="s">
        <v>10405</v>
      </c>
      <c r="H2303" t="s">
        <v>17</v>
      </c>
      <c r="I2303" t="s">
        <v>77</v>
      </c>
      <c r="K2303" t="s">
        <v>3209</v>
      </c>
      <c r="L2303" t="s">
        <v>3210</v>
      </c>
    </row>
    <row r="2304" spans="1:14" hidden="1" x14ac:dyDescent="0.25">
      <c r="A2304">
        <v>37</v>
      </c>
      <c r="B2304">
        <v>73</v>
      </c>
      <c r="C2304" t="s">
        <v>10390</v>
      </c>
      <c r="D2304" s="7">
        <v>40866</v>
      </c>
      <c r="E2304" t="s">
        <v>10405</v>
      </c>
      <c r="F2304" t="s">
        <v>3103</v>
      </c>
      <c r="G2304" t="s">
        <v>10405</v>
      </c>
      <c r="H2304" t="s">
        <v>53</v>
      </c>
      <c r="I2304" t="s">
        <v>124</v>
      </c>
      <c r="J2304" t="s">
        <v>80</v>
      </c>
      <c r="K2304" t="s">
        <v>3210</v>
      </c>
      <c r="L2304" t="s">
        <v>3210</v>
      </c>
      <c r="N2304">
        <v>7</v>
      </c>
    </row>
    <row r="2305" spans="1:14" hidden="1" x14ac:dyDescent="0.25">
      <c r="A2305">
        <v>37</v>
      </c>
      <c r="B2305">
        <v>74</v>
      </c>
      <c r="C2305" t="s">
        <v>10390</v>
      </c>
      <c r="D2305" s="7">
        <v>40866</v>
      </c>
      <c r="E2305" t="s">
        <v>10405</v>
      </c>
      <c r="F2305" t="s">
        <v>3103</v>
      </c>
      <c r="G2305" t="s">
        <v>10405</v>
      </c>
      <c r="H2305" t="s">
        <v>17</v>
      </c>
      <c r="I2305" t="s">
        <v>101</v>
      </c>
      <c r="K2305" t="s">
        <v>3210</v>
      </c>
      <c r="L2305" t="s">
        <v>3211</v>
      </c>
    </row>
    <row r="2306" spans="1:14" hidden="1" x14ac:dyDescent="0.25">
      <c r="A2306">
        <v>37</v>
      </c>
      <c r="B2306">
        <v>75</v>
      </c>
      <c r="C2306" t="s">
        <v>10390</v>
      </c>
      <c r="D2306" s="7">
        <v>40866</v>
      </c>
      <c r="E2306" t="s">
        <v>10405</v>
      </c>
      <c r="F2306" t="s">
        <v>3103</v>
      </c>
      <c r="G2306" t="s">
        <v>10405</v>
      </c>
      <c r="H2306" t="s">
        <v>53</v>
      </c>
      <c r="I2306" t="s">
        <v>379</v>
      </c>
      <c r="J2306" t="s">
        <v>80</v>
      </c>
      <c r="K2306" t="s">
        <v>3211</v>
      </c>
      <c r="L2306" t="s">
        <v>3212</v>
      </c>
      <c r="N2306">
        <v>6</v>
      </c>
    </row>
    <row r="2307" spans="1:14" hidden="1" x14ac:dyDescent="0.25">
      <c r="A2307">
        <v>37</v>
      </c>
      <c r="B2307">
        <v>76</v>
      </c>
      <c r="C2307" t="s">
        <v>10390</v>
      </c>
      <c r="D2307" s="7">
        <v>40866</v>
      </c>
      <c r="E2307" t="s">
        <v>10405</v>
      </c>
      <c r="F2307" t="s">
        <v>3103</v>
      </c>
      <c r="G2307" t="s">
        <v>10405</v>
      </c>
      <c r="H2307" t="s">
        <v>21</v>
      </c>
      <c r="I2307" t="s">
        <v>334</v>
      </c>
      <c r="K2307" t="s">
        <v>3212</v>
      </c>
      <c r="L2307" t="s">
        <v>3213</v>
      </c>
    </row>
    <row r="2308" spans="1:14" hidden="1" x14ac:dyDescent="0.25">
      <c r="A2308">
        <v>37</v>
      </c>
      <c r="B2308">
        <v>77</v>
      </c>
      <c r="C2308" t="s">
        <v>10390</v>
      </c>
      <c r="D2308" s="7">
        <v>40866</v>
      </c>
      <c r="E2308" t="s">
        <v>10405</v>
      </c>
      <c r="F2308" t="s">
        <v>3103</v>
      </c>
      <c r="G2308" t="s">
        <v>10405</v>
      </c>
      <c r="H2308" t="s">
        <v>24</v>
      </c>
      <c r="I2308" t="s">
        <v>10323</v>
      </c>
      <c r="K2308" t="s">
        <v>3214</v>
      </c>
      <c r="L2308" t="s">
        <v>3215</v>
      </c>
    </row>
    <row r="2309" spans="1:14" hidden="1" x14ac:dyDescent="0.25">
      <c r="A2309">
        <v>37</v>
      </c>
      <c r="B2309">
        <v>78</v>
      </c>
      <c r="C2309" t="s">
        <v>10390</v>
      </c>
      <c r="D2309" s="7">
        <v>40866</v>
      </c>
      <c r="E2309" t="s">
        <v>10405</v>
      </c>
      <c r="F2309" t="s">
        <v>3103</v>
      </c>
      <c r="G2309" t="s">
        <v>10405</v>
      </c>
      <c r="H2309" t="s">
        <v>10</v>
      </c>
      <c r="I2309" t="s">
        <v>11</v>
      </c>
      <c r="K2309" t="s">
        <v>3216</v>
      </c>
      <c r="L2309" t="s">
        <v>3217</v>
      </c>
    </row>
    <row r="2310" spans="1:14" hidden="1" x14ac:dyDescent="0.25">
      <c r="A2310">
        <v>37</v>
      </c>
      <c r="B2310">
        <v>79</v>
      </c>
      <c r="C2310" t="s">
        <v>10390</v>
      </c>
      <c r="D2310" s="7">
        <v>40866</v>
      </c>
      <c r="E2310" t="s">
        <v>10405</v>
      </c>
      <c r="F2310" t="s">
        <v>3103</v>
      </c>
      <c r="G2310" t="s">
        <v>10405</v>
      </c>
      <c r="H2310" t="s">
        <v>10</v>
      </c>
      <c r="I2310" t="s">
        <v>14</v>
      </c>
      <c r="K2310" t="s">
        <v>3218</v>
      </c>
      <c r="L2310" t="s">
        <v>3219</v>
      </c>
    </row>
    <row r="2311" spans="1:14" hidden="1" x14ac:dyDescent="0.25">
      <c r="A2311">
        <v>37</v>
      </c>
      <c r="B2311">
        <v>80</v>
      </c>
      <c r="C2311" t="s">
        <v>10390</v>
      </c>
      <c r="D2311" s="7">
        <v>40866</v>
      </c>
      <c r="E2311" t="s">
        <v>10405</v>
      </c>
      <c r="F2311" t="s">
        <v>3103</v>
      </c>
      <c r="G2311" t="s">
        <v>10405</v>
      </c>
      <c r="H2311" t="s">
        <v>24</v>
      </c>
      <c r="I2311" t="s">
        <v>1844</v>
      </c>
      <c r="K2311" t="s">
        <v>3220</v>
      </c>
      <c r="L2311" t="s">
        <v>3221</v>
      </c>
    </row>
    <row r="2312" spans="1:14" hidden="1" x14ac:dyDescent="0.25">
      <c r="A2312">
        <v>37</v>
      </c>
      <c r="B2312">
        <v>81</v>
      </c>
      <c r="C2312" t="s">
        <v>10390</v>
      </c>
      <c r="D2312" s="7">
        <v>40866</v>
      </c>
      <c r="E2312" t="s">
        <v>10405</v>
      </c>
      <c r="F2312" t="s">
        <v>3103</v>
      </c>
      <c r="G2312" t="s">
        <v>10405</v>
      </c>
      <c r="H2312" t="s">
        <v>10</v>
      </c>
      <c r="I2312" t="s">
        <v>11</v>
      </c>
      <c r="K2312" t="s">
        <v>3222</v>
      </c>
      <c r="L2312" t="s">
        <v>3223</v>
      </c>
    </row>
    <row r="2313" spans="1:14" hidden="1" x14ac:dyDescent="0.25">
      <c r="A2313">
        <v>37</v>
      </c>
      <c r="B2313">
        <v>82</v>
      </c>
      <c r="C2313" t="s">
        <v>10390</v>
      </c>
      <c r="D2313" s="7">
        <v>40866</v>
      </c>
      <c r="E2313" t="s">
        <v>10405</v>
      </c>
      <c r="F2313" t="s">
        <v>3103</v>
      </c>
      <c r="G2313" t="s">
        <v>10405</v>
      </c>
      <c r="H2313" t="s">
        <v>24</v>
      </c>
      <c r="I2313" t="s">
        <v>10323</v>
      </c>
      <c r="K2313" t="s">
        <v>3223</v>
      </c>
      <c r="L2313" t="s">
        <v>3224</v>
      </c>
    </row>
    <row r="2314" spans="1:14" hidden="1" x14ac:dyDescent="0.25">
      <c r="A2314">
        <v>37</v>
      </c>
      <c r="B2314">
        <v>83</v>
      </c>
      <c r="C2314" t="s">
        <v>10390</v>
      </c>
      <c r="D2314" s="7">
        <v>40866</v>
      </c>
      <c r="E2314" t="s">
        <v>10405</v>
      </c>
      <c r="F2314" t="s">
        <v>3103</v>
      </c>
      <c r="G2314" t="s">
        <v>10405</v>
      </c>
      <c r="H2314" t="s">
        <v>10</v>
      </c>
      <c r="I2314" t="s">
        <v>11</v>
      </c>
      <c r="K2314" t="s">
        <v>3225</v>
      </c>
      <c r="L2314" t="s">
        <v>3226</v>
      </c>
    </row>
    <row r="2315" spans="1:14" hidden="1" x14ac:dyDescent="0.25">
      <c r="A2315">
        <v>37</v>
      </c>
      <c r="B2315">
        <v>84</v>
      </c>
      <c r="C2315" t="s">
        <v>10390</v>
      </c>
      <c r="D2315" s="7">
        <v>40866</v>
      </c>
      <c r="E2315" t="s">
        <v>10405</v>
      </c>
      <c r="F2315" t="s">
        <v>3103</v>
      </c>
      <c r="G2315" t="s">
        <v>10405</v>
      </c>
      <c r="H2315" t="s">
        <v>17</v>
      </c>
      <c r="I2315" t="s">
        <v>77</v>
      </c>
      <c r="K2315" t="s">
        <v>3226</v>
      </c>
      <c r="L2315" t="s">
        <v>3227</v>
      </c>
    </row>
    <row r="2316" spans="1:14" hidden="1" x14ac:dyDescent="0.25">
      <c r="A2316">
        <v>37</v>
      </c>
      <c r="B2316">
        <v>85</v>
      </c>
      <c r="C2316" t="s">
        <v>10390</v>
      </c>
      <c r="D2316" s="7">
        <v>40866</v>
      </c>
      <c r="E2316" t="s">
        <v>10405</v>
      </c>
      <c r="F2316" t="s">
        <v>3103</v>
      </c>
      <c r="G2316" t="s">
        <v>10405</v>
      </c>
      <c r="H2316" t="s">
        <v>53</v>
      </c>
      <c r="I2316" t="s">
        <v>1886</v>
      </c>
      <c r="J2316" t="s">
        <v>80</v>
      </c>
      <c r="K2316" t="s">
        <v>3227</v>
      </c>
      <c r="L2316" t="s">
        <v>3228</v>
      </c>
      <c r="N2316">
        <v>6</v>
      </c>
    </row>
    <row r="2317" spans="1:14" hidden="1" x14ac:dyDescent="0.25">
      <c r="A2317">
        <v>37</v>
      </c>
      <c r="B2317">
        <v>86</v>
      </c>
      <c r="C2317" t="s">
        <v>10390</v>
      </c>
      <c r="D2317" s="7">
        <v>40866</v>
      </c>
      <c r="E2317" t="s">
        <v>10405</v>
      </c>
      <c r="F2317" t="s">
        <v>3103</v>
      </c>
      <c r="G2317" t="s">
        <v>10405</v>
      </c>
      <c r="H2317" t="s">
        <v>162</v>
      </c>
      <c r="I2317" t="s">
        <v>163</v>
      </c>
      <c r="K2317" t="s">
        <v>3229</v>
      </c>
      <c r="L2317" t="s">
        <v>3230</v>
      </c>
    </row>
    <row r="2318" spans="1:14" hidden="1" x14ac:dyDescent="0.25">
      <c r="A2318">
        <v>37</v>
      </c>
      <c r="B2318">
        <v>87</v>
      </c>
      <c r="C2318" t="s">
        <v>10390</v>
      </c>
      <c r="D2318" s="7">
        <v>40866</v>
      </c>
      <c r="E2318" t="s">
        <v>10405</v>
      </c>
      <c r="F2318" t="s">
        <v>3103</v>
      </c>
      <c r="G2318" t="s">
        <v>10405</v>
      </c>
      <c r="H2318" t="s">
        <v>24</v>
      </c>
      <c r="I2318" t="s">
        <v>10323</v>
      </c>
      <c r="K2318" t="s">
        <v>3231</v>
      </c>
      <c r="L2318" t="s">
        <v>3232</v>
      </c>
    </row>
    <row r="2319" spans="1:14" hidden="1" x14ac:dyDescent="0.25">
      <c r="A2319">
        <v>37</v>
      </c>
      <c r="B2319">
        <v>88</v>
      </c>
      <c r="C2319" t="s">
        <v>10390</v>
      </c>
      <c r="D2319" s="7">
        <v>40866</v>
      </c>
      <c r="E2319" t="s">
        <v>10405</v>
      </c>
      <c r="F2319" t="s">
        <v>3103</v>
      </c>
      <c r="G2319" t="s">
        <v>10405</v>
      </c>
      <c r="H2319" t="s">
        <v>10</v>
      </c>
      <c r="I2319" t="s">
        <v>14</v>
      </c>
      <c r="K2319" t="s">
        <v>3232</v>
      </c>
      <c r="L2319" t="s">
        <v>3233</v>
      </c>
    </row>
    <row r="2320" spans="1:14" hidden="1" x14ac:dyDescent="0.25">
      <c r="A2320">
        <v>37</v>
      </c>
      <c r="B2320">
        <v>89</v>
      </c>
      <c r="C2320" t="s">
        <v>10390</v>
      </c>
      <c r="D2320" s="7">
        <v>40866</v>
      </c>
      <c r="E2320" t="s">
        <v>10405</v>
      </c>
      <c r="F2320" t="s">
        <v>3103</v>
      </c>
      <c r="G2320" t="s">
        <v>10405</v>
      </c>
      <c r="H2320" t="s">
        <v>17</v>
      </c>
      <c r="I2320" t="s">
        <v>73</v>
      </c>
      <c r="K2320" t="s">
        <v>3233</v>
      </c>
      <c r="L2320" t="s">
        <v>3234</v>
      </c>
    </row>
    <row r="2321" spans="1:14" hidden="1" x14ac:dyDescent="0.25">
      <c r="A2321">
        <v>37</v>
      </c>
      <c r="B2321">
        <v>90</v>
      </c>
      <c r="C2321" t="s">
        <v>10390</v>
      </c>
      <c r="D2321" s="7">
        <v>40866</v>
      </c>
      <c r="E2321" t="s">
        <v>10405</v>
      </c>
      <c r="F2321" t="s">
        <v>3103</v>
      </c>
      <c r="G2321" t="s">
        <v>10405</v>
      </c>
      <c r="H2321" t="s">
        <v>53</v>
      </c>
      <c r="I2321" t="s">
        <v>379</v>
      </c>
      <c r="J2321" t="s">
        <v>80</v>
      </c>
      <c r="K2321" t="s">
        <v>3234</v>
      </c>
      <c r="L2321" t="s">
        <v>3235</v>
      </c>
      <c r="N2321">
        <v>6</v>
      </c>
    </row>
    <row r="2322" spans="1:14" hidden="1" x14ac:dyDescent="0.25">
      <c r="A2322">
        <v>37</v>
      </c>
      <c r="B2322">
        <v>91</v>
      </c>
      <c r="C2322" t="s">
        <v>10390</v>
      </c>
      <c r="D2322" s="7">
        <v>40866</v>
      </c>
      <c r="E2322" t="s">
        <v>10405</v>
      </c>
      <c r="F2322" t="s">
        <v>3103</v>
      </c>
      <c r="G2322" t="s">
        <v>10405</v>
      </c>
      <c r="H2322" t="s">
        <v>162</v>
      </c>
      <c r="I2322" t="s">
        <v>163</v>
      </c>
      <c r="K2322" t="s">
        <v>3235</v>
      </c>
      <c r="L2322" t="s">
        <v>3236</v>
      </c>
    </row>
    <row r="2323" spans="1:14" hidden="1" x14ac:dyDescent="0.25">
      <c r="A2323">
        <v>37</v>
      </c>
      <c r="B2323">
        <v>92</v>
      </c>
      <c r="C2323" t="s">
        <v>10390</v>
      </c>
      <c r="D2323" s="7">
        <v>40866</v>
      </c>
      <c r="E2323" t="s">
        <v>10405</v>
      </c>
      <c r="F2323" t="s">
        <v>3103</v>
      </c>
      <c r="G2323" t="s">
        <v>10405</v>
      </c>
      <c r="H2323" t="s">
        <v>17</v>
      </c>
      <c r="I2323" t="s">
        <v>73</v>
      </c>
      <c r="K2323" t="s">
        <v>3236</v>
      </c>
      <c r="L2323" t="s">
        <v>3237</v>
      </c>
    </row>
    <row r="2324" spans="1:14" hidden="1" x14ac:dyDescent="0.25">
      <c r="A2324">
        <v>37</v>
      </c>
      <c r="B2324">
        <v>93</v>
      </c>
      <c r="C2324" t="s">
        <v>10390</v>
      </c>
      <c r="D2324" s="7">
        <v>40866</v>
      </c>
      <c r="E2324" t="s">
        <v>10405</v>
      </c>
      <c r="F2324" t="s">
        <v>3103</v>
      </c>
      <c r="G2324" t="s">
        <v>10405</v>
      </c>
      <c r="H2324" t="s">
        <v>24</v>
      </c>
      <c r="I2324" t="s">
        <v>10323</v>
      </c>
      <c r="K2324" t="s">
        <v>3237</v>
      </c>
      <c r="L2324" t="s">
        <v>3238</v>
      </c>
    </row>
    <row r="2325" spans="1:14" hidden="1" x14ac:dyDescent="0.25">
      <c r="A2325">
        <v>37</v>
      </c>
      <c r="B2325">
        <v>94</v>
      </c>
      <c r="C2325" t="s">
        <v>10390</v>
      </c>
      <c r="D2325" s="7">
        <v>40866</v>
      </c>
      <c r="E2325" t="s">
        <v>10405</v>
      </c>
      <c r="F2325" t="s">
        <v>3103</v>
      </c>
      <c r="G2325" t="s">
        <v>10405</v>
      </c>
      <c r="H2325" t="s">
        <v>10</v>
      </c>
      <c r="I2325" t="s">
        <v>11</v>
      </c>
      <c r="K2325" t="s">
        <v>3238</v>
      </c>
      <c r="L2325" t="s">
        <v>3239</v>
      </c>
    </row>
    <row r="2326" spans="1:14" hidden="1" x14ac:dyDescent="0.25">
      <c r="A2326">
        <v>37</v>
      </c>
      <c r="B2326">
        <v>95</v>
      </c>
      <c r="C2326" t="s">
        <v>10390</v>
      </c>
      <c r="D2326" s="7">
        <v>40866</v>
      </c>
      <c r="E2326" t="s">
        <v>10405</v>
      </c>
      <c r="F2326" t="s">
        <v>3103</v>
      </c>
      <c r="G2326" t="s">
        <v>10405</v>
      </c>
      <c r="H2326" t="s">
        <v>17</v>
      </c>
      <c r="I2326" t="s">
        <v>77</v>
      </c>
      <c r="K2326" t="s">
        <v>3239</v>
      </c>
      <c r="L2326" t="s">
        <v>3240</v>
      </c>
    </row>
    <row r="2327" spans="1:14" hidden="1" x14ac:dyDescent="0.25">
      <c r="A2327">
        <v>37</v>
      </c>
      <c r="B2327">
        <v>96</v>
      </c>
      <c r="C2327" t="s">
        <v>10390</v>
      </c>
      <c r="D2327" s="7">
        <v>40866</v>
      </c>
      <c r="E2327" t="s">
        <v>10405</v>
      </c>
      <c r="F2327" t="s">
        <v>3103</v>
      </c>
      <c r="G2327" t="s">
        <v>10405</v>
      </c>
      <c r="H2327" t="s">
        <v>33</v>
      </c>
      <c r="I2327" t="s">
        <v>123</v>
      </c>
      <c r="K2327" t="s">
        <v>3240</v>
      </c>
      <c r="L2327" t="s">
        <v>3241</v>
      </c>
    </row>
    <row r="2328" spans="1:14" hidden="1" x14ac:dyDescent="0.25">
      <c r="A2328">
        <v>37</v>
      </c>
      <c r="B2328">
        <v>97</v>
      </c>
      <c r="C2328" t="s">
        <v>10390</v>
      </c>
      <c r="D2328" s="7">
        <v>40866</v>
      </c>
      <c r="E2328" t="s">
        <v>10405</v>
      </c>
      <c r="F2328" t="s">
        <v>3103</v>
      </c>
      <c r="G2328" t="s">
        <v>10405</v>
      </c>
      <c r="H2328" t="s">
        <v>53</v>
      </c>
      <c r="I2328" t="s">
        <v>2851</v>
      </c>
      <c r="J2328" t="s">
        <v>80</v>
      </c>
      <c r="K2328" t="s">
        <v>3241</v>
      </c>
      <c r="L2328" t="s">
        <v>3242</v>
      </c>
      <c r="M2328" t="s">
        <v>1264</v>
      </c>
      <c r="N2328">
        <v>4</v>
      </c>
    </row>
    <row r="2329" spans="1:14" hidden="1" x14ac:dyDescent="0.25">
      <c r="A2329">
        <v>38</v>
      </c>
      <c r="B2329">
        <v>1</v>
      </c>
      <c r="C2329" t="s">
        <v>10389</v>
      </c>
      <c r="D2329" s="7">
        <v>40833</v>
      </c>
      <c r="E2329" t="s">
        <v>10404</v>
      </c>
      <c r="F2329" t="s">
        <v>9</v>
      </c>
      <c r="G2329" t="s">
        <v>10404</v>
      </c>
      <c r="H2329" t="s">
        <v>10</v>
      </c>
      <c r="I2329" t="s">
        <v>11</v>
      </c>
      <c r="K2329" t="s">
        <v>3243</v>
      </c>
      <c r="L2329" t="s">
        <v>3244</v>
      </c>
    </row>
    <row r="2330" spans="1:14" hidden="1" x14ac:dyDescent="0.25">
      <c r="A2330">
        <v>38</v>
      </c>
      <c r="B2330">
        <v>2</v>
      </c>
      <c r="C2330" t="s">
        <v>10389</v>
      </c>
      <c r="D2330" s="7">
        <v>40833</v>
      </c>
      <c r="E2330" t="s">
        <v>10404</v>
      </c>
      <c r="F2330" t="s">
        <v>9</v>
      </c>
      <c r="G2330" t="s">
        <v>10404</v>
      </c>
      <c r="H2330" t="s">
        <v>10</v>
      </c>
      <c r="I2330" t="s">
        <v>14</v>
      </c>
      <c r="K2330" t="s">
        <v>3244</v>
      </c>
      <c r="L2330" t="s">
        <v>3245</v>
      </c>
    </row>
    <row r="2331" spans="1:14" hidden="1" x14ac:dyDescent="0.25">
      <c r="A2331">
        <v>38</v>
      </c>
      <c r="B2331">
        <v>3</v>
      </c>
      <c r="C2331" t="s">
        <v>10389</v>
      </c>
      <c r="D2331" s="7">
        <v>40833</v>
      </c>
      <c r="E2331" t="s">
        <v>10404</v>
      </c>
      <c r="F2331" t="s">
        <v>9</v>
      </c>
      <c r="G2331" t="s">
        <v>10404</v>
      </c>
      <c r="H2331" t="s">
        <v>17</v>
      </c>
      <c r="I2331" t="s">
        <v>120</v>
      </c>
      <c r="K2331" t="s">
        <v>3245</v>
      </c>
      <c r="L2331" t="s">
        <v>3246</v>
      </c>
    </row>
    <row r="2332" spans="1:14" hidden="1" x14ac:dyDescent="0.25">
      <c r="A2332">
        <v>38</v>
      </c>
      <c r="B2332">
        <v>4</v>
      </c>
      <c r="C2332" t="s">
        <v>10389</v>
      </c>
      <c r="D2332" s="7">
        <v>40833</v>
      </c>
      <c r="E2332" t="s">
        <v>10404</v>
      </c>
      <c r="F2332" t="s">
        <v>9</v>
      </c>
      <c r="G2332" t="s">
        <v>10404</v>
      </c>
      <c r="H2332" t="s">
        <v>53</v>
      </c>
      <c r="I2332" t="s">
        <v>255</v>
      </c>
      <c r="J2332" t="s">
        <v>92</v>
      </c>
      <c r="K2332" t="s">
        <v>3246</v>
      </c>
      <c r="L2332" t="s">
        <v>3247</v>
      </c>
      <c r="N2332">
        <v>4</v>
      </c>
    </row>
    <row r="2333" spans="1:14" hidden="1" x14ac:dyDescent="0.25">
      <c r="A2333">
        <v>38</v>
      </c>
      <c r="B2333">
        <v>5</v>
      </c>
      <c r="C2333" t="s">
        <v>10389</v>
      </c>
      <c r="D2333" s="7">
        <v>40833</v>
      </c>
      <c r="E2333" t="s">
        <v>10404</v>
      </c>
      <c r="F2333" t="s">
        <v>9</v>
      </c>
      <c r="G2333" t="s">
        <v>10404</v>
      </c>
      <c r="H2333" t="s">
        <v>21</v>
      </c>
      <c r="I2333" t="s">
        <v>334</v>
      </c>
      <c r="K2333" t="s">
        <v>3247</v>
      </c>
      <c r="L2333" t="s">
        <v>3248</v>
      </c>
    </row>
    <row r="2334" spans="1:14" hidden="1" x14ac:dyDescent="0.25">
      <c r="A2334">
        <v>38</v>
      </c>
      <c r="B2334">
        <v>6</v>
      </c>
      <c r="C2334" t="s">
        <v>10389</v>
      </c>
      <c r="D2334" s="7">
        <v>40833</v>
      </c>
      <c r="E2334" t="s">
        <v>10404</v>
      </c>
      <c r="F2334" t="s">
        <v>9</v>
      </c>
      <c r="G2334" t="s">
        <v>10404</v>
      </c>
      <c r="H2334" t="s">
        <v>24</v>
      </c>
      <c r="I2334" t="s">
        <v>10323</v>
      </c>
      <c r="K2334" t="s">
        <v>3249</v>
      </c>
      <c r="L2334" t="s">
        <v>3250</v>
      </c>
    </row>
    <row r="2335" spans="1:14" hidden="1" x14ac:dyDescent="0.25">
      <c r="A2335">
        <v>38</v>
      </c>
      <c r="B2335">
        <v>7</v>
      </c>
      <c r="C2335" t="s">
        <v>10389</v>
      </c>
      <c r="D2335" s="7">
        <v>40833</v>
      </c>
      <c r="E2335" t="s">
        <v>10404</v>
      </c>
      <c r="F2335" t="s">
        <v>9</v>
      </c>
      <c r="G2335" t="s">
        <v>10404</v>
      </c>
      <c r="H2335" t="s">
        <v>10</v>
      </c>
      <c r="I2335" t="s">
        <v>11</v>
      </c>
      <c r="K2335" t="s">
        <v>3251</v>
      </c>
      <c r="L2335" t="s">
        <v>3252</v>
      </c>
    </row>
    <row r="2336" spans="1:14" hidden="1" x14ac:dyDescent="0.25">
      <c r="A2336">
        <v>38</v>
      </c>
      <c r="B2336">
        <v>8</v>
      </c>
      <c r="C2336" t="s">
        <v>10389</v>
      </c>
      <c r="D2336" s="7">
        <v>40833</v>
      </c>
      <c r="E2336" t="s">
        <v>10404</v>
      </c>
      <c r="F2336" t="s">
        <v>9</v>
      </c>
      <c r="G2336" t="s">
        <v>10404</v>
      </c>
      <c r="H2336" t="s">
        <v>10</v>
      </c>
      <c r="I2336" t="s">
        <v>11</v>
      </c>
      <c r="K2336" t="s">
        <v>3253</v>
      </c>
      <c r="L2336" t="s">
        <v>3254</v>
      </c>
    </row>
    <row r="2337" spans="1:14" hidden="1" x14ac:dyDescent="0.25">
      <c r="A2337">
        <v>38</v>
      </c>
      <c r="B2337">
        <v>9</v>
      </c>
      <c r="C2337" t="s">
        <v>10389</v>
      </c>
      <c r="D2337" s="7">
        <v>40833</v>
      </c>
      <c r="E2337" t="s">
        <v>10404</v>
      </c>
      <c r="F2337" t="s">
        <v>9</v>
      </c>
      <c r="G2337" t="s">
        <v>10404</v>
      </c>
      <c r="H2337" t="s">
        <v>10</v>
      </c>
      <c r="I2337" t="s">
        <v>14</v>
      </c>
      <c r="K2337" t="s">
        <v>3254</v>
      </c>
      <c r="L2337" t="s">
        <v>3255</v>
      </c>
    </row>
    <row r="2338" spans="1:14" hidden="1" x14ac:dyDescent="0.25">
      <c r="A2338">
        <v>38</v>
      </c>
      <c r="B2338">
        <v>10</v>
      </c>
      <c r="C2338" t="s">
        <v>10389</v>
      </c>
      <c r="D2338" s="7">
        <v>40833</v>
      </c>
      <c r="E2338" t="s">
        <v>10404</v>
      </c>
      <c r="F2338" t="s">
        <v>9</v>
      </c>
      <c r="G2338" t="s">
        <v>10404</v>
      </c>
      <c r="H2338" t="s">
        <v>348</v>
      </c>
      <c r="I2338" t="s">
        <v>464</v>
      </c>
      <c r="K2338" t="s">
        <v>3255</v>
      </c>
      <c r="L2338" t="s">
        <v>3255</v>
      </c>
    </row>
    <row r="2339" spans="1:14" hidden="1" x14ac:dyDescent="0.25">
      <c r="A2339">
        <v>38</v>
      </c>
      <c r="B2339">
        <v>11</v>
      </c>
      <c r="C2339" t="s">
        <v>10389</v>
      </c>
      <c r="D2339" s="7">
        <v>40833</v>
      </c>
      <c r="E2339" t="s">
        <v>10404</v>
      </c>
      <c r="F2339" t="s">
        <v>9</v>
      </c>
      <c r="G2339" t="s">
        <v>10404</v>
      </c>
      <c r="H2339" t="s">
        <v>10</v>
      </c>
      <c r="I2339" t="s">
        <v>14</v>
      </c>
      <c r="K2339" t="s">
        <v>3255</v>
      </c>
      <c r="L2339" t="s">
        <v>3256</v>
      </c>
    </row>
    <row r="2340" spans="1:14" hidden="1" x14ac:dyDescent="0.25">
      <c r="A2340">
        <v>38</v>
      </c>
      <c r="B2340">
        <v>12</v>
      </c>
      <c r="C2340" t="s">
        <v>10389</v>
      </c>
      <c r="D2340" s="7">
        <v>40833</v>
      </c>
      <c r="E2340" t="s">
        <v>10404</v>
      </c>
      <c r="F2340" t="s">
        <v>9</v>
      </c>
      <c r="G2340" t="s">
        <v>10404</v>
      </c>
      <c r="H2340" t="s">
        <v>17</v>
      </c>
      <c r="I2340" t="s">
        <v>120</v>
      </c>
      <c r="K2340" t="s">
        <v>3256</v>
      </c>
      <c r="L2340" t="s">
        <v>3257</v>
      </c>
    </row>
    <row r="2341" spans="1:14" hidden="1" x14ac:dyDescent="0.25">
      <c r="A2341">
        <v>38</v>
      </c>
      <c r="B2341">
        <v>13</v>
      </c>
      <c r="C2341" t="s">
        <v>10389</v>
      </c>
      <c r="D2341" s="7">
        <v>40833</v>
      </c>
      <c r="E2341" t="s">
        <v>10404</v>
      </c>
      <c r="F2341" t="s">
        <v>9</v>
      </c>
      <c r="G2341" t="s">
        <v>10404</v>
      </c>
      <c r="H2341" t="s">
        <v>348</v>
      </c>
      <c r="I2341" t="s">
        <v>464</v>
      </c>
      <c r="K2341" t="s">
        <v>3257</v>
      </c>
      <c r="L2341" t="s">
        <v>3257</v>
      </c>
    </row>
    <row r="2342" spans="1:14" hidden="1" x14ac:dyDescent="0.25">
      <c r="A2342">
        <v>38</v>
      </c>
      <c r="B2342">
        <v>14</v>
      </c>
      <c r="C2342" t="s">
        <v>10389</v>
      </c>
      <c r="D2342" s="7">
        <v>40833</v>
      </c>
      <c r="E2342" t="s">
        <v>10404</v>
      </c>
      <c r="F2342" t="s">
        <v>9</v>
      </c>
      <c r="G2342" t="s">
        <v>10404</v>
      </c>
      <c r="H2342" t="s">
        <v>17</v>
      </c>
      <c r="I2342" t="s">
        <v>120</v>
      </c>
      <c r="K2342" t="s">
        <v>3257</v>
      </c>
      <c r="L2342" t="s">
        <v>3258</v>
      </c>
    </row>
    <row r="2343" spans="1:14" hidden="1" x14ac:dyDescent="0.25">
      <c r="A2343">
        <v>38</v>
      </c>
      <c r="B2343">
        <v>15</v>
      </c>
      <c r="C2343" t="s">
        <v>10389</v>
      </c>
      <c r="D2343" s="7">
        <v>40833</v>
      </c>
      <c r="E2343" t="s">
        <v>10404</v>
      </c>
      <c r="F2343" t="s">
        <v>9</v>
      </c>
      <c r="G2343" t="s">
        <v>10404</v>
      </c>
      <c r="H2343" t="s">
        <v>53</v>
      </c>
      <c r="I2343" t="s">
        <v>379</v>
      </c>
      <c r="J2343" t="s">
        <v>80</v>
      </c>
      <c r="K2343" t="s">
        <v>3258</v>
      </c>
      <c r="L2343" t="s">
        <v>3259</v>
      </c>
      <c r="N2343">
        <v>6</v>
      </c>
    </row>
    <row r="2344" spans="1:14" hidden="1" x14ac:dyDescent="0.25">
      <c r="A2344">
        <v>38</v>
      </c>
      <c r="B2344">
        <v>16</v>
      </c>
      <c r="C2344" t="s">
        <v>10389</v>
      </c>
      <c r="D2344" s="7">
        <v>40833</v>
      </c>
      <c r="E2344" t="s">
        <v>10404</v>
      </c>
      <c r="F2344" t="s">
        <v>9</v>
      </c>
      <c r="G2344" t="s">
        <v>10404</v>
      </c>
      <c r="H2344" t="s">
        <v>21</v>
      </c>
      <c r="I2344" t="s">
        <v>334</v>
      </c>
      <c r="K2344" t="s">
        <v>3260</v>
      </c>
      <c r="L2344" t="s">
        <v>3261</v>
      </c>
    </row>
    <row r="2345" spans="1:14" hidden="1" x14ac:dyDescent="0.25">
      <c r="A2345">
        <v>38</v>
      </c>
      <c r="B2345">
        <v>17</v>
      </c>
      <c r="C2345" t="s">
        <v>10389</v>
      </c>
      <c r="D2345" s="7">
        <v>40833</v>
      </c>
      <c r="E2345" t="s">
        <v>10404</v>
      </c>
      <c r="F2345" t="s">
        <v>9</v>
      </c>
      <c r="G2345" t="s">
        <v>10404</v>
      </c>
      <c r="H2345" t="s">
        <v>24</v>
      </c>
      <c r="I2345" t="s">
        <v>10323</v>
      </c>
      <c r="K2345" t="s">
        <v>3262</v>
      </c>
      <c r="L2345" t="s">
        <v>3263</v>
      </c>
    </row>
    <row r="2346" spans="1:14" hidden="1" x14ac:dyDescent="0.25">
      <c r="A2346">
        <v>38</v>
      </c>
      <c r="B2346">
        <v>18</v>
      </c>
      <c r="C2346" t="s">
        <v>10389</v>
      </c>
      <c r="D2346" s="7">
        <v>40833</v>
      </c>
      <c r="E2346" t="s">
        <v>10404</v>
      </c>
      <c r="F2346" t="s">
        <v>9</v>
      </c>
      <c r="G2346" t="s">
        <v>10404</v>
      </c>
      <c r="H2346" t="s">
        <v>10</v>
      </c>
      <c r="I2346" t="s">
        <v>11</v>
      </c>
      <c r="K2346" t="s">
        <v>3264</v>
      </c>
      <c r="L2346" t="s">
        <v>3265</v>
      </c>
    </row>
    <row r="2347" spans="1:14" hidden="1" x14ac:dyDescent="0.25">
      <c r="A2347">
        <v>38</v>
      </c>
      <c r="B2347">
        <v>19</v>
      </c>
      <c r="C2347" t="s">
        <v>10389</v>
      </c>
      <c r="D2347" s="7">
        <v>40833</v>
      </c>
      <c r="E2347" t="s">
        <v>10404</v>
      </c>
      <c r="F2347" t="s">
        <v>9</v>
      </c>
      <c r="G2347" t="s">
        <v>10404</v>
      </c>
      <c r="H2347" t="s">
        <v>17</v>
      </c>
      <c r="I2347" t="s">
        <v>120</v>
      </c>
      <c r="K2347" t="s">
        <v>3265</v>
      </c>
      <c r="L2347" t="s">
        <v>3266</v>
      </c>
    </row>
    <row r="2348" spans="1:14" hidden="1" x14ac:dyDescent="0.25">
      <c r="A2348">
        <v>38</v>
      </c>
      <c r="B2348">
        <v>20</v>
      </c>
      <c r="C2348" t="s">
        <v>10389</v>
      </c>
      <c r="D2348" s="7">
        <v>40833</v>
      </c>
      <c r="E2348" t="s">
        <v>10404</v>
      </c>
      <c r="F2348" t="s">
        <v>9</v>
      </c>
      <c r="G2348" t="s">
        <v>10404</v>
      </c>
      <c r="H2348" t="s">
        <v>10</v>
      </c>
      <c r="I2348" t="s">
        <v>14</v>
      </c>
      <c r="K2348" t="s">
        <v>3266</v>
      </c>
      <c r="L2348" t="s">
        <v>3267</v>
      </c>
    </row>
    <row r="2349" spans="1:14" hidden="1" x14ac:dyDescent="0.25">
      <c r="A2349">
        <v>38</v>
      </c>
      <c r="B2349">
        <v>21</v>
      </c>
      <c r="C2349" t="s">
        <v>10389</v>
      </c>
      <c r="D2349" s="7">
        <v>40833</v>
      </c>
      <c r="E2349" t="s">
        <v>10404</v>
      </c>
      <c r="F2349" t="s">
        <v>9</v>
      </c>
      <c r="G2349" t="s">
        <v>10404</v>
      </c>
      <c r="H2349" t="s">
        <v>17</v>
      </c>
      <c r="I2349" t="s">
        <v>120</v>
      </c>
      <c r="K2349" t="s">
        <v>3267</v>
      </c>
      <c r="L2349" t="s">
        <v>3268</v>
      </c>
    </row>
    <row r="2350" spans="1:14" hidden="1" x14ac:dyDescent="0.25">
      <c r="A2350">
        <v>38</v>
      </c>
      <c r="B2350">
        <v>22</v>
      </c>
      <c r="C2350" t="s">
        <v>10389</v>
      </c>
      <c r="D2350" s="7">
        <v>40833</v>
      </c>
      <c r="E2350" t="s">
        <v>10404</v>
      </c>
      <c r="F2350" t="s">
        <v>9</v>
      </c>
      <c r="G2350" t="s">
        <v>10404</v>
      </c>
      <c r="H2350" t="s">
        <v>17</v>
      </c>
      <c r="I2350" t="s">
        <v>77</v>
      </c>
      <c r="K2350" t="s">
        <v>3268</v>
      </c>
      <c r="L2350" t="s">
        <v>3269</v>
      </c>
    </row>
    <row r="2351" spans="1:14" hidden="1" x14ac:dyDescent="0.25">
      <c r="A2351">
        <v>38</v>
      </c>
      <c r="B2351">
        <v>23</v>
      </c>
      <c r="C2351" t="s">
        <v>10389</v>
      </c>
      <c r="D2351" s="7">
        <v>40833</v>
      </c>
      <c r="E2351" t="s">
        <v>10404</v>
      </c>
      <c r="F2351" t="s">
        <v>9</v>
      </c>
      <c r="G2351" t="s">
        <v>10404</v>
      </c>
      <c r="H2351" t="s">
        <v>53</v>
      </c>
      <c r="I2351" t="s">
        <v>91</v>
      </c>
      <c r="J2351" t="s">
        <v>92</v>
      </c>
      <c r="K2351" t="s">
        <v>3269</v>
      </c>
      <c r="L2351" t="s">
        <v>3269</v>
      </c>
      <c r="N2351">
        <v>7</v>
      </c>
    </row>
    <row r="2352" spans="1:14" hidden="1" x14ac:dyDescent="0.25">
      <c r="A2352">
        <v>38</v>
      </c>
      <c r="B2352">
        <v>24</v>
      </c>
      <c r="C2352" t="s">
        <v>10389</v>
      </c>
      <c r="D2352" s="7">
        <v>40833</v>
      </c>
      <c r="E2352" t="s">
        <v>10404</v>
      </c>
      <c r="F2352" t="s">
        <v>9</v>
      </c>
      <c r="G2352" t="s">
        <v>10404</v>
      </c>
      <c r="H2352" t="s">
        <v>17</v>
      </c>
      <c r="I2352" t="s">
        <v>73</v>
      </c>
      <c r="K2352" t="s">
        <v>3269</v>
      </c>
      <c r="L2352" t="s">
        <v>3270</v>
      </c>
    </row>
    <row r="2353" spans="1:14" hidden="1" x14ac:dyDescent="0.25">
      <c r="A2353">
        <v>38</v>
      </c>
      <c r="B2353">
        <v>25</v>
      </c>
      <c r="C2353" t="s">
        <v>10389</v>
      </c>
      <c r="D2353" s="7">
        <v>40833</v>
      </c>
      <c r="E2353" t="s">
        <v>10404</v>
      </c>
      <c r="F2353" t="s">
        <v>9</v>
      </c>
      <c r="G2353" t="s">
        <v>10404</v>
      </c>
      <c r="H2353" t="s">
        <v>17</v>
      </c>
      <c r="I2353" t="s">
        <v>292</v>
      </c>
      <c r="K2353" t="s">
        <v>3270</v>
      </c>
      <c r="L2353" t="s">
        <v>3271</v>
      </c>
    </row>
    <row r="2354" spans="1:14" hidden="1" x14ac:dyDescent="0.25">
      <c r="A2354">
        <v>38</v>
      </c>
      <c r="B2354">
        <v>26</v>
      </c>
      <c r="C2354" t="s">
        <v>10389</v>
      </c>
      <c r="D2354" s="7">
        <v>40833</v>
      </c>
      <c r="E2354" t="s">
        <v>10404</v>
      </c>
      <c r="F2354" t="s">
        <v>9</v>
      </c>
      <c r="G2354" t="s">
        <v>10404</v>
      </c>
      <c r="H2354" t="s">
        <v>10</v>
      </c>
      <c r="I2354" t="s">
        <v>14</v>
      </c>
      <c r="K2354" t="s">
        <v>3271</v>
      </c>
      <c r="L2354" t="s">
        <v>3272</v>
      </c>
    </row>
    <row r="2355" spans="1:14" hidden="1" x14ac:dyDescent="0.25">
      <c r="A2355">
        <v>38</v>
      </c>
      <c r="B2355">
        <v>27</v>
      </c>
      <c r="C2355" t="s">
        <v>10389</v>
      </c>
      <c r="D2355" s="7">
        <v>40833</v>
      </c>
      <c r="E2355" t="s">
        <v>10404</v>
      </c>
      <c r="F2355" t="s">
        <v>9</v>
      </c>
      <c r="G2355" t="s">
        <v>10404</v>
      </c>
      <c r="H2355" t="s">
        <v>17</v>
      </c>
      <c r="I2355" t="s">
        <v>77</v>
      </c>
      <c r="K2355" t="s">
        <v>3272</v>
      </c>
      <c r="L2355" t="s">
        <v>3273</v>
      </c>
    </row>
    <row r="2356" spans="1:14" hidden="1" x14ac:dyDescent="0.25">
      <c r="A2356">
        <v>38</v>
      </c>
      <c r="B2356">
        <v>28</v>
      </c>
      <c r="C2356" t="s">
        <v>10389</v>
      </c>
      <c r="D2356" s="7">
        <v>40833</v>
      </c>
      <c r="E2356" t="s">
        <v>10404</v>
      </c>
      <c r="F2356" t="s">
        <v>9</v>
      </c>
      <c r="G2356" t="s">
        <v>10404</v>
      </c>
      <c r="H2356" t="s">
        <v>33</v>
      </c>
      <c r="I2356" t="s">
        <v>34</v>
      </c>
      <c r="K2356" t="s">
        <v>3274</v>
      </c>
      <c r="L2356" t="s">
        <v>3275</v>
      </c>
    </row>
    <row r="2357" spans="1:14" hidden="1" x14ac:dyDescent="0.25">
      <c r="A2357">
        <v>38</v>
      </c>
      <c r="B2357">
        <v>29</v>
      </c>
      <c r="C2357" t="s">
        <v>10389</v>
      </c>
      <c r="D2357" s="7">
        <v>40833</v>
      </c>
      <c r="E2357" t="s">
        <v>10404</v>
      </c>
      <c r="F2357" t="s">
        <v>9</v>
      </c>
      <c r="G2357" t="s">
        <v>10404</v>
      </c>
      <c r="H2357" t="s">
        <v>21</v>
      </c>
      <c r="I2357" t="s">
        <v>334</v>
      </c>
      <c r="K2357" t="s">
        <v>3275</v>
      </c>
      <c r="L2357" t="s">
        <v>3276</v>
      </c>
    </row>
    <row r="2358" spans="1:14" hidden="1" x14ac:dyDescent="0.25">
      <c r="A2358">
        <v>38</v>
      </c>
      <c r="B2358">
        <v>30</v>
      </c>
      <c r="C2358" t="s">
        <v>10389</v>
      </c>
      <c r="D2358" s="7">
        <v>40833</v>
      </c>
      <c r="E2358" t="s">
        <v>10404</v>
      </c>
      <c r="F2358" t="s">
        <v>9</v>
      </c>
      <c r="G2358" t="s">
        <v>10404</v>
      </c>
      <c r="H2358" t="s">
        <v>24</v>
      </c>
      <c r="I2358" t="s">
        <v>10323</v>
      </c>
      <c r="K2358" t="s">
        <v>3277</v>
      </c>
      <c r="L2358" t="s">
        <v>3278</v>
      </c>
    </row>
    <row r="2359" spans="1:14" hidden="1" x14ac:dyDescent="0.25">
      <c r="A2359">
        <v>38</v>
      </c>
      <c r="B2359">
        <v>31</v>
      </c>
      <c r="C2359" t="s">
        <v>10389</v>
      </c>
      <c r="D2359" s="7">
        <v>40833</v>
      </c>
      <c r="E2359" t="s">
        <v>10404</v>
      </c>
      <c r="F2359" t="s">
        <v>9</v>
      </c>
      <c r="G2359" t="s">
        <v>10404</v>
      </c>
      <c r="H2359" t="s">
        <v>10</v>
      </c>
      <c r="I2359" t="s">
        <v>11</v>
      </c>
      <c r="K2359" t="s">
        <v>3278</v>
      </c>
      <c r="L2359" t="s">
        <v>3279</v>
      </c>
    </row>
    <row r="2360" spans="1:14" hidden="1" x14ac:dyDescent="0.25">
      <c r="A2360">
        <v>38</v>
      </c>
      <c r="B2360">
        <v>32</v>
      </c>
      <c r="C2360" t="s">
        <v>10389</v>
      </c>
      <c r="D2360" s="7">
        <v>40833</v>
      </c>
      <c r="E2360" t="s">
        <v>10404</v>
      </c>
      <c r="F2360" t="s">
        <v>9</v>
      </c>
      <c r="G2360" t="s">
        <v>10404</v>
      </c>
      <c r="H2360" t="s">
        <v>10</v>
      </c>
      <c r="I2360" t="s">
        <v>14</v>
      </c>
      <c r="K2360" t="s">
        <v>3280</v>
      </c>
      <c r="L2360" t="s">
        <v>3281</v>
      </c>
    </row>
    <row r="2361" spans="1:14" hidden="1" x14ac:dyDescent="0.25">
      <c r="A2361">
        <v>38</v>
      </c>
      <c r="B2361">
        <v>33</v>
      </c>
      <c r="C2361" t="s">
        <v>10389</v>
      </c>
      <c r="D2361" s="7">
        <v>40833</v>
      </c>
      <c r="E2361" t="s">
        <v>10404</v>
      </c>
      <c r="F2361" t="s">
        <v>9</v>
      </c>
      <c r="G2361" t="s">
        <v>10404</v>
      </c>
      <c r="H2361" t="s">
        <v>17</v>
      </c>
      <c r="I2361" t="s">
        <v>120</v>
      </c>
      <c r="K2361" t="s">
        <v>3282</v>
      </c>
      <c r="L2361" t="s">
        <v>3283</v>
      </c>
    </row>
    <row r="2362" spans="1:14" hidden="1" x14ac:dyDescent="0.25">
      <c r="A2362">
        <v>38</v>
      </c>
      <c r="B2362">
        <v>34</v>
      </c>
      <c r="C2362" t="s">
        <v>10389</v>
      </c>
      <c r="D2362" s="7">
        <v>40833</v>
      </c>
      <c r="E2362" t="s">
        <v>10404</v>
      </c>
      <c r="F2362" t="s">
        <v>9</v>
      </c>
      <c r="G2362" t="s">
        <v>10404</v>
      </c>
      <c r="H2362" t="s">
        <v>53</v>
      </c>
      <c r="I2362" t="s">
        <v>772</v>
      </c>
      <c r="J2362" t="s">
        <v>92</v>
      </c>
      <c r="K2362" t="s">
        <v>3283</v>
      </c>
      <c r="L2362" t="s">
        <v>3284</v>
      </c>
      <c r="N2362">
        <v>4</v>
      </c>
    </row>
    <row r="2363" spans="1:14" hidden="1" x14ac:dyDescent="0.25">
      <c r="A2363">
        <v>38</v>
      </c>
      <c r="B2363">
        <v>35</v>
      </c>
      <c r="C2363" t="s">
        <v>10389</v>
      </c>
      <c r="D2363" s="7">
        <v>40833</v>
      </c>
      <c r="E2363" t="s">
        <v>10404</v>
      </c>
      <c r="F2363" t="s">
        <v>9</v>
      </c>
      <c r="G2363" t="s">
        <v>10404</v>
      </c>
      <c r="H2363" t="s">
        <v>24</v>
      </c>
      <c r="I2363" t="s">
        <v>10323</v>
      </c>
      <c r="K2363" t="s">
        <v>3285</v>
      </c>
      <c r="L2363" t="s">
        <v>3286</v>
      </c>
    </row>
    <row r="2364" spans="1:14" hidden="1" x14ac:dyDescent="0.25">
      <c r="A2364">
        <v>38</v>
      </c>
      <c r="B2364">
        <v>36</v>
      </c>
      <c r="C2364" t="s">
        <v>10389</v>
      </c>
      <c r="D2364" s="7">
        <v>40833</v>
      </c>
      <c r="E2364" t="s">
        <v>10404</v>
      </c>
      <c r="F2364" t="s">
        <v>9</v>
      </c>
      <c r="G2364" t="s">
        <v>10404</v>
      </c>
      <c r="H2364" t="s">
        <v>10</v>
      </c>
      <c r="I2364" t="s">
        <v>14</v>
      </c>
      <c r="K2364" t="s">
        <v>3287</v>
      </c>
      <c r="L2364" t="s">
        <v>3288</v>
      </c>
    </row>
    <row r="2365" spans="1:14" hidden="1" x14ac:dyDescent="0.25">
      <c r="A2365">
        <v>38</v>
      </c>
      <c r="B2365">
        <v>37</v>
      </c>
      <c r="C2365" t="s">
        <v>10389</v>
      </c>
      <c r="D2365" s="7">
        <v>40833</v>
      </c>
      <c r="E2365" t="s">
        <v>10404</v>
      </c>
      <c r="F2365" t="s">
        <v>9</v>
      </c>
      <c r="G2365" t="s">
        <v>10404</v>
      </c>
      <c r="H2365" t="s">
        <v>17</v>
      </c>
      <c r="I2365" t="s">
        <v>120</v>
      </c>
      <c r="K2365" t="s">
        <v>3288</v>
      </c>
      <c r="L2365" t="s">
        <v>3289</v>
      </c>
    </row>
    <row r="2366" spans="1:14" hidden="1" x14ac:dyDescent="0.25">
      <c r="A2366">
        <v>38</v>
      </c>
      <c r="B2366">
        <v>38</v>
      </c>
      <c r="C2366" t="s">
        <v>10389</v>
      </c>
      <c r="D2366" s="7">
        <v>40833</v>
      </c>
      <c r="E2366" t="s">
        <v>10404</v>
      </c>
      <c r="F2366" t="s">
        <v>9</v>
      </c>
      <c r="G2366" t="s">
        <v>10404</v>
      </c>
      <c r="H2366" t="s">
        <v>17</v>
      </c>
      <c r="I2366" t="s">
        <v>120</v>
      </c>
      <c r="K2366" t="s">
        <v>3289</v>
      </c>
      <c r="L2366" t="s">
        <v>3290</v>
      </c>
    </row>
    <row r="2367" spans="1:14" hidden="1" x14ac:dyDescent="0.25">
      <c r="A2367">
        <v>38</v>
      </c>
      <c r="B2367">
        <v>39</v>
      </c>
      <c r="C2367" t="s">
        <v>10389</v>
      </c>
      <c r="D2367" s="7">
        <v>40833</v>
      </c>
      <c r="E2367" t="s">
        <v>10404</v>
      </c>
      <c r="F2367" t="s">
        <v>9</v>
      </c>
      <c r="G2367" t="s">
        <v>10404</v>
      </c>
      <c r="H2367" t="s">
        <v>17</v>
      </c>
      <c r="I2367" t="s">
        <v>18</v>
      </c>
      <c r="K2367" t="s">
        <v>3290</v>
      </c>
      <c r="L2367" t="s">
        <v>3291</v>
      </c>
    </row>
    <row r="2368" spans="1:14" hidden="1" x14ac:dyDescent="0.25">
      <c r="A2368">
        <v>38</v>
      </c>
      <c r="B2368">
        <v>40</v>
      </c>
      <c r="C2368" t="s">
        <v>10389</v>
      </c>
      <c r="D2368" s="7">
        <v>40833</v>
      </c>
      <c r="E2368" t="s">
        <v>10404</v>
      </c>
      <c r="F2368" t="s">
        <v>9</v>
      </c>
      <c r="G2368" t="s">
        <v>10404</v>
      </c>
      <c r="H2368" t="s">
        <v>33</v>
      </c>
      <c r="I2368" t="s">
        <v>192</v>
      </c>
      <c r="K2368" t="s">
        <v>3291</v>
      </c>
      <c r="L2368" t="s">
        <v>3292</v>
      </c>
    </row>
    <row r="2369" spans="1:12" hidden="1" x14ac:dyDescent="0.25">
      <c r="A2369">
        <v>38</v>
      </c>
      <c r="B2369">
        <v>41</v>
      </c>
      <c r="C2369" t="s">
        <v>10389</v>
      </c>
      <c r="D2369" s="7">
        <v>40833</v>
      </c>
      <c r="E2369" t="s">
        <v>10404</v>
      </c>
      <c r="F2369" t="s">
        <v>9</v>
      </c>
      <c r="G2369" t="s">
        <v>10404</v>
      </c>
      <c r="H2369" t="s">
        <v>21</v>
      </c>
      <c r="I2369" t="s">
        <v>334</v>
      </c>
      <c r="K2369" t="s">
        <v>3293</v>
      </c>
      <c r="L2369" t="s">
        <v>3294</v>
      </c>
    </row>
    <row r="2370" spans="1:12" hidden="1" x14ac:dyDescent="0.25">
      <c r="A2370">
        <v>38</v>
      </c>
      <c r="B2370">
        <v>42</v>
      </c>
      <c r="C2370" t="s">
        <v>10389</v>
      </c>
      <c r="D2370" s="7">
        <v>40833</v>
      </c>
      <c r="E2370" t="s">
        <v>10404</v>
      </c>
      <c r="F2370" t="s">
        <v>9</v>
      </c>
      <c r="G2370" t="s">
        <v>10404</v>
      </c>
      <c r="H2370" t="s">
        <v>24</v>
      </c>
      <c r="I2370" t="s">
        <v>10323</v>
      </c>
      <c r="K2370" t="s">
        <v>3295</v>
      </c>
      <c r="L2370" t="s">
        <v>3296</v>
      </c>
    </row>
    <row r="2371" spans="1:12" hidden="1" x14ac:dyDescent="0.25">
      <c r="A2371">
        <v>38</v>
      </c>
      <c r="B2371">
        <v>43</v>
      </c>
      <c r="C2371" t="s">
        <v>10389</v>
      </c>
      <c r="D2371" s="7">
        <v>40833</v>
      </c>
      <c r="E2371" t="s">
        <v>10404</v>
      </c>
      <c r="F2371" t="s">
        <v>9</v>
      </c>
      <c r="G2371" t="s">
        <v>10404</v>
      </c>
      <c r="H2371" t="s">
        <v>10</v>
      </c>
      <c r="I2371" t="s">
        <v>11</v>
      </c>
      <c r="K2371" t="s">
        <v>84</v>
      </c>
      <c r="L2371" t="s">
        <v>3297</v>
      </c>
    </row>
    <row r="2372" spans="1:12" hidden="1" x14ac:dyDescent="0.25">
      <c r="A2372">
        <v>38</v>
      </c>
      <c r="B2372">
        <v>44</v>
      </c>
      <c r="C2372" t="s">
        <v>10389</v>
      </c>
      <c r="D2372" s="7">
        <v>40833</v>
      </c>
      <c r="E2372" t="s">
        <v>10404</v>
      </c>
      <c r="F2372" t="s">
        <v>9</v>
      </c>
      <c r="G2372" t="s">
        <v>10404</v>
      </c>
      <c r="H2372" t="s">
        <v>10</v>
      </c>
      <c r="I2372" t="s">
        <v>14</v>
      </c>
      <c r="K2372" t="s">
        <v>3298</v>
      </c>
      <c r="L2372" t="s">
        <v>3299</v>
      </c>
    </row>
    <row r="2373" spans="1:12" hidden="1" x14ac:dyDescent="0.25">
      <c r="A2373">
        <v>38</v>
      </c>
      <c r="B2373">
        <v>45</v>
      </c>
      <c r="C2373" t="s">
        <v>10389</v>
      </c>
      <c r="D2373" s="7">
        <v>40833</v>
      </c>
      <c r="E2373" t="s">
        <v>10404</v>
      </c>
      <c r="F2373" t="s">
        <v>9</v>
      </c>
      <c r="G2373" t="s">
        <v>10404</v>
      </c>
      <c r="H2373" t="s">
        <v>17</v>
      </c>
      <c r="I2373" t="s">
        <v>120</v>
      </c>
      <c r="K2373" t="s">
        <v>3300</v>
      </c>
      <c r="L2373" t="s">
        <v>3301</v>
      </c>
    </row>
    <row r="2374" spans="1:12" hidden="1" x14ac:dyDescent="0.25">
      <c r="A2374">
        <v>38</v>
      </c>
      <c r="B2374">
        <v>46</v>
      </c>
      <c r="C2374" t="s">
        <v>10389</v>
      </c>
      <c r="D2374" s="7">
        <v>40833</v>
      </c>
      <c r="E2374" t="s">
        <v>10404</v>
      </c>
      <c r="F2374" t="s">
        <v>9</v>
      </c>
      <c r="G2374" t="s">
        <v>10404</v>
      </c>
      <c r="H2374" t="s">
        <v>21</v>
      </c>
      <c r="I2374" t="s">
        <v>334</v>
      </c>
      <c r="K2374" t="s">
        <v>3302</v>
      </c>
      <c r="L2374" t="s">
        <v>3303</v>
      </c>
    </row>
    <row r="2375" spans="1:12" hidden="1" x14ac:dyDescent="0.25">
      <c r="A2375">
        <v>38</v>
      </c>
      <c r="B2375">
        <v>47</v>
      </c>
      <c r="C2375" t="s">
        <v>10389</v>
      </c>
      <c r="D2375" s="7">
        <v>40833</v>
      </c>
      <c r="E2375" t="s">
        <v>10404</v>
      </c>
      <c r="F2375" t="s">
        <v>9</v>
      </c>
      <c r="G2375" t="s">
        <v>10404</v>
      </c>
      <c r="H2375" t="s">
        <v>24</v>
      </c>
      <c r="I2375" t="s">
        <v>10323</v>
      </c>
      <c r="K2375" t="s">
        <v>3304</v>
      </c>
      <c r="L2375" t="s">
        <v>3305</v>
      </c>
    </row>
    <row r="2376" spans="1:12" hidden="1" x14ac:dyDescent="0.25">
      <c r="A2376">
        <v>38</v>
      </c>
      <c r="B2376">
        <v>48</v>
      </c>
      <c r="C2376" t="s">
        <v>10389</v>
      </c>
      <c r="D2376" s="7">
        <v>40833</v>
      </c>
      <c r="E2376" t="s">
        <v>10404</v>
      </c>
      <c r="F2376" t="s">
        <v>9</v>
      </c>
      <c r="G2376" t="s">
        <v>10404</v>
      </c>
      <c r="H2376" t="s">
        <v>10</v>
      </c>
      <c r="I2376" t="s">
        <v>11</v>
      </c>
      <c r="K2376" t="s">
        <v>3306</v>
      </c>
      <c r="L2376" t="s">
        <v>3307</v>
      </c>
    </row>
    <row r="2377" spans="1:12" hidden="1" x14ac:dyDescent="0.25">
      <c r="A2377">
        <v>38</v>
      </c>
      <c r="B2377">
        <v>49</v>
      </c>
      <c r="C2377" t="s">
        <v>10389</v>
      </c>
      <c r="D2377" s="7">
        <v>40833</v>
      </c>
      <c r="E2377" t="s">
        <v>10404</v>
      </c>
      <c r="F2377" t="s">
        <v>9</v>
      </c>
      <c r="G2377" t="s">
        <v>10404</v>
      </c>
      <c r="H2377" t="s">
        <v>17</v>
      </c>
      <c r="I2377" t="s">
        <v>45</v>
      </c>
      <c r="K2377" t="s">
        <v>3308</v>
      </c>
      <c r="L2377" t="s">
        <v>3309</v>
      </c>
    </row>
    <row r="2378" spans="1:12" hidden="1" x14ac:dyDescent="0.25">
      <c r="A2378">
        <v>38</v>
      </c>
      <c r="B2378">
        <v>50</v>
      </c>
      <c r="C2378" t="s">
        <v>10389</v>
      </c>
      <c r="D2378" s="7">
        <v>40833</v>
      </c>
      <c r="E2378" t="s">
        <v>10404</v>
      </c>
      <c r="F2378" t="s">
        <v>9</v>
      </c>
      <c r="G2378" t="s">
        <v>10404</v>
      </c>
      <c r="H2378" t="s">
        <v>33</v>
      </c>
      <c r="I2378" t="s">
        <v>34</v>
      </c>
      <c r="K2378" t="s">
        <v>3309</v>
      </c>
      <c r="L2378" t="s">
        <v>3310</v>
      </c>
    </row>
    <row r="2379" spans="1:12" hidden="1" x14ac:dyDescent="0.25">
      <c r="A2379">
        <v>38</v>
      </c>
      <c r="B2379">
        <v>51</v>
      </c>
      <c r="C2379" t="s">
        <v>10389</v>
      </c>
      <c r="D2379" s="7">
        <v>40833</v>
      </c>
      <c r="E2379" t="s">
        <v>10404</v>
      </c>
      <c r="F2379" t="s">
        <v>9</v>
      </c>
      <c r="G2379" t="s">
        <v>10404</v>
      </c>
      <c r="H2379" t="s">
        <v>24</v>
      </c>
      <c r="I2379" t="s">
        <v>10323</v>
      </c>
      <c r="K2379" t="s">
        <v>3311</v>
      </c>
      <c r="L2379" t="s">
        <v>1651</v>
      </c>
    </row>
    <row r="2380" spans="1:12" hidden="1" x14ac:dyDescent="0.25">
      <c r="A2380">
        <v>38</v>
      </c>
      <c r="B2380">
        <v>52</v>
      </c>
      <c r="C2380" t="s">
        <v>10389</v>
      </c>
      <c r="D2380" s="7">
        <v>40833</v>
      </c>
      <c r="E2380" t="s">
        <v>10404</v>
      </c>
      <c r="F2380" t="s">
        <v>9</v>
      </c>
      <c r="G2380" t="s">
        <v>10404</v>
      </c>
      <c r="H2380" t="s">
        <v>24</v>
      </c>
      <c r="I2380" t="s">
        <v>165</v>
      </c>
      <c r="K2380" t="s">
        <v>3312</v>
      </c>
      <c r="L2380" t="s">
        <v>3313</v>
      </c>
    </row>
    <row r="2381" spans="1:12" hidden="1" x14ac:dyDescent="0.25">
      <c r="A2381">
        <v>39</v>
      </c>
      <c r="B2381">
        <v>1</v>
      </c>
      <c r="C2381" t="s">
        <v>10389</v>
      </c>
      <c r="D2381" s="7">
        <v>40833</v>
      </c>
      <c r="E2381" t="s">
        <v>10404</v>
      </c>
      <c r="F2381" t="s">
        <v>10399</v>
      </c>
      <c r="G2381" t="s">
        <v>10404</v>
      </c>
      <c r="H2381" t="s">
        <v>10</v>
      </c>
      <c r="I2381" t="s">
        <v>113</v>
      </c>
      <c r="K2381" t="s">
        <v>3314</v>
      </c>
      <c r="L2381" t="s">
        <v>3315</v>
      </c>
    </row>
    <row r="2382" spans="1:12" hidden="1" x14ac:dyDescent="0.25">
      <c r="A2382">
        <v>39</v>
      </c>
      <c r="B2382">
        <v>2</v>
      </c>
      <c r="C2382" t="s">
        <v>10389</v>
      </c>
      <c r="D2382" s="7">
        <v>40833</v>
      </c>
      <c r="E2382" t="s">
        <v>10404</v>
      </c>
      <c r="F2382" t="s">
        <v>10399</v>
      </c>
      <c r="G2382" t="s">
        <v>10404</v>
      </c>
      <c r="H2382" t="s">
        <v>10</v>
      </c>
      <c r="I2382" t="s">
        <v>11</v>
      </c>
      <c r="K2382" t="s">
        <v>3315</v>
      </c>
      <c r="L2382" t="s">
        <v>3316</v>
      </c>
    </row>
    <row r="2383" spans="1:12" hidden="1" x14ac:dyDescent="0.25">
      <c r="A2383">
        <v>39</v>
      </c>
      <c r="B2383">
        <v>3</v>
      </c>
      <c r="C2383" t="s">
        <v>10389</v>
      </c>
      <c r="D2383" s="7">
        <v>40833</v>
      </c>
      <c r="E2383" t="s">
        <v>10404</v>
      </c>
      <c r="F2383" t="s">
        <v>10399</v>
      </c>
      <c r="G2383" t="s">
        <v>10404</v>
      </c>
      <c r="H2383" t="s">
        <v>10</v>
      </c>
      <c r="I2383" t="s">
        <v>14</v>
      </c>
      <c r="K2383" t="s">
        <v>3316</v>
      </c>
      <c r="L2383" t="s">
        <v>3317</v>
      </c>
    </row>
    <row r="2384" spans="1:12" hidden="1" x14ac:dyDescent="0.25">
      <c r="A2384">
        <v>39</v>
      </c>
      <c r="B2384">
        <v>4</v>
      </c>
      <c r="C2384" t="s">
        <v>10389</v>
      </c>
      <c r="D2384" s="7">
        <v>40833</v>
      </c>
      <c r="E2384" t="s">
        <v>10404</v>
      </c>
      <c r="F2384" t="s">
        <v>10399</v>
      </c>
      <c r="G2384" t="s">
        <v>10404</v>
      </c>
      <c r="H2384" t="s">
        <v>17</v>
      </c>
      <c r="I2384" t="s">
        <v>73</v>
      </c>
      <c r="K2384" t="s">
        <v>3317</v>
      </c>
      <c r="L2384" t="s">
        <v>3318</v>
      </c>
    </row>
    <row r="2385" spans="1:12" hidden="1" x14ac:dyDescent="0.25">
      <c r="A2385">
        <v>39</v>
      </c>
      <c r="B2385">
        <v>5</v>
      </c>
      <c r="C2385" t="s">
        <v>10389</v>
      </c>
      <c r="D2385" s="7">
        <v>40833</v>
      </c>
      <c r="E2385" t="s">
        <v>10404</v>
      </c>
      <c r="F2385" t="s">
        <v>10399</v>
      </c>
      <c r="G2385" t="s">
        <v>10404</v>
      </c>
      <c r="H2385" t="s">
        <v>17</v>
      </c>
      <c r="I2385" t="s">
        <v>101</v>
      </c>
      <c r="K2385" t="s">
        <v>3318</v>
      </c>
      <c r="L2385" t="s">
        <v>3319</v>
      </c>
    </row>
    <row r="2386" spans="1:12" hidden="1" x14ac:dyDescent="0.25">
      <c r="A2386">
        <v>39</v>
      </c>
      <c r="B2386">
        <v>6</v>
      </c>
      <c r="C2386" t="s">
        <v>10389</v>
      </c>
      <c r="D2386" s="7">
        <v>40833</v>
      </c>
      <c r="E2386" t="s">
        <v>10404</v>
      </c>
      <c r="F2386" t="s">
        <v>10399</v>
      </c>
      <c r="G2386" t="s">
        <v>10404</v>
      </c>
      <c r="H2386" t="s">
        <v>17</v>
      </c>
      <c r="I2386" t="s">
        <v>120</v>
      </c>
      <c r="K2386" t="s">
        <v>3319</v>
      </c>
      <c r="L2386" t="s">
        <v>3320</v>
      </c>
    </row>
    <row r="2387" spans="1:12" hidden="1" x14ac:dyDescent="0.25">
      <c r="A2387">
        <v>39</v>
      </c>
      <c r="B2387">
        <v>7</v>
      </c>
      <c r="C2387" t="s">
        <v>10389</v>
      </c>
      <c r="D2387" s="7">
        <v>40833</v>
      </c>
      <c r="E2387" t="s">
        <v>10404</v>
      </c>
      <c r="F2387" t="s">
        <v>10399</v>
      </c>
      <c r="G2387" t="s">
        <v>10404</v>
      </c>
      <c r="H2387" t="s">
        <v>17</v>
      </c>
      <c r="I2387" t="s">
        <v>45</v>
      </c>
      <c r="K2387" t="s">
        <v>3320</v>
      </c>
      <c r="L2387" t="s">
        <v>3321</v>
      </c>
    </row>
    <row r="2388" spans="1:12" hidden="1" x14ac:dyDescent="0.25">
      <c r="A2388">
        <v>39</v>
      </c>
      <c r="B2388">
        <v>8</v>
      </c>
      <c r="C2388" t="s">
        <v>10389</v>
      </c>
      <c r="D2388" s="7">
        <v>40833</v>
      </c>
      <c r="E2388" t="s">
        <v>10404</v>
      </c>
      <c r="F2388" t="s">
        <v>10399</v>
      </c>
      <c r="G2388" t="s">
        <v>10404</v>
      </c>
      <c r="H2388" t="s">
        <v>348</v>
      </c>
      <c r="I2388" t="s">
        <v>407</v>
      </c>
      <c r="K2388" t="s">
        <v>3321</v>
      </c>
      <c r="L2388" t="s">
        <v>3321</v>
      </c>
    </row>
    <row r="2389" spans="1:12" hidden="1" x14ac:dyDescent="0.25">
      <c r="A2389">
        <v>39</v>
      </c>
      <c r="B2389">
        <v>9</v>
      </c>
      <c r="C2389" t="s">
        <v>10389</v>
      </c>
      <c r="D2389" s="7">
        <v>40833</v>
      </c>
      <c r="E2389" t="s">
        <v>10404</v>
      </c>
      <c r="F2389" t="s">
        <v>10399</v>
      </c>
      <c r="G2389" t="s">
        <v>10404</v>
      </c>
      <c r="H2389" t="s">
        <v>17</v>
      </c>
      <c r="I2389" t="s">
        <v>45</v>
      </c>
      <c r="K2389" t="s">
        <v>3321</v>
      </c>
      <c r="L2389" t="s">
        <v>3322</v>
      </c>
    </row>
    <row r="2390" spans="1:12" hidden="1" x14ac:dyDescent="0.25">
      <c r="A2390">
        <v>39</v>
      </c>
      <c r="B2390">
        <v>10</v>
      </c>
      <c r="C2390" t="s">
        <v>10389</v>
      </c>
      <c r="D2390" s="7">
        <v>40833</v>
      </c>
      <c r="E2390" t="s">
        <v>10404</v>
      </c>
      <c r="F2390" t="s">
        <v>10399</v>
      </c>
      <c r="G2390" t="s">
        <v>10404</v>
      </c>
      <c r="H2390" t="s">
        <v>33</v>
      </c>
      <c r="I2390" t="s">
        <v>34</v>
      </c>
      <c r="K2390" t="s">
        <v>3322</v>
      </c>
      <c r="L2390" t="s">
        <v>3323</v>
      </c>
    </row>
    <row r="2391" spans="1:12" hidden="1" x14ac:dyDescent="0.25">
      <c r="A2391">
        <v>39</v>
      </c>
      <c r="B2391">
        <v>11</v>
      </c>
      <c r="C2391" t="s">
        <v>10389</v>
      </c>
      <c r="D2391" s="7">
        <v>40833</v>
      </c>
      <c r="E2391" t="s">
        <v>10404</v>
      </c>
      <c r="F2391" t="s">
        <v>10399</v>
      </c>
      <c r="G2391" t="s">
        <v>10404</v>
      </c>
      <c r="H2391" t="s">
        <v>24</v>
      </c>
      <c r="I2391" t="s">
        <v>10323</v>
      </c>
      <c r="K2391" t="s">
        <v>3323</v>
      </c>
      <c r="L2391" t="s">
        <v>3324</v>
      </c>
    </row>
    <row r="2392" spans="1:12" hidden="1" x14ac:dyDescent="0.25">
      <c r="A2392">
        <v>39</v>
      </c>
      <c r="B2392">
        <v>12</v>
      </c>
      <c r="C2392" t="s">
        <v>10389</v>
      </c>
      <c r="D2392" s="7">
        <v>40833</v>
      </c>
      <c r="E2392" t="s">
        <v>10404</v>
      </c>
      <c r="F2392" t="s">
        <v>10399</v>
      </c>
      <c r="G2392" t="s">
        <v>10404</v>
      </c>
      <c r="H2392" t="s">
        <v>10</v>
      </c>
      <c r="I2392" t="s">
        <v>11</v>
      </c>
      <c r="K2392" t="s">
        <v>3324</v>
      </c>
      <c r="L2392" t="s">
        <v>3325</v>
      </c>
    </row>
    <row r="2393" spans="1:12" hidden="1" x14ac:dyDescent="0.25">
      <c r="A2393">
        <v>39</v>
      </c>
      <c r="B2393">
        <v>13</v>
      </c>
      <c r="C2393" t="s">
        <v>10389</v>
      </c>
      <c r="D2393" s="7">
        <v>40833</v>
      </c>
      <c r="E2393" t="s">
        <v>10404</v>
      </c>
      <c r="F2393" t="s">
        <v>10399</v>
      </c>
      <c r="G2393" t="s">
        <v>10404</v>
      </c>
      <c r="H2393" t="s">
        <v>10</v>
      </c>
      <c r="I2393" t="s">
        <v>14</v>
      </c>
      <c r="K2393" t="s">
        <v>3325</v>
      </c>
      <c r="L2393" t="s">
        <v>3326</v>
      </c>
    </row>
    <row r="2394" spans="1:12" hidden="1" x14ac:dyDescent="0.25">
      <c r="A2394">
        <v>39</v>
      </c>
      <c r="B2394">
        <v>14</v>
      </c>
      <c r="C2394" t="s">
        <v>10389</v>
      </c>
      <c r="D2394" s="7">
        <v>40833</v>
      </c>
      <c r="E2394" t="s">
        <v>10404</v>
      </c>
      <c r="F2394" t="s">
        <v>10399</v>
      </c>
      <c r="G2394" t="s">
        <v>10404</v>
      </c>
      <c r="H2394" t="s">
        <v>17</v>
      </c>
      <c r="I2394" t="s">
        <v>45</v>
      </c>
      <c r="K2394" t="s">
        <v>3326</v>
      </c>
      <c r="L2394" t="s">
        <v>3327</v>
      </c>
    </row>
    <row r="2395" spans="1:12" hidden="1" x14ac:dyDescent="0.25">
      <c r="A2395">
        <v>39</v>
      </c>
      <c r="B2395">
        <v>15</v>
      </c>
      <c r="C2395" t="s">
        <v>10389</v>
      </c>
      <c r="D2395" s="7">
        <v>40833</v>
      </c>
      <c r="E2395" t="s">
        <v>10404</v>
      </c>
      <c r="F2395" t="s">
        <v>10399</v>
      </c>
      <c r="G2395" t="s">
        <v>10404</v>
      </c>
      <c r="H2395" t="s">
        <v>33</v>
      </c>
      <c r="I2395" t="s">
        <v>34</v>
      </c>
      <c r="K2395" t="s">
        <v>3327</v>
      </c>
      <c r="L2395" t="s">
        <v>3328</v>
      </c>
    </row>
    <row r="2396" spans="1:12" hidden="1" x14ac:dyDescent="0.25">
      <c r="A2396">
        <v>39</v>
      </c>
      <c r="B2396">
        <v>16</v>
      </c>
      <c r="C2396" t="s">
        <v>10389</v>
      </c>
      <c r="D2396" s="7">
        <v>40833</v>
      </c>
      <c r="E2396" t="s">
        <v>10404</v>
      </c>
      <c r="F2396" t="s">
        <v>10399</v>
      </c>
      <c r="G2396" t="s">
        <v>10404</v>
      </c>
      <c r="H2396" t="s">
        <v>21</v>
      </c>
      <c r="I2396" t="s">
        <v>10321</v>
      </c>
      <c r="K2396" t="s">
        <v>3329</v>
      </c>
      <c r="L2396" t="s">
        <v>3330</v>
      </c>
    </row>
    <row r="2397" spans="1:12" hidden="1" x14ac:dyDescent="0.25">
      <c r="A2397">
        <v>39</v>
      </c>
      <c r="B2397">
        <v>17</v>
      </c>
      <c r="C2397" t="s">
        <v>10389</v>
      </c>
      <c r="D2397" s="7">
        <v>40833</v>
      </c>
      <c r="E2397" t="s">
        <v>10404</v>
      </c>
      <c r="F2397" t="s">
        <v>10399</v>
      </c>
      <c r="G2397" t="s">
        <v>10404</v>
      </c>
      <c r="H2397" t="s">
        <v>24</v>
      </c>
      <c r="I2397" t="s">
        <v>10323</v>
      </c>
      <c r="K2397" t="s">
        <v>3330</v>
      </c>
      <c r="L2397" t="s">
        <v>3330</v>
      </c>
    </row>
    <row r="2398" spans="1:12" hidden="1" x14ac:dyDescent="0.25">
      <c r="A2398">
        <v>39</v>
      </c>
      <c r="B2398">
        <v>18</v>
      </c>
      <c r="C2398" t="s">
        <v>10389</v>
      </c>
      <c r="D2398" s="7">
        <v>40833</v>
      </c>
      <c r="E2398" t="s">
        <v>10404</v>
      </c>
      <c r="F2398" t="s">
        <v>10399</v>
      </c>
      <c r="G2398" t="s">
        <v>10404</v>
      </c>
      <c r="H2398" t="s">
        <v>10</v>
      </c>
      <c r="I2398" t="s">
        <v>11</v>
      </c>
      <c r="K2398" t="s">
        <v>3330</v>
      </c>
      <c r="L2398" t="s">
        <v>3331</v>
      </c>
    </row>
    <row r="2399" spans="1:12" hidden="1" x14ac:dyDescent="0.25">
      <c r="A2399">
        <v>39</v>
      </c>
      <c r="B2399">
        <v>19</v>
      </c>
      <c r="C2399" t="s">
        <v>10389</v>
      </c>
      <c r="D2399" s="7">
        <v>40833</v>
      </c>
      <c r="E2399" t="s">
        <v>10404</v>
      </c>
      <c r="F2399" t="s">
        <v>10399</v>
      </c>
      <c r="G2399" t="s">
        <v>10404</v>
      </c>
      <c r="H2399" t="s">
        <v>17</v>
      </c>
      <c r="I2399" t="s">
        <v>73</v>
      </c>
      <c r="K2399" t="s">
        <v>3331</v>
      </c>
      <c r="L2399" t="s">
        <v>3332</v>
      </c>
    </row>
    <row r="2400" spans="1:12" hidden="1" x14ac:dyDescent="0.25">
      <c r="A2400">
        <v>39</v>
      </c>
      <c r="B2400">
        <v>20</v>
      </c>
      <c r="C2400" t="s">
        <v>10389</v>
      </c>
      <c r="D2400" s="7">
        <v>40833</v>
      </c>
      <c r="E2400" t="s">
        <v>10404</v>
      </c>
      <c r="F2400" t="s">
        <v>10399</v>
      </c>
      <c r="G2400" t="s">
        <v>10404</v>
      </c>
      <c r="H2400" t="s">
        <v>10</v>
      </c>
      <c r="I2400" t="s">
        <v>14</v>
      </c>
      <c r="K2400" t="s">
        <v>3332</v>
      </c>
      <c r="L2400" t="s">
        <v>3333</v>
      </c>
    </row>
    <row r="2401" spans="1:14" hidden="1" x14ac:dyDescent="0.25">
      <c r="A2401">
        <v>39</v>
      </c>
      <c r="B2401">
        <v>21</v>
      </c>
      <c r="C2401" t="s">
        <v>10389</v>
      </c>
      <c r="D2401" s="7">
        <v>40833</v>
      </c>
      <c r="E2401" t="s">
        <v>10404</v>
      </c>
      <c r="F2401" t="s">
        <v>10399</v>
      </c>
      <c r="G2401" t="s">
        <v>10404</v>
      </c>
      <c r="H2401" t="s">
        <v>17</v>
      </c>
      <c r="I2401" t="s">
        <v>77</v>
      </c>
      <c r="K2401" t="s">
        <v>3333</v>
      </c>
      <c r="L2401" t="s">
        <v>3334</v>
      </c>
    </row>
    <row r="2402" spans="1:14" hidden="1" x14ac:dyDescent="0.25">
      <c r="A2402">
        <v>39</v>
      </c>
      <c r="B2402">
        <v>22</v>
      </c>
      <c r="C2402" t="s">
        <v>10389</v>
      </c>
      <c r="D2402" s="7">
        <v>40833</v>
      </c>
      <c r="E2402" t="s">
        <v>10404</v>
      </c>
      <c r="F2402" t="s">
        <v>10399</v>
      </c>
      <c r="G2402" t="s">
        <v>10404</v>
      </c>
      <c r="H2402" t="s">
        <v>53</v>
      </c>
      <c r="I2402" t="s">
        <v>91</v>
      </c>
      <c r="J2402" t="s">
        <v>80</v>
      </c>
      <c r="K2402" t="s">
        <v>3334</v>
      </c>
      <c r="L2402" t="s">
        <v>3334</v>
      </c>
      <c r="N2402">
        <v>7</v>
      </c>
    </row>
    <row r="2403" spans="1:14" hidden="1" x14ac:dyDescent="0.25">
      <c r="A2403">
        <v>39</v>
      </c>
      <c r="B2403">
        <v>23</v>
      </c>
      <c r="C2403" t="s">
        <v>10389</v>
      </c>
      <c r="D2403" s="7">
        <v>40833</v>
      </c>
      <c r="E2403" t="s">
        <v>10404</v>
      </c>
      <c r="F2403" t="s">
        <v>10399</v>
      </c>
      <c r="G2403" t="s">
        <v>10404</v>
      </c>
      <c r="H2403" t="s">
        <v>17</v>
      </c>
      <c r="I2403" t="s">
        <v>45</v>
      </c>
      <c r="K2403" t="s">
        <v>3334</v>
      </c>
      <c r="L2403" t="s">
        <v>3335</v>
      </c>
    </row>
    <row r="2404" spans="1:14" hidden="1" x14ac:dyDescent="0.25">
      <c r="A2404">
        <v>39</v>
      </c>
      <c r="B2404">
        <v>24</v>
      </c>
      <c r="C2404" t="s">
        <v>10389</v>
      </c>
      <c r="D2404" s="7">
        <v>40833</v>
      </c>
      <c r="E2404" t="s">
        <v>10404</v>
      </c>
      <c r="F2404" t="s">
        <v>10399</v>
      </c>
      <c r="G2404" t="s">
        <v>10404</v>
      </c>
      <c r="H2404" t="s">
        <v>17</v>
      </c>
      <c r="I2404" t="s">
        <v>120</v>
      </c>
      <c r="K2404" t="s">
        <v>3335</v>
      </c>
      <c r="L2404" t="s">
        <v>3336</v>
      </c>
    </row>
    <row r="2405" spans="1:14" hidden="1" x14ac:dyDescent="0.25">
      <c r="A2405">
        <v>39</v>
      </c>
      <c r="B2405">
        <v>25</v>
      </c>
      <c r="C2405" t="s">
        <v>10389</v>
      </c>
      <c r="D2405" s="7">
        <v>40833</v>
      </c>
      <c r="E2405" t="s">
        <v>10404</v>
      </c>
      <c r="F2405" t="s">
        <v>10399</v>
      </c>
      <c r="G2405" t="s">
        <v>10404</v>
      </c>
      <c r="H2405" t="s">
        <v>17</v>
      </c>
      <c r="I2405" t="s">
        <v>45</v>
      </c>
      <c r="K2405" t="s">
        <v>3337</v>
      </c>
      <c r="L2405" t="s">
        <v>3338</v>
      </c>
    </row>
    <row r="2406" spans="1:14" hidden="1" x14ac:dyDescent="0.25">
      <c r="A2406">
        <v>39</v>
      </c>
      <c r="B2406">
        <v>26</v>
      </c>
      <c r="C2406" t="s">
        <v>10389</v>
      </c>
      <c r="D2406" s="7">
        <v>40833</v>
      </c>
      <c r="E2406" t="s">
        <v>10404</v>
      </c>
      <c r="F2406" t="s">
        <v>10399</v>
      </c>
      <c r="G2406" t="s">
        <v>10404</v>
      </c>
      <c r="H2406" t="s">
        <v>33</v>
      </c>
      <c r="I2406" t="s">
        <v>161</v>
      </c>
      <c r="K2406" t="s">
        <v>3338</v>
      </c>
      <c r="L2406" t="s">
        <v>3339</v>
      </c>
    </row>
    <row r="2407" spans="1:14" hidden="1" x14ac:dyDescent="0.25">
      <c r="A2407">
        <v>39</v>
      </c>
      <c r="B2407">
        <v>27</v>
      </c>
      <c r="C2407" t="s">
        <v>10389</v>
      </c>
      <c r="D2407" s="7">
        <v>40833</v>
      </c>
      <c r="E2407" t="s">
        <v>10404</v>
      </c>
      <c r="F2407" t="s">
        <v>10399</v>
      </c>
      <c r="G2407" t="s">
        <v>10404</v>
      </c>
      <c r="H2407" t="s">
        <v>17</v>
      </c>
      <c r="I2407" t="s">
        <v>45</v>
      </c>
      <c r="K2407" t="s">
        <v>3339</v>
      </c>
      <c r="L2407" t="s">
        <v>3340</v>
      </c>
    </row>
    <row r="2408" spans="1:14" hidden="1" x14ac:dyDescent="0.25">
      <c r="A2408">
        <v>39</v>
      </c>
      <c r="B2408">
        <v>28</v>
      </c>
      <c r="C2408" t="s">
        <v>10389</v>
      </c>
      <c r="D2408" s="7">
        <v>40833</v>
      </c>
      <c r="E2408" t="s">
        <v>10404</v>
      </c>
      <c r="F2408" t="s">
        <v>10399</v>
      </c>
      <c r="G2408" t="s">
        <v>10404</v>
      </c>
      <c r="H2408" t="s">
        <v>348</v>
      </c>
      <c r="I2408" t="s">
        <v>407</v>
      </c>
      <c r="K2408" t="s">
        <v>3340</v>
      </c>
      <c r="L2408" t="s">
        <v>3340</v>
      </c>
    </row>
    <row r="2409" spans="1:14" hidden="1" x14ac:dyDescent="0.25">
      <c r="A2409">
        <v>39</v>
      </c>
      <c r="B2409">
        <v>29</v>
      </c>
      <c r="C2409" t="s">
        <v>10389</v>
      </c>
      <c r="D2409" s="7">
        <v>40833</v>
      </c>
      <c r="E2409" t="s">
        <v>10404</v>
      </c>
      <c r="F2409" t="s">
        <v>10399</v>
      </c>
      <c r="G2409" t="s">
        <v>10404</v>
      </c>
      <c r="H2409" t="s">
        <v>17</v>
      </c>
      <c r="I2409" t="s">
        <v>77</v>
      </c>
      <c r="K2409" t="s">
        <v>3340</v>
      </c>
      <c r="L2409" t="s">
        <v>3341</v>
      </c>
    </row>
    <row r="2410" spans="1:14" hidden="1" x14ac:dyDescent="0.25">
      <c r="A2410">
        <v>39</v>
      </c>
      <c r="B2410">
        <v>30</v>
      </c>
      <c r="C2410" t="s">
        <v>10389</v>
      </c>
      <c r="D2410" s="7">
        <v>40833</v>
      </c>
      <c r="E2410" t="s">
        <v>10404</v>
      </c>
      <c r="F2410" t="s">
        <v>10399</v>
      </c>
      <c r="G2410" t="s">
        <v>10404</v>
      </c>
      <c r="H2410" t="s">
        <v>53</v>
      </c>
      <c r="I2410" t="s">
        <v>772</v>
      </c>
      <c r="J2410" t="s">
        <v>92</v>
      </c>
      <c r="K2410" t="s">
        <v>3341</v>
      </c>
      <c r="L2410" t="s">
        <v>3341</v>
      </c>
      <c r="N2410">
        <v>4</v>
      </c>
    </row>
    <row r="2411" spans="1:14" hidden="1" x14ac:dyDescent="0.25">
      <c r="A2411">
        <v>39</v>
      </c>
      <c r="B2411">
        <v>31</v>
      </c>
      <c r="C2411" t="s">
        <v>10389</v>
      </c>
      <c r="D2411" s="7">
        <v>40833</v>
      </c>
      <c r="E2411" t="s">
        <v>10404</v>
      </c>
      <c r="F2411" t="s">
        <v>10399</v>
      </c>
      <c r="G2411" t="s">
        <v>10404</v>
      </c>
      <c r="H2411" t="s">
        <v>17</v>
      </c>
      <c r="I2411" t="s">
        <v>77</v>
      </c>
      <c r="K2411" t="s">
        <v>3341</v>
      </c>
      <c r="L2411" t="s">
        <v>3342</v>
      </c>
    </row>
    <row r="2412" spans="1:14" hidden="1" x14ac:dyDescent="0.25">
      <c r="A2412">
        <v>39</v>
      </c>
      <c r="B2412">
        <v>32</v>
      </c>
      <c r="C2412" t="s">
        <v>10389</v>
      </c>
      <c r="D2412" s="7">
        <v>40833</v>
      </c>
      <c r="E2412" t="s">
        <v>10404</v>
      </c>
      <c r="F2412" t="s">
        <v>10399</v>
      </c>
      <c r="G2412" t="s">
        <v>10404</v>
      </c>
      <c r="H2412" t="s">
        <v>21</v>
      </c>
      <c r="I2412" t="s">
        <v>334</v>
      </c>
      <c r="K2412" t="s">
        <v>3343</v>
      </c>
      <c r="L2412" t="s">
        <v>3344</v>
      </c>
    </row>
    <row r="2413" spans="1:14" hidden="1" x14ac:dyDescent="0.25">
      <c r="A2413">
        <v>39</v>
      </c>
      <c r="B2413">
        <v>33</v>
      </c>
      <c r="C2413" t="s">
        <v>10389</v>
      </c>
      <c r="D2413" s="7">
        <v>40833</v>
      </c>
      <c r="E2413" t="s">
        <v>10404</v>
      </c>
      <c r="F2413" t="s">
        <v>10399</v>
      </c>
      <c r="G2413" t="s">
        <v>10404</v>
      </c>
      <c r="H2413" t="s">
        <v>24</v>
      </c>
      <c r="I2413" t="s">
        <v>10323</v>
      </c>
      <c r="K2413" t="s">
        <v>3344</v>
      </c>
      <c r="L2413" t="s">
        <v>3344</v>
      </c>
    </row>
    <row r="2414" spans="1:14" hidden="1" x14ac:dyDescent="0.25">
      <c r="A2414">
        <v>39</v>
      </c>
      <c r="B2414">
        <v>34</v>
      </c>
      <c r="C2414" t="s">
        <v>10389</v>
      </c>
      <c r="D2414" s="7">
        <v>40833</v>
      </c>
      <c r="E2414" t="s">
        <v>10404</v>
      </c>
      <c r="F2414" t="s">
        <v>10399</v>
      </c>
      <c r="G2414" t="s">
        <v>10404</v>
      </c>
      <c r="H2414" t="s">
        <v>10</v>
      </c>
      <c r="I2414" t="s">
        <v>11</v>
      </c>
      <c r="K2414" t="s">
        <v>3344</v>
      </c>
      <c r="L2414" t="s">
        <v>3345</v>
      </c>
    </row>
    <row r="2415" spans="1:14" hidden="1" x14ac:dyDescent="0.25">
      <c r="A2415">
        <v>39</v>
      </c>
      <c r="B2415">
        <v>35</v>
      </c>
      <c r="C2415" t="s">
        <v>10389</v>
      </c>
      <c r="D2415" s="7">
        <v>40833</v>
      </c>
      <c r="E2415" t="s">
        <v>10404</v>
      </c>
      <c r="F2415" t="s">
        <v>10399</v>
      </c>
      <c r="G2415" t="s">
        <v>10404</v>
      </c>
      <c r="H2415" t="s">
        <v>17</v>
      </c>
      <c r="I2415" t="s">
        <v>120</v>
      </c>
      <c r="K2415" t="s">
        <v>3346</v>
      </c>
      <c r="L2415" t="s">
        <v>3347</v>
      </c>
    </row>
    <row r="2416" spans="1:14" hidden="1" x14ac:dyDescent="0.25">
      <c r="A2416">
        <v>39</v>
      </c>
      <c r="B2416">
        <v>36</v>
      </c>
      <c r="C2416" t="s">
        <v>10389</v>
      </c>
      <c r="D2416" s="7">
        <v>40833</v>
      </c>
      <c r="E2416" t="s">
        <v>10404</v>
      </c>
      <c r="F2416" t="s">
        <v>10399</v>
      </c>
      <c r="G2416" t="s">
        <v>10404</v>
      </c>
      <c r="H2416" t="s">
        <v>10</v>
      </c>
      <c r="I2416" t="s">
        <v>11</v>
      </c>
      <c r="K2416" t="s">
        <v>3347</v>
      </c>
      <c r="L2416" t="s">
        <v>3348</v>
      </c>
    </row>
    <row r="2417" spans="1:14" hidden="1" x14ac:dyDescent="0.25">
      <c r="A2417">
        <v>39</v>
      </c>
      <c r="B2417">
        <v>37</v>
      </c>
      <c r="C2417" t="s">
        <v>10389</v>
      </c>
      <c r="D2417" s="7">
        <v>40833</v>
      </c>
      <c r="E2417" t="s">
        <v>10404</v>
      </c>
      <c r="F2417" t="s">
        <v>10399</v>
      </c>
      <c r="G2417" t="s">
        <v>10404</v>
      </c>
      <c r="H2417" t="s">
        <v>17</v>
      </c>
      <c r="I2417" t="s">
        <v>120</v>
      </c>
      <c r="K2417" t="s">
        <v>3348</v>
      </c>
      <c r="L2417" t="s">
        <v>3349</v>
      </c>
    </row>
    <row r="2418" spans="1:14" hidden="1" x14ac:dyDescent="0.25">
      <c r="A2418">
        <v>39</v>
      </c>
      <c r="B2418">
        <v>38</v>
      </c>
      <c r="C2418" t="s">
        <v>10389</v>
      </c>
      <c r="D2418" s="7">
        <v>40833</v>
      </c>
      <c r="E2418" t="s">
        <v>10404</v>
      </c>
      <c r="F2418" t="s">
        <v>10399</v>
      </c>
      <c r="G2418" t="s">
        <v>10404</v>
      </c>
      <c r="H2418" t="s">
        <v>10</v>
      </c>
      <c r="I2418" t="s">
        <v>11</v>
      </c>
      <c r="K2418" t="s">
        <v>3349</v>
      </c>
      <c r="L2418" t="s">
        <v>3350</v>
      </c>
    </row>
    <row r="2419" spans="1:14" hidden="1" x14ac:dyDescent="0.25">
      <c r="A2419">
        <v>39</v>
      </c>
      <c r="B2419">
        <v>39</v>
      </c>
      <c r="C2419" t="s">
        <v>10389</v>
      </c>
      <c r="D2419" s="7">
        <v>40833</v>
      </c>
      <c r="E2419" t="s">
        <v>10404</v>
      </c>
      <c r="F2419" t="s">
        <v>10399</v>
      </c>
      <c r="G2419" t="s">
        <v>10404</v>
      </c>
      <c r="H2419" t="s">
        <v>17</v>
      </c>
      <c r="I2419" t="s">
        <v>77</v>
      </c>
      <c r="K2419" t="s">
        <v>3350</v>
      </c>
      <c r="L2419" t="s">
        <v>3351</v>
      </c>
    </row>
    <row r="2420" spans="1:14" hidden="1" x14ac:dyDescent="0.25">
      <c r="A2420">
        <v>39</v>
      </c>
      <c r="B2420">
        <v>40</v>
      </c>
      <c r="C2420" t="s">
        <v>10389</v>
      </c>
      <c r="D2420" s="7">
        <v>40833</v>
      </c>
      <c r="E2420" t="s">
        <v>10404</v>
      </c>
      <c r="F2420" t="s">
        <v>10399</v>
      </c>
      <c r="G2420" t="s">
        <v>10404</v>
      </c>
      <c r="H2420" t="s">
        <v>53</v>
      </c>
      <c r="I2420" t="s">
        <v>255</v>
      </c>
      <c r="J2420" t="s">
        <v>80</v>
      </c>
      <c r="K2420" t="s">
        <v>3351</v>
      </c>
      <c r="L2420" t="s">
        <v>3351</v>
      </c>
      <c r="N2420">
        <v>6</v>
      </c>
    </row>
    <row r="2421" spans="1:14" hidden="1" x14ac:dyDescent="0.25">
      <c r="A2421">
        <v>39</v>
      </c>
      <c r="B2421">
        <v>41</v>
      </c>
      <c r="C2421" t="s">
        <v>10389</v>
      </c>
      <c r="D2421" s="7">
        <v>40833</v>
      </c>
      <c r="E2421" t="s">
        <v>10404</v>
      </c>
      <c r="F2421" t="s">
        <v>10399</v>
      </c>
      <c r="G2421" t="s">
        <v>10404</v>
      </c>
      <c r="H2421" t="s">
        <v>21</v>
      </c>
      <c r="I2421" t="s">
        <v>334</v>
      </c>
      <c r="K2421" t="s">
        <v>3351</v>
      </c>
      <c r="L2421" t="s">
        <v>3352</v>
      </c>
    </row>
    <row r="2422" spans="1:14" hidden="1" x14ac:dyDescent="0.25">
      <c r="A2422">
        <v>39</v>
      </c>
      <c r="B2422">
        <v>42</v>
      </c>
      <c r="C2422" t="s">
        <v>10389</v>
      </c>
      <c r="D2422" s="7">
        <v>40833</v>
      </c>
      <c r="E2422" t="s">
        <v>10404</v>
      </c>
      <c r="F2422" t="s">
        <v>10399</v>
      </c>
      <c r="G2422" t="s">
        <v>10404</v>
      </c>
      <c r="H2422" t="s">
        <v>24</v>
      </c>
      <c r="I2422" t="s">
        <v>10323</v>
      </c>
      <c r="K2422" t="s">
        <v>3352</v>
      </c>
      <c r="L2422" t="s">
        <v>3352</v>
      </c>
    </row>
    <row r="2423" spans="1:14" hidden="1" x14ac:dyDescent="0.25">
      <c r="A2423">
        <v>39</v>
      </c>
      <c r="B2423">
        <v>43</v>
      </c>
      <c r="C2423" t="s">
        <v>10389</v>
      </c>
      <c r="D2423" s="7">
        <v>40833</v>
      </c>
      <c r="E2423" t="s">
        <v>10404</v>
      </c>
      <c r="F2423" t="s">
        <v>10399</v>
      </c>
      <c r="G2423" t="s">
        <v>10404</v>
      </c>
      <c r="H2423" t="s">
        <v>10</v>
      </c>
      <c r="I2423" t="s">
        <v>11</v>
      </c>
      <c r="K2423" t="s">
        <v>3352</v>
      </c>
      <c r="L2423" t="s">
        <v>3353</v>
      </c>
    </row>
    <row r="2424" spans="1:14" hidden="1" x14ac:dyDescent="0.25">
      <c r="A2424">
        <v>39</v>
      </c>
      <c r="B2424">
        <v>44</v>
      </c>
      <c r="C2424" t="s">
        <v>10389</v>
      </c>
      <c r="D2424" s="7">
        <v>40833</v>
      </c>
      <c r="E2424" t="s">
        <v>10404</v>
      </c>
      <c r="F2424" t="s">
        <v>10399</v>
      </c>
      <c r="G2424" t="s">
        <v>10404</v>
      </c>
      <c r="H2424" t="s">
        <v>10</v>
      </c>
      <c r="I2424" t="s">
        <v>14</v>
      </c>
      <c r="K2424" t="s">
        <v>3353</v>
      </c>
      <c r="L2424" t="s">
        <v>3354</v>
      </c>
    </row>
    <row r="2425" spans="1:14" hidden="1" x14ac:dyDescent="0.25">
      <c r="A2425">
        <v>39</v>
      </c>
      <c r="B2425">
        <v>45</v>
      </c>
      <c r="C2425" t="s">
        <v>10389</v>
      </c>
      <c r="D2425" s="7">
        <v>40833</v>
      </c>
      <c r="E2425" t="s">
        <v>10404</v>
      </c>
      <c r="F2425" t="s">
        <v>10399</v>
      </c>
      <c r="G2425" t="s">
        <v>10404</v>
      </c>
      <c r="H2425" t="s">
        <v>17</v>
      </c>
      <c r="I2425" t="s">
        <v>73</v>
      </c>
      <c r="K2425" t="s">
        <v>3354</v>
      </c>
      <c r="L2425" t="s">
        <v>3355</v>
      </c>
    </row>
    <row r="2426" spans="1:14" hidden="1" x14ac:dyDescent="0.25">
      <c r="A2426">
        <v>39</v>
      </c>
      <c r="B2426">
        <v>46</v>
      </c>
      <c r="C2426" t="s">
        <v>10389</v>
      </c>
      <c r="D2426" s="7">
        <v>40833</v>
      </c>
      <c r="E2426" t="s">
        <v>10404</v>
      </c>
      <c r="F2426" t="s">
        <v>10399</v>
      </c>
      <c r="G2426" t="s">
        <v>10404</v>
      </c>
      <c r="H2426" t="s">
        <v>33</v>
      </c>
      <c r="I2426" t="s">
        <v>161</v>
      </c>
      <c r="K2426" t="s">
        <v>3355</v>
      </c>
      <c r="L2426" t="s">
        <v>3356</v>
      </c>
    </row>
    <row r="2427" spans="1:14" hidden="1" x14ac:dyDescent="0.25">
      <c r="A2427">
        <v>39</v>
      </c>
      <c r="B2427">
        <v>47</v>
      </c>
      <c r="C2427" t="s">
        <v>10389</v>
      </c>
      <c r="D2427" s="7">
        <v>40833</v>
      </c>
      <c r="E2427" t="s">
        <v>10404</v>
      </c>
      <c r="F2427" t="s">
        <v>10399</v>
      </c>
      <c r="G2427" t="s">
        <v>10404</v>
      </c>
      <c r="H2427" t="s">
        <v>21</v>
      </c>
      <c r="I2427" t="s">
        <v>10321</v>
      </c>
      <c r="K2427" t="s">
        <v>3357</v>
      </c>
      <c r="L2427" t="s">
        <v>3358</v>
      </c>
    </row>
    <row r="2428" spans="1:14" hidden="1" x14ac:dyDescent="0.25">
      <c r="A2428">
        <v>39</v>
      </c>
      <c r="B2428">
        <v>48</v>
      </c>
      <c r="C2428" t="s">
        <v>10389</v>
      </c>
      <c r="D2428" s="7">
        <v>40833</v>
      </c>
      <c r="E2428" t="s">
        <v>10404</v>
      </c>
      <c r="F2428" t="s">
        <v>10399</v>
      </c>
      <c r="G2428" t="s">
        <v>10404</v>
      </c>
      <c r="H2428" t="s">
        <v>24</v>
      </c>
      <c r="I2428" t="s">
        <v>10323</v>
      </c>
      <c r="K2428" t="s">
        <v>3358</v>
      </c>
      <c r="L2428" t="s">
        <v>3358</v>
      </c>
    </row>
    <row r="2429" spans="1:14" hidden="1" x14ac:dyDescent="0.25">
      <c r="A2429">
        <v>39</v>
      </c>
      <c r="B2429">
        <v>49</v>
      </c>
      <c r="C2429" t="s">
        <v>10389</v>
      </c>
      <c r="D2429" s="7">
        <v>40833</v>
      </c>
      <c r="E2429" t="s">
        <v>10404</v>
      </c>
      <c r="F2429" t="s">
        <v>10399</v>
      </c>
      <c r="G2429" t="s">
        <v>10404</v>
      </c>
      <c r="H2429" t="s">
        <v>17</v>
      </c>
      <c r="I2429" t="s">
        <v>120</v>
      </c>
      <c r="K2429" t="s">
        <v>3358</v>
      </c>
      <c r="L2429" t="s">
        <v>3359</v>
      </c>
    </row>
    <row r="2430" spans="1:14" hidden="1" x14ac:dyDescent="0.25">
      <c r="A2430">
        <v>39</v>
      </c>
      <c r="B2430">
        <v>50</v>
      </c>
      <c r="C2430" t="s">
        <v>10389</v>
      </c>
      <c r="D2430" s="7">
        <v>40833</v>
      </c>
      <c r="E2430" t="s">
        <v>10404</v>
      </c>
      <c r="F2430" t="s">
        <v>10399</v>
      </c>
      <c r="G2430" t="s">
        <v>10404</v>
      </c>
      <c r="H2430" t="s">
        <v>53</v>
      </c>
      <c r="I2430" t="s">
        <v>202</v>
      </c>
      <c r="J2430" t="s">
        <v>92</v>
      </c>
      <c r="K2430" t="s">
        <v>3359</v>
      </c>
      <c r="L2430" t="s">
        <v>3360</v>
      </c>
      <c r="N2430">
        <v>4</v>
      </c>
    </row>
    <row r="2431" spans="1:14" hidden="1" x14ac:dyDescent="0.25">
      <c r="A2431">
        <v>39</v>
      </c>
      <c r="B2431">
        <v>51</v>
      </c>
      <c r="C2431" t="s">
        <v>10389</v>
      </c>
      <c r="D2431" s="7">
        <v>40833</v>
      </c>
      <c r="E2431" t="s">
        <v>10404</v>
      </c>
      <c r="F2431" t="s">
        <v>10399</v>
      </c>
      <c r="G2431" t="s">
        <v>10404</v>
      </c>
      <c r="H2431" t="s">
        <v>17</v>
      </c>
      <c r="I2431" t="s">
        <v>101</v>
      </c>
      <c r="K2431" t="s">
        <v>3360</v>
      </c>
      <c r="L2431" t="s">
        <v>3361</v>
      </c>
    </row>
    <row r="2432" spans="1:14" hidden="1" x14ac:dyDescent="0.25">
      <c r="A2432">
        <v>39</v>
      </c>
      <c r="B2432">
        <v>52</v>
      </c>
      <c r="C2432" t="s">
        <v>10389</v>
      </c>
      <c r="D2432" s="7">
        <v>40833</v>
      </c>
      <c r="E2432" t="s">
        <v>10404</v>
      </c>
      <c r="F2432" t="s">
        <v>10399</v>
      </c>
      <c r="G2432" t="s">
        <v>10404</v>
      </c>
      <c r="H2432" t="s">
        <v>53</v>
      </c>
      <c r="I2432" t="s">
        <v>255</v>
      </c>
      <c r="J2432" t="s">
        <v>80</v>
      </c>
      <c r="K2432" t="s">
        <v>3361</v>
      </c>
      <c r="L2432" t="s">
        <v>3362</v>
      </c>
      <c r="N2432">
        <v>4</v>
      </c>
    </row>
    <row r="2433" spans="1:14" hidden="1" x14ac:dyDescent="0.25">
      <c r="A2433">
        <v>39</v>
      </c>
      <c r="B2433">
        <v>53</v>
      </c>
      <c r="C2433" t="s">
        <v>10389</v>
      </c>
      <c r="D2433" s="7">
        <v>40833</v>
      </c>
      <c r="E2433" t="s">
        <v>10404</v>
      </c>
      <c r="F2433" t="s">
        <v>10399</v>
      </c>
      <c r="G2433" t="s">
        <v>10404</v>
      </c>
      <c r="H2433" t="s">
        <v>21</v>
      </c>
      <c r="I2433" t="s">
        <v>10321</v>
      </c>
      <c r="K2433" t="s">
        <v>3363</v>
      </c>
      <c r="L2433" t="s">
        <v>3364</v>
      </c>
    </row>
    <row r="2434" spans="1:14" hidden="1" x14ac:dyDescent="0.25">
      <c r="A2434">
        <v>39</v>
      </c>
      <c r="B2434">
        <v>54</v>
      </c>
      <c r="C2434" t="s">
        <v>10389</v>
      </c>
      <c r="D2434" s="7">
        <v>40833</v>
      </c>
      <c r="E2434" t="s">
        <v>10404</v>
      </c>
      <c r="F2434" t="s">
        <v>10399</v>
      </c>
      <c r="G2434" t="s">
        <v>10404</v>
      </c>
      <c r="H2434" t="s">
        <v>24</v>
      </c>
      <c r="I2434" t="s">
        <v>10323</v>
      </c>
      <c r="K2434" t="s">
        <v>3364</v>
      </c>
      <c r="L2434" t="s">
        <v>3364</v>
      </c>
    </row>
    <row r="2435" spans="1:14" hidden="1" x14ac:dyDescent="0.25">
      <c r="A2435">
        <v>39</v>
      </c>
      <c r="B2435">
        <v>55</v>
      </c>
      <c r="C2435" t="s">
        <v>10389</v>
      </c>
      <c r="D2435" s="7">
        <v>40833</v>
      </c>
      <c r="E2435" t="s">
        <v>10404</v>
      </c>
      <c r="F2435" t="s">
        <v>10399</v>
      </c>
      <c r="G2435" t="s">
        <v>10404</v>
      </c>
      <c r="H2435" t="s">
        <v>10</v>
      </c>
      <c r="I2435" t="s">
        <v>113</v>
      </c>
      <c r="K2435" t="s">
        <v>3364</v>
      </c>
      <c r="L2435" t="s">
        <v>3365</v>
      </c>
    </row>
    <row r="2436" spans="1:14" hidden="1" x14ac:dyDescent="0.25">
      <c r="A2436">
        <v>39</v>
      </c>
      <c r="B2436">
        <v>56</v>
      </c>
      <c r="C2436" t="s">
        <v>10389</v>
      </c>
      <c r="D2436" s="7">
        <v>40833</v>
      </c>
      <c r="E2436" t="s">
        <v>10404</v>
      </c>
      <c r="F2436" t="s">
        <v>10399</v>
      </c>
      <c r="G2436" t="s">
        <v>10404</v>
      </c>
      <c r="H2436" t="s">
        <v>10</v>
      </c>
      <c r="I2436" t="s">
        <v>11</v>
      </c>
      <c r="K2436" t="s">
        <v>3365</v>
      </c>
      <c r="L2436" t="s">
        <v>3366</v>
      </c>
    </row>
    <row r="2437" spans="1:14" hidden="1" x14ac:dyDescent="0.25">
      <c r="A2437">
        <v>39</v>
      </c>
      <c r="B2437">
        <v>57</v>
      </c>
      <c r="C2437" t="s">
        <v>10389</v>
      </c>
      <c r="D2437" s="7">
        <v>40833</v>
      </c>
      <c r="E2437" t="s">
        <v>10404</v>
      </c>
      <c r="F2437" t="s">
        <v>10399</v>
      </c>
      <c r="G2437" t="s">
        <v>10404</v>
      </c>
      <c r="H2437" t="s">
        <v>17</v>
      </c>
      <c r="I2437" t="s">
        <v>45</v>
      </c>
      <c r="K2437" t="s">
        <v>3366</v>
      </c>
      <c r="L2437" t="s">
        <v>3367</v>
      </c>
    </row>
    <row r="2438" spans="1:14" hidden="1" x14ac:dyDescent="0.25">
      <c r="A2438">
        <v>39</v>
      </c>
      <c r="B2438">
        <v>58</v>
      </c>
      <c r="C2438" t="s">
        <v>10389</v>
      </c>
      <c r="D2438" s="7">
        <v>40833</v>
      </c>
      <c r="E2438" t="s">
        <v>10404</v>
      </c>
      <c r="F2438" t="s">
        <v>10399</v>
      </c>
      <c r="G2438" t="s">
        <v>10404</v>
      </c>
      <c r="H2438" t="s">
        <v>17</v>
      </c>
      <c r="I2438" t="s">
        <v>18</v>
      </c>
      <c r="K2438" t="s">
        <v>3367</v>
      </c>
      <c r="L2438" t="s">
        <v>3368</v>
      </c>
    </row>
    <row r="2439" spans="1:14" hidden="1" x14ac:dyDescent="0.25">
      <c r="A2439">
        <v>39</v>
      </c>
      <c r="B2439">
        <v>59</v>
      </c>
      <c r="C2439" t="s">
        <v>10389</v>
      </c>
      <c r="D2439" s="7">
        <v>40833</v>
      </c>
      <c r="E2439" t="s">
        <v>10404</v>
      </c>
      <c r="F2439" t="s">
        <v>10399</v>
      </c>
      <c r="G2439" t="s">
        <v>10404</v>
      </c>
      <c r="H2439" t="s">
        <v>10</v>
      </c>
      <c r="I2439" t="s">
        <v>14</v>
      </c>
      <c r="K2439" t="s">
        <v>3368</v>
      </c>
      <c r="L2439" t="s">
        <v>3369</v>
      </c>
    </row>
    <row r="2440" spans="1:14" hidden="1" x14ac:dyDescent="0.25">
      <c r="A2440">
        <v>39</v>
      </c>
      <c r="B2440">
        <v>60</v>
      </c>
      <c r="C2440" t="s">
        <v>10389</v>
      </c>
      <c r="D2440" s="7">
        <v>40833</v>
      </c>
      <c r="E2440" t="s">
        <v>10404</v>
      </c>
      <c r="F2440" t="s">
        <v>10399</v>
      </c>
      <c r="G2440" t="s">
        <v>10404</v>
      </c>
      <c r="H2440" t="s">
        <v>162</v>
      </c>
      <c r="I2440" t="s">
        <v>163</v>
      </c>
      <c r="K2440" t="s">
        <v>3369</v>
      </c>
      <c r="L2440" t="s">
        <v>3370</v>
      </c>
    </row>
    <row r="2441" spans="1:14" hidden="1" x14ac:dyDescent="0.25">
      <c r="A2441">
        <v>39</v>
      </c>
      <c r="B2441">
        <v>61</v>
      </c>
      <c r="C2441" t="s">
        <v>10389</v>
      </c>
      <c r="D2441" s="7">
        <v>40833</v>
      </c>
      <c r="E2441" t="s">
        <v>10404</v>
      </c>
      <c r="F2441" t="s">
        <v>10399</v>
      </c>
      <c r="G2441" t="s">
        <v>10404</v>
      </c>
      <c r="H2441" t="s">
        <v>24</v>
      </c>
      <c r="I2441" t="s">
        <v>39</v>
      </c>
      <c r="K2441" t="s">
        <v>3370</v>
      </c>
      <c r="L2441" t="s">
        <v>3371</v>
      </c>
    </row>
    <row r="2442" spans="1:14" hidden="1" x14ac:dyDescent="0.25">
      <c r="A2442">
        <v>39</v>
      </c>
      <c r="B2442">
        <v>62</v>
      </c>
      <c r="C2442" t="s">
        <v>10389</v>
      </c>
      <c r="D2442" s="7">
        <v>40833</v>
      </c>
      <c r="E2442" t="s">
        <v>10404</v>
      </c>
      <c r="F2442" t="s">
        <v>10399</v>
      </c>
      <c r="G2442" t="s">
        <v>10404</v>
      </c>
      <c r="H2442" t="s">
        <v>24</v>
      </c>
      <c r="I2442" t="s">
        <v>11</v>
      </c>
      <c r="K2442" t="s">
        <v>3371</v>
      </c>
      <c r="L2442" t="s">
        <v>3372</v>
      </c>
    </row>
    <row r="2443" spans="1:14" hidden="1" x14ac:dyDescent="0.25">
      <c r="A2443">
        <v>39</v>
      </c>
      <c r="B2443">
        <v>63</v>
      </c>
      <c r="C2443" t="s">
        <v>10389</v>
      </c>
      <c r="D2443" s="7">
        <v>40833</v>
      </c>
      <c r="E2443" t="s">
        <v>10404</v>
      </c>
      <c r="F2443" t="s">
        <v>10399</v>
      </c>
      <c r="G2443" t="s">
        <v>10404</v>
      </c>
      <c r="H2443" t="s">
        <v>10</v>
      </c>
      <c r="I2443" t="s">
        <v>113</v>
      </c>
      <c r="K2443" t="s">
        <v>3372</v>
      </c>
      <c r="L2443" t="s">
        <v>3373</v>
      </c>
    </row>
    <row r="2444" spans="1:14" hidden="1" x14ac:dyDescent="0.25">
      <c r="A2444">
        <v>39</v>
      </c>
      <c r="B2444">
        <v>64</v>
      </c>
      <c r="C2444" t="s">
        <v>10389</v>
      </c>
      <c r="D2444" s="7">
        <v>40833</v>
      </c>
      <c r="E2444" t="s">
        <v>10404</v>
      </c>
      <c r="F2444" t="s">
        <v>10399</v>
      </c>
      <c r="G2444" t="s">
        <v>10404</v>
      </c>
      <c r="H2444" t="s">
        <v>17</v>
      </c>
      <c r="I2444" t="s">
        <v>120</v>
      </c>
      <c r="K2444" t="s">
        <v>3373</v>
      </c>
      <c r="L2444" t="s">
        <v>3374</v>
      </c>
    </row>
    <row r="2445" spans="1:14" hidden="1" x14ac:dyDescent="0.25">
      <c r="A2445">
        <v>39</v>
      </c>
      <c r="B2445">
        <v>65</v>
      </c>
      <c r="C2445" t="s">
        <v>10389</v>
      </c>
      <c r="D2445" s="7">
        <v>40833</v>
      </c>
      <c r="E2445" t="s">
        <v>10404</v>
      </c>
      <c r="F2445" t="s">
        <v>10399</v>
      </c>
      <c r="G2445" t="s">
        <v>10404</v>
      </c>
      <c r="H2445" t="s">
        <v>53</v>
      </c>
      <c r="I2445" t="s">
        <v>202</v>
      </c>
      <c r="J2445" t="s">
        <v>92</v>
      </c>
      <c r="K2445" t="s">
        <v>3374</v>
      </c>
      <c r="L2445" t="s">
        <v>3375</v>
      </c>
      <c r="N2445">
        <v>4</v>
      </c>
    </row>
    <row r="2446" spans="1:14" hidden="1" x14ac:dyDescent="0.25">
      <c r="A2446">
        <v>39</v>
      </c>
      <c r="B2446">
        <v>66</v>
      </c>
      <c r="C2446" t="s">
        <v>10389</v>
      </c>
      <c r="D2446" s="7">
        <v>40833</v>
      </c>
      <c r="E2446" t="s">
        <v>10404</v>
      </c>
      <c r="F2446" t="s">
        <v>10399</v>
      </c>
      <c r="G2446" t="s">
        <v>10404</v>
      </c>
      <c r="H2446" t="s">
        <v>162</v>
      </c>
      <c r="I2446" t="s">
        <v>163</v>
      </c>
      <c r="K2446" t="s">
        <v>3375</v>
      </c>
      <c r="L2446" t="s">
        <v>3376</v>
      </c>
    </row>
    <row r="2447" spans="1:14" hidden="1" x14ac:dyDescent="0.25">
      <c r="A2447">
        <v>39</v>
      </c>
      <c r="B2447">
        <v>67</v>
      </c>
      <c r="C2447" t="s">
        <v>10389</v>
      </c>
      <c r="D2447" s="7">
        <v>40833</v>
      </c>
      <c r="E2447" t="s">
        <v>10404</v>
      </c>
      <c r="F2447" t="s">
        <v>10399</v>
      </c>
      <c r="G2447" t="s">
        <v>10404</v>
      </c>
      <c r="H2447" t="s">
        <v>24</v>
      </c>
      <c r="I2447" t="s">
        <v>10323</v>
      </c>
      <c r="K2447" t="s">
        <v>3376</v>
      </c>
      <c r="L2447" t="s">
        <v>3376</v>
      </c>
    </row>
    <row r="2448" spans="1:14" hidden="1" x14ac:dyDescent="0.25">
      <c r="A2448">
        <v>39</v>
      </c>
      <c r="B2448">
        <v>68</v>
      </c>
      <c r="C2448" t="s">
        <v>10389</v>
      </c>
      <c r="D2448" s="7">
        <v>40833</v>
      </c>
      <c r="E2448" t="s">
        <v>10404</v>
      </c>
      <c r="F2448" t="s">
        <v>10399</v>
      </c>
      <c r="G2448" t="s">
        <v>10404</v>
      </c>
      <c r="H2448" t="s">
        <v>10</v>
      </c>
      <c r="I2448" t="s">
        <v>14</v>
      </c>
      <c r="K2448" t="s">
        <v>3376</v>
      </c>
      <c r="L2448" t="s">
        <v>3377</v>
      </c>
    </row>
    <row r="2449" spans="1:12" hidden="1" x14ac:dyDescent="0.25">
      <c r="A2449">
        <v>39</v>
      </c>
      <c r="B2449">
        <v>69</v>
      </c>
      <c r="C2449" t="s">
        <v>10389</v>
      </c>
      <c r="D2449" s="7">
        <v>40833</v>
      </c>
      <c r="E2449" t="s">
        <v>10404</v>
      </c>
      <c r="F2449" t="s">
        <v>10399</v>
      </c>
      <c r="G2449" t="s">
        <v>10404</v>
      </c>
      <c r="H2449" t="s">
        <v>17</v>
      </c>
      <c r="I2449" t="s">
        <v>120</v>
      </c>
      <c r="K2449" t="s">
        <v>3377</v>
      </c>
      <c r="L2449" t="s">
        <v>3378</v>
      </c>
    </row>
    <row r="2450" spans="1:12" hidden="1" x14ac:dyDescent="0.25">
      <c r="A2450">
        <v>39</v>
      </c>
      <c r="B2450">
        <v>70</v>
      </c>
      <c r="C2450" t="s">
        <v>10389</v>
      </c>
      <c r="D2450" s="7">
        <v>40833</v>
      </c>
      <c r="E2450" t="s">
        <v>10404</v>
      </c>
      <c r="F2450" t="s">
        <v>10399</v>
      </c>
      <c r="G2450" t="s">
        <v>10404</v>
      </c>
      <c r="H2450" t="s">
        <v>17</v>
      </c>
      <c r="I2450" t="s">
        <v>77</v>
      </c>
      <c r="K2450" t="s">
        <v>3378</v>
      </c>
      <c r="L2450" t="s">
        <v>3379</v>
      </c>
    </row>
    <row r="2451" spans="1:12" hidden="1" x14ac:dyDescent="0.25">
      <c r="A2451">
        <v>39</v>
      </c>
      <c r="B2451">
        <v>71</v>
      </c>
      <c r="C2451" t="s">
        <v>10389</v>
      </c>
      <c r="D2451" s="7">
        <v>40833</v>
      </c>
      <c r="E2451" t="s">
        <v>10404</v>
      </c>
      <c r="F2451" t="s">
        <v>10399</v>
      </c>
      <c r="G2451" t="s">
        <v>10404</v>
      </c>
      <c r="H2451" t="s">
        <v>33</v>
      </c>
      <c r="I2451" t="s">
        <v>34</v>
      </c>
      <c r="K2451" t="s">
        <v>3379</v>
      </c>
      <c r="L2451" t="s">
        <v>3379</v>
      </c>
    </row>
    <row r="2452" spans="1:12" hidden="1" x14ac:dyDescent="0.25">
      <c r="A2452">
        <v>39</v>
      </c>
      <c r="B2452">
        <v>72</v>
      </c>
      <c r="C2452" t="s">
        <v>10389</v>
      </c>
      <c r="D2452" s="7">
        <v>40833</v>
      </c>
      <c r="E2452" t="s">
        <v>10404</v>
      </c>
      <c r="F2452" t="s">
        <v>10399</v>
      </c>
      <c r="G2452" t="s">
        <v>10404</v>
      </c>
      <c r="H2452" t="s">
        <v>21</v>
      </c>
      <c r="I2452" t="s">
        <v>22</v>
      </c>
      <c r="K2452" t="s">
        <v>3379</v>
      </c>
      <c r="L2452" t="s">
        <v>3380</v>
      </c>
    </row>
    <row r="2453" spans="1:12" hidden="1" x14ac:dyDescent="0.25">
      <c r="A2453">
        <v>39</v>
      </c>
      <c r="B2453">
        <v>73</v>
      </c>
      <c r="C2453" t="s">
        <v>10389</v>
      </c>
      <c r="D2453" s="7">
        <v>40833</v>
      </c>
      <c r="E2453" t="s">
        <v>10404</v>
      </c>
      <c r="F2453" t="s">
        <v>10399</v>
      </c>
      <c r="G2453" t="s">
        <v>10404</v>
      </c>
      <c r="H2453" t="s">
        <v>24</v>
      </c>
      <c r="I2453" t="s">
        <v>10323</v>
      </c>
      <c r="K2453" t="s">
        <v>3380</v>
      </c>
      <c r="L2453" t="s">
        <v>3380</v>
      </c>
    </row>
    <row r="2454" spans="1:12" hidden="1" x14ac:dyDescent="0.25">
      <c r="A2454">
        <v>39</v>
      </c>
      <c r="B2454">
        <v>74</v>
      </c>
      <c r="C2454" t="s">
        <v>10389</v>
      </c>
      <c r="D2454" s="7">
        <v>40833</v>
      </c>
      <c r="E2454" t="s">
        <v>10404</v>
      </c>
      <c r="F2454" t="s">
        <v>10399</v>
      </c>
      <c r="G2454" t="s">
        <v>10404</v>
      </c>
      <c r="H2454" t="s">
        <v>10</v>
      </c>
      <c r="I2454" t="s">
        <v>14</v>
      </c>
      <c r="K2454" t="s">
        <v>3380</v>
      </c>
      <c r="L2454" t="s">
        <v>3380</v>
      </c>
    </row>
    <row r="2455" spans="1:12" hidden="1" x14ac:dyDescent="0.25">
      <c r="A2455">
        <v>39</v>
      </c>
      <c r="B2455">
        <v>75</v>
      </c>
      <c r="C2455" t="s">
        <v>10389</v>
      </c>
      <c r="D2455" s="7">
        <v>40833</v>
      </c>
      <c r="E2455" t="s">
        <v>10404</v>
      </c>
      <c r="F2455" t="s">
        <v>10399</v>
      </c>
      <c r="G2455" t="s">
        <v>10404</v>
      </c>
      <c r="H2455" t="s">
        <v>17</v>
      </c>
      <c r="I2455" t="s">
        <v>101</v>
      </c>
      <c r="K2455" t="s">
        <v>3380</v>
      </c>
      <c r="L2455" t="s">
        <v>3381</v>
      </c>
    </row>
    <row r="2456" spans="1:12" hidden="1" x14ac:dyDescent="0.25">
      <c r="A2456">
        <v>39</v>
      </c>
      <c r="B2456">
        <v>76</v>
      </c>
      <c r="C2456" t="s">
        <v>10389</v>
      </c>
      <c r="D2456" s="7">
        <v>40833</v>
      </c>
      <c r="E2456" t="s">
        <v>10404</v>
      </c>
      <c r="F2456" t="s">
        <v>10399</v>
      </c>
      <c r="G2456" t="s">
        <v>10404</v>
      </c>
      <c r="H2456" t="s">
        <v>17</v>
      </c>
      <c r="I2456" t="s">
        <v>292</v>
      </c>
      <c r="K2456" t="s">
        <v>3381</v>
      </c>
      <c r="L2456" t="s">
        <v>3382</v>
      </c>
    </row>
    <row r="2457" spans="1:12" hidden="1" x14ac:dyDescent="0.25">
      <c r="A2457">
        <v>39</v>
      </c>
      <c r="B2457">
        <v>77</v>
      </c>
      <c r="C2457" t="s">
        <v>10389</v>
      </c>
      <c r="D2457" s="7">
        <v>40833</v>
      </c>
      <c r="E2457" t="s">
        <v>10404</v>
      </c>
      <c r="F2457" t="s">
        <v>10399</v>
      </c>
      <c r="G2457" t="s">
        <v>10404</v>
      </c>
      <c r="H2457" t="s">
        <v>10</v>
      </c>
      <c r="I2457" t="s">
        <v>14</v>
      </c>
      <c r="K2457" t="s">
        <v>3382</v>
      </c>
      <c r="L2457" t="s">
        <v>3383</v>
      </c>
    </row>
    <row r="2458" spans="1:12" hidden="1" x14ac:dyDescent="0.25">
      <c r="A2458">
        <v>39</v>
      </c>
      <c r="B2458">
        <v>78</v>
      </c>
      <c r="C2458" t="s">
        <v>10389</v>
      </c>
      <c r="D2458" s="7">
        <v>40833</v>
      </c>
      <c r="E2458" t="s">
        <v>10404</v>
      </c>
      <c r="F2458" t="s">
        <v>10399</v>
      </c>
      <c r="G2458" t="s">
        <v>10404</v>
      </c>
      <c r="H2458" t="s">
        <v>17</v>
      </c>
      <c r="I2458" t="s">
        <v>120</v>
      </c>
      <c r="K2458" t="s">
        <v>3383</v>
      </c>
      <c r="L2458" t="s">
        <v>3384</v>
      </c>
    </row>
    <row r="2459" spans="1:12" hidden="1" x14ac:dyDescent="0.25">
      <c r="A2459">
        <v>39</v>
      </c>
      <c r="B2459">
        <v>79</v>
      </c>
      <c r="C2459" t="s">
        <v>10389</v>
      </c>
      <c r="D2459" s="7">
        <v>40833</v>
      </c>
      <c r="E2459" t="s">
        <v>10404</v>
      </c>
      <c r="F2459" t="s">
        <v>10399</v>
      </c>
      <c r="G2459" t="s">
        <v>10404</v>
      </c>
      <c r="H2459" t="s">
        <v>17</v>
      </c>
      <c r="I2459" t="s">
        <v>45</v>
      </c>
      <c r="K2459" t="s">
        <v>3384</v>
      </c>
      <c r="L2459" t="s">
        <v>3385</v>
      </c>
    </row>
    <row r="2460" spans="1:12" hidden="1" x14ac:dyDescent="0.25">
      <c r="A2460">
        <v>39</v>
      </c>
      <c r="B2460">
        <v>80</v>
      </c>
      <c r="C2460" t="s">
        <v>10389</v>
      </c>
      <c r="D2460" s="7">
        <v>40833</v>
      </c>
      <c r="E2460" t="s">
        <v>10404</v>
      </c>
      <c r="F2460" t="s">
        <v>10399</v>
      </c>
      <c r="G2460" t="s">
        <v>10404</v>
      </c>
      <c r="H2460" t="s">
        <v>348</v>
      </c>
      <c r="I2460" t="s">
        <v>407</v>
      </c>
      <c r="K2460" t="s">
        <v>3385</v>
      </c>
      <c r="L2460" t="s">
        <v>3385</v>
      </c>
    </row>
    <row r="2461" spans="1:12" hidden="1" x14ac:dyDescent="0.25">
      <c r="A2461">
        <v>39</v>
      </c>
      <c r="B2461">
        <v>81</v>
      </c>
      <c r="C2461" t="s">
        <v>10389</v>
      </c>
      <c r="D2461" s="7">
        <v>40833</v>
      </c>
      <c r="E2461" t="s">
        <v>10404</v>
      </c>
      <c r="F2461" t="s">
        <v>10399</v>
      </c>
      <c r="G2461" t="s">
        <v>10404</v>
      </c>
      <c r="H2461" t="s">
        <v>17</v>
      </c>
      <c r="I2461" t="s">
        <v>77</v>
      </c>
      <c r="K2461" t="s">
        <v>3385</v>
      </c>
      <c r="L2461" t="s">
        <v>3386</v>
      </c>
    </row>
    <row r="2462" spans="1:12" hidden="1" x14ac:dyDescent="0.25">
      <c r="A2462">
        <v>39</v>
      </c>
      <c r="B2462">
        <v>82</v>
      </c>
      <c r="C2462" t="s">
        <v>10389</v>
      </c>
      <c r="D2462" s="7">
        <v>40833</v>
      </c>
      <c r="E2462" t="s">
        <v>10404</v>
      </c>
      <c r="F2462" t="s">
        <v>10399</v>
      </c>
      <c r="G2462" t="s">
        <v>10404</v>
      </c>
      <c r="H2462" t="s">
        <v>348</v>
      </c>
      <c r="I2462" t="s">
        <v>407</v>
      </c>
      <c r="K2462" t="s">
        <v>3386</v>
      </c>
      <c r="L2462" t="s">
        <v>3386</v>
      </c>
    </row>
    <row r="2463" spans="1:12" hidden="1" x14ac:dyDescent="0.25">
      <c r="A2463">
        <v>39</v>
      </c>
      <c r="B2463">
        <v>83</v>
      </c>
      <c r="C2463" t="s">
        <v>10389</v>
      </c>
      <c r="D2463" s="7">
        <v>40833</v>
      </c>
      <c r="E2463" t="s">
        <v>10404</v>
      </c>
      <c r="F2463" t="s">
        <v>10399</v>
      </c>
      <c r="G2463" t="s">
        <v>10404</v>
      </c>
      <c r="H2463" t="s">
        <v>17</v>
      </c>
      <c r="I2463" t="s">
        <v>120</v>
      </c>
      <c r="K2463" t="s">
        <v>3386</v>
      </c>
      <c r="L2463" t="s">
        <v>3387</v>
      </c>
    </row>
    <row r="2464" spans="1:12" hidden="1" x14ac:dyDescent="0.25">
      <c r="A2464">
        <v>39</v>
      </c>
      <c r="B2464">
        <v>84</v>
      </c>
      <c r="C2464" t="s">
        <v>10389</v>
      </c>
      <c r="D2464" s="7">
        <v>40833</v>
      </c>
      <c r="E2464" t="s">
        <v>10404</v>
      </c>
      <c r="F2464" t="s">
        <v>10399</v>
      </c>
      <c r="G2464" t="s">
        <v>10404</v>
      </c>
      <c r="H2464" t="s">
        <v>162</v>
      </c>
      <c r="I2464" t="s">
        <v>163</v>
      </c>
      <c r="K2464" t="s">
        <v>3387</v>
      </c>
      <c r="L2464" t="s">
        <v>3388</v>
      </c>
    </row>
    <row r="2465" spans="1:12" hidden="1" x14ac:dyDescent="0.25">
      <c r="A2465">
        <v>39</v>
      </c>
      <c r="B2465">
        <v>85</v>
      </c>
      <c r="C2465" t="s">
        <v>10389</v>
      </c>
      <c r="D2465" s="7">
        <v>40833</v>
      </c>
      <c r="E2465" t="s">
        <v>10404</v>
      </c>
      <c r="F2465" t="s">
        <v>10399</v>
      </c>
      <c r="G2465" t="s">
        <v>10404</v>
      </c>
      <c r="H2465" t="s">
        <v>24</v>
      </c>
      <c r="I2465" t="s">
        <v>10323</v>
      </c>
      <c r="K2465" t="s">
        <v>3388</v>
      </c>
      <c r="L2465" t="s">
        <v>3388</v>
      </c>
    </row>
    <row r="2466" spans="1:12" hidden="1" x14ac:dyDescent="0.25">
      <c r="A2466">
        <v>39</v>
      </c>
      <c r="B2466">
        <v>86</v>
      </c>
      <c r="C2466" t="s">
        <v>10389</v>
      </c>
      <c r="D2466" s="7">
        <v>40833</v>
      </c>
      <c r="E2466" t="s">
        <v>10404</v>
      </c>
      <c r="F2466" t="s">
        <v>10399</v>
      </c>
      <c r="G2466" t="s">
        <v>10404</v>
      </c>
      <c r="H2466" t="s">
        <v>10</v>
      </c>
      <c r="I2466" t="s">
        <v>11</v>
      </c>
      <c r="K2466" t="s">
        <v>3388</v>
      </c>
      <c r="L2466" t="s">
        <v>3389</v>
      </c>
    </row>
    <row r="2467" spans="1:12" hidden="1" x14ac:dyDescent="0.25">
      <c r="A2467">
        <v>39</v>
      </c>
      <c r="B2467">
        <v>87</v>
      </c>
      <c r="C2467" t="s">
        <v>10389</v>
      </c>
      <c r="D2467" s="7">
        <v>40833</v>
      </c>
      <c r="E2467" t="s">
        <v>10404</v>
      </c>
      <c r="F2467" t="s">
        <v>10399</v>
      </c>
      <c r="G2467" t="s">
        <v>10404</v>
      </c>
      <c r="H2467" t="s">
        <v>10</v>
      </c>
      <c r="I2467" t="s">
        <v>14</v>
      </c>
      <c r="K2467" t="s">
        <v>3389</v>
      </c>
      <c r="L2467" t="s">
        <v>3390</v>
      </c>
    </row>
    <row r="2468" spans="1:12" hidden="1" x14ac:dyDescent="0.25">
      <c r="A2468">
        <v>39</v>
      </c>
      <c r="B2468">
        <v>88</v>
      </c>
      <c r="C2468" t="s">
        <v>10389</v>
      </c>
      <c r="D2468" s="7">
        <v>40833</v>
      </c>
      <c r="E2468" t="s">
        <v>10404</v>
      </c>
      <c r="F2468" t="s">
        <v>10399</v>
      </c>
      <c r="G2468" t="s">
        <v>10404</v>
      </c>
      <c r="H2468" t="s">
        <v>17</v>
      </c>
      <c r="I2468" t="s">
        <v>120</v>
      </c>
      <c r="K2468" t="s">
        <v>3390</v>
      </c>
      <c r="L2468" t="s">
        <v>3391</v>
      </c>
    </row>
    <row r="2469" spans="1:12" hidden="1" x14ac:dyDescent="0.25">
      <c r="A2469">
        <v>39</v>
      </c>
      <c r="B2469">
        <v>89</v>
      </c>
      <c r="C2469" t="s">
        <v>10389</v>
      </c>
      <c r="D2469" s="7">
        <v>40833</v>
      </c>
      <c r="E2469" t="s">
        <v>10404</v>
      </c>
      <c r="F2469" t="s">
        <v>10399</v>
      </c>
      <c r="G2469" t="s">
        <v>10404</v>
      </c>
      <c r="H2469" t="s">
        <v>17</v>
      </c>
      <c r="I2469" t="s">
        <v>77</v>
      </c>
      <c r="K2469" t="s">
        <v>3391</v>
      </c>
      <c r="L2469" t="s">
        <v>3392</v>
      </c>
    </row>
    <row r="2470" spans="1:12" hidden="1" x14ac:dyDescent="0.25">
      <c r="A2470">
        <v>39</v>
      </c>
      <c r="B2470">
        <v>90</v>
      </c>
      <c r="C2470" t="s">
        <v>10389</v>
      </c>
      <c r="D2470" s="7">
        <v>40833</v>
      </c>
      <c r="E2470" t="s">
        <v>10404</v>
      </c>
      <c r="F2470" t="s">
        <v>10399</v>
      </c>
      <c r="G2470" t="s">
        <v>10404</v>
      </c>
      <c r="H2470" t="s">
        <v>17</v>
      </c>
      <c r="I2470" t="s">
        <v>120</v>
      </c>
      <c r="K2470" t="s">
        <v>3392</v>
      </c>
      <c r="L2470" t="s">
        <v>3393</v>
      </c>
    </row>
    <row r="2471" spans="1:12" hidden="1" x14ac:dyDescent="0.25">
      <c r="A2471">
        <v>39</v>
      </c>
      <c r="B2471">
        <v>91</v>
      </c>
      <c r="C2471" t="s">
        <v>10389</v>
      </c>
      <c r="D2471" s="7">
        <v>40833</v>
      </c>
      <c r="E2471" t="s">
        <v>10404</v>
      </c>
      <c r="F2471" t="s">
        <v>10399</v>
      </c>
      <c r="G2471" t="s">
        <v>10404</v>
      </c>
      <c r="H2471" t="s">
        <v>17</v>
      </c>
      <c r="I2471" t="s">
        <v>77</v>
      </c>
      <c r="K2471" t="s">
        <v>3393</v>
      </c>
      <c r="L2471" t="s">
        <v>3394</v>
      </c>
    </row>
    <row r="2472" spans="1:12" hidden="1" x14ac:dyDescent="0.25">
      <c r="A2472">
        <v>39</v>
      </c>
      <c r="B2472">
        <v>92</v>
      </c>
      <c r="C2472" t="s">
        <v>10389</v>
      </c>
      <c r="D2472" s="7">
        <v>40833</v>
      </c>
      <c r="E2472" t="s">
        <v>10404</v>
      </c>
      <c r="F2472" t="s">
        <v>10399</v>
      </c>
      <c r="G2472" t="s">
        <v>10404</v>
      </c>
      <c r="H2472" t="s">
        <v>21</v>
      </c>
      <c r="I2472" t="s">
        <v>334</v>
      </c>
      <c r="K2472" t="s">
        <v>3394</v>
      </c>
      <c r="L2472" t="s">
        <v>3395</v>
      </c>
    </row>
    <row r="2473" spans="1:12" hidden="1" x14ac:dyDescent="0.25">
      <c r="A2473">
        <v>39</v>
      </c>
      <c r="B2473">
        <v>93</v>
      </c>
      <c r="C2473" t="s">
        <v>10389</v>
      </c>
      <c r="D2473" s="7">
        <v>40833</v>
      </c>
      <c r="E2473" t="s">
        <v>10404</v>
      </c>
      <c r="F2473" t="s">
        <v>10399</v>
      </c>
      <c r="G2473" t="s">
        <v>10404</v>
      </c>
      <c r="H2473" t="s">
        <v>24</v>
      </c>
      <c r="I2473" t="s">
        <v>39</v>
      </c>
      <c r="K2473" t="s">
        <v>3395</v>
      </c>
      <c r="L2473" t="s">
        <v>3396</v>
      </c>
    </row>
    <row r="2474" spans="1:12" hidden="1" x14ac:dyDescent="0.25">
      <c r="A2474">
        <v>39</v>
      </c>
      <c r="B2474">
        <v>94</v>
      </c>
      <c r="C2474" t="s">
        <v>10389</v>
      </c>
      <c r="D2474" s="7">
        <v>40833</v>
      </c>
      <c r="E2474" t="s">
        <v>10404</v>
      </c>
      <c r="F2474" t="s">
        <v>10399</v>
      </c>
      <c r="G2474" t="s">
        <v>10404</v>
      </c>
      <c r="H2474" t="s">
        <v>24</v>
      </c>
      <c r="I2474" t="s">
        <v>248</v>
      </c>
      <c r="K2474" t="s">
        <v>3396</v>
      </c>
      <c r="L2474" t="s">
        <v>3397</v>
      </c>
    </row>
    <row r="2475" spans="1:12" hidden="1" x14ac:dyDescent="0.25">
      <c r="A2475">
        <v>40</v>
      </c>
      <c r="B2475">
        <v>1</v>
      </c>
      <c r="C2475" t="s">
        <v>8448</v>
      </c>
      <c r="D2475" s="7">
        <v>40923</v>
      </c>
      <c r="E2475" t="s">
        <v>10404</v>
      </c>
      <c r="F2475" t="s">
        <v>3398</v>
      </c>
      <c r="G2475" t="s">
        <v>10404</v>
      </c>
      <c r="H2475" t="s">
        <v>10</v>
      </c>
      <c r="I2475" t="s">
        <v>113</v>
      </c>
      <c r="K2475" t="s">
        <v>3399</v>
      </c>
      <c r="L2475" t="s">
        <v>3400</v>
      </c>
    </row>
    <row r="2476" spans="1:12" hidden="1" x14ac:dyDescent="0.25">
      <c r="A2476">
        <v>40</v>
      </c>
      <c r="B2476">
        <v>2</v>
      </c>
      <c r="C2476" t="s">
        <v>8448</v>
      </c>
      <c r="D2476" s="7">
        <v>40923</v>
      </c>
      <c r="E2476" t="s">
        <v>10404</v>
      </c>
      <c r="F2476" t="s">
        <v>3398</v>
      </c>
      <c r="G2476" t="s">
        <v>10404</v>
      </c>
      <c r="H2476" t="s">
        <v>10</v>
      </c>
      <c r="I2476" t="s">
        <v>11</v>
      </c>
      <c r="K2476" t="s">
        <v>3400</v>
      </c>
      <c r="L2476" t="s">
        <v>3401</v>
      </c>
    </row>
    <row r="2477" spans="1:12" hidden="1" x14ac:dyDescent="0.25">
      <c r="A2477">
        <v>40</v>
      </c>
      <c r="B2477">
        <v>3</v>
      </c>
      <c r="C2477" t="s">
        <v>8448</v>
      </c>
      <c r="D2477" s="7">
        <v>40923</v>
      </c>
      <c r="E2477" t="s">
        <v>10404</v>
      </c>
      <c r="F2477" t="s">
        <v>3398</v>
      </c>
      <c r="G2477" t="s">
        <v>10404</v>
      </c>
      <c r="H2477" t="s">
        <v>10</v>
      </c>
      <c r="I2477" t="s">
        <v>14</v>
      </c>
      <c r="K2477" t="s">
        <v>3401</v>
      </c>
      <c r="L2477" t="s">
        <v>3402</v>
      </c>
    </row>
    <row r="2478" spans="1:12" hidden="1" x14ac:dyDescent="0.25">
      <c r="A2478">
        <v>40</v>
      </c>
      <c r="B2478">
        <v>4</v>
      </c>
      <c r="C2478" t="s">
        <v>8448</v>
      </c>
      <c r="D2478" s="7">
        <v>40923</v>
      </c>
      <c r="E2478" t="s">
        <v>10404</v>
      </c>
      <c r="F2478" t="s">
        <v>3398</v>
      </c>
      <c r="G2478" t="s">
        <v>10404</v>
      </c>
      <c r="H2478" t="s">
        <v>33</v>
      </c>
      <c r="I2478" t="s">
        <v>161</v>
      </c>
      <c r="K2478" t="s">
        <v>3402</v>
      </c>
      <c r="L2478" t="s">
        <v>3403</v>
      </c>
    </row>
    <row r="2479" spans="1:12" hidden="1" x14ac:dyDescent="0.25">
      <c r="A2479">
        <v>40</v>
      </c>
      <c r="B2479">
        <v>5</v>
      </c>
      <c r="C2479" t="s">
        <v>8448</v>
      </c>
      <c r="D2479" s="7">
        <v>40923</v>
      </c>
      <c r="E2479" t="s">
        <v>10404</v>
      </c>
      <c r="F2479" t="s">
        <v>3398</v>
      </c>
      <c r="G2479" t="s">
        <v>10404</v>
      </c>
      <c r="H2479" t="s">
        <v>162</v>
      </c>
      <c r="I2479" t="s">
        <v>10323</v>
      </c>
      <c r="K2479" t="s">
        <v>3403</v>
      </c>
      <c r="L2479" t="s">
        <v>3404</v>
      </c>
    </row>
    <row r="2480" spans="1:12" hidden="1" x14ac:dyDescent="0.25">
      <c r="A2480">
        <v>40</v>
      </c>
      <c r="B2480">
        <v>6</v>
      </c>
      <c r="C2480" t="s">
        <v>8448</v>
      </c>
      <c r="D2480" s="7">
        <v>40923</v>
      </c>
      <c r="E2480" t="s">
        <v>10404</v>
      </c>
      <c r="F2480" t="s">
        <v>3398</v>
      </c>
      <c r="G2480" t="s">
        <v>10404</v>
      </c>
      <c r="H2480" t="s">
        <v>24</v>
      </c>
      <c r="I2480" t="s">
        <v>10323</v>
      </c>
      <c r="K2480" t="s">
        <v>3405</v>
      </c>
      <c r="L2480" t="s">
        <v>3406</v>
      </c>
    </row>
    <row r="2481" spans="1:14" hidden="1" x14ac:dyDescent="0.25">
      <c r="A2481">
        <v>40</v>
      </c>
      <c r="B2481">
        <v>7</v>
      </c>
      <c r="C2481" t="s">
        <v>8448</v>
      </c>
      <c r="D2481" s="7">
        <v>40923</v>
      </c>
      <c r="E2481" t="s">
        <v>10404</v>
      </c>
      <c r="F2481" t="s">
        <v>3398</v>
      </c>
      <c r="G2481" t="s">
        <v>10404</v>
      </c>
      <c r="H2481" t="s">
        <v>10</v>
      </c>
      <c r="I2481" t="s">
        <v>113</v>
      </c>
      <c r="K2481" t="s">
        <v>3406</v>
      </c>
      <c r="L2481" t="s">
        <v>3407</v>
      </c>
    </row>
    <row r="2482" spans="1:14" hidden="1" x14ac:dyDescent="0.25">
      <c r="A2482">
        <v>40</v>
      </c>
      <c r="B2482">
        <v>8</v>
      </c>
      <c r="C2482" t="s">
        <v>8448</v>
      </c>
      <c r="D2482" s="7">
        <v>40923</v>
      </c>
      <c r="E2482" t="s">
        <v>10404</v>
      </c>
      <c r="F2482" t="s">
        <v>3398</v>
      </c>
      <c r="G2482" t="s">
        <v>10404</v>
      </c>
      <c r="H2482" t="s">
        <v>10</v>
      </c>
      <c r="I2482" t="s">
        <v>11</v>
      </c>
      <c r="K2482" t="s">
        <v>3407</v>
      </c>
      <c r="L2482" t="s">
        <v>3408</v>
      </c>
    </row>
    <row r="2483" spans="1:14" hidden="1" x14ac:dyDescent="0.25">
      <c r="A2483">
        <v>40</v>
      </c>
      <c r="B2483">
        <v>9</v>
      </c>
      <c r="C2483" t="s">
        <v>8448</v>
      </c>
      <c r="D2483" s="7">
        <v>40923</v>
      </c>
      <c r="E2483" t="s">
        <v>10404</v>
      </c>
      <c r="F2483" t="s">
        <v>3398</v>
      </c>
      <c r="G2483" t="s">
        <v>10404</v>
      </c>
      <c r="H2483" t="s">
        <v>10</v>
      </c>
      <c r="I2483" t="s">
        <v>14</v>
      </c>
      <c r="K2483" t="s">
        <v>3408</v>
      </c>
      <c r="L2483" t="s">
        <v>3409</v>
      </c>
    </row>
    <row r="2484" spans="1:14" hidden="1" x14ac:dyDescent="0.25">
      <c r="A2484">
        <v>40</v>
      </c>
      <c r="B2484">
        <v>10</v>
      </c>
      <c r="C2484" t="s">
        <v>8448</v>
      </c>
      <c r="D2484" s="7">
        <v>40923</v>
      </c>
      <c r="E2484" t="s">
        <v>10404</v>
      </c>
      <c r="F2484" t="s">
        <v>3398</v>
      </c>
      <c r="G2484" t="s">
        <v>10404</v>
      </c>
      <c r="H2484" t="s">
        <v>17</v>
      </c>
      <c r="I2484" t="s">
        <v>18</v>
      </c>
      <c r="K2484" t="s">
        <v>3409</v>
      </c>
      <c r="L2484" t="s">
        <v>3409</v>
      </c>
    </row>
    <row r="2485" spans="1:14" hidden="1" x14ac:dyDescent="0.25">
      <c r="A2485">
        <v>40</v>
      </c>
      <c r="B2485">
        <v>11</v>
      </c>
      <c r="C2485" t="s">
        <v>8448</v>
      </c>
      <c r="D2485" s="7">
        <v>40923</v>
      </c>
      <c r="E2485" t="s">
        <v>10404</v>
      </c>
      <c r="F2485" t="s">
        <v>3398</v>
      </c>
      <c r="G2485" t="s">
        <v>10404</v>
      </c>
      <c r="H2485" t="s">
        <v>53</v>
      </c>
      <c r="I2485" t="s">
        <v>2223</v>
      </c>
      <c r="J2485" t="s">
        <v>92</v>
      </c>
      <c r="K2485" t="s">
        <v>3409</v>
      </c>
      <c r="L2485" t="s">
        <v>3410</v>
      </c>
      <c r="N2485">
        <v>4</v>
      </c>
    </row>
    <row r="2486" spans="1:14" hidden="1" x14ac:dyDescent="0.25">
      <c r="A2486">
        <v>40</v>
      </c>
      <c r="B2486">
        <v>12</v>
      </c>
      <c r="C2486" t="s">
        <v>8448</v>
      </c>
      <c r="D2486" s="7">
        <v>40923</v>
      </c>
      <c r="E2486" t="s">
        <v>10404</v>
      </c>
      <c r="F2486" t="s">
        <v>3398</v>
      </c>
      <c r="G2486" t="s">
        <v>10404</v>
      </c>
      <c r="H2486" t="s">
        <v>21</v>
      </c>
      <c r="I2486" t="s">
        <v>334</v>
      </c>
      <c r="K2486" t="s">
        <v>3410</v>
      </c>
      <c r="L2486" t="s">
        <v>3411</v>
      </c>
    </row>
    <row r="2487" spans="1:14" hidden="1" x14ac:dyDescent="0.25">
      <c r="A2487">
        <v>40</v>
      </c>
      <c r="B2487">
        <v>13</v>
      </c>
      <c r="C2487" t="s">
        <v>8448</v>
      </c>
      <c r="D2487" s="7">
        <v>40923</v>
      </c>
      <c r="E2487" t="s">
        <v>10404</v>
      </c>
      <c r="F2487" t="s">
        <v>3398</v>
      </c>
      <c r="G2487" t="s">
        <v>10404</v>
      </c>
      <c r="H2487" t="s">
        <v>24</v>
      </c>
      <c r="I2487" t="s">
        <v>10323</v>
      </c>
      <c r="K2487" t="s">
        <v>3412</v>
      </c>
      <c r="L2487" t="s">
        <v>3413</v>
      </c>
    </row>
    <row r="2488" spans="1:14" hidden="1" x14ac:dyDescent="0.25">
      <c r="A2488">
        <v>40</v>
      </c>
      <c r="B2488">
        <v>14</v>
      </c>
      <c r="C2488" t="s">
        <v>8448</v>
      </c>
      <c r="D2488" s="7">
        <v>40923</v>
      </c>
      <c r="E2488" t="s">
        <v>10404</v>
      </c>
      <c r="F2488" t="s">
        <v>3398</v>
      </c>
      <c r="G2488" t="s">
        <v>10404</v>
      </c>
      <c r="H2488" t="s">
        <v>10</v>
      </c>
      <c r="I2488" t="s">
        <v>113</v>
      </c>
      <c r="K2488" t="s">
        <v>3413</v>
      </c>
      <c r="L2488" t="s">
        <v>3414</v>
      </c>
    </row>
    <row r="2489" spans="1:14" hidden="1" x14ac:dyDescent="0.25">
      <c r="A2489">
        <v>40</v>
      </c>
      <c r="B2489">
        <v>15</v>
      </c>
      <c r="C2489" t="s">
        <v>8448</v>
      </c>
      <c r="D2489" s="7">
        <v>40923</v>
      </c>
      <c r="E2489" t="s">
        <v>10404</v>
      </c>
      <c r="F2489" t="s">
        <v>3398</v>
      </c>
      <c r="G2489" t="s">
        <v>10404</v>
      </c>
      <c r="H2489" t="s">
        <v>10</v>
      </c>
      <c r="I2489" t="s">
        <v>11</v>
      </c>
      <c r="K2489" t="s">
        <v>3414</v>
      </c>
      <c r="L2489" t="s">
        <v>3415</v>
      </c>
    </row>
    <row r="2490" spans="1:14" hidden="1" x14ac:dyDescent="0.25">
      <c r="A2490">
        <v>40</v>
      </c>
      <c r="B2490">
        <v>16</v>
      </c>
      <c r="C2490" t="s">
        <v>8448</v>
      </c>
      <c r="D2490" s="7">
        <v>40923</v>
      </c>
      <c r="E2490" t="s">
        <v>10404</v>
      </c>
      <c r="F2490" t="s">
        <v>3398</v>
      </c>
      <c r="G2490" t="s">
        <v>10404</v>
      </c>
      <c r="H2490" t="s">
        <v>10</v>
      </c>
      <c r="I2490" t="s">
        <v>14</v>
      </c>
      <c r="K2490" t="s">
        <v>3415</v>
      </c>
      <c r="L2490" t="s">
        <v>3416</v>
      </c>
    </row>
    <row r="2491" spans="1:14" hidden="1" x14ac:dyDescent="0.25">
      <c r="A2491">
        <v>40</v>
      </c>
      <c r="B2491">
        <v>17</v>
      </c>
      <c r="C2491" t="s">
        <v>8448</v>
      </c>
      <c r="D2491" s="7">
        <v>40923</v>
      </c>
      <c r="E2491" t="s">
        <v>10404</v>
      </c>
      <c r="F2491" t="s">
        <v>3398</v>
      </c>
      <c r="G2491" t="s">
        <v>10404</v>
      </c>
      <c r="H2491" t="s">
        <v>17</v>
      </c>
      <c r="I2491" t="s">
        <v>292</v>
      </c>
      <c r="K2491" t="s">
        <v>3416</v>
      </c>
      <c r="L2491" t="s">
        <v>3417</v>
      </c>
    </row>
    <row r="2492" spans="1:14" hidden="1" x14ac:dyDescent="0.25">
      <c r="A2492">
        <v>40</v>
      </c>
      <c r="B2492">
        <v>18</v>
      </c>
      <c r="C2492" t="s">
        <v>8448</v>
      </c>
      <c r="D2492" s="7">
        <v>40923</v>
      </c>
      <c r="E2492" t="s">
        <v>10404</v>
      </c>
      <c r="F2492" t="s">
        <v>3398</v>
      </c>
      <c r="G2492" t="s">
        <v>10404</v>
      </c>
      <c r="H2492" t="s">
        <v>33</v>
      </c>
      <c r="I2492" t="s">
        <v>238</v>
      </c>
      <c r="K2492" t="s">
        <v>3417</v>
      </c>
      <c r="L2492" t="s">
        <v>3418</v>
      </c>
    </row>
    <row r="2493" spans="1:14" hidden="1" x14ac:dyDescent="0.25">
      <c r="A2493">
        <v>40</v>
      </c>
      <c r="B2493">
        <v>19</v>
      </c>
      <c r="C2493" t="s">
        <v>8448</v>
      </c>
      <c r="D2493" s="7">
        <v>40923</v>
      </c>
      <c r="E2493" t="s">
        <v>10404</v>
      </c>
      <c r="F2493" t="s">
        <v>3398</v>
      </c>
      <c r="G2493" t="s">
        <v>10404</v>
      </c>
      <c r="H2493" t="s">
        <v>24</v>
      </c>
      <c r="I2493" t="s">
        <v>10323</v>
      </c>
      <c r="K2493" t="s">
        <v>3418</v>
      </c>
      <c r="L2493" t="s">
        <v>3419</v>
      </c>
    </row>
    <row r="2494" spans="1:14" hidden="1" x14ac:dyDescent="0.25">
      <c r="A2494">
        <v>40</v>
      </c>
      <c r="B2494">
        <v>20</v>
      </c>
      <c r="C2494" t="s">
        <v>8448</v>
      </c>
      <c r="D2494" s="7">
        <v>40923</v>
      </c>
      <c r="E2494" t="s">
        <v>10404</v>
      </c>
      <c r="F2494" t="s">
        <v>3398</v>
      </c>
      <c r="G2494" t="s">
        <v>10404</v>
      </c>
      <c r="H2494" t="s">
        <v>10</v>
      </c>
      <c r="I2494" t="s">
        <v>113</v>
      </c>
      <c r="K2494" t="s">
        <v>3419</v>
      </c>
      <c r="L2494" t="s">
        <v>3420</v>
      </c>
    </row>
    <row r="2495" spans="1:14" hidden="1" x14ac:dyDescent="0.25">
      <c r="A2495">
        <v>40</v>
      </c>
      <c r="B2495">
        <v>21</v>
      </c>
      <c r="C2495" t="s">
        <v>8448</v>
      </c>
      <c r="D2495" s="7">
        <v>40923</v>
      </c>
      <c r="E2495" t="s">
        <v>10404</v>
      </c>
      <c r="F2495" t="s">
        <v>3398</v>
      </c>
      <c r="G2495" t="s">
        <v>10404</v>
      </c>
      <c r="H2495" t="s">
        <v>10</v>
      </c>
      <c r="I2495" t="s">
        <v>11</v>
      </c>
      <c r="K2495" t="s">
        <v>3420</v>
      </c>
      <c r="L2495" t="s">
        <v>3421</v>
      </c>
    </row>
    <row r="2496" spans="1:14" hidden="1" x14ac:dyDescent="0.25">
      <c r="A2496">
        <v>40</v>
      </c>
      <c r="B2496">
        <v>22</v>
      </c>
      <c r="C2496" t="s">
        <v>8448</v>
      </c>
      <c r="D2496" s="7">
        <v>40923</v>
      </c>
      <c r="E2496" t="s">
        <v>10404</v>
      </c>
      <c r="F2496" t="s">
        <v>3398</v>
      </c>
      <c r="G2496" t="s">
        <v>10404</v>
      </c>
      <c r="H2496" t="s">
        <v>10</v>
      </c>
      <c r="I2496" t="s">
        <v>14</v>
      </c>
      <c r="K2496" t="s">
        <v>3421</v>
      </c>
      <c r="L2496" t="s">
        <v>3422</v>
      </c>
    </row>
    <row r="2497" spans="1:14" hidden="1" x14ac:dyDescent="0.25">
      <c r="A2497">
        <v>40</v>
      </c>
      <c r="B2497">
        <v>23</v>
      </c>
      <c r="C2497" t="s">
        <v>8448</v>
      </c>
      <c r="D2497" s="7">
        <v>40923</v>
      </c>
      <c r="E2497" t="s">
        <v>10404</v>
      </c>
      <c r="F2497" t="s">
        <v>3398</v>
      </c>
      <c r="G2497" t="s">
        <v>10404</v>
      </c>
      <c r="H2497" t="s">
        <v>17</v>
      </c>
      <c r="I2497" t="s">
        <v>73</v>
      </c>
      <c r="K2497" t="s">
        <v>3422</v>
      </c>
      <c r="L2497" t="s">
        <v>3423</v>
      </c>
    </row>
    <row r="2498" spans="1:14" hidden="1" x14ac:dyDescent="0.25">
      <c r="A2498">
        <v>40</v>
      </c>
      <c r="B2498">
        <v>24</v>
      </c>
      <c r="C2498" t="s">
        <v>8448</v>
      </c>
      <c r="D2498" s="7">
        <v>40923</v>
      </c>
      <c r="E2498" t="s">
        <v>10404</v>
      </c>
      <c r="F2498" t="s">
        <v>3398</v>
      </c>
      <c r="G2498" t="s">
        <v>10404</v>
      </c>
      <c r="H2498" t="s">
        <v>24</v>
      </c>
      <c r="I2498" t="s">
        <v>39</v>
      </c>
      <c r="K2498" t="s">
        <v>3424</v>
      </c>
      <c r="L2498" t="s">
        <v>3425</v>
      </c>
    </row>
    <row r="2499" spans="1:14" hidden="1" x14ac:dyDescent="0.25">
      <c r="A2499">
        <v>40</v>
      </c>
      <c r="B2499">
        <v>25</v>
      </c>
      <c r="C2499" t="s">
        <v>8448</v>
      </c>
      <c r="D2499" s="7">
        <v>40923</v>
      </c>
      <c r="E2499" t="s">
        <v>10404</v>
      </c>
      <c r="F2499" t="s">
        <v>3398</v>
      </c>
      <c r="G2499" t="s">
        <v>10404</v>
      </c>
      <c r="H2499" t="s">
        <v>10</v>
      </c>
      <c r="I2499" t="s">
        <v>113</v>
      </c>
      <c r="K2499" t="s">
        <v>3425</v>
      </c>
      <c r="L2499" t="s">
        <v>3426</v>
      </c>
    </row>
    <row r="2500" spans="1:14" hidden="1" x14ac:dyDescent="0.25">
      <c r="A2500">
        <v>40</v>
      </c>
      <c r="B2500">
        <v>26</v>
      </c>
      <c r="C2500" t="s">
        <v>8448</v>
      </c>
      <c r="D2500" s="7">
        <v>40923</v>
      </c>
      <c r="E2500" t="s">
        <v>10404</v>
      </c>
      <c r="F2500" t="s">
        <v>3398</v>
      </c>
      <c r="G2500" t="s">
        <v>10404</v>
      </c>
      <c r="H2500" t="s">
        <v>10</v>
      </c>
      <c r="I2500" t="s">
        <v>11</v>
      </c>
      <c r="K2500" t="s">
        <v>3427</v>
      </c>
      <c r="L2500" t="s">
        <v>3428</v>
      </c>
    </row>
    <row r="2501" spans="1:14" hidden="1" x14ac:dyDescent="0.25">
      <c r="A2501">
        <v>40</v>
      </c>
      <c r="B2501">
        <v>27</v>
      </c>
      <c r="C2501" t="s">
        <v>8448</v>
      </c>
      <c r="D2501" s="7">
        <v>40923</v>
      </c>
      <c r="E2501" t="s">
        <v>10404</v>
      </c>
      <c r="F2501" t="s">
        <v>3398</v>
      </c>
      <c r="G2501" t="s">
        <v>10404</v>
      </c>
      <c r="H2501" t="s">
        <v>10</v>
      </c>
      <c r="I2501" t="s">
        <v>14</v>
      </c>
      <c r="K2501" t="s">
        <v>3429</v>
      </c>
      <c r="L2501" t="s">
        <v>3430</v>
      </c>
    </row>
    <row r="2502" spans="1:14" hidden="1" x14ac:dyDescent="0.25">
      <c r="A2502">
        <v>40</v>
      </c>
      <c r="B2502">
        <v>28</v>
      </c>
      <c r="C2502" t="s">
        <v>8448</v>
      </c>
      <c r="D2502" s="7">
        <v>40923</v>
      </c>
      <c r="E2502" t="s">
        <v>10404</v>
      </c>
      <c r="F2502" t="s">
        <v>3398</v>
      </c>
      <c r="G2502" t="s">
        <v>10404</v>
      </c>
      <c r="H2502" t="s">
        <v>17</v>
      </c>
      <c r="I2502" t="s">
        <v>120</v>
      </c>
      <c r="K2502" t="s">
        <v>3430</v>
      </c>
      <c r="L2502" t="s">
        <v>3431</v>
      </c>
    </row>
    <row r="2503" spans="1:14" hidden="1" x14ac:dyDescent="0.25">
      <c r="A2503">
        <v>40</v>
      </c>
      <c r="B2503">
        <v>29</v>
      </c>
      <c r="C2503" t="s">
        <v>8448</v>
      </c>
      <c r="D2503" s="7">
        <v>40923</v>
      </c>
      <c r="E2503" t="s">
        <v>10404</v>
      </c>
      <c r="F2503" t="s">
        <v>3398</v>
      </c>
      <c r="G2503" t="s">
        <v>10404</v>
      </c>
      <c r="H2503" t="s">
        <v>33</v>
      </c>
      <c r="I2503" t="s">
        <v>161</v>
      </c>
      <c r="K2503" t="s">
        <v>3431</v>
      </c>
      <c r="L2503" t="s">
        <v>3432</v>
      </c>
    </row>
    <row r="2504" spans="1:14" hidden="1" x14ac:dyDescent="0.25">
      <c r="A2504">
        <v>40</v>
      </c>
      <c r="B2504">
        <v>30</v>
      </c>
      <c r="C2504" t="s">
        <v>8448</v>
      </c>
      <c r="D2504" s="7">
        <v>40923</v>
      </c>
      <c r="E2504" t="s">
        <v>10404</v>
      </c>
      <c r="F2504" t="s">
        <v>3398</v>
      </c>
      <c r="G2504" t="s">
        <v>10404</v>
      </c>
      <c r="H2504" t="s">
        <v>162</v>
      </c>
      <c r="I2504" t="s">
        <v>163</v>
      </c>
      <c r="K2504" t="s">
        <v>3432</v>
      </c>
      <c r="L2504" t="s">
        <v>3433</v>
      </c>
    </row>
    <row r="2505" spans="1:14" hidden="1" x14ac:dyDescent="0.25">
      <c r="A2505">
        <v>40</v>
      </c>
      <c r="B2505">
        <v>31</v>
      </c>
      <c r="C2505" t="s">
        <v>8448</v>
      </c>
      <c r="D2505" s="7">
        <v>40923</v>
      </c>
      <c r="E2505" t="s">
        <v>10404</v>
      </c>
      <c r="F2505" t="s">
        <v>3398</v>
      </c>
      <c r="G2505" t="s">
        <v>10404</v>
      </c>
      <c r="H2505" t="s">
        <v>24</v>
      </c>
      <c r="I2505" t="s">
        <v>10323</v>
      </c>
      <c r="K2505" t="s">
        <v>3433</v>
      </c>
      <c r="L2505" t="s">
        <v>3434</v>
      </c>
    </row>
    <row r="2506" spans="1:14" hidden="1" x14ac:dyDescent="0.25">
      <c r="A2506">
        <v>40</v>
      </c>
      <c r="B2506">
        <v>32</v>
      </c>
      <c r="C2506" t="s">
        <v>8448</v>
      </c>
      <c r="D2506" s="7">
        <v>40923</v>
      </c>
      <c r="E2506" t="s">
        <v>10404</v>
      </c>
      <c r="F2506" t="s">
        <v>3398</v>
      </c>
      <c r="G2506" t="s">
        <v>10404</v>
      </c>
      <c r="H2506" t="s">
        <v>10</v>
      </c>
      <c r="I2506" t="s">
        <v>11</v>
      </c>
      <c r="K2506" t="s">
        <v>3434</v>
      </c>
      <c r="L2506" t="s">
        <v>3435</v>
      </c>
    </row>
    <row r="2507" spans="1:14" hidden="1" x14ac:dyDescent="0.25">
      <c r="A2507">
        <v>40</v>
      </c>
      <c r="B2507">
        <v>33</v>
      </c>
      <c r="C2507" t="s">
        <v>8448</v>
      </c>
      <c r="D2507" s="7">
        <v>40923</v>
      </c>
      <c r="E2507" t="s">
        <v>10404</v>
      </c>
      <c r="F2507" t="s">
        <v>3398</v>
      </c>
      <c r="G2507" t="s">
        <v>10404</v>
      </c>
      <c r="H2507" t="s">
        <v>10</v>
      </c>
      <c r="I2507" t="s">
        <v>14</v>
      </c>
      <c r="K2507" t="s">
        <v>3436</v>
      </c>
      <c r="L2507" t="s">
        <v>3437</v>
      </c>
    </row>
    <row r="2508" spans="1:14" hidden="1" x14ac:dyDescent="0.25">
      <c r="A2508">
        <v>40</v>
      </c>
      <c r="B2508">
        <v>34</v>
      </c>
      <c r="C2508" t="s">
        <v>8448</v>
      </c>
      <c r="D2508" s="7">
        <v>40923</v>
      </c>
      <c r="E2508" t="s">
        <v>10404</v>
      </c>
      <c r="F2508" t="s">
        <v>3398</v>
      </c>
      <c r="G2508" t="s">
        <v>10404</v>
      </c>
      <c r="H2508" t="s">
        <v>17</v>
      </c>
      <c r="I2508" t="s">
        <v>120</v>
      </c>
      <c r="K2508" t="s">
        <v>3437</v>
      </c>
      <c r="L2508" t="s">
        <v>3438</v>
      </c>
    </row>
    <row r="2509" spans="1:14" hidden="1" x14ac:dyDescent="0.25">
      <c r="A2509">
        <v>40</v>
      </c>
      <c r="B2509">
        <v>35</v>
      </c>
      <c r="C2509" t="s">
        <v>8448</v>
      </c>
      <c r="D2509" s="7">
        <v>40923</v>
      </c>
      <c r="E2509" t="s">
        <v>10404</v>
      </c>
      <c r="F2509" t="s">
        <v>3398</v>
      </c>
      <c r="G2509" t="s">
        <v>10404</v>
      </c>
      <c r="H2509" t="s">
        <v>53</v>
      </c>
      <c r="I2509" t="s">
        <v>124</v>
      </c>
      <c r="J2509" t="s">
        <v>80</v>
      </c>
      <c r="K2509" t="s">
        <v>3438</v>
      </c>
      <c r="L2509" t="s">
        <v>3439</v>
      </c>
      <c r="N2509">
        <v>7</v>
      </c>
    </row>
    <row r="2510" spans="1:14" hidden="1" x14ac:dyDescent="0.25">
      <c r="A2510">
        <v>40</v>
      </c>
      <c r="B2510">
        <v>36</v>
      </c>
      <c r="C2510" t="s">
        <v>8448</v>
      </c>
      <c r="D2510" s="7">
        <v>40923</v>
      </c>
      <c r="E2510" t="s">
        <v>10404</v>
      </c>
      <c r="F2510" t="s">
        <v>3398</v>
      </c>
      <c r="G2510" t="s">
        <v>10404</v>
      </c>
      <c r="H2510" t="s">
        <v>17</v>
      </c>
      <c r="I2510" t="s">
        <v>120</v>
      </c>
      <c r="K2510" t="s">
        <v>3439</v>
      </c>
      <c r="L2510" t="s">
        <v>3440</v>
      </c>
    </row>
    <row r="2511" spans="1:14" hidden="1" x14ac:dyDescent="0.25">
      <c r="A2511">
        <v>40</v>
      </c>
      <c r="B2511">
        <v>37</v>
      </c>
      <c r="C2511" t="s">
        <v>8448</v>
      </c>
      <c r="D2511" s="7">
        <v>40923</v>
      </c>
      <c r="E2511" t="s">
        <v>10404</v>
      </c>
      <c r="F2511" t="s">
        <v>3398</v>
      </c>
      <c r="G2511" t="s">
        <v>10404</v>
      </c>
      <c r="H2511" t="s">
        <v>33</v>
      </c>
      <c r="I2511" t="s">
        <v>603</v>
      </c>
      <c r="K2511" t="s">
        <v>3440</v>
      </c>
      <c r="L2511" t="s">
        <v>3440</v>
      </c>
    </row>
    <row r="2512" spans="1:14" hidden="1" x14ac:dyDescent="0.25">
      <c r="A2512">
        <v>40</v>
      </c>
      <c r="B2512">
        <v>38</v>
      </c>
      <c r="C2512" t="s">
        <v>8448</v>
      </c>
      <c r="D2512" s="7">
        <v>40923</v>
      </c>
      <c r="E2512" t="s">
        <v>10404</v>
      </c>
      <c r="F2512" t="s">
        <v>3398</v>
      </c>
      <c r="G2512" t="s">
        <v>10404</v>
      </c>
      <c r="H2512" t="s">
        <v>17</v>
      </c>
      <c r="I2512" t="s">
        <v>120</v>
      </c>
      <c r="K2512" t="s">
        <v>3440</v>
      </c>
      <c r="L2512" t="s">
        <v>3441</v>
      </c>
    </row>
    <row r="2513" spans="1:14" hidden="1" x14ac:dyDescent="0.25">
      <c r="A2513">
        <v>40</v>
      </c>
      <c r="B2513">
        <v>39</v>
      </c>
      <c r="C2513" t="s">
        <v>8448</v>
      </c>
      <c r="D2513" s="7">
        <v>40923</v>
      </c>
      <c r="E2513" t="s">
        <v>10404</v>
      </c>
      <c r="F2513" t="s">
        <v>3398</v>
      </c>
      <c r="G2513" t="s">
        <v>10404</v>
      </c>
      <c r="H2513" t="s">
        <v>53</v>
      </c>
      <c r="I2513" t="s">
        <v>379</v>
      </c>
      <c r="J2513" t="s">
        <v>80</v>
      </c>
      <c r="K2513" t="s">
        <v>3441</v>
      </c>
      <c r="L2513" t="s">
        <v>3442</v>
      </c>
      <c r="N2513">
        <v>6</v>
      </c>
    </row>
    <row r="2514" spans="1:14" hidden="1" x14ac:dyDescent="0.25">
      <c r="A2514">
        <v>40</v>
      </c>
      <c r="B2514">
        <v>40</v>
      </c>
      <c r="C2514" t="s">
        <v>8448</v>
      </c>
      <c r="D2514" s="7">
        <v>40923</v>
      </c>
      <c r="E2514" t="s">
        <v>10404</v>
      </c>
      <c r="F2514" t="s">
        <v>3398</v>
      </c>
      <c r="G2514" t="s">
        <v>10404</v>
      </c>
      <c r="H2514" t="s">
        <v>162</v>
      </c>
      <c r="I2514" t="s">
        <v>163</v>
      </c>
      <c r="K2514" t="s">
        <v>3442</v>
      </c>
      <c r="L2514" t="s">
        <v>3443</v>
      </c>
    </row>
    <row r="2515" spans="1:14" hidden="1" x14ac:dyDescent="0.25">
      <c r="A2515">
        <v>40</v>
      </c>
      <c r="B2515">
        <v>41</v>
      </c>
      <c r="C2515" t="s">
        <v>8448</v>
      </c>
      <c r="D2515" s="7">
        <v>40923</v>
      </c>
      <c r="E2515" t="s">
        <v>10404</v>
      </c>
      <c r="F2515" t="s">
        <v>3398</v>
      </c>
      <c r="G2515" t="s">
        <v>10404</v>
      </c>
      <c r="H2515" t="s">
        <v>21</v>
      </c>
      <c r="I2515" t="s">
        <v>334</v>
      </c>
      <c r="K2515" t="s">
        <v>3444</v>
      </c>
      <c r="L2515" t="s">
        <v>3445</v>
      </c>
    </row>
    <row r="2516" spans="1:14" hidden="1" x14ac:dyDescent="0.25">
      <c r="A2516">
        <v>40</v>
      </c>
      <c r="B2516">
        <v>42</v>
      </c>
      <c r="C2516" t="s">
        <v>8448</v>
      </c>
      <c r="D2516" s="7">
        <v>40923</v>
      </c>
      <c r="E2516" t="s">
        <v>10404</v>
      </c>
      <c r="F2516" t="s">
        <v>3398</v>
      </c>
      <c r="G2516" t="s">
        <v>10404</v>
      </c>
      <c r="H2516" t="s">
        <v>24</v>
      </c>
      <c r="I2516" t="s">
        <v>10323</v>
      </c>
      <c r="K2516" t="s">
        <v>3445</v>
      </c>
      <c r="L2516" t="s">
        <v>3445</v>
      </c>
    </row>
    <row r="2517" spans="1:14" hidden="1" x14ac:dyDescent="0.25">
      <c r="A2517">
        <v>40</v>
      </c>
      <c r="B2517">
        <v>43</v>
      </c>
      <c r="C2517" t="s">
        <v>8448</v>
      </c>
      <c r="D2517" s="7">
        <v>40923</v>
      </c>
      <c r="E2517" t="s">
        <v>10404</v>
      </c>
      <c r="F2517" t="s">
        <v>3398</v>
      </c>
      <c r="G2517" t="s">
        <v>10404</v>
      </c>
      <c r="H2517" t="s">
        <v>10</v>
      </c>
      <c r="I2517" t="s">
        <v>11</v>
      </c>
      <c r="K2517" t="s">
        <v>3445</v>
      </c>
      <c r="L2517" t="s">
        <v>3446</v>
      </c>
    </row>
    <row r="2518" spans="1:14" hidden="1" x14ac:dyDescent="0.25">
      <c r="A2518">
        <v>40</v>
      </c>
      <c r="B2518">
        <v>44</v>
      </c>
      <c r="C2518" t="s">
        <v>8448</v>
      </c>
      <c r="D2518" s="7">
        <v>40923</v>
      </c>
      <c r="E2518" t="s">
        <v>10404</v>
      </c>
      <c r="F2518" t="s">
        <v>3398</v>
      </c>
      <c r="G2518" t="s">
        <v>10404</v>
      </c>
      <c r="H2518" t="s">
        <v>17</v>
      </c>
      <c r="I2518" t="s">
        <v>101</v>
      </c>
      <c r="K2518" t="s">
        <v>3446</v>
      </c>
      <c r="L2518" t="s">
        <v>3447</v>
      </c>
    </row>
    <row r="2519" spans="1:14" hidden="1" x14ac:dyDescent="0.25">
      <c r="A2519">
        <v>40</v>
      </c>
      <c r="B2519">
        <v>45</v>
      </c>
      <c r="C2519" t="s">
        <v>8448</v>
      </c>
      <c r="D2519" s="7">
        <v>40923</v>
      </c>
      <c r="E2519" t="s">
        <v>10404</v>
      </c>
      <c r="F2519" t="s">
        <v>3398</v>
      </c>
      <c r="G2519" t="s">
        <v>10404</v>
      </c>
      <c r="H2519" t="s">
        <v>33</v>
      </c>
      <c r="I2519" t="s">
        <v>192</v>
      </c>
      <c r="K2519" t="s">
        <v>3447</v>
      </c>
      <c r="L2519" t="s">
        <v>3448</v>
      </c>
    </row>
    <row r="2520" spans="1:14" hidden="1" x14ac:dyDescent="0.25">
      <c r="A2520">
        <v>40</v>
      </c>
      <c r="B2520">
        <v>46</v>
      </c>
      <c r="C2520" t="s">
        <v>8448</v>
      </c>
      <c r="D2520" s="7">
        <v>40923</v>
      </c>
      <c r="E2520" t="s">
        <v>10404</v>
      </c>
      <c r="F2520" t="s">
        <v>3398</v>
      </c>
      <c r="G2520" t="s">
        <v>10404</v>
      </c>
      <c r="H2520" t="s">
        <v>21</v>
      </c>
      <c r="I2520" t="s">
        <v>334</v>
      </c>
      <c r="K2520" t="s">
        <v>3449</v>
      </c>
      <c r="L2520" t="s">
        <v>3450</v>
      </c>
    </row>
    <row r="2521" spans="1:14" hidden="1" x14ac:dyDescent="0.25">
      <c r="A2521">
        <v>40</v>
      </c>
      <c r="B2521">
        <v>47</v>
      </c>
      <c r="C2521" t="s">
        <v>8448</v>
      </c>
      <c r="D2521" s="7">
        <v>40923</v>
      </c>
      <c r="E2521" t="s">
        <v>10404</v>
      </c>
      <c r="F2521" t="s">
        <v>3398</v>
      </c>
      <c r="G2521" t="s">
        <v>10404</v>
      </c>
      <c r="H2521" t="s">
        <v>24</v>
      </c>
      <c r="I2521" t="s">
        <v>10323</v>
      </c>
      <c r="K2521" t="s">
        <v>3450</v>
      </c>
      <c r="L2521" t="s">
        <v>3450</v>
      </c>
    </row>
    <row r="2522" spans="1:14" hidden="1" x14ac:dyDescent="0.25">
      <c r="A2522">
        <v>40</v>
      </c>
      <c r="B2522">
        <v>48</v>
      </c>
      <c r="C2522" t="s">
        <v>8448</v>
      </c>
      <c r="D2522" s="7">
        <v>40923</v>
      </c>
      <c r="E2522" t="s">
        <v>10404</v>
      </c>
      <c r="F2522" t="s">
        <v>3398</v>
      </c>
      <c r="G2522" t="s">
        <v>10404</v>
      </c>
      <c r="H2522" t="s">
        <v>10</v>
      </c>
      <c r="I2522" t="s">
        <v>11</v>
      </c>
      <c r="K2522" t="s">
        <v>3450</v>
      </c>
      <c r="L2522" t="s">
        <v>3451</v>
      </c>
    </row>
    <row r="2523" spans="1:14" hidden="1" x14ac:dyDescent="0.25">
      <c r="A2523">
        <v>40</v>
      </c>
      <c r="B2523">
        <v>49</v>
      </c>
      <c r="C2523" t="s">
        <v>8448</v>
      </c>
      <c r="D2523" s="7">
        <v>40923</v>
      </c>
      <c r="E2523" t="s">
        <v>10404</v>
      </c>
      <c r="F2523" t="s">
        <v>3398</v>
      </c>
      <c r="G2523" t="s">
        <v>10404</v>
      </c>
      <c r="H2523" t="s">
        <v>17</v>
      </c>
      <c r="I2523" t="s">
        <v>101</v>
      </c>
      <c r="K2523" t="s">
        <v>3451</v>
      </c>
      <c r="L2523" t="s">
        <v>3452</v>
      </c>
    </row>
    <row r="2524" spans="1:14" hidden="1" x14ac:dyDescent="0.25">
      <c r="A2524">
        <v>40</v>
      </c>
      <c r="B2524">
        <v>50</v>
      </c>
      <c r="C2524" t="s">
        <v>8448</v>
      </c>
      <c r="D2524" s="7">
        <v>40923</v>
      </c>
      <c r="E2524" t="s">
        <v>10404</v>
      </c>
      <c r="F2524" t="s">
        <v>3398</v>
      </c>
      <c r="G2524" t="s">
        <v>10404</v>
      </c>
      <c r="H2524" t="s">
        <v>33</v>
      </c>
      <c r="I2524" t="s">
        <v>192</v>
      </c>
      <c r="K2524" t="s">
        <v>3452</v>
      </c>
      <c r="L2524" t="s">
        <v>3453</v>
      </c>
    </row>
    <row r="2525" spans="1:14" hidden="1" x14ac:dyDescent="0.25">
      <c r="A2525">
        <v>40</v>
      </c>
      <c r="B2525">
        <v>51</v>
      </c>
      <c r="C2525" t="s">
        <v>8448</v>
      </c>
      <c r="D2525" s="7">
        <v>40923</v>
      </c>
      <c r="E2525" t="s">
        <v>10404</v>
      </c>
      <c r="F2525" t="s">
        <v>3398</v>
      </c>
      <c r="G2525" t="s">
        <v>10404</v>
      </c>
      <c r="H2525" t="s">
        <v>162</v>
      </c>
      <c r="I2525" t="s">
        <v>163</v>
      </c>
      <c r="K2525" t="s">
        <v>3453</v>
      </c>
      <c r="L2525" t="s">
        <v>3454</v>
      </c>
    </row>
    <row r="2526" spans="1:14" hidden="1" x14ac:dyDescent="0.25">
      <c r="A2526">
        <v>40</v>
      </c>
      <c r="B2526">
        <v>52</v>
      </c>
      <c r="C2526" t="s">
        <v>8448</v>
      </c>
      <c r="D2526" s="7">
        <v>40923</v>
      </c>
      <c r="E2526" t="s">
        <v>10404</v>
      </c>
      <c r="F2526" t="s">
        <v>3398</v>
      </c>
      <c r="G2526" t="s">
        <v>10404</v>
      </c>
      <c r="H2526" t="s">
        <v>24</v>
      </c>
      <c r="I2526" t="s">
        <v>10323</v>
      </c>
      <c r="K2526" t="s">
        <v>3455</v>
      </c>
      <c r="L2526" t="s">
        <v>3456</v>
      </c>
    </row>
    <row r="2527" spans="1:14" hidden="1" x14ac:dyDescent="0.25">
      <c r="A2527">
        <v>40</v>
      </c>
      <c r="B2527">
        <v>53</v>
      </c>
      <c r="C2527" t="s">
        <v>8448</v>
      </c>
      <c r="D2527" s="7">
        <v>40923</v>
      </c>
      <c r="E2527" t="s">
        <v>10404</v>
      </c>
      <c r="F2527" t="s">
        <v>3398</v>
      </c>
      <c r="G2527" t="s">
        <v>10404</v>
      </c>
      <c r="H2527" t="s">
        <v>10</v>
      </c>
      <c r="I2527" t="s">
        <v>11</v>
      </c>
      <c r="K2527" t="s">
        <v>3456</v>
      </c>
      <c r="L2527" t="s">
        <v>3457</v>
      </c>
    </row>
    <row r="2528" spans="1:14" hidden="1" x14ac:dyDescent="0.25">
      <c r="A2528">
        <v>40</v>
      </c>
      <c r="B2528">
        <v>54</v>
      </c>
      <c r="C2528" t="s">
        <v>8448</v>
      </c>
      <c r="D2528" s="7">
        <v>40923</v>
      </c>
      <c r="E2528" t="s">
        <v>10404</v>
      </c>
      <c r="F2528" t="s">
        <v>3398</v>
      </c>
      <c r="G2528" t="s">
        <v>10404</v>
      </c>
      <c r="H2528" t="s">
        <v>17</v>
      </c>
      <c r="I2528" t="s">
        <v>120</v>
      </c>
      <c r="K2528" t="s">
        <v>3457</v>
      </c>
      <c r="L2528" t="s">
        <v>3458</v>
      </c>
    </row>
    <row r="2529" spans="1:14" hidden="1" x14ac:dyDescent="0.25">
      <c r="A2529">
        <v>40</v>
      </c>
      <c r="B2529">
        <v>55</v>
      </c>
      <c r="C2529" t="s">
        <v>8448</v>
      </c>
      <c r="D2529" s="7">
        <v>40923</v>
      </c>
      <c r="E2529" t="s">
        <v>10404</v>
      </c>
      <c r="F2529" t="s">
        <v>3398</v>
      </c>
      <c r="G2529" t="s">
        <v>10404</v>
      </c>
      <c r="H2529" t="s">
        <v>33</v>
      </c>
      <c r="I2529" t="s">
        <v>34</v>
      </c>
      <c r="K2529" t="s">
        <v>3458</v>
      </c>
      <c r="L2529" t="s">
        <v>3459</v>
      </c>
    </row>
    <row r="2530" spans="1:14" hidden="1" x14ac:dyDescent="0.25">
      <c r="A2530">
        <v>40</v>
      </c>
      <c r="B2530">
        <v>56</v>
      </c>
      <c r="C2530" t="s">
        <v>8448</v>
      </c>
      <c r="D2530" s="7">
        <v>40923</v>
      </c>
      <c r="E2530" t="s">
        <v>10404</v>
      </c>
      <c r="F2530" t="s">
        <v>3398</v>
      </c>
      <c r="G2530" t="s">
        <v>10404</v>
      </c>
      <c r="H2530" t="s">
        <v>17</v>
      </c>
      <c r="I2530" t="s">
        <v>101</v>
      </c>
      <c r="K2530" t="s">
        <v>3459</v>
      </c>
      <c r="L2530" t="s">
        <v>3460</v>
      </c>
    </row>
    <row r="2531" spans="1:14" hidden="1" x14ac:dyDescent="0.25">
      <c r="A2531">
        <v>40</v>
      </c>
      <c r="B2531">
        <v>57</v>
      </c>
      <c r="C2531" t="s">
        <v>8448</v>
      </c>
      <c r="D2531" s="7">
        <v>40923</v>
      </c>
      <c r="E2531" t="s">
        <v>10404</v>
      </c>
      <c r="F2531" t="s">
        <v>3398</v>
      </c>
      <c r="G2531" t="s">
        <v>10404</v>
      </c>
      <c r="H2531" t="s">
        <v>162</v>
      </c>
      <c r="I2531" t="s">
        <v>163</v>
      </c>
      <c r="K2531" t="s">
        <v>3460</v>
      </c>
      <c r="L2531" t="s">
        <v>3461</v>
      </c>
    </row>
    <row r="2532" spans="1:14" hidden="1" x14ac:dyDescent="0.25">
      <c r="A2532">
        <v>40</v>
      </c>
      <c r="B2532">
        <v>58</v>
      </c>
      <c r="C2532" t="s">
        <v>8448</v>
      </c>
      <c r="D2532" s="7">
        <v>40923</v>
      </c>
      <c r="E2532" t="s">
        <v>10404</v>
      </c>
      <c r="F2532" t="s">
        <v>3398</v>
      </c>
      <c r="G2532" t="s">
        <v>10404</v>
      </c>
      <c r="H2532" t="s">
        <v>24</v>
      </c>
      <c r="I2532" t="s">
        <v>10323</v>
      </c>
      <c r="K2532" t="s">
        <v>3461</v>
      </c>
      <c r="L2532" t="s">
        <v>3462</v>
      </c>
    </row>
    <row r="2533" spans="1:14" hidden="1" x14ac:dyDescent="0.25">
      <c r="A2533">
        <v>40</v>
      </c>
      <c r="B2533">
        <v>59</v>
      </c>
      <c r="C2533" t="s">
        <v>8448</v>
      </c>
      <c r="D2533" s="7">
        <v>40923</v>
      </c>
      <c r="E2533" t="s">
        <v>10404</v>
      </c>
      <c r="F2533" t="s">
        <v>3398</v>
      </c>
      <c r="G2533" t="s">
        <v>10404</v>
      </c>
      <c r="H2533" t="s">
        <v>10</v>
      </c>
      <c r="I2533" t="s">
        <v>11</v>
      </c>
      <c r="K2533" t="s">
        <v>3462</v>
      </c>
      <c r="L2533" t="s">
        <v>3463</v>
      </c>
    </row>
    <row r="2534" spans="1:14" hidden="1" x14ac:dyDescent="0.25">
      <c r="A2534">
        <v>40</v>
      </c>
      <c r="B2534">
        <v>60</v>
      </c>
      <c r="C2534" t="s">
        <v>8448</v>
      </c>
      <c r="D2534" s="7">
        <v>40923</v>
      </c>
      <c r="E2534" t="s">
        <v>10404</v>
      </c>
      <c r="F2534" t="s">
        <v>3398</v>
      </c>
      <c r="G2534" t="s">
        <v>10404</v>
      </c>
      <c r="H2534" t="s">
        <v>10</v>
      </c>
      <c r="I2534" t="s">
        <v>14</v>
      </c>
      <c r="K2534" t="s">
        <v>3463</v>
      </c>
      <c r="L2534" t="s">
        <v>3464</v>
      </c>
    </row>
    <row r="2535" spans="1:14" hidden="1" x14ac:dyDescent="0.25">
      <c r="A2535">
        <v>40</v>
      </c>
      <c r="B2535">
        <v>61</v>
      </c>
      <c r="C2535" t="s">
        <v>8448</v>
      </c>
      <c r="D2535" s="7">
        <v>40923</v>
      </c>
      <c r="E2535" t="s">
        <v>10404</v>
      </c>
      <c r="F2535" t="s">
        <v>3398</v>
      </c>
      <c r="G2535" t="s">
        <v>10404</v>
      </c>
      <c r="H2535" t="s">
        <v>17</v>
      </c>
      <c r="I2535" t="s">
        <v>73</v>
      </c>
      <c r="K2535" t="s">
        <v>3464</v>
      </c>
      <c r="L2535" t="s">
        <v>3465</v>
      </c>
    </row>
    <row r="2536" spans="1:14" hidden="1" x14ac:dyDescent="0.25">
      <c r="A2536">
        <v>40</v>
      </c>
      <c r="B2536">
        <v>62</v>
      </c>
      <c r="C2536" t="s">
        <v>8448</v>
      </c>
      <c r="D2536" s="7">
        <v>40923</v>
      </c>
      <c r="E2536" t="s">
        <v>10404</v>
      </c>
      <c r="F2536" t="s">
        <v>3398</v>
      </c>
      <c r="G2536" t="s">
        <v>10404</v>
      </c>
      <c r="H2536" t="s">
        <v>17</v>
      </c>
      <c r="I2536" t="s">
        <v>48</v>
      </c>
      <c r="K2536" t="s">
        <v>3465</v>
      </c>
      <c r="L2536" t="s">
        <v>3466</v>
      </c>
    </row>
    <row r="2537" spans="1:14" hidden="1" x14ac:dyDescent="0.25">
      <c r="A2537">
        <v>40</v>
      </c>
      <c r="B2537">
        <v>63</v>
      </c>
      <c r="C2537" t="s">
        <v>8448</v>
      </c>
      <c r="D2537" s="7">
        <v>40923</v>
      </c>
      <c r="E2537" t="s">
        <v>10404</v>
      </c>
      <c r="F2537" t="s">
        <v>3398</v>
      </c>
      <c r="G2537" t="s">
        <v>10404</v>
      </c>
      <c r="H2537" t="s">
        <v>10</v>
      </c>
      <c r="I2537" t="s">
        <v>14</v>
      </c>
      <c r="K2537" t="s">
        <v>3466</v>
      </c>
      <c r="L2537" t="s">
        <v>3467</v>
      </c>
    </row>
    <row r="2538" spans="1:14" hidden="1" x14ac:dyDescent="0.25">
      <c r="A2538">
        <v>40</v>
      </c>
      <c r="B2538">
        <v>64</v>
      </c>
      <c r="C2538" t="s">
        <v>8448</v>
      </c>
      <c r="D2538" s="7">
        <v>40923</v>
      </c>
      <c r="E2538" t="s">
        <v>10404</v>
      </c>
      <c r="F2538" t="s">
        <v>3398</v>
      </c>
      <c r="G2538" t="s">
        <v>10404</v>
      </c>
      <c r="H2538" t="s">
        <v>17</v>
      </c>
      <c r="I2538" t="s">
        <v>120</v>
      </c>
      <c r="K2538" t="s">
        <v>3467</v>
      </c>
      <c r="L2538" t="s">
        <v>3468</v>
      </c>
    </row>
    <row r="2539" spans="1:14" hidden="1" x14ac:dyDescent="0.25">
      <c r="A2539">
        <v>40</v>
      </c>
      <c r="B2539">
        <v>65</v>
      </c>
      <c r="C2539" t="s">
        <v>8448</v>
      </c>
      <c r="D2539" s="7">
        <v>40923</v>
      </c>
      <c r="E2539" t="s">
        <v>10404</v>
      </c>
      <c r="F2539" t="s">
        <v>3398</v>
      </c>
      <c r="G2539" t="s">
        <v>10404</v>
      </c>
      <c r="H2539" t="s">
        <v>33</v>
      </c>
      <c r="I2539" t="s">
        <v>161</v>
      </c>
      <c r="K2539" t="s">
        <v>3468</v>
      </c>
      <c r="L2539" t="s">
        <v>3469</v>
      </c>
    </row>
    <row r="2540" spans="1:14" hidden="1" x14ac:dyDescent="0.25">
      <c r="A2540">
        <v>40</v>
      </c>
      <c r="B2540">
        <v>66</v>
      </c>
      <c r="C2540" t="s">
        <v>8448</v>
      </c>
      <c r="D2540" s="7">
        <v>40923</v>
      </c>
      <c r="E2540" t="s">
        <v>10404</v>
      </c>
      <c r="F2540" t="s">
        <v>3398</v>
      </c>
      <c r="G2540" t="s">
        <v>10404</v>
      </c>
      <c r="H2540" t="s">
        <v>24</v>
      </c>
      <c r="I2540" t="s">
        <v>10323</v>
      </c>
      <c r="K2540" t="s">
        <v>3469</v>
      </c>
      <c r="L2540" t="s">
        <v>3470</v>
      </c>
    </row>
    <row r="2541" spans="1:14" hidden="1" x14ac:dyDescent="0.25">
      <c r="A2541">
        <v>40</v>
      </c>
      <c r="B2541">
        <v>67</v>
      </c>
      <c r="C2541" t="s">
        <v>8448</v>
      </c>
      <c r="D2541" s="7">
        <v>40923</v>
      </c>
      <c r="E2541" t="s">
        <v>10404</v>
      </c>
      <c r="F2541" t="s">
        <v>3398</v>
      </c>
      <c r="G2541" t="s">
        <v>10404</v>
      </c>
      <c r="H2541" t="s">
        <v>10</v>
      </c>
      <c r="I2541" t="s">
        <v>11</v>
      </c>
      <c r="K2541" t="s">
        <v>3470</v>
      </c>
      <c r="L2541" t="s">
        <v>3471</v>
      </c>
    </row>
    <row r="2542" spans="1:14" hidden="1" x14ac:dyDescent="0.25">
      <c r="A2542">
        <v>40</v>
      </c>
      <c r="B2542">
        <v>68</v>
      </c>
      <c r="C2542" t="s">
        <v>8448</v>
      </c>
      <c r="D2542" s="7">
        <v>40923</v>
      </c>
      <c r="E2542" t="s">
        <v>10404</v>
      </c>
      <c r="F2542" t="s">
        <v>3398</v>
      </c>
      <c r="G2542" t="s">
        <v>10404</v>
      </c>
      <c r="H2542" t="s">
        <v>17</v>
      </c>
      <c r="I2542" t="s">
        <v>73</v>
      </c>
      <c r="K2542" t="s">
        <v>3471</v>
      </c>
      <c r="L2542" t="s">
        <v>3472</v>
      </c>
    </row>
    <row r="2543" spans="1:14" hidden="1" x14ac:dyDescent="0.25">
      <c r="A2543">
        <v>40</v>
      </c>
      <c r="B2543">
        <v>69</v>
      </c>
      <c r="C2543" t="s">
        <v>8448</v>
      </c>
      <c r="D2543" s="7">
        <v>40923</v>
      </c>
      <c r="E2543" t="s">
        <v>10404</v>
      </c>
      <c r="F2543" t="s">
        <v>3398</v>
      </c>
      <c r="G2543" t="s">
        <v>10404</v>
      </c>
      <c r="H2543" t="s">
        <v>53</v>
      </c>
      <c r="I2543" t="s">
        <v>124</v>
      </c>
      <c r="J2543" t="s">
        <v>80</v>
      </c>
      <c r="K2543" t="s">
        <v>3472</v>
      </c>
      <c r="L2543" t="s">
        <v>3472</v>
      </c>
      <c r="N2543">
        <v>7</v>
      </c>
    </row>
    <row r="2544" spans="1:14" hidden="1" x14ac:dyDescent="0.25">
      <c r="A2544">
        <v>40</v>
      </c>
      <c r="B2544">
        <v>70</v>
      </c>
      <c r="C2544" t="s">
        <v>8448</v>
      </c>
      <c r="D2544" s="7">
        <v>40923</v>
      </c>
      <c r="E2544" t="s">
        <v>10404</v>
      </c>
      <c r="F2544" t="s">
        <v>3398</v>
      </c>
      <c r="G2544" t="s">
        <v>10404</v>
      </c>
      <c r="H2544" t="s">
        <v>17</v>
      </c>
      <c r="I2544" t="s">
        <v>73</v>
      </c>
      <c r="K2544" t="s">
        <v>3472</v>
      </c>
      <c r="L2544" t="s">
        <v>3473</v>
      </c>
    </row>
    <row r="2545" spans="1:14" hidden="1" x14ac:dyDescent="0.25">
      <c r="A2545">
        <v>40</v>
      </c>
      <c r="B2545">
        <v>71</v>
      </c>
      <c r="C2545" t="s">
        <v>8448</v>
      </c>
      <c r="D2545" s="7">
        <v>40923</v>
      </c>
      <c r="E2545" t="s">
        <v>10404</v>
      </c>
      <c r="F2545" t="s">
        <v>3398</v>
      </c>
      <c r="G2545" t="s">
        <v>10404</v>
      </c>
      <c r="H2545" t="s">
        <v>33</v>
      </c>
      <c r="I2545" t="s">
        <v>192</v>
      </c>
      <c r="K2545" t="s">
        <v>3473</v>
      </c>
      <c r="L2545" t="s">
        <v>3474</v>
      </c>
    </row>
    <row r="2546" spans="1:14" hidden="1" x14ac:dyDescent="0.25">
      <c r="A2546">
        <v>40</v>
      </c>
      <c r="B2546">
        <v>72</v>
      </c>
      <c r="C2546" t="s">
        <v>8448</v>
      </c>
      <c r="D2546" s="7">
        <v>40923</v>
      </c>
      <c r="E2546" t="s">
        <v>10404</v>
      </c>
      <c r="F2546" t="s">
        <v>3398</v>
      </c>
      <c r="G2546" t="s">
        <v>10404</v>
      </c>
      <c r="H2546" t="s">
        <v>162</v>
      </c>
      <c r="I2546" t="s">
        <v>163</v>
      </c>
      <c r="K2546" t="s">
        <v>3474</v>
      </c>
      <c r="L2546" t="s">
        <v>3475</v>
      </c>
    </row>
    <row r="2547" spans="1:14" hidden="1" x14ac:dyDescent="0.25">
      <c r="A2547">
        <v>40</v>
      </c>
      <c r="B2547">
        <v>73</v>
      </c>
      <c r="C2547" t="s">
        <v>8448</v>
      </c>
      <c r="D2547" s="7">
        <v>40923</v>
      </c>
      <c r="E2547" t="s">
        <v>10404</v>
      </c>
      <c r="F2547" t="s">
        <v>3398</v>
      </c>
      <c r="G2547" t="s">
        <v>10404</v>
      </c>
      <c r="H2547" t="s">
        <v>24</v>
      </c>
      <c r="I2547" t="s">
        <v>10323</v>
      </c>
      <c r="K2547" t="s">
        <v>3475</v>
      </c>
      <c r="L2547" t="s">
        <v>3475</v>
      </c>
    </row>
    <row r="2548" spans="1:14" hidden="1" x14ac:dyDescent="0.25">
      <c r="A2548">
        <v>40</v>
      </c>
      <c r="B2548">
        <v>74</v>
      </c>
      <c r="C2548" t="s">
        <v>8448</v>
      </c>
      <c r="D2548" s="7">
        <v>40923</v>
      </c>
      <c r="E2548" t="s">
        <v>10404</v>
      </c>
      <c r="F2548" t="s">
        <v>3398</v>
      </c>
      <c r="G2548" t="s">
        <v>10404</v>
      </c>
      <c r="H2548" t="s">
        <v>10</v>
      </c>
      <c r="I2548" t="s">
        <v>11</v>
      </c>
      <c r="K2548" t="s">
        <v>3475</v>
      </c>
      <c r="L2548" t="s">
        <v>3476</v>
      </c>
    </row>
    <row r="2549" spans="1:14" hidden="1" x14ac:dyDescent="0.25">
      <c r="A2549">
        <v>40</v>
      </c>
      <c r="B2549">
        <v>75</v>
      </c>
      <c r="C2549" t="s">
        <v>8448</v>
      </c>
      <c r="D2549" s="7">
        <v>40923</v>
      </c>
      <c r="E2549" t="s">
        <v>10404</v>
      </c>
      <c r="F2549" t="s">
        <v>3398</v>
      </c>
      <c r="G2549" t="s">
        <v>10404</v>
      </c>
      <c r="H2549" t="s">
        <v>10</v>
      </c>
      <c r="I2549" t="s">
        <v>14</v>
      </c>
      <c r="K2549" t="s">
        <v>3476</v>
      </c>
      <c r="L2549" t="s">
        <v>3477</v>
      </c>
    </row>
    <row r="2550" spans="1:14" hidden="1" x14ac:dyDescent="0.25">
      <c r="A2550">
        <v>40</v>
      </c>
      <c r="B2550">
        <v>76</v>
      </c>
      <c r="C2550" t="s">
        <v>8448</v>
      </c>
      <c r="D2550" s="7">
        <v>40923</v>
      </c>
      <c r="E2550" t="s">
        <v>10404</v>
      </c>
      <c r="F2550" t="s">
        <v>3398</v>
      </c>
      <c r="G2550" t="s">
        <v>10404</v>
      </c>
      <c r="H2550" t="s">
        <v>17</v>
      </c>
      <c r="I2550" t="s">
        <v>120</v>
      </c>
      <c r="K2550" t="s">
        <v>3477</v>
      </c>
      <c r="L2550" t="s">
        <v>3478</v>
      </c>
    </row>
    <row r="2551" spans="1:14" hidden="1" x14ac:dyDescent="0.25">
      <c r="A2551">
        <v>40</v>
      </c>
      <c r="B2551">
        <v>77</v>
      </c>
      <c r="C2551" t="s">
        <v>8448</v>
      </c>
      <c r="D2551" s="7">
        <v>40923</v>
      </c>
      <c r="E2551" t="s">
        <v>10404</v>
      </c>
      <c r="F2551" t="s">
        <v>3398</v>
      </c>
      <c r="G2551" t="s">
        <v>10404</v>
      </c>
      <c r="H2551" t="s">
        <v>17</v>
      </c>
      <c r="I2551" t="s">
        <v>45</v>
      </c>
      <c r="K2551" t="s">
        <v>3478</v>
      </c>
      <c r="L2551" t="s">
        <v>3479</v>
      </c>
    </row>
    <row r="2552" spans="1:14" hidden="1" x14ac:dyDescent="0.25">
      <c r="A2552">
        <v>40</v>
      </c>
      <c r="B2552">
        <v>78</v>
      </c>
      <c r="C2552" t="s">
        <v>8448</v>
      </c>
      <c r="D2552" s="7">
        <v>40923</v>
      </c>
      <c r="E2552" t="s">
        <v>10404</v>
      </c>
      <c r="F2552" t="s">
        <v>3398</v>
      </c>
      <c r="G2552" t="s">
        <v>10404</v>
      </c>
      <c r="H2552" t="s">
        <v>53</v>
      </c>
      <c r="I2552" t="s">
        <v>91</v>
      </c>
      <c r="J2552" t="s">
        <v>80</v>
      </c>
      <c r="K2552" t="s">
        <v>3479</v>
      </c>
      <c r="L2552" t="s">
        <v>3479</v>
      </c>
      <c r="N2552">
        <v>7</v>
      </c>
    </row>
    <row r="2553" spans="1:14" hidden="1" x14ac:dyDescent="0.25">
      <c r="A2553">
        <v>40</v>
      </c>
      <c r="B2553">
        <v>79</v>
      </c>
      <c r="C2553" t="s">
        <v>8448</v>
      </c>
      <c r="D2553" s="7">
        <v>40923</v>
      </c>
      <c r="E2553" t="s">
        <v>10404</v>
      </c>
      <c r="F2553" t="s">
        <v>3398</v>
      </c>
      <c r="G2553" t="s">
        <v>10404</v>
      </c>
      <c r="H2553" t="s">
        <v>17</v>
      </c>
      <c r="I2553" t="s">
        <v>45</v>
      </c>
      <c r="K2553" t="s">
        <v>3479</v>
      </c>
      <c r="L2553" t="s">
        <v>3480</v>
      </c>
    </row>
    <row r="2554" spans="1:14" hidden="1" x14ac:dyDescent="0.25">
      <c r="A2554">
        <v>40</v>
      </c>
      <c r="B2554">
        <v>80</v>
      </c>
      <c r="C2554" t="s">
        <v>8448</v>
      </c>
      <c r="D2554" s="7">
        <v>40923</v>
      </c>
      <c r="E2554" t="s">
        <v>10404</v>
      </c>
      <c r="F2554" t="s">
        <v>3398</v>
      </c>
      <c r="G2554" t="s">
        <v>10404</v>
      </c>
      <c r="H2554" t="s">
        <v>53</v>
      </c>
      <c r="I2554" t="s">
        <v>255</v>
      </c>
      <c r="J2554" t="s">
        <v>92</v>
      </c>
      <c r="K2554" t="s">
        <v>3480</v>
      </c>
      <c r="L2554" t="s">
        <v>3481</v>
      </c>
      <c r="N2554">
        <v>4</v>
      </c>
    </row>
    <row r="2555" spans="1:14" hidden="1" x14ac:dyDescent="0.25">
      <c r="A2555">
        <v>40</v>
      </c>
      <c r="B2555">
        <v>81</v>
      </c>
      <c r="C2555" t="s">
        <v>8448</v>
      </c>
      <c r="D2555" s="7">
        <v>40923</v>
      </c>
      <c r="E2555" t="s">
        <v>10404</v>
      </c>
      <c r="F2555" t="s">
        <v>3398</v>
      </c>
      <c r="G2555" t="s">
        <v>10404</v>
      </c>
      <c r="H2555" t="s">
        <v>21</v>
      </c>
      <c r="I2555" t="s">
        <v>334</v>
      </c>
      <c r="K2555" t="s">
        <v>3481</v>
      </c>
      <c r="L2555" t="s">
        <v>3482</v>
      </c>
    </row>
    <row r="2556" spans="1:14" hidden="1" x14ac:dyDescent="0.25">
      <c r="A2556">
        <v>40</v>
      </c>
      <c r="B2556">
        <v>82</v>
      </c>
      <c r="C2556" t="s">
        <v>8448</v>
      </c>
      <c r="D2556" s="7">
        <v>40923</v>
      </c>
      <c r="E2556" t="s">
        <v>10404</v>
      </c>
      <c r="F2556" t="s">
        <v>3398</v>
      </c>
      <c r="G2556" t="s">
        <v>10404</v>
      </c>
      <c r="H2556" t="s">
        <v>21</v>
      </c>
      <c r="I2556" t="s">
        <v>22</v>
      </c>
      <c r="K2556" t="s">
        <v>3482</v>
      </c>
      <c r="L2556" t="s">
        <v>3483</v>
      </c>
    </row>
    <row r="2557" spans="1:14" hidden="1" x14ac:dyDescent="0.25">
      <c r="A2557">
        <v>40</v>
      </c>
      <c r="B2557">
        <v>83</v>
      </c>
      <c r="C2557" t="s">
        <v>8448</v>
      </c>
      <c r="D2557" s="7">
        <v>40923</v>
      </c>
      <c r="E2557" t="s">
        <v>10404</v>
      </c>
      <c r="F2557" t="s">
        <v>3398</v>
      </c>
      <c r="G2557" t="s">
        <v>10404</v>
      </c>
      <c r="H2557" t="s">
        <v>17</v>
      </c>
      <c r="I2557" t="s">
        <v>48</v>
      </c>
      <c r="K2557" t="s">
        <v>3483</v>
      </c>
      <c r="L2557" t="s">
        <v>3484</v>
      </c>
    </row>
    <row r="2558" spans="1:14" hidden="1" x14ac:dyDescent="0.25">
      <c r="A2558">
        <v>40</v>
      </c>
      <c r="B2558">
        <v>84</v>
      </c>
      <c r="C2558" t="s">
        <v>8448</v>
      </c>
      <c r="D2558" s="7">
        <v>40923</v>
      </c>
      <c r="E2558" t="s">
        <v>10404</v>
      </c>
      <c r="F2558" t="s">
        <v>3398</v>
      </c>
      <c r="G2558" t="s">
        <v>10404</v>
      </c>
      <c r="H2558" t="s">
        <v>10</v>
      </c>
      <c r="I2558" t="s">
        <v>14</v>
      </c>
      <c r="K2558" t="s">
        <v>3484</v>
      </c>
      <c r="L2558" t="s">
        <v>3485</v>
      </c>
    </row>
    <row r="2559" spans="1:14" hidden="1" x14ac:dyDescent="0.25">
      <c r="A2559">
        <v>40</v>
      </c>
      <c r="B2559">
        <v>85</v>
      </c>
      <c r="C2559" t="s">
        <v>8448</v>
      </c>
      <c r="D2559" s="7">
        <v>40923</v>
      </c>
      <c r="E2559" t="s">
        <v>10404</v>
      </c>
      <c r="F2559" t="s">
        <v>3398</v>
      </c>
      <c r="G2559" t="s">
        <v>10404</v>
      </c>
      <c r="H2559" t="s">
        <v>17</v>
      </c>
      <c r="I2559" t="s">
        <v>292</v>
      </c>
      <c r="K2559" t="s">
        <v>3485</v>
      </c>
      <c r="L2559" t="s">
        <v>3486</v>
      </c>
    </row>
    <row r="2560" spans="1:14" hidden="1" x14ac:dyDescent="0.25">
      <c r="A2560">
        <v>40</v>
      </c>
      <c r="B2560">
        <v>86</v>
      </c>
      <c r="C2560" t="s">
        <v>8448</v>
      </c>
      <c r="D2560" s="7">
        <v>40923</v>
      </c>
      <c r="E2560" t="s">
        <v>10404</v>
      </c>
      <c r="F2560" t="s">
        <v>3398</v>
      </c>
      <c r="G2560" t="s">
        <v>10404</v>
      </c>
      <c r="H2560" t="s">
        <v>53</v>
      </c>
      <c r="I2560" t="s">
        <v>456</v>
      </c>
      <c r="J2560" t="s">
        <v>92</v>
      </c>
      <c r="K2560" t="s">
        <v>3486</v>
      </c>
      <c r="L2560" t="s">
        <v>3487</v>
      </c>
      <c r="N2560">
        <v>8</v>
      </c>
    </row>
    <row r="2561" spans="1:14" hidden="1" x14ac:dyDescent="0.25">
      <c r="A2561">
        <v>40</v>
      </c>
      <c r="B2561">
        <v>87</v>
      </c>
      <c r="C2561" t="s">
        <v>8448</v>
      </c>
      <c r="D2561" s="7">
        <v>40923</v>
      </c>
      <c r="E2561" t="s">
        <v>10404</v>
      </c>
      <c r="F2561" t="s">
        <v>3398</v>
      </c>
      <c r="G2561" t="s">
        <v>10404</v>
      </c>
      <c r="H2561" t="s">
        <v>53</v>
      </c>
      <c r="I2561" t="s">
        <v>2240</v>
      </c>
      <c r="J2561" t="s">
        <v>80</v>
      </c>
      <c r="K2561" t="s">
        <v>3487</v>
      </c>
      <c r="L2561" t="s">
        <v>3488</v>
      </c>
      <c r="N2561">
        <v>2</v>
      </c>
    </row>
    <row r="2562" spans="1:14" hidden="1" x14ac:dyDescent="0.25">
      <c r="A2562">
        <v>40</v>
      </c>
      <c r="B2562">
        <v>88</v>
      </c>
      <c r="C2562" t="s">
        <v>8448</v>
      </c>
      <c r="D2562" s="7">
        <v>40923</v>
      </c>
      <c r="E2562" t="s">
        <v>10404</v>
      </c>
      <c r="F2562" t="s">
        <v>3398</v>
      </c>
      <c r="G2562" t="s">
        <v>10404</v>
      </c>
      <c r="H2562" t="s">
        <v>21</v>
      </c>
      <c r="I2562" t="s">
        <v>334</v>
      </c>
      <c r="K2562" t="s">
        <v>3489</v>
      </c>
      <c r="L2562" t="s">
        <v>3490</v>
      </c>
    </row>
    <row r="2563" spans="1:14" hidden="1" x14ac:dyDescent="0.25">
      <c r="A2563">
        <v>40</v>
      </c>
      <c r="B2563">
        <v>89</v>
      </c>
      <c r="C2563" t="s">
        <v>8448</v>
      </c>
      <c r="D2563" s="7">
        <v>40923</v>
      </c>
      <c r="E2563" t="s">
        <v>10404</v>
      </c>
      <c r="F2563" t="s">
        <v>3398</v>
      </c>
      <c r="G2563" t="s">
        <v>10404</v>
      </c>
      <c r="H2563" t="s">
        <v>24</v>
      </c>
      <c r="I2563" t="s">
        <v>10323</v>
      </c>
      <c r="K2563" t="s">
        <v>3490</v>
      </c>
      <c r="L2563" t="s">
        <v>3490</v>
      </c>
    </row>
    <row r="2564" spans="1:14" hidden="1" x14ac:dyDescent="0.25">
      <c r="A2564">
        <v>40</v>
      </c>
      <c r="B2564">
        <v>90</v>
      </c>
      <c r="C2564" t="s">
        <v>8448</v>
      </c>
      <c r="D2564" s="7">
        <v>40923</v>
      </c>
      <c r="E2564" t="s">
        <v>10404</v>
      </c>
      <c r="F2564" t="s">
        <v>3398</v>
      </c>
      <c r="G2564" t="s">
        <v>10404</v>
      </c>
      <c r="H2564" t="s">
        <v>10</v>
      </c>
      <c r="I2564" t="s">
        <v>11</v>
      </c>
      <c r="K2564" t="s">
        <v>3490</v>
      </c>
      <c r="L2564" t="s">
        <v>3491</v>
      </c>
    </row>
    <row r="2565" spans="1:14" hidden="1" x14ac:dyDescent="0.25">
      <c r="A2565">
        <v>40</v>
      </c>
      <c r="B2565">
        <v>91</v>
      </c>
      <c r="C2565" t="s">
        <v>8448</v>
      </c>
      <c r="D2565" s="7">
        <v>40923</v>
      </c>
      <c r="E2565" t="s">
        <v>10404</v>
      </c>
      <c r="F2565" t="s">
        <v>3398</v>
      </c>
      <c r="G2565" t="s">
        <v>10404</v>
      </c>
      <c r="H2565" t="s">
        <v>10</v>
      </c>
      <c r="I2565" t="s">
        <v>14</v>
      </c>
      <c r="K2565" t="s">
        <v>3491</v>
      </c>
      <c r="L2565" t="s">
        <v>3492</v>
      </c>
    </row>
    <row r="2566" spans="1:14" hidden="1" x14ac:dyDescent="0.25">
      <c r="A2566">
        <v>40</v>
      </c>
      <c r="B2566">
        <v>92</v>
      </c>
      <c r="C2566" t="s">
        <v>8448</v>
      </c>
      <c r="D2566" s="7">
        <v>40923</v>
      </c>
      <c r="E2566" t="s">
        <v>10404</v>
      </c>
      <c r="F2566" t="s">
        <v>3398</v>
      </c>
      <c r="G2566" t="s">
        <v>10404</v>
      </c>
      <c r="H2566" t="s">
        <v>17</v>
      </c>
      <c r="I2566" t="s">
        <v>101</v>
      </c>
      <c r="K2566" t="s">
        <v>3492</v>
      </c>
      <c r="L2566" t="s">
        <v>3493</v>
      </c>
    </row>
    <row r="2567" spans="1:14" hidden="1" x14ac:dyDescent="0.25">
      <c r="A2567">
        <v>40</v>
      </c>
      <c r="B2567">
        <v>93</v>
      </c>
      <c r="C2567" t="s">
        <v>8448</v>
      </c>
      <c r="D2567" s="7">
        <v>40923</v>
      </c>
      <c r="E2567" t="s">
        <v>10404</v>
      </c>
      <c r="F2567" t="s">
        <v>3398</v>
      </c>
      <c r="G2567" t="s">
        <v>10404</v>
      </c>
      <c r="H2567" t="s">
        <v>33</v>
      </c>
      <c r="I2567" t="s">
        <v>161</v>
      </c>
      <c r="K2567" t="s">
        <v>3493</v>
      </c>
      <c r="L2567" t="s">
        <v>3494</v>
      </c>
    </row>
    <row r="2568" spans="1:14" hidden="1" x14ac:dyDescent="0.25">
      <c r="A2568">
        <v>40</v>
      </c>
      <c r="B2568">
        <v>94</v>
      </c>
      <c r="C2568" t="s">
        <v>8448</v>
      </c>
      <c r="D2568" s="7">
        <v>40923</v>
      </c>
      <c r="E2568" t="s">
        <v>10404</v>
      </c>
      <c r="F2568" t="s">
        <v>3398</v>
      </c>
      <c r="G2568" t="s">
        <v>10404</v>
      </c>
      <c r="H2568" t="s">
        <v>162</v>
      </c>
      <c r="I2568" t="s">
        <v>163</v>
      </c>
      <c r="K2568" t="s">
        <v>3494</v>
      </c>
      <c r="L2568" t="s">
        <v>3495</v>
      </c>
    </row>
    <row r="2569" spans="1:14" hidden="1" x14ac:dyDescent="0.25">
      <c r="A2569">
        <v>40</v>
      </c>
      <c r="B2569">
        <v>95</v>
      </c>
      <c r="C2569" t="s">
        <v>8448</v>
      </c>
      <c r="D2569" s="7">
        <v>40923</v>
      </c>
      <c r="E2569" t="s">
        <v>10404</v>
      </c>
      <c r="F2569" t="s">
        <v>3398</v>
      </c>
      <c r="G2569" t="s">
        <v>10404</v>
      </c>
      <c r="H2569" t="s">
        <v>24</v>
      </c>
      <c r="I2569" t="s">
        <v>10323</v>
      </c>
      <c r="K2569" t="s">
        <v>3495</v>
      </c>
      <c r="L2569" t="s">
        <v>3496</v>
      </c>
    </row>
    <row r="2570" spans="1:14" hidden="1" x14ac:dyDescent="0.25">
      <c r="A2570">
        <v>40</v>
      </c>
      <c r="B2570">
        <v>96</v>
      </c>
      <c r="C2570" t="s">
        <v>8448</v>
      </c>
      <c r="D2570" s="7">
        <v>40923</v>
      </c>
      <c r="E2570" t="s">
        <v>10404</v>
      </c>
      <c r="F2570" t="s">
        <v>3398</v>
      </c>
      <c r="G2570" t="s">
        <v>10404</v>
      </c>
      <c r="H2570" t="s">
        <v>10</v>
      </c>
      <c r="I2570" t="s">
        <v>11</v>
      </c>
      <c r="K2570" t="s">
        <v>3496</v>
      </c>
      <c r="L2570" t="s">
        <v>3497</v>
      </c>
    </row>
    <row r="2571" spans="1:14" hidden="1" x14ac:dyDescent="0.25">
      <c r="A2571">
        <v>40</v>
      </c>
      <c r="B2571">
        <v>97</v>
      </c>
      <c r="C2571" t="s">
        <v>8448</v>
      </c>
      <c r="D2571" s="7">
        <v>40923</v>
      </c>
      <c r="E2571" t="s">
        <v>10404</v>
      </c>
      <c r="F2571" t="s">
        <v>3398</v>
      </c>
      <c r="G2571" t="s">
        <v>10404</v>
      </c>
      <c r="H2571" t="s">
        <v>10</v>
      </c>
      <c r="I2571" t="s">
        <v>14</v>
      </c>
      <c r="K2571" t="s">
        <v>3497</v>
      </c>
      <c r="L2571" t="s">
        <v>3498</v>
      </c>
    </row>
    <row r="2572" spans="1:14" hidden="1" x14ac:dyDescent="0.25">
      <c r="A2572">
        <v>40</v>
      </c>
      <c r="B2572">
        <v>98</v>
      </c>
      <c r="C2572" t="s">
        <v>8448</v>
      </c>
      <c r="D2572" s="7">
        <v>40923</v>
      </c>
      <c r="E2572" t="s">
        <v>10404</v>
      </c>
      <c r="F2572" t="s">
        <v>3398</v>
      </c>
      <c r="G2572" t="s">
        <v>10404</v>
      </c>
      <c r="H2572" t="s">
        <v>17</v>
      </c>
      <c r="I2572" t="s">
        <v>292</v>
      </c>
      <c r="K2572" t="s">
        <v>3498</v>
      </c>
      <c r="L2572" t="s">
        <v>3499</v>
      </c>
    </row>
    <row r="2573" spans="1:14" hidden="1" x14ac:dyDescent="0.25">
      <c r="A2573">
        <v>40</v>
      </c>
      <c r="B2573">
        <v>99</v>
      </c>
      <c r="C2573" t="s">
        <v>8448</v>
      </c>
      <c r="D2573" s="7">
        <v>40923</v>
      </c>
      <c r="E2573" t="s">
        <v>10404</v>
      </c>
      <c r="F2573" t="s">
        <v>3398</v>
      </c>
      <c r="G2573" t="s">
        <v>10404</v>
      </c>
      <c r="H2573" t="s">
        <v>53</v>
      </c>
      <c r="I2573" t="s">
        <v>202</v>
      </c>
      <c r="J2573" t="s">
        <v>92</v>
      </c>
      <c r="K2573" t="s">
        <v>3499</v>
      </c>
      <c r="L2573" t="s">
        <v>3500</v>
      </c>
      <c r="N2573">
        <v>7</v>
      </c>
    </row>
    <row r="2574" spans="1:14" hidden="1" x14ac:dyDescent="0.25">
      <c r="A2574">
        <v>40</v>
      </c>
      <c r="B2574">
        <v>100</v>
      </c>
      <c r="C2574" t="s">
        <v>8448</v>
      </c>
      <c r="D2574" s="7">
        <v>40923</v>
      </c>
      <c r="E2574" t="s">
        <v>10404</v>
      </c>
      <c r="F2574" t="s">
        <v>3398</v>
      </c>
      <c r="G2574" t="s">
        <v>10404</v>
      </c>
      <c r="H2574" t="s">
        <v>33</v>
      </c>
      <c r="I2574" t="s">
        <v>161</v>
      </c>
      <c r="K2574" t="s">
        <v>3500</v>
      </c>
      <c r="L2574" t="s">
        <v>3501</v>
      </c>
    </row>
    <row r="2575" spans="1:14" hidden="1" x14ac:dyDescent="0.25">
      <c r="A2575">
        <v>40</v>
      </c>
      <c r="B2575">
        <v>101</v>
      </c>
      <c r="C2575" t="s">
        <v>8448</v>
      </c>
      <c r="D2575" s="7">
        <v>40923</v>
      </c>
      <c r="E2575" t="s">
        <v>10404</v>
      </c>
      <c r="F2575" t="s">
        <v>3398</v>
      </c>
      <c r="G2575" t="s">
        <v>10404</v>
      </c>
      <c r="H2575" t="s">
        <v>162</v>
      </c>
      <c r="I2575" t="s">
        <v>163</v>
      </c>
      <c r="K2575" t="s">
        <v>3501</v>
      </c>
      <c r="L2575" t="s">
        <v>3502</v>
      </c>
    </row>
    <row r="2576" spans="1:14" hidden="1" x14ac:dyDescent="0.25">
      <c r="A2576">
        <v>40</v>
      </c>
      <c r="B2576">
        <v>102</v>
      </c>
      <c r="C2576" t="s">
        <v>8448</v>
      </c>
      <c r="D2576" s="7">
        <v>40923</v>
      </c>
      <c r="E2576" t="s">
        <v>10404</v>
      </c>
      <c r="F2576" t="s">
        <v>3398</v>
      </c>
      <c r="G2576" t="s">
        <v>10404</v>
      </c>
      <c r="H2576" t="s">
        <v>21</v>
      </c>
      <c r="I2576" t="s">
        <v>334</v>
      </c>
      <c r="K2576" t="s">
        <v>3503</v>
      </c>
      <c r="L2576" t="s">
        <v>3504</v>
      </c>
    </row>
    <row r="2577" spans="1:14" hidden="1" x14ac:dyDescent="0.25">
      <c r="A2577">
        <v>40</v>
      </c>
      <c r="B2577">
        <v>103</v>
      </c>
      <c r="C2577" t="s">
        <v>8448</v>
      </c>
      <c r="D2577" s="7">
        <v>40923</v>
      </c>
      <c r="E2577" t="s">
        <v>10404</v>
      </c>
      <c r="F2577" t="s">
        <v>3398</v>
      </c>
      <c r="G2577" t="s">
        <v>10404</v>
      </c>
      <c r="H2577" t="s">
        <v>10</v>
      </c>
      <c r="I2577" t="s">
        <v>14</v>
      </c>
      <c r="K2577" t="s">
        <v>3504</v>
      </c>
      <c r="L2577" t="s">
        <v>3505</v>
      </c>
    </row>
    <row r="2578" spans="1:14" hidden="1" x14ac:dyDescent="0.25">
      <c r="A2578">
        <v>40</v>
      </c>
      <c r="B2578">
        <v>104</v>
      </c>
      <c r="C2578" t="s">
        <v>8448</v>
      </c>
      <c r="D2578" s="7">
        <v>40923</v>
      </c>
      <c r="E2578" t="s">
        <v>10404</v>
      </c>
      <c r="F2578" t="s">
        <v>3398</v>
      </c>
      <c r="G2578" t="s">
        <v>10404</v>
      </c>
      <c r="H2578" t="s">
        <v>17</v>
      </c>
      <c r="I2578" t="s">
        <v>101</v>
      </c>
      <c r="K2578" t="s">
        <v>3505</v>
      </c>
      <c r="L2578" t="s">
        <v>3506</v>
      </c>
    </row>
    <row r="2579" spans="1:14" hidden="1" x14ac:dyDescent="0.25">
      <c r="A2579">
        <v>40</v>
      </c>
      <c r="B2579">
        <v>105</v>
      </c>
      <c r="C2579" t="s">
        <v>8448</v>
      </c>
      <c r="D2579" s="7">
        <v>40923</v>
      </c>
      <c r="E2579" t="s">
        <v>10404</v>
      </c>
      <c r="F2579" t="s">
        <v>3398</v>
      </c>
      <c r="G2579" t="s">
        <v>10404</v>
      </c>
      <c r="H2579" t="s">
        <v>53</v>
      </c>
      <c r="I2579" t="s">
        <v>2105</v>
      </c>
      <c r="J2579" t="s">
        <v>80</v>
      </c>
      <c r="K2579" t="s">
        <v>3506</v>
      </c>
      <c r="L2579" t="s">
        <v>3507</v>
      </c>
      <c r="N2579">
        <v>6</v>
      </c>
    </row>
    <row r="2580" spans="1:14" hidden="1" x14ac:dyDescent="0.25">
      <c r="A2580">
        <v>40</v>
      </c>
      <c r="B2580">
        <v>106</v>
      </c>
      <c r="C2580" t="s">
        <v>8448</v>
      </c>
      <c r="D2580" s="7">
        <v>40923</v>
      </c>
      <c r="E2580" t="s">
        <v>10404</v>
      </c>
      <c r="F2580" t="s">
        <v>3398</v>
      </c>
      <c r="G2580" t="s">
        <v>10404</v>
      </c>
      <c r="H2580" t="s">
        <v>10</v>
      </c>
      <c r="I2580" t="s">
        <v>10323</v>
      </c>
      <c r="K2580" t="s">
        <v>3507</v>
      </c>
      <c r="L2580" t="s">
        <v>3508</v>
      </c>
    </row>
    <row r="2581" spans="1:14" hidden="1" x14ac:dyDescent="0.25">
      <c r="A2581">
        <v>41</v>
      </c>
      <c r="B2581">
        <v>1</v>
      </c>
      <c r="C2581" t="s">
        <v>4919</v>
      </c>
      <c r="D2581" s="7">
        <v>40580</v>
      </c>
      <c r="E2581" t="s">
        <v>10404</v>
      </c>
      <c r="F2581" t="s">
        <v>10408</v>
      </c>
      <c r="G2581" t="s">
        <v>10404</v>
      </c>
      <c r="H2581" t="s">
        <v>10</v>
      </c>
      <c r="I2581" t="s">
        <v>113</v>
      </c>
      <c r="K2581" t="s">
        <v>3509</v>
      </c>
      <c r="L2581" t="s">
        <v>3510</v>
      </c>
    </row>
    <row r="2582" spans="1:14" hidden="1" x14ac:dyDescent="0.25">
      <c r="A2582">
        <v>41</v>
      </c>
      <c r="B2582">
        <v>2</v>
      </c>
      <c r="C2582" t="s">
        <v>4919</v>
      </c>
      <c r="D2582" s="7">
        <v>40580</v>
      </c>
      <c r="E2582" t="s">
        <v>10404</v>
      </c>
      <c r="F2582" t="s">
        <v>10408</v>
      </c>
      <c r="G2582" t="s">
        <v>10404</v>
      </c>
      <c r="H2582" t="s">
        <v>10</v>
      </c>
      <c r="I2582" t="s">
        <v>62</v>
      </c>
      <c r="K2582" t="s">
        <v>3510</v>
      </c>
      <c r="L2582" t="s">
        <v>3511</v>
      </c>
    </row>
    <row r="2583" spans="1:14" hidden="1" x14ac:dyDescent="0.25">
      <c r="A2583">
        <v>41</v>
      </c>
      <c r="B2583">
        <v>3</v>
      </c>
      <c r="C2583" t="s">
        <v>4919</v>
      </c>
      <c r="D2583" s="7">
        <v>40580</v>
      </c>
      <c r="E2583" t="s">
        <v>10404</v>
      </c>
      <c r="F2583" t="s">
        <v>10408</v>
      </c>
      <c r="G2583" t="s">
        <v>10404</v>
      </c>
      <c r="H2583" t="s">
        <v>10</v>
      </c>
      <c r="I2583" t="s">
        <v>14</v>
      </c>
      <c r="K2583" t="s">
        <v>3511</v>
      </c>
      <c r="L2583" t="s">
        <v>3512</v>
      </c>
    </row>
    <row r="2584" spans="1:14" hidden="1" x14ac:dyDescent="0.25">
      <c r="A2584">
        <v>41</v>
      </c>
      <c r="B2584">
        <v>4</v>
      </c>
      <c r="C2584" t="s">
        <v>4919</v>
      </c>
      <c r="D2584" s="7">
        <v>40580</v>
      </c>
      <c r="E2584" t="s">
        <v>10404</v>
      </c>
      <c r="F2584" t="s">
        <v>10408</v>
      </c>
      <c r="G2584" t="s">
        <v>10404</v>
      </c>
      <c r="H2584" t="s">
        <v>17</v>
      </c>
      <c r="I2584" t="s">
        <v>292</v>
      </c>
      <c r="K2584" t="s">
        <v>3512</v>
      </c>
      <c r="L2584" t="s">
        <v>3513</v>
      </c>
    </row>
    <row r="2585" spans="1:14" hidden="1" x14ac:dyDescent="0.25">
      <c r="A2585">
        <v>41</v>
      </c>
      <c r="B2585">
        <v>5</v>
      </c>
      <c r="C2585" t="s">
        <v>4919</v>
      </c>
      <c r="D2585" s="7">
        <v>40580</v>
      </c>
      <c r="E2585" t="s">
        <v>10404</v>
      </c>
      <c r="F2585" t="s">
        <v>10408</v>
      </c>
      <c r="G2585" t="s">
        <v>10404</v>
      </c>
      <c r="H2585" t="s">
        <v>53</v>
      </c>
      <c r="I2585" t="s">
        <v>772</v>
      </c>
      <c r="J2585" t="s">
        <v>92</v>
      </c>
      <c r="K2585" t="s">
        <v>3513</v>
      </c>
      <c r="L2585" t="s">
        <v>3514</v>
      </c>
      <c r="N2585">
        <v>4</v>
      </c>
    </row>
    <row r="2586" spans="1:14" hidden="1" x14ac:dyDescent="0.25">
      <c r="A2586">
        <v>41</v>
      </c>
      <c r="B2586">
        <v>6</v>
      </c>
      <c r="C2586" t="s">
        <v>4919</v>
      </c>
      <c r="D2586" s="7">
        <v>40580</v>
      </c>
      <c r="E2586" t="s">
        <v>10404</v>
      </c>
      <c r="F2586" t="s">
        <v>10408</v>
      </c>
      <c r="G2586" t="s">
        <v>10404</v>
      </c>
      <c r="H2586" t="s">
        <v>21</v>
      </c>
      <c r="I2586" t="s">
        <v>334</v>
      </c>
      <c r="K2586" t="s">
        <v>3515</v>
      </c>
      <c r="L2586" t="s">
        <v>3516</v>
      </c>
    </row>
    <row r="2587" spans="1:14" hidden="1" x14ac:dyDescent="0.25">
      <c r="A2587">
        <v>41</v>
      </c>
      <c r="B2587">
        <v>7</v>
      </c>
      <c r="C2587" t="s">
        <v>4919</v>
      </c>
      <c r="D2587" s="7">
        <v>40580</v>
      </c>
      <c r="E2587" t="s">
        <v>10404</v>
      </c>
      <c r="F2587" t="s">
        <v>10408</v>
      </c>
      <c r="G2587" t="s">
        <v>10404</v>
      </c>
      <c r="H2587" t="s">
        <v>24</v>
      </c>
      <c r="I2587" t="s">
        <v>10323</v>
      </c>
      <c r="K2587" t="s">
        <v>3517</v>
      </c>
      <c r="L2587" t="s">
        <v>3518</v>
      </c>
    </row>
    <row r="2588" spans="1:14" hidden="1" x14ac:dyDescent="0.25">
      <c r="A2588">
        <v>41</v>
      </c>
      <c r="B2588">
        <v>8</v>
      </c>
      <c r="C2588" t="s">
        <v>4919</v>
      </c>
      <c r="D2588" s="7">
        <v>40580</v>
      </c>
      <c r="E2588" t="s">
        <v>10404</v>
      </c>
      <c r="F2588" t="s">
        <v>10408</v>
      </c>
      <c r="G2588" t="s">
        <v>10404</v>
      </c>
      <c r="H2588" t="s">
        <v>10</v>
      </c>
      <c r="I2588" t="s">
        <v>113</v>
      </c>
      <c r="K2588" t="s">
        <v>3518</v>
      </c>
      <c r="L2588" t="s">
        <v>3519</v>
      </c>
    </row>
    <row r="2589" spans="1:14" hidden="1" x14ac:dyDescent="0.25">
      <c r="A2589">
        <v>41</v>
      </c>
      <c r="B2589">
        <v>9</v>
      </c>
      <c r="C2589" t="s">
        <v>4919</v>
      </c>
      <c r="D2589" s="7">
        <v>40580</v>
      </c>
      <c r="E2589" t="s">
        <v>10404</v>
      </c>
      <c r="F2589" t="s">
        <v>10408</v>
      </c>
      <c r="G2589" t="s">
        <v>10404</v>
      </c>
      <c r="H2589" t="s">
        <v>10</v>
      </c>
      <c r="I2589" t="s">
        <v>11</v>
      </c>
      <c r="K2589" t="s">
        <v>3520</v>
      </c>
      <c r="L2589" t="s">
        <v>3521</v>
      </c>
    </row>
    <row r="2590" spans="1:14" hidden="1" x14ac:dyDescent="0.25">
      <c r="A2590">
        <v>41</v>
      </c>
      <c r="B2590">
        <v>10</v>
      </c>
      <c r="C2590" t="s">
        <v>4919</v>
      </c>
      <c r="D2590" s="7">
        <v>40580</v>
      </c>
      <c r="E2590" t="s">
        <v>10404</v>
      </c>
      <c r="F2590" t="s">
        <v>10408</v>
      </c>
      <c r="G2590" t="s">
        <v>10404</v>
      </c>
      <c r="H2590" t="s">
        <v>1476</v>
      </c>
      <c r="I2590" t="s">
        <v>92</v>
      </c>
      <c r="K2590" t="s">
        <v>3521</v>
      </c>
      <c r="L2590" t="s">
        <v>3521</v>
      </c>
    </row>
    <row r="2591" spans="1:14" hidden="1" x14ac:dyDescent="0.25">
      <c r="A2591">
        <v>41</v>
      </c>
      <c r="B2591">
        <v>11</v>
      </c>
      <c r="C2591" t="s">
        <v>4919</v>
      </c>
      <c r="D2591" s="7">
        <v>40580</v>
      </c>
      <c r="E2591" t="s">
        <v>10404</v>
      </c>
      <c r="F2591" t="s">
        <v>10408</v>
      </c>
      <c r="G2591" t="s">
        <v>10404</v>
      </c>
      <c r="H2591" t="s">
        <v>10</v>
      </c>
      <c r="I2591" t="s">
        <v>11</v>
      </c>
      <c r="K2591" t="s">
        <v>3521</v>
      </c>
      <c r="L2591" t="s">
        <v>3522</v>
      </c>
    </row>
    <row r="2592" spans="1:14" hidden="1" x14ac:dyDescent="0.25">
      <c r="A2592">
        <v>41</v>
      </c>
      <c r="B2592">
        <v>12</v>
      </c>
      <c r="C2592" t="s">
        <v>4919</v>
      </c>
      <c r="D2592" s="7">
        <v>40580</v>
      </c>
      <c r="E2592" t="s">
        <v>10404</v>
      </c>
      <c r="F2592" t="s">
        <v>10408</v>
      </c>
      <c r="G2592" t="s">
        <v>10404</v>
      </c>
      <c r="H2592" t="s">
        <v>1476</v>
      </c>
      <c r="I2592" t="s">
        <v>92</v>
      </c>
      <c r="K2592" t="s">
        <v>3522</v>
      </c>
      <c r="L2592" t="s">
        <v>3523</v>
      </c>
    </row>
    <row r="2593" spans="1:14" hidden="1" x14ac:dyDescent="0.25">
      <c r="A2593">
        <v>41</v>
      </c>
      <c r="B2593">
        <v>13</v>
      </c>
      <c r="C2593" t="s">
        <v>4919</v>
      </c>
      <c r="D2593" s="7">
        <v>40580</v>
      </c>
      <c r="E2593" t="s">
        <v>10404</v>
      </c>
      <c r="F2593" t="s">
        <v>10408</v>
      </c>
      <c r="G2593" t="s">
        <v>10404</v>
      </c>
      <c r="H2593" t="s">
        <v>10</v>
      </c>
      <c r="I2593" t="s">
        <v>11</v>
      </c>
      <c r="K2593" t="s">
        <v>3523</v>
      </c>
      <c r="L2593" t="s">
        <v>3524</v>
      </c>
    </row>
    <row r="2594" spans="1:14" hidden="1" x14ac:dyDescent="0.25">
      <c r="A2594">
        <v>41</v>
      </c>
      <c r="B2594">
        <v>14</v>
      </c>
      <c r="C2594" t="s">
        <v>4919</v>
      </c>
      <c r="D2594" s="7">
        <v>40580</v>
      </c>
      <c r="E2594" t="s">
        <v>10404</v>
      </c>
      <c r="F2594" t="s">
        <v>10408</v>
      </c>
      <c r="G2594" t="s">
        <v>10404</v>
      </c>
      <c r="H2594" t="s">
        <v>17</v>
      </c>
      <c r="I2594" t="s">
        <v>77</v>
      </c>
      <c r="K2594" t="s">
        <v>3524</v>
      </c>
      <c r="L2594" t="s">
        <v>3525</v>
      </c>
    </row>
    <row r="2595" spans="1:14" hidden="1" x14ac:dyDescent="0.25">
      <c r="A2595">
        <v>41</v>
      </c>
      <c r="B2595">
        <v>15</v>
      </c>
      <c r="C2595" t="s">
        <v>4919</v>
      </c>
      <c r="D2595" s="7">
        <v>40580</v>
      </c>
      <c r="E2595" t="s">
        <v>10404</v>
      </c>
      <c r="F2595" t="s">
        <v>10408</v>
      </c>
      <c r="G2595" t="s">
        <v>10404</v>
      </c>
      <c r="H2595" t="s">
        <v>1476</v>
      </c>
      <c r="I2595" t="s">
        <v>92</v>
      </c>
      <c r="K2595" t="s">
        <v>3525</v>
      </c>
      <c r="L2595" t="s">
        <v>3526</v>
      </c>
    </row>
    <row r="2596" spans="1:14" hidden="1" x14ac:dyDescent="0.25">
      <c r="A2596">
        <v>41</v>
      </c>
      <c r="B2596">
        <v>16</v>
      </c>
      <c r="C2596" t="s">
        <v>4919</v>
      </c>
      <c r="D2596" s="7">
        <v>40580</v>
      </c>
      <c r="E2596" t="s">
        <v>10404</v>
      </c>
      <c r="F2596" t="s">
        <v>10408</v>
      </c>
      <c r="G2596" t="s">
        <v>10404</v>
      </c>
      <c r="H2596" t="s">
        <v>17</v>
      </c>
      <c r="I2596" t="s">
        <v>77</v>
      </c>
      <c r="K2596" t="s">
        <v>3526</v>
      </c>
      <c r="L2596" t="s">
        <v>3527</v>
      </c>
    </row>
    <row r="2597" spans="1:14" hidden="1" x14ac:dyDescent="0.25">
      <c r="A2597">
        <v>41</v>
      </c>
      <c r="B2597">
        <v>17</v>
      </c>
      <c r="C2597" t="s">
        <v>4919</v>
      </c>
      <c r="D2597" s="7">
        <v>40580</v>
      </c>
      <c r="E2597" t="s">
        <v>10404</v>
      </c>
      <c r="F2597" t="s">
        <v>10408</v>
      </c>
      <c r="G2597" t="s">
        <v>10404</v>
      </c>
      <c r="H2597" t="s">
        <v>17</v>
      </c>
      <c r="I2597" t="s">
        <v>73</v>
      </c>
      <c r="K2597" t="s">
        <v>3527</v>
      </c>
      <c r="L2597" t="s">
        <v>3528</v>
      </c>
    </row>
    <row r="2598" spans="1:14" hidden="1" x14ac:dyDescent="0.25">
      <c r="A2598">
        <v>41</v>
      </c>
      <c r="B2598">
        <v>18</v>
      </c>
      <c r="C2598" t="s">
        <v>4919</v>
      </c>
      <c r="D2598" s="7">
        <v>40580</v>
      </c>
      <c r="E2598" t="s">
        <v>10404</v>
      </c>
      <c r="F2598" t="s">
        <v>10408</v>
      </c>
      <c r="G2598" t="s">
        <v>10404</v>
      </c>
      <c r="H2598" t="s">
        <v>53</v>
      </c>
      <c r="I2598" t="s">
        <v>91</v>
      </c>
      <c r="J2598" t="s">
        <v>80</v>
      </c>
      <c r="K2598" t="s">
        <v>3528</v>
      </c>
      <c r="L2598" t="s">
        <v>3528</v>
      </c>
      <c r="N2598">
        <v>7</v>
      </c>
    </row>
    <row r="2599" spans="1:14" hidden="1" x14ac:dyDescent="0.25">
      <c r="A2599">
        <v>41</v>
      </c>
      <c r="B2599">
        <v>19</v>
      </c>
      <c r="C2599" t="s">
        <v>4919</v>
      </c>
      <c r="D2599" s="7">
        <v>40580</v>
      </c>
      <c r="E2599" t="s">
        <v>10404</v>
      </c>
      <c r="F2599" t="s">
        <v>10408</v>
      </c>
      <c r="G2599" t="s">
        <v>10404</v>
      </c>
      <c r="H2599" t="s">
        <v>17</v>
      </c>
      <c r="I2599" t="s">
        <v>73</v>
      </c>
      <c r="K2599" t="s">
        <v>3528</v>
      </c>
      <c r="L2599" t="s">
        <v>3529</v>
      </c>
    </row>
    <row r="2600" spans="1:14" hidden="1" x14ac:dyDescent="0.25">
      <c r="A2600">
        <v>41</v>
      </c>
      <c r="B2600">
        <v>20</v>
      </c>
      <c r="C2600" t="s">
        <v>4919</v>
      </c>
      <c r="D2600" s="7">
        <v>40580</v>
      </c>
      <c r="E2600" t="s">
        <v>10404</v>
      </c>
      <c r="F2600" t="s">
        <v>10408</v>
      </c>
      <c r="G2600" t="s">
        <v>10404</v>
      </c>
      <c r="H2600" t="s">
        <v>53</v>
      </c>
      <c r="I2600" t="s">
        <v>91</v>
      </c>
      <c r="J2600" t="s">
        <v>80</v>
      </c>
      <c r="K2600" t="s">
        <v>3529</v>
      </c>
      <c r="L2600" t="s">
        <v>3529</v>
      </c>
      <c r="N2600">
        <v>7</v>
      </c>
    </row>
    <row r="2601" spans="1:14" hidden="1" x14ac:dyDescent="0.25">
      <c r="A2601">
        <v>41</v>
      </c>
      <c r="B2601">
        <v>21</v>
      </c>
      <c r="C2601" t="s">
        <v>4919</v>
      </c>
      <c r="D2601" s="7">
        <v>40580</v>
      </c>
      <c r="E2601" t="s">
        <v>10404</v>
      </c>
      <c r="F2601" t="s">
        <v>10408</v>
      </c>
      <c r="G2601" t="s">
        <v>10404</v>
      </c>
      <c r="H2601" t="s">
        <v>17</v>
      </c>
      <c r="I2601" t="s">
        <v>73</v>
      </c>
      <c r="K2601" t="s">
        <v>3529</v>
      </c>
      <c r="L2601" t="s">
        <v>3530</v>
      </c>
    </row>
    <row r="2602" spans="1:14" hidden="1" x14ac:dyDescent="0.25">
      <c r="A2602">
        <v>41</v>
      </c>
      <c r="B2602">
        <v>22</v>
      </c>
      <c r="C2602" t="s">
        <v>4919</v>
      </c>
      <c r="D2602" s="7">
        <v>40580</v>
      </c>
      <c r="E2602" t="s">
        <v>10404</v>
      </c>
      <c r="F2602" t="s">
        <v>10408</v>
      </c>
      <c r="G2602" t="s">
        <v>10404</v>
      </c>
      <c r="H2602" t="s">
        <v>33</v>
      </c>
      <c r="I2602" t="s">
        <v>34</v>
      </c>
      <c r="K2602" t="s">
        <v>3530</v>
      </c>
      <c r="L2602" t="s">
        <v>3530</v>
      </c>
    </row>
    <row r="2603" spans="1:14" hidden="1" x14ac:dyDescent="0.25">
      <c r="A2603">
        <v>41</v>
      </c>
      <c r="B2603">
        <v>23</v>
      </c>
      <c r="C2603" t="s">
        <v>4919</v>
      </c>
      <c r="D2603" s="7">
        <v>40580</v>
      </c>
      <c r="E2603" t="s">
        <v>10404</v>
      </c>
      <c r="F2603" t="s">
        <v>10408</v>
      </c>
      <c r="G2603" t="s">
        <v>10404</v>
      </c>
      <c r="H2603" t="s">
        <v>17</v>
      </c>
      <c r="I2603" t="s">
        <v>73</v>
      </c>
      <c r="K2603" t="s">
        <v>3530</v>
      </c>
      <c r="L2603" t="s">
        <v>3531</v>
      </c>
    </row>
    <row r="2604" spans="1:14" hidden="1" x14ac:dyDescent="0.25">
      <c r="A2604">
        <v>41</v>
      </c>
      <c r="B2604">
        <v>24</v>
      </c>
      <c r="C2604" t="s">
        <v>4919</v>
      </c>
      <c r="D2604" s="7">
        <v>40580</v>
      </c>
      <c r="E2604" t="s">
        <v>10404</v>
      </c>
      <c r="F2604" t="s">
        <v>10408</v>
      </c>
      <c r="G2604" t="s">
        <v>10404</v>
      </c>
      <c r="H2604" t="s">
        <v>53</v>
      </c>
      <c r="I2604" t="s">
        <v>91</v>
      </c>
      <c r="J2604" t="s">
        <v>80</v>
      </c>
      <c r="K2604" t="s">
        <v>3531</v>
      </c>
      <c r="L2604" t="s">
        <v>3531</v>
      </c>
      <c r="N2604">
        <v>7</v>
      </c>
    </row>
    <row r="2605" spans="1:14" hidden="1" x14ac:dyDescent="0.25">
      <c r="A2605">
        <v>41</v>
      </c>
      <c r="B2605">
        <v>25</v>
      </c>
      <c r="C2605" t="s">
        <v>4919</v>
      </c>
      <c r="D2605" s="7">
        <v>40580</v>
      </c>
      <c r="E2605" t="s">
        <v>10404</v>
      </c>
      <c r="F2605" t="s">
        <v>10408</v>
      </c>
      <c r="G2605" t="s">
        <v>10404</v>
      </c>
      <c r="H2605" t="s">
        <v>17</v>
      </c>
      <c r="I2605" t="s">
        <v>73</v>
      </c>
      <c r="K2605" t="s">
        <v>3531</v>
      </c>
      <c r="L2605" t="s">
        <v>3532</v>
      </c>
    </row>
    <row r="2606" spans="1:14" hidden="1" x14ac:dyDescent="0.25">
      <c r="A2606">
        <v>41</v>
      </c>
      <c r="B2606">
        <v>26</v>
      </c>
      <c r="C2606" t="s">
        <v>4919</v>
      </c>
      <c r="D2606" s="7">
        <v>40580</v>
      </c>
      <c r="E2606" t="s">
        <v>10404</v>
      </c>
      <c r="F2606" t="s">
        <v>10408</v>
      </c>
      <c r="G2606" t="s">
        <v>10404</v>
      </c>
      <c r="H2606" t="s">
        <v>53</v>
      </c>
      <c r="I2606" t="s">
        <v>1886</v>
      </c>
      <c r="J2606" t="s">
        <v>80</v>
      </c>
      <c r="K2606" t="s">
        <v>3532</v>
      </c>
      <c r="L2606" t="s">
        <v>3533</v>
      </c>
      <c r="N2606">
        <v>6</v>
      </c>
    </row>
    <row r="2607" spans="1:14" hidden="1" x14ac:dyDescent="0.25">
      <c r="A2607">
        <v>41</v>
      </c>
      <c r="B2607">
        <v>27</v>
      </c>
      <c r="C2607" t="s">
        <v>4919</v>
      </c>
      <c r="D2607" s="7">
        <v>40580</v>
      </c>
      <c r="E2607" t="s">
        <v>10404</v>
      </c>
      <c r="F2607" t="s">
        <v>10408</v>
      </c>
      <c r="G2607" t="s">
        <v>10404</v>
      </c>
      <c r="H2607" t="s">
        <v>162</v>
      </c>
      <c r="I2607" t="s">
        <v>163</v>
      </c>
      <c r="K2607" t="s">
        <v>3534</v>
      </c>
      <c r="L2607" t="s">
        <v>3535</v>
      </c>
    </row>
    <row r="2608" spans="1:14" hidden="1" x14ac:dyDescent="0.25">
      <c r="A2608">
        <v>41</v>
      </c>
      <c r="B2608">
        <v>28</v>
      </c>
      <c r="C2608" t="s">
        <v>4919</v>
      </c>
      <c r="D2608" s="7">
        <v>40580</v>
      </c>
      <c r="E2608" t="s">
        <v>10404</v>
      </c>
      <c r="F2608" t="s">
        <v>10408</v>
      </c>
      <c r="G2608" t="s">
        <v>10404</v>
      </c>
      <c r="H2608" t="s">
        <v>24</v>
      </c>
      <c r="I2608" t="s">
        <v>10323</v>
      </c>
      <c r="K2608" t="s">
        <v>3535</v>
      </c>
      <c r="L2608" t="s">
        <v>3536</v>
      </c>
    </row>
    <row r="2609" spans="1:14" hidden="1" x14ac:dyDescent="0.25">
      <c r="A2609">
        <v>41</v>
      </c>
      <c r="B2609">
        <v>29</v>
      </c>
      <c r="C2609" t="s">
        <v>4919</v>
      </c>
      <c r="D2609" s="7">
        <v>40580</v>
      </c>
      <c r="E2609" t="s">
        <v>10404</v>
      </c>
      <c r="F2609" t="s">
        <v>10408</v>
      </c>
      <c r="G2609" t="s">
        <v>10404</v>
      </c>
      <c r="H2609" t="s">
        <v>10</v>
      </c>
      <c r="I2609" t="s">
        <v>113</v>
      </c>
      <c r="K2609" t="s">
        <v>3536</v>
      </c>
      <c r="L2609" t="s">
        <v>3537</v>
      </c>
    </row>
    <row r="2610" spans="1:14" hidden="1" x14ac:dyDescent="0.25">
      <c r="A2610">
        <v>41</v>
      </c>
      <c r="B2610">
        <v>30</v>
      </c>
      <c r="C2610" t="s">
        <v>4919</v>
      </c>
      <c r="D2610" s="7">
        <v>40580</v>
      </c>
      <c r="E2610" t="s">
        <v>10404</v>
      </c>
      <c r="F2610" t="s">
        <v>10408</v>
      </c>
      <c r="G2610" t="s">
        <v>10404</v>
      </c>
      <c r="H2610" t="s">
        <v>10</v>
      </c>
      <c r="I2610" t="s">
        <v>11</v>
      </c>
      <c r="K2610" t="s">
        <v>3537</v>
      </c>
      <c r="L2610" t="s">
        <v>3538</v>
      </c>
    </row>
    <row r="2611" spans="1:14" hidden="1" x14ac:dyDescent="0.25">
      <c r="A2611">
        <v>41</v>
      </c>
      <c r="B2611">
        <v>31</v>
      </c>
      <c r="C2611" t="s">
        <v>4919</v>
      </c>
      <c r="D2611" s="7">
        <v>40580</v>
      </c>
      <c r="E2611" t="s">
        <v>10404</v>
      </c>
      <c r="F2611" t="s">
        <v>10408</v>
      </c>
      <c r="G2611" t="s">
        <v>10404</v>
      </c>
      <c r="H2611" t="s">
        <v>1476</v>
      </c>
      <c r="I2611" t="s">
        <v>92</v>
      </c>
      <c r="K2611" t="s">
        <v>3538</v>
      </c>
      <c r="L2611" t="s">
        <v>3539</v>
      </c>
    </row>
    <row r="2612" spans="1:14" hidden="1" x14ac:dyDescent="0.25">
      <c r="A2612">
        <v>41</v>
      </c>
      <c r="B2612">
        <v>32</v>
      </c>
      <c r="C2612" t="s">
        <v>4919</v>
      </c>
      <c r="D2612" s="7">
        <v>40580</v>
      </c>
      <c r="E2612" t="s">
        <v>10404</v>
      </c>
      <c r="F2612" t="s">
        <v>10408</v>
      </c>
      <c r="G2612" t="s">
        <v>10404</v>
      </c>
      <c r="H2612" t="s">
        <v>17</v>
      </c>
      <c r="I2612" t="s">
        <v>120</v>
      </c>
      <c r="K2612" t="s">
        <v>3539</v>
      </c>
      <c r="L2612" t="s">
        <v>3540</v>
      </c>
    </row>
    <row r="2613" spans="1:14" hidden="1" x14ac:dyDescent="0.25">
      <c r="A2613">
        <v>41</v>
      </c>
      <c r="B2613">
        <v>33</v>
      </c>
      <c r="C2613" t="s">
        <v>4919</v>
      </c>
      <c r="D2613" s="7">
        <v>40580</v>
      </c>
      <c r="E2613" t="s">
        <v>10404</v>
      </c>
      <c r="F2613" t="s">
        <v>10408</v>
      </c>
      <c r="G2613" t="s">
        <v>10404</v>
      </c>
      <c r="H2613" t="s">
        <v>10</v>
      </c>
      <c r="I2613" t="s">
        <v>14</v>
      </c>
      <c r="K2613" t="s">
        <v>3540</v>
      </c>
      <c r="L2613" t="s">
        <v>3541</v>
      </c>
    </row>
    <row r="2614" spans="1:14" hidden="1" x14ac:dyDescent="0.25">
      <c r="A2614">
        <v>41</v>
      </c>
      <c r="B2614">
        <v>34</v>
      </c>
      <c r="C2614" t="s">
        <v>4919</v>
      </c>
      <c r="D2614" s="7">
        <v>40580</v>
      </c>
      <c r="E2614" t="s">
        <v>10404</v>
      </c>
      <c r="F2614" t="s">
        <v>10408</v>
      </c>
      <c r="G2614" t="s">
        <v>10404</v>
      </c>
      <c r="H2614" t="s">
        <v>10</v>
      </c>
      <c r="I2614" t="s">
        <v>11</v>
      </c>
      <c r="K2614" t="s">
        <v>3541</v>
      </c>
      <c r="L2614" t="s">
        <v>3542</v>
      </c>
    </row>
    <row r="2615" spans="1:14" hidden="1" x14ac:dyDescent="0.25">
      <c r="A2615">
        <v>41</v>
      </c>
      <c r="B2615">
        <v>35</v>
      </c>
      <c r="C2615" t="s">
        <v>4919</v>
      </c>
      <c r="D2615" s="7">
        <v>40580</v>
      </c>
      <c r="E2615" t="s">
        <v>10404</v>
      </c>
      <c r="F2615" t="s">
        <v>10408</v>
      </c>
      <c r="G2615" t="s">
        <v>10404</v>
      </c>
      <c r="H2615" t="s">
        <v>17</v>
      </c>
      <c r="I2615" t="s">
        <v>120</v>
      </c>
      <c r="K2615" t="s">
        <v>3542</v>
      </c>
      <c r="L2615" t="s">
        <v>3543</v>
      </c>
    </row>
    <row r="2616" spans="1:14" hidden="1" x14ac:dyDescent="0.25">
      <c r="A2616">
        <v>41</v>
      </c>
      <c r="B2616">
        <v>36</v>
      </c>
      <c r="C2616" t="s">
        <v>4919</v>
      </c>
      <c r="D2616" s="7">
        <v>40580</v>
      </c>
      <c r="E2616" t="s">
        <v>10404</v>
      </c>
      <c r="F2616" t="s">
        <v>10408</v>
      </c>
      <c r="G2616" t="s">
        <v>10404</v>
      </c>
      <c r="H2616" t="s">
        <v>10</v>
      </c>
      <c r="I2616" t="s">
        <v>14</v>
      </c>
      <c r="K2616" t="s">
        <v>3544</v>
      </c>
      <c r="L2616" t="s">
        <v>3545</v>
      </c>
    </row>
    <row r="2617" spans="1:14" hidden="1" x14ac:dyDescent="0.25">
      <c r="A2617">
        <v>41</v>
      </c>
      <c r="B2617">
        <v>37</v>
      </c>
      <c r="C2617" t="s">
        <v>4919</v>
      </c>
      <c r="D2617" s="7">
        <v>40580</v>
      </c>
      <c r="E2617" t="s">
        <v>10404</v>
      </c>
      <c r="F2617" t="s">
        <v>10408</v>
      </c>
      <c r="G2617" t="s">
        <v>10404</v>
      </c>
      <c r="H2617" t="s">
        <v>17</v>
      </c>
      <c r="I2617" t="s">
        <v>51</v>
      </c>
      <c r="K2617" t="s">
        <v>3545</v>
      </c>
      <c r="L2617" t="s">
        <v>3546</v>
      </c>
    </row>
    <row r="2618" spans="1:14" hidden="1" x14ac:dyDescent="0.25">
      <c r="A2618">
        <v>41</v>
      </c>
      <c r="B2618">
        <v>38</v>
      </c>
      <c r="C2618" t="s">
        <v>4919</v>
      </c>
      <c r="D2618" s="7">
        <v>40580</v>
      </c>
      <c r="E2618" t="s">
        <v>10404</v>
      </c>
      <c r="F2618" t="s">
        <v>10408</v>
      </c>
      <c r="G2618" t="s">
        <v>10404</v>
      </c>
      <c r="H2618" t="s">
        <v>53</v>
      </c>
      <c r="I2618" t="s">
        <v>54</v>
      </c>
      <c r="J2618" t="s">
        <v>80</v>
      </c>
      <c r="K2618" t="s">
        <v>3546</v>
      </c>
      <c r="L2618" t="s">
        <v>3547</v>
      </c>
      <c r="N2618">
        <v>6</v>
      </c>
    </row>
    <row r="2619" spans="1:14" hidden="1" x14ac:dyDescent="0.25">
      <c r="A2619">
        <v>41</v>
      </c>
      <c r="B2619">
        <v>39</v>
      </c>
      <c r="C2619" t="s">
        <v>4919</v>
      </c>
      <c r="D2619" s="7">
        <v>40580</v>
      </c>
      <c r="E2619" t="s">
        <v>10404</v>
      </c>
      <c r="F2619" t="s">
        <v>10408</v>
      </c>
      <c r="G2619" t="s">
        <v>10404</v>
      </c>
      <c r="H2619" t="s">
        <v>21</v>
      </c>
      <c r="I2619" t="s">
        <v>334</v>
      </c>
      <c r="K2619" t="s">
        <v>3547</v>
      </c>
      <c r="L2619" t="s">
        <v>3548</v>
      </c>
    </row>
    <row r="2620" spans="1:14" hidden="1" x14ac:dyDescent="0.25">
      <c r="A2620">
        <v>41</v>
      </c>
      <c r="B2620">
        <v>40</v>
      </c>
      <c r="C2620" t="s">
        <v>4919</v>
      </c>
      <c r="D2620" s="7">
        <v>40580</v>
      </c>
      <c r="E2620" t="s">
        <v>10404</v>
      </c>
      <c r="F2620" t="s">
        <v>10408</v>
      </c>
      <c r="G2620" t="s">
        <v>10404</v>
      </c>
      <c r="H2620" t="s">
        <v>24</v>
      </c>
      <c r="I2620" t="s">
        <v>10323</v>
      </c>
      <c r="K2620" t="s">
        <v>3549</v>
      </c>
      <c r="L2620" t="s">
        <v>3550</v>
      </c>
    </row>
    <row r="2621" spans="1:14" hidden="1" x14ac:dyDescent="0.25">
      <c r="A2621">
        <v>41</v>
      </c>
      <c r="B2621">
        <v>41</v>
      </c>
      <c r="C2621" t="s">
        <v>4919</v>
      </c>
      <c r="D2621" s="7">
        <v>40580</v>
      </c>
      <c r="E2621" t="s">
        <v>10404</v>
      </c>
      <c r="F2621" t="s">
        <v>10408</v>
      </c>
      <c r="G2621" t="s">
        <v>10404</v>
      </c>
      <c r="H2621" t="s">
        <v>10</v>
      </c>
      <c r="I2621" t="s">
        <v>113</v>
      </c>
      <c r="K2621" t="s">
        <v>3550</v>
      </c>
      <c r="L2621" t="s">
        <v>3551</v>
      </c>
    </row>
    <row r="2622" spans="1:14" hidden="1" x14ac:dyDescent="0.25">
      <c r="A2622">
        <v>41</v>
      </c>
      <c r="B2622">
        <v>42</v>
      </c>
      <c r="C2622" t="s">
        <v>4919</v>
      </c>
      <c r="D2622" s="7">
        <v>40580</v>
      </c>
      <c r="E2622" t="s">
        <v>10404</v>
      </c>
      <c r="F2622" t="s">
        <v>10408</v>
      </c>
      <c r="G2622" t="s">
        <v>10404</v>
      </c>
      <c r="H2622" t="s">
        <v>10</v>
      </c>
      <c r="I2622" t="s">
        <v>11</v>
      </c>
      <c r="K2622" t="s">
        <v>3551</v>
      </c>
      <c r="L2622" t="s">
        <v>3552</v>
      </c>
    </row>
    <row r="2623" spans="1:14" hidden="1" x14ac:dyDescent="0.25">
      <c r="A2623">
        <v>41</v>
      </c>
      <c r="B2623">
        <v>43</v>
      </c>
      <c r="C2623" t="s">
        <v>4919</v>
      </c>
      <c r="D2623" s="7">
        <v>40580</v>
      </c>
      <c r="E2623" t="s">
        <v>10404</v>
      </c>
      <c r="F2623" t="s">
        <v>10408</v>
      </c>
      <c r="G2623" t="s">
        <v>10404</v>
      </c>
      <c r="H2623" t="s">
        <v>1476</v>
      </c>
      <c r="I2623" t="s">
        <v>92</v>
      </c>
      <c r="K2623" t="s">
        <v>3552</v>
      </c>
      <c r="L2623" t="s">
        <v>2609</v>
      </c>
    </row>
    <row r="2624" spans="1:14" hidden="1" x14ac:dyDescent="0.25">
      <c r="A2624">
        <v>41</v>
      </c>
      <c r="B2624">
        <v>44</v>
      </c>
      <c r="C2624" t="s">
        <v>4919</v>
      </c>
      <c r="D2624" s="7">
        <v>40580</v>
      </c>
      <c r="E2624" t="s">
        <v>10404</v>
      </c>
      <c r="F2624" t="s">
        <v>10408</v>
      </c>
      <c r="G2624" t="s">
        <v>10404</v>
      </c>
      <c r="H2624" t="s">
        <v>10</v>
      </c>
      <c r="I2624" t="s">
        <v>14</v>
      </c>
      <c r="K2624" t="s">
        <v>2609</v>
      </c>
      <c r="L2624" t="s">
        <v>3553</v>
      </c>
    </row>
    <row r="2625" spans="1:14" hidden="1" x14ac:dyDescent="0.25">
      <c r="A2625">
        <v>41</v>
      </c>
      <c r="B2625">
        <v>45</v>
      </c>
      <c r="C2625" t="s">
        <v>4919</v>
      </c>
      <c r="D2625" s="7">
        <v>40580</v>
      </c>
      <c r="E2625" t="s">
        <v>10404</v>
      </c>
      <c r="F2625" t="s">
        <v>10408</v>
      </c>
      <c r="G2625" t="s">
        <v>10404</v>
      </c>
      <c r="H2625" t="s">
        <v>17</v>
      </c>
      <c r="I2625" t="s">
        <v>51</v>
      </c>
      <c r="K2625" t="s">
        <v>3553</v>
      </c>
      <c r="L2625" t="s">
        <v>3554</v>
      </c>
    </row>
    <row r="2626" spans="1:14" hidden="1" x14ac:dyDescent="0.25">
      <c r="A2626">
        <v>41</v>
      </c>
      <c r="B2626">
        <v>46</v>
      </c>
      <c r="C2626" t="s">
        <v>4919</v>
      </c>
      <c r="D2626" s="7">
        <v>40580</v>
      </c>
      <c r="E2626" t="s">
        <v>10404</v>
      </c>
      <c r="F2626" t="s">
        <v>10408</v>
      </c>
      <c r="G2626" t="s">
        <v>10404</v>
      </c>
      <c r="H2626" t="s">
        <v>53</v>
      </c>
      <c r="I2626" t="s">
        <v>772</v>
      </c>
      <c r="J2626" t="s">
        <v>92</v>
      </c>
      <c r="K2626" t="s">
        <v>3554</v>
      </c>
      <c r="L2626" t="s">
        <v>3554</v>
      </c>
      <c r="N2626">
        <v>4</v>
      </c>
    </row>
    <row r="2627" spans="1:14" hidden="1" x14ac:dyDescent="0.25">
      <c r="A2627">
        <v>41</v>
      </c>
      <c r="B2627">
        <v>47</v>
      </c>
      <c r="C2627" t="s">
        <v>4919</v>
      </c>
      <c r="D2627" s="7">
        <v>40580</v>
      </c>
      <c r="E2627" t="s">
        <v>10404</v>
      </c>
      <c r="F2627" t="s">
        <v>10408</v>
      </c>
      <c r="G2627" t="s">
        <v>10404</v>
      </c>
      <c r="H2627" t="s">
        <v>21</v>
      </c>
      <c r="I2627" t="s">
        <v>334</v>
      </c>
      <c r="K2627" t="s">
        <v>3554</v>
      </c>
      <c r="L2627" t="s">
        <v>3555</v>
      </c>
    </row>
    <row r="2628" spans="1:14" hidden="1" x14ac:dyDescent="0.25">
      <c r="A2628">
        <v>41</v>
      </c>
      <c r="B2628">
        <v>48</v>
      </c>
      <c r="C2628" t="s">
        <v>4919</v>
      </c>
      <c r="D2628" s="7">
        <v>40580</v>
      </c>
      <c r="E2628" t="s">
        <v>10404</v>
      </c>
      <c r="F2628" t="s">
        <v>10408</v>
      </c>
      <c r="G2628" t="s">
        <v>10404</v>
      </c>
      <c r="H2628" t="s">
        <v>24</v>
      </c>
      <c r="I2628" t="s">
        <v>10323</v>
      </c>
      <c r="K2628" t="s">
        <v>3556</v>
      </c>
      <c r="L2628" t="s">
        <v>3557</v>
      </c>
    </row>
    <row r="2629" spans="1:14" hidden="1" x14ac:dyDescent="0.25">
      <c r="A2629">
        <v>41</v>
      </c>
      <c r="B2629">
        <v>49</v>
      </c>
      <c r="C2629" t="s">
        <v>4919</v>
      </c>
      <c r="D2629" s="7">
        <v>40580</v>
      </c>
      <c r="E2629" t="s">
        <v>10404</v>
      </c>
      <c r="F2629" t="s">
        <v>10408</v>
      </c>
      <c r="G2629" t="s">
        <v>10404</v>
      </c>
      <c r="H2629" t="s">
        <v>10</v>
      </c>
      <c r="I2629" t="s">
        <v>113</v>
      </c>
      <c r="K2629" t="s">
        <v>3557</v>
      </c>
      <c r="L2629" t="s">
        <v>3558</v>
      </c>
    </row>
    <row r="2630" spans="1:14" hidden="1" x14ac:dyDescent="0.25">
      <c r="A2630">
        <v>41</v>
      </c>
      <c r="B2630">
        <v>50</v>
      </c>
      <c r="C2630" t="s">
        <v>4919</v>
      </c>
      <c r="D2630" s="7">
        <v>40580</v>
      </c>
      <c r="E2630" t="s">
        <v>10404</v>
      </c>
      <c r="F2630" t="s">
        <v>10408</v>
      </c>
      <c r="G2630" t="s">
        <v>10404</v>
      </c>
      <c r="H2630" t="s">
        <v>10</v>
      </c>
      <c r="I2630" t="s">
        <v>14</v>
      </c>
      <c r="K2630" t="s">
        <v>3558</v>
      </c>
      <c r="L2630" t="s">
        <v>3559</v>
      </c>
    </row>
    <row r="2631" spans="1:14" hidden="1" x14ac:dyDescent="0.25">
      <c r="A2631">
        <v>41</v>
      </c>
      <c r="B2631">
        <v>51</v>
      </c>
      <c r="C2631" t="s">
        <v>4919</v>
      </c>
      <c r="D2631" s="7">
        <v>40580</v>
      </c>
      <c r="E2631" t="s">
        <v>10404</v>
      </c>
      <c r="F2631" t="s">
        <v>10408</v>
      </c>
      <c r="G2631" t="s">
        <v>10404</v>
      </c>
      <c r="H2631" t="s">
        <v>33</v>
      </c>
      <c r="I2631" t="s">
        <v>34</v>
      </c>
      <c r="K2631" t="s">
        <v>3559</v>
      </c>
      <c r="L2631" t="s">
        <v>3559</v>
      </c>
    </row>
    <row r="2632" spans="1:14" hidden="1" x14ac:dyDescent="0.25">
      <c r="A2632">
        <v>41</v>
      </c>
      <c r="B2632">
        <v>52</v>
      </c>
      <c r="C2632" t="s">
        <v>4919</v>
      </c>
      <c r="D2632" s="7">
        <v>40580</v>
      </c>
      <c r="E2632" t="s">
        <v>10404</v>
      </c>
      <c r="F2632" t="s">
        <v>10408</v>
      </c>
      <c r="G2632" t="s">
        <v>10404</v>
      </c>
      <c r="H2632" t="s">
        <v>162</v>
      </c>
      <c r="I2632" t="s">
        <v>163</v>
      </c>
      <c r="K2632" t="s">
        <v>3559</v>
      </c>
      <c r="L2632" t="s">
        <v>3560</v>
      </c>
    </row>
    <row r="2633" spans="1:14" hidden="1" x14ac:dyDescent="0.25">
      <c r="A2633">
        <v>41</v>
      </c>
      <c r="B2633">
        <v>53</v>
      </c>
      <c r="C2633" t="s">
        <v>4919</v>
      </c>
      <c r="D2633" s="7">
        <v>40580</v>
      </c>
      <c r="E2633" t="s">
        <v>10404</v>
      </c>
      <c r="F2633" t="s">
        <v>10408</v>
      </c>
      <c r="G2633" t="s">
        <v>10404</v>
      </c>
      <c r="H2633" t="s">
        <v>24</v>
      </c>
      <c r="I2633" t="s">
        <v>10323</v>
      </c>
      <c r="K2633" t="s">
        <v>3561</v>
      </c>
      <c r="L2633" t="s">
        <v>3562</v>
      </c>
    </row>
    <row r="2634" spans="1:14" hidden="1" x14ac:dyDescent="0.25">
      <c r="A2634">
        <v>41</v>
      </c>
      <c r="B2634">
        <v>54</v>
      </c>
      <c r="C2634" t="s">
        <v>4919</v>
      </c>
      <c r="D2634" s="7">
        <v>40580</v>
      </c>
      <c r="E2634" t="s">
        <v>10404</v>
      </c>
      <c r="F2634" t="s">
        <v>10408</v>
      </c>
      <c r="G2634" t="s">
        <v>10404</v>
      </c>
      <c r="H2634" t="s">
        <v>10</v>
      </c>
      <c r="I2634" t="s">
        <v>113</v>
      </c>
      <c r="K2634" t="s">
        <v>3562</v>
      </c>
      <c r="L2634" t="s">
        <v>3563</v>
      </c>
    </row>
    <row r="2635" spans="1:14" hidden="1" x14ac:dyDescent="0.25">
      <c r="A2635">
        <v>41</v>
      </c>
      <c r="B2635">
        <v>55</v>
      </c>
      <c r="C2635" t="s">
        <v>4919</v>
      </c>
      <c r="D2635" s="7">
        <v>40580</v>
      </c>
      <c r="E2635" t="s">
        <v>10404</v>
      </c>
      <c r="F2635" t="s">
        <v>10408</v>
      </c>
      <c r="G2635" t="s">
        <v>10404</v>
      </c>
      <c r="H2635" t="s">
        <v>10</v>
      </c>
      <c r="I2635" t="s">
        <v>11</v>
      </c>
      <c r="K2635" t="s">
        <v>3563</v>
      </c>
      <c r="L2635" t="s">
        <v>3564</v>
      </c>
    </row>
    <row r="2636" spans="1:14" hidden="1" x14ac:dyDescent="0.25">
      <c r="A2636">
        <v>41</v>
      </c>
      <c r="B2636">
        <v>56</v>
      </c>
      <c r="C2636" t="s">
        <v>4919</v>
      </c>
      <c r="D2636" s="7">
        <v>40580</v>
      </c>
      <c r="E2636" t="s">
        <v>10404</v>
      </c>
      <c r="F2636" t="s">
        <v>10408</v>
      </c>
      <c r="G2636" t="s">
        <v>10404</v>
      </c>
      <c r="H2636" t="s">
        <v>1476</v>
      </c>
      <c r="I2636" t="s">
        <v>92</v>
      </c>
      <c r="K2636" t="s">
        <v>3564</v>
      </c>
      <c r="L2636" t="s">
        <v>3565</v>
      </c>
    </row>
    <row r="2637" spans="1:14" hidden="1" x14ac:dyDescent="0.25">
      <c r="A2637">
        <v>41</v>
      </c>
      <c r="B2637">
        <v>57</v>
      </c>
      <c r="C2637" t="s">
        <v>4919</v>
      </c>
      <c r="D2637" s="7">
        <v>40580</v>
      </c>
      <c r="E2637" t="s">
        <v>10404</v>
      </c>
      <c r="F2637" t="s">
        <v>10408</v>
      </c>
      <c r="G2637" t="s">
        <v>10404</v>
      </c>
      <c r="H2637" t="s">
        <v>17</v>
      </c>
      <c r="I2637" t="s">
        <v>120</v>
      </c>
      <c r="K2637" t="s">
        <v>3565</v>
      </c>
      <c r="L2637" t="s">
        <v>3566</v>
      </c>
    </row>
    <row r="2638" spans="1:14" hidden="1" x14ac:dyDescent="0.25">
      <c r="A2638">
        <v>41</v>
      </c>
      <c r="B2638">
        <v>58</v>
      </c>
      <c r="C2638" t="s">
        <v>4919</v>
      </c>
      <c r="D2638" s="7">
        <v>40580</v>
      </c>
      <c r="E2638" t="s">
        <v>10404</v>
      </c>
      <c r="F2638" t="s">
        <v>10408</v>
      </c>
      <c r="G2638" t="s">
        <v>10404</v>
      </c>
      <c r="H2638" t="s">
        <v>53</v>
      </c>
      <c r="I2638" t="s">
        <v>202</v>
      </c>
      <c r="J2638" t="s">
        <v>92</v>
      </c>
      <c r="K2638" t="s">
        <v>3566</v>
      </c>
      <c r="L2638" t="s">
        <v>3566</v>
      </c>
      <c r="N2638">
        <v>7</v>
      </c>
    </row>
    <row r="2639" spans="1:14" hidden="1" x14ac:dyDescent="0.25">
      <c r="A2639">
        <v>41</v>
      </c>
      <c r="B2639">
        <v>59</v>
      </c>
      <c r="C2639" t="s">
        <v>4919</v>
      </c>
      <c r="D2639" s="7">
        <v>40580</v>
      </c>
      <c r="E2639" t="s">
        <v>10404</v>
      </c>
      <c r="F2639" t="s">
        <v>10408</v>
      </c>
      <c r="G2639" t="s">
        <v>10404</v>
      </c>
      <c r="H2639" t="s">
        <v>17</v>
      </c>
      <c r="I2639" t="s">
        <v>51</v>
      </c>
      <c r="K2639" t="s">
        <v>3566</v>
      </c>
      <c r="L2639" t="s">
        <v>3567</v>
      </c>
    </row>
    <row r="2640" spans="1:14" hidden="1" x14ac:dyDescent="0.25">
      <c r="A2640">
        <v>41</v>
      </c>
      <c r="B2640">
        <v>60</v>
      </c>
      <c r="C2640" t="s">
        <v>4919</v>
      </c>
      <c r="D2640" s="7">
        <v>40580</v>
      </c>
      <c r="E2640" t="s">
        <v>10404</v>
      </c>
      <c r="F2640" t="s">
        <v>10408</v>
      </c>
      <c r="G2640" t="s">
        <v>10404</v>
      </c>
      <c r="H2640" t="s">
        <v>33</v>
      </c>
      <c r="I2640" t="s">
        <v>161</v>
      </c>
      <c r="K2640" t="s">
        <v>3568</v>
      </c>
      <c r="L2640" t="s">
        <v>3569</v>
      </c>
    </row>
    <row r="2641" spans="1:14" hidden="1" x14ac:dyDescent="0.25">
      <c r="A2641">
        <v>41</v>
      </c>
      <c r="B2641">
        <v>61</v>
      </c>
      <c r="C2641" t="s">
        <v>4919</v>
      </c>
      <c r="D2641" s="7">
        <v>40580</v>
      </c>
      <c r="E2641" t="s">
        <v>10404</v>
      </c>
      <c r="F2641" t="s">
        <v>10408</v>
      </c>
      <c r="G2641" t="s">
        <v>10404</v>
      </c>
      <c r="H2641" t="s">
        <v>33</v>
      </c>
      <c r="I2641" t="s">
        <v>34</v>
      </c>
      <c r="K2641" t="s">
        <v>3569</v>
      </c>
      <c r="L2641" t="s">
        <v>3569</v>
      </c>
    </row>
    <row r="2642" spans="1:14" hidden="1" x14ac:dyDescent="0.25">
      <c r="A2642">
        <v>41</v>
      </c>
      <c r="B2642">
        <v>62</v>
      </c>
      <c r="C2642" t="s">
        <v>4919</v>
      </c>
      <c r="D2642" s="7">
        <v>40580</v>
      </c>
      <c r="E2642" t="s">
        <v>10404</v>
      </c>
      <c r="F2642" t="s">
        <v>10408</v>
      </c>
      <c r="G2642" t="s">
        <v>10404</v>
      </c>
      <c r="H2642" t="s">
        <v>162</v>
      </c>
      <c r="I2642" t="s">
        <v>163</v>
      </c>
      <c r="K2642" t="s">
        <v>3569</v>
      </c>
      <c r="L2642" t="s">
        <v>3570</v>
      </c>
    </row>
    <row r="2643" spans="1:14" hidden="1" x14ac:dyDescent="0.25">
      <c r="A2643">
        <v>41</v>
      </c>
      <c r="B2643">
        <v>63</v>
      </c>
      <c r="C2643" t="s">
        <v>4919</v>
      </c>
      <c r="D2643" s="7">
        <v>40580</v>
      </c>
      <c r="E2643" t="s">
        <v>10404</v>
      </c>
      <c r="F2643" t="s">
        <v>10408</v>
      </c>
      <c r="G2643" t="s">
        <v>10404</v>
      </c>
      <c r="H2643" t="s">
        <v>24</v>
      </c>
      <c r="I2643" t="s">
        <v>10323</v>
      </c>
      <c r="K2643" t="s">
        <v>3570</v>
      </c>
      <c r="L2643" t="s">
        <v>3571</v>
      </c>
    </row>
    <row r="2644" spans="1:14" hidden="1" x14ac:dyDescent="0.25">
      <c r="A2644">
        <v>41</v>
      </c>
      <c r="B2644">
        <v>64</v>
      </c>
      <c r="C2644" t="s">
        <v>4919</v>
      </c>
      <c r="D2644" s="7">
        <v>40580</v>
      </c>
      <c r="E2644" t="s">
        <v>10404</v>
      </c>
      <c r="F2644" t="s">
        <v>10408</v>
      </c>
      <c r="G2644" t="s">
        <v>10404</v>
      </c>
      <c r="H2644" t="s">
        <v>10</v>
      </c>
      <c r="I2644" t="s">
        <v>113</v>
      </c>
      <c r="K2644" t="s">
        <v>3571</v>
      </c>
      <c r="L2644" t="s">
        <v>3572</v>
      </c>
    </row>
    <row r="2645" spans="1:14" hidden="1" x14ac:dyDescent="0.25">
      <c r="A2645">
        <v>41</v>
      </c>
      <c r="B2645">
        <v>65</v>
      </c>
      <c r="C2645" t="s">
        <v>4919</v>
      </c>
      <c r="D2645" s="7">
        <v>40580</v>
      </c>
      <c r="E2645" t="s">
        <v>10404</v>
      </c>
      <c r="F2645" t="s">
        <v>10408</v>
      </c>
      <c r="G2645" t="s">
        <v>10404</v>
      </c>
      <c r="H2645" t="s">
        <v>10</v>
      </c>
      <c r="I2645" t="s">
        <v>11</v>
      </c>
      <c r="K2645" t="s">
        <v>3572</v>
      </c>
      <c r="L2645" t="s">
        <v>3573</v>
      </c>
    </row>
    <row r="2646" spans="1:14" hidden="1" x14ac:dyDescent="0.25">
      <c r="A2646">
        <v>41</v>
      </c>
      <c r="B2646">
        <v>66</v>
      </c>
      <c r="C2646" t="s">
        <v>4919</v>
      </c>
      <c r="D2646" s="7">
        <v>40580</v>
      </c>
      <c r="E2646" t="s">
        <v>10404</v>
      </c>
      <c r="F2646" t="s">
        <v>10408</v>
      </c>
      <c r="G2646" t="s">
        <v>10404</v>
      </c>
      <c r="H2646" t="s">
        <v>10</v>
      </c>
      <c r="I2646" t="s">
        <v>14</v>
      </c>
      <c r="K2646" t="s">
        <v>3573</v>
      </c>
      <c r="L2646" t="s">
        <v>3574</v>
      </c>
    </row>
    <row r="2647" spans="1:14" hidden="1" x14ac:dyDescent="0.25">
      <c r="A2647">
        <v>41</v>
      </c>
      <c r="B2647">
        <v>67</v>
      </c>
      <c r="C2647" t="s">
        <v>4919</v>
      </c>
      <c r="D2647" s="7">
        <v>40580</v>
      </c>
      <c r="E2647" t="s">
        <v>10404</v>
      </c>
      <c r="F2647" t="s">
        <v>10408</v>
      </c>
      <c r="G2647" t="s">
        <v>10404</v>
      </c>
      <c r="H2647" t="s">
        <v>17</v>
      </c>
      <c r="I2647" t="s">
        <v>48</v>
      </c>
      <c r="K2647" t="s">
        <v>3574</v>
      </c>
      <c r="L2647" t="s">
        <v>3575</v>
      </c>
    </row>
    <row r="2648" spans="1:14" hidden="1" x14ac:dyDescent="0.25">
      <c r="A2648">
        <v>41</v>
      </c>
      <c r="B2648">
        <v>68</v>
      </c>
      <c r="C2648" t="s">
        <v>4919</v>
      </c>
      <c r="D2648" s="7">
        <v>40580</v>
      </c>
      <c r="E2648" t="s">
        <v>10404</v>
      </c>
      <c r="F2648" t="s">
        <v>10408</v>
      </c>
      <c r="G2648" t="s">
        <v>10404</v>
      </c>
      <c r="H2648" t="s">
        <v>17</v>
      </c>
      <c r="I2648" t="s">
        <v>77</v>
      </c>
      <c r="K2648" t="s">
        <v>3575</v>
      </c>
      <c r="L2648" t="s">
        <v>3576</v>
      </c>
    </row>
    <row r="2649" spans="1:14" hidden="1" x14ac:dyDescent="0.25">
      <c r="A2649">
        <v>41</v>
      </c>
      <c r="B2649">
        <v>69</v>
      </c>
      <c r="C2649" t="s">
        <v>4919</v>
      </c>
      <c r="D2649" s="7">
        <v>40580</v>
      </c>
      <c r="E2649" t="s">
        <v>10404</v>
      </c>
      <c r="F2649" t="s">
        <v>10408</v>
      </c>
      <c r="G2649" t="s">
        <v>10404</v>
      </c>
      <c r="H2649" t="s">
        <v>33</v>
      </c>
      <c r="I2649" t="s">
        <v>34</v>
      </c>
      <c r="K2649" t="s">
        <v>3576</v>
      </c>
      <c r="L2649" t="s">
        <v>3577</v>
      </c>
    </row>
    <row r="2650" spans="1:14" hidden="1" x14ac:dyDescent="0.25">
      <c r="A2650">
        <v>41</v>
      </c>
      <c r="B2650">
        <v>70</v>
      </c>
      <c r="C2650" t="s">
        <v>4919</v>
      </c>
      <c r="D2650" s="7">
        <v>40580</v>
      </c>
      <c r="E2650" t="s">
        <v>10404</v>
      </c>
      <c r="F2650" t="s">
        <v>10408</v>
      </c>
      <c r="G2650" t="s">
        <v>10404</v>
      </c>
      <c r="H2650" t="s">
        <v>21</v>
      </c>
      <c r="I2650" t="s">
        <v>22</v>
      </c>
      <c r="K2650" t="s">
        <v>3577</v>
      </c>
      <c r="L2650" t="s">
        <v>3578</v>
      </c>
    </row>
    <row r="2651" spans="1:14" hidden="1" x14ac:dyDescent="0.25">
      <c r="A2651">
        <v>41</v>
      </c>
      <c r="B2651">
        <v>71</v>
      </c>
      <c r="C2651" t="s">
        <v>4919</v>
      </c>
      <c r="D2651" s="7">
        <v>40580</v>
      </c>
      <c r="E2651" t="s">
        <v>10404</v>
      </c>
      <c r="F2651" t="s">
        <v>10408</v>
      </c>
      <c r="G2651" t="s">
        <v>10404</v>
      </c>
      <c r="H2651" t="s">
        <v>21</v>
      </c>
      <c r="I2651" t="s">
        <v>22</v>
      </c>
      <c r="K2651" t="s">
        <v>3579</v>
      </c>
      <c r="L2651" t="s">
        <v>3580</v>
      </c>
    </row>
    <row r="2652" spans="1:14" hidden="1" x14ac:dyDescent="0.25">
      <c r="A2652">
        <v>41</v>
      </c>
      <c r="B2652">
        <v>72</v>
      </c>
      <c r="C2652" t="s">
        <v>4919</v>
      </c>
      <c r="D2652" s="7">
        <v>40580</v>
      </c>
      <c r="E2652" t="s">
        <v>10404</v>
      </c>
      <c r="F2652" t="s">
        <v>10408</v>
      </c>
      <c r="G2652" t="s">
        <v>10404</v>
      </c>
      <c r="H2652" t="s">
        <v>24</v>
      </c>
      <c r="I2652" t="s">
        <v>10323</v>
      </c>
      <c r="K2652" t="s">
        <v>3581</v>
      </c>
      <c r="L2652" t="s">
        <v>3582</v>
      </c>
    </row>
    <row r="2653" spans="1:14" hidden="1" x14ac:dyDescent="0.25">
      <c r="A2653">
        <v>41</v>
      </c>
      <c r="B2653">
        <v>73</v>
      </c>
      <c r="C2653" t="s">
        <v>4919</v>
      </c>
      <c r="D2653" s="7">
        <v>40580</v>
      </c>
      <c r="E2653" t="s">
        <v>10404</v>
      </c>
      <c r="F2653" t="s">
        <v>10408</v>
      </c>
      <c r="G2653" t="s">
        <v>10404</v>
      </c>
      <c r="H2653" t="s">
        <v>10</v>
      </c>
      <c r="I2653" t="s">
        <v>14</v>
      </c>
      <c r="K2653" t="s">
        <v>3582</v>
      </c>
      <c r="L2653" t="s">
        <v>3583</v>
      </c>
    </row>
    <row r="2654" spans="1:14" hidden="1" x14ac:dyDescent="0.25">
      <c r="A2654">
        <v>41</v>
      </c>
      <c r="B2654">
        <v>74</v>
      </c>
      <c r="C2654" t="s">
        <v>4919</v>
      </c>
      <c r="D2654" s="7">
        <v>40580</v>
      </c>
      <c r="E2654" t="s">
        <v>10404</v>
      </c>
      <c r="F2654" t="s">
        <v>10408</v>
      </c>
      <c r="G2654" t="s">
        <v>10404</v>
      </c>
      <c r="H2654" t="s">
        <v>1476</v>
      </c>
      <c r="I2654" t="s">
        <v>92</v>
      </c>
      <c r="K2654" t="s">
        <v>3583</v>
      </c>
      <c r="L2654" t="s">
        <v>3584</v>
      </c>
    </row>
    <row r="2655" spans="1:14" hidden="1" x14ac:dyDescent="0.25">
      <c r="A2655">
        <v>41</v>
      </c>
      <c r="B2655">
        <v>75</v>
      </c>
      <c r="C2655" t="s">
        <v>4919</v>
      </c>
      <c r="D2655" s="7">
        <v>40580</v>
      </c>
      <c r="E2655" t="s">
        <v>10404</v>
      </c>
      <c r="F2655" t="s">
        <v>10408</v>
      </c>
      <c r="G2655" t="s">
        <v>10404</v>
      </c>
      <c r="H2655" t="s">
        <v>17</v>
      </c>
      <c r="I2655" t="s">
        <v>73</v>
      </c>
      <c r="K2655" t="s">
        <v>3584</v>
      </c>
      <c r="L2655" t="s">
        <v>3585</v>
      </c>
    </row>
    <row r="2656" spans="1:14" hidden="1" x14ac:dyDescent="0.25">
      <c r="A2656">
        <v>41</v>
      </c>
      <c r="B2656">
        <v>76</v>
      </c>
      <c r="C2656" t="s">
        <v>4919</v>
      </c>
      <c r="D2656" s="7">
        <v>40580</v>
      </c>
      <c r="E2656" t="s">
        <v>10404</v>
      </c>
      <c r="F2656" t="s">
        <v>10408</v>
      </c>
      <c r="G2656" t="s">
        <v>10404</v>
      </c>
      <c r="H2656" t="s">
        <v>53</v>
      </c>
      <c r="I2656" t="s">
        <v>91</v>
      </c>
      <c r="J2656" t="s">
        <v>80</v>
      </c>
      <c r="K2656" t="s">
        <v>3585</v>
      </c>
      <c r="L2656" t="s">
        <v>3585</v>
      </c>
      <c r="N2656">
        <v>2</v>
      </c>
    </row>
    <row r="2657" spans="1:12" hidden="1" x14ac:dyDescent="0.25">
      <c r="A2657">
        <v>41</v>
      </c>
      <c r="B2657">
        <v>77</v>
      </c>
      <c r="C2657" t="s">
        <v>4919</v>
      </c>
      <c r="D2657" s="7">
        <v>40580</v>
      </c>
      <c r="E2657" t="s">
        <v>10404</v>
      </c>
      <c r="F2657" t="s">
        <v>10408</v>
      </c>
      <c r="G2657" t="s">
        <v>10404</v>
      </c>
      <c r="H2657" t="s">
        <v>17</v>
      </c>
      <c r="I2657" t="s">
        <v>73</v>
      </c>
      <c r="K2657" t="s">
        <v>3585</v>
      </c>
      <c r="L2657" t="s">
        <v>3586</v>
      </c>
    </row>
    <row r="2658" spans="1:12" hidden="1" x14ac:dyDescent="0.25">
      <c r="A2658">
        <v>41</v>
      </c>
      <c r="B2658">
        <v>78</v>
      </c>
      <c r="C2658" t="s">
        <v>4919</v>
      </c>
      <c r="D2658" s="7">
        <v>40580</v>
      </c>
      <c r="E2658" t="s">
        <v>10404</v>
      </c>
      <c r="F2658" t="s">
        <v>10408</v>
      </c>
      <c r="G2658" t="s">
        <v>10404</v>
      </c>
      <c r="H2658" t="s">
        <v>33</v>
      </c>
      <c r="I2658" t="s">
        <v>238</v>
      </c>
      <c r="K2658" t="s">
        <v>3586</v>
      </c>
      <c r="L2658" t="s">
        <v>3587</v>
      </c>
    </row>
    <row r="2659" spans="1:12" hidden="1" x14ac:dyDescent="0.25">
      <c r="A2659">
        <v>41</v>
      </c>
      <c r="B2659">
        <v>79</v>
      </c>
      <c r="C2659" t="s">
        <v>4919</v>
      </c>
      <c r="D2659" s="7">
        <v>40580</v>
      </c>
      <c r="E2659" t="s">
        <v>10404</v>
      </c>
      <c r="F2659" t="s">
        <v>10408</v>
      </c>
      <c r="G2659" t="s">
        <v>10404</v>
      </c>
      <c r="H2659" t="s">
        <v>21</v>
      </c>
      <c r="I2659" t="s">
        <v>334</v>
      </c>
      <c r="K2659" t="s">
        <v>3587</v>
      </c>
      <c r="L2659" t="s">
        <v>3588</v>
      </c>
    </row>
    <row r="2660" spans="1:12" hidden="1" x14ac:dyDescent="0.25">
      <c r="A2660">
        <v>41</v>
      </c>
      <c r="B2660">
        <v>80</v>
      </c>
      <c r="C2660" t="s">
        <v>4919</v>
      </c>
      <c r="D2660" s="7">
        <v>40580</v>
      </c>
      <c r="E2660" t="s">
        <v>10404</v>
      </c>
      <c r="F2660" t="s">
        <v>10408</v>
      </c>
      <c r="G2660" t="s">
        <v>10404</v>
      </c>
      <c r="H2660" t="s">
        <v>24</v>
      </c>
      <c r="I2660" t="s">
        <v>10323</v>
      </c>
      <c r="K2660" t="s">
        <v>3588</v>
      </c>
      <c r="L2660" t="s">
        <v>3589</v>
      </c>
    </row>
    <row r="2661" spans="1:12" hidden="1" x14ac:dyDescent="0.25">
      <c r="A2661">
        <v>41</v>
      </c>
      <c r="B2661">
        <v>81</v>
      </c>
      <c r="C2661" t="s">
        <v>4919</v>
      </c>
      <c r="D2661" s="7">
        <v>40580</v>
      </c>
      <c r="E2661" t="s">
        <v>10404</v>
      </c>
      <c r="F2661" t="s">
        <v>10408</v>
      </c>
      <c r="G2661" t="s">
        <v>10404</v>
      </c>
      <c r="H2661" t="s">
        <v>10</v>
      </c>
      <c r="I2661" t="s">
        <v>14</v>
      </c>
      <c r="K2661" t="s">
        <v>3589</v>
      </c>
      <c r="L2661" t="s">
        <v>3590</v>
      </c>
    </row>
    <row r="2662" spans="1:12" hidden="1" x14ac:dyDescent="0.25">
      <c r="A2662">
        <v>41</v>
      </c>
      <c r="B2662">
        <v>82</v>
      </c>
      <c r="C2662" t="s">
        <v>4919</v>
      </c>
      <c r="D2662" s="7">
        <v>40580</v>
      </c>
      <c r="E2662" t="s">
        <v>10404</v>
      </c>
      <c r="F2662" t="s">
        <v>10408</v>
      </c>
      <c r="G2662" t="s">
        <v>10404</v>
      </c>
      <c r="H2662" t="s">
        <v>1476</v>
      </c>
      <c r="I2662" t="s">
        <v>92</v>
      </c>
      <c r="K2662" t="s">
        <v>3590</v>
      </c>
      <c r="L2662" t="s">
        <v>3591</v>
      </c>
    </row>
    <row r="2663" spans="1:12" hidden="1" x14ac:dyDescent="0.25">
      <c r="A2663">
        <v>41</v>
      </c>
      <c r="B2663">
        <v>83</v>
      </c>
      <c r="C2663" t="s">
        <v>4919</v>
      </c>
      <c r="D2663" s="7">
        <v>40580</v>
      </c>
      <c r="E2663" t="s">
        <v>10404</v>
      </c>
      <c r="F2663" t="s">
        <v>10408</v>
      </c>
      <c r="G2663" t="s">
        <v>10404</v>
      </c>
      <c r="H2663" t="s">
        <v>17</v>
      </c>
      <c r="I2663" t="s">
        <v>292</v>
      </c>
      <c r="K2663" t="s">
        <v>3591</v>
      </c>
      <c r="L2663" t="s">
        <v>3592</v>
      </c>
    </row>
    <row r="2664" spans="1:12" hidden="1" x14ac:dyDescent="0.25">
      <c r="A2664">
        <v>41</v>
      </c>
      <c r="B2664">
        <v>84</v>
      </c>
      <c r="C2664" t="s">
        <v>4919</v>
      </c>
      <c r="D2664" s="7">
        <v>40580</v>
      </c>
      <c r="E2664" t="s">
        <v>10404</v>
      </c>
      <c r="F2664" t="s">
        <v>10408</v>
      </c>
      <c r="G2664" t="s">
        <v>10404</v>
      </c>
      <c r="H2664" t="s">
        <v>10</v>
      </c>
      <c r="I2664" t="s">
        <v>11</v>
      </c>
      <c r="K2664" t="s">
        <v>3592</v>
      </c>
      <c r="L2664" t="s">
        <v>3593</v>
      </c>
    </row>
    <row r="2665" spans="1:12" hidden="1" x14ac:dyDescent="0.25">
      <c r="A2665">
        <v>41</v>
      </c>
      <c r="B2665">
        <v>85</v>
      </c>
      <c r="C2665" t="s">
        <v>4919</v>
      </c>
      <c r="D2665" s="7">
        <v>40580</v>
      </c>
      <c r="E2665" t="s">
        <v>10404</v>
      </c>
      <c r="F2665" t="s">
        <v>10408</v>
      </c>
      <c r="G2665" t="s">
        <v>10404</v>
      </c>
      <c r="H2665" t="s">
        <v>10</v>
      </c>
      <c r="I2665" t="s">
        <v>14</v>
      </c>
      <c r="K2665" t="s">
        <v>3593</v>
      </c>
      <c r="L2665" t="s">
        <v>3593</v>
      </c>
    </row>
    <row r="2666" spans="1:12" hidden="1" x14ac:dyDescent="0.25">
      <c r="A2666">
        <v>41</v>
      </c>
      <c r="B2666">
        <v>86</v>
      </c>
      <c r="C2666" t="s">
        <v>4919</v>
      </c>
      <c r="D2666" s="7">
        <v>40580</v>
      </c>
      <c r="E2666" t="s">
        <v>10404</v>
      </c>
      <c r="F2666" t="s">
        <v>10408</v>
      </c>
      <c r="G2666" t="s">
        <v>10404</v>
      </c>
      <c r="H2666" t="s">
        <v>33</v>
      </c>
      <c r="I2666" t="s">
        <v>161</v>
      </c>
      <c r="K2666" t="s">
        <v>3593</v>
      </c>
      <c r="L2666" t="s">
        <v>3594</v>
      </c>
    </row>
    <row r="2667" spans="1:12" hidden="1" x14ac:dyDescent="0.25">
      <c r="A2667">
        <v>41</v>
      </c>
      <c r="B2667">
        <v>87</v>
      </c>
      <c r="C2667" t="s">
        <v>4919</v>
      </c>
      <c r="D2667" s="7">
        <v>40580</v>
      </c>
      <c r="E2667" t="s">
        <v>10404</v>
      </c>
      <c r="F2667" t="s">
        <v>10408</v>
      </c>
      <c r="G2667" t="s">
        <v>10404</v>
      </c>
      <c r="H2667" t="s">
        <v>21</v>
      </c>
      <c r="I2667" t="s">
        <v>334</v>
      </c>
      <c r="K2667" t="s">
        <v>3595</v>
      </c>
      <c r="L2667" t="s">
        <v>3596</v>
      </c>
    </row>
    <row r="2668" spans="1:12" hidden="1" x14ac:dyDescent="0.25">
      <c r="A2668">
        <v>41</v>
      </c>
      <c r="B2668">
        <v>88</v>
      </c>
      <c r="C2668" t="s">
        <v>4919</v>
      </c>
      <c r="D2668" s="7">
        <v>40580</v>
      </c>
      <c r="E2668" t="s">
        <v>10404</v>
      </c>
      <c r="F2668" t="s">
        <v>10408</v>
      </c>
      <c r="G2668" t="s">
        <v>10404</v>
      </c>
      <c r="H2668" t="s">
        <v>24</v>
      </c>
      <c r="I2668" t="s">
        <v>10323</v>
      </c>
      <c r="K2668" t="s">
        <v>3597</v>
      </c>
      <c r="L2668" t="s">
        <v>3598</v>
      </c>
    </row>
    <row r="2669" spans="1:12" hidden="1" x14ac:dyDescent="0.25">
      <c r="A2669">
        <v>41</v>
      </c>
      <c r="B2669">
        <v>89</v>
      </c>
      <c r="C2669" t="s">
        <v>4919</v>
      </c>
      <c r="D2669" s="7">
        <v>40580</v>
      </c>
      <c r="E2669" t="s">
        <v>10404</v>
      </c>
      <c r="F2669" t="s">
        <v>10408</v>
      </c>
      <c r="G2669" t="s">
        <v>10404</v>
      </c>
      <c r="H2669" t="s">
        <v>10</v>
      </c>
      <c r="I2669" t="s">
        <v>11</v>
      </c>
      <c r="K2669" t="s">
        <v>3598</v>
      </c>
      <c r="L2669" t="s">
        <v>3599</v>
      </c>
    </row>
    <row r="2670" spans="1:12" hidden="1" x14ac:dyDescent="0.25">
      <c r="A2670">
        <v>41</v>
      </c>
      <c r="B2670">
        <v>90</v>
      </c>
      <c r="C2670" t="s">
        <v>4919</v>
      </c>
      <c r="D2670" s="7">
        <v>40580</v>
      </c>
      <c r="E2670" t="s">
        <v>10404</v>
      </c>
      <c r="F2670" t="s">
        <v>10408</v>
      </c>
      <c r="G2670" t="s">
        <v>10404</v>
      </c>
      <c r="H2670" t="s">
        <v>24</v>
      </c>
      <c r="I2670" t="s">
        <v>1844</v>
      </c>
      <c r="K2670" t="s">
        <v>3600</v>
      </c>
      <c r="L2670" t="s">
        <v>3601</v>
      </c>
    </row>
    <row r="2671" spans="1:12" hidden="1" x14ac:dyDescent="0.25">
      <c r="A2671">
        <v>41</v>
      </c>
      <c r="B2671">
        <v>91</v>
      </c>
      <c r="C2671" t="s">
        <v>4919</v>
      </c>
      <c r="D2671" s="7">
        <v>40580</v>
      </c>
      <c r="E2671" t="s">
        <v>10404</v>
      </c>
      <c r="F2671" t="s">
        <v>10408</v>
      </c>
      <c r="G2671" t="s">
        <v>10404</v>
      </c>
      <c r="H2671" t="s">
        <v>10</v>
      </c>
      <c r="I2671" t="s">
        <v>113</v>
      </c>
      <c r="K2671" t="s">
        <v>3601</v>
      </c>
      <c r="L2671" t="s">
        <v>3602</v>
      </c>
    </row>
    <row r="2672" spans="1:12" hidden="1" x14ac:dyDescent="0.25">
      <c r="A2672">
        <v>41</v>
      </c>
      <c r="B2672">
        <v>92</v>
      </c>
      <c r="C2672" t="s">
        <v>4919</v>
      </c>
      <c r="D2672" s="7">
        <v>40580</v>
      </c>
      <c r="E2672" t="s">
        <v>10404</v>
      </c>
      <c r="F2672" t="s">
        <v>10408</v>
      </c>
      <c r="G2672" t="s">
        <v>10404</v>
      </c>
      <c r="H2672" t="s">
        <v>10</v>
      </c>
      <c r="I2672" t="s">
        <v>11</v>
      </c>
      <c r="K2672" t="s">
        <v>3602</v>
      </c>
      <c r="L2672" t="s">
        <v>3603</v>
      </c>
    </row>
    <row r="2673" spans="1:14" hidden="1" x14ac:dyDescent="0.25">
      <c r="A2673">
        <v>41</v>
      </c>
      <c r="B2673">
        <v>93</v>
      </c>
      <c r="C2673" t="s">
        <v>4919</v>
      </c>
      <c r="D2673" s="7">
        <v>40580</v>
      </c>
      <c r="E2673" t="s">
        <v>10404</v>
      </c>
      <c r="F2673" t="s">
        <v>10408</v>
      </c>
      <c r="G2673" t="s">
        <v>10404</v>
      </c>
      <c r="H2673" t="s">
        <v>10</v>
      </c>
      <c r="I2673" t="s">
        <v>14</v>
      </c>
      <c r="K2673" t="s">
        <v>3603</v>
      </c>
      <c r="L2673" t="s">
        <v>3604</v>
      </c>
    </row>
    <row r="2674" spans="1:14" hidden="1" x14ac:dyDescent="0.25">
      <c r="A2674">
        <v>41</v>
      </c>
      <c r="B2674">
        <v>94</v>
      </c>
      <c r="C2674" t="s">
        <v>4919</v>
      </c>
      <c r="D2674" s="7">
        <v>40580</v>
      </c>
      <c r="E2674" t="s">
        <v>10404</v>
      </c>
      <c r="F2674" t="s">
        <v>10408</v>
      </c>
      <c r="G2674" t="s">
        <v>10404</v>
      </c>
      <c r="H2674" t="s">
        <v>24</v>
      </c>
      <c r="I2674" t="s">
        <v>10323</v>
      </c>
      <c r="K2674" t="s">
        <v>3604</v>
      </c>
      <c r="L2674" t="s">
        <v>3605</v>
      </c>
    </row>
    <row r="2675" spans="1:14" hidden="1" x14ac:dyDescent="0.25">
      <c r="A2675">
        <v>41</v>
      </c>
      <c r="B2675">
        <v>95</v>
      </c>
      <c r="C2675" t="s">
        <v>4919</v>
      </c>
      <c r="D2675" s="7">
        <v>40580</v>
      </c>
      <c r="E2675" t="s">
        <v>10404</v>
      </c>
      <c r="F2675" t="s">
        <v>10408</v>
      </c>
      <c r="G2675" t="s">
        <v>10404</v>
      </c>
      <c r="H2675" t="s">
        <v>10</v>
      </c>
      <c r="I2675" t="s">
        <v>14</v>
      </c>
      <c r="K2675" t="s">
        <v>3606</v>
      </c>
      <c r="L2675" t="s">
        <v>3607</v>
      </c>
    </row>
    <row r="2676" spans="1:14" hidden="1" x14ac:dyDescent="0.25">
      <c r="A2676">
        <v>41</v>
      </c>
      <c r="B2676">
        <v>96</v>
      </c>
      <c r="C2676" t="s">
        <v>4919</v>
      </c>
      <c r="D2676" s="7">
        <v>40580</v>
      </c>
      <c r="E2676" t="s">
        <v>10404</v>
      </c>
      <c r="F2676" t="s">
        <v>10408</v>
      </c>
      <c r="G2676" t="s">
        <v>10404</v>
      </c>
      <c r="H2676" t="s">
        <v>10</v>
      </c>
      <c r="I2676" t="s">
        <v>14</v>
      </c>
      <c r="K2676" t="s">
        <v>3607</v>
      </c>
      <c r="L2676" t="s">
        <v>3608</v>
      </c>
    </row>
    <row r="2677" spans="1:14" hidden="1" x14ac:dyDescent="0.25">
      <c r="A2677">
        <v>41</v>
      </c>
      <c r="B2677">
        <v>97</v>
      </c>
      <c r="C2677" t="s">
        <v>4919</v>
      </c>
      <c r="D2677" s="7">
        <v>40580</v>
      </c>
      <c r="E2677" t="s">
        <v>10404</v>
      </c>
      <c r="F2677" t="s">
        <v>10408</v>
      </c>
      <c r="G2677" t="s">
        <v>10404</v>
      </c>
      <c r="H2677" t="s">
        <v>1476</v>
      </c>
      <c r="I2677" t="s">
        <v>92</v>
      </c>
      <c r="K2677" t="s">
        <v>3608</v>
      </c>
      <c r="L2677" t="s">
        <v>3609</v>
      </c>
    </row>
    <row r="2678" spans="1:14" hidden="1" x14ac:dyDescent="0.25">
      <c r="A2678">
        <v>41</v>
      </c>
      <c r="B2678">
        <v>98</v>
      </c>
      <c r="C2678" t="s">
        <v>4919</v>
      </c>
      <c r="D2678" s="7">
        <v>40580</v>
      </c>
      <c r="E2678" t="s">
        <v>10404</v>
      </c>
      <c r="F2678" t="s">
        <v>10408</v>
      </c>
      <c r="G2678" t="s">
        <v>10404</v>
      </c>
      <c r="H2678" t="s">
        <v>17</v>
      </c>
      <c r="I2678" t="s">
        <v>77</v>
      </c>
      <c r="K2678" t="s">
        <v>3609</v>
      </c>
      <c r="L2678" t="s">
        <v>3610</v>
      </c>
    </row>
    <row r="2679" spans="1:14" hidden="1" x14ac:dyDescent="0.25">
      <c r="A2679">
        <v>41</v>
      </c>
      <c r="B2679">
        <v>99</v>
      </c>
      <c r="C2679" t="s">
        <v>4919</v>
      </c>
      <c r="D2679" s="7">
        <v>40580</v>
      </c>
      <c r="E2679" t="s">
        <v>10404</v>
      </c>
      <c r="F2679" t="s">
        <v>10408</v>
      </c>
      <c r="G2679" t="s">
        <v>10404</v>
      </c>
      <c r="H2679" t="s">
        <v>53</v>
      </c>
      <c r="I2679" t="s">
        <v>202</v>
      </c>
      <c r="J2679" t="s">
        <v>80</v>
      </c>
      <c r="K2679" t="s">
        <v>3610</v>
      </c>
      <c r="L2679" t="s">
        <v>3610</v>
      </c>
      <c r="N2679">
        <v>2</v>
      </c>
    </row>
    <row r="2680" spans="1:14" hidden="1" x14ac:dyDescent="0.25">
      <c r="A2680">
        <v>41</v>
      </c>
      <c r="B2680">
        <v>100</v>
      </c>
      <c r="C2680" t="s">
        <v>4919</v>
      </c>
      <c r="D2680" s="7">
        <v>40580</v>
      </c>
      <c r="E2680" t="s">
        <v>10404</v>
      </c>
      <c r="F2680" t="s">
        <v>10408</v>
      </c>
      <c r="G2680" t="s">
        <v>10404</v>
      </c>
      <c r="H2680" t="s">
        <v>162</v>
      </c>
      <c r="I2680" t="s">
        <v>163</v>
      </c>
      <c r="K2680" t="s">
        <v>3610</v>
      </c>
      <c r="L2680" t="s">
        <v>3611</v>
      </c>
    </row>
    <row r="2681" spans="1:14" hidden="1" x14ac:dyDescent="0.25">
      <c r="A2681">
        <v>41</v>
      </c>
      <c r="B2681">
        <v>101</v>
      </c>
      <c r="C2681" t="s">
        <v>4919</v>
      </c>
      <c r="D2681" s="7">
        <v>40580</v>
      </c>
      <c r="E2681" t="s">
        <v>10404</v>
      </c>
      <c r="F2681" t="s">
        <v>10408</v>
      </c>
      <c r="G2681" t="s">
        <v>10404</v>
      </c>
      <c r="H2681" t="s">
        <v>21</v>
      </c>
      <c r="I2681" t="s">
        <v>334</v>
      </c>
      <c r="K2681" t="s">
        <v>3612</v>
      </c>
      <c r="L2681" t="s">
        <v>3613</v>
      </c>
    </row>
    <row r="2682" spans="1:14" hidden="1" x14ac:dyDescent="0.25">
      <c r="A2682">
        <v>41</v>
      </c>
      <c r="B2682">
        <v>102</v>
      </c>
      <c r="C2682" t="s">
        <v>4919</v>
      </c>
      <c r="D2682" s="7">
        <v>40580</v>
      </c>
      <c r="E2682" t="s">
        <v>10404</v>
      </c>
      <c r="F2682" t="s">
        <v>10408</v>
      </c>
      <c r="G2682" t="s">
        <v>10404</v>
      </c>
      <c r="H2682" t="s">
        <v>24</v>
      </c>
      <c r="I2682" t="s">
        <v>10323</v>
      </c>
      <c r="K2682" t="s">
        <v>3614</v>
      </c>
      <c r="L2682" t="s">
        <v>3615</v>
      </c>
    </row>
    <row r="2683" spans="1:14" hidden="1" x14ac:dyDescent="0.25">
      <c r="A2683">
        <v>41</v>
      </c>
      <c r="B2683">
        <v>103</v>
      </c>
      <c r="C2683" t="s">
        <v>4919</v>
      </c>
      <c r="D2683" s="7">
        <v>40580</v>
      </c>
      <c r="E2683" t="s">
        <v>10404</v>
      </c>
      <c r="F2683" t="s">
        <v>10408</v>
      </c>
      <c r="G2683" t="s">
        <v>10404</v>
      </c>
      <c r="H2683" t="s">
        <v>10</v>
      </c>
      <c r="I2683" t="s">
        <v>14</v>
      </c>
      <c r="K2683" t="s">
        <v>3616</v>
      </c>
      <c r="L2683" t="s">
        <v>3617</v>
      </c>
    </row>
    <row r="2684" spans="1:14" hidden="1" x14ac:dyDescent="0.25">
      <c r="A2684">
        <v>41</v>
      </c>
      <c r="B2684">
        <v>104</v>
      </c>
      <c r="C2684" t="s">
        <v>4919</v>
      </c>
      <c r="D2684" s="7">
        <v>40580</v>
      </c>
      <c r="E2684" t="s">
        <v>10404</v>
      </c>
      <c r="F2684" t="s">
        <v>10408</v>
      </c>
      <c r="G2684" t="s">
        <v>10404</v>
      </c>
      <c r="H2684" t="s">
        <v>17</v>
      </c>
      <c r="I2684" t="s">
        <v>120</v>
      </c>
      <c r="K2684" t="s">
        <v>3618</v>
      </c>
      <c r="L2684" t="s">
        <v>3619</v>
      </c>
    </row>
    <row r="2685" spans="1:14" hidden="1" x14ac:dyDescent="0.25">
      <c r="A2685">
        <v>41</v>
      </c>
      <c r="B2685">
        <v>105</v>
      </c>
      <c r="C2685" t="s">
        <v>4919</v>
      </c>
      <c r="D2685" s="7">
        <v>40580</v>
      </c>
      <c r="E2685" t="s">
        <v>10404</v>
      </c>
      <c r="F2685" t="s">
        <v>10408</v>
      </c>
      <c r="G2685" t="s">
        <v>10404</v>
      </c>
      <c r="H2685" t="s">
        <v>33</v>
      </c>
      <c r="I2685" t="s">
        <v>34</v>
      </c>
      <c r="K2685" t="s">
        <v>3619</v>
      </c>
      <c r="L2685" t="s">
        <v>3620</v>
      </c>
    </row>
    <row r="2686" spans="1:14" hidden="1" x14ac:dyDescent="0.25">
      <c r="A2686">
        <v>41</v>
      </c>
      <c r="B2686">
        <v>106</v>
      </c>
      <c r="C2686" t="s">
        <v>4919</v>
      </c>
      <c r="D2686" s="7">
        <v>40580</v>
      </c>
      <c r="E2686" t="s">
        <v>10404</v>
      </c>
      <c r="F2686" t="s">
        <v>10408</v>
      </c>
      <c r="G2686" t="s">
        <v>10404</v>
      </c>
      <c r="H2686" t="s">
        <v>17</v>
      </c>
      <c r="I2686" t="s">
        <v>154</v>
      </c>
      <c r="K2686" t="s">
        <v>3620</v>
      </c>
      <c r="L2686" t="s">
        <v>3621</v>
      </c>
    </row>
    <row r="2687" spans="1:14" hidden="1" x14ac:dyDescent="0.25">
      <c r="A2687">
        <v>41</v>
      </c>
      <c r="B2687">
        <v>107</v>
      </c>
      <c r="C2687" t="s">
        <v>4919</v>
      </c>
      <c r="D2687" s="7">
        <v>40580</v>
      </c>
      <c r="E2687" t="s">
        <v>10404</v>
      </c>
      <c r="F2687" t="s">
        <v>10408</v>
      </c>
      <c r="G2687" t="s">
        <v>10404</v>
      </c>
      <c r="H2687" t="s">
        <v>53</v>
      </c>
      <c r="I2687" t="s">
        <v>456</v>
      </c>
      <c r="J2687" t="s">
        <v>80</v>
      </c>
      <c r="K2687" t="s">
        <v>3621</v>
      </c>
      <c r="L2687" t="s">
        <v>3622</v>
      </c>
      <c r="N2687">
        <v>7</v>
      </c>
    </row>
    <row r="2688" spans="1:14" hidden="1" x14ac:dyDescent="0.25">
      <c r="A2688">
        <v>41</v>
      </c>
      <c r="B2688">
        <v>108</v>
      </c>
      <c r="C2688" t="s">
        <v>4919</v>
      </c>
      <c r="D2688" s="7">
        <v>40580</v>
      </c>
      <c r="E2688" t="s">
        <v>10404</v>
      </c>
      <c r="F2688" t="s">
        <v>10408</v>
      </c>
      <c r="G2688" t="s">
        <v>10404</v>
      </c>
      <c r="H2688" t="s">
        <v>162</v>
      </c>
      <c r="I2688" t="s">
        <v>163</v>
      </c>
      <c r="K2688" t="s">
        <v>3623</v>
      </c>
      <c r="L2688" t="s">
        <v>3624</v>
      </c>
    </row>
    <row r="2689" spans="1:14" hidden="1" x14ac:dyDescent="0.25">
      <c r="A2689">
        <v>41</v>
      </c>
      <c r="B2689">
        <v>109</v>
      </c>
      <c r="C2689" t="s">
        <v>4919</v>
      </c>
      <c r="D2689" s="7">
        <v>40580</v>
      </c>
      <c r="E2689" t="s">
        <v>10404</v>
      </c>
      <c r="F2689" t="s">
        <v>10408</v>
      </c>
      <c r="G2689" t="s">
        <v>10404</v>
      </c>
      <c r="H2689" t="s">
        <v>24</v>
      </c>
      <c r="I2689" t="s">
        <v>10323</v>
      </c>
      <c r="K2689" t="s">
        <v>3625</v>
      </c>
      <c r="L2689" t="s">
        <v>3626</v>
      </c>
    </row>
    <row r="2690" spans="1:14" hidden="1" x14ac:dyDescent="0.25">
      <c r="A2690">
        <v>41</v>
      </c>
      <c r="B2690">
        <v>110</v>
      </c>
      <c r="C2690" t="s">
        <v>4919</v>
      </c>
      <c r="D2690" s="7">
        <v>40580</v>
      </c>
      <c r="E2690" t="s">
        <v>10404</v>
      </c>
      <c r="F2690" t="s">
        <v>10408</v>
      </c>
      <c r="G2690" t="s">
        <v>10404</v>
      </c>
      <c r="H2690" t="s">
        <v>10</v>
      </c>
      <c r="I2690" t="s">
        <v>14</v>
      </c>
      <c r="K2690" t="s">
        <v>3626</v>
      </c>
      <c r="L2690" t="s">
        <v>3627</v>
      </c>
    </row>
    <row r="2691" spans="1:14" hidden="1" x14ac:dyDescent="0.25">
      <c r="A2691">
        <v>41</v>
      </c>
      <c r="B2691">
        <v>111</v>
      </c>
      <c r="C2691" t="s">
        <v>4919</v>
      </c>
      <c r="D2691" s="7">
        <v>40580</v>
      </c>
      <c r="E2691" t="s">
        <v>10404</v>
      </c>
      <c r="F2691" t="s">
        <v>10408</v>
      </c>
      <c r="G2691" t="s">
        <v>10404</v>
      </c>
      <c r="H2691" t="s">
        <v>17</v>
      </c>
      <c r="I2691" t="s">
        <v>101</v>
      </c>
      <c r="K2691" t="s">
        <v>3627</v>
      </c>
      <c r="L2691" t="s">
        <v>3628</v>
      </c>
    </row>
    <row r="2692" spans="1:14" hidden="1" x14ac:dyDescent="0.25">
      <c r="A2692">
        <v>41</v>
      </c>
      <c r="B2692">
        <v>112</v>
      </c>
      <c r="C2692" t="s">
        <v>4919</v>
      </c>
      <c r="D2692" s="7">
        <v>40580</v>
      </c>
      <c r="E2692" t="s">
        <v>10404</v>
      </c>
      <c r="F2692" t="s">
        <v>10408</v>
      </c>
      <c r="G2692" t="s">
        <v>10404</v>
      </c>
      <c r="H2692" t="s">
        <v>17</v>
      </c>
      <c r="I2692" t="s">
        <v>51</v>
      </c>
      <c r="K2692" t="s">
        <v>3628</v>
      </c>
      <c r="L2692" t="s">
        <v>3629</v>
      </c>
    </row>
    <row r="2693" spans="1:14" hidden="1" x14ac:dyDescent="0.25">
      <c r="A2693">
        <v>41</v>
      </c>
      <c r="B2693">
        <v>113</v>
      </c>
      <c r="C2693" t="s">
        <v>4919</v>
      </c>
      <c r="D2693" s="7">
        <v>40580</v>
      </c>
      <c r="E2693" t="s">
        <v>10404</v>
      </c>
      <c r="F2693" t="s">
        <v>10408</v>
      </c>
      <c r="G2693" t="s">
        <v>10404</v>
      </c>
      <c r="H2693" t="s">
        <v>53</v>
      </c>
      <c r="I2693" t="s">
        <v>772</v>
      </c>
      <c r="J2693" t="s">
        <v>92</v>
      </c>
      <c r="K2693" t="s">
        <v>3629</v>
      </c>
      <c r="L2693" t="s">
        <v>3630</v>
      </c>
      <c r="N2693">
        <v>4</v>
      </c>
    </row>
    <row r="2694" spans="1:14" hidden="1" x14ac:dyDescent="0.25">
      <c r="A2694">
        <v>41</v>
      </c>
      <c r="B2694">
        <v>114</v>
      </c>
      <c r="C2694" t="s">
        <v>4919</v>
      </c>
      <c r="D2694" s="7">
        <v>40580</v>
      </c>
      <c r="E2694" t="s">
        <v>10404</v>
      </c>
      <c r="F2694" t="s">
        <v>10408</v>
      </c>
      <c r="G2694" t="s">
        <v>10404</v>
      </c>
      <c r="H2694" t="s">
        <v>17</v>
      </c>
      <c r="I2694" t="s">
        <v>51</v>
      </c>
      <c r="K2694" t="s">
        <v>3630</v>
      </c>
      <c r="L2694" t="s">
        <v>3631</v>
      </c>
    </row>
    <row r="2695" spans="1:14" hidden="1" x14ac:dyDescent="0.25">
      <c r="A2695">
        <v>41</v>
      </c>
      <c r="B2695">
        <v>115</v>
      </c>
      <c r="C2695" t="s">
        <v>4919</v>
      </c>
      <c r="D2695" s="7">
        <v>40580</v>
      </c>
      <c r="E2695" t="s">
        <v>10404</v>
      </c>
      <c r="F2695" t="s">
        <v>10408</v>
      </c>
      <c r="G2695" t="s">
        <v>10404</v>
      </c>
      <c r="H2695" t="s">
        <v>162</v>
      </c>
      <c r="I2695" t="s">
        <v>163</v>
      </c>
      <c r="K2695" t="s">
        <v>3631</v>
      </c>
      <c r="L2695" t="s">
        <v>3632</v>
      </c>
    </row>
    <row r="2696" spans="1:14" hidden="1" x14ac:dyDescent="0.25">
      <c r="A2696">
        <v>41</v>
      </c>
      <c r="B2696">
        <v>116</v>
      </c>
      <c r="C2696" t="s">
        <v>4919</v>
      </c>
      <c r="D2696" s="7">
        <v>40580</v>
      </c>
      <c r="E2696" t="s">
        <v>10404</v>
      </c>
      <c r="F2696" t="s">
        <v>10408</v>
      </c>
      <c r="G2696" t="s">
        <v>10404</v>
      </c>
      <c r="H2696" t="s">
        <v>24</v>
      </c>
      <c r="I2696" t="s">
        <v>10323</v>
      </c>
      <c r="K2696" t="s">
        <v>3632</v>
      </c>
      <c r="L2696" t="s">
        <v>3633</v>
      </c>
    </row>
    <row r="2697" spans="1:14" hidden="1" x14ac:dyDescent="0.25">
      <c r="A2697">
        <v>41</v>
      </c>
      <c r="B2697">
        <v>117</v>
      </c>
      <c r="C2697" t="s">
        <v>4919</v>
      </c>
      <c r="D2697" s="7">
        <v>40580</v>
      </c>
      <c r="E2697" t="s">
        <v>10404</v>
      </c>
      <c r="F2697" t="s">
        <v>10408</v>
      </c>
      <c r="G2697" t="s">
        <v>10404</v>
      </c>
      <c r="H2697" t="s">
        <v>10</v>
      </c>
      <c r="I2697" t="s">
        <v>14</v>
      </c>
      <c r="K2697" t="s">
        <v>3633</v>
      </c>
      <c r="L2697" t="s">
        <v>3634</v>
      </c>
    </row>
    <row r="2698" spans="1:14" hidden="1" x14ac:dyDescent="0.25">
      <c r="A2698">
        <v>41</v>
      </c>
      <c r="B2698">
        <v>118</v>
      </c>
      <c r="C2698" t="s">
        <v>4919</v>
      </c>
      <c r="D2698" s="7">
        <v>40580</v>
      </c>
      <c r="E2698" t="s">
        <v>10404</v>
      </c>
      <c r="F2698" t="s">
        <v>10408</v>
      </c>
      <c r="G2698" t="s">
        <v>10404</v>
      </c>
      <c r="H2698" t="s">
        <v>17</v>
      </c>
      <c r="I2698" t="s">
        <v>120</v>
      </c>
      <c r="K2698" t="s">
        <v>3634</v>
      </c>
      <c r="L2698" t="s">
        <v>3635</v>
      </c>
    </row>
    <row r="2699" spans="1:14" hidden="1" x14ac:dyDescent="0.25">
      <c r="A2699">
        <v>41</v>
      </c>
      <c r="B2699">
        <v>119</v>
      </c>
      <c r="C2699" t="s">
        <v>4919</v>
      </c>
      <c r="D2699" s="7">
        <v>40580</v>
      </c>
      <c r="E2699" t="s">
        <v>10404</v>
      </c>
      <c r="F2699" t="s">
        <v>10408</v>
      </c>
      <c r="G2699" t="s">
        <v>10404</v>
      </c>
      <c r="H2699" t="s">
        <v>10</v>
      </c>
      <c r="I2699" t="s">
        <v>14</v>
      </c>
      <c r="K2699" t="s">
        <v>3635</v>
      </c>
      <c r="L2699" t="s">
        <v>3636</v>
      </c>
    </row>
    <row r="2700" spans="1:14" hidden="1" x14ac:dyDescent="0.25">
      <c r="A2700">
        <v>41</v>
      </c>
      <c r="B2700">
        <v>120</v>
      </c>
      <c r="C2700" t="s">
        <v>4919</v>
      </c>
      <c r="D2700" s="7">
        <v>40580</v>
      </c>
      <c r="E2700" t="s">
        <v>10404</v>
      </c>
      <c r="F2700" t="s">
        <v>10408</v>
      </c>
      <c r="G2700" t="s">
        <v>10404</v>
      </c>
      <c r="H2700" t="s">
        <v>21</v>
      </c>
      <c r="I2700" t="s">
        <v>334</v>
      </c>
      <c r="K2700" t="s">
        <v>3636</v>
      </c>
      <c r="L2700" t="s">
        <v>3637</v>
      </c>
    </row>
    <row r="2701" spans="1:14" hidden="1" x14ac:dyDescent="0.25">
      <c r="A2701">
        <v>41</v>
      </c>
      <c r="B2701">
        <v>121</v>
      </c>
      <c r="C2701" t="s">
        <v>4919</v>
      </c>
      <c r="D2701" s="7">
        <v>40580</v>
      </c>
      <c r="E2701" t="s">
        <v>10404</v>
      </c>
      <c r="F2701" t="s">
        <v>10408</v>
      </c>
      <c r="G2701" t="s">
        <v>10404</v>
      </c>
      <c r="H2701" t="s">
        <v>24</v>
      </c>
      <c r="I2701" t="s">
        <v>10323</v>
      </c>
      <c r="K2701" t="s">
        <v>3638</v>
      </c>
      <c r="L2701" t="s">
        <v>3639</v>
      </c>
    </row>
    <row r="2702" spans="1:14" hidden="1" x14ac:dyDescent="0.25">
      <c r="A2702">
        <v>41</v>
      </c>
      <c r="B2702">
        <v>122</v>
      </c>
      <c r="C2702" t="s">
        <v>4919</v>
      </c>
      <c r="D2702" s="7">
        <v>40580</v>
      </c>
      <c r="E2702" t="s">
        <v>10404</v>
      </c>
      <c r="F2702" t="s">
        <v>10408</v>
      </c>
      <c r="G2702" t="s">
        <v>10404</v>
      </c>
      <c r="H2702" t="s">
        <v>10</v>
      </c>
      <c r="I2702" t="s">
        <v>11</v>
      </c>
      <c r="K2702" t="s">
        <v>3640</v>
      </c>
      <c r="L2702" t="s">
        <v>3641</v>
      </c>
    </row>
    <row r="2703" spans="1:14" hidden="1" x14ac:dyDescent="0.25">
      <c r="A2703">
        <v>41</v>
      </c>
      <c r="B2703">
        <v>123</v>
      </c>
      <c r="C2703" t="s">
        <v>4919</v>
      </c>
      <c r="D2703" s="7">
        <v>40580</v>
      </c>
      <c r="E2703" t="s">
        <v>10404</v>
      </c>
      <c r="F2703" t="s">
        <v>10408</v>
      </c>
      <c r="G2703" t="s">
        <v>10404</v>
      </c>
      <c r="H2703" t="s">
        <v>1476</v>
      </c>
      <c r="I2703" t="s">
        <v>92</v>
      </c>
      <c r="K2703" t="s">
        <v>3641</v>
      </c>
      <c r="L2703" t="s">
        <v>3642</v>
      </c>
    </row>
    <row r="2704" spans="1:14" hidden="1" x14ac:dyDescent="0.25">
      <c r="A2704">
        <v>41</v>
      </c>
      <c r="B2704">
        <v>124</v>
      </c>
      <c r="C2704" t="s">
        <v>4919</v>
      </c>
      <c r="D2704" s="7">
        <v>40580</v>
      </c>
      <c r="E2704" t="s">
        <v>10404</v>
      </c>
      <c r="F2704" t="s">
        <v>10408</v>
      </c>
      <c r="G2704" t="s">
        <v>10404</v>
      </c>
      <c r="H2704" t="s">
        <v>17</v>
      </c>
      <c r="I2704" t="s">
        <v>120</v>
      </c>
      <c r="K2704" t="s">
        <v>3642</v>
      </c>
      <c r="L2704" t="s">
        <v>3643</v>
      </c>
    </row>
    <row r="2705" spans="1:14" hidden="1" x14ac:dyDescent="0.25">
      <c r="A2705">
        <v>41</v>
      </c>
      <c r="B2705">
        <v>125</v>
      </c>
      <c r="C2705" t="s">
        <v>4919</v>
      </c>
      <c r="D2705" s="7">
        <v>40580</v>
      </c>
      <c r="E2705" t="s">
        <v>10404</v>
      </c>
      <c r="F2705" t="s">
        <v>10408</v>
      </c>
      <c r="G2705" t="s">
        <v>10404</v>
      </c>
      <c r="H2705" t="s">
        <v>33</v>
      </c>
      <c r="I2705" t="s">
        <v>603</v>
      </c>
      <c r="K2705" t="s">
        <v>3643</v>
      </c>
      <c r="L2705" t="s">
        <v>3643</v>
      </c>
    </row>
    <row r="2706" spans="1:14" hidden="1" x14ac:dyDescent="0.25">
      <c r="A2706">
        <v>41</v>
      </c>
      <c r="B2706">
        <v>126</v>
      </c>
      <c r="C2706" t="s">
        <v>4919</v>
      </c>
      <c r="D2706" s="7">
        <v>40580</v>
      </c>
      <c r="E2706" t="s">
        <v>10404</v>
      </c>
      <c r="F2706" t="s">
        <v>10408</v>
      </c>
      <c r="G2706" t="s">
        <v>10404</v>
      </c>
      <c r="H2706" t="s">
        <v>162</v>
      </c>
      <c r="I2706" t="s">
        <v>163</v>
      </c>
      <c r="K2706" t="s">
        <v>3643</v>
      </c>
      <c r="L2706" t="s">
        <v>3644</v>
      </c>
    </row>
    <row r="2707" spans="1:14" hidden="1" x14ac:dyDescent="0.25">
      <c r="A2707">
        <v>41</v>
      </c>
      <c r="B2707">
        <v>127</v>
      </c>
      <c r="C2707" t="s">
        <v>4919</v>
      </c>
      <c r="D2707" s="7">
        <v>40580</v>
      </c>
      <c r="E2707" t="s">
        <v>10404</v>
      </c>
      <c r="F2707" t="s">
        <v>10408</v>
      </c>
      <c r="G2707" t="s">
        <v>10404</v>
      </c>
      <c r="H2707" t="s">
        <v>24</v>
      </c>
      <c r="I2707" t="s">
        <v>10323</v>
      </c>
      <c r="K2707" t="s">
        <v>3645</v>
      </c>
      <c r="L2707" t="s">
        <v>3646</v>
      </c>
    </row>
    <row r="2708" spans="1:14" hidden="1" x14ac:dyDescent="0.25">
      <c r="A2708">
        <v>41</v>
      </c>
      <c r="B2708">
        <v>128</v>
      </c>
      <c r="C2708" t="s">
        <v>4919</v>
      </c>
      <c r="D2708" s="7">
        <v>40580</v>
      </c>
      <c r="E2708" t="s">
        <v>10404</v>
      </c>
      <c r="F2708" t="s">
        <v>10408</v>
      </c>
      <c r="G2708" t="s">
        <v>10404</v>
      </c>
      <c r="H2708" t="s">
        <v>10</v>
      </c>
      <c r="I2708" t="s">
        <v>14</v>
      </c>
      <c r="K2708" t="s">
        <v>3646</v>
      </c>
      <c r="L2708" t="s">
        <v>3647</v>
      </c>
    </row>
    <row r="2709" spans="1:14" hidden="1" x14ac:dyDescent="0.25">
      <c r="A2709">
        <v>41</v>
      </c>
      <c r="B2709">
        <v>129</v>
      </c>
      <c r="C2709" t="s">
        <v>4919</v>
      </c>
      <c r="D2709" s="7">
        <v>40580</v>
      </c>
      <c r="E2709" t="s">
        <v>10404</v>
      </c>
      <c r="F2709" t="s">
        <v>10408</v>
      </c>
      <c r="G2709" t="s">
        <v>10404</v>
      </c>
      <c r="H2709" t="s">
        <v>17</v>
      </c>
      <c r="I2709" t="s">
        <v>120</v>
      </c>
      <c r="K2709" t="s">
        <v>3647</v>
      </c>
      <c r="L2709" t="s">
        <v>3648</v>
      </c>
    </row>
    <row r="2710" spans="1:14" hidden="1" x14ac:dyDescent="0.25">
      <c r="A2710">
        <v>41</v>
      </c>
      <c r="B2710">
        <v>130</v>
      </c>
      <c r="C2710" t="s">
        <v>4919</v>
      </c>
      <c r="D2710" s="7">
        <v>40580</v>
      </c>
      <c r="E2710" t="s">
        <v>10404</v>
      </c>
      <c r="F2710" t="s">
        <v>10408</v>
      </c>
      <c r="G2710" t="s">
        <v>10404</v>
      </c>
      <c r="H2710" t="s">
        <v>53</v>
      </c>
      <c r="I2710" t="s">
        <v>202</v>
      </c>
      <c r="J2710" t="s">
        <v>92</v>
      </c>
      <c r="K2710" t="s">
        <v>3648</v>
      </c>
      <c r="L2710" t="s">
        <v>3648</v>
      </c>
      <c r="N2710">
        <v>7</v>
      </c>
    </row>
    <row r="2711" spans="1:14" hidden="1" x14ac:dyDescent="0.25">
      <c r="A2711">
        <v>41</v>
      </c>
      <c r="B2711">
        <v>131</v>
      </c>
      <c r="C2711" t="s">
        <v>4919</v>
      </c>
      <c r="D2711" s="7">
        <v>40580</v>
      </c>
      <c r="E2711" t="s">
        <v>10404</v>
      </c>
      <c r="F2711" t="s">
        <v>10408</v>
      </c>
      <c r="G2711" t="s">
        <v>10404</v>
      </c>
      <c r="H2711" t="s">
        <v>17</v>
      </c>
      <c r="I2711" t="s">
        <v>3649</v>
      </c>
      <c r="K2711" t="s">
        <v>3648</v>
      </c>
      <c r="L2711" t="s">
        <v>3650</v>
      </c>
    </row>
    <row r="2712" spans="1:14" hidden="1" x14ac:dyDescent="0.25">
      <c r="A2712">
        <v>41</v>
      </c>
      <c r="B2712">
        <v>132</v>
      </c>
      <c r="C2712" t="s">
        <v>4919</v>
      </c>
      <c r="D2712" s="7">
        <v>40580</v>
      </c>
      <c r="E2712" t="s">
        <v>10404</v>
      </c>
      <c r="F2712" t="s">
        <v>10408</v>
      </c>
      <c r="G2712" t="s">
        <v>10404</v>
      </c>
      <c r="H2712" t="s">
        <v>33</v>
      </c>
      <c r="I2712" t="s">
        <v>161</v>
      </c>
      <c r="K2712" t="s">
        <v>3650</v>
      </c>
      <c r="L2712" t="s">
        <v>3651</v>
      </c>
    </row>
    <row r="2713" spans="1:14" hidden="1" x14ac:dyDescent="0.25">
      <c r="A2713">
        <v>41</v>
      </c>
      <c r="B2713">
        <v>133</v>
      </c>
      <c r="C2713" t="s">
        <v>4919</v>
      </c>
      <c r="D2713" s="7">
        <v>40580</v>
      </c>
      <c r="E2713" t="s">
        <v>10404</v>
      </c>
      <c r="F2713" t="s">
        <v>10408</v>
      </c>
      <c r="G2713" t="s">
        <v>10404</v>
      </c>
      <c r="H2713" t="s">
        <v>17</v>
      </c>
      <c r="I2713" t="s">
        <v>3649</v>
      </c>
      <c r="K2713" t="s">
        <v>3652</v>
      </c>
      <c r="L2713" t="s">
        <v>3653</v>
      </c>
    </row>
    <row r="2714" spans="1:14" hidden="1" x14ac:dyDescent="0.25">
      <c r="A2714">
        <v>41</v>
      </c>
      <c r="B2714">
        <v>134</v>
      </c>
      <c r="C2714" t="s">
        <v>4919</v>
      </c>
      <c r="D2714" s="7">
        <v>40580</v>
      </c>
      <c r="E2714" t="s">
        <v>10404</v>
      </c>
      <c r="F2714" t="s">
        <v>10408</v>
      </c>
      <c r="G2714" t="s">
        <v>10404</v>
      </c>
      <c r="H2714" t="s">
        <v>53</v>
      </c>
      <c r="I2714" t="s">
        <v>332</v>
      </c>
      <c r="J2714" t="s">
        <v>92</v>
      </c>
      <c r="K2714" t="s">
        <v>3653</v>
      </c>
      <c r="L2714" t="s">
        <v>3654</v>
      </c>
      <c r="N2714">
        <v>4</v>
      </c>
    </row>
    <row r="2715" spans="1:14" hidden="1" x14ac:dyDescent="0.25">
      <c r="A2715">
        <v>41</v>
      </c>
      <c r="B2715">
        <v>135</v>
      </c>
      <c r="C2715" t="s">
        <v>4919</v>
      </c>
      <c r="D2715" s="7">
        <v>40580</v>
      </c>
      <c r="E2715" t="s">
        <v>10404</v>
      </c>
      <c r="F2715" t="s">
        <v>10408</v>
      </c>
      <c r="G2715" t="s">
        <v>10404</v>
      </c>
      <c r="H2715" t="s">
        <v>17</v>
      </c>
      <c r="I2715" t="s">
        <v>3649</v>
      </c>
      <c r="K2715" t="s">
        <v>3654</v>
      </c>
      <c r="L2715" t="s">
        <v>3655</v>
      </c>
    </row>
    <row r="2716" spans="1:14" hidden="1" x14ac:dyDescent="0.25">
      <c r="A2716">
        <v>41</v>
      </c>
      <c r="B2716">
        <v>136</v>
      </c>
      <c r="C2716" t="s">
        <v>4919</v>
      </c>
      <c r="D2716" s="7">
        <v>40580</v>
      </c>
      <c r="E2716" t="s">
        <v>10404</v>
      </c>
      <c r="F2716" t="s">
        <v>10408</v>
      </c>
      <c r="G2716" t="s">
        <v>10404</v>
      </c>
      <c r="H2716" t="s">
        <v>21</v>
      </c>
      <c r="I2716" t="s">
        <v>334</v>
      </c>
      <c r="K2716" t="s">
        <v>3656</v>
      </c>
      <c r="L2716" t="s">
        <v>3657</v>
      </c>
    </row>
    <row r="2717" spans="1:14" hidden="1" x14ac:dyDescent="0.25">
      <c r="A2717">
        <v>41</v>
      </c>
      <c r="B2717">
        <v>137</v>
      </c>
      <c r="C2717" t="s">
        <v>4919</v>
      </c>
      <c r="D2717" s="7">
        <v>40580</v>
      </c>
      <c r="E2717" t="s">
        <v>10404</v>
      </c>
      <c r="F2717" t="s">
        <v>10408</v>
      </c>
      <c r="G2717" t="s">
        <v>10404</v>
      </c>
      <c r="H2717" t="s">
        <v>24</v>
      </c>
      <c r="I2717" t="s">
        <v>10323</v>
      </c>
      <c r="K2717" t="s">
        <v>3658</v>
      </c>
      <c r="L2717" t="s">
        <v>3659</v>
      </c>
    </row>
    <row r="2718" spans="1:14" hidden="1" x14ac:dyDescent="0.25">
      <c r="A2718">
        <v>41</v>
      </c>
      <c r="B2718">
        <v>138</v>
      </c>
      <c r="C2718" t="s">
        <v>4919</v>
      </c>
      <c r="D2718" s="7">
        <v>40580</v>
      </c>
      <c r="E2718" t="s">
        <v>10404</v>
      </c>
      <c r="F2718" t="s">
        <v>10408</v>
      </c>
      <c r="G2718" t="s">
        <v>10404</v>
      </c>
      <c r="H2718" t="s">
        <v>10</v>
      </c>
      <c r="I2718" t="s">
        <v>14</v>
      </c>
      <c r="K2718" t="s">
        <v>3659</v>
      </c>
      <c r="L2718" t="s">
        <v>3660</v>
      </c>
    </row>
    <row r="2719" spans="1:14" hidden="1" x14ac:dyDescent="0.25">
      <c r="A2719">
        <v>41</v>
      </c>
      <c r="B2719">
        <v>139</v>
      </c>
      <c r="C2719" t="s">
        <v>4919</v>
      </c>
      <c r="D2719" s="7">
        <v>40580</v>
      </c>
      <c r="E2719" t="s">
        <v>10404</v>
      </c>
      <c r="F2719" t="s">
        <v>10408</v>
      </c>
      <c r="G2719" t="s">
        <v>10404</v>
      </c>
      <c r="H2719" t="s">
        <v>17</v>
      </c>
      <c r="I2719" t="s">
        <v>3649</v>
      </c>
      <c r="K2719" t="s">
        <v>3660</v>
      </c>
      <c r="L2719" t="s">
        <v>3661</v>
      </c>
    </row>
    <row r="2720" spans="1:14" hidden="1" x14ac:dyDescent="0.25">
      <c r="A2720">
        <v>41</v>
      </c>
      <c r="B2720">
        <v>140</v>
      </c>
      <c r="C2720" t="s">
        <v>4919</v>
      </c>
      <c r="D2720" s="7">
        <v>40580</v>
      </c>
      <c r="E2720" t="s">
        <v>10404</v>
      </c>
      <c r="F2720" t="s">
        <v>10408</v>
      </c>
      <c r="G2720" t="s">
        <v>10404</v>
      </c>
      <c r="H2720" t="s">
        <v>33</v>
      </c>
      <c r="I2720" t="s">
        <v>603</v>
      </c>
      <c r="K2720" t="s">
        <v>3661</v>
      </c>
      <c r="L2720" t="s">
        <v>3661</v>
      </c>
    </row>
    <row r="2721" spans="1:12" hidden="1" x14ac:dyDescent="0.25">
      <c r="A2721">
        <v>41</v>
      </c>
      <c r="B2721">
        <v>141</v>
      </c>
      <c r="C2721" t="s">
        <v>4919</v>
      </c>
      <c r="D2721" s="7">
        <v>40580</v>
      </c>
      <c r="E2721" t="s">
        <v>10404</v>
      </c>
      <c r="F2721" t="s">
        <v>10408</v>
      </c>
      <c r="G2721" t="s">
        <v>10404</v>
      </c>
      <c r="H2721" t="s">
        <v>21</v>
      </c>
      <c r="I2721" t="s">
        <v>334</v>
      </c>
      <c r="K2721" t="s">
        <v>3661</v>
      </c>
      <c r="L2721" t="s">
        <v>3662</v>
      </c>
    </row>
    <row r="2722" spans="1:12" hidden="1" x14ac:dyDescent="0.25">
      <c r="A2722">
        <v>41</v>
      </c>
      <c r="B2722">
        <v>142</v>
      </c>
      <c r="C2722" t="s">
        <v>4919</v>
      </c>
      <c r="D2722" s="7">
        <v>40580</v>
      </c>
      <c r="E2722" t="s">
        <v>10404</v>
      </c>
      <c r="F2722" t="s">
        <v>10408</v>
      </c>
      <c r="G2722" t="s">
        <v>10404</v>
      </c>
      <c r="H2722" t="s">
        <v>24</v>
      </c>
      <c r="I2722" t="s">
        <v>10323</v>
      </c>
      <c r="K2722" t="s">
        <v>3662</v>
      </c>
      <c r="L2722" t="s">
        <v>3662</v>
      </c>
    </row>
    <row r="2723" spans="1:12" hidden="1" x14ac:dyDescent="0.25">
      <c r="A2723">
        <v>41</v>
      </c>
      <c r="B2723">
        <v>143</v>
      </c>
      <c r="C2723" t="s">
        <v>4919</v>
      </c>
      <c r="D2723" s="7">
        <v>40580</v>
      </c>
      <c r="E2723" t="s">
        <v>10404</v>
      </c>
      <c r="F2723" t="s">
        <v>10408</v>
      </c>
      <c r="G2723" t="s">
        <v>10404</v>
      </c>
      <c r="H2723" t="s">
        <v>10</v>
      </c>
      <c r="I2723" t="s">
        <v>14</v>
      </c>
      <c r="K2723" t="s">
        <v>3662</v>
      </c>
      <c r="L2723" t="s">
        <v>3663</v>
      </c>
    </row>
    <row r="2724" spans="1:12" hidden="1" x14ac:dyDescent="0.25">
      <c r="A2724">
        <v>41</v>
      </c>
      <c r="B2724">
        <v>144</v>
      </c>
      <c r="C2724" t="s">
        <v>4919</v>
      </c>
      <c r="D2724" s="7">
        <v>40580</v>
      </c>
      <c r="E2724" t="s">
        <v>10404</v>
      </c>
      <c r="F2724" t="s">
        <v>10408</v>
      </c>
      <c r="G2724" t="s">
        <v>10404</v>
      </c>
      <c r="H2724" t="s">
        <v>17</v>
      </c>
      <c r="I2724" t="s">
        <v>77</v>
      </c>
      <c r="K2724" t="s">
        <v>3663</v>
      </c>
      <c r="L2724" t="s">
        <v>3664</v>
      </c>
    </row>
    <row r="2725" spans="1:12" hidden="1" x14ac:dyDescent="0.25">
      <c r="A2725">
        <v>41</v>
      </c>
      <c r="B2725">
        <v>145</v>
      </c>
      <c r="C2725" t="s">
        <v>4919</v>
      </c>
      <c r="D2725" s="7">
        <v>40580</v>
      </c>
      <c r="E2725" t="s">
        <v>10404</v>
      </c>
      <c r="F2725" t="s">
        <v>10408</v>
      </c>
      <c r="G2725" t="s">
        <v>10404</v>
      </c>
      <c r="H2725" t="s">
        <v>33</v>
      </c>
      <c r="I2725" t="s">
        <v>34</v>
      </c>
      <c r="K2725" t="s">
        <v>3664</v>
      </c>
      <c r="L2725" t="s">
        <v>3664</v>
      </c>
    </row>
    <row r="2726" spans="1:12" hidden="1" x14ac:dyDescent="0.25">
      <c r="A2726">
        <v>41</v>
      </c>
      <c r="B2726">
        <v>146</v>
      </c>
      <c r="C2726" t="s">
        <v>4919</v>
      </c>
      <c r="D2726" s="7">
        <v>40580</v>
      </c>
      <c r="E2726" t="s">
        <v>10404</v>
      </c>
      <c r="F2726" t="s">
        <v>10408</v>
      </c>
      <c r="G2726" t="s">
        <v>10404</v>
      </c>
      <c r="H2726" t="s">
        <v>162</v>
      </c>
      <c r="I2726" t="s">
        <v>163</v>
      </c>
      <c r="K2726" t="s">
        <v>3664</v>
      </c>
      <c r="L2726" t="s">
        <v>3665</v>
      </c>
    </row>
    <row r="2727" spans="1:12" hidden="1" x14ac:dyDescent="0.25">
      <c r="A2727">
        <v>41</v>
      </c>
      <c r="B2727">
        <v>147</v>
      </c>
      <c r="C2727" t="s">
        <v>4919</v>
      </c>
      <c r="D2727" s="7">
        <v>40580</v>
      </c>
      <c r="E2727" t="s">
        <v>10404</v>
      </c>
      <c r="F2727" t="s">
        <v>10408</v>
      </c>
      <c r="G2727" t="s">
        <v>10404</v>
      </c>
      <c r="H2727" t="s">
        <v>24</v>
      </c>
      <c r="I2727" t="s">
        <v>10323</v>
      </c>
      <c r="K2727" t="s">
        <v>3665</v>
      </c>
      <c r="L2727" t="s">
        <v>3666</v>
      </c>
    </row>
    <row r="2728" spans="1:12" hidden="1" x14ac:dyDescent="0.25">
      <c r="A2728">
        <v>41</v>
      </c>
      <c r="B2728">
        <v>148</v>
      </c>
      <c r="C2728" t="s">
        <v>4919</v>
      </c>
      <c r="D2728" s="7">
        <v>40580</v>
      </c>
      <c r="E2728" t="s">
        <v>10404</v>
      </c>
      <c r="F2728" t="s">
        <v>10408</v>
      </c>
      <c r="G2728" t="s">
        <v>10404</v>
      </c>
      <c r="H2728" t="s">
        <v>10</v>
      </c>
      <c r="I2728" t="s">
        <v>11</v>
      </c>
      <c r="K2728" t="s">
        <v>3666</v>
      </c>
      <c r="L2728" t="s">
        <v>3667</v>
      </c>
    </row>
    <row r="2729" spans="1:12" hidden="1" x14ac:dyDescent="0.25">
      <c r="A2729">
        <v>42</v>
      </c>
      <c r="B2729">
        <v>1</v>
      </c>
      <c r="C2729" t="s">
        <v>10403</v>
      </c>
      <c r="D2729" s="7">
        <v>40833</v>
      </c>
      <c r="E2729" t="s">
        <v>10404</v>
      </c>
      <c r="F2729" t="s">
        <v>3398</v>
      </c>
      <c r="G2729" t="s">
        <v>10404</v>
      </c>
      <c r="H2729" t="s">
        <v>17</v>
      </c>
      <c r="I2729" t="s">
        <v>18</v>
      </c>
      <c r="K2729" t="s">
        <v>3668</v>
      </c>
      <c r="L2729" t="s">
        <v>3669</v>
      </c>
    </row>
    <row r="2730" spans="1:12" hidden="1" x14ac:dyDescent="0.25">
      <c r="A2730">
        <v>42</v>
      </c>
      <c r="B2730">
        <v>2</v>
      </c>
      <c r="C2730" t="s">
        <v>10403</v>
      </c>
      <c r="D2730" s="7">
        <v>40833</v>
      </c>
      <c r="E2730" t="s">
        <v>10404</v>
      </c>
      <c r="F2730" t="s">
        <v>3398</v>
      </c>
      <c r="G2730" t="s">
        <v>10404</v>
      </c>
      <c r="H2730" t="s">
        <v>10</v>
      </c>
      <c r="I2730" t="s">
        <v>11</v>
      </c>
      <c r="K2730" t="s">
        <v>3669</v>
      </c>
      <c r="L2730" t="s">
        <v>3670</v>
      </c>
    </row>
    <row r="2731" spans="1:12" hidden="1" x14ac:dyDescent="0.25">
      <c r="A2731">
        <v>42</v>
      </c>
      <c r="B2731">
        <v>3</v>
      </c>
      <c r="C2731" t="s">
        <v>10403</v>
      </c>
      <c r="D2731" s="7">
        <v>40833</v>
      </c>
      <c r="E2731" t="s">
        <v>10404</v>
      </c>
      <c r="F2731" t="s">
        <v>3398</v>
      </c>
      <c r="G2731" t="s">
        <v>10404</v>
      </c>
      <c r="H2731" t="s">
        <v>10</v>
      </c>
      <c r="I2731" t="s">
        <v>14</v>
      </c>
      <c r="K2731" t="s">
        <v>3670</v>
      </c>
      <c r="L2731" t="s">
        <v>3671</v>
      </c>
    </row>
    <row r="2732" spans="1:12" hidden="1" x14ac:dyDescent="0.25">
      <c r="A2732">
        <v>42</v>
      </c>
      <c r="B2732">
        <v>4</v>
      </c>
      <c r="C2732" t="s">
        <v>10403</v>
      </c>
      <c r="D2732" s="7">
        <v>40833</v>
      </c>
      <c r="E2732" t="s">
        <v>10404</v>
      </c>
      <c r="F2732" t="s">
        <v>3398</v>
      </c>
      <c r="G2732" t="s">
        <v>10404</v>
      </c>
      <c r="H2732" t="s">
        <v>24</v>
      </c>
      <c r="I2732" t="s">
        <v>10323</v>
      </c>
      <c r="K2732" t="s">
        <v>3672</v>
      </c>
      <c r="L2732" t="s">
        <v>3673</v>
      </c>
    </row>
    <row r="2733" spans="1:12" hidden="1" x14ac:dyDescent="0.25">
      <c r="A2733">
        <v>42</v>
      </c>
      <c r="B2733">
        <v>5</v>
      </c>
      <c r="C2733" t="s">
        <v>10403</v>
      </c>
      <c r="D2733" s="7">
        <v>40833</v>
      </c>
      <c r="E2733" t="s">
        <v>10404</v>
      </c>
      <c r="F2733" t="s">
        <v>3398</v>
      </c>
      <c r="G2733" t="s">
        <v>10404</v>
      </c>
      <c r="H2733" t="s">
        <v>10</v>
      </c>
      <c r="I2733" t="s">
        <v>14</v>
      </c>
      <c r="K2733" t="s">
        <v>3673</v>
      </c>
      <c r="L2733" t="s">
        <v>3674</v>
      </c>
    </row>
    <row r="2734" spans="1:12" hidden="1" x14ac:dyDescent="0.25">
      <c r="A2734">
        <v>42</v>
      </c>
      <c r="B2734">
        <v>6</v>
      </c>
      <c r="C2734" t="s">
        <v>10403</v>
      </c>
      <c r="D2734" s="7">
        <v>40833</v>
      </c>
      <c r="E2734" t="s">
        <v>10404</v>
      </c>
      <c r="F2734" t="s">
        <v>3398</v>
      </c>
      <c r="G2734" t="s">
        <v>10404</v>
      </c>
      <c r="H2734" t="s">
        <v>10</v>
      </c>
      <c r="I2734" t="s">
        <v>11</v>
      </c>
      <c r="K2734" t="s">
        <v>3674</v>
      </c>
      <c r="L2734" t="s">
        <v>3675</v>
      </c>
    </row>
    <row r="2735" spans="1:12" hidden="1" x14ac:dyDescent="0.25">
      <c r="A2735">
        <v>42</v>
      </c>
      <c r="B2735">
        <v>7</v>
      </c>
      <c r="C2735" t="s">
        <v>10403</v>
      </c>
      <c r="D2735" s="7">
        <v>40833</v>
      </c>
      <c r="E2735" t="s">
        <v>10404</v>
      </c>
      <c r="F2735" t="s">
        <v>3398</v>
      </c>
      <c r="G2735" t="s">
        <v>10404</v>
      </c>
      <c r="H2735" t="s">
        <v>17</v>
      </c>
      <c r="I2735" t="s">
        <v>18</v>
      </c>
      <c r="K2735" t="s">
        <v>3675</v>
      </c>
      <c r="L2735" t="s">
        <v>3676</v>
      </c>
    </row>
    <row r="2736" spans="1:12" hidden="1" x14ac:dyDescent="0.25">
      <c r="A2736">
        <v>42</v>
      </c>
      <c r="B2736">
        <v>8</v>
      </c>
      <c r="C2736" t="s">
        <v>10403</v>
      </c>
      <c r="D2736" s="7">
        <v>40833</v>
      </c>
      <c r="E2736" t="s">
        <v>10404</v>
      </c>
      <c r="F2736" t="s">
        <v>3398</v>
      </c>
      <c r="G2736" t="s">
        <v>10404</v>
      </c>
      <c r="H2736" t="s">
        <v>10</v>
      </c>
      <c r="I2736" t="s">
        <v>14</v>
      </c>
      <c r="K2736" t="s">
        <v>3676</v>
      </c>
      <c r="L2736" t="s">
        <v>3677</v>
      </c>
    </row>
    <row r="2737" spans="1:12" hidden="1" x14ac:dyDescent="0.25">
      <c r="A2737">
        <v>42</v>
      </c>
      <c r="B2737">
        <v>9</v>
      </c>
      <c r="C2737" t="s">
        <v>10403</v>
      </c>
      <c r="D2737" s="7">
        <v>40833</v>
      </c>
      <c r="E2737" t="s">
        <v>10404</v>
      </c>
      <c r="F2737" t="s">
        <v>3398</v>
      </c>
      <c r="G2737" t="s">
        <v>10404</v>
      </c>
      <c r="H2737" t="s">
        <v>17</v>
      </c>
      <c r="I2737" t="s">
        <v>18</v>
      </c>
      <c r="K2737" t="s">
        <v>3677</v>
      </c>
      <c r="L2737" t="s">
        <v>3678</v>
      </c>
    </row>
    <row r="2738" spans="1:12" hidden="1" x14ac:dyDescent="0.25">
      <c r="A2738">
        <v>42</v>
      </c>
      <c r="B2738">
        <v>10</v>
      </c>
      <c r="C2738" t="s">
        <v>10403</v>
      </c>
      <c r="D2738" s="7">
        <v>40833</v>
      </c>
      <c r="E2738" t="s">
        <v>10404</v>
      </c>
      <c r="F2738" t="s">
        <v>3398</v>
      </c>
      <c r="G2738" t="s">
        <v>10404</v>
      </c>
      <c r="H2738" t="s">
        <v>10</v>
      </c>
      <c r="I2738" t="s">
        <v>14</v>
      </c>
      <c r="K2738" t="s">
        <v>3678</v>
      </c>
      <c r="L2738" t="s">
        <v>3679</v>
      </c>
    </row>
    <row r="2739" spans="1:12" hidden="1" x14ac:dyDescent="0.25">
      <c r="A2739">
        <v>42</v>
      </c>
      <c r="B2739">
        <v>11</v>
      </c>
      <c r="C2739" t="s">
        <v>10403</v>
      </c>
      <c r="D2739" s="7">
        <v>40833</v>
      </c>
      <c r="E2739" t="s">
        <v>10404</v>
      </c>
      <c r="F2739" t="s">
        <v>3398</v>
      </c>
      <c r="G2739" t="s">
        <v>10404</v>
      </c>
      <c r="H2739" t="s">
        <v>17</v>
      </c>
      <c r="I2739" t="s">
        <v>45</v>
      </c>
      <c r="K2739" t="s">
        <v>3679</v>
      </c>
      <c r="L2739" t="s">
        <v>3680</v>
      </c>
    </row>
    <row r="2740" spans="1:12" hidden="1" x14ac:dyDescent="0.25">
      <c r="A2740">
        <v>42</v>
      </c>
      <c r="B2740">
        <v>12</v>
      </c>
      <c r="C2740" t="s">
        <v>10403</v>
      </c>
      <c r="D2740" s="7">
        <v>40833</v>
      </c>
      <c r="E2740" t="s">
        <v>10404</v>
      </c>
      <c r="F2740" t="s">
        <v>3398</v>
      </c>
      <c r="G2740" t="s">
        <v>10404</v>
      </c>
      <c r="H2740" t="s">
        <v>17</v>
      </c>
      <c r="I2740" t="s">
        <v>120</v>
      </c>
      <c r="K2740" t="s">
        <v>3680</v>
      </c>
      <c r="L2740" t="s">
        <v>3681</v>
      </c>
    </row>
    <row r="2741" spans="1:12" hidden="1" x14ac:dyDescent="0.25">
      <c r="A2741">
        <v>42</v>
      </c>
      <c r="B2741">
        <v>13</v>
      </c>
      <c r="C2741" t="s">
        <v>10403</v>
      </c>
      <c r="D2741" s="7">
        <v>40833</v>
      </c>
      <c r="E2741" t="s">
        <v>10404</v>
      </c>
      <c r="F2741" t="s">
        <v>3398</v>
      </c>
      <c r="G2741" t="s">
        <v>10404</v>
      </c>
      <c r="H2741" t="s">
        <v>17</v>
      </c>
      <c r="I2741" t="s">
        <v>77</v>
      </c>
      <c r="K2741" t="s">
        <v>3681</v>
      </c>
      <c r="L2741" t="s">
        <v>3682</v>
      </c>
    </row>
    <row r="2742" spans="1:12" hidden="1" x14ac:dyDescent="0.25">
      <c r="A2742">
        <v>42</v>
      </c>
      <c r="B2742">
        <v>14</v>
      </c>
      <c r="C2742" t="s">
        <v>10403</v>
      </c>
      <c r="D2742" s="7">
        <v>40833</v>
      </c>
      <c r="E2742" t="s">
        <v>10404</v>
      </c>
      <c r="F2742" t="s">
        <v>3398</v>
      </c>
      <c r="G2742" t="s">
        <v>10404</v>
      </c>
      <c r="H2742" t="s">
        <v>24</v>
      </c>
      <c r="I2742" t="s">
        <v>10323</v>
      </c>
      <c r="K2742" t="s">
        <v>3682</v>
      </c>
      <c r="L2742" t="s">
        <v>3682</v>
      </c>
    </row>
    <row r="2743" spans="1:12" hidden="1" x14ac:dyDescent="0.25">
      <c r="A2743">
        <v>42</v>
      </c>
      <c r="B2743">
        <v>15</v>
      </c>
      <c r="C2743" t="s">
        <v>10403</v>
      </c>
      <c r="D2743" s="7">
        <v>40833</v>
      </c>
      <c r="E2743" t="s">
        <v>10404</v>
      </c>
      <c r="F2743" t="s">
        <v>3398</v>
      </c>
      <c r="G2743" t="s">
        <v>10404</v>
      </c>
      <c r="H2743" t="s">
        <v>10</v>
      </c>
      <c r="I2743" t="s">
        <v>11</v>
      </c>
      <c r="K2743" t="s">
        <v>3682</v>
      </c>
      <c r="L2743" t="s">
        <v>3683</v>
      </c>
    </row>
    <row r="2744" spans="1:12" hidden="1" x14ac:dyDescent="0.25">
      <c r="A2744">
        <v>42</v>
      </c>
      <c r="B2744">
        <v>16</v>
      </c>
      <c r="C2744" t="s">
        <v>10403</v>
      </c>
      <c r="D2744" s="7">
        <v>40833</v>
      </c>
      <c r="E2744" t="s">
        <v>10404</v>
      </c>
      <c r="F2744" t="s">
        <v>3398</v>
      </c>
      <c r="G2744" t="s">
        <v>10404</v>
      </c>
      <c r="H2744" t="s">
        <v>17</v>
      </c>
      <c r="I2744" t="s">
        <v>48</v>
      </c>
      <c r="K2744" t="s">
        <v>3683</v>
      </c>
      <c r="L2744" t="s">
        <v>3684</v>
      </c>
    </row>
    <row r="2745" spans="1:12" hidden="1" x14ac:dyDescent="0.25">
      <c r="A2745">
        <v>42</v>
      </c>
      <c r="B2745">
        <v>17</v>
      </c>
      <c r="C2745" t="s">
        <v>10403</v>
      </c>
      <c r="D2745" s="7">
        <v>40833</v>
      </c>
      <c r="E2745" t="s">
        <v>10404</v>
      </c>
      <c r="F2745" t="s">
        <v>3398</v>
      </c>
      <c r="G2745" t="s">
        <v>10404</v>
      </c>
      <c r="H2745" t="s">
        <v>17</v>
      </c>
      <c r="I2745" t="s">
        <v>77</v>
      </c>
      <c r="K2745" t="s">
        <v>3684</v>
      </c>
      <c r="L2745" t="s">
        <v>3685</v>
      </c>
    </row>
    <row r="2746" spans="1:12" hidden="1" x14ac:dyDescent="0.25">
      <c r="A2746">
        <v>42</v>
      </c>
      <c r="B2746">
        <v>18</v>
      </c>
      <c r="C2746" t="s">
        <v>10403</v>
      </c>
      <c r="D2746" s="7">
        <v>40833</v>
      </c>
      <c r="E2746" t="s">
        <v>10404</v>
      </c>
      <c r="F2746" t="s">
        <v>3398</v>
      </c>
      <c r="G2746" t="s">
        <v>10404</v>
      </c>
      <c r="H2746" t="s">
        <v>162</v>
      </c>
      <c r="I2746" t="s">
        <v>163</v>
      </c>
      <c r="K2746" t="s">
        <v>3685</v>
      </c>
      <c r="L2746" t="s">
        <v>3686</v>
      </c>
    </row>
    <row r="2747" spans="1:12" hidden="1" x14ac:dyDescent="0.25">
      <c r="A2747">
        <v>42</v>
      </c>
      <c r="B2747">
        <v>19</v>
      </c>
      <c r="C2747" t="s">
        <v>10403</v>
      </c>
      <c r="D2747" s="7">
        <v>40833</v>
      </c>
      <c r="E2747" t="s">
        <v>10404</v>
      </c>
      <c r="F2747" t="s">
        <v>3398</v>
      </c>
      <c r="G2747" t="s">
        <v>10404</v>
      </c>
      <c r="H2747" t="s">
        <v>24</v>
      </c>
      <c r="I2747" t="s">
        <v>39</v>
      </c>
      <c r="K2747" t="s">
        <v>3686</v>
      </c>
      <c r="L2747" t="s">
        <v>3686</v>
      </c>
    </row>
    <row r="2748" spans="1:12" hidden="1" x14ac:dyDescent="0.25">
      <c r="A2748">
        <v>42</v>
      </c>
      <c r="B2748">
        <v>20</v>
      </c>
      <c r="C2748" t="s">
        <v>10403</v>
      </c>
      <c r="D2748" s="7">
        <v>40833</v>
      </c>
      <c r="E2748" t="s">
        <v>10404</v>
      </c>
      <c r="F2748" t="s">
        <v>3398</v>
      </c>
      <c r="G2748" t="s">
        <v>10404</v>
      </c>
      <c r="H2748" t="s">
        <v>10</v>
      </c>
      <c r="I2748" t="s">
        <v>113</v>
      </c>
      <c r="K2748" t="s">
        <v>3686</v>
      </c>
      <c r="L2748" t="s">
        <v>3687</v>
      </c>
    </row>
    <row r="2749" spans="1:12" hidden="1" x14ac:dyDescent="0.25">
      <c r="A2749">
        <v>42</v>
      </c>
      <c r="B2749">
        <v>21</v>
      </c>
      <c r="C2749" t="s">
        <v>10403</v>
      </c>
      <c r="D2749" s="7">
        <v>40833</v>
      </c>
      <c r="E2749" t="s">
        <v>10404</v>
      </c>
      <c r="F2749" t="s">
        <v>3398</v>
      </c>
      <c r="G2749" t="s">
        <v>10404</v>
      </c>
      <c r="H2749" t="s">
        <v>10</v>
      </c>
      <c r="I2749" t="s">
        <v>11</v>
      </c>
      <c r="K2749" t="s">
        <v>3687</v>
      </c>
      <c r="L2749" t="s">
        <v>3688</v>
      </c>
    </row>
    <row r="2750" spans="1:12" hidden="1" x14ac:dyDescent="0.25">
      <c r="A2750">
        <v>42</v>
      </c>
      <c r="B2750">
        <v>22</v>
      </c>
      <c r="C2750" t="s">
        <v>10403</v>
      </c>
      <c r="D2750" s="7">
        <v>40833</v>
      </c>
      <c r="E2750" t="s">
        <v>10404</v>
      </c>
      <c r="F2750" t="s">
        <v>3398</v>
      </c>
      <c r="G2750" t="s">
        <v>10404</v>
      </c>
      <c r="H2750" t="s">
        <v>10</v>
      </c>
      <c r="I2750" t="s">
        <v>14</v>
      </c>
      <c r="K2750" t="s">
        <v>3688</v>
      </c>
      <c r="L2750" t="s">
        <v>3689</v>
      </c>
    </row>
    <row r="2751" spans="1:12" hidden="1" x14ac:dyDescent="0.25">
      <c r="A2751">
        <v>42</v>
      </c>
      <c r="B2751">
        <v>23</v>
      </c>
      <c r="C2751" t="s">
        <v>10403</v>
      </c>
      <c r="D2751" s="7">
        <v>40833</v>
      </c>
      <c r="E2751" t="s">
        <v>10404</v>
      </c>
      <c r="F2751" t="s">
        <v>3398</v>
      </c>
      <c r="G2751" t="s">
        <v>10404</v>
      </c>
      <c r="H2751" t="s">
        <v>17</v>
      </c>
      <c r="I2751" t="s">
        <v>51</v>
      </c>
      <c r="K2751" t="s">
        <v>3689</v>
      </c>
      <c r="L2751" t="s">
        <v>3690</v>
      </c>
    </row>
    <row r="2752" spans="1:12" hidden="1" x14ac:dyDescent="0.25">
      <c r="A2752">
        <v>42</v>
      </c>
      <c r="B2752">
        <v>24</v>
      </c>
      <c r="C2752" t="s">
        <v>10403</v>
      </c>
      <c r="D2752" s="7">
        <v>40833</v>
      </c>
      <c r="E2752" t="s">
        <v>10404</v>
      </c>
      <c r="F2752" t="s">
        <v>3398</v>
      </c>
      <c r="G2752" t="s">
        <v>10404</v>
      </c>
      <c r="H2752" t="s">
        <v>17</v>
      </c>
      <c r="I2752" t="s">
        <v>51</v>
      </c>
      <c r="K2752" t="s">
        <v>3690</v>
      </c>
      <c r="L2752" t="s">
        <v>3691</v>
      </c>
    </row>
    <row r="2753" spans="1:14" hidden="1" x14ac:dyDescent="0.25">
      <c r="A2753">
        <v>42</v>
      </c>
      <c r="B2753">
        <v>25</v>
      </c>
      <c r="C2753" t="s">
        <v>10403</v>
      </c>
      <c r="D2753" s="7">
        <v>40833</v>
      </c>
      <c r="E2753" t="s">
        <v>10404</v>
      </c>
      <c r="F2753" t="s">
        <v>3398</v>
      </c>
      <c r="G2753" t="s">
        <v>10404</v>
      </c>
      <c r="H2753" t="s">
        <v>53</v>
      </c>
      <c r="I2753" t="s">
        <v>772</v>
      </c>
      <c r="J2753" t="s">
        <v>92</v>
      </c>
      <c r="K2753" t="s">
        <v>3691</v>
      </c>
      <c r="L2753" t="s">
        <v>3692</v>
      </c>
      <c r="N2753">
        <v>4</v>
      </c>
    </row>
    <row r="2754" spans="1:14" hidden="1" x14ac:dyDescent="0.25">
      <c r="A2754">
        <v>42</v>
      </c>
      <c r="B2754">
        <v>26</v>
      </c>
      <c r="C2754" t="s">
        <v>10403</v>
      </c>
      <c r="D2754" s="7">
        <v>40833</v>
      </c>
      <c r="E2754" t="s">
        <v>10404</v>
      </c>
      <c r="F2754" t="s">
        <v>3398</v>
      </c>
      <c r="G2754" t="s">
        <v>10404</v>
      </c>
      <c r="H2754" t="s">
        <v>21</v>
      </c>
      <c r="I2754" t="s">
        <v>334</v>
      </c>
      <c r="K2754" t="s">
        <v>3692</v>
      </c>
      <c r="L2754" t="s">
        <v>3693</v>
      </c>
    </row>
    <row r="2755" spans="1:14" hidden="1" x14ac:dyDescent="0.25">
      <c r="A2755">
        <v>42</v>
      </c>
      <c r="B2755">
        <v>27</v>
      </c>
      <c r="C2755" t="s">
        <v>10403</v>
      </c>
      <c r="D2755" s="7">
        <v>40833</v>
      </c>
      <c r="E2755" t="s">
        <v>10404</v>
      </c>
      <c r="F2755" t="s">
        <v>3398</v>
      </c>
      <c r="G2755" t="s">
        <v>10404</v>
      </c>
      <c r="H2755" t="s">
        <v>24</v>
      </c>
      <c r="I2755" t="s">
        <v>10323</v>
      </c>
      <c r="K2755" t="s">
        <v>3693</v>
      </c>
      <c r="L2755" t="s">
        <v>3693</v>
      </c>
    </row>
    <row r="2756" spans="1:14" hidden="1" x14ac:dyDescent="0.25">
      <c r="A2756">
        <v>42</v>
      </c>
      <c r="B2756">
        <v>28</v>
      </c>
      <c r="C2756" t="s">
        <v>10403</v>
      </c>
      <c r="D2756" s="7">
        <v>40833</v>
      </c>
      <c r="E2756" t="s">
        <v>10404</v>
      </c>
      <c r="F2756" t="s">
        <v>3398</v>
      </c>
      <c r="G2756" t="s">
        <v>10404</v>
      </c>
      <c r="H2756" t="s">
        <v>10</v>
      </c>
      <c r="I2756" t="s">
        <v>11</v>
      </c>
      <c r="K2756" t="s">
        <v>3693</v>
      </c>
      <c r="L2756" t="s">
        <v>3694</v>
      </c>
    </row>
    <row r="2757" spans="1:14" hidden="1" x14ac:dyDescent="0.25">
      <c r="A2757">
        <v>42</v>
      </c>
      <c r="B2757">
        <v>29</v>
      </c>
      <c r="C2757" t="s">
        <v>10403</v>
      </c>
      <c r="D2757" s="7">
        <v>40833</v>
      </c>
      <c r="E2757" t="s">
        <v>10404</v>
      </c>
      <c r="F2757" t="s">
        <v>3398</v>
      </c>
      <c r="G2757" t="s">
        <v>10404</v>
      </c>
      <c r="H2757" t="s">
        <v>17</v>
      </c>
      <c r="I2757" t="s">
        <v>3695</v>
      </c>
      <c r="K2757" t="s">
        <v>3694</v>
      </c>
      <c r="L2757" t="s">
        <v>3696</v>
      </c>
    </row>
    <row r="2758" spans="1:14" hidden="1" x14ac:dyDescent="0.25">
      <c r="A2758">
        <v>42</v>
      </c>
      <c r="B2758">
        <v>30</v>
      </c>
      <c r="C2758" t="s">
        <v>10403</v>
      </c>
      <c r="D2758" s="7">
        <v>40833</v>
      </c>
      <c r="E2758" t="s">
        <v>10404</v>
      </c>
      <c r="F2758" t="s">
        <v>3398</v>
      </c>
      <c r="G2758" t="s">
        <v>10404</v>
      </c>
      <c r="H2758" t="s">
        <v>53</v>
      </c>
      <c r="I2758" t="s">
        <v>255</v>
      </c>
      <c r="J2758" t="s">
        <v>80</v>
      </c>
      <c r="K2758" t="s">
        <v>3696</v>
      </c>
      <c r="L2758" t="s">
        <v>3697</v>
      </c>
      <c r="N2758">
        <v>4</v>
      </c>
    </row>
    <row r="2759" spans="1:14" hidden="1" x14ac:dyDescent="0.25">
      <c r="A2759">
        <v>42</v>
      </c>
      <c r="B2759">
        <v>31</v>
      </c>
      <c r="C2759" t="s">
        <v>10403</v>
      </c>
      <c r="D2759" s="7">
        <v>40833</v>
      </c>
      <c r="E2759" t="s">
        <v>10404</v>
      </c>
      <c r="F2759" t="s">
        <v>3398</v>
      </c>
      <c r="G2759" t="s">
        <v>10404</v>
      </c>
      <c r="H2759" t="s">
        <v>21</v>
      </c>
      <c r="I2759" t="s">
        <v>22</v>
      </c>
      <c r="K2759" t="s">
        <v>3698</v>
      </c>
      <c r="L2759" t="s">
        <v>3699</v>
      </c>
    </row>
    <row r="2760" spans="1:14" hidden="1" x14ac:dyDescent="0.25">
      <c r="A2760">
        <v>42</v>
      </c>
      <c r="B2760">
        <v>32</v>
      </c>
      <c r="C2760" t="s">
        <v>10403</v>
      </c>
      <c r="D2760" s="7">
        <v>40833</v>
      </c>
      <c r="E2760" t="s">
        <v>10404</v>
      </c>
      <c r="F2760" t="s">
        <v>3398</v>
      </c>
      <c r="G2760" t="s">
        <v>10404</v>
      </c>
      <c r="H2760" t="s">
        <v>24</v>
      </c>
      <c r="I2760" t="s">
        <v>10323</v>
      </c>
      <c r="K2760" t="s">
        <v>3699</v>
      </c>
      <c r="L2760" t="s">
        <v>3699</v>
      </c>
    </row>
    <row r="2761" spans="1:14" hidden="1" x14ac:dyDescent="0.25">
      <c r="A2761">
        <v>42</v>
      </c>
      <c r="B2761">
        <v>33</v>
      </c>
      <c r="C2761" t="s">
        <v>10403</v>
      </c>
      <c r="D2761" s="7">
        <v>40833</v>
      </c>
      <c r="E2761" t="s">
        <v>10404</v>
      </c>
      <c r="F2761" t="s">
        <v>3398</v>
      </c>
      <c r="G2761" t="s">
        <v>10404</v>
      </c>
      <c r="H2761" t="s">
        <v>10</v>
      </c>
      <c r="I2761" t="s">
        <v>11</v>
      </c>
      <c r="K2761" t="s">
        <v>3699</v>
      </c>
      <c r="L2761" t="s">
        <v>3700</v>
      </c>
    </row>
    <row r="2762" spans="1:14" hidden="1" x14ac:dyDescent="0.25">
      <c r="A2762">
        <v>42</v>
      </c>
      <c r="B2762">
        <v>34</v>
      </c>
      <c r="C2762" t="s">
        <v>10403</v>
      </c>
      <c r="D2762" s="7">
        <v>40833</v>
      </c>
      <c r="E2762" t="s">
        <v>10404</v>
      </c>
      <c r="F2762" t="s">
        <v>3398</v>
      </c>
      <c r="G2762" t="s">
        <v>10404</v>
      </c>
      <c r="H2762" t="s">
        <v>17</v>
      </c>
      <c r="I2762" t="s">
        <v>18</v>
      </c>
      <c r="K2762" t="s">
        <v>3700</v>
      </c>
      <c r="L2762" t="s">
        <v>3701</v>
      </c>
    </row>
    <row r="2763" spans="1:14" hidden="1" x14ac:dyDescent="0.25">
      <c r="A2763">
        <v>42</v>
      </c>
      <c r="B2763">
        <v>35</v>
      </c>
      <c r="C2763" t="s">
        <v>10403</v>
      </c>
      <c r="D2763" s="7">
        <v>40833</v>
      </c>
      <c r="E2763" t="s">
        <v>10404</v>
      </c>
      <c r="F2763" t="s">
        <v>3398</v>
      </c>
      <c r="G2763" t="s">
        <v>10404</v>
      </c>
      <c r="H2763" t="s">
        <v>10</v>
      </c>
      <c r="I2763" t="s">
        <v>14</v>
      </c>
      <c r="K2763" t="s">
        <v>3701</v>
      </c>
      <c r="L2763" t="s">
        <v>3702</v>
      </c>
    </row>
    <row r="2764" spans="1:14" hidden="1" x14ac:dyDescent="0.25">
      <c r="A2764">
        <v>42</v>
      </c>
      <c r="B2764">
        <v>36</v>
      </c>
      <c r="C2764" t="s">
        <v>10403</v>
      </c>
      <c r="D2764" s="7">
        <v>40833</v>
      </c>
      <c r="E2764" t="s">
        <v>10404</v>
      </c>
      <c r="F2764" t="s">
        <v>3398</v>
      </c>
      <c r="G2764" t="s">
        <v>10404</v>
      </c>
      <c r="H2764" t="s">
        <v>21</v>
      </c>
      <c r="I2764" t="s">
        <v>334</v>
      </c>
      <c r="K2764" t="s">
        <v>3702</v>
      </c>
      <c r="L2764" t="s">
        <v>3703</v>
      </c>
    </row>
    <row r="2765" spans="1:14" hidden="1" x14ac:dyDescent="0.25">
      <c r="A2765">
        <v>42</v>
      </c>
      <c r="B2765">
        <v>37</v>
      </c>
      <c r="C2765" t="s">
        <v>10403</v>
      </c>
      <c r="D2765" s="7">
        <v>40833</v>
      </c>
      <c r="E2765" t="s">
        <v>10404</v>
      </c>
      <c r="F2765" t="s">
        <v>3398</v>
      </c>
      <c r="G2765" t="s">
        <v>10404</v>
      </c>
      <c r="H2765" t="s">
        <v>24</v>
      </c>
      <c r="I2765" t="s">
        <v>10323</v>
      </c>
      <c r="K2765" t="s">
        <v>3704</v>
      </c>
      <c r="L2765" t="s">
        <v>3705</v>
      </c>
    </row>
    <row r="2766" spans="1:14" hidden="1" x14ac:dyDescent="0.25">
      <c r="A2766">
        <v>42</v>
      </c>
      <c r="B2766">
        <v>38</v>
      </c>
      <c r="C2766" t="s">
        <v>10403</v>
      </c>
      <c r="D2766" s="7">
        <v>40833</v>
      </c>
      <c r="E2766" t="s">
        <v>10404</v>
      </c>
      <c r="F2766" t="s">
        <v>3398</v>
      </c>
      <c r="G2766" t="s">
        <v>10404</v>
      </c>
      <c r="H2766" t="s">
        <v>10</v>
      </c>
      <c r="I2766" t="s">
        <v>62</v>
      </c>
      <c r="K2766" t="s">
        <v>3705</v>
      </c>
      <c r="L2766" t="s">
        <v>3706</v>
      </c>
    </row>
    <row r="2767" spans="1:14" hidden="1" x14ac:dyDescent="0.25">
      <c r="A2767">
        <v>42</v>
      </c>
      <c r="B2767">
        <v>39</v>
      </c>
      <c r="C2767" t="s">
        <v>10403</v>
      </c>
      <c r="D2767" s="7">
        <v>40833</v>
      </c>
      <c r="E2767" t="s">
        <v>10404</v>
      </c>
      <c r="F2767" t="s">
        <v>3398</v>
      </c>
      <c r="G2767" t="s">
        <v>10404</v>
      </c>
      <c r="H2767" t="s">
        <v>10</v>
      </c>
      <c r="I2767" t="s">
        <v>14</v>
      </c>
      <c r="K2767" t="s">
        <v>3706</v>
      </c>
      <c r="L2767" t="s">
        <v>3707</v>
      </c>
    </row>
    <row r="2768" spans="1:14" hidden="1" x14ac:dyDescent="0.25">
      <c r="A2768">
        <v>42</v>
      </c>
      <c r="B2768">
        <v>40</v>
      </c>
      <c r="C2768" t="s">
        <v>10403</v>
      </c>
      <c r="D2768" s="7">
        <v>40833</v>
      </c>
      <c r="E2768" t="s">
        <v>10404</v>
      </c>
      <c r="F2768" t="s">
        <v>3398</v>
      </c>
      <c r="G2768" t="s">
        <v>10404</v>
      </c>
      <c r="H2768" t="s">
        <v>17</v>
      </c>
      <c r="I2768" t="s">
        <v>48</v>
      </c>
      <c r="K2768" t="s">
        <v>3707</v>
      </c>
      <c r="L2768" t="s">
        <v>3708</v>
      </c>
    </row>
    <row r="2769" spans="1:14" hidden="1" x14ac:dyDescent="0.25">
      <c r="A2769">
        <v>42</v>
      </c>
      <c r="B2769">
        <v>41</v>
      </c>
      <c r="C2769" t="s">
        <v>10403</v>
      </c>
      <c r="D2769" s="7">
        <v>40833</v>
      </c>
      <c r="E2769" t="s">
        <v>10404</v>
      </c>
      <c r="F2769" t="s">
        <v>3398</v>
      </c>
      <c r="G2769" t="s">
        <v>10404</v>
      </c>
      <c r="H2769" t="s">
        <v>17</v>
      </c>
      <c r="I2769" t="s">
        <v>73</v>
      </c>
      <c r="K2769" t="s">
        <v>3708</v>
      </c>
      <c r="L2769" t="s">
        <v>3709</v>
      </c>
    </row>
    <row r="2770" spans="1:14" hidden="1" x14ac:dyDescent="0.25">
      <c r="A2770">
        <v>42</v>
      </c>
      <c r="B2770">
        <v>42</v>
      </c>
      <c r="C2770" t="s">
        <v>10403</v>
      </c>
      <c r="D2770" s="7">
        <v>40833</v>
      </c>
      <c r="E2770" t="s">
        <v>10404</v>
      </c>
      <c r="F2770" t="s">
        <v>3398</v>
      </c>
      <c r="G2770" t="s">
        <v>10404</v>
      </c>
      <c r="H2770" t="s">
        <v>21</v>
      </c>
      <c r="I2770" t="s">
        <v>334</v>
      </c>
      <c r="K2770" t="s">
        <v>3709</v>
      </c>
      <c r="L2770" t="s">
        <v>3710</v>
      </c>
    </row>
    <row r="2771" spans="1:14" hidden="1" x14ac:dyDescent="0.25">
      <c r="A2771">
        <v>42</v>
      </c>
      <c r="B2771">
        <v>43</v>
      </c>
      <c r="C2771" t="s">
        <v>10403</v>
      </c>
      <c r="D2771" s="7">
        <v>40833</v>
      </c>
      <c r="E2771" t="s">
        <v>10404</v>
      </c>
      <c r="F2771" t="s">
        <v>3398</v>
      </c>
      <c r="G2771" t="s">
        <v>10404</v>
      </c>
      <c r="H2771" t="s">
        <v>24</v>
      </c>
      <c r="I2771" t="s">
        <v>10323</v>
      </c>
      <c r="K2771" t="s">
        <v>3710</v>
      </c>
      <c r="L2771" t="s">
        <v>3711</v>
      </c>
    </row>
    <row r="2772" spans="1:14" hidden="1" x14ac:dyDescent="0.25">
      <c r="A2772">
        <v>42</v>
      </c>
      <c r="B2772">
        <v>44</v>
      </c>
      <c r="C2772" t="s">
        <v>10403</v>
      </c>
      <c r="D2772" s="7">
        <v>40833</v>
      </c>
      <c r="E2772" t="s">
        <v>10404</v>
      </c>
      <c r="F2772" t="s">
        <v>3398</v>
      </c>
      <c r="G2772" t="s">
        <v>10404</v>
      </c>
      <c r="H2772" t="s">
        <v>10</v>
      </c>
      <c r="I2772" t="s">
        <v>14</v>
      </c>
      <c r="K2772" t="s">
        <v>3712</v>
      </c>
      <c r="L2772" t="s">
        <v>3713</v>
      </c>
    </row>
    <row r="2773" spans="1:14" hidden="1" x14ac:dyDescent="0.25">
      <c r="A2773">
        <v>42</v>
      </c>
      <c r="B2773">
        <v>45</v>
      </c>
      <c r="C2773" t="s">
        <v>10403</v>
      </c>
      <c r="D2773" s="7">
        <v>40833</v>
      </c>
      <c r="E2773" t="s">
        <v>10404</v>
      </c>
      <c r="F2773" t="s">
        <v>3398</v>
      </c>
      <c r="G2773" t="s">
        <v>10404</v>
      </c>
      <c r="H2773" t="s">
        <v>17</v>
      </c>
      <c r="I2773" t="s">
        <v>814</v>
      </c>
      <c r="K2773" t="s">
        <v>3713</v>
      </c>
      <c r="L2773" t="s">
        <v>3714</v>
      </c>
    </row>
    <row r="2774" spans="1:14" hidden="1" x14ac:dyDescent="0.25">
      <c r="A2774">
        <v>42</v>
      </c>
      <c r="B2774">
        <v>46</v>
      </c>
      <c r="C2774" t="s">
        <v>10403</v>
      </c>
      <c r="D2774" s="7">
        <v>40833</v>
      </c>
      <c r="E2774" t="s">
        <v>10404</v>
      </c>
      <c r="F2774" t="s">
        <v>3398</v>
      </c>
      <c r="G2774" t="s">
        <v>10404</v>
      </c>
      <c r="H2774" t="s">
        <v>53</v>
      </c>
      <c r="I2774" t="s">
        <v>772</v>
      </c>
      <c r="J2774" t="s">
        <v>80</v>
      </c>
      <c r="K2774" t="s">
        <v>3714</v>
      </c>
      <c r="L2774" t="s">
        <v>3715</v>
      </c>
      <c r="N2774">
        <v>6</v>
      </c>
    </row>
    <row r="2775" spans="1:14" hidden="1" x14ac:dyDescent="0.25">
      <c r="A2775">
        <v>42</v>
      </c>
      <c r="B2775">
        <v>47</v>
      </c>
      <c r="C2775" t="s">
        <v>10403</v>
      </c>
      <c r="D2775" s="7">
        <v>40833</v>
      </c>
      <c r="E2775" t="s">
        <v>10404</v>
      </c>
      <c r="F2775" t="s">
        <v>3398</v>
      </c>
      <c r="G2775" t="s">
        <v>10404</v>
      </c>
      <c r="H2775" t="s">
        <v>21</v>
      </c>
      <c r="I2775" t="s">
        <v>334</v>
      </c>
      <c r="K2775" t="s">
        <v>3716</v>
      </c>
      <c r="L2775" t="s">
        <v>3717</v>
      </c>
    </row>
    <row r="2776" spans="1:14" hidden="1" x14ac:dyDescent="0.25">
      <c r="A2776">
        <v>42</v>
      </c>
      <c r="B2776">
        <v>48</v>
      </c>
      <c r="C2776" t="s">
        <v>10403</v>
      </c>
      <c r="D2776" s="7">
        <v>40833</v>
      </c>
      <c r="E2776" t="s">
        <v>10404</v>
      </c>
      <c r="F2776" t="s">
        <v>3398</v>
      </c>
      <c r="G2776" t="s">
        <v>10404</v>
      </c>
      <c r="H2776" t="s">
        <v>21</v>
      </c>
      <c r="I2776" t="s">
        <v>22</v>
      </c>
      <c r="K2776" t="s">
        <v>3717</v>
      </c>
      <c r="L2776" t="s">
        <v>3718</v>
      </c>
    </row>
    <row r="2777" spans="1:14" hidden="1" x14ac:dyDescent="0.25">
      <c r="A2777">
        <v>42</v>
      </c>
      <c r="B2777">
        <v>49</v>
      </c>
      <c r="C2777" t="s">
        <v>10403</v>
      </c>
      <c r="D2777" s="7">
        <v>40833</v>
      </c>
      <c r="E2777" t="s">
        <v>10404</v>
      </c>
      <c r="F2777" t="s">
        <v>3398</v>
      </c>
      <c r="G2777" t="s">
        <v>10404</v>
      </c>
      <c r="H2777" t="s">
        <v>24</v>
      </c>
      <c r="I2777" t="s">
        <v>10323</v>
      </c>
      <c r="K2777" t="s">
        <v>3718</v>
      </c>
      <c r="L2777" t="s">
        <v>3719</v>
      </c>
    </row>
    <row r="2778" spans="1:14" hidden="1" x14ac:dyDescent="0.25">
      <c r="A2778">
        <v>42</v>
      </c>
      <c r="B2778">
        <v>50</v>
      </c>
      <c r="C2778" t="s">
        <v>10403</v>
      </c>
      <c r="D2778" s="7">
        <v>40833</v>
      </c>
      <c r="E2778" t="s">
        <v>10404</v>
      </c>
      <c r="F2778" t="s">
        <v>3398</v>
      </c>
      <c r="G2778" t="s">
        <v>10404</v>
      </c>
      <c r="H2778" t="s">
        <v>10</v>
      </c>
      <c r="I2778" t="s">
        <v>14</v>
      </c>
      <c r="K2778" t="s">
        <v>3719</v>
      </c>
      <c r="L2778" t="s">
        <v>3719</v>
      </c>
    </row>
    <row r="2779" spans="1:14" hidden="1" x14ac:dyDescent="0.25">
      <c r="A2779">
        <v>42</v>
      </c>
      <c r="B2779">
        <v>51</v>
      </c>
      <c r="C2779" t="s">
        <v>10403</v>
      </c>
      <c r="D2779" s="7">
        <v>40833</v>
      </c>
      <c r="E2779" t="s">
        <v>10404</v>
      </c>
      <c r="F2779" t="s">
        <v>3398</v>
      </c>
      <c r="G2779" t="s">
        <v>10404</v>
      </c>
      <c r="H2779" t="s">
        <v>17</v>
      </c>
      <c r="I2779" t="s">
        <v>18</v>
      </c>
      <c r="K2779" t="s">
        <v>3719</v>
      </c>
      <c r="L2779" t="s">
        <v>3720</v>
      </c>
    </row>
    <row r="2780" spans="1:14" hidden="1" x14ac:dyDescent="0.25">
      <c r="A2780">
        <v>42</v>
      </c>
      <c r="B2780">
        <v>52</v>
      </c>
      <c r="C2780" t="s">
        <v>10403</v>
      </c>
      <c r="D2780" s="7">
        <v>40833</v>
      </c>
      <c r="E2780" t="s">
        <v>10404</v>
      </c>
      <c r="F2780" t="s">
        <v>3398</v>
      </c>
      <c r="G2780" t="s">
        <v>10404</v>
      </c>
      <c r="H2780" t="s">
        <v>10</v>
      </c>
      <c r="I2780" t="s">
        <v>14</v>
      </c>
      <c r="K2780" t="s">
        <v>3720</v>
      </c>
      <c r="L2780" t="s">
        <v>3721</v>
      </c>
    </row>
    <row r="2781" spans="1:14" hidden="1" x14ac:dyDescent="0.25">
      <c r="A2781">
        <v>42</v>
      </c>
      <c r="B2781">
        <v>53</v>
      </c>
      <c r="C2781" t="s">
        <v>10403</v>
      </c>
      <c r="D2781" s="7">
        <v>40833</v>
      </c>
      <c r="E2781" t="s">
        <v>10404</v>
      </c>
      <c r="F2781" t="s">
        <v>3398</v>
      </c>
      <c r="G2781" t="s">
        <v>10404</v>
      </c>
      <c r="H2781" t="s">
        <v>17</v>
      </c>
      <c r="I2781" t="s">
        <v>77</v>
      </c>
      <c r="K2781" t="s">
        <v>3721</v>
      </c>
      <c r="L2781" t="s">
        <v>3722</v>
      </c>
    </row>
    <row r="2782" spans="1:14" hidden="1" x14ac:dyDescent="0.25">
      <c r="A2782">
        <v>42</v>
      </c>
      <c r="B2782">
        <v>54</v>
      </c>
      <c r="C2782" t="s">
        <v>10403</v>
      </c>
      <c r="D2782" s="7">
        <v>40833</v>
      </c>
      <c r="E2782" t="s">
        <v>10404</v>
      </c>
      <c r="F2782" t="s">
        <v>3398</v>
      </c>
      <c r="G2782" t="s">
        <v>10404</v>
      </c>
      <c r="H2782" t="s">
        <v>17</v>
      </c>
      <c r="I2782" t="s">
        <v>73</v>
      </c>
      <c r="K2782" t="s">
        <v>3722</v>
      </c>
      <c r="L2782" t="s">
        <v>3723</v>
      </c>
    </row>
    <row r="2783" spans="1:14" hidden="1" x14ac:dyDescent="0.25">
      <c r="A2783">
        <v>42</v>
      </c>
      <c r="B2783">
        <v>55</v>
      </c>
      <c r="C2783" t="s">
        <v>10403</v>
      </c>
      <c r="D2783" s="7">
        <v>40833</v>
      </c>
      <c r="E2783" t="s">
        <v>10404</v>
      </c>
      <c r="F2783" t="s">
        <v>3398</v>
      </c>
      <c r="G2783" t="s">
        <v>10404</v>
      </c>
      <c r="H2783" t="s">
        <v>24</v>
      </c>
      <c r="I2783" t="s">
        <v>248</v>
      </c>
      <c r="K2783" t="s">
        <v>3724</v>
      </c>
      <c r="L2783" t="s">
        <v>3725</v>
      </c>
    </row>
    <row r="2784" spans="1:14" hidden="1" x14ac:dyDescent="0.25">
      <c r="A2784">
        <v>42</v>
      </c>
      <c r="B2784">
        <v>56</v>
      </c>
      <c r="C2784" t="s">
        <v>10403</v>
      </c>
      <c r="D2784" s="7">
        <v>40833</v>
      </c>
      <c r="E2784" t="s">
        <v>10404</v>
      </c>
      <c r="F2784" t="s">
        <v>3398</v>
      </c>
      <c r="G2784" t="s">
        <v>10404</v>
      </c>
      <c r="H2784" t="s">
        <v>10</v>
      </c>
      <c r="I2784" t="s">
        <v>11</v>
      </c>
      <c r="K2784" t="s">
        <v>3725</v>
      </c>
      <c r="L2784" t="s">
        <v>3726</v>
      </c>
    </row>
    <row r="2785" spans="1:14" hidden="1" x14ac:dyDescent="0.25">
      <c r="A2785">
        <v>42</v>
      </c>
      <c r="B2785">
        <v>57</v>
      </c>
      <c r="C2785" t="s">
        <v>10403</v>
      </c>
      <c r="D2785" s="7">
        <v>40833</v>
      </c>
      <c r="E2785" t="s">
        <v>10404</v>
      </c>
      <c r="F2785" t="s">
        <v>3398</v>
      </c>
      <c r="G2785" t="s">
        <v>10404</v>
      </c>
      <c r="H2785" t="s">
        <v>10</v>
      </c>
      <c r="I2785" t="s">
        <v>14</v>
      </c>
      <c r="K2785" t="s">
        <v>3726</v>
      </c>
      <c r="L2785" t="s">
        <v>3727</v>
      </c>
    </row>
    <row r="2786" spans="1:14" hidden="1" x14ac:dyDescent="0.25">
      <c r="A2786">
        <v>42</v>
      </c>
      <c r="B2786">
        <v>58</v>
      </c>
      <c r="C2786" t="s">
        <v>10403</v>
      </c>
      <c r="D2786" s="7">
        <v>40833</v>
      </c>
      <c r="E2786" t="s">
        <v>10404</v>
      </c>
      <c r="F2786" t="s">
        <v>3398</v>
      </c>
      <c r="G2786" t="s">
        <v>10404</v>
      </c>
      <c r="H2786" t="s">
        <v>162</v>
      </c>
      <c r="I2786" t="s">
        <v>163</v>
      </c>
      <c r="K2786" t="s">
        <v>3727</v>
      </c>
      <c r="L2786" t="s">
        <v>3728</v>
      </c>
    </row>
    <row r="2787" spans="1:14" hidden="1" x14ac:dyDescent="0.25">
      <c r="A2787">
        <v>42</v>
      </c>
      <c r="B2787">
        <v>59</v>
      </c>
      <c r="C2787" t="s">
        <v>10403</v>
      </c>
      <c r="D2787" s="7">
        <v>40833</v>
      </c>
      <c r="E2787" t="s">
        <v>10404</v>
      </c>
      <c r="F2787" t="s">
        <v>3398</v>
      </c>
      <c r="G2787" t="s">
        <v>10404</v>
      </c>
      <c r="H2787" t="s">
        <v>21</v>
      </c>
      <c r="I2787" t="s">
        <v>334</v>
      </c>
      <c r="K2787" t="s">
        <v>3728</v>
      </c>
      <c r="L2787" t="s">
        <v>3729</v>
      </c>
    </row>
    <row r="2788" spans="1:14" hidden="1" x14ac:dyDescent="0.25">
      <c r="A2788">
        <v>42</v>
      </c>
      <c r="B2788">
        <v>60</v>
      </c>
      <c r="C2788" t="s">
        <v>10403</v>
      </c>
      <c r="D2788" s="7">
        <v>40833</v>
      </c>
      <c r="E2788" t="s">
        <v>10404</v>
      </c>
      <c r="F2788" t="s">
        <v>3398</v>
      </c>
      <c r="G2788" t="s">
        <v>10404</v>
      </c>
      <c r="H2788" t="s">
        <v>24</v>
      </c>
      <c r="I2788" t="s">
        <v>10323</v>
      </c>
      <c r="K2788" t="s">
        <v>3730</v>
      </c>
      <c r="L2788" t="s">
        <v>3731</v>
      </c>
    </row>
    <row r="2789" spans="1:14" hidden="1" x14ac:dyDescent="0.25">
      <c r="A2789">
        <v>42</v>
      </c>
      <c r="B2789">
        <v>61</v>
      </c>
      <c r="C2789" t="s">
        <v>10403</v>
      </c>
      <c r="D2789" s="7">
        <v>40833</v>
      </c>
      <c r="E2789" t="s">
        <v>10404</v>
      </c>
      <c r="F2789" t="s">
        <v>3398</v>
      </c>
      <c r="G2789" t="s">
        <v>10404</v>
      </c>
      <c r="H2789" t="s">
        <v>10</v>
      </c>
      <c r="I2789" t="s">
        <v>14</v>
      </c>
      <c r="K2789" t="s">
        <v>3731</v>
      </c>
      <c r="L2789" t="s">
        <v>3732</v>
      </c>
    </row>
    <row r="2790" spans="1:14" hidden="1" x14ac:dyDescent="0.25">
      <c r="A2790">
        <v>42</v>
      </c>
      <c r="B2790">
        <v>62</v>
      </c>
      <c r="C2790" t="s">
        <v>10403</v>
      </c>
      <c r="D2790" s="7">
        <v>40833</v>
      </c>
      <c r="E2790" t="s">
        <v>10404</v>
      </c>
      <c r="F2790" t="s">
        <v>3398</v>
      </c>
      <c r="G2790" t="s">
        <v>10404</v>
      </c>
      <c r="H2790" t="s">
        <v>17</v>
      </c>
      <c r="I2790" t="s">
        <v>45</v>
      </c>
      <c r="K2790" t="s">
        <v>3732</v>
      </c>
      <c r="L2790" t="s">
        <v>3733</v>
      </c>
    </row>
    <row r="2791" spans="1:14" hidden="1" x14ac:dyDescent="0.25">
      <c r="A2791">
        <v>42</v>
      </c>
      <c r="B2791">
        <v>63</v>
      </c>
      <c r="C2791" t="s">
        <v>10403</v>
      </c>
      <c r="D2791" s="7">
        <v>40833</v>
      </c>
      <c r="E2791" t="s">
        <v>10404</v>
      </c>
      <c r="F2791" t="s">
        <v>3398</v>
      </c>
      <c r="G2791" t="s">
        <v>10404</v>
      </c>
      <c r="H2791" t="s">
        <v>162</v>
      </c>
      <c r="I2791" t="s">
        <v>163</v>
      </c>
      <c r="K2791" t="s">
        <v>3733</v>
      </c>
      <c r="L2791" t="s">
        <v>3734</v>
      </c>
    </row>
    <row r="2792" spans="1:14" hidden="1" x14ac:dyDescent="0.25">
      <c r="A2792">
        <v>42</v>
      </c>
      <c r="B2792">
        <v>64</v>
      </c>
      <c r="C2792" t="s">
        <v>10403</v>
      </c>
      <c r="D2792" s="7">
        <v>40833</v>
      </c>
      <c r="E2792" t="s">
        <v>10404</v>
      </c>
      <c r="F2792" t="s">
        <v>3398</v>
      </c>
      <c r="G2792" t="s">
        <v>10404</v>
      </c>
      <c r="H2792" t="s">
        <v>24</v>
      </c>
      <c r="I2792" t="s">
        <v>10323</v>
      </c>
      <c r="K2792" t="s">
        <v>3734</v>
      </c>
      <c r="L2792" t="s">
        <v>3735</v>
      </c>
    </row>
    <row r="2793" spans="1:14" hidden="1" x14ac:dyDescent="0.25">
      <c r="A2793">
        <v>42</v>
      </c>
      <c r="B2793">
        <v>65</v>
      </c>
      <c r="C2793" t="s">
        <v>10403</v>
      </c>
      <c r="D2793" s="7">
        <v>40833</v>
      </c>
      <c r="E2793" t="s">
        <v>10404</v>
      </c>
      <c r="F2793" t="s">
        <v>3398</v>
      </c>
      <c r="G2793" t="s">
        <v>10404</v>
      </c>
      <c r="H2793" t="s">
        <v>10</v>
      </c>
      <c r="I2793" t="s">
        <v>14</v>
      </c>
      <c r="K2793" t="s">
        <v>3735</v>
      </c>
      <c r="L2793" t="s">
        <v>3736</v>
      </c>
    </row>
    <row r="2794" spans="1:14" hidden="1" x14ac:dyDescent="0.25">
      <c r="A2794">
        <v>42</v>
      </c>
      <c r="B2794">
        <v>66</v>
      </c>
      <c r="C2794" t="s">
        <v>10403</v>
      </c>
      <c r="D2794" s="7">
        <v>40833</v>
      </c>
      <c r="E2794" t="s">
        <v>10404</v>
      </c>
      <c r="F2794" t="s">
        <v>3398</v>
      </c>
      <c r="G2794" t="s">
        <v>10404</v>
      </c>
      <c r="H2794" t="s">
        <v>17</v>
      </c>
      <c r="I2794" t="s">
        <v>73</v>
      </c>
      <c r="K2794" t="s">
        <v>3736</v>
      </c>
      <c r="L2794" t="s">
        <v>3737</v>
      </c>
    </row>
    <row r="2795" spans="1:14" hidden="1" x14ac:dyDescent="0.25">
      <c r="A2795">
        <v>42</v>
      </c>
      <c r="B2795">
        <v>67</v>
      </c>
      <c r="C2795" t="s">
        <v>10403</v>
      </c>
      <c r="D2795" s="7">
        <v>40833</v>
      </c>
      <c r="E2795" t="s">
        <v>10404</v>
      </c>
      <c r="F2795" t="s">
        <v>3398</v>
      </c>
      <c r="G2795" t="s">
        <v>10404</v>
      </c>
      <c r="H2795" t="s">
        <v>53</v>
      </c>
      <c r="I2795" t="s">
        <v>1886</v>
      </c>
      <c r="J2795" t="s">
        <v>80</v>
      </c>
      <c r="K2795" t="s">
        <v>3737</v>
      </c>
      <c r="L2795" t="s">
        <v>3737</v>
      </c>
      <c r="N2795">
        <v>6</v>
      </c>
    </row>
    <row r="2796" spans="1:14" hidden="1" x14ac:dyDescent="0.25">
      <c r="A2796">
        <v>42</v>
      </c>
      <c r="B2796">
        <v>68</v>
      </c>
      <c r="C2796" t="s">
        <v>10403</v>
      </c>
      <c r="D2796" s="7">
        <v>40833</v>
      </c>
      <c r="E2796" t="s">
        <v>10404</v>
      </c>
      <c r="F2796" t="s">
        <v>3398</v>
      </c>
      <c r="G2796" t="s">
        <v>10404</v>
      </c>
      <c r="H2796" t="s">
        <v>162</v>
      </c>
      <c r="I2796" t="s">
        <v>163</v>
      </c>
      <c r="K2796" t="s">
        <v>3738</v>
      </c>
      <c r="L2796" t="s">
        <v>3739</v>
      </c>
    </row>
    <row r="2797" spans="1:14" hidden="1" x14ac:dyDescent="0.25">
      <c r="A2797">
        <v>42</v>
      </c>
      <c r="B2797">
        <v>69</v>
      </c>
      <c r="C2797" t="s">
        <v>10403</v>
      </c>
      <c r="D2797" s="7">
        <v>40833</v>
      </c>
      <c r="E2797" t="s">
        <v>10404</v>
      </c>
      <c r="F2797" t="s">
        <v>3398</v>
      </c>
      <c r="G2797" t="s">
        <v>10404</v>
      </c>
      <c r="H2797" t="s">
        <v>17</v>
      </c>
      <c r="I2797" t="s">
        <v>73</v>
      </c>
      <c r="K2797" t="s">
        <v>3739</v>
      </c>
      <c r="L2797" t="s">
        <v>3740</v>
      </c>
    </row>
    <row r="2798" spans="1:14" hidden="1" x14ac:dyDescent="0.25">
      <c r="A2798">
        <v>42</v>
      </c>
      <c r="B2798">
        <v>70</v>
      </c>
      <c r="C2798" t="s">
        <v>10403</v>
      </c>
      <c r="D2798" s="7">
        <v>40833</v>
      </c>
      <c r="E2798" t="s">
        <v>10404</v>
      </c>
      <c r="F2798" t="s">
        <v>3398</v>
      </c>
      <c r="G2798" t="s">
        <v>10404</v>
      </c>
      <c r="H2798" t="s">
        <v>17</v>
      </c>
      <c r="I2798" t="s">
        <v>154</v>
      </c>
      <c r="K2798" t="s">
        <v>3740</v>
      </c>
      <c r="L2798" t="s">
        <v>3741</v>
      </c>
    </row>
    <row r="2799" spans="1:14" hidden="1" x14ac:dyDescent="0.25">
      <c r="A2799">
        <v>42</v>
      </c>
      <c r="B2799">
        <v>71</v>
      </c>
      <c r="C2799" t="s">
        <v>10403</v>
      </c>
      <c r="D2799" s="7">
        <v>40833</v>
      </c>
      <c r="E2799" t="s">
        <v>10404</v>
      </c>
      <c r="F2799" t="s">
        <v>3398</v>
      </c>
      <c r="G2799" t="s">
        <v>10404</v>
      </c>
      <c r="H2799" t="s">
        <v>53</v>
      </c>
      <c r="I2799" t="s">
        <v>54</v>
      </c>
      <c r="J2799" t="s">
        <v>80</v>
      </c>
      <c r="K2799" t="s">
        <v>3742</v>
      </c>
      <c r="L2799" t="s">
        <v>3743</v>
      </c>
      <c r="N2799">
        <v>5</v>
      </c>
    </row>
    <row r="2800" spans="1:14" hidden="1" x14ac:dyDescent="0.25">
      <c r="A2800">
        <v>42</v>
      </c>
      <c r="B2800">
        <v>72</v>
      </c>
      <c r="C2800" t="s">
        <v>10403</v>
      </c>
      <c r="D2800" s="7">
        <v>40833</v>
      </c>
      <c r="E2800" t="s">
        <v>10404</v>
      </c>
      <c r="F2800" t="s">
        <v>3398</v>
      </c>
      <c r="G2800" t="s">
        <v>10404</v>
      </c>
      <c r="H2800" t="s">
        <v>21</v>
      </c>
      <c r="I2800" t="s">
        <v>22</v>
      </c>
      <c r="K2800" t="s">
        <v>3743</v>
      </c>
      <c r="L2800" t="s">
        <v>3744</v>
      </c>
    </row>
    <row r="2801" spans="1:14" hidden="1" x14ac:dyDescent="0.25">
      <c r="A2801">
        <v>42</v>
      </c>
      <c r="B2801">
        <v>73</v>
      </c>
      <c r="C2801" t="s">
        <v>10403</v>
      </c>
      <c r="D2801" s="7">
        <v>40833</v>
      </c>
      <c r="E2801" t="s">
        <v>10404</v>
      </c>
      <c r="F2801" t="s">
        <v>3398</v>
      </c>
      <c r="G2801" t="s">
        <v>10404</v>
      </c>
      <c r="H2801" t="s">
        <v>24</v>
      </c>
      <c r="I2801" t="s">
        <v>10323</v>
      </c>
      <c r="K2801" t="s">
        <v>3745</v>
      </c>
      <c r="L2801" t="s">
        <v>3746</v>
      </c>
    </row>
    <row r="2802" spans="1:14" hidden="1" x14ac:dyDescent="0.25">
      <c r="A2802">
        <v>42</v>
      </c>
      <c r="B2802">
        <v>74</v>
      </c>
      <c r="C2802" t="s">
        <v>10403</v>
      </c>
      <c r="D2802" s="7">
        <v>40833</v>
      </c>
      <c r="E2802" t="s">
        <v>10404</v>
      </c>
      <c r="F2802" t="s">
        <v>3398</v>
      </c>
      <c r="G2802" t="s">
        <v>10404</v>
      </c>
      <c r="H2802" t="s">
        <v>10</v>
      </c>
      <c r="I2802" t="s">
        <v>11</v>
      </c>
      <c r="K2802" t="s">
        <v>3746</v>
      </c>
      <c r="L2802" t="s">
        <v>3747</v>
      </c>
    </row>
    <row r="2803" spans="1:14" hidden="1" x14ac:dyDescent="0.25">
      <c r="A2803">
        <v>42</v>
      </c>
      <c r="B2803">
        <v>75</v>
      </c>
      <c r="C2803" t="s">
        <v>10403</v>
      </c>
      <c r="D2803" s="7">
        <v>40833</v>
      </c>
      <c r="E2803" t="s">
        <v>10404</v>
      </c>
      <c r="F2803" t="s">
        <v>3398</v>
      </c>
      <c r="G2803" t="s">
        <v>10404</v>
      </c>
      <c r="H2803" t="s">
        <v>24</v>
      </c>
      <c r="I2803" t="s">
        <v>10323</v>
      </c>
      <c r="K2803" t="s">
        <v>3747</v>
      </c>
      <c r="L2803" t="s">
        <v>3748</v>
      </c>
    </row>
    <row r="2804" spans="1:14" hidden="1" x14ac:dyDescent="0.25">
      <c r="A2804">
        <v>43</v>
      </c>
      <c r="B2804">
        <v>1</v>
      </c>
      <c r="C2804" t="s">
        <v>10389</v>
      </c>
      <c r="D2804" s="7">
        <v>40833</v>
      </c>
      <c r="E2804" t="s">
        <v>10404</v>
      </c>
      <c r="F2804" t="s">
        <v>9</v>
      </c>
      <c r="G2804" t="s">
        <v>10404</v>
      </c>
      <c r="H2804" t="s">
        <v>10</v>
      </c>
      <c r="I2804" t="s">
        <v>11</v>
      </c>
      <c r="K2804" t="s">
        <v>3749</v>
      </c>
      <c r="L2804" t="s">
        <v>3750</v>
      </c>
    </row>
    <row r="2805" spans="1:14" hidden="1" x14ac:dyDescent="0.25">
      <c r="A2805">
        <v>43</v>
      </c>
      <c r="B2805">
        <v>2</v>
      </c>
      <c r="C2805" t="s">
        <v>10389</v>
      </c>
      <c r="D2805" s="7">
        <v>40833</v>
      </c>
      <c r="E2805" t="s">
        <v>10404</v>
      </c>
      <c r="F2805" t="s">
        <v>9</v>
      </c>
      <c r="G2805" t="s">
        <v>10404</v>
      </c>
      <c r="H2805" t="s">
        <v>10</v>
      </c>
      <c r="I2805" t="s">
        <v>14</v>
      </c>
      <c r="K2805" t="s">
        <v>3750</v>
      </c>
      <c r="L2805" t="s">
        <v>3751</v>
      </c>
    </row>
    <row r="2806" spans="1:14" hidden="1" x14ac:dyDescent="0.25">
      <c r="A2806">
        <v>43</v>
      </c>
      <c r="B2806">
        <v>3</v>
      </c>
      <c r="C2806" t="s">
        <v>10389</v>
      </c>
      <c r="D2806" s="7">
        <v>40833</v>
      </c>
      <c r="E2806" t="s">
        <v>10404</v>
      </c>
      <c r="F2806" t="s">
        <v>9</v>
      </c>
      <c r="G2806" t="s">
        <v>10404</v>
      </c>
      <c r="H2806" t="s">
        <v>17</v>
      </c>
      <c r="I2806" t="s">
        <v>120</v>
      </c>
      <c r="K2806" t="s">
        <v>3751</v>
      </c>
      <c r="L2806" t="s">
        <v>3751</v>
      </c>
    </row>
    <row r="2807" spans="1:14" hidden="1" x14ac:dyDescent="0.25">
      <c r="A2807">
        <v>43</v>
      </c>
      <c r="B2807">
        <v>4</v>
      </c>
      <c r="C2807" t="s">
        <v>10389</v>
      </c>
      <c r="D2807" s="7">
        <v>40833</v>
      </c>
      <c r="E2807" t="s">
        <v>10404</v>
      </c>
      <c r="F2807" t="s">
        <v>9</v>
      </c>
      <c r="G2807" t="s">
        <v>10404</v>
      </c>
      <c r="H2807" t="s">
        <v>53</v>
      </c>
      <c r="I2807" t="s">
        <v>255</v>
      </c>
      <c r="J2807" t="s">
        <v>92</v>
      </c>
      <c r="K2807" t="s">
        <v>3751</v>
      </c>
      <c r="L2807" t="s">
        <v>3752</v>
      </c>
      <c r="N2807">
        <v>4</v>
      </c>
    </row>
    <row r="2808" spans="1:14" hidden="1" x14ac:dyDescent="0.25">
      <c r="A2808">
        <v>43</v>
      </c>
      <c r="B2808">
        <v>5</v>
      </c>
      <c r="C2808" t="s">
        <v>10389</v>
      </c>
      <c r="D2808" s="7">
        <v>40833</v>
      </c>
      <c r="E2808" t="s">
        <v>10404</v>
      </c>
      <c r="F2808" t="s">
        <v>9</v>
      </c>
      <c r="G2808" t="s">
        <v>10404</v>
      </c>
      <c r="H2808" t="s">
        <v>21</v>
      </c>
      <c r="I2808" t="s">
        <v>334</v>
      </c>
      <c r="K2808" t="s">
        <v>3752</v>
      </c>
      <c r="L2808" t="s">
        <v>3753</v>
      </c>
    </row>
    <row r="2809" spans="1:14" hidden="1" x14ac:dyDescent="0.25">
      <c r="A2809">
        <v>43</v>
      </c>
      <c r="B2809">
        <v>6</v>
      </c>
      <c r="C2809" t="s">
        <v>10389</v>
      </c>
      <c r="D2809" s="7">
        <v>40833</v>
      </c>
      <c r="E2809" t="s">
        <v>10404</v>
      </c>
      <c r="F2809" t="s">
        <v>9</v>
      </c>
      <c r="G2809" t="s">
        <v>10404</v>
      </c>
      <c r="H2809" t="s">
        <v>24</v>
      </c>
      <c r="I2809" t="s">
        <v>10323</v>
      </c>
      <c r="K2809" t="s">
        <v>3754</v>
      </c>
      <c r="L2809" t="s">
        <v>3755</v>
      </c>
    </row>
    <row r="2810" spans="1:14" hidden="1" x14ac:dyDescent="0.25">
      <c r="A2810">
        <v>43</v>
      </c>
      <c r="B2810">
        <v>7</v>
      </c>
      <c r="C2810" t="s">
        <v>10389</v>
      </c>
      <c r="D2810" s="7">
        <v>40833</v>
      </c>
      <c r="E2810" t="s">
        <v>10404</v>
      </c>
      <c r="F2810" t="s">
        <v>9</v>
      </c>
      <c r="G2810" t="s">
        <v>10404</v>
      </c>
      <c r="H2810" t="s">
        <v>10</v>
      </c>
      <c r="I2810" t="s">
        <v>11</v>
      </c>
      <c r="K2810" t="s">
        <v>3755</v>
      </c>
      <c r="L2810" t="s">
        <v>3756</v>
      </c>
    </row>
    <row r="2811" spans="1:14" hidden="1" x14ac:dyDescent="0.25">
      <c r="A2811">
        <v>43</v>
      </c>
      <c r="B2811">
        <v>8</v>
      </c>
      <c r="C2811" t="s">
        <v>10389</v>
      </c>
      <c r="D2811" s="7">
        <v>40833</v>
      </c>
      <c r="E2811" t="s">
        <v>10404</v>
      </c>
      <c r="F2811" t="s">
        <v>9</v>
      </c>
      <c r="G2811" t="s">
        <v>10404</v>
      </c>
      <c r="H2811" t="s">
        <v>10</v>
      </c>
      <c r="I2811" t="s">
        <v>14</v>
      </c>
      <c r="K2811" t="s">
        <v>3756</v>
      </c>
      <c r="L2811" t="s">
        <v>3757</v>
      </c>
    </row>
    <row r="2812" spans="1:14" hidden="1" x14ac:dyDescent="0.25">
      <c r="A2812">
        <v>43</v>
      </c>
      <c r="B2812">
        <v>9</v>
      </c>
      <c r="C2812" t="s">
        <v>10389</v>
      </c>
      <c r="D2812" s="7">
        <v>40833</v>
      </c>
      <c r="E2812" t="s">
        <v>10404</v>
      </c>
      <c r="F2812" t="s">
        <v>9</v>
      </c>
      <c r="G2812" t="s">
        <v>10404</v>
      </c>
      <c r="H2812" t="s">
        <v>17</v>
      </c>
      <c r="I2812" t="s">
        <v>120</v>
      </c>
      <c r="K2812" t="s">
        <v>3757</v>
      </c>
      <c r="L2812" t="s">
        <v>3758</v>
      </c>
    </row>
    <row r="2813" spans="1:14" hidden="1" x14ac:dyDescent="0.25">
      <c r="A2813">
        <v>43</v>
      </c>
      <c r="B2813">
        <v>10</v>
      </c>
      <c r="C2813" t="s">
        <v>10389</v>
      </c>
      <c r="D2813" s="7">
        <v>40833</v>
      </c>
      <c r="E2813" t="s">
        <v>10404</v>
      </c>
      <c r="F2813" t="s">
        <v>9</v>
      </c>
      <c r="G2813" t="s">
        <v>10404</v>
      </c>
      <c r="H2813" t="s">
        <v>10</v>
      </c>
      <c r="I2813" t="s">
        <v>14</v>
      </c>
      <c r="K2813" t="s">
        <v>3758</v>
      </c>
      <c r="L2813" t="s">
        <v>3759</v>
      </c>
    </row>
    <row r="2814" spans="1:14" hidden="1" x14ac:dyDescent="0.25">
      <c r="A2814">
        <v>43</v>
      </c>
      <c r="B2814">
        <v>11</v>
      </c>
      <c r="C2814" t="s">
        <v>10389</v>
      </c>
      <c r="D2814" s="7">
        <v>40833</v>
      </c>
      <c r="E2814" t="s">
        <v>10404</v>
      </c>
      <c r="F2814" t="s">
        <v>9</v>
      </c>
      <c r="G2814" t="s">
        <v>10404</v>
      </c>
      <c r="H2814" t="s">
        <v>17</v>
      </c>
      <c r="I2814" t="s">
        <v>18</v>
      </c>
      <c r="K2814" t="s">
        <v>3759</v>
      </c>
      <c r="L2814" t="s">
        <v>3760</v>
      </c>
    </row>
    <row r="2815" spans="1:14" hidden="1" x14ac:dyDescent="0.25">
      <c r="A2815">
        <v>43</v>
      </c>
      <c r="B2815">
        <v>12</v>
      </c>
      <c r="C2815" t="s">
        <v>10389</v>
      </c>
      <c r="D2815" s="7">
        <v>40833</v>
      </c>
      <c r="E2815" t="s">
        <v>10404</v>
      </c>
      <c r="F2815" t="s">
        <v>9</v>
      </c>
      <c r="G2815" t="s">
        <v>10404</v>
      </c>
      <c r="H2815" t="s">
        <v>348</v>
      </c>
      <c r="I2815" t="s">
        <v>464</v>
      </c>
      <c r="K2815" t="s">
        <v>3760</v>
      </c>
      <c r="L2815" t="s">
        <v>3760</v>
      </c>
    </row>
    <row r="2816" spans="1:14" hidden="1" x14ac:dyDescent="0.25">
      <c r="A2816">
        <v>43</v>
      </c>
      <c r="B2816">
        <v>13</v>
      </c>
      <c r="C2816" t="s">
        <v>10389</v>
      </c>
      <c r="D2816" s="7">
        <v>40833</v>
      </c>
      <c r="E2816" t="s">
        <v>10404</v>
      </c>
      <c r="F2816" t="s">
        <v>9</v>
      </c>
      <c r="G2816" t="s">
        <v>10404</v>
      </c>
      <c r="H2816" t="s">
        <v>17</v>
      </c>
      <c r="I2816" t="s">
        <v>120</v>
      </c>
      <c r="K2816" t="s">
        <v>3760</v>
      </c>
      <c r="L2816" t="s">
        <v>3761</v>
      </c>
    </row>
    <row r="2817" spans="1:14" hidden="1" x14ac:dyDescent="0.25">
      <c r="A2817">
        <v>43</v>
      </c>
      <c r="B2817">
        <v>14</v>
      </c>
      <c r="C2817" t="s">
        <v>10389</v>
      </c>
      <c r="D2817" s="7">
        <v>40833</v>
      </c>
      <c r="E2817" t="s">
        <v>10404</v>
      </c>
      <c r="F2817" t="s">
        <v>9</v>
      </c>
      <c r="G2817" t="s">
        <v>10404</v>
      </c>
      <c r="H2817" t="s">
        <v>10</v>
      </c>
      <c r="I2817" t="s">
        <v>14</v>
      </c>
      <c r="K2817" t="s">
        <v>3761</v>
      </c>
      <c r="L2817" t="s">
        <v>3762</v>
      </c>
    </row>
    <row r="2818" spans="1:14" hidden="1" x14ac:dyDescent="0.25">
      <c r="A2818">
        <v>43</v>
      </c>
      <c r="B2818">
        <v>15</v>
      </c>
      <c r="C2818" t="s">
        <v>10389</v>
      </c>
      <c r="D2818" s="7">
        <v>40833</v>
      </c>
      <c r="E2818" t="s">
        <v>10404</v>
      </c>
      <c r="F2818" t="s">
        <v>9</v>
      </c>
      <c r="G2818" t="s">
        <v>10404</v>
      </c>
      <c r="H2818" t="s">
        <v>17</v>
      </c>
      <c r="I2818" t="s">
        <v>120</v>
      </c>
      <c r="K2818" t="s">
        <v>3762</v>
      </c>
      <c r="L2818" t="s">
        <v>3763</v>
      </c>
    </row>
    <row r="2819" spans="1:14" hidden="1" x14ac:dyDescent="0.25">
      <c r="A2819">
        <v>43</v>
      </c>
      <c r="B2819">
        <v>16</v>
      </c>
      <c r="C2819" t="s">
        <v>10389</v>
      </c>
      <c r="D2819" s="7">
        <v>40833</v>
      </c>
      <c r="E2819" t="s">
        <v>10404</v>
      </c>
      <c r="F2819" t="s">
        <v>9</v>
      </c>
      <c r="G2819" t="s">
        <v>10404</v>
      </c>
      <c r="H2819" t="s">
        <v>53</v>
      </c>
      <c r="I2819" t="s">
        <v>255</v>
      </c>
      <c r="J2819" t="s">
        <v>80</v>
      </c>
      <c r="K2819" t="s">
        <v>3763</v>
      </c>
      <c r="L2819" t="s">
        <v>3763</v>
      </c>
      <c r="N2819">
        <v>6</v>
      </c>
    </row>
    <row r="2820" spans="1:14" hidden="1" x14ac:dyDescent="0.25">
      <c r="A2820">
        <v>43</v>
      </c>
      <c r="B2820">
        <v>17</v>
      </c>
      <c r="C2820" t="s">
        <v>10389</v>
      </c>
      <c r="D2820" s="7">
        <v>40833</v>
      </c>
      <c r="E2820" t="s">
        <v>10404</v>
      </c>
      <c r="F2820" t="s">
        <v>9</v>
      </c>
      <c r="G2820" t="s">
        <v>10404</v>
      </c>
      <c r="H2820" t="s">
        <v>21</v>
      </c>
      <c r="I2820" t="s">
        <v>334</v>
      </c>
      <c r="K2820" t="s">
        <v>3763</v>
      </c>
      <c r="L2820" t="s">
        <v>3764</v>
      </c>
    </row>
    <row r="2821" spans="1:14" hidden="1" x14ac:dyDescent="0.25">
      <c r="A2821">
        <v>43</v>
      </c>
      <c r="B2821">
        <v>18</v>
      </c>
      <c r="C2821" t="s">
        <v>10389</v>
      </c>
      <c r="D2821" s="7">
        <v>40833</v>
      </c>
      <c r="E2821" t="s">
        <v>10404</v>
      </c>
      <c r="F2821" t="s">
        <v>9</v>
      </c>
      <c r="G2821" t="s">
        <v>10404</v>
      </c>
      <c r="H2821" t="s">
        <v>24</v>
      </c>
      <c r="I2821" t="s">
        <v>10323</v>
      </c>
      <c r="K2821" t="s">
        <v>3764</v>
      </c>
      <c r="L2821" t="s">
        <v>3765</v>
      </c>
    </row>
    <row r="2822" spans="1:14" hidden="1" x14ac:dyDescent="0.25">
      <c r="A2822">
        <v>43</v>
      </c>
      <c r="B2822">
        <v>19</v>
      </c>
      <c r="C2822" t="s">
        <v>10389</v>
      </c>
      <c r="D2822" s="7">
        <v>40833</v>
      </c>
      <c r="E2822" t="s">
        <v>10404</v>
      </c>
      <c r="F2822" t="s">
        <v>9</v>
      </c>
      <c r="G2822" t="s">
        <v>10404</v>
      </c>
      <c r="H2822" t="s">
        <v>24</v>
      </c>
      <c r="I2822" t="s">
        <v>303</v>
      </c>
      <c r="K2822" t="s">
        <v>3766</v>
      </c>
      <c r="L2822" t="s">
        <v>3767</v>
      </c>
    </row>
    <row r="2823" spans="1:14" hidden="1" x14ac:dyDescent="0.25">
      <c r="A2823">
        <v>43</v>
      </c>
      <c r="B2823">
        <v>20</v>
      </c>
      <c r="C2823" t="s">
        <v>10389</v>
      </c>
      <c r="D2823" s="7">
        <v>40833</v>
      </c>
      <c r="E2823" t="s">
        <v>10404</v>
      </c>
      <c r="F2823" t="s">
        <v>9</v>
      </c>
      <c r="G2823" t="s">
        <v>10404</v>
      </c>
      <c r="H2823" t="s">
        <v>10</v>
      </c>
      <c r="I2823" t="s">
        <v>11</v>
      </c>
      <c r="K2823" t="s">
        <v>3767</v>
      </c>
      <c r="L2823" t="s">
        <v>3768</v>
      </c>
    </row>
    <row r="2824" spans="1:14" hidden="1" x14ac:dyDescent="0.25">
      <c r="A2824">
        <v>43</v>
      </c>
      <c r="B2824">
        <v>21</v>
      </c>
      <c r="C2824" t="s">
        <v>10389</v>
      </c>
      <c r="D2824" s="7">
        <v>40833</v>
      </c>
      <c r="E2824" t="s">
        <v>10404</v>
      </c>
      <c r="F2824" t="s">
        <v>9</v>
      </c>
      <c r="G2824" t="s">
        <v>10404</v>
      </c>
      <c r="H2824" t="s">
        <v>10</v>
      </c>
      <c r="I2824" t="s">
        <v>14</v>
      </c>
      <c r="K2824" t="s">
        <v>3768</v>
      </c>
      <c r="L2824" t="s">
        <v>3769</v>
      </c>
    </row>
    <row r="2825" spans="1:14" hidden="1" x14ac:dyDescent="0.25">
      <c r="A2825">
        <v>43</v>
      </c>
      <c r="B2825">
        <v>22</v>
      </c>
      <c r="C2825" t="s">
        <v>10389</v>
      </c>
      <c r="D2825" s="7">
        <v>40833</v>
      </c>
      <c r="E2825" t="s">
        <v>10404</v>
      </c>
      <c r="F2825" t="s">
        <v>9</v>
      </c>
      <c r="G2825" t="s">
        <v>10404</v>
      </c>
      <c r="H2825" t="s">
        <v>17</v>
      </c>
      <c r="I2825" t="s">
        <v>120</v>
      </c>
      <c r="K2825" t="s">
        <v>3770</v>
      </c>
      <c r="L2825" t="s">
        <v>3771</v>
      </c>
    </row>
    <row r="2826" spans="1:14" hidden="1" x14ac:dyDescent="0.25">
      <c r="A2826">
        <v>43</v>
      </c>
      <c r="B2826">
        <v>23</v>
      </c>
      <c r="C2826" t="s">
        <v>10389</v>
      </c>
      <c r="D2826" s="7">
        <v>40833</v>
      </c>
      <c r="E2826" t="s">
        <v>10404</v>
      </c>
      <c r="F2826" t="s">
        <v>9</v>
      </c>
      <c r="G2826" t="s">
        <v>10404</v>
      </c>
      <c r="H2826" t="s">
        <v>17</v>
      </c>
      <c r="I2826" t="s">
        <v>77</v>
      </c>
      <c r="K2826" t="s">
        <v>3771</v>
      </c>
      <c r="L2826" t="s">
        <v>3772</v>
      </c>
    </row>
    <row r="2827" spans="1:14" hidden="1" x14ac:dyDescent="0.25">
      <c r="A2827">
        <v>43</v>
      </c>
      <c r="B2827">
        <v>24</v>
      </c>
      <c r="C2827" t="s">
        <v>10389</v>
      </c>
      <c r="D2827" s="7">
        <v>40833</v>
      </c>
      <c r="E2827" t="s">
        <v>10404</v>
      </c>
      <c r="F2827" t="s">
        <v>9</v>
      </c>
      <c r="G2827" t="s">
        <v>10404</v>
      </c>
      <c r="H2827" t="s">
        <v>53</v>
      </c>
      <c r="I2827" t="s">
        <v>91</v>
      </c>
      <c r="J2827" t="s">
        <v>92</v>
      </c>
      <c r="K2827" t="s">
        <v>3772</v>
      </c>
      <c r="L2827" t="s">
        <v>3772</v>
      </c>
      <c r="N2827">
        <v>2</v>
      </c>
    </row>
    <row r="2828" spans="1:14" hidden="1" x14ac:dyDescent="0.25">
      <c r="A2828">
        <v>43</v>
      </c>
      <c r="B2828">
        <v>25</v>
      </c>
      <c r="C2828" t="s">
        <v>10389</v>
      </c>
      <c r="D2828" s="7">
        <v>40833</v>
      </c>
      <c r="E2828" t="s">
        <v>10404</v>
      </c>
      <c r="F2828" t="s">
        <v>9</v>
      </c>
      <c r="G2828" t="s">
        <v>10404</v>
      </c>
      <c r="H2828" t="s">
        <v>17</v>
      </c>
      <c r="I2828" t="s">
        <v>77</v>
      </c>
      <c r="K2828" t="s">
        <v>3772</v>
      </c>
      <c r="L2828" t="s">
        <v>3773</v>
      </c>
    </row>
    <row r="2829" spans="1:14" hidden="1" x14ac:dyDescent="0.25">
      <c r="A2829">
        <v>43</v>
      </c>
      <c r="B2829">
        <v>26</v>
      </c>
      <c r="C2829" t="s">
        <v>10389</v>
      </c>
      <c r="D2829" s="7">
        <v>40833</v>
      </c>
      <c r="E2829" t="s">
        <v>10404</v>
      </c>
      <c r="F2829" t="s">
        <v>9</v>
      </c>
      <c r="G2829" t="s">
        <v>10404</v>
      </c>
      <c r="H2829" t="s">
        <v>17</v>
      </c>
      <c r="I2829" t="s">
        <v>48</v>
      </c>
      <c r="K2829" t="s">
        <v>3774</v>
      </c>
      <c r="L2829" t="s">
        <v>3775</v>
      </c>
    </row>
    <row r="2830" spans="1:14" hidden="1" x14ac:dyDescent="0.25">
      <c r="A2830">
        <v>43</v>
      </c>
      <c r="B2830">
        <v>27</v>
      </c>
      <c r="C2830" t="s">
        <v>10389</v>
      </c>
      <c r="D2830" s="7">
        <v>40833</v>
      </c>
      <c r="E2830" t="s">
        <v>10404</v>
      </c>
      <c r="F2830" t="s">
        <v>9</v>
      </c>
      <c r="G2830" t="s">
        <v>10404</v>
      </c>
      <c r="H2830" t="s">
        <v>10</v>
      </c>
      <c r="I2830" t="s">
        <v>14</v>
      </c>
      <c r="K2830" t="s">
        <v>3775</v>
      </c>
      <c r="L2830" t="s">
        <v>3776</v>
      </c>
    </row>
    <row r="2831" spans="1:14" hidden="1" x14ac:dyDescent="0.25">
      <c r="A2831">
        <v>43</v>
      </c>
      <c r="B2831">
        <v>28</v>
      </c>
      <c r="C2831" t="s">
        <v>10389</v>
      </c>
      <c r="D2831" s="7">
        <v>40833</v>
      </c>
      <c r="E2831" t="s">
        <v>10404</v>
      </c>
      <c r="F2831" t="s">
        <v>9</v>
      </c>
      <c r="G2831" t="s">
        <v>10404</v>
      </c>
      <c r="H2831" t="s">
        <v>17</v>
      </c>
      <c r="I2831" t="s">
        <v>77</v>
      </c>
      <c r="K2831" t="s">
        <v>3776</v>
      </c>
      <c r="L2831" t="s">
        <v>3777</v>
      </c>
    </row>
    <row r="2832" spans="1:14" hidden="1" x14ac:dyDescent="0.25">
      <c r="A2832">
        <v>43</v>
      </c>
      <c r="B2832">
        <v>29</v>
      </c>
      <c r="C2832" t="s">
        <v>10389</v>
      </c>
      <c r="D2832" s="7">
        <v>40833</v>
      </c>
      <c r="E2832" t="s">
        <v>10404</v>
      </c>
      <c r="F2832" t="s">
        <v>9</v>
      </c>
      <c r="G2832" t="s">
        <v>10404</v>
      </c>
      <c r="H2832" t="s">
        <v>33</v>
      </c>
      <c r="I2832" t="s">
        <v>34</v>
      </c>
      <c r="K2832" t="s">
        <v>3777</v>
      </c>
      <c r="L2832" t="s">
        <v>3777</v>
      </c>
    </row>
    <row r="2833" spans="1:14" hidden="1" x14ac:dyDescent="0.25">
      <c r="A2833">
        <v>43</v>
      </c>
      <c r="B2833">
        <v>30</v>
      </c>
      <c r="C2833" t="s">
        <v>10389</v>
      </c>
      <c r="D2833" s="7">
        <v>40833</v>
      </c>
      <c r="E2833" t="s">
        <v>10404</v>
      </c>
      <c r="F2833" t="s">
        <v>9</v>
      </c>
      <c r="G2833" t="s">
        <v>10404</v>
      </c>
      <c r="H2833" t="s">
        <v>21</v>
      </c>
      <c r="I2833" t="s">
        <v>334</v>
      </c>
      <c r="K2833" t="s">
        <v>3777</v>
      </c>
      <c r="L2833" t="s">
        <v>3778</v>
      </c>
    </row>
    <row r="2834" spans="1:14" hidden="1" x14ac:dyDescent="0.25">
      <c r="A2834">
        <v>43</v>
      </c>
      <c r="B2834">
        <v>31</v>
      </c>
      <c r="C2834" t="s">
        <v>10389</v>
      </c>
      <c r="D2834" s="7">
        <v>40833</v>
      </c>
      <c r="E2834" t="s">
        <v>10404</v>
      </c>
      <c r="F2834" t="s">
        <v>9</v>
      </c>
      <c r="G2834" t="s">
        <v>10404</v>
      </c>
      <c r="H2834" t="s">
        <v>24</v>
      </c>
      <c r="I2834" t="s">
        <v>10323</v>
      </c>
      <c r="K2834" t="s">
        <v>3779</v>
      </c>
      <c r="L2834" t="s">
        <v>3780</v>
      </c>
    </row>
    <row r="2835" spans="1:14" hidden="1" x14ac:dyDescent="0.25">
      <c r="A2835">
        <v>43</v>
      </c>
      <c r="B2835">
        <v>32</v>
      </c>
      <c r="C2835" t="s">
        <v>10389</v>
      </c>
      <c r="D2835" s="7">
        <v>40833</v>
      </c>
      <c r="E2835" t="s">
        <v>10404</v>
      </c>
      <c r="F2835" t="s">
        <v>9</v>
      </c>
      <c r="G2835" t="s">
        <v>10404</v>
      </c>
      <c r="H2835" t="s">
        <v>10</v>
      </c>
      <c r="I2835" t="s">
        <v>62</v>
      </c>
      <c r="K2835" t="s">
        <v>3781</v>
      </c>
      <c r="L2835" t="s">
        <v>3782</v>
      </c>
    </row>
    <row r="2836" spans="1:14" hidden="1" x14ac:dyDescent="0.25">
      <c r="A2836">
        <v>43</v>
      </c>
      <c r="B2836">
        <v>33</v>
      </c>
      <c r="C2836" t="s">
        <v>10389</v>
      </c>
      <c r="D2836" s="7">
        <v>40833</v>
      </c>
      <c r="E2836" t="s">
        <v>10404</v>
      </c>
      <c r="F2836" t="s">
        <v>9</v>
      </c>
      <c r="G2836" t="s">
        <v>10404</v>
      </c>
      <c r="H2836" t="s">
        <v>10</v>
      </c>
      <c r="I2836" t="s">
        <v>11</v>
      </c>
      <c r="K2836" t="s">
        <v>3782</v>
      </c>
      <c r="L2836" t="s">
        <v>3783</v>
      </c>
    </row>
    <row r="2837" spans="1:14" hidden="1" x14ac:dyDescent="0.25">
      <c r="A2837">
        <v>43</v>
      </c>
      <c r="B2837">
        <v>34</v>
      </c>
      <c r="C2837" t="s">
        <v>10389</v>
      </c>
      <c r="D2837" s="7">
        <v>40833</v>
      </c>
      <c r="E2837" t="s">
        <v>10404</v>
      </c>
      <c r="F2837" t="s">
        <v>9</v>
      </c>
      <c r="G2837" t="s">
        <v>10404</v>
      </c>
      <c r="H2837" t="s">
        <v>10</v>
      </c>
      <c r="I2837" t="s">
        <v>14</v>
      </c>
      <c r="K2837" t="s">
        <v>3784</v>
      </c>
      <c r="L2837" t="s">
        <v>3785</v>
      </c>
    </row>
    <row r="2838" spans="1:14" hidden="1" x14ac:dyDescent="0.25">
      <c r="A2838">
        <v>43</v>
      </c>
      <c r="B2838">
        <v>35</v>
      </c>
      <c r="C2838" t="s">
        <v>10389</v>
      </c>
      <c r="D2838" s="7">
        <v>40833</v>
      </c>
      <c r="E2838" t="s">
        <v>10404</v>
      </c>
      <c r="F2838" t="s">
        <v>9</v>
      </c>
      <c r="G2838" t="s">
        <v>10404</v>
      </c>
      <c r="H2838" t="s">
        <v>17</v>
      </c>
      <c r="I2838" t="s">
        <v>120</v>
      </c>
      <c r="K2838" t="s">
        <v>3786</v>
      </c>
      <c r="L2838" t="s">
        <v>3787</v>
      </c>
    </row>
    <row r="2839" spans="1:14" hidden="1" x14ac:dyDescent="0.25">
      <c r="A2839">
        <v>43</v>
      </c>
      <c r="B2839">
        <v>36</v>
      </c>
      <c r="C2839" t="s">
        <v>10389</v>
      </c>
      <c r="D2839" s="7">
        <v>40833</v>
      </c>
      <c r="E2839" t="s">
        <v>10404</v>
      </c>
      <c r="F2839" t="s">
        <v>9</v>
      </c>
      <c r="G2839" t="s">
        <v>10404</v>
      </c>
      <c r="H2839" t="s">
        <v>53</v>
      </c>
      <c r="I2839" t="s">
        <v>772</v>
      </c>
      <c r="J2839" t="s">
        <v>92</v>
      </c>
      <c r="K2839" t="s">
        <v>3787</v>
      </c>
      <c r="L2839" t="s">
        <v>3788</v>
      </c>
      <c r="N2839">
        <v>4</v>
      </c>
    </row>
    <row r="2840" spans="1:14" hidden="1" x14ac:dyDescent="0.25">
      <c r="A2840">
        <v>43</v>
      </c>
      <c r="B2840">
        <v>37</v>
      </c>
      <c r="C2840" t="s">
        <v>10389</v>
      </c>
      <c r="D2840" s="7">
        <v>40833</v>
      </c>
      <c r="E2840" t="s">
        <v>10404</v>
      </c>
      <c r="F2840" t="s">
        <v>9</v>
      </c>
      <c r="G2840" t="s">
        <v>10404</v>
      </c>
      <c r="H2840" t="s">
        <v>24</v>
      </c>
      <c r="I2840" t="s">
        <v>10323</v>
      </c>
      <c r="K2840" t="s">
        <v>3789</v>
      </c>
      <c r="L2840" t="s">
        <v>3790</v>
      </c>
    </row>
    <row r="2841" spans="1:14" hidden="1" x14ac:dyDescent="0.25">
      <c r="A2841">
        <v>43</v>
      </c>
      <c r="B2841">
        <v>38</v>
      </c>
      <c r="C2841" t="s">
        <v>10389</v>
      </c>
      <c r="D2841" s="7">
        <v>40833</v>
      </c>
      <c r="E2841" t="s">
        <v>10404</v>
      </c>
      <c r="F2841" t="s">
        <v>9</v>
      </c>
      <c r="G2841" t="s">
        <v>10404</v>
      </c>
      <c r="H2841" t="s">
        <v>10</v>
      </c>
      <c r="I2841" t="s">
        <v>11</v>
      </c>
      <c r="K2841" t="s">
        <v>3791</v>
      </c>
      <c r="L2841" t="s">
        <v>3792</v>
      </c>
    </row>
    <row r="2842" spans="1:14" hidden="1" x14ac:dyDescent="0.25">
      <c r="A2842">
        <v>43</v>
      </c>
      <c r="B2842">
        <v>39</v>
      </c>
      <c r="C2842" t="s">
        <v>10389</v>
      </c>
      <c r="D2842" s="7">
        <v>40833</v>
      </c>
      <c r="E2842" t="s">
        <v>10404</v>
      </c>
      <c r="F2842" t="s">
        <v>9</v>
      </c>
      <c r="G2842" t="s">
        <v>10404</v>
      </c>
      <c r="H2842" t="s">
        <v>17</v>
      </c>
      <c r="I2842" t="s">
        <v>292</v>
      </c>
      <c r="K2842" t="s">
        <v>3792</v>
      </c>
      <c r="L2842" t="s">
        <v>3793</v>
      </c>
    </row>
    <row r="2843" spans="1:14" hidden="1" x14ac:dyDescent="0.25">
      <c r="A2843">
        <v>43</v>
      </c>
      <c r="B2843">
        <v>40</v>
      </c>
      <c r="C2843" t="s">
        <v>10389</v>
      </c>
      <c r="D2843" s="7">
        <v>40833</v>
      </c>
      <c r="E2843" t="s">
        <v>10404</v>
      </c>
      <c r="F2843" t="s">
        <v>9</v>
      </c>
      <c r="G2843" t="s">
        <v>10404</v>
      </c>
      <c r="H2843" t="s">
        <v>10</v>
      </c>
      <c r="I2843" t="s">
        <v>14</v>
      </c>
      <c r="K2843" t="s">
        <v>3793</v>
      </c>
      <c r="L2843" t="s">
        <v>3794</v>
      </c>
    </row>
    <row r="2844" spans="1:14" hidden="1" x14ac:dyDescent="0.25">
      <c r="A2844">
        <v>43</v>
      </c>
      <c r="B2844">
        <v>41</v>
      </c>
      <c r="C2844" t="s">
        <v>10389</v>
      </c>
      <c r="D2844" s="7">
        <v>40833</v>
      </c>
      <c r="E2844" t="s">
        <v>10404</v>
      </c>
      <c r="F2844" t="s">
        <v>9</v>
      </c>
      <c r="G2844" t="s">
        <v>10404</v>
      </c>
      <c r="H2844" t="s">
        <v>17</v>
      </c>
      <c r="I2844" t="s">
        <v>77</v>
      </c>
      <c r="K2844" t="s">
        <v>3795</v>
      </c>
      <c r="L2844" t="s">
        <v>3796</v>
      </c>
    </row>
    <row r="2845" spans="1:14" hidden="1" x14ac:dyDescent="0.25">
      <c r="A2845">
        <v>43</v>
      </c>
      <c r="B2845">
        <v>42</v>
      </c>
      <c r="C2845" t="s">
        <v>10389</v>
      </c>
      <c r="D2845" s="7">
        <v>40833</v>
      </c>
      <c r="E2845" t="s">
        <v>10404</v>
      </c>
      <c r="F2845" t="s">
        <v>9</v>
      </c>
      <c r="G2845" t="s">
        <v>10404</v>
      </c>
      <c r="H2845" t="s">
        <v>33</v>
      </c>
      <c r="I2845" t="s">
        <v>192</v>
      </c>
      <c r="K2845" t="s">
        <v>3796</v>
      </c>
      <c r="L2845" t="s">
        <v>3796</v>
      </c>
    </row>
    <row r="2846" spans="1:14" hidden="1" x14ac:dyDescent="0.25">
      <c r="A2846">
        <v>43</v>
      </c>
      <c r="B2846">
        <v>43</v>
      </c>
      <c r="C2846" t="s">
        <v>10389</v>
      </c>
      <c r="D2846" s="7">
        <v>40833</v>
      </c>
      <c r="E2846" t="s">
        <v>10404</v>
      </c>
      <c r="F2846" t="s">
        <v>9</v>
      </c>
      <c r="G2846" t="s">
        <v>10404</v>
      </c>
      <c r="H2846" t="s">
        <v>21</v>
      </c>
      <c r="I2846" t="s">
        <v>334</v>
      </c>
      <c r="K2846" t="s">
        <v>3796</v>
      </c>
      <c r="L2846" t="s">
        <v>3797</v>
      </c>
    </row>
    <row r="2847" spans="1:14" hidden="1" x14ac:dyDescent="0.25">
      <c r="A2847">
        <v>43</v>
      </c>
      <c r="B2847">
        <v>44</v>
      </c>
      <c r="C2847" t="s">
        <v>10389</v>
      </c>
      <c r="D2847" s="7">
        <v>40833</v>
      </c>
      <c r="E2847" t="s">
        <v>10404</v>
      </c>
      <c r="F2847" t="s">
        <v>9</v>
      </c>
      <c r="G2847" t="s">
        <v>10404</v>
      </c>
      <c r="H2847" t="s">
        <v>24</v>
      </c>
      <c r="I2847" t="s">
        <v>10323</v>
      </c>
      <c r="K2847" t="s">
        <v>3798</v>
      </c>
      <c r="L2847" t="s">
        <v>3799</v>
      </c>
    </row>
    <row r="2848" spans="1:14" hidden="1" x14ac:dyDescent="0.25">
      <c r="A2848">
        <v>43</v>
      </c>
      <c r="B2848">
        <v>45</v>
      </c>
      <c r="C2848" t="s">
        <v>10389</v>
      </c>
      <c r="D2848" s="7">
        <v>40833</v>
      </c>
      <c r="E2848" t="s">
        <v>10404</v>
      </c>
      <c r="F2848" t="s">
        <v>9</v>
      </c>
      <c r="G2848" t="s">
        <v>10404</v>
      </c>
      <c r="H2848" t="s">
        <v>10</v>
      </c>
      <c r="I2848" t="s">
        <v>11</v>
      </c>
      <c r="K2848" t="s">
        <v>3800</v>
      </c>
      <c r="L2848" t="s">
        <v>3801</v>
      </c>
    </row>
    <row r="2849" spans="1:12" hidden="1" x14ac:dyDescent="0.25">
      <c r="A2849">
        <v>43</v>
      </c>
      <c r="B2849">
        <v>46</v>
      </c>
      <c r="C2849" t="s">
        <v>10389</v>
      </c>
      <c r="D2849" s="7">
        <v>40833</v>
      </c>
      <c r="E2849" t="s">
        <v>10404</v>
      </c>
      <c r="F2849" t="s">
        <v>9</v>
      </c>
      <c r="G2849" t="s">
        <v>10404</v>
      </c>
      <c r="H2849" t="s">
        <v>10</v>
      </c>
      <c r="I2849" t="s">
        <v>14</v>
      </c>
      <c r="K2849" t="s">
        <v>3802</v>
      </c>
      <c r="L2849" t="s">
        <v>3803</v>
      </c>
    </row>
    <row r="2850" spans="1:12" hidden="1" x14ac:dyDescent="0.25">
      <c r="A2850">
        <v>43</v>
      </c>
      <c r="B2850">
        <v>47</v>
      </c>
      <c r="C2850" t="s">
        <v>10389</v>
      </c>
      <c r="D2850" s="7">
        <v>40833</v>
      </c>
      <c r="E2850" t="s">
        <v>10404</v>
      </c>
      <c r="F2850" t="s">
        <v>9</v>
      </c>
      <c r="G2850" t="s">
        <v>10404</v>
      </c>
      <c r="H2850" t="s">
        <v>17</v>
      </c>
      <c r="I2850" t="s">
        <v>48</v>
      </c>
      <c r="K2850" t="s">
        <v>3803</v>
      </c>
      <c r="L2850" t="s">
        <v>3804</v>
      </c>
    </row>
    <row r="2851" spans="1:12" hidden="1" x14ac:dyDescent="0.25">
      <c r="A2851">
        <v>43</v>
      </c>
      <c r="B2851">
        <v>48</v>
      </c>
      <c r="C2851" t="s">
        <v>10389</v>
      </c>
      <c r="D2851" s="7">
        <v>40833</v>
      </c>
      <c r="E2851" t="s">
        <v>10404</v>
      </c>
      <c r="F2851" t="s">
        <v>9</v>
      </c>
      <c r="G2851" t="s">
        <v>10404</v>
      </c>
      <c r="H2851" t="s">
        <v>10</v>
      </c>
      <c r="I2851" t="s">
        <v>14</v>
      </c>
      <c r="K2851" t="s">
        <v>3804</v>
      </c>
      <c r="L2851" t="s">
        <v>3805</v>
      </c>
    </row>
    <row r="2852" spans="1:12" hidden="1" x14ac:dyDescent="0.25">
      <c r="A2852">
        <v>43</v>
      </c>
      <c r="B2852">
        <v>49</v>
      </c>
      <c r="C2852" t="s">
        <v>10389</v>
      </c>
      <c r="D2852" s="7">
        <v>40833</v>
      </c>
      <c r="E2852" t="s">
        <v>10404</v>
      </c>
      <c r="F2852" t="s">
        <v>9</v>
      </c>
      <c r="G2852" t="s">
        <v>10404</v>
      </c>
      <c r="H2852" t="s">
        <v>17</v>
      </c>
      <c r="I2852" t="s">
        <v>120</v>
      </c>
      <c r="K2852" t="s">
        <v>3806</v>
      </c>
      <c r="L2852" t="s">
        <v>3807</v>
      </c>
    </row>
    <row r="2853" spans="1:12" hidden="1" x14ac:dyDescent="0.25">
      <c r="A2853">
        <v>43</v>
      </c>
      <c r="B2853">
        <v>50</v>
      </c>
      <c r="C2853" t="s">
        <v>10389</v>
      </c>
      <c r="D2853" s="7">
        <v>40833</v>
      </c>
      <c r="E2853" t="s">
        <v>10404</v>
      </c>
      <c r="F2853" t="s">
        <v>9</v>
      </c>
      <c r="G2853" t="s">
        <v>10404</v>
      </c>
      <c r="H2853" t="s">
        <v>162</v>
      </c>
      <c r="I2853" t="s">
        <v>163</v>
      </c>
      <c r="K2853" t="s">
        <v>3807</v>
      </c>
      <c r="L2853" t="s">
        <v>3808</v>
      </c>
    </row>
    <row r="2854" spans="1:12" hidden="1" x14ac:dyDescent="0.25">
      <c r="A2854">
        <v>43</v>
      </c>
      <c r="B2854">
        <v>51</v>
      </c>
      <c r="C2854" t="s">
        <v>10389</v>
      </c>
      <c r="D2854" s="7">
        <v>40833</v>
      </c>
      <c r="E2854" t="s">
        <v>10404</v>
      </c>
      <c r="F2854" t="s">
        <v>9</v>
      </c>
      <c r="G2854" t="s">
        <v>10404</v>
      </c>
      <c r="H2854" t="s">
        <v>21</v>
      </c>
      <c r="I2854" t="s">
        <v>334</v>
      </c>
      <c r="K2854" t="s">
        <v>3809</v>
      </c>
      <c r="L2854" t="s">
        <v>3810</v>
      </c>
    </row>
    <row r="2855" spans="1:12" hidden="1" x14ac:dyDescent="0.25">
      <c r="A2855">
        <v>43</v>
      </c>
      <c r="B2855">
        <v>52</v>
      </c>
      <c r="C2855" t="s">
        <v>10389</v>
      </c>
      <c r="D2855" s="7">
        <v>40833</v>
      </c>
      <c r="E2855" t="s">
        <v>10404</v>
      </c>
      <c r="F2855" t="s">
        <v>9</v>
      </c>
      <c r="G2855" t="s">
        <v>10404</v>
      </c>
      <c r="H2855" t="s">
        <v>24</v>
      </c>
      <c r="I2855" t="s">
        <v>10323</v>
      </c>
      <c r="K2855" t="s">
        <v>3811</v>
      </c>
      <c r="L2855" t="s">
        <v>3812</v>
      </c>
    </row>
    <row r="2856" spans="1:12" hidden="1" x14ac:dyDescent="0.25">
      <c r="A2856">
        <v>43</v>
      </c>
      <c r="B2856">
        <v>53</v>
      </c>
      <c r="C2856" t="s">
        <v>10389</v>
      </c>
      <c r="D2856" s="7">
        <v>40833</v>
      </c>
      <c r="E2856" t="s">
        <v>10404</v>
      </c>
      <c r="F2856" t="s">
        <v>9</v>
      </c>
      <c r="G2856" t="s">
        <v>10404</v>
      </c>
      <c r="H2856" t="s">
        <v>10</v>
      </c>
      <c r="I2856" t="s">
        <v>11</v>
      </c>
      <c r="K2856" t="s">
        <v>3813</v>
      </c>
      <c r="L2856" t="s">
        <v>3814</v>
      </c>
    </row>
    <row r="2857" spans="1:12" hidden="1" x14ac:dyDescent="0.25">
      <c r="A2857">
        <v>43</v>
      </c>
      <c r="B2857">
        <v>54</v>
      </c>
      <c r="C2857" t="s">
        <v>10389</v>
      </c>
      <c r="D2857" s="7">
        <v>40833</v>
      </c>
      <c r="E2857" t="s">
        <v>10404</v>
      </c>
      <c r="F2857" t="s">
        <v>9</v>
      </c>
      <c r="G2857" t="s">
        <v>10404</v>
      </c>
      <c r="H2857" t="s">
        <v>10</v>
      </c>
      <c r="I2857" t="s">
        <v>14</v>
      </c>
      <c r="K2857" t="s">
        <v>3814</v>
      </c>
      <c r="L2857" t="s">
        <v>3815</v>
      </c>
    </row>
    <row r="2858" spans="1:12" hidden="1" x14ac:dyDescent="0.25">
      <c r="A2858">
        <v>43</v>
      </c>
      <c r="B2858">
        <v>55</v>
      </c>
      <c r="C2858" t="s">
        <v>10389</v>
      </c>
      <c r="D2858" s="7">
        <v>40833</v>
      </c>
      <c r="E2858" t="s">
        <v>10404</v>
      </c>
      <c r="F2858" t="s">
        <v>9</v>
      </c>
      <c r="G2858" t="s">
        <v>10404</v>
      </c>
      <c r="H2858" t="s">
        <v>17</v>
      </c>
      <c r="I2858" t="s">
        <v>45</v>
      </c>
      <c r="K2858" t="s">
        <v>3815</v>
      </c>
      <c r="L2858" t="s">
        <v>3816</v>
      </c>
    </row>
    <row r="2859" spans="1:12" hidden="1" x14ac:dyDescent="0.25">
      <c r="A2859">
        <v>43</v>
      </c>
      <c r="B2859">
        <v>56</v>
      </c>
      <c r="C2859" t="s">
        <v>10389</v>
      </c>
      <c r="D2859" s="7">
        <v>40833</v>
      </c>
      <c r="E2859" t="s">
        <v>10404</v>
      </c>
      <c r="F2859" t="s">
        <v>9</v>
      </c>
      <c r="G2859" t="s">
        <v>10404</v>
      </c>
      <c r="H2859" t="s">
        <v>33</v>
      </c>
      <c r="I2859" t="s">
        <v>34</v>
      </c>
      <c r="K2859" t="s">
        <v>3817</v>
      </c>
      <c r="L2859" t="s">
        <v>3818</v>
      </c>
    </row>
    <row r="2860" spans="1:12" hidden="1" x14ac:dyDescent="0.25">
      <c r="A2860">
        <v>43</v>
      </c>
      <c r="B2860">
        <v>57</v>
      </c>
      <c r="C2860" t="s">
        <v>10389</v>
      </c>
      <c r="D2860" s="7">
        <v>40833</v>
      </c>
      <c r="E2860" t="s">
        <v>10404</v>
      </c>
      <c r="F2860" t="s">
        <v>9</v>
      </c>
      <c r="G2860" t="s">
        <v>10404</v>
      </c>
      <c r="H2860" t="s">
        <v>24</v>
      </c>
      <c r="I2860" t="s">
        <v>10323</v>
      </c>
      <c r="K2860" t="s">
        <v>3818</v>
      </c>
      <c r="L2860" t="s">
        <v>3819</v>
      </c>
    </row>
    <row r="2861" spans="1:12" hidden="1" x14ac:dyDescent="0.25">
      <c r="A2861">
        <v>43</v>
      </c>
      <c r="B2861">
        <v>58</v>
      </c>
      <c r="C2861" t="s">
        <v>10389</v>
      </c>
      <c r="D2861" s="7">
        <v>40833</v>
      </c>
      <c r="E2861" t="s">
        <v>10404</v>
      </c>
      <c r="F2861" t="s">
        <v>9</v>
      </c>
      <c r="G2861" t="s">
        <v>10404</v>
      </c>
      <c r="H2861" t="s">
        <v>24</v>
      </c>
      <c r="I2861" t="s">
        <v>165</v>
      </c>
      <c r="K2861" t="s">
        <v>3820</v>
      </c>
      <c r="L2861" t="s">
        <v>3821</v>
      </c>
    </row>
    <row r="2862" spans="1:12" hidden="1" x14ac:dyDescent="0.25">
      <c r="A2862">
        <v>43</v>
      </c>
      <c r="B2862">
        <v>59</v>
      </c>
      <c r="C2862" t="s">
        <v>10389</v>
      </c>
      <c r="D2862" s="7">
        <v>40833</v>
      </c>
      <c r="E2862" t="s">
        <v>10404</v>
      </c>
      <c r="F2862" t="s">
        <v>9</v>
      </c>
      <c r="G2862" t="s">
        <v>10404</v>
      </c>
      <c r="H2862" t="s">
        <v>24</v>
      </c>
      <c r="I2862" t="s">
        <v>104</v>
      </c>
      <c r="K2862" t="s">
        <v>3822</v>
      </c>
      <c r="L2862" t="s">
        <v>3823</v>
      </c>
    </row>
    <row r="2863" spans="1:12" hidden="1" x14ac:dyDescent="0.25">
      <c r="A2863">
        <v>44</v>
      </c>
      <c r="B2863">
        <v>1</v>
      </c>
      <c r="C2863" t="s">
        <v>10396</v>
      </c>
      <c r="D2863" s="7">
        <v>40559</v>
      </c>
      <c r="E2863" t="s">
        <v>613</v>
      </c>
      <c r="F2863" t="s">
        <v>612</v>
      </c>
      <c r="G2863" t="s">
        <v>613</v>
      </c>
      <c r="H2863" t="s">
        <v>10</v>
      </c>
      <c r="I2863" t="s">
        <v>113</v>
      </c>
      <c r="K2863" t="s">
        <v>3824</v>
      </c>
      <c r="L2863" t="s">
        <v>3825</v>
      </c>
    </row>
    <row r="2864" spans="1:12" hidden="1" x14ac:dyDescent="0.25">
      <c r="A2864">
        <v>44</v>
      </c>
      <c r="B2864">
        <v>2</v>
      </c>
      <c r="C2864" t="s">
        <v>10396</v>
      </c>
      <c r="D2864" s="7">
        <v>40559</v>
      </c>
      <c r="E2864" t="s">
        <v>613</v>
      </c>
      <c r="F2864" t="s">
        <v>612</v>
      </c>
      <c r="G2864" t="s">
        <v>613</v>
      </c>
      <c r="H2864" t="s">
        <v>10</v>
      </c>
      <c r="I2864" t="s">
        <v>118</v>
      </c>
      <c r="K2864" t="s">
        <v>3825</v>
      </c>
      <c r="L2864" t="s">
        <v>3826</v>
      </c>
    </row>
    <row r="2865" spans="1:12" hidden="1" x14ac:dyDescent="0.25">
      <c r="A2865">
        <v>44</v>
      </c>
      <c r="B2865">
        <v>3</v>
      </c>
      <c r="C2865" t="s">
        <v>10396</v>
      </c>
      <c r="D2865" s="7">
        <v>40559</v>
      </c>
      <c r="E2865" t="s">
        <v>613</v>
      </c>
      <c r="F2865" t="s">
        <v>612</v>
      </c>
      <c r="G2865" t="s">
        <v>613</v>
      </c>
      <c r="H2865" t="s">
        <v>17</v>
      </c>
      <c r="I2865" t="s">
        <v>73</v>
      </c>
      <c r="K2865" t="s">
        <v>3826</v>
      </c>
      <c r="L2865" t="s">
        <v>3827</v>
      </c>
    </row>
    <row r="2866" spans="1:12" hidden="1" x14ac:dyDescent="0.25">
      <c r="A2866">
        <v>44</v>
      </c>
      <c r="B2866">
        <v>4</v>
      </c>
      <c r="C2866" t="s">
        <v>10396</v>
      </c>
      <c r="D2866" s="7">
        <v>40559</v>
      </c>
      <c r="E2866" t="s">
        <v>613</v>
      </c>
      <c r="F2866" t="s">
        <v>612</v>
      </c>
      <c r="G2866" t="s">
        <v>613</v>
      </c>
      <c r="H2866" t="s">
        <v>17</v>
      </c>
      <c r="I2866" t="s">
        <v>292</v>
      </c>
      <c r="K2866" t="s">
        <v>3827</v>
      </c>
      <c r="L2866" t="s">
        <v>3828</v>
      </c>
    </row>
    <row r="2867" spans="1:12" hidden="1" x14ac:dyDescent="0.25">
      <c r="A2867">
        <v>44</v>
      </c>
      <c r="B2867">
        <v>5</v>
      </c>
      <c r="C2867" t="s">
        <v>10396</v>
      </c>
      <c r="D2867" s="7">
        <v>40559</v>
      </c>
      <c r="E2867" t="s">
        <v>613</v>
      </c>
      <c r="F2867" t="s">
        <v>612</v>
      </c>
      <c r="G2867" t="s">
        <v>613</v>
      </c>
      <c r="H2867" t="s">
        <v>10</v>
      </c>
      <c r="I2867" t="s">
        <v>118</v>
      </c>
      <c r="K2867" t="s">
        <v>3828</v>
      </c>
      <c r="L2867" t="s">
        <v>3829</v>
      </c>
    </row>
    <row r="2868" spans="1:12" hidden="1" x14ac:dyDescent="0.25">
      <c r="A2868">
        <v>44</v>
      </c>
      <c r="B2868">
        <v>6</v>
      </c>
      <c r="C2868" t="s">
        <v>10396</v>
      </c>
      <c r="D2868" s="7">
        <v>40559</v>
      </c>
      <c r="E2868" t="s">
        <v>613</v>
      </c>
      <c r="F2868" t="s">
        <v>612</v>
      </c>
      <c r="G2868" t="s">
        <v>613</v>
      </c>
      <c r="H2868" t="s">
        <v>17</v>
      </c>
      <c r="I2868" t="s">
        <v>101</v>
      </c>
      <c r="K2868" t="s">
        <v>3829</v>
      </c>
      <c r="L2868" t="s">
        <v>3830</v>
      </c>
    </row>
    <row r="2869" spans="1:12" hidden="1" x14ac:dyDescent="0.25">
      <c r="A2869">
        <v>44</v>
      </c>
      <c r="B2869">
        <v>7</v>
      </c>
      <c r="C2869" t="s">
        <v>10396</v>
      </c>
      <c r="D2869" s="7">
        <v>40559</v>
      </c>
      <c r="E2869" t="s">
        <v>613</v>
      </c>
      <c r="F2869" t="s">
        <v>612</v>
      </c>
      <c r="G2869" t="s">
        <v>613</v>
      </c>
      <c r="H2869" t="s">
        <v>17</v>
      </c>
      <c r="I2869" t="s">
        <v>73</v>
      </c>
      <c r="K2869" t="s">
        <v>3830</v>
      </c>
      <c r="L2869" t="s">
        <v>3831</v>
      </c>
    </row>
    <row r="2870" spans="1:12" hidden="1" x14ac:dyDescent="0.25">
      <c r="A2870">
        <v>44</v>
      </c>
      <c r="B2870">
        <v>8</v>
      </c>
      <c r="C2870" t="s">
        <v>10396</v>
      </c>
      <c r="D2870" s="7">
        <v>40559</v>
      </c>
      <c r="E2870" t="s">
        <v>613</v>
      </c>
      <c r="F2870" t="s">
        <v>612</v>
      </c>
      <c r="G2870" t="s">
        <v>613</v>
      </c>
      <c r="H2870" t="s">
        <v>10</v>
      </c>
      <c r="I2870" t="s">
        <v>118</v>
      </c>
      <c r="K2870" t="s">
        <v>3831</v>
      </c>
      <c r="L2870" t="s">
        <v>3832</v>
      </c>
    </row>
    <row r="2871" spans="1:12" hidden="1" x14ac:dyDescent="0.25">
      <c r="A2871">
        <v>44</v>
      </c>
      <c r="B2871">
        <v>9</v>
      </c>
      <c r="C2871" t="s">
        <v>10396</v>
      </c>
      <c r="D2871" s="7">
        <v>40559</v>
      </c>
      <c r="E2871" t="s">
        <v>613</v>
      </c>
      <c r="F2871" t="s">
        <v>612</v>
      </c>
      <c r="G2871" t="s">
        <v>613</v>
      </c>
      <c r="H2871" t="s">
        <v>348</v>
      </c>
      <c r="I2871" t="s">
        <v>968</v>
      </c>
      <c r="K2871" t="s">
        <v>3832</v>
      </c>
      <c r="L2871" t="s">
        <v>3832</v>
      </c>
    </row>
    <row r="2872" spans="1:12" hidden="1" x14ac:dyDescent="0.25">
      <c r="A2872">
        <v>44</v>
      </c>
      <c r="B2872">
        <v>10</v>
      </c>
      <c r="C2872" t="s">
        <v>10396</v>
      </c>
      <c r="D2872" s="7">
        <v>40559</v>
      </c>
      <c r="E2872" t="s">
        <v>613</v>
      </c>
      <c r="F2872" t="s">
        <v>612</v>
      </c>
      <c r="G2872" t="s">
        <v>613</v>
      </c>
      <c r="H2872" t="s">
        <v>17</v>
      </c>
      <c r="I2872" t="s">
        <v>18</v>
      </c>
      <c r="K2872" t="s">
        <v>3832</v>
      </c>
      <c r="L2872" t="s">
        <v>3833</v>
      </c>
    </row>
    <row r="2873" spans="1:12" hidden="1" x14ac:dyDescent="0.25">
      <c r="A2873">
        <v>44</v>
      </c>
      <c r="B2873">
        <v>11</v>
      </c>
      <c r="C2873" t="s">
        <v>10396</v>
      </c>
      <c r="D2873" s="7">
        <v>40559</v>
      </c>
      <c r="E2873" t="s">
        <v>613</v>
      </c>
      <c r="F2873" t="s">
        <v>612</v>
      </c>
      <c r="G2873" t="s">
        <v>613</v>
      </c>
      <c r="H2873" t="s">
        <v>10</v>
      </c>
      <c r="I2873" t="s">
        <v>11</v>
      </c>
      <c r="K2873" t="s">
        <v>3833</v>
      </c>
      <c r="L2873" t="s">
        <v>3834</v>
      </c>
    </row>
    <row r="2874" spans="1:12" hidden="1" x14ac:dyDescent="0.25">
      <c r="A2874">
        <v>44</v>
      </c>
      <c r="B2874">
        <v>12</v>
      </c>
      <c r="C2874" t="s">
        <v>10396</v>
      </c>
      <c r="D2874" s="7">
        <v>40559</v>
      </c>
      <c r="E2874" t="s">
        <v>613</v>
      </c>
      <c r="F2874" t="s">
        <v>612</v>
      </c>
      <c r="G2874" t="s">
        <v>613</v>
      </c>
      <c r="H2874" t="s">
        <v>17</v>
      </c>
      <c r="I2874" t="s">
        <v>73</v>
      </c>
      <c r="K2874" t="s">
        <v>3834</v>
      </c>
      <c r="L2874" t="s">
        <v>3835</v>
      </c>
    </row>
    <row r="2875" spans="1:12" hidden="1" x14ac:dyDescent="0.25">
      <c r="A2875">
        <v>44</v>
      </c>
      <c r="B2875">
        <v>13</v>
      </c>
      <c r="C2875" t="s">
        <v>10396</v>
      </c>
      <c r="D2875" s="7">
        <v>40559</v>
      </c>
      <c r="E2875" t="s">
        <v>613</v>
      </c>
      <c r="F2875" t="s">
        <v>612</v>
      </c>
      <c r="G2875" t="s">
        <v>613</v>
      </c>
      <c r="H2875" t="s">
        <v>10</v>
      </c>
      <c r="I2875" t="s">
        <v>118</v>
      </c>
      <c r="K2875" t="s">
        <v>3835</v>
      </c>
      <c r="L2875" t="s">
        <v>3836</v>
      </c>
    </row>
    <row r="2876" spans="1:12" hidden="1" x14ac:dyDescent="0.25">
      <c r="A2876">
        <v>44</v>
      </c>
      <c r="B2876">
        <v>14</v>
      </c>
      <c r="C2876" t="s">
        <v>10396</v>
      </c>
      <c r="D2876" s="7">
        <v>40559</v>
      </c>
      <c r="E2876" t="s">
        <v>613</v>
      </c>
      <c r="F2876" t="s">
        <v>612</v>
      </c>
      <c r="G2876" t="s">
        <v>613</v>
      </c>
      <c r="H2876" t="s">
        <v>17</v>
      </c>
      <c r="I2876" t="s">
        <v>18</v>
      </c>
      <c r="K2876" t="s">
        <v>3836</v>
      </c>
      <c r="L2876" t="s">
        <v>3837</v>
      </c>
    </row>
    <row r="2877" spans="1:12" hidden="1" x14ac:dyDescent="0.25">
      <c r="A2877">
        <v>44</v>
      </c>
      <c r="B2877">
        <v>15</v>
      </c>
      <c r="C2877" t="s">
        <v>10396</v>
      </c>
      <c r="D2877" s="7">
        <v>40559</v>
      </c>
      <c r="E2877" t="s">
        <v>613</v>
      </c>
      <c r="F2877" t="s">
        <v>612</v>
      </c>
      <c r="G2877" t="s">
        <v>613</v>
      </c>
      <c r="H2877" t="s">
        <v>10</v>
      </c>
      <c r="I2877" t="s">
        <v>14</v>
      </c>
      <c r="K2877" t="s">
        <v>3837</v>
      </c>
      <c r="L2877" t="s">
        <v>3838</v>
      </c>
    </row>
    <row r="2878" spans="1:12" hidden="1" x14ac:dyDescent="0.25">
      <c r="A2878">
        <v>44</v>
      </c>
      <c r="B2878">
        <v>16</v>
      </c>
      <c r="C2878" t="s">
        <v>10396</v>
      </c>
      <c r="D2878" s="7">
        <v>40559</v>
      </c>
      <c r="E2878" t="s">
        <v>613</v>
      </c>
      <c r="F2878" t="s">
        <v>612</v>
      </c>
      <c r="G2878" t="s">
        <v>613</v>
      </c>
      <c r="H2878" t="s">
        <v>17</v>
      </c>
      <c r="I2878" t="s">
        <v>18</v>
      </c>
      <c r="K2878" t="s">
        <v>3838</v>
      </c>
      <c r="L2878" t="s">
        <v>3839</v>
      </c>
    </row>
    <row r="2879" spans="1:12" hidden="1" x14ac:dyDescent="0.25">
      <c r="A2879">
        <v>44</v>
      </c>
      <c r="B2879">
        <v>17</v>
      </c>
      <c r="C2879" t="s">
        <v>10396</v>
      </c>
      <c r="D2879" s="7">
        <v>40559</v>
      </c>
      <c r="E2879" t="s">
        <v>613</v>
      </c>
      <c r="F2879" t="s">
        <v>612</v>
      </c>
      <c r="G2879" t="s">
        <v>613</v>
      </c>
      <c r="H2879" t="s">
        <v>10</v>
      </c>
      <c r="I2879" t="s">
        <v>14</v>
      </c>
      <c r="K2879" t="s">
        <v>3840</v>
      </c>
      <c r="L2879" t="s">
        <v>3841</v>
      </c>
    </row>
    <row r="2880" spans="1:12" hidden="1" x14ac:dyDescent="0.25">
      <c r="A2880">
        <v>44</v>
      </c>
      <c r="B2880">
        <v>18</v>
      </c>
      <c r="C2880" t="s">
        <v>10396</v>
      </c>
      <c r="D2880" s="7">
        <v>40559</v>
      </c>
      <c r="E2880" t="s">
        <v>613</v>
      </c>
      <c r="F2880" t="s">
        <v>612</v>
      </c>
      <c r="G2880" t="s">
        <v>613</v>
      </c>
      <c r="H2880" t="s">
        <v>17</v>
      </c>
      <c r="I2880" t="s">
        <v>18</v>
      </c>
      <c r="K2880" t="s">
        <v>3841</v>
      </c>
      <c r="L2880" t="s">
        <v>3842</v>
      </c>
    </row>
    <row r="2881" spans="1:14" hidden="1" x14ac:dyDescent="0.25">
      <c r="A2881">
        <v>44</v>
      </c>
      <c r="B2881">
        <v>19</v>
      </c>
      <c r="C2881" t="s">
        <v>10396</v>
      </c>
      <c r="D2881" s="7">
        <v>40559</v>
      </c>
      <c r="E2881" t="s">
        <v>613</v>
      </c>
      <c r="F2881" t="s">
        <v>612</v>
      </c>
      <c r="G2881" t="s">
        <v>613</v>
      </c>
      <c r="H2881" t="s">
        <v>10</v>
      </c>
      <c r="I2881" t="s">
        <v>11</v>
      </c>
      <c r="K2881" t="s">
        <v>3843</v>
      </c>
      <c r="L2881" t="s">
        <v>3844</v>
      </c>
    </row>
    <row r="2882" spans="1:14" hidden="1" x14ac:dyDescent="0.25">
      <c r="A2882">
        <v>44</v>
      </c>
      <c r="B2882">
        <v>20</v>
      </c>
      <c r="C2882" t="s">
        <v>10396</v>
      </c>
      <c r="D2882" s="7">
        <v>40559</v>
      </c>
      <c r="E2882" t="s">
        <v>613</v>
      </c>
      <c r="F2882" t="s">
        <v>612</v>
      </c>
      <c r="G2882" t="s">
        <v>613</v>
      </c>
      <c r="H2882" t="s">
        <v>24</v>
      </c>
      <c r="I2882" t="s">
        <v>39</v>
      </c>
      <c r="K2882" t="s">
        <v>3845</v>
      </c>
      <c r="L2882" t="s">
        <v>3846</v>
      </c>
    </row>
    <row r="2883" spans="1:14" hidden="1" x14ac:dyDescent="0.25">
      <c r="A2883">
        <v>44</v>
      </c>
      <c r="B2883">
        <v>21</v>
      </c>
      <c r="C2883" t="s">
        <v>10396</v>
      </c>
      <c r="D2883" s="7">
        <v>40559</v>
      </c>
      <c r="E2883" t="s">
        <v>613</v>
      </c>
      <c r="F2883" t="s">
        <v>612</v>
      </c>
      <c r="G2883" t="s">
        <v>613</v>
      </c>
      <c r="H2883" t="s">
        <v>10</v>
      </c>
      <c r="I2883" t="s">
        <v>118</v>
      </c>
      <c r="K2883" t="s">
        <v>3847</v>
      </c>
      <c r="L2883" t="s">
        <v>639</v>
      </c>
    </row>
    <row r="2884" spans="1:14" hidden="1" x14ac:dyDescent="0.25">
      <c r="A2884">
        <v>44</v>
      </c>
      <c r="B2884">
        <v>22</v>
      </c>
      <c r="C2884" t="s">
        <v>10396</v>
      </c>
      <c r="D2884" s="7">
        <v>40559</v>
      </c>
      <c r="E2884" t="s">
        <v>613</v>
      </c>
      <c r="F2884" t="s">
        <v>612</v>
      </c>
      <c r="G2884" t="s">
        <v>613</v>
      </c>
      <c r="H2884" t="s">
        <v>17</v>
      </c>
      <c r="I2884" t="s">
        <v>18</v>
      </c>
      <c r="K2884" t="s">
        <v>639</v>
      </c>
      <c r="L2884" t="s">
        <v>3848</v>
      </c>
    </row>
    <row r="2885" spans="1:14" hidden="1" x14ac:dyDescent="0.25">
      <c r="A2885">
        <v>44</v>
      </c>
      <c r="B2885">
        <v>23</v>
      </c>
      <c r="C2885" t="s">
        <v>10396</v>
      </c>
      <c r="D2885" s="7">
        <v>40559</v>
      </c>
      <c r="E2885" t="s">
        <v>613</v>
      </c>
      <c r="F2885" t="s">
        <v>612</v>
      </c>
      <c r="G2885" t="s">
        <v>613</v>
      </c>
      <c r="H2885" t="s">
        <v>10</v>
      </c>
      <c r="I2885" t="s">
        <v>14</v>
      </c>
      <c r="K2885" t="s">
        <v>3848</v>
      </c>
      <c r="L2885" t="s">
        <v>3849</v>
      </c>
    </row>
    <row r="2886" spans="1:14" hidden="1" x14ac:dyDescent="0.25">
      <c r="A2886">
        <v>44</v>
      </c>
      <c r="B2886">
        <v>24</v>
      </c>
      <c r="C2886" t="s">
        <v>10396</v>
      </c>
      <c r="D2886" s="7">
        <v>40559</v>
      </c>
      <c r="E2886" t="s">
        <v>613</v>
      </c>
      <c r="F2886" t="s">
        <v>612</v>
      </c>
      <c r="G2886" t="s">
        <v>613</v>
      </c>
      <c r="H2886" t="s">
        <v>17</v>
      </c>
      <c r="I2886" t="s">
        <v>18</v>
      </c>
      <c r="K2886" t="s">
        <v>3849</v>
      </c>
      <c r="L2886" t="s">
        <v>3850</v>
      </c>
    </row>
    <row r="2887" spans="1:14" hidden="1" x14ac:dyDescent="0.25">
      <c r="A2887">
        <v>44</v>
      </c>
      <c r="B2887">
        <v>25</v>
      </c>
      <c r="C2887" t="s">
        <v>10396</v>
      </c>
      <c r="D2887" s="7">
        <v>40559</v>
      </c>
      <c r="E2887" t="s">
        <v>613</v>
      </c>
      <c r="F2887" t="s">
        <v>612</v>
      </c>
      <c r="G2887" t="s">
        <v>613</v>
      </c>
      <c r="H2887" t="s">
        <v>10</v>
      </c>
      <c r="I2887" t="s">
        <v>14</v>
      </c>
      <c r="K2887" t="s">
        <v>3850</v>
      </c>
      <c r="L2887" t="s">
        <v>3851</v>
      </c>
    </row>
    <row r="2888" spans="1:14" hidden="1" x14ac:dyDescent="0.25">
      <c r="A2888">
        <v>44</v>
      </c>
      <c r="B2888">
        <v>26</v>
      </c>
      <c r="C2888" t="s">
        <v>10396</v>
      </c>
      <c r="D2888" s="7">
        <v>40559</v>
      </c>
      <c r="E2888" t="s">
        <v>613</v>
      </c>
      <c r="F2888" t="s">
        <v>612</v>
      </c>
      <c r="G2888" t="s">
        <v>613</v>
      </c>
      <c r="H2888" t="s">
        <v>17</v>
      </c>
      <c r="I2888" t="s">
        <v>18</v>
      </c>
      <c r="K2888" t="s">
        <v>3851</v>
      </c>
      <c r="L2888" t="s">
        <v>2681</v>
      </c>
    </row>
    <row r="2889" spans="1:14" hidden="1" x14ac:dyDescent="0.25">
      <c r="A2889">
        <v>44</v>
      </c>
      <c r="B2889">
        <v>27</v>
      </c>
      <c r="C2889" t="s">
        <v>10396</v>
      </c>
      <c r="D2889" s="7">
        <v>40559</v>
      </c>
      <c r="E2889" t="s">
        <v>613</v>
      </c>
      <c r="F2889" t="s">
        <v>612</v>
      </c>
      <c r="G2889" t="s">
        <v>613</v>
      </c>
      <c r="H2889" t="s">
        <v>53</v>
      </c>
      <c r="I2889" t="s">
        <v>202</v>
      </c>
      <c r="J2889" t="s">
        <v>80</v>
      </c>
      <c r="K2889" t="s">
        <v>2681</v>
      </c>
      <c r="L2889" t="s">
        <v>2681</v>
      </c>
      <c r="N2889">
        <v>6</v>
      </c>
    </row>
    <row r="2890" spans="1:14" hidden="1" x14ac:dyDescent="0.25">
      <c r="A2890">
        <v>44</v>
      </c>
      <c r="B2890">
        <v>28</v>
      </c>
      <c r="C2890" t="s">
        <v>10396</v>
      </c>
      <c r="D2890" s="7">
        <v>40559</v>
      </c>
      <c r="E2890" t="s">
        <v>613</v>
      </c>
      <c r="F2890" t="s">
        <v>612</v>
      </c>
      <c r="G2890" t="s">
        <v>613</v>
      </c>
      <c r="H2890" t="s">
        <v>17</v>
      </c>
      <c r="I2890" t="s">
        <v>18</v>
      </c>
      <c r="K2890" t="s">
        <v>2681</v>
      </c>
      <c r="L2890" t="s">
        <v>3852</v>
      </c>
    </row>
    <row r="2891" spans="1:14" hidden="1" x14ac:dyDescent="0.25">
      <c r="A2891">
        <v>44</v>
      </c>
      <c r="B2891">
        <v>29</v>
      </c>
      <c r="C2891" t="s">
        <v>10396</v>
      </c>
      <c r="D2891" s="7">
        <v>40559</v>
      </c>
      <c r="E2891" t="s">
        <v>613</v>
      </c>
      <c r="F2891" t="s">
        <v>612</v>
      </c>
      <c r="G2891" t="s">
        <v>613</v>
      </c>
      <c r="H2891" t="s">
        <v>33</v>
      </c>
      <c r="I2891" t="s">
        <v>192</v>
      </c>
      <c r="K2891" t="s">
        <v>3852</v>
      </c>
      <c r="L2891" t="s">
        <v>3852</v>
      </c>
    </row>
    <row r="2892" spans="1:14" hidden="1" x14ac:dyDescent="0.25">
      <c r="A2892">
        <v>44</v>
      </c>
      <c r="B2892">
        <v>30</v>
      </c>
      <c r="C2892" t="s">
        <v>10396</v>
      </c>
      <c r="D2892" s="7">
        <v>40559</v>
      </c>
      <c r="E2892" t="s">
        <v>613</v>
      </c>
      <c r="F2892" t="s">
        <v>612</v>
      </c>
      <c r="G2892" t="s">
        <v>613</v>
      </c>
      <c r="H2892" t="s">
        <v>21</v>
      </c>
      <c r="I2892" t="s">
        <v>22</v>
      </c>
      <c r="K2892" t="s">
        <v>3852</v>
      </c>
      <c r="L2892" t="s">
        <v>3853</v>
      </c>
    </row>
    <row r="2893" spans="1:14" hidden="1" x14ac:dyDescent="0.25">
      <c r="A2893">
        <v>44</v>
      </c>
      <c r="B2893">
        <v>31</v>
      </c>
      <c r="C2893" t="s">
        <v>10396</v>
      </c>
      <c r="D2893" s="7">
        <v>40559</v>
      </c>
      <c r="E2893" t="s">
        <v>613</v>
      </c>
      <c r="F2893" t="s">
        <v>612</v>
      </c>
      <c r="G2893" t="s">
        <v>613</v>
      </c>
      <c r="H2893" t="s">
        <v>24</v>
      </c>
      <c r="I2893" t="s">
        <v>10323</v>
      </c>
      <c r="K2893" t="s">
        <v>3853</v>
      </c>
      <c r="L2893" t="s">
        <v>3854</v>
      </c>
    </row>
    <row r="2894" spans="1:14" hidden="1" x14ac:dyDescent="0.25">
      <c r="A2894">
        <v>44</v>
      </c>
      <c r="B2894">
        <v>32</v>
      </c>
      <c r="C2894" t="s">
        <v>10396</v>
      </c>
      <c r="D2894" s="7">
        <v>40559</v>
      </c>
      <c r="E2894" t="s">
        <v>613</v>
      </c>
      <c r="F2894" t="s">
        <v>612</v>
      </c>
      <c r="G2894" t="s">
        <v>613</v>
      </c>
      <c r="H2894" t="s">
        <v>10</v>
      </c>
      <c r="I2894" t="s">
        <v>14</v>
      </c>
      <c r="K2894" t="s">
        <v>3854</v>
      </c>
      <c r="L2894" t="s">
        <v>3855</v>
      </c>
    </row>
    <row r="2895" spans="1:14" hidden="1" x14ac:dyDescent="0.25">
      <c r="A2895">
        <v>44</v>
      </c>
      <c r="B2895">
        <v>33</v>
      </c>
      <c r="C2895" t="s">
        <v>10396</v>
      </c>
      <c r="D2895" s="7">
        <v>40559</v>
      </c>
      <c r="E2895" t="s">
        <v>613</v>
      </c>
      <c r="F2895" t="s">
        <v>612</v>
      </c>
      <c r="G2895" t="s">
        <v>613</v>
      </c>
      <c r="H2895" t="s">
        <v>17</v>
      </c>
      <c r="I2895" t="s">
        <v>73</v>
      </c>
      <c r="K2895" t="s">
        <v>3855</v>
      </c>
      <c r="L2895" t="s">
        <v>3856</v>
      </c>
    </row>
    <row r="2896" spans="1:14" hidden="1" x14ac:dyDescent="0.25">
      <c r="A2896">
        <v>44</v>
      </c>
      <c r="B2896">
        <v>34</v>
      </c>
      <c r="C2896" t="s">
        <v>10396</v>
      </c>
      <c r="D2896" s="7">
        <v>40559</v>
      </c>
      <c r="E2896" t="s">
        <v>613</v>
      </c>
      <c r="F2896" t="s">
        <v>612</v>
      </c>
      <c r="G2896" t="s">
        <v>613</v>
      </c>
      <c r="H2896" t="s">
        <v>17</v>
      </c>
      <c r="I2896" t="s">
        <v>18</v>
      </c>
      <c r="K2896" t="s">
        <v>3856</v>
      </c>
      <c r="L2896" t="s">
        <v>3857</v>
      </c>
    </row>
    <row r="2897" spans="1:14" hidden="1" x14ac:dyDescent="0.25">
      <c r="A2897">
        <v>44</v>
      </c>
      <c r="B2897">
        <v>35</v>
      </c>
      <c r="C2897" t="s">
        <v>10396</v>
      </c>
      <c r="D2897" s="7">
        <v>40559</v>
      </c>
      <c r="E2897" t="s">
        <v>613</v>
      </c>
      <c r="F2897" t="s">
        <v>612</v>
      </c>
      <c r="G2897" t="s">
        <v>613</v>
      </c>
      <c r="H2897" t="s">
        <v>17</v>
      </c>
      <c r="I2897" t="s">
        <v>73</v>
      </c>
      <c r="K2897" t="s">
        <v>3857</v>
      </c>
      <c r="L2897" t="s">
        <v>3858</v>
      </c>
    </row>
    <row r="2898" spans="1:14" hidden="1" x14ac:dyDescent="0.25">
      <c r="A2898">
        <v>44</v>
      </c>
      <c r="B2898">
        <v>36</v>
      </c>
      <c r="C2898" t="s">
        <v>10396</v>
      </c>
      <c r="D2898" s="7">
        <v>40559</v>
      </c>
      <c r="E2898" t="s">
        <v>613</v>
      </c>
      <c r="F2898" t="s">
        <v>612</v>
      </c>
      <c r="G2898" t="s">
        <v>613</v>
      </c>
      <c r="H2898" t="s">
        <v>53</v>
      </c>
      <c r="I2898" t="s">
        <v>54</v>
      </c>
      <c r="J2898" t="s">
        <v>80</v>
      </c>
      <c r="K2898" t="s">
        <v>3858</v>
      </c>
      <c r="L2898" t="s">
        <v>3859</v>
      </c>
      <c r="N2898">
        <v>6</v>
      </c>
    </row>
    <row r="2899" spans="1:14" hidden="1" x14ac:dyDescent="0.25">
      <c r="A2899">
        <v>44</v>
      </c>
      <c r="B2899">
        <v>37</v>
      </c>
      <c r="C2899" t="s">
        <v>10396</v>
      </c>
      <c r="D2899" s="7">
        <v>40559</v>
      </c>
      <c r="E2899" t="s">
        <v>613</v>
      </c>
      <c r="F2899" t="s">
        <v>612</v>
      </c>
      <c r="G2899" t="s">
        <v>613</v>
      </c>
      <c r="H2899" t="s">
        <v>162</v>
      </c>
      <c r="I2899" t="s">
        <v>163</v>
      </c>
      <c r="K2899" t="s">
        <v>3859</v>
      </c>
      <c r="L2899" t="s">
        <v>3860</v>
      </c>
    </row>
    <row r="2900" spans="1:14" hidden="1" x14ac:dyDescent="0.25">
      <c r="A2900">
        <v>44</v>
      </c>
      <c r="B2900">
        <v>38</v>
      </c>
      <c r="C2900" t="s">
        <v>10396</v>
      </c>
      <c r="D2900" s="7">
        <v>40559</v>
      </c>
      <c r="E2900" t="s">
        <v>613</v>
      </c>
      <c r="F2900" t="s">
        <v>612</v>
      </c>
      <c r="G2900" t="s">
        <v>613</v>
      </c>
      <c r="H2900" t="s">
        <v>24</v>
      </c>
      <c r="I2900" t="s">
        <v>10323</v>
      </c>
      <c r="K2900" t="s">
        <v>3860</v>
      </c>
      <c r="L2900" t="s">
        <v>3861</v>
      </c>
    </row>
    <row r="2901" spans="1:14" hidden="1" x14ac:dyDescent="0.25">
      <c r="A2901">
        <v>44</v>
      </c>
      <c r="B2901">
        <v>39</v>
      </c>
      <c r="C2901" t="s">
        <v>10396</v>
      </c>
      <c r="D2901" s="7">
        <v>40559</v>
      </c>
      <c r="E2901" t="s">
        <v>613</v>
      </c>
      <c r="F2901" t="s">
        <v>612</v>
      </c>
      <c r="G2901" t="s">
        <v>613</v>
      </c>
      <c r="H2901" t="s">
        <v>10</v>
      </c>
      <c r="I2901" t="s">
        <v>118</v>
      </c>
      <c r="K2901" t="s">
        <v>3862</v>
      </c>
      <c r="L2901" t="s">
        <v>3863</v>
      </c>
    </row>
    <row r="2902" spans="1:14" hidden="1" x14ac:dyDescent="0.25">
      <c r="A2902">
        <v>44</v>
      </c>
      <c r="B2902">
        <v>40</v>
      </c>
      <c r="C2902" t="s">
        <v>10396</v>
      </c>
      <c r="D2902" s="7">
        <v>40559</v>
      </c>
      <c r="E2902" t="s">
        <v>613</v>
      </c>
      <c r="F2902" t="s">
        <v>612</v>
      </c>
      <c r="G2902" t="s">
        <v>613</v>
      </c>
      <c r="H2902" t="s">
        <v>17</v>
      </c>
      <c r="I2902" t="s">
        <v>18</v>
      </c>
      <c r="K2902" t="s">
        <v>3863</v>
      </c>
      <c r="L2902" t="s">
        <v>3864</v>
      </c>
    </row>
    <row r="2903" spans="1:14" hidden="1" x14ac:dyDescent="0.25">
      <c r="A2903">
        <v>44</v>
      </c>
      <c r="B2903">
        <v>41</v>
      </c>
      <c r="C2903" t="s">
        <v>10396</v>
      </c>
      <c r="D2903" s="7">
        <v>40559</v>
      </c>
      <c r="E2903" t="s">
        <v>613</v>
      </c>
      <c r="F2903" t="s">
        <v>612</v>
      </c>
      <c r="G2903" t="s">
        <v>613</v>
      </c>
      <c r="H2903" t="s">
        <v>10</v>
      </c>
      <c r="I2903" t="s">
        <v>62</v>
      </c>
      <c r="K2903" t="s">
        <v>3864</v>
      </c>
      <c r="L2903" t="s">
        <v>3865</v>
      </c>
    </row>
    <row r="2904" spans="1:14" hidden="1" x14ac:dyDescent="0.25">
      <c r="A2904">
        <v>44</v>
      </c>
      <c r="B2904">
        <v>42</v>
      </c>
      <c r="C2904" t="s">
        <v>10396</v>
      </c>
      <c r="D2904" s="7">
        <v>40559</v>
      </c>
      <c r="E2904" t="s">
        <v>613</v>
      </c>
      <c r="F2904" t="s">
        <v>612</v>
      </c>
      <c r="G2904" t="s">
        <v>613</v>
      </c>
      <c r="H2904" t="s">
        <v>10</v>
      </c>
      <c r="I2904" t="s">
        <v>11</v>
      </c>
      <c r="K2904" t="s">
        <v>3865</v>
      </c>
      <c r="L2904" t="s">
        <v>3866</v>
      </c>
    </row>
    <row r="2905" spans="1:14" hidden="1" x14ac:dyDescent="0.25">
      <c r="A2905">
        <v>44</v>
      </c>
      <c r="B2905">
        <v>43</v>
      </c>
      <c r="C2905" t="s">
        <v>10396</v>
      </c>
      <c r="D2905" s="7">
        <v>40559</v>
      </c>
      <c r="E2905" t="s">
        <v>613</v>
      </c>
      <c r="F2905" t="s">
        <v>612</v>
      </c>
      <c r="G2905" t="s">
        <v>613</v>
      </c>
      <c r="H2905" t="s">
        <v>17</v>
      </c>
      <c r="I2905" t="s">
        <v>18</v>
      </c>
      <c r="K2905" t="s">
        <v>3866</v>
      </c>
      <c r="L2905" t="s">
        <v>3867</v>
      </c>
    </row>
    <row r="2906" spans="1:14" hidden="1" x14ac:dyDescent="0.25">
      <c r="A2906">
        <v>44</v>
      </c>
      <c r="B2906">
        <v>44</v>
      </c>
      <c r="C2906" t="s">
        <v>10396</v>
      </c>
      <c r="D2906" s="7">
        <v>40559</v>
      </c>
      <c r="E2906" t="s">
        <v>613</v>
      </c>
      <c r="F2906" t="s">
        <v>612</v>
      </c>
      <c r="G2906" t="s">
        <v>613</v>
      </c>
      <c r="H2906" t="s">
        <v>10</v>
      </c>
      <c r="I2906" t="s">
        <v>14</v>
      </c>
      <c r="K2906" t="s">
        <v>3867</v>
      </c>
      <c r="L2906" t="s">
        <v>3868</v>
      </c>
    </row>
    <row r="2907" spans="1:14" hidden="1" x14ac:dyDescent="0.25">
      <c r="A2907">
        <v>44</v>
      </c>
      <c r="B2907">
        <v>45</v>
      </c>
      <c r="C2907" t="s">
        <v>10396</v>
      </c>
      <c r="D2907" s="7">
        <v>40559</v>
      </c>
      <c r="E2907" t="s">
        <v>613</v>
      </c>
      <c r="F2907" t="s">
        <v>612</v>
      </c>
      <c r="G2907" t="s">
        <v>613</v>
      </c>
      <c r="H2907" t="s">
        <v>17</v>
      </c>
      <c r="I2907" t="s">
        <v>18</v>
      </c>
      <c r="K2907" t="s">
        <v>3868</v>
      </c>
      <c r="L2907" t="s">
        <v>3869</v>
      </c>
    </row>
    <row r="2908" spans="1:14" hidden="1" x14ac:dyDescent="0.25">
      <c r="A2908">
        <v>44</v>
      </c>
      <c r="B2908">
        <v>46</v>
      </c>
      <c r="C2908" t="s">
        <v>10396</v>
      </c>
      <c r="D2908" s="7">
        <v>40559</v>
      </c>
      <c r="E2908" t="s">
        <v>613</v>
      </c>
      <c r="F2908" t="s">
        <v>612</v>
      </c>
      <c r="G2908" t="s">
        <v>613</v>
      </c>
      <c r="H2908" t="s">
        <v>10</v>
      </c>
      <c r="I2908" t="s">
        <v>14</v>
      </c>
      <c r="K2908" t="s">
        <v>3869</v>
      </c>
      <c r="L2908" t="s">
        <v>3870</v>
      </c>
    </row>
    <row r="2909" spans="1:14" hidden="1" x14ac:dyDescent="0.25">
      <c r="A2909">
        <v>44</v>
      </c>
      <c r="B2909">
        <v>47</v>
      </c>
      <c r="C2909" t="s">
        <v>10396</v>
      </c>
      <c r="D2909" s="7">
        <v>40559</v>
      </c>
      <c r="E2909" t="s">
        <v>613</v>
      </c>
      <c r="F2909" t="s">
        <v>612</v>
      </c>
      <c r="G2909" t="s">
        <v>613</v>
      </c>
      <c r="H2909" t="s">
        <v>17</v>
      </c>
      <c r="I2909" t="s">
        <v>73</v>
      </c>
      <c r="K2909" t="s">
        <v>3870</v>
      </c>
      <c r="L2909" t="s">
        <v>3871</v>
      </c>
    </row>
    <row r="2910" spans="1:14" hidden="1" x14ac:dyDescent="0.25">
      <c r="A2910">
        <v>44</v>
      </c>
      <c r="B2910">
        <v>48</v>
      </c>
      <c r="C2910" t="s">
        <v>10396</v>
      </c>
      <c r="D2910" s="7">
        <v>40559</v>
      </c>
      <c r="E2910" t="s">
        <v>613</v>
      </c>
      <c r="F2910" t="s">
        <v>612</v>
      </c>
      <c r="G2910" t="s">
        <v>613</v>
      </c>
      <c r="H2910" t="s">
        <v>17</v>
      </c>
      <c r="I2910" t="s">
        <v>18</v>
      </c>
      <c r="K2910" t="s">
        <v>3871</v>
      </c>
      <c r="L2910" t="s">
        <v>3872</v>
      </c>
    </row>
    <row r="2911" spans="1:14" hidden="1" x14ac:dyDescent="0.25">
      <c r="A2911">
        <v>44</v>
      </c>
      <c r="B2911">
        <v>49</v>
      </c>
      <c r="C2911" t="s">
        <v>10396</v>
      </c>
      <c r="D2911" s="7">
        <v>40559</v>
      </c>
      <c r="E2911" t="s">
        <v>613</v>
      </c>
      <c r="F2911" t="s">
        <v>612</v>
      </c>
      <c r="G2911" t="s">
        <v>613</v>
      </c>
      <c r="H2911" t="s">
        <v>53</v>
      </c>
      <c r="I2911" t="s">
        <v>202</v>
      </c>
      <c r="J2911" t="s">
        <v>80</v>
      </c>
      <c r="K2911" t="s">
        <v>3872</v>
      </c>
      <c r="L2911" t="s">
        <v>3872</v>
      </c>
      <c r="N2911">
        <v>6</v>
      </c>
    </row>
    <row r="2912" spans="1:14" hidden="1" x14ac:dyDescent="0.25">
      <c r="A2912">
        <v>44</v>
      </c>
      <c r="B2912">
        <v>50</v>
      </c>
      <c r="C2912" t="s">
        <v>10396</v>
      </c>
      <c r="D2912" s="7">
        <v>40559</v>
      </c>
      <c r="E2912" t="s">
        <v>613</v>
      </c>
      <c r="F2912" t="s">
        <v>612</v>
      </c>
      <c r="G2912" t="s">
        <v>613</v>
      </c>
      <c r="H2912" t="s">
        <v>24</v>
      </c>
      <c r="I2912" t="s">
        <v>165</v>
      </c>
      <c r="K2912" t="s">
        <v>3872</v>
      </c>
      <c r="L2912" t="s">
        <v>3873</v>
      </c>
    </row>
    <row r="2913" spans="1:14" hidden="1" x14ac:dyDescent="0.25">
      <c r="A2913">
        <v>44</v>
      </c>
      <c r="B2913">
        <v>51</v>
      </c>
      <c r="C2913" t="s">
        <v>10396</v>
      </c>
      <c r="D2913" s="7">
        <v>40559</v>
      </c>
      <c r="E2913" t="s">
        <v>613</v>
      </c>
      <c r="F2913" t="s">
        <v>612</v>
      </c>
      <c r="G2913" t="s">
        <v>613</v>
      </c>
      <c r="H2913" t="s">
        <v>10</v>
      </c>
      <c r="I2913" t="s">
        <v>118</v>
      </c>
      <c r="K2913" t="s">
        <v>3873</v>
      </c>
      <c r="L2913" t="s">
        <v>3874</v>
      </c>
    </row>
    <row r="2914" spans="1:14" hidden="1" x14ac:dyDescent="0.25">
      <c r="A2914">
        <v>44</v>
      </c>
      <c r="B2914">
        <v>52</v>
      </c>
      <c r="C2914" t="s">
        <v>10396</v>
      </c>
      <c r="D2914" s="7">
        <v>40559</v>
      </c>
      <c r="E2914" t="s">
        <v>613</v>
      </c>
      <c r="F2914" t="s">
        <v>612</v>
      </c>
      <c r="G2914" t="s">
        <v>613</v>
      </c>
      <c r="H2914" t="s">
        <v>17</v>
      </c>
      <c r="I2914" t="s">
        <v>101</v>
      </c>
      <c r="K2914" t="s">
        <v>3874</v>
      </c>
      <c r="L2914" t="s">
        <v>3875</v>
      </c>
    </row>
    <row r="2915" spans="1:14" hidden="1" x14ac:dyDescent="0.25">
      <c r="A2915">
        <v>44</v>
      </c>
      <c r="B2915">
        <v>53</v>
      </c>
      <c r="C2915" t="s">
        <v>10396</v>
      </c>
      <c r="D2915" s="7">
        <v>40559</v>
      </c>
      <c r="E2915" t="s">
        <v>613</v>
      </c>
      <c r="F2915" t="s">
        <v>612</v>
      </c>
      <c r="G2915" t="s">
        <v>613</v>
      </c>
      <c r="H2915" t="s">
        <v>17</v>
      </c>
      <c r="I2915" t="s">
        <v>292</v>
      </c>
      <c r="K2915" t="s">
        <v>3875</v>
      </c>
      <c r="L2915" t="s">
        <v>3876</v>
      </c>
    </row>
    <row r="2916" spans="1:14" hidden="1" x14ac:dyDescent="0.25">
      <c r="A2916">
        <v>44</v>
      </c>
      <c r="B2916">
        <v>54</v>
      </c>
      <c r="C2916" t="s">
        <v>10396</v>
      </c>
      <c r="D2916" s="7">
        <v>40559</v>
      </c>
      <c r="E2916" t="s">
        <v>613</v>
      </c>
      <c r="F2916" t="s">
        <v>612</v>
      </c>
      <c r="G2916" t="s">
        <v>613</v>
      </c>
      <c r="H2916" t="s">
        <v>10</v>
      </c>
      <c r="I2916" t="s">
        <v>14</v>
      </c>
      <c r="K2916" t="s">
        <v>3876</v>
      </c>
      <c r="L2916" t="s">
        <v>3877</v>
      </c>
    </row>
    <row r="2917" spans="1:14" hidden="1" x14ac:dyDescent="0.25">
      <c r="A2917">
        <v>44</v>
      </c>
      <c r="B2917">
        <v>55</v>
      </c>
      <c r="C2917" t="s">
        <v>10396</v>
      </c>
      <c r="D2917" s="7">
        <v>40559</v>
      </c>
      <c r="E2917" t="s">
        <v>613</v>
      </c>
      <c r="F2917" t="s">
        <v>612</v>
      </c>
      <c r="G2917" t="s">
        <v>613</v>
      </c>
      <c r="H2917" t="s">
        <v>17</v>
      </c>
      <c r="I2917" t="s">
        <v>18</v>
      </c>
      <c r="K2917" t="s">
        <v>3877</v>
      </c>
      <c r="L2917" t="s">
        <v>3878</v>
      </c>
    </row>
    <row r="2918" spans="1:14" hidden="1" x14ac:dyDescent="0.25">
      <c r="A2918">
        <v>44</v>
      </c>
      <c r="B2918">
        <v>56</v>
      </c>
      <c r="C2918" t="s">
        <v>10396</v>
      </c>
      <c r="D2918" s="7">
        <v>40559</v>
      </c>
      <c r="E2918" t="s">
        <v>613</v>
      </c>
      <c r="F2918" t="s">
        <v>612</v>
      </c>
      <c r="G2918" t="s">
        <v>613</v>
      </c>
      <c r="H2918" t="s">
        <v>53</v>
      </c>
      <c r="I2918" t="s">
        <v>54</v>
      </c>
      <c r="J2918" t="s">
        <v>80</v>
      </c>
      <c r="K2918" t="s">
        <v>3878</v>
      </c>
      <c r="L2918" t="s">
        <v>3879</v>
      </c>
      <c r="N2918">
        <v>5</v>
      </c>
    </row>
    <row r="2919" spans="1:14" hidden="1" x14ac:dyDescent="0.25">
      <c r="A2919">
        <v>44</v>
      </c>
      <c r="B2919">
        <v>57</v>
      </c>
      <c r="C2919" t="s">
        <v>10396</v>
      </c>
      <c r="D2919" s="7">
        <v>40559</v>
      </c>
      <c r="E2919" t="s">
        <v>613</v>
      </c>
      <c r="F2919" t="s">
        <v>612</v>
      </c>
      <c r="G2919" t="s">
        <v>613</v>
      </c>
      <c r="H2919" t="s">
        <v>162</v>
      </c>
      <c r="I2919" t="s">
        <v>10323</v>
      </c>
      <c r="K2919" t="s">
        <v>3880</v>
      </c>
      <c r="L2919" t="s">
        <v>3881</v>
      </c>
    </row>
    <row r="2920" spans="1:14" hidden="1" x14ac:dyDescent="0.25">
      <c r="A2920">
        <v>44</v>
      </c>
      <c r="B2920">
        <v>58</v>
      </c>
      <c r="C2920" t="s">
        <v>10396</v>
      </c>
      <c r="D2920" s="7">
        <v>40559</v>
      </c>
      <c r="E2920" t="s">
        <v>613</v>
      </c>
      <c r="F2920" t="s">
        <v>612</v>
      </c>
      <c r="G2920" t="s">
        <v>613</v>
      </c>
      <c r="H2920" t="s">
        <v>24</v>
      </c>
      <c r="I2920" t="s">
        <v>10323</v>
      </c>
      <c r="K2920" t="s">
        <v>3882</v>
      </c>
      <c r="L2920" t="s">
        <v>3883</v>
      </c>
    </row>
    <row r="2921" spans="1:14" hidden="1" x14ac:dyDescent="0.25">
      <c r="A2921">
        <v>44</v>
      </c>
      <c r="B2921">
        <v>59</v>
      </c>
      <c r="C2921" t="s">
        <v>10396</v>
      </c>
      <c r="D2921" s="7">
        <v>40559</v>
      </c>
      <c r="E2921" t="s">
        <v>613</v>
      </c>
      <c r="F2921" t="s">
        <v>612</v>
      </c>
      <c r="G2921" t="s">
        <v>613</v>
      </c>
      <c r="H2921" t="s">
        <v>10</v>
      </c>
      <c r="I2921" t="s">
        <v>14</v>
      </c>
      <c r="K2921" t="s">
        <v>3884</v>
      </c>
      <c r="L2921" t="s">
        <v>3885</v>
      </c>
    </row>
    <row r="2922" spans="1:14" hidden="1" x14ac:dyDescent="0.25">
      <c r="A2922">
        <v>44</v>
      </c>
      <c r="B2922">
        <v>60</v>
      </c>
      <c r="C2922" t="s">
        <v>10396</v>
      </c>
      <c r="D2922" s="7">
        <v>40559</v>
      </c>
      <c r="E2922" t="s">
        <v>613</v>
      </c>
      <c r="F2922" t="s">
        <v>612</v>
      </c>
      <c r="G2922" t="s">
        <v>613</v>
      </c>
      <c r="H2922" t="s">
        <v>17</v>
      </c>
      <c r="I2922" t="s">
        <v>18</v>
      </c>
      <c r="K2922" t="s">
        <v>3885</v>
      </c>
      <c r="L2922" t="s">
        <v>3886</v>
      </c>
    </row>
    <row r="2923" spans="1:14" hidden="1" x14ac:dyDescent="0.25">
      <c r="A2923">
        <v>44</v>
      </c>
      <c r="B2923">
        <v>61</v>
      </c>
      <c r="C2923" t="s">
        <v>10396</v>
      </c>
      <c r="D2923" s="7">
        <v>40559</v>
      </c>
      <c r="E2923" t="s">
        <v>613</v>
      </c>
      <c r="F2923" t="s">
        <v>612</v>
      </c>
      <c r="G2923" t="s">
        <v>613</v>
      </c>
      <c r="H2923" t="s">
        <v>53</v>
      </c>
      <c r="I2923" t="s">
        <v>54</v>
      </c>
      <c r="J2923" t="s">
        <v>80</v>
      </c>
      <c r="K2923" t="s">
        <v>3886</v>
      </c>
      <c r="L2923" t="s">
        <v>3887</v>
      </c>
      <c r="N2923">
        <v>5</v>
      </c>
    </row>
    <row r="2924" spans="1:14" hidden="1" x14ac:dyDescent="0.25">
      <c r="A2924">
        <v>44</v>
      </c>
      <c r="B2924">
        <v>62</v>
      </c>
      <c r="C2924" t="s">
        <v>10396</v>
      </c>
      <c r="D2924" s="7">
        <v>40559</v>
      </c>
      <c r="E2924" t="s">
        <v>613</v>
      </c>
      <c r="F2924" t="s">
        <v>612</v>
      </c>
      <c r="G2924" t="s">
        <v>613</v>
      </c>
      <c r="H2924" t="s">
        <v>24</v>
      </c>
      <c r="I2924" t="s">
        <v>10323</v>
      </c>
      <c r="K2924" t="s">
        <v>3887</v>
      </c>
      <c r="L2924" t="s">
        <v>3888</v>
      </c>
    </row>
    <row r="2925" spans="1:14" hidden="1" x14ac:dyDescent="0.25">
      <c r="A2925">
        <v>44</v>
      </c>
      <c r="B2925">
        <v>63</v>
      </c>
      <c r="C2925" t="s">
        <v>10396</v>
      </c>
      <c r="D2925" s="7">
        <v>40559</v>
      </c>
      <c r="E2925" t="s">
        <v>613</v>
      </c>
      <c r="F2925" t="s">
        <v>612</v>
      </c>
      <c r="G2925" t="s">
        <v>613</v>
      </c>
      <c r="H2925" t="s">
        <v>10</v>
      </c>
      <c r="I2925" t="s">
        <v>14</v>
      </c>
      <c r="K2925" t="s">
        <v>3888</v>
      </c>
      <c r="L2925" t="s">
        <v>3889</v>
      </c>
    </row>
    <row r="2926" spans="1:14" hidden="1" x14ac:dyDescent="0.25">
      <c r="A2926">
        <v>44</v>
      </c>
      <c r="B2926">
        <v>64</v>
      </c>
      <c r="C2926" t="s">
        <v>10396</v>
      </c>
      <c r="D2926" s="7">
        <v>40559</v>
      </c>
      <c r="E2926" t="s">
        <v>613</v>
      </c>
      <c r="F2926" t="s">
        <v>612</v>
      </c>
      <c r="G2926" t="s">
        <v>613</v>
      </c>
      <c r="H2926" t="s">
        <v>17</v>
      </c>
      <c r="I2926" t="s">
        <v>18</v>
      </c>
      <c r="K2926" t="s">
        <v>3889</v>
      </c>
      <c r="L2926" t="s">
        <v>3890</v>
      </c>
    </row>
    <row r="2927" spans="1:14" hidden="1" x14ac:dyDescent="0.25">
      <c r="A2927">
        <v>44</v>
      </c>
      <c r="B2927">
        <v>65</v>
      </c>
      <c r="C2927" t="s">
        <v>10396</v>
      </c>
      <c r="D2927" s="7">
        <v>40559</v>
      </c>
      <c r="E2927" t="s">
        <v>613</v>
      </c>
      <c r="F2927" t="s">
        <v>612</v>
      </c>
      <c r="G2927" t="s">
        <v>613</v>
      </c>
      <c r="H2927" t="s">
        <v>10</v>
      </c>
      <c r="I2927" t="s">
        <v>14</v>
      </c>
      <c r="K2927" t="s">
        <v>3890</v>
      </c>
      <c r="L2927" t="s">
        <v>3891</v>
      </c>
    </row>
    <row r="2928" spans="1:14" hidden="1" x14ac:dyDescent="0.25">
      <c r="A2928">
        <v>44</v>
      </c>
      <c r="B2928">
        <v>66</v>
      </c>
      <c r="C2928" t="s">
        <v>10396</v>
      </c>
      <c r="D2928" s="7">
        <v>40559</v>
      </c>
      <c r="E2928" t="s">
        <v>613</v>
      </c>
      <c r="F2928" t="s">
        <v>612</v>
      </c>
      <c r="G2928" t="s">
        <v>613</v>
      </c>
      <c r="H2928" t="s">
        <v>17</v>
      </c>
      <c r="I2928" t="s">
        <v>18</v>
      </c>
      <c r="K2928" t="s">
        <v>3891</v>
      </c>
      <c r="L2928" t="s">
        <v>3892</v>
      </c>
    </row>
    <row r="2929" spans="1:14" hidden="1" x14ac:dyDescent="0.25">
      <c r="A2929">
        <v>44</v>
      </c>
      <c r="B2929">
        <v>67</v>
      </c>
      <c r="C2929" t="s">
        <v>10396</v>
      </c>
      <c r="D2929" s="7">
        <v>40559</v>
      </c>
      <c r="E2929" t="s">
        <v>613</v>
      </c>
      <c r="F2929" t="s">
        <v>612</v>
      </c>
      <c r="G2929" t="s">
        <v>613</v>
      </c>
      <c r="H2929" t="s">
        <v>10</v>
      </c>
      <c r="I2929" t="s">
        <v>14</v>
      </c>
      <c r="K2929" t="s">
        <v>3892</v>
      </c>
      <c r="L2929" t="s">
        <v>3893</v>
      </c>
    </row>
    <row r="2930" spans="1:14" hidden="1" x14ac:dyDescent="0.25">
      <c r="A2930">
        <v>44</v>
      </c>
      <c r="B2930">
        <v>68</v>
      </c>
      <c r="C2930" t="s">
        <v>10396</v>
      </c>
      <c r="D2930" s="7">
        <v>40559</v>
      </c>
      <c r="E2930" t="s">
        <v>613</v>
      </c>
      <c r="F2930" t="s">
        <v>612</v>
      </c>
      <c r="G2930" t="s">
        <v>613</v>
      </c>
      <c r="H2930" t="s">
        <v>17</v>
      </c>
      <c r="I2930" t="s">
        <v>120</v>
      </c>
      <c r="K2930" t="s">
        <v>3893</v>
      </c>
      <c r="L2930" t="s">
        <v>3894</v>
      </c>
    </row>
    <row r="2931" spans="1:14" hidden="1" x14ac:dyDescent="0.25">
      <c r="A2931">
        <v>44</v>
      </c>
      <c r="B2931">
        <v>69</v>
      </c>
      <c r="C2931" t="s">
        <v>10396</v>
      </c>
      <c r="D2931" s="7">
        <v>40559</v>
      </c>
      <c r="E2931" t="s">
        <v>613</v>
      </c>
      <c r="F2931" t="s">
        <v>612</v>
      </c>
      <c r="G2931" t="s">
        <v>613</v>
      </c>
      <c r="H2931" t="s">
        <v>17</v>
      </c>
      <c r="I2931" t="s">
        <v>18</v>
      </c>
      <c r="K2931" t="s">
        <v>3894</v>
      </c>
      <c r="L2931" t="s">
        <v>3895</v>
      </c>
    </row>
    <row r="2932" spans="1:14" hidden="1" x14ac:dyDescent="0.25">
      <c r="A2932">
        <v>44</v>
      </c>
      <c r="B2932">
        <v>70</v>
      </c>
      <c r="C2932" t="s">
        <v>10396</v>
      </c>
      <c r="D2932" s="7">
        <v>40559</v>
      </c>
      <c r="E2932" t="s">
        <v>613</v>
      </c>
      <c r="F2932" t="s">
        <v>612</v>
      </c>
      <c r="G2932" t="s">
        <v>613</v>
      </c>
      <c r="H2932" t="s">
        <v>24</v>
      </c>
      <c r="I2932" t="s">
        <v>10323</v>
      </c>
      <c r="K2932" t="s">
        <v>3895</v>
      </c>
      <c r="L2932" t="s">
        <v>3896</v>
      </c>
    </row>
    <row r="2933" spans="1:14" hidden="1" x14ac:dyDescent="0.25">
      <c r="A2933">
        <v>44</v>
      </c>
      <c r="B2933">
        <v>71</v>
      </c>
      <c r="C2933" t="s">
        <v>10396</v>
      </c>
      <c r="D2933" s="7">
        <v>40559</v>
      </c>
      <c r="E2933" t="s">
        <v>613</v>
      </c>
      <c r="F2933" t="s">
        <v>612</v>
      </c>
      <c r="G2933" t="s">
        <v>613</v>
      </c>
      <c r="H2933" t="s">
        <v>10</v>
      </c>
      <c r="I2933" t="s">
        <v>118</v>
      </c>
      <c r="K2933" t="s">
        <v>3896</v>
      </c>
      <c r="L2933" t="s">
        <v>3897</v>
      </c>
    </row>
    <row r="2934" spans="1:14" hidden="1" x14ac:dyDescent="0.25">
      <c r="A2934">
        <v>44</v>
      </c>
      <c r="B2934">
        <v>72</v>
      </c>
      <c r="C2934" t="s">
        <v>10396</v>
      </c>
      <c r="D2934" s="7">
        <v>40559</v>
      </c>
      <c r="E2934" t="s">
        <v>613</v>
      </c>
      <c r="F2934" t="s">
        <v>612</v>
      </c>
      <c r="G2934" t="s">
        <v>613</v>
      </c>
      <c r="H2934" t="s">
        <v>17</v>
      </c>
      <c r="I2934" t="s">
        <v>18</v>
      </c>
      <c r="K2934" t="s">
        <v>3897</v>
      </c>
      <c r="L2934" t="s">
        <v>3898</v>
      </c>
    </row>
    <row r="2935" spans="1:14" hidden="1" x14ac:dyDescent="0.25">
      <c r="A2935">
        <v>44</v>
      </c>
      <c r="B2935">
        <v>73</v>
      </c>
      <c r="C2935" t="s">
        <v>10396</v>
      </c>
      <c r="D2935" s="7">
        <v>40559</v>
      </c>
      <c r="E2935" t="s">
        <v>613</v>
      </c>
      <c r="F2935" t="s">
        <v>612</v>
      </c>
      <c r="G2935" t="s">
        <v>613</v>
      </c>
      <c r="H2935" t="s">
        <v>10</v>
      </c>
      <c r="I2935" t="s">
        <v>14</v>
      </c>
      <c r="K2935" t="s">
        <v>3898</v>
      </c>
      <c r="L2935" t="s">
        <v>3899</v>
      </c>
    </row>
    <row r="2936" spans="1:14" hidden="1" x14ac:dyDescent="0.25">
      <c r="A2936">
        <v>44</v>
      </c>
      <c r="B2936">
        <v>74</v>
      </c>
      <c r="C2936" t="s">
        <v>10396</v>
      </c>
      <c r="D2936" s="7">
        <v>40559</v>
      </c>
      <c r="E2936" t="s">
        <v>613</v>
      </c>
      <c r="F2936" t="s">
        <v>612</v>
      </c>
      <c r="G2936" t="s">
        <v>613</v>
      </c>
      <c r="H2936" t="s">
        <v>17</v>
      </c>
      <c r="I2936" t="s">
        <v>101</v>
      </c>
      <c r="K2936" t="s">
        <v>3899</v>
      </c>
      <c r="L2936" t="s">
        <v>3900</v>
      </c>
    </row>
    <row r="2937" spans="1:14" hidden="1" x14ac:dyDescent="0.25">
      <c r="A2937">
        <v>44</v>
      </c>
      <c r="B2937">
        <v>75</v>
      </c>
      <c r="C2937" t="s">
        <v>10396</v>
      </c>
      <c r="D2937" s="7">
        <v>40559</v>
      </c>
      <c r="E2937" t="s">
        <v>613</v>
      </c>
      <c r="F2937" t="s">
        <v>612</v>
      </c>
      <c r="G2937" t="s">
        <v>613</v>
      </c>
      <c r="H2937" t="s">
        <v>17</v>
      </c>
      <c r="I2937" t="s">
        <v>18</v>
      </c>
      <c r="K2937" t="s">
        <v>3900</v>
      </c>
      <c r="L2937" t="s">
        <v>3901</v>
      </c>
    </row>
    <row r="2938" spans="1:14" hidden="1" x14ac:dyDescent="0.25">
      <c r="A2938">
        <v>44</v>
      </c>
      <c r="B2938">
        <v>76</v>
      </c>
      <c r="C2938" t="s">
        <v>10396</v>
      </c>
      <c r="D2938" s="7">
        <v>40559</v>
      </c>
      <c r="E2938" t="s">
        <v>613</v>
      </c>
      <c r="F2938" t="s">
        <v>612</v>
      </c>
      <c r="G2938" t="s">
        <v>613</v>
      </c>
      <c r="H2938" t="s">
        <v>53</v>
      </c>
      <c r="I2938" t="s">
        <v>124</v>
      </c>
      <c r="J2938" t="s">
        <v>92</v>
      </c>
      <c r="K2938" t="s">
        <v>3901</v>
      </c>
      <c r="L2938" t="s">
        <v>3901</v>
      </c>
      <c r="N2938">
        <v>3</v>
      </c>
    </row>
    <row r="2939" spans="1:14" hidden="1" x14ac:dyDescent="0.25">
      <c r="A2939">
        <v>44</v>
      </c>
      <c r="B2939">
        <v>77</v>
      </c>
      <c r="C2939" t="s">
        <v>10396</v>
      </c>
      <c r="D2939" s="7">
        <v>40559</v>
      </c>
      <c r="E2939" t="s">
        <v>613</v>
      </c>
      <c r="F2939" t="s">
        <v>612</v>
      </c>
      <c r="G2939" t="s">
        <v>613</v>
      </c>
      <c r="H2939" t="s">
        <v>17</v>
      </c>
      <c r="I2939" t="s">
        <v>18</v>
      </c>
      <c r="K2939" t="s">
        <v>3901</v>
      </c>
      <c r="L2939" t="s">
        <v>3902</v>
      </c>
    </row>
    <row r="2940" spans="1:14" hidden="1" x14ac:dyDescent="0.25">
      <c r="A2940">
        <v>44</v>
      </c>
      <c r="B2940">
        <v>78</v>
      </c>
      <c r="C2940" t="s">
        <v>10396</v>
      </c>
      <c r="D2940" s="7">
        <v>40559</v>
      </c>
      <c r="E2940" t="s">
        <v>613</v>
      </c>
      <c r="F2940" t="s">
        <v>612</v>
      </c>
      <c r="G2940" t="s">
        <v>613</v>
      </c>
      <c r="H2940" t="s">
        <v>53</v>
      </c>
      <c r="I2940" t="s">
        <v>124</v>
      </c>
      <c r="J2940" t="s">
        <v>92</v>
      </c>
      <c r="K2940" t="s">
        <v>3902</v>
      </c>
      <c r="L2940" t="s">
        <v>3902</v>
      </c>
      <c r="N2940">
        <v>3</v>
      </c>
    </row>
    <row r="2941" spans="1:14" hidden="1" x14ac:dyDescent="0.25">
      <c r="A2941">
        <v>44</v>
      </c>
      <c r="B2941">
        <v>79</v>
      </c>
      <c r="C2941" t="s">
        <v>10396</v>
      </c>
      <c r="D2941" s="7">
        <v>40559</v>
      </c>
      <c r="E2941" t="s">
        <v>613</v>
      </c>
      <c r="F2941" t="s">
        <v>612</v>
      </c>
      <c r="G2941" t="s">
        <v>613</v>
      </c>
      <c r="H2941" t="s">
        <v>17</v>
      </c>
      <c r="I2941" t="s">
        <v>18</v>
      </c>
      <c r="K2941" t="s">
        <v>3902</v>
      </c>
      <c r="L2941" t="s">
        <v>3903</v>
      </c>
    </row>
    <row r="2942" spans="1:14" hidden="1" x14ac:dyDescent="0.25">
      <c r="A2942">
        <v>44</v>
      </c>
      <c r="B2942">
        <v>80</v>
      </c>
      <c r="C2942" t="s">
        <v>10396</v>
      </c>
      <c r="D2942" s="7">
        <v>40559</v>
      </c>
      <c r="E2942" t="s">
        <v>613</v>
      </c>
      <c r="F2942" t="s">
        <v>612</v>
      </c>
      <c r="G2942" t="s">
        <v>613</v>
      </c>
      <c r="H2942" t="s">
        <v>24</v>
      </c>
      <c r="I2942" t="s">
        <v>10323</v>
      </c>
      <c r="K2942" t="s">
        <v>3903</v>
      </c>
      <c r="L2942" t="s">
        <v>3904</v>
      </c>
    </row>
    <row r="2943" spans="1:14" hidden="1" x14ac:dyDescent="0.25">
      <c r="A2943">
        <v>44</v>
      </c>
      <c r="B2943">
        <v>81</v>
      </c>
      <c r="C2943" t="s">
        <v>10396</v>
      </c>
      <c r="D2943" s="7">
        <v>40559</v>
      </c>
      <c r="E2943" t="s">
        <v>613</v>
      </c>
      <c r="F2943" t="s">
        <v>612</v>
      </c>
      <c r="G2943" t="s">
        <v>613</v>
      </c>
      <c r="H2943" t="s">
        <v>10</v>
      </c>
      <c r="I2943" t="s">
        <v>118</v>
      </c>
      <c r="K2943" t="s">
        <v>3904</v>
      </c>
      <c r="L2943" t="s">
        <v>3905</v>
      </c>
    </row>
    <row r="2944" spans="1:14" hidden="1" x14ac:dyDescent="0.25">
      <c r="A2944">
        <v>44</v>
      </c>
      <c r="B2944">
        <v>82</v>
      </c>
      <c r="C2944" t="s">
        <v>10396</v>
      </c>
      <c r="D2944" s="7">
        <v>40559</v>
      </c>
      <c r="E2944" t="s">
        <v>613</v>
      </c>
      <c r="F2944" t="s">
        <v>612</v>
      </c>
      <c r="G2944" t="s">
        <v>613</v>
      </c>
      <c r="H2944" t="s">
        <v>17</v>
      </c>
      <c r="I2944" t="s">
        <v>18</v>
      </c>
      <c r="K2944" t="s">
        <v>3905</v>
      </c>
      <c r="L2944" t="s">
        <v>3906</v>
      </c>
    </row>
    <row r="2945" spans="1:14" hidden="1" x14ac:dyDescent="0.25">
      <c r="A2945">
        <v>44</v>
      </c>
      <c r="B2945">
        <v>83</v>
      </c>
      <c r="C2945" t="s">
        <v>10396</v>
      </c>
      <c r="D2945" s="7">
        <v>40559</v>
      </c>
      <c r="E2945" t="s">
        <v>613</v>
      </c>
      <c r="F2945" t="s">
        <v>612</v>
      </c>
      <c r="G2945" t="s">
        <v>613</v>
      </c>
      <c r="H2945" t="s">
        <v>17</v>
      </c>
      <c r="I2945" t="s">
        <v>101</v>
      </c>
      <c r="K2945" t="s">
        <v>3906</v>
      </c>
      <c r="L2945" t="s">
        <v>3907</v>
      </c>
    </row>
    <row r="2946" spans="1:14" hidden="1" x14ac:dyDescent="0.25">
      <c r="A2946">
        <v>44</v>
      </c>
      <c r="B2946">
        <v>84</v>
      </c>
      <c r="C2946" t="s">
        <v>10396</v>
      </c>
      <c r="D2946" s="7">
        <v>40559</v>
      </c>
      <c r="E2946" t="s">
        <v>613</v>
      </c>
      <c r="F2946" t="s">
        <v>612</v>
      </c>
      <c r="G2946" t="s">
        <v>613</v>
      </c>
      <c r="H2946" t="s">
        <v>53</v>
      </c>
      <c r="I2946" t="s">
        <v>202</v>
      </c>
      <c r="J2946" t="s">
        <v>80</v>
      </c>
      <c r="K2946" t="s">
        <v>3907</v>
      </c>
      <c r="L2946" t="s">
        <v>3907</v>
      </c>
      <c r="N2946">
        <v>6</v>
      </c>
    </row>
    <row r="2947" spans="1:14" hidden="1" x14ac:dyDescent="0.25">
      <c r="A2947">
        <v>44</v>
      </c>
      <c r="B2947">
        <v>85</v>
      </c>
      <c r="C2947" t="s">
        <v>10396</v>
      </c>
      <c r="D2947" s="7">
        <v>40559</v>
      </c>
      <c r="E2947" t="s">
        <v>613</v>
      </c>
      <c r="F2947" t="s">
        <v>612</v>
      </c>
      <c r="G2947" t="s">
        <v>613</v>
      </c>
      <c r="H2947" t="s">
        <v>10</v>
      </c>
      <c r="I2947" t="s">
        <v>14</v>
      </c>
      <c r="K2947" t="s">
        <v>3907</v>
      </c>
      <c r="L2947" t="s">
        <v>3908</v>
      </c>
    </row>
    <row r="2948" spans="1:14" hidden="1" x14ac:dyDescent="0.25">
      <c r="A2948">
        <v>44</v>
      </c>
      <c r="B2948">
        <v>86</v>
      </c>
      <c r="C2948" t="s">
        <v>10396</v>
      </c>
      <c r="D2948" s="7">
        <v>40559</v>
      </c>
      <c r="E2948" t="s">
        <v>613</v>
      </c>
      <c r="F2948" t="s">
        <v>612</v>
      </c>
      <c r="G2948" t="s">
        <v>613</v>
      </c>
      <c r="H2948" t="s">
        <v>17</v>
      </c>
      <c r="I2948" t="s">
        <v>18</v>
      </c>
      <c r="K2948" t="s">
        <v>3908</v>
      </c>
      <c r="L2948" t="s">
        <v>3909</v>
      </c>
    </row>
    <row r="2949" spans="1:14" hidden="1" x14ac:dyDescent="0.25">
      <c r="A2949">
        <v>44</v>
      </c>
      <c r="B2949">
        <v>87</v>
      </c>
      <c r="C2949" t="s">
        <v>10396</v>
      </c>
      <c r="D2949" s="7">
        <v>40559</v>
      </c>
      <c r="E2949" t="s">
        <v>613</v>
      </c>
      <c r="F2949" t="s">
        <v>612</v>
      </c>
      <c r="G2949" t="s">
        <v>613</v>
      </c>
      <c r="H2949" t="s">
        <v>53</v>
      </c>
      <c r="I2949" t="s">
        <v>54</v>
      </c>
      <c r="J2949" t="s">
        <v>80</v>
      </c>
      <c r="K2949" t="s">
        <v>3909</v>
      </c>
      <c r="L2949" t="s">
        <v>3910</v>
      </c>
      <c r="N2949">
        <v>6</v>
      </c>
    </row>
    <row r="2950" spans="1:14" hidden="1" x14ac:dyDescent="0.25">
      <c r="A2950">
        <v>44</v>
      </c>
      <c r="B2950">
        <v>88</v>
      </c>
      <c r="C2950" t="s">
        <v>10396</v>
      </c>
      <c r="D2950" s="7">
        <v>40559</v>
      </c>
      <c r="E2950" t="s">
        <v>613</v>
      </c>
      <c r="F2950" t="s">
        <v>612</v>
      </c>
      <c r="G2950" t="s">
        <v>613</v>
      </c>
      <c r="H2950" t="s">
        <v>162</v>
      </c>
      <c r="I2950" t="s">
        <v>10323</v>
      </c>
      <c r="K2950" t="s">
        <v>3910</v>
      </c>
      <c r="L2950" t="s">
        <v>3911</v>
      </c>
    </row>
    <row r="2951" spans="1:14" hidden="1" x14ac:dyDescent="0.25">
      <c r="A2951">
        <v>44</v>
      </c>
      <c r="B2951">
        <v>89</v>
      </c>
      <c r="C2951" t="s">
        <v>10396</v>
      </c>
      <c r="D2951" s="7">
        <v>40559</v>
      </c>
      <c r="E2951" t="s">
        <v>613</v>
      </c>
      <c r="F2951" t="s">
        <v>612</v>
      </c>
      <c r="G2951" t="s">
        <v>613</v>
      </c>
      <c r="H2951" t="s">
        <v>24</v>
      </c>
      <c r="I2951" t="s">
        <v>10323</v>
      </c>
      <c r="K2951" t="s">
        <v>3912</v>
      </c>
      <c r="L2951" t="s">
        <v>3913</v>
      </c>
    </row>
    <row r="2952" spans="1:14" hidden="1" x14ac:dyDescent="0.25">
      <c r="A2952">
        <v>44</v>
      </c>
      <c r="B2952">
        <v>90</v>
      </c>
      <c r="C2952" t="s">
        <v>10396</v>
      </c>
      <c r="D2952" s="7">
        <v>40559</v>
      </c>
      <c r="E2952" t="s">
        <v>613</v>
      </c>
      <c r="F2952" t="s">
        <v>612</v>
      </c>
      <c r="G2952" t="s">
        <v>613</v>
      </c>
      <c r="H2952" t="s">
        <v>10</v>
      </c>
      <c r="I2952" t="s">
        <v>14</v>
      </c>
      <c r="K2952" t="s">
        <v>3914</v>
      </c>
      <c r="L2952" t="s">
        <v>3915</v>
      </c>
    </row>
    <row r="2953" spans="1:14" hidden="1" x14ac:dyDescent="0.25">
      <c r="A2953">
        <v>44</v>
      </c>
      <c r="B2953">
        <v>91</v>
      </c>
      <c r="C2953" t="s">
        <v>10396</v>
      </c>
      <c r="D2953" s="7">
        <v>40559</v>
      </c>
      <c r="E2953" t="s">
        <v>613</v>
      </c>
      <c r="F2953" t="s">
        <v>612</v>
      </c>
      <c r="G2953" t="s">
        <v>613</v>
      </c>
      <c r="H2953" t="s">
        <v>17</v>
      </c>
      <c r="I2953" t="s">
        <v>18</v>
      </c>
      <c r="K2953" t="s">
        <v>3915</v>
      </c>
      <c r="L2953" t="s">
        <v>3916</v>
      </c>
    </row>
    <row r="2954" spans="1:14" hidden="1" x14ac:dyDescent="0.25">
      <c r="A2954">
        <v>44</v>
      </c>
      <c r="B2954">
        <v>92</v>
      </c>
      <c r="C2954" t="s">
        <v>10396</v>
      </c>
      <c r="D2954" s="7">
        <v>40559</v>
      </c>
      <c r="E2954" t="s">
        <v>613</v>
      </c>
      <c r="F2954" t="s">
        <v>612</v>
      </c>
      <c r="G2954" t="s">
        <v>613</v>
      </c>
      <c r="H2954" t="s">
        <v>53</v>
      </c>
      <c r="I2954" t="s">
        <v>772</v>
      </c>
      <c r="J2954" t="s">
        <v>80</v>
      </c>
      <c r="K2954" t="s">
        <v>3916</v>
      </c>
      <c r="L2954" t="s">
        <v>3916</v>
      </c>
      <c r="N2954">
        <v>6</v>
      </c>
    </row>
    <row r="2955" spans="1:14" hidden="1" x14ac:dyDescent="0.25">
      <c r="A2955">
        <v>44</v>
      </c>
      <c r="B2955">
        <v>93</v>
      </c>
      <c r="C2955" t="s">
        <v>10396</v>
      </c>
      <c r="D2955" s="7">
        <v>40559</v>
      </c>
      <c r="E2955" t="s">
        <v>613</v>
      </c>
      <c r="F2955" t="s">
        <v>612</v>
      </c>
      <c r="G2955" t="s">
        <v>613</v>
      </c>
      <c r="H2955" t="s">
        <v>17</v>
      </c>
      <c r="I2955" t="s">
        <v>101</v>
      </c>
      <c r="K2955" t="s">
        <v>3916</v>
      </c>
      <c r="L2955" t="s">
        <v>3917</v>
      </c>
    </row>
    <row r="2956" spans="1:14" hidden="1" x14ac:dyDescent="0.25">
      <c r="A2956">
        <v>44</v>
      </c>
      <c r="B2956">
        <v>94</v>
      </c>
      <c r="C2956" t="s">
        <v>10396</v>
      </c>
      <c r="D2956" s="7">
        <v>40559</v>
      </c>
      <c r="E2956" t="s">
        <v>613</v>
      </c>
      <c r="F2956" t="s">
        <v>612</v>
      </c>
      <c r="G2956" t="s">
        <v>613</v>
      </c>
      <c r="H2956" t="s">
        <v>24</v>
      </c>
      <c r="I2956" t="s">
        <v>10323</v>
      </c>
      <c r="K2956" t="s">
        <v>3917</v>
      </c>
      <c r="L2956" t="s">
        <v>3918</v>
      </c>
    </row>
    <row r="2957" spans="1:14" hidden="1" x14ac:dyDescent="0.25">
      <c r="A2957">
        <v>44</v>
      </c>
      <c r="B2957">
        <v>95</v>
      </c>
      <c r="C2957" t="s">
        <v>10396</v>
      </c>
      <c r="D2957" s="7">
        <v>40559</v>
      </c>
      <c r="E2957" t="s">
        <v>613</v>
      </c>
      <c r="F2957" t="s">
        <v>612</v>
      </c>
      <c r="G2957" t="s">
        <v>613</v>
      </c>
      <c r="H2957" t="s">
        <v>10</v>
      </c>
      <c r="I2957" t="s">
        <v>118</v>
      </c>
      <c r="K2957" t="s">
        <v>3918</v>
      </c>
      <c r="L2957" t="s">
        <v>3919</v>
      </c>
    </row>
    <row r="2958" spans="1:14" hidden="1" x14ac:dyDescent="0.25">
      <c r="A2958">
        <v>44</v>
      </c>
      <c r="B2958">
        <v>96</v>
      </c>
      <c r="C2958" t="s">
        <v>10396</v>
      </c>
      <c r="D2958" s="7">
        <v>40559</v>
      </c>
      <c r="E2958" t="s">
        <v>613</v>
      </c>
      <c r="F2958" t="s">
        <v>612</v>
      </c>
      <c r="G2958" t="s">
        <v>613</v>
      </c>
      <c r="H2958" t="s">
        <v>17</v>
      </c>
      <c r="I2958" t="s">
        <v>18</v>
      </c>
      <c r="K2958" t="s">
        <v>3919</v>
      </c>
      <c r="L2958" t="s">
        <v>3920</v>
      </c>
    </row>
    <row r="2959" spans="1:14" hidden="1" x14ac:dyDescent="0.25">
      <c r="A2959">
        <v>44</v>
      </c>
      <c r="B2959">
        <v>97</v>
      </c>
      <c r="C2959" t="s">
        <v>10396</v>
      </c>
      <c r="D2959" s="7">
        <v>40559</v>
      </c>
      <c r="E2959" t="s">
        <v>613</v>
      </c>
      <c r="F2959" t="s">
        <v>612</v>
      </c>
      <c r="G2959" t="s">
        <v>613</v>
      </c>
      <c r="H2959" t="s">
        <v>162</v>
      </c>
      <c r="I2959" t="s">
        <v>10323</v>
      </c>
      <c r="K2959" t="s">
        <v>3921</v>
      </c>
      <c r="L2959" t="s">
        <v>3922</v>
      </c>
    </row>
    <row r="2960" spans="1:14" hidden="1" x14ac:dyDescent="0.25">
      <c r="A2960">
        <v>44</v>
      </c>
      <c r="B2960">
        <v>98</v>
      </c>
      <c r="C2960" t="s">
        <v>10396</v>
      </c>
      <c r="D2960" s="7">
        <v>40559</v>
      </c>
      <c r="E2960" t="s">
        <v>613</v>
      </c>
      <c r="F2960" t="s">
        <v>612</v>
      </c>
      <c r="G2960" t="s">
        <v>613</v>
      </c>
      <c r="H2960" t="s">
        <v>21</v>
      </c>
      <c r="I2960" t="s">
        <v>334</v>
      </c>
      <c r="K2960" t="s">
        <v>3923</v>
      </c>
      <c r="L2960" t="s">
        <v>3924</v>
      </c>
    </row>
    <row r="2961" spans="1:12" hidden="1" x14ac:dyDescent="0.25">
      <c r="A2961">
        <v>44</v>
      </c>
      <c r="B2961">
        <v>99</v>
      </c>
      <c r="C2961" t="s">
        <v>10396</v>
      </c>
      <c r="D2961" s="7">
        <v>40559</v>
      </c>
      <c r="E2961" t="s">
        <v>613</v>
      </c>
      <c r="F2961" t="s">
        <v>612</v>
      </c>
      <c r="G2961" t="s">
        <v>613</v>
      </c>
      <c r="H2961" t="s">
        <v>24</v>
      </c>
      <c r="I2961" t="s">
        <v>165</v>
      </c>
      <c r="K2961" t="s">
        <v>3925</v>
      </c>
      <c r="L2961" t="s">
        <v>3926</v>
      </c>
    </row>
    <row r="2962" spans="1:12" hidden="1" x14ac:dyDescent="0.25">
      <c r="A2962">
        <v>44</v>
      </c>
      <c r="B2962">
        <v>100</v>
      </c>
      <c r="C2962" t="s">
        <v>10396</v>
      </c>
      <c r="D2962" s="7">
        <v>40559</v>
      </c>
      <c r="E2962" t="s">
        <v>613</v>
      </c>
      <c r="F2962" t="s">
        <v>612</v>
      </c>
      <c r="G2962" t="s">
        <v>613</v>
      </c>
      <c r="H2962" t="s">
        <v>10</v>
      </c>
      <c r="I2962" t="s">
        <v>118</v>
      </c>
      <c r="K2962" t="s">
        <v>3926</v>
      </c>
      <c r="L2962" t="s">
        <v>3927</v>
      </c>
    </row>
    <row r="2963" spans="1:12" hidden="1" x14ac:dyDescent="0.25">
      <c r="A2963">
        <v>44</v>
      </c>
      <c r="B2963">
        <v>101</v>
      </c>
      <c r="C2963" t="s">
        <v>10396</v>
      </c>
      <c r="D2963" s="7">
        <v>40559</v>
      </c>
      <c r="E2963" t="s">
        <v>613</v>
      </c>
      <c r="F2963" t="s">
        <v>612</v>
      </c>
      <c r="G2963" t="s">
        <v>613</v>
      </c>
      <c r="H2963" t="s">
        <v>17</v>
      </c>
      <c r="I2963" t="s">
        <v>18</v>
      </c>
      <c r="K2963" t="s">
        <v>3927</v>
      </c>
      <c r="L2963" t="s">
        <v>3928</v>
      </c>
    </row>
    <row r="2964" spans="1:12" hidden="1" x14ac:dyDescent="0.25">
      <c r="A2964">
        <v>44</v>
      </c>
      <c r="B2964">
        <v>102</v>
      </c>
      <c r="C2964" t="s">
        <v>10396</v>
      </c>
      <c r="D2964" s="7">
        <v>40559</v>
      </c>
      <c r="E2964" t="s">
        <v>613</v>
      </c>
      <c r="F2964" t="s">
        <v>612</v>
      </c>
      <c r="G2964" t="s">
        <v>613</v>
      </c>
      <c r="H2964" t="s">
        <v>17</v>
      </c>
      <c r="I2964" t="s">
        <v>101</v>
      </c>
      <c r="K2964" t="s">
        <v>3928</v>
      </c>
      <c r="L2964" t="s">
        <v>3929</v>
      </c>
    </row>
    <row r="2965" spans="1:12" hidden="1" x14ac:dyDescent="0.25">
      <c r="A2965">
        <v>44</v>
      </c>
      <c r="B2965">
        <v>103</v>
      </c>
      <c r="C2965" t="s">
        <v>10396</v>
      </c>
      <c r="D2965" s="7">
        <v>40559</v>
      </c>
      <c r="E2965" t="s">
        <v>613</v>
      </c>
      <c r="F2965" t="s">
        <v>612</v>
      </c>
      <c r="G2965" t="s">
        <v>613</v>
      </c>
      <c r="H2965" t="s">
        <v>24</v>
      </c>
      <c r="I2965" t="s">
        <v>10323</v>
      </c>
      <c r="K2965" t="s">
        <v>3930</v>
      </c>
      <c r="L2965" t="s">
        <v>3931</v>
      </c>
    </row>
    <row r="2966" spans="1:12" hidden="1" x14ac:dyDescent="0.25">
      <c r="A2966">
        <v>44</v>
      </c>
      <c r="B2966">
        <v>104</v>
      </c>
      <c r="C2966" t="s">
        <v>10396</v>
      </c>
      <c r="D2966" s="7">
        <v>40559</v>
      </c>
      <c r="E2966" t="s">
        <v>613</v>
      </c>
      <c r="F2966" t="s">
        <v>612</v>
      </c>
      <c r="G2966" t="s">
        <v>613</v>
      </c>
      <c r="H2966" t="s">
        <v>10</v>
      </c>
      <c r="I2966" t="s">
        <v>14</v>
      </c>
      <c r="K2966" t="s">
        <v>3932</v>
      </c>
      <c r="L2966" t="s">
        <v>3933</v>
      </c>
    </row>
    <row r="2967" spans="1:12" hidden="1" x14ac:dyDescent="0.25">
      <c r="A2967">
        <v>44</v>
      </c>
      <c r="B2967">
        <v>105</v>
      </c>
      <c r="C2967" t="s">
        <v>10396</v>
      </c>
      <c r="D2967" s="7">
        <v>40559</v>
      </c>
      <c r="E2967" t="s">
        <v>613</v>
      </c>
      <c r="F2967" t="s">
        <v>612</v>
      </c>
      <c r="G2967" t="s">
        <v>613</v>
      </c>
      <c r="H2967" t="s">
        <v>17</v>
      </c>
      <c r="I2967" t="s">
        <v>18</v>
      </c>
      <c r="K2967" t="s">
        <v>3933</v>
      </c>
      <c r="L2967" t="s">
        <v>3934</v>
      </c>
    </row>
    <row r="2968" spans="1:12" hidden="1" x14ac:dyDescent="0.25">
      <c r="A2968">
        <v>44</v>
      </c>
      <c r="B2968">
        <v>106</v>
      </c>
      <c r="C2968" t="s">
        <v>10396</v>
      </c>
      <c r="D2968" s="7">
        <v>40559</v>
      </c>
      <c r="E2968" t="s">
        <v>613</v>
      </c>
      <c r="F2968" t="s">
        <v>612</v>
      </c>
      <c r="G2968" t="s">
        <v>613</v>
      </c>
      <c r="H2968" t="s">
        <v>162</v>
      </c>
      <c r="I2968" t="s">
        <v>10323</v>
      </c>
      <c r="K2968" t="s">
        <v>3934</v>
      </c>
      <c r="L2968" t="s">
        <v>3935</v>
      </c>
    </row>
    <row r="2969" spans="1:12" hidden="1" x14ac:dyDescent="0.25">
      <c r="A2969">
        <v>44</v>
      </c>
      <c r="B2969">
        <v>107</v>
      </c>
      <c r="C2969" t="s">
        <v>10396</v>
      </c>
      <c r="D2969" s="7">
        <v>40559</v>
      </c>
      <c r="E2969" t="s">
        <v>613</v>
      </c>
      <c r="F2969" t="s">
        <v>612</v>
      </c>
      <c r="G2969" t="s">
        <v>613</v>
      </c>
      <c r="H2969" t="s">
        <v>24</v>
      </c>
      <c r="I2969" t="s">
        <v>1548</v>
      </c>
      <c r="K2969" t="s">
        <v>3936</v>
      </c>
      <c r="L2969" t="s">
        <v>3937</v>
      </c>
    </row>
    <row r="2970" spans="1:12" hidden="1" x14ac:dyDescent="0.25">
      <c r="A2970">
        <v>44</v>
      </c>
      <c r="B2970">
        <v>108</v>
      </c>
      <c r="C2970" t="s">
        <v>10396</v>
      </c>
      <c r="D2970" s="7">
        <v>40559</v>
      </c>
      <c r="E2970" t="s">
        <v>613</v>
      </c>
      <c r="F2970" t="s">
        <v>612</v>
      </c>
      <c r="G2970" t="s">
        <v>613</v>
      </c>
      <c r="H2970" t="s">
        <v>24</v>
      </c>
      <c r="I2970" t="s">
        <v>10323</v>
      </c>
      <c r="K2970" t="s">
        <v>3937</v>
      </c>
      <c r="L2970" t="s">
        <v>3938</v>
      </c>
    </row>
    <row r="2971" spans="1:12" hidden="1" x14ac:dyDescent="0.25">
      <c r="A2971">
        <v>45</v>
      </c>
      <c r="B2971">
        <v>1</v>
      </c>
      <c r="C2971" t="s">
        <v>10397</v>
      </c>
      <c r="D2971" s="7">
        <v>40780</v>
      </c>
      <c r="E2971" t="s">
        <v>613</v>
      </c>
      <c r="F2971" t="s">
        <v>1113</v>
      </c>
      <c r="G2971" t="s">
        <v>1113</v>
      </c>
      <c r="H2971" t="s">
        <v>10</v>
      </c>
      <c r="I2971" t="s">
        <v>113</v>
      </c>
      <c r="K2971" t="s">
        <v>3939</v>
      </c>
      <c r="L2971" t="s">
        <v>3940</v>
      </c>
    </row>
    <row r="2972" spans="1:12" hidden="1" x14ac:dyDescent="0.25">
      <c r="A2972">
        <v>45</v>
      </c>
      <c r="B2972">
        <v>2</v>
      </c>
      <c r="C2972" t="s">
        <v>10397</v>
      </c>
      <c r="D2972" s="7">
        <v>40780</v>
      </c>
      <c r="E2972" t="s">
        <v>613</v>
      </c>
      <c r="F2972" t="s">
        <v>1113</v>
      </c>
      <c r="G2972" t="s">
        <v>613</v>
      </c>
      <c r="H2972" t="s">
        <v>10</v>
      </c>
      <c r="I2972" t="s">
        <v>11</v>
      </c>
      <c r="K2972" t="s">
        <v>3940</v>
      </c>
      <c r="L2972" t="s">
        <v>3941</v>
      </c>
    </row>
    <row r="2973" spans="1:12" hidden="1" x14ac:dyDescent="0.25">
      <c r="A2973">
        <v>45</v>
      </c>
      <c r="B2973">
        <v>3</v>
      </c>
      <c r="C2973" t="s">
        <v>10397</v>
      </c>
      <c r="D2973" s="7">
        <v>40780</v>
      </c>
      <c r="E2973" t="s">
        <v>613</v>
      </c>
      <c r="F2973" t="s">
        <v>1113</v>
      </c>
      <c r="G2973" t="s">
        <v>613</v>
      </c>
      <c r="H2973" t="s">
        <v>17</v>
      </c>
      <c r="I2973" t="s">
        <v>101</v>
      </c>
      <c r="K2973" t="s">
        <v>3941</v>
      </c>
      <c r="L2973" t="s">
        <v>3942</v>
      </c>
    </row>
    <row r="2974" spans="1:12" hidden="1" x14ac:dyDescent="0.25">
      <c r="A2974">
        <v>45</v>
      </c>
      <c r="B2974">
        <v>4</v>
      </c>
      <c r="C2974" t="s">
        <v>10397</v>
      </c>
      <c r="D2974" s="7">
        <v>40780</v>
      </c>
      <c r="E2974" t="s">
        <v>613</v>
      </c>
      <c r="F2974" t="s">
        <v>1113</v>
      </c>
      <c r="G2974" t="s">
        <v>613</v>
      </c>
      <c r="H2974" t="s">
        <v>10</v>
      </c>
      <c r="I2974" t="s">
        <v>11</v>
      </c>
      <c r="K2974" t="s">
        <v>3942</v>
      </c>
      <c r="L2974" t="s">
        <v>3943</v>
      </c>
    </row>
    <row r="2975" spans="1:12" hidden="1" x14ac:dyDescent="0.25">
      <c r="A2975">
        <v>45</v>
      </c>
      <c r="B2975">
        <v>5</v>
      </c>
      <c r="C2975" t="s">
        <v>10397</v>
      </c>
      <c r="D2975" s="7">
        <v>40780</v>
      </c>
      <c r="E2975" t="s">
        <v>613</v>
      </c>
      <c r="F2975" t="s">
        <v>1113</v>
      </c>
      <c r="G2975" t="s">
        <v>613</v>
      </c>
      <c r="H2975" t="s">
        <v>10</v>
      </c>
      <c r="I2975" t="s">
        <v>14</v>
      </c>
      <c r="K2975" t="s">
        <v>3943</v>
      </c>
      <c r="L2975" t="s">
        <v>3944</v>
      </c>
    </row>
    <row r="2976" spans="1:12" hidden="1" x14ac:dyDescent="0.25">
      <c r="A2976">
        <v>45</v>
      </c>
      <c r="B2976">
        <v>6</v>
      </c>
      <c r="C2976" t="s">
        <v>10397</v>
      </c>
      <c r="D2976" s="7">
        <v>40780</v>
      </c>
      <c r="E2976" t="s">
        <v>613</v>
      </c>
      <c r="F2976" t="s">
        <v>1113</v>
      </c>
      <c r="G2976" t="s">
        <v>613</v>
      </c>
      <c r="H2976" t="s">
        <v>17</v>
      </c>
      <c r="I2976" t="s">
        <v>73</v>
      </c>
      <c r="K2976" t="s">
        <v>3944</v>
      </c>
      <c r="L2976" t="s">
        <v>3945</v>
      </c>
    </row>
    <row r="2977" spans="1:12" hidden="1" x14ac:dyDescent="0.25">
      <c r="A2977">
        <v>45</v>
      </c>
      <c r="B2977">
        <v>7</v>
      </c>
      <c r="C2977" t="s">
        <v>10397</v>
      </c>
      <c r="D2977" s="7">
        <v>40780</v>
      </c>
      <c r="E2977" t="s">
        <v>613</v>
      </c>
      <c r="F2977" t="s">
        <v>1113</v>
      </c>
      <c r="G2977" t="s">
        <v>613</v>
      </c>
      <c r="H2977" t="s">
        <v>17</v>
      </c>
      <c r="I2977" t="s">
        <v>292</v>
      </c>
      <c r="K2977" t="s">
        <v>3945</v>
      </c>
      <c r="L2977" t="s">
        <v>3946</v>
      </c>
    </row>
    <row r="2978" spans="1:12" hidden="1" x14ac:dyDescent="0.25">
      <c r="A2978">
        <v>45</v>
      </c>
      <c r="B2978">
        <v>8</v>
      </c>
      <c r="C2978" t="s">
        <v>10397</v>
      </c>
      <c r="D2978" s="7">
        <v>40780</v>
      </c>
      <c r="E2978" t="s">
        <v>613</v>
      </c>
      <c r="F2978" t="s">
        <v>1113</v>
      </c>
      <c r="G2978" t="s">
        <v>613</v>
      </c>
      <c r="H2978" t="s">
        <v>10</v>
      </c>
      <c r="I2978" t="s">
        <v>11</v>
      </c>
      <c r="K2978" t="s">
        <v>3946</v>
      </c>
      <c r="L2978" t="s">
        <v>3947</v>
      </c>
    </row>
    <row r="2979" spans="1:12" hidden="1" x14ac:dyDescent="0.25">
      <c r="A2979">
        <v>45</v>
      </c>
      <c r="B2979">
        <v>9</v>
      </c>
      <c r="C2979" t="s">
        <v>10397</v>
      </c>
      <c r="D2979" s="7">
        <v>40780</v>
      </c>
      <c r="E2979" t="s">
        <v>613</v>
      </c>
      <c r="F2979" t="s">
        <v>1113</v>
      </c>
      <c r="G2979" t="s">
        <v>613</v>
      </c>
      <c r="H2979" t="s">
        <v>17</v>
      </c>
      <c r="I2979" t="s">
        <v>18</v>
      </c>
      <c r="K2979" t="s">
        <v>3947</v>
      </c>
      <c r="L2979" t="s">
        <v>3948</v>
      </c>
    </row>
    <row r="2980" spans="1:12" hidden="1" x14ac:dyDescent="0.25">
      <c r="A2980">
        <v>45</v>
      </c>
      <c r="B2980">
        <v>10</v>
      </c>
      <c r="C2980" t="s">
        <v>10397</v>
      </c>
      <c r="D2980" s="7">
        <v>40780</v>
      </c>
      <c r="E2980" t="s">
        <v>613</v>
      </c>
      <c r="F2980" t="s">
        <v>1113</v>
      </c>
      <c r="G2980" t="s">
        <v>613</v>
      </c>
      <c r="H2980" t="s">
        <v>17</v>
      </c>
      <c r="I2980" t="s">
        <v>292</v>
      </c>
      <c r="K2980" t="s">
        <v>3948</v>
      </c>
      <c r="L2980" t="s">
        <v>3949</v>
      </c>
    </row>
    <row r="2981" spans="1:12" hidden="1" x14ac:dyDescent="0.25">
      <c r="A2981">
        <v>45</v>
      </c>
      <c r="B2981">
        <v>11</v>
      </c>
      <c r="C2981" t="s">
        <v>10397</v>
      </c>
      <c r="D2981" s="7">
        <v>40780</v>
      </c>
      <c r="E2981" t="s">
        <v>613</v>
      </c>
      <c r="F2981" t="s">
        <v>1113</v>
      </c>
      <c r="G2981" t="s">
        <v>613</v>
      </c>
      <c r="H2981" t="s">
        <v>10</v>
      </c>
      <c r="I2981" t="s">
        <v>118</v>
      </c>
      <c r="K2981" t="s">
        <v>3949</v>
      </c>
      <c r="L2981" t="s">
        <v>3950</v>
      </c>
    </row>
    <row r="2982" spans="1:12" hidden="1" x14ac:dyDescent="0.25">
      <c r="A2982">
        <v>45</v>
      </c>
      <c r="B2982">
        <v>12</v>
      </c>
      <c r="C2982" t="s">
        <v>10397</v>
      </c>
      <c r="D2982" s="7">
        <v>40780</v>
      </c>
      <c r="E2982" t="s">
        <v>613</v>
      </c>
      <c r="F2982" t="s">
        <v>1113</v>
      </c>
      <c r="G2982" t="s">
        <v>613</v>
      </c>
      <c r="H2982" t="s">
        <v>10</v>
      </c>
      <c r="I2982" t="s">
        <v>113</v>
      </c>
      <c r="K2982" t="s">
        <v>3950</v>
      </c>
      <c r="L2982" t="s">
        <v>3951</v>
      </c>
    </row>
    <row r="2983" spans="1:12" hidden="1" x14ac:dyDescent="0.25">
      <c r="A2983">
        <v>45</v>
      </c>
      <c r="B2983">
        <v>13</v>
      </c>
      <c r="C2983" t="s">
        <v>10397</v>
      </c>
      <c r="D2983" s="7">
        <v>40780</v>
      </c>
      <c r="E2983" t="s">
        <v>613</v>
      </c>
      <c r="F2983" t="s">
        <v>1113</v>
      </c>
      <c r="G2983" t="s">
        <v>613</v>
      </c>
      <c r="H2983" t="s">
        <v>10</v>
      </c>
      <c r="I2983" t="s">
        <v>11</v>
      </c>
      <c r="K2983" t="s">
        <v>3951</v>
      </c>
      <c r="L2983" t="s">
        <v>3952</v>
      </c>
    </row>
    <row r="2984" spans="1:12" hidden="1" x14ac:dyDescent="0.25">
      <c r="A2984">
        <v>45</v>
      </c>
      <c r="B2984">
        <v>14</v>
      </c>
      <c r="C2984" t="s">
        <v>10397</v>
      </c>
      <c r="D2984" s="7">
        <v>40780</v>
      </c>
      <c r="E2984" t="s">
        <v>613</v>
      </c>
      <c r="F2984" t="s">
        <v>1113</v>
      </c>
      <c r="G2984" t="s">
        <v>613</v>
      </c>
      <c r="H2984" t="s">
        <v>17</v>
      </c>
      <c r="I2984" t="s">
        <v>120</v>
      </c>
      <c r="K2984" t="s">
        <v>3952</v>
      </c>
      <c r="L2984" t="s">
        <v>3953</v>
      </c>
    </row>
    <row r="2985" spans="1:12" hidden="1" x14ac:dyDescent="0.25">
      <c r="A2985">
        <v>45</v>
      </c>
      <c r="B2985">
        <v>15</v>
      </c>
      <c r="C2985" t="s">
        <v>10397</v>
      </c>
      <c r="D2985" s="7">
        <v>40780</v>
      </c>
      <c r="E2985" t="s">
        <v>613</v>
      </c>
      <c r="F2985" t="s">
        <v>1113</v>
      </c>
      <c r="G2985" t="s">
        <v>613</v>
      </c>
      <c r="H2985" t="s">
        <v>17</v>
      </c>
      <c r="I2985" t="s">
        <v>1977</v>
      </c>
      <c r="K2985" t="s">
        <v>3953</v>
      </c>
      <c r="L2985" t="s">
        <v>3954</v>
      </c>
    </row>
    <row r="2986" spans="1:12" hidden="1" x14ac:dyDescent="0.25">
      <c r="A2986">
        <v>45</v>
      </c>
      <c r="B2986">
        <v>16</v>
      </c>
      <c r="C2986" t="s">
        <v>10397</v>
      </c>
      <c r="D2986" s="7">
        <v>40780</v>
      </c>
      <c r="E2986" t="s">
        <v>613</v>
      </c>
      <c r="F2986" t="s">
        <v>1113</v>
      </c>
      <c r="G2986" t="s">
        <v>613</v>
      </c>
      <c r="H2986" t="s">
        <v>17</v>
      </c>
      <c r="I2986" t="s">
        <v>292</v>
      </c>
      <c r="K2986" t="s">
        <v>3954</v>
      </c>
      <c r="L2986" t="s">
        <v>3955</v>
      </c>
    </row>
    <row r="2987" spans="1:12" hidden="1" x14ac:dyDescent="0.25">
      <c r="A2987">
        <v>45</v>
      </c>
      <c r="B2987">
        <v>17</v>
      </c>
      <c r="C2987" t="s">
        <v>10397</v>
      </c>
      <c r="D2987" s="7">
        <v>40780</v>
      </c>
      <c r="E2987" t="s">
        <v>613</v>
      </c>
      <c r="F2987" t="s">
        <v>1113</v>
      </c>
      <c r="G2987" t="s">
        <v>613</v>
      </c>
      <c r="H2987" t="s">
        <v>17</v>
      </c>
      <c r="I2987" t="s">
        <v>120</v>
      </c>
      <c r="K2987" t="s">
        <v>3955</v>
      </c>
      <c r="L2987" t="s">
        <v>3956</v>
      </c>
    </row>
    <row r="2988" spans="1:12" hidden="1" x14ac:dyDescent="0.25">
      <c r="A2988">
        <v>45</v>
      </c>
      <c r="B2988">
        <v>18</v>
      </c>
      <c r="C2988" t="s">
        <v>10397</v>
      </c>
      <c r="D2988" s="7">
        <v>40780</v>
      </c>
      <c r="E2988" t="s">
        <v>613</v>
      </c>
      <c r="F2988" t="s">
        <v>1113</v>
      </c>
      <c r="G2988" t="s">
        <v>613</v>
      </c>
      <c r="H2988" t="s">
        <v>10</v>
      </c>
      <c r="I2988" t="s">
        <v>14</v>
      </c>
      <c r="K2988" t="s">
        <v>3956</v>
      </c>
      <c r="L2988" t="s">
        <v>3957</v>
      </c>
    </row>
    <row r="2989" spans="1:12" hidden="1" x14ac:dyDescent="0.25">
      <c r="A2989">
        <v>45</v>
      </c>
      <c r="B2989">
        <v>19</v>
      </c>
      <c r="C2989" t="s">
        <v>10397</v>
      </c>
      <c r="D2989" s="7">
        <v>40780</v>
      </c>
      <c r="E2989" t="s">
        <v>613</v>
      </c>
      <c r="F2989" t="s">
        <v>1113</v>
      </c>
      <c r="G2989" t="s">
        <v>613</v>
      </c>
      <c r="H2989" t="s">
        <v>17</v>
      </c>
      <c r="I2989" t="s">
        <v>120</v>
      </c>
      <c r="K2989" t="s">
        <v>3957</v>
      </c>
      <c r="L2989" t="s">
        <v>3958</v>
      </c>
    </row>
    <row r="2990" spans="1:12" hidden="1" x14ac:dyDescent="0.25">
      <c r="A2990">
        <v>45</v>
      </c>
      <c r="B2990">
        <v>20</v>
      </c>
      <c r="C2990" t="s">
        <v>10397</v>
      </c>
      <c r="D2990" s="7">
        <v>40780</v>
      </c>
      <c r="E2990" t="s">
        <v>613</v>
      </c>
      <c r="F2990" t="s">
        <v>1113</v>
      </c>
      <c r="G2990" t="s">
        <v>613</v>
      </c>
      <c r="H2990" t="s">
        <v>17</v>
      </c>
      <c r="I2990" t="s">
        <v>292</v>
      </c>
      <c r="K2990" t="s">
        <v>3959</v>
      </c>
      <c r="L2990" t="s">
        <v>3960</v>
      </c>
    </row>
    <row r="2991" spans="1:12" hidden="1" x14ac:dyDescent="0.25">
      <c r="A2991">
        <v>45</v>
      </c>
      <c r="B2991">
        <v>21</v>
      </c>
      <c r="C2991" t="s">
        <v>10397</v>
      </c>
      <c r="D2991" s="7">
        <v>40780</v>
      </c>
      <c r="E2991" t="s">
        <v>613</v>
      </c>
      <c r="F2991" t="s">
        <v>1113</v>
      </c>
      <c r="G2991" t="s">
        <v>613</v>
      </c>
      <c r="H2991" t="s">
        <v>17</v>
      </c>
      <c r="I2991" t="s">
        <v>1977</v>
      </c>
      <c r="K2991" t="s">
        <v>3960</v>
      </c>
      <c r="L2991" t="s">
        <v>3961</v>
      </c>
    </row>
    <row r="2992" spans="1:12" hidden="1" x14ac:dyDescent="0.25">
      <c r="A2992">
        <v>45</v>
      </c>
      <c r="B2992">
        <v>22</v>
      </c>
      <c r="C2992" t="s">
        <v>10397</v>
      </c>
      <c r="D2992" s="7">
        <v>40780</v>
      </c>
      <c r="E2992" t="s">
        <v>613</v>
      </c>
      <c r="F2992" t="s">
        <v>1113</v>
      </c>
      <c r="G2992" t="s">
        <v>613</v>
      </c>
      <c r="H2992" t="s">
        <v>17</v>
      </c>
      <c r="I2992" t="s">
        <v>292</v>
      </c>
      <c r="K2992" t="s">
        <v>3961</v>
      </c>
      <c r="L2992" t="s">
        <v>3962</v>
      </c>
    </row>
    <row r="2993" spans="1:14" hidden="1" x14ac:dyDescent="0.25">
      <c r="A2993">
        <v>45</v>
      </c>
      <c r="B2993">
        <v>23</v>
      </c>
      <c r="C2993" t="s">
        <v>10397</v>
      </c>
      <c r="D2993" s="7">
        <v>40780</v>
      </c>
      <c r="E2993" t="s">
        <v>613</v>
      </c>
      <c r="F2993" t="s">
        <v>1113</v>
      </c>
      <c r="G2993" t="s">
        <v>613</v>
      </c>
      <c r="H2993" t="s">
        <v>10</v>
      </c>
      <c r="I2993" t="s">
        <v>14</v>
      </c>
      <c r="K2993" t="s">
        <v>3962</v>
      </c>
      <c r="L2993" t="s">
        <v>3963</v>
      </c>
    </row>
    <row r="2994" spans="1:14" hidden="1" x14ac:dyDescent="0.25">
      <c r="A2994">
        <v>45</v>
      </c>
      <c r="B2994">
        <v>24</v>
      </c>
      <c r="C2994" t="s">
        <v>10397</v>
      </c>
      <c r="D2994" s="7">
        <v>40780</v>
      </c>
      <c r="E2994" t="s">
        <v>613</v>
      </c>
      <c r="F2994" t="s">
        <v>1113</v>
      </c>
      <c r="G2994" t="s">
        <v>613</v>
      </c>
      <c r="H2994" t="s">
        <v>17</v>
      </c>
      <c r="I2994" t="s">
        <v>292</v>
      </c>
      <c r="K2994" t="s">
        <v>3963</v>
      </c>
      <c r="L2994" t="s">
        <v>3964</v>
      </c>
    </row>
    <row r="2995" spans="1:14" hidden="1" x14ac:dyDescent="0.25">
      <c r="A2995">
        <v>45</v>
      </c>
      <c r="B2995">
        <v>25</v>
      </c>
      <c r="C2995" t="s">
        <v>10397</v>
      </c>
      <c r="D2995" s="7">
        <v>40780</v>
      </c>
      <c r="E2995" t="s">
        <v>613</v>
      </c>
      <c r="F2995" t="s">
        <v>1113</v>
      </c>
      <c r="G2995" t="s">
        <v>613</v>
      </c>
      <c r="H2995" t="s">
        <v>53</v>
      </c>
      <c r="I2995" t="s">
        <v>1886</v>
      </c>
      <c r="J2995" t="s">
        <v>80</v>
      </c>
      <c r="K2995" t="s">
        <v>3964</v>
      </c>
      <c r="L2995" t="s">
        <v>3965</v>
      </c>
      <c r="M2995" t="s">
        <v>485</v>
      </c>
      <c r="N2995">
        <v>6</v>
      </c>
    </row>
    <row r="2996" spans="1:14" hidden="1" x14ac:dyDescent="0.25">
      <c r="A2996">
        <v>46</v>
      </c>
      <c r="B2996">
        <v>1</v>
      </c>
      <c r="C2996" t="s">
        <v>10396</v>
      </c>
      <c r="D2996" s="7">
        <v>40559</v>
      </c>
      <c r="E2996" t="s">
        <v>613</v>
      </c>
      <c r="F2996" t="s">
        <v>3398</v>
      </c>
      <c r="G2996" t="s">
        <v>3398</v>
      </c>
      <c r="H2996" t="s">
        <v>10</v>
      </c>
      <c r="I2996" t="s">
        <v>113</v>
      </c>
      <c r="K2996" t="s">
        <v>3966</v>
      </c>
      <c r="L2996" t="s">
        <v>3967</v>
      </c>
    </row>
    <row r="2997" spans="1:14" hidden="1" x14ac:dyDescent="0.25">
      <c r="A2997">
        <v>46</v>
      </c>
      <c r="B2997">
        <v>2</v>
      </c>
      <c r="C2997" t="s">
        <v>10396</v>
      </c>
      <c r="D2997" s="7">
        <v>40559</v>
      </c>
      <c r="E2997" t="s">
        <v>613</v>
      </c>
      <c r="F2997" t="s">
        <v>3398</v>
      </c>
      <c r="G2997" t="s">
        <v>613</v>
      </c>
      <c r="H2997" t="s">
        <v>10</v>
      </c>
      <c r="I2997" t="s">
        <v>118</v>
      </c>
      <c r="K2997" t="s">
        <v>3967</v>
      </c>
      <c r="L2997" t="s">
        <v>3968</v>
      </c>
    </row>
    <row r="2998" spans="1:14" hidden="1" x14ac:dyDescent="0.25">
      <c r="A2998">
        <v>46</v>
      </c>
      <c r="B2998">
        <v>3</v>
      </c>
      <c r="C2998" t="s">
        <v>10396</v>
      </c>
      <c r="D2998" s="7">
        <v>40559</v>
      </c>
      <c r="E2998" t="s">
        <v>613</v>
      </c>
      <c r="F2998" t="s">
        <v>3398</v>
      </c>
      <c r="G2998" t="s">
        <v>613</v>
      </c>
      <c r="H2998" t="s">
        <v>10</v>
      </c>
      <c r="I2998" t="s">
        <v>14</v>
      </c>
      <c r="K2998" t="s">
        <v>3968</v>
      </c>
      <c r="L2998" t="s">
        <v>3969</v>
      </c>
    </row>
    <row r="2999" spans="1:14" hidden="1" x14ac:dyDescent="0.25">
      <c r="A2999">
        <v>46</v>
      </c>
      <c r="B2999">
        <v>4</v>
      </c>
      <c r="C2999" t="s">
        <v>10396</v>
      </c>
      <c r="D2999" s="7">
        <v>40559</v>
      </c>
      <c r="E2999" t="s">
        <v>613</v>
      </c>
      <c r="F2999" t="s">
        <v>3398</v>
      </c>
      <c r="G2999" t="s">
        <v>613</v>
      </c>
      <c r="H2999" t="s">
        <v>17</v>
      </c>
      <c r="I2999" t="s">
        <v>18</v>
      </c>
      <c r="K2999" t="s">
        <v>3969</v>
      </c>
      <c r="L2999" t="s">
        <v>3970</v>
      </c>
    </row>
    <row r="3000" spans="1:14" hidden="1" x14ac:dyDescent="0.25">
      <c r="A3000">
        <v>46</v>
      </c>
      <c r="B3000">
        <v>5</v>
      </c>
      <c r="C3000" t="s">
        <v>10396</v>
      </c>
      <c r="D3000" s="7">
        <v>40559</v>
      </c>
      <c r="E3000" t="s">
        <v>613</v>
      </c>
      <c r="F3000" t="s">
        <v>3398</v>
      </c>
      <c r="G3000" t="s">
        <v>613</v>
      </c>
      <c r="H3000" t="s">
        <v>53</v>
      </c>
      <c r="I3000" t="s">
        <v>772</v>
      </c>
      <c r="J3000" t="s">
        <v>80</v>
      </c>
      <c r="K3000" t="s">
        <v>3970</v>
      </c>
      <c r="L3000" t="s">
        <v>3971</v>
      </c>
      <c r="N3000">
        <v>6</v>
      </c>
    </row>
    <row r="3001" spans="1:14" hidden="1" x14ac:dyDescent="0.25">
      <c r="A3001">
        <v>46</v>
      </c>
      <c r="B3001">
        <v>6</v>
      </c>
      <c r="C3001" t="s">
        <v>10396</v>
      </c>
      <c r="D3001" s="7">
        <v>40559</v>
      </c>
      <c r="E3001" t="s">
        <v>613</v>
      </c>
      <c r="F3001" t="s">
        <v>3398</v>
      </c>
      <c r="G3001" t="s">
        <v>613</v>
      </c>
      <c r="H3001" t="s">
        <v>162</v>
      </c>
      <c r="I3001" t="s">
        <v>10323</v>
      </c>
      <c r="K3001" t="s">
        <v>3971</v>
      </c>
      <c r="L3001" t="s">
        <v>3972</v>
      </c>
    </row>
    <row r="3002" spans="1:14" hidden="1" x14ac:dyDescent="0.25">
      <c r="A3002">
        <v>46</v>
      </c>
      <c r="B3002">
        <v>7</v>
      </c>
      <c r="C3002" t="s">
        <v>10396</v>
      </c>
      <c r="D3002" s="7">
        <v>40559</v>
      </c>
      <c r="E3002" t="s">
        <v>613</v>
      </c>
      <c r="F3002" t="s">
        <v>3398</v>
      </c>
      <c r="G3002" t="s">
        <v>613</v>
      </c>
      <c r="H3002" t="s">
        <v>21</v>
      </c>
      <c r="I3002" t="s">
        <v>334</v>
      </c>
      <c r="K3002" t="s">
        <v>3972</v>
      </c>
      <c r="L3002" t="s">
        <v>3973</v>
      </c>
    </row>
    <row r="3003" spans="1:14" hidden="1" x14ac:dyDescent="0.25">
      <c r="A3003">
        <v>46</v>
      </c>
      <c r="B3003">
        <v>8</v>
      </c>
      <c r="C3003" t="s">
        <v>10396</v>
      </c>
      <c r="D3003" s="7">
        <v>40559</v>
      </c>
      <c r="E3003" t="s">
        <v>613</v>
      </c>
      <c r="F3003" t="s">
        <v>3398</v>
      </c>
      <c r="G3003" t="s">
        <v>613</v>
      </c>
      <c r="H3003" t="s">
        <v>24</v>
      </c>
      <c r="I3003" t="s">
        <v>10323</v>
      </c>
      <c r="K3003" t="s">
        <v>3974</v>
      </c>
      <c r="L3003" t="s">
        <v>3975</v>
      </c>
    </row>
    <row r="3004" spans="1:14" hidden="1" x14ac:dyDescent="0.25">
      <c r="A3004">
        <v>46</v>
      </c>
      <c r="B3004">
        <v>9</v>
      </c>
      <c r="C3004" t="s">
        <v>10396</v>
      </c>
      <c r="D3004" s="7">
        <v>40559</v>
      </c>
      <c r="E3004" t="s">
        <v>613</v>
      </c>
      <c r="F3004" t="s">
        <v>3398</v>
      </c>
      <c r="G3004" t="s">
        <v>613</v>
      </c>
      <c r="H3004" t="s">
        <v>24</v>
      </c>
      <c r="I3004" t="s">
        <v>10323</v>
      </c>
      <c r="K3004" t="s">
        <v>3976</v>
      </c>
      <c r="L3004" t="s">
        <v>3977</v>
      </c>
    </row>
    <row r="3005" spans="1:14" hidden="1" x14ac:dyDescent="0.25">
      <c r="A3005">
        <v>46</v>
      </c>
      <c r="B3005">
        <v>10</v>
      </c>
      <c r="C3005" t="s">
        <v>10396</v>
      </c>
      <c r="D3005" s="7">
        <v>40559</v>
      </c>
      <c r="E3005" t="s">
        <v>613</v>
      </c>
      <c r="F3005" t="s">
        <v>3398</v>
      </c>
      <c r="G3005" t="s">
        <v>613</v>
      </c>
      <c r="H3005" t="s">
        <v>10</v>
      </c>
      <c r="I3005" t="s">
        <v>113</v>
      </c>
      <c r="K3005" t="s">
        <v>3978</v>
      </c>
      <c r="L3005" t="s">
        <v>3979</v>
      </c>
    </row>
    <row r="3006" spans="1:14" hidden="1" x14ac:dyDescent="0.25">
      <c r="A3006">
        <v>46</v>
      </c>
      <c r="B3006">
        <v>11</v>
      </c>
      <c r="C3006" t="s">
        <v>10396</v>
      </c>
      <c r="D3006" s="7">
        <v>40559</v>
      </c>
      <c r="E3006" t="s">
        <v>613</v>
      </c>
      <c r="F3006" t="s">
        <v>3398</v>
      </c>
      <c r="G3006" t="s">
        <v>613</v>
      </c>
      <c r="H3006" t="s">
        <v>10</v>
      </c>
      <c r="I3006" t="s">
        <v>118</v>
      </c>
      <c r="K3006" t="s">
        <v>3980</v>
      </c>
      <c r="L3006" t="s">
        <v>3981</v>
      </c>
    </row>
    <row r="3007" spans="1:14" hidden="1" x14ac:dyDescent="0.25">
      <c r="A3007">
        <v>46</v>
      </c>
      <c r="B3007">
        <v>12</v>
      </c>
      <c r="C3007" t="s">
        <v>10396</v>
      </c>
      <c r="D3007" s="7">
        <v>40559</v>
      </c>
      <c r="E3007" t="s">
        <v>613</v>
      </c>
      <c r="F3007" t="s">
        <v>3398</v>
      </c>
      <c r="G3007" t="s">
        <v>613</v>
      </c>
      <c r="H3007" t="s">
        <v>17</v>
      </c>
      <c r="I3007" t="s">
        <v>18</v>
      </c>
      <c r="K3007" t="s">
        <v>3981</v>
      </c>
      <c r="L3007" t="s">
        <v>3982</v>
      </c>
    </row>
    <row r="3008" spans="1:14" hidden="1" x14ac:dyDescent="0.25">
      <c r="A3008">
        <v>46</v>
      </c>
      <c r="B3008">
        <v>13</v>
      </c>
      <c r="C3008" t="s">
        <v>10396</v>
      </c>
      <c r="D3008" s="7">
        <v>40559</v>
      </c>
      <c r="E3008" t="s">
        <v>613</v>
      </c>
      <c r="F3008" t="s">
        <v>3398</v>
      </c>
      <c r="G3008" t="s">
        <v>613</v>
      </c>
      <c r="H3008" t="s">
        <v>10</v>
      </c>
      <c r="I3008" t="s">
        <v>14</v>
      </c>
      <c r="K3008" t="s">
        <v>3982</v>
      </c>
      <c r="L3008" t="s">
        <v>3983</v>
      </c>
    </row>
    <row r="3009" spans="1:14" hidden="1" x14ac:dyDescent="0.25">
      <c r="A3009">
        <v>46</v>
      </c>
      <c r="B3009">
        <v>14</v>
      </c>
      <c r="C3009" t="s">
        <v>10396</v>
      </c>
      <c r="D3009" s="7">
        <v>40559</v>
      </c>
      <c r="E3009" t="s">
        <v>613</v>
      </c>
      <c r="F3009" t="s">
        <v>3398</v>
      </c>
      <c r="G3009" t="s">
        <v>613</v>
      </c>
      <c r="H3009" t="s">
        <v>162</v>
      </c>
      <c r="I3009" t="s">
        <v>163</v>
      </c>
      <c r="K3009" t="s">
        <v>3983</v>
      </c>
      <c r="L3009" t="s">
        <v>3984</v>
      </c>
    </row>
    <row r="3010" spans="1:14" hidden="1" x14ac:dyDescent="0.25">
      <c r="A3010">
        <v>46</v>
      </c>
      <c r="B3010">
        <v>15</v>
      </c>
      <c r="C3010" t="s">
        <v>10396</v>
      </c>
      <c r="D3010" s="7">
        <v>40559</v>
      </c>
      <c r="E3010" t="s">
        <v>613</v>
      </c>
      <c r="F3010" t="s">
        <v>3398</v>
      </c>
      <c r="G3010" t="s">
        <v>613</v>
      </c>
      <c r="H3010" t="s">
        <v>24</v>
      </c>
      <c r="I3010" t="s">
        <v>10323</v>
      </c>
      <c r="K3010" t="s">
        <v>3985</v>
      </c>
      <c r="L3010" t="s">
        <v>3986</v>
      </c>
    </row>
    <row r="3011" spans="1:14" hidden="1" x14ac:dyDescent="0.25">
      <c r="A3011">
        <v>46</v>
      </c>
      <c r="B3011">
        <v>16</v>
      </c>
      <c r="C3011" t="s">
        <v>10396</v>
      </c>
      <c r="D3011" s="7">
        <v>40559</v>
      </c>
      <c r="E3011" t="s">
        <v>613</v>
      </c>
      <c r="F3011" t="s">
        <v>3398</v>
      </c>
      <c r="G3011" t="s">
        <v>613</v>
      </c>
      <c r="H3011" t="s">
        <v>10</v>
      </c>
      <c r="I3011" t="s">
        <v>113</v>
      </c>
      <c r="K3011" t="s">
        <v>3986</v>
      </c>
      <c r="L3011" t="s">
        <v>3987</v>
      </c>
    </row>
    <row r="3012" spans="1:14" hidden="1" x14ac:dyDescent="0.25">
      <c r="A3012">
        <v>46</v>
      </c>
      <c r="B3012">
        <v>17</v>
      </c>
      <c r="C3012" t="s">
        <v>10396</v>
      </c>
      <c r="D3012" s="7">
        <v>40559</v>
      </c>
      <c r="E3012" t="s">
        <v>613</v>
      </c>
      <c r="F3012" t="s">
        <v>3398</v>
      </c>
      <c r="G3012" t="s">
        <v>613</v>
      </c>
      <c r="H3012" t="s">
        <v>10</v>
      </c>
      <c r="I3012" t="s">
        <v>11</v>
      </c>
      <c r="K3012" t="s">
        <v>3988</v>
      </c>
      <c r="L3012" t="s">
        <v>3989</v>
      </c>
    </row>
    <row r="3013" spans="1:14" hidden="1" x14ac:dyDescent="0.25">
      <c r="A3013">
        <v>46</v>
      </c>
      <c r="B3013">
        <v>18</v>
      </c>
      <c r="C3013" t="s">
        <v>10396</v>
      </c>
      <c r="D3013" s="7">
        <v>40559</v>
      </c>
      <c r="E3013" t="s">
        <v>613</v>
      </c>
      <c r="F3013" t="s">
        <v>3398</v>
      </c>
      <c r="G3013" t="s">
        <v>613</v>
      </c>
      <c r="H3013" t="s">
        <v>17</v>
      </c>
      <c r="I3013" t="s">
        <v>18</v>
      </c>
      <c r="K3013" t="s">
        <v>3989</v>
      </c>
      <c r="L3013" t="s">
        <v>3990</v>
      </c>
    </row>
    <row r="3014" spans="1:14" hidden="1" x14ac:dyDescent="0.25">
      <c r="A3014">
        <v>46</v>
      </c>
      <c r="B3014">
        <v>19</v>
      </c>
      <c r="C3014" t="s">
        <v>10396</v>
      </c>
      <c r="D3014" s="7">
        <v>40559</v>
      </c>
      <c r="E3014" t="s">
        <v>613</v>
      </c>
      <c r="F3014" t="s">
        <v>3398</v>
      </c>
      <c r="G3014" t="s">
        <v>613</v>
      </c>
      <c r="H3014" t="s">
        <v>53</v>
      </c>
      <c r="I3014" t="s">
        <v>255</v>
      </c>
      <c r="J3014" t="s">
        <v>80</v>
      </c>
      <c r="K3014" t="s">
        <v>3990</v>
      </c>
      <c r="L3014" t="s">
        <v>3991</v>
      </c>
      <c r="N3014">
        <v>6</v>
      </c>
    </row>
    <row r="3015" spans="1:14" hidden="1" x14ac:dyDescent="0.25">
      <c r="A3015">
        <v>46</v>
      </c>
      <c r="B3015">
        <v>20</v>
      </c>
      <c r="C3015" t="s">
        <v>10396</v>
      </c>
      <c r="D3015" s="7">
        <v>40559</v>
      </c>
      <c r="E3015" t="s">
        <v>613</v>
      </c>
      <c r="F3015" t="s">
        <v>3398</v>
      </c>
      <c r="G3015" t="s">
        <v>613</v>
      </c>
      <c r="H3015" t="s">
        <v>162</v>
      </c>
      <c r="I3015" t="s">
        <v>163</v>
      </c>
      <c r="K3015" t="s">
        <v>3992</v>
      </c>
      <c r="L3015" t="s">
        <v>3993</v>
      </c>
    </row>
    <row r="3016" spans="1:14" hidden="1" x14ac:dyDescent="0.25">
      <c r="A3016">
        <v>46</v>
      </c>
      <c r="B3016">
        <v>21</v>
      </c>
      <c r="C3016" t="s">
        <v>10396</v>
      </c>
      <c r="D3016" s="7">
        <v>40559</v>
      </c>
      <c r="E3016" t="s">
        <v>613</v>
      </c>
      <c r="F3016" t="s">
        <v>3398</v>
      </c>
      <c r="G3016" t="s">
        <v>613</v>
      </c>
      <c r="H3016" t="s">
        <v>21</v>
      </c>
      <c r="I3016" t="s">
        <v>334</v>
      </c>
      <c r="K3016" t="s">
        <v>3994</v>
      </c>
      <c r="L3016" t="s">
        <v>3995</v>
      </c>
    </row>
    <row r="3017" spans="1:14" hidden="1" x14ac:dyDescent="0.25">
      <c r="A3017">
        <v>46</v>
      </c>
      <c r="B3017">
        <v>22</v>
      </c>
      <c r="C3017" t="s">
        <v>10396</v>
      </c>
      <c r="D3017" s="7">
        <v>40559</v>
      </c>
      <c r="E3017" t="s">
        <v>613</v>
      </c>
      <c r="F3017" t="s">
        <v>3398</v>
      </c>
      <c r="G3017" t="s">
        <v>613</v>
      </c>
      <c r="H3017" t="s">
        <v>24</v>
      </c>
      <c r="I3017" t="s">
        <v>10323</v>
      </c>
      <c r="K3017" t="s">
        <v>3996</v>
      </c>
      <c r="L3017" t="s">
        <v>3997</v>
      </c>
    </row>
    <row r="3018" spans="1:14" hidden="1" x14ac:dyDescent="0.25">
      <c r="A3018">
        <v>46</v>
      </c>
      <c r="B3018">
        <v>23</v>
      </c>
      <c r="C3018" t="s">
        <v>10396</v>
      </c>
      <c r="D3018" s="7">
        <v>40559</v>
      </c>
      <c r="E3018" t="s">
        <v>613</v>
      </c>
      <c r="F3018" t="s">
        <v>3398</v>
      </c>
      <c r="G3018" t="s">
        <v>613</v>
      </c>
      <c r="H3018" t="s">
        <v>10</v>
      </c>
      <c r="I3018" t="s">
        <v>113</v>
      </c>
      <c r="K3018" t="s">
        <v>3998</v>
      </c>
      <c r="L3018" t="s">
        <v>3999</v>
      </c>
    </row>
    <row r="3019" spans="1:14" hidden="1" x14ac:dyDescent="0.25">
      <c r="A3019">
        <v>46</v>
      </c>
      <c r="B3019">
        <v>24</v>
      </c>
      <c r="C3019" t="s">
        <v>10396</v>
      </c>
      <c r="D3019" s="7">
        <v>40559</v>
      </c>
      <c r="E3019" t="s">
        <v>613</v>
      </c>
      <c r="F3019" t="s">
        <v>3398</v>
      </c>
      <c r="G3019" t="s">
        <v>613</v>
      </c>
      <c r="H3019" t="s">
        <v>10</v>
      </c>
      <c r="I3019" t="s">
        <v>118</v>
      </c>
      <c r="K3019" t="s">
        <v>3999</v>
      </c>
      <c r="L3019" t="s">
        <v>4000</v>
      </c>
    </row>
    <row r="3020" spans="1:14" hidden="1" x14ac:dyDescent="0.25">
      <c r="A3020">
        <v>46</v>
      </c>
      <c r="B3020">
        <v>25</v>
      </c>
      <c r="C3020" t="s">
        <v>10396</v>
      </c>
      <c r="D3020" s="7">
        <v>40559</v>
      </c>
      <c r="E3020" t="s">
        <v>613</v>
      </c>
      <c r="F3020" t="s">
        <v>3398</v>
      </c>
      <c r="G3020" t="s">
        <v>613</v>
      </c>
      <c r="H3020" t="s">
        <v>17</v>
      </c>
      <c r="I3020" t="s">
        <v>18</v>
      </c>
      <c r="K3020" t="s">
        <v>4001</v>
      </c>
      <c r="L3020" t="s">
        <v>4002</v>
      </c>
    </row>
    <row r="3021" spans="1:14" hidden="1" x14ac:dyDescent="0.25">
      <c r="A3021">
        <v>46</v>
      </c>
      <c r="B3021">
        <v>26</v>
      </c>
      <c r="C3021" t="s">
        <v>10396</v>
      </c>
      <c r="D3021" s="7">
        <v>40559</v>
      </c>
      <c r="E3021" t="s">
        <v>613</v>
      </c>
      <c r="F3021" t="s">
        <v>3398</v>
      </c>
      <c r="G3021" t="s">
        <v>613</v>
      </c>
      <c r="H3021" t="s">
        <v>17</v>
      </c>
      <c r="I3021" t="s">
        <v>101</v>
      </c>
      <c r="K3021" t="s">
        <v>4002</v>
      </c>
      <c r="L3021" t="s">
        <v>4003</v>
      </c>
    </row>
    <row r="3022" spans="1:14" hidden="1" x14ac:dyDescent="0.25">
      <c r="A3022">
        <v>46</v>
      </c>
      <c r="B3022">
        <v>27</v>
      </c>
      <c r="C3022" t="s">
        <v>10396</v>
      </c>
      <c r="D3022" s="7">
        <v>40559</v>
      </c>
      <c r="E3022" t="s">
        <v>613</v>
      </c>
      <c r="F3022" t="s">
        <v>3398</v>
      </c>
      <c r="G3022" t="s">
        <v>613</v>
      </c>
      <c r="H3022" t="s">
        <v>53</v>
      </c>
      <c r="I3022" t="s">
        <v>124</v>
      </c>
      <c r="J3022" t="s">
        <v>92</v>
      </c>
      <c r="K3022" t="s">
        <v>4003</v>
      </c>
      <c r="L3022" t="s">
        <v>4003</v>
      </c>
      <c r="N3022">
        <v>3</v>
      </c>
    </row>
    <row r="3023" spans="1:14" hidden="1" x14ac:dyDescent="0.25">
      <c r="A3023">
        <v>46</v>
      </c>
      <c r="B3023">
        <v>28</v>
      </c>
      <c r="C3023" t="s">
        <v>10396</v>
      </c>
      <c r="D3023" s="7">
        <v>40559</v>
      </c>
      <c r="E3023" t="s">
        <v>613</v>
      </c>
      <c r="F3023" t="s">
        <v>3398</v>
      </c>
      <c r="G3023" t="s">
        <v>613</v>
      </c>
      <c r="H3023" t="s">
        <v>24</v>
      </c>
      <c r="I3023" t="s">
        <v>10323</v>
      </c>
      <c r="K3023" t="s">
        <v>4003</v>
      </c>
      <c r="L3023" t="s">
        <v>4004</v>
      </c>
    </row>
    <row r="3024" spans="1:14" hidden="1" x14ac:dyDescent="0.25">
      <c r="A3024">
        <v>46</v>
      </c>
      <c r="B3024">
        <v>29</v>
      </c>
      <c r="C3024" t="s">
        <v>10396</v>
      </c>
      <c r="D3024" s="7">
        <v>40559</v>
      </c>
      <c r="E3024" t="s">
        <v>613</v>
      </c>
      <c r="F3024" t="s">
        <v>3398</v>
      </c>
      <c r="G3024" t="s">
        <v>613</v>
      </c>
      <c r="H3024" t="s">
        <v>10</v>
      </c>
      <c r="I3024" t="s">
        <v>113</v>
      </c>
      <c r="K3024" t="s">
        <v>4005</v>
      </c>
      <c r="L3024" t="s">
        <v>4006</v>
      </c>
    </row>
    <row r="3025" spans="1:14" hidden="1" x14ac:dyDescent="0.25">
      <c r="A3025">
        <v>46</v>
      </c>
      <c r="B3025">
        <v>30</v>
      </c>
      <c r="C3025" t="s">
        <v>10396</v>
      </c>
      <c r="D3025" s="7">
        <v>40559</v>
      </c>
      <c r="E3025" t="s">
        <v>613</v>
      </c>
      <c r="F3025" t="s">
        <v>3398</v>
      </c>
      <c r="G3025" t="s">
        <v>613</v>
      </c>
      <c r="H3025" t="s">
        <v>10</v>
      </c>
      <c r="I3025" t="s">
        <v>118</v>
      </c>
      <c r="K3025" t="s">
        <v>4007</v>
      </c>
      <c r="L3025" t="s">
        <v>4008</v>
      </c>
    </row>
    <row r="3026" spans="1:14" hidden="1" x14ac:dyDescent="0.25">
      <c r="A3026">
        <v>46</v>
      </c>
      <c r="B3026">
        <v>31</v>
      </c>
      <c r="C3026" t="s">
        <v>10396</v>
      </c>
      <c r="D3026" s="7">
        <v>40559</v>
      </c>
      <c r="E3026" t="s">
        <v>613</v>
      </c>
      <c r="F3026" t="s">
        <v>3398</v>
      </c>
      <c r="G3026" t="s">
        <v>613</v>
      </c>
      <c r="H3026" t="s">
        <v>17</v>
      </c>
      <c r="I3026" t="s">
        <v>18</v>
      </c>
      <c r="K3026" t="s">
        <v>4008</v>
      </c>
      <c r="L3026" t="s">
        <v>4009</v>
      </c>
    </row>
    <row r="3027" spans="1:14" hidden="1" x14ac:dyDescent="0.25">
      <c r="A3027">
        <v>46</v>
      </c>
      <c r="B3027">
        <v>32</v>
      </c>
      <c r="C3027" t="s">
        <v>10396</v>
      </c>
      <c r="D3027" s="7">
        <v>40559</v>
      </c>
      <c r="E3027" t="s">
        <v>613</v>
      </c>
      <c r="F3027" t="s">
        <v>3398</v>
      </c>
      <c r="G3027" t="s">
        <v>613</v>
      </c>
      <c r="H3027" t="s">
        <v>17</v>
      </c>
      <c r="I3027" t="s">
        <v>120</v>
      </c>
      <c r="K3027" t="s">
        <v>4009</v>
      </c>
      <c r="L3027" t="s">
        <v>4010</v>
      </c>
    </row>
    <row r="3028" spans="1:14" hidden="1" x14ac:dyDescent="0.25">
      <c r="A3028">
        <v>46</v>
      </c>
      <c r="B3028">
        <v>33</v>
      </c>
      <c r="C3028" t="s">
        <v>10396</v>
      </c>
      <c r="D3028" s="7">
        <v>40559</v>
      </c>
      <c r="E3028" t="s">
        <v>613</v>
      </c>
      <c r="F3028" t="s">
        <v>3398</v>
      </c>
      <c r="G3028" t="s">
        <v>613</v>
      </c>
      <c r="H3028" t="s">
        <v>24</v>
      </c>
      <c r="I3028" t="s">
        <v>10323</v>
      </c>
      <c r="K3028" t="s">
        <v>4010</v>
      </c>
      <c r="L3028" t="s">
        <v>4011</v>
      </c>
    </row>
    <row r="3029" spans="1:14" hidden="1" x14ac:dyDescent="0.25">
      <c r="A3029">
        <v>46</v>
      </c>
      <c r="B3029">
        <v>34</v>
      </c>
      <c r="C3029" t="s">
        <v>10396</v>
      </c>
      <c r="D3029" s="7">
        <v>40559</v>
      </c>
      <c r="E3029" t="s">
        <v>613</v>
      </c>
      <c r="F3029" t="s">
        <v>3398</v>
      </c>
      <c r="G3029" t="s">
        <v>613</v>
      </c>
      <c r="H3029" t="s">
        <v>10</v>
      </c>
      <c r="I3029" t="s">
        <v>113</v>
      </c>
      <c r="K3029" t="s">
        <v>4011</v>
      </c>
      <c r="L3029" t="s">
        <v>4012</v>
      </c>
    </row>
    <row r="3030" spans="1:14" hidden="1" x14ac:dyDescent="0.25">
      <c r="A3030">
        <v>46</v>
      </c>
      <c r="B3030">
        <v>35</v>
      </c>
      <c r="C3030" t="s">
        <v>10396</v>
      </c>
      <c r="D3030" s="7">
        <v>40559</v>
      </c>
      <c r="E3030" t="s">
        <v>613</v>
      </c>
      <c r="F3030" t="s">
        <v>3398</v>
      </c>
      <c r="G3030" t="s">
        <v>613</v>
      </c>
      <c r="H3030" t="s">
        <v>10</v>
      </c>
      <c r="I3030" t="s">
        <v>118</v>
      </c>
      <c r="K3030" t="s">
        <v>4012</v>
      </c>
      <c r="L3030" t="s">
        <v>4013</v>
      </c>
    </row>
    <row r="3031" spans="1:14" hidden="1" x14ac:dyDescent="0.25">
      <c r="A3031">
        <v>46</v>
      </c>
      <c r="B3031">
        <v>36</v>
      </c>
      <c r="C3031" t="s">
        <v>10396</v>
      </c>
      <c r="D3031" s="7">
        <v>40559</v>
      </c>
      <c r="E3031" t="s">
        <v>613</v>
      </c>
      <c r="F3031" t="s">
        <v>3398</v>
      </c>
      <c r="G3031" t="s">
        <v>613</v>
      </c>
      <c r="H3031" t="s">
        <v>17</v>
      </c>
      <c r="I3031" t="s">
        <v>18</v>
      </c>
      <c r="K3031" t="s">
        <v>4013</v>
      </c>
      <c r="L3031" t="s">
        <v>4014</v>
      </c>
    </row>
    <row r="3032" spans="1:14" hidden="1" x14ac:dyDescent="0.25">
      <c r="A3032">
        <v>46</v>
      </c>
      <c r="B3032">
        <v>37</v>
      </c>
      <c r="C3032" t="s">
        <v>10396</v>
      </c>
      <c r="D3032" s="7">
        <v>40559</v>
      </c>
      <c r="E3032" t="s">
        <v>613</v>
      </c>
      <c r="F3032" t="s">
        <v>3398</v>
      </c>
      <c r="G3032" t="s">
        <v>613</v>
      </c>
      <c r="H3032" t="s">
        <v>17</v>
      </c>
      <c r="I3032" t="s">
        <v>101</v>
      </c>
      <c r="K3032" t="s">
        <v>4014</v>
      </c>
      <c r="L3032" t="s">
        <v>4015</v>
      </c>
    </row>
    <row r="3033" spans="1:14" hidden="1" x14ac:dyDescent="0.25">
      <c r="A3033">
        <v>46</v>
      </c>
      <c r="B3033">
        <v>38</v>
      </c>
      <c r="C3033" t="s">
        <v>10396</v>
      </c>
      <c r="D3033" s="7">
        <v>40559</v>
      </c>
      <c r="E3033" t="s">
        <v>613</v>
      </c>
      <c r="F3033" t="s">
        <v>3398</v>
      </c>
      <c r="G3033" t="s">
        <v>613</v>
      </c>
      <c r="H3033" t="s">
        <v>53</v>
      </c>
      <c r="I3033" t="s">
        <v>202</v>
      </c>
      <c r="J3033" t="s">
        <v>80</v>
      </c>
      <c r="K3033" t="s">
        <v>4015</v>
      </c>
      <c r="L3033" t="s">
        <v>4016</v>
      </c>
      <c r="N3033">
        <v>6</v>
      </c>
    </row>
    <row r="3034" spans="1:14" hidden="1" x14ac:dyDescent="0.25">
      <c r="A3034">
        <v>46</v>
      </c>
      <c r="B3034">
        <v>39</v>
      </c>
      <c r="C3034" t="s">
        <v>10396</v>
      </c>
      <c r="D3034" s="7">
        <v>40559</v>
      </c>
      <c r="E3034" t="s">
        <v>613</v>
      </c>
      <c r="F3034" t="s">
        <v>3398</v>
      </c>
      <c r="G3034" t="s">
        <v>613</v>
      </c>
      <c r="H3034" t="s">
        <v>17</v>
      </c>
      <c r="I3034" t="s">
        <v>18</v>
      </c>
      <c r="K3034" t="s">
        <v>4017</v>
      </c>
      <c r="L3034" t="s">
        <v>4018</v>
      </c>
    </row>
    <row r="3035" spans="1:14" hidden="1" x14ac:dyDescent="0.25">
      <c r="A3035">
        <v>46</v>
      </c>
      <c r="B3035">
        <v>40</v>
      </c>
      <c r="C3035" t="s">
        <v>10396</v>
      </c>
      <c r="D3035" s="7">
        <v>40559</v>
      </c>
      <c r="E3035" t="s">
        <v>613</v>
      </c>
      <c r="F3035" t="s">
        <v>3398</v>
      </c>
      <c r="G3035" t="s">
        <v>613</v>
      </c>
      <c r="H3035" t="s">
        <v>33</v>
      </c>
      <c r="I3035" t="s">
        <v>34</v>
      </c>
      <c r="K3035" t="s">
        <v>4019</v>
      </c>
      <c r="L3035" t="s">
        <v>4020</v>
      </c>
    </row>
    <row r="3036" spans="1:14" hidden="1" x14ac:dyDescent="0.25">
      <c r="A3036">
        <v>46</v>
      </c>
      <c r="B3036">
        <v>41</v>
      </c>
      <c r="C3036" t="s">
        <v>10396</v>
      </c>
      <c r="D3036" s="7">
        <v>40559</v>
      </c>
      <c r="E3036" t="s">
        <v>613</v>
      </c>
      <c r="F3036" t="s">
        <v>3398</v>
      </c>
      <c r="G3036" t="s">
        <v>613</v>
      </c>
      <c r="H3036" t="s">
        <v>21</v>
      </c>
      <c r="I3036" t="s">
        <v>22</v>
      </c>
      <c r="K3036" t="s">
        <v>4020</v>
      </c>
      <c r="L3036" t="s">
        <v>4021</v>
      </c>
    </row>
    <row r="3037" spans="1:14" hidden="1" x14ac:dyDescent="0.25">
      <c r="A3037">
        <v>46</v>
      </c>
      <c r="B3037">
        <v>42</v>
      </c>
      <c r="C3037" t="s">
        <v>10396</v>
      </c>
      <c r="D3037" s="7">
        <v>40559</v>
      </c>
      <c r="E3037" t="s">
        <v>613</v>
      </c>
      <c r="F3037" t="s">
        <v>3398</v>
      </c>
      <c r="G3037" t="s">
        <v>613</v>
      </c>
      <c r="H3037" t="s">
        <v>24</v>
      </c>
      <c r="I3037" t="s">
        <v>10323</v>
      </c>
      <c r="K3037" t="s">
        <v>4022</v>
      </c>
      <c r="L3037" t="s">
        <v>542</v>
      </c>
    </row>
    <row r="3038" spans="1:14" hidden="1" x14ac:dyDescent="0.25">
      <c r="A3038">
        <v>46</v>
      </c>
      <c r="B3038">
        <v>43</v>
      </c>
      <c r="C3038" t="s">
        <v>10396</v>
      </c>
      <c r="D3038" s="7">
        <v>40559</v>
      </c>
      <c r="E3038" t="s">
        <v>613</v>
      </c>
      <c r="F3038" t="s">
        <v>3398</v>
      </c>
      <c r="G3038" t="s">
        <v>613</v>
      </c>
      <c r="H3038" t="s">
        <v>10</v>
      </c>
      <c r="I3038" t="s">
        <v>113</v>
      </c>
      <c r="K3038" t="s">
        <v>542</v>
      </c>
      <c r="L3038" t="s">
        <v>4023</v>
      </c>
    </row>
    <row r="3039" spans="1:14" hidden="1" x14ac:dyDescent="0.25">
      <c r="A3039">
        <v>46</v>
      </c>
      <c r="B3039">
        <v>44</v>
      </c>
      <c r="C3039" t="s">
        <v>10396</v>
      </c>
      <c r="D3039" s="7">
        <v>40559</v>
      </c>
      <c r="E3039" t="s">
        <v>613</v>
      </c>
      <c r="F3039" t="s">
        <v>3398</v>
      </c>
      <c r="G3039" t="s">
        <v>613</v>
      </c>
      <c r="H3039" t="s">
        <v>10</v>
      </c>
      <c r="I3039" t="s">
        <v>118</v>
      </c>
      <c r="K3039" t="s">
        <v>4023</v>
      </c>
      <c r="L3039" t="s">
        <v>4024</v>
      </c>
    </row>
    <row r="3040" spans="1:14" hidden="1" x14ac:dyDescent="0.25">
      <c r="A3040">
        <v>46</v>
      </c>
      <c r="B3040">
        <v>45</v>
      </c>
      <c r="C3040" t="s">
        <v>10396</v>
      </c>
      <c r="D3040" s="7">
        <v>40559</v>
      </c>
      <c r="E3040" t="s">
        <v>613</v>
      </c>
      <c r="F3040" t="s">
        <v>3398</v>
      </c>
      <c r="G3040" t="s">
        <v>613</v>
      </c>
      <c r="H3040" t="s">
        <v>17</v>
      </c>
      <c r="I3040" t="s">
        <v>18</v>
      </c>
      <c r="K3040" t="s">
        <v>4024</v>
      </c>
      <c r="L3040" t="s">
        <v>4025</v>
      </c>
    </row>
    <row r="3041" spans="1:14" hidden="1" x14ac:dyDescent="0.25">
      <c r="A3041">
        <v>46</v>
      </c>
      <c r="B3041">
        <v>46</v>
      </c>
      <c r="C3041" t="s">
        <v>10396</v>
      </c>
      <c r="D3041" s="7">
        <v>40559</v>
      </c>
      <c r="E3041" t="s">
        <v>613</v>
      </c>
      <c r="F3041" t="s">
        <v>3398</v>
      </c>
      <c r="G3041" t="s">
        <v>613</v>
      </c>
      <c r="H3041" t="s">
        <v>17</v>
      </c>
      <c r="I3041" t="s">
        <v>73</v>
      </c>
      <c r="K3041" t="s">
        <v>4025</v>
      </c>
      <c r="L3041" t="s">
        <v>4026</v>
      </c>
    </row>
    <row r="3042" spans="1:14" hidden="1" x14ac:dyDescent="0.25">
      <c r="A3042">
        <v>46</v>
      </c>
      <c r="B3042">
        <v>47</v>
      </c>
      <c r="C3042" t="s">
        <v>10396</v>
      </c>
      <c r="D3042" s="7">
        <v>40559</v>
      </c>
      <c r="E3042" t="s">
        <v>613</v>
      </c>
      <c r="F3042" t="s">
        <v>3398</v>
      </c>
      <c r="G3042" t="s">
        <v>613</v>
      </c>
      <c r="H3042" t="s">
        <v>33</v>
      </c>
      <c r="I3042" t="s">
        <v>34</v>
      </c>
      <c r="K3042" t="s">
        <v>4026</v>
      </c>
      <c r="L3042" t="s">
        <v>4027</v>
      </c>
    </row>
    <row r="3043" spans="1:14" hidden="1" x14ac:dyDescent="0.25">
      <c r="A3043">
        <v>46</v>
      </c>
      <c r="B3043">
        <v>48</v>
      </c>
      <c r="C3043" t="s">
        <v>10396</v>
      </c>
      <c r="D3043" s="7">
        <v>40559</v>
      </c>
      <c r="E3043" t="s">
        <v>613</v>
      </c>
      <c r="F3043" t="s">
        <v>3398</v>
      </c>
      <c r="G3043" t="s">
        <v>613</v>
      </c>
      <c r="H3043" t="s">
        <v>21</v>
      </c>
      <c r="I3043" t="s">
        <v>22</v>
      </c>
      <c r="K3043" t="s">
        <v>4027</v>
      </c>
      <c r="L3043" t="s">
        <v>4028</v>
      </c>
    </row>
    <row r="3044" spans="1:14" hidden="1" x14ac:dyDescent="0.25">
      <c r="A3044">
        <v>46</v>
      </c>
      <c r="B3044">
        <v>49</v>
      </c>
      <c r="C3044" t="s">
        <v>10396</v>
      </c>
      <c r="D3044" s="7">
        <v>40559</v>
      </c>
      <c r="E3044" t="s">
        <v>613</v>
      </c>
      <c r="F3044" t="s">
        <v>3398</v>
      </c>
      <c r="G3044" t="s">
        <v>613</v>
      </c>
      <c r="H3044" t="s">
        <v>24</v>
      </c>
      <c r="I3044" t="s">
        <v>10323</v>
      </c>
      <c r="K3044" t="s">
        <v>4029</v>
      </c>
      <c r="L3044" t="s">
        <v>4030</v>
      </c>
    </row>
    <row r="3045" spans="1:14" hidden="1" x14ac:dyDescent="0.25">
      <c r="A3045">
        <v>46</v>
      </c>
      <c r="B3045">
        <v>50</v>
      </c>
      <c r="C3045" t="s">
        <v>10396</v>
      </c>
      <c r="D3045" s="7">
        <v>40559</v>
      </c>
      <c r="E3045" t="s">
        <v>613</v>
      </c>
      <c r="F3045" t="s">
        <v>3398</v>
      </c>
      <c r="G3045" t="s">
        <v>613</v>
      </c>
      <c r="H3045" t="s">
        <v>10</v>
      </c>
      <c r="I3045" t="s">
        <v>113</v>
      </c>
      <c r="K3045" t="s">
        <v>4030</v>
      </c>
      <c r="L3045" t="s">
        <v>4030</v>
      </c>
    </row>
    <row r="3046" spans="1:14" hidden="1" x14ac:dyDescent="0.25">
      <c r="A3046">
        <v>46</v>
      </c>
      <c r="B3046">
        <v>51</v>
      </c>
      <c r="C3046" t="s">
        <v>10396</v>
      </c>
      <c r="D3046" s="7">
        <v>40559</v>
      </c>
      <c r="E3046" t="s">
        <v>613</v>
      </c>
      <c r="F3046" t="s">
        <v>3398</v>
      </c>
      <c r="G3046" t="s">
        <v>613</v>
      </c>
      <c r="H3046" t="s">
        <v>10</v>
      </c>
      <c r="I3046" t="s">
        <v>62</v>
      </c>
      <c r="K3046" t="s">
        <v>4030</v>
      </c>
      <c r="L3046" t="s">
        <v>4031</v>
      </c>
    </row>
    <row r="3047" spans="1:14" hidden="1" x14ac:dyDescent="0.25">
      <c r="A3047">
        <v>46</v>
      </c>
      <c r="B3047">
        <v>52</v>
      </c>
      <c r="C3047" t="s">
        <v>10396</v>
      </c>
      <c r="D3047" s="7">
        <v>40559</v>
      </c>
      <c r="E3047" t="s">
        <v>613</v>
      </c>
      <c r="F3047" t="s">
        <v>3398</v>
      </c>
      <c r="G3047" t="s">
        <v>613</v>
      </c>
      <c r="H3047" t="s">
        <v>10</v>
      </c>
      <c r="I3047" t="s">
        <v>118</v>
      </c>
      <c r="K3047" t="s">
        <v>4031</v>
      </c>
      <c r="L3047" t="s">
        <v>4032</v>
      </c>
    </row>
    <row r="3048" spans="1:14" hidden="1" x14ac:dyDescent="0.25">
      <c r="A3048">
        <v>46</v>
      </c>
      <c r="B3048">
        <v>53</v>
      </c>
      <c r="C3048" t="s">
        <v>10396</v>
      </c>
      <c r="D3048" s="7">
        <v>40559</v>
      </c>
      <c r="E3048" t="s">
        <v>613</v>
      </c>
      <c r="F3048" t="s">
        <v>3398</v>
      </c>
      <c r="G3048" t="s">
        <v>613</v>
      </c>
      <c r="H3048" t="s">
        <v>17</v>
      </c>
      <c r="I3048" t="s">
        <v>18</v>
      </c>
      <c r="K3048" t="s">
        <v>4032</v>
      </c>
      <c r="L3048" t="s">
        <v>4033</v>
      </c>
    </row>
    <row r="3049" spans="1:14" hidden="1" x14ac:dyDescent="0.25">
      <c r="A3049">
        <v>46</v>
      </c>
      <c r="B3049">
        <v>54</v>
      </c>
      <c r="C3049" t="s">
        <v>10396</v>
      </c>
      <c r="D3049" s="7">
        <v>40559</v>
      </c>
      <c r="E3049" t="s">
        <v>613</v>
      </c>
      <c r="F3049" t="s">
        <v>3398</v>
      </c>
      <c r="G3049" t="s">
        <v>613</v>
      </c>
      <c r="H3049" t="s">
        <v>10</v>
      </c>
      <c r="I3049" t="s">
        <v>14</v>
      </c>
      <c r="K3049" t="s">
        <v>4033</v>
      </c>
      <c r="L3049" t="s">
        <v>4034</v>
      </c>
    </row>
    <row r="3050" spans="1:14" hidden="1" x14ac:dyDescent="0.25">
      <c r="A3050">
        <v>46</v>
      </c>
      <c r="B3050">
        <v>55</v>
      </c>
      <c r="C3050" t="s">
        <v>10396</v>
      </c>
      <c r="D3050" s="7">
        <v>40559</v>
      </c>
      <c r="E3050" t="s">
        <v>613</v>
      </c>
      <c r="F3050" t="s">
        <v>3398</v>
      </c>
      <c r="G3050" t="s">
        <v>613</v>
      </c>
      <c r="H3050" t="s">
        <v>17</v>
      </c>
      <c r="I3050" t="s">
        <v>18</v>
      </c>
      <c r="K3050" t="s">
        <v>4035</v>
      </c>
      <c r="L3050" t="s">
        <v>4036</v>
      </c>
    </row>
    <row r="3051" spans="1:14" hidden="1" x14ac:dyDescent="0.25">
      <c r="A3051">
        <v>46</v>
      </c>
      <c r="B3051">
        <v>56</v>
      </c>
      <c r="C3051" t="s">
        <v>10396</v>
      </c>
      <c r="D3051" s="7">
        <v>40559</v>
      </c>
      <c r="E3051" t="s">
        <v>613</v>
      </c>
      <c r="F3051" t="s">
        <v>3398</v>
      </c>
      <c r="G3051" t="s">
        <v>613</v>
      </c>
      <c r="H3051" t="s">
        <v>53</v>
      </c>
      <c r="I3051" t="s">
        <v>255</v>
      </c>
      <c r="J3051" t="s">
        <v>80</v>
      </c>
      <c r="K3051" t="s">
        <v>4036</v>
      </c>
      <c r="L3051" t="s">
        <v>4037</v>
      </c>
      <c r="N3051">
        <v>6</v>
      </c>
    </row>
    <row r="3052" spans="1:14" hidden="1" x14ac:dyDescent="0.25">
      <c r="A3052">
        <v>46</v>
      </c>
      <c r="B3052">
        <v>57</v>
      </c>
      <c r="C3052" t="s">
        <v>10396</v>
      </c>
      <c r="D3052" s="7">
        <v>40559</v>
      </c>
      <c r="E3052" t="s">
        <v>613</v>
      </c>
      <c r="F3052" t="s">
        <v>3398</v>
      </c>
      <c r="G3052" t="s">
        <v>613</v>
      </c>
      <c r="H3052" t="s">
        <v>162</v>
      </c>
      <c r="I3052" t="s">
        <v>163</v>
      </c>
      <c r="K3052" t="s">
        <v>4037</v>
      </c>
      <c r="L3052" t="s">
        <v>4038</v>
      </c>
    </row>
    <row r="3053" spans="1:14" hidden="1" x14ac:dyDescent="0.25">
      <c r="A3053">
        <v>46</v>
      </c>
      <c r="B3053">
        <v>58</v>
      </c>
      <c r="C3053" t="s">
        <v>10396</v>
      </c>
      <c r="D3053" s="7">
        <v>40559</v>
      </c>
      <c r="E3053" t="s">
        <v>613</v>
      </c>
      <c r="F3053" t="s">
        <v>3398</v>
      </c>
      <c r="G3053" t="s">
        <v>613</v>
      </c>
      <c r="H3053" t="s">
        <v>21</v>
      </c>
      <c r="I3053" t="s">
        <v>334</v>
      </c>
      <c r="K3053" t="s">
        <v>4039</v>
      </c>
      <c r="L3053" t="s">
        <v>4040</v>
      </c>
    </row>
    <row r="3054" spans="1:14" hidden="1" x14ac:dyDescent="0.25">
      <c r="A3054">
        <v>46</v>
      </c>
      <c r="B3054">
        <v>59</v>
      </c>
      <c r="C3054" t="s">
        <v>10396</v>
      </c>
      <c r="D3054" s="7">
        <v>40559</v>
      </c>
      <c r="E3054" t="s">
        <v>613</v>
      </c>
      <c r="F3054" t="s">
        <v>3398</v>
      </c>
      <c r="G3054" t="s">
        <v>613</v>
      </c>
      <c r="H3054" t="s">
        <v>24</v>
      </c>
      <c r="I3054" t="s">
        <v>10323</v>
      </c>
      <c r="K3054" t="s">
        <v>4041</v>
      </c>
      <c r="L3054" t="s">
        <v>4042</v>
      </c>
    </row>
    <row r="3055" spans="1:14" hidden="1" x14ac:dyDescent="0.25">
      <c r="A3055">
        <v>46</v>
      </c>
      <c r="B3055">
        <v>60</v>
      </c>
      <c r="C3055" t="s">
        <v>10396</v>
      </c>
      <c r="D3055" s="7">
        <v>40559</v>
      </c>
      <c r="E3055" t="s">
        <v>613</v>
      </c>
      <c r="F3055" t="s">
        <v>3398</v>
      </c>
      <c r="G3055" t="s">
        <v>613</v>
      </c>
      <c r="H3055" t="s">
        <v>10</v>
      </c>
      <c r="I3055" t="s">
        <v>113</v>
      </c>
      <c r="K3055" t="s">
        <v>4043</v>
      </c>
      <c r="L3055" t="s">
        <v>4044</v>
      </c>
    </row>
    <row r="3056" spans="1:14" hidden="1" x14ac:dyDescent="0.25">
      <c r="A3056">
        <v>46</v>
      </c>
      <c r="B3056">
        <v>61</v>
      </c>
      <c r="C3056" t="s">
        <v>10396</v>
      </c>
      <c r="D3056" s="7">
        <v>40559</v>
      </c>
      <c r="E3056" t="s">
        <v>613</v>
      </c>
      <c r="F3056" t="s">
        <v>3398</v>
      </c>
      <c r="G3056" t="s">
        <v>613</v>
      </c>
      <c r="H3056" t="s">
        <v>10</v>
      </c>
      <c r="I3056" t="s">
        <v>118</v>
      </c>
      <c r="K3056" t="s">
        <v>4044</v>
      </c>
      <c r="L3056" t="s">
        <v>4045</v>
      </c>
    </row>
    <row r="3057" spans="1:14" hidden="1" x14ac:dyDescent="0.25">
      <c r="A3057">
        <v>46</v>
      </c>
      <c r="B3057">
        <v>62</v>
      </c>
      <c r="C3057" t="s">
        <v>10396</v>
      </c>
      <c r="D3057" s="7">
        <v>40559</v>
      </c>
      <c r="E3057" t="s">
        <v>613</v>
      </c>
      <c r="F3057" t="s">
        <v>3398</v>
      </c>
      <c r="G3057" t="s">
        <v>613</v>
      </c>
      <c r="H3057" t="s">
        <v>17</v>
      </c>
      <c r="I3057" t="s">
        <v>18</v>
      </c>
      <c r="K3057" t="s">
        <v>4045</v>
      </c>
      <c r="L3057" t="s">
        <v>4046</v>
      </c>
    </row>
    <row r="3058" spans="1:14" hidden="1" x14ac:dyDescent="0.25">
      <c r="A3058">
        <v>46</v>
      </c>
      <c r="B3058">
        <v>63</v>
      </c>
      <c r="C3058" t="s">
        <v>10396</v>
      </c>
      <c r="D3058" s="7">
        <v>40559</v>
      </c>
      <c r="E3058" t="s">
        <v>613</v>
      </c>
      <c r="F3058" t="s">
        <v>3398</v>
      </c>
      <c r="G3058" t="s">
        <v>613</v>
      </c>
      <c r="H3058" t="s">
        <v>17</v>
      </c>
      <c r="I3058" t="s">
        <v>101</v>
      </c>
      <c r="K3058" t="s">
        <v>4046</v>
      </c>
      <c r="L3058" t="s">
        <v>4047</v>
      </c>
    </row>
    <row r="3059" spans="1:14" hidden="1" x14ac:dyDescent="0.25">
      <c r="A3059">
        <v>46</v>
      </c>
      <c r="B3059">
        <v>64</v>
      </c>
      <c r="C3059" t="s">
        <v>10396</v>
      </c>
      <c r="D3059" s="7">
        <v>40559</v>
      </c>
      <c r="E3059" t="s">
        <v>613</v>
      </c>
      <c r="F3059" t="s">
        <v>3398</v>
      </c>
      <c r="G3059" t="s">
        <v>613</v>
      </c>
      <c r="H3059" t="s">
        <v>17</v>
      </c>
      <c r="I3059" t="s">
        <v>18</v>
      </c>
      <c r="K3059" t="s">
        <v>4047</v>
      </c>
      <c r="L3059" t="s">
        <v>4048</v>
      </c>
    </row>
    <row r="3060" spans="1:14" hidden="1" x14ac:dyDescent="0.25">
      <c r="A3060">
        <v>46</v>
      </c>
      <c r="B3060">
        <v>65</v>
      </c>
      <c r="C3060" t="s">
        <v>10396</v>
      </c>
      <c r="D3060" s="7">
        <v>40559</v>
      </c>
      <c r="E3060" t="s">
        <v>613</v>
      </c>
      <c r="F3060" t="s">
        <v>3398</v>
      </c>
      <c r="G3060" t="s">
        <v>613</v>
      </c>
      <c r="H3060" t="s">
        <v>53</v>
      </c>
      <c r="I3060" t="s">
        <v>1960</v>
      </c>
      <c r="J3060" t="s">
        <v>80</v>
      </c>
      <c r="K3060" t="s">
        <v>4048</v>
      </c>
      <c r="L3060" t="s">
        <v>4049</v>
      </c>
      <c r="N3060">
        <v>6</v>
      </c>
    </row>
    <row r="3061" spans="1:14" hidden="1" x14ac:dyDescent="0.25">
      <c r="A3061">
        <v>46</v>
      </c>
      <c r="B3061">
        <v>66</v>
      </c>
      <c r="C3061" t="s">
        <v>10396</v>
      </c>
      <c r="D3061" s="7">
        <v>40559</v>
      </c>
      <c r="E3061" t="s">
        <v>613</v>
      </c>
      <c r="F3061" t="s">
        <v>3398</v>
      </c>
      <c r="G3061" t="s">
        <v>613</v>
      </c>
      <c r="H3061" t="s">
        <v>21</v>
      </c>
      <c r="I3061" t="s">
        <v>22</v>
      </c>
      <c r="K3061" t="s">
        <v>4050</v>
      </c>
      <c r="L3061" t="s">
        <v>4051</v>
      </c>
    </row>
    <row r="3062" spans="1:14" hidden="1" x14ac:dyDescent="0.25">
      <c r="A3062">
        <v>46</v>
      </c>
      <c r="B3062">
        <v>67</v>
      </c>
      <c r="C3062" t="s">
        <v>10396</v>
      </c>
      <c r="D3062" s="7">
        <v>40559</v>
      </c>
      <c r="E3062" t="s">
        <v>613</v>
      </c>
      <c r="F3062" t="s">
        <v>3398</v>
      </c>
      <c r="G3062" t="s">
        <v>613</v>
      </c>
      <c r="H3062" t="s">
        <v>53</v>
      </c>
      <c r="I3062" t="s">
        <v>4052</v>
      </c>
      <c r="K3062" t="s">
        <v>4051</v>
      </c>
      <c r="L3062" t="s">
        <v>4051</v>
      </c>
      <c r="N3062">
        <v>9</v>
      </c>
    </row>
    <row r="3063" spans="1:14" hidden="1" x14ac:dyDescent="0.25">
      <c r="A3063">
        <v>46</v>
      </c>
      <c r="B3063">
        <v>68</v>
      </c>
      <c r="C3063" t="s">
        <v>10396</v>
      </c>
      <c r="D3063" s="7">
        <v>40559</v>
      </c>
      <c r="E3063" t="s">
        <v>613</v>
      </c>
      <c r="F3063" t="s">
        <v>3398</v>
      </c>
      <c r="G3063" t="s">
        <v>613</v>
      </c>
      <c r="H3063" t="s">
        <v>24</v>
      </c>
      <c r="I3063" t="s">
        <v>388</v>
      </c>
      <c r="K3063" t="s">
        <v>4051</v>
      </c>
      <c r="L3063" t="s">
        <v>4053</v>
      </c>
    </row>
    <row r="3064" spans="1:14" hidden="1" x14ac:dyDescent="0.25">
      <c r="A3064">
        <v>46</v>
      </c>
      <c r="B3064">
        <v>69</v>
      </c>
      <c r="C3064" t="s">
        <v>10396</v>
      </c>
      <c r="D3064" s="7">
        <v>40559</v>
      </c>
      <c r="E3064" t="s">
        <v>613</v>
      </c>
      <c r="F3064" t="s">
        <v>3398</v>
      </c>
      <c r="G3064" t="s">
        <v>613</v>
      </c>
      <c r="H3064" t="s">
        <v>10</v>
      </c>
      <c r="I3064" t="s">
        <v>113</v>
      </c>
      <c r="K3064" t="s">
        <v>4053</v>
      </c>
      <c r="L3064" t="s">
        <v>4054</v>
      </c>
    </row>
    <row r="3065" spans="1:14" hidden="1" x14ac:dyDescent="0.25">
      <c r="A3065">
        <v>46</v>
      </c>
      <c r="B3065">
        <v>70</v>
      </c>
      <c r="C3065" t="s">
        <v>10396</v>
      </c>
      <c r="D3065" s="7">
        <v>40559</v>
      </c>
      <c r="E3065" t="s">
        <v>613</v>
      </c>
      <c r="F3065" t="s">
        <v>3398</v>
      </c>
      <c r="G3065" t="s">
        <v>613</v>
      </c>
      <c r="H3065" t="s">
        <v>10</v>
      </c>
      <c r="I3065" t="s">
        <v>118</v>
      </c>
      <c r="K3065" t="s">
        <v>4054</v>
      </c>
      <c r="L3065" t="s">
        <v>4055</v>
      </c>
    </row>
    <row r="3066" spans="1:14" hidden="1" x14ac:dyDescent="0.25">
      <c r="A3066">
        <v>46</v>
      </c>
      <c r="B3066">
        <v>71</v>
      </c>
      <c r="C3066" t="s">
        <v>10396</v>
      </c>
      <c r="D3066" s="7">
        <v>40559</v>
      </c>
      <c r="E3066" t="s">
        <v>613</v>
      </c>
      <c r="F3066" t="s">
        <v>3398</v>
      </c>
      <c r="G3066" t="s">
        <v>613</v>
      </c>
      <c r="H3066" t="s">
        <v>17</v>
      </c>
      <c r="I3066" t="s">
        <v>18</v>
      </c>
      <c r="K3066" t="s">
        <v>4055</v>
      </c>
      <c r="L3066" t="s">
        <v>4056</v>
      </c>
    </row>
    <row r="3067" spans="1:14" hidden="1" x14ac:dyDescent="0.25">
      <c r="A3067">
        <v>46</v>
      </c>
      <c r="B3067">
        <v>72</v>
      </c>
      <c r="C3067" t="s">
        <v>10396</v>
      </c>
      <c r="D3067" s="7">
        <v>40559</v>
      </c>
      <c r="E3067" t="s">
        <v>613</v>
      </c>
      <c r="F3067" t="s">
        <v>3398</v>
      </c>
      <c r="G3067" t="s">
        <v>613</v>
      </c>
      <c r="H3067" t="s">
        <v>53</v>
      </c>
      <c r="I3067" t="s">
        <v>202</v>
      </c>
      <c r="J3067" t="s">
        <v>80</v>
      </c>
      <c r="K3067" t="s">
        <v>4056</v>
      </c>
      <c r="L3067" t="s">
        <v>4056</v>
      </c>
      <c r="N3067">
        <v>6</v>
      </c>
    </row>
    <row r="3068" spans="1:14" hidden="1" x14ac:dyDescent="0.25">
      <c r="A3068">
        <v>46</v>
      </c>
      <c r="B3068">
        <v>73</v>
      </c>
      <c r="C3068" t="s">
        <v>10396</v>
      </c>
      <c r="D3068" s="7">
        <v>40559</v>
      </c>
      <c r="E3068" t="s">
        <v>613</v>
      </c>
      <c r="F3068" t="s">
        <v>3398</v>
      </c>
      <c r="G3068" t="s">
        <v>613</v>
      </c>
      <c r="H3068" t="s">
        <v>17</v>
      </c>
      <c r="I3068" t="s">
        <v>18</v>
      </c>
      <c r="K3068" t="s">
        <v>4056</v>
      </c>
      <c r="L3068" t="s">
        <v>4057</v>
      </c>
    </row>
    <row r="3069" spans="1:14" hidden="1" x14ac:dyDescent="0.25">
      <c r="A3069">
        <v>46</v>
      </c>
      <c r="B3069">
        <v>74</v>
      </c>
      <c r="C3069" t="s">
        <v>10396</v>
      </c>
      <c r="D3069" s="7">
        <v>40559</v>
      </c>
      <c r="E3069" t="s">
        <v>613</v>
      </c>
      <c r="F3069" t="s">
        <v>3398</v>
      </c>
      <c r="G3069" t="s">
        <v>613</v>
      </c>
      <c r="H3069" t="s">
        <v>53</v>
      </c>
      <c r="I3069" t="s">
        <v>255</v>
      </c>
      <c r="J3069" t="s">
        <v>80</v>
      </c>
      <c r="K3069" t="s">
        <v>4057</v>
      </c>
      <c r="L3069" t="s">
        <v>4058</v>
      </c>
      <c r="M3069" t="s">
        <v>485</v>
      </c>
      <c r="N3069">
        <v>6</v>
      </c>
    </row>
    <row r="3070" spans="1:14" hidden="1" x14ac:dyDescent="0.25">
      <c r="A3070">
        <v>47</v>
      </c>
      <c r="B3070">
        <v>1</v>
      </c>
      <c r="C3070" t="s">
        <v>10396</v>
      </c>
      <c r="D3070" s="7">
        <v>40559</v>
      </c>
      <c r="E3070" t="s">
        <v>613</v>
      </c>
      <c r="F3070" t="s">
        <v>111</v>
      </c>
      <c r="G3070" t="s">
        <v>111</v>
      </c>
      <c r="H3070" t="s">
        <v>10</v>
      </c>
      <c r="I3070" t="s">
        <v>113</v>
      </c>
      <c r="K3070" t="s">
        <v>4059</v>
      </c>
      <c r="L3070" t="s">
        <v>4060</v>
      </c>
    </row>
    <row r="3071" spans="1:14" hidden="1" x14ac:dyDescent="0.25">
      <c r="A3071">
        <v>47</v>
      </c>
      <c r="B3071">
        <v>2</v>
      </c>
      <c r="C3071" t="s">
        <v>10396</v>
      </c>
      <c r="D3071" s="7">
        <v>40559</v>
      </c>
      <c r="E3071" t="s">
        <v>613</v>
      </c>
      <c r="F3071" t="s">
        <v>111</v>
      </c>
      <c r="G3071" t="s">
        <v>613</v>
      </c>
      <c r="H3071" t="s">
        <v>10</v>
      </c>
      <c r="I3071" t="s">
        <v>118</v>
      </c>
      <c r="K3071" t="s">
        <v>4060</v>
      </c>
      <c r="L3071" t="s">
        <v>4061</v>
      </c>
    </row>
    <row r="3072" spans="1:14" hidden="1" x14ac:dyDescent="0.25">
      <c r="A3072">
        <v>47</v>
      </c>
      <c r="B3072">
        <v>3</v>
      </c>
      <c r="C3072" t="s">
        <v>10396</v>
      </c>
      <c r="D3072" s="7">
        <v>40559</v>
      </c>
      <c r="E3072" t="s">
        <v>613</v>
      </c>
      <c r="F3072" t="s">
        <v>111</v>
      </c>
      <c r="G3072" t="s">
        <v>613</v>
      </c>
      <c r="H3072" t="s">
        <v>10</v>
      </c>
      <c r="I3072" t="s">
        <v>14</v>
      </c>
      <c r="K3072" t="s">
        <v>4061</v>
      </c>
      <c r="L3072" t="s">
        <v>4062</v>
      </c>
    </row>
    <row r="3073" spans="1:12" hidden="1" x14ac:dyDescent="0.25">
      <c r="A3073">
        <v>47</v>
      </c>
      <c r="B3073">
        <v>4</v>
      </c>
      <c r="C3073" t="s">
        <v>10396</v>
      </c>
      <c r="D3073" s="7">
        <v>40559</v>
      </c>
      <c r="E3073" t="s">
        <v>613</v>
      </c>
      <c r="F3073" t="s">
        <v>111</v>
      </c>
      <c r="G3073" t="s">
        <v>613</v>
      </c>
      <c r="H3073" t="s">
        <v>10</v>
      </c>
      <c r="I3073" t="s">
        <v>118</v>
      </c>
      <c r="K3073" t="s">
        <v>4062</v>
      </c>
      <c r="L3073" t="s">
        <v>4063</v>
      </c>
    </row>
    <row r="3074" spans="1:12" hidden="1" x14ac:dyDescent="0.25">
      <c r="A3074">
        <v>47</v>
      </c>
      <c r="B3074">
        <v>5</v>
      </c>
      <c r="C3074" t="s">
        <v>10396</v>
      </c>
      <c r="D3074" s="7">
        <v>40559</v>
      </c>
      <c r="E3074" t="s">
        <v>613</v>
      </c>
      <c r="F3074" t="s">
        <v>111</v>
      </c>
      <c r="G3074" t="s">
        <v>613</v>
      </c>
      <c r="H3074" t="s">
        <v>10</v>
      </c>
      <c r="I3074" t="s">
        <v>14</v>
      </c>
      <c r="K3074" t="s">
        <v>4064</v>
      </c>
      <c r="L3074" t="s">
        <v>4065</v>
      </c>
    </row>
    <row r="3075" spans="1:12" hidden="1" x14ac:dyDescent="0.25">
      <c r="A3075">
        <v>47</v>
      </c>
      <c r="B3075">
        <v>6</v>
      </c>
      <c r="C3075" t="s">
        <v>10396</v>
      </c>
      <c r="D3075" s="7">
        <v>40559</v>
      </c>
      <c r="E3075" t="s">
        <v>613</v>
      </c>
      <c r="F3075" t="s">
        <v>111</v>
      </c>
      <c r="G3075" t="s">
        <v>613</v>
      </c>
      <c r="H3075" t="s">
        <v>17</v>
      </c>
      <c r="I3075" t="s">
        <v>77</v>
      </c>
      <c r="K3075" t="s">
        <v>4065</v>
      </c>
      <c r="L3075" t="s">
        <v>4066</v>
      </c>
    </row>
    <row r="3076" spans="1:12" hidden="1" x14ac:dyDescent="0.25">
      <c r="A3076">
        <v>47</v>
      </c>
      <c r="B3076">
        <v>7</v>
      </c>
      <c r="C3076" t="s">
        <v>10396</v>
      </c>
      <c r="D3076" s="7">
        <v>40559</v>
      </c>
      <c r="E3076" t="s">
        <v>613</v>
      </c>
      <c r="F3076" t="s">
        <v>111</v>
      </c>
      <c r="G3076" t="s">
        <v>613</v>
      </c>
      <c r="H3076" t="s">
        <v>24</v>
      </c>
      <c r="I3076" t="s">
        <v>10323</v>
      </c>
      <c r="K3076" t="s">
        <v>4067</v>
      </c>
      <c r="L3076" t="s">
        <v>4068</v>
      </c>
    </row>
    <row r="3077" spans="1:12" hidden="1" x14ac:dyDescent="0.25">
      <c r="A3077">
        <v>47</v>
      </c>
      <c r="B3077">
        <v>8</v>
      </c>
      <c r="C3077" t="s">
        <v>10396</v>
      </c>
      <c r="D3077" s="7">
        <v>40559</v>
      </c>
      <c r="E3077" t="s">
        <v>613</v>
      </c>
      <c r="F3077" t="s">
        <v>111</v>
      </c>
      <c r="G3077" t="s">
        <v>613</v>
      </c>
      <c r="H3077" t="s">
        <v>10</v>
      </c>
      <c r="I3077" t="s">
        <v>118</v>
      </c>
      <c r="K3077" t="s">
        <v>4068</v>
      </c>
      <c r="L3077" t="s">
        <v>4069</v>
      </c>
    </row>
    <row r="3078" spans="1:12" hidden="1" x14ac:dyDescent="0.25">
      <c r="A3078">
        <v>47</v>
      </c>
      <c r="B3078">
        <v>9</v>
      </c>
      <c r="C3078" t="s">
        <v>10396</v>
      </c>
      <c r="D3078" s="7">
        <v>40559</v>
      </c>
      <c r="E3078" t="s">
        <v>613</v>
      </c>
      <c r="F3078" t="s">
        <v>111</v>
      </c>
      <c r="G3078" t="s">
        <v>613</v>
      </c>
      <c r="H3078" t="s">
        <v>10</v>
      </c>
      <c r="I3078" t="s">
        <v>14</v>
      </c>
      <c r="K3078" t="s">
        <v>4069</v>
      </c>
      <c r="L3078" t="s">
        <v>4070</v>
      </c>
    </row>
    <row r="3079" spans="1:12" hidden="1" x14ac:dyDescent="0.25">
      <c r="A3079">
        <v>47</v>
      </c>
      <c r="B3079">
        <v>10</v>
      </c>
      <c r="C3079" t="s">
        <v>10396</v>
      </c>
      <c r="D3079" s="7">
        <v>40559</v>
      </c>
      <c r="E3079" t="s">
        <v>613</v>
      </c>
      <c r="F3079" t="s">
        <v>111</v>
      </c>
      <c r="G3079" t="s">
        <v>613</v>
      </c>
      <c r="H3079" t="s">
        <v>17</v>
      </c>
      <c r="I3079" t="s">
        <v>48</v>
      </c>
      <c r="K3079" t="s">
        <v>4070</v>
      </c>
      <c r="L3079" t="s">
        <v>4071</v>
      </c>
    </row>
    <row r="3080" spans="1:12" hidden="1" x14ac:dyDescent="0.25">
      <c r="A3080">
        <v>47</v>
      </c>
      <c r="B3080">
        <v>11</v>
      </c>
      <c r="C3080" t="s">
        <v>10396</v>
      </c>
      <c r="D3080" s="7">
        <v>40559</v>
      </c>
      <c r="E3080" t="s">
        <v>613</v>
      </c>
      <c r="F3080" t="s">
        <v>111</v>
      </c>
      <c r="G3080" t="s">
        <v>613</v>
      </c>
      <c r="H3080" t="s">
        <v>10</v>
      </c>
      <c r="I3080" t="s">
        <v>118</v>
      </c>
      <c r="K3080" t="s">
        <v>4071</v>
      </c>
      <c r="L3080" t="s">
        <v>4072</v>
      </c>
    </row>
    <row r="3081" spans="1:12" hidden="1" x14ac:dyDescent="0.25">
      <c r="A3081">
        <v>47</v>
      </c>
      <c r="B3081">
        <v>12</v>
      </c>
      <c r="C3081" t="s">
        <v>10396</v>
      </c>
      <c r="D3081" s="7">
        <v>40559</v>
      </c>
      <c r="E3081" t="s">
        <v>613</v>
      </c>
      <c r="F3081" t="s">
        <v>111</v>
      </c>
      <c r="G3081" t="s">
        <v>613</v>
      </c>
      <c r="H3081" t="s">
        <v>10</v>
      </c>
      <c r="I3081" t="s">
        <v>14</v>
      </c>
      <c r="K3081" t="s">
        <v>4072</v>
      </c>
      <c r="L3081" t="s">
        <v>4073</v>
      </c>
    </row>
    <row r="3082" spans="1:12" hidden="1" x14ac:dyDescent="0.25">
      <c r="A3082">
        <v>47</v>
      </c>
      <c r="B3082">
        <v>13</v>
      </c>
      <c r="C3082" t="s">
        <v>10396</v>
      </c>
      <c r="D3082" s="7">
        <v>40559</v>
      </c>
      <c r="E3082" t="s">
        <v>613</v>
      </c>
      <c r="F3082" t="s">
        <v>111</v>
      </c>
      <c r="G3082" t="s">
        <v>613</v>
      </c>
      <c r="H3082" t="s">
        <v>17</v>
      </c>
      <c r="I3082" t="s">
        <v>101</v>
      </c>
      <c r="K3082" t="s">
        <v>4073</v>
      </c>
      <c r="L3082" t="s">
        <v>4074</v>
      </c>
    </row>
    <row r="3083" spans="1:12" hidden="1" x14ac:dyDescent="0.25">
      <c r="A3083">
        <v>47</v>
      </c>
      <c r="B3083">
        <v>14</v>
      </c>
      <c r="C3083" t="s">
        <v>10396</v>
      </c>
      <c r="D3083" s="7">
        <v>40559</v>
      </c>
      <c r="E3083" t="s">
        <v>613</v>
      </c>
      <c r="F3083" t="s">
        <v>111</v>
      </c>
      <c r="G3083" t="s">
        <v>613</v>
      </c>
      <c r="H3083" t="s">
        <v>10</v>
      </c>
      <c r="I3083" t="s">
        <v>118</v>
      </c>
      <c r="K3083" t="s">
        <v>4074</v>
      </c>
      <c r="L3083" t="s">
        <v>4075</v>
      </c>
    </row>
    <row r="3084" spans="1:12" hidden="1" x14ac:dyDescent="0.25">
      <c r="A3084">
        <v>47</v>
      </c>
      <c r="B3084">
        <v>15</v>
      </c>
      <c r="C3084" t="s">
        <v>10396</v>
      </c>
      <c r="D3084" s="7">
        <v>40559</v>
      </c>
      <c r="E3084" t="s">
        <v>613</v>
      </c>
      <c r="F3084" t="s">
        <v>111</v>
      </c>
      <c r="G3084" t="s">
        <v>613</v>
      </c>
      <c r="H3084" t="s">
        <v>10</v>
      </c>
      <c r="I3084" t="s">
        <v>14</v>
      </c>
      <c r="K3084" t="s">
        <v>4075</v>
      </c>
      <c r="L3084" t="s">
        <v>4076</v>
      </c>
    </row>
    <row r="3085" spans="1:12" hidden="1" x14ac:dyDescent="0.25">
      <c r="A3085">
        <v>47</v>
      </c>
      <c r="B3085">
        <v>16</v>
      </c>
      <c r="C3085" t="s">
        <v>10396</v>
      </c>
      <c r="D3085" s="7">
        <v>40559</v>
      </c>
      <c r="E3085" t="s">
        <v>613</v>
      </c>
      <c r="F3085" t="s">
        <v>111</v>
      </c>
      <c r="G3085" t="s">
        <v>613</v>
      </c>
      <c r="H3085" t="s">
        <v>17</v>
      </c>
      <c r="I3085" t="s">
        <v>101</v>
      </c>
      <c r="K3085" t="s">
        <v>4076</v>
      </c>
      <c r="L3085" t="s">
        <v>4077</v>
      </c>
    </row>
    <row r="3086" spans="1:12" hidden="1" x14ac:dyDescent="0.25">
      <c r="A3086">
        <v>47</v>
      </c>
      <c r="B3086">
        <v>17</v>
      </c>
      <c r="C3086" t="s">
        <v>10396</v>
      </c>
      <c r="D3086" s="7">
        <v>40559</v>
      </c>
      <c r="E3086" t="s">
        <v>613</v>
      </c>
      <c r="F3086" t="s">
        <v>111</v>
      </c>
      <c r="G3086" t="s">
        <v>613</v>
      </c>
      <c r="H3086" t="s">
        <v>24</v>
      </c>
      <c r="I3086" t="s">
        <v>10323</v>
      </c>
      <c r="K3086" t="s">
        <v>4077</v>
      </c>
      <c r="L3086" t="s">
        <v>4078</v>
      </c>
    </row>
    <row r="3087" spans="1:12" hidden="1" x14ac:dyDescent="0.25">
      <c r="A3087">
        <v>47</v>
      </c>
      <c r="B3087">
        <v>18</v>
      </c>
      <c r="C3087" t="s">
        <v>10396</v>
      </c>
      <c r="D3087" s="7">
        <v>40559</v>
      </c>
      <c r="E3087" t="s">
        <v>613</v>
      </c>
      <c r="F3087" t="s">
        <v>111</v>
      </c>
      <c r="G3087" t="s">
        <v>613</v>
      </c>
      <c r="H3087" t="s">
        <v>10</v>
      </c>
      <c r="I3087" t="s">
        <v>118</v>
      </c>
      <c r="K3087" t="s">
        <v>4078</v>
      </c>
      <c r="L3087" t="s">
        <v>4079</v>
      </c>
    </row>
    <row r="3088" spans="1:12" hidden="1" x14ac:dyDescent="0.25">
      <c r="A3088">
        <v>47</v>
      </c>
      <c r="B3088">
        <v>19</v>
      </c>
      <c r="C3088" t="s">
        <v>10396</v>
      </c>
      <c r="D3088" s="7">
        <v>40559</v>
      </c>
      <c r="E3088" t="s">
        <v>613</v>
      </c>
      <c r="F3088" t="s">
        <v>111</v>
      </c>
      <c r="G3088" t="s">
        <v>613</v>
      </c>
      <c r="H3088" t="s">
        <v>10</v>
      </c>
      <c r="I3088" t="s">
        <v>14</v>
      </c>
      <c r="K3088" t="s">
        <v>4079</v>
      </c>
      <c r="L3088" t="s">
        <v>4080</v>
      </c>
    </row>
    <row r="3089" spans="1:12" hidden="1" x14ac:dyDescent="0.25">
      <c r="A3089">
        <v>47</v>
      </c>
      <c r="B3089">
        <v>20</v>
      </c>
      <c r="C3089" t="s">
        <v>10396</v>
      </c>
      <c r="D3089" s="7">
        <v>40559</v>
      </c>
      <c r="E3089" t="s">
        <v>613</v>
      </c>
      <c r="F3089" t="s">
        <v>111</v>
      </c>
      <c r="G3089" t="s">
        <v>613</v>
      </c>
      <c r="H3089" t="s">
        <v>17</v>
      </c>
      <c r="I3089" t="s">
        <v>77</v>
      </c>
      <c r="K3089" t="s">
        <v>4080</v>
      </c>
      <c r="L3089" t="s">
        <v>4081</v>
      </c>
    </row>
    <row r="3090" spans="1:12" hidden="1" x14ac:dyDescent="0.25">
      <c r="A3090">
        <v>47</v>
      </c>
      <c r="B3090">
        <v>21</v>
      </c>
      <c r="C3090" t="s">
        <v>10396</v>
      </c>
      <c r="D3090" s="7">
        <v>40559</v>
      </c>
      <c r="E3090" t="s">
        <v>613</v>
      </c>
      <c r="F3090" t="s">
        <v>111</v>
      </c>
      <c r="G3090" t="s">
        <v>613</v>
      </c>
      <c r="H3090" t="s">
        <v>24</v>
      </c>
      <c r="I3090" t="s">
        <v>10323</v>
      </c>
      <c r="K3090" t="s">
        <v>4081</v>
      </c>
      <c r="L3090" t="s">
        <v>4082</v>
      </c>
    </row>
    <row r="3091" spans="1:12" hidden="1" x14ac:dyDescent="0.25">
      <c r="A3091">
        <v>47</v>
      </c>
      <c r="B3091">
        <v>22</v>
      </c>
      <c r="C3091" t="s">
        <v>10396</v>
      </c>
      <c r="D3091" s="7">
        <v>40559</v>
      </c>
      <c r="E3091" t="s">
        <v>613</v>
      </c>
      <c r="F3091" t="s">
        <v>111</v>
      </c>
      <c r="G3091" t="s">
        <v>613</v>
      </c>
      <c r="H3091" t="s">
        <v>10</v>
      </c>
      <c r="I3091" t="s">
        <v>118</v>
      </c>
      <c r="K3091" t="s">
        <v>4082</v>
      </c>
      <c r="L3091" t="s">
        <v>4083</v>
      </c>
    </row>
    <row r="3092" spans="1:12" hidden="1" x14ac:dyDescent="0.25">
      <c r="A3092">
        <v>47</v>
      </c>
      <c r="B3092">
        <v>23</v>
      </c>
      <c r="C3092" t="s">
        <v>10396</v>
      </c>
      <c r="D3092" s="7">
        <v>40559</v>
      </c>
      <c r="E3092" t="s">
        <v>613</v>
      </c>
      <c r="F3092" t="s">
        <v>111</v>
      </c>
      <c r="G3092" t="s">
        <v>613</v>
      </c>
      <c r="H3092" t="s">
        <v>10</v>
      </c>
      <c r="I3092" t="s">
        <v>113</v>
      </c>
      <c r="K3092" t="s">
        <v>4083</v>
      </c>
      <c r="L3092" t="s">
        <v>4084</v>
      </c>
    </row>
    <row r="3093" spans="1:12" hidden="1" x14ac:dyDescent="0.25">
      <c r="A3093">
        <v>47</v>
      </c>
      <c r="B3093">
        <v>24</v>
      </c>
      <c r="C3093" t="s">
        <v>10396</v>
      </c>
      <c r="D3093" s="7">
        <v>40559</v>
      </c>
      <c r="E3093" t="s">
        <v>613</v>
      </c>
      <c r="F3093" t="s">
        <v>111</v>
      </c>
      <c r="G3093" t="s">
        <v>613</v>
      </c>
      <c r="H3093" t="s">
        <v>10</v>
      </c>
      <c r="I3093" t="s">
        <v>118</v>
      </c>
      <c r="K3093" t="s">
        <v>4084</v>
      </c>
      <c r="L3093" t="s">
        <v>4085</v>
      </c>
    </row>
    <row r="3094" spans="1:12" hidden="1" x14ac:dyDescent="0.25">
      <c r="A3094">
        <v>47</v>
      </c>
      <c r="B3094">
        <v>25</v>
      </c>
      <c r="C3094" t="s">
        <v>10396</v>
      </c>
      <c r="D3094" s="7">
        <v>40559</v>
      </c>
      <c r="E3094" t="s">
        <v>613</v>
      </c>
      <c r="F3094" t="s">
        <v>111</v>
      </c>
      <c r="G3094" t="s">
        <v>613</v>
      </c>
      <c r="H3094" t="s">
        <v>10</v>
      </c>
      <c r="I3094" t="s">
        <v>14</v>
      </c>
      <c r="K3094" t="s">
        <v>4085</v>
      </c>
      <c r="L3094" t="s">
        <v>4086</v>
      </c>
    </row>
    <row r="3095" spans="1:12" hidden="1" x14ac:dyDescent="0.25">
      <c r="A3095">
        <v>47</v>
      </c>
      <c r="B3095">
        <v>26</v>
      </c>
      <c r="C3095" t="s">
        <v>10396</v>
      </c>
      <c r="D3095" s="7">
        <v>40559</v>
      </c>
      <c r="E3095" t="s">
        <v>613</v>
      </c>
      <c r="F3095" t="s">
        <v>111</v>
      </c>
      <c r="G3095" t="s">
        <v>613</v>
      </c>
      <c r="H3095" t="s">
        <v>17</v>
      </c>
      <c r="I3095" t="s">
        <v>101</v>
      </c>
      <c r="K3095" t="s">
        <v>4086</v>
      </c>
      <c r="L3095" t="s">
        <v>4087</v>
      </c>
    </row>
    <row r="3096" spans="1:12" hidden="1" x14ac:dyDescent="0.25">
      <c r="A3096">
        <v>47</v>
      </c>
      <c r="B3096">
        <v>27</v>
      </c>
      <c r="C3096" t="s">
        <v>10396</v>
      </c>
      <c r="D3096" s="7">
        <v>40559</v>
      </c>
      <c r="E3096" t="s">
        <v>613</v>
      </c>
      <c r="F3096" t="s">
        <v>111</v>
      </c>
      <c r="G3096" t="s">
        <v>613</v>
      </c>
      <c r="H3096" t="s">
        <v>17</v>
      </c>
      <c r="I3096" t="s">
        <v>101</v>
      </c>
      <c r="K3096" t="s">
        <v>4087</v>
      </c>
      <c r="L3096" t="s">
        <v>4088</v>
      </c>
    </row>
    <row r="3097" spans="1:12" hidden="1" x14ac:dyDescent="0.25">
      <c r="A3097">
        <v>47</v>
      </c>
      <c r="B3097">
        <v>28</v>
      </c>
      <c r="C3097" t="s">
        <v>10396</v>
      </c>
      <c r="D3097" s="7">
        <v>40559</v>
      </c>
      <c r="E3097" t="s">
        <v>613</v>
      </c>
      <c r="F3097" t="s">
        <v>111</v>
      </c>
      <c r="G3097" t="s">
        <v>613</v>
      </c>
      <c r="H3097" t="s">
        <v>24</v>
      </c>
      <c r="I3097" t="s">
        <v>10323</v>
      </c>
      <c r="K3097" t="s">
        <v>4088</v>
      </c>
      <c r="L3097" t="s">
        <v>4089</v>
      </c>
    </row>
    <row r="3098" spans="1:12" hidden="1" x14ac:dyDescent="0.25">
      <c r="A3098">
        <v>47</v>
      </c>
      <c r="B3098">
        <v>29</v>
      </c>
      <c r="C3098" t="s">
        <v>10396</v>
      </c>
      <c r="D3098" s="7">
        <v>40559</v>
      </c>
      <c r="E3098" t="s">
        <v>613</v>
      </c>
      <c r="F3098" t="s">
        <v>111</v>
      </c>
      <c r="G3098" t="s">
        <v>613</v>
      </c>
      <c r="H3098" t="s">
        <v>10</v>
      </c>
      <c r="I3098" t="s">
        <v>118</v>
      </c>
      <c r="K3098" t="s">
        <v>4089</v>
      </c>
      <c r="L3098" t="s">
        <v>4090</v>
      </c>
    </row>
    <row r="3099" spans="1:12" hidden="1" x14ac:dyDescent="0.25">
      <c r="A3099">
        <v>47</v>
      </c>
      <c r="B3099">
        <v>30</v>
      </c>
      <c r="C3099" t="s">
        <v>10396</v>
      </c>
      <c r="D3099" s="7">
        <v>40559</v>
      </c>
      <c r="E3099" t="s">
        <v>613</v>
      </c>
      <c r="F3099" t="s">
        <v>111</v>
      </c>
      <c r="G3099" t="s">
        <v>613</v>
      </c>
      <c r="H3099" t="s">
        <v>10</v>
      </c>
      <c r="I3099" t="s">
        <v>14</v>
      </c>
      <c r="K3099" t="s">
        <v>4090</v>
      </c>
      <c r="L3099" t="s">
        <v>4091</v>
      </c>
    </row>
    <row r="3100" spans="1:12" hidden="1" x14ac:dyDescent="0.25">
      <c r="A3100">
        <v>47</v>
      </c>
      <c r="B3100">
        <v>31</v>
      </c>
      <c r="C3100" t="s">
        <v>10396</v>
      </c>
      <c r="D3100" s="7">
        <v>40559</v>
      </c>
      <c r="E3100" t="s">
        <v>613</v>
      </c>
      <c r="F3100" t="s">
        <v>111</v>
      </c>
      <c r="G3100" t="s">
        <v>613</v>
      </c>
      <c r="H3100" t="s">
        <v>17</v>
      </c>
      <c r="I3100" t="s">
        <v>101</v>
      </c>
      <c r="K3100" t="s">
        <v>4091</v>
      </c>
      <c r="L3100" t="s">
        <v>4092</v>
      </c>
    </row>
    <row r="3101" spans="1:12" hidden="1" x14ac:dyDescent="0.25">
      <c r="A3101">
        <v>47</v>
      </c>
      <c r="B3101">
        <v>32</v>
      </c>
      <c r="C3101" t="s">
        <v>10396</v>
      </c>
      <c r="D3101" s="7">
        <v>40559</v>
      </c>
      <c r="E3101" t="s">
        <v>613</v>
      </c>
      <c r="F3101" t="s">
        <v>111</v>
      </c>
      <c r="G3101" t="s">
        <v>613</v>
      </c>
      <c r="H3101" t="s">
        <v>17</v>
      </c>
      <c r="I3101" t="s">
        <v>292</v>
      </c>
      <c r="K3101" t="s">
        <v>4092</v>
      </c>
      <c r="L3101" t="s">
        <v>4093</v>
      </c>
    </row>
    <row r="3102" spans="1:12" hidden="1" x14ac:dyDescent="0.25">
      <c r="A3102">
        <v>47</v>
      </c>
      <c r="B3102">
        <v>33</v>
      </c>
      <c r="C3102" t="s">
        <v>10396</v>
      </c>
      <c r="D3102" s="7">
        <v>40559</v>
      </c>
      <c r="E3102" t="s">
        <v>613</v>
      </c>
      <c r="F3102" t="s">
        <v>111</v>
      </c>
      <c r="G3102" t="s">
        <v>613</v>
      </c>
      <c r="H3102" t="s">
        <v>17</v>
      </c>
      <c r="I3102" t="s">
        <v>101</v>
      </c>
      <c r="K3102" t="s">
        <v>4093</v>
      </c>
      <c r="L3102" t="s">
        <v>4094</v>
      </c>
    </row>
    <row r="3103" spans="1:12" hidden="1" x14ac:dyDescent="0.25">
      <c r="A3103">
        <v>47</v>
      </c>
      <c r="B3103">
        <v>34</v>
      </c>
      <c r="C3103" t="s">
        <v>10396</v>
      </c>
      <c r="D3103" s="7">
        <v>40559</v>
      </c>
      <c r="E3103" t="s">
        <v>613</v>
      </c>
      <c r="F3103" t="s">
        <v>111</v>
      </c>
      <c r="G3103" t="s">
        <v>613</v>
      </c>
      <c r="H3103" t="s">
        <v>10</v>
      </c>
      <c r="I3103" t="s">
        <v>118</v>
      </c>
      <c r="K3103" t="s">
        <v>4094</v>
      </c>
      <c r="L3103" t="s">
        <v>4095</v>
      </c>
    </row>
    <row r="3104" spans="1:12" hidden="1" x14ac:dyDescent="0.25">
      <c r="A3104">
        <v>47</v>
      </c>
      <c r="B3104">
        <v>35</v>
      </c>
      <c r="C3104" t="s">
        <v>10396</v>
      </c>
      <c r="D3104" s="7">
        <v>40559</v>
      </c>
      <c r="E3104" t="s">
        <v>613</v>
      </c>
      <c r="F3104" t="s">
        <v>111</v>
      </c>
      <c r="G3104" t="s">
        <v>613</v>
      </c>
      <c r="H3104" t="s">
        <v>17</v>
      </c>
      <c r="I3104" t="s">
        <v>120</v>
      </c>
      <c r="K3104" t="s">
        <v>4095</v>
      </c>
      <c r="L3104" t="s">
        <v>4096</v>
      </c>
    </row>
    <row r="3105" spans="1:14" hidden="1" x14ac:dyDescent="0.25">
      <c r="A3105">
        <v>47</v>
      </c>
      <c r="B3105">
        <v>36</v>
      </c>
      <c r="C3105" t="s">
        <v>10396</v>
      </c>
      <c r="D3105" s="7">
        <v>40559</v>
      </c>
      <c r="E3105" t="s">
        <v>613</v>
      </c>
      <c r="F3105" t="s">
        <v>111</v>
      </c>
      <c r="G3105" t="s">
        <v>613</v>
      </c>
      <c r="H3105" t="s">
        <v>17</v>
      </c>
      <c r="I3105" t="s">
        <v>45</v>
      </c>
      <c r="K3105" t="s">
        <v>4096</v>
      </c>
      <c r="L3105" t="s">
        <v>4097</v>
      </c>
    </row>
    <row r="3106" spans="1:14" hidden="1" x14ac:dyDescent="0.25">
      <c r="A3106">
        <v>47</v>
      </c>
      <c r="B3106">
        <v>37</v>
      </c>
      <c r="C3106" t="s">
        <v>10396</v>
      </c>
      <c r="D3106" s="7">
        <v>40559</v>
      </c>
      <c r="E3106" t="s">
        <v>613</v>
      </c>
      <c r="F3106" t="s">
        <v>111</v>
      </c>
      <c r="G3106" t="s">
        <v>613</v>
      </c>
      <c r="H3106" t="s">
        <v>17</v>
      </c>
      <c r="I3106" t="s">
        <v>77</v>
      </c>
      <c r="K3106" t="s">
        <v>4097</v>
      </c>
      <c r="L3106" t="s">
        <v>4098</v>
      </c>
    </row>
    <row r="3107" spans="1:14" hidden="1" x14ac:dyDescent="0.25">
      <c r="A3107">
        <v>47</v>
      </c>
      <c r="B3107">
        <v>38</v>
      </c>
      <c r="C3107" t="s">
        <v>10396</v>
      </c>
      <c r="D3107" s="7">
        <v>40559</v>
      </c>
      <c r="E3107" t="s">
        <v>613</v>
      </c>
      <c r="F3107" t="s">
        <v>111</v>
      </c>
      <c r="G3107" t="s">
        <v>613</v>
      </c>
      <c r="H3107" t="s">
        <v>53</v>
      </c>
      <c r="I3107" t="s">
        <v>379</v>
      </c>
      <c r="J3107" t="s">
        <v>92</v>
      </c>
      <c r="K3107" t="s">
        <v>4098</v>
      </c>
      <c r="L3107" t="s">
        <v>4099</v>
      </c>
      <c r="N3107">
        <v>6</v>
      </c>
    </row>
    <row r="3108" spans="1:14" hidden="1" x14ac:dyDescent="0.25">
      <c r="A3108">
        <v>47</v>
      </c>
      <c r="B3108">
        <v>39</v>
      </c>
      <c r="C3108" t="s">
        <v>10396</v>
      </c>
      <c r="D3108" s="7">
        <v>40559</v>
      </c>
      <c r="E3108" t="s">
        <v>613</v>
      </c>
      <c r="F3108" t="s">
        <v>111</v>
      </c>
      <c r="G3108" t="s">
        <v>613</v>
      </c>
      <c r="H3108" t="s">
        <v>21</v>
      </c>
      <c r="I3108" t="s">
        <v>334</v>
      </c>
      <c r="K3108" t="s">
        <v>4100</v>
      </c>
      <c r="L3108" t="s">
        <v>4101</v>
      </c>
    </row>
    <row r="3109" spans="1:14" hidden="1" x14ac:dyDescent="0.25">
      <c r="A3109">
        <v>47</v>
      </c>
      <c r="B3109">
        <v>40</v>
      </c>
      <c r="C3109" t="s">
        <v>10396</v>
      </c>
      <c r="D3109" s="7">
        <v>40559</v>
      </c>
      <c r="E3109" t="s">
        <v>613</v>
      </c>
      <c r="F3109" t="s">
        <v>111</v>
      </c>
      <c r="G3109" t="s">
        <v>613</v>
      </c>
      <c r="H3109" t="s">
        <v>24</v>
      </c>
      <c r="I3109" t="s">
        <v>10323</v>
      </c>
      <c r="K3109" t="s">
        <v>4102</v>
      </c>
      <c r="L3109" t="s">
        <v>4103</v>
      </c>
    </row>
    <row r="3110" spans="1:14" hidden="1" x14ac:dyDescent="0.25">
      <c r="A3110">
        <v>47</v>
      </c>
      <c r="B3110">
        <v>41</v>
      </c>
      <c r="C3110" t="s">
        <v>10396</v>
      </c>
      <c r="D3110" s="7">
        <v>40559</v>
      </c>
      <c r="E3110" t="s">
        <v>613</v>
      </c>
      <c r="F3110" t="s">
        <v>111</v>
      </c>
      <c r="G3110" t="s">
        <v>613</v>
      </c>
      <c r="H3110" t="s">
        <v>10</v>
      </c>
      <c r="I3110" t="s">
        <v>113</v>
      </c>
      <c r="K3110" t="s">
        <v>4103</v>
      </c>
      <c r="L3110" t="s">
        <v>4104</v>
      </c>
    </row>
    <row r="3111" spans="1:14" hidden="1" x14ac:dyDescent="0.25">
      <c r="A3111">
        <v>47</v>
      </c>
      <c r="B3111">
        <v>42</v>
      </c>
      <c r="C3111" t="s">
        <v>10396</v>
      </c>
      <c r="D3111" s="7">
        <v>40559</v>
      </c>
      <c r="E3111" t="s">
        <v>613</v>
      </c>
      <c r="F3111" t="s">
        <v>111</v>
      </c>
      <c r="G3111" t="s">
        <v>613</v>
      </c>
      <c r="H3111" t="s">
        <v>10</v>
      </c>
      <c r="I3111" t="s">
        <v>118</v>
      </c>
      <c r="K3111" t="s">
        <v>4104</v>
      </c>
      <c r="L3111" t="s">
        <v>4105</v>
      </c>
    </row>
    <row r="3112" spans="1:14" hidden="1" x14ac:dyDescent="0.25">
      <c r="A3112">
        <v>47</v>
      </c>
      <c r="B3112">
        <v>43</v>
      </c>
      <c r="C3112" t="s">
        <v>10396</v>
      </c>
      <c r="D3112" s="7">
        <v>40559</v>
      </c>
      <c r="E3112" t="s">
        <v>613</v>
      </c>
      <c r="F3112" t="s">
        <v>111</v>
      </c>
      <c r="G3112" t="s">
        <v>613</v>
      </c>
      <c r="H3112" t="s">
        <v>10</v>
      </c>
      <c r="I3112" t="s">
        <v>14</v>
      </c>
      <c r="K3112" t="s">
        <v>4105</v>
      </c>
      <c r="L3112" t="s">
        <v>4106</v>
      </c>
    </row>
    <row r="3113" spans="1:14" hidden="1" x14ac:dyDescent="0.25">
      <c r="A3113">
        <v>47</v>
      </c>
      <c r="B3113">
        <v>44</v>
      </c>
      <c r="C3113" t="s">
        <v>10396</v>
      </c>
      <c r="D3113" s="7">
        <v>40559</v>
      </c>
      <c r="E3113" t="s">
        <v>613</v>
      </c>
      <c r="F3113" t="s">
        <v>111</v>
      </c>
      <c r="G3113" t="s">
        <v>613</v>
      </c>
      <c r="H3113" t="s">
        <v>17</v>
      </c>
      <c r="I3113" t="s">
        <v>18</v>
      </c>
      <c r="K3113" t="s">
        <v>4106</v>
      </c>
      <c r="L3113" t="s">
        <v>4107</v>
      </c>
    </row>
    <row r="3114" spans="1:14" hidden="1" x14ac:dyDescent="0.25">
      <c r="A3114">
        <v>47</v>
      </c>
      <c r="B3114">
        <v>45</v>
      </c>
      <c r="C3114" t="s">
        <v>10396</v>
      </c>
      <c r="D3114" s="7">
        <v>40559</v>
      </c>
      <c r="E3114" t="s">
        <v>613</v>
      </c>
      <c r="F3114" t="s">
        <v>111</v>
      </c>
      <c r="G3114" t="s">
        <v>613</v>
      </c>
      <c r="H3114" t="s">
        <v>17</v>
      </c>
      <c r="I3114" t="s">
        <v>1977</v>
      </c>
      <c r="K3114" t="s">
        <v>4107</v>
      </c>
      <c r="L3114" t="s">
        <v>4108</v>
      </c>
    </row>
    <row r="3115" spans="1:14" hidden="1" x14ac:dyDescent="0.25">
      <c r="A3115">
        <v>47</v>
      </c>
      <c r="B3115">
        <v>46</v>
      </c>
      <c r="C3115" t="s">
        <v>10396</v>
      </c>
      <c r="D3115" s="7">
        <v>40559</v>
      </c>
      <c r="E3115" t="s">
        <v>613</v>
      </c>
      <c r="F3115" t="s">
        <v>111</v>
      </c>
      <c r="G3115" t="s">
        <v>613</v>
      </c>
      <c r="H3115" t="s">
        <v>33</v>
      </c>
      <c r="I3115" t="s">
        <v>123</v>
      </c>
      <c r="K3115" t="s">
        <v>4108</v>
      </c>
      <c r="L3115" t="s">
        <v>4108</v>
      </c>
    </row>
    <row r="3116" spans="1:14" hidden="1" x14ac:dyDescent="0.25">
      <c r="A3116">
        <v>47</v>
      </c>
      <c r="B3116">
        <v>47</v>
      </c>
      <c r="C3116" t="s">
        <v>10396</v>
      </c>
      <c r="D3116" s="7">
        <v>40559</v>
      </c>
      <c r="E3116" t="s">
        <v>613</v>
      </c>
      <c r="F3116" t="s">
        <v>111</v>
      </c>
      <c r="G3116" t="s">
        <v>613</v>
      </c>
      <c r="H3116" t="s">
        <v>53</v>
      </c>
      <c r="I3116" t="s">
        <v>202</v>
      </c>
      <c r="J3116" t="s">
        <v>80</v>
      </c>
      <c r="K3116" t="s">
        <v>4108</v>
      </c>
      <c r="L3116" t="s">
        <v>4108</v>
      </c>
      <c r="N3116">
        <v>2</v>
      </c>
    </row>
    <row r="3117" spans="1:14" hidden="1" x14ac:dyDescent="0.25">
      <c r="A3117">
        <v>47</v>
      </c>
      <c r="B3117">
        <v>48</v>
      </c>
      <c r="C3117" t="s">
        <v>10396</v>
      </c>
      <c r="D3117" s="7">
        <v>40559</v>
      </c>
      <c r="E3117" t="s">
        <v>613</v>
      </c>
      <c r="F3117" t="s">
        <v>111</v>
      </c>
      <c r="G3117" t="s">
        <v>613</v>
      </c>
      <c r="H3117" t="s">
        <v>17</v>
      </c>
      <c r="I3117" t="s">
        <v>48</v>
      </c>
      <c r="K3117" t="s">
        <v>4108</v>
      </c>
      <c r="L3117" t="s">
        <v>4109</v>
      </c>
    </row>
    <row r="3118" spans="1:14" hidden="1" x14ac:dyDescent="0.25">
      <c r="A3118">
        <v>47</v>
      </c>
      <c r="B3118">
        <v>49</v>
      </c>
      <c r="C3118" t="s">
        <v>10396</v>
      </c>
      <c r="D3118" s="7">
        <v>40559</v>
      </c>
      <c r="E3118" t="s">
        <v>613</v>
      </c>
      <c r="F3118" t="s">
        <v>111</v>
      </c>
      <c r="G3118" t="s">
        <v>613</v>
      </c>
      <c r="H3118" t="s">
        <v>24</v>
      </c>
      <c r="I3118" t="s">
        <v>10323</v>
      </c>
      <c r="K3118" t="s">
        <v>4110</v>
      </c>
      <c r="L3118" t="s">
        <v>4111</v>
      </c>
    </row>
    <row r="3119" spans="1:14" hidden="1" x14ac:dyDescent="0.25">
      <c r="A3119">
        <v>47</v>
      </c>
      <c r="B3119">
        <v>50</v>
      </c>
      <c r="C3119" t="s">
        <v>10396</v>
      </c>
      <c r="D3119" s="7">
        <v>40559</v>
      </c>
      <c r="E3119" t="s">
        <v>613</v>
      </c>
      <c r="F3119" t="s">
        <v>111</v>
      </c>
      <c r="G3119" t="s">
        <v>613</v>
      </c>
      <c r="H3119" t="s">
        <v>10</v>
      </c>
      <c r="I3119" t="s">
        <v>118</v>
      </c>
      <c r="K3119" t="s">
        <v>4111</v>
      </c>
      <c r="L3119" t="s">
        <v>4112</v>
      </c>
    </row>
    <row r="3120" spans="1:14" hidden="1" x14ac:dyDescent="0.25">
      <c r="A3120">
        <v>47</v>
      </c>
      <c r="B3120">
        <v>51</v>
      </c>
      <c r="C3120" t="s">
        <v>10396</v>
      </c>
      <c r="D3120" s="7">
        <v>40559</v>
      </c>
      <c r="E3120" t="s">
        <v>613</v>
      </c>
      <c r="F3120" t="s">
        <v>111</v>
      </c>
      <c r="G3120" t="s">
        <v>613</v>
      </c>
      <c r="H3120" t="s">
        <v>17</v>
      </c>
      <c r="I3120" t="s">
        <v>154</v>
      </c>
      <c r="K3120" t="s">
        <v>4112</v>
      </c>
      <c r="L3120" t="s">
        <v>4113</v>
      </c>
    </row>
    <row r="3121" spans="1:14" hidden="1" x14ac:dyDescent="0.25">
      <c r="A3121">
        <v>47</v>
      </c>
      <c r="B3121">
        <v>52</v>
      </c>
      <c r="C3121" t="s">
        <v>10396</v>
      </c>
      <c r="D3121" s="7">
        <v>40559</v>
      </c>
      <c r="E3121" t="s">
        <v>613</v>
      </c>
      <c r="F3121" t="s">
        <v>111</v>
      </c>
      <c r="G3121" t="s">
        <v>613</v>
      </c>
      <c r="H3121" t="s">
        <v>53</v>
      </c>
      <c r="I3121" t="s">
        <v>772</v>
      </c>
      <c r="J3121" t="s">
        <v>80</v>
      </c>
      <c r="K3121" t="s">
        <v>4113</v>
      </c>
      <c r="L3121" t="s">
        <v>4114</v>
      </c>
      <c r="N3121">
        <v>6</v>
      </c>
    </row>
    <row r="3122" spans="1:14" hidden="1" x14ac:dyDescent="0.25">
      <c r="A3122">
        <v>47</v>
      </c>
      <c r="B3122">
        <v>53</v>
      </c>
      <c r="C3122" t="s">
        <v>10396</v>
      </c>
      <c r="D3122" s="7">
        <v>40559</v>
      </c>
      <c r="E3122" t="s">
        <v>613</v>
      </c>
      <c r="F3122" t="s">
        <v>111</v>
      </c>
      <c r="G3122" t="s">
        <v>613</v>
      </c>
      <c r="H3122" t="s">
        <v>17</v>
      </c>
      <c r="I3122" t="s">
        <v>154</v>
      </c>
      <c r="K3122" t="s">
        <v>4114</v>
      </c>
      <c r="L3122" t="s">
        <v>4115</v>
      </c>
    </row>
    <row r="3123" spans="1:14" hidden="1" x14ac:dyDescent="0.25">
      <c r="A3123">
        <v>48</v>
      </c>
      <c r="B3123">
        <v>1</v>
      </c>
      <c r="C3123" t="s">
        <v>10395</v>
      </c>
      <c r="D3123" s="7">
        <v>40887</v>
      </c>
      <c r="E3123" t="s">
        <v>613</v>
      </c>
      <c r="F3123" t="s">
        <v>4116</v>
      </c>
      <c r="G3123" t="s">
        <v>613</v>
      </c>
      <c r="H3123" t="s">
        <v>10</v>
      </c>
      <c r="I3123" t="s">
        <v>113</v>
      </c>
      <c r="K3123" t="s">
        <v>4117</v>
      </c>
      <c r="L3123" t="s">
        <v>4118</v>
      </c>
    </row>
    <row r="3124" spans="1:14" hidden="1" x14ac:dyDescent="0.25">
      <c r="A3124">
        <v>48</v>
      </c>
      <c r="B3124">
        <v>2</v>
      </c>
      <c r="C3124" t="s">
        <v>10395</v>
      </c>
      <c r="D3124" s="7">
        <v>40887</v>
      </c>
      <c r="E3124" t="s">
        <v>613</v>
      </c>
      <c r="F3124" t="s">
        <v>4116</v>
      </c>
      <c r="G3124" t="s">
        <v>613</v>
      </c>
      <c r="H3124" t="s">
        <v>10</v>
      </c>
      <c r="I3124" t="s">
        <v>11</v>
      </c>
      <c r="K3124" t="s">
        <v>4118</v>
      </c>
      <c r="L3124" t="s">
        <v>4119</v>
      </c>
    </row>
    <row r="3125" spans="1:14" hidden="1" x14ac:dyDescent="0.25">
      <c r="A3125">
        <v>48</v>
      </c>
      <c r="B3125">
        <v>3</v>
      </c>
      <c r="C3125" t="s">
        <v>10395</v>
      </c>
      <c r="D3125" s="7">
        <v>40887</v>
      </c>
      <c r="E3125" t="s">
        <v>613</v>
      </c>
      <c r="F3125" t="s">
        <v>4116</v>
      </c>
      <c r="G3125" t="s">
        <v>613</v>
      </c>
      <c r="H3125" t="s">
        <v>17</v>
      </c>
      <c r="I3125" t="s">
        <v>292</v>
      </c>
      <c r="K3125" t="s">
        <v>4119</v>
      </c>
      <c r="L3125" t="s">
        <v>4120</v>
      </c>
    </row>
    <row r="3126" spans="1:14" hidden="1" x14ac:dyDescent="0.25">
      <c r="A3126">
        <v>48</v>
      </c>
      <c r="B3126">
        <v>4</v>
      </c>
      <c r="C3126" t="s">
        <v>10395</v>
      </c>
      <c r="D3126" s="7">
        <v>40887</v>
      </c>
      <c r="E3126" t="s">
        <v>613</v>
      </c>
      <c r="F3126" t="s">
        <v>4116</v>
      </c>
      <c r="G3126" t="s">
        <v>613</v>
      </c>
      <c r="H3126" t="s">
        <v>33</v>
      </c>
      <c r="I3126" t="s">
        <v>34</v>
      </c>
      <c r="K3126" t="s">
        <v>4120</v>
      </c>
      <c r="L3126" t="s">
        <v>4120</v>
      </c>
    </row>
    <row r="3127" spans="1:14" hidden="1" x14ac:dyDescent="0.25">
      <c r="A3127">
        <v>48</v>
      </c>
      <c r="B3127">
        <v>5</v>
      </c>
      <c r="C3127" t="s">
        <v>10395</v>
      </c>
      <c r="D3127" s="7">
        <v>40887</v>
      </c>
      <c r="E3127" t="s">
        <v>613</v>
      </c>
      <c r="F3127" t="s">
        <v>4116</v>
      </c>
      <c r="G3127" t="s">
        <v>613</v>
      </c>
      <c r="H3127" t="s">
        <v>21</v>
      </c>
      <c r="I3127" t="s">
        <v>334</v>
      </c>
      <c r="K3127" t="s">
        <v>4120</v>
      </c>
      <c r="L3127" t="s">
        <v>4121</v>
      </c>
    </row>
    <row r="3128" spans="1:14" hidden="1" x14ac:dyDescent="0.25">
      <c r="A3128">
        <v>48</v>
      </c>
      <c r="B3128">
        <v>6</v>
      </c>
      <c r="C3128" t="s">
        <v>10395</v>
      </c>
      <c r="D3128" s="7">
        <v>40887</v>
      </c>
      <c r="E3128" t="s">
        <v>613</v>
      </c>
      <c r="F3128" t="s">
        <v>4116</v>
      </c>
      <c r="G3128" t="s">
        <v>613</v>
      </c>
      <c r="H3128" t="s">
        <v>24</v>
      </c>
      <c r="I3128" t="s">
        <v>10323</v>
      </c>
      <c r="K3128" t="s">
        <v>4122</v>
      </c>
      <c r="L3128" t="s">
        <v>4123</v>
      </c>
    </row>
    <row r="3129" spans="1:14" hidden="1" x14ac:dyDescent="0.25">
      <c r="A3129">
        <v>48</v>
      </c>
      <c r="B3129">
        <v>7</v>
      </c>
      <c r="C3129" t="s">
        <v>10395</v>
      </c>
      <c r="D3129" s="7">
        <v>40887</v>
      </c>
      <c r="E3129" t="s">
        <v>613</v>
      </c>
      <c r="F3129" t="s">
        <v>4116</v>
      </c>
      <c r="G3129" t="s">
        <v>613</v>
      </c>
      <c r="H3129" t="s">
        <v>10</v>
      </c>
      <c r="I3129" t="s">
        <v>118</v>
      </c>
      <c r="K3129" t="s">
        <v>4124</v>
      </c>
      <c r="L3129" t="s">
        <v>4125</v>
      </c>
    </row>
    <row r="3130" spans="1:14" hidden="1" x14ac:dyDescent="0.25">
      <c r="A3130">
        <v>48</v>
      </c>
      <c r="B3130">
        <v>8</v>
      </c>
      <c r="C3130" t="s">
        <v>10395</v>
      </c>
      <c r="D3130" s="7">
        <v>40887</v>
      </c>
      <c r="E3130" t="s">
        <v>613</v>
      </c>
      <c r="F3130" t="s">
        <v>4116</v>
      </c>
      <c r="G3130" t="s">
        <v>613</v>
      </c>
      <c r="H3130" t="s">
        <v>10</v>
      </c>
      <c r="I3130" t="s">
        <v>14</v>
      </c>
      <c r="K3130" t="s">
        <v>4125</v>
      </c>
      <c r="L3130" t="s">
        <v>4126</v>
      </c>
    </row>
    <row r="3131" spans="1:14" hidden="1" x14ac:dyDescent="0.25">
      <c r="A3131">
        <v>48</v>
      </c>
      <c r="B3131">
        <v>9</v>
      </c>
      <c r="C3131" t="s">
        <v>10395</v>
      </c>
      <c r="D3131" s="7">
        <v>40887</v>
      </c>
      <c r="E3131" t="s">
        <v>613</v>
      </c>
      <c r="F3131" t="s">
        <v>4116</v>
      </c>
      <c r="G3131" t="s">
        <v>613</v>
      </c>
      <c r="H3131" t="s">
        <v>17</v>
      </c>
      <c r="I3131" t="s">
        <v>18</v>
      </c>
      <c r="K3131" t="s">
        <v>4126</v>
      </c>
      <c r="L3131" t="s">
        <v>4127</v>
      </c>
    </row>
    <row r="3132" spans="1:14" hidden="1" x14ac:dyDescent="0.25">
      <c r="A3132">
        <v>48</v>
      </c>
      <c r="B3132">
        <v>10</v>
      </c>
      <c r="C3132" t="s">
        <v>10395</v>
      </c>
      <c r="D3132" s="7">
        <v>40887</v>
      </c>
      <c r="E3132" t="s">
        <v>613</v>
      </c>
      <c r="F3132" t="s">
        <v>4116</v>
      </c>
      <c r="G3132" t="s">
        <v>613</v>
      </c>
      <c r="H3132" t="s">
        <v>33</v>
      </c>
      <c r="I3132" t="s">
        <v>238</v>
      </c>
      <c r="K3132" t="s">
        <v>4127</v>
      </c>
      <c r="L3132" t="s">
        <v>4128</v>
      </c>
    </row>
    <row r="3133" spans="1:14" hidden="1" x14ac:dyDescent="0.25">
      <c r="A3133">
        <v>48</v>
      </c>
      <c r="B3133">
        <v>11</v>
      </c>
      <c r="C3133" t="s">
        <v>10395</v>
      </c>
      <c r="D3133" s="7">
        <v>40887</v>
      </c>
      <c r="E3133" t="s">
        <v>613</v>
      </c>
      <c r="F3133" t="s">
        <v>4116</v>
      </c>
      <c r="G3133" t="s">
        <v>613</v>
      </c>
      <c r="H3133" t="s">
        <v>17</v>
      </c>
      <c r="I3133" t="s">
        <v>101</v>
      </c>
      <c r="K3133" t="s">
        <v>4128</v>
      </c>
      <c r="L3133" t="s">
        <v>4129</v>
      </c>
    </row>
    <row r="3134" spans="1:14" hidden="1" x14ac:dyDescent="0.25">
      <c r="A3134">
        <v>48</v>
      </c>
      <c r="B3134">
        <v>12</v>
      </c>
      <c r="C3134" t="s">
        <v>10395</v>
      </c>
      <c r="D3134" s="7">
        <v>40887</v>
      </c>
      <c r="E3134" t="s">
        <v>613</v>
      </c>
      <c r="F3134" t="s">
        <v>4116</v>
      </c>
      <c r="G3134" t="s">
        <v>613</v>
      </c>
      <c r="H3134" t="s">
        <v>17</v>
      </c>
      <c r="I3134" t="s">
        <v>292</v>
      </c>
      <c r="K3134" t="s">
        <v>4129</v>
      </c>
      <c r="L3134" t="s">
        <v>1252</v>
      </c>
    </row>
    <row r="3135" spans="1:14" hidden="1" x14ac:dyDescent="0.25">
      <c r="A3135">
        <v>48</v>
      </c>
      <c r="B3135">
        <v>13</v>
      </c>
      <c r="C3135" t="s">
        <v>10395</v>
      </c>
      <c r="D3135" s="7">
        <v>40887</v>
      </c>
      <c r="E3135" t="s">
        <v>613</v>
      </c>
      <c r="F3135" t="s">
        <v>4116</v>
      </c>
      <c r="G3135" t="s">
        <v>613</v>
      </c>
      <c r="H3135" t="s">
        <v>17</v>
      </c>
      <c r="I3135" t="s">
        <v>154</v>
      </c>
      <c r="K3135" t="s">
        <v>1252</v>
      </c>
      <c r="L3135" t="s">
        <v>4130</v>
      </c>
    </row>
    <row r="3136" spans="1:14" hidden="1" x14ac:dyDescent="0.25">
      <c r="A3136">
        <v>48</v>
      </c>
      <c r="B3136">
        <v>14</v>
      </c>
      <c r="C3136" t="s">
        <v>10395</v>
      </c>
      <c r="D3136" s="7">
        <v>40887</v>
      </c>
      <c r="E3136" t="s">
        <v>613</v>
      </c>
      <c r="F3136" t="s">
        <v>4116</v>
      </c>
      <c r="G3136" t="s">
        <v>613</v>
      </c>
      <c r="H3136" t="s">
        <v>24</v>
      </c>
      <c r="I3136" t="s">
        <v>388</v>
      </c>
      <c r="K3136" t="s">
        <v>4131</v>
      </c>
      <c r="L3136" t="s">
        <v>4132</v>
      </c>
    </row>
    <row r="3137" spans="1:14" hidden="1" x14ac:dyDescent="0.25">
      <c r="A3137">
        <v>48</v>
      </c>
      <c r="B3137">
        <v>15</v>
      </c>
      <c r="C3137" t="s">
        <v>10395</v>
      </c>
      <c r="D3137" s="7">
        <v>40887</v>
      </c>
      <c r="E3137" t="s">
        <v>613</v>
      </c>
      <c r="F3137" t="s">
        <v>4116</v>
      </c>
      <c r="G3137" t="s">
        <v>613</v>
      </c>
      <c r="H3137" t="s">
        <v>10</v>
      </c>
      <c r="I3137" t="s">
        <v>113</v>
      </c>
      <c r="K3137" t="s">
        <v>4132</v>
      </c>
      <c r="L3137" t="s">
        <v>4133</v>
      </c>
    </row>
    <row r="3138" spans="1:14" hidden="1" x14ac:dyDescent="0.25">
      <c r="A3138">
        <v>48</v>
      </c>
      <c r="B3138">
        <v>16</v>
      </c>
      <c r="C3138" t="s">
        <v>10395</v>
      </c>
      <c r="D3138" s="7">
        <v>40887</v>
      </c>
      <c r="E3138" t="s">
        <v>613</v>
      </c>
      <c r="F3138" t="s">
        <v>4116</v>
      </c>
      <c r="G3138" t="s">
        <v>613</v>
      </c>
      <c r="H3138" t="s">
        <v>10</v>
      </c>
      <c r="I3138" t="s">
        <v>118</v>
      </c>
      <c r="K3138" t="s">
        <v>4133</v>
      </c>
      <c r="L3138" t="s">
        <v>4134</v>
      </c>
    </row>
    <row r="3139" spans="1:14" hidden="1" x14ac:dyDescent="0.25">
      <c r="A3139">
        <v>48</v>
      </c>
      <c r="B3139">
        <v>17</v>
      </c>
      <c r="C3139" t="s">
        <v>10395</v>
      </c>
      <c r="D3139" s="7">
        <v>40887</v>
      </c>
      <c r="E3139" t="s">
        <v>613</v>
      </c>
      <c r="F3139" t="s">
        <v>4116</v>
      </c>
      <c r="G3139" t="s">
        <v>613</v>
      </c>
      <c r="H3139" t="s">
        <v>10</v>
      </c>
      <c r="I3139" t="s">
        <v>14</v>
      </c>
      <c r="K3139" t="s">
        <v>4134</v>
      </c>
      <c r="L3139" t="s">
        <v>4135</v>
      </c>
    </row>
    <row r="3140" spans="1:14" hidden="1" x14ac:dyDescent="0.25">
      <c r="A3140">
        <v>48</v>
      </c>
      <c r="B3140">
        <v>18</v>
      </c>
      <c r="C3140" t="s">
        <v>10395</v>
      </c>
      <c r="D3140" s="7">
        <v>40887</v>
      </c>
      <c r="E3140" t="s">
        <v>613</v>
      </c>
      <c r="F3140" t="s">
        <v>4116</v>
      </c>
      <c r="G3140" t="s">
        <v>613</v>
      </c>
      <c r="H3140" t="s">
        <v>17</v>
      </c>
      <c r="I3140" t="s">
        <v>73</v>
      </c>
      <c r="K3140" t="s">
        <v>4135</v>
      </c>
      <c r="L3140" t="s">
        <v>4136</v>
      </c>
    </row>
    <row r="3141" spans="1:14" hidden="1" x14ac:dyDescent="0.25">
      <c r="A3141">
        <v>48</v>
      </c>
      <c r="B3141">
        <v>19</v>
      </c>
      <c r="C3141" t="s">
        <v>10395</v>
      </c>
      <c r="D3141" s="7">
        <v>40887</v>
      </c>
      <c r="E3141" t="s">
        <v>613</v>
      </c>
      <c r="F3141" t="s">
        <v>4116</v>
      </c>
      <c r="G3141" t="s">
        <v>613</v>
      </c>
      <c r="H3141" t="s">
        <v>17</v>
      </c>
      <c r="I3141" t="s">
        <v>101</v>
      </c>
      <c r="K3141" t="s">
        <v>4136</v>
      </c>
      <c r="L3141" t="s">
        <v>4137</v>
      </c>
    </row>
    <row r="3142" spans="1:14" hidden="1" x14ac:dyDescent="0.25">
      <c r="A3142">
        <v>48</v>
      </c>
      <c r="B3142">
        <v>20</v>
      </c>
      <c r="C3142" t="s">
        <v>10395</v>
      </c>
      <c r="D3142" s="7">
        <v>40887</v>
      </c>
      <c r="E3142" t="s">
        <v>613</v>
      </c>
      <c r="F3142" t="s">
        <v>4116</v>
      </c>
      <c r="G3142" t="s">
        <v>613</v>
      </c>
      <c r="H3142" t="s">
        <v>53</v>
      </c>
      <c r="I3142" t="s">
        <v>91</v>
      </c>
      <c r="J3142" t="s">
        <v>80</v>
      </c>
      <c r="K3142" t="s">
        <v>4137</v>
      </c>
      <c r="L3142" t="s">
        <v>4137</v>
      </c>
      <c r="N3142">
        <v>7</v>
      </c>
    </row>
    <row r="3143" spans="1:14" hidden="1" x14ac:dyDescent="0.25">
      <c r="A3143">
        <v>48</v>
      </c>
      <c r="B3143">
        <v>21</v>
      </c>
      <c r="C3143" t="s">
        <v>10395</v>
      </c>
      <c r="D3143" s="7">
        <v>40887</v>
      </c>
      <c r="E3143" t="s">
        <v>613</v>
      </c>
      <c r="F3143" t="s">
        <v>4116</v>
      </c>
      <c r="G3143" t="s">
        <v>613</v>
      </c>
      <c r="H3143" t="s">
        <v>17</v>
      </c>
      <c r="I3143" t="s">
        <v>101</v>
      </c>
      <c r="K3143" t="s">
        <v>4137</v>
      </c>
      <c r="L3143" t="s">
        <v>4138</v>
      </c>
    </row>
    <row r="3144" spans="1:14" hidden="1" x14ac:dyDescent="0.25">
      <c r="A3144">
        <v>48</v>
      </c>
      <c r="B3144">
        <v>22</v>
      </c>
      <c r="C3144" t="s">
        <v>10395</v>
      </c>
      <c r="D3144" s="7">
        <v>40887</v>
      </c>
      <c r="E3144" t="s">
        <v>613</v>
      </c>
      <c r="F3144" t="s">
        <v>4116</v>
      </c>
      <c r="G3144" t="s">
        <v>613</v>
      </c>
      <c r="H3144" t="s">
        <v>33</v>
      </c>
      <c r="I3144" t="s">
        <v>192</v>
      </c>
      <c r="K3144" t="s">
        <v>4138</v>
      </c>
      <c r="L3144" t="s">
        <v>4138</v>
      </c>
    </row>
    <row r="3145" spans="1:14" hidden="1" x14ac:dyDescent="0.25">
      <c r="A3145">
        <v>48</v>
      </c>
      <c r="B3145">
        <v>23</v>
      </c>
      <c r="C3145" t="s">
        <v>10395</v>
      </c>
      <c r="D3145" s="7">
        <v>40887</v>
      </c>
      <c r="E3145" t="s">
        <v>613</v>
      </c>
      <c r="F3145" t="s">
        <v>4116</v>
      </c>
      <c r="G3145" t="s">
        <v>613</v>
      </c>
      <c r="H3145" t="s">
        <v>21</v>
      </c>
      <c r="I3145" t="s">
        <v>22</v>
      </c>
      <c r="K3145" t="s">
        <v>4138</v>
      </c>
      <c r="L3145" t="s">
        <v>4139</v>
      </c>
    </row>
    <row r="3146" spans="1:14" hidden="1" x14ac:dyDescent="0.25">
      <c r="A3146">
        <v>48</v>
      </c>
      <c r="B3146">
        <v>24</v>
      </c>
      <c r="C3146" t="s">
        <v>10395</v>
      </c>
      <c r="D3146" s="7">
        <v>40887</v>
      </c>
      <c r="E3146" t="s">
        <v>613</v>
      </c>
      <c r="F3146" t="s">
        <v>4116</v>
      </c>
      <c r="G3146" t="s">
        <v>613</v>
      </c>
      <c r="H3146" t="s">
        <v>24</v>
      </c>
      <c r="I3146" t="s">
        <v>10323</v>
      </c>
      <c r="K3146" t="s">
        <v>4139</v>
      </c>
      <c r="L3146" t="s">
        <v>4140</v>
      </c>
    </row>
    <row r="3147" spans="1:14" hidden="1" x14ac:dyDescent="0.25">
      <c r="A3147">
        <v>48</v>
      </c>
      <c r="B3147">
        <v>25</v>
      </c>
      <c r="C3147" t="s">
        <v>10395</v>
      </c>
      <c r="D3147" s="7">
        <v>40887</v>
      </c>
      <c r="E3147" t="s">
        <v>613</v>
      </c>
      <c r="F3147" t="s">
        <v>4116</v>
      </c>
      <c r="G3147" t="s">
        <v>613</v>
      </c>
      <c r="H3147" t="s">
        <v>10</v>
      </c>
      <c r="I3147" t="s">
        <v>118</v>
      </c>
      <c r="K3147" t="s">
        <v>4141</v>
      </c>
      <c r="L3147" t="s">
        <v>4142</v>
      </c>
    </row>
    <row r="3148" spans="1:14" hidden="1" x14ac:dyDescent="0.25">
      <c r="A3148">
        <v>48</v>
      </c>
      <c r="B3148">
        <v>26</v>
      </c>
      <c r="C3148" t="s">
        <v>10395</v>
      </c>
      <c r="D3148" s="7">
        <v>40887</v>
      </c>
      <c r="E3148" t="s">
        <v>613</v>
      </c>
      <c r="F3148" t="s">
        <v>4116</v>
      </c>
      <c r="G3148" t="s">
        <v>613</v>
      </c>
      <c r="H3148" t="s">
        <v>10</v>
      </c>
      <c r="I3148" t="s">
        <v>14</v>
      </c>
      <c r="K3148" t="s">
        <v>4142</v>
      </c>
      <c r="L3148" t="s">
        <v>4143</v>
      </c>
    </row>
    <row r="3149" spans="1:14" hidden="1" x14ac:dyDescent="0.25">
      <c r="A3149">
        <v>48</v>
      </c>
      <c r="B3149">
        <v>27</v>
      </c>
      <c r="C3149" t="s">
        <v>10395</v>
      </c>
      <c r="D3149" s="7">
        <v>40887</v>
      </c>
      <c r="E3149" t="s">
        <v>613</v>
      </c>
      <c r="F3149" t="s">
        <v>4116</v>
      </c>
      <c r="G3149" t="s">
        <v>613</v>
      </c>
      <c r="H3149" t="s">
        <v>17</v>
      </c>
      <c r="I3149" t="s">
        <v>101</v>
      </c>
      <c r="K3149" t="s">
        <v>4143</v>
      </c>
      <c r="L3149" t="s">
        <v>4144</v>
      </c>
    </row>
    <row r="3150" spans="1:14" hidden="1" x14ac:dyDescent="0.25">
      <c r="A3150">
        <v>48</v>
      </c>
      <c r="B3150">
        <v>28</v>
      </c>
      <c r="C3150" t="s">
        <v>10395</v>
      </c>
      <c r="D3150" s="7">
        <v>40887</v>
      </c>
      <c r="E3150" t="s">
        <v>613</v>
      </c>
      <c r="F3150" t="s">
        <v>4116</v>
      </c>
      <c r="G3150" t="s">
        <v>613</v>
      </c>
      <c r="H3150" t="s">
        <v>24</v>
      </c>
      <c r="I3150" t="s">
        <v>10323</v>
      </c>
      <c r="K3150" t="s">
        <v>4145</v>
      </c>
      <c r="L3150" t="s">
        <v>4146</v>
      </c>
    </row>
    <row r="3151" spans="1:14" hidden="1" x14ac:dyDescent="0.25">
      <c r="A3151">
        <v>48</v>
      </c>
      <c r="B3151">
        <v>29</v>
      </c>
      <c r="C3151" t="s">
        <v>10395</v>
      </c>
      <c r="D3151" s="7">
        <v>40887</v>
      </c>
      <c r="E3151" t="s">
        <v>613</v>
      </c>
      <c r="F3151" t="s">
        <v>4116</v>
      </c>
      <c r="G3151" t="s">
        <v>613</v>
      </c>
      <c r="H3151" t="s">
        <v>10</v>
      </c>
      <c r="I3151" t="s">
        <v>113</v>
      </c>
      <c r="K3151" t="s">
        <v>4146</v>
      </c>
      <c r="L3151" t="s">
        <v>4147</v>
      </c>
    </row>
    <row r="3152" spans="1:14" hidden="1" x14ac:dyDescent="0.25">
      <c r="A3152">
        <v>48</v>
      </c>
      <c r="B3152">
        <v>30</v>
      </c>
      <c r="C3152" t="s">
        <v>10395</v>
      </c>
      <c r="D3152" s="7">
        <v>40887</v>
      </c>
      <c r="E3152" t="s">
        <v>613</v>
      </c>
      <c r="F3152" t="s">
        <v>4116</v>
      </c>
      <c r="G3152" t="s">
        <v>613</v>
      </c>
      <c r="H3152" t="s">
        <v>10</v>
      </c>
      <c r="I3152" t="s">
        <v>118</v>
      </c>
      <c r="K3152" t="s">
        <v>4147</v>
      </c>
      <c r="L3152" t="s">
        <v>4148</v>
      </c>
    </row>
    <row r="3153" spans="1:14" hidden="1" x14ac:dyDescent="0.25">
      <c r="A3153">
        <v>48</v>
      </c>
      <c r="B3153">
        <v>31</v>
      </c>
      <c r="C3153" t="s">
        <v>10395</v>
      </c>
      <c r="D3153" s="7">
        <v>40887</v>
      </c>
      <c r="E3153" t="s">
        <v>613</v>
      </c>
      <c r="F3153" t="s">
        <v>4116</v>
      </c>
      <c r="G3153" t="s">
        <v>613</v>
      </c>
      <c r="H3153" t="s">
        <v>10</v>
      </c>
      <c r="I3153" t="s">
        <v>14</v>
      </c>
      <c r="K3153" t="s">
        <v>4149</v>
      </c>
      <c r="L3153" t="s">
        <v>4150</v>
      </c>
    </row>
    <row r="3154" spans="1:14" hidden="1" x14ac:dyDescent="0.25">
      <c r="A3154">
        <v>48</v>
      </c>
      <c r="B3154">
        <v>32</v>
      </c>
      <c r="C3154" t="s">
        <v>10395</v>
      </c>
      <c r="D3154" s="7">
        <v>40887</v>
      </c>
      <c r="E3154" t="s">
        <v>613</v>
      </c>
      <c r="F3154" t="s">
        <v>4116</v>
      </c>
      <c r="G3154" t="s">
        <v>613</v>
      </c>
      <c r="H3154" t="s">
        <v>17</v>
      </c>
      <c r="I3154" t="s">
        <v>101</v>
      </c>
      <c r="K3154" t="s">
        <v>4150</v>
      </c>
      <c r="L3154" t="s">
        <v>4151</v>
      </c>
    </row>
    <row r="3155" spans="1:14" hidden="1" x14ac:dyDescent="0.25">
      <c r="A3155">
        <v>48</v>
      </c>
      <c r="B3155">
        <v>33</v>
      </c>
      <c r="C3155" t="s">
        <v>10395</v>
      </c>
      <c r="D3155" s="7">
        <v>40887</v>
      </c>
      <c r="E3155" t="s">
        <v>613</v>
      </c>
      <c r="F3155" t="s">
        <v>4116</v>
      </c>
      <c r="G3155" t="s">
        <v>613</v>
      </c>
      <c r="H3155" t="s">
        <v>53</v>
      </c>
      <c r="I3155" t="s">
        <v>255</v>
      </c>
      <c r="J3155" t="s">
        <v>80</v>
      </c>
      <c r="K3155" t="s">
        <v>4151</v>
      </c>
      <c r="L3155" t="s">
        <v>4152</v>
      </c>
      <c r="N3155">
        <v>6</v>
      </c>
    </row>
    <row r="3156" spans="1:14" hidden="1" x14ac:dyDescent="0.25">
      <c r="A3156">
        <v>48</v>
      </c>
      <c r="B3156">
        <v>34</v>
      </c>
      <c r="C3156" t="s">
        <v>10395</v>
      </c>
      <c r="D3156" s="7">
        <v>40887</v>
      </c>
      <c r="E3156" t="s">
        <v>613</v>
      </c>
      <c r="F3156" t="s">
        <v>4116</v>
      </c>
      <c r="G3156" t="s">
        <v>613</v>
      </c>
      <c r="H3156" t="s">
        <v>17</v>
      </c>
      <c r="I3156" t="s">
        <v>101</v>
      </c>
      <c r="K3156" t="s">
        <v>4152</v>
      </c>
      <c r="L3156" t="s">
        <v>4153</v>
      </c>
    </row>
    <row r="3157" spans="1:14" hidden="1" x14ac:dyDescent="0.25">
      <c r="A3157">
        <v>48</v>
      </c>
      <c r="B3157">
        <v>35</v>
      </c>
      <c r="C3157" t="s">
        <v>10395</v>
      </c>
      <c r="D3157" s="7">
        <v>40887</v>
      </c>
      <c r="E3157" t="s">
        <v>613</v>
      </c>
      <c r="F3157" t="s">
        <v>4116</v>
      </c>
      <c r="G3157" t="s">
        <v>613</v>
      </c>
      <c r="H3157" t="s">
        <v>17</v>
      </c>
      <c r="I3157" t="s">
        <v>292</v>
      </c>
      <c r="K3157" t="s">
        <v>4153</v>
      </c>
      <c r="L3157" t="s">
        <v>4154</v>
      </c>
    </row>
    <row r="3158" spans="1:14" hidden="1" x14ac:dyDescent="0.25">
      <c r="A3158">
        <v>48</v>
      </c>
      <c r="B3158">
        <v>36</v>
      </c>
      <c r="C3158" t="s">
        <v>10395</v>
      </c>
      <c r="D3158" s="7">
        <v>40887</v>
      </c>
      <c r="E3158" t="s">
        <v>613</v>
      </c>
      <c r="F3158" t="s">
        <v>4116</v>
      </c>
      <c r="G3158" t="s">
        <v>613</v>
      </c>
      <c r="H3158" t="s">
        <v>24</v>
      </c>
      <c r="I3158" t="s">
        <v>303</v>
      </c>
      <c r="K3158" t="s">
        <v>4155</v>
      </c>
      <c r="L3158" t="s">
        <v>4156</v>
      </c>
    </row>
    <row r="3159" spans="1:14" hidden="1" x14ac:dyDescent="0.25">
      <c r="A3159">
        <v>48</v>
      </c>
      <c r="B3159">
        <v>37</v>
      </c>
      <c r="C3159" t="s">
        <v>10395</v>
      </c>
      <c r="D3159" s="7">
        <v>40887</v>
      </c>
      <c r="E3159" t="s">
        <v>613</v>
      </c>
      <c r="F3159" t="s">
        <v>4116</v>
      </c>
      <c r="G3159" t="s">
        <v>613</v>
      </c>
      <c r="H3159" t="s">
        <v>10</v>
      </c>
      <c r="I3159" t="s">
        <v>113</v>
      </c>
      <c r="K3159" t="s">
        <v>4156</v>
      </c>
      <c r="L3159" t="s">
        <v>4157</v>
      </c>
    </row>
    <row r="3160" spans="1:14" hidden="1" x14ac:dyDescent="0.25">
      <c r="A3160">
        <v>48</v>
      </c>
      <c r="B3160">
        <v>38</v>
      </c>
      <c r="C3160" t="s">
        <v>10395</v>
      </c>
      <c r="D3160" s="7">
        <v>40887</v>
      </c>
      <c r="E3160" t="s">
        <v>613</v>
      </c>
      <c r="F3160" t="s">
        <v>4116</v>
      </c>
      <c r="G3160" t="s">
        <v>613</v>
      </c>
      <c r="H3160" t="s">
        <v>10</v>
      </c>
      <c r="I3160" t="s">
        <v>118</v>
      </c>
      <c r="K3160" t="s">
        <v>4157</v>
      </c>
      <c r="L3160" t="s">
        <v>4158</v>
      </c>
    </row>
    <row r="3161" spans="1:14" hidden="1" x14ac:dyDescent="0.25">
      <c r="A3161">
        <v>48</v>
      </c>
      <c r="B3161">
        <v>39</v>
      </c>
      <c r="C3161" t="s">
        <v>10395</v>
      </c>
      <c r="D3161" s="7">
        <v>40887</v>
      </c>
      <c r="E3161" t="s">
        <v>613</v>
      </c>
      <c r="F3161" t="s">
        <v>4116</v>
      </c>
      <c r="G3161" t="s">
        <v>613</v>
      </c>
      <c r="H3161" t="s">
        <v>10</v>
      </c>
      <c r="I3161" t="s">
        <v>14</v>
      </c>
      <c r="K3161" t="s">
        <v>4159</v>
      </c>
      <c r="L3161" t="s">
        <v>4160</v>
      </c>
    </row>
    <row r="3162" spans="1:14" hidden="1" x14ac:dyDescent="0.25">
      <c r="A3162">
        <v>48</v>
      </c>
      <c r="B3162">
        <v>40</v>
      </c>
      <c r="C3162" t="s">
        <v>10395</v>
      </c>
      <c r="D3162" s="7">
        <v>40887</v>
      </c>
      <c r="E3162" t="s">
        <v>613</v>
      </c>
      <c r="F3162" t="s">
        <v>4116</v>
      </c>
      <c r="G3162" t="s">
        <v>613</v>
      </c>
      <c r="H3162" t="s">
        <v>17</v>
      </c>
      <c r="I3162" t="s">
        <v>18</v>
      </c>
      <c r="K3162" t="s">
        <v>4160</v>
      </c>
      <c r="L3162" t="s">
        <v>4161</v>
      </c>
    </row>
    <row r="3163" spans="1:14" hidden="1" x14ac:dyDescent="0.25">
      <c r="A3163">
        <v>48</v>
      </c>
      <c r="B3163">
        <v>41</v>
      </c>
      <c r="C3163" t="s">
        <v>10395</v>
      </c>
      <c r="D3163" s="7">
        <v>40887</v>
      </c>
      <c r="E3163" t="s">
        <v>613</v>
      </c>
      <c r="F3163" t="s">
        <v>4116</v>
      </c>
      <c r="G3163" t="s">
        <v>613</v>
      </c>
      <c r="H3163" t="s">
        <v>17</v>
      </c>
      <c r="I3163" t="s">
        <v>292</v>
      </c>
      <c r="K3163" t="s">
        <v>4161</v>
      </c>
      <c r="L3163" t="s">
        <v>4162</v>
      </c>
    </row>
    <row r="3164" spans="1:14" hidden="1" x14ac:dyDescent="0.25">
      <c r="A3164">
        <v>48</v>
      </c>
      <c r="B3164">
        <v>42</v>
      </c>
      <c r="C3164" t="s">
        <v>10395</v>
      </c>
      <c r="D3164" s="7">
        <v>40887</v>
      </c>
      <c r="E3164" t="s">
        <v>613</v>
      </c>
      <c r="F3164" t="s">
        <v>4116</v>
      </c>
      <c r="G3164" t="s">
        <v>613</v>
      </c>
      <c r="H3164" t="s">
        <v>10</v>
      </c>
      <c r="I3164" t="s">
        <v>14</v>
      </c>
      <c r="K3164" t="s">
        <v>4163</v>
      </c>
      <c r="L3164" t="s">
        <v>4164</v>
      </c>
    </row>
    <row r="3165" spans="1:14" hidden="1" x14ac:dyDescent="0.25">
      <c r="A3165">
        <v>48</v>
      </c>
      <c r="B3165">
        <v>43</v>
      </c>
      <c r="C3165" t="s">
        <v>10395</v>
      </c>
      <c r="D3165" s="7">
        <v>40887</v>
      </c>
      <c r="E3165" t="s">
        <v>613</v>
      </c>
      <c r="F3165" t="s">
        <v>4116</v>
      </c>
      <c r="G3165" t="s">
        <v>613</v>
      </c>
      <c r="H3165" t="s">
        <v>53</v>
      </c>
      <c r="I3165" t="s">
        <v>91</v>
      </c>
      <c r="J3165" t="s">
        <v>80</v>
      </c>
      <c r="K3165" t="s">
        <v>4164</v>
      </c>
      <c r="L3165" t="s">
        <v>4165</v>
      </c>
      <c r="N3165">
        <v>7</v>
      </c>
    </row>
    <row r="3166" spans="1:14" hidden="1" x14ac:dyDescent="0.25">
      <c r="A3166">
        <v>48</v>
      </c>
      <c r="B3166">
        <v>44</v>
      </c>
      <c r="C3166" t="s">
        <v>10395</v>
      </c>
      <c r="D3166" s="7">
        <v>40887</v>
      </c>
      <c r="E3166" t="s">
        <v>613</v>
      </c>
      <c r="F3166" t="s">
        <v>4116</v>
      </c>
      <c r="G3166" t="s">
        <v>613</v>
      </c>
      <c r="H3166" t="s">
        <v>17</v>
      </c>
      <c r="I3166" t="s">
        <v>18</v>
      </c>
      <c r="K3166" t="s">
        <v>4165</v>
      </c>
      <c r="L3166" t="s">
        <v>4166</v>
      </c>
    </row>
    <row r="3167" spans="1:14" hidden="1" x14ac:dyDescent="0.25">
      <c r="A3167">
        <v>48</v>
      </c>
      <c r="B3167">
        <v>45</v>
      </c>
      <c r="C3167" t="s">
        <v>10395</v>
      </c>
      <c r="D3167" s="7">
        <v>40887</v>
      </c>
      <c r="E3167" t="s">
        <v>613</v>
      </c>
      <c r="F3167" t="s">
        <v>4116</v>
      </c>
      <c r="G3167" t="s">
        <v>613</v>
      </c>
      <c r="H3167" t="s">
        <v>53</v>
      </c>
      <c r="I3167" t="s">
        <v>202</v>
      </c>
      <c r="J3167" t="s">
        <v>80</v>
      </c>
      <c r="K3167" t="s">
        <v>4166</v>
      </c>
      <c r="L3167" t="s">
        <v>4166</v>
      </c>
      <c r="N3167">
        <v>6</v>
      </c>
    </row>
    <row r="3168" spans="1:14" hidden="1" x14ac:dyDescent="0.25">
      <c r="A3168">
        <v>48</v>
      </c>
      <c r="B3168">
        <v>46</v>
      </c>
      <c r="C3168" t="s">
        <v>10395</v>
      </c>
      <c r="D3168" s="7">
        <v>40887</v>
      </c>
      <c r="E3168" t="s">
        <v>613</v>
      </c>
      <c r="F3168" t="s">
        <v>4116</v>
      </c>
      <c r="G3168" t="s">
        <v>613</v>
      </c>
      <c r="H3168" t="s">
        <v>24</v>
      </c>
      <c r="I3168" t="s">
        <v>10323</v>
      </c>
      <c r="K3168" t="s">
        <v>4166</v>
      </c>
      <c r="L3168" t="s">
        <v>4167</v>
      </c>
    </row>
    <row r="3169" spans="1:14" hidden="1" x14ac:dyDescent="0.25">
      <c r="A3169">
        <v>48</v>
      </c>
      <c r="B3169">
        <v>47</v>
      </c>
      <c r="C3169" t="s">
        <v>10395</v>
      </c>
      <c r="D3169" s="7">
        <v>40887</v>
      </c>
      <c r="E3169" t="s">
        <v>613</v>
      </c>
      <c r="F3169" t="s">
        <v>4116</v>
      </c>
      <c r="G3169" t="s">
        <v>613</v>
      </c>
      <c r="H3169" t="s">
        <v>10</v>
      </c>
      <c r="I3169" t="s">
        <v>113</v>
      </c>
      <c r="K3169" t="s">
        <v>4167</v>
      </c>
      <c r="L3169" t="s">
        <v>4168</v>
      </c>
    </row>
    <row r="3170" spans="1:14" hidden="1" x14ac:dyDescent="0.25">
      <c r="A3170">
        <v>48</v>
      </c>
      <c r="B3170">
        <v>48</v>
      </c>
      <c r="C3170" t="s">
        <v>10395</v>
      </c>
      <c r="D3170" s="7">
        <v>40887</v>
      </c>
      <c r="E3170" t="s">
        <v>613</v>
      </c>
      <c r="F3170" t="s">
        <v>4116</v>
      </c>
      <c r="G3170" t="s">
        <v>613</v>
      </c>
      <c r="H3170" t="s">
        <v>10</v>
      </c>
      <c r="I3170" t="s">
        <v>118</v>
      </c>
      <c r="K3170" t="s">
        <v>4168</v>
      </c>
      <c r="L3170" t="s">
        <v>4169</v>
      </c>
    </row>
    <row r="3171" spans="1:14" hidden="1" x14ac:dyDescent="0.25">
      <c r="A3171">
        <v>48</v>
      </c>
      <c r="B3171">
        <v>49</v>
      </c>
      <c r="C3171" t="s">
        <v>10395</v>
      </c>
      <c r="D3171" s="7">
        <v>40887</v>
      </c>
      <c r="E3171" t="s">
        <v>613</v>
      </c>
      <c r="F3171" t="s">
        <v>4116</v>
      </c>
      <c r="G3171" t="s">
        <v>613</v>
      </c>
      <c r="H3171" t="s">
        <v>17</v>
      </c>
      <c r="I3171" t="s">
        <v>48</v>
      </c>
      <c r="K3171" t="s">
        <v>4169</v>
      </c>
      <c r="L3171" t="s">
        <v>4170</v>
      </c>
    </row>
    <row r="3172" spans="1:14" hidden="1" x14ac:dyDescent="0.25">
      <c r="A3172">
        <v>48</v>
      </c>
      <c r="B3172">
        <v>50</v>
      </c>
      <c r="C3172" t="s">
        <v>10395</v>
      </c>
      <c r="D3172" s="7">
        <v>40887</v>
      </c>
      <c r="E3172" t="s">
        <v>613</v>
      </c>
      <c r="F3172" t="s">
        <v>4116</v>
      </c>
      <c r="G3172" t="s">
        <v>613</v>
      </c>
      <c r="H3172" t="s">
        <v>10</v>
      </c>
      <c r="I3172" t="s">
        <v>118</v>
      </c>
      <c r="K3172" t="s">
        <v>4170</v>
      </c>
      <c r="L3172" t="s">
        <v>4171</v>
      </c>
    </row>
    <row r="3173" spans="1:14" hidden="1" x14ac:dyDescent="0.25">
      <c r="A3173">
        <v>48</v>
      </c>
      <c r="B3173">
        <v>51</v>
      </c>
      <c r="C3173" t="s">
        <v>10395</v>
      </c>
      <c r="D3173" s="7">
        <v>40887</v>
      </c>
      <c r="E3173" t="s">
        <v>613</v>
      </c>
      <c r="F3173" t="s">
        <v>4116</v>
      </c>
      <c r="G3173" t="s">
        <v>613</v>
      </c>
      <c r="H3173" t="s">
        <v>10</v>
      </c>
      <c r="I3173" t="s">
        <v>14</v>
      </c>
      <c r="K3173" t="s">
        <v>4171</v>
      </c>
      <c r="L3173" t="s">
        <v>4172</v>
      </c>
    </row>
    <row r="3174" spans="1:14" hidden="1" x14ac:dyDescent="0.25">
      <c r="A3174">
        <v>48</v>
      </c>
      <c r="B3174">
        <v>52</v>
      </c>
      <c r="C3174" t="s">
        <v>10395</v>
      </c>
      <c r="D3174" s="7">
        <v>40887</v>
      </c>
      <c r="E3174" t="s">
        <v>613</v>
      </c>
      <c r="F3174" t="s">
        <v>4116</v>
      </c>
      <c r="G3174" t="s">
        <v>613</v>
      </c>
      <c r="H3174" t="s">
        <v>17</v>
      </c>
      <c r="I3174" t="s">
        <v>120</v>
      </c>
      <c r="K3174" t="s">
        <v>4172</v>
      </c>
      <c r="L3174" t="s">
        <v>4173</v>
      </c>
    </row>
    <row r="3175" spans="1:14" hidden="1" x14ac:dyDescent="0.25">
      <c r="A3175">
        <v>48</v>
      </c>
      <c r="B3175">
        <v>53</v>
      </c>
      <c r="C3175" t="s">
        <v>10395</v>
      </c>
      <c r="D3175" s="7">
        <v>40887</v>
      </c>
      <c r="E3175" t="s">
        <v>613</v>
      </c>
      <c r="F3175" t="s">
        <v>4116</v>
      </c>
      <c r="G3175" t="s">
        <v>613</v>
      </c>
      <c r="H3175" t="s">
        <v>17</v>
      </c>
      <c r="I3175" t="s">
        <v>101</v>
      </c>
      <c r="K3175" t="s">
        <v>4173</v>
      </c>
      <c r="L3175" t="s">
        <v>4174</v>
      </c>
    </row>
    <row r="3176" spans="1:14" hidden="1" x14ac:dyDescent="0.25">
      <c r="A3176">
        <v>48</v>
      </c>
      <c r="B3176">
        <v>54</v>
      </c>
      <c r="C3176" t="s">
        <v>10395</v>
      </c>
      <c r="D3176" s="7">
        <v>40887</v>
      </c>
      <c r="E3176" t="s">
        <v>613</v>
      </c>
      <c r="F3176" t="s">
        <v>4116</v>
      </c>
      <c r="G3176" t="s">
        <v>613</v>
      </c>
      <c r="H3176" t="s">
        <v>53</v>
      </c>
      <c r="I3176" t="s">
        <v>255</v>
      </c>
      <c r="J3176" t="s">
        <v>80</v>
      </c>
      <c r="K3176" t="s">
        <v>4174</v>
      </c>
      <c r="L3176" t="s">
        <v>4175</v>
      </c>
      <c r="N3176">
        <v>6</v>
      </c>
    </row>
    <row r="3177" spans="1:14" hidden="1" x14ac:dyDescent="0.25">
      <c r="A3177">
        <v>48</v>
      </c>
      <c r="B3177">
        <v>55</v>
      </c>
      <c r="C3177" t="s">
        <v>10395</v>
      </c>
      <c r="D3177" s="7">
        <v>40887</v>
      </c>
      <c r="E3177" t="s">
        <v>613</v>
      </c>
      <c r="F3177" t="s">
        <v>4116</v>
      </c>
      <c r="G3177" t="s">
        <v>613</v>
      </c>
      <c r="H3177" t="s">
        <v>53</v>
      </c>
      <c r="I3177" t="s">
        <v>1864</v>
      </c>
      <c r="J3177" t="s">
        <v>80</v>
      </c>
      <c r="K3177" t="s">
        <v>4175</v>
      </c>
      <c r="L3177" t="s">
        <v>4176</v>
      </c>
      <c r="N3177">
        <v>6</v>
      </c>
    </row>
    <row r="3178" spans="1:14" hidden="1" x14ac:dyDescent="0.25">
      <c r="A3178">
        <v>48</v>
      </c>
      <c r="B3178">
        <v>56</v>
      </c>
      <c r="C3178" t="s">
        <v>10395</v>
      </c>
      <c r="D3178" s="7">
        <v>40887</v>
      </c>
      <c r="E3178" t="s">
        <v>613</v>
      </c>
      <c r="F3178" t="s">
        <v>4116</v>
      </c>
      <c r="G3178" t="s">
        <v>613</v>
      </c>
      <c r="H3178" t="s">
        <v>24</v>
      </c>
      <c r="I3178" t="s">
        <v>10323</v>
      </c>
      <c r="K3178" t="s">
        <v>4177</v>
      </c>
      <c r="L3178" t="s">
        <v>4178</v>
      </c>
    </row>
    <row r="3179" spans="1:14" hidden="1" x14ac:dyDescent="0.25">
      <c r="A3179">
        <v>48</v>
      </c>
      <c r="B3179">
        <v>57</v>
      </c>
      <c r="C3179" t="s">
        <v>10395</v>
      </c>
      <c r="D3179" s="7">
        <v>40887</v>
      </c>
      <c r="E3179" t="s">
        <v>613</v>
      </c>
      <c r="F3179" t="s">
        <v>4116</v>
      </c>
      <c r="G3179" t="s">
        <v>613</v>
      </c>
      <c r="H3179" t="s">
        <v>10</v>
      </c>
      <c r="I3179" t="s">
        <v>118</v>
      </c>
      <c r="K3179" t="s">
        <v>4179</v>
      </c>
      <c r="L3179" t="s">
        <v>4180</v>
      </c>
    </row>
    <row r="3180" spans="1:14" hidden="1" x14ac:dyDescent="0.25">
      <c r="A3180">
        <v>48</v>
      </c>
      <c r="B3180">
        <v>58</v>
      </c>
      <c r="C3180" t="s">
        <v>10395</v>
      </c>
      <c r="D3180" s="7">
        <v>40887</v>
      </c>
      <c r="E3180" t="s">
        <v>613</v>
      </c>
      <c r="F3180" t="s">
        <v>4116</v>
      </c>
      <c r="G3180" t="s">
        <v>613</v>
      </c>
      <c r="H3180" t="s">
        <v>10</v>
      </c>
      <c r="I3180" t="s">
        <v>14</v>
      </c>
      <c r="K3180" t="s">
        <v>4181</v>
      </c>
      <c r="L3180" t="s">
        <v>4182</v>
      </c>
    </row>
    <row r="3181" spans="1:14" hidden="1" x14ac:dyDescent="0.25">
      <c r="A3181">
        <v>48</v>
      </c>
      <c r="B3181">
        <v>59</v>
      </c>
      <c r="C3181" t="s">
        <v>10395</v>
      </c>
      <c r="D3181" s="7">
        <v>40887</v>
      </c>
      <c r="E3181" t="s">
        <v>613</v>
      </c>
      <c r="F3181" t="s">
        <v>4116</v>
      </c>
      <c r="G3181" t="s">
        <v>613</v>
      </c>
      <c r="H3181" t="s">
        <v>17</v>
      </c>
      <c r="I3181" t="s">
        <v>18</v>
      </c>
      <c r="K3181" t="s">
        <v>4182</v>
      </c>
      <c r="L3181" t="s">
        <v>4183</v>
      </c>
    </row>
    <row r="3182" spans="1:14" hidden="1" x14ac:dyDescent="0.25">
      <c r="A3182">
        <v>48</v>
      </c>
      <c r="B3182">
        <v>60</v>
      </c>
      <c r="C3182" t="s">
        <v>10395</v>
      </c>
      <c r="D3182" s="7">
        <v>40887</v>
      </c>
      <c r="E3182" t="s">
        <v>613</v>
      </c>
      <c r="F3182" t="s">
        <v>4116</v>
      </c>
      <c r="G3182" t="s">
        <v>613</v>
      </c>
      <c r="H3182" t="s">
        <v>24</v>
      </c>
      <c r="I3182" t="s">
        <v>10323</v>
      </c>
      <c r="K3182" t="s">
        <v>4184</v>
      </c>
      <c r="L3182" t="s">
        <v>4185</v>
      </c>
    </row>
    <row r="3183" spans="1:14" hidden="1" x14ac:dyDescent="0.25">
      <c r="A3183">
        <v>48</v>
      </c>
      <c r="B3183">
        <v>61</v>
      </c>
      <c r="C3183" t="s">
        <v>10395</v>
      </c>
      <c r="D3183" s="7">
        <v>40887</v>
      </c>
      <c r="E3183" t="s">
        <v>613</v>
      </c>
      <c r="F3183" t="s">
        <v>4116</v>
      </c>
      <c r="G3183" t="s">
        <v>613</v>
      </c>
      <c r="H3183" t="s">
        <v>10</v>
      </c>
      <c r="I3183" t="s">
        <v>118</v>
      </c>
      <c r="K3183" t="s">
        <v>4186</v>
      </c>
      <c r="L3183" t="s">
        <v>4187</v>
      </c>
    </row>
    <row r="3184" spans="1:14" hidden="1" x14ac:dyDescent="0.25">
      <c r="A3184">
        <v>48</v>
      </c>
      <c r="B3184">
        <v>62</v>
      </c>
      <c r="C3184" t="s">
        <v>10395</v>
      </c>
      <c r="D3184" s="7">
        <v>40887</v>
      </c>
      <c r="E3184" t="s">
        <v>613</v>
      </c>
      <c r="F3184" t="s">
        <v>4116</v>
      </c>
      <c r="G3184" t="s">
        <v>613</v>
      </c>
      <c r="H3184" t="s">
        <v>10</v>
      </c>
      <c r="I3184" t="s">
        <v>14</v>
      </c>
      <c r="K3184" t="s">
        <v>4188</v>
      </c>
      <c r="L3184" t="s">
        <v>4189</v>
      </c>
    </row>
    <row r="3185" spans="1:14" hidden="1" x14ac:dyDescent="0.25">
      <c r="A3185">
        <v>48</v>
      </c>
      <c r="B3185">
        <v>63</v>
      </c>
      <c r="C3185" t="s">
        <v>10395</v>
      </c>
      <c r="D3185" s="7">
        <v>40887</v>
      </c>
      <c r="E3185" t="s">
        <v>613</v>
      </c>
      <c r="F3185" t="s">
        <v>4116</v>
      </c>
      <c r="G3185" t="s">
        <v>613</v>
      </c>
      <c r="H3185" t="s">
        <v>17</v>
      </c>
      <c r="I3185" t="s">
        <v>120</v>
      </c>
      <c r="K3185" t="s">
        <v>4189</v>
      </c>
      <c r="L3185" t="s">
        <v>4190</v>
      </c>
    </row>
    <row r="3186" spans="1:14" hidden="1" x14ac:dyDescent="0.25">
      <c r="A3186">
        <v>48</v>
      </c>
      <c r="B3186">
        <v>64</v>
      </c>
      <c r="C3186" t="s">
        <v>10395</v>
      </c>
      <c r="D3186" s="7">
        <v>40887</v>
      </c>
      <c r="E3186" t="s">
        <v>613</v>
      </c>
      <c r="F3186" t="s">
        <v>4116</v>
      </c>
      <c r="G3186" t="s">
        <v>613</v>
      </c>
      <c r="H3186" t="s">
        <v>17</v>
      </c>
      <c r="I3186" t="s">
        <v>101</v>
      </c>
      <c r="K3186" t="s">
        <v>4190</v>
      </c>
      <c r="L3186" t="s">
        <v>4191</v>
      </c>
    </row>
    <row r="3187" spans="1:14" hidden="1" x14ac:dyDescent="0.25">
      <c r="A3187">
        <v>48</v>
      </c>
      <c r="B3187">
        <v>65</v>
      </c>
      <c r="C3187" t="s">
        <v>10395</v>
      </c>
      <c r="D3187" s="7">
        <v>40887</v>
      </c>
      <c r="E3187" t="s">
        <v>613</v>
      </c>
      <c r="F3187" t="s">
        <v>4116</v>
      </c>
      <c r="G3187" t="s">
        <v>613</v>
      </c>
      <c r="H3187" t="s">
        <v>53</v>
      </c>
      <c r="I3187" t="s">
        <v>255</v>
      </c>
      <c r="J3187" t="s">
        <v>80</v>
      </c>
      <c r="K3187" t="s">
        <v>4191</v>
      </c>
      <c r="L3187" t="s">
        <v>4191</v>
      </c>
      <c r="N3187">
        <v>6</v>
      </c>
    </row>
    <row r="3188" spans="1:14" hidden="1" x14ac:dyDescent="0.25">
      <c r="A3188">
        <v>48</v>
      </c>
      <c r="B3188">
        <v>66</v>
      </c>
      <c r="C3188" t="s">
        <v>10395</v>
      </c>
      <c r="D3188" s="7">
        <v>40887</v>
      </c>
      <c r="E3188" t="s">
        <v>613</v>
      </c>
      <c r="F3188" t="s">
        <v>4116</v>
      </c>
      <c r="G3188" t="s">
        <v>613</v>
      </c>
      <c r="H3188" t="s">
        <v>162</v>
      </c>
      <c r="I3188" t="s">
        <v>10323</v>
      </c>
      <c r="K3188" t="s">
        <v>4191</v>
      </c>
      <c r="L3188" t="s">
        <v>4192</v>
      </c>
    </row>
    <row r="3189" spans="1:14" hidden="1" x14ac:dyDescent="0.25">
      <c r="A3189">
        <v>48</v>
      </c>
      <c r="B3189">
        <v>67</v>
      </c>
      <c r="C3189" t="s">
        <v>10395</v>
      </c>
      <c r="D3189" s="7">
        <v>40887</v>
      </c>
      <c r="E3189" t="s">
        <v>613</v>
      </c>
      <c r="F3189" t="s">
        <v>4116</v>
      </c>
      <c r="G3189" t="s">
        <v>613</v>
      </c>
      <c r="H3189" t="s">
        <v>21</v>
      </c>
      <c r="I3189" t="s">
        <v>334</v>
      </c>
      <c r="K3189" t="s">
        <v>4193</v>
      </c>
      <c r="L3189" t="s">
        <v>4194</v>
      </c>
    </row>
    <row r="3190" spans="1:14" hidden="1" x14ac:dyDescent="0.25">
      <c r="A3190">
        <v>48</v>
      </c>
      <c r="B3190">
        <v>68</v>
      </c>
      <c r="C3190" t="s">
        <v>10395</v>
      </c>
      <c r="D3190" s="7">
        <v>40887</v>
      </c>
      <c r="E3190" t="s">
        <v>613</v>
      </c>
      <c r="F3190" t="s">
        <v>4116</v>
      </c>
      <c r="G3190" t="s">
        <v>613</v>
      </c>
      <c r="H3190" t="s">
        <v>24</v>
      </c>
      <c r="I3190" t="s">
        <v>10323</v>
      </c>
      <c r="K3190" t="s">
        <v>4195</v>
      </c>
      <c r="L3190" t="s">
        <v>4196</v>
      </c>
    </row>
    <row r="3191" spans="1:14" hidden="1" x14ac:dyDescent="0.25">
      <c r="A3191">
        <v>48</v>
      </c>
      <c r="B3191">
        <v>69</v>
      </c>
      <c r="C3191" t="s">
        <v>10395</v>
      </c>
      <c r="D3191" s="7">
        <v>40887</v>
      </c>
      <c r="E3191" t="s">
        <v>613</v>
      </c>
      <c r="F3191" t="s">
        <v>4116</v>
      </c>
      <c r="G3191" t="s">
        <v>613</v>
      </c>
      <c r="H3191" t="s">
        <v>10</v>
      </c>
      <c r="I3191" t="s">
        <v>118</v>
      </c>
      <c r="K3191" t="s">
        <v>4196</v>
      </c>
      <c r="L3191" t="s">
        <v>4197</v>
      </c>
    </row>
    <row r="3192" spans="1:14" hidden="1" x14ac:dyDescent="0.25">
      <c r="A3192">
        <v>48</v>
      </c>
      <c r="B3192">
        <v>70</v>
      </c>
      <c r="C3192" t="s">
        <v>10395</v>
      </c>
      <c r="D3192" s="7">
        <v>40887</v>
      </c>
      <c r="E3192" t="s">
        <v>613</v>
      </c>
      <c r="F3192" t="s">
        <v>4116</v>
      </c>
      <c r="G3192" t="s">
        <v>613</v>
      </c>
      <c r="H3192" t="s">
        <v>10</v>
      </c>
      <c r="I3192" t="s">
        <v>14</v>
      </c>
      <c r="K3192" t="s">
        <v>4197</v>
      </c>
      <c r="L3192" t="s">
        <v>4198</v>
      </c>
    </row>
    <row r="3193" spans="1:14" hidden="1" x14ac:dyDescent="0.25">
      <c r="A3193">
        <v>48</v>
      </c>
      <c r="B3193">
        <v>71</v>
      </c>
      <c r="C3193" t="s">
        <v>10395</v>
      </c>
      <c r="D3193" s="7">
        <v>40887</v>
      </c>
      <c r="E3193" t="s">
        <v>613</v>
      </c>
      <c r="F3193" t="s">
        <v>4116</v>
      </c>
      <c r="G3193" t="s">
        <v>613</v>
      </c>
      <c r="H3193" t="s">
        <v>17</v>
      </c>
      <c r="I3193" t="s">
        <v>73</v>
      </c>
      <c r="K3193" t="s">
        <v>4198</v>
      </c>
      <c r="L3193" t="s">
        <v>4199</v>
      </c>
    </row>
    <row r="3194" spans="1:14" hidden="1" x14ac:dyDescent="0.25">
      <c r="A3194">
        <v>48</v>
      </c>
      <c r="B3194">
        <v>72</v>
      </c>
      <c r="C3194" t="s">
        <v>10395</v>
      </c>
      <c r="D3194" s="7">
        <v>40887</v>
      </c>
      <c r="E3194" t="s">
        <v>613</v>
      </c>
      <c r="F3194" t="s">
        <v>4116</v>
      </c>
      <c r="G3194" t="s">
        <v>613</v>
      </c>
      <c r="H3194" t="s">
        <v>33</v>
      </c>
      <c r="I3194" t="s">
        <v>34</v>
      </c>
      <c r="K3194" t="s">
        <v>4199</v>
      </c>
      <c r="L3194" t="s">
        <v>4199</v>
      </c>
    </row>
    <row r="3195" spans="1:14" hidden="1" x14ac:dyDescent="0.25">
      <c r="A3195">
        <v>48</v>
      </c>
      <c r="B3195">
        <v>73</v>
      </c>
      <c r="C3195" t="s">
        <v>10395</v>
      </c>
      <c r="D3195" s="7">
        <v>40887</v>
      </c>
      <c r="E3195" t="s">
        <v>613</v>
      </c>
      <c r="F3195" t="s">
        <v>4116</v>
      </c>
      <c r="G3195" t="s">
        <v>613</v>
      </c>
      <c r="H3195" t="s">
        <v>24</v>
      </c>
      <c r="I3195" t="s">
        <v>10323</v>
      </c>
      <c r="K3195" t="s">
        <v>4199</v>
      </c>
      <c r="L3195" t="s">
        <v>4200</v>
      </c>
    </row>
    <row r="3196" spans="1:14" hidden="1" x14ac:dyDescent="0.25">
      <c r="A3196">
        <v>48</v>
      </c>
      <c r="B3196">
        <v>74</v>
      </c>
      <c r="C3196" t="s">
        <v>10395</v>
      </c>
      <c r="D3196" s="7">
        <v>40887</v>
      </c>
      <c r="E3196" t="s">
        <v>613</v>
      </c>
      <c r="F3196" t="s">
        <v>4116</v>
      </c>
      <c r="G3196" t="s">
        <v>613</v>
      </c>
      <c r="H3196" t="s">
        <v>10</v>
      </c>
      <c r="I3196" t="s">
        <v>113</v>
      </c>
      <c r="K3196" t="s">
        <v>4200</v>
      </c>
      <c r="L3196" t="s">
        <v>4201</v>
      </c>
    </row>
    <row r="3197" spans="1:14" hidden="1" x14ac:dyDescent="0.25">
      <c r="A3197">
        <v>48</v>
      </c>
      <c r="B3197">
        <v>75</v>
      </c>
      <c r="C3197" t="s">
        <v>10395</v>
      </c>
      <c r="D3197" s="7">
        <v>40887</v>
      </c>
      <c r="E3197" t="s">
        <v>613</v>
      </c>
      <c r="F3197" t="s">
        <v>4116</v>
      </c>
      <c r="G3197" t="s">
        <v>613</v>
      </c>
      <c r="H3197" t="s">
        <v>10</v>
      </c>
      <c r="I3197" t="s">
        <v>118</v>
      </c>
      <c r="K3197" t="s">
        <v>4202</v>
      </c>
      <c r="L3197" t="s">
        <v>4203</v>
      </c>
    </row>
    <row r="3198" spans="1:14" hidden="1" x14ac:dyDescent="0.25">
      <c r="A3198">
        <v>48</v>
      </c>
      <c r="B3198">
        <v>76</v>
      </c>
      <c r="C3198" t="s">
        <v>10395</v>
      </c>
      <c r="D3198" s="7">
        <v>40887</v>
      </c>
      <c r="E3198" t="s">
        <v>613</v>
      </c>
      <c r="F3198" t="s">
        <v>4116</v>
      </c>
      <c r="G3198" t="s">
        <v>613</v>
      </c>
      <c r="H3198" t="s">
        <v>17</v>
      </c>
      <c r="I3198" t="s">
        <v>101</v>
      </c>
      <c r="K3198" t="s">
        <v>4203</v>
      </c>
      <c r="L3198" t="s">
        <v>4204</v>
      </c>
    </row>
    <row r="3199" spans="1:14" hidden="1" x14ac:dyDescent="0.25">
      <c r="A3199">
        <v>48</v>
      </c>
      <c r="B3199">
        <v>77</v>
      </c>
      <c r="C3199" t="s">
        <v>10395</v>
      </c>
      <c r="D3199" s="7">
        <v>40887</v>
      </c>
      <c r="E3199" t="s">
        <v>613</v>
      </c>
      <c r="F3199" t="s">
        <v>4116</v>
      </c>
      <c r="G3199" t="s">
        <v>613</v>
      </c>
      <c r="H3199" t="s">
        <v>53</v>
      </c>
      <c r="I3199" t="s">
        <v>255</v>
      </c>
      <c r="J3199" t="s">
        <v>80</v>
      </c>
      <c r="K3199" t="s">
        <v>4204</v>
      </c>
      <c r="L3199" t="s">
        <v>4205</v>
      </c>
      <c r="N3199">
        <v>6</v>
      </c>
    </row>
    <row r="3200" spans="1:14" hidden="1" x14ac:dyDescent="0.25">
      <c r="A3200">
        <v>48</v>
      </c>
      <c r="B3200">
        <v>78</v>
      </c>
      <c r="C3200" t="s">
        <v>10395</v>
      </c>
      <c r="D3200" s="7">
        <v>40887</v>
      </c>
      <c r="E3200" t="s">
        <v>613</v>
      </c>
      <c r="F3200" t="s">
        <v>4116</v>
      </c>
      <c r="G3200" t="s">
        <v>613</v>
      </c>
      <c r="H3200" t="s">
        <v>162</v>
      </c>
      <c r="I3200" t="s">
        <v>163</v>
      </c>
      <c r="K3200" t="s">
        <v>4206</v>
      </c>
      <c r="L3200" t="s">
        <v>4207</v>
      </c>
    </row>
    <row r="3201" spans="1:14" hidden="1" x14ac:dyDescent="0.25">
      <c r="A3201">
        <v>48</v>
      </c>
      <c r="B3201">
        <v>79</v>
      </c>
      <c r="C3201" t="s">
        <v>10395</v>
      </c>
      <c r="D3201" s="7">
        <v>40887</v>
      </c>
      <c r="E3201" t="s">
        <v>613</v>
      </c>
      <c r="F3201" t="s">
        <v>4116</v>
      </c>
      <c r="G3201" t="s">
        <v>613</v>
      </c>
      <c r="H3201" t="s">
        <v>24</v>
      </c>
      <c r="I3201" t="s">
        <v>10323</v>
      </c>
      <c r="K3201" t="s">
        <v>4208</v>
      </c>
      <c r="L3201" t="s">
        <v>4209</v>
      </c>
    </row>
    <row r="3202" spans="1:14" hidden="1" x14ac:dyDescent="0.25">
      <c r="A3202">
        <v>48</v>
      </c>
      <c r="B3202">
        <v>80</v>
      </c>
      <c r="C3202" t="s">
        <v>10395</v>
      </c>
      <c r="D3202" s="7">
        <v>40887</v>
      </c>
      <c r="E3202" t="s">
        <v>613</v>
      </c>
      <c r="F3202" t="s">
        <v>4116</v>
      </c>
      <c r="G3202" t="s">
        <v>613</v>
      </c>
      <c r="H3202" t="s">
        <v>10</v>
      </c>
      <c r="I3202" t="s">
        <v>113</v>
      </c>
      <c r="K3202" t="s">
        <v>4209</v>
      </c>
      <c r="L3202" t="s">
        <v>4210</v>
      </c>
    </row>
    <row r="3203" spans="1:14" hidden="1" x14ac:dyDescent="0.25">
      <c r="A3203">
        <v>48</v>
      </c>
      <c r="B3203">
        <v>81</v>
      </c>
      <c r="C3203" t="s">
        <v>10395</v>
      </c>
      <c r="D3203" s="7">
        <v>40887</v>
      </c>
      <c r="E3203" t="s">
        <v>613</v>
      </c>
      <c r="F3203" t="s">
        <v>4116</v>
      </c>
      <c r="G3203" t="s">
        <v>613</v>
      </c>
      <c r="H3203" t="s">
        <v>10</v>
      </c>
      <c r="I3203" t="s">
        <v>118</v>
      </c>
      <c r="K3203" t="s">
        <v>4210</v>
      </c>
      <c r="L3203" t="s">
        <v>4211</v>
      </c>
    </row>
    <row r="3204" spans="1:14" hidden="1" x14ac:dyDescent="0.25">
      <c r="A3204">
        <v>48</v>
      </c>
      <c r="B3204">
        <v>82</v>
      </c>
      <c r="C3204" t="s">
        <v>10395</v>
      </c>
      <c r="D3204" s="7">
        <v>40887</v>
      </c>
      <c r="E3204" t="s">
        <v>613</v>
      </c>
      <c r="F3204" t="s">
        <v>4116</v>
      </c>
      <c r="G3204" t="s">
        <v>613</v>
      </c>
      <c r="H3204" t="s">
        <v>10</v>
      </c>
      <c r="I3204" t="s">
        <v>14</v>
      </c>
      <c r="K3204" t="s">
        <v>4212</v>
      </c>
      <c r="L3204" t="s">
        <v>4213</v>
      </c>
    </row>
    <row r="3205" spans="1:14" hidden="1" x14ac:dyDescent="0.25">
      <c r="A3205">
        <v>48</v>
      </c>
      <c r="B3205">
        <v>83</v>
      </c>
      <c r="C3205" t="s">
        <v>10395</v>
      </c>
      <c r="D3205" s="7">
        <v>40887</v>
      </c>
      <c r="E3205" t="s">
        <v>613</v>
      </c>
      <c r="F3205" t="s">
        <v>4116</v>
      </c>
      <c r="G3205" t="s">
        <v>613</v>
      </c>
      <c r="H3205" t="s">
        <v>17</v>
      </c>
      <c r="I3205" t="s">
        <v>18</v>
      </c>
      <c r="K3205" t="s">
        <v>4214</v>
      </c>
      <c r="L3205" t="s">
        <v>4215</v>
      </c>
    </row>
    <row r="3206" spans="1:14" hidden="1" x14ac:dyDescent="0.25">
      <c r="A3206">
        <v>48</v>
      </c>
      <c r="B3206">
        <v>84</v>
      </c>
      <c r="C3206" t="s">
        <v>10395</v>
      </c>
      <c r="D3206" s="7">
        <v>40887</v>
      </c>
      <c r="E3206" t="s">
        <v>613</v>
      </c>
      <c r="F3206" t="s">
        <v>4116</v>
      </c>
      <c r="G3206" t="s">
        <v>613</v>
      </c>
      <c r="H3206" t="s">
        <v>33</v>
      </c>
      <c r="I3206" t="s">
        <v>161</v>
      </c>
      <c r="K3206" t="s">
        <v>4215</v>
      </c>
      <c r="L3206" t="s">
        <v>4216</v>
      </c>
    </row>
    <row r="3207" spans="1:14" hidden="1" x14ac:dyDescent="0.25">
      <c r="A3207">
        <v>48</v>
      </c>
      <c r="B3207">
        <v>85</v>
      </c>
      <c r="C3207" t="s">
        <v>10395</v>
      </c>
      <c r="D3207" s="7">
        <v>40887</v>
      </c>
      <c r="E3207" t="s">
        <v>613</v>
      </c>
      <c r="F3207" t="s">
        <v>4116</v>
      </c>
      <c r="G3207" t="s">
        <v>613</v>
      </c>
      <c r="H3207" t="s">
        <v>24</v>
      </c>
      <c r="I3207" t="s">
        <v>10323</v>
      </c>
      <c r="K3207" t="s">
        <v>4216</v>
      </c>
      <c r="L3207" t="s">
        <v>4217</v>
      </c>
    </row>
    <row r="3208" spans="1:14" hidden="1" x14ac:dyDescent="0.25">
      <c r="A3208">
        <v>48</v>
      </c>
      <c r="B3208">
        <v>86</v>
      </c>
      <c r="C3208" t="s">
        <v>10395</v>
      </c>
      <c r="D3208" s="7">
        <v>40887</v>
      </c>
      <c r="E3208" t="s">
        <v>613</v>
      </c>
      <c r="F3208" t="s">
        <v>4116</v>
      </c>
      <c r="G3208" t="s">
        <v>613</v>
      </c>
      <c r="H3208" t="s">
        <v>10</v>
      </c>
      <c r="I3208" t="s">
        <v>118</v>
      </c>
      <c r="K3208" t="s">
        <v>4218</v>
      </c>
      <c r="L3208" t="s">
        <v>4219</v>
      </c>
    </row>
    <row r="3209" spans="1:14" hidden="1" x14ac:dyDescent="0.25">
      <c r="A3209">
        <v>48</v>
      </c>
      <c r="B3209">
        <v>87</v>
      </c>
      <c r="C3209" t="s">
        <v>10395</v>
      </c>
      <c r="D3209" s="7">
        <v>40887</v>
      </c>
      <c r="E3209" t="s">
        <v>613</v>
      </c>
      <c r="F3209" t="s">
        <v>4116</v>
      </c>
      <c r="G3209" t="s">
        <v>613</v>
      </c>
      <c r="H3209" t="s">
        <v>17</v>
      </c>
      <c r="I3209" t="s">
        <v>101</v>
      </c>
      <c r="K3209" t="s">
        <v>4219</v>
      </c>
      <c r="L3209" t="s">
        <v>4220</v>
      </c>
    </row>
    <row r="3210" spans="1:14" hidden="1" x14ac:dyDescent="0.25">
      <c r="A3210">
        <v>48</v>
      </c>
      <c r="B3210">
        <v>88</v>
      </c>
      <c r="C3210" t="s">
        <v>10395</v>
      </c>
      <c r="D3210" s="7">
        <v>40887</v>
      </c>
      <c r="E3210" t="s">
        <v>613</v>
      </c>
      <c r="F3210" t="s">
        <v>4116</v>
      </c>
      <c r="G3210" t="s">
        <v>613</v>
      </c>
      <c r="H3210" t="s">
        <v>53</v>
      </c>
      <c r="I3210" t="s">
        <v>202</v>
      </c>
      <c r="J3210" t="s">
        <v>80</v>
      </c>
      <c r="K3210" t="s">
        <v>4220</v>
      </c>
      <c r="L3210" t="s">
        <v>4220</v>
      </c>
      <c r="N3210">
        <v>6</v>
      </c>
    </row>
    <row r="3211" spans="1:14" hidden="1" x14ac:dyDescent="0.25">
      <c r="A3211">
        <v>48</v>
      </c>
      <c r="B3211">
        <v>89</v>
      </c>
      <c r="C3211" t="s">
        <v>10395</v>
      </c>
      <c r="D3211" s="7">
        <v>40887</v>
      </c>
      <c r="E3211" t="s">
        <v>613</v>
      </c>
      <c r="F3211" t="s">
        <v>4116</v>
      </c>
      <c r="G3211" t="s">
        <v>613</v>
      </c>
      <c r="H3211" t="s">
        <v>21</v>
      </c>
      <c r="I3211" t="s">
        <v>334</v>
      </c>
      <c r="K3211" t="s">
        <v>4220</v>
      </c>
      <c r="L3211" t="s">
        <v>4221</v>
      </c>
    </row>
    <row r="3212" spans="1:14" hidden="1" x14ac:dyDescent="0.25">
      <c r="A3212">
        <v>48</v>
      </c>
      <c r="B3212">
        <v>90</v>
      </c>
      <c r="C3212" t="s">
        <v>10395</v>
      </c>
      <c r="D3212" s="7">
        <v>40887</v>
      </c>
      <c r="E3212" t="s">
        <v>613</v>
      </c>
      <c r="F3212" t="s">
        <v>4116</v>
      </c>
      <c r="G3212" t="s">
        <v>613</v>
      </c>
      <c r="H3212" t="s">
        <v>24</v>
      </c>
      <c r="I3212" t="s">
        <v>10323</v>
      </c>
      <c r="K3212" t="s">
        <v>4222</v>
      </c>
      <c r="L3212" t="s">
        <v>4223</v>
      </c>
    </row>
    <row r="3213" spans="1:14" hidden="1" x14ac:dyDescent="0.25">
      <c r="A3213">
        <v>48</v>
      </c>
      <c r="B3213">
        <v>91</v>
      </c>
      <c r="C3213" t="s">
        <v>10395</v>
      </c>
      <c r="D3213" s="7">
        <v>40887</v>
      </c>
      <c r="E3213" t="s">
        <v>613</v>
      </c>
      <c r="F3213" t="s">
        <v>4116</v>
      </c>
      <c r="G3213" t="s">
        <v>613</v>
      </c>
      <c r="H3213" t="s">
        <v>10</v>
      </c>
      <c r="I3213" t="s">
        <v>113</v>
      </c>
      <c r="K3213" t="s">
        <v>4224</v>
      </c>
      <c r="L3213" t="s">
        <v>4225</v>
      </c>
    </row>
    <row r="3214" spans="1:14" hidden="1" x14ac:dyDescent="0.25">
      <c r="A3214">
        <v>48</v>
      </c>
      <c r="B3214">
        <v>92</v>
      </c>
      <c r="C3214" t="s">
        <v>10395</v>
      </c>
      <c r="D3214" s="7">
        <v>40887</v>
      </c>
      <c r="E3214" t="s">
        <v>613</v>
      </c>
      <c r="F3214" t="s">
        <v>4116</v>
      </c>
      <c r="G3214" t="s">
        <v>613</v>
      </c>
      <c r="H3214" t="s">
        <v>10</v>
      </c>
      <c r="I3214" t="s">
        <v>118</v>
      </c>
      <c r="K3214" t="s">
        <v>4225</v>
      </c>
      <c r="L3214" t="s">
        <v>4226</v>
      </c>
    </row>
    <row r="3215" spans="1:14" hidden="1" x14ac:dyDescent="0.25">
      <c r="A3215">
        <v>48</v>
      </c>
      <c r="B3215">
        <v>93</v>
      </c>
      <c r="C3215" t="s">
        <v>10395</v>
      </c>
      <c r="D3215" s="7">
        <v>40887</v>
      </c>
      <c r="E3215" t="s">
        <v>613</v>
      </c>
      <c r="F3215" t="s">
        <v>4116</v>
      </c>
      <c r="G3215" t="s">
        <v>613</v>
      </c>
      <c r="H3215" t="s">
        <v>17</v>
      </c>
      <c r="I3215" t="s">
        <v>18</v>
      </c>
      <c r="K3215" t="s">
        <v>4226</v>
      </c>
      <c r="L3215" t="s">
        <v>4227</v>
      </c>
    </row>
    <row r="3216" spans="1:14" hidden="1" x14ac:dyDescent="0.25">
      <c r="A3216">
        <v>48</v>
      </c>
      <c r="B3216">
        <v>94</v>
      </c>
      <c r="C3216" t="s">
        <v>10395</v>
      </c>
      <c r="D3216" s="7">
        <v>40887</v>
      </c>
      <c r="E3216" t="s">
        <v>613</v>
      </c>
      <c r="F3216" t="s">
        <v>4116</v>
      </c>
      <c r="G3216" t="s">
        <v>613</v>
      </c>
      <c r="H3216" t="s">
        <v>53</v>
      </c>
      <c r="I3216" t="s">
        <v>202</v>
      </c>
      <c r="J3216" t="s">
        <v>80</v>
      </c>
      <c r="K3216" t="s">
        <v>4228</v>
      </c>
      <c r="L3216" t="s">
        <v>4229</v>
      </c>
      <c r="N3216">
        <v>6</v>
      </c>
    </row>
    <row r="3217" spans="1:14" hidden="1" x14ac:dyDescent="0.25">
      <c r="A3217">
        <v>48</v>
      </c>
      <c r="B3217">
        <v>95</v>
      </c>
      <c r="C3217" t="s">
        <v>10395</v>
      </c>
      <c r="D3217" s="7">
        <v>40887</v>
      </c>
      <c r="E3217" t="s">
        <v>613</v>
      </c>
      <c r="F3217" t="s">
        <v>4116</v>
      </c>
      <c r="G3217" t="s">
        <v>613</v>
      </c>
      <c r="H3217" t="s">
        <v>162</v>
      </c>
      <c r="I3217" t="s">
        <v>163</v>
      </c>
      <c r="K3217" t="s">
        <v>4229</v>
      </c>
      <c r="L3217" t="s">
        <v>4230</v>
      </c>
    </row>
    <row r="3218" spans="1:14" hidden="1" x14ac:dyDescent="0.25">
      <c r="A3218">
        <v>48</v>
      </c>
      <c r="B3218">
        <v>96</v>
      </c>
      <c r="C3218" t="s">
        <v>10395</v>
      </c>
      <c r="D3218" s="7">
        <v>40887</v>
      </c>
      <c r="E3218" t="s">
        <v>613</v>
      </c>
      <c r="F3218" t="s">
        <v>4116</v>
      </c>
      <c r="G3218" t="s">
        <v>613</v>
      </c>
      <c r="H3218" t="s">
        <v>21</v>
      </c>
      <c r="I3218" t="s">
        <v>334</v>
      </c>
      <c r="K3218" t="s">
        <v>4231</v>
      </c>
      <c r="L3218" t="s">
        <v>4232</v>
      </c>
    </row>
    <row r="3219" spans="1:14" hidden="1" x14ac:dyDescent="0.25">
      <c r="A3219">
        <v>48</v>
      </c>
      <c r="B3219">
        <v>97</v>
      </c>
      <c r="C3219" t="s">
        <v>10395</v>
      </c>
      <c r="D3219" s="7">
        <v>40887</v>
      </c>
      <c r="E3219" t="s">
        <v>613</v>
      </c>
      <c r="F3219" t="s">
        <v>4116</v>
      </c>
      <c r="G3219" t="s">
        <v>613</v>
      </c>
      <c r="H3219" t="s">
        <v>24</v>
      </c>
      <c r="I3219" t="s">
        <v>10323</v>
      </c>
      <c r="K3219" t="s">
        <v>4233</v>
      </c>
      <c r="L3219" t="s">
        <v>4234</v>
      </c>
    </row>
    <row r="3220" spans="1:14" hidden="1" x14ac:dyDescent="0.25">
      <c r="A3220">
        <v>48</v>
      </c>
      <c r="B3220">
        <v>98</v>
      </c>
      <c r="C3220" t="s">
        <v>10395</v>
      </c>
      <c r="D3220" s="7">
        <v>40887</v>
      </c>
      <c r="E3220" t="s">
        <v>613</v>
      </c>
      <c r="F3220" t="s">
        <v>4116</v>
      </c>
      <c r="G3220" t="s">
        <v>613</v>
      </c>
      <c r="H3220" t="s">
        <v>10</v>
      </c>
      <c r="I3220" t="s">
        <v>118</v>
      </c>
      <c r="K3220" t="s">
        <v>4235</v>
      </c>
      <c r="L3220" t="s">
        <v>4236</v>
      </c>
    </row>
    <row r="3221" spans="1:14" hidden="1" x14ac:dyDescent="0.25">
      <c r="A3221">
        <v>48</v>
      </c>
      <c r="B3221">
        <v>99</v>
      </c>
      <c r="C3221" t="s">
        <v>10395</v>
      </c>
      <c r="D3221" s="7">
        <v>40887</v>
      </c>
      <c r="E3221" t="s">
        <v>613</v>
      </c>
      <c r="F3221" t="s">
        <v>4116</v>
      </c>
      <c r="G3221" t="s">
        <v>613</v>
      </c>
      <c r="H3221" t="s">
        <v>17</v>
      </c>
      <c r="I3221" t="s">
        <v>101</v>
      </c>
      <c r="K3221" t="s">
        <v>4237</v>
      </c>
      <c r="L3221" t="s">
        <v>4238</v>
      </c>
    </row>
    <row r="3222" spans="1:14" hidden="1" x14ac:dyDescent="0.25">
      <c r="A3222">
        <v>48</v>
      </c>
      <c r="B3222">
        <v>100</v>
      </c>
      <c r="C3222" t="s">
        <v>10395</v>
      </c>
      <c r="D3222" s="7">
        <v>40887</v>
      </c>
      <c r="E3222" t="s">
        <v>613</v>
      </c>
      <c r="F3222" t="s">
        <v>4116</v>
      </c>
      <c r="G3222" t="s">
        <v>613</v>
      </c>
      <c r="H3222" t="s">
        <v>17</v>
      </c>
      <c r="I3222" t="s">
        <v>154</v>
      </c>
      <c r="K3222" t="s">
        <v>4238</v>
      </c>
      <c r="L3222" t="s">
        <v>4239</v>
      </c>
    </row>
    <row r="3223" spans="1:14" hidden="1" x14ac:dyDescent="0.25">
      <c r="A3223">
        <v>48</v>
      </c>
      <c r="B3223">
        <v>101</v>
      </c>
      <c r="C3223" t="s">
        <v>10395</v>
      </c>
      <c r="D3223" s="7">
        <v>40887</v>
      </c>
      <c r="E3223" t="s">
        <v>613</v>
      </c>
      <c r="F3223" t="s">
        <v>4116</v>
      </c>
      <c r="G3223" t="s">
        <v>613</v>
      </c>
      <c r="H3223" t="s">
        <v>24</v>
      </c>
      <c r="I3223" t="s">
        <v>1548</v>
      </c>
      <c r="K3223" t="s">
        <v>4240</v>
      </c>
      <c r="L3223" t="s">
        <v>4241</v>
      </c>
    </row>
    <row r="3224" spans="1:14" hidden="1" x14ac:dyDescent="0.25">
      <c r="A3224">
        <v>48</v>
      </c>
      <c r="B3224">
        <v>102</v>
      </c>
      <c r="C3224" t="s">
        <v>10395</v>
      </c>
      <c r="D3224" s="7">
        <v>40887</v>
      </c>
      <c r="E3224" t="s">
        <v>613</v>
      </c>
      <c r="F3224" t="s">
        <v>4116</v>
      </c>
      <c r="G3224" t="s">
        <v>613</v>
      </c>
      <c r="H3224" t="s">
        <v>10</v>
      </c>
      <c r="I3224" t="s">
        <v>14</v>
      </c>
      <c r="K3224" t="s">
        <v>4241</v>
      </c>
      <c r="L3224" t="s">
        <v>4242</v>
      </c>
    </row>
    <row r="3225" spans="1:14" hidden="1" x14ac:dyDescent="0.25">
      <c r="A3225">
        <v>48</v>
      </c>
      <c r="B3225">
        <v>103</v>
      </c>
      <c r="C3225" t="s">
        <v>10395</v>
      </c>
      <c r="D3225" s="7">
        <v>40887</v>
      </c>
      <c r="E3225" t="s">
        <v>613</v>
      </c>
      <c r="F3225" t="s">
        <v>4116</v>
      </c>
      <c r="G3225" t="s">
        <v>613</v>
      </c>
      <c r="H3225" t="s">
        <v>17</v>
      </c>
      <c r="I3225" t="s">
        <v>101</v>
      </c>
      <c r="K3225" t="s">
        <v>4242</v>
      </c>
      <c r="L3225" t="s">
        <v>4243</v>
      </c>
    </row>
    <row r="3226" spans="1:14" hidden="1" x14ac:dyDescent="0.25">
      <c r="A3226">
        <v>48</v>
      </c>
      <c r="B3226">
        <v>104</v>
      </c>
      <c r="C3226" t="s">
        <v>10395</v>
      </c>
      <c r="D3226" s="7">
        <v>40887</v>
      </c>
      <c r="E3226" t="s">
        <v>613</v>
      </c>
      <c r="F3226" t="s">
        <v>4116</v>
      </c>
      <c r="G3226" t="s">
        <v>613</v>
      </c>
      <c r="H3226" t="s">
        <v>53</v>
      </c>
      <c r="I3226" t="s">
        <v>255</v>
      </c>
      <c r="J3226" t="s">
        <v>80</v>
      </c>
      <c r="K3226" t="s">
        <v>4243</v>
      </c>
      <c r="L3226" t="s">
        <v>4244</v>
      </c>
      <c r="N3226">
        <v>6</v>
      </c>
    </row>
    <row r="3227" spans="1:14" hidden="1" x14ac:dyDescent="0.25">
      <c r="A3227">
        <v>48</v>
      </c>
      <c r="B3227">
        <v>105</v>
      </c>
      <c r="C3227" t="s">
        <v>10395</v>
      </c>
      <c r="D3227" s="7">
        <v>40887</v>
      </c>
      <c r="E3227" t="s">
        <v>613</v>
      </c>
      <c r="F3227" t="s">
        <v>4116</v>
      </c>
      <c r="G3227" t="s">
        <v>613</v>
      </c>
      <c r="H3227" t="s">
        <v>53</v>
      </c>
      <c r="I3227" t="s">
        <v>4245</v>
      </c>
      <c r="J3227" t="s">
        <v>80</v>
      </c>
      <c r="K3227" t="s">
        <v>4244</v>
      </c>
      <c r="L3227" t="s">
        <v>4246</v>
      </c>
      <c r="N3227">
        <v>7</v>
      </c>
    </row>
    <row r="3228" spans="1:14" hidden="1" x14ac:dyDescent="0.25">
      <c r="A3228">
        <v>48</v>
      </c>
      <c r="B3228">
        <v>106</v>
      </c>
      <c r="C3228" t="s">
        <v>10395</v>
      </c>
      <c r="D3228" s="7">
        <v>40887</v>
      </c>
      <c r="E3228" t="s">
        <v>613</v>
      </c>
      <c r="F3228" t="s">
        <v>4116</v>
      </c>
      <c r="G3228" t="s">
        <v>613</v>
      </c>
      <c r="H3228" t="s">
        <v>24</v>
      </c>
      <c r="I3228" t="s">
        <v>10323</v>
      </c>
      <c r="K3228" t="s">
        <v>4247</v>
      </c>
      <c r="L3228" t="s">
        <v>4248</v>
      </c>
    </row>
    <row r="3229" spans="1:14" hidden="1" x14ac:dyDescent="0.25">
      <c r="A3229">
        <v>48</v>
      </c>
      <c r="B3229">
        <v>107</v>
      </c>
      <c r="C3229" t="s">
        <v>10395</v>
      </c>
      <c r="D3229" s="7">
        <v>40887</v>
      </c>
      <c r="E3229" t="s">
        <v>613</v>
      </c>
      <c r="F3229" t="s">
        <v>4116</v>
      </c>
      <c r="G3229" t="s">
        <v>613</v>
      </c>
      <c r="H3229" t="s">
        <v>10</v>
      </c>
      <c r="I3229" t="s">
        <v>118</v>
      </c>
      <c r="K3229" t="s">
        <v>4248</v>
      </c>
      <c r="L3229" t="s">
        <v>4249</v>
      </c>
    </row>
    <row r="3230" spans="1:14" hidden="1" x14ac:dyDescent="0.25">
      <c r="A3230">
        <v>48</v>
      </c>
      <c r="B3230">
        <v>108</v>
      </c>
      <c r="C3230" t="s">
        <v>10395</v>
      </c>
      <c r="D3230" s="7">
        <v>40887</v>
      </c>
      <c r="E3230" t="s">
        <v>613</v>
      </c>
      <c r="F3230" t="s">
        <v>4116</v>
      </c>
      <c r="G3230" t="s">
        <v>613</v>
      </c>
      <c r="H3230" t="s">
        <v>17</v>
      </c>
      <c r="I3230" t="s">
        <v>101</v>
      </c>
      <c r="K3230" t="s">
        <v>4250</v>
      </c>
      <c r="L3230" t="s">
        <v>4251</v>
      </c>
    </row>
    <row r="3231" spans="1:14" hidden="1" x14ac:dyDescent="0.25">
      <c r="A3231">
        <v>48</v>
      </c>
      <c r="B3231">
        <v>109</v>
      </c>
      <c r="C3231" t="s">
        <v>10395</v>
      </c>
      <c r="D3231" s="7">
        <v>40887</v>
      </c>
      <c r="E3231" t="s">
        <v>613</v>
      </c>
      <c r="F3231" t="s">
        <v>4116</v>
      </c>
      <c r="G3231" t="s">
        <v>613</v>
      </c>
      <c r="H3231" t="s">
        <v>17</v>
      </c>
      <c r="I3231" t="s">
        <v>73</v>
      </c>
      <c r="K3231" t="s">
        <v>4251</v>
      </c>
      <c r="L3231" t="s">
        <v>4252</v>
      </c>
    </row>
    <row r="3232" spans="1:14" hidden="1" x14ac:dyDescent="0.25">
      <c r="A3232">
        <v>49</v>
      </c>
      <c r="B3232">
        <v>1</v>
      </c>
      <c r="C3232" t="s">
        <v>10397</v>
      </c>
      <c r="D3232" s="7">
        <v>40780</v>
      </c>
      <c r="E3232" t="s">
        <v>613</v>
      </c>
      <c r="F3232" t="s">
        <v>4920</v>
      </c>
      <c r="G3232" t="s">
        <v>613</v>
      </c>
      <c r="H3232" t="s">
        <v>24</v>
      </c>
      <c r="I3232" t="s">
        <v>10323</v>
      </c>
      <c r="K3232" t="s">
        <v>4253</v>
      </c>
      <c r="L3232" t="s">
        <v>4254</v>
      </c>
    </row>
    <row r="3233" spans="1:12" hidden="1" x14ac:dyDescent="0.25">
      <c r="A3233">
        <v>49</v>
      </c>
      <c r="B3233">
        <v>2</v>
      </c>
      <c r="C3233" t="s">
        <v>10397</v>
      </c>
      <c r="D3233" s="7">
        <v>40780</v>
      </c>
      <c r="E3233" t="s">
        <v>613</v>
      </c>
      <c r="F3233" t="s">
        <v>4920</v>
      </c>
      <c r="G3233" t="s">
        <v>613</v>
      </c>
      <c r="H3233" t="s">
        <v>10</v>
      </c>
      <c r="I3233" t="s">
        <v>62</v>
      </c>
      <c r="K3233" t="s">
        <v>4254</v>
      </c>
      <c r="L3233" t="s">
        <v>4255</v>
      </c>
    </row>
    <row r="3234" spans="1:12" hidden="1" x14ac:dyDescent="0.25">
      <c r="A3234">
        <v>49</v>
      </c>
      <c r="B3234">
        <v>3</v>
      </c>
      <c r="C3234" t="s">
        <v>10397</v>
      </c>
      <c r="D3234" s="7">
        <v>40780</v>
      </c>
      <c r="E3234" t="s">
        <v>613</v>
      </c>
      <c r="F3234" t="s">
        <v>4920</v>
      </c>
      <c r="G3234" t="s">
        <v>613</v>
      </c>
      <c r="H3234" t="s">
        <v>10</v>
      </c>
      <c r="I3234" t="s">
        <v>118</v>
      </c>
      <c r="K3234" t="s">
        <v>4255</v>
      </c>
      <c r="L3234" t="s">
        <v>4256</v>
      </c>
    </row>
    <row r="3235" spans="1:12" hidden="1" x14ac:dyDescent="0.25">
      <c r="A3235">
        <v>49</v>
      </c>
      <c r="B3235">
        <v>4</v>
      </c>
      <c r="C3235" t="s">
        <v>10397</v>
      </c>
      <c r="D3235" s="7">
        <v>40780</v>
      </c>
      <c r="E3235" t="s">
        <v>613</v>
      </c>
      <c r="F3235" t="s">
        <v>4920</v>
      </c>
      <c r="G3235" t="s">
        <v>613</v>
      </c>
      <c r="H3235" t="s">
        <v>17</v>
      </c>
      <c r="I3235" t="s">
        <v>101</v>
      </c>
      <c r="K3235" t="s">
        <v>4256</v>
      </c>
      <c r="L3235" t="s">
        <v>4257</v>
      </c>
    </row>
    <row r="3236" spans="1:12" hidden="1" x14ac:dyDescent="0.25">
      <c r="A3236">
        <v>49</v>
      </c>
      <c r="B3236">
        <v>5</v>
      </c>
      <c r="C3236" t="s">
        <v>10397</v>
      </c>
      <c r="D3236" s="7">
        <v>40780</v>
      </c>
      <c r="E3236" t="s">
        <v>613</v>
      </c>
      <c r="F3236" t="s">
        <v>4920</v>
      </c>
      <c r="G3236" t="s">
        <v>613</v>
      </c>
      <c r="H3236" t="s">
        <v>24</v>
      </c>
      <c r="I3236" t="s">
        <v>10323</v>
      </c>
      <c r="K3236" t="s">
        <v>4258</v>
      </c>
      <c r="L3236" t="s">
        <v>4259</v>
      </c>
    </row>
    <row r="3237" spans="1:12" hidden="1" x14ac:dyDescent="0.25">
      <c r="A3237">
        <v>49</v>
      </c>
      <c r="B3237">
        <v>6</v>
      </c>
      <c r="C3237" t="s">
        <v>10397</v>
      </c>
      <c r="D3237" s="7">
        <v>40780</v>
      </c>
      <c r="E3237" t="s">
        <v>613</v>
      </c>
      <c r="F3237" t="s">
        <v>4920</v>
      </c>
      <c r="G3237" t="s">
        <v>613</v>
      </c>
      <c r="H3237" t="s">
        <v>10</v>
      </c>
      <c r="I3237" t="s">
        <v>118</v>
      </c>
      <c r="K3237" t="s">
        <v>4260</v>
      </c>
      <c r="L3237" t="s">
        <v>4261</v>
      </c>
    </row>
    <row r="3238" spans="1:12" hidden="1" x14ac:dyDescent="0.25">
      <c r="A3238">
        <v>49</v>
      </c>
      <c r="B3238">
        <v>7</v>
      </c>
      <c r="C3238" t="s">
        <v>10397</v>
      </c>
      <c r="D3238" s="7">
        <v>40780</v>
      </c>
      <c r="E3238" t="s">
        <v>613</v>
      </c>
      <c r="F3238" t="s">
        <v>4920</v>
      </c>
      <c r="G3238" t="s">
        <v>613</v>
      </c>
      <c r="H3238" t="s">
        <v>17</v>
      </c>
      <c r="I3238" t="s">
        <v>101</v>
      </c>
      <c r="K3238" t="s">
        <v>4261</v>
      </c>
      <c r="L3238" t="s">
        <v>4262</v>
      </c>
    </row>
    <row r="3239" spans="1:12" hidden="1" x14ac:dyDescent="0.25">
      <c r="A3239">
        <v>49</v>
      </c>
      <c r="B3239">
        <v>8</v>
      </c>
      <c r="C3239" t="s">
        <v>10397</v>
      </c>
      <c r="D3239" s="7">
        <v>40780</v>
      </c>
      <c r="E3239" t="s">
        <v>613</v>
      </c>
      <c r="F3239" t="s">
        <v>4920</v>
      </c>
      <c r="G3239" t="s">
        <v>613</v>
      </c>
      <c r="H3239" t="s">
        <v>24</v>
      </c>
      <c r="I3239" t="s">
        <v>10323</v>
      </c>
      <c r="K3239" t="s">
        <v>4263</v>
      </c>
      <c r="L3239" t="s">
        <v>4264</v>
      </c>
    </row>
    <row r="3240" spans="1:12" hidden="1" x14ac:dyDescent="0.25">
      <c r="A3240">
        <v>49</v>
      </c>
      <c r="B3240">
        <v>9</v>
      </c>
      <c r="C3240" t="s">
        <v>10397</v>
      </c>
      <c r="D3240" s="7">
        <v>40780</v>
      </c>
      <c r="E3240" t="s">
        <v>613</v>
      </c>
      <c r="F3240" t="s">
        <v>4920</v>
      </c>
      <c r="G3240" t="s">
        <v>613</v>
      </c>
      <c r="H3240" t="s">
        <v>10</v>
      </c>
      <c r="I3240" t="s">
        <v>11</v>
      </c>
      <c r="K3240" t="s">
        <v>4264</v>
      </c>
      <c r="L3240" t="s">
        <v>4265</v>
      </c>
    </row>
    <row r="3241" spans="1:12" hidden="1" x14ac:dyDescent="0.25">
      <c r="A3241">
        <v>49</v>
      </c>
      <c r="B3241">
        <v>10</v>
      </c>
      <c r="C3241" t="s">
        <v>10397</v>
      </c>
      <c r="D3241" s="7">
        <v>40780</v>
      </c>
      <c r="E3241" t="s">
        <v>613</v>
      </c>
      <c r="F3241" t="s">
        <v>4920</v>
      </c>
      <c r="G3241" t="s">
        <v>613</v>
      </c>
      <c r="H3241" t="s">
        <v>10</v>
      </c>
      <c r="I3241" t="s">
        <v>118</v>
      </c>
      <c r="K3241" t="s">
        <v>4265</v>
      </c>
      <c r="L3241" t="s">
        <v>4266</v>
      </c>
    </row>
    <row r="3242" spans="1:12" hidden="1" x14ac:dyDescent="0.25">
      <c r="A3242">
        <v>49</v>
      </c>
      <c r="B3242">
        <v>11</v>
      </c>
      <c r="C3242" t="s">
        <v>10397</v>
      </c>
      <c r="D3242" s="7">
        <v>40780</v>
      </c>
      <c r="E3242" t="s">
        <v>613</v>
      </c>
      <c r="F3242" t="s">
        <v>4920</v>
      </c>
      <c r="G3242" t="s">
        <v>613</v>
      </c>
      <c r="H3242" t="s">
        <v>17</v>
      </c>
      <c r="I3242" t="s">
        <v>18</v>
      </c>
      <c r="K3242" t="s">
        <v>4266</v>
      </c>
      <c r="L3242" t="s">
        <v>4267</v>
      </c>
    </row>
    <row r="3243" spans="1:12" hidden="1" x14ac:dyDescent="0.25">
      <c r="A3243">
        <v>49</v>
      </c>
      <c r="B3243">
        <v>12</v>
      </c>
      <c r="C3243" t="s">
        <v>10397</v>
      </c>
      <c r="D3243" s="7">
        <v>40780</v>
      </c>
      <c r="E3243" t="s">
        <v>613</v>
      </c>
      <c r="F3243" t="s">
        <v>4920</v>
      </c>
      <c r="G3243" t="s">
        <v>613</v>
      </c>
      <c r="H3243" t="s">
        <v>10</v>
      </c>
      <c r="I3243" t="s">
        <v>14</v>
      </c>
      <c r="K3243" t="s">
        <v>4267</v>
      </c>
      <c r="L3243" t="s">
        <v>4268</v>
      </c>
    </row>
    <row r="3244" spans="1:12" hidden="1" x14ac:dyDescent="0.25">
      <c r="A3244">
        <v>49</v>
      </c>
      <c r="B3244">
        <v>13</v>
      </c>
      <c r="C3244" t="s">
        <v>10397</v>
      </c>
      <c r="D3244" s="7">
        <v>40780</v>
      </c>
      <c r="E3244" t="s">
        <v>613</v>
      </c>
      <c r="F3244" t="s">
        <v>4920</v>
      </c>
      <c r="G3244" t="s">
        <v>613</v>
      </c>
      <c r="H3244" t="s">
        <v>17</v>
      </c>
      <c r="I3244" t="s">
        <v>73</v>
      </c>
      <c r="K3244" t="s">
        <v>4268</v>
      </c>
      <c r="L3244" t="s">
        <v>4269</v>
      </c>
    </row>
    <row r="3245" spans="1:12" hidden="1" x14ac:dyDescent="0.25">
      <c r="A3245">
        <v>49</v>
      </c>
      <c r="B3245">
        <v>14</v>
      </c>
      <c r="C3245" t="s">
        <v>10397</v>
      </c>
      <c r="D3245" s="7">
        <v>40780</v>
      </c>
      <c r="E3245" t="s">
        <v>613</v>
      </c>
      <c r="F3245" t="s">
        <v>4920</v>
      </c>
      <c r="G3245" t="s">
        <v>613</v>
      </c>
      <c r="H3245" t="s">
        <v>162</v>
      </c>
      <c r="I3245" t="s">
        <v>163</v>
      </c>
      <c r="K3245" t="s">
        <v>4269</v>
      </c>
      <c r="L3245" t="s">
        <v>4270</v>
      </c>
    </row>
    <row r="3246" spans="1:12" hidden="1" x14ac:dyDescent="0.25">
      <c r="A3246">
        <v>49</v>
      </c>
      <c r="B3246">
        <v>15</v>
      </c>
      <c r="C3246" t="s">
        <v>10397</v>
      </c>
      <c r="D3246" s="7">
        <v>40780</v>
      </c>
      <c r="E3246" t="s">
        <v>613</v>
      </c>
      <c r="F3246" t="s">
        <v>4920</v>
      </c>
      <c r="G3246" t="s">
        <v>613</v>
      </c>
      <c r="H3246" t="s">
        <v>24</v>
      </c>
      <c r="I3246" t="s">
        <v>39</v>
      </c>
      <c r="K3246" t="s">
        <v>4271</v>
      </c>
      <c r="L3246" t="s">
        <v>4272</v>
      </c>
    </row>
    <row r="3247" spans="1:12" hidden="1" x14ac:dyDescent="0.25">
      <c r="A3247">
        <v>49</v>
      </c>
      <c r="B3247">
        <v>16</v>
      </c>
      <c r="C3247" t="s">
        <v>10397</v>
      </c>
      <c r="D3247" s="7">
        <v>40780</v>
      </c>
      <c r="E3247" t="s">
        <v>613</v>
      </c>
      <c r="F3247" t="s">
        <v>4920</v>
      </c>
      <c r="G3247" t="s">
        <v>613</v>
      </c>
      <c r="H3247" t="s">
        <v>10</v>
      </c>
      <c r="I3247" t="s">
        <v>118</v>
      </c>
      <c r="K3247" t="s">
        <v>4273</v>
      </c>
      <c r="L3247" t="s">
        <v>4274</v>
      </c>
    </row>
    <row r="3248" spans="1:12" hidden="1" x14ac:dyDescent="0.25">
      <c r="A3248">
        <v>49</v>
      </c>
      <c r="B3248">
        <v>17</v>
      </c>
      <c r="C3248" t="s">
        <v>10397</v>
      </c>
      <c r="D3248" s="7">
        <v>40780</v>
      </c>
      <c r="E3248" t="s">
        <v>613</v>
      </c>
      <c r="F3248" t="s">
        <v>4920</v>
      </c>
      <c r="G3248" t="s">
        <v>613</v>
      </c>
      <c r="H3248" t="s">
        <v>10</v>
      </c>
      <c r="I3248" t="s">
        <v>14</v>
      </c>
      <c r="K3248" t="s">
        <v>4274</v>
      </c>
      <c r="L3248" t="s">
        <v>4275</v>
      </c>
    </row>
    <row r="3249" spans="1:12" hidden="1" x14ac:dyDescent="0.25">
      <c r="A3249">
        <v>49</v>
      </c>
      <c r="B3249">
        <v>18</v>
      </c>
      <c r="C3249" t="s">
        <v>10397</v>
      </c>
      <c r="D3249" s="7">
        <v>40780</v>
      </c>
      <c r="E3249" t="s">
        <v>613</v>
      </c>
      <c r="F3249" t="s">
        <v>4920</v>
      </c>
      <c r="G3249" t="s">
        <v>613</v>
      </c>
      <c r="H3249" t="s">
        <v>348</v>
      </c>
      <c r="I3249" t="s">
        <v>407</v>
      </c>
      <c r="K3249" t="s">
        <v>4275</v>
      </c>
      <c r="L3249" t="s">
        <v>4275</v>
      </c>
    </row>
    <row r="3250" spans="1:12" hidden="1" x14ac:dyDescent="0.25">
      <c r="A3250">
        <v>49</v>
      </c>
      <c r="B3250">
        <v>19</v>
      </c>
      <c r="C3250" t="s">
        <v>10397</v>
      </c>
      <c r="D3250" s="7">
        <v>40780</v>
      </c>
      <c r="E3250" t="s">
        <v>613</v>
      </c>
      <c r="F3250" t="s">
        <v>4920</v>
      </c>
      <c r="G3250" t="s">
        <v>613</v>
      </c>
      <c r="H3250" t="s">
        <v>17</v>
      </c>
      <c r="I3250" t="s">
        <v>101</v>
      </c>
      <c r="K3250" t="s">
        <v>4275</v>
      </c>
      <c r="L3250" t="s">
        <v>4276</v>
      </c>
    </row>
    <row r="3251" spans="1:12" hidden="1" x14ac:dyDescent="0.25">
      <c r="A3251">
        <v>49</v>
      </c>
      <c r="B3251">
        <v>20</v>
      </c>
      <c r="C3251" t="s">
        <v>10397</v>
      </c>
      <c r="D3251" s="7">
        <v>40780</v>
      </c>
      <c r="E3251" t="s">
        <v>613</v>
      </c>
      <c r="F3251" t="s">
        <v>4920</v>
      </c>
      <c r="G3251" t="s">
        <v>613</v>
      </c>
      <c r="H3251" t="s">
        <v>24</v>
      </c>
      <c r="I3251" t="s">
        <v>10323</v>
      </c>
      <c r="K3251" t="s">
        <v>4277</v>
      </c>
      <c r="L3251" t="s">
        <v>4278</v>
      </c>
    </row>
    <row r="3252" spans="1:12" hidden="1" x14ac:dyDescent="0.25">
      <c r="A3252">
        <v>49</v>
      </c>
      <c r="B3252">
        <v>21</v>
      </c>
      <c r="C3252" t="s">
        <v>10397</v>
      </c>
      <c r="D3252" s="7">
        <v>40780</v>
      </c>
      <c r="E3252" t="s">
        <v>613</v>
      </c>
      <c r="F3252" t="s">
        <v>4920</v>
      </c>
      <c r="G3252" t="s">
        <v>613</v>
      </c>
      <c r="H3252" t="s">
        <v>10</v>
      </c>
      <c r="I3252" t="s">
        <v>118</v>
      </c>
      <c r="K3252" t="s">
        <v>4279</v>
      </c>
      <c r="L3252" t="s">
        <v>4280</v>
      </c>
    </row>
    <row r="3253" spans="1:12" hidden="1" x14ac:dyDescent="0.25">
      <c r="A3253">
        <v>49</v>
      </c>
      <c r="B3253">
        <v>22</v>
      </c>
      <c r="C3253" t="s">
        <v>10397</v>
      </c>
      <c r="D3253" s="7">
        <v>40780</v>
      </c>
      <c r="E3253" t="s">
        <v>613</v>
      </c>
      <c r="F3253" t="s">
        <v>4920</v>
      </c>
      <c r="G3253" t="s">
        <v>613</v>
      </c>
      <c r="H3253" t="s">
        <v>17</v>
      </c>
      <c r="I3253" t="s">
        <v>101</v>
      </c>
      <c r="K3253" t="s">
        <v>4280</v>
      </c>
      <c r="L3253" t="s">
        <v>4281</v>
      </c>
    </row>
    <row r="3254" spans="1:12" hidden="1" x14ac:dyDescent="0.25">
      <c r="A3254">
        <v>49</v>
      </c>
      <c r="B3254">
        <v>23</v>
      </c>
      <c r="C3254" t="s">
        <v>10397</v>
      </c>
      <c r="D3254" s="7">
        <v>40780</v>
      </c>
      <c r="E3254" t="s">
        <v>613</v>
      </c>
      <c r="F3254" t="s">
        <v>4920</v>
      </c>
      <c r="G3254" t="s">
        <v>613</v>
      </c>
      <c r="H3254" t="s">
        <v>348</v>
      </c>
      <c r="I3254" t="s">
        <v>349</v>
      </c>
      <c r="K3254" t="s">
        <v>4281</v>
      </c>
      <c r="L3254" t="s">
        <v>4281</v>
      </c>
    </row>
    <row r="3255" spans="1:12" hidden="1" x14ac:dyDescent="0.25">
      <c r="A3255">
        <v>49</v>
      </c>
      <c r="B3255">
        <v>24</v>
      </c>
      <c r="C3255" t="s">
        <v>10397</v>
      </c>
      <c r="D3255" s="7">
        <v>40780</v>
      </c>
      <c r="E3255" t="s">
        <v>613</v>
      </c>
      <c r="F3255" t="s">
        <v>4920</v>
      </c>
      <c r="G3255" t="s">
        <v>613</v>
      </c>
      <c r="H3255" t="s">
        <v>17</v>
      </c>
      <c r="I3255" t="s">
        <v>101</v>
      </c>
      <c r="K3255" t="s">
        <v>4281</v>
      </c>
      <c r="L3255" t="s">
        <v>4282</v>
      </c>
    </row>
    <row r="3256" spans="1:12" hidden="1" x14ac:dyDescent="0.25">
      <c r="A3256">
        <v>49</v>
      </c>
      <c r="B3256">
        <v>25</v>
      </c>
      <c r="C3256" t="s">
        <v>10397</v>
      </c>
      <c r="D3256" s="7">
        <v>40780</v>
      </c>
      <c r="E3256" t="s">
        <v>613</v>
      </c>
      <c r="F3256" t="s">
        <v>4920</v>
      </c>
      <c r="G3256" t="s">
        <v>613</v>
      </c>
      <c r="H3256" t="s">
        <v>24</v>
      </c>
      <c r="I3256" t="s">
        <v>10323</v>
      </c>
      <c r="K3256" t="s">
        <v>4282</v>
      </c>
      <c r="L3256" t="s">
        <v>4283</v>
      </c>
    </row>
    <row r="3257" spans="1:12" hidden="1" x14ac:dyDescent="0.25">
      <c r="A3257">
        <v>49</v>
      </c>
      <c r="B3257">
        <v>26</v>
      </c>
      <c r="C3257" t="s">
        <v>10397</v>
      </c>
      <c r="D3257" s="7">
        <v>40780</v>
      </c>
      <c r="E3257" t="s">
        <v>613</v>
      </c>
      <c r="F3257" t="s">
        <v>4920</v>
      </c>
      <c r="G3257" t="s">
        <v>613</v>
      </c>
      <c r="H3257" t="s">
        <v>10</v>
      </c>
      <c r="I3257" t="s">
        <v>118</v>
      </c>
      <c r="K3257" t="s">
        <v>4283</v>
      </c>
      <c r="L3257" t="s">
        <v>4284</v>
      </c>
    </row>
    <row r="3258" spans="1:12" hidden="1" x14ac:dyDescent="0.25">
      <c r="A3258">
        <v>49</v>
      </c>
      <c r="B3258">
        <v>27</v>
      </c>
      <c r="C3258" t="s">
        <v>10397</v>
      </c>
      <c r="D3258" s="7">
        <v>40780</v>
      </c>
      <c r="E3258" t="s">
        <v>613</v>
      </c>
      <c r="F3258" t="s">
        <v>4920</v>
      </c>
      <c r="G3258" t="s">
        <v>613</v>
      </c>
      <c r="H3258" t="s">
        <v>10</v>
      </c>
      <c r="I3258" t="s">
        <v>14</v>
      </c>
      <c r="K3258" t="s">
        <v>4284</v>
      </c>
      <c r="L3258" t="s">
        <v>4285</v>
      </c>
    </row>
    <row r="3259" spans="1:12" hidden="1" x14ac:dyDescent="0.25">
      <c r="A3259">
        <v>49</v>
      </c>
      <c r="B3259">
        <v>28</v>
      </c>
      <c r="C3259" t="s">
        <v>10397</v>
      </c>
      <c r="D3259" s="7">
        <v>40780</v>
      </c>
      <c r="E3259" t="s">
        <v>613</v>
      </c>
      <c r="F3259" t="s">
        <v>4920</v>
      </c>
      <c r="G3259" t="s">
        <v>613</v>
      </c>
      <c r="H3259" t="s">
        <v>17</v>
      </c>
      <c r="I3259" t="s">
        <v>101</v>
      </c>
      <c r="K3259" t="s">
        <v>4285</v>
      </c>
      <c r="L3259" t="s">
        <v>4286</v>
      </c>
    </row>
    <row r="3260" spans="1:12" hidden="1" x14ac:dyDescent="0.25">
      <c r="A3260">
        <v>49</v>
      </c>
      <c r="B3260">
        <v>29</v>
      </c>
      <c r="C3260" t="s">
        <v>10397</v>
      </c>
      <c r="D3260" s="7">
        <v>40780</v>
      </c>
      <c r="E3260" t="s">
        <v>613</v>
      </c>
      <c r="F3260" t="s">
        <v>4920</v>
      </c>
      <c r="G3260" t="s">
        <v>613</v>
      </c>
      <c r="H3260" t="s">
        <v>162</v>
      </c>
      <c r="I3260" t="s">
        <v>163</v>
      </c>
      <c r="K3260" t="s">
        <v>4286</v>
      </c>
      <c r="L3260" t="s">
        <v>4287</v>
      </c>
    </row>
    <row r="3261" spans="1:12" hidden="1" x14ac:dyDescent="0.25">
      <c r="A3261">
        <v>49</v>
      </c>
      <c r="B3261">
        <v>30</v>
      </c>
      <c r="C3261" t="s">
        <v>10397</v>
      </c>
      <c r="D3261" s="7">
        <v>40780</v>
      </c>
      <c r="E3261" t="s">
        <v>613</v>
      </c>
      <c r="F3261" t="s">
        <v>4920</v>
      </c>
      <c r="G3261" t="s">
        <v>613</v>
      </c>
      <c r="H3261" t="s">
        <v>24</v>
      </c>
      <c r="I3261" t="s">
        <v>10323</v>
      </c>
      <c r="K3261" t="s">
        <v>4288</v>
      </c>
      <c r="L3261" t="s">
        <v>4289</v>
      </c>
    </row>
    <row r="3262" spans="1:12" hidden="1" x14ac:dyDescent="0.25">
      <c r="A3262">
        <v>49</v>
      </c>
      <c r="B3262">
        <v>31</v>
      </c>
      <c r="C3262" t="s">
        <v>10397</v>
      </c>
      <c r="D3262" s="7">
        <v>40780</v>
      </c>
      <c r="E3262" t="s">
        <v>613</v>
      </c>
      <c r="F3262" t="s">
        <v>4920</v>
      </c>
      <c r="G3262" t="s">
        <v>613</v>
      </c>
      <c r="H3262" t="s">
        <v>10</v>
      </c>
      <c r="I3262" t="s">
        <v>118</v>
      </c>
      <c r="K3262" t="s">
        <v>4289</v>
      </c>
      <c r="L3262" t="s">
        <v>4289</v>
      </c>
    </row>
    <row r="3263" spans="1:12" hidden="1" x14ac:dyDescent="0.25">
      <c r="A3263">
        <v>49</v>
      </c>
      <c r="B3263">
        <v>32</v>
      </c>
      <c r="C3263" t="s">
        <v>10397</v>
      </c>
      <c r="D3263" s="7">
        <v>40780</v>
      </c>
      <c r="E3263" t="s">
        <v>613</v>
      </c>
      <c r="F3263" t="s">
        <v>4920</v>
      </c>
      <c r="G3263" t="s">
        <v>613</v>
      </c>
      <c r="H3263" t="s">
        <v>10</v>
      </c>
      <c r="I3263" t="s">
        <v>14</v>
      </c>
      <c r="K3263" t="s">
        <v>4289</v>
      </c>
      <c r="L3263" t="s">
        <v>4289</v>
      </c>
    </row>
    <row r="3264" spans="1:12" hidden="1" x14ac:dyDescent="0.25">
      <c r="A3264">
        <v>49</v>
      </c>
      <c r="B3264">
        <v>33</v>
      </c>
      <c r="C3264" t="s">
        <v>10397</v>
      </c>
      <c r="D3264" s="7">
        <v>40780</v>
      </c>
      <c r="E3264" t="s">
        <v>613</v>
      </c>
      <c r="F3264" t="s">
        <v>4920</v>
      </c>
      <c r="G3264" t="s">
        <v>613</v>
      </c>
      <c r="H3264" t="s">
        <v>17</v>
      </c>
      <c r="I3264" t="s">
        <v>18</v>
      </c>
      <c r="K3264" t="s">
        <v>4289</v>
      </c>
      <c r="L3264" t="s">
        <v>4290</v>
      </c>
    </row>
    <row r="3265" spans="1:14" hidden="1" x14ac:dyDescent="0.25">
      <c r="A3265">
        <v>49</v>
      </c>
      <c r="B3265">
        <v>34</v>
      </c>
      <c r="C3265" t="s">
        <v>10397</v>
      </c>
      <c r="D3265" s="7">
        <v>40780</v>
      </c>
      <c r="E3265" t="s">
        <v>613</v>
      </c>
      <c r="F3265" t="s">
        <v>4920</v>
      </c>
      <c r="G3265" t="s">
        <v>613</v>
      </c>
      <c r="H3265" t="s">
        <v>17</v>
      </c>
      <c r="I3265" t="s">
        <v>101</v>
      </c>
      <c r="K3265" t="s">
        <v>4290</v>
      </c>
      <c r="L3265" t="s">
        <v>4291</v>
      </c>
    </row>
    <row r="3266" spans="1:14" hidden="1" x14ac:dyDescent="0.25">
      <c r="A3266">
        <v>49</v>
      </c>
      <c r="B3266">
        <v>35</v>
      </c>
      <c r="C3266" t="s">
        <v>10397</v>
      </c>
      <c r="D3266" s="7">
        <v>40780</v>
      </c>
      <c r="E3266" t="s">
        <v>613</v>
      </c>
      <c r="F3266" t="s">
        <v>4920</v>
      </c>
      <c r="G3266" t="s">
        <v>613</v>
      </c>
      <c r="H3266" t="s">
        <v>53</v>
      </c>
      <c r="I3266" t="s">
        <v>124</v>
      </c>
      <c r="J3266" t="s">
        <v>80</v>
      </c>
      <c r="K3266" t="s">
        <v>4291</v>
      </c>
      <c r="L3266" t="s">
        <v>4291</v>
      </c>
      <c r="N3266">
        <v>3</v>
      </c>
    </row>
    <row r="3267" spans="1:14" hidden="1" x14ac:dyDescent="0.25">
      <c r="A3267">
        <v>49</v>
      </c>
      <c r="B3267">
        <v>36</v>
      </c>
      <c r="C3267" t="s">
        <v>10397</v>
      </c>
      <c r="D3267" s="7">
        <v>40780</v>
      </c>
      <c r="E3267" t="s">
        <v>613</v>
      </c>
      <c r="F3267" t="s">
        <v>4920</v>
      </c>
      <c r="G3267" t="s">
        <v>613</v>
      </c>
      <c r="H3267" t="s">
        <v>53</v>
      </c>
      <c r="I3267" t="s">
        <v>255</v>
      </c>
      <c r="J3267" t="s">
        <v>80</v>
      </c>
      <c r="K3267" t="s">
        <v>4291</v>
      </c>
      <c r="L3267" t="s">
        <v>4292</v>
      </c>
      <c r="M3267" t="s">
        <v>1264</v>
      </c>
      <c r="N3267">
        <v>6</v>
      </c>
    </row>
    <row r="3268" spans="1:14" hidden="1" x14ac:dyDescent="0.25">
      <c r="A3268">
        <v>49</v>
      </c>
      <c r="B3268">
        <v>37</v>
      </c>
      <c r="C3268" t="s">
        <v>10397</v>
      </c>
      <c r="D3268" s="7">
        <v>40780</v>
      </c>
      <c r="E3268" t="s">
        <v>613</v>
      </c>
      <c r="F3268" t="s">
        <v>4920</v>
      </c>
      <c r="G3268" t="s">
        <v>613</v>
      </c>
      <c r="H3268" t="s">
        <v>24</v>
      </c>
      <c r="I3268" t="s">
        <v>10323</v>
      </c>
      <c r="K3268" t="s">
        <v>4292</v>
      </c>
      <c r="L3268" t="s">
        <v>4293</v>
      </c>
    </row>
    <row r="3269" spans="1:14" hidden="1" x14ac:dyDescent="0.25">
      <c r="A3269">
        <v>49</v>
      </c>
      <c r="B3269">
        <v>38</v>
      </c>
      <c r="C3269" t="s">
        <v>10397</v>
      </c>
      <c r="D3269" s="7">
        <v>40780</v>
      </c>
      <c r="E3269" t="s">
        <v>613</v>
      </c>
      <c r="F3269" t="s">
        <v>4920</v>
      </c>
      <c r="G3269" t="s">
        <v>613</v>
      </c>
      <c r="H3269" t="s">
        <v>10</v>
      </c>
      <c r="I3269" t="s">
        <v>118</v>
      </c>
      <c r="K3269" t="s">
        <v>4293</v>
      </c>
      <c r="L3269" t="s">
        <v>4294</v>
      </c>
    </row>
    <row r="3270" spans="1:14" hidden="1" x14ac:dyDescent="0.25">
      <c r="A3270">
        <v>49</v>
      </c>
      <c r="B3270">
        <v>39</v>
      </c>
      <c r="C3270" t="s">
        <v>10397</v>
      </c>
      <c r="D3270" s="7">
        <v>40780</v>
      </c>
      <c r="E3270" t="s">
        <v>613</v>
      </c>
      <c r="F3270" t="s">
        <v>4920</v>
      </c>
      <c r="G3270" t="s">
        <v>613</v>
      </c>
      <c r="H3270" t="s">
        <v>17</v>
      </c>
      <c r="I3270" t="s">
        <v>101</v>
      </c>
      <c r="K3270" t="s">
        <v>4294</v>
      </c>
      <c r="L3270" t="s">
        <v>2684</v>
      </c>
    </row>
    <row r="3271" spans="1:14" hidden="1" x14ac:dyDescent="0.25">
      <c r="A3271">
        <v>49</v>
      </c>
      <c r="B3271">
        <v>40</v>
      </c>
      <c r="C3271" t="s">
        <v>10397</v>
      </c>
      <c r="D3271" s="7">
        <v>40780</v>
      </c>
      <c r="E3271" t="s">
        <v>613</v>
      </c>
      <c r="F3271" t="s">
        <v>4920</v>
      </c>
      <c r="G3271" t="s">
        <v>613</v>
      </c>
      <c r="H3271" t="s">
        <v>53</v>
      </c>
      <c r="I3271" t="s">
        <v>255</v>
      </c>
      <c r="J3271" t="s">
        <v>80</v>
      </c>
      <c r="K3271" t="s">
        <v>2684</v>
      </c>
      <c r="L3271" t="s">
        <v>4295</v>
      </c>
      <c r="N3271">
        <v>6</v>
      </c>
    </row>
    <row r="3272" spans="1:14" hidden="1" x14ac:dyDescent="0.25">
      <c r="A3272">
        <v>49</v>
      </c>
      <c r="B3272">
        <v>41</v>
      </c>
      <c r="C3272" t="s">
        <v>10397</v>
      </c>
      <c r="D3272" s="7">
        <v>40780</v>
      </c>
      <c r="E3272" t="s">
        <v>613</v>
      </c>
      <c r="F3272" t="s">
        <v>4920</v>
      </c>
      <c r="G3272" t="s">
        <v>613</v>
      </c>
      <c r="H3272" t="s">
        <v>17</v>
      </c>
      <c r="I3272" t="s">
        <v>101</v>
      </c>
      <c r="K3272" t="s">
        <v>4296</v>
      </c>
      <c r="L3272" t="s">
        <v>4297</v>
      </c>
    </row>
    <row r="3273" spans="1:14" hidden="1" x14ac:dyDescent="0.25">
      <c r="A3273">
        <v>49</v>
      </c>
      <c r="B3273">
        <v>42</v>
      </c>
      <c r="C3273" t="s">
        <v>10397</v>
      </c>
      <c r="D3273" s="7">
        <v>40780</v>
      </c>
      <c r="E3273" t="s">
        <v>613</v>
      </c>
      <c r="F3273" t="s">
        <v>4920</v>
      </c>
      <c r="G3273" t="s">
        <v>613</v>
      </c>
      <c r="H3273" t="s">
        <v>162</v>
      </c>
      <c r="I3273" t="s">
        <v>163</v>
      </c>
      <c r="K3273" t="s">
        <v>4297</v>
      </c>
      <c r="L3273" t="s">
        <v>4298</v>
      </c>
    </row>
    <row r="3274" spans="1:14" hidden="1" x14ac:dyDescent="0.25">
      <c r="A3274">
        <v>49</v>
      </c>
      <c r="B3274">
        <v>43</v>
      </c>
      <c r="C3274" t="s">
        <v>10397</v>
      </c>
      <c r="D3274" s="7">
        <v>40780</v>
      </c>
      <c r="E3274" t="s">
        <v>613</v>
      </c>
      <c r="F3274" t="s">
        <v>4920</v>
      </c>
      <c r="G3274" t="s">
        <v>613</v>
      </c>
      <c r="H3274" t="s">
        <v>24</v>
      </c>
      <c r="I3274" t="s">
        <v>10323</v>
      </c>
      <c r="K3274" t="s">
        <v>4298</v>
      </c>
      <c r="L3274" t="s">
        <v>4299</v>
      </c>
    </row>
    <row r="3275" spans="1:14" hidden="1" x14ac:dyDescent="0.25">
      <c r="A3275">
        <v>49</v>
      </c>
      <c r="B3275">
        <v>44</v>
      </c>
      <c r="C3275" t="s">
        <v>10397</v>
      </c>
      <c r="D3275" s="7">
        <v>40780</v>
      </c>
      <c r="E3275" t="s">
        <v>613</v>
      </c>
      <c r="F3275" t="s">
        <v>4920</v>
      </c>
      <c r="G3275" t="s">
        <v>613</v>
      </c>
      <c r="H3275" t="s">
        <v>10</v>
      </c>
      <c r="I3275" t="s">
        <v>118</v>
      </c>
      <c r="K3275" t="s">
        <v>4299</v>
      </c>
      <c r="L3275" t="s">
        <v>4300</v>
      </c>
    </row>
    <row r="3276" spans="1:14" hidden="1" x14ac:dyDescent="0.25">
      <c r="A3276">
        <v>49</v>
      </c>
      <c r="B3276">
        <v>45</v>
      </c>
      <c r="C3276" t="s">
        <v>10397</v>
      </c>
      <c r="D3276" s="7">
        <v>40780</v>
      </c>
      <c r="E3276" t="s">
        <v>613</v>
      </c>
      <c r="F3276" t="s">
        <v>4920</v>
      </c>
      <c r="G3276" t="s">
        <v>613</v>
      </c>
      <c r="H3276" t="s">
        <v>17</v>
      </c>
      <c r="I3276" t="s">
        <v>18</v>
      </c>
      <c r="K3276" t="s">
        <v>4300</v>
      </c>
      <c r="L3276" t="s">
        <v>4301</v>
      </c>
    </row>
    <row r="3277" spans="1:14" hidden="1" x14ac:dyDescent="0.25">
      <c r="A3277">
        <v>49</v>
      </c>
      <c r="B3277">
        <v>46</v>
      </c>
      <c r="C3277" t="s">
        <v>10397</v>
      </c>
      <c r="D3277" s="7">
        <v>40780</v>
      </c>
      <c r="E3277" t="s">
        <v>613</v>
      </c>
      <c r="F3277" t="s">
        <v>4920</v>
      </c>
      <c r="G3277" t="s">
        <v>613</v>
      </c>
      <c r="H3277" t="s">
        <v>348</v>
      </c>
      <c r="I3277" t="s">
        <v>968</v>
      </c>
      <c r="K3277" t="s">
        <v>4301</v>
      </c>
      <c r="L3277" t="s">
        <v>4301</v>
      </c>
    </row>
    <row r="3278" spans="1:14" hidden="1" x14ac:dyDescent="0.25">
      <c r="A3278">
        <v>49</v>
      </c>
      <c r="B3278">
        <v>47</v>
      </c>
      <c r="C3278" t="s">
        <v>10397</v>
      </c>
      <c r="D3278" s="7">
        <v>40780</v>
      </c>
      <c r="E3278" t="s">
        <v>613</v>
      </c>
      <c r="F3278" t="s">
        <v>4920</v>
      </c>
      <c r="G3278" t="s">
        <v>613</v>
      </c>
      <c r="H3278" t="s">
        <v>17</v>
      </c>
      <c r="I3278" t="s">
        <v>18</v>
      </c>
      <c r="K3278" t="s">
        <v>4301</v>
      </c>
      <c r="L3278" t="s">
        <v>4302</v>
      </c>
    </row>
    <row r="3279" spans="1:14" hidden="1" x14ac:dyDescent="0.25">
      <c r="A3279">
        <v>49</v>
      </c>
      <c r="B3279">
        <v>48</v>
      </c>
      <c r="C3279" t="s">
        <v>10397</v>
      </c>
      <c r="D3279" s="7">
        <v>40780</v>
      </c>
      <c r="E3279" t="s">
        <v>613</v>
      </c>
      <c r="F3279" t="s">
        <v>4920</v>
      </c>
      <c r="G3279" t="s">
        <v>613</v>
      </c>
      <c r="H3279" t="s">
        <v>24</v>
      </c>
      <c r="I3279" t="s">
        <v>10323</v>
      </c>
      <c r="K3279" t="s">
        <v>4302</v>
      </c>
      <c r="L3279" t="s">
        <v>4303</v>
      </c>
    </row>
    <row r="3280" spans="1:14" hidden="1" x14ac:dyDescent="0.25">
      <c r="A3280">
        <v>49</v>
      </c>
      <c r="B3280">
        <v>49</v>
      </c>
      <c r="C3280" t="s">
        <v>10397</v>
      </c>
      <c r="D3280" s="7">
        <v>40780</v>
      </c>
      <c r="E3280" t="s">
        <v>613</v>
      </c>
      <c r="F3280" t="s">
        <v>4920</v>
      </c>
      <c r="G3280" t="s">
        <v>613</v>
      </c>
      <c r="H3280" t="s">
        <v>10</v>
      </c>
      <c r="I3280" t="s">
        <v>118</v>
      </c>
      <c r="K3280" t="s">
        <v>4303</v>
      </c>
      <c r="L3280" t="s">
        <v>4304</v>
      </c>
    </row>
    <row r="3281" spans="1:14" hidden="1" x14ac:dyDescent="0.25">
      <c r="A3281">
        <v>49</v>
      </c>
      <c r="B3281">
        <v>50</v>
      </c>
      <c r="C3281" t="s">
        <v>10397</v>
      </c>
      <c r="D3281" s="7">
        <v>40780</v>
      </c>
      <c r="E3281" t="s">
        <v>613</v>
      </c>
      <c r="F3281" t="s">
        <v>4920</v>
      </c>
      <c r="G3281" t="s">
        <v>613</v>
      </c>
      <c r="H3281" t="s">
        <v>10</v>
      </c>
      <c r="I3281" t="s">
        <v>14</v>
      </c>
      <c r="K3281" t="s">
        <v>4304</v>
      </c>
      <c r="L3281" t="s">
        <v>4304</v>
      </c>
    </row>
    <row r="3282" spans="1:14" hidden="1" x14ac:dyDescent="0.25">
      <c r="A3282">
        <v>49</v>
      </c>
      <c r="B3282">
        <v>51</v>
      </c>
      <c r="C3282" t="s">
        <v>10397</v>
      </c>
      <c r="D3282" s="7">
        <v>40780</v>
      </c>
      <c r="E3282" t="s">
        <v>613</v>
      </c>
      <c r="F3282" t="s">
        <v>4920</v>
      </c>
      <c r="G3282" t="s">
        <v>613</v>
      </c>
      <c r="H3282" t="s">
        <v>17</v>
      </c>
      <c r="I3282" t="s">
        <v>101</v>
      </c>
      <c r="K3282" t="s">
        <v>4304</v>
      </c>
      <c r="L3282" t="s">
        <v>4305</v>
      </c>
    </row>
    <row r="3283" spans="1:14" hidden="1" x14ac:dyDescent="0.25">
      <c r="A3283">
        <v>49</v>
      </c>
      <c r="B3283">
        <v>52</v>
      </c>
      <c r="C3283" t="s">
        <v>10397</v>
      </c>
      <c r="D3283" s="7">
        <v>40780</v>
      </c>
      <c r="E3283" t="s">
        <v>613</v>
      </c>
      <c r="F3283" t="s">
        <v>4920</v>
      </c>
      <c r="G3283" t="s">
        <v>613</v>
      </c>
      <c r="H3283" t="s">
        <v>17</v>
      </c>
      <c r="I3283" t="s">
        <v>18</v>
      </c>
      <c r="K3283" t="s">
        <v>4305</v>
      </c>
      <c r="L3283" t="s">
        <v>4306</v>
      </c>
    </row>
    <row r="3284" spans="1:14" hidden="1" x14ac:dyDescent="0.25">
      <c r="A3284">
        <v>49</v>
      </c>
      <c r="B3284">
        <v>53</v>
      </c>
      <c r="C3284" t="s">
        <v>10397</v>
      </c>
      <c r="D3284" s="7">
        <v>40780</v>
      </c>
      <c r="E3284" t="s">
        <v>613</v>
      </c>
      <c r="F3284" t="s">
        <v>4920</v>
      </c>
      <c r="G3284" t="s">
        <v>613</v>
      </c>
      <c r="H3284" t="s">
        <v>17</v>
      </c>
      <c r="I3284" t="s">
        <v>101</v>
      </c>
      <c r="K3284" t="s">
        <v>4306</v>
      </c>
      <c r="L3284" t="s">
        <v>4307</v>
      </c>
    </row>
    <row r="3285" spans="1:14" hidden="1" x14ac:dyDescent="0.25">
      <c r="A3285">
        <v>49</v>
      </c>
      <c r="B3285">
        <v>54</v>
      </c>
      <c r="C3285" t="s">
        <v>10397</v>
      </c>
      <c r="D3285" s="7">
        <v>40780</v>
      </c>
      <c r="E3285" t="s">
        <v>613</v>
      </c>
      <c r="F3285" t="s">
        <v>4920</v>
      </c>
      <c r="G3285" t="s">
        <v>613</v>
      </c>
      <c r="H3285" t="s">
        <v>24</v>
      </c>
      <c r="I3285" t="s">
        <v>10323</v>
      </c>
      <c r="K3285" t="s">
        <v>4307</v>
      </c>
      <c r="L3285" t="s">
        <v>4308</v>
      </c>
    </row>
    <row r="3286" spans="1:14" hidden="1" x14ac:dyDescent="0.25">
      <c r="A3286">
        <v>49</v>
      </c>
      <c r="B3286">
        <v>55</v>
      </c>
      <c r="C3286" t="s">
        <v>10397</v>
      </c>
      <c r="D3286" s="7">
        <v>40780</v>
      </c>
      <c r="E3286" t="s">
        <v>613</v>
      </c>
      <c r="F3286" t="s">
        <v>4920</v>
      </c>
      <c r="G3286" t="s">
        <v>613</v>
      </c>
      <c r="H3286" t="s">
        <v>10</v>
      </c>
      <c r="I3286" t="s">
        <v>118</v>
      </c>
      <c r="K3286" t="s">
        <v>4308</v>
      </c>
      <c r="L3286" t="s">
        <v>4309</v>
      </c>
    </row>
    <row r="3287" spans="1:14" hidden="1" x14ac:dyDescent="0.25">
      <c r="A3287">
        <v>49</v>
      </c>
      <c r="B3287">
        <v>56</v>
      </c>
      <c r="C3287" t="s">
        <v>10397</v>
      </c>
      <c r="D3287" s="7">
        <v>40780</v>
      </c>
      <c r="E3287" t="s">
        <v>613</v>
      </c>
      <c r="F3287" t="s">
        <v>4920</v>
      </c>
      <c r="G3287" t="s">
        <v>613</v>
      </c>
      <c r="H3287" t="s">
        <v>17</v>
      </c>
      <c r="I3287" t="s">
        <v>101</v>
      </c>
      <c r="K3287" t="s">
        <v>4310</v>
      </c>
      <c r="L3287" t="s">
        <v>4311</v>
      </c>
    </row>
    <row r="3288" spans="1:14" hidden="1" x14ac:dyDescent="0.25">
      <c r="A3288">
        <v>49</v>
      </c>
      <c r="B3288">
        <v>57</v>
      </c>
      <c r="C3288" t="s">
        <v>10397</v>
      </c>
      <c r="D3288" s="7">
        <v>40780</v>
      </c>
      <c r="E3288" t="s">
        <v>613</v>
      </c>
      <c r="F3288" t="s">
        <v>4920</v>
      </c>
      <c r="G3288" t="s">
        <v>613</v>
      </c>
      <c r="H3288" t="s">
        <v>53</v>
      </c>
      <c r="I3288" t="s">
        <v>255</v>
      </c>
      <c r="J3288" t="s">
        <v>80</v>
      </c>
      <c r="K3288" t="s">
        <v>4311</v>
      </c>
      <c r="L3288" t="s">
        <v>4312</v>
      </c>
      <c r="N3288">
        <v>6</v>
      </c>
    </row>
    <row r="3289" spans="1:14" hidden="1" x14ac:dyDescent="0.25">
      <c r="A3289">
        <v>49</v>
      </c>
      <c r="B3289">
        <v>58</v>
      </c>
      <c r="C3289" t="s">
        <v>10397</v>
      </c>
      <c r="D3289" s="7">
        <v>40780</v>
      </c>
      <c r="E3289" t="s">
        <v>613</v>
      </c>
      <c r="F3289" t="s">
        <v>4920</v>
      </c>
      <c r="G3289" t="s">
        <v>613</v>
      </c>
      <c r="H3289" t="s">
        <v>24</v>
      </c>
      <c r="I3289" t="s">
        <v>10323</v>
      </c>
      <c r="K3289" t="s">
        <v>4313</v>
      </c>
      <c r="L3289" t="s">
        <v>4314</v>
      </c>
    </row>
    <row r="3290" spans="1:14" hidden="1" x14ac:dyDescent="0.25">
      <c r="A3290">
        <v>49</v>
      </c>
      <c r="B3290">
        <v>59</v>
      </c>
      <c r="C3290" t="s">
        <v>10397</v>
      </c>
      <c r="D3290" s="7">
        <v>40780</v>
      </c>
      <c r="E3290" t="s">
        <v>613</v>
      </c>
      <c r="F3290" t="s">
        <v>4920</v>
      </c>
      <c r="G3290" t="s">
        <v>613</v>
      </c>
      <c r="H3290" t="s">
        <v>10</v>
      </c>
      <c r="I3290" t="s">
        <v>11</v>
      </c>
      <c r="K3290" t="s">
        <v>4314</v>
      </c>
      <c r="L3290" t="s">
        <v>4314</v>
      </c>
    </row>
    <row r="3291" spans="1:14" hidden="1" x14ac:dyDescent="0.25">
      <c r="A3291">
        <v>49</v>
      </c>
      <c r="B3291">
        <v>60</v>
      </c>
      <c r="C3291" t="s">
        <v>10397</v>
      </c>
      <c r="D3291" s="7">
        <v>40780</v>
      </c>
      <c r="E3291" t="s">
        <v>613</v>
      </c>
      <c r="F3291" t="s">
        <v>4920</v>
      </c>
      <c r="G3291" t="s">
        <v>613</v>
      </c>
      <c r="H3291" t="s">
        <v>10</v>
      </c>
      <c r="I3291" t="s">
        <v>14</v>
      </c>
      <c r="K3291" t="s">
        <v>4314</v>
      </c>
      <c r="L3291" t="s">
        <v>4314</v>
      </c>
    </row>
    <row r="3292" spans="1:14" hidden="1" x14ac:dyDescent="0.25">
      <c r="A3292">
        <v>49</v>
      </c>
      <c r="B3292">
        <v>61</v>
      </c>
      <c r="C3292" t="s">
        <v>10397</v>
      </c>
      <c r="D3292" s="7">
        <v>40780</v>
      </c>
      <c r="E3292" t="s">
        <v>613</v>
      </c>
      <c r="F3292" t="s">
        <v>4920</v>
      </c>
      <c r="G3292" t="s">
        <v>613</v>
      </c>
      <c r="H3292" t="s">
        <v>17</v>
      </c>
      <c r="I3292" t="s">
        <v>101</v>
      </c>
      <c r="K3292" t="s">
        <v>4314</v>
      </c>
      <c r="L3292" t="s">
        <v>4315</v>
      </c>
    </row>
    <row r="3293" spans="1:14" hidden="1" x14ac:dyDescent="0.25">
      <c r="A3293">
        <v>49</v>
      </c>
      <c r="B3293">
        <v>62</v>
      </c>
      <c r="C3293" t="s">
        <v>10397</v>
      </c>
      <c r="D3293" s="7">
        <v>40780</v>
      </c>
      <c r="E3293" t="s">
        <v>613</v>
      </c>
      <c r="F3293" t="s">
        <v>4920</v>
      </c>
      <c r="G3293" t="s">
        <v>613</v>
      </c>
      <c r="H3293" t="s">
        <v>348</v>
      </c>
      <c r="I3293" t="s">
        <v>349</v>
      </c>
      <c r="K3293" t="s">
        <v>4315</v>
      </c>
      <c r="L3293" t="s">
        <v>4315</v>
      </c>
    </row>
    <row r="3294" spans="1:14" hidden="1" x14ac:dyDescent="0.25">
      <c r="A3294">
        <v>49</v>
      </c>
      <c r="B3294">
        <v>63</v>
      </c>
      <c r="C3294" t="s">
        <v>10397</v>
      </c>
      <c r="D3294" s="7">
        <v>40780</v>
      </c>
      <c r="E3294" t="s">
        <v>613</v>
      </c>
      <c r="F3294" t="s">
        <v>4920</v>
      </c>
      <c r="G3294" t="s">
        <v>613</v>
      </c>
      <c r="H3294" t="s">
        <v>17</v>
      </c>
      <c r="I3294" t="s">
        <v>101</v>
      </c>
      <c r="K3294" t="s">
        <v>4315</v>
      </c>
      <c r="L3294" t="s">
        <v>4316</v>
      </c>
    </row>
    <row r="3295" spans="1:14" hidden="1" x14ac:dyDescent="0.25">
      <c r="A3295">
        <v>49</v>
      </c>
      <c r="B3295">
        <v>64</v>
      </c>
      <c r="C3295" t="s">
        <v>10397</v>
      </c>
      <c r="D3295" s="7">
        <v>40780</v>
      </c>
      <c r="E3295" t="s">
        <v>613</v>
      </c>
      <c r="F3295" t="s">
        <v>4920</v>
      </c>
      <c r="G3295" t="s">
        <v>613</v>
      </c>
      <c r="H3295" t="s">
        <v>24</v>
      </c>
      <c r="I3295" t="s">
        <v>10323</v>
      </c>
      <c r="K3295" t="s">
        <v>4316</v>
      </c>
      <c r="L3295" t="s">
        <v>4317</v>
      </c>
    </row>
    <row r="3296" spans="1:14" hidden="1" x14ac:dyDescent="0.25">
      <c r="A3296">
        <v>49</v>
      </c>
      <c r="B3296">
        <v>65</v>
      </c>
      <c r="C3296" t="s">
        <v>10397</v>
      </c>
      <c r="D3296" s="7">
        <v>40780</v>
      </c>
      <c r="E3296" t="s">
        <v>613</v>
      </c>
      <c r="F3296" t="s">
        <v>4920</v>
      </c>
      <c r="G3296" t="s">
        <v>613</v>
      </c>
      <c r="H3296" t="s">
        <v>10</v>
      </c>
      <c r="I3296" t="s">
        <v>118</v>
      </c>
      <c r="K3296" t="s">
        <v>4317</v>
      </c>
      <c r="L3296" t="s">
        <v>4318</v>
      </c>
    </row>
    <row r="3297" spans="1:12" hidden="1" x14ac:dyDescent="0.25">
      <c r="A3297">
        <v>49</v>
      </c>
      <c r="B3297">
        <v>66</v>
      </c>
      <c r="C3297" t="s">
        <v>10397</v>
      </c>
      <c r="D3297" s="7">
        <v>40780</v>
      </c>
      <c r="E3297" t="s">
        <v>613</v>
      </c>
      <c r="F3297" t="s">
        <v>4920</v>
      </c>
      <c r="G3297" t="s">
        <v>613</v>
      </c>
      <c r="H3297" t="s">
        <v>10</v>
      </c>
      <c r="I3297" t="s">
        <v>14</v>
      </c>
      <c r="K3297" t="s">
        <v>4318</v>
      </c>
      <c r="L3297" t="s">
        <v>4319</v>
      </c>
    </row>
    <row r="3298" spans="1:12" hidden="1" x14ac:dyDescent="0.25">
      <c r="A3298">
        <v>49</v>
      </c>
      <c r="B3298">
        <v>67</v>
      </c>
      <c r="C3298" t="s">
        <v>10397</v>
      </c>
      <c r="D3298" s="7">
        <v>40780</v>
      </c>
      <c r="E3298" t="s">
        <v>613</v>
      </c>
      <c r="F3298" t="s">
        <v>4920</v>
      </c>
      <c r="G3298" t="s">
        <v>613</v>
      </c>
      <c r="H3298" t="s">
        <v>17</v>
      </c>
      <c r="I3298" t="s">
        <v>18</v>
      </c>
      <c r="K3298" t="s">
        <v>4319</v>
      </c>
      <c r="L3298" t="s">
        <v>4320</v>
      </c>
    </row>
    <row r="3299" spans="1:12" hidden="1" x14ac:dyDescent="0.25">
      <c r="A3299">
        <v>49</v>
      </c>
      <c r="B3299">
        <v>68</v>
      </c>
      <c r="C3299" t="s">
        <v>10397</v>
      </c>
      <c r="D3299" s="7">
        <v>40780</v>
      </c>
      <c r="E3299" t="s">
        <v>613</v>
      </c>
      <c r="F3299" t="s">
        <v>4920</v>
      </c>
      <c r="G3299" t="s">
        <v>613</v>
      </c>
      <c r="H3299" t="s">
        <v>17</v>
      </c>
      <c r="I3299" t="s">
        <v>101</v>
      </c>
      <c r="K3299" t="s">
        <v>4321</v>
      </c>
      <c r="L3299" t="s">
        <v>4322</v>
      </c>
    </row>
    <row r="3300" spans="1:12" hidden="1" x14ac:dyDescent="0.25">
      <c r="A3300">
        <v>49</v>
      </c>
      <c r="B3300">
        <v>69</v>
      </c>
      <c r="C3300" t="s">
        <v>10397</v>
      </c>
      <c r="D3300" s="7">
        <v>40780</v>
      </c>
      <c r="E3300" t="s">
        <v>613</v>
      </c>
      <c r="F3300" t="s">
        <v>4920</v>
      </c>
      <c r="G3300" t="s">
        <v>613</v>
      </c>
      <c r="H3300" t="s">
        <v>24</v>
      </c>
      <c r="I3300" t="s">
        <v>10323</v>
      </c>
      <c r="K3300" t="s">
        <v>4323</v>
      </c>
      <c r="L3300" t="s">
        <v>4324</v>
      </c>
    </row>
    <row r="3301" spans="1:12" hidden="1" x14ac:dyDescent="0.25">
      <c r="A3301">
        <v>49</v>
      </c>
      <c r="B3301">
        <v>70</v>
      </c>
      <c r="C3301" t="s">
        <v>10397</v>
      </c>
      <c r="D3301" s="7">
        <v>40780</v>
      </c>
      <c r="E3301" t="s">
        <v>613</v>
      </c>
      <c r="F3301" t="s">
        <v>4920</v>
      </c>
      <c r="G3301" t="s">
        <v>613</v>
      </c>
      <c r="H3301" t="s">
        <v>10</v>
      </c>
      <c r="I3301" t="s">
        <v>118</v>
      </c>
      <c r="K3301" t="s">
        <v>4324</v>
      </c>
      <c r="L3301" t="s">
        <v>4325</v>
      </c>
    </row>
    <row r="3302" spans="1:12" hidden="1" x14ac:dyDescent="0.25">
      <c r="A3302">
        <v>49</v>
      </c>
      <c r="B3302">
        <v>71</v>
      </c>
      <c r="C3302" t="s">
        <v>10397</v>
      </c>
      <c r="D3302" s="7">
        <v>40780</v>
      </c>
      <c r="E3302" t="s">
        <v>613</v>
      </c>
      <c r="F3302" t="s">
        <v>4920</v>
      </c>
      <c r="G3302" t="s">
        <v>613</v>
      </c>
      <c r="H3302" t="s">
        <v>10</v>
      </c>
      <c r="I3302" t="s">
        <v>14</v>
      </c>
      <c r="K3302" t="s">
        <v>4325</v>
      </c>
      <c r="L3302" t="s">
        <v>4325</v>
      </c>
    </row>
    <row r="3303" spans="1:12" hidden="1" x14ac:dyDescent="0.25">
      <c r="A3303">
        <v>49</v>
      </c>
      <c r="B3303">
        <v>72</v>
      </c>
      <c r="C3303" t="s">
        <v>10397</v>
      </c>
      <c r="D3303" s="7">
        <v>40780</v>
      </c>
      <c r="E3303" t="s">
        <v>613</v>
      </c>
      <c r="F3303" t="s">
        <v>4920</v>
      </c>
      <c r="G3303" t="s">
        <v>613</v>
      </c>
      <c r="H3303" t="s">
        <v>17</v>
      </c>
      <c r="I3303" t="s">
        <v>18</v>
      </c>
      <c r="K3303" t="s">
        <v>4325</v>
      </c>
      <c r="L3303" t="s">
        <v>4326</v>
      </c>
    </row>
    <row r="3304" spans="1:12" hidden="1" x14ac:dyDescent="0.25">
      <c r="A3304">
        <v>49</v>
      </c>
      <c r="B3304">
        <v>73</v>
      </c>
      <c r="C3304" t="s">
        <v>10397</v>
      </c>
      <c r="D3304" s="7">
        <v>40780</v>
      </c>
      <c r="E3304" t="s">
        <v>613</v>
      </c>
      <c r="F3304" t="s">
        <v>4920</v>
      </c>
      <c r="G3304" t="s">
        <v>613</v>
      </c>
      <c r="H3304" t="s">
        <v>17</v>
      </c>
      <c r="I3304" t="s">
        <v>101</v>
      </c>
      <c r="K3304" t="s">
        <v>4326</v>
      </c>
      <c r="L3304" t="s">
        <v>4327</v>
      </c>
    </row>
    <row r="3305" spans="1:12" hidden="1" x14ac:dyDescent="0.25">
      <c r="A3305">
        <v>49</v>
      </c>
      <c r="B3305">
        <v>74</v>
      </c>
      <c r="C3305" t="s">
        <v>10397</v>
      </c>
      <c r="D3305" s="7">
        <v>40780</v>
      </c>
      <c r="E3305" t="s">
        <v>613</v>
      </c>
      <c r="F3305" t="s">
        <v>4920</v>
      </c>
      <c r="G3305" t="s">
        <v>613</v>
      </c>
      <c r="H3305" t="s">
        <v>348</v>
      </c>
      <c r="I3305" t="s">
        <v>968</v>
      </c>
      <c r="K3305" t="s">
        <v>4327</v>
      </c>
      <c r="L3305" t="s">
        <v>4327</v>
      </c>
    </row>
    <row r="3306" spans="1:12" hidden="1" x14ac:dyDescent="0.25">
      <c r="A3306">
        <v>49</v>
      </c>
      <c r="B3306">
        <v>75</v>
      </c>
      <c r="C3306" t="s">
        <v>10397</v>
      </c>
      <c r="D3306" s="7">
        <v>40780</v>
      </c>
      <c r="E3306" t="s">
        <v>613</v>
      </c>
      <c r="F3306" t="s">
        <v>4920</v>
      </c>
      <c r="G3306" t="s">
        <v>613</v>
      </c>
      <c r="H3306" t="s">
        <v>17</v>
      </c>
      <c r="I3306" t="s">
        <v>101</v>
      </c>
      <c r="K3306" t="s">
        <v>4327</v>
      </c>
      <c r="L3306" t="s">
        <v>4328</v>
      </c>
    </row>
    <row r="3307" spans="1:12" hidden="1" x14ac:dyDescent="0.25">
      <c r="A3307">
        <v>49</v>
      </c>
      <c r="B3307">
        <v>76</v>
      </c>
      <c r="C3307" t="s">
        <v>10397</v>
      </c>
      <c r="D3307" s="7">
        <v>40780</v>
      </c>
      <c r="E3307" t="s">
        <v>613</v>
      </c>
      <c r="F3307" t="s">
        <v>4920</v>
      </c>
      <c r="G3307" t="s">
        <v>613</v>
      </c>
      <c r="H3307" t="s">
        <v>348</v>
      </c>
      <c r="I3307" t="s">
        <v>349</v>
      </c>
      <c r="K3307" t="s">
        <v>4328</v>
      </c>
      <c r="L3307" t="s">
        <v>4328</v>
      </c>
    </row>
    <row r="3308" spans="1:12" hidden="1" x14ac:dyDescent="0.25">
      <c r="A3308">
        <v>49</v>
      </c>
      <c r="B3308">
        <v>77</v>
      </c>
      <c r="C3308" t="s">
        <v>10397</v>
      </c>
      <c r="D3308" s="7">
        <v>40780</v>
      </c>
      <c r="E3308" t="s">
        <v>613</v>
      </c>
      <c r="F3308" t="s">
        <v>4920</v>
      </c>
      <c r="G3308" t="s">
        <v>613</v>
      </c>
      <c r="H3308" t="s">
        <v>17</v>
      </c>
      <c r="I3308" t="s">
        <v>101</v>
      </c>
      <c r="K3308" t="s">
        <v>4328</v>
      </c>
      <c r="L3308" t="s">
        <v>4329</v>
      </c>
    </row>
    <row r="3309" spans="1:12" hidden="1" x14ac:dyDescent="0.25">
      <c r="A3309">
        <v>49</v>
      </c>
      <c r="B3309">
        <v>78</v>
      </c>
      <c r="C3309" t="s">
        <v>10397</v>
      </c>
      <c r="D3309" s="7">
        <v>40780</v>
      </c>
      <c r="E3309" t="s">
        <v>613</v>
      </c>
      <c r="F3309" t="s">
        <v>4920</v>
      </c>
      <c r="G3309" t="s">
        <v>613</v>
      </c>
      <c r="H3309" t="s">
        <v>162</v>
      </c>
      <c r="I3309" t="s">
        <v>163</v>
      </c>
      <c r="K3309" t="s">
        <v>4329</v>
      </c>
      <c r="L3309" t="s">
        <v>4330</v>
      </c>
    </row>
    <row r="3310" spans="1:12" hidden="1" x14ac:dyDescent="0.25">
      <c r="A3310">
        <v>49</v>
      </c>
      <c r="B3310">
        <v>79</v>
      </c>
      <c r="C3310" t="s">
        <v>10397</v>
      </c>
      <c r="D3310" s="7">
        <v>40780</v>
      </c>
      <c r="E3310" t="s">
        <v>613</v>
      </c>
      <c r="F3310" t="s">
        <v>4920</v>
      </c>
      <c r="G3310" t="s">
        <v>613</v>
      </c>
      <c r="H3310" t="s">
        <v>24</v>
      </c>
      <c r="I3310" t="s">
        <v>10323</v>
      </c>
      <c r="K3310" t="s">
        <v>4330</v>
      </c>
      <c r="L3310" t="s">
        <v>4331</v>
      </c>
    </row>
    <row r="3311" spans="1:12" hidden="1" x14ac:dyDescent="0.25">
      <c r="A3311">
        <v>49</v>
      </c>
      <c r="B3311">
        <v>80</v>
      </c>
      <c r="C3311" t="s">
        <v>10397</v>
      </c>
      <c r="D3311" s="7">
        <v>40780</v>
      </c>
      <c r="E3311" t="s">
        <v>613</v>
      </c>
      <c r="F3311" t="s">
        <v>4920</v>
      </c>
      <c r="G3311" t="s">
        <v>613</v>
      </c>
      <c r="H3311" t="s">
        <v>10</v>
      </c>
      <c r="I3311" t="s">
        <v>118</v>
      </c>
      <c r="K3311" t="s">
        <v>4331</v>
      </c>
      <c r="L3311" t="s">
        <v>4332</v>
      </c>
    </row>
    <row r="3312" spans="1:12" hidden="1" x14ac:dyDescent="0.25">
      <c r="A3312">
        <v>49</v>
      </c>
      <c r="B3312">
        <v>81</v>
      </c>
      <c r="C3312" t="s">
        <v>10397</v>
      </c>
      <c r="D3312" s="7">
        <v>40780</v>
      </c>
      <c r="E3312" t="s">
        <v>613</v>
      </c>
      <c r="F3312" t="s">
        <v>4920</v>
      </c>
      <c r="G3312" t="s">
        <v>613</v>
      </c>
      <c r="H3312" t="s">
        <v>10</v>
      </c>
      <c r="I3312" t="s">
        <v>14</v>
      </c>
      <c r="K3312" t="s">
        <v>4332</v>
      </c>
      <c r="L3312" t="s">
        <v>4333</v>
      </c>
    </row>
    <row r="3313" spans="1:14" hidden="1" x14ac:dyDescent="0.25">
      <c r="A3313">
        <v>49</v>
      </c>
      <c r="B3313">
        <v>82</v>
      </c>
      <c r="C3313" t="s">
        <v>10397</v>
      </c>
      <c r="D3313" s="7">
        <v>40780</v>
      </c>
      <c r="E3313" t="s">
        <v>613</v>
      </c>
      <c r="F3313" t="s">
        <v>4920</v>
      </c>
      <c r="G3313" t="s">
        <v>613</v>
      </c>
      <c r="H3313" t="s">
        <v>17</v>
      </c>
      <c r="I3313" t="s">
        <v>18</v>
      </c>
      <c r="K3313" t="s">
        <v>4333</v>
      </c>
      <c r="L3313" t="s">
        <v>4334</v>
      </c>
    </row>
    <row r="3314" spans="1:14" hidden="1" x14ac:dyDescent="0.25">
      <c r="A3314">
        <v>49</v>
      </c>
      <c r="B3314">
        <v>83</v>
      </c>
      <c r="C3314" t="s">
        <v>10397</v>
      </c>
      <c r="D3314" s="7">
        <v>40780</v>
      </c>
      <c r="E3314" t="s">
        <v>613</v>
      </c>
      <c r="F3314" t="s">
        <v>4920</v>
      </c>
      <c r="G3314" t="s">
        <v>613</v>
      </c>
      <c r="H3314" t="s">
        <v>17</v>
      </c>
      <c r="I3314" t="s">
        <v>101</v>
      </c>
      <c r="K3314" t="s">
        <v>4334</v>
      </c>
      <c r="L3314" t="s">
        <v>4334</v>
      </c>
    </row>
    <row r="3315" spans="1:14" hidden="1" x14ac:dyDescent="0.25">
      <c r="A3315">
        <v>49</v>
      </c>
      <c r="B3315">
        <v>84</v>
      </c>
      <c r="C3315" t="s">
        <v>10397</v>
      </c>
      <c r="D3315" s="7">
        <v>40780</v>
      </c>
      <c r="E3315" t="s">
        <v>613</v>
      </c>
      <c r="F3315" t="s">
        <v>4920</v>
      </c>
      <c r="G3315" t="s">
        <v>613</v>
      </c>
      <c r="H3315" t="s">
        <v>53</v>
      </c>
      <c r="I3315" t="s">
        <v>255</v>
      </c>
      <c r="J3315" t="s">
        <v>80</v>
      </c>
      <c r="K3315" t="s">
        <v>4334</v>
      </c>
      <c r="L3315" t="s">
        <v>4335</v>
      </c>
      <c r="N3315">
        <v>6</v>
      </c>
    </row>
    <row r="3316" spans="1:14" hidden="1" x14ac:dyDescent="0.25">
      <c r="A3316">
        <v>49</v>
      </c>
      <c r="B3316">
        <v>85</v>
      </c>
      <c r="C3316" t="s">
        <v>10397</v>
      </c>
      <c r="D3316" s="7">
        <v>40780</v>
      </c>
      <c r="E3316" t="s">
        <v>613</v>
      </c>
      <c r="F3316" t="s">
        <v>4920</v>
      </c>
      <c r="G3316" t="s">
        <v>613</v>
      </c>
      <c r="H3316" t="s">
        <v>162</v>
      </c>
      <c r="I3316" t="s">
        <v>163</v>
      </c>
      <c r="K3316" t="s">
        <v>4336</v>
      </c>
      <c r="L3316" t="s">
        <v>4337</v>
      </c>
    </row>
    <row r="3317" spans="1:14" hidden="1" x14ac:dyDescent="0.25">
      <c r="A3317">
        <v>49</v>
      </c>
      <c r="B3317">
        <v>86</v>
      </c>
      <c r="C3317" t="s">
        <v>10397</v>
      </c>
      <c r="D3317" s="7">
        <v>40780</v>
      </c>
      <c r="E3317" t="s">
        <v>613</v>
      </c>
      <c r="F3317" t="s">
        <v>4920</v>
      </c>
      <c r="G3317" t="s">
        <v>613</v>
      </c>
      <c r="H3317" t="s">
        <v>21</v>
      </c>
      <c r="I3317" t="s">
        <v>334</v>
      </c>
      <c r="K3317" t="s">
        <v>4338</v>
      </c>
      <c r="L3317" t="s">
        <v>4339</v>
      </c>
    </row>
    <row r="3318" spans="1:14" hidden="1" x14ac:dyDescent="0.25">
      <c r="A3318">
        <v>49</v>
      </c>
      <c r="B3318">
        <v>87</v>
      </c>
      <c r="C3318" t="s">
        <v>10397</v>
      </c>
      <c r="D3318" s="7">
        <v>40780</v>
      </c>
      <c r="E3318" t="s">
        <v>613</v>
      </c>
      <c r="F3318" t="s">
        <v>4920</v>
      </c>
      <c r="G3318" t="s">
        <v>613</v>
      </c>
      <c r="H3318" t="s">
        <v>24</v>
      </c>
      <c r="I3318" t="s">
        <v>10323</v>
      </c>
      <c r="K3318" t="s">
        <v>4340</v>
      </c>
      <c r="L3318" t="s">
        <v>4341</v>
      </c>
    </row>
    <row r="3319" spans="1:14" hidden="1" x14ac:dyDescent="0.25">
      <c r="A3319">
        <v>49</v>
      </c>
      <c r="B3319">
        <v>88</v>
      </c>
      <c r="C3319" t="s">
        <v>10397</v>
      </c>
      <c r="D3319" s="7">
        <v>40780</v>
      </c>
      <c r="E3319" t="s">
        <v>613</v>
      </c>
      <c r="F3319" t="s">
        <v>4920</v>
      </c>
      <c r="G3319" t="s">
        <v>613</v>
      </c>
      <c r="H3319" t="s">
        <v>10</v>
      </c>
      <c r="I3319" t="s">
        <v>118</v>
      </c>
      <c r="K3319" t="s">
        <v>4341</v>
      </c>
      <c r="L3319" t="s">
        <v>4342</v>
      </c>
    </row>
    <row r="3320" spans="1:14" hidden="1" x14ac:dyDescent="0.25">
      <c r="A3320">
        <v>49</v>
      </c>
      <c r="B3320">
        <v>89</v>
      </c>
      <c r="C3320" t="s">
        <v>10397</v>
      </c>
      <c r="D3320" s="7">
        <v>40780</v>
      </c>
      <c r="E3320" t="s">
        <v>613</v>
      </c>
      <c r="F3320" t="s">
        <v>4920</v>
      </c>
      <c r="G3320" t="s">
        <v>613</v>
      </c>
      <c r="H3320" t="s">
        <v>10</v>
      </c>
      <c r="I3320" t="s">
        <v>14</v>
      </c>
      <c r="K3320" t="s">
        <v>4342</v>
      </c>
      <c r="L3320" t="s">
        <v>4343</v>
      </c>
    </row>
    <row r="3321" spans="1:14" hidden="1" x14ac:dyDescent="0.25">
      <c r="A3321">
        <v>49</v>
      </c>
      <c r="B3321">
        <v>90</v>
      </c>
      <c r="C3321" t="s">
        <v>10397</v>
      </c>
      <c r="D3321" s="7">
        <v>40780</v>
      </c>
      <c r="E3321" t="s">
        <v>613</v>
      </c>
      <c r="F3321" t="s">
        <v>4920</v>
      </c>
      <c r="G3321" t="s">
        <v>613</v>
      </c>
      <c r="H3321" t="s">
        <v>17</v>
      </c>
      <c r="I3321" t="s">
        <v>18</v>
      </c>
      <c r="K3321" t="s">
        <v>4343</v>
      </c>
      <c r="L3321" t="s">
        <v>4344</v>
      </c>
    </row>
    <row r="3322" spans="1:14" hidden="1" x14ac:dyDescent="0.25">
      <c r="A3322">
        <v>49</v>
      </c>
      <c r="B3322">
        <v>91</v>
      </c>
      <c r="C3322" t="s">
        <v>10397</v>
      </c>
      <c r="D3322" s="7">
        <v>40780</v>
      </c>
      <c r="E3322" t="s">
        <v>613</v>
      </c>
      <c r="F3322" t="s">
        <v>4920</v>
      </c>
      <c r="G3322" t="s">
        <v>613</v>
      </c>
      <c r="H3322" t="s">
        <v>17</v>
      </c>
      <c r="I3322" t="s">
        <v>101</v>
      </c>
      <c r="K3322" t="s">
        <v>4344</v>
      </c>
      <c r="L3322" t="s">
        <v>4345</v>
      </c>
    </row>
    <row r="3323" spans="1:14" hidden="1" x14ac:dyDescent="0.25">
      <c r="A3323">
        <v>49</v>
      </c>
      <c r="B3323">
        <v>92</v>
      </c>
      <c r="C3323" t="s">
        <v>10397</v>
      </c>
      <c r="D3323" s="7">
        <v>40780</v>
      </c>
      <c r="E3323" t="s">
        <v>613</v>
      </c>
      <c r="F3323" t="s">
        <v>4920</v>
      </c>
      <c r="G3323" t="s">
        <v>613</v>
      </c>
      <c r="H3323" t="s">
        <v>24</v>
      </c>
      <c r="I3323" t="s">
        <v>10323</v>
      </c>
      <c r="K3323" t="s">
        <v>4345</v>
      </c>
      <c r="L3323" t="s">
        <v>4346</v>
      </c>
    </row>
    <row r="3324" spans="1:14" hidden="1" x14ac:dyDescent="0.25">
      <c r="A3324">
        <v>49</v>
      </c>
      <c r="B3324">
        <v>93</v>
      </c>
      <c r="C3324" t="s">
        <v>10397</v>
      </c>
      <c r="D3324" s="7">
        <v>40780</v>
      </c>
      <c r="E3324" t="s">
        <v>613</v>
      </c>
      <c r="F3324" t="s">
        <v>4920</v>
      </c>
      <c r="G3324" t="s">
        <v>613</v>
      </c>
      <c r="H3324" t="s">
        <v>10</v>
      </c>
      <c r="I3324" t="s">
        <v>11</v>
      </c>
      <c r="K3324" t="s">
        <v>4346</v>
      </c>
      <c r="L3324" t="s">
        <v>4347</v>
      </c>
    </row>
    <row r="3325" spans="1:14" hidden="1" x14ac:dyDescent="0.25">
      <c r="A3325">
        <v>49</v>
      </c>
      <c r="B3325">
        <v>94</v>
      </c>
      <c r="C3325" t="s">
        <v>10397</v>
      </c>
      <c r="D3325" s="7">
        <v>40780</v>
      </c>
      <c r="E3325" t="s">
        <v>613</v>
      </c>
      <c r="F3325" t="s">
        <v>4920</v>
      </c>
      <c r="G3325" t="s">
        <v>613</v>
      </c>
      <c r="H3325" t="s">
        <v>17</v>
      </c>
      <c r="I3325" t="s">
        <v>101</v>
      </c>
      <c r="K3325" t="s">
        <v>4347</v>
      </c>
      <c r="L3325" t="s">
        <v>4348</v>
      </c>
    </row>
    <row r="3326" spans="1:14" hidden="1" x14ac:dyDescent="0.25">
      <c r="A3326">
        <v>49</v>
      </c>
      <c r="B3326">
        <v>95</v>
      </c>
      <c r="C3326" t="s">
        <v>10397</v>
      </c>
      <c r="D3326" s="7">
        <v>40780</v>
      </c>
      <c r="E3326" t="s">
        <v>613</v>
      </c>
      <c r="F3326" t="s">
        <v>4920</v>
      </c>
      <c r="G3326" t="s">
        <v>613</v>
      </c>
      <c r="H3326" t="s">
        <v>53</v>
      </c>
      <c r="I3326" t="s">
        <v>255</v>
      </c>
      <c r="J3326" t="s">
        <v>80</v>
      </c>
      <c r="K3326" t="s">
        <v>4348</v>
      </c>
      <c r="L3326" t="s">
        <v>4349</v>
      </c>
      <c r="M3326" t="s">
        <v>1264</v>
      </c>
      <c r="N3326">
        <v>6</v>
      </c>
    </row>
    <row r="3327" spans="1:14" hidden="1" x14ac:dyDescent="0.25">
      <c r="A3327">
        <v>49</v>
      </c>
      <c r="B3327">
        <v>96</v>
      </c>
      <c r="C3327" t="s">
        <v>10397</v>
      </c>
      <c r="D3327" s="7">
        <v>40780</v>
      </c>
      <c r="E3327" t="s">
        <v>613</v>
      </c>
      <c r="F3327" t="s">
        <v>4920</v>
      </c>
      <c r="G3327" t="s">
        <v>613</v>
      </c>
      <c r="H3327" t="s">
        <v>21</v>
      </c>
      <c r="I3327" t="s">
        <v>22</v>
      </c>
      <c r="K3327" t="s">
        <v>4349</v>
      </c>
      <c r="L3327" t="s">
        <v>4350</v>
      </c>
    </row>
    <row r="3328" spans="1:14" hidden="1" x14ac:dyDescent="0.25">
      <c r="A3328">
        <v>49</v>
      </c>
      <c r="B3328">
        <v>97</v>
      </c>
      <c r="C3328" t="s">
        <v>10397</v>
      </c>
      <c r="D3328" s="7">
        <v>40780</v>
      </c>
      <c r="E3328" t="s">
        <v>613</v>
      </c>
      <c r="F3328" t="s">
        <v>4920</v>
      </c>
      <c r="G3328" t="s">
        <v>613</v>
      </c>
      <c r="H3328" t="s">
        <v>24</v>
      </c>
      <c r="I3328" t="s">
        <v>10323</v>
      </c>
      <c r="K3328" t="s">
        <v>4350</v>
      </c>
      <c r="L3328" t="s">
        <v>4351</v>
      </c>
    </row>
    <row r="3329" spans="1:14" hidden="1" x14ac:dyDescent="0.25">
      <c r="A3329">
        <v>49</v>
      </c>
      <c r="B3329">
        <v>98</v>
      </c>
      <c r="C3329" t="s">
        <v>10397</v>
      </c>
      <c r="D3329" s="7">
        <v>40780</v>
      </c>
      <c r="E3329" t="s">
        <v>613</v>
      </c>
      <c r="F3329" t="s">
        <v>4920</v>
      </c>
      <c r="G3329" t="s">
        <v>613</v>
      </c>
      <c r="H3329" t="s">
        <v>24</v>
      </c>
      <c r="I3329" t="s">
        <v>118</v>
      </c>
      <c r="K3329" t="s">
        <v>4351</v>
      </c>
      <c r="L3329" t="s">
        <v>4352</v>
      </c>
    </row>
    <row r="3330" spans="1:14" hidden="1" x14ac:dyDescent="0.25">
      <c r="A3330">
        <v>49</v>
      </c>
      <c r="B3330">
        <v>99</v>
      </c>
      <c r="C3330" t="s">
        <v>10397</v>
      </c>
      <c r="D3330" s="7">
        <v>40780</v>
      </c>
      <c r="E3330" t="s">
        <v>613</v>
      </c>
      <c r="F3330" t="s">
        <v>4920</v>
      </c>
      <c r="G3330" t="s">
        <v>613</v>
      </c>
      <c r="H3330" t="s">
        <v>10</v>
      </c>
      <c r="I3330" t="s">
        <v>118</v>
      </c>
      <c r="K3330" t="s">
        <v>4352</v>
      </c>
      <c r="L3330" t="s">
        <v>4353</v>
      </c>
    </row>
    <row r="3331" spans="1:14" hidden="1" x14ac:dyDescent="0.25">
      <c r="A3331">
        <v>49</v>
      </c>
      <c r="B3331">
        <v>100</v>
      </c>
      <c r="C3331" t="s">
        <v>10397</v>
      </c>
      <c r="D3331" s="7">
        <v>40780</v>
      </c>
      <c r="E3331" t="s">
        <v>613</v>
      </c>
      <c r="F3331" t="s">
        <v>4920</v>
      </c>
      <c r="G3331" t="s">
        <v>613</v>
      </c>
      <c r="H3331" t="s">
        <v>10</v>
      </c>
      <c r="I3331" t="s">
        <v>14</v>
      </c>
      <c r="K3331" t="s">
        <v>4353</v>
      </c>
      <c r="L3331" t="s">
        <v>4354</v>
      </c>
    </row>
    <row r="3332" spans="1:14" hidden="1" x14ac:dyDescent="0.25">
      <c r="A3332">
        <v>49</v>
      </c>
      <c r="B3332">
        <v>101</v>
      </c>
      <c r="C3332" t="s">
        <v>10397</v>
      </c>
      <c r="D3332" s="7">
        <v>40780</v>
      </c>
      <c r="E3332" t="s">
        <v>613</v>
      </c>
      <c r="F3332" t="s">
        <v>4920</v>
      </c>
      <c r="G3332" t="s">
        <v>613</v>
      </c>
      <c r="H3332" t="s">
        <v>17</v>
      </c>
      <c r="I3332" t="s">
        <v>18</v>
      </c>
      <c r="K3332" t="s">
        <v>4354</v>
      </c>
      <c r="L3332" t="s">
        <v>4355</v>
      </c>
    </row>
    <row r="3333" spans="1:14" hidden="1" x14ac:dyDescent="0.25">
      <c r="A3333">
        <v>49</v>
      </c>
      <c r="B3333">
        <v>102</v>
      </c>
      <c r="C3333" t="s">
        <v>10397</v>
      </c>
      <c r="D3333" s="7">
        <v>40780</v>
      </c>
      <c r="E3333" t="s">
        <v>613</v>
      </c>
      <c r="F3333" t="s">
        <v>4920</v>
      </c>
      <c r="G3333" t="s">
        <v>613</v>
      </c>
      <c r="H3333" t="s">
        <v>17</v>
      </c>
      <c r="I3333" t="s">
        <v>101</v>
      </c>
      <c r="K3333" t="s">
        <v>4355</v>
      </c>
      <c r="L3333" t="s">
        <v>4356</v>
      </c>
    </row>
    <row r="3334" spans="1:14" hidden="1" x14ac:dyDescent="0.25">
      <c r="A3334">
        <v>49</v>
      </c>
      <c r="B3334">
        <v>103</v>
      </c>
      <c r="C3334" t="s">
        <v>10397</v>
      </c>
      <c r="D3334" s="7">
        <v>40780</v>
      </c>
      <c r="E3334" t="s">
        <v>613</v>
      </c>
      <c r="F3334" t="s">
        <v>4920</v>
      </c>
      <c r="G3334" t="s">
        <v>613</v>
      </c>
      <c r="H3334" t="s">
        <v>33</v>
      </c>
      <c r="I3334" t="s">
        <v>161</v>
      </c>
      <c r="K3334" t="s">
        <v>4356</v>
      </c>
      <c r="L3334" t="s">
        <v>4357</v>
      </c>
    </row>
    <row r="3335" spans="1:14" hidden="1" x14ac:dyDescent="0.25">
      <c r="A3335">
        <v>49</v>
      </c>
      <c r="B3335">
        <v>104</v>
      </c>
      <c r="C3335" t="s">
        <v>10397</v>
      </c>
      <c r="D3335" s="7">
        <v>40780</v>
      </c>
      <c r="E3335" t="s">
        <v>613</v>
      </c>
      <c r="F3335" t="s">
        <v>4920</v>
      </c>
      <c r="G3335" t="s">
        <v>613</v>
      </c>
      <c r="H3335" t="s">
        <v>24</v>
      </c>
      <c r="I3335" t="s">
        <v>1548</v>
      </c>
      <c r="K3335" t="s">
        <v>4358</v>
      </c>
      <c r="L3335" t="s">
        <v>4359</v>
      </c>
    </row>
    <row r="3336" spans="1:14" hidden="1" x14ac:dyDescent="0.25">
      <c r="A3336">
        <v>49</v>
      </c>
      <c r="B3336">
        <v>105</v>
      </c>
      <c r="C3336" t="s">
        <v>10397</v>
      </c>
      <c r="D3336" s="7">
        <v>40780</v>
      </c>
      <c r="E3336" t="s">
        <v>613</v>
      </c>
      <c r="F3336" t="s">
        <v>4920</v>
      </c>
      <c r="G3336" t="s">
        <v>613</v>
      </c>
      <c r="H3336" t="s">
        <v>17</v>
      </c>
      <c r="I3336" t="s">
        <v>101</v>
      </c>
      <c r="K3336" t="s">
        <v>4359</v>
      </c>
      <c r="L3336" t="s">
        <v>4360</v>
      </c>
    </row>
    <row r="3337" spans="1:14" hidden="1" x14ac:dyDescent="0.25">
      <c r="A3337">
        <v>49</v>
      </c>
      <c r="B3337">
        <v>106</v>
      </c>
      <c r="C3337" t="s">
        <v>10397</v>
      </c>
      <c r="D3337" s="7">
        <v>40780</v>
      </c>
      <c r="E3337" t="s">
        <v>613</v>
      </c>
      <c r="F3337" t="s">
        <v>4920</v>
      </c>
      <c r="G3337" t="s">
        <v>613</v>
      </c>
      <c r="H3337" t="s">
        <v>348</v>
      </c>
      <c r="I3337" t="s">
        <v>968</v>
      </c>
      <c r="K3337" t="s">
        <v>4360</v>
      </c>
      <c r="L3337" t="s">
        <v>4360</v>
      </c>
    </row>
    <row r="3338" spans="1:14" hidden="1" x14ac:dyDescent="0.25">
      <c r="A3338">
        <v>49</v>
      </c>
      <c r="B3338">
        <v>107</v>
      </c>
      <c r="C3338" t="s">
        <v>10397</v>
      </c>
      <c r="D3338" s="7">
        <v>40780</v>
      </c>
      <c r="E3338" t="s">
        <v>613</v>
      </c>
      <c r="F3338" t="s">
        <v>4920</v>
      </c>
      <c r="G3338" t="s">
        <v>613</v>
      </c>
      <c r="H3338" t="s">
        <v>17</v>
      </c>
      <c r="I3338" t="s">
        <v>101</v>
      </c>
      <c r="K3338" t="s">
        <v>4360</v>
      </c>
      <c r="L3338" t="s">
        <v>4361</v>
      </c>
    </row>
    <row r="3339" spans="1:14" hidden="1" x14ac:dyDescent="0.25">
      <c r="A3339">
        <v>49</v>
      </c>
      <c r="B3339">
        <v>108</v>
      </c>
      <c r="C3339" t="s">
        <v>10397</v>
      </c>
      <c r="D3339" s="7">
        <v>40780</v>
      </c>
      <c r="E3339" t="s">
        <v>613</v>
      </c>
      <c r="F3339" t="s">
        <v>4920</v>
      </c>
      <c r="G3339" t="s">
        <v>613</v>
      </c>
      <c r="H3339" t="s">
        <v>53</v>
      </c>
      <c r="I3339" t="s">
        <v>255</v>
      </c>
      <c r="J3339" t="s">
        <v>80</v>
      </c>
      <c r="K3339" t="s">
        <v>4361</v>
      </c>
      <c r="L3339" t="s">
        <v>4362</v>
      </c>
      <c r="N3339">
        <v>6</v>
      </c>
    </row>
    <row r="3340" spans="1:14" hidden="1" x14ac:dyDescent="0.25">
      <c r="A3340">
        <v>49</v>
      </c>
      <c r="B3340">
        <v>109</v>
      </c>
      <c r="C3340" t="s">
        <v>10397</v>
      </c>
      <c r="D3340" s="7">
        <v>40780</v>
      </c>
      <c r="E3340" t="s">
        <v>613</v>
      </c>
      <c r="F3340" t="s">
        <v>4920</v>
      </c>
      <c r="G3340" t="s">
        <v>613</v>
      </c>
      <c r="H3340" t="s">
        <v>24</v>
      </c>
      <c r="I3340" t="s">
        <v>10323</v>
      </c>
      <c r="K3340" t="s">
        <v>4363</v>
      </c>
      <c r="L3340" t="s">
        <v>4364</v>
      </c>
    </row>
    <row r="3341" spans="1:14" hidden="1" x14ac:dyDescent="0.25">
      <c r="A3341">
        <v>50</v>
      </c>
      <c r="B3341">
        <v>1</v>
      </c>
      <c r="C3341" t="s">
        <v>10395</v>
      </c>
      <c r="D3341" s="7">
        <v>40887</v>
      </c>
      <c r="E3341" t="s">
        <v>613</v>
      </c>
      <c r="F3341" t="s">
        <v>4365</v>
      </c>
      <c r="G3341" t="s">
        <v>613</v>
      </c>
      <c r="H3341" t="s">
        <v>10</v>
      </c>
      <c r="I3341" t="s">
        <v>2166</v>
      </c>
      <c r="K3341" t="s">
        <v>4366</v>
      </c>
      <c r="L3341" t="s">
        <v>4367</v>
      </c>
    </row>
    <row r="3342" spans="1:14" hidden="1" x14ac:dyDescent="0.25">
      <c r="A3342">
        <v>50</v>
      </c>
      <c r="B3342">
        <v>2</v>
      </c>
      <c r="C3342" t="s">
        <v>10395</v>
      </c>
      <c r="D3342" s="7">
        <v>40887</v>
      </c>
      <c r="E3342" t="s">
        <v>613</v>
      </c>
      <c r="F3342" t="s">
        <v>4365</v>
      </c>
      <c r="G3342" t="s">
        <v>613</v>
      </c>
      <c r="H3342" t="s">
        <v>10</v>
      </c>
      <c r="I3342" t="s">
        <v>11</v>
      </c>
      <c r="K3342" t="s">
        <v>4367</v>
      </c>
      <c r="L3342" t="s">
        <v>4368</v>
      </c>
    </row>
    <row r="3343" spans="1:14" hidden="1" x14ac:dyDescent="0.25">
      <c r="A3343">
        <v>50</v>
      </c>
      <c r="B3343">
        <v>3</v>
      </c>
      <c r="C3343" t="s">
        <v>10395</v>
      </c>
      <c r="D3343" s="7">
        <v>40887</v>
      </c>
      <c r="E3343" t="s">
        <v>613</v>
      </c>
      <c r="F3343" t="s">
        <v>4365</v>
      </c>
      <c r="G3343" t="s">
        <v>613</v>
      </c>
      <c r="H3343" t="s">
        <v>10</v>
      </c>
      <c r="I3343" t="s">
        <v>14</v>
      </c>
      <c r="K3343" t="s">
        <v>4368</v>
      </c>
      <c r="L3343" t="s">
        <v>4369</v>
      </c>
    </row>
    <row r="3344" spans="1:14" hidden="1" x14ac:dyDescent="0.25">
      <c r="A3344">
        <v>50</v>
      </c>
      <c r="B3344">
        <v>4</v>
      </c>
      <c r="C3344" t="s">
        <v>10395</v>
      </c>
      <c r="D3344" s="7">
        <v>40887</v>
      </c>
      <c r="E3344" t="s">
        <v>613</v>
      </c>
      <c r="F3344" t="s">
        <v>4365</v>
      </c>
      <c r="G3344" t="s">
        <v>613</v>
      </c>
      <c r="H3344" t="s">
        <v>17</v>
      </c>
      <c r="I3344" t="s">
        <v>73</v>
      </c>
      <c r="K3344" t="s">
        <v>4369</v>
      </c>
      <c r="L3344" t="s">
        <v>4370</v>
      </c>
    </row>
    <row r="3345" spans="1:14" hidden="1" x14ac:dyDescent="0.25">
      <c r="A3345">
        <v>50</v>
      </c>
      <c r="B3345">
        <v>5</v>
      </c>
      <c r="C3345" t="s">
        <v>10395</v>
      </c>
      <c r="D3345" s="7">
        <v>40887</v>
      </c>
      <c r="E3345" t="s">
        <v>613</v>
      </c>
      <c r="F3345" t="s">
        <v>4365</v>
      </c>
      <c r="G3345" t="s">
        <v>613</v>
      </c>
      <c r="H3345" t="s">
        <v>24</v>
      </c>
      <c r="I3345" t="s">
        <v>10323</v>
      </c>
      <c r="K3345" t="s">
        <v>4370</v>
      </c>
      <c r="L3345" t="s">
        <v>4371</v>
      </c>
    </row>
    <row r="3346" spans="1:14" hidden="1" x14ac:dyDescent="0.25">
      <c r="A3346">
        <v>50</v>
      </c>
      <c r="B3346">
        <v>6</v>
      </c>
      <c r="C3346" t="s">
        <v>10395</v>
      </c>
      <c r="D3346" s="7">
        <v>40887</v>
      </c>
      <c r="E3346" t="s">
        <v>613</v>
      </c>
      <c r="F3346" t="s">
        <v>4365</v>
      </c>
      <c r="G3346" t="s">
        <v>613</v>
      </c>
      <c r="H3346" t="s">
        <v>10</v>
      </c>
      <c r="I3346" t="s">
        <v>118</v>
      </c>
      <c r="K3346" t="s">
        <v>4372</v>
      </c>
      <c r="L3346" t="s">
        <v>4373</v>
      </c>
    </row>
    <row r="3347" spans="1:14" hidden="1" x14ac:dyDescent="0.25">
      <c r="A3347">
        <v>50</v>
      </c>
      <c r="B3347">
        <v>7</v>
      </c>
      <c r="C3347" t="s">
        <v>10395</v>
      </c>
      <c r="D3347" s="7">
        <v>40887</v>
      </c>
      <c r="E3347" t="s">
        <v>613</v>
      </c>
      <c r="F3347" t="s">
        <v>4365</v>
      </c>
      <c r="G3347" t="s">
        <v>613</v>
      </c>
      <c r="H3347" t="s">
        <v>17</v>
      </c>
      <c r="I3347" t="s">
        <v>292</v>
      </c>
      <c r="K3347" t="s">
        <v>4373</v>
      </c>
      <c r="L3347" t="s">
        <v>4374</v>
      </c>
    </row>
    <row r="3348" spans="1:14" hidden="1" x14ac:dyDescent="0.25">
      <c r="A3348">
        <v>50</v>
      </c>
      <c r="B3348">
        <v>8</v>
      </c>
      <c r="C3348" t="s">
        <v>10395</v>
      </c>
      <c r="D3348" s="7">
        <v>40887</v>
      </c>
      <c r="E3348" t="s">
        <v>613</v>
      </c>
      <c r="F3348" t="s">
        <v>4365</v>
      </c>
      <c r="G3348" t="s">
        <v>613</v>
      </c>
      <c r="H3348" t="s">
        <v>17</v>
      </c>
      <c r="I3348" t="s">
        <v>292</v>
      </c>
      <c r="K3348" t="s">
        <v>4374</v>
      </c>
      <c r="L3348" t="s">
        <v>4375</v>
      </c>
    </row>
    <row r="3349" spans="1:14" hidden="1" x14ac:dyDescent="0.25">
      <c r="A3349">
        <v>50</v>
      </c>
      <c r="B3349">
        <v>9</v>
      </c>
      <c r="C3349" t="s">
        <v>10395</v>
      </c>
      <c r="D3349" s="7">
        <v>40887</v>
      </c>
      <c r="E3349" t="s">
        <v>613</v>
      </c>
      <c r="F3349" t="s">
        <v>4365</v>
      </c>
      <c r="G3349" t="s">
        <v>613</v>
      </c>
      <c r="H3349" t="s">
        <v>17</v>
      </c>
      <c r="I3349" t="s">
        <v>101</v>
      </c>
      <c r="K3349" t="s">
        <v>4375</v>
      </c>
      <c r="L3349" t="s">
        <v>4376</v>
      </c>
    </row>
    <row r="3350" spans="1:14" hidden="1" x14ac:dyDescent="0.25">
      <c r="A3350">
        <v>50</v>
      </c>
      <c r="B3350">
        <v>10</v>
      </c>
      <c r="C3350" t="s">
        <v>10395</v>
      </c>
      <c r="D3350" s="7">
        <v>40887</v>
      </c>
      <c r="E3350" t="s">
        <v>613</v>
      </c>
      <c r="F3350" t="s">
        <v>4365</v>
      </c>
      <c r="G3350" t="s">
        <v>613</v>
      </c>
      <c r="H3350" t="s">
        <v>17</v>
      </c>
      <c r="I3350" t="s">
        <v>73</v>
      </c>
      <c r="K3350" t="s">
        <v>4376</v>
      </c>
      <c r="L3350" t="s">
        <v>4377</v>
      </c>
    </row>
    <row r="3351" spans="1:14" hidden="1" x14ac:dyDescent="0.25">
      <c r="A3351">
        <v>50</v>
      </c>
      <c r="B3351">
        <v>11</v>
      </c>
      <c r="C3351" t="s">
        <v>10395</v>
      </c>
      <c r="D3351" s="7">
        <v>40887</v>
      </c>
      <c r="E3351" t="s">
        <v>613</v>
      </c>
      <c r="F3351" t="s">
        <v>4365</v>
      </c>
      <c r="G3351" t="s">
        <v>613</v>
      </c>
      <c r="H3351" t="s">
        <v>24</v>
      </c>
      <c r="I3351" t="s">
        <v>10323</v>
      </c>
      <c r="K3351" t="s">
        <v>4377</v>
      </c>
      <c r="L3351" t="s">
        <v>4378</v>
      </c>
    </row>
    <row r="3352" spans="1:14" hidden="1" x14ac:dyDescent="0.25">
      <c r="A3352">
        <v>50</v>
      </c>
      <c r="B3352">
        <v>12</v>
      </c>
      <c r="C3352" t="s">
        <v>10395</v>
      </c>
      <c r="D3352" s="7">
        <v>40887</v>
      </c>
      <c r="E3352" t="s">
        <v>613</v>
      </c>
      <c r="F3352" t="s">
        <v>4365</v>
      </c>
      <c r="G3352" t="s">
        <v>613</v>
      </c>
      <c r="H3352" t="s">
        <v>10</v>
      </c>
      <c r="I3352" t="s">
        <v>118</v>
      </c>
      <c r="K3352" t="s">
        <v>4379</v>
      </c>
      <c r="L3352" t="s">
        <v>4380</v>
      </c>
    </row>
    <row r="3353" spans="1:14" hidden="1" x14ac:dyDescent="0.25">
      <c r="A3353">
        <v>50</v>
      </c>
      <c r="B3353">
        <v>13</v>
      </c>
      <c r="C3353" t="s">
        <v>10395</v>
      </c>
      <c r="D3353" s="7">
        <v>40887</v>
      </c>
      <c r="E3353" t="s">
        <v>613</v>
      </c>
      <c r="F3353" t="s">
        <v>4365</v>
      </c>
      <c r="G3353" t="s">
        <v>613</v>
      </c>
      <c r="H3353" t="s">
        <v>10</v>
      </c>
      <c r="I3353" t="s">
        <v>14</v>
      </c>
      <c r="K3353" t="s">
        <v>4380</v>
      </c>
      <c r="L3353" t="s">
        <v>4381</v>
      </c>
    </row>
    <row r="3354" spans="1:14" hidden="1" x14ac:dyDescent="0.25">
      <c r="A3354">
        <v>50</v>
      </c>
      <c r="B3354">
        <v>14</v>
      </c>
      <c r="C3354" t="s">
        <v>10395</v>
      </c>
      <c r="D3354" s="7">
        <v>40887</v>
      </c>
      <c r="E3354" t="s">
        <v>613</v>
      </c>
      <c r="F3354" t="s">
        <v>4365</v>
      </c>
      <c r="G3354" t="s">
        <v>613</v>
      </c>
      <c r="H3354" t="s">
        <v>10</v>
      </c>
      <c r="I3354" t="s">
        <v>118</v>
      </c>
      <c r="K3354" t="s">
        <v>4382</v>
      </c>
      <c r="L3354" t="s">
        <v>4383</v>
      </c>
    </row>
    <row r="3355" spans="1:14" hidden="1" x14ac:dyDescent="0.25">
      <c r="A3355">
        <v>50</v>
      </c>
      <c r="B3355">
        <v>15</v>
      </c>
      <c r="C3355" t="s">
        <v>10395</v>
      </c>
      <c r="D3355" s="7">
        <v>40887</v>
      </c>
      <c r="E3355" t="s">
        <v>613</v>
      </c>
      <c r="F3355" t="s">
        <v>4365</v>
      </c>
      <c r="G3355" t="s">
        <v>613</v>
      </c>
      <c r="H3355" t="s">
        <v>10</v>
      </c>
      <c r="I3355" t="s">
        <v>14</v>
      </c>
      <c r="K3355" t="s">
        <v>4383</v>
      </c>
      <c r="L3355" t="s">
        <v>4384</v>
      </c>
    </row>
    <row r="3356" spans="1:14" hidden="1" x14ac:dyDescent="0.25">
      <c r="A3356">
        <v>50</v>
      </c>
      <c r="B3356">
        <v>16</v>
      </c>
      <c r="C3356" t="s">
        <v>10395</v>
      </c>
      <c r="D3356" s="7">
        <v>40887</v>
      </c>
      <c r="E3356" t="s">
        <v>613</v>
      </c>
      <c r="F3356" t="s">
        <v>4365</v>
      </c>
      <c r="G3356" t="s">
        <v>613</v>
      </c>
      <c r="H3356" t="s">
        <v>17</v>
      </c>
      <c r="I3356" t="s">
        <v>18</v>
      </c>
      <c r="K3356" t="s">
        <v>4384</v>
      </c>
      <c r="L3356" t="s">
        <v>4385</v>
      </c>
    </row>
    <row r="3357" spans="1:14" hidden="1" x14ac:dyDescent="0.25">
      <c r="A3357">
        <v>50</v>
      </c>
      <c r="B3357">
        <v>17</v>
      </c>
      <c r="C3357" t="s">
        <v>10395</v>
      </c>
      <c r="D3357" s="7">
        <v>40887</v>
      </c>
      <c r="E3357" t="s">
        <v>613</v>
      </c>
      <c r="F3357" t="s">
        <v>4365</v>
      </c>
      <c r="G3357" t="s">
        <v>613</v>
      </c>
      <c r="H3357" t="s">
        <v>17</v>
      </c>
      <c r="I3357" t="s">
        <v>101</v>
      </c>
      <c r="K3357" t="s">
        <v>4385</v>
      </c>
      <c r="L3357" t="s">
        <v>4386</v>
      </c>
    </row>
    <row r="3358" spans="1:14" hidden="1" x14ac:dyDescent="0.25">
      <c r="A3358">
        <v>50</v>
      </c>
      <c r="B3358">
        <v>18</v>
      </c>
      <c r="C3358" t="s">
        <v>10395</v>
      </c>
      <c r="D3358" s="7">
        <v>40887</v>
      </c>
      <c r="E3358" t="s">
        <v>613</v>
      </c>
      <c r="F3358" t="s">
        <v>4365</v>
      </c>
      <c r="G3358" t="s">
        <v>613</v>
      </c>
      <c r="H3358" t="s">
        <v>17</v>
      </c>
      <c r="I3358" t="s">
        <v>18</v>
      </c>
      <c r="K3358" t="s">
        <v>4386</v>
      </c>
      <c r="L3358" t="s">
        <v>4387</v>
      </c>
    </row>
    <row r="3359" spans="1:14" hidden="1" x14ac:dyDescent="0.25">
      <c r="A3359">
        <v>50</v>
      </c>
      <c r="B3359">
        <v>19</v>
      </c>
      <c r="C3359" t="s">
        <v>10395</v>
      </c>
      <c r="D3359" s="7">
        <v>40887</v>
      </c>
      <c r="E3359" t="s">
        <v>613</v>
      </c>
      <c r="F3359" t="s">
        <v>4365</v>
      </c>
      <c r="G3359" t="s">
        <v>613</v>
      </c>
      <c r="H3359" t="s">
        <v>17</v>
      </c>
      <c r="I3359" t="s">
        <v>292</v>
      </c>
      <c r="K3359" t="s">
        <v>4387</v>
      </c>
      <c r="L3359" t="s">
        <v>4388</v>
      </c>
    </row>
    <row r="3360" spans="1:14" hidden="1" x14ac:dyDescent="0.25">
      <c r="A3360">
        <v>50</v>
      </c>
      <c r="B3360">
        <v>20</v>
      </c>
      <c r="C3360" t="s">
        <v>10395</v>
      </c>
      <c r="D3360" s="7">
        <v>40887</v>
      </c>
      <c r="E3360" t="s">
        <v>613</v>
      </c>
      <c r="F3360" t="s">
        <v>4365</v>
      </c>
      <c r="G3360" t="s">
        <v>613</v>
      </c>
      <c r="H3360" t="s">
        <v>53</v>
      </c>
      <c r="I3360" t="s">
        <v>379</v>
      </c>
      <c r="J3360" t="s">
        <v>80</v>
      </c>
      <c r="K3360" t="s">
        <v>4388</v>
      </c>
      <c r="L3360" t="s">
        <v>4389</v>
      </c>
      <c r="M3360" t="s">
        <v>485</v>
      </c>
      <c r="N3360">
        <v>6</v>
      </c>
    </row>
    <row r="3361" spans="1:12" hidden="1" x14ac:dyDescent="0.25">
      <c r="A3361">
        <v>51</v>
      </c>
      <c r="B3361">
        <v>1</v>
      </c>
      <c r="C3361" t="s">
        <v>10395</v>
      </c>
      <c r="D3361" s="7">
        <v>40887</v>
      </c>
      <c r="E3361" t="s">
        <v>613</v>
      </c>
      <c r="F3361" t="s">
        <v>2484</v>
      </c>
      <c r="G3361" t="s">
        <v>613</v>
      </c>
      <c r="H3361" t="s">
        <v>10</v>
      </c>
      <c r="I3361" t="s">
        <v>62</v>
      </c>
      <c r="K3361" t="s">
        <v>4390</v>
      </c>
      <c r="L3361" t="s">
        <v>4391</v>
      </c>
    </row>
    <row r="3362" spans="1:12" hidden="1" x14ac:dyDescent="0.25">
      <c r="A3362">
        <v>51</v>
      </c>
      <c r="B3362">
        <v>2</v>
      </c>
      <c r="C3362" t="s">
        <v>10395</v>
      </c>
      <c r="D3362" s="7">
        <v>40887</v>
      </c>
      <c r="E3362" t="s">
        <v>613</v>
      </c>
      <c r="F3362" t="s">
        <v>2484</v>
      </c>
      <c r="G3362" t="s">
        <v>613</v>
      </c>
      <c r="H3362" t="s">
        <v>10</v>
      </c>
      <c r="I3362" t="s">
        <v>118</v>
      </c>
      <c r="K3362" t="s">
        <v>4391</v>
      </c>
      <c r="L3362" t="s">
        <v>4392</v>
      </c>
    </row>
    <row r="3363" spans="1:12" hidden="1" x14ac:dyDescent="0.25">
      <c r="A3363">
        <v>51</v>
      </c>
      <c r="B3363">
        <v>3</v>
      </c>
      <c r="C3363" t="s">
        <v>10395</v>
      </c>
      <c r="D3363" s="7">
        <v>40887</v>
      </c>
      <c r="E3363" t="s">
        <v>613</v>
      </c>
      <c r="F3363" t="s">
        <v>2484</v>
      </c>
      <c r="G3363" t="s">
        <v>613</v>
      </c>
      <c r="H3363" t="s">
        <v>10</v>
      </c>
      <c r="I3363" t="s">
        <v>14</v>
      </c>
      <c r="K3363" t="s">
        <v>4392</v>
      </c>
      <c r="L3363" t="s">
        <v>4393</v>
      </c>
    </row>
    <row r="3364" spans="1:12" hidden="1" x14ac:dyDescent="0.25">
      <c r="A3364">
        <v>51</v>
      </c>
      <c r="B3364">
        <v>4</v>
      </c>
      <c r="C3364" t="s">
        <v>10395</v>
      </c>
      <c r="D3364" s="7">
        <v>40887</v>
      </c>
      <c r="E3364" t="s">
        <v>613</v>
      </c>
      <c r="F3364" t="s">
        <v>2484</v>
      </c>
      <c r="G3364" t="s">
        <v>613</v>
      </c>
      <c r="H3364" t="s">
        <v>162</v>
      </c>
      <c r="I3364" t="s">
        <v>163</v>
      </c>
      <c r="K3364" t="s">
        <v>4393</v>
      </c>
      <c r="L3364" t="s">
        <v>4394</v>
      </c>
    </row>
    <row r="3365" spans="1:12" hidden="1" x14ac:dyDescent="0.25">
      <c r="A3365">
        <v>51</v>
      </c>
      <c r="B3365">
        <v>5</v>
      </c>
      <c r="C3365" t="s">
        <v>10395</v>
      </c>
      <c r="D3365" s="7">
        <v>40887</v>
      </c>
      <c r="E3365" t="s">
        <v>613</v>
      </c>
      <c r="F3365" t="s">
        <v>2484</v>
      </c>
      <c r="G3365" t="s">
        <v>613</v>
      </c>
      <c r="H3365" t="s">
        <v>24</v>
      </c>
      <c r="I3365" t="s">
        <v>10323</v>
      </c>
      <c r="K3365" t="s">
        <v>4395</v>
      </c>
      <c r="L3365" t="s">
        <v>4396</v>
      </c>
    </row>
    <row r="3366" spans="1:12" hidden="1" x14ac:dyDescent="0.25">
      <c r="A3366">
        <v>51</v>
      </c>
      <c r="B3366">
        <v>6</v>
      </c>
      <c r="C3366" t="s">
        <v>10395</v>
      </c>
      <c r="D3366" s="7">
        <v>40887</v>
      </c>
      <c r="E3366" t="s">
        <v>613</v>
      </c>
      <c r="F3366" t="s">
        <v>2484</v>
      </c>
      <c r="G3366" t="s">
        <v>613</v>
      </c>
      <c r="H3366" t="s">
        <v>10</v>
      </c>
      <c r="I3366" t="s">
        <v>118</v>
      </c>
      <c r="K3366" t="s">
        <v>4397</v>
      </c>
      <c r="L3366" t="s">
        <v>4398</v>
      </c>
    </row>
    <row r="3367" spans="1:12" hidden="1" x14ac:dyDescent="0.25">
      <c r="A3367">
        <v>51</v>
      </c>
      <c r="B3367">
        <v>7</v>
      </c>
      <c r="C3367" t="s">
        <v>10395</v>
      </c>
      <c r="D3367" s="7">
        <v>40887</v>
      </c>
      <c r="E3367" t="s">
        <v>613</v>
      </c>
      <c r="F3367" t="s">
        <v>2484</v>
      </c>
      <c r="G3367" t="s">
        <v>613</v>
      </c>
      <c r="H3367" t="s">
        <v>10</v>
      </c>
      <c r="I3367" t="s">
        <v>14</v>
      </c>
      <c r="K3367" t="s">
        <v>4399</v>
      </c>
      <c r="L3367" t="s">
        <v>4400</v>
      </c>
    </row>
    <row r="3368" spans="1:12" hidden="1" x14ac:dyDescent="0.25">
      <c r="A3368">
        <v>51</v>
      </c>
      <c r="B3368">
        <v>8</v>
      </c>
      <c r="C3368" t="s">
        <v>10395</v>
      </c>
      <c r="D3368" s="7">
        <v>40887</v>
      </c>
      <c r="E3368" t="s">
        <v>613</v>
      </c>
      <c r="F3368" t="s">
        <v>2484</v>
      </c>
      <c r="G3368" t="s">
        <v>613</v>
      </c>
      <c r="H3368" t="s">
        <v>17</v>
      </c>
      <c r="I3368" t="s">
        <v>18</v>
      </c>
      <c r="K3368" t="s">
        <v>4400</v>
      </c>
      <c r="L3368" t="s">
        <v>4401</v>
      </c>
    </row>
    <row r="3369" spans="1:12" hidden="1" x14ac:dyDescent="0.25">
      <c r="A3369">
        <v>51</v>
      </c>
      <c r="B3369">
        <v>9</v>
      </c>
      <c r="C3369" t="s">
        <v>10395</v>
      </c>
      <c r="D3369" s="7">
        <v>40887</v>
      </c>
      <c r="E3369" t="s">
        <v>613</v>
      </c>
      <c r="F3369" t="s">
        <v>2484</v>
      </c>
      <c r="G3369" t="s">
        <v>613</v>
      </c>
      <c r="H3369" t="s">
        <v>24</v>
      </c>
      <c r="I3369" t="s">
        <v>10323</v>
      </c>
      <c r="K3369" t="s">
        <v>4402</v>
      </c>
      <c r="L3369" t="s">
        <v>4403</v>
      </c>
    </row>
    <row r="3370" spans="1:12" hidden="1" x14ac:dyDescent="0.25">
      <c r="A3370">
        <v>51</v>
      </c>
      <c r="B3370">
        <v>10</v>
      </c>
      <c r="C3370" t="s">
        <v>10395</v>
      </c>
      <c r="D3370" s="7">
        <v>40887</v>
      </c>
      <c r="E3370" t="s">
        <v>613</v>
      </c>
      <c r="F3370" t="s">
        <v>2484</v>
      </c>
      <c r="G3370" t="s">
        <v>613</v>
      </c>
      <c r="H3370" t="s">
        <v>10</v>
      </c>
      <c r="I3370" t="s">
        <v>118</v>
      </c>
      <c r="K3370" t="s">
        <v>4404</v>
      </c>
      <c r="L3370" t="s">
        <v>4405</v>
      </c>
    </row>
    <row r="3371" spans="1:12" hidden="1" x14ac:dyDescent="0.25">
      <c r="A3371">
        <v>51</v>
      </c>
      <c r="B3371">
        <v>11</v>
      </c>
      <c r="C3371" t="s">
        <v>10395</v>
      </c>
      <c r="D3371" s="7">
        <v>40887</v>
      </c>
      <c r="E3371" t="s">
        <v>613</v>
      </c>
      <c r="F3371" t="s">
        <v>2484</v>
      </c>
      <c r="G3371" t="s">
        <v>613</v>
      </c>
      <c r="H3371" t="s">
        <v>10</v>
      </c>
      <c r="I3371" t="s">
        <v>14</v>
      </c>
      <c r="K3371" t="s">
        <v>4405</v>
      </c>
      <c r="L3371" t="s">
        <v>4406</v>
      </c>
    </row>
    <row r="3372" spans="1:12" hidden="1" x14ac:dyDescent="0.25">
      <c r="A3372">
        <v>51</v>
      </c>
      <c r="B3372">
        <v>12</v>
      </c>
      <c r="C3372" t="s">
        <v>10395</v>
      </c>
      <c r="D3372" s="7">
        <v>40887</v>
      </c>
      <c r="E3372" t="s">
        <v>613</v>
      </c>
      <c r="F3372" t="s">
        <v>2484</v>
      </c>
      <c r="G3372" t="s">
        <v>613</v>
      </c>
      <c r="H3372" t="s">
        <v>17</v>
      </c>
      <c r="I3372" t="s">
        <v>18</v>
      </c>
      <c r="K3372" t="s">
        <v>4406</v>
      </c>
      <c r="L3372" t="s">
        <v>4407</v>
      </c>
    </row>
    <row r="3373" spans="1:12" hidden="1" x14ac:dyDescent="0.25">
      <c r="A3373">
        <v>51</v>
      </c>
      <c r="B3373">
        <v>13</v>
      </c>
      <c r="C3373" t="s">
        <v>10395</v>
      </c>
      <c r="D3373" s="7">
        <v>40887</v>
      </c>
      <c r="E3373" t="s">
        <v>613</v>
      </c>
      <c r="F3373" t="s">
        <v>2484</v>
      </c>
      <c r="G3373" t="s">
        <v>613</v>
      </c>
      <c r="H3373" t="s">
        <v>24</v>
      </c>
      <c r="I3373" t="s">
        <v>10323</v>
      </c>
      <c r="K3373" t="s">
        <v>4408</v>
      </c>
      <c r="L3373" t="s">
        <v>4409</v>
      </c>
    </row>
    <row r="3374" spans="1:12" hidden="1" x14ac:dyDescent="0.25">
      <c r="A3374">
        <v>51</v>
      </c>
      <c r="B3374">
        <v>14</v>
      </c>
      <c r="C3374" t="s">
        <v>10395</v>
      </c>
      <c r="D3374" s="7">
        <v>40887</v>
      </c>
      <c r="E3374" t="s">
        <v>613</v>
      </c>
      <c r="F3374" t="s">
        <v>2484</v>
      </c>
      <c r="G3374" t="s">
        <v>613</v>
      </c>
      <c r="H3374" t="s">
        <v>24</v>
      </c>
      <c r="I3374" t="s">
        <v>10323</v>
      </c>
      <c r="K3374" t="s">
        <v>4410</v>
      </c>
      <c r="L3374" t="s">
        <v>4411</v>
      </c>
    </row>
    <row r="3375" spans="1:12" hidden="1" x14ac:dyDescent="0.25">
      <c r="A3375">
        <v>51</v>
      </c>
      <c r="B3375">
        <v>15</v>
      </c>
      <c r="C3375" t="s">
        <v>10395</v>
      </c>
      <c r="D3375" s="7">
        <v>40887</v>
      </c>
      <c r="E3375" t="s">
        <v>613</v>
      </c>
      <c r="F3375" t="s">
        <v>2484</v>
      </c>
      <c r="G3375" t="s">
        <v>613</v>
      </c>
      <c r="H3375" t="s">
        <v>10</v>
      </c>
      <c r="I3375" t="s">
        <v>113</v>
      </c>
      <c r="K3375" t="s">
        <v>4411</v>
      </c>
      <c r="L3375" t="s">
        <v>4412</v>
      </c>
    </row>
    <row r="3376" spans="1:12" hidden="1" x14ac:dyDescent="0.25">
      <c r="A3376">
        <v>51</v>
      </c>
      <c r="B3376">
        <v>16</v>
      </c>
      <c r="C3376" t="s">
        <v>10395</v>
      </c>
      <c r="D3376" s="7">
        <v>40887</v>
      </c>
      <c r="E3376" t="s">
        <v>613</v>
      </c>
      <c r="F3376" t="s">
        <v>2484</v>
      </c>
      <c r="G3376" t="s">
        <v>613</v>
      </c>
      <c r="H3376" t="s">
        <v>10</v>
      </c>
      <c r="I3376" t="s">
        <v>118</v>
      </c>
      <c r="K3376" t="s">
        <v>4412</v>
      </c>
      <c r="L3376" t="s">
        <v>4413</v>
      </c>
    </row>
    <row r="3377" spans="1:12" hidden="1" x14ac:dyDescent="0.25">
      <c r="A3377">
        <v>51</v>
      </c>
      <c r="B3377">
        <v>17</v>
      </c>
      <c r="C3377" t="s">
        <v>10395</v>
      </c>
      <c r="D3377" s="7">
        <v>40887</v>
      </c>
      <c r="E3377" t="s">
        <v>613</v>
      </c>
      <c r="F3377" t="s">
        <v>2484</v>
      </c>
      <c r="G3377" t="s">
        <v>613</v>
      </c>
      <c r="H3377" t="s">
        <v>10</v>
      </c>
      <c r="I3377" t="s">
        <v>14</v>
      </c>
      <c r="K3377" t="s">
        <v>4413</v>
      </c>
      <c r="L3377" t="s">
        <v>4414</v>
      </c>
    </row>
    <row r="3378" spans="1:12" hidden="1" x14ac:dyDescent="0.25">
      <c r="A3378">
        <v>51</v>
      </c>
      <c r="B3378">
        <v>18</v>
      </c>
      <c r="C3378" t="s">
        <v>10395</v>
      </c>
      <c r="D3378" s="7">
        <v>40887</v>
      </c>
      <c r="E3378" t="s">
        <v>613</v>
      </c>
      <c r="F3378" t="s">
        <v>2484</v>
      </c>
      <c r="G3378" t="s">
        <v>613</v>
      </c>
      <c r="H3378" t="s">
        <v>17</v>
      </c>
      <c r="I3378" t="s">
        <v>18</v>
      </c>
      <c r="K3378" t="s">
        <v>4414</v>
      </c>
      <c r="L3378" t="s">
        <v>4415</v>
      </c>
    </row>
    <row r="3379" spans="1:12" hidden="1" x14ac:dyDescent="0.25">
      <c r="A3379">
        <v>51</v>
      </c>
      <c r="B3379">
        <v>19</v>
      </c>
      <c r="C3379" t="s">
        <v>10395</v>
      </c>
      <c r="D3379" s="7">
        <v>40887</v>
      </c>
      <c r="E3379" t="s">
        <v>613</v>
      </c>
      <c r="F3379" t="s">
        <v>2484</v>
      </c>
      <c r="G3379" t="s">
        <v>613</v>
      </c>
      <c r="H3379" t="s">
        <v>10</v>
      </c>
      <c r="I3379" t="s">
        <v>14</v>
      </c>
      <c r="K3379" t="s">
        <v>4415</v>
      </c>
      <c r="L3379" t="s">
        <v>4416</v>
      </c>
    </row>
    <row r="3380" spans="1:12" hidden="1" x14ac:dyDescent="0.25">
      <c r="A3380">
        <v>51</v>
      </c>
      <c r="B3380">
        <v>20</v>
      </c>
      <c r="C3380" t="s">
        <v>10395</v>
      </c>
      <c r="D3380" s="7">
        <v>40887</v>
      </c>
      <c r="E3380" t="s">
        <v>613</v>
      </c>
      <c r="F3380" t="s">
        <v>2484</v>
      </c>
      <c r="G3380" t="s">
        <v>613</v>
      </c>
      <c r="H3380" t="s">
        <v>17</v>
      </c>
      <c r="I3380" t="s">
        <v>18</v>
      </c>
      <c r="K3380" t="s">
        <v>4416</v>
      </c>
      <c r="L3380" t="s">
        <v>4417</v>
      </c>
    </row>
    <row r="3381" spans="1:12" hidden="1" x14ac:dyDescent="0.25">
      <c r="A3381">
        <v>51</v>
      </c>
      <c r="B3381">
        <v>21</v>
      </c>
      <c r="C3381" t="s">
        <v>10395</v>
      </c>
      <c r="D3381" s="7">
        <v>40887</v>
      </c>
      <c r="E3381" t="s">
        <v>613</v>
      </c>
      <c r="F3381" t="s">
        <v>2484</v>
      </c>
      <c r="G3381" t="s">
        <v>613</v>
      </c>
      <c r="H3381" t="s">
        <v>24</v>
      </c>
      <c r="I3381" t="s">
        <v>10323</v>
      </c>
      <c r="K3381" t="s">
        <v>4417</v>
      </c>
      <c r="L3381" t="s">
        <v>4418</v>
      </c>
    </row>
    <row r="3382" spans="1:12" hidden="1" x14ac:dyDescent="0.25">
      <c r="A3382">
        <v>51</v>
      </c>
      <c r="B3382">
        <v>22</v>
      </c>
      <c r="C3382" t="s">
        <v>10395</v>
      </c>
      <c r="D3382" s="7">
        <v>40887</v>
      </c>
      <c r="E3382" t="s">
        <v>613</v>
      </c>
      <c r="F3382" t="s">
        <v>2484</v>
      </c>
      <c r="G3382" t="s">
        <v>613</v>
      </c>
      <c r="H3382" t="s">
        <v>10</v>
      </c>
      <c r="I3382" t="s">
        <v>118</v>
      </c>
      <c r="K3382" t="s">
        <v>4418</v>
      </c>
      <c r="L3382" t="s">
        <v>4419</v>
      </c>
    </row>
    <row r="3383" spans="1:12" hidden="1" x14ac:dyDescent="0.25">
      <c r="A3383">
        <v>51</v>
      </c>
      <c r="B3383">
        <v>23</v>
      </c>
      <c r="C3383" t="s">
        <v>10395</v>
      </c>
      <c r="D3383" s="7">
        <v>40887</v>
      </c>
      <c r="E3383" t="s">
        <v>613</v>
      </c>
      <c r="F3383" t="s">
        <v>2484</v>
      </c>
      <c r="G3383" t="s">
        <v>613</v>
      </c>
      <c r="H3383" t="s">
        <v>10</v>
      </c>
      <c r="I3383" t="s">
        <v>14</v>
      </c>
      <c r="K3383" t="s">
        <v>4419</v>
      </c>
      <c r="L3383" t="s">
        <v>4420</v>
      </c>
    </row>
    <row r="3384" spans="1:12" hidden="1" x14ac:dyDescent="0.25">
      <c r="A3384">
        <v>51</v>
      </c>
      <c r="B3384">
        <v>24</v>
      </c>
      <c r="C3384" t="s">
        <v>10395</v>
      </c>
      <c r="D3384" s="7">
        <v>40887</v>
      </c>
      <c r="E3384" t="s">
        <v>613</v>
      </c>
      <c r="F3384" t="s">
        <v>2484</v>
      </c>
      <c r="G3384" t="s">
        <v>613</v>
      </c>
      <c r="H3384" t="s">
        <v>17</v>
      </c>
      <c r="I3384" t="s">
        <v>18</v>
      </c>
      <c r="K3384" t="s">
        <v>4420</v>
      </c>
      <c r="L3384" t="s">
        <v>4421</v>
      </c>
    </row>
    <row r="3385" spans="1:12" hidden="1" x14ac:dyDescent="0.25">
      <c r="A3385">
        <v>51</v>
      </c>
      <c r="B3385">
        <v>25</v>
      </c>
      <c r="C3385" t="s">
        <v>10395</v>
      </c>
      <c r="D3385" s="7">
        <v>40887</v>
      </c>
      <c r="E3385" t="s">
        <v>613</v>
      </c>
      <c r="F3385" t="s">
        <v>2484</v>
      </c>
      <c r="G3385" t="s">
        <v>613</v>
      </c>
      <c r="H3385" t="s">
        <v>24</v>
      </c>
      <c r="I3385" t="s">
        <v>10323</v>
      </c>
      <c r="K3385" t="s">
        <v>4421</v>
      </c>
      <c r="L3385" t="s">
        <v>4422</v>
      </c>
    </row>
    <row r="3386" spans="1:12" hidden="1" x14ac:dyDescent="0.25">
      <c r="A3386">
        <v>51</v>
      </c>
      <c r="B3386">
        <v>26</v>
      </c>
      <c r="C3386" t="s">
        <v>10395</v>
      </c>
      <c r="D3386" s="7">
        <v>40887</v>
      </c>
      <c r="E3386" t="s">
        <v>613</v>
      </c>
      <c r="F3386" t="s">
        <v>2484</v>
      </c>
      <c r="G3386" t="s">
        <v>613</v>
      </c>
      <c r="H3386" t="s">
        <v>10</v>
      </c>
      <c r="I3386" t="s">
        <v>118</v>
      </c>
      <c r="K3386" t="s">
        <v>4423</v>
      </c>
      <c r="L3386" t="s">
        <v>4424</v>
      </c>
    </row>
    <row r="3387" spans="1:12" hidden="1" x14ac:dyDescent="0.25">
      <c r="A3387">
        <v>51</v>
      </c>
      <c r="B3387">
        <v>27</v>
      </c>
      <c r="C3387" t="s">
        <v>10395</v>
      </c>
      <c r="D3387" s="7">
        <v>40887</v>
      </c>
      <c r="E3387" t="s">
        <v>613</v>
      </c>
      <c r="F3387" t="s">
        <v>2484</v>
      </c>
      <c r="G3387" t="s">
        <v>613</v>
      </c>
      <c r="H3387" t="s">
        <v>10</v>
      </c>
      <c r="I3387" t="s">
        <v>14</v>
      </c>
      <c r="K3387" t="s">
        <v>4424</v>
      </c>
      <c r="L3387" t="s">
        <v>4425</v>
      </c>
    </row>
    <row r="3388" spans="1:12" hidden="1" x14ac:dyDescent="0.25">
      <c r="A3388">
        <v>51</v>
      </c>
      <c r="B3388">
        <v>28</v>
      </c>
      <c r="C3388" t="s">
        <v>10395</v>
      </c>
      <c r="D3388" s="7">
        <v>40887</v>
      </c>
      <c r="E3388" t="s">
        <v>613</v>
      </c>
      <c r="F3388" t="s">
        <v>2484</v>
      </c>
      <c r="G3388" t="s">
        <v>613</v>
      </c>
      <c r="H3388" t="s">
        <v>17</v>
      </c>
      <c r="I3388" t="s">
        <v>18</v>
      </c>
      <c r="K3388" t="s">
        <v>4425</v>
      </c>
      <c r="L3388" t="s">
        <v>4426</v>
      </c>
    </row>
    <row r="3389" spans="1:12" hidden="1" x14ac:dyDescent="0.25">
      <c r="A3389">
        <v>51</v>
      </c>
      <c r="B3389">
        <v>29</v>
      </c>
      <c r="C3389" t="s">
        <v>10395</v>
      </c>
      <c r="D3389" s="7">
        <v>40887</v>
      </c>
      <c r="E3389" t="s">
        <v>613</v>
      </c>
      <c r="F3389" t="s">
        <v>2484</v>
      </c>
      <c r="G3389" t="s">
        <v>613</v>
      </c>
      <c r="H3389" t="s">
        <v>10</v>
      </c>
      <c r="I3389" t="s">
        <v>14</v>
      </c>
      <c r="K3389" t="s">
        <v>4426</v>
      </c>
      <c r="L3389" t="s">
        <v>4427</v>
      </c>
    </row>
    <row r="3390" spans="1:12" hidden="1" x14ac:dyDescent="0.25">
      <c r="A3390">
        <v>51</v>
      </c>
      <c r="B3390">
        <v>30</v>
      </c>
      <c r="C3390" t="s">
        <v>10395</v>
      </c>
      <c r="D3390" s="7">
        <v>40887</v>
      </c>
      <c r="E3390" t="s">
        <v>613</v>
      </c>
      <c r="F3390" t="s">
        <v>2484</v>
      </c>
      <c r="G3390" t="s">
        <v>613</v>
      </c>
      <c r="H3390" t="s">
        <v>33</v>
      </c>
      <c r="I3390" t="s">
        <v>603</v>
      </c>
      <c r="K3390" t="s">
        <v>4427</v>
      </c>
      <c r="L3390" t="s">
        <v>4428</v>
      </c>
    </row>
    <row r="3391" spans="1:12" hidden="1" x14ac:dyDescent="0.25">
      <c r="A3391">
        <v>51</v>
      </c>
      <c r="B3391">
        <v>31</v>
      </c>
      <c r="C3391" t="s">
        <v>10395</v>
      </c>
      <c r="D3391" s="7">
        <v>40887</v>
      </c>
      <c r="E3391" t="s">
        <v>613</v>
      </c>
      <c r="F3391" t="s">
        <v>2484</v>
      </c>
      <c r="G3391" t="s">
        <v>613</v>
      </c>
      <c r="H3391" t="s">
        <v>24</v>
      </c>
      <c r="I3391" t="s">
        <v>10323</v>
      </c>
      <c r="K3391" t="s">
        <v>4428</v>
      </c>
      <c r="L3391" t="s">
        <v>4429</v>
      </c>
    </row>
    <row r="3392" spans="1:12" hidden="1" x14ac:dyDescent="0.25">
      <c r="A3392">
        <v>51</v>
      </c>
      <c r="B3392">
        <v>32</v>
      </c>
      <c r="C3392" t="s">
        <v>10395</v>
      </c>
      <c r="D3392" s="7">
        <v>40887</v>
      </c>
      <c r="E3392" t="s">
        <v>613</v>
      </c>
      <c r="F3392" t="s">
        <v>2484</v>
      </c>
      <c r="G3392" t="s">
        <v>613</v>
      </c>
      <c r="H3392" t="s">
        <v>10</v>
      </c>
      <c r="I3392" t="s">
        <v>118</v>
      </c>
      <c r="K3392" t="s">
        <v>4430</v>
      </c>
      <c r="L3392" t="s">
        <v>4431</v>
      </c>
    </row>
    <row r="3393" spans="1:12" hidden="1" x14ac:dyDescent="0.25">
      <c r="A3393">
        <v>51</v>
      </c>
      <c r="B3393">
        <v>33</v>
      </c>
      <c r="C3393" t="s">
        <v>10395</v>
      </c>
      <c r="D3393" s="7">
        <v>40887</v>
      </c>
      <c r="E3393" t="s">
        <v>613</v>
      </c>
      <c r="F3393" t="s">
        <v>2484</v>
      </c>
      <c r="G3393" t="s">
        <v>613</v>
      </c>
      <c r="H3393" t="s">
        <v>10</v>
      </c>
      <c r="I3393" t="s">
        <v>14</v>
      </c>
      <c r="K3393" t="s">
        <v>4431</v>
      </c>
      <c r="L3393" t="s">
        <v>4432</v>
      </c>
    </row>
    <row r="3394" spans="1:12" hidden="1" x14ac:dyDescent="0.25">
      <c r="A3394">
        <v>51</v>
      </c>
      <c r="B3394">
        <v>34</v>
      </c>
      <c r="C3394" t="s">
        <v>10395</v>
      </c>
      <c r="D3394" s="7">
        <v>40887</v>
      </c>
      <c r="E3394" t="s">
        <v>613</v>
      </c>
      <c r="F3394" t="s">
        <v>2484</v>
      </c>
      <c r="G3394" t="s">
        <v>613</v>
      </c>
      <c r="H3394" t="s">
        <v>17</v>
      </c>
      <c r="I3394" t="s">
        <v>18</v>
      </c>
      <c r="K3394" t="s">
        <v>4432</v>
      </c>
      <c r="L3394" t="s">
        <v>4433</v>
      </c>
    </row>
    <row r="3395" spans="1:12" hidden="1" x14ac:dyDescent="0.25">
      <c r="A3395">
        <v>51</v>
      </c>
      <c r="B3395">
        <v>35</v>
      </c>
      <c r="C3395" t="s">
        <v>10395</v>
      </c>
      <c r="D3395" s="7">
        <v>40887</v>
      </c>
      <c r="E3395" t="s">
        <v>613</v>
      </c>
      <c r="F3395" t="s">
        <v>2484</v>
      </c>
      <c r="G3395" t="s">
        <v>613</v>
      </c>
      <c r="H3395" t="s">
        <v>348</v>
      </c>
      <c r="I3395" t="s">
        <v>968</v>
      </c>
      <c r="K3395" t="s">
        <v>4433</v>
      </c>
      <c r="L3395" t="s">
        <v>4433</v>
      </c>
    </row>
    <row r="3396" spans="1:12" hidden="1" x14ac:dyDescent="0.25">
      <c r="A3396">
        <v>51</v>
      </c>
      <c r="B3396">
        <v>36</v>
      </c>
      <c r="C3396" t="s">
        <v>10395</v>
      </c>
      <c r="D3396" s="7">
        <v>40887</v>
      </c>
      <c r="E3396" t="s">
        <v>613</v>
      </c>
      <c r="F3396" t="s">
        <v>2484</v>
      </c>
      <c r="G3396" t="s">
        <v>613</v>
      </c>
      <c r="H3396" t="s">
        <v>17</v>
      </c>
      <c r="I3396" t="s">
        <v>18</v>
      </c>
      <c r="K3396" t="s">
        <v>4433</v>
      </c>
      <c r="L3396" t="s">
        <v>4434</v>
      </c>
    </row>
    <row r="3397" spans="1:12" hidden="1" x14ac:dyDescent="0.25">
      <c r="A3397">
        <v>51</v>
      </c>
      <c r="B3397">
        <v>37</v>
      </c>
      <c r="C3397" t="s">
        <v>10395</v>
      </c>
      <c r="D3397" s="7">
        <v>40887</v>
      </c>
      <c r="E3397" t="s">
        <v>613</v>
      </c>
      <c r="F3397" t="s">
        <v>2484</v>
      </c>
      <c r="G3397" t="s">
        <v>613</v>
      </c>
      <c r="H3397" t="s">
        <v>17</v>
      </c>
      <c r="I3397" t="s">
        <v>101</v>
      </c>
      <c r="K3397" t="s">
        <v>4434</v>
      </c>
      <c r="L3397" t="s">
        <v>4435</v>
      </c>
    </row>
    <row r="3398" spans="1:12" hidden="1" x14ac:dyDescent="0.25">
      <c r="A3398">
        <v>51</v>
      </c>
      <c r="B3398">
        <v>38</v>
      </c>
      <c r="C3398" t="s">
        <v>10395</v>
      </c>
      <c r="D3398" s="7">
        <v>40887</v>
      </c>
      <c r="E3398" t="s">
        <v>613</v>
      </c>
      <c r="F3398" t="s">
        <v>2484</v>
      </c>
      <c r="G3398" t="s">
        <v>613</v>
      </c>
      <c r="H3398" t="s">
        <v>24</v>
      </c>
      <c r="I3398" t="s">
        <v>10323</v>
      </c>
      <c r="K3398" t="s">
        <v>4435</v>
      </c>
      <c r="L3398" t="s">
        <v>4436</v>
      </c>
    </row>
    <row r="3399" spans="1:12" hidden="1" x14ac:dyDescent="0.25">
      <c r="A3399">
        <v>51</v>
      </c>
      <c r="B3399">
        <v>39</v>
      </c>
      <c r="C3399" t="s">
        <v>10395</v>
      </c>
      <c r="D3399" s="7">
        <v>40887</v>
      </c>
      <c r="E3399" t="s">
        <v>613</v>
      </c>
      <c r="F3399" t="s">
        <v>2484</v>
      </c>
      <c r="G3399" t="s">
        <v>613</v>
      </c>
      <c r="H3399" t="s">
        <v>10</v>
      </c>
      <c r="I3399" t="s">
        <v>118</v>
      </c>
      <c r="K3399" t="s">
        <v>4436</v>
      </c>
      <c r="L3399" t="s">
        <v>4437</v>
      </c>
    </row>
    <row r="3400" spans="1:12" hidden="1" x14ac:dyDescent="0.25">
      <c r="A3400">
        <v>51</v>
      </c>
      <c r="B3400">
        <v>40</v>
      </c>
      <c r="C3400" t="s">
        <v>10395</v>
      </c>
      <c r="D3400" s="7">
        <v>40887</v>
      </c>
      <c r="E3400" t="s">
        <v>613</v>
      </c>
      <c r="F3400" t="s">
        <v>2484</v>
      </c>
      <c r="G3400" t="s">
        <v>613</v>
      </c>
      <c r="H3400" t="s">
        <v>10</v>
      </c>
      <c r="I3400" t="s">
        <v>14</v>
      </c>
      <c r="K3400" t="s">
        <v>4437</v>
      </c>
      <c r="L3400" t="s">
        <v>4438</v>
      </c>
    </row>
    <row r="3401" spans="1:12" hidden="1" x14ac:dyDescent="0.25">
      <c r="A3401">
        <v>51</v>
      </c>
      <c r="B3401">
        <v>41</v>
      </c>
      <c r="C3401" t="s">
        <v>10395</v>
      </c>
      <c r="D3401" s="7">
        <v>40887</v>
      </c>
      <c r="E3401" t="s">
        <v>613</v>
      </c>
      <c r="F3401" t="s">
        <v>2484</v>
      </c>
      <c r="G3401" t="s">
        <v>613</v>
      </c>
      <c r="H3401" t="s">
        <v>17</v>
      </c>
      <c r="I3401" t="s">
        <v>18</v>
      </c>
      <c r="K3401" t="s">
        <v>4438</v>
      </c>
      <c r="L3401" t="s">
        <v>4439</v>
      </c>
    </row>
    <row r="3402" spans="1:12" hidden="1" x14ac:dyDescent="0.25">
      <c r="A3402">
        <v>51</v>
      </c>
      <c r="B3402">
        <v>42</v>
      </c>
      <c r="C3402" t="s">
        <v>10395</v>
      </c>
      <c r="D3402" s="7">
        <v>40887</v>
      </c>
      <c r="E3402" t="s">
        <v>613</v>
      </c>
      <c r="F3402" t="s">
        <v>2484</v>
      </c>
      <c r="G3402" t="s">
        <v>613</v>
      </c>
      <c r="H3402" t="s">
        <v>24</v>
      </c>
      <c r="I3402" t="s">
        <v>10323</v>
      </c>
      <c r="K3402" t="s">
        <v>4439</v>
      </c>
      <c r="L3402" t="s">
        <v>4440</v>
      </c>
    </row>
    <row r="3403" spans="1:12" hidden="1" x14ac:dyDescent="0.25">
      <c r="A3403">
        <v>51</v>
      </c>
      <c r="B3403">
        <v>43</v>
      </c>
      <c r="C3403" t="s">
        <v>10395</v>
      </c>
      <c r="D3403" s="7">
        <v>40887</v>
      </c>
      <c r="E3403" t="s">
        <v>613</v>
      </c>
      <c r="F3403" t="s">
        <v>2484</v>
      </c>
      <c r="G3403" t="s">
        <v>613</v>
      </c>
      <c r="H3403" t="s">
        <v>10</v>
      </c>
      <c r="I3403" t="s">
        <v>118</v>
      </c>
      <c r="K3403" t="s">
        <v>4441</v>
      </c>
      <c r="L3403" t="s">
        <v>4442</v>
      </c>
    </row>
    <row r="3404" spans="1:12" hidden="1" x14ac:dyDescent="0.25">
      <c r="A3404">
        <v>51</v>
      </c>
      <c r="B3404">
        <v>44</v>
      </c>
      <c r="C3404" t="s">
        <v>10395</v>
      </c>
      <c r="D3404" s="7">
        <v>40887</v>
      </c>
      <c r="E3404" t="s">
        <v>613</v>
      </c>
      <c r="F3404" t="s">
        <v>2484</v>
      </c>
      <c r="G3404" t="s">
        <v>613</v>
      </c>
      <c r="H3404" t="s">
        <v>17</v>
      </c>
      <c r="I3404" t="s">
        <v>18</v>
      </c>
      <c r="K3404" t="s">
        <v>4442</v>
      </c>
      <c r="L3404" t="s">
        <v>4443</v>
      </c>
    </row>
    <row r="3405" spans="1:12" hidden="1" x14ac:dyDescent="0.25">
      <c r="A3405">
        <v>51</v>
      </c>
      <c r="B3405">
        <v>45</v>
      </c>
      <c r="C3405" t="s">
        <v>10395</v>
      </c>
      <c r="D3405" s="7">
        <v>40887</v>
      </c>
      <c r="E3405" t="s">
        <v>613</v>
      </c>
      <c r="F3405" t="s">
        <v>2484</v>
      </c>
      <c r="G3405" t="s">
        <v>613</v>
      </c>
      <c r="H3405" t="s">
        <v>33</v>
      </c>
      <c r="I3405" t="s">
        <v>603</v>
      </c>
      <c r="K3405" t="s">
        <v>4443</v>
      </c>
      <c r="L3405" t="s">
        <v>4444</v>
      </c>
    </row>
    <row r="3406" spans="1:12" hidden="1" x14ac:dyDescent="0.25">
      <c r="A3406">
        <v>51</v>
      </c>
      <c r="B3406">
        <v>46</v>
      </c>
      <c r="C3406" t="s">
        <v>10395</v>
      </c>
      <c r="D3406" s="7">
        <v>40887</v>
      </c>
      <c r="E3406" t="s">
        <v>613</v>
      </c>
      <c r="F3406" t="s">
        <v>2484</v>
      </c>
      <c r="G3406" t="s">
        <v>613</v>
      </c>
      <c r="H3406" t="s">
        <v>24</v>
      </c>
      <c r="I3406" t="s">
        <v>10323</v>
      </c>
      <c r="K3406" t="s">
        <v>4445</v>
      </c>
      <c r="L3406" t="s">
        <v>4446</v>
      </c>
    </row>
    <row r="3407" spans="1:12" hidden="1" x14ac:dyDescent="0.25">
      <c r="A3407">
        <v>51</v>
      </c>
      <c r="B3407">
        <v>47</v>
      </c>
      <c r="C3407" t="s">
        <v>10395</v>
      </c>
      <c r="D3407" s="7">
        <v>40887</v>
      </c>
      <c r="E3407" t="s">
        <v>613</v>
      </c>
      <c r="F3407" t="s">
        <v>2484</v>
      </c>
      <c r="G3407" t="s">
        <v>613</v>
      </c>
      <c r="H3407" t="s">
        <v>10</v>
      </c>
      <c r="I3407" t="s">
        <v>118</v>
      </c>
      <c r="K3407" t="s">
        <v>4446</v>
      </c>
      <c r="L3407" t="s">
        <v>4447</v>
      </c>
    </row>
    <row r="3408" spans="1:12" hidden="1" x14ac:dyDescent="0.25">
      <c r="A3408">
        <v>51</v>
      </c>
      <c r="B3408">
        <v>48</v>
      </c>
      <c r="C3408" t="s">
        <v>10395</v>
      </c>
      <c r="D3408" s="7">
        <v>40887</v>
      </c>
      <c r="E3408" t="s">
        <v>613</v>
      </c>
      <c r="F3408" t="s">
        <v>2484</v>
      </c>
      <c r="G3408" t="s">
        <v>613</v>
      </c>
      <c r="H3408" t="s">
        <v>10</v>
      </c>
      <c r="I3408" t="s">
        <v>14</v>
      </c>
      <c r="K3408" t="s">
        <v>4447</v>
      </c>
      <c r="L3408" t="s">
        <v>4448</v>
      </c>
    </row>
    <row r="3409" spans="1:14" hidden="1" x14ac:dyDescent="0.25">
      <c r="A3409">
        <v>51</v>
      </c>
      <c r="B3409">
        <v>49</v>
      </c>
      <c r="C3409" t="s">
        <v>10395</v>
      </c>
      <c r="D3409" s="7">
        <v>40887</v>
      </c>
      <c r="E3409" t="s">
        <v>613</v>
      </c>
      <c r="F3409" t="s">
        <v>2484</v>
      </c>
      <c r="G3409" t="s">
        <v>613</v>
      </c>
      <c r="H3409" t="s">
        <v>17</v>
      </c>
      <c r="I3409" t="s">
        <v>18</v>
      </c>
      <c r="K3409" t="s">
        <v>4448</v>
      </c>
      <c r="L3409" t="s">
        <v>4449</v>
      </c>
    </row>
    <row r="3410" spans="1:14" hidden="1" x14ac:dyDescent="0.25">
      <c r="A3410">
        <v>51</v>
      </c>
      <c r="B3410">
        <v>50</v>
      </c>
      <c r="C3410" t="s">
        <v>10395</v>
      </c>
      <c r="D3410" s="7">
        <v>40887</v>
      </c>
      <c r="E3410" t="s">
        <v>613</v>
      </c>
      <c r="F3410" t="s">
        <v>2484</v>
      </c>
      <c r="G3410" t="s">
        <v>613</v>
      </c>
      <c r="H3410" t="s">
        <v>17</v>
      </c>
      <c r="I3410" t="s">
        <v>101</v>
      </c>
      <c r="K3410" t="s">
        <v>4449</v>
      </c>
      <c r="L3410" t="s">
        <v>4450</v>
      </c>
    </row>
    <row r="3411" spans="1:14" hidden="1" x14ac:dyDescent="0.25">
      <c r="A3411">
        <v>51</v>
      </c>
      <c r="B3411">
        <v>51</v>
      </c>
      <c r="C3411" t="s">
        <v>10395</v>
      </c>
      <c r="D3411" s="7">
        <v>40887</v>
      </c>
      <c r="E3411" t="s">
        <v>613</v>
      </c>
      <c r="F3411" t="s">
        <v>2484</v>
      </c>
      <c r="G3411" t="s">
        <v>613</v>
      </c>
      <c r="H3411" t="s">
        <v>53</v>
      </c>
      <c r="I3411" t="s">
        <v>255</v>
      </c>
      <c r="J3411" t="s">
        <v>80</v>
      </c>
      <c r="K3411" t="s">
        <v>4450</v>
      </c>
      <c r="L3411" t="s">
        <v>4451</v>
      </c>
      <c r="N3411">
        <v>6</v>
      </c>
    </row>
    <row r="3412" spans="1:14" hidden="1" x14ac:dyDescent="0.25">
      <c r="A3412">
        <v>51</v>
      </c>
      <c r="B3412">
        <v>52</v>
      </c>
      <c r="C3412" t="s">
        <v>10395</v>
      </c>
      <c r="D3412" s="7">
        <v>40887</v>
      </c>
      <c r="E3412" t="s">
        <v>613</v>
      </c>
      <c r="F3412" t="s">
        <v>2484</v>
      </c>
      <c r="G3412" t="s">
        <v>613</v>
      </c>
      <c r="H3412" t="s">
        <v>24</v>
      </c>
      <c r="I3412" t="s">
        <v>10323</v>
      </c>
      <c r="K3412" t="s">
        <v>4451</v>
      </c>
      <c r="L3412" t="s">
        <v>4452</v>
      </c>
    </row>
    <row r="3413" spans="1:14" hidden="1" x14ac:dyDescent="0.25">
      <c r="A3413">
        <v>51</v>
      </c>
      <c r="B3413">
        <v>53</v>
      </c>
      <c r="C3413" t="s">
        <v>10395</v>
      </c>
      <c r="D3413" s="7">
        <v>40887</v>
      </c>
      <c r="E3413" t="s">
        <v>613</v>
      </c>
      <c r="F3413" t="s">
        <v>2484</v>
      </c>
      <c r="G3413" t="s">
        <v>613</v>
      </c>
      <c r="H3413" t="s">
        <v>10</v>
      </c>
      <c r="I3413" t="s">
        <v>118</v>
      </c>
      <c r="K3413" t="s">
        <v>4452</v>
      </c>
      <c r="L3413" t="s">
        <v>4453</v>
      </c>
    </row>
    <row r="3414" spans="1:14" hidden="1" x14ac:dyDescent="0.25">
      <c r="A3414">
        <v>51</v>
      </c>
      <c r="B3414">
        <v>54</v>
      </c>
      <c r="C3414" t="s">
        <v>10395</v>
      </c>
      <c r="D3414" s="7">
        <v>40887</v>
      </c>
      <c r="E3414" t="s">
        <v>613</v>
      </c>
      <c r="F3414" t="s">
        <v>2484</v>
      </c>
      <c r="G3414" t="s">
        <v>613</v>
      </c>
      <c r="H3414" t="s">
        <v>17</v>
      </c>
      <c r="I3414" t="s">
        <v>18</v>
      </c>
      <c r="K3414" t="s">
        <v>4453</v>
      </c>
      <c r="L3414" t="s">
        <v>4454</v>
      </c>
    </row>
    <row r="3415" spans="1:14" hidden="1" x14ac:dyDescent="0.25">
      <c r="A3415">
        <v>51</v>
      </c>
      <c r="B3415">
        <v>55</v>
      </c>
      <c r="C3415" t="s">
        <v>10395</v>
      </c>
      <c r="D3415" s="7">
        <v>40887</v>
      </c>
      <c r="E3415" t="s">
        <v>613</v>
      </c>
      <c r="F3415" t="s">
        <v>2484</v>
      </c>
      <c r="G3415" t="s">
        <v>613</v>
      </c>
      <c r="H3415" t="s">
        <v>10</v>
      </c>
      <c r="I3415" t="s">
        <v>14</v>
      </c>
      <c r="K3415" t="s">
        <v>4454</v>
      </c>
      <c r="L3415" t="s">
        <v>4455</v>
      </c>
    </row>
    <row r="3416" spans="1:14" hidden="1" x14ac:dyDescent="0.25">
      <c r="A3416">
        <v>51</v>
      </c>
      <c r="B3416">
        <v>56</v>
      </c>
      <c r="C3416" t="s">
        <v>10395</v>
      </c>
      <c r="D3416" s="7">
        <v>40887</v>
      </c>
      <c r="E3416" t="s">
        <v>613</v>
      </c>
      <c r="F3416" t="s">
        <v>2484</v>
      </c>
      <c r="G3416" t="s">
        <v>613</v>
      </c>
      <c r="H3416" t="s">
        <v>17</v>
      </c>
      <c r="I3416" t="s">
        <v>18</v>
      </c>
      <c r="K3416" t="s">
        <v>4455</v>
      </c>
      <c r="L3416" t="s">
        <v>4456</v>
      </c>
    </row>
    <row r="3417" spans="1:14" hidden="1" x14ac:dyDescent="0.25">
      <c r="A3417">
        <v>51</v>
      </c>
      <c r="B3417">
        <v>57</v>
      </c>
      <c r="C3417" t="s">
        <v>10395</v>
      </c>
      <c r="D3417" s="7">
        <v>40887</v>
      </c>
      <c r="E3417" t="s">
        <v>613</v>
      </c>
      <c r="F3417" t="s">
        <v>2484</v>
      </c>
      <c r="G3417" t="s">
        <v>613</v>
      </c>
      <c r="H3417" t="s">
        <v>53</v>
      </c>
      <c r="I3417" t="s">
        <v>255</v>
      </c>
      <c r="J3417" t="s">
        <v>80</v>
      </c>
      <c r="K3417" t="s">
        <v>4456</v>
      </c>
      <c r="L3417" t="s">
        <v>4457</v>
      </c>
      <c r="N3417">
        <v>6</v>
      </c>
    </row>
    <row r="3418" spans="1:14" hidden="1" x14ac:dyDescent="0.25">
      <c r="A3418">
        <v>51</v>
      </c>
      <c r="B3418">
        <v>58</v>
      </c>
      <c r="C3418" t="s">
        <v>10395</v>
      </c>
      <c r="D3418" s="7">
        <v>40887</v>
      </c>
      <c r="E3418" t="s">
        <v>613</v>
      </c>
      <c r="F3418" t="s">
        <v>2484</v>
      </c>
      <c r="G3418" t="s">
        <v>613</v>
      </c>
      <c r="H3418" t="s">
        <v>24</v>
      </c>
      <c r="I3418" t="s">
        <v>10323</v>
      </c>
      <c r="K3418" t="s">
        <v>4458</v>
      </c>
      <c r="L3418" t="s">
        <v>4459</v>
      </c>
    </row>
    <row r="3419" spans="1:14" hidden="1" x14ac:dyDescent="0.25">
      <c r="A3419">
        <v>51</v>
      </c>
      <c r="B3419">
        <v>59</v>
      </c>
      <c r="C3419" t="s">
        <v>10395</v>
      </c>
      <c r="D3419" s="7">
        <v>40887</v>
      </c>
      <c r="E3419" t="s">
        <v>613</v>
      </c>
      <c r="F3419" t="s">
        <v>2484</v>
      </c>
      <c r="G3419" t="s">
        <v>613</v>
      </c>
      <c r="H3419" t="s">
        <v>10</v>
      </c>
      <c r="I3419" t="s">
        <v>118</v>
      </c>
      <c r="K3419" t="s">
        <v>4459</v>
      </c>
      <c r="L3419" t="s">
        <v>4460</v>
      </c>
    </row>
    <row r="3420" spans="1:14" hidden="1" x14ac:dyDescent="0.25">
      <c r="A3420">
        <v>51</v>
      </c>
      <c r="B3420">
        <v>60</v>
      </c>
      <c r="C3420" t="s">
        <v>10395</v>
      </c>
      <c r="D3420" s="7">
        <v>40887</v>
      </c>
      <c r="E3420" t="s">
        <v>613</v>
      </c>
      <c r="F3420" t="s">
        <v>2484</v>
      </c>
      <c r="G3420" t="s">
        <v>613</v>
      </c>
      <c r="H3420" t="s">
        <v>17</v>
      </c>
      <c r="I3420" t="s">
        <v>18</v>
      </c>
      <c r="K3420" t="s">
        <v>4460</v>
      </c>
      <c r="L3420" t="s">
        <v>4461</v>
      </c>
    </row>
    <row r="3421" spans="1:14" hidden="1" x14ac:dyDescent="0.25">
      <c r="A3421">
        <v>51</v>
      </c>
      <c r="B3421">
        <v>61</v>
      </c>
      <c r="C3421" t="s">
        <v>10395</v>
      </c>
      <c r="D3421" s="7">
        <v>40887</v>
      </c>
      <c r="E3421" t="s">
        <v>613</v>
      </c>
      <c r="F3421" t="s">
        <v>2484</v>
      </c>
      <c r="G3421" t="s">
        <v>613</v>
      </c>
      <c r="H3421" t="s">
        <v>33</v>
      </c>
      <c r="I3421" t="s">
        <v>192</v>
      </c>
      <c r="K3421" t="s">
        <v>4461</v>
      </c>
      <c r="L3421" t="s">
        <v>4461</v>
      </c>
    </row>
    <row r="3422" spans="1:14" hidden="1" x14ac:dyDescent="0.25">
      <c r="A3422">
        <v>51</v>
      </c>
      <c r="B3422">
        <v>62</v>
      </c>
      <c r="C3422" t="s">
        <v>10395</v>
      </c>
      <c r="D3422" s="7">
        <v>40887</v>
      </c>
      <c r="E3422" t="s">
        <v>613</v>
      </c>
      <c r="F3422" t="s">
        <v>2484</v>
      </c>
      <c r="G3422" t="s">
        <v>613</v>
      </c>
      <c r="H3422" t="s">
        <v>17</v>
      </c>
      <c r="I3422" t="s">
        <v>73</v>
      </c>
      <c r="K3422" t="s">
        <v>4461</v>
      </c>
      <c r="L3422" t="s">
        <v>4462</v>
      </c>
    </row>
    <row r="3423" spans="1:14" hidden="1" x14ac:dyDescent="0.25">
      <c r="A3423">
        <v>51</v>
      </c>
      <c r="B3423">
        <v>63</v>
      </c>
      <c r="C3423" t="s">
        <v>10395</v>
      </c>
      <c r="D3423" s="7">
        <v>40887</v>
      </c>
      <c r="E3423" t="s">
        <v>613</v>
      </c>
      <c r="F3423" t="s">
        <v>2484</v>
      </c>
      <c r="G3423" t="s">
        <v>613</v>
      </c>
      <c r="H3423" t="s">
        <v>348</v>
      </c>
      <c r="I3423" t="s">
        <v>408</v>
      </c>
      <c r="K3423" t="s">
        <v>4462</v>
      </c>
      <c r="L3423" t="s">
        <v>4462</v>
      </c>
    </row>
    <row r="3424" spans="1:14" hidden="1" x14ac:dyDescent="0.25">
      <c r="A3424">
        <v>51</v>
      </c>
      <c r="B3424">
        <v>64</v>
      </c>
      <c r="C3424" t="s">
        <v>10395</v>
      </c>
      <c r="D3424" s="7">
        <v>40887</v>
      </c>
      <c r="E3424" t="s">
        <v>613</v>
      </c>
      <c r="F3424" t="s">
        <v>2484</v>
      </c>
      <c r="G3424" t="s">
        <v>613</v>
      </c>
      <c r="H3424" t="s">
        <v>17</v>
      </c>
      <c r="I3424" t="s">
        <v>73</v>
      </c>
      <c r="K3424" t="s">
        <v>4462</v>
      </c>
      <c r="L3424" t="s">
        <v>4463</v>
      </c>
    </row>
    <row r="3425" spans="1:12" hidden="1" x14ac:dyDescent="0.25">
      <c r="A3425">
        <v>51</v>
      </c>
      <c r="B3425">
        <v>65</v>
      </c>
      <c r="C3425" t="s">
        <v>10395</v>
      </c>
      <c r="D3425" s="7">
        <v>40887</v>
      </c>
      <c r="E3425" t="s">
        <v>613</v>
      </c>
      <c r="F3425" t="s">
        <v>2484</v>
      </c>
      <c r="G3425" t="s">
        <v>613</v>
      </c>
      <c r="H3425" t="s">
        <v>348</v>
      </c>
      <c r="I3425" t="s">
        <v>408</v>
      </c>
      <c r="K3425" t="s">
        <v>4463</v>
      </c>
      <c r="L3425" t="s">
        <v>4463</v>
      </c>
    </row>
    <row r="3426" spans="1:12" hidden="1" x14ac:dyDescent="0.25">
      <c r="A3426">
        <v>51</v>
      </c>
      <c r="B3426">
        <v>66</v>
      </c>
      <c r="C3426" t="s">
        <v>10395</v>
      </c>
      <c r="D3426" s="7">
        <v>40887</v>
      </c>
      <c r="E3426" t="s">
        <v>613</v>
      </c>
      <c r="F3426" t="s">
        <v>2484</v>
      </c>
      <c r="G3426" t="s">
        <v>613</v>
      </c>
      <c r="H3426" t="s">
        <v>17</v>
      </c>
      <c r="I3426" t="s">
        <v>73</v>
      </c>
      <c r="K3426" t="s">
        <v>4463</v>
      </c>
      <c r="L3426" t="s">
        <v>4464</v>
      </c>
    </row>
    <row r="3427" spans="1:12" hidden="1" x14ac:dyDescent="0.25">
      <c r="A3427">
        <v>51</v>
      </c>
      <c r="B3427">
        <v>67</v>
      </c>
      <c r="C3427" t="s">
        <v>10395</v>
      </c>
      <c r="D3427" s="7">
        <v>40887</v>
      </c>
      <c r="E3427" t="s">
        <v>613</v>
      </c>
      <c r="F3427" t="s">
        <v>2484</v>
      </c>
      <c r="G3427" t="s">
        <v>613</v>
      </c>
      <c r="H3427" t="s">
        <v>24</v>
      </c>
      <c r="I3427" t="s">
        <v>10323</v>
      </c>
      <c r="K3427" t="s">
        <v>4464</v>
      </c>
      <c r="L3427" t="s">
        <v>4465</v>
      </c>
    </row>
    <row r="3428" spans="1:12" hidden="1" x14ac:dyDescent="0.25">
      <c r="A3428">
        <v>51</v>
      </c>
      <c r="B3428">
        <v>68</v>
      </c>
      <c r="C3428" t="s">
        <v>10395</v>
      </c>
      <c r="D3428" s="7">
        <v>40887</v>
      </c>
      <c r="E3428" t="s">
        <v>613</v>
      </c>
      <c r="F3428" t="s">
        <v>2484</v>
      </c>
      <c r="G3428" t="s">
        <v>613</v>
      </c>
      <c r="H3428" t="s">
        <v>10</v>
      </c>
      <c r="I3428" t="s">
        <v>118</v>
      </c>
      <c r="K3428" t="s">
        <v>4465</v>
      </c>
      <c r="L3428" t="s">
        <v>4466</v>
      </c>
    </row>
    <row r="3429" spans="1:12" hidden="1" x14ac:dyDescent="0.25">
      <c r="A3429">
        <v>51</v>
      </c>
      <c r="B3429">
        <v>69</v>
      </c>
      <c r="C3429" t="s">
        <v>10395</v>
      </c>
      <c r="D3429" s="7">
        <v>40887</v>
      </c>
      <c r="E3429" t="s">
        <v>613</v>
      </c>
      <c r="F3429" t="s">
        <v>2484</v>
      </c>
      <c r="G3429" t="s">
        <v>613</v>
      </c>
      <c r="H3429" t="s">
        <v>10</v>
      </c>
      <c r="I3429" t="s">
        <v>14</v>
      </c>
      <c r="K3429" t="s">
        <v>4466</v>
      </c>
      <c r="L3429" t="s">
        <v>4467</v>
      </c>
    </row>
    <row r="3430" spans="1:12" hidden="1" x14ac:dyDescent="0.25">
      <c r="A3430">
        <v>51</v>
      </c>
      <c r="B3430">
        <v>70</v>
      </c>
      <c r="C3430" t="s">
        <v>10395</v>
      </c>
      <c r="D3430" s="7">
        <v>40887</v>
      </c>
      <c r="E3430" t="s">
        <v>613</v>
      </c>
      <c r="F3430" t="s">
        <v>2484</v>
      </c>
      <c r="G3430" t="s">
        <v>613</v>
      </c>
      <c r="H3430" t="s">
        <v>17</v>
      </c>
      <c r="I3430" t="s">
        <v>18</v>
      </c>
      <c r="K3430" t="s">
        <v>4467</v>
      </c>
      <c r="L3430" t="s">
        <v>4468</v>
      </c>
    </row>
    <row r="3431" spans="1:12" hidden="1" x14ac:dyDescent="0.25">
      <c r="A3431">
        <v>51</v>
      </c>
      <c r="B3431">
        <v>71</v>
      </c>
      <c r="C3431" t="s">
        <v>10395</v>
      </c>
      <c r="D3431" s="7">
        <v>40887</v>
      </c>
      <c r="E3431" t="s">
        <v>613</v>
      </c>
      <c r="F3431" t="s">
        <v>2484</v>
      </c>
      <c r="G3431" t="s">
        <v>613</v>
      </c>
      <c r="H3431" t="s">
        <v>17</v>
      </c>
      <c r="I3431" t="s">
        <v>101</v>
      </c>
      <c r="K3431" t="s">
        <v>4468</v>
      </c>
      <c r="L3431" t="s">
        <v>4468</v>
      </c>
    </row>
    <row r="3432" spans="1:12" hidden="1" x14ac:dyDescent="0.25">
      <c r="A3432">
        <v>51</v>
      </c>
      <c r="B3432">
        <v>72</v>
      </c>
      <c r="C3432" t="s">
        <v>10395</v>
      </c>
      <c r="D3432" s="7">
        <v>40887</v>
      </c>
      <c r="E3432" t="s">
        <v>613</v>
      </c>
      <c r="F3432" t="s">
        <v>2484</v>
      </c>
      <c r="G3432" t="s">
        <v>613</v>
      </c>
      <c r="H3432" t="s">
        <v>33</v>
      </c>
      <c r="I3432" t="s">
        <v>603</v>
      </c>
      <c r="J3432" t="s">
        <v>55</v>
      </c>
      <c r="K3432" t="s">
        <v>4468</v>
      </c>
      <c r="L3432" t="s">
        <v>4469</v>
      </c>
    </row>
    <row r="3433" spans="1:12" hidden="1" x14ac:dyDescent="0.25">
      <c r="A3433">
        <v>51</v>
      </c>
      <c r="B3433">
        <v>73</v>
      </c>
      <c r="C3433" t="s">
        <v>10395</v>
      </c>
      <c r="D3433" s="7">
        <v>40887</v>
      </c>
      <c r="E3433" t="s">
        <v>613</v>
      </c>
      <c r="F3433" t="s">
        <v>2484</v>
      </c>
      <c r="G3433" t="s">
        <v>613</v>
      </c>
      <c r="H3433" t="s">
        <v>162</v>
      </c>
      <c r="I3433" t="s">
        <v>163</v>
      </c>
      <c r="K3433" t="s">
        <v>4469</v>
      </c>
      <c r="L3433" t="s">
        <v>4470</v>
      </c>
    </row>
    <row r="3434" spans="1:12" hidden="1" x14ac:dyDescent="0.25">
      <c r="A3434">
        <v>51</v>
      </c>
      <c r="B3434">
        <v>74</v>
      </c>
      <c r="C3434" t="s">
        <v>10395</v>
      </c>
      <c r="D3434" s="7">
        <v>40887</v>
      </c>
      <c r="E3434" t="s">
        <v>613</v>
      </c>
      <c r="F3434" t="s">
        <v>2484</v>
      </c>
      <c r="G3434" t="s">
        <v>613</v>
      </c>
      <c r="H3434" t="s">
        <v>24</v>
      </c>
      <c r="I3434" t="s">
        <v>10323</v>
      </c>
      <c r="K3434" t="s">
        <v>4470</v>
      </c>
      <c r="L3434" t="s">
        <v>4471</v>
      </c>
    </row>
    <row r="3435" spans="1:12" hidden="1" x14ac:dyDescent="0.25">
      <c r="A3435">
        <v>51</v>
      </c>
      <c r="B3435">
        <v>75</v>
      </c>
      <c r="C3435" t="s">
        <v>10395</v>
      </c>
      <c r="D3435" s="7">
        <v>40887</v>
      </c>
      <c r="E3435" t="s">
        <v>613</v>
      </c>
      <c r="F3435" t="s">
        <v>2484</v>
      </c>
      <c r="G3435" t="s">
        <v>613</v>
      </c>
      <c r="H3435" t="s">
        <v>10</v>
      </c>
      <c r="I3435" t="s">
        <v>118</v>
      </c>
      <c r="K3435" t="s">
        <v>4471</v>
      </c>
      <c r="L3435" t="s">
        <v>4472</v>
      </c>
    </row>
    <row r="3436" spans="1:12" hidden="1" x14ac:dyDescent="0.25">
      <c r="A3436">
        <v>51</v>
      </c>
      <c r="B3436">
        <v>76</v>
      </c>
      <c r="C3436" t="s">
        <v>10395</v>
      </c>
      <c r="D3436" s="7">
        <v>40887</v>
      </c>
      <c r="E3436" t="s">
        <v>613</v>
      </c>
      <c r="F3436" t="s">
        <v>2484</v>
      </c>
      <c r="G3436" t="s">
        <v>613</v>
      </c>
      <c r="H3436" t="s">
        <v>10</v>
      </c>
      <c r="I3436" t="s">
        <v>14</v>
      </c>
      <c r="K3436" t="s">
        <v>4472</v>
      </c>
      <c r="L3436" t="s">
        <v>4473</v>
      </c>
    </row>
    <row r="3437" spans="1:12" hidden="1" x14ac:dyDescent="0.25">
      <c r="A3437">
        <v>51</v>
      </c>
      <c r="B3437">
        <v>77</v>
      </c>
      <c r="C3437" t="s">
        <v>10395</v>
      </c>
      <c r="D3437" s="7">
        <v>40887</v>
      </c>
      <c r="E3437" t="s">
        <v>613</v>
      </c>
      <c r="F3437" t="s">
        <v>2484</v>
      </c>
      <c r="G3437" t="s">
        <v>613</v>
      </c>
      <c r="H3437" t="s">
        <v>17</v>
      </c>
      <c r="I3437" t="s">
        <v>73</v>
      </c>
      <c r="K3437" t="s">
        <v>4473</v>
      </c>
      <c r="L3437" t="s">
        <v>4474</v>
      </c>
    </row>
    <row r="3438" spans="1:12" hidden="1" x14ac:dyDescent="0.25">
      <c r="A3438">
        <v>51</v>
      </c>
      <c r="B3438">
        <v>78</v>
      </c>
      <c r="C3438" t="s">
        <v>10395</v>
      </c>
      <c r="D3438" s="7">
        <v>40887</v>
      </c>
      <c r="E3438" t="s">
        <v>613</v>
      </c>
      <c r="F3438" t="s">
        <v>2484</v>
      </c>
      <c r="G3438" t="s">
        <v>613</v>
      </c>
      <c r="H3438" t="s">
        <v>24</v>
      </c>
      <c r="I3438" t="s">
        <v>10323</v>
      </c>
      <c r="K3438" t="s">
        <v>4474</v>
      </c>
      <c r="L3438" t="s">
        <v>4475</v>
      </c>
    </row>
    <row r="3439" spans="1:12" hidden="1" x14ac:dyDescent="0.25">
      <c r="A3439">
        <v>51</v>
      </c>
      <c r="B3439">
        <v>79</v>
      </c>
      <c r="C3439" t="s">
        <v>10395</v>
      </c>
      <c r="D3439" s="7">
        <v>40887</v>
      </c>
      <c r="E3439" t="s">
        <v>613</v>
      </c>
      <c r="F3439" t="s">
        <v>2484</v>
      </c>
      <c r="G3439" t="s">
        <v>613</v>
      </c>
      <c r="H3439" t="s">
        <v>10</v>
      </c>
      <c r="I3439" t="s">
        <v>118</v>
      </c>
      <c r="K3439" t="s">
        <v>4475</v>
      </c>
      <c r="L3439" t="s">
        <v>4476</v>
      </c>
    </row>
    <row r="3440" spans="1:12" hidden="1" x14ac:dyDescent="0.25">
      <c r="A3440">
        <v>51</v>
      </c>
      <c r="B3440">
        <v>80</v>
      </c>
      <c r="C3440" t="s">
        <v>10395</v>
      </c>
      <c r="D3440" s="7">
        <v>40887</v>
      </c>
      <c r="E3440" t="s">
        <v>613</v>
      </c>
      <c r="F3440" t="s">
        <v>2484</v>
      </c>
      <c r="G3440" t="s">
        <v>613</v>
      </c>
      <c r="H3440" t="s">
        <v>10</v>
      </c>
      <c r="I3440" t="s">
        <v>14</v>
      </c>
      <c r="K3440" t="s">
        <v>4476</v>
      </c>
      <c r="L3440" t="s">
        <v>4477</v>
      </c>
    </row>
    <row r="3441" spans="1:14" hidden="1" x14ac:dyDescent="0.25">
      <c r="A3441">
        <v>51</v>
      </c>
      <c r="B3441">
        <v>81</v>
      </c>
      <c r="C3441" t="s">
        <v>10395</v>
      </c>
      <c r="D3441" s="7">
        <v>40887</v>
      </c>
      <c r="E3441" t="s">
        <v>613</v>
      </c>
      <c r="F3441" t="s">
        <v>2484</v>
      </c>
      <c r="G3441" t="s">
        <v>613</v>
      </c>
      <c r="H3441" t="s">
        <v>17</v>
      </c>
      <c r="I3441" t="s">
        <v>814</v>
      </c>
      <c r="K3441" t="s">
        <v>4477</v>
      </c>
      <c r="L3441" t="s">
        <v>4478</v>
      </c>
    </row>
    <row r="3442" spans="1:14" hidden="1" x14ac:dyDescent="0.25">
      <c r="A3442">
        <v>51</v>
      </c>
      <c r="B3442">
        <v>82</v>
      </c>
      <c r="C3442" t="s">
        <v>10395</v>
      </c>
      <c r="D3442" s="7">
        <v>40887</v>
      </c>
      <c r="E3442" t="s">
        <v>613</v>
      </c>
      <c r="F3442" t="s">
        <v>2484</v>
      </c>
      <c r="G3442" t="s">
        <v>613</v>
      </c>
      <c r="H3442" t="s">
        <v>17</v>
      </c>
      <c r="I3442" t="s">
        <v>154</v>
      </c>
      <c r="K3442" t="s">
        <v>4478</v>
      </c>
      <c r="L3442" t="s">
        <v>4479</v>
      </c>
    </row>
    <row r="3443" spans="1:14" hidden="1" x14ac:dyDescent="0.25">
      <c r="A3443">
        <v>51</v>
      </c>
      <c r="B3443">
        <v>83</v>
      </c>
      <c r="C3443" t="s">
        <v>10395</v>
      </c>
      <c r="D3443" s="7">
        <v>40887</v>
      </c>
      <c r="E3443" t="s">
        <v>613</v>
      </c>
      <c r="F3443" t="s">
        <v>2484</v>
      </c>
      <c r="G3443" t="s">
        <v>613</v>
      </c>
      <c r="H3443" t="s">
        <v>33</v>
      </c>
      <c r="I3443" t="s">
        <v>34</v>
      </c>
      <c r="K3443" t="s">
        <v>4479</v>
      </c>
      <c r="L3443" t="s">
        <v>4480</v>
      </c>
    </row>
    <row r="3444" spans="1:14" hidden="1" x14ac:dyDescent="0.25">
      <c r="A3444">
        <v>51</v>
      </c>
      <c r="B3444">
        <v>84</v>
      </c>
      <c r="C3444" t="s">
        <v>10395</v>
      </c>
      <c r="D3444" s="7">
        <v>40887</v>
      </c>
      <c r="E3444" t="s">
        <v>613</v>
      </c>
      <c r="F3444" t="s">
        <v>2484</v>
      </c>
      <c r="G3444" t="s">
        <v>613</v>
      </c>
      <c r="H3444" t="s">
        <v>24</v>
      </c>
      <c r="I3444" t="s">
        <v>10323</v>
      </c>
      <c r="K3444" t="s">
        <v>4480</v>
      </c>
      <c r="L3444" t="s">
        <v>4481</v>
      </c>
    </row>
    <row r="3445" spans="1:14" hidden="1" x14ac:dyDescent="0.25">
      <c r="A3445">
        <v>51</v>
      </c>
      <c r="B3445">
        <v>85</v>
      </c>
      <c r="C3445" t="s">
        <v>10395</v>
      </c>
      <c r="D3445" s="7">
        <v>40887</v>
      </c>
      <c r="E3445" t="s">
        <v>613</v>
      </c>
      <c r="F3445" t="s">
        <v>2484</v>
      </c>
      <c r="G3445" t="s">
        <v>613</v>
      </c>
      <c r="H3445" t="s">
        <v>10</v>
      </c>
      <c r="I3445" t="s">
        <v>118</v>
      </c>
      <c r="K3445" t="s">
        <v>4482</v>
      </c>
      <c r="L3445" t="s">
        <v>4483</v>
      </c>
    </row>
    <row r="3446" spans="1:14" hidden="1" x14ac:dyDescent="0.25">
      <c r="A3446">
        <v>51</v>
      </c>
      <c r="B3446">
        <v>86</v>
      </c>
      <c r="C3446" t="s">
        <v>10395</v>
      </c>
      <c r="D3446" s="7">
        <v>40887</v>
      </c>
      <c r="E3446" t="s">
        <v>613</v>
      </c>
      <c r="F3446" t="s">
        <v>2484</v>
      </c>
      <c r="G3446" t="s">
        <v>613</v>
      </c>
      <c r="H3446" t="s">
        <v>17</v>
      </c>
      <c r="I3446" t="s">
        <v>18</v>
      </c>
      <c r="K3446" t="s">
        <v>4483</v>
      </c>
      <c r="L3446" t="s">
        <v>4484</v>
      </c>
    </row>
    <row r="3447" spans="1:14" hidden="1" x14ac:dyDescent="0.25">
      <c r="A3447">
        <v>51</v>
      </c>
      <c r="B3447">
        <v>87</v>
      </c>
      <c r="C3447" t="s">
        <v>10395</v>
      </c>
      <c r="D3447" s="7">
        <v>40887</v>
      </c>
      <c r="E3447" t="s">
        <v>613</v>
      </c>
      <c r="F3447" t="s">
        <v>2484</v>
      </c>
      <c r="G3447" t="s">
        <v>613</v>
      </c>
      <c r="H3447" t="s">
        <v>33</v>
      </c>
      <c r="I3447" t="s">
        <v>192</v>
      </c>
      <c r="K3447" t="s">
        <v>4484</v>
      </c>
      <c r="L3447" t="s">
        <v>4485</v>
      </c>
    </row>
    <row r="3448" spans="1:14" hidden="1" x14ac:dyDescent="0.25">
      <c r="A3448">
        <v>51</v>
      </c>
      <c r="B3448">
        <v>88</v>
      </c>
      <c r="C3448" t="s">
        <v>10395</v>
      </c>
      <c r="D3448" s="7">
        <v>40887</v>
      </c>
      <c r="E3448" t="s">
        <v>613</v>
      </c>
      <c r="F3448" t="s">
        <v>2484</v>
      </c>
      <c r="G3448" t="s">
        <v>613</v>
      </c>
      <c r="H3448" t="s">
        <v>17</v>
      </c>
      <c r="I3448" t="s">
        <v>101</v>
      </c>
      <c r="K3448" t="s">
        <v>4485</v>
      </c>
      <c r="L3448" t="s">
        <v>4486</v>
      </c>
    </row>
    <row r="3449" spans="1:14" hidden="1" x14ac:dyDescent="0.25">
      <c r="A3449">
        <v>51</v>
      </c>
      <c r="B3449">
        <v>89</v>
      </c>
      <c r="C3449" t="s">
        <v>10395</v>
      </c>
      <c r="D3449" s="7">
        <v>40887</v>
      </c>
      <c r="E3449" t="s">
        <v>613</v>
      </c>
      <c r="F3449" t="s">
        <v>2484</v>
      </c>
      <c r="G3449" t="s">
        <v>613</v>
      </c>
      <c r="H3449" t="s">
        <v>53</v>
      </c>
      <c r="I3449" t="s">
        <v>124</v>
      </c>
      <c r="J3449" t="s">
        <v>92</v>
      </c>
      <c r="K3449" t="s">
        <v>4486</v>
      </c>
      <c r="L3449" t="s">
        <v>4487</v>
      </c>
      <c r="M3449" t="s">
        <v>1264</v>
      </c>
      <c r="N3449">
        <v>3</v>
      </c>
    </row>
    <row r="3450" spans="1:14" hidden="1" x14ac:dyDescent="0.25">
      <c r="A3450">
        <v>51</v>
      </c>
      <c r="B3450">
        <v>90</v>
      </c>
      <c r="C3450" t="s">
        <v>10395</v>
      </c>
      <c r="D3450" s="7">
        <v>40887</v>
      </c>
      <c r="E3450" t="s">
        <v>613</v>
      </c>
      <c r="F3450" t="s">
        <v>2484</v>
      </c>
      <c r="G3450" t="s">
        <v>613</v>
      </c>
      <c r="H3450" t="s">
        <v>21</v>
      </c>
      <c r="I3450" t="s">
        <v>22</v>
      </c>
      <c r="K3450" t="s">
        <v>4487</v>
      </c>
      <c r="L3450" t="s">
        <v>4488</v>
      </c>
    </row>
    <row r="3451" spans="1:14" hidden="1" x14ac:dyDescent="0.25">
      <c r="A3451">
        <v>51</v>
      </c>
      <c r="B3451">
        <v>91</v>
      </c>
      <c r="C3451" t="s">
        <v>10395</v>
      </c>
      <c r="D3451" s="7">
        <v>40887</v>
      </c>
      <c r="E3451" t="s">
        <v>613</v>
      </c>
      <c r="F3451" t="s">
        <v>2484</v>
      </c>
      <c r="G3451" t="s">
        <v>613</v>
      </c>
      <c r="H3451" t="s">
        <v>24</v>
      </c>
      <c r="I3451" t="s">
        <v>10323</v>
      </c>
      <c r="K3451" t="s">
        <v>4489</v>
      </c>
      <c r="L3451" t="s">
        <v>4490</v>
      </c>
    </row>
    <row r="3452" spans="1:14" hidden="1" x14ac:dyDescent="0.25">
      <c r="A3452">
        <v>51</v>
      </c>
      <c r="B3452">
        <v>92</v>
      </c>
      <c r="C3452" t="s">
        <v>10395</v>
      </c>
      <c r="D3452" s="7">
        <v>40887</v>
      </c>
      <c r="E3452" t="s">
        <v>613</v>
      </c>
      <c r="F3452" t="s">
        <v>2484</v>
      </c>
      <c r="G3452" t="s">
        <v>613</v>
      </c>
      <c r="H3452" t="s">
        <v>10</v>
      </c>
      <c r="I3452" t="s">
        <v>118</v>
      </c>
      <c r="K3452" t="s">
        <v>4490</v>
      </c>
      <c r="L3452" t="s">
        <v>4491</v>
      </c>
    </row>
    <row r="3453" spans="1:14" hidden="1" x14ac:dyDescent="0.25">
      <c r="A3453">
        <v>51</v>
      </c>
      <c r="B3453">
        <v>93</v>
      </c>
      <c r="C3453" t="s">
        <v>10395</v>
      </c>
      <c r="D3453" s="7">
        <v>40887</v>
      </c>
      <c r="E3453" t="s">
        <v>613</v>
      </c>
      <c r="F3453" t="s">
        <v>2484</v>
      </c>
      <c r="G3453" t="s">
        <v>613</v>
      </c>
      <c r="H3453" t="s">
        <v>10</v>
      </c>
      <c r="I3453" t="s">
        <v>14</v>
      </c>
      <c r="K3453" t="s">
        <v>4491</v>
      </c>
      <c r="L3453" t="s">
        <v>4492</v>
      </c>
    </row>
    <row r="3454" spans="1:14" hidden="1" x14ac:dyDescent="0.25">
      <c r="A3454">
        <v>51</v>
      </c>
      <c r="B3454">
        <v>94</v>
      </c>
      <c r="C3454" t="s">
        <v>10395</v>
      </c>
      <c r="D3454" s="7">
        <v>40887</v>
      </c>
      <c r="E3454" t="s">
        <v>613</v>
      </c>
      <c r="F3454" t="s">
        <v>2484</v>
      </c>
      <c r="G3454" t="s">
        <v>613</v>
      </c>
      <c r="H3454" t="s">
        <v>17</v>
      </c>
      <c r="I3454" t="s">
        <v>18</v>
      </c>
      <c r="K3454" t="s">
        <v>4492</v>
      </c>
      <c r="L3454" t="s">
        <v>4493</v>
      </c>
    </row>
    <row r="3455" spans="1:14" hidden="1" x14ac:dyDescent="0.25">
      <c r="A3455">
        <v>51</v>
      </c>
      <c r="B3455">
        <v>95</v>
      </c>
      <c r="C3455" t="s">
        <v>10395</v>
      </c>
      <c r="D3455" s="7">
        <v>40887</v>
      </c>
      <c r="E3455" t="s">
        <v>613</v>
      </c>
      <c r="F3455" t="s">
        <v>2484</v>
      </c>
      <c r="G3455" t="s">
        <v>613</v>
      </c>
      <c r="H3455" t="s">
        <v>17</v>
      </c>
      <c r="I3455" t="s">
        <v>101</v>
      </c>
      <c r="K3455" t="s">
        <v>4493</v>
      </c>
      <c r="L3455" t="s">
        <v>4494</v>
      </c>
    </row>
    <row r="3456" spans="1:14" hidden="1" x14ac:dyDescent="0.25">
      <c r="A3456">
        <v>51</v>
      </c>
      <c r="B3456">
        <v>96</v>
      </c>
      <c r="C3456" t="s">
        <v>10395</v>
      </c>
      <c r="D3456" s="7">
        <v>40887</v>
      </c>
      <c r="E3456" t="s">
        <v>613</v>
      </c>
      <c r="F3456" t="s">
        <v>2484</v>
      </c>
      <c r="G3456" t="s">
        <v>613</v>
      </c>
      <c r="H3456" t="s">
        <v>24</v>
      </c>
      <c r="I3456" t="s">
        <v>10323</v>
      </c>
      <c r="K3456" t="s">
        <v>4494</v>
      </c>
      <c r="L3456" t="s">
        <v>4495</v>
      </c>
    </row>
    <row r="3457" spans="1:12" hidden="1" x14ac:dyDescent="0.25">
      <c r="A3457">
        <v>51</v>
      </c>
      <c r="B3457">
        <v>97</v>
      </c>
      <c r="C3457" t="s">
        <v>10395</v>
      </c>
      <c r="D3457" s="7">
        <v>40887</v>
      </c>
      <c r="E3457" t="s">
        <v>613</v>
      </c>
      <c r="F3457" t="s">
        <v>2484</v>
      </c>
      <c r="G3457" t="s">
        <v>613</v>
      </c>
      <c r="H3457" t="s">
        <v>10</v>
      </c>
      <c r="I3457" t="s">
        <v>118</v>
      </c>
      <c r="K3457" t="s">
        <v>4495</v>
      </c>
      <c r="L3457" t="s">
        <v>4496</v>
      </c>
    </row>
    <row r="3458" spans="1:12" hidden="1" x14ac:dyDescent="0.25">
      <c r="A3458">
        <v>51</v>
      </c>
      <c r="B3458">
        <v>98</v>
      </c>
      <c r="C3458" t="s">
        <v>10395</v>
      </c>
      <c r="D3458" s="7">
        <v>40887</v>
      </c>
      <c r="E3458" t="s">
        <v>613</v>
      </c>
      <c r="F3458" t="s">
        <v>2484</v>
      </c>
      <c r="G3458" t="s">
        <v>613</v>
      </c>
      <c r="H3458" t="s">
        <v>10</v>
      </c>
      <c r="I3458" t="s">
        <v>14</v>
      </c>
      <c r="K3458" t="s">
        <v>4496</v>
      </c>
      <c r="L3458" t="s">
        <v>4497</v>
      </c>
    </row>
    <row r="3459" spans="1:12" hidden="1" x14ac:dyDescent="0.25">
      <c r="A3459">
        <v>51</v>
      </c>
      <c r="B3459">
        <v>99</v>
      </c>
      <c r="C3459" t="s">
        <v>10395</v>
      </c>
      <c r="D3459" s="7">
        <v>40887</v>
      </c>
      <c r="E3459" t="s">
        <v>613</v>
      </c>
      <c r="F3459" t="s">
        <v>2484</v>
      </c>
      <c r="G3459" t="s">
        <v>613</v>
      </c>
      <c r="H3459" t="s">
        <v>17</v>
      </c>
      <c r="I3459" t="s">
        <v>814</v>
      </c>
      <c r="K3459" t="s">
        <v>4497</v>
      </c>
      <c r="L3459" t="s">
        <v>4498</v>
      </c>
    </row>
    <row r="3460" spans="1:12" hidden="1" x14ac:dyDescent="0.25">
      <c r="A3460">
        <v>51</v>
      </c>
      <c r="B3460">
        <v>100</v>
      </c>
      <c r="C3460" t="s">
        <v>10395</v>
      </c>
      <c r="D3460" s="7">
        <v>40887</v>
      </c>
      <c r="E3460" t="s">
        <v>613</v>
      </c>
      <c r="F3460" t="s">
        <v>2484</v>
      </c>
      <c r="G3460" t="s">
        <v>613</v>
      </c>
      <c r="H3460" t="s">
        <v>24</v>
      </c>
      <c r="I3460" t="s">
        <v>10323</v>
      </c>
      <c r="K3460" t="s">
        <v>4499</v>
      </c>
      <c r="L3460" t="s">
        <v>4500</v>
      </c>
    </row>
    <row r="3461" spans="1:12" hidden="1" x14ac:dyDescent="0.25">
      <c r="A3461">
        <v>51</v>
      </c>
      <c r="B3461">
        <v>101</v>
      </c>
      <c r="C3461" t="s">
        <v>10395</v>
      </c>
      <c r="D3461" s="7">
        <v>40887</v>
      </c>
      <c r="E3461" t="s">
        <v>613</v>
      </c>
      <c r="F3461" t="s">
        <v>2484</v>
      </c>
      <c r="G3461" t="s">
        <v>613</v>
      </c>
      <c r="H3461" t="s">
        <v>10</v>
      </c>
      <c r="I3461" t="s">
        <v>118</v>
      </c>
      <c r="K3461" t="s">
        <v>4500</v>
      </c>
      <c r="L3461" t="s">
        <v>4501</v>
      </c>
    </row>
    <row r="3462" spans="1:12" hidden="1" x14ac:dyDescent="0.25">
      <c r="A3462">
        <v>51</v>
      </c>
      <c r="B3462">
        <v>102</v>
      </c>
      <c r="C3462" t="s">
        <v>10395</v>
      </c>
      <c r="D3462" s="7">
        <v>40887</v>
      </c>
      <c r="E3462" t="s">
        <v>613</v>
      </c>
      <c r="F3462" t="s">
        <v>2484</v>
      </c>
      <c r="G3462" t="s">
        <v>613</v>
      </c>
      <c r="H3462" t="s">
        <v>10</v>
      </c>
      <c r="I3462" t="s">
        <v>14</v>
      </c>
      <c r="K3462" t="s">
        <v>4501</v>
      </c>
      <c r="L3462" t="s">
        <v>4502</v>
      </c>
    </row>
    <row r="3463" spans="1:12" hidden="1" x14ac:dyDescent="0.25">
      <c r="A3463">
        <v>51</v>
      </c>
      <c r="B3463">
        <v>103</v>
      </c>
      <c r="C3463" t="s">
        <v>10395</v>
      </c>
      <c r="D3463" s="7">
        <v>40887</v>
      </c>
      <c r="E3463" t="s">
        <v>613</v>
      </c>
      <c r="F3463" t="s">
        <v>2484</v>
      </c>
      <c r="G3463" t="s">
        <v>613</v>
      </c>
      <c r="H3463" t="s">
        <v>33</v>
      </c>
      <c r="I3463" t="s">
        <v>192</v>
      </c>
      <c r="K3463" t="s">
        <v>4502</v>
      </c>
      <c r="L3463" t="s">
        <v>4503</v>
      </c>
    </row>
    <row r="3464" spans="1:12" hidden="1" x14ac:dyDescent="0.25">
      <c r="A3464">
        <v>51</v>
      </c>
      <c r="B3464">
        <v>104</v>
      </c>
      <c r="C3464" t="s">
        <v>10395</v>
      </c>
      <c r="D3464" s="7">
        <v>40887</v>
      </c>
      <c r="E3464" t="s">
        <v>613</v>
      </c>
      <c r="F3464" t="s">
        <v>2484</v>
      </c>
      <c r="G3464" t="s">
        <v>613</v>
      </c>
      <c r="H3464" t="s">
        <v>24</v>
      </c>
      <c r="I3464" t="s">
        <v>10323</v>
      </c>
      <c r="K3464" t="s">
        <v>4503</v>
      </c>
      <c r="L3464" t="s">
        <v>4504</v>
      </c>
    </row>
    <row r="3465" spans="1:12" hidden="1" x14ac:dyDescent="0.25">
      <c r="A3465">
        <v>52</v>
      </c>
      <c r="B3465">
        <v>1</v>
      </c>
      <c r="C3465" t="s">
        <v>5916</v>
      </c>
      <c r="D3465" s="7">
        <v>40713</v>
      </c>
      <c r="E3465" t="s">
        <v>613</v>
      </c>
      <c r="F3465" t="s">
        <v>111</v>
      </c>
      <c r="G3465" t="s">
        <v>613</v>
      </c>
      <c r="H3465" t="s">
        <v>24</v>
      </c>
      <c r="I3465" t="s">
        <v>10323</v>
      </c>
      <c r="K3465" t="s">
        <v>4505</v>
      </c>
      <c r="L3465" t="s">
        <v>4506</v>
      </c>
    </row>
    <row r="3466" spans="1:12" hidden="1" x14ac:dyDescent="0.25">
      <c r="A3466">
        <v>52</v>
      </c>
      <c r="B3466">
        <v>2</v>
      </c>
      <c r="C3466" t="s">
        <v>5916</v>
      </c>
      <c r="D3466" s="7">
        <v>40713</v>
      </c>
      <c r="E3466" t="s">
        <v>613</v>
      </c>
      <c r="F3466" t="s">
        <v>111</v>
      </c>
      <c r="G3466" t="s">
        <v>613</v>
      </c>
      <c r="H3466" t="s">
        <v>10</v>
      </c>
      <c r="I3466" t="s">
        <v>113</v>
      </c>
      <c r="K3466" t="s">
        <v>4506</v>
      </c>
      <c r="L3466" t="s">
        <v>4507</v>
      </c>
    </row>
    <row r="3467" spans="1:12" hidden="1" x14ac:dyDescent="0.25">
      <c r="A3467">
        <v>52</v>
      </c>
      <c r="B3467">
        <v>3</v>
      </c>
      <c r="C3467" t="s">
        <v>5916</v>
      </c>
      <c r="D3467" s="7">
        <v>40713</v>
      </c>
      <c r="E3467" t="s">
        <v>613</v>
      </c>
      <c r="F3467" t="s">
        <v>111</v>
      </c>
      <c r="G3467" t="s">
        <v>613</v>
      </c>
      <c r="H3467" t="s">
        <v>10</v>
      </c>
      <c r="I3467" t="s">
        <v>118</v>
      </c>
      <c r="K3467" t="s">
        <v>4507</v>
      </c>
      <c r="L3467" t="s">
        <v>4508</v>
      </c>
    </row>
    <row r="3468" spans="1:12" hidden="1" x14ac:dyDescent="0.25">
      <c r="A3468">
        <v>52</v>
      </c>
      <c r="B3468">
        <v>4</v>
      </c>
      <c r="C3468" t="s">
        <v>5916</v>
      </c>
      <c r="D3468" s="7">
        <v>40713</v>
      </c>
      <c r="E3468" t="s">
        <v>613</v>
      </c>
      <c r="F3468" t="s">
        <v>111</v>
      </c>
      <c r="G3468" t="s">
        <v>613</v>
      </c>
      <c r="H3468" t="s">
        <v>10</v>
      </c>
      <c r="I3468" t="s">
        <v>14</v>
      </c>
      <c r="K3468" t="s">
        <v>4508</v>
      </c>
      <c r="L3468" t="s">
        <v>4509</v>
      </c>
    </row>
    <row r="3469" spans="1:12" hidden="1" x14ac:dyDescent="0.25">
      <c r="A3469">
        <v>52</v>
      </c>
      <c r="B3469">
        <v>5</v>
      </c>
      <c r="C3469" t="s">
        <v>5916</v>
      </c>
      <c r="D3469" s="7">
        <v>40713</v>
      </c>
      <c r="E3469" t="s">
        <v>613</v>
      </c>
      <c r="F3469" t="s">
        <v>111</v>
      </c>
      <c r="G3469" t="s">
        <v>613</v>
      </c>
      <c r="H3469" t="s">
        <v>17</v>
      </c>
      <c r="I3469" t="s">
        <v>292</v>
      </c>
      <c r="K3469" t="s">
        <v>4509</v>
      </c>
      <c r="L3469" t="s">
        <v>4510</v>
      </c>
    </row>
    <row r="3470" spans="1:12" hidden="1" x14ac:dyDescent="0.25">
      <c r="A3470">
        <v>52</v>
      </c>
      <c r="B3470">
        <v>6</v>
      </c>
      <c r="C3470" t="s">
        <v>5916</v>
      </c>
      <c r="D3470" s="7">
        <v>40713</v>
      </c>
      <c r="E3470" t="s">
        <v>613</v>
      </c>
      <c r="F3470" t="s">
        <v>111</v>
      </c>
      <c r="G3470" t="s">
        <v>613</v>
      </c>
      <c r="H3470" t="s">
        <v>33</v>
      </c>
      <c r="I3470" t="s">
        <v>161</v>
      </c>
      <c r="K3470" t="s">
        <v>4510</v>
      </c>
      <c r="L3470" t="s">
        <v>4511</v>
      </c>
    </row>
    <row r="3471" spans="1:12" hidden="1" x14ac:dyDescent="0.25">
      <c r="A3471">
        <v>52</v>
      </c>
      <c r="B3471">
        <v>7</v>
      </c>
      <c r="C3471" t="s">
        <v>5916</v>
      </c>
      <c r="D3471" s="7">
        <v>40713</v>
      </c>
      <c r="E3471" t="s">
        <v>613</v>
      </c>
      <c r="F3471" t="s">
        <v>111</v>
      </c>
      <c r="G3471" t="s">
        <v>613</v>
      </c>
      <c r="H3471" t="s">
        <v>24</v>
      </c>
      <c r="I3471" t="s">
        <v>10323</v>
      </c>
      <c r="K3471" t="s">
        <v>4511</v>
      </c>
      <c r="L3471" t="s">
        <v>4512</v>
      </c>
    </row>
    <row r="3472" spans="1:12" hidden="1" x14ac:dyDescent="0.25">
      <c r="A3472">
        <v>52</v>
      </c>
      <c r="B3472">
        <v>8</v>
      </c>
      <c r="C3472" t="s">
        <v>5916</v>
      </c>
      <c r="D3472" s="7">
        <v>40713</v>
      </c>
      <c r="E3472" t="s">
        <v>613</v>
      </c>
      <c r="F3472" t="s">
        <v>111</v>
      </c>
      <c r="G3472" t="s">
        <v>613</v>
      </c>
      <c r="H3472" t="s">
        <v>10</v>
      </c>
      <c r="I3472" t="s">
        <v>118</v>
      </c>
      <c r="K3472" t="s">
        <v>4512</v>
      </c>
      <c r="L3472" t="s">
        <v>4513</v>
      </c>
    </row>
    <row r="3473" spans="1:14" hidden="1" x14ac:dyDescent="0.25">
      <c r="A3473">
        <v>52</v>
      </c>
      <c r="B3473">
        <v>9</v>
      </c>
      <c r="C3473" t="s">
        <v>5916</v>
      </c>
      <c r="D3473" s="7">
        <v>40713</v>
      </c>
      <c r="E3473" t="s">
        <v>613</v>
      </c>
      <c r="F3473" t="s">
        <v>111</v>
      </c>
      <c r="G3473" t="s">
        <v>613</v>
      </c>
      <c r="H3473" t="s">
        <v>10</v>
      </c>
      <c r="I3473" t="s">
        <v>14</v>
      </c>
      <c r="K3473" t="s">
        <v>4513</v>
      </c>
      <c r="L3473" t="s">
        <v>4514</v>
      </c>
    </row>
    <row r="3474" spans="1:14" hidden="1" x14ac:dyDescent="0.25">
      <c r="A3474">
        <v>52</v>
      </c>
      <c r="B3474">
        <v>10</v>
      </c>
      <c r="C3474" t="s">
        <v>5916</v>
      </c>
      <c r="D3474" s="7">
        <v>40713</v>
      </c>
      <c r="E3474" t="s">
        <v>613</v>
      </c>
      <c r="F3474" t="s">
        <v>111</v>
      </c>
      <c r="G3474" t="s">
        <v>613</v>
      </c>
      <c r="H3474" t="s">
        <v>10</v>
      </c>
      <c r="I3474" t="s">
        <v>14</v>
      </c>
      <c r="K3474" t="s">
        <v>4514</v>
      </c>
      <c r="L3474" t="s">
        <v>4515</v>
      </c>
    </row>
    <row r="3475" spans="1:14" hidden="1" x14ac:dyDescent="0.25">
      <c r="A3475">
        <v>52</v>
      </c>
      <c r="B3475">
        <v>11</v>
      </c>
      <c r="C3475" t="s">
        <v>5916</v>
      </c>
      <c r="D3475" s="7">
        <v>40713</v>
      </c>
      <c r="E3475" t="s">
        <v>613</v>
      </c>
      <c r="F3475" t="s">
        <v>111</v>
      </c>
      <c r="G3475" t="s">
        <v>613</v>
      </c>
      <c r="H3475" t="s">
        <v>17</v>
      </c>
      <c r="I3475" t="s">
        <v>18</v>
      </c>
      <c r="K3475" t="s">
        <v>4515</v>
      </c>
      <c r="L3475" t="s">
        <v>4516</v>
      </c>
    </row>
    <row r="3476" spans="1:14" hidden="1" x14ac:dyDescent="0.25">
      <c r="A3476">
        <v>52</v>
      </c>
      <c r="B3476">
        <v>12</v>
      </c>
      <c r="C3476" t="s">
        <v>5916</v>
      </c>
      <c r="D3476" s="7">
        <v>40713</v>
      </c>
      <c r="E3476" t="s">
        <v>613</v>
      </c>
      <c r="F3476" t="s">
        <v>111</v>
      </c>
      <c r="G3476" t="s">
        <v>613</v>
      </c>
      <c r="H3476" t="s">
        <v>24</v>
      </c>
      <c r="I3476" t="s">
        <v>10323</v>
      </c>
      <c r="K3476" t="s">
        <v>4516</v>
      </c>
      <c r="L3476" t="s">
        <v>4517</v>
      </c>
    </row>
    <row r="3477" spans="1:14" hidden="1" x14ac:dyDescent="0.25">
      <c r="A3477">
        <v>52</v>
      </c>
      <c r="B3477">
        <v>13</v>
      </c>
      <c r="C3477" t="s">
        <v>5916</v>
      </c>
      <c r="D3477" s="7">
        <v>40713</v>
      </c>
      <c r="E3477" t="s">
        <v>613</v>
      </c>
      <c r="F3477" t="s">
        <v>111</v>
      </c>
      <c r="G3477" t="s">
        <v>613</v>
      </c>
      <c r="H3477" t="s">
        <v>10</v>
      </c>
      <c r="I3477" t="s">
        <v>118</v>
      </c>
      <c r="K3477" t="s">
        <v>4517</v>
      </c>
      <c r="L3477" t="s">
        <v>4518</v>
      </c>
    </row>
    <row r="3478" spans="1:14" hidden="1" x14ac:dyDescent="0.25">
      <c r="A3478">
        <v>52</v>
      </c>
      <c r="B3478">
        <v>14</v>
      </c>
      <c r="C3478" t="s">
        <v>5916</v>
      </c>
      <c r="D3478" s="7">
        <v>40713</v>
      </c>
      <c r="E3478" t="s">
        <v>613</v>
      </c>
      <c r="F3478" t="s">
        <v>111</v>
      </c>
      <c r="G3478" t="s">
        <v>613</v>
      </c>
      <c r="H3478" t="s">
        <v>10</v>
      </c>
      <c r="I3478" t="s">
        <v>118</v>
      </c>
      <c r="K3478" t="s">
        <v>4518</v>
      </c>
      <c r="L3478" t="s">
        <v>4519</v>
      </c>
    </row>
    <row r="3479" spans="1:14" hidden="1" x14ac:dyDescent="0.25">
      <c r="A3479">
        <v>52</v>
      </c>
      <c r="B3479">
        <v>15</v>
      </c>
      <c r="C3479" t="s">
        <v>5916</v>
      </c>
      <c r="D3479" s="7">
        <v>40713</v>
      </c>
      <c r="E3479" t="s">
        <v>613</v>
      </c>
      <c r="F3479" t="s">
        <v>111</v>
      </c>
      <c r="G3479" t="s">
        <v>613</v>
      </c>
      <c r="H3479" t="s">
        <v>10</v>
      </c>
      <c r="I3479" t="s">
        <v>14</v>
      </c>
      <c r="K3479" t="s">
        <v>4519</v>
      </c>
      <c r="L3479" t="s">
        <v>4520</v>
      </c>
    </row>
    <row r="3480" spans="1:14" hidden="1" x14ac:dyDescent="0.25">
      <c r="A3480">
        <v>52</v>
      </c>
      <c r="B3480">
        <v>16</v>
      </c>
      <c r="C3480" t="s">
        <v>5916</v>
      </c>
      <c r="D3480" s="7">
        <v>40713</v>
      </c>
      <c r="E3480" t="s">
        <v>613</v>
      </c>
      <c r="F3480" t="s">
        <v>111</v>
      </c>
      <c r="G3480" t="s">
        <v>613</v>
      </c>
      <c r="H3480" t="s">
        <v>17</v>
      </c>
      <c r="I3480" t="s">
        <v>292</v>
      </c>
      <c r="K3480" t="s">
        <v>4520</v>
      </c>
      <c r="L3480" t="s">
        <v>4521</v>
      </c>
    </row>
    <row r="3481" spans="1:14" hidden="1" x14ac:dyDescent="0.25">
      <c r="A3481">
        <v>52</v>
      </c>
      <c r="B3481">
        <v>17</v>
      </c>
      <c r="C3481" t="s">
        <v>5916</v>
      </c>
      <c r="D3481" s="7">
        <v>40713</v>
      </c>
      <c r="E3481" t="s">
        <v>613</v>
      </c>
      <c r="F3481" t="s">
        <v>111</v>
      </c>
      <c r="G3481" t="s">
        <v>613</v>
      </c>
      <c r="H3481" t="s">
        <v>17</v>
      </c>
      <c r="I3481" t="s">
        <v>73</v>
      </c>
      <c r="K3481" t="s">
        <v>4521</v>
      </c>
      <c r="L3481" t="s">
        <v>4521</v>
      </c>
    </row>
    <row r="3482" spans="1:14" hidden="1" x14ac:dyDescent="0.25">
      <c r="A3482">
        <v>52</v>
      </c>
      <c r="B3482">
        <v>18</v>
      </c>
      <c r="C3482" t="s">
        <v>5916</v>
      </c>
      <c r="D3482" s="7">
        <v>40713</v>
      </c>
      <c r="E3482" t="s">
        <v>613</v>
      </c>
      <c r="F3482" t="s">
        <v>111</v>
      </c>
      <c r="G3482" t="s">
        <v>613</v>
      </c>
      <c r="H3482" t="s">
        <v>348</v>
      </c>
      <c r="I3482" t="s">
        <v>407</v>
      </c>
      <c r="K3482" t="s">
        <v>4521</v>
      </c>
      <c r="L3482" t="s">
        <v>4521</v>
      </c>
    </row>
    <row r="3483" spans="1:14" hidden="1" x14ac:dyDescent="0.25">
      <c r="A3483">
        <v>52</v>
      </c>
      <c r="B3483">
        <v>19</v>
      </c>
      <c r="C3483" t="s">
        <v>5916</v>
      </c>
      <c r="D3483" s="7">
        <v>40713</v>
      </c>
      <c r="E3483" t="s">
        <v>613</v>
      </c>
      <c r="F3483" t="s">
        <v>111</v>
      </c>
      <c r="G3483" t="s">
        <v>613</v>
      </c>
      <c r="H3483" t="s">
        <v>17</v>
      </c>
      <c r="I3483" t="s">
        <v>73</v>
      </c>
      <c r="K3483" t="s">
        <v>4521</v>
      </c>
      <c r="L3483" t="s">
        <v>4522</v>
      </c>
    </row>
    <row r="3484" spans="1:14" hidden="1" x14ac:dyDescent="0.25">
      <c r="A3484">
        <v>52</v>
      </c>
      <c r="B3484">
        <v>20</v>
      </c>
      <c r="C3484" t="s">
        <v>5916</v>
      </c>
      <c r="D3484" s="7">
        <v>40713</v>
      </c>
      <c r="E3484" t="s">
        <v>613</v>
      </c>
      <c r="F3484" t="s">
        <v>111</v>
      </c>
      <c r="G3484" t="s">
        <v>613</v>
      </c>
      <c r="H3484" t="s">
        <v>53</v>
      </c>
      <c r="I3484" t="s">
        <v>79</v>
      </c>
      <c r="J3484" t="s">
        <v>92</v>
      </c>
      <c r="K3484" t="s">
        <v>4522</v>
      </c>
      <c r="L3484" t="s">
        <v>4523</v>
      </c>
      <c r="N3484">
        <v>4</v>
      </c>
    </row>
    <row r="3485" spans="1:14" hidden="1" x14ac:dyDescent="0.25">
      <c r="A3485">
        <v>52</v>
      </c>
      <c r="B3485">
        <v>21</v>
      </c>
      <c r="C3485" t="s">
        <v>5916</v>
      </c>
      <c r="D3485" s="7">
        <v>40713</v>
      </c>
      <c r="E3485" t="s">
        <v>613</v>
      </c>
      <c r="F3485" t="s">
        <v>111</v>
      </c>
      <c r="G3485" t="s">
        <v>613</v>
      </c>
      <c r="H3485" t="s">
        <v>24</v>
      </c>
      <c r="I3485" t="s">
        <v>10323</v>
      </c>
      <c r="K3485" t="s">
        <v>4524</v>
      </c>
      <c r="L3485" t="s">
        <v>4525</v>
      </c>
    </row>
    <row r="3486" spans="1:14" hidden="1" x14ac:dyDescent="0.25">
      <c r="A3486">
        <v>52</v>
      </c>
      <c r="B3486">
        <v>22</v>
      </c>
      <c r="C3486" t="s">
        <v>5916</v>
      </c>
      <c r="D3486" s="7">
        <v>40713</v>
      </c>
      <c r="E3486" t="s">
        <v>613</v>
      </c>
      <c r="F3486" t="s">
        <v>111</v>
      </c>
      <c r="G3486" t="s">
        <v>613</v>
      </c>
      <c r="H3486" t="s">
        <v>10</v>
      </c>
      <c r="I3486" t="s">
        <v>113</v>
      </c>
      <c r="K3486" t="s">
        <v>4525</v>
      </c>
      <c r="L3486" t="s">
        <v>4526</v>
      </c>
    </row>
    <row r="3487" spans="1:14" hidden="1" x14ac:dyDescent="0.25">
      <c r="A3487">
        <v>52</v>
      </c>
      <c r="B3487">
        <v>23</v>
      </c>
      <c r="C3487" t="s">
        <v>5916</v>
      </c>
      <c r="D3487" s="7">
        <v>40713</v>
      </c>
      <c r="E3487" t="s">
        <v>613</v>
      </c>
      <c r="F3487" t="s">
        <v>111</v>
      </c>
      <c r="G3487" t="s">
        <v>613</v>
      </c>
      <c r="H3487" t="s">
        <v>10</v>
      </c>
      <c r="I3487" t="s">
        <v>118</v>
      </c>
      <c r="K3487" t="s">
        <v>4526</v>
      </c>
      <c r="L3487" t="s">
        <v>4527</v>
      </c>
    </row>
    <row r="3488" spans="1:14" hidden="1" x14ac:dyDescent="0.25">
      <c r="A3488">
        <v>52</v>
      </c>
      <c r="B3488">
        <v>24</v>
      </c>
      <c r="C3488" t="s">
        <v>5916</v>
      </c>
      <c r="D3488" s="7">
        <v>40713</v>
      </c>
      <c r="E3488" t="s">
        <v>613</v>
      </c>
      <c r="F3488" t="s">
        <v>111</v>
      </c>
      <c r="G3488" t="s">
        <v>613</v>
      </c>
      <c r="H3488" t="s">
        <v>10</v>
      </c>
      <c r="I3488" t="s">
        <v>14</v>
      </c>
      <c r="K3488" t="s">
        <v>4527</v>
      </c>
      <c r="L3488" t="s">
        <v>4528</v>
      </c>
    </row>
    <row r="3489" spans="1:14" hidden="1" x14ac:dyDescent="0.25">
      <c r="A3489">
        <v>52</v>
      </c>
      <c r="B3489">
        <v>25</v>
      </c>
      <c r="C3489" t="s">
        <v>5916</v>
      </c>
      <c r="D3489" s="7">
        <v>40713</v>
      </c>
      <c r="E3489" t="s">
        <v>613</v>
      </c>
      <c r="F3489" t="s">
        <v>111</v>
      </c>
      <c r="G3489" t="s">
        <v>613</v>
      </c>
      <c r="H3489" t="s">
        <v>17</v>
      </c>
      <c r="I3489" t="s">
        <v>48</v>
      </c>
      <c r="K3489" t="s">
        <v>4528</v>
      </c>
      <c r="L3489" t="s">
        <v>4529</v>
      </c>
    </row>
    <row r="3490" spans="1:14" hidden="1" x14ac:dyDescent="0.25">
      <c r="A3490">
        <v>52</v>
      </c>
      <c r="B3490">
        <v>26</v>
      </c>
      <c r="C3490" t="s">
        <v>5916</v>
      </c>
      <c r="D3490" s="7">
        <v>40713</v>
      </c>
      <c r="E3490" t="s">
        <v>613</v>
      </c>
      <c r="F3490" t="s">
        <v>111</v>
      </c>
      <c r="G3490" t="s">
        <v>613</v>
      </c>
      <c r="H3490" t="s">
        <v>10</v>
      </c>
      <c r="I3490" t="s">
        <v>14</v>
      </c>
      <c r="K3490" t="s">
        <v>4529</v>
      </c>
      <c r="L3490" t="s">
        <v>4530</v>
      </c>
    </row>
    <row r="3491" spans="1:14" hidden="1" x14ac:dyDescent="0.25">
      <c r="A3491">
        <v>52</v>
      </c>
      <c r="B3491">
        <v>27</v>
      </c>
      <c r="C3491" t="s">
        <v>5916</v>
      </c>
      <c r="D3491" s="7">
        <v>40713</v>
      </c>
      <c r="E3491" t="s">
        <v>613</v>
      </c>
      <c r="F3491" t="s">
        <v>111</v>
      </c>
      <c r="G3491" t="s">
        <v>613</v>
      </c>
      <c r="H3491" t="s">
        <v>17</v>
      </c>
      <c r="I3491" t="s">
        <v>18</v>
      </c>
      <c r="K3491" t="s">
        <v>4530</v>
      </c>
      <c r="L3491" t="s">
        <v>4531</v>
      </c>
    </row>
    <row r="3492" spans="1:14" hidden="1" x14ac:dyDescent="0.25">
      <c r="A3492">
        <v>52</v>
      </c>
      <c r="B3492">
        <v>28</v>
      </c>
      <c r="C3492" t="s">
        <v>5916</v>
      </c>
      <c r="D3492" s="7">
        <v>40713</v>
      </c>
      <c r="E3492" t="s">
        <v>613</v>
      </c>
      <c r="F3492" t="s">
        <v>111</v>
      </c>
      <c r="G3492" t="s">
        <v>613</v>
      </c>
      <c r="H3492" t="s">
        <v>17</v>
      </c>
      <c r="I3492" t="s">
        <v>48</v>
      </c>
      <c r="K3492" t="s">
        <v>4531</v>
      </c>
      <c r="L3492" t="s">
        <v>4532</v>
      </c>
    </row>
    <row r="3493" spans="1:14" hidden="1" x14ac:dyDescent="0.25">
      <c r="A3493">
        <v>52</v>
      </c>
      <c r="B3493">
        <v>29</v>
      </c>
      <c r="C3493" t="s">
        <v>5916</v>
      </c>
      <c r="D3493" s="7">
        <v>40713</v>
      </c>
      <c r="E3493" t="s">
        <v>613</v>
      </c>
      <c r="F3493" t="s">
        <v>111</v>
      </c>
      <c r="G3493" t="s">
        <v>613</v>
      </c>
      <c r="H3493" t="s">
        <v>10</v>
      </c>
      <c r="I3493" t="s">
        <v>14</v>
      </c>
      <c r="K3493" t="s">
        <v>4532</v>
      </c>
      <c r="L3493" t="s">
        <v>4533</v>
      </c>
    </row>
    <row r="3494" spans="1:14" hidden="1" x14ac:dyDescent="0.25">
      <c r="A3494">
        <v>52</v>
      </c>
      <c r="B3494">
        <v>30</v>
      </c>
      <c r="C3494" t="s">
        <v>5916</v>
      </c>
      <c r="D3494" s="7">
        <v>40713</v>
      </c>
      <c r="E3494" t="s">
        <v>613</v>
      </c>
      <c r="F3494" t="s">
        <v>111</v>
      </c>
      <c r="G3494" t="s">
        <v>613</v>
      </c>
      <c r="H3494" t="s">
        <v>17</v>
      </c>
      <c r="I3494" t="s">
        <v>48</v>
      </c>
      <c r="K3494" t="s">
        <v>4533</v>
      </c>
      <c r="L3494" t="s">
        <v>4534</v>
      </c>
    </row>
    <row r="3495" spans="1:14" hidden="1" x14ac:dyDescent="0.25">
      <c r="A3495">
        <v>52</v>
      </c>
      <c r="B3495">
        <v>31</v>
      </c>
      <c r="C3495" t="s">
        <v>5916</v>
      </c>
      <c r="D3495" s="7">
        <v>40713</v>
      </c>
      <c r="E3495" t="s">
        <v>613</v>
      </c>
      <c r="F3495" t="s">
        <v>111</v>
      </c>
      <c r="G3495" t="s">
        <v>613</v>
      </c>
      <c r="H3495" t="s">
        <v>17</v>
      </c>
      <c r="I3495" t="s">
        <v>73</v>
      </c>
      <c r="K3495" t="s">
        <v>4534</v>
      </c>
      <c r="L3495" t="s">
        <v>4535</v>
      </c>
    </row>
    <row r="3496" spans="1:14" hidden="1" x14ac:dyDescent="0.25">
      <c r="A3496">
        <v>52</v>
      </c>
      <c r="B3496">
        <v>32</v>
      </c>
      <c r="C3496" t="s">
        <v>5916</v>
      </c>
      <c r="D3496" s="7">
        <v>40713</v>
      </c>
      <c r="E3496" t="s">
        <v>613</v>
      </c>
      <c r="F3496" t="s">
        <v>111</v>
      </c>
      <c r="G3496" t="s">
        <v>613</v>
      </c>
      <c r="H3496" t="s">
        <v>10</v>
      </c>
      <c r="I3496" t="s">
        <v>118</v>
      </c>
      <c r="K3496" t="s">
        <v>4536</v>
      </c>
      <c r="L3496" t="s">
        <v>4537</v>
      </c>
    </row>
    <row r="3497" spans="1:14" hidden="1" x14ac:dyDescent="0.25">
      <c r="A3497">
        <v>52</v>
      </c>
      <c r="B3497">
        <v>33</v>
      </c>
      <c r="C3497" t="s">
        <v>5916</v>
      </c>
      <c r="D3497" s="7">
        <v>40713</v>
      </c>
      <c r="E3497" t="s">
        <v>613</v>
      </c>
      <c r="F3497" t="s">
        <v>111</v>
      </c>
      <c r="G3497" t="s">
        <v>613</v>
      </c>
      <c r="H3497" t="s">
        <v>10</v>
      </c>
      <c r="I3497" t="s">
        <v>14</v>
      </c>
      <c r="K3497" t="s">
        <v>4537</v>
      </c>
      <c r="L3497" t="s">
        <v>4538</v>
      </c>
    </row>
    <row r="3498" spans="1:14" hidden="1" x14ac:dyDescent="0.25">
      <c r="A3498">
        <v>52</v>
      </c>
      <c r="B3498">
        <v>34</v>
      </c>
      <c r="C3498" t="s">
        <v>5916</v>
      </c>
      <c r="D3498" s="7">
        <v>40713</v>
      </c>
      <c r="E3498" t="s">
        <v>613</v>
      </c>
      <c r="F3498" t="s">
        <v>111</v>
      </c>
      <c r="G3498" t="s">
        <v>613</v>
      </c>
      <c r="H3498" t="s">
        <v>17</v>
      </c>
      <c r="I3498" t="s">
        <v>18</v>
      </c>
      <c r="K3498" t="s">
        <v>4538</v>
      </c>
      <c r="L3498" t="s">
        <v>4539</v>
      </c>
    </row>
    <row r="3499" spans="1:14" hidden="1" x14ac:dyDescent="0.25">
      <c r="A3499">
        <v>52</v>
      </c>
      <c r="B3499">
        <v>35</v>
      </c>
      <c r="C3499" t="s">
        <v>5916</v>
      </c>
      <c r="D3499" s="7">
        <v>40713</v>
      </c>
      <c r="E3499" t="s">
        <v>613</v>
      </c>
      <c r="F3499" t="s">
        <v>111</v>
      </c>
      <c r="G3499" t="s">
        <v>613</v>
      </c>
      <c r="H3499" t="s">
        <v>17</v>
      </c>
      <c r="I3499" t="s">
        <v>101</v>
      </c>
      <c r="K3499" t="s">
        <v>4539</v>
      </c>
      <c r="L3499" t="s">
        <v>4540</v>
      </c>
    </row>
    <row r="3500" spans="1:14" hidden="1" x14ac:dyDescent="0.25">
      <c r="A3500">
        <v>52</v>
      </c>
      <c r="B3500">
        <v>36</v>
      </c>
      <c r="C3500" t="s">
        <v>5916</v>
      </c>
      <c r="D3500" s="7">
        <v>40713</v>
      </c>
      <c r="E3500" t="s">
        <v>613</v>
      </c>
      <c r="F3500" t="s">
        <v>111</v>
      </c>
      <c r="G3500" t="s">
        <v>613</v>
      </c>
      <c r="H3500" t="s">
        <v>24</v>
      </c>
      <c r="I3500" t="s">
        <v>10323</v>
      </c>
      <c r="K3500" t="s">
        <v>4540</v>
      </c>
      <c r="L3500" t="s">
        <v>4541</v>
      </c>
    </row>
    <row r="3501" spans="1:14" hidden="1" x14ac:dyDescent="0.25">
      <c r="A3501">
        <v>52</v>
      </c>
      <c r="B3501">
        <v>37</v>
      </c>
      <c r="C3501" t="s">
        <v>5916</v>
      </c>
      <c r="D3501" s="7">
        <v>40713</v>
      </c>
      <c r="E3501" t="s">
        <v>613</v>
      </c>
      <c r="F3501" t="s">
        <v>111</v>
      </c>
      <c r="G3501" t="s">
        <v>613</v>
      </c>
      <c r="H3501" t="s">
        <v>10</v>
      </c>
      <c r="I3501" t="s">
        <v>118</v>
      </c>
      <c r="K3501" t="s">
        <v>4541</v>
      </c>
      <c r="L3501" t="s">
        <v>4542</v>
      </c>
    </row>
    <row r="3502" spans="1:14" hidden="1" x14ac:dyDescent="0.25">
      <c r="A3502">
        <v>52</v>
      </c>
      <c r="B3502">
        <v>38</v>
      </c>
      <c r="C3502" t="s">
        <v>5916</v>
      </c>
      <c r="D3502" s="7">
        <v>40713</v>
      </c>
      <c r="E3502" t="s">
        <v>613</v>
      </c>
      <c r="F3502" t="s">
        <v>111</v>
      </c>
      <c r="G3502" t="s">
        <v>613</v>
      </c>
      <c r="H3502" t="s">
        <v>10</v>
      </c>
      <c r="I3502" t="s">
        <v>14</v>
      </c>
      <c r="K3502" t="s">
        <v>4542</v>
      </c>
      <c r="L3502" t="s">
        <v>4543</v>
      </c>
    </row>
    <row r="3503" spans="1:14" hidden="1" x14ac:dyDescent="0.25">
      <c r="A3503">
        <v>52</v>
      </c>
      <c r="B3503">
        <v>39</v>
      </c>
      <c r="C3503" t="s">
        <v>5916</v>
      </c>
      <c r="D3503" s="7">
        <v>40713</v>
      </c>
      <c r="E3503" t="s">
        <v>613</v>
      </c>
      <c r="F3503" t="s">
        <v>111</v>
      </c>
      <c r="G3503" t="s">
        <v>613</v>
      </c>
      <c r="H3503" t="s">
        <v>53</v>
      </c>
      <c r="I3503" t="s">
        <v>255</v>
      </c>
      <c r="J3503" t="s">
        <v>80</v>
      </c>
      <c r="K3503" t="s">
        <v>4543</v>
      </c>
      <c r="L3503" t="s">
        <v>4544</v>
      </c>
      <c r="N3503">
        <v>6</v>
      </c>
    </row>
    <row r="3504" spans="1:14" hidden="1" x14ac:dyDescent="0.25">
      <c r="A3504">
        <v>52</v>
      </c>
      <c r="B3504">
        <v>40</v>
      </c>
      <c r="C3504" t="s">
        <v>5916</v>
      </c>
      <c r="D3504" s="7">
        <v>40713</v>
      </c>
      <c r="E3504" t="s">
        <v>613</v>
      </c>
      <c r="F3504" t="s">
        <v>111</v>
      </c>
      <c r="G3504" t="s">
        <v>613</v>
      </c>
      <c r="H3504" t="s">
        <v>53</v>
      </c>
      <c r="I3504" t="s">
        <v>1640</v>
      </c>
      <c r="J3504" t="s">
        <v>92</v>
      </c>
      <c r="K3504" t="s">
        <v>4544</v>
      </c>
      <c r="L3504" t="s">
        <v>4545</v>
      </c>
      <c r="N3504">
        <v>4</v>
      </c>
    </row>
    <row r="3505" spans="1:14" hidden="1" x14ac:dyDescent="0.25">
      <c r="A3505">
        <v>52</v>
      </c>
      <c r="B3505">
        <v>41</v>
      </c>
      <c r="C3505" t="s">
        <v>5916</v>
      </c>
      <c r="D3505" s="7">
        <v>40713</v>
      </c>
      <c r="E3505" t="s">
        <v>613</v>
      </c>
      <c r="F3505" t="s">
        <v>111</v>
      </c>
      <c r="G3505" t="s">
        <v>613</v>
      </c>
      <c r="H3505" t="s">
        <v>17</v>
      </c>
      <c r="I3505" t="s">
        <v>73</v>
      </c>
      <c r="K3505" t="s">
        <v>4545</v>
      </c>
      <c r="L3505" t="s">
        <v>4546</v>
      </c>
    </row>
    <row r="3506" spans="1:14" hidden="1" x14ac:dyDescent="0.25">
      <c r="A3506">
        <v>52</v>
      </c>
      <c r="B3506">
        <v>42</v>
      </c>
      <c r="C3506" t="s">
        <v>5916</v>
      </c>
      <c r="D3506" s="7">
        <v>40713</v>
      </c>
      <c r="E3506" t="s">
        <v>613</v>
      </c>
      <c r="F3506" t="s">
        <v>111</v>
      </c>
      <c r="G3506" t="s">
        <v>613</v>
      </c>
      <c r="H3506" t="s">
        <v>24</v>
      </c>
      <c r="I3506" t="s">
        <v>10323</v>
      </c>
      <c r="K3506" t="s">
        <v>4546</v>
      </c>
      <c r="L3506" t="s">
        <v>4547</v>
      </c>
    </row>
    <row r="3507" spans="1:14" hidden="1" x14ac:dyDescent="0.25">
      <c r="A3507">
        <v>52</v>
      </c>
      <c r="B3507">
        <v>43</v>
      </c>
      <c r="C3507" t="s">
        <v>5916</v>
      </c>
      <c r="D3507" s="7">
        <v>40713</v>
      </c>
      <c r="E3507" t="s">
        <v>613</v>
      </c>
      <c r="F3507" t="s">
        <v>111</v>
      </c>
      <c r="G3507" t="s">
        <v>613</v>
      </c>
      <c r="H3507" t="s">
        <v>10</v>
      </c>
      <c r="I3507" t="s">
        <v>113</v>
      </c>
      <c r="K3507" t="s">
        <v>4547</v>
      </c>
      <c r="L3507" t="s">
        <v>4548</v>
      </c>
    </row>
    <row r="3508" spans="1:14" hidden="1" x14ac:dyDescent="0.25">
      <c r="A3508">
        <v>52</v>
      </c>
      <c r="B3508">
        <v>44</v>
      </c>
      <c r="C3508" t="s">
        <v>5916</v>
      </c>
      <c r="D3508" s="7">
        <v>40713</v>
      </c>
      <c r="E3508" t="s">
        <v>613</v>
      </c>
      <c r="F3508" t="s">
        <v>111</v>
      </c>
      <c r="G3508" t="s">
        <v>613</v>
      </c>
      <c r="H3508" t="s">
        <v>10</v>
      </c>
      <c r="I3508" t="s">
        <v>118</v>
      </c>
      <c r="K3508" t="s">
        <v>4548</v>
      </c>
      <c r="L3508" t="s">
        <v>4549</v>
      </c>
    </row>
    <row r="3509" spans="1:14" hidden="1" x14ac:dyDescent="0.25">
      <c r="A3509">
        <v>52</v>
      </c>
      <c r="B3509">
        <v>45</v>
      </c>
      <c r="C3509" t="s">
        <v>5916</v>
      </c>
      <c r="D3509" s="7">
        <v>40713</v>
      </c>
      <c r="E3509" t="s">
        <v>613</v>
      </c>
      <c r="F3509" t="s">
        <v>111</v>
      </c>
      <c r="G3509" t="s">
        <v>613</v>
      </c>
      <c r="H3509" t="s">
        <v>10</v>
      </c>
      <c r="I3509" t="s">
        <v>14</v>
      </c>
      <c r="K3509" t="s">
        <v>4549</v>
      </c>
      <c r="L3509" t="s">
        <v>4550</v>
      </c>
    </row>
    <row r="3510" spans="1:14" hidden="1" x14ac:dyDescent="0.25">
      <c r="A3510">
        <v>52</v>
      </c>
      <c r="B3510">
        <v>46</v>
      </c>
      <c r="C3510" t="s">
        <v>5916</v>
      </c>
      <c r="D3510" s="7">
        <v>40713</v>
      </c>
      <c r="E3510" t="s">
        <v>613</v>
      </c>
      <c r="F3510" t="s">
        <v>111</v>
      </c>
      <c r="G3510" t="s">
        <v>613</v>
      </c>
      <c r="H3510" t="s">
        <v>17</v>
      </c>
      <c r="I3510" t="s">
        <v>120</v>
      </c>
      <c r="K3510" t="s">
        <v>4550</v>
      </c>
      <c r="L3510" t="s">
        <v>4550</v>
      </c>
    </row>
    <row r="3511" spans="1:14" hidden="1" x14ac:dyDescent="0.25">
      <c r="A3511">
        <v>52</v>
      </c>
      <c r="B3511">
        <v>47</v>
      </c>
      <c r="C3511" t="s">
        <v>5916</v>
      </c>
      <c r="D3511" s="7">
        <v>40713</v>
      </c>
      <c r="E3511" t="s">
        <v>613</v>
      </c>
      <c r="F3511" t="s">
        <v>111</v>
      </c>
      <c r="G3511" t="s">
        <v>613</v>
      </c>
      <c r="H3511" t="s">
        <v>53</v>
      </c>
      <c r="I3511" t="s">
        <v>255</v>
      </c>
      <c r="J3511" t="s">
        <v>80</v>
      </c>
      <c r="K3511" t="s">
        <v>4550</v>
      </c>
      <c r="L3511" t="s">
        <v>4551</v>
      </c>
      <c r="N3511">
        <v>6</v>
      </c>
    </row>
    <row r="3512" spans="1:14" hidden="1" x14ac:dyDescent="0.25">
      <c r="A3512">
        <v>52</v>
      </c>
      <c r="B3512">
        <v>48</v>
      </c>
      <c r="C3512" t="s">
        <v>5916</v>
      </c>
      <c r="D3512" s="7">
        <v>40713</v>
      </c>
      <c r="E3512" t="s">
        <v>613</v>
      </c>
      <c r="F3512" t="s">
        <v>111</v>
      </c>
      <c r="G3512" t="s">
        <v>613</v>
      </c>
      <c r="H3512" t="s">
        <v>24</v>
      </c>
      <c r="I3512" t="s">
        <v>10323</v>
      </c>
      <c r="K3512" t="s">
        <v>4552</v>
      </c>
      <c r="L3512" t="s">
        <v>4553</v>
      </c>
    </row>
    <row r="3513" spans="1:14" hidden="1" x14ac:dyDescent="0.25">
      <c r="A3513">
        <v>52</v>
      </c>
      <c r="B3513">
        <v>49</v>
      </c>
      <c r="C3513" t="s">
        <v>5916</v>
      </c>
      <c r="D3513" s="7">
        <v>40713</v>
      </c>
      <c r="E3513" t="s">
        <v>613</v>
      </c>
      <c r="F3513" t="s">
        <v>111</v>
      </c>
      <c r="G3513" t="s">
        <v>613</v>
      </c>
      <c r="H3513" t="s">
        <v>10</v>
      </c>
      <c r="I3513" t="s">
        <v>118</v>
      </c>
      <c r="K3513" t="s">
        <v>4553</v>
      </c>
      <c r="L3513" t="s">
        <v>4554</v>
      </c>
    </row>
    <row r="3514" spans="1:14" hidden="1" x14ac:dyDescent="0.25">
      <c r="A3514">
        <v>52</v>
      </c>
      <c r="B3514">
        <v>50</v>
      </c>
      <c r="C3514" t="s">
        <v>5916</v>
      </c>
      <c r="D3514" s="7">
        <v>40713</v>
      </c>
      <c r="E3514" t="s">
        <v>613</v>
      </c>
      <c r="F3514" t="s">
        <v>111</v>
      </c>
      <c r="G3514" t="s">
        <v>613</v>
      </c>
      <c r="H3514" t="s">
        <v>10</v>
      </c>
      <c r="I3514" t="s">
        <v>14</v>
      </c>
      <c r="K3514" t="s">
        <v>4554</v>
      </c>
      <c r="L3514" t="s">
        <v>4555</v>
      </c>
    </row>
    <row r="3515" spans="1:14" hidden="1" x14ac:dyDescent="0.25">
      <c r="A3515">
        <v>52</v>
      </c>
      <c r="B3515">
        <v>51</v>
      </c>
      <c r="C3515" t="s">
        <v>5916</v>
      </c>
      <c r="D3515" s="7">
        <v>40713</v>
      </c>
      <c r="E3515" t="s">
        <v>613</v>
      </c>
      <c r="F3515" t="s">
        <v>111</v>
      </c>
      <c r="G3515" t="s">
        <v>613</v>
      </c>
      <c r="H3515" t="s">
        <v>17</v>
      </c>
      <c r="I3515" t="s">
        <v>292</v>
      </c>
      <c r="K3515" t="s">
        <v>4555</v>
      </c>
      <c r="L3515" t="s">
        <v>4556</v>
      </c>
    </row>
    <row r="3516" spans="1:14" hidden="1" x14ac:dyDescent="0.25">
      <c r="A3516">
        <v>52</v>
      </c>
      <c r="B3516">
        <v>52</v>
      </c>
      <c r="C3516" t="s">
        <v>5916</v>
      </c>
      <c r="D3516" s="7">
        <v>40713</v>
      </c>
      <c r="E3516" t="s">
        <v>613</v>
      </c>
      <c r="F3516" t="s">
        <v>111</v>
      </c>
      <c r="G3516" t="s">
        <v>613</v>
      </c>
      <c r="H3516" t="s">
        <v>24</v>
      </c>
      <c r="I3516" t="s">
        <v>10323</v>
      </c>
      <c r="K3516" t="s">
        <v>4556</v>
      </c>
      <c r="L3516" t="s">
        <v>4557</v>
      </c>
    </row>
    <row r="3517" spans="1:14" hidden="1" x14ac:dyDescent="0.25">
      <c r="A3517">
        <v>52</v>
      </c>
      <c r="B3517">
        <v>53</v>
      </c>
      <c r="C3517" t="s">
        <v>5916</v>
      </c>
      <c r="D3517" s="7">
        <v>40713</v>
      </c>
      <c r="E3517" t="s">
        <v>613</v>
      </c>
      <c r="F3517" t="s">
        <v>111</v>
      </c>
      <c r="G3517" t="s">
        <v>613</v>
      </c>
      <c r="H3517" t="s">
        <v>10</v>
      </c>
      <c r="I3517" t="s">
        <v>118</v>
      </c>
      <c r="K3517" t="s">
        <v>4557</v>
      </c>
      <c r="L3517" t="s">
        <v>4558</v>
      </c>
    </row>
    <row r="3518" spans="1:14" hidden="1" x14ac:dyDescent="0.25">
      <c r="A3518">
        <v>52</v>
      </c>
      <c r="B3518">
        <v>54</v>
      </c>
      <c r="C3518" t="s">
        <v>5916</v>
      </c>
      <c r="D3518" s="7">
        <v>40713</v>
      </c>
      <c r="E3518" t="s">
        <v>613</v>
      </c>
      <c r="F3518" t="s">
        <v>111</v>
      </c>
      <c r="G3518" t="s">
        <v>613</v>
      </c>
      <c r="H3518" t="s">
        <v>10</v>
      </c>
      <c r="I3518" t="s">
        <v>14</v>
      </c>
      <c r="K3518" t="s">
        <v>4558</v>
      </c>
      <c r="L3518" t="s">
        <v>4559</v>
      </c>
    </row>
    <row r="3519" spans="1:14" hidden="1" x14ac:dyDescent="0.25">
      <c r="A3519">
        <v>52</v>
      </c>
      <c r="B3519">
        <v>55</v>
      </c>
      <c r="C3519" t="s">
        <v>5916</v>
      </c>
      <c r="D3519" s="7">
        <v>40713</v>
      </c>
      <c r="E3519" t="s">
        <v>613</v>
      </c>
      <c r="F3519" t="s">
        <v>111</v>
      </c>
      <c r="G3519" t="s">
        <v>613</v>
      </c>
      <c r="H3519" t="s">
        <v>17</v>
      </c>
      <c r="I3519" t="s">
        <v>120</v>
      </c>
      <c r="K3519" t="s">
        <v>4559</v>
      </c>
      <c r="L3519" t="s">
        <v>4559</v>
      </c>
    </row>
    <row r="3520" spans="1:14" hidden="1" x14ac:dyDescent="0.25">
      <c r="A3520">
        <v>52</v>
      </c>
      <c r="B3520">
        <v>56</v>
      </c>
      <c r="C3520" t="s">
        <v>5916</v>
      </c>
      <c r="D3520" s="7">
        <v>40713</v>
      </c>
      <c r="E3520" t="s">
        <v>613</v>
      </c>
      <c r="F3520" t="s">
        <v>111</v>
      </c>
      <c r="G3520" t="s">
        <v>613</v>
      </c>
      <c r="H3520" t="s">
        <v>53</v>
      </c>
      <c r="I3520" t="s">
        <v>255</v>
      </c>
      <c r="J3520" t="s">
        <v>80</v>
      </c>
      <c r="K3520" t="s">
        <v>4559</v>
      </c>
      <c r="L3520" t="s">
        <v>4560</v>
      </c>
      <c r="N3520">
        <v>6</v>
      </c>
    </row>
    <row r="3521" spans="1:14" hidden="1" x14ac:dyDescent="0.25">
      <c r="A3521">
        <v>52</v>
      </c>
      <c r="B3521">
        <v>57</v>
      </c>
      <c r="C3521" t="s">
        <v>5916</v>
      </c>
      <c r="D3521" s="7">
        <v>40713</v>
      </c>
      <c r="E3521" t="s">
        <v>613</v>
      </c>
      <c r="F3521" t="s">
        <v>111</v>
      </c>
      <c r="G3521" t="s">
        <v>613</v>
      </c>
      <c r="H3521" t="s">
        <v>21</v>
      </c>
      <c r="I3521" t="s">
        <v>22</v>
      </c>
      <c r="K3521" t="s">
        <v>4561</v>
      </c>
      <c r="L3521" t="s">
        <v>4562</v>
      </c>
    </row>
    <row r="3522" spans="1:14" hidden="1" x14ac:dyDescent="0.25">
      <c r="A3522">
        <v>52</v>
      </c>
      <c r="B3522">
        <v>58</v>
      </c>
      <c r="C3522" t="s">
        <v>5916</v>
      </c>
      <c r="D3522" s="7">
        <v>40713</v>
      </c>
      <c r="E3522" t="s">
        <v>613</v>
      </c>
      <c r="F3522" t="s">
        <v>111</v>
      </c>
      <c r="G3522" t="s">
        <v>613</v>
      </c>
      <c r="H3522" t="s">
        <v>24</v>
      </c>
      <c r="I3522" t="s">
        <v>10323</v>
      </c>
      <c r="K3522" t="s">
        <v>4563</v>
      </c>
      <c r="L3522" t="s">
        <v>4564</v>
      </c>
    </row>
    <row r="3523" spans="1:14" hidden="1" x14ac:dyDescent="0.25">
      <c r="A3523">
        <v>52</v>
      </c>
      <c r="B3523">
        <v>59</v>
      </c>
      <c r="C3523" t="s">
        <v>5916</v>
      </c>
      <c r="D3523" s="7">
        <v>40713</v>
      </c>
      <c r="E3523" t="s">
        <v>613</v>
      </c>
      <c r="F3523" t="s">
        <v>111</v>
      </c>
      <c r="G3523" t="s">
        <v>613</v>
      </c>
      <c r="H3523" t="s">
        <v>10</v>
      </c>
      <c r="I3523" t="s">
        <v>118</v>
      </c>
      <c r="K3523" t="s">
        <v>4564</v>
      </c>
      <c r="L3523" t="s">
        <v>4565</v>
      </c>
    </row>
    <row r="3524" spans="1:14" hidden="1" x14ac:dyDescent="0.25">
      <c r="A3524">
        <v>52</v>
      </c>
      <c r="B3524">
        <v>60</v>
      </c>
      <c r="C3524" t="s">
        <v>5916</v>
      </c>
      <c r="D3524" s="7">
        <v>40713</v>
      </c>
      <c r="E3524" t="s">
        <v>613</v>
      </c>
      <c r="F3524" t="s">
        <v>111</v>
      </c>
      <c r="G3524" t="s">
        <v>613</v>
      </c>
      <c r="H3524" t="s">
        <v>10</v>
      </c>
      <c r="I3524" t="s">
        <v>14</v>
      </c>
      <c r="K3524" t="s">
        <v>4565</v>
      </c>
      <c r="L3524" t="s">
        <v>4566</v>
      </c>
    </row>
    <row r="3525" spans="1:14" hidden="1" x14ac:dyDescent="0.25">
      <c r="A3525">
        <v>52</v>
      </c>
      <c r="B3525">
        <v>61</v>
      </c>
      <c r="C3525" t="s">
        <v>5916</v>
      </c>
      <c r="D3525" s="7">
        <v>40713</v>
      </c>
      <c r="E3525" t="s">
        <v>613</v>
      </c>
      <c r="F3525" t="s">
        <v>111</v>
      </c>
      <c r="G3525" t="s">
        <v>613</v>
      </c>
      <c r="H3525" t="s">
        <v>17</v>
      </c>
      <c r="I3525" t="s">
        <v>48</v>
      </c>
      <c r="K3525" t="s">
        <v>4566</v>
      </c>
      <c r="L3525" t="s">
        <v>4567</v>
      </c>
    </row>
    <row r="3526" spans="1:14" hidden="1" x14ac:dyDescent="0.25">
      <c r="A3526">
        <v>52</v>
      </c>
      <c r="B3526">
        <v>62</v>
      </c>
      <c r="C3526" t="s">
        <v>5916</v>
      </c>
      <c r="D3526" s="7">
        <v>40713</v>
      </c>
      <c r="E3526" t="s">
        <v>613</v>
      </c>
      <c r="F3526" t="s">
        <v>111</v>
      </c>
      <c r="G3526" t="s">
        <v>613</v>
      </c>
      <c r="H3526" t="s">
        <v>24</v>
      </c>
      <c r="I3526" t="s">
        <v>10323</v>
      </c>
      <c r="K3526" t="s">
        <v>4567</v>
      </c>
      <c r="L3526" t="s">
        <v>4568</v>
      </c>
    </row>
    <row r="3527" spans="1:14" hidden="1" x14ac:dyDescent="0.25">
      <c r="A3527">
        <v>52</v>
      </c>
      <c r="B3527">
        <v>63</v>
      </c>
      <c r="C3527" t="s">
        <v>5916</v>
      </c>
      <c r="D3527" s="7">
        <v>40713</v>
      </c>
      <c r="E3527" t="s">
        <v>613</v>
      </c>
      <c r="F3527" t="s">
        <v>111</v>
      </c>
      <c r="G3527" t="s">
        <v>613</v>
      </c>
      <c r="H3527" t="s">
        <v>10</v>
      </c>
      <c r="I3527" t="s">
        <v>118</v>
      </c>
      <c r="K3527" t="s">
        <v>4568</v>
      </c>
      <c r="L3527" t="s">
        <v>4569</v>
      </c>
    </row>
    <row r="3528" spans="1:14" hidden="1" x14ac:dyDescent="0.25">
      <c r="A3528">
        <v>52</v>
      </c>
      <c r="B3528">
        <v>64</v>
      </c>
      <c r="C3528" t="s">
        <v>5916</v>
      </c>
      <c r="D3528" s="7">
        <v>40713</v>
      </c>
      <c r="E3528" t="s">
        <v>613</v>
      </c>
      <c r="F3528" t="s">
        <v>111</v>
      </c>
      <c r="G3528" t="s">
        <v>613</v>
      </c>
      <c r="H3528" t="s">
        <v>10</v>
      </c>
      <c r="I3528" t="s">
        <v>14</v>
      </c>
      <c r="K3528" t="s">
        <v>4569</v>
      </c>
      <c r="L3528" t="s">
        <v>4570</v>
      </c>
    </row>
    <row r="3529" spans="1:14" hidden="1" x14ac:dyDescent="0.25">
      <c r="A3529">
        <v>52</v>
      </c>
      <c r="B3529">
        <v>65</v>
      </c>
      <c r="C3529" t="s">
        <v>5916</v>
      </c>
      <c r="D3529" s="7">
        <v>40713</v>
      </c>
      <c r="E3529" t="s">
        <v>613</v>
      </c>
      <c r="F3529" t="s">
        <v>111</v>
      </c>
      <c r="G3529" t="s">
        <v>613</v>
      </c>
      <c r="H3529" t="s">
        <v>10</v>
      </c>
      <c r="I3529" t="s">
        <v>118</v>
      </c>
      <c r="K3529" t="s">
        <v>4570</v>
      </c>
      <c r="L3529" t="s">
        <v>4571</v>
      </c>
    </row>
    <row r="3530" spans="1:14" hidden="1" x14ac:dyDescent="0.25">
      <c r="A3530">
        <v>52</v>
      </c>
      <c r="B3530">
        <v>66</v>
      </c>
      <c r="C3530" t="s">
        <v>5916</v>
      </c>
      <c r="D3530" s="7">
        <v>40713</v>
      </c>
      <c r="E3530" t="s">
        <v>613</v>
      </c>
      <c r="F3530" t="s">
        <v>111</v>
      </c>
      <c r="G3530" t="s">
        <v>613</v>
      </c>
      <c r="H3530" t="s">
        <v>17</v>
      </c>
      <c r="I3530" t="s">
        <v>101</v>
      </c>
      <c r="K3530" t="s">
        <v>4571</v>
      </c>
      <c r="L3530" t="s">
        <v>4572</v>
      </c>
    </row>
    <row r="3531" spans="1:14" hidden="1" x14ac:dyDescent="0.25">
      <c r="A3531">
        <v>52</v>
      </c>
      <c r="B3531">
        <v>67</v>
      </c>
      <c r="C3531" t="s">
        <v>5916</v>
      </c>
      <c r="D3531" s="7">
        <v>40713</v>
      </c>
      <c r="E3531" t="s">
        <v>613</v>
      </c>
      <c r="F3531" t="s">
        <v>111</v>
      </c>
      <c r="G3531" t="s">
        <v>613</v>
      </c>
      <c r="H3531" t="s">
        <v>10</v>
      </c>
      <c r="I3531" t="s">
        <v>14</v>
      </c>
      <c r="K3531" t="s">
        <v>4572</v>
      </c>
      <c r="L3531" t="s">
        <v>4573</v>
      </c>
    </row>
    <row r="3532" spans="1:14" hidden="1" x14ac:dyDescent="0.25">
      <c r="A3532">
        <v>52</v>
      </c>
      <c r="B3532">
        <v>68</v>
      </c>
      <c r="C3532" t="s">
        <v>5916</v>
      </c>
      <c r="D3532" s="7">
        <v>40713</v>
      </c>
      <c r="E3532" t="s">
        <v>613</v>
      </c>
      <c r="F3532" t="s">
        <v>111</v>
      </c>
      <c r="G3532" t="s">
        <v>613</v>
      </c>
      <c r="H3532" t="s">
        <v>17</v>
      </c>
      <c r="I3532" t="s">
        <v>18</v>
      </c>
      <c r="K3532" t="s">
        <v>4573</v>
      </c>
      <c r="L3532" t="s">
        <v>4574</v>
      </c>
    </row>
    <row r="3533" spans="1:14" hidden="1" x14ac:dyDescent="0.25">
      <c r="A3533">
        <v>52</v>
      </c>
      <c r="B3533">
        <v>69</v>
      </c>
      <c r="C3533" t="s">
        <v>5916</v>
      </c>
      <c r="D3533" s="7">
        <v>40713</v>
      </c>
      <c r="E3533" t="s">
        <v>613</v>
      </c>
      <c r="F3533" t="s">
        <v>111</v>
      </c>
      <c r="G3533" t="s">
        <v>613</v>
      </c>
      <c r="H3533" t="s">
        <v>17</v>
      </c>
      <c r="I3533" t="s">
        <v>101</v>
      </c>
      <c r="K3533" t="s">
        <v>4574</v>
      </c>
      <c r="L3533" t="s">
        <v>4575</v>
      </c>
    </row>
    <row r="3534" spans="1:14" hidden="1" x14ac:dyDescent="0.25">
      <c r="A3534">
        <v>52</v>
      </c>
      <c r="B3534">
        <v>70</v>
      </c>
      <c r="C3534" t="s">
        <v>5916</v>
      </c>
      <c r="D3534" s="7">
        <v>40713</v>
      </c>
      <c r="E3534" t="s">
        <v>613</v>
      </c>
      <c r="F3534" t="s">
        <v>111</v>
      </c>
      <c r="G3534" t="s">
        <v>613</v>
      </c>
      <c r="H3534" t="s">
        <v>10</v>
      </c>
      <c r="I3534" t="s">
        <v>14</v>
      </c>
      <c r="K3534" t="s">
        <v>4575</v>
      </c>
      <c r="L3534" t="s">
        <v>4576</v>
      </c>
    </row>
    <row r="3535" spans="1:14" hidden="1" x14ac:dyDescent="0.25">
      <c r="A3535">
        <v>52</v>
      </c>
      <c r="B3535">
        <v>71</v>
      </c>
      <c r="C3535" t="s">
        <v>5916</v>
      </c>
      <c r="D3535" s="7">
        <v>40713</v>
      </c>
      <c r="E3535" t="s">
        <v>613</v>
      </c>
      <c r="F3535" t="s">
        <v>111</v>
      </c>
      <c r="G3535" t="s">
        <v>613</v>
      </c>
      <c r="H3535" t="s">
        <v>17</v>
      </c>
      <c r="I3535" t="s">
        <v>120</v>
      </c>
      <c r="K3535" t="s">
        <v>4576</v>
      </c>
      <c r="L3535" t="s">
        <v>4576</v>
      </c>
    </row>
    <row r="3536" spans="1:14" hidden="1" x14ac:dyDescent="0.25">
      <c r="A3536">
        <v>52</v>
      </c>
      <c r="B3536">
        <v>72</v>
      </c>
      <c r="C3536" t="s">
        <v>5916</v>
      </c>
      <c r="D3536" s="7">
        <v>40713</v>
      </c>
      <c r="E3536" t="s">
        <v>613</v>
      </c>
      <c r="F3536" t="s">
        <v>111</v>
      </c>
      <c r="G3536" t="s">
        <v>613</v>
      </c>
      <c r="H3536" t="s">
        <v>53</v>
      </c>
      <c r="I3536" t="s">
        <v>255</v>
      </c>
      <c r="J3536" t="s">
        <v>80</v>
      </c>
      <c r="K3536" t="s">
        <v>4576</v>
      </c>
      <c r="L3536" t="s">
        <v>4577</v>
      </c>
      <c r="N3536">
        <v>6</v>
      </c>
    </row>
    <row r="3537" spans="1:14" hidden="1" x14ac:dyDescent="0.25">
      <c r="A3537">
        <v>52</v>
      </c>
      <c r="B3537">
        <v>73</v>
      </c>
      <c r="C3537" t="s">
        <v>5916</v>
      </c>
      <c r="D3537" s="7">
        <v>40713</v>
      </c>
      <c r="E3537" t="s">
        <v>613</v>
      </c>
      <c r="F3537" t="s">
        <v>111</v>
      </c>
      <c r="G3537" t="s">
        <v>613</v>
      </c>
      <c r="H3537" t="s">
        <v>21</v>
      </c>
      <c r="I3537" t="s">
        <v>334</v>
      </c>
      <c r="K3537" t="s">
        <v>4577</v>
      </c>
      <c r="L3537" t="s">
        <v>4578</v>
      </c>
    </row>
    <row r="3538" spans="1:14" hidden="1" x14ac:dyDescent="0.25">
      <c r="A3538">
        <v>52</v>
      </c>
      <c r="B3538">
        <v>74</v>
      </c>
      <c r="C3538" t="s">
        <v>5916</v>
      </c>
      <c r="D3538" s="7">
        <v>40713</v>
      </c>
      <c r="E3538" t="s">
        <v>613</v>
      </c>
      <c r="F3538" t="s">
        <v>111</v>
      </c>
      <c r="G3538" t="s">
        <v>613</v>
      </c>
      <c r="H3538" t="s">
        <v>24</v>
      </c>
      <c r="I3538" t="s">
        <v>10323</v>
      </c>
      <c r="K3538" t="s">
        <v>4578</v>
      </c>
      <c r="L3538" t="s">
        <v>4579</v>
      </c>
    </row>
    <row r="3539" spans="1:14" hidden="1" x14ac:dyDescent="0.25">
      <c r="A3539">
        <v>52</v>
      </c>
      <c r="B3539">
        <v>75</v>
      </c>
      <c r="C3539" t="s">
        <v>5916</v>
      </c>
      <c r="D3539" s="7">
        <v>40713</v>
      </c>
      <c r="E3539" t="s">
        <v>613</v>
      </c>
      <c r="F3539" t="s">
        <v>111</v>
      </c>
      <c r="G3539" t="s">
        <v>613</v>
      </c>
      <c r="H3539" t="s">
        <v>10</v>
      </c>
      <c r="I3539" t="s">
        <v>118</v>
      </c>
      <c r="K3539" t="s">
        <v>4580</v>
      </c>
      <c r="L3539" t="s">
        <v>4581</v>
      </c>
    </row>
    <row r="3540" spans="1:14" hidden="1" x14ac:dyDescent="0.25">
      <c r="A3540">
        <v>52</v>
      </c>
      <c r="B3540">
        <v>76</v>
      </c>
      <c r="C3540" t="s">
        <v>5916</v>
      </c>
      <c r="D3540" s="7">
        <v>40713</v>
      </c>
      <c r="E3540" t="s">
        <v>613</v>
      </c>
      <c r="F3540" t="s">
        <v>111</v>
      </c>
      <c r="G3540" t="s">
        <v>613</v>
      </c>
      <c r="H3540" t="s">
        <v>10</v>
      </c>
      <c r="I3540" t="s">
        <v>14</v>
      </c>
      <c r="K3540" t="s">
        <v>4581</v>
      </c>
      <c r="L3540" t="s">
        <v>4582</v>
      </c>
    </row>
    <row r="3541" spans="1:14" hidden="1" x14ac:dyDescent="0.25">
      <c r="A3541">
        <v>52</v>
      </c>
      <c r="B3541">
        <v>77</v>
      </c>
      <c r="C3541" t="s">
        <v>5916</v>
      </c>
      <c r="D3541" s="7">
        <v>40713</v>
      </c>
      <c r="E3541" t="s">
        <v>613</v>
      </c>
      <c r="F3541" t="s">
        <v>111</v>
      </c>
      <c r="G3541" t="s">
        <v>613</v>
      </c>
      <c r="H3541" t="s">
        <v>17</v>
      </c>
      <c r="I3541" t="s">
        <v>73</v>
      </c>
      <c r="K3541" t="s">
        <v>4582</v>
      </c>
      <c r="L3541" t="s">
        <v>4583</v>
      </c>
    </row>
    <row r="3542" spans="1:14" hidden="1" x14ac:dyDescent="0.25">
      <c r="A3542">
        <v>52</v>
      </c>
      <c r="B3542">
        <v>78</v>
      </c>
      <c r="C3542" t="s">
        <v>5916</v>
      </c>
      <c r="D3542" s="7">
        <v>40713</v>
      </c>
      <c r="E3542" t="s">
        <v>613</v>
      </c>
      <c r="F3542" t="s">
        <v>111</v>
      </c>
      <c r="G3542" t="s">
        <v>613</v>
      </c>
      <c r="H3542" t="s">
        <v>53</v>
      </c>
      <c r="I3542" t="s">
        <v>1886</v>
      </c>
      <c r="J3542" t="s">
        <v>80</v>
      </c>
      <c r="K3542" t="s">
        <v>4583</v>
      </c>
      <c r="L3542" t="s">
        <v>4584</v>
      </c>
      <c r="N3542">
        <v>6</v>
      </c>
    </row>
    <row r="3543" spans="1:14" hidden="1" x14ac:dyDescent="0.25">
      <c r="A3543">
        <v>52</v>
      </c>
      <c r="B3543">
        <v>79</v>
      </c>
      <c r="C3543" t="s">
        <v>5916</v>
      </c>
      <c r="D3543" s="7">
        <v>40713</v>
      </c>
      <c r="E3543" t="s">
        <v>613</v>
      </c>
      <c r="F3543" t="s">
        <v>111</v>
      </c>
      <c r="G3543" t="s">
        <v>613</v>
      </c>
      <c r="H3543" t="s">
        <v>21</v>
      </c>
      <c r="I3543" t="s">
        <v>22</v>
      </c>
      <c r="K3543" t="s">
        <v>4585</v>
      </c>
      <c r="L3543" t="s">
        <v>4586</v>
      </c>
    </row>
    <row r="3544" spans="1:14" hidden="1" x14ac:dyDescent="0.25">
      <c r="A3544">
        <v>52</v>
      </c>
      <c r="B3544">
        <v>80</v>
      </c>
      <c r="C3544" t="s">
        <v>5916</v>
      </c>
      <c r="D3544" s="7">
        <v>40713</v>
      </c>
      <c r="E3544" t="s">
        <v>613</v>
      </c>
      <c r="F3544" t="s">
        <v>111</v>
      </c>
      <c r="G3544" t="s">
        <v>613</v>
      </c>
      <c r="H3544" t="s">
        <v>24</v>
      </c>
      <c r="I3544" t="s">
        <v>10323</v>
      </c>
      <c r="K3544" t="s">
        <v>4586</v>
      </c>
      <c r="L3544" t="s">
        <v>4587</v>
      </c>
    </row>
    <row r="3545" spans="1:14" hidden="1" x14ac:dyDescent="0.25">
      <c r="A3545">
        <v>52</v>
      </c>
      <c r="B3545">
        <v>81</v>
      </c>
      <c r="C3545" t="s">
        <v>5916</v>
      </c>
      <c r="D3545" s="7">
        <v>40713</v>
      </c>
      <c r="E3545" t="s">
        <v>613</v>
      </c>
      <c r="F3545" t="s">
        <v>111</v>
      </c>
      <c r="G3545" t="s">
        <v>613</v>
      </c>
      <c r="H3545" t="s">
        <v>10</v>
      </c>
      <c r="I3545" t="s">
        <v>118</v>
      </c>
      <c r="K3545" t="s">
        <v>4587</v>
      </c>
      <c r="L3545" t="s">
        <v>4588</v>
      </c>
    </row>
    <row r="3546" spans="1:14" hidden="1" x14ac:dyDescent="0.25">
      <c r="A3546">
        <v>52</v>
      </c>
      <c r="B3546">
        <v>82</v>
      </c>
      <c r="C3546" t="s">
        <v>5916</v>
      </c>
      <c r="D3546" s="7">
        <v>40713</v>
      </c>
      <c r="E3546" t="s">
        <v>613</v>
      </c>
      <c r="F3546" t="s">
        <v>111</v>
      </c>
      <c r="G3546" t="s">
        <v>613</v>
      </c>
      <c r="H3546" t="s">
        <v>10</v>
      </c>
      <c r="I3546" t="s">
        <v>14</v>
      </c>
      <c r="K3546" t="s">
        <v>4588</v>
      </c>
      <c r="L3546" t="s">
        <v>4589</v>
      </c>
    </row>
    <row r="3547" spans="1:14" hidden="1" x14ac:dyDescent="0.25">
      <c r="A3547">
        <v>52</v>
      </c>
      <c r="B3547">
        <v>83</v>
      </c>
      <c r="C3547" t="s">
        <v>5916</v>
      </c>
      <c r="D3547" s="7">
        <v>40713</v>
      </c>
      <c r="E3547" t="s">
        <v>613</v>
      </c>
      <c r="F3547" t="s">
        <v>111</v>
      </c>
      <c r="G3547" t="s">
        <v>613</v>
      </c>
      <c r="H3547" t="s">
        <v>17</v>
      </c>
      <c r="I3547" t="s">
        <v>120</v>
      </c>
      <c r="K3547" t="s">
        <v>4589</v>
      </c>
      <c r="L3547" t="s">
        <v>4590</v>
      </c>
    </row>
    <row r="3548" spans="1:14" hidden="1" x14ac:dyDescent="0.25">
      <c r="A3548">
        <v>52</v>
      </c>
      <c r="B3548">
        <v>84</v>
      </c>
      <c r="C3548" t="s">
        <v>5916</v>
      </c>
      <c r="D3548" s="7">
        <v>40713</v>
      </c>
      <c r="E3548" t="s">
        <v>613</v>
      </c>
      <c r="F3548" t="s">
        <v>111</v>
      </c>
      <c r="G3548" t="s">
        <v>613</v>
      </c>
      <c r="H3548" t="s">
        <v>53</v>
      </c>
      <c r="I3548" t="s">
        <v>255</v>
      </c>
      <c r="J3548" t="s">
        <v>80</v>
      </c>
      <c r="K3548" t="s">
        <v>4590</v>
      </c>
      <c r="L3548" t="s">
        <v>4591</v>
      </c>
      <c r="N3548">
        <v>6</v>
      </c>
    </row>
    <row r="3549" spans="1:14" hidden="1" x14ac:dyDescent="0.25">
      <c r="A3549">
        <v>52</v>
      </c>
      <c r="B3549">
        <v>85</v>
      </c>
      <c r="C3549" t="s">
        <v>5916</v>
      </c>
      <c r="D3549" s="7">
        <v>40713</v>
      </c>
      <c r="E3549" t="s">
        <v>613</v>
      </c>
      <c r="F3549" t="s">
        <v>111</v>
      </c>
      <c r="G3549" t="s">
        <v>613</v>
      </c>
      <c r="H3549" t="s">
        <v>24</v>
      </c>
      <c r="I3549" t="s">
        <v>1548</v>
      </c>
      <c r="K3549" t="s">
        <v>4591</v>
      </c>
      <c r="L3549" t="s">
        <v>4592</v>
      </c>
    </row>
    <row r="3550" spans="1:14" hidden="1" x14ac:dyDescent="0.25">
      <c r="A3550">
        <v>52</v>
      </c>
      <c r="B3550">
        <v>86</v>
      </c>
      <c r="C3550" t="s">
        <v>5916</v>
      </c>
      <c r="D3550" s="7">
        <v>40713</v>
      </c>
      <c r="E3550" t="s">
        <v>613</v>
      </c>
      <c r="F3550" t="s">
        <v>111</v>
      </c>
      <c r="G3550" t="s">
        <v>613</v>
      </c>
      <c r="H3550" t="s">
        <v>24</v>
      </c>
      <c r="I3550" t="s">
        <v>10323</v>
      </c>
      <c r="K3550" t="s">
        <v>4592</v>
      </c>
      <c r="L3550" t="s">
        <v>4593</v>
      </c>
    </row>
    <row r="3551" spans="1:14" hidden="1" x14ac:dyDescent="0.25">
      <c r="A3551">
        <v>52</v>
      </c>
      <c r="B3551">
        <v>87</v>
      </c>
      <c r="C3551" t="s">
        <v>5916</v>
      </c>
      <c r="D3551" s="7">
        <v>40713</v>
      </c>
      <c r="E3551" t="s">
        <v>613</v>
      </c>
      <c r="F3551" t="s">
        <v>111</v>
      </c>
      <c r="G3551" t="s">
        <v>613</v>
      </c>
      <c r="H3551" t="s">
        <v>10</v>
      </c>
      <c r="I3551" t="s">
        <v>118</v>
      </c>
      <c r="K3551" t="s">
        <v>4593</v>
      </c>
      <c r="L3551" t="s">
        <v>4594</v>
      </c>
    </row>
    <row r="3552" spans="1:14" hidden="1" x14ac:dyDescent="0.25">
      <c r="A3552">
        <v>52</v>
      </c>
      <c r="B3552">
        <v>88</v>
      </c>
      <c r="C3552" t="s">
        <v>5916</v>
      </c>
      <c r="D3552" s="7">
        <v>40713</v>
      </c>
      <c r="E3552" t="s">
        <v>613</v>
      </c>
      <c r="F3552" t="s">
        <v>111</v>
      </c>
      <c r="G3552" t="s">
        <v>613</v>
      </c>
      <c r="H3552" t="s">
        <v>10</v>
      </c>
      <c r="I3552" t="s">
        <v>14</v>
      </c>
      <c r="K3552" t="s">
        <v>4594</v>
      </c>
      <c r="L3552" t="s">
        <v>4595</v>
      </c>
    </row>
    <row r="3553" spans="1:14" hidden="1" x14ac:dyDescent="0.25">
      <c r="A3553">
        <v>52</v>
      </c>
      <c r="B3553">
        <v>89</v>
      </c>
      <c r="C3553" t="s">
        <v>5916</v>
      </c>
      <c r="D3553" s="7">
        <v>40713</v>
      </c>
      <c r="E3553" t="s">
        <v>613</v>
      </c>
      <c r="F3553" t="s">
        <v>111</v>
      </c>
      <c r="G3553" t="s">
        <v>613</v>
      </c>
      <c r="H3553" t="s">
        <v>17</v>
      </c>
      <c r="I3553" t="s">
        <v>120</v>
      </c>
      <c r="K3553" t="s">
        <v>4595</v>
      </c>
      <c r="L3553" t="s">
        <v>4595</v>
      </c>
    </row>
    <row r="3554" spans="1:14" hidden="1" x14ac:dyDescent="0.25">
      <c r="A3554">
        <v>52</v>
      </c>
      <c r="B3554">
        <v>90</v>
      </c>
      <c r="C3554" t="s">
        <v>5916</v>
      </c>
      <c r="D3554" s="7">
        <v>40713</v>
      </c>
      <c r="E3554" t="s">
        <v>613</v>
      </c>
      <c r="F3554" t="s">
        <v>111</v>
      </c>
      <c r="G3554" t="s">
        <v>613</v>
      </c>
      <c r="H3554" t="s">
        <v>53</v>
      </c>
      <c r="I3554" t="s">
        <v>255</v>
      </c>
      <c r="J3554" t="s">
        <v>80</v>
      </c>
      <c r="K3554" t="s">
        <v>4595</v>
      </c>
      <c r="L3554" t="s">
        <v>4596</v>
      </c>
      <c r="N3554">
        <v>6</v>
      </c>
    </row>
    <row r="3555" spans="1:14" hidden="1" x14ac:dyDescent="0.25">
      <c r="A3555">
        <v>52</v>
      </c>
      <c r="B3555">
        <v>91</v>
      </c>
      <c r="C3555" t="s">
        <v>5916</v>
      </c>
      <c r="D3555" s="7">
        <v>40713</v>
      </c>
      <c r="E3555" t="s">
        <v>613</v>
      </c>
      <c r="F3555" t="s">
        <v>111</v>
      </c>
      <c r="G3555" t="s">
        <v>613</v>
      </c>
      <c r="H3555" t="s">
        <v>21</v>
      </c>
      <c r="I3555" t="s">
        <v>22</v>
      </c>
      <c r="K3555" t="s">
        <v>4597</v>
      </c>
      <c r="L3555" t="s">
        <v>4598</v>
      </c>
    </row>
    <row r="3556" spans="1:14" hidden="1" x14ac:dyDescent="0.25">
      <c r="A3556">
        <v>52</v>
      </c>
      <c r="B3556">
        <v>92</v>
      </c>
      <c r="C3556" t="s">
        <v>5916</v>
      </c>
      <c r="D3556" s="7">
        <v>40713</v>
      </c>
      <c r="E3556" t="s">
        <v>613</v>
      </c>
      <c r="F3556" t="s">
        <v>111</v>
      </c>
      <c r="G3556" t="s">
        <v>613</v>
      </c>
      <c r="H3556" t="s">
        <v>24</v>
      </c>
      <c r="I3556" t="s">
        <v>10323</v>
      </c>
      <c r="K3556" t="s">
        <v>4599</v>
      </c>
      <c r="L3556" t="s">
        <v>4600</v>
      </c>
    </row>
    <row r="3557" spans="1:14" hidden="1" x14ac:dyDescent="0.25">
      <c r="A3557">
        <v>52</v>
      </c>
      <c r="B3557">
        <v>93</v>
      </c>
      <c r="C3557" t="s">
        <v>5916</v>
      </c>
      <c r="D3557" s="7">
        <v>40713</v>
      </c>
      <c r="E3557" t="s">
        <v>613</v>
      </c>
      <c r="F3557" t="s">
        <v>111</v>
      </c>
      <c r="G3557" t="s">
        <v>613</v>
      </c>
      <c r="H3557" t="s">
        <v>10</v>
      </c>
      <c r="I3557" t="s">
        <v>118</v>
      </c>
      <c r="K3557" t="s">
        <v>4600</v>
      </c>
      <c r="L3557" t="s">
        <v>4601</v>
      </c>
    </row>
    <row r="3558" spans="1:14" hidden="1" x14ac:dyDescent="0.25">
      <c r="A3558">
        <v>52</v>
      </c>
      <c r="B3558">
        <v>94</v>
      </c>
      <c r="C3558" t="s">
        <v>5916</v>
      </c>
      <c r="D3558" s="7">
        <v>40713</v>
      </c>
      <c r="E3558" t="s">
        <v>613</v>
      </c>
      <c r="F3558" t="s">
        <v>111</v>
      </c>
      <c r="G3558" t="s">
        <v>613</v>
      </c>
      <c r="H3558" t="s">
        <v>10</v>
      </c>
      <c r="I3558" t="s">
        <v>14</v>
      </c>
      <c r="K3558" t="s">
        <v>4601</v>
      </c>
      <c r="L3558" t="s">
        <v>4602</v>
      </c>
    </row>
    <row r="3559" spans="1:14" hidden="1" x14ac:dyDescent="0.25">
      <c r="A3559">
        <v>52</v>
      </c>
      <c r="B3559">
        <v>95</v>
      </c>
      <c r="C3559" t="s">
        <v>5916</v>
      </c>
      <c r="D3559" s="7">
        <v>40713</v>
      </c>
      <c r="E3559" t="s">
        <v>613</v>
      </c>
      <c r="F3559" t="s">
        <v>111</v>
      </c>
      <c r="G3559" t="s">
        <v>613</v>
      </c>
      <c r="H3559" t="s">
        <v>17</v>
      </c>
      <c r="I3559" t="s">
        <v>292</v>
      </c>
      <c r="K3559" t="s">
        <v>4602</v>
      </c>
      <c r="L3559" t="s">
        <v>4603</v>
      </c>
    </row>
    <row r="3560" spans="1:14" hidden="1" x14ac:dyDescent="0.25">
      <c r="A3560">
        <v>52</v>
      </c>
      <c r="B3560">
        <v>96</v>
      </c>
      <c r="C3560" t="s">
        <v>5916</v>
      </c>
      <c r="D3560" s="7">
        <v>40713</v>
      </c>
      <c r="E3560" t="s">
        <v>613</v>
      </c>
      <c r="F3560" t="s">
        <v>111</v>
      </c>
      <c r="G3560" t="s">
        <v>613</v>
      </c>
      <c r="H3560" t="s">
        <v>53</v>
      </c>
      <c r="I3560" t="s">
        <v>255</v>
      </c>
      <c r="J3560" t="s">
        <v>80</v>
      </c>
      <c r="K3560" t="s">
        <v>4603</v>
      </c>
      <c r="L3560" t="s">
        <v>4604</v>
      </c>
      <c r="N3560">
        <v>6</v>
      </c>
    </row>
    <row r="3561" spans="1:14" hidden="1" x14ac:dyDescent="0.25">
      <c r="A3561">
        <v>52</v>
      </c>
      <c r="B3561">
        <v>97</v>
      </c>
      <c r="C3561" t="s">
        <v>5916</v>
      </c>
      <c r="D3561" s="7">
        <v>40713</v>
      </c>
      <c r="E3561" t="s">
        <v>613</v>
      </c>
      <c r="F3561" t="s">
        <v>111</v>
      </c>
      <c r="G3561" t="s">
        <v>613</v>
      </c>
      <c r="H3561" t="s">
        <v>17</v>
      </c>
      <c r="I3561" t="s">
        <v>120</v>
      </c>
      <c r="K3561" t="s">
        <v>4604</v>
      </c>
      <c r="L3561" t="s">
        <v>4605</v>
      </c>
    </row>
    <row r="3562" spans="1:14" hidden="1" x14ac:dyDescent="0.25">
      <c r="A3562">
        <v>52</v>
      </c>
      <c r="B3562">
        <v>98</v>
      </c>
      <c r="C3562" t="s">
        <v>5916</v>
      </c>
      <c r="D3562" s="7">
        <v>40713</v>
      </c>
      <c r="E3562" t="s">
        <v>613</v>
      </c>
      <c r="F3562" t="s">
        <v>111</v>
      </c>
      <c r="G3562" t="s">
        <v>613</v>
      </c>
      <c r="H3562" t="s">
        <v>17</v>
      </c>
      <c r="I3562" t="s">
        <v>18</v>
      </c>
      <c r="K3562" t="s">
        <v>4605</v>
      </c>
      <c r="L3562" t="s">
        <v>4606</v>
      </c>
    </row>
    <row r="3563" spans="1:14" hidden="1" x14ac:dyDescent="0.25">
      <c r="A3563">
        <v>52</v>
      </c>
      <c r="B3563">
        <v>99</v>
      </c>
      <c r="C3563" t="s">
        <v>5916</v>
      </c>
      <c r="D3563" s="7">
        <v>40713</v>
      </c>
      <c r="E3563" t="s">
        <v>613</v>
      </c>
      <c r="F3563" t="s">
        <v>111</v>
      </c>
      <c r="G3563" t="s">
        <v>613</v>
      </c>
      <c r="H3563" t="s">
        <v>162</v>
      </c>
      <c r="I3563" t="s">
        <v>163</v>
      </c>
      <c r="K3563" t="s">
        <v>4606</v>
      </c>
      <c r="L3563" t="s">
        <v>4607</v>
      </c>
    </row>
    <row r="3564" spans="1:14" hidden="1" x14ac:dyDescent="0.25">
      <c r="A3564">
        <v>52</v>
      </c>
      <c r="B3564">
        <v>100</v>
      </c>
      <c r="C3564" t="s">
        <v>5916</v>
      </c>
      <c r="D3564" s="7">
        <v>40713</v>
      </c>
      <c r="E3564" t="s">
        <v>613</v>
      </c>
      <c r="F3564" t="s">
        <v>111</v>
      </c>
      <c r="G3564" t="s">
        <v>613</v>
      </c>
      <c r="H3564" t="s">
        <v>24</v>
      </c>
      <c r="I3564" t="s">
        <v>10323</v>
      </c>
      <c r="K3564" t="s">
        <v>4607</v>
      </c>
      <c r="L3564" t="s">
        <v>4608</v>
      </c>
    </row>
    <row r="3565" spans="1:14" hidden="1" x14ac:dyDescent="0.25">
      <c r="A3565">
        <v>52</v>
      </c>
      <c r="B3565">
        <v>101</v>
      </c>
      <c r="C3565" t="s">
        <v>5916</v>
      </c>
      <c r="D3565" s="7">
        <v>40713</v>
      </c>
      <c r="E3565" t="s">
        <v>613</v>
      </c>
      <c r="F3565" t="s">
        <v>111</v>
      </c>
      <c r="G3565" t="s">
        <v>613</v>
      </c>
      <c r="H3565" t="s">
        <v>10</v>
      </c>
      <c r="I3565" t="s">
        <v>118</v>
      </c>
      <c r="K3565" t="s">
        <v>4608</v>
      </c>
      <c r="L3565" t="s">
        <v>4609</v>
      </c>
    </row>
    <row r="3566" spans="1:14" hidden="1" x14ac:dyDescent="0.25">
      <c r="A3566">
        <v>52</v>
      </c>
      <c r="B3566">
        <v>102</v>
      </c>
      <c r="C3566" t="s">
        <v>5916</v>
      </c>
      <c r="D3566" s="7">
        <v>40713</v>
      </c>
      <c r="E3566" t="s">
        <v>613</v>
      </c>
      <c r="F3566" t="s">
        <v>111</v>
      </c>
      <c r="G3566" t="s">
        <v>613</v>
      </c>
      <c r="H3566" t="s">
        <v>17</v>
      </c>
      <c r="I3566" t="s">
        <v>73</v>
      </c>
      <c r="K3566" t="s">
        <v>4609</v>
      </c>
      <c r="L3566" t="s">
        <v>4610</v>
      </c>
    </row>
    <row r="3567" spans="1:14" hidden="1" x14ac:dyDescent="0.25">
      <c r="A3567">
        <v>52</v>
      </c>
      <c r="B3567">
        <v>103</v>
      </c>
      <c r="C3567" t="s">
        <v>5916</v>
      </c>
      <c r="D3567" s="7">
        <v>40713</v>
      </c>
      <c r="E3567" t="s">
        <v>613</v>
      </c>
      <c r="F3567" t="s">
        <v>111</v>
      </c>
      <c r="G3567" t="s">
        <v>613</v>
      </c>
      <c r="H3567" t="s">
        <v>24</v>
      </c>
      <c r="I3567" t="s">
        <v>10323</v>
      </c>
      <c r="K3567" t="s">
        <v>4610</v>
      </c>
      <c r="L3567" t="s">
        <v>4611</v>
      </c>
    </row>
    <row r="3568" spans="1:14" hidden="1" x14ac:dyDescent="0.25">
      <c r="A3568">
        <v>53</v>
      </c>
      <c r="B3568">
        <v>1</v>
      </c>
      <c r="C3568" s="2" t="s">
        <v>10397</v>
      </c>
      <c r="D3568" s="7">
        <v>40780</v>
      </c>
      <c r="E3568" t="s">
        <v>613</v>
      </c>
      <c r="F3568" t="s">
        <v>4937</v>
      </c>
      <c r="G3568" t="s">
        <v>613</v>
      </c>
      <c r="H3568" t="s">
        <v>10</v>
      </c>
      <c r="I3568" t="s">
        <v>113</v>
      </c>
      <c r="K3568" t="s">
        <v>4612</v>
      </c>
      <c r="L3568" t="s">
        <v>4613</v>
      </c>
    </row>
    <row r="3569" spans="1:12" hidden="1" x14ac:dyDescent="0.25">
      <c r="A3569">
        <v>53</v>
      </c>
      <c r="B3569">
        <v>2</v>
      </c>
      <c r="C3569" s="2" t="s">
        <v>10397</v>
      </c>
      <c r="D3569" s="7">
        <v>40780</v>
      </c>
      <c r="E3569" t="s">
        <v>613</v>
      </c>
      <c r="F3569" t="s">
        <v>4937</v>
      </c>
      <c r="G3569" t="s">
        <v>613</v>
      </c>
      <c r="H3569" t="s">
        <v>10</v>
      </c>
      <c r="I3569" t="s">
        <v>118</v>
      </c>
      <c r="K3569" t="s">
        <v>4613</v>
      </c>
      <c r="L3569" t="s">
        <v>4614</v>
      </c>
    </row>
    <row r="3570" spans="1:12" hidden="1" x14ac:dyDescent="0.25">
      <c r="A3570">
        <v>53</v>
      </c>
      <c r="B3570">
        <v>3</v>
      </c>
      <c r="C3570" s="2" t="s">
        <v>10397</v>
      </c>
      <c r="D3570" s="7">
        <v>40780</v>
      </c>
      <c r="E3570" t="s">
        <v>613</v>
      </c>
      <c r="F3570" t="s">
        <v>4937</v>
      </c>
      <c r="G3570" t="s">
        <v>613</v>
      </c>
      <c r="H3570" t="s">
        <v>10</v>
      </c>
      <c r="I3570" t="s">
        <v>14</v>
      </c>
      <c r="K3570" t="s">
        <v>4614</v>
      </c>
      <c r="L3570" t="s">
        <v>4615</v>
      </c>
    </row>
    <row r="3571" spans="1:12" hidden="1" x14ac:dyDescent="0.25">
      <c r="A3571">
        <v>53</v>
      </c>
      <c r="B3571">
        <v>4</v>
      </c>
      <c r="C3571" s="2" t="s">
        <v>10397</v>
      </c>
      <c r="D3571" s="7">
        <v>40780</v>
      </c>
      <c r="E3571" t="s">
        <v>613</v>
      </c>
      <c r="F3571" t="s">
        <v>4937</v>
      </c>
      <c r="G3571" t="s">
        <v>613</v>
      </c>
      <c r="H3571" t="s">
        <v>17</v>
      </c>
      <c r="I3571" t="s">
        <v>73</v>
      </c>
      <c r="K3571" t="s">
        <v>4615</v>
      </c>
      <c r="L3571" t="s">
        <v>4616</v>
      </c>
    </row>
    <row r="3572" spans="1:12" hidden="1" x14ac:dyDescent="0.25">
      <c r="A3572">
        <v>53</v>
      </c>
      <c r="B3572">
        <v>5</v>
      </c>
      <c r="C3572" s="2" t="s">
        <v>10397</v>
      </c>
      <c r="D3572" s="7">
        <v>40780</v>
      </c>
      <c r="E3572" t="s">
        <v>613</v>
      </c>
      <c r="F3572" t="s">
        <v>4937</v>
      </c>
      <c r="G3572" t="s">
        <v>613</v>
      </c>
      <c r="H3572" t="s">
        <v>10</v>
      </c>
      <c r="I3572" t="s">
        <v>14</v>
      </c>
      <c r="K3572" t="s">
        <v>4616</v>
      </c>
      <c r="L3572" t="s">
        <v>622</v>
      </c>
    </row>
    <row r="3573" spans="1:12" hidden="1" x14ac:dyDescent="0.25">
      <c r="A3573">
        <v>53</v>
      </c>
      <c r="B3573">
        <v>6</v>
      </c>
      <c r="C3573" s="2" t="s">
        <v>10397</v>
      </c>
      <c r="D3573" s="7">
        <v>40780</v>
      </c>
      <c r="E3573" t="s">
        <v>613</v>
      </c>
      <c r="F3573" t="s">
        <v>4937</v>
      </c>
      <c r="G3573" t="s">
        <v>613</v>
      </c>
      <c r="H3573" t="s">
        <v>17</v>
      </c>
      <c r="I3573" t="s">
        <v>101</v>
      </c>
      <c r="K3573" t="s">
        <v>622</v>
      </c>
      <c r="L3573" t="s">
        <v>4617</v>
      </c>
    </row>
    <row r="3574" spans="1:12" hidden="1" x14ac:dyDescent="0.25">
      <c r="A3574">
        <v>53</v>
      </c>
      <c r="B3574">
        <v>7</v>
      </c>
      <c r="C3574" s="2" t="s">
        <v>10397</v>
      </c>
      <c r="D3574" s="7">
        <v>40780</v>
      </c>
      <c r="E3574" t="s">
        <v>613</v>
      </c>
      <c r="F3574" t="s">
        <v>4937</v>
      </c>
      <c r="G3574" t="s">
        <v>613</v>
      </c>
      <c r="H3574" t="s">
        <v>162</v>
      </c>
      <c r="I3574" t="s">
        <v>163</v>
      </c>
      <c r="K3574" t="s">
        <v>4617</v>
      </c>
      <c r="L3574" t="s">
        <v>4618</v>
      </c>
    </row>
    <row r="3575" spans="1:12" hidden="1" x14ac:dyDescent="0.25">
      <c r="A3575">
        <v>53</v>
      </c>
      <c r="B3575">
        <v>8</v>
      </c>
      <c r="C3575" s="2" t="s">
        <v>10397</v>
      </c>
      <c r="D3575" s="7">
        <v>40780</v>
      </c>
      <c r="E3575" t="s">
        <v>613</v>
      </c>
      <c r="F3575" t="s">
        <v>4937</v>
      </c>
      <c r="G3575" t="s">
        <v>613</v>
      </c>
      <c r="H3575" t="s">
        <v>24</v>
      </c>
      <c r="I3575" t="s">
        <v>10323</v>
      </c>
      <c r="K3575" t="s">
        <v>4618</v>
      </c>
      <c r="L3575" t="s">
        <v>4619</v>
      </c>
    </row>
    <row r="3576" spans="1:12" hidden="1" x14ac:dyDescent="0.25">
      <c r="A3576">
        <v>53</v>
      </c>
      <c r="B3576">
        <v>9</v>
      </c>
      <c r="C3576" s="2" t="s">
        <v>10397</v>
      </c>
      <c r="D3576" s="7">
        <v>40780</v>
      </c>
      <c r="E3576" t="s">
        <v>613</v>
      </c>
      <c r="F3576" t="s">
        <v>4937</v>
      </c>
      <c r="G3576" t="s">
        <v>613</v>
      </c>
      <c r="H3576" t="s">
        <v>10</v>
      </c>
      <c r="I3576" t="s">
        <v>118</v>
      </c>
      <c r="K3576" t="s">
        <v>4619</v>
      </c>
      <c r="L3576" t="s">
        <v>4620</v>
      </c>
    </row>
    <row r="3577" spans="1:12" hidden="1" x14ac:dyDescent="0.25">
      <c r="A3577">
        <v>53</v>
      </c>
      <c r="B3577">
        <v>10</v>
      </c>
      <c r="C3577" s="2" t="s">
        <v>10397</v>
      </c>
      <c r="D3577" s="7">
        <v>40780</v>
      </c>
      <c r="E3577" t="s">
        <v>613</v>
      </c>
      <c r="F3577" t="s">
        <v>4937</v>
      </c>
      <c r="G3577" t="s">
        <v>613</v>
      </c>
      <c r="H3577" t="s">
        <v>10</v>
      </c>
      <c r="I3577" t="s">
        <v>14</v>
      </c>
      <c r="K3577" t="s">
        <v>4620</v>
      </c>
      <c r="L3577" t="s">
        <v>4621</v>
      </c>
    </row>
    <row r="3578" spans="1:12" hidden="1" x14ac:dyDescent="0.25">
      <c r="A3578">
        <v>53</v>
      </c>
      <c r="B3578">
        <v>11</v>
      </c>
      <c r="C3578" s="2" t="s">
        <v>10397</v>
      </c>
      <c r="D3578" s="7">
        <v>40780</v>
      </c>
      <c r="E3578" t="s">
        <v>613</v>
      </c>
      <c r="F3578" t="s">
        <v>4937</v>
      </c>
      <c r="G3578" t="s">
        <v>613</v>
      </c>
      <c r="H3578" t="s">
        <v>17</v>
      </c>
      <c r="I3578" t="s">
        <v>18</v>
      </c>
      <c r="K3578" t="s">
        <v>4621</v>
      </c>
      <c r="L3578" t="s">
        <v>4622</v>
      </c>
    </row>
    <row r="3579" spans="1:12" hidden="1" x14ac:dyDescent="0.25">
      <c r="A3579">
        <v>53</v>
      </c>
      <c r="B3579">
        <v>12</v>
      </c>
      <c r="C3579" s="2" t="s">
        <v>10397</v>
      </c>
      <c r="D3579" s="7">
        <v>40780</v>
      </c>
      <c r="E3579" t="s">
        <v>613</v>
      </c>
      <c r="F3579" t="s">
        <v>4937</v>
      </c>
      <c r="G3579" t="s">
        <v>613</v>
      </c>
      <c r="H3579" t="s">
        <v>348</v>
      </c>
      <c r="I3579" t="s">
        <v>408</v>
      </c>
      <c r="K3579" t="s">
        <v>4622</v>
      </c>
      <c r="L3579" t="s">
        <v>4622</v>
      </c>
    </row>
    <row r="3580" spans="1:12" hidden="1" x14ac:dyDescent="0.25">
      <c r="A3580">
        <v>53</v>
      </c>
      <c r="B3580">
        <v>13</v>
      </c>
      <c r="C3580" s="2" t="s">
        <v>10397</v>
      </c>
      <c r="D3580" s="7">
        <v>40780</v>
      </c>
      <c r="E3580" t="s">
        <v>613</v>
      </c>
      <c r="F3580" t="s">
        <v>4937</v>
      </c>
      <c r="G3580" t="s">
        <v>613</v>
      </c>
      <c r="H3580" t="s">
        <v>17</v>
      </c>
      <c r="I3580" t="s">
        <v>18</v>
      </c>
      <c r="K3580" t="s">
        <v>4622</v>
      </c>
      <c r="L3580" t="s">
        <v>4623</v>
      </c>
    </row>
    <row r="3581" spans="1:12" hidden="1" x14ac:dyDescent="0.25">
      <c r="A3581">
        <v>53</v>
      </c>
      <c r="B3581">
        <v>14</v>
      </c>
      <c r="C3581" s="2" t="s">
        <v>10397</v>
      </c>
      <c r="D3581" s="7">
        <v>40780</v>
      </c>
      <c r="E3581" t="s">
        <v>613</v>
      </c>
      <c r="F3581" t="s">
        <v>4937</v>
      </c>
      <c r="G3581" t="s">
        <v>613</v>
      </c>
      <c r="H3581" t="s">
        <v>24</v>
      </c>
      <c r="I3581" t="s">
        <v>10323</v>
      </c>
      <c r="K3581" t="s">
        <v>4624</v>
      </c>
      <c r="L3581" t="s">
        <v>4625</v>
      </c>
    </row>
    <row r="3582" spans="1:12" hidden="1" x14ac:dyDescent="0.25">
      <c r="A3582">
        <v>53</v>
      </c>
      <c r="B3582">
        <v>15</v>
      </c>
      <c r="C3582" s="2" t="s">
        <v>10397</v>
      </c>
      <c r="D3582" s="7">
        <v>40780</v>
      </c>
      <c r="E3582" t="s">
        <v>613</v>
      </c>
      <c r="F3582" t="s">
        <v>4937</v>
      </c>
      <c r="G3582" t="s">
        <v>613</v>
      </c>
      <c r="H3582" t="s">
        <v>10</v>
      </c>
      <c r="I3582" t="s">
        <v>118</v>
      </c>
      <c r="K3582" t="s">
        <v>4625</v>
      </c>
      <c r="L3582" t="s">
        <v>4626</v>
      </c>
    </row>
    <row r="3583" spans="1:12" hidden="1" x14ac:dyDescent="0.25">
      <c r="A3583">
        <v>53</v>
      </c>
      <c r="B3583">
        <v>16</v>
      </c>
      <c r="C3583" s="2" t="s">
        <v>10397</v>
      </c>
      <c r="D3583" s="7">
        <v>40780</v>
      </c>
      <c r="E3583" t="s">
        <v>613</v>
      </c>
      <c r="F3583" t="s">
        <v>4937</v>
      </c>
      <c r="G3583" t="s">
        <v>613</v>
      </c>
      <c r="H3583" t="s">
        <v>10</v>
      </c>
      <c r="I3583" t="s">
        <v>14</v>
      </c>
      <c r="K3583" t="s">
        <v>4626</v>
      </c>
      <c r="L3583" t="s">
        <v>4627</v>
      </c>
    </row>
    <row r="3584" spans="1:12" hidden="1" x14ac:dyDescent="0.25">
      <c r="A3584">
        <v>53</v>
      </c>
      <c r="B3584">
        <v>17</v>
      </c>
      <c r="C3584" s="2" t="s">
        <v>10397</v>
      </c>
      <c r="D3584" s="7">
        <v>40780</v>
      </c>
      <c r="E3584" t="s">
        <v>613</v>
      </c>
      <c r="F3584" t="s">
        <v>4937</v>
      </c>
      <c r="G3584" t="s">
        <v>613</v>
      </c>
      <c r="H3584" t="s">
        <v>17</v>
      </c>
      <c r="I3584" t="s">
        <v>73</v>
      </c>
      <c r="K3584" t="s">
        <v>4627</v>
      </c>
      <c r="L3584" t="s">
        <v>4628</v>
      </c>
    </row>
    <row r="3585" spans="1:14" hidden="1" x14ac:dyDescent="0.25">
      <c r="A3585">
        <v>53</v>
      </c>
      <c r="B3585">
        <v>18</v>
      </c>
      <c r="C3585" s="2" t="s">
        <v>10397</v>
      </c>
      <c r="D3585" s="7">
        <v>40780</v>
      </c>
      <c r="E3585" t="s">
        <v>613</v>
      </c>
      <c r="F3585" t="s">
        <v>4937</v>
      </c>
      <c r="G3585" t="s">
        <v>613</v>
      </c>
      <c r="H3585" t="s">
        <v>33</v>
      </c>
      <c r="I3585" t="s">
        <v>161</v>
      </c>
      <c r="K3585" t="s">
        <v>4628</v>
      </c>
      <c r="L3585" t="s">
        <v>4629</v>
      </c>
    </row>
    <row r="3586" spans="1:14" hidden="1" x14ac:dyDescent="0.25">
      <c r="A3586">
        <v>53</v>
      </c>
      <c r="B3586">
        <v>19</v>
      </c>
      <c r="C3586" s="2" t="s">
        <v>10397</v>
      </c>
      <c r="D3586" s="7">
        <v>40780</v>
      </c>
      <c r="E3586" t="s">
        <v>613</v>
      </c>
      <c r="F3586" t="s">
        <v>4937</v>
      </c>
      <c r="G3586" t="s">
        <v>613</v>
      </c>
      <c r="H3586" t="s">
        <v>17</v>
      </c>
      <c r="I3586" t="s">
        <v>73</v>
      </c>
      <c r="K3586" t="s">
        <v>4629</v>
      </c>
      <c r="L3586" t="s">
        <v>4630</v>
      </c>
    </row>
    <row r="3587" spans="1:14" hidden="1" x14ac:dyDescent="0.25">
      <c r="A3587">
        <v>53</v>
      </c>
      <c r="B3587">
        <v>20</v>
      </c>
      <c r="C3587" s="2" t="s">
        <v>10397</v>
      </c>
      <c r="D3587" s="7">
        <v>40780</v>
      </c>
      <c r="E3587" t="s">
        <v>613</v>
      </c>
      <c r="F3587" t="s">
        <v>4937</v>
      </c>
      <c r="G3587" t="s">
        <v>613</v>
      </c>
      <c r="H3587" t="s">
        <v>162</v>
      </c>
      <c r="I3587" t="s">
        <v>163</v>
      </c>
      <c r="K3587" t="s">
        <v>4630</v>
      </c>
      <c r="L3587" t="s">
        <v>4631</v>
      </c>
    </row>
    <row r="3588" spans="1:14" hidden="1" x14ac:dyDescent="0.25">
      <c r="A3588">
        <v>53</v>
      </c>
      <c r="B3588">
        <v>21</v>
      </c>
      <c r="C3588" s="2" t="s">
        <v>10397</v>
      </c>
      <c r="D3588" s="7">
        <v>40780</v>
      </c>
      <c r="E3588" t="s">
        <v>613</v>
      </c>
      <c r="F3588" t="s">
        <v>4937</v>
      </c>
      <c r="G3588" t="s">
        <v>613</v>
      </c>
      <c r="H3588" t="s">
        <v>24</v>
      </c>
      <c r="I3588" t="s">
        <v>10323</v>
      </c>
      <c r="K3588" t="s">
        <v>4631</v>
      </c>
      <c r="L3588" t="s">
        <v>4632</v>
      </c>
    </row>
    <row r="3589" spans="1:14" hidden="1" x14ac:dyDescent="0.25">
      <c r="A3589">
        <v>53</v>
      </c>
      <c r="B3589">
        <v>22</v>
      </c>
      <c r="C3589" s="2" t="s">
        <v>10397</v>
      </c>
      <c r="D3589" s="7">
        <v>40780</v>
      </c>
      <c r="E3589" t="s">
        <v>613</v>
      </c>
      <c r="F3589" t="s">
        <v>4937</v>
      </c>
      <c r="G3589" t="s">
        <v>613</v>
      </c>
      <c r="H3589" t="s">
        <v>10</v>
      </c>
      <c r="I3589" t="s">
        <v>113</v>
      </c>
      <c r="K3589" t="s">
        <v>4632</v>
      </c>
      <c r="L3589" t="s">
        <v>4633</v>
      </c>
    </row>
    <row r="3590" spans="1:14" hidden="1" x14ac:dyDescent="0.25">
      <c r="A3590">
        <v>53</v>
      </c>
      <c r="B3590">
        <v>23</v>
      </c>
      <c r="C3590" s="2" t="s">
        <v>10397</v>
      </c>
      <c r="D3590" s="7">
        <v>40780</v>
      </c>
      <c r="E3590" t="s">
        <v>613</v>
      </c>
      <c r="F3590" t="s">
        <v>4937</v>
      </c>
      <c r="G3590" t="s">
        <v>613</v>
      </c>
      <c r="H3590" t="s">
        <v>10</v>
      </c>
      <c r="I3590" t="s">
        <v>14</v>
      </c>
      <c r="K3590" t="s">
        <v>4633</v>
      </c>
      <c r="L3590" t="s">
        <v>4634</v>
      </c>
    </row>
    <row r="3591" spans="1:14" hidden="1" x14ac:dyDescent="0.25">
      <c r="A3591">
        <v>53</v>
      </c>
      <c r="B3591">
        <v>24</v>
      </c>
      <c r="C3591" s="2" t="s">
        <v>10397</v>
      </c>
      <c r="D3591" s="7">
        <v>40780</v>
      </c>
      <c r="E3591" t="s">
        <v>613</v>
      </c>
      <c r="F3591" t="s">
        <v>4937</v>
      </c>
      <c r="G3591" t="s">
        <v>613</v>
      </c>
      <c r="H3591" t="s">
        <v>17</v>
      </c>
      <c r="I3591" t="s">
        <v>18</v>
      </c>
      <c r="K3591" t="s">
        <v>4634</v>
      </c>
      <c r="L3591" t="s">
        <v>4635</v>
      </c>
    </row>
    <row r="3592" spans="1:14" hidden="1" x14ac:dyDescent="0.25">
      <c r="A3592">
        <v>53</v>
      </c>
      <c r="B3592">
        <v>25</v>
      </c>
      <c r="C3592" s="2" t="s">
        <v>10397</v>
      </c>
      <c r="D3592" s="7">
        <v>40780</v>
      </c>
      <c r="E3592" t="s">
        <v>613</v>
      </c>
      <c r="F3592" t="s">
        <v>4937</v>
      </c>
      <c r="G3592" t="s">
        <v>613</v>
      </c>
      <c r="H3592" t="s">
        <v>10</v>
      </c>
      <c r="I3592" t="s">
        <v>14</v>
      </c>
      <c r="K3592" t="s">
        <v>4635</v>
      </c>
      <c r="L3592" t="s">
        <v>4636</v>
      </c>
    </row>
    <row r="3593" spans="1:14" hidden="1" x14ac:dyDescent="0.25">
      <c r="A3593">
        <v>53</v>
      </c>
      <c r="B3593">
        <v>26</v>
      </c>
      <c r="C3593" s="2" t="s">
        <v>10397</v>
      </c>
      <c r="D3593" s="7">
        <v>40780</v>
      </c>
      <c r="E3593" t="s">
        <v>613</v>
      </c>
      <c r="F3593" t="s">
        <v>4937</v>
      </c>
      <c r="G3593" t="s">
        <v>613</v>
      </c>
      <c r="H3593" t="s">
        <v>17</v>
      </c>
      <c r="I3593" t="s">
        <v>292</v>
      </c>
      <c r="K3593" t="s">
        <v>4636</v>
      </c>
      <c r="L3593" t="s">
        <v>4637</v>
      </c>
    </row>
    <row r="3594" spans="1:14" hidden="1" x14ac:dyDescent="0.25">
      <c r="A3594">
        <v>53</v>
      </c>
      <c r="B3594">
        <v>27</v>
      </c>
      <c r="C3594" s="2" t="s">
        <v>10397</v>
      </c>
      <c r="D3594" s="7">
        <v>40780</v>
      </c>
      <c r="E3594" t="s">
        <v>613</v>
      </c>
      <c r="F3594" t="s">
        <v>4937</v>
      </c>
      <c r="G3594" t="s">
        <v>613</v>
      </c>
      <c r="H3594" t="s">
        <v>53</v>
      </c>
      <c r="I3594" t="s">
        <v>255</v>
      </c>
      <c r="J3594" t="s">
        <v>80</v>
      </c>
      <c r="K3594" t="s">
        <v>4637</v>
      </c>
      <c r="L3594" t="s">
        <v>4638</v>
      </c>
      <c r="N3594">
        <v>6</v>
      </c>
    </row>
    <row r="3595" spans="1:14" hidden="1" x14ac:dyDescent="0.25">
      <c r="A3595">
        <v>53</v>
      </c>
      <c r="B3595">
        <v>28</v>
      </c>
      <c r="C3595" s="2" t="s">
        <v>10397</v>
      </c>
      <c r="D3595" s="7">
        <v>40780</v>
      </c>
      <c r="E3595" t="s">
        <v>613</v>
      </c>
      <c r="F3595" t="s">
        <v>4937</v>
      </c>
      <c r="G3595" t="s">
        <v>613</v>
      </c>
      <c r="H3595" t="s">
        <v>10</v>
      </c>
      <c r="I3595" t="s">
        <v>14</v>
      </c>
      <c r="K3595" t="s">
        <v>4639</v>
      </c>
      <c r="L3595" t="s">
        <v>4640</v>
      </c>
    </row>
    <row r="3596" spans="1:14" hidden="1" x14ac:dyDescent="0.25">
      <c r="A3596">
        <v>53</v>
      </c>
      <c r="B3596">
        <v>29</v>
      </c>
      <c r="C3596" s="2" t="s">
        <v>10397</v>
      </c>
      <c r="D3596" s="7">
        <v>40780</v>
      </c>
      <c r="E3596" t="s">
        <v>613</v>
      </c>
      <c r="F3596" t="s">
        <v>4937</v>
      </c>
      <c r="G3596" t="s">
        <v>613</v>
      </c>
      <c r="H3596" t="s">
        <v>17</v>
      </c>
      <c r="I3596" t="s">
        <v>73</v>
      </c>
      <c r="K3596" t="s">
        <v>4640</v>
      </c>
      <c r="L3596" t="s">
        <v>4641</v>
      </c>
    </row>
    <row r="3597" spans="1:14" hidden="1" x14ac:dyDescent="0.25">
      <c r="A3597">
        <v>53</v>
      </c>
      <c r="B3597">
        <v>30</v>
      </c>
      <c r="C3597" s="2" t="s">
        <v>10397</v>
      </c>
      <c r="D3597" s="7">
        <v>40780</v>
      </c>
      <c r="E3597" t="s">
        <v>613</v>
      </c>
      <c r="F3597" t="s">
        <v>4937</v>
      </c>
      <c r="G3597" t="s">
        <v>613</v>
      </c>
      <c r="H3597" t="s">
        <v>24</v>
      </c>
      <c r="I3597" t="s">
        <v>10323</v>
      </c>
      <c r="K3597" t="s">
        <v>4641</v>
      </c>
      <c r="L3597" t="s">
        <v>4642</v>
      </c>
    </row>
    <row r="3598" spans="1:14" hidden="1" x14ac:dyDescent="0.25">
      <c r="A3598">
        <v>53</v>
      </c>
      <c r="B3598">
        <v>31</v>
      </c>
      <c r="C3598" s="2" t="s">
        <v>10397</v>
      </c>
      <c r="D3598" s="7">
        <v>40780</v>
      </c>
      <c r="E3598" t="s">
        <v>613</v>
      </c>
      <c r="F3598" t="s">
        <v>4937</v>
      </c>
      <c r="G3598" t="s">
        <v>613</v>
      </c>
      <c r="H3598" t="s">
        <v>10</v>
      </c>
      <c r="I3598" t="s">
        <v>118</v>
      </c>
      <c r="K3598" t="s">
        <v>4642</v>
      </c>
      <c r="L3598" t="s">
        <v>4643</v>
      </c>
    </row>
    <row r="3599" spans="1:14" hidden="1" x14ac:dyDescent="0.25">
      <c r="A3599">
        <v>53</v>
      </c>
      <c r="B3599">
        <v>32</v>
      </c>
      <c r="C3599" s="2" t="s">
        <v>10397</v>
      </c>
      <c r="D3599" s="7">
        <v>40780</v>
      </c>
      <c r="E3599" t="s">
        <v>613</v>
      </c>
      <c r="F3599" t="s">
        <v>4937</v>
      </c>
      <c r="G3599" t="s">
        <v>613</v>
      </c>
      <c r="H3599" t="s">
        <v>17</v>
      </c>
      <c r="I3599" t="s">
        <v>120</v>
      </c>
      <c r="K3599" t="s">
        <v>4643</v>
      </c>
      <c r="L3599" t="s">
        <v>4644</v>
      </c>
    </row>
    <row r="3600" spans="1:14" hidden="1" x14ac:dyDescent="0.25">
      <c r="A3600">
        <v>53</v>
      </c>
      <c r="B3600">
        <v>33</v>
      </c>
      <c r="C3600" s="2" t="s">
        <v>10397</v>
      </c>
      <c r="D3600" s="7">
        <v>40780</v>
      </c>
      <c r="E3600" t="s">
        <v>613</v>
      </c>
      <c r="F3600" t="s">
        <v>4937</v>
      </c>
      <c r="G3600" t="s">
        <v>613</v>
      </c>
      <c r="H3600" t="s">
        <v>10</v>
      </c>
      <c r="I3600" t="s">
        <v>14</v>
      </c>
      <c r="K3600" t="s">
        <v>4644</v>
      </c>
      <c r="L3600" t="s">
        <v>4645</v>
      </c>
    </row>
    <row r="3601" spans="1:12" hidden="1" x14ac:dyDescent="0.25">
      <c r="A3601">
        <v>53</v>
      </c>
      <c r="B3601">
        <v>34</v>
      </c>
      <c r="C3601" s="2" t="s">
        <v>10397</v>
      </c>
      <c r="D3601" s="7">
        <v>40780</v>
      </c>
      <c r="E3601" t="s">
        <v>613</v>
      </c>
      <c r="F3601" t="s">
        <v>4937</v>
      </c>
      <c r="G3601" t="s">
        <v>613</v>
      </c>
      <c r="H3601" t="s">
        <v>17</v>
      </c>
      <c r="I3601" t="s">
        <v>18</v>
      </c>
      <c r="K3601" t="s">
        <v>4645</v>
      </c>
      <c r="L3601" t="s">
        <v>4646</v>
      </c>
    </row>
    <row r="3602" spans="1:12" hidden="1" x14ac:dyDescent="0.25">
      <c r="A3602">
        <v>53</v>
      </c>
      <c r="B3602">
        <v>35</v>
      </c>
      <c r="C3602" s="2" t="s">
        <v>10397</v>
      </c>
      <c r="D3602" s="7">
        <v>40780</v>
      </c>
      <c r="E3602" t="s">
        <v>613</v>
      </c>
      <c r="F3602" t="s">
        <v>4937</v>
      </c>
      <c r="G3602" t="s">
        <v>613</v>
      </c>
      <c r="H3602" t="s">
        <v>10</v>
      </c>
      <c r="I3602" t="s">
        <v>14</v>
      </c>
      <c r="K3602" t="s">
        <v>4646</v>
      </c>
      <c r="L3602" t="s">
        <v>4647</v>
      </c>
    </row>
    <row r="3603" spans="1:12" hidden="1" x14ac:dyDescent="0.25">
      <c r="A3603">
        <v>53</v>
      </c>
      <c r="B3603">
        <v>36</v>
      </c>
      <c r="C3603" s="2" t="s">
        <v>10397</v>
      </c>
      <c r="D3603" s="7">
        <v>40780</v>
      </c>
      <c r="E3603" t="s">
        <v>613</v>
      </c>
      <c r="F3603" t="s">
        <v>4937</v>
      </c>
      <c r="G3603" t="s">
        <v>613</v>
      </c>
      <c r="H3603" t="s">
        <v>24</v>
      </c>
      <c r="I3603" t="s">
        <v>39</v>
      </c>
      <c r="K3603" t="s">
        <v>4647</v>
      </c>
      <c r="L3603" t="s">
        <v>4648</v>
      </c>
    </row>
    <row r="3604" spans="1:12" hidden="1" x14ac:dyDescent="0.25">
      <c r="A3604">
        <v>53</v>
      </c>
      <c r="B3604">
        <v>37</v>
      </c>
      <c r="C3604" s="2" t="s">
        <v>10397</v>
      </c>
      <c r="D3604" s="7">
        <v>40780</v>
      </c>
      <c r="E3604" t="s">
        <v>613</v>
      </c>
      <c r="F3604" t="s">
        <v>4937</v>
      </c>
      <c r="G3604" t="s">
        <v>613</v>
      </c>
      <c r="H3604" t="s">
        <v>10</v>
      </c>
      <c r="I3604" t="s">
        <v>118</v>
      </c>
      <c r="K3604" t="s">
        <v>4648</v>
      </c>
      <c r="L3604" t="s">
        <v>4649</v>
      </c>
    </row>
    <row r="3605" spans="1:12" hidden="1" x14ac:dyDescent="0.25">
      <c r="A3605">
        <v>53</v>
      </c>
      <c r="B3605">
        <v>38</v>
      </c>
      <c r="C3605" s="2" t="s">
        <v>10397</v>
      </c>
      <c r="D3605" s="7">
        <v>40780</v>
      </c>
      <c r="E3605" t="s">
        <v>613</v>
      </c>
      <c r="F3605" t="s">
        <v>4937</v>
      </c>
      <c r="G3605" t="s">
        <v>613</v>
      </c>
      <c r="H3605" t="s">
        <v>10</v>
      </c>
      <c r="I3605" t="s">
        <v>14</v>
      </c>
      <c r="K3605" t="s">
        <v>4649</v>
      </c>
      <c r="L3605" t="s">
        <v>4650</v>
      </c>
    </row>
    <row r="3606" spans="1:12" hidden="1" x14ac:dyDescent="0.25">
      <c r="A3606">
        <v>53</v>
      </c>
      <c r="B3606">
        <v>39</v>
      </c>
      <c r="C3606" s="2" t="s">
        <v>10397</v>
      </c>
      <c r="D3606" s="7">
        <v>40780</v>
      </c>
      <c r="E3606" t="s">
        <v>613</v>
      </c>
      <c r="F3606" t="s">
        <v>4937</v>
      </c>
      <c r="G3606" t="s">
        <v>613</v>
      </c>
      <c r="H3606" t="s">
        <v>17</v>
      </c>
      <c r="I3606" t="s">
        <v>18</v>
      </c>
      <c r="K3606" t="s">
        <v>4650</v>
      </c>
      <c r="L3606" t="s">
        <v>4651</v>
      </c>
    </row>
    <row r="3607" spans="1:12" hidden="1" x14ac:dyDescent="0.25">
      <c r="A3607">
        <v>53</v>
      </c>
      <c r="B3607">
        <v>40</v>
      </c>
      <c r="C3607" s="2" t="s">
        <v>10397</v>
      </c>
      <c r="D3607" s="7">
        <v>40780</v>
      </c>
      <c r="E3607" t="s">
        <v>613</v>
      </c>
      <c r="F3607" t="s">
        <v>4937</v>
      </c>
      <c r="G3607" t="s">
        <v>613</v>
      </c>
      <c r="H3607" t="s">
        <v>17</v>
      </c>
      <c r="I3607" t="s">
        <v>101</v>
      </c>
      <c r="K3607" t="s">
        <v>4651</v>
      </c>
      <c r="L3607" t="s">
        <v>4652</v>
      </c>
    </row>
    <row r="3608" spans="1:12" hidden="1" x14ac:dyDescent="0.25">
      <c r="A3608">
        <v>53</v>
      </c>
      <c r="B3608">
        <v>41</v>
      </c>
      <c r="C3608" s="2" t="s">
        <v>10397</v>
      </c>
      <c r="D3608" s="7">
        <v>40780</v>
      </c>
      <c r="E3608" t="s">
        <v>613</v>
      </c>
      <c r="F3608" t="s">
        <v>4937</v>
      </c>
      <c r="G3608" t="s">
        <v>613</v>
      </c>
      <c r="H3608" t="s">
        <v>17</v>
      </c>
      <c r="I3608" t="s">
        <v>292</v>
      </c>
      <c r="K3608" t="s">
        <v>4652</v>
      </c>
      <c r="L3608" t="s">
        <v>4653</v>
      </c>
    </row>
    <row r="3609" spans="1:12" hidden="1" x14ac:dyDescent="0.25">
      <c r="A3609">
        <v>53</v>
      </c>
      <c r="B3609">
        <v>42</v>
      </c>
      <c r="C3609" s="2" t="s">
        <v>10397</v>
      </c>
      <c r="D3609" s="7">
        <v>40780</v>
      </c>
      <c r="E3609" t="s">
        <v>613</v>
      </c>
      <c r="F3609" t="s">
        <v>4937</v>
      </c>
      <c r="G3609" t="s">
        <v>613</v>
      </c>
      <c r="H3609" t="s">
        <v>17</v>
      </c>
      <c r="I3609" t="s">
        <v>101</v>
      </c>
      <c r="K3609" t="s">
        <v>4653</v>
      </c>
      <c r="L3609" t="s">
        <v>4654</v>
      </c>
    </row>
    <row r="3610" spans="1:12" hidden="1" x14ac:dyDescent="0.25">
      <c r="A3610">
        <v>53</v>
      </c>
      <c r="B3610">
        <v>43</v>
      </c>
      <c r="C3610" s="2" t="s">
        <v>10397</v>
      </c>
      <c r="D3610" s="7">
        <v>40780</v>
      </c>
      <c r="E3610" t="s">
        <v>613</v>
      </c>
      <c r="F3610" t="s">
        <v>4937</v>
      </c>
      <c r="G3610" t="s">
        <v>613</v>
      </c>
      <c r="H3610" t="s">
        <v>162</v>
      </c>
      <c r="I3610" t="s">
        <v>163</v>
      </c>
      <c r="K3610" t="s">
        <v>4654</v>
      </c>
      <c r="L3610" t="s">
        <v>4655</v>
      </c>
    </row>
    <row r="3611" spans="1:12" hidden="1" x14ac:dyDescent="0.25">
      <c r="A3611">
        <v>53</v>
      </c>
      <c r="B3611">
        <v>44</v>
      </c>
      <c r="C3611" s="2" t="s">
        <v>10397</v>
      </c>
      <c r="D3611" s="7">
        <v>40780</v>
      </c>
      <c r="E3611" t="s">
        <v>613</v>
      </c>
      <c r="F3611" t="s">
        <v>4937</v>
      </c>
      <c r="G3611" t="s">
        <v>613</v>
      </c>
      <c r="H3611" t="s">
        <v>24</v>
      </c>
      <c r="I3611" t="s">
        <v>10323</v>
      </c>
      <c r="K3611" t="s">
        <v>4656</v>
      </c>
      <c r="L3611" t="s">
        <v>4657</v>
      </c>
    </row>
    <row r="3612" spans="1:12" hidden="1" x14ac:dyDescent="0.25">
      <c r="A3612">
        <v>53</v>
      </c>
      <c r="B3612">
        <v>45</v>
      </c>
      <c r="C3612" s="2" t="s">
        <v>10397</v>
      </c>
      <c r="D3612" s="7">
        <v>40780</v>
      </c>
      <c r="E3612" t="s">
        <v>613</v>
      </c>
      <c r="F3612" t="s">
        <v>4937</v>
      </c>
      <c r="G3612" t="s">
        <v>613</v>
      </c>
      <c r="H3612" t="s">
        <v>10</v>
      </c>
      <c r="I3612" t="s">
        <v>118</v>
      </c>
      <c r="K3612" t="s">
        <v>4657</v>
      </c>
      <c r="L3612" t="s">
        <v>4658</v>
      </c>
    </row>
    <row r="3613" spans="1:12" hidden="1" x14ac:dyDescent="0.25">
      <c r="A3613">
        <v>53</v>
      </c>
      <c r="B3613">
        <v>46</v>
      </c>
      <c r="C3613" s="2" t="s">
        <v>10397</v>
      </c>
      <c r="D3613" s="7">
        <v>40780</v>
      </c>
      <c r="E3613" t="s">
        <v>613</v>
      </c>
      <c r="F3613" t="s">
        <v>4937</v>
      </c>
      <c r="G3613" t="s">
        <v>613</v>
      </c>
      <c r="H3613" t="s">
        <v>10</v>
      </c>
      <c r="I3613" t="s">
        <v>14</v>
      </c>
      <c r="K3613" t="s">
        <v>4658</v>
      </c>
      <c r="L3613" t="s">
        <v>4659</v>
      </c>
    </row>
    <row r="3614" spans="1:12" hidden="1" x14ac:dyDescent="0.25">
      <c r="A3614">
        <v>53</v>
      </c>
      <c r="B3614">
        <v>47</v>
      </c>
      <c r="C3614" s="2" t="s">
        <v>10397</v>
      </c>
      <c r="D3614" s="7">
        <v>40780</v>
      </c>
      <c r="E3614" t="s">
        <v>613</v>
      </c>
      <c r="F3614" t="s">
        <v>4937</v>
      </c>
      <c r="G3614" t="s">
        <v>613</v>
      </c>
      <c r="H3614" t="s">
        <v>17</v>
      </c>
      <c r="I3614" t="s">
        <v>292</v>
      </c>
      <c r="K3614" t="s">
        <v>4659</v>
      </c>
      <c r="L3614" t="s">
        <v>4660</v>
      </c>
    </row>
    <row r="3615" spans="1:12" hidden="1" x14ac:dyDescent="0.25">
      <c r="A3615">
        <v>53</v>
      </c>
      <c r="B3615">
        <v>48</v>
      </c>
      <c r="C3615" s="2" t="s">
        <v>10397</v>
      </c>
      <c r="D3615" s="7">
        <v>40780</v>
      </c>
      <c r="E3615" t="s">
        <v>613</v>
      </c>
      <c r="F3615" t="s">
        <v>4937</v>
      </c>
      <c r="G3615" t="s">
        <v>613</v>
      </c>
      <c r="H3615" t="s">
        <v>17</v>
      </c>
      <c r="I3615" t="s">
        <v>73</v>
      </c>
      <c r="K3615" t="s">
        <v>4660</v>
      </c>
      <c r="L3615" t="s">
        <v>4661</v>
      </c>
    </row>
    <row r="3616" spans="1:12" hidden="1" x14ac:dyDescent="0.25">
      <c r="A3616">
        <v>53</v>
      </c>
      <c r="B3616">
        <v>49</v>
      </c>
      <c r="C3616" s="2" t="s">
        <v>10397</v>
      </c>
      <c r="D3616" s="7">
        <v>40780</v>
      </c>
      <c r="E3616" t="s">
        <v>613</v>
      </c>
      <c r="F3616" t="s">
        <v>4937</v>
      </c>
      <c r="G3616" t="s">
        <v>613</v>
      </c>
      <c r="H3616" t="s">
        <v>162</v>
      </c>
      <c r="I3616" t="s">
        <v>163</v>
      </c>
      <c r="K3616" t="s">
        <v>4661</v>
      </c>
      <c r="L3616" t="s">
        <v>4662</v>
      </c>
    </row>
    <row r="3617" spans="1:14" hidden="1" x14ac:dyDescent="0.25">
      <c r="A3617">
        <v>53</v>
      </c>
      <c r="B3617">
        <v>50</v>
      </c>
      <c r="C3617" s="2" t="s">
        <v>10397</v>
      </c>
      <c r="D3617" s="7">
        <v>40780</v>
      </c>
      <c r="E3617" t="s">
        <v>613</v>
      </c>
      <c r="F3617" t="s">
        <v>4937</v>
      </c>
      <c r="G3617" t="s">
        <v>613</v>
      </c>
      <c r="H3617" t="s">
        <v>24</v>
      </c>
      <c r="I3617" t="s">
        <v>10323</v>
      </c>
      <c r="K3617" t="s">
        <v>4663</v>
      </c>
      <c r="L3617" t="s">
        <v>4664</v>
      </c>
    </row>
    <row r="3618" spans="1:14" hidden="1" x14ac:dyDescent="0.25">
      <c r="A3618">
        <v>53</v>
      </c>
      <c r="B3618">
        <v>51</v>
      </c>
      <c r="C3618" s="2" t="s">
        <v>10397</v>
      </c>
      <c r="D3618" s="7">
        <v>40780</v>
      </c>
      <c r="E3618" t="s">
        <v>613</v>
      </c>
      <c r="F3618" t="s">
        <v>4937</v>
      </c>
      <c r="G3618" t="s">
        <v>613</v>
      </c>
      <c r="H3618" t="s">
        <v>24</v>
      </c>
      <c r="I3618" t="s">
        <v>1548</v>
      </c>
      <c r="K3618" t="s">
        <v>4665</v>
      </c>
      <c r="L3618" t="s">
        <v>4666</v>
      </c>
    </row>
    <row r="3619" spans="1:14" hidden="1" x14ac:dyDescent="0.25">
      <c r="A3619">
        <v>53</v>
      </c>
      <c r="B3619">
        <v>52</v>
      </c>
      <c r="C3619" s="2" t="s">
        <v>10397</v>
      </c>
      <c r="D3619" s="7">
        <v>40780</v>
      </c>
      <c r="E3619" t="s">
        <v>613</v>
      </c>
      <c r="F3619" t="s">
        <v>4937</v>
      </c>
      <c r="G3619" t="s">
        <v>613</v>
      </c>
      <c r="H3619" t="s">
        <v>10</v>
      </c>
      <c r="I3619" t="s">
        <v>118</v>
      </c>
      <c r="K3619" t="s">
        <v>4666</v>
      </c>
      <c r="L3619" t="s">
        <v>4667</v>
      </c>
    </row>
    <row r="3620" spans="1:14" hidden="1" x14ac:dyDescent="0.25">
      <c r="A3620">
        <v>53</v>
      </c>
      <c r="B3620">
        <v>53</v>
      </c>
      <c r="C3620" s="2" t="s">
        <v>10397</v>
      </c>
      <c r="D3620" s="7">
        <v>40780</v>
      </c>
      <c r="E3620" t="s">
        <v>613</v>
      </c>
      <c r="F3620" t="s">
        <v>4937</v>
      </c>
      <c r="G3620" t="s">
        <v>613</v>
      </c>
      <c r="H3620" t="s">
        <v>10</v>
      </c>
      <c r="I3620" t="s">
        <v>14</v>
      </c>
      <c r="K3620" t="s">
        <v>4667</v>
      </c>
      <c r="L3620" t="s">
        <v>4668</v>
      </c>
    </row>
    <row r="3621" spans="1:14" hidden="1" x14ac:dyDescent="0.25">
      <c r="A3621">
        <v>53</v>
      </c>
      <c r="B3621">
        <v>54</v>
      </c>
      <c r="C3621" s="2" t="s">
        <v>10397</v>
      </c>
      <c r="D3621" s="7">
        <v>40780</v>
      </c>
      <c r="E3621" t="s">
        <v>613</v>
      </c>
      <c r="F3621" t="s">
        <v>4937</v>
      </c>
      <c r="G3621" t="s">
        <v>613</v>
      </c>
      <c r="H3621" t="s">
        <v>17</v>
      </c>
      <c r="I3621" t="s">
        <v>101</v>
      </c>
      <c r="K3621" t="s">
        <v>4668</v>
      </c>
      <c r="L3621" t="s">
        <v>4669</v>
      </c>
    </row>
    <row r="3622" spans="1:14" hidden="1" x14ac:dyDescent="0.25">
      <c r="A3622">
        <v>53</v>
      </c>
      <c r="B3622">
        <v>55</v>
      </c>
      <c r="C3622" s="2" t="s">
        <v>10397</v>
      </c>
      <c r="D3622" s="7">
        <v>40780</v>
      </c>
      <c r="E3622" t="s">
        <v>613</v>
      </c>
      <c r="F3622" t="s">
        <v>4937</v>
      </c>
      <c r="G3622" t="s">
        <v>613</v>
      </c>
      <c r="H3622" t="s">
        <v>17</v>
      </c>
      <c r="I3622" t="s">
        <v>73</v>
      </c>
      <c r="K3622" t="s">
        <v>4669</v>
      </c>
      <c r="L3622" t="s">
        <v>4670</v>
      </c>
    </row>
    <row r="3623" spans="1:14" hidden="1" x14ac:dyDescent="0.25">
      <c r="A3623">
        <v>53</v>
      </c>
      <c r="B3623">
        <v>56</v>
      </c>
      <c r="C3623" s="2" t="s">
        <v>10397</v>
      </c>
      <c r="D3623" s="7">
        <v>40780</v>
      </c>
      <c r="E3623" t="s">
        <v>613</v>
      </c>
      <c r="F3623" t="s">
        <v>4937</v>
      </c>
      <c r="G3623" t="s">
        <v>613</v>
      </c>
      <c r="H3623" t="s">
        <v>53</v>
      </c>
      <c r="I3623" t="s">
        <v>1886</v>
      </c>
      <c r="J3623" t="s">
        <v>80</v>
      </c>
      <c r="K3623" t="s">
        <v>4670</v>
      </c>
      <c r="L3623" t="s">
        <v>4671</v>
      </c>
      <c r="N3623">
        <v>6</v>
      </c>
    </row>
    <row r="3624" spans="1:14" hidden="1" x14ac:dyDescent="0.25">
      <c r="A3624">
        <v>53</v>
      </c>
      <c r="B3624">
        <v>57</v>
      </c>
      <c r="C3624" s="2" t="s">
        <v>10397</v>
      </c>
      <c r="D3624" s="7">
        <v>40780</v>
      </c>
      <c r="E3624" t="s">
        <v>613</v>
      </c>
      <c r="F3624" t="s">
        <v>4937</v>
      </c>
      <c r="G3624" t="s">
        <v>613</v>
      </c>
      <c r="H3624" t="s">
        <v>17</v>
      </c>
      <c r="I3624" t="s">
        <v>48</v>
      </c>
      <c r="K3624" t="s">
        <v>4671</v>
      </c>
      <c r="L3624" t="s">
        <v>4672</v>
      </c>
    </row>
    <row r="3625" spans="1:14" hidden="1" x14ac:dyDescent="0.25">
      <c r="A3625">
        <v>53</v>
      </c>
      <c r="B3625">
        <v>58</v>
      </c>
      <c r="C3625" s="2" t="s">
        <v>10397</v>
      </c>
      <c r="D3625" s="7">
        <v>40780</v>
      </c>
      <c r="E3625" t="s">
        <v>613</v>
      </c>
      <c r="F3625" t="s">
        <v>4937</v>
      </c>
      <c r="G3625" t="s">
        <v>613</v>
      </c>
      <c r="H3625" t="s">
        <v>10</v>
      </c>
      <c r="I3625" t="s">
        <v>14</v>
      </c>
      <c r="K3625" t="s">
        <v>4672</v>
      </c>
      <c r="L3625" t="s">
        <v>4673</v>
      </c>
    </row>
    <row r="3626" spans="1:14" hidden="1" x14ac:dyDescent="0.25">
      <c r="A3626">
        <v>53</v>
      </c>
      <c r="B3626">
        <v>59</v>
      </c>
      <c r="C3626" s="2" t="s">
        <v>10397</v>
      </c>
      <c r="D3626" s="7">
        <v>40780</v>
      </c>
      <c r="E3626" t="s">
        <v>613</v>
      </c>
      <c r="F3626" t="s">
        <v>4937</v>
      </c>
      <c r="G3626" t="s">
        <v>613</v>
      </c>
      <c r="H3626" t="s">
        <v>17</v>
      </c>
      <c r="I3626" t="s">
        <v>73</v>
      </c>
      <c r="K3626" t="s">
        <v>4673</v>
      </c>
      <c r="L3626" t="s">
        <v>4674</v>
      </c>
    </row>
    <row r="3627" spans="1:14" hidden="1" x14ac:dyDescent="0.25">
      <c r="A3627">
        <v>53</v>
      </c>
      <c r="B3627">
        <v>60</v>
      </c>
      <c r="C3627" s="2" t="s">
        <v>10397</v>
      </c>
      <c r="D3627" s="7">
        <v>40780</v>
      </c>
      <c r="E3627" t="s">
        <v>613</v>
      </c>
      <c r="F3627" t="s">
        <v>4937</v>
      </c>
      <c r="G3627" t="s">
        <v>613</v>
      </c>
      <c r="H3627" t="s">
        <v>17</v>
      </c>
      <c r="I3627" t="s">
        <v>292</v>
      </c>
      <c r="K3627" t="s">
        <v>4674</v>
      </c>
      <c r="L3627" t="s">
        <v>4675</v>
      </c>
    </row>
    <row r="3628" spans="1:14" hidden="1" x14ac:dyDescent="0.25">
      <c r="A3628">
        <v>53</v>
      </c>
      <c r="B3628">
        <v>61</v>
      </c>
      <c r="C3628" s="2" t="s">
        <v>10397</v>
      </c>
      <c r="D3628" s="7">
        <v>40780</v>
      </c>
      <c r="E3628" t="s">
        <v>613</v>
      </c>
      <c r="F3628" t="s">
        <v>4937</v>
      </c>
      <c r="G3628" t="s">
        <v>613</v>
      </c>
      <c r="H3628" t="s">
        <v>10</v>
      </c>
      <c r="I3628" t="s">
        <v>14</v>
      </c>
      <c r="K3628" t="s">
        <v>4676</v>
      </c>
      <c r="L3628" t="s">
        <v>4677</v>
      </c>
    </row>
    <row r="3629" spans="1:14" hidden="1" x14ac:dyDescent="0.25">
      <c r="A3629">
        <v>53</v>
      </c>
      <c r="B3629">
        <v>62</v>
      </c>
      <c r="C3629" s="2" t="s">
        <v>10397</v>
      </c>
      <c r="D3629" s="7">
        <v>40780</v>
      </c>
      <c r="E3629" t="s">
        <v>613</v>
      </c>
      <c r="F3629" t="s">
        <v>4937</v>
      </c>
      <c r="G3629" t="s">
        <v>613</v>
      </c>
      <c r="H3629" t="s">
        <v>17</v>
      </c>
      <c r="I3629" t="s">
        <v>120</v>
      </c>
      <c r="K3629" t="s">
        <v>4677</v>
      </c>
      <c r="L3629" t="s">
        <v>4678</v>
      </c>
    </row>
    <row r="3630" spans="1:14" hidden="1" x14ac:dyDescent="0.25">
      <c r="A3630">
        <v>53</v>
      </c>
      <c r="B3630">
        <v>63</v>
      </c>
      <c r="C3630" s="2" t="s">
        <v>10397</v>
      </c>
      <c r="D3630" s="7">
        <v>40780</v>
      </c>
      <c r="E3630" t="s">
        <v>613</v>
      </c>
      <c r="F3630" t="s">
        <v>4937</v>
      </c>
      <c r="G3630" t="s">
        <v>613</v>
      </c>
      <c r="H3630" t="s">
        <v>24</v>
      </c>
      <c r="I3630" t="s">
        <v>10323</v>
      </c>
      <c r="K3630" t="s">
        <v>4678</v>
      </c>
      <c r="L3630" t="s">
        <v>4679</v>
      </c>
    </row>
    <row r="3631" spans="1:14" hidden="1" x14ac:dyDescent="0.25">
      <c r="A3631">
        <v>53</v>
      </c>
      <c r="B3631">
        <v>64</v>
      </c>
      <c r="C3631" s="2" t="s">
        <v>10397</v>
      </c>
      <c r="D3631" s="7">
        <v>40780</v>
      </c>
      <c r="E3631" t="s">
        <v>613</v>
      </c>
      <c r="F3631" t="s">
        <v>4937</v>
      </c>
      <c r="G3631" t="s">
        <v>613</v>
      </c>
      <c r="H3631" t="s">
        <v>10</v>
      </c>
      <c r="I3631" t="s">
        <v>118</v>
      </c>
      <c r="K3631" t="s">
        <v>4679</v>
      </c>
      <c r="L3631" t="s">
        <v>4680</v>
      </c>
    </row>
    <row r="3632" spans="1:14" hidden="1" x14ac:dyDescent="0.25">
      <c r="A3632">
        <v>53</v>
      </c>
      <c r="B3632">
        <v>65</v>
      </c>
      <c r="C3632" s="2" t="s">
        <v>10397</v>
      </c>
      <c r="D3632" s="7">
        <v>40780</v>
      </c>
      <c r="E3632" t="s">
        <v>613</v>
      </c>
      <c r="F3632" t="s">
        <v>4937</v>
      </c>
      <c r="G3632" t="s">
        <v>613</v>
      </c>
      <c r="H3632" t="s">
        <v>17</v>
      </c>
      <c r="I3632" t="s">
        <v>18</v>
      </c>
      <c r="K3632" t="s">
        <v>4680</v>
      </c>
      <c r="L3632" t="s">
        <v>4681</v>
      </c>
    </row>
    <row r="3633" spans="1:14" hidden="1" x14ac:dyDescent="0.25">
      <c r="A3633">
        <v>53</v>
      </c>
      <c r="B3633">
        <v>66</v>
      </c>
      <c r="C3633" s="2" t="s">
        <v>10397</v>
      </c>
      <c r="D3633" s="7">
        <v>40780</v>
      </c>
      <c r="E3633" t="s">
        <v>613</v>
      </c>
      <c r="F3633" t="s">
        <v>4937</v>
      </c>
      <c r="G3633" t="s">
        <v>613</v>
      </c>
      <c r="H3633" t="s">
        <v>10</v>
      </c>
      <c r="I3633" t="s">
        <v>14</v>
      </c>
      <c r="K3633" t="s">
        <v>4681</v>
      </c>
      <c r="L3633" t="s">
        <v>4682</v>
      </c>
    </row>
    <row r="3634" spans="1:14" hidden="1" x14ac:dyDescent="0.25">
      <c r="A3634">
        <v>53</v>
      </c>
      <c r="B3634">
        <v>67</v>
      </c>
      <c r="C3634" s="2" t="s">
        <v>10397</v>
      </c>
      <c r="D3634" s="7">
        <v>40780</v>
      </c>
      <c r="E3634" t="s">
        <v>613</v>
      </c>
      <c r="F3634" t="s">
        <v>4937</v>
      </c>
      <c r="G3634" t="s">
        <v>613</v>
      </c>
      <c r="H3634" t="s">
        <v>17</v>
      </c>
      <c r="I3634" t="s">
        <v>18</v>
      </c>
      <c r="K3634" t="s">
        <v>4682</v>
      </c>
      <c r="L3634" t="s">
        <v>4683</v>
      </c>
    </row>
    <row r="3635" spans="1:14" hidden="1" x14ac:dyDescent="0.25">
      <c r="A3635">
        <v>53</v>
      </c>
      <c r="B3635">
        <v>68</v>
      </c>
      <c r="C3635" s="2" t="s">
        <v>10397</v>
      </c>
      <c r="D3635" s="7">
        <v>40780</v>
      </c>
      <c r="E3635" t="s">
        <v>613</v>
      </c>
      <c r="F3635" t="s">
        <v>4937</v>
      </c>
      <c r="G3635" t="s">
        <v>613</v>
      </c>
      <c r="H3635" t="s">
        <v>17</v>
      </c>
      <c r="I3635" t="s">
        <v>73</v>
      </c>
      <c r="K3635" t="s">
        <v>4683</v>
      </c>
      <c r="L3635" t="s">
        <v>4684</v>
      </c>
    </row>
    <row r="3636" spans="1:14" hidden="1" x14ac:dyDescent="0.25">
      <c r="A3636">
        <v>53</v>
      </c>
      <c r="B3636">
        <v>69</v>
      </c>
      <c r="C3636" s="2" t="s">
        <v>10397</v>
      </c>
      <c r="D3636" s="7">
        <v>40780</v>
      </c>
      <c r="E3636" t="s">
        <v>613</v>
      </c>
      <c r="F3636" t="s">
        <v>4937</v>
      </c>
      <c r="G3636" t="s">
        <v>613</v>
      </c>
      <c r="H3636" t="s">
        <v>17</v>
      </c>
      <c r="I3636" t="s">
        <v>101</v>
      </c>
      <c r="K3636" t="s">
        <v>4684</v>
      </c>
      <c r="L3636" t="s">
        <v>4685</v>
      </c>
    </row>
    <row r="3637" spans="1:14" hidden="1" x14ac:dyDescent="0.25">
      <c r="A3637">
        <v>53</v>
      </c>
      <c r="B3637">
        <v>70</v>
      </c>
      <c r="C3637" s="2" t="s">
        <v>10397</v>
      </c>
      <c r="D3637" s="7">
        <v>40780</v>
      </c>
      <c r="E3637" t="s">
        <v>613</v>
      </c>
      <c r="F3637" t="s">
        <v>4937</v>
      </c>
      <c r="G3637" t="s">
        <v>613</v>
      </c>
      <c r="H3637" t="s">
        <v>53</v>
      </c>
      <c r="I3637" t="s">
        <v>772</v>
      </c>
      <c r="J3637" t="s">
        <v>80</v>
      </c>
      <c r="K3637" t="s">
        <v>4685</v>
      </c>
      <c r="L3637" t="s">
        <v>4686</v>
      </c>
      <c r="N3637">
        <v>6</v>
      </c>
    </row>
    <row r="3638" spans="1:14" hidden="1" x14ac:dyDescent="0.25">
      <c r="A3638">
        <v>53</v>
      </c>
      <c r="B3638">
        <v>71</v>
      </c>
      <c r="C3638" s="2" t="s">
        <v>10397</v>
      </c>
      <c r="D3638" s="7">
        <v>40780</v>
      </c>
      <c r="E3638" t="s">
        <v>613</v>
      </c>
      <c r="F3638" t="s">
        <v>4937</v>
      </c>
      <c r="G3638" t="s">
        <v>613</v>
      </c>
      <c r="H3638" t="s">
        <v>21</v>
      </c>
      <c r="I3638" t="s">
        <v>334</v>
      </c>
      <c r="K3638" t="s">
        <v>4686</v>
      </c>
      <c r="L3638" t="s">
        <v>4687</v>
      </c>
    </row>
    <row r="3639" spans="1:14" hidden="1" x14ac:dyDescent="0.25">
      <c r="A3639">
        <v>53</v>
      </c>
      <c r="B3639">
        <v>72</v>
      </c>
      <c r="C3639" s="2" t="s">
        <v>10397</v>
      </c>
      <c r="D3639" s="7">
        <v>40780</v>
      </c>
      <c r="E3639" t="s">
        <v>613</v>
      </c>
      <c r="F3639" t="s">
        <v>4937</v>
      </c>
      <c r="G3639" t="s">
        <v>613</v>
      </c>
      <c r="H3639" t="s">
        <v>24</v>
      </c>
      <c r="I3639" t="s">
        <v>10323</v>
      </c>
      <c r="K3639" t="s">
        <v>4688</v>
      </c>
      <c r="L3639" t="s">
        <v>4689</v>
      </c>
    </row>
    <row r="3640" spans="1:14" hidden="1" x14ac:dyDescent="0.25">
      <c r="A3640">
        <v>53</v>
      </c>
      <c r="B3640">
        <v>73</v>
      </c>
      <c r="C3640" s="2" t="s">
        <v>10397</v>
      </c>
      <c r="D3640" s="7">
        <v>40780</v>
      </c>
      <c r="E3640" t="s">
        <v>613</v>
      </c>
      <c r="F3640" t="s">
        <v>4937</v>
      </c>
      <c r="G3640" t="s">
        <v>613</v>
      </c>
      <c r="H3640" t="s">
        <v>10</v>
      </c>
      <c r="I3640" t="s">
        <v>118</v>
      </c>
      <c r="K3640" t="s">
        <v>4689</v>
      </c>
      <c r="L3640" t="s">
        <v>4690</v>
      </c>
    </row>
    <row r="3641" spans="1:14" hidden="1" x14ac:dyDescent="0.25">
      <c r="A3641">
        <v>53</v>
      </c>
      <c r="B3641">
        <v>74</v>
      </c>
      <c r="C3641" s="2" t="s">
        <v>10397</v>
      </c>
      <c r="D3641" s="7">
        <v>40780</v>
      </c>
      <c r="E3641" t="s">
        <v>613</v>
      </c>
      <c r="F3641" t="s">
        <v>4937</v>
      </c>
      <c r="G3641" t="s">
        <v>613</v>
      </c>
      <c r="H3641" t="s">
        <v>10</v>
      </c>
      <c r="I3641" t="s">
        <v>14</v>
      </c>
      <c r="K3641" t="s">
        <v>4690</v>
      </c>
      <c r="L3641" t="s">
        <v>4691</v>
      </c>
    </row>
    <row r="3642" spans="1:14" hidden="1" x14ac:dyDescent="0.25">
      <c r="A3642">
        <v>53</v>
      </c>
      <c r="B3642">
        <v>75</v>
      </c>
      <c r="C3642" s="2" t="s">
        <v>10397</v>
      </c>
      <c r="D3642" s="7">
        <v>40780</v>
      </c>
      <c r="E3642" t="s">
        <v>613</v>
      </c>
      <c r="F3642" t="s">
        <v>4937</v>
      </c>
      <c r="G3642" t="s">
        <v>613</v>
      </c>
      <c r="H3642" t="s">
        <v>17</v>
      </c>
      <c r="I3642" t="s">
        <v>18</v>
      </c>
      <c r="K3642" t="s">
        <v>4691</v>
      </c>
      <c r="L3642" t="s">
        <v>4692</v>
      </c>
    </row>
    <row r="3643" spans="1:14" hidden="1" x14ac:dyDescent="0.25">
      <c r="A3643">
        <v>53</v>
      </c>
      <c r="B3643">
        <v>76</v>
      </c>
      <c r="C3643" s="2" t="s">
        <v>10397</v>
      </c>
      <c r="D3643" s="7">
        <v>40780</v>
      </c>
      <c r="E3643" t="s">
        <v>613</v>
      </c>
      <c r="F3643" t="s">
        <v>4937</v>
      </c>
      <c r="G3643" t="s">
        <v>613</v>
      </c>
      <c r="H3643" t="s">
        <v>17</v>
      </c>
      <c r="I3643" t="s">
        <v>101</v>
      </c>
      <c r="K3643" t="s">
        <v>4692</v>
      </c>
      <c r="L3643" t="s">
        <v>4693</v>
      </c>
    </row>
    <row r="3644" spans="1:14" hidden="1" x14ac:dyDescent="0.25">
      <c r="A3644">
        <v>53</v>
      </c>
      <c r="B3644">
        <v>77</v>
      </c>
      <c r="C3644" s="2" t="s">
        <v>10397</v>
      </c>
      <c r="D3644" s="7">
        <v>40780</v>
      </c>
      <c r="E3644" t="s">
        <v>613</v>
      </c>
      <c r="F3644" t="s">
        <v>4937</v>
      </c>
      <c r="G3644" t="s">
        <v>613</v>
      </c>
      <c r="H3644" t="s">
        <v>17</v>
      </c>
      <c r="I3644" t="s">
        <v>73</v>
      </c>
      <c r="K3644" t="s">
        <v>4693</v>
      </c>
      <c r="L3644" t="s">
        <v>4694</v>
      </c>
    </row>
    <row r="3645" spans="1:14" hidden="1" x14ac:dyDescent="0.25">
      <c r="A3645">
        <v>53</v>
      </c>
      <c r="B3645">
        <v>78</v>
      </c>
      <c r="C3645" s="2" t="s">
        <v>10397</v>
      </c>
      <c r="D3645" s="7">
        <v>40780</v>
      </c>
      <c r="E3645" t="s">
        <v>613</v>
      </c>
      <c r="F3645" t="s">
        <v>4937</v>
      </c>
      <c r="G3645" t="s">
        <v>613</v>
      </c>
      <c r="H3645" t="s">
        <v>53</v>
      </c>
      <c r="I3645" t="s">
        <v>1886</v>
      </c>
      <c r="J3645" t="s">
        <v>80</v>
      </c>
      <c r="K3645" t="s">
        <v>4694</v>
      </c>
      <c r="L3645" t="s">
        <v>4695</v>
      </c>
      <c r="N3645">
        <v>6</v>
      </c>
    </row>
    <row r="3646" spans="1:14" hidden="1" x14ac:dyDescent="0.25">
      <c r="A3646">
        <v>53</v>
      </c>
      <c r="B3646">
        <v>79</v>
      </c>
      <c r="C3646" s="2" t="s">
        <v>10397</v>
      </c>
      <c r="D3646" s="7">
        <v>40780</v>
      </c>
      <c r="E3646" t="s">
        <v>613</v>
      </c>
      <c r="F3646" t="s">
        <v>4937</v>
      </c>
      <c r="G3646" t="s">
        <v>613</v>
      </c>
      <c r="H3646" t="s">
        <v>162</v>
      </c>
      <c r="I3646" t="s">
        <v>163</v>
      </c>
      <c r="K3646" t="s">
        <v>4695</v>
      </c>
      <c r="L3646" t="s">
        <v>4696</v>
      </c>
    </row>
    <row r="3647" spans="1:14" hidden="1" x14ac:dyDescent="0.25">
      <c r="A3647">
        <v>53</v>
      </c>
      <c r="B3647">
        <v>80</v>
      </c>
      <c r="C3647" s="2" t="s">
        <v>10397</v>
      </c>
      <c r="D3647" s="7">
        <v>40780</v>
      </c>
      <c r="E3647" t="s">
        <v>613</v>
      </c>
      <c r="F3647" t="s">
        <v>4937</v>
      </c>
      <c r="G3647" t="s">
        <v>613</v>
      </c>
      <c r="H3647" t="s">
        <v>21</v>
      </c>
      <c r="I3647" t="s">
        <v>22</v>
      </c>
      <c r="K3647" t="s">
        <v>4696</v>
      </c>
      <c r="L3647" t="s">
        <v>4697</v>
      </c>
    </row>
    <row r="3648" spans="1:14" hidden="1" x14ac:dyDescent="0.25">
      <c r="A3648">
        <v>53</v>
      </c>
      <c r="B3648">
        <v>81</v>
      </c>
      <c r="C3648" s="2" t="s">
        <v>10397</v>
      </c>
      <c r="D3648" s="7">
        <v>40780</v>
      </c>
      <c r="E3648" t="s">
        <v>613</v>
      </c>
      <c r="F3648" t="s">
        <v>4937</v>
      </c>
      <c r="G3648" t="s">
        <v>613</v>
      </c>
      <c r="H3648" t="s">
        <v>24</v>
      </c>
      <c r="I3648" t="s">
        <v>10323</v>
      </c>
      <c r="K3648" t="s">
        <v>4698</v>
      </c>
      <c r="L3648" t="s">
        <v>4699</v>
      </c>
    </row>
    <row r="3649" spans="1:14" hidden="1" x14ac:dyDescent="0.25">
      <c r="A3649">
        <v>53</v>
      </c>
      <c r="B3649">
        <v>82</v>
      </c>
      <c r="C3649" s="2" t="s">
        <v>10397</v>
      </c>
      <c r="D3649" s="7">
        <v>40780</v>
      </c>
      <c r="E3649" t="s">
        <v>613</v>
      </c>
      <c r="F3649" t="s">
        <v>4937</v>
      </c>
      <c r="G3649" t="s">
        <v>613</v>
      </c>
      <c r="H3649" t="s">
        <v>10</v>
      </c>
      <c r="I3649" t="s">
        <v>118</v>
      </c>
      <c r="K3649" t="s">
        <v>4700</v>
      </c>
      <c r="L3649" t="s">
        <v>4701</v>
      </c>
    </row>
    <row r="3650" spans="1:14" hidden="1" x14ac:dyDescent="0.25">
      <c r="A3650">
        <v>53</v>
      </c>
      <c r="B3650">
        <v>83</v>
      </c>
      <c r="C3650" s="2" t="s">
        <v>10397</v>
      </c>
      <c r="D3650" s="7">
        <v>40780</v>
      </c>
      <c r="E3650" t="s">
        <v>613</v>
      </c>
      <c r="F3650" t="s">
        <v>4937</v>
      </c>
      <c r="G3650" t="s">
        <v>613</v>
      </c>
      <c r="H3650" t="s">
        <v>10</v>
      </c>
      <c r="I3650" t="s">
        <v>14</v>
      </c>
      <c r="K3650" t="s">
        <v>4701</v>
      </c>
      <c r="L3650" t="s">
        <v>4702</v>
      </c>
    </row>
    <row r="3651" spans="1:14" hidden="1" x14ac:dyDescent="0.25">
      <c r="A3651">
        <v>53</v>
      </c>
      <c r="B3651">
        <v>84</v>
      </c>
      <c r="C3651" s="2" t="s">
        <v>10397</v>
      </c>
      <c r="D3651" s="7">
        <v>40780</v>
      </c>
      <c r="E3651" t="s">
        <v>613</v>
      </c>
      <c r="F3651" t="s">
        <v>4937</v>
      </c>
      <c r="G3651" t="s">
        <v>613</v>
      </c>
      <c r="H3651" t="s">
        <v>17</v>
      </c>
      <c r="I3651" t="s">
        <v>18</v>
      </c>
      <c r="K3651" t="s">
        <v>4702</v>
      </c>
      <c r="L3651" t="s">
        <v>4703</v>
      </c>
    </row>
    <row r="3652" spans="1:14" hidden="1" x14ac:dyDescent="0.25">
      <c r="A3652">
        <v>53</v>
      </c>
      <c r="B3652">
        <v>85</v>
      </c>
      <c r="C3652" s="2" t="s">
        <v>10397</v>
      </c>
      <c r="D3652" s="7">
        <v>40780</v>
      </c>
      <c r="E3652" t="s">
        <v>613</v>
      </c>
      <c r="F3652" t="s">
        <v>4937</v>
      </c>
      <c r="G3652" t="s">
        <v>613</v>
      </c>
      <c r="H3652" t="s">
        <v>53</v>
      </c>
      <c r="I3652" t="s">
        <v>4704</v>
      </c>
      <c r="J3652" t="s">
        <v>80</v>
      </c>
      <c r="K3652" t="s">
        <v>4703</v>
      </c>
      <c r="L3652" t="s">
        <v>4705</v>
      </c>
      <c r="N3652">
        <v>6</v>
      </c>
    </row>
    <row r="3653" spans="1:14" hidden="1" x14ac:dyDescent="0.25">
      <c r="A3653">
        <v>53</v>
      </c>
      <c r="B3653">
        <v>86</v>
      </c>
      <c r="C3653" s="2" t="s">
        <v>10397</v>
      </c>
      <c r="D3653" s="7">
        <v>40780</v>
      </c>
      <c r="E3653" t="s">
        <v>613</v>
      </c>
      <c r="F3653" t="s">
        <v>4937</v>
      </c>
      <c r="G3653" t="s">
        <v>613</v>
      </c>
      <c r="H3653" t="s">
        <v>21</v>
      </c>
      <c r="I3653" t="s">
        <v>286</v>
      </c>
      <c r="K3653" t="s">
        <v>4706</v>
      </c>
      <c r="L3653" t="s">
        <v>4707</v>
      </c>
    </row>
    <row r="3654" spans="1:14" hidden="1" x14ac:dyDescent="0.25">
      <c r="A3654">
        <v>53</v>
      </c>
      <c r="B3654">
        <v>87</v>
      </c>
      <c r="C3654" s="2" t="s">
        <v>10397</v>
      </c>
      <c r="D3654" s="7">
        <v>40780</v>
      </c>
      <c r="E3654" t="s">
        <v>613</v>
      </c>
      <c r="F3654" t="s">
        <v>4937</v>
      </c>
      <c r="G3654" t="s">
        <v>613</v>
      </c>
      <c r="H3654" t="s">
        <v>24</v>
      </c>
      <c r="I3654" t="s">
        <v>248</v>
      </c>
      <c r="K3654" t="s">
        <v>4707</v>
      </c>
      <c r="L3654" t="s">
        <v>4708</v>
      </c>
    </row>
    <row r="3655" spans="1:14" hidden="1" x14ac:dyDescent="0.25">
      <c r="A3655">
        <v>53</v>
      </c>
      <c r="B3655">
        <v>88</v>
      </c>
      <c r="C3655" s="2" t="s">
        <v>10397</v>
      </c>
      <c r="D3655" s="7">
        <v>40780</v>
      </c>
      <c r="E3655" t="s">
        <v>613</v>
      </c>
      <c r="F3655" t="s">
        <v>4937</v>
      </c>
      <c r="G3655" t="s">
        <v>613</v>
      </c>
      <c r="H3655" t="s">
        <v>10</v>
      </c>
      <c r="I3655" t="s">
        <v>118</v>
      </c>
      <c r="K3655" t="s">
        <v>4708</v>
      </c>
      <c r="L3655" t="s">
        <v>4709</v>
      </c>
    </row>
    <row r="3656" spans="1:14" hidden="1" x14ac:dyDescent="0.25">
      <c r="A3656">
        <v>53</v>
      </c>
      <c r="B3656">
        <v>89</v>
      </c>
      <c r="C3656" s="2" t="s">
        <v>10397</v>
      </c>
      <c r="D3656" s="7">
        <v>40780</v>
      </c>
      <c r="E3656" t="s">
        <v>613</v>
      </c>
      <c r="F3656" t="s">
        <v>4937</v>
      </c>
      <c r="G3656" t="s">
        <v>613</v>
      </c>
      <c r="H3656" t="s">
        <v>10</v>
      </c>
      <c r="I3656" t="s">
        <v>14</v>
      </c>
      <c r="K3656" t="s">
        <v>4709</v>
      </c>
      <c r="L3656" t="s">
        <v>4710</v>
      </c>
    </row>
    <row r="3657" spans="1:14" hidden="1" x14ac:dyDescent="0.25">
      <c r="A3657">
        <v>53</v>
      </c>
      <c r="B3657">
        <v>90</v>
      </c>
      <c r="C3657" s="2" t="s">
        <v>10397</v>
      </c>
      <c r="D3657" s="7">
        <v>40780</v>
      </c>
      <c r="E3657" t="s">
        <v>613</v>
      </c>
      <c r="F3657" t="s">
        <v>4937</v>
      </c>
      <c r="G3657" t="s">
        <v>613</v>
      </c>
      <c r="H3657" t="s">
        <v>17</v>
      </c>
      <c r="I3657" t="s">
        <v>18</v>
      </c>
      <c r="K3657" t="s">
        <v>4710</v>
      </c>
      <c r="L3657" t="s">
        <v>4711</v>
      </c>
    </row>
    <row r="3658" spans="1:14" hidden="1" x14ac:dyDescent="0.25">
      <c r="A3658">
        <v>53</v>
      </c>
      <c r="B3658">
        <v>91</v>
      </c>
      <c r="C3658" s="2" t="s">
        <v>10397</v>
      </c>
      <c r="D3658" s="7">
        <v>40780</v>
      </c>
      <c r="E3658" t="s">
        <v>613</v>
      </c>
      <c r="F3658" t="s">
        <v>4937</v>
      </c>
      <c r="G3658" t="s">
        <v>613</v>
      </c>
      <c r="H3658" t="s">
        <v>17</v>
      </c>
      <c r="I3658" t="s">
        <v>101</v>
      </c>
      <c r="K3658" t="s">
        <v>4711</v>
      </c>
      <c r="L3658" t="s">
        <v>4712</v>
      </c>
    </row>
    <row r="3659" spans="1:14" hidden="1" x14ac:dyDescent="0.25">
      <c r="A3659">
        <v>53</v>
      </c>
      <c r="B3659">
        <v>92</v>
      </c>
      <c r="C3659" s="2" t="s">
        <v>10397</v>
      </c>
      <c r="D3659" s="7">
        <v>40780</v>
      </c>
      <c r="E3659" t="s">
        <v>613</v>
      </c>
      <c r="F3659" t="s">
        <v>4937</v>
      </c>
      <c r="G3659" t="s">
        <v>613</v>
      </c>
      <c r="H3659" t="s">
        <v>53</v>
      </c>
      <c r="I3659" t="s">
        <v>4704</v>
      </c>
      <c r="J3659" t="s">
        <v>80</v>
      </c>
      <c r="K3659" t="s">
        <v>4712</v>
      </c>
      <c r="L3659" t="s">
        <v>4712</v>
      </c>
      <c r="N3659">
        <v>6</v>
      </c>
    </row>
    <row r="3660" spans="1:14" hidden="1" x14ac:dyDescent="0.25">
      <c r="A3660">
        <v>53</v>
      </c>
      <c r="B3660">
        <v>93</v>
      </c>
      <c r="C3660" s="2" t="s">
        <v>10397</v>
      </c>
      <c r="D3660" s="7">
        <v>40780</v>
      </c>
      <c r="E3660" t="s">
        <v>613</v>
      </c>
      <c r="F3660" t="s">
        <v>4937</v>
      </c>
      <c r="G3660" t="s">
        <v>613</v>
      </c>
      <c r="H3660" t="s">
        <v>21</v>
      </c>
      <c r="I3660" t="s">
        <v>286</v>
      </c>
      <c r="K3660" t="s">
        <v>4712</v>
      </c>
      <c r="L3660" t="s">
        <v>4713</v>
      </c>
    </row>
    <row r="3661" spans="1:14" hidden="1" x14ac:dyDescent="0.25">
      <c r="A3661">
        <v>53</v>
      </c>
      <c r="B3661">
        <v>94</v>
      </c>
      <c r="C3661" s="2" t="s">
        <v>10397</v>
      </c>
      <c r="D3661" s="7">
        <v>40780</v>
      </c>
      <c r="E3661" t="s">
        <v>613</v>
      </c>
      <c r="F3661" t="s">
        <v>4937</v>
      </c>
      <c r="G3661" t="s">
        <v>613</v>
      </c>
      <c r="H3661" t="s">
        <v>24</v>
      </c>
      <c r="I3661" t="s">
        <v>10323</v>
      </c>
      <c r="K3661" t="s">
        <v>4714</v>
      </c>
      <c r="L3661" t="s">
        <v>4715</v>
      </c>
    </row>
    <row r="3662" spans="1:14" hidden="1" x14ac:dyDescent="0.25">
      <c r="A3662">
        <v>53</v>
      </c>
      <c r="B3662">
        <v>95</v>
      </c>
      <c r="C3662" s="2" t="s">
        <v>10397</v>
      </c>
      <c r="D3662" s="7">
        <v>40780</v>
      </c>
      <c r="E3662" t="s">
        <v>613</v>
      </c>
      <c r="F3662" t="s">
        <v>4937</v>
      </c>
      <c r="G3662" t="s">
        <v>613</v>
      </c>
      <c r="H3662" t="s">
        <v>10</v>
      </c>
      <c r="I3662" t="s">
        <v>118</v>
      </c>
      <c r="K3662" t="s">
        <v>4715</v>
      </c>
      <c r="L3662" t="s">
        <v>4716</v>
      </c>
    </row>
    <row r="3663" spans="1:14" hidden="1" x14ac:dyDescent="0.25">
      <c r="A3663">
        <v>53</v>
      </c>
      <c r="B3663">
        <v>96</v>
      </c>
      <c r="C3663" s="2" t="s">
        <v>10397</v>
      </c>
      <c r="D3663" s="7">
        <v>40780</v>
      </c>
      <c r="E3663" t="s">
        <v>613</v>
      </c>
      <c r="F3663" t="s">
        <v>4937</v>
      </c>
      <c r="G3663" t="s">
        <v>613</v>
      </c>
      <c r="H3663" t="s">
        <v>10</v>
      </c>
      <c r="I3663" t="s">
        <v>14</v>
      </c>
      <c r="K3663" t="s">
        <v>4716</v>
      </c>
      <c r="L3663" t="s">
        <v>4717</v>
      </c>
    </row>
    <row r="3664" spans="1:14" hidden="1" x14ac:dyDescent="0.25">
      <c r="A3664">
        <v>53</v>
      </c>
      <c r="B3664">
        <v>97</v>
      </c>
      <c r="C3664" s="2" t="s">
        <v>10397</v>
      </c>
      <c r="D3664" s="7">
        <v>40780</v>
      </c>
      <c r="E3664" t="s">
        <v>613</v>
      </c>
      <c r="F3664" t="s">
        <v>4937</v>
      </c>
      <c r="G3664" t="s">
        <v>613</v>
      </c>
      <c r="H3664" t="s">
        <v>17</v>
      </c>
      <c r="I3664" t="s">
        <v>101</v>
      </c>
      <c r="K3664" t="s">
        <v>4717</v>
      </c>
      <c r="L3664" t="s">
        <v>4718</v>
      </c>
    </row>
    <row r="3665" spans="1:14" hidden="1" x14ac:dyDescent="0.25">
      <c r="A3665">
        <v>53</v>
      </c>
      <c r="B3665">
        <v>98</v>
      </c>
      <c r="C3665" s="2" t="s">
        <v>10397</v>
      </c>
      <c r="D3665" s="7">
        <v>40780</v>
      </c>
      <c r="E3665" t="s">
        <v>613</v>
      </c>
      <c r="F3665" t="s">
        <v>4937</v>
      </c>
      <c r="G3665" t="s">
        <v>613</v>
      </c>
      <c r="H3665" t="s">
        <v>10</v>
      </c>
      <c r="I3665" t="s">
        <v>14</v>
      </c>
      <c r="K3665" t="s">
        <v>4719</v>
      </c>
      <c r="L3665" t="s">
        <v>4720</v>
      </c>
    </row>
    <row r="3666" spans="1:14" hidden="1" x14ac:dyDescent="0.25">
      <c r="A3666">
        <v>53</v>
      </c>
      <c r="B3666">
        <v>99</v>
      </c>
      <c r="C3666" s="2" t="s">
        <v>10397</v>
      </c>
      <c r="D3666" s="7">
        <v>40780</v>
      </c>
      <c r="E3666" t="s">
        <v>613</v>
      </c>
      <c r="F3666" t="s">
        <v>4937</v>
      </c>
      <c r="G3666" t="s">
        <v>613</v>
      </c>
      <c r="H3666" t="s">
        <v>17</v>
      </c>
      <c r="I3666" t="s">
        <v>101</v>
      </c>
      <c r="K3666" t="s">
        <v>4721</v>
      </c>
      <c r="L3666" t="s">
        <v>4722</v>
      </c>
    </row>
    <row r="3667" spans="1:14" hidden="1" x14ac:dyDescent="0.25">
      <c r="A3667">
        <v>53</v>
      </c>
      <c r="B3667">
        <v>100</v>
      </c>
      <c r="C3667" s="2" t="s">
        <v>10397</v>
      </c>
      <c r="D3667" s="7">
        <v>40780</v>
      </c>
      <c r="E3667" t="s">
        <v>613</v>
      </c>
      <c r="F3667" t="s">
        <v>4937</v>
      </c>
      <c r="G3667" t="s">
        <v>613</v>
      </c>
      <c r="H3667" t="s">
        <v>33</v>
      </c>
      <c r="I3667" t="s">
        <v>161</v>
      </c>
      <c r="K3667" t="s">
        <v>4722</v>
      </c>
      <c r="L3667" t="s">
        <v>4722</v>
      </c>
    </row>
    <row r="3668" spans="1:14" hidden="1" x14ac:dyDescent="0.25">
      <c r="A3668">
        <v>53</v>
      </c>
      <c r="B3668">
        <v>101</v>
      </c>
      <c r="C3668" s="2" t="s">
        <v>10397</v>
      </c>
      <c r="D3668" s="7">
        <v>40780</v>
      </c>
      <c r="E3668" t="s">
        <v>613</v>
      </c>
      <c r="F3668" t="s">
        <v>4937</v>
      </c>
      <c r="G3668" t="s">
        <v>613</v>
      </c>
      <c r="H3668" t="s">
        <v>162</v>
      </c>
      <c r="I3668" t="s">
        <v>163</v>
      </c>
      <c r="K3668" t="s">
        <v>4722</v>
      </c>
      <c r="L3668" t="s">
        <v>4723</v>
      </c>
    </row>
    <row r="3669" spans="1:14" hidden="1" x14ac:dyDescent="0.25">
      <c r="A3669">
        <v>53</v>
      </c>
      <c r="B3669">
        <v>102</v>
      </c>
      <c r="C3669" s="2" t="s">
        <v>10397</v>
      </c>
      <c r="D3669" s="7">
        <v>40780</v>
      </c>
      <c r="E3669" t="s">
        <v>613</v>
      </c>
      <c r="F3669" t="s">
        <v>4937</v>
      </c>
      <c r="G3669" t="s">
        <v>613</v>
      </c>
      <c r="H3669" t="s">
        <v>24</v>
      </c>
      <c r="I3669" t="s">
        <v>10323</v>
      </c>
      <c r="K3669" t="s">
        <v>4723</v>
      </c>
      <c r="L3669" t="s">
        <v>4724</v>
      </c>
    </row>
    <row r="3670" spans="1:14" hidden="1" x14ac:dyDescent="0.25">
      <c r="A3670">
        <v>53</v>
      </c>
      <c r="B3670">
        <v>103</v>
      </c>
      <c r="C3670" s="2" t="s">
        <v>10397</v>
      </c>
      <c r="D3670" s="7">
        <v>40780</v>
      </c>
      <c r="E3670" t="s">
        <v>613</v>
      </c>
      <c r="F3670" t="s">
        <v>4937</v>
      </c>
      <c r="G3670" t="s">
        <v>613</v>
      </c>
      <c r="H3670" t="s">
        <v>10</v>
      </c>
      <c r="I3670" t="s">
        <v>113</v>
      </c>
      <c r="K3670" t="s">
        <v>4725</v>
      </c>
      <c r="L3670" t="s">
        <v>4726</v>
      </c>
    </row>
    <row r="3671" spans="1:14" hidden="1" x14ac:dyDescent="0.25">
      <c r="A3671">
        <v>53</v>
      </c>
      <c r="B3671">
        <v>104</v>
      </c>
      <c r="C3671" s="2" t="s">
        <v>10397</v>
      </c>
      <c r="D3671" s="7">
        <v>40780</v>
      </c>
      <c r="E3671" t="s">
        <v>613</v>
      </c>
      <c r="F3671" t="s">
        <v>4937</v>
      </c>
      <c r="G3671" t="s">
        <v>613</v>
      </c>
      <c r="H3671" t="s">
        <v>10</v>
      </c>
      <c r="I3671" t="s">
        <v>118</v>
      </c>
      <c r="K3671" t="s">
        <v>4726</v>
      </c>
      <c r="L3671" t="s">
        <v>4727</v>
      </c>
    </row>
    <row r="3672" spans="1:14" hidden="1" x14ac:dyDescent="0.25">
      <c r="A3672">
        <v>53</v>
      </c>
      <c r="B3672">
        <v>105</v>
      </c>
      <c r="C3672" s="2" t="s">
        <v>10397</v>
      </c>
      <c r="D3672" s="7">
        <v>40780</v>
      </c>
      <c r="E3672" t="s">
        <v>613</v>
      </c>
      <c r="F3672" t="s">
        <v>4937</v>
      </c>
      <c r="G3672" t="s">
        <v>613</v>
      </c>
      <c r="H3672" t="s">
        <v>10</v>
      </c>
      <c r="I3672" t="s">
        <v>14</v>
      </c>
      <c r="K3672" t="s">
        <v>4727</v>
      </c>
      <c r="L3672" t="s">
        <v>4728</v>
      </c>
    </row>
    <row r="3673" spans="1:14" hidden="1" x14ac:dyDescent="0.25">
      <c r="A3673">
        <v>53</v>
      </c>
      <c r="B3673">
        <v>106</v>
      </c>
      <c r="C3673" s="2" t="s">
        <v>10397</v>
      </c>
      <c r="D3673" s="7">
        <v>40780</v>
      </c>
      <c r="E3673" t="s">
        <v>613</v>
      </c>
      <c r="F3673" t="s">
        <v>4937</v>
      </c>
      <c r="G3673" t="s">
        <v>613</v>
      </c>
      <c r="H3673" t="s">
        <v>17</v>
      </c>
      <c r="I3673" t="s">
        <v>101</v>
      </c>
      <c r="K3673" t="s">
        <v>4728</v>
      </c>
      <c r="L3673" t="s">
        <v>4729</v>
      </c>
    </row>
    <row r="3674" spans="1:14" hidden="1" x14ac:dyDescent="0.25">
      <c r="A3674">
        <v>53</v>
      </c>
      <c r="B3674">
        <v>107</v>
      </c>
      <c r="C3674" s="2" t="s">
        <v>10397</v>
      </c>
      <c r="D3674" s="7">
        <v>40780</v>
      </c>
      <c r="E3674" t="s">
        <v>613</v>
      </c>
      <c r="F3674" t="s">
        <v>4937</v>
      </c>
      <c r="G3674" t="s">
        <v>613</v>
      </c>
      <c r="H3674" t="s">
        <v>162</v>
      </c>
      <c r="I3674" t="s">
        <v>163</v>
      </c>
      <c r="K3674" t="s">
        <v>4729</v>
      </c>
      <c r="L3674" t="s">
        <v>4730</v>
      </c>
    </row>
    <row r="3675" spans="1:14" hidden="1" x14ac:dyDescent="0.25">
      <c r="A3675">
        <v>53</v>
      </c>
      <c r="B3675">
        <v>108</v>
      </c>
      <c r="C3675" s="2" t="s">
        <v>10397</v>
      </c>
      <c r="D3675" s="7">
        <v>40780</v>
      </c>
      <c r="E3675" t="s">
        <v>613</v>
      </c>
      <c r="F3675" t="s">
        <v>4937</v>
      </c>
      <c r="G3675" t="s">
        <v>613</v>
      </c>
      <c r="H3675" t="s">
        <v>24</v>
      </c>
      <c r="I3675" t="s">
        <v>1844</v>
      </c>
      <c r="K3675" t="s">
        <v>4730</v>
      </c>
      <c r="L3675" t="s">
        <v>4731</v>
      </c>
    </row>
    <row r="3676" spans="1:14" hidden="1" x14ac:dyDescent="0.25">
      <c r="A3676">
        <v>53</v>
      </c>
      <c r="B3676">
        <v>109</v>
      </c>
      <c r="C3676" s="2" t="s">
        <v>10397</v>
      </c>
      <c r="D3676" s="7">
        <v>40780</v>
      </c>
      <c r="E3676" t="s">
        <v>613</v>
      </c>
      <c r="F3676" t="s">
        <v>4937</v>
      </c>
      <c r="G3676" t="s">
        <v>613</v>
      </c>
      <c r="H3676" t="s">
        <v>10</v>
      </c>
      <c r="I3676" t="s">
        <v>118</v>
      </c>
      <c r="K3676" t="s">
        <v>4731</v>
      </c>
      <c r="L3676" t="s">
        <v>4732</v>
      </c>
    </row>
    <row r="3677" spans="1:14" hidden="1" x14ac:dyDescent="0.25">
      <c r="A3677">
        <v>53</v>
      </c>
      <c r="B3677">
        <v>110</v>
      </c>
      <c r="C3677" s="2" t="s">
        <v>10397</v>
      </c>
      <c r="D3677" s="7">
        <v>40780</v>
      </c>
      <c r="E3677" t="s">
        <v>613</v>
      </c>
      <c r="F3677" t="s">
        <v>4937</v>
      </c>
      <c r="G3677" t="s">
        <v>613</v>
      </c>
      <c r="H3677" t="s">
        <v>10</v>
      </c>
      <c r="I3677" t="s">
        <v>14</v>
      </c>
      <c r="K3677" t="s">
        <v>4733</v>
      </c>
      <c r="L3677" t="s">
        <v>4734</v>
      </c>
    </row>
    <row r="3678" spans="1:14" hidden="1" x14ac:dyDescent="0.25">
      <c r="A3678">
        <v>53</v>
      </c>
      <c r="B3678">
        <v>111</v>
      </c>
      <c r="C3678" s="2" t="s">
        <v>10397</v>
      </c>
      <c r="D3678" s="7">
        <v>40780</v>
      </c>
      <c r="E3678" t="s">
        <v>613</v>
      </c>
      <c r="F3678" t="s">
        <v>4937</v>
      </c>
      <c r="G3678" t="s">
        <v>613</v>
      </c>
      <c r="H3678" t="s">
        <v>17</v>
      </c>
      <c r="I3678" t="s">
        <v>73</v>
      </c>
      <c r="K3678" t="s">
        <v>4734</v>
      </c>
      <c r="L3678" t="s">
        <v>4735</v>
      </c>
    </row>
    <row r="3679" spans="1:14" hidden="1" x14ac:dyDescent="0.25">
      <c r="A3679">
        <v>53</v>
      </c>
      <c r="B3679">
        <v>112</v>
      </c>
      <c r="C3679" s="2" t="s">
        <v>10397</v>
      </c>
      <c r="D3679" s="7">
        <v>40780</v>
      </c>
      <c r="E3679" t="s">
        <v>613</v>
      </c>
      <c r="F3679" t="s">
        <v>4937</v>
      </c>
      <c r="G3679" t="s">
        <v>613</v>
      </c>
      <c r="H3679" t="s">
        <v>53</v>
      </c>
      <c r="I3679" t="s">
        <v>1886</v>
      </c>
      <c r="J3679" t="s">
        <v>80</v>
      </c>
      <c r="K3679" t="s">
        <v>4735</v>
      </c>
      <c r="L3679" t="s">
        <v>4736</v>
      </c>
      <c r="N3679">
        <v>6</v>
      </c>
    </row>
    <row r="3680" spans="1:14" hidden="1" x14ac:dyDescent="0.25">
      <c r="A3680">
        <v>53</v>
      </c>
      <c r="B3680">
        <v>113</v>
      </c>
      <c r="C3680" s="2" t="s">
        <v>10397</v>
      </c>
      <c r="D3680" s="7">
        <v>40780</v>
      </c>
      <c r="E3680" t="s">
        <v>613</v>
      </c>
      <c r="F3680" t="s">
        <v>4937</v>
      </c>
      <c r="G3680" t="s">
        <v>613</v>
      </c>
      <c r="H3680" t="s">
        <v>21</v>
      </c>
      <c r="I3680" t="s">
        <v>22</v>
      </c>
      <c r="K3680" t="s">
        <v>4737</v>
      </c>
      <c r="L3680" t="s">
        <v>4738</v>
      </c>
    </row>
    <row r="3681" spans="1:12" hidden="1" x14ac:dyDescent="0.25">
      <c r="A3681">
        <v>53</v>
      </c>
      <c r="B3681">
        <v>114</v>
      </c>
      <c r="C3681" s="2" t="s">
        <v>10397</v>
      </c>
      <c r="D3681" s="7">
        <v>40780</v>
      </c>
      <c r="E3681" t="s">
        <v>613</v>
      </c>
      <c r="F3681" t="s">
        <v>4937</v>
      </c>
      <c r="G3681" t="s">
        <v>613</v>
      </c>
      <c r="H3681" t="s">
        <v>24</v>
      </c>
      <c r="I3681" t="s">
        <v>10323</v>
      </c>
      <c r="K3681" t="s">
        <v>4739</v>
      </c>
      <c r="L3681" t="s">
        <v>4740</v>
      </c>
    </row>
    <row r="3682" spans="1:12" hidden="1" x14ac:dyDescent="0.25">
      <c r="A3682">
        <v>53</v>
      </c>
      <c r="B3682">
        <v>115</v>
      </c>
      <c r="C3682" s="2" t="s">
        <v>10397</v>
      </c>
      <c r="D3682" s="7">
        <v>40780</v>
      </c>
      <c r="E3682" t="s">
        <v>613</v>
      </c>
      <c r="F3682" t="s">
        <v>4937</v>
      </c>
      <c r="G3682" t="s">
        <v>613</v>
      </c>
      <c r="H3682" t="s">
        <v>10</v>
      </c>
      <c r="I3682" t="s">
        <v>118</v>
      </c>
      <c r="K3682" t="s">
        <v>4740</v>
      </c>
      <c r="L3682" t="s">
        <v>4741</v>
      </c>
    </row>
    <row r="3683" spans="1:12" hidden="1" x14ac:dyDescent="0.25">
      <c r="A3683">
        <v>53</v>
      </c>
      <c r="B3683">
        <v>116</v>
      </c>
      <c r="C3683" s="2" t="s">
        <v>10397</v>
      </c>
      <c r="D3683" s="7">
        <v>40780</v>
      </c>
      <c r="E3683" t="s">
        <v>613</v>
      </c>
      <c r="F3683" t="s">
        <v>4937</v>
      </c>
      <c r="G3683" t="s">
        <v>613</v>
      </c>
      <c r="H3683" t="s">
        <v>10</v>
      </c>
      <c r="I3683" t="s">
        <v>14</v>
      </c>
      <c r="K3683" t="s">
        <v>4741</v>
      </c>
      <c r="L3683" t="s">
        <v>4742</v>
      </c>
    </row>
    <row r="3684" spans="1:12" hidden="1" x14ac:dyDescent="0.25">
      <c r="A3684">
        <v>53</v>
      </c>
      <c r="B3684">
        <v>117</v>
      </c>
      <c r="C3684" s="2" t="s">
        <v>10397</v>
      </c>
      <c r="D3684" s="7">
        <v>40780</v>
      </c>
      <c r="E3684" t="s">
        <v>613</v>
      </c>
      <c r="F3684" t="s">
        <v>4937</v>
      </c>
      <c r="G3684" t="s">
        <v>613</v>
      </c>
      <c r="H3684" t="s">
        <v>17</v>
      </c>
      <c r="I3684" t="s">
        <v>18</v>
      </c>
      <c r="K3684" t="s">
        <v>4742</v>
      </c>
      <c r="L3684" t="s">
        <v>4743</v>
      </c>
    </row>
    <row r="3685" spans="1:12" hidden="1" x14ac:dyDescent="0.25">
      <c r="A3685">
        <v>53</v>
      </c>
      <c r="B3685">
        <v>118</v>
      </c>
      <c r="C3685" s="2" t="s">
        <v>10397</v>
      </c>
      <c r="D3685" s="7">
        <v>40780</v>
      </c>
      <c r="E3685" t="s">
        <v>613</v>
      </c>
      <c r="F3685" t="s">
        <v>4937</v>
      </c>
      <c r="G3685" t="s">
        <v>613</v>
      </c>
      <c r="H3685" t="s">
        <v>17</v>
      </c>
      <c r="I3685" t="s">
        <v>292</v>
      </c>
      <c r="K3685" t="s">
        <v>4743</v>
      </c>
      <c r="L3685" t="s">
        <v>4744</v>
      </c>
    </row>
    <row r="3686" spans="1:12" hidden="1" x14ac:dyDescent="0.25">
      <c r="A3686">
        <v>53</v>
      </c>
      <c r="B3686">
        <v>119</v>
      </c>
      <c r="C3686" s="2" t="s">
        <v>10397</v>
      </c>
      <c r="D3686" s="7">
        <v>40780</v>
      </c>
      <c r="E3686" t="s">
        <v>613</v>
      </c>
      <c r="F3686" t="s">
        <v>4937</v>
      </c>
      <c r="G3686" t="s">
        <v>613</v>
      </c>
      <c r="H3686" t="s">
        <v>10</v>
      </c>
      <c r="I3686" t="s">
        <v>14</v>
      </c>
      <c r="K3686" t="s">
        <v>4744</v>
      </c>
      <c r="L3686" t="s">
        <v>4745</v>
      </c>
    </row>
    <row r="3687" spans="1:12" hidden="1" x14ac:dyDescent="0.25">
      <c r="A3687">
        <v>53</v>
      </c>
      <c r="B3687">
        <v>120</v>
      </c>
      <c r="C3687" s="2" t="s">
        <v>10397</v>
      </c>
      <c r="D3687" s="7">
        <v>40780</v>
      </c>
      <c r="E3687" t="s">
        <v>613</v>
      </c>
      <c r="F3687" t="s">
        <v>4937</v>
      </c>
      <c r="G3687" t="s">
        <v>613</v>
      </c>
      <c r="H3687" t="s">
        <v>33</v>
      </c>
      <c r="I3687" t="s">
        <v>161</v>
      </c>
      <c r="K3687" t="s">
        <v>4745</v>
      </c>
      <c r="L3687" t="s">
        <v>4746</v>
      </c>
    </row>
    <row r="3688" spans="1:12" hidden="1" x14ac:dyDescent="0.25">
      <c r="A3688">
        <v>53</v>
      </c>
      <c r="B3688">
        <v>121</v>
      </c>
      <c r="C3688" s="2" t="s">
        <v>10397</v>
      </c>
      <c r="D3688" s="7">
        <v>40780</v>
      </c>
      <c r="E3688" t="s">
        <v>613</v>
      </c>
      <c r="F3688" t="s">
        <v>4937</v>
      </c>
      <c r="G3688" t="s">
        <v>613</v>
      </c>
      <c r="H3688" t="s">
        <v>162</v>
      </c>
      <c r="I3688" t="s">
        <v>163</v>
      </c>
      <c r="K3688" t="s">
        <v>4746</v>
      </c>
      <c r="L3688" t="s">
        <v>4747</v>
      </c>
    </row>
    <row r="3689" spans="1:12" hidden="1" x14ac:dyDescent="0.25">
      <c r="A3689">
        <v>53</v>
      </c>
      <c r="B3689">
        <v>122</v>
      </c>
      <c r="C3689" s="2" t="s">
        <v>10397</v>
      </c>
      <c r="D3689" s="7">
        <v>40780</v>
      </c>
      <c r="E3689" t="s">
        <v>613</v>
      </c>
      <c r="F3689" t="s">
        <v>4937</v>
      </c>
      <c r="G3689" t="s">
        <v>613</v>
      </c>
      <c r="H3689" t="s">
        <v>24</v>
      </c>
      <c r="I3689" t="s">
        <v>10323</v>
      </c>
      <c r="K3689" t="s">
        <v>4747</v>
      </c>
      <c r="L3689" t="s">
        <v>4748</v>
      </c>
    </row>
    <row r="3690" spans="1:12" hidden="1" x14ac:dyDescent="0.25">
      <c r="A3690">
        <v>53</v>
      </c>
      <c r="B3690">
        <v>123</v>
      </c>
      <c r="C3690" s="2" t="s">
        <v>10397</v>
      </c>
      <c r="D3690" s="7">
        <v>40780</v>
      </c>
      <c r="E3690" t="s">
        <v>613</v>
      </c>
      <c r="F3690" t="s">
        <v>4937</v>
      </c>
      <c r="G3690" t="s">
        <v>613</v>
      </c>
      <c r="H3690" t="s">
        <v>10</v>
      </c>
      <c r="I3690" t="s">
        <v>118</v>
      </c>
      <c r="K3690" t="s">
        <v>4748</v>
      </c>
      <c r="L3690" t="s">
        <v>4749</v>
      </c>
    </row>
    <row r="3691" spans="1:12" hidden="1" x14ac:dyDescent="0.25">
      <c r="A3691">
        <v>53</v>
      </c>
      <c r="B3691">
        <v>124</v>
      </c>
      <c r="C3691" s="2" t="s">
        <v>10397</v>
      </c>
      <c r="D3691" s="7">
        <v>40780</v>
      </c>
      <c r="E3691" t="s">
        <v>613</v>
      </c>
      <c r="F3691" t="s">
        <v>4937</v>
      </c>
      <c r="G3691" t="s">
        <v>613</v>
      </c>
      <c r="H3691" t="s">
        <v>17</v>
      </c>
      <c r="I3691" t="s">
        <v>18</v>
      </c>
      <c r="K3691" t="s">
        <v>4749</v>
      </c>
      <c r="L3691" t="s">
        <v>4750</v>
      </c>
    </row>
    <row r="3692" spans="1:12" hidden="1" x14ac:dyDescent="0.25">
      <c r="A3692">
        <v>53</v>
      </c>
      <c r="B3692">
        <v>125</v>
      </c>
      <c r="C3692" s="2" t="s">
        <v>10397</v>
      </c>
      <c r="D3692" s="7">
        <v>40780</v>
      </c>
      <c r="E3692" t="s">
        <v>613</v>
      </c>
      <c r="F3692" t="s">
        <v>4937</v>
      </c>
      <c r="G3692" t="s">
        <v>613</v>
      </c>
      <c r="H3692" t="s">
        <v>17</v>
      </c>
      <c r="I3692" t="s">
        <v>101</v>
      </c>
      <c r="K3692" t="s">
        <v>4750</v>
      </c>
      <c r="L3692" t="s">
        <v>4751</v>
      </c>
    </row>
    <row r="3693" spans="1:12" hidden="1" x14ac:dyDescent="0.25">
      <c r="A3693">
        <v>53</v>
      </c>
      <c r="B3693">
        <v>126</v>
      </c>
      <c r="C3693" s="2" t="s">
        <v>10397</v>
      </c>
      <c r="D3693" s="7">
        <v>40780</v>
      </c>
      <c r="E3693" t="s">
        <v>613</v>
      </c>
      <c r="F3693" t="s">
        <v>4937</v>
      </c>
      <c r="G3693" t="s">
        <v>613</v>
      </c>
      <c r="H3693" t="s">
        <v>17</v>
      </c>
      <c r="I3693" t="s">
        <v>292</v>
      </c>
      <c r="K3693" t="s">
        <v>4751</v>
      </c>
      <c r="L3693" t="s">
        <v>4752</v>
      </c>
    </row>
    <row r="3694" spans="1:12" hidden="1" x14ac:dyDescent="0.25">
      <c r="A3694">
        <v>53</v>
      </c>
      <c r="B3694">
        <v>127</v>
      </c>
      <c r="C3694" s="2" t="s">
        <v>10397</v>
      </c>
      <c r="D3694" s="7">
        <v>40780</v>
      </c>
      <c r="E3694" t="s">
        <v>613</v>
      </c>
      <c r="F3694" t="s">
        <v>4937</v>
      </c>
      <c r="G3694" t="s">
        <v>613</v>
      </c>
      <c r="H3694" t="s">
        <v>10</v>
      </c>
      <c r="I3694" t="s">
        <v>14</v>
      </c>
      <c r="K3694" t="s">
        <v>4752</v>
      </c>
      <c r="L3694" t="s">
        <v>4753</v>
      </c>
    </row>
    <row r="3695" spans="1:12" hidden="1" x14ac:dyDescent="0.25">
      <c r="A3695">
        <v>53</v>
      </c>
      <c r="B3695">
        <v>128</v>
      </c>
      <c r="C3695" s="2" t="s">
        <v>10397</v>
      </c>
      <c r="D3695" s="7">
        <v>40780</v>
      </c>
      <c r="E3695" t="s">
        <v>613</v>
      </c>
      <c r="F3695" t="s">
        <v>4937</v>
      </c>
      <c r="G3695" t="s">
        <v>613</v>
      </c>
      <c r="H3695" t="s">
        <v>17</v>
      </c>
      <c r="I3695" t="s">
        <v>101</v>
      </c>
      <c r="K3695" t="s">
        <v>4753</v>
      </c>
      <c r="L3695" t="s">
        <v>4754</v>
      </c>
    </row>
    <row r="3696" spans="1:12" hidden="1" x14ac:dyDescent="0.25">
      <c r="A3696">
        <v>53</v>
      </c>
      <c r="B3696">
        <v>129</v>
      </c>
      <c r="C3696" s="2" t="s">
        <v>10397</v>
      </c>
      <c r="D3696" s="7">
        <v>40780</v>
      </c>
      <c r="E3696" t="s">
        <v>613</v>
      </c>
      <c r="F3696" t="s">
        <v>4937</v>
      </c>
      <c r="G3696" t="s">
        <v>613</v>
      </c>
      <c r="H3696" t="s">
        <v>24</v>
      </c>
      <c r="I3696" t="s">
        <v>10323</v>
      </c>
      <c r="K3696" t="s">
        <v>4754</v>
      </c>
      <c r="L3696" t="s">
        <v>4755</v>
      </c>
    </row>
    <row r="3697" spans="1:14" hidden="1" x14ac:dyDescent="0.25">
      <c r="A3697">
        <v>53</v>
      </c>
      <c r="B3697">
        <v>130</v>
      </c>
      <c r="C3697" s="2" t="s">
        <v>10397</v>
      </c>
      <c r="D3697" s="7">
        <v>40780</v>
      </c>
      <c r="E3697" t="s">
        <v>613</v>
      </c>
      <c r="F3697" t="s">
        <v>4937</v>
      </c>
      <c r="G3697" t="s">
        <v>613</v>
      </c>
      <c r="H3697" t="s">
        <v>10</v>
      </c>
      <c r="I3697" t="s">
        <v>118</v>
      </c>
      <c r="K3697" t="s">
        <v>4756</v>
      </c>
      <c r="L3697" t="s">
        <v>4757</v>
      </c>
    </row>
    <row r="3698" spans="1:14" hidden="1" x14ac:dyDescent="0.25">
      <c r="A3698">
        <v>53</v>
      </c>
      <c r="B3698">
        <v>131</v>
      </c>
      <c r="C3698" s="2" t="s">
        <v>10397</v>
      </c>
      <c r="D3698" s="7">
        <v>40780</v>
      </c>
      <c r="E3698" t="s">
        <v>613</v>
      </c>
      <c r="F3698" t="s">
        <v>4937</v>
      </c>
      <c r="G3698" t="s">
        <v>613</v>
      </c>
      <c r="H3698" t="s">
        <v>17</v>
      </c>
      <c r="I3698" t="s">
        <v>101</v>
      </c>
      <c r="K3698" t="s">
        <v>4757</v>
      </c>
      <c r="L3698" t="s">
        <v>4758</v>
      </c>
    </row>
    <row r="3699" spans="1:14" hidden="1" x14ac:dyDescent="0.25">
      <c r="A3699">
        <v>53</v>
      </c>
      <c r="B3699">
        <v>132</v>
      </c>
      <c r="C3699" s="2" t="s">
        <v>10397</v>
      </c>
      <c r="D3699" s="7">
        <v>40780</v>
      </c>
      <c r="E3699" t="s">
        <v>613</v>
      </c>
      <c r="F3699" t="s">
        <v>4937</v>
      </c>
      <c r="G3699" t="s">
        <v>613</v>
      </c>
      <c r="H3699" t="s">
        <v>10</v>
      </c>
      <c r="I3699" t="s">
        <v>14</v>
      </c>
      <c r="K3699" t="s">
        <v>4758</v>
      </c>
      <c r="L3699" t="s">
        <v>4759</v>
      </c>
    </row>
    <row r="3700" spans="1:14" hidden="1" x14ac:dyDescent="0.25">
      <c r="A3700">
        <v>53</v>
      </c>
      <c r="B3700">
        <v>133</v>
      </c>
      <c r="C3700" s="2" t="s">
        <v>10397</v>
      </c>
      <c r="D3700" s="7">
        <v>40780</v>
      </c>
      <c r="E3700" t="s">
        <v>613</v>
      </c>
      <c r="F3700" t="s">
        <v>4937</v>
      </c>
      <c r="G3700" t="s">
        <v>613</v>
      </c>
      <c r="H3700" t="s">
        <v>17</v>
      </c>
      <c r="I3700" t="s">
        <v>101</v>
      </c>
      <c r="K3700" t="s">
        <v>4759</v>
      </c>
      <c r="L3700" t="s">
        <v>4760</v>
      </c>
    </row>
    <row r="3701" spans="1:14" hidden="1" x14ac:dyDescent="0.25">
      <c r="A3701">
        <v>53</v>
      </c>
      <c r="B3701">
        <v>134</v>
      </c>
      <c r="C3701" s="2" t="s">
        <v>10397</v>
      </c>
      <c r="D3701" s="7">
        <v>40780</v>
      </c>
      <c r="E3701" t="s">
        <v>613</v>
      </c>
      <c r="F3701" t="s">
        <v>4937</v>
      </c>
      <c r="G3701" t="s">
        <v>613</v>
      </c>
      <c r="H3701" t="s">
        <v>53</v>
      </c>
      <c r="I3701" t="s">
        <v>91</v>
      </c>
      <c r="J3701" t="s">
        <v>80</v>
      </c>
      <c r="K3701" t="s">
        <v>4760</v>
      </c>
      <c r="L3701" t="s">
        <v>4761</v>
      </c>
      <c r="N3701">
        <v>6</v>
      </c>
    </row>
    <row r="3702" spans="1:14" hidden="1" x14ac:dyDescent="0.25">
      <c r="A3702">
        <v>53</v>
      </c>
      <c r="B3702">
        <v>135</v>
      </c>
      <c r="C3702" s="2" t="s">
        <v>10397</v>
      </c>
      <c r="D3702" s="7">
        <v>40780</v>
      </c>
      <c r="E3702" t="s">
        <v>613</v>
      </c>
      <c r="F3702" t="s">
        <v>4937</v>
      </c>
      <c r="G3702" t="s">
        <v>613</v>
      </c>
      <c r="H3702" t="s">
        <v>17</v>
      </c>
      <c r="I3702" t="s">
        <v>73</v>
      </c>
      <c r="K3702" t="s">
        <v>4761</v>
      </c>
      <c r="L3702" t="s">
        <v>4762</v>
      </c>
    </row>
    <row r="3703" spans="1:14" hidden="1" x14ac:dyDescent="0.25">
      <c r="A3703">
        <v>53</v>
      </c>
      <c r="B3703">
        <v>136</v>
      </c>
      <c r="C3703" s="2" t="s">
        <v>10397</v>
      </c>
      <c r="D3703" s="7">
        <v>40780</v>
      </c>
      <c r="E3703" t="s">
        <v>613</v>
      </c>
      <c r="F3703" t="s">
        <v>4937</v>
      </c>
      <c r="G3703" t="s">
        <v>613</v>
      </c>
      <c r="H3703" t="s">
        <v>24</v>
      </c>
      <c r="I3703" t="s">
        <v>10323</v>
      </c>
      <c r="K3703" t="s">
        <v>4762</v>
      </c>
      <c r="L3703" t="s">
        <v>4763</v>
      </c>
    </row>
    <row r="3704" spans="1:14" hidden="1" x14ac:dyDescent="0.25">
      <c r="A3704">
        <v>53</v>
      </c>
      <c r="B3704">
        <v>137</v>
      </c>
      <c r="C3704" s="2" t="s">
        <v>10397</v>
      </c>
      <c r="D3704" s="7">
        <v>40780</v>
      </c>
      <c r="E3704" t="s">
        <v>613</v>
      </c>
      <c r="F3704" t="s">
        <v>4937</v>
      </c>
      <c r="G3704" t="s">
        <v>613</v>
      </c>
      <c r="H3704" t="s">
        <v>10</v>
      </c>
      <c r="I3704" t="s">
        <v>118</v>
      </c>
      <c r="K3704" t="s">
        <v>4763</v>
      </c>
      <c r="L3704" t="s">
        <v>4764</v>
      </c>
    </row>
    <row r="3705" spans="1:14" hidden="1" x14ac:dyDescent="0.25">
      <c r="A3705">
        <v>53</v>
      </c>
      <c r="B3705">
        <v>138</v>
      </c>
      <c r="C3705" s="2" t="s">
        <v>10397</v>
      </c>
      <c r="D3705" s="7">
        <v>40780</v>
      </c>
      <c r="E3705" t="s">
        <v>613</v>
      </c>
      <c r="F3705" t="s">
        <v>4937</v>
      </c>
      <c r="G3705" t="s">
        <v>613</v>
      </c>
      <c r="H3705" t="s">
        <v>10</v>
      </c>
      <c r="I3705" t="s">
        <v>14</v>
      </c>
      <c r="K3705" t="s">
        <v>4764</v>
      </c>
      <c r="L3705" t="s">
        <v>4765</v>
      </c>
    </row>
    <row r="3706" spans="1:14" hidden="1" x14ac:dyDescent="0.25">
      <c r="A3706">
        <v>53</v>
      </c>
      <c r="B3706">
        <v>139</v>
      </c>
      <c r="C3706" s="2" t="s">
        <v>10397</v>
      </c>
      <c r="D3706" s="7">
        <v>40780</v>
      </c>
      <c r="E3706" t="s">
        <v>613</v>
      </c>
      <c r="F3706" t="s">
        <v>4937</v>
      </c>
      <c r="G3706" t="s">
        <v>613</v>
      </c>
      <c r="H3706" t="s">
        <v>17</v>
      </c>
      <c r="I3706" t="s">
        <v>120</v>
      </c>
      <c r="K3706" t="s">
        <v>4765</v>
      </c>
      <c r="L3706" t="s">
        <v>4766</v>
      </c>
    </row>
    <row r="3707" spans="1:14" hidden="1" x14ac:dyDescent="0.25">
      <c r="A3707">
        <v>53</v>
      </c>
      <c r="B3707">
        <v>140</v>
      </c>
      <c r="C3707" s="2" t="s">
        <v>10397</v>
      </c>
      <c r="D3707" s="7">
        <v>40780</v>
      </c>
      <c r="E3707" t="s">
        <v>613</v>
      </c>
      <c r="F3707" t="s">
        <v>4937</v>
      </c>
      <c r="G3707" t="s">
        <v>613</v>
      </c>
      <c r="H3707" t="s">
        <v>10</v>
      </c>
      <c r="I3707" t="s">
        <v>14</v>
      </c>
      <c r="K3707" t="s">
        <v>4766</v>
      </c>
      <c r="L3707" t="s">
        <v>4767</v>
      </c>
    </row>
    <row r="3708" spans="1:14" hidden="1" x14ac:dyDescent="0.25">
      <c r="A3708">
        <v>53</v>
      </c>
      <c r="B3708">
        <v>141</v>
      </c>
      <c r="C3708" s="2" t="s">
        <v>10397</v>
      </c>
      <c r="D3708" s="7">
        <v>40780</v>
      </c>
      <c r="E3708" t="s">
        <v>613</v>
      </c>
      <c r="F3708" t="s">
        <v>4937</v>
      </c>
      <c r="G3708" t="s">
        <v>613</v>
      </c>
      <c r="H3708" t="s">
        <v>33</v>
      </c>
      <c r="I3708" t="s">
        <v>161</v>
      </c>
      <c r="K3708" t="s">
        <v>4767</v>
      </c>
      <c r="L3708" t="s">
        <v>4767</v>
      </c>
    </row>
    <row r="3709" spans="1:14" hidden="1" x14ac:dyDescent="0.25">
      <c r="A3709">
        <v>53</v>
      </c>
      <c r="B3709">
        <v>142</v>
      </c>
      <c r="C3709" s="2" t="s">
        <v>10397</v>
      </c>
      <c r="D3709" s="7">
        <v>40780</v>
      </c>
      <c r="E3709" t="s">
        <v>613</v>
      </c>
      <c r="F3709" t="s">
        <v>4937</v>
      </c>
      <c r="G3709" t="s">
        <v>613</v>
      </c>
      <c r="H3709" t="s">
        <v>162</v>
      </c>
      <c r="I3709" t="s">
        <v>163</v>
      </c>
      <c r="K3709" t="s">
        <v>4767</v>
      </c>
      <c r="L3709" t="s">
        <v>4768</v>
      </c>
    </row>
    <row r="3710" spans="1:14" hidden="1" x14ac:dyDescent="0.25">
      <c r="A3710">
        <v>53</v>
      </c>
      <c r="B3710">
        <v>143</v>
      </c>
      <c r="C3710" s="2" t="s">
        <v>10397</v>
      </c>
      <c r="D3710" s="7">
        <v>40780</v>
      </c>
      <c r="E3710" t="s">
        <v>613</v>
      </c>
      <c r="F3710" t="s">
        <v>4937</v>
      </c>
      <c r="G3710" t="s">
        <v>613</v>
      </c>
      <c r="H3710" t="s">
        <v>24</v>
      </c>
      <c r="I3710" t="s">
        <v>10323</v>
      </c>
      <c r="K3710" t="s">
        <v>4769</v>
      </c>
      <c r="L3710" t="s">
        <v>4770</v>
      </c>
    </row>
    <row r="3711" spans="1:14" hidden="1" x14ac:dyDescent="0.25">
      <c r="A3711">
        <v>53</v>
      </c>
      <c r="B3711">
        <v>144</v>
      </c>
      <c r="C3711" s="2" t="s">
        <v>10397</v>
      </c>
      <c r="D3711" s="7">
        <v>40780</v>
      </c>
      <c r="E3711" t="s">
        <v>613</v>
      </c>
      <c r="F3711" t="s">
        <v>4937</v>
      </c>
      <c r="G3711" t="s">
        <v>613</v>
      </c>
      <c r="H3711" t="s">
        <v>10</v>
      </c>
      <c r="I3711" t="s">
        <v>118</v>
      </c>
      <c r="K3711" t="s">
        <v>4770</v>
      </c>
      <c r="L3711" t="s">
        <v>4771</v>
      </c>
    </row>
    <row r="3712" spans="1:14" hidden="1" x14ac:dyDescent="0.25">
      <c r="A3712">
        <v>53</v>
      </c>
      <c r="B3712">
        <v>145</v>
      </c>
      <c r="C3712" s="2" t="s">
        <v>10397</v>
      </c>
      <c r="D3712" s="7">
        <v>40780</v>
      </c>
      <c r="E3712" t="s">
        <v>613</v>
      </c>
      <c r="F3712" t="s">
        <v>4937</v>
      </c>
      <c r="G3712" t="s">
        <v>613</v>
      </c>
      <c r="H3712" t="s">
        <v>10</v>
      </c>
      <c r="I3712" t="s">
        <v>14</v>
      </c>
      <c r="K3712" t="s">
        <v>4771</v>
      </c>
      <c r="L3712" t="s">
        <v>4772</v>
      </c>
    </row>
    <row r="3713" spans="1:14" hidden="1" x14ac:dyDescent="0.25">
      <c r="A3713">
        <v>53</v>
      </c>
      <c r="B3713">
        <v>146</v>
      </c>
      <c r="C3713" s="2" t="s">
        <v>10397</v>
      </c>
      <c r="D3713" s="7">
        <v>40780</v>
      </c>
      <c r="E3713" t="s">
        <v>613</v>
      </c>
      <c r="F3713" t="s">
        <v>4937</v>
      </c>
      <c r="G3713" t="s">
        <v>613</v>
      </c>
      <c r="H3713" t="s">
        <v>17</v>
      </c>
      <c r="I3713" t="s">
        <v>18</v>
      </c>
      <c r="K3713" t="s">
        <v>4772</v>
      </c>
      <c r="L3713" t="s">
        <v>4773</v>
      </c>
    </row>
    <row r="3714" spans="1:14" hidden="1" x14ac:dyDescent="0.25">
      <c r="A3714">
        <v>53</v>
      </c>
      <c r="B3714">
        <v>147</v>
      </c>
      <c r="C3714" s="2" t="s">
        <v>10397</v>
      </c>
      <c r="D3714" s="7">
        <v>40780</v>
      </c>
      <c r="E3714" t="s">
        <v>613</v>
      </c>
      <c r="F3714" t="s">
        <v>4937</v>
      </c>
      <c r="G3714" t="s">
        <v>613</v>
      </c>
      <c r="H3714" t="s">
        <v>17</v>
      </c>
      <c r="I3714" t="s">
        <v>73</v>
      </c>
      <c r="K3714" t="s">
        <v>4773</v>
      </c>
      <c r="L3714" t="s">
        <v>4774</v>
      </c>
    </row>
    <row r="3715" spans="1:14" hidden="1" x14ac:dyDescent="0.25">
      <c r="A3715">
        <v>53</v>
      </c>
      <c r="B3715">
        <v>148</v>
      </c>
      <c r="C3715" s="2" t="s">
        <v>10397</v>
      </c>
      <c r="D3715" s="7">
        <v>40780</v>
      </c>
      <c r="E3715" t="s">
        <v>613</v>
      </c>
      <c r="F3715" t="s">
        <v>4937</v>
      </c>
      <c r="G3715" t="s">
        <v>613</v>
      </c>
      <c r="H3715" t="s">
        <v>53</v>
      </c>
      <c r="I3715" t="s">
        <v>1886</v>
      </c>
      <c r="J3715" t="s">
        <v>80</v>
      </c>
      <c r="K3715" t="s">
        <v>4774</v>
      </c>
      <c r="L3715" t="s">
        <v>4775</v>
      </c>
      <c r="N3715">
        <v>6</v>
      </c>
    </row>
    <row r="3716" spans="1:14" hidden="1" x14ac:dyDescent="0.25">
      <c r="A3716">
        <v>53</v>
      </c>
      <c r="B3716">
        <v>149</v>
      </c>
      <c r="C3716" s="2" t="s">
        <v>10397</v>
      </c>
      <c r="D3716" s="7">
        <v>40780</v>
      </c>
      <c r="E3716" t="s">
        <v>613</v>
      </c>
      <c r="F3716" t="s">
        <v>4937</v>
      </c>
      <c r="G3716" t="s">
        <v>613</v>
      </c>
      <c r="H3716" t="s">
        <v>24</v>
      </c>
      <c r="I3716" t="s">
        <v>10323</v>
      </c>
      <c r="K3716" t="s">
        <v>4775</v>
      </c>
      <c r="L3716" t="s">
        <v>4776</v>
      </c>
    </row>
    <row r="3717" spans="1:14" hidden="1" x14ac:dyDescent="0.25">
      <c r="A3717">
        <v>53</v>
      </c>
      <c r="B3717">
        <v>150</v>
      </c>
      <c r="C3717" s="2" t="s">
        <v>10397</v>
      </c>
      <c r="D3717" s="7">
        <v>40780</v>
      </c>
      <c r="E3717" t="s">
        <v>613</v>
      </c>
      <c r="F3717" t="s">
        <v>4937</v>
      </c>
      <c r="G3717" t="s">
        <v>613</v>
      </c>
      <c r="H3717" t="s">
        <v>10</v>
      </c>
      <c r="I3717" t="s">
        <v>118</v>
      </c>
      <c r="K3717" t="s">
        <v>4776</v>
      </c>
      <c r="L3717" t="s">
        <v>4777</v>
      </c>
    </row>
    <row r="3718" spans="1:14" hidden="1" x14ac:dyDescent="0.25">
      <c r="A3718">
        <v>53</v>
      </c>
      <c r="B3718">
        <v>151</v>
      </c>
      <c r="C3718" s="2" t="s">
        <v>10397</v>
      </c>
      <c r="D3718" s="7">
        <v>40780</v>
      </c>
      <c r="E3718" t="s">
        <v>613</v>
      </c>
      <c r="F3718" t="s">
        <v>4937</v>
      </c>
      <c r="G3718" t="s">
        <v>613</v>
      </c>
      <c r="H3718" t="s">
        <v>17</v>
      </c>
      <c r="I3718" t="s">
        <v>154</v>
      </c>
      <c r="K3718" t="s">
        <v>4777</v>
      </c>
      <c r="L3718" t="s">
        <v>4778</v>
      </c>
    </row>
    <row r="3719" spans="1:14" hidden="1" x14ac:dyDescent="0.25">
      <c r="A3719">
        <v>53</v>
      </c>
      <c r="B3719">
        <v>152</v>
      </c>
      <c r="C3719" s="2" t="s">
        <v>10397</v>
      </c>
      <c r="D3719" s="7">
        <v>40780</v>
      </c>
      <c r="E3719" t="s">
        <v>613</v>
      </c>
      <c r="F3719" t="s">
        <v>4937</v>
      </c>
      <c r="G3719" t="s">
        <v>613</v>
      </c>
      <c r="H3719" t="s">
        <v>17</v>
      </c>
      <c r="I3719" t="s">
        <v>18</v>
      </c>
      <c r="K3719" t="s">
        <v>4778</v>
      </c>
      <c r="L3719" t="s">
        <v>4779</v>
      </c>
    </row>
    <row r="3720" spans="1:14" hidden="1" x14ac:dyDescent="0.25">
      <c r="A3720">
        <v>53</v>
      </c>
      <c r="B3720">
        <v>153</v>
      </c>
      <c r="C3720" s="2" t="s">
        <v>10397</v>
      </c>
      <c r="D3720" s="7">
        <v>40780</v>
      </c>
      <c r="E3720" t="s">
        <v>613</v>
      </c>
      <c r="F3720" t="s">
        <v>4937</v>
      </c>
      <c r="G3720" t="s">
        <v>613</v>
      </c>
      <c r="H3720" t="s">
        <v>17</v>
      </c>
      <c r="I3720" t="s">
        <v>101</v>
      </c>
      <c r="K3720" t="s">
        <v>4779</v>
      </c>
      <c r="L3720" t="s">
        <v>4780</v>
      </c>
    </row>
    <row r="3721" spans="1:14" hidden="1" x14ac:dyDescent="0.25">
      <c r="A3721">
        <v>53</v>
      </c>
      <c r="B3721">
        <v>154</v>
      </c>
      <c r="C3721" s="2" t="s">
        <v>10397</v>
      </c>
      <c r="D3721" s="7">
        <v>40780</v>
      </c>
      <c r="E3721" t="s">
        <v>613</v>
      </c>
      <c r="F3721" t="s">
        <v>4937</v>
      </c>
      <c r="G3721" t="s">
        <v>613</v>
      </c>
      <c r="H3721" t="s">
        <v>53</v>
      </c>
      <c r="I3721" t="s">
        <v>772</v>
      </c>
      <c r="J3721" t="s">
        <v>80</v>
      </c>
      <c r="K3721" t="s">
        <v>4780</v>
      </c>
      <c r="L3721" t="s">
        <v>4781</v>
      </c>
      <c r="N3721">
        <v>6</v>
      </c>
    </row>
    <row r="3722" spans="1:14" hidden="1" x14ac:dyDescent="0.25">
      <c r="A3722">
        <v>53</v>
      </c>
      <c r="B3722">
        <v>155</v>
      </c>
      <c r="C3722" s="2" t="s">
        <v>10397</v>
      </c>
      <c r="D3722" s="7">
        <v>40780</v>
      </c>
      <c r="E3722" t="s">
        <v>613</v>
      </c>
      <c r="F3722" t="s">
        <v>4937</v>
      </c>
      <c r="G3722" t="s">
        <v>613</v>
      </c>
      <c r="H3722" t="s">
        <v>24</v>
      </c>
      <c r="I3722" t="s">
        <v>10323</v>
      </c>
      <c r="K3722" t="s">
        <v>4781</v>
      </c>
      <c r="L3722" t="s">
        <v>4782</v>
      </c>
    </row>
    <row r="3723" spans="1:14" hidden="1" x14ac:dyDescent="0.25">
      <c r="A3723">
        <v>53</v>
      </c>
      <c r="B3723">
        <v>156</v>
      </c>
      <c r="C3723" s="2" t="s">
        <v>10397</v>
      </c>
      <c r="D3723" s="7">
        <v>40780</v>
      </c>
      <c r="E3723" t="s">
        <v>613</v>
      </c>
      <c r="F3723" t="s">
        <v>4937</v>
      </c>
      <c r="G3723" t="s">
        <v>613</v>
      </c>
      <c r="H3723" t="s">
        <v>10</v>
      </c>
      <c r="I3723" t="s">
        <v>118</v>
      </c>
      <c r="K3723" t="s">
        <v>4783</v>
      </c>
      <c r="L3723" t="s">
        <v>4784</v>
      </c>
    </row>
    <row r="3724" spans="1:14" hidden="1" x14ac:dyDescent="0.25">
      <c r="A3724">
        <v>53</v>
      </c>
      <c r="B3724">
        <v>157</v>
      </c>
      <c r="C3724" s="2" t="s">
        <v>10397</v>
      </c>
      <c r="D3724" s="7">
        <v>40780</v>
      </c>
      <c r="E3724" t="s">
        <v>613</v>
      </c>
      <c r="F3724" t="s">
        <v>4937</v>
      </c>
      <c r="G3724" t="s">
        <v>613</v>
      </c>
      <c r="H3724" t="s">
        <v>10</v>
      </c>
      <c r="I3724" t="s">
        <v>14</v>
      </c>
      <c r="K3724" t="s">
        <v>4784</v>
      </c>
      <c r="L3724" t="s">
        <v>4785</v>
      </c>
    </row>
    <row r="3725" spans="1:14" hidden="1" x14ac:dyDescent="0.25">
      <c r="A3725">
        <v>53</v>
      </c>
      <c r="B3725">
        <v>158</v>
      </c>
      <c r="C3725" s="2" t="s">
        <v>10397</v>
      </c>
      <c r="D3725" s="7">
        <v>40780</v>
      </c>
      <c r="E3725" t="s">
        <v>613</v>
      </c>
      <c r="F3725" t="s">
        <v>4937</v>
      </c>
      <c r="G3725" t="s">
        <v>613</v>
      </c>
      <c r="H3725" t="s">
        <v>17</v>
      </c>
      <c r="I3725" t="s">
        <v>120</v>
      </c>
      <c r="K3725" t="s">
        <v>4785</v>
      </c>
      <c r="L3725" t="s">
        <v>4786</v>
      </c>
    </row>
    <row r="3726" spans="1:14" hidden="1" x14ac:dyDescent="0.25">
      <c r="A3726">
        <v>53</v>
      </c>
      <c r="B3726">
        <v>159</v>
      </c>
      <c r="C3726" s="2" t="s">
        <v>10397</v>
      </c>
      <c r="D3726" s="7">
        <v>40780</v>
      </c>
      <c r="E3726" t="s">
        <v>613</v>
      </c>
      <c r="F3726" t="s">
        <v>4937</v>
      </c>
      <c r="G3726" t="s">
        <v>613</v>
      </c>
      <c r="H3726" t="s">
        <v>53</v>
      </c>
      <c r="I3726" t="s">
        <v>379</v>
      </c>
      <c r="J3726" t="s">
        <v>80</v>
      </c>
      <c r="K3726" t="s">
        <v>4786</v>
      </c>
      <c r="L3726" t="s">
        <v>4787</v>
      </c>
      <c r="N3726">
        <v>6</v>
      </c>
    </row>
    <row r="3727" spans="1:14" hidden="1" x14ac:dyDescent="0.25">
      <c r="A3727">
        <v>53</v>
      </c>
      <c r="B3727">
        <v>160</v>
      </c>
      <c r="C3727" s="2" t="s">
        <v>10397</v>
      </c>
      <c r="D3727" s="7">
        <v>40780</v>
      </c>
      <c r="E3727" t="s">
        <v>613</v>
      </c>
      <c r="F3727" t="s">
        <v>4937</v>
      </c>
      <c r="G3727" t="s">
        <v>613</v>
      </c>
      <c r="H3727" t="s">
        <v>24</v>
      </c>
      <c r="I3727" t="s">
        <v>10323</v>
      </c>
      <c r="K3727" t="s">
        <v>4787</v>
      </c>
      <c r="L3727" t="s">
        <v>4788</v>
      </c>
    </row>
    <row r="3728" spans="1:14" hidden="1" x14ac:dyDescent="0.25">
      <c r="A3728">
        <v>53</v>
      </c>
      <c r="B3728">
        <v>161</v>
      </c>
      <c r="C3728" s="2" t="s">
        <v>10397</v>
      </c>
      <c r="D3728" s="7">
        <v>40780</v>
      </c>
      <c r="E3728" t="s">
        <v>613</v>
      </c>
      <c r="F3728" t="s">
        <v>4937</v>
      </c>
      <c r="G3728" t="s">
        <v>613</v>
      </c>
      <c r="H3728" t="s">
        <v>17</v>
      </c>
      <c r="I3728" t="s">
        <v>120</v>
      </c>
      <c r="K3728" t="s">
        <v>4788</v>
      </c>
      <c r="L3728" t="s">
        <v>4789</v>
      </c>
    </row>
    <row r="3729" spans="1:14" hidden="1" x14ac:dyDescent="0.25">
      <c r="A3729">
        <v>53</v>
      </c>
      <c r="B3729">
        <v>162</v>
      </c>
      <c r="C3729" s="2" t="s">
        <v>10397</v>
      </c>
      <c r="D3729" s="7">
        <v>40780</v>
      </c>
      <c r="E3729" t="s">
        <v>613</v>
      </c>
      <c r="F3729" t="s">
        <v>4937</v>
      </c>
      <c r="G3729" t="s">
        <v>613</v>
      </c>
      <c r="H3729" t="s">
        <v>10</v>
      </c>
      <c r="I3729" t="s">
        <v>14</v>
      </c>
      <c r="K3729" t="s">
        <v>4789</v>
      </c>
      <c r="L3729" t="s">
        <v>4790</v>
      </c>
    </row>
    <row r="3730" spans="1:14" hidden="1" x14ac:dyDescent="0.25">
      <c r="A3730">
        <v>53</v>
      </c>
      <c r="B3730">
        <v>163</v>
      </c>
      <c r="C3730" s="2" t="s">
        <v>10397</v>
      </c>
      <c r="D3730" s="7">
        <v>40780</v>
      </c>
      <c r="E3730" t="s">
        <v>613</v>
      </c>
      <c r="F3730" t="s">
        <v>4937</v>
      </c>
      <c r="G3730" t="s">
        <v>613</v>
      </c>
      <c r="H3730" t="s">
        <v>17</v>
      </c>
      <c r="I3730" t="s">
        <v>73</v>
      </c>
      <c r="K3730" t="s">
        <v>4790</v>
      </c>
      <c r="L3730" t="s">
        <v>4791</v>
      </c>
    </row>
    <row r="3731" spans="1:14" hidden="1" x14ac:dyDescent="0.25">
      <c r="A3731">
        <v>53</v>
      </c>
      <c r="B3731">
        <v>164</v>
      </c>
      <c r="C3731" s="2" t="s">
        <v>10397</v>
      </c>
      <c r="D3731" s="7">
        <v>40780</v>
      </c>
      <c r="E3731" t="s">
        <v>613</v>
      </c>
      <c r="F3731" t="s">
        <v>4937</v>
      </c>
      <c r="G3731" t="s">
        <v>613</v>
      </c>
      <c r="H3731" t="s">
        <v>10</v>
      </c>
      <c r="I3731" t="s">
        <v>14</v>
      </c>
      <c r="K3731" t="s">
        <v>4791</v>
      </c>
      <c r="L3731" t="s">
        <v>4792</v>
      </c>
    </row>
    <row r="3732" spans="1:14" hidden="1" x14ac:dyDescent="0.25">
      <c r="A3732">
        <v>53</v>
      </c>
      <c r="B3732">
        <v>165</v>
      </c>
      <c r="C3732" s="2" t="s">
        <v>10397</v>
      </c>
      <c r="D3732" s="7">
        <v>40780</v>
      </c>
      <c r="E3732" t="s">
        <v>613</v>
      </c>
      <c r="F3732" t="s">
        <v>4937</v>
      </c>
      <c r="G3732" t="s">
        <v>613</v>
      </c>
      <c r="H3732" t="s">
        <v>17</v>
      </c>
      <c r="I3732" t="s">
        <v>292</v>
      </c>
      <c r="K3732" t="s">
        <v>4792</v>
      </c>
      <c r="L3732" t="s">
        <v>4792</v>
      </c>
    </row>
    <row r="3733" spans="1:14" hidden="1" x14ac:dyDescent="0.25">
      <c r="A3733">
        <v>53</v>
      </c>
      <c r="B3733">
        <v>166</v>
      </c>
      <c r="C3733" s="2" t="s">
        <v>10397</v>
      </c>
      <c r="D3733" s="7">
        <v>40780</v>
      </c>
      <c r="E3733" t="s">
        <v>613</v>
      </c>
      <c r="F3733" t="s">
        <v>4937</v>
      </c>
      <c r="G3733" t="s">
        <v>613</v>
      </c>
      <c r="H3733" t="s">
        <v>53</v>
      </c>
      <c r="I3733" t="s">
        <v>1886</v>
      </c>
      <c r="J3733" t="s">
        <v>80</v>
      </c>
      <c r="K3733" t="s">
        <v>4792</v>
      </c>
      <c r="L3733" t="s">
        <v>4793</v>
      </c>
      <c r="N3733">
        <v>6</v>
      </c>
    </row>
    <row r="3734" spans="1:14" hidden="1" x14ac:dyDescent="0.25">
      <c r="A3734">
        <v>53</v>
      </c>
      <c r="B3734">
        <v>167</v>
      </c>
      <c r="C3734" s="2" t="s">
        <v>10397</v>
      </c>
      <c r="D3734" s="7">
        <v>40780</v>
      </c>
      <c r="E3734" t="s">
        <v>613</v>
      </c>
      <c r="F3734" t="s">
        <v>4937</v>
      </c>
      <c r="G3734" t="s">
        <v>613</v>
      </c>
      <c r="H3734" t="s">
        <v>162</v>
      </c>
      <c r="I3734" t="s">
        <v>722</v>
      </c>
      <c r="K3734" t="s">
        <v>4793</v>
      </c>
      <c r="L3734" t="s">
        <v>4794</v>
      </c>
    </row>
    <row r="3735" spans="1:14" hidden="1" x14ac:dyDescent="0.25">
      <c r="A3735">
        <v>53</v>
      </c>
      <c r="B3735">
        <v>168</v>
      </c>
      <c r="C3735" s="2" t="s">
        <v>10397</v>
      </c>
      <c r="D3735" s="7">
        <v>40780</v>
      </c>
      <c r="E3735" t="s">
        <v>613</v>
      </c>
      <c r="F3735" t="s">
        <v>4937</v>
      </c>
      <c r="G3735" t="s">
        <v>613</v>
      </c>
      <c r="H3735" t="s">
        <v>21</v>
      </c>
      <c r="I3735" t="s">
        <v>22</v>
      </c>
      <c r="K3735" t="s">
        <v>4794</v>
      </c>
      <c r="L3735" t="s">
        <v>4795</v>
      </c>
    </row>
    <row r="3736" spans="1:14" hidden="1" x14ac:dyDescent="0.25">
      <c r="A3736">
        <v>53</v>
      </c>
      <c r="B3736">
        <v>169</v>
      </c>
      <c r="C3736" s="2" t="s">
        <v>10397</v>
      </c>
      <c r="D3736" s="7">
        <v>40780</v>
      </c>
      <c r="E3736" t="s">
        <v>613</v>
      </c>
      <c r="F3736" t="s">
        <v>4937</v>
      </c>
      <c r="G3736" t="s">
        <v>613</v>
      </c>
      <c r="H3736" t="s">
        <v>24</v>
      </c>
      <c r="I3736" t="s">
        <v>10323</v>
      </c>
      <c r="K3736" t="s">
        <v>4796</v>
      </c>
      <c r="L3736" t="s">
        <v>4797</v>
      </c>
    </row>
    <row r="3737" spans="1:14" hidden="1" x14ac:dyDescent="0.25">
      <c r="A3737">
        <v>53</v>
      </c>
      <c r="B3737">
        <v>170</v>
      </c>
      <c r="C3737" s="2" t="s">
        <v>10397</v>
      </c>
      <c r="D3737" s="7">
        <v>40780</v>
      </c>
      <c r="E3737" t="s">
        <v>613</v>
      </c>
      <c r="F3737" t="s">
        <v>4937</v>
      </c>
      <c r="G3737" t="s">
        <v>613</v>
      </c>
      <c r="H3737" t="s">
        <v>10</v>
      </c>
      <c r="I3737" t="s">
        <v>118</v>
      </c>
      <c r="K3737" t="s">
        <v>4797</v>
      </c>
      <c r="L3737" t="s">
        <v>4798</v>
      </c>
    </row>
    <row r="3738" spans="1:14" hidden="1" x14ac:dyDescent="0.25">
      <c r="A3738">
        <v>53</v>
      </c>
      <c r="B3738">
        <v>171</v>
      </c>
      <c r="C3738" s="2" t="s">
        <v>10397</v>
      </c>
      <c r="D3738" s="7">
        <v>40780</v>
      </c>
      <c r="E3738" t="s">
        <v>613</v>
      </c>
      <c r="F3738" t="s">
        <v>4937</v>
      </c>
      <c r="G3738" t="s">
        <v>613</v>
      </c>
      <c r="H3738" t="s">
        <v>10</v>
      </c>
      <c r="I3738" t="s">
        <v>113</v>
      </c>
      <c r="K3738" t="s">
        <v>4798</v>
      </c>
      <c r="L3738" t="s">
        <v>4799</v>
      </c>
    </row>
    <row r="3739" spans="1:14" hidden="1" x14ac:dyDescent="0.25">
      <c r="A3739">
        <v>53</v>
      </c>
      <c r="B3739">
        <v>172</v>
      </c>
      <c r="C3739" s="2" t="s">
        <v>10397</v>
      </c>
      <c r="D3739" s="7">
        <v>40780</v>
      </c>
      <c r="E3739" t="s">
        <v>613</v>
      </c>
      <c r="F3739" t="s">
        <v>4937</v>
      </c>
      <c r="G3739" t="s">
        <v>613</v>
      </c>
      <c r="H3739" t="s">
        <v>10</v>
      </c>
      <c r="I3739" t="s">
        <v>14</v>
      </c>
      <c r="K3739" t="s">
        <v>4799</v>
      </c>
      <c r="L3739" t="s">
        <v>4800</v>
      </c>
    </row>
    <row r="3740" spans="1:14" hidden="1" x14ac:dyDescent="0.25">
      <c r="A3740">
        <v>53</v>
      </c>
      <c r="B3740">
        <v>173</v>
      </c>
      <c r="C3740" s="2" t="s">
        <v>10397</v>
      </c>
      <c r="D3740" s="7">
        <v>40780</v>
      </c>
      <c r="E3740" t="s">
        <v>613</v>
      </c>
      <c r="F3740" t="s">
        <v>4937</v>
      </c>
      <c r="G3740" t="s">
        <v>613</v>
      </c>
      <c r="H3740" t="s">
        <v>17</v>
      </c>
      <c r="I3740" t="s">
        <v>101</v>
      </c>
      <c r="K3740" t="s">
        <v>4800</v>
      </c>
      <c r="L3740" t="s">
        <v>4801</v>
      </c>
    </row>
    <row r="3741" spans="1:14" hidden="1" x14ac:dyDescent="0.25">
      <c r="A3741">
        <v>53</v>
      </c>
      <c r="B3741">
        <v>174</v>
      </c>
      <c r="C3741" s="2" t="s">
        <v>10397</v>
      </c>
      <c r="D3741" s="7">
        <v>40780</v>
      </c>
      <c r="E3741" t="s">
        <v>613</v>
      </c>
      <c r="F3741" t="s">
        <v>4937</v>
      </c>
      <c r="G3741" t="s">
        <v>613</v>
      </c>
      <c r="H3741" t="s">
        <v>33</v>
      </c>
      <c r="I3741" t="s">
        <v>161</v>
      </c>
      <c r="K3741" t="s">
        <v>4801</v>
      </c>
      <c r="L3741" t="s">
        <v>4801</v>
      </c>
    </row>
    <row r="3742" spans="1:14" hidden="1" x14ac:dyDescent="0.25">
      <c r="A3742">
        <v>53</v>
      </c>
      <c r="B3742">
        <v>175</v>
      </c>
      <c r="C3742" s="2" t="s">
        <v>10397</v>
      </c>
      <c r="D3742" s="7">
        <v>40780</v>
      </c>
      <c r="E3742" t="s">
        <v>613</v>
      </c>
      <c r="F3742" t="s">
        <v>4937</v>
      </c>
      <c r="G3742" t="s">
        <v>613</v>
      </c>
      <c r="H3742" t="s">
        <v>17</v>
      </c>
      <c r="I3742" t="s">
        <v>73</v>
      </c>
      <c r="K3742" t="s">
        <v>4801</v>
      </c>
      <c r="L3742" t="s">
        <v>4802</v>
      </c>
    </row>
    <row r="3743" spans="1:14" hidden="1" x14ac:dyDescent="0.25">
      <c r="A3743">
        <v>53</v>
      </c>
      <c r="B3743">
        <v>176</v>
      </c>
      <c r="C3743" s="2" t="s">
        <v>10397</v>
      </c>
      <c r="D3743" s="7">
        <v>40780</v>
      </c>
      <c r="E3743" t="s">
        <v>613</v>
      </c>
      <c r="F3743" t="s">
        <v>4937</v>
      </c>
      <c r="G3743" t="s">
        <v>613</v>
      </c>
      <c r="H3743" t="s">
        <v>17</v>
      </c>
      <c r="I3743" t="s">
        <v>101</v>
      </c>
      <c r="K3743" t="s">
        <v>4802</v>
      </c>
      <c r="L3743" t="s">
        <v>4803</v>
      </c>
    </row>
    <row r="3744" spans="1:14" hidden="1" x14ac:dyDescent="0.25">
      <c r="A3744">
        <v>53</v>
      </c>
      <c r="B3744">
        <v>177</v>
      </c>
      <c r="C3744" s="2" t="s">
        <v>10397</v>
      </c>
      <c r="D3744" s="7">
        <v>40780</v>
      </c>
      <c r="E3744" t="s">
        <v>613</v>
      </c>
      <c r="F3744" t="s">
        <v>4937</v>
      </c>
      <c r="G3744" t="s">
        <v>613</v>
      </c>
      <c r="H3744" t="s">
        <v>348</v>
      </c>
      <c r="I3744" t="s">
        <v>407</v>
      </c>
      <c r="K3744" t="s">
        <v>4803</v>
      </c>
      <c r="L3744" t="s">
        <v>4803</v>
      </c>
    </row>
    <row r="3745" spans="1:12" hidden="1" x14ac:dyDescent="0.25">
      <c r="A3745">
        <v>53</v>
      </c>
      <c r="B3745">
        <v>178</v>
      </c>
      <c r="C3745" s="2" t="s">
        <v>10397</v>
      </c>
      <c r="D3745" s="7">
        <v>40780</v>
      </c>
      <c r="E3745" t="s">
        <v>613</v>
      </c>
      <c r="F3745" t="s">
        <v>4937</v>
      </c>
      <c r="G3745" t="s">
        <v>613</v>
      </c>
      <c r="H3745" t="s">
        <v>17</v>
      </c>
      <c r="I3745" t="s">
        <v>101</v>
      </c>
      <c r="K3745" t="s">
        <v>4803</v>
      </c>
      <c r="L3745" t="s">
        <v>4804</v>
      </c>
    </row>
    <row r="3746" spans="1:12" hidden="1" x14ac:dyDescent="0.25">
      <c r="A3746">
        <v>53</v>
      </c>
      <c r="B3746">
        <v>179</v>
      </c>
      <c r="C3746" s="2" t="s">
        <v>10397</v>
      </c>
      <c r="D3746" s="7">
        <v>40780</v>
      </c>
      <c r="E3746" t="s">
        <v>613</v>
      </c>
      <c r="F3746" t="s">
        <v>4937</v>
      </c>
      <c r="G3746" t="s">
        <v>613</v>
      </c>
      <c r="H3746" t="s">
        <v>162</v>
      </c>
      <c r="I3746" t="s">
        <v>722</v>
      </c>
      <c r="K3746" t="s">
        <v>4804</v>
      </c>
      <c r="L3746" t="s">
        <v>4805</v>
      </c>
    </row>
    <row r="3747" spans="1:12" hidden="1" x14ac:dyDescent="0.25">
      <c r="A3747">
        <v>53</v>
      </c>
      <c r="B3747">
        <v>180</v>
      </c>
      <c r="C3747" s="2" t="s">
        <v>10397</v>
      </c>
      <c r="D3747" s="7">
        <v>40780</v>
      </c>
      <c r="E3747" t="s">
        <v>613</v>
      </c>
      <c r="F3747" t="s">
        <v>4937</v>
      </c>
      <c r="G3747" t="s">
        <v>613</v>
      </c>
      <c r="H3747" t="s">
        <v>24</v>
      </c>
      <c r="I3747" t="s">
        <v>10323</v>
      </c>
      <c r="K3747" t="s">
        <v>4806</v>
      </c>
      <c r="L3747" t="s">
        <v>4807</v>
      </c>
    </row>
    <row r="3748" spans="1:12" hidden="1" x14ac:dyDescent="0.25">
      <c r="A3748">
        <v>53</v>
      </c>
      <c r="B3748">
        <v>181</v>
      </c>
      <c r="C3748" s="2" t="s">
        <v>10397</v>
      </c>
      <c r="D3748" s="7">
        <v>40780</v>
      </c>
      <c r="E3748" t="s">
        <v>613</v>
      </c>
      <c r="F3748" t="s">
        <v>4937</v>
      </c>
      <c r="G3748" t="s">
        <v>613</v>
      </c>
      <c r="H3748" t="s">
        <v>10</v>
      </c>
      <c r="I3748" t="s">
        <v>118</v>
      </c>
      <c r="K3748" t="s">
        <v>4807</v>
      </c>
      <c r="L3748" t="s">
        <v>4808</v>
      </c>
    </row>
    <row r="3749" spans="1:12" hidden="1" x14ac:dyDescent="0.25">
      <c r="A3749">
        <v>53</v>
      </c>
      <c r="B3749">
        <v>182</v>
      </c>
      <c r="C3749" s="2" t="s">
        <v>10397</v>
      </c>
      <c r="D3749" s="7">
        <v>40780</v>
      </c>
      <c r="E3749" t="s">
        <v>613</v>
      </c>
      <c r="F3749" t="s">
        <v>4937</v>
      </c>
      <c r="G3749" t="s">
        <v>613</v>
      </c>
      <c r="H3749" t="s">
        <v>17</v>
      </c>
      <c r="I3749" t="s">
        <v>73</v>
      </c>
      <c r="K3749" t="s">
        <v>4808</v>
      </c>
      <c r="L3749" t="s">
        <v>4809</v>
      </c>
    </row>
    <row r="3750" spans="1:12" hidden="1" x14ac:dyDescent="0.25">
      <c r="A3750">
        <v>53</v>
      </c>
      <c r="B3750">
        <v>183</v>
      </c>
      <c r="C3750" s="2" t="s">
        <v>10397</v>
      </c>
      <c r="D3750" s="7">
        <v>40780</v>
      </c>
      <c r="E3750" t="s">
        <v>613</v>
      </c>
      <c r="F3750" t="s">
        <v>4937</v>
      </c>
      <c r="G3750" t="s">
        <v>613</v>
      </c>
      <c r="H3750" t="s">
        <v>24</v>
      </c>
      <c r="I3750" t="s">
        <v>10323</v>
      </c>
      <c r="K3750" t="s">
        <v>4810</v>
      </c>
      <c r="L3750" t="s">
        <v>4811</v>
      </c>
    </row>
    <row r="3751" spans="1:12" hidden="1" x14ac:dyDescent="0.25">
      <c r="A3751">
        <v>53</v>
      </c>
      <c r="B3751">
        <v>184</v>
      </c>
      <c r="C3751" s="2" t="s">
        <v>10397</v>
      </c>
      <c r="D3751" s="7">
        <v>40780</v>
      </c>
      <c r="E3751" t="s">
        <v>613</v>
      </c>
      <c r="F3751" t="s">
        <v>4937</v>
      </c>
      <c r="G3751" t="s">
        <v>613</v>
      </c>
      <c r="H3751" t="s">
        <v>10</v>
      </c>
      <c r="I3751" t="s">
        <v>118</v>
      </c>
      <c r="K3751" t="s">
        <v>4812</v>
      </c>
      <c r="L3751" t="s">
        <v>4813</v>
      </c>
    </row>
    <row r="3752" spans="1:12" hidden="1" x14ac:dyDescent="0.25">
      <c r="A3752">
        <v>53</v>
      </c>
      <c r="B3752">
        <v>185</v>
      </c>
      <c r="C3752" s="2" t="s">
        <v>10397</v>
      </c>
      <c r="D3752" s="7">
        <v>40780</v>
      </c>
      <c r="E3752" t="s">
        <v>613</v>
      </c>
      <c r="F3752" t="s">
        <v>4937</v>
      </c>
      <c r="G3752" t="s">
        <v>613</v>
      </c>
      <c r="H3752" t="s">
        <v>17</v>
      </c>
      <c r="I3752" t="s">
        <v>120</v>
      </c>
      <c r="K3752" t="s">
        <v>4813</v>
      </c>
      <c r="L3752" t="s">
        <v>4814</v>
      </c>
    </row>
    <row r="3753" spans="1:12" hidden="1" x14ac:dyDescent="0.25">
      <c r="A3753">
        <v>53</v>
      </c>
      <c r="B3753">
        <v>186</v>
      </c>
      <c r="C3753" s="2" t="s">
        <v>10397</v>
      </c>
      <c r="D3753" s="7">
        <v>40780</v>
      </c>
      <c r="E3753" t="s">
        <v>613</v>
      </c>
      <c r="F3753" t="s">
        <v>4937</v>
      </c>
      <c r="G3753" t="s">
        <v>613</v>
      </c>
      <c r="H3753" t="s">
        <v>24</v>
      </c>
      <c r="I3753" t="s">
        <v>104</v>
      </c>
      <c r="K3753" t="s">
        <v>4814</v>
      </c>
      <c r="L3753" t="s">
        <v>4815</v>
      </c>
    </row>
    <row r="3754" spans="1:12" hidden="1" x14ac:dyDescent="0.25">
      <c r="A3754">
        <v>54</v>
      </c>
      <c r="B3754">
        <v>1</v>
      </c>
      <c r="C3754" s="2" t="s">
        <v>4919</v>
      </c>
      <c r="D3754" s="7">
        <v>40580</v>
      </c>
      <c r="E3754" t="s">
        <v>10408</v>
      </c>
      <c r="F3754" t="s">
        <v>1708</v>
      </c>
      <c r="G3754" t="s">
        <v>10408</v>
      </c>
      <c r="H3754" s="3" t="s">
        <v>10</v>
      </c>
      <c r="I3754" s="3" t="s">
        <v>118</v>
      </c>
      <c r="J3754" s="3"/>
      <c r="K3754" s="3" t="s">
        <v>4816</v>
      </c>
      <c r="L3754" s="3" t="s">
        <v>4817</v>
      </c>
    </row>
    <row r="3755" spans="1:12" hidden="1" x14ac:dyDescent="0.25">
      <c r="A3755">
        <v>54</v>
      </c>
      <c r="B3755">
        <v>2</v>
      </c>
      <c r="C3755" s="2" t="s">
        <v>4919</v>
      </c>
      <c r="D3755" s="7">
        <v>40580</v>
      </c>
      <c r="E3755" t="s">
        <v>10408</v>
      </c>
      <c r="F3755" t="s">
        <v>1708</v>
      </c>
      <c r="G3755" t="s">
        <v>10408</v>
      </c>
      <c r="H3755" s="3" t="s">
        <v>10</v>
      </c>
      <c r="I3755" s="3" t="s">
        <v>113</v>
      </c>
      <c r="J3755" s="3"/>
      <c r="K3755" s="3" t="s">
        <v>4817</v>
      </c>
      <c r="L3755" s="3" t="s">
        <v>4818</v>
      </c>
    </row>
    <row r="3756" spans="1:12" hidden="1" x14ac:dyDescent="0.25">
      <c r="A3756">
        <v>54</v>
      </c>
      <c r="B3756">
        <v>3</v>
      </c>
      <c r="C3756" s="2" t="s">
        <v>4919</v>
      </c>
      <c r="D3756" s="7">
        <v>40580</v>
      </c>
      <c r="E3756" t="s">
        <v>10408</v>
      </c>
      <c r="F3756" t="s">
        <v>1708</v>
      </c>
      <c r="G3756" t="s">
        <v>10408</v>
      </c>
      <c r="H3756" s="3" t="s">
        <v>10</v>
      </c>
      <c r="I3756" s="3" t="s">
        <v>118</v>
      </c>
      <c r="J3756" s="3"/>
      <c r="K3756" s="3" t="s">
        <v>4818</v>
      </c>
      <c r="L3756" s="3" t="s">
        <v>4819</v>
      </c>
    </row>
    <row r="3757" spans="1:12" hidden="1" x14ac:dyDescent="0.25">
      <c r="A3757">
        <v>54</v>
      </c>
      <c r="B3757">
        <v>4</v>
      </c>
      <c r="C3757" s="2" t="s">
        <v>4919</v>
      </c>
      <c r="D3757" s="7">
        <v>40580</v>
      </c>
      <c r="E3757" t="s">
        <v>10408</v>
      </c>
      <c r="F3757" t="s">
        <v>1708</v>
      </c>
      <c r="G3757" t="s">
        <v>10408</v>
      </c>
      <c r="H3757" s="3" t="s">
        <v>1476</v>
      </c>
      <c r="I3757" s="3" t="s">
        <v>4820</v>
      </c>
      <c r="J3757" s="3"/>
      <c r="K3757" s="3" t="s">
        <v>4819</v>
      </c>
      <c r="L3757" s="3" t="s">
        <v>4821</v>
      </c>
    </row>
    <row r="3758" spans="1:12" hidden="1" x14ac:dyDescent="0.25">
      <c r="A3758">
        <v>54</v>
      </c>
      <c r="B3758">
        <v>5</v>
      </c>
      <c r="C3758" s="2" t="s">
        <v>4919</v>
      </c>
      <c r="D3758" s="7">
        <v>40580</v>
      </c>
      <c r="E3758" t="s">
        <v>10408</v>
      </c>
      <c r="F3758" t="s">
        <v>1708</v>
      </c>
      <c r="G3758" t="s">
        <v>10408</v>
      </c>
      <c r="H3758" s="3" t="s">
        <v>17</v>
      </c>
      <c r="I3758" s="3" t="s">
        <v>292</v>
      </c>
      <c r="J3758" s="3"/>
      <c r="K3758" s="3" t="s">
        <v>4821</v>
      </c>
      <c r="L3758" s="3" t="s">
        <v>4822</v>
      </c>
    </row>
    <row r="3759" spans="1:12" hidden="1" x14ac:dyDescent="0.25">
      <c r="A3759">
        <v>54</v>
      </c>
      <c r="B3759">
        <v>6</v>
      </c>
      <c r="C3759" s="2" t="s">
        <v>4919</v>
      </c>
      <c r="D3759" s="7">
        <v>40580</v>
      </c>
      <c r="E3759" t="s">
        <v>10408</v>
      </c>
      <c r="F3759" t="s">
        <v>1708</v>
      </c>
      <c r="G3759" t="s">
        <v>10408</v>
      </c>
      <c r="H3759" s="3" t="s">
        <v>10</v>
      </c>
      <c r="I3759" s="3" t="s">
        <v>118</v>
      </c>
      <c r="J3759" s="3"/>
      <c r="K3759" s="3" t="s">
        <v>4822</v>
      </c>
      <c r="L3759" s="3" t="s">
        <v>4823</v>
      </c>
    </row>
    <row r="3760" spans="1:12" hidden="1" x14ac:dyDescent="0.25">
      <c r="A3760">
        <v>54</v>
      </c>
      <c r="B3760">
        <v>7</v>
      </c>
      <c r="C3760" s="2" t="s">
        <v>4919</v>
      </c>
      <c r="D3760" s="7">
        <v>40580</v>
      </c>
      <c r="E3760" t="s">
        <v>10408</v>
      </c>
      <c r="F3760" t="s">
        <v>1708</v>
      </c>
      <c r="G3760" t="s">
        <v>10408</v>
      </c>
      <c r="H3760" s="3" t="s">
        <v>17</v>
      </c>
      <c r="I3760" s="3" t="s">
        <v>120</v>
      </c>
      <c r="J3760" s="3"/>
      <c r="K3760" s="3" t="s">
        <v>4823</v>
      </c>
      <c r="L3760" s="3" t="s">
        <v>4824</v>
      </c>
    </row>
    <row r="3761" spans="1:14" hidden="1" x14ac:dyDescent="0.25">
      <c r="A3761">
        <v>54</v>
      </c>
      <c r="B3761">
        <v>8</v>
      </c>
      <c r="C3761" s="2" t="s">
        <v>4919</v>
      </c>
      <c r="D3761" s="7">
        <v>40580</v>
      </c>
      <c r="E3761" t="s">
        <v>10408</v>
      </c>
      <c r="F3761" t="s">
        <v>1708</v>
      </c>
      <c r="G3761" t="s">
        <v>10408</v>
      </c>
      <c r="H3761" s="3" t="s">
        <v>162</v>
      </c>
      <c r="I3761" s="3" t="s">
        <v>163</v>
      </c>
      <c r="J3761" s="3"/>
      <c r="K3761" s="3" t="s">
        <v>4824</v>
      </c>
      <c r="L3761" s="3" t="s">
        <v>4825</v>
      </c>
    </row>
    <row r="3762" spans="1:14" hidden="1" x14ac:dyDescent="0.25">
      <c r="A3762">
        <v>54</v>
      </c>
      <c r="B3762">
        <v>9</v>
      </c>
      <c r="C3762" s="2" t="s">
        <v>4919</v>
      </c>
      <c r="D3762" s="7">
        <v>40580</v>
      </c>
      <c r="E3762" t="s">
        <v>10408</v>
      </c>
      <c r="F3762" t="s">
        <v>1708</v>
      </c>
      <c r="G3762" t="s">
        <v>10408</v>
      </c>
      <c r="H3762" s="3" t="s">
        <v>24</v>
      </c>
      <c r="I3762" t="s">
        <v>10323</v>
      </c>
      <c r="J3762" s="3"/>
      <c r="K3762" s="3" t="s">
        <v>4825</v>
      </c>
      <c r="L3762" s="3" t="s">
        <v>4826</v>
      </c>
      <c r="M3762" s="4"/>
      <c r="N3762" s="4"/>
    </row>
    <row r="3763" spans="1:14" hidden="1" x14ac:dyDescent="0.25">
      <c r="A3763">
        <v>54</v>
      </c>
      <c r="B3763">
        <v>10</v>
      </c>
      <c r="C3763" s="2" t="s">
        <v>4919</v>
      </c>
      <c r="D3763" s="7">
        <v>40580</v>
      </c>
      <c r="E3763" t="s">
        <v>10408</v>
      </c>
      <c r="F3763" t="s">
        <v>1708</v>
      </c>
      <c r="G3763" t="s">
        <v>10408</v>
      </c>
      <c r="H3763" s="3" t="s">
        <v>10</v>
      </c>
      <c r="I3763" s="3" t="s">
        <v>118</v>
      </c>
      <c r="J3763" s="3"/>
      <c r="K3763" s="3" t="s">
        <v>4826</v>
      </c>
      <c r="L3763" s="3" t="s">
        <v>4827</v>
      </c>
    </row>
    <row r="3764" spans="1:14" hidden="1" x14ac:dyDescent="0.25">
      <c r="A3764">
        <v>54</v>
      </c>
      <c r="B3764">
        <v>11</v>
      </c>
      <c r="C3764" s="2" t="s">
        <v>4919</v>
      </c>
      <c r="D3764" s="7">
        <v>40580</v>
      </c>
      <c r="E3764" t="s">
        <v>10408</v>
      </c>
      <c r="F3764" t="s">
        <v>1708</v>
      </c>
      <c r="G3764" t="s">
        <v>10408</v>
      </c>
      <c r="H3764" s="3" t="s">
        <v>17</v>
      </c>
      <c r="I3764" s="3" t="s">
        <v>18</v>
      </c>
      <c r="J3764" s="3"/>
      <c r="K3764" s="3" t="s">
        <v>4827</v>
      </c>
      <c r="L3764" s="3" t="s">
        <v>4828</v>
      </c>
    </row>
    <row r="3765" spans="1:14" hidden="1" x14ac:dyDescent="0.25">
      <c r="A3765">
        <v>54</v>
      </c>
      <c r="B3765">
        <v>12</v>
      </c>
      <c r="C3765" s="2" t="s">
        <v>4919</v>
      </c>
      <c r="D3765" s="7">
        <v>40580</v>
      </c>
      <c r="E3765" t="s">
        <v>10408</v>
      </c>
      <c r="F3765" t="s">
        <v>1708</v>
      </c>
      <c r="G3765" t="s">
        <v>10408</v>
      </c>
      <c r="H3765" s="3" t="s">
        <v>17</v>
      </c>
      <c r="I3765" s="3" t="s">
        <v>101</v>
      </c>
      <c r="J3765" s="3"/>
      <c r="K3765" s="3" t="s">
        <v>4828</v>
      </c>
      <c r="L3765" s="3" t="s">
        <v>4829</v>
      </c>
    </row>
    <row r="3766" spans="1:14" hidden="1" x14ac:dyDescent="0.25">
      <c r="A3766">
        <v>54</v>
      </c>
      <c r="B3766">
        <v>13</v>
      </c>
      <c r="C3766" s="2" t="s">
        <v>4919</v>
      </c>
      <c r="D3766" s="7">
        <v>40580</v>
      </c>
      <c r="E3766" t="s">
        <v>10408</v>
      </c>
      <c r="F3766" t="s">
        <v>1708</v>
      </c>
      <c r="G3766" t="s">
        <v>10408</v>
      </c>
      <c r="H3766" s="3" t="s">
        <v>33</v>
      </c>
      <c r="I3766" s="3" t="s">
        <v>4830</v>
      </c>
      <c r="J3766" s="3"/>
      <c r="K3766" s="3" t="s">
        <v>4829</v>
      </c>
      <c r="L3766" s="3" t="s">
        <v>4831</v>
      </c>
    </row>
    <row r="3767" spans="1:14" hidden="1" x14ac:dyDescent="0.25">
      <c r="A3767">
        <v>54</v>
      </c>
      <c r="B3767">
        <v>14</v>
      </c>
      <c r="C3767" s="2" t="s">
        <v>4919</v>
      </c>
      <c r="D3767" s="7">
        <v>40580</v>
      </c>
      <c r="E3767" t="s">
        <v>10408</v>
      </c>
      <c r="F3767" t="s">
        <v>1708</v>
      </c>
      <c r="G3767" t="s">
        <v>10408</v>
      </c>
      <c r="H3767" s="3" t="s">
        <v>162</v>
      </c>
      <c r="I3767" s="3" t="s">
        <v>163</v>
      </c>
      <c r="J3767" s="3"/>
      <c r="K3767" s="3" t="s">
        <v>4831</v>
      </c>
      <c r="L3767" s="3" t="s">
        <v>4832</v>
      </c>
    </row>
    <row r="3768" spans="1:14" hidden="1" x14ac:dyDescent="0.25">
      <c r="A3768">
        <v>54</v>
      </c>
      <c r="B3768">
        <v>15</v>
      </c>
      <c r="C3768" s="2" t="s">
        <v>4919</v>
      </c>
      <c r="D3768" s="7">
        <v>40580</v>
      </c>
      <c r="E3768" t="s">
        <v>10408</v>
      </c>
      <c r="F3768" t="s">
        <v>1708</v>
      </c>
      <c r="G3768" t="s">
        <v>10408</v>
      </c>
      <c r="H3768" s="3" t="s">
        <v>24</v>
      </c>
      <c r="I3768" t="s">
        <v>10323</v>
      </c>
      <c r="J3768" s="3"/>
      <c r="K3768" s="3" t="s">
        <v>4833</v>
      </c>
      <c r="L3768" s="3" t="s">
        <v>4834</v>
      </c>
      <c r="M3768" s="4"/>
      <c r="N3768" s="4"/>
    </row>
    <row r="3769" spans="1:14" hidden="1" x14ac:dyDescent="0.25">
      <c r="A3769">
        <v>54</v>
      </c>
      <c r="B3769">
        <v>16</v>
      </c>
      <c r="C3769" s="2" t="s">
        <v>4919</v>
      </c>
      <c r="D3769" s="7">
        <v>40580</v>
      </c>
      <c r="E3769" t="s">
        <v>10408</v>
      </c>
      <c r="F3769" t="s">
        <v>1708</v>
      </c>
      <c r="G3769" t="s">
        <v>10408</v>
      </c>
      <c r="H3769" s="3" t="s">
        <v>10</v>
      </c>
      <c r="I3769" s="3" t="s">
        <v>113</v>
      </c>
      <c r="J3769" s="3"/>
      <c r="K3769" s="3" t="s">
        <v>4835</v>
      </c>
      <c r="L3769" s="3" t="s">
        <v>4836</v>
      </c>
    </row>
    <row r="3770" spans="1:14" hidden="1" x14ac:dyDescent="0.25">
      <c r="A3770">
        <v>54</v>
      </c>
      <c r="B3770">
        <v>17</v>
      </c>
      <c r="C3770" s="2" t="s">
        <v>4919</v>
      </c>
      <c r="D3770" s="7">
        <v>40580</v>
      </c>
      <c r="E3770" t="s">
        <v>10408</v>
      </c>
      <c r="F3770" t="s">
        <v>1708</v>
      </c>
      <c r="G3770" t="s">
        <v>10408</v>
      </c>
      <c r="H3770" s="3" t="s">
        <v>10</v>
      </c>
      <c r="I3770" s="3" t="s">
        <v>118</v>
      </c>
      <c r="J3770" s="3"/>
      <c r="K3770" s="3" t="s">
        <v>4836</v>
      </c>
      <c r="L3770" s="3" t="s">
        <v>4837</v>
      </c>
    </row>
    <row r="3771" spans="1:14" hidden="1" x14ac:dyDescent="0.25">
      <c r="A3771">
        <v>54</v>
      </c>
      <c r="B3771">
        <v>18</v>
      </c>
      <c r="C3771" s="2" t="s">
        <v>4919</v>
      </c>
      <c r="D3771" s="7">
        <v>40580</v>
      </c>
      <c r="E3771" t="s">
        <v>10408</v>
      </c>
      <c r="F3771" t="s">
        <v>1708</v>
      </c>
      <c r="G3771" t="s">
        <v>10408</v>
      </c>
      <c r="H3771" s="3" t="s">
        <v>17</v>
      </c>
      <c r="I3771" s="3" t="s">
        <v>18</v>
      </c>
      <c r="J3771" s="3"/>
      <c r="K3771" s="3" t="s">
        <v>4837</v>
      </c>
      <c r="L3771" s="3" t="s">
        <v>4838</v>
      </c>
    </row>
    <row r="3772" spans="1:14" hidden="1" x14ac:dyDescent="0.25">
      <c r="A3772">
        <v>54</v>
      </c>
      <c r="B3772">
        <v>19</v>
      </c>
      <c r="C3772" s="2" t="s">
        <v>4919</v>
      </c>
      <c r="D3772" s="7">
        <v>40580</v>
      </c>
      <c r="E3772" t="s">
        <v>10408</v>
      </c>
      <c r="F3772" t="s">
        <v>1708</v>
      </c>
      <c r="G3772" t="s">
        <v>10408</v>
      </c>
      <c r="H3772" s="3" t="s">
        <v>53</v>
      </c>
      <c r="I3772" s="3" t="s">
        <v>255</v>
      </c>
      <c r="J3772" s="3" t="s">
        <v>80</v>
      </c>
      <c r="K3772" s="3" t="s">
        <v>4838</v>
      </c>
      <c r="L3772" s="3" t="s">
        <v>4839</v>
      </c>
      <c r="N3772">
        <v>8</v>
      </c>
    </row>
    <row r="3773" spans="1:14" hidden="1" x14ac:dyDescent="0.25">
      <c r="A3773">
        <v>54</v>
      </c>
      <c r="B3773">
        <v>20</v>
      </c>
      <c r="C3773" s="2" t="s">
        <v>4919</v>
      </c>
      <c r="D3773" s="7">
        <v>40580</v>
      </c>
      <c r="E3773" t="s">
        <v>10408</v>
      </c>
      <c r="F3773" t="s">
        <v>1708</v>
      </c>
      <c r="G3773" t="s">
        <v>10408</v>
      </c>
      <c r="H3773" s="3" t="s">
        <v>21</v>
      </c>
      <c r="I3773" s="3" t="s">
        <v>334</v>
      </c>
      <c r="J3773" s="3"/>
      <c r="K3773" s="3" t="s">
        <v>4839</v>
      </c>
      <c r="L3773" s="3" t="s">
        <v>4840</v>
      </c>
    </row>
    <row r="3774" spans="1:14" hidden="1" x14ac:dyDescent="0.25">
      <c r="A3774">
        <v>54</v>
      </c>
      <c r="B3774">
        <v>21</v>
      </c>
      <c r="C3774" s="2" t="s">
        <v>4919</v>
      </c>
      <c r="D3774" s="7">
        <v>40580</v>
      </c>
      <c r="E3774" t="s">
        <v>10408</v>
      </c>
      <c r="F3774" t="s">
        <v>1708</v>
      </c>
      <c r="G3774" t="s">
        <v>10408</v>
      </c>
      <c r="H3774" s="3" t="s">
        <v>24</v>
      </c>
      <c r="I3774" t="s">
        <v>10323</v>
      </c>
      <c r="J3774" s="3"/>
      <c r="K3774" s="3" t="s">
        <v>4841</v>
      </c>
      <c r="L3774" s="3" t="s">
        <v>4842</v>
      </c>
      <c r="M3774" s="4"/>
      <c r="N3774" s="4"/>
    </row>
    <row r="3775" spans="1:14" hidden="1" x14ac:dyDescent="0.25">
      <c r="A3775">
        <v>54</v>
      </c>
      <c r="B3775">
        <v>22</v>
      </c>
      <c r="C3775" s="2" t="s">
        <v>4919</v>
      </c>
      <c r="D3775" s="7">
        <v>40580</v>
      </c>
      <c r="E3775" t="s">
        <v>10408</v>
      </c>
      <c r="F3775" t="s">
        <v>1708</v>
      </c>
      <c r="G3775" t="s">
        <v>10408</v>
      </c>
      <c r="H3775" s="3" t="s">
        <v>10</v>
      </c>
      <c r="I3775" s="3" t="s">
        <v>113</v>
      </c>
      <c r="J3775" s="3"/>
      <c r="K3775" s="3" t="s">
        <v>4842</v>
      </c>
      <c r="L3775" s="3" t="s">
        <v>4843</v>
      </c>
    </row>
    <row r="3776" spans="1:14" hidden="1" x14ac:dyDescent="0.25">
      <c r="A3776">
        <v>54</v>
      </c>
      <c r="B3776">
        <v>23</v>
      </c>
      <c r="C3776" s="2" t="s">
        <v>4919</v>
      </c>
      <c r="D3776" s="7">
        <v>40580</v>
      </c>
      <c r="E3776" t="s">
        <v>10408</v>
      </c>
      <c r="F3776" t="s">
        <v>1708</v>
      </c>
      <c r="G3776" t="s">
        <v>10408</v>
      </c>
      <c r="H3776" s="3" t="s">
        <v>10</v>
      </c>
      <c r="I3776" s="3" t="s">
        <v>118</v>
      </c>
      <c r="J3776" s="3"/>
      <c r="K3776" s="3" t="s">
        <v>4843</v>
      </c>
      <c r="L3776" s="3" t="s">
        <v>4843</v>
      </c>
    </row>
    <row r="3777" spans="1:14" hidden="1" x14ac:dyDescent="0.25">
      <c r="A3777">
        <v>54</v>
      </c>
      <c r="B3777">
        <v>24</v>
      </c>
      <c r="C3777" s="2" t="s">
        <v>4919</v>
      </c>
      <c r="D3777" s="7">
        <v>40580</v>
      </c>
      <c r="E3777" t="s">
        <v>10408</v>
      </c>
      <c r="F3777" t="s">
        <v>1708</v>
      </c>
      <c r="G3777" t="s">
        <v>10408</v>
      </c>
      <c r="H3777" s="3" t="s">
        <v>1476</v>
      </c>
      <c r="I3777" s="3" t="s">
        <v>4820</v>
      </c>
      <c r="J3777" s="3"/>
      <c r="K3777" s="3" t="s">
        <v>4843</v>
      </c>
      <c r="L3777" s="3" t="s">
        <v>4844</v>
      </c>
    </row>
    <row r="3778" spans="1:14" hidden="1" x14ac:dyDescent="0.25">
      <c r="A3778">
        <v>54</v>
      </c>
      <c r="B3778">
        <v>25</v>
      </c>
      <c r="C3778" s="2" t="s">
        <v>4919</v>
      </c>
      <c r="D3778" s="7">
        <v>40580</v>
      </c>
      <c r="E3778" t="s">
        <v>10408</v>
      </c>
      <c r="F3778" t="s">
        <v>1708</v>
      </c>
      <c r="G3778" t="s">
        <v>10408</v>
      </c>
      <c r="H3778" s="3" t="s">
        <v>17</v>
      </c>
      <c r="I3778" s="3" t="s">
        <v>292</v>
      </c>
      <c r="J3778" s="3"/>
      <c r="K3778" s="3" t="s">
        <v>4844</v>
      </c>
      <c r="L3778" s="3" t="s">
        <v>4845</v>
      </c>
    </row>
    <row r="3779" spans="1:14" hidden="1" x14ac:dyDescent="0.25">
      <c r="A3779">
        <v>54</v>
      </c>
      <c r="B3779">
        <v>26</v>
      </c>
      <c r="C3779" s="2" t="s">
        <v>4919</v>
      </c>
      <c r="D3779" s="7">
        <v>40580</v>
      </c>
      <c r="E3779" t="s">
        <v>10408</v>
      </c>
      <c r="F3779" t="s">
        <v>1708</v>
      </c>
      <c r="G3779" t="s">
        <v>10408</v>
      </c>
      <c r="H3779" s="3" t="s">
        <v>17</v>
      </c>
      <c r="I3779" s="3" t="s">
        <v>154</v>
      </c>
      <c r="J3779" s="3"/>
      <c r="K3779" s="3" t="s">
        <v>4845</v>
      </c>
      <c r="L3779" s="3" t="s">
        <v>4846</v>
      </c>
    </row>
    <row r="3780" spans="1:14" hidden="1" x14ac:dyDescent="0.25">
      <c r="A3780">
        <v>54</v>
      </c>
      <c r="B3780">
        <v>27</v>
      </c>
      <c r="C3780" s="2" t="s">
        <v>4919</v>
      </c>
      <c r="D3780" s="7">
        <v>40580</v>
      </c>
      <c r="E3780" t="s">
        <v>10408</v>
      </c>
      <c r="F3780" t="s">
        <v>1708</v>
      </c>
      <c r="G3780" t="s">
        <v>10408</v>
      </c>
      <c r="H3780" s="3" t="s">
        <v>17</v>
      </c>
      <c r="I3780" s="3" t="s">
        <v>292</v>
      </c>
      <c r="J3780" s="3"/>
      <c r="K3780" s="3" t="s">
        <v>4846</v>
      </c>
      <c r="L3780" s="3" t="s">
        <v>4847</v>
      </c>
    </row>
    <row r="3781" spans="1:14" hidden="1" x14ac:dyDescent="0.25">
      <c r="A3781">
        <v>54</v>
      </c>
      <c r="B3781">
        <v>28</v>
      </c>
      <c r="C3781" s="2" t="s">
        <v>4919</v>
      </c>
      <c r="D3781" s="7">
        <v>40580</v>
      </c>
      <c r="E3781" t="s">
        <v>10408</v>
      </c>
      <c r="F3781" t="s">
        <v>1708</v>
      </c>
      <c r="G3781" t="s">
        <v>10408</v>
      </c>
      <c r="H3781" s="3" t="s">
        <v>53</v>
      </c>
      <c r="I3781" s="3" t="s">
        <v>456</v>
      </c>
      <c r="J3781" s="3" t="s">
        <v>80</v>
      </c>
      <c r="K3781" s="3" t="s">
        <v>4847</v>
      </c>
      <c r="L3781" s="3" t="s">
        <v>4848</v>
      </c>
      <c r="N3781">
        <v>4</v>
      </c>
    </row>
    <row r="3782" spans="1:14" hidden="1" x14ac:dyDescent="0.25">
      <c r="A3782">
        <v>54</v>
      </c>
      <c r="B3782">
        <v>29</v>
      </c>
      <c r="C3782" s="2" t="s">
        <v>4919</v>
      </c>
      <c r="D3782" s="7">
        <v>40580</v>
      </c>
      <c r="E3782" t="s">
        <v>10408</v>
      </c>
      <c r="F3782" t="s">
        <v>1708</v>
      </c>
      <c r="G3782" t="s">
        <v>10408</v>
      </c>
      <c r="H3782" s="3" t="s">
        <v>17</v>
      </c>
      <c r="I3782" s="3" t="s">
        <v>292</v>
      </c>
      <c r="J3782" s="3"/>
      <c r="K3782" s="3" t="s">
        <v>4848</v>
      </c>
      <c r="L3782" s="3" t="s">
        <v>4849</v>
      </c>
    </row>
    <row r="3783" spans="1:14" hidden="1" x14ac:dyDescent="0.25">
      <c r="A3783">
        <v>54</v>
      </c>
      <c r="B3783">
        <v>30</v>
      </c>
      <c r="C3783" s="2" t="s">
        <v>4919</v>
      </c>
      <c r="D3783" s="7">
        <v>40580</v>
      </c>
      <c r="E3783" t="s">
        <v>10408</v>
      </c>
      <c r="F3783" t="s">
        <v>1708</v>
      </c>
      <c r="G3783" t="s">
        <v>10408</v>
      </c>
      <c r="H3783" s="3" t="s">
        <v>17</v>
      </c>
      <c r="I3783" s="3" t="s">
        <v>1977</v>
      </c>
      <c r="J3783" s="3"/>
      <c r="K3783" s="3" t="s">
        <v>4850</v>
      </c>
      <c r="L3783" s="3" t="s">
        <v>4851</v>
      </c>
    </row>
    <row r="3784" spans="1:14" hidden="1" x14ac:dyDescent="0.25">
      <c r="A3784">
        <v>54</v>
      </c>
      <c r="B3784">
        <v>31</v>
      </c>
      <c r="C3784" s="2" t="s">
        <v>4919</v>
      </c>
      <c r="D3784" s="7">
        <v>40580</v>
      </c>
      <c r="E3784" t="s">
        <v>10408</v>
      </c>
      <c r="F3784" t="s">
        <v>1708</v>
      </c>
      <c r="G3784" t="s">
        <v>10408</v>
      </c>
      <c r="H3784" s="3" t="s">
        <v>348</v>
      </c>
      <c r="I3784" s="3" t="s">
        <v>4852</v>
      </c>
      <c r="J3784" s="3"/>
      <c r="K3784" s="3" t="s">
        <v>4851</v>
      </c>
      <c r="L3784" s="3" t="s">
        <v>4853</v>
      </c>
    </row>
    <row r="3785" spans="1:14" hidden="1" x14ac:dyDescent="0.25">
      <c r="A3785">
        <v>54</v>
      </c>
      <c r="B3785">
        <v>32</v>
      </c>
      <c r="C3785" s="2" t="s">
        <v>4919</v>
      </c>
      <c r="D3785" s="7">
        <v>40580</v>
      </c>
      <c r="E3785" t="s">
        <v>10408</v>
      </c>
      <c r="F3785" t="s">
        <v>1708</v>
      </c>
      <c r="G3785" t="s">
        <v>10408</v>
      </c>
      <c r="H3785" s="3" t="s">
        <v>17</v>
      </c>
      <c r="I3785" s="3" t="s">
        <v>292</v>
      </c>
      <c r="J3785" s="3"/>
      <c r="K3785" s="3" t="s">
        <v>4853</v>
      </c>
      <c r="L3785" s="3" t="s">
        <v>4854</v>
      </c>
    </row>
    <row r="3786" spans="1:14" hidden="1" x14ac:dyDescent="0.25">
      <c r="A3786">
        <v>54</v>
      </c>
      <c r="B3786">
        <v>33</v>
      </c>
      <c r="C3786" s="2" t="s">
        <v>4919</v>
      </c>
      <c r="D3786" s="7">
        <v>40580</v>
      </c>
      <c r="E3786" t="s">
        <v>10408</v>
      </c>
      <c r="F3786" t="s">
        <v>1708</v>
      </c>
      <c r="G3786" t="s">
        <v>10408</v>
      </c>
      <c r="H3786" s="3" t="s">
        <v>162</v>
      </c>
      <c r="I3786" s="3" t="s">
        <v>163</v>
      </c>
      <c r="J3786" s="3"/>
      <c r="K3786" s="3" t="s">
        <v>4854</v>
      </c>
      <c r="L3786" s="3" t="s">
        <v>4855</v>
      </c>
    </row>
    <row r="3787" spans="1:14" hidden="1" x14ac:dyDescent="0.25">
      <c r="A3787">
        <v>54</v>
      </c>
      <c r="B3787">
        <v>34</v>
      </c>
      <c r="C3787" s="2" t="s">
        <v>4919</v>
      </c>
      <c r="D3787" s="7">
        <v>40580</v>
      </c>
      <c r="E3787" t="s">
        <v>10408</v>
      </c>
      <c r="F3787" t="s">
        <v>1708</v>
      </c>
      <c r="G3787" t="s">
        <v>10408</v>
      </c>
      <c r="H3787" s="3" t="s">
        <v>24</v>
      </c>
      <c r="I3787" t="s">
        <v>10323</v>
      </c>
      <c r="J3787" s="3"/>
      <c r="K3787" s="3" t="s">
        <v>4855</v>
      </c>
      <c r="L3787" s="3" t="s">
        <v>4856</v>
      </c>
      <c r="M3787" s="4"/>
      <c r="N3787" s="4"/>
    </row>
    <row r="3788" spans="1:14" hidden="1" x14ac:dyDescent="0.25">
      <c r="A3788">
        <v>54</v>
      </c>
      <c r="B3788">
        <v>35</v>
      </c>
      <c r="C3788" s="2" t="s">
        <v>4919</v>
      </c>
      <c r="D3788" s="7">
        <v>40580</v>
      </c>
      <c r="E3788" t="s">
        <v>10408</v>
      </c>
      <c r="F3788" t="s">
        <v>1708</v>
      </c>
      <c r="G3788" t="s">
        <v>10408</v>
      </c>
      <c r="H3788" s="3" t="s">
        <v>24</v>
      </c>
      <c r="I3788" s="3" t="s">
        <v>1548</v>
      </c>
      <c r="J3788" s="3"/>
      <c r="K3788" s="3" t="s">
        <v>4856</v>
      </c>
      <c r="L3788" s="3" t="s">
        <v>4857</v>
      </c>
      <c r="M3788" s="4"/>
      <c r="N3788" s="4"/>
    </row>
    <row r="3789" spans="1:14" hidden="1" x14ac:dyDescent="0.25">
      <c r="A3789">
        <v>54</v>
      </c>
      <c r="B3789">
        <v>36</v>
      </c>
      <c r="C3789" s="2" t="s">
        <v>4919</v>
      </c>
      <c r="D3789" s="7">
        <v>40580</v>
      </c>
      <c r="E3789" t="s">
        <v>10408</v>
      </c>
      <c r="F3789" t="s">
        <v>1708</v>
      </c>
      <c r="G3789" t="s">
        <v>10408</v>
      </c>
      <c r="H3789" s="3" t="s">
        <v>10</v>
      </c>
      <c r="I3789" s="3" t="s">
        <v>118</v>
      </c>
      <c r="J3789" s="3"/>
      <c r="K3789" s="3" t="s">
        <v>4857</v>
      </c>
      <c r="L3789" s="3" t="s">
        <v>4858</v>
      </c>
    </row>
    <row r="3790" spans="1:14" hidden="1" x14ac:dyDescent="0.25">
      <c r="A3790">
        <v>54</v>
      </c>
      <c r="B3790">
        <v>37</v>
      </c>
      <c r="C3790" s="2" t="s">
        <v>4919</v>
      </c>
      <c r="D3790" s="7">
        <v>40580</v>
      </c>
      <c r="E3790" t="s">
        <v>10408</v>
      </c>
      <c r="F3790" t="s">
        <v>1708</v>
      </c>
      <c r="G3790" t="s">
        <v>10408</v>
      </c>
      <c r="H3790" s="3" t="s">
        <v>1476</v>
      </c>
      <c r="I3790" s="3" t="s">
        <v>4859</v>
      </c>
      <c r="J3790" s="3"/>
      <c r="K3790" s="3" t="s">
        <v>4858</v>
      </c>
      <c r="L3790" s="3" t="s">
        <v>4860</v>
      </c>
    </row>
    <row r="3791" spans="1:14" hidden="1" x14ac:dyDescent="0.25">
      <c r="A3791">
        <v>54</v>
      </c>
      <c r="B3791">
        <v>38</v>
      </c>
      <c r="C3791" s="2" t="s">
        <v>4919</v>
      </c>
      <c r="D3791" s="7">
        <v>40580</v>
      </c>
      <c r="E3791" t="s">
        <v>10408</v>
      </c>
      <c r="F3791" t="s">
        <v>1708</v>
      </c>
      <c r="G3791" t="s">
        <v>10408</v>
      </c>
      <c r="H3791" s="3" t="s">
        <v>10</v>
      </c>
      <c r="I3791" s="3" t="s">
        <v>118</v>
      </c>
      <c r="J3791" s="3"/>
      <c r="K3791" s="3" t="s">
        <v>4860</v>
      </c>
      <c r="L3791" s="3" t="s">
        <v>4861</v>
      </c>
    </row>
    <row r="3792" spans="1:14" hidden="1" x14ac:dyDescent="0.25">
      <c r="A3792">
        <v>54</v>
      </c>
      <c r="B3792">
        <v>39</v>
      </c>
      <c r="C3792" s="2" t="s">
        <v>4919</v>
      </c>
      <c r="D3792" s="7">
        <v>40580</v>
      </c>
      <c r="E3792" t="s">
        <v>10408</v>
      </c>
      <c r="F3792" t="s">
        <v>1708</v>
      </c>
      <c r="G3792" t="s">
        <v>10408</v>
      </c>
      <c r="H3792" s="3" t="s">
        <v>17</v>
      </c>
      <c r="I3792" s="3" t="s">
        <v>120</v>
      </c>
      <c r="J3792" s="3"/>
      <c r="K3792" s="3" t="s">
        <v>4861</v>
      </c>
      <c r="L3792" s="3" t="s">
        <v>4862</v>
      </c>
    </row>
    <row r="3793" spans="1:14" hidden="1" x14ac:dyDescent="0.25">
      <c r="A3793">
        <v>54</v>
      </c>
      <c r="B3793">
        <v>40</v>
      </c>
      <c r="C3793" s="2" t="s">
        <v>4919</v>
      </c>
      <c r="D3793" s="7">
        <v>40580</v>
      </c>
      <c r="E3793" t="s">
        <v>10408</v>
      </c>
      <c r="F3793" t="s">
        <v>1708</v>
      </c>
      <c r="G3793" t="s">
        <v>10408</v>
      </c>
      <c r="H3793" s="3" t="s">
        <v>17</v>
      </c>
      <c r="I3793" s="3" t="s">
        <v>1977</v>
      </c>
      <c r="J3793" s="3"/>
      <c r="K3793" s="3" t="s">
        <v>4862</v>
      </c>
      <c r="L3793" s="3" t="s">
        <v>4863</v>
      </c>
    </row>
    <row r="3794" spans="1:14" hidden="1" x14ac:dyDescent="0.25">
      <c r="A3794">
        <v>54</v>
      </c>
      <c r="B3794">
        <v>41</v>
      </c>
      <c r="C3794" s="2" t="s">
        <v>4919</v>
      </c>
      <c r="D3794" s="7">
        <v>40580</v>
      </c>
      <c r="E3794" t="s">
        <v>10408</v>
      </c>
      <c r="F3794" t="s">
        <v>1708</v>
      </c>
      <c r="G3794" t="s">
        <v>10408</v>
      </c>
      <c r="H3794" s="3" t="s">
        <v>348</v>
      </c>
      <c r="I3794" s="3" t="s">
        <v>4852</v>
      </c>
      <c r="J3794" s="3"/>
      <c r="K3794" s="3" t="s">
        <v>4863</v>
      </c>
      <c r="L3794" s="3" t="s">
        <v>4864</v>
      </c>
    </row>
    <row r="3795" spans="1:14" hidden="1" x14ac:dyDescent="0.25">
      <c r="A3795">
        <v>54</v>
      </c>
      <c r="B3795">
        <v>42</v>
      </c>
      <c r="C3795" s="2" t="s">
        <v>4919</v>
      </c>
      <c r="D3795" s="7">
        <v>40580</v>
      </c>
      <c r="E3795" t="s">
        <v>10408</v>
      </c>
      <c r="F3795" t="s">
        <v>1708</v>
      </c>
      <c r="G3795" t="s">
        <v>10408</v>
      </c>
      <c r="H3795" s="3" t="s">
        <v>17</v>
      </c>
      <c r="I3795" s="3" t="s">
        <v>814</v>
      </c>
      <c r="J3795" s="3"/>
      <c r="K3795" s="3" t="s">
        <v>4864</v>
      </c>
      <c r="L3795" s="3" t="s">
        <v>4161</v>
      </c>
    </row>
    <row r="3796" spans="1:14" hidden="1" x14ac:dyDescent="0.25">
      <c r="A3796">
        <v>54</v>
      </c>
      <c r="B3796">
        <v>43</v>
      </c>
      <c r="C3796" s="2" t="s">
        <v>4919</v>
      </c>
      <c r="D3796" s="7">
        <v>40580</v>
      </c>
      <c r="E3796" t="s">
        <v>10408</v>
      </c>
      <c r="F3796" t="s">
        <v>1708</v>
      </c>
      <c r="G3796" t="s">
        <v>10408</v>
      </c>
      <c r="H3796" s="3" t="s">
        <v>24</v>
      </c>
      <c r="I3796" t="s">
        <v>10323</v>
      </c>
      <c r="J3796" s="3"/>
      <c r="K3796" s="3" t="s">
        <v>4161</v>
      </c>
      <c r="L3796" s="3" t="s">
        <v>4865</v>
      </c>
      <c r="M3796" s="4"/>
      <c r="N3796" s="4"/>
    </row>
    <row r="3797" spans="1:14" hidden="1" x14ac:dyDescent="0.25">
      <c r="A3797">
        <v>54</v>
      </c>
      <c r="B3797">
        <v>44</v>
      </c>
      <c r="C3797" s="2" t="s">
        <v>4919</v>
      </c>
      <c r="D3797" s="7">
        <v>40580</v>
      </c>
      <c r="E3797" t="s">
        <v>10408</v>
      </c>
      <c r="F3797" t="s">
        <v>1708</v>
      </c>
      <c r="G3797" t="s">
        <v>10408</v>
      </c>
      <c r="H3797" s="3" t="s">
        <v>10</v>
      </c>
      <c r="I3797" s="3" t="s">
        <v>118</v>
      </c>
      <c r="J3797" s="3"/>
      <c r="K3797" s="3" t="s">
        <v>4865</v>
      </c>
      <c r="L3797" s="3" t="s">
        <v>4866</v>
      </c>
    </row>
    <row r="3798" spans="1:14" hidden="1" x14ac:dyDescent="0.25">
      <c r="A3798">
        <v>54</v>
      </c>
      <c r="B3798">
        <v>45</v>
      </c>
      <c r="C3798" s="2" t="s">
        <v>4919</v>
      </c>
      <c r="D3798" s="7">
        <v>40580</v>
      </c>
      <c r="E3798" t="s">
        <v>10408</v>
      </c>
      <c r="F3798" t="s">
        <v>1708</v>
      </c>
      <c r="G3798" t="s">
        <v>10408</v>
      </c>
      <c r="H3798" s="3" t="s">
        <v>17</v>
      </c>
      <c r="I3798" s="3" t="s">
        <v>120</v>
      </c>
      <c r="J3798" s="3"/>
      <c r="K3798" s="3" t="s">
        <v>4866</v>
      </c>
      <c r="L3798" s="3" t="s">
        <v>4867</v>
      </c>
    </row>
    <row r="3799" spans="1:14" hidden="1" x14ac:dyDescent="0.25">
      <c r="A3799">
        <v>54</v>
      </c>
      <c r="B3799">
        <v>46</v>
      </c>
      <c r="C3799" s="2" t="s">
        <v>4919</v>
      </c>
      <c r="D3799" s="7">
        <v>40580</v>
      </c>
      <c r="E3799" t="s">
        <v>10408</v>
      </c>
      <c r="F3799" t="s">
        <v>1708</v>
      </c>
      <c r="G3799" t="s">
        <v>10408</v>
      </c>
      <c r="H3799" s="3" t="s">
        <v>1476</v>
      </c>
      <c r="I3799" s="3" t="s">
        <v>4820</v>
      </c>
      <c r="J3799" s="3"/>
      <c r="K3799" s="3" t="s">
        <v>4867</v>
      </c>
      <c r="L3799" s="3" t="s">
        <v>4868</v>
      </c>
    </row>
    <row r="3800" spans="1:14" hidden="1" x14ac:dyDescent="0.25">
      <c r="A3800">
        <v>54</v>
      </c>
      <c r="B3800">
        <v>47</v>
      </c>
      <c r="C3800" s="2" t="s">
        <v>4919</v>
      </c>
      <c r="D3800" s="7">
        <v>40580</v>
      </c>
      <c r="E3800" t="s">
        <v>10408</v>
      </c>
      <c r="F3800" t="s">
        <v>1708</v>
      </c>
      <c r="G3800" t="s">
        <v>10408</v>
      </c>
      <c r="H3800" s="3" t="s">
        <v>17</v>
      </c>
      <c r="I3800" s="3" t="s">
        <v>1977</v>
      </c>
      <c r="J3800" s="3"/>
      <c r="K3800" s="3" t="s">
        <v>4868</v>
      </c>
      <c r="L3800" s="3" t="s">
        <v>4869</v>
      </c>
    </row>
    <row r="3801" spans="1:14" hidden="1" x14ac:dyDescent="0.25">
      <c r="A3801">
        <v>54</v>
      </c>
      <c r="B3801">
        <v>48</v>
      </c>
      <c r="C3801" s="2" t="s">
        <v>4919</v>
      </c>
      <c r="D3801" s="7">
        <v>40580</v>
      </c>
      <c r="E3801" t="s">
        <v>10408</v>
      </c>
      <c r="F3801" t="s">
        <v>1708</v>
      </c>
      <c r="G3801" t="s">
        <v>10408</v>
      </c>
      <c r="H3801" s="3" t="s">
        <v>17</v>
      </c>
      <c r="I3801" s="3" t="s">
        <v>292</v>
      </c>
      <c r="J3801" s="3"/>
      <c r="K3801" s="3" t="s">
        <v>4869</v>
      </c>
      <c r="L3801" s="3" t="s">
        <v>4870</v>
      </c>
    </row>
    <row r="3802" spans="1:14" hidden="1" x14ac:dyDescent="0.25">
      <c r="A3802">
        <v>54</v>
      </c>
      <c r="B3802">
        <v>49</v>
      </c>
      <c r="C3802" s="2" t="s">
        <v>4919</v>
      </c>
      <c r="D3802" s="7">
        <v>40580</v>
      </c>
      <c r="E3802" t="s">
        <v>10408</v>
      </c>
      <c r="F3802" t="s">
        <v>1708</v>
      </c>
      <c r="G3802" t="s">
        <v>10408</v>
      </c>
      <c r="H3802" s="3" t="s">
        <v>10</v>
      </c>
      <c r="I3802" s="3" t="s">
        <v>118</v>
      </c>
      <c r="J3802" s="3"/>
      <c r="K3802" s="3" t="s">
        <v>4870</v>
      </c>
      <c r="L3802" s="3" t="s">
        <v>4871</v>
      </c>
    </row>
    <row r="3803" spans="1:14" hidden="1" x14ac:dyDescent="0.25">
      <c r="A3803">
        <v>54</v>
      </c>
      <c r="B3803">
        <v>50</v>
      </c>
      <c r="C3803" s="2" t="s">
        <v>4919</v>
      </c>
      <c r="D3803" s="7">
        <v>40580</v>
      </c>
      <c r="E3803" t="s">
        <v>10408</v>
      </c>
      <c r="F3803" t="s">
        <v>1708</v>
      </c>
      <c r="G3803" t="s">
        <v>10408</v>
      </c>
      <c r="H3803" s="3" t="s">
        <v>1476</v>
      </c>
      <c r="I3803" s="3" t="s">
        <v>92</v>
      </c>
      <c r="J3803" s="3"/>
      <c r="K3803" s="3" t="s">
        <v>4871</v>
      </c>
      <c r="L3803" s="3" t="s">
        <v>4871</v>
      </c>
    </row>
    <row r="3804" spans="1:14" hidden="1" x14ac:dyDescent="0.25">
      <c r="A3804">
        <v>54</v>
      </c>
      <c r="B3804">
        <v>51</v>
      </c>
      <c r="C3804" s="2" t="s">
        <v>4919</v>
      </c>
      <c r="D3804" s="7">
        <v>40580</v>
      </c>
      <c r="E3804" t="s">
        <v>10408</v>
      </c>
      <c r="F3804" t="s">
        <v>1708</v>
      </c>
      <c r="G3804" t="s">
        <v>10408</v>
      </c>
      <c r="H3804" s="3" t="s">
        <v>10</v>
      </c>
      <c r="I3804" s="3" t="s">
        <v>118</v>
      </c>
      <c r="J3804" s="3"/>
      <c r="K3804" s="3" t="s">
        <v>4871</v>
      </c>
      <c r="L3804" s="3" t="s">
        <v>4872</v>
      </c>
    </row>
    <row r="3805" spans="1:14" hidden="1" x14ac:dyDescent="0.25">
      <c r="A3805">
        <v>54</v>
      </c>
      <c r="B3805">
        <v>52</v>
      </c>
      <c r="C3805" s="2" t="s">
        <v>4919</v>
      </c>
      <c r="D3805" s="7">
        <v>40580</v>
      </c>
      <c r="E3805" t="s">
        <v>10408</v>
      </c>
      <c r="F3805" t="s">
        <v>1708</v>
      </c>
      <c r="G3805" t="s">
        <v>10408</v>
      </c>
      <c r="H3805" s="3" t="s">
        <v>1476</v>
      </c>
      <c r="I3805" s="3" t="s">
        <v>4873</v>
      </c>
      <c r="J3805" s="3"/>
      <c r="K3805" s="3" t="s">
        <v>4872</v>
      </c>
      <c r="L3805" s="3" t="s">
        <v>4874</v>
      </c>
    </row>
    <row r="3806" spans="1:14" hidden="1" x14ac:dyDescent="0.25">
      <c r="A3806">
        <v>54</v>
      </c>
      <c r="B3806">
        <v>53</v>
      </c>
      <c r="C3806" s="2" t="s">
        <v>4919</v>
      </c>
      <c r="D3806" s="7">
        <v>40580</v>
      </c>
      <c r="E3806" t="s">
        <v>10408</v>
      </c>
      <c r="F3806" t="s">
        <v>1708</v>
      </c>
      <c r="G3806" t="s">
        <v>10408</v>
      </c>
      <c r="H3806" s="3" t="s">
        <v>1476</v>
      </c>
      <c r="I3806" s="3" t="s">
        <v>4873</v>
      </c>
      <c r="J3806" s="3"/>
      <c r="K3806" s="3" t="s">
        <v>4874</v>
      </c>
      <c r="L3806" s="3" t="s">
        <v>4875</v>
      </c>
    </row>
    <row r="3807" spans="1:14" hidden="1" x14ac:dyDescent="0.25">
      <c r="A3807">
        <v>54</v>
      </c>
      <c r="B3807">
        <v>54</v>
      </c>
      <c r="C3807" s="2" t="s">
        <v>4919</v>
      </c>
      <c r="D3807" s="7">
        <v>40580</v>
      </c>
      <c r="E3807" t="s">
        <v>10408</v>
      </c>
      <c r="F3807" t="s">
        <v>1708</v>
      </c>
      <c r="G3807" t="s">
        <v>10408</v>
      </c>
      <c r="H3807" s="3" t="s">
        <v>17</v>
      </c>
      <c r="I3807" s="3" t="s">
        <v>18</v>
      </c>
      <c r="J3807" s="3"/>
      <c r="K3807" s="3" t="s">
        <v>4875</v>
      </c>
      <c r="L3807" s="3" t="s">
        <v>4876</v>
      </c>
    </row>
    <row r="3808" spans="1:14" hidden="1" x14ac:dyDescent="0.25">
      <c r="A3808">
        <v>54</v>
      </c>
      <c r="B3808">
        <v>55</v>
      </c>
      <c r="C3808" s="2" t="s">
        <v>4919</v>
      </c>
      <c r="D3808" s="7">
        <v>40580</v>
      </c>
      <c r="E3808" t="s">
        <v>10408</v>
      </c>
      <c r="F3808" t="s">
        <v>1708</v>
      </c>
      <c r="G3808" t="s">
        <v>10408</v>
      </c>
      <c r="H3808" s="3" t="s">
        <v>17</v>
      </c>
      <c r="I3808" s="3" t="s">
        <v>101</v>
      </c>
      <c r="J3808" s="3"/>
      <c r="K3808" s="3" t="s">
        <v>4876</v>
      </c>
      <c r="L3808" s="3" t="s">
        <v>4877</v>
      </c>
    </row>
    <row r="3809" spans="1:14" hidden="1" x14ac:dyDescent="0.25">
      <c r="A3809">
        <v>54</v>
      </c>
      <c r="B3809">
        <v>56</v>
      </c>
      <c r="C3809" s="2" t="s">
        <v>4919</v>
      </c>
      <c r="D3809" s="7">
        <v>40580</v>
      </c>
      <c r="E3809" t="s">
        <v>10408</v>
      </c>
      <c r="F3809" t="s">
        <v>1708</v>
      </c>
      <c r="G3809" t="s">
        <v>10408</v>
      </c>
      <c r="H3809" s="3" t="s">
        <v>53</v>
      </c>
      <c r="I3809" s="3" t="s">
        <v>79</v>
      </c>
      <c r="J3809" s="3" t="s">
        <v>92</v>
      </c>
      <c r="K3809" s="3" t="s">
        <v>4877</v>
      </c>
      <c r="L3809" s="3" t="s">
        <v>4878</v>
      </c>
      <c r="N3809">
        <v>6</v>
      </c>
    </row>
    <row r="3810" spans="1:14" hidden="1" x14ac:dyDescent="0.25">
      <c r="A3810">
        <v>54</v>
      </c>
      <c r="B3810">
        <v>57</v>
      </c>
      <c r="C3810" s="2" t="s">
        <v>4919</v>
      </c>
      <c r="D3810" s="7">
        <v>40580</v>
      </c>
      <c r="E3810" t="s">
        <v>10408</v>
      </c>
      <c r="F3810" t="s">
        <v>1708</v>
      </c>
      <c r="G3810" t="s">
        <v>10408</v>
      </c>
      <c r="H3810" s="3" t="s">
        <v>162</v>
      </c>
      <c r="I3810" t="s">
        <v>10323</v>
      </c>
      <c r="J3810" s="3"/>
      <c r="K3810" s="3" t="s">
        <v>4878</v>
      </c>
      <c r="L3810" s="3" t="s">
        <v>4879</v>
      </c>
    </row>
    <row r="3811" spans="1:14" hidden="1" x14ac:dyDescent="0.25">
      <c r="A3811">
        <v>54</v>
      </c>
      <c r="B3811">
        <v>58</v>
      </c>
      <c r="C3811" s="2" t="s">
        <v>4919</v>
      </c>
      <c r="D3811" s="7">
        <v>40580</v>
      </c>
      <c r="E3811" t="s">
        <v>10408</v>
      </c>
      <c r="F3811" t="s">
        <v>1708</v>
      </c>
      <c r="G3811" t="s">
        <v>10408</v>
      </c>
      <c r="H3811" s="3" t="s">
        <v>24</v>
      </c>
      <c r="I3811" t="s">
        <v>10323</v>
      </c>
      <c r="J3811" s="3"/>
      <c r="K3811" s="3" t="s">
        <v>4879</v>
      </c>
      <c r="L3811" s="3" t="s">
        <v>4880</v>
      </c>
      <c r="M3811" s="4"/>
      <c r="N3811" s="4"/>
    </row>
    <row r="3812" spans="1:14" hidden="1" x14ac:dyDescent="0.25">
      <c r="A3812">
        <v>54</v>
      </c>
      <c r="B3812">
        <v>59</v>
      </c>
      <c r="C3812" s="2" t="s">
        <v>4919</v>
      </c>
      <c r="D3812" s="7">
        <v>40580</v>
      </c>
      <c r="E3812" t="s">
        <v>10408</v>
      </c>
      <c r="F3812" t="s">
        <v>1708</v>
      </c>
      <c r="G3812" t="s">
        <v>10408</v>
      </c>
      <c r="H3812" s="3" t="s">
        <v>10</v>
      </c>
      <c r="I3812" s="3" t="s">
        <v>113</v>
      </c>
      <c r="J3812" s="3"/>
      <c r="K3812" s="3" t="s">
        <v>4880</v>
      </c>
      <c r="L3812" s="3" t="s">
        <v>4881</v>
      </c>
    </row>
    <row r="3813" spans="1:14" hidden="1" x14ac:dyDescent="0.25">
      <c r="A3813">
        <v>54</v>
      </c>
      <c r="B3813">
        <v>60</v>
      </c>
      <c r="C3813" s="2" t="s">
        <v>4919</v>
      </c>
      <c r="D3813" s="7">
        <v>40580</v>
      </c>
      <c r="E3813" t="s">
        <v>10408</v>
      </c>
      <c r="F3813" t="s">
        <v>1708</v>
      </c>
      <c r="G3813" t="s">
        <v>10408</v>
      </c>
      <c r="H3813" s="3" t="s">
        <v>10</v>
      </c>
      <c r="I3813" s="3" t="s">
        <v>118</v>
      </c>
      <c r="J3813" s="3"/>
      <c r="K3813" s="3" t="s">
        <v>4881</v>
      </c>
      <c r="L3813" s="3" t="s">
        <v>4882</v>
      </c>
    </row>
    <row r="3814" spans="1:14" hidden="1" x14ac:dyDescent="0.25">
      <c r="A3814">
        <v>54</v>
      </c>
      <c r="B3814">
        <v>61</v>
      </c>
      <c r="C3814" s="2" t="s">
        <v>4919</v>
      </c>
      <c r="D3814" s="7">
        <v>40580</v>
      </c>
      <c r="E3814" t="s">
        <v>10408</v>
      </c>
      <c r="F3814" t="s">
        <v>1708</v>
      </c>
      <c r="G3814" t="s">
        <v>10408</v>
      </c>
      <c r="H3814" s="3" t="s">
        <v>1476</v>
      </c>
      <c r="I3814" s="3" t="s">
        <v>4873</v>
      </c>
      <c r="J3814" s="3"/>
      <c r="K3814" s="3" t="s">
        <v>4882</v>
      </c>
      <c r="L3814" s="3" t="s">
        <v>4883</v>
      </c>
    </row>
    <row r="3815" spans="1:14" hidden="1" x14ac:dyDescent="0.25">
      <c r="A3815">
        <v>54</v>
      </c>
      <c r="B3815">
        <v>62</v>
      </c>
      <c r="C3815" s="2" t="s">
        <v>4919</v>
      </c>
      <c r="D3815" s="7">
        <v>40580</v>
      </c>
      <c r="E3815" t="s">
        <v>10408</v>
      </c>
      <c r="F3815" t="s">
        <v>1708</v>
      </c>
      <c r="G3815" t="s">
        <v>10408</v>
      </c>
      <c r="H3815" s="3" t="s">
        <v>17</v>
      </c>
      <c r="I3815" s="3" t="s">
        <v>1977</v>
      </c>
      <c r="J3815" s="3"/>
      <c r="K3815" s="3" t="s">
        <v>4883</v>
      </c>
      <c r="L3815" s="3" t="s">
        <v>4884</v>
      </c>
    </row>
    <row r="3816" spans="1:14" hidden="1" x14ac:dyDescent="0.25">
      <c r="A3816">
        <v>54</v>
      </c>
      <c r="B3816">
        <v>63</v>
      </c>
      <c r="C3816" s="2" t="s">
        <v>4919</v>
      </c>
      <c r="D3816" s="7">
        <v>40580</v>
      </c>
      <c r="E3816" t="s">
        <v>10408</v>
      </c>
      <c r="F3816" t="s">
        <v>1708</v>
      </c>
      <c r="G3816" t="s">
        <v>10408</v>
      </c>
      <c r="H3816" s="3" t="s">
        <v>348</v>
      </c>
      <c r="I3816" s="3" t="s">
        <v>894</v>
      </c>
      <c r="J3816" s="3"/>
      <c r="K3816" s="3" t="s">
        <v>4884</v>
      </c>
      <c r="L3816" s="3" t="s">
        <v>4885</v>
      </c>
    </row>
    <row r="3817" spans="1:14" hidden="1" x14ac:dyDescent="0.25">
      <c r="A3817">
        <v>54</v>
      </c>
      <c r="B3817">
        <v>64</v>
      </c>
      <c r="C3817" s="2" t="s">
        <v>4919</v>
      </c>
      <c r="D3817" s="7">
        <v>40580</v>
      </c>
      <c r="E3817" t="s">
        <v>10408</v>
      </c>
      <c r="F3817" t="s">
        <v>1708</v>
      </c>
      <c r="G3817" t="s">
        <v>10408</v>
      </c>
      <c r="H3817" s="3" t="s">
        <v>17</v>
      </c>
      <c r="I3817" s="3" t="s">
        <v>101</v>
      </c>
      <c r="J3817" s="3"/>
      <c r="K3817" s="3" t="s">
        <v>4886</v>
      </c>
      <c r="L3817" s="3" t="s">
        <v>4887</v>
      </c>
    </row>
    <row r="3818" spans="1:14" hidden="1" x14ac:dyDescent="0.25">
      <c r="A3818">
        <v>54</v>
      </c>
      <c r="B3818">
        <v>65</v>
      </c>
      <c r="C3818" s="2" t="s">
        <v>4919</v>
      </c>
      <c r="D3818" s="7">
        <v>40580</v>
      </c>
      <c r="E3818" t="s">
        <v>10408</v>
      </c>
      <c r="F3818" t="s">
        <v>1708</v>
      </c>
      <c r="G3818" t="s">
        <v>10408</v>
      </c>
      <c r="H3818" s="3" t="s">
        <v>17</v>
      </c>
      <c r="I3818" s="3" t="s">
        <v>73</v>
      </c>
      <c r="J3818" s="3"/>
      <c r="K3818" s="3" t="s">
        <v>4887</v>
      </c>
      <c r="L3818" s="3" t="s">
        <v>4888</v>
      </c>
    </row>
    <row r="3819" spans="1:14" hidden="1" x14ac:dyDescent="0.25">
      <c r="A3819">
        <v>54</v>
      </c>
      <c r="B3819">
        <v>66</v>
      </c>
      <c r="C3819" s="2" t="s">
        <v>4919</v>
      </c>
      <c r="D3819" s="7">
        <v>40580</v>
      </c>
      <c r="E3819" t="s">
        <v>10408</v>
      </c>
      <c r="F3819" t="s">
        <v>1708</v>
      </c>
      <c r="G3819" t="s">
        <v>10408</v>
      </c>
      <c r="H3819" s="3" t="s">
        <v>33</v>
      </c>
      <c r="I3819" t="s">
        <v>34</v>
      </c>
      <c r="J3819" s="3"/>
      <c r="K3819" s="3" t="s">
        <v>4888</v>
      </c>
      <c r="L3819" s="3" t="s">
        <v>4888</v>
      </c>
    </row>
    <row r="3820" spans="1:14" hidden="1" x14ac:dyDescent="0.25">
      <c r="A3820">
        <v>54</v>
      </c>
      <c r="B3820">
        <v>67</v>
      </c>
      <c r="C3820" s="2" t="s">
        <v>4919</v>
      </c>
      <c r="D3820" s="7">
        <v>40580</v>
      </c>
      <c r="E3820" t="s">
        <v>10408</v>
      </c>
      <c r="F3820" t="s">
        <v>1708</v>
      </c>
      <c r="G3820" t="s">
        <v>10408</v>
      </c>
      <c r="H3820" s="3" t="s">
        <v>17</v>
      </c>
      <c r="I3820" s="3" t="s">
        <v>48</v>
      </c>
      <c r="J3820" s="3"/>
      <c r="K3820" s="3" t="s">
        <v>4888</v>
      </c>
      <c r="L3820" s="3" t="s">
        <v>4889</v>
      </c>
    </row>
    <row r="3821" spans="1:14" hidden="1" x14ac:dyDescent="0.25">
      <c r="A3821">
        <v>54</v>
      </c>
      <c r="B3821">
        <v>68</v>
      </c>
      <c r="C3821" s="2" t="s">
        <v>4919</v>
      </c>
      <c r="D3821" s="7">
        <v>40580</v>
      </c>
      <c r="E3821" t="s">
        <v>10408</v>
      </c>
      <c r="F3821" t="s">
        <v>1708</v>
      </c>
      <c r="G3821" t="s">
        <v>10408</v>
      </c>
      <c r="H3821" s="3" t="s">
        <v>17</v>
      </c>
      <c r="I3821" s="3" t="s">
        <v>120</v>
      </c>
      <c r="J3821" s="3"/>
      <c r="K3821" s="3" t="s">
        <v>4889</v>
      </c>
      <c r="L3821" s="3" t="s">
        <v>4890</v>
      </c>
    </row>
    <row r="3822" spans="1:14" hidden="1" x14ac:dyDescent="0.25">
      <c r="A3822">
        <v>54</v>
      </c>
      <c r="B3822">
        <v>69</v>
      </c>
      <c r="C3822" s="2" t="s">
        <v>4919</v>
      </c>
      <c r="D3822" s="7">
        <v>40580</v>
      </c>
      <c r="E3822" t="s">
        <v>10408</v>
      </c>
      <c r="F3822" t="s">
        <v>1708</v>
      </c>
      <c r="G3822" t="s">
        <v>10408</v>
      </c>
      <c r="H3822" s="3" t="s">
        <v>24</v>
      </c>
      <c r="I3822" t="s">
        <v>10323</v>
      </c>
      <c r="J3822" s="3"/>
      <c r="K3822" s="3" t="s">
        <v>4891</v>
      </c>
      <c r="L3822" s="3" t="s">
        <v>4892</v>
      </c>
      <c r="M3822" s="4"/>
      <c r="N3822" s="4"/>
    </row>
    <row r="3823" spans="1:14" hidden="1" x14ac:dyDescent="0.25">
      <c r="A3823">
        <v>54</v>
      </c>
      <c r="B3823">
        <v>70</v>
      </c>
      <c r="C3823" s="2" t="s">
        <v>4919</v>
      </c>
      <c r="D3823" s="7">
        <v>40580</v>
      </c>
      <c r="E3823" t="s">
        <v>10408</v>
      </c>
      <c r="F3823" t="s">
        <v>1708</v>
      </c>
      <c r="G3823" t="s">
        <v>10408</v>
      </c>
      <c r="H3823" s="3" t="s">
        <v>10</v>
      </c>
      <c r="I3823" s="3" t="s">
        <v>118</v>
      </c>
      <c r="J3823" s="3"/>
      <c r="K3823" s="3" t="s">
        <v>4892</v>
      </c>
      <c r="L3823" s="3" t="s">
        <v>4893</v>
      </c>
    </row>
    <row r="3824" spans="1:14" hidden="1" x14ac:dyDescent="0.25">
      <c r="A3824">
        <v>54</v>
      </c>
      <c r="B3824">
        <v>71</v>
      </c>
      <c r="C3824" s="2" t="s">
        <v>4919</v>
      </c>
      <c r="D3824" s="7">
        <v>40580</v>
      </c>
      <c r="E3824" t="s">
        <v>10408</v>
      </c>
      <c r="F3824" t="s">
        <v>1708</v>
      </c>
      <c r="G3824" t="s">
        <v>10408</v>
      </c>
      <c r="H3824" s="3" t="s">
        <v>17</v>
      </c>
      <c r="I3824" s="3" t="s">
        <v>101</v>
      </c>
      <c r="J3824" s="3"/>
      <c r="K3824" s="3" t="s">
        <v>4893</v>
      </c>
      <c r="L3824" s="3" t="s">
        <v>4894</v>
      </c>
    </row>
    <row r="3825" spans="1:14" hidden="1" x14ac:dyDescent="0.25">
      <c r="A3825">
        <v>54</v>
      </c>
      <c r="B3825">
        <v>72</v>
      </c>
      <c r="C3825" s="2" t="s">
        <v>4919</v>
      </c>
      <c r="D3825" s="7">
        <v>40580</v>
      </c>
      <c r="E3825" t="s">
        <v>10408</v>
      </c>
      <c r="F3825" t="s">
        <v>1708</v>
      </c>
      <c r="G3825" t="s">
        <v>10408</v>
      </c>
      <c r="H3825" s="3" t="s">
        <v>53</v>
      </c>
      <c r="I3825" s="3" t="s">
        <v>91</v>
      </c>
      <c r="J3825" s="3" t="s">
        <v>80</v>
      </c>
      <c r="K3825" s="3" t="s">
        <v>4894</v>
      </c>
      <c r="L3825" s="3" t="s">
        <v>4895</v>
      </c>
      <c r="N3825">
        <v>4</v>
      </c>
    </row>
    <row r="3826" spans="1:14" hidden="1" x14ac:dyDescent="0.25">
      <c r="A3826">
        <v>54</v>
      </c>
      <c r="B3826">
        <v>73</v>
      </c>
      <c r="C3826" s="2" t="s">
        <v>4919</v>
      </c>
      <c r="D3826" s="7">
        <v>40580</v>
      </c>
      <c r="E3826" t="s">
        <v>10408</v>
      </c>
      <c r="F3826" t="s">
        <v>1708</v>
      </c>
      <c r="G3826" t="s">
        <v>10408</v>
      </c>
      <c r="H3826" s="3" t="s">
        <v>17</v>
      </c>
      <c r="I3826" s="3" t="s">
        <v>101</v>
      </c>
      <c r="J3826" s="3"/>
      <c r="K3826" s="3" t="s">
        <v>4895</v>
      </c>
      <c r="L3826" s="3" t="s">
        <v>4896</v>
      </c>
    </row>
    <row r="3827" spans="1:14" hidden="1" x14ac:dyDescent="0.25">
      <c r="A3827">
        <v>54</v>
      </c>
      <c r="B3827">
        <v>74</v>
      </c>
      <c r="C3827" s="2" t="s">
        <v>4919</v>
      </c>
      <c r="D3827" s="7">
        <v>40580</v>
      </c>
      <c r="E3827" t="s">
        <v>10408</v>
      </c>
      <c r="F3827" t="s">
        <v>1708</v>
      </c>
      <c r="G3827" t="s">
        <v>10408</v>
      </c>
      <c r="H3827" s="3" t="s">
        <v>53</v>
      </c>
      <c r="I3827" s="3" t="s">
        <v>255</v>
      </c>
      <c r="J3827" s="3" t="s">
        <v>80</v>
      </c>
      <c r="K3827" s="3" t="s">
        <v>4896</v>
      </c>
      <c r="L3827" s="3" t="s">
        <v>4897</v>
      </c>
      <c r="N3827">
        <v>6</v>
      </c>
    </row>
    <row r="3828" spans="1:14" hidden="1" x14ac:dyDescent="0.25">
      <c r="A3828">
        <v>54</v>
      </c>
      <c r="B3828">
        <v>75</v>
      </c>
      <c r="C3828" s="2" t="s">
        <v>4919</v>
      </c>
      <c r="D3828" s="7">
        <v>40580</v>
      </c>
      <c r="E3828" t="s">
        <v>10408</v>
      </c>
      <c r="F3828" t="s">
        <v>1708</v>
      </c>
      <c r="G3828" t="s">
        <v>10408</v>
      </c>
      <c r="H3828" s="3" t="s">
        <v>21</v>
      </c>
      <c r="I3828" s="3" t="s">
        <v>334</v>
      </c>
      <c r="J3828" s="3"/>
      <c r="K3828" s="3" t="s">
        <v>4897</v>
      </c>
      <c r="L3828" s="3" t="s">
        <v>4898</v>
      </c>
    </row>
    <row r="3829" spans="1:14" hidden="1" x14ac:dyDescent="0.25">
      <c r="A3829">
        <v>54</v>
      </c>
      <c r="B3829">
        <v>76</v>
      </c>
      <c r="C3829" s="2" t="s">
        <v>4919</v>
      </c>
      <c r="D3829" s="7">
        <v>40580</v>
      </c>
      <c r="E3829" t="s">
        <v>10408</v>
      </c>
      <c r="F3829" t="s">
        <v>1708</v>
      </c>
      <c r="G3829" t="s">
        <v>10408</v>
      </c>
      <c r="H3829" s="3" t="s">
        <v>24</v>
      </c>
      <c r="I3829" t="s">
        <v>10323</v>
      </c>
      <c r="J3829" s="3"/>
      <c r="K3829" s="3" t="s">
        <v>4899</v>
      </c>
      <c r="L3829" s="3" t="s">
        <v>4900</v>
      </c>
      <c r="M3829" s="4"/>
      <c r="N3829" s="4"/>
    </row>
    <row r="3830" spans="1:14" hidden="1" x14ac:dyDescent="0.25">
      <c r="A3830">
        <v>54</v>
      </c>
      <c r="B3830">
        <v>77</v>
      </c>
      <c r="C3830" s="2" t="s">
        <v>4919</v>
      </c>
      <c r="D3830" s="7">
        <v>40580</v>
      </c>
      <c r="E3830" t="s">
        <v>10408</v>
      </c>
      <c r="F3830" t="s">
        <v>1708</v>
      </c>
      <c r="G3830" t="s">
        <v>10408</v>
      </c>
      <c r="H3830" s="3" t="s">
        <v>10</v>
      </c>
      <c r="I3830" s="3" t="s">
        <v>118</v>
      </c>
      <c r="J3830" s="3"/>
      <c r="K3830" s="3" t="s">
        <v>4900</v>
      </c>
      <c r="L3830" s="3" t="s">
        <v>4901</v>
      </c>
    </row>
    <row r="3831" spans="1:14" hidden="1" x14ac:dyDescent="0.25">
      <c r="A3831">
        <v>54</v>
      </c>
      <c r="B3831">
        <v>78</v>
      </c>
      <c r="C3831" s="2" t="s">
        <v>4919</v>
      </c>
      <c r="D3831" s="7">
        <v>40580</v>
      </c>
      <c r="E3831" t="s">
        <v>10408</v>
      </c>
      <c r="F3831" t="s">
        <v>1708</v>
      </c>
      <c r="G3831" t="s">
        <v>10408</v>
      </c>
      <c r="H3831" s="3" t="s">
        <v>17</v>
      </c>
      <c r="I3831" s="3" t="s">
        <v>101</v>
      </c>
      <c r="J3831" s="3"/>
      <c r="K3831" s="3" t="s">
        <v>4901</v>
      </c>
      <c r="L3831" s="3" t="s">
        <v>4902</v>
      </c>
    </row>
    <row r="3832" spans="1:14" hidden="1" x14ac:dyDescent="0.25">
      <c r="A3832">
        <v>54</v>
      </c>
      <c r="B3832">
        <v>79</v>
      </c>
      <c r="C3832" s="2" t="s">
        <v>4919</v>
      </c>
      <c r="D3832" s="7">
        <v>40580</v>
      </c>
      <c r="E3832" t="s">
        <v>10408</v>
      </c>
      <c r="F3832" t="s">
        <v>1708</v>
      </c>
      <c r="G3832" t="s">
        <v>10408</v>
      </c>
      <c r="H3832" s="3" t="s">
        <v>1476</v>
      </c>
      <c r="I3832" s="3" t="s">
        <v>4903</v>
      </c>
      <c r="J3832" s="3"/>
      <c r="K3832" s="3" t="s">
        <v>4902</v>
      </c>
      <c r="L3832" s="3" t="s">
        <v>4904</v>
      </c>
    </row>
    <row r="3833" spans="1:14" hidden="1" x14ac:dyDescent="0.25">
      <c r="A3833">
        <v>54</v>
      </c>
      <c r="B3833">
        <v>80</v>
      </c>
      <c r="C3833" s="2" t="s">
        <v>4919</v>
      </c>
      <c r="D3833" s="7">
        <v>40580</v>
      </c>
      <c r="E3833" t="s">
        <v>10408</v>
      </c>
      <c r="F3833" t="s">
        <v>1708</v>
      </c>
      <c r="G3833" t="s">
        <v>10408</v>
      </c>
      <c r="H3833" s="3" t="s">
        <v>17</v>
      </c>
      <c r="I3833" s="3" t="s">
        <v>1977</v>
      </c>
      <c r="J3833" s="3"/>
      <c r="K3833" s="3" t="s">
        <v>4904</v>
      </c>
      <c r="L3833" s="3" t="s">
        <v>4905</v>
      </c>
    </row>
    <row r="3834" spans="1:14" hidden="1" x14ac:dyDescent="0.25">
      <c r="A3834">
        <v>54</v>
      </c>
      <c r="B3834">
        <v>81</v>
      </c>
      <c r="C3834" s="2" t="s">
        <v>4919</v>
      </c>
      <c r="D3834" s="7">
        <v>40580</v>
      </c>
      <c r="E3834" t="s">
        <v>10408</v>
      </c>
      <c r="F3834" t="s">
        <v>1708</v>
      </c>
      <c r="G3834" t="s">
        <v>10408</v>
      </c>
      <c r="H3834" s="3" t="s">
        <v>53</v>
      </c>
      <c r="I3834" s="3" t="s">
        <v>456</v>
      </c>
      <c r="J3834" s="3" t="s">
        <v>80</v>
      </c>
      <c r="K3834" s="3" t="s">
        <v>4905</v>
      </c>
      <c r="L3834" s="3" t="s">
        <v>4906</v>
      </c>
      <c r="N3834">
        <v>4</v>
      </c>
    </row>
    <row r="3835" spans="1:14" hidden="1" x14ac:dyDescent="0.25">
      <c r="A3835">
        <v>54</v>
      </c>
      <c r="B3835">
        <v>82</v>
      </c>
      <c r="C3835" s="2" t="s">
        <v>4919</v>
      </c>
      <c r="D3835" s="7">
        <v>40580</v>
      </c>
      <c r="E3835" t="s">
        <v>10408</v>
      </c>
      <c r="F3835" t="s">
        <v>1708</v>
      </c>
      <c r="G3835" t="s">
        <v>10408</v>
      </c>
      <c r="H3835" s="3" t="s">
        <v>162</v>
      </c>
      <c r="I3835" s="3" t="s">
        <v>722</v>
      </c>
      <c r="J3835" s="3"/>
      <c r="K3835" s="3" t="s">
        <v>4906</v>
      </c>
      <c r="L3835" s="3" t="s">
        <v>4907</v>
      </c>
    </row>
    <row r="3836" spans="1:14" hidden="1" x14ac:dyDescent="0.25">
      <c r="A3836">
        <v>54</v>
      </c>
      <c r="B3836">
        <v>83</v>
      </c>
      <c r="C3836" s="2" t="s">
        <v>4919</v>
      </c>
      <c r="D3836" s="7">
        <v>40580</v>
      </c>
      <c r="E3836" t="s">
        <v>10408</v>
      </c>
      <c r="F3836" t="s">
        <v>1708</v>
      </c>
      <c r="G3836" t="s">
        <v>10408</v>
      </c>
      <c r="H3836" s="3" t="s">
        <v>21</v>
      </c>
      <c r="I3836" s="3" t="s">
        <v>22</v>
      </c>
      <c r="J3836" s="3"/>
      <c r="K3836" s="3" t="s">
        <v>4907</v>
      </c>
      <c r="L3836" s="3" t="s">
        <v>4908</v>
      </c>
    </row>
    <row r="3837" spans="1:14" hidden="1" x14ac:dyDescent="0.25">
      <c r="A3837">
        <v>54</v>
      </c>
      <c r="B3837">
        <v>84</v>
      </c>
      <c r="C3837" s="2" t="s">
        <v>4919</v>
      </c>
      <c r="D3837" s="7">
        <v>40580</v>
      </c>
      <c r="E3837" t="s">
        <v>10408</v>
      </c>
      <c r="F3837" t="s">
        <v>1708</v>
      </c>
      <c r="G3837" t="s">
        <v>10408</v>
      </c>
      <c r="H3837" s="3" t="s">
        <v>24</v>
      </c>
      <c r="I3837" t="s">
        <v>10323</v>
      </c>
      <c r="J3837" s="3"/>
      <c r="K3837" s="3" t="s">
        <v>4909</v>
      </c>
      <c r="L3837" s="3" t="s">
        <v>4910</v>
      </c>
      <c r="M3837" s="4"/>
      <c r="N3837" s="4"/>
    </row>
    <row r="3838" spans="1:14" hidden="1" x14ac:dyDescent="0.25">
      <c r="A3838">
        <v>54</v>
      </c>
      <c r="B3838">
        <v>85</v>
      </c>
      <c r="C3838" s="2" t="s">
        <v>4919</v>
      </c>
      <c r="D3838" s="7">
        <v>40580</v>
      </c>
      <c r="E3838" t="s">
        <v>10408</v>
      </c>
      <c r="F3838" t="s">
        <v>1708</v>
      </c>
      <c r="G3838" t="s">
        <v>10408</v>
      </c>
      <c r="H3838" s="3" t="s">
        <v>10</v>
      </c>
      <c r="I3838" s="3" t="s">
        <v>118</v>
      </c>
      <c r="J3838" s="3"/>
      <c r="K3838" s="3" t="s">
        <v>4910</v>
      </c>
      <c r="L3838" s="3" t="s">
        <v>4911</v>
      </c>
    </row>
    <row r="3839" spans="1:14" hidden="1" x14ac:dyDescent="0.25">
      <c r="A3839">
        <v>54</v>
      </c>
      <c r="B3839">
        <v>86</v>
      </c>
      <c r="C3839" s="2" t="s">
        <v>4919</v>
      </c>
      <c r="D3839" s="7">
        <v>40580</v>
      </c>
      <c r="E3839" t="s">
        <v>10408</v>
      </c>
      <c r="F3839" t="s">
        <v>1708</v>
      </c>
      <c r="G3839" t="s">
        <v>10408</v>
      </c>
      <c r="H3839" s="3" t="s">
        <v>1476</v>
      </c>
      <c r="I3839" s="3" t="s">
        <v>92</v>
      </c>
      <c r="J3839" s="3"/>
      <c r="K3839" s="3" t="s">
        <v>4911</v>
      </c>
      <c r="L3839" s="3" t="s">
        <v>4912</v>
      </c>
    </row>
    <row r="3840" spans="1:14" hidden="1" x14ac:dyDescent="0.25">
      <c r="A3840">
        <v>54</v>
      </c>
      <c r="B3840">
        <v>87</v>
      </c>
      <c r="C3840" s="2" t="s">
        <v>4919</v>
      </c>
      <c r="D3840" s="7">
        <v>40580</v>
      </c>
      <c r="E3840" t="s">
        <v>10408</v>
      </c>
      <c r="F3840" t="s">
        <v>1708</v>
      </c>
      <c r="G3840" t="s">
        <v>10408</v>
      </c>
      <c r="H3840" s="3" t="s">
        <v>17</v>
      </c>
      <c r="I3840" s="3" t="s">
        <v>292</v>
      </c>
      <c r="J3840" s="3"/>
      <c r="K3840" s="3" t="s">
        <v>4912</v>
      </c>
      <c r="L3840" s="3" t="s">
        <v>4913</v>
      </c>
    </row>
    <row r="3841" spans="1:14" hidden="1" x14ac:dyDescent="0.25">
      <c r="A3841">
        <v>54</v>
      </c>
      <c r="B3841">
        <v>88</v>
      </c>
      <c r="C3841" s="2" t="s">
        <v>4919</v>
      </c>
      <c r="D3841" s="7">
        <v>40580</v>
      </c>
      <c r="E3841" t="s">
        <v>10408</v>
      </c>
      <c r="F3841" t="s">
        <v>1708</v>
      </c>
      <c r="G3841" t="s">
        <v>10408</v>
      </c>
      <c r="H3841" s="3" t="s">
        <v>1476</v>
      </c>
      <c r="I3841" s="3" t="s">
        <v>92</v>
      </c>
      <c r="J3841" s="3"/>
      <c r="K3841" s="3" t="s">
        <v>4913</v>
      </c>
      <c r="L3841" s="3" t="s">
        <v>4914</v>
      </c>
    </row>
    <row r="3842" spans="1:14" hidden="1" x14ac:dyDescent="0.25">
      <c r="A3842">
        <v>54</v>
      </c>
      <c r="B3842">
        <v>89</v>
      </c>
      <c r="C3842" s="2" t="s">
        <v>4919</v>
      </c>
      <c r="D3842" s="7">
        <v>40580</v>
      </c>
      <c r="E3842" t="s">
        <v>10408</v>
      </c>
      <c r="F3842" t="s">
        <v>1708</v>
      </c>
      <c r="G3842" t="s">
        <v>10408</v>
      </c>
      <c r="H3842" s="3" t="s">
        <v>348</v>
      </c>
      <c r="I3842" s="3" t="s">
        <v>407</v>
      </c>
      <c r="J3842" s="3"/>
      <c r="K3842" s="3" t="s">
        <v>4914</v>
      </c>
      <c r="L3842" s="3" t="s">
        <v>4915</v>
      </c>
    </row>
    <row r="3843" spans="1:14" hidden="1" x14ac:dyDescent="0.25">
      <c r="A3843">
        <v>54</v>
      </c>
      <c r="B3843">
        <v>90</v>
      </c>
      <c r="C3843" s="2" t="s">
        <v>4919</v>
      </c>
      <c r="D3843" s="7">
        <v>40580</v>
      </c>
      <c r="E3843" t="s">
        <v>10408</v>
      </c>
      <c r="F3843" t="s">
        <v>1708</v>
      </c>
      <c r="G3843" t="s">
        <v>10408</v>
      </c>
      <c r="H3843" s="3" t="s">
        <v>1476</v>
      </c>
      <c r="I3843" s="3" t="s">
        <v>92</v>
      </c>
      <c r="J3843" s="3"/>
      <c r="K3843" s="3" t="s">
        <v>4915</v>
      </c>
      <c r="L3843" s="3" t="s">
        <v>4916</v>
      </c>
    </row>
    <row r="3844" spans="1:14" hidden="1" x14ac:dyDescent="0.25">
      <c r="A3844">
        <v>54</v>
      </c>
      <c r="B3844">
        <v>91</v>
      </c>
      <c r="C3844" s="2" t="s">
        <v>4919</v>
      </c>
      <c r="D3844" s="7">
        <v>40580</v>
      </c>
      <c r="E3844" t="s">
        <v>10408</v>
      </c>
      <c r="F3844" t="s">
        <v>1708</v>
      </c>
      <c r="G3844" t="s">
        <v>10408</v>
      </c>
      <c r="H3844" s="3" t="s">
        <v>17</v>
      </c>
      <c r="I3844" s="3" t="s">
        <v>154</v>
      </c>
      <c r="J3844" s="3"/>
      <c r="K3844" s="3" t="s">
        <v>4916</v>
      </c>
      <c r="L3844" s="3" t="s">
        <v>4917</v>
      </c>
    </row>
    <row r="3845" spans="1:14" hidden="1" x14ac:dyDescent="0.25">
      <c r="A3845">
        <v>54</v>
      </c>
      <c r="B3845">
        <v>92</v>
      </c>
      <c r="C3845" s="2" t="s">
        <v>4919</v>
      </c>
      <c r="D3845" s="7">
        <v>40580</v>
      </c>
      <c r="E3845" t="s">
        <v>10408</v>
      </c>
      <c r="F3845" t="s">
        <v>1708</v>
      </c>
      <c r="G3845" t="s">
        <v>10408</v>
      </c>
      <c r="H3845" s="3" t="s">
        <v>33</v>
      </c>
      <c r="I3845" t="s">
        <v>34</v>
      </c>
      <c r="J3845" s="3"/>
      <c r="K3845" s="3" t="s">
        <v>4917</v>
      </c>
      <c r="L3845" s="3" t="s">
        <v>4918</v>
      </c>
    </row>
    <row r="3846" spans="1:14" hidden="1" x14ac:dyDescent="0.25">
      <c r="A3846">
        <v>55</v>
      </c>
      <c r="B3846">
        <v>1</v>
      </c>
      <c r="C3846" s="2" t="s">
        <v>4919</v>
      </c>
      <c r="D3846" s="7">
        <v>40580</v>
      </c>
      <c r="E3846" t="s">
        <v>10408</v>
      </c>
      <c r="F3846" t="s">
        <v>4920</v>
      </c>
      <c r="G3846" t="s">
        <v>10408</v>
      </c>
      <c r="H3846" t="s">
        <v>10</v>
      </c>
      <c r="I3846" t="s">
        <v>113</v>
      </c>
      <c r="K3846" t="s">
        <v>4921</v>
      </c>
      <c r="L3846" t="s">
        <v>4922</v>
      </c>
    </row>
    <row r="3847" spans="1:14" hidden="1" x14ac:dyDescent="0.25">
      <c r="A3847">
        <v>55</v>
      </c>
      <c r="B3847">
        <v>2</v>
      </c>
      <c r="C3847" s="2" t="s">
        <v>4919</v>
      </c>
      <c r="D3847" s="7">
        <v>40580</v>
      </c>
      <c r="E3847" t="s">
        <v>10408</v>
      </c>
      <c r="F3847" t="s">
        <v>4920</v>
      </c>
      <c r="G3847" t="s">
        <v>10408</v>
      </c>
      <c r="H3847" t="s">
        <v>10</v>
      </c>
      <c r="I3847" t="s">
        <v>118</v>
      </c>
      <c r="K3847" t="s">
        <v>4922</v>
      </c>
      <c r="L3847" t="s">
        <v>4923</v>
      </c>
    </row>
    <row r="3848" spans="1:14" hidden="1" x14ac:dyDescent="0.25">
      <c r="A3848">
        <v>55</v>
      </c>
      <c r="B3848">
        <v>3</v>
      </c>
      <c r="C3848" s="2" t="s">
        <v>4919</v>
      </c>
      <c r="D3848" s="7">
        <v>40580</v>
      </c>
      <c r="E3848" t="s">
        <v>10408</v>
      </c>
      <c r="F3848" t="s">
        <v>4920</v>
      </c>
      <c r="G3848" t="s">
        <v>10408</v>
      </c>
      <c r="H3848" t="s">
        <v>17</v>
      </c>
      <c r="I3848" t="s">
        <v>101</v>
      </c>
      <c r="K3848" t="s">
        <v>4923</v>
      </c>
      <c r="L3848" t="s">
        <v>4924</v>
      </c>
    </row>
    <row r="3849" spans="1:14" hidden="1" x14ac:dyDescent="0.25">
      <c r="A3849">
        <v>55</v>
      </c>
      <c r="B3849">
        <v>4</v>
      </c>
      <c r="C3849" s="2" t="s">
        <v>4919</v>
      </c>
      <c r="D3849" s="7">
        <v>40580</v>
      </c>
      <c r="E3849" t="s">
        <v>10408</v>
      </c>
      <c r="F3849" t="s">
        <v>4920</v>
      </c>
      <c r="G3849" t="s">
        <v>10408</v>
      </c>
      <c r="H3849" t="s">
        <v>53</v>
      </c>
      <c r="I3849" t="s">
        <v>79</v>
      </c>
      <c r="J3849" t="s">
        <v>92</v>
      </c>
      <c r="K3849" t="s">
        <v>4924</v>
      </c>
      <c r="L3849" t="s">
        <v>4925</v>
      </c>
      <c r="N3849">
        <v>6</v>
      </c>
    </row>
    <row r="3850" spans="1:14" hidden="1" x14ac:dyDescent="0.25">
      <c r="A3850">
        <v>55</v>
      </c>
      <c r="B3850">
        <v>5</v>
      </c>
      <c r="C3850" s="2" t="s">
        <v>4919</v>
      </c>
      <c r="D3850" s="7">
        <v>40580</v>
      </c>
      <c r="E3850" t="s">
        <v>10408</v>
      </c>
      <c r="F3850" t="s">
        <v>4920</v>
      </c>
      <c r="G3850" t="s">
        <v>10408</v>
      </c>
      <c r="H3850" s="3" t="s">
        <v>21</v>
      </c>
      <c r="I3850" s="3" t="s">
        <v>286</v>
      </c>
      <c r="J3850" s="3"/>
      <c r="K3850" s="3" t="s">
        <v>4925</v>
      </c>
      <c r="L3850" s="3" t="s">
        <v>4926</v>
      </c>
      <c r="M3850" s="3"/>
    </row>
    <row r="3851" spans="1:14" hidden="1" x14ac:dyDescent="0.25">
      <c r="A3851">
        <v>55</v>
      </c>
      <c r="B3851">
        <v>6</v>
      </c>
      <c r="C3851" s="2" t="s">
        <v>4919</v>
      </c>
      <c r="D3851" s="7">
        <v>40580</v>
      </c>
      <c r="E3851" t="s">
        <v>10408</v>
      </c>
      <c r="F3851" t="s">
        <v>4920</v>
      </c>
      <c r="G3851" t="s">
        <v>10408</v>
      </c>
      <c r="H3851" s="3" t="s">
        <v>21</v>
      </c>
      <c r="I3851" s="3" t="s">
        <v>334</v>
      </c>
      <c r="J3851" s="3"/>
      <c r="K3851" s="3" t="s">
        <v>4927</v>
      </c>
      <c r="L3851" s="3" t="s">
        <v>4928</v>
      </c>
      <c r="M3851" s="3"/>
    </row>
    <row r="3852" spans="1:14" hidden="1" x14ac:dyDescent="0.25">
      <c r="A3852">
        <v>55</v>
      </c>
      <c r="B3852">
        <v>7</v>
      </c>
      <c r="C3852" s="2" t="s">
        <v>4919</v>
      </c>
      <c r="D3852" s="7">
        <v>40580</v>
      </c>
      <c r="E3852" t="s">
        <v>10408</v>
      </c>
      <c r="F3852" t="s">
        <v>4920</v>
      </c>
      <c r="G3852" t="s">
        <v>10408</v>
      </c>
      <c r="H3852" s="3" t="s">
        <v>24</v>
      </c>
      <c r="I3852" t="s">
        <v>10323</v>
      </c>
      <c r="J3852" s="3"/>
      <c r="K3852" s="3" t="s">
        <v>4929</v>
      </c>
      <c r="L3852" s="3" t="s">
        <v>4930</v>
      </c>
      <c r="M3852" s="3"/>
      <c r="N3852" s="4"/>
    </row>
    <row r="3853" spans="1:14" hidden="1" x14ac:dyDescent="0.25">
      <c r="A3853">
        <v>55</v>
      </c>
      <c r="B3853">
        <v>8</v>
      </c>
      <c r="C3853" s="2" t="s">
        <v>4919</v>
      </c>
      <c r="D3853" s="7">
        <v>40580</v>
      </c>
      <c r="E3853" t="s">
        <v>10408</v>
      </c>
      <c r="F3853" t="s">
        <v>4920</v>
      </c>
      <c r="G3853" t="s">
        <v>10408</v>
      </c>
      <c r="H3853" s="3" t="s">
        <v>10</v>
      </c>
      <c r="I3853" s="3" t="s">
        <v>118</v>
      </c>
      <c r="J3853" s="3"/>
      <c r="K3853" s="3" t="s">
        <v>4930</v>
      </c>
      <c r="L3853" s="3" t="s">
        <v>4931</v>
      </c>
      <c r="M3853" s="3"/>
    </row>
    <row r="3854" spans="1:14" hidden="1" x14ac:dyDescent="0.25">
      <c r="A3854">
        <v>55</v>
      </c>
      <c r="B3854">
        <v>9</v>
      </c>
      <c r="C3854" s="2" t="s">
        <v>4919</v>
      </c>
      <c r="D3854" s="7">
        <v>40580</v>
      </c>
      <c r="E3854" t="s">
        <v>10408</v>
      </c>
      <c r="F3854" t="s">
        <v>4920</v>
      </c>
      <c r="G3854" t="s">
        <v>10408</v>
      </c>
      <c r="H3854" s="3" t="s">
        <v>17</v>
      </c>
      <c r="I3854" s="3" t="s">
        <v>101</v>
      </c>
      <c r="J3854" s="3"/>
      <c r="K3854" s="3" t="s">
        <v>4931</v>
      </c>
      <c r="L3854" s="3" t="s">
        <v>4932</v>
      </c>
      <c r="M3854" s="3"/>
    </row>
    <row r="3855" spans="1:14" hidden="1" x14ac:dyDescent="0.25">
      <c r="A3855">
        <v>55</v>
      </c>
      <c r="B3855">
        <v>10</v>
      </c>
      <c r="C3855" s="2" t="s">
        <v>4919</v>
      </c>
      <c r="D3855" s="7">
        <v>40580</v>
      </c>
      <c r="E3855" t="s">
        <v>10408</v>
      </c>
      <c r="F3855" t="s">
        <v>4920</v>
      </c>
      <c r="G3855" t="s">
        <v>10408</v>
      </c>
      <c r="H3855" t="s">
        <v>17</v>
      </c>
      <c r="I3855" t="s">
        <v>101</v>
      </c>
      <c r="K3855" t="s">
        <v>4932</v>
      </c>
      <c r="L3855" t="s">
        <v>4933</v>
      </c>
    </row>
    <row r="3856" spans="1:14" hidden="1" x14ac:dyDescent="0.25">
      <c r="A3856">
        <v>55</v>
      </c>
      <c r="B3856">
        <v>11</v>
      </c>
      <c r="C3856" s="2" t="s">
        <v>4919</v>
      </c>
      <c r="D3856" s="7">
        <v>40580</v>
      </c>
      <c r="E3856" t="s">
        <v>10408</v>
      </c>
      <c r="F3856" t="s">
        <v>4920</v>
      </c>
      <c r="G3856" t="s">
        <v>10408</v>
      </c>
      <c r="H3856" t="s">
        <v>17</v>
      </c>
      <c r="I3856" t="s">
        <v>18</v>
      </c>
      <c r="K3856" t="s">
        <v>4933</v>
      </c>
      <c r="L3856" t="s">
        <v>4934</v>
      </c>
    </row>
    <row r="3857" spans="1:14" hidden="1" x14ac:dyDescent="0.25">
      <c r="A3857">
        <v>55</v>
      </c>
      <c r="B3857">
        <v>12</v>
      </c>
      <c r="C3857" s="2" t="s">
        <v>4919</v>
      </c>
      <c r="D3857" s="7">
        <v>40580</v>
      </c>
      <c r="E3857" t="s">
        <v>10408</v>
      </c>
      <c r="F3857" t="s">
        <v>4920</v>
      </c>
      <c r="G3857" t="s">
        <v>10408</v>
      </c>
      <c r="H3857" t="s">
        <v>17</v>
      </c>
      <c r="I3857" t="s">
        <v>101</v>
      </c>
      <c r="K3857" t="s">
        <v>4934</v>
      </c>
      <c r="L3857" t="s">
        <v>4935</v>
      </c>
    </row>
    <row r="3858" spans="1:14" hidden="1" x14ac:dyDescent="0.25">
      <c r="A3858">
        <v>55</v>
      </c>
      <c r="B3858">
        <v>13</v>
      </c>
      <c r="C3858" s="2" t="s">
        <v>4919</v>
      </c>
      <c r="D3858" s="7">
        <v>40580</v>
      </c>
      <c r="E3858" t="s">
        <v>10408</v>
      </c>
      <c r="F3858" t="s">
        <v>4920</v>
      </c>
      <c r="G3858" t="s">
        <v>10408</v>
      </c>
      <c r="H3858" t="s">
        <v>53</v>
      </c>
      <c r="I3858" t="s">
        <v>255</v>
      </c>
      <c r="J3858" t="s">
        <v>80</v>
      </c>
      <c r="K3858" t="s">
        <v>4935</v>
      </c>
      <c r="L3858" t="s">
        <v>4936</v>
      </c>
      <c r="M3858" t="s">
        <v>485</v>
      </c>
      <c r="N3858">
        <v>6</v>
      </c>
    </row>
    <row r="3859" spans="1:14" hidden="1" x14ac:dyDescent="0.25">
      <c r="A3859">
        <v>122</v>
      </c>
      <c r="B3859">
        <v>1</v>
      </c>
      <c r="C3859" s="2" t="s">
        <v>4919</v>
      </c>
      <c r="D3859" s="7">
        <v>40580</v>
      </c>
      <c r="E3859" t="s">
        <v>10408</v>
      </c>
      <c r="F3859" t="s">
        <v>4937</v>
      </c>
      <c r="G3859" t="s">
        <v>10408</v>
      </c>
      <c r="H3859" t="s">
        <v>10</v>
      </c>
      <c r="I3859" t="s">
        <v>118</v>
      </c>
      <c r="K3859" t="s">
        <v>4938</v>
      </c>
      <c r="L3859" t="s">
        <v>4939</v>
      </c>
    </row>
    <row r="3860" spans="1:14" hidden="1" x14ac:dyDescent="0.25">
      <c r="A3860">
        <v>122</v>
      </c>
      <c r="B3860">
        <v>2</v>
      </c>
      <c r="C3860" s="2" t="s">
        <v>4919</v>
      </c>
      <c r="D3860" s="7">
        <v>40580</v>
      </c>
      <c r="E3860" t="s">
        <v>10408</v>
      </c>
      <c r="F3860" t="s">
        <v>4937</v>
      </c>
      <c r="G3860" t="s">
        <v>10408</v>
      </c>
      <c r="H3860" t="s">
        <v>17</v>
      </c>
      <c r="I3860" t="s">
        <v>120</v>
      </c>
      <c r="K3860" t="s">
        <v>4939</v>
      </c>
      <c r="L3860" t="s">
        <v>4940</v>
      </c>
    </row>
    <row r="3861" spans="1:14" hidden="1" x14ac:dyDescent="0.25">
      <c r="A3861">
        <v>122</v>
      </c>
      <c r="B3861">
        <v>3</v>
      </c>
      <c r="C3861" s="2" t="s">
        <v>4919</v>
      </c>
      <c r="D3861" s="7">
        <v>40580</v>
      </c>
      <c r="E3861" t="s">
        <v>10408</v>
      </c>
      <c r="F3861" t="s">
        <v>4937</v>
      </c>
      <c r="G3861" t="s">
        <v>10408</v>
      </c>
      <c r="H3861" t="s">
        <v>17</v>
      </c>
      <c r="I3861" t="s">
        <v>101</v>
      </c>
      <c r="K3861" t="s">
        <v>4940</v>
      </c>
      <c r="L3861" t="s">
        <v>4941</v>
      </c>
    </row>
    <row r="3862" spans="1:14" hidden="1" x14ac:dyDescent="0.25">
      <c r="A3862">
        <v>122</v>
      </c>
      <c r="B3862">
        <v>4</v>
      </c>
      <c r="C3862" s="2" t="s">
        <v>4919</v>
      </c>
      <c r="D3862" s="7">
        <v>40580</v>
      </c>
      <c r="E3862" t="s">
        <v>10408</v>
      </c>
      <c r="F3862" t="s">
        <v>4937</v>
      </c>
      <c r="G3862" t="s">
        <v>10408</v>
      </c>
      <c r="H3862" t="s">
        <v>10</v>
      </c>
      <c r="I3862" t="s">
        <v>14</v>
      </c>
      <c r="K3862" t="s">
        <v>4941</v>
      </c>
      <c r="L3862" t="s">
        <v>4942</v>
      </c>
    </row>
    <row r="3863" spans="1:14" hidden="1" x14ac:dyDescent="0.25">
      <c r="A3863">
        <v>122</v>
      </c>
      <c r="B3863">
        <v>5</v>
      </c>
      <c r="C3863" s="2" t="s">
        <v>4919</v>
      </c>
      <c r="D3863" s="7">
        <v>40580</v>
      </c>
      <c r="E3863" t="s">
        <v>10408</v>
      </c>
      <c r="F3863" t="s">
        <v>4937</v>
      </c>
      <c r="G3863" t="s">
        <v>10408</v>
      </c>
      <c r="H3863" t="s">
        <v>17</v>
      </c>
      <c r="I3863" t="s">
        <v>45</v>
      </c>
      <c r="K3863" t="s">
        <v>4942</v>
      </c>
      <c r="L3863" t="s">
        <v>4943</v>
      </c>
    </row>
    <row r="3864" spans="1:14" hidden="1" x14ac:dyDescent="0.25">
      <c r="A3864">
        <v>122</v>
      </c>
      <c r="B3864">
        <v>6</v>
      </c>
      <c r="C3864" s="2" t="s">
        <v>4919</v>
      </c>
      <c r="D3864" s="7">
        <v>40580</v>
      </c>
      <c r="E3864" t="s">
        <v>10408</v>
      </c>
      <c r="F3864" t="s">
        <v>4937</v>
      </c>
      <c r="G3864" t="s">
        <v>10408</v>
      </c>
      <c r="H3864" t="s">
        <v>53</v>
      </c>
      <c r="I3864" t="s">
        <v>255</v>
      </c>
      <c r="J3864" t="s">
        <v>80</v>
      </c>
      <c r="K3864" t="s">
        <v>4943</v>
      </c>
      <c r="L3864" t="s">
        <v>4944</v>
      </c>
      <c r="N3864">
        <v>6</v>
      </c>
    </row>
    <row r="3865" spans="1:14" hidden="1" x14ac:dyDescent="0.25">
      <c r="A3865">
        <v>122</v>
      </c>
      <c r="B3865">
        <v>7</v>
      </c>
      <c r="C3865" s="2" t="s">
        <v>4919</v>
      </c>
      <c r="D3865" s="7">
        <v>40580</v>
      </c>
      <c r="E3865" t="s">
        <v>10408</v>
      </c>
      <c r="F3865" t="s">
        <v>4937</v>
      </c>
      <c r="G3865" t="s">
        <v>10408</v>
      </c>
      <c r="H3865" t="s">
        <v>21</v>
      </c>
      <c r="I3865" t="s">
        <v>334</v>
      </c>
      <c r="K3865" t="s">
        <v>4944</v>
      </c>
      <c r="L3865" t="s">
        <v>4945</v>
      </c>
    </row>
    <row r="3866" spans="1:14" hidden="1" x14ac:dyDescent="0.25">
      <c r="A3866">
        <v>122</v>
      </c>
      <c r="B3866">
        <v>8</v>
      </c>
      <c r="C3866" s="2" t="s">
        <v>4919</v>
      </c>
      <c r="D3866" s="7">
        <v>40580</v>
      </c>
      <c r="E3866" t="s">
        <v>10408</v>
      </c>
      <c r="F3866" t="s">
        <v>4937</v>
      </c>
      <c r="G3866" t="s">
        <v>10408</v>
      </c>
      <c r="H3866" t="s">
        <v>24</v>
      </c>
      <c r="I3866" t="s">
        <v>10323</v>
      </c>
      <c r="K3866" t="s">
        <v>4946</v>
      </c>
      <c r="L3866" t="s">
        <v>4947</v>
      </c>
    </row>
    <row r="3867" spans="1:14" hidden="1" x14ac:dyDescent="0.25">
      <c r="A3867">
        <v>122</v>
      </c>
      <c r="B3867">
        <v>9</v>
      </c>
      <c r="C3867" s="2" t="s">
        <v>4919</v>
      </c>
      <c r="D3867" s="7">
        <v>40580</v>
      </c>
      <c r="E3867" t="s">
        <v>10408</v>
      </c>
      <c r="F3867" t="s">
        <v>4937</v>
      </c>
      <c r="G3867" t="s">
        <v>10408</v>
      </c>
      <c r="H3867" t="s">
        <v>10</v>
      </c>
      <c r="I3867" t="s">
        <v>113</v>
      </c>
      <c r="K3867" t="s">
        <v>4947</v>
      </c>
      <c r="L3867" t="s">
        <v>4948</v>
      </c>
    </row>
    <row r="3868" spans="1:14" hidden="1" x14ac:dyDescent="0.25">
      <c r="A3868">
        <v>122</v>
      </c>
      <c r="B3868">
        <v>10</v>
      </c>
      <c r="C3868" s="2" t="s">
        <v>4919</v>
      </c>
      <c r="D3868" s="7">
        <v>40580</v>
      </c>
      <c r="E3868" t="s">
        <v>10408</v>
      </c>
      <c r="F3868" t="s">
        <v>4937</v>
      </c>
      <c r="G3868" t="s">
        <v>10408</v>
      </c>
      <c r="H3868" t="s">
        <v>10</v>
      </c>
      <c r="I3868" t="s">
        <v>14</v>
      </c>
      <c r="K3868" t="s">
        <v>4948</v>
      </c>
      <c r="L3868" t="s">
        <v>4949</v>
      </c>
    </row>
    <row r="3869" spans="1:14" hidden="1" x14ac:dyDescent="0.25">
      <c r="A3869">
        <v>122</v>
      </c>
      <c r="B3869">
        <v>11</v>
      </c>
      <c r="C3869" s="2" t="s">
        <v>4919</v>
      </c>
      <c r="D3869" s="7">
        <v>40580</v>
      </c>
      <c r="E3869" t="s">
        <v>10408</v>
      </c>
      <c r="F3869" t="s">
        <v>4937</v>
      </c>
      <c r="G3869" t="s">
        <v>10408</v>
      </c>
      <c r="H3869" t="s">
        <v>10</v>
      </c>
      <c r="I3869" t="s">
        <v>14</v>
      </c>
      <c r="K3869" t="s">
        <v>4949</v>
      </c>
      <c r="L3869" t="s">
        <v>4950</v>
      </c>
    </row>
    <row r="3870" spans="1:14" hidden="1" x14ac:dyDescent="0.25">
      <c r="A3870">
        <v>122</v>
      </c>
      <c r="B3870">
        <v>12</v>
      </c>
      <c r="C3870" s="2" t="s">
        <v>4919</v>
      </c>
      <c r="D3870" s="7">
        <v>40580</v>
      </c>
      <c r="E3870" t="s">
        <v>10408</v>
      </c>
      <c r="F3870" t="s">
        <v>4937</v>
      </c>
      <c r="G3870" t="s">
        <v>10408</v>
      </c>
      <c r="H3870" t="s">
        <v>17</v>
      </c>
      <c r="I3870" t="s">
        <v>73</v>
      </c>
      <c r="K3870" t="s">
        <v>4950</v>
      </c>
      <c r="L3870" t="s">
        <v>4951</v>
      </c>
    </row>
    <row r="3871" spans="1:14" hidden="1" x14ac:dyDescent="0.25">
      <c r="A3871">
        <v>122</v>
      </c>
      <c r="B3871">
        <v>13</v>
      </c>
      <c r="C3871" s="2" t="s">
        <v>4919</v>
      </c>
      <c r="D3871" s="7">
        <v>40580</v>
      </c>
      <c r="E3871" t="s">
        <v>10408</v>
      </c>
      <c r="F3871" t="s">
        <v>4937</v>
      </c>
      <c r="G3871" t="s">
        <v>10408</v>
      </c>
      <c r="H3871" t="s">
        <v>24</v>
      </c>
      <c r="I3871" t="s">
        <v>10323</v>
      </c>
      <c r="K3871" t="s">
        <v>4951</v>
      </c>
      <c r="L3871" t="s">
        <v>4952</v>
      </c>
    </row>
    <row r="3872" spans="1:14" hidden="1" x14ac:dyDescent="0.25">
      <c r="A3872">
        <v>122</v>
      </c>
      <c r="B3872">
        <v>14</v>
      </c>
      <c r="C3872" s="2" t="s">
        <v>4919</v>
      </c>
      <c r="D3872" s="7">
        <v>40580</v>
      </c>
      <c r="E3872" t="s">
        <v>10408</v>
      </c>
      <c r="F3872" t="s">
        <v>4937</v>
      </c>
      <c r="G3872" t="s">
        <v>10408</v>
      </c>
      <c r="H3872" t="s">
        <v>10</v>
      </c>
      <c r="I3872" t="s">
        <v>113</v>
      </c>
      <c r="K3872" t="s">
        <v>4952</v>
      </c>
      <c r="L3872" t="s">
        <v>4953</v>
      </c>
    </row>
    <row r="3873" spans="1:14" hidden="1" x14ac:dyDescent="0.25">
      <c r="A3873">
        <v>122</v>
      </c>
      <c r="B3873">
        <v>15</v>
      </c>
      <c r="C3873" s="2" t="s">
        <v>4919</v>
      </c>
      <c r="D3873" s="7">
        <v>40580</v>
      </c>
      <c r="E3873" t="s">
        <v>10408</v>
      </c>
      <c r="F3873" t="s">
        <v>4937</v>
      </c>
      <c r="G3873" t="s">
        <v>10408</v>
      </c>
      <c r="H3873" t="s">
        <v>17</v>
      </c>
      <c r="I3873" t="s">
        <v>101</v>
      </c>
      <c r="K3873" t="s">
        <v>4953</v>
      </c>
      <c r="L3873" t="s">
        <v>4954</v>
      </c>
    </row>
    <row r="3874" spans="1:14" hidden="1" x14ac:dyDescent="0.25">
      <c r="A3874">
        <v>122</v>
      </c>
      <c r="B3874">
        <v>16</v>
      </c>
      <c r="C3874" s="2" t="s">
        <v>4919</v>
      </c>
      <c r="D3874" s="7">
        <v>40580</v>
      </c>
      <c r="E3874" t="s">
        <v>10408</v>
      </c>
      <c r="F3874" t="s">
        <v>4937</v>
      </c>
      <c r="G3874" t="s">
        <v>10408</v>
      </c>
      <c r="H3874" t="s">
        <v>53</v>
      </c>
      <c r="I3874" t="s">
        <v>332</v>
      </c>
      <c r="J3874" t="s">
        <v>80</v>
      </c>
      <c r="K3874" t="s">
        <v>4954</v>
      </c>
      <c r="L3874" t="s">
        <v>4955</v>
      </c>
      <c r="N3874">
        <v>6</v>
      </c>
    </row>
    <row r="3875" spans="1:14" hidden="1" x14ac:dyDescent="0.25">
      <c r="A3875">
        <v>122</v>
      </c>
      <c r="B3875">
        <v>17</v>
      </c>
      <c r="C3875" s="2" t="s">
        <v>4919</v>
      </c>
      <c r="D3875" s="7">
        <v>40580</v>
      </c>
      <c r="E3875" t="s">
        <v>10408</v>
      </c>
      <c r="F3875" t="s">
        <v>4937</v>
      </c>
      <c r="G3875" t="s">
        <v>10408</v>
      </c>
      <c r="H3875" t="s">
        <v>17</v>
      </c>
      <c r="I3875" t="s">
        <v>101</v>
      </c>
      <c r="K3875" t="s">
        <v>4955</v>
      </c>
      <c r="L3875" t="s">
        <v>4956</v>
      </c>
    </row>
    <row r="3876" spans="1:14" hidden="1" x14ac:dyDescent="0.25">
      <c r="A3876">
        <v>122</v>
      </c>
      <c r="B3876">
        <v>18</v>
      </c>
      <c r="C3876" s="2" t="s">
        <v>4919</v>
      </c>
      <c r="D3876" s="7">
        <v>40580</v>
      </c>
      <c r="E3876" t="s">
        <v>10408</v>
      </c>
      <c r="F3876" t="s">
        <v>4937</v>
      </c>
      <c r="G3876" t="s">
        <v>10408</v>
      </c>
      <c r="H3876" t="s">
        <v>53</v>
      </c>
      <c r="I3876" t="s">
        <v>255</v>
      </c>
      <c r="J3876" t="s">
        <v>80</v>
      </c>
      <c r="K3876" t="s">
        <v>4956</v>
      </c>
      <c r="L3876" t="s">
        <v>4957</v>
      </c>
      <c r="N3876">
        <v>6</v>
      </c>
    </row>
    <row r="3877" spans="1:14" hidden="1" x14ac:dyDescent="0.25">
      <c r="A3877">
        <v>122</v>
      </c>
      <c r="B3877">
        <v>19</v>
      </c>
      <c r="C3877" s="2" t="s">
        <v>4919</v>
      </c>
      <c r="D3877" s="7">
        <v>40580</v>
      </c>
      <c r="E3877" t="s">
        <v>10408</v>
      </c>
      <c r="F3877" t="s">
        <v>4937</v>
      </c>
      <c r="G3877" t="s">
        <v>10408</v>
      </c>
      <c r="H3877" t="s">
        <v>21</v>
      </c>
      <c r="I3877" t="s">
        <v>334</v>
      </c>
      <c r="K3877" t="s">
        <v>4958</v>
      </c>
      <c r="L3877" t="s">
        <v>4959</v>
      </c>
    </row>
    <row r="3878" spans="1:14" hidden="1" x14ac:dyDescent="0.25">
      <c r="A3878">
        <v>122</v>
      </c>
      <c r="B3878">
        <v>20</v>
      </c>
      <c r="C3878" s="2" t="s">
        <v>4919</v>
      </c>
      <c r="D3878" s="7">
        <v>40580</v>
      </c>
      <c r="E3878" t="s">
        <v>10408</v>
      </c>
      <c r="F3878" t="s">
        <v>4937</v>
      </c>
      <c r="G3878" t="s">
        <v>10408</v>
      </c>
      <c r="H3878" t="s">
        <v>24</v>
      </c>
      <c r="I3878" t="s">
        <v>10323</v>
      </c>
      <c r="K3878" t="s">
        <v>4960</v>
      </c>
      <c r="L3878" t="s">
        <v>4961</v>
      </c>
    </row>
    <row r="3879" spans="1:14" hidden="1" x14ac:dyDescent="0.25">
      <c r="A3879">
        <v>122</v>
      </c>
      <c r="B3879">
        <v>21</v>
      </c>
      <c r="C3879" s="2" t="s">
        <v>4919</v>
      </c>
      <c r="D3879" s="7">
        <v>40580</v>
      </c>
      <c r="E3879" t="s">
        <v>10408</v>
      </c>
      <c r="F3879" t="s">
        <v>4937</v>
      </c>
      <c r="G3879" t="s">
        <v>10408</v>
      </c>
      <c r="H3879" t="s">
        <v>10</v>
      </c>
      <c r="I3879" t="s">
        <v>113</v>
      </c>
      <c r="K3879" t="s">
        <v>4961</v>
      </c>
      <c r="L3879" t="s">
        <v>4962</v>
      </c>
    </row>
    <row r="3880" spans="1:14" hidden="1" x14ac:dyDescent="0.25">
      <c r="A3880">
        <v>122</v>
      </c>
      <c r="B3880">
        <v>22</v>
      </c>
      <c r="C3880" s="2" t="s">
        <v>4919</v>
      </c>
      <c r="D3880" s="7">
        <v>40580</v>
      </c>
      <c r="E3880" t="s">
        <v>10408</v>
      </c>
      <c r="F3880" t="s">
        <v>4937</v>
      </c>
      <c r="G3880" t="s">
        <v>10408</v>
      </c>
      <c r="H3880" t="s">
        <v>10</v>
      </c>
      <c r="I3880" t="s">
        <v>14</v>
      </c>
      <c r="K3880" t="s">
        <v>4962</v>
      </c>
      <c r="L3880" t="s">
        <v>4963</v>
      </c>
    </row>
    <row r="3881" spans="1:14" hidden="1" x14ac:dyDescent="0.25">
      <c r="A3881">
        <v>122</v>
      </c>
      <c r="B3881">
        <v>23</v>
      </c>
      <c r="C3881" s="2" t="s">
        <v>4919</v>
      </c>
      <c r="D3881" s="7">
        <v>40580</v>
      </c>
      <c r="E3881" t="s">
        <v>10408</v>
      </c>
      <c r="F3881" t="s">
        <v>4937</v>
      </c>
      <c r="G3881" t="s">
        <v>10408</v>
      </c>
      <c r="H3881" t="s">
        <v>17</v>
      </c>
      <c r="I3881" t="s">
        <v>48</v>
      </c>
      <c r="K3881" t="s">
        <v>4963</v>
      </c>
      <c r="L3881" t="s">
        <v>4964</v>
      </c>
    </row>
    <row r="3882" spans="1:14" hidden="1" x14ac:dyDescent="0.25">
      <c r="A3882">
        <v>122</v>
      </c>
      <c r="B3882">
        <v>24</v>
      </c>
      <c r="C3882" s="2" t="s">
        <v>4919</v>
      </c>
      <c r="D3882" s="7">
        <v>40580</v>
      </c>
      <c r="E3882" t="s">
        <v>10408</v>
      </c>
      <c r="F3882" t="s">
        <v>4937</v>
      </c>
      <c r="G3882" t="s">
        <v>10408</v>
      </c>
      <c r="H3882" t="s">
        <v>10</v>
      </c>
      <c r="I3882" t="s">
        <v>14</v>
      </c>
      <c r="K3882" t="s">
        <v>4964</v>
      </c>
      <c r="L3882" t="s">
        <v>4965</v>
      </c>
    </row>
    <row r="3883" spans="1:14" hidden="1" x14ac:dyDescent="0.25">
      <c r="A3883">
        <v>122</v>
      </c>
      <c r="B3883">
        <v>25</v>
      </c>
      <c r="C3883" s="2" t="s">
        <v>4919</v>
      </c>
      <c r="D3883" s="7">
        <v>40580</v>
      </c>
      <c r="E3883" t="s">
        <v>10408</v>
      </c>
      <c r="F3883" t="s">
        <v>4937</v>
      </c>
      <c r="G3883" t="s">
        <v>10408</v>
      </c>
      <c r="H3883" t="s">
        <v>17</v>
      </c>
      <c r="I3883" t="s">
        <v>120</v>
      </c>
      <c r="K3883" t="s">
        <v>4965</v>
      </c>
      <c r="L3883" t="s">
        <v>4966</v>
      </c>
    </row>
    <row r="3884" spans="1:14" hidden="1" x14ac:dyDescent="0.25">
      <c r="A3884">
        <v>122</v>
      </c>
      <c r="B3884">
        <v>26</v>
      </c>
      <c r="C3884" s="2" t="s">
        <v>4919</v>
      </c>
      <c r="D3884" s="7">
        <v>40580</v>
      </c>
      <c r="E3884" t="s">
        <v>10408</v>
      </c>
      <c r="F3884" t="s">
        <v>4937</v>
      </c>
      <c r="G3884" t="s">
        <v>10408</v>
      </c>
      <c r="H3884" t="s">
        <v>17</v>
      </c>
      <c r="I3884" t="s">
        <v>45</v>
      </c>
      <c r="K3884" t="s">
        <v>4966</v>
      </c>
      <c r="L3884" t="s">
        <v>4967</v>
      </c>
    </row>
    <row r="3885" spans="1:14" hidden="1" x14ac:dyDescent="0.25">
      <c r="A3885">
        <v>122</v>
      </c>
      <c r="B3885">
        <v>27</v>
      </c>
      <c r="C3885" s="2" t="s">
        <v>4919</v>
      </c>
      <c r="D3885" s="7">
        <v>40580</v>
      </c>
      <c r="E3885" t="s">
        <v>10408</v>
      </c>
      <c r="F3885" t="s">
        <v>4937</v>
      </c>
      <c r="G3885" t="s">
        <v>10408</v>
      </c>
      <c r="H3885" t="s">
        <v>33</v>
      </c>
      <c r="I3885" t="s">
        <v>34</v>
      </c>
      <c r="K3885" t="s">
        <v>4968</v>
      </c>
      <c r="L3885" t="s">
        <v>4969</v>
      </c>
    </row>
    <row r="3886" spans="1:14" hidden="1" x14ac:dyDescent="0.25">
      <c r="A3886">
        <v>122</v>
      </c>
      <c r="B3886">
        <v>28</v>
      </c>
      <c r="C3886" s="2" t="s">
        <v>4919</v>
      </c>
      <c r="D3886" s="7">
        <v>40580</v>
      </c>
      <c r="E3886" t="s">
        <v>10408</v>
      </c>
      <c r="F3886" t="s">
        <v>4937</v>
      </c>
      <c r="G3886" t="s">
        <v>10408</v>
      </c>
      <c r="H3886" t="s">
        <v>21</v>
      </c>
      <c r="I3886" t="s">
        <v>22</v>
      </c>
      <c r="K3886" t="s">
        <v>4969</v>
      </c>
      <c r="L3886" t="s">
        <v>4970</v>
      </c>
    </row>
    <row r="3887" spans="1:14" hidden="1" x14ac:dyDescent="0.25">
      <c r="A3887">
        <v>122</v>
      </c>
      <c r="B3887">
        <v>29</v>
      </c>
      <c r="C3887" s="2" t="s">
        <v>4919</v>
      </c>
      <c r="D3887" s="7">
        <v>40580</v>
      </c>
      <c r="E3887" t="s">
        <v>10408</v>
      </c>
      <c r="F3887" t="s">
        <v>4937</v>
      </c>
      <c r="G3887" t="s">
        <v>10408</v>
      </c>
      <c r="H3887" t="s">
        <v>24</v>
      </c>
      <c r="I3887" t="s">
        <v>10323</v>
      </c>
      <c r="K3887" t="s">
        <v>4971</v>
      </c>
      <c r="L3887" t="s">
        <v>4972</v>
      </c>
    </row>
    <row r="3888" spans="1:14" hidden="1" x14ac:dyDescent="0.25">
      <c r="A3888">
        <v>122</v>
      </c>
      <c r="B3888">
        <v>30</v>
      </c>
      <c r="C3888" s="2" t="s">
        <v>4919</v>
      </c>
      <c r="D3888" s="7">
        <v>40580</v>
      </c>
      <c r="E3888" t="s">
        <v>10408</v>
      </c>
      <c r="F3888" t="s">
        <v>4937</v>
      </c>
      <c r="G3888" t="s">
        <v>10408</v>
      </c>
      <c r="H3888" t="s">
        <v>10</v>
      </c>
      <c r="I3888" t="s">
        <v>118</v>
      </c>
      <c r="K3888" t="s">
        <v>4973</v>
      </c>
      <c r="L3888" t="s">
        <v>4974</v>
      </c>
    </row>
    <row r="3889" spans="1:14" hidden="1" x14ac:dyDescent="0.25">
      <c r="A3889">
        <v>122</v>
      </c>
      <c r="B3889">
        <v>31</v>
      </c>
      <c r="C3889" s="2" t="s">
        <v>4919</v>
      </c>
      <c r="D3889" s="7">
        <v>40580</v>
      </c>
      <c r="E3889" t="s">
        <v>10408</v>
      </c>
      <c r="F3889" t="s">
        <v>4937</v>
      </c>
      <c r="G3889" t="s">
        <v>10408</v>
      </c>
      <c r="H3889" t="s">
        <v>1476</v>
      </c>
      <c r="I3889" t="s">
        <v>80</v>
      </c>
      <c r="K3889" t="s">
        <v>4974</v>
      </c>
      <c r="L3889" t="s">
        <v>4975</v>
      </c>
    </row>
    <row r="3890" spans="1:14" hidden="1" x14ac:dyDescent="0.25">
      <c r="A3890">
        <v>122</v>
      </c>
      <c r="B3890">
        <v>32</v>
      </c>
      <c r="C3890" s="2" t="s">
        <v>4919</v>
      </c>
      <c r="D3890" s="7">
        <v>40580</v>
      </c>
      <c r="E3890" t="s">
        <v>10408</v>
      </c>
      <c r="F3890" t="s">
        <v>4937</v>
      </c>
      <c r="G3890" t="s">
        <v>10408</v>
      </c>
      <c r="H3890" t="s">
        <v>17</v>
      </c>
      <c r="I3890" t="s">
        <v>1977</v>
      </c>
      <c r="K3890" t="s">
        <v>4975</v>
      </c>
      <c r="L3890" t="s">
        <v>4976</v>
      </c>
    </row>
    <row r="3891" spans="1:14" hidden="1" x14ac:dyDescent="0.25">
      <c r="A3891">
        <v>122</v>
      </c>
      <c r="B3891">
        <v>33</v>
      </c>
      <c r="C3891" s="2" t="s">
        <v>4919</v>
      </c>
      <c r="D3891" s="7">
        <v>40580</v>
      </c>
      <c r="E3891" t="s">
        <v>10408</v>
      </c>
      <c r="F3891" t="s">
        <v>4937</v>
      </c>
      <c r="G3891" t="s">
        <v>10408</v>
      </c>
      <c r="H3891" t="s">
        <v>53</v>
      </c>
      <c r="I3891" t="s">
        <v>255</v>
      </c>
      <c r="J3891" t="s">
        <v>80</v>
      </c>
      <c r="K3891" t="s">
        <v>4976</v>
      </c>
      <c r="L3891" t="s">
        <v>4977</v>
      </c>
      <c r="N3891">
        <v>6</v>
      </c>
    </row>
    <row r="3892" spans="1:14" hidden="1" x14ac:dyDescent="0.25">
      <c r="A3892">
        <v>122</v>
      </c>
      <c r="B3892">
        <v>34</v>
      </c>
      <c r="C3892" s="2" t="s">
        <v>4919</v>
      </c>
      <c r="D3892" s="7">
        <v>40580</v>
      </c>
      <c r="E3892" t="s">
        <v>10408</v>
      </c>
      <c r="F3892" t="s">
        <v>4937</v>
      </c>
      <c r="G3892" t="s">
        <v>10408</v>
      </c>
      <c r="H3892" t="s">
        <v>17</v>
      </c>
      <c r="I3892" t="s">
        <v>101</v>
      </c>
      <c r="K3892" t="s">
        <v>4977</v>
      </c>
      <c r="L3892" t="s">
        <v>4978</v>
      </c>
    </row>
    <row r="3893" spans="1:14" hidden="1" x14ac:dyDescent="0.25">
      <c r="A3893">
        <v>122</v>
      </c>
      <c r="B3893">
        <v>35</v>
      </c>
      <c r="C3893" s="2" t="s">
        <v>4919</v>
      </c>
      <c r="D3893" s="7">
        <v>40580</v>
      </c>
      <c r="E3893" t="s">
        <v>10408</v>
      </c>
      <c r="F3893" t="s">
        <v>4937</v>
      </c>
      <c r="G3893" t="s">
        <v>10408</v>
      </c>
      <c r="H3893" t="s">
        <v>24</v>
      </c>
      <c r="I3893" t="s">
        <v>10323</v>
      </c>
      <c r="K3893" t="s">
        <v>4979</v>
      </c>
      <c r="L3893" t="s">
        <v>4980</v>
      </c>
    </row>
    <row r="3894" spans="1:14" hidden="1" x14ac:dyDescent="0.25">
      <c r="A3894">
        <v>122</v>
      </c>
      <c r="B3894">
        <v>36</v>
      </c>
      <c r="C3894" s="2" t="s">
        <v>4919</v>
      </c>
      <c r="D3894" s="7">
        <v>40580</v>
      </c>
      <c r="E3894" t="s">
        <v>10408</v>
      </c>
      <c r="F3894" t="s">
        <v>4937</v>
      </c>
      <c r="G3894" t="s">
        <v>10408</v>
      </c>
      <c r="H3894" t="s">
        <v>10</v>
      </c>
      <c r="I3894" t="s">
        <v>113</v>
      </c>
      <c r="K3894" t="s">
        <v>4980</v>
      </c>
      <c r="L3894" t="s">
        <v>4981</v>
      </c>
    </row>
    <row r="3895" spans="1:14" hidden="1" x14ac:dyDescent="0.25">
      <c r="A3895">
        <v>122</v>
      </c>
      <c r="B3895">
        <v>37</v>
      </c>
      <c r="C3895" s="2" t="s">
        <v>4919</v>
      </c>
      <c r="D3895" s="7">
        <v>40580</v>
      </c>
      <c r="E3895" t="s">
        <v>10408</v>
      </c>
      <c r="F3895" t="s">
        <v>4937</v>
      </c>
      <c r="G3895" t="s">
        <v>10408</v>
      </c>
      <c r="H3895" t="s">
        <v>10</v>
      </c>
      <c r="I3895" t="s">
        <v>118</v>
      </c>
      <c r="K3895" t="s">
        <v>4981</v>
      </c>
      <c r="L3895" t="s">
        <v>4982</v>
      </c>
    </row>
    <row r="3896" spans="1:14" hidden="1" x14ac:dyDescent="0.25">
      <c r="A3896">
        <v>122</v>
      </c>
      <c r="B3896">
        <v>38</v>
      </c>
      <c r="C3896" s="2" t="s">
        <v>4919</v>
      </c>
      <c r="D3896" s="7">
        <v>40580</v>
      </c>
      <c r="E3896" t="s">
        <v>10408</v>
      </c>
      <c r="F3896" t="s">
        <v>4937</v>
      </c>
      <c r="G3896" t="s">
        <v>10408</v>
      </c>
      <c r="H3896" t="s">
        <v>17</v>
      </c>
      <c r="I3896" t="s">
        <v>292</v>
      </c>
      <c r="K3896" t="s">
        <v>4982</v>
      </c>
      <c r="L3896" t="s">
        <v>4983</v>
      </c>
    </row>
    <row r="3897" spans="1:14" hidden="1" x14ac:dyDescent="0.25">
      <c r="A3897">
        <v>122</v>
      </c>
      <c r="B3897">
        <v>39</v>
      </c>
      <c r="C3897" s="2" t="s">
        <v>4919</v>
      </c>
      <c r="D3897" s="7">
        <v>40580</v>
      </c>
      <c r="E3897" t="s">
        <v>10408</v>
      </c>
      <c r="F3897" t="s">
        <v>4937</v>
      </c>
      <c r="G3897" t="s">
        <v>10408</v>
      </c>
      <c r="H3897" t="s">
        <v>17</v>
      </c>
      <c r="I3897" t="s">
        <v>101</v>
      </c>
      <c r="K3897" t="s">
        <v>4983</v>
      </c>
      <c r="L3897" t="s">
        <v>4984</v>
      </c>
    </row>
    <row r="3898" spans="1:14" hidden="1" x14ac:dyDescent="0.25">
      <c r="A3898">
        <v>122</v>
      </c>
      <c r="B3898">
        <v>40</v>
      </c>
      <c r="C3898" s="2" t="s">
        <v>4919</v>
      </c>
      <c r="D3898" s="7">
        <v>40580</v>
      </c>
      <c r="E3898" t="s">
        <v>10408</v>
      </c>
      <c r="F3898" t="s">
        <v>4937</v>
      </c>
      <c r="G3898" t="s">
        <v>10408</v>
      </c>
      <c r="H3898" t="s">
        <v>33</v>
      </c>
      <c r="I3898" t="s">
        <v>238</v>
      </c>
      <c r="K3898" t="s">
        <v>4984</v>
      </c>
      <c r="L3898" t="s">
        <v>4985</v>
      </c>
    </row>
    <row r="3899" spans="1:14" hidden="1" x14ac:dyDescent="0.25">
      <c r="A3899">
        <v>122</v>
      </c>
      <c r="B3899">
        <v>41</v>
      </c>
      <c r="C3899" s="2" t="s">
        <v>4919</v>
      </c>
      <c r="D3899" s="7">
        <v>40580</v>
      </c>
      <c r="E3899" t="s">
        <v>10408</v>
      </c>
      <c r="F3899" t="s">
        <v>4937</v>
      </c>
      <c r="G3899" t="s">
        <v>10408</v>
      </c>
      <c r="H3899" t="s">
        <v>17</v>
      </c>
      <c r="I3899" t="s">
        <v>101</v>
      </c>
      <c r="K3899" t="s">
        <v>4985</v>
      </c>
      <c r="L3899" t="s">
        <v>4986</v>
      </c>
    </row>
    <row r="3900" spans="1:14" hidden="1" x14ac:dyDescent="0.25">
      <c r="A3900">
        <v>122</v>
      </c>
      <c r="B3900">
        <v>42</v>
      </c>
      <c r="C3900" s="2" t="s">
        <v>4919</v>
      </c>
      <c r="D3900" s="7">
        <v>40580</v>
      </c>
      <c r="E3900" t="s">
        <v>10408</v>
      </c>
      <c r="F3900" t="s">
        <v>4937</v>
      </c>
      <c r="G3900" t="s">
        <v>10408</v>
      </c>
      <c r="H3900" t="s">
        <v>53</v>
      </c>
      <c r="I3900" t="s">
        <v>91</v>
      </c>
      <c r="J3900" t="s">
        <v>80</v>
      </c>
      <c r="K3900" t="s">
        <v>4986</v>
      </c>
      <c r="L3900" t="s">
        <v>4986</v>
      </c>
      <c r="N3900">
        <v>8</v>
      </c>
    </row>
    <row r="3901" spans="1:14" hidden="1" x14ac:dyDescent="0.25">
      <c r="A3901">
        <v>122</v>
      </c>
      <c r="B3901">
        <v>43</v>
      </c>
      <c r="C3901" s="2" t="s">
        <v>4919</v>
      </c>
      <c r="D3901" s="7">
        <v>40580</v>
      </c>
      <c r="E3901" t="s">
        <v>10408</v>
      </c>
      <c r="F3901" t="s">
        <v>4937</v>
      </c>
      <c r="G3901" t="s">
        <v>10408</v>
      </c>
      <c r="H3901" t="s">
        <v>17</v>
      </c>
      <c r="I3901" t="s">
        <v>18</v>
      </c>
      <c r="K3901" t="s">
        <v>4986</v>
      </c>
      <c r="L3901" t="s">
        <v>4987</v>
      </c>
    </row>
    <row r="3902" spans="1:14" hidden="1" x14ac:dyDescent="0.25">
      <c r="A3902">
        <v>122</v>
      </c>
      <c r="B3902">
        <v>44</v>
      </c>
      <c r="C3902" s="2" t="s">
        <v>4919</v>
      </c>
      <c r="D3902" s="7">
        <v>40580</v>
      </c>
      <c r="E3902" t="s">
        <v>10408</v>
      </c>
      <c r="F3902" t="s">
        <v>4937</v>
      </c>
      <c r="G3902" t="s">
        <v>10408</v>
      </c>
      <c r="H3902" t="s">
        <v>10</v>
      </c>
      <c r="I3902" t="s">
        <v>118</v>
      </c>
      <c r="K3902" t="s">
        <v>4987</v>
      </c>
      <c r="L3902" t="s">
        <v>4988</v>
      </c>
    </row>
    <row r="3903" spans="1:14" hidden="1" x14ac:dyDescent="0.25">
      <c r="A3903">
        <v>122</v>
      </c>
      <c r="B3903">
        <v>45</v>
      </c>
      <c r="C3903" s="2" t="s">
        <v>4919</v>
      </c>
      <c r="D3903" s="7">
        <v>40580</v>
      </c>
      <c r="E3903" t="s">
        <v>10408</v>
      </c>
      <c r="F3903" t="s">
        <v>4937</v>
      </c>
      <c r="G3903" t="s">
        <v>10408</v>
      </c>
      <c r="H3903" t="s">
        <v>10</v>
      </c>
      <c r="I3903" t="s">
        <v>118</v>
      </c>
      <c r="K3903" t="s">
        <v>4988</v>
      </c>
      <c r="L3903" t="s">
        <v>4989</v>
      </c>
    </row>
    <row r="3904" spans="1:14" hidden="1" x14ac:dyDescent="0.25">
      <c r="A3904">
        <v>122</v>
      </c>
      <c r="B3904">
        <v>46</v>
      </c>
      <c r="C3904" s="2" t="s">
        <v>4919</v>
      </c>
      <c r="D3904" s="7">
        <v>40580</v>
      </c>
      <c r="E3904" t="s">
        <v>10408</v>
      </c>
      <c r="F3904" t="s">
        <v>4937</v>
      </c>
      <c r="G3904" t="s">
        <v>10408</v>
      </c>
      <c r="H3904" t="s">
        <v>10</v>
      </c>
      <c r="I3904" t="s">
        <v>14</v>
      </c>
      <c r="K3904" t="s">
        <v>4989</v>
      </c>
      <c r="L3904" t="s">
        <v>4990</v>
      </c>
    </row>
    <row r="3905" spans="1:14" hidden="1" x14ac:dyDescent="0.25">
      <c r="A3905">
        <v>122</v>
      </c>
      <c r="B3905">
        <v>47</v>
      </c>
      <c r="C3905" s="2" t="s">
        <v>4919</v>
      </c>
      <c r="D3905" s="7">
        <v>40580</v>
      </c>
      <c r="E3905" t="s">
        <v>10408</v>
      </c>
      <c r="F3905" t="s">
        <v>4937</v>
      </c>
      <c r="G3905" t="s">
        <v>10408</v>
      </c>
      <c r="H3905" t="s">
        <v>17</v>
      </c>
      <c r="I3905" t="s">
        <v>45</v>
      </c>
      <c r="K3905" t="s">
        <v>4990</v>
      </c>
      <c r="L3905" t="s">
        <v>4991</v>
      </c>
    </row>
    <row r="3906" spans="1:14" hidden="1" x14ac:dyDescent="0.25">
      <c r="A3906">
        <v>122</v>
      </c>
      <c r="B3906">
        <v>48</v>
      </c>
      <c r="C3906" s="2" t="s">
        <v>4919</v>
      </c>
      <c r="D3906" s="7">
        <v>40580</v>
      </c>
      <c r="E3906" t="s">
        <v>10408</v>
      </c>
      <c r="F3906" t="s">
        <v>4937</v>
      </c>
      <c r="G3906" t="s">
        <v>10408</v>
      </c>
      <c r="H3906" t="s">
        <v>53</v>
      </c>
      <c r="I3906" t="s">
        <v>202</v>
      </c>
      <c r="J3906" t="s">
        <v>80</v>
      </c>
      <c r="K3906" t="s">
        <v>4991</v>
      </c>
      <c r="L3906" t="s">
        <v>4992</v>
      </c>
      <c r="M3906" t="s">
        <v>1264</v>
      </c>
      <c r="N3906">
        <v>8</v>
      </c>
    </row>
    <row r="3907" spans="1:14" hidden="1" x14ac:dyDescent="0.25">
      <c r="A3907">
        <v>122</v>
      </c>
      <c r="B3907">
        <v>49</v>
      </c>
      <c r="C3907" s="2" t="s">
        <v>4919</v>
      </c>
      <c r="D3907" s="7">
        <v>40580</v>
      </c>
      <c r="E3907" t="s">
        <v>10408</v>
      </c>
      <c r="F3907" t="s">
        <v>4937</v>
      </c>
      <c r="G3907" t="s">
        <v>10408</v>
      </c>
      <c r="H3907" t="s">
        <v>21</v>
      </c>
      <c r="I3907" t="s">
        <v>22</v>
      </c>
      <c r="K3907" t="s">
        <v>4992</v>
      </c>
      <c r="L3907" t="s">
        <v>4993</v>
      </c>
    </row>
    <row r="3908" spans="1:14" hidden="1" x14ac:dyDescent="0.25">
      <c r="A3908">
        <v>122</v>
      </c>
      <c r="B3908">
        <v>50</v>
      </c>
      <c r="C3908" s="2" t="s">
        <v>4919</v>
      </c>
      <c r="D3908" s="7">
        <v>40580</v>
      </c>
      <c r="E3908" t="s">
        <v>10408</v>
      </c>
      <c r="F3908" t="s">
        <v>4937</v>
      </c>
      <c r="G3908" t="s">
        <v>10408</v>
      </c>
      <c r="H3908" t="s">
        <v>24</v>
      </c>
      <c r="I3908" t="s">
        <v>10323</v>
      </c>
      <c r="K3908" t="s">
        <v>4994</v>
      </c>
      <c r="L3908" t="s">
        <v>4995</v>
      </c>
    </row>
    <row r="3909" spans="1:14" hidden="1" x14ac:dyDescent="0.25">
      <c r="A3909">
        <v>122</v>
      </c>
      <c r="B3909">
        <v>51</v>
      </c>
      <c r="C3909" s="2" t="s">
        <v>4919</v>
      </c>
      <c r="D3909" s="7">
        <v>40580</v>
      </c>
      <c r="E3909" t="s">
        <v>10408</v>
      </c>
      <c r="F3909" t="s">
        <v>4937</v>
      </c>
      <c r="G3909" t="s">
        <v>10408</v>
      </c>
      <c r="H3909" t="s">
        <v>10</v>
      </c>
      <c r="I3909" t="s">
        <v>113</v>
      </c>
      <c r="K3909" t="s">
        <v>4995</v>
      </c>
      <c r="L3909" t="s">
        <v>4996</v>
      </c>
    </row>
    <row r="3910" spans="1:14" hidden="1" x14ac:dyDescent="0.25">
      <c r="A3910">
        <v>122</v>
      </c>
      <c r="B3910">
        <v>52</v>
      </c>
      <c r="C3910" s="2" t="s">
        <v>4919</v>
      </c>
      <c r="D3910" s="7">
        <v>40580</v>
      </c>
      <c r="E3910" t="s">
        <v>10408</v>
      </c>
      <c r="F3910" t="s">
        <v>4937</v>
      </c>
      <c r="G3910" t="s">
        <v>10408</v>
      </c>
      <c r="H3910" t="s">
        <v>10</v>
      </c>
      <c r="I3910" t="s">
        <v>118</v>
      </c>
      <c r="K3910" t="s">
        <v>4996</v>
      </c>
      <c r="L3910" t="s">
        <v>4997</v>
      </c>
    </row>
    <row r="3911" spans="1:14" hidden="1" x14ac:dyDescent="0.25">
      <c r="A3911">
        <v>122</v>
      </c>
      <c r="B3911">
        <v>53</v>
      </c>
      <c r="C3911" s="2" t="s">
        <v>4919</v>
      </c>
      <c r="D3911" s="7">
        <v>40580</v>
      </c>
      <c r="E3911" t="s">
        <v>10408</v>
      </c>
      <c r="F3911" t="s">
        <v>4937</v>
      </c>
      <c r="G3911" t="s">
        <v>10408</v>
      </c>
      <c r="H3911" t="s">
        <v>17</v>
      </c>
      <c r="I3911" t="s">
        <v>120</v>
      </c>
      <c r="K3911" t="s">
        <v>4997</v>
      </c>
      <c r="L3911" t="s">
        <v>4998</v>
      </c>
    </row>
    <row r="3912" spans="1:14" hidden="1" x14ac:dyDescent="0.25">
      <c r="A3912">
        <v>122</v>
      </c>
      <c r="B3912">
        <v>54</v>
      </c>
      <c r="C3912" s="2" t="s">
        <v>4919</v>
      </c>
      <c r="D3912" s="7">
        <v>40580</v>
      </c>
      <c r="E3912" t="s">
        <v>10408</v>
      </c>
      <c r="F3912" t="s">
        <v>4937</v>
      </c>
      <c r="G3912" t="s">
        <v>10408</v>
      </c>
      <c r="H3912" t="s">
        <v>10</v>
      </c>
      <c r="I3912" t="s">
        <v>14</v>
      </c>
      <c r="K3912" t="s">
        <v>4998</v>
      </c>
      <c r="L3912" t="s">
        <v>4999</v>
      </c>
    </row>
    <row r="3913" spans="1:14" hidden="1" x14ac:dyDescent="0.25">
      <c r="A3913">
        <v>122</v>
      </c>
      <c r="B3913">
        <v>55</v>
      </c>
      <c r="C3913" s="2" t="s">
        <v>4919</v>
      </c>
      <c r="D3913" s="7">
        <v>40580</v>
      </c>
      <c r="E3913" t="s">
        <v>10408</v>
      </c>
      <c r="F3913" t="s">
        <v>4937</v>
      </c>
      <c r="G3913" t="s">
        <v>10408</v>
      </c>
      <c r="H3913" t="s">
        <v>348</v>
      </c>
      <c r="I3913" t="s">
        <v>407</v>
      </c>
      <c r="K3913" t="s">
        <v>4999</v>
      </c>
      <c r="L3913" t="s">
        <v>5000</v>
      </c>
    </row>
    <row r="3914" spans="1:14" hidden="1" x14ac:dyDescent="0.25">
      <c r="A3914">
        <v>122</v>
      </c>
      <c r="B3914">
        <v>56</v>
      </c>
      <c r="C3914" s="2" t="s">
        <v>4919</v>
      </c>
      <c r="D3914" s="7">
        <v>40580</v>
      </c>
      <c r="E3914" t="s">
        <v>10408</v>
      </c>
      <c r="F3914" t="s">
        <v>4937</v>
      </c>
      <c r="G3914" t="s">
        <v>10408</v>
      </c>
      <c r="H3914" t="s">
        <v>21</v>
      </c>
      <c r="I3914" t="s">
        <v>334</v>
      </c>
      <c r="K3914" t="s">
        <v>5000</v>
      </c>
      <c r="L3914" t="s">
        <v>5001</v>
      </c>
    </row>
    <row r="3915" spans="1:14" hidden="1" x14ac:dyDescent="0.25">
      <c r="A3915">
        <v>122</v>
      </c>
      <c r="B3915">
        <v>57</v>
      </c>
      <c r="C3915" s="2" t="s">
        <v>4919</v>
      </c>
      <c r="D3915" s="7">
        <v>40580</v>
      </c>
      <c r="E3915" t="s">
        <v>10408</v>
      </c>
      <c r="F3915" t="s">
        <v>4937</v>
      </c>
      <c r="G3915" t="s">
        <v>10408</v>
      </c>
      <c r="H3915" t="s">
        <v>24</v>
      </c>
      <c r="I3915" t="s">
        <v>10323</v>
      </c>
      <c r="K3915" t="s">
        <v>5002</v>
      </c>
      <c r="L3915" t="s">
        <v>5003</v>
      </c>
    </row>
    <row r="3916" spans="1:14" hidden="1" x14ac:dyDescent="0.25">
      <c r="A3916">
        <v>122</v>
      </c>
      <c r="B3916">
        <v>58</v>
      </c>
      <c r="C3916" s="2" t="s">
        <v>4919</v>
      </c>
      <c r="D3916" s="7">
        <v>40580</v>
      </c>
      <c r="E3916" t="s">
        <v>10408</v>
      </c>
      <c r="F3916" t="s">
        <v>4937</v>
      </c>
      <c r="G3916" t="s">
        <v>10408</v>
      </c>
      <c r="H3916" t="s">
        <v>10</v>
      </c>
      <c r="I3916" t="s">
        <v>113</v>
      </c>
      <c r="K3916" t="s">
        <v>5003</v>
      </c>
      <c r="L3916" t="s">
        <v>5004</v>
      </c>
    </row>
    <row r="3917" spans="1:14" hidden="1" x14ac:dyDescent="0.25">
      <c r="A3917">
        <v>122</v>
      </c>
      <c r="B3917">
        <v>59</v>
      </c>
      <c r="C3917" s="2" t="s">
        <v>4919</v>
      </c>
      <c r="D3917" s="7">
        <v>40580</v>
      </c>
      <c r="E3917" t="s">
        <v>10408</v>
      </c>
      <c r="F3917" t="s">
        <v>4937</v>
      </c>
      <c r="G3917" t="s">
        <v>10408</v>
      </c>
      <c r="H3917" t="s">
        <v>10</v>
      </c>
      <c r="I3917" t="s">
        <v>118</v>
      </c>
      <c r="K3917" t="s">
        <v>5004</v>
      </c>
      <c r="L3917" t="s">
        <v>5005</v>
      </c>
    </row>
    <row r="3918" spans="1:14" hidden="1" x14ac:dyDescent="0.25">
      <c r="A3918">
        <v>122</v>
      </c>
      <c r="B3918">
        <v>60</v>
      </c>
      <c r="C3918" s="2" t="s">
        <v>4919</v>
      </c>
      <c r="D3918" s="7">
        <v>40580</v>
      </c>
      <c r="E3918" t="s">
        <v>10408</v>
      </c>
      <c r="F3918" t="s">
        <v>4937</v>
      </c>
      <c r="G3918" t="s">
        <v>10408</v>
      </c>
      <c r="H3918" t="s">
        <v>10</v>
      </c>
      <c r="I3918" t="s">
        <v>14</v>
      </c>
      <c r="K3918" t="s">
        <v>5005</v>
      </c>
      <c r="L3918" t="s">
        <v>5006</v>
      </c>
    </row>
    <row r="3919" spans="1:14" hidden="1" x14ac:dyDescent="0.25">
      <c r="A3919">
        <v>122</v>
      </c>
      <c r="B3919">
        <v>61</v>
      </c>
      <c r="C3919" s="2" t="s">
        <v>4919</v>
      </c>
      <c r="D3919" s="7">
        <v>40580</v>
      </c>
      <c r="E3919" t="s">
        <v>10408</v>
      </c>
      <c r="F3919" t="s">
        <v>4937</v>
      </c>
      <c r="G3919" t="s">
        <v>10408</v>
      </c>
      <c r="H3919" t="s">
        <v>17</v>
      </c>
      <c r="I3919" t="s">
        <v>101</v>
      </c>
      <c r="K3919" t="s">
        <v>5006</v>
      </c>
      <c r="L3919" t="s">
        <v>5007</v>
      </c>
    </row>
    <row r="3920" spans="1:14" hidden="1" x14ac:dyDescent="0.25">
      <c r="A3920">
        <v>122</v>
      </c>
      <c r="B3920">
        <v>62</v>
      </c>
      <c r="C3920" s="2" t="s">
        <v>4919</v>
      </c>
      <c r="D3920" s="7">
        <v>40580</v>
      </c>
      <c r="E3920" t="s">
        <v>10408</v>
      </c>
      <c r="F3920" t="s">
        <v>4937</v>
      </c>
      <c r="G3920" t="s">
        <v>10408</v>
      </c>
      <c r="H3920" t="s">
        <v>348</v>
      </c>
      <c r="I3920" t="s">
        <v>968</v>
      </c>
      <c r="K3920" t="s">
        <v>5007</v>
      </c>
      <c r="L3920" t="s">
        <v>5008</v>
      </c>
    </row>
    <row r="3921" spans="1:14" hidden="1" x14ac:dyDescent="0.25">
      <c r="A3921">
        <v>122</v>
      </c>
      <c r="B3921">
        <v>63</v>
      </c>
      <c r="C3921" s="2" t="s">
        <v>4919</v>
      </c>
      <c r="D3921" s="7">
        <v>40580</v>
      </c>
      <c r="E3921" t="s">
        <v>10408</v>
      </c>
      <c r="F3921" t="s">
        <v>4937</v>
      </c>
      <c r="G3921" t="s">
        <v>10408</v>
      </c>
      <c r="H3921" t="s">
        <v>17</v>
      </c>
      <c r="I3921" t="s">
        <v>18</v>
      </c>
      <c r="K3921" t="s">
        <v>5008</v>
      </c>
      <c r="L3921" t="s">
        <v>5009</v>
      </c>
    </row>
    <row r="3922" spans="1:14" hidden="1" x14ac:dyDescent="0.25">
      <c r="A3922">
        <v>122</v>
      </c>
      <c r="B3922">
        <v>64</v>
      </c>
      <c r="C3922" s="2" t="s">
        <v>4919</v>
      </c>
      <c r="D3922" s="7">
        <v>40580</v>
      </c>
      <c r="E3922" t="s">
        <v>10408</v>
      </c>
      <c r="F3922" t="s">
        <v>4937</v>
      </c>
      <c r="G3922" t="s">
        <v>10408</v>
      </c>
      <c r="H3922" t="s">
        <v>162</v>
      </c>
      <c r="I3922" t="s">
        <v>163</v>
      </c>
      <c r="K3922" t="s">
        <v>5009</v>
      </c>
      <c r="L3922" t="s">
        <v>5010</v>
      </c>
    </row>
    <row r="3923" spans="1:14" hidden="1" x14ac:dyDescent="0.25">
      <c r="A3923">
        <v>122</v>
      </c>
      <c r="B3923">
        <v>65</v>
      </c>
      <c r="C3923" s="2" t="s">
        <v>4919</v>
      </c>
      <c r="D3923" s="7">
        <v>40580</v>
      </c>
      <c r="E3923" t="s">
        <v>10408</v>
      </c>
      <c r="F3923" t="s">
        <v>4937</v>
      </c>
      <c r="G3923" t="s">
        <v>10408</v>
      </c>
      <c r="H3923" t="s">
        <v>21</v>
      </c>
      <c r="I3923" t="s">
        <v>22</v>
      </c>
      <c r="K3923" t="s">
        <v>5010</v>
      </c>
      <c r="L3923" t="s">
        <v>5011</v>
      </c>
    </row>
    <row r="3924" spans="1:14" hidden="1" x14ac:dyDescent="0.25">
      <c r="A3924">
        <v>122</v>
      </c>
      <c r="B3924">
        <v>66</v>
      </c>
      <c r="C3924" s="2" t="s">
        <v>4919</v>
      </c>
      <c r="D3924" s="7">
        <v>40580</v>
      </c>
      <c r="E3924" t="s">
        <v>10408</v>
      </c>
      <c r="F3924" t="s">
        <v>4937</v>
      </c>
      <c r="G3924" t="s">
        <v>10408</v>
      </c>
      <c r="H3924" t="s">
        <v>24</v>
      </c>
      <c r="I3924" t="s">
        <v>10323</v>
      </c>
      <c r="K3924" t="s">
        <v>5012</v>
      </c>
      <c r="L3924" t="s">
        <v>5013</v>
      </c>
    </row>
    <row r="3925" spans="1:14" hidden="1" x14ac:dyDescent="0.25">
      <c r="A3925">
        <v>122</v>
      </c>
      <c r="B3925">
        <v>67</v>
      </c>
      <c r="C3925" s="2" t="s">
        <v>4919</v>
      </c>
      <c r="D3925" s="7">
        <v>40580</v>
      </c>
      <c r="E3925" t="s">
        <v>10408</v>
      </c>
      <c r="F3925" t="s">
        <v>4937</v>
      </c>
      <c r="G3925" t="s">
        <v>10408</v>
      </c>
      <c r="H3925" t="s">
        <v>10</v>
      </c>
      <c r="I3925" t="s">
        <v>113</v>
      </c>
      <c r="K3925" t="s">
        <v>5013</v>
      </c>
      <c r="L3925" t="s">
        <v>5014</v>
      </c>
    </row>
    <row r="3926" spans="1:14" hidden="1" x14ac:dyDescent="0.25">
      <c r="A3926">
        <v>122</v>
      </c>
      <c r="B3926">
        <v>68</v>
      </c>
      <c r="C3926" s="2" t="s">
        <v>4919</v>
      </c>
      <c r="D3926" s="7">
        <v>40580</v>
      </c>
      <c r="E3926" t="s">
        <v>10408</v>
      </c>
      <c r="F3926" t="s">
        <v>4937</v>
      </c>
      <c r="G3926" t="s">
        <v>10408</v>
      </c>
      <c r="H3926" t="s">
        <v>10</v>
      </c>
      <c r="I3926" t="s">
        <v>14</v>
      </c>
      <c r="K3926" t="s">
        <v>5014</v>
      </c>
      <c r="L3926" t="s">
        <v>5015</v>
      </c>
    </row>
    <row r="3927" spans="1:14" hidden="1" x14ac:dyDescent="0.25">
      <c r="A3927">
        <v>122</v>
      </c>
      <c r="B3927">
        <v>69</v>
      </c>
      <c r="C3927" s="2" t="s">
        <v>4919</v>
      </c>
      <c r="D3927" s="7">
        <v>40580</v>
      </c>
      <c r="E3927" t="s">
        <v>10408</v>
      </c>
      <c r="F3927" t="s">
        <v>4937</v>
      </c>
      <c r="G3927" t="s">
        <v>10408</v>
      </c>
      <c r="H3927" t="s">
        <v>17</v>
      </c>
      <c r="I3927" t="s">
        <v>18</v>
      </c>
      <c r="K3927" t="s">
        <v>5015</v>
      </c>
      <c r="L3927" t="s">
        <v>5016</v>
      </c>
    </row>
    <row r="3928" spans="1:14" hidden="1" x14ac:dyDescent="0.25">
      <c r="A3928">
        <v>122</v>
      </c>
      <c r="B3928">
        <v>70</v>
      </c>
      <c r="C3928" s="2" t="s">
        <v>4919</v>
      </c>
      <c r="D3928" s="7">
        <v>40580</v>
      </c>
      <c r="E3928" t="s">
        <v>10408</v>
      </c>
      <c r="F3928" t="s">
        <v>4937</v>
      </c>
      <c r="G3928" t="s">
        <v>10408</v>
      </c>
      <c r="H3928" t="s">
        <v>17</v>
      </c>
      <c r="I3928" t="s">
        <v>101</v>
      </c>
      <c r="K3928" t="s">
        <v>5016</v>
      </c>
      <c r="L3928" t="s">
        <v>5017</v>
      </c>
    </row>
    <row r="3929" spans="1:14" hidden="1" x14ac:dyDescent="0.25">
      <c r="A3929">
        <v>122</v>
      </c>
      <c r="B3929">
        <v>71</v>
      </c>
      <c r="C3929" s="2" t="s">
        <v>4919</v>
      </c>
      <c r="D3929" s="7">
        <v>40580</v>
      </c>
      <c r="E3929" t="s">
        <v>10408</v>
      </c>
      <c r="F3929" t="s">
        <v>4937</v>
      </c>
      <c r="G3929" t="s">
        <v>10408</v>
      </c>
      <c r="H3929" t="s">
        <v>53</v>
      </c>
      <c r="I3929" t="s">
        <v>91</v>
      </c>
      <c r="J3929" t="s">
        <v>80</v>
      </c>
      <c r="K3929" t="s">
        <v>5017</v>
      </c>
      <c r="L3929" t="s">
        <v>5018</v>
      </c>
      <c r="N3929">
        <v>8</v>
      </c>
    </row>
    <row r="3930" spans="1:14" hidden="1" x14ac:dyDescent="0.25">
      <c r="A3930">
        <v>122</v>
      </c>
      <c r="B3930">
        <v>72</v>
      </c>
      <c r="C3930" s="2" t="s">
        <v>4919</v>
      </c>
      <c r="D3930" s="7">
        <v>40580</v>
      </c>
      <c r="E3930" t="s">
        <v>10408</v>
      </c>
      <c r="F3930" t="s">
        <v>4937</v>
      </c>
      <c r="G3930" t="s">
        <v>10408</v>
      </c>
      <c r="H3930" t="s">
        <v>21</v>
      </c>
      <c r="I3930" t="s">
        <v>334</v>
      </c>
      <c r="K3930" t="s">
        <v>5018</v>
      </c>
      <c r="L3930" t="s">
        <v>5019</v>
      </c>
    </row>
    <row r="3931" spans="1:14" hidden="1" x14ac:dyDescent="0.25">
      <c r="A3931">
        <v>122</v>
      </c>
      <c r="B3931">
        <v>73</v>
      </c>
      <c r="C3931" s="2" t="s">
        <v>4919</v>
      </c>
      <c r="D3931" s="7">
        <v>40580</v>
      </c>
      <c r="E3931" t="s">
        <v>10408</v>
      </c>
      <c r="F3931" t="s">
        <v>4937</v>
      </c>
      <c r="G3931" t="s">
        <v>10408</v>
      </c>
      <c r="H3931" t="s">
        <v>10</v>
      </c>
      <c r="I3931" t="s">
        <v>118</v>
      </c>
      <c r="K3931" t="s">
        <v>5019</v>
      </c>
      <c r="L3931" t="s">
        <v>5020</v>
      </c>
    </row>
    <row r="3932" spans="1:14" hidden="1" x14ac:dyDescent="0.25">
      <c r="A3932">
        <v>122</v>
      </c>
      <c r="B3932">
        <v>74</v>
      </c>
      <c r="C3932" s="2" t="s">
        <v>4919</v>
      </c>
      <c r="D3932" s="7">
        <v>40580</v>
      </c>
      <c r="E3932" t="s">
        <v>10408</v>
      </c>
      <c r="F3932" t="s">
        <v>4937</v>
      </c>
      <c r="G3932" t="s">
        <v>10408</v>
      </c>
      <c r="H3932" t="s">
        <v>17</v>
      </c>
      <c r="I3932" t="s">
        <v>292</v>
      </c>
      <c r="K3932" t="s">
        <v>5020</v>
      </c>
      <c r="L3932" t="s">
        <v>5021</v>
      </c>
    </row>
    <row r="3933" spans="1:14" hidden="1" x14ac:dyDescent="0.25">
      <c r="A3933">
        <v>122</v>
      </c>
      <c r="B3933">
        <v>75</v>
      </c>
      <c r="C3933" s="2" t="s">
        <v>4919</v>
      </c>
      <c r="D3933" s="7">
        <v>40580</v>
      </c>
      <c r="E3933" t="s">
        <v>10408</v>
      </c>
      <c r="F3933" t="s">
        <v>4937</v>
      </c>
      <c r="G3933" t="s">
        <v>10408</v>
      </c>
      <c r="H3933" t="s">
        <v>10</v>
      </c>
      <c r="I3933" t="s">
        <v>14</v>
      </c>
      <c r="K3933" t="s">
        <v>5021</v>
      </c>
      <c r="L3933" t="s">
        <v>5022</v>
      </c>
    </row>
    <row r="3934" spans="1:14" hidden="1" x14ac:dyDescent="0.25">
      <c r="A3934">
        <v>122</v>
      </c>
      <c r="B3934">
        <v>76</v>
      </c>
      <c r="C3934" s="2" t="s">
        <v>4919</v>
      </c>
      <c r="D3934" s="7">
        <v>40580</v>
      </c>
      <c r="E3934" t="s">
        <v>10408</v>
      </c>
      <c r="F3934" t="s">
        <v>4937</v>
      </c>
      <c r="G3934" t="s">
        <v>10408</v>
      </c>
      <c r="H3934" t="s">
        <v>17</v>
      </c>
      <c r="I3934" t="s">
        <v>101</v>
      </c>
      <c r="K3934" t="s">
        <v>5022</v>
      </c>
      <c r="L3934" t="s">
        <v>5023</v>
      </c>
    </row>
    <row r="3935" spans="1:14" hidden="1" x14ac:dyDescent="0.25">
      <c r="A3935">
        <v>122</v>
      </c>
      <c r="B3935">
        <v>77</v>
      </c>
      <c r="C3935" s="2" t="s">
        <v>4919</v>
      </c>
      <c r="D3935" s="7">
        <v>40580</v>
      </c>
      <c r="E3935" t="s">
        <v>10408</v>
      </c>
      <c r="F3935" t="s">
        <v>4937</v>
      </c>
      <c r="G3935" t="s">
        <v>10408</v>
      </c>
      <c r="H3935" t="s">
        <v>53</v>
      </c>
      <c r="I3935" t="s">
        <v>79</v>
      </c>
      <c r="J3935" t="s">
        <v>92</v>
      </c>
      <c r="K3935" t="s">
        <v>5023</v>
      </c>
      <c r="L3935" t="s">
        <v>5024</v>
      </c>
      <c r="N3935">
        <v>4</v>
      </c>
    </row>
    <row r="3936" spans="1:14" hidden="1" x14ac:dyDescent="0.25">
      <c r="A3936">
        <v>122</v>
      </c>
      <c r="B3936">
        <v>78</v>
      </c>
      <c r="C3936" s="2" t="s">
        <v>4919</v>
      </c>
      <c r="D3936" s="7">
        <v>40580</v>
      </c>
      <c r="E3936" t="s">
        <v>10408</v>
      </c>
      <c r="F3936" t="s">
        <v>4937</v>
      </c>
      <c r="G3936" t="s">
        <v>10408</v>
      </c>
      <c r="H3936" t="s">
        <v>21</v>
      </c>
      <c r="I3936" t="s">
        <v>22</v>
      </c>
      <c r="K3936" t="s">
        <v>5024</v>
      </c>
      <c r="L3936" t="s">
        <v>5025</v>
      </c>
    </row>
    <row r="3937" spans="1:14" hidden="1" x14ac:dyDescent="0.25">
      <c r="A3937">
        <v>122</v>
      </c>
      <c r="B3937">
        <v>79</v>
      </c>
      <c r="C3937" s="2" t="s">
        <v>4919</v>
      </c>
      <c r="D3937" s="7">
        <v>40580</v>
      </c>
      <c r="E3937" t="s">
        <v>10408</v>
      </c>
      <c r="F3937" t="s">
        <v>4937</v>
      </c>
      <c r="G3937" t="s">
        <v>10408</v>
      </c>
      <c r="H3937" t="s">
        <v>24</v>
      </c>
      <c r="I3937" t="s">
        <v>10323</v>
      </c>
      <c r="K3937" t="s">
        <v>5026</v>
      </c>
      <c r="L3937" t="s">
        <v>5027</v>
      </c>
    </row>
    <row r="3938" spans="1:14" hidden="1" x14ac:dyDescent="0.25">
      <c r="A3938">
        <v>122</v>
      </c>
      <c r="B3938">
        <v>80</v>
      </c>
      <c r="C3938" s="2" t="s">
        <v>4919</v>
      </c>
      <c r="D3938" s="7">
        <v>40580</v>
      </c>
      <c r="E3938" t="s">
        <v>10408</v>
      </c>
      <c r="F3938" t="s">
        <v>4937</v>
      </c>
      <c r="G3938" t="s">
        <v>10408</v>
      </c>
      <c r="H3938" t="s">
        <v>17</v>
      </c>
      <c r="I3938" t="s">
        <v>101</v>
      </c>
      <c r="K3938" t="s">
        <v>5027</v>
      </c>
      <c r="L3938" t="s">
        <v>5028</v>
      </c>
    </row>
    <row r="3939" spans="1:14" hidden="1" x14ac:dyDescent="0.25">
      <c r="A3939">
        <v>122</v>
      </c>
      <c r="B3939">
        <v>81</v>
      </c>
      <c r="C3939" s="2" t="s">
        <v>4919</v>
      </c>
      <c r="D3939" s="7">
        <v>40580</v>
      </c>
      <c r="E3939" t="s">
        <v>10408</v>
      </c>
      <c r="F3939" t="s">
        <v>4937</v>
      </c>
      <c r="G3939" t="s">
        <v>10408</v>
      </c>
      <c r="H3939" t="s">
        <v>53</v>
      </c>
      <c r="I3939" t="s">
        <v>79</v>
      </c>
      <c r="J3939" t="s">
        <v>92</v>
      </c>
      <c r="K3939" t="s">
        <v>5028</v>
      </c>
      <c r="L3939" t="s">
        <v>5029</v>
      </c>
      <c r="N3939">
        <v>4</v>
      </c>
    </row>
    <row r="3940" spans="1:14" hidden="1" x14ac:dyDescent="0.25">
      <c r="A3940">
        <v>122</v>
      </c>
      <c r="B3940">
        <v>82</v>
      </c>
      <c r="C3940" s="2" t="s">
        <v>4919</v>
      </c>
      <c r="D3940" s="7">
        <v>40580</v>
      </c>
      <c r="E3940" t="s">
        <v>10408</v>
      </c>
      <c r="F3940" t="s">
        <v>4937</v>
      </c>
      <c r="G3940" t="s">
        <v>10408</v>
      </c>
      <c r="H3940" t="s">
        <v>21</v>
      </c>
      <c r="I3940" t="s">
        <v>286</v>
      </c>
      <c r="K3940" t="s">
        <v>5029</v>
      </c>
      <c r="L3940" t="s">
        <v>5030</v>
      </c>
    </row>
    <row r="3941" spans="1:14" hidden="1" x14ac:dyDescent="0.25">
      <c r="A3941">
        <v>122</v>
      </c>
      <c r="B3941">
        <v>83</v>
      </c>
      <c r="C3941" s="2" t="s">
        <v>4919</v>
      </c>
      <c r="D3941" s="7">
        <v>40580</v>
      </c>
      <c r="E3941" t="s">
        <v>10408</v>
      </c>
      <c r="F3941" t="s">
        <v>4937</v>
      </c>
      <c r="G3941" t="s">
        <v>10408</v>
      </c>
      <c r="H3941" t="s">
        <v>21</v>
      </c>
      <c r="I3941" t="s">
        <v>22</v>
      </c>
      <c r="K3941" t="s">
        <v>5030</v>
      </c>
      <c r="L3941" t="s">
        <v>5031</v>
      </c>
    </row>
    <row r="3942" spans="1:14" hidden="1" x14ac:dyDescent="0.25">
      <c r="A3942">
        <v>122</v>
      </c>
      <c r="B3942">
        <v>84</v>
      </c>
      <c r="C3942" s="2" t="s">
        <v>4919</v>
      </c>
      <c r="D3942" s="7">
        <v>40580</v>
      </c>
      <c r="E3942" t="s">
        <v>10408</v>
      </c>
      <c r="F3942" t="s">
        <v>4937</v>
      </c>
      <c r="G3942" t="s">
        <v>10408</v>
      </c>
      <c r="H3942" t="s">
        <v>24</v>
      </c>
      <c r="I3942" t="s">
        <v>10323</v>
      </c>
      <c r="K3942" t="s">
        <v>5031</v>
      </c>
      <c r="L3942" t="s">
        <v>5031</v>
      </c>
    </row>
    <row r="3943" spans="1:14" hidden="1" x14ac:dyDescent="0.25">
      <c r="A3943">
        <v>122</v>
      </c>
      <c r="B3943">
        <v>85</v>
      </c>
      <c r="C3943" s="2" t="s">
        <v>4919</v>
      </c>
      <c r="D3943" s="7">
        <v>40580</v>
      </c>
      <c r="E3943" t="s">
        <v>10408</v>
      </c>
      <c r="F3943" t="s">
        <v>4937</v>
      </c>
      <c r="G3943" t="s">
        <v>10408</v>
      </c>
      <c r="H3943" t="s">
        <v>10</v>
      </c>
      <c r="I3943" t="s">
        <v>113</v>
      </c>
      <c r="K3943" t="s">
        <v>5031</v>
      </c>
      <c r="L3943" t="s">
        <v>5032</v>
      </c>
    </row>
    <row r="3944" spans="1:14" hidden="1" x14ac:dyDescent="0.25">
      <c r="A3944">
        <v>56</v>
      </c>
      <c r="B3944">
        <v>1</v>
      </c>
      <c r="C3944" s="2" t="s">
        <v>4919</v>
      </c>
      <c r="D3944" s="7">
        <v>40580</v>
      </c>
      <c r="E3944" t="s">
        <v>10408</v>
      </c>
      <c r="F3944" t="s">
        <v>10404</v>
      </c>
      <c r="G3944" t="s">
        <v>10408</v>
      </c>
      <c r="H3944" t="s">
        <v>10</v>
      </c>
      <c r="I3944" t="s">
        <v>113</v>
      </c>
      <c r="K3944" t="s">
        <v>5033</v>
      </c>
      <c r="L3944" t="s">
        <v>5034</v>
      </c>
    </row>
    <row r="3945" spans="1:14" hidden="1" x14ac:dyDescent="0.25">
      <c r="A3945">
        <v>56</v>
      </c>
      <c r="B3945">
        <v>2</v>
      </c>
      <c r="C3945" s="2" t="s">
        <v>4919</v>
      </c>
      <c r="D3945" s="7">
        <v>40580</v>
      </c>
      <c r="E3945" t="s">
        <v>10408</v>
      </c>
      <c r="F3945" t="s">
        <v>10404</v>
      </c>
      <c r="G3945" t="s">
        <v>10408</v>
      </c>
      <c r="H3945" t="s">
        <v>17</v>
      </c>
      <c r="I3945" t="s">
        <v>18</v>
      </c>
      <c r="K3945" t="s">
        <v>5034</v>
      </c>
      <c r="L3945" t="s">
        <v>5035</v>
      </c>
    </row>
    <row r="3946" spans="1:14" hidden="1" x14ac:dyDescent="0.25">
      <c r="A3946">
        <v>56</v>
      </c>
      <c r="B3946">
        <v>3</v>
      </c>
      <c r="C3946" s="2" t="s">
        <v>4919</v>
      </c>
      <c r="D3946" s="7">
        <v>40580</v>
      </c>
      <c r="E3946" t="s">
        <v>10408</v>
      </c>
      <c r="F3946" t="s">
        <v>10404</v>
      </c>
      <c r="G3946" t="s">
        <v>10408</v>
      </c>
      <c r="H3946" t="s">
        <v>33</v>
      </c>
      <c r="I3946" t="s">
        <v>192</v>
      </c>
      <c r="K3946" t="s">
        <v>5035</v>
      </c>
      <c r="L3946" t="s">
        <v>5035</v>
      </c>
    </row>
    <row r="3947" spans="1:14" hidden="1" x14ac:dyDescent="0.25">
      <c r="A3947">
        <v>56</v>
      </c>
      <c r="B3947">
        <v>4</v>
      </c>
      <c r="C3947" s="2" t="s">
        <v>4919</v>
      </c>
      <c r="D3947" s="7">
        <v>40580</v>
      </c>
      <c r="E3947" t="s">
        <v>10408</v>
      </c>
      <c r="F3947" t="s">
        <v>10404</v>
      </c>
      <c r="G3947" t="s">
        <v>10408</v>
      </c>
      <c r="H3947" t="s">
        <v>162</v>
      </c>
      <c r="I3947" t="s">
        <v>163</v>
      </c>
      <c r="K3947" t="s">
        <v>5035</v>
      </c>
      <c r="L3947" t="s">
        <v>5036</v>
      </c>
    </row>
    <row r="3948" spans="1:14" hidden="1" x14ac:dyDescent="0.25">
      <c r="A3948">
        <v>56</v>
      </c>
      <c r="B3948">
        <v>5</v>
      </c>
      <c r="C3948" s="2" t="s">
        <v>4919</v>
      </c>
      <c r="D3948" s="7">
        <v>40580</v>
      </c>
      <c r="E3948" t="s">
        <v>10408</v>
      </c>
      <c r="F3948" t="s">
        <v>10404</v>
      </c>
      <c r="G3948" t="s">
        <v>10408</v>
      </c>
      <c r="H3948" t="s">
        <v>24</v>
      </c>
      <c r="I3948" t="s">
        <v>10323</v>
      </c>
      <c r="K3948" t="s">
        <v>5036</v>
      </c>
      <c r="L3948" t="s">
        <v>5037</v>
      </c>
    </row>
    <row r="3949" spans="1:14" hidden="1" x14ac:dyDescent="0.25">
      <c r="A3949">
        <v>56</v>
      </c>
      <c r="B3949">
        <v>6</v>
      </c>
      <c r="C3949" s="2" t="s">
        <v>4919</v>
      </c>
      <c r="D3949" s="7">
        <v>40580</v>
      </c>
      <c r="E3949" t="s">
        <v>10408</v>
      </c>
      <c r="F3949" t="s">
        <v>10404</v>
      </c>
      <c r="G3949" t="s">
        <v>10408</v>
      </c>
      <c r="H3949" t="s">
        <v>10</v>
      </c>
      <c r="I3949" t="s">
        <v>113</v>
      </c>
      <c r="K3949" t="s">
        <v>5037</v>
      </c>
      <c r="L3949" t="s">
        <v>5038</v>
      </c>
    </row>
    <row r="3950" spans="1:14" hidden="1" x14ac:dyDescent="0.25">
      <c r="A3950">
        <v>56</v>
      </c>
      <c r="B3950">
        <v>7</v>
      </c>
      <c r="C3950" s="2" t="s">
        <v>4919</v>
      </c>
      <c r="D3950" s="7">
        <v>40580</v>
      </c>
      <c r="E3950" t="s">
        <v>10408</v>
      </c>
      <c r="F3950" t="s">
        <v>10404</v>
      </c>
      <c r="G3950" t="s">
        <v>10408</v>
      </c>
      <c r="H3950" t="s">
        <v>10</v>
      </c>
      <c r="I3950" t="s">
        <v>118</v>
      </c>
      <c r="K3950" t="s">
        <v>5038</v>
      </c>
      <c r="L3950" t="s">
        <v>5039</v>
      </c>
    </row>
    <row r="3951" spans="1:14" hidden="1" x14ac:dyDescent="0.25">
      <c r="A3951">
        <v>56</v>
      </c>
      <c r="B3951">
        <v>8</v>
      </c>
      <c r="C3951" s="2" t="s">
        <v>4919</v>
      </c>
      <c r="D3951" s="7">
        <v>40580</v>
      </c>
      <c r="E3951" t="s">
        <v>10408</v>
      </c>
      <c r="F3951" t="s">
        <v>10404</v>
      </c>
      <c r="G3951" t="s">
        <v>10408</v>
      </c>
      <c r="H3951" t="s">
        <v>10</v>
      </c>
      <c r="I3951" t="s">
        <v>14</v>
      </c>
      <c r="K3951" t="s">
        <v>5039</v>
      </c>
      <c r="L3951" t="s">
        <v>5040</v>
      </c>
    </row>
    <row r="3952" spans="1:14" hidden="1" x14ac:dyDescent="0.25">
      <c r="A3952">
        <v>56</v>
      </c>
      <c r="B3952">
        <v>9</v>
      </c>
      <c r="C3952" s="2" t="s">
        <v>4919</v>
      </c>
      <c r="D3952" s="7">
        <v>40580</v>
      </c>
      <c r="E3952" t="s">
        <v>10408</v>
      </c>
      <c r="F3952" t="s">
        <v>10404</v>
      </c>
      <c r="G3952" t="s">
        <v>10408</v>
      </c>
      <c r="H3952" t="s">
        <v>10</v>
      </c>
      <c r="I3952" t="s">
        <v>118</v>
      </c>
      <c r="K3952" t="s">
        <v>5040</v>
      </c>
      <c r="L3952" t="s">
        <v>5041</v>
      </c>
    </row>
    <row r="3953" spans="1:14" hidden="1" x14ac:dyDescent="0.25">
      <c r="A3953">
        <v>56</v>
      </c>
      <c r="B3953">
        <v>10</v>
      </c>
      <c r="C3953" s="2" t="s">
        <v>4919</v>
      </c>
      <c r="D3953" s="7">
        <v>40580</v>
      </c>
      <c r="E3953" t="s">
        <v>10408</v>
      </c>
      <c r="F3953" t="s">
        <v>10404</v>
      </c>
      <c r="G3953" t="s">
        <v>10408</v>
      </c>
      <c r="H3953" t="s">
        <v>10</v>
      </c>
      <c r="I3953" t="s">
        <v>14</v>
      </c>
      <c r="K3953" t="s">
        <v>5041</v>
      </c>
      <c r="L3953" t="s">
        <v>5042</v>
      </c>
    </row>
    <row r="3954" spans="1:14" hidden="1" x14ac:dyDescent="0.25">
      <c r="A3954">
        <v>56</v>
      </c>
      <c r="B3954">
        <v>11</v>
      </c>
      <c r="C3954" s="2" t="s">
        <v>4919</v>
      </c>
      <c r="D3954" s="7">
        <v>40580</v>
      </c>
      <c r="E3954" t="s">
        <v>10408</v>
      </c>
      <c r="F3954" t="s">
        <v>10404</v>
      </c>
      <c r="G3954" t="s">
        <v>10408</v>
      </c>
      <c r="H3954" t="s">
        <v>17</v>
      </c>
      <c r="I3954" t="s">
        <v>120</v>
      </c>
      <c r="K3954" t="s">
        <v>5042</v>
      </c>
      <c r="L3954" t="s">
        <v>5043</v>
      </c>
    </row>
    <row r="3955" spans="1:14" hidden="1" x14ac:dyDescent="0.25">
      <c r="A3955">
        <v>56</v>
      </c>
      <c r="B3955">
        <v>12</v>
      </c>
      <c r="C3955" s="2" t="s">
        <v>4919</v>
      </c>
      <c r="D3955" s="7">
        <v>40580</v>
      </c>
      <c r="E3955" t="s">
        <v>10408</v>
      </c>
      <c r="F3955" t="s">
        <v>10404</v>
      </c>
      <c r="G3955" t="s">
        <v>10408</v>
      </c>
      <c r="H3955" t="s">
        <v>10</v>
      </c>
      <c r="I3955" t="s">
        <v>14</v>
      </c>
      <c r="K3955" t="s">
        <v>5043</v>
      </c>
      <c r="L3955" t="s">
        <v>5044</v>
      </c>
    </row>
    <row r="3956" spans="1:14" hidden="1" x14ac:dyDescent="0.25">
      <c r="A3956">
        <v>56</v>
      </c>
      <c r="B3956">
        <v>13</v>
      </c>
      <c r="C3956" s="2" t="s">
        <v>4919</v>
      </c>
      <c r="D3956" s="7">
        <v>40580</v>
      </c>
      <c r="E3956" t="s">
        <v>10408</v>
      </c>
      <c r="F3956" t="s">
        <v>10404</v>
      </c>
      <c r="G3956" t="s">
        <v>10408</v>
      </c>
      <c r="H3956" t="s">
        <v>17</v>
      </c>
      <c r="I3956" t="s">
        <v>120</v>
      </c>
      <c r="K3956" t="s">
        <v>5044</v>
      </c>
      <c r="L3956" t="s">
        <v>5045</v>
      </c>
    </row>
    <row r="3957" spans="1:14" hidden="1" x14ac:dyDescent="0.25">
      <c r="A3957">
        <v>56</v>
      </c>
      <c r="B3957">
        <v>14</v>
      </c>
      <c r="C3957" s="2" t="s">
        <v>4919</v>
      </c>
      <c r="D3957" s="7">
        <v>40580</v>
      </c>
      <c r="E3957" t="s">
        <v>10408</v>
      </c>
      <c r="F3957" t="s">
        <v>10404</v>
      </c>
      <c r="G3957" t="s">
        <v>10408</v>
      </c>
      <c r="H3957" t="s">
        <v>17</v>
      </c>
      <c r="I3957" t="s">
        <v>77</v>
      </c>
      <c r="K3957" t="s">
        <v>5045</v>
      </c>
      <c r="L3957" t="s">
        <v>5046</v>
      </c>
    </row>
    <row r="3958" spans="1:14" hidden="1" x14ac:dyDescent="0.25">
      <c r="A3958">
        <v>56</v>
      </c>
      <c r="B3958">
        <v>15</v>
      </c>
      <c r="C3958" s="2" t="s">
        <v>4919</v>
      </c>
      <c r="D3958" s="7">
        <v>40580</v>
      </c>
      <c r="E3958" t="s">
        <v>10408</v>
      </c>
      <c r="F3958" t="s">
        <v>10404</v>
      </c>
      <c r="G3958" t="s">
        <v>10408</v>
      </c>
      <c r="H3958" t="s">
        <v>348</v>
      </c>
      <c r="I3958" t="s">
        <v>408</v>
      </c>
      <c r="K3958" t="s">
        <v>5046</v>
      </c>
      <c r="L3958" t="s">
        <v>5047</v>
      </c>
    </row>
    <row r="3959" spans="1:14" hidden="1" x14ac:dyDescent="0.25">
      <c r="A3959">
        <v>56</v>
      </c>
      <c r="B3959">
        <v>16</v>
      </c>
      <c r="C3959" s="2" t="s">
        <v>4919</v>
      </c>
      <c r="D3959" s="7">
        <v>40580</v>
      </c>
      <c r="E3959" t="s">
        <v>10408</v>
      </c>
      <c r="F3959" t="s">
        <v>10404</v>
      </c>
      <c r="G3959" t="s">
        <v>10408</v>
      </c>
      <c r="H3959" t="s">
        <v>348</v>
      </c>
      <c r="I3959" t="s">
        <v>464</v>
      </c>
      <c r="K3959" t="s">
        <v>5047</v>
      </c>
      <c r="L3959" t="s">
        <v>5048</v>
      </c>
    </row>
    <row r="3960" spans="1:14" hidden="1" x14ac:dyDescent="0.25">
      <c r="A3960">
        <v>56</v>
      </c>
      <c r="B3960">
        <v>17</v>
      </c>
      <c r="C3960" s="2" t="s">
        <v>4919</v>
      </c>
      <c r="D3960" s="7">
        <v>40580</v>
      </c>
      <c r="E3960" t="s">
        <v>10408</v>
      </c>
      <c r="F3960" t="s">
        <v>10404</v>
      </c>
      <c r="G3960" t="s">
        <v>10408</v>
      </c>
      <c r="H3960" t="s">
        <v>17</v>
      </c>
      <c r="I3960" t="s">
        <v>73</v>
      </c>
      <c r="K3960" t="s">
        <v>5048</v>
      </c>
      <c r="L3960" t="s">
        <v>5049</v>
      </c>
    </row>
    <row r="3961" spans="1:14" hidden="1" x14ac:dyDescent="0.25">
      <c r="A3961">
        <v>56</v>
      </c>
      <c r="B3961">
        <v>18</v>
      </c>
      <c r="C3961" s="2" t="s">
        <v>4919</v>
      </c>
      <c r="D3961" s="7">
        <v>40580</v>
      </c>
      <c r="E3961" t="s">
        <v>10408</v>
      </c>
      <c r="F3961" t="s">
        <v>10404</v>
      </c>
      <c r="G3961" t="s">
        <v>10408</v>
      </c>
      <c r="H3961" t="s">
        <v>53</v>
      </c>
      <c r="I3961" t="s">
        <v>1886</v>
      </c>
      <c r="J3961" t="s">
        <v>80</v>
      </c>
      <c r="K3961" t="s">
        <v>5049</v>
      </c>
      <c r="L3961" t="s">
        <v>5050</v>
      </c>
      <c r="N3961">
        <v>6</v>
      </c>
    </row>
    <row r="3962" spans="1:14" hidden="1" x14ac:dyDescent="0.25">
      <c r="A3962">
        <v>56</v>
      </c>
      <c r="B3962">
        <v>19</v>
      </c>
      <c r="C3962" s="2" t="s">
        <v>4919</v>
      </c>
      <c r="D3962" s="7">
        <v>40580</v>
      </c>
      <c r="E3962" t="s">
        <v>10408</v>
      </c>
      <c r="F3962" t="s">
        <v>10404</v>
      </c>
      <c r="G3962" t="s">
        <v>10408</v>
      </c>
      <c r="H3962" t="s">
        <v>17</v>
      </c>
      <c r="I3962" t="s">
        <v>73</v>
      </c>
      <c r="K3962" t="s">
        <v>5050</v>
      </c>
      <c r="L3962" t="s">
        <v>5051</v>
      </c>
    </row>
    <row r="3963" spans="1:14" hidden="1" x14ac:dyDescent="0.25">
      <c r="A3963">
        <v>56</v>
      </c>
      <c r="B3963">
        <v>20</v>
      </c>
      <c r="C3963" s="2" t="s">
        <v>4919</v>
      </c>
      <c r="D3963" s="7">
        <v>40580</v>
      </c>
      <c r="E3963" t="s">
        <v>10408</v>
      </c>
      <c r="F3963" t="s">
        <v>10404</v>
      </c>
      <c r="G3963" t="s">
        <v>10408</v>
      </c>
      <c r="H3963" t="s">
        <v>33</v>
      </c>
      <c r="I3963" t="s">
        <v>34</v>
      </c>
      <c r="K3963" t="s">
        <v>5051</v>
      </c>
      <c r="L3963" t="s">
        <v>5052</v>
      </c>
    </row>
    <row r="3964" spans="1:14" hidden="1" x14ac:dyDescent="0.25">
      <c r="A3964">
        <v>56</v>
      </c>
      <c r="B3964">
        <v>21</v>
      </c>
      <c r="C3964" s="2" t="s">
        <v>4919</v>
      </c>
      <c r="D3964" s="7">
        <v>40580</v>
      </c>
      <c r="E3964" t="s">
        <v>10408</v>
      </c>
      <c r="F3964" t="s">
        <v>10404</v>
      </c>
      <c r="G3964" t="s">
        <v>10408</v>
      </c>
      <c r="H3964" t="s">
        <v>162</v>
      </c>
      <c r="I3964" t="s">
        <v>163</v>
      </c>
      <c r="K3964" t="s">
        <v>5052</v>
      </c>
      <c r="L3964" t="s">
        <v>5053</v>
      </c>
    </row>
    <row r="3965" spans="1:14" hidden="1" x14ac:dyDescent="0.25">
      <c r="A3965">
        <v>56</v>
      </c>
      <c r="B3965">
        <v>22</v>
      </c>
      <c r="C3965" s="2" t="s">
        <v>4919</v>
      </c>
      <c r="D3965" s="7">
        <v>40580</v>
      </c>
      <c r="E3965" t="s">
        <v>10408</v>
      </c>
      <c r="F3965" t="s">
        <v>10404</v>
      </c>
      <c r="G3965" t="s">
        <v>10408</v>
      </c>
      <c r="H3965" t="s">
        <v>24</v>
      </c>
      <c r="I3965" t="s">
        <v>10323</v>
      </c>
      <c r="K3965" t="s">
        <v>5053</v>
      </c>
      <c r="L3965" t="s">
        <v>5054</v>
      </c>
    </row>
    <row r="3966" spans="1:14" hidden="1" x14ac:dyDescent="0.25">
      <c r="A3966">
        <v>56</v>
      </c>
      <c r="B3966">
        <v>23</v>
      </c>
      <c r="C3966" s="2" t="s">
        <v>4919</v>
      </c>
      <c r="D3966" s="7">
        <v>40580</v>
      </c>
      <c r="E3966" t="s">
        <v>10408</v>
      </c>
      <c r="F3966" t="s">
        <v>10404</v>
      </c>
      <c r="G3966" t="s">
        <v>10408</v>
      </c>
      <c r="H3966" t="s">
        <v>10</v>
      </c>
      <c r="I3966" t="s">
        <v>118</v>
      </c>
      <c r="K3966" t="s">
        <v>5054</v>
      </c>
      <c r="L3966" t="s">
        <v>5055</v>
      </c>
    </row>
    <row r="3967" spans="1:14" hidden="1" x14ac:dyDescent="0.25">
      <c r="A3967">
        <v>56</v>
      </c>
      <c r="B3967">
        <v>24</v>
      </c>
      <c r="C3967" s="2" t="s">
        <v>4919</v>
      </c>
      <c r="D3967" s="7">
        <v>40580</v>
      </c>
      <c r="E3967" t="s">
        <v>10408</v>
      </c>
      <c r="F3967" t="s">
        <v>10404</v>
      </c>
      <c r="G3967" t="s">
        <v>10408</v>
      </c>
      <c r="H3967" t="s">
        <v>10</v>
      </c>
      <c r="I3967" t="s">
        <v>14</v>
      </c>
      <c r="K3967" t="s">
        <v>5055</v>
      </c>
      <c r="L3967" t="s">
        <v>5056</v>
      </c>
    </row>
    <row r="3968" spans="1:14" hidden="1" x14ac:dyDescent="0.25">
      <c r="A3968">
        <v>56</v>
      </c>
      <c r="B3968">
        <v>25</v>
      </c>
      <c r="C3968" s="2" t="s">
        <v>4919</v>
      </c>
      <c r="D3968" s="7">
        <v>40580</v>
      </c>
      <c r="E3968" t="s">
        <v>10408</v>
      </c>
      <c r="F3968" t="s">
        <v>10404</v>
      </c>
      <c r="G3968" t="s">
        <v>10408</v>
      </c>
      <c r="H3968" t="s">
        <v>10</v>
      </c>
      <c r="I3968" t="s">
        <v>118</v>
      </c>
      <c r="K3968" t="s">
        <v>5056</v>
      </c>
      <c r="L3968" t="s">
        <v>5057</v>
      </c>
    </row>
    <row r="3969" spans="1:14" hidden="1" x14ac:dyDescent="0.25">
      <c r="A3969">
        <v>56</v>
      </c>
      <c r="B3969">
        <v>26</v>
      </c>
      <c r="C3969" s="2" t="s">
        <v>4919</v>
      </c>
      <c r="D3969" s="7">
        <v>40580</v>
      </c>
      <c r="E3969" t="s">
        <v>10408</v>
      </c>
      <c r="F3969" t="s">
        <v>10404</v>
      </c>
      <c r="G3969" t="s">
        <v>10408</v>
      </c>
      <c r="H3969" t="s">
        <v>17</v>
      </c>
      <c r="I3969" t="s">
        <v>292</v>
      </c>
      <c r="K3969" t="s">
        <v>5057</v>
      </c>
      <c r="L3969" t="s">
        <v>5058</v>
      </c>
    </row>
    <row r="3970" spans="1:14" hidden="1" x14ac:dyDescent="0.25">
      <c r="A3970">
        <v>56</v>
      </c>
      <c r="B3970">
        <v>27</v>
      </c>
      <c r="C3970" s="2" t="s">
        <v>4919</v>
      </c>
      <c r="D3970" s="7">
        <v>40580</v>
      </c>
      <c r="E3970" t="s">
        <v>10408</v>
      </c>
      <c r="F3970" t="s">
        <v>10404</v>
      </c>
      <c r="G3970" t="s">
        <v>10408</v>
      </c>
      <c r="H3970" t="s">
        <v>53</v>
      </c>
      <c r="I3970" t="s">
        <v>202</v>
      </c>
      <c r="J3970" t="s">
        <v>80</v>
      </c>
      <c r="K3970" t="s">
        <v>5058</v>
      </c>
      <c r="L3970" t="s">
        <v>5059</v>
      </c>
      <c r="N3970">
        <v>2</v>
      </c>
    </row>
    <row r="3971" spans="1:14" hidden="1" x14ac:dyDescent="0.25">
      <c r="A3971">
        <v>56</v>
      </c>
      <c r="B3971">
        <v>28</v>
      </c>
      <c r="C3971" s="2" t="s">
        <v>4919</v>
      </c>
      <c r="D3971" s="7">
        <v>40580</v>
      </c>
      <c r="E3971" t="s">
        <v>10408</v>
      </c>
      <c r="F3971" t="s">
        <v>10404</v>
      </c>
      <c r="G3971" t="s">
        <v>10408</v>
      </c>
      <c r="H3971" t="s">
        <v>17</v>
      </c>
      <c r="I3971" t="s">
        <v>48</v>
      </c>
      <c r="K3971" t="s">
        <v>5059</v>
      </c>
      <c r="L3971" t="s">
        <v>5060</v>
      </c>
    </row>
    <row r="3972" spans="1:14" hidden="1" x14ac:dyDescent="0.25">
      <c r="A3972">
        <v>56</v>
      </c>
      <c r="B3972">
        <v>29</v>
      </c>
      <c r="C3972" s="2" t="s">
        <v>4919</v>
      </c>
      <c r="D3972" s="7">
        <v>40580</v>
      </c>
      <c r="E3972" t="s">
        <v>10408</v>
      </c>
      <c r="F3972" t="s">
        <v>10404</v>
      </c>
      <c r="G3972" t="s">
        <v>10408</v>
      </c>
      <c r="H3972" t="s">
        <v>53</v>
      </c>
      <c r="I3972" t="s">
        <v>1886</v>
      </c>
      <c r="J3972" t="s">
        <v>80</v>
      </c>
      <c r="K3972" t="s">
        <v>5060</v>
      </c>
      <c r="L3972" t="s">
        <v>5061</v>
      </c>
      <c r="N3972">
        <v>6</v>
      </c>
    </row>
    <row r="3973" spans="1:14" hidden="1" x14ac:dyDescent="0.25">
      <c r="A3973">
        <v>56</v>
      </c>
      <c r="B3973">
        <v>30</v>
      </c>
      <c r="C3973" s="2" t="s">
        <v>4919</v>
      </c>
      <c r="D3973" s="7">
        <v>40580</v>
      </c>
      <c r="E3973" t="s">
        <v>10408</v>
      </c>
      <c r="F3973" t="s">
        <v>10404</v>
      </c>
      <c r="G3973" t="s">
        <v>10408</v>
      </c>
      <c r="H3973" t="s">
        <v>17</v>
      </c>
      <c r="I3973" t="s">
        <v>48</v>
      </c>
      <c r="K3973" t="s">
        <v>5061</v>
      </c>
      <c r="L3973" t="s">
        <v>5062</v>
      </c>
    </row>
    <row r="3974" spans="1:14" hidden="1" x14ac:dyDescent="0.25">
      <c r="A3974">
        <v>56</v>
      </c>
      <c r="B3974">
        <v>31</v>
      </c>
      <c r="C3974" s="2" t="s">
        <v>4919</v>
      </c>
      <c r="D3974" s="7">
        <v>40580</v>
      </c>
      <c r="E3974" t="s">
        <v>10408</v>
      </c>
      <c r="F3974" t="s">
        <v>10404</v>
      </c>
      <c r="G3974" t="s">
        <v>10408</v>
      </c>
      <c r="H3974" t="s">
        <v>10</v>
      </c>
      <c r="I3974" t="s">
        <v>118</v>
      </c>
      <c r="K3974" t="s">
        <v>5062</v>
      </c>
      <c r="L3974" t="s">
        <v>5063</v>
      </c>
    </row>
    <row r="3975" spans="1:14" hidden="1" x14ac:dyDescent="0.25">
      <c r="A3975">
        <v>56</v>
      </c>
      <c r="B3975">
        <v>32</v>
      </c>
      <c r="C3975" s="2" t="s">
        <v>4919</v>
      </c>
      <c r="D3975" s="7">
        <v>40580</v>
      </c>
      <c r="E3975" t="s">
        <v>10408</v>
      </c>
      <c r="F3975" t="s">
        <v>10404</v>
      </c>
      <c r="G3975" t="s">
        <v>10408</v>
      </c>
      <c r="H3975" t="s">
        <v>10</v>
      </c>
      <c r="I3975" t="s">
        <v>14</v>
      </c>
      <c r="K3975" t="s">
        <v>5063</v>
      </c>
      <c r="L3975" t="s">
        <v>5064</v>
      </c>
    </row>
    <row r="3976" spans="1:14" hidden="1" x14ac:dyDescent="0.25">
      <c r="A3976">
        <v>56</v>
      </c>
      <c r="B3976">
        <v>33</v>
      </c>
      <c r="C3976" s="2" t="s">
        <v>4919</v>
      </c>
      <c r="D3976" s="7">
        <v>40580</v>
      </c>
      <c r="E3976" t="s">
        <v>10408</v>
      </c>
      <c r="F3976" t="s">
        <v>10404</v>
      </c>
      <c r="G3976" t="s">
        <v>10408</v>
      </c>
      <c r="H3976" t="s">
        <v>17</v>
      </c>
      <c r="I3976" t="s">
        <v>18</v>
      </c>
      <c r="K3976" t="s">
        <v>5064</v>
      </c>
      <c r="L3976" t="s">
        <v>5065</v>
      </c>
    </row>
    <row r="3977" spans="1:14" hidden="1" x14ac:dyDescent="0.25">
      <c r="A3977">
        <v>56</v>
      </c>
      <c r="B3977">
        <v>34</v>
      </c>
      <c r="C3977" s="2" t="s">
        <v>4919</v>
      </c>
      <c r="D3977" s="7">
        <v>40580</v>
      </c>
      <c r="E3977" t="s">
        <v>10408</v>
      </c>
      <c r="F3977" t="s">
        <v>10404</v>
      </c>
      <c r="G3977" t="s">
        <v>10408</v>
      </c>
      <c r="H3977" t="s">
        <v>10</v>
      </c>
      <c r="I3977" t="s">
        <v>14</v>
      </c>
      <c r="K3977" t="s">
        <v>5065</v>
      </c>
      <c r="L3977" t="s">
        <v>5066</v>
      </c>
    </row>
    <row r="3978" spans="1:14" hidden="1" x14ac:dyDescent="0.25">
      <c r="A3978">
        <v>56</v>
      </c>
      <c r="B3978">
        <v>35</v>
      </c>
      <c r="C3978" s="2" t="s">
        <v>4919</v>
      </c>
      <c r="D3978" s="7">
        <v>40580</v>
      </c>
      <c r="E3978" t="s">
        <v>10408</v>
      </c>
      <c r="F3978" t="s">
        <v>10404</v>
      </c>
      <c r="G3978" t="s">
        <v>10408</v>
      </c>
      <c r="H3978" t="s">
        <v>17</v>
      </c>
      <c r="I3978" t="s">
        <v>51</v>
      </c>
      <c r="K3978" t="s">
        <v>5066</v>
      </c>
      <c r="L3978" t="s">
        <v>5067</v>
      </c>
    </row>
    <row r="3979" spans="1:14" hidden="1" x14ac:dyDescent="0.25">
      <c r="A3979">
        <v>56</v>
      </c>
      <c r="B3979">
        <v>36</v>
      </c>
      <c r="C3979" s="2" t="s">
        <v>4919</v>
      </c>
      <c r="D3979" s="7">
        <v>40580</v>
      </c>
      <c r="E3979" t="s">
        <v>10408</v>
      </c>
      <c r="F3979" t="s">
        <v>10404</v>
      </c>
      <c r="G3979" t="s">
        <v>10408</v>
      </c>
      <c r="H3979" t="s">
        <v>33</v>
      </c>
      <c r="I3979" t="s">
        <v>161</v>
      </c>
      <c r="K3979" t="s">
        <v>5067</v>
      </c>
      <c r="L3979" t="s">
        <v>5067</v>
      </c>
    </row>
    <row r="3980" spans="1:14" hidden="1" x14ac:dyDescent="0.25">
      <c r="A3980">
        <v>56</v>
      </c>
      <c r="B3980">
        <v>37</v>
      </c>
      <c r="C3980" s="2" t="s">
        <v>4919</v>
      </c>
      <c r="D3980" s="7">
        <v>40580</v>
      </c>
      <c r="E3980" t="s">
        <v>10408</v>
      </c>
      <c r="F3980" t="s">
        <v>10404</v>
      </c>
      <c r="G3980" t="s">
        <v>10408</v>
      </c>
      <c r="H3980" t="s">
        <v>21</v>
      </c>
      <c r="I3980" t="s">
        <v>22</v>
      </c>
      <c r="K3980" t="s">
        <v>5067</v>
      </c>
      <c r="L3980" t="s">
        <v>5068</v>
      </c>
    </row>
    <row r="3981" spans="1:14" hidden="1" x14ac:dyDescent="0.25">
      <c r="A3981">
        <v>56</v>
      </c>
      <c r="B3981">
        <v>38</v>
      </c>
      <c r="C3981" s="2" t="s">
        <v>4919</v>
      </c>
      <c r="D3981" s="7">
        <v>40580</v>
      </c>
      <c r="E3981" t="s">
        <v>10408</v>
      </c>
      <c r="F3981" t="s">
        <v>10404</v>
      </c>
      <c r="G3981" t="s">
        <v>10408</v>
      </c>
      <c r="H3981" t="s">
        <v>24</v>
      </c>
      <c r="I3981" t="s">
        <v>10323</v>
      </c>
      <c r="K3981" t="s">
        <v>5069</v>
      </c>
      <c r="L3981" t="s">
        <v>5070</v>
      </c>
    </row>
    <row r="3982" spans="1:14" hidden="1" x14ac:dyDescent="0.25">
      <c r="A3982">
        <v>56</v>
      </c>
      <c r="B3982">
        <v>39</v>
      </c>
      <c r="C3982" s="2" t="s">
        <v>4919</v>
      </c>
      <c r="D3982" s="7">
        <v>40580</v>
      </c>
      <c r="E3982" t="s">
        <v>10408</v>
      </c>
      <c r="F3982" t="s">
        <v>10404</v>
      </c>
      <c r="G3982" t="s">
        <v>10408</v>
      </c>
      <c r="H3982" t="s">
        <v>10</v>
      </c>
      <c r="I3982" t="s">
        <v>113</v>
      </c>
      <c r="K3982" t="s">
        <v>5070</v>
      </c>
      <c r="L3982" t="s">
        <v>5071</v>
      </c>
    </row>
    <row r="3983" spans="1:14" hidden="1" x14ac:dyDescent="0.25">
      <c r="A3983">
        <v>56</v>
      </c>
      <c r="B3983">
        <v>40</v>
      </c>
      <c r="C3983" s="2" t="s">
        <v>4919</v>
      </c>
      <c r="D3983" s="7">
        <v>40580</v>
      </c>
      <c r="E3983" t="s">
        <v>10408</v>
      </c>
      <c r="F3983" t="s">
        <v>10404</v>
      </c>
      <c r="G3983" t="s">
        <v>10408</v>
      </c>
      <c r="H3983" t="s">
        <v>10</v>
      </c>
      <c r="I3983" t="s">
        <v>118</v>
      </c>
      <c r="K3983" t="s">
        <v>5071</v>
      </c>
      <c r="L3983" t="s">
        <v>5072</v>
      </c>
    </row>
    <row r="3984" spans="1:14" hidden="1" x14ac:dyDescent="0.25">
      <c r="A3984">
        <v>56</v>
      </c>
      <c r="B3984">
        <v>41</v>
      </c>
      <c r="C3984" s="2" t="s">
        <v>4919</v>
      </c>
      <c r="D3984" s="7">
        <v>40580</v>
      </c>
      <c r="E3984" t="s">
        <v>10408</v>
      </c>
      <c r="F3984" t="s">
        <v>10404</v>
      </c>
      <c r="G3984" t="s">
        <v>10408</v>
      </c>
      <c r="H3984" t="s">
        <v>10</v>
      </c>
      <c r="I3984" t="s">
        <v>14</v>
      </c>
      <c r="K3984" t="s">
        <v>5072</v>
      </c>
      <c r="L3984" t="s">
        <v>5073</v>
      </c>
    </row>
    <row r="3985" spans="1:14" hidden="1" x14ac:dyDescent="0.25">
      <c r="A3985">
        <v>56</v>
      </c>
      <c r="B3985">
        <v>42</v>
      </c>
      <c r="C3985" s="2" t="s">
        <v>4919</v>
      </c>
      <c r="D3985" s="7">
        <v>40580</v>
      </c>
      <c r="E3985" t="s">
        <v>10408</v>
      </c>
      <c r="F3985" t="s">
        <v>10404</v>
      </c>
      <c r="G3985" t="s">
        <v>10408</v>
      </c>
      <c r="H3985" t="s">
        <v>17</v>
      </c>
      <c r="I3985" t="s">
        <v>154</v>
      </c>
      <c r="K3985" t="s">
        <v>5073</v>
      </c>
      <c r="L3985" t="s">
        <v>5074</v>
      </c>
    </row>
    <row r="3986" spans="1:14" hidden="1" x14ac:dyDescent="0.25">
      <c r="A3986">
        <v>56</v>
      </c>
      <c r="B3986">
        <v>43</v>
      </c>
      <c r="C3986" s="2" t="s">
        <v>4919</v>
      </c>
      <c r="D3986" s="7">
        <v>40580</v>
      </c>
      <c r="E3986" t="s">
        <v>10408</v>
      </c>
      <c r="F3986" t="s">
        <v>10404</v>
      </c>
      <c r="G3986" t="s">
        <v>10408</v>
      </c>
      <c r="H3986" t="s">
        <v>33</v>
      </c>
      <c r="I3986" t="s">
        <v>34</v>
      </c>
      <c r="K3986" t="s">
        <v>5074</v>
      </c>
      <c r="L3986" t="s">
        <v>5075</v>
      </c>
    </row>
    <row r="3987" spans="1:14" hidden="1" x14ac:dyDescent="0.25">
      <c r="A3987">
        <v>56</v>
      </c>
      <c r="B3987">
        <v>44</v>
      </c>
      <c r="C3987" s="2" t="s">
        <v>4919</v>
      </c>
      <c r="D3987" s="7">
        <v>40580</v>
      </c>
      <c r="E3987" t="s">
        <v>10408</v>
      </c>
      <c r="F3987" t="s">
        <v>10404</v>
      </c>
      <c r="G3987" t="s">
        <v>10408</v>
      </c>
      <c r="H3987" t="s">
        <v>21</v>
      </c>
      <c r="I3987" t="s">
        <v>22</v>
      </c>
      <c r="K3987" t="s">
        <v>5075</v>
      </c>
      <c r="L3987" t="s">
        <v>5076</v>
      </c>
    </row>
    <row r="3988" spans="1:14" hidden="1" x14ac:dyDescent="0.25">
      <c r="A3988">
        <v>56</v>
      </c>
      <c r="B3988">
        <v>45</v>
      </c>
      <c r="C3988" s="2" t="s">
        <v>4919</v>
      </c>
      <c r="D3988" s="7">
        <v>40580</v>
      </c>
      <c r="E3988" t="s">
        <v>10408</v>
      </c>
      <c r="F3988" t="s">
        <v>10404</v>
      </c>
      <c r="G3988" t="s">
        <v>10408</v>
      </c>
      <c r="H3988" t="s">
        <v>24</v>
      </c>
      <c r="I3988" t="s">
        <v>10323</v>
      </c>
      <c r="K3988" t="s">
        <v>5076</v>
      </c>
      <c r="L3988" t="s">
        <v>5077</v>
      </c>
    </row>
    <row r="3989" spans="1:14" hidden="1" x14ac:dyDescent="0.25">
      <c r="A3989">
        <v>56</v>
      </c>
      <c r="B3989">
        <v>46</v>
      </c>
      <c r="C3989" s="2" t="s">
        <v>4919</v>
      </c>
      <c r="D3989" s="7">
        <v>40580</v>
      </c>
      <c r="E3989" t="s">
        <v>10408</v>
      </c>
      <c r="F3989" t="s">
        <v>10404</v>
      </c>
      <c r="G3989" t="s">
        <v>10408</v>
      </c>
      <c r="H3989" t="s">
        <v>10</v>
      </c>
      <c r="I3989" t="s">
        <v>113</v>
      </c>
      <c r="K3989" t="s">
        <v>5077</v>
      </c>
      <c r="L3989" t="s">
        <v>5078</v>
      </c>
    </row>
    <row r="3990" spans="1:14" hidden="1" x14ac:dyDescent="0.25">
      <c r="A3990">
        <v>56</v>
      </c>
      <c r="B3990">
        <v>47</v>
      </c>
      <c r="C3990" s="2" t="s">
        <v>4919</v>
      </c>
      <c r="D3990" s="7">
        <v>40580</v>
      </c>
      <c r="E3990" t="s">
        <v>10408</v>
      </c>
      <c r="F3990" t="s">
        <v>10404</v>
      </c>
      <c r="G3990" t="s">
        <v>10408</v>
      </c>
      <c r="H3990" t="s">
        <v>10</v>
      </c>
      <c r="I3990" t="s">
        <v>14</v>
      </c>
      <c r="K3990" t="s">
        <v>5078</v>
      </c>
      <c r="L3990" t="s">
        <v>5079</v>
      </c>
    </row>
    <row r="3991" spans="1:14" hidden="1" x14ac:dyDescent="0.25">
      <c r="A3991">
        <v>56</v>
      </c>
      <c r="B3991">
        <v>48</v>
      </c>
      <c r="C3991" s="2" t="s">
        <v>4919</v>
      </c>
      <c r="D3991" s="7">
        <v>40580</v>
      </c>
      <c r="E3991" t="s">
        <v>10408</v>
      </c>
      <c r="F3991" t="s">
        <v>10404</v>
      </c>
      <c r="G3991" t="s">
        <v>10408</v>
      </c>
      <c r="H3991" t="s">
        <v>17</v>
      </c>
      <c r="I3991" t="s">
        <v>120</v>
      </c>
      <c r="K3991" t="s">
        <v>5079</v>
      </c>
      <c r="L3991" t="s">
        <v>5080</v>
      </c>
    </row>
    <row r="3992" spans="1:14" hidden="1" x14ac:dyDescent="0.25">
      <c r="A3992">
        <v>56</v>
      </c>
      <c r="B3992">
        <v>49</v>
      </c>
      <c r="C3992" s="2" t="s">
        <v>4919</v>
      </c>
      <c r="D3992" s="7">
        <v>40580</v>
      </c>
      <c r="E3992" t="s">
        <v>10408</v>
      </c>
      <c r="F3992" t="s">
        <v>10404</v>
      </c>
      <c r="G3992" t="s">
        <v>10408</v>
      </c>
      <c r="H3992" t="s">
        <v>21</v>
      </c>
      <c r="I3992" t="s">
        <v>334</v>
      </c>
      <c r="K3992" t="s">
        <v>5080</v>
      </c>
      <c r="L3992" t="s">
        <v>5081</v>
      </c>
    </row>
    <row r="3993" spans="1:14" hidden="1" x14ac:dyDescent="0.25">
      <c r="A3993">
        <v>56</v>
      </c>
      <c r="B3993">
        <v>50</v>
      </c>
      <c r="C3993" s="2" t="s">
        <v>4919</v>
      </c>
      <c r="D3993" s="7">
        <v>40580</v>
      </c>
      <c r="E3993" t="s">
        <v>10408</v>
      </c>
      <c r="F3993" t="s">
        <v>10404</v>
      </c>
      <c r="G3993" t="s">
        <v>10408</v>
      </c>
      <c r="H3993" t="s">
        <v>24</v>
      </c>
      <c r="I3993" t="s">
        <v>10323</v>
      </c>
      <c r="K3993" t="s">
        <v>5082</v>
      </c>
      <c r="L3993" t="s">
        <v>5083</v>
      </c>
    </row>
    <row r="3994" spans="1:14" hidden="1" x14ac:dyDescent="0.25">
      <c r="A3994">
        <v>56</v>
      </c>
      <c r="B3994">
        <v>51</v>
      </c>
      <c r="C3994" s="2" t="s">
        <v>4919</v>
      </c>
      <c r="D3994" s="7">
        <v>40580</v>
      </c>
      <c r="E3994" t="s">
        <v>10408</v>
      </c>
      <c r="F3994" t="s">
        <v>10404</v>
      </c>
      <c r="G3994" t="s">
        <v>10408</v>
      </c>
      <c r="H3994" t="s">
        <v>10</v>
      </c>
      <c r="I3994" t="s">
        <v>113</v>
      </c>
      <c r="K3994" t="s">
        <v>5083</v>
      </c>
      <c r="L3994" t="s">
        <v>5084</v>
      </c>
    </row>
    <row r="3995" spans="1:14" hidden="1" x14ac:dyDescent="0.25">
      <c r="A3995">
        <v>56</v>
      </c>
      <c r="B3995">
        <v>52</v>
      </c>
      <c r="C3995" s="2" t="s">
        <v>4919</v>
      </c>
      <c r="D3995" s="7">
        <v>40580</v>
      </c>
      <c r="E3995" t="s">
        <v>10408</v>
      </c>
      <c r="F3995" t="s">
        <v>10404</v>
      </c>
      <c r="G3995" t="s">
        <v>10408</v>
      </c>
      <c r="H3995" t="s">
        <v>10</v>
      </c>
      <c r="I3995" t="s">
        <v>118</v>
      </c>
      <c r="K3995" t="s">
        <v>5084</v>
      </c>
      <c r="L3995" t="s">
        <v>5085</v>
      </c>
    </row>
    <row r="3996" spans="1:14" hidden="1" x14ac:dyDescent="0.25">
      <c r="A3996">
        <v>56</v>
      </c>
      <c r="B3996">
        <v>53</v>
      </c>
      <c r="C3996" s="2" t="s">
        <v>4919</v>
      </c>
      <c r="D3996" s="7">
        <v>40580</v>
      </c>
      <c r="E3996" t="s">
        <v>10408</v>
      </c>
      <c r="F3996" t="s">
        <v>10404</v>
      </c>
      <c r="G3996" t="s">
        <v>10408</v>
      </c>
      <c r="H3996" t="s">
        <v>10</v>
      </c>
      <c r="I3996" t="s">
        <v>14</v>
      </c>
      <c r="K3996" t="s">
        <v>5085</v>
      </c>
      <c r="L3996" t="s">
        <v>5086</v>
      </c>
    </row>
    <row r="3997" spans="1:14" hidden="1" x14ac:dyDescent="0.25">
      <c r="A3997">
        <v>56</v>
      </c>
      <c r="B3997">
        <v>54</v>
      </c>
      <c r="C3997" s="2" t="s">
        <v>4919</v>
      </c>
      <c r="D3997" s="7">
        <v>40580</v>
      </c>
      <c r="E3997" t="s">
        <v>10408</v>
      </c>
      <c r="F3997" t="s">
        <v>10404</v>
      </c>
      <c r="G3997" t="s">
        <v>10408</v>
      </c>
      <c r="H3997" t="s">
        <v>17</v>
      </c>
      <c r="I3997" t="s">
        <v>101</v>
      </c>
      <c r="K3997" t="s">
        <v>5086</v>
      </c>
      <c r="L3997" t="s">
        <v>5086</v>
      </c>
    </row>
    <row r="3998" spans="1:14" hidden="1" x14ac:dyDescent="0.25">
      <c r="A3998">
        <v>56</v>
      </c>
      <c r="B3998">
        <v>55</v>
      </c>
      <c r="C3998" s="2" t="s">
        <v>4919</v>
      </c>
      <c r="D3998" s="7">
        <v>40580</v>
      </c>
      <c r="E3998" t="s">
        <v>10408</v>
      </c>
      <c r="F3998" t="s">
        <v>10404</v>
      </c>
      <c r="G3998" t="s">
        <v>10408</v>
      </c>
      <c r="H3998" t="s">
        <v>53</v>
      </c>
      <c r="I3998" t="s">
        <v>202</v>
      </c>
      <c r="J3998" t="s">
        <v>80</v>
      </c>
      <c r="K3998" t="s">
        <v>5086</v>
      </c>
      <c r="L3998" t="s">
        <v>5087</v>
      </c>
      <c r="N3998">
        <v>2</v>
      </c>
    </row>
    <row r="3999" spans="1:14" hidden="1" x14ac:dyDescent="0.25">
      <c r="A3999">
        <v>56</v>
      </c>
      <c r="B3999">
        <v>56</v>
      </c>
      <c r="C3999" s="2" t="s">
        <v>4919</v>
      </c>
      <c r="D3999" s="7">
        <v>40580</v>
      </c>
      <c r="E3999" t="s">
        <v>10408</v>
      </c>
      <c r="F3999" t="s">
        <v>10404</v>
      </c>
      <c r="G3999" t="s">
        <v>10408</v>
      </c>
      <c r="H3999" t="s">
        <v>17</v>
      </c>
      <c r="I3999" t="s">
        <v>101</v>
      </c>
      <c r="K3999" t="s">
        <v>5087</v>
      </c>
      <c r="L3999" t="s">
        <v>5088</v>
      </c>
    </row>
    <row r="4000" spans="1:14" hidden="1" x14ac:dyDescent="0.25">
      <c r="A4000">
        <v>56</v>
      </c>
      <c r="B4000">
        <v>57</v>
      </c>
      <c r="C4000" s="2" t="s">
        <v>4919</v>
      </c>
      <c r="D4000" s="7">
        <v>40580</v>
      </c>
      <c r="E4000" t="s">
        <v>10408</v>
      </c>
      <c r="F4000" t="s">
        <v>10404</v>
      </c>
      <c r="G4000" t="s">
        <v>10408</v>
      </c>
      <c r="H4000" t="s">
        <v>33</v>
      </c>
      <c r="I4000" t="s">
        <v>192</v>
      </c>
      <c r="K4000" t="s">
        <v>5088</v>
      </c>
      <c r="L4000" t="s">
        <v>1054</v>
      </c>
    </row>
    <row r="4001" spans="1:14" hidden="1" x14ac:dyDescent="0.25">
      <c r="A4001">
        <v>56</v>
      </c>
      <c r="B4001">
        <v>58</v>
      </c>
      <c r="C4001" s="2" t="s">
        <v>4919</v>
      </c>
      <c r="D4001" s="7">
        <v>40580</v>
      </c>
      <c r="E4001" t="s">
        <v>10408</v>
      </c>
      <c r="F4001" t="s">
        <v>10404</v>
      </c>
      <c r="G4001" t="s">
        <v>10408</v>
      </c>
      <c r="H4001" t="s">
        <v>17</v>
      </c>
      <c r="I4001" t="s">
        <v>101</v>
      </c>
      <c r="K4001" t="s">
        <v>1054</v>
      </c>
      <c r="L4001" t="s">
        <v>5089</v>
      </c>
    </row>
    <row r="4002" spans="1:14" hidden="1" x14ac:dyDescent="0.25">
      <c r="A4002">
        <v>56</v>
      </c>
      <c r="B4002">
        <v>59</v>
      </c>
      <c r="C4002" s="2" t="s">
        <v>4919</v>
      </c>
      <c r="D4002" s="7">
        <v>40580</v>
      </c>
      <c r="E4002" t="s">
        <v>10408</v>
      </c>
      <c r="F4002" t="s">
        <v>10404</v>
      </c>
      <c r="G4002" t="s">
        <v>10408</v>
      </c>
      <c r="H4002" t="s">
        <v>53</v>
      </c>
      <c r="I4002" t="s">
        <v>79</v>
      </c>
      <c r="J4002" t="s">
        <v>92</v>
      </c>
      <c r="K4002" t="s">
        <v>5089</v>
      </c>
      <c r="L4002" t="s">
        <v>5090</v>
      </c>
      <c r="N4002">
        <v>2</v>
      </c>
    </row>
    <row r="4003" spans="1:14" hidden="1" x14ac:dyDescent="0.25">
      <c r="A4003">
        <v>56</v>
      </c>
      <c r="B4003">
        <v>60</v>
      </c>
      <c r="C4003" s="2" t="s">
        <v>4919</v>
      </c>
      <c r="D4003" s="7">
        <v>40580</v>
      </c>
      <c r="E4003" t="s">
        <v>10408</v>
      </c>
      <c r="F4003" t="s">
        <v>10404</v>
      </c>
      <c r="G4003" t="s">
        <v>10408</v>
      </c>
      <c r="H4003" t="s">
        <v>21</v>
      </c>
      <c r="I4003" t="s">
        <v>286</v>
      </c>
      <c r="K4003" t="s">
        <v>5090</v>
      </c>
      <c r="L4003" t="s">
        <v>5091</v>
      </c>
    </row>
    <row r="4004" spans="1:14" hidden="1" x14ac:dyDescent="0.25">
      <c r="A4004">
        <v>56</v>
      </c>
      <c r="B4004">
        <v>61</v>
      </c>
      <c r="C4004" s="2" t="s">
        <v>4919</v>
      </c>
      <c r="D4004" s="7">
        <v>40580</v>
      </c>
      <c r="E4004" t="s">
        <v>10408</v>
      </c>
      <c r="F4004" t="s">
        <v>10404</v>
      </c>
      <c r="G4004" t="s">
        <v>10408</v>
      </c>
      <c r="H4004" t="s">
        <v>24</v>
      </c>
      <c r="I4004" t="s">
        <v>10323</v>
      </c>
      <c r="K4004" t="s">
        <v>5092</v>
      </c>
      <c r="L4004" t="s">
        <v>5093</v>
      </c>
    </row>
    <row r="4005" spans="1:14" hidden="1" x14ac:dyDescent="0.25">
      <c r="A4005">
        <v>56</v>
      </c>
      <c r="B4005">
        <v>62</v>
      </c>
      <c r="C4005" s="2" t="s">
        <v>4919</v>
      </c>
      <c r="D4005" s="7">
        <v>40580</v>
      </c>
      <c r="E4005" t="s">
        <v>10408</v>
      </c>
      <c r="F4005" t="s">
        <v>10404</v>
      </c>
      <c r="G4005" t="s">
        <v>10408</v>
      </c>
      <c r="H4005" t="s">
        <v>10</v>
      </c>
      <c r="I4005" t="s">
        <v>113</v>
      </c>
      <c r="K4005" t="s">
        <v>5094</v>
      </c>
      <c r="L4005" t="s">
        <v>5095</v>
      </c>
    </row>
    <row r="4006" spans="1:14" hidden="1" x14ac:dyDescent="0.25">
      <c r="A4006">
        <v>56</v>
      </c>
      <c r="B4006">
        <v>63</v>
      </c>
      <c r="C4006" s="2" t="s">
        <v>4919</v>
      </c>
      <c r="D4006" s="7">
        <v>40580</v>
      </c>
      <c r="E4006" t="s">
        <v>10408</v>
      </c>
      <c r="F4006" t="s">
        <v>10404</v>
      </c>
      <c r="G4006" t="s">
        <v>10408</v>
      </c>
      <c r="H4006" t="s">
        <v>10</v>
      </c>
      <c r="I4006" t="s">
        <v>118</v>
      </c>
      <c r="K4006" t="s">
        <v>5095</v>
      </c>
      <c r="L4006" t="s">
        <v>5096</v>
      </c>
    </row>
    <row r="4007" spans="1:14" hidden="1" x14ac:dyDescent="0.25">
      <c r="A4007">
        <v>56</v>
      </c>
      <c r="B4007">
        <v>64</v>
      </c>
      <c r="C4007" s="2" t="s">
        <v>4919</v>
      </c>
      <c r="D4007" s="7">
        <v>40580</v>
      </c>
      <c r="E4007" t="s">
        <v>10408</v>
      </c>
      <c r="F4007" t="s">
        <v>10404</v>
      </c>
      <c r="G4007" t="s">
        <v>10408</v>
      </c>
      <c r="H4007" t="s">
        <v>10</v>
      </c>
      <c r="I4007" t="s">
        <v>14</v>
      </c>
      <c r="K4007" t="s">
        <v>5096</v>
      </c>
      <c r="L4007" t="s">
        <v>5097</v>
      </c>
    </row>
    <row r="4008" spans="1:14" hidden="1" x14ac:dyDescent="0.25">
      <c r="A4008">
        <v>56</v>
      </c>
      <c r="B4008">
        <v>65</v>
      </c>
      <c r="C4008" s="2" t="s">
        <v>4919</v>
      </c>
      <c r="D4008" s="7">
        <v>40580</v>
      </c>
      <c r="E4008" t="s">
        <v>10408</v>
      </c>
      <c r="F4008" t="s">
        <v>10404</v>
      </c>
      <c r="G4008" t="s">
        <v>10408</v>
      </c>
      <c r="H4008" t="s">
        <v>17</v>
      </c>
      <c r="I4008" t="s">
        <v>101</v>
      </c>
      <c r="K4008" t="s">
        <v>5097</v>
      </c>
      <c r="L4008" t="s">
        <v>5098</v>
      </c>
    </row>
    <row r="4009" spans="1:14" hidden="1" x14ac:dyDescent="0.25">
      <c r="A4009">
        <v>56</v>
      </c>
      <c r="B4009">
        <v>66</v>
      </c>
      <c r="C4009" s="2" t="s">
        <v>4919</v>
      </c>
      <c r="D4009" s="7">
        <v>40580</v>
      </c>
      <c r="E4009" t="s">
        <v>10408</v>
      </c>
      <c r="F4009" t="s">
        <v>10404</v>
      </c>
      <c r="G4009" t="s">
        <v>10408</v>
      </c>
      <c r="H4009" t="s">
        <v>53</v>
      </c>
      <c r="I4009" t="s">
        <v>255</v>
      </c>
      <c r="J4009" t="s">
        <v>80</v>
      </c>
      <c r="K4009" t="s">
        <v>5098</v>
      </c>
      <c r="L4009" t="s">
        <v>5099</v>
      </c>
      <c r="N4009">
        <v>6</v>
      </c>
    </row>
    <row r="4010" spans="1:14" hidden="1" x14ac:dyDescent="0.25">
      <c r="A4010">
        <v>56</v>
      </c>
      <c r="B4010">
        <v>67</v>
      </c>
      <c r="C4010" s="2" t="s">
        <v>4919</v>
      </c>
      <c r="D4010" s="7">
        <v>40580</v>
      </c>
      <c r="E4010" t="s">
        <v>10408</v>
      </c>
      <c r="F4010" t="s">
        <v>10404</v>
      </c>
      <c r="G4010" t="s">
        <v>10408</v>
      </c>
      <c r="H4010" t="s">
        <v>21</v>
      </c>
      <c r="I4010" t="s">
        <v>334</v>
      </c>
      <c r="K4010" t="s">
        <v>5100</v>
      </c>
      <c r="L4010" t="s">
        <v>5101</v>
      </c>
    </row>
    <row r="4011" spans="1:14" hidden="1" x14ac:dyDescent="0.25">
      <c r="A4011">
        <v>56</v>
      </c>
      <c r="B4011">
        <v>68</v>
      </c>
      <c r="C4011" s="2" t="s">
        <v>4919</v>
      </c>
      <c r="D4011" s="7">
        <v>40580</v>
      </c>
      <c r="E4011" t="s">
        <v>10408</v>
      </c>
      <c r="F4011" t="s">
        <v>10404</v>
      </c>
      <c r="G4011" t="s">
        <v>10408</v>
      </c>
      <c r="H4011" t="s">
        <v>24</v>
      </c>
      <c r="I4011" t="s">
        <v>10323</v>
      </c>
      <c r="K4011" t="s">
        <v>5102</v>
      </c>
      <c r="L4011" t="s">
        <v>5103</v>
      </c>
    </row>
    <row r="4012" spans="1:14" hidden="1" x14ac:dyDescent="0.25">
      <c r="A4012">
        <v>56</v>
      </c>
      <c r="B4012">
        <v>69</v>
      </c>
      <c r="C4012" s="2" t="s">
        <v>4919</v>
      </c>
      <c r="D4012" s="7">
        <v>40580</v>
      </c>
      <c r="E4012" t="s">
        <v>10408</v>
      </c>
      <c r="F4012" t="s">
        <v>10404</v>
      </c>
      <c r="G4012" t="s">
        <v>10408</v>
      </c>
      <c r="H4012" t="s">
        <v>10</v>
      </c>
      <c r="I4012" t="s">
        <v>118</v>
      </c>
      <c r="K4012" t="s">
        <v>5103</v>
      </c>
      <c r="L4012" t="s">
        <v>5104</v>
      </c>
    </row>
    <row r="4013" spans="1:14" hidden="1" x14ac:dyDescent="0.25">
      <c r="A4013">
        <v>56</v>
      </c>
      <c r="B4013">
        <v>70</v>
      </c>
      <c r="C4013" s="2" t="s">
        <v>4919</v>
      </c>
      <c r="D4013" s="7">
        <v>40580</v>
      </c>
      <c r="E4013" t="s">
        <v>10408</v>
      </c>
      <c r="F4013" t="s">
        <v>10404</v>
      </c>
      <c r="G4013" t="s">
        <v>10408</v>
      </c>
      <c r="H4013" t="s">
        <v>1476</v>
      </c>
      <c r="I4013" t="s">
        <v>80</v>
      </c>
      <c r="K4013" t="s">
        <v>5104</v>
      </c>
      <c r="L4013" t="s">
        <v>5104</v>
      </c>
    </row>
    <row r="4014" spans="1:14" hidden="1" x14ac:dyDescent="0.25">
      <c r="A4014">
        <v>56</v>
      </c>
      <c r="B4014">
        <v>71</v>
      </c>
      <c r="C4014" s="2" t="s">
        <v>4919</v>
      </c>
      <c r="D4014" s="7">
        <v>40580</v>
      </c>
      <c r="E4014" t="s">
        <v>10408</v>
      </c>
      <c r="F4014" t="s">
        <v>10404</v>
      </c>
      <c r="G4014" t="s">
        <v>10408</v>
      </c>
      <c r="H4014" t="s">
        <v>10</v>
      </c>
      <c r="I4014" t="s">
        <v>118</v>
      </c>
      <c r="K4014" t="s">
        <v>5104</v>
      </c>
      <c r="L4014" t="s">
        <v>5105</v>
      </c>
    </row>
    <row r="4015" spans="1:14" hidden="1" x14ac:dyDescent="0.25">
      <c r="A4015">
        <v>56</v>
      </c>
      <c r="B4015">
        <v>72</v>
      </c>
      <c r="C4015" s="2" t="s">
        <v>4919</v>
      </c>
      <c r="D4015" s="7">
        <v>40580</v>
      </c>
      <c r="E4015" t="s">
        <v>10408</v>
      </c>
      <c r="F4015" t="s">
        <v>10404</v>
      </c>
      <c r="G4015" t="s">
        <v>10408</v>
      </c>
      <c r="H4015" t="s">
        <v>17</v>
      </c>
      <c r="I4015" t="s">
        <v>18</v>
      </c>
      <c r="K4015" t="s">
        <v>5105</v>
      </c>
      <c r="L4015" t="s">
        <v>5106</v>
      </c>
    </row>
    <row r="4016" spans="1:14" hidden="1" x14ac:dyDescent="0.25">
      <c r="A4016">
        <v>56</v>
      </c>
      <c r="B4016">
        <v>73</v>
      </c>
      <c r="C4016" s="2" t="s">
        <v>4919</v>
      </c>
      <c r="D4016" s="7">
        <v>40580</v>
      </c>
      <c r="E4016" t="s">
        <v>10408</v>
      </c>
      <c r="F4016" t="s">
        <v>10404</v>
      </c>
      <c r="G4016" t="s">
        <v>10408</v>
      </c>
      <c r="H4016" t="s">
        <v>10</v>
      </c>
      <c r="I4016" t="s">
        <v>14</v>
      </c>
      <c r="K4016" t="s">
        <v>5106</v>
      </c>
      <c r="L4016" t="s">
        <v>5107</v>
      </c>
    </row>
    <row r="4017" spans="1:14" hidden="1" x14ac:dyDescent="0.25">
      <c r="A4017">
        <v>56</v>
      </c>
      <c r="B4017">
        <v>74</v>
      </c>
      <c r="C4017" s="2" t="s">
        <v>4919</v>
      </c>
      <c r="D4017" s="7">
        <v>40580</v>
      </c>
      <c r="E4017" t="s">
        <v>10408</v>
      </c>
      <c r="F4017" t="s">
        <v>10404</v>
      </c>
      <c r="G4017" t="s">
        <v>10408</v>
      </c>
      <c r="H4017" t="s">
        <v>17</v>
      </c>
      <c r="I4017" t="s">
        <v>73</v>
      </c>
      <c r="K4017" t="s">
        <v>5107</v>
      </c>
      <c r="L4017" t="s">
        <v>5108</v>
      </c>
    </row>
    <row r="4018" spans="1:14" hidden="1" x14ac:dyDescent="0.25">
      <c r="A4018">
        <v>56</v>
      </c>
      <c r="B4018">
        <v>75</v>
      </c>
      <c r="C4018" s="2" t="s">
        <v>4919</v>
      </c>
      <c r="D4018" s="7">
        <v>40580</v>
      </c>
      <c r="E4018" t="s">
        <v>10408</v>
      </c>
      <c r="F4018" t="s">
        <v>10404</v>
      </c>
      <c r="G4018" t="s">
        <v>10408</v>
      </c>
      <c r="H4018" t="s">
        <v>348</v>
      </c>
      <c r="I4018" t="s">
        <v>408</v>
      </c>
      <c r="K4018" t="s">
        <v>5108</v>
      </c>
      <c r="L4018" t="s">
        <v>5108</v>
      </c>
    </row>
    <row r="4019" spans="1:14" hidden="1" x14ac:dyDescent="0.25">
      <c r="A4019">
        <v>56</v>
      </c>
      <c r="B4019">
        <v>76</v>
      </c>
      <c r="C4019" s="2" t="s">
        <v>4919</v>
      </c>
      <c r="D4019" s="7">
        <v>40580</v>
      </c>
      <c r="E4019" t="s">
        <v>10408</v>
      </c>
      <c r="F4019" t="s">
        <v>10404</v>
      </c>
      <c r="G4019" t="s">
        <v>10408</v>
      </c>
      <c r="H4019" t="s">
        <v>17</v>
      </c>
      <c r="I4019" t="s">
        <v>73</v>
      </c>
      <c r="K4019" t="s">
        <v>5108</v>
      </c>
      <c r="L4019" t="s">
        <v>5109</v>
      </c>
    </row>
    <row r="4020" spans="1:14" hidden="1" x14ac:dyDescent="0.25">
      <c r="A4020">
        <v>56</v>
      </c>
      <c r="B4020">
        <v>77</v>
      </c>
      <c r="C4020" s="2" t="s">
        <v>4919</v>
      </c>
      <c r="D4020" s="7">
        <v>40580</v>
      </c>
      <c r="E4020" t="s">
        <v>10408</v>
      </c>
      <c r="F4020" t="s">
        <v>10404</v>
      </c>
      <c r="G4020" t="s">
        <v>10408</v>
      </c>
      <c r="H4020" t="s">
        <v>53</v>
      </c>
      <c r="I4020" t="s">
        <v>91</v>
      </c>
      <c r="J4020" t="s">
        <v>92</v>
      </c>
      <c r="K4020" t="s">
        <v>5109</v>
      </c>
      <c r="L4020" t="s">
        <v>5109</v>
      </c>
      <c r="N4020">
        <v>7</v>
      </c>
    </row>
    <row r="4021" spans="1:14" hidden="1" x14ac:dyDescent="0.25">
      <c r="A4021">
        <v>56</v>
      </c>
      <c r="B4021">
        <v>78</v>
      </c>
      <c r="C4021" s="2" t="s">
        <v>4919</v>
      </c>
      <c r="D4021" s="7">
        <v>40580</v>
      </c>
      <c r="E4021" t="s">
        <v>10408</v>
      </c>
      <c r="F4021" t="s">
        <v>10404</v>
      </c>
      <c r="G4021" t="s">
        <v>10408</v>
      </c>
      <c r="H4021" t="s">
        <v>17</v>
      </c>
      <c r="I4021" t="s">
        <v>73</v>
      </c>
      <c r="K4021" t="s">
        <v>5109</v>
      </c>
      <c r="L4021" t="s">
        <v>5110</v>
      </c>
    </row>
    <row r="4022" spans="1:14" hidden="1" x14ac:dyDescent="0.25">
      <c r="A4022">
        <v>56</v>
      </c>
      <c r="B4022">
        <v>79</v>
      </c>
      <c r="C4022" s="2" t="s">
        <v>4919</v>
      </c>
      <c r="D4022" s="7">
        <v>40580</v>
      </c>
      <c r="E4022" t="s">
        <v>10408</v>
      </c>
      <c r="F4022" t="s">
        <v>10404</v>
      </c>
      <c r="G4022" t="s">
        <v>10408</v>
      </c>
      <c r="H4022" t="s">
        <v>53</v>
      </c>
      <c r="I4022" t="s">
        <v>1886</v>
      </c>
      <c r="J4022" t="s">
        <v>80</v>
      </c>
      <c r="K4022" t="s">
        <v>5110</v>
      </c>
      <c r="L4022" t="s">
        <v>5111</v>
      </c>
      <c r="N4022">
        <v>6</v>
      </c>
    </row>
    <row r="4023" spans="1:14" hidden="1" x14ac:dyDescent="0.25">
      <c r="A4023">
        <v>56</v>
      </c>
      <c r="B4023">
        <v>80</v>
      </c>
      <c r="C4023" s="2" t="s">
        <v>4919</v>
      </c>
      <c r="D4023" s="7">
        <v>40580</v>
      </c>
      <c r="E4023" t="s">
        <v>10408</v>
      </c>
      <c r="F4023" t="s">
        <v>10404</v>
      </c>
      <c r="G4023" t="s">
        <v>10408</v>
      </c>
      <c r="H4023" t="s">
        <v>21</v>
      </c>
      <c r="I4023" t="s">
        <v>22</v>
      </c>
      <c r="K4023" t="s">
        <v>5112</v>
      </c>
      <c r="L4023" t="s">
        <v>1821</v>
      </c>
    </row>
    <row r="4024" spans="1:14" hidden="1" x14ac:dyDescent="0.25">
      <c r="A4024">
        <v>56</v>
      </c>
      <c r="B4024">
        <v>81</v>
      </c>
      <c r="C4024" s="2" t="s">
        <v>4919</v>
      </c>
      <c r="D4024" s="7">
        <v>40580</v>
      </c>
      <c r="E4024" t="s">
        <v>10408</v>
      </c>
      <c r="F4024" t="s">
        <v>10404</v>
      </c>
      <c r="G4024" t="s">
        <v>10408</v>
      </c>
      <c r="H4024" t="s">
        <v>24</v>
      </c>
      <c r="I4024" t="s">
        <v>10323</v>
      </c>
      <c r="K4024" t="s">
        <v>5113</v>
      </c>
      <c r="L4024" t="s">
        <v>5114</v>
      </c>
    </row>
    <row r="4025" spans="1:14" hidden="1" x14ac:dyDescent="0.25">
      <c r="A4025">
        <v>56</v>
      </c>
      <c r="B4025">
        <v>82</v>
      </c>
      <c r="C4025" s="2" t="s">
        <v>4919</v>
      </c>
      <c r="D4025" s="7">
        <v>40580</v>
      </c>
      <c r="E4025" t="s">
        <v>10408</v>
      </c>
      <c r="F4025" t="s">
        <v>10404</v>
      </c>
      <c r="G4025" t="s">
        <v>10408</v>
      </c>
      <c r="H4025" t="s">
        <v>10</v>
      </c>
      <c r="I4025" t="s">
        <v>118</v>
      </c>
      <c r="K4025" t="s">
        <v>5115</v>
      </c>
      <c r="L4025" t="s">
        <v>5116</v>
      </c>
    </row>
    <row r="4026" spans="1:14" hidden="1" x14ac:dyDescent="0.25">
      <c r="A4026">
        <v>56</v>
      </c>
      <c r="B4026">
        <v>83</v>
      </c>
      <c r="C4026" s="2" t="s">
        <v>4919</v>
      </c>
      <c r="D4026" s="7">
        <v>40580</v>
      </c>
      <c r="E4026" t="s">
        <v>10408</v>
      </c>
      <c r="F4026" t="s">
        <v>10404</v>
      </c>
      <c r="G4026" t="s">
        <v>10408</v>
      </c>
      <c r="H4026" t="s">
        <v>17</v>
      </c>
      <c r="I4026" t="s">
        <v>18</v>
      </c>
      <c r="K4026" t="s">
        <v>5116</v>
      </c>
      <c r="L4026" t="s">
        <v>5117</v>
      </c>
    </row>
    <row r="4027" spans="1:14" hidden="1" x14ac:dyDescent="0.25">
      <c r="A4027">
        <v>56</v>
      </c>
      <c r="B4027">
        <v>84</v>
      </c>
      <c r="C4027" s="2" t="s">
        <v>4919</v>
      </c>
      <c r="D4027" s="7">
        <v>40580</v>
      </c>
      <c r="E4027" t="s">
        <v>10408</v>
      </c>
      <c r="F4027" t="s">
        <v>10404</v>
      </c>
      <c r="G4027" t="s">
        <v>10408</v>
      </c>
      <c r="H4027" t="s">
        <v>10</v>
      </c>
      <c r="I4027" t="s">
        <v>14</v>
      </c>
      <c r="K4027" t="s">
        <v>5118</v>
      </c>
      <c r="L4027" t="s">
        <v>5119</v>
      </c>
    </row>
    <row r="4028" spans="1:14" hidden="1" x14ac:dyDescent="0.25">
      <c r="A4028">
        <v>56</v>
      </c>
      <c r="B4028">
        <v>85</v>
      </c>
      <c r="C4028" s="2" t="s">
        <v>4919</v>
      </c>
      <c r="D4028" s="7">
        <v>40580</v>
      </c>
      <c r="E4028" t="s">
        <v>10408</v>
      </c>
      <c r="F4028" t="s">
        <v>10404</v>
      </c>
      <c r="G4028" t="s">
        <v>10408</v>
      </c>
      <c r="H4028" t="s">
        <v>17</v>
      </c>
      <c r="I4028" t="s">
        <v>101</v>
      </c>
      <c r="K4028" t="s">
        <v>5119</v>
      </c>
      <c r="L4028" t="s">
        <v>5120</v>
      </c>
    </row>
    <row r="4029" spans="1:14" hidden="1" x14ac:dyDescent="0.25">
      <c r="A4029">
        <v>56</v>
      </c>
      <c r="B4029">
        <v>86</v>
      </c>
      <c r="C4029" s="2" t="s">
        <v>4919</v>
      </c>
      <c r="D4029" s="7">
        <v>40580</v>
      </c>
      <c r="E4029" t="s">
        <v>10408</v>
      </c>
      <c r="F4029" t="s">
        <v>10404</v>
      </c>
      <c r="G4029" t="s">
        <v>10408</v>
      </c>
      <c r="H4029" t="s">
        <v>53</v>
      </c>
      <c r="I4029" t="s">
        <v>255</v>
      </c>
      <c r="J4029" t="s">
        <v>80</v>
      </c>
      <c r="K4029" t="s">
        <v>5120</v>
      </c>
      <c r="L4029" t="s">
        <v>5121</v>
      </c>
      <c r="N4029">
        <v>6</v>
      </c>
    </row>
    <row r="4030" spans="1:14" hidden="1" x14ac:dyDescent="0.25">
      <c r="A4030">
        <v>56</v>
      </c>
      <c r="B4030">
        <v>87</v>
      </c>
      <c r="C4030" s="2" t="s">
        <v>4919</v>
      </c>
      <c r="D4030" s="7">
        <v>40580</v>
      </c>
      <c r="E4030" t="s">
        <v>10408</v>
      </c>
      <c r="F4030" t="s">
        <v>10404</v>
      </c>
      <c r="G4030" t="s">
        <v>10408</v>
      </c>
      <c r="H4030" t="s">
        <v>21</v>
      </c>
      <c r="I4030" t="s">
        <v>22</v>
      </c>
      <c r="K4030" t="s">
        <v>5121</v>
      </c>
      <c r="L4030" t="s">
        <v>5122</v>
      </c>
    </row>
    <row r="4031" spans="1:14" hidden="1" x14ac:dyDescent="0.25">
      <c r="A4031">
        <v>56</v>
      </c>
      <c r="B4031">
        <v>88</v>
      </c>
      <c r="C4031" s="2" t="s">
        <v>4919</v>
      </c>
      <c r="D4031" s="7">
        <v>40580</v>
      </c>
      <c r="E4031" t="s">
        <v>10408</v>
      </c>
      <c r="F4031" t="s">
        <v>10404</v>
      </c>
      <c r="G4031" t="s">
        <v>10408</v>
      </c>
      <c r="H4031" t="s">
        <v>24</v>
      </c>
      <c r="I4031" t="s">
        <v>10323</v>
      </c>
      <c r="K4031" t="s">
        <v>5123</v>
      </c>
      <c r="L4031" t="s">
        <v>5124</v>
      </c>
    </row>
    <row r="4032" spans="1:14" hidden="1" x14ac:dyDescent="0.25">
      <c r="A4032">
        <v>56</v>
      </c>
      <c r="B4032">
        <v>89</v>
      </c>
      <c r="C4032" s="2" t="s">
        <v>4919</v>
      </c>
      <c r="D4032" s="7">
        <v>40580</v>
      </c>
      <c r="E4032" t="s">
        <v>10408</v>
      </c>
      <c r="F4032" t="s">
        <v>10404</v>
      </c>
      <c r="G4032" t="s">
        <v>10408</v>
      </c>
      <c r="H4032" t="s">
        <v>10</v>
      </c>
      <c r="I4032" t="s">
        <v>118</v>
      </c>
      <c r="K4032" t="s">
        <v>5124</v>
      </c>
      <c r="L4032" t="s">
        <v>5125</v>
      </c>
    </row>
    <row r="4033" spans="1:14" hidden="1" x14ac:dyDescent="0.25">
      <c r="A4033">
        <v>56</v>
      </c>
      <c r="B4033">
        <v>90</v>
      </c>
      <c r="C4033" s="2" t="s">
        <v>4919</v>
      </c>
      <c r="D4033" s="7">
        <v>40580</v>
      </c>
      <c r="E4033" t="s">
        <v>10408</v>
      </c>
      <c r="F4033" t="s">
        <v>10404</v>
      </c>
      <c r="G4033" t="s">
        <v>10408</v>
      </c>
      <c r="H4033" t="s">
        <v>24</v>
      </c>
      <c r="I4033" t="s">
        <v>10323</v>
      </c>
      <c r="K4033" t="s">
        <v>5126</v>
      </c>
      <c r="L4033" t="s">
        <v>5127</v>
      </c>
    </row>
    <row r="4034" spans="1:14" hidden="1" x14ac:dyDescent="0.25">
      <c r="A4034">
        <v>56</v>
      </c>
      <c r="B4034">
        <v>91</v>
      </c>
      <c r="C4034" s="2" t="s">
        <v>4919</v>
      </c>
      <c r="D4034" s="7">
        <v>40580</v>
      </c>
      <c r="E4034" t="s">
        <v>10408</v>
      </c>
      <c r="F4034" t="s">
        <v>10404</v>
      </c>
      <c r="G4034" t="s">
        <v>10408</v>
      </c>
      <c r="H4034" t="s">
        <v>10</v>
      </c>
      <c r="I4034" t="s">
        <v>113</v>
      </c>
      <c r="K4034" t="s">
        <v>5127</v>
      </c>
      <c r="L4034" t="s">
        <v>5128</v>
      </c>
    </row>
    <row r="4035" spans="1:14" hidden="1" x14ac:dyDescent="0.25">
      <c r="A4035">
        <v>56</v>
      </c>
      <c r="B4035">
        <v>92</v>
      </c>
      <c r="C4035" s="2" t="s">
        <v>4919</v>
      </c>
      <c r="D4035" s="7">
        <v>40580</v>
      </c>
      <c r="E4035" t="s">
        <v>10408</v>
      </c>
      <c r="F4035" t="s">
        <v>10404</v>
      </c>
      <c r="G4035" t="s">
        <v>10408</v>
      </c>
      <c r="H4035" t="s">
        <v>10</v>
      </c>
      <c r="I4035" t="s">
        <v>118</v>
      </c>
      <c r="K4035" t="s">
        <v>5128</v>
      </c>
      <c r="L4035" t="s">
        <v>5129</v>
      </c>
    </row>
    <row r="4036" spans="1:14" hidden="1" x14ac:dyDescent="0.25">
      <c r="A4036">
        <v>56</v>
      </c>
      <c r="B4036">
        <v>93</v>
      </c>
      <c r="C4036" s="2" t="s">
        <v>4919</v>
      </c>
      <c r="D4036" s="7">
        <v>40580</v>
      </c>
      <c r="E4036" t="s">
        <v>10408</v>
      </c>
      <c r="F4036" t="s">
        <v>10404</v>
      </c>
      <c r="G4036" t="s">
        <v>10408</v>
      </c>
      <c r="H4036" t="s">
        <v>10</v>
      </c>
      <c r="I4036" t="s">
        <v>14</v>
      </c>
      <c r="K4036" t="s">
        <v>5129</v>
      </c>
      <c r="L4036" t="s">
        <v>5130</v>
      </c>
    </row>
    <row r="4037" spans="1:14" hidden="1" x14ac:dyDescent="0.25">
      <c r="A4037">
        <v>56</v>
      </c>
      <c r="B4037">
        <v>94</v>
      </c>
      <c r="C4037" s="2" t="s">
        <v>4919</v>
      </c>
      <c r="D4037" s="7">
        <v>40580</v>
      </c>
      <c r="E4037" t="s">
        <v>10408</v>
      </c>
      <c r="F4037" t="s">
        <v>10404</v>
      </c>
      <c r="G4037" t="s">
        <v>10408</v>
      </c>
      <c r="H4037" t="s">
        <v>17</v>
      </c>
      <c r="I4037" t="s">
        <v>18</v>
      </c>
      <c r="K4037" t="s">
        <v>5130</v>
      </c>
      <c r="L4037" t="s">
        <v>5131</v>
      </c>
    </row>
    <row r="4038" spans="1:14" hidden="1" x14ac:dyDescent="0.25">
      <c r="A4038">
        <v>56</v>
      </c>
      <c r="B4038">
        <v>95</v>
      </c>
      <c r="C4038" s="2" t="s">
        <v>4919</v>
      </c>
      <c r="D4038" s="7">
        <v>40580</v>
      </c>
      <c r="E4038" t="s">
        <v>10408</v>
      </c>
      <c r="F4038" t="s">
        <v>10404</v>
      </c>
      <c r="G4038" t="s">
        <v>10408</v>
      </c>
      <c r="H4038" t="s">
        <v>10</v>
      </c>
      <c r="I4038" t="s">
        <v>14</v>
      </c>
      <c r="K4038" t="s">
        <v>5131</v>
      </c>
      <c r="L4038" t="s">
        <v>5132</v>
      </c>
    </row>
    <row r="4039" spans="1:14" hidden="1" x14ac:dyDescent="0.25">
      <c r="A4039">
        <v>56</v>
      </c>
      <c r="B4039">
        <v>96</v>
      </c>
      <c r="C4039" s="2" t="s">
        <v>4919</v>
      </c>
      <c r="D4039" s="7">
        <v>40580</v>
      </c>
      <c r="E4039" t="s">
        <v>10408</v>
      </c>
      <c r="F4039" t="s">
        <v>10404</v>
      </c>
      <c r="G4039" t="s">
        <v>10408</v>
      </c>
      <c r="H4039" t="s">
        <v>24</v>
      </c>
      <c r="I4039" t="s">
        <v>10323</v>
      </c>
      <c r="K4039" t="s">
        <v>5133</v>
      </c>
      <c r="L4039" t="s">
        <v>5134</v>
      </c>
    </row>
    <row r="4040" spans="1:14" hidden="1" x14ac:dyDescent="0.25">
      <c r="A4040">
        <v>56</v>
      </c>
      <c r="B4040">
        <v>97</v>
      </c>
      <c r="C4040" s="2" t="s">
        <v>4919</v>
      </c>
      <c r="D4040" s="7">
        <v>40580</v>
      </c>
      <c r="E4040" t="s">
        <v>10408</v>
      </c>
      <c r="F4040" t="s">
        <v>10404</v>
      </c>
      <c r="G4040" t="s">
        <v>10408</v>
      </c>
      <c r="H4040" t="s">
        <v>10</v>
      </c>
      <c r="I4040" t="s">
        <v>118</v>
      </c>
      <c r="K4040" t="s">
        <v>5134</v>
      </c>
      <c r="L4040" t="s">
        <v>5135</v>
      </c>
    </row>
    <row r="4041" spans="1:14" hidden="1" x14ac:dyDescent="0.25">
      <c r="A4041">
        <v>56</v>
      </c>
      <c r="B4041">
        <v>98</v>
      </c>
      <c r="C4041" s="2" t="s">
        <v>4919</v>
      </c>
      <c r="D4041" s="7">
        <v>40580</v>
      </c>
      <c r="E4041" t="s">
        <v>10408</v>
      </c>
      <c r="F4041" t="s">
        <v>10404</v>
      </c>
      <c r="G4041" t="s">
        <v>10408</v>
      </c>
      <c r="H4041" t="s">
        <v>10</v>
      </c>
      <c r="I4041" t="s">
        <v>14</v>
      </c>
      <c r="K4041" t="s">
        <v>5135</v>
      </c>
      <c r="L4041" t="s">
        <v>5136</v>
      </c>
    </row>
    <row r="4042" spans="1:14" hidden="1" x14ac:dyDescent="0.25">
      <c r="A4042">
        <v>56</v>
      </c>
      <c r="B4042">
        <v>99</v>
      </c>
      <c r="C4042" s="2" t="s">
        <v>4919</v>
      </c>
      <c r="D4042" s="7">
        <v>40580</v>
      </c>
      <c r="E4042" t="s">
        <v>10408</v>
      </c>
      <c r="F4042" t="s">
        <v>10404</v>
      </c>
      <c r="G4042" t="s">
        <v>10408</v>
      </c>
      <c r="H4042" t="s">
        <v>17</v>
      </c>
      <c r="I4042" t="s">
        <v>101</v>
      </c>
      <c r="K4042" t="s">
        <v>5136</v>
      </c>
      <c r="L4042" t="s">
        <v>5137</v>
      </c>
    </row>
    <row r="4043" spans="1:14" hidden="1" x14ac:dyDescent="0.25">
      <c r="A4043">
        <v>56</v>
      </c>
      <c r="B4043">
        <v>100</v>
      </c>
      <c r="C4043" s="2" t="s">
        <v>4919</v>
      </c>
      <c r="D4043" s="7">
        <v>40580</v>
      </c>
      <c r="E4043" t="s">
        <v>10408</v>
      </c>
      <c r="F4043" t="s">
        <v>10404</v>
      </c>
      <c r="G4043" t="s">
        <v>10408</v>
      </c>
      <c r="H4043" t="s">
        <v>33</v>
      </c>
      <c r="I4043" t="s">
        <v>161</v>
      </c>
      <c r="K4043" t="s">
        <v>5137</v>
      </c>
      <c r="L4043" t="s">
        <v>5138</v>
      </c>
    </row>
    <row r="4044" spans="1:14" hidden="1" x14ac:dyDescent="0.25">
      <c r="A4044">
        <v>56</v>
      </c>
      <c r="B4044">
        <v>101</v>
      </c>
      <c r="C4044" s="2" t="s">
        <v>4919</v>
      </c>
      <c r="D4044" s="7">
        <v>40580</v>
      </c>
      <c r="E4044" t="s">
        <v>10408</v>
      </c>
      <c r="F4044" t="s">
        <v>10404</v>
      </c>
      <c r="G4044" t="s">
        <v>10408</v>
      </c>
      <c r="H4044" t="s">
        <v>162</v>
      </c>
      <c r="I4044" t="s">
        <v>722</v>
      </c>
      <c r="K4044" t="s">
        <v>5138</v>
      </c>
      <c r="L4044" t="s">
        <v>5139</v>
      </c>
    </row>
    <row r="4045" spans="1:14" hidden="1" x14ac:dyDescent="0.25">
      <c r="A4045">
        <v>56</v>
      </c>
      <c r="B4045">
        <v>102</v>
      </c>
      <c r="C4045" s="2" t="s">
        <v>4919</v>
      </c>
      <c r="D4045" s="7">
        <v>40580</v>
      </c>
      <c r="E4045" t="s">
        <v>10408</v>
      </c>
      <c r="F4045" t="s">
        <v>10404</v>
      </c>
      <c r="G4045" t="s">
        <v>10408</v>
      </c>
      <c r="H4045" t="s">
        <v>24</v>
      </c>
      <c r="I4045" t="s">
        <v>10323</v>
      </c>
      <c r="K4045" t="s">
        <v>5140</v>
      </c>
      <c r="L4045" t="s">
        <v>5141</v>
      </c>
    </row>
    <row r="4046" spans="1:14" hidden="1" x14ac:dyDescent="0.25">
      <c r="A4046">
        <v>56</v>
      </c>
      <c r="B4046">
        <v>103</v>
      </c>
      <c r="C4046" s="2" t="s">
        <v>4919</v>
      </c>
      <c r="D4046" s="7">
        <v>40580</v>
      </c>
      <c r="E4046" t="s">
        <v>10408</v>
      </c>
      <c r="F4046" t="s">
        <v>10404</v>
      </c>
      <c r="G4046" t="s">
        <v>10408</v>
      </c>
      <c r="H4046" t="s">
        <v>10</v>
      </c>
      <c r="I4046" t="s">
        <v>118</v>
      </c>
      <c r="K4046" t="s">
        <v>5142</v>
      </c>
      <c r="L4046" t="s">
        <v>5143</v>
      </c>
    </row>
    <row r="4047" spans="1:14" hidden="1" x14ac:dyDescent="0.25">
      <c r="A4047">
        <v>56</v>
      </c>
      <c r="B4047">
        <v>104</v>
      </c>
      <c r="C4047" s="2" t="s">
        <v>4919</v>
      </c>
      <c r="D4047" s="7">
        <v>40580</v>
      </c>
      <c r="E4047" t="s">
        <v>10408</v>
      </c>
      <c r="F4047" t="s">
        <v>10404</v>
      </c>
      <c r="G4047" t="s">
        <v>10408</v>
      </c>
      <c r="H4047" t="s">
        <v>17</v>
      </c>
      <c r="I4047" t="s">
        <v>18</v>
      </c>
      <c r="K4047" t="s">
        <v>5143</v>
      </c>
      <c r="L4047" t="s">
        <v>5144</v>
      </c>
    </row>
    <row r="4048" spans="1:14" hidden="1" x14ac:dyDescent="0.25">
      <c r="A4048">
        <v>56</v>
      </c>
      <c r="B4048">
        <v>105</v>
      </c>
      <c r="C4048" s="2" t="s">
        <v>4919</v>
      </c>
      <c r="D4048" s="7">
        <v>40580</v>
      </c>
      <c r="E4048" t="s">
        <v>10408</v>
      </c>
      <c r="F4048" t="s">
        <v>10404</v>
      </c>
      <c r="G4048" t="s">
        <v>10408</v>
      </c>
      <c r="H4048" t="s">
        <v>53</v>
      </c>
      <c r="I4048" t="s">
        <v>255</v>
      </c>
      <c r="J4048" t="s">
        <v>80</v>
      </c>
      <c r="K4048" t="s">
        <v>5144</v>
      </c>
      <c r="L4048" t="s">
        <v>5145</v>
      </c>
      <c r="N4048">
        <v>6</v>
      </c>
    </row>
    <row r="4049" spans="1:14" hidden="1" x14ac:dyDescent="0.25">
      <c r="A4049">
        <v>56</v>
      </c>
      <c r="B4049">
        <v>106</v>
      </c>
      <c r="C4049" s="2" t="s">
        <v>4919</v>
      </c>
      <c r="D4049" s="7">
        <v>40580</v>
      </c>
      <c r="E4049" t="s">
        <v>10408</v>
      </c>
      <c r="F4049" t="s">
        <v>10404</v>
      </c>
      <c r="G4049" t="s">
        <v>10408</v>
      </c>
      <c r="H4049" t="s">
        <v>17</v>
      </c>
      <c r="I4049" t="s">
        <v>18</v>
      </c>
      <c r="K4049" t="s">
        <v>5145</v>
      </c>
      <c r="L4049" t="s">
        <v>5146</v>
      </c>
    </row>
    <row r="4050" spans="1:14" hidden="1" x14ac:dyDescent="0.25">
      <c r="A4050">
        <v>56</v>
      </c>
      <c r="B4050">
        <v>107</v>
      </c>
      <c r="C4050" s="2" t="s">
        <v>4919</v>
      </c>
      <c r="D4050" s="7">
        <v>40580</v>
      </c>
      <c r="E4050" t="s">
        <v>10408</v>
      </c>
      <c r="F4050" t="s">
        <v>10404</v>
      </c>
      <c r="G4050" t="s">
        <v>10408</v>
      </c>
      <c r="H4050" t="s">
        <v>24</v>
      </c>
      <c r="I4050" t="s">
        <v>10323</v>
      </c>
      <c r="K4050" t="s">
        <v>5147</v>
      </c>
      <c r="L4050" t="s">
        <v>5148</v>
      </c>
    </row>
    <row r="4051" spans="1:14" hidden="1" x14ac:dyDescent="0.25">
      <c r="A4051">
        <v>56</v>
      </c>
      <c r="B4051">
        <v>108</v>
      </c>
      <c r="C4051" s="2" t="s">
        <v>4919</v>
      </c>
      <c r="D4051" s="7">
        <v>40580</v>
      </c>
      <c r="E4051" t="s">
        <v>10408</v>
      </c>
      <c r="F4051" t="s">
        <v>10404</v>
      </c>
      <c r="G4051" t="s">
        <v>10408</v>
      </c>
      <c r="H4051" t="s">
        <v>10</v>
      </c>
      <c r="I4051" t="s">
        <v>14</v>
      </c>
      <c r="K4051" t="s">
        <v>5149</v>
      </c>
      <c r="L4051" t="s">
        <v>5150</v>
      </c>
    </row>
    <row r="4052" spans="1:14" hidden="1" x14ac:dyDescent="0.25">
      <c r="A4052">
        <v>56</v>
      </c>
      <c r="B4052">
        <v>109</v>
      </c>
      <c r="C4052" s="2" t="s">
        <v>4919</v>
      </c>
      <c r="D4052" s="7">
        <v>40580</v>
      </c>
      <c r="E4052" t="s">
        <v>10408</v>
      </c>
      <c r="F4052" t="s">
        <v>10404</v>
      </c>
      <c r="G4052" t="s">
        <v>10408</v>
      </c>
      <c r="H4052" t="s">
        <v>17</v>
      </c>
      <c r="I4052" t="s">
        <v>73</v>
      </c>
      <c r="K4052" t="s">
        <v>5150</v>
      </c>
      <c r="L4052" t="s">
        <v>5151</v>
      </c>
    </row>
    <row r="4053" spans="1:14" hidden="1" x14ac:dyDescent="0.25">
      <c r="A4053">
        <v>56</v>
      </c>
      <c r="B4053">
        <v>110</v>
      </c>
      <c r="C4053" s="2" t="s">
        <v>4919</v>
      </c>
      <c r="D4053" s="7">
        <v>40580</v>
      </c>
      <c r="E4053" t="s">
        <v>10408</v>
      </c>
      <c r="F4053" t="s">
        <v>10404</v>
      </c>
      <c r="G4053" t="s">
        <v>10408</v>
      </c>
      <c r="H4053" t="s">
        <v>53</v>
      </c>
      <c r="I4053" t="s">
        <v>91</v>
      </c>
      <c r="J4053" t="s">
        <v>80</v>
      </c>
      <c r="K4053" t="s">
        <v>5151</v>
      </c>
      <c r="L4053" t="s">
        <v>5151</v>
      </c>
      <c r="N4053">
        <v>7</v>
      </c>
    </row>
    <row r="4054" spans="1:14" hidden="1" x14ac:dyDescent="0.25">
      <c r="A4054">
        <v>56</v>
      </c>
      <c r="B4054">
        <v>111</v>
      </c>
      <c r="C4054" s="2" t="s">
        <v>4919</v>
      </c>
      <c r="D4054" s="7">
        <v>40580</v>
      </c>
      <c r="E4054" t="s">
        <v>10408</v>
      </c>
      <c r="F4054" t="s">
        <v>10404</v>
      </c>
      <c r="G4054" t="s">
        <v>10408</v>
      </c>
      <c r="H4054" t="s">
        <v>17</v>
      </c>
      <c r="I4054" t="s">
        <v>73</v>
      </c>
      <c r="K4054" t="s">
        <v>5151</v>
      </c>
      <c r="L4054" t="s">
        <v>5152</v>
      </c>
    </row>
    <row r="4055" spans="1:14" hidden="1" x14ac:dyDescent="0.25">
      <c r="A4055">
        <v>56</v>
      </c>
      <c r="B4055">
        <v>112</v>
      </c>
      <c r="C4055" s="2" t="s">
        <v>4919</v>
      </c>
      <c r="D4055" s="7">
        <v>40580</v>
      </c>
      <c r="E4055" t="s">
        <v>10408</v>
      </c>
      <c r="F4055" t="s">
        <v>10404</v>
      </c>
      <c r="G4055" t="s">
        <v>10408</v>
      </c>
      <c r="H4055" t="s">
        <v>348</v>
      </c>
      <c r="I4055" t="s">
        <v>894</v>
      </c>
      <c r="K4055" t="s">
        <v>5152</v>
      </c>
      <c r="L4055" t="s">
        <v>5152</v>
      </c>
    </row>
    <row r="4056" spans="1:14" hidden="1" x14ac:dyDescent="0.25">
      <c r="A4056">
        <v>56</v>
      </c>
      <c r="B4056">
        <v>113</v>
      </c>
      <c r="C4056" s="2" t="s">
        <v>4919</v>
      </c>
      <c r="D4056" s="7">
        <v>40580</v>
      </c>
      <c r="E4056" t="s">
        <v>10408</v>
      </c>
      <c r="F4056" t="s">
        <v>10404</v>
      </c>
      <c r="G4056" t="s">
        <v>10408</v>
      </c>
      <c r="H4056" t="s">
        <v>17</v>
      </c>
      <c r="I4056" t="s">
        <v>73</v>
      </c>
      <c r="K4056" t="s">
        <v>5152</v>
      </c>
      <c r="L4056" t="s">
        <v>5153</v>
      </c>
    </row>
    <row r="4057" spans="1:14" hidden="1" x14ac:dyDescent="0.25">
      <c r="A4057">
        <v>56</v>
      </c>
      <c r="B4057">
        <v>114</v>
      </c>
      <c r="C4057" s="2" t="s">
        <v>4919</v>
      </c>
      <c r="D4057" s="7">
        <v>40580</v>
      </c>
      <c r="E4057" t="s">
        <v>10408</v>
      </c>
      <c r="F4057" t="s">
        <v>10404</v>
      </c>
      <c r="G4057" t="s">
        <v>10408</v>
      </c>
      <c r="H4057" t="s">
        <v>17</v>
      </c>
      <c r="I4057" t="s">
        <v>154</v>
      </c>
      <c r="K4057" t="s">
        <v>5153</v>
      </c>
      <c r="L4057" t="s">
        <v>5154</v>
      </c>
    </row>
    <row r="4058" spans="1:14" hidden="1" x14ac:dyDescent="0.25">
      <c r="A4058">
        <v>56</v>
      </c>
      <c r="B4058">
        <v>115</v>
      </c>
      <c r="C4058" s="2" t="s">
        <v>4919</v>
      </c>
      <c r="D4058" s="7">
        <v>40580</v>
      </c>
      <c r="E4058" t="s">
        <v>10408</v>
      </c>
      <c r="F4058" t="s">
        <v>10404</v>
      </c>
      <c r="G4058" t="s">
        <v>10408</v>
      </c>
      <c r="H4058" t="s">
        <v>33</v>
      </c>
      <c r="I4058" t="s">
        <v>34</v>
      </c>
      <c r="K4058" t="s">
        <v>5154</v>
      </c>
      <c r="L4058" t="s">
        <v>5155</v>
      </c>
    </row>
    <row r="4059" spans="1:14" hidden="1" x14ac:dyDescent="0.25">
      <c r="A4059">
        <v>56</v>
      </c>
      <c r="B4059">
        <v>116</v>
      </c>
      <c r="C4059" s="2" t="s">
        <v>4919</v>
      </c>
      <c r="D4059" s="7">
        <v>40580</v>
      </c>
      <c r="E4059" t="s">
        <v>10408</v>
      </c>
      <c r="F4059" t="s">
        <v>10404</v>
      </c>
      <c r="G4059" t="s">
        <v>10408</v>
      </c>
      <c r="H4059" t="s">
        <v>33</v>
      </c>
      <c r="I4059" t="s">
        <v>123</v>
      </c>
      <c r="K4059" t="s">
        <v>5155</v>
      </c>
      <c r="L4059" t="s">
        <v>5155</v>
      </c>
    </row>
    <row r="4060" spans="1:14" hidden="1" x14ac:dyDescent="0.25">
      <c r="A4060">
        <v>56</v>
      </c>
      <c r="B4060">
        <v>117</v>
      </c>
      <c r="C4060" s="2" t="s">
        <v>4919</v>
      </c>
      <c r="D4060" s="7">
        <v>40580</v>
      </c>
      <c r="E4060" t="s">
        <v>10408</v>
      </c>
      <c r="F4060" t="s">
        <v>10404</v>
      </c>
      <c r="G4060" t="s">
        <v>10408</v>
      </c>
      <c r="H4060" t="s">
        <v>53</v>
      </c>
      <c r="I4060" t="s">
        <v>202</v>
      </c>
      <c r="J4060" t="s">
        <v>80</v>
      </c>
      <c r="K4060" t="s">
        <v>5155</v>
      </c>
      <c r="L4060" t="s">
        <v>5156</v>
      </c>
      <c r="N4060">
        <v>6</v>
      </c>
    </row>
    <row r="4061" spans="1:14" hidden="1" x14ac:dyDescent="0.25">
      <c r="A4061">
        <v>56</v>
      </c>
      <c r="B4061">
        <v>118</v>
      </c>
      <c r="C4061" s="2" t="s">
        <v>4919</v>
      </c>
      <c r="D4061" s="7">
        <v>40580</v>
      </c>
      <c r="E4061" t="s">
        <v>10408</v>
      </c>
      <c r="F4061" t="s">
        <v>10404</v>
      </c>
      <c r="G4061" t="s">
        <v>10408</v>
      </c>
      <c r="H4061" t="s">
        <v>162</v>
      </c>
      <c r="I4061" t="s">
        <v>722</v>
      </c>
      <c r="K4061" t="s">
        <v>5156</v>
      </c>
      <c r="L4061" t="s">
        <v>5157</v>
      </c>
    </row>
    <row r="4062" spans="1:14" hidden="1" x14ac:dyDescent="0.25">
      <c r="A4062">
        <v>56</v>
      </c>
      <c r="B4062">
        <v>119</v>
      </c>
      <c r="C4062" s="2" t="s">
        <v>4919</v>
      </c>
      <c r="D4062" s="7">
        <v>40580</v>
      </c>
      <c r="E4062" t="s">
        <v>10408</v>
      </c>
      <c r="F4062" t="s">
        <v>10404</v>
      </c>
      <c r="G4062" t="s">
        <v>10408</v>
      </c>
      <c r="H4062" t="s">
        <v>24</v>
      </c>
      <c r="I4062" t="s">
        <v>10323</v>
      </c>
      <c r="K4062" t="s">
        <v>5158</v>
      </c>
      <c r="L4062" t="s">
        <v>5159</v>
      </c>
    </row>
    <row r="4063" spans="1:14" hidden="1" x14ac:dyDescent="0.25">
      <c r="A4063">
        <v>56</v>
      </c>
      <c r="B4063">
        <v>120</v>
      </c>
      <c r="C4063" s="2" t="s">
        <v>4919</v>
      </c>
      <c r="D4063" s="7">
        <v>40580</v>
      </c>
      <c r="E4063" t="s">
        <v>10408</v>
      </c>
      <c r="F4063" t="s">
        <v>10404</v>
      </c>
      <c r="G4063" t="s">
        <v>10408</v>
      </c>
      <c r="H4063" t="s">
        <v>10</v>
      </c>
      <c r="I4063" t="s">
        <v>118</v>
      </c>
      <c r="K4063" t="s">
        <v>5159</v>
      </c>
      <c r="L4063" t="s">
        <v>5160</v>
      </c>
    </row>
    <row r="4064" spans="1:14" hidden="1" x14ac:dyDescent="0.25">
      <c r="A4064">
        <v>56</v>
      </c>
      <c r="B4064">
        <v>121</v>
      </c>
      <c r="C4064" s="2" t="s">
        <v>4919</v>
      </c>
      <c r="D4064" s="7">
        <v>40580</v>
      </c>
      <c r="E4064" t="s">
        <v>10408</v>
      </c>
      <c r="F4064" t="s">
        <v>10404</v>
      </c>
      <c r="G4064" t="s">
        <v>10408</v>
      </c>
      <c r="H4064" t="s">
        <v>17</v>
      </c>
      <c r="I4064" t="s">
        <v>18</v>
      </c>
      <c r="K4064" t="s">
        <v>5160</v>
      </c>
      <c r="L4064" t="s">
        <v>5161</v>
      </c>
    </row>
    <row r="4065" spans="1:14" hidden="1" x14ac:dyDescent="0.25">
      <c r="A4065">
        <v>56</v>
      </c>
      <c r="B4065">
        <v>122</v>
      </c>
      <c r="C4065" s="2" t="s">
        <v>4919</v>
      </c>
      <c r="D4065" s="7">
        <v>40580</v>
      </c>
      <c r="E4065" t="s">
        <v>10408</v>
      </c>
      <c r="F4065" t="s">
        <v>10404</v>
      </c>
      <c r="G4065" t="s">
        <v>10408</v>
      </c>
      <c r="H4065" t="s">
        <v>10</v>
      </c>
      <c r="I4065" t="s">
        <v>14</v>
      </c>
      <c r="K4065" t="s">
        <v>5161</v>
      </c>
      <c r="L4065" t="s">
        <v>5162</v>
      </c>
    </row>
    <row r="4066" spans="1:14" hidden="1" x14ac:dyDescent="0.25">
      <c r="A4066">
        <v>56</v>
      </c>
      <c r="B4066">
        <v>123</v>
      </c>
      <c r="C4066" s="2" t="s">
        <v>4919</v>
      </c>
      <c r="D4066" s="7">
        <v>40580</v>
      </c>
      <c r="E4066" t="s">
        <v>10408</v>
      </c>
      <c r="F4066" t="s">
        <v>10404</v>
      </c>
      <c r="G4066" t="s">
        <v>10408</v>
      </c>
      <c r="H4066" t="s">
        <v>17</v>
      </c>
      <c r="I4066" t="s">
        <v>101</v>
      </c>
      <c r="K4066" t="s">
        <v>5162</v>
      </c>
      <c r="L4066" t="s">
        <v>5162</v>
      </c>
    </row>
    <row r="4067" spans="1:14" hidden="1" x14ac:dyDescent="0.25">
      <c r="A4067">
        <v>56</v>
      </c>
      <c r="B4067">
        <v>124</v>
      </c>
      <c r="C4067" s="2" t="s">
        <v>4919</v>
      </c>
      <c r="D4067" s="7">
        <v>40580</v>
      </c>
      <c r="E4067" t="s">
        <v>10408</v>
      </c>
      <c r="F4067" t="s">
        <v>10404</v>
      </c>
      <c r="G4067" t="s">
        <v>10408</v>
      </c>
      <c r="H4067" t="s">
        <v>53</v>
      </c>
      <c r="I4067" t="s">
        <v>5163</v>
      </c>
      <c r="J4067" t="s">
        <v>80</v>
      </c>
      <c r="K4067" t="s">
        <v>5162</v>
      </c>
      <c r="L4067" t="s">
        <v>5164</v>
      </c>
      <c r="N4067">
        <v>6</v>
      </c>
    </row>
    <row r="4068" spans="1:14" hidden="1" x14ac:dyDescent="0.25">
      <c r="A4068">
        <v>56</v>
      </c>
      <c r="B4068">
        <v>125</v>
      </c>
      <c r="C4068" s="2" t="s">
        <v>4919</v>
      </c>
      <c r="D4068" s="7">
        <v>40580</v>
      </c>
      <c r="E4068" t="s">
        <v>10408</v>
      </c>
      <c r="F4068" t="s">
        <v>10404</v>
      </c>
      <c r="G4068" t="s">
        <v>10408</v>
      </c>
      <c r="H4068" t="s">
        <v>21</v>
      </c>
      <c r="I4068" t="s">
        <v>334</v>
      </c>
      <c r="K4068" t="s">
        <v>5164</v>
      </c>
      <c r="L4068" t="s">
        <v>5165</v>
      </c>
    </row>
    <row r="4069" spans="1:14" hidden="1" x14ac:dyDescent="0.25">
      <c r="A4069">
        <v>56</v>
      </c>
      <c r="B4069">
        <v>126</v>
      </c>
      <c r="C4069" s="2" t="s">
        <v>4919</v>
      </c>
      <c r="D4069" s="7">
        <v>40580</v>
      </c>
      <c r="E4069" t="s">
        <v>10408</v>
      </c>
      <c r="F4069" t="s">
        <v>10404</v>
      </c>
      <c r="G4069" t="s">
        <v>10408</v>
      </c>
      <c r="H4069" t="s">
        <v>24</v>
      </c>
      <c r="I4069" t="s">
        <v>10323</v>
      </c>
      <c r="K4069" t="s">
        <v>5166</v>
      </c>
      <c r="L4069" t="s">
        <v>5167</v>
      </c>
    </row>
    <row r="4070" spans="1:14" hidden="1" x14ac:dyDescent="0.25">
      <c r="A4070">
        <v>56</v>
      </c>
      <c r="B4070">
        <v>127</v>
      </c>
      <c r="C4070" s="2" t="s">
        <v>4919</v>
      </c>
      <c r="D4070" s="7">
        <v>40580</v>
      </c>
      <c r="E4070" t="s">
        <v>10408</v>
      </c>
      <c r="F4070" t="s">
        <v>10404</v>
      </c>
      <c r="G4070" t="s">
        <v>10408</v>
      </c>
      <c r="H4070" t="s">
        <v>10</v>
      </c>
      <c r="I4070" t="s">
        <v>14</v>
      </c>
      <c r="K4070" t="s">
        <v>5167</v>
      </c>
      <c r="L4070" t="s">
        <v>5168</v>
      </c>
    </row>
    <row r="4071" spans="1:14" hidden="1" x14ac:dyDescent="0.25">
      <c r="A4071">
        <v>56</v>
      </c>
      <c r="B4071">
        <v>128</v>
      </c>
      <c r="C4071" s="2" t="s">
        <v>4919</v>
      </c>
      <c r="D4071" s="7">
        <v>40580</v>
      </c>
      <c r="E4071" t="s">
        <v>10408</v>
      </c>
      <c r="F4071" t="s">
        <v>10404</v>
      </c>
      <c r="G4071" t="s">
        <v>10408</v>
      </c>
      <c r="H4071" t="s">
        <v>17</v>
      </c>
      <c r="I4071" t="s">
        <v>18</v>
      </c>
      <c r="K4071" t="s">
        <v>5168</v>
      </c>
      <c r="L4071" t="s">
        <v>5169</v>
      </c>
    </row>
    <row r="4072" spans="1:14" hidden="1" x14ac:dyDescent="0.25">
      <c r="A4072">
        <v>56</v>
      </c>
      <c r="B4072">
        <v>129</v>
      </c>
      <c r="C4072" s="2" t="s">
        <v>4919</v>
      </c>
      <c r="D4072" s="7">
        <v>40580</v>
      </c>
      <c r="E4072" t="s">
        <v>10408</v>
      </c>
      <c r="F4072" t="s">
        <v>10404</v>
      </c>
      <c r="G4072" t="s">
        <v>10408</v>
      </c>
      <c r="H4072" t="s">
        <v>17</v>
      </c>
      <c r="I4072" t="s">
        <v>18</v>
      </c>
      <c r="K4072" t="s">
        <v>5169</v>
      </c>
      <c r="L4072" t="s">
        <v>5170</v>
      </c>
    </row>
    <row r="4073" spans="1:14" hidden="1" x14ac:dyDescent="0.25">
      <c r="A4073">
        <v>56</v>
      </c>
      <c r="B4073">
        <v>130</v>
      </c>
      <c r="C4073" s="2" t="s">
        <v>4919</v>
      </c>
      <c r="D4073" s="7">
        <v>40580</v>
      </c>
      <c r="E4073" t="s">
        <v>10408</v>
      </c>
      <c r="F4073" t="s">
        <v>10404</v>
      </c>
      <c r="G4073" t="s">
        <v>10408</v>
      </c>
      <c r="H4073" t="s">
        <v>17</v>
      </c>
      <c r="I4073" t="s">
        <v>101</v>
      </c>
      <c r="K4073" t="s">
        <v>5170</v>
      </c>
      <c r="L4073" t="s">
        <v>5171</v>
      </c>
    </row>
    <row r="4074" spans="1:14" hidden="1" x14ac:dyDescent="0.25">
      <c r="A4074">
        <v>56</v>
      </c>
      <c r="B4074">
        <v>131</v>
      </c>
      <c r="C4074" s="2" t="s">
        <v>4919</v>
      </c>
      <c r="D4074" s="7">
        <v>40580</v>
      </c>
      <c r="E4074" t="s">
        <v>10408</v>
      </c>
      <c r="F4074" t="s">
        <v>10404</v>
      </c>
      <c r="G4074" t="s">
        <v>10408</v>
      </c>
      <c r="H4074" t="s">
        <v>53</v>
      </c>
      <c r="I4074" t="s">
        <v>255</v>
      </c>
      <c r="J4074" t="s">
        <v>80</v>
      </c>
      <c r="K4074" t="s">
        <v>5171</v>
      </c>
      <c r="L4074" t="s">
        <v>5172</v>
      </c>
      <c r="N4074">
        <v>6</v>
      </c>
    </row>
    <row r="4075" spans="1:14" hidden="1" x14ac:dyDescent="0.25">
      <c r="A4075">
        <v>56</v>
      </c>
      <c r="B4075">
        <v>132</v>
      </c>
      <c r="C4075" s="2" t="s">
        <v>4919</v>
      </c>
      <c r="D4075" s="7">
        <v>40580</v>
      </c>
      <c r="E4075" t="s">
        <v>10408</v>
      </c>
      <c r="F4075" t="s">
        <v>10404</v>
      </c>
      <c r="G4075" t="s">
        <v>10408</v>
      </c>
      <c r="H4075" t="s">
        <v>162</v>
      </c>
      <c r="I4075" t="s">
        <v>163</v>
      </c>
      <c r="K4075" t="s">
        <v>5172</v>
      </c>
      <c r="L4075" t="s">
        <v>5173</v>
      </c>
    </row>
    <row r="4076" spans="1:14" hidden="1" x14ac:dyDescent="0.25">
      <c r="A4076">
        <v>56</v>
      </c>
      <c r="B4076">
        <v>133</v>
      </c>
      <c r="C4076" s="2" t="s">
        <v>4919</v>
      </c>
      <c r="D4076" s="7">
        <v>40580</v>
      </c>
      <c r="E4076" t="s">
        <v>10408</v>
      </c>
      <c r="F4076" t="s">
        <v>10404</v>
      </c>
      <c r="G4076" t="s">
        <v>10408</v>
      </c>
      <c r="H4076" t="s">
        <v>24</v>
      </c>
      <c r="I4076" t="s">
        <v>10323</v>
      </c>
      <c r="K4076" t="s">
        <v>5173</v>
      </c>
      <c r="L4076" t="s">
        <v>5174</v>
      </c>
    </row>
    <row r="4077" spans="1:14" hidden="1" x14ac:dyDescent="0.25">
      <c r="A4077">
        <v>56</v>
      </c>
      <c r="B4077">
        <v>134</v>
      </c>
      <c r="C4077" s="2" t="s">
        <v>4919</v>
      </c>
      <c r="D4077" s="7">
        <v>40580</v>
      </c>
      <c r="E4077" t="s">
        <v>10408</v>
      </c>
      <c r="F4077" t="s">
        <v>10404</v>
      </c>
      <c r="G4077" t="s">
        <v>10408</v>
      </c>
      <c r="H4077" t="s">
        <v>10</v>
      </c>
      <c r="I4077" t="s">
        <v>14</v>
      </c>
      <c r="K4077" t="s">
        <v>5174</v>
      </c>
      <c r="L4077" t="s">
        <v>5175</v>
      </c>
    </row>
    <row r="4078" spans="1:14" hidden="1" x14ac:dyDescent="0.25">
      <c r="A4078">
        <v>56</v>
      </c>
      <c r="B4078">
        <v>135</v>
      </c>
      <c r="C4078" s="2" t="s">
        <v>4919</v>
      </c>
      <c r="D4078" s="7">
        <v>40580</v>
      </c>
      <c r="E4078" t="s">
        <v>10408</v>
      </c>
      <c r="F4078" t="s">
        <v>10404</v>
      </c>
      <c r="G4078" t="s">
        <v>10408</v>
      </c>
      <c r="H4078" t="s">
        <v>17</v>
      </c>
      <c r="I4078" t="s">
        <v>814</v>
      </c>
      <c r="K4078" t="s">
        <v>5175</v>
      </c>
      <c r="L4078" t="s">
        <v>5176</v>
      </c>
    </row>
    <row r="4079" spans="1:14" hidden="1" x14ac:dyDescent="0.25">
      <c r="A4079">
        <v>56</v>
      </c>
      <c r="B4079">
        <v>136</v>
      </c>
      <c r="C4079" s="2" t="s">
        <v>4919</v>
      </c>
      <c r="D4079" s="7">
        <v>40580</v>
      </c>
      <c r="E4079" t="s">
        <v>10408</v>
      </c>
      <c r="F4079" t="s">
        <v>10404</v>
      </c>
      <c r="G4079" t="s">
        <v>10408</v>
      </c>
      <c r="H4079" t="s">
        <v>53</v>
      </c>
      <c r="I4079" t="s">
        <v>202</v>
      </c>
      <c r="J4079" t="s">
        <v>80</v>
      </c>
      <c r="K4079" t="s">
        <v>5176</v>
      </c>
      <c r="L4079" t="s">
        <v>5177</v>
      </c>
      <c r="N4079">
        <v>6</v>
      </c>
    </row>
    <row r="4080" spans="1:14" hidden="1" x14ac:dyDescent="0.25">
      <c r="A4080">
        <v>56</v>
      </c>
      <c r="B4080">
        <v>137</v>
      </c>
      <c r="C4080" s="2" t="s">
        <v>4919</v>
      </c>
      <c r="D4080" s="7">
        <v>40580</v>
      </c>
      <c r="E4080" t="s">
        <v>10408</v>
      </c>
      <c r="F4080" t="s">
        <v>10404</v>
      </c>
      <c r="G4080" t="s">
        <v>10408</v>
      </c>
      <c r="H4080" t="s">
        <v>21</v>
      </c>
      <c r="I4080" t="s">
        <v>22</v>
      </c>
      <c r="K4080" t="s">
        <v>5177</v>
      </c>
      <c r="L4080" t="s">
        <v>5178</v>
      </c>
    </row>
    <row r="4081" spans="1:14" hidden="1" x14ac:dyDescent="0.25">
      <c r="A4081">
        <v>56</v>
      </c>
      <c r="B4081">
        <v>138</v>
      </c>
      <c r="C4081" s="2" t="s">
        <v>4919</v>
      </c>
      <c r="D4081" s="7">
        <v>40580</v>
      </c>
      <c r="E4081" t="s">
        <v>10408</v>
      </c>
      <c r="F4081" t="s">
        <v>10404</v>
      </c>
      <c r="G4081" t="s">
        <v>10408</v>
      </c>
      <c r="H4081" t="s">
        <v>24</v>
      </c>
      <c r="I4081" t="s">
        <v>10323</v>
      </c>
      <c r="K4081" t="s">
        <v>5179</v>
      </c>
      <c r="L4081" t="s">
        <v>5180</v>
      </c>
    </row>
    <row r="4082" spans="1:14" hidden="1" x14ac:dyDescent="0.25">
      <c r="A4082">
        <v>56</v>
      </c>
      <c r="B4082">
        <v>139</v>
      </c>
      <c r="C4082" s="2" t="s">
        <v>4919</v>
      </c>
      <c r="D4082" s="7">
        <v>40580</v>
      </c>
      <c r="E4082" t="s">
        <v>10408</v>
      </c>
      <c r="F4082" t="s">
        <v>10404</v>
      </c>
      <c r="G4082" t="s">
        <v>10408</v>
      </c>
      <c r="H4082" t="s">
        <v>10</v>
      </c>
      <c r="I4082" t="s">
        <v>118</v>
      </c>
      <c r="K4082" t="s">
        <v>5180</v>
      </c>
      <c r="L4082" t="s">
        <v>5181</v>
      </c>
    </row>
    <row r="4083" spans="1:14" hidden="1" x14ac:dyDescent="0.25">
      <c r="A4083">
        <v>56</v>
      </c>
      <c r="B4083">
        <v>140</v>
      </c>
      <c r="C4083" s="2" t="s">
        <v>4919</v>
      </c>
      <c r="D4083" s="7">
        <v>40580</v>
      </c>
      <c r="E4083" t="s">
        <v>10408</v>
      </c>
      <c r="F4083" t="s">
        <v>10404</v>
      </c>
      <c r="G4083" t="s">
        <v>10408</v>
      </c>
      <c r="H4083" t="s">
        <v>17</v>
      </c>
      <c r="I4083" t="s">
        <v>101</v>
      </c>
      <c r="K4083" t="s">
        <v>5181</v>
      </c>
      <c r="L4083" t="s">
        <v>5182</v>
      </c>
    </row>
    <row r="4084" spans="1:14" hidden="1" x14ac:dyDescent="0.25">
      <c r="A4084">
        <v>56</v>
      </c>
      <c r="B4084">
        <v>141</v>
      </c>
      <c r="C4084" s="2" t="s">
        <v>4919</v>
      </c>
      <c r="D4084" s="7">
        <v>40580</v>
      </c>
      <c r="E4084" t="s">
        <v>10408</v>
      </c>
      <c r="F4084" t="s">
        <v>10404</v>
      </c>
      <c r="G4084" t="s">
        <v>10408</v>
      </c>
      <c r="H4084" t="s">
        <v>53</v>
      </c>
      <c r="I4084" t="s">
        <v>202</v>
      </c>
      <c r="J4084" t="s">
        <v>80</v>
      </c>
      <c r="K4084" t="s">
        <v>5182</v>
      </c>
      <c r="L4084" t="s">
        <v>5183</v>
      </c>
      <c r="N4084">
        <v>2</v>
      </c>
    </row>
    <row r="4085" spans="1:14" hidden="1" x14ac:dyDescent="0.25">
      <c r="A4085">
        <v>56</v>
      </c>
      <c r="B4085">
        <v>142</v>
      </c>
      <c r="C4085" s="2" t="s">
        <v>4919</v>
      </c>
      <c r="D4085" s="7">
        <v>40580</v>
      </c>
      <c r="E4085" t="s">
        <v>10408</v>
      </c>
      <c r="F4085" t="s">
        <v>10404</v>
      </c>
      <c r="G4085" t="s">
        <v>10408</v>
      </c>
      <c r="H4085" t="s">
        <v>21</v>
      </c>
      <c r="I4085" t="s">
        <v>22</v>
      </c>
      <c r="K4085" t="s">
        <v>5183</v>
      </c>
      <c r="L4085" t="s">
        <v>5184</v>
      </c>
    </row>
    <row r="4086" spans="1:14" hidden="1" x14ac:dyDescent="0.25">
      <c r="A4086">
        <v>56</v>
      </c>
      <c r="B4086">
        <v>143</v>
      </c>
      <c r="C4086" s="2" t="s">
        <v>4919</v>
      </c>
      <c r="D4086" s="7">
        <v>40580</v>
      </c>
      <c r="E4086" t="s">
        <v>10408</v>
      </c>
      <c r="F4086" t="s">
        <v>10404</v>
      </c>
      <c r="G4086" t="s">
        <v>10408</v>
      </c>
      <c r="H4086" t="s">
        <v>24</v>
      </c>
      <c r="I4086" t="s">
        <v>10323</v>
      </c>
      <c r="K4086" t="s">
        <v>5184</v>
      </c>
      <c r="L4086" t="s">
        <v>5184</v>
      </c>
    </row>
    <row r="4087" spans="1:14" hidden="1" x14ac:dyDescent="0.25">
      <c r="A4087">
        <v>56</v>
      </c>
      <c r="B4087">
        <v>144</v>
      </c>
      <c r="C4087" s="2" t="s">
        <v>4919</v>
      </c>
      <c r="D4087" s="7">
        <v>40580</v>
      </c>
      <c r="E4087" t="s">
        <v>10408</v>
      </c>
      <c r="F4087" t="s">
        <v>10404</v>
      </c>
      <c r="G4087" t="s">
        <v>10408</v>
      </c>
      <c r="H4087" t="s">
        <v>10</v>
      </c>
      <c r="I4087" t="s">
        <v>14</v>
      </c>
      <c r="K4087" t="s">
        <v>5184</v>
      </c>
      <c r="L4087" t="s">
        <v>5185</v>
      </c>
    </row>
    <row r="4088" spans="1:14" hidden="1" x14ac:dyDescent="0.25">
      <c r="A4088">
        <v>56</v>
      </c>
      <c r="B4088">
        <v>145</v>
      </c>
      <c r="C4088" s="2" t="s">
        <v>4919</v>
      </c>
      <c r="D4088" s="7">
        <v>40580</v>
      </c>
      <c r="E4088" t="s">
        <v>10408</v>
      </c>
      <c r="F4088" t="s">
        <v>10404</v>
      </c>
      <c r="G4088" t="s">
        <v>10408</v>
      </c>
      <c r="H4088" t="s">
        <v>17</v>
      </c>
      <c r="I4088" t="s">
        <v>101</v>
      </c>
      <c r="K4088" t="s">
        <v>5185</v>
      </c>
      <c r="L4088" t="s">
        <v>5186</v>
      </c>
    </row>
    <row r="4089" spans="1:14" hidden="1" x14ac:dyDescent="0.25">
      <c r="A4089">
        <v>56</v>
      </c>
      <c r="B4089">
        <v>146</v>
      </c>
      <c r="C4089" s="2" t="s">
        <v>4919</v>
      </c>
      <c r="D4089" s="7">
        <v>40580</v>
      </c>
      <c r="E4089" t="s">
        <v>10408</v>
      </c>
      <c r="F4089" t="s">
        <v>10404</v>
      </c>
      <c r="G4089" t="s">
        <v>10408</v>
      </c>
      <c r="H4089" t="s">
        <v>53</v>
      </c>
      <c r="I4089" t="s">
        <v>79</v>
      </c>
      <c r="J4089" t="s">
        <v>92</v>
      </c>
      <c r="K4089" t="s">
        <v>5186</v>
      </c>
      <c r="L4089" t="s">
        <v>5187</v>
      </c>
      <c r="N4089">
        <v>6</v>
      </c>
    </row>
    <row r="4090" spans="1:14" hidden="1" x14ac:dyDescent="0.25">
      <c r="A4090">
        <v>56</v>
      </c>
      <c r="B4090">
        <v>147</v>
      </c>
      <c r="C4090" s="2" t="s">
        <v>4919</v>
      </c>
      <c r="D4090" s="7">
        <v>40580</v>
      </c>
      <c r="E4090" t="s">
        <v>10408</v>
      </c>
      <c r="F4090" t="s">
        <v>10404</v>
      </c>
      <c r="G4090" t="s">
        <v>10408</v>
      </c>
      <c r="H4090" t="s">
        <v>162</v>
      </c>
      <c r="I4090" t="s">
        <v>722</v>
      </c>
      <c r="K4090" t="s">
        <v>5187</v>
      </c>
      <c r="L4090" t="s">
        <v>5188</v>
      </c>
    </row>
    <row r="4091" spans="1:14" hidden="1" x14ac:dyDescent="0.25">
      <c r="A4091">
        <v>56</v>
      </c>
      <c r="B4091">
        <v>148</v>
      </c>
      <c r="C4091" s="2" t="s">
        <v>4919</v>
      </c>
      <c r="D4091" s="7">
        <v>40580</v>
      </c>
      <c r="E4091" t="s">
        <v>10408</v>
      </c>
      <c r="F4091" t="s">
        <v>10404</v>
      </c>
      <c r="G4091" t="s">
        <v>10408</v>
      </c>
      <c r="H4091" t="s">
        <v>24</v>
      </c>
      <c r="I4091" t="s">
        <v>10323</v>
      </c>
      <c r="K4091" t="s">
        <v>5189</v>
      </c>
      <c r="L4091" t="s">
        <v>5190</v>
      </c>
    </row>
    <row r="4092" spans="1:14" hidden="1" x14ac:dyDescent="0.25">
      <c r="A4092">
        <v>56</v>
      </c>
      <c r="B4092">
        <v>149</v>
      </c>
      <c r="C4092" s="2" t="s">
        <v>4919</v>
      </c>
      <c r="D4092" s="7">
        <v>40580</v>
      </c>
      <c r="E4092" t="s">
        <v>10408</v>
      </c>
      <c r="F4092" t="s">
        <v>10404</v>
      </c>
      <c r="G4092" t="s">
        <v>10408</v>
      </c>
      <c r="H4092" t="s">
        <v>10</v>
      </c>
      <c r="I4092" t="s">
        <v>14</v>
      </c>
      <c r="K4092" t="s">
        <v>5190</v>
      </c>
      <c r="L4092" t="s">
        <v>5191</v>
      </c>
    </row>
    <row r="4093" spans="1:14" hidden="1" x14ac:dyDescent="0.25">
      <c r="A4093">
        <v>56</v>
      </c>
      <c r="B4093">
        <v>150</v>
      </c>
      <c r="C4093" s="2" t="s">
        <v>4919</v>
      </c>
      <c r="D4093" s="7">
        <v>40580</v>
      </c>
      <c r="E4093" t="s">
        <v>10408</v>
      </c>
      <c r="F4093" t="s">
        <v>10404</v>
      </c>
      <c r="G4093" t="s">
        <v>10408</v>
      </c>
      <c r="H4093" t="s">
        <v>24</v>
      </c>
      <c r="I4093" t="s">
        <v>104</v>
      </c>
      <c r="K4093" t="s">
        <v>5191</v>
      </c>
      <c r="L4093" t="s">
        <v>5191</v>
      </c>
    </row>
    <row r="4094" spans="1:14" hidden="1" x14ac:dyDescent="0.25">
      <c r="A4094">
        <v>57</v>
      </c>
      <c r="B4094">
        <v>1</v>
      </c>
      <c r="C4094" s="2" t="s">
        <v>10397</v>
      </c>
      <c r="D4094" s="7">
        <v>40780</v>
      </c>
      <c r="E4094" t="s">
        <v>10408</v>
      </c>
      <c r="F4094" t="s">
        <v>175</v>
      </c>
      <c r="G4094" t="s">
        <v>10408</v>
      </c>
      <c r="H4094" t="s">
        <v>10</v>
      </c>
      <c r="I4094" t="s">
        <v>113</v>
      </c>
      <c r="K4094" t="s">
        <v>5192</v>
      </c>
      <c r="L4094" t="s">
        <v>5193</v>
      </c>
    </row>
    <row r="4095" spans="1:14" hidden="1" x14ac:dyDescent="0.25">
      <c r="A4095">
        <v>57</v>
      </c>
      <c r="B4095">
        <v>2</v>
      </c>
      <c r="C4095" s="2" t="s">
        <v>10397</v>
      </c>
      <c r="D4095" s="7">
        <v>40780</v>
      </c>
      <c r="E4095" t="s">
        <v>10408</v>
      </c>
      <c r="F4095" t="s">
        <v>175</v>
      </c>
      <c r="G4095" t="s">
        <v>10408</v>
      </c>
      <c r="H4095" t="s">
        <v>17</v>
      </c>
      <c r="I4095" t="s">
        <v>18</v>
      </c>
      <c r="K4095" t="s">
        <v>5193</v>
      </c>
      <c r="L4095" t="s">
        <v>5194</v>
      </c>
    </row>
    <row r="4096" spans="1:14" hidden="1" x14ac:dyDescent="0.25">
      <c r="A4096">
        <v>57</v>
      </c>
      <c r="B4096">
        <v>3</v>
      </c>
      <c r="C4096" s="2" t="s">
        <v>10397</v>
      </c>
      <c r="D4096" s="7">
        <v>40780</v>
      </c>
      <c r="E4096" t="s">
        <v>10408</v>
      </c>
      <c r="F4096" t="s">
        <v>175</v>
      </c>
      <c r="G4096" t="s">
        <v>10408</v>
      </c>
      <c r="H4096" t="s">
        <v>53</v>
      </c>
      <c r="I4096" t="s">
        <v>1640</v>
      </c>
      <c r="J4096" t="s">
        <v>80</v>
      </c>
      <c r="K4096" t="s">
        <v>5194</v>
      </c>
      <c r="L4096" t="s">
        <v>5194</v>
      </c>
      <c r="N4096">
        <v>4</v>
      </c>
    </row>
    <row r="4097" spans="1:14" hidden="1" x14ac:dyDescent="0.25">
      <c r="A4097">
        <v>57</v>
      </c>
      <c r="B4097">
        <v>4</v>
      </c>
      <c r="C4097" s="2" t="s">
        <v>10397</v>
      </c>
      <c r="D4097" s="7">
        <v>40780</v>
      </c>
      <c r="E4097" t="s">
        <v>10408</v>
      </c>
      <c r="F4097" t="s">
        <v>175</v>
      </c>
      <c r="G4097" t="s">
        <v>10408</v>
      </c>
      <c r="H4097" t="s">
        <v>17</v>
      </c>
      <c r="I4097" t="s">
        <v>101</v>
      </c>
      <c r="K4097" t="s">
        <v>5194</v>
      </c>
      <c r="L4097" t="s">
        <v>5195</v>
      </c>
    </row>
    <row r="4098" spans="1:14" hidden="1" x14ac:dyDescent="0.25">
      <c r="A4098">
        <v>57</v>
      </c>
      <c r="B4098">
        <v>5</v>
      </c>
      <c r="C4098" s="2" t="s">
        <v>10397</v>
      </c>
      <c r="D4098" s="7">
        <v>40780</v>
      </c>
      <c r="E4098" t="s">
        <v>10408</v>
      </c>
      <c r="F4098" t="s">
        <v>175</v>
      </c>
      <c r="G4098" t="s">
        <v>10408</v>
      </c>
      <c r="H4098" t="s">
        <v>24</v>
      </c>
      <c r="I4098" t="s">
        <v>10323</v>
      </c>
      <c r="K4098" t="s">
        <v>5196</v>
      </c>
      <c r="L4098" t="s">
        <v>5197</v>
      </c>
    </row>
    <row r="4099" spans="1:14" hidden="1" x14ac:dyDescent="0.25">
      <c r="A4099">
        <v>57</v>
      </c>
      <c r="B4099">
        <v>6</v>
      </c>
      <c r="C4099" s="2" t="s">
        <v>10397</v>
      </c>
      <c r="D4099" s="7">
        <v>40780</v>
      </c>
      <c r="E4099" t="s">
        <v>10408</v>
      </c>
      <c r="F4099" t="s">
        <v>175</v>
      </c>
      <c r="G4099" t="s">
        <v>10408</v>
      </c>
      <c r="H4099" t="s">
        <v>10</v>
      </c>
      <c r="I4099" t="s">
        <v>118</v>
      </c>
      <c r="K4099" t="s">
        <v>5197</v>
      </c>
      <c r="L4099" t="s">
        <v>5198</v>
      </c>
    </row>
    <row r="4100" spans="1:14" hidden="1" x14ac:dyDescent="0.25">
      <c r="A4100">
        <v>57</v>
      </c>
      <c r="B4100">
        <v>7</v>
      </c>
      <c r="C4100" s="2" t="s">
        <v>10397</v>
      </c>
      <c r="D4100" s="7">
        <v>40780</v>
      </c>
      <c r="E4100" t="s">
        <v>10408</v>
      </c>
      <c r="F4100" t="s">
        <v>175</v>
      </c>
      <c r="G4100" t="s">
        <v>10408</v>
      </c>
      <c r="H4100" t="s">
        <v>17</v>
      </c>
      <c r="I4100" t="s">
        <v>18</v>
      </c>
      <c r="K4100" t="s">
        <v>5198</v>
      </c>
      <c r="L4100" t="s">
        <v>5199</v>
      </c>
    </row>
    <row r="4101" spans="1:14" hidden="1" x14ac:dyDescent="0.25">
      <c r="A4101">
        <v>57</v>
      </c>
      <c r="B4101">
        <v>8</v>
      </c>
      <c r="C4101" s="2" t="s">
        <v>10397</v>
      </c>
      <c r="D4101" s="7">
        <v>40780</v>
      </c>
      <c r="E4101" t="s">
        <v>10408</v>
      </c>
      <c r="F4101" t="s">
        <v>175</v>
      </c>
      <c r="G4101" t="s">
        <v>10408</v>
      </c>
      <c r="H4101" t="s">
        <v>17</v>
      </c>
      <c r="I4101" t="s">
        <v>292</v>
      </c>
      <c r="K4101" t="s">
        <v>5199</v>
      </c>
      <c r="L4101" t="s">
        <v>5200</v>
      </c>
    </row>
    <row r="4102" spans="1:14" hidden="1" x14ac:dyDescent="0.25">
      <c r="A4102">
        <v>57</v>
      </c>
      <c r="B4102">
        <v>9</v>
      </c>
      <c r="C4102" s="2" t="s">
        <v>10397</v>
      </c>
      <c r="D4102" s="7">
        <v>40780</v>
      </c>
      <c r="E4102" t="s">
        <v>10408</v>
      </c>
      <c r="F4102" t="s">
        <v>175</v>
      </c>
      <c r="G4102" t="s">
        <v>10408</v>
      </c>
      <c r="H4102" t="s">
        <v>17</v>
      </c>
      <c r="I4102" t="s">
        <v>18</v>
      </c>
      <c r="K4102" t="s">
        <v>5200</v>
      </c>
      <c r="L4102" t="s">
        <v>5201</v>
      </c>
    </row>
    <row r="4103" spans="1:14" hidden="1" x14ac:dyDescent="0.25">
      <c r="A4103">
        <v>57</v>
      </c>
      <c r="B4103">
        <v>10</v>
      </c>
      <c r="C4103" s="2" t="s">
        <v>10397</v>
      </c>
      <c r="D4103" s="7">
        <v>40780</v>
      </c>
      <c r="E4103" t="s">
        <v>10408</v>
      </c>
      <c r="F4103" t="s">
        <v>175</v>
      </c>
      <c r="G4103" t="s">
        <v>10408</v>
      </c>
      <c r="H4103" t="s">
        <v>1476</v>
      </c>
      <c r="I4103" t="s">
        <v>4820</v>
      </c>
      <c r="K4103" t="s">
        <v>5201</v>
      </c>
      <c r="L4103" t="s">
        <v>5202</v>
      </c>
    </row>
    <row r="4104" spans="1:14" hidden="1" x14ac:dyDescent="0.25">
      <c r="A4104">
        <v>57</v>
      </c>
      <c r="B4104">
        <v>11</v>
      </c>
      <c r="C4104" s="2" t="s">
        <v>10397</v>
      </c>
      <c r="D4104" s="7">
        <v>40780</v>
      </c>
      <c r="E4104" t="s">
        <v>10408</v>
      </c>
      <c r="F4104" t="s">
        <v>175</v>
      </c>
      <c r="G4104" t="s">
        <v>10408</v>
      </c>
      <c r="H4104" t="s">
        <v>53</v>
      </c>
      <c r="I4104" t="s">
        <v>1640</v>
      </c>
      <c r="J4104" t="s">
        <v>80</v>
      </c>
      <c r="K4104" t="s">
        <v>5202</v>
      </c>
      <c r="L4104" t="s">
        <v>5203</v>
      </c>
      <c r="N4104">
        <v>4</v>
      </c>
    </row>
    <row r="4105" spans="1:14" hidden="1" x14ac:dyDescent="0.25">
      <c r="A4105">
        <v>57</v>
      </c>
      <c r="B4105">
        <v>12</v>
      </c>
      <c r="C4105" s="2" t="s">
        <v>10397</v>
      </c>
      <c r="D4105" s="7">
        <v>40780</v>
      </c>
      <c r="E4105" t="s">
        <v>10408</v>
      </c>
      <c r="F4105" t="s">
        <v>175</v>
      </c>
      <c r="G4105" t="s">
        <v>10408</v>
      </c>
      <c r="H4105" t="s">
        <v>17</v>
      </c>
      <c r="I4105" t="s">
        <v>292</v>
      </c>
      <c r="K4105" t="s">
        <v>5203</v>
      </c>
      <c r="L4105" t="s">
        <v>5204</v>
      </c>
    </row>
    <row r="4106" spans="1:14" hidden="1" x14ac:dyDescent="0.25">
      <c r="A4106">
        <v>57</v>
      </c>
      <c r="B4106">
        <v>13</v>
      </c>
      <c r="C4106" s="2" t="s">
        <v>10397</v>
      </c>
      <c r="D4106" s="7">
        <v>40780</v>
      </c>
      <c r="E4106" t="s">
        <v>10408</v>
      </c>
      <c r="F4106" t="s">
        <v>175</v>
      </c>
      <c r="G4106" t="s">
        <v>10408</v>
      </c>
      <c r="H4106" t="s">
        <v>17</v>
      </c>
      <c r="I4106" t="s">
        <v>1977</v>
      </c>
      <c r="K4106" t="s">
        <v>5204</v>
      </c>
      <c r="L4106" t="s">
        <v>5205</v>
      </c>
    </row>
    <row r="4107" spans="1:14" hidden="1" x14ac:dyDescent="0.25">
      <c r="A4107">
        <v>57</v>
      </c>
      <c r="B4107">
        <v>14</v>
      </c>
      <c r="C4107" s="2" t="s">
        <v>10397</v>
      </c>
      <c r="D4107" s="7">
        <v>40780</v>
      </c>
      <c r="E4107" t="s">
        <v>10408</v>
      </c>
      <c r="F4107" t="s">
        <v>175</v>
      </c>
      <c r="G4107" t="s">
        <v>10408</v>
      </c>
      <c r="H4107" t="s">
        <v>24</v>
      </c>
      <c r="I4107" t="s">
        <v>10323</v>
      </c>
      <c r="K4107" t="s">
        <v>5205</v>
      </c>
      <c r="L4107" t="s">
        <v>5206</v>
      </c>
    </row>
    <row r="4108" spans="1:14" hidden="1" x14ac:dyDescent="0.25">
      <c r="A4108">
        <v>57</v>
      </c>
      <c r="B4108">
        <v>15</v>
      </c>
      <c r="C4108" s="2" t="s">
        <v>10397</v>
      </c>
      <c r="D4108" s="7">
        <v>40780</v>
      </c>
      <c r="E4108" t="s">
        <v>10408</v>
      </c>
      <c r="F4108" t="s">
        <v>175</v>
      </c>
      <c r="G4108" t="s">
        <v>10408</v>
      </c>
      <c r="H4108" t="s">
        <v>10</v>
      </c>
      <c r="I4108" t="s">
        <v>118</v>
      </c>
      <c r="K4108" t="s">
        <v>5206</v>
      </c>
      <c r="L4108" t="s">
        <v>3052</v>
      </c>
    </row>
    <row r="4109" spans="1:14" hidden="1" x14ac:dyDescent="0.25">
      <c r="A4109">
        <v>57</v>
      </c>
      <c r="B4109">
        <v>16</v>
      </c>
      <c r="C4109" s="2" t="s">
        <v>10397</v>
      </c>
      <c r="D4109" s="7">
        <v>40780</v>
      </c>
      <c r="E4109" t="s">
        <v>10408</v>
      </c>
      <c r="F4109" t="s">
        <v>175</v>
      </c>
      <c r="G4109" t="s">
        <v>10408</v>
      </c>
      <c r="H4109" t="s">
        <v>17</v>
      </c>
      <c r="I4109" t="s">
        <v>18</v>
      </c>
      <c r="K4109" t="s">
        <v>3052</v>
      </c>
      <c r="L4109" t="s">
        <v>5207</v>
      </c>
    </row>
    <row r="4110" spans="1:14" hidden="1" x14ac:dyDescent="0.25">
      <c r="A4110">
        <v>57</v>
      </c>
      <c r="B4110">
        <v>17</v>
      </c>
      <c r="C4110" s="2" t="s">
        <v>10397</v>
      </c>
      <c r="D4110" s="7">
        <v>40780</v>
      </c>
      <c r="E4110" t="s">
        <v>10408</v>
      </c>
      <c r="F4110" t="s">
        <v>175</v>
      </c>
      <c r="G4110" t="s">
        <v>10408</v>
      </c>
      <c r="H4110" t="s">
        <v>10</v>
      </c>
      <c r="I4110" t="s">
        <v>118</v>
      </c>
      <c r="K4110" t="s">
        <v>5207</v>
      </c>
      <c r="L4110" t="s">
        <v>5208</v>
      </c>
    </row>
    <row r="4111" spans="1:14" hidden="1" x14ac:dyDescent="0.25">
      <c r="A4111">
        <v>57</v>
      </c>
      <c r="B4111">
        <v>18</v>
      </c>
      <c r="C4111" s="2" t="s">
        <v>10397</v>
      </c>
      <c r="D4111" s="7">
        <v>40780</v>
      </c>
      <c r="E4111" t="s">
        <v>10408</v>
      </c>
      <c r="F4111" t="s">
        <v>175</v>
      </c>
      <c r="G4111" t="s">
        <v>10408</v>
      </c>
      <c r="H4111" t="s">
        <v>17</v>
      </c>
      <c r="I4111" t="s">
        <v>73</v>
      </c>
      <c r="K4111" t="s">
        <v>5208</v>
      </c>
      <c r="L4111" t="s">
        <v>5209</v>
      </c>
    </row>
    <row r="4112" spans="1:14" hidden="1" x14ac:dyDescent="0.25">
      <c r="A4112">
        <v>57</v>
      </c>
      <c r="B4112">
        <v>19</v>
      </c>
      <c r="C4112" s="2" t="s">
        <v>10397</v>
      </c>
      <c r="D4112" s="7">
        <v>40780</v>
      </c>
      <c r="E4112" t="s">
        <v>10408</v>
      </c>
      <c r="F4112" t="s">
        <v>175</v>
      </c>
      <c r="G4112" t="s">
        <v>10408</v>
      </c>
      <c r="H4112" t="s">
        <v>53</v>
      </c>
      <c r="I4112" t="s">
        <v>1886</v>
      </c>
      <c r="J4112" t="s">
        <v>80</v>
      </c>
      <c r="K4112" t="s">
        <v>5209</v>
      </c>
      <c r="L4112" t="s">
        <v>5210</v>
      </c>
      <c r="N4112">
        <v>6</v>
      </c>
    </row>
    <row r="4113" spans="1:14" hidden="1" x14ac:dyDescent="0.25">
      <c r="A4113">
        <v>57</v>
      </c>
      <c r="B4113">
        <v>20</v>
      </c>
      <c r="C4113" s="2" t="s">
        <v>10397</v>
      </c>
      <c r="D4113" s="7">
        <v>40780</v>
      </c>
      <c r="E4113" t="s">
        <v>10408</v>
      </c>
      <c r="F4113" t="s">
        <v>175</v>
      </c>
      <c r="G4113" t="s">
        <v>10408</v>
      </c>
      <c r="H4113" t="s">
        <v>17</v>
      </c>
      <c r="I4113" t="s">
        <v>73</v>
      </c>
      <c r="K4113" t="s">
        <v>5210</v>
      </c>
      <c r="L4113" t="s">
        <v>5211</v>
      </c>
    </row>
    <row r="4114" spans="1:14" hidden="1" x14ac:dyDescent="0.25">
      <c r="A4114">
        <v>57</v>
      </c>
      <c r="B4114">
        <v>21</v>
      </c>
      <c r="C4114" s="2" t="s">
        <v>10397</v>
      </c>
      <c r="D4114" s="7">
        <v>40780</v>
      </c>
      <c r="E4114" t="s">
        <v>10408</v>
      </c>
      <c r="F4114" t="s">
        <v>175</v>
      </c>
      <c r="G4114" t="s">
        <v>10408</v>
      </c>
      <c r="H4114" t="s">
        <v>53</v>
      </c>
      <c r="I4114" t="s">
        <v>91</v>
      </c>
      <c r="J4114" t="s">
        <v>80</v>
      </c>
      <c r="K4114" t="s">
        <v>5211</v>
      </c>
      <c r="L4114" t="s">
        <v>5211</v>
      </c>
      <c r="N4114">
        <v>4</v>
      </c>
    </row>
    <row r="4115" spans="1:14" hidden="1" x14ac:dyDescent="0.25">
      <c r="A4115">
        <v>57</v>
      </c>
      <c r="B4115">
        <v>22</v>
      </c>
      <c r="C4115" s="2" t="s">
        <v>10397</v>
      </c>
      <c r="D4115" s="7">
        <v>40780</v>
      </c>
      <c r="E4115" t="s">
        <v>10408</v>
      </c>
      <c r="F4115" t="s">
        <v>175</v>
      </c>
      <c r="G4115" t="s">
        <v>10408</v>
      </c>
      <c r="H4115" t="s">
        <v>17</v>
      </c>
      <c r="I4115" t="s">
        <v>73</v>
      </c>
      <c r="K4115" t="s">
        <v>5211</v>
      </c>
      <c r="L4115" t="s">
        <v>5212</v>
      </c>
    </row>
    <row r="4116" spans="1:14" hidden="1" x14ac:dyDescent="0.25">
      <c r="A4116">
        <v>57</v>
      </c>
      <c r="B4116">
        <v>23</v>
      </c>
      <c r="C4116" s="2" t="s">
        <v>10397</v>
      </c>
      <c r="D4116" s="7">
        <v>40780</v>
      </c>
      <c r="E4116" t="s">
        <v>10408</v>
      </c>
      <c r="F4116" t="s">
        <v>175</v>
      </c>
      <c r="G4116" t="s">
        <v>10408</v>
      </c>
      <c r="H4116" t="s">
        <v>53</v>
      </c>
      <c r="I4116" t="s">
        <v>5213</v>
      </c>
      <c r="J4116" t="s">
        <v>80</v>
      </c>
      <c r="K4116" t="s">
        <v>5212</v>
      </c>
      <c r="L4116" t="s">
        <v>5214</v>
      </c>
      <c r="N4116">
        <v>4</v>
      </c>
    </row>
    <row r="4117" spans="1:14" hidden="1" x14ac:dyDescent="0.25">
      <c r="A4117">
        <v>57</v>
      </c>
      <c r="B4117">
        <v>24</v>
      </c>
      <c r="C4117" s="2" t="s">
        <v>10397</v>
      </c>
      <c r="D4117" s="7">
        <v>40780</v>
      </c>
      <c r="E4117" t="s">
        <v>10408</v>
      </c>
      <c r="F4117" t="s">
        <v>175</v>
      </c>
      <c r="G4117" t="s">
        <v>10408</v>
      </c>
      <c r="H4117" t="s">
        <v>24</v>
      </c>
      <c r="I4117" t="s">
        <v>10323</v>
      </c>
      <c r="K4117" t="s">
        <v>5214</v>
      </c>
      <c r="L4117" t="s">
        <v>5215</v>
      </c>
    </row>
    <row r="4118" spans="1:14" hidden="1" x14ac:dyDescent="0.25">
      <c r="A4118">
        <v>57</v>
      </c>
      <c r="B4118">
        <v>25</v>
      </c>
      <c r="C4118" s="2" t="s">
        <v>10397</v>
      </c>
      <c r="D4118" s="7">
        <v>40780</v>
      </c>
      <c r="E4118" t="s">
        <v>10408</v>
      </c>
      <c r="F4118" t="s">
        <v>175</v>
      </c>
      <c r="G4118" t="s">
        <v>10408</v>
      </c>
      <c r="H4118" t="s">
        <v>10</v>
      </c>
      <c r="I4118" t="s">
        <v>113</v>
      </c>
      <c r="K4118" t="s">
        <v>5215</v>
      </c>
      <c r="L4118" t="s">
        <v>5216</v>
      </c>
    </row>
    <row r="4119" spans="1:14" hidden="1" x14ac:dyDescent="0.25">
      <c r="A4119">
        <v>57</v>
      </c>
      <c r="B4119">
        <v>26</v>
      </c>
      <c r="C4119" s="2" t="s">
        <v>10397</v>
      </c>
      <c r="D4119" s="7">
        <v>40780</v>
      </c>
      <c r="E4119" t="s">
        <v>10408</v>
      </c>
      <c r="F4119" t="s">
        <v>175</v>
      </c>
      <c r="G4119" t="s">
        <v>10408</v>
      </c>
      <c r="H4119" t="s">
        <v>10</v>
      </c>
      <c r="I4119" t="s">
        <v>118</v>
      </c>
      <c r="K4119" t="s">
        <v>5216</v>
      </c>
      <c r="L4119" t="s">
        <v>5217</v>
      </c>
    </row>
    <row r="4120" spans="1:14" hidden="1" x14ac:dyDescent="0.25">
      <c r="A4120">
        <v>57</v>
      </c>
      <c r="B4120">
        <v>27</v>
      </c>
      <c r="C4120" s="2" t="s">
        <v>10397</v>
      </c>
      <c r="D4120" s="7">
        <v>40780</v>
      </c>
      <c r="E4120" t="s">
        <v>10408</v>
      </c>
      <c r="F4120" t="s">
        <v>175</v>
      </c>
      <c r="G4120" t="s">
        <v>10408</v>
      </c>
      <c r="H4120" t="s">
        <v>17</v>
      </c>
      <c r="I4120" t="s">
        <v>73</v>
      </c>
      <c r="K4120" t="s">
        <v>5217</v>
      </c>
      <c r="L4120" t="s">
        <v>5218</v>
      </c>
    </row>
    <row r="4121" spans="1:14" hidden="1" x14ac:dyDescent="0.25">
      <c r="A4121">
        <v>57</v>
      </c>
      <c r="B4121">
        <v>28</v>
      </c>
      <c r="C4121" s="2" t="s">
        <v>10397</v>
      </c>
      <c r="D4121" s="7">
        <v>40780</v>
      </c>
      <c r="E4121" t="s">
        <v>10408</v>
      </c>
      <c r="F4121" t="s">
        <v>175</v>
      </c>
      <c r="G4121" t="s">
        <v>10408</v>
      </c>
      <c r="H4121" t="s">
        <v>53</v>
      </c>
      <c r="I4121" t="s">
        <v>79</v>
      </c>
      <c r="J4121" t="s">
        <v>80</v>
      </c>
      <c r="K4121" t="s">
        <v>5218</v>
      </c>
      <c r="L4121" t="s">
        <v>5219</v>
      </c>
      <c r="N4121">
        <v>6</v>
      </c>
    </row>
    <row r="4122" spans="1:14" hidden="1" x14ac:dyDescent="0.25">
      <c r="A4122">
        <v>57</v>
      </c>
      <c r="B4122">
        <v>29</v>
      </c>
      <c r="C4122" s="2" t="s">
        <v>10397</v>
      </c>
      <c r="D4122" s="7">
        <v>40780</v>
      </c>
      <c r="E4122" t="s">
        <v>10408</v>
      </c>
      <c r="F4122" t="s">
        <v>175</v>
      </c>
      <c r="G4122" t="s">
        <v>10408</v>
      </c>
      <c r="H4122" t="s">
        <v>162</v>
      </c>
      <c r="I4122" t="s">
        <v>722</v>
      </c>
      <c r="K4122" t="s">
        <v>5219</v>
      </c>
      <c r="L4122" t="s">
        <v>5220</v>
      </c>
    </row>
    <row r="4123" spans="1:14" hidden="1" x14ac:dyDescent="0.25">
      <c r="A4123">
        <v>57</v>
      </c>
      <c r="B4123">
        <v>30</v>
      </c>
      <c r="C4123" s="2" t="s">
        <v>10397</v>
      </c>
      <c r="D4123" s="7">
        <v>40780</v>
      </c>
      <c r="E4123" t="s">
        <v>10408</v>
      </c>
      <c r="F4123" t="s">
        <v>175</v>
      </c>
      <c r="G4123" t="s">
        <v>10408</v>
      </c>
      <c r="H4123" t="s">
        <v>24</v>
      </c>
      <c r="I4123" t="s">
        <v>10323</v>
      </c>
      <c r="K4123" t="s">
        <v>5220</v>
      </c>
      <c r="L4123" t="s">
        <v>5221</v>
      </c>
    </row>
    <row r="4124" spans="1:14" hidden="1" x14ac:dyDescent="0.25">
      <c r="A4124">
        <v>57</v>
      </c>
      <c r="B4124">
        <v>31</v>
      </c>
      <c r="C4124" s="2" t="s">
        <v>10397</v>
      </c>
      <c r="D4124" s="7">
        <v>40780</v>
      </c>
      <c r="E4124" t="s">
        <v>10408</v>
      </c>
      <c r="F4124" t="s">
        <v>175</v>
      </c>
      <c r="G4124" t="s">
        <v>10408</v>
      </c>
      <c r="H4124" t="s">
        <v>10</v>
      </c>
      <c r="I4124" t="s">
        <v>118</v>
      </c>
      <c r="K4124" t="s">
        <v>5221</v>
      </c>
      <c r="L4124" t="s">
        <v>5222</v>
      </c>
    </row>
    <row r="4125" spans="1:14" hidden="1" x14ac:dyDescent="0.25">
      <c r="A4125">
        <v>57</v>
      </c>
      <c r="B4125">
        <v>32</v>
      </c>
      <c r="C4125" s="2" t="s">
        <v>10397</v>
      </c>
      <c r="D4125" s="7">
        <v>40780</v>
      </c>
      <c r="E4125" t="s">
        <v>10408</v>
      </c>
      <c r="F4125" t="s">
        <v>175</v>
      </c>
      <c r="G4125" t="s">
        <v>10408</v>
      </c>
      <c r="H4125" t="s">
        <v>17</v>
      </c>
      <c r="I4125" t="s">
        <v>101</v>
      </c>
      <c r="K4125" t="s">
        <v>5222</v>
      </c>
      <c r="L4125" t="s">
        <v>5223</v>
      </c>
    </row>
    <row r="4126" spans="1:14" hidden="1" x14ac:dyDescent="0.25">
      <c r="A4126">
        <v>57</v>
      </c>
      <c r="B4126">
        <v>33</v>
      </c>
      <c r="C4126" s="2" t="s">
        <v>10397</v>
      </c>
      <c r="D4126" s="7">
        <v>40780</v>
      </c>
      <c r="E4126" t="s">
        <v>10408</v>
      </c>
      <c r="F4126" t="s">
        <v>175</v>
      </c>
      <c r="G4126" t="s">
        <v>10408</v>
      </c>
      <c r="H4126" t="s">
        <v>53</v>
      </c>
      <c r="I4126" t="s">
        <v>79</v>
      </c>
      <c r="J4126" t="s">
        <v>80</v>
      </c>
      <c r="K4126" t="s">
        <v>5223</v>
      </c>
      <c r="L4126" t="s">
        <v>5224</v>
      </c>
      <c r="N4126">
        <v>6</v>
      </c>
    </row>
    <row r="4127" spans="1:14" hidden="1" x14ac:dyDescent="0.25">
      <c r="A4127">
        <v>57</v>
      </c>
      <c r="B4127">
        <v>34</v>
      </c>
      <c r="C4127" s="2" t="s">
        <v>10397</v>
      </c>
      <c r="D4127" s="7">
        <v>40780</v>
      </c>
      <c r="E4127" t="s">
        <v>10408</v>
      </c>
      <c r="F4127" t="s">
        <v>175</v>
      </c>
      <c r="G4127" t="s">
        <v>10408</v>
      </c>
      <c r="H4127" t="s">
        <v>162</v>
      </c>
      <c r="I4127" t="s">
        <v>163</v>
      </c>
      <c r="K4127" t="s">
        <v>5224</v>
      </c>
      <c r="L4127" t="s">
        <v>5225</v>
      </c>
    </row>
    <row r="4128" spans="1:14" hidden="1" x14ac:dyDescent="0.25">
      <c r="A4128">
        <v>57</v>
      </c>
      <c r="B4128">
        <v>35</v>
      </c>
      <c r="C4128" s="2" t="s">
        <v>10397</v>
      </c>
      <c r="D4128" s="7">
        <v>40780</v>
      </c>
      <c r="E4128" t="s">
        <v>10408</v>
      </c>
      <c r="F4128" t="s">
        <v>175</v>
      </c>
      <c r="G4128" t="s">
        <v>10408</v>
      </c>
      <c r="H4128" t="s">
        <v>24</v>
      </c>
      <c r="I4128" t="s">
        <v>10323</v>
      </c>
      <c r="K4128" t="s">
        <v>5225</v>
      </c>
      <c r="L4128" t="s">
        <v>5226</v>
      </c>
    </row>
    <row r="4129" spans="1:14" hidden="1" x14ac:dyDescent="0.25">
      <c r="A4129">
        <v>57</v>
      </c>
      <c r="B4129">
        <v>36</v>
      </c>
      <c r="C4129" s="2" t="s">
        <v>10397</v>
      </c>
      <c r="D4129" s="7">
        <v>40780</v>
      </c>
      <c r="E4129" t="s">
        <v>10408</v>
      </c>
      <c r="F4129" t="s">
        <v>175</v>
      </c>
      <c r="G4129" t="s">
        <v>10408</v>
      </c>
      <c r="H4129" t="s">
        <v>17</v>
      </c>
      <c r="I4129" t="s">
        <v>101</v>
      </c>
      <c r="K4129" t="s">
        <v>5226</v>
      </c>
      <c r="L4129" t="s">
        <v>5227</v>
      </c>
    </row>
    <row r="4130" spans="1:14" hidden="1" x14ac:dyDescent="0.25">
      <c r="A4130">
        <v>57</v>
      </c>
      <c r="B4130">
        <v>37</v>
      </c>
      <c r="C4130" s="2" t="s">
        <v>10397</v>
      </c>
      <c r="D4130" s="7">
        <v>40780</v>
      </c>
      <c r="E4130" t="s">
        <v>10408</v>
      </c>
      <c r="F4130" t="s">
        <v>175</v>
      </c>
      <c r="G4130" t="s">
        <v>10408</v>
      </c>
      <c r="H4130" t="s">
        <v>53</v>
      </c>
      <c r="I4130" t="s">
        <v>1640</v>
      </c>
      <c r="J4130" t="s">
        <v>92</v>
      </c>
      <c r="K4130" t="s">
        <v>5227</v>
      </c>
      <c r="L4130" t="s">
        <v>5228</v>
      </c>
      <c r="N4130">
        <v>4</v>
      </c>
    </row>
    <row r="4131" spans="1:14" hidden="1" x14ac:dyDescent="0.25">
      <c r="A4131">
        <v>57</v>
      </c>
      <c r="B4131">
        <v>38</v>
      </c>
      <c r="C4131" s="2" t="s">
        <v>10397</v>
      </c>
      <c r="D4131" s="7">
        <v>40780</v>
      </c>
      <c r="E4131" t="s">
        <v>10408</v>
      </c>
      <c r="F4131" t="s">
        <v>175</v>
      </c>
      <c r="G4131" t="s">
        <v>10408</v>
      </c>
      <c r="H4131" t="s">
        <v>21</v>
      </c>
      <c r="I4131" t="s">
        <v>22</v>
      </c>
      <c r="K4131" t="s">
        <v>5228</v>
      </c>
      <c r="L4131" t="s">
        <v>5229</v>
      </c>
    </row>
    <row r="4132" spans="1:14" hidden="1" x14ac:dyDescent="0.25">
      <c r="A4132">
        <v>57</v>
      </c>
      <c r="B4132">
        <v>39</v>
      </c>
      <c r="C4132" s="2" t="s">
        <v>10397</v>
      </c>
      <c r="D4132" s="7">
        <v>40780</v>
      </c>
      <c r="E4132" t="s">
        <v>10408</v>
      </c>
      <c r="F4132" t="s">
        <v>175</v>
      </c>
      <c r="G4132" t="s">
        <v>10408</v>
      </c>
      <c r="H4132" t="s">
        <v>24</v>
      </c>
      <c r="I4132" t="s">
        <v>10323</v>
      </c>
      <c r="K4132" t="s">
        <v>5230</v>
      </c>
      <c r="L4132" t="s">
        <v>5231</v>
      </c>
    </row>
    <row r="4133" spans="1:14" hidden="1" x14ac:dyDescent="0.25">
      <c r="A4133">
        <v>57</v>
      </c>
      <c r="B4133">
        <v>40</v>
      </c>
      <c r="C4133" s="2" t="s">
        <v>10397</v>
      </c>
      <c r="D4133" s="7">
        <v>40780</v>
      </c>
      <c r="E4133" t="s">
        <v>10408</v>
      </c>
      <c r="F4133" t="s">
        <v>175</v>
      </c>
      <c r="G4133" t="s">
        <v>10408</v>
      </c>
      <c r="H4133" t="s">
        <v>10</v>
      </c>
      <c r="I4133" t="s">
        <v>118</v>
      </c>
      <c r="K4133" t="s">
        <v>5231</v>
      </c>
      <c r="L4133" t="s">
        <v>5232</v>
      </c>
    </row>
    <row r="4134" spans="1:14" hidden="1" x14ac:dyDescent="0.25">
      <c r="A4134">
        <v>57</v>
      </c>
      <c r="B4134">
        <v>41</v>
      </c>
      <c r="C4134" s="2" t="s">
        <v>10397</v>
      </c>
      <c r="D4134" s="7">
        <v>40780</v>
      </c>
      <c r="E4134" t="s">
        <v>10408</v>
      </c>
      <c r="F4134" t="s">
        <v>175</v>
      </c>
      <c r="G4134" t="s">
        <v>10408</v>
      </c>
      <c r="H4134" t="s">
        <v>17</v>
      </c>
      <c r="I4134" t="s">
        <v>120</v>
      </c>
      <c r="K4134" t="s">
        <v>5232</v>
      </c>
      <c r="L4134" t="s">
        <v>5233</v>
      </c>
    </row>
    <row r="4135" spans="1:14" hidden="1" x14ac:dyDescent="0.25">
      <c r="A4135">
        <v>57</v>
      </c>
      <c r="B4135">
        <v>42</v>
      </c>
      <c r="C4135" s="2" t="s">
        <v>10397</v>
      </c>
      <c r="D4135" s="7">
        <v>40780</v>
      </c>
      <c r="E4135" t="s">
        <v>10408</v>
      </c>
      <c r="F4135" t="s">
        <v>175</v>
      </c>
      <c r="G4135" t="s">
        <v>10408</v>
      </c>
      <c r="H4135" t="s">
        <v>33</v>
      </c>
      <c r="I4135" t="s">
        <v>192</v>
      </c>
      <c r="K4135" t="s">
        <v>5233</v>
      </c>
      <c r="L4135" t="s">
        <v>5234</v>
      </c>
    </row>
    <row r="4136" spans="1:14" hidden="1" x14ac:dyDescent="0.25">
      <c r="A4136">
        <v>57</v>
      </c>
      <c r="B4136">
        <v>43</v>
      </c>
      <c r="C4136" s="2" t="s">
        <v>10397</v>
      </c>
      <c r="D4136" s="7">
        <v>40780</v>
      </c>
      <c r="E4136" t="s">
        <v>10408</v>
      </c>
      <c r="F4136" t="s">
        <v>175</v>
      </c>
      <c r="G4136" t="s">
        <v>10408</v>
      </c>
      <c r="H4136" t="s">
        <v>21</v>
      </c>
      <c r="I4136" t="s">
        <v>22</v>
      </c>
      <c r="K4136" t="s">
        <v>5234</v>
      </c>
      <c r="L4136" t="s">
        <v>5235</v>
      </c>
    </row>
    <row r="4137" spans="1:14" hidden="1" x14ac:dyDescent="0.25">
      <c r="A4137">
        <v>57</v>
      </c>
      <c r="B4137">
        <v>44</v>
      </c>
      <c r="C4137" s="2" t="s">
        <v>10397</v>
      </c>
      <c r="D4137" s="7">
        <v>40780</v>
      </c>
      <c r="E4137" t="s">
        <v>10408</v>
      </c>
      <c r="F4137" t="s">
        <v>175</v>
      </c>
      <c r="G4137" t="s">
        <v>10408</v>
      </c>
      <c r="H4137" t="s">
        <v>24</v>
      </c>
      <c r="I4137" t="s">
        <v>10323</v>
      </c>
      <c r="K4137" t="s">
        <v>5236</v>
      </c>
      <c r="L4137" t="s">
        <v>5237</v>
      </c>
    </row>
    <row r="4138" spans="1:14" hidden="1" x14ac:dyDescent="0.25">
      <c r="A4138">
        <v>57</v>
      </c>
      <c r="B4138">
        <v>45</v>
      </c>
      <c r="C4138" s="2" t="s">
        <v>10397</v>
      </c>
      <c r="D4138" s="7">
        <v>40780</v>
      </c>
      <c r="E4138" t="s">
        <v>10408</v>
      </c>
      <c r="F4138" t="s">
        <v>175</v>
      </c>
      <c r="G4138" t="s">
        <v>10408</v>
      </c>
      <c r="H4138" t="s">
        <v>10</v>
      </c>
      <c r="I4138" t="s">
        <v>118</v>
      </c>
      <c r="K4138" t="s">
        <v>5237</v>
      </c>
      <c r="L4138" t="s">
        <v>5238</v>
      </c>
    </row>
    <row r="4139" spans="1:14" hidden="1" x14ac:dyDescent="0.25">
      <c r="A4139">
        <v>57</v>
      </c>
      <c r="B4139">
        <v>46</v>
      </c>
      <c r="C4139" s="2" t="s">
        <v>10397</v>
      </c>
      <c r="D4139" s="7">
        <v>40780</v>
      </c>
      <c r="E4139" t="s">
        <v>10408</v>
      </c>
      <c r="F4139" t="s">
        <v>175</v>
      </c>
      <c r="G4139" t="s">
        <v>10408</v>
      </c>
      <c r="H4139" t="s">
        <v>1476</v>
      </c>
      <c r="I4139" t="s">
        <v>10323</v>
      </c>
      <c r="K4139" t="s">
        <v>5238</v>
      </c>
      <c r="L4139" t="s">
        <v>5239</v>
      </c>
    </row>
    <row r="4140" spans="1:14" hidden="1" x14ac:dyDescent="0.25">
      <c r="A4140">
        <v>57</v>
      </c>
      <c r="B4140">
        <v>47</v>
      </c>
      <c r="C4140" s="2" t="s">
        <v>10397</v>
      </c>
      <c r="D4140" s="7">
        <v>40780</v>
      </c>
      <c r="E4140" t="s">
        <v>10408</v>
      </c>
      <c r="F4140" t="s">
        <v>175</v>
      </c>
      <c r="G4140" t="s">
        <v>10408</v>
      </c>
      <c r="H4140" t="s">
        <v>17</v>
      </c>
      <c r="I4140" t="s">
        <v>120</v>
      </c>
      <c r="K4140" t="s">
        <v>5239</v>
      </c>
      <c r="L4140" t="s">
        <v>5240</v>
      </c>
    </row>
    <row r="4141" spans="1:14" hidden="1" x14ac:dyDescent="0.25">
      <c r="A4141">
        <v>57</v>
      </c>
      <c r="B4141">
        <v>48</v>
      </c>
      <c r="C4141" s="2" t="s">
        <v>10397</v>
      </c>
      <c r="D4141" s="7">
        <v>40780</v>
      </c>
      <c r="E4141" t="s">
        <v>10408</v>
      </c>
      <c r="F4141" t="s">
        <v>175</v>
      </c>
      <c r="G4141" t="s">
        <v>10408</v>
      </c>
      <c r="H4141" t="s">
        <v>17</v>
      </c>
      <c r="I4141" t="s">
        <v>77</v>
      </c>
      <c r="K4141" t="s">
        <v>5240</v>
      </c>
      <c r="L4141" t="s">
        <v>5241</v>
      </c>
    </row>
    <row r="4142" spans="1:14" hidden="1" x14ac:dyDescent="0.25">
      <c r="A4142">
        <v>57</v>
      </c>
      <c r="B4142">
        <v>49</v>
      </c>
      <c r="C4142" s="2" t="s">
        <v>10397</v>
      </c>
      <c r="D4142" s="7">
        <v>40780</v>
      </c>
      <c r="E4142" t="s">
        <v>10408</v>
      </c>
      <c r="F4142" t="s">
        <v>175</v>
      </c>
      <c r="G4142" t="s">
        <v>10408</v>
      </c>
      <c r="H4142" t="s">
        <v>53</v>
      </c>
      <c r="I4142" t="s">
        <v>202</v>
      </c>
      <c r="J4142" t="s">
        <v>80</v>
      </c>
      <c r="K4142" t="s">
        <v>5241</v>
      </c>
      <c r="L4142" t="s">
        <v>5242</v>
      </c>
      <c r="M4142" t="s">
        <v>485</v>
      </c>
      <c r="N4142">
        <v>7</v>
      </c>
    </row>
    <row r="4143" spans="1:14" hidden="1" x14ac:dyDescent="0.25">
      <c r="A4143">
        <v>58</v>
      </c>
      <c r="B4143">
        <v>1</v>
      </c>
      <c r="C4143" s="2" t="s">
        <v>10397</v>
      </c>
      <c r="D4143" s="7">
        <v>40780</v>
      </c>
      <c r="E4143" t="s">
        <v>10408</v>
      </c>
      <c r="F4143" t="s">
        <v>5243</v>
      </c>
      <c r="G4143" t="s">
        <v>10408</v>
      </c>
      <c r="H4143" t="s">
        <v>10</v>
      </c>
      <c r="I4143" t="s">
        <v>113</v>
      </c>
      <c r="K4143" t="s">
        <v>5244</v>
      </c>
      <c r="L4143" t="s">
        <v>5245</v>
      </c>
    </row>
    <row r="4144" spans="1:14" hidden="1" x14ac:dyDescent="0.25">
      <c r="A4144">
        <v>58</v>
      </c>
      <c r="B4144">
        <v>2</v>
      </c>
      <c r="C4144" s="2" t="s">
        <v>10397</v>
      </c>
      <c r="D4144" s="7">
        <v>40780</v>
      </c>
      <c r="E4144" t="s">
        <v>10408</v>
      </c>
      <c r="F4144" t="s">
        <v>5243</v>
      </c>
      <c r="G4144" t="s">
        <v>10408</v>
      </c>
      <c r="H4144" t="s">
        <v>10</v>
      </c>
      <c r="I4144" t="s">
        <v>118</v>
      </c>
      <c r="K4144" t="s">
        <v>5245</v>
      </c>
      <c r="L4144" t="s">
        <v>5246</v>
      </c>
    </row>
    <row r="4145" spans="1:14" hidden="1" x14ac:dyDescent="0.25">
      <c r="A4145">
        <v>58</v>
      </c>
      <c r="B4145">
        <v>3</v>
      </c>
      <c r="C4145" s="2" t="s">
        <v>10397</v>
      </c>
      <c r="D4145" s="7">
        <v>40780</v>
      </c>
      <c r="E4145" t="s">
        <v>10408</v>
      </c>
      <c r="F4145" t="s">
        <v>5243</v>
      </c>
      <c r="G4145" t="s">
        <v>10408</v>
      </c>
      <c r="H4145" t="s">
        <v>17</v>
      </c>
      <c r="I4145" t="s">
        <v>120</v>
      </c>
      <c r="K4145" t="s">
        <v>5246</v>
      </c>
      <c r="L4145" t="s">
        <v>5246</v>
      </c>
    </row>
    <row r="4146" spans="1:14" hidden="1" x14ac:dyDescent="0.25">
      <c r="A4146">
        <v>58</v>
      </c>
      <c r="B4146">
        <v>4</v>
      </c>
      <c r="C4146" s="2" t="s">
        <v>10397</v>
      </c>
      <c r="D4146" s="7">
        <v>40780</v>
      </c>
      <c r="E4146" t="s">
        <v>10408</v>
      </c>
      <c r="F4146" t="s">
        <v>5243</v>
      </c>
      <c r="G4146" t="s">
        <v>10408</v>
      </c>
      <c r="H4146" t="s">
        <v>53</v>
      </c>
      <c r="I4146" t="s">
        <v>1640</v>
      </c>
      <c r="J4146" t="s">
        <v>80</v>
      </c>
      <c r="K4146" t="s">
        <v>5246</v>
      </c>
      <c r="L4146" t="s">
        <v>5247</v>
      </c>
      <c r="N4146">
        <v>4</v>
      </c>
    </row>
    <row r="4147" spans="1:14" hidden="1" x14ac:dyDescent="0.25">
      <c r="A4147">
        <v>58</v>
      </c>
      <c r="B4147">
        <v>5</v>
      </c>
      <c r="C4147" s="2" t="s">
        <v>10397</v>
      </c>
      <c r="D4147" s="7">
        <v>40780</v>
      </c>
      <c r="E4147" t="s">
        <v>10408</v>
      </c>
      <c r="F4147" t="s">
        <v>5243</v>
      </c>
      <c r="G4147" t="s">
        <v>10408</v>
      </c>
      <c r="H4147" t="s">
        <v>1476</v>
      </c>
      <c r="I4147" t="s">
        <v>4873</v>
      </c>
      <c r="K4147" t="s">
        <v>5247</v>
      </c>
      <c r="L4147" t="s">
        <v>5248</v>
      </c>
    </row>
    <row r="4148" spans="1:14" hidden="1" x14ac:dyDescent="0.25">
      <c r="A4148">
        <v>58</v>
      </c>
      <c r="B4148">
        <v>6</v>
      </c>
      <c r="C4148" s="2" t="s">
        <v>10397</v>
      </c>
      <c r="D4148" s="7">
        <v>40780</v>
      </c>
      <c r="E4148" t="s">
        <v>10408</v>
      </c>
      <c r="F4148" t="s">
        <v>5243</v>
      </c>
      <c r="G4148" t="s">
        <v>10408</v>
      </c>
      <c r="H4148" t="s">
        <v>10</v>
      </c>
      <c r="I4148" t="s">
        <v>118</v>
      </c>
      <c r="K4148" t="s">
        <v>5248</v>
      </c>
      <c r="L4148" t="s">
        <v>5249</v>
      </c>
    </row>
    <row r="4149" spans="1:14" hidden="1" x14ac:dyDescent="0.25">
      <c r="A4149">
        <v>58</v>
      </c>
      <c r="B4149">
        <v>7</v>
      </c>
      <c r="C4149" s="2" t="s">
        <v>10397</v>
      </c>
      <c r="D4149" s="7">
        <v>40780</v>
      </c>
      <c r="E4149" t="s">
        <v>10408</v>
      </c>
      <c r="F4149" t="s">
        <v>5243</v>
      </c>
      <c r="G4149" t="s">
        <v>10408</v>
      </c>
      <c r="H4149" t="s">
        <v>10</v>
      </c>
      <c r="I4149" t="s">
        <v>14</v>
      </c>
      <c r="K4149" t="s">
        <v>5249</v>
      </c>
      <c r="L4149" t="s">
        <v>5250</v>
      </c>
    </row>
    <row r="4150" spans="1:14" hidden="1" x14ac:dyDescent="0.25">
      <c r="A4150">
        <v>58</v>
      </c>
      <c r="B4150">
        <v>8</v>
      </c>
      <c r="C4150" s="2" t="s">
        <v>10397</v>
      </c>
      <c r="D4150" s="7">
        <v>40780</v>
      </c>
      <c r="E4150" t="s">
        <v>10408</v>
      </c>
      <c r="F4150" t="s">
        <v>5243</v>
      </c>
      <c r="G4150" t="s">
        <v>10408</v>
      </c>
      <c r="H4150" t="s">
        <v>24</v>
      </c>
      <c r="I4150" t="s">
        <v>39</v>
      </c>
      <c r="K4150" t="s">
        <v>5251</v>
      </c>
      <c r="L4150" t="s">
        <v>5252</v>
      </c>
    </row>
    <row r="4151" spans="1:14" hidden="1" x14ac:dyDescent="0.25">
      <c r="A4151">
        <v>58</v>
      </c>
      <c r="B4151">
        <v>9</v>
      </c>
      <c r="C4151" s="2" t="s">
        <v>10397</v>
      </c>
      <c r="D4151" s="7">
        <v>40780</v>
      </c>
      <c r="E4151" t="s">
        <v>10408</v>
      </c>
      <c r="F4151" t="s">
        <v>5243</v>
      </c>
      <c r="G4151" t="s">
        <v>10408</v>
      </c>
      <c r="H4151" t="s">
        <v>10</v>
      </c>
      <c r="I4151" t="s">
        <v>118</v>
      </c>
      <c r="K4151" t="s">
        <v>5252</v>
      </c>
      <c r="L4151" t="s">
        <v>5253</v>
      </c>
    </row>
    <row r="4152" spans="1:14" hidden="1" x14ac:dyDescent="0.25">
      <c r="A4152">
        <v>58</v>
      </c>
      <c r="B4152">
        <v>10</v>
      </c>
      <c r="C4152" s="2" t="s">
        <v>10397</v>
      </c>
      <c r="D4152" s="7">
        <v>40780</v>
      </c>
      <c r="E4152" t="s">
        <v>10408</v>
      </c>
      <c r="F4152" t="s">
        <v>5243</v>
      </c>
      <c r="G4152" t="s">
        <v>10408</v>
      </c>
      <c r="H4152" t="s">
        <v>17</v>
      </c>
      <c r="I4152" t="s">
        <v>18</v>
      </c>
      <c r="K4152" t="s">
        <v>5253</v>
      </c>
      <c r="L4152" t="s">
        <v>5254</v>
      </c>
    </row>
    <row r="4153" spans="1:14" hidden="1" x14ac:dyDescent="0.25">
      <c r="A4153">
        <v>58</v>
      </c>
      <c r="B4153">
        <v>11</v>
      </c>
      <c r="C4153" s="2" t="s">
        <v>10397</v>
      </c>
      <c r="D4153" s="7">
        <v>40780</v>
      </c>
      <c r="E4153" t="s">
        <v>10408</v>
      </c>
      <c r="F4153" t="s">
        <v>5243</v>
      </c>
      <c r="G4153" t="s">
        <v>10408</v>
      </c>
      <c r="H4153" t="s">
        <v>10</v>
      </c>
      <c r="I4153" t="s">
        <v>118</v>
      </c>
      <c r="K4153" t="s">
        <v>5254</v>
      </c>
      <c r="L4153" t="s">
        <v>5255</v>
      </c>
    </row>
    <row r="4154" spans="1:14" hidden="1" x14ac:dyDescent="0.25">
      <c r="A4154">
        <v>58</v>
      </c>
      <c r="B4154">
        <v>12</v>
      </c>
      <c r="C4154" s="2" t="s">
        <v>10397</v>
      </c>
      <c r="D4154" s="7">
        <v>40780</v>
      </c>
      <c r="E4154" t="s">
        <v>10408</v>
      </c>
      <c r="F4154" t="s">
        <v>5243</v>
      </c>
      <c r="G4154" t="s">
        <v>10408</v>
      </c>
      <c r="H4154" t="s">
        <v>17</v>
      </c>
      <c r="I4154" t="s">
        <v>101</v>
      </c>
      <c r="K4154" t="s">
        <v>5255</v>
      </c>
      <c r="L4154" t="s">
        <v>5256</v>
      </c>
    </row>
    <row r="4155" spans="1:14" hidden="1" x14ac:dyDescent="0.25">
      <c r="A4155">
        <v>58</v>
      </c>
      <c r="B4155">
        <v>13</v>
      </c>
      <c r="C4155" s="2" t="s">
        <v>10397</v>
      </c>
      <c r="D4155" s="7">
        <v>40780</v>
      </c>
      <c r="E4155" t="s">
        <v>10408</v>
      </c>
      <c r="F4155" t="s">
        <v>5243</v>
      </c>
      <c r="G4155" t="s">
        <v>10408</v>
      </c>
      <c r="H4155" t="s">
        <v>53</v>
      </c>
      <c r="I4155" t="s">
        <v>79</v>
      </c>
      <c r="J4155" t="s">
        <v>80</v>
      </c>
      <c r="K4155" t="s">
        <v>5256</v>
      </c>
      <c r="L4155" t="s">
        <v>5257</v>
      </c>
      <c r="N4155">
        <v>6</v>
      </c>
    </row>
    <row r="4156" spans="1:14" hidden="1" x14ac:dyDescent="0.25">
      <c r="A4156">
        <v>58</v>
      </c>
      <c r="B4156">
        <v>14</v>
      </c>
      <c r="C4156" s="2" t="s">
        <v>10397</v>
      </c>
      <c r="D4156" s="7">
        <v>40780</v>
      </c>
      <c r="E4156" t="s">
        <v>10408</v>
      </c>
      <c r="F4156" t="s">
        <v>5243</v>
      </c>
      <c r="G4156" t="s">
        <v>10408</v>
      </c>
      <c r="H4156" t="s">
        <v>21</v>
      </c>
      <c r="I4156" t="s">
        <v>286</v>
      </c>
      <c r="K4156" t="s">
        <v>5257</v>
      </c>
      <c r="L4156" t="s">
        <v>5258</v>
      </c>
    </row>
    <row r="4157" spans="1:14" hidden="1" x14ac:dyDescent="0.25">
      <c r="A4157">
        <v>58</v>
      </c>
      <c r="B4157">
        <v>15</v>
      </c>
      <c r="C4157" s="2" t="s">
        <v>10397</v>
      </c>
      <c r="D4157" s="7">
        <v>40780</v>
      </c>
      <c r="E4157" t="s">
        <v>10408</v>
      </c>
      <c r="F4157" t="s">
        <v>5243</v>
      </c>
      <c r="G4157" t="s">
        <v>10408</v>
      </c>
      <c r="H4157" t="s">
        <v>24</v>
      </c>
      <c r="I4157" t="s">
        <v>10323</v>
      </c>
      <c r="K4157" t="s">
        <v>5259</v>
      </c>
      <c r="L4157" t="s">
        <v>5260</v>
      </c>
    </row>
    <row r="4158" spans="1:14" hidden="1" x14ac:dyDescent="0.25">
      <c r="A4158">
        <v>58</v>
      </c>
      <c r="B4158">
        <v>16</v>
      </c>
      <c r="C4158" s="2" t="s">
        <v>10397</v>
      </c>
      <c r="D4158" s="7">
        <v>40780</v>
      </c>
      <c r="E4158" t="s">
        <v>10408</v>
      </c>
      <c r="F4158" t="s">
        <v>5243</v>
      </c>
      <c r="G4158" t="s">
        <v>10408</v>
      </c>
      <c r="H4158" t="s">
        <v>10</v>
      </c>
      <c r="I4158" t="s">
        <v>14</v>
      </c>
      <c r="K4158" t="s">
        <v>5260</v>
      </c>
      <c r="L4158" t="s">
        <v>5261</v>
      </c>
    </row>
    <row r="4159" spans="1:14" hidden="1" x14ac:dyDescent="0.25">
      <c r="A4159">
        <v>58</v>
      </c>
      <c r="B4159">
        <v>17</v>
      </c>
      <c r="C4159" s="2" t="s">
        <v>10397</v>
      </c>
      <c r="D4159" s="7">
        <v>40780</v>
      </c>
      <c r="E4159" t="s">
        <v>10408</v>
      </c>
      <c r="F4159" t="s">
        <v>5243</v>
      </c>
      <c r="G4159" t="s">
        <v>10408</v>
      </c>
      <c r="H4159" t="s">
        <v>17</v>
      </c>
      <c r="I4159" t="s">
        <v>292</v>
      </c>
      <c r="K4159" t="s">
        <v>5261</v>
      </c>
      <c r="L4159" t="s">
        <v>5262</v>
      </c>
    </row>
    <row r="4160" spans="1:14" hidden="1" x14ac:dyDescent="0.25">
      <c r="A4160">
        <v>58</v>
      </c>
      <c r="B4160">
        <v>18</v>
      </c>
      <c r="C4160" s="2" t="s">
        <v>10397</v>
      </c>
      <c r="D4160" s="7">
        <v>40780</v>
      </c>
      <c r="E4160" t="s">
        <v>10408</v>
      </c>
      <c r="F4160" t="s">
        <v>5243</v>
      </c>
      <c r="G4160" t="s">
        <v>10408</v>
      </c>
      <c r="H4160" t="s">
        <v>17</v>
      </c>
      <c r="I4160" t="s">
        <v>101</v>
      </c>
      <c r="K4160" t="s">
        <v>5262</v>
      </c>
      <c r="L4160" t="s">
        <v>5262</v>
      </c>
    </row>
    <row r="4161" spans="1:14" hidden="1" x14ac:dyDescent="0.25">
      <c r="A4161">
        <v>58</v>
      </c>
      <c r="B4161">
        <v>19</v>
      </c>
      <c r="C4161" s="2" t="s">
        <v>10397</v>
      </c>
      <c r="D4161" s="7">
        <v>40780</v>
      </c>
      <c r="E4161" t="s">
        <v>10408</v>
      </c>
      <c r="F4161" t="s">
        <v>5243</v>
      </c>
      <c r="G4161" t="s">
        <v>10408</v>
      </c>
      <c r="H4161" t="s">
        <v>53</v>
      </c>
      <c r="I4161" t="s">
        <v>1640</v>
      </c>
      <c r="J4161" t="s">
        <v>80</v>
      </c>
      <c r="K4161" t="s">
        <v>5262</v>
      </c>
      <c r="L4161" t="s">
        <v>5263</v>
      </c>
      <c r="N4161">
        <v>4</v>
      </c>
    </row>
    <row r="4162" spans="1:14" hidden="1" x14ac:dyDescent="0.25">
      <c r="A4162">
        <v>58</v>
      </c>
      <c r="B4162">
        <v>20</v>
      </c>
      <c r="C4162" s="2" t="s">
        <v>10397</v>
      </c>
      <c r="D4162" s="7">
        <v>40780</v>
      </c>
      <c r="E4162" t="s">
        <v>10408</v>
      </c>
      <c r="F4162" t="s">
        <v>5243</v>
      </c>
      <c r="G4162" t="s">
        <v>10408</v>
      </c>
      <c r="H4162" t="s">
        <v>17</v>
      </c>
      <c r="I4162" t="s">
        <v>18</v>
      </c>
      <c r="K4162" t="s">
        <v>5263</v>
      </c>
      <c r="L4162" t="s">
        <v>5264</v>
      </c>
    </row>
    <row r="4163" spans="1:14" hidden="1" x14ac:dyDescent="0.25">
      <c r="A4163">
        <v>58</v>
      </c>
      <c r="B4163">
        <v>21</v>
      </c>
      <c r="C4163" s="2" t="s">
        <v>10397</v>
      </c>
      <c r="D4163" s="7">
        <v>40780</v>
      </c>
      <c r="E4163" t="s">
        <v>10408</v>
      </c>
      <c r="F4163" t="s">
        <v>5243</v>
      </c>
      <c r="G4163" t="s">
        <v>10408</v>
      </c>
      <c r="H4163" t="s">
        <v>17</v>
      </c>
      <c r="I4163" t="s">
        <v>101</v>
      </c>
      <c r="K4163" t="s">
        <v>5264</v>
      </c>
      <c r="L4163" t="s">
        <v>5265</v>
      </c>
    </row>
    <row r="4164" spans="1:14" hidden="1" x14ac:dyDescent="0.25">
      <c r="A4164">
        <v>58</v>
      </c>
      <c r="B4164">
        <v>22</v>
      </c>
      <c r="C4164" s="2" t="s">
        <v>10397</v>
      </c>
      <c r="D4164" s="7">
        <v>40780</v>
      </c>
      <c r="E4164" t="s">
        <v>10408</v>
      </c>
      <c r="F4164" t="s">
        <v>5243</v>
      </c>
      <c r="G4164" t="s">
        <v>10408</v>
      </c>
      <c r="H4164" t="s">
        <v>53</v>
      </c>
      <c r="I4164" t="s">
        <v>91</v>
      </c>
      <c r="J4164" t="s">
        <v>80</v>
      </c>
      <c r="K4164" t="s">
        <v>5265</v>
      </c>
      <c r="L4164" t="s">
        <v>5265</v>
      </c>
      <c r="N4164">
        <v>7</v>
      </c>
    </row>
    <row r="4165" spans="1:14" hidden="1" x14ac:dyDescent="0.25">
      <c r="A4165">
        <v>58</v>
      </c>
      <c r="B4165">
        <v>23</v>
      </c>
      <c r="C4165" s="2" t="s">
        <v>10397</v>
      </c>
      <c r="D4165" s="7">
        <v>40780</v>
      </c>
      <c r="E4165" t="s">
        <v>10408</v>
      </c>
      <c r="F4165" t="s">
        <v>5243</v>
      </c>
      <c r="G4165" t="s">
        <v>10408</v>
      </c>
      <c r="H4165" t="s">
        <v>53</v>
      </c>
      <c r="I4165" t="s">
        <v>91</v>
      </c>
      <c r="J4165" t="s">
        <v>80</v>
      </c>
      <c r="K4165" t="s">
        <v>5265</v>
      </c>
      <c r="L4165" t="s">
        <v>5265</v>
      </c>
      <c r="N4165">
        <v>7</v>
      </c>
    </row>
    <row r="4166" spans="1:14" hidden="1" x14ac:dyDescent="0.25">
      <c r="A4166">
        <v>58</v>
      </c>
      <c r="B4166">
        <v>24</v>
      </c>
      <c r="C4166" s="2" t="s">
        <v>10397</v>
      </c>
      <c r="D4166" s="7">
        <v>40780</v>
      </c>
      <c r="E4166" t="s">
        <v>10408</v>
      </c>
      <c r="F4166" t="s">
        <v>5243</v>
      </c>
      <c r="G4166" t="s">
        <v>10408</v>
      </c>
      <c r="H4166" t="s">
        <v>17</v>
      </c>
      <c r="I4166" t="s">
        <v>101</v>
      </c>
      <c r="K4166" t="s">
        <v>5265</v>
      </c>
      <c r="L4166" t="s">
        <v>5266</v>
      </c>
    </row>
    <row r="4167" spans="1:14" hidden="1" x14ac:dyDescent="0.25">
      <c r="A4167">
        <v>58</v>
      </c>
      <c r="B4167">
        <v>25</v>
      </c>
      <c r="C4167" s="2" t="s">
        <v>10397</v>
      </c>
      <c r="D4167" s="7">
        <v>40780</v>
      </c>
      <c r="E4167" t="s">
        <v>10408</v>
      </c>
      <c r="F4167" t="s">
        <v>5243</v>
      </c>
      <c r="G4167" t="s">
        <v>10408</v>
      </c>
      <c r="H4167" t="s">
        <v>53</v>
      </c>
      <c r="I4167" t="s">
        <v>255</v>
      </c>
      <c r="J4167" t="s">
        <v>80</v>
      </c>
      <c r="K4167" t="s">
        <v>5266</v>
      </c>
      <c r="L4167" t="s">
        <v>5266</v>
      </c>
      <c r="N4167">
        <v>6</v>
      </c>
    </row>
    <row r="4168" spans="1:14" hidden="1" x14ac:dyDescent="0.25">
      <c r="A4168">
        <v>58</v>
      </c>
      <c r="B4168">
        <v>26</v>
      </c>
      <c r="C4168" s="2" t="s">
        <v>10397</v>
      </c>
      <c r="D4168" s="7">
        <v>40780</v>
      </c>
      <c r="E4168" t="s">
        <v>10408</v>
      </c>
      <c r="F4168" t="s">
        <v>5243</v>
      </c>
      <c r="G4168" t="s">
        <v>10408</v>
      </c>
      <c r="H4168" t="s">
        <v>162</v>
      </c>
      <c r="I4168" t="s">
        <v>10323</v>
      </c>
      <c r="K4168" t="s">
        <v>5266</v>
      </c>
      <c r="L4168" t="s">
        <v>5267</v>
      </c>
    </row>
    <row r="4169" spans="1:14" hidden="1" x14ac:dyDescent="0.25">
      <c r="A4169">
        <v>58</v>
      </c>
      <c r="B4169">
        <v>27</v>
      </c>
      <c r="C4169" s="2" t="s">
        <v>10397</v>
      </c>
      <c r="D4169" s="7">
        <v>40780</v>
      </c>
      <c r="E4169" t="s">
        <v>10408</v>
      </c>
      <c r="F4169" t="s">
        <v>5243</v>
      </c>
      <c r="G4169" t="s">
        <v>10408</v>
      </c>
      <c r="H4169" t="s">
        <v>21</v>
      </c>
      <c r="I4169" t="s">
        <v>22</v>
      </c>
      <c r="K4169" t="s">
        <v>5268</v>
      </c>
      <c r="L4169" t="s">
        <v>5269</v>
      </c>
    </row>
    <row r="4170" spans="1:14" hidden="1" x14ac:dyDescent="0.25">
      <c r="A4170">
        <v>58</v>
      </c>
      <c r="B4170">
        <v>28</v>
      </c>
      <c r="C4170" s="2" t="s">
        <v>10397</v>
      </c>
      <c r="D4170" s="7">
        <v>40780</v>
      </c>
      <c r="E4170" t="s">
        <v>10408</v>
      </c>
      <c r="F4170" t="s">
        <v>5243</v>
      </c>
      <c r="G4170" t="s">
        <v>10408</v>
      </c>
      <c r="H4170" t="s">
        <v>24</v>
      </c>
      <c r="I4170" t="s">
        <v>10323</v>
      </c>
      <c r="K4170" t="s">
        <v>5270</v>
      </c>
      <c r="L4170" t="s">
        <v>5271</v>
      </c>
    </row>
    <row r="4171" spans="1:14" hidden="1" x14ac:dyDescent="0.25">
      <c r="A4171">
        <v>58</v>
      </c>
      <c r="B4171">
        <v>29</v>
      </c>
      <c r="C4171" s="2" t="s">
        <v>10397</v>
      </c>
      <c r="D4171" s="7">
        <v>40780</v>
      </c>
      <c r="E4171" t="s">
        <v>10408</v>
      </c>
      <c r="F4171" t="s">
        <v>5243</v>
      </c>
      <c r="G4171" t="s">
        <v>10408</v>
      </c>
      <c r="H4171" t="s">
        <v>10</v>
      </c>
      <c r="I4171" t="s">
        <v>113</v>
      </c>
      <c r="K4171" t="s">
        <v>5272</v>
      </c>
      <c r="L4171" t="s">
        <v>5273</v>
      </c>
    </row>
    <row r="4172" spans="1:14" hidden="1" x14ac:dyDescent="0.25">
      <c r="A4172">
        <v>58</v>
      </c>
      <c r="B4172">
        <v>30</v>
      </c>
      <c r="C4172" s="2" t="s">
        <v>10397</v>
      </c>
      <c r="D4172" s="7">
        <v>40780</v>
      </c>
      <c r="E4172" t="s">
        <v>10408</v>
      </c>
      <c r="F4172" t="s">
        <v>5243</v>
      </c>
      <c r="G4172" t="s">
        <v>10408</v>
      </c>
      <c r="H4172" t="s">
        <v>10</v>
      </c>
      <c r="I4172" t="s">
        <v>118</v>
      </c>
      <c r="K4172" t="s">
        <v>5273</v>
      </c>
      <c r="L4172" t="s">
        <v>5274</v>
      </c>
    </row>
    <row r="4173" spans="1:14" hidden="1" x14ac:dyDescent="0.25">
      <c r="A4173">
        <v>58</v>
      </c>
      <c r="B4173">
        <v>31</v>
      </c>
      <c r="C4173" s="2" t="s">
        <v>10397</v>
      </c>
      <c r="D4173" s="7">
        <v>40780</v>
      </c>
      <c r="E4173" t="s">
        <v>10408</v>
      </c>
      <c r="F4173" t="s">
        <v>5243</v>
      </c>
      <c r="G4173" t="s">
        <v>10408</v>
      </c>
      <c r="H4173" t="s">
        <v>17</v>
      </c>
      <c r="I4173" t="s">
        <v>120</v>
      </c>
      <c r="K4173" t="s">
        <v>5274</v>
      </c>
      <c r="L4173" t="s">
        <v>5275</v>
      </c>
    </row>
    <row r="4174" spans="1:14" hidden="1" x14ac:dyDescent="0.25">
      <c r="A4174">
        <v>58</v>
      </c>
      <c r="B4174">
        <v>32</v>
      </c>
      <c r="C4174" s="2" t="s">
        <v>10397</v>
      </c>
      <c r="D4174" s="7">
        <v>40780</v>
      </c>
      <c r="E4174" t="s">
        <v>10408</v>
      </c>
      <c r="F4174" t="s">
        <v>5243</v>
      </c>
      <c r="G4174" t="s">
        <v>10408</v>
      </c>
      <c r="H4174" t="s">
        <v>10</v>
      </c>
      <c r="I4174" t="s">
        <v>118</v>
      </c>
      <c r="K4174" t="s">
        <v>5275</v>
      </c>
      <c r="L4174" t="s">
        <v>5276</v>
      </c>
    </row>
    <row r="4175" spans="1:14" hidden="1" x14ac:dyDescent="0.25">
      <c r="A4175">
        <v>58</v>
      </c>
      <c r="B4175">
        <v>33</v>
      </c>
      <c r="C4175" s="2" t="s">
        <v>10397</v>
      </c>
      <c r="D4175" s="7">
        <v>40780</v>
      </c>
      <c r="E4175" t="s">
        <v>10408</v>
      </c>
      <c r="F4175" t="s">
        <v>5243</v>
      </c>
      <c r="G4175" t="s">
        <v>10408</v>
      </c>
      <c r="H4175" t="s">
        <v>10</v>
      </c>
      <c r="I4175" t="s">
        <v>14</v>
      </c>
      <c r="K4175" t="s">
        <v>5276</v>
      </c>
      <c r="L4175" t="s">
        <v>5277</v>
      </c>
    </row>
    <row r="4176" spans="1:14" hidden="1" x14ac:dyDescent="0.25">
      <c r="A4176">
        <v>58</v>
      </c>
      <c r="B4176">
        <v>34</v>
      </c>
      <c r="C4176" s="2" t="s">
        <v>10397</v>
      </c>
      <c r="D4176" s="7">
        <v>40780</v>
      </c>
      <c r="E4176" t="s">
        <v>10408</v>
      </c>
      <c r="F4176" t="s">
        <v>5243</v>
      </c>
      <c r="G4176" t="s">
        <v>10408</v>
      </c>
      <c r="H4176" t="s">
        <v>17</v>
      </c>
      <c r="I4176" t="s">
        <v>101</v>
      </c>
      <c r="K4176" t="s">
        <v>5277</v>
      </c>
      <c r="L4176" t="s">
        <v>5278</v>
      </c>
    </row>
    <row r="4177" spans="1:12" hidden="1" x14ac:dyDescent="0.25">
      <c r="A4177">
        <v>58</v>
      </c>
      <c r="B4177">
        <v>35</v>
      </c>
      <c r="C4177" s="2" t="s">
        <v>10397</v>
      </c>
      <c r="D4177" s="7">
        <v>40780</v>
      </c>
      <c r="E4177" t="s">
        <v>10408</v>
      </c>
      <c r="F4177" t="s">
        <v>5243</v>
      </c>
      <c r="G4177" t="s">
        <v>10408</v>
      </c>
      <c r="H4177" t="s">
        <v>33</v>
      </c>
      <c r="I4177" t="s">
        <v>34</v>
      </c>
      <c r="K4177" t="s">
        <v>5278</v>
      </c>
      <c r="L4177" t="s">
        <v>5279</v>
      </c>
    </row>
    <row r="4178" spans="1:12" hidden="1" x14ac:dyDescent="0.25">
      <c r="A4178">
        <v>58</v>
      </c>
      <c r="B4178">
        <v>36</v>
      </c>
      <c r="C4178" s="2" t="s">
        <v>10397</v>
      </c>
      <c r="D4178" s="7">
        <v>40780</v>
      </c>
      <c r="E4178" t="s">
        <v>10408</v>
      </c>
      <c r="F4178" t="s">
        <v>5243</v>
      </c>
      <c r="G4178" t="s">
        <v>10408</v>
      </c>
      <c r="H4178" t="s">
        <v>21</v>
      </c>
      <c r="I4178" t="s">
        <v>22</v>
      </c>
      <c r="K4178" t="s">
        <v>5279</v>
      </c>
      <c r="L4178" t="s">
        <v>5280</v>
      </c>
    </row>
    <row r="4179" spans="1:12" hidden="1" x14ac:dyDescent="0.25">
      <c r="A4179">
        <v>58</v>
      </c>
      <c r="B4179">
        <v>37</v>
      </c>
      <c r="C4179" s="2" t="s">
        <v>10397</v>
      </c>
      <c r="D4179" s="7">
        <v>40780</v>
      </c>
      <c r="E4179" t="s">
        <v>10408</v>
      </c>
      <c r="F4179" t="s">
        <v>5243</v>
      </c>
      <c r="G4179" t="s">
        <v>10408</v>
      </c>
      <c r="H4179" t="s">
        <v>24</v>
      </c>
      <c r="I4179" t="s">
        <v>10323</v>
      </c>
      <c r="K4179" t="s">
        <v>5281</v>
      </c>
      <c r="L4179" t="s">
        <v>5282</v>
      </c>
    </row>
    <row r="4180" spans="1:12" hidden="1" x14ac:dyDescent="0.25">
      <c r="A4180">
        <v>58</v>
      </c>
      <c r="B4180">
        <v>38</v>
      </c>
      <c r="C4180" s="2" t="s">
        <v>10397</v>
      </c>
      <c r="D4180" s="7">
        <v>40780</v>
      </c>
      <c r="E4180" t="s">
        <v>10408</v>
      </c>
      <c r="F4180" t="s">
        <v>5243</v>
      </c>
      <c r="G4180" t="s">
        <v>10408</v>
      </c>
      <c r="H4180" t="s">
        <v>10</v>
      </c>
      <c r="I4180" t="s">
        <v>113</v>
      </c>
      <c r="K4180" t="s">
        <v>5282</v>
      </c>
      <c r="L4180" t="s">
        <v>5283</v>
      </c>
    </row>
    <row r="4181" spans="1:12" hidden="1" x14ac:dyDescent="0.25">
      <c r="A4181">
        <v>58</v>
      </c>
      <c r="B4181">
        <v>39</v>
      </c>
      <c r="C4181" s="2" t="s">
        <v>10397</v>
      </c>
      <c r="D4181" s="7">
        <v>40780</v>
      </c>
      <c r="E4181" t="s">
        <v>10408</v>
      </c>
      <c r="F4181" t="s">
        <v>5243</v>
      </c>
      <c r="G4181" t="s">
        <v>10408</v>
      </c>
      <c r="H4181" t="s">
        <v>10</v>
      </c>
      <c r="I4181" t="s">
        <v>118</v>
      </c>
      <c r="K4181" t="s">
        <v>5283</v>
      </c>
      <c r="L4181" t="s">
        <v>5284</v>
      </c>
    </row>
    <row r="4182" spans="1:12" hidden="1" x14ac:dyDescent="0.25">
      <c r="A4182">
        <v>58</v>
      </c>
      <c r="B4182">
        <v>40</v>
      </c>
      <c r="C4182" s="2" t="s">
        <v>10397</v>
      </c>
      <c r="D4182" s="7">
        <v>40780</v>
      </c>
      <c r="E4182" t="s">
        <v>10408</v>
      </c>
      <c r="F4182" t="s">
        <v>5243</v>
      </c>
      <c r="G4182" t="s">
        <v>10408</v>
      </c>
      <c r="H4182" t="s">
        <v>10</v>
      </c>
      <c r="I4182" t="s">
        <v>14</v>
      </c>
      <c r="K4182" t="s">
        <v>5284</v>
      </c>
      <c r="L4182" t="s">
        <v>5285</v>
      </c>
    </row>
    <row r="4183" spans="1:12" hidden="1" x14ac:dyDescent="0.25">
      <c r="A4183">
        <v>58</v>
      </c>
      <c r="B4183">
        <v>41</v>
      </c>
      <c r="C4183" s="2" t="s">
        <v>10397</v>
      </c>
      <c r="D4183" s="7">
        <v>40780</v>
      </c>
      <c r="E4183" t="s">
        <v>10408</v>
      </c>
      <c r="F4183" t="s">
        <v>5243</v>
      </c>
      <c r="G4183" t="s">
        <v>10408</v>
      </c>
      <c r="H4183" t="s">
        <v>17</v>
      </c>
      <c r="I4183" t="s">
        <v>120</v>
      </c>
      <c r="K4183" t="s">
        <v>5285</v>
      </c>
      <c r="L4183" t="s">
        <v>5286</v>
      </c>
    </row>
    <row r="4184" spans="1:12" hidden="1" x14ac:dyDescent="0.25">
      <c r="A4184">
        <v>58</v>
      </c>
      <c r="B4184">
        <v>42</v>
      </c>
      <c r="C4184" s="2" t="s">
        <v>10397</v>
      </c>
      <c r="D4184" s="7">
        <v>40780</v>
      </c>
      <c r="E4184" t="s">
        <v>10408</v>
      </c>
      <c r="F4184" t="s">
        <v>5243</v>
      </c>
      <c r="G4184" t="s">
        <v>10408</v>
      </c>
      <c r="H4184" t="s">
        <v>17</v>
      </c>
      <c r="I4184" t="s">
        <v>45</v>
      </c>
      <c r="K4184" t="s">
        <v>5286</v>
      </c>
      <c r="L4184" t="s">
        <v>5287</v>
      </c>
    </row>
    <row r="4185" spans="1:12" hidden="1" x14ac:dyDescent="0.25">
      <c r="A4185">
        <v>58</v>
      </c>
      <c r="B4185">
        <v>43</v>
      </c>
      <c r="C4185" s="2" t="s">
        <v>10397</v>
      </c>
      <c r="D4185" s="7">
        <v>40780</v>
      </c>
      <c r="E4185" t="s">
        <v>10408</v>
      </c>
      <c r="F4185" t="s">
        <v>5243</v>
      </c>
      <c r="G4185" t="s">
        <v>10408</v>
      </c>
      <c r="H4185" t="s">
        <v>24</v>
      </c>
      <c r="I4185" t="s">
        <v>10323</v>
      </c>
      <c r="K4185" t="s">
        <v>5288</v>
      </c>
      <c r="L4185" t="s">
        <v>5289</v>
      </c>
    </row>
    <row r="4186" spans="1:12" hidden="1" x14ac:dyDescent="0.25">
      <c r="A4186">
        <v>58</v>
      </c>
      <c r="B4186">
        <v>44</v>
      </c>
      <c r="C4186" s="2" t="s">
        <v>10397</v>
      </c>
      <c r="D4186" s="7">
        <v>40780</v>
      </c>
      <c r="E4186" t="s">
        <v>10408</v>
      </c>
      <c r="F4186" t="s">
        <v>5243</v>
      </c>
      <c r="G4186" t="s">
        <v>10408</v>
      </c>
      <c r="H4186" t="s">
        <v>10</v>
      </c>
      <c r="I4186" t="s">
        <v>113</v>
      </c>
      <c r="K4186" t="s">
        <v>5289</v>
      </c>
      <c r="L4186" t="s">
        <v>5290</v>
      </c>
    </row>
    <row r="4187" spans="1:12" hidden="1" x14ac:dyDescent="0.25">
      <c r="A4187">
        <v>58</v>
      </c>
      <c r="B4187">
        <v>45</v>
      </c>
      <c r="C4187" s="2" t="s">
        <v>10397</v>
      </c>
      <c r="D4187" s="7">
        <v>40780</v>
      </c>
      <c r="E4187" t="s">
        <v>10408</v>
      </c>
      <c r="F4187" t="s">
        <v>5243</v>
      </c>
      <c r="G4187" t="s">
        <v>10408</v>
      </c>
      <c r="H4187" t="s">
        <v>10</v>
      </c>
      <c r="I4187" t="s">
        <v>118</v>
      </c>
      <c r="K4187" t="s">
        <v>5290</v>
      </c>
      <c r="L4187" t="s">
        <v>5291</v>
      </c>
    </row>
    <row r="4188" spans="1:12" hidden="1" x14ac:dyDescent="0.25">
      <c r="A4188">
        <v>58</v>
      </c>
      <c r="B4188">
        <v>46</v>
      </c>
      <c r="C4188" s="2" t="s">
        <v>10397</v>
      </c>
      <c r="D4188" s="7">
        <v>40780</v>
      </c>
      <c r="E4188" t="s">
        <v>10408</v>
      </c>
      <c r="F4188" t="s">
        <v>5243</v>
      </c>
      <c r="G4188" t="s">
        <v>10408</v>
      </c>
      <c r="H4188" t="s">
        <v>10</v>
      </c>
      <c r="I4188" t="s">
        <v>14</v>
      </c>
      <c r="K4188" t="s">
        <v>5291</v>
      </c>
      <c r="L4188" t="s">
        <v>5292</v>
      </c>
    </row>
    <row r="4189" spans="1:12" hidden="1" x14ac:dyDescent="0.25">
      <c r="A4189">
        <v>58</v>
      </c>
      <c r="B4189">
        <v>47</v>
      </c>
      <c r="C4189" s="2" t="s">
        <v>10397</v>
      </c>
      <c r="D4189" s="7">
        <v>40780</v>
      </c>
      <c r="E4189" t="s">
        <v>10408</v>
      </c>
      <c r="F4189" t="s">
        <v>5243</v>
      </c>
      <c r="G4189" t="s">
        <v>10408</v>
      </c>
      <c r="H4189" t="s">
        <v>17</v>
      </c>
      <c r="I4189" t="s">
        <v>18</v>
      </c>
      <c r="K4189" t="s">
        <v>5292</v>
      </c>
      <c r="L4189" t="s">
        <v>5293</v>
      </c>
    </row>
    <row r="4190" spans="1:12" hidden="1" x14ac:dyDescent="0.25">
      <c r="A4190">
        <v>58</v>
      </c>
      <c r="B4190">
        <v>48</v>
      </c>
      <c r="C4190" s="2" t="s">
        <v>10397</v>
      </c>
      <c r="D4190" s="7">
        <v>40780</v>
      </c>
      <c r="E4190" t="s">
        <v>10408</v>
      </c>
      <c r="F4190" t="s">
        <v>5243</v>
      </c>
      <c r="G4190" t="s">
        <v>10408</v>
      </c>
      <c r="H4190" t="s">
        <v>10</v>
      </c>
      <c r="I4190" t="s">
        <v>14</v>
      </c>
      <c r="K4190" t="s">
        <v>5293</v>
      </c>
      <c r="L4190" t="s">
        <v>5294</v>
      </c>
    </row>
    <row r="4191" spans="1:12" hidden="1" x14ac:dyDescent="0.25">
      <c r="A4191">
        <v>58</v>
      </c>
      <c r="B4191">
        <v>49</v>
      </c>
      <c r="C4191" s="2" t="s">
        <v>10397</v>
      </c>
      <c r="D4191" s="7">
        <v>40780</v>
      </c>
      <c r="E4191" t="s">
        <v>10408</v>
      </c>
      <c r="F4191" t="s">
        <v>5243</v>
      </c>
      <c r="G4191" t="s">
        <v>10408</v>
      </c>
      <c r="H4191" t="s">
        <v>17</v>
      </c>
      <c r="I4191" t="s">
        <v>101</v>
      </c>
      <c r="K4191" t="s">
        <v>5294</v>
      </c>
      <c r="L4191" t="s">
        <v>5295</v>
      </c>
    </row>
    <row r="4192" spans="1:12" hidden="1" x14ac:dyDescent="0.25">
      <c r="A4192">
        <v>58</v>
      </c>
      <c r="B4192">
        <v>50</v>
      </c>
      <c r="C4192" s="2" t="s">
        <v>10397</v>
      </c>
      <c r="D4192" s="7">
        <v>40780</v>
      </c>
      <c r="E4192" t="s">
        <v>10408</v>
      </c>
      <c r="F4192" t="s">
        <v>5243</v>
      </c>
      <c r="G4192" t="s">
        <v>10408</v>
      </c>
      <c r="H4192" t="s">
        <v>33</v>
      </c>
      <c r="I4192" t="s">
        <v>34</v>
      </c>
      <c r="K4192" t="s">
        <v>5295</v>
      </c>
      <c r="L4192" t="s">
        <v>5295</v>
      </c>
    </row>
    <row r="4193" spans="1:14" hidden="1" x14ac:dyDescent="0.25">
      <c r="A4193">
        <v>58</v>
      </c>
      <c r="B4193">
        <v>51</v>
      </c>
      <c r="C4193" s="2" t="s">
        <v>10397</v>
      </c>
      <c r="D4193" s="7">
        <v>40780</v>
      </c>
      <c r="E4193" t="s">
        <v>10408</v>
      </c>
      <c r="F4193" t="s">
        <v>5243</v>
      </c>
      <c r="G4193" t="s">
        <v>10408</v>
      </c>
      <c r="H4193" t="s">
        <v>162</v>
      </c>
      <c r="I4193" t="s">
        <v>722</v>
      </c>
      <c r="K4193" t="s">
        <v>5295</v>
      </c>
      <c r="L4193" t="s">
        <v>5296</v>
      </c>
    </row>
    <row r="4194" spans="1:14" hidden="1" x14ac:dyDescent="0.25">
      <c r="A4194">
        <v>58</v>
      </c>
      <c r="B4194">
        <v>52</v>
      </c>
      <c r="C4194" s="2" t="s">
        <v>10397</v>
      </c>
      <c r="D4194" s="7">
        <v>40780</v>
      </c>
      <c r="E4194" t="s">
        <v>10408</v>
      </c>
      <c r="F4194" t="s">
        <v>5243</v>
      </c>
      <c r="G4194" t="s">
        <v>10408</v>
      </c>
      <c r="H4194" t="s">
        <v>21</v>
      </c>
      <c r="I4194" t="s">
        <v>334</v>
      </c>
      <c r="K4194" t="s">
        <v>5297</v>
      </c>
      <c r="L4194" t="s">
        <v>5298</v>
      </c>
    </row>
    <row r="4195" spans="1:14" hidden="1" x14ac:dyDescent="0.25">
      <c r="A4195">
        <v>58</v>
      </c>
      <c r="B4195">
        <v>53</v>
      </c>
      <c r="C4195" s="2" t="s">
        <v>10397</v>
      </c>
      <c r="D4195" s="7">
        <v>40780</v>
      </c>
      <c r="E4195" t="s">
        <v>10408</v>
      </c>
      <c r="F4195" t="s">
        <v>5243</v>
      </c>
      <c r="G4195" t="s">
        <v>10408</v>
      </c>
      <c r="H4195" t="s">
        <v>24</v>
      </c>
      <c r="I4195" t="s">
        <v>10323</v>
      </c>
      <c r="K4195" t="s">
        <v>5299</v>
      </c>
      <c r="L4195" t="s">
        <v>5300</v>
      </c>
    </row>
    <row r="4196" spans="1:14" hidden="1" x14ac:dyDescent="0.25">
      <c r="A4196">
        <v>58</v>
      </c>
      <c r="B4196">
        <v>54</v>
      </c>
      <c r="C4196" s="2" t="s">
        <v>10397</v>
      </c>
      <c r="D4196" s="7">
        <v>40780</v>
      </c>
      <c r="E4196" t="s">
        <v>10408</v>
      </c>
      <c r="F4196" t="s">
        <v>5243</v>
      </c>
      <c r="G4196" t="s">
        <v>10408</v>
      </c>
      <c r="H4196" t="s">
        <v>10</v>
      </c>
      <c r="I4196" t="s">
        <v>14</v>
      </c>
      <c r="K4196" t="s">
        <v>5300</v>
      </c>
      <c r="L4196" t="s">
        <v>5301</v>
      </c>
    </row>
    <row r="4197" spans="1:14" hidden="1" x14ac:dyDescent="0.25">
      <c r="A4197">
        <v>58</v>
      </c>
      <c r="B4197">
        <v>55</v>
      </c>
      <c r="C4197" s="2" t="s">
        <v>10397</v>
      </c>
      <c r="D4197" s="7">
        <v>40780</v>
      </c>
      <c r="E4197" t="s">
        <v>10408</v>
      </c>
      <c r="F4197" t="s">
        <v>5243</v>
      </c>
      <c r="G4197" t="s">
        <v>10408</v>
      </c>
      <c r="H4197" t="s">
        <v>17</v>
      </c>
      <c r="I4197" t="s">
        <v>101</v>
      </c>
      <c r="K4197" t="s">
        <v>5301</v>
      </c>
      <c r="L4197" t="s">
        <v>5302</v>
      </c>
    </row>
    <row r="4198" spans="1:14" hidden="1" x14ac:dyDescent="0.25">
      <c r="A4198">
        <v>58</v>
      </c>
      <c r="B4198">
        <v>56</v>
      </c>
      <c r="C4198" s="2" t="s">
        <v>10397</v>
      </c>
      <c r="D4198" s="7">
        <v>40780</v>
      </c>
      <c r="E4198" t="s">
        <v>10408</v>
      </c>
      <c r="F4198" t="s">
        <v>5243</v>
      </c>
      <c r="G4198" t="s">
        <v>10408</v>
      </c>
      <c r="H4198" t="s">
        <v>24</v>
      </c>
      <c r="I4198" t="s">
        <v>10323</v>
      </c>
      <c r="K4198" t="s">
        <v>5303</v>
      </c>
      <c r="L4198" t="s">
        <v>5304</v>
      </c>
    </row>
    <row r="4199" spans="1:14" hidden="1" x14ac:dyDescent="0.25">
      <c r="A4199">
        <v>58</v>
      </c>
      <c r="B4199">
        <v>57</v>
      </c>
      <c r="C4199" s="2" t="s">
        <v>10397</v>
      </c>
      <c r="D4199" s="7">
        <v>40780</v>
      </c>
      <c r="E4199" t="s">
        <v>10408</v>
      </c>
      <c r="F4199" t="s">
        <v>5243</v>
      </c>
      <c r="G4199" t="s">
        <v>10408</v>
      </c>
      <c r="H4199" t="s">
        <v>10</v>
      </c>
      <c r="I4199" t="s">
        <v>113</v>
      </c>
      <c r="K4199" t="s">
        <v>5304</v>
      </c>
      <c r="L4199" t="s">
        <v>5305</v>
      </c>
    </row>
    <row r="4200" spans="1:14" hidden="1" x14ac:dyDescent="0.25">
      <c r="A4200">
        <v>58</v>
      </c>
      <c r="B4200">
        <v>58</v>
      </c>
      <c r="C4200" s="2" t="s">
        <v>10397</v>
      </c>
      <c r="D4200" s="7">
        <v>40780</v>
      </c>
      <c r="E4200" t="s">
        <v>10408</v>
      </c>
      <c r="F4200" t="s">
        <v>5243</v>
      </c>
      <c r="G4200" t="s">
        <v>10408</v>
      </c>
      <c r="H4200" t="s">
        <v>10</v>
      </c>
      <c r="I4200" t="s">
        <v>118</v>
      </c>
      <c r="K4200" t="s">
        <v>5305</v>
      </c>
      <c r="L4200" t="s">
        <v>5306</v>
      </c>
    </row>
    <row r="4201" spans="1:14" hidden="1" x14ac:dyDescent="0.25">
      <c r="A4201">
        <v>58</v>
      </c>
      <c r="B4201">
        <v>59</v>
      </c>
      <c r="C4201" s="2" t="s">
        <v>10397</v>
      </c>
      <c r="D4201" s="7">
        <v>40780</v>
      </c>
      <c r="E4201" t="s">
        <v>10408</v>
      </c>
      <c r="F4201" t="s">
        <v>5243</v>
      </c>
      <c r="G4201" t="s">
        <v>10408</v>
      </c>
      <c r="H4201" t="s">
        <v>17</v>
      </c>
      <c r="I4201" t="s">
        <v>101</v>
      </c>
      <c r="K4201" t="s">
        <v>5306</v>
      </c>
      <c r="L4201" t="s">
        <v>5307</v>
      </c>
    </row>
    <row r="4202" spans="1:14" hidden="1" x14ac:dyDescent="0.25">
      <c r="A4202">
        <v>58</v>
      </c>
      <c r="B4202">
        <v>60</v>
      </c>
      <c r="C4202" s="2" t="s">
        <v>10397</v>
      </c>
      <c r="D4202" s="7">
        <v>40780</v>
      </c>
      <c r="E4202" t="s">
        <v>10408</v>
      </c>
      <c r="F4202" t="s">
        <v>5243</v>
      </c>
      <c r="G4202" t="s">
        <v>10408</v>
      </c>
      <c r="H4202" t="s">
        <v>33</v>
      </c>
      <c r="I4202" t="s">
        <v>34</v>
      </c>
      <c r="K4202" t="s">
        <v>5307</v>
      </c>
      <c r="L4202" t="s">
        <v>5308</v>
      </c>
    </row>
    <row r="4203" spans="1:14" hidden="1" x14ac:dyDescent="0.25">
      <c r="A4203">
        <v>58</v>
      </c>
      <c r="B4203">
        <v>61</v>
      </c>
      <c r="C4203" s="2" t="s">
        <v>10397</v>
      </c>
      <c r="D4203" s="7">
        <v>40780</v>
      </c>
      <c r="E4203" t="s">
        <v>10408</v>
      </c>
      <c r="F4203" t="s">
        <v>5243</v>
      </c>
      <c r="G4203" t="s">
        <v>10408</v>
      </c>
      <c r="H4203" t="s">
        <v>21</v>
      </c>
      <c r="I4203" t="s">
        <v>22</v>
      </c>
      <c r="K4203" t="s">
        <v>5308</v>
      </c>
      <c r="L4203" t="s">
        <v>5309</v>
      </c>
    </row>
    <row r="4204" spans="1:14" hidden="1" x14ac:dyDescent="0.25">
      <c r="A4204">
        <v>58</v>
      </c>
      <c r="B4204">
        <v>62</v>
      </c>
      <c r="C4204" s="2" t="s">
        <v>10397</v>
      </c>
      <c r="D4204" s="7">
        <v>40780</v>
      </c>
      <c r="E4204" t="s">
        <v>10408</v>
      </c>
      <c r="F4204" t="s">
        <v>5243</v>
      </c>
      <c r="G4204" t="s">
        <v>10408</v>
      </c>
      <c r="H4204" t="s">
        <v>24</v>
      </c>
      <c r="I4204" t="s">
        <v>10323</v>
      </c>
      <c r="K4204" t="s">
        <v>5309</v>
      </c>
      <c r="L4204" t="s">
        <v>5310</v>
      </c>
    </row>
    <row r="4205" spans="1:14" hidden="1" x14ac:dyDescent="0.25">
      <c r="A4205">
        <v>58</v>
      </c>
      <c r="B4205">
        <v>63</v>
      </c>
      <c r="C4205" s="2" t="s">
        <v>10397</v>
      </c>
      <c r="D4205" s="7">
        <v>40780</v>
      </c>
      <c r="E4205" t="s">
        <v>10408</v>
      </c>
      <c r="F4205" t="s">
        <v>5243</v>
      </c>
      <c r="G4205" t="s">
        <v>10408</v>
      </c>
      <c r="H4205" t="s">
        <v>10</v>
      </c>
      <c r="I4205" t="s">
        <v>113</v>
      </c>
      <c r="K4205" t="s">
        <v>5310</v>
      </c>
      <c r="L4205" t="s">
        <v>5311</v>
      </c>
    </row>
    <row r="4206" spans="1:14" hidden="1" x14ac:dyDescent="0.25">
      <c r="A4206">
        <v>58</v>
      </c>
      <c r="B4206">
        <v>64</v>
      </c>
      <c r="C4206" s="2" t="s">
        <v>10397</v>
      </c>
      <c r="D4206" s="7">
        <v>40780</v>
      </c>
      <c r="E4206" t="s">
        <v>10408</v>
      </c>
      <c r="F4206" t="s">
        <v>5243</v>
      </c>
      <c r="G4206" t="s">
        <v>10408</v>
      </c>
      <c r="H4206" t="s">
        <v>17</v>
      </c>
      <c r="I4206" t="s">
        <v>292</v>
      </c>
      <c r="K4206" t="s">
        <v>5311</v>
      </c>
      <c r="L4206" t="s">
        <v>5312</v>
      </c>
    </row>
    <row r="4207" spans="1:14" hidden="1" x14ac:dyDescent="0.25">
      <c r="A4207">
        <v>58</v>
      </c>
      <c r="B4207">
        <v>65</v>
      </c>
      <c r="C4207" s="2" t="s">
        <v>10397</v>
      </c>
      <c r="D4207" s="7">
        <v>40780</v>
      </c>
      <c r="E4207" t="s">
        <v>10408</v>
      </c>
      <c r="F4207" t="s">
        <v>5243</v>
      </c>
      <c r="G4207" t="s">
        <v>10408</v>
      </c>
      <c r="H4207" t="s">
        <v>17</v>
      </c>
      <c r="I4207" t="s">
        <v>101</v>
      </c>
      <c r="K4207" t="s">
        <v>5312</v>
      </c>
      <c r="L4207" t="s">
        <v>5313</v>
      </c>
    </row>
    <row r="4208" spans="1:14" hidden="1" x14ac:dyDescent="0.25">
      <c r="A4208">
        <v>58</v>
      </c>
      <c r="B4208">
        <v>66</v>
      </c>
      <c r="C4208" s="2" t="s">
        <v>10397</v>
      </c>
      <c r="D4208" s="7">
        <v>40780</v>
      </c>
      <c r="E4208" t="s">
        <v>10408</v>
      </c>
      <c r="F4208" t="s">
        <v>5243</v>
      </c>
      <c r="G4208" t="s">
        <v>10408</v>
      </c>
      <c r="H4208" t="s">
        <v>53</v>
      </c>
      <c r="I4208" t="s">
        <v>2223</v>
      </c>
      <c r="J4208" t="s">
        <v>80</v>
      </c>
      <c r="K4208" t="s">
        <v>5313</v>
      </c>
      <c r="L4208" t="s">
        <v>5314</v>
      </c>
      <c r="N4208">
        <v>6</v>
      </c>
    </row>
    <row r="4209" spans="1:14" hidden="1" x14ac:dyDescent="0.25">
      <c r="A4209">
        <v>58</v>
      </c>
      <c r="B4209">
        <v>67</v>
      </c>
      <c r="C4209" s="2" t="s">
        <v>10397</v>
      </c>
      <c r="D4209" s="7">
        <v>40780</v>
      </c>
      <c r="E4209" t="s">
        <v>10408</v>
      </c>
      <c r="F4209" t="s">
        <v>5243</v>
      </c>
      <c r="G4209" t="s">
        <v>10408</v>
      </c>
      <c r="H4209" t="s">
        <v>17</v>
      </c>
      <c r="I4209" t="s">
        <v>154</v>
      </c>
      <c r="K4209" t="s">
        <v>5314</v>
      </c>
      <c r="L4209" t="s">
        <v>1209</v>
      </c>
    </row>
    <row r="4210" spans="1:14" hidden="1" x14ac:dyDescent="0.25">
      <c r="A4210">
        <v>58</v>
      </c>
      <c r="B4210">
        <v>68</v>
      </c>
      <c r="C4210" s="2" t="s">
        <v>10397</v>
      </c>
      <c r="D4210" s="7">
        <v>40780</v>
      </c>
      <c r="E4210" t="s">
        <v>10408</v>
      </c>
      <c r="F4210" t="s">
        <v>5243</v>
      </c>
      <c r="G4210" t="s">
        <v>10408</v>
      </c>
      <c r="H4210" t="s">
        <v>53</v>
      </c>
      <c r="I4210" t="s">
        <v>772</v>
      </c>
      <c r="J4210" t="s">
        <v>80</v>
      </c>
      <c r="K4210" t="s">
        <v>1209</v>
      </c>
      <c r="L4210" t="s">
        <v>5315</v>
      </c>
      <c r="M4210" t="s">
        <v>313</v>
      </c>
      <c r="N4210">
        <v>6</v>
      </c>
    </row>
    <row r="4211" spans="1:14" hidden="1" x14ac:dyDescent="0.25">
      <c r="A4211">
        <v>58</v>
      </c>
      <c r="B4211">
        <v>69</v>
      </c>
      <c r="C4211" s="2" t="s">
        <v>10397</v>
      </c>
      <c r="D4211" s="7">
        <v>40780</v>
      </c>
      <c r="E4211" t="s">
        <v>10408</v>
      </c>
      <c r="F4211" t="s">
        <v>5243</v>
      </c>
      <c r="G4211" t="s">
        <v>10408</v>
      </c>
      <c r="H4211" t="s">
        <v>21</v>
      </c>
      <c r="I4211" t="s">
        <v>22</v>
      </c>
      <c r="K4211" t="s">
        <v>5315</v>
      </c>
      <c r="L4211" t="s">
        <v>5316</v>
      </c>
    </row>
    <row r="4212" spans="1:14" hidden="1" x14ac:dyDescent="0.25">
      <c r="A4212">
        <v>58</v>
      </c>
      <c r="B4212">
        <v>70</v>
      </c>
      <c r="C4212" s="2" t="s">
        <v>10397</v>
      </c>
      <c r="D4212" s="7">
        <v>40780</v>
      </c>
      <c r="E4212" t="s">
        <v>10408</v>
      </c>
      <c r="F4212" t="s">
        <v>5243</v>
      </c>
      <c r="G4212" t="s">
        <v>10408</v>
      </c>
      <c r="H4212" t="s">
        <v>24</v>
      </c>
      <c r="I4212" t="s">
        <v>10323</v>
      </c>
      <c r="K4212" t="s">
        <v>5317</v>
      </c>
      <c r="L4212" t="s">
        <v>5318</v>
      </c>
    </row>
    <row r="4213" spans="1:14" hidden="1" x14ac:dyDescent="0.25">
      <c r="A4213">
        <v>58</v>
      </c>
      <c r="B4213">
        <v>71</v>
      </c>
      <c r="C4213" s="2" t="s">
        <v>10397</v>
      </c>
      <c r="D4213" s="7">
        <v>40780</v>
      </c>
      <c r="E4213" t="s">
        <v>10408</v>
      </c>
      <c r="F4213" t="s">
        <v>5243</v>
      </c>
      <c r="G4213" t="s">
        <v>10408</v>
      </c>
      <c r="H4213" t="s">
        <v>17</v>
      </c>
      <c r="I4213" t="s">
        <v>101</v>
      </c>
      <c r="K4213" t="s">
        <v>5318</v>
      </c>
      <c r="L4213" t="s">
        <v>5319</v>
      </c>
    </row>
    <row r="4214" spans="1:14" hidden="1" x14ac:dyDescent="0.25">
      <c r="A4214">
        <v>58</v>
      </c>
      <c r="B4214">
        <v>72</v>
      </c>
      <c r="C4214" s="2" t="s">
        <v>10397</v>
      </c>
      <c r="D4214" s="7">
        <v>40780</v>
      </c>
      <c r="E4214" t="s">
        <v>10408</v>
      </c>
      <c r="F4214" t="s">
        <v>5243</v>
      </c>
      <c r="G4214" t="s">
        <v>10408</v>
      </c>
      <c r="H4214" t="s">
        <v>53</v>
      </c>
      <c r="I4214" t="s">
        <v>91</v>
      </c>
      <c r="J4214" t="s">
        <v>80</v>
      </c>
      <c r="K4214" t="s">
        <v>5319</v>
      </c>
      <c r="L4214" t="s">
        <v>5319</v>
      </c>
      <c r="N4214">
        <v>7</v>
      </c>
    </row>
    <row r="4215" spans="1:14" hidden="1" x14ac:dyDescent="0.25">
      <c r="A4215">
        <v>58</v>
      </c>
      <c r="B4215">
        <v>73</v>
      </c>
      <c r="C4215" s="2" t="s">
        <v>10397</v>
      </c>
      <c r="D4215" s="7">
        <v>40780</v>
      </c>
      <c r="E4215" t="s">
        <v>10408</v>
      </c>
      <c r="F4215" t="s">
        <v>5243</v>
      </c>
      <c r="G4215" t="s">
        <v>10408</v>
      </c>
      <c r="H4215" t="s">
        <v>17</v>
      </c>
      <c r="I4215" t="s">
        <v>73</v>
      </c>
      <c r="K4215" t="s">
        <v>5319</v>
      </c>
      <c r="L4215" t="s">
        <v>5320</v>
      </c>
    </row>
    <row r="4216" spans="1:14" hidden="1" x14ac:dyDescent="0.25">
      <c r="A4216">
        <v>58</v>
      </c>
      <c r="B4216">
        <v>74</v>
      </c>
      <c r="C4216" s="2" t="s">
        <v>10397</v>
      </c>
      <c r="D4216" s="7">
        <v>40780</v>
      </c>
      <c r="E4216" t="s">
        <v>10408</v>
      </c>
      <c r="F4216" t="s">
        <v>5243</v>
      </c>
      <c r="G4216" t="s">
        <v>10408</v>
      </c>
      <c r="H4216" t="s">
        <v>33</v>
      </c>
      <c r="I4216" t="s">
        <v>192</v>
      </c>
      <c r="K4216" t="s">
        <v>5320</v>
      </c>
      <c r="L4216" t="s">
        <v>5321</v>
      </c>
    </row>
    <row r="4217" spans="1:14" hidden="1" x14ac:dyDescent="0.25">
      <c r="A4217">
        <v>58</v>
      </c>
      <c r="B4217">
        <v>75</v>
      </c>
      <c r="C4217" s="2" t="s">
        <v>10397</v>
      </c>
      <c r="D4217" s="7">
        <v>40780</v>
      </c>
      <c r="E4217" t="s">
        <v>10408</v>
      </c>
      <c r="F4217" t="s">
        <v>5243</v>
      </c>
      <c r="G4217" t="s">
        <v>10408</v>
      </c>
      <c r="H4217" t="s">
        <v>21</v>
      </c>
      <c r="I4217" t="s">
        <v>22</v>
      </c>
      <c r="K4217" t="s">
        <v>5321</v>
      </c>
      <c r="L4217" t="s">
        <v>5322</v>
      </c>
    </row>
    <row r="4218" spans="1:14" hidden="1" x14ac:dyDescent="0.25">
      <c r="A4218">
        <v>58</v>
      </c>
      <c r="B4218">
        <v>76</v>
      </c>
      <c r="C4218" s="2" t="s">
        <v>10397</v>
      </c>
      <c r="D4218" s="7">
        <v>40780</v>
      </c>
      <c r="E4218" t="s">
        <v>10408</v>
      </c>
      <c r="F4218" t="s">
        <v>5243</v>
      </c>
      <c r="G4218" t="s">
        <v>10408</v>
      </c>
      <c r="H4218" t="s">
        <v>24</v>
      </c>
      <c r="I4218" t="s">
        <v>10323</v>
      </c>
      <c r="K4218" t="s">
        <v>5323</v>
      </c>
      <c r="L4218" t="s">
        <v>5324</v>
      </c>
    </row>
    <row r="4219" spans="1:14" hidden="1" x14ac:dyDescent="0.25">
      <c r="A4219">
        <v>58</v>
      </c>
      <c r="B4219">
        <v>77</v>
      </c>
      <c r="C4219" s="2" t="s">
        <v>10397</v>
      </c>
      <c r="D4219" s="7">
        <v>40780</v>
      </c>
      <c r="E4219" t="s">
        <v>10408</v>
      </c>
      <c r="F4219" t="s">
        <v>5243</v>
      </c>
      <c r="G4219" t="s">
        <v>10408</v>
      </c>
      <c r="H4219" t="s">
        <v>10</v>
      </c>
      <c r="I4219" t="s">
        <v>118</v>
      </c>
      <c r="K4219" t="s">
        <v>5324</v>
      </c>
      <c r="L4219" t="s">
        <v>5325</v>
      </c>
    </row>
    <row r="4220" spans="1:14" hidden="1" x14ac:dyDescent="0.25">
      <c r="A4220">
        <v>58</v>
      </c>
      <c r="B4220">
        <v>78</v>
      </c>
      <c r="C4220" s="2" t="s">
        <v>10397</v>
      </c>
      <c r="D4220" s="7">
        <v>40780</v>
      </c>
      <c r="E4220" t="s">
        <v>10408</v>
      </c>
      <c r="F4220" t="s">
        <v>5243</v>
      </c>
      <c r="G4220" t="s">
        <v>10408</v>
      </c>
      <c r="H4220" t="s">
        <v>17</v>
      </c>
      <c r="I4220" t="s">
        <v>101</v>
      </c>
      <c r="K4220" t="s">
        <v>5325</v>
      </c>
      <c r="L4220" t="s">
        <v>5326</v>
      </c>
    </row>
    <row r="4221" spans="1:14" hidden="1" x14ac:dyDescent="0.25">
      <c r="A4221">
        <v>58</v>
      </c>
      <c r="B4221">
        <v>79</v>
      </c>
      <c r="C4221" s="2" t="s">
        <v>10397</v>
      </c>
      <c r="D4221" s="7">
        <v>40780</v>
      </c>
      <c r="E4221" t="s">
        <v>10408</v>
      </c>
      <c r="F4221" t="s">
        <v>5243</v>
      </c>
      <c r="G4221" t="s">
        <v>10408</v>
      </c>
      <c r="H4221" t="s">
        <v>53</v>
      </c>
      <c r="I4221" t="s">
        <v>91</v>
      </c>
      <c r="J4221" t="s">
        <v>80</v>
      </c>
      <c r="K4221" t="s">
        <v>5326</v>
      </c>
      <c r="L4221" t="s">
        <v>5326</v>
      </c>
      <c r="N4221">
        <v>7</v>
      </c>
    </row>
    <row r="4222" spans="1:14" hidden="1" x14ac:dyDescent="0.25">
      <c r="A4222">
        <v>58</v>
      </c>
      <c r="B4222">
        <v>80</v>
      </c>
      <c r="C4222" s="2" t="s">
        <v>10397</v>
      </c>
      <c r="D4222" s="7">
        <v>40780</v>
      </c>
      <c r="E4222" t="s">
        <v>10408</v>
      </c>
      <c r="F4222" t="s">
        <v>5243</v>
      </c>
      <c r="G4222" t="s">
        <v>10408</v>
      </c>
      <c r="H4222" t="s">
        <v>17</v>
      </c>
      <c r="I4222" t="s">
        <v>101</v>
      </c>
      <c r="K4222" t="s">
        <v>5326</v>
      </c>
      <c r="L4222" t="s">
        <v>5327</v>
      </c>
    </row>
    <row r="4223" spans="1:14" hidden="1" x14ac:dyDescent="0.25">
      <c r="A4223">
        <v>58</v>
      </c>
      <c r="B4223">
        <v>81</v>
      </c>
      <c r="C4223" s="2" t="s">
        <v>10397</v>
      </c>
      <c r="D4223" s="7">
        <v>40780</v>
      </c>
      <c r="E4223" t="s">
        <v>10408</v>
      </c>
      <c r="F4223" t="s">
        <v>5243</v>
      </c>
      <c r="G4223" t="s">
        <v>10408</v>
      </c>
      <c r="H4223" t="s">
        <v>53</v>
      </c>
      <c r="I4223" t="s">
        <v>79</v>
      </c>
      <c r="J4223" t="s">
        <v>80</v>
      </c>
      <c r="K4223" t="s">
        <v>5327</v>
      </c>
      <c r="L4223" t="s">
        <v>5327</v>
      </c>
      <c r="N4223">
        <v>7</v>
      </c>
    </row>
    <row r="4224" spans="1:14" hidden="1" x14ac:dyDescent="0.25">
      <c r="A4224">
        <v>58</v>
      </c>
      <c r="B4224">
        <v>82</v>
      </c>
      <c r="C4224" s="2" t="s">
        <v>10397</v>
      </c>
      <c r="D4224" s="7">
        <v>40780</v>
      </c>
      <c r="E4224" t="s">
        <v>10408</v>
      </c>
      <c r="F4224" t="s">
        <v>5243</v>
      </c>
      <c r="G4224" t="s">
        <v>10408</v>
      </c>
      <c r="H4224" t="s">
        <v>162</v>
      </c>
      <c r="I4224" t="s">
        <v>722</v>
      </c>
      <c r="K4224" t="s">
        <v>5327</v>
      </c>
      <c r="L4224" t="s">
        <v>5328</v>
      </c>
    </row>
    <row r="4225" spans="1:14" hidden="1" x14ac:dyDescent="0.25">
      <c r="A4225">
        <v>58</v>
      </c>
      <c r="B4225">
        <v>83</v>
      </c>
      <c r="C4225" s="2" t="s">
        <v>10397</v>
      </c>
      <c r="D4225" s="7">
        <v>40780</v>
      </c>
      <c r="E4225" t="s">
        <v>10408</v>
      </c>
      <c r="F4225" t="s">
        <v>5243</v>
      </c>
      <c r="G4225" t="s">
        <v>10408</v>
      </c>
      <c r="H4225" t="s">
        <v>21</v>
      </c>
      <c r="I4225" t="s">
        <v>286</v>
      </c>
      <c r="K4225" t="s">
        <v>5329</v>
      </c>
      <c r="L4225" t="s">
        <v>5330</v>
      </c>
    </row>
    <row r="4226" spans="1:14" hidden="1" x14ac:dyDescent="0.25">
      <c r="A4226">
        <v>58</v>
      </c>
      <c r="B4226">
        <v>84</v>
      </c>
      <c r="C4226" s="2" t="s">
        <v>10397</v>
      </c>
      <c r="D4226" s="7">
        <v>40780</v>
      </c>
      <c r="E4226" t="s">
        <v>10408</v>
      </c>
      <c r="F4226" t="s">
        <v>5243</v>
      </c>
      <c r="G4226" t="s">
        <v>10408</v>
      </c>
      <c r="H4226" t="s">
        <v>24</v>
      </c>
      <c r="I4226" t="s">
        <v>10323</v>
      </c>
      <c r="K4226" t="s">
        <v>5331</v>
      </c>
      <c r="L4226" t="s">
        <v>5332</v>
      </c>
    </row>
    <row r="4227" spans="1:14" hidden="1" x14ac:dyDescent="0.25">
      <c r="A4227">
        <v>58</v>
      </c>
      <c r="B4227">
        <v>85</v>
      </c>
      <c r="C4227" s="2" t="s">
        <v>10397</v>
      </c>
      <c r="D4227" s="7">
        <v>40780</v>
      </c>
      <c r="E4227" t="s">
        <v>10408</v>
      </c>
      <c r="F4227" t="s">
        <v>5243</v>
      </c>
      <c r="G4227" t="s">
        <v>10408</v>
      </c>
      <c r="H4227" t="s">
        <v>10</v>
      </c>
      <c r="I4227" t="s">
        <v>118</v>
      </c>
      <c r="K4227" t="s">
        <v>5332</v>
      </c>
      <c r="L4227" t="s">
        <v>5333</v>
      </c>
    </row>
    <row r="4228" spans="1:14" hidden="1" x14ac:dyDescent="0.25">
      <c r="A4228">
        <v>58</v>
      </c>
      <c r="B4228">
        <v>86</v>
      </c>
      <c r="C4228" s="2" t="s">
        <v>10397</v>
      </c>
      <c r="D4228" s="7">
        <v>40780</v>
      </c>
      <c r="E4228" t="s">
        <v>10408</v>
      </c>
      <c r="F4228" t="s">
        <v>5243</v>
      </c>
      <c r="G4228" t="s">
        <v>10408</v>
      </c>
      <c r="H4228" t="s">
        <v>17</v>
      </c>
      <c r="I4228" t="s">
        <v>73</v>
      </c>
      <c r="K4228" t="s">
        <v>5333</v>
      </c>
      <c r="L4228" t="s">
        <v>5334</v>
      </c>
    </row>
    <row r="4229" spans="1:14" hidden="1" x14ac:dyDescent="0.25">
      <c r="A4229">
        <v>58</v>
      </c>
      <c r="B4229">
        <v>87</v>
      </c>
      <c r="C4229" s="2" t="s">
        <v>10397</v>
      </c>
      <c r="D4229" s="7">
        <v>40780</v>
      </c>
      <c r="E4229" t="s">
        <v>10408</v>
      </c>
      <c r="F4229" t="s">
        <v>5243</v>
      </c>
      <c r="G4229" t="s">
        <v>10408</v>
      </c>
      <c r="H4229" t="s">
        <v>10</v>
      </c>
      <c r="I4229" t="s">
        <v>14</v>
      </c>
      <c r="K4229" t="s">
        <v>5334</v>
      </c>
      <c r="L4229" t="s">
        <v>5335</v>
      </c>
    </row>
    <row r="4230" spans="1:14" hidden="1" x14ac:dyDescent="0.25">
      <c r="A4230">
        <v>58</v>
      </c>
      <c r="B4230">
        <v>88</v>
      </c>
      <c r="C4230" s="2" t="s">
        <v>10397</v>
      </c>
      <c r="D4230" s="7">
        <v>40780</v>
      </c>
      <c r="E4230" t="s">
        <v>10408</v>
      </c>
      <c r="F4230" t="s">
        <v>5243</v>
      </c>
      <c r="G4230" t="s">
        <v>10408</v>
      </c>
      <c r="H4230" t="s">
        <v>17</v>
      </c>
      <c r="I4230" t="s">
        <v>101</v>
      </c>
      <c r="K4230" t="s">
        <v>5335</v>
      </c>
      <c r="L4230" t="s">
        <v>5336</v>
      </c>
    </row>
    <row r="4231" spans="1:14" hidden="1" x14ac:dyDescent="0.25">
      <c r="A4231">
        <v>58</v>
      </c>
      <c r="B4231">
        <v>89</v>
      </c>
      <c r="C4231" s="2" t="s">
        <v>10397</v>
      </c>
      <c r="D4231" s="7">
        <v>40780</v>
      </c>
      <c r="E4231" t="s">
        <v>10408</v>
      </c>
      <c r="F4231" t="s">
        <v>5243</v>
      </c>
      <c r="G4231" t="s">
        <v>10408</v>
      </c>
      <c r="H4231" t="s">
        <v>53</v>
      </c>
      <c r="I4231" t="s">
        <v>79</v>
      </c>
      <c r="J4231" t="s">
        <v>80</v>
      </c>
      <c r="K4231" t="s">
        <v>5336</v>
      </c>
      <c r="L4231" t="s">
        <v>5336</v>
      </c>
      <c r="N4231">
        <v>7</v>
      </c>
    </row>
    <row r="4232" spans="1:14" hidden="1" x14ac:dyDescent="0.25">
      <c r="A4232">
        <v>58</v>
      </c>
      <c r="B4232">
        <v>90</v>
      </c>
      <c r="C4232" s="2" t="s">
        <v>10397</v>
      </c>
      <c r="D4232" s="7">
        <v>40780</v>
      </c>
      <c r="E4232" t="s">
        <v>10408</v>
      </c>
      <c r="F4232" t="s">
        <v>5243</v>
      </c>
      <c r="G4232" t="s">
        <v>10408</v>
      </c>
      <c r="H4232" t="s">
        <v>21</v>
      </c>
      <c r="I4232" t="s">
        <v>286</v>
      </c>
      <c r="K4232" t="s">
        <v>5336</v>
      </c>
      <c r="L4232" t="s">
        <v>5337</v>
      </c>
    </row>
    <row r="4233" spans="1:14" hidden="1" x14ac:dyDescent="0.25">
      <c r="A4233">
        <v>58</v>
      </c>
      <c r="B4233">
        <v>91</v>
      </c>
      <c r="C4233" s="2" t="s">
        <v>10397</v>
      </c>
      <c r="D4233" s="7">
        <v>40780</v>
      </c>
      <c r="E4233" t="s">
        <v>10408</v>
      </c>
      <c r="F4233" t="s">
        <v>5243</v>
      </c>
      <c r="G4233" t="s">
        <v>10408</v>
      </c>
      <c r="H4233" t="s">
        <v>24</v>
      </c>
      <c r="I4233" t="s">
        <v>248</v>
      </c>
      <c r="K4233" t="s">
        <v>5338</v>
      </c>
      <c r="L4233" t="s">
        <v>5339</v>
      </c>
    </row>
    <row r="4234" spans="1:14" hidden="1" x14ac:dyDescent="0.25">
      <c r="A4234">
        <v>59</v>
      </c>
      <c r="B4234">
        <v>1</v>
      </c>
      <c r="C4234" t="s">
        <v>10406</v>
      </c>
      <c r="D4234" s="7">
        <v>40524</v>
      </c>
      <c r="E4234" t="s">
        <v>10407</v>
      </c>
      <c r="F4234" t="s">
        <v>5340</v>
      </c>
      <c r="G4234" t="s">
        <v>10407</v>
      </c>
      <c r="H4234" t="s">
        <v>10</v>
      </c>
      <c r="I4234" t="s">
        <v>11</v>
      </c>
      <c r="K4234" t="s">
        <v>5341</v>
      </c>
      <c r="L4234" t="s">
        <v>5342</v>
      </c>
    </row>
    <row r="4235" spans="1:14" hidden="1" x14ac:dyDescent="0.25">
      <c r="A4235">
        <v>59</v>
      </c>
      <c r="B4235">
        <v>2</v>
      </c>
      <c r="C4235" t="s">
        <v>10406</v>
      </c>
      <c r="D4235" s="7">
        <v>40524</v>
      </c>
      <c r="E4235" t="s">
        <v>10407</v>
      </c>
      <c r="F4235" t="s">
        <v>5340</v>
      </c>
      <c r="G4235" t="s">
        <v>10407</v>
      </c>
      <c r="H4235" t="s">
        <v>10</v>
      </c>
      <c r="I4235" t="s">
        <v>14</v>
      </c>
      <c r="K4235" t="s">
        <v>5343</v>
      </c>
      <c r="L4235" t="s">
        <v>5344</v>
      </c>
    </row>
    <row r="4236" spans="1:14" hidden="1" x14ac:dyDescent="0.25">
      <c r="A4236">
        <v>59</v>
      </c>
      <c r="B4236">
        <v>3</v>
      </c>
      <c r="C4236" t="s">
        <v>10406</v>
      </c>
      <c r="D4236" s="7">
        <v>40524</v>
      </c>
      <c r="E4236" t="s">
        <v>10407</v>
      </c>
      <c r="F4236" t="s">
        <v>5340</v>
      </c>
      <c r="G4236" t="s">
        <v>10407</v>
      </c>
      <c r="H4236" t="s">
        <v>17</v>
      </c>
      <c r="I4236" t="s">
        <v>120</v>
      </c>
      <c r="K4236" t="s">
        <v>5344</v>
      </c>
      <c r="L4236" t="s">
        <v>5345</v>
      </c>
    </row>
    <row r="4237" spans="1:14" hidden="1" x14ac:dyDescent="0.25">
      <c r="A4237">
        <v>59</v>
      </c>
      <c r="B4237">
        <v>4</v>
      </c>
      <c r="C4237" t="s">
        <v>10406</v>
      </c>
      <c r="D4237" s="7">
        <v>40524</v>
      </c>
      <c r="E4237" t="s">
        <v>10407</v>
      </c>
      <c r="F4237" t="s">
        <v>5340</v>
      </c>
      <c r="G4237" t="s">
        <v>10407</v>
      </c>
      <c r="H4237" t="s">
        <v>10</v>
      </c>
      <c r="I4237" t="s">
        <v>14</v>
      </c>
      <c r="K4237" t="s">
        <v>5346</v>
      </c>
      <c r="L4237" t="s">
        <v>5347</v>
      </c>
    </row>
    <row r="4238" spans="1:14" hidden="1" x14ac:dyDescent="0.25">
      <c r="A4238">
        <v>59</v>
      </c>
      <c r="B4238">
        <v>5</v>
      </c>
      <c r="C4238" t="s">
        <v>10406</v>
      </c>
      <c r="D4238" s="7">
        <v>40524</v>
      </c>
      <c r="E4238" t="s">
        <v>10407</v>
      </c>
      <c r="F4238" t="s">
        <v>5340</v>
      </c>
      <c r="G4238" t="s">
        <v>10407</v>
      </c>
      <c r="H4238" t="s">
        <v>17</v>
      </c>
      <c r="I4238" t="s">
        <v>3649</v>
      </c>
      <c r="K4238" t="s">
        <v>5348</v>
      </c>
      <c r="L4238" t="s">
        <v>5349</v>
      </c>
    </row>
    <row r="4239" spans="1:14" hidden="1" x14ac:dyDescent="0.25">
      <c r="A4239">
        <v>59</v>
      </c>
      <c r="B4239">
        <v>6</v>
      </c>
      <c r="C4239" t="s">
        <v>10406</v>
      </c>
      <c r="D4239" s="7">
        <v>40524</v>
      </c>
      <c r="E4239" t="s">
        <v>10407</v>
      </c>
      <c r="F4239" t="s">
        <v>5340</v>
      </c>
      <c r="G4239" t="s">
        <v>10407</v>
      </c>
      <c r="H4239" t="s">
        <v>33</v>
      </c>
      <c r="I4239" t="s">
        <v>161</v>
      </c>
      <c r="K4239" t="s">
        <v>5349</v>
      </c>
      <c r="L4239" t="s">
        <v>5349</v>
      </c>
    </row>
    <row r="4240" spans="1:14" hidden="1" x14ac:dyDescent="0.25">
      <c r="A4240">
        <v>59</v>
      </c>
      <c r="B4240">
        <v>7</v>
      </c>
      <c r="C4240" t="s">
        <v>10406</v>
      </c>
      <c r="D4240" s="7">
        <v>40524</v>
      </c>
      <c r="E4240" t="s">
        <v>10407</v>
      </c>
      <c r="F4240" t="s">
        <v>5340</v>
      </c>
      <c r="G4240" t="s">
        <v>10407</v>
      </c>
      <c r="H4240" t="s">
        <v>17</v>
      </c>
      <c r="I4240" t="s">
        <v>3649</v>
      </c>
      <c r="K4240" t="s">
        <v>5349</v>
      </c>
      <c r="L4240" t="s">
        <v>5350</v>
      </c>
    </row>
    <row r="4241" spans="1:14" hidden="1" x14ac:dyDescent="0.25">
      <c r="A4241">
        <v>59</v>
      </c>
      <c r="B4241">
        <v>8</v>
      </c>
      <c r="C4241" t="s">
        <v>10406</v>
      </c>
      <c r="D4241" s="7">
        <v>40524</v>
      </c>
      <c r="E4241" t="s">
        <v>10407</v>
      </c>
      <c r="F4241" t="s">
        <v>5340</v>
      </c>
      <c r="G4241" t="s">
        <v>10407</v>
      </c>
      <c r="H4241" t="s">
        <v>24</v>
      </c>
      <c r="I4241" t="s">
        <v>10323</v>
      </c>
      <c r="K4241" t="s">
        <v>5351</v>
      </c>
      <c r="L4241" t="s">
        <v>5352</v>
      </c>
    </row>
    <row r="4242" spans="1:14" hidden="1" x14ac:dyDescent="0.25">
      <c r="A4242">
        <v>59</v>
      </c>
      <c r="B4242">
        <v>9</v>
      </c>
      <c r="C4242" t="s">
        <v>10406</v>
      </c>
      <c r="D4242" s="7">
        <v>40524</v>
      </c>
      <c r="E4242" t="s">
        <v>10407</v>
      </c>
      <c r="F4242" t="s">
        <v>5340</v>
      </c>
      <c r="G4242" t="s">
        <v>10407</v>
      </c>
      <c r="H4242" t="s">
        <v>10</v>
      </c>
      <c r="I4242" t="s">
        <v>11</v>
      </c>
      <c r="K4242" t="s">
        <v>5353</v>
      </c>
      <c r="L4242" t="s">
        <v>5354</v>
      </c>
    </row>
    <row r="4243" spans="1:14" hidden="1" x14ac:dyDescent="0.25">
      <c r="A4243">
        <v>59</v>
      </c>
      <c r="B4243">
        <v>10</v>
      </c>
      <c r="C4243" t="s">
        <v>10406</v>
      </c>
      <c r="D4243" s="7">
        <v>40524</v>
      </c>
      <c r="E4243" t="s">
        <v>10407</v>
      </c>
      <c r="F4243" t="s">
        <v>5340</v>
      </c>
      <c r="G4243" t="s">
        <v>10407</v>
      </c>
      <c r="H4243" t="s">
        <v>10</v>
      </c>
      <c r="I4243" t="s">
        <v>14</v>
      </c>
      <c r="K4243" t="s">
        <v>5355</v>
      </c>
      <c r="L4243" t="s">
        <v>5356</v>
      </c>
    </row>
    <row r="4244" spans="1:14" hidden="1" x14ac:dyDescent="0.25">
      <c r="A4244">
        <v>59</v>
      </c>
      <c r="B4244">
        <v>11</v>
      </c>
      <c r="C4244" t="s">
        <v>10406</v>
      </c>
      <c r="D4244" s="7">
        <v>40524</v>
      </c>
      <c r="E4244" t="s">
        <v>10407</v>
      </c>
      <c r="F4244" t="s">
        <v>5340</v>
      </c>
      <c r="G4244" t="s">
        <v>10407</v>
      </c>
      <c r="H4244" t="s">
        <v>17</v>
      </c>
      <c r="I4244" t="s">
        <v>3649</v>
      </c>
      <c r="K4244" t="s">
        <v>5356</v>
      </c>
      <c r="L4244" t="s">
        <v>5357</v>
      </c>
    </row>
    <row r="4245" spans="1:14" hidden="1" x14ac:dyDescent="0.25">
      <c r="A4245">
        <v>59</v>
      </c>
      <c r="B4245">
        <v>12</v>
      </c>
      <c r="C4245" t="s">
        <v>10406</v>
      </c>
      <c r="D4245" s="7">
        <v>40524</v>
      </c>
      <c r="E4245" t="s">
        <v>10407</v>
      </c>
      <c r="F4245" t="s">
        <v>5340</v>
      </c>
      <c r="G4245" t="s">
        <v>10407</v>
      </c>
      <c r="H4245" t="s">
        <v>53</v>
      </c>
      <c r="I4245" t="s">
        <v>772</v>
      </c>
      <c r="J4245" t="s">
        <v>92</v>
      </c>
      <c r="K4245" t="s">
        <v>5357</v>
      </c>
      <c r="L4245" t="s">
        <v>5358</v>
      </c>
      <c r="N4245">
        <v>4</v>
      </c>
    </row>
    <row r="4246" spans="1:14" hidden="1" x14ac:dyDescent="0.25">
      <c r="A4246">
        <v>59</v>
      </c>
      <c r="B4246">
        <v>13</v>
      </c>
      <c r="C4246" t="s">
        <v>10406</v>
      </c>
      <c r="D4246" s="7">
        <v>40524</v>
      </c>
      <c r="E4246" t="s">
        <v>10407</v>
      </c>
      <c r="F4246" t="s">
        <v>5340</v>
      </c>
      <c r="G4246" t="s">
        <v>10407</v>
      </c>
      <c r="H4246" t="s">
        <v>24</v>
      </c>
      <c r="I4246" t="s">
        <v>10323</v>
      </c>
      <c r="K4246" t="s">
        <v>3527</v>
      </c>
      <c r="L4246" t="s">
        <v>5359</v>
      </c>
    </row>
    <row r="4247" spans="1:14" hidden="1" x14ac:dyDescent="0.25">
      <c r="A4247">
        <v>59</v>
      </c>
      <c r="B4247">
        <v>14</v>
      </c>
      <c r="C4247" t="s">
        <v>10406</v>
      </c>
      <c r="D4247" s="7">
        <v>40524</v>
      </c>
      <c r="E4247" t="s">
        <v>10407</v>
      </c>
      <c r="F4247" t="s">
        <v>5340</v>
      </c>
      <c r="G4247" t="s">
        <v>10407</v>
      </c>
      <c r="H4247" t="s">
        <v>10</v>
      </c>
      <c r="I4247" t="s">
        <v>11</v>
      </c>
      <c r="K4247" t="s">
        <v>5360</v>
      </c>
      <c r="L4247" t="s">
        <v>5361</v>
      </c>
    </row>
    <row r="4248" spans="1:14" hidden="1" x14ac:dyDescent="0.25">
      <c r="A4248">
        <v>59</v>
      </c>
      <c r="B4248">
        <v>15</v>
      </c>
      <c r="C4248" t="s">
        <v>10406</v>
      </c>
      <c r="D4248" s="7">
        <v>40524</v>
      </c>
      <c r="E4248" t="s">
        <v>10407</v>
      </c>
      <c r="F4248" t="s">
        <v>5340</v>
      </c>
      <c r="G4248" t="s">
        <v>10407</v>
      </c>
      <c r="H4248" t="s">
        <v>10</v>
      </c>
      <c r="I4248" t="s">
        <v>11</v>
      </c>
      <c r="K4248" t="s">
        <v>5361</v>
      </c>
      <c r="L4248" t="s">
        <v>5362</v>
      </c>
    </row>
    <row r="4249" spans="1:14" hidden="1" x14ac:dyDescent="0.25">
      <c r="A4249">
        <v>59</v>
      </c>
      <c r="B4249">
        <v>16</v>
      </c>
      <c r="C4249" t="s">
        <v>10406</v>
      </c>
      <c r="D4249" s="7">
        <v>40524</v>
      </c>
      <c r="E4249" t="s">
        <v>10407</v>
      </c>
      <c r="F4249" t="s">
        <v>5340</v>
      </c>
      <c r="G4249" t="s">
        <v>10407</v>
      </c>
      <c r="H4249" t="s">
        <v>17</v>
      </c>
      <c r="I4249" t="s">
        <v>3649</v>
      </c>
      <c r="K4249" t="s">
        <v>5362</v>
      </c>
      <c r="L4249" t="s">
        <v>5363</v>
      </c>
    </row>
    <row r="4250" spans="1:14" hidden="1" x14ac:dyDescent="0.25">
      <c r="A4250">
        <v>59</v>
      </c>
      <c r="B4250">
        <v>17</v>
      </c>
      <c r="C4250" t="s">
        <v>10406</v>
      </c>
      <c r="D4250" s="7">
        <v>40524</v>
      </c>
      <c r="E4250" t="s">
        <v>10407</v>
      </c>
      <c r="F4250" t="s">
        <v>5340</v>
      </c>
      <c r="G4250" t="s">
        <v>10407</v>
      </c>
      <c r="H4250" t="s">
        <v>53</v>
      </c>
      <c r="I4250" t="s">
        <v>772</v>
      </c>
      <c r="J4250" t="s">
        <v>92</v>
      </c>
      <c r="K4250" t="s">
        <v>5363</v>
      </c>
      <c r="L4250" t="s">
        <v>5364</v>
      </c>
      <c r="M4250" t="s">
        <v>313</v>
      </c>
      <c r="N4250">
        <v>4</v>
      </c>
    </row>
    <row r="4251" spans="1:14" hidden="1" x14ac:dyDescent="0.25">
      <c r="A4251">
        <v>59</v>
      </c>
      <c r="B4251">
        <v>18</v>
      </c>
      <c r="C4251" t="s">
        <v>10406</v>
      </c>
      <c r="D4251" s="7">
        <v>40524</v>
      </c>
      <c r="E4251" t="s">
        <v>10407</v>
      </c>
      <c r="F4251" t="s">
        <v>5340</v>
      </c>
      <c r="G4251" t="s">
        <v>10407</v>
      </c>
      <c r="H4251" t="s">
        <v>21</v>
      </c>
      <c r="I4251" t="s">
        <v>22</v>
      </c>
      <c r="K4251" t="s">
        <v>5364</v>
      </c>
      <c r="L4251" t="s">
        <v>5365</v>
      </c>
    </row>
    <row r="4252" spans="1:14" hidden="1" x14ac:dyDescent="0.25">
      <c r="A4252">
        <v>59</v>
      </c>
      <c r="B4252">
        <v>19</v>
      </c>
      <c r="C4252" t="s">
        <v>10406</v>
      </c>
      <c r="D4252" s="7">
        <v>40524</v>
      </c>
      <c r="E4252" t="s">
        <v>10407</v>
      </c>
      <c r="F4252" t="s">
        <v>5340</v>
      </c>
      <c r="G4252" t="s">
        <v>10407</v>
      </c>
      <c r="H4252" t="s">
        <v>24</v>
      </c>
      <c r="I4252" t="s">
        <v>10323</v>
      </c>
      <c r="K4252" t="s">
        <v>5366</v>
      </c>
      <c r="L4252" t="s">
        <v>5367</v>
      </c>
    </row>
    <row r="4253" spans="1:14" hidden="1" x14ac:dyDescent="0.25">
      <c r="A4253">
        <v>59</v>
      </c>
      <c r="B4253">
        <v>20</v>
      </c>
      <c r="C4253" t="s">
        <v>10406</v>
      </c>
      <c r="D4253" s="7">
        <v>40524</v>
      </c>
      <c r="E4253" t="s">
        <v>10407</v>
      </c>
      <c r="F4253" t="s">
        <v>5340</v>
      </c>
      <c r="G4253" t="s">
        <v>10407</v>
      </c>
      <c r="H4253" t="s">
        <v>10</v>
      </c>
      <c r="I4253" t="s">
        <v>11</v>
      </c>
      <c r="K4253" t="s">
        <v>5368</v>
      </c>
      <c r="L4253" t="s">
        <v>5369</v>
      </c>
    </row>
    <row r="4254" spans="1:14" hidden="1" x14ac:dyDescent="0.25">
      <c r="A4254">
        <v>59</v>
      </c>
      <c r="B4254">
        <v>21</v>
      </c>
      <c r="C4254" t="s">
        <v>10406</v>
      </c>
      <c r="D4254" s="7">
        <v>40524</v>
      </c>
      <c r="E4254" t="s">
        <v>10407</v>
      </c>
      <c r="F4254" t="s">
        <v>5340</v>
      </c>
      <c r="G4254" t="s">
        <v>10407</v>
      </c>
      <c r="H4254" t="s">
        <v>10</v>
      </c>
      <c r="I4254" t="s">
        <v>14</v>
      </c>
      <c r="K4254" t="s">
        <v>5369</v>
      </c>
      <c r="L4254" t="s">
        <v>5370</v>
      </c>
    </row>
    <row r="4255" spans="1:14" hidden="1" x14ac:dyDescent="0.25">
      <c r="A4255">
        <v>59</v>
      </c>
      <c r="B4255">
        <v>22</v>
      </c>
      <c r="C4255" t="s">
        <v>10406</v>
      </c>
      <c r="D4255" s="7">
        <v>40524</v>
      </c>
      <c r="E4255" t="s">
        <v>10407</v>
      </c>
      <c r="F4255" t="s">
        <v>5340</v>
      </c>
      <c r="G4255" t="s">
        <v>10407</v>
      </c>
      <c r="H4255" t="s">
        <v>17</v>
      </c>
      <c r="I4255" t="s">
        <v>120</v>
      </c>
      <c r="K4255" t="s">
        <v>5370</v>
      </c>
      <c r="L4255" t="s">
        <v>5371</v>
      </c>
    </row>
    <row r="4256" spans="1:14" hidden="1" x14ac:dyDescent="0.25">
      <c r="A4256">
        <v>59</v>
      </c>
      <c r="B4256">
        <v>23</v>
      </c>
      <c r="C4256" t="s">
        <v>10406</v>
      </c>
      <c r="D4256" s="7">
        <v>40524</v>
      </c>
      <c r="E4256" t="s">
        <v>10407</v>
      </c>
      <c r="F4256" t="s">
        <v>5340</v>
      </c>
      <c r="G4256" t="s">
        <v>10407</v>
      </c>
      <c r="H4256" t="s">
        <v>10</v>
      </c>
      <c r="I4256" t="s">
        <v>14</v>
      </c>
      <c r="K4256" t="s">
        <v>5371</v>
      </c>
      <c r="L4256" t="s">
        <v>5372</v>
      </c>
    </row>
    <row r="4257" spans="1:14" hidden="1" x14ac:dyDescent="0.25">
      <c r="A4257">
        <v>59</v>
      </c>
      <c r="B4257">
        <v>24</v>
      </c>
      <c r="C4257" t="s">
        <v>10406</v>
      </c>
      <c r="D4257" s="7">
        <v>40524</v>
      </c>
      <c r="E4257" t="s">
        <v>10407</v>
      </c>
      <c r="F4257" t="s">
        <v>5340</v>
      </c>
      <c r="G4257" t="s">
        <v>10407</v>
      </c>
      <c r="H4257" t="s">
        <v>17</v>
      </c>
      <c r="I4257" t="s">
        <v>120</v>
      </c>
      <c r="K4257" t="s">
        <v>5373</v>
      </c>
      <c r="L4257" t="s">
        <v>5374</v>
      </c>
    </row>
    <row r="4258" spans="1:14" hidden="1" x14ac:dyDescent="0.25">
      <c r="A4258">
        <v>59</v>
      </c>
      <c r="B4258">
        <v>25</v>
      </c>
      <c r="C4258" t="s">
        <v>10406</v>
      </c>
      <c r="D4258" s="7">
        <v>40524</v>
      </c>
      <c r="E4258" t="s">
        <v>10407</v>
      </c>
      <c r="F4258" t="s">
        <v>5340</v>
      </c>
      <c r="G4258" t="s">
        <v>10407</v>
      </c>
      <c r="H4258" t="s">
        <v>17</v>
      </c>
      <c r="I4258" t="s">
        <v>3649</v>
      </c>
      <c r="K4258" t="s">
        <v>5374</v>
      </c>
      <c r="L4258" t="s">
        <v>5375</v>
      </c>
    </row>
    <row r="4259" spans="1:14" hidden="1" x14ac:dyDescent="0.25">
      <c r="A4259">
        <v>59</v>
      </c>
      <c r="B4259">
        <v>26</v>
      </c>
      <c r="C4259" t="s">
        <v>10406</v>
      </c>
      <c r="D4259" s="7">
        <v>40524</v>
      </c>
      <c r="E4259" t="s">
        <v>10407</v>
      </c>
      <c r="F4259" t="s">
        <v>5340</v>
      </c>
      <c r="G4259" t="s">
        <v>10407</v>
      </c>
      <c r="H4259" t="s">
        <v>33</v>
      </c>
      <c r="I4259" t="s">
        <v>161</v>
      </c>
      <c r="K4259" t="s">
        <v>5375</v>
      </c>
      <c r="L4259" t="s">
        <v>5376</v>
      </c>
    </row>
    <row r="4260" spans="1:14" hidden="1" x14ac:dyDescent="0.25">
      <c r="A4260">
        <v>59</v>
      </c>
      <c r="B4260">
        <v>27</v>
      </c>
      <c r="C4260" t="s">
        <v>10406</v>
      </c>
      <c r="D4260" s="7">
        <v>40524</v>
      </c>
      <c r="E4260" t="s">
        <v>10407</v>
      </c>
      <c r="F4260" t="s">
        <v>5340</v>
      </c>
      <c r="G4260" t="s">
        <v>10407</v>
      </c>
      <c r="H4260" t="s">
        <v>21</v>
      </c>
      <c r="I4260" t="s">
        <v>334</v>
      </c>
      <c r="K4260" t="s">
        <v>5377</v>
      </c>
      <c r="L4260" t="s">
        <v>5378</v>
      </c>
    </row>
    <row r="4261" spans="1:14" hidden="1" x14ac:dyDescent="0.25">
      <c r="A4261">
        <v>59</v>
      </c>
      <c r="B4261">
        <v>28</v>
      </c>
      <c r="C4261" t="s">
        <v>10406</v>
      </c>
      <c r="D4261" s="7">
        <v>40524</v>
      </c>
      <c r="E4261" t="s">
        <v>10407</v>
      </c>
      <c r="F4261" t="s">
        <v>5340</v>
      </c>
      <c r="G4261" t="s">
        <v>10407</v>
      </c>
      <c r="H4261" t="s">
        <v>24</v>
      </c>
      <c r="I4261" t="s">
        <v>10323</v>
      </c>
      <c r="K4261" t="s">
        <v>5379</v>
      </c>
      <c r="L4261" t="s">
        <v>5380</v>
      </c>
    </row>
    <row r="4262" spans="1:14" hidden="1" x14ac:dyDescent="0.25">
      <c r="A4262">
        <v>59</v>
      </c>
      <c r="B4262">
        <v>29</v>
      </c>
      <c r="C4262" t="s">
        <v>10406</v>
      </c>
      <c r="D4262" s="7">
        <v>40524</v>
      </c>
      <c r="E4262" t="s">
        <v>10407</v>
      </c>
      <c r="F4262" t="s">
        <v>5340</v>
      </c>
      <c r="G4262" t="s">
        <v>10407</v>
      </c>
      <c r="H4262" t="s">
        <v>10</v>
      </c>
      <c r="I4262" t="s">
        <v>14</v>
      </c>
      <c r="K4262" t="s">
        <v>5381</v>
      </c>
      <c r="L4262" t="s">
        <v>5382</v>
      </c>
    </row>
    <row r="4263" spans="1:14" hidden="1" x14ac:dyDescent="0.25">
      <c r="A4263">
        <v>59</v>
      </c>
      <c r="B4263">
        <v>30</v>
      </c>
      <c r="C4263" t="s">
        <v>10406</v>
      </c>
      <c r="D4263" s="7">
        <v>40524</v>
      </c>
      <c r="E4263" t="s">
        <v>10407</v>
      </c>
      <c r="F4263" t="s">
        <v>5340</v>
      </c>
      <c r="G4263" t="s">
        <v>10407</v>
      </c>
      <c r="H4263" t="s">
        <v>17</v>
      </c>
      <c r="I4263" t="s">
        <v>3649</v>
      </c>
      <c r="K4263" t="s">
        <v>5382</v>
      </c>
      <c r="L4263" t="s">
        <v>5383</v>
      </c>
    </row>
    <row r="4264" spans="1:14" hidden="1" x14ac:dyDescent="0.25">
      <c r="A4264">
        <v>59</v>
      </c>
      <c r="B4264">
        <v>31</v>
      </c>
      <c r="C4264" t="s">
        <v>10406</v>
      </c>
      <c r="D4264" s="7">
        <v>40524</v>
      </c>
      <c r="E4264" t="s">
        <v>10407</v>
      </c>
      <c r="F4264" t="s">
        <v>5340</v>
      </c>
      <c r="G4264" t="s">
        <v>10407</v>
      </c>
      <c r="H4264" t="s">
        <v>21</v>
      </c>
      <c r="I4264" t="s">
        <v>334</v>
      </c>
      <c r="K4264" t="s">
        <v>5384</v>
      </c>
      <c r="L4264" t="s">
        <v>5385</v>
      </c>
    </row>
    <row r="4265" spans="1:14" hidden="1" x14ac:dyDescent="0.25">
      <c r="A4265">
        <v>59</v>
      </c>
      <c r="B4265">
        <v>32</v>
      </c>
      <c r="C4265" t="s">
        <v>10406</v>
      </c>
      <c r="D4265" s="7">
        <v>40524</v>
      </c>
      <c r="E4265" t="s">
        <v>10407</v>
      </c>
      <c r="F4265" t="s">
        <v>5340</v>
      </c>
      <c r="G4265" t="s">
        <v>10407</v>
      </c>
      <c r="H4265" t="s">
        <v>24</v>
      </c>
      <c r="I4265" t="s">
        <v>10323</v>
      </c>
      <c r="K4265" t="s">
        <v>5386</v>
      </c>
      <c r="L4265" t="s">
        <v>5387</v>
      </c>
    </row>
    <row r="4266" spans="1:14" hidden="1" x14ac:dyDescent="0.25">
      <c r="A4266">
        <v>59</v>
      </c>
      <c r="B4266">
        <v>33</v>
      </c>
      <c r="C4266" t="s">
        <v>10406</v>
      </c>
      <c r="D4266" s="7">
        <v>40524</v>
      </c>
      <c r="E4266" t="s">
        <v>10407</v>
      </c>
      <c r="F4266" t="s">
        <v>5340</v>
      </c>
      <c r="G4266" t="s">
        <v>10407</v>
      </c>
      <c r="H4266" t="s">
        <v>10</v>
      </c>
      <c r="I4266" t="s">
        <v>11</v>
      </c>
      <c r="K4266" t="s">
        <v>5388</v>
      </c>
      <c r="L4266" t="s">
        <v>5389</v>
      </c>
    </row>
    <row r="4267" spans="1:14" hidden="1" x14ac:dyDescent="0.25">
      <c r="A4267">
        <v>59</v>
      </c>
      <c r="B4267">
        <v>34</v>
      </c>
      <c r="C4267" t="s">
        <v>10406</v>
      </c>
      <c r="D4267" s="7">
        <v>40524</v>
      </c>
      <c r="E4267" t="s">
        <v>10407</v>
      </c>
      <c r="F4267" t="s">
        <v>5340</v>
      </c>
      <c r="G4267" t="s">
        <v>10407</v>
      </c>
      <c r="H4267" t="s">
        <v>10</v>
      </c>
      <c r="I4267" t="s">
        <v>14</v>
      </c>
      <c r="K4267" t="s">
        <v>5390</v>
      </c>
      <c r="L4267" t="s">
        <v>5391</v>
      </c>
    </row>
    <row r="4268" spans="1:14" hidden="1" x14ac:dyDescent="0.25">
      <c r="A4268">
        <v>59</v>
      </c>
      <c r="B4268">
        <v>35</v>
      </c>
      <c r="C4268" t="s">
        <v>10406</v>
      </c>
      <c r="D4268" s="7">
        <v>40524</v>
      </c>
      <c r="E4268" t="s">
        <v>10407</v>
      </c>
      <c r="F4268" t="s">
        <v>5340</v>
      </c>
      <c r="G4268" t="s">
        <v>10407</v>
      </c>
      <c r="H4268" t="s">
        <v>10</v>
      </c>
      <c r="I4268" t="s">
        <v>14</v>
      </c>
      <c r="K4268" t="s">
        <v>5391</v>
      </c>
      <c r="L4268" t="s">
        <v>5392</v>
      </c>
    </row>
    <row r="4269" spans="1:14" hidden="1" x14ac:dyDescent="0.25">
      <c r="A4269">
        <v>59</v>
      </c>
      <c r="B4269">
        <v>36</v>
      </c>
      <c r="C4269" t="s">
        <v>10406</v>
      </c>
      <c r="D4269" s="7">
        <v>40524</v>
      </c>
      <c r="E4269" t="s">
        <v>10407</v>
      </c>
      <c r="F4269" t="s">
        <v>5340</v>
      </c>
      <c r="G4269" t="s">
        <v>10407</v>
      </c>
      <c r="H4269" t="s">
        <v>17</v>
      </c>
      <c r="I4269" t="s">
        <v>120</v>
      </c>
      <c r="K4269" t="s">
        <v>5392</v>
      </c>
      <c r="L4269" t="s">
        <v>5393</v>
      </c>
    </row>
    <row r="4270" spans="1:14" hidden="1" x14ac:dyDescent="0.25">
      <c r="A4270">
        <v>59</v>
      </c>
      <c r="B4270">
        <v>37</v>
      </c>
      <c r="C4270" t="s">
        <v>10406</v>
      </c>
      <c r="D4270" s="7">
        <v>40524</v>
      </c>
      <c r="E4270" t="s">
        <v>10407</v>
      </c>
      <c r="F4270" t="s">
        <v>5340</v>
      </c>
      <c r="G4270" t="s">
        <v>10407</v>
      </c>
      <c r="H4270" t="s">
        <v>53</v>
      </c>
      <c r="I4270" t="s">
        <v>5394</v>
      </c>
      <c r="J4270" t="s">
        <v>92</v>
      </c>
      <c r="K4270" t="s">
        <v>5393</v>
      </c>
      <c r="L4270" t="s">
        <v>5395</v>
      </c>
      <c r="M4270" t="s">
        <v>1264</v>
      </c>
      <c r="N4270">
        <v>4</v>
      </c>
    </row>
    <row r="4271" spans="1:14" hidden="1" x14ac:dyDescent="0.25">
      <c r="A4271">
        <v>59</v>
      </c>
      <c r="B4271">
        <v>38</v>
      </c>
      <c r="C4271" t="s">
        <v>10406</v>
      </c>
      <c r="D4271" s="7">
        <v>40524</v>
      </c>
      <c r="E4271" t="s">
        <v>10407</v>
      </c>
      <c r="F4271" t="s">
        <v>5340</v>
      </c>
      <c r="G4271" t="s">
        <v>10407</v>
      </c>
      <c r="H4271" t="s">
        <v>24</v>
      </c>
      <c r="I4271" t="s">
        <v>10323</v>
      </c>
      <c r="K4271" t="s">
        <v>5395</v>
      </c>
      <c r="L4271" t="s">
        <v>5396</v>
      </c>
    </row>
    <row r="4272" spans="1:14" hidden="1" x14ac:dyDescent="0.25">
      <c r="A4272">
        <v>59</v>
      </c>
      <c r="B4272">
        <v>39</v>
      </c>
      <c r="C4272" t="s">
        <v>10406</v>
      </c>
      <c r="D4272" s="7">
        <v>40524</v>
      </c>
      <c r="E4272" t="s">
        <v>10407</v>
      </c>
      <c r="F4272" t="s">
        <v>5340</v>
      </c>
      <c r="G4272" t="s">
        <v>10407</v>
      </c>
      <c r="H4272" t="s">
        <v>10</v>
      </c>
      <c r="I4272" t="s">
        <v>11</v>
      </c>
      <c r="K4272" t="s">
        <v>5396</v>
      </c>
      <c r="L4272" t="s">
        <v>5397</v>
      </c>
    </row>
    <row r="4273" spans="1:14" hidden="1" x14ac:dyDescent="0.25">
      <c r="A4273">
        <v>59</v>
      </c>
      <c r="B4273">
        <v>40</v>
      </c>
      <c r="C4273" t="s">
        <v>10406</v>
      </c>
      <c r="D4273" s="7">
        <v>40524</v>
      </c>
      <c r="E4273" t="s">
        <v>10407</v>
      </c>
      <c r="F4273" t="s">
        <v>5340</v>
      </c>
      <c r="G4273" t="s">
        <v>10407</v>
      </c>
      <c r="H4273" t="s">
        <v>10</v>
      </c>
      <c r="I4273" t="s">
        <v>14</v>
      </c>
      <c r="K4273" t="s">
        <v>5397</v>
      </c>
      <c r="L4273" t="s">
        <v>5398</v>
      </c>
    </row>
    <row r="4274" spans="1:14" hidden="1" x14ac:dyDescent="0.25">
      <c r="A4274">
        <v>59</v>
      </c>
      <c r="B4274">
        <v>41</v>
      </c>
      <c r="C4274" t="s">
        <v>10406</v>
      </c>
      <c r="D4274" s="7">
        <v>40524</v>
      </c>
      <c r="E4274" t="s">
        <v>10407</v>
      </c>
      <c r="F4274" t="s">
        <v>5340</v>
      </c>
      <c r="G4274" t="s">
        <v>10407</v>
      </c>
      <c r="H4274" t="s">
        <v>17</v>
      </c>
      <c r="I4274" t="s">
        <v>48</v>
      </c>
      <c r="K4274" t="s">
        <v>5398</v>
      </c>
      <c r="L4274" t="s">
        <v>5399</v>
      </c>
    </row>
    <row r="4275" spans="1:14" hidden="1" x14ac:dyDescent="0.25">
      <c r="A4275">
        <v>59</v>
      </c>
      <c r="B4275">
        <v>42</v>
      </c>
      <c r="C4275" t="s">
        <v>10406</v>
      </c>
      <c r="D4275" s="7">
        <v>40524</v>
      </c>
      <c r="E4275" t="s">
        <v>10407</v>
      </c>
      <c r="F4275" t="s">
        <v>5340</v>
      </c>
      <c r="G4275" t="s">
        <v>10407</v>
      </c>
      <c r="H4275" t="s">
        <v>17</v>
      </c>
      <c r="I4275" t="s">
        <v>51</v>
      </c>
      <c r="K4275" t="s">
        <v>5399</v>
      </c>
      <c r="L4275" t="s">
        <v>5400</v>
      </c>
    </row>
    <row r="4276" spans="1:14" hidden="1" x14ac:dyDescent="0.25">
      <c r="A4276">
        <v>59</v>
      </c>
      <c r="B4276">
        <v>43</v>
      </c>
      <c r="C4276" t="s">
        <v>10406</v>
      </c>
      <c r="D4276" s="7">
        <v>40524</v>
      </c>
      <c r="E4276" t="s">
        <v>10407</v>
      </c>
      <c r="F4276" t="s">
        <v>5340</v>
      </c>
      <c r="G4276" t="s">
        <v>10407</v>
      </c>
      <c r="H4276" t="s">
        <v>53</v>
      </c>
      <c r="I4276" t="s">
        <v>772</v>
      </c>
      <c r="J4276" t="s">
        <v>92</v>
      </c>
      <c r="K4276" t="s">
        <v>5400</v>
      </c>
      <c r="L4276" t="s">
        <v>5401</v>
      </c>
      <c r="N4276">
        <v>4</v>
      </c>
    </row>
    <row r="4277" spans="1:14" hidden="1" x14ac:dyDescent="0.25">
      <c r="A4277">
        <v>59</v>
      </c>
      <c r="B4277">
        <v>44</v>
      </c>
      <c r="C4277" t="s">
        <v>10406</v>
      </c>
      <c r="D4277" s="7">
        <v>40524</v>
      </c>
      <c r="E4277" t="s">
        <v>10407</v>
      </c>
      <c r="F4277" t="s">
        <v>5340</v>
      </c>
      <c r="G4277" t="s">
        <v>10407</v>
      </c>
      <c r="H4277" t="s">
        <v>24</v>
      </c>
      <c r="I4277" t="s">
        <v>10323</v>
      </c>
      <c r="K4277" t="s">
        <v>5401</v>
      </c>
      <c r="L4277" t="s">
        <v>5402</v>
      </c>
    </row>
    <row r="4278" spans="1:14" hidden="1" x14ac:dyDescent="0.25">
      <c r="A4278">
        <v>59</v>
      </c>
      <c r="B4278">
        <v>45</v>
      </c>
      <c r="C4278" t="s">
        <v>10406</v>
      </c>
      <c r="D4278" s="7">
        <v>40524</v>
      </c>
      <c r="E4278" t="s">
        <v>10407</v>
      </c>
      <c r="F4278" t="s">
        <v>5340</v>
      </c>
      <c r="G4278" t="s">
        <v>10407</v>
      </c>
      <c r="H4278" t="s">
        <v>10</v>
      </c>
      <c r="I4278" t="s">
        <v>11</v>
      </c>
      <c r="K4278" t="s">
        <v>5403</v>
      </c>
      <c r="L4278" t="s">
        <v>5404</v>
      </c>
    </row>
    <row r="4279" spans="1:14" hidden="1" x14ac:dyDescent="0.25">
      <c r="A4279">
        <v>59</v>
      </c>
      <c r="B4279">
        <v>46</v>
      </c>
      <c r="C4279" t="s">
        <v>10406</v>
      </c>
      <c r="D4279" s="7">
        <v>40524</v>
      </c>
      <c r="E4279" t="s">
        <v>10407</v>
      </c>
      <c r="F4279" t="s">
        <v>5340</v>
      </c>
      <c r="G4279" t="s">
        <v>10407</v>
      </c>
      <c r="H4279" t="s">
        <v>17</v>
      </c>
      <c r="I4279" t="s">
        <v>120</v>
      </c>
      <c r="K4279" t="s">
        <v>5404</v>
      </c>
      <c r="L4279" t="s">
        <v>5405</v>
      </c>
    </row>
    <row r="4280" spans="1:14" hidden="1" x14ac:dyDescent="0.25">
      <c r="A4280">
        <v>59</v>
      </c>
      <c r="B4280">
        <v>47</v>
      </c>
      <c r="C4280" t="s">
        <v>10406</v>
      </c>
      <c r="D4280" s="7">
        <v>40524</v>
      </c>
      <c r="E4280" t="s">
        <v>10407</v>
      </c>
      <c r="F4280" t="s">
        <v>5340</v>
      </c>
      <c r="G4280" t="s">
        <v>10407</v>
      </c>
      <c r="H4280" t="s">
        <v>24</v>
      </c>
      <c r="I4280" t="s">
        <v>10323</v>
      </c>
      <c r="K4280" t="s">
        <v>5405</v>
      </c>
      <c r="L4280" t="s">
        <v>5406</v>
      </c>
    </row>
    <row r="4281" spans="1:14" hidden="1" x14ac:dyDescent="0.25">
      <c r="A4281">
        <v>59</v>
      </c>
      <c r="B4281">
        <v>48</v>
      </c>
      <c r="C4281" t="s">
        <v>10406</v>
      </c>
      <c r="D4281" s="7">
        <v>40524</v>
      </c>
      <c r="E4281" t="s">
        <v>10407</v>
      </c>
      <c r="F4281" t="s">
        <v>5340</v>
      </c>
      <c r="G4281" t="s">
        <v>10407</v>
      </c>
      <c r="H4281" t="s">
        <v>10</v>
      </c>
      <c r="I4281" t="s">
        <v>11</v>
      </c>
      <c r="K4281" t="s">
        <v>5407</v>
      </c>
      <c r="L4281" t="s">
        <v>5408</v>
      </c>
    </row>
    <row r="4282" spans="1:14" hidden="1" x14ac:dyDescent="0.25">
      <c r="A4282">
        <v>59</v>
      </c>
      <c r="B4282">
        <v>49</v>
      </c>
      <c r="C4282" t="s">
        <v>10406</v>
      </c>
      <c r="D4282" s="7">
        <v>40524</v>
      </c>
      <c r="E4282" t="s">
        <v>10407</v>
      </c>
      <c r="F4282" t="s">
        <v>5340</v>
      </c>
      <c r="G4282" t="s">
        <v>10407</v>
      </c>
      <c r="H4282" t="s">
        <v>17</v>
      </c>
      <c r="I4282" t="s">
        <v>77</v>
      </c>
      <c r="K4282" t="s">
        <v>5408</v>
      </c>
      <c r="L4282" t="s">
        <v>5409</v>
      </c>
    </row>
    <row r="4283" spans="1:14" hidden="1" x14ac:dyDescent="0.25">
      <c r="A4283">
        <v>59</v>
      </c>
      <c r="B4283">
        <v>50</v>
      </c>
      <c r="C4283" t="s">
        <v>10406</v>
      </c>
      <c r="D4283" s="7">
        <v>40524</v>
      </c>
      <c r="E4283" t="s">
        <v>10407</v>
      </c>
      <c r="F4283" t="s">
        <v>5340</v>
      </c>
      <c r="G4283" t="s">
        <v>10407</v>
      </c>
      <c r="H4283" t="s">
        <v>53</v>
      </c>
      <c r="I4283" t="s">
        <v>772</v>
      </c>
      <c r="J4283" t="s">
        <v>92</v>
      </c>
      <c r="K4283" t="s">
        <v>5409</v>
      </c>
      <c r="L4283" t="s">
        <v>5410</v>
      </c>
      <c r="N4283">
        <v>4</v>
      </c>
    </row>
    <row r="4284" spans="1:14" hidden="1" x14ac:dyDescent="0.25">
      <c r="A4284">
        <v>59</v>
      </c>
      <c r="B4284">
        <v>51</v>
      </c>
      <c r="C4284" t="s">
        <v>10406</v>
      </c>
      <c r="D4284" s="7">
        <v>40524</v>
      </c>
      <c r="E4284" t="s">
        <v>10407</v>
      </c>
      <c r="F4284" t="s">
        <v>5340</v>
      </c>
      <c r="G4284" t="s">
        <v>10407</v>
      </c>
      <c r="H4284" t="s">
        <v>21</v>
      </c>
      <c r="I4284" t="s">
        <v>22</v>
      </c>
      <c r="K4284" t="s">
        <v>5410</v>
      </c>
      <c r="L4284" t="s">
        <v>5411</v>
      </c>
    </row>
    <row r="4285" spans="1:14" hidden="1" x14ac:dyDescent="0.25">
      <c r="A4285">
        <v>59</v>
      </c>
      <c r="B4285">
        <v>52</v>
      </c>
      <c r="C4285" t="s">
        <v>10406</v>
      </c>
      <c r="D4285" s="7">
        <v>40524</v>
      </c>
      <c r="E4285" t="s">
        <v>10407</v>
      </c>
      <c r="F4285" t="s">
        <v>5340</v>
      </c>
      <c r="G4285" t="s">
        <v>10407</v>
      </c>
      <c r="H4285" t="s">
        <v>24</v>
      </c>
      <c r="I4285" t="s">
        <v>10323</v>
      </c>
      <c r="K4285" t="s">
        <v>5412</v>
      </c>
      <c r="L4285" t="s">
        <v>5413</v>
      </c>
    </row>
    <row r="4286" spans="1:14" hidden="1" x14ac:dyDescent="0.25">
      <c r="A4286">
        <v>59</v>
      </c>
      <c r="B4286">
        <v>53</v>
      </c>
      <c r="C4286" t="s">
        <v>10406</v>
      </c>
      <c r="D4286" s="7">
        <v>40524</v>
      </c>
      <c r="E4286" t="s">
        <v>10407</v>
      </c>
      <c r="F4286" t="s">
        <v>5340</v>
      </c>
      <c r="G4286" t="s">
        <v>10407</v>
      </c>
      <c r="H4286" t="s">
        <v>10</v>
      </c>
      <c r="I4286" t="s">
        <v>11</v>
      </c>
      <c r="K4286" t="s">
        <v>5414</v>
      </c>
      <c r="L4286" t="s">
        <v>5415</v>
      </c>
    </row>
    <row r="4287" spans="1:14" hidden="1" x14ac:dyDescent="0.25">
      <c r="A4287">
        <v>59</v>
      </c>
      <c r="B4287">
        <v>54</v>
      </c>
      <c r="C4287" t="s">
        <v>10406</v>
      </c>
      <c r="D4287" s="7">
        <v>40524</v>
      </c>
      <c r="E4287" t="s">
        <v>10407</v>
      </c>
      <c r="F4287" t="s">
        <v>5340</v>
      </c>
      <c r="G4287" t="s">
        <v>10407</v>
      </c>
      <c r="H4287" t="s">
        <v>10</v>
      </c>
      <c r="I4287" t="s">
        <v>14</v>
      </c>
      <c r="K4287" t="s">
        <v>5416</v>
      </c>
      <c r="L4287" t="s">
        <v>5417</v>
      </c>
    </row>
    <row r="4288" spans="1:14" hidden="1" x14ac:dyDescent="0.25">
      <c r="A4288">
        <v>59</v>
      </c>
      <c r="B4288">
        <v>55</v>
      </c>
      <c r="C4288" t="s">
        <v>10406</v>
      </c>
      <c r="D4288" s="7">
        <v>40524</v>
      </c>
      <c r="E4288" t="s">
        <v>10407</v>
      </c>
      <c r="F4288" t="s">
        <v>5340</v>
      </c>
      <c r="G4288" t="s">
        <v>10407</v>
      </c>
      <c r="H4288" t="s">
        <v>17</v>
      </c>
      <c r="I4288" t="s">
        <v>77</v>
      </c>
      <c r="K4288" t="s">
        <v>5418</v>
      </c>
      <c r="L4288" t="s">
        <v>5419</v>
      </c>
    </row>
    <row r="4289" spans="1:14" hidden="1" x14ac:dyDescent="0.25">
      <c r="A4289">
        <v>59</v>
      </c>
      <c r="B4289">
        <v>56</v>
      </c>
      <c r="C4289" t="s">
        <v>10406</v>
      </c>
      <c r="D4289" s="7">
        <v>40524</v>
      </c>
      <c r="E4289" t="s">
        <v>10407</v>
      </c>
      <c r="F4289" t="s">
        <v>5340</v>
      </c>
      <c r="G4289" t="s">
        <v>10407</v>
      </c>
      <c r="H4289" t="s">
        <v>24</v>
      </c>
      <c r="I4289" t="s">
        <v>10323</v>
      </c>
      <c r="K4289" t="s">
        <v>5420</v>
      </c>
      <c r="L4289" t="s">
        <v>5421</v>
      </c>
    </row>
    <row r="4290" spans="1:14" hidden="1" x14ac:dyDescent="0.25">
      <c r="A4290">
        <v>59</v>
      </c>
      <c r="B4290">
        <v>57</v>
      </c>
      <c r="C4290" t="s">
        <v>10406</v>
      </c>
      <c r="D4290" s="7">
        <v>40524</v>
      </c>
      <c r="E4290" t="s">
        <v>10407</v>
      </c>
      <c r="F4290" t="s">
        <v>5340</v>
      </c>
      <c r="G4290" t="s">
        <v>10407</v>
      </c>
      <c r="H4290" t="s">
        <v>10</v>
      </c>
      <c r="I4290" t="s">
        <v>11</v>
      </c>
      <c r="K4290" t="s">
        <v>5422</v>
      </c>
      <c r="L4290" t="s">
        <v>5423</v>
      </c>
    </row>
    <row r="4291" spans="1:14" hidden="1" x14ac:dyDescent="0.25">
      <c r="A4291">
        <v>59</v>
      </c>
      <c r="B4291">
        <v>58</v>
      </c>
      <c r="C4291" t="s">
        <v>10406</v>
      </c>
      <c r="D4291" s="7">
        <v>40524</v>
      </c>
      <c r="E4291" t="s">
        <v>10407</v>
      </c>
      <c r="F4291" t="s">
        <v>5340</v>
      </c>
      <c r="G4291" t="s">
        <v>10407</v>
      </c>
      <c r="H4291" t="s">
        <v>10</v>
      </c>
      <c r="I4291" t="s">
        <v>14</v>
      </c>
      <c r="K4291" t="s">
        <v>5424</v>
      </c>
      <c r="L4291" t="s">
        <v>5425</v>
      </c>
    </row>
    <row r="4292" spans="1:14" hidden="1" x14ac:dyDescent="0.25">
      <c r="A4292">
        <v>59</v>
      </c>
      <c r="B4292">
        <v>59</v>
      </c>
      <c r="C4292" t="s">
        <v>10406</v>
      </c>
      <c r="D4292" s="7">
        <v>40524</v>
      </c>
      <c r="E4292" t="s">
        <v>10407</v>
      </c>
      <c r="F4292" t="s">
        <v>5340</v>
      </c>
      <c r="G4292" t="s">
        <v>10407</v>
      </c>
      <c r="H4292" t="s">
        <v>17</v>
      </c>
      <c r="I4292" t="s">
        <v>3649</v>
      </c>
      <c r="K4292" t="s">
        <v>5425</v>
      </c>
      <c r="L4292" t="s">
        <v>5426</v>
      </c>
    </row>
    <row r="4293" spans="1:14" hidden="1" x14ac:dyDescent="0.25">
      <c r="A4293">
        <v>59</v>
      </c>
      <c r="B4293">
        <v>60</v>
      </c>
      <c r="C4293" t="s">
        <v>10406</v>
      </c>
      <c r="D4293" s="7">
        <v>40524</v>
      </c>
      <c r="E4293" t="s">
        <v>10407</v>
      </c>
      <c r="F4293" t="s">
        <v>5340</v>
      </c>
      <c r="G4293" t="s">
        <v>10407</v>
      </c>
      <c r="H4293" t="s">
        <v>24</v>
      </c>
      <c r="I4293" t="s">
        <v>10323</v>
      </c>
      <c r="K4293" t="s">
        <v>5427</v>
      </c>
      <c r="L4293" t="s">
        <v>5428</v>
      </c>
    </row>
    <row r="4294" spans="1:14" hidden="1" x14ac:dyDescent="0.25">
      <c r="A4294">
        <v>59</v>
      </c>
      <c r="B4294">
        <v>61</v>
      </c>
      <c r="C4294" t="s">
        <v>10406</v>
      </c>
      <c r="D4294" s="7">
        <v>40524</v>
      </c>
      <c r="E4294" t="s">
        <v>10407</v>
      </c>
      <c r="F4294" t="s">
        <v>5340</v>
      </c>
      <c r="G4294" t="s">
        <v>10407</v>
      </c>
      <c r="H4294" t="s">
        <v>10</v>
      </c>
      <c r="I4294" t="s">
        <v>11</v>
      </c>
      <c r="K4294" t="s">
        <v>5429</v>
      </c>
      <c r="L4294" t="s">
        <v>5430</v>
      </c>
    </row>
    <row r="4295" spans="1:14" hidden="1" x14ac:dyDescent="0.25">
      <c r="A4295">
        <v>59</v>
      </c>
      <c r="B4295">
        <v>62</v>
      </c>
      <c r="C4295" t="s">
        <v>10406</v>
      </c>
      <c r="D4295" s="7">
        <v>40524</v>
      </c>
      <c r="E4295" t="s">
        <v>10407</v>
      </c>
      <c r="F4295" t="s">
        <v>5340</v>
      </c>
      <c r="G4295" t="s">
        <v>10407</v>
      </c>
      <c r="H4295" t="s">
        <v>10</v>
      </c>
      <c r="I4295" t="s">
        <v>14</v>
      </c>
      <c r="K4295" t="s">
        <v>5431</v>
      </c>
      <c r="L4295" t="s">
        <v>5432</v>
      </c>
    </row>
    <row r="4296" spans="1:14" hidden="1" x14ac:dyDescent="0.25">
      <c r="A4296">
        <v>59</v>
      </c>
      <c r="B4296">
        <v>63</v>
      </c>
      <c r="C4296" t="s">
        <v>10406</v>
      </c>
      <c r="D4296" s="7">
        <v>40524</v>
      </c>
      <c r="E4296" t="s">
        <v>10407</v>
      </c>
      <c r="F4296" t="s">
        <v>5340</v>
      </c>
      <c r="G4296" t="s">
        <v>10407</v>
      </c>
      <c r="H4296" t="s">
        <v>17</v>
      </c>
      <c r="I4296" t="s">
        <v>814</v>
      </c>
      <c r="K4296" t="s">
        <v>5432</v>
      </c>
      <c r="L4296" t="s">
        <v>5433</v>
      </c>
    </row>
    <row r="4297" spans="1:14" hidden="1" x14ac:dyDescent="0.25">
      <c r="A4297">
        <v>59</v>
      </c>
      <c r="B4297">
        <v>64</v>
      </c>
      <c r="C4297" t="s">
        <v>10406</v>
      </c>
      <c r="D4297" s="7">
        <v>40524</v>
      </c>
      <c r="E4297" t="s">
        <v>10407</v>
      </c>
      <c r="F4297" t="s">
        <v>5340</v>
      </c>
      <c r="G4297" t="s">
        <v>10407</v>
      </c>
      <c r="H4297" t="s">
        <v>53</v>
      </c>
      <c r="I4297" t="s">
        <v>54</v>
      </c>
      <c r="J4297" t="s">
        <v>92</v>
      </c>
      <c r="K4297" t="s">
        <v>5433</v>
      </c>
      <c r="L4297" t="s">
        <v>5434</v>
      </c>
      <c r="N4297">
        <v>4</v>
      </c>
    </row>
    <row r="4298" spans="1:14" hidden="1" x14ac:dyDescent="0.25">
      <c r="A4298">
        <v>59</v>
      </c>
      <c r="B4298">
        <v>65</v>
      </c>
      <c r="C4298" t="s">
        <v>10406</v>
      </c>
      <c r="D4298" s="7">
        <v>40524</v>
      </c>
      <c r="E4298" t="s">
        <v>10407</v>
      </c>
      <c r="F4298" t="s">
        <v>5340</v>
      </c>
      <c r="G4298" t="s">
        <v>10407</v>
      </c>
      <c r="H4298" t="s">
        <v>21</v>
      </c>
      <c r="I4298" t="s">
        <v>286</v>
      </c>
      <c r="K4298" t="s">
        <v>5435</v>
      </c>
      <c r="L4298" t="s">
        <v>5436</v>
      </c>
    </row>
    <row r="4299" spans="1:14" hidden="1" x14ac:dyDescent="0.25">
      <c r="A4299">
        <v>59</v>
      </c>
      <c r="B4299">
        <v>66</v>
      </c>
      <c r="C4299" t="s">
        <v>10406</v>
      </c>
      <c r="D4299" s="7">
        <v>40524</v>
      </c>
      <c r="E4299" t="s">
        <v>10407</v>
      </c>
      <c r="F4299" t="s">
        <v>5340</v>
      </c>
      <c r="G4299" t="s">
        <v>10407</v>
      </c>
      <c r="H4299" t="s">
        <v>24</v>
      </c>
      <c r="I4299" t="s">
        <v>10323</v>
      </c>
      <c r="K4299" t="s">
        <v>5437</v>
      </c>
      <c r="L4299" t="s">
        <v>5438</v>
      </c>
    </row>
    <row r="4300" spans="1:14" hidden="1" x14ac:dyDescent="0.25">
      <c r="A4300">
        <v>59</v>
      </c>
      <c r="B4300">
        <v>67</v>
      </c>
      <c r="C4300" t="s">
        <v>10406</v>
      </c>
      <c r="D4300" s="7">
        <v>40524</v>
      </c>
      <c r="E4300" t="s">
        <v>10407</v>
      </c>
      <c r="F4300" t="s">
        <v>5340</v>
      </c>
      <c r="G4300" t="s">
        <v>10407</v>
      </c>
      <c r="H4300" t="s">
        <v>10</v>
      </c>
      <c r="I4300" t="s">
        <v>11</v>
      </c>
      <c r="K4300" t="s">
        <v>5439</v>
      </c>
      <c r="L4300" t="s">
        <v>5440</v>
      </c>
    </row>
    <row r="4301" spans="1:14" hidden="1" x14ac:dyDescent="0.25">
      <c r="A4301">
        <v>59</v>
      </c>
      <c r="B4301">
        <v>68</v>
      </c>
      <c r="C4301" t="s">
        <v>10406</v>
      </c>
      <c r="D4301" s="7">
        <v>40524</v>
      </c>
      <c r="E4301" t="s">
        <v>10407</v>
      </c>
      <c r="F4301" t="s">
        <v>5340</v>
      </c>
      <c r="G4301" t="s">
        <v>10407</v>
      </c>
      <c r="H4301" t="s">
        <v>17</v>
      </c>
      <c r="I4301" t="s">
        <v>51</v>
      </c>
      <c r="K4301" t="s">
        <v>5441</v>
      </c>
      <c r="L4301" t="s">
        <v>5442</v>
      </c>
    </row>
    <row r="4302" spans="1:14" hidden="1" x14ac:dyDescent="0.25">
      <c r="A4302">
        <v>59</v>
      </c>
      <c r="B4302">
        <v>69</v>
      </c>
      <c r="C4302" t="s">
        <v>10406</v>
      </c>
      <c r="D4302" s="7">
        <v>40524</v>
      </c>
      <c r="E4302" t="s">
        <v>10407</v>
      </c>
      <c r="F4302" t="s">
        <v>5340</v>
      </c>
      <c r="G4302" t="s">
        <v>10407</v>
      </c>
      <c r="H4302" t="s">
        <v>53</v>
      </c>
      <c r="I4302" t="s">
        <v>5394</v>
      </c>
      <c r="J4302" t="s">
        <v>92</v>
      </c>
      <c r="K4302" t="s">
        <v>5442</v>
      </c>
      <c r="L4302" t="s">
        <v>5443</v>
      </c>
      <c r="M4302" t="s">
        <v>313</v>
      </c>
      <c r="N4302">
        <v>9</v>
      </c>
    </row>
    <row r="4303" spans="1:14" hidden="1" x14ac:dyDescent="0.25">
      <c r="A4303">
        <v>59</v>
      </c>
      <c r="B4303">
        <v>70</v>
      </c>
      <c r="C4303" t="s">
        <v>10406</v>
      </c>
      <c r="D4303" s="7">
        <v>40524</v>
      </c>
      <c r="E4303" t="s">
        <v>10407</v>
      </c>
      <c r="F4303" t="s">
        <v>5340</v>
      </c>
      <c r="G4303" t="s">
        <v>10407</v>
      </c>
      <c r="H4303" t="s">
        <v>24</v>
      </c>
      <c r="I4303" t="s">
        <v>10323</v>
      </c>
      <c r="K4303" t="s">
        <v>5443</v>
      </c>
      <c r="L4303" t="s">
        <v>5444</v>
      </c>
    </row>
    <row r="4304" spans="1:14" hidden="1" x14ac:dyDescent="0.25">
      <c r="A4304">
        <v>60</v>
      </c>
      <c r="B4304">
        <v>1</v>
      </c>
      <c r="C4304" t="s">
        <v>10395</v>
      </c>
      <c r="D4304" s="7">
        <v>40894</v>
      </c>
      <c r="E4304" t="s">
        <v>4116</v>
      </c>
      <c r="F4304" t="s">
        <v>613</v>
      </c>
      <c r="G4304" t="s">
        <v>4116</v>
      </c>
      <c r="H4304" t="s">
        <v>10</v>
      </c>
      <c r="I4304" t="s">
        <v>113</v>
      </c>
      <c r="K4304" t="s">
        <v>5445</v>
      </c>
      <c r="L4304" t="s">
        <v>5446</v>
      </c>
    </row>
    <row r="4305" spans="1:14" hidden="1" x14ac:dyDescent="0.25">
      <c r="A4305">
        <v>60</v>
      </c>
      <c r="B4305">
        <v>2</v>
      </c>
      <c r="C4305" t="s">
        <v>10395</v>
      </c>
      <c r="D4305" s="7">
        <v>40894</v>
      </c>
      <c r="E4305" t="s">
        <v>4116</v>
      </c>
      <c r="F4305" t="s">
        <v>613</v>
      </c>
      <c r="G4305" t="s">
        <v>4116</v>
      </c>
      <c r="H4305" t="s">
        <v>10</v>
      </c>
      <c r="I4305" t="s">
        <v>5447</v>
      </c>
      <c r="K4305" t="s">
        <v>5446</v>
      </c>
      <c r="L4305" t="s">
        <v>5448</v>
      </c>
    </row>
    <row r="4306" spans="1:14" hidden="1" x14ac:dyDescent="0.25">
      <c r="A4306">
        <v>60</v>
      </c>
      <c r="B4306">
        <v>3</v>
      </c>
      <c r="C4306" t="s">
        <v>10395</v>
      </c>
      <c r="D4306" s="7">
        <v>40894</v>
      </c>
      <c r="E4306" t="s">
        <v>4116</v>
      </c>
      <c r="F4306" t="s">
        <v>613</v>
      </c>
      <c r="G4306" t="s">
        <v>4116</v>
      </c>
      <c r="H4306" t="s">
        <v>17</v>
      </c>
      <c r="I4306" t="s">
        <v>73</v>
      </c>
      <c r="K4306" t="s">
        <v>5448</v>
      </c>
      <c r="L4306" t="s">
        <v>5449</v>
      </c>
    </row>
    <row r="4307" spans="1:14" hidden="1" x14ac:dyDescent="0.25">
      <c r="A4307">
        <v>60</v>
      </c>
      <c r="B4307">
        <v>4</v>
      </c>
      <c r="C4307" t="s">
        <v>10395</v>
      </c>
      <c r="D4307" s="7">
        <v>40894</v>
      </c>
      <c r="E4307" t="s">
        <v>4116</v>
      </c>
      <c r="F4307" t="s">
        <v>613</v>
      </c>
      <c r="G4307" t="s">
        <v>4116</v>
      </c>
      <c r="H4307" t="s">
        <v>53</v>
      </c>
      <c r="I4307" t="s">
        <v>54</v>
      </c>
      <c r="J4307" t="s">
        <v>80</v>
      </c>
      <c r="K4307" t="s">
        <v>5449</v>
      </c>
      <c r="L4307" t="s">
        <v>5450</v>
      </c>
      <c r="N4307">
        <v>4</v>
      </c>
    </row>
    <row r="4308" spans="1:14" hidden="1" x14ac:dyDescent="0.25">
      <c r="A4308">
        <v>60</v>
      </c>
      <c r="B4308">
        <v>5</v>
      </c>
      <c r="C4308" t="s">
        <v>10395</v>
      </c>
      <c r="D4308" s="7">
        <v>40894</v>
      </c>
      <c r="E4308" t="s">
        <v>4116</v>
      </c>
      <c r="F4308" t="s">
        <v>613</v>
      </c>
      <c r="G4308" t="s">
        <v>4116</v>
      </c>
      <c r="H4308" t="s">
        <v>21</v>
      </c>
      <c r="I4308" t="s">
        <v>22</v>
      </c>
      <c r="K4308" t="s">
        <v>5450</v>
      </c>
      <c r="L4308" t="s">
        <v>5451</v>
      </c>
    </row>
    <row r="4309" spans="1:14" hidden="1" x14ac:dyDescent="0.25">
      <c r="A4309">
        <v>60</v>
      </c>
      <c r="B4309">
        <v>6</v>
      </c>
      <c r="C4309" t="s">
        <v>10395</v>
      </c>
      <c r="D4309" s="7">
        <v>40894</v>
      </c>
      <c r="E4309" t="s">
        <v>4116</v>
      </c>
      <c r="F4309" t="s">
        <v>613</v>
      </c>
      <c r="G4309" t="s">
        <v>4116</v>
      </c>
      <c r="H4309" t="s">
        <v>24</v>
      </c>
      <c r="I4309" t="s">
        <v>10323</v>
      </c>
      <c r="K4309" t="s">
        <v>5452</v>
      </c>
      <c r="L4309" t="s">
        <v>5453</v>
      </c>
    </row>
    <row r="4310" spans="1:14" hidden="1" x14ac:dyDescent="0.25">
      <c r="A4310">
        <v>60</v>
      </c>
      <c r="B4310">
        <v>7</v>
      </c>
      <c r="C4310" t="s">
        <v>10395</v>
      </c>
      <c r="D4310" s="7">
        <v>40894</v>
      </c>
      <c r="E4310" t="s">
        <v>4116</v>
      </c>
      <c r="F4310" t="s">
        <v>613</v>
      </c>
      <c r="G4310" t="s">
        <v>4116</v>
      </c>
      <c r="H4310" t="s">
        <v>10</v>
      </c>
      <c r="I4310" t="s">
        <v>118</v>
      </c>
      <c r="K4310" t="s">
        <v>5454</v>
      </c>
      <c r="L4310" t="s">
        <v>5455</v>
      </c>
    </row>
    <row r="4311" spans="1:14" hidden="1" x14ac:dyDescent="0.25">
      <c r="A4311">
        <v>60</v>
      </c>
      <c r="B4311">
        <v>8</v>
      </c>
      <c r="C4311" t="s">
        <v>10395</v>
      </c>
      <c r="D4311" s="7">
        <v>40894</v>
      </c>
      <c r="E4311" t="s">
        <v>4116</v>
      </c>
      <c r="F4311" t="s">
        <v>613</v>
      </c>
      <c r="G4311" t="s">
        <v>4116</v>
      </c>
      <c r="H4311" t="s">
        <v>10</v>
      </c>
      <c r="I4311" t="s">
        <v>14</v>
      </c>
      <c r="K4311" t="s">
        <v>5455</v>
      </c>
      <c r="L4311" t="s">
        <v>5456</v>
      </c>
    </row>
    <row r="4312" spans="1:14" hidden="1" x14ac:dyDescent="0.25">
      <c r="A4312">
        <v>60</v>
      </c>
      <c r="B4312">
        <v>9</v>
      </c>
      <c r="C4312" t="s">
        <v>10395</v>
      </c>
      <c r="D4312" s="7">
        <v>40894</v>
      </c>
      <c r="E4312" t="s">
        <v>4116</v>
      </c>
      <c r="F4312" t="s">
        <v>613</v>
      </c>
      <c r="G4312" t="s">
        <v>4116</v>
      </c>
      <c r="H4312" t="s">
        <v>17</v>
      </c>
      <c r="I4312" t="s">
        <v>120</v>
      </c>
      <c r="K4312" t="s">
        <v>5456</v>
      </c>
      <c r="L4312" t="s">
        <v>5456</v>
      </c>
    </row>
    <row r="4313" spans="1:14" hidden="1" x14ac:dyDescent="0.25">
      <c r="A4313">
        <v>60</v>
      </c>
      <c r="B4313">
        <v>10</v>
      </c>
      <c r="C4313" t="s">
        <v>10395</v>
      </c>
      <c r="D4313" s="7">
        <v>40894</v>
      </c>
      <c r="E4313" t="s">
        <v>4116</v>
      </c>
      <c r="F4313" t="s">
        <v>613</v>
      </c>
      <c r="G4313" t="s">
        <v>4116</v>
      </c>
      <c r="H4313" t="s">
        <v>53</v>
      </c>
      <c r="I4313" t="s">
        <v>255</v>
      </c>
      <c r="J4313" t="s">
        <v>80</v>
      </c>
      <c r="K4313" t="s">
        <v>5456</v>
      </c>
      <c r="L4313" t="s">
        <v>5457</v>
      </c>
      <c r="N4313">
        <v>7</v>
      </c>
    </row>
    <row r="4314" spans="1:14" hidden="1" x14ac:dyDescent="0.25">
      <c r="A4314">
        <v>60</v>
      </c>
      <c r="B4314">
        <v>11</v>
      </c>
      <c r="C4314" t="s">
        <v>10395</v>
      </c>
      <c r="D4314" s="7">
        <v>40894</v>
      </c>
      <c r="E4314" t="s">
        <v>4116</v>
      </c>
      <c r="F4314" t="s">
        <v>613</v>
      </c>
      <c r="G4314" t="s">
        <v>4116</v>
      </c>
      <c r="H4314" t="s">
        <v>17</v>
      </c>
      <c r="I4314" t="s">
        <v>77</v>
      </c>
      <c r="K4314" t="s">
        <v>5457</v>
      </c>
      <c r="L4314" t="s">
        <v>5458</v>
      </c>
    </row>
    <row r="4315" spans="1:14" hidden="1" x14ac:dyDescent="0.25">
      <c r="A4315">
        <v>60</v>
      </c>
      <c r="B4315">
        <v>12</v>
      </c>
      <c r="C4315" t="s">
        <v>10395</v>
      </c>
      <c r="D4315" s="7">
        <v>40894</v>
      </c>
      <c r="E4315" t="s">
        <v>4116</v>
      </c>
      <c r="F4315" t="s">
        <v>613</v>
      </c>
      <c r="G4315" t="s">
        <v>4116</v>
      </c>
      <c r="H4315" t="s">
        <v>17</v>
      </c>
      <c r="I4315" t="s">
        <v>48</v>
      </c>
      <c r="K4315" t="s">
        <v>5458</v>
      </c>
      <c r="L4315" t="s">
        <v>5459</v>
      </c>
    </row>
    <row r="4316" spans="1:14" hidden="1" x14ac:dyDescent="0.25">
      <c r="A4316">
        <v>60</v>
      </c>
      <c r="B4316">
        <v>13</v>
      </c>
      <c r="C4316" t="s">
        <v>10395</v>
      </c>
      <c r="D4316" s="7">
        <v>40894</v>
      </c>
      <c r="E4316" t="s">
        <v>4116</v>
      </c>
      <c r="F4316" t="s">
        <v>613</v>
      </c>
      <c r="G4316" t="s">
        <v>4116</v>
      </c>
      <c r="H4316" t="s">
        <v>24</v>
      </c>
      <c r="I4316" t="s">
        <v>388</v>
      </c>
      <c r="K4316" t="s">
        <v>5460</v>
      </c>
      <c r="L4316" t="s">
        <v>5461</v>
      </c>
    </row>
    <row r="4317" spans="1:14" hidden="1" x14ac:dyDescent="0.25">
      <c r="A4317">
        <v>60</v>
      </c>
      <c r="B4317">
        <v>14</v>
      </c>
      <c r="C4317" t="s">
        <v>10395</v>
      </c>
      <c r="D4317" s="7">
        <v>40894</v>
      </c>
      <c r="E4317" t="s">
        <v>4116</v>
      </c>
      <c r="F4317" t="s">
        <v>613</v>
      </c>
      <c r="G4317" t="s">
        <v>4116</v>
      </c>
      <c r="H4317" t="s">
        <v>10</v>
      </c>
      <c r="I4317" t="s">
        <v>113</v>
      </c>
      <c r="K4317" t="s">
        <v>5462</v>
      </c>
      <c r="L4317" t="s">
        <v>5463</v>
      </c>
    </row>
    <row r="4318" spans="1:14" hidden="1" x14ac:dyDescent="0.25">
      <c r="A4318">
        <v>60</v>
      </c>
      <c r="B4318">
        <v>15</v>
      </c>
      <c r="C4318" t="s">
        <v>10395</v>
      </c>
      <c r="D4318" s="7">
        <v>40894</v>
      </c>
      <c r="E4318" t="s">
        <v>4116</v>
      </c>
      <c r="F4318" t="s">
        <v>613</v>
      </c>
      <c r="G4318" t="s">
        <v>4116</v>
      </c>
      <c r="H4318" t="s">
        <v>10</v>
      </c>
      <c r="I4318" t="s">
        <v>118</v>
      </c>
      <c r="K4318" t="s">
        <v>5463</v>
      </c>
      <c r="L4318" t="s">
        <v>5464</v>
      </c>
    </row>
    <row r="4319" spans="1:14" hidden="1" x14ac:dyDescent="0.25">
      <c r="A4319">
        <v>60</v>
      </c>
      <c r="B4319">
        <v>16</v>
      </c>
      <c r="C4319" t="s">
        <v>10395</v>
      </c>
      <c r="D4319" s="7">
        <v>40894</v>
      </c>
      <c r="E4319" t="s">
        <v>4116</v>
      </c>
      <c r="F4319" t="s">
        <v>613</v>
      </c>
      <c r="G4319" t="s">
        <v>4116</v>
      </c>
      <c r="H4319" t="s">
        <v>10</v>
      </c>
      <c r="I4319" t="s">
        <v>14</v>
      </c>
      <c r="K4319" t="s">
        <v>5464</v>
      </c>
      <c r="L4319" t="s">
        <v>5465</v>
      </c>
    </row>
    <row r="4320" spans="1:14" hidden="1" x14ac:dyDescent="0.25">
      <c r="A4320">
        <v>60</v>
      </c>
      <c r="B4320">
        <v>17</v>
      </c>
      <c r="C4320" t="s">
        <v>10395</v>
      </c>
      <c r="D4320" s="7">
        <v>40894</v>
      </c>
      <c r="E4320" t="s">
        <v>4116</v>
      </c>
      <c r="F4320" t="s">
        <v>613</v>
      </c>
      <c r="G4320" t="s">
        <v>4116</v>
      </c>
      <c r="H4320" t="s">
        <v>17</v>
      </c>
      <c r="I4320" t="s">
        <v>18</v>
      </c>
      <c r="K4320" t="s">
        <v>5465</v>
      </c>
      <c r="L4320" t="s">
        <v>5466</v>
      </c>
    </row>
    <row r="4321" spans="1:14" hidden="1" x14ac:dyDescent="0.25">
      <c r="A4321">
        <v>60</v>
      </c>
      <c r="B4321">
        <v>18</v>
      </c>
      <c r="C4321" t="s">
        <v>10395</v>
      </c>
      <c r="D4321" s="7">
        <v>40894</v>
      </c>
      <c r="E4321" t="s">
        <v>4116</v>
      </c>
      <c r="F4321" t="s">
        <v>613</v>
      </c>
      <c r="G4321" t="s">
        <v>4116</v>
      </c>
      <c r="H4321" t="s">
        <v>17</v>
      </c>
      <c r="I4321" t="s">
        <v>292</v>
      </c>
      <c r="K4321" t="s">
        <v>5466</v>
      </c>
      <c r="L4321" t="s">
        <v>5467</v>
      </c>
    </row>
    <row r="4322" spans="1:14" hidden="1" x14ac:dyDescent="0.25">
      <c r="A4322">
        <v>60</v>
      </c>
      <c r="B4322">
        <v>19</v>
      </c>
      <c r="C4322" t="s">
        <v>10395</v>
      </c>
      <c r="D4322" s="7">
        <v>40894</v>
      </c>
      <c r="E4322" t="s">
        <v>4116</v>
      </c>
      <c r="F4322" t="s">
        <v>613</v>
      </c>
      <c r="G4322" t="s">
        <v>4116</v>
      </c>
      <c r="H4322" t="s">
        <v>53</v>
      </c>
      <c r="I4322" t="s">
        <v>379</v>
      </c>
      <c r="J4322" t="s">
        <v>80</v>
      </c>
      <c r="K4322" t="s">
        <v>5467</v>
      </c>
      <c r="L4322" t="s">
        <v>5468</v>
      </c>
      <c r="N4322">
        <v>6</v>
      </c>
    </row>
    <row r="4323" spans="1:14" hidden="1" x14ac:dyDescent="0.25">
      <c r="A4323">
        <v>60</v>
      </c>
      <c r="B4323">
        <v>20</v>
      </c>
      <c r="C4323" t="s">
        <v>10395</v>
      </c>
      <c r="D4323" s="7">
        <v>40894</v>
      </c>
      <c r="E4323" t="s">
        <v>4116</v>
      </c>
      <c r="F4323" t="s">
        <v>613</v>
      </c>
      <c r="G4323" t="s">
        <v>4116</v>
      </c>
      <c r="H4323" t="s">
        <v>21</v>
      </c>
      <c r="I4323" t="s">
        <v>334</v>
      </c>
      <c r="K4323" t="s">
        <v>5468</v>
      </c>
      <c r="L4323" t="s">
        <v>5469</v>
      </c>
    </row>
    <row r="4324" spans="1:14" hidden="1" x14ac:dyDescent="0.25">
      <c r="A4324">
        <v>60</v>
      </c>
      <c r="B4324">
        <v>21</v>
      </c>
      <c r="C4324" t="s">
        <v>10395</v>
      </c>
      <c r="D4324" s="7">
        <v>40894</v>
      </c>
      <c r="E4324" t="s">
        <v>4116</v>
      </c>
      <c r="F4324" t="s">
        <v>613</v>
      </c>
      <c r="G4324" t="s">
        <v>4116</v>
      </c>
      <c r="H4324" t="s">
        <v>24</v>
      </c>
      <c r="I4324" t="s">
        <v>10323</v>
      </c>
      <c r="K4324" t="s">
        <v>5470</v>
      </c>
      <c r="L4324" t="s">
        <v>5471</v>
      </c>
    </row>
    <row r="4325" spans="1:14" hidden="1" x14ac:dyDescent="0.25">
      <c r="A4325">
        <v>60</v>
      </c>
      <c r="B4325">
        <v>22</v>
      </c>
      <c r="C4325" t="s">
        <v>10395</v>
      </c>
      <c r="D4325" s="7">
        <v>40894</v>
      </c>
      <c r="E4325" t="s">
        <v>4116</v>
      </c>
      <c r="F4325" t="s">
        <v>613</v>
      </c>
      <c r="G4325" t="s">
        <v>4116</v>
      </c>
      <c r="H4325" t="s">
        <v>10</v>
      </c>
      <c r="I4325" t="s">
        <v>11</v>
      </c>
      <c r="K4325" t="s">
        <v>5471</v>
      </c>
      <c r="L4325" t="s">
        <v>5472</v>
      </c>
    </row>
    <row r="4326" spans="1:14" hidden="1" x14ac:dyDescent="0.25">
      <c r="A4326">
        <v>60</v>
      </c>
      <c r="B4326">
        <v>23</v>
      </c>
      <c r="C4326" t="s">
        <v>10395</v>
      </c>
      <c r="D4326" s="7">
        <v>40894</v>
      </c>
      <c r="E4326" t="s">
        <v>4116</v>
      </c>
      <c r="F4326" t="s">
        <v>613</v>
      </c>
      <c r="G4326" t="s">
        <v>4116</v>
      </c>
      <c r="H4326" t="s">
        <v>17</v>
      </c>
      <c r="I4326" t="s">
        <v>120</v>
      </c>
      <c r="K4326" t="s">
        <v>5472</v>
      </c>
      <c r="L4326" t="s">
        <v>5473</v>
      </c>
    </row>
    <row r="4327" spans="1:14" hidden="1" x14ac:dyDescent="0.25">
      <c r="A4327">
        <v>60</v>
      </c>
      <c r="B4327">
        <v>24</v>
      </c>
      <c r="C4327" t="s">
        <v>10395</v>
      </c>
      <c r="D4327" s="7">
        <v>40894</v>
      </c>
      <c r="E4327" t="s">
        <v>4116</v>
      </c>
      <c r="F4327" t="s">
        <v>613</v>
      </c>
      <c r="G4327" t="s">
        <v>4116</v>
      </c>
      <c r="H4327" t="s">
        <v>10</v>
      </c>
      <c r="I4327" t="s">
        <v>10323</v>
      </c>
      <c r="K4327" t="s">
        <v>5473</v>
      </c>
      <c r="L4327" t="s">
        <v>5474</v>
      </c>
    </row>
    <row r="4328" spans="1:14" hidden="1" x14ac:dyDescent="0.25">
      <c r="A4328">
        <v>60</v>
      </c>
      <c r="B4328">
        <v>25</v>
      </c>
      <c r="C4328" t="s">
        <v>10395</v>
      </c>
      <c r="D4328" s="7">
        <v>40894</v>
      </c>
      <c r="E4328" t="s">
        <v>4116</v>
      </c>
      <c r="F4328" t="s">
        <v>613</v>
      </c>
      <c r="G4328" t="s">
        <v>4116</v>
      </c>
      <c r="H4328" t="s">
        <v>24</v>
      </c>
      <c r="I4328" t="s">
        <v>10323</v>
      </c>
      <c r="K4328" t="s">
        <v>5475</v>
      </c>
      <c r="L4328" t="s">
        <v>5476</v>
      </c>
    </row>
    <row r="4329" spans="1:14" hidden="1" x14ac:dyDescent="0.25">
      <c r="A4329">
        <v>60</v>
      </c>
      <c r="B4329">
        <v>26</v>
      </c>
      <c r="C4329" t="s">
        <v>10395</v>
      </c>
      <c r="D4329" s="7">
        <v>40894</v>
      </c>
      <c r="E4329" t="s">
        <v>4116</v>
      </c>
      <c r="F4329" t="s">
        <v>613</v>
      </c>
      <c r="G4329" t="s">
        <v>4116</v>
      </c>
      <c r="H4329" t="s">
        <v>10</v>
      </c>
      <c r="I4329" t="s">
        <v>113</v>
      </c>
      <c r="K4329" t="s">
        <v>5477</v>
      </c>
      <c r="L4329" t="s">
        <v>5478</v>
      </c>
    </row>
    <row r="4330" spans="1:14" hidden="1" x14ac:dyDescent="0.25">
      <c r="A4330">
        <v>60</v>
      </c>
      <c r="B4330">
        <v>27</v>
      </c>
      <c r="C4330" t="s">
        <v>10395</v>
      </c>
      <c r="D4330" s="7">
        <v>40894</v>
      </c>
      <c r="E4330" t="s">
        <v>4116</v>
      </c>
      <c r="F4330" t="s">
        <v>613</v>
      </c>
      <c r="G4330" t="s">
        <v>4116</v>
      </c>
      <c r="H4330" t="s">
        <v>10</v>
      </c>
      <c r="I4330" t="s">
        <v>11</v>
      </c>
      <c r="K4330" t="s">
        <v>5478</v>
      </c>
      <c r="L4330" t="s">
        <v>5479</v>
      </c>
    </row>
    <row r="4331" spans="1:14" hidden="1" x14ac:dyDescent="0.25">
      <c r="A4331">
        <v>60</v>
      </c>
      <c r="B4331">
        <v>28</v>
      </c>
      <c r="C4331" t="s">
        <v>10395</v>
      </c>
      <c r="D4331" s="7">
        <v>40894</v>
      </c>
      <c r="E4331" t="s">
        <v>4116</v>
      </c>
      <c r="F4331" t="s">
        <v>613</v>
      </c>
      <c r="G4331" t="s">
        <v>4116</v>
      </c>
      <c r="H4331" t="s">
        <v>348</v>
      </c>
      <c r="I4331" t="s">
        <v>464</v>
      </c>
      <c r="K4331" t="s">
        <v>5479</v>
      </c>
      <c r="L4331" t="s">
        <v>5480</v>
      </c>
    </row>
    <row r="4332" spans="1:14" hidden="1" x14ac:dyDescent="0.25">
      <c r="A4332">
        <v>60</v>
      </c>
      <c r="B4332">
        <v>29</v>
      </c>
      <c r="C4332" t="s">
        <v>10395</v>
      </c>
      <c r="D4332" s="7">
        <v>40894</v>
      </c>
      <c r="E4332" t="s">
        <v>4116</v>
      </c>
      <c r="F4332" t="s">
        <v>613</v>
      </c>
      <c r="G4332" t="s">
        <v>4116</v>
      </c>
      <c r="H4332" t="s">
        <v>17</v>
      </c>
      <c r="I4332" t="s">
        <v>73</v>
      </c>
      <c r="K4332" t="s">
        <v>5480</v>
      </c>
      <c r="L4332" t="s">
        <v>5481</v>
      </c>
    </row>
    <row r="4333" spans="1:14" hidden="1" x14ac:dyDescent="0.25">
      <c r="A4333">
        <v>60</v>
      </c>
      <c r="B4333">
        <v>30</v>
      </c>
      <c r="C4333" t="s">
        <v>10395</v>
      </c>
      <c r="D4333" s="7">
        <v>40894</v>
      </c>
      <c r="E4333" t="s">
        <v>4116</v>
      </c>
      <c r="F4333" t="s">
        <v>613</v>
      </c>
      <c r="G4333" t="s">
        <v>4116</v>
      </c>
      <c r="H4333" t="s">
        <v>17</v>
      </c>
      <c r="I4333" t="s">
        <v>48</v>
      </c>
      <c r="K4333" t="s">
        <v>5481</v>
      </c>
      <c r="L4333" t="s">
        <v>5482</v>
      </c>
    </row>
    <row r="4334" spans="1:14" hidden="1" x14ac:dyDescent="0.25">
      <c r="A4334">
        <v>60</v>
      </c>
      <c r="B4334">
        <v>31</v>
      </c>
      <c r="C4334" t="s">
        <v>10395</v>
      </c>
      <c r="D4334" s="7">
        <v>40894</v>
      </c>
      <c r="E4334" t="s">
        <v>4116</v>
      </c>
      <c r="F4334" t="s">
        <v>613</v>
      </c>
      <c r="G4334" t="s">
        <v>4116</v>
      </c>
      <c r="H4334" t="s">
        <v>24</v>
      </c>
      <c r="I4334" t="s">
        <v>39</v>
      </c>
      <c r="K4334" t="s">
        <v>5483</v>
      </c>
      <c r="L4334" t="s">
        <v>5484</v>
      </c>
    </row>
    <row r="4335" spans="1:14" hidden="1" x14ac:dyDescent="0.25">
      <c r="A4335">
        <v>60</v>
      </c>
      <c r="B4335">
        <v>32</v>
      </c>
      <c r="C4335" t="s">
        <v>10395</v>
      </c>
      <c r="D4335" s="7">
        <v>40894</v>
      </c>
      <c r="E4335" t="s">
        <v>4116</v>
      </c>
      <c r="F4335" t="s">
        <v>613</v>
      </c>
      <c r="G4335" t="s">
        <v>4116</v>
      </c>
      <c r="H4335" t="s">
        <v>10</v>
      </c>
      <c r="I4335" t="s">
        <v>11</v>
      </c>
      <c r="K4335" t="s">
        <v>5484</v>
      </c>
      <c r="L4335" t="s">
        <v>5485</v>
      </c>
    </row>
    <row r="4336" spans="1:14" hidden="1" x14ac:dyDescent="0.25">
      <c r="A4336">
        <v>60</v>
      </c>
      <c r="B4336">
        <v>33</v>
      </c>
      <c r="C4336" t="s">
        <v>10395</v>
      </c>
      <c r="D4336" s="7">
        <v>40894</v>
      </c>
      <c r="E4336" t="s">
        <v>4116</v>
      </c>
      <c r="F4336" t="s">
        <v>613</v>
      </c>
      <c r="G4336" t="s">
        <v>4116</v>
      </c>
      <c r="H4336" t="s">
        <v>17</v>
      </c>
      <c r="I4336" t="s">
        <v>120</v>
      </c>
      <c r="K4336" t="s">
        <v>5485</v>
      </c>
      <c r="L4336" t="s">
        <v>5486</v>
      </c>
    </row>
    <row r="4337" spans="1:12" hidden="1" x14ac:dyDescent="0.25">
      <c r="A4337">
        <v>60</v>
      </c>
      <c r="B4337">
        <v>34</v>
      </c>
      <c r="C4337" t="s">
        <v>10395</v>
      </c>
      <c r="D4337" s="7">
        <v>40894</v>
      </c>
      <c r="E4337" t="s">
        <v>4116</v>
      </c>
      <c r="F4337" t="s">
        <v>613</v>
      </c>
      <c r="G4337" t="s">
        <v>4116</v>
      </c>
      <c r="H4337" t="s">
        <v>17</v>
      </c>
      <c r="I4337" t="s">
        <v>154</v>
      </c>
      <c r="K4337" t="s">
        <v>5486</v>
      </c>
      <c r="L4337" t="s">
        <v>5487</v>
      </c>
    </row>
    <row r="4338" spans="1:12" hidden="1" x14ac:dyDescent="0.25">
      <c r="A4338">
        <v>60</v>
      </c>
      <c r="B4338">
        <v>35</v>
      </c>
      <c r="C4338" t="s">
        <v>10395</v>
      </c>
      <c r="D4338" s="7">
        <v>40894</v>
      </c>
      <c r="E4338" t="s">
        <v>4116</v>
      </c>
      <c r="F4338" t="s">
        <v>613</v>
      </c>
      <c r="G4338" t="s">
        <v>4116</v>
      </c>
      <c r="H4338" t="s">
        <v>17</v>
      </c>
      <c r="I4338" t="s">
        <v>292</v>
      </c>
      <c r="K4338" t="s">
        <v>5487</v>
      </c>
      <c r="L4338" t="s">
        <v>5488</v>
      </c>
    </row>
    <row r="4339" spans="1:12" hidden="1" x14ac:dyDescent="0.25">
      <c r="A4339">
        <v>60</v>
      </c>
      <c r="B4339">
        <v>36</v>
      </c>
      <c r="C4339" t="s">
        <v>10395</v>
      </c>
      <c r="D4339" s="7">
        <v>40894</v>
      </c>
      <c r="E4339" t="s">
        <v>4116</v>
      </c>
      <c r="F4339" t="s">
        <v>613</v>
      </c>
      <c r="G4339" t="s">
        <v>4116</v>
      </c>
      <c r="H4339" t="s">
        <v>10</v>
      </c>
      <c r="I4339" t="s">
        <v>14</v>
      </c>
      <c r="K4339" t="s">
        <v>5488</v>
      </c>
      <c r="L4339" t="s">
        <v>5489</v>
      </c>
    </row>
    <row r="4340" spans="1:12" hidden="1" x14ac:dyDescent="0.25">
      <c r="A4340">
        <v>60</v>
      </c>
      <c r="B4340">
        <v>37</v>
      </c>
      <c r="C4340" t="s">
        <v>10395</v>
      </c>
      <c r="D4340" s="7">
        <v>40894</v>
      </c>
      <c r="E4340" t="s">
        <v>4116</v>
      </c>
      <c r="F4340" t="s">
        <v>613</v>
      </c>
      <c r="G4340" t="s">
        <v>4116</v>
      </c>
      <c r="H4340" t="s">
        <v>24</v>
      </c>
      <c r="I4340" t="s">
        <v>10323</v>
      </c>
      <c r="K4340" t="s">
        <v>5490</v>
      </c>
      <c r="L4340" t="s">
        <v>5491</v>
      </c>
    </row>
    <row r="4341" spans="1:12" hidden="1" x14ac:dyDescent="0.25">
      <c r="A4341">
        <v>60</v>
      </c>
      <c r="B4341">
        <v>38</v>
      </c>
      <c r="C4341" t="s">
        <v>10395</v>
      </c>
      <c r="D4341" s="7">
        <v>40894</v>
      </c>
      <c r="E4341" t="s">
        <v>4116</v>
      </c>
      <c r="F4341" t="s">
        <v>613</v>
      </c>
      <c r="G4341" t="s">
        <v>4116</v>
      </c>
      <c r="H4341" t="s">
        <v>10</v>
      </c>
      <c r="I4341" t="s">
        <v>11</v>
      </c>
      <c r="K4341" t="s">
        <v>5492</v>
      </c>
      <c r="L4341" t="s">
        <v>5493</v>
      </c>
    </row>
    <row r="4342" spans="1:12" hidden="1" x14ac:dyDescent="0.25">
      <c r="A4342">
        <v>60</v>
      </c>
      <c r="B4342">
        <v>39</v>
      </c>
      <c r="C4342" t="s">
        <v>10395</v>
      </c>
      <c r="D4342" s="7">
        <v>40894</v>
      </c>
      <c r="E4342" t="s">
        <v>4116</v>
      </c>
      <c r="F4342" t="s">
        <v>613</v>
      </c>
      <c r="G4342" t="s">
        <v>4116</v>
      </c>
      <c r="H4342" t="s">
        <v>17</v>
      </c>
      <c r="I4342" t="s">
        <v>120</v>
      </c>
      <c r="K4342" t="s">
        <v>5493</v>
      </c>
      <c r="L4342" t="s">
        <v>5494</v>
      </c>
    </row>
    <row r="4343" spans="1:12" hidden="1" x14ac:dyDescent="0.25">
      <c r="A4343">
        <v>60</v>
      </c>
      <c r="B4343">
        <v>40</v>
      </c>
      <c r="C4343" t="s">
        <v>10395</v>
      </c>
      <c r="D4343" s="7">
        <v>40894</v>
      </c>
      <c r="E4343" t="s">
        <v>4116</v>
      </c>
      <c r="F4343" t="s">
        <v>613</v>
      </c>
      <c r="G4343" t="s">
        <v>4116</v>
      </c>
      <c r="H4343" t="s">
        <v>10</v>
      </c>
      <c r="I4343" t="s">
        <v>14</v>
      </c>
      <c r="K4343" t="s">
        <v>5494</v>
      </c>
      <c r="L4343" t="s">
        <v>5495</v>
      </c>
    </row>
    <row r="4344" spans="1:12" hidden="1" x14ac:dyDescent="0.25">
      <c r="A4344">
        <v>60</v>
      </c>
      <c r="B4344">
        <v>41</v>
      </c>
      <c r="C4344" t="s">
        <v>10395</v>
      </c>
      <c r="D4344" s="7">
        <v>40894</v>
      </c>
      <c r="E4344" t="s">
        <v>4116</v>
      </c>
      <c r="F4344" t="s">
        <v>613</v>
      </c>
      <c r="G4344" t="s">
        <v>4116</v>
      </c>
      <c r="H4344" t="s">
        <v>17</v>
      </c>
      <c r="I4344" t="s">
        <v>101</v>
      </c>
      <c r="K4344" t="s">
        <v>5495</v>
      </c>
      <c r="L4344" t="s">
        <v>5496</v>
      </c>
    </row>
    <row r="4345" spans="1:12" hidden="1" x14ac:dyDescent="0.25">
      <c r="A4345">
        <v>60</v>
      </c>
      <c r="B4345">
        <v>42</v>
      </c>
      <c r="C4345" t="s">
        <v>10395</v>
      </c>
      <c r="D4345" s="7">
        <v>40894</v>
      </c>
      <c r="E4345" t="s">
        <v>4116</v>
      </c>
      <c r="F4345" t="s">
        <v>613</v>
      </c>
      <c r="G4345" t="s">
        <v>4116</v>
      </c>
      <c r="H4345" t="s">
        <v>33</v>
      </c>
      <c r="I4345" t="s">
        <v>238</v>
      </c>
      <c r="K4345" t="s">
        <v>5496</v>
      </c>
      <c r="L4345" t="s">
        <v>5497</v>
      </c>
    </row>
    <row r="4346" spans="1:12" hidden="1" x14ac:dyDescent="0.25">
      <c r="A4346">
        <v>60</v>
      </c>
      <c r="B4346">
        <v>43</v>
      </c>
      <c r="C4346" t="s">
        <v>10395</v>
      </c>
      <c r="D4346" s="7">
        <v>40894</v>
      </c>
      <c r="E4346" t="s">
        <v>4116</v>
      </c>
      <c r="F4346" t="s">
        <v>613</v>
      </c>
      <c r="G4346" t="s">
        <v>4116</v>
      </c>
      <c r="H4346" t="s">
        <v>24</v>
      </c>
      <c r="I4346" t="s">
        <v>10323</v>
      </c>
      <c r="K4346" t="s">
        <v>5497</v>
      </c>
      <c r="L4346" t="s">
        <v>5498</v>
      </c>
    </row>
    <row r="4347" spans="1:12" hidden="1" x14ac:dyDescent="0.25">
      <c r="A4347">
        <v>60</v>
      </c>
      <c r="B4347">
        <v>44</v>
      </c>
      <c r="C4347" t="s">
        <v>10395</v>
      </c>
      <c r="D4347" s="7">
        <v>40894</v>
      </c>
      <c r="E4347" t="s">
        <v>4116</v>
      </c>
      <c r="F4347" t="s">
        <v>613</v>
      </c>
      <c r="G4347" t="s">
        <v>4116</v>
      </c>
      <c r="H4347" t="s">
        <v>10</v>
      </c>
      <c r="I4347" t="s">
        <v>11</v>
      </c>
      <c r="K4347" t="s">
        <v>5499</v>
      </c>
      <c r="L4347" t="s">
        <v>5500</v>
      </c>
    </row>
    <row r="4348" spans="1:12" hidden="1" x14ac:dyDescent="0.25">
      <c r="A4348">
        <v>60</v>
      </c>
      <c r="B4348">
        <v>45</v>
      </c>
      <c r="C4348" t="s">
        <v>10395</v>
      </c>
      <c r="D4348" s="7">
        <v>40894</v>
      </c>
      <c r="E4348" t="s">
        <v>4116</v>
      </c>
      <c r="F4348" t="s">
        <v>613</v>
      </c>
      <c r="G4348" t="s">
        <v>4116</v>
      </c>
      <c r="H4348" t="s">
        <v>17</v>
      </c>
      <c r="I4348" t="s">
        <v>120</v>
      </c>
      <c r="K4348" t="s">
        <v>5500</v>
      </c>
      <c r="L4348" t="s">
        <v>5501</v>
      </c>
    </row>
    <row r="4349" spans="1:12" hidden="1" x14ac:dyDescent="0.25">
      <c r="A4349">
        <v>60</v>
      </c>
      <c r="B4349">
        <v>46</v>
      </c>
      <c r="C4349" t="s">
        <v>10395</v>
      </c>
      <c r="D4349" s="7">
        <v>40894</v>
      </c>
      <c r="E4349" t="s">
        <v>4116</v>
      </c>
      <c r="F4349" t="s">
        <v>613</v>
      </c>
      <c r="G4349" t="s">
        <v>4116</v>
      </c>
      <c r="H4349" t="s">
        <v>162</v>
      </c>
      <c r="I4349" t="s">
        <v>163</v>
      </c>
      <c r="K4349" t="s">
        <v>5502</v>
      </c>
      <c r="L4349" t="s">
        <v>5503</v>
      </c>
    </row>
    <row r="4350" spans="1:12" hidden="1" x14ac:dyDescent="0.25">
      <c r="A4350">
        <v>60</v>
      </c>
      <c r="B4350">
        <v>47</v>
      </c>
      <c r="C4350" t="s">
        <v>10395</v>
      </c>
      <c r="D4350" s="7">
        <v>40894</v>
      </c>
      <c r="E4350" t="s">
        <v>4116</v>
      </c>
      <c r="F4350" t="s">
        <v>613</v>
      </c>
      <c r="G4350" t="s">
        <v>4116</v>
      </c>
      <c r="H4350" t="s">
        <v>24</v>
      </c>
      <c r="I4350" t="s">
        <v>10323</v>
      </c>
      <c r="K4350" t="s">
        <v>5504</v>
      </c>
      <c r="L4350" t="s">
        <v>5505</v>
      </c>
    </row>
    <row r="4351" spans="1:12" hidden="1" x14ac:dyDescent="0.25">
      <c r="A4351">
        <v>60</v>
      </c>
      <c r="B4351">
        <v>48</v>
      </c>
      <c r="C4351" t="s">
        <v>10395</v>
      </c>
      <c r="D4351" s="7">
        <v>40894</v>
      </c>
      <c r="E4351" t="s">
        <v>4116</v>
      </c>
      <c r="F4351" t="s">
        <v>613</v>
      </c>
      <c r="G4351" t="s">
        <v>4116</v>
      </c>
      <c r="H4351" t="s">
        <v>10</v>
      </c>
      <c r="I4351" t="s">
        <v>11</v>
      </c>
      <c r="K4351" t="s">
        <v>5506</v>
      </c>
      <c r="L4351" t="s">
        <v>5507</v>
      </c>
    </row>
    <row r="4352" spans="1:12" hidden="1" x14ac:dyDescent="0.25">
      <c r="A4352">
        <v>60</v>
      </c>
      <c r="B4352">
        <v>49</v>
      </c>
      <c r="C4352" t="s">
        <v>10395</v>
      </c>
      <c r="D4352" s="7">
        <v>40894</v>
      </c>
      <c r="E4352" t="s">
        <v>4116</v>
      </c>
      <c r="F4352" t="s">
        <v>613</v>
      </c>
      <c r="G4352" t="s">
        <v>4116</v>
      </c>
      <c r="H4352" t="s">
        <v>17</v>
      </c>
      <c r="I4352" t="s">
        <v>73</v>
      </c>
      <c r="K4352" t="s">
        <v>5507</v>
      </c>
      <c r="L4352" t="s">
        <v>5508</v>
      </c>
    </row>
    <row r="4353" spans="1:14" hidden="1" x14ac:dyDescent="0.25">
      <c r="A4353">
        <v>60</v>
      </c>
      <c r="B4353">
        <v>50</v>
      </c>
      <c r="C4353" t="s">
        <v>10395</v>
      </c>
      <c r="D4353" s="7">
        <v>40894</v>
      </c>
      <c r="E4353" t="s">
        <v>4116</v>
      </c>
      <c r="F4353" t="s">
        <v>613</v>
      </c>
      <c r="G4353" t="s">
        <v>4116</v>
      </c>
      <c r="H4353" t="s">
        <v>10</v>
      </c>
      <c r="I4353" t="s">
        <v>14</v>
      </c>
      <c r="K4353" t="s">
        <v>5508</v>
      </c>
      <c r="L4353" t="s">
        <v>5509</v>
      </c>
    </row>
    <row r="4354" spans="1:14" hidden="1" x14ac:dyDescent="0.25">
      <c r="A4354">
        <v>60</v>
      </c>
      <c r="B4354">
        <v>51</v>
      </c>
      <c r="C4354" t="s">
        <v>10395</v>
      </c>
      <c r="D4354" s="7">
        <v>40894</v>
      </c>
      <c r="E4354" t="s">
        <v>4116</v>
      </c>
      <c r="F4354" t="s">
        <v>613</v>
      </c>
      <c r="G4354" t="s">
        <v>4116</v>
      </c>
      <c r="H4354" t="s">
        <v>53</v>
      </c>
      <c r="I4354" t="s">
        <v>124</v>
      </c>
      <c r="J4354" t="s">
        <v>80</v>
      </c>
      <c r="K4354" t="s">
        <v>5509</v>
      </c>
      <c r="L4354" t="s">
        <v>5510</v>
      </c>
      <c r="N4354">
        <v>7</v>
      </c>
    </row>
    <row r="4355" spans="1:14" hidden="1" x14ac:dyDescent="0.25">
      <c r="A4355">
        <v>60</v>
      </c>
      <c r="B4355">
        <v>52</v>
      </c>
      <c r="C4355" t="s">
        <v>10395</v>
      </c>
      <c r="D4355" s="7">
        <v>40894</v>
      </c>
      <c r="E4355" t="s">
        <v>4116</v>
      </c>
      <c r="F4355" t="s">
        <v>613</v>
      </c>
      <c r="G4355" t="s">
        <v>4116</v>
      </c>
      <c r="H4355" t="s">
        <v>33</v>
      </c>
      <c r="I4355" t="s">
        <v>192</v>
      </c>
      <c r="K4355" t="s">
        <v>5510</v>
      </c>
      <c r="L4355" t="s">
        <v>5511</v>
      </c>
    </row>
    <row r="4356" spans="1:14" hidden="1" x14ac:dyDescent="0.25">
      <c r="A4356">
        <v>60</v>
      </c>
      <c r="B4356">
        <v>53</v>
      </c>
      <c r="C4356" t="s">
        <v>10395</v>
      </c>
      <c r="D4356" s="7">
        <v>40894</v>
      </c>
      <c r="E4356" t="s">
        <v>4116</v>
      </c>
      <c r="F4356" t="s">
        <v>613</v>
      </c>
      <c r="G4356" t="s">
        <v>4116</v>
      </c>
      <c r="H4356" t="s">
        <v>21</v>
      </c>
      <c r="I4356" t="s">
        <v>22</v>
      </c>
      <c r="K4356" t="s">
        <v>5512</v>
      </c>
      <c r="L4356" t="s">
        <v>5513</v>
      </c>
    </row>
    <row r="4357" spans="1:14" hidden="1" x14ac:dyDescent="0.25">
      <c r="A4357">
        <v>60</v>
      </c>
      <c r="B4357">
        <v>54</v>
      </c>
      <c r="C4357" t="s">
        <v>10395</v>
      </c>
      <c r="D4357" s="7">
        <v>40894</v>
      </c>
      <c r="E4357" t="s">
        <v>4116</v>
      </c>
      <c r="F4357" t="s">
        <v>613</v>
      </c>
      <c r="G4357" t="s">
        <v>4116</v>
      </c>
      <c r="H4357" t="s">
        <v>24</v>
      </c>
      <c r="I4357" t="s">
        <v>10323</v>
      </c>
      <c r="K4357" t="s">
        <v>5514</v>
      </c>
      <c r="L4357" t="s">
        <v>5515</v>
      </c>
    </row>
    <row r="4358" spans="1:14" hidden="1" x14ac:dyDescent="0.25">
      <c r="A4358">
        <v>60</v>
      </c>
      <c r="B4358">
        <v>55</v>
      </c>
      <c r="C4358" t="s">
        <v>10395</v>
      </c>
      <c r="D4358" s="7">
        <v>40894</v>
      </c>
      <c r="E4358" t="s">
        <v>4116</v>
      </c>
      <c r="F4358" t="s">
        <v>613</v>
      </c>
      <c r="G4358" t="s">
        <v>4116</v>
      </c>
      <c r="H4358" t="s">
        <v>10</v>
      </c>
      <c r="I4358" t="s">
        <v>11</v>
      </c>
      <c r="K4358" t="s">
        <v>5516</v>
      </c>
      <c r="L4358" t="s">
        <v>5517</v>
      </c>
    </row>
    <row r="4359" spans="1:14" hidden="1" x14ac:dyDescent="0.25">
      <c r="A4359">
        <v>60</v>
      </c>
      <c r="B4359">
        <v>56</v>
      </c>
      <c r="C4359" t="s">
        <v>10395</v>
      </c>
      <c r="D4359" s="7">
        <v>40894</v>
      </c>
      <c r="E4359" t="s">
        <v>4116</v>
      </c>
      <c r="F4359" t="s">
        <v>613</v>
      </c>
      <c r="G4359" t="s">
        <v>4116</v>
      </c>
      <c r="H4359" t="s">
        <v>17</v>
      </c>
      <c r="I4359" t="s">
        <v>77</v>
      </c>
      <c r="K4359" t="s">
        <v>5518</v>
      </c>
      <c r="L4359" t="s">
        <v>5519</v>
      </c>
    </row>
    <row r="4360" spans="1:14" hidden="1" x14ac:dyDescent="0.25">
      <c r="A4360">
        <v>60</v>
      </c>
      <c r="B4360">
        <v>57</v>
      </c>
      <c r="C4360" t="s">
        <v>10395</v>
      </c>
      <c r="D4360" s="7">
        <v>40894</v>
      </c>
      <c r="E4360" t="s">
        <v>4116</v>
      </c>
      <c r="F4360" t="s">
        <v>613</v>
      </c>
      <c r="G4360" t="s">
        <v>4116</v>
      </c>
      <c r="H4360" t="s">
        <v>33</v>
      </c>
      <c r="I4360" t="s">
        <v>161</v>
      </c>
      <c r="K4360" t="s">
        <v>5519</v>
      </c>
      <c r="L4360" t="s">
        <v>5520</v>
      </c>
    </row>
    <row r="4361" spans="1:14" hidden="1" x14ac:dyDescent="0.25">
      <c r="A4361">
        <v>60</v>
      </c>
      <c r="B4361">
        <v>58</v>
      </c>
      <c r="C4361" t="s">
        <v>10395</v>
      </c>
      <c r="D4361" s="7">
        <v>40894</v>
      </c>
      <c r="E4361" t="s">
        <v>4116</v>
      </c>
      <c r="F4361" t="s">
        <v>613</v>
      </c>
      <c r="G4361" t="s">
        <v>4116</v>
      </c>
      <c r="H4361" t="s">
        <v>21</v>
      </c>
      <c r="I4361" t="s">
        <v>22</v>
      </c>
      <c r="K4361" t="s">
        <v>5521</v>
      </c>
      <c r="L4361" t="s">
        <v>5522</v>
      </c>
    </row>
    <row r="4362" spans="1:14" hidden="1" x14ac:dyDescent="0.25">
      <c r="A4362">
        <v>60</v>
      </c>
      <c r="B4362">
        <v>59</v>
      </c>
      <c r="C4362" t="s">
        <v>10395</v>
      </c>
      <c r="D4362" s="7">
        <v>40894</v>
      </c>
      <c r="E4362" t="s">
        <v>4116</v>
      </c>
      <c r="F4362" t="s">
        <v>613</v>
      </c>
      <c r="G4362" t="s">
        <v>4116</v>
      </c>
      <c r="H4362" t="s">
        <v>24</v>
      </c>
      <c r="I4362" t="s">
        <v>10323</v>
      </c>
      <c r="K4362" t="s">
        <v>5523</v>
      </c>
      <c r="L4362" t="s">
        <v>5524</v>
      </c>
    </row>
    <row r="4363" spans="1:14" hidden="1" x14ac:dyDescent="0.25">
      <c r="A4363">
        <v>60</v>
      </c>
      <c r="B4363">
        <v>60</v>
      </c>
      <c r="C4363" t="s">
        <v>10395</v>
      </c>
      <c r="D4363" s="7">
        <v>40894</v>
      </c>
      <c r="E4363" t="s">
        <v>4116</v>
      </c>
      <c r="F4363" t="s">
        <v>613</v>
      </c>
      <c r="G4363" t="s">
        <v>4116</v>
      </c>
      <c r="H4363" t="s">
        <v>10</v>
      </c>
      <c r="I4363" t="s">
        <v>118</v>
      </c>
      <c r="K4363" t="s">
        <v>5525</v>
      </c>
      <c r="L4363" t="s">
        <v>5526</v>
      </c>
    </row>
    <row r="4364" spans="1:14" hidden="1" x14ac:dyDescent="0.25">
      <c r="A4364">
        <v>60</v>
      </c>
      <c r="B4364">
        <v>61</v>
      </c>
      <c r="C4364" t="s">
        <v>10395</v>
      </c>
      <c r="D4364" s="7">
        <v>40894</v>
      </c>
      <c r="E4364" t="s">
        <v>4116</v>
      </c>
      <c r="F4364" t="s">
        <v>613</v>
      </c>
      <c r="G4364" t="s">
        <v>4116</v>
      </c>
      <c r="H4364" t="s">
        <v>17</v>
      </c>
      <c r="I4364" t="s">
        <v>73</v>
      </c>
      <c r="K4364" t="s">
        <v>5526</v>
      </c>
      <c r="L4364" t="s">
        <v>5527</v>
      </c>
    </row>
    <row r="4365" spans="1:14" hidden="1" x14ac:dyDescent="0.25">
      <c r="A4365">
        <v>60</v>
      </c>
      <c r="B4365">
        <v>62</v>
      </c>
      <c r="C4365" t="s">
        <v>10395</v>
      </c>
      <c r="D4365" s="7">
        <v>40894</v>
      </c>
      <c r="E4365" t="s">
        <v>4116</v>
      </c>
      <c r="F4365" t="s">
        <v>613</v>
      </c>
      <c r="G4365" t="s">
        <v>4116</v>
      </c>
      <c r="H4365" t="s">
        <v>33</v>
      </c>
      <c r="I4365" t="s">
        <v>161</v>
      </c>
      <c r="K4365" t="s">
        <v>5527</v>
      </c>
      <c r="L4365" t="s">
        <v>5527</v>
      </c>
    </row>
    <row r="4366" spans="1:14" hidden="1" x14ac:dyDescent="0.25">
      <c r="A4366">
        <v>60</v>
      </c>
      <c r="B4366">
        <v>63</v>
      </c>
      <c r="C4366" t="s">
        <v>10395</v>
      </c>
      <c r="D4366" s="7">
        <v>40894</v>
      </c>
      <c r="E4366" t="s">
        <v>4116</v>
      </c>
      <c r="F4366" t="s">
        <v>613</v>
      </c>
      <c r="G4366" t="s">
        <v>4116</v>
      </c>
      <c r="H4366" t="s">
        <v>162</v>
      </c>
      <c r="I4366" t="s">
        <v>722</v>
      </c>
      <c r="K4366" t="s">
        <v>5527</v>
      </c>
      <c r="L4366" t="s">
        <v>5528</v>
      </c>
    </row>
    <row r="4367" spans="1:14" hidden="1" x14ac:dyDescent="0.25">
      <c r="A4367">
        <v>60</v>
      </c>
      <c r="B4367">
        <v>64</v>
      </c>
      <c r="C4367" t="s">
        <v>10395</v>
      </c>
      <c r="D4367" s="7">
        <v>40894</v>
      </c>
      <c r="E4367" t="s">
        <v>4116</v>
      </c>
      <c r="F4367" t="s">
        <v>613</v>
      </c>
      <c r="G4367" t="s">
        <v>4116</v>
      </c>
      <c r="H4367" t="s">
        <v>24</v>
      </c>
      <c r="I4367" t="s">
        <v>10323</v>
      </c>
      <c r="K4367" t="s">
        <v>5529</v>
      </c>
      <c r="L4367" t="s">
        <v>5530</v>
      </c>
    </row>
    <row r="4368" spans="1:14" hidden="1" x14ac:dyDescent="0.25">
      <c r="A4368">
        <v>60</v>
      </c>
      <c r="B4368">
        <v>65</v>
      </c>
      <c r="C4368" t="s">
        <v>10395</v>
      </c>
      <c r="D4368" s="7">
        <v>40894</v>
      </c>
      <c r="E4368" t="s">
        <v>4116</v>
      </c>
      <c r="F4368" t="s">
        <v>613</v>
      </c>
      <c r="G4368" t="s">
        <v>4116</v>
      </c>
      <c r="H4368" t="s">
        <v>10</v>
      </c>
      <c r="I4368" t="s">
        <v>11</v>
      </c>
      <c r="K4368" t="s">
        <v>5531</v>
      </c>
      <c r="L4368" t="s">
        <v>5532</v>
      </c>
    </row>
    <row r="4369" spans="1:14" hidden="1" x14ac:dyDescent="0.25">
      <c r="A4369">
        <v>60</v>
      </c>
      <c r="B4369">
        <v>66</v>
      </c>
      <c r="C4369" t="s">
        <v>10395</v>
      </c>
      <c r="D4369" s="7">
        <v>40894</v>
      </c>
      <c r="E4369" t="s">
        <v>4116</v>
      </c>
      <c r="F4369" t="s">
        <v>613</v>
      </c>
      <c r="G4369" t="s">
        <v>4116</v>
      </c>
      <c r="H4369" t="s">
        <v>17</v>
      </c>
      <c r="I4369" t="s">
        <v>120</v>
      </c>
      <c r="K4369" t="s">
        <v>5532</v>
      </c>
      <c r="L4369" t="s">
        <v>5533</v>
      </c>
    </row>
    <row r="4370" spans="1:14" hidden="1" x14ac:dyDescent="0.25">
      <c r="A4370">
        <v>60</v>
      </c>
      <c r="B4370">
        <v>67</v>
      </c>
      <c r="C4370" t="s">
        <v>10395</v>
      </c>
      <c r="D4370" s="7">
        <v>40894</v>
      </c>
      <c r="E4370" t="s">
        <v>4116</v>
      </c>
      <c r="F4370" t="s">
        <v>613</v>
      </c>
      <c r="G4370" t="s">
        <v>4116</v>
      </c>
      <c r="H4370" t="s">
        <v>53</v>
      </c>
      <c r="I4370" t="s">
        <v>379</v>
      </c>
      <c r="J4370" t="s">
        <v>80</v>
      </c>
      <c r="K4370" t="s">
        <v>5533</v>
      </c>
      <c r="L4370" t="s">
        <v>5534</v>
      </c>
      <c r="N4370">
        <v>6</v>
      </c>
    </row>
    <row r="4371" spans="1:14" hidden="1" x14ac:dyDescent="0.25">
      <c r="A4371">
        <v>60</v>
      </c>
      <c r="B4371">
        <v>68</v>
      </c>
      <c r="C4371" t="s">
        <v>10395</v>
      </c>
      <c r="D4371" s="7">
        <v>40894</v>
      </c>
      <c r="E4371" t="s">
        <v>4116</v>
      </c>
      <c r="F4371" t="s">
        <v>613</v>
      </c>
      <c r="G4371" t="s">
        <v>4116</v>
      </c>
      <c r="H4371" t="s">
        <v>162</v>
      </c>
      <c r="I4371" t="s">
        <v>163</v>
      </c>
      <c r="K4371" t="s">
        <v>5535</v>
      </c>
      <c r="L4371" t="s">
        <v>5536</v>
      </c>
    </row>
    <row r="4372" spans="1:14" hidden="1" x14ac:dyDescent="0.25">
      <c r="A4372">
        <v>60</v>
      </c>
      <c r="B4372">
        <v>69</v>
      </c>
      <c r="C4372" t="s">
        <v>10395</v>
      </c>
      <c r="D4372" s="7">
        <v>40894</v>
      </c>
      <c r="E4372" t="s">
        <v>4116</v>
      </c>
      <c r="F4372" t="s">
        <v>613</v>
      </c>
      <c r="G4372" t="s">
        <v>4116</v>
      </c>
      <c r="H4372" t="s">
        <v>24</v>
      </c>
      <c r="I4372" t="s">
        <v>10323</v>
      </c>
      <c r="K4372" t="s">
        <v>5537</v>
      </c>
      <c r="L4372" t="s">
        <v>5538</v>
      </c>
    </row>
    <row r="4373" spans="1:14" hidden="1" x14ac:dyDescent="0.25">
      <c r="A4373">
        <v>60</v>
      </c>
      <c r="B4373">
        <v>70</v>
      </c>
      <c r="C4373" t="s">
        <v>10395</v>
      </c>
      <c r="D4373" s="7">
        <v>40894</v>
      </c>
      <c r="E4373" t="s">
        <v>4116</v>
      </c>
      <c r="F4373" t="s">
        <v>613</v>
      </c>
      <c r="G4373" t="s">
        <v>4116</v>
      </c>
      <c r="H4373" t="s">
        <v>10</v>
      </c>
      <c r="I4373" t="s">
        <v>11</v>
      </c>
      <c r="K4373" t="s">
        <v>5539</v>
      </c>
      <c r="L4373" t="s">
        <v>5540</v>
      </c>
    </row>
    <row r="4374" spans="1:14" hidden="1" x14ac:dyDescent="0.25">
      <c r="A4374">
        <v>60</v>
      </c>
      <c r="B4374">
        <v>71</v>
      </c>
      <c r="C4374" t="s">
        <v>10395</v>
      </c>
      <c r="D4374" s="7">
        <v>40894</v>
      </c>
      <c r="E4374" t="s">
        <v>4116</v>
      </c>
      <c r="F4374" t="s">
        <v>613</v>
      </c>
      <c r="G4374" t="s">
        <v>4116</v>
      </c>
      <c r="H4374" t="s">
        <v>17</v>
      </c>
      <c r="I4374" t="s">
        <v>120</v>
      </c>
      <c r="K4374" t="s">
        <v>5540</v>
      </c>
      <c r="L4374" t="s">
        <v>5541</v>
      </c>
    </row>
    <row r="4375" spans="1:14" hidden="1" x14ac:dyDescent="0.25">
      <c r="A4375">
        <v>60</v>
      </c>
      <c r="B4375">
        <v>72</v>
      </c>
      <c r="C4375" t="s">
        <v>10395</v>
      </c>
      <c r="D4375" s="7">
        <v>40894</v>
      </c>
      <c r="E4375" t="s">
        <v>4116</v>
      </c>
      <c r="F4375" t="s">
        <v>613</v>
      </c>
      <c r="G4375" t="s">
        <v>4116</v>
      </c>
      <c r="H4375" t="s">
        <v>33</v>
      </c>
      <c r="I4375" t="s">
        <v>161</v>
      </c>
      <c r="K4375" t="s">
        <v>5541</v>
      </c>
      <c r="L4375" t="s">
        <v>5541</v>
      </c>
    </row>
    <row r="4376" spans="1:14" hidden="1" x14ac:dyDescent="0.25">
      <c r="A4376">
        <v>60</v>
      </c>
      <c r="B4376">
        <v>73</v>
      </c>
      <c r="C4376" t="s">
        <v>10395</v>
      </c>
      <c r="D4376" s="7">
        <v>40894</v>
      </c>
      <c r="E4376" t="s">
        <v>4116</v>
      </c>
      <c r="F4376" t="s">
        <v>613</v>
      </c>
      <c r="G4376" t="s">
        <v>4116</v>
      </c>
      <c r="H4376" t="s">
        <v>162</v>
      </c>
      <c r="I4376" t="s">
        <v>722</v>
      </c>
      <c r="K4376" t="s">
        <v>5541</v>
      </c>
      <c r="L4376" t="s">
        <v>5542</v>
      </c>
    </row>
    <row r="4377" spans="1:14" hidden="1" x14ac:dyDescent="0.25">
      <c r="A4377">
        <v>60</v>
      </c>
      <c r="B4377">
        <v>74</v>
      </c>
      <c r="C4377" t="s">
        <v>10395</v>
      </c>
      <c r="D4377" s="7">
        <v>40894</v>
      </c>
      <c r="E4377" t="s">
        <v>4116</v>
      </c>
      <c r="F4377" t="s">
        <v>613</v>
      </c>
      <c r="G4377" t="s">
        <v>4116</v>
      </c>
      <c r="H4377" t="s">
        <v>24</v>
      </c>
      <c r="I4377" t="s">
        <v>10323</v>
      </c>
      <c r="K4377" t="s">
        <v>5542</v>
      </c>
      <c r="L4377" t="s">
        <v>5543</v>
      </c>
    </row>
    <row r="4378" spans="1:14" hidden="1" x14ac:dyDescent="0.25">
      <c r="A4378">
        <v>60</v>
      </c>
      <c r="B4378">
        <v>75</v>
      </c>
      <c r="C4378" t="s">
        <v>10395</v>
      </c>
      <c r="D4378" s="7">
        <v>40894</v>
      </c>
      <c r="E4378" t="s">
        <v>4116</v>
      </c>
      <c r="F4378" t="s">
        <v>613</v>
      </c>
      <c r="G4378" t="s">
        <v>4116</v>
      </c>
      <c r="H4378" t="s">
        <v>10</v>
      </c>
      <c r="I4378" t="s">
        <v>11</v>
      </c>
      <c r="K4378" t="s">
        <v>5544</v>
      </c>
      <c r="L4378" t="s">
        <v>5545</v>
      </c>
    </row>
    <row r="4379" spans="1:14" hidden="1" x14ac:dyDescent="0.25">
      <c r="A4379">
        <v>60</v>
      </c>
      <c r="B4379">
        <v>76</v>
      </c>
      <c r="C4379" t="s">
        <v>10395</v>
      </c>
      <c r="D4379" s="7">
        <v>40894</v>
      </c>
      <c r="E4379" t="s">
        <v>4116</v>
      </c>
      <c r="F4379" t="s">
        <v>613</v>
      </c>
      <c r="G4379" t="s">
        <v>4116</v>
      </c>
      <c r="H4379" t="s">
        <v>17</v>
      </c>
      <c r="I4379" t="s">
        <v>120</v>
      </c>
      <c r="K4379" t="s">
        <v>5545</v>
      </c>
      <c r="L4379" t="s">
        <v>5546</v>
      </c>
    </row>
    <row r="4380" spans="1:14" hidden="1" x14ac:dyDescent="0.25">
      <c r="A4380">
        <v>60</v>
      </c>
      <c r="B4380">
        <v>77</v>
      </c>
      <c r="C4380" t="s">
        <v>10395</v>
      </c>
      <c r="D4380" s="7">
        <v>40894</v>
      </c>
      <c r="E4380" t="s">
        <v>4116</v>
      </c>
      <c r="F4380" t="s">
        <v>613</v>
      </c>
      <c r="G4380" t="s">
        <v>4116</v>
      </c>
      <c r="H4380" t="s">
        <v>17</v>
      </c>
      <c r="I4380" t="s">
        <v>101</v>
      </c>
      <c r="K4380" t="s">
        <v>5546</v>
      </c>
      <c r="L4380" t="s">
        <v>5547</v>
      </c>
    </row>
    <row r="4381" spans="1:14" hidden="1" x14ac:dyDescent="0.25">
      <c r="A4381">
        <v>60</v>
      </c>
      <c r="B4381">
        <v>78</v>
      </c>
      <c r="C4381" t="s">
        <v>10395</v>
      </c>
      <c r="D4381" s="7">
        <v>40894</v>
      </c>
      <c r="E4381" t="s">
        <v>4116</v>
      </c>
      <c r="F4381" t="s">
        <v>613</v>
      </c>
      <c r="G4381" t="s">
        <v>4116</v>
      </c>
      <c r="H4381" t="s">
        <v>33</v>
      </c>
      <c r="I4381" t="s">
        <v>161</v>
      </c>
      <c r="K4381" t="s">
        <v>5547</v>
      </c>
      <c r="L4381" t="s">
        <v>5548</v>
      </c>
    </row>
    <row r="4382" spans="1:14" hidden="1" x14ac:dyDescent="0.25">
      <c r="A4382">
        <v>60</v>
      </c>
      <c r="B4382">
        <v>79</v>
      </c>
      <c r="C4382" t="s">
        <v>10395</v>
      </c>
      <c r="D4382" s="7">
        <v>40894</v>
      </c>
      <c r="E4382" t="s">
        <v>4116</v>
      </c>
      <c r="F4382" t="s">
        <v>613</v>
      </c>
      <c r="G4382" t="s">
        <v>4116</v>
      </c>
      <c r="H4382" t="s">
        <v>53</v>
      </c>
      <c r="I4382" t="s">
        <v>4052</v>
      </c>
      <c r="K4382" t="s">
        <v>5548</v>
      </c>
      <c r="L4382" t="s">
        <v>5549</v>
      </c>
      <c r="N4382">
        <v>9</v>
      </c>
    </row>
    <row r="4383" spans="1:14" hidden="1" x14ac:dyDescent="0.25">
      <c r="A4383">
        <v>60</v>
      </c>
      <c r="B4383">
        <v>80</v>
      </c>
      <c r="C4383" t="s">
        <v>10395</v>
      </c>
      <c r="D4383" s="7">
        <v>40894</v>
      </c>
      <c r="E4383" t="s">
        <v>4116</v>
      </c>
      <c r="F4383" t="s">
        <v>613</v>
      </c>
      <c r="G4383" t="s">
        <v>4116</v>
      </c>
      <c r="H4383" t="s">
        <v>24</v>
      </c>
      <c r="I4383" t="s">
        <v>10323</v>
      </c>
      <c r="K4383" t="s">
        <v>5549</v>
      </c>
      <c r="L4383" t="s">
        <v>5550</v>
      </c>
    </row>
    <row r="4384" spans="1:14" hidden="1" x14ac:dyDescent="0.25">
      <c r="A4384">
        <v>60</v>
      </c>
      <c r="B4384">
        <v>81</v>
      </c>
      <c r="C4384" t="s">
        <v>10395</v>
      </c>
      <c r="D4384" s="7">
        <v>40894</v>
      </c>
      <c r="E4384" t="s">
        <v>4116</v>
      </c>
      <c r="F4384" t="s">
        <v>613</v>
      </c>
      <c r="G4384" t="s">
        <v>4116</v>
      </c>
      <c r="H4384" t="s">
        <v>10</v>
      </c>
      <c r="I4384" t="s">
        <v>11</v>
      </c>
      <c r="K4384" t="s">
        <v>5550</v>
      </c>
      <c r="L4384" t="s">
        <v>5551</v>
      </c>
    </row>
    <row r="4385" spans="1:14" hidden="1" x14ac:dyDescent="0.25">
      <c r="A4385">
        <v>60</v>
      </c>
      <c r="B4385">
        <v>82</v>
      </c>
      <c r="C4385" t="s">
        <v>10395</v>
      </c>
      <c r="D4385" s="7">
        <v>40894</v>
      </c>
      <c r="E4385" t="s">
        <v>4116</v>
      </c>
      <c r="F4385" t="s">
        <v>613</v>
      </c>
      <c r="G4385" t="s">
        <v>4116</v>
      </c>
      <c r="H4385" t="s">
        <v>17</v>
      </c>
      <c r="I4385" t="s">
        <v>101</v>
      </c>
      <c r="K4385" t="s">
        <v>5551</v>
      </c>
      <c r="L4385" t="s">
        <v>5552</v>
      </c>
    </row>
    <row r="4386" spans="1:14" hidden="1" x14ac:dyDescent="0.25">
      <c r="A4386">
        <v>60</v>
      </c>
      <c r="B4386">
        <v>83</v>
      </c>
      <c r="C4386" t="s">
        <v>10395</v>
      </c>
      <c r="D4386" s="7">
        <v>40894</v>
      </c>
      <c r="E4386" t="s">
        <v>4116</v>
      </c>
      <c r="F4386" t="s">
        <v>613</v>
      </c>
      <c r="G4386" t="s">
        <v>4116</v>
      </c>
      <c r="H4386" t="s">
        <v>17</v>
      </c>
      <c r="I4386" t="s">
        <v>48</v>
      </c>
      <c r="K4386" t="s">
        <v>5552</v>
      </c>
      <c r="L4386" t="s">
        <v>5553</v>
      </c>
    </row>
    <row r="4387" spans="1:14" hidden="1" x14ac:dyDescent="0.25">
      <c r="A4387">
        <v>60</v>
      </c>
      <c r="B4387">
        <v>84</v>
      </c>
      <c r="C4387" t="s">
        <v>10395</v>
      </c>
      <c r="D4387" s="7">
        <v>40894</v>
      </c>
      <c r="E4387" t="s">
        <v>4116</v>
      </c>
      <c r="F4387" t="s">
        <v>613</v>
      </c>
      <c r="G4387" t="s">
        <v>4116</v>
      </c>
      <c r="H4387" t="s">
        <v>24</v>
      </c>
      <c r="I4387" t="s">
        <v>248</v>
      </c>
      <c r="K4387" t="s">
        <v>5554</v>
      </c>
      <c r="L4387" t="s">
        <v>5555</v>
      </c>
    </row>
    <row r="4388" spans="1:14" hidden="1" x14ac:dyDescent="0.25">
      <c r="A4388">
        <v>60</v>
      </c>
      <c r="B4388">
        <v>85</v>
      </c>
      <c r="C4388" t="s">
        <v>10395</v>
      </c>
      <c r="D4388" s="7">
        <v>40894</v>
      </c>
      <c r="E4388" t="s">
        <v>4116</v>
      </c>
      <c r="F4388" t="s">
        <v>613</v>
      </c>
      <c r="G4388" t="s">
        <v>4116</v>
      </c>
      <c r="H4388" t="s">
        <v>10</v>
      </c>
      <c r="I4388" t="s">
        <v>11</v>
      </c>
      <c r="K4388" t="s">
        <v>5556</v>
      </c>
      <c r="L4388" t="s">
        <v>5557</v>
      </c>
    </row>
    <row r="4389" spans="1:14" hidden="1" x14ac:dyDescent="0.25">
      <c r="A4389">
        <v>60</v>
      </c>
      <c r="B4389">
        <v>86</v>
      </c>
      <c r="C4389" t="s">
        <v>10395</v>
      </c>
      <c r="D4389" s="7">
        <v>40894</v>
      </c>
      <c r="E4389" t="s">
        <v>4116</v>
      </c>
      <c r="F4389" t="s">
        <v>613</v>
      </c>
      <c r="G4389" t="s">
        <v>4116</v>
      </c>
      <c r="H4389" t="s">
        <v>17</v>
      </c>
      <c r="I4389" t="s">
        <v>73</v>
      </c>
      <c r="K4389" t="s">
        <v>5557</v>
      </c>
      <c r="L4389" t="s">
        <v>5558</v>
      </c>
    </row>
    <row r="4390" spans="1:14" hidden="1" x14ac:dyDescent="0.25">
      <c r="A4390">
        <v>60</v>
      </c>
      <c r="B4390">
        <v>87</v>
      </c>
      <c r="C4390" t="s">
        <v>10395</v>
      </c>
      <c r="D4390" s="7">
        <v>40894</v>
      </c>
      <c r="E4390" t="s">
        <v>4116</v>
      </c>
      <c r="F4390" t="s">
        <v>613</v>
      </c>
      <c r="G4390" t="s">
        <v>4116</v>
      </c>
      <c r="H4390" t="s">
        <v>33</v>
      </c>
      <c r="I4390" t="s">
        <v>238</v>
      </c>
      <c r="K4390" t="s">
        <v>5558</v>
      </c>
      <c r="L4390" t="s">
        <v>5559</v>
      </c>
    </row>
    <row r="4391" spans="1:14" hidden="1" x14ac:dyDescent="0.25">
      <c r="A4391">
        <v>60</v>
      </c>
      <c r="B4391">
        <v>88</v>
      </c>
      <c r="C4391" t="s">
        <v>10395</v>
      </c>
      <c r="D4391" s="7">
        <v>40894</v>
      </c>
      <c r="E4391" t="s">
        <v>4116</v>
      </c>
      <c r="F4391" t="s">
        <v>613</v>
      </c>
      <c r="G4391" t="s">
        <v>4116</v>
      </c>
      <c r="H4391" t="s">
        <v>24</v>
      </c>
      <c r="I4391" t="s">
        <v>10323</v>
      </c>
      <c r="K4391" t="s">
        <v>5559</v>
      </c>
      <c r="L4391" t="s">
        <v>5560</v>
      </c>
    </row>
    <row r="4392" spans="1:14" hidden="1" x14ac:dyDescent="0.25">
      <c r="A4392">
        <v>60</v>
      </c>
      <c r="B4392">
        <v>89</v>
      </c>
      <c r="C4392" t="s">
        <v>10395</v>
      </c>
      <c r="D4392" s="7">
        <v>40894</v>
      </c>
      <c r="E4392" t="s">
        <v>4116</v>
      </c>
      <c r="F4392" t="s">
        <v>613</v>
      </c>
      <c r="G4392" t="s">
        <v>4116</v>
      </c>
      <c r="H4392" t="s">
        <v>10</v>
      </c>
      <c r="I4392" t="s">
        <v>14</v>
      </c>
      <c r="K4392" t="s">
        <v>5560</v>
      </c>
      <c r="L4392" t="s">
        <v>5561</v>
      </c>
    </row>
    <row r="4393" spans="1:14" hidden="1" x14ac:dyDescent="0.25">
      <c r="A4393">
        <v>60</v>
      </c>
      <c r="B4393">
        <v>90</v>
      </c>
      <c r="C4393" t="s">
        <v>10395</v>
      </c>
      <c r="D4393" s="7">
        <v>40894</v>
      </c>
      <c r="E4393" t="s">
        <v>4116</v>
      </c>
      <c r="F4393" t="s">
        <v>613</v>
      </c>
      <c r="G4393" t="s">
        <v>4116</v>
      </c>
      <c r="H4393" t="s">
        <v>17</v>
      </c>
      <c r="I4393" t="s">
        <v>73</v>
      </c>
      <c r="K4393" t="s">
        <v>5561</v>
      </c>
      <c r="L4393" t="s">
        <v>5562</v>
      </c>
    </row>
    <row r="4394" spans="1:14" hidden="1" x14ac:dyDescent="0.25">
      <c r="A4394">
        <v>60</v>
      </c>
      <c r="B4394">
        <v>91</v>
      </c>
      <c r="C4394" t="s">
        <v>10395</v>
      </c>
      <c r="D4394" s="7">
        <v>40894</v>
      </c>
      <c r="E4394" t="s">
        <v>4116</v>
      </c>
      <c r="F4394" t="s">
        <v>613</v>
      </c>
      <c r="G4394" t="s">
        <v>4116</v>
      </c>
      <c r="H4394" t="s">
        <v>24</v>
      </c>
      <c r="I4394" t="s">
        <v>10323</v>
      </c>
      <c r="K4394" t="s">
        <v>5562</v>
      </c>
      <c r="L4394" t="s">
        <v>5563</v>
      </c>
    </row>
    <row r="4395" spans="1:14" hidden="1" x14ac:dyDescent="0.25">
      <c r="A4395">
        <v>61</v>
      </c>
      <c r="B4395">
        <v>1</v>
      </c>
      <c r="C4395" t="s">
        <v>10410</v>
      </c>
      <c r="D4395" s="7">
        <v>40843</v>
      </c>
      <c r="E4395" t="s">
        <v>4116</v>
      </c>
      <c r="F4395" t="s">
        <v>10409</v>
      </c>
      <c r="G4395" t="s">
        <v>4116</v>
      </c>
      <c r="H4395" t="s">
        <v>10</v>
      </c>
      <c r="I4395" t="s">
        <v>118</v>
      </c>
      <c r="K4395" t="s">
        <v>5564</v>
      </c>
      <c r="L4395" t="s">
        <v>5565</v>
      </c>
    </row>
    <row r="4396" spans="1:14" hidden="1" x14ac:dyDescent="0.25">
      <c r="A4396">
        <v>61</v>
      </c>
      <c r="B4396">
        <v>2</v>
      </c>
      <c r="C4396" t="s">
        <v>10410</v>
      </c>
      <c r="D4396" s="7">
        <v>40843</v>
      </c>
      <c r="E4396" t="s">
        <v>4116</v>
      </c>
      <c r="F4396" t="s">
        <v>10409</v>
      </c>
      <c r="G4396" t="s">
        <v>4116</v>
      </c>
      <c r="H4396" t="s">
        <v>17</v>
      </c>
      <c r="I4396" t="s">
        <v>101</v>
      </c>
      <c r="K4396" t="s">
        <v>5565</v>
      </c>
      <c r="L4396" t="s">
        <v>5566</v>
      </c>
    </row>
    <row r="4397" spans="1:14" hidden="1" x14ac:dyDescent="0.25">
      <c r="A4397">
        <v>61</v>
      </c>
      <c r="B4397">
        <v>3</v>
      </c>
      <c r="C4397" t="s">
        <v>10410</v>
      </c>
      <c r="D4397" s="7">
        <v>40843</v>
      </c>
      <c r="E4397" t="s">
        <v>4116</v>
      </c>
      <c r="F4397" t="s">
        <v>10409</v>
      </c>
      <c r="G4397" t="s">
        <v>4116</v>
      </c>
      <c r="H4397" t="s">
        <v>53</v>
      </c>
      <c r="I4397" t="s">
        <v>255</v>
      </c>
      <c r="K4397" t="s">
        <v>5566</v>
      </c>
      <c r="L4397" t="s">
        <v>5567</v>
      </c>
      <c r="N4397">
        <v>9</v>
      </c>
    </row>
    <row r="4398" spans="1:14" hidden="1" x14ac:dyDescent="0.25">
      <c r="A4398">
        <v>61</v>
      </c>
      <c r="B4398">
        <v>4</v>
      </c>
      <c r="C4398" t="s">
        <v>10410</v>
      </c>
      <c r="D4398" s="7">
        <v>40843</v>
      </c>
      <c r="E4398" t="s">
        <v>4116</v>
      </c>
      <c r="F4398" t="s">
        <v>10409</v>
      </c>
      <c r="G4398" t="s">
        <v>4116</v>
      </c>
      <c r="H4398" t="s">
        <v>21</v>
      </c>
      <c r="I4398" t="s">
        <v>22</v>
      </c>
      <c r="K4398" t="s">
        <v>5568</v>
      </c>
      <c r="L4398" t="s">
        <v>5569</v>
      </c>
    </row>
    <row r="4399" spans="1:14" hidden="1" x14ac:dyDescent="0.25">
      <c r="A4399">
        <v>61</v>
      </c>
      <c r="B4399">
        <v>5</v>
      </c>
      <c r="C4399" t="s">
        <v>10410</v>
      </c>
      <c r="D4399" s="7">
        <v>40843</v>
      </c>
      <c r="E4399" t="s">
        <v>4116</v>
      </c>
      <c r="F4399" t="s">
        <v>10409</v>
      </c>
      <c r="G4399" t="s">
        <v>4116</v>
      </c>
      <c r="H4399" t="s">
        <v>24</v>
      </c>
      <c r="I4399" t="s">
        <v>10323</v>
      </c>
      <c r="K4399" t="s">
        <v>5570</v>
      </c>
      <c r="L4399" t="s">
        <v>5571</v>
      </c>
    </row>
    <row r="4400" spans="1:14" hidden="1" x14ac:dyDescent="0.25">
      <c r="A4400">
        <v>61</v>
      </c>
      <c r="B4400">
        <v>6</v>
      </c>
      <c r="C4400" t="s">
        <v>10410</v>
      </c>
      <c r="D4400" s="7">
        <v>40843</v>
      </c>
      <c r="E4400" t="s">
        <v>4116</v>
      </c>
      <c r="F4400" t="s">
        <v>10409</v>
      </c>
      <c r="G4400" t="s">
        <v>4116</v>
      </c>
      <c r="H4400" t="s">
        <v>10</v>
      </c>
      <c r="I4400" t="s">
        <v>118</v>
      </c>
      <c r="K4400" t="s">
        <v>5572</v>
      </c>
      <c r="L4400" t="s">
        <v>5573</v>
      </c>
    </row>
    <row r="4401" spans="1:14" hidden="1" x14ac:dyDescent="0.25">
      <c r="A4401">
        <v>61</v>
      </c>
      <c r="B4401">
        <v>7</v>
      </c>
      <c r="C4401" t="s">
        <v>10410</v>
      </c>
      <c r="D4401" s="7">
        <v>40843</v>
      </c>
      <c r="E4401" t="s">
        <v>4116</v>
      </c>
      <c r="F4401" t="s">
        <v>10409</v>
      </c>
      <c r="G4401" t="s">
        <v>4116</v>
      </c>
      <c r="H4401" t="s">
        <v>17</v>
      </c>
      <c r="I4401" t="s">
        <v>18</v>
      </c>
      <c r="K4401" t="s">
        <v>5573</v>
      </c>
      <c r="L4401" t="s">
        <v>5574</v>
      </c>
    </row>
    <row r="4402" spans="1:14" hidden="1" x14ac:dyDescent="0.25">
      <c r="A4402">
        <v>61</v>
      </c>
      <c r="B4402">
        <v>8</v>
      </c>
      <c r="C4402" t="s">
        <v>10410</v>
      </c>
      <c r="D4402" s="7">
        <v>40843</v>
      </c>
      <c r="E4402" t="s">
        <v>4116</v>
      </c>
      <c r="F4402" t="s">
        <v>10409</v>
      </c>
      <c r="G4402" t="s">
        <v>4116</v>
      </c>
      <c r="H4402" t="s">
        <v>17</v>
      </c>
      <c r="I4402" t="s">
        <v>101</v>
      </c>
      <c r="K4402" t="s">
        <v>5574</v>
      </c>
      <c r="L4402" t="s">
        <v>5575</v>
      </c>
    </row>
    <row r="4403" spans="1:14" hidden="1" x14ac:dyDescent="0.25">
      <c r="A4403">
        <v>61</v>
      </c>
      <c r="B4403">
        <v>9</v>
      </c>
      <c r="C4403" t="s">
        <v>10410</v>
      </c>
      <c r="D4403" s="7">
        <v>40843</v>
      </c>
      <c r="E4403" t="s">
        <v>4116</v>
      </c>
      <c r="F4403" t="s">
        <v>10409</v>
      </c>
      <c r="G4403" t="s">
        <v>4116</v>
      </c>
      <c r="H4403" t="s">
        <v>53</v>
      </c>
      <c r="I4403" t="s">
        <v>332</v>
      </c>
      <c r="J4403" t="s">
        <v>80</v>
      </c>
      <c r="K4403" t="s">
        <v>5575</v>
      </c>
      <c r="L4403" t="s">
        <v>5576</v>
      </c>
      <c r="M4403" t="s">
        <v>485</v>
      </c>
      <c r="N4403">
        <v>6</v>
      </c>
    </row>
    <row r="4404" spans="1:14" hidden="1" x14ac:dyDescent="0.25">
      <c r="A4404">
        <v>62</v>
      </c>
      <c r="B4404">
        <v>1</v>
      </c>
      <c r="C4404" t="s">
        <v>10397</v>
      </c>
      <c r="D4404" s="7">
        <v>40780</v>
      </c>
      <c r="E4404" t="s">
        <v>4116</v>
      </c>
      <c r="F4404" t="s">
        <v>5577</v>
      </c>
      <c r="G4404" t="s">
        <v>4116</v>
      </c>
      <c r="H4404" t="s">
        <v>10</v>
      </c>
      <c r="I4404" t="s">
        <v>113</v>
      </c>
      <c r="K4404" t="s">
        <v>2815</v>
      </c>
      <c r="L4404" t="s">
        <v>5578</v>
      </c>
    </row>
    <row r="4405" spans="1:14" hidden="1" x14ac:dyDescent="0.25">
      <c r="A4405">
        <v>62</v>
      </c>
      <c r="B4405">
        <v>2</v>
      </c>
      <c r="C4405" t="s">
        <v>10397</v>
      </c>
      <c r="D4405" s="7">
        <v>40780</v>
      </c>
      <c r="E4405" t="s">
        <v>4116</v>
      </c>
      <c r="F4405" t="s">
        <v>5577</v>
      </c>
      <c r="G4405" t="s">
        <v>4116</v>
      </c>
      <c r="H4405" t="s">
        <v>10</v>
      </c>
      <c r="I4405" t="s">
        <v>118</v>
      </c>
      <c r="K4405" t="s">
        <v>5578</v>
      </c>
      <c r="L4405" t="s">
        <v>5579</v>
      </c>
    </row>
    <row r="4406" spans="1:14" hidden="1" x14ac:dyDescent="0.25">
      <c r="A4406">
        <v>62</v>
      </c>
      <c r="B4406">
        <v>3</v>
      </c>
      <c r="C4406" t="s">
        <v>10397</v>
      </c>
      <c r="D4406" s="7">
        <v>40780</v>
      </c>
      <c r="E4406" t="s">
        <v>4116</v>
      </c>
      <c r="F4406" t="s">
        <v>5577</v>
      </c>
      <c r="G4406" t="s">
        <v>4116</v>
      </c>
      <c r="H4406" t="s">
        <v>24</v>
      </c>
      <c r="I4406" t="s">
        <v>10323</v>
      </c>
      <c r="K4406" t="s">
        <v>5579</v>
      </c>
      <c r="L4406" t="s">
        <v>5580</v>
      </c>
    </row>
    <row r="4407" spans="1:14" hidden="1" x14ac:dyDescent="0.25">
      <c r="A4407">
        <v>62</v>
      </c>
      <c r="B4407">
        <v>4</v>
      </c>
      <c r="C4407" t="s">
        <v>10397</v>
      </c>
      <c r="D4407" s="7">
        <v>40780</v>
      </c>
      <c r="E4407" t="s">
        <v>4116</v>
      </c>
      <c r="F4407" t="s">
        <v>5577</v>
      </c>
      <c r="G4407" t="s">
        <v>4116</v>
      </c>
      <c r="H4407" t="s">
        <v>10</v>
      </c>
      <c r="I4407" t="s">
        <v>113</v>
      </c>
      <c r="K4407" t="s">
        <v>5581</v>
      </c>
      <c r="L4407" t="s">
        <v>5582</v>
      </c>
    </row>
    <row r="4408" spans="1:14" hidden="1" x14ac:dyDescent="0.25">
      <c r="A4408">
        <v>62</v>
      </c>
      <c r="B4408">
        <v>5</v>
      </c>
      <c r="C4408" t="s">
        <v>10397</v>
      </c>
      <c r="D4408" s="7">
        <v>40780</v>
      </c>
      <c r="E4408" t="s">
        <v>4116</v>
      </c>
      <c r="F4408" t="s">
        <v>5577</v>
      </c>
      <c r="G4408" t="s">
        <v>4116</v>
      </c>
      <c r="H4408" t="s">
        <v>10</v>
      </c>
      <c r="I4408" t="s">
        <v>118</v>
      </c>
      <c r="K4408" t="s">
        <v>5582</v>
      </c>
      <c r="L4408" t="s">
        <v>5583</v>
      </c>
    </row>
    <row r="4409" spans="1:14" hidden="1" x14ac:dyDescent="0.25">
      <c r="A4409">
        <v>62</v>
      </c>
      <c r="B4409">
        <v>6</v>
      </c>
      <c r="C4409" t="s">
        <v>10397</v>
      </c>
      <c r="D4409" s="7">
        <v>40780</v>
      </c>
      <c r="E4409" t="s">
        <v>4116</v>
      </c>
      <c r="F4409" t="s">
        <v>5577</v>
      </c>
      <c r="G4409" t="s">
        <v>4116</v>
      </c>
      <c r="H4409" t="s">
        <v>17</v>
      </c>
      <c r="I4409" t="s">
        <v>18</v>
      </c>
      <c r="K4409" t="s">
        <v>5583</v>
      </c>
      <c r="L4409" t="s">
        <v>5584</v>
      </c>
    </row>
    <row r="4410" spans="1:14" hidden="1" x14ac:dyDescent="0.25">
      <c r="A4410">
        <v>62</v>
      </c>
      <c r="B4410">
        <v>7</v>
      </c>
      <c r="C4410" t="s">
        <v>10397</v>
      </c>
      <c r="D4410" s="7">
        <v>40780</v>
      </c>
      <c r="E4410" t="s">
        <v>4116</v>
      </c>
      <c r="F4410" t="s">
        <v>5577</v>
      </c>
      <c r="G4410" t="s">
        <v>4116</v>
      </c>
      <c r="H4410" t="s">
        <v>10</v>
      </c>
      <c r="I4410" t="s">
        <v>118</v>
      </c>
      <c r="K4410" t="s">
        <v>5584</v>
      </c>
      <c r="L4410" t="s">
        <v>5585</v>
      </c>
    </row>
    <row r="4411" spans="1:14" hidden="1" x14ac:dyDescent="0.25">
      <c r="A4411">
        <v>62</v>
      </c>
      <c r="B4411">
        <v>8</v>
      </c>
      <c r="C4411" t="s">
        <v>10397</v>
      </c>
      <c r="D4411" s="7">
        <v>40780</v>
      </c>
      <c r="E4411" t="s">
        <v>4116</v>
      </c>
      <c r="F4411" t="s">
        <v>5577</v>
      </c>
      <c r="G4411" t="s">
        <v>4116</v>
      </c>
      <c r="H4411" t="s">
        <v>10</v>
      </c>
      <c r="I4411" t="s">
        <v>14</v>
      </c>
      <c r="K4411" t="s">
        <v>5585</v>
      </c>
      <c r="L4411" t="s">
        <v>5586</v>
      </c>
    </row>
    <row r="4412" spans="1:14" hidden="1" x14ac:dyDescent="0.25">
      <c r="A4412">
        <v>62</v>
      </c>
      <c r="B4412">
        <v>9</v>
      </c>
      <c r="C4412" t="s">
        <v>10397</v>
      </c>
      <c r="D4412" s="7">
        <v>40780</v>
      </c>
      <c r="E4412" t="s">
        <v>4116</v>
      </c>
      <c r="F4412" t="s">
        <v>5577</v>
      </c>
      <c r="G4412" t="s">
        <v>4116</v>
      </c>
      <c r="H4412" t="s">
        <v>17</v>
      </c>
      <c r="I4412" t="s">
        <v>101</v>
      </c>
      <c r="K4412" t="s">
        <v>5586</v>
      </c>
      <c r="L4412" t="s">
        <v>5587</v>
      </c>
    </row>
    <row r="4413" spans="1:14" hidden="1" x14ac:dyDescent="0.25">
      <c r="A4413">
        <v>62</v>
      </c>
      <c r="B4413">
        <v>10</v>
      </c>
      <c r="C4413" t="s">
        <v>10397</v>
      </c>
      <c r="D4413" s="7">
        <v>40780</v>
      </c>
      <c r="E4413" t="s">
        <v>4116</v>
      </c>
      <c r="F4413" t="s">
        <v>5577</v>
      </c>
      <c r="G4413" t="s">
        <v>4116</v>
      </c>
      <c r="H4413" t="s">
        <v>53</v>
      </c>
      <c r="I4413" t="s">
        <v>255</v>
      </c>
      <c r="J4413" t="s">
        <v>80</v>
      </c>
      <c r="K4413" t="s">
        <v>5587</v>
      </c>
      <c r="L4413" t="s">
        <v>5588</v>
      </c>
      <c r="M4413" t="s">
        <v>1264</v>
      </c>
      <c r="N4413">
        <v>6</v>
      </c>
    </row>
    <row r="4414" spans="1:14" hidden="1" x14ac:dyDescent="0.25">
      <c r="A4414">
        <v>62</v>
      </c>
      <c r="B4414">
        <v>11</v>
      </c>
      <c r="C4414" t="s">
        <v>10397</v>
      </c>
      <c r="D4414" s="7">
        <v>40780</v>
      </c>
      <c r="E4414" t="s">
        <v>4116</v>
      </c>
      <c r="F4414" t="s">
        <v>5577</v>
      </c>
      <c r="G4414" t="s">
        <v>4116</v>
      </c>
      <c r="H4414" t="s">
        <v>21</v>
      </c>
      <c r="I4414" t="s">
        <v>334</v>
      </c>
      <c r="K4414" t="s">
        <v>5588</v>
      </c>
      <c r="L4414" t="s">
        <v>5589</v>
      </c>
    </row>
    <row r="4415" spans="1:14" hidden="1" x14ac:dyDescent="0.25">
      <c r="A4415">
        <v>62</v>
      </c>
      <c r="B4415">
        <v>12</v>
      </c>
      <c r="C4415" t="s">
        <v>10397</v>
      </c>
      <c r="D4415" s="7">
        <v>40780</v>
      </c>
      <c r="E4415" t="s">
        <v>4116</v>
      </c>
      <c r="F4415" t="s">
        <v>5577</v>
      </c>
      <c r="G4415" t="s">
        <v>4116</v>
      </c>
      <c r="H4415" t="s">
        <v>24</v>
      </c>
      <c r="I4415" t="s">
        <v>10323</v>
      </c>
      <c r="K4415" t="s">
        <v>5590</v>
      </c>
      <c r="L4415" t="s">
        <v>5591</v>
      </c>
    </row>
    <row r="4416" spans="1:14" hidden="1" x14ac:dyDescent="0.25">
      <c r="A4416">
        <v>62</v>
      </c>
      <c r="B4416">
        <v>13</v>
      </c>
      <c r="C4416" t="s">
        <v>10397</v>
      </c>
      <c r="D4416" s="7">
        <v>40780</v>
      </c>
      <c r="E4416" t="s">
        <v>4116</v>
      </c>
      <c r="F4416" t="s">
        <v>5577</v>
      </c>
      <c r="G4416" t="s">
        <v>4116</v>
      </c>
      <c r="H4416" t="s">
        <v>10</v>
      </c>
      <c r="I4416" t="s">
        <v>118</v>
      </c>
      <c r="K4416" t="s">
        <v>5591</v>
      </c>
      <c r="L4416" t="s">
        <v>5592</v>
      </c>
    </row>
    <row r="4417" spans="1:14" hidden="1" x14ac:dyDescent="0.25">
      <c r="A4417">
        <v>62</v>
      </c>
      <c r="B4417">
        <v>14</v>
      </c>
      <c r="C4417" t="s">
        <v>10397</v>
      </c>
      <c r="D4417" s="7">
        <v>40780</v>
      </c>
      <c r="E4417" t="s">
        <v>4116</v>
      </c>
      <c r="F4417" t="s">
        <v>5577</v>
      </c>
      <c r="G4417" t="s">
        <v>4116</v>
      </c>
      <c r="H4417" t="s">
        <v>17</v>
      </c>
      <c r="I4417" t="s">
        <v>48</v>
      </c>
      <c r="K4417" t="s">
        <v>5592</v>
      </c>
      <c r="L4417" t="s">
        <v>5593</v>
      </c>
    </row>
    <row r="4418" spans="1:14" hidden="1" x14ac:dyDescent="0.25">
      <c r="A4418">
        <v>62</v>
      </c>
      <c r="B4418">
        <v>15</v>
      </c>
      <c r="C4418" t="s">
        <v>10397</v>
      </c>
      <c r="D4418" s="7">
        <v>40780</v>
      </c>
      <c r="E4418" t="s">
        <v>4116</v>
      </c>
      <c r="F4418" t="s">
        <v>5577</v>
      </c>
      <c r="G4418" t="s">
        <v>4116</v>
      </c>
      <c r="H4418" t="s">
        <v>162</v>
      </c>
      <c r="I4418" t="s">
        <v>163</v>
      </c>
      <c r="K4418" t="s">
        <v>5593</v>
      </c>
      <c r="L4418" t="s">
        <v>5594</v>
      </c>
    </row>
    <row r="4419" spans="1:14" hidden="1" x14ac:dyDescent="0.25">
      <c r="A4419">
        <v>62</v>
      </c>
      <c r="B4419">
        <v>16</v>
      </c>
      <c r="C4419" t="s">
        <v>10397</v>
      </c>
      <c r="D4419" s="7">
        <v>40780</v>
      </c>
      <c r="E4419" t="s">
        <v>4116</v>
      </c>
      <c r="F4419" t="s">
        <v>5577</v>
      </c>
      <c r="G4419" t="s">
        <v>4116</v>
      </c>
      <c r="H4419" t="s">
        <v>24</v>
      </c>
      <c r="I4419" t="s">
        <v>10323</v>
      </c>
      <c r="K4419" t="s">
        <v>5595</v>
      </c>
      <c r="L4419" t="s">
        <v>5596</v>
      </c>
    </row>
    <row r="4420" spans="1:14" hidden="1" x14ac:dyDescent="0.25">
      <c r="A4420">
        <v>62</v>
      </c>
      <c r="B4420">
        <v>17</v>
      </c>
      <c r="C4420" t="s">
        <v>10397</v>
      </c>
      <c r="D4420" s="7">
        <v>40780</v>
      </c>
      <c r="E4420" t="s">
        <v>4116</v>
      </c>
      <c r="F4420" t="s">
        <v>5577</v>
      </c>
      <c r="G4420" t="s">
        <v>4116</v>
      </c>
      <c r="H4420" t="s">
        <v>10</v>
      </c>
      <c r="I4420" t="s">
        <v>118</v>
      </c>
      <c r="K4420" t="s">
        <v>5597</v>
      </c>
      <c r="L4420" t="s">
        <v>5598</v>
      </c>
    </row>
    <row r="4421" spans="1:14" hidden="1" x14ac:dyDescent="0.25">
      <c r="A4421">
        <v>62</v>
      </c>
      <c r="B4421">
        <v>18</v>
      </c>
      <c r="C4421" t="s">
        <v>10397</v>
      </c>
      <c r="D4421" s="7">
        <v>40780</v>
      </c>
      <c r="E4421" t="s">
        <v>4116</v>
      </c>
      <c r="F4421" t="s">
        <v>5577</v>
      </c>
      <c r="G4421" t="s">
        <v>4116</v>
      </c>
      <c r="H4421" t="s">
        <v>10</v>
      </c>
      <c r="I4421" t="s">
        <v>14</v>
      </c>
      <c r="K4421" t="s">
        <v>5599</v>
      </c>
      <c r="L4421" t="s">
        <v>5600</v>
      </c>
    </row>
    <row r="4422" spans="1:14" hidden="1" x14ac:dyDescent="0.25">
      <c r="A4422">
        <v>62</v>
      </c>
      <c r="B4422">
        <v>19</v>
      </c>
      <c r="C4422" t="s">
        <v>10397</v>
      </c>
      <c r="D4422" s="7">
        <v>40780</v>
      </c>
      <c r="E4422" t="s">
        <v>4116</v>
      </c>
      <c r="F4422" t="s">
        <v>5577</v>
      </c>
      <c r="G4422" t="s">
        <v>4116</v>
      </c>
      <c r="H4422" t="s">
        <v>17</v>
      </c>
      <c r="I4422" t="s">
        <v>101</v>
      </c>
      <c r="K4422" t="s">
        <v>5601</v>
      </c>
      <c r="L4422" t="s">
        <v>5602</v>
      </c>
    </row>
    <row r="4423" spans="1:14" hidden="1" x14ac:dyDescent="0.25">
      <c r="A4423">
        <v>62</v>
      </c>
      <c r="B4423">
        <v>20</v>
      </c>
      <c r="C4423" t="s">
        <v>10397</v>
      </c>
      <c r="D4423" s="7">
        <v>40780</v>
      </c>
      <c r="E4423" t="s">
        <v>4116</v>
      </c>
      <c r="F4423" t="s">
        <v>5577</v>
      </c>
      <c r="G4423" t="s">
        <v>4116</v>
      </c>
      <c r="H4423" t="s">
        <v>17</v>
      </c>
      <c r="I4423" t="s">
        <v>73</v>
      </c>
      <c r="K4423" t="s">
        <v>5602</v>
      </c>
      <c r="L4423" t="s">
        <v>5603</v>
      </c>
    </row>
    <row r="4424" spans="1:14" hidden="1" x14ac:dyDescent="0.25">
      <c r="A4424">
        <v>62</v>
      </c>
      <c r="B4424">
        <v>21</v>
      </c>
      <c r="C4424" t="s">
        <v>10397</v>
      </c>
      <c r="D4424" s="7">
        <v>40780</v>
      </c>
      <c r="E4424" t="s">
        <v>4116</v>
      </c>
      <c r="F4424" t="s">
        <v>5577</v>
      </c>
      <c r="G4424" t="s">
        <v>4116</v>
      </c>
      <c r="H4424" t="s">
        <v>53</v>
      </c>
      <c r="I4424" t="s">
        <v>1886</v>
      </c>
      <c r="J4424" t="s">
        <v>80</v>
      </c>
      <c r="K4424" t="s">
        <v>5603</v>
      </c>
      <c r="L4424" t="s">
        <v>5604</v>
      </c>
      <c r="N4424">
        <v>6</v>
      </c>
    </row>
    <row r="4425" spans="1:14" hidden="1" x14ac:dyDescent="0.25">
      <c r="A4425">
        <v>62</v>
      </c>
      <c r="B4425">
        <v>22</v>
      </c>
      <c r="C4425" t="s">
        <v>10397</v>
      </c>
      <c r="D4425" s="7">
        <v>40780</v>
      </c>
      <c r="E4425" t="s">
        <v>4116</v>
      </c>
      <c r="F4425" t="s">
        <v>5577</v>
      </c>
      <c r="G4425" t="s">
        <v>4116</v>
      </c>
      <c r="H4425" t="s">
        <v>21</v>
      </c>
      <c r="I4425" t="s">
        <v>22</v>
      </c>
      <c r="K4425" t="s">
        <v>5605</v>
      </c>
      <c r="L4425" t="s">
        <v>5606</v>
      </c>
    </row>
    <row r="4426" spans="1:14" hidden="1" x14ac:dyDescent="0.25">
      <c r="A4426">
        <v>62</v>
      </c>
      <c r="B4426">
        <v>23</v>
      </c>
      <c r="C4426" t="s">
        <v>10397</v>
      </c>
      <c r="D4426" s="7">
        <v>40780</v>
      </c>
      <c r="E4426" t="s">
        <v>4116</v>
      </c>
      <c r="F4426" t="s">
        <v>5577</v>
      </c>
      <c r="G4426" t="s">
        <v>4116</v>
      </c>
      <c r="H4426" t="s">
        <v>24</v>
      </c>
      <c r="I4426" t="s">
        <v>10323</v>
      </c>
      <c r="K4426" t="s">
        <v>5607</v>
      </c>
      <c r="L4426" t="s">
        <v>5608</v>
      </c>
    </row>
    <row r="4427" spans="1:14" hidden="1" x14ac:dyDescent="0.25">
      <c r="A4427">
        <v>62</v>
      </c>
      <c r="B4427">
        <v>24</v>
      </c>
      <c r="C4427" t="s">
        <v>10397</v>
      </c>
      <c r="D4427" s="7">
        <v>40780</v>
      </c>
      <c r="E4427" t="s">
        <v>4116</v>
      </c>
      <c r="F4427" t="s">
        <v>5577</v>
      </c>
      <c r="G4427" t="s">
        <v>4116</v>
      </c>
      <c r="H4427" t="s">
        <v>10</v>
      </c>
      <c r="I4427" t="s">
        <v>118</v>
      </c>
      <c r="K4427" t="s">
        <v>5609</v>
      </c>
      <c r="L4427" t="s">
        <v>5610</v>
      </c>
    </row>
    <row r="4428" spans="1:14" hidden="1" x14ac:dyDescent="0.25">
      <c r="A4428">
        <v>62</v>
      </c>
      <c r="B4428">
        <v>25</v>
      </c>
      <c r="C4428" t="s">
        <v>10397</v>
      </c>
      <c r="D4428" s="7">
        <v>40780</v>
      </c>
      <c r="E4428" t="s">
        <v>4116</v>
      </c>
      <c r="F4428" t="s">
        <v>5577</v>
      </c>
      <c r="G4428" t="s">
        <v>4116</v>
      </c>
      <c r="H4428" t="s">
        <v>10</v>
      </c>
      <c r="I4428" t="s">
        <v>118</v>
      </c>
      <c r="K4428" t="s">
        <v>5611</v>
      </c>
      <c r="L4428" t="s">
        <v>5612</v>
      </c>
    </row>
    <row r="4429" spans="1:14" hidden="1" x14ac:dyDescent="0.25">
      <c r="A4429">
        <v>62</v>
      </c>
      <c r="B4429">
        <v>26</v>
      </c>
      <c r="C4429" t="s">
        <v>10397</v>
      </c>
      <c r="D4429" s="7">
        <v>40780</v>
      </c>
      <c r="E4429" t="s">
        <v>4116</v>
      </c>
      <c r="F4429" t="s">
        <v>5577</v>
      </c>
      <c r="G4429" t="s">
        <v>4116</v>
      </c>
      <c r="H4429" t="s">
        <v>10</v>
      </c>
      <c r="I4429" t="s">
        <v>14</v>
      </c>
      <c r="K4429" t="s">
        <v>5613</v>
      </c>
      <c r="L4429" t="s">
        <v>5614</v>
      </c>
    </row>
    <row r="4430" spans="1:14" hidden="1" x14ac:dyDescent="0.25">
      <c r="A4430">
        <v>62</v>
      </c>
      <c r="B4430">
        <v>27</v>
      </c>
      <c r="C4430" t="s">
        <v>10397</v>
      </c>
      <c r="D4430" s="7">
        <v>40780</v>
      </c>
      <c r="E4430" t="s">
        <v>4116</v>
      </c>
      <c r="F4430" t="s">
        <v>5577</v>
      </c>
      <c r="G4430" t="s">
        <v>4116</v>
      </c>
      <c r="H4430" t="s">
        <v>17</v>
      </c>
      <c r="I4430" t="s">
        <v>101</v>
      </c>
      <c r="K4430" t="s">
        <v>5615</v>
      </c>
      <c r="L4430" t="s">
        <v>3267</v>
      </c>
    </row>
    <row r="4431" spans="1:14" hidden="1" x14ac:dyDescent="0.25">
      <c r="A4431">
        <v>62</v>
      </c>
      <c r="B4431">
        <v>28</v>
      </c>
      <c r="C4431" t="s">
        <v>10397</v>
      </c>
      <c r="D4431" s="7">
        <v>40780</v>
      </c>
      <c r="E4431" t="s">
        <v>4116</v>
      </c>
      <c r="F4431" t="s">
        <v>5577</v>
      </c>
      <c r="G4431" t="s">
        <v>4116</v>
      </c>
      <c r="H4431" t="s">
        <v>53</v>
      </c>
      <c r="I4431" t="s">
        <v>1886</v>
      </c>
      <c r="J4431" t="s">
        <v>80</v>
      </c>
      <c r="K4431" t="s">
        <v>3267</v>
      </c>
      <c r="L4431" t="s">
        <v>5616</v>
      </c>
      <c r="N4431">
        <v>6</v>
      </c>
    </row>
    <row r="4432" spans="1:14" hidden="1" x14ac:dyDescent="0.25">
      <c r="A4432">
        <v>62</v>
      </c>
      <c r="B4432">
        <v>29</v>
      </c>
      <c r="C4432" t="s">
        <v>10397</v>
      </c>
      <c r="D4432" s="7">
        <v>40780</v>
      </c>
      <c r="E4432" t="s">
        <v>4116</v>
      </c>
      <c r="F4432" t="s">
        <v>5577</v>
      </c>
      <c r="G4432" t="s">
        <v>4116</v>
      </c>
      <c r="H4432" t="s">
        <v>21</v>
      </c>
      <c r="I4432" t="s">
        <v>334</v>
      </c>
      <c r="K4432" t="s">
        <v>5617</v>
      </c>
      <c r="L4432" t="s">
        <v>5618</v>
      </c>
    </row>
    <row r="4433" spans="1:14" hidden="1" x14ac:dyDescent="0.25">
      <c r="A4433">
        <v>62</v>
      </c>
      <c r="B4433">
        <v>30</v>
      </c>
      <c r="C4433" t="s">
        <v>10397</v>
      </c>
      <c r="D4433" s="7">
        <v>40780</v>
      </c>
      <c r="E4433" t="s">
        <v>4116</v>
      </c>
      <c r="F4433" t="s">
        <v>5577</v>
      </c>
      <c r="G4433" t="s">
        <v>4116</v>
      </c>
      <c r="H4433" t="s">
        <v>24</v>
      </c>
      <c r="I4433" t="s">
        <v>303</v>
      </c>
      <c r="K4433" t="s">
        <v>5619</v>
      </c>
      <c r="L4433" t="s">
        <v>5620</v>
      </c>
    </row>
    <row r="4434" spans="1:14" hidden="1" x14ac:dyDescent="0.25">
      <c r="A4434">
        <v>62</v>
      </c>
      <c r="B4434">
        <v>31</v>
      </c>
      <c r="C4434" t="s">
        <v>10397</v>
      </c>
      <c r="D4434" s="7">
        <v>40780</v>
      </c>
      <c r="E4434" t="s">
        <v>4116</v>
      </c>
      <c r="F4434" t="s">
        <v>5577</v>
      </c>
      <c r="G4434" t="s">
        <v>4116</v>
      </c>
      <c r="H4434" t="s">
        <v>10</v>
      </c>
      <c r="I4434" t="s">
        <v>113</v>
      </c>
      <c r="K4434" t="s">
        <v>5621</v>
      </c>
      <c r="L4434" t="s">
        <v>5622</v>
      </c>
    </row>
    <row r="4435" spans="1:14" hidden="1" x14ac:dyDescent="0.25">
      <c r="A4435">
        <v>62</v>
      </c>
      <c r="B4435">
        <v>32</v>
      </c>
      <c r="C4435" t="s">
        <v>10397</v>
      </c>
      <c r="D4435" s="7">
        <v>40780</v>
      </c>
      <c r="E4435" t="s">
        <v>4116</v>
      </c>
      <c r="F4435" t="s">
        <v>5577</v>
      </c>
      <c r="G4435" t="s">
        <v>4116</v>
      </c>
      <c r="H4435" t="s">
        <v>10</v>
      </c>
      <c r="I4435" t="s">
        <v>118</v>
      </c>
      <c r="K4435" t="s">
        <v>5622</v>
      </c>
      <c r="L4435" t="s">
        <v>5623</v>
      </c>
    </row>
    <row r="4436" spans="1:14" hidden="1" x14ac:dyDescent="0.25">
      <c r="A4436">
        <v>62</v>
      </c>
      <c r="B4436">
        <v>33</v>
      </c>
      <c r="C4436" t="s">
        <v>10397</v>
      </c>
      <c r="D4436" s="7">
        <v>40780</v>
      </c>
      <c r="E4436" t="s">
        <v>4116</v>
      </c>
      <c r="F4436" t="s">
        <v>5577</v>
      </c>
      <c r="G4436" t="s">
        <v>4116</v>
      </c>
      <c r="H4436" t="s">
        <v>10</v>
      </c>
      <c r="I4436" t="s">
        <v>14</v>
      </c>
      <c r="K4436" t="s">
        <v>5624</v>
      </c>
      <c r="L4436" t="s">
        <v>5625</v>
      </c>
    </row>
    <row r="4437" spans="1:14" hidden="1" x14ac:dyDescent="0.25">
      <c r="A4437">
        <v>62</v>
      </c>
      <c r="B4437">
        <v>34</v>
      </c>
      <c r="C4437" t="s">
        <v>10397</v>
      </c>
      <c r="D4437" s="7">
        <v>40780</v>
      </c>
      <c r="E4437" t="s">
        <v>4116</v>
      </c>
      <c r="F4437" t="s">
        <v>5577</v>
      </c>
      <c r="G4437" t="s">
        <v>4116</v>
      </c>
      <c r="H4437" t="s">
        <v>17</v>
      </c>
      <c r="I4437" t="s">
        <v>1977</v>
      </c>
      <c r="K4437" t="s">
        <v>5625</v>
      </c>
      <c r="L4437" t="s">
        <v>5626</v>
      </c>
    </row>
    <row r="4438" spans="1:14" hidden="1" x14ac:dyDescent="0.25">
      <c r="A4438">
        <v>62</v>
      </c>
      <c r="B4438">
        <v>35</v>
      </c>
      <c r="C4438" t="s">
        <v>10397</v>
      </c>
      <c r="D4438" s="7">
        <v>40780</v>
      </c>
      <c r="E4438" t="s">
        <v>4116</v>
      </c>
      <c r="F4438" t="s">
        <v>5577</v>
      </c>
      <c r="G4438" t="s">
        <v>4116</v>
      </c>
      <c r="H4438" t="s">
        <v>21</v>
      </c>
      <c r="I4438" t="s">
        <v>334</v>
      </c>
      <c r="K4438" t="s">
        <v>5626</v>
      </c>
      <c r="L4438" t="s">
        <v>5627</v>
      </c>
    </row>
    <row r="4439" spans="1:14" hidden="1" x14ac:dyDescent="0.25">
      <c r="A4439">
        <v>62</v>
      </c>
      <c r="B4439">
        <v>36</v>
      </c>
      <c r="C4439" t="s">
        <v>10397</v>
      </c>
      <c r="D4439" s="7">
        <v>40780</v>
      </c>
      <c r="E4439" t="s">
        <v>4116</v>
      </c>
      <c r="F4439" t="s">
        <v>5577</v>
      </c>
      <c r="G4439" t="s">
        <v>4116</v>
      </c>
      <c r="H4439" t="s">
        <v>24</v>
      </c>
      <c r="I4439" t="s">
        <v>10323</v>
      </c>
      <c r="K4439" t="s">
        <v>5628</v>
      </c>
      <c r="L4439" t="s">
        <v>5629</v>
      </c>
    </row>
    <row r="4440" spans="1:14" hidden="1" x14ac:dyDescent="0.25">
      <c r="A4440">
        <v>62</v>
      </c>
      <c r="B4440">
        <v>37</v>
      </c>
      <c r="C4440" t="s">
        <v>10397</v>
      </c>
      <c r="D4440" s="7">
        <v>40780</v>
      </c>
      <c r="E4440" t="s">
        <v>4116</v>
      </c>
      <c r="F4440" t="s">
        <v>5577</v>
      </c>
      <c r="G4440" t="s">
        <v>4116</v>
      </c>
      <c r="H4440" t="s">
        <v>10</v>
      </c>
      <c r="I4440" t="s">
        <v>113</v>
      </c>
      <c r="K4440" t="s">
        <v>3701</v>
      </c>
      <c r="L4440" t="s">
        <v>3446</v>
      </c>
    </row>
    <row r="4441" spans="1:14" hidden="1" x14ac:dyDescent="0.25">
      <c r="A4441">
        <v>62</v>
      </c>
      <c r="B4441">
        <v>38</v>
      </c>
      <c r="C4441" t="s">
        <v>10397</v>
      </c>
      <c r="D4441" s="7">
        <v>40780</v>
      </c>
      <c r="E4441" t="s">
        <v>4116</v>
      </c>
      <c r="F4441" t="s">
        <v>5577</v>
      </c>
      <c r="G4441" t="s">
        <v>4116</v>
      </c>
      <c r="H4441" t="s">
        <v>10</v>
      </c>
      <c r="I4441" t="s">
        <v>118</v>
      </c>
      <c r="K4441" t="s">
        <v>5630</v>
      </c>
      <c r="L4441" t="s">
        <v>5631</v>
      </c>
    </row>
    <row r="4442" spans="1:14" hidden="1" x14ac:dyDescent="0.25">
      <c r="A4442">
        <v>62</v>
      </c>
      <c r="B4442">
        <v>39</v>
      </c>
      <c r="C4442" t="s">
        <v>10397</v>
      </c>
      <c r="D4442" s="7">
        <v>40780</v>
      </c>
      <c r="E4442" t="s">
        <v>4116</v>
      </c>
      <c r="F4442" t="s">
        <v>5577</v>
      </c>
      <c r="G4442" t="s">
        <v>4116</v>
      </c>
      <c r="H4442" t="s">
        <v>17</v>
      </c>
      <c r="I4442" t="s">
        <v>101</v>
      </c>
      <c r="K4442" t="s">
        <v>5631</v>
      </c>
      <c r="L4442" t="s">
        <v>5632</v>
      </c>
    </row>
    <row r="4443" spans="1:14" hidden="1" x14ac:dyDescent="0.25">
      <c r="A4443">
        <v>62</v>
      </c>
      <c r="B4443">
        <v>40</v>
      </c>
      <c r="C4443" t="s">
        <v>10397</v>
      </c>
      <c r="D4443" s="7">
        <v>40780</v>
      </c>
      <c r="E4443" t="s">
        <v>4116</v>
      </c>
      <c r="F4443" t="s">
        <v>5577</v>
      </c>
      <c r="G4443" t="s">
        <v>4116</v>
      </c>
      <c r="H4443" t="s">
        <v>53</v>
      </c>
      <c r="I4443" t="s">
        <v>1886</v>
      </c>
      <c r="J4443" t="s">
        <v>92</v>
      </c>
      <c r="K4443" t="s">
        <v>5632</v>
      </c>
      <c r="L4443" t="s">
        <v>5633</v>
      </c>
      <c r="N4443">
        <v>4</v>
      </c>
    </row>
    <row r="4444" spans="1:14" hidden="1" x14ac:dyDescent="0.25">
      <c r="A4444">
        <v>62</v>
      </c>
      <c r="B4444">
        <v>41</v>
      </c>
      <c r="C4444" t="s">
        <v>10397</v>
      </c>
      <c r="D4444" s="7">
        <v>40780</v>
      </c>
      <c r="E4444" t="s">
        <v>4116</v>
      </c>
      <c r="F4444" t="s">
        <v>5577</v>
      </c>
      <c r="G4444" t="s">
        <v>4116</v>
      </c>
      <c r="H4444" t="s">
        <v>162</v>
      </c>
      <c r="I4444" t="s">
        <v>163</v>
      </c>
      <c r="K4444" t="s">
        <v>5634</v>
      </c>
      <c r="L4444" t="s">
        <v>5635</v>
      </c>
    </row>
    <row r="4445" spans="1:14" hidden="1" x14ac:dyDescent="0.25">
      <c r="A4445">
        <v>62</v>
      </c>
      <c r="B4445">
        <v>42</v>
      </c>
      <c r="C4445" t="s">
        <v>10397</v>
      </c>
      <c r="D4445" s="7">
        <v>40780</v>
      </c>
      <c r="E4445" t="s">
        <v>4116</v>
      </c>
      <c r="F4445" t="s">
        <v>5577</v>
      </c>
      <c r="G4445" t="s">
        <v>4116</v>
      </c>
      <c r="H4445" t="s">
        <v>24</v>
      </c>
      <c r="I4445" t="s">
        <v>10323</v>
      </c>
      <c r="K4445" t="s">
        <v>1511</v>
      </c>
      <c r="L4445" t="s">
        <v>5636</v>
      </c>
    </row>
    <row r="4446" spans="1:14" hidden="1" x14ac:dyDescent="0.25">
      <c r="A4446">
        <v>62</v>
      </c>
      <c r="B4446">
        <v>43</v>
      </c>
      <c r="C4446" t="s">
        <v>10397</v>
      </c>
      <c r="D4446" s="7">
        <v>40780</v>
      </c>
      <c r="E4446" t="s">
        <v>4116</v>
      </c>
      <c r="F4446" t="s">
        <v>5577</v>
      </c>
      <c r="G4446" t="s">
        <v>4116</v>
      </c>
      <c r="H4446" t="s">
        <v>10</v>
      </c>
      <c r="I4446" t="s">
        <v>113</v>
      </c>
      <c r="K4446" t="s">
        <v>5637</v>
      </c>
      <c r="L4446" t="s">
        <v>5638</v>
      </c>
    </row>
    <row r="4447" spans="1:14" hidden="1" x14ac:dyDescent="0.25">
      <c r="A4447">
        <v>62</v>
      </c>
      <c r="B4447">
        <v>44</v>
      </c>
      <c r="C4447" t="s">
        <v>10397</v>
      </c>
      <c r="D4447" s="7">
        <v>40780</v>
      </c>
      <c r="E4447" t="s">
        <v>4116</v>
      </c>
      <c r="F4447" t="s">
        <v>5577</v>
      </c>
      <c r="G4447" t="s">
        <v>4116</v>
      </c>
      <c r="H4447" t="s">
        <v>10</v>
      </c>
      <c r="I4447" t="s">
        <v>118</v>
      </c>
      <c r="K4447" t="s">
        <v>5638</v>
      </c>
      <c r="L4447" t="s">
        <v>5639</v>
      </c>
    </row>
    <row r="4448" spans="1:14" hidden="1" x14ac:dyDescent="0.25">
      <c r="A4448">
        <v>62</v>
      </c>
      <c r="B4448">
        <v>45</v>
      </c>
      <c r="C4448" t="s">
        <v>10397</v>
      </c>
      <c r="D4448" s="7">
        <v>40780</v>
      </c>
      <c r="E4448" t="s">
        <v>4116</v>
      </c>
      <c r="F4448" t="s">
        <v>5577</v>
      </c>
      <c r="G4448" t="s">
        <v>4116</v>
      </c>
      <c r="H4448" t="s">
        <v>10</v>
      </c>
      <c r="I4448" t="s">
        <v>14</v>
      </c>
      <c r="K4448" t="s">
        <v>5640</v>
      </c>
      <c r="L4448" t="s">
        <v>5641</v>
      </c>
    </row>
    <row r="4449" spans="1:14" hidden="1" x14ac:dyDescent="0.25">
      <c r="A4449">
        <v>62</v>
      </c>
      <c r="B4449">
        <v>46</v>
      </c>
      <c r="C4449" t="s">
        <v>10397</v>
      </c>
      <c r="D4449" s="7">
        <v>40780</v>
      </c>
      <c r="E4449" t="s">
        <v>4116</v>
      </c>
      <c r="F4449" t="s">
        <v>5577</v>
      </c>
      <c r="G4449" t="s">
        <v>4116</v>
      </c>
      <c r="H4449" t="s">
        <v>17</v>
      </c>
      <c r="I4449" t="s">
        <v>120</v>
      </c>
      <c r="K4449" t="s">
        <v>5641</v>
      </c>
      <c r="L4449" t="s">
        <v>5642</v>
      </c>
    </row>
    <row r="4450" spans="1:14" hidden="1" x14ac:dyDescent="0.25">
      <c r="A4450">
        <v>62</v>
      </c>
      <c r="B4450">
        <v>47</v>
      </c>
      <c r="C4450" t="s">
        <v>10397</v>
      </c>
      <c r="D4450" s="7">
        <v>40780</v>
      </c>
      <c r="E4450" t="s">
        <v>4116</v>
      </c>
      <c r="F4450" t="s">
        <v>5577</v>
      </c>
      <c r="G4450" t="s">
        <v>4116</v>
      </c>
      <c r="H4450" t="s">
        <v>17</v>
      </c>
      <c r="I4450" t="s">
        <v>73</v>
      </c>
      <c r="K4450" t="s">
        <v>5642</v>
      </c>
      <c r="L4450" t="s">
        <v>5643</v>
      </c>
    </row>
    <row r="4451" spans="1:14" hidden="1" x14ac:dyDescent="0.25">
      <c r="A4451">
        <v>62</v>
      </c>
      <c r="B4451">
        <v>48</v>
      </c>
      <c r="C4451" t="s">
        <v>10397</v>
      </c>
      <c r="D4451" s="7">
        <v>40780</v>
      </c>
      <c r="E4451" t="s">
        <v>4116</v>
      </c>
      <c r="F4451" t="s">
        <v>5577</v>
      </c>
      <c r="G4451" t="s">
        <v>4116</v>
      </c>
      <c r="H4451" t="s">
        <v>17</v>
      </c>
      <c r="I4451" t="s">
        <v>101</v>
      </c>
      <c r="K4451" t="s">
        <v>5643</v>
      </c>
      <c r="L4451" t="s">
        <v>5644</v>
      </c>
    </row>
    <row r="4452" spans="1:14" hidden="1" x14ac:dyDescent="0.25">
      <c r="A4452">
        <v>62</v>
      </c>
      <c r="B4452">
        <v>49</v>
      </c>
      <c r="C4452" t="s">
        <v>10397</v>
      </c>
      <c r="D4452" s="7">
        <v>40780</v>
      </c>
      <c r="E4452" t="s">
        <v>4116</v>
      </c>
      <c r="F4452" t="s">
        <v>5577</v>
      </c>
      <c r="G4452" t="s">
        <v>4116</v>
      </c>
      <c r="H4452" t="s">
        <v>53</v>
      </c>
      <c r="I4452" t="s">
        <v>124</v>
      </c>
      <c r="J4452" t="s">
        <v>92</v>
      </c>
      <c r="K4452" t="s">
        <v>5645</v>
      </c>
      <c r="L4452" t="s">
        <v>5646</v>
      </c>
      <c r="N4452">
        <v>3</v>
      </c>
    </row>
    <row r="4453" spans="1:14" hidden="1" x14ac:dyDescent="0.25">
      <c r="A4453">
        <v>62</v>
      </c>
      <c r="B4453">
        <v>50</v>
      </c>
      <c r="C4453" t="s">
        <v>10397</v>
      </c>
      <c r="D4453" s="7">
        <v>40780</v>
      </c>
      <c r="E4453" t="s">
        <v>4116</v>
      </c>
      <c r="F4453" t="s">
        <v>5577</v>
      </c>
      <c r="G4453" t="s">
        <v>4116</v>
      </c>
      <c r="H4453" t="s">
        <v>53</v>
      </c>
      <c r="I4453" t="s">
        <v>1886</v>
      </c>
      <c r="J4453" t="s">
        <v>80</v>
      </c>
      <c r="K4453" t="s">
        <v>5646</v>
      </c>
      <c r="L4453" t="s">
        <v>5647</v>
      </c>
      <c r="N4453">
        <v>6</v>
      </c>
    </row>
    <row r="4454" spans="1:14" hidden="1" x14ac:dyDescent="0.25">
      <c r="A4454">
        <v>62</v>
      </c>
      <c r="B4454">
        <v>51</v>
      </c>
      <c r="C4454" t="s">
        <v>10397</v>
      </c>
      <c r="D4454" s="7">
        <v>40780</v>
      </c>
      <c r="E4454" t="s">
        <v>4116</v>
      </c>
      <c r="F4454" t="s">
        <v>5577</v>
      </c>
      <c r="G4454" t="s">
        <v>4116</v>
      </c>
      <c r="H4454" t="s">
        <v>21</v>
      </c>
      <c r="I4454" t="s">
        <v>334</v>
      </c>
      <c r="K4454" t="s">
        <v>5648</v>
      </c>
      <c r="L4454" t="s">
        <v>5649</v>
      </c>
    </row>
    <row r="4455" spans="1:14" hidden="1" x14ac:dyDescent="0.25">
      <c r="A4455">
        <v>62</v>
      </c>
      <c r="B4455">
        <v>52</v>
      </c>
      <c r="C4455" t="s">
        <v>10397</v>
      </c>
      <c r="D4455" s="7">
        <v>40780</v>
      </c>
      <c r="E4455" t="s">
        <v>4116</v>
      </c>
      <c r="F4455" t="s">
        <v>5577</v>
      </c>
      <c r="G4455" t="s">
        <v>4116</v>
      </c>
      <c r="H4455" t="s">
        <v>24</v>
      </c>
      <c r="I4455" t="s">
        <v>1548</v>
      </c>
      <c r="K4455" t="s">
        <v>5650</v>
      </c>
      <c r="L4455" t="s">
        <v>5651</v>
      </c>
    </row>
    <row r="4456" spans="1:14" hidden="1" x14ac:dyDescent="0.25">
      <c r="A4456">
        <v>62</v>
      </c>
      <c r="B4456">
        <v>53</v>
      </c>
      <c r="C4456" t="s">
        <v>10397</v>
      </c>
      <c r="D4456" s="7">
        <v>40780</v>
      </c>
      <c r="E4456" t="s">
        <v>4116</v>
      </c>
      <c r="F4456" t="s">
        <v>5577</v>
      </c>
      <c r="G4456" t="s">
        <v>4116</v>
      </c>
      <c r="H4456" t="s">
        <v>10</v>
      </c>
      <c r="I4456" t="s">
        <v>113</v>
      </c>
      <c r="K4456" t="s">
        <v>5652</v>
      </c>
      <c r="L4456" t="s">
        <v>5653</v>
      </c>
    </row>
    <row r="4457" spans="1:14" hidden="1" x14ac:dyDescent="0.25">
      <c r="A4457">
        <v>62</v>
      </c>
      <c r="B4457">
        <v>54</v>
      </c>
      <c r="C4457" t="s">
        <v>10397</v>
      </c>
      <c r="D4457" s="7">
        <v>40780</v>
      </c>
      <c r="E4457" t="s">
        <v>4116</v>
      </c>
      <c r="F4457" t="s">
        <v>5577</v>
      </c>
      <c r="G4457" t="s">
        <v>4116</v>
      </c>
      <c r="H4457" t="s">
        <v>10</v>
      </c>
      <c r="I4457" t="s">
        <v>62</v>
      </c>
      <c r="K4457" t="s">
        <v>5654</v>
      </c>
      <c r="L4457" t="s">
        <v>5655</v>
      </c>
    </row>
    <row r="4458" spans="1:14" hidden="1" x14ac:dyDescent="0.25">
      <c r="A4458">
        <v>62</v>
      </c>
      <c r="B4458">
        <v>55</v>
      </c>
      <c r="C4458" t="s">
        <v>10397</v>
      </c>
      <c r="D4458" s="7">
        <v>40780</v>
      </c>
      <c r="E4458" t="s">
        <v>4116</v>
      </c>
      <c r="F4458" t="s">
        <v>5577</v>
      </c>
      <c r="G4458" t="s">
        <v>4116</v>
      </c>
      <c r="H4458" t="s">
        <v>10</v>
      </c>
      <c r="I4458" t="s">
        <v>118</v>
      </c>
      <c r="K4458" t="s">
        <v>5656</v>
      </c>
      <c r="L4458" t="s">
        <v>5657</v>
      </c>
    </row>
    <row r="4459" spans="1:14" hidden="1" x14ac:dyDescent="0.25">
      <c r="A4459">
        <v>62</v>
      </c>
      <c r="B4459">
        <v>56</v>
      </c>
      <c r="C4459" t="s">
        <v>10397</v>
      </c>
      <c r="D4459" s="7">
        <v>40780</v>
      </c>
      <c r="E4459" t="s">
        <v>4116</v>
      </c>
      <c r="F4459" t="s">
        <v>5577</v>
      </c>
      <c r="G4459" t="s">
        <v>4116</v>
      </c>
      <c r="H4459" t="s">
        <v>17</v>
      </c>
      <c r="I4459" t="s">
        <v>77</v>
      </c>
      <c r="K4459" t="s">
        <v>5658</v>
      </c>
      <c r="L4459" t="s">
        <v>5659</v>
      </c>
    </row>
    <row r="4460" spans="1:14" hidden="1" x14ac:dyDescent="0.25">
      <c r="A4460">
        <v>62</v>
      </c>
      <c r="B4460">
        <v>57</v>
      </c>
      <c r="C4460" t="s">
        <v>10397</v>
      </c>
      <c r="D4460" s="7">
        <v>40780</v>
      </c>
      <c r="E4460" t="s">
        <v>4116</v>
      </c>
      <c r="F4460" t="s">
        <v>5577</v>
      </c>
      <c r="G4460" t="s">
        <v>4116</v>
      </c>
      <c r="H4460" t="s">
        <v>53</v>
      </c>
      <c r="I4460" t="s">
        <v>255</v>
      </c>
      <c r="J4460" t="s">
        <v>80</v>
      </c>
      <c r="K4460" t="s">
        <v>5659</v>
      </c>
      <c r="L4460" t="s">
        <v>5660</v>
      </c>
      <c r="N4460">
        <v>6</v>
      </c>
    </row>
    <row r="4461" spans="1:14" hidden="1" x14ac:dyDescent="0.25">
      <c r="A4461">
        <v>62</v>
      </c>
      <c r="B4461">
        <v>58</v>
      </c>
      <c r="C4461" t="s">
        <v>10397</v>
      </c>
      <c r="D4461" s="7">
        <v>40780</v>
      </c>
      <c r="E4461" t="s">
        <v>4116</v>
      </c>
      <c r="F4461" t="s">
        <v>5577</v>
      </c>
      <c r="G4461" t="s">
        <v>4116</v>
      </c>
      <c r="H4461" t="s">
        <v>21</v>
      </c>
      <c r="I4461" t="s">
        <v>334</v>
      </c>
      <c r="K4461" t="s">
        <v>5661</v>
      </c>
      <c r="L4461" t="s">
        <v>5662</v>
      </c>
    </row>
    <row r="4462" spans="1:14" hidden="1" x14ac:dyDescent="0.25">
      <c r="A4462">
        <v>62</v>
      </c>
      <c r="B4462">
        <v>59</v>
      </c>
      <c r="C4462" t="s">
        <v>10397</v>
      </c>
      <c r="D4462" s="7">
        <v>40780</v>
      </c>
      <c r="E4462" t="s">
        <v>4116</v>
      </c>
      <c r="F4462" t="s">
        <v>5577</v>
      </c>
      <c r="G4462" t="s">
        <v>4116</v>
      </c>
      <c r="H4462" t="s">
        <v>24</v>
      </c>
      <c r="I4462" t="s">
        <v>10323</v>
      </c>
      <c r="K4462" t="s">
        <v>5663</v>
      </c>
      <c r="L4462" t="s">
        <v>5664</v>
      </c>
    </row>
    <row r="4463" spans="1:14" hidden="1" x14ac:dyDescent="0.25">
      <c r="A4463">
        <v>62</v>
      </c>
      <c r="B4463">
        <v>60</v>
      </c>
      <c r="C4463" t="s">
        <v>10397</v>
      </c>
      <c r="D4463" s="7">
        <v>40780</v>
      </c>
      <c r="E4463" t="s">
        <v>4116</v>
      </c>
      <c r="F4463" t="s">
        <v>5577</v>
      </c>
      <c r="G4463" t="s">
        <v>4116</v>
      </c>
      <c r="H4463" t="s">
        <v>10</v>
      </c>
      <c r="I4463" t="s">
        <v>118</v>
      </c>
      <c r="K4463" t="s">
        <v>5665</v>
      </c>
      <c r="L4463" t="s">
        <v>5666</v>
      </c>
    </row>
    <row r="4464" spans="1:14" hidden="1" x14ac:dyDescent="0.25">
      <c r="A4464">
        <v>62</v>
      </c>
      <c r="B4464">
        <v>61</v>
      </c>
      <c r="C4464" t="s">
        <v>10397</v>
      </c>
      <c r="D4464" s="7">
        <v>40780</v>
      </c>
      <c r="E4464" t="s">
        <v>4116</v>
      </c>
      <c r="F4464" t="s">
        <v>5577</v>
      </c>
      <c r="G4464" t="s">
        <v>4116</v>
      </c>
      <c r="H4464" t="s">
        <v>10</v>
      </c>
      <c r="I4464" t="s">
        <v>14</v>
      </c>
      <c r="K4464" t="s">
        <v>5666</v>
      </c>
      <c r="L4464" t="s">
        <v>5667</v>
      </c>
    </row>
    <row r="4465" spans="1:14" hidden="1" x14ac:dyDescent="0.25">
      <c r="A4465">
        <v>62</v>
      </c>
      <c r="B4465">
        <v>62</v>
      </c>
      <c r="C4465" t="s">
        <v>10397</v>
      </c>
      <c r="D4465" s="7">
        <v>40780</v>
      </c>
      <c r="E4465" t="s">
        <v>4116</v>
      </c>
      <c r="F4465" t="s">
        <v>5577</v>
      </c>
      <c r="G4465" t="s">
        <v>4116</v>
      </c>
      <c r="H4465" t="s">
        <v>17</v>
      </c>
      <c r="I4465" t="s">
        <v>1977</v>
      </c>
      <c r="K4465" t="s">
        <v>5667</v>
      </c>
      <c r="L4465" t="s">
        <v>5668</v>
      </c>
    </row>
    <row r="4466" spans="1:14" hidden="1" x14ac:dyDescent="0.25">
      <c r="A4466">
        <v>62</v>
      </c>
      <c r="B4466">
        <v>63</v>
      </c>
      <c r="C4466" t="s">
        <v>10397</v>
      </c>
      <c r="D4466" s="7">
        <v>40780</v>
      </c>
      <c r="E4466" t="s">
        <v>4116</v>
      </c>
      <c r="F4466" t="s">
        <v>5577</v>
      </c>
      <c r="G4466" t="s">
        <v>4116</v>
      </c>
      <c r="H4466" t="s">
        <v>17</v>
      </c>
      <c r="I4466" t="s">
        <v>73</v>
      </c>
      <c r="K4466" t="s">
        <v>5668</v>
      </c>
      <c r="L4466" t="s">
        <v>5669</v>
      </c>
    </row>
    <row r="4467" spans="1:14" hidden="1" x14ac:dyDescent="0.25">
      <c r="A4467">
        <v>62</v>
      </c>
      <c r="B4467">
        <v>64</v>
      </c>
      <c r="C4467" t="s">
        <v>10397</v>
      </c>
      <c r="D4467" s="7">
        <v>40780</v>
      </c>
      <c r="E4467" t="s">
        <v>4116</v>
      </c>
      <c r="F4467" t="s">
        <v>5577</v>
      </c>
      <c r="G4467" t="s">
        <v>4116</v>
      </c>
      <c r="H4467" t="s">
        <v>53</v>
      </c>
      <c r="I4467" t="s">
        <v>91</v>
      </c>
      <c r="J4467" t="s">
        <v>80</v>
      </c>
      <c r="K4467" t="s">
        <v>5669</v>
      </c>
      <c r="L4467" t="s">
        <v>5670</v>
      </c>
      <c r="N4467">
        <v>7</v>
      </c>
    </row>
    <row r="4468" spans="1:14" hidden="1" x14ac:dyDescent="0.25">
      <c r="A4468">
        <v>62</v>
      </c>
      <c r="B4468">
        <v>65</v>
      </c>
      <c r="C4468" t="s">
        <v>10397</v>
      </c>
      <c r="D4468" s="7">
        <v>40780</v>
      </c>
      <c r="E4468" t="s">
        <v>4116</v>
      </c>
      <c r="F4468" t="s">
        <v>5577</v>
      </c>
      <c r="G4468" t="s">
        <v>4116</v>
      </c>
      <c r="H4468" t="s">
        <v>17</v>
      </c>
      <c r="I4468" t="s">
        <v>73</v>
      </c>
      <c r="K4468" t="s">
        <v>5670</v>
      </c>
      <c r="L4468" t="s">
        <v>5671</v>
      </c>
    </row>
    <row r="4469" spans="1:14" hidden="1" x14ac:dyDescent="0.25">
      <c r="A4469">
        <v>62</v>
      </c>
      <c r="B4469">
        <v>66</v>
      </c>
      <c r="C4469" t="s">
        <v>10397</v>
      </c>
      <c r="D4469" s="7">
        <v>40780</v>
      </c>
      <c r="E4469" t="s">
        <v>4116</v>
      </c>
      <c r="F4469" t="s">
        <v>5577</v>
      </c>
      <c r="G4469" t="s">
        <v>4116</v>
      </c>
      <c r="H4469" t="s">
        <v>17</v>
      </c>
      <c r="I4469" t="s">
        <v>73</v>
      </c>
      <c r="K4469" t="s">
        <v>5672</v>
      </c>
      <c r="L4469" t="s">
        <v>5673</v>
      </c>
    </row>
    <row r="4470" spans="1:14" hidden="1" x14ac:dyDescent="0.25">
      <c r="A4470">
        <v>62</v>
      </c>
      <c r="B4470">
        <v>67</v>
      </c>
      <c r="C4470" t="s">
        <v>10397</v>
      </c>
      <c r="D4470" s="7">
        <v>40780</v>
      </c>
      <c r="E4470" t="s">
        <v>4116</v>
      </c>
      <c r="F4470" t="s">
        <v>5577</v>
      </c>
      <c r="G4470" t="s">
        <v>4116</v>
      </c>
      <c r="H4470" t="s">
        <v>10</v>
      </c>
      <c r="I4470" t="s">
        <v>118</v>
      </c>
      <c r="K4470" t="s">
        <v>5674</v>
      </c>
      <c r="L4470" t="s">
        <v>5675</v>
      </c>
    </row>
    <row r="4471" spans="1:14" hidden="1" x14ac:dyDescent="0.25">
      <c r="A4471">
        <v>62</v>
      </c>
      <c r="B4471">
        <v>68</v>
      </c>
      <c r="C4471" t="s">
        <v>10397</v>
      </c>
      <c r="D4471" s="7">
        <v>40780</v>
      </c>
      <c r="E4471" t="s">
        <v>4116</v>
      </c>
      <c r="F4471" t="s">
        <v>5577</v>
      </c>
      <c r="G4471" t="s">
        <v>4116</v>
      </c>
      <c r="H4471" t="s">
        <v>17</v>
      </c>
      <c r="I4471" t="s">
        <v>45</v>
      </c>
      <c r="K4471" t="s">
        <v>5675</v>
      </c>
      <c r="L4471" t="s">
        <v>5676</v>
      </c>
    </row>
    <row r="4472" spans="1:14" hidden="1" x14ac:dyDescent="0.25">
      <c r="A4472">
        <v>62</v>
      </c>
      <c r="B4472">
        <v>69</v>
      </c>
      <c r="C4472" t="s">
        <v>10397</v>
      </c>
      <c r="D4472" s="7">
        <v>40780</v>
      </c>
      <c r="E4472" t="s">
        <v>4116</v>
      </c>
      <c r="F4472" t="s">
        <v>5577</v>
      </c>
      <c r="G4472" t="s">
        <v>4116</v>
      </c>
      <c r="H4472" t="s">
        <v>10</v>
      </c>
      <c r="I4472" t="s">
        <v>118</v>
      </c>
      <c r="K4472" t="s">
        <v>5677</v>
      </c>
      <c r="L4472" t="s">
        <v>5678</v>
      </c>
    </row>
    <row r="4473" spans="1:14" hidden="1" x14ac:dyDescent="0.25">
      <c r="A4473">
        <v>62</v>
      </c>
      <c r="B4473">
        <v>70</v>
      </c>
      <c r="C4473" t="s">
        <v>10397</v>
      </c>
      <c r="D4473" s="7">
        <v>40780</v>
      </c>
      <c r="E4473" t="s">
        <v>4116</v>
      </c>
      <c r="F4473" t="s">
        <v>5577</v>
      </c>
      <c r="G4473" t="s">
        <v>4116</v>
      </c>
      <c r="H4473" t="s">
        <v>17</v>
      </c>
      <c r="I4473" t="s">
        <v>120</v>
      </c>
      <c r="K4473" t="s">
        <v>5678</v>
      </c>
      <c r="L4473" t="s">
        <v>5679</v>
      </c>
    </row>
    <row r="4474" spans="1:14" hidden="1" x14ac:dyDescent="0.25">
      <c r="A4474">
        <v>62</v>
      </c>
      <c r="B4474">
        <v>71</v>
      </c>
      <c r="C4474" t="s">
        <v>10397</v>
      </c>
      <c r="D4474" s="7">
        <v>40780</v>
      </c>
      <c r="E4474" t="s">
        <v>4116</v>
      </c>
      <c r="F4474" t="s">
        <v>5577</v>
      </c>
      <c r="G4474" t="s">
        <v>4116</v>
      </c>
      <c r="H4474" t="s">
        <v>53</v>
      </c>
      <c r="I4474" t="s">
        <v>91</v>
      </c>
      <c r="J4474" t="s">
        <v>80</v>
      </c>
      <c r="K4474" t="s">
        <v>5679</v>
      </c>
      <c r="L4474" t="s">
        <v>5679</v>
      </c>
      <c r="N4474">
        <v>4</v>
      </c>
    </row>
    <row r="4475" spans="1:14" hidden="1" x14ac:dyDescent="0.25">
      <c r="A4475">
        <v>62</v>
      </c>
      <c r="B4475">
        <v>72</v>
      </c>
      <c r="C4475" t="s">
        <v>10397</v>
      </c>
      <c r="D4475" s="7">
        <v>40780</v>
      </c>
      <c r="E4475" t="s">
        <v>4116</v>
      </c>
      <c r="F4475" t="s">
        <v>5577</v>
      </c>
      <c r="G4475" t="s">
        <v>4116</v>
      </c>
      <c r="H4475" t="s">
        <v>17</v>
      </c>
      <c r="I4475" t="s">
        <v>120</v>
      </c>
      <c r="K4475" t="s">
        <v>5679</v>
      </c>
      <c r="L4475" t="s">
        <v>5680</v>
      </c>
    </row>
    <row r="4476" spans="1:14" hidden="1" x14ac:dyDescent="0.25">
      <c r="A4476">
        <v>62</v>
      </c>
      <c r="B4476">
        <v>73</v>
      </c>
      <c r="C4476" t="s">
        <v>10397</v>
      </c>
      <c r="D4476" s="7">
        <v>40780</v>
      </c>
      <c r="E4476" t="s">
        <v>4116</v>
      </c>
      <c r="F4476" t="s">
        <v>5577</v>
      </c>
      <c r="G4476" t="s">
        <v>4116</v>
      </c>
      <c r="H4476" t="s">
        <v>53</v>
      </c>
      <c r="I4476" t="s">
        <v>255</v>
      </c>
      <c r="J4476" t="s">
        <v>80</v>
      </c>
      <c r="K4476" t="s">
        <v>5680</v>
      </c>
      <c r="L4476" t="s">
        <v>5681</v>
      </c>
      <c r="N4476">
        <v>6</v>
      </c>
    </row>
    <row r="4477" spans="1:14" hidden="1" x14ac:dyDescent="0.25">
      <c r="A4477">
        <v>62</v>
      </c>
      <c r="B4477">
        <v>74</v>
      </c>
      <c r="C4477" t="s">
        <v>10397</v>
      </c>
      <c r="D4477" s="7">
        <v>40780</v>
      </c>
      <c r="E4477" t="s">
        <v>4116</v>
      </c>
      <c r="F4477" t="s">
        <v>5577</v>
      </c>
      <c r="G4477" t="s">
        <v>4116</v>
      </c>
      <c r="H4477" t="s">
        <v>21</v>
      </c>
      <c r="I4477" t="s">
        <v>334</v>
      </c>
      <c r="K4477" t="s">
        <v>5682</v>
      </c>
      <c r="L4477" t="s">
        <v>5683</v>
      </c>
    </row>
    <row r="4478" spans="1:14" hidden="1" x14ac:dyDescent="0.25">
      <c r="A4478">
        <v>62</v>
      </c>
      <c r="B4478">
        <v>75</v>
      </c>
      <c r="C4478" t="s">
        <v>10397</v>
      </c>
      <c r="D4478" s="7">
        <v>40780</v>
      </c>
      <c r="E4478" t="s">
        <v>4116</v>
      </c>
      <c r="F4478" t="s">
        <v>5577</v>
      </c>
      <c r="G4478" t="s">
        <v>4116</v>
      </c>
      <c r="H4478" t="s">
        <v>24</v>
      </c>
      <c r="I4478" t="s">
        <v>10323</v>
      </c>
      <c r="K4478" t="s">
        <v>5684</v>
      </c>
      <c r="L4478" t="s">
        <v>5685</v>
      </c>
    </row>
    <row r="4479" spans="1:14" hidden="1" x14ac:dyDescent="0.25">
      <c r="A4479">
        <v>62</v>
      </c>
      <c r="B4479">
        <v>76</v>
      </c>
      <c r="C4479" t="s">
        <v>10397</v>
      </c>
      <c r="D4479" s="7">
        <v>40780</v>
      </c>
      <c r="E4479" t="s">
        <v>4116</v>
      </c>
      <c r="F4479" t="s">
        <v>5577</v>
      </c>
      <c r="G4479" t="s">
        <v>4116</v>
      </c>
      <c r="H4479" t="s">
        <v>10</v>
      </c>
      <c r="I4479" t="s">
        <v>113</v>
      </c>
      <c r="K4479" t="s">
        <v>5686</v>
      </c>
      <c r="L4479" t="s">
        <v>5687</v>
      </c>
    </row>
    <row r="4480" spans="1:14" hidden="1" x14ac:dyDescent="0.25">
      <c r="A4480">
        <v>62</v>
      </c>
      <c r="B4480">
        <v>77</v>
      </c>
      <c r="C4480" t="s">
        <v>10397</v>
      </c>
      <c r="D4480" s="7">
        <v>40780</v>
      </c>
      <c r="E4480" t="s">
        <v>4116</v>
      </c>
      <c r="F4480" t="s">
        <v>5577</v>
      </c>
      <c r="G4480" t="s">
        <v>4116</v>
      </c>
      <c r="H4480" t="s">
        <v>10</v>
      </c>
      <c r="I4480" t="s">
        <v>118</v>
      </c>
      <c r="K4480" t="s">
        <v>5688</v>
      </c>
      <c r="L4480" t="s">
        <v>5689</v>
      </c>
    </row>
    <row r="4481" spans="1:12" hidden="1" x14ac:dyDescent="0.25">
      <c r="A4481">
        <v>62</v>
      </c>
      <c r="B4481">
        <v>78</v>
      </c>
      <c r="C4481" t="s">
        <v>10397</v>
      </c>
      <c r="D4481" s="7">
        <v>40780</v>
      </c>
      <c r="E4481" t="s">
        <v>4116</v>
      </c>
      <c r="F4481" t="s">
        <v>5577</v>
      </c>
      <c r="G4481" t="s">
        <v>4116</v>
      </c>
      <c r="H4481" t="s">
        <v>10</v>
      </c>
      <c r="I4481" t="s">
        <v>14</v>
      </c>
      <c r="K4481" t="s">
        <v>5689</v>
      </c>
      <c r="L4481" t="s">
        <v>5690</v>
      </c>
    </row>
    <row r="4482" spans="1:12" hidden="1" x14ac:dyDescent="0.25">
      <c r="A4482">
        <v>62</v>
      </c>
      <c r="B4482">
        <v>79</v>
      </c>
      <c r="C4482" t="s">
        <v>10397</v>
      </c>
      <c r="D4482" s="7">
        <v>40780</v>
      </c>
      <c r="E4482" t="s">
        <v>4116</v>
      </c>
      <c r="F4482" t="s">
        <v>5577</v>
      </c>
      <c r="G4482" t="s">
        <v>4116</v>
      </c>
      <c r="H4482" t="s">
        <v>10</v>
      </c>
      <c r="I4482" t="s">
        <v>14</v>
      </c>
      <c r="K4482" t="s">
        <v>5690</v>
      </c>
      <c r="L4482" t="s">
        <v>5691</v>
      </c>
    </row>
    <row r="4483" spans="1:12" hidden="1" x14ac:dyDescent="0.25">
      <c r="A4483">
        <v>62</v>
      </c>
      <c r="B4483">
        <v>80</v>
      </c>
      <c r="C4483" t="s">
        <v>10397</v>
      </c>
      <c r="D4483" s="7">
        <v>40780</v>
      </c>
      <c r="E4483" t="s">
        <v>4116</v>
      </c>
      <c r="F4483" t="s">
        <v>5577</v>
      </c>
      <c r="G4483" t="s">
        <v>4116</v>
      </c>
      <c r="H4483" t="s">
        <v>17</v>
      </c>
      <c r="I4483" t="s">
        <v>48</v>
      </c>
      <c r="K4483" t="s">
        <v>5691</v>
      </c>
      <c r="L4483" t="s">
        <v>5692</v>
      </c>
    </row>
    <row r="4484" spans="1:12" hidden="1" x14ac:dyDescent="0.25">
      <c r="A4484">
        <v>62</v>
      </c>
      <c r="B4484">
        <v>81</v>
      </c>
      <c r="C4484" t="s">
        <v>10397</v>
      </c>
      <c r="D4484" s="7">
        <v>40780</v>
      </c>
      <c r="E4484" t="s">
        <v>4116</v>
      </c>
      <c r="F4484" t="s">
        <v>5577</v>
      </c>
      <c r="G4484" t="s">
        <v>4116</v>
      </c>
      <c r="H4484" t="s">
        <v>10</v>
      </c>
      <c r="I4484" t="s">
        <v>14</v>
      </c>
      <c r="K4484" t="s">
        <v>5692</v>
      </c>
      <c r="L4484" t="s">
        <v>5693</v>
      </c>
    </row>
    <row r="4485" spans="1:12" hidden="1" x14ac:dyDescent="0.25">
      <c r="A4485">
        <v>62</v>
      </c>
      <c r="B4485">
        <v>82</v>
      </c>
      <c r="C4485" t="s">
        <v>10397</v>
      </c>
      <c r="D4485" s="7">
        <v>40780</v>
      </c>
      <c r="E4485" t="s">
        <v>4116</v>
      </c>
      <c r="F4485" t="s">
        <v>5577</v>
      </c>
      <c r="G4485" t="s">
        <v>4116</v>
      </c>
      <c r="H4485" t="s">
        <v>17</v>
      </c>
      <c r="I4485" t="s">
        <v>120</v>
      </c>
      <c r="K4485" t="s">
        <v>5693</v>
      </c>
      <c r="L4485" t="s">
        <v>5694</v>
      </c>
    </row>
    <row r="4486" spans="1:12" hidden="1" x14ac:dyDescent="0.25">
      <c r="A4486">
        <v>62</v>
      </c>
      <c r="B4486">
        <v>83</v>
      </c>
      <c r="C4486" t="s">
        <v>10397</v>
      </c>
      <c r="D4486" s="7">
        <v>40780</v>
      </c>
      <c r="E4486" t="s">
        <v>4116</v>
      </c>
      <c r="F4486" t="s">
        <v>5577</v>
      </c>
      <c r="G4486" t="s">
        <v>4116</v>
      </c>
      <c r="H4486" t="s">
        <v>10</v>
      </c>
      <c r="I4486" t="s">
        <v>14</v>
      </c>
      <c r="K4486" t="s">
        <v>5694</v>
      </c>
      <c r="L4486" t="s">
        <v>5695</v>
      </c>
    </row>
    <row r="4487" spans="1:12" hidden="1" x14ac:dyDescent="0.25">
      <c r="A4487">
        <v>62</v>
      </c>
      <c r="B4487">
        <v>84</v>
      </c>
      <c r="C4487" t="s">
        <v>10397</v>
      </c>
      <c r="D4487" s="7">
        <v>40780</v>
      </c>
      <c r="E4487" t="s">
        <v>4116</v>
      </c>
      <c r="F4487" t="s">
        <v>5577</v>
      </c>
      <c r="G4487" t="s">
        <v>4116</v>
      </c>
      <c r="H4487" t="s">
        <v>24</v>
      </c>
      <c r="I4487" t="s">
        <v>1548</v>
      </c>
      <c r="K4487" t="s">
        <v>5695</v>
      </c>
      <c r="L4487" t="s">
        <v>5696</v>
      </c>
    </row>
    <row r="4488" spans="1:12" hidden="1" x14ac:dyDescent="0.25">
      <c r="A4488">
        <v>62</v>
      </c>
      <c r="B4488">
        <v>85</v>
      </c>
      <c r="C4488" t="s">
        <v>10397</v>
      </c>
      <c r="D4488" s="7">
        <v>40780</v>
      </c>
      <c r="E4488" t="s">
        <v>4116</v>
      </c>
      <c r="F4488" t="s">
        <v>5577</v>
      </c>
      <c r="G4488" t="s">
        <v>4116</v>
      </c>
      <c r="H4488" t="s">
        <v>24</v>
      </c>
      <c r="I4488" t="s">
        <v>10323</v>
      </c>
      <c r="K4488" t="s">
        <v>5696</v>
      </c>
      <c r="L4488" t="s">
        <v>5696</v>
      </c>
    </row>
    <row r="4489" spans="1:12" hidden="1" x14ac:dyDescent="0.25">
      <c r="A4489">
        <v>63</v>
      </c>
      <c r="B4489">
        <v>1</v>
      </c>
      <c r="C4489" t="s">
        <v>10411</v>
      </c>
      <c r="D4489" s="7">
        <v>40894</v>
      </c>
      <c r="E4489" t="s">
        <v>4116</v>
      </c>
      <c r="F4489" t="s">
        <v>2242</v>
      </c>
      <c r="G4489" t="s">
        <v>4116</v>
      </c>
      <c r="H4489" t="s">
        <v>10</v>
      </c>
      <c r="I4489" t="s">
        <v>113</v>
      </c>
      <c r="K4489" t="s">
        <v>5697</v>
      </c>
      <c r="L4489" t="s">
        <v>5698</v>
      </c>
    </row>
    <row r="4490" spans="1:12" hidden="1" x14ac:dyDescent="0.25">
      <c r="A4490">
        <v>63</v>
      </c>
      <c r="B4490">
        <v>2</v>
      </c>
      <c r="C4490" t="s">
        <v>10411</v>
      </c>
      <c r="D4490" s="7">
        <v>40894</v>
      </c>
      <c r="E4490" t="s">
        <v>4116</v>
      </c>
      <c r="F4490" t="s">
        <v>2242</v>
      </c>
      <c r="G4490" t="s">
        <v>4116</v>
      </c>
      <c r="H4490" t="s">
        <v>10</v>
      </c>
      <c r="I4490" t="s">
        <v>118</v>
      </c>
      <c r="K4490" t="s">
        <v>5698</v>
      </c>
      <c r="L4490" t="s">
        <v>5699</v>
      </c>
    </row>
    <row r="4491" spans="1:12" hidden="1" x14ac:dyDescent="0.25">
      <c r="A4491">
        <v>63</v>
      </c>
      <c r="B4491">
        <v>3</v>
      </c>
      <c r="C4491" t="s">
        <v>10411</v>
      </c>
      <c r="D4491" s="7">
        <v>40894</v>
      </c>
      <c r="E4491" t="s">
        <v>4116</v>
      </c>
      <c r="F4491" t="s">
        <v>2242</v>
      </c>
      <c r="G4491" t="s">
        <v>4116</v>
      </c>
      <c r="H4491" t="s">
        <v>10</v>
      </c>
      <c r="I4491" t="s">
        <v>14</v>
      </c>
      <c r="K4491" t="s">
        <v>5699</v>
      </c>
      <c r="L4491" t="s">
        <v>5700</v>
      </c>
    </row>
    <row r="4492" spans="1:12" hidden="1" x14ac:dyDescent="0.25">
      <c r="A4492">
        <v>63</v>
      </c>
      <c r="B4492">
        <v>4</v>
      </c>
      <c r="C4492" t="s">
        <v>10411</v>
      </c>
      <c r="D4492" s="7">
        <v>40894</v>
      </c>
      <c r="E4492" t="s">
        <v>4116</v>
      </c>
      <c r="F4492" t="s">
        <v>2242</v>
      </c>
      <c r="G4492" t="s">
        <v>4116</v>
      </c>
      <c r="H4492" t="s">
        <v>10</v>
      </c>
      <c r="I4492" t="s">
        <v>113</v>
      </c>
      <c r="K4492" t="s">
        <v>5700</v>
      </c>
      <c r="L4492" t="s">
        <v>5701</v>
      </c>
    </row>
    <row r="4493" spans="1:12" hidden="1" x14ac:dyDescent="0.25">
      <c r="A4493">
        <v>63</v>
      </c>
      <c r="B4493">
        <v>5</v>
      </c>
      <c r="C4493" t="s">
        <v>10411</v>
      </c>
      <c r="D4493" s="7">
        <v>40894</v>
      </c>
      <c r="E4493" t="s">
        <v>4116</v>
      </c>
      <c r="F4493" t="s">
        <v>2242</v>
      </c>
      <c r="G4493" t="s">
        <v>4116</v>
      </c>
      <c r="H4493" t="s">
        <v>10</v>
      </c>
      <c r="I4493" t="s">
        <v>118</v>
      </c>
      <c r="K4493" t="s">
        <v>5702</v>
      </c>
      <c r="L4493" t="s">
        <v>5703</v>
      </c>
    </row>
    <row r="4494" spans="1:12" hidden="1" x14ac:dyDescent="0.25">
      <c r="A4494">
        <v>63</v>
      </c>
      <c r="B4494">
        <v>6</v>
      </c>
      <c r="C4494" t="s">
        <v>10411</v>
      </c>
      <c r="D4494" s="7">
        <v>40894</v>
      </c>
      <c r="E4494" t="s">
        <v>4116</v>
      </c>
      <c r="F4494" t="s">
        <v>2242</v>
      </c>
      <c r="G4494" t="s">
        <v>4116</v>
      </c>
      <c r="H4494" t="s">
        <v>10</v>
      </c>
      <c r="I4494" t="s">
        <v>14</v>
      </c>
      <c r="K4494" t="s">
        <v>5703</v>
      </c>
      <c r="L4494" t="s">
        <v>5704</v>
      </c>
    </row>
    <row r="4495" spans="1:12" hidden="1" x14ac:dyDescent="0.25">
      <c r="A4495">
        <v>63</v>
      </c>
      <c r="B4495">
        <v>7</v>
      </c>
      <c r="C4495" t="s">
        <v>10411</v>
      </c>
      <c r="D4495" s="7">
        <v>40894</v>
      </c>
      <c r="E4495" t="s">
        <v>4116</v>
      </c>
      <c r="F4495" t="s">
        <v>2242</v>
      </c>
      <c r="G4495" t="s">
        <v>4116</v>
      </c>
      <c r="H4495" t="s">
        <v>17</v>
      </c>
      <c r="I4495" t="s">
        <v>48</v>
      </c>
      <c r="K4495" t="s">
        <v>5704</v>
      </c>
      <c r="L4495" t="s">
        <v>5705</v>
      </c>
    </row>
    <row r="4496" spans="1:12" hidden="1" x14ac:dyDescent="0.25">
      <c r="A4496">
        <v>63</v>
      </c>
      <c r="B4496">
        <v>8</v>
      </c>
      <c r="C4496" t="s">
        <v>10411</v>
      </c>
      <c r="D4496" s="7">
        <v>40894</v>
      </c>
      <c r="E4496" t="s">
        <v>4116</v>
      </c>
      <c r="F4496" t="s">
        <v>2242</v>
      </c>
      <c r="G4496" t="s">
        <v>4116</v>
      </c>
      <c r="H4496" t="s">
        <v>17</v>
      </c>
      <c r="I4496" t="s">
        <v>101</v>
      </c>
      <c r="K4496" t="s">
        <v>5705</v>
      </c>
      <c r="L4496" t="s">
        <v>5706</v>
      </c>
    </row>
    <row r="4497" spans="1:14" hidden="1" x14ac:dyDescent="0.25">
      <c r="A4497">
        <v>63</v>
      </c>
      <c r="B4497">
        <v>9</v>
      </c>
      <c r="C4497" t="s">
        <v>10411</v>
      </c>
      <c r="D4497" s="7">
        <v>40894</v>
      </c>
      <c r="E4497" t="s">
        <v>4116</v>
      </c>
      <c r="F4497" t="s">
        <v>2242</v>
      </c>
      <c r="G4497" t="s">
        <v>4116</v>
      </c>
      <c r="H4497" t="s">
        <v>53</v>
      </c>
      <c r="I4497" t="s">
        <v>124</v>
      </c>
      <c r="J4497" t="s">
        <v>80</v>
      </c>
      <c r="K4497" t="s">
        <v>5706</v>
      </c>
      <c r="L4497" t="s">
        <v>5706</v>
      </c>
      <c r="N4497">
        <v>9</v>
      </c>
    </row>
    <row r="4498" spans="1:14" hidden="1" x14ac:dyDescent="0.25">
      <c r="A4498">
        <v>63</v>
      </c>
      <c r="B4498">
        <v>10</v>
      </c>
      <c r="C4498" t="s">
        <v>10411</v>
      </c>
      <c r="D4498" s="7">
        <v>40894</v>
      </c>
      <c r="E4498" t="s">
        <v>4116</v>
      </c>
      <c r="F4498" t="s">
        <v>2242</v>
      </c>
      <c r="G4498" t="s">
        <v>4116</v>
      </c>
      <c r="H4498" t="s">
        <v>17</v>
      </c>
      <c r="I4498" t="s">
        <v>101</v>
      </c>
      <c r="K4498" t="s">
        <v>5706</v>
      </c>
      <c r="L4498" t="s">
        <v>5707</v>
      </c>
    </row>
    <row r="4499" spans="1:14" hidden="1" x14ac:dyDescent="0.25">
      <c r="A4499">
        <v>63</v>
      </c>
      <c r="B4499">
        <v>11</v>
      </c>
      <c r="C4499" t="s">
        <v>10411</v>
      </c>
      <c r="D4499" s="7">
        <v>40894</v>
      </c>
      <c r="E4499" t="s">
        <v>4116</v>
      </c>
      <c r="F4499" t="s">
        <v>2242</v>
      </c>
      <c r="G4499" t="s">
        <v>4116</v>
      </c>
      <c r="H4499" t="s">
        <v>53</v>
      </c>
      <c r="I4499" t="s">
        <v>54</v>
      </c>
      <c r="J4499" t="s">
        <v>80</v>
      </c>
      <c r="K4499" t="s">
        <v>5707</v>
      </c>
      <c r="L4499" t="s">
        <v>5708</v>
      </c>
      <c r="N4499">
        <v>6</v>
      </c>
    </row>
    <row r="4500" spans="1:14" hidden="1" x14ac:dyDescent="0.25">
      <c r="A4500">
        <v>63</v>
      </c>
      <c r="B4500">
        <v>12</v>
      </c>
      <c r="C4500" t="s">
        <v>10411</v>
      </c>
      <c r="D4500" s="7">
        <v>40894</v>
      </c>
      <c r="E4500" t="s">
        <v>4116</v>
      </c>
      <c r="F4500" t="s">
        <v>2242</v>
      </c>
      <c r="G4500" t="s">
        <v>4116</v>
      </c>
      <c r="H4500" t="s">
        <v>162</v>
      </c>
      <c r="I4500" t="s">
        <v>163</v>
      </c>
      <c r="K4500" t="s">
        <v>5708</v>
      </c>
      <c r="L4500" t="s">
        <v>5709</v>
      </c>
    </row>
    <row r="4501" spans="1:14" hidden="1" x14ac:dyDescent="0.25">
      <c r="A4501">
        <v>63</v>
      </c>
      <c r="B4501">
        <v>13</v>
      </c>
      <c r="C4501" t="s">
        <v>10411</v>
      </c>
      <c r="D4501" s="7">
        <v>40894</v>
      </c>
      <c r="E4501" t="s">
        <v>4116</v>
      </c>
      <c r="F4501" t="s">
        <v>2242</v>
      </c>
      <c r="G4501" t="s">
        <v>4116</v>
      </c>
      <c r="H4501" t="s">
        <v>24</v>
      </c>
      <c r="I4501" t="s">
        <v>10323</v>
      </c>
      <c r="K4501" t="s">
        <v>5710</v>
      </c>
      <c r="L4501" t="s">
        <v>5711</v>
      </c>
    </row>
    <row r="4502" spans="1:14" hidden="1" x14ac:dyDescent="0.25">
      <c r="A4502">
        <v>63</v>
      </c>
      <c r="B4502">
        <v>14</v>
      </c>
      <c r="C4502" t="s">
        <v>10411</v>
      </c>
      <c r="D4502" s="7">
        <v>40894</v>
      </c>
      <c r="E4502" t="s">
        <v>4116</v>
      </c>
      <c r="F4502" t="s">
        <v>2242</v>
      </c>
      <c r="G4502" t="s">
        <v>4116</v>
      </c>
      <c r="H4502" t="s">
        <v>10</v>
      </c>
      <c r="I4502" t="s">
        <v>113</v>
      </c>
      <c r="K4502" t="s">
        <v>5712</v>
      </c>
      <c r="L4502" t="s">
        <v>5713</v>
      </c>
    </row>
    <row r="4503" spans="1:14" hidden="1" x14ac:dyDescent="0.25">
      <c r="A4503">
        <v>63</v>
      </c>
      <c r="B4503">
        <v>15</v>
      </c>
      <c r="C4503" t="s">
        <v>10411</v>
      </c>
      <c r="D4503" s="7">
        <v>40894</v>
      </c>
      <c r="E4503" t="s">
        <v>4116</v>
      </c>
      <c r="F4503" t="s">
        <v>2242</v>
      </c>
      <c r="G4503" t="s">
        <v>4116</v>
      </c>
      <c r="H4503" t="s">
        <v>10</v>
      </c>
      <c r="I4503" t="s">
        <v>118</v>
      </c>
      <c r="K4503" t="s">
        <v>5713</v>
      </c>
      <c r="L4503" t="s">
        <v>5714</v>
      </c>
    </row>
    <row r="4504" spans="1:14" hidden="1" x14ac:dyDescent="0.25">
      <c r="A4504">
        <v>63</v>
      </c>
      <c r="B4504">
        <v>16</v>
      </c>
      <c r="C4504" t="s">
        <v>10411</v>
      </c>
      <c r="D4504" s="7">
        <v>40894</v>
      </c>
      <c r="E4504" t="s">
        <v>4116</v>
      </c>
      <c r="F4504" t="s">
        <v>2242</v>
      </c>
      <c r="G4504" t="s">
        <v>4116</v>
      </c>
      <c r="H4504" t="s">
        <v>17</v>
      </c>
      <c r="I4504" t="s">
        <v>120</v>
      </c>
      <c r="K4504" t="s">
        <v>5714</v>
      </c>
      <c r="L4504" t="s">
        <v>5714</v>
      </c>
    </row>
    <row r="4505" spans="1:14" hidden="1" x14ac:dyDescent="0.25">
      <c r="A4505">
        <v>63</v>
      </c>
      <c r="B4505">
        <v>17</v>
      </c>
      <c r="C4505" t="s">
        <v>10411</v>
      </c>
      <c r="D4505" s="7">
        <v>40894</v>
      </c>
      <c r="E4505" t="s">
        <v>4116</v>
      </c>
      <c r="F4505" t="s">
        <v>2242</v>
      </c>
      <c r="G4505" t="s">
        <v>4116</v>
      </c>
      <c r="H4505" t="s">
        <v>53</v>
      </c>
      <c r="I4505" t="s">
        <v>91</v>
      </c>
      <c r="J4505" t="s">
        <v>80</v>
      </c>
      <c r="K4505" t="s">
        <v>5714</v>
      </c>
      <c r="L4505" t="s">
        <v>5715</v>
      </c>
      <c r="N4505">
        <v>4</v>
      </c>
    </row>
    <row r="4506" spans="1:14" hidden="1" x14ac:dyDescent="0.25">
      <c r="A4506">
        <v>63</v>
      </c>
      <c r="B4506">
        <v>18</v>
      </c>
      <c r="C4506" t="s">
        <v>10411</v>
      </c>
      <c r="D4506" s="7">
        <v>40894</v>
      </c>
      <c r="E4506" t="s">
        <v>4116</v>
      </c>
      <c r="F4506" t="s">
        <v>2242</v>
      </c>
      <c r="G4506" t="s">
        <v>4116</v>
      </c>
      <c r="H4506" t="s">
        <v>21</v>
      </c>
      <c r="I4506" t="s">
        <v>22</v>
      </c>
      <c r="K4506" t="s">
        <v>5715</v>
      </c>
      <c r="L4506" t="s">
        <v>5716</v>
      </c>
    </row>
    <row r="4507" spans="1:14" hidden="1" x14ac:dyDescent="0.25">
      <c r="A4507">
        <v>63</v>
      </c>
      <c r="B4507">
        <v>19</v>
      </c>
      <c r="C4507" t="s">
        <v>10411</v>
      </c>
      <c r="D4507" s="7">
        <v>40894</v>
      </c>
      <c r="E4507" t="s">
        <v>4116</v>
      </c>
      <c r="F4507" t="s">
        <v>2242</v>
      </c>
      <c r="G4507" t="s">
        <v>4116</v>
      </c>
      <c r="H4507" t="s">
        <v>24</v>
      </c>
      <c r="I4507" t="s">
        <v>10323</v>
      </c>
      <c r="K4507" t="s">
        <v>5717</v>
      </c>
      <c r="L4507" t="s">
        <v>5718</v>
      </c>
    </row>
    <row r="4508" spans="1:14" hidden="1" x14ac:dyDescent="0.25">
      <c r="A4508">
        <v>63</v>
      </c>
      <c r="B4508">
        <v>20</v>
      </c>
      <c r="C4508" t="s">
        <v>10411</v>
      </c>
      <c r="D4508" s="7">
        <v>40894</v>
      </c>
      <c r="E4508" t="s">
        <v>4116</v>
      </c>
      <c r="F4508" t="s">
        <v>2242</v>
      </c>
      <c r="G4508" t="s">
        <v>4116</v>
      </c>
      <c r="H4508" t="s">
        <v>10</v>
      </c>
      <c r="I4508" t="s">
        <v>113</v>
      </c>
      <c r="K4508" t="s">
        <v>5719</v>
      </c>
      <c r="L4508" t="s">
        <v>5720</v>
      </c>
    </row>
    <row r="4509" spans="1:14" hidden="1" x14ac:dyDescent="0.25">
      <c r="A4509">
        <v>63</v>
      </c>
      <c r="B4509">
        <v>21</v>
      </c>
      <c r="C4509" t="s">
        <v>10411</v>
      </c>
      <c r="D4509" s="7">
        <v>40894</v>
      </c>
      <c r="E4509" t="s">
        <v>4116</v>
      </c>
      <c r="F4509" t="s">
        <v>2242</v>
      </c>
      <c r="G4509" t="s">
        <v>4116</v>
      </c>
      <c r="H4509" t="s">
        <v>10</v>
      </c>
      <c r="I4509" t="s">
        <v>118</v>
      </c>
      <c r="K4509" t="s">
        <v>5720</v>
      </c>
      <c r="L4509" t="s">
        <v>5721</v>
      </c>
    </row>
    <row r="4510" spans="1:14" hidden="1" x14ac:dyDescent="0.25">
      <c r="A4510">
        <v>63</v>
      </c>
      <c r="B4510">
        <v>22</v>
      </c>
      <c r="C4510" t="s">
        <v>10411</v>
      </c>
      <c r="D4510" s="7">
        <v>40894</v>
      </c>
      <c r="E4510" t="s">
        <v>4116</v>
      </c>
      <c r="F4510" t="s">
        <v>2242</v>
      </c>
      <c r="G4510" t="s">
        <v>4116</v>
      </c>
      <c r="H4510" t="s">
        <v>17</v>
      </c>
      <c r="I4510" t="s">
        <v>101</v>
      </c>
      <c r="K4510" t="s">
        <v>5721</v>
      </c>
      <c r="L4510" t="s">
        <v>5722</v>
      </c>
    </row>
    <row r="4511" spans="1:14" hidden="1" x14ac:dyDescent="0.25">
      <c r="A4511">
        <v>63</v>
      </c>
      <c r="B4511">
        <v>23</v>
      </c>
      <c r="C4511" t="s">
        <v>10411</v>
      </c>
      <c r="D4511" s="7">
        <v>40894</v>
      </c>
      <c r="E4511" t="s">
        <v>4116</v>
      </c>
      <c r="F4511" t="s">
        <v>2242</v>
      </c>
      <c r="G4511" t="s">
        <v>4116</v>
      </c>
      <c r="H4511" t="s">
        <v>53</v>
      </c>
      <c r="I4511" t="s">
        <v>124</v>
      </c>
      <c r="J4511" t="s">
        <v>80</v>
      </c>
      <c r="K4511" t="s">
        <v>5722</v>
      </c>
      <c r="L4511" t="s">
        <v>5723</v>
      </c>
      <c r="N4511">
        <v>7</v>
      </c>
    </row>
    <row r="4512" spans="1:14" hidden="1" x14ac:dyDescent="0.25">
      <c r="A4512">
        <v>63</v>
      </c>
      <c r="B4512">
        <v>24</v>
      </c>
      <c r="C4512" t="s">
        <v>10411</v>
      </c>
      <c r="D4512" s="7">
        <v>40894</v>
      </c>
      <c r="E4512" t="s">
        <v>4116</v>
      </c>
      <c r="F4512" t="s">
        <v>2242</v>
      </c>
      <c r="G4512" t="s">
        <v>4116</v>
      </c>
      <c r="H4512" t="s">
        <v>17</v>
      </c>
      <c r="I4512" t="s">
        <v>48</v>
      </c>
      <c r="K4512" t="s">
        <v>5723</v>
      </c>
      <c r="L4512" t="s">
        <v>5724</v>
      </c>
    </row>
    <row r="4513" spans="1:14" hidden="1" x14ac:dyDescent="0.25">
      <c r="A4513">
        <v>63</v>
      </c>
      <c r="B4513">
        <v>25</v>
      </c>
      <c r="C4513" t="s">
        <v>10411</v>
      </c>
      <c r="D4513" s="7">
        <v>40894</v>
      </c>
      <c r="E4513" t="s">
        <v>4116</v>
      </c>
      <c r="F4513" t="s">
        <v>2242</v>
      </c>
      <c r="G4513" t="s">
        <v>4116</v>
      </c>
      <c r="H4513" t="s">
        <v>10</v>
      </c>
      <c r="I4513" t="s">
        <v>11</v>
      </c>
      <c r="K4513" t="s">
        <v>5725</v>
      </c>
      <c r="L4513" t="s">
        <v>5726</v>
      </c>
    </row>
    <row r="4514" spans="1:14" hidden="1" x14ac:dyDescent="0.25">
      <c r="A4514">
        <v>64</v>
      </c>
      <c r="B4514">
        <v>1</v>
      </c>
      <c r="C4514" t="s">
        <v>10397</v>
      </c>
      <c r="D4514" s="7">
        <v>40780</v>
      </c>
      <c r="E4514" t="s">
        <v>4116</v>
      </c>
      <c r="F4514" t="s">
        <v>2810</v>
      </c>
      <c r="G4514" t="s">
        <v>4116</v>
      </c>
      <c r="H4514" t="s">
        <v>10</v>
      </c>
      <c r="I4514" t="s">
        <v>118</v>
      </c>
      <c r="K4514" t="s">
        <v>5727</v>
      </c>
      <c r="L4514" t="s">
        <v>5728</v>
      </c>
    </row>
    <row r="4515" spans="1:14" hidden="1" x14ac:dyDescent="0.25">
      <c r="A4515">
        <v>64</v>
      </c>
      <c r="B4515">
        <v>2</v>
      </c>
      <c r="C4515" t="s">
        <v>10397</v>
      </c>
      <c r="D4515" s="7">
        <v>40780</v>
      </c>
      <c r="E4515" t="s">
        <v>4116</v>
      </c>
      <c r="F4515" t="s">
        <v>2810</v>
      </c>
      <c r="G4515" t="s">
        <v>4116</v>
      </c>
      <c r="H4515" t="s">
        <v>17</v>
      </c>
      <c r="I4515" t="s">
        <v>18</v>
      </c>
      <c r="K4515" t="s">
        <v>5728</v>
      </c>
      <c r="L4515" t="s">
        <v>5728</v>
      </c>
    </row>
    <row r="4516" spans="1:14" hidden="1" x14ac:dyDescent="0.25">
      <c r="A4516">
        <v>64</v>
      </c>
      <c r="B4516">
        <v>3</v>
      </c>
      <c r="C4516" t="s">
        <v>10397</v>
      </c>
      <c r="D4516" s="7">
        <v>40780</v>
      </c>
      <c r="E4516" t="s">
        <v>4116</v>
      </c>
      <c r="F4516" t="s">
        <v>2810</v>
      </c>
      <c r="G4516" t="s">
        <v>4116</v>
      </c>
      <c r="H4516" t="s">
        <v>53</v>
      </c>
      <c r="I4516" t="s">
        <v>255</v>
      </c>
      <c r="J4516" t="s">
        <v>80</v>
      </c>
      <c r="K4516" t="s">
        <v>5728</v>
      </c>
      <c r="L4516" t="s">
        <v>5729</v>
      </c>
      <c r="N4516">
        <v>6</v>
      </c>
    </row>
    <row r="4517" spans="1:14" hidden="1" x14ac:dyDescent="0.25">
      <c r="A4517">
        <v>64</v>
      </c>
      <c r="B4517">
        <v>4</v>
      </c>
      <c r="C4517" t="s">
        <v>10397</v>
      </c>
      <c r="D4517" s="7">
        <v>40780</v>
      </c>
      <c r="E4517" t="s">
        <v>4116</v>
      </c>
      <c r="F4517" t="s">
        <v>2810</v>
      </c>
      <c r="G4517" t="s">
        <v>4116</v>
      </c>
      <c r="H4517" t="s">
        <v>21</v>
      </c>
      <c r="I4517" t="s">
        <v>334</v>
      </c>
      <c r="K4517" t="s">
        <v>5730</v>
      </c>
      <c r="L4517" t="s">
        <v>5731</v>
      </c>
    </row>
    <row r="4518" spans="1:14" hidden="1" x14ac:dyDescent="0.25">
      <c r="A4518">
        <v>64</v>
      </c>
      <c r="B4518">
        <v>5</v>
      </c>
      <c r="C4518" t="s">
        <v>10397</v>
      </c>
      <c r="D4518" s="7">
        <v>40780</v>
      </c>
      <c r="E4518" t="s">
        <v>4116</v>
      </c>
      <c r="F4518" t="s">
        <v>2810</v>
      </c>
      <c r="G4518" t="s">
        <v>4116</v>
      </c>
      <c r="H4518" t="s">
        <v>24</v>
      </c>
      <c r="I4518" t="s">
        <v>10323</v>
      </c>
      <c r="K4518" t="s">
        <v>5732</v>
      </c>
      <c r="L4518" t="s">
        <v>5733</v>
      </c>
    </row>
    <row r="4519" spans="1:14" hidden="1" x14ac:dyDescent="0.25">
      <c r="A4519">
        <v>64</v>
      </c>
      <c r="B4519">
        <v>6</v>
      </c>
      <c r="C4519" t="s">
        <v>10397</v>
      </c>
      <c r="D4519" s="7">
        <v>40780</v>
      </c>
      <c r="E4519" t="s">
        <v>4116</v>
      </c>
      <c r="F4519" t="s">
        <v>2810</v>
      </c>
      <c r="G4519" t="s">
        <v>4116</v>
      </c>
      <c r="H4519" t="s">
        <v>10</v>
      </c>
      <c r="I4519" t="s">
        <v>118</v>
      </c>
      <c r="K4519" t="s">
        <v>5734</v>
      </c>
      <c r="L4519" t="s">
        <v>5735</v>
      </c>
    </row>
    <row r="4520" spans="1:14" hidden="1" x14ac:dyDescent="0.25">
      <c r="A4520">
        <v>64</v>
      </c>
      <c r="B4520">
        <v>7</v>
      </c>
      <c r="C4520" t="s">
        <v>10397</v>
      </c>
      <c r="D4520" s="7">
        <v>40780</v>
      </c>
      <c r="E4520" t="s">
        <v>4116</v>
      </c>
      <c r="F4520" t="s">
        <v>2810</v>
      </c>
      <c r="G4520" t="s">
        <v>4116</v>
      </c>
      <c r="H4520" t="s">
        <v>10</v>
      </c>
      <c r="I4520" t="s">
        <v>14</v>
      </c>
      <c r="K4520" t="s">
        <v>5736</v>
      </c>
      <c r="L4520" t="s">
        <v>5737</v>
      </c>
    </row>
    <row r="4521" spans="1:14" hidden="1" x14ac:dyDescent="0.25">
      <c r="A4521">
        <v>64</v>
      </c>
      <c r="B4521">
        <v>8</v>
      </c>
      <c r="C4521" t="s">
        <v>10397</v>
      </c>
      <c r="D4521" s="7">
        <v>40780</v>
      </c>
      <c r="E4521" t="s">
        <v>4116</v>
      </c>
      <c r="F4521" t="s">
        <v>2810</v>
      </c>
      <c r="G4521" t="s">
        <v>4116</v>
      </c>
      <c r="H4521" t="s">
        <v>17</v>
      </c>
      <c r="I4521" t="s">
        <v>292</v>
      </c>
      <c r="K4521" t="s">
        <v>5738</v>
      </c>
      <c r="L4521" t="s">
        <v>5739</v>
      </c>
    </row>
    <row r="4522" spans="1:14" hidden="1" x14ac:dyDescent="0.25">
      <c r="A4522">
        <v>64</v>
      </c>
      <c r="B4522">
        <v>9</v>
      </c>
      <c r="C4522" t="s">
        <v>10397</v>
      </c>
      <c r="D4522" s="7">
        <v>40780</v>
      </c>
      <c r="E4522" t="s">
        <v>4116</v>
      </c>
      <c r="F4522" t="s">
        <v>2810</v>
      </c>
      <c r="G4522" t="s">
        <v>4116</v>
      </c>
      <c r="H4522" t="s">
        <v>10</v>
      </c>
      <c r="I4522" t="s">
        <v>14</v>
      </c>
      <c r="K4522" t="s">
        <v>5740</v>
      </c>
      <c r="L4522" t="s">
        <v>5741</v>
      </c>
    </row>
    <row r="4523" spans="1:14" hidden="1" x14ac:dyDescent="0.25">
      <c r="A4523">
        <v>64</v>
      </c>
      <c r="B4523">
        <v>10</v>
      </c>
      <c r="C4523" t="s">
        <v>10397</v>
      </c>
      <c r="D4523" s="7">
        <v>40780</v>
      </c>
      <c r="E4523" t="s">
        <v>4116</v>
      </c>
      <c r="F4523" t="s">
        <v>2810</v>
      </c>
      <c r="G4523" t="s">
        <v>4116</v>
      </c>
      <c r="H4523" t="s">
        <v>17</v>
      </c>
      <c r="I4523" t="s">
        <v>18</v>
      </c>
      <c r="K4523" t="s">
        <v>5741</v>
      </c>
      <c r="L4523" t="s">
        <v>5742</v>
      </c>
    </row>
    <row r="4524" spans="1:14" hidden="1" x14ac:dyDescent="0.25">
      <c r="A4524">
        <v>64</v>
      </c>
      <c r="B4524">
        <v>11</v>
      </c>
      <c r="C4524" t="s">
        <v>10397</v>
      </c>
      <c r="D4524" s="7">
        <v>40780</v>
      </c>
      <c r="E4524" t="s">
        <v>4116</v>
      </c>
      <c r="F4524" t="s">
        <v>2810</v>
      </c>
      <c r="G4524" t="s">
        <v>4116</v>
      </c>
      <c r="H4524" t="s">
        <v>10</v>
      </c>
      <c r="I4524" t="s">
        <v>118</v>
      </c>
      <c r="K4524" t="s">
        <v>5742</v>
      </c>
      <c r="L4524" t="s">
        <v>5743</v>
      </c>
    </row>
    <row r="4525" spans="1:14" hidden="1" x14ac:dyDescent="0.25">
      <c r="A4525">
        <v>64</v>
      </c>
      <c r="B4525">
        <v>12</v>
      </c>
      <c r="C4525" t="s">
        <v>10397</v>
      </c>
      <c r="D4525" s="7">
        <v>40780</v>
      </c>
      <c r="E4525" t="s">
        <v>4116</v>
      </c>
      <c r="F4525" t="s">
        <v>2810</v>
      </c>
      <c r="G4525" t="s">
        <v>4116</v>
      </c>
      <c r="H4525" t="s">
        <v>17</v>
      </c>
      <c r="I4525" t="s">
        <v>101</v>
      </c>
      <c r="K4525" t="s">
        <v>5743</v>
      </c>
      <c r="L4525" t="s">
        <v>5744</v>
      </c>
    </row>
    <row r="4526" spans="1:14" hidden="1" x14ac:dyDescent="0.25">
      <c r="A4526">
        <v>64</v>
      </c>
      <c r="B4526">
        <v>13</v>
      </c>
      <c r="C4526" t="s">
        <v>10397</v>
      </c>
      <c r="D4526" s="7">
        <v>40780</v>
      </c>
      <c r="E4526" t="s">
        <v>4116</v>
      </c>
      <c r="F4526" t="s">
        <v>2810</v>
      </c>
      <c r="G4526" t="s">
        <v>4116</v>
      </c>
      <c r="H4526" t="s">
        <v>53</v>
      </c>
      <c r="I4526" t="s">
        <v>255</v>
      </c>
      <c r="J4526" t="s">
        <v>80</v>
      </c>
      <c r="K4526" t="s">
        <v>5744</v>
      </c>
      <c r="L4526" t="s">
        <v>5745</v>
      </c>
      <c r="N4526">
        <v>6</v>
      </c>
    </row>
    <row r="4527" spans="1:14" hidden="1" x14ac:dyDescent="0.25">
      <c r="A4527">
        <v>64</v>
      </c>
      <c r="B4527">
        <v>14</v>
      </c>
      <c r="C4527" t="s">
        <v>10397</v>
      </c>
      <c r="D4527" s="7">
        <v>40780</v>
      </c>
      <c r="E4527" t="s">
        <v>4116</v>
      </c>
      <c r="F4527" t="s">
        <v>2810</v>
      </c>
      <c r="G4527" t="s">
        <v>4116</v>
      </c>
      <c r="H4527" t="s">
        <v>162</v>
      </c>
      <c r="I4527" t="s">
        <v>163</v>
      </c>
      <c r="K4527" t="s">
        <v>5746</v>
      </c>
      <c r="L4527" t="s">
        <v>5747</v>
      </c>
    </row>
    <row r="4528" spans="1:14" hidden="1" x14ac:dyDescent="0.25">
      <c r="A4528">
        <v>64</v>
      </c>
      <c r="B4528">
        <v>15</v>
      </c>
      <c r="C4528" t="s">
        <v>10397</v>
      </c>
      <c r="D4528" s="7">
        <v>40780</v>
      </c>
      <c r="E4528" t="s">
        <v>4116</v>
      </c>
      <c r="F4528" t="s">
        <v>2810</v>
      </c>
      <c r="G4528" t="s">
        <v>4116</v>
      </c>
      <c r="H4528" t="s">
        <v>21</v>
      </c>
      <c r="I4528" t="s">
        <v>334</v>
      </c>
      <c r="K4528" t="s">
        <v>5748</v>
      </c>
      <c r="L4528" t="s">
        <v>5749</v>
      </c>
    </row>
    <row r="4529" spans="1:14" hidden="1" x14ac:dyDescent="0.25">
      <c r="A4529">
        <v>64</v>
      </c>
      <c r="B4529">
        <v>16</v>
      </c>
      <c r="C4529" t="s">
        <v>10397</v>
      </c>
      <c r="D4529" s="7">
        <v>40780</v>
      </c>
      <c r="E4529" t="s">
        <v>4116</v>
      </c>
      <c r="F4529" t="s">
        <v>2810</v>
      </c>
      <c r="G4529" t="s">
        <v>4116</v>
      </c>
      <c r="H4529" t="s">
        <v>24</v>
      </c>
      <c r="I4529" t="s">
        <v>10323</v>
      </c>
      <c r="K4529" t="s">
        <v>5750</v>
      </c>
      <c r="L4529" t="s">
        <v>5751</v>
      </c>
    </row>
    <row r="4530" spans="1:14" hidden="1" x14ac:dyDescent="0.25">
      <c r="A4530">
        <v>64</v>
      </c>
      <c r="B4530">
        <v>17</v>
      </c>
      <c r="C4530" t="s">
        <v>10397</v>
      </c>
      <c r="D4530" s="7">
        <v>40780</v>
      </c>
      <c r="E4530" t="s">
        <v>4116</v>
      </c>
      <c r="F4530" t="s">
        <v>2810</v>
      </c>
      <c r="G4530" t="s">
        <v>4116</v>
      </c>
      <c r="H4530" t="s">
        <v>10</v>
      </c>
      <c r="I4530" t="s">
        <v>118</v>
      </c>
      <c r="K4530" t="s">
        <v>5752</v>
      </c>
      <c r="L4530" t="s">
        <v>5753</v>
      </c>
    </row>
    <row r="4531" spans="1:14" hidden="1" x14ac:dyDescent="0.25">
      <c r="A4531">
        <v>64</v>
      </c>
      <c r="B4531">
        <v>18</v>
      </c>
      <c r="C4531" t="s">
        <v>10397</v>
      </c>
      <c r="D4531" s="7">
        <v>40780</v>
      </c>
      <c r="E4531" t="s">
        <v>4116</v>
      </c>
      <c r="F4531" t="s">
        <v>2810</v>
      </c>
      <c r="G4531" t="s">
        <v>4116</v>
      </c>
      <c r="H4531" t="s">
        <v>10</v>
      </c>
      <c r="I4531" t="s">
        <v>14</v>
      </c>
      <c r="K4531" t="s">
        <v>5754</v>
      </c>
      <c r="L4531" t="s">
        <v>5755</v>
      </c>
    </row>
    <row r="4532" spans="1:14" hidden="1" x14ac:dyDescent="0.25">
      <c r="A4532">
        <v>64</v>
      </c>
      <c r="B4532">
        <v>19</v>
      </c>
      <c r="C4532" t="s">
        <v>10397</v>
      </c>
      <c r="D4532" s="7">
        <v>40780</v>
      </c>
      <c r="E4532" t="s">
        <v>4116</v>
      </c>
      <c r="F4532" t="s">
        <v>2810</v>
      </c>
      <c r="G4532" t="s">
        <v>4116</v>
      </c>
      <c r="H4532" t="s">
        <v>17</v>
      </c>
      <c r="I4532" t="s">
        <v>120</v>
      </c>
      <c r="K4532" t="s">
        <v>5755</v>
      </c>
      <c r="L4532" t="s">
        <v>3062</v>
      </c>
    </row>
    <row r="4533" spans="1:14" hidden="1" x14ac:dyDescent="0.25">
      <c r="A4533">
        <v>64</v>
      </c>
      <c r="B4533">
        <v>20</v>
      </c>
      <c r="C4533" t="s">
        <v>10397</v>
      </c>
      <c r="D4533" s="7">
        <v>40780</v>
      </c>
      <c r="E4533" t="s">
        <v>4116</v>
      </c>
      <c r="F4533" t="s">
        <v>2810</v>
      </c>
      <c r="G4533" t="s">
        <v>4116</v>
      </c>
      <c r="H4533" t="s">
        <v>53</v>
      </c>
      <c r="I4533" t="s">
        <v>255</v>
      </c>
      <c r="J4533" t="s">
        <v>80</v>
      </c>
      <c r="K4533" t="s">
        <v>3062</v>
      </c>
      <c r="L4533" t="s">
        <v>5756</v>
      </c>
      <c r="N4533">
        <v>6</v>
      </c>
    </row>
    <row r="4534" spans="1:14" hidden="1" x14ac:dyDescent="0.25">
      <c r="A4534">
        <v>64</v>
      </c>
      <c r="B4534">
        <v>21</v>
      </c>
      <c r="C4534" t="s">
        <v>10397</v>
      </c>
      <c r="D4534" s="7">
        <v>40780</v>
      </c>
      <c r="E4534" t="s">
        <v>4116</v>
      </c>
      <c r="F4534" t="s">
        <v>2810</v>
      </c>
      <c r="G4534" t="s">
        <v>4116</v>
      </c>
      <c r="H4534" t="s">
        <v>21</v>
      </c>
      <c r="I4534" t="s">
        <v>22</v>
      </c>
      <c r="K4534" t="s">
        <v>5757</v>
      </c>
      <c r="L4534" t="s">
        <v>5758</v>
      </c>
    </row>
    <row r="4535" spans="1:14" hidden="1" x14ac:dyDescent="0.25">
      <c r="A4535">
        <v>64</v>
      </c>
      <c r="B4535">
        <v>22</v>
      </c>
      <c r="C4535" t="s">
        <v>10397</v>
      </c>
      <c r="D4535" s="7">
        <v>40780</v>
      </c>
      <c r="E4535" t="s">
        <v>4116</v>
      </c>
      <c r="F4535" t="s">
        <v>2810</v>
      </c>
      <c r="G4535" t="s">
        <v>4116</v>
      </c>
      <c r="H4535" t="s">
        <v>24</v>
      </c>
      <c r="I4535" t="s">
        <v>10323</v>
      </c>
      <c r="K4535" t="s">
        <v>5759</v>
      </c>
      <c r="L4535" t="s">
        <v>5760</v>
      </c>
    </row>
    <row r="4536" spans="1:14" hidden="1" x14ac:dyDescent="0.25">
      <c r="A4536">
        <v>64</v>
      </c>
      <c r="B4536">
        <v>23</v>
      </c>
      <c r="C4536" t="s">
        <v>10397</v>
      </c>
      <c r="D4536" s="7">
        <v>40780</v>
      </c>
      <c r="E4536" t="s">
        <v>4116</v>
      </c>
      <c r="F4536" t="s">
        <v>2810</v>
      </c>
      <c r="G4536" t="s">
        <v>4116</v>
      </c>
      <c r="H4536" t="s">
        <v>10</v>
      </c>
      <c r="I4536" t="s">
        <v>118</v>
      </c>
      <c r="K4536" t="s">
        <v>5760</v>
      </c>
      <c r="L4536" t="s">
        <v>5761</v>
      </c>
    </row>
    <row r="4537" spans="1:14" hidden="1" x14ac:dyDescent="0.25">
      <c r="A4537">
        <v>64</v>
      </c>
      <c r="B4537">
        <v>24</v>
      </c>
      <c r="C4537" t="s">
        <v>10397</v>
      </c>
      <c r="D4537" s="7">
        <v>40780</v>
      </c>
      <c r="E4537" t="s">
        <v>4116</v>
      </c>
      <c r="F4537" t="s">
        <v>2810</v>
      </c>
      <c r="G4537" t="s">
        <v>4116</v>
      </c>
      <c r="H4537" t="s">
        <v>10</v>
      </c>
      <c r="I4537" t="s">
        <v>14</v>
      </c>
      <c r="K4537" t="s">
        <v>5762</v>
      </c>
      <c r="L4537" t="s">
        <v>5763</v>
      </c>
    </row>
    <row r="4538" spans="1:14" hidden="1" x14ac:dyDescent="0.25">
      <c r="A4538">
        <v>64</v>
      </c>
      <c r="B4538">
        <v>25</v>
      </c>
      <c r="C4538" t="s">
        <v>10397</v>
      </c>
      <c r="D4538" s="7">
        <v>40780</v>
      </c>
      <c r="E4538" t="s">
        <v>4116</v>
      </c>
      <c r="F4538" t="s">
        <v>2810</v>
      </c>
      <c r="G4538" t="s">
        <v>4116</v>
      </c>
      <c r="H4538" t="s">
        <v>17</v>
      </c>
      <c r="I4538" t="s">
        <v>1977</v>
      </c>
      <c r="K4538" t="s">
        <v>5763</v>
      </c>
      <c r="L4538" t="s">
        <v>5764</v>
      </c>
    </row>
    <row r="4539" spans="1:14" hidden="1" x14ac:dyDescent="0.25">
      <c r="A4539">
        <v>64</v>
      </c>
      <c r="B4539">
        <v>26</v>
      </c>
      <c r="C4539" t="s">
        <v>10397</v>
      </c>
      <c r="D4539" s="7">
        <v>40780</v>
      </c>
      <c r="E4539" t="s">
        <v>4116</v>
      </c>
      <c r="F4539" t="s">
        <v>2810</v>
      </c>
      <c r="G4539" t="s">
        <v>4116</v>
      </c>
      <c r="H4539" t="s">
        <v>17</v>
      </c>
      <c r="I4539" t="s">
        <v>292</v>
      </c>
      <c r="K4539" t="s">
        <v>5764</v>
      </c>
      <c r="L4539" t="s">
        <v>5765</v>
      </c>
    </row>
    <row r="4540" spans="1:14" hidden="1" x14ac:dyDescent="0.25">
      <c r="A4540">
        <v>64</v>
      </c>
      <c r="B4540">
        <v>27</v>
      </c>
      <c r="C4540" t="s">
        <v>10397</v>
      </c>
      <c r="D4540" s="7">
        <v>40780</v>
      </c>
      <c r="E4540" t="s">
        <v>4116</v>
      </c>
      <c r="F4540" t="s">
        <v>2810</v>
      </c>
      <c r="G4540" t="s">
        <v>4116</v>
      </c>
      <c r="H4540" t="s">
        <v>53</v>
      </c>
      <c r="I4540" t="s">
        <v>1496</v>
      </c>
      <c r="J4540" t="s">
        <v>92</v>
      </c>
      <c r="K4540" t="s">
        <v>5765</v>
      </c>
      <c r="L4540" t="s">
        <v>5765</v>
      </c>
      <c r="N4540">
        <v>6</v>
      </c>
    </row>
    <row r="4541" spans="1:14" hidden="1" x14ac:dyDescent="0.25">
      <c r="A4541">
        <v>64</v>
      </c>
      <c r="B4541">
        <v>28</v>
      </c>
      <c r="C4541" t="s">
        <v>10397</v>
      </c>
      <c r="D4541" s="7">
        <v>40780</v>
      </c>
      <c r="E4541" t="s">
        <v>4116</v>
      </c>
      <c r="F4541" t="s">
        <v>2810</v>
      </c>
      <c r="G4541" t="s">
        <v>4116</v>
      </c>
      <c r="H4541" t="s">
        <v>21</v>
      </c>
      <c r="I4541" t="s">
        <v>334</v>
      </c>
      <c r="K4541" t="s">
        <v>5765</v>
      </c>
      <c r="L4541" t="s">
        <v>5766</v>
      </c>
    </row>
    <row r="4542" spans="1:14" hidden="1" x14ac:dyDescent="0.25">
      <c r="A4542">
        <v>65</v>
      </c>
      <c r="B4542">
        <v>1</v>
      </c>
      <c r="C4542" t="s">
        <v>10397</v>
      </c>
      <c r="D4542" s="7">
        <v>40780</v>
      </c>
      <c r="E4542" t="s">
        <v>2226</v>
      </c>
      <c r="F4542" t="s">
        <v>5767</v>
      </c>
      <c r="G4542" t="s">
        <v>2226</v>
      </c>
      <c r="H4542" t="s">
        <v>10</v>
      </c>
      <c r="I4542" t="s">
        <v>113</v>
      </c>
      <c r="K4542" t="s">
        <v>5768</v>
      </c>
      <c r="L4542" t="s">
        <v>5769</v>
      </c>
    </row>
    <row r="4543" spans="1:14" hidden="1" x14ac:dyDescent="0.25">
      <c r="A4543">
        <v>65</v>
      </c>
      <c r="B4543">
        <v>2</v>
      </c>
      <c r="C4543" t="s">
        <v>10397</v>
      </c>
      <c r="D4543" s="7">
        <v>40780</v>
      </c>
      <c r="E4543" t="s">
        <v>2226</v>
      </c>
      <c r="F4543" t="s">
        <v>5767</v>
      </c>
      <c r="G4543" t="s">
        <v>2226</v>
      </c>
      <c r="H4543" t="s">
        <v>10</v>
      </c>
      <c r="I4543" t="s">
        <v>11</v>
      </c>
      <c r="K4543" t="s">
        <v>5769</v>
      </c>
      <c r="L4543" t="s">
        <v>5770</v>
      </c>
    </row>
    <row r="4544" spans="1:14" hidden="1" x14ac:dyDescent="0.25">
      <c r="A4544">
        <v>65</v>
      </c>
      <c r="B4544">
        <v>3</v>
      </c>
      <c r="C4544" t="s">
        <v>10397</v>
      </c>
      <c r="D4544" s="7">
        <v>40780</v>
      </c>
      <c r="E4544" t="s">
        <v>2226</v>
      </c>
      <c r="F4544" t="s">
        <v>5767</v>
      </c>
      <c r="G4544" t="s">
        <v>2226</v>
      </c>
      <c r="H4544" t="s">
        <v>17</v>
      </c>
      <c r="I4544" t="s">
        <v>77</v>
      </c>
      <c r="K4544" t="s">
        <v>5771</v>
      </c>
      <c r="L4544" t="s">
        <v>5772</v>
      </c>
    </row>
    <row r="4545" spans="1:14" hidden="1" x14ac:dyDescent="0.25">
      <c r="A4545">
        <v>65</v>
      </c>
      <c r="B4545">
        <v>4</v>
      </c>
      <c r="C4545" t="s">
        <v>10397</v>
      </c>
      <c r="D4545" s="7">
        <v>40780</v>
      </c>
      <c r="E4545" t="s">
        <v>2226</v>
      </c>
      <c r="F4545" t="s">
        <v>5767</v>
      </c>
      <c r="G4545" t="s">
        <v>2226</v>
      </c>
      <c r="H4545" t="s">
        <v>53</v>
      </c>
      <c r="I4545" t="s">
        <v>772</v>
      </c>
      <c r="J4545" t="s">
        <v>92</v>
      </c>
      <c r="K4545" t="s">
        <v>5772</v>
      </c>
      <c r="L4545" t="s">
        <v>5773</v>
      </c>
      <c r="N4545">
        <v>4</v>
      </c>
    </row>
    <row r="4546" spans="1:14" hidden="1" x14ac:dyDescent="0.25">
      <c r="A4546">
        <v>65</v>
      </c>
      <c r="B4546">
        <v>5</v>
      </c>
      <c r="C4546" t="s">
        <v>10397</v>
      </c>
      <c r="D4546" s="7">
        <v>40780</v>
      </c>
      <c r="E4546" t="s">
        <v>2226</v>
      </c>
      <c r="F4546" t="s">
        <v>5767</v>
      </c>
      <c r="G4546" t="s">
        <v>2226</v>
      </c>
      <c r="H4546" t="s">
        <v>17</v>
      </c>
      <c r="I4546" t="s">
        <v>77</v>
      </c>
      <c r="K4546" t="s">
        <v>5773</v>
      </c>
      <c r="L4546" t="s">
        <v>5774</v>
      </c>
    </row>
    <row r="4547" spans="1:14" hidden="1" x14ac:dyDescent="0.25">
      <c r="A4547">
        <v>65</v>
      </c>
      <c r="B4547">
        <v>6</v>
      </c>
      <c r="C4547" t="s">
        <v>10397</v>
      </c>
      <c r="D4547" s="7">
        <v>40780</v>
      </c>
      <c r="E4547" t="s">
        <v>2226</v>
      </c>
      <c r="F4547" t="s">
        <v>5767</v>
      </c>
      <c r="G4547" t="s">
        <v>2226</v>
      </c>
      <c r="H4547" t="s">
        <v>21</v>
      </c>
      <c r="I4547" t="s">
        <v>22</v>
      </c>
      <c r="K4547" t="s">
        <v>5774</v>
      </c>
      <c r="L4547" t="s">
        <v>5775</v>
      </c>
    </row>
    <row r="4548" spans="1:14" hidden="1" x14ac:dyDescent="0.25">
      <c r="A4548">
        <v>65</v>
      </c>
      <c r="B4548">
        <v>7</v>
      </c>
      <c r="C4548" t="s">
        <v>10397</v>
      </c>
      <c r="D4548" s="7">
        <v>40780</v>
      </c>
      <c r="E4548" t="s">
        <v>2226</v>
      </c>
      <c r="F4548" t="s">
        <v>5767</v>
      </c>
      <c r="G4548" t="s">
        <v>2226</v>
      </c>
      <c r="H4548" t="s">
        <v>24</v>
      </c>
      <c r="I4548" t="s">
        <v>10323</v>
      </c>
      <c r="K4548" t="s">
        <v>5776</v>
      </c>
      <c r="L4548" t="s">
        <v>5777</v>
      </c>
    </row>
    <row r="4549" spans="1:14" hidden="1" x14ac:dyDescent="0.25">
      <c r="A4549">
        <v>65</v>
      </c>
      <c r="B4549">
        <v>8</v>
      </c>
      <c r="C4549" t="s">
        <v>10397</v>
      </c>
      <c r="D4549" s="7">
        <v>40780</v>
      </c>
      <c r="E4549" t="s">
        <v>2226</v>
      </c>
      <c r="F4549" t="s">
        <v>5767</v>
      </c>
      <c r="G4549" t="s">
        <v>2226</v>
      </c>
      <c r="H4549" t="s">
        <v>10</v>
      </c>
      <c r="I4549" t="s">
        <v>62</v>
      </c>
      <c r="K4549" t="s">
        <v>5777</v>
      </c>
      <c r="L4549" t="s">
        <v>5778</v>
      </c>
    </row>
    <row r="4550" spans="1:14" hidden="1" x14ac:dyDescent="0.25">
      <c r="A4550">
        <v>65</v>
      </c>
      <c r="B4550">
        <v>9</v>
      </c>
      <c r="C4550" t="s">
        <v>10397</v>
      </c>
      <c r="D4550" s="7">
        <v>40780</v>
      </c>
      <c r="E4550" t="s">
        <v>2226</v>
      </c>
      <c r="F4550" t="s">
        <v>5767</v>
      </c>
      <c r="G4550" t="s">
        <v>2226</v>
      </c>
      <c r="H4550" t="s">
        <v>10</v>
      </c>
      <c r="I4550" t="s">
        <v>11</v>
      </c>
      <c r="K4550" t="s">
        <v>5779</v>
      </c>
      <c r="L4550" t="s">
        <v>5780</v>
      </c>
    </row>
    <row r="4551" spans="1:14" hidden="1" x14ac:dyDescent="0.25">
      <c r="A4551">
        <v>65</v>
      </c>
      <c r="B4551">
        <v>10</v>
      </c>
      <c r="C4551" t="s">
        <v>10397</v>
      </c>
      <c r="D4551" s="7">
        <v>40780</v>
      </c>
      <c r="E4551" t="s">
        <v>2226</v>
      </c>
      <c r="F4551" t="s">
        <v>5767</v>
      </c>
      <c r="G4551" t="s">
        <v>2226</v>
      </c>
      <c r="H4551" t="s">
        <v>17</v>
      </c>
      <c r="I4551" t="s">
        <v>1977</v>
      </c>
      <c r="K4551" t="s">
        <v>5780</v>
      </c>
      <c r="L4551" t="s">
        <v>5781</v>
      </c>
    </row>
    <row r="4552" spans="1:14" hidden="1" x14ac:dyDescent="0.25">
      <c r="A4552">
        <v>65</v>
      </c>
      <c r="B4552">
        <v>11</v>
      </c>
      <c r="C4552" t="s">
        <v>10397</v>
      </c>
      <c r="D4552" s="7">
        <v>40780</v>
      </c>
      <c r="E4552" t="s">
        <v>2226</v>
      </c>
      <c r="F4552" t="s">
        <v>5767</v>
      </c>
      <c r="G4552" t="s">
        <v>2226</v>
      </c>
      <c r="H4552" t="s">
        <v>24</v>
      </c>
      <c r="I4552" t="s">
        <v>10323</v>
      </c>
      <c r="K4552" t="s">
        <v>5781</v>
      </c>
      <c r="L4552" t="s">
        <v>5782</v>
      </c>
    </row>
    <row r="4553" spans="1:14" hidden="1" x14ac:dyDescent="0.25">
      <c r="A4553">
        <v>65</v>
      </c>
      <c r="B4553">
        <v>12</v>
      </c>
      <c r="C4553" t="s">
        <v>10397</v>
      </c>
      <c r="D4553" s="7">
        <v>40780</v>
      </c>
      <c r="E4553" t="s">
        <v>2226</v>
      </c>
      <c r="F4553" t="s">
        <v>5767</v>
      </c>
      <c r="G4553" t="s">
        <v>2226</v>
      </c>
      <c r="H4553" t="s">
        <v>10</v>
      </c>
      <c r="I4553" t="s">
        <v>62</v>
      </c>
      <c r="K4553" t="s">
        <v>5783</v>
      </c>
      <c r="L4553" t="s">
        <v>5784</v>
      </c>
    </row>
    <row r="4554" spans="1:14" hidden="1" x14ac:dyDescent="0.25">
      <c r="A4554">
        <v>65</v>
      </c>
      <c r="B4554">
        <v>13</v>
      </c>
      <c r="C4554" t="s">
        <v>10397</v>
      </c>
      <c r="D4554" s="7">
        <v>40780</v>
      </c>
      <c r="E4554" t="s">
        <v>2226</v>
      </c>
      <c r="F4554" t="s">
        <v>5767</v>
      </c>
      <c r="G4554" t="s">
        <v>2226</v>
      </c>
      <c r="H4554" t="s">
        <v>10</v>
      </c>
      <c r="I4554" t="s">
        <v>113</v>
      </c>
      <c r="K4554" t="s">
        <v>5784</v>
      </c>
      <c r="L4554" t="s">
        <v>5785</v>
      </c>
    </row>
    <row r="4555" spans="1:14" hidden="1" x14ac:dyDescent="0.25">
      <c r="A4555">
        <v>65</v>
      </c>
      <c r="B4555">
        <v>14</v>
      </c>
      <c r="C4555" t="s">
        <v>10397</v>
      </c>
      <c r="D4555" s="7">
        <v>40780</v>
      </c>
      <c r="E4555" t="s">
        <v>2226</v>
      </c>
      <c r="F4555" t="s">
        <v>5767</v>
      </c>
      <c r="G4555" t="s">
        <v>2226</v>
      </c>
      <c r="H4555" t="s">
        <v>10</v>
      </c>
      <c r="I4555" t="s">
        <v>11</v>
      </c>
      <c r="K4555" t="s">
        <v>5786</v>
      </c>
      <c r="L4555" t="s">
        <v>4272</v>
      </c>
    </row>
    <row r="4556" spans="1:14" hidden="1" x14ac:dyDescent="0.25">
      <c r="A4556">
        <v>65</v>
      </c>
      <c r="B4556">
        <v>15</v>
      </c>
      <c r="C4556" t="s">
        <v>10397</v>
      </c>
      <c r="D4556" s="7">
        <v>40780</v>
      </c>
      <c r="E4556" t="s">
        <v>2226</v>
      </c>
      <c r="F4556" t="s">
        <v>5767</v>
      </c>
      <c r="G4556" t="s">
        <v>2226</v>
      </c>
      <c r="H4556" t="s">
        <v>17</v>
      </c>
      <c r="I4556" t="s">
        <v>120</v>
      </c>
      <c r="K4556" t="s">
        <v>4272</v>
      </c>
      <c r="L4556" t="s">
        <v>5787</v>
      </c>
    </row>
    <row r="4557" spans="1:14" hidden="1" x14ac:dyDescent="0.25">
      <c r="A4557">
        <v>65</v>
      </c>
      <c r="B4557">
        <v>16</v>
      </c>
      <c r="C4557" t="s">
        <v>10397</v>
      </c>
      <c r="D4557" s="7">
        <v>40780</v>
      </c>
      <c r="E4557" t="s">
        <v>2226</v>
      </c>
      <c r="F4557" t="s">
        <v>5767</v>
      </c>
      <c r="G4557" t="s">
        <v>2226</v>
      </c>
      <c r="H4557" t="s">
        <v>33</v>
      </c>
      <c r="I4557" t="s">
        <v>192</v>
      </c>
      <c r="K4557" t="s">
        <v>5787</v>
      </c>
      <c r="L4557" t="s">
        <v>5787</v>
      </c>
    </row>
    <row r="4558" spans="1:14" hidden="1" x14ac:dyDescent="0.25">
      <c r="A4558">
        <v>65</v>
      </c>
      <c r="B4558">
        <v>17</v>
      </c>
      <c r="C4558" t="s">
        <v>10397</v>
      </c>
      <c r="D4558" s="7">
        <v>40780</v>
      </c>
      <c r="E4558" t="s">
        <v>2226</v>
      </c>
      <c r="F4558" t="s">
        <v>5767</v>
      </c>
      <c r="G4558" t="s">
        <v>2226</v>
      </c>
      <c r="H4558" t="s">
        <v>21</v>
      </c>
      <c r="I4558" t="s">
        <v>10321</v>
      </c>
      <c r="K4558" t="s">
        <v>5787</v>
      </c>
      <c r="L4558" t="s">
        <v>5788</v>
      </c>
    </row>
    <row r="4559" spans="1:14" hidden="1" x14ac:dyDescent="0.25">
      <c r="A4559">
        <v>65</v>
      </c>
      <c r="B4559">
        <v>18</v>
      </c>
      <c r="C4559" t="s">
        <v>10397</v>
      </c>
      <c r="D4559" s="7">
        <v>40780</v>
      </c>
      <c r="E4559" t="s">
        <v>2226</v>
      </c>
      <c r="F4559" t="s">
        <v>5767</v>
      </c>
      <c r="G4559" t="s">
        <v>2226</v>
      </c>
      <c r="H4559" t="s">
        <v>24</v>
      </c>
      <c r="I4559" t="s">
        <v>10323</v>
      </c>
      <c r="K4559" t="s">
        <v>5789</v>
      </c>
      <c r="L4559" t="s">
        <v>5790</v>
      </c>
    </row>
    <row r="4560" spans="1:14" hidden="1" x14ac:dyDescent="0.25">
      <c r="A4560">
        <v>65</v>
      </c>
      <c r="B4560">
        <v>19</v>
      </c>
      <c r="C4560" t="s">
        <v>10397</v>
      </c>
      <c r="D4560" s="7">
        <v>40780</v>
      </c>
      <c r="E4560" t="s">
        <v>2226</v>
      </c>
      <c r="F4560" t="s">
        <v>5767</v>
      </c>
      <c r="G4560" t="s">
        <v>2226</v>
      </c>
      <c r="H4560" t="s">
        <v>10</v>
      </c>
      <c r="I4560" t="s">
        <v>62</v>
      </c>
      <c r="K4560" t="s">
        <v>5791</v>
      </c>
      <c r="L4560" t="s">
        <v>5792</v>
      </c>
    </row>
    <row r="4561" spans="1:14" hidden="1" x14ac:dyDescent="0.25">
      <c r="A4561">
        <v>65</v>
      </c>
      <c r="B4561">
        <v>20</v>
      </c>
      <c r="C4561" t="s">
        <v>10397</v>
      </c>
      <c r="D4561" s="7">
        <v>40780</v>
      </c>
      <c r="E4561" t="s">
        <v>2226</v>
      </c>
      <c r="F4561" t="s">
        <v>5767</v>
      </c>
      <c r="G4561" t="s">
        <v>2226</v>
      </c>
      <c r="H4561" t="s">
        <v>10</v>
      </c>
      <c r="I4561" t="s">
        <v>11</v>
      </c>
      <c r="K4561" t="s">
        <v>5793</v>
      </c>
      <c r="L4561" t="s">
        <v>5794</v>
      </c>
    </row>
    <row r="4562" spans="1:14" hidden="1" x14ac:dyDescent="0.25">
      <c r="A4562">
        <v>65</v>
      </c>
      <c r="B4562">
        <v>21</v>
      </c>
      <c r="C4562" t="s">
        <v>10397</v>
      </c>
      <c r="D4562" s="7">
        <v>40780</v>
      </c>
      <c r="E4562" t="s">
        <v>2226</v>
      </c>
      <c r="F4562" t="s">
        <v>5767</v>
      </c>
      <c r="G4562" t="s">
        <v>2226</v>
      </c>
      <c r="H4562" t="s">
        <v>17</v>
      </c>
      <c r="I4562" t="s">
        <v>120</v>
      </c>
      <c r="K4562" t="s">
        <v>5794</v>
      </c>
      <c r="L4562" t="s">
        <v>5795</v>
      </c>
    </row>
    <row r="4563" spans="1:14" hidden="1" x14ac:dyDescent="0.25">
      <c r="A4563">
        <v>65</v>
      </c>
      <c r="B4563">
        <v>22</v>
      </c>
      <c r="C4563" t="s">
        <v>10397</v>
      </c>
      <c r="D4563" s="7">
        <v>40780</v>
      </c>
      <c r="E4563" t="s">
        <v>2226</v>
      </c>
      <c r="F4563" t="s">
        <v>5767</v>
      </c>
      <c r="G4563" t="s">
        <v>2226</v>
      </c>
      <c r="H4563" t="s">
        <v>17</v>
      </c>
      <c r="I4563" t="s">
        <v>77</v>
      </c>
      <c r="K4563" t="s">
        <v>5795</v>
      </c>
      <c r="L4563" t="s">
        <v>5796</v>
      </c>
    </row>
    <row r="4564" spans="1:14" hidden="1" x14ac:dyDescent="0.25">
      <c r="A4564">
        <v>65</v>
      </c>
      <c r="B4564">
        <v>23</v>
      </c>
      <c r="C4564" t="s">
        <v>10397</v>
      </c>
      <c r="D4564" s="7">
        <v>40780</v>
      </c>
      <c r="E4564" t="s">
        <v>2226</v>
      </c>
      <c r="F4564" t="s">
        <v>5767</v>
      </c>
      <c r="G4564" t="s">
        <v>2226</v>
      </c>
      <c r="H4564" t="s">
        <v>162</v>
      </c>
      <c r="I4564" t="s">
        <v>722</v>
      </c>
      <c r="K4564" t="s">
        <v>5797</v>
      </c>
      <c r="L4564" t="s">
        <v>5798</v>
      </c>
    </row>
    <row r="4565" spans="1:14" hidden="1" x14ac:dyDescent="0.25">
      <c r="A4565">
        <v>65</v>
      </c>
      <c r="B4565">
        <v>24</v>
      </c>
      <c r="C4565" t="s">
        <v>10397</v>
      </c>
      <c r="D4565" s="7">
        <v>40780</v>
      </c>
      <c r="E4565" t="s">
        <v>2226</v>
      </c>
      <c r="F4565" t="s">
        <v>5767</v>
      </c>
      <c r="G4565" t="s">
        <v>2226</v>
      </c>
      <c r="H4565" t="s">
        <v>21</v>
      </c>
      <c r="I4565" t="s">
        <v>334</v>
      </c>
      <c r="K4565" t="s">
        <v>5799</v>
      </c>
      <c r="L4565" t="s">
        <v>5800</v>
      </c>
    </row>
    <row r="4566" spans="1:14" hidden="1" x14ac:dyDescent="0.25">
      <c r="A4566">
        <v>65</v>
      </c>
      <c r="B4566">
        <v>25</v>
      </c>
      <c r="C4566" t="s">
        <v>10397</v>
      </c>
      <c r="D4566" s="7">
        <v>40780</v>
      </c>
      <c r="E4566" t="s">
        <v>2226</v>
      </c>
      <c r="F4566" t="s">
        <v>5767</v>
      </c>
      <c r="G4566" t="s">
        <v>2226</v>
      </c>
      <c r="H4566" t="s">
        <v>24</v>
      </c>
      <c r="I4566" t="s">
        <v>10323</v>
      </c>
      <c r="K4566" t="s">
        <v>5801</v>
      </c>
      <c r="L4566" t="s">
        <v>5802</v>
      </c>
    </row>
    <row r="4567" spans="1:14" hidden="1" x14ac:dyDescent="0.25">
      <c r="A4567">
        <v>65</v>
      </c>
      <c r="B4567">
        <v>26</v>
      </c>
      <c r="C4567" t="s">
        <v>10397</v>
      </c>
      <c r="D4567" s="7">
        <v>40780</v>
      </c>
      <c r="E4567" t="s">
        <v>2226</v>
      </c>
      <c r="F4567" t="s">
        <v>5767</v>
      </c>
      <c r="G4567" t="s">
        <v>2226</v>
      </c>
      <c r="H4567" t="s">
        <v>10</v>
      </c>
      <c r="I4567" t="s">
        <v>62</v>
      </c>
      <c r="K4567" t="s">
        <v>5803</v>
      </c>
      <c r="L4567" t="s">
        <v>5804</v>
      </c>
    </row>
    <row r="4568" spans="1:14" hidden="1" x14ac:dyDescent="0.25">
      <c r="A4568">
        <v>65</v>
      </c>
      <c r="B4568">
        <v>27</v>
      </c>
      <c r="C4568" t="s">
        <v>10397</v>
      </c>
      <c r="D4568" s="7">
        <v>40780</v>
      </c>
      <c r="E4568" t="s">
        <v>2226</v>
      </c>
      <c r="F4568" t="s">
        <v>5767</v>
      </c>
      <c r="G4568" t="s">
        <v>2226</v>
      </c>
      <c r="H4568" t="s">
        <v>10</v>
      </c>
      <c r="I4568" t="s">
        <v>11</v>
      </c>
      <c r="K4568" t="s">
        <v>5805</v>
      </c>
      <c r="L4568" t="s">
        <v>5806</v>
      </c>
    </row>
    <row r="4569" spans="1:14" hidden="1" x14ac:dyDescent="0.25">
      <c r="A4569">
        <v>65</v>
      </c>
      <c r="B4569">
        <v>28</v>
      </c>
      <c r="C4569" t="s">
        <v>10397</v>
      </c>
      <c r="D4569" s="7">
        <v>40780</v>
      </c>
      <c r="E4569" t="s">
        <v>2226</v>
      </c>
      <c r="F4569" t="s">
        <v>5767</v>
      </c>
      <c r="G4569" t="s">
        <v>2226</v>
      </c>
      <c r="H4569" t="s">
        <v>17</v>
      </c>
      <c r="I4569" t="s">
        <v>120</v>
      </c>
      <c r="K4569" t="s">
        <v>5807</v>
      </c>
      <c r="L4569" t="s">
        <v>5808</v>
      </c>
    </row>
    <row r="4570" spans="1:14" hidden="1" x14ac:dyDescent="0.25">
      <c r="A4570">
        <v>65</v>
      </c>
      <c r="B4570">
        <v>29</v>
      </c>
      <c r="C4570" t="s">
        <v>10397</v>
      </c>
      <c r="D4570" s="7">
        <v>40780</v>
      </c>
      <c r="E4570" t="s">
        <v>2226</v>
      </c>
      <c r="F4570" t="s">
        <v>5767</v>
      </c>
      <c r="G4570" t="s">
        <v>2226</v>
      </c>
      <c r="H4570" t="s">
        <v>33</v>
      </c>
      <c r="I4570" t="s">
        <v>123</v>
      </c>
      <c r="K4570" t="s">
        <v>5808</v>
      </c>
      <c r="L4570" t="s">
        <v>5809</v>
      </c>
    </row>
    <row r="4571" spans="1:14" hidden="1" x14ac:dyDescent="0.25">
      <c r="A4571">
        <v>65</v>
      </c>
      <c r="B4571">
        <v>30</v>
      </c>
      <c r="C4571" t="s">
        <v>10397</v>
      </c>
      <c r="D4571" s="7">
        <v>40780</v>
      </c>
      <c r="E4571" t="s">
        <v>2226</v>
      </c>
      <c r="F4571" t="s">
        <v>5767</v>
      </c>
      <c r="G4571" t="s">
        <v>2226</v>
      </c>
      <c r="H4571" t="s">
        <v>53</v>
      </c>
      <c r="I4571" t="s">
        <v>2851</v>
      </c>
      <c r="J4571" t="s">
        <v>92</v>
      </c>
      <c r="K4571" t="s">
        <v>5809</v>
      </c>
      <c r="L4571" t="s">
        <v>5810</v>
      </c>
      <c r="N4571">
        <v>7</v>
      </c>
    </row>
    <row r="4572" spans="1:14" hidden="1" x14ac:dyDescent="0.25">
      <c r="A4572">
        <v>65</v>
      </c>
      <c r="B4572">
        <v>31</v>
      </c>
      <c r="C4572" t="s">
        <v>10397</v>
      </c>
      <c r="D4572" s="7">
        <v>40780</v>
      </c>
      <c r="E4572" t="s">
        <v>2226</v>
      </c>
      <c r="F4572" t="s">
        <v>5767</v>
      </c>
      <c r="G4572" t="s">
        <v>2226</v>
      </c>
      <c r="H4572" t="s">
        <v>162</v>
      </c>
      <c r="I4572" t="s">
        <v>10323</v>
      </c>
      <c r="K4572" t="s">
        <v>5811</v>
      </c>
      <c r="L4572" t="s">
        <v>5812</v>
      </c>
    </row>
    <row r="4573" spans="1:14" hidden="1" x14ac:dyDescent="0.25">
      <c r="A4573">
        <v>65</v>
      </c>
      <c r="B4573">
        <v>32</v>
      </c>
      <c r="C4573" t="s">
        <v>10397</v>
      </c>
      <c r="D4573" s="7">
        <v>40780</v>
      </c>
      <c r="E4573" t="s">
        <v>2226</v>
      </c>
      <c r="F4573" t="s">
        <v>5767</v>
      </c>
      <c r="G4573" t="s">
        <v>2226</v>
      </c>
      <c r="H4573" t="s">
        <v>24</v>
      </c>
      <c r="I4573" t="s">
        <v>10323</v>
      </c>
      <c r="K4573" t="s">
        <v>5813</v>
      </c>
      <c r="L4573" t="s">
        <v>5814</v>
      </c>
    </row>
    <row r="4574" spans="1:14" hidden="1" x14ac:dyDescent="0.25">
      <c r="A4574">
        <v>65</v>
      </c>
      <c r="B4574">
        <v>33</v>
      </c>
      <c r="C4574" t="s">
        <v>10397</v>
      </c>
      <c r="D4574" s="7">
        <v>40780</v>
      </c>
      <c r="E4574" t="s">
        <v>2226</v>
      </c>
      <c r="F4574" t="s">
        <v>5767</v>
      </c>
      <c r="G4574" t="s">
        <v>2226</v>
      </c>
      <c r="H4574" t="s">
        <v>10</v>
      </c>
      <c r="I4574" t="s">
        <v>62</v>
      </c>
      <c r="K4574" t="s">
        <v>5815</v>
      </c>
      <c r="L4574" t="s">
        <v>5816</v>
      </c>
    </row>
    <row r="4575" spans="1:14" hidden="1" x14ac:dyDescent="0.25">
      <c r="A4575">
        <v>65</v>
      </c>
      <c r="B4575">
        <v>34</v>
      </c>
      <c r="C4575" t="s">
        <v>10397</v>
      </c>
      <c r="D4575" s="7">
        <v>40780</v>
      </c>
      <c r="E4575" t="s">
        <v>2226</v>
      </c>
      <c r="F4575" t="s">
        <v>5767</v>
      </c>
      <c r="G4575" t="s">
        <v>2226</v>
      </c>
      <c r="H4575" t="s">
        <v>10</v>
      </c>
      <c r="I4575" t="s">
        <v>11</v>
      </c>
      <c r="K4575" t="s">
        <v>5816</v>
      </c>
      <c r="L4575" t="s">
        <v>5816</v>
      </c>
    </row>
    <row r="4576" spans="1:14" hidden="1" x14ac:dyDescent="0.25">
      <c r="A4576">
        <v>65</v>
      </c>
      <c r="B4576">
        <v>35</v>
      </c>
      <c r="C4576" t="s">
        <v>10397</v>
      </c>
      <c r="D4576" s="7">
        <v>40780</v>
      </c>
      <c r="E4576" t="s">
        <v>2226</v>
      </c>
      <c r="F4576" t="s">
        <v>5767</v>
      </c>
      <c r="G4576" t="s">
        <v>2226</v>
      </c>
      <c r="H4576" t="s">
        <v>17</v>
      </c>
      <c r="I4576" t="s">
        <v>45</v>
      </c>
      <c r="K4576" t="s">
        <v>5816</v>
      </c>
      <c r="L4576" t="s">
        <v>5817</v>
      </c>
    </row>
    <row r="4577" spans="1:14" hidden="1" x14ac:dyDescent="0.25">
      <c r="A4577">
        <v>65</v>
      </c>
      <c r="B4577">
        <v>36</v>
      </c>
      <c r="C4577" t="s">
        <v>10397</v>
      </c>
      <c r="D4577" s="7">
        <v>40780</v>
      </c>
      <c r="E4577" t="s">
        <v>2226</v>
      </c>
      <c r="F4577" t="s">
        <v>5767</v>
      </c>
      <c r="G4577" t="s">
        <v>2226</v>
      </c>
      <c r="H4577" t="s">
        <v>33</v>
      </c>
      <c r="I4577" t="s">
        <v>34</v>
      </c>
      <c r="K4577" t="s">
        <v>5818</v>
      </c>
      <c r="L4577" t="s">
        <v>5819</v>
      </c>
    </row>
    <row r="4578" spans="1:14" hidden="1" x14ac:dyDescent="0.25">
      <c r="A4578">
        <v>65</v>
      </c>
      <c r="B4578">
        <v>37</v>
      </c>
      <c r="C4578" t="s">
        <v>10397</v>
      </c>
      <c r="D4578" s="7">
        <v>40780</v>
      </c>
      <c r="E4578" t="s">
        <v>2226</v>
      </c>
      <c r="F4578" t="s">
        <v>5767</v>
      </c>
      <c r="G4578" t="s">
        <v>2226</v>
      </c>
      <c r="H4578" t="s">
        <v>21</v>
      </c>
      <c r="I4578" t="s">
        <v>334</v>
      </c>
      <c r="K4578" t="s">
        <v>5819</v>
      </c>
      <c r="L4578" t="s">
        <v>5820</v>
      </c>
    </row>
    <row r="4579" spans="1:14" hidden="1" x14ac:dyDescent="0.25">
      <c r="A4579">
        <v>65</v>
      </c>
      <c r="B4579">
        <v>38</v>
      </c>
      <c r="C4579" t="s">
        <v>10397</v>
      </c>
      <c r="D4579" s="7">
        <v>40780</v>
      </c>
      <c r="E4579" t="s">
        <v>2226</v>
      </c>
      <c r="F4579" t="s">
        <v>5767</v>
      </c>
      <c r="G4579" t="s">
        <v>2226</v>
      </c>
      <c r="H4579" t="s">
        <v>24</v>
      </c>
      <c r="I4579" t="s">
        <v>10323</v>
      </c>
      <c r="K4579" t="s">
        <v>5821</v>
      </c>
      <c r="L4579" t="s">
        <v>5822</v>
      </c>
    </row>
    <row r="4580" spans="1:14" hidden="1" x14ac:dyDescent="0.25">
      <c r="A4580">
        <v>65</v>
      </c>
      <c r="B4580">
        <v>39</v>
      </c>
      <c r="C4580" t="s">
        <v>10397</v>
      </c>
      <c r="D4580" s="7">
        <v>40780</v>
      </c>
      <c r="E4580" t="s">
        <v>2226</v>
      </c>
      <c r="F4580" t="s">
        <v>5767</v>
      </c>
      <c r="G4580" t="s">
        <v>2226</v>
      </c>
      <c r="H4580" t="s">
        <v>10</v>
      </c>
      <c r="I4580" t="s">
        <v>62</v>
      </c>
      <c r="K4580" t="s">
        <v>5823</v>
      </c>
      <c r="L4580" t="s">
        <v>5824</v>
      </c>
    </row>
    <row r="4581" spans="1:14" hidden="1" x14ac:dyDescent="0.25">
      <c r="A4581">
        <v>65</v>
      </c>
      <c r="B4581">
        <v>40</v>
      </c>
      <c r="C4581" t="s">
        <v>10397</v>
      </c>
      <c r="D4581" s="7">
        <v>40780</v>
      </c>
      <c r="E4581" t="s">
        <v>2226</v>
      </c>
      <c r="F4581" t="s">
        <v>5767</v>
      </c>
      <c r="G4581" t="s">
        <v>2226</v>
      </c>
      <c r="H4581" t="s">
        <v>10</v>
      </c>
      <c r="I4581" t="s">
        <v>11</v>
      </c>
      <c r="K4581" t="s">
        <v>5825</v>
      </c>
      <c r="L4581" t="s">
        <v>5826</v>
      </c>
    </row>
    <row r="4582" spans="1:14" hidden="1" x14ac:dyDescent="0.25">
      <c r="A4582">
        <v>65</v>
      </c>
      <c r="B4582">
        <v>41</v>
      </c>
      <c r="C4582" t="s">
        <v>10397</v>
      </c>
      <c r="D4582" s="7">
        <v>40780</v>
      </c>
      <c r="E4582" t="s">
        <v>2226</v>
      </c>
      <c r="F4582" t="s">
        <v>5767</v>
      </c>
      <c r="G4582" t="s">
        <v>2226</v>
      </c>
      <c r="H4582" t="s">
        <v>17</v>
      </c>
      <c r="I4582" t="s">
        <v>120</v>
      </c>
      <c r="K4582" t="s">
        <v>5826</v>
      </c>
      <c r="L4582" t="s">
        <v>5827</v>
      </c>
    </row>
    <row r="4583" spans="1:14" hidden="1" x14ac:dyDescent="0.25">
      <c r="A4583">
        <v>65</v>
      </c>
      <c r="B4583">
        <v>42</v>
      </c>
      <c r="C4583" t="s">
        <v>10397</v>
      </c>
      <c r="D4583" s="7">
        <v>40780</v>
      </c>
      <c r="E4583" t="s">
        <v>2226</v>
      </c>
      <c r="F4583" t="s">
        <v>5767</v>
      </c>
      <c r="G4583" t="s">
        <v>2226</v>
      </c>
      <c r="H4583" t="s">
        <v>17</v>
      </c>
      <c r="I4583" t="s">
        <v>45</v>
      </c>
      <c r="K4583" t="s">
        <v>5827</v>
      </c>
      <c r="L4583" t="s">
        <v>5828</v>
      </c>
    </row>
    <row r="4584" spans="1:14" hidden="1" x14ac:dyDescent="0.25">
      <c r="A4584">
        <v>65</v>
      </c>
      <c r="B4584">
        <v>43</v>
      </c>
      <c r="C4584" t="s">
        <v>10397</v>
      </c>
      <c r="D4584" s="7">
        <v>40780</v>
      </c>
      <c r="E4584" t="s">
        <v>2226</v>
      </c>
      <c r="F4584" t="s">
        <v>5767</v>
      </c>
      <c r="G4584" t="s">
        <v>2226</v>
      </c>
      <c r="H4584" t="s">
        <v>17</v>
      </c>
      <c r="I4584" t="s">
        <v>120</v>
      </c>
      <c r="K4584" t="s">
        <v>5828</v>
      </c>
      <c r="L4584" t="s">
        <v>5829</v>
      </c>
    </row>
    <row r="4585" spans="1:14" hidden="1" x14ac:dyDescent="0.25">
      <c r="A4585">
        <v>65</v>
      </c>
      <c r="B4585">
        <v>44</v>
      </c>
      <c r="C4585" t="s">
        <v>10397</v>
      </c>
      <c r="D4585" s="7">
        <v>40780</v>
      </c>
      <c r="E4585" t="s">
        <v>2226</v>
      </c>
      <c r="F4585" t="s">
        <v>5767</v>
      </c>
      <c r="G4585" t="s">
        <v>2226</v>
      </c>
      <c r="H4585" t="s">
        <v>53</v>
      </c>
      <c r="I4585" t="s">
        <v>124</v>
      </c>
      <c r="J4585" t="s">
        <v>80</v>
      </c>
      <c r="K4585" t="s">
        <v>5829</v>
      </c>
      <c r="L4585" t="s">
        <v>5829</v>
      </c>
      <c r="N4585">
        <v>7</v>
      </c>
    </row>
    <row r="4586" spans="1:14" hidden="1" x14ac:dyDescent="0.25">
      <c r="A4586">
        <v>65</v>
      </c>
      <c r="B4586">
        <v>45</v>
      </c>
      <c r="C4586" t="s">
        <v>10397</v>
      </c>
      <c r="D4586" s="7">
        <v>40780</v>
      </c>
      <c r="E4586" t="s">
        <v>2226</v>
      </c>
      <c r="F4586" t="s">
        <v>5767</v>
      </c>
      <c r="G4586" t="s">
        <v>2226</v>
      </c>
      <c r="H4586" t="s">
        <v>24</v>
      </c>
      <c r="I4586" t="s">
        <v>10323</v>
      </c>
      <c r="K4586" t="s">
        <v>5829</v>
      </c>
      <c r="L4586" t="s">
        <v>5830</v>
      </c>
    </row>
    <row r="4587" spans="1:14" hidden="1" x14ac:dyDescent="0.25">
      <c r="A4587">
        <v>65</v>
      </c>
      <c r="B4587">
        <v>46</v>
      </c>
      <c r="C4587" t="s">
        <v>10397</v>
      </c>
      <c r="D4587" s="7">
        <v>40780</v>
      </c>
      <c r="E4587" t="s">
        <v>2226</v>
      </c>
      <c r="F4587" t="s">
        <v>5767</v>
      </c>
      <c r="G4587" t="s">
        <v>2226</v>
      </c>
      <c r="H4587" t="s">
        <v>10</v>
      </c>
      <c r="I4587" t="s">
        <v>62</v>
      </c>
      <c r="K4587" t="s">
        <v>5831</v>
      </c>
      <c r="L4587" t="s">
        <v>5832</v>
      </c>
    </row>
    <row r="4588" spans="1:14" hidden="1" x14ac:dyDescent="0.25">
      <c r="A4588">
        <v>65</v>
      </c>
      <c r="B4588">
        <v>47</v>
      </c>
      <c r="C4588" t="s">
        <v>10397</v>
      </c>
      <c r="D4588" s="7">
        <v>40780</v>
      </c>
      <c r="E4588" t="s">
        <v>2226</v>
      </c>
      <c r="F4588" t="s">
        <v>5767</v>
      </c>
      <c r="G4588" t="s">
        <v>2226</v>
      </c>
      <c r="H4588" t="s">
        <v>10</v>
      </c>
      <c r="I4588" t="s">
        <v>11</v>
      </c>
      <c r="K4588" t="s">
        <v>5833</v>
      </c>
      <c r="L4588" t="s">
        <v>5834</v>
      </c>
    </row>
    <row r="4589" spans="1:14" hidden="1" x14ac:dyDescent="0.25">
      <c r="A4589">
        <v>65</v>
      </c>
      <c r="B4589">
        <v>48</v>
      </c>
      <c r="C4589" t="s">
        <v>10397</v>
      </c>
      <c r="D4589" s="7">
        <v>40780</v>
      </c>
      <c r="E4589" t="s">
        <v>2226</v>
      </c>
      <c r="F4589" t="s">
        <v>5767</v>
      </c>
      <c r="G4589" t="s">
        <v>2226</v>
      </c>
      <c r="H4589" t="s">
        <v>17</v>
      </c>
      <c r="I4589" t="s">
        <v>120</v>
      </c>
      <c r="K4589" t="s">
        <v>5834</v>
      </c>
      <c r="L4589" t="s">
        <v>5835</v>
      </c>
    </row>
    <row r="4590" spans="1:14" hidden="1" x14ac:dyDescent="0.25">
      <c r="A4590">
        <v>65</v>
      </c>
      <c r="B4590">
        <v>49</v>
      </c>
      <c r="C4590" t="s">
        <v>10397</v>
      </c>
      <c r="D4590" s="7">
        <v>40780</v>
      </c>
      <c r="E4590" t="s">
        <v>2226</v>
      </c>
      <c r="F4590" t="s">
        <v>5767</v>
      </c>
      <c r="G4590" t="s">
        <v>2226</v>
      </c>
      <c r="H4590" t="s">
        <v>17</v>
      </c>
      <c r="I4590" t="s">
        <v>120</v>
      </c>
      <c r="K4590" t="s">
        <v>5836</v>
      </c>
      <c r="L4590" t="s">
        <v>5837</v>
      </c>
    </row>
    <row r="4591" spans="1:14" hidden="1" x14ac:dyDescent="0.25">
      <c r="A4591">
        <v>65</v>
      </c>
      <c r="B4591">
        <v>50</v>
      </c>
      <c r="C4591" t="s">
        <v>10397</v>
      </c>
      <c r="D4591" s="7">
        <v>40780</v>
      </c>
      <c r="E4591" t="s">
        <v>2226</v>
      </c>
      <c r="F4591" t="s">
        <v>5767</v>
      </c>
      <c r="G4591" t="s">
        <v>2226</v>
      </c>
      <c r="H4591" t="s">
        <v>33</v>
      </c>
      <c r="I4591" t="s">
        <v>192</v>
      </c>
      <c r="K4591" t="s">
        <v>5837</v>
      </c>
      <c r="L4591" t="s">
        <v>5837</v>
      </c>
    </row>
    <row r="4592" spans="1:14" hidden="1" x14ac:dyDescent="0.25">
      <c r="A4592">
        <v>65</v>
      </c>
      <c r="B4592">
        <v>51</v>
      </c>
      <c r="C4592" t="s">
        <v>10397</v>
      </c>
      <c r="D4592" s="7">
        <v>40780</v>
      </c>
      <c r="E4592" t="s">
        <v>2226</v>
      </c>
      <c r="F4592" t="s">
        <v>5767</v>
      </c>
      <c r="G4592" t="s">
        <v>2226</v>
      </c>
      <c r="H4592" t="s">
        <v>162</v>
      </c>
      <c r="I4592" t="s">
        <v>163</v>
      </c>
      <c r="K4592" t="s">
        <v>5837</v>
      </c>
      <c r="L4592" t="s">
        <v>5838</v>
      </c>
    </row>
    <row r="4593" spans="1:14" hidden="1" x14ac:dyDescent="0.25">
      <c r="A4593">
        <v>65</v>
      </c>
      <c r="B4593">
        <v>52</v>
      </c>
      <c r="C4593" t="s">
        <v>10397</v>
      </c>
      <c r="D4593" s="7">
        <v>40780</v>
      </c>
      <c r="E4593" t="s">
        <v>2226</v>
      </c>
      <c r="F4593" t="s">
        <v>5767</v>
      </c>
      <c r="G4593" t="s">
        <v>2226</v>
      </c>
      <c r="H4593" t="s">
        <v>24</v>
      </c>
      <c r="I4593" t="s">
        <v>10323</v>
      </c>
      <c r="K4593" t="s">
        <v>5838</v>
      </c>
      <c r="L4593" t="s">
        <v>5839</v>
      </c>
    </row>
    <row r="4594" spans="1:14" hidden="1" x14ac:dyDescent="0.25">
      <c r="A4594">
        <v>65</v>
      </c>
      <c r="B4594">
        <v>53</v>
      </c>
      <c r="C4594" t="s">
        <v>10397</v>
      </c>
      <c r="D4594" s="7">
        <v>40780</v>
      </c>
      <c r="E4594" t="s">
        <v>2226</v>
      </c>
      <c r="F4594" t="s">
        <v>5767</v>
      </c>
      <c r="G4594" t="s">
        <v>2226</v>
      </c>
      <c r="H4594" t="s">
        <v>10</v>
      </c>
      <c r="I4594" t="s">
        <v>62</v>
      </c>
      <c r="K4594" t="s">
        <v>5839</v>
      </c>
      <c r="L4594" t="s">
        <v>5840</v>
      </c>
    </row>
    <row r="4595" spans="1:14" hidden="1" x14ac:dyDescent="0.25">
      <c r="A4595">
        <v>65</v>
      </c>
      <c r="B4595">
        <v>54</v>
      </c>
      <c r="C4595" t="s">
        <v>10397</v>
      </c>
      <c r="D4595" s="7">
        <v>40780</v>
      </c>
      <c r="E4595" t="s">
        <v>2226</v>
      </c>
      <c r="F4595" t="s">
        <v>5767</v>
      </c>
      <c r="G4595" t="s">
        <v>2226</v>
      </c>
      <c r="H4595" t="s">
        <v>10</v>
      </c>
      <c r="I4595" t="s">
        <v>14</v>
      </c>
      <c r="K4595" t="s">
        <v>5840</v>
      </c>
      <c r="L4595" t="s">
        <v>5840</v>
      </c>
    </row>
    <row r="4596" spans="1:14" hidden="1" x14ac:dyDescent="0.25">
      <c r="A4596">
        <v>65</v>
      </c>
      <c r="B4596">
        <v>55</v>
      </c>
      <c r="C4596" t="s">
        <v>10397</v>
      </c>
      <c r="D4596" s="7">
        <v>40780</v>
      </c>
      <c r="E4596" t="s">
        <v>2226</v>
      </c>
      <c r="F4596" t="s">
        <v>5767</v>
      </c>
      <c r="G4596" t="s">
        <v>2226</v>
      </c>
      <c r="H4596" t="s">
        <v>17</v>
      </c>
      <c r="I4596" t="s">
        <v>77</v>
      </c>
      <c r="K4596" t="s">
        <v>5840</v>
      </c>
      <c r="L4596" t="s">
        <v>5841</v>
      </c>
    </row>
    <row r="4597" spans="1:14" hidden="1" x14ac:dyDescent="0.25">
      <c r="A4597">
        <v>65</v>
      </c>
      <c r="B4597">
        <v>56</v>
      </c>
      <c r="C4597" t="s">
        <v>10397</v>
      </c>
      <c r="D4597" s="7">
        <v>40780</v>
      </c>
      <c r="E4597" t="s">
        <v>2226</v>
      </c>
      <c r="F4597" t="s">
        <v>5767</v>
      </c>
      <c r="G4597" t="s">
        <v>2226</v>
      </c>
      <c r="H4597" t="s">
        <v>162</v>
      </c>
      <c r="I4597" t="s">
        <v>163</v>
      </c>
      <c r="K4597" t="s">
        <v>5842</v>
      </c>
      <c r="L4597" t="s">
        <v>5843</v>
      </c>
    </row>
    <row r="4598" spans="1:14" hidden="1" x14ac:dyDescent="0.25">
      <c r="A4598">
        <v>65</v>
      </c>
      <c r="B4598">
        <v>57</v>
      </c>
      <c r="C4598" t="s">
        <v>10397</v>
      </c>
      <c r="D4598" s="7">
        <v>40780</v>
      </c>
      <c r="E4598" t="s">
        <v>2226</v>
      </c>
      <c r="F4598" t="s">
        <v>5767</v>
      </c>
      <c r="G4598" t="s">
        <v>2226</v>
      </c>
      <c r="H4598" t="s">
        <v>24</v>
      </c>
      <c r="I4598" t="s">
        <v>10323</v>
      </c>
      <c r="K4598" t="s">
        <v>5844</v>
      </c>
      <c r="L4598" t="s">
        <v>5845</v>
      </c>
    </row>
    <row r="4599" spans="1:14" hidden="1" x14ac:dyDescent="0.25">
      <c r="A4599">
        <v>65</v>
      </c>
      <c r="B4599">
        <v>58</v>
      </c>
      <c r="C4599" t="s">
        <v>10397</v>
      </c>
      <c r="D4599" s="7">
        <v>40780</v>
      </c>
      <c r="E4599" t="s">
        <v>2226</v>
      </c>
      <c r="F4599" t="s">
        <v>5767</v>
      </c>
      <c r="G4599" t="s">
        <v>2226</v>
      </c>
      <c r="H4599" t="s">
        <v>24</v>
      </c>
      <c r="I4599" t="s">
        <v>39</v>
      </c>
      <c r="K4599" t="s">
        <v>5846</v>
      </c>
      <c r="L4599" t="s">
        <v>5847</v>
      </c>
    </row>
    <row r="4600" spans="1:14" hidden="1" x14ac:dyDescent="0.25">
      <c r="A4600">
        <v>65</v>
      </c>
      <c r="B4600">
        <v>59</v>
      </c>
      <c r="C4600" t="s">
        <v>10397</v>
      </c>
      <c r="D4600" s="7">
        <v>40780</v>
      </c>
      <c r="E4600" t="s">
        <v>2226</v>
      </c>
      <c r="F4600" t="s">
        <v>5767</v>
      </c>
      <c r="G4600" t="s">
        <v>2226</v>
      </c>
      <c r="H4600" t="s">
        <v>10</v>
      </c>
      <c r="I4600" t="s">
        <v>62</v>
      </c>
      <c r="K4600" t="s">
        <v>5847</v>
      </c>
      <c r="L4600" t="s">
        <v>5848</v>
      </c>
    </row>
    <row r="4601" spans="1:14" hidden="1" x14ac:dyDescent="0.25">
      <c r="A4601">
        <v>65</v>
      </c>
      <c r="B4601">
        <v>60</v>
      </c>
      <c r="C4601" t="s">
        <v>10397</v>
      </c>
      <c r="D4601" s="7">
        <v>40780</v>
      </c>
      <c r="E4601" t="s">
        <v>2226</v>
      </c>
      <c r="F4601" t="s">
        <v>5767</v>
      </c>
      <c r="G4601" t="s">
        <v>2226</v>
      </c>
      <c r="H4601" t="s">
        <v>10</v>
      </c>
      <c r="I4601" t="s">
        <v>11</v>
      </c>
      <c r="K4601" t="s">
        <v>5848</v>
      </c>
      <c r="L4601" t="s">
        <v>5849</v>
      </c>
    </row>
    <row r="4602" spans="1:14" hidden="1" x14ac:dyDescent="0.25">
      <c r="A4602">
        <v>65</v>
      </c>
      <c r="B4602">
        <v>61</v>
      </c>
      <c r="C4602" t="s">
        <v>10397</v>
      </c>
      <c r="D4602" s="7">
        <v>40780</v>
      </c>
      <c r="E4602" t="s">
        <v>2226</v>
      </c>
      <c r="F4602" t="s">
        <v>5767</v>
      </c>
      <c r="G4602" t="s">
        <v>2226</v>
      </c>
      <c r="H4602" t="s">
        <v>10</v>
      </c>
      <c r="I4602" t="s">
        <v>14</v>
      </c>
      <c r="K4602" t="s">
        <v>5850</v>
      </c>
      <c r="L4602" t="s">
        <v>5851</v>
      </c>
    </row>
    <row r="4603" spans="1:14" hidden="1" x14ac:dyDescent="0.25">
      <c r="A4603">
        <v>65</v>
      </c>
      <c r="B4603">
        <v>62</v>
      </c>
      <c r="C4603" t="s">
        <v>10397</v>
      </c>
      <c r="D4603" s="7">
        <v>40780</v>
      </c>
      <c r="E4603" t="s">
        <v>2226</v>
      </c>
      <c r="F4603" t="s">
        <v>5767</v>
      </c>
      <c r="G4603" t="s">
        <v>2226</v>
      </c>
      <c r="H4603" t="s">
        <v>17</v>
      </c>
      <c r="I4603" t="s">
        <v>120</v>
      </c>
      <c r="K4603" t="s">
        <v>5851</v>
      </c>
      <c r="L4603" t="s">
        <v>5852</v>
      </c>
    </row>
    <row r="4604" spans="1:14" hidden="1" x14ac:dyDescent="0.25">
      <c r="A4604">
        <v>65</v>
      </c>
      <c r="B4604">
        <v>63</v>
      </c>
      <c r="C4604" t="s">
        <v>10397</v>
      </c>
      <c r="D4604" s="7">
        <v>40780</v>
      </c>
      <c r="E4604" t="s">
        <v>2226</v>
      </c>
      <c r="F4604" t="s">
        <v>5767</v>
      </c>
      <c r="G4604" t="s">
        <v>2226</v>
      </c>
      <c r="H4604" t="s">
        <v>17</v>
      </c>
      <c r="I4604" t="s">
        <v>45</v>
      </c>
      <c r="K4604" t="s">
        <v>5852</v>
      </c>
      <c r="L4604" t="s">
        <v>5853</v>
      </c>
    </row>
    <row r="4605" spans="1:14" hidden="1" x14ac:dyDescent="0.25">
      <c r="A4605">
        <v>65</v>
      </c>
      <c r="B4605">
        <v>64</v>
      </c>
      <c r="C4605" t="s">
        <v>10397</v>
      </c>
      <c r="D4605" s="7">
        <v>40780</v>
      </c>
      <c r="E4605" t="s">
        <v>2226</v>
      </c>
      <c r="F4605" t="s">
        <v>5767</v>
      </c>
      <c r="G4605" t="s">
        <v>2226</v>
      </c>
      <c r="H4605" t="s">
        <v>53</v>
      </c>
      <c r="I4605" t="s">
        <v>5854</v>
      </c>
      <c r="J4605" t="s">
        <v>80</v>
      </c>
      <c r="K4605" t="s">
        <v>5853</v>
      </c>
      <c r="L4605" t="s">
        <v>5855</v>
      </c>
      <c r="M4605" t="s">
        <v>485</v>
      </c>
      <c r="N4605">
        <v>8</v>
      </c>
    </row>
    <row r="4606" spans="1:14" hidden="1" x14ac:dyDescent="0.25">
      <c r="A4606">
        <v>66</v>
      </c>
      <c r="B4606">
        <v>1</v>
      </c>
      <c r="C4606" t="s">
        <v>5916</v>
      </c>
      <c r="D4606" s="7">
        <v>40713</v>
      </c>
      <c r="E4606" t="s">
        <v>2226</v>
      </c>
      <c r="F4606" t="s">
        <v>1589</v>
      </c>
      <c r="G4606" t="s">
        <v>2226</v>
      </c>
      <c r="H4606" t="s">
        <v>24</v>
      </c>
      <c r="I4606" t="s">
        <v>10323</v>
      </c>
      <c r="K4606" t="s">
        <v>5856</v>
      </c>
      <c r="L4606" t="s">
        <v>5857</v>
      </c>
    </row>
    <row r="4607" spans="1:14" hidden="1" x14ac:dyDescent="0.25">
      <c r="A4607">
        <v>66</v>
      </c>
      <c r="B4607">
        <v>2</v>
      </c>
      <c r="C4607" t="s">
        <v>5916</v>
      </c>
      <c r="D4607" s="7">
        <v>40713</v>
      </c>
      <c r="E4607" t="s">
        <v>2226</v>
      </c>
      <c r="F4607" t="s">
        <v>1589</v>
      </c>
      <c r="G4607" t="s">
        <v>2226</v>
      </c>
      <c r="H4607" t="s">
        <v>10</v>
      </c>
      <c r="I4607" t="s">
        <v>11</v>
      </c>
      <c r="K4607" t="s">
        <v>5857</v>
      </c>
      <c r="L4607" t="s">
        <v>5858</v>
      </c>
    </row>
    <row r="4608" spans="1:14" hidden="1" x14ac:dyDescent="0.25">
      <c r="A4608">
        <v>66</v>
      </c>
      <c r="B4608">
        <v>3</v>
      </c>
      <c r="C4608" t="s">
        <v>5916</v>
      </c>
      <c r="D4608" s="7">
        <v>40713</v>
      </c>
      <c r="E4608" t="s">
        <v>2226</v>
      </c>
      <c r="F4608" t="s">
        <v>1589</v>
      </c>
      <c r="G4608" t="s">
        <v>2226</v>
      </c>
      <c r="H4608" t="s">
        <v>17</v>
      </c>
      <c r="I4608" t="s">
        <v>120</v>
      </c>
      <c r="K4608" t="s">
        <v>5858</v>
      </c>
      <c r="L4608" t="s">
        <v>5859</v>
      </c>
    </row>
    <row r="4609" spans="1:14" hidden="1" x14ac:dyDescent="0.25">
      <c r="A4609">
        <v>66</v>
      </c>
      <c r="B4609">
        <v>4</v>
      </c>
      <c r="C4609" t="s">
        <v>5916</v>
      </c>
      <c r="D4609" s="7">
        <v>40713</v>
      </c>
      <c r="E4609" t="s">
        <v>2226</v>
      </c>
      <c r="F4609" t="s">
        <v>1589</v>
      </c>
      <c r="G4609" t="s">
        <v>2226</v>
      </c>
      <c r="H4609" t="s">
        <v>162</v>
      </c>
      <c r="I4609" t="s">
        <v>10323</v>
      </c>
      <c r="K4609" t="s">
        <v>5859</v>
      </c>
      <c r="L4609" t="s">
        <v>5860</v>
      </c>
    </row>
    <row r="4610" spans="1:14" hidden="1" x14ac:dyDescent="0.25">
      <c r="A4610">
        <v>66</v>
      </c>
      <c r="B4610">
        <v>5</v>
      </c>
      <c r="C4610" t="s">
        <v>5916</v>
      </c>
      <c r="D4610" s="7">
        <v>40713</v>
      </c>
      <c r="E4610" t="s">
        <v>2226</v>
      </c>
      <c r="F4610" t="s">
        <v>1589</v>
      </c>
      <c r="G4610" t="s">
        <v>2226</v>
      </c>
      <c r="H4610" t="s">
        <v>21</v>
      </c>
      <c r="I4610" t="s">
        <v>334</v>
      </c>
      <c r="K4610" t="s">
        <v>5860</v>
      </c>
      <c r="L4610" t="s">
        <v>5861</v>
      </c>
    </row>
    <row r="4611" spans="1:14" hidden="1" x14ac:dyDescent="0.25">
      <c r="A4611">
        <v>66</v>
      </c>
      <c r="B4611">
        <v>6</v>
      </c>
      <c r="C4611" t="s">
        <v>5916</v>
      </c>
      <c r="D4611" s="7">
        <v>40713</v>
      </c>
      <c r="E4611" t="s">
        <v>2226</v>
      </c>
      <c r="F4611" t="s">
        <v>1589</v>
      </c>
      <c r="G4611" t="s">
        <v>2226</v>
      </c>
      <c r="H4611" t="s">
        <v>24</v>
      </c>
      <c r="I4611" t="s">
        <v>39</v>
      </c>
      <c r="K4611" t="s">
        <v>5862</v>
      </c>
      <c r="L4611" t="s">
        <v>5863</v>
      </c>
    </row>
    <row r="4612" spans="1:14" hidden="1" x14ac:dyDescent="0.25">
      <c r="A4612">
        <v>66</v>
      </c>
      <c r="B4612">
        <v>7</v>
      </c>
      <c r="C4612" t="s">
        <v>5916</v>
      </c>
      <c r="D4612" s="7">
        <v>40713</v>
      </c>
      <c r="E4612" t="s">
        <v>2226</v>
      </c>
      <c r="F4612" t="s">
        <v>1589</v>
      </c>
      <c r="G4612" t="s">
        <v>2226</v>
      </c>
      <c r="H4612" t="s">
        <v>10</v>
      </c>
      <c r="I4612" t="s">
        <v>11</v>
      </c>
      <c r="K4612" t="s">
        <v>5863</v>
      </c>
      <c r="L4612" t="s">
        <v>5864</v>
      </c>
    </row>
    <row r="4613" spans="1:14" hidden="1" x14ac:dyDescent="0.25">
      <c r="A4613">
        <v>66</v>
      </c>
      <c r="B4613">
        <v>8</v>
      </c>
      <c r="C4613" t="s">
        <v>5916</v>
      </c>
      <c r="D4613" s="7">
        <v>40713</v>
      </c>
      <c r="E4613" t="s">
        <v>2226</v>
      </c>
      <c r="F4613" t="s">
        <v>1589</v>
      </c>
      <c r="G4613" t="s">
        <v>2226</v>
      </c>
      <c r="H4613" t="s">
        <v>17</v>
      </c>
      <c r="I4613" t="s">
        <v>77</v>
      </c>
      <c r="K4613" t="s">
        <v>5865</v>
      </c>
      <c r="L4613" t="s">
        <v>5866</v>
      </c>
    </row>
    <row r="4614" spans="1:14" hidden="1" x14ac:dyDescent="0.25">
      <c r="A4614">
        <v>66</v>
      </c>
      <c r="B4614">
        <v>9</v>
      </c>
      <c r="C4614" t="s">
        <v>5916</v>
      </c>
      <c r="D4614" s="7">
        <v>40713</v>
      </c>
      <c r="E4614" t="s">
        <v>2226</v>
      </c>
      <c r="F4614" t="s">
        <v>1589</v>
      </c>
      <c r="G4614" t="s">
        <v>2226</v>
      </c>
      <c r="H4614" t="s">
        <v>33</v>
      </c>
      <c r="I4614" t="s">
        <v>161</v>
      </c>
      <c r="K4614" t="s">
        <v>5867</v>
      </c>
      <c r="L4614" t="s">
        <v>5868</v>
      </c>
    </row>
    <row r="4615" spans="1:14" hidden="1" x14ac:dyDescent="0.25">
      <c r="A4615">
        <v>66</v>
      </c>
      <c r="B4615">
        <v>10</v>
      </c>
      <c r="C4615" t="s">
        <v>5916</v>
      </c>
      <c r="D4615" s="7">
        <v>40713</v>
      </c>
      <c r="E4615" t="s">
        <v>2226</v>
      </c>
      <c r="F4615" t="s">
        <v>1589</v>
      </c>
      <c r="G4615" t="s">
        <v>2226</v>
      </c>
      <c r="H4615" t="s">
        <v>24</v>
      </c>
      <c r="I4615" t="s">
        <v>10323</v>
      </c>
      <c r="K4615" t="s">
        <v>5869</v>
      </c>
      <c r="L4615" t="s">
        <v>5870</v>
      </c>
    </row>
    <row r="4616" spans="1:14" hidden="1" x14ac:dyDescent="0.25">
      <c r="A4616">
        <v>66</v>
      </c>
      <c r="B4616">
        <v>11</v>
      </c>
      <c r="C4616" t="s">
        <v>5916</v>
      </c>
      <c r="D4616" s="7">
        <v>40713</v>
      </c>
      <c r="E4616" t="s">
        <v>2226</v>
      </c>
      <c r="F4616" t="s">
        <v>1589</v>
      </c>
      <c r="G4616" t="s">
        <v>2226</v>
      </c>
      <c r="H4616" t="s">
        <v>10</v>
      </c>
      <c r="I4616" t="s">
        <v>11</v>
      </c>
      <c r="K4616" t="s">
        <v>5871</v>
      </c>
      <c r="L4616" t="s">
        <v>5872</v>
      </c>
    </row>
    <row r="4617" spans="1:14" hidden="1" x14ac:dyDescent="0.25">
      <c r="A4617">
        <v>66</v>
      </c>
      <c r="B4617">
        <v>12</v>
      </c>
      <c r="C4617" t="s">
        <v>5916</v>
      </c>
      <c r="D4617" s="7">
        <v>40713</v>
      </c>
      <c r="E4617" t="s">
        <v>2226</v>
      </c>
      <c r="F4617" t="s">
        <v>1589</v>
      </c>
      <c r="G4617" t="s">
        <v>2226</v>
      </c>
      <c r="H4617" t="s">
        <v>17</v>
      </c>
      <c r="I4617" t="s">
        <v>120</v>
      </c>
      <c r="K4617" t="s">
        <v>5873</v>
      </c>
      <c r="L4617" t="s">
        <v>5874</v>
      </c>
    </row>
    <row r="4618" spans="1:14" hidden="1" x14ac:dyDescent="0.25">
      <c r="A4618">
        <v>66</v>
      </c>
      <c r="B4618">
        <v>13</v>
      </c>
      <c r="C4618" t="s">
        <v>5916</v>
      </c>
      <c r="D4618" s="7">
        <v>40713</v>
      </c>
      <c r="E4618" t="s">
        <v>2226</v>
      </c>
      <c r="F4618" t="s">
        <v>1589</v>
      </c>
      <c r="G4618" t="s">
        <v>2226</v>
      </c>
      <c r="H4618" t="s">
        <v>53</v>
      </c>
      <c r="I4618" t="s">
        <v>772</v>
      </c>
      <c r="J4618" t="s">
        <v>92</v>
      </c>
      <c r="K4618" t="s">
        <v>5874</v>
      </c>
      <c r="L4618" t="s">
        <v>5875</v>
      </c>
      <c r="N4618">
        <v>4</v>
      </c>
    </row>
    <row r="4619" spans="1:14" hidden="1" x14ac:dyDescent="0.25">
      <c r="A4619">
        <v>66</v>
      </c>
      <c r="B4619">
        <v>14</v>
      </c>
      <c r="C4619" t="s">
        <v>5916</v>
      </c>
      <c r="D4619" s="7">
        <v>40713</v>
      </c>
      <c r="E4619" t="s">
        <v>2226</v>
      </c>
      <c r="F4619" t="s">
        <v>1589</v>
      </c>
      <c r="G4619" t="s">
        <v>2226</v>
      </c>
      <c r="H4619" t="s">
        <v>24</v>
      </c>
      <c r="I4619" t="s">
        <v>10323</v>
      </c>
      <c r="K4619" t="s">
        <v>5876</v>
      </c>
      <c r="L4619" t="s">
        <v>5877</v>
      </c>
    </row>
    <row r="4620" spans="1:14" hidden="1" x14ac:dyDescent="0.25">
      <c r="A4620">
        <v>66</v>
      </c>
      <c r="B4620">
        <v>15</v>
      </c>
      <c r="C4620" t="s">
        <v>5916</v>
      </c>
      <c r="D4620" s="7">
        <v>40713</v>
      </c>
      <c r="E4620" t="s">
        <v>2226</v>
      </c>
      <c r="F4620" t="s">
        <v>1589</v>
      </c>
      <c r="G4620" t="s">
        <v>2226</v>
      </c>
      <c r="H4620" t="s">
        <v>10</v>
      </c>
      <c r="I4620" t="s">
        <v>11</v>
      </c>
      <c r="K4620" t="s">
        <v>5878</v>
      </c>
      <c r="L4620" t="s">
        <v>5879</v>
      </c>
    </row>
    <row r="4621" spans="1:14" hidden="1" x14ac:dyDescent="0.25">
      <c r="A4621">
        <v>66</v>
      </c>
      <c r="B4621">
        <v>16</v>
      </c>
      <c r="C4621" t="s">
        <v>5916</v>
      </c>
      <c r="D4621" s="7">
        <v>40713</v>
      </c>
      <c r="E4621" t="s">
        <v>2226</v>
      </c>
      <c r="F4621" t="s">
        <v>1589</v>
      </c>
      <c r="G4621" t="s">
        <v>2226</v>
      </c>
      <c r="H4621" t="s">
        <v>17</v>
      </c>
      <c r="I4621" t="s">
        <v>77</v>
      </c>
      <c r="K4621" t="s">
        <v>5880</v>
      </c>
      <c r="L4621" t="s">
        <v>5881</v>
      </c>
    </row>
    <row r="4622" spans="1:14" hidden="1" x14ac:dyDescent="0.25">
      <c r="A4622">
        <v>66</v>
      </c>
      <c r="B4622">
        <v>17</v>
      </c>
      <c r="C4622" t="s">
        <v>5916</v>
      </c>
      <c r="D4622" s="7">
        <v>40713</v>
      </c>
      <c r="E4622" t="s">
        <v>2226</v>
      </c>
      <c r="F4622" t="s">
        <v>1589</v>
      </c>
      <c r="G4622" t="s">
        <v>2226</v>
      </c>
      <c r="H4622" t="s">
        <v>33</v>
      </c>
      <c r="I4622" t="s">
        <v>161</v>
      </c>
      <c r="K4622" t="s">
        <v>5881</v>
      </c>
      <c r="L4622" t="s">
        <v>5882</v>
      </c>
    </row>
    <row r="4623" spans="1:14" hidden="1" x14ac:dyDescent="0.25">
      <c r="A4623">
        <v>66</v>
      </c>
      <c r="B4623">
        <v>18</v>
      </c>
      <c r="C4623" t="s">
        <v>5916</v>
      </c>
      <c r="D4623" s="7">
        <v>40713</v>
      </c>
      <c r="E4623" t="s">
        <v>2226</v>
      </c>
      <c r="F4623" t="s">
        <v>1589</v>
      </c>
      <c r="G4623" t="s">
        <v>2226</v>
      </c>
      <c r="H4623" t="s">
        <v>24</v>
      </c>
      <c r="I4623" t="s">
        <v>248</v>
      </c>
      <c r="K4623" t="s">
        <v>5883</v>
      </c>
      <c r="L4623" t="s">
        <v>5884</v>
      </c>
    </row>
    <row r="4624" spans="1:14" hidden="1" x14ac:dyDescent="0.25">
      <c r="A4624">
        <v>66</v>
      </c>
      <c r="B4624">
        <v>19</v>
      </c>
      <c r="C4624" t="s">
        <v>5916</v>
      </c>
      <c r="D4624" s="7">
        <v>40713</v>
      </c>
      <c r="E4624" t="s">
        <v>2226</v>
      </c>
      <c r="F4624" t="s">
        <v>1589</v>
      </c>
      <c r="G4624" t="s">
        <v>2226</v>
      </c>
      <c r="H4624" t="s">
        <v>10</v>
      </c>
      <c r="I4624" t="s">
        <v>11</v>
      </c>
      <c r="K4624" t="s">
        <v>5884</v>
      </c>
      <c r="L4624" t="s">
        <v>5885</v>
      </c>
    </row>
    <row r="4625" spans="1:14" hidden="1" x14ac:dyDescent="0.25">
      <c r="A4625">
        <v>66</v>
      </c>
      <c r="B4625">
        <v>20</v>
      </c>
      <c r="C4625" t="s">
        <v>5916</v>
      </c>
      <c r="D4625" s="7">
        <v>40713</v>
      </c>
      <c r="E4625" t="s">
        <v>2226</v>
      </c>
      <c r="F4625" t="s">
        <v>1589</v>
      </c>
      <c r="G4625" t="s">
        <v>2226</v>
      </c>
      <c r="H4625" t="s">
        <v>17</v>
      </c>
      <c r="I4625" t="s">
        <v>120</v>
      </c>
      <c r="K4625" t="s">
        <v>5886</v>
      </c>
      <c r="L4625" t="s">
        <v>5887</v>
      </c>
    </row>
    <row r="4626" spans="1:14" hidden="1" x14ac:dyDescent="0.25">
      <c r="A4626">
        <v>66</v>
      </c>
      <c r="B4626">
        <v>21</v>
      </c>
      <c r="C4626" t="s">
        <v>5916</v>
      </c>
      <c r="D4626" s="7">
        <v>40713</v>
      </c>
      <c r="E4626" t="s">
        <v>2226</v>
      </c>
      <c r="F4626" t="s">
        <v>1589</v>
      </c>
      <c r="G4626" t="s">
        <v>2226</v>
      </c>
      <c r="H4626" t="s">
        <v>53</v>
      </c>
      <c r="I4626" t="s">
        <v>772</v>
      </c>
      <c r="J4626" t="s">
        <v>92</v>
      </c>
      <c r="K4626" t="s">
        <v>5887</v>
      </c>
      <c r="L4626" t="s">
        <v>5888</v>
      </c>
      <c r="N4626">
        <v>4</v>
      </c>
    </row>
    <row r="4627" spans="1:14" hidden="1" x14ac:dyDescent="0.25">
      <c r="A4627">
        <v>66</v>
      </c>
      <c r="B4627">
        <v>22</v>
      </c>
      <c r="C4627" t="s">
        <v>5916</v>
      </c>
      <c r="D4627" s="7">
        <v>40713</v>
      </c>
      <c r="E4627" t="s">
        <v>2226</v>
      </c>
      <c r="F4627" t="s">
        <v>1589</v>
      </c>
      <c r="G4627" t="s">
        <v>2226</v>
      </c>
      <c r="H4627" t="s">
        <v>17</v>
      </c>
      <c r="I4627" t="s">
        <v>120</v>
      </c>
      <c r="K4627" t="s">
        <v>5888</v>
      </c>
      <c r="L4627" t="s">
        <v>5889</v>
      </c>
    </row>
    <row r="4628" spans="1:14" hidden="1" x14ac:dyDescent="0.25">
      <c r="A4628">
        <v>66</v>
      </c>
      <c r="B4628">
        <v>23</v>
      </c>
      <c r="C4628" t="s">
        <v>5916</v>
      </c>
      <c r="D4628" s="7">
        <v>40713</v>
      </c>
      <c r="E4628" t="s">
        <v>2226</v>
      </c>
      <c r="F4628" t="s">
        <v>1589</v>
      </c>
      <c r="G4628" t="s">
        <v>2226</v>
      </c>
      <c r="H4628" t="s">
        <v>53</v>
      </c>
      <c r="I4628" t="s">
        <v>772</v>
      </c>
      <c r="J4628" t="s">
        <v>92</v>
      </c>
      <c r="K4628" t="s">
        <v>5889</v>
      </c>
      <c r="L4628" t="s">
        <v>5889</v>
      </c>
      <c r="N4628">
        <v>4</v>
      </c>
    </row>
    <row r="4629" spans="1:14" hidden="1" x14ac:dyDescent="0.25">
      <c r="A4629">
        <v>66</v>
      </c>
      <c r="B4629">
        <v>24</v>
      </c>
      <c r="C4629" t="s">
        <v>5916</v>
      </c>
      <c r="D4629" s="7">
        <v>40713</v>
      </c>
      <c r="E4629" t="s">
        <v>2226</v>
      </c>
      <c r="F4629" t="s">
        <v>1589</v>
      </c>
      <c r="G4629" t="s">
        <v>2226</v>
      </c>
      <c r="H4629" t="s">
        <v>17</v>
      </c>
      <c r="I4629" t="s">
        <v>120</v>
      </c>
      <c r="K4629" t="s">
        <v>5889</v>
      </c>
      <c r="L4629" t="s">
        <v>5890</v>
      </c>
    </row>
    <row r="4630" spans="1:14" hidden="1" x14ac:dyDescent="0.25">
      <c r="A4630">
        <v>66</v>
      </c>
      <c r="B4630">
        <v>25</v>
      </c>
      <c r="C4630" t="s">
        <v>5916</v>
      </c>
      <c r="D4630" s="7">
        <v>40713</v>
      </c>
      <c r="E4630" t="s">
        <v>2226</v>
      </c>
      <c r="F4630" t="s">
        <v>1589</v>
      </c>
      <c r="G4630" t="s">
        <v>2226</v>
      </c>
      <c r="H4630" t="s">
        <v>53</v>
      </c>
      <c r="I4630" t="s">
        <v>379</v>
      </c>
      <c r="J4630" t="s">
        <v>80</v>
      </c>
      <c r="K4630" t="s">
        <v>5890</v>
      </c>
      <c r="L4630" t="s">
        <v>5890</v>
      </c>
      <c r="N4630">
        <v>7</v>
      </c>
    </row>
    <row r="4631" spans="1:14" hidden="1" x14ac:dyDescent="0.25">
      <c r="A4631">
        <v>66</v>
      </c>
      <c r="B4631">
        <v>26</v>
      </c>
      <c r="C4631" t="s">
        <v>5916</v>
      </c>
      <c r="D4631" s="7">
        <v>40713</v>
      </c>
      <c r="E4631" t="s">
        <v>2226</v>
      </c>
      <c r="F4631" t="s">
        <v>1589</v>
      </c>
      <c r="G4631" t="s">
        <v>2226</v>
      </c>
      <c r="H4631" t="s">
        <v>21</v>
      </c>
      <c r="I4631" t="s">
        <v>22</v>
      </c>
      <c r="K4631" t="s">
        <v>5890</v>
      </c>
      <c r="L4631" t="s">
        <v>5891</v>
      </c>
    </row>
    <row r="4632" spans="1:14" hidden="1" x14ac:dyDescent="0.25">
      <c r="A4632">
        <v>66</v>
      </c>
      <c r="B4632">
        <v>27</v>
      </c>
      <c r="C4632" t="s">
        <v>5916</v>
      </c>
      <c r="D4632" s="7">
        <v>40713</v>
      </c>
      <c r="E4632" t="s">
        <v>2226</v>
      </c>
      <c r="F4632" t="s">
        <v>1589</v>
      </c>
      <c r="G4632" t="s">
        <v>2226</v>
      </c>
      <c r="H4632" t="s">
        <v>21</v>
      </c>
      <c r="I4632" t="s">
        <v>334</v>
      </c>
      <c r="K4632" t="s">
        <v>5892</v>
      </c>
      <c r="L4632" t="s">
        <v>5893</v>
      </c>
    </row>
    <row r="4633" spans="1:14" hidden="1" x14ac:dyDescent="0.25">
      <c r="A4633">
        <v>66</v>
      </c>
      <c r="B4633">
        <v>28</v>
      </c>
      <c r="C4633" t="s">
        <v>5916</v>
      </c>
      <c r="D4633" s="7">
        <v>40713</v>
      </c>
      <c r="E4633" t="s">
        <v>2226</v>
      </c>
      <c r="F4633" t="s">
        <v>1589</v>
      </c>
      <c r="G4633" t="s">
        <v>2226</v>
      </c>
      <c r="H4633" t="s">
        <v>24</v>
      </c>
      <c r="I4633" t="s">
        <v>10323</v>
      </c>
      <c r="K4633" t="s">
        <v>5894</v>
      </c>
      <c r="L4633" t="s">
        <v>5895</v>
      </c>
    </row>
    <row r="4634" spans="1:14" hidden="1" x14ac:dyDescent="0.25">
      <c r="A4634">
        <v>66</v>
      </c>
      <c r="B4634">
        <v>29</v>
      </c>
      <c r="C4634" t="s">
        <v>5916</v>
      </c>
      <c r="D4634" s="7">
        <v>40713</v>
      </c>
      <c r="E4634" t="s">
        <v>2226</v>
      </c>
      <c r="F4634" t="s">
        <v>1589</v>
      </c>
      <c r="G4634" t="s">
        <v>2226</v>
      </c>
      <c r="H4634" t="s">
        <v>10</v>
      </c>
      <c r="I4634" t="s">
        <v>11</v>
      </c>
      <c r="K4634" t="s">
        <v>5896</v>
      </c>
      <c r="L4634" t="s">
        <v>5897</v>
      </c>
    </row>
    <row r="4635" spans="1:14" hidden="1" x14ac:dyDescent="0.25">
      <c r="A4635">
        <v>66</v>
      </c>
      <c r="B4635">
        <v>30</v>
      </c>
      <c r="C4635" t="s">
        <v>5916</v>
      </c>
      <c r="D4635" s="7">
        <v>40713</v>
      </c>
      <c r="E4635" t="s">
        <v>2226</v>
      </c>
      <c r="F4635" t="s">
        <v>1589</v>
      </c>
      <c r="G4635" t="s">
        <v>2226</v>
      </c>
      <c r="H4635" t="s">
        <v>17</v>
      </c>
      <c r="I4635" t="s">
        <v>18</v>
      </c>
      <c r="K4635" t="s">
        <v>5897</v>
      </c>
      <c r="L4635" t="s">
        <v>5898</v>
      </c>
    </row>
    <row r="4636" spans="1:14" hidden="1" x14ac:dyDescent="0.25">
      <c r="A4636">
        <v>66</v>
      </c>
      <c r="B4636">
        <v>31</v>
      </c>
      <c r="C4636" t="s">
        <v>5916</v>
      </c>
      <c r="D4636" s="7">
        <v>40713</v>
      </c>
      <c r="E4636" t="s">
        <v>2226</v>
      </c>
      <c r="F4636" t="s">
        <v>1589</v>
      </c>
      <c r="G4636" t="s">
        <v>2226</v>
      </c>
      <c r="H4636" t="s">
        <v>53</v>
      </c>
      <c r="I4636" t="s">
        <v>270</v>
      </c>
      <c r="J4636" t="s">
        <v>80</v>
      </c>
      <c r="K4636" t="s">
        <v>5898</v>
      </c>
      <c r="L4636" t="s">
        <v>5899</v>
      </c>
      <c r="N4636">
        <v>9</v>
      </c>
    </row>
    <row r="4637" spans="1:14" hidden="1" x14ac:dyDescent="0.25">
      <c r="A4637">
        <v>66</v>
      </c>
      <c r="B4637">
        <v>32</v>
      </c>
      <c r="C4637" t="s">
        <v>5916</v>
      </c>
      <c r="D4637" s="7">
        <v>40713</v>
      </c>
      <c r="E4637" t="s">
        <v>2226</v>
      </c>
      <c r="F4637" t="s">
        <v>1589</v>
      </c>
      <c r="G4637" t="s">
        <v>2226</v>
      </c>
      <c r="H4637" t="s">
        <v>17</v>
      </c>
      <c r="I4637" t="s">
        <v>3649</v>
      </c>
      <c r="K4637" t="s">
        <v>5899</v>
      </c>
      <c r="L4637" t="s">
        <v>5899</v>
      </c>
    </row>
    <row r="4638" spans="1:14" hidden="1" x14ac:dyDescent="0.25">
      <c r="A4638">
        <v>66</v>
      </c>
      <c r="B4638">
        <v>33</v>
      </c>
      <c r="C4638" t="s">
        <v>5916</v>
      </c>
      <c r="D4638" s="7">
        <v>40713</v>
      </c>
      <c r="E4638" t="s">
        <v>2226</v>
      </c>
      <c r="F4638" t="s">
        <v>1589</v>
      </c>
      <c r="G4638" t="s">
        <v>2226</v>
      </c>
      <c r="H4638" t="s">
        <v>53</v>
      </c>
      <c r="I4638" t="s">
        <v>270</v>
      </c>
      <c r="J4638" t="s">
        <v>80</v>
      </c>
      <c r="K4638" t="s">
        <v>5899</v>
      </c>
      <c r="L4638" t="s">
        <v>5899</v>
      </c>
      <c r="M4638" t="s">
        <v>485</v>
      </c>
      <c r="N4638">
        <v>8</v>
      </c>
    </row>
    <row r="4639" spans="1:14" hidden="1" x14ac:dyDescent="0.25">
      <c r="A4639">
        <v>67</v>
      </c>
      <c r="B4639">
        <v>1</v>
      </c>
      <c r="C4639" t="s">
        <v>10393</v>
      </c>
      <c r="D4639" s="7">
        <v>40692</v>
      </c>
      <c r="E4639" t="s">
        <v>2226</v>
      </c>
      <c r="F4639" t="s">
        <v>1055</v>
      </c>
      <c r="G4639" t="s">
        <v>2226</v>
      </c>
      <c r="H4639" t="s">
        <v>10</v>
      </c>
      <c r="I4639" t="s">
        <v>113</v>
      </c>
      <c r="K4639" t="s">
        <v>5900</v>
      </c>
      <c r="L4639" t="s">
        <v>5901</v>
      </c>
    </row>
    <row r="4640" spans="1:14" hidden="1" x14ac:dyDescent="0.25">
      <c r="A4640">
        <v>67</v>
      </c>
      <c r="B4640">
        <v>2</v>
      </c>
      <c r="C4640" t="s">
        <v>10393</v>
      </c>
      <c r="D4640" s="7">
        <v>40692</v>
      </c>
      <c r="E4640" t="s">
        <v>2226</v>
      </c>
      <c r="F4640" t="s">
        <v>1055</v>
      </c>
      <c r="G4640" t="s">
        <v>2226</v>
      </c>
      <c r="H4640" t="s">
        <v>10</v>
      </c>
      <c r="I4640" t="s">
        <v>118</v>
      </c>
      <c r="K4640" t="s">
        <v>5901</v>
      </c>
      <c r="L4640" t="s">
        <v>5902</v>
      </c>
    </row>
    <row r="4641" spans="1:14" hidden="1" x14ac:dyDescent="0.25">
      <c r="A4641">
        <v>67</v>
      </c>
      <c r="B4641">
        <v>3</v>
      </c>
      <c r="C4641" t="s">
        <v>10393</v>
      </c>
      <c r="D4641" s="7">
        <v>40692</v>
      </c>
      <c r="E4641" t="s">
        <v>2226</v>
      </c>
      <c r="F4641" t="s">
        <v>1055</v>
      </c>
      <c r="G4641" t="s">
        <v>2226</v>
      </c>
      <c r="H4641" t="s">
        <v>10</v>
      </c>
      <c r="I4641" t="s">
        <v>14</v>
      </c>
      <c r="K4641" t="s">
        <v>5902</v>
      </c>
      <c r="L4641" t="s">
        <v>5903</v>
      </c>
    </row>
    <row r="4642" spans="1:14" hidden="1" x14ac:dyDescent="0.25">
      <c r="A4642">
        <v>67</v>
      </c>
      <c r="B4642">
        <v>4</v>
      </c>
      <c r="C4642" t="s">
        <v>10393</v>
      </c>
      <c r="D4642" s="7">
        <v>40692</v>
      </c>
      <c r="E4642" t="s">
        <v>2226</v>
      </c>
      <c r="F4642" t="s">
        <v>1055</v>
      </c>
      <c r="G4642" t="s">
        <v>2226</v>
      </c>
      <c r="H4642" t="s">
        <v>17</v>
      </c>
      <c r="I4642" t="s">
        <v>73</v>
      </c>
      <c r="K4642" t="s">
        <v>5903</v>
      </c>
      <c r="L4642" t="s">
        <v>5904</v>
      </c>
    </row>
    <row r="4643" spans="1:14" hidden="1" x14ac:dyDescent="0.25">
      <c r="A4643">
        <v>67</v>
      </c>
      <c r="B4643">
        <v>5</v>
      </c>
      <c r="C4643" t="s">
        <v>10393</v>
      </c>
      <c r="D4643" s="7">
        <v>40692</v>
      </c>
      <c r="E4643" t="s">
        <v>2226</v>
      </c>
      <c r="F4643" t="s">
        <v>1055</v>
      </c>
      <c r="G4643" t="s">
        <v>2226</v>
      </c>
      <c r="H4643" t="s">
        <v>33</v>
      </c>
      <c r="I4643" t="s">
        <v>238</v>
      </c>
      <c r="K4643" t="s">
        <v>5904</v>
      </c>
      <c r="L4643" t="s">
        <v>5905</v>
      </c>
    </row>
    <row r="4644" spans="1:14" hidden="1" x14ac:dyDescent="0.25">
      <c r="A4644">
        <v>67</v>
      </c>
      <c r="B4644">
        <v>6</v>
      </c>
      <c r="C4644" t="s">
        <v>10393</v>
      </c>
      <c r="D4644" s="7">
        <v>40692</v>
      </c>
      <c r="E4644" t="s">
        <v>2226</v>
      </c>
      <c r="F4644" t="s">
        <v>1055</v>
      </c>
      <c r="G4644" t="s">
        <v>2226</v>
      </c>
      <c r="H4644" t="s">
        <v>21</v>
      </c>
      <c r="I4644" t="s">
        <v>22</v>
      </c>
      <c r="K4644" t="s">
        <v>5905</v>
      </c>
      <c r="L4644" t="s">
        <v>5906</v>
      </c>
    </row>
    <row r="4645" spans="1:14" hidden="1" x14ac:dyDescent="0.25">
      <c r="A4645">
        <v>67</v>
      </c>
      <c r="B4645">
        <v>7</v>
      </c>
      <c r="C4645" t="s">
        <v>10393</v>
      </c>
      <c r="D4645" s="7">
        <v>40692</v>
      </c>
      <c r="E4645" t="s">
        <v>2226</v>
      </c>
      <c r="F4645" t="s">
        <v>1055</v>
      </c>
      <c r="G4645" t="s">
        <v>2226</v>
      </c>
      <c r="H4645" t="s">
        <v>24</v>
      </c>
      <c r="I4645" t="s">
        <v>10323</v>
      </c>
      <c r="K4645" t="s">
        <v>5907</v>
      </c>
      <c r="L4645" t="s">
        <v>5908</v>
      </c>
    </row>
    <row r="4646" spans="1:14" hidden="1" x14ac:dyDescent="0.25">
      <c r="A4646">
        <v>67</v>
      </c>
      <c r="B4646">
        <v>8</v>
      </c>
      <c r="C4646" t="s">
        <v>10393</v>
      </c>
      <c r="D4646" s="7">
        <v>40692</v>
      </c>
      <c r="E4646" t="s">
        <v>2226</v>
      </c>
      <c r="F4646" t="s">
        <v>1055</v>
      </c>
      <c r="G4646" t="s">
        <v>2226</v>
      </c>
      <c r="H4646" t="s">
        <v>10</v>
      </c>
      <c r="I4646" t="s">
        <v>118</v>
      </c>
      <c r="K4646" t="s">
        <v>5909</v>
      </c>
      <c r="L4646" t="s">
        <v>5910</v>
      </c>
    </row>
    <row r="4647" spans="1:14" hidden="1" x14ac:dyDescent="0.25">
      <c r="A4647">
        <v>67</v>
      </c>
      <c r="B4647">
        <v>9</v>
      </c>
      <c r="C4647" t="s">
        <v>10393</v>
      </c>
      <c r="D4647" s="7">
        <v>40692</v>
      </c>
      <c r="E4647" t="s">
        <v>2226</v>
      </c>
      <c r="F4647" t="s">
        <v>1055</v>
      </c>
      <c r="G4647" t="s">
        <v>2226</v>
      </c>
      <c r="H4647" t="s">
        <v>10</v>
      </c>
      <c r="I4647" t="s">
        <v>14</v>
      </c>
      <c r="K4647" t="s">
        <v>5911</v>
      </c>
      <c r="L4647" t="s">
        <v>5912</v>
      </c>
    </row>
    <row r="4648" spans="1:14" hidden="1" x14ac:dyDescent="0.25">
      <c r="A4648">
        <v>67</v>
      </c>
      <c r="B4648">
        <v>10</v>
      </c>
      <c r="C4648" t="s">
        <v>10393</v>
      </c>
      <c r="D4648" s="7">
        <v>40692</v>
      </c>
      <c r="E4648" t="s">
        <v>2226</v>
      </c>
      <c r="F4648" t="s">
        <v>1055</v>
      </c>
      <c r="G4648" t="s">
        <v>2226</v>
      </c>
      <c r="H4648" t="s">
        <v>17</v>
      </c>
      <c r="I4648" t="s">
        <v>120</v>
      </c>
      <c r="K4648" t="s">
        <v>5912</v>
      </c>
      <c r="L4648" t="s">
        <v>5913</v>
      </c>
    </row>
    <row r="4649" spans="1:14" hidden="1" x14ac:dyDescent="0.25">
      <c r="A4649">
        <v>67</v>
      </c>
      <c r="B4649">
        <v>11</v>
      </c>
      <c r="C4649" t="s">
        <v>10393</v>
      </c>
      <c r="D4649" s="7">
        <v>40692</v>
      </c>
      <c r="E4649" t="s">
        <v>2226</v>
      </c>
      <c r="F4649" t="s">
        <v>1055</v>
      </c>
      <c r="G4649" t="s">
        <v>2226</v>
      </c>
      <c r="H4649" t="s">
        <v>53</v>
      </c>
      <c r="I4649" t="s">
        <v>202</v>
      </c>
      <c r="J4649" t="s">
        <v>80</v>
      </c>
      <c r="K4649" t="s">
        <v>5913</v>
      </c>
      <c r="L4649" t="s">
        <v>5914</v>
      </c>
      <c r="N4649">
        <v>7</v>
      </c>
    </row>
    <row r="4650" spans="1:14" hidden="1" x14ac:dyDescent="0.25">
      <c r="A4650">
        <v>67</v>
      </c>
      <c r="B4650">
        <v>12</v>
      </c>
      <c r="C4650" t="s">
        <v>10393</v>
      </c>
      <c r="D4650" s="7">
        <v>40692</v>
      </c>
      <c r="E4650" t="s">
        <v>2226</v>
      </c>
      <c r="F4650" t="s">
        <v>1055</v>
      </c>
      <c r="G4650" t="s">
        <v>2226</v>
      </c>
      <c r="H4650" t="s">
        <v>17</v>
      </c>
      <c r="I4650" t="s">
        <v>77</v>
      </c>
      <c r="K4650" t="s">
        <v>5914</v>
      </c>
      <c r="L4650" t="s">
        <v>5915</v>
      </c>
    </row>
    <row r="4651" spans="1:14" hidden="1" x14ac:dyDescent="0.25">
      <c r="A4651">
        <v>68</v>
      </c>
      <c r="B4651">
        <v>1</v>
      </c>
      <c r="C4651" t="s">
        <v>5916</v>
      </c>
      <c r="D4651" s="7">
        <v>40713</v>
      </c>
      <c r="E4651" t="s">
        <v>111</v>
      </c>
      <c r="F4651" t="s">
        <v>10413</v>
      </c>
      <c r="G4651" t="s">
        <v>111</v>
      </c>
      <c r="H4651" t="s">
        <v>10</v>
      </c>
      <c r="I4651" t="s">
        <v>118</v>
      </c>
      <c r="K4651" t="s">
        <v>5917</v>
      </c>
      <c r="L4651" t="s">
        <v>5918</v>
      </c>
    </row>
    <row r="4652" spans="1:14" hidden="1" x14ac:dyDescent="0.25">
      <c r="A4652">
        <v>68</v>
      </c>
      <c r="B4652">
        <v>2</v>
      </c>
      <c r="C4652" t="s">
        <v>5916</v>
      </c>
      <c r="D4652" s="7">
        <v>40713</v>
      </c>
      <c r="E4652" t="s">
        <v>111</v>
      </c>
      <c r="F4652" t="s">
        <v>10413</v>
      </c>
      <c r="G4652" t="s">
        <v>111</v>
      </c>
      <c r="H4652" t="s">
        <v>17</v>
      </c>
      <c r="I4652" t="s">
        <v>18</v>
      </c>
      <c r="K4652" t="s">
        <v>5918</v>
      </c>
      <c r="L4652" t="s">
        <v>5919</v>
      </c>
    </row>
    <row r="4653" spans="1:14" hidden="1" x14ac:dyDescent="0.25">
      <c r="A4653">
        <v>68</v>
      </c>
      <c r="B4653">
        <v>3</v>
      </c>
      <c r="C4653" t="s">
        <v>5916</v>
      </c>
      <c r="D4653" s="7">
        <v>40713</v>
      </c>
      <c r="E4653" t="s">
        <v>111</v>
      </c>
      <c r="F4653" t="s">
        <v>10413</v>
      </c>
      <c r="G4653" t="s">
        <v>111</v>
      </c>
      <c r="H4653" t="s">
        <v>53</v>
      </c>
      <c r="I4653" t="s">
        <v>255</v>
      </c>
      <c r="J4653" t="s">
        <v>80</v>
      </c>
      <c r="K4653" t="s">
        <v>5919</v>
      </c>
      <c r="L4653" t="s">
        <v>5920</v>
      </c>
      <c r="N4653">
        <v>6</v>
      </c>
    </row>
    <row r="4654" spans="1:14" hidden="1" x14ac:dyDescent="0.25">
      <c r="A4654">
        <v>68</v>
      </c>
      <c r="B4654">
        <v>4</v>
      </c>
      <c r="C4654" t="s">
        <v>5916</v>
      </c>
      <c r="D4654" s="7">
        <v>40713</v>
      </c>
      <c r="E4654" t="s">
        <v>111</v>
      </c>
      <c r="F4654" t="s">
        <v>10413</v>
      </c>
      <c r="G4654" t="s">
        <v>111</v>
      </c>
      <c r="H4654" t="s">
        <v>24</v>
      </c>
      <c r="I4654" t="s">
        <v>10323</v>
      </c>
      <c r="K4654" t="s">
        <v>5920</v>
      </c>
      <c r="L4654" t="s">
        <v>5921</v>
      </c>
    </row>
    <row r="4655" spans="1:14" hidden="1" x14ac:dyDescent="0.25">
      <c r="A4655">
        <v>68</v>
      </c>
      <c r="B4655">
        <v>5</v>
      </c>
      <c r="C4655" t="s">
        <v>5916</v>
      </c>
      <c r="D4655" s="7">
        <v>40713</v>
      </c>
      <c r="E4655" t="s">
        <v>111</v>
      </c>
      <c r="F4655" t="s">
        <v>10413</v>
      </c>
      <c r="G4655" t="s">
        <v>111</v>
      </c>
      <c r="H4655" t="s">
        <v>10</v>
      </c>
      <c r="I4655" t="s">
        <v>113</v>
      </c>
      <c r="K4655" t="s">
        <v>5921</v>
      </c>
      <c r="L4655" t="s">
        <v>5922</v>
      </c>
    </row>
    <row r="4656" spans="1:14" hidden="1" x14ac:dyDescent="0.25">
      <c r="A4656">
        <v>68</v>
      </c>
      <c r="B4656">
        <v>6</v>
      </c>
      <c r="C4656" t="s">
        <v>5916</v>
      </c>
      <c r="D4656" s="7">
        <v>40713</v>
      </c>
      <c r="E4656" t="s">
        <v>111</v>
      </c>
      <c r="F4656" t="s">
        <v>10413</v>
      </c>
      <c r="G4656" t="s">
        <v>111</v>
      </c>
      <c r="H4656" t="s">
        <v>10</v>
      </c>
      <c r="I4656" t="s">
        <v>11</v>
      </c>
      <c r="K4656" t="s">
        <v>5922</v>
      </c>
      <c r="L4656" t="s">
        <v>5923</v>
      </c>
    </row>
    <row r="4657" spans="1:14" hidden="1" x14ac:dyDescent="0.25">
      <c r="A4657">
        <v>68</v>
      </c>
      <c r="B4657">
        <v>7</v>
      </c>
      <c r="C4657" t="s">
        <v>5916</v>
      </c>
      <c r="D4657" s="7">
        <v>40713</v>
      </c>
      <c r="E4657" t="s">
        <v>111</v>
      </c>
      <c r="F4657" t="s">
        <v>10413</v>
      </c>
      <c r="G4657" t="s">
        <v>111</v>
      </c>
      <c r="H4657" t="s">
        <v>17</v>
      </c>
      <c r="I4657" t="s">
        <v>120</v>
      </c>
      <c r="K4657" t="s">
        <v>5923</v>
      </c>
      <c r="L4657" t="s">
        <v>5924</v>
      </c>
    </row>
    <row r="4658" spans="1:14" hidden="1" x14ac:dyDescent="0.25">
      <c r="A4658">
        <v>68</v>
      </c>
      <c r="B4658">
        <v>8</v>
      </c>
      <c r="C4658" t="s">
        <v>5916</v>
      </c>
      <c r="D4658" s="7">
        <v>40713</v>
      </c>
      <c r="E4658" t="s">
        <v>111</v>
      </c>
      <c r="F4658" t="s">
        <v>10413</v>
      </c>
      <c r="G4658" t="s">
        <v>111</v>
      </c>
      <c r="H4658" t="s">
        <v>10</v>
      </c>
      <c r="I4658" t="s">
        <v>118</v>
      </c>
      <c r="K4658" t="s">
        <v>5925</v>
      </c>
      <c r="L4658" t="s">
        <v>1011</v>
      </c>
    </row>
    <row r="4659" spans="1:14" hidden="1" x14ac:dyDescent="0.25">
      <c r="A4659">
        <v>68</v>
      </c>
      <c r="B4659">
        <v>9</v>
      </c>
      <c r="C4659" t="s">
        <v>5916</v>
      </c>
      <c r="D4659" s="7">
        <v>40713</v>
      </c>
      <c r="E4659" t="s">
        <v>111</v>
      </c>
      <c r="F4659" t="s">
        <v>10413</v>
      </c>
      <c r="G4659" t="s">
        <v>111</v>
      </c>
      <c r="H4659" t="s">
        <v>1476</v>
      </c>
      <c r="I4659" t="s">
        <v>80</v>
      </c>
      <c r="K4659" t="s">
        <v>1011</v>
      </c>
      <c r="L4659" t="s">
        <v>5926</v>
      </c>
    </row>
    <row r="4660" spans="1:14" hidden="1" x14ac:dyDescent="0.25">
      <c r="A4660">
        <v>68</v>
      </c>
      <c r="B4660">
        <v>10</v>
      </c>
      <c r="C4660" t="s">
        <v>5916</v>
      </c>
      <c r="D4660" s="7">
        <v>40713</v>
      </c>
      <c r="E4660" t="s">
        <v>111</v>
      </c>
      <c r="F4660" t="s">
        <v>10413</v>
      </c>
      <c r="G4660" t="s">
        <v>111</v>
      </c>
      <c r="H4660" t="s">
        <v>10</v>
      </c>
      <c r="I4660" t="s">
        <v>11</v>
      </c>
      <c r="K4660" t="s">
        <v>5926</v>
      </c>
      <c r="L4660" t="s">
        <v>5927</v>
      </c>
    </row>
    <row r="4661" spans="1:14" hidden="1" x14ac:dyDescent="0.25">
      <c r="A4661">
        <v>68</v>
      </c>
      <c r="B4661">
        <v>11</v>
      </c>
      <c r="C4661" t="s">
        <v>5916</v>
      </c>
      <c r="D4661" s="7">
        <v>40713</v>
      </c>
      <c r="E4661" t="s">
        <v>111</v>
      </c>
      <c r="F4661" t="s">
        <v>10413</v>
      </c>
      <c r="G4661" t="s">
        <v>111</v>
      </c>
      <c r="H4661" t="s">
        <v>17</v>
      </c>
      <c r="I4661" t="s">
        <v>120</v>
      </c>
      <c r="K4661" t="s">
        <v>5927</v>
      </c>
      <c r="L4661" t="s">
        <v>5928</v>
      </c>
    </row>
    <row r="4662" spans="1:14" hidden="1" x14ac:dyDescent="0.25">
      <c r="A4662">
        <v>68</v>
      </c>
      <c r="B4662">
        <v>12</v>
      </c>
      <c r="C4662" t="s">
        <v>5916</v>
      </c>
      <c r="D4662" s="7">
        <v>40713</v>
      </c>
      <c r="E4662" t="s">
        <v>111</v>
      </c>
      <c r="F4662" t="s">
        <v>10413</v>
      </c>
      <c r="G4662" t="s">
        <v>111</v>
      </c>
      <c r="H4662" t="s">
        <v>33</v>
      </c>
      <c r="I4662" t="s">
        <v>34</v>
      </c>
      <c r="K4662" t="s">
        <v>5928</v>
      </c>
      <c r="L4662" t="s">
        <v>5929</v>
      </c>
    </row>
    <row r="4663" spans="1:14" hidden="1" x14ac:dyDescent="0.25">
      <c r="A4663">
        <v>68</v>
      </c>
      <c r="B4663">
        <v>13</v>
      </c>
      <c r="C4663" t="s">
        <v>5916</v>
      </c>
      <c r="D4663" s="7">
        <v>40713</v>
      </c>
      <c r="E4663" t="s">
        <v>111</v>
      </c>
      <c r="F4663" t="s">
        <v>10413</v>
      </c>
      <c r="G4663" t="s">
        <v>111</v>
      </c>
      <c r="H4663" t="s">
        <v>24</v>
      </c>
      <c r="I4663" t="s">
        <v>10323</v>
      </c>
      <c r="K4663" t="s">
        <v>5929</v>
      </c>
      <c r="L4663" t="s">
        <v>5930</v>
      </c>
    </row>
    <row r="4664" spans="1:14" hidden="1" x14ac:dyDescent="0.25">
      <c r="A4664">
        <v>68</v>
      </c>
      <c r="B4664">
        <v>14</v>
      </c>
      <c r="C4664" t="s">
        <v>5916</v>
      </c>
      <c r="D4664" s="7">
        <v>40713</v>
      </c>
      <c r="E4664" t="s">
        <v>111</v>
      </c>
      <c r="F4664" t="s">
        <v>10413</v>
      </c>
      <c r="G4664" t="s">
        <v>111</v>
      </c>
      <c r="H4664" t="s">
        <v>10</v>
      </c>
      <c r="I4664" t="s">
        <v>118</v>
      </c>
      <c r="K4664" t="s">
        <v>5930</v>
      </c>
      <c r="L4664" t="s">
        <v>5931</v>
      </c>
    </row>
    <row r="4665" spans="1:14" hidden="1" x14ac:dyDescent="0.25">
      <c r="A4665">
        <v>68</v>
      </c>
      <c r="B4665">
        <v>15</v>
      </c>
      <c r="C4665" t="s">
        <v>5916</v>
      </c>
      <c r="D4665" s="7">
        <v>40713</v>
      </c>
      <c r="E4665" t="s">
        <v>111</v>
      </c>
      <c r="F4665" t="s">
        <v>10413</v>
      </c>
      <c r="G4665" t="s">
        <v>111</v>
      </c>
      <c r="H4665" t="s">
        <v>10</v>
      </c>
      <c r="I4665" t="s">
        <v>14</v>
      </c>
      <c r="K4665" t="s">
        <v>5931</v>
      </c>
      <c r="L4665" t="s">
        <v>5932</v>
      </c>
    </row>
    <row r="4666" spans="1:14" hidden="1" x14ac:dyDescent="0.25">
      <c r="A4666">
        <v>68</v>
      </c>
      <c r="B4666">
        <v>16</v>
      </c>
      <c r="C4666" t="s">
        <v>5916</v>
      </c>
      <c r="D4666" s="7">
        <v>40713</v>
      </c>
      <c r="E4666" t="s">
        <v>111</v>
      </c>
      <c r="F4666" t="s">
        <v>10413</v>
      </c>
      <c r="G4666" t="s">
        <v>111</v>
      </c>
      <c r="H4666" t="s">
        <v>17</v>
      </c>
      <c r="I4666" t="s">
        <v>120</v>
      </c>
      <c r="K4666" t="s">
        <v>5932</v>
      </c>
      <c r="L4666" t="s">
        <v>5933</v>
      </c>
    </row>
    <row r="4667" spans="1:14" hidden="1" x14ac:dyDescent="0.25">
      <c r="A4667">
        <v>68</v>
      </c>
      <c r="B4667">
        <v>17</v>
      </c>
      <c r="C4667" t="s">
        <v>5916</v>
      </c>
      <c r="D4667" s="7">
        <v>40713</v>
      </c>
      <c r="E4667" t="s">
        <v>111</v>
      </c>
      <c r="F4667" t="s">
        <v>10413</v>
      </c>
      <c r="G4667" t="s">
        <v>111</v>
      </c>
      <c r="H4667" t="s">
        <v>53</v>
      </c>
      <c r="I4667" t="s">
        <v>124</v>
      </c>
      <c r="J4667" t="s">
        <v>80</v>
      </c>
      <c r="K4667" t="s">
        <v>5933</v>
      </c>
      <c r="L4667" t="s">
        <v>5933</v>
      </c>
      <c r="N4667">
        <v>7</v>
      </c>
    </row>
    <row r="4668" spans="1:14" hidden="1" x14ac:dyDescent="0.25">
      <c r="A4668">
        <v>68</v>
      </c>
      <c r="B4668">
        <v>18</v>
      </c>
      <c r="C4668" t="s">
        <v>5916</v>
      </c>
      <c r="D4668" s="7">
        <v>40713</v>
      </c>
      <c r="E4668" t="s">
        <v>111</v>
      </c>
      <c r="F4668" t="s">
        <v>10413</v>
      </c>
      <c r="G4668" t="s">
        <v>111</v>
      </c>
      <c r="H4668" t="s">
        <v>17</v>
      </c>
      <c r="I4668" t="s">
        <v>154</v>
      </c>
      <c r="K4668" t="s">
        <v>5933</v>
      </c>
      <c r="L4668" t="s">
        <v>5934</v>
      </c>
    </row>
    <row r="4669" spans="1:14" hidden="1" x14ac:dyDescent="0.25">
      <c r="A4669">
        <v>68</v>
      </c>
      <c r="B4669">
        <v>19</v>
      </c>
      <c r="C4669" t="s">
        <v>5916</v>
      </c>
      <c r="D4669" s="7">
        <v>40713</v>
      </c>
      <c r="E4669" t="s">
        <v>111</v>
      </c>
      <c r="F4669" t="s">
        <v>10413</v>
      </c>
      <c r="G4669" t="s">
        <v>111</v>
      </c>
      <c r="H4669" t="s">
        <v>53</v>
      </c>
      <c r="I4669" t="s">
        <v>91</v>
      </c>
      <c r="J4669" t="s">
        <v>80</v>
      </c>
      <c r="K4669" t="s">
        <v>5934</v>
      </c>
      <c r="L4669" t="s">
        <v>5934</v>
      </c>
      <c r="N4669">
        <v>7</v>
      </c>
    </row>
    <row r="4670" spans="1:14" hidden="1" x14ac:dyDescent="0.25">
      <c r="A4670">
        <v>68</v>
      </c>
      <c r="B4670">
        <v>20</v>
      </c>
      <c r="C4670" t="s">
        <v>5916</v>
      </c>
      <c r="D4670" s="7">
        <v>40713</v>
      </c>
      <c r="E4670" t="s">
        <v>111</v>
      </c>
      <c r="F4670" t="s">
        <v>10413</v>
      </c>
      <c r="G4670" t="s">
        <v>111</v>
      </c>
      <c r="H4670" t="s">
        <v>17</v>
      </c>
      <c r="I4670" t="s">
        <v>154</v>
      </c>
      <c r="K4670" t="s">
        <v>5934</v>
      </c>
      <c r="L4670" t="s">
        <v>5935</v>
      </c>
    </row>
    <row r="4671" spans="1:14" hidden="1" x14ac:dyDescent="0.25">
      <c r="A4671">
        <v>68</v>
      </c>
      <c r="B4671">
        <v>21</v>
      </c>
      <c r="C4671" t="s">
        <v>5916</v>
      </c>
      <c r="D4671" s="7">
        <v>40713</v>
      </c>
      <c r="E4671" t="s">
        <v>111</v>
      </c>
      <c r="F4671" t="s">
        <v>10413</v>
      </c>
      <c r="G4671" t="s">
        <v>111</v>
      </c>
      <c r="H4671" t="s">
        <v>24</v>
      </c>
      <c r="I4671" t="s">
        <v>39</v>
      </c>
      <c r="K4671" t="s">
        <v>5935</v>
      </c>
      <c r="L4671" t="s">
        <v>5936</v>
      </c>
    </row>
    <row r="4672" spans="1:14" hidden="1" x14ac:dyDescent="0.25">
      <c r="A4672">
        <v>68</v>
      </c>
      <c r="B4672">
        <v>22</v>
      </c>
      <c r="C4672" t="s">
        <v>5916</v>
      </c>
      <c r="D4672" s="7">
        <v>40713</v>
      </c>
      <c r="E4672" t="s">
        <v>111</v>
      </c>
      <c r="F4672" t="s">
        <v>10413</v>
      </c>
      <c r="G4672" t="s">
        <v>111</v>
      </c>
      <c r="H4672" t="s">
        <v>10</v>
      </c>
      <c r="I4672" t="s">
        <v>118</v>
      </c>
      <c r="K4672" t="s">
        <v>5936</v>
      </c>
      <c r="L4672" t="s">
        <v>5937</v>
      </c>
    </row>
    <row r="4673" spans="1:14" hidden="1" x14ac:dyDescent="0.25">
      <c r="A4673">
        <v>68</v>
      </c>
      <c r="B4673">
        <v>23</v>
      </c>
      <c r="C4673" t="s">
        <v>5916</v>
      </c>
      <c r="D4673" s="7">
        <v>40713</v>
      </c>
      <c r="E4673" t="s">
        <v>111</v>
      </c>
      <c r="F4673" t="s">
        <v>10413</v>
      </c>
      <c r="G4673" t="s">
        <v>111</v>
      </c>
      <c r="H4673" t="s">
        <v>17</v>
      </c>
      <c r="I4673" t="s">
        <v>18</v>
      </c>
      <c r="K4673" t="s">
        <v>5937</v>
      </c>
      <c r="L4673" t="s">
        <v>5938</v>
      </c>
    </row>
    <row r="4674" spans="1:14" hidden="1" x14ac:dyDescent="0.25">
      <c r="A4674">
        <v>68</v>
      </c>
      <c r="B4674">
        <v>24</v>
      </c>
      <c r="C4674" t="s">
        <v>5916</v>
      </c>
      <c r="D4674" s="7">
        <v>40713</v>
      </c>
      <c r="E4674" t="s">
        <v>111</v>
      </c>
      <c r="F4674" t="s">
        <v>10413</v>
      </c>
      <c r="G4674" t="s">
        <v>111</v>
      </c>
      <c r="H4674" t="s">
        <v>53</v>
      </c>
      <c r="I4674" t="s">
        <v>124</v>
      </c>
      <c r="J4674" t="s">
        <v>92</v>
      </c>
      <c r="K4674" t="s">
        <v>5938</v>
      </c>
      <c r="L4674" t="s">
        <v>5939</v>
      </c>
      <c r="N4674">
        <v>3</v>
      </c>
    </row>
    <row r="4675" spans="1:14" hidden="1" x14ac:dyDescent="0.25">
      <c r="A4675">
        <v>68</v>
      </c>
      <c r="B4675">
        <v>25</v>
      </c>
      <c r="C4675" t="s">
        <v>5916</v>
      </c>
      <c r="D4675" s="7">
        <v>40713</v>
      </c>
      <c r="E4675" t="s">
        <v>111</v>
      </c>
      <c r="F4675" t="s">
        <v>10413</v>
      </c>
      <c r="G4675" t="s">
        <v>111</v>
      </c>
      <c r="H4675" t="s">
        <v>17</v>
      </c>
      <c r="I4675" t="s">
        <v>18</v>
      </c>
      <c r="K4675" t="s">
        <v>5939</v>
      </c>
      <c r="L4675" t="s">
        <v>5940</v>
      </c>
    </row>
    <row r="4676" spans="1:14" hidden="1" x14ac:dyDescent="0.25">
      <c r="A4676">
        <v>68</v>
      </c>
      <c r="B4676">
        <v>26</v>
      </c>
      <c r="C4676" t="s">
        <v>5916</v>
      </c>
      <c r="D4676" s="7">
        <v>40713</v>
      </c>
      <c r="E4676" t="s">
        <v>111</v>
      </c>
      <c r="F4676" t="s">
        <v>10413</v>
      </c>
      <c r="G4676" t="s">
        <v>111</v>
      </c>
      <c r="H4676" t="s">
        <v>17</v>
      </c>
      <c r="I4676" t="s">
        <v>101</v>
      </c>
      <c r="K4676" t="s">
        <v>5940</v>
      </c>
      <c r="L4676" t="s">
        <v>5941</v>
      </c>
    </row>
    <row r="4677" spans="1:14" hidden="1" x14ac:dyDescent="0.25">
      <c r="A4677">
        <v>68</v>
      </c>
      <c r="B4677">
        <v>27</v>
      </c>
      <c r="C4677" t="s">
        <v>5916</v>
      </c>
      <c r="D4677" s="7">
        <v>40713</v>
      </c>
      <c r="E4677" t="s">
        <v>111</v>
      </c>
      <c r="F4677" t="s">
        <v>10413</v>
      </c>
      <c r="G4677" t="s">
        <v>111</v>
      </c>
      <c r="H4677" t="s">
        <v>24</v>
      </c>
      <c r="I4677" t="s">
        <v>10323</v>
      </c>
      <c r="K4677" t="s">
        <v>5941</v>
      </c>
      <c r="L4677" t="s">
        <v>5942</v>
      </c>
    </row>
    <row r="4678" spans="1:14" hidden="1" x14ac:dyDescent="0.25">
      <c r="A4678">
        <v>68</v>
      </c>
      <c r="B4678">
        <v>28</v>
      </c>
      <c r="C4678" t="s">
        <v>5916</v>
      </c>
      <c r="D4678" s="7">
        <v>40713</v>
      </c>
      <c r="E4678" t="s">
        <v>111</v>
      </c>
      <c r="F4678" t="s">
        <v>10413</v>
      </c>
      <c r="G4678" t="s">
        <v>111</v>
      </c>
      <c r="H4678" t="s">
        <v>10</v>
      </c>
      <c r="I4678" t="s">
        <v>113</v>
      </c>
      <c r="K4678" t="s">
        <v>5943</v>
      </c>
      <c r="L4678" t="s">
        <v>5944</v>
      </c>
    </row>
    <row r="4679" spans="1:14" hidden="1" x14ac:dyDescent="0.25">
      <c r="A4679">
        <v>68</v>
      </c>
      <c r="B4679">
        <v>29</v>
      </c>
      <c r="C4679" t="s">
        <v>5916</v>
      </c>
      <c r="D4679" s="7">
        <v>40713</v>
      </c>
      <c r="E4679" t="s">
        <v>111</v>
      </c>
      <c r="F4679" t="s">
        <v>10413</v>
      </c>
      <c r="G4679" t="s">
        <v>111</v>
      </c>
      <c r="H4679" t="s">
        <v>10</v>
      </c>
      <c r="I4679" t="s">
        <v>118</v>
      </c>
      <c r="K4679" t="s">
        <v>5944</v>
      </c>
      <c r="L4679" t="s">
        <v>5945</v>
      </c>
    </row>
    <row r="4680" spans="1:14" hidden="1" x14ac:dyDescent="0.25">
      <c r="A4680">
        <v>68</v>
      </c>
      <c r="B4680">
        <v>30</v>
      </c>
      <c r="C4680" t="s">
        <v>5916</v>
      </c>
      <c r="D4680" s="7">
        <v>40713</v>
      </c>
      <c r="E4680" t="s">
        <v>111</v>
      </c>
      <c r="F4680" t="s">
        <v>10413</v>
      </c>
      <c r="G4680" t="s">
        <v>111</v>
      </c>
      <c r="H4680" t="s">
        <v>10</v>
      </c>
      <c r="I4680" t="s">
        <v>118</v>
      </c>
      <c r="K4680" t="s">
        <v>5945</v>
      </c>
      <c r="L4680" t="s">
        <v>5946</v>
      </c>
    </row>
    <row r="4681" spans="1:14" hidden="1" x14ac:dyDescent="0.25">
      <c r="A4681">
        <v>68</v>
      </c>
      <c r="B4681">
        <v>31</v>
      </c>
      <c r="C4681" t="s">
        <v>5916</v>
      </c>
      <c r="D4681" s="7">
        <v>40713</v>
      </c>
      <c r="E4681" t="s">
        <v>111</v>
      </c>
      <c r="F4681" t="s">
        <v>10413</v>
      </c>
      <c r="G4681" t="s">
        <v>111</v>
      </c>
      <c r="H4681" t="s">
        <v>10</v>
      </c>
      <c r="I4681" t="s">
        <v>11</v>
      </c>
      <c r="K4681" t="s">
        <v>5946</v>
      </c>
      <c r="L4681" t="s">
        <v>5947</v>
      </c>
    </row>
    <row r="4682" spans="1:14" hidden="1" x14ac:dyDescent="0.25">
      <c r="A4682">
        <v>68</v>
      </c>
      <c r="B4682">
        <v>32</v>
      </c>
      <c r="C4682" t="s">
        <v>5916</v>
      </c>
      <c r="D4682" s="7">
        <v>40713</v>
      </c>
      <c r="E4682" t="s">
        <v>111</v>
      </c>
      <c r="F4682" t="s">
        <v>10413</v>
      </c>
      <c r="G4682" t="s">
        <v>111</v>
      </c>
      <c r="H4682" t="s">
        <v>10</v>
      </c>
      <c r="I4682" t="s">
        <v>14</v>
      </c>
      <c r="K4682" t="s">
        <v>5947</v>
      </c>
      <c r="L4682" t="s">
        <v>5948</v>
      </c>
    </row>
    <row r="4683" spans="1:14" hidden="1" x14ac:dyDescent="0.25">
      <c r="A4683">
        <v>68</v>
      </c>
      <c r="B4683">
        <v>33</v>
      </c>
      <c r="C4683" t="s">
        <v>5916</v>
      </c>
      <c r="D4683" s="7">
        <v>40713</v>
      </c>
      <c r="E4683" t="s">
        <v>111</v>
      </c>
      <c r="F4683" t="s">
        <v>10413</v>
      </c>
      <c r="G4683" t="s">
        <v>111</v>
      </c>
      <c r="H4683" t="s">
        <v>17</v>
      </c>
      <c r="I4683" t="s">
        <v>18</v>
      </c>
      <c r="K4683" t="s">
        <v>5948</v>
      </c>
      <c r="L4683" t="s">
        <v>3772</v>
      </c>
    </row>
    <row r="4684" spans="1:14" hidden="1" x14ac:dyDescent="0.25">
      <c r="A4684">
        <v>68</v>
      </c>
      <c r="B4684">
        <v>34</v>
      </c>
      <c r="C4684" t="s">
        <v>5916</v>
      </c>
      <c r="D4684" s="7">
        <v>40713</v>
      </c>
      <c r="E4684" t="s">
        <v>111</v>
      </c>
      <c r="F4684" t="s">
        <v>10413</v>
      </c>
      <c r="G4684" t="s">
        <v>111</v>
      </c>
      <c r="H4684" t="s">
        <v>10</v>
      </c>
      <c r="I4684" t="s">
        <v>14</v>
      </c>
      <c r="K4684" t="s">
        <v>3772</v>
      </c>
      <c r="L4684" t="s">
        <v>5949</v>
      </c>
    </row>
    <row r="4685" spans="1:14" hidden="1" x14ac:dyDescent="0.25">
      <c r="A4685">
        <v>68</v>
      </c>
      <c r="B4685">
        <v>35</v>
      </c>
      <c r="C4685" t="s">
        <v>5916</v>
      </c>
      <c r="D4685" s="7">
        <v>40713</v>
      </c>
      <c r="E4685" t="s">
        <v>111</v>
      </c>
      <c r="F4685" t="s">
        <v>10413</v>
      </c>
      <c r="G4685" t="s">
        <v>111</v>
      </c>
      <c r="H4685" t="s">
        <v>17</v>
      </c>
      <c r="I4685" t="s">
        <v>101</v>
      </c>
      <c r="K4685" t="s">
        <v>5949</v>
      </c>
      <c r="L4685" t="s">
        <v>5950</v>
      </c>
    </row>
    <row r="4686" spans="1:14" hidden="1" x14ac:dyDescent="0.25">
      <c r="A4686">
        <v>68</v>
      </c>
      <c r="B4686">
        <v>36</v>
      </c>
      <c r="C4686" t="s">
        <v>5916</v>
      </c>
      <c r="D4686" s="7">
        <v>40713</v>
      </c>
      <c r="E4686" t="s">
        <v>111</v>
      </c>
      <c r="F4686" t="s">
        <v>10413</v>
      </c>
      <c r="G4686" t="s">
        <v>111</v>
      </c>
      <c r="H4686" t="s">
        <v>33</v>
      </c>
      <c r="I4686" t="s">
        <v>238</v>
      </c>
      <c r="K4686" t="s">
        <v>5950</v>
      </c>
      <c r="L4686" t="s">
        <v>5950</v>
      </c>
    </row>
    <row r="4687" spans="1:14" hidden="1" x14ac:dyDescent="0.25">
      <c r="A4687">
        <v>68</v>
      </c>
      <c r="B4687">
        <v>37</v>
      </c>
      <c r="C4687" t="s">
        <v>5916</v>
      </c>
      <c r="D4687" s="7">
        <v>40713</v>
      </c>
      <c r="E4687" t="s">
        <v>111</v>
      </c>
      <c r="F4687" t="s">
        <v>10413</v>
      </c>
      <c r="G4687" t="s">
        <v>111</v>
      </c>
      <c r="H4687" t="s">
        <v>33</v>
      </c>
      <c r="I4687" t="s">
        <v>123</v>
      </c>
      <c r="K4687" t="s">
        <v>5950</v>
      </c>
      <c r="L4687" t="s">
        <v>5951</v>
      </c>
    </row>
    <row r="4688" spans="1:14" hidden="1" x14ac:dyDescent="0.25">
      <c r="A4688">
        <v>68</v>
      </c>
      <c r="B4688">
        <v>38</v>
      </c>
      <c r="C4688" t="s">
        <v>5916</v>
      </c>
      <c r="D4688" s="7">
        <v>40713</v>
      </c>
      <c r="E4688" t="s">
        <v>111</v>
      </c>
      <c r="F4688" t="s">
        <v>10413</v>
      </c>
      <c r="G4688" t="s">
        <v>111</v>
      </c>
      <c r="H4688" t="s">
        <v>53</v>
      </c>
      <c r="I4688" t="s">
        <v>5952</v>
      </c>
      <c r="J4688" t="s">
        <v>92</v>
      </c>
      <c r="K4688" t="s">
        <v>5951</v>
      </c>
      <c r="L4688" t="s">
        <v>5953</v>
      </c>
      <c r="M4688" t="s">
        <v>313</v>
      </c>
      <c r="N4688">
        <v>4</v>
      </c>
    </row>
    <row r="4689" spans="1:14" hidden="1" x14ac:dyDescent="0.25">
      <c r="A4689">
        <v>68</v>
      </c>
      <c r="B4689">
        <v>39</v>
      </c>
      <c r="C4689" t="s">
        <v>5916</v>
      </c>
      <c r="D4689" s="7">
        <v>40713</v>
      </c>
      <c r="E4689" t="s">
        <v>111</v>
      </c>
      <c r="F4689" t="s">
        <v>10413</v>
      </c>
      <c r="G4689" t="s">
        <v>111</v>
      </c>
      <c r="H4689" t="s">
        <v>21</v>
      </c>
      <c r="I4689" t="s">
        <v>334</v>
      </c>
      <c r="K4689" t="s">
        <v>5953</v>
      </c>
      <c r="L4689" t="s">
        <v>5954</v>
      </c>
    </row>
    <row r="4690" spans="1:14" hidden="1" x14ac:dyDescent="0.25">
      <c r="A4690">
        <v>68</v>
      </c>
      <c r="B4690">
        <v>40</v>
      </c>
      <c r="C4690" t="s">
        <v>5916</v>
      </c>
      <c r="D4690" s="7">
        <v>40713</v>
      </c>
      <c r="E4690" t="s">
        <v>111</v>
      </c>
      <c r="F4690" t="s">
        <v>10413</v>
      </c>
      <c r="G4690" t="s">
        <v>111</v>
      </c>
      <c r="H4690" t="s">
        <v>24</v>
      </c>
      <c r="I4690" t="s">
        <v>10323</v>
      </c>
      <c r="K4690" t="s">
        <v>5955</v>
      </c>
      <c r="L4690" t="s">
        <v>5956</v>
      </c>
    </row>
    <row r="4691" spans="1:14" hidden="1" x14ac:dyDescent="0.25">
      <c r="A4691">
        <v>68</v>
      </c>
      <c r="B4691">
        <v>41</v>
      </c>
      <c r="C4691" t="s">
        <v>5916</v>
      </c>
      <c r="D4691" s="7">
        <v>40713</v>
      </c>
      <c r="E4691" t="s">
        <v>111</v>
      </c>
      <c r="F4691" t="s">
        <v>10413</v>
      </c>
      <c r="G4691" t="s">
        <v>111</v>
      </c>
      <c r="H4691" t="s">
        <v>10</v>
      </c>
      <c r="I4691" t="s">
        <v>118</v>
      </c>
      <c r="K4691" t="s">
        <v>5956</v>
      </c>
      <c r="L4691" t="s">
        <v>5957</v>
      </c>
    </row>
    <row r="4692" spans="1:14" hidden="1" x14ac:dyDescent="0.25">
      <c r="A4692">
        <v>68</v>
      </c>
      <c r="B4692">
        <v>42</v>
      </c>
      <c r="C4692" t="s">
        <v>5916</v>
      </c>
      <c r="D4692" s="7">
        <v>40713</v>
      </c>
      <c r="E4692" t="s">
        <v>111</v>
      </c>
      <c r="F4692" t="s">
        <v>10413</v>
      </c>
      <c r="G4692" t="s">
        <v>111</v>
      </c>
      <c r="H4692" t="s">
        <v>10</v>
      </c>
      <c r="I4692" t="s">
        <v>118</v>
      </c>
      <c r="K4692" t="s">
        <v>5957</v>
      </c>
      <c r="L4692" t="s">
        <v>5958</v>
      </c>
    </row>
    <row r="4693" spans="1:14" hidden="1" x14ac:dyDescent="0.25">
      <c r="A4693">
        <v>68</v>
      </c>
      <c r="B4693">
        <v>43</v>
      </c>
      <c r="C4693" t="s">
        <v>5916</v>
      </c>
      <c r="D4693" s="7">
        <v>40713</v>
      </c>
      <c r="E4693" t="s">
        <v>111</v>
      </c>
      <c r="F4693" t="s">
        <v>10413</v>
      </c>
      <c r="G4693" t="s">
        <v>111</v>
      </c>
      <c r="H4693" t="s">
        <v>1476</v>
      </c>
      <c r="I4693" t="s">
        <v>4859</v>
      </c>
      <c r="K4693" t="s">
        <v>5958</v>
      </c>
      <c r="L4693" t="s">
        <v>5959</v>
      </c>
    </row>
    <row r="4694" spans="1:14" hidden="1" x14ac:dyDescent="0.25">
      <c r="A4694">
        <v>68</v>
      </c>
      <c r="B4694">
        <v>44</v>
      </c>
      <c r="C4694" t="s">
        <v>5916</v>
      </c>
      <c r="D4694" s="7">
        <v>40713</v>
      </c>
      <c r="E4694" t="s">
        <v>111</v>
      </c>
      <c r="F4694" t="s">
        <v>10413</v>
      </c>
      <c r="G4694" t="s">
        <v>111</v>
      </c>
      <c r="H4694" t="s">
        <v>10</v>
      </c>
      <c r="I4694" t="s">
        <v>118</v>
      </c>
      <c r="K4694" t="s">
        <v>5959</v>
      </c>
      <c r="L4694" t="s">
        <v>5960</v>
      </c>
    </row>
    <row r="4695" spans="1:14" hidden="1" x14ac:dyDescent="0.25">
      <c r="A4695">
        <v>68</v>
      </c>
      <c r="B4695">
        <v>45</v>
      </c>
      <c r="C4695" t="s">
        <v>5916</v>
      </c>
      <c r="D4695" s="7">
        <v>40713</v>
      </c>
      <c r="E4695" t="s">
        <v>111</v>
      </c>
      <c r="F4695" t="s">
        <v>10413</v>
      </c>
      <c r="G4695" t="s">
        <v>111</v>
      </c>
      <c r="H4695" t="s">
        <v>17</v>
      </c>
      <c r="I4695" t="s">
        <v>120</v>
      </c>
      <c r="K4695" t="s">
        <v>5960</v>
      </c>
      <c r="L4695" t="s">
        <v>5960</v>
      </c>
    </row>
    <row r="4696" spans="1:14" hidden="1" x14ac:dyDescent="0.25">
      <c r="A4696">
        <v>68</v>
      </c>
      <c r="B4696">
        <v>46</v>
      </c>
      <c r="C4696" t="s">
        <v>5916</v>
      </c>
      <c r="D4696" s="7">
        <v>40713</v>
      </c>
      <c r="E4696" t="s">
        <v>111</v>
      </c>
      <c r="F4696" t="s">
        <v>10413</v>
      </c>
      <c r="G4696" t="s">
        <v>111</v>
      </c>
      <c r="H4696" t="s">
        <v>53</v>
      </c>
      <c r="I4696" t="s">
        <v>255</v>
      </c>
      <c r="K4696" t="s">
        <v>5960</v>
      </c>
      <c r="L4696" t="s">
        <v>5961</v>
      </c>
      <c r="M4696" t="s">
        <v>485</v>
      </c>
      <c r="N4696">
        <v>6</v>
      </c>
    </row>
    <row r="4697" spans="1:14" hidden="1" x14ac:dyDescent="0.25">
      <c r="A4697">
        <v>69</v>
      </c>
      <c r="B4697">
        <v>1</v>
      </c>
      <c r="C4697" t="s">
        <v>10412</v>
      </c>
      <c r="D4697" s="7">
        <v>40594</v>
      </c>
      <c r="E4697" t="s">
        <v>111</v>
      </c>
      <c r="F4697" t="s">
        <v>2918</v>
      </c>
      <c r="G4697" t="s">
        <v>111</v>
      </c>
      <c r="H4697" t="s">
        <v>10</v>
      </c>
      <c r="I4697" t="s">
        <v>113</v>
      </c>
      <c r="K4697" t="s">
        <v>5962</v>
      </c>
      <c r="L4697" t="s">
        <v>5963</v>
      </c>
    </row>
    <row r="4698" spans="1:14" hidden="1" x14ac:dyDescent="0.25">
      <c r="A4698">
        <v>69</v>
      </c>
      <c r="B4698">
        <v>2</v>
      </c>
      <c r="C4698" t="s">
        <v>10412</v>
      </c>
      <c r="D4698" s="7">
        <v>40594</v>
      </c>
      <c r="E4698" t="s">
        <v>111</v>
      </c>
      <c r="F4698" t="s">
        <v>2918</v>
      </c>
      <c r="G4698" t="s">
        <v>111</v>
      </c>
      <c r="H4698" t="s">
        <v>10</v>
      </c>
      <c r="I4698" t="s">
        <v>118</v>
      </c>
      <c r="K4698" t="s">
        <v>5963</v>
      </c>
      <c r="L4698" t="s">
        <v>5963</v>
      </c>
    </row>
    <row r="4699" spans="1:14" hidden="1" x14ac:dyDescent="0.25">
      <c r="A4699">
        <v>69</v>
      </c>
      <c r="B4699">
        <v>3</v>
      </c>
      <c r="C4699" t="s">
        <v>10412</v>
      </c>
      <c r="D4699" s="7">
        <v>40594</v>
      </c>
      <c r="E4699" t="s">
        <v>111</v>
      </c>
      <c r="F4699" t="s">
        <v>2918</v>
      </c>
      <c r="G4699" t="s">
        <v>111</v>
      </c>
      <c r="H4699" t="s">
        <v>17</v>
      </c>
      <c r="I4699" t="s">
        <v>18</v>
      </c>
      <c r="K4699" t="s">
        <v>5963</v>
      </c>
      <c r="L4699" t="s">
        <v>5964</v>
      </c>
    </row>
    <row r="4700" spans="1:14" hidden="1" x14ac:dyDescent="0.25">
      <c r="A4700">
        <v>69</v>
      </c>
      <c r="B4700">
        <v>4</v>
      </c>
      <c r="C4700" t="s">
        <v>10412</v>
      </c>
      <c r="D4700" s="7">
        <v>40594</v>
      </c>
      <c r="E4700" t="s">
        <v>111</v>
      </c>
      <c r="F4700" t="s">
        <v>2918</v>
      </c>
      <c r="G4700" t="s">
        <v>111</v>
      </c>
      <c r="H4700" t="s">
        <v>10</v>
      </c>
      <c r="I4700" t="s">
        <v>118</v>
      </c>
      <c r="K4700" t="s">
        <v>5964</v>
      </c>
      <c r="L4700" t="s">
        <v>5965</v>
      </c>
    </row>
    <row r="4701" spans="1:14" hidden="1" x14ac:dyDescent="0.25">
      <c r="A4701">
        <v>69</v>
      </c>
      <c r="B4701">
        <v>5</v>
      </c>
      <c r="C4701" t="s">
        <v>10412</v>
      </c>
      <c r="D4701" s="7">
        <v>40594</v>
      </c>
      <c r="E4701" t="s">
        <v>111</v>
      </c>
      <c r="F4701" t="s">
        <v>2918</v>
      </c>
      <c r="G4701" t="s">
        <v>111</v>
      </c>
      <c r="H4701" t="s">
        <v>10</v>
      </c>
      <c r="I4701" t="s">
        <v>11</v>
      </c>
      <c r="K4701" t="s">
        <v>5965</v>
      </c>
      <c r="L4701" t="s">
        <v>5965</v>
      </c>
    </row>
    <row r="4702" spans="1:14" hidden="1" x14ac:dyDescent="0.25">
      <c r="A4702">
        <v>69</v>
      </c>
      <c r="B4702">
        <v>6</v>
      </c>
      <c r="C4702" t="s">
        <v>10412</v>
      </c>
      <c r="D4702" s="7">
        <v>40594</v>
      </c>
      <c r="E4702" t="s">
        <v>111</v>
      </c>
      <c r="F4702" t="s">
        <v>2918</v>
      </c>
      <c r="G4702" t="s">
        <v>111</v>
      </c>
      <c r="H4702" t="s">
        <v>1476</v>
      </c>
      <c r="I4702" t="s">
        <v>4820</v>
      </c>
      <c r="K4702" t="s">
        <v>5965</v>
      </c>
      <c r="L4702" t="s">
        <v>5966</v>
      </c>
    </row>
    <row r="4703" spans="1:14" hidden="1" x14ac:dyDescent="0.25">
      <c r="A4703">
        <v>69</v>
      </c>
      <c r="B4703">
        <v>7</v>
      </c>
      <c r="C4703" t="s">
        <v>10412</v>
      </c>
      <c r="D4703" s="7">
        <v>40594</v>
      </c>
      <c r="E4703" t="s">
        <v>111</v>
      </c>
      <c r="F4703" t="s">
        <v>2918</v>
      </c>
      <c r="G4703" t="s">
        <v>111</v>
      </c>
      <c r="H4703" t="s">
        <v>17</v>
      </c>
      <c r="I4703" t="s">
        <v>120</v>
      </c>
      <c r="K4703" t="s">
        <v>5966</v>
      </c>
      <c r="L4703" t="s">
        <v>5967</v>
      </c>
    </row>
    <row r="4704" spans="1:14" hidden="1" x14ac:dyDescent="0.25">
      <c r="A4704">
        <v>69</v>
      </c>
      <c r="B4704">
        <v>8</v>
      </c>
      <c r="C4704" t="s">
        <v>10412</v>
      </c>
      <c r="D4704" s="7">
        <v>40594</v>
      </c>
      <c r="E4704" t="s">
        <v>111</v>
      </c>
      <c r="F4704" t="s">
        <v>2918</v>
      </c>
      <c r="G4704" t="s">
        <v>111</v>
      </c>
      <c r="H4704" t="s">
        <v>10</v>
      </c>
      <c r="I4704" t="s">
        <v>113</v>
      </c>
      <c r="K4704" t="s">
        <v>5967</v>
      </c>
      <c r="L4704" t="s">
        <v>5968</v>
      </c>
    </row>
    <row r="4705" spans="1:14" hidden="1" x14ac:dyDescent="0.25">
      <c r="A4705">
        <v>69</v>
      </c>
      <c r="B4705">
        <v>9</v>
      </c>
      <c r="C4705" t="s">
        <v>10412</v>
      </c>
      <c r="D4705" s="7">
        <v>40594</v>
      </c>
      <c r="E4705" t="s">
        <v>111</v>
      </c>
      <c r="F4705" t="s">
        <v>2918</v>
      </c>
      <c r="G4705" t="s">
        <v>111</v>
      </c>
      <c r="H4705" t="s">
        <v>10</v>
      </c>
      <c r="I4705" t="s">
        <v>118</v>
      </c>
      <c r="K4705" t="s">
        <v>5968</v>
      </c>
      <c r="L4705" t="s">
        <v>5969</v>
      </c>
    </row>
    <row r="4706" spans="1:14" hidden="1" x14ac:dyDescent="0.25">
      <c r="A4706">
        <v>69</v>
      </c>
      <c r="B4706">
        <v>10</v>
      </c>
      <c r="C4706" t="s">
        <v>10412</v>
      </c>
      <c r="D4706" s="7">
        <v>40594</v>
      </c>
      <c r="E4706" t="s">
        <v>111</v>
      </c>
      <c r="F4706" t="s">
        <v>2918</v>
      </c>
      <c r="G4706" t="s">
        <v>111</v>
      </c>
      <c r="H4706" t="s">
        <v>17</v>
      </c>
      <c r="I4706" t="s">
        <v>48</v>
      </c>
      <c r="K4706" t="s">
        <v>5969</v>
      </c>
      <c r="L4706" t="s">
        <v>5970</v>
      </c>
    </row>
    <row r="4707" spans="1:14" hidden="1" x14ac:dyDescent="0.25">
      <c r="A4707">
        <v>69</v>
      </c>
      <c r="B4707">
        <v>11</v>
      </c>
      <c r="C4707" t="s">
        <v>10412</v>
      </c>
      <c r="D4707" s="7">
        <v>40594</v>
      </c>
      <c r="E4707" t="s">
        <v>111</v>
      </c>
      <c r="F4707" t="s">
        <v>2918</v>
      </c>
      <c r="G4707" t="s">
        <v>111</v>
      </c>
      <c r="H4707" t="s">
        <v>10</v>
      </c>
      <c r="I4707" t="s">
        <v>14</v>
      </c>
      <c r="K4707" t="s">
        <v>5970</v>
      </c>
      <c r="L4707" t="s">
        <v>5971</v>
      </c>
    </row>
    <row r="4708" spans="1:14" hidden="1" x14ac:dyDescent="0.25">
      <c r="A4708">
        <v>69</v>
      </c>
      <c r="B4708">
        <v>12</v>
      </c>
      <c r="C4708" t="s">
        <v>10412</v>
      </c>
      <c r="D4708" s="7">
        <v>40594</v>
      </c>
      <c r="E4708" t="s">
        <v>111</v>
      </c>
      <c r="F4708" t="s">
        <v>2918</v>
      </c>
      <c r="G4708" t="s">
        <v>111</v>
      </c>
      <c r="H4708" t="s">
        <v>17</v>
      </c>
      <c r="I4708" t="s">
        <v>120</v>
      </c>
      <c r="K4708" t="s">
        <v>5971</v>
      </c>
      <c r="L4708" t="s">
        <v>5972</v>
      </c>
    </row>
    <row r="4709" spans="1:14" hidden="1" x14ac:dyDescent="0.25">
      <c r="A4709">
        <v>69</v>
      </c>
      <c r="B4709">
        <v>13</v>
      </c>
      <c r="C4709" t="s">
        <v>10412</v>
      </c>
      <c r="D4709" s="7">
        <v>40594</v>
      </c>
      <c r="E4709" t="s">
        <v>111</v>
      </c>
      <c r="F4709" t="s">
        <v>2918</v>
      </c>
      <c r="G4709" t="s">
        <v>111</v>
      </c>
      <c r="H4709" t="s">
        <v>53</v>
      </c>
      <c r="I4709" t="s">
        <v>91</v>
      </c>
      <c r="J4709" t="s">
        <v>80</v>
      </c>
      <c r="K4709" t="s">
        <v>5972</v>
      </c>
      <c r="L4709" t="s">
        <v>5972</v>
      </c>
      <c r="N4709">
        <v>2</v>
      </c>
    </row>
    <row r="4710" spans="1:14" hidden="1" x14ac:dyDescent="0.25">
      <c r="A4710">
        <v>69</v>
      </c>
      <c r="B4710">
        <v>14</v>
      </c>
      <c r="C4710" t="s">
        <v>10412</v>
      </c>
      <c r="D4710" s="7">
        <v>40594</v>
      </c>
      <c r="E4710" t="s">
        <v>111</v>
      </c>
      <c r="F4710" t="s">
        <v>2918</v>
      </c>
      <c r="G4710" t="s">
        <v>111</v>
      </c>
      <c r="H4710" t="s">
        <v>53</v>
      </c>
      <c r="I4710" t="s">
        <v>255</v>
      </c>
      <c r="J4710" t="s">
        <v>80</v>
      </c>
      <c r="K4710" t="s">
        <v>5973</v>
      </c>
      <c r="L4710" t="s">
        <v>5974</v>
      </c>
      <c r="N4710">
        <v>9</v>
      </c>
    </row>
    <row r="4711" spans="1:14" hidden="1" x14ac:dyDescent="0.25">
      <c r="A4711">
        <v>69</v>
      </c>
      <c r="B4711">
        <v>15</v>
      </c>
      <c r="C4711" t="s">
        <v>10412</v>
      </c>
      <c r="D4711" s="7">
        <v>40594</v>
      </c>
      <c r="E4711" t="s">
        <v>111</v>
      </c>
      <c r="F4711" t="s">
        <v>2918</v>
      </c>
      <c r="G4711" t="s">
        <v>111</v>
      </c>
      <c r="H4711" t="s">
        <v>21</v>
      </c>
      <c r="I4711" t="s">
        <v>334</v>
      </c>
      <c r="K4711" t="s">
        <v>5975</v>
      </c>
      <c r="L4711" t="s">
        <v>5976</v>
      </c>
    </row>
    <row r="4712" spans="1:14" hidden="1" x14ac:dyDescent="0.25">
      <c r="A4712">
        <v>69</v>
      </c>
      <c r="B4712">
        <v>16</v>
      </c>
      <c r="C4712" t="s">
        <v>10412</v>
      </c>
      <c r="D4712" s="7">
        <v>40594</v>
      </c>
      <c r="E4712" t="s">
        <v>111</v>
      </c>
      <c r="F4712" t="s">
        <v>2918</v>
      </c>
      <c r="G4712" t="s">
        <v>111</v>
      </c>
      <c r="H4712" t="s">
        <v>24</v>
      </c>
      <c r="I4712" t="s">
        <v>10323</v>
      </c>
      <c r="K4712" t="s">
        <v>5977</v>
      </c>
      <c r="L4712" t="s">
        <v>5978</v>
      </c>
    </row>
    <row r="4713" spans="1:14" hidden="1" x14ac:dyDescent="0.25">
      <c r="A4713">
        <v>69</v>
      </c>
      <c r="B4713">
        <v>17</v>
      </c>
      <c r="C4713" t="s">
        <v>10412</v>
      </c>
      <c r="D4713" s="7">
        <v>40594</v>
      </c>
      <c r="E4713" t="s">
        <v>111</v>
      </c>
      <c r="F4713" t="s">
        <v>2918</v>
      </c>
      <c r="G4713" t="s">
        <v>111</v>
      </c>
      <c r="H4713" t="s">
        <v>10</v>
      </c>
      <c r="I4713" t="s">
        <v>118</v>
      </c>
      <c r="K4713" t="s">
        <v>5979</v>
      </c>
      <c r="L4713" t="s">
        <v>5980</v>
      </c>
    </row>
    <row r="4714" spans="1:14" hidden="1" x14ac:dyDescent="0.25">
      <c r="A4714">
        <v>69</v>
      </c>
      <c r="B4714">
        <v>18</v>
      </c>
      <c r="C4714" t="s">
        <v>10412</v>
      </c>
      <c r="D4714" s="7">
        <v>40594</v>
      </c>
      <c r="E4714" t="s">
        <v>111</v>
      </c>
      <c r="F4714" t="s">
        <v>2918</v>
      </c>
      <c r="G4714" t="s">
        <v>111</v>
      </c>
      <c r="H4714" t="s">
        <v>10</v>
      </c>
      <c r="I4714" t="s">
        <v>14</v>
      </c>
      <c r="K4714" t="s">
        <v>5980</v>
      </c>
      <c r="L4714" t="s">
        <v>5981</v>
      </c>
    </row>
    <row r="4715" spans="1:14" hidden="1" x14ac:dyDescent="0.25">
      <c r="A4715">
        <v>69</v>
      </c>
      <c r="B4715">
        <v>19</v>
      </c>
      <c r="C4715" t="s">
        <v>10412</v>
      </c>
      <c r="D4715" s="7">
        <v>40594</v>
      </c>
      <c r="E4715" t="s">
        <v>111</v>
      </c>
      <c r="F4715" t="s">
        <v>2918</v>
      </c>
      <c r="G4715" t="s">
        <v>111</v>
      </c>
      <c r="H4715" t="s">
        <v>17</v>
      </c>
      <c r="I4715" t="s">
        <v>292</v>
      </c>
      <c r="K4715" t="s">
        <v>5981</v>
      </c>
      <c r="L4715" t="s">
        <v>5982</v>
      </c>
    </row>
    <row r="4716" spans="1:14" hidden="1" x14ac:dyDescent="0.25">
      <c r="A4716">
        <v>69</v>
      </c>
      <c r="B4716">
        <v>20</v>
      </c>
      <c r="C4716" t="s">
        <v>10412</v>
      </c>
      <c r="D4716" s="7">
        <v>40594</v>
      </c>
      <c r="E4716" t="s">
        <v>111</v>
      </c>
      <c r="F4716" t="s">
        <v>2918</v>
      </c>
      <c r="G4716" t="s">
        <v>111</v>
      </c>
      <c r="H4716" t="s">
        <v>17</v>
      </c>
      <c r="I4716" t="s">
        <v>101</v>
      </c>
      <c r="K4716" t="s">
        <v>5983</v>
      </c>
      <c r="L4716" t="s">
        <v>5984</v>
      </c>
    </row>
    <row r="4717" spans="1:14" hidden="1" x14ac:dyDescent="0.25">
      <c r="A4717">
        <v>69</v>
      </c>
      <c r="B4717">
        <v>21</v>
      </c>
      <c r="C4717" t="s">
        <v>10412</v>
      </c>
      <c r="D4717" s="7">
        <v>40594</v>
      </c>
      <c r="E4717" t="s">
        <v>111</v>
      </c>
      <c r="F4717" t="s">
        <v>2918</v>
      </c>
      <c r="G4717" t="s">
        <v>111</v>
      </c>
      <c r="H4717" t="s">
        <v>53</v>
      </c>
      <c r="I4717" t="s">
        <v>5985</v>
      </c>
      <c r="J4717" t="s">
        <v>80</v>
      </c>
      <c r="K4717" t="s">
        <v>5986</v>
      </c>
      <c r="L4717" t="s">
        <v>5986</v>
      </c>
      <c r="N4717">
        <v>6</v>
      </c>
    </row>
    <row r="4718" spans="1:14" hidden="1" x14ac:dyDescent="0.25">
      <c r="A4718">
        <v>69</v>
      </c>
      <c r="B4718">
        <v>22</v>
      </c>
      <c r="C4718" t="s">
        <v>10412</v>
      </c>
      <c r="D4718" s="7">
        <v>40594</v>
      </c>
      <c r="E4718" t="s">
        <v>111</v>
      </c>
      <c r="F4718" t="s">
        <v>2918</v>
      </c>
      <c r="G4718" t="s">
        <v>111</v>
      </c>
      <c r="H4718" t="s">
        <v>17</v>
      </c>
      <c r="I4718" t="s">
        <v>292</v>
      </c>
      <c r="K4718" t="s">
        <v>5986</v>
      </c>
      <c r="L4718" t="s">
        <v>5987</v>
      </c>
    </row>
    <row r="4719" spans="1:14" hidden="1" x14ac:dyDescent="0.25">
      <c r="A4719">
        <v>69</v>
      </c>
      <c r="B4719">
        <v>23</v>
      </c>
      <c r="C4719" t="s">
        <v>10412</v>
      </c>
      <c r="D4719" s="7">
        <v>40594</v>
      </c>
      <c r="E4719" t="s">
        <v>111</v>
      </c>
      <c r="F4719" t="s">
        <v>2918</v>
      </c>
      <c r="G4719" t="s">
        <v>111</v>
      </c>
      <c r="H4719" t="s">
        <v>17</v>
      </c>
      <c r="I4719" t="s">
        <v>73</v>
      </c>
      <c r="K4719" t="s">
        <v>5987</v>
      </c>
      <c r="L4719" t="s">
        <v>5988</v>
      </c>
    </row>
    <row r="4720" spans="1:14" hidden="1" x14ac:dyDescent="0.25">
      <c r="A4720">
        <v>69</v>
      </c>
      <c r="B4720">
        <v>24</v>
      </c>
      <c r="C4720" t="s">
        <v>10412</v>
      </c>
      <c r="D4720" s="7">
        <v>40594</v>
      </c>
      <c r="E4720" t="s">
        <v>111</v>
      </c>
      <c r="F4720" t="s">
        <v>2918</v>
      </c>
      <c r="G4720" t="s">
        <v>111</v>
      </c>
      <c r="H4720" t="s">
        <v>53</v>
      </c>
      <c r="I4720" t="s">
        <v>91</v>
      </c>
      <c r="J4720" t="s">
        <v>80</v>
      </c>
      <c r="K4720" t="s">
        <v>5988</v>
      </c>
      <c r="L4720" t="s">
        <v>5989</v>
      </c>
      <c r="N4720">
        <v>8</v>
      </c>
    </row>
    <row r="4721" spans="1:14" hidden="1" x14ac:dyDescent="0.25">
      <c r="A4721">
        <v>69</v>
      </c>
      <c r="B4721">
        <v>25</v>
      </c>
      <c r="C4721" t="s">
        <v>10412</v>
      </c>
      <c r="D4721" s="7">
        <v>40594</v>
      </c>
      <c r="E4721" t="s">
        <v>111</v>
      </c>
      <c r="F4721" t="s">
        <v>2918</v>
      </c>
      <c r="G4721" t="s">
        <v>111</v>
      </c>
      <c r="H4721" t="s">
        <v>33</v>
      </c>
      <c r="I4721" t="s">
        <v>161</v>
      </c>
      <c r="K4721" t="s">
        <v>5990</v>
      </c>
      <c r="L4721" t="s">
        <v>5990</v>
      </c>
    </row>
    <row r="4722" spans="1:14" hidden="1" x14ac:dyDescent="0.25">
      <c r="A4722">
        <v>69</v>
      </c>
      <c r="B4722">
        <v>26</v>
      </c>
      <c r="C4722" t="s">
        <v>10412</v>
      </c>
      <c r="D4722" s="7">
        <v>40594</v>
      </c>
      <c r="E4722" t="s">
        <v>111</v>
      </c>
      <c r="F4722" t="s">
        <v>2918</v>
      </c>
      <c r="G4722" t="s">
        <v>111</v>
      </c>
      <c r="H4722" t="s">
        <v>21</v>
      </c>
      <c r="I4722" t="s">
        <v>22</v>
      </c>
      <c r="K4722" t="s">
        <v>5990</v>
      </c>
      <c r="L4722" t="s">
        <v>5991</v>
      </c>
    </row>
    <row r="4723" spans="1:14" hidden="1" x14ac:dyDescent="0.25">
      <c r="A4723">
        <v>69</v>
      </c>
      <c r="B4723">
        <v>27</v>
      </c>
      <c r="C4723" t="s">
        <v>10412</v>
      </c>
      <c r="D4723" s="7">
        <v>40594</v>
      </c>
      <c r="E4723" t="s">
        <v>111</v>
      </c>
      <c r="F4723" t="s">
        <v>2918</v>
      </c>
      <c r="G4723" t="s">
        <v>111</v>
      </c>
      <c r="H4723" t="s">
        <v>24</v>
      </c>
      <c r="I4723" t="s">
        <v>10323</v>
      </c>
      <c r="K4723" t="s">
        <v>5992</v>
      </c>
      <c r="L4723" t="s">
        <v>5993</v>
      </c>
    </row>
    <row r="4724" spans="1:14" hidden="1" x14ac:dyDescent="0.25">
      <c r="A4724">
        <v>69</v>
      </c>
      <c r="B4724">
        <v>28</v>
      </c>
      <c r="C4724" t="s">
        <v>10412</v>
      </c>
      <c r="D4724" s="7">
        <v>40594</v>
      </c>
      <c r="E4724" t="s">
        <v>111</v>
      </c>
      <c r="F4724" t="s">
        <v>2918</v>
      </c>
      <c r="G4724" t="s">
        <v>111</v>
      </c>
      <c r="H4724" t="s">
        <v>10</v>
      </c>
      <c r="I4724" t="s">
        <v>14</v>
      </c>
      <c r="K4724" t="s">
        <v>5993</v>
      </c>
      <c r="L4724" t="s">
        <v>5994</v>
      </c>
    </row>
    <row r="4725" spans="1:14" hidden="1" x14ac:dyDescent="0.25">
      <c r="A4725">
        <v>69</v>
      </c>
      <c r="B4725">
        <v>29</v>
      </c>
      <c r="C4725" t="s">
        <v>10412</v>
      </c>
      <c r="D4725" s="7">
        <v>40594</v>
      </c>
      <c r="E4725" t="s">
        <v>111</v>
      </c>
      <c r="F4725" t="s">
        <v>2918</v>
      </c>
      <c r="G4725" t="s">
        <v>111</v>
      </c>
      <c r="H4725" t="s">
        <v>17</v>
      </c>
      <c r="I4725" t="s">
        <v>101</v>
      </c>
      <c r="K4725" t="s">
        <v>5994</v>
      </c>
      <c r="L4725" t="s">
        <v>5995</v>
      </c>
    </row>
    <row r="4726" spans="1:14" hidden="1" x14ac:dyDescent="0.25">
      <c r="A4726">
        <v>69</v>
      </c>
      <c r="B4726">
        <v>30</v>
      </c>
      <c r="C4726" t="s">
        <v>10412</v>
      </c>
      <c r="D4726" s="7">
        <v>40594</v>
      </c>
      <c r="E4726" t="s">
        <v>111</v>
      </c>
      <c r="F4726" t="s">
        <v>2918</v>
      </c>
      <c r="G4726" t="s">
        <v>111</v>
      </c>
      <c r="H4726" t="s">
        <v>17</v>
      </c>
      <c r="I4726" t="s">
        <v>73</v>
      </c>
      <c r="K4726" t="s">
        <v>5995</v>
      </c>
      <c r="L4726" t="s">
        <v>5996</v>
      </c>
    </row>
    <row r="4727" spans="1:14" hidden="1" x14ac:dyDescent="0.25">
      <c r="A4727">
        <v>69</v>
      </c>
      <c r="B4727">
        <v>31</v>
      </c>
      <c r="C4727" t="s">
        <v>10412</v>
      </c>
      <c r="D4727" s="7">
        <v>40594</v>
      </c>
      <c r="E4727" t="s">
        <v>111</v>
      </c>
      <c r="F4727" t="s">
        <v>2918</v>
      </c>
      <c r="G4727" t="s">
        <v>111</v>
      </c>
      <c r="H4727" t="s">
        <v>53</v>
      </c>
      <c r="I4727" t="s">
        <v>79</v>
      </c>
      <c r="J4727" t="s">
        <v>80</v>
      </c>
      <c r="K4727" t="s">
        <v>5996</v>
      </c>
      <c r="L4727" t="s">
        <v>5997</v>
      </c>
      <c r="N4727">
        <v>4</v>
      </c>
    </row>
    <row r="4728" spans="1:14" hidden="1" x14ac:dyDescent="0.25">
      <c r="A4728">
        <v>69</v>
      </c>
      <c r="B4728">
        <v>32</v>
      </c>
      <c r="C4728" t="s">
        <v>10412</v>
      </c>
      <c r="D4728" s="7">
        <v>40594</v>
      </c>
      <c r="E4728" t="s">
        <v>111</v>
      </c>
      <c r="F4728" t="s">
        <v>2918</v>
      </c>
      <c r="G4728" t="s">
        <v>111</v>
      </c>
      <c r="H4728" t="s">
        <v>21</v>
      </c>
      <c r="I4728" t="s">
        <v>10321</v>
      </c>
      <c r="K4728" t="s">
        <v>5997</v>
      </c>
      <c r="L4728" t="s">
        <v>5998</v>
      </c>
    </row>
    <row r="4729" spans="1:14" hidden="1" x14ac:dyDescent="0.25">
      <c r="A4729">
        <v>69</v>
      </c>
      <c r="B4729">
        <v>33</v>
      </c>
      <c r="C4729" t="s">
        <v>10412</v>
      </c>
      <c r="D4729" s="7">
        <v>40594</v>
      </c>
      <c r="E4729" t="s">
        <v>111</v>
      </c>
      <c r="F4729" t="s">
        <v>2918</v>
      </c>
      <c r="G4729" t="s">
        <v>111</v>
      </c>
      <c r="H4729" t="s">
        <v>24</v>
      </c>
      <c r="I4729" t="s">
        <v>10323</v>
      </c>
      <c r="K4729" t="s">
        <v>5999</v>
      </c>
      <c r="L4729" t="s">
        <v>6000</v>
      </c>
    </row>
    <row r="4730" spans="1:14" hidden="1" x14ac:dyDescent="0.25">
      <c r="A4730">
        <v>69</v>
      </c>
      <c r="B4730">
        <v>34</v>
      </c>
      <c r="C4730" t="s">
        <v>10412</v>
      </c>
      <c r="D4730" s="7">
        <v>40594</v>
      </c>
      <c r="E4730" t="s">
        <v>111</v>
      </c>
      <c r="F4730" t="s">
        <v>2918</v>
      </c>
      <c r="G4730" t="s">
        <v>111</v>
      </c>
      <c r="H4730" t="s">
        <v>10</v>
      </c>
      <c r="I4730" t="s">
        <v>14</v>
      </c>
      <c r="K4730" t="s">
        <v>6001</v>
      </c>
      <c r="L4730" t="s">
        <v>6002</v>
      </c>
    </row>
    <row r="4731" spans="1:14" hidden="1" x14ac:dyDescent="0.25">
      <c r="A4731">
        <v>69</v>
      </c>
      <c r="B4731">
        <v>35</v>
      </c>
      <c r="C4731" t="s">
        <v>10412</v>
      </c>
      <c r="D4731" s="7">
        <v>40594</v>
      </c>
      <c r="E4731" t="s">
        <v>111</v>
      </c>
      <c r="F4731" t="s">
        <v>2918</v>
      </c>
      <c r="G4731" t="s">
        <v>111</v>
      </c>
      <c r="H4731" t="s">
        <v>17</v>
      </c>
      <c r="I4731" t="s">
        <v>73</v>
      </c>
      <c r="K4731" t="s">
        <v>6002</v>
      </c>
      <c r="L4731" t="s">
        <v>6003</v>
      </c>
    </row>
    <row r="4732" spans="1:14" hidden="1" x14ac:dyDescent="0.25">
      <c r="A4732">
        <v>69</v>
      </c>
      <c r="B4732">
        <v>36</v>
      </c>
      <c r="C4732" t="s">
        <v>10412</v>
      </c>
      <c r="D4732" s="7">
        <v>40594</v>
      </c>
      <c r="E4732" t="s">
        <v>111</v>
      </c>
      <c r="F4732" t="s">
        <v>2918</v>
      </c>
      <c r="G4732" t="s">
        <v>111</v>
      </c>
      <c r="H4732" t="s">
        <v>53</v>
      </c>
      <c r="I4732" t="s">
        <v>1886</v>
      </c>
      <c r="J4732" t="s">
        <v>80</v>
      </c>
      <c r="K4732" t="s">
        <v>6003</v>
      </c>
      <c r="L4732" t="s">
        <v>6004</v>
      </c>
      <c r="N4732">
        <v>6</v>
      </c>
    </row>
    <row r="4733" spans="1:14" hidden="1" x14ac:dyDescent="0.25">
      <c r="A4733">
        <v>69</v>
      </c>
      <c r="B4733">
        <v>37</v>
      </c>
      <c r="C4733" t="s">
        <v>10412</v>
      </c>
      <c r="D4733" s="7">
        <v>40594</v>
      </c>
      <c r="E4733" t="s">
        <v>111</v>
      </c>
      <c r="F4733" t="s">
        <v>2918</v>
      </c>
      <c r="G4733" t="s">
        <v>111</v>
      </c>
      <c r="H4733" t="s">
        <v>17</v>
      </c>
      <c r="I4733" t="s">
        <v>292</v>
      </c>
      <c r="K4733" t="s">
        <v>6004</v>
      </c>
      <c r="L4733" t="s">
        <v>6005</v>
      </c>
    </row>
    <row r="4734" spans="1:14" hidden="1" x14ac:dyDescent="0.25">
      <c r="A4734">
        <v>69</v>
      </c>
      <c r="B4734">
        <v>38</v>
      </c>
      <c r="C4734" t="s">
        <v>10412</v>
      </c>
      <c r="D4734" s="7">
        <v>40594</v>
      </c>
      <c r="E4734" t="s">
        <v>111</v>
      </c>
      <c r="F4734" t="s">
        <v>2918</v>
      </c>
      <c r="G4734" t="s">
        <v>111</v>
      </c>
      <c r="H4734" t="s">
        <v>17</v>
      </c>
      <c r="I4734" t="s">
        <v>73</v>
      </c>
      <c r="K4734" t="s">
        <v>6005</v>
      </c>
      <c r="L4734" t="s">
        <v>6006</v>
      </c>
    </row>
    <row r="4735" spans="1:14" hidden="1" x14ac:dyDescent="0.25">
      <c r="A4735">
        <v>69</v>
      </c>
      <c r="B4735">
        <v>39</v>
      </c>
      <c r="C4735" t="s">
        <v>10412</v>
      </c>
      <c r="D4735" s="7">
        <v>40594</v>
      </c>
      <c r="E4735" t="s">
        <v>111</v>
      </c>
      <c r="F4735" t="s">
        <v>2918</v>
      </c>
      <c r="G4735" t="s">
        <v>111</v>
      </c>
      <c r="H4735" t="s">
        <v>53</v>
      </c>
      <c r="I4735" t="s">
        <v>202</v>
      </c>
      <c r="J4735" t="s">
        <v>80</v>
      </c>
      <c r="K4735" t="s">
        <v>6006</v>
      </c>
      <c r="L4735" t="s">
        <v>6007</v>
      </c>
      <c r="N4735">
        <v>2</v>
      </c>
    </row>
    <row r="4736" spans="1:14" hidden="1" x14ac:dyDescent="0.25">
      <c r="A4736">
        <v>69</v>
      </c>
      <c r="B4736">
        <v>40</v>
      </c>
      <c r="C4736" t="s">
        <v>10412</v>
      </c>
      <c r="D4736" s="7">
        <v>40594</v>
      </c>
      <c r="E4736" t="s">
        <v>111</v>
      </c>
      <c r="F4736" t="s">
        <v>2918</v>
      </c>
      <c r="G4736" t="s">
        <v>111</v>
      </c>
      <c r="H4736" t="s">
        <v>21</v>
      </c>
      <c r="I4736" t="s">
        <v>334</v>
      </c>
      <c r="K4736" t="s">
        <v>6007</v>
      </c>
      <c r="L4736" t="s">
        <v>6008</v>
      </c>
    </row>
    <row r="4737" spans="1:14" hidden="1" x14ac:dyDescent="0.25">
      <c r="A4737">
        <v>69</v>
      </c>
      <c r="B4737">
        <v>41</v>
      </c>
      <c r="C4737" t="s">
        <v>10412</v>
      </c>
      <c r="D4737" s="7">
        <v>40594</v>
      </c>
      <c r="E4737" t="s">
        <v>111</v>
      </c>
      <c r="F4737" t="s">
        <v>2918</v>
      </c>
      <c r="G4737" t="s">
        <v>111</v>
      </c>
      <c r="H4737" t="s">
        <v>24</v>
      </c>
      <c r="I4737" t="s">
        <v>10323</v>
      </c>
      <c r="K4737" t="s">
        <v>6009</v>
      </c>
      <c r="L4737" t="s">
        <v>6010</v>
      </c>
    </row>
    <row r="4738" spans="1:14" hidden="1" x14ac:dyDescent="0.25">
      <c r="A4738">
        <v>69</v>
      </c>
      <c r="B4738">
        <v>42</v>
      </c>
      <c r="C4738" t="s">
        <v>10412</v>
      </c>
      <c r="D4738" s="7">
        <v>40594</v>
      </c>
      <c r="E4738" t="s">
        <v>111</v>
      </c>
      <c r="F4738" t="s">
        <v>2918</v>
      </c>
      <c r="G4738" t="s">
        <v>111</v>
      </c>
      <c r="H4738" t="s">
        <v>10</v>
      </c>
      <c r="I4738" t="s">
        <v>118</v>
      </c>
      <c r="K4738" t="s">
        <v>6010</v>
      </c>
      <c r="L4738" t="s">
        <v>6011</v>
      </c>
    </row>
    <row r="4739" spans="1:14" hidden="1" x14ac:dyDescent="0.25">
      <c r="A4739">
        <v>69</v>
      </c>
      <c r="B4739">
        <v>43</v>
      </c>
      <c r="C4739" t="s">
        <v>10412</v>
      </c>
      <c r="D4739" s="7">
        <v>40594</v>
      </c>
      <c r="E4739" t="s">
        <v>111</v>
      </c>
      <c r="F4739" t="s">
        <v>2918</v>
      </c>
      <c r="G4739" t="s">
        <v>111</v>
      </c>
      <c r="H4739" t="s">
        <v>17</v>
      </c>
      <c r="I4739" t="s">
        <v>73</v>
      </c>
      <c r="K4739" t="s">
        <v>6011</v>
      </c>
      <c r="L4739" t="s">
        <v>6012</v>
      </c>
    </row>
    <row r="4740" spans="1:14" hidden="1" x14ac:dyDescent="0.25">
      <c r="A4740">
        <v>69</v>
      </c>
      <c r="B4740">
        <v>44</v>
      </c>
      <c r="C4740" t="s">
        <v>10412</v>
      </c>
      <c r="D4740" s="7">
        <v>40594</v>
      </c>
      <c r="E4740" t="s">
        <v>111</v>
      </c>
      <c r="F4740" t="s">
        <v>2918</v>
      </c>
      <c r="G4740" t="s">
        <v>111</v>
      </c>
      <c r="H4740" t="s">
        <v>17</v>
      </c>
      <c r="I4740" t="s">
        <v>292</v>
      </c>
      <c r="K4740" t="s">
        <v>6012</v>
      </c>
      <c r="L4740" t="s">
        <v>6013</v>
      </c>
    </row>
    <row r="4741" spans="1:14" hidden="1" x14ac:dyDescent="0.25">
      <c r="A4741">
        <v>69</v>
      </c>
      <c r="B4741">
        <v>45</v>
      </c>
      <c r="C4741" t="s">
        <v>10412</v>
      </c>
      <c r="D4741" s="7">
        <v>40594</v>
      </c>
      <c r="E4741" t="s">
        <v>111</v>
      </c>
      <c r="F4741" t="s">
        <v>2918</v>
      </c>
      <c r="G4741" t="s">
        <v>111</v>
      </c>
      <c r="H4741" t="s">
        <v>53</v>
      </c>
      <c r="I4741" t="s">
        <v>255</v>
      </c>
      <c r="J4741" t="s">
        <v>80</v>
      </c>
      <c r="K4741" t="s">
        <v>6013</v>
      </c>
      <c r="L4741" t="s">
        <v>6013</v>
      </c>
      <c r="N4741">
        <v>6</v>
      </c>
    </row>
    <row r="4742" spans="1:14" hidden="1" x14ac:dyDescent="0.25">
      <c r="A4742">
        <v>69</v>
      </c>
      <c r="B4742">
        <v>46</v>
      </c>
      <c r="C4742" t="s">
        <v>10412</v>
      </c>
      <c r="D4742" s="7">
        <v>40594</v>
      </c>
      <c r="E4742" t="s">
        <v>111</v>
      </c>
      <c r="F4742" t="s">
        <v>2918</v>
      </c>
      <c r="G4742" t="s">
        <v>111</v>
      </c>
      <c r="H4742" t="s">
        <v>17</v>
      </c>
      <c r="I4742" t="s">
        <v>73</v>
      </c>
      <c r="K4742" t="s">
        <v>6013</v>
      </c>
      <c r="L4742" t="s">
        <v>6014</v>
      </c>
    </row>
    <row r="4743" spans="1:14" hidden="1" x14ac:dyDescent="0.25">
      <c r="A4743">
        <v>69</v>
      </c>
      <c r="B4743">
        <v>47</v>
      </c>
      <c r="C4743" t="s">
        <v>10412</v>
      </c>
      <c r="D4743" s="7">
        <v>40594</v>
      </c>
      <c r="E4743" t="s">
        <v>111</v>
      </c>
      <c r="F4743" t="s">
        <v>2918</v>
      </c>
      <c r="G4743" t="s">
        <v>111</v>
      </c>
      <c r="H4743" t="s">
        <v>53</v>
      </c>
      <c r="I4743" t="s">
        <v>91</v>
      </c>
      <c r="J4743" t="s">
        <v>80</v>
      </c>
      <c r="K4743" t="s">
        <v>6014</v>
      </c>
      <c r="L4743" t="s">
        <v>6015</v>
      </c>
      <c r="N4743">
        <v>2</v>
      </c>
    </row>
    <row r="4744" spans="1:14" hidden="1" x14ac:dyDescent="0.25">
      <c r="A4744">
        <v>69</v>
      </c>
      <c r="B4744">
        <v>48</v>
      </c>
      <c r="C4744" t="s">
        <v>10412</v>
      </c>
      <c r="D4744" s="7">
        <v>40594</v>
      </c>
      <c r="E4744" t="s">
        <v>111</v>
      </c>
      <c r="F4744" t="s">
        <v>2918</v>
      </c>
      <c r="G4744" t="s">
        <v>111</v>
      </c>
      <c r="H4744" t="s">
        <v>53</v>
      </c>
      <c r="I4744" t="s">
        <v>1864</v>
      </c>
      <c r="J4744" t="s">
        <v>80</v>
      </c>
      <c r="K4744" t="s">
        <v>6015</v>
      </c>
      <c r="L4744" t="s">
        <v>6016</v>
      </c>
      <c r="N4744">
        <v>2</v>
      </c>
    </row>
    <row r="4745" spans="1:14" hidden="1" x14ac:dyDescent="0.25">
      <c r="A4745">
        <v>69</v>
      </c>
      <c r="B4745">
        <v>49</v>
      </c>
      <c r="C4745" t="s">
        <v>10412</v>
      </c>
      <c r="D4745" s="7">
        <v>40594</v>
      </c>
      <c r="E4745" t="s">
        <v>111</v>
      </c>
      <c r="F4745" t="s">
        <v>2918</v>
      </c>
      <c r="G4745" t="s">
        <v>111</v>
      </c>
      <c r="H4745" t="s">
        <v>21</v>
      </c>
      <c r="I4745" t="s">
        <v>22</v>
      </c>
      <c r="K4745" t="s">
        <v>6016</v>
      </c>
      <c r="L4745" t="s">
        <v>6017</v>
      </c>
    </row>
    <row r="4746" spans="1:14" hidden="1" x14ac:dyDescent="0.25">
      <c r="A4746">
        <v>69</v>
      </c>
      <c r="B4746">
        <v>50</v>
      </c>
      <c r="C4746" t="s">
        <v>10412</v>
      </c>
      <c r="D4746" s="7">
        <v>40594</v>
      </c>
      <c r="E4746" t="s">
        <v>111</v>
      </c>
      <c r="F4746" t="s">
        <v>2918</v>
      </c>
      <c r="G4746" t="s">
        <v>111</v>
      </c>
      <c r="H4746" t="s">
        <v>24</v>
      </c>
      <c r="I4746" t="s">
        <v>10323</v>
      </c>
      <c r="K4746" t="s">
        <v>6018</v>
      </c>
      <c r="L4746" t="s">
        <v>6019</v>
      </c>
    </row>
    <row r="4747" spans="1:14" hidden="1" x14ac:dyDescent="0.25">
      <c r="A4747">
        <v>69</v>
      </c>
      <c r="B4747">
        <v>51</v>
      </c>
      <c r="C4747" t="s">
        <v>10412</v>
      </c>
      <c r="D4747" s="7">
        <v>40594</v>
      </c>
      <c r="E4747" t="s">
        <v>111</v>
      </c>
      <c r="F4747" t="s">
        <v>2918</v>
      </c>
      <c r="G4747" t="s">
        <v>111</v>
      </c>
      <c r="H4747" t="s">
        <v>10</v>
      </c>
      <c r="I4747" t="s">
        <v>118</v>
      </c>
      <c r="K4747" t="s">
        <v>6019</v>
      </c>
      <c r="L4747" t="s">
        <v>6020</v>
      </c>
    </row>
    <row r="4748" spans="1:14" hidden="1" x14ac:dyDescent="0.25">
      <c r="A4748">
        <v>69</v>
      </c>
      <c r="B4748">
        <v>52</v>
      </c>
      <c r="C4748" t="s">
        <v>10412</v>
      </c>
      <c r="D4748" s="7">
        <v>40594</v>
      </c>
      <c r="E4748" t="s">
        <v>111</v>
      </c>
      <c r="F4748" t="s">
        <v>2918</v>
      </c>
      <c r="G4748" t="s">
        <v>111</v>
      </c>
      <c r="H4748" t="s">
        <v>17</v>
      </c>
      <c r="I4748" t="s">
        <v>73</v>
      </c>
      <c r="K4748" t="s">
        <v>6020</v>
      </c>
      <c r="L4748" t="s">
        <v>6021</v>
      </c>
    </row>
    <row r="4749" spans="1:14" hidden="1" x14ac:dyDescent="0.25">
      <c r="A4749">
        <v>69</v>
      </c>
      <c r="B4749">
        <v>53</v>
      </c>
      <c r="C4749" t="s">
        <v>10412</v>
      </c>
      <c r="D4749" s="7">
        <v>40594</v>
      </c>
      <c r="E4749" t="s">
        <v>111</v>
      </c>
      <c r="F4749" t="s">
        <v>2918</v>
      </c>
      <c r="G4749" t="s">
        <v>111</v>
      </c>
      <c r="H4749" t="s">
        <v>53</v>
      </c>
      <c r="I4749" t="s">
        <v>124</v>
      </c>
      <c r="K4749" t="s">
        <v>6021</v>
      </c>
      <c r="L4749" t="s">
        <v>6022</v>
      </c>
      <c r="N4749">
        <v>9</v>
      </c>
    </row>
    <row r="4750" spans="1:14" hidden="1" x14ac:dyDescent="0.25">
      <c r="A4750">
        <v>69</v>
      </c>
      <c r="B4750">
        <v>54</v>
      </c>
      <c r="C4750" t="s">
        <v>10412</v>
      </c>
      <c r="D4750" s="7">
        <v>40594</v>
      </c>
      <c r="E4750" t="s">
        <v>111</v>
      </c>
      <c r="F4750" t="s">
        <v>2918</v>
      </c>
      <c r="G4750" t="s">
        <v>111</v>
      </c>
      <c r="H4750" t="s">
        <v>53</v>
      </c>
      <c r="I4750" t="s">
        <v>91</v>
      </c>
      <c r="J4750" t="s">
        <v>92</v>
      </c>
      <c r="K4750" t="s">
        <v>6022</v>
      </c>
      <c r="L4750" t="s">
        <v>6023</v>
      </c>
      <c r="N4750">
        <v>2</v>
      </c>
    </row>
    <row r="4751" spans="1:14" hidden="1" x14ac:dyDescent="0.25">
      <c r="A4751">
        <v>69</v>
      </c>
      <c r="B4751">
        <v>55</v>
      </c>
      <c r="C4751" t="s">
        <v>10412</v>
      </c>
      <c r="D4751" s="7">
        <v>40594</v>
      </c>
      <c r="E4751" t="s">
        <v>111</v>
      </c>
      <c r="F4751" t="s">
        <v>2918</v>
      </c>
      <c r="G4751" t="s">
        <v>111</v>
      </c>
      <c r="H4751" t="s">
        <v>17</v>
      </c>
      <c r="I4751" t="s">
        <v>48</v>
      </c>
      <c r="K4751" t="s">
        <v>6024</v>
      </c>
      <c r="L4751" t="s">
        <v>6025</v>
      </c>
    </row>
    <row r="4752" spans="1:14" hidden="1" x14ac:dyDescent="0.25">
      <c r="A4752">
        <v>69</v>
      </c>
      <c r="B4752">
        <v>56</v>
      </c>
      <c r="C4752" t="s">
        <v>10412</v>
      </c>
      <c r="D4752" s="7">
        <v>40594</v>
      </c>
      <c r="E4752" t="s">
        <v>111</v>
      </c>
      <c r="F4752" t="s">
        <v>2918</v>
      </c>
      <c r="G4752" t="s">
        <v>111</v>
      </c>
      <c r="H4752" t="s">
        <v>33</v>
      </c>
      <c r="I4752" t="s">
        <v>123</v>
      </c>
      <c r="K4752" t="s">
        <v>6025</v>
      </c>
      <c r="L4752" t="s">
        <v>6025</v>
      </c>
    </row>
    <row r="4753" spans="1:14" hidden="1" x14ac:dyDescent="0.25">
      <c r="A4753">
        <v>69</v>
      </c>
      <c r="B4753">
        <v>57</v>
      </c>
      <c r="C4753" t="s">
        <v>10412</v>
      </c>
      <c r="D4753" s="7">
        <v>40594</v>
      </c>
      <c r="E4753" t="s">
        <v>111</v>
      </c>
      <c r="F4753" t="s">
        <v>2918</v>
      </c>
      <c r="G4753" t="s">
        <v>111</v>
      </c>
      <c r="H4753" t="s">
        <v>53</v>
      </c>
      <c r="I4753" t="s">
        <v>2851</v>
      </c>
      <c r="K4753" t="s">
        <v>6025</v>
      </c>
      <c r="L4753" t="s">
        <v>6026</v>
      </c>
      <c r="N4753">
        <v>2</v>
      </c>
    </row>
    <row r="4754" spans="1:14" hidden="1" x14ac:dyDescent="0.25">
      <c r="A4754">
        <v>69</v>
      </c>
      <c r="B4754">
        <v>58</v>
      </c>
      <c r="C4754" t="s">
        <v>10412</v>
      </c>
      <c r="D4754" s="7">
        <v>40594</v>
      </c>
      <c r="E4754" t="s">
        <v>111</v>
      </c>
      <c r="F4754" t="s">
        <v>2918</v>
      </c>
      <c r="G4754" t="s">
        <v>111</v>
      </c>
      <c r="H4754" t="s">
        <v>21</v>
      </c>
      <c r="I4754" t="s">
        <v>22</v>
      </c>
      <c r="K4754" t="s">
        <v>6026</v>
      </c>
      <c r="L4754" t="s">
        <v>6027</v>
      </c>
    </row>
    <row r="4755" spans="1:14" hidden="1" x14ac:dyDescent="0.25">
      <c r="A4755">
        <v>69</v>
      </c>
      <c r="B4755">
        <v>59</v>
      </c>
      <c r="C4755" t="s">
        <v>10412</v>
      </c>
      <c r="D4755" s="7">
        <v>40594</v>
      </c>
      <c r="E4755" t="s">
        <v>111</v>
      </c>
      <c r="F4755" t="s">
        <v>2918</v>
      </c>
      <c r="G4755" t="s">
        <v>111</v>
      </c>
      <c r="H4755" t="s">
        <v>24</v>
      </c>
      <c r="I4755" t="s">
        <v>39</v>
      </c>
      <c r="K4755" t="s">
        <v>6028</v>
      </c>
      <c r="L4755" t="s">
        <v>6029</v>
      </c>
    </row>
    <row r="4756" spans="1:14" hidden="1" x14ac:dyDescent="0.25">
      <c r="A4756">
        <v>69</v>
      </c>
      <c r="B4756">
        <v>60</v>
      </c>
      <c r="C4756" t="s">
        <v>10412</v>
      </c>
      <c r="D4756" s="7">
        <v>40594</v>
      </c>
      <c r="E4756" t="s">
        <v>111</v>
      </c>
      <c r="F4756" t="s">
        <v>2918</v>
      </c>
      <c r="G4756" t="s">
        <v>111</v>
      </c>
      <c r="H4756" t="s">
        <v>10</v>
      </c>
      <c r="I4756" t="s">
        <v>11</v>
      </c>
      <c r="K4756" t="s">
        <v>6029</v>
      </c>
      <c r="L4756" t="s">
        <v>6030</v>
      </c>
    </row>
    <row r="4757" spans="1:14" hidden="1" x14ac:dyDescent="0.25">
      <c r="A4757">
        <v>69</v>
      </c>
      <c r="B4757">
        <v>61</v>
      </c>
      <c r="C4757" t="s">
        <v>10412</v>
      </c>
      <c r="D4757" s="7">
        <v>40594</v>
      </c>
      <c r="E4757" t="s">
        <v>111</v>
      </c>
      <c r="F4757" t="s">
        <v>2918</v>
      </c>
      <c r="G4757" t="s">
        <v>111</v>
      </c>
      <c r="H4757" t="s">
        <v>17</v>
      </c>
      <c r="I4757" t="s">
        <v>292</v>
      </c>
      <c r="K4757" t="s">
        <v>6030</v>
      </c>
      <c r="L4757" t="s">
        <v>6031</v>
      </c>
    </row>
    <row r="4758" spans="1:14" hidden="1" x14ac:dyDescent="0.25">
      <c r="A4758">
        <v>69</v>
      </c>
      <c r="B4758">
        <v>62</v>
      </c>
      <c r="C4758" t="s">
        <v>10412</v>
      </c>
      <c r="D4758" s="7">
        <v>40594</v>
      </c>
      <c r="E4758" t="s">
        <v>111</v>
      </c>
      <c r="F4758" t="s">
        <v>2918</v>
      </c>
      <c r="G4758" t="s">
        <v>111</v>
      </c>
      <c r="H4758" t="s">
        <v>53</v>
      </c>
      <c r="I4758" t="s">
        <v>6032</v>
      </c>
      <c r="J4758" t="s">
        <v>80</v>
      </c>
      <c r="K4758" t="s">
        <v>6031</v>
      </c>
      <c r="L4758" t="s">
        <v>6033</v>
      </c>
      <c r="N4758">
        <v>9</v>
      </c>
    </row>
    <row r="4759" spans="1:14" hidden="1" x14ac:dyDescent="0.25">
      <c r="A4759">
        <v>69</v>
      </c>
      <c r="B4759">
        <v>63</v>
      </c>
      <c r="C4759" t="s">
        <v>10412</v>
      </c>
      <c r="D4759" s="7">
        <v>40594</v>
      </c>
      <c r="E4759" t="s">
        <v>111</v>
      </c>
      <c r="F4759" t="s">
        <v>2918</v>
      </c>
      <c r="G4759" t="s">
        <v>111</v>
      </c>
      <c r="H4759" t="s">
        <v>162</v>
      </c>
      <c r="I4759" t="s">
        <v>163</v>
      </c>
      <c r="K4759" t="s">
        <v>6033</v>
      </c>
      <c r="L4759" t="s">
        <v>6034</v>
      </c>
    </row>
    <row r="4760" spans="1:14" hidden="1" x14ac:dyDescent="0.25">
      <c r="A4760">
        <v>69</v>
      </c>
      <c r="B4760">
        <v>64</v>
      </c>
      <c r="C4760" t="s">
        <v>10412</v>
      </c>
      <c r="D4760" s="7">
        <v>40594</v>
      </c>
      <c r="E4760" t="s">
        <v>111</v>
      </c>
      <c r="F4760" t="s">
        <v>2918</v>
      </c>
      <c r="G4760" t="s">
        <v>111</v>
      </c>
      <c r="H4760" t="s">
        <v>21</v>
      </c>
      <c r="I4760" t="s">
        <v>334</v>
      </c>
      <c r="K4760" t="s">
        <v>6034</v>
      </c>
      <c r="L4760" t="s">
        <v>6035</v>
      </c>
    </row>
    <row r="4761" spans="1:14" hidden="1" x14ac:dyDescent="0.25">
      <c r="A4761">
        <v>69</v>
      </c>
      <c r="B4761">
        <v>65</v>
      </c>
      <c r="C4761" t="s">
        <v>10412</v>
      </c>
      <c r="D4761" s="7">
        <v>40594</v>
      </c>
      <c r="E4761" t="s">
        <v>111</v>
      </c>
      <c r="F4761" t="s">
        <v>2918</v>
      </c>
      <c r="G4761" t="s">
        <v>111</v>
      </c>
      <c r="H4761" t="s">
        <v>24</v>
      </c>
      <c r="I4761" t="s">
        <v>10323</v>
      </c>
      <c r="K4761" t="s">
        <v>4698</v>
      </c>
      <c r="L4761" t="s">
        <v>6036</v>
      </c>
    </row>
    <row r="4762" spans="1:14" hidden="1" x14ac:dyDescent="0.25">
      <c r="A4762">
        <v>69</v>
      </c>
      <c r="B4762">
        <v>66</v>
      </c>
      <c r="C4762" t="s">
        <v>10412</v>
      </c>
      <c r="D4762" s="7">
        <v>40594</v>
      </c>
      <c r="E4762" t="s">
        <v>111</v>
      </c>
      <c r="F4762" t="s">
        <v>2918</v>
      </c>
      <c r="G4762" t="s">
        <v>111</v>
      </c>
      <c r="H4762" t="s">
        <v>10</v>
      </c>
      <c r="I4762" t="s">
        <v>11</v>
      </c>
      <c r="K4762" t="s">
        <v>6036</v>
      </c>
      <c r="L4762" t="s">
        <v>6037</v>
      </c>
    </row>
    <row r="4763" spans="1:14" hidden="1" x14ac:dyDescent="0.25">
      <c r="A4763">
        <v>69</v>
      </c>
      <c r="B4763">
        <v>67</v>
      </c>
      <c r="C4763" t="s">
        <v>10412</v>
      </c>
      <c r="D4763" s="7">
        <v>40594</v>
      </c>
      <c r="E4763" t="s">
        <v>111</v>
      </c>
      <c r="F4763" t="s">
        <v>2918</v>
      </c>
      <c r="G4763" t="s">
        <v>111</v>
      </c>
      <c r="H4763" t="s">
        <v>17</v>
      </c>
      <c r="I4763" t="s">
        <v>120</v>
      </c>
      <c r="K4763" t="s">
        <v>6037</v>
      </c>
      <c r="L4763" t="s">
        <v>6038</v>
      </c>
    </row>
    <row r="4764" spans="1:14" hidden="1" x14ac:dyDescent="0.25">
      <c r="A4764">
        <v>69</v>
      </c>
      <c r="B4764">
        <v>68</v>
      </c>
      <c r="C4764" t="s">
        <v>10412</v>
      </c>
      <c r="D4764" s="7">
        <v>40594</v>
      </c>
      <c r="E4764" t="s">
        <v>111</v>
      </c>
      <c r="F4764" t="s">
        <v>2918</v>
      </c>
      <c r="G4764" t="s">
        <v>111</v>
      </c>
      <c r="H4764" t="s">
        <v>53</v>
      </c>
      <c r="I4764" t="s">
        <v>379</v>
      </c>
      <c r="J4764" t="s">
        <v>80</v>
      </c>
      <c r="K4764" t="s">
        <v>6038</v>
      </c>
      <c r="L4764" t="s">
        <v>6039</v>
      </c>
      <c r="N4764">
        <v>6</v>
      </c>
    </row>
    <row r="4765" spans="1:14" hidden="1" x14ac:dyDescent="0.25">
      <c r="A4765">
        <v>69</v>
      </c>
      <c r="B4765">
        <v>69</v>
      </c>
      <c r="C4765" t="s">
        <v>10412</v>
      </c>
      <c r="D4765" s="7">
        <v>40594</v>
      </c>
      <c r="E4765" t="s">
        <v>111</v>
      </c>
      <c r="F4765" t="s">
        <v>2918</v>
      </c>
      <c r="G4765" t="s">
        <v>111</v>
      </c>
      <c r="H4765" t="s">
        <v>21</v>
      </c>
      <c r="I4765" t="s">
        <v>22</v>
      </c>
      <c r="K4765" t="s">
        <v>6039</v>
      </c>
      <c r="L4765" t="s">
        <v>6040</v>
      </c>
    </row>
    <row r="4766" spans="1:14" hidden="1" x14ac:dyDescent="0.25">
      <c r="A4766">
        <v>69</v>
      </c>
      <c r="B4766">
        <v>70</v>
      </c>
      <c r="C4766" t="s">
        <v>10412</v>
      </c>
      <c r="D4766" s="7">
        <v>40594</v>
      </c>
      <c r="E4766" t="s">
        <v>111</v>
      </c>
      <c r="F4766" t="s">
        <v>2918</v>
      </c>
      <c r="G4766" t="s">
        <v>111</v>
      </c>
      <c r="H4766" t="s">
        <v>24</v>
      </c>
      <c r="I4766" t="s">
        <v>10323</v>
      </c>
      <c r="K4766" t="s">
        <v>6041</v>
      </c>
      <c r="L4766" t="s">
        <v>6042</v>
      </c>
    </row>
    <row r="4767" spans="1:14" hidden="1" x14ac:dyDescent="0.25">
      <c r="A4767">
        <v>69</v>
      </c>
      <c r="B4767">
        <v>71</v>
      </c>
      <c r="C4767" t="s">
        <v>10412</v>
      </c>
      <c r="D4767" s="7">
        <v>40594</v>
      </c>
      <c r="E4767" t="s">
        <v>111</v>
      </c>
      <c r="F4767" t="s">
        <v>2918</v>
      </c>
      <c r="G4767" t="s">
        <v>111</v>
      </c>
      <c r="H4767" t="s">
        <v>17</v>
      </c>
      <c r="I4767" t="s">
        <v>18</v>
      </c>
      <c r="K4767" t="s">
        <v>6042</v>
      </c>
      <c r="L4767" t="s">
        <v>6043</v>
      </c>
    </row>
    <row r="4768" spans="1:14" hidden="1" x14ac:dyDescent="0.25">
      <c r="A4768">
        <v>69</v>
      </c>
      <c r="B4768">
        <v>72</v>
      </c>
      <c r="C4768" t="s">
        <v>10412</v>
      </c>
      <c r="D4768" s="7">
        <v>40594</v>
      </c>
      <c r="E4768" t="s">
        <v>111</v>
      </c>
      <c r="F4768" t="s">
        <v>2918</v>
      </c>
      <c r="G4768" t="s">
        <v>111</v>
      </c>
      <c r="H4768" t="s">
        <v>17</v>
      </c>
      <c r="I4768" t="s">
        <v>73</v>
      </c>
      <c r="K4768" t="s">
        <v>6043</v>
      </c>
      <c r="L4768" t="s">
        <v>6044</v>
      </c>
    </row>
    <row r="4769" spans="1:14" hidden="1" x14ac:dyDescent="0.25">
      <c r="A4769">
        <v>69</v>
      </c>
      <c r="B4769">
        <v>73</v>
      </c>
      <c r="C4769" t="s">
        <v>10412</v>
      </c>
      <c r="D4769" s="7">
        <v>40594</v>
      </c>
      <c r="E4769" t="s">
        <v>111</v>
      </c>
      <c r="F4769" t="s">
        <v>2918</v>
      </c>
      <c r="G4769" t="s">
        <v>111</v>
      </c>
      <c r="H4769" t="s">
        <v>33</v>
      </c>
      <c r="I4769" t="s">
        <v>123</v>
      </c>
      <c r="K4769" t="s">
        <v>6044</v>
      </c>
      <c r="L4769" t="s">
        <v>6044</v>
      </c>
    </row>
    <row r="4770" spans="1:14" hidden="1" x14ac:dyDescent="0.25">
      <c r="A4770">
        <v>69</v>
      </c>
      <c r="B4770">
        <v>74</v>
      </c>
      <c r="C4770" t="s">
        <v>10412</v>
      </c>
      <c r="D4770" s="7">
        <v>40594</v>
      </c>
      <c r="E4770" t="s">
        <v>111</v>
      </c>
      <c r="F4770" t="s">
        <v>2918</v>
      </c>
      <c r="G4770" t="s">
        <v>111</v>
      </c>
      <c r="H4770" t="s">
        <v>53</v>
      </c>
      <c r="I4770" t="s">
        <v>2851</v>
      </c>
      <c r="J4770" t="s">
        <v>80</v>
      </c>
      <c r="K4770" t="s">
        <v>6044</v>
      </c>
      <c r="L4770" t="s">
        <v>6045</v>
      </c>
      <c r="N4770">
        <v>8</v>
      </c>
    </row>
    <row r="4771" spans="1:14" hidden="1" x14ac:dyDescent="0.25">
      <c r="A4771">
        <v>69</v>
      </c>
      <c r="B4771">
        <v>75</v>
      </c>
      <c r="C4771" t="s">
        <v>10412</v>
      </c>
      <c r="D4771" s="7">
        <v>40594</v>
      </c>
      <c r="E4771" t="s">
        <v>111</v>
      </c>
      <c r="F4771" t="s">
        <v>2918</v>
      </c>
      <c r="G4771" t="s">
        <v>111</v>
      </c>
      <c r="H4771" t="s">
        <v>21</v>
      </c>
      <c r="I4771" t="s">
        <v>334</v>
      </c>
      <c r="K4771" t="s">
        <v>6045</v>
      </c>
      <c r="L4771" t="s">
        <v>6046</v>
      </c>
    </row>
    <row r="4772" spans="1:14" hidden="1" x14ac:dyDescent="0.25">
      <c r="A4772">
        <v>69</v>
      </c>
      <c r="B4772">
        <v>76</v>
      </c>
      <c r="C4772" t="s">
        <v>10412</v>
      </c>
      <c r="D4772" s="7">
        <v>40594</v>
      </c>
      <c r="E4772" t="s">
        <v>111</v>
      </c>
      <c r="F4772" t="s">
        <v>2918</v>
      </c>
      <c r="G4772" t="s">
        <v>111</v>
      </c>
      <c r="H4772" t="s">
        <v>24</v>
      </c>
      <c r="I4772" t="s">
        <v>10323</v>
      </c>
      <c r="K4772" t="s">
        <v>6047</v>
      </c>
      <c r="L4772" t="s">
        <v>6048</v>
      </c>
    </row>
    <row r="4773" spans="1:14" hidden="1" x14ac:dyDescent="0.25">
      <c r="A4773">
        <v>69</v>
      </c>
      <c r="B4773">
        <v>77</v>
      </c>
      <c r="C4773" t="s">
        <v>10412</v>
      </c>
      <c r="D4773" s="7">
        <v>40594</v>
      </c>
      <c r="E4773" t="s">
        <v>111</v>
      </c>
      <c r="F4773" t="s">
        <v>2918</v>
      </c>
      <c r="G4773" t="s">
        <v>111</v>
      </c>
      <c r="H4773" t="s">
        <v>10</v>
      </c>
      <c r="I4773" t="s">
        <v>118</v>
      </c>
      <c r="K4773" t="s">
        <v>6048</v>
      </c>
      <c r="L4773" t="s">
        <v>6049</v>
      </c>
    </row>
    <row r="4774" spans="1:14" hidden="1" x14ac:dyDescent="0.25">
      <c r="A4774">
        <v>69</v>
      </c>
      <c r="B4774">
        <v>78</v>
      </c>
      <c r="C4774" t="s">
        <v>10412</v>
      </c>
      <c r="D4774" s="7">
        <v>40594</v>
      </c>
      <c r="E4774" t="s">
        <v>111</v>
      </c>
      <c r="F4774" t="s">
        <v>2918</v>
      </c>
      <c r="G4774" t="s">
        <v>111</v>
      </c>
      <c r="H4774" t="s">
        <v>17</v>
      </c>
      <c r="I4774" t="s">
        <v>18</v>
      </c>
      <c r="K4774" t="s">
        <v>6049</v>
      </c>
      <c r="L4774" t="s">
        <v>6050</v>
      </c>
    </row>
    <row r="4775" spans="1:14" hidden="1" x14ac:dyDescent="0.25">
      <c r="A4775">
        <v>69</v>
      </c>
      <c r="B4775">
        <v>79</v>
      </c>
      <c r="C4775" t="s">
        <v>10412</v>
      </c>
      <c r="D4775" s="7">
        <v>40594</v>
      </c>
      <c r="E4775" t="s">
        <v>111</v>
      </c>
      <c r="F4775" t="s">
        <v>2918</v>
      </c>
      <c r="G4775" t="s">
        <v>111</v>
      </c>
      <c r="H4775" t="s">
        <v>10</v>
      </c>
      <c r="I4775" t="s">
        <v>118</v>
      </c>
      <c r="K4775" t="s">
        <v>6050</v>
      </c>
      <c r="L4775" t="s">
        <v>6051</v>
      </c>
    </row>
    <row r="4776" spans="1:14" hidden="1" x14ac:dyDescent="0.25">
      <c r="A4776">
        <v>69</v>
      </c>
      <c r="B4776">
        <v>80</v>
      </c>
      <c r="C4776" t="s">
        <v>10412</v>
      </c>
      <c r="D4776" s="7">
        <v>40594</v>
      </c>
      <c r="E4776" t="s">
        <v>111</v>
      </c>
      <c r="F4776" t="s">
        <v>2918</v>
      </c>
      <c r="G4776" t="s">
        <v>111</v>
      </c>
      <c r="H4776" t="s">
        <v>17</v>
      </c>
      <c r="I4776" t="s">
        <v>48</v>
      </c>
      <c r="K4776" t="s">
        <v>6051</v>
      </c>
      <c r="L4776" t="s">
        <v>6052</v>
      </c>
    </row>
    <row r="4777" spans="1:14" hidden="1" x14ac:dyDescent="0.25">
      <c r="A4777">
        <v>69</v>
      </c>
      <c r="B4777">
        <v>81</v>
      </c>
      <c r="C4777" t="s">
        <v>10412</v>
      </c>
      <c r="D4777" s="7">
        <v>40594</v>
      </c>
      <c r="E4777" t="s">
        <v>111</v>
      </c>
      <c r="F4777" t="s">
        <v>2918</v>
      </c>
      <c r="G4777" t="s">
        <v>111</v>
      </c>
      <c r="H4777" t="s">
        <v>17</v>
      </c>
      <c r="I4777" t="s">
        <v>73</v>
      </c>
      <c r="K4777" t="s">
        <v>6052</v>
      </c>
      <c r="L4777" t="s">
        <v>6053</v>
      </c>
    </row>
    <row r="4778" spans="1:14" hidden="1" x14ac:dyDescent="0.25">
      <c r="A4778">
        <v>69</v>
      </c>
      <c r="B4778">
        <v>82</v>
      </c>
      <c r="C4778" t="s">
        <v>10412</v>
      </c>
      <c r="D4778" s="7">
        <v>40594</v>
      </c>
      <c r="E4778" t="s">
        <v>111</v>
      </c>
      <c r="F4778" t="s">
        <v>2918</v>
      </c>
      <c r="G4778" t="s">
        <v>111</v>
      </c>
      <c r="H4778" t="s">
        <v>17</v>
      </c>
      <c r="I4778" t="s">
        <v>73</v>
      </c>
      <c r="K4778" t="s">
        <v>6053</v>
      </c>
      <c r="L4778" t="s">
        <v>6054</v>
      </c>
    </row>
    <row r="4779" spans="1:14" hidden="1" x14ac:dyDescent="0.25">
      <c r="A4779">
        <v>69</v>
      </c>
      <c r="B4779">
        <v>83</v>
      </c>
      <c r="C4779" t="s">
        <v>10412</v>
      </c>
      <c r="D4779" s="7">
        <v>40594</v>
      </c>
      <c r="E4779" t="s">
        <v>111</v>
      </c>
      <c r="F4779" t="s">
        <v>2918</v>
      </c>
      <c r="G4779" t="s">
        <v>111</v>
      </c>
      <c r="H4779" t="s">
        <v>53</v>
      </c>
      <c r="I4779" t="s">
        <v>5163</v>
      </c>
      <c r="J4779" t="s">
        <v>80</v>
      </c>
      <c r="K4779" t="s">
        <v>6054</v>
      </c>
      <c r="L4779" t="s">
        <v>6055</v>
      </c>
      <c r="N4779">
        <v>6</v>
      </c>
    </row>
    <row r="4780" spans="1:14" hidden="1" x14ac:dyDescent="0.25">
      <c r="A4780">
        <v>69</v>
      </c>
      <c r="B4780">
        <v>84</v>
      </c>
      <c r="C4780" t="s">
        <v>10412</v>
      </c>
      <c r="D4780" s="7">
        <v>40594</v>
      </c>
      <c r="E4780" t="s">
        <v>111</v>
      </c>
      <c r="F4780" t="s">
        <v>2918</v>
      </c>
      <c r="G4780" t="s">
        <v>111</v>
      </c>
      <c r="H4780" t="s">
        <v>17</v>
      </c>
      <c r="I4780" t="s">
        <v>292</v>
      </c>
      <c r="K4780" t="s">
        <v>6055</v>
      </c>
      <c r="L4780" t="s">
        <v>6056</v>
      </c>
    </row>
    <row r="4781" spans="1:14" hidden="1" x14ac:dyDescent="0.25">
      <c r="A4781">
        <v>69</v>
      </c>
      <c r="B4781">
        <v>85</v>
      </c>
      <c r="C4781" t="s">
        <v>10412</v>
      </c>
      <c r="D4781" s="7">
        <v>40594</v>
      </c>
      <c r="E4781" t="s">
        <v>111</v>
      </c>
      <c r="F4781" t="s">
        <v>2918</v>
      </c>
      <c r="G4781" t="s">
        <v>111</v>
      </c>
      <c r="H4781" t="s">
        <v>33</v>
      </c>
      <c r="I4781" t="s">
        <v>238</v>
      </c>
      <c r="K4781" t="s">
        <v>6056</v>
      </c>
      <c r="L4781" t="s">
        <v>6057</v>
      </c>
    </row>
    <row r="4782" spans="1:14" hidden="1" x14ac:dyDescent="0.25">
      <c r="A4782">
        <v>69</v>
      </c>
      <c r="B4782">
        <v>86</v>
      </c>
      <c r="C4782" t="s">
        <v>10412</v>
      </c>
      <c r="D4782" s="7">
        <v>40594</v>
      </c>
      <c r="E4782" t="s">
        <v>111</v>
      </c>
      <c r="F4782" t="s">
        <v>2918</v>
      </c>
      <c r="G4782" t="s">
        <v>111</v>
      </c>
      <c r="H4782" t="s">
        <v>21</v>
      </c>
      <c r="I4782" t="s">
        <v>334</v>
      </c>
      <c r="K4782" t="s">
        <v>6058</v>
      </c>
      <c r="L4782" t="s">
        <v>6059</v>
      </c>
    </row>
    <row r="4783" spans="1:14" hidden="1" x14ac:dyDescent="0.25">
      <c r="A4783">
        <v>69</v>
      </c>
      <c r="B4783">
        <v>87</v>
      </c>
      <c r="C4783" t="s">
        <v>10412</v>
      </c>
      <c r="D4783" s="7">
        <v>40594</v>
      </c>
      <c r="E4783" t="s">
        <v>111</v>
      </c>
      <c r="F4783" t="s">
        <v>2918</v>
      </c>
      <c r="G4783" t="s">
        <v>111</v>
      </c>
      <c r="H4783" t="s">
        <v>21</v>
      </c>
      <c r="I4783" t="s">
        <v>334</v>
      </c>
      <c r="K4783" t="s">
        <v>6060</v>
      </c>
      <c r="L4783" t="s">
        <v>6061</v>
      </c>
    </row>
    <row r="4784" spans="1:14" hidden="1" x14ac:dyDescent="0.25">
      <c r="A4784">
        <v>70</v>
      </c>
      <c r="B4784">
        <v>1</v>
      </c>
      <c r="C4784" t="s">
        <v>10397</v>
      </c>
      <c r="D4784" s="7">
        <v>40780</v>
      </c>
      <c r="E4784" t="s">
        <v>111</v>
      </c>
      <c r="F4784" t="s">
        <v>6062</v>
      </c>
      <c r="G4784" t="s">
        <v>111</v>
      </c>
      <c r="H4784" t="s">
        <v>10</v>
      </c>
      <c r="I4784" t="s">
        <v>113</v>
      </c>
      <c r="K4784" t="s">
        <v>6063</v>
      </c>
      <c r="L4784" t="s">
        <v>6064</v>
      </c>
    </row>
    <row r="4785" spans="1:14" hidden="1" x14ac:dyDescent="0.25">
      <c r="A4785">
        <v>70</v>
      </c>
      <c r="B4785">
        <v>2</v>
      </c>
      <c r="C4785" t="s">
        <v>10397</v>
      </c>
      <c r="D4785" s="7">
        <v>40780</v>
      </c>
      <c r="E4785" t="s">
        <v>111</v>
      </c>
      <c r="F4785" t="s">
        <v>6062</v>
      </c>
      <c r="G4785" t="s">
        <v>111</v>
      </c>
      <c r="H4785" t="s">
        <v>10</v>
      </c>
      <c r="I4785" t="s">
        <v>118</v>
      </c>
      <c r="K4785" t="s">
        <v>6064</v>
      </c>
      <c r="L4785" t="s">
        <v>6065</v>
      </c>
    </row>
    <row r="4786" spans="1:14" hidden="1" x14ac:dyDescent="0.25">
      <c r="A4786">
        <v>70</v>
      </c>
      <c r="B4786">
        <v>3</v>
      </c>
      <c r="C4786" t="s">
        <v>10397</v>
      </c>
      <c r="D4786" s="7">
        <v>40780</v>
      </c>
      <c r="E4786" t="s">
        <v>111</v>
      </c>
      <c r="F4786" t="s">
        <v>6062</v>
      </c>
      <c r="G4786" t="s">
        <v>111</v>
      </c>
      <c r="H4786" t="s">
        <v>17</v>
      </c>
      <c r="I4786" t="s">
        <v>120</v>
      </c>
      <c r="K4786" t="s">
        <v>6065</v>
      </c>
      <c r="L4786" t="s">
        <v>6066</v>
      </c>
    </row>
    <row r="4787" spans="1:14" hidden="1" x14ac:dyDescent="0.25">
      <c r="A4787">
        <v>70</v>
      </c>
      <c r="B4787">
        <v>4</v>
      </c>
      <c r="C4787" t="s">
        <v>10397</v>
      </c>
      <c r="D4787" s="7">
        <v>40780</v>
      </c>
      <c r="E4787" t="s">
        <v>111</v>
      </c>
      <c r="F4787" t="s">
        <v>6062</v>
      </c>
      <c r="G4787" t="s">
        <v>111</v>
      </c>
      <c r="H4787" t="s">
        <v>17</v>
      </c>
      <c r="I4787" t="s">
        <v>45</v>
      </c>
      <c r="K4787" t="s">
        <v>6066</v>
      </c>
      <c r="L4787" t="s">
        <v>6067</v>
      </c>
    </row>
    <row r="4788" spans="1:14" hidden="1" x14ac:dyDescent="0.25">
      <c r="A4788">
        <v>70</v>
      </c>
      <c r="B4788">
        <v>5</v>
      </c>
      <c r="C4788" t="s">
        <v>10397</v>
      </c>
      <c r="D4788" s="7">
        <v>40780</v>
      </c>
      <c r="E4788" t="s">
        <v>111</v>
      </c>
      <c r="F4788" t="s">
        <v>6062</v>
      </c>
      <c r="G4788" t="s">
        <v>111</v>
      </c>
      <c r="H4788" t="s">
        <v>10</v>
      </c>
      <c r="I4788" t="s">
        <v>14</v>
      </c>
      <c r="K4788" t="s">
        <v>6067</v>
      </c>
      <c r="L4788" t="s">
        <v>6068</v>
      </c>
    </row>
    <row r="4789" spans="1:14" hidden="1" x14ac:dyDescent="0.25">
      <c r="A4789">
        <v>70</v>
      </c>
      <c r="B4789">
        <v>6</v>
      </c>
      <c r="C4789" t="s">
        <v>10397</v>
      </c>
      <c r="D4789" s="7">
        <v>40780</v>
      </c>
      <c r="E4789" t="s">
        <v>111</v>
      </c>
      <c r="F4789" t="s">
        <v>6062</v>
      </c>
      <c r="G4789" t="s">
        <v>111</v>
      </c>
      <c r="H4789" t="s">
        <v>17</v>
      </c>
      <c r="I4789" t="s">
        <v>18</v>
      </c>
      <c r="K4789" t="s">
        <v>6068</v>
      </c>
      <c r="L4789" t="s">
        <v>6069</v>
      </c>
    </row>
    <row r="4790" spans="1:14" hidden="1" x14ac:dyDescent="0.25">
      <c r="A4790">
        <v>70</v>
      </c>
      <c r="B4790">
        <v>7</v>
      </c>
      <c r="C4790" t="s">
        <v>10397</v>
      </c>
      <c r="D4790" s="7">
        <v>40780</v>
      </c>
      <c r="E4790" t="s">
        <v>111</v>
      </c>
      <c r="F4790" t="s">
        <v>6062</v>
      </c>
      <c r="G4790" t="s">
        <v>111</v>
      </c>
      <c r="H4790" t="s">
        <v>17</v>
      </c>
      <c r="I4790" t="s">
        <v>101</v>
      </c>
      <c r="K4790" t="s">
        <v>6069</v>
      </c>
      <c r="L4790" t="s">
        <v>6069</v>
      </c>
    </row>
    <row r="4791" spans="1:14" hidden="1" x14ac:dyDescent="0.25">
      <c r="A4791">
        <v>70</v>
      </c>
      <c r="B4791">
        <v>8</v>
      </c>
      <c r="C4791" t="s">
        <v>10397</v>
      </c>
      <c r="D4791" s="7">
        <v>40780</v>
      </c>
      <c r="E4791" t="s">
        <v>111</v>
      </c>
      <c r="F4791" t="s">
        <v>6062</v>
      </c>
      <c r="G4791" t="s">
        <v>111</v>
      </c>
      <c r="H4791" t="s">
        <v>53</v>
      </c>
      <c r="I4791" t="s">
        <v>255</v>
      </c>
      <c r="J4791" t="s">
        <v>80</v>
      </c>
      <c r="K4791" t="s">
        <v>6069</v>
      </c>
      <c r="L4791" t="s">
        <v>6070</v>
      </c>
      <c r="N4791">
        <v>2</v>
      </c>
    </row>
    <row r="4792" spans="1:14" hidden="1" x14ac:dyDescent="0.25">
      <c r="A4792">
        <v>70</v>
      </c>
      <c r="B4792">
        <v>9</v>
      </c>
      <c r="C4792" t="s">
        <v>10397</v>
      </c>
      <c r="D4792" s="7">
        <v>40780</v>
      </c>
      <c r="E4792" t="s">
        <v>111</v>
      </c>
      <c r="F4792" t="s">
        <v>6062</v>
      </c>
      <c r="G4792" t="s">
        <v>111</v>
      </c>
      <c r="H4792" t="s">
        <v>162</v>
      </c>
      <c r="I4792" t="s">
        <v>163</v>
      </c>
      <c r="K4792" t="s">
        <v>6070</v>
      </c>
      <c r="L4792" t="s">
        <v>6071</v>
      </c>
    </row>
    <row r="4793" spans="1:14" hidden="1" x14ac:dyDescent="0.25">
      <c r="A4793">
        <v>70</v>
      </c>
      <c r="B4793">
        <v>10</v>
      </c>
      <c r="C4793" t="s">
        <v>10397</v>
      </c>
      <c r="D4793" s="7">
        <v>40780</v>
      </c>
      <c r="E4793" t="s">
        <v>111</v>
      </c>
      <c r="F4793" t="s">
        <v>6062</v>
      </c>
      <c r="G4793" t="s">
        <v>111</v>
      </c>
      <c r="H4793" t="s">
        <v>24</v>
      </c>
      <c r="I4793" t="s">
        <v>10323</v>
      </c>
      <c r="K4793" t="s">
        <v>6072</v>
      </c>
      <c r="L4793" t="s">
        <v>6073</v>
      </c>
    </row>
    <row r="4794" spans="1:14" hidden="1" x14ac:dyDescent="0.25">
      <c r="A4794">
        <v>70</v>
      </c>
      <c r="B4794">
        <v>11</v>
      </c>
      <c r="C4794" t="s">
        <v>10397</v>
      </c>
      <c r="D4794" s="7">
        <v>40780</v>
      </c>
      <c r="E4794" t="s">
        <v>111</v>
      </c>
      <c r="F4794" t="s">
        <v>6062</v>
      </c>
      <c r="G4794" t="s">
        <v>111</v>
      </c>
      <c r="H4794" t="s">
        <v>10</v>
      </c>
      <c r="I4794" t="s">
        <v>113</v>
      </c>
      <c r="K4794" t="s">
        <v>6074</v>
      </c>
      <c r="L4794" t="s">
        <v>6075</v>
      </c>
    </row>
    <row r="4795" spans="1:14" hidden="1" x14ac:dyDescent="0.25">
      <c r="A4795">
        <v>70</v>
      </c>
      <c r="B4795">
        <v>12</v>
      </c>
      <c r="C4795" t="s">
        <v>10397</v>
      </c>
      <c r="D4795" s="7">
        <v>40780</v>
      </c>
      <c r="E4795" t="s">
        <v>111</v>
      </c>
      <c r="F4795" t="s">
        <v>6062</v>
      </c>
      <c r="G4795" t="s">
        <v>111</v>
      </c>
      <c r="H4795" t="s">
        <v>10</v>
      </c>
      <c r="I4795" t="s">
        <v>118</v>
      </c>
      <c r="K4795" t="s">
        <v>6075</v>
      </c>
      <c r="L4795" t="s">
        <v>6076</v>
      </c>
    </row>
    <row r="4796" spans="1:14" hidden="1" x14ac:dyDescent="0.25">
      <c r="A4796">
        <v>70</v>
      </c>
      <c r="B4796">
        <v>13</v>
      </c>
      <c r="C4796" t="s">
        <v>10397</v>
      </c>
      <c r="D4796" s="7">
        <v>40780</v>
      </c>
      <c r="E4796" t="s">
        <v>111</v>
      </c>
      <c r="F4796" t="s">
        <v>6062</v>
      </c>
      <c r="G4796" t="s">
        <v>111</v>
      </c>
      <c r="H4796" t="s">
        <v>10</v>
      </c>
      <c r="I4796" t="s">
        <v>11</v>
      </c>
      <c r="K4796" t="s">
        <v>6076</v>
      </c>
      <c r="L4796" t="s">
        <v>6077</v>
      </c>
    </row>
    <row r="4797" spans="1:14" hidden="1" x14ac:dyDescent="0.25">
      <c r="A4797">
        <v>70</v>
      </c>
      <c r="B4797">
        <v>14</v>
      </c>
      <c r="C4797" t="s">
        <v>10397</v>
      </c>
      <c r="D4797" s="7">
        <v>40780</v>
      </c>
      <c r="E4797" t="s">
        <v>111</v>
      </c>
      <c r="F4797" t="s">
        <v>6062</v>
      </c>
      <c r="G4797" t="s">
        <v>111</v>
      </c>
      <c r="H4797" t="s">
        <v>10</v>
      </c>
      <c r="I4797" t="s">
        <v>118</v>
      </c>
      <c r="K4797" t="s">
        <v>6077</v>
      </c>
      <c r="L4797" t="s">
        <v>6078</v>
      </c>
    </row>
    <row r="4798" spans="1:14" hidden="1" x14ac:dyDescent="0.25">
      <c r="A4798">
        <v>70</v>
      </c>
      <c r="B4798">
        <v>15</v>
      </c>
      <c r="C4798" t="s">
        <v>10397</v>
      </c>
      <c r="D4798" s="7">
        <v>40780</v>
      </c>
      <c r="E4798" t="s">
        <v>111</v>
      </c>
      <c r="F4798" t="s">
        <v>6062</v>
      </c>
      <c r="G4798" t="s">
        <v>111</v>
      </c>
      <c r="H4798" t="s">
        <v>17</v>
      </c>
      <c r="I4798" t="s">
        <v>73</v>
      </c>
      <c r="K4798" t="s">
        <v>6078</v>
      </c>
      <c r="L4798" t="s">
        <v>6079</v>
      </c>
    </row>
    <row r="4799" spans="1:14" hidden="1" x14ac:dyDescent="0.25">
      <c r="A4799">
        <v>70</v>
      </c>
      <c r="B4799">
        <v>16</v>
      </c>
      <c r="C4799" t="s">
        <v>10397</v>
      </c>
      <c r="D4799" s="7">
        <v>40780</v>
      </c>
      <c r="E4799" t="s">
        <v>111</v>
      </c>
      <c r="F4799" t="s">
        <v>6062</v>
      </c>
      <c r="G4799" t="s">
        <v>111</v>
      </c>
      <c r="H4799" t="s">
        <v>17</v>
      </c>
      <c r="I4799" t="s">
        <v>292</v>
      </c>
      <c r="K4799" t="s">
        <v>6079</v>
      </c>
      <c r="L4799" t="s">
        <v>6080</v>
      </c>
    </row>
    <row r="4800" spans="1:14" hidden="1" x14ac:dyDescent="0.25">
      <c r="A4800">
        <v>70</v>
      </c>
      <c r="B4800">
        <v>17</v>
      </c>
      <c r="C4800" t="s">
        <v>10397</v>
      </c>
      <c r="D4800" s="7">
        <v>40780</v>
      </c>
      <c r="E4800" t="s">
        <v>111</v>
      </c>
      <c r="F4800" t="s">
        <v>6062</v>
      </c>
      <c r="G4800" t="s">
        <v>111</v>
      </c>
      <c r="H4800" t="s">
        <v>17</v>
      </c>
      <c r="I4800" t="s">
        <v>73</v>
      </c>
      <c r="K4800" t="s">
        <v>6080</v>
      </c>
      <c r="L4800" t="s">
        <v>6081</v>
      </c>
    </row>
    <row r="4801" spans="1:14" hidden="1" x14ac:dyDescent="0.25">
      <c r="A4801">
        <v>70</v>
      </c>
      <c r="B4801">
        <v>18</v>
      </c>
      <c r="C4801" t="s">
        <v>10397</v>
      </c>
      <c r="D4801" s="7">
        <v>40780</v>
      </c>
      <c r="E4801" t="s">
        <v>111</v>
      </c>
      <c r="F4801" t="s">
        <v>6062</v>
      </c>
      <c r="G4801" t="s">
        <v>111</v>
      </c>
      <c r="H4801" t="s">
        <v>53</v>
      </c>
      <c r="I4801" t="s">
        <v>124</v>
      </c>
      <c r="J4801" t="s">
        <v>92</v>
      </c>
      <c r="K4801" t="s">
        <v>6081</v>
      </c>
      <c r="L4801" t="s">
        <v>6081</v>
      </c>
      <c r="N4801">
        <v>3</v>
      </c>
    </row>
    <row r="4802" spans="1:14" hidden="1" x14ac:dyDescent="0.25">
      <c r="A4802">
        <v>70</v>
      </c>
      <c r="B4802">
        <v>19</v>
      </c>
      <c r="C4802" t="s">
        <v>10397</v>
      </c>
      <c r="D4802" s="7">
        <v>40780</v>
      </c>
      <c r="E4802" t="s">
        <v>111</v>
      </c>
      <c r="F4802" t="s">
        <v>6062</v>
      </c>
      <c r="G4802" t="s">
        <v>111</v>
      </c>
      <c r="H4802" t="s">
        <v>24</v>
      </c>
      <c r="I4802" t="s">
        <v>10323</v>
      </c>
      <c r="K4802" t="s">
        <v>6081</v>
      </c>
      <c r="L4802" t="s">
        <v>6082</v>
      </c>
    </row>
    <row r="4803" spans="1:14" hidden="1" x14ac:dyDescent="0.25">
      <c r="A4803">
        <v>70</v>
      </c>
      <c r="B4803">
        <v>20</v>
      </c>
      <c r="C4803" t="s">
        <v>10397</v>
      </c>
      <c r="D4803" s="7">
        <v>40780</v>
      </c>
      <c r="E4803" t="s">
        <v>111</v>
      </c>
      <c r="F4803" t="s">
        <v>6062</v>
      </c>
      <c r="G4803" t="s">
        <v>111</v>
      </c>
      <c r="H4803" t="s">
        <v>10</v>
      </c>
      <c r="I4803" t="s">
        <v>62</v>
      </c>
      <c r="K4803" t="s">
        <v>6082</v>
      </c>
      <c r="L4803" t="s">
        <v>6083</v>
      </c>
    </row>
    <row r="4804" spans="1:14" hidden="1" x14ac:dyDescent="0.25">
      <c r="A4804">
        <v>70</v>
      </c>
      <c r="B4804">
        <v>21</v>
      </c>
      <c r="C4804" t="s">
        <v>10397</v>
      </c>
      <c r="D4804" s="7">
        <v>40780</v>
      </c>
      <c r="E4804" t="s">
        <v>111</v>
      </c>
      <c r="F4804" t="s">
        <v>6062</v>
      </c>
      <c r="G4804" t="s">
        <v>111</v>
      </c>
      <c r="H4804" t="s">
        <v>10</v>
      </c>
      <c r="I4804" t="s">
        <v>118</v>
      </c>
      <c r="K4804" t="s">
        <v>6083</v>
      </c>
      <c r="L4804" t="s">
        <v>6084</v>
      </c>
    </row>
    <row r="4805" spans="1:14" hidden="1" x14ac:dyDescent="0.25">
      <c r="A4805">
        <v>70</v>
      </c>
      <c r="B4805">
        <v>22</v>
      </c>
      <c r="C4805" t="s">
        <v>10397</v>
      </c>
      <c r="D4805" s="7">
        <v>40780</v>
      </c>
      <c r="E4805" t="s">
        <v>111</v>
      </c>
      <c r="F4805" t="s">
        <v>6062</v>
      </c>
      <c r="G4805" t="s">
        <v>111</v>
      </c>
      <c r="H4805" t="s">
        <v>10</v>
      </c>
      <c r="I4805" t="s">
        <v>14</v>
      </c>
      <c r="K4805" t="s">
        <v>6084</v>
      </c>
      <c r="L4805" t="s">
        <v>6085</v>
      </c>
    </row>
    <row r="4806" spans="1:14" hidden="1" x14ac:dyDescent="0.25">
      <c r="A4806">
        <v>70</v>
      </c>
      <c r="B4806">
        <v>23</v>
      </c>
      <c r="C4806" t="s">
        <v>10397</v>
      </c>
      <c r="D4806" s="7">
        <v>40780</v>
      </c>
      <c r="E4806" t="s">
        <v>111</v>
      </c>
      <c r="F4806" t="s">
        <v>6062</v>
      </c>
      <c r="G4806" t="s">
        <v>111</v>
      </c>
      <c r="H4806" t="s">
        <v>10</v>
      </c>
      <c r="I4806" t="s">
        <v>113</v>
      </c>
      <c r="K4806" t="s">
        <v>6085</v>
      </c>
      <c r="L4806" t="s">
        <v>6086</v>
      </c>
    </row>
    <row r="4807" spans="1:14" hidden="1" x14ac:dyDescent="0.25">
      <c r="A4807">
        <v>70</v>
      </c>
      <c r="B4807">
        <v>24</v>
      </c>
      <c r="C4807" t="s">
        <v>10397</v>
      </c>
      <c r="D4807" s="7">
        <v>40780</v>
      </c>
      <c r="E4807" t="s">
        <v>111</v>
      </c>
      <c r="F4807" t="s">
        <v>6062</v>
      </c>
      <c r="G4807" t="s">
        <v>111</v>
      </c>
      <c r="H4807" t="s">
        <v>10</v>
      </c>
      <c r="I4807" t="s">
        <v>118</v>
      </c>
      <c r="K4807" t="s">
        <v>6086</v>
      </c>
      <c r="L4807" t="s">
        <v>6087</v>
      </c>
    </row>
    <row r="4808" spans="1:14" hidden="1" x14ac:dyDescent="0.25">
      <c r="A4808">
        <v>70</v>
      </c>
      <c r="B4808">
        <v>25</v>
      </c>
      <c r="C4808" t="s">
        <v>10397</v>
      </c>
      <c r="D4808" s="7">
        <v>40780</v>
      </c>
      <c r="E4808" t="s">
        <v>111</v>
      </c>
      <c r="F4808" t="s">
        <v>6062</v>
      </c>
      <c r="G4808" t="s">
        <v>111</v>
      </c>
      <c r="H4808" t="s">
        <v>17</v>
      </c>
      <c r="I4808" t="s">
        <v>18</v>
      </c>
      <c r="K4808" t="s">
        <v>6087</v>
      </c>
      <c r="L4808" t="s">
        <v>6088</v>
      </c>
    </row>
    <row r="4809" spans="1:14" hidden="1" x14ac:dyDescent="0.25">
      <c r="A4809">
        <v>70</v>
      </c>
      <c r="B4809">
        <v>26</v>
      </c>
      <c r="C4809" t="s">
        <v>10397</v>
      </c>
      <c r="D4809" s="7">
        <v>40780</v>
      </c>
      <c r="E4809" t="s">
        <v>111</v>
      </c>
      <c r="F4809" t="s">
        <v>6062</v>
      </c>
      <c r="G4809" t="s">
        <v>111</v>
      </c>
      <c r="H4809" t="s">
        <v>53</v>
      </c>
      <c r="I4809" t="s">
        <v>91</v>
      </c>
      <c r="J4809" t="s">
        <v>80</v>
      </c>
      <c r="K4809" t="s">
        <v>6088</v>
      </c>
      <c r="L4809" t="s">
        <v>6089</v>
      </c>
      <c r="N4809">
        <v>7</v>
      </c>
    </row>
    <row r="4810" spans="1:14" hidden="1" x14ac:dyDescent="0.25">
      <c r="A4810">
        <v>70</v>
      </c>
      <c r="B4810">
        <v>27</v>
      </c>
      <c r="C4810" t="s">
        <v>10397</v>
      </c>
      <c r="D4810" s="7">
        <v>40780</v>
      </c>
      <c r="E4810" t="s">
        <v>111</v>
      </c>
      <c r="F4810" t="s">
        <v>6062</v>
      </c>
      <c r="G4810" t="s">
        <v>111</v>
      </c>
      <c r="H4810" t="s">
        <v>17</v>
      </c>
      <c r="I4810" t="s">
        <v>101</v>
      </c>
      <c r="K4810" t="s">
        <v>6089</v>
      </c>
      <c r="L4810" t="s">
        <v>6090</v>
      </c>
    </row>
    <row r="4811" spans="1:14" hidden="1" x14ac:dyDescent="0.25">
      <c r="A4811">
        <v>70</v>
      </c>
      <c r="B4811">
        <v>28</v>
      </c>
      <c r="C4811" t="s">
        <v>10397</v>
      </c>
      <c r="D4811" s="7">
        <v>40780</v>
      </c>
      <c r="E4811" t="s">
        <v>111</v>
      </c>
      <c r="F4811" t="s">
        <v>6062</v>
      </c>
      <c r="G4811" t="s">
        <v>111</v>
      </c>
      <c r="H4811" t="s">
        <v>53</v>
      </c>
      <c r="I4811" t="s">
        <v>91</v>
      </c>
      <c r="J4811" t="s">
        <v>80</v>
      </c>
      <c r="K4811" t="s">
        <v>6090</v>
      </c>
      <c r="L4811" t="s">
        <v>6090</v>
      </c>
      <c r="N4811">
        <v>7</v>
      </c>
    </row>
    <row r="4812" spans="1:14" hidden="1" x14ac:dyDescent="0.25">
      <c r="A4812">
        <v>70</v>
      </c>
      <c r="B4812">
        <v>29</v>
      </c>
      <c r="C4812" t="s">
        <v>10397</v>
      </c>
      <c r="D4812" s="7">
        <v>40780</v>
      </c>
      <c r="E4812" t="s">
        <v>111</v>
      </c>
      <c r="F4812" t="s">
        <v>6062</v>
      </c>
      <c r="G4812" t="s">
        <v>111</v>
      </c>
      <c r="H4812" t="s">
        <v>17</v>
      </c>
      <c r="I4812" t="s">
        <v>101</v>
      </c>
      <c r="K4812" t="s">
        <v>6090</v>
      </c>
      <c r="L4812" t="s">
        <v>6091</v>
      </c>
    </row>
    <row r="4813" spans="1:14" hidden="1" x14ac:dyDescent="0.25">
      <c r="A4813">
        <v>70</v>
      </c>
      <c r="B4813">
        <v>30</v>
      </c>
      <c r="C4813" t="s">
        <v>10397</v>
      </c>
      <c r="D4813" s="7">
        <v>40780</v>
      </c>
      <c r="E4813" t="s">
        <v>111</v>
      </c>
      <c r="F4813" t="s">
        <v>6062</v>
      </c>
      <c r="G4813" t="s">
        <v>111</v>
      </c>
      <c r="H4813" t="s">
        <v>24</v>
      </c>
      <c r="I4813" t="s">
        <v>10323</v>
      </c>
      <c r="K4813" t="s">
        <v>6091</v>
      </c>
      <c r="L4813" t="s">
        <v>6092</v>
      </c>
    </row>
    <row r="4814" spans="1:14" hidden="1" x14ac:dyDescent="0.25">
      <c r="A4814">
        <v>70</v>
      </c>
      <c r="B4814">
        <v>31</v>
      </c>
      <c r="C4814" t="s">
        <v>10397</v>
      </c>
      <c r="D4814" s="7">
        <v>40780</v>
      </c>
      <c r="E4814" t="s">
        <v>111</v>
      </c>
      <c r="F4814" t="s">
        <v>6062</v>
      </c>
      <c r="G4814" t="s">
        <v>111</v>
      </c>
      <c r="H4814" t="s">
        <v>10</v>
      </c>
      <c r="I4814" t="s">
        <v>62</v>
      </c>
      <c r="K4814" t="s">
        <v>6092</v>
      </c>
      <c r="L4814" t="s">
        <v>6093</v>
      </c>
    </row>
    <row r="4815" spans="1:14" hidden="1" x14ac:dyDescent="0.25">
      <c r="A4815">
        <v>70</v>
      </c>
      <c r="B4815">
        <v>32</v>
      </c>
      <c r="C4815" t="s">
        <v>10397</v>
      </c>
      <c r="D4815" s="7">
        <v>40780</v>
      </c>
      <c r="E4815" t="s">
        <v>111</v>
      </c>
      <c r="F4815" t="s">
        <v>6062</v>
      </c>
      <c r="G4815" t="s">
        <v>111</v>
      </c>
      <c r="H4815" t="s">
        <v>10</v>
      </c>
      <c r="I4815" t="s">
        <v>118</v>
      </c>
      <c r="K4815" t="s">
        <v>6093</v>
      </c>
      <c r="L4815" t="s">
        <v>6094</v>
      </c>
    </row>
    <row r="4816" spans="1:14" hidden="1" x14ac:dyDescent="0.25">
      <c r="A4816">
        <v>70</v>
      </c>
      <c r="B4816">
        <v>33</v>
      </c>
      <c r="C4816" t="s">
        <v>10397</v>
      </c>
      <c r="D4816" s="7">
        <v>40780</v>
      </c>
      <c r="E4816" t="s">
        <v>111</v>
      </c>
      <c r="F4816" t="s">
        <v>6062</v>
      </c>
      <c r="G4816" t="s">
        <v>111</v>
      </c>
      <c r="H4816" t="s">
        <v>17</v>
      </c>
      <c r="I4816" t="s">
        <v>292</v>
      </c>
      <c r="K4816" t="s">
        <v>6094</v>
      </c>
      <c r="L4816" t="s">
        <v>6095</v>
      </c>
    </row>
    <row r="4817" spans="1:12" hidden="1" x14ac:dyDescent="0.25">
      <c r="A4817">
        <v>70</v>
      </c>
      <c r="B4817">
        <v>34</v>
      </c>
      <c r="C4817" t="s">
        <v>10397</v>
      </c>
      <c r="D4817" s="7">
        <v>40780</v>
      </c>
      <c r="E4817" t="s">
        <v>111</v>
      </c>
      <c r="F4817" t="s">
        <v>6062</v>
      </c>
      <c r="G4817" t="s">
        <v>111</v>
      </c>
      <c r="H4817" t="s">
        <v>33</v>
      </c>
      <c r="I4817" t="s">
        <v>192</v>
      </c>
      <c r="K4817" t="s">
        <v>6095</v>
      </c>
      <c r="L4817" t="s">
        <v>6096</v>
      </c>
    </row>
    <row r="4818" spans="1:12" hidden="1" x14ac:dyDescent="0.25">
      <c r="A4818">
        <v>70</v>
      </c>
      <c r="B4818">
        <v>35</v>
      </c>
      <c r="C4818" t="s">
        <v>10397</v>
      </c>
      <c r="D4818" s="7">
        <v>40780</v>
      </c>
      <c r="E4818" t="s">
        <v>111</v>
      </c>
      <c r="F4818" t="s">
        <v>6062</v>
      </c>
      <c r="G4818" t="s">
        <v>111</v>
      </c>
      <c r="H4818" t="s">
        <v>162</v>
      </c>
      <c r="I4818" t="s">
        <v>163</v>
      </c>
      <c r="K4818" t="s">
        <v>6096</v>
      </c>
      <c r="L4818" t="s">
        <v>6097</v>
      </c>
    </row>
    <row r="4819" spans="1:12" hidden="1" x14ac:dyDescent="0.25">
      <c r="A4819">
        <v>70</v>
      </c>
      <c r="B4819">
        <v>36</v>
      </c>
      <c r="C4819" t="s">
        <v>10397</v>
      </c>
      <c r="D4819" s="7">
        <v>40780</v>
      </c>
      <c r="E4819" t="s">
        <v>111</v>
      </c>
      <c r="F4819" t="s">
        <v>6062</v>
      </c>
      <c r="G4819" t="s">
        <v>111</v>
      </c>
      <c r="H4819" t="s">
        <v>24</v>
      </c>
      <c r="I4819" t="s">
        <v>10323</v>
      </c>
      <c r="K4819" t="s">
        <v>6098</v>
      </c>
      <c r="L4819" t="s">
        <v>6099</v>
      </c>
    </row>
    <row r="4820" spans="1:12" hidden="1" x14ac:dyDescent="0.25">
      <c r="A4820">
        <v>70</v>
      </c>
      <c r="B4820">
        <v>37</v>
      </c>
      <c r="C4820" t="s">
        <v>10397</v>
      </c>
      <c r="D4820" s="7">
        <v>40780</v>
      </c>
      <c r="E4820" t="s">
        <v>111</v>
      </c>
      <c r="F4820" t="s">
        <v>6062</v>
      </c>
      <c r="G4820" t="s">
        <v>111</v>
      </c>
      <c r="H4820" t="s">
        <v>10</v>
      </c>
      <c r="I4820" t="s">
        <v>113</v>
      </c>
      <c r="K4820" t="s">
        <v>6099</v>
      </c>
      <c r="L4820" t="s">
        <v>6100</v>
      </c>
    </row>
    <row r="4821" spans="1:12" hidden="1" x14ac:dyDescent="0.25">
      <c r="A4821">
        <v>70</v>
      </c>
      <c r="B4821">
        <v>38</v>
      </c>
      <c r="C4821" t="s">
        <v>10397</v>
      </c>
      <c r="D4821" s="7">
        <v>40780</v>
      </c>
      <c r="E4821" t="s">
        <v>111</v>
      </c>
      <c r="F4821" t="s">
        <v>6062</v>
      </c>
      <c r="G4821" t="s">
        <v>111</v>
      </c>
      <c r="H4821" t="s">
        <v>10</v>
      </c>
      <c r="I4821" t="s">
        <v>118</v>
      </c>
      <c r="K4821" t="s">
        <v>6100</v>
      </c>
      <c r="L4821" t="s">
        <v>6101</v>
      </c>
    </row>
    <row r="4822" spans="1:12" hidden="1" x14ac:dyDescent="0.25">
      <c r="A4822">
        <v>70</v>
      </c>
      <c r="B4822">
        <v>39</v>
      </c>
      <c r="C4822" t="s">
        <v>10397</v>
      </c>
      <c r="D4822" s="7">
        <v>40780</v>
      </c>
      <c r="E4822" t="s">
        <v>111</v>
      </c>
      <c r="F4822" t="s">
        <v>6062</v>
      </c>
      <c r="G4822" t="s">
        <v>111</v>
      </c>
      <c r="H4822" t="s">
        <v>10</v>
      </c>
      <c r="I4822" t="s">
        <v>11</v>
      </c>
      <c r="K4822" t="s">
        <v>6101</v>
      </c>
      <c r="L4822" t="s">
        <v>6102</v>
      </c>
    </row>
    <row r="4823" spans="1:12" hidden="1" x14ac:dyDescent="0.25">
      <c r="A4823">
        <v>70</v>
      </c>
      <c r="B4823">
        <v>40</v>
      </c>
      <c r="C4823" t="s">
        <v>10397</v>
      </c>
      <c r="D4823" s="7">
        <v>40780</v>
      </c>
      <c r="E4823" t="s">
        <v>111</v>
      </c>
      <c r="F4823" t="s">
        <v>6062</v>
      </c>
      <c r="G4823" t="s">
        <v>111</v>
      </c>
      <c r="H4823" t="s">
        <v>17</v>
      </c>
      <c r="I4823" t="s">
        <v>101</v>
      </c>
      <c r="K4823" t="s">
        <v>6102</v>
      </c>
      <c r="L4823" t="s">
        <v>6103</v>
      </c>
    </row>
    <row r="4824" spans="1:12" hidden="1" x14ac:dyDescent="0.25">
      <c r="A4824">
        <v>70</v>
      </c>
      <c r="B4824">
        <v>41</v>
      </c>
      <c r="C4824" t="s">
        <v>10397</v>
      </c>
      <c r="D4824" s="7">
        <v>40780</v>
      </c>
      <c r="E4824" t="s">
        <v>111</v>
      </c>
      <c r="F4824" t="s">
        <v>6062</v>
      </c>
      <c r="G4824" t="s">
        <v>111</v>
      </c>
      <c r="H4824" t="s">
        <v>24</v>
      </c>
      <c r="I4824" t="s">
        <v>10323</v>
      </c>
      <c r="K4824" t="s">
        <v>6104</v>
      </c>
      <c r="L4824" t="s">
        <v>6105</v>
      </c>
    </row>
    <row r="4825" spans="1:12" hidden="1" x14ac:dyDescent="0.25">
      <c r="A4825">
        <v>70</v>
      </c>
      <c r="B4825">
        <v>42</v>
      </c>
      <c r="C4825" t="s">
        <v>10397</v>
      </c>
      <c r="D4825" s="7">
        <v>40780</v>
      </c>
      <c r="E4825" t="s">
        <v>111</v>
      </c>
      <c r="F4825" t="s">
        <v>6062</v>
      </c>
      <c r="G4825" t="s">
        <v>111</v>
      </c>
      <c r="H4825" t="s">
        <v>10</v>
      </c>
      <c r="I4825" t="s">
        <v>113</v>
      </c>
      <c r="K4825" t="s">
        <v>6106</v>
      </c>
      <c r="L4825" t="s">
        <v>6107</v>
      </c>
    </row>
    <row r="4826" spans="1:12" hidden="1" x14ac:dyDescent="0.25">
      <c r="A4826">
        <v>70</v>
      </c>
      <c r="B4826">
        <v>43</v>
      </c>
      <c r="C4826" t="s">
        <v>10397</v>
      </c>
      <c r="D4826" s="7">
        <v>40780</v>
      </c>
      <c r="E4826" t="s">
        <v>111</v>
      </c>
      <c r="F4826" t="s">
        <v>6062</v>
      </c>
      <c r="G4826" t="s">
        <v>111</v>
      </c>
      <c r="H4826" t="s">
        <v>10</v>
      </c>
      <c r="I4826" t="s">
        <v>118</v>
      </c>
      <c r="K4826" t="s">
        <v>6107</v>
      </c>
      <c r="L4826" t="s">
        <v>6108</v>
      </c>
    </row>
    <row r="4827" spans="1:12" hidden="1" x14ac:dyDescent="0.25">
      <c r="A4827">
        <v>70</v>
      </c>
      <c r="B4827">
        <v>44</v>
      </c>
      <c r="C4827" t="s">
        <v>10397</v>
      </c>
      <c r="D4827" s="7">
        <v>40780</v>
      </c>
      <c r="E4827" t="s">
        <v>111</v>
      </c>
      <c r="F4827" t="s">
        <v>6062</v>
      </c>
      <c r="G4827" t="s">
        <v>111</v>
      </c>
      <c r="H4827" t="s">
        <v>17</v>
      </c>
      <c r="I4827" t="s">
        <v>101</v>
      </c>
      <c r="K4827" t="s">
        <v>6108</v>
      </c>
      <c r="L4827" t="s">
        <v>6109</v>
      </c>
    </row>
    <row r="4828" spans="1:12" hidden="1" x14ac:dyDescent="0.25">
      <c r="A4828">
        <v>70</v>
      </c>
      <c r="B4828">
        <v>45</v>
      </c>
      <c r="C4828" t="s">
        <v>10397</v>
      </c>
      <c r="D4828" s="7">
        <v>40780</v>
      </c>
      <c r="E4828" t="s">
        <v>111</v>
      </c>
      <c r="F4828" t="s">
        <v>6062</v>
      </c>
      <c r="G4828" t="s">
        <v>111</v>
      </c>
      <c r="H4828" t="s">
        <v>33</v>
      </c>
      <c r="I4828" t="s">
        <v>161</v>
      </c>
      <c r="K4828" t="s">
        <v>6109</v>
      </c>
      <c r="L4828" t="s">
        <v>6110</v>
      </c>
    </row>
    <row r="4829" spans="1:12" hidden="1" x14ac:dyDescent="0.25">
      <c r="A4829">
        <v>70</v>
      </c>
      <c r="B4829">
        <v>46</v>
      </c>
      <c r="C4829" t="s">
        <v>10397</v>
      </c>
      <c r="D4829" s="7">
        <v>40780</v>
      </c>
      <c r="E4829" t="s">
        <v>111</v>
      </c>
      <c r="F4829" t="s">
        <v>6062</v>
      </c>
      <c r="G4829" t="s">
        <v>111</v>
      </c>
      <c r="H4829" t="s">
        <v>162</v>
      </c>
      <c r="I4829" t="s">
        <v>163</v>
      </c>
      <c r="K4829" t="s">
        <v>6110</v>
      </c>
      <c r="L4829" t="s">
        <v>6111</v>
      </c>
    </row>
    <row r="4830" spans="1:12" hidden="1" x14ac:dyDescent="0.25">
      <c r="A4830">
        <v>70</v>
      </c>
      <c r="B4830">
        <v>47</v>
      </c>
      <c r="C4830" t="s">
        <v>10397</v>
      </c>
      <c r="D4830" s="7">
        <v>40780</v>
      </c>
      <c r="E4830" t="s">
        <v>111</v>
      </c>
      <c r="F4830" t="s">
        <v>6062</v>
      </c>
      <c r="G4830" t="s">
        <v>111</v>
      </c>
      <c r="H4830" t="s">
        <v>24</v>
      </c>
      <c r="I4830" t="s">
        <v>10323</v>
      </c>
      <c r="K4830" t="s">
        <v>6112</v>
      </c>
      <c r="L4830" t="s">
        <v>6113</v>
      </c>
    </row>
    <row r="4831" spans="1:12" hidden="1" x14ac:dyDescent="0.25">
      <c r="A4831">
        <v>70</v>
      </c>
      <c r="B4831">
        <v>48</v>
      </c>
      <c r="C4831" t="s">
        <v>10397</v>
      </c>
      <c r="D4831" s="7">
        <v>40780</v>
      </c>
      <c r="E4831" t="s">
        <v>111</v>
      </c>
      <c r="F4831" t="s">
        <v>6062</v>
      </c>
      <c r="G4831" t="s">
        <v>111</v>
      </c>
      <c r="H4831" t="s">
        <v>10</v>
      </c>
      <c r="I4831" t="s">
        <v>113</v>
      </c>
      <c r="K4831" t="s">
        <v>6113</v>
      </c>
      <c r="L4831" t="s">
        <v>6114</v>
      </c>
    </row>
    <row r="4832" spans="1:12" hidden="1" x14ac:dyDescent="0.25">
      <c r="A4832">
        <v>70</v>
      </c>
      <c r="B4832">
        <v>49</v>
      </c>
      <c r="C4832" t="s">
        <v>10397</v>
      </c>
      <c r="D4832" s="7">
        <v>40780</v>
      </c>
      <c r="E4832" t="s">
        <v>111</v>
      </c>
      <c r="F4832" t="s">
        <v>6062</v>
      </c>
      <c r="G4832" t="s">
        <v>111</v>
      </c>
      <c r="H4832" t="s">
        <v>10</v>
      </c>
      <c r="I4832" t="s">
        <v>118</v>
      </c>
      <c r="K4832" t="s">
        <v>6114</v>
      </c>
      <c r="L4832" t="s">
        <v>6115</v>
      </c>
    </row>
    <row r="4833" spans="1:14" hidden="1" x14ac:dyDescent="0.25">
      <c r="A4833">
        <v>70</v>
      </c>
      <c r="B4833">
        <v>50</v>
      </c>
      <c r="C4833" t="s">
        <v>10397</v>
      </c>
      <c r="D4833" s="7">
        <v>40780</v>
      </c>
      <c r="E4833" t="s">
        <v>111</v>
      </c>
      <c r="F4833" t="s">
        <v>6062</v>
      </c>
      <c r="G4833" t="s">
        <v>111</v>
      </c>
      <c r="H4833" t="s">
        <v>17</v>
      </c>
      <c r="I4833" t="s">
        <v>154</v>
      </c>
      <c r="K4833" t="s">
        <v>6115</v>
      </c>
      <c r="L4833" t="s">
        <v>6116</v>
      </c>
    </row>
    <row r="4834" spans="1:14" hidden="1" x14ac:dyDescent="0.25">
      <c r="A4834">
        <v>70</v>
      </c>
      <c r="B4834">
        <v>51</v>
      </c>
      <c r="C4834" t="s">
        <v>10397</v>
      </c>
      <c r="D4834" s="7">
        <v>40780</v>
      </c>
      <c r="E4834" t="s">
        <v>111</v>
      </c>
      <c r="F4834" t="s">
        <v>6062</v>
      </c>
      <c r="G4834" t="s">
        <v>111</v>
      </c>
      <c r="H4834" t="s">
        <v>53</v>
      </c>
      <c r="I4834" t="s">
        <v>91</v>
      </c>
      <c r="J4834" t="s">
        <v>80</v>
      </c>
      <c r="K4834" t="s">
        <v>6116</v>
      </c>
      <c r="L4834" t="s">
        <v>6117</v>
      </c>
      <c r="N4834">
        <v>7</v>
      </c>
    </row>
    <row r="4835" spans="1:14" hidden="1" x14ac:dyDescent="0.25">
      <c r="A4835">
        <v>70</v>
      </c>
      <c r="B4835">
        <v>52</v>
      </c>
      <c r="C4835" t="s">
        <v>10397</v>
      </c>
      <c r="D4835" s="7">
        <v>40780</v>
      </c>
      <c r="E4835" t="s">
        <v>111</v>
      </c>
      <c r="F4835" t="s">
        <v>6062</v>
      </c>
      <c r="G4835" t="s">
        <v>111</v>
      </c>
      <c r="H4835" t="s">
        <v>17</v>
      </c>
      <c r="I4835" t="s">
        <v>101</v>
      </c>
      <c r="K4835" t="s">
        <v>6117</v>
      </c>
      <c r="L4835" t="s">
        <v>6118</v>
      </c>
    </row>
    <row r="4836" spans="1:14" hidden="1" x14ac:dyDescent="0.25">
      <c r="A4836">
        <v>70</v>
      </c>
      <c r="B4836">
        <v>53</v>
      </c>
      <c r="C4836" t="s">
        <v>10397</v>
      </c>
      <c r="D4836" s="7">
        <v>40780</v>
      </c>
      <c r="E4836" t="s">
        <v>111</v>
      </c>
      <c r="F4836" t="s">
        <v>6062</v>
      </c>
      <c r="G4836" t="s">
        <v>111</v>
      </c>
      <c r="H4836" t="s">
        <v>53</v>
      </c>
      <c r="I4836" t="s">
        <v>1496</v>
      </c>
      <c r="J4836" t="s">
        <v>92</v>
      </c>
      <c r="K4836" t="s">
        <v>6118</v>
      </c>
      <c r="L4836" t="s">
        <v>6119</v>
      </c>
      <c r="N4836">
        <v>4</v>
      </c>
    </row>
    <row r="4837" spans="1:14" hidden="1" x14ac:dyDescent="0.25">
      <c r="A4837">
        <v>70</v>
      </c>
      <c r="B4837">
        <v>54</v>
      </c>
      <c r="C4837" t="s">
        <v>10397</v>
      </c>
      <c r="D4837" s="7">
        <v>40780</v>
      </c>
      <c r="E4837" t="s">
        <v>111</v>
      </c>
      <c r="F4837" t="s">
        <v>6062</v>
      </c>
      <c r="G4837" t="s">
        <v>111</v>
      </c>
      <c r="H4837" t="s">
        <v>53</v>
      </c>
      <c r="I4837" t="s">
        <v>1960</v>
      </c>
      <c r="J4837" t="s">
        <v>80</v>
      </c>
      <c r="K4837" t="s">
        <v>6119</v>
      </c>
      <c r="L4837" t="s">
        <v>6120</v>
      </c>
      <c r="N4837">
        <v>4</v>
      </c>
    </row>
    <row r="4838" spans="1:14" hidden="1" x14ac:dyDescent="0.25">
      <c r="A4838">
        <v>70</v>
      </c>
      <c r="B4838">
        <v>55</v>
      </c>
      <c r="C4838" t="s">
        <v>10397</v>
      </c>
      <c r="D4838" s="7">
        <v>40780</v>
      </c>
      <c r="E4838" t="s">
        <v>111</v>
      </c>
      <c r="F4838" t="s">
        <v>6062</v>
      </c>
      <c r="G4838" t="s">
        <v>111</v>
      </c>
      <c r="H4838" t="s">
        <v>21</v>
      </c>
      <c r="I4838" t="s">
        <v>22</v>
      </c>
      <c r="K4838" t="s">
        <v>6120</v>
      </c>
      <c r="L4838" t="s">
        <v>6121</v>
      </c>
    </row>
    <row r="4839" spans="1:14" hidden="1" x14ac:dyDescent="0.25">
      <c r="A4839">
        <v>70</v>
      </c>
      <c r="B4839">
        <v>56</v>
      </c>
      <c r="C4839" t="s">
        <v>10397</v>
      </c>
      <c r="D4839" s="7">
        <v>40780</v>
      </c>
      <c r="E4839" t="s">
        <v>111</v>
      </c>
      <c r="F4839" t="s">
        <v>6062</v>
      </c>
      <c r="G4839" t="s">
        <v>111</v>
      </c>
      <c r="H4839" t="s">
        <v>24</v>
      </c>
      <c r="I4839" t="s">
        <v>10323</v>
      </c>
      <c r="K4839" t="s">
        <v>6122</v>
      </c>
      <c r="L4839" t="s">
        <v>6123</v>
      </c>
    </row>
    <row r="4840" spans="1:14" hidden="1" x14ac:dyDescent="0.25">
      <c r="A4840">
        <v>70</v>
      </c>
      <c r="B4840">
        <v>57</v>
      </c>
      <c r="C4840" t="s">
        <v>10397</v>
      </c>
      <c r="D4840" s="7">
        <v>40780</v>
      </c>
      <c r="E4840" t="s">
        <v>111</v>
      </c>
      <c r="F4840" t="s">
        <v>6062</v>
      </c>
      <c r="G4840" t="s">
        <v>111</v>
      </c>
      <c r="H4840" t="s">
        <v>10</v>
      </c>
      <c r="I4840" t="s">
        <v>113</v>
      </c>
      <c r="K4840" t="s">
        <v>6123</v>
      </c>
      <c r="L4840" t="s">
        <v>6124</v>
      </c>
    </row>
    <row r="4841" spans="1:14" hidden="1" x14ac:dyDescent="0.25">
      <c r="A4841">
        <v>70</v>
      </c>
      <c r="B4841">
        <v>58</v>
      </c>
      <c r="C4841" t="s">
        <v>10397</v>
      </c>
      <c r="D4841" s="7">
        <v>40780</v>
      </c>
      <c r="E4841" t="s">
        <v>111</v>
      </c>
      <c r="F4841" t="s">
        <v>6062</v>
      </c>
      <c r="G4841" t="s">
        <v>111</v>
      </c>
      <c r="H4841" t="s">
        <v>10</v>
      </c>
      <c r="I4841" t="s">
        <v>11</v>
      </c>
      <c r="K4841" t="s">
        <v>6124</v>
      </c>
      <c r="L4841" t="s">
        <v>6125</v>
      </c>
    </row>
    <row r="4842" spans="1:14" hidden="1" x14ac:dyDescent="0.25">
      <c r="A4842">
        <v>70</v>
      </c>
      <c r="B4842">
        <v>59</v>
      </c>
      <c r="C4842" t="s">
        <v>10397</v>
      </c>
      <c r="D4842" s="7">
        <v>40780</v>
      </c>
      <c r="E4842" t="s">
        <v>111</v>
      </c>
      <c r="F4842" t="s">
        <v>6062</v>
      </c>
      <c r="G4842" t="s">
        <v>111</v>
      </c>
      <c r="H4842" t="s">
        <v>17</v>
      </c>
      <c r="I4842" t="s">
        <v>101</v>
      </c>
      <c r="K4842" t="s">
        <v>6125</v>
      </c>
      <c r="L4842" t="s">
        <v>6126</v>
      </c>
    </row>
    <row r="4843" spans="1:14" hidden="1" x14ac:dyDescent="0.25">
      <c r="A4843">
        <v>70</v>
      </c>
      <c r="B4843">
        <v>60</v>
      </c>
      <c r="C4843" t="s">
        <v>10397</v>
      </c>
      <c r="D4843" s="7">
        <v>40780</v>
      </c>
      <c r="E4843" t="s">
        <v>111</v>
      </c>
      <c r="F4843" t="s">
        <v>6062</v>
      </c>
      <c r="G4843" t="s">
        <v>111</v>
      </c>
      <c r="H4843" t="s">
        <v>53</v>
      </c>
      <c r="I4843" t="s">
        <v>91</v>
      </c>
      <c r="J4843" t="s">
        <v>92</v>
      </c>
      <c r="K4843" t="s">
        <v>6126</v>
      </c>
      <c r="L4843" t="s">
        <v>6126</v>
      </c>
      <c r="N4843">
        <v>2</v>
      </c>
    </row>
    <row r="4844" spans="1:14" hidden="1" x14ac:dyDescent="0.25">
      <c r="A4844">
        <v>70</v>
      </c>
      <c r="B4844">
        <v>61</v>
      </c>
      <c r="C4844" t="s">
        <v>10397</v>
      </c>
      <c r="D4844" s="7">
        <v>40780</v>
      </c>
      <c r="E4844" t="s">
        <v>111</v>
      </c>
      <c r="F4844" t="s">
        <v>6062</v>
      </c>
      <c r="G4844" t="s">
        <v>111</v>
      </c>
      <c r="H4844" t="s">
        <v>17</v>
      </c>
      <c r="I4844" t="s">
        <v>101</v>
      </c>
      <c r="K4844" t="s">
        <v>6126</v>
      </c>
      <c r="L4844" t="s">
        <v>6127</v>
      </c>
    </row>
    <row r="4845" spans="1:14" hidden="1" x14ac:dyDescent="0.25">
      <c r="A4845">
        <v>70</v>
      </c>
      <c r="B4845">
        <v>62</v>
      </c>
      <c r="C4845" t="s">
        <v>10397</v>
      </c>
      <c r="D4845" s="7">
        <v>40780</v>
      </c>
      <c r="E4845" t="s">
        <v>111</v>
      </c>
      <c r="F4845" t="s">
        <v>6062</v>
      </c>
      <c r="G4845" t="s">
        <v>111</v>
      </c>
      <c r="H4845" t="s">
        <v>53</v>
      </c>
      <c r="I4845" t="s">
        <v>255</v>
      </c>
      <c r="J4845" t="s">
        <v>80</v>
      </c>
      <c r="K4845" t="s">
        <v>6127</v>
      </c>
      <c r="L4845" t="s">
        <v>6128</v>
      </c>
      <c r="N4845">
        <v>6</v>
      </c>
    </row>
    <row r="4846" spans="1:14" hidden="1" x14ac:dyDescent="0.25">
      <c r="A4846">
        <v>70</v>
      </c>
      <c r="B4846">
        <v>63</v>
      </c>
      <c r="C4846" t="s">
        <v>10397</v>
      </c>
      <c r="D4846" s="7">
        <v>40780</v>
      </c>
      <c r="E4846" t="s">
        <v>111</v>
      </c>
      <c r="F4846" t="s">
        <v>6062</v>
      </c>
      <c r="G4846" t="s">
        <v>111</v>
      </c>
      <c r="H4846" t="s">
        <v>24</v>
      </c>
      <c r="I4846" t="s">
        <v>10323</v>
      </c>
      <c r="K4846" t="s">
        <v>6128</v>
      </c>
      <c r="L4846" t="s">
        <v>6129</v>
      </c>
    </row>
    <row r="4847" spans="1:14" hidden="1" x14ac:dyDescent="0.25">
      <c r="A4847">
        <v>70</v>
      </c>
      <c r="B4847">
        <v>64</v>
      </c>
      <c r="C4847" t="s">
        <v>10397</v>
      </c>
      <c r="D4847" s="7">
        <v>40780</v>
      </c>
      <c r="E4847" t="s">
        <v>111</v>
      </c>
      <c r="F4847" t="s">
        <v>6062</v>
      </c>
      <c r="G4847" t="s">
        <v>111</v>
      </c>
      <c r="H4847" t="s">
        <v>10</v>
      </c>
      <c r="I4847" t="s">
        <v>11</v>
      </c>
      <c r="K4847" t="s">
        <v>6129</v>
      </c>
      <c r="L4847" t="s">
        <v>6130</v>
      </c>
    </row>
    <row r="4848" spans="1:14" hidden="1" x14ac:dyDescent="0.25">
      <c r="A4848">
        <v>70</v>
      </c>
      <c r="B4848">
        <v>65</v>
      </c>
      <c r="C4848" t="s">
        <v>10397</v>
      </c>
      <c r="D4848" s="7">
        <v>40780</v>
      </c>
      <c r="E4848" t="s">
        <v>111</v>
      </c>
      <c r="F4848" t="s">
        <v>6062</v>
      </c>
      <c r="G4848" t="s">
        <v>111</v>
      </c>
      <c r="H4848" t="s">
        <v>17</v>
      </c>
      <c r="I4848" t="s">
        <v>101</v>
      </c>
      <c r="K4848" t="s">
        <v>6130</v>
      </c>
      <c r="L4848" t="s">
        <v>6131</v>
      </c>
    </row>
    <row r="4849" spans="1:14" hidden="1" x14ac:dyDescent="0.25">
      <c r="A4849">
        <v>70</v>
      </c>
      <c r="B4849">
        <v>66</v>
      </c>
      <c r="C4849" t="s">
        <v>10397</v>
      </c>
      <c r="D4849" s="7">
        <v>40780</v>
      </c>
      <c r="E4849" t="s">
        <v>111</v>
      </c>
      <c r="F4849" t="s">
        <v>6062</v>
      </c>
      <c r="G4849" t="s">
        <v>111</v>
      </c>
      <c r="H4849" t="s">
        <v>24</v>
      </c>
      <c r="I4849" t="s">
        <v>10323</v>
      </c>
      <c r="K4849" t="s">
        <v>6131</v>
      </c>
      <c r="L4849" t="s">
        <v>6132</v>
      </c>
    </row>
    <row r="4850" spans="1:14" hidden="1" x14ac:dyDescent="0.25">
      <c r="A4850">
        <v>70</v>
      </c>
      <c r="B4850">
        <v>67</v>
      </c>
      <c r="C4850" t="s">
        <v>10397</v>
      </c>
      <c r="D4850" s="7">
        <v>40780</v>
      </c>
      <c r="E4850" t="s">
        <v>111</v>
      </c>
      <c r="F4850" t="s">
        <v>6062</v>
      </c>
      <c r="G4850" t="s">
        <v>111</v>
      </c>
      <c r="H4850" t="s">
        <v>10</v>
      </c>
      <c r="I4850" t="s">
        <v>113</v>
      </c>
      <c r="K4850" t="s">
        <v>6132</v>
      </c>
      <c r="L4850" t="s">
        <v>6133</v>
      </c>
    </row>
    <row r="4851" spans="1:14" hidden="1" x14ac:dyDescent="0.25">
      <c r="A4851">
        <v>70</v>
      </c>
      <c r="B4851">
        <v>68</v>
      </c>
      <c r="C4851" t="s">
        <v>10397</v>
      </c>
      <c r="D4851" s="7">
        <v>40780</v>
      </c>
      <c r="E4851" t="s">
        <v>111</v>
      </c>
      <c r="F4851" t="s">
        <v>6062</v>
      </c>
      <c r="G4851" t="s">
        <v>111</v>
      </c>
      <c r="H4851" t="s">
        <v>17</v>
      </c>
      <c r="I4851" t="s">
        <v>18</v>
      </c>
      <c r="K4851" t="s">
        <v>6133</v>
      </c>
      <c r="L4851" t="s">
        <v>6134</v>
      </c>
    </row>
    <row r="4852" spans="1:14" hidden="1" x14ac:dyDescent="0.25">
      <c r="A4852">
        <v>70</v>
      </c>
      <c r="B4852">
        <v>69</v>
      </c>
      <c r="C4852" t="s">
        <v>10397</v>
      </c>
      <c r="D4852" s="7">
        <v>40780</v>
      </c>
      <c r="E4852" t="s">
        <v>111</v>
      </c>
      <c r="F4852" t="s">
        <v>6062</v>
      </c>
      <c r="G4852" t="s">
        <v>111</v>
      </c>
      <c r="H4852" t="s">
        <v>53</v>
      </c>
      <c r="I4852" t="s">
        <v>1496</v>
      </c>
      <c r="J4852" t="s">
        <v>80</v>
      </c>
      <c r="K4852" t="s">
        <v>6134</v>
      </c>
      <c r="L4852" t="s">
        <v>6135</v>
      </c>
      <c r="N4852">
        <v>3</v>
      </c>
    </row>
    <row r="4853" spans="1:14" hidden="1" x14ac:dyDescent="0.25">
      <c r="A4853">
        <v>70</v>
      </c>
      <c r="B4853">
        <v>70</v>
      </c>
      <c r="C4853" t="s">
        <v>10397</v>
      </c>
      <c r="D4853" s="7">
        <v>40780</v>
      </c>
      <c r="E4853" t="s">
        <v>111</v>
      </c>
      <c r="F4853" t="s">
        <v>6062</v>
      </c>
      <c r="G4853" t="s">
        <v>111</v>
      </c>
      <c r="H4853" t="s">
        <v>17</v>
      </c>
      <c r="I4853" t="s">
        <v>73</v>
      </c>
      <c r="K4853" t="s">
        <v>6135</v>
      </c>
      <c r="L4853" t="s">
        <v>6136</v>
      </c>
    </row>
    <row r="4854" spans="1:14" hidden="1" x14ac:dyDescent="0.25">
      <c r="A4854">
        <v>70</v>
      </c>
      <c r="B4854">
        <v>71</v>
      </c>
      <c r="C4854" t="s">
        <v>10397</v>
      </c>
      <c r="D4854" s="7">
        <v>40780</v>
      </c>
      <c r="E4854" t="s">
        <v>111</v>
      </c>
      <c r="F4854" t="s">
        <v>6062</v>
      </c>
      <c r="G4854" t="s">
        <v>111</v>
      </c>
      <c r="H4854" t="s">
        <v>21</v>
      </c>
      <c r="I4854" t="s">
        <v>334</v>
      </c>
      <c r="K4854" t="s">
        <v>6137</v>
      </c>
      <c r="L4854" t="s">
        <v>6138</v>
      </c>
    </row>
    <row r="4855" spans="1:14" hidden="1" x14ac:dyDescent="0.25">
      <c r="A4855">
        <v>70</v>
      </c>
      <c r="B4855">
        <v>72</v>
      </c>
      <c r="C4855" t="s">
        <v>10397</v>
      </c>
      <c r="D4855" s="7">
        <v>40780</v>
      </c>
      <c r="E4855" t="s">
        <v>111</v>
      </c>
      <c r="F4855" t="s">
        <v>6062</v>
      </c>
      <c r="G4855" t="s">
        <v>111</v>
      </c>
      <c r="H4855" t="s">
        <v>24</v>
      </c>
      <c r="I4855" t="s">
        <v>10323</v>
      </c>
      <c r="K4855" t="s">
        <v>6139</v>
      </c>
      <c r="L4855" t="s">
        <v>6140</v>
      </c>
    </row>
    <row r="4856" spans="1:14" hidden="1" x14ac:dyDescent="0.25">
      <c r="A4856">
        <v>70</v>
      </c>
      <c r="B4856">
        <v>73</v>
      </c>
      <c r="C4856" t="s">
        <v>10397</v>
      </c>
      <c r="D4856" s="7">
        <v>40780</v>
      </c>
      <c r="E4856" t="s">
        <v>111</v>
      </c>
      <c r="F4856" t="s">
        <v>6062</v>
      </c>
      <c r="G4856" t="s">
        <v>111</v>
      </c>
      <c r="H4856" t="s">
        <v>10</v>
      </c>
      <c r="I4856" t="s">
        <v>113</v>
      </c>
      <c r="K4856" t="s">
        <v>6141</v>
      </c>
      <c r="L4856" t="s">
        <v>6142</v>
      </c>
    </row>
    <row r="4857" spans="1:14" hidden="1" x14ac:dyDescent="0.25">
      <c r="A4857">
        <v>70</v>
      </c>
      <c r="B4857">
        <v>74</v>
      </c>
      <c r="C4857" t="s">
        <v>10397</v>
      </c>
      <c r="D4857" s="7">
        <v>40780</v>
      </c>
      <c r="E4857" t="s">
        <v>111</v>
      </c>
      <c r="F4857" t="s">
        <v>6062</v>
      </c>
      <c r="G4857" t="s">
        <v>111</v>
      </c>
      <c r="H4857" t="s">
        <v>10</v>
      </c>
      <c r="I4857" t="s">
        <v>5447</v>
      </c>
      <c r="K4857" t="s">
        <v>6142</v>
      </c>
      <c r="L4857" t="s">
        <v>6143</v>
      </c>
    </row>
    <row r="4858" spans="1:14" hidden="1" x14ac:dyDescent="0.25">
      <c r="A4858">
        <v>70</v>
      </c>
      <c r="B4858">
        <v>75</v>
      </c>
      <c r="C4858" t="s">
        <v>10397</v>
      </c>
      <c r="D4858" s="7">
        <v>40780</v>
      </c>
      <c r="E4858" t="s">
        <v>111</v>
      </c>
      <c r="F4858" t="s">
        <v>6062</v>
      </c>
      <c r="G4858" t="s">
        <v>111</v>
      </c>
      <c r="H4858" t="s">
        <v>10</v>
      </c>
      <c r="I4858" t="s">
        <v>14</v>
      </c>
      <c r="K4858" t="s">
        <v>6143</v>
      </c>
      <c r="L4858" t="s">
        <v>6144</v>
      </c>
    </row>
    <row r="4859" spans="1:14" hidden="1" x14ac:dyDescent="0.25">
      <c r="A4859">
        <v>70</v>
      </c>
      <c r="B4859">
        <v>76</v>
      </c>
      <c r="C4859" t="s">
        <v>10397</v>
      </c>
      <c r="D4859" s="7">
        <v>40780</v>
      </c>
      <c r="E4859" t="s">
        <v>111</v>
      </c>
      <c r="F4859" t="s">
        <v>6062</v>
      </c>
      <c r="G4859" t="s">
        <v>111</v>
      </c>
      <c r="H4859" t="s">
        <v>17</v>
      </c>
      <c r="I4859" t="s">
        <v>18</v>
      </c>
      <c r="K4859" t="s">
        <v>6144</v>
      </c>
      <c r="L4859" t="s">
        <v>6144</v>
      </c>
    </row>
    <row r="4860" spans="1:14" hidden="1" x14ac:dyDescent="0.25">
      <c r="A4860">
        <v>70</v>
      </c>
      <c r="B4860">
        <v>77</v>
      </c>
      <c r="C4860" t="s">
        <v>10397</v>
      </c>
      <c r="D4860" s="7">
        <v>40780</v>
      </c>
      <c r="E4860" t="s">
        <v>111</v>
      </c>
      <c r="F4860" t="s">
        <v>6062</v>
      </c>
      <c r="G4860" t="s">
        <v>111</v>
      </c>
      <c r="H4860" t="s">
        <v>17</v>
      </c>
      <c r="I4860" t="s">
        <v>101</v>
      </c>
      <c r="K4860" t="s">
        <v>6144</v>
      </c>
      <c r="L4860" t="s">
        <v>6144</v>
      </c>
    </row>
    <row r="4861" spans="1:14" hidden="1" x14ac:dyDescent="0.25">
      <c r="A4861">
        <v>70</v>
      </c>
      <c r="B4861">
        <v>78</v>
      </c>
      <c r="C4861" t="s">
        <v>10397</v>
      </c>
      <c r="D4861" s="7">
        <v>40780</v>
      </c>
      <c r="E4861" t="s">
        <v>111</v>
      </c>
      <c r="F4861" t="s">
        <v>6062</v>
      </c>
      <c r="G4861" t="s">
        <v>111</v>
      </c>
      <c r="H4861" t="s">
        <v>53</v>
      </c>
      <c r="I4861" t="s">
        <v>255</v>
      </c>
      <c r="J4861" t="s">
        <v>80</v>
      </c>
      <c r="K4861" t="s">
        <v>6144</v>
      </c>
      <c r="L4861" t="s">
        <v>6145</v>
      </c>
      <c r="N4861">
        <v>6</v>
      </c>
    </row>
    <row r="4862" spans="1:14" hidden="1" x14ac:dyDescent="0.25">
      <c r="A4862">
        <v>70</v>
      </c>
      <c r="B4862">
        <v>79</v>
      </c>
      <c r="C4862" t="s">
        <v>10397</v>
      </c>
      <c r="D4862" s="7">
        <v>40780</v>
      </c>
      <c r="E4862" t="s">
        <v>111</v>
      </c>
      <c r="F4862" t="s">
        <v>6062</v>
      </c>
      <c r="G4862" t="s">
        <v>111</v>
      </c>
      <c r="H4862" t="s">
        <v>53</v>
      </c>
      <c r="I4862" t="s">
        <v>332</v>
      </c>
      <c r="J4862" t="s">
        <v>80</v>
      </c>
      <c r="K4862" t="s">
        <v>6145</v>
      </c>
      <c r="L4862" t="s">
        <v>6146</v>
      </c>
      <c r="N4862">
        <v>6</v>
      </c>
    </row>
    <row r="4863" spans="1:14" hidden="1" x14ac:dyDescent="0.25">
      <c r="A4863">
        <v>70</v>
      </c>
      <c r="B4863">
        <v>80</v>
      </c>
      <c r="C4863" t="s">
        <v>10397</v>
      </c>
      <c r="D4863" s="7">
        <v>40780</v>
      </c>
      <c r="E4863" t="s">
        <v>111</v>
      </c>
      <c r="F4863" t="s">
        <v>6062</v>
      </c>
      <c r="G4863" t="s">
        <v>111</v>
      </c>
      <c r="H4863" t="s">
        <v>17</v>
      </c>
      <c r="I4863" t="s">
        <v>101</v>
      </c>
      <c r="K4863" t="s">
        <v>6146</v>
      </c>
      <c r="L4863" t="s">
        <v>6147</v>
      </c>
    </row>
    <row r="4864" spans="1:14" hidden="1" x14ac:dyDescent="0.25">
      <c r="A4864">
        <v>70</v>
      </c>
      <c r="B4864">
        <v>81</v>
      </c>
      <c r="C4864" t="s">
        <v>10397</v>
      </c>
      <c r="D4864" s="7">
        <v>40780</v>
      </c>
      <c r="E4864" t="s">
        <v>111</v>
      </c>
      <c r="F4864" t="s">
        <v>6062</v>
      </c>
      <c r="G4864" t="s">
        <v>111</v>
      </c>
      <c r="H4864" t="s">
        <v>162</v>
      </c>
      <c r="I4864" t="s">
        <v>163</v>
      </c>
      <c r="K4864" t="s">
        <v>6147</v>
      </c>
      <c r="L4864" t="s">
        <v>6148</v>
      </c>
    </row>
    <row r="4865" spans="1:14" hidden="1" x14ac:dyDescent="0.25">
      <c r="A4865">
        <v>70</v>
      </c>
      <c r="B4865">
        <v>82</v>
      </c>
      <c r="C4865" t="s">
        <v>10397</v>
      </c>
      <c r="D4865" s="7">
        <v>40780</v>
      </c>
      <c r="E4865" t="s">
        <v>111</v>
      </c>
      <c r="F4865" t="s">
        <v>6062</v>
      </c>
      <c r="G4865" t="s">
        <v>111</v>
      </c>
      <c r="H4865" t="s">
        <v>21</v>
      </c>
      <c r="I4865" t="s">
        <v>286</v>
      </c>
      <c r="K4865" t="s">
        <v>6148</v>
      </c>
      <c r="L4865" t="s">
        <v>6149</v>
      </c>
    </row>
    <row r="4866" spans="1:14" hidden="1" x14ac:dyDescent="0.25">
      <c r="A4866">
        <v>70</v>
      </c>
      <c r="B4866">
        <v>83</v>
      </c>
      <c r="C4866" t="s">
        <v>10397</v>
      </c>
      <c r="D4866" s="7">
        <v>40780</v>
      </c>
      <c r="E4866" t="s">
        <v>111</v>
      </c>
      <c r="F4866" t="s">
        <v>6062</v>
      </c>
      <c r="G4866" t="s">
        <v>111</v>
      </c>
      <c r="H4866" t="s">
        <v>24</v>
      </c>
      <c r="I4866" t="s">
        <v>10323</v>
      </c>
      <c r="K4866" t="s">
        <v>6150</v>
      </c>
      <c r="L4866" t="s">
        <v>6151</v>
      </c>
    </row>
    <row r="4867" spans="1:14" hidden="1" x14ac:dyDescent="0.25">
      <c r="A4867">
        <v>70</v>
      </c>
      <c r="B4867">
        <v>84</v>
      </c>
      <c r="C4867" t="s">
        <v>10397</v>
      </c>
      <c r="D4867" s="7">
        <v>40780</v>
      </c>
      <c r="E4867" t="s">
        <v>111</v>
      </c>
      <c r="F4867" t="s">
        <v>6062</v>
      </c>
      <c r="G4867" t="s">
        <v>111</v>
      </c>
      <c r="H4867" t="s">
        <v>10</v>
      </c>
      <c r="I4867" t="s">
        <v>113</v>
      </c>
      <c r="K4867" t="s">
        <v>6151</v>
      </c>
      <c r="L4867" t="s">
        <v>6152</v>
      </c>
    </row>
    <row r="4868" spans="1:14" hidden="1" x14ac:dyDescent="0.25">
      <c r="A4868">
        <v>70</v>
      </c>
      <c r="B4868">
        <v>85</v>
      </c>
      <c r="C4868" t="s">
        <v>10397</v>
      </c>
      <c r="D4868" s="7">
        <v>40780</v>
      </c>
      <c r="E4868" t="s">
        <v>111</v>
      </c>
      <c r="F4868" t="s">
        <v>6062</v>
      </c>
      <c r="G4868" t="s">
        <v>111</v>
      </c>
      <c r="H4868" t="s">
        <v>17</v>
      </c>
      <c r="I4868" t="s">
        <v>73</v>
      </c>
      <c r="K4868" t="s">
        <v>6152</v>
      </c>
      <c r="L4868" t="s">
        <v>6153</v>
      </c>
    </row>
    <row r="4869" spans="1:14" hidden="1" x14ac:dyDescent="0.25">
      <c r="A4869">
        <v>70</v>
      </c>
      <c r="B4869">
        <v>86</v>
      </c>
      <c r="C4869" t="s">
        <v>10397</v>
      </c>
      <c r="D4869" s="7">
        <v>40780</v>
      </c>
      <c r="E4869" t="s">
        <v>111</v>
      </c>
      <c r="F4869" t="s">
        <v>6062</v>
      </c>
      <c r="G4869" t="s">
        <v>111</v>
      </c>
      <c r="H4869" t="s">
        <v>24</v>
      </c>
      <c r="I4869" t="s">
        <v>39</v>
      </c>
      <c r="K4869" t="s">
        <v>6154</v>
      </c>
      <c r="L4869" t="s">
        <v>6155</v>
      </c>
    </row>
    <row r="4870" spans="1:14" hidden="1" x14ac:dyDescent="0.25">
      <c r="A4870">
        <v>70</v>
      </c>
      <c r="B4870">
        <v>87</v>
      </c>
      <c r="C4870" t="s">
        <v>10397</v>
      </c>
      <c r="D4870" s="7">
        <v>40780</v>
      </c>
      <c r="E4870" t="s">
        <v>111</v>
      </c>
      <c r="F4870" t="s">
        <v>6062</v>
      </c>
      <c r="G4870" t="s">
        <v>111</v>
      </c>
      <c r="H4870" t="s">
        <v>10</v>
      </c>
      <c r="I4870" t="s">
        <v>113</v>
      </c>
      <c r="K4870" t="s">
        <v>6155</v>
      </c>
      <c r="L4870" t="s">
        <v>6156</v>
      </c>
    </row>
    <row r="4871" spans="1:14" hidden="1" x14ac:dyDescent="0.25">
      <c r="A4871">
        <v>70</v>
      </c>
      <c r="B4871">
        <v>88</v>
      </c>
      <c r="C4871" t="s">
        <v>10397</v>
      </c>
      <c r="D4871" s="7">
        <v>40780</v>
      </c>
      <c r="E4871" t="s">
        <v>111</v>
      </c>
      <c r="F4871" t="s">
        <v>6062</v>
      </c>
      <c r="G4871" t="s">
        <v>111</v>
      </c>
      <c r="H4871" t="s">
        <v>10</v>
      </c>
      <c r="I4871" t="s">
        <v>118</v>
      </c>
      <c r="K4871" t="s">
        <v>6156</v>
      </c>
      <c r="L4871" t="s">
        <v>6157</v>
      </c>
    </row>
    <row r="4872" spans="1:14" hidden="1" x14ac:dyDescent="0.25">
      <c r="A4872">
        <v>70</v>
      </c>
      <c r="B4872">
        <v>89</v>
      </c>
      <c r="C4872" t="s">
        <v>10397</v>
      </c>
      <c r="D4872" s="7">
        <v>40780</v>
      </c>
      <c r="E4872" t="s">
        <v>111</v>
      </c>
      <c r="F4872" t="s">
        <v>6062</v>
      </c>
      <c r="G4872" t="s">
        <v>111</v>
      </c>
      <c r="H4872" t="s">
        <v>17</v>
      </c>
      <c r="I4872" t="s">
        <v>292</v>
      </c>
      <c r="K4872" t="s">
        <v>6157</v>
      </c>
      <c r="L4872" t="s">
        <v>6158</v>
      </c>
    </row>
    <row r="4873" spans="1:14" hidden="1" x14ac:dyDescent="0.25">
      <c r="A4873">
        <v>70</v>
      </c>
      <c r="B4873">
        <v>90</v>
      </c>
      <c r="C4873" t="s">
        <v>10397</v>
      </c>
      <c r="D4873" s="7">
        <v>40780</v>
      </c>
      <c r="E4873" t="s">
        <v>111</v>
      </c>
      <c r="F4873" t="s">
        <v>6062</v>
      </c>
      <c r="G4873" t="s">
        <v>111</v>
      </c>
      <c r="H4873" t="s">
        <v>21</v>
      </c>
      <c r="I4873" t="s">
        <v>22</v>
      </c>
      <c r="K4873" t="s">
        <v>6158</v>
      </c>
      <c r="L4873" t="s">
        <v>6159</v>
      </c>
    </row>
    <row r="4874" spans="1:14" hidden="1" x14ac:dyDescent="0.25">
      <c r="A4874">
        <v>70</v>
      </c>
      <c r="B4874">
        <v>91</v>
      </c>
      <c r="C4874" t="s">
        <v>10397</v>
      </c>
      <c r="D4874" s="7">
        <v>40780</v>
      </c>
      <c r="E4874" t="s">
        <v>111</v>
      </c>
      <c r="F4874" t="s">
        <v>6062</v>
      </c>
      <c r="G4874" t="s">
        <v>111</v>
      </c>
      <c r="H4874" t="s">
        <v>24</v>
      </c>
      <c r="I4874" t="s">
        <v>10323</v>
      </c>
      <c r="K4874" t="s">
        <v>6160</v>
      </c>
      <c r="L4874" t="s">
        <v>6161</v>
      </c>
    </row>
    <row r="4875" spans="1:14" hidden="1" x14ac:dyDescent="0.25">
      <c r="A4875">
        <v>70</v>
      </c>
      <c r="B4875">
        <v>92</v>
      </c>
      <c r="C4875" t="s">
        <v>10397</v>
      </c>
      <c r="D4875" s="7">
        <v>40780</v>
      </c>
      <c r="E4875" t="s">
        <v>111</v>
      </c>
      <c r="F4875" t="s">
        <v>6062</v>
      </c>
      <c r="G4875" t="s">
        <v>111</v>
      </c>
      <c r="H4875" t="s">
        <v>10</v>
      </c>
      <c r="I4875" t="s">
        <v>113</v>
      </c>
      <c r="K4875" t="s">
        <v>6162</v>
      </c>
      <c r="L4875" t="s">
        <v>6163</v>
      </c>
    </row>
    <row r="4876" spans="1:14" hidden="1" x14ac:dyDescent="0.25">
      <c r="A4876">
        <v>70</v>
      </c>
      <c r="B4876">
        <v>93</v>
      </c>
      <c r="C4876" t="s">
        <v>10397</v>
      </c>
      <c r="D4876" s="7">
        <v>40780</v>
      </c>
      <c r="E4876" t="s">
        <v>111</v>
      </c>
      <c r="F4876" t="s">
        <v>6062</v>
      </c>
      <c r="G4876" t="s">
        <v>111</v>
      </c>
      <c r="H4876" t="s">
        <v>17</v>
      </c>
      <c r="I4876" t="s">
        <v>101</v>
      </c>
      <c r="K4876" t="s">
        <v>6163</v>
      </c>
      <c r="L4876" t="s">
        <v>6164</v>
      </c>
    </row>
    <row r="4877" spans="1:14" hidden="1" x14ac:dyDescent="0.25">
      <c r="A4877">
        <v>70</v>
      </c>
      <c r="B4877">
        <v>94</v>
      </c>
      <c r="C4877" t="s">
        <v>10397</v>
      </c>
      <c r="D4877" s="7">
        <v>40780</v>
      </c>
      <c r="E4877" t="s">
        <v>111</v>
      </c>
      <c r="F4877" t="s">
        <v>6062</v>
      </c>
      <c r="G4877" t="s">
        <v>111</v>
      </c>
      <c r="H4877" t="s">
        <v>53</v>
      </c>
      <c r="I4877" t="s">
        <v>255</v>
      </c>
      <c r="J4877" t="s">
        <v>80</v>
      </c>
      <c r="K4877" t="s">
        <v>6164</v>
      </c>
      <c r="L4877" t="s">
        <v>6165</v>
      </c>
      <c r="N4877">
        <v>6</v>
      </c>
    </row>
    <row r="4878" spans="1:14" hidden="1" x14ac:dyDescent="0.25">
      <c r="A4878">
        <v>70</v>
      </c>
      <c r="B4878">
        <v>95</v>
      </c>
      <c r="C4878" t="s">
        <v>10397</v>
      </c>
      <c r="D4878" s="7">
        <v>40780</v>
      </c>
      <c r="E4878" t="s">
        <v>111</v>
      </c>
      <c r="F4878" t="s">
        <v>6062</v>
      </c>
      <c r="G4878" t="s">
        <v>111</v>
      </c>
      <c r="H4878" t="s">
        <v>17</v>
      </c>
      <c r="I4878" t="s">
        <v>73</v>
      </c>
      <c r="K4878" t="s">
        <v>6165</v>
      </c>
      <c r="L4878" t="s">
        <v>6166</v>
      </c>
    </row>
    <row r="4879" spans="1:14" hidden="1" x14ac:dyDescent="0.25">
      <c r="A4879">
        <v>70</v>
      </c>
      <c r="B4879">
        <v>96</v>
      </c>
      <c r="C4879" t="s">
        <v>10397</v>
      </c>
      <c r="D4879" s="7">
        <v>40780</v>
      </c>
      <c r="E4879" t="s">
        <v>111</v>
      </c>
      <c r="F4879" t="s">
        <v>6062</v>
      </c>
      <c r="G4879" t="s">
        <v>111</v>
      </c>
      <c r="H4879" t="s">
        <v>162</v>
      </c>
      <c r="I4879" t="s">
        <v>10323</v>
      </c>
      <c r="K4879" t="s">
        <v>6167</v>
      </c>
      <c r="L4879" t="s">
        <v>6168</v>
      </c>
    </row>
    <row r="4880" spans="1:14" hidden="1" x14ac:dyDescent="0.25">
      <c r="A4880">
        <v>70</v>
      </c>
      <c r="B4880">
        <v>97</v>
      </c>
      <c r="C4880" t="s">
        <v>10397</v>
      </c>
      <c r="D4880" s="7">
        <v>40780</v>
      </c>
      <c r="E4880" t="s">
        <v>111</v>
      </c>
      <c r="F4880" t="s">
        <v>6062</v>
      </c>
      <c r="G4880" t="s">
        <v>111</v>
      </c>
      <c r="H4880" t="s">
        <v>24</v>
      </c>
      <c r="I4880" t="s">
        <v>10323</v>
      </c>
      <c r="K4880" t="s">
        <v>6169</v>
      </c>
      <c r="L4880" t="s">
        <v>6170</v>
      </c>
    </row>
    <row r="4881" spans="1:14" hidden="1" x14ac:dyDescent="0.25">
      <c r="A4881">
        <v>70</v>
      </c>
      <c r="B4881">
        <v>98</v>
      </c>
      <c r="C4881" t="s">
        <v>10397</v>
      </c>
      <c r="D4881" s="7">
        <v>40780</v>
      </c>
      <c r="E4881" t="s">
        <v>111</v>
      </c>
      <c r="F4881" t="s">
        <v>6062</v>
      </c>
      <c r="G4881" t="s">
        <v>111</v>
      </c>
      <c r="H4881" t="s">
        <v>10</v>
      </c>
      <c r="I4881" t="s">
        <v>113</v>
      </c>
      <c r="K4881" t="s">
        <v>6171</v>
      </c>
      <c r="L4881" t="s">
        <v>6172</v>
      </c>
    </row>
    <row r="4882" spans="1:14" hidden="1" x14ac:dyDescent="0.25">
      <c r="A4882">
        <v>70</v>
      </c>
      <c r="B4882">
        <v>99</v>
      </c>
      <c r="C4882" t="s">
        <v>10397</v>
      </c>
      <c r="D4882" s="7">
        <v>40780</v>
      </c>
      <c r="E4882" t="s">
        <v>111</v>
      </c>
      <c r="F4882" t="s">
        <v>6062</v>
      </c>
      <c r="G4882" t="s">
        <v>111</v>
      </c>
      <c r="H4882" t="s">
        <v>10</v>
      </c>
      <c r="I4882" t="s">
        <v>62</v>
      </c>
      <c r="K4882" t="s">
        <v>6172</v>
      </c>
      <c r="L4882" t="s">
        <v>6173</v>
      </c>
    </row>
    <row r="4883" spans="1:14" hidden="1" x14ac:dyDescent="0.25">
      <c r="A4883">
        <v>70</v>
      </c>
      <c r="B4883">
        <v>100</v>
      </c>
      <c r="C4883" t="s">
        <v>10397</v>
      </c>
      <c r="D4883" s="7">
        <v>40780</v>
      </c>
      <c r="E4883" t="s">
        <v>111</v>
      </c>
      <c r="F4883" t="s">
        <v>6062</v>
      </c>
      <c r="G4883" t="s">
        <v>111</v>
      </c>
      <c r="H4883" t="s">
        <v>17</v>
      </c>
      <c r="I4883" t="s">
        <v>73</v>
      </c>
      <c r="K4883" t="s">
        <v>6173</v>
      </c>
      <c r="L4883" t="s">
        <v>6174</v>
      </c>
    </row>
    <row r="4884" spans="1:14" hidden="1" x14ac:dyDescent="0.25">
      <c r="A4884">
        <v>70</v>
      </c>
      <c r="B4884">
        <v>101</v>
      </c>
      <c r="C4884" t="s">
        <v>10397</v>
      </c>
      <c r="D4884" s="7">
        <v>40780</v>
      </c>
      <c r="E4884" t="s">
        <v>111</v>
      </c>
      <c r="F4884" t="s">
        <v>6062</v>
      </c>
      <c r="G4884" t="s">
        <v>111</v>
      </c>
      <c r="H4884" t="s">
        <v>33</v>
      </c>
      <c r="I4884" t="s">
        <v>192</v>
      </c>
      <c r="K4884" t="s">
        <v>6174</v>
      </c>
      <c r="L4884" t="s">
        <v>6174</v>
      </c>
    </row>
    <row r="4885" spans="1:14" hidden="1" x14ac:dyDescent="0.25">
      <c r="A4885">
        <v>70</v>
      </c>
      <c r="B4885">
        <v>102</v>
      </c>
      <c r="C4885" t="s">
        <v>10397</v>
      </c>
      <c r="D4885" s="7">
        <v>40780</v>
      </c>
      <c r="E4885" t="s">
        <v>111</v>
      </c>
      <c r="F4885" t="s">
        <v>6062</v>
      </c>
      <c r="G4885" t="s">
        <v>111</v>
      </c>
      <c r="H4885" t="s">
        <v>17</v>
      </c>
      <c r="I4885" t="s">
        <v>73</v>
      </c>
      <c r="K4885" t="s">
        <v>6174</v>
      </c>
      <c r="L4885" t="s">
        <v>6175</v>
      </c>
    </row>
    <row r="4886" spans="1:14" hidden="1" x14ac:dyDescent="0.25">
      <c r="A4886">
        <v>70</v>
      </c>
      <c r="B4886">
        <v>103</v>
      </c>
      <c r="C4886" t="s">
        <v>10397</v>
      </c>
      <c r="D4886" s="7">
        <v>40780</v>
      </c>
      <c r="E4886" t="s">
        <v>111</v>
      </c>
      <c r="F4886" t="s">
        <v>6062</v>
      </c>
      <c r="G4886" t="s">
        <v>111</v>
      </c>
      <c r="H4886" t="s">
        <v>24</v>
      </c>
      <c r="I4886" t="s">
        <v>10323</v>
      </c>
      <c r="K4886" t="s">
        <v>6175</v>
      </c>
      <c r="L4886" t="s">
        <v>6176</v>
      </c>
    </row>
    <row r="4887" spans="1:14" hidden="1" x14ac:dyDescent="0.25">
      <c r="A4887">
        <v>70</v>
      </c>
      <c r="B4887">
        <v>104</v>
      </c>
      <c r="C4887" t="s">
        <v>10397</v>
      </c>
      <c r="D4887" s="7">
        <v>40780</v>
      </c>
      <c r="E4887" t="s">
        <v>111</v>
      </c>
      <c r="F4887" t="s">
        <v>6062</v>
      </c>
      <c r="G4887" t="s">
        <v>111</v>
      </c>
      <c r="H4887" t="s">
        <v>10</v>
      </c>
      <c r="I4887" t="s">
        <v>113</v>
      </c>
      <c r="K4887" t="s">
        <v>6177</v>
      </c>
      <c r="L4887" t="s">
        <v>6178</v>
      </c>
    </row>
    <row r="4888" spans="1:14" hidden="1" x14ac:dyDescent="0.25">
      <c r="A4888">
        <v>70</v>
      </c>
      <c r="B4888">
        <v>105</v>
      </c>
      <c r="C4888" t="s">
        <v>10397</v>
      </c>
      <c r="D4888" s="7">
        <v>40780</v>
      </c>
      <c r="E4888" t="s">
        <v>111</v>
      </c>
      <c r="F4888" t="s">
        <v>6062</v>
      </c>
      <c r="G4888" t="s">
        <v>111</v>
      </c>
      <c r="H4888" t="s">
        <v>17</v>
      </c>
      <c r="I4888" t="s">
        <v>73</v>
      </c>
      <c r="K4888" t="s">
        <v>6178</v>
      </c>
      <c r="L4888" t="s">
        <v>6179</v>
      </c>
    </row>
    <row r="4889" spans="1:14" hidden="1" x14ac:dyDescent="0.25">
      <c r="A4889">
        <v>70</v>
      </c>
      <c r="B4889">
        <v>106</v>
      </c>
      <c r="C4889" t="s">
        <v>10397</v>
      </c>
      <c r="D4889" s="7">
        <v>40780</v>
      </c>
      <c r="E4889" t="s">
        <v>111</v>
      </c>
      <c r="F4889" t="s">
        <v>6062</v>
      </c>
      <c r="G4889" t="s">
        <v>111</v>
      </c>
      <c r="H4889" t="s">
        <v>24</v>
      </c>
      <c r="I4889" t="s">
        <v>10323</v>
      </c>
      <c r="K4889" t="s">
        <v>6180</v>
      </c>
      <c r="L4889" t="s">
        <v>6181</v>
      </c>
    </row>
    <row r="4890" spans="1:14" hidden="1" x14ac:dyDescent="0.25">
      <c r="A4890">
        <v>70</v>
      </c>
      <c r="B4890">
        <v>107</v>
      </c>
      <c r="C4890" t="s">
        <v>10397</v>
      </c>
      <c r="D4890" s="7">
        <v>40780</v>
      </c>
      <c r="E4890" t="s">
        <v>111</v>
      </c>
      <c r="F4890" t="s">
        <v>6062</v>
      </c>
      <c r="G4890" t="s">
        <v>111</v>
      </c>
      <c r="H4890" t="s">
        <v>10</v>
      </c>
      <c r="I4890" t="s">
        <v>62</v>
      </c>
      <c r="K4890" t="s">
        <v>6181</v>
      </c>
      <c r="L4890" t="s">
        <v>6182</v>
      </c>
    </row>
    <row r="4891" spans="1:14" hidden="1" x14ac:dyDescent="0.25">
      <c r="A4891">
        <v>70</v>
      </c>
      <c r="B4891">
        <v>108</v>
      </c>
      <c r="C4891" t="s">
        <v>10397</v>
      </c>
      <c r="D4891" s="7">
        <v>40780</v>
      </c>
      <c r="E4891" t="s">
        <v>111</v>
      </c>
      <c r="F4891" t="s">
        <v>6062</v>
      </c>
      <c r="G4891" t="s">
        <v>111</v>
      </c>
      <c r="H4891" t="s">
        <v>17</v>
      </c>
      <c r="I4891" t="s">
        <v>101</v>
      </c>
      <c r="K4891" t="s">
        <v>6182</v>
      </c>
      <c r="L4891" t="s">
        <v>6183</v>
      </c>
    </row>
    <row r="4892" spans="1:14" hidden="1" x14ac:dyDescent="0.25">
      <c r="A4892">
        <v>70</v>
      </c>
      <c r="B4892">
        <v>109</v>
      </c>
      <c r="C4892" t="s">
        <v>10397</v>
      </c>
      <c r="D4892" s="7">
        <v>40780</v>
      </c>
      <c r="E4892" t="s">
        <v>111</v>
      </c>
      <c r="F4892" t="s">
        <v>6062</v>
      </c>
      <c r="G4892" t="s">
        <v>111</v>
      </c>
      <c r="H4892" t="s">
        <v>53</v>
      </c>
      <c r="I4892" t="s">
        <v>772</v>
      </c>
      <c r="J4892" t="s">
        <v>80</v>
      </c>
      <c r="K4892" t="s">
        <v>6183</v>
      </c>
      <c r="L4892" t="s">
        <v>6184</v>
      </c>
      <c r="N4892">
        <v>6</v>
      </c>
    </row>
    <row r="4893" spans="1:14" hidden="1" x14ac:dyDescent="0.25">
      <c r="A4893">
        <v>70</v>
      </c>
      <c r="B4893">
        <v>110</v>
      </c>
      <c r="C4893" t="s">
        <v>10397</v>
      </c>
      <c r="D4893" s="7">
        <v>40780</v>
      </c>
      <c r="E4893" t="s">
        <v>111</v>
      </c>
      <c r="F4893" t="s">
        <v>6062</v>
      </c>
      <c r="G4893" t="s">
        <v>111</v>
      </c>
      <c r="H4893" t="s">
        <v>21</v>
      </c>
      <c r="I4893" t="s">
        <v>22</v>
      </c>
      <c r="K4893" t="s">
        <v>6184</v>
      </c>
      <c r="L4893" t="s">
        <v>6185</v>
      </c>
    </row>
    <row r="4894" spans="1:14" hidden="1" x14ac:dyDescent="0.25">
      <c r="A4894">
        <v>70</v>
      </c>
      <c r="B4894">
        <v>111</v>
      </c>
      <c r="C4894" t="s">
        <v>10397</v>
      </c>
      <c r="D4894" s="7">
        <v>40780</v>
      </c>
      <c r="E4894" t="s">
        <v>111</v>
      </c>
      <c r="F4894" t="s">
        <v>6062</v>
      </c>
      <c r="G4894" t="s">
        <v>111</v>
      </c>
      <c r="H4894" t="s">
        <v>24</v>
      </c>
      <c r="I4894" t="s">
        <v>10323</v>
      </c>
      <c r="K4894" t="s">
        <v>6186</v>
      </c>
      <c r="L4894" t="s">
        <v>6187</v>
      </c>
    </row>
    <row r="4895" spans="1:14" hidden="1" x14ac:dyDescent="0.25">
      <c r="A4895">
        <v>70</v>
      </c>
      <c r="B4895">
        <v>112</v>
      </c>
      <c r="C4895" t="s">
        <v>10397</v>
      </c>
      <c r="D4895" s="7">
        <v>40780</v>
      </c>
      <c r="E4895" t="s">
        <v>111</v>
      </c>
      <c r="F4895" t="s">
        <v>6062</v>
      </c>
      <c r="G4895" t="s">
        <v>111</v>
      </c>
      <c r="H4895" t="s">
        <v>10</v>
      </c>
      <c r="I4895" t="s">
        <v>113</v>
      </c>
      <c r="K4895" t="s">
        <v>6187</v>
      </c>
      <c r="L4895" t="s">
        <v>6188</v>
      </c>
    </row>
    <row r="4896" spans="1:14" hidden="1" x14ac:dyDescent="0.25">
      <c r="A4896">
        <v>70</v>
      </c>
      <c r="B4896">
        <v>113</v>
      </c>
      <c r="C4896" t="s">
        <v>10397</v>
      </c>
      <c r="D4896" s="7">
        <v>40780</v>
      </c>
      <c r="E4896" t="s">
        <v>111</v>
      </c>
      <c r="F4896" t="s">
        <v>6062</v>
      </c>
      <c r="G4896" t="s">
        <v>111</v>
      </c>
      <c r="H4896" t="s">
        <v>10</v>
      </c>
      <c r="I4896" t="s">
        <v>14</v>
      </c>
      <c r="K4896" t="s">
        <v>6188</v>
      </c>
      <c r="L4896" t="s">
        <v>6189</v>
      </c>
    </row>
    <row r="4897" spans="1:14" hidden="1" x14ac:dyDescent="0.25">
      <c r="A4897">
        <v>70</v>
      </c>
      <c r="B4897">
        <v>114</v>
      </c>
      <c r="C4897" t="s">
        <v>10397</v>
      </c>
      <c r="D4897" s="7">
        <v>40780</v>
      </c>
      <c r="E4897" t="s">
        <v>111</v>
      </c>
      <c r="F4897" t="s">
        <v>6062</v>
      </c>
      <c r="G4897" t="s">
        <v>111</v>
      </c>
      <c r="H4897" t="s">
        <v>17</v>
      </c>
      <c r="I4897" t="s">
        <v>73</v>
      </c>
      <c r="K4897" t="s">
        <v>6189</v>
      </c>
      <c r="L4897" t="s">
        <v>6190</v>
      </c>
    </row>
    <row r="4898" spans="1:14" hidden="1" x14ac:dyDescent="0.25">
      <c r="A4898">
        <v>70</v>
      </c>
      <c r="B4898">
        <v>115</v>
      </c>
      <c r="C4898" t="s">
        <v>10397</v>
      </c>
      <c r="D4898" s="7">
        <v>40780</v>
      </c>
      <c r="E4898" t="s">
        <v>111</v>
      </c>
      <c r="F4898" t="s">
        <v>6062</v>
      </c>
      <c r="G4898" t="s">
        <v>111</v>
      </c>
      <c r="H4898" t="s">
        <v>24</v>
      </c>
      <c r="I4898" t="s">
        <v>10323</v>
      </c>
      <c r="K4898" t="s">
        <v>6190</v>
      </c>
      <c r="L4898" t="s">
        <v>6191</v>
      </c>
    </row>
    <row r="4899" spans="1:14" hidden="1" x14ac:dyDescent="0.25">
      <c r="A4899">
        <v>70</v>
      </c>
      <c r="B4899">
        <v>116</v>
      </c>
      <c r="C4899" t="s">
        <v>10397</v>
      </c>
      <c r="D4899" s="7">
        <v>40780</v>
      </c>
      <c r="E4899" t="s">
        <v>111</v>
      </c>
      <c r="F4899" t="s">
        <v>6062</v>
      </c>
      <c r="G4899" t="s">
        <v>111</v>
      </c>
      <c r="H4899" t="s">
        <v>10</v>
      </c>
      <c r="I4899" t="s">
        <v>113</v>
      </c>
      <c r="K4899" t="s">
        <v>6192</v>
      </c>
      <c r="L4899" t="s">
        <v>6193</v>
      </c>
    </row>
    <row r="4900" spans="1:14" hidden="1" x14ac:dyDescent="0.25">
      <c r="A4900">
        <v>70</v>
      </c>
      <c r="B4900">
        <v>117</v>
      </c>
      <c r="C4900" t="s">
        <v>10397</v>
      </c>
      <c r="D4900" s="7">
        <v>40780</v>
      </c>
      <c r="E4900" t="s">
        <v>111</v>
      </c>
      <c r="F4900" t="s">
        <v>6062</v>
      </c>
      <c r="G4900" t="s">
        <v>111</v>
      </c>
      <c r="H4900" t="s">
        <v>17</v>
      </c>
      <c r="I4900" t="s">
        <v>101</v>
      </c>
      <c r="K4900" t="s">
        <v>6193</v>
      </c>
      <c r="L4900" t="s">
        <v>6194</v>
      </c>
    </row>
    <row r="4901" spans="1:14" hidden="1" x14ac:dyDescent="0.25">
      <c r="A4901">
        <v>70</v>
      </c>
      <c r="B4901">
        <v>118</v>
      </c>
      <c r="C4901" t="s">
        <v>10397</v>
      </c>
      <c r="D4901" s="7">
        <v>40780</v>
      </c>
      <c r="E4901" t="s">
        <v>111</v>
      </c>
      <c r="F4901" t="s">
        <v>6062</v>
      </c>
      <c r="G4901" t="s">
        <v>111</v>
      </c>
      <c r="H4901" t="s">
        <v>53</v>
      </c>
      <c r="I4901" t="s">
        <v>255</v>
      </c>
      <c r="J4901" t="s">
        <v>80</v>
      </c>
      <c r="K4901" t="s">
        <v>6194</v>
      </c>
      <c r="L4901" t="s">
        <v>6195</v>
      </c>
      <c r="N4901">
        <v>6</v>
      </c>
    </row>
    <row r="4902" spans="1:14" hidden="1" x14ac:dyDescent="0.25">
      <c r="A4902">
        <v>70</v>
      </c>
      <c r="B4902">
        <v>119</v>
      </c>
      <c r="C4902" t="s">
        <v>10397</v>
      </c>
      <c r="D4902" s="7">
        <v>40780</v>
      </c>
      <c r="E4902" t="s">
        <v>111</v>
      </c>
      <c r="F4902" t="s">
        <v>6062</v>
      </c>
      <c r="G4902" t="s">
        <v>111</v>
      </c>
      <c r="H4902" t="s">
        <v>21</v>
      </c>
      <c r="I4902" t="s">
        <v>334</v>
      </c>
      <c r="K4902" t="s">
        <v>6195</v>
      </c>
      <c r="L4902" t="s">
        <v>6196</v>
      </c>
    </row>
    <row r="4903" spans="1:14" hidden="1" x14ac:dyDescent="0.25">
      <c r="A4903">
        <v>70</v>
      </c>
      <c r="B4903">
        <v>120</v>
      </c>
      <c r="C4903" t="s">
        <v>10397</v>
      </c>
      <c r="D4903" s="7">
        <v>40780</v>
      </c>
      <c r="E4903" t="s">
        <v>111</v>
      </c>
      <c r="F4903" t="s">
        <v>6062</v>
      </c>
      <c r="G4903" t="s">
        <v>111</v>
      </c>
      <c r="H4903" t="s">
        <v>24</v>
      </c>
      <c r="I4903" t="s">
        <v>10323</v>
      </c>
      <c r="K4903" t="s">
        <v>6197</v>
      </c>
      <c r="L4903" t="s">
        <v>6198</v>
      </c>
    </row>
    <row r="4904" spans="1:14" hidden="1" x14ac:dyDescent="0.25">
      <c r="A4904">
        <v>70</v>
      </c>
      <c r="B4904">
        <v>121</v>
      </c>
      <c r="C4904" t="s">
        <v>10397</v>
      </c>
      <c r="D4904" s="7">
        <v>40780</v>
      </c>
      <c r="E4904" t="s">
        <v>111</v>
      </c>
      <c r="F4904" t="s">
        <v>6062</v>
      </c>
      <c r="G4904" t="s">
        <v>111</v>
      </c>
      <c r="H4904" t="s">
        <v>10</v>
      </c>
      <c r="I4904" t="s">
        <v>62</v>
      </c>
      <c r="K4904" t="s">
        <v>6199</v>
      </c>
      <c r="L4904" t="s">
        <v>6200</v>
      </c>
    </row>
    <row r="4905" spans="1:14" hidden="1" x14ac:dyDescent="0.25">
      <c r="A4905">
        <v>70</v>
      </c>
      <c r="B4905">
        <v>122</v>
      </c>
      <c r="C4905" t="s">
        <v>10397</v>
      </c>
      <c r="D4905" s="7">
        <v>40780</v>
      </c>
      <c r="E4905" t="s">
        <v>111</v>
      </c>
      <c r="F4905" t="s">
        <v>6062</v>
      </c>
      <c r="G4905" t="s">
        <v>111</v>
      </c>
      <c r="H4905" t="s">
        <v>24</v>
      </c>
      <c r="I4905" t="s">
        <v>1844</v>
      </c>
      <c r="K4905" t="s">
        <v>6200</v>
      </c>
      <c r="L4905" t="s">
        <v>6201</v>
      </c>
    </row>
    <row r="4906" spans="1:14" hidden="1" x14ac:dyDescent="0.25">
      <c r="A4906">
        <v>70</v>
      </c>
      <c r="B4906">
        <v>123</v>
      </c>
      <c r="C4906" t="s">
        <v>10397</v>
      </c>
      <c r="D4906" s="7">
        <v>40780</v>
      </c>
      <c r="E4906" t="s">
        <v>111</v>
      </c>
      <c r="F4906" t="s">
        <v>6062</v>
      </c>
      <c r="G4906" t="s">
        <v>111</v>
      </c>
      <c r="H4906" t="s">
        <v>10</v>
      </c>
      <c r="I4906" t="s">
        <v>113</v>
      </c>
      <c r="K4906" t="s">
        <v>6201</v>
      </c>
      <c r="L4906" t="s">
        <v>6202</v>
      </c>
    </row>
    <row r="4907" spans="1:14" hidden="1" x14ac:dyDescent="0.25">
      <c r="A4907">
        <v>70</v>
      </c>
      <c r="B4907">
        <v>124</v>
      </c>
      <c r="C4907" t="s">
        <v>10397</v>
      </c>
      <c r="D4907" s="7">
        <v>40780</v>
      </c>
      <c r="E4907" t="s">
        <v>111</v>
      </c>
      <c r="F4907" t="s">
        <v>6062</v>
      </c>
      <c r="G4907" t="s">
        <v>111</v>
      </c>
      <c r="H4907" t="s">
        <v>10</v>
      </c>
      <c r="I4907" t="s">
        <v>118</v>
      </c>
      <c r="K4907" t="s">
        <v>6202</v>
      </c>
      <c r="L4907" t="s">
        <v>6203</v>
      </c>
    </row>
    <row r="4908" spans="1:14" hidden="1" x14ac:dyDescent="0.25">
      <c r="A4908">
        <v>70</v>
      </c>
      <c r="B4908">
        <v>125</v>
      </c>
      <c r="C4908" t="s">
        <v>10397</v>
      </c>
      <c r="D4908" s="7">
        <v>40780</v>
      </c>
      <c r="E4908" t="s">
        <v>111</v>
      </c>
      <c r="F4908" t="s">
        <v>6062</v>
      </c>
      <c r="G4908" t="s">
        <v>111</v>
      </c>
      <c r="H4908" t="s">
        <v>17</v>
      </c>
      <c r="I4908" t="s">
        <v>101</v>
      </c>
      <c r="K4908" t="s">
        <v>6203</v>
      </c>
      <c r="L4908" t="s">
        <v>6204</v>
      </c>
    </row>
    <row r="4909" spans="1:14" hidden="1" x14ac:dyDescent="0.25">
      <c r="A4909">
        <v>70</v>
      </c>
      <c r="B4909">
        <v>126</v>
      </c>
      <c r="C4909" t="s">
        <v>10397</v>
      </c>
      <c r="D4909" s="7">
        <v>40780</v>
      </c>
      <c r="E4909" t="s">
        <v>111</v>
      </c>
      <c r="F4909" t="s">
        <v>6062</v>
      </c>
      <c r="G4909" t="s">
        <v>111</v>
      </c>
      <c r="H4909" t="s">
        <v>53</v>
      </c>
      <c r="I4909" t="s">
        <v>91</v>
      </c>
      <c r="J4909" t="s">
        <v>80</v>
      </c>
      <c r="K4909" t="s">
        <v>6204</v>
      </c>
      <c r="L4909" t="s">
        <v>6205</v>
      </c>
      <c r="M4909" t="s">
        <v>1264</v>
      </c>
      <c r="N4909">
        <v>2</v>
      </c>
    </row>
    <row r="4910" spans="1:14" hidden="1" x14ac:dyDescent="0.25">
      <c r="A4910">
        <v>71</v>
      </c>
      <c r="B4910">
        <v>1</v>
      </c>
      <c r="C4910" t="s">
        <v>10396</v>
      </c>
      <c r="D4910" s="7">
        <v>40559</v>
      </c>
      <c r="E4910" t="s">
        <v>111</v>
      </c>
      <c r="F4910" t="s">
        <v>613</v>
      </c>
      <c r="G4910" t="s">
        <v>613</v>
      </c>
      <c r="H4910" t="s">
        <v>10</v>
      </c>
      <c r="I4910" t="s">
        <v>113</v>
      </c>
      <c r="K4910" t="s">
        <v>6206</v>
      </c>
      <c r="L4910" t="s">
        <v>6207</v>
      </c>
    </row>
    <row r="4911" spans="1:14" hidden="1" x14ac:dyDescent="0.25">
      <c r="A4911">
        <v>71</v>
      </c>
      <c r="B4911">
        <v>2</v>
      </c>
      <c r="C4911" t="s">
        <v>10396</v>
      </c>
      <c r="D4911" s="7">
        <v>40559</v>
      </c>
      <c r="E4911" t="s">
        <v>111</v>
      </c>
      <c r="F4911" t="s">
        <v>613</v>
      </c>
      <c r="G4911" t="s">
        <v>111</v>
      </c>
      <c r="H4911" t="s">
        <v>10</v>
      </c>
      <c r="I4911" t="s">
        <v>118</v>
      </c>
      <c r="K4911" t="s">
        <v>6208</v>
      </c>
      <c r="L4911" t="s">
        <v>6209</v>
      </c>
    </row>
    <row r="4912" spans="1:14" hidden="1" x14ac:dyDescent="0.25">
      <c r="A4912">
        <v>71</v>
      </c>
      <c r="B4912">
        <v>3</v>
      </c>
      <c r="C4912" t="s">
        <v>10396</v>
      </c>
      <c r="D4912" s="7">
        <v>40559</v>
      </c>
      <c r="E4912" t="s">
        <v>111</v>
      </c>
      <c r="F4912" t="s">
        <v>613</v>
      </c>
      <c r="G4912" t="s">
        <v>111</v>
      </c>
      <c r="H4912" t="s">
        <v>10</v>
      </c>
      <c r="I4912" t="s">
        <v>14</v>
      </c>
      <c r="K4912" t="s">
        <v>6209</v>
      </c>
      <c r="L4912" t="s">
        <v>6210</v>
      </c>
    </row>
    <row r="4913" spans="1:14" hidden="1" x14ac:dyDescent="0.25">
      <c r="A4913">
        <v>71</v>
      </c>
      <c r="B4913">
        <v>4</v>
      </c>
      <c r="C4913" t="s">
        <v>10396</v>
      </c>
      <c r="D4913" s="7">
        <v>40559</v>
      </c>
      <c r="E4913" t="s">
        <v>111</v>
      </c>
      <c r="F4913" t="s">
        <v>613</v>
      </c>
      <c r="G4913" t="s">
        <v>111</v>
      </c>
      <c r="H4913" t="s">
        <v>17</v>
      </c>
      <c r="I4913" t="s">
        <v>120</v>
      </c>
      <c r="K4913" t="s">
        <v>6210</v>
      </c>
      <c r="L4913" t="s">
        <v>6211</v>
      </c>
    </row>
    <row r="4914" spans="1:14" hidden="1" x14ac:dyDescent="0.25">
      <c r="A4914">
        <v>71</v>
      </c>
      <c r="B4914">
        <v>5</v>
      </c>
      <c r="C4914" t="s">
        <v>10396</v>
      </c>
      <c r="D4914" s="7">
        <v>40559</v>
      </c>
      <c r="E4914" t="s">
        <v>111</v>
      </c>
      <c r="F4914" t="s">
        <v>613</v>
      </c>
      <c r="G4914" t="s">
        <v>111</v>
      </c>
      <c r="H4914" t="s">
        <v>24</v>
      </c>
      <c r="I4914" t="s">
        <v>10323</v>
      </c>
      <c r="K4914" t="s">
        <v>6211</v>
      </c>
      <c r="L4914" t="s">
        <v>6212</v>
      </c>
    </row>
    <row r="4915" spans="1:14" hidden="1" x14ac:dyDescent="0.25">
      <c r="A4915">
        <v>71</v>
      </c>
      <c r="B4915">
        <v>6</v>
      </c>
      <c r="C4915" t="s">
        <v>10396</v>
      </c>
      <c r="D4915" s="7">
        <v>40559</v>
      </c>
      <c r="E4915" t="s">
        <v>111</v>
      </c>
      <c r="F4915" t="s">
        <v>613</v>
      </c>
      <c r="G4915" t="s">
        <v>111</v>
      </c>
      <c r="H4915" t="s">
        <v>10</v>
      </c>
      <c r="I4915" t="s">
        <v>113</v>
      </c>
      <c r="K4915" t="s">
        <v>6212</v>
      </c>
      <c r="L4915" t="s">
        <v>6213</v>
      </c>
    </row>
    <row r="4916" spans="1:14" hidden="1" x14ac:dyDescent="0.25">
      <c r="A4916">
        <v>71</v>
      </c>
      <c r="B4916">
        <v>7</v>
      </c>
      <c r="C4916" t="s">
        <v>10396</v>
      </c>
      <c r="D4916" s="7">
        <v>40559</v>
      </c>
      <c r="E4916" t="s">
        <v>111</v>
      </c>
      <c r="F4916" t="s">
        <v>613</v>
      </c>
      <c r="G4916" t="s">
        <v>111</v>
      </c>
      <c r="H4916" t="s">
        <v>10</v>
      </c>
      <c r="I4916" t="s">
        <v>11</v>
      </c>
      <c r="K4916" t="s">
        <v>6213</v>
      </c>
      <c r="L4916" t="s">
        <v>6214</v>
      </c>
    </row>
    <row r="4917" spans="1:14" hidden="1" x14ac:dyDescent="0.25">
      <c r="A4917">
        <v>71</v>
      </c>
      <c r="B4917">
        <v>8</v>
      </c>
      <c r="C4917" t="s">
        <v>10396</v>
      </c>
      <c r="D4917" s="7">
        <v>40559</v>
      </c>
      <c r="E4917" t="s">
        <v>111</v>
      </c>
      <c r="F4917" t="s">
        <v>613</v>
      </c>
      <c r="G4917" t="s">
        <v>111</v>
      </c>
      <c r="H4917" t="s">
        <v>10</v>
      </c>
      <c r="I4917" t="s">
        <v>14</v>
      </c>
      <c r="K4917" t="s">
        <v>6214</v>
      </c>
      <c r="L4917" t="s">
        <v>6215</v>
      </c>
    </row>
    <row r="4918" spans="1:14" hidden="1" x14ac:dyDescent="0.25">
      <c r="A4918">
        <v>71</v>
      </c>
      <c r="B4918">
        <v>9</v>
      </c>
      <c r="C4918" t="s">
        <v>10396</v>
      </c>
      <c r="D4918" s="7">
        <v>40559</v>
      </c>
      <c r="E4918" t="s">
        <v>111</v>
      </c>
      <c r="F4918" t="s">
        <v>613</v>
      </c>
      <c r="G4918" t="s">
        <v>111</v>
      </c>
      <c r="H4918" t="s">
        <v>17</v>
      </c>
      <c r="I4918" t="s">
        <v>120</v>
      </c>
      <c r="K4918" t="s">
        <v>6215</v>
      </c>
      <c r="L4918" t="s">
        <v>6216</v>
      </c>
    </row>
    <row r="4919" spans="1:14" hidden="1" x14ac:dyDescent="0.25">
      <c r="A4919">
        <v>71</v>
      </c>
      <c r="B4919">
        <v>10</v>
      </c>
      <c r="C4919" t="s">
        <v>10396</v>
      </c>
      <c r="D4919" s="7">
        <v>40559</v>
      </c>
      <c r="E4919" t="s">
        <v>111</v>
      </c>
      <c r="F4919" t="s">
        <v>613</v>
      </c>
      <c r="G4919" t="s">
        <v>111</v>
      </c>
      <c r="H4919" t="s">
        <v>10</v>
      </c>
      <c r="I4919" t="s">
        <v>11</v>
      </c>
      <c r="K4919" t="s">
        <v>6216</v>
      </c>
      <c r="L4919" t="s">
        <v>6217</v>
      </c>
    </row>
    <row r="4920" spans="1:14" hidden="1" x14ac:dyDescent="0.25">
      <c r="A4920">
        <v>71</v>
      </c>
      <c r="B4920">
        <v>11</v>
      </c>
      <c r="C4920" t="s">
        <v>10396</v>
      </c>
      <c r="D4920" s="7">
        <v>40559</v>
      </c>
      <c r="E4920" t="s">
        <v>111</v>
      </c>
      <c r="F4920" t="s">
        <v>613</v>
      </c>
      <c r="G4920" t="s">
        <v>111</v>
      </c>
      <c r="H4920" t="s">
        <v>17</v>
      </c>
      <c r="I4920" t="s">
        <v>101</v>
      </c>
      <c r="K4920" t="s">
        <v>6217</v>
      </c>
      <c r="L4920" t="s">
        <v>6218</v>
      </c>
    </row>
    <row r="4921" spans="1:14" hidden="1" x14ac:dyDescent="0.25">
      <c r="A4921">
        <v>71</v>
      </c>
      <c r="B4921">
        <v>12</v>
      </c>
      <c r="C4921" t="s">
        <v>10396</v>
      </c>
      <c r="D4921" s="7">
        <v>40559</v>
      </c>
      <c r="E4921" t="s">
        <v>111</v>
      </c>
      <c r="F4921" t="s">
        <v>613</v>
      </c>
      <c r="G4921" t="s">
        <v>111</v>
      </c>
      <c r="H4921" t="s">
        <v>17</v>
      </c>
      <c r="I4921" t="s">
        <v>48</v>
      </c>
      <c r="K4921" t="s">
        <v>6218</v>
      </c>
      <c r="L4921" t="s">
        <v>6219</v>
      </c>
    </row>
    <row r="4922" spans="1:14" hidden="1" x14ac:dyDescent="0.25">
      <c r="A4922">
        <v>71</v>
      </c>
      <c r="B4922">
        <v>13</v>
      </c>
      <c r="C4922" t="s">
        <v>10396</v>
      </c>
      <c r="D4922" s="7">
        <v>40559</v>
      </c>
      <c r="E4922" t="s">
        <v>111</v>
      </c>
      <c r="F4922" t="s">
        <v>613</v>
      </c>
      <c r="G4922" t="s">
        <v>111</v>
      </c>
      <c r="H4922" t="s">
        <v>10</v>
      </c>
      <c r="I4922" t="s">
        <v>14</v>
      </c>
      <c r="K4922" t="s">
        <v>6219</v>
      </c>
      <c r="L4922" t="s">
        <v>6220</v>
      </c>
    </row>
    <row r="4923" spans="1:14" hidden="1" x14ac:dyDescent="0.25">
      <c r="A4923">
        <v>71</v>
      </c>
      <c r="B4923">
        <v>14</v>
      </c>
      <c r="C4923" t="s">
        <v>10396</v>
      </c>
      <c r="D4923" s="7">
        <v>40559</v>
      </c>
      <c r="E4923" t="s">
        <v>111</v>
      </c>
      <c r="F4923" t="s">
        <v>613</v>
      </c>
      <c r="G4923" t="s">
        <v>111</v>
      </c>
      <c r="H4923" t="s">
        <v>17</v>
      </c>
      <c r="I4923" t="s">
        <v>101</v>
      </c>
      <c r="K4923" t="s">
        <v>6220</v>
      </c>
      <c r="L4923" t="s">
        <v>6220</v>
      </c>
    </row>
    <row r="4924" spans="1:14" hidden="1" x14ac:dyDescent="0.25">
      <c r="A4924">
        <v>71</v>
      </c>
      <c r="B4924">
        <v>15</v>
      </c>
      <c r="C4924" t="s">
        <v>10396</v>
      </c>
      <c r="D4924" s="7">
        <v>40559</v>
      </c>
      <c r="E4924" t="s">
        <v>111</v>
      </c>
      <c r="F4924" t="s">
        <v>613</v>
      </c>
      <c r="G4924" t="s">
        <v>111</v>
      </c>
      <c r="H4924" t="s">
        <v>53</v>
      </c>
      <c r="I4924" t="s">
        <v>202</v>
      </c>
      <c r="J4924" t="s">
        <v>80</v>
      </c>
      <c r="K4924" t="s">
        <v>6220</v>
      </c>
      <c r="L4924" t="s">
        <v>6221</v>
      </c>
      <c r="N4924">
        <v>2</v>
      </c>
    </row>
    <row r="4925" spans="1:14" hidden="1" x14ac:dyDescent="0.25">
      <c r="A4925">
        <v>71</v>
      </c>
      <c r="B4925">
        <v>16</v>
      </c>
      <c r="C4925" t="s">
        <v>10396</v>
      </c>
      <c r="D4925" s="7">
        <v>40559</v>
      </c>
      <c r="E4925" t="s">
        <v>111</v>
      </c>
      <c r="F4925" t="s">
        <v>613</v>
      </c>
      <c r="G4925" t="s">
        <v>111</v>
      </c>
      <c r="H4925" t="s">
        <v>17</v>
      </c>
      <c r="I4925" t="s">
        <v>101</v>
      </c>
      <c r="K4925" t="s">
        <v>6221</v>
      </c>
      <c r="L4925" t="s">
        <v>6222</v>
      </c>
    </row>
    <row r="4926" spans="1:14" hidden="1" x14ac:dyDescent="0.25">
      <c r="A4926">
        <v>71</v>
      </c>
      <c r="B4926">
        <v>17</v>
      </c>
      <c r="C4926" t="s">
        <v>10396</v>
      </c>
      <c r="D4926" s="7">
        <v>40559</v>
      </c>
      <c r="E4926" t="s">
        <v>111</v>
      </c>
      <c r="F4926" t="s">
        <v>613</v>
      </c>
      <c r="G4926" t="s">
        <v>111</v>
      </c>
      <c r="H4926" t="s">
        <v>53</v>
      </c>
      <c r="I4926" t="s">
        <v>124</v>
      </c>
      <c r="J4926" t="s">
        <v>80</v>
      </c>
      <c r="K4926" t="s">
        <v>6222</v>
      </c>
      <c r="L4926" t="s">
        <v>6222</v>
      </c>
      <c r="N4926">
        <v>6</v>
      </c>
    </row>
    <row r="4927" spans="1:14" hidden="1" x14ac:dyDescent="0.25">
      <c r="A4927">
        <v>71</v>
      </c>
      <c r="B4927">
        <v>18</v>
      </c>
      <c r="C4927" t="s">
        <v>10396</v>
      </c>
      <c r="D4927" s="7">
        <v>40559</v>
      </c>
      <c r="E4927" t="s">
        <v>111</v>
      </c>
      <c r="F4927" t="s">
        <v>613</v>
      </c>
      <c r="G4927" t="s">
        <v>111</v>
      </c>
      <c r="H4927" t="s">
        <v>17</v>
      </c>
      <c r="I4927" t="s">
        <v>120</v>
      </c>
      <c r="K4927" t="s">
        <v>6222</v>
      </c>
      <c r="L4927" t="s">
        <v>6223</v>
      </c>
    </row>
    <row r="4928" spans="1:14" hidden="1" x14ac:dyDescent="0.25">
      <c r="A4928">
        <v>71</v>
      </c>
      <c r="B4928">
        <v>19</v>
      </c>
      <c r="C4928" t="s">
        <v>10396</v>
      </c>
      <c r="D4928" s="7">
        <v>40559</v>
      </c>
      <c r="E4928" t="s">
        <v>111</v>
      </c>
      <c r="F4928" t="s">
        <v>613</v>
      </c>
      <c r="G4928" t="s">
        <v>111</v>
      </c>
      <c r="H4928" t="s">
        <v>24</v>
      </c>
      <c r="I4928" t="s">
        <v>10323</v>
      </c>
      <c r="K4928" t="s">
        <v>6223</v>
      </c>
      <c r="L4928" t="s">
        <v>6224</v>
      </c>
    </row>
    <row r="4929" spans="1:12" hidden="1" x14ac:dyDescent="0.25">
      <c r="A4929">
        <v>71</v>
      </c>
      <c r="B4929">
        <v>20</v>
      </c>
      <c r="C4929" t="s">
        <v>10396</v>
      </c>
      <c r="D4929" s="7">
        <v>40559</v>
      </c>
      <c r="E4929" t="s">
        <v>111</v>
      </c>
      <c r="F4929" t="s">
        <v>613</v>
      </c>
      <c r="G4929" t="s">
        <v>111</v>
      </c>
      <c r="H4929" t="s">
        <v>10</v>
      </c>
      <c r="I4929" t="s">
        <v>113</v>
      </c>
      <c r="K4929" t="s">
        <v>6224</v>
      </c>
      <c r="L4929" t="s">
        <v>6225</v>
      </c>
    </row>
    <row r="4930" spans="1:12" hidden="1" x14ac:dyDescent="0.25">
      <c r="A4930">
        <v>71</v>
      </c>
      <c r="B4930">
        <v>21</v>
      </c>
      <c r="C4930" t="s">
        <v>10396</v>
      </c>
      <c r="D4930" s="7">
        <v>40559</v>
      </c>
      <c r="E4930" t="s">
        <v>111</v>
      </c>
      <c r="F4930" t="s">
        <v>613</v>
      </c>
      <c r="G4930" t="s">
        <v>111</v>
      </c>
      <c r="H4930" t="s">
        <v>10</v>
      </c>
      <c r="I4930" t="s">
        <v>11</v>
      </c>
      <c r="K4930" t="s">
        <v>6225</v>
      </c>
      <c r="L4930" t="s">
        <v>6226</v>
      </c>
    </row>
    <row r="4931" spans="1:12" hidden="1" x14ac:dyDescent="0.25">
      <c r="A4931">
        <v>71</v>
      </c>
      <c r="B4931">
        <v>22</v>
      </c>
      <c r="C4931" t="s">
        <v>10396</v>
      </c>
      <c r="D4931" s="7">
        <v>40559</v>
      </c>
      <c r="E4931" t="s">
        <v>111</v>
      </c>
      <c r="F4931" t="s">
        <v>613</v>
      </c>
      <c r="G4931" t="s">
        <v>111</v>
      </c>
      <c r="H4931" t="s">
        <v>10</v>
      </c>
      <c r="I4931" t="s">
        <v>14</v>
      </c>
      <c r="K4931" t="s">
        <v>6227</v>
      </c>
      <c r="L4931" t="s">
        <v>6228</v>
      </c>
    </row>
    <row r="4932" spans="1:12" hidden="1" x14ac:dyDescent="0.25">
      <c r="A4932">
        <v>71</v>
      </c>
      <c r="B4932">
        <v>23</v>
      </c>
      <c r="C4932" t="s">
        <v>10396</v>
      </c>
      <c r="D4932" s="7">
        <v>40559</v>
      </c>
      <c r="E4932" t="s">
        <v>111</v>
      </c>
      <c r="F4932" t="s">
        <v>613</v>
      </c>
      <c r="G4932" t="s">
        <v>111</v>
      </c>
      <c r="H4932" t="s">
        <v>17</v>
      </c>
      <c r="I4932" t="s">
        <v>101</v>
      </c>
      <c r="K4932" t="s">
        <v>6228</v>
      </c>
      <c r="L4932" t="s">
        <v>6229</v>
      </c>
    </row>
    <row r="4933" spans="1:12" hidden="1" x14ac:dyDescent="0.25">
      <c r="A4933">
        <v>71</v>
      </c>
      <c r="B4933">
        <v>24</v>
      </c>
      <c r="C4933" t="s">
        <v>10396</v>
      </c>
      <c r="D4933" s="7">
        <v>40559</v>
      </c>
      <c r="E4933" t="s">
        <v>111</v>
      </c>
      <c r="F4933" t="s">
        <v>613</v>
      </c>
      <c r="G4933" t="s">
        <v>111</v>
      </c>
      <c r="H4933" t="s">
        <v>10</v>
      </c>
      <c r="I4933" t="s">
        <v>14</v>
      </c>
      <c r="K4933" t="s">
        <v>6229</v>
      </c>
      <c r="L4933" t="s">
        <v>6230</v>
      </c>
    </row>
    <row r="4934" spans="1:12" hidden="1" x14ac:dyDescent="0.25">
      <c r="A4934">
        <v>71</v>
      </c>
      <c r="B4934">
        <v>25</v>
      </c>
      <c r="C4934" t="s">
        <v>10396</v>
      </c>
      <c r="D4934" s="7">
        <v>40559</v>
      </c>
      <c r="E4934" t="s">
        <v>111</v>
      </c>
      <c r="F4934" t="s">
        <v>613</v>
      </c>
      <c r="G4934" t="s">
        <v>111</v>
      </c>
      <c r="H4934" t="s">
        <v>17</v>
      </c>
      <c r="I4934" t="s">
        <v>77</v>
      </c>
      <c r="K4934" t="s">
        <v>6230</v>
      </c>
      <c r="L4934" t="s">
        <v>6231</v>
      </c>
    </row>
    <row r="4935" spans="1:12" hidden="1" x14ac:dyDescent="0.25">
      <c r="A4935">
        <v>71</v>
      </c>
      <c r="B4935">
        <v>26</v>
      </c>
      <c r="C4935" t="s">
        <v>10396</v>
      </c>
      <c r="D4935" s="7">
        <v>40559</v>
      </c>
      <c r="E4935" t="s">
        <v>111</v>
      </c>
      <c r="F4935" t="s">
        <v>613</v>
      </c>
      <c r="G4935" t="s">
        <v>111</v>
      </c>
      <c r="H4935" t="s">
        <v>24</v>
      </c>
      <c r="I4935" t="s">
        <v>10323</v>
      </c>
      <c r="K4935" t="s">
        <v>6232</v>
      </c>
      <c r="L4935" t="s">
        <v>6233</v>
      </c>
    </row>
    <row r="4936" spans="1:12" hidden="1" x14ac:dyDescent="0.25">
      <c r="A4936">
        <v>71</v>
      </c>
      <c r="B4936">
        <v>27</v>
      </c>
      <c r="C4936" t="s">
        <v>10396</v>
      </c>
      <c r="D4936" s="7">
        <v>40559</v>
      </c>
      <c r="E4936" t="s">
        <v>111</v>
      </c>
      <c r="F4936" t="s">
        <v>613</v>
      </c>
      <c r="G4936" t="s">
        <v>111</v>
      </c>
      <c r="H4936" t="s">
        <v>10</v>
      </c>
      <c r="I4936" t="s">
        <v>11</v>
      </c>
      <c r="K4936" t="s">
        <v>6233</v>
      </c>
      <c r="L4936" t="s">
        <v>6234</v>
      </c>
    </row>
    <row r="4937" spans="1:12" hidden="1" x14ac:dyDescent="0.25">
      <c r="A4937">
        <v>71</v>
      </c>
      <c r="B4937">
        <v>28</v>
      </c>
      <c r="C4937" t="s">
        <v>10396</v>
      </c>
      <c r="D4937" s="7">
        <v>40559</v>
      </c>
      <c r="E4937" t="s">
        <v>111</v>
      </c>
      <c r="F4937" t="s">
        <v>613</v>
      </c>
      <c r="G4937" t="s">
        <v>111</v>
      </c>
      <c r="H4937" t="s">
        <v>10</v>
      </c>
      <c r="I4937" t="s">
        <v>14</v>
      </c>
      <c r="K4937" t="s">
        <v>6234</v>
      </c>
      <c r="L4937" t="s">
        <v>6235</v>
      </c>
    </row>
    <row r="4938" spans="1:12" hidden="1" x14ac:dyDescent="0.25">
      <c r="A4938">
        <v>71</v>
      </c>
      <c r="B4938">
        <v>29</v>
      </c>
      <c r="C4938" t="s">
        <v>10396</v>
      </c>
      <c r="D4938" s="7">
        <v>40559</v>
      </c>
      <c r="E4938" t="s">
        <v>111</v>
      </c>
      <c r="F4938" t="s">
        <v>613</v>
      </c>
      <c r="G4938" t="s">
        <v>111</v>
      </c>
      <c r="H4938" t="s">
        <v>17</v>
      </c>
      <c r="I4938" t="s">
        <v>77</v>
      </c>
      <c r="K4938" t="s">
        <v>6235</v>
      </c>
      <c r="L4938" t="s">
        <v>6236</v>
      </c>
    </row>
    <row r="4939" spans="1:12" hidden="1" x14ac:dyDescent="0.25">
      <c r="A4939">
        <v>71</v>
      </c>
      <c r="B4939">
        <v>30</v>
      </c>
      <c r="C4939" t="s">
        <v>10396</v>
      </c>
      <c r="D4939" s="7">
        <v>40559</v>
      </c>
      <c r="E4939" t="s">
        <v>111</v>
      </c>
      <c r="F4939" t="s">
        <v>613</v>
      </c>
      <c r="G4939" t="s">
        <v>111</v>
      </c>
      <c r="H4939" t="s">
        <v>24</v>
      </c>
      <c r="I4939" t="s">
        <v>10323</v>
      </c>
      <c r="K4939" t="s">
        <v>6237</v>
      </c>
      <c r="L4939" t="s">
        <v>6238</v>
      </c>
    </row>
    <row r="4940" spans="1:12" hidden="1" x14ac:dyDescent="0.25">
      <c r="A4940">
        <v>71</v>
      </c>
      <c r="B4940">
        <v>31</v>
      </c>
      <c r="C4940" t="s">
        <v>10396</v>
      </c>
      <c r="D4940" s="7">
        <v>40559</v>
      </c>
      <c r="E4940" t="s">
        <v>111</v>
      </c>
      <c r="F4940" t="s">
        <v>613</v>
      </c>
      <c r="G4940" t="s">
        <v>111</v>
      </c>
      <c r="H4940" t="s">
        <v>10</v>
      </c>
      <c r="I4940" t="s">
        <v>11</v>
      </c>
      <c r="K4940" t="s">
        <v>6238</v>
      </c>
      <c r="L4940" t="s">
        <v>6239</v>
      </c>
    </row>
    <row r="4941" spans="1:12" hidden="1" x14ac:dyDescent="0.25">
      <c r="A4941">
        <v>71</v>
      </c>
      <c r="B4941">
        <v>32</v>
      </c>
      <c r="C4941" t="s">
        <v>10396</v>
      </c>
      <c r="D4941" s="7">
        <v>40559</v>
      </c>
      <c r="E4941" t="s">
        <v>111</v>
      </c>
      <c r="F4941" t="s">
        <v>613</v>
      </c>
      <c r="G4941" t="s">
        <v>111</v>
      </c>
      <c r="H4941" t="s">
        <v>10</v>
      </c>
      <c r="I4941" t="s">
        <v>14</v>
      </c>
      <c r="K4941" t="s">
        <v>6239</v>
      </c>
      <c r="L4941" t="s">
        <v>6240</v>
      </c>
    </row>
    <row r="4942" spans="1:12" hidden="1" x14ac:dyDescent="0.25">
      <c r="A4942">
        <v>71</v>
      </c>
      <c r="B4942">
        <v>33</v>
      </c>
      <c r="C4942" t="s">
        <v>10396</v>
      </c>
      <c r="D4942" s="7">
        <v>40559</v>
      </c>
      <c r="E4942" t="s">
        <v>111</v>
      </c>
      <c r="F4942" t="s">
        <v>613</v>
      </c>
      <c r="G4942" t="s">
        <v>111</v>
      </c>
      <c r="H4942" t="s">
        <v>17</v>
      </c>
      <c r="I4942" t="s">
        <v>48</v>
      </c>
      <c r="K4942" t="s">
        <v>6240</v>
      </c>
      <c r="L4942" t="s">
        <v>6241</v>
      </c>
    </row>
    <row r="4943" spans="1:12" hidden="1" x14ac:dyDescent="0.25">
      <c r="A4943">
        <v>71</v>
      </c>
      <c r="B4943">
        <v>34</v>
      </c>
      <c r="C4943" t="s">
        <v>10396</v>
      </c>
      <c r="D4943" s="7">
        <v>40559</v>
      </c>
      <c r="E4943" t="s">
        <v>111</v>
      </c>
      <c r="F4943" t="s">
        <v>613</v>
      </c>
      <c r="G4943" t="s">
        <v>111</v>
      </c>
      <c r="H4943" t="s">
        <v>17</v>
      </c>
      <c r="I4943" t="s">
        <v>73</v>
      </c>
      <c r="K4943" t="s">
        <v>6241</v>
      </c>
      <c r="L4943" t="s">
        <v>6242</v>
      </c>
    </row>
    <row r="4944" spans="1:12" hidden="1" x14ac:dyDescent="0.25">
      <c r="A4944">
        <v>71</v>
      </c>
      <c r="B4944">
        <v>35</v>
      </c>
      <c r="C4944" t="s">
        <v>10396</v>
      </c>
      <c r="D4944" s="7">
        <v>40559</v>
      </c>
      <c r="E4944" t="s">
        <v>111</v>
      </c>
      <c r="F4944" t="s">
        <v>613</v>
      </c>
      <c r="G4944" t="s">
        <v>111</v>
      </c>
      <c r="H4944" t="s">
        <v>10</v>
      </c>
      <c r="I4944" t="s">
        <v>14</v>
      </c>
      <c r="K4944" t="s">
        <v>6243</v>
      </c>
      <c r="L4944" t="s">
        <v>6244</v>
      </c>
    </row>
    <row r="4945" spans="1:14" hidden="1" x14ac:dyDescent="0.25">
      <c r="A4945">
        <v>71</v>
      </c>
      <c r="B4945">
        <v>36</v>
      </c>
      <c r="C4945" t="s">
        <v>10396</v>
      </c>
      <c r="D4945" s="7">
        <v>40559</v>
      </c>
      <c r="E4945" t="s">
        <v>111</v>
      </c>
      <c r="F4945" t="s">
        <v>613</v>
      </c>
      <c r="G4945" t="s">
        <v>111</v>
      </c>
      <c r="H4945" t="s">
        <v>17</v>
      </c>
      <c r="I4945" t="s">
        <v>48</v>
      </c>
      <c r="K4945" t="s">
        <v>6244</v>
      </c>
      <c r="L4945" t="s">
        <v>6245</v>
      </c>
    </row>
    <row r="4946" spans="1:14" hidden="1" x14ac:dyDescent="0.25">
      <c r="A4946">
        <v>71</v>
      </c>
      <c r="B4946">
        <v>37</v>
      </c>
      <c r="C4946" t="s">
        <v>10396</v>
      </c>
      <c r="D4946" s="7">
        <v>40559</v>
      </c>
      <c r="E4946" t="s">
        <v>111</v>
      </c>
      <c r="F4946" t="s">
        <v>613</v>
      </c>
      <c r="G4946" t="s">
        <v>111</v>
      </c>
      <c r="H4946" t="s">
        <v>17</v>
      </c>
      <c r="I4946" t="s">
        <v>73</v>
      </c>
      <c r="K4946" t="s">
        <v>6245</v>
      </c>
      <c r="L4946" t="s">
        <v>6246</v>
      </c>
    </row>
    <row r="4947" spans="1:14" hidden="1" x14ac:dyDescent="0.25">
      <c r="A4947">
        <v>71</v>
      </c>
      <c r="B4947">
        <v>38</v>
      </c>
      <c r="C4947" t="s">
        <v>10396</v>
      </c>
      <c r="D4947" s="7">
        <v>40559</v>
      </c>
      <c r="E4947" t="s">
        <v>111</v>
      </c>
      <c r="F4947" t="s">
        <v>613</v>
      </c>
      <c r="G4947" t="s">
        <v>111</v>
      </c>
      <c r="H4947" t="s">
        <v>33</v>
      </c>
      <c r="I4947" t="s">
        <v>161</v>
      </c>
      <c r="K4947" t="s">
        <v>6246</v>
      </c>
      <c r="L4947" t="s">
        <v>6247</v>
      </c>
    </row>
    <row r="4948" spans="1:14" hidden="1" x14ac:dyDescent="0.25">
      <c r="A4948">
        <v>71</v>
      </c>
      <c r="B4948">
        <v>39</v>
      </c>
      <c r="C4948" t="s">
        <v>10396</v>
      </c>
      <c r="D4948" s="7">
        <v>40559</v>
      </c>
      <c r="E4948" t="s">
        <v>111</v>
      </c>
      <c r="F4948" t="s">
        <v>613</v>
      </c>
      <c r="G4948" t="s">
        <v>111</v>
      </c>
      <c r="H4948" t="s">
        <v>21</v>
      </c>
      <c r="I4948" t="s">
        <v>22</v>
      </c>
      <c r="K4948" t="s">
        <v>6247</v>
      </c>
      <c r="L4948" t="s">
        <v>6248</v>
      </c>
    </row>
    <row r="4949" spans="1:14" hidden="1" x14ac:dyDescent="0.25">
      <c r="A4949">
        <v>71</v>
      </c>
      <c r="B4949">
        <v>40</v>
      </c>
      <c r="C4949" t="s">
        <v>10396</v>
      </c>
      <c r="D4949" s="7">
        <v>40559</v>
      </c>
      <c r="E4949" t="s">
        <v>111</v>
      </c>
      <c r="F4949" t="s">
        <v>613</v>
      </c>
      <c r="G4949" t="s">
        <v>111</v>
      </c>
      <c r="H4949" t="s">
        <v>24</v>
      </c>
      <c r="I4949" t="s">
        <v>10323</v>
      </c>
      <c r="K4949" t="s">
        <v>6249</v>
      </c>
      <c r="L4949" t="s">
        <v>6250</v>
      </c>
    </row>
    <row r="4950" spans="1:14" hidden="1" x14ac:dyDescent="0.25">
      <c r="A4950">
        <v>71</v>
      </c>
      <c r="B4950">
        <v>41</v>
      </c>
      <c r="C4950" t="s">
        <v>10396</v>
      </c>
      <c r="D4950" s="7">
        <v>40559</v>
      </c>
      <c r="E4950" t="s">
        <v>111</v>
      </c>
      <c r="F4950" t="s">
        <v>613</v>
      </c>
      <c r="G4950" t="s">
        <v>111</v>
      </c>
      <c r="H4950" t="s">
        <v>10</v>
      </c>
      <c r="I4950" t="s">
        <v>113</v>
      </c>
      <c r="K4950" t="s">
        <v>6250</v>
      </c>
      <c r="L4950" t="s">
        <v>6251</v>
      </c>
    </row>
    <row r="4951" spans="1:14" hidden="1" x14ac:dyDescent="0.25">
      <c r="A4951">
        <v>71</v>
      </c>
      <c r="B4951">
        <v>42</v>
      </c>
      <c r="C4951" t="s">
        <v>10396</v>
      </c>
      <c r="D4951" s="7">
        <v>40559</v>
      </c>
      <c r="E4951" t="s">
        <v>111</v>
      </c>
      <c r="F4951" t="s">
        <v>613</v>
      </c>
      <c r="G4951" t="s">
        <v>111</v>
      </c>
      <c r="H4951" t="s">
        <v>10</v>
      </c>
      <c r="I4951" t="s">
        <v>11</v>
      </c>
      <c r="K4951" t="s">
        <v>6251</v>
      </c>
      <c r="L4951" t="s">
        <v>6252</v>
      </c>
    </row>
    <row r="4952" spans="1:14" hidden="1" x14ac:dyDescent="0.25">
      <c r="A4952">
        <v>71</v>
      </c>
      <c r="B4952">
        <v>43</v>
      </c>
      <c r="C4952" t="s">
        <v>10396</v>
      </c>
      <c r="D4952" s="7">
        <v>40559</v>
      </c>
      <c r="E4952" t="s">
        <v>111</v>
      </c>
      <c r="F4952" t="s">
        <v>613</v>
      </c>
      <c r="G4952" t="s">
        <v>111</v>
      </c>
      <c r="H4952" t="s">
        <v>10</v>
      </c>
      <c r="I4952" t="s">
        <v>14</v>
      </c>
      <c r="K4952" t="s">
        <v>6253</v>
      </c>
      <c r="L4952" t="s">
        <v>6254</v>
      </c>
    </row>
    <row r="4953" spans="1:14" hidden="1" x14ac:dyDescent="0.25">
      <c r="A4953">
        <v>71</v>
      </c>
      <c r="B4953">
        <v>44</v>
      </c>
      <c r="C4953" t="s">
        <v>10396</v>
      </c>
      <c r="D4953" s="7">
        <v>40559</v>
      </c>
      <c r="E4953" t="s">
        <v>111</v>
      </c>
      <c r="F4953" t="s">
        <v>613</v>
      </c>
      <c r="G4953" t="s">
        <v>111</v>
      </c>
      <c r="H4953" t="s">
        <v>17</v>
      </c>
      <c r="I4953" t="s">
        <v>120</v>
      </c>
      <c r="K4953" t="s">
        <v>6254</v>
      </c>
      <c r="L4953" t="s">
        <v>6255</v>
      </c>
    </row>
    <row r="4954" spans="1:14" hidden="1" x14ac:dyDescent="0.25">
      <c r="A4954">
        <v>71</v>
      </c>
      <c r="B4954">
        <v>45</v>
      </c>
      <c r="C4954" t="s">
        <v>10396</v>
      </c>
      <c r="D4954" s="7">
        <v>40559</v>
      </c>
      <c r="E4954" t="s">
        <v>111</v>
      </c>
      <c r="F4954" t="s">
        <v>613</v>
      </c>
      <c r="G4954" t="s">
        <v>111</v>
      </c>
      <c r="H4954" t="s">
        <v>17</v>
      </c>
      <c r="I4954" t="s">
        <v>101</v>
      </c>
      <c r="K4954" t="s">
        <v>6255</v>
      </c>
      <c r="L4954" t="s">
        <v>6256</v>
      </c>
    </row>
    <row r="4955" spans="1:14" hidden="1" x14ac:dyDescent="0.25">
      <c r="A4955">
        <v>71</v>
      </c>
      <c r="B4955">
        <v>46</v>
      </c>
      <c r="C4955" t="s">
        <v>10396</v>
      </c>
      <c r="D4955" s="7">
        <v>40559</v>
      </c>
      <c r="E4955" t="s">
        <v>111</v>
      </c>
      <c r="F4955" t="s">
        <v>613</v>
      </c>
      <c r="G4955" t="s">
        <v>111</v>
      </c>
      <c r="H4955" t="s">
        <v>53</v>
      </c>
      <c r="I4955" t="s">
        <v>124</v>
      </c>
      <c r="J4955" t="s">
        <v>80</v>
      </c>
      <c r="K4955" t="s">
        <v>6256</v>
      </c>
      <c r="L4955" t="s">
        <v>6256</v>
      </c>
      <c r="N4955">
        <v>6</v>
      </c>
    </row>
    <row r="4956" spans="1:14" hidden="1" x14ac:dyDescent="0.25">
      <c r="A4956">
        <v>71</v>
      </c>
      <c r="B4956">
        <v>47</v>
      </c>
      <c r="C4956" t="s">
        <v>10396</v>
      </c>
      <c r="D4956" s="7">
        <v>40559</v>
      </c>
      <c r="E4956" t="s">
        <v>111</v>
      </c>
      <c r="F4956" t="s">
        <v>613</v>
      </c>
      <c r="G4956" t="s">
        <v>111</v>
      </c>
      <c r="H4956" t="s">
        <v>33</v>
      </c>
      <c r="I4956" t="s">
        <v>238</v>
      </c>
      <c r="K4956" t="s">
        <v>6256</v>
      </c>
      <c r="L4956" t="s">
        <v>6257</v>
      </c>
    </row>
    <row r="4957" spans="1:14" hidden="1" x14ac:dyDescent="0.25">
      <c r="A4957">
        <v>71</v>
      </c>
      <c r="B4957">
        <v>48</v>
      </c>
      <c r="C4957" t="s">
        <v>10396</v>
      </c>
      <c r="D4957" s="7">
        <v>40559</v>
      </c>
      <c r="E4957" t="s">
        <v>111</v>
      </c>
      <c r="F4957" t="s">
        <v>613</v>
      </c>
      <c r="G4957" t="s">
        <v>111</v>
      </c>
      <c r="H4957" t="s">
        <v>17</v>
      </c>
      <c r="I4957" t="s">
        <v>73</v>
      </c>
      <c r="K4957" t="s">
        <v>6257</v>
      </c>
      <c r="L4957" t="s">
        <v>6258</v>
      </c>
    </row>
    <row r="4958" spans="1:14" hidden="1" x14ac:dyDescent="0.25">
      <c r="A4958">
        <v>71</v>
      </c>
      <c r="B4958">
        <v>49</v>
      </c>
      <c r="C4958" t="s">
        <v>10396</v>
      </c>
      <c r="D4958" s="7">
        <v>40559</v>
      </c>
      <c r="E4958" t="s">
        <v>111</v>
      </c>
      <c r="F4958" t="s">
        <v>613</v>
      </c>
      <c r="G4958" t="s">
        <v>111</v>
      </c>
      <c r="H4958" t="s">
        <v>24</v>
      </c>
      <c r="I4958" t="s">
        <v>10323</v>
      </c>
      <c r="K4958" t="s">
        <v>6259</v>
      </c>
      <c r="L4958" t="s">
        <v>6260</v>
      </c>
    </row>
    <row r="4959" spans="1:14" hidden="1" x14ac:dyDescent="0.25">
      <c r="A4959">
        <v>71</v>
      </c>
      <c r="B4959">
        <v>50</v>
      </c>
      <c r="C4959" t="s">
        <v>10396</v>
      </c>
      <c r="D4959" s="7">
        <v>40559</v>
      </c>
      <c r="E4959" t="s">
        <v>111</v>
      </c>
      <c r="F4959" t="s">
        <v>613</v>
      </c>
      <c r="G4959" t="s">
        <v>111</v>
      </c>
      <c r="H4959" t="s">
        <v>10</v>
      </c>
      <c r="I4959" t="s">
        <v>11</v>
      </c>
      <c r="K4959" t="s">
        <v>6261</v>
      </c>
      <c r="L4959" t="s">
        <v>6262</v>
      </c>
    </row>
    <row r="4960" spans="1:14" hidden="1" x14ac:dyDescent="0.25">
      <c r="A4960">
        <v>71</v>
      </c>
      <c r="B4960">
        <v>51</v>
      </c>
      <c r="C4960" t="s">
        <v>10396</v>
      </c>
      <c r="D4960" s="7">
        <v>40559</v>
      </c>
      <c r="E4960" t="s">
        <v>111</v>
      </c>
      <c r="F4960" t="s">
        <v>613</v>
      </c>
      <c r="G4960" t="s">
        <v>111</v>
      </c>
      <c r="H4960" t="s">
        <v>17</v>
      </c>
      <c r="I4960" t="s">
        <v>51</v>
      </c>
      <c r="K4960" t="s">
        <v>6262</v>
      </c>
      <c r="L4960" t="s">
        <v>6263</v>
      </c>
    </row>
    <row r="4961" spans="1:14" hidden="1" x14ac:dyDescent="0.25">
      <c r="A4961">
        <v>71</v>
      </c>
      <c r="B4961">
        <v>52</v>
      </c>
      <c r="C4961" t="s">
        <v>10396</v>
      </c>
      <c r="D4961" s="7">
        <v>40559</v>
      </c>
      <c r="E4961" t="s">
        <v>111</v>
      </c>
      <c r="F4961" t="s">
        <v>613</v>
      </c>
      <c r="G4961" t="s">
        <v>111</v>
      </c>
      <c r="H4961" t="s">
        <v>33</v>
      </c>
      <c r="I4961" t="s">
        <v>123</v>
      </c>
      <c r="K4961" t="s">
        <v>6263</v>
      </c>
      <c r="L4961" t="s">
        <v>6263</v>
      </c>
    </row>
    <row r="4962" spans="1:14" hidden="1" x14ac:dyDescent="0.25">
      <c r="A4962">
        <v>71</v>
      </c>
      <c r="B4962">
        <v>53</v>
      </c>
      <c r="C4962" t="s">
        <v>10396</v>
      </c>
      <c r="D4962" s="7">
        <v>40559</v>
      </c>
      <c r="E4962" t="s">
        <v>111</v>
      </c>
      <c r="F4962" t="s">
        <v>613</v>
      </c>
      <c r="G4962" t="s">
        <v>111</v>
      </c>
      <c r="H4962" t="s">
        <v>53</v>
      </c>
      <c r="I4962" t="s">
        <v>2851</v>
      </c>
      <c r="J4962" t="s">
        <v>80</v>
      </c>
      <c r="K4962" t="s">
        <v>6263</v>
      </c>
      <c r="L4962" t="s">
        <v>6264</v>
      </c>
      <c r="M4962" t="s">
        <v>485</v>
      </c>
      <c r="N4962">
        <v>4</v>
      </c>
    </row>
    <row r="4963" spans="1:14" hidden="1" x14ac:dyDescent="0.25">
      <c r="A4963">
        <v>72</v>
      </c>
      <c r="B4963">
        <v>1</v>
      </c>
      <c r="C4963" t="s">
        <v>10396</v>
      </c>
      <c r="D4963" s="7">
        <v>40559</v>
      </c>
      <c r="E4963" t="s">
        <v>111</v>
      </c>
      <c r="F4963" t="s">
        <v>9</v>
      </c>
      <c r="G4963" t="s">
        <v>111</v>
      </c>
      <c r="H4963" t="s">
        <v>10</v>
      </c>
      <c r="I4963" t="s">
        <v>113</v>
      </c>
      <c r="K4963" t="s">
        <v>6265</v>
      </c>
      <c r="L4963" t="s">
        <v>6266</v>
      </c>
    </row>
    <row r="4964" spans="1:14" hidden="1" x14ac:dyDescent="0.25">
      <c r="A4964">
        <v>72</v>
      </c>
      <c r="B4964">
        <v>2</v>
      </c>
      <c r="C4964" t="s">
        <v>10396</v>
      </c>
      <c r="D4964" s="7">
        <v>40559</v>
      </c>
      <c r="E4964" t="s">
        <v>111</v>
      </c>
      <c r="F4964" t="s">
        <v>9</v>
      </c>
      <c r="G4964" t="s">
        <v>111</v>
      </c>
      <c r="H4964" t="s">
        <v>10</v>
      </c>
      <c r="I4964" t="s">
        <v>118</v>
      </c>
      <c r="K4964" t="s">
        <v>6266</v>
      </c>
      <c r="L4964" t="s">
        <v>6267</v>
      </c>
    </row>
    <row r="4965" spans="1:14" hidden="1" x14ac:dyDescent="0.25">
      <c r="A4965">
        <v>72</v>
      </c>
      <c r="B4965">
        <v>3</v>
      </c>
      <c r="C4965" t="s">
        <v>10396</v>
      </c>
      <c r="D4965" s="7">
        <v>40559</v>
      </c>
      <c r="E4965" t="s">
        <v>111</v>
      </c>
      <c r="F4965" t="s">
        <v>9</v>
      </c>
      <c r="G4965" t="s">
        <v>111</v>
      </c>
      <c r="H4965" t="s">
        <v>17</v>
      </c>
      <c r="I4965" t="s">
        <v>18</v>
      </c>
      <c r="K4965" t="s">
        <v>6267</v>
      </c>
      <c r="L4965" t="s">
        <v>6268</v>
      </c>
    </row>
    <row r="4966" spans="1:14" hidden="1" x14ac:dyDescent="0.25">
      <c r="A4966">
        <v>72</v>
      </c>
      <c r="B4966">
        <v>4</v>
      </c>
      <c r="C4966" t="s">
        <v>10396</v>
      </c>
      <c r="D4966" s="7">
        <v>40559</v>
      </c>
      <c r="E4966" t="s">
        <v>111</v>
      </c>
      <c r="F4966" t="s">
        <v>9</v>
      </c>
      <c r="G4966" t="s">
        <v>111</v>
      </c>
      <c r="H4966" t="s">
        <v>10</v>
      </c>
      <c r="I4966" t="s">
        <v>14</v>
      </c>
      <c r="K4966" t="s">
        <v>6268</v>
      </c>
      <c r="L4966" t="s">
        <v>6269</v>
      </c>
    </row>
    <row r="4967" spans="1:14" hidden="1" x14ac:dyDescent="0.25">
      <c r="A4967">
        <v>72</v>
      </c>
      <c r="B4967">
        <v>5</v>
      </c>
      <c r="C4967" t="s">
        <v>10396</v>
      </c>
      <c r="D4967" s="7">
        <v>40559</v>
      </c>
      <c r="E4967" t="s">
        <v>111</v>
      </c>
      <c r="F4967" t="s">
        <v>9</v>
      </c>
      <c r="G4967" t="s">
        <v>111</v>
      </c>
      <c r="H4967" t="s">
        <v>17</v>
      </c>
      <c r="I4967" t="s">
        <v>101</v>
      </c>
      <c r="K4967" t="s">
        <v>6269</v>
      </c>
      <c r="L4967" t="s">
        <v>6270</v>
      </c>
    </row>
    <row r="4968" spans="1:14" hidden="1" x14ac:dyDescent="0.25">
      <c r="A4968">
        <v>72</v>
      </c>
      <c r="B4968">
        <v>6</v>
      </c>
      <c r="C4968" t="s">
        <v>10396</v>
      </c>
      <c r="D4968" s="7">
        <v>40559</v>
      </c>
      <c r="E4968" t="s">
        <v>111</v>
      </c>
      <c r="F4968" t="s">
        <v>9</v>
      </c>
      <c r="G4968" t="s">
        <v>111</v>
      </c>
      <c r="H4968" t="s">
        <v>53</v>
      </c>
      <c r="I4968" t="s">
        <v>772</v>
      </c>
      <c r="J4968" t="s">
        <v>80</v>
      </c>
      <c r="K4968" t="s">
        <v>6270</v>
      </c>
      <c r="L4968" t="s">
        <v>6271</v>
      </c>
      <c r="N4968">
        <v>6</v>
      </c>
    </row>
    <row r="4969" spans="1:14" hidden="1" x14ac:dyDescent="0.25">
      <c r="A4969">
        <v>72</v>
      </c>
      <c r="B4969">
        <v>7</v>
      </c>
      <c r="C4969" t="s">
        <v>10396</v>
      </c>
      <c r="D4969" s="7">
        <v>40559</v>
      </c>
      <c r="E4969" t="s">
        <v>111</v>
      </c>
      <c r="F4969" t="s">
        <v>9</v>
      </c>
      <c r="G4969" t="s">
        <v>111</v>
      </c>
      <c r="H4969" t="s">
        <v>24</v>
      </c>
      <c r="I4969" t="s">
        <v>10323</v>
      </c>
      <c r="K4969" t="s">
        <v>6272</v>
      </c>
      <c r="L4969" t="s">
        <v>6273</v>
      </c>
    </row>
    <row r="4970" spans="1:14" hidden="1" x14ac:dyDescent="0.25">
      <c r="A4970">
        <v>72</v>
      </c>
      <c r="B4970">
        <v>8</v>
      </c>
      <c r="C4970" t="s">
        <v>10396</v>
      </c>
      <c r="D4970" s="7">
        <v>40559</v>
      </c>
      <c r="E4970" t="s">
        <v>111</v>
      </c>
      <c r="F4970" t="s">
        <v>9</v>
      </c>
      <c r="G4970" t="s">
        <v>111</v>
      </c>
      <c r="H4970" t="s">
        <v>10</v>
      </c>
      <c r="I4970" t="s">
        <v>113</v>
      </c>
      <c r="K4970" t="s">
        <v>6274</v>
      </c>
      <c r="L4970" t="s">
        <v>6275</v>
      </c>
    </row>
    <row r="4971" spans="1:14" hidden="1" x14ac:dyDescent="0.25">
      <c r="A4971">
        <v>72</v>
      </c>
      <c r="B4971">
        <v>9</v>
      </c>
      <c r="C4971" t="s">
        <v>10396</v>
      </c>
      <c r="D4971" s="7">
        <v>40559</v>
      </c>
      <c r="E4971" t="s">
        <v>111</v>
      </c>
      <c r="F4971" t="s">
        <v>9</v>
      </c>
      <c r="G4971" t="s">
        <v>111</v>
      </c>
      <c r="H4971" t="s">
        <v>10</v>
      </c>
      <c r="I4971" t="s">
        <v>118</v>
      </c>
      <c r="K4971" t="s">
        <v>6276</v>
      </c>
      <c r="L4971" t="s">
        <v>6277</v>
      </c>
    </row>
    <row r="4972" spans="1:14" hidden="1" x14ac:dyDescent="0.25">
      <c r="A4972">
        <v>72</v>
      </c>
      <c r="B4972">
        <v>10</v>
      </c>
      <c r="C4972" t="s">
        <v>10396</v>
      </c>
      <c r="D4972" s="7">
        <v>40559</v>
      </c>
      <c r="E4972" t="s">
        <v>111</v>
      </c>
      <c r="F4972" t="s">
        <v>9</v>
      </c>
      <c r="G4972" t="s">
        <v>111</v>
      </c>
      <c r="H4972" t="s">
        <v>10</v>
      </c>
      <c r="I4972" t="s">
        <v>14</v>
      </c>
      <c r="K4972" t="s">
        <v>6278</v>
      </c>
      <c r="L4972" t="s">
        <v>6279</v>
      </c>
    </row>
    <row r="4973" spans="1:14" hidden="1" x14ac:dyDescent="0.25">
      <c r="A4973">
        <v>72</v>
      </c>
      <c r="B4973">
        <v>11</v>
      </c>
      <c r="C4973" t="s">
        <v>10396</v>
      </c>
      <c r="D4973" s="7">
        <v>40559</v>
      </c>
      <c r="E4973" t="s">
        <v>111</v>
      </c>
      <c r="F4973" t="s">
        <v>9</v>
      </c>
      <c r="G4973" t="s">
        <v>111</v>
      </c>
      <c r="H4973" t="s">
        <v>10</v>
      </c>
      <c r="I4973" t="s">
        <v>14</v>
      </c>
      <c r="K4973" t="s">
        <v>6280</v>
      </c>
      <c r="L4973" t="s">
        <v>6281</v>
      </c>
    </row>
    <row r="4974" spans="1:14" hidden="1" x14ac:dyDescent="0.25">
      <c r="A4974">
        <v>72</v>
      </c>
      <c r="B4974">
        <v>12</v>
      </c>
      <c r="C4974" t="s">
        <v>10396</v>
      </c>
      <c r="D4974" s="7">
        <v>40559</v>
      </c>
      <c r="E4974" t="s">
        <v>111</v>
      </c>
      <c r="F4974" t="s">
        <v>9</v>
      </c>
      <c r="G4974" t="s">
        <v>111</v>
      </c>
      <c r="H4974" t="s">
        <v>10</v>
      </c>
      <c r="I4974" t="s">
        <v>14</v>
      </c>
      <c r="K4974" t="s">
        <v>6282</v>
      </c>
      <c r="L4974" t="s">
        <v>6283</v>
      </c>
    </row>
    <row r="4975" spans="1:14" hidden="1" x14ac:dyDescent="0.25">
      <c r="A4975">
        <v>72</v>
      </c>
      <c r="B4975">
        <v>13</v>
      </c>
      <c r="C4975" t="s">
        <v>10396</v>
      </c>
      <c r="D4975" s="7">
        <v>40559</v>
      </c>
      <c r="E4975" t="s">
        <v>111</v>
      </c>
      <c r="F4975" t="s">
        <v>9</v>
      </c>
      <c r="G4975" t="s">
        <v>111</v>
      </c>
      <c r="H4975" t="s">
        <v>17</v>
      </c>
      <c r="I4975" t="s">
        <v>73</v>
      </c>
      <c r="K4975" t="s">
        <v>6283</v>
      </c>
      <c r="L4975" t="s">
        <v>6284</v>
      </c>
    </row>
    <row r="4976" spans="1:14" hidden="1" x14ac:dyDescent="0.25">
      <c r="A4976">
        <v>72</v>
      </c>
      <c r="B4976">
        <v>14</v>
      </c>
      <c r="C4976" t="s">
        <v>10396</v>
      </c>
      <c r="D4976" s="7">
        <v>40559</v>
      </c>
      <c r="E4976" t="s">
        <v>111</v>
      </c>
      <c r="F4976" t="s">
        <v>9</v>
      </c>
      <c r="G4976" t="s">
        <v>111</v>
      </c>
      <c r="H4976" t="s">
        <v>24</v>
      </c>
      <c r="I4976" t="s">
        <v>10323</v>
      </c>
      <c r="K4976" t="s">
        <v>6285</v>
      </c>
      <c r="L4976" t="s">
        <v>6286</v>
      </c>
    </row>
    <row r="4977" spans="1:14" hidden="1" x14ac:dyDescent="0.25">
      <c r="A4977">
        <v>72</v>
      </c>
      <c r="B4977">
        <v>15</v>
      </c>
      <c r="C4977" t="s">
        <v>10396</v>
      </c>
      <c r="D4977" s="7">
        <v>40559</v>
      </c>
      <c r="E4977" t="s">
        <v>111</v>
      </c>
      <c r="F4977" t="s">
        <v>9</v>
      </c>
      <c r="G4977" t="s">
        <v>111</v>
      </c>
      <c r="H4977" t="s">
        <v>10</v>
      </c>
      <c r="I4977" t="s">
        <v>118</v>
      </c>
      <c r="K4977" t="s">
        <v>6287</v>
      </c>
      <c r="L4977" t="s">
        <v>6288</v>
      </c>
    </row>
    <row r="4978" spans="1:14" hidden="1" x14ac:dyDescent="0.25">
      <c r="A4978">
        <v>72</v>
      </c>
      <c r="B4978">
        <v>16</v>
      </c>
      <c r="C4978" t="s">
        <v>10396</v>
      </c>
      <c r="D4978" s="7">
        <v>40559</v>
      </c>
      <c r="E4978" t="s">
        <v>111</v>
      </c>
      <c r="F4978" t="s">
        <v>9</v>
      </c>
      <c r="G4978" t="s">
        <v>111</v>
      </c>
      <c r="H4978" t="s">
        <v>10</v>
      </c>
      <c r="I4978" t="s">
        <v>14</v>
      </c>
      <c r="K4978" t="s">
        <v>6289</v>
      </c>
      <c r="L4978" t="s">
        <v>6290</v>
      </c>
    </row>
    <row r="4979" spans="1:14" hidden="1" x14ac:dyDescent="0.25">
      <c r="A4979">
        <v>72</v>
      </c>
      <c r="B4979">
        <v>17</v>
      </c>
      <c r="C4979" t="s">
        <v>10396</v>
      </c>
      <c r="D4979" s="7">
        <v>40559</v>
      </c>
      <c r="E4979" t="s">
        <v>111</v>
      </c>
      <c r="F4979" t="s">
        <v>9</v>
      </c>
      <c r="G4979" t="s">
        <v>111</v>
      </c>
      <c r="H4979" t="s">
        <v>17</v>
      </c>
      <c r="I4979" t="s">
        <v>18</v>
      </c>
      <c r="K4979" t="s">
        <v>6290</v>
      </c>
      <c r="L4979" t="s">
        <v>6291</v>
      </c>
    </row>
    <row r="4980" spans="1:14" hidden="1" x14ac:dyDescent="0.25">
      <c r="A4980">
        <v>72</v>
      </c>
      <c r="B4980">
        <v>18</v>
      </c>
      <c r="C4980" t="s">
        <v>10396</v>
      </c>
      <c r="D4980" s="7">
        <v>40559</v>
      </c>
      <c r="E4980" t="s">
        <v>111</v>
      </c>
      <c r="F4980" t="s">
        <v>9</v>
      </c>
      <c r="G4980" t="s">
        <v>111</v>
      </c>
      <c r="H4980" t="s">
        <v>10</v>
      </c>
      <c r="I4980" t="s">
        <v>14</v>
      </c>
      <c r="K4980" t="s">
        <v>6291</v>
      </c>
      <c r="L4980" t="s">
        <v>6292</v>
      </c>
    </row>
    <row r="4981" spans="1:14" hidden="1" x14ac:dyDescent="0.25">
      <c r="A4981">
        <v>72</v>
      </c>
      <c r="B4981">
        <v>19</v>
      </c>
      <c r="C4981" t="s">
        <v>10396</v>
      </c>
      <c r="D4981" s="7">
        <v>40559</v>
      </c>
      <c r="E4981" t="s">
        <v>111</v>
      </c>
      <c r="F4981" t="s">
        <v>9</v>
      </c>
      <c r="G4981" t="s">
        <v>111</v>
      </c>
      <c r="H4981" t="s">
        <v>17</v>
      </c>
      <c r="I4981" t="s">
        <v>292</v>
      </c>
      <c r="K4981" t="s">
        <v>6292</v>
      </c>
      <c r="L4981" t="s">
        <v>6293</v>
      </c>
    </row>
    <row r="4982" spans="1:14" hidden="1" x14ac:dyDescent="0.25">
      <c r="A4982">
        <v>72</v>
      </c>
      <c r="B4982">
        <v>20</v>
      </c>
      <c r="C4982" t="s">
        <v>10396</v>
      </c>
      <c r="D4982" s="7">
        <v>40559</v>
      </c>
      <c r="E4982" t="s">
        <v>111</v>
      </c>
      <c r="F4982" t="s">
        <v>9</v>
      </c>
      <c r="G4982" t="s">
        <v>111</v>
      </c>
      <c r="H4982" t="s">
        <v>10</v>
      </c>
      <c r="I4982" t="s">
        <v>118</v>
      </c>
      <c r="K4982" t="s">
        <v>6293</v>
      </c>
      <c r="L4982" t="s">
        <v>6294</v>
      </c>
    </row>
    <row r="4983" spans="1:14" hidden="1" x14ac:dyDescent="0.25">
      <c r="A4983">
        <v>72</v>
      </c>
      <c r="B4983">
        <v>21</v>
      </c>
      <c r="C4983" t="s">
        <v>10396</v>
      </c>
      <c r="D4983" s="7">
        <v>40559</v>
      </c>
      <c r="E4983" t="s">
        <v>111</v>
      </c>
      <c r="F4983" t="s">
        <v>9</v>
      </c>
      <c r="G4983" t="s">
        <v>111</v>
      </c>
      <c r="H4983" t="s">
        <v>10</v>
      </c>
      <c r="I4983" t="s">
        <v>14</v>
      </c>
      <c r="K4983" t="s">
        <v>6295</v>
      </c>
      <c r="L4983" t="s">
        <v>6296</v>
      </c>
    </row>
    <row r="4984" spans="1:14" hidden="1" x14ac:dyDescent="0.25">
      <c r="A4984">
        <v>72</v>
      </c>
      <c r="B4984">
        <v>22</v>
      </c>
      <c r="C4984" t="s">
        <v>10396</v>
      </c>
      <c r="D4984" s="7">
        <v>40559</v>
      </c>
      <c r="E4984" t="s">
        <v>111</v>
      </c>
      <c r="F4984" t="s">
        <v>9</v>
      </c>
      <c r="G4984" t="s">
        <v>111</v>
      </c>
      <c r="H4984" t="s">
        <v>17</v>
      </c>
      <c r="I4984" t="s">
        <v>18</v>
      </c>
      <c r="K4984" t="s">
        <v>6296</v>
      </c>
      <c r="L4984" t="s">
        <v>6297</v>
      </c>
    </row>
    <row r="4985" spans="1:14" hidden="1" x14ac:dyDescent="0.25">
      <c r="A4985">
        <v>72</v>
      </c>
      <c r="B4985">
        <v>23</v>
      </c>
      <c r="C4985" t="s">
        <v>10396</v>
      </c>
      <c r="D4985" s="7">
        <v>40559</v>
      </c>
      <c r="E4985" t="s">
        <v>111</v>
      </c>
      <c r="F4985" t="s">
        <v>9</v>
      </c>
      <c r="G4985" t="s">
        <v>111</v>
      </c>
      <c r="H4985" t="s">
        <v>348</v>
      </c>
      <c r="I4985" t="s">
        <v>968</v>
      </c>
      <c r="K4985" t="s">
        <v>6297</v>
      </c>
      <c r="L4985" t="s">
        <v>6297</v>
      </c>
    </row>
    <row r="4986" spans="1:14" hidden="1" x14ac:dyDescent="0.25">
      <c r="A4986">
        <v>72</v>
      </c>
      <c r="B4986">
        <v>24</v>
      </c>
      <c r="C4986" t="s">
        <v>10396</v>
      </c>
      <c r="D4986" s="7">
        <v>40559</v>
      </c>
      <c r="E4986" t="s">
        <v>111</v>
      </c>
      <c r="F4986" t="s">
        <v>9</v>
      </c>
      <c r="G4986" t="s">
        <v>111</v>
      </c>
      <c r="H4986" t="s">
        <v>10</v>
      </c>
      <c r="I4986" t="s">
        <v>14</v>
      </c>
      <c r="K4986" t="s">
        <v>6297</v>
      </c>
      <c r="L4986" t="s">
        <v>6298</v>
      </c>
    </row>
    <row r="4987" spans="1:14" hidden="1" x14ac:dyDescent="0.25">
      <c r="A4987">
        <v>72</v>
      </c>
      <c r="B4987">
        <v>25</v>
      </c>
      <c r="C4987" t="s">
        <v>10396</v>
      </c>
      <c r="D4987" s="7">
        <v>40559</v>
      </c>
      <c r="E4987" t="s">
        <v>111</v>
      </c>
      <c r="F4987" t="s">
        <v>9</v>
      </c>
      <c r="G4987" t="s">
        <v>111</v>
      </c>
      <c r="H4987" t="s">
        <v>17</v>
      </c>
      <c r="I4987" t="s">
        <v>73</v>
      </c>
      <c r="K4987" t="s">
        <v>6299</v>
      </c>
      <c r="L4987" t="s">
        <v>6300</v>
      </c>
    </row>
    <row r="4988" spans="1:14" hidden="1" x14ac:dyDescent="0.25">
      <c r="A4988">
        <v>72</v>
      </c>
      <c r="B4988">
        <v>26</v>
      </c>
      <c r="C4988" t="s">
        <v>10396</v>
      </c>
      <c r="D4988" s="7">
        <v>40559</v>
      </c>
      <c r="E4988" t="s">
        <v>111</v>
      </c>
      <c r="F4988" t="s">
        <v>9</v>
      </c>
      <c r="G4988" t="s">
        <v>111</v>
      </c>
      <c r="H4988" t="s">
        <v>53</v>
      </c>
      <c r="I4988" t="s">
        <v>1496</v>
      </c>
      <c r="J4988" t="s">
        <v>80</v>
      </c>
      <c r="K4988" t="s">
        <v>6300</v>
      </c>
      <c r="L4988" t="s">
        <v>6301</v>
      </c>
      <c r="N4988">
        <v>4</v>
      </c>
    </row>
    <row r="4989" spans="1:14" hidden="1" x14ac:dyDescent="0.25">
      <c r="A4989">
        <v>72</v>
      </c>
      <c r="B4989">
        <v>27</v>
      </c>
      <c r="C4989" t="s">
        <v>10396</v>
      </c>
      <c r="D4989" s="7">
        <v>40559</v>
      </c>
      <c r="E4989" t="s">
        <v>111</v>
      </c>
      <c r="F4989" t="s">
        <v>9</v>
      </c>
      <c r="G4989" t="s">
        <v>111</v>
      </c>
      <c r="H4989" t="s">
        <v>21</v>
      </c>
      <c r="I4989" t="s">
        <v>334</v>
      </c>
      <c r="K4989" t="s">
        <v>6302</v>
      </c>
      <c r="L4989" t="s">
        <v>6303</v>
      </c>
    </row>
    <row r="4990" spans="1:14" hidden="1" x14ac:dyDescent="0.25">
      <c r="A4990">
        <v>72</v>
      </c>
      <c r="B4990">
        <v>28</v>
      </c>
      <c r="C4990" t="s">
        <v>10396</v>
      </c>
      <c r="D4990" s="7">
        <v>40559</v>
      </c>
      <c r="E4990" t="s">
        <v>111</v>
      </c>
      <c r="F4990" t="s">
        <v>9</v>
      </c>
      <c r="G4990" t="s">
        <v>111</v>
      </c>
      <c r="H4990" t="s">
        <v>24</v>
      </c>
      <c r="I4990" t="s">
        <v>10323</v>
      </c>
      <c r="K4990" t="s">
        <v>6304</v>
      </c>
      <c r="L4990" t="s">
        <v>6305</v>
      </c>
    </row>
    <row r="4991" spans="1:14" hidden="1" x14ac:dyDescent="0.25">
      <c r="A4991">
        <v>72</v>
      </c>
      <c r="B4991">
        <v>29</v>
      </c>
      <c r="C4991" t="s">
        <v>10396</v>
      </c>
      <c r="D4991" s="7">
        <v>40559</v>
      </c>
      <c r="E4991" t="s">
        <v>111</v>
      </c>
      <c r="F4991" t="s">
        <v>9</v>
      </c>
      <c r="G4991" t="s">
        <v>111</v>
      </c>
      <c r="H4991" t="s">
        <v>10</v>
      </c>
      <c r="I4991" t="s">
        <v>118</v>
      </c>
      <c r="K4991" t="s">
        <v>6306</v>
      </c>
      <c r="L4991" t="s">
        <v>6307</v>
      </c>
    </row>
    <row r="4992" spans="1:14" hidden="1" x14ac:dyDescent="0.25">
      <c r="A4992">
        <v>72</v>
      </c>
      <c r="B4992">
        <v>30</v>
      </c>
      <c r="C4992" t="s">
        <v>10396</v>
      </c>
      <c r="D4992" s="7">
        <v>40559</v>
      </c>
      <c r="E4992" t="s">
        <v>111</v>
      </c>
      <c r="F4992" t="s">
        <v>9</v>
      </c>
      <c r="G4992" t="s">
        <v>111</v>
      </c>
      <c r="H4992" t="s">
        <v>17</v>
      </c>
      <c r="I4992" t="s">
        <v>101</v>
      </c>
      <c r="K4992" t="s">
        <v>6307</v>
      </c>
      <c r="L4992" t="s">
        <v>6308</v>
      </c>
    </row>
    <row r="4993" spans="1:14" hidden="1" x14ac:dyDescent="0.25">
      <c r="A4993">
        <v>72</v>
      </c>
      <c r="B4993">
        <v>31</v>
      </c>
      <c r="C4993" t="s">
        <v>10396</v>
      </c>
      <c r="D4993" s="7">
        <v>40559</v>
      </c>
      <c r="E4993" t="s">
        <v>111</v>
      </c>
      <c r="F4993" t="s">
        <v>9</v>
      </c>
      <c r="G4993" t="s">
        <v>111</v>
      </c>
      <c r="H4993" t="s">
        <v>53</v>
      </c>
      <c r="I4993" t="s">
        <v>1496</v>
      </c>
      <c r="J4993" t="s">
        <v>80</v>
      </c>
      <c r="K4993" t="s">
        <v>6308</v>
      </c>
      <c r="L4993" t="s">
        <v>6309</v>
      </c>
      <c r="N4993">
        <v>4</v>
      </c>
    </row>
    <row r="4994" spans="1:14" hidden="1" x14ac:dyDescent="0.25">
      <c r="A4994">
        <v>72</v>
      </c>
      <c r="B4994">
        <v>32</v>
      </c>
      <c r="C4994" t="s">
        <v>10396</v>
      </c>
      <c r="D4994" s="7">
        <v>40559</v>
      </c>
      <c r="E4994" t="s">
        <v>111</v>
      </c>
      <c r="F4994" t="s">
        <v>9</v>
      </c>
      <c r="G4994" t="s">
        <v>111</v>
      </c>
      <c r="H4994" t="s">
        <v>162</v>
      </c>
      <c r="I4994" t="s">
        <v>163</v>
      </c>
      <c r="K4994" t="s">
        <v>6310</v>
      </c>
      <c r="L4994" t="s">
        <v>6311</v>
      </c>
    </row>
    <row r="4995" spans="1:14" hidden="1" x14ac:dyDescent="0.25">
      <c r="A4995">
        <v>72</v>
      </c>
      <c r="B4995">
        <v>33</v>
      </c>
      <c r="C4995" t="s">
        <v>10396</v>
      </c>
      <c r="D4995" s="7">
        <v>40559</v>
      </c>
      <c r="E4995" t="s">
        <v>111</v>
      </c>
      <c r="F4995" t="s">
        <v>9</v>
      </c>
      <c r="G4995" t="s">
        <v>111</v>
      </c>
      <c r="H4995" t="s">
        <v>24</v>
      </c>
      <c r="I4995" t="s">
        <v>10323</v>
      </c>
      <c r="K4995" t="s">
        <v>6312</v>
      </c>
      <c r="L4995" t="s">
        <v>6313</v>
      </c>
    </row>
    <row r="4996" spans="1:14" hidden="1" x14ac:dyDescent="0.25">
      <c r="A4996">
        <v>72</v>
      </c>
      <c r="B4996">
        <v>34</v>
      </c>
      <c r="C4996" t="s">
        <v>10396</v>
      </c>
      <c r="D4996" s="7">
        <v>40559</v>
      </c>
      <c r="E4996" t="s">
        <v>111</v>
      </c>
      <c r="F4996" t="s">
        <v>9</v>
      </c>
      <c r="G4996" t="s">
        <v>111</v>
      </c>
      <c r="H4996" t="s">
        <v>10</v>
      </c>
      <c r="I4996" t="s">
        <v>118</v>
      </c>
      <c r="K4996" t="s">
        <v>6314</v>
      </c>
      <c r="L4996" t="s">
        <v>6315</v>
      </c>
    </row>
    <row r="4997" spans="1:14" hidden="1" x14ac:dyDescent="0.25">
      <c r="A4997">
        <v>72</v>
      </c>
      <c r="B4997">
        <v>35</v>
      </c>
      <c r="C4997" t="s">
        <v>10396</v>
      </c>
      <c r="D4997" s="7">
        <v>40559</v>
      </c>
      <c r="E4997" t="s">
        <v>111</v>
      </c>
      <c r="F4997" t="s">
        <v>9</v>
      </c>
      <c r="G4997" t="s">
        <v>111</v>
      </c>
      <c r="H4997" t="s">
        <v>10</v>
      </c>
      <c r="I4997" t="s">
        <v>14</v>
      </c>
      <c r="K4997" t="s">
        <v>6316</v>
      </c>
      <c r="L4997" t="s">
        <v>6317</v>
      </c>
    </row>
    <row r="4998" spans="1:14" hidden="1" x14ac:dyDescent="0.25">
      <c r="A4998">
        <v>72</v>
      </c>
      <c r="B4998">
        <v>36</v>
      </c>
      <c r="C4998" t="s">
        <v>10396</v>
      </c>
      <c r="D4998" s="7">
        <v>40559</v>
      </c>
      <c r="E4998" t="s">
        <v>111</v>
      </c>
      <c r="F4998" t="s">
        <v>9</v>
      </c>
      <c r="G4998" t="s">
        <v>111</v>
      </c>
      <c r="H4998" t="s">
        <v>17</v>
      </c>
      <c r="I4998" t="s">
        <v>18</v>
      </c>
      <c r="K4998" t="s">
        <v>6317</v>
      </c>
      <c r="L4998" t="s">
        <v>6318</v>
      </c>
    </row>
    <row r="4999" spans="1:14" hidden="1" x14ac:dyDescent="0.25">
      <c r="A4999">
        <v>72</v>
      </c>
      <c r="B4999">
        <v>37</v>
      </c>
      <c r="C4999" t="s">
        <v>10396</v>
      </c>
      <c r="D4999" s="7">
        <v>40559</v>
      </c>
      <c r="E4999" t="s">
        <v>111</v>
      </c>
      <c r="F4999" t="s">
        <v>9</v>
      </c>
      <c r="G4999" t="s">
        <v>111</v>
      </c>
      <c r="H4999" t="s">
        <v>53</v>
      </c>
      <c r="I4999" t="s">
        <v>255</v>
      </c>
      <c r="J4999" t="s">
        <v>80</v>
      </c>
      <c r="K4999" t="s">
        <v>6318</v>
      </c>
      <c r="L4999" t="s">
        <v>6319</v>
      </c>
      <c r="N4999">
        <v>7</v>
      </c>
    </row>
    <row r="5000" spans="1:14" hidden="1" x14ac:dyDescent="0.25">
      <c r="A5000">
        <v>72</v>
      </c>
      <c r="B5000">
        <v>38</v>
      </c>
      <c r="C5000" t="s">
        <v>10396</v>
      </c>
      <c r="D5000" s="7">
        <v>40559</v>
      </c>
      <c r="E5000" t="s">
        <v>111</v>
      </c>
      <c r="F5000" t="s">
        <v>9</v>
      </c>
      <c r="G5000" t="s">
        <v>111</v>
      </c>
      <c r="H5000" t="s">
        <v>21</v>
      </c>
      <c r="I5000" t="s">
        <v>334</v>
      </c>
      <c r="K5000" t="s">
        <v>6320</v>
      </c>
      <c r="L5000" t="s">
        <v>6321</v>
      </c>
    </row>
    <row r="5001" spans="1:14" hidden="1" x14ac:dyDescent="0.25">
      <c r="A5001">
        <v>72</v>
      </c>
      <c r="B5001">
        <v>39</v>
      </c>
      <c r="C5001" t="s">
        <v>10396</v>
      </c>
      <c r="D5001" s="7">
        <v>40559</v>
      </c>
      <c r="E5001" t="s">
        <v>111</v>
      </c>
      <c r="F5001" t="s">
        <v>9</v>
      </c>
      <c r="G5001" t="s">
        <v>111</v>
      </c>
      <c r="H5001" t="s">
        <v>24</v>
      </c>
      <c r="I5001" t="s">
        <v>10323</v>
      </c>
      <c r="K5001" t="s">
        <v>6322</v>
      </c>
      <c r="L5001" t="s">
        <v>6323</v>
      </c>
    </row>
    <row r="5002" spans="1:14" hidden="1" x14ac:dyDescent="0.25">
      <c r="A5002">
        <v>72</v>
      </c>
      <c r="B5002">
        <v>40</v>
      </c>
      <c r="C5002" t="s">
        <v>10396</v>
      </c>
      <c r="D5002" s="7">
        <v>40559</v>
      </c>
      <c r="E5002" t="s">
        <v>111</v>
      </c>
      <c r="F5002" t="s">
        <v>9</v>
      </c>
      <c r="G5002" t="s">
        <v>111</v>
      </c>
      <c r="H5002" t="s">
        <v>10</v>
      </c>
      <c r="I5002" t="s">
        <v>118</v>
      </c>
      <c r="K5002" t="s">
        <v>6324</v>
      </c>
      <c r="L5002" t="s">
        <v>6325</v>
      </c>
    </row>
    <row r="5003" spans="1:14" hidden="1" x14ac:dyDescent="0.25">
      <c r="A5003">
        <v>72</v>
      </c>
      <c r="B5003">
        <v>41</v>
      </c>
      <c r="C5003" t="s">
        <v>10396</v>
      </c>
      <c r="D5003" s="7">
        <v>40559</v>
      </c>
      <c r="E5003" t="s">
        <v>111</v>
      </c>
      <c r="F5003" t="s">
        <v>9</v>
      </c>
      <c r="G5003" t="s">
        <v>111</v>
      </c>
      <c r="H5003" t="s">
        <v>10</v>
      </c>
      <c r="I5003" t="s">
        <v>14</v>
      </c>
      <c r="K5003" t="s">
        <v>6325</v>
      </c>
      <c r="L5003" t="s">
        <v>6326</v>
      </c>
    </row>
    <row r="5004" spans="1:14" hidden="1" x14ac:dyDescent="0.25">
      <c r="A5004">
        <v>72</v>
      </c>
      <c r="B5004">
        <v>42</v>
      </c>
      <c r="C5004" t="s">
        <v>10396</v>
      </c>
      <c r="D5004" s="7">
        <v>40559</v>
      </c>
      <c r="E5004" t="s">
        <v>111</v>
      </c>
      <c r="F5004" t="s">
        <v>9</v>
      </c>
      <c r="G5004" t="s">
        <v>111</v>
      </c>
      <c r="H5004" t="s">
        <v>17</v>
      </c>
      <c r="I5004" t="s">
        <v>73</v>
      </c>
      <c r="K5004" t="s">
        <v>6326</v>
      </c>
      <c r="L5004" t="s">
        <v>6327</v>
      </c>
    </row>
    <row r="5005" spans="1:14" hidden="1" x14ac:dyDescent="0.25">
      <c r="A5005">
        <v>72</v>
      </c>
      <c r="B5005">
        <v>43</v>
      </c>
      <c r="C5005" t="s">
        <v>10396</v>
      </c>
      <c r="D5005" s="7">
        <v>40559</v>
      </c>
      <c r="E5005" t="s">
        <v>111</v>
      </c>
      <c r="F5005" t="s">
        <v>9</v>
      </c>
      <c r="G5005" t="s">
        <v>111</v>
      </c>
      <c r="H5005" t="s">
        <v>53</v>
      </c>
      <c r="I5005" t="s">
        <v>1886</v>
      </c>
      <c r="J5005" t="s">
        <v>80</v>
      </c>
      <c r="K5005" t="s">
        <v>6327</v>
      </c>
      <c r="L5005" t="s">
        <v>6328</v>
      </c>
      <c r="M5005" t="s">
        <v>485</v>
      </c>
      <c r="N5005">
        <v>6</v>
      </c>
    </row>
    <row r="5006" spans="1:14" hidden="1" x14ac:dyDescent="0.25">
      <c r="A5006">
        <v>73</v>
      </c>
      <c r="B5006">
        <v>1</v>
      </c>
      <c r="C5006" t="s">
        <v>5916</v>
      </c>
      <c r="D5006" s="7">
        <v>40713</v>
      </c>
      <c r="E5006" t="s">
        <v>111</v>
      </c>
      <c r="F5006" t="s">
        <v>613</v>
      </c>
      <c r="G5006" t="s">
        <v>111</v>
      </c>
      <c r="H5006" t="s">
        <v>24</v>
      </c>
      <c r="I5006" t="s">
        <v>10323</v>
      </c>
      <c r="K5006" t="s">
        <v>6329</v>
      </c>
      <c r="L5006" t="s">
        <v>6330</v>
      </c>
    </row>
    <row r="5007" spans="1:14" hidden="1" x14ac:dyDescent="0.25">
      <c r="A5007">
        <v>73</v>
      </c>
      <c r="B5007">
        <v>2</v>
      </c>
      <c r="C5007" t="s">
        <v>5916</v>
      </c>
      <c r="D5007" s="7">
        <v>40713</v>
      </c>
      <c r="E5007" t="s">
        <v>111</v>
      </c>
      <c r="F5007" t="s">
        <v>613</v>
      </c>
      <c r="G5007" t="s">
        <v>111</v>
      </c>
      <c r="H5007" t="s">
        <v>10</v>
      </c>
      <c r="I5007" t="s">
        <v>11</v>
      </c>
      <c r="K5007" t="s">
        <v>6331</v>
      </c>
      <c r="L5007" t="s">
        <v>6332</v>
      </c>
    </row>
    <row r="5008" spans="1:14" hidden="1" x14ac:dyDescent="0.25">
      <c r="A5008">
        <v>73</v>
      </c>
      <c r="B5008">
        <v>3</v>
      </c>
      <c r="C5008" t="s">
        <v>5916</v>
      </c>
      <c r="D5008" s="7">
        <v>40713</v>
      </c>
      <c r="E5008" t="s">
        <v>111</v>
      </c>
      <c r="F5008" t="s">
        <v>613</v>
      </c>
      <c r="G5008" t="s">
        <v>111</v>
      </c>
      <c r="H5008" t="s">
        <v>10</v>
      </c>
      <c r="I5008" t="s">
        <v>14</v>
      </c>
      <c r="K5008" t="s">
        <v>6332</v>
      </c>
      <c r="L5008" t="s">
        <v>6333</v>
      </c>
    </row>
    <row r="5009" spans="1:14" hidden="1" x14ac:dyDescent="0.25">
      <c r="A5009">
        <v>73</v>
      </c>
      <c r="B5009">
        <v>4</v>
      </c>
      <c r="C5009" t="s">
        <v>5916</v>
      </c>
      <c r="D5009" s="7">
        <v>40713</v>
      </c>
      <c r="E5009" t="s">
        <v>111</v>
      </c>
      <c r="F5009" t="s">
        <v>613</v>
      </c>
      <c r="G5009" t="s">
        <v>111</v>
      </c>
      <c r="H5009" t="s">
        <v>17</v>
      </c>
      <c r="I5009" t="s">
        <v>1977</v>
      </c>
      <c r="K5009" t="s">
        <v>6333</v>
      </c>
      <c r="L5009" t="s">
        <v>6334</v>
      </c>
    </row>
    <row r="5010" spans="1:14" hidden="1" x14ac:dyDescent="0.25">
      <c r="A5010">
        <v>73</v>
      </c>
      <c r="B5010">
        <v>5</v>
      </c>
      <c r="C5010" t="s">
        <v>5916</v>
      </c>
      <c r="D5010" s="7">
        <v>40713</v>
      </c>
      <c r="E5010" t="s">
        <v>111</v>
      </c>
      <c r="F5010" t="s">
        <v>613</v>
      </c>
      <c r="G5010" t="s">
        <v>111</v>
      </c>
      <c r="H5010" t="s">
        <v>53</v>
      </c>
      <c r="I5010" t="s">
        <v>255</v>
      </c>
      <c r="J5010" t="s">
        <v>80</v>
      </c>
      <c r="K5010" t="s">
        <v>6334</v>
      </c>
      <c r="L5010" t="s">
        <v>6335</v>
      </c>
      <c r="N5010">
        <v>6</v>
      </c>
    </row>
    <row r="5011" spans="1:14" hidden="1" x14ac:dyDescent="0.25">
      <c r="A5011">
        <v>73</v>
      </c>
      <c r="B5011">
        <v>6</v>
      </c>
      <c r="C5011" t="s">
        <v>5916</v>
      </c>
      <c r="D5011" s="7">
        <v>40713</v>
      </c>
      <c r="E5011" t="s">
        <v>111</v>
      </c>
      <c r="F5011" t="s">
        <v>613</v>
      </c>
      <c r="G5011" t="s">
        <v>111</v>
      </c>
      <c r="H5011" t="s">
        <v>24</v>
      </c>
      <c r="I5011" t="s">
        <v>10323</v>
      </c>
      <c r="K5011" t="s">
        <v>6335</v>
      </c>
      <c r="L5011" t="s">
        <v>6336</v>
      </c>
    </row>
    <row r="5012" spans="1:14" hidden="1" x14ac:dyDescent="0.25">
      <c r="A5012">
        <v>73</v>
      </c>
      <c r="B5012">
        <v>7</v>
      </c>
      <c r="C5012" t="s">
        <v>5916</v>
      </c>
      <c r="D5012" s="7">
        <v>40713</v>
      </c>
      <c r="E5012" t="s">
        <v>111</v>
      </c>
      <c r="F5012" t="s">
        <v>613</v>
      </c>
      <c r="G5012" t="s">
        <v>111</v>
      </c>
      <c r="H5012" t="s">
        <v>10</v>
      </c>
      <c r="I5012" t="s">
        <v>11</v>
      </c>
      <c r="K5012" t="s">
        <v>6336</v>
      </c>
      <c r="L5012" t="s">
        <v>6337</v>
      </c>
    </row>
    <row r="5013" spans="1:14" hidden="1" x14ac:dyDescent="0.25">
      <c r="A5013">
        <v>73</v>
      </c>
      <c r="B5013">
        <v>8</v>
      </c>
      <c r="C5013" t="s">
        <v>5916</v>
      </c>
      <c r="D5013" s="7">
        <v>40713</v>
      </c>
      <c r="E5013" t="s">
        <v>111</v>
      </c>
      <c r="F5013" t="s">
        <v>613</v>
      </c>
      <c r="G5013" t="s">
        <v>111</v>
      </c>
      <c r="H5013" t="s">
        <v>10</v>
      </c>
      <c r="I5013" t="s">
        <v>14</v>
      </c>
      <c r="K5013" t="s">
        <v>6337</v>
      </c>
      <c r="L5013" t="s">
        <v>6338</v>
      </c>
    </row>
    <row r="5014" spans="1:14" hidden="1" x14ac:dyDescent="0.25">
      <c r="A5014">
        <v>73</v>
      </c>
      <c r="B5014">
        <v>9</v>
      </c>
      <c r="C5014" t="s">
        <v>5916</v>
      </c>
      <c r="D5014" s="7">
        <v>40713</v>
      </c>
      <c r="E5014" t="s">
        <v>111</v>
      </c>
      <c r="F5014" t="s">
        <v>613</v>
      </c>
      <c r="G5014" t="s">
        <v>111</v>
      </c>
      <c r="H5014" t="s">
        <v>17</v>
      </c>
      <c r="I5014" t="s">
        <v>120</v>
      </c>
      <c r="K5014" t="s">
        <v>6338</v>
      </c>
      <c r="L5014" t="s">
        <v>6339</v>
      </c>
    </row>
    <row r="5015" spans="1:14" hidden="1" x14ac:dyDescent="0.25">
      <c r="A5015">
        <v>73</v>
      </c>
      <c r="B5015">
        <v>10</v>
      </c>
      <c r="C5015" t="s">
        <v>5916</v>
      </c>
      <c r="D5015" s="7">
        <v>40713</v>
      </c>
      <c r="E5015" t="s">
        <v>111</v>
      </c>
      <c r="F5015" t="s">
        <v>613</v>
      </c>
      <c r="G5015" t="s">
        <v>111</v>
      </c>
      <c r="H5015" t="s">
        <v>53</v>
      </c>
      <c r="I5015" t="s">
        <v>270</v>
      </c>
      <c r="J5015" t="s">
        <v>92</v>
      </c>
      <c r="K5015" t="s">
        <v>6339</v>
      </c>
      <c r="L5015" t="s">
        <v>6339</v>
      </c>
      <c r="N5015">
        <v>2</v>
      </c>
    </row>
    <row r="5016" spans="1:14" hidden="1" x14ac:dyDescent="0.25">
      <c r="A5016">
        <v>73</v>
      </c>
      <c r="B5016">
        <v>11</v>
      </c>
      <c r="C5016" t="s">
        <v>5916</v>
      </c>
      <c r="D5016" s="7">
        <v>40713</v>
      </c>
      <c r="E5016" t="s">
        <v>111</v>
      </c>
      <c r="F5016" t="s">
        <v>613</v>
      </c>
      <c r="G5016" t="s">
        <v>111</v>
      </c>
      <c r="H5016" t="s">
        <v>162</v>
      </c>
      <c r="I5016" t="s">
        <v>722</v>
      </c>
      <c r="K5016" t="s">
        <v>6339</v>
      </c>
      <c r="L5016" t="s">
        <v>6340</v>
      </c>
    </row>
    <row r="5017" spans="1:14" hidden="1" x14ac:dyDescent="0.25">
      <c r="A5017">
        <v>73</v>
      </c>
      <c r="B5017">
        <v>12</v>
      </c>
      <c r="C5017" t="s">
        <v>5916</v>
      </c>
      <c r="D5017" s="7">
        <v>40713</v>
      </c>
      <c r="E5017" t="s">
        <v>111</v>
      </c>
      <c r="F5017" t="s">
        <v>613</v>
      </c>
      <c r="G5017" t="s">
        <v>111</v>
      </c>
      <c r="H5017" t="s">
        <v>24</v>
      </c>
      <c r="I5017" t="s">
        <v>10323</v>
      </c>
      <c r="K5017" t="s">
        <v>6341</v>
      </c>
      <c r="L5017" t="s">
        <v>6342</v>
      </c>
    </row>
    <row r="5018" spans="1:14" hidden="1" x14ac:dyDescent="0.25">
      <c r="A5018">
        <v>73</v>
      </c>
      <c r="B5018">
        <v>13</v>
      </c>
      <c r="C5018" t="s">
        <v>5916</v>
      </c>
      <c r="D5018" s="7">
        <v>40713</v>
      </c>
      <c r="E5018" t="s">
        <v>111</v>
      </c>
      <c r="F5018" t="s">
        <v>613</v>
      </c>
      <c r="G5018" t="s">
        <v>111</v>
      </c>
      <c r="H5018" t="s">
        <v>10</v>
      </c>
      <c r="I5018" t="s">
        <v>11</v>
      </c>
      <c r="K5018" t="s">
        <v>6343</v>
      </c>
      <c r="L5018" t="s">
        <v>6344</v>
      </c>
    </row>
    <row r="5019" spans="1:14" hidden="1" x14ac:dyDescent="0.25">
      <c r="A5019">
        <v>73</v>
      </c>
      <c r="B5019">
        <v>14</v>
      </c>
      <c r="C5019" t="s">
        <v>5916</v>
      </c>
      <c r="D5019" s="7">
        <v>40713</v>
      </c>
      <c r="E5019" t="s">
        <v>111</v>
      </c>
      <c r="F5019" t="s">
        <v>613</v>
      </c>
      <c r="G5019" t="s">
        <v>111</v>
      </c>
      <c r="H5019" t="s">
        <v>10</v>
      </c>
      <c r="I5019" t="s">
        <v>14</v>
      </c>
      <c r="K5019" t="s">
        <v>6344</v>
      </c>
      <c r="L5019" t="s">
        <v>6345</v>
      </c>
    </row>
    <row r="5020" spans="1:14" hidden="1" x14ac:dyDescent="0.25">
      <c r="A5020">
        <v>73</v>
      </c>
      <c r="B5020">
        <v>15</v>
      </c>
      <c r="C5020" t="s">
        <v>5916</v>
      </c>
      <c r="D5020" s="7">
        <v>40713</v>
      </c>
      <c r="E5020" t="s">
        <v>111</v>
      </c>
      <c r="F5020" t="s">
        <v>613</v>
      </c>
      <c r="G5020" t="s">
        <v>111</v>
      </c>
      <c r="H5020" t="s">
        <v>10</v>
      </c>
      <c r="I5020" t="s">
        <v>14</v>
      </c>
      <c r="K5020" t="s">
        <v>6345</v>
      </c>
      <c r="L5020" t="s">
        <v>6346</v>
      </c>
    </row>
    <row r="5021" spans="1:14" hidden="1" x14ac:dyDescent="0.25">
      <c r="A5021">
        <v>73</v>
      </c>
      <c r="B5021">
        <v>16</v>
      </c>
      <c r="C5021" t="s">
        <v>5916</v>
      </c>
      <c r="D5021" s="7">
        <v>40713</v>
      </c>
      <c r="E5021" t="s">
        <v>111</v>
      </c>
      <c r="F5021" t="s">
        <v>613</v>
      </c>
      <c r="G5021" t="s">
        <v>111</v>
      </c>
      <c r="H5021" t="s">
        <v>17</v>
      </c>
      <c r="I5021" t="s">
        <v>73</v>
      </c>
      <c r="K5021" t="s">
        <v>6346</v>
      </c>
      <c r="L5021" t="s">
        <v>6347</v>
      </c>
    </row>
    <row r="5022" spans="1:14" hidden="1" x14ac:dyDescent="0.25">
      <c r="A5022">
        <v>73</v>
      </c>
      <c r="B5022">
        <v>17</v>
      </c>
      <c r="C5022" t="s">
        <v>5916</v>
      </c>
      <c r="D5022" s="7">
        <v>40713</v>
      </c>
      <c r="E5022" t="s">
        <v>111</v>
      </c>
      <c r="F5022" t="s">
        <v>613</v>
      </c>
      <c r="G5022" t="s">
        <v>111</v>
      </c>
      <c r="H5022" t="s">
        <v>33</v>
      </c>
      <c r="I5022" t="s">
        <v>34</v>
      </c>
      <c r="K5022" t="s">
        <v>6347</v>
      </c>
      <c r="L5022" t="s">
        <v>6348</v>
      </c>
    </row>
    <row r="5023" spans="1:14" hidden="1" x14ac:dyDescent="0.25">
      <c r="A5023">
        <v>73</v>
      </c>
      <c r="B5023">
        <v>18</v>
      </c>
      <c r="C5023" t="s">
        <v>5916</v>
      </c>
      <c r="D5023" s="7">
        <v>40713</v>
      </c>
      <c r="E5023" t="s">
        <v>111</v>
      </c>
      <c r="F5023" t="s">
        <v>613</v>
      </c>
      <c r="G5023" t="s">
        <v>111</v>
      </c>
      <c r="H5023" t="s">
        <v>24</v>
      </c>
      <c r="I5023" t="s">
        <v>10323</v>
      </c>
      <c r="K5023" t="s">
        <v>6349</v>
      </c>
      <c r="L5023" t="s">
        <v>6350</v>
      </c>
    </row>
    <row r="5024" spans="1:14" hidden="1" x14ac:dyDescent="0.25">
      <c r="A5024">
        <v>73</v>
      </c>
      <c r="B5024">
        <v>19</v>
      </c>
      <c r="C5024" t="s">
        <v>5916</v>
      </c>
      <c r="D5024" s="7">
        <v>40713</v>
      </c>
      <c r="E5024" t="s">
        <v>111</v>
      </c>
      <c r="F5024" t="s">
        <v>613</v>
      </c>
      <c r="G5024" t="s">
        <v>111</v>
      </c>
      <c r="H5024" t="s">
        <v>10</v>
      </c>
      <c r="I5024" t="s">
        <v>11</v>
      </c>
      <c r="K5024" t="s">
        <v>6350</v>
      </c>
      <c r="L5024" t="s">
        <v>6351</v>
      </c>
    </row>
    <row r="5025" spans="1:14" hidden="1" x14ac:dyDescent="0.25">
      <c r="A5025">
        <v>73</v>
      </c>
      <c r="B5025">
        <v>20</v>
      </c>
      <c r="C5025" t="s">
        <v>5916</v>
      </c>
      <c r="D5025" s="7">
        <v>40713</v>
      </c>
      <c r="E5025" t="s">
        <v>111</v>
      </c>
      <c r="F5025" t="s">
        <v>613</v>
      </c>
      <c r="G5025" t="s">
        <v>111</v>
      </c>
      <c r="H5025" t="s">
        <v>10</v>
      </c>
      <c r="I5025" t="s">
        <v>14</v>
      </c>
      <c r="K5025" t="s">
        <v>6352</v>
      </c>
      <c r="L5025" t="s">
        <v>6353</v>
      </c>
    </row>
    <row r="5026" spans="1:14" hidden="1" x14ac:dyDescent="0.25">
      <c r="A5026">
        <v>73</v>
      </c>
      <c r="B5026">
        <v>21</v>
      </c>
      <c r="C5026" t="s">
        <v>5916</v>
      </c>
      <c r="D5026" s="7">
        <v>40713</v>
      </c>
      <c r="E5026" t="s">
        <v>111</v>
      </c>
      <c r="F5026" t="s">
        <v>613</v>
      </c>
      <c r="G5026" t="s">
        <v>111</v>
      </c>
      <c r="H5026" t="s">
        <v>17</v>
      </c>
      <c r="I5026" t="s">
        <v>120</v>
      </c>
      <c r="K5026" t="s">
        <v>6354</v>
      </c>
      <c r="L5026" t="s">
        <v>6355</v>
      </c>
    </row>
    <row r="5027" spans="1:14" hidden="1" x14ac:dyDescent="0.25">
      <c r="A5027">
        <v>73</v>
      </c>
      <c r="B5027">
        <v>22</v>
      </c>
      <c r="C5027" t="s">
        <v>5916</v>
      </c>
      <c r="D5027" s="7">
        <v>40713</v>
      </c>
      <c r="E5027" t="s">
        <v>111</v>
      </c>
      <c r="F5027" t="s">
        <v>613</v>
      </c>
      <c r="G5027" t="s">
        <v>111</v>
      </c>
      <c r="H5027" t="s">
        <v>10</v>
      </c>
      <c r="I5027" t="s">
        <v>14</v>
      </c>
      <c r="K5027" t="s">
        <v>6356</v>
      </c>
      <c r="L5027" t="s">
        <v>6357</v>
      </c>
    </row>
    <row r="5028" spans="1:14" hidden="1" x14ac:dyDescent="0.25">
      <c r="A5028">
        <v>73</v>
      </c>
      <c r="B5028">
        <v>23</v>
      </c>
      <c r="C5028" t="s">
        <v>5916</v>
      </c>
      <c r="D5028" s="7">
        <v>40713</v>
      </c>
      <c r="E5028" t="s">
        <v>111</v>
      </c>
      <c r="F5028" t="s">
        <v>613</v>
      </c>
      <c r="G5028" t="s">
        <v>111</v>
      </c>
      <c r="H5028" t="s">
        <v>17</v>
      </c>
      <c r="I5028" t="s">
        <v>77</v>
      </c>
      <c r="K5028" t="s">
        <v>6358</v>
      </c>
      <c r="L5028" t="s">
        <v>6359</v>
      </c>
    </row>
    <row r="5029" spans="1:14" hidden="1" x14ac:dyDescent="0.25">
      <c r="A5029">
        <v>73</v>
      </c>
      <c r="B5029">
        <v>24</v>
      </c>
      <c r="C5029" t="s">
        <v>5916</v>
      </c>
      <c r="D5029" s="7">
        <v>40713</v>
      </c>
      <c r="E5029" t="s">
        <v>111</v>
      </c>
      <c r="F5029" t="s">
        <v>613</v>
      </c>
      <c r="G5029" t="s">
        <v>111</v>
      </c>
      <c r="H5029" t="s">
        <v>53</v>
      </c>
      <c r="I5029" t="s">
        <v>124</v>
      </c>
      <c r="J5029" t="s">
        <v>80</v>
      </c>
      <c r="K5029" t="s">
        <v>6359</v>
      </c>
      <c r="L5029" t="s">
        <v>6360</v>
      </c>
      <c r="N5029">
        <v>7</v>
      </c>
    </row>
    <row r="5030" spans="1:14" hidden="1" x14ac:dyDescent="0.25">
      <c r="A5030">
        <v>73</v>
      </c>
      <c r="B5030">
        <v>25</v>
      </c>
      <c r="C5030" t="s">
        <v>5916</v>
      </c>
      <c r="D5030" s="7">
        <v>40713</v>
      </c>
      <c r="E5030" t="s">
        <v>111</v>
      </c>
      <c r="F5030" t="s">
        <v>613</v>
      </c>
      <c r="G5030" t="s">
        <v>111</v>
      </c>
      <c r="H5030" t="s">
        <v>17</v>
      </c>
      <c r="I5030" t="s">
        <v>292</v>
      </c>
      <c r="K5030" t="s">
        <v>6360</v>
      </c>
      <c r="L5030" t="s">
        <v>6361</v>
      </c>
    </row>
    <row r="5031" spans="1:14" hidden="1" x14ac:dyDescent="0.25">
      <c r="A5031">
        <v>73</v>
      </c>
      <c r="B5031">
        <v>26</v>
      </c>
      <c r="C5031" t="s">
        <v>5916</v>
      </c>
      <c r="D5031" s="7">
        <v>40713</v>
      </c>
      <c r="E5031" t="s">
        <v>111</v>
      </c>
      <c r="F5031" t="s">
        <v>613</v>
      </c>
      <c r="G5031" t="s">
        <v>111</v>
      </c>
      <c r="H5031" t="s">
        <v>24</v>
      </c>
      <c r="I5031" t="s">
        <v>10323</v>
      </c>
      <c r="K5031" t="s">
        <v>6361</v>
      </c>
      <c r="L5031" t="s">
        <v>6362</v>
      </c>
    </row>
    <row r="5032" spans="1:14" hidden="1" x14ac:dyDescent="0.25">
      <c r="A5032">
        <v>73</v>
      </c>
      <c r="B5032">
        <v>27</v>
      </c>
      <c r="C5032" t="s">
        <v>5916</v>
      </c>
      <c r="D5032" s="7">
        <v>40713</v>
      </c>
      <c r="E5032" t="s">
        <v>111</v>
      </c>
      <c r="F5032" t="s">
        <v>613</v>
      </c>
      <c r="G5032" t="s">
        <v>111</v>
      </c>
      <c r="H5032" t="s">
        <v>10</v>
      </c>
      <c r="I5032" t="s">
        <v>11</v>
      </c>
      <c r="K5032" t="s">
        <v>6362</v>
      </c>
      <c r="L5032" t="s">
        <v>6363</v>
      </c>
    </row>
    <row r="5033" spans="1:14" hidden="1" x14ac:dyDescent="0.25">
      <c r="A5033">
        <v>73</v>
      </c>
      <c r="B5033">
        <v>28</v>
      </c>
      <c r="C5033" t="s">
        <v>5916</v>
      </c>
      <c r="D5033" s="7">
        <v>40713</v>
      </c>
      <c r="E5033" t="s">
        <v>111</v>
      </c>
      <c r="F5033" t="s">
        <v>613</v>
      </c>
      <c r="G5033" t="s">
        <v>111</v>
      </c>
      <c r="H5033" t="s">
        <v>24</v>
      </c>
      <c r="I5033" t="s">
        <v>165</v>
      </c>
      <c r="K5033" t="s">
        <v>5485</v>
      </c>
      <c r="L5033" t="s">
        <v>6364</v>
      </c>
    </row>
    <row r="5034" spans="1:14" hidden="1" x14ac:dyDescent="0.25">
      <c r="A5034">
        <v>73</v>
      </c>
      <c r="B5034">
        <v>29</v>
      </c>
      <c r="C5034" t="s">
        <v>5916</v>
      </c>
      <c r="D5034" s="7">
        <v>40713</v>
      </c>
      <c r="E5034" t="s">
        <v>111</v>
      </c>
      <c r="F5034" t="s">
        <v>613</v>
      </c>
      <c r="G5034" t="s">
        <v>111</v>
      </c>
      <c r="H5034" t="s">
        <v>10</v>
      </c>
      <c r="I5034" t="s">
        <v>11</v>
      </c>
      <c r="K5034" t="s">
        <v>6365</v>
      </c>
      <c r="L5034" t="s">
        <v>6366</v>
      </c>
    </row>
    <row r="5035" spans="1:14" hidden="1" x14ac:dyDescent="0.25">
      <c r="A5035">
        <v>73</v>
      </c>
      <c r="B5035">
        <v>30</v>
      </c>
      <c r="C5035" t="s">
        <v>5916</v>
      </c>
      <c r="D5035" s="7">
        <v>40713</v>
      </c>
      <c r="E5035" t="s">
        <v>111</v>
      </c>
      <c r="F5035" t="s">
        <v>613</v>
      </c>
      <c r="G5035" t="s">
        <v>111</v>
      </c>
      <c r="H5035" t="s">
        <v>10</v>
      </c>
      <c r="I5035" t="s">
        <v>14</v>
      </c>
      <c r="K5035" t="s">
        <v>6367</v>
      </c>
      <c r="L5035" t="s">
        <v>6368</v>
      </c>
    </row>
    <row r="5036" spans="1:14" hidden="1" x14ac:dyDescent="0.25">
      <c r="A5036">
        <v>73</v>
      </c>
      <c r="B5036">
        <v>31</v>
      </c>
      <c r="C5036" t="s">
        <v>5916</v>
      </c>
      <c r="D5036" s="7">
        <v>40713</v>
      </c>
      <c r="E5036" t="s">
        <v>111</v>
      </c>
      <c r="F5036" t="s">
        <v>613</v>
      </c>
      <c r="G5036" t="s">
        <v>111</v>
      </c>
      <c r="H5036" t="s">
        <v>17</v>
      </c>
      <c r="I5036" t="s">
        <v>120</v>
      </c>
      <c r="K5036" t="s">
        <v>6368</v>
      </c>
      <c r="L5036" t="s">
        <v>6369</v>
      </c>
    </row>
    <row r="5037" spans="1:14" hidden="1" x14ac:dyDescent="0.25">
      <c r="A5037">
        <v>73</v>
      </c>
      <c r="B5037">
        <v>32</v>
      </c>
      <c r="C5037" t="s">
        <v>5916</v>
      </c>
      <c r="D5037" s="7">
        <v>40713</v>
      </c>
      <c r="E5037" t="s">
        <v>111</v>
      </c>
      <c r="F5037" t="s">
        <v>613</v>
      </c>
      <c r="G5037" t="s">
        <v>111</v>
      </c>
      <c r="H5037" t="s">
        <v>10</v>
      </c>
      <c r="I5037" t="s">
        <v>14</v>
      </c>
      <c r="K5037" t="s">
        <v>6369</v>
      </c>
      <c r="L5037" t="s">
        <v>6370</v>
      </c>
    </row>
    <row r="5038" spans="1:14" hidden="1" x14ac:dyDescent="0.25">
      <c r="A5038">
        <v>73</v>
      </c>
      <c r="B5038">
        <v>33</v>
      </c>
      <c r="C5038" t="s">
        <v>5916</v>
      </c>
      <c r="D5038" s="7">
        <v>40713</v>
      </c>
      <c r="E5038" t="s">
        <v>111</v>
      </c>
      <c r="F5038" t="s">
        <v>613</v>
      </c>
      <c r="G5038" t="s">
        <v>111</v>
      </c>
      <c r="H5038" t="s">
        <v>33</v>
      </c>
      <c r="I5038" t="s">
        <v>161</v>
      </c>
      <c r="K5038" t="s">
        <v>6370</v>
      </c>
      <c r="L5038" t="s">
        <v>6371</v>
      </c>
    </row>
    <row r="5039" spans="1:14" hidden="1" x14ac:dyDescent="0.25">
      <c r="A5039">
        <v>73</v>
      </c>
      <c r="B5039">
        <v>34</v>
      </c>
      <c r="C5039" t="s">
        <v>5916</v>
      </c>
      <c r="D5039" s="7">
        <v>40713</v>
      </c>
      <c r="E5039" t="s">
        <v>111</v>
      </c>
      <c r="F5039" t="s">
        <v>613</v>
      </c>
      <c r="G5039" t="s">
        <v>111</v>
      </c>
      <c r="H5039" t="s">
        <v>24</v>
      </c>
      <c r="I5039" t="s">
        <v>10323</v>
      </c>
      <c r="K5039" t="s">
        <v>6372</v>
      </c>
      <c r="L5039" t="s">
        <v>6373</v>
      </c>
    </row>
    <row r="5040" spans="1:14" hidden="1" x14ac:dyDescent="0.25">
      <c r="A5040">
        <v>73</v>
      </c>
      <c r="B5040">
        <v>35</v>
      </c>
      <c r="C5040" t="s">
        <v>5916</v>
      </c>
      <c r="D5040" s="7">
        <v>40713</v>
      </c>
      <c r="E5040" t="s">
        <v>111</v>
      </c>
      <c r="F5040" t="s">
        <v>613</v>
      </c>
      <c r="G5040" t="s">
        <v>111</v>
      </c>
      <c r="H5040" t="s">
        <v>10</v>
      </c>
      <c r="I5040" t="s">
        <v>11</v>
      </c>
      <c r="K5040" t="s">
        <v>6374</v>
      </c>
      <c r="L5040" t="s">
        <v>6375</v>
      </c>
    </row>
    <row r="5041" spans="1:12" hidden="1" x14ac:dyDescent="0.25">
      <c r="A5041">
        <v>73</v>
      </c>
      <c r="B5041">
        <v>36</v>
      </c>
      <c r="C5041" t="s">
        <v>5916</v>
      </c>
      <c r="D5041" s="7">
        <v>40713</v>
      </c>
      <c r="E5041" t="s">
        <v>111</v>
      </c>
      <c r="F5041" t="s">
        <v>613</v>
      </c>
      <c r="G5041" t="s">
        <v>111</v>
      </c>
      <c r="H5041" t="s">
        <v>10</v>
      </c>
      <c r="I5041" t="s">
        <v>14</v>
      </c>
      <c r="K5041" t="s">
        <v>6376</v>
      </c>
      <c r="L5041" t="s">
        <v>6377</v>
      </c>
    </row>
    <row r="5042" spans="1:12" hidden="1" x14ac:dyDescent="0.25">
      <c r="A5042">
        <v>73</v>
      </c>
      <c r="B5042">
        <v>37</v>
      </c>
      <c r="C5042" t="s">
        <v>5916</v>
      </c>
      <c r="D5042" s="7">
        <v>40713</v>
      </c>
      <c r="E5042" t="s">
        <v>111</v>
      </c>
      <c r="F5042" t="s">
        <v>613</v>
      </c>
      <c r="G5042" t="s">
        <v>111</v>
      </c>
      <c r="H5042" t="s">
        <v>17</v>
      </c>
      <c r="I5042" t="s">
        <v>120</v>
      </c>
      <c r="K5042" t="s">
        <v>6377</v>
      </c>
      <c r="L5042" t="s">
        <v>6378</v>
      </c>
    </row>
    <row r="5043" spans="1:12" hidden="1" x14ac:dyDescent="0.25">
      <c r="A5043">
        <v>73</v>
      </c>
      <c r="B5043">
        <v>38</v>
      </c>
      <c r="C5043" t="s">
        <v>5916</v>
      </c>
      <c r="D5043" s="7">
        <v>40713</v>
      </c>
      <c r="E5043" t="s">
        <v>111</v>
      </c>
      <c r="F5043" t="s">
        <v>613</v>
      </c>
      <c r="G5043" t="s">
        <v>111</v>
      </c>
      <c r="H5043" t="s">
        <v>17</v>
      </c>
      <c r="I5043" t="s">
        <v>73</v>
      </c>
      <c r="K5043" t="s">
        <v>6378</v>
      </c>
      <c r="L5043" t="s">
        <v>6379</v>
      </c>
    </row>
    <row r="5044" spans="1:12" hidden="1" x14ac:dyDescent="0.25">
      <c r="A5044">
        <v>73</v>
      </c>
      <c r="B5044">
        <v>39</v>
      </c>
      <c r="C5044" t="s">
        <v>5916</v>
      </c>
      <c r="D5044" s="7">
        <v>40713</v>
      </c>
      <c r="E5044" t="s">
        <v>111</v>
      </c>
      <c r="F5044" t="s">
        <v>613</v>
      </c>
      <c r="G5044" t="s">
        <v>111</v>
      </c>
      <c r="H5044" t="s">
        <v>24</v>
      </c>
      <c r="I5044" t="s">
        <v>10323</v>
      </c>
      <c r="K5044" t="s">
        <v>6380</v>
      </c>
      <c r="L5044" t="s">
        <v>6381</v>
      </c>
    </row>
    <row r="5045" spans="1:12" hidden="1" x14ac:dyDescent="0.25">
      <c r="A5045">
        <v>73</v>
      </c>
      <c r="B5045">
        <v>40</v>
      </c>
      <c r="C5045" t="s">
        <v>5916</v>
      </c>
      <c r="D5045" s="7">
        <v>40713</v>
      </c>
      <c r="E5045" t="s">
        <v>111</v>
      </c>
      <c r="F5045" t="s">
        <v>613</v>
      </c>
      <c r="G5045" t="s">
        <v>111</v>
      </c>
      <c r="H5045" t="s">
        <v>10</v>
      </c>
      <c r="I5045" t="s">
        <v>11</v>
      </c>
      <c r="K5045" t="s">
        <v>6381</v>
      </c>
      <c r="L5045" t="s">
        <v>6382</v>
      </c>
    </row>
    <row r="5046" spans="1:12" hidden="1" x14ac:dyDescent="0.25">
      <c r="A5046">
        <v>73</v>
      </c>
      <c r="B5046">
        <v>41</v>
      </c>
      <c r="C5046" t="s">
        <v>5916</v>
      </c>
      <c r="D5046" s="7">
        <v>40713</v>
      </c>
      <c r="E5046" t="s">
        <v>111</v>
      </c>
      <c r="F5046" t="s">
        <v>613</v>
      </c>
      <c r="G5046" t="s">
        <v>111</v>
      </c>
      <c r="H5046" t="s">
        <v>10</v>
      </c>
      <c r="I5046" t="s">
        <v>14</v>
      </c>
      <c r="K5046" t="s">
        <v>6383</v>
      </c>
      <c r="L5046" t="s">
        <v>6384</v>
      </c>
    </row>
    <row r="5047" spans="1:12" hidden="1" x14ac:dyDescent="0.25">
      <c r="A5047">
        <v>73</v>
      </c>
      <c r="B5047">
        <v>42</v>
      </c>
      <c r="C5047" t="s">
        <v>5916</v>
      </c>
      <c r="D5047" s="7">
        <v>40713</v>
      </c>
      <c r="E5047" t="s">
        <v>111</v>
      </c>
      <c r="F5047" t="s">
        <v>613</v>
      </c>
      <c r="G5047" t="s">
        <v>111</v>
      </c>
      <c r="H5047" t="s">
        <v>33</v>
      </c>
      <c r="I5047" t="s">
        <v>161</v>
      </c>
      <c r="K5047" t="s">
        <v>6384</v>
      </c>
      <c r="L5047" t="s">
        <v>6385</v>
      </c>
    </row>
    <row r="5048" spans="1:12" hidden="1" x14ac:dyDescent="0.25">
      <c r="A5048">
        <v>73</v>
      </c>
      <c r="B5048">
        <v>43</v>
      </c>
      <c r="C5048" t="s">
        <v>5916</v>
      </c>
      <c r="D5048" s="7">
        <v>40713</v>
      </c>
      <c r="E5048" t="s">
        <v>111</v>
      </c>
      <c r="F5048" t="s">
        <v>613</v>
      </c>
      <c r="G5048" t="s">
        <v>111</v>
      </c>
      <c r="H5048" t="s">
        <v>21</v>
      </c>
      <c r="I5048" t="s">
        <v>334</v>
      </c>
      <c r="K5048" t="s">
        <v>6386</v>
      </c>
      <c r="L5048" t="s">
        <v>6387</v>
      </c>
    </row>
    <row r="5049" spans="1:12" hidden="1" x14ac:dyDescent="0.25">
      <c r="A5049">
        <v>73</v>
      </c>
      <c r="B5049">
        <v>44</v>
      </c>
      <c r="C5049" t="s">
        <v>5916</v>
      </c>
      <c r="D5049" s="7">
        <v>40713</v>
      </c>
      <c r="E5049" t="s">
        <v>111</v>
      </c>
      <c r="F5049" t="s">
        <v>613</v>
      </c>
      <c r="G5049" t="s">
        <v>111</v>
      </c>
      <c r="H5049" t="s">
        <v>24</v>
      </c>
      <c r="I5049" t="s">
        <v>10323</v>
      </c>
      <c r="K5049" t="s">
        <v>6388</v>
      </c>
      <c r="L5049" t="s">
        <v>6389</v>
      </c>
    </row>
    <row r="5050" spans="1:12" hidden="1" x14ac:dyDescent="0.25">
      <c r="A5050">
        <v>73</v>
      </c>
      <c r="B5050">
        <v>45</v>
      </c>
      <c r="C5050" t="s">
        <v>5916</v>
      </c>
      <c r="D5050" s="7">
        <v>40713</v>
      </c>
      <c r="E5050" t="s">
        <v>111</v>
      </c>
      <c r="F5050" t="s">
        <v>613</v>
      </c>
      <c r="G5050" t="s">
        <v>111</v>
      </c>
      <c r="H5050" t="s">
        <v>10</v>
      </c>
      <c r="I5050" t="s">
        <v>11</v>
      </c>
      <c r="K5050" t="s">
        <v>6390</v>
      </c>
      <c r="L5050" t="s">
        <v>6391</v>
      </c>
    </row>
    <row r="5051" spans="1:12" hidden="1" x14ac:dyDescent="0.25">
      <c r="A5051">
        <v>73</v>
      </c>
      <c r="B5051">
        <v>46</v>
      </c>
      <c r="C5051" t="s">
        <v>5916</v>
      </c>
      <c r="D5051" s="7">
        <v>40713</v>
      </c>
      <c r="E5051" t="s">
        <v>111</v>
      </c>
      <c r="F5051" t="s">
        <v>613</v>
      </c>
      <c r="G5051" t="s">
        <v>111</v>
      </c>
      <c r="H5051" t="s">
        <v>10</v>
      </c>
      <c r="I5051" t="s">
        <v>14</v>
      </c>
      <c r="K5051" t="s">
        <v>6392</v>
      </c>
      <c r="L5051" t="s">
        <v>6393</v>
      </c>
    </row>
    <row r="5052" spans="1:12" hidden="1" x14ac:dyDescent="0.25">
      <c r="A5052">
        <v>73</v>
      </c>
      <c r="B5052">
        <v>47</v>
      </c>
      <c r="C5052" t="s">
        <v>5916</v>
      </c>
      <c r="D5052" s="7">
        <v>40713</v>
      </c>
      <c r="E5052" t="s">
        <v>111</v>
      </c>
      <c r="F5052" t="s">
        <v>613</v>
      </c>
      <c r="G5052" t="s">
        <v>111</v>
      </c>
      <c r="H5052" t="s">
        <v>17</v>
      </c>
      <c r="I5052" t="s">
        <v>1977</v>
      </c>
      <c r="K5052" t="s">
        <v>6394</v>
      </c>
      <c r="L5052" t="s">
        <v>6395</v>
      </c>
    </row>
    <row r="5053" spans="1:12" hidden="1" x14ac:dyDescent="0.25">
      <c r="A5053">
        <v>73</v>
      </c>
      <c r="B5053">
        <v>48</v>
      </c>
      <c r="C5053" t="s">
        <v>5916</v>
      </c>
      <c r="D5053" s="7">
        <v>40713</v>
      </c>
      <c r="E5053" t="s">
        <v>111</v>
      </c>
      <c r="F5053" t="s">
        <v>613</v>
      </c>
      <c r="G5053" t="s">
        <v>111</v>
      </c>
      <c r="H5053" t="s">
        <v>24</v>
      </c>
      <c r="I5053" t="s">
        <v>10323</v>
      </c>
      <c r="K5053" t="s">
        <v>6395</v>
      </c>
      <c r="L5053" t="s">
        <v>6396</v>
      </c>
    </row>
    <row r="5054" spans="1:12" hidden="1" x14ac:dyDescent="0.25">
      <c r="A5054">
        <v>73</v>
      </c>
      <c r="B5054">
        <v>49</v>
      </c>
      <c r="C5054" t="s">
        <v>5916</v>
      </c>
      <c r="D5054" s="7">
        <v>40713</v>
      </c>
      <c r="E5054" t="s">
        <v>111</v>
      </c>
      <c r="F5054" t="s">
        <v>613</v>
      </c>
      <c r="G5054" t="s">
        <v>111</v>
      </c>
      <c r="H5054" t="s">
        <v>10</v>
      </c>
      <c r="I5054" t="s">
        <v>11</v>
      </c>
      <c r="K5054" t="s">
        <v>6396</v>
      </c>
      <c r="L5054" t="s">
        <v>6397</v>
      </c>
    </row>
    <row r="5055" spans="1:12" hidden="1" x14ac:dyDescent="0.25">
      <c r="A5055">
        <v>73</v>
      </c>
      <c r="B5055">
        <v>50</v>
      </c>
      <c r="C5055" t="s">
        <v>5916</v>
      </c>
      <c r="D5055" s="7">
        <v>40713</v>
      </c>
      <c r="E5055" t="s">
        <v>111</v>
      </c>
      <c r="F5055" t="s">
        <v>613</v>
      </c>
      <c r="G5055" t="s">
        <v>111</v>
      </c>
      <c r="H5055" t="s">
        <v>10</v>
      </c>
      <c r="I5055" t="s">
        <v>14</v>
      </c>
      <c r="K5055" t="s">
        <v>6397</v>
      </c>
      <c r="L5055" t="s">
        <v>6398</v>
      </c>
    </row>
    <row r="5056" spans="1:12" hidden="1" x14ac:dyDescent="0.25">
      <c r="A5056">
        <v>73</v>
      </c>
      <c r="B5056">
        <v>51</v>
      </c>
      <c r="C5056" t="s">
        <v>5916</v>
      </c>
      <c r="D5056" s="7">
        <v>40713</v>
      </c>
      <c r="E5056" t="s">
        <v>111</v>
      </c>
      <c r="F5056" t="s">
        <v>613</v>
      </c>
      <c r="G5056" t="s">
        <v>111</v>
      </c>
      <c r="H5056" t="s">
        <v>17</v>
      </c>
      <c r="I5056" t="s">
        <v>292</v>
      </c>
      <c r="K5056" t="s">
        <v>6399</v>
      </c>
      <c r="L5056" t="s">
        <v>6400</v>
      </c>
    </row>
    <row r="5057" spans="1:12" hidden="1" x14ac:dyDescent="0.25">
      <c r="A5057">
        <v>73</v>
      </c>
      <c r="B5057">
        <v>52</v>
      </c>
      <c r="C5057" t="s">
        <v>5916</v>
      </c>
      <c r="D5057" s="7">
        <v>40713</v>
      </c>
      <c r="E5057" t="s">
        <v>111</v>
      </c>
      <c r="F5057" t="s">
        <v>613</v>
      </c>
      <c r="G5057" t="s">
        <v>111</v>
      </c>
      <c r="H5057" t="s">
        <v>10</v>
      </c>
      <c r="I5057" t="s">
        <v>14</v>
      </c>
      <c r="K5057" t="s">
        <v>6401</v>
      </c>
      <c r="L5057" t="s">
        <v>6402</v>
      </c>
    </row>
    <row r="5058" spans="1:12" hidden="1" x14ac:dyDescent="0.25">
      <c r="A5058">
        <v>73</v>
      </c>
      <c r="B5058">
        <v>53</v>
      </c>
      <c r="C5058" t="s">
        <v>5916</v>
      </c>
      <c r="D5058" s="7">
        <v>40713</v>
      </c>
      <c r="E5058" t="s">
        <v>111</v>
      </c>
      <c r="F5058" t="s">
        <v>613</v>
      </c>
      <c r="G5058" t="s">
        <v>111</v>
      </c>
      <c r="H5058" t="s">
        <v>33</v>
      </c>
      <c r="I5058" t="s">
        <v>161</v>
      </c>
      <c r="K5058" t="s">
        <v>6402</v>
      </c>
      <c r="L5058" t="s">
        <v>6403</v>
      </c>
    </row>
    <row r="5059" spans="1:12" hidden="1" x14ac:dyDescent="0.25">
      <c r="A5059">
        <v>73</v>
      </c>
      <c r="B5059">
        <v>54</v>
      </c>
      <c r="C5059" t="s">
        <v>5916</v>
      </c>
      <c r="D5059" s="7">
        <v>40713</v>
      </c>
      <c r="E5059" t="s">
        <v>111</v>
      </c>
      <c r="F5059" t="s">
        <v>613</v>
      </c>
      <c r="G5059" t="s">
        <v>111</v>
      </c>
      <c r="H5059" t="s">
        <v>21</v>
      </c>
      <c r="I5059" t="s">
        <v>22</v>
      </c>
      <c r="K5059" t="s">
        <v>6404</v>
      </c>
      <c r="L5059" t="s">
        <v>6405</v>
      </c>
    </row>
    <row r="5060" spans="1:12" hidden="1" x14ac:dyDescent="0.25">
      <c r="A5060">
        <v>73</v>
      </c>
      <c r="B5060">
        <v>55</v>
      </c>
      <c r="C5060" t="s">
        <v>5916</v>
      </c>
      <c r="D5060" s="7">
        <v>40713</v>
      </c>
      <c r="E5060" t="s">
        <v>111</v>
      </c>
      <c r="F5060" t="s">
        <v>613</v>
      </c>
      <c r="G5060" t="s">
        <v>111</v>
      </c>
      <c r="H5060" t="s">
        <v>24</v>
      </c>
      <c r="I5060" t="s">
        <v>10323</v>
      </c>
      <c r="K5060" t="s">
        <v>6406</v>
      </c>
      <c r="L5060" t="s">
        <v>6407</v>
      </c>
    </row>
    <row r="5061" spans="1:12" hidden="1" x14ac:dyDescent="0.25">
      <c r="A5061">
        <v>73</v>
      </c>
      <c r="B5061">
        <v>56</v>
      </c>
      <c r="C5061" t="s">
        <v>5916</v>
      </c>
      <c r="D5061" s="7">
        <v>40713</v>
      </c>
      <c r="E5061" t="s">
        <v>111</v>
      </c>
      <c r="F5061" t="s">
        <v>613</v>
      </c>
      <c r="G5061" t="s">
        <v>111</v>
      </c>
      <c r="H5061" t="s">
        <v>10</v>
      </c>
      <c r="I5061" t="s">
        <v>11</v>
      </c>
      <c r="K5061" t="s">
        <v>6407</v>
      </c>
      <c r="L5061" t="s">
        <v>6408</v>
      </c>
    </row>
    <row r="5062" spans="1:12" hidden="1" x14ac:dyDescent="0.25">
      <c r="A5062">
        <v>73</v>
      </c>
      <c r="B5062">
        <v>57</v>
      </c>
      <c r="C5062" t="s">
        <v>5916</v>
      </c>
      <c r="D5062" s="7">
        <v>40713</v>
      </c>
      <c r="E5062" t="s">
        <v>111</v>
      </c>
      <c r="F5062" t="s">
        <v>613</v>
      </c>
      <c r="G5062" t="s">
        <v>111</v>
      </c>
      <c r="H5062" t="s">
        <v>10</v>
      </c>
      <c r="I5062" t="s">
        <v>14</v>
      </c>
      <c r="K5062" t="s">
        <v>6409</v>
      </c>
      <c r="L5062" t="s">
        <v>6410</v>
      </c>
    </row>
    <row r="5063" spans="1:12" hidden="1" x14ac:dyDescent="0.25">
      <c r="A5063">
        <v>73</v>
      </c>
      <c r="B5063">
        <v>58</v>
      </c>
      <c r="C5063" t="s">
        <v>5916</v>
      </c>
      <c r="D5063" s="7">
        <v>40713</v>
      </c>
      <c r="E5063" t="s">
        <v>111</v>
      </c>
      <c r="F5063" t="s">
        <v>613</v>
      </c>
      <c r="G5063" t="s">
        <v>111</v>
      </c>
      <c r="H5063" t="s">
        <v>17</v>
      </c>
      <c r="I5063" t="s">
        <v>48</v>
      </c>
      <c r="K5063" t="s">
        <v>6410</v>
      </c>
      <c r="L5063" t="s">
        <v>6411</v>
      </c>
    </row>
    <row r="5064" spans="1:12" hidden="1" x14ac:dyDescent="0.25">
      <c r="A5064">
        <v>73</v>
      </c>
      <c r="B5064">
        <v>59</v>
      </c>
      <c r="C5064" t="s">
        <v>5916</v>
      </c>
      <c r="D5064" s="7">
        <v>40713</v>
      </c>
      <c r="E5064" t="s">
        <v>111</v>
      </c>
      <c r="F5064" t="s">
        <v>613</v>
      </c>
      <c r="G5064" t="s">
        <v>111</v>
      </c>
      <c r="H5064" t="s">
        <v>17</v>
      </c>
      <c r="I5064" t="s">
        <v>101</v>
      </c>
      <c r="K5064" t="s">
        <v>6411</v>
      </c>
      <c r="L5064" t="s">
        <v>6412</v>
      </c>
    </row>
    <row r="5065" spans="1:12" hidden="1" x14ac:dyDescent="0.25">
      <c r="A5065">
        <v>73</v>
      </c>
      <c r="B5065">
        <v>60</v>
      </c>
      <c r="C5065" t="s">
        <v>5916</v>
      </c>
      <c r="D5065" s="7">
        <v>40713</v>
      </c>
      <c r="E5065" t="s">
        <v>111</v>
      </c>
      <c r="F5065" t="s">
        <v>613</v>
      </c>
      <c r="G5065" t="s">
        <v>111</v>
      </c>
      <c r="H5065" t="s">
        <v>33</v>
      </c>
      <c r="I5065" t="s">
        <v>192</v>
      </c>
      <c r="K5065" t="s">
        <v>6412</v>
      </c>
      <c r="L5065" t="s">
        <v>6413</v>
      </c>
    </row>
    <row r="5066" spans="1:12" hidden="1" x14ac:dyDescent="0.25">
      <c r="A5066">
        <v>73</v>
      </c>
      <c r="B5066">
        <v>61</v>
      </c>
      <c r="C5066" t="s">
        <v>5916</v>
      </c>
      <c r="D5066" s="7">
        <v>40713</v>
      </c>
      <c r="E5066" t="s">
        <v>111</v>
      </c>
      <c r="F5066" t="s">
        <v>613</v>
      </c>
      <c r="G5066" t="s">
        <v>111</v>
      </c>
      <c r="H5066" t="s">
        <v>21</v>
      </c>
      <c r="I5066" t="s">
        <v>334</v>
      </c>
      <c r="K5066" t="s">
        <v>6413</v>
      </c>
      <c r="L5066" t="s">
        <v>6414</v>
      </c>
    </row>
    <row r="5067" spans="1:12" hidden="1" x14ac:dyDescent="0.25">
      <c r="A5067">
        <v>73</v>
      </c>
      <c r="B5067">
        <v>62</v>
      </c>
      <c r="C5067" t="s">
        <v>5916</v>
      </c>
      <c r="D5067" s="7">
        <v>40713</v>
      </c>
      <c r="E5067" t="s">
        <v>111</v>
      </c>
      <c r="F5067" t="s">
        <v>613</v>
      </c>
      <c r="G5067" t="s">
        <v>111</v>
      </c>
      <c r="H5067" t="s">
        <v>24</v>
      </c>
      <c r="I5067" t="s">
        <v>10323</v>
      </c>
      <c r="K5067" t="s">
        <v>6415</v>
      </c>
      <c r="L5067" t="s">
        <v>6416</v>
      </c>
    </row>
    <row r="5068" spans="1:12" hidden="1" x14ac:dyDescent="0.25">
      <c r="A5068">
        <v>73</v>
      </c>
      <c r="B5068">
        <v>63</v>
      </c>
      <c r="C5068" t="s">
        <v>5916</v>
      </c>
      <c r="D5068" s="7">
        <v>40713</v>
      </c>
      <c r="E5068" t="s">
        <v>111</v>
      </c>
      <c r="F5068" t="s">
        <v>613</v>
      </c>
      <c r="G5068" t="s">
        <v>111</v>
      </c>
      <c r="H5068" t="s">
        <v>10</v>
      </c>
      <c r="I5068" t="s">
        <v>11</v>
      </c>
      <c r="K5068" t="s">
        <v>6417</v>
      </c>
      <c r="L5068" t="s">
        <v>6418</v>
      </c>
    </row>
    <row r="5069" spans="1:12" hidden="1" x14ac:dyDescent="0.25">
      <c r="A5069">
        <v>73</v>
      </c>
      <c r="B5069">
        <v>64</v>
      </c>
      <c r="C5069" t="s">
        <v>5916</v>
      </c>
      <c r="D5069" s="7">
        <v>40713</v>
      </c>
      <c r="E5069" t="s">
        <v>111</v>
      </c>
      <c r="F5069" t="s">
        <v>613</v>
      </c>
      <c r="G5069" t="s">
        <v>111</v>
      </c>
      <c r="H5069" t="s">
        <v>17</v>
      </c>
      <c r="I5069" t="s">
        <v>120</v>
      </c>
      <c r="K5069" t="s">
        <v>6419</v>
      </c>
      <c r="L5069" t="s">
        <v>6420</v>
      </c>
    </row>
    <row r="5070" spans="1:12" hidden="1" x14ac:dyDescent="0.25">
      <c r="A5070">
        <v>73</v>
      </c>
      <c r="B5070">
        <v>65</v>
      </c>
      <c r="C5070" t="s">
        <v>5916</v>
      </c>
      <c r="D5070" s="7">
        <v>40713</v>
      </c>
      <c r="E5070" t="s">
        <v>111</v>
      </c>
      <c r="F5070" t="s">
        <v>613</v>
      </c>
      <c r="G5070" t="s">
        <v>111</v>
      </c>
      <c r="H5070" t="s">
        <v>33</v>
      </c>
      <c r="I5070" t="s">
        <v>192</v>
      </c>
      <c r="K5070" t="s">
        <v>6420</v>
      </c>
      <c r="L5070" t="s">
        <v>6421</v>
      </c>
    </row>
    <row r="5071" spans="1:12" hidden="1" x14ac:dyDescent="0.25">
      <c r="A5071">
        <v>73</v>
      </c>
      <c r="B5071">
        <v>66</v>
      </c>
      <c r="C5071" t="s">
        <v>5916</v>
      </c>
      <c r="D5071" s="7">
        <v>40713</v>
      </c>
      <c r="E5071" t="s">
        <v>111</v>
      </c>
      <c r="F5071" t="s">
        <v>613</v>
      </c>
      <c r="G5071" t="s">
        <v>111</v>
      </c>
      <c r="H5071" t="s">
        <v>21</v>
      </c>
      <c r="I5071" t="s">
        <v>334</v>
      </c>
      <c r="K5071" t="s">
        <v>6422</v>
      </c>
      <c r="L5071" t="s">
        <v>6423</v>
      </c>
    </row>
    <row r="5072" spans="1:12" hidden="1" x14ac:dyDescent="0.25">
      <c r="A5072">
        <v>73</v>
      </c>
      <c r="B5072">
        <v>67</v>
      </c>
      <c r="C5072" t="s">
        <v>5916</v>
      </c>
      <c r="D5072" s="7">
        <v>40713</v>
      </c>
      <c r="E5072" t="s">
        <v>111</v>
      </c>
      <c r="F5072" t="s">
        <v>613</v>
      </c>
      <c r="G5072" t="s">
        <v>111</v>
      </c>
      <c r="H5072" t="s">
        <v>24</v>
      </c>
      <c r="I5072" t="s">
        <v>10323</v>
      </c>
      <c r="K5072" t="s">
        <v>6424</v>
      </c>
      <c r="L5072" t="s">
        <v>6425</v>
      </c>
    </row>
    <row r="5073" spans="1:14" hidden="1" x14ac:dyDescent="0.25">
      <c r="A5073">
        <v>73</v>
      </c>
      <c r="B5073">
        <v>68</v>
      </c>
      <c r="C5073" t="s">
        <v>5916</v>
      </c>
      <c r="D5073" s="7">
        <v>40713</v>
      </c>
      <c r="E5073" t="s">
        <v>111</v>
      </c>
      <c r="F5073" t="s">
        <v>613</v>
      </c>
      <c r="G5073" t="s">
        <v>111</v>
      </c>
      <c r="H5073" t="s">
        <v>10</v>
      </c>
      <c r="I5073" t="s">
        <v>11</v>
      </c>
      <c r="K5073" t="s">
        <v>6426</v>
      </c>
      <c r="L5073" t="s">
        <v>6427</v>
      </c>
    </row>
    <row r="5074" spans="1:14" hidden="1" x14ac:dyDescent="0.25">
      <c r="A5074">
        <v>73</v>
      </c>
      <c r="B5074">
        <v>69</v>
      </c>
      <c r="C5074" t="s">
        <v>5916</v>
      </c>
      <c r="D5074" s="7">
        <v>40713</v>
      </c>
      <c r="E5074" t="s">
        <v>111</v>
      </c>
      <c r="F5074" t="s">
        <v>613</v>
      </c>
      <c r="G5074" t="s">
        <v>111</v>
      </c>
      <c r="H5074" t="s">
        <v>10</v>
      </c>
      <c r="I5074" t="s">
        <v>14</v>
      </c>
      <c r="K5074" t="s">
        <v>6428</v>
      </c>
      <c r="L5074" t="s">
        <v>6429</v>
      </c>
    </row>
    <row r="5075" spans="1:14" hidden="1" x14ac:dyDescent="0.25">
      <c r="A5075">
        <v>73</v>
      </c>
      <c r="B5075">
        <v>70</v>
      </c>
      <c r="C5075" t="s">
        <v>5916</v>
      </c>
      <c r="D5075" s="7">
        <v>40713</v>
      </c>
      <c r="E5075" t="s">
        <v>111</v>
      </c>
      <c r="F5075" t="s">
        <v>613</v>
      </c>
      <c r="G5075" t="s">
        <v>111</v>
      </c>
      <c r="H5075" t="s">
        <v>33</v>
      </c>
      <c r="I5075" t="s">
        <v>161</v>
      </c>
      <c r="K5075" t="s">
        <v>6429</v>
      </c>
      <c r="L5075" t="s">
        <v>6430</v>
      </c>
    </row>
    <row r="5076" spans="1:14" hidden="1" x14ac:dyDescent="0.25">
      <c r="A5076">
        <v>73</v>
      </c>
      <c r="B5076">
        <v>71</v>
      </c>
      <c r="C5076" t="s">
        <v>5916</v>
      </c>
      <c r="D5076" s="7">
        <v>40713</v>
      </c>
      <c r="E5076" t="s">
        <v>111</v>
      </c>
      <c r="F5076" t="s">
        <v>613</v>
      </c>
      <c r="G5076" t="s">
        <v>111</v>
      </c>
      <c r="H5076" t="s">
        <v>17</v>
      </c>
      <c r="I5076" t="s">
        <v>120</v>
      </c>
      <c r="K5076" t="s">
        <v>6431</v>
      </c>
      <c r="L5076" t="s">
        <v>6432</v>
      </c>
    </row>
    <row r="5077" spans="1:14" hidden="1" x14ac:dyDescent="0.25">
      <c r="A5077">
        <v>73</v>
      </c>
      <c r="B5077">
        <v>72</v>
      </c>
      <c r="C5077" t="s">
        <v>5916</v>
      </c>
      <c r="D5077" s="7">
        <v>40713</v>
      </c>
      <c r="E5077" t="s">
        <v>111</v>
      </c>
      <c r="F5077" t="s">
        <v>613</v>
      </c>
      <c r="G5077" t="s">
        <v>111</v>
      </c>
      <c r="H5077" t="s">
        <v>17</v>
      </c>
      <c r="I5077" t="s">
        <v>1977</v>
      </c>
      <c r="K5077" t="s">
        <v>6433</v>
      </c>
      <c r="L5077" t="s">
        <v>6434</v>
      </c>
    </row>
    <row r="5078" spans="1:14" hidden="1" x14ac:dyDescent="0.25">
      <c r="A5078">
        <v>73</v>
      </c>
      <c r="B5078">
        <v>73</v>
      </c>
      <c r="C5078" t="s">
        <v>5916</v>
      </c>
      <c r="D5078" s="7">
        <v>40713</v>
      </c>
      <c r="E5078" t="s">
        <v>111</v>
      </c>
      <c r="F5078" t="s">
        <v>613</v>
      </c>
      <c r="G5078" t="s">
        <v>111</v>
      </c>
      <c r="H5078" t="s">
        <v>24</v>
      </c>
      <c r="I5078" t="s">
        <v>10323</v>
      </c>
      <c r="K5078" t="s">
        <v>6435</v>
      </c>
      <c r="L5078" t="s">
        <v>6436</v>
      </c>
    </row>
    <row r="5079" spans="1:14" hidden="1" x14ac:dyDescent="0.25">
      <c r="A5079">
        <v>73</v>
      </c>
      <c r="B5079">
        <v>74</v>
      </c>
      <c r="C5079" t="s">
        <v>5916</v>
      </c>
      <c r="D5079" s="7">
        <v>40713</v>
      </c>
      <c r="E5079" t="s">
        <v>111</v>
      </c>
      <c r="F5079" t="s">
        <v>613</v>
      </c>
      <c r="G5079" t="s">
        <v>111</v>
      </c>
      <c r="H5079" t="s">
        <v>10</v>
      </c>
      <c r="I5079" t="s">
        <v>11</v>
      </c>
      <c r="K5079" t="s">
        <v>6436</v>
      </c>
      <c r="L5079" t="s">
        <v>6437</v>
      </c>
    </row>
    <row r="5080" spans="1:14" hidden="1" x14ac:dyDescent="0.25">
      <c r="A5080">
        <v>73</v>
      </c>
      <c r="B5080">
        <v>75</v>
      </c>
      <c r="C5080" t="s">
        <v>5916</v>
      </c>
      <c r="D5080" s="7">
        <v>40713</v>
      </c>
      <c r="E5080" t="s">
        <v>111</v>
      </c>
      <c r="F5080" t="s">
        <v>613</v>
      </c>
      <c r="G5080" t="s">
        <v>111</v>
      </c>
      <c r="H5080" t="s">
        <v>17</v>
      </c>
      <c r="I5080" t="s">
        <v>1977</v>
      </c>
      <c r="K5080" t="s">
        <v>6437</v>
      </c>
      <c r="L5080" t="s">
        <v>6438</v>
      </c>
    </row>
    <row r="5081" spans="1:14" hidden="1" x14ac:dyDescent="0.25">
      <c r="A5081">
        <v>73</v>
      </c>
      <c r="B5081">
        <v>76</v>
      </c>
      <c r="C5081" t="s">
        <v>5916</v>
      </c>
      <c r="D5081" s="7">
        <v>40713</v>
      </c>
      <c r="E5081" t="s">
        <v>111</v>
      </c>
      <c r="F5081" t="s">
        <v>613</v>
      </c>
      <c r="G5081" t="s">
        <v>111</v>
      </c>
      <c r="H5081" t="s">
        <v>53</v>
      </c>
      <c r="I5081" t="s">
        <v>1886</v>
      </c>
      <c r="J5081" t="s">
        <v>80</v>
      </c>
      <c r="K5081" t="s">
        <v>6438</v>
      </c>
      <c r="L5081" t="s">
        <v>6439</v>
      </c>
      <c r="N5081">
        <v>6</v>
      </c>
    </row>
    <row r="5082" spans="1:14" hidden="1" x14ac:dyDescent="0.25">
      <c r="A5082">
        <v>74</v>
      </c>
      <c r="B5082">
        <v>1</v>
      </c>
      <c r="C5082" t="s">
        <v>10397</v>
      </c>
      <c r="D5082" s="7">
        <v>40780</v>
      </c>
      <c r="E5082" t="s">
        <v>6062</v>
      </c>
      <c r="F5082" t="s">
        <v>111</v>
      </c>
      <c r="G5082" t="s">
        <v>6062</v>
      </c>
      <c r="H5082" t="s">
        <v>10</v>
      </c>
      <c r="I5082" t="s">
        <v>113</v>
      </c>
      <c r="K5082" t="s">
        <v>6440</v>
      </c>
      <c r="L5082" t="s">
        <v>6441</v>
      </c>
    </row>
    <row r="5083" spans="1:14" hidden="1" x14ac:dyDescent="0.25">
      <c r="A5083">
        <v>74</v>
      </c>
      <c r="B5083">
        <v>2</v>
      </c>
      <c r="C5083" t="s">
        <v>10397</v>
      </c>
      <c r="D5083" s="7">
        <v>40780</v>
      </c>
      <c r="E5083" t="s">
        <v>6062</v>
      </c>
      <c r="F5083" t="s">
        <v>111</v>
      </c>
      <c r="G5083" t="s">
        <v>6062</v>
      </c>
      <c r="H5083" t="s">
        <v>10</v>
      </c>
      <c r="I5083" t="s">
        <v>62</v>
      </c>
      <c r="K5083" t="s">
        <v>6441</v>
      </c>
      <c r="L5083" t="s">
        <v>6442</v>
      </c>
    </row>
    <row r="5084" spans="1:14" hidden="1" x14ac:dyDescent="0.25">
      <c r="A5084">
        <v>74</v>
      </c>
      <c r="B5084">
        <v>3</v>
      </c>
      <c r="C5084" t="s">
        <v>10397</v>
      </c>
      <c r="D5084" s="7">
        <v>40780</v>
      </c>
      <c r="E5084" t="s">
        <v>6062</v>
      </c>
      <c r="F5084" t="s">
        <v>111</v>
      </c>
      <c r="G5084" t="s">
        <v>6062</v>
      </c>
      <c r="H5084" t="s">
        <v>10</v>
      </c>
      <c r="I5084" t="s">
        <v>118</v>
      </c>
      <c r="K5084" t="s">
        <v>6442</v>
      </c>
      <c r="L5084" t="s">
        <v>6443</v>
      </c>
    </row>
    <row r="5085" spans="1:14" hidden="1" x14ac:dyDescent="0.25">
      <c r="A5085">
        <v>74</v>
      </c>
      <c r="B5085">
        <v>4</v>
      </c>
      <c r="C5085" t="s">
        <v>10397</v>
      </c>
      <c r="D5085" s="7">
        <v>40780</v>
      </c>
      <c r="E5085" t="s">
        <v>6062</v>
      </c>
      <c r="F5085" t="s">
        <v>111</v>
      </c>
      <c r="G5085" t="s">
        <v>6062</v>
      </c>
      <c r="H5085" t="s">
        <v>17</v>
      </c>
      <c r="I5085" t="s">
        <v>48</v>
      </c>
      <c r="K5085" t="s">
        <v>6443</v>
      </c>
      <c r="L5085" t="s">
        <v>6444</v>
      </c>
    </row>
    <row r="5086" spans="1:14" hidden="1" x14ac:dyDescent="0.25">
      <c r="A5086">
        <v>74</v>
      </c>
      <c r="B5086">
        <v>5</v>
      </c>
      <c r="C5086" t="s">
        <v>10397</v>
      </c>
      <c r="D5086" s="7">
        <v>40780</v>
      </c>
      <c r="E5086" t="s">
        <v>6062</v>
      </c>
      <c r="F5086" t="s">
        <v>111</v>
      </c>
      <c r="G5086" t="s">
        <v>6062</v>
      </c>
      <c r="H5086" t="s">
        <v>10</v>
      </c>
      <c r="I5086" t="s">
        <v>14</v>
      </c>
      <c r="K5086" t="s">
        <v>6444</v>
      </c>
      <c r="L5086" t="s">
        <v>6445</v>
      </c>
    </row>
    <row r="5087" spans="1:14" hidden="1" x14ac:dyDescent="0.25">
      <c r="A5087">
        <v>74</v>
      </c>
      <c r="B5087">
        <v>6</v>
      </c>
      <c r="C5087" t="s">
        <v>10397</v>
      </c>
      <c r="D5087" s="7">
        <v>40780</v>
      </c>
      <c r="E5087" t="s">
        <v>6062</v>
      </c>
      <c r="F5087" t="s">
        <v>111</v>
      </c>
      <c r="G5087" t="s">
        <v>6062</v>
      </c>
      <c r="H5087" t="s">
        <v>17</v>
      </c>
      <c r="I5087" t="s">
        <v>48</v>
      </c>
      <c r="K5087" t="s">
        <v>6445</v>
      </c>
      <c r="L5087" t="s">
        <v>6446</v>
      </c>
    </row>
    <row r="5088" spans="1:14" hidden="1" x14ac:dyDescent="0.25">
      <c r="A5088">
        <v>74</v>
      </c>
      <c r="B5088">
        <v>7</v>
      </c>
      <c r="C5088" t="s">
        <v>10397</v>
      </c>
      <c r="D5088" s="7">
        <v>40780</v>
      </c>
      <c r="E5088" t="s">
        <v>6062</v>
      </c>
      <c r="F5088" t="s">
        <v>111</v>
      </c>
      <c r="G5088" t="s">
        <v>6062</v>
      </c>
      <c r="H5088" t="s">
        <v>33</v>
      </c>
      <c r="I5088" t="s">
        <v>161</v>
      </c>
      <c r="K5088" t="s">
        <v>6446</v>
      </c>
      <c r="L5088" t="s">
        <v>6447</v>
      </c>
    </row>
    <row r="5089" spans="1:12" hidden="1" x14ac:dyDescent="0.25">
      <c r="A5089">
        <v>74</v>
      </c>
      <c r="B5089">
        <v>8</v>
      </c>
      <c r="C5089" t="s">
        <v>10397</v>
      </c>
      <c r="D5089" s="7">
        <v>40780</v>
      </c>
      <c r="E5089" t="s">
        <v>6062</v>
      </c>
      <c r="F5089" t="s">
        <v>111</v>
      </c>
      <c r="G5089" t="s">
        <v>6062</v>
      </c>
      <c r="H5089" t="s">
        <v>162</v>
      </c>
      <c r="I5089" t="s">
        <v>163</v>
      </c>
      <c r="K5089" t="s">
        <v>6447</v>
      </c>
      <c r="L5089" t="s">
        <v>6448</v>
      </c>
    </row>
    <row r="5090" spans="1:12" hidden="1" x14ac:dyDescent="0.25">
      <c r="A5090">
        <v>74</v>
      </c>
      <c r="B5090">
        <v>9</v>
      </c>
      <c r="C5090" t="s">
        <v>10397</v>
      </c>
      <c r="D5090" s="7">
        <v>40780</v>
      </c>
      <c r="E5090" t="s">
        <v>6062</v>
      </c>
      <c r="F5090" t="s">
        <v>111</v>
      </c>
      <c r="G5090" t="s">
        <v>6062</v>
      </c>
      <c r="H5090" t="s">
        <v>24</v>
      </c>
      <c r="I5090" t="s">
        <v>10323</v>
      </c>
      <c r="K5090" t="s">
        <v>6449</v>
      </c>
      <c r="L5090" t="s">
        <v>6450</v>
      </c>
    </row>
    <row r="5091" spans="1:12" hidden="1" x14ac:dyDescent="0.25">
      <c r="A5091">
        <v>74</v>
      </c>
      <c r="B5091">
        <v>10</v>
      </c>
      <c r="C5091" t="s">
        <v>10397</v>
      </c>
      <c r="D5091" s="7">
        <v>40780</v>
      </c>
      <c r="E5091" t="s">
        <v>6062</v>
      </c>
      <c r="F5091" t="s">
        <v>111</v>
      </c>
      <c r="G5091" t="s">
        <v>6062</v>
      </c>
      <c r="H5091" t="s">
        <v>10</v>
      </c>
      <c r="I5091" t="s">
        <v>118</v>
      </c>
      <c r="K5091" t="s">
        <v>6450</v>
      </c>
      <c r="L5091" t="s">
        <v>6451</v>
      </c>
    </row>
    <row r="5092" spans="1:12" hidden="1" x14ac:dyDescent="0.25">
      <c r="A5092">
        <v>74</v>
      </c>
      <c r="B5092">
        <v>11</v>
      </c>
      <c r="C5092" t="s">
        <v>10397</v>
      </c>
      <c r="D5092" s="7">
        <v>40780</v>
      </c>
      <c r="E5092" t="s">
        <v>6062</v>
      </c>
      <c r="F5092" t="s">
        <v>111</v>
      </c>
      <c r="G5092" t="s">
        <v>6062</v>
      </c>
      <c r="H5092" t="s">
        <v>10</v>
      </c>
      <c r="I5092" t="s">
        <v>14</v>
      </c>
      <c r="K5092" t="s">
        <v>6451</v>
      </c>
      <c r="L5092" t="s">
        <v>6452</v>
      </c>
    </row>
    <row r="5093" spans="1:12" hidden="1" x14ac:dyDescent="0.25">
      <c r="A5093">
        <v>74</v>
      </c>
      <c r="B5093">
        <v>12</v>
      </c>
      <c r="C5093" t="s">
        <v>10397</v>
      </c>
      <c r="D5093" s="7">
        <v>40780</v>
      </c>
      <c r="E5093" t="s">
        <v>6062</v>
      </c>
      <c r="F5093" t="s">
        <v>111</v>
      </c>
      <c r="G5093" t="s">
        <v>6062</v>
      </c>
      <c r="H5093" t="s">
        <v>17</v>
      </c>
      <c r="I5093" t="s">
        <v>48</v>
      </c>
      <c r="K5093" t="s">
        <v>6452</v>
      </c>
      <c r="L5093" t="s">
        <v>6453</v>
      </c>
    </row>
    <row r="5094" spans="1:12" hidden="1" x14ac:dyDescent="0.25">
      <c r="A5094">
        <v>74</v>
      </c>
      <c r="B5094">
        <v>13</v>
      </c>
      <c r="C5094" t="s">
        <v>10397</v>
      </c>
      <c r="D5094" s="7">
        <v>40780</v>
      </c>
      <c r="E5094" t="s">
        <v>6062</v>
      </c>
      <c r="F5094" t="s">
        <v>111</v>
      </c>
      <c r="G5094" t="s">
        <v>6062</v>
      </c>
      <c r="H5094" t="s">
        <v>17</v>
      </c>
      <c r="I5094" t="s">
        <v>73</v>
      </c>
      <c r="K5094" t="s">
        <v>6453</v>
      </c>
      <c r="L5094" t="s">
        <v>6454</v>
      </c>
    </row>
    <row r="5095" spans="1:12" hidden="1" x14ac:dyDescent="0.25">
      <c r="A5095">
        <v>74</v>
      </c>
      <c r="B5095">
        <v>14</v>
      </c>
      <c r="C5095" t="s">
        <v>10397</v>
      </c>
      <c r="D5095" s="7">
        <v>40780</v>
      </c>
      <c r="E5095" t="s">
        <v>6062</v>
      </c>
      <c r="F5095" t="s">
        <v>111</v>
      </c>
      <c r="G5095" t="s">
        <v>6062</v>
      </c>
      <c r="H5095" t="s">
        <v>24</v>
      </c>
      <c r="I5095" t="s">
        <v>10323</v>
      </c>
      <c r="K5095" t="s">
        <v>6455</v>
      </c>
      <c r="L5095" t="s">
        <v>6456</v>
      </c>
    </row>
    <row r="5096" spans="1:12" hidden="1" x14ac:dyDescent="0.25">
      <c r="A5096">
        <v>74</v>
      </c>
      <c r="B5096">
        <v>15</v>
      </c>
      <c r="C5096" t="s">
        <v>10397</v>
      </c>
      <c r="D5096" s="7">
        <v>40780</v>
      </c>
      <c r="E5096" t="s">
        <v>6062</v>
      </c>
      <c r="F5096" t="s">
        <v>111</v>
      </c>
      <c r="G5096" t="s">
        <v>6062</v>
      </c>
      <c r="H5096" t="s">
        <v>10</v>
      </c>
      <c r="I5096" t="s">
        <v>118</v>
      </c>
      <c r="K5096" t="s">
        <v>6456</v>
      </c>
      <c r="L5096" t="s">
        <v>6457</v>
      </c>
    </row>
    <row r="5097" spans="1:12" hidden="1" x14ac:dyDescent="0.25">
      <c r="A5097">
        <v>74</v>
      </c>
      <c r="B5097">
        <v>16</v>
      </c>
      <c r="C5097" t="s">
        <v>10397</v>
      </c>
      <c r="D5097" s="7">
        <v>40780</v>
      </c>
      <c r="E5097" t="s">
        <v>6062</v>
      </c>
      <c r="F5097" t="s">
        <v>111</v>
      </c>
      <c r="G5097" t="s">
        <v>6062</v>
      </c>
      <c r="H5097" t="s">
        <v>17</v>
      </c>
      <c r="I5097" t="s">
        <v>73</v>
      </c>
      <c r="K5097" t="s">
        <v>6457</v>
      </c>
      <c r="L5097" t="s">
        <v>6458</v>
      </c>
    </row>
    <row r="5098" spans="1:12" hidden="1" x14ac:dyDescent="0.25">
      <c r="A5098">
        <v>74</v>
      </c>
      <c r="B5098">
        <v>17</v>
      </c>
      <c r="C5098" t="s">
        <v>10397</v>
      </c>
      <c r="D5098" s="7">
        <v>40780</v>
      </c>
      <c r="E5098" t="s">
        <v>6062</v>
      </c>
      <c r="F5098" t="s">
        <v>111</v>
      </c>
      <c r="G5098" t="s">
        <v>6062</v>
      </c>
      <c r="H5098" t="s">
        <v>10</v>
      </c>
      <c r="I5098" t="s">
        <v>118</v>
      </c>
      <c r="K5098" t="s">
        <v>6458</v>
      </c>
      <c r="L5098" t="s">
        <v>6459</v>
      </c>
    </row>
    <row r="5099" spans="1:12" hidden="1" x14ac:dyDescent="0.25">
      <c r="A5099">
        <v>74</v>
      </c>
      <c r="B5099">
        <v>18</v>
      </c>
      <c r="C5099" t="s">
        <v>10397</v>
      </c>
      <c r="D5099" s="7">
        <v>40780</v>
      </c>
      <c r="E5099" t="s">
        <v>6062</v>
      </c>
      <c r="F5099" t="s">
        <v>111</v>
      </c>
      <c r="G5099" t="s">
        <v>6062</v>
      </c>
      <c r="H5099" t="s">
        <v>17</v>
      </c>
      <c r="I5099" t="s">
        <v>73</v>
      </c>
      <c r="K5099" t="s">
        <v>6459</v>
      </c>
      <c r="L5099" t="s">
        <v>6460</v>
      </c>
    </row>
    <row r="5100" spans="1:12" hidden="1" x14ac:dyDescent="0.25">
      <c r="A5100">
        <v>74</v>
      </c>
      <c r="B5100">
        <v>19</v>
      </c>
      <c r="C5100" t="s">
        <v>10397</v>
      </c>
      <c r="D5100" s="7">
        <v>40780</v>
      </c>
      <c r="E5100" t="s">
        <v>6062</v>
      </c>
      <c r="F5100" t="s">
        <v>111</v>
      </c>
      <c r="G5100" t="s">
        <v>6062</v>
      </c>
      <c r="H5100" t="s">
        <v>24</v>
      </c>
      <c r="I5100" t="s">
        <v>10323</v>
      </c>
      <c r="K5100" t="s">
        <v>6461</v>
      </c>
      <c r="L5100" t="s">
        <v>6462</v>
      </c>
    </row>
    <row r="5101" spans="1:12" hidden="1" x14ac:dyDescent="0.25">
      <c r="A5101">
        <v>74</v>
      </c>
      <c r="B5101">
        <v>20</v>
      </c>
      <c r="C5101" t="s">
        <v>10397</v>
      </c>
      <c r="D5101" s="7">
        <v>40780</v>
      </c>
      <c r="E5101" t="s">
        <v>6062</v>
      </c>
      <c r="F5101" t="s">
        <v>111</v>
      </c>
      <c r="G5101" t="s">
        <v>6062</v>
      </c>
      <c r="H5101" t="s">
        <v>10</v>
      </c>
      <c r="I5101" t="s">
        <v>62</v>
      </c>
      <c r="K5101" t="s">
        <v>6462</v>
      </c>
      <c r="L5101" t="s">
        <v>6463</v>
      </c>
    </row>
    <row r="5102" spans="1:12" hidden="1" x14ac:dyDescent="0.25">
      <c r="A5102">
        <v>74</v>
      </c>
      <c r="B5102">
        <v>21</v>
      </c>
      <c r="C5102" t="s">
        <v>10397</v>
      </c>
      <c r="D5102" s="7">
        <v>40780</v>
      </c>
      <c r="E5102" t="s">
        <v>6062</v>
      </c>
      <c r="F5102" t="s">
        <v>111</v>
      </c>
      <c r="G5102" t="s">
        <v>6062</v>
      </c>
      <c r="H5102" t="s">
        <v>10</v>
      </c>
      <c r="I5102" t="s">
        <v>118</v>
      </c>
      <c r="K5102" t="s">
        <v>6463</v>
      </c>
      <c r="L5102" t="s">
        <v>6464</v>
      </c>
    </row>
    <row r="5103" spans="1:12" hidden="1" x14ac:dyDescent="0.25">
      <c r="A5103">
        <v>74</v>
      </c>
      <c r="B5103">
        <v>22</v>
      </c>
      <c r="C5103" t="s">
        <v>10397</v>
      </c>
      <c r="D5103" s="7">
        <v>40780</v>
      </c>
      <c r="E5103" t="s">
        <v>6062</v>
      </c>
      <c r="F5103" t="s">
        <v>111</v>
      </c>
      <c r="G5103" t="s">
        <v>6062</v>
      </c>
      <c r="H5103" t="s">
        <v>10</v>
      </c>
      <c r="I5103" t="s">
        <v>14</v>
      </c>
      <c r="K5103" t="s">
        <v>6464</v>
      </c>
      <c r="L5103" t="s">
        <v>6465</v>
      </c>
    </row>
    <row r="5104" spans="1:12" hidden="1" x14ac:dyDescent="0.25">
      <c r="A5104">
        <v>74</v>
      </c>
      <c r="B5104">
        <v>23</v>
      </c>
      <c r="C5104" t="s">
        <v>10397</v>
      </c>
      <c r="D5104" s="7">
        <v>40780</v>
      </c>
      <c r="E5104" t="s">
        <v>6062</v>
      </c>
      <c r="F5104" t="s">
        <v>111</v>
      </c>
      <c r="G5104" t="s">
        <v>6062</v>
      </c>
      <c r="H5104" t="s">
        <v>162</v>
      </c>
      <c r="I5104" t="s">
        <v>163</v>
      </c>
      <c r="K5104" t="s">
        <v>6465</v>
      </c>
      <c r="L5104" t="s">
        <v>6466</v>
      </c>
    </row>
    <row r="5105" spans="1:14" hidden="1" x14ac:dyDescent="0.25">
      <c r="A5105">
        <v>74</v>
      </c>
      <c r="B5105">
        <v>24</v>
      </c>
      <c r="C5105" t="s">
        <v>10397</v>
      </c>
      <c r="D5105" s="7">
        <v>40780</v>
      </c>
      <c r="E5105" t="s">
        <v>6062</v>
      </c>
      <c r="F5105" t="s">
        <v>111</v>
      </c>
      <c r="G5105" t="s">
        <v>6062</v>
      </c>
      <c r="H5105" t="s">
        <v>24</v>
      </c>
      <c r="I5105" t="s">
        <v>10323</v>
      </c>
      <c r="K5105" t="s">
        <v>6467</v>
      </c>
      <c r="L5105" t="s">
        <v>6468</v>
      </c>
    </row>
    <row r="5106" spans="1:14" hidden="1" x14ac:dyDescent="0.25">
      <c r="A5106">
        <v>74</v>
      </c>
      <c r="B5106">
        <v>25</v>
      </c>
      <c r="C5106" t="s">
        <v>10397</v>
      </c>
      <c r="D5106" s="7">
        <v>40780</v>
      </c>
      <c r="E5106" t="s">
        <v>6062</v>
      </c>
      <c r="F5106" t="s">
        <v>111</v>
      </c>
      <c r="G5106" t="s">
        <v>6062</v>
      </c>
      <c r="H5106" t="s">
        <v>10</v>
      </c>
      <c r="I5106" t="s">
        <v>118</v>
      </c>
      <c r="K5106" t="s">
        <v>6468</v>
      </c>
      <c r="L5106" t="s">
        <v>6469</v>
      </c>
    </row>
    <row r="5107" spans="1:14" hidden="1" x14ac:dyDescent="0.25">
      <c r="A5107">
        <v>74</v>
      </c>
      <c r="B5107">
        <v>26</v>
      </c>
      <c r="C5107" t="s">
        <v>10397</v>
      </c>
      <c r="D5107" s="7">
        <v>40780</v>
      </c>
      <c r="E5107" t="s">
        <v>6062</v>
      </c>
      <c r="F5107" t="s">
        <v>111</v>
      </c>
      <c r="G5107" t="s">
        <v>6062</v>
      </c>
      <c r="H5107" t="s">
        <v>17</v>
      </c>
      <c r="I5107" t="s">
        <v>73</v>
      </c>
      <c r="K5107" t="s">
        <v>6469</v>
      </c>
      <c r="L5107" t="s">
        <v>3268</v>
      </c>
    </row>
    <row r="5108" spans="1:14" hidden="1" x14ac:dyDescent="0.25">
      <c r="A5108">
        <v>74</v>
      </c>
      <c r="B5108">
        <v>27</v>
      </c>
      <c r="C5108" t="s">
        <v>10397</v>
      </c>
      <c r="D5108" s="7">
        <v>40780</v>
      </c>
      <c r="E5108" t="s">
        <v>6062</v>
      </c>
      <c r="F5108" t="s">
        <v>111</v>
      </c>
      <c r="G5108" t="s">
        <v>6062</v>
      </c>
      <c r="H5108" t="s">
        <v>53</v>
      </c>
      <c r="I5108" t="s">
        <v>124</v>
      </c>
      <c r="J5108" t="s">
        <v>80</v>
      </c>
      <c r="K5108" t="s">
        <v>3268</v>
      </c>
      <c r="L5108" t="s">
        <v>6470</v>
      </c>
      <c r="N5108">
        <v>7</v>
      </c>
    </row>
    <row r="5109" spans="1:14" hidden="1" x14ac:dyDescent="0.25">
      <c r="A5109">
        <v>74</v>
      </c>
      <c r="B5109">
        <v>28</v>
      </c>
      <c r="C5109" t="s">
        <v>10397</v>
      </c>
      <c r="D5109" s="7">
        <v>40780</v>
      </c>
      <c r="E5109" t="s">
        <v>6062</v>
      </c>
      <c r="F5109" t="s">
        <v>111</v>
      </c>
      <c r="G5109" t="s">
        <v>6062</v>
      </c>
      <c r="H5109" t="s">
        <v>17</v>
      </c>
      <c r="I5109" t="s">
        <v>101</v>
      </c>
      <c r="K5109" t="s">
        <v>6470</v>
      </c>
      <c r="L5109" t="s">
        <v>6471</v>
      </c>
    </row>
    <row r="5110" spans="1:14" hidden="1" x14ac:dyDescent="0.25">
      <c r="A5110">
        <v>74</v>
      </c>
      <c r="B5110">
        <v>29</v>
      </c>
      <c r="C5110" t="s">
        <v>10397</v>
      </c>
      <c r="D5110" s="7">
        <v>40780</v>
      </c>
      <c r="E5110" t="s">
        <v>6062</v>
      </c>
      <c r="F5110" t="s">
        <v>111</v>
      </c>
      <c r="G5110" t="s">
        <v>6062</v>
      </c>
      <c r="H5110" t="s">
        <v>24</v>
      </c>
      <c r="I5110" t="s">
        <v>10323</v>
      </c>
      <c r="K5110" t="s">
        <v>6471</v>
      </c>
      <c r="L5110" t="s">
        <v>6472</v>
      </c>
    </row>
    <row r="5111" spans="1:14" hidden="1" x14ac:dyDescent="0.25">
      <c r="A5111">
        <v>74</v>
      </c>
      <c r="B5111">
        <v>30</v>
      </c>
      <c r="C5111" t="s">
        <v>10397</v>
      </c>
      <c r="D5111" s="7">
        <v>40780</v>
      </c>
      <c r="E5111" t="s">
        <v>6062</v>
      </c>
      <c r="F5111" t="s">
        <v>111</v>
      </c>
      <c r="G5111" t="s">
        <v>6062</v>
      </c>
      <c r="H5111" t="s">
        <v>10</v>
      </c>
      <c r="I5111" t="s">
        <v>113</v>
      </c>
      <c r="K5111" t="s">
        <v>6472</v>
      </c>
      <c r="L5111" t="s">
        <v>6473</v>
      </c>
    </row>
    <row r="5112" spans="1:14" hidden="1" x14ac:dyDescent="0.25">
      <c r="A5112">
        <v>74</v>
      </c>
      <c r="B5112">
        <v>31</v>
      </c>
      <c r="C5112" t="s">
        <v>10397</v>
      </c>
      <c r="D5112" s="7">
        <v>40780</v>
      </c>
      <c r="E5112" t="s">
        <v>6062</v>
      </c>
      <c r="F5112" t="s">
        <v>111</v>
      </c>
      <c r="G5112" t="s">
        <v>6062</v>
      </c>
      <c r="H5112" t="s">
        <v>10</v>
      </c>
      <c r="I5112" t="s">
        <v>118</v>
      </c>
      <c r="K5112" t="s">
        <v>6473</v>
      </c>
      <c r="L5112" t="s">
        <v>6474</v>
      </c>
    </row>
    <row r="5113" spans="1:14" hidden="1" x14ac:dyDescent="0.25">
      <c r="A5113">
        <v>74</v>
      </c>
      <c r="B5113">
        <v>32</v>
      </c>
      <c r="C5113" t="s">
        <v>10397</v>
      </c>
      <c r="D5113" s="7">
        <v>40780</v>
      </c>
      <c r="E5113" t="s">
        <v>6062</v>
      </c>
      <c r="F5113" t="s">
        <v>111</v>
      </c>
      <c r="G5113" t="s">
        <v>6062</v>
      </c>
      <c r="H5113" t="s">
        <v>10</v>
      </c>
      <c r="I5113" t="s">
        <v>14</v>
      </c>
      <c r="K5113" t="s">
        <v>6474</v>
      </c>
      <c r="L5113" t="s">
        <v>6475</v>
      </c>
    </row>
    <row r="5114" spans="1:14" hidden="1" x14ac:dyDescent="0.25">
      <c r="A5114">
        <v>74</v>
      </c>
      <c r="B5114">
        <v>33</v>
      </c>
      <c r="C5114" t="s">
        <v>10397</v>
      </c>
      <c r="D5114" s="7">
        <v>40780</v>
      </c>
      <c r="E5114" t="s">
        <v>6062</v>
      </c>
      <c r="F5114" t="s">
        <v>111</v>
      </c>
      <c r="G5114" t="s">
        <v>6062</v>
      </c>
      <c r="H5114" t="s">
        <v>17</v>
      </c>
      <c r="I5114" t="s">
        <v>18</v>
      </c>
      <c r="K5114" t="s">
        <v>6475</v>
      </c>
      <c r="L5114" t="s">
        <v>6476</v>
      </c>
    </row>
    <row r="5115" spans="1:14" hidden="1" x14ac:dyDescent="0.25">
      <c r="A5115">
        <v>74</v>
      </c>
      <c r="B5115">
        <v>34</v>
      </c>
      <c r="C5115" t="s">
        <v>10397</v>
      </c>
      <c r="D5115" s="7">
        <v>40780</v>
      </c>
      <c r="E5115" t="s">
        <v>6062</v>
      </c>
      <c r="F5115" t="s">
        <v>111</v>
      </c>
      <c r="G5115" t="s">
        <v>6062</v>
      </c>
      <c r="H5115" t="s">
        <v>17</v>
      </c>
      <c r="I5115" t="s">
        <v>73</v>
      </c>
      <c r="K5115" t="s">
        <v>6476</v>
      </c>
      <c r="L5115" t="s">
        <v>6477</v>
      </c>
    </row>
    <row r="5116" spans="1:14" hidden="1" x14ac:dyDescent="0.25">
      <c r="A5116">
        <v>74</v>
      </c>
      <c r="B5116">
        <v>35</v>
      </c>
      <c r="C5116" t="s">
        <v>10397</v>
      </c>
      <c r="D5116" s="7">
        <v>40780</v>
      </c>
      <c r="E5116" t="s">
        <v>6062</v>
      </c>
      <c r="F5116" t="s">
        <v>111</v>
      </c>
      <c r="G5116" t="s">
        <v>6062</v>
      </c>
      <c r="H5116" t="s">
        <v>53</v>
      </c>
      <c r="I5116" t="s">
        <v>1960</v>
      </c>
      <c r="J5116" t="s">
        <v>80</v>
      </c>
      <c r="K5116" t="s">
        <v>6477</v>
      </c>
      <c r="L5116" t="s">
        <v>6477</v>
      </c>
      <c r="N5116">
        <v>6</v>
      </c>
    </row>
    <row r="5117" spans="1:14" hidden="1" x14ac:dyDescent="0.25">
      <c r="A5117">
        <v>74</v>
      </c>
      <c r="B5117">
        <v>36</v>
      </c>
      <c r="C5117" t="s">
        <v>10397</v>
      </c>
      <c r="D5117" s="7">
        <v>40780</v>
      </c>
      <c r="E5117" t="s">
        <v>6062</v>
      </c>
      <c r="F5117" t="s">
        <v>111</v>
      </c>
      <c r="G5117" t="s">
        <v>6062</v>
      </c>
      <c r="H5117" t="s">
        <v>21</v>
      </c>
      <c r="I5117" t="s">
        <v>286</v>
      </c>
      <c r="K5117" t="s">
        <v>6477</v>
      </c>
      <c r="L5117" t="s">
        <v>6478</v>
      </c>
    </row>
    <row r="5118" spans="1:14" hidden="1" x14ac:dyDescent="0.25">
      <c r="A5118">
        <v>74</v>
      </c>
      <c r="B5118">
        <v>37</v>
      </c>
      <c r="C5118" t="s">
        <v>10397</v>
      </c>
      <c r="D5118" s="7">
        <v>40780</v>
      </c>
      <c r="E5118" t="s">
        <v>6062</v>
      </c>
      <c r="F5118" t="s">
        <v>111</v>
      </c>
      <c r="G5118" t="s">
        <v>6062</v>
      </c>
      <c r="H5118" t="s">
        <v>24</v>
      </c>
      <c r="I5118" t="s">
        <v>10323</v>
      </c>
      <c r="K5118" t="s">
        <v>6478</v>
      </c>
      <c r="L5118" t="s">
        <v>6479</v>
      </c>
    </row>
    <row r="5119" spans="1:14" hidden="1" x14ac:dyDescent="0.25">
      <c r="A5119">
        <v>74</v>
      </c>
      <c r="B5119">
        <v>38</v>
      </c>
      <c r="C5119" t="s">
        <v>10397</v>
      </c>
      <c r="D5119" s="7">
        <v>40780</v>
      </c>
      <c r="E5119" t="s">
        <v>6062</v>
      </c>
      <c r="F5119" t="s">
        <v>111</v>
      </c>
      <c r="G5119" t="s">
        <v>6062</v>
      </c>
      <c r="H5119" t="s">
        <v>10</v>
      </c>
      <c r="I5119" t="s">
        <v>113</v>
      </c>
      <c r="K5119" t="s">
        <v>6479</v>
      </c>
      <c r="L5119" t="s">
        <v>6480</v>
      </c>
    </row>
    <row r="5120" spans="1:14" hidden="1" x14ac:dyDescent="0.25">
      <c r="A5120">
        <v>74</v>
      </c>
      <c r="B5120">
        <v>39</v>
      </c>
      <c r="C5120" t="s">
        <v>10397</v>
      </c>
      <c r="D5120" s="7">
        <v>40780</v>
      </c>
      <c r="E5120" t="s">
        <v>6062</v>
      </c>
      <c r="F5120" t="s">
        <v>111</v>
      </c>
      <c r="G5120" t="s">
        <v>6062</v>
      </c>
      <c r="H5120" t="s">
        <v>10</v>
      </c>
      <c r="I5120" t="s">
        <v>118</v>
      </c>
      <c r="K5120" t="s">
        <v>6480</v>
      </c>
      <c r="L5120" t="s">
        <v>6481</v>
      </c>
    </row>
    <row r="5121" spans="1:14" hidden="1" x14ac:dyDescent="0.25">
      <c r="A5121">
        <v>74</v>
      </c>
      <c r="B5121">
        <v>40</v>
      </c>
      <c r="C5121" t="s">
        <v>10397</v>
      </c>
      <c r="D5121" s="7">
        <v>40780</v>
      </c>
      <c r="E5121" t="s">
        <v>6062</v>
      </c>
      <c r="F5121" t="s">
        <v>111</v>
      </c>
      <c r="G5121" t="s">
        <v>6062</v>
      </c>
      <c r="H5121" t="s">
        <v>17</v>
      </c>
      <c r="I5121" t="s">
        <v>101</v>
      </c>
      <c r="K5121" t="s">
        <v>6481</v>
      </c>
      <c r="L5121" t="s">
        <v>6482</v>
      </c>
    </row>
    <row r="5122" spans="1:14" hidden="1" x14ac:dyDescent="0.25">
      <c r="A5122">
        <v>74</v>
      </c>
      <c r="B5122">
        <v>41</v>
      </c>
      <c r="C5122" t="s">
        <v>10397</v>
      </c>
      <c r="D5122" s="7">
        <v>40780</v>
      </c>
      <c r="E5122" t="s">
        <v>6062</v>
      </c>
      <c r="F5122" t="s">
        <v>111</v>
      </c>
      <c r="G5122" t="s">
        <v>6062</v>
      </c>
      <c r="H5122" t="s">
        <v>53</v>
      </c>
      <c r="I5122" t="s">
        <v>124</v>
      </c>
      <c r="J5122" t="s">
        <v>80</v>
      </c>
      <c r="K5122" t="s">
        <v>6482</v>
      </c>
      <c r="L5122" t="s">
        <v>6482</v>
      </c>
      <c r="N5122">
        <v>7</v>
      </c>
    </row>
    <row r="5123" spans="1:14" hidden="1" x14ac:dyDescent="0.25">
      <c r="A5123">
        <v>74</v>
      </c>
      <c r="B5123">
        <v>42</v>
      </c>
      <c r="C5123" t="s">
        <v>10397</v>
      </c>
      <c r="D5123" s="7">
        <v>40780</v>
      </c>
      <c r="E5123" t="s">
        <v>6062</v>
      </c>
      <c r="F5123" t="s">
        <v>111</v>
      </c>
      <c r="G5123" t="s">
        <v>6062</v>
      </c>
      <c r="H5123" t="s">
        <v>17</v>
      </c>
      <c r="I5123" t="s">
        <v>101</v>
      </c>
      <c r="K5123" t="s">
        <v>6482</v>
      </c>
      <c r="L5123" t="s">
        <v>6483</v>
      </c>
    </row>
    <row r="5124" spans="1:14" hidden="1" x14ac:dyDescent="0.25">
      <c r="A5124">
        <v>74</v>
      </c>
      <c r="B5124">
        <v>43</v>
      </c>
      <c r="C5124" t="s">
        <v>10397</v>
      </c>
      <c r="D5124" s="7">
        <v>40780</v>
      </c>
      <c r="E5124" t="s">
        <v>6062</v>
      </c>
      <c r="F5124" t="s">
        <v>111</v>
      </c>
      <c r="G5124" t="s">
        <v>6062</v>
      </c>
      <c r="H5124" t="s">
        <v>33</v>
      </c>
      <c r="I5124" t="s">
        <v>34</v>
      </c>
      <c r="K5124" t="s">
        <v>6483</v>
      </c>
      <c r="L5124" t="s">
        <v>6484</v>
      </c>
    </row>
    <row r="5125" spans="1:14" hidden="1" x14ac:dyDescent="0.25">
      <c r="A5125">
        <v>74</v>
      </c>
      <c r="B5125">
        <v>44</v>
      </c>
      <c r="C5125" t="s">
        <v>10397</v>
      </c>
      <c r="D5125" s="7">
        <v>40780</v>
      </c>
      <c r="E5125" t="s">
        <v>6062</v>
      </c>
      <c r="F5125" t="s">
        <v>111</v>
      </c>
      <c r="G5125" t="s">
        <v>6062</v>
      </c>
      <c r="H5125" t="s">
        <v>21</v>
      </c>
      <c r="I5125" t="s">
        <v>286</v>
      </c>
      <c r="K5125" t="s">
        <v>6484</v>
      </c>
      <c r="L5125" t="s">
        <v>6485</v>
      </c>
    </row>
    <row r="5126" spans="1:14" hidden="1" x14ac:dyDescent="0.25">
      <c r="A5126">
        <v>74</v>
      </c>
      <c r="B5126">
        <v>45</v>
      </c>
      <c r="C5126" t="s">
        <v>10397</v>
      </c>
      <c r="D5126" s="7">
        <v>40780</v>
      </c>
      <c r="E5126" t="s">
        <v>6062</v>
      </c>
      <c r="F5126" t="s">
        <v>111</v>
      </c>
      <c r="G5126" t="s">
        <v>6062</v>
      </c>
      <c r="H5126" t="s">
        <v>24</v>
      </c>
      <c r="I5126" t="s">
        <v>10323</v>
      </c>
      <c r="K5126" t="s">
        <v>6486</v>
      </c>
      <c r="L5126" t="s">
        <v>6487</v>
      </c>
    </row>
    <row r="5127" spans="1:14" hidden="1" x14ac:dyDescent="0.25">
      <c r="A5127">
        <v>74</v>
      </c>
      <c r="B5127">
        <v>46</v>
      </c>
      <c r="C5127" t="s">
        <v>10397</v>
      </c>
      <c r="D5127" s="7">
        <v>40780</v>
      </c>
      <c r="E5127" t="s">
        <v>6062</v>
      </c>
      <c r="F5127" t="s">
        <v>111</v>
      </c>
      <c r="G5127" t="s">
        <v>6062</v>
      </c>
      <c r="H5127" t="s">
        <v>10</v>
      </c>
      <c r="I5127" t="s">
        <v>113</v>
      </c>
      <c r="K5127" t="s">
        <v>6487</v>
      </c>
      <c r="L5127" t="s">
        <v>6488</v>
      </c>
    </row>
    <row r="5128" spans="1:14" hidden="1" x14ac:dyDescent="0.25">
      <c r="A5128">
        <v>74</v>
      </c>
      <c r="B5128">
        <v>47</v>
      </c>
      <c r="C5128" t="s">
        <v>10397</v>
      </c>
      <c r="D5128" s="7">
        <v>40780</v>
      </c>
      <c r="E5128" t="s">
        <v>6062</v>
      </c>
      <c r="F5128" t="s">
        <v>111</v>
      </c>
      <c r="G5128" t="s">
        <v>6062</v>
      </c>
      <c r="H5128" t="s">
        <v>10</v>
      </c>
      <c r="I5128" t="s">
        <v>118</v>
      </c>
      <c r="K5128" t="s">
        <v>6489</v>
      </c>
      <c r="L5128" t="s">
        <v>6490</v>
      </c>
    </row>
    <row r="5129" spans="1:14" hidden="1" x14ac:dyDescent="0.25">
      <c r="A5129">
        <v>74</v>
      </c>
      <c r="B5129">
        <v>48</v>
      </c>
      <c r="C5129" t="s">
        <v>10397</v>
      </c>
      <c r="D5129" s="7">
        <v>40780</v>
      </c>
      <c r="E5129" t="s">
        <v>6062</v>
      </c>
      <c r="F5129" t="s">
        <v>111</v>
      </c>
      <c r="G5129" t="s">
        <v>6062</v>
      </c>
      <c r="H5129" t="s">
        <v>17</v>
      </c>
      <c r="I5129" t="s">
        <v>101</v>
      </c>
      <c r="K5129" t="s">
        <v>6490</v>
      </c>
      <c r="L5129" t="s">
        <v>6491</v>
      </c>
    </row>
    <row r="5130" spans="1:14" hidden="1" x14ac:dyDescent="0.25">
      <c r="A5130">
        <v>74</v>
      </c>
      <c r="B5130">
        <v>49</v>
      </c>
      <c r="C5130" t="s">
        <v>10397</v>
      </c>
      <c r="D5130" s="7">
        <v>40780</v>
      </c>
      <c r="E5130" t="s">
        <v>6062</v>
      </c>
      <c r="F5130" t="s">
        <v>111</v>
      </c>
      <c r="G5130" t="s">
        <v>6062</v>
      </c>
      <c r="H5130" t="s">
        <v>33</v>
      </c>
      <c r="I5130" t="s">
        <v>161</v>
      </c>
      <c r="K5130" t="s">
        <v>6491</v>
      </c>
      <c r="L5130" t="s">
        <v>6492</v>
      </c>
    </row>
    <row r="5131" spans="1:14" hidden="1" x14ac:dyDescent="0.25">
      <c r="A5131">
        <v>74</v>
      </c>
      <c r="B5131">
        <v>50</v>
      </c>
      <c r="C5131" t="s">
        <v>10397</v>
      </c>
      <c r="D5131" s="7">
        <v>40780</v>
      </c>
      <c r="E5131" t="s">
        <v>6062</v>
      </c>
      <c r="F5131" t="s">
        <v>111</v>
      </c>
      <c r="G5131" t="s">
        <v>6062</v>
      </c>
      <c r="H5131" t="s">
        <v>24</v>
      </c>
      <c r="I5131" t="s">
        <v>10323</v>
      </c>
      <c r="K5131" t="s">
        <v>6492</v>
      </c>
      <c r="L5131" t="s">
        <v>6493</v>
      </c>
    </row>
    <row r="5132" spans="1:14" hidden="1" x14ac:dyDescent="0.25">
      <c r="A5132">
        <v>74</v>
      </c>
      <c r="B5132">
        <v>51</v>
      </c>
      <c r="C5132" t="s">
        <v>10397</v>
      </c>
      <c r="D5132" s="7">
        <v>40780</v>
      </c>
      <c r="E5132" t="s">
        <v>6062</v>
      </c>
      <c r="F5132" t="s">
        <v>111</v>
      </c>
      <c r="G5132" t="s">
        <v>6062</v>
      </c>
      <c r="H5132" t="s">
        <v>10</v>
      </c>
      <c r="I5132" t="s">
        <v>118</v>
      </c>
      <c r="K5132" t="s">
        <v>6493</v>
      </c>
      <c r="L5132" t="s">
        <v>6494</v>
      </c>
    </row>
    <row r="5133" spans="1:14" hidden="1" x14ac:dyDescent="0.25">
      <c r="A5133">
        <v>74</v>
      </c>
      <c r="B5133">
        <v>52</v>
      </c>
      <c r="C5133" t="s">
        <v>10397</v>
      </c>
      <c r="D5133" s="7">
        <v>40780</v>
      </c>
      <c r="E5133" t="s">
        <v>6062</v>
      </c>
      <c r="F5133" t="s">
        <v>111</v>
      </c>
      <c r="G5133" t="s">
        <v>6062</v>
      </c>
      <c r="H5133" t="s">
        <v>17</v>
      </c>
      <c r="I5133" t="s">
        <v>101</v>
      </c>
      <c r="K5133" t="s">
        <v>6494</v>
      </c>
      <c r="L5133" t="s">
        <v>6495</v>
      </c>
    </row>
    <row r="5134" spans="1:14" hidden="1" x14ac:dyDescent="0.25">
      <c r="A5134">
        <v>74</v>
      </c>
      <c r="B5134">
        <v>53</v>
      </c>
      <c r="C5134" t="s">
        <v>10397</v>
      </c>
      <c r="D5134" s="7">
        <v>40780</v>
      </c>
      <c r="E5134" t="s">
        <v>6062</v>
      </c>
      <c r="F5134" t="s">
        <v>111</v>
      </c>
      <c r="G5134" t="s">
        <v>6062</v>
      </c>
      <c r="H5134" t="s">
        <v>24</v>
      </c>
      <c r="I5134" t="s">
        <v>10323</v>
      </c>
      <c r="K5134" t="s">
        <v>6495</v>
      </c>
      <c r="L5134" t="s">
        <v>6496</v>
      </c>
    </row>
    <row r="5135" spans="1:14" hidden="1" x14ac:dyDescent="0.25">
      <c r="A5135">
        <v>74</v>
      </c>
      <c r="B5135">
        <v>54</v>
      </c>
      <c r="C5135" t="s">
        <v>10397</v>
      </c>
      <c r="D5135" s="7">
        <v>40780</v>
      </c>
      <c r="E5135" t="s">
        <v>6062</v>
      </c>
      <c r="F5135" t="s">
        <v>111</v>
      </c>
      <c r="G5135" t="s">
        <v>6062</v>
      </c>
      <c r="H5135" t="s">
        <v>10</v>
      </c>
      <c r="I5135" t="s">
        <v>113</v>
      </c>
      <c r="K5135" t="s">
        <v>6496</v>
      </c>
      <c r="L5135" t="s">
        <v>6497</v>
      </c>
    </row>
    <row r="5136" spans="1:14" hidden="1" x14ac:dyDescent="0.25">
      <c r="A5136">
        <v>74</v>
      </c>
      <c r="B5136">
        <v>55</v>
      </c>
      <c r="C5136" t="s">
        <v>10397</v>
      </c>
      <c r="D5136" s="7">
        <v>40780</v>
      </c>
      <c r="E5136" t="s">
        <v>6062</v>
      </c>
      <c r="F5136" t="s">
        <v>111</v>
      </c>
      <c r="G5136" t="s">
        <v>6062</v>
      </c>
      <c r="H5136" t="s">
        <v>10</v>
      </c>
      <c r="I5136" t="s">
        <v>118</v>
      </c>
      <c r="K5136" t="s">
        <v>6497</v>
      </c>
      <c r="L5136" t="s">
        <v>6498</v>
      </c>
    </row>
    <row r="5137" spans="1:14" hidden="1" x14ac:dyDescent="0.25">
      <c r="A5137">
        <v>74</v>
      </c>
      <c r="B5137">
        <v>56</v>
      </c>
      <c r="C5137" t="s">
        <v>10397</v>
      </c>
      <c r="D5137" s="7">
        <v>40780</v>
      </c>
      <c r="E5137" t="s">
        <v>6062</v>
      </c>
      <c r="F5137" t="s">
        <v>111</v>
      </c>
      <c r="G5137" t="s">
        <v>6062</v>
      </c>
      <c r="H5137" t="s">
        <v>17</v>
      </c>
      <c r="I5137" t="s">
        <v>73</v>
      </c>
      <c r="K5137" t="s">
        <v>6498</v>
      </c>
      <c r="L5137" t="s">
        <v>6499</v>
      </c>
    </row>
    <row r="5138" spans="1:14" hidden="1" x14ac:dyDescent="0.25">
      <c r="A5138">
        <v>74</v>
      </c>
      <c r="B5138">
        <v>57</v>
      </c>
      <c r="C5138" t="s">
        <v>10397</v>
      </c>
      <c r="D5138" s="7">
        <v>40780</v>
      </c>
      <c r="E5138" t="s">
        <v>6062</v>
      </c>
      <c r="F5138" t="s">
        <v>111</v>
      </c>
      <c r="G5138" t="s">
        <v>6062</v>
      </c>
      <c r="H5138" t="s">
        <v>162</v>
      </c>
      <c r="I5138" t="s">
        <v>163</v>
      </c>
      <c r="K5138" t="s">
        <v>6500</v>
      </c>
      <c r="L5138" t="s">
        <v>6501</v>
      </c>
    </row>
    <row r="5139" spans="1:14" hidden="1" x14ac:dyDescent="0.25">
      <c r="A5139">
        <v>74</v>
      </c>
      <c r="B5139">
        <v>58</v>
      </c>
      <c r="C5139" t="s">
        <v>10397</v>
      </c>
      <c r="D5139" s="7">
        <v>40780</v>
      </c>
      <c r="E5139" t="s">
        <v>6062</v>
      </c>
      <c r="F5139" t="s">
        <v>111</v>
      </c>
      <c r="G5139" t="s">
        <v>6062</v>
      </c>
      <c r="H5139" t="s">
        <v>17</v>
      </c>
      <c r="I5139" t="s">
        <v>101</v>
      </c>
      <c r="K5139" t="s">
        <v>6501</v>
      </c>
      <c r="L5139" t="s">
        <v>6502</v>
      </c>
    </row>
    <row r="5140" spans="1:14" hidden="1" x14ac:dyDescent="0.25">
      <c r="A5140">
        <v>74</v>
      </c>
      <c r="B5140">
        <v>59</v>
      </c>
      <c r="C5140" t="s">
        <v>10397</v>
      </c>
      <c r="D5140" s="7">
        <v>40780</v>
      </c>
      <c r="E5140" t="s">
        <v>6062</v>
      </c>
      <c r="F5140" t="s">
        <v>111</v>
      </c>
      <c r="G5140" t="s">
        <v>6062</v>
      </c>
      <c r="H5140" t="s">
        <v>53</v>
      </c>
      <c r="I5140" t="s">
        <v>79</v>
      </c>
      <c r="J5140" t="s">
        <v>80</v>
      </c>
      <c r="K5140" t="s">
        <v>6502</v>
      </c>
      <c r="L5140" t="s">
        <v>6503</v>
      </c>
      <c r="N5140">
        <v>6</v>
      </c>
    </row>
    <row r="5141" spans="1:14" hidden="1" x14ac:dyDescent="0.25">
      <c r="A5141">
        <v>74</v>
      </c>
      <c r="B5141">
        <v>60</v>
      </c>
      <c r="C5141" t="s">
        <v>10397</v>
      </c>
      <c r="D5141" s="7">
        <v>40780</v>
      </c>
      <c r="E5141" t="s">
        <v>6062</v>
      </c>
      <c r="F5141" t="s">
        <v>111</v>
      </c>
      <c r="G5141" t="s">
        <v>6062</v>
      </c>
      <c r="H5141" t="s">
        <v>21</v>
      </c>
      <c r="I5141" t="s">
        <v>22</v>
      </c>
      <c r="K5141" t="s">
        <v>6504</v>
      </c>
      <c r="L5141" t="s">
        <v>6505</v>
      </c>
    </row>
    <row r="5142" spans="1:14" hidden="1" x14ac:dyDescent="0.25">
      <c r="A5142">
        <v>74</v>
      </c>
      <c r="B5142">
        <v>61</v>
      </c>
      <c r="C5142" t="s">
        <v>10397</v>
      </c>
      <c r="D5142" s="7">
        <v>40780</v>
      </c>
      <c r="E5142" t="s">
        <v>6062</v>
      </c>
      <c r="F5142" t="s">
        <v>111</v>
      </c>
      <c r="G5142" t="s">
        <v>6062</v>
      </c>
      <c r="H5142" t="s">
        <v>24</v>
      </c>
      <c r="I5142" t="s">
        <v>10323</v>
      </c>
      <c r="K5142" t="s">
        <v>6506</v>
      </c>
      <c r="L5142" t="s">
        <v>6507</v>
      </c>
    </row>
    <row r="5143" spans="1:14" hidden="1" x14ac:dyDescent="0.25">
      <c r="A5143">
        <v>74</v>
      </c>
      <c r="B5143">
        <v>62</v>
      </c>
      <c r="C5143" t="s">
        <v>10397</v>
      </c>
      <c r="D5143" s="7">
        <v>40780</v>
      </c>
      <c r="E5143" t="s">
        <v>6062</v>
      </c>
      <c r="F5143" t="s">
        <v>111</v>
      </c>
      <c r="G5143" t="s">
        <v>6062</v>
      </c>
      <c r="H5143" t="s">
        <v>10</v>
      </c>
      <c r="I5143" t="s">
        <v>113</v>
      </c>
      <c r="K5143" t="s">
        <v>6507</v>
      </c>
      <c r="L5143" t="s">
        <v>6508</v>
      </c>
    </row>
    <row r="5144" spans="1:14" hidden="1" x14ac:dyDescent="0.25">
      <c r="A5144">
        <v>74</v>
      </c>
      <c r="B5144">
        <v>63</v>
      </c>
      <c r="C5144" t="s">
        <v>10397</v>
      </c>
      <c r="D5144" s="7">
        <v>40780</v>
      </c>
      <c r="E5144" t="s">
        <v>6062</v>
      </c>
      <c r="F5144" t="s">
        <v>111</v>
      </c>
      <c r="G5144" t="s">
        <v>6062</v>
      </c>
      <c r="H5144" t="s">
        <v>10</v>
      </c>
      <c r="I5144" t="s">
        <v>118</v>
      </c>
      <c r="K5144" t="s">
        <v>6508</v>
      </c>
      <c r="L5144" t="s">
        <v>6509</v>
      </c>
    </row>
    <row r="5145" spans="1:14" hidden="1" x14ac:dyDescent="0.25">
      <c r="A5145">
        <v>74</v>
      </c>
      <c r="B5145">
        <v>64</v>
      </c>
      <c r="C5145" t="s">
        <v>10397</v>
      </c>
      <c r="D5145" s="7">
        <v>40780</v>
      </c>
      <c r="E5145" t="s">
        <v>6062</v>
      </c>
      <c r="F5145" t="s">
        <v>111</v>
      </c>
      <c r="G5145" t="s">
        <v>6062</v>
      </c>
      <c r="H5145" t="s">
        <v>10</v>
      </c>
      <c r="I5145" t="s">
        <v>14</v>
      </c>
      <c r="K5145" t="s">
        <v>6509</v>
      </c>
      <c r="L5145" t="s">
        <v>6510</v>
      </c>
    </row>
    <row r="5146" spans="1:14" hidden="1" x14ac:dyDescent="0.25">
      <c r="A5146">
        <v>74</v>
      </c>
      <c r="B5146">
        <v>65</v>
      </c>
      <c r="C5146" t="s">
        <v>10397</v>
      </c>
      <c r="D5146" s="7">
        <v>40780</v>
      </c>
      <c r="E5146" t="s">
        <v>6062</v>
      </c>
      <c r="F5146" t="s">
        <v>111</v>
      </c>
      <c r="G5146" t="s">
        <v>6062</v>
      </c>
      <c r="H5146" t="s">
        <v>17</v>
      </c>
      <c r="I5146" t="s">
        <v>18</v>
      </c>
      <c r="K5146" t="s">
        <v>6510</v>
      </c>
      <c r="L5146" t="s">
        <v>6511</v>
      </c>
    </row>
    <row r="5147" spans="1:14" hidden="1" x14ac:dyDescent="0.25">
      <c r="A5147">
        <v>74</v>
      </c>
      <c r="B5147">
        <v>66</v>
      </c>
      <c r="C5147" t="s">
        <v>10397</v>
      </c>
      <c r="D5147" s="7">
        <v>40780</v>
      </c>
      <c r="E5147" t="s">
        <v>6062</v>
      </c>
      <c r="F5147" t="s">
        <v>111</v>
      </c>
      <c r="G5147" t="s">
        <v>6062</v>
      </c>
      <c r="H5147" t="s">
        <v>33</v>
      </c>
      <c r="I5147" t="s">
        <v>34</v>
      </c>
      <c r="K5147" t="s">
        <v>6511</v>
      </c>
      <c r="L5147" t="s">
        <v>6512</v>
      </c>
    </row>
    <row r="5148" spans="1:14" hidden="1" x14ac:dyDescent="0.25">
      <c r="A5148">
        <v>74</v>
      </c>
      <c r="B5148">
        <v>67</v>
      </c>
      <c r="C5148" t="s">
        <v>10397</v>
      </c>
      <c r="D5148" s="7">
        <v>40780</v>
      </c>
      <c r="E5148" t="s">
        <v>6062</v>
      </c>
      <c r="F5148" t="s">
        <v>111</v>
      </c>
      <c r="G5148" t="s">
        <v>6062</v>
      </c>
      <c r="H5148" t="s">
        <v>33</v>
      </c>
      <c r="I5148" t="s">
        <v>161</v>
      </c>
      <c r="K5148" t="s">
        <v>6512</v>
      </c>
      <c r="L5148" t="s">
        <v>6513</v>
      </c>
    </row>
    <row r="5149" spans="1:14" hidden="1" x14ac:dyDescent="0.25">
      <c r="A5149">
        <v>74</v>
      </c>
      <c r="B5149">
        <v>68</v>
      </c>
      <c r="C5149" t="s">
        <v>10397</v>
      </c>
      <c r="D5149" s="7">
        <v>40780</v>
      </c>
      <c r="E5149" t="s">
        <v>6062</v>
      </c>
      <c r="F5149" t="s">
        <v>111</v>
      </c>
      <c r="G5149" t="s">
        <v>6062</v>
      </c>
      <c r="H5149" t="s">
        <v>33</v>
      </c>
      <c r="I5149" t="s">
        <v>161</v>
      </c>
      <c r="K5149" t="s">
        <v>6513</v>
      </c>
      <c r="L5149" t="s">
        <v>6514</v>
      </c>
    </row>
    <row r="5150" spans="1:14" hidden="1" x14ac:dyDescent="0.25">
      <c r="A5150">
        <v>74</v>
      </c>
      <c r="B5150">
        <v>69</v>
      </c>
      <c r="C5150" t="s">
        <v>10397</v>
      </c>
      <c r="D5150" s="7">
        <v>40780</v>
      </c>
      <c r="E5150" t="s">
        <v>6062</v>
      </c>
      <c r="F5150" t="s">
        <v>111</v>
      </c>
      <c r="G5150" t="s">
        <v>6062</v>
      </c>
      <c r="H5150" t="s">
        <v>17</v>
      </c>
      <c r="I5150" t="s">
        <v>73</v>
      </c>
      <c r="K5150" t="s">
        <v>6514</v>
      </c>
      <c r="L5150" t="s">
        <v>6515</v>
      </c>
    </row>
    <row r="5151" spans="1:14" hidden="1" x14ac:dyDescent="0.25">
      <c r="A5151">
        <v>74</v>
      </c>
      <c r="B5151">
        <v>70</v>
      </c>
      <c r="C5151" t="s">
        <v>10397</v>
      </c>
      <c r="D5151" s="7">
        <v>40780</v>
      </c>
      <c r="E5151" t="s">
        <v>6062</v>
      </c>
      <c r="F5151" t="s">
        <v>111</v>
      </c>
      <c r="G5151" t="s">
        <v>6062</v>
      </c>
      <c r="H5151" t="s">
        <v>162</v>
      </c>
      <c r="I5151" t="s">
        <v>163</v>
      </c>
      <c r="K5151" t="s">
        <v>6515</v>
      </c>
      <c r="L5151" t="s">
        <v>6516</v>
      </c>
    </row>
    <row r="5152" spans="1:14" hidden="1" x14ac:dyDescent="0.25">
      <c r="A5152">
        <v>74</v>
      </c>
      <c r="B5152">
        <v>71</v>
      </c>
      <c r="C5152" t="s">
        <v>10397</v>
      </c>
      <c r="D5152" s="7">
        <v>40780</v>
      </c>
      <c r="E5152" t="s">
        <v>6062</v>
      </c>
      <c r="F5152" t="s">
        <v>111</v>
      </c>
      <c r="G5152" t="s">
        <v>6062</v>
      </c>
      <c r="H5152" t="s">
        <v>21</v>
      </c>
      <c r="I5152" t="s">
        <v>334</v>
      </c>
      <c r="K5152" t="s">
        <v>6516</v>
      </c>
      <c r="L5152" t="s">
        <v>6517</v>
      </c>
    </row>
    <row r="5153" spans="1:14" hidden="1" x14ac:dyDescent="0.25">
      <c r="A5153">
        <v>74</v>
      </c>
      <c r="B5153">
        <v>72</v>
      </c>
      <c r="C5153" t="s">
        <v>10397</v>
      </c>
      <c r="D5153" s="7">
        <v>40780</v>
      </c>
      <c r="E5153" t="s">
        <v>6062</v>
      </c>
      <c r="F5153" t="s">
        <v>111</v>
      </c>
      <c r="G5153" t="s">
        <v>6062</v>
      </c>
      <c r="H5153" t="s">
        <v>24</v>
      </c>
      <c r="I5153" t="s">
        <v>10323</v>
      </c>
      <c r="K5153" t="s">
        <v>6518</v>
      </c>
      <c r="L5153" t="s">
        <v>6519</v>
      </c>
    </row>
    <row r="5154" spans="1:14" hidden="1" x14ac:dyDescent="0.25">
      <c r="A5154">
        <v>74</v>
      </c>
      <c r="B5154">
        <v>73</v>
      </c>
      <c r="C5154" t="s">
        <v>10397</v>
      </c>
      <c r="D5154" s="7">
        <v>40780</v>
      </c>
      <c r="E5154" t="s">
        <v>6062</v>
      </c>
      <c r="F5154" t="s">
        <v>111</v>
      </c>
      <c r="G5154" t="s">
        <v>6062</v>
      </c>
      <c r="H5154" t="s">
        <v>10</v>
      </c>
      <c r="I5154" t="s">
        <v>113</v>
      </c>
      <c r="K5154" t="s">
        <v>6519</v>
      </c>
      <c r="L5154" t="s">
        <v>6520</v>
      </c>
    </row>
    <row r="5155" spans="1:14" hidden="1" x14ac:dyDescent="0.25">
      <c r="A5155">
        <v>74</v>
      </c>
      <c r="B5155">
        <v>74</v>
      </c>
      <c r="C5155" t="s">
        <v>10397</v>
      </c>
      <c r="D5155" s="7">
        <v>40780</v>
      </c>
      <c r="E5155" t="s">
        <v>6062</v>
      </c>
      <c r="F5155" t="s">
        <v>111</v>
      </c>
      <c r="G5155" t="s">
        <v>6062</v>
      </c>
      <c r="H5155" t="s">
        <v>10</v>
      </c>
      <c r="I5155" t="s">
        <v>118</v>
      </c>
      <c r="K5155" t="s">
        <v>6520</v>
      </c>
      <c r="L5155" t="s">
        <v>6521</v>
      </c>
    </row>
    <row r="5156" spans="1:14" hidden="1" x14ac:dyDescent="0.25">
      <c r="A5156">
        <v>74</v>
      </c>
      <c r="B5156">
        <v>75</v>
      </c>
      <c r="C5156" t="s">
        <v>10397</v>
      </c>
      <c r="D5156" s="7">
        <v>40780</v>
      </c>
      <c r="E5156" t="s">
        <v>6062</v>
      </c>
      <c r="F5156" t="s">
        <v>111</v>
      </c>
      <c r="G5156" t="s">
        <v>6062</v>
      </c>
      <c r="H5156" t="s">
        <v>17</v>
      </c>
      <c r="I5156" t="s">
        <v>101</v>
      </c>
      <c r="K5156" t="s">
        <v>6521</v>
      </c>
      <c r="L5156" t="s">
        <v>6522</v>
      </c>
    </row>
    <row r="5157" spans="1:14" hidden="1" x14ac:dyDescent="0.25">
      <c r="A5157">
        <v>74</v>
      </c>
      <c r="B5157">
        <v>76</v>
      </c>
      <c r="C5157" t="s">
        <v>10397</v>
      </c>
      <c r="D5157" s="7">
        <v>40780</v>
      </c>
      <c r="E5157" t="s">
        <v>6062</v>
      </c>
      <c r="F5157" t="s">
        <v>111</v>
      </c>
      <c r="G5157" t="s">
        <v>6062</v>
      </c>
      <c r="H5157" t="s">
        <v>24</v>
      </c>
      <c r="I5157" t="s">
        <v>39</v>
      </c>
      <c r="K5157" t="s">
        <v>6523</v>
      </c>
      <c r="L5157" t="s">
        <v>6524</v>
      </c>
    </row>
    <row r="5158" spans="1:14" hidden="1" x14ac:dyDescent="0.25">
      <c r="A5158">
        <v>74</v>
      </c>
      <c r="B5158">
        <v>77</v>
      </c>
      <c r="C5158" t="s">
        <v>10397</v>
      </c>
      <c r="D5158" s="7">
        <v>40780</v>
      </c>
      <c r="E5158" t="s">
        <v>6062</v>
      </c>
      <c r="F5158" t="s">
        <v>111</v>
      </c>
      <c r="G5158" t="s">
        <v>6062</v>
      </c>
      <c r="H5158" t="s">
        <v>10</v>
      </c>
      <c r="I5158" t="s">
        <v>113</v>
      </c>
      <c r="K5158" t="s">
        <v>6525</v>
      </c>
      <c r="L5158" t="s">
        <v>6526</v>
      </c>
    </row>
    <row r="5159" spans="1:14" hidden="1" x14ac:dyDescent="0.25">
      <c r="A5159">
        <v>74</v>
      </c>
      <c r="B5159">
        <v>78</v>
      </c>
      <c r="C5159" t="s">
        <v>10397</v>
      </c>
      <c r="D5159" s="7">
        <v>40780</v>
      </c>
      <c r="E5159" t="s">
        <v>6062</v>
      </c>
      <c r="F5159" t="s">
        <v>111</v>
      </c>
      <c r="G5159" t="s">
        <v>6062</v>
      </c>
      <c r="H5159" t="s">
        <v>10</v>
      </c>
      <c r="I5159" t="s">
        <v>118</v>
      </c>
      <c r="K5159" t="s">
        <v>6526</v>
      </c>
      <c r="L5159" t="s">
        <v>6527</v>
      </c>
    </row>
    <row r="5160" spans="1:14" hidden="1" x14ac:dyDescent="0.25">
      <c r="A5160">
        <v>74</v>
      </c>
      <c r="B5160">
        <v>79</v>
      </c>
      <c r="C5160" t="s">
        <v>10397</v>
      </c>
      <c r="D5160" s="7">
        <v>40780</v>
      </c>
      <c r="E5160" t="s">
        <v>6062</v>
      </c>
      <c r="F5160" t="s">
        <v>111</v>
      </c>
      <c r="G5160" t="s">
        <v>6062</v>
      </c>
      <c r="H5160" t="s">
        <v>17</v>
      </c>
      <c r="I5160" t="s">
        <v>18</v>
      </c>
      <c r="K5160" t="s">
        <v>6527</v>
      </c>
      <c r="L5160" t="s">
        <v>6528</v>
      </c>
    </row>
    <row r="5161" spans="1:14" hidden="1" x14ac:dyDescent="0.25">
      <c r="A5161">
        <v>74</v>
      </c>
      <c r="B5161">
        <v>80</v>
      </c>
      <c r="C5161" t="s">
        <v>10397</v>
      </c>
      <c r="D5161" s="7">
        <v>40780</v>
      </c>
      <c r="E5161" t="s">
        <v>6062</v>
      </c>
      <c r="F5161" t="s">
        <v>111</v>
      </c>
      <c r="G5161" t="s">
        <v>6062</v>
      </c>
      <c r="H5161" t="s">
        <v>21</v>
      </c>
      <c r="I5161" t="s">
        <v>334</v>
      </c>
      <c r="K5161" t="s">
        <v>6528</v>
      </c>
      <c r="L5161" t="s">
        <v>6529</v>
      </c>
    </row>
    <row r="5162" spans="1:14" hidden="1" x14ac:dyDescent="0.25">
      <c r="A5162">
        <v>74</v>
      </c>
      <c r="B5162">
        <v>81</v>
      </c>
      <c r="C5162" t="s">
        <v>10397</v>
      </c>
      <c r="D5162" s="7">
        <v>40780</v>
      </c>
      <c r="E5162" t="s">
        <v>6062</v>
      </c>
      <c r="F5162" t="s">
        <v>111</v>
      </c>
      <c r="G5162" t="s">
        <v>6062</v>
      </c>
      <c r="H5162" t="s">
        <v>24</v>
      </c>
      <c r="I5162" t="s">
        <v>10323</v>
      </c>
      <c r="K5162" t="s">
        <v>6530</v>
      </c>
      <c r="L5162" t="s">
        <v>6531</v>
      </c>
    </row>
    <row r="5163" spans="1:14" hidden="1" x14ac:dyDescent="0.25">
      <c r="A5163">
        <v>74</v>
      </c>
      <c r="B5163">
        <v>82</v>
      </c>
      <c r="C5163" t="s">
        <v>10397</v>
      </c>
      <c r="D5163" s="7">
        <v>40780</v>
      </c>
      <c r="E5163" t="s">
        <v>6062</v>
      </c>
      <c r="F5163" t="s">
        <v>111</v>
      </c>
      <c r="G5163" t="s">
        <v>6062</v>
      </c>
      <c r="H5163" t="s">
        <v>10</v>
      </c>
      <c r="I5163" t="s">
        <v>118</v>
      </c>
      <c r="K5163" t="s">
        <v>6532</v>
      </c>
      <c r="L5163" t="s">
        <v>6533</v>
      </c>
    </row>
    <row r="5164" spans="1:14" hidden="1" x14ac:dyDescent="0.25">
      <c r="A5164">
        <v>74</v>
      </c>
      <c r="B5164">
        <v>83</v>
      </c>
      <c r="C5164" t="s">
        <v>10397</v>
      </c>
      <c r="D5164" s="7">
        <v>40780</v>
      </c>
      <c r="E5164" t="s">
        <v>6062</v>
      </c>
      <c r="F5164" t="s">
        <v>111</v>
      </c>
      <c r="G5164" t="s">
        <v>6062</v>
      </c>
      <c r="H5164" t="s">
        <v>17</v>
      </c>
      <c r="I5164" t="s">
        <v>101</v>
      </c>
      <c r="K5164" t="s">
        <v>6533</v>
      </c>
      <c r="L5164" t="s">
        <v>6534</v>
      </c>
    </row>
    <row r="5165" spans="1:14" hidden="1" x14ac:dyDescent="0.25">
      <c r="A5165">
        <v>74</v>
      </c>
      <c r="B5165">
        <v>84</v>
      </c>
      <c r="C5165" t="s">
        <v>10397</v>
      </c>
      <c r="D5165" s="7">
        <v>40780</v>
      </c>
      <c r="E5165" t="s">
        <v>6062</v>
      </c>
      <c r="F5165" t="s">
        <v>111</v>
      </c>
      <c r="G5165" t="s">
        <v>6062</v>
      </c>
      <c r="H5165" t="s">
        <v>33</v>
      </c>
      <c r="I5165" t="s">
        <v>34</v>
      </c>
      <c r="K5165" t="s">
        <v>6534</v>
      </c>
      <c r="L5165" t="s">
        <v>6534</v>
      </c>
    </row>
    <row r="5166" spans="1:14" hidden="1" x14ac:dyDescent="0.25">
      <c r="A5166">
        <v>74</v>
      </c>
      <c r="B5166">
        <v>85</v>
      </c>
      <c r="C5166" t="s">
        <v>10397</v>
      </c>
      <c r="D5166" s="7">
        <v>40780</v>
      </c>
      <c r="E5166" t="s">
        <v>6062</v>
      </c>
      <c r="F5166" t="s">
        <v>111</v>
      </c>
      <c r="G5166" t="s">
        <v>6062</v>
      </c>
      <c r="H5166" t="s">
        <v>17</v>
      </c>
      <c r="I5166" t="s">
        <v>101</v>
      </c>
      <c r="K5166" t="s">
        <v>6534</v>
      </c>
      <c r="L5166" t="s">
        <v>6535</v>
      </c>
    </row>
    <row r="5167" spans="1:14" hidden="1" x14ac:dyDescent="0.25">
      <c r="A5167">
        <v>74</v>
      </c>
      <c r="B5167">
        <v>86</v>
      </c>
      <c r="C5167" t="s">
        <v>10397</v>
      </c>
      <c r="D5167" s="7">
        <v>40780</v>
      </c>
      <c r="E5167" t="s">
        <v>6062</v>
      </c>
      <c r="F5167" t="s">
        <v>111</v>
      </c>
      <c r="G5167" t="s">
        <v>6062</v>
      </c>
      <c r="H5167" t="s">
        <v>53</v>
      </c>
      <c r="I5167" t="s">
        <v>79</v>
      </c>
      <c r="J5167" t="s">
        <v>92</v>
      </c>
      <c r="K5167" t="s">
        <v>6535</v>
      </c>
      <c r="L5167" t="s">
        <v>6536</v>
      </c>
      <c r="N5167">
        <v>6</v>
      </c>
    </row>
    <row r="5168" spans="1:14" hidden="1" x14ac:dyDescent="0.25">
      <c r="A5168">
        <v>74</v>
      </c>
      <c r="B5168">
        <v>87</v>
      </c>
      <c r="C5168" t="s">
        <v>10397</v>
      </c>
      <c r="D5168" s="7">
        <v>40780</v>
      </c>
      <c r="E5168" t="s">
        <v>6062</v>
      </c>
      <c r="F5168" t="s">
        <v>111</v>
      </c>
      <c r="G5168" t="s">
        <v>6062</v>
      </c>
      <c r="H5168" t="s">
        <v>21</v>
      </c>
      <c r="I5168" t="s">
        <v>286</v>
      </c>
      <c r="K5168" t="s">
        <v>6536</v>
      </c>
      <c r="L5168" t="s">
        <v>6537</v>
      </c>
    </row>
    <row r="5169" spans="1:14" hidden="1" x14ac:dyDescent="0.25">
      <c r="A5169">
        <v>74</v>
      </c>
      <c r="B5169">
        <v>88</v>
      </c>
      <c r="C5169" t="s">
        <v>10397</v>
      </c>
      <c r="D5169" s="7">
        <v>40780</v>
      </c>
      <c r="E5169" t="s">
        <v>6062</v>
      </c>
      <c r="F5169" t="s">
        <v>111</v>
      </c>
      <c r="G5169" t="s">
        <v>6062</v>
      </c>
      <c r="H5169" t="s">
        <v>24</v>
      </c>
      <c r="I5169" t="s">
        <v>10323</v>
      </c>
      <c r="K5169" t="s">
        <v>6538</v>
      </c>
      <c r="L5169" t="s">
        <v>6539</v>
      </c>
    </row>
    <row r="5170" spans="1:14" hidden="1" x14ac:dyDescent="0.25">
      <c r="A5170">
        <v>74</v>
      </c>
      <c r="B5170">
        <v>89</v>
      </c>
      <c r="C5170" t="s">
        <v>10397</v>
      </c>
      <c r="D5170" s="7">
        <v>40780</v>
      </c>
      <c r="E5170" t="s">
        <v>6062</v>
      </c>
      <c r="F5170" t="s">
        <v>111</v>
      </c>
      <c r="G5170" t="s">
        <v>6062</v>
      </c>
      <c r="H5170" t="s">
        <v>10</v>
      </c>
      <c r="I5170" t="s">
        <v>113</v>
      </c>
      <c r="K5170" t="s">
        <v>6539</v>
      </c>
      <c r="L5170" t="s">
        <v>6540</v>
      </c>
    </row>
    <row r="5171" spans="1:14" hidden="1" x14ac:dyDescent="0.25">
      <c r="A5171">
        <v>74</v>
      </c>
      <c r="B5171">
        <v>90</v>
      </c>
      <c r="C5171" t="s">
        <v>10397</v>
      </c>
      <c r="D5171" s="7">
        <v>40780</v>
      </c>
      <c r="E5171" t="s">
        <v>6062</v>
      </c>
      <c r="F5171" t="s">
        <v>111</v>
      </c>
      <c r="G5171" t="s">
        <v>6062</v>
      </c>
      <c r="H5171" t="s">
        <v>10</v>
      </c>
      <c r="I5171" t="s">
        <v>118</v>
      </c>
      <c r="K5171" t="s">
        <v>6540</v>
      </c>
      <c r="L5171" t="s">
        <v>6541</v>
      </c>
    </row>
    <row r="5172" spans="1:14" hidden="1" x14ac:dyDescent="0.25">
      <c r="A5172">
        <v>74</v>
      </c>
      <c r="B5172">
        <v>91</v>
      </c>
      <c r="C5172" t="s">
        <v>10397</v>
      </c>
      <c r="D5172" s="7">
        <v>40780</v>
      </c>
      <c r="E5172" t="s">
        <v>6062</v>
      </c>
      <c r="F5172" t="s">
        <v>111</v>
      </c>
      <c r="G5172" t="s">
        <v>6062</v>
      </c>
      <c r="H5172" t="s">
        <v>17</v>
      </c>
      <c r="I5172" t="s">
        <v>101</v>
      </c>
      <c r="K5172" t="s">
        <v>6541</v>
      </c>
      <c r="L5172" t="s">
        <v>6542</v>
      </c>
    </row>
    <row r="5173" spans="1:14" hidden="1" x14ac:dyDescent="0.25">
      <c r="A5173">
        <v>74</v>
      </c>
      <c r="B5173">
        <v>92</v>
      </c>
      <c r="C5173" t="s">
        <v>10397</v>
      </c>
      <c r="D5173" s="7">
        <v>40780</v>
      </c>
      <c r="E5173" t="s">
        <v>6062</v>
      </c>
      <c r="F5173" t="s">
        <v>111</v>
      </c>
      <c r="G5173" t="s">
        <v>6062</v>
      </c>
      <c r="H5173" t="s">
        <v>17</v>
      </c>
      <c r="I5173" t="s">
        <v>45</v>
      </c>
      <c r="K5173" t="s">
        <v>6542</v>
      </c>
      <c r="L5173" t="s">
        <v>6543</v>
      </c>
    </row>
    <row r="5174" spans="1:14" hidden="1" x14ac:dyDescent="0.25">
      <c r="A5174">
        <v>74</v>
      </c>
      <c r="B5174">
        <v>93</v>
      </c>
      <c r="C5174" t="s">
        <v>10397</v>
      </c>
      <c r="D5174" s="7">
        <v>40780</v>
      </c>
      <c r="E5174" t="s">
        <v>6062</v>
      </c>
      <c r="F5174" t="s">
        <v>111</v>
      </c>
      <c r="G5174" t="s">
        <v>6062</v>
      </c>
      <c r="H5174" t="s">
        <v>24</v>
      </c>
      <c r="I5174" t="s">
        <v>10323</v>
      </c>
      <c r="K5174" t="s">
        <v>6544</v>
      </c>
      <c r="L5174" t="s">
        <v>6545</v>
      </c>
    </row>
    <row r="5175" spans="1:14" hidden="1" x14ac:dyDescent="0.25">
      <c r="A5175">
        <v>74</v>
      </c>
      <c r="B5175">
        <v>94</v>
      </c>
      <c r="C5175" t="s">
        <v>10397</v>
      </c>
      <c r="D5175" s="7">
        <v>40780</v>
      </c>
      <c r="E5175" t="s">
        <v>6062</v>
      </c>
      <c r="F5175" t="s">
        <v>111</v>
      </c>
      <c r="G5175" t="s">
        <v>6062</v>
      </c>
      <c r="H5175" t="s">
        <v>10</v>
      </c>
      <c r="I5175" t="s">
        <v>113</v>
      </c>
      <c r="K5175" t="s">
        <v>6546</v>
      </c>
      <c r="L5175" t="s">
        <v>6547</v>
      </c>
    </row>
    <row r="5176" spans="1:14" hidden="1" x14ac:dyDescent="0.25">
      <c r="A5176">
        <v>74</v>
      </c>
      <c r="B5176">
        <v>95</v>
      </c>
      <c r="C5176" t="s">
        <v>10397</v>
      </c>
      <c r="D5176" s="7">
        <v>40780</v>
      </c>
      <c r="E5176" t="s">
        <v>6062</v>
      </c>
      <c r="F5176" t="s">
        <v>111</v>
      </c>
      <c r="G5176" t="s">
        <v>6062</v>
      </c>
      <c r="H5176" t="s">
        <v>10</v>
      </c>
      <c r="I5176" t="s">
        <v>118</v>
      </c>
      <c r="K5176" t="s">
        <v>6547</v>
      </c>
      <c r="L5176" t="s">
        <v>6548</v>
      </c>
    </row>
    <row r="5177" spans="1:14" hidden="1" x14ac:dyDescent="0.25">
      <c r="A5177">
        <v>74</v>
      </c>
      <c r="B5177">
        <v>96</v>
      </c>
      <c r="C5177" t="s">
        <v>10397</v>
      </c>
      <c r="D5177" s="7">
        <v>40780</v>
      </c>
      <c r="E5177" t="s">
        <v>6062</v>
      </c>
      <c r="F5177" t="s">
        <v>111</v>
      </c>
      <c r="G5177" t="s">
        <v>6062</v>
      </c>
      <c r="H5177" t="s">
        <v>17</v>
      </c>
      <c r="I5177" t="s">
        <v>3695</v>
      </c>
      <c r="K5177" t="s">
        <v>6548</v>
      </c>
      <c r="L5177" t="s">
        <v>6549</v>
      </c>
    </row>
    <row r="5178" spans="1:14" hidden="1" x14ac:dyDescent="0.25">
      <c r="A5178">
        <v>74</v>
      </c>
      <c r="B5178">
        <v>97</v>
      </c>
      <c r="C5178" t="s">
        <v>10397</v>
      </c>
      <c r="D5178" s="7">
        <v>40780</v>
      </c>
      <c r="E5178" t="s">
        <v>6062</v>
      </c>
      <c r="F5178" t="s">
        <v>111</v>
      </c>
      <c r="G5178" t="s">
        <v>6062</v>
      </c>
      <c r="H5178" t="s">
        <v>53</v>
      </c>
      <c r="I5178" t="s">
        <v>202</v>
      </c>
      <c r="J5178" t="s">
        <v>92</v>
      </c>
      <c r="K5178" t="s">
        <v>6549</v>
      </c>
      <c r="L5178" t="s">
        <v>6550</v>
      </c>
      <c r="N5178">
        <v>7</v>
      </c>
    </row>
    <row r="5179" spans="1:14" hidden="1" x14ac:dyDescent="0.25">
      <c r="A5179">
        <v>74</v>
      </c>
      <c r="B5179">
        <v>98</v>
      </c>
      <c r="C5179" t="s">
        <v>10397</v>
      </c>
      <c r="D5179" s="7">
        <v>40780</v>
      </c>
      <c r="E5179" t="s">
        <v>6062</v>
      </c>
      <c r="F5179" t="s">
        <v>111</v>
      </c>
      <c r="G5179" t="s">
        <v>6062</v>
      </c>
      <c r="H5179" t="s">
        <v>17</v>
      </c>
      <c r="I5179" t="s">
        <v>45</v>
      </c>
      <c r="K5179" t="s">
        <v>6550</v>
      </c>
      <c r="L5179" t="s">
        <v>6551</v>
      </c>
    </row>
    <row r="5180" spans="1:14" hidden="1" x14ac:dyDescent="0.25">
      <c r="A5180">
        <v>74</v>
      </c>
      <c r="B5180">
        <v>99</v>
      </c>
      <c r="C5180" t="s">
        <v>10397</v>
      </c>
      <c r="D5180" s="7">
        <v>40780</v>
      </c>
      <c r="E5180" t="s">
        <v>6062</v>
      </c>
      <c r="F5180" t="s">
        <v>111</v>
      </c>
      <c r="G5180" t="s">
        <v>6062</v>
      </c>
      <c r="H5180" t="s">
        <v>24</v>
      </c>
      <c r="I5180" t="s">
        <v>10323</v>
      </c>
      <c r="K5180" t="s">
        <v>6552</v>
      </c>
      <c r="L5180" t="s">
        <v>6553</v>
      </c>
    </row>
    <row r="5181" spans="1:14" hidden="1" x14ac:dyDescent="0.25">
      <c r="A5181">
        <v>74</v>
      </c>
      <c r="B5181">
        <v>100</v>
      </c>
      <c r="C5181" t="s">
        <v>10397</v>
      </c>
      <c r="D5181" s="7">
        <v>40780</v>
      </c>
      <c r="E5181" t="s">
        <v>6062</v>
      </c>
      <c r="F5181" t="s">
        <v>111</v>
      </c>
      <c r="G5181" t="s">
        <v>6062</v>
      </c>
      <c r="H5181" t="s">
        <v>10</v>
      </c>
      <c r="I5181" t="s">
        <v>62</v>
      </c>
      <c r="K5181" t="s">
        <v>6553</v>
      </c>
      <c r="L5181" t="s">
        <v>6554</v>
      </c>
    </row>
    <row r="5182" spans="1:14" hidden="1" x14ac:dyDescent="0.25">
      <c r="A5182">
        <v>74</v>
      </c>
      <c r="B5182">
        <v>101</v>
      </c>
      <c r="C5182" t="s">
        <v>10397</v>
      </c>
      <c r="D5182" s="7">
        <v>40780</v>
      </c>
      <c r="E5182" t="s">
        <v>6062</v>
      </c>
      <c r="F5182" t="s">
        <v>111</v>
      </c>
      <c r="G5182" t="s">
        <v>6062</v>
      </c>
      <c r="H5182" t="s">
        <v>10</v>
      </c>
      <c r="I5182" t="s">
        <v>118</v>
      </c>
      <c r="K5182" t="s">
        <v>6554</v>
      </c>
      <c r="L5182" t="s">
        <v>6555</v>
      </c>
    </row>
    <row r="5183" spans="1:14" hidden="1" x14ac:dyDescent="0.25">
      <c r="A5183">
        <v>74</v>
      </c>
      <c r="B5183">
        <v>102</v>
      </c>
      <c r="C5183" t="s">
        <v>10397</v>
      </c>
      <c r="D5183" s="7">
        <v>40780</v>
      </c>
      <c r="E5183" t="s">
        <v>6062</v>
      </c>
      <c r="F5183" t="s">
        <v>111</v>
      </c>
      <c r="G5183" t="s">
        <v>6062</v>
      </c>
      <c r="H5183" t="s">
        <v>10</v>
      </c>
      <c r="I5183" t="s">
        <v>14</v>
      </c>
      <c r="K5183" t="s">
        <v>6555</v>
      </c>
      <c r="L5183" t="s">
        <v>6556</v>
      </c>
    </row>
    <row r="5184" spans="1:14" hidden="1" x14ac:dyDescent="0.25">
      <c r="A5184">
        <v>74</v>
      </c>
      <c r="B5184">
        <v>103</v>
      </c>
      <c r="C5184" t="s">
        <v>10397</v>
      </c>
      <c r="D5184" s="7">
        <v>40780</v>
      </c>
      <c r="E5184" t="s">
        <v>6062</v>
      </c>
      <c r="F5184" t="s">
        <v>111</v>
      </c>
      <c r="G5184" t="s">
        <v>6062</v>
      </c>
      <c r="H5184" t="s">
        <v>17</v>
      </c>
      <c r="I5184" t="s">
        <v>73</v>
      </c>
      <c r="K5184" t="s">
        <v>6556</v>
      </c>
      <c r="L5184" t="s">
        <v>6557</v>
      </c>
    </row>
    <row r="5185" spans="1:14" hidden="1" x14ac:dyDescent="0.25">
      <c r="A5185">
        <v>74</v>
      </c>
      <c r="B5185">
        <v>104</v>
      </c>
      <c r="C5185" t="s">
        <v>10397</v>
      </c>
      <c r="D5185" s="7">
        <v>40780</v>
      </c>
      <c r="E5185" t="s">
        <v>6062</v>
      </c>
      <c r="F5185" t="s">
        <v>111</v>
      </c>
      <c r="G5185" t="s">
        <v>6062</v>
      </c>
      <c r="H5185" t="s">
        <v>33</v>
      </c>
      <c r="I5185" t="s">
        <v>161</v>
      </c>
      <c r="K5185" t="s">
        <v>6557</v>
      </c>
      <c r="L5185" t="s">
        <v>6558</v>
      </c>
    </row>
    <row r="5186" spans="1:14" hidden="1" x14ac:dyDescent="0.25">
      <c r="A5186">
        <v>74</v>
      </c>
      <c r="B5186">
        <v>105</v>
      </c>
      <c r="C5186" t="s">
        <v>10397</v>
      </c>
      <c r="D5186" s="7">
        <v>40780</v>
      </c>
      <c r="E5186" t="s">
        <v>6062</v>
      </c>
      <c r="F5186" t="s">
        <v>111</v>
      </c>
      <c r="G5186" t="s">
        <v>6062</v>
      </c>
      <c r="H5186" t="s">
        <v>21</v>
      </c>
      <c r="I5186" t="s">
        <v>334</v>
      </c>
      <c r="K5186" t="s">
        <v>6558</v>
      </c>
      <c r="L5186" t="s">
        <v>6559</v>
      </c>
    </row>
    <row r="5187" spans="1:14" hidden="1" x14ac:dyDescent="0.25">
      <c r="A5187">
        <v>74</v>
      </c>
      <c r="B5187">
        <v>106</v>
      </c>
      <c r="C5187" t="s">
        <v>10397</v>
      </c>
      <c r="D5187" s="7">
        <v>40780</v>
      </c>
      <c r="E5187" t="s">
        <v>6062</v>
      </c>
      <c r="F5187" t="s">
        <v>111</v>
      </c>
      <c r="G5187" t="s">
        <v>6062</v>
      </c>
      <c r="H5187" t="s">
        <v>24</v>
      </c>
      <c r="I5187" t="s">
        <v>10323</v>
      </c>
      <c r="K5187" t="s">
        <v>6560</v>
      </c>
      <c r="L5187" t="s">
        <v>6561</v>
      </c>
    </row>
    <row r="5188" spans="1:14" hidden="1" x14ac:dyDescent="0.25">
      <c r="A5188">
        <v>74</v>
      </c>
      <c r="B5188">
        <v>107</v>
      </c>
      <c r="C5188" t="s">
        <v>10397</v>
      </c>
      <c r="D5188" s="7">
        <v>40780</v>
      </c>
      <c r="E5188" t="s">
        <v>6062</v>
      </c>
      <c r="F5188" t="s">
        <v>111</v>
      </c>
      <c r="G5188" t="s">
        <v>6062</v>
      </c>
      <c r="H5188" t="s">
        <v>10</v>
      </c>
      <c r="I5188" t="s">
        <v>118</v>
      </c>
      <c r="K5188" t="s">
        <v>6561</v>
      </c>
      <c r="L5188" t="s">
        <v>6562</v>
      </c>
    </row>
    <row r="5189" spans="1:14" hidden="1" x14ac:dyDescent="0.25">
      <c r="A5189">
        <v>74</v>
      </c>
      <c r="B5189">
        <v>108</v>
      </c>
      <c r="C5189" t="s">
        <v>10397</v>
      </c>
      <c r="D5189" s="7">
        <v>40780</v>
      </c>
      <c r="E5189" t="s">
        <v>6062</v>
      </c>
      <c r="F5189" t="s">
        <v>111</v>
      </c>
      <c r="G5189" t="s">
        <v>6062</v>
      </c>
      <c r="H5189" t="s">
        <v>10</v>
      </c>
      <c r="I5189" t="s">
        <v>14</v>
      </c>
      <c r="K5189" t="s">
        <v>6562</v>
      </c>
      <c r="L5189" t="s">
        <v>6563</v>
      </c>
    </row>
    <row r="5190" spans="1:14" hidden="1" x14ac:dyDescent="0.25">
      <c r="A5190">
        <v>74</v>
      </c>
      <c r="B5190">
        <v>109</v>
      </c>
      <c r="C5190" t="s">
        <v>10397</v>
      </c>
      <c r="D5190" s="7">
        <v>40780</v>
      </c>
      <c r="E5190" t="s">
        <v>6062</v>
      </c>
      <c r="F5190" t="s">
        <v>111</v>
      </c>
      <c r="G5190" t="s">
        <v>6062</v>
      </c>
      <c r="H5190" t="s">
        <v>17</v>
      </c>
      <c r="I5190" t="s">
        <v>45</v>
      </c>
      <c r="K5190" t="s">
        <v>6563</v>
      </c>
      <c r="L5190" t="s">
        <v>6564</v>
      </c>
    </row>
    <row r="5191" spans="1:14" hidden="1" x14ac:dyDescent="0.25">
      <c r="A5191">
        <v>74</v>
      </c>
      <c r="B5191">
        <v>110</v>
      </c>
      <c r="C5191" t="s">
        <v>10397</v>
      </c>
      <c r="D5191" s="7">
        <v>40780</v>
      </c>
      <c r="E5191" t="s">
        <v>6062</v>
      </c>
      <c r="F5191" t="s">
        <v>111</v>
      </c>
      <c r="G5191" t="s">
        <v>6062</v>
      </c>
      <c r="H5191" t="s">
        <v>24</v>
      </c>
      <c r="I5191" t="s">
        <v>10323</v>
      </c>
      <c r="K5191" t="s">
        <v>6565</v>
      </c>
      <c r="L5191" t="s">
        <v>6566</v>
      </c>
    </row>
    <row r="5192" spans="1:14" hidden="1" x14ac:dyDescent="0.25">
      <c r="A5192">
        <v>74</v>
      </c>
      <c r="B5192">
        <v>111</v>
      </c>
      <c r="C5192" t="s">
        <v>10397</v>
      </c>
      <c r="D5192" s="7">
        <v>40780</v>
      </c>
      <c r="E5192" t="s">
        <v>6062</v>
      </c>
      <c r="F5192" t="s">
        <v>111</v>
      </c>
      <c r="G5192" t="s">
        <v>6062</v>
      </c>
      <c r="H5192" t="s">
        <v>10</v>
      </c>
      <c r="I5192" t="s">
        <v>113</v>
      </c>
      <c r="K5192" t="s">
        <v>6566</v>
      </c>
      <c r="L5192" t="s">
        <v>6567</v>
      </c>
    </row>
    <row r="5193" spans="1:14" hidden="1" x14ac:dyDescent="0.25">
      <c r="A5193">
        <v>74</v>
      </c>
      <c r="B5193">
        <v>112</v>
      </c>
      <c r="C5193" t="s">
        <v>10397</v>
      </c>
      <c r="D5193" s="7">
        <v>40780</v>
      </c>
      <c r="E5193" t="s">
        <v>6062</v>
      </c>
      <c r="F5193" t="s">
        <v>111</v>
      </c>
      <c r="G5193" t="s">
        <v>6062</v>
      </c>
      <c r="H5193" t="s">
        <v>10</v>
      </c>
      <c r="I5193" t="s">
        <v>11</v>
      </c>
      <c r="K5193" t="s">
        <v>6567</v>
      </c>
      <c r="L5193" t="s">
        <v>6568</v>
      </c>
    </row>
    <row r="5194" spans="1:14" hidden="1" x14ac:dyDescent="0.25">
      <c r="A5194">
        <v>74</v>
      </c>
      <c r="B5194">
        <v>113</v>
      </c>
      <c r="C5194" t="s">
        <v>10397</v>
      </c>
      <c r="D5194" s="7">
        <v>40780</v>
      </c>
      <c r="E5194" t="s">
        <v>6062</v>
      </c>
      <c r="F5194" t="s">
        <v>111</v>
      </c>
      <c r="G5194" t="s">
        <v>6062</v>
      </c>
      <c r="H5194" t="s">
        <v>17</v>
      </c>
      <c r="I5194" t="s">
        <v>45</v>
      </c>
      <c r="K5194" t="s">
        <v>6568</v>
      </c>
      <c r="L5194" t="s">
        <v>6569</v>
      </c>
    </row>
    <row r="5195" spans="1:14" hidden="1" x14ac:dyDescent="0.25">
      <c r="A5195">
        <v>74</v>
      </c>
      <c r="B5195">
        <v>114</v>
      </c>
      <c r="C5195" t="s">
        <v>10397</v>
      </c>
      <c r="D5195" s="7">
        <v>40780</v>
      </c>
      <c r="E5195" t="s">
        <v>6062</v>
      </c>
      <c r="F5195" t="s">
        <v>111</v>
      </c>
      <c r="G5195" t="s">
        <v>6062</v>
      </c>
      <c r="H5195" t="s">
        <v>17</v>
      </c>
      <c r="I5195" t="s">
        <v>101</v>
      </c>
      <c r="K5195" t="s">
        <v>6569</v>
      </c>
      <c r="L5195" t="s">
        <v>6570</v>
      </c>
    </row>
    <row r="5196" spans="1:14" hidden="1" x14ac:dyDescent="0.25">
      <c r="A5196">
        <v>74</v>
      </c>
      <c r="B5196">
        <v>115</v>
      </c>
      <c r="C5196" t="s">
        <v>10397</v>
      </c>
      <c r="D5196" s="7">
        <v>40780</v>
      </c>
      <c r="E5196" t="s">
        <v>6062</v>
      </c>
      <c r="F5196" t="s">
        <v>111</v>
      </c>
      <c r="G5196" t="s">
        <v>6062</v>
      </c>
      <c r="H5196" t="s">
        <v>33</v>
      </c>
      <c r="I5196" t="s">
        <v>34</v>
      </c>
      <c r="K5196" t="s">
        <v>6570</v>
      </c>
      <c r="L5196" t="s">
        <v>6571</v>
      </c>
    </row>
    <row r="5197" spans="1:14" hidden="1" x14ac:dyDescent="0.25">
      <c r="A5197">
        <v>74</v>
      </c>
      <c r="B5197">
        <v>116</v>
      </c>
      <c r="C5197" t="s">
        <v>10397</v>
      </c>
      <c r="D5197" s="7">
        <v>40780</v>
      </c>
      <c r="E5197" t="s">
        <v>6062</v>
      </c>
      <c r="F5197" t="s">
        <v>111</v>
      </c>
      <c r="G5197" t="s">
        <v>6062</v>
      </c>
      <c r="H5197" t="s">
        <v>162</v>
      </c>
      <c r="I5197" t="s">
        <v>722</v>
      </c>
      <c r="K5197" t="s">
        <v>6571</v>
      </c>
      <c r="L5197" t="s">
        <v>6571</v>
      </c>
    </row>
    <row r="5198" spans="1:14" hidden="1" x14ac:dyDescent="0.25">
      <c r="A5198">
        <v>74</v>
      </c>
      <c r="B5198">
        <v>117</v>
      </c>
      <c r="C5198" t="s">
        <v>10397</v>
      </c>
      <c r="D5198" s="7">
        <v>40780</v>
      </c>
      <c r="E5198" t="s">
        <v>6062</v>
      </c>
      <c r="F5198" t="s">
        <v>111</v>
      </c>
      <c r="G5198" t="s">
        <v>6062</v>
      </c>
      <c r="H5198" t="s">
        <v>53</v>
      </c>
      <c r="I5198" t="s">
        <v>4052</v>
      </c>
      <c r="J5198" t="s">
        <v>80</v>
      </c>
      <c r="K5198" t="s">
        <v>6571</v>
      </c>
      <c r="L5198" t="s">
        <v>6572</v>
      </c>
      <c r="N5198">
        <v>9</v>
      </c>
    </row>
    <row r="5199" spans="1:14" hidden="1" x14ac:dyDescent="0.25">
      <c r="A5199">
        <v>74</v>
      </c>
      <c r="B5199">
        <v>118</v>
      </c>
      <c r="C5199" t="s">
        <v>10397</v>
      </c>
      <c r="D5199" s="7">
        <v>40780</v>
      </c>
      <c r="E5199" t="s">
        <v>6062</v>
      </c>
      <c r="F5199" t="s">
        <v>111</v>
      </c>
      <c r="G5199" t="s">
        <v>6062</v>
      </c>
      <c r="H5199" t="s">
        <v>21</v>
      </c>
      <c r="I5199" t="s">
        <v>22</v>
      </c>
      <c r="K5199" t="s">
        <v>6572</v>
      </c>
      <c r="L5199" t="s">
        <v>6573</v>
      </c>
    </row>
    <row r="5200" spans="1:14" hidden="1" x14ac:dyDescent="0.25">
      <c r="A5200">
        <v>74</v>
      </c>
      <c r="B5200">
        <v>119</v>
      </c>
      <c r="C5200" t="s">
        <v>10397</v>
      </c>
      <c r="D5200" s="7">
        <v>40780</v>
      </c>
      <c r="E5200" t="s">
        <v>6062</v>
      </c>
      <c r="F5200" t="s">
        <v>111</v>
      </c>
      <c r="G5200" t="s">
        <v>6062</v>
      </c>
      <c r="H5200" t="s">
        <v>24</v>
      </c>
      <c r="I5200" t="s">
        <v>10323</v>
      </c>
      <c r="K5200" t="s">
        <v>6574</v>
      </c>
      <c r="L5200" t="s">
        <v>6575</v>
      </c>
    </row>
    <row r="5201" spans="1:14" hidden="1" x14ac:dyDescent="0.25">
      <c r="A5201">
        <v>74</v>
      </c>
      <c r="B5201">
        <v>120</v>
      </c>
      <c r="C5201" t="s">
        <v>10397</v>
      </c>
      <c r="D5201" s="7">
        <v>40780</v>
      </c>
      <c r="E5201" t="s">
        <v>6062</v>
      </c>
      <c r="F5201" t="s">
        <v>111</v>
      </c>
      <c r="G5201" t="s">
        <v>6062</v>
      </c>
      <c r="H5201" t="s">
        <v>10</v>
      </c>
      <c r="I5201" t="s">
        <v>113</v>
      </c>
      <c r="K5201" t="s">
        <v>6576</v>
      </c>
      <c r="L5201" t="s">
        <v>6577</v>
      </c>
    </row>
    <row r="5202" spans="1:14" hidden="1" x14ac:dyDescent="0.25">
      <c r="A5202">
        <v>74</v>
      </c>
      <c r="B5202">
        <v>121</v>
      </c>
      <c r="C5202" t="s">
        <v>10397</v>
      </c>
      <c r="D5202" s="7">
        <v>40780</v>
      </c>
      <c r="E5202" t="s">
        <v>6062</v>
      </c>
      <c r="F5202" t="s">
        <v>111</v>
      </c>
      <c r="G5202" t="s">
        <v>6062</v>
      </c>
      <c r="H5202" t="s">
        <v>24</v>
      </c>
      <c r="I5202" t="s">
        <v>1844</v>
      </c>
      <c r="K5202" t="s">
        <v>6577</v>
      </c>
      <c r="L5202" t="s">
        <v>6578</v>
      </c>
    </row>
    <row r="5203" spans="1:14" hidden="1" x14ac:dyDescent="0.25">
      <c r="A5203">
        <v>74</v>
      </c>
      <c r="B5203">
        <v>122</v>
      </c>
      <c r="C5203" t="s">
        <v>10397</v>
      </c>
      <c r="D5203" s="7">
        <v>40780</v>
      </c>
      <c r="E5203" t="s">
        <v>6062</v>
      </c>
      <c r="F5203" t="s">
        <v>111</v>
      </c>
      <c r="G5203" t="s">
        <v>6062</v>
      </c>
      <c r="H5203" t="s">
        <v>10</v>
      </c>
      <c r="I5203" t="s">
        <v>113</v>
      </c>
      <c r="K5203" t="s">
        <v>6578</v>
      </c>
      <c r="L5203" t="s">
        <v>6579</v>
      </c>
    </row>
    <row r="5204" spans="1:14" hidden="1" x14ac:dyDescent="0.25">
      <c r="A5204">
        <v>74</v>
      </c>
      <c r="B5204">
        <v>123</v>
      </c>
      <c r="C5204" t="s">
        <v>10397</v>
      </c>
      <c r="D5204" s="7">
        <v>40780</v>
      </c>
      <c r="E5204" t="s">
        <v>6062</v>
      </c>
      <c r="F5204" t="s">
        <v>111</v>
      </c>
      <c r="G5204" t="s">
        <v>6062</v>
      </c>
      <c r="H5204" t="s">
        <v>17</v>
      </c>
      <c r="I5204" t="s">
        <v>73</v>
      </c>
      <c r="K5204" t="s">
        <v>6579</v>
      </c>
      <c r="L5204" t="s">
        <v>6580</v>
      </c>
    </row>
    <row r="5205" spans="1:14" hidden="1" x14ac:dyDescent="0.25">
      <c r="A5205">
        <v>74</v>
      </c>
      <c r="B5205">
        <v>124</v>
      </c>
      <c r="C5205" t="s">
        <v>10397</v>
      </c>
      <c r="D5205" s="7">
        <v>40780</v>
      </c>
      <c r="E5205" t="s">
        <v>6062</v>
      </c>
      <c r="F5205" t="s">
        <v>111</v>
      </c>
      <c r="G5205" t="s">
        <v>6062</v>
      </c>
      <c r="H5205" t="s">
        <v>53</v>
      </c>
      <c r="I5205" t="s">
        <v>124</v>
      </c>
      <c r="J5205" t="s">
        <v>92</v>
      </c>
      <c r="K5205" t="s">
        <v>6580</v>
      </c>
      <c r="L5205" t="s">
        <v>6580</v>
      </c>
      <c r="N5205">
        <v>7</v>
      </c>
    </row>
    <row r="5206" spans="1:14" hidden="1" x14ac:dyDescent="0.25">
      <c r="A5206">
        <v>74</v>
      </c>
      <c r="B5206">
        <v>125</v>
      </c>
      <c r="C5206" t="s">
        <v>10397</v>
      </c>
      <c r="D5206" s="7">
        <v>40780</v>
      </c>
      <c r="E5206" t="s">
        <v>6062</v>
      </c>
      <c r="F5206" t="s">
        <v>111</v>
      </c>
      <c r="G5206" t="s">
        <v>6062</v>
      </c>
      <c r="H5206" t="s">
        <v>17</v>
      </c>
      <c r="I5206" t="s">
        <v>45</v>
      </c>
      <c r="K5206" t="s">
        <v>6580</v>
      </c>
      <c r="L5206" t="s">
        <v>6581</v>
      </c>
    </row>
    <row r="5207" spans="1:14" hidden="1" x14ac:dyDescent="0.25">
      <c r="A5207">
        <v>75</v>
      </c>
      <c r="B5207">
        <v>1</v>
      </c>
      <c r="C5207" t="s">
        <v>10391</v>
      </c>
      <c r="D5207" s="7">
        <v>40720</v>
      </c>
      <c r="E5207" t="s">
        <v>6062</v>
      </c>
      <c r="F5207" t="s">
        <v>6582</v>
      </c>
      <c r="G5207" t="s">
        <v>6062</v>
      </c>
      <c r="H5207" t="s">
        <v>10</v>
      </c>
      <c r="I5207" t="s">
        <v>118</v>
      </c>
      <c r="K5207" t="s">
        <v>6583</v>
      </c>
      <c r="L5207" t="s">
        <v>6584</v>
      </c>
    </row>
    <row r="5208" spans="1:14" hidden="1" x14ac:dyDescent="0.25">
      <c r="A5208">
        <v>75</v>
      </c>
      <c r="B5208">
        <v>2</v>
      </c>
      <c r="C5208" t="s">
        <v>10391</v>
      </c>
      <c r="D5208" s="7">
        <v>40720</v>
      </c>
      <c r="E5208" t="s">
        <v>6062</v>
      </c>
      <c r="F5208" t="s">
        <v>6582</v>
      </c>
      <c r="G5208" t="s">
        <v>6062</v>
      </c>
      <c r="H5208" t="s">
        <v>10</v>
      </c>
      <c r="I5208" t="s">
        <v>14</v>
      </c>
      <c r="K5208" t="s">
        <v>6584</v>
      </c>
      <c r="L5208" t="s">
        <v>6585</v>
      </c>
    </row>
    <row r="5209" spans="1:14" hidden="1" x14ac:dyDescent="0.25">
      <c r="A5209">
        <v>75</v>
      </c>
      <c r="B5209">
        <v>3</v>
      </c>
      <c r="C5209" t="s">
        <v>10391</v>
      </c>
      <c r="D5209" s="7">
        <v>40720</v>
      </c>
      <c r="E5209" t="s">
        <v>6062</v>
      </c>
      <c r="F5209" t="s">
        <v>6582</v>
      </c>
      <c r="G5209" t="s">
        <v>6062</v>
      </c>
      <c r="H5209" t="s">
        <v>17</v>
      </c>
      <c r="I5209" t="s">
        <v>101</v>
      </c>
      <c r="K5209" t="s">
        <v>6585</v>
      </c>
      <c r="L5209" t="s">
        <v>6586</v>
      </c>
    </row>
    <row r="5210" spans="1:14" hidden="1" x14ac:dyDescent="0.25">
      <c r="A5210">
        <v>75</v>
      </c>
      <c r="B5210">
        <v>4</v>
      </c>
      <c r="C5210" t="s">
        <v>10391</v>
      </c>
      <c r="D5210" s="7">
        <v>40720</v>
      </c>
      <c r="E5210" t="s">
        <v>6062</v>
      </c>
      <c r="F5210" t="s">
        <v>6582</v>
      </c>
      <c r="G5210" t="s">
        <v>6062</v>
      </c>
      <c r="H5210" t="s">
        <v>33</v>
      </c>
      <c r="I5210" t="s">
        <v>123</v>
      </c>
      <c r="K5210" t="s">
        <v>6586</v>
      </c>
      <c r="L5210" t="s">
        <v>6586</v>
      </c>
    </row>
    <row r="5211" spans="1:14" hidden="1" x14ac:dyDescent="0.25">
      <c r="A5211">
        <v>75</v>
      </c>
      <c r="B5211">
        <v>5</v>
      </c>
      <c r="C5211" t="s">
        <v>10391</v>
      </c>
      <c r="D5211" s="7">
        <v>40720</v>
      </c>
      <c r="E5211" t="s">
        <v>6062</v>
      </c>
      <c r="F5211" t="s">
        <v>6582</v>
      </c>
      <c r="G5211" t="s">
        <v>6062</v>
      </c>
      <c r="H5211" t="s">
        <v>21</v>
      </c>
      <c r="I5211" t="s">
        <v>22</v>
      </c>
      <c r="K5211" t="s">
        <v>6586</v>
      </c>
      <c r="L5211" t="s">
        <v>6587</v>
      </c>
    </row>
    <row r="5212" spans="1:14" hidden="1" x14ac:dyDescent="0.25">
      <c r="A5212">
        <v>75</v>
      </c>
      <c r="B5212">
        <v>6</v>
      </c>
      <c r="C5212" t="s">
        <v>10391</v>
      </c>
      <c r="D5212" s="7">
        <v>40720</v>
      </c>
      <c r="E5212" t="s">
        <v>6062</v>
      </c>
      <c r="F5212" t="s">
        <v>6582</v>
      </c>
      <c r="G5212" t="s">
        <v>6062</v>
      </c>
      <c r="H5212" t="s">
        <v>24</v>
      </c>
      <c r="I5212" t="s">
        <v>10323</v>
      </c>
      <c r="K5212" t="s">
        <v>6588</v>
      </c>
      <c r="L5212" t="s">
        <v>6589</v>
      </c>
    </row>
    <row r="5213" spans="1:14" hidden="1" x14ac:dyDescent="0.25">
      <c r="A5213">
        <v>75</v>
      </c>
      <c r="B5213">
        <v>7</v>
      </c>
      <c r="C5213" t="s">
        <v>10391</v>
      </c>
      <c r="D5213" s="7">
        <v>40720</v>
      </c>
      <c r="E5213" t="s">
        <v>6062</v>
      </c>
      <c r="F5213" t="s">
        <v>6582</v>
      </c>
      <c r="G5213" t="s">
        <v>6062</v>
      </c>
      <c r="H5213" t="s">
        <v>10</v>
      </c>
      <c r="I5213" t="s">
        <v>118</v>
      </c>
      <c r="K5213" t="s">
        <v>6589</v>
      </c>
      <c r="L5213" t="s">
        <v>6590</v>
      </c>
    </row>
    <row r="5214" spans="1:14" hidden="1" x14ac:dyDescent="0.25">
      <c r="A5214">
        <v>75</v>
      </c>
      <c r="B5214">
        <v>8</v>
      </c>
      <c r="C5214" t="s">
        <v>10391</v>
      </c>
      <c r="D5214" s="7">
        <v>40720</v>
      </c>
      <c r="E5214" t="s">
        <v>6062</v>
      </c>
      <c r="F5214" t="s">
        <v>6582</v>
      </c>
      <c r="G5214" t="s">
        <v>6062</v>
      </c>
      <c r="H5214" t="s">
        <v>17</v>
      </c>
      <c r="I5214" t="s">
        <v>101</v>
      </c>
      <c r="K5214" t="s">
        <v>6590</v>
      </c>
      <c r="L5214" t="s">
        <v>6591</v>
      </c>
    </row>
    <row r="5215" spans="1:14" hidden="1" x14ac:dyDescent="0.25">
      <c r="A5215">
        <v>75</v>
      </c>
      <c r="B5215">
        <v>9</v>
      </c>
      <c r="C5215" t="s">
        <v>10391</v>
      </c>
      <c r="D5215" s="7">
        <v>40720</v>
      </c>
      <c r="E5215" t="s">
        <v>6062</v>
      </c>
      <c r="F5215" t="s">
        <v>6582</v>
      </c>
      <c r="G5215" t="s">
        <v>6062</v>
      </c>
      <c r="H5215" t="s">
        <v>24</v>
      </c>
      <c r="I5215" t="s">
        <v>10323</v>
      </c>
      <c r="K5215" t="s">
        <v>6591</v>
      </c>
      <c r="L5215" t="s">
        <v>6592</v>
      </c>
    </row>
    <row r="5216" spans="1:14" hidden="1" x14ac:dyDescent="0.25">
      <c r="A5216">
        <v>75</v>
      </c>
      <c r="B5216">
        <v>10</v>
      </c>
      <c r="C5216" t="s">
        <v>10391</v>
      </c>
      <c r="D5216" s="7">
        <v>40720</v>
      </c>
      <c r="E5216" t="s">
        <v>6062</v>
      </c>
      <c r="F5216" t="s">
        <v>6582</v>
      </c>
      <c r="G5216" t="s">
        <v>6062</v>
      </c>
      <c r="H5216" t="s">
        <v>10</v>
      </c>
      <c r="I5216" t="s">
        <v>11</v>
      </c>
      <c r="K5216" t="s">
        <v>6592</v>
      </c>
      <c r="L5216" t="s">
        <v>6593</v>
      </c>
    </row>
    <row r="5217" spans="1:14" hidden="1" x14ac:dyDescent="0.25">
      <c r="A5217">
        <v>75</v>
      </c>
      <c r="B5217">
        <v>11</v>
      </c>
      <c r="C5217" t="s">
        <v>10391</v>
      </c>
      <c r="D5217" s="7">
        <v>40720</v>
      </c>
      <c r="E5217" t="s">
        <v>6062</v>
      </c>
      <c r="F5217" t="s">
        <v>6582</v>
      </c>
      <c r="G5217" t="s">
        <v>6062</v>
      </c>
      <c r="H5217" t="s">
        <v>10</v>
      </c>
      <c r="I5217" t="s">
        <v>14</v>
      </c>
      <c r="K5217" t="s">
        <v>6593</v>
      </c>
      <c r="L5217" t="s">
        <v>6594</v>
      </c>
    </row>
    <row r="5218" spans="1:14" hidden="1" x14ac:dyDescent="0.25">
      <c r="A5218">
        <v>75</v>
      </c>
      <c r="B5218">
        <v>12</v>
      </c>
      <c r="C5218" t="s">
        <v>10391</v>
      </c>
      <c r="D5218" s="7">
        <v>40720</v>
      </c>
      <c r="E5218" t="s">
        <v>6062</v>
      </c>
      <c r="F5218" t="s">
        <v>6582</v>
      </c>
      <c r="G5218" t="s">
        <v>6062</v>
      </c>
      <c r="H5218" t="s">
        <v>17</v>
      </c>
      <c r="I5218" t="s">
        <v>73</v>
      </c>
      <c r="K5218" t="s">
        <v>6594</v>
      </c>
      <c r="L5218" t="s">
        <v>6595</v>
      </c>
    </row>
    <row r="5219" spans="1:14" hidden="1" x14ac:dyDescent="0.25">
      <c r="A5219">
        <v>75</v>
      </c>
      <c r="B5219">
        <v>13</v>
      </c>
      <c r="C5219" t="s">
        <v>10391</v>
      </c>
      <c r="D5219" s="7">
        <v>40720</v>
      </c>
      <c r="E5219" t="s">
        <v>6062</v>
      </c>
      <c r="F5219" t="s">
        <v>6582</v>
      </c>
      <c r="G5219" t="s">
        <v>6062</v>
      </c>
      <c r="H5219" t="s">
        <v>21</v>
      </c>
      <c r="I5219" t="s">
        <v>22</v>
      </c>
      <c r="K5219" t="s">
        <v>6596</v>
      </c>
      <c r="L5219" t="s">
        <v>6597</v>
      </c>
    </row>
    <row r="5220" spans="1:14" hidden="1" x14ac:dyDescent="0.25">
      <c r="A5220">
        <v>75</v>
      </c>
      <c r="B5220">
        <v>14</v>
      </c>
      <c r="C5220" t="s">
        <v>10391</v>
      </c>
      <c r="D5220" s="7">
        <v>40720</v>
      </c>
      <c r="E5220" t="s">
        <v>6062</v>
      </c>
      <c r="F5220" t="s">
        <v>6582</v>
      </c>
      <c r="G5220" t="s">
        <v>6062</v>
      </c>
      <c r="H5220" t="s">
        <v>24</v>
      </c>
      <c r="I5220" t="s">
        <v>10323</v>
      </c>
      <c r="K5220" t="s">
        <v>6598</v>
      </c>
      <c r="L5220" t="s">
        <v>6599</v>
      </c>
    </row>
    <row r="5221" spans="1:14" hidden="1" x14ac:dyDescent="0.25">
      <c r="A5221">
        <v>75</v>
      </c>
      <c r="B5221">
        <v>15</v>
      </c>
      <c r="C5221" t="s">
        <v>10391</v>
      </c>
      <c r="D5221" s="7">
        <v>40720</v>
      </c>
      <c r="E5221" t="s">
        <v>6062</v>
      </c>
      <c r="F5221" t="s">
        <v>6582</v>
      </c>
      <c r="G5221" t="s">
        <v>6062</v>
      </c>
      <c r="H5221" t="s">
        <v>10</v>
      </c>
      <c r="I5221" t="s">
        <v>118</v>
      </c>
      <c r="K5221" t="s">
        <v>6599</v>
      </c>
      <c r="L5221" t="s">
        <v>6600</v>
      </c>
    </row>
    <row r="5222" spans="1:14" hidden="1" x14ac:dyDescent="0.25">
      <c r="A5222">
        <v>75</v>
      </c>
      <c r="B5222">
        <v>16</v>
      </c>
      <c r="C5222" t="s">
        <v>10391</v>
      </c>
      <c r="D5222" s="7">
        <v>40720</v>
      </c>
      <c r="E5222" t="s">
        <v>6062</v>
      </c>
      <c r="F5222" t="s">
        <v>6582</v>
      </c>
      <c r="G5222" t="s">
        <v>6062</v>
      </c>
      <c r="H5222" t="s">
        <v>17</v>
      </c>
      <c r="I5222" t="s">
        <v>18</v>
      </c>
      <c r="K5222" t="s">
        <v>6600</v>
      </c>
      <c r="L5222" t="s">
        <v>6601</v>
      </c>
    </row>
    <row r="5223" spans="1:14" hidden="1" x14ac:dyDescent="0.25">
      <c r="A5223">
        <v>75</v>
      </c>
      <c r="B5223">
        <v>17</v>
      </c>
      <c r="C5223" t="s">
        <v>10391</v>
      </c>
      <c r="D5223" s="7">
        <v>40720</v>
      </c>
      <c r="E5223" t="s">
        <v>6062</v>
      </c>
      <c r="F5223" t="s">
        <v>6582</v>
      </c>
      <c r="G5223" t="s">
        <v>6062</v>
      </c>
      <c r="H5223" t="s">
        <v>17</v>
      </c>
      <c r="I5223" t="s">
        <v>101</v>
      </c>
      <c r="K5223" t="s">
        <v>6601</v>
      </c>
      <c r="L5223" t="s">
        <v>6602</v>
      </c>
    </row>
    <row r="5224" spans="1:14" hidden="1" x14ac:dyDescent="0.25">
      <c r="A5224">
        <v>75</v>
      </c>
      <c r="B5224">
        <v>18</v>
      </c>
      <c r="C5224" t="s">
        <v>10391</v>
      </c>
      <c r="D5224" s="7">
        <v>40720</v>
      </c>
      <c r="E5224" t="s">
        <v>6062</v>
      </c>
      <c r="F5224" t="s">
        <v>6582</v>
      </c>
      <c r="G5224" t="s">
        <v>6062</v>
      </c>
      <c r="H5224" t="s">
        <v>33</v>
      </c>
      <c r="I5224" t="s">
        <v>123</v>
      </c>
      <c r="K5224" t="s">
        <v>6602</v>
      </c>
      <c r="L5224" t="s">
        <v>6602</v>
      </c>
    </row>
    <row r="5225" spans="1:14" hidden="1" x14ac:dyDescent="0.25">
      <c r="A5225">
        <v>75</v>
      </c>
      <c r="B5225">
        <v>19</v>
      </c>
      <c r="C5225" t="s">
        <v>10391</v>
      </c>
      <c r="D5225" s="7">
        <v>40720</v>
      </c>
      <c r="E5225" t="s">
        <v>6062</v>
      </c>
      <c r="F5225" t="s">
        <v>6582</v>
      </c>
      <c r="G5225" t="s">
        <v>6062</v>
      </c>
      <c r="H5225" t="s">
        <v>53</v>
      </c>
      <c r="I5225" t="s">
        <v>2851</v>
      </c>
      <c r="J5225" t="s">
        <v>80</v>
      </c>
      <c r="K5225" t="s">
        <v>6602</v>
      </c>
      <c r="L5225" t="s">
        <v>6603</v>
      </c>
      <c r="N5225">
        <v>6</v>
      </c>
    </row>
    <row r="5226" spans="1:14" hidden="1" x14ac:dyDescent="0.25">
      <c r="A5226">
        <v>75</v>
      </c>
      <c r="B5226">
        <v>20</v>
      </c>
      <c r="C5226" t="s">
        <v>10391</v>
      </c>
      <c r="D5226" s="7">
        <v>40720</v>
      </c>
      <c r="E5226" t="s">
        <v>6062</v>
      </c>
      <c r="F5226" t="s">
        <v>6582</v>
      </c>
      <c r="G5226" t="s">
        <v>6062</v>
      </c>
      <c r="H5226" t="s">
        <v>162</v>
      </c>
      <c r="I5226" t="s">
        <v>163</v>
      </c>
      <c r="K5226" t="s">
        <v>6603</v>
      </c>
      <c r="L5226" t="s">
        <v>6604</v>
      </c>
    </row>
    <row r="5227" spans="1:14" hidden="1" x14ac:dyDescent="0.25">
      <c r="A5227">
        <v>75</v>
      </c>
      <c r="B5227">
        <v>21</v>
      </c>
      <c r="C5227" t="s">
        <v>10391</v>
      </c>
      <c r="D5227" s="7">
        <v>40720</v>
      </c>
      <c r="E5227" t="s">
        <v>6062</v>
      </c>
      <c r="F5227" t="s">
        <v>6582</v>
      </c>
      <c r="G5227" t="s">
        <v>6062</v>
      </c>
      <c r="H5227" t="s">
        <v>24</v>
      </c>
      <c r="I5227" t="s">
        <v>39</v>
      </c>
      <c r="K5227" t="s">
        <v>6604</v>
      </c>
      <c r="L5227" t="s">
        <v>6605</v>
      </c>
    </row>
    <row r="5228" spans="1:14" hidden="1" x14ac:dyDescent="0.25">
      <c r="A5228">
        <v>75</v>
      </c>
      <c r="B5228">
        <v>22</v>
      </c>
      <c r="C5228" t="s">
        <v>10391</v>
      </c>
      <c r="D5228" s="7">
        <v>40720</v>
      </c>
      <c r="E5228" t="s">
        <v>6062</v>
      </c>
      <c r="F5228" t="s">
        <v>6582</v>
      </c>
      <c r="G5228" t="s">
        <v>6062</v>
      </c>
      <c r="H5228" t="s">
        <v>10</v>
      </c>
      <c r="I5228" t="s">
        <v>11</v>
      </c>
      <c r="K5228" t="s">
        <v>6606</v>
      </c>
      <c r="L5228" t="s">
        <v>6607</v>
      </c>
    </row>
    <row r="5229" spans="1:14" hidden="1" x14ac:dyDescent="0.25">
      <c r="A5229">
        <v>75</v>
      </c>
      <c r="B5229">
        <v>23</v>
      </c>
      <c r="C5229" t="s">
        <v>10391</v>
      </c>
      <c r="D5229" s="7">
        <v>40720</v>
      </c>
      <c r="E5229" t="s">
        <v>6062</v>
      </c>
      <c r="F5229" t="s">
        <v>6582</v>
      </c>
      <c r="G5229" t="s">
        <v>6062</v>
      </c>
      <c r="H5229" t="s">
        <v>10</v>
      </c>
      <c r="I5229" t="s">
        <v>14</v>
      </c>
      <c r="K5229" t="s">
        <v>6607</v>
      </c>
      <c r="L5229" t="s">
        <v>6608</v>
      </c>
    </row>
    <row r="5230" spans="1:14" hidden="1" x14ac:dyDescent="0.25">
      <c r="A5230">
        <v>75</v>
      </c>
      <c r="B5230">
        <v>24</v>
      </c>
      <c r="C5230" t="s">
        <v>10391</v>
      </c>
      <c r="D5230" s="7">
        <v>40720</v>
      </c>
      <c r="E5230" t="s">
        <v>6062</v>
      </c>
      <c r="F5230" t="s">
        <v>6582</v>
      </c>
      <c r="G5230" t="s">
        <v>6062</v>
      </c>
      <c r="H5230" t="s">
        <v>162</v>
      </c>
      <c r="I5230" t="s">
        <v>722</v>
      </c>
      <c r="K5230" t="s">
        <v>6608</v>
      </c>
      <c r="L5230" t="s">
        <v>6608</v>
      </c>
    </row>
    <row r="5231" spans="1:14" hidden="1" x14ac:dyDescent="0.25">
      <c r="A5231">
        <v>75</v>
      </c>
      <c r="B5231">
        <v>25</v>
      </c>
      <c r="C5231" t="s">
        <v>10391</v>
      </c>
      <c r="D5231" s="7">
        <v>40720</v>
      </c>
      <c r="E5231" t="s">
        <v>6062</v>
      </c>
      <c r="F5231" t="s">
        <v>6582</v>
      </c>
      <c r="G5231" t="s">
        <v>6062</v>
      </c>
      <c r="H5231" t="s">
        <v>53</v>
      </c>
      <c r="I5231" t="s">
        <v>4052</v>
      </c>
      <c r="K5231" t="s">
        <v>6608</v>
      </c>
      <c r="L5231" t="s">
        <v>6609</v>
      </c>
      <c r="N5231">
        <v>9</v>
      </c>
    </row>
    <row r="5232" spans="1:14" hidden="1" x14ac:dyDescent="0.25">
      <c r="A5232">
        <v>75</v>
      </c>
      <c r="B5232">
        <v>26</v>
      </c>
      <c r="C5232" t="s">
        <v>10391</v>
      </c>
      <c r="D5232" s="7">
        <v>40720</v>
      </c>
      <c r="E5232" t="s">
        <v>6062</v>
      </c>
      <c r="F5232" t="s">
        <v>6582</v>
      </c>
      <c r="G5232" t="s">
        <v>6062</v>
      </c>
      <c r="H5232" t="s">
        <v>21</v>
      </c>
      <c r="I5232" t="s">
        <v>334</v>
      </c>
      <c r="K5232" t="s">
        <v>6609</v>
      </c>
      <c r="L5232" t="s">
        <v>6610</v>
      </c>
    </row>
    <row r="5233" spans="1:14" hidden="1" x14ac:dyDescent="0.25">
      <c r="A5233">
        <v>75</v>
      </c>
      <c r="B5233">
        <v>27</v>
      </c>
      <c r="C5233" t="s">
        <v>10391</v>
      </c>
      <c r="D5233" s="7">
        <v>40720</v>
      </c>
      <c r="E5233" t="s">
        <v>6062</v>
      </c>
      <c r="F5233" t="s">
        <v>6582</v>
      </c>
      <c r="G5233" t="s">
        <v>6062</v>
      </c>
      <c r="H5233" t="s">
        <v>24</v>
      </c>
      <c r="I5233" t="s">
        <v>10323</v>
      </c>
      <c r="K5233" t="s">
        <v>6611</v>
      </c>
      <c r="L5233" t="s">
        <v>6612</v>
      </c>
    </row>
    <row r="5234" spans="1:14" hidden="1" x14ac:dyDescent="0.25">
      <c r="A5234">
        <v>75</v>
      </c>
      <c r="B5234">
        <v>28</v>
      </c>
      <c r="C5234" t="s">
        <v>10391</v>
      </c>
      <c r="D5234" s="7">
        <v>40720</v>
      </c>
      <c r="E5234" t="s">
        <v>6062</v>
      </c>
      <c r="F5234" t="s">
        <v>6582</v>
      </c>
      <c r="G5234" t="s">
        <v>6062</v>
      </c>
      <c r="H5234" t="s">
        <v>10</v>
      </c>
      <c r="I5234" t="s">
        <v>118</v>
      </c>
      <c r="K5234" t="s">
        <v>6612</v>
      </c>
      <c r="L5234" t="s">
        <v>6613</v>
      </c>
    </row>
    <row r="5235" spans="1:14" hidden="1" x14ac:dyDescent="0.25">
      <c r="A5235">
        <v>75</v>
      </c>
      <c r="B5235">
        <v>29</v>
      </c>
      <c r="C5235" t="s">
        <v>10391</v>
      </c>
      <c r="D5235" s="7">
        <v>40720</v>
      </c>
      <c r="E5235" t="s">
        <v>6062</v>
      </c>
      <c r="F5235" t="s">
        <v>6582</v>
      </c>
      <c r="G5235" t="s">
        <v>6062</v>
      </c>
      <c r="H5235" t="s">
        <v>17</v>
      </c>
      <c r="I5235" t="s">
        <v>120</v>
      </c>
      <c r="K5235" t="s">
        <v>6613</v>
      </c>
      <c r="L5235" t="s">
        <v>6614</v>
      </c>
    </row>
    <row r="5236" spans="1:14" hidden="1" x14ac:dyDescent="0.25">
      <c r="A5236">
        <v>75</v>
      </c>
      <c r="B5236">
        <v>30</v>
      </c>
      <c r="C5236" t="s">
        <v>10391</v>
      </c>
      <c r="D5236" s="7">
        <v>40720</v>
      </c>
      <c r="E5236" t="s">
        <v>6062</v>
      </c>
      <c r="F5236" t="s">
        <v>6582</v>
      </c>
      <c r="G5236" t="s">
        <v>6062</v>
      </c>
      <c r="H5236" t="s">
        <v>162</v>
      </c>
      <c r="I5236" t="s">
        <v>163</v>
      </c>
      <c r="K5236" t="s">
        <v>6614</v>
      </c>
      <c r="L5236" t="s">
        <v>6615</v>
      </c>
    </row>
    <row r="5237" spans="1:14" hidden="1" x14ac:dyDescent="0.25">
      <c r="A5237">
        <v>75</v>
      </c>
      <c r="B5237">
        <v>31</v>
      </c>
      <c r="C5237" t="s">
        <v>10391</v>
      </c>
      <c r="D5237" s="7">
        <v>40720</v>
      </c>
      <c r="E5237" t="s">
        <v>6062</v>
      </c>
      <c r="F5237" t="s">
        <v>6582</v>
      </c>
      <c r="G5237" t="s">
        <v>6062</v>
      </c>
      <c r="H5237" t="s">
        <v>24</v>
      </c>
      <c r="I5237" t="s">
        <v>10323</v>
      </c>
      <c r="K5237" t="s">
        <v>6615</v>
      </c>
      <c r="L5237" t="s">
        <v>6616</v>
      </c>
    </row>
    <row r="5238" spans="1:14" hidden="1" x14ac:dyDescent="0.25">
      <c r="A5238">
        <v>75</v>
      </c>
      <c r="B5238">
        <v>32</v>
      </c>
      <c r="C5238" t="s">
        <v>10391</v>
      </c>
      <c r="D5238" s="7">
        <v>40720</v>
      </c>
      <c r="E5238" t="s">
        <v>6062</v>
      </c>
      <c r="F5238" t="s">
        <v>6582</v>
      </c>
      <c r="G5238" t="s">
        <v>6062</v>
      </c>
      <c r="H5238" t="s">
        <v>10</v>
      </c>
      <c r="I5238" t="s">
        <v>11</v>
      </c>
      <c r="K5238" t="s">
        <v>6616</v>
      </c>
      <c r="L5238" t="s">
        <v>6617</v>
      </c>
    </row>
    <row r="5239" spans="1:14" hidden="1" x14ac:dyDescent="0.25">
      <c r="A5239">
        <v>75</v>
      </c>
      <c r="B5239">
        <v>33</v>
      </c>
      <c r="C5239" t="s">
        <v>10391</v>
      </c>
      <c r="D5239" s="7">
        <v>40720</v>
      </c>
      <c r="E5239" t="s">
        <v>6062</v>
      </c>
      <c r="F5239" t="s">
        <v>6582</v>
      </c>
      <c r="G5239" t="s">
        <v>6062</v>
      </c>
      <c r="H5239" t="s">
        <v>10</v>
      </c>
      <c r="I5239" t="s">
        <v>14</v>
      </c>
      <c r="K5239" t="s">
        <v>6618</v>
      </c>
      <c r="L5239" t="s">
        <v>6619</v>
      </c>
    </row>
    <row r="5240" spans="1:14" hidden="1" x14ac:dyDescent="0.25">
      <c r="A5240">
        <v>75</v>
      </c>
      <c r="B5240">
        <v>34</v>
      </c>
      <c r="C5240" t="s">
        <v>10391</v>
      </c>
      <c r="D5240" s="7">
        <v>40720</v>
      </c>
      <c r="E5240" t="s">
        <v>6062</v>
      </c>
      <c r="F5240" t="s">
        <v>6582</v>
      </c>
      <c r="G5240" t="s">
        <v>6062</v>
      </c>
      <c r="H5240" t="s">
        <v>17</v>
      </c>
      <c r="I5240" t="s">
        <v>18</v>
      </c>
      <c r="K5240" t="s">
        <v>6619</v>
      </c>
      <c r="L5240" t="s">
        <v>6620</v>
      </c>
    </row>
    <row r="5241" spans="1:14" hidden="1" x14ac:dyDescent="0.25">
      <c r="A5241">
        <v>75</v>
      </c>
      <c r="B5241">
        <v>35</v>
      </c>
      <c r="C5241" t="s">
        <v>10391</v>
      </c>
      <c r="D5241" s="7">
        <v>40720</v>
      </c>
      <c r="E5241" t="s">
        <v>6062</v>
      </c>
      <c r="F5241" t="s">
        <v>6582</v>
      </c>
      <c r="G5241" t="s">
        <v>6062</v>
      </c>
      <c r="H5241" t="s">
        <v>21</v>
      </c>
      <c r="I5241" t="s">
        <v>334</v>
      </c>
      <c r="K5241" t="s">
        <v>6620</v>
      </c>
      <c r="L5241" t="s">
        <v>6621</v>
      </c>
    </row>
    <row r="5242" spans="1:14" hidden="1" x14ac:dyDescent="0.25">
      <c r="A5242">
        <v>75</v>
      </c>
      <c r="B5242">
        <v>36</v>
      </c>
      <c r="C5242" t="s">
        <v>10391</v>
      </c>
      <c r="D5242" s="7">
        <v>40720</v>
      </c>
      <c r="E5242" t="s">
        <v>6062</v>
      </c>
      <c r="F5242" t="s">
        <v>6582</v>
      </c>
      <c r="G5242" t="s">
        <v>6062</v>
      </c>
      <c r="H5242" t="s">
        <v>24</v>
      </c>
      <c r="I5242" t="s">
        <v>10323</v>
      </c>
      <c r="K5242" t="s">
        <v>6621</v>
      </c>
      <c r="L5242" t="s">
        <v>6622</v>
      </c>
    </row>
    <row r="5243" spans="1:14" hidden="1" x14ac:dyDescent="0.25">
      <c r="A5243">
        <v>75</v>
      </c>
      <c r="B5243">
        <v>37</v>
      </c>
      <c r="C5243" t="s">
        <v>10391</v>
      </c>
      <c r="D5243" s="7">
        <v>40720</v>
      </c>
      <c r="E5243" t="s">
        <v>6062</v>
      </c>
      <c r="F5243" t="s">
        <v>6582</v>
      </c>
      <c r="G5243" t="s">
        <v>6062</v>
      </c>
      <c r="H5243" t="s">
        <v>10</v>
      </c>
      <c r="I5243" t="s">
        <v>11</v>
      </c>
      <c r="K5243" t="s">
        <v>6622</v>
      </c>
      <c r="L5243" t="s">
        <v>6623</v>
      </c>
    </row>
    <row r="5244" spans="1:14" hidden="1" x14ac:dyDescent="0.25">
      <c r="A5244">
        <v>75</v>
      </c>
      <c r="B5244">
        <v>38</v>
      </c>
      <c r="C5244" t="s">
        <v>10391</v>
      </c>
      <c r="D5244" s="7">
        <v>40720</v>
      </c>
      <c r="E5244" t="s">
        <v>6062</v>
      </c>
      <c r="F5244" t="s">
        <v>6582</v>
      </c>
      <c r="G5244" t="s">
        <v>6062</v>
      </c>
      <c r="H5244" t="s">
        <v>10</v>
      </c>
      <c r="I5244" t="s">
        <v>14</v>
      </c>
      <c r="K5244" t="s">
        <v>6623</v>
      </c>
      <c r="L5244" t="s">
        <v>6624</v>
      </c>
    </row>
    <row r="5245" spans="1:14" hidden="1" x14ac:dyDescent="0.25">
      <c r="A5245">
        <v>75</v>
      </c>
      <c r="B5245">
        <v>39</v>
      </c>
      <c r="C5245" t="s">
        <v>10391</v>
      </c>
      <c r="D5245" s="7">
        <v>40720</v>
      </c>
      <c r="E5245" t="s">
        <v>6062</v>
      </c>
      <c r="F5245" t="s">
        <v>6582</v>
      </c>
      <c r="G5245" t="s">
        <v>6062</v>
      </c>
      <c r="H5245" t="s">
        <v>17</v>
      </c>
      <c r="I5245" t="s">
        <v>73</v>
      </c>
      <c r="K5245" t="s">
        <v>6624</v>
      </c>
      <c r="L5245" t="s">
        <v>4173</v>
      </c>
    </row>
    <row r="5246" spans="1:14" hidden="1" x14ac:dyDescent="0.25">
      <c r="A5246">
        <v>75</v>
      </c>
      <c r="B5246">
        <v>40</v>
      </c>
      <c r="C5246" t="s">
        <v>10391</v>
      </c>
      <c r="D5246" s="7">
        <v>40720</v>
      </c>
      <c r="E5246" t="s">
        <v>6062</v>
      </c>
      <c r="F5246" t="s">
        <v>6582</v>
      </c>
      <c r="G5246" t="s">
        <v>6062</v>
      </c>
      <c r="H5246" t="s">
        <v>53</v>
      </c>
      <c r="I5246" t="s">
        <v>2240</v>
      </c>
      <c r="J5246" t="s">
        <v>80</v>
      </c>
      <c r="K5246" t="s">
        <v>4173</v>
      </c>
      <c r="L5246" t="s">
        <v>6625</v>
      </c>
      <c r="M5246" t="s">
        <v>485</v>
      </c>
      <c r="N5246">
        <v>1</v>
      </c>
    </row>
    <row r="5247" spans="1:14" hidden="1" x14ac:dyDescent="0.25">
      <c r="A5247">
        <v>76</v>
      </c>
      <c r="B5247">
        <v>1</v>
      </c>
      <c r="C5247" t="s">
        <v>4919</v>
      </c>
      <c r="D5247" s="7">
        <v>40580</v>
      </c>
      <c r="E5247" t="s">
        <v>4920</v>
      </c>
      <c r="F5247" t="s">
        <v>10408</v>
      </c>
      <c r="G5247" t="s">
        <v>4920</v>
      </c>
      <c r="H5247" t="s">
        <v>10</v>
      </c>
      <c r="I5247" t="s">
        <v>113</v>
      </c>
      <c r="K5247" t="s">
        <v>6626</v>
      </c>
      <c r="L5247" t="s">
        <v>6627</v>
      </c>
    </row>
    <row r="5248" spans="1:14" hidden="1" x14ac:dyDescent="0.25">
      <c r="A5248">
        <v>76</v>
      </c>
      <c r="B5248">
        <v>2</v>
      </c>
      <c r="C5248" t="s">
        <v>4919</v>
      </c>
      <c r="D5248" s="7">
        <v>40580</v>
      </c>
      <c r="E5248" t="s">
        <v>4920</v>
      </c>
      <c r="F5248" t="s">
        <v>10408</v>
      </c>
      <c r="G5248" t="s">
        <v>4920</v>
      </c>
      <c r="H5248" t="s">
        <v>10</v>
      </c>
      <c r="I5248" t="s">
        <v>11</v>
      </c>
      <c r="K5248" t="s">
        <v>6627</v>
      </c>
      <c r="L5248" t="s">
        <v>6628</v>
      </c>
    </row>
    <row r="5249" spans="1:12" hidden="1" x14ac:dyDescent="0.25">
      <c r="A5249">
        <v>76</v>
      </c>
      <c r="B5249">
        <v>3</v>
      </c>
      <c r="C5249" t="s">
        <v>4919</v>
      </c>
      <c r="D5249" s="7">
        <v>40580</v>
      </c>
      <c r="E5249" t="s">
        <v>4920</v>
      </c>
      <c r="F5249" t="s">
        <v>10408</v>
      </c>
      <c r="G5249" t="s">
        <v>4920</v>
      </c>
      <c r="H5249" t="s">
        <v>17</v>
      </c>
      <c r="I5249" t="s">
        <v>120</v>
      </c>
      <c r="K5249" t="s">
        <v>6628</v>
      </c>
      <c r="L5249" t="s">
        <v>6629</v>
      </c>
    </row>
    <row r="5250" spans="1:12" hidden="1" x14ac:dyDescent="0.25">
      <c r="A5250">
        <v>76</v>
      </c>
      <c r="B5250">
        <v>4</v>
      </c>
      <c r="C5250" t="s">
        <v>4919</v>
      </c>
      <c r="D5250" s="7">
        <v>40580</v>
      </c>
      <c r="E5250" t="s">
        <v>4920</v>
      </c>
      <c r="F5250" t="s">
        <v>10408</v>
      </c>
      <c r="G5250" t="s">
        <v>4920</v>
      </c>
      <c r="H5250" t="s">
        <v>17</v>
      </c>
      <c r="I5250" t="s">
        <v>292</v>
      </c>
      <c r="K5250" t="s">
        <v>6629</v>
      </c>
      <c r="L5250" t="s">
        <v>6630</v>
      </c>
    </row>
    <row r="5251" spans="1:12" hidden="1" x14ac:dyDescent="0.25">
      <c r="A5251">
        <v>76</v>
      </c>
      <c r="B5251">
        <v>5</v>
      </c>
      <c r="C5251" t="s">
        <v>4919</v>
      </c>
      <c r="D5251" s="7">
        <v>40580</v>
      </c>
      <c r="E5251" t="s">
        <v>4920</v>
      </c>
      <c r="F5251" t="s">
        <v>10408</v>
      </c>
      <c r="G5251" t="s">
        <v>4920</v>
      </c>
      <c r="H5251" t="s">
        <v>21</v>
      </c>
      <c r="I5251" t="s">
        <v>22</v>
      </c>
      <c r="K5251" t="s">
        <v>6631</v>
      </c>
      <c r="L5251" t="s">
        <v>6632</v>
      </c>
    </row>
    <row r="5252" spans="1:12" hidden="1" x14ac:dyDescent="0.25">
      <c r="A5252">
        <v>76</v>
      </c>
      <c r="B5252">
        <v>6</v>
      </c>
      <c r="C5252" t="s">
        <v>4919</v>
      </c>
      <c r="D5252" s="7">
        <v>40580</v>
      </c>
      <c r="E5252" t="s">
        <v>4920</v>
      </c>
      <c r="F5252" t="s">
        <v>10408</v>
      </c>
      <c r="G5252" t="s">
        <v>4920</v>
      </c>
      <c r="H5252" t="s">
        <v>24</v>
      </c>
      <c r="I5252" t="s">
        <v>10323</v>
      </c>
      <c r="K5252" t="s">
        <v>6633</v>
      </c>
      <c r="L5252" t="s">
        <v>6634</v>
      </c>
    </row>
    <row r="5253" spans="1:12" hidden="1" x14ac:dyDescent="0.25">
      <c r="A5253">
        <v>76</v>
      </c>
      <c r="B5253">
        <v>7</v>
      </c>
      <c r="C5253" t="s">
        <v>4919</v>
      </c>
      <c r="D5253" s="7">
        <v>40580</v>
      </c>
      <c r="E5253" t="s">
        <v>4920</v>
      </c>
      <c r="F5253" t="s">
        <v>10408</v>
      </c>
      <c r="G5253" t="s">
        <v>4920</v>
      </c>
      <c r="H5253" t="s">
        <v>10</v>
      </c>
      <c r="I5253" t="s">
        <v>11</v>
      </c>
      <c r="K5253" t="s">
        <v>6635</v>
      </c>
      <c r="L5253" t="s">
        <v>6636</v>
      </c>
    </row>
    <row r="5254" spans="1:12" hidden="1" x14ac:dyDescent="0.25">
      <c r="A5254">
        <v>76</v>
      </c>
      <c r="B5254">
        <v>8</v>
      </c>
      <c r="C5254" t="s">
        <v>4919</v>
      </c>
      <c r="D5254" s="7">
        <v>40580</v>
      </c>
      <c r="E5254" t="s">
        <v>4920</v>
      </c>
      <c r="F5254" t="s">
        <v>10408</v>
      </c>
      <c r="G5254" t="s">
        <v>4920</v>
      </c>
      <c r="H5254" t="s">
        <v>17</v>
      </c>
      <c r="I5254" t="s">
        <v>120</v>
      </c>
      <c r="K5254" t="s">
        <v>6636</v>
      </c>
      <c r="L5254" t="s">
        <v>6637</v>
      </c>
    </row>
    <row r="5255" spans="1:12" hidden="1" x14ac:dyDescent="0.25">
      <c r="A5255">
        <v>76</v>
      </c>
      <c r="B5255">
        <v>9</v>
      </c>
      <c r="C5255" t="s">
        <v>4919</v>
      </c>
      <c r="D5255" s="7">
        <v>40580</v>
      </c>
      <c r="E5255" t="s">
        <v>4920</v>
      </c>
      <c r="F5255" t="s">
        <v>10408</v>
      </c>
      <c r="G5255" t="s">
        <v>4920</v>
      </c>
      <c r="H5255" t="s">
        <v>17</v>
      </c>
      <c r="I5255" t="s">
        <v>292</v>
      </c>
      <c r="K5255" t="s">
        <v>6637</v>
      </c>
      <c r="L5255" t="s">
        <v>6638</v>
      </c>
    </row>
    <row r="5256" spans="1:12" hidden="1" x14ac:dyDescent="0.25">
      <c r="A5256">
        <v>76</v>
      </c>
      <c r="B5256">
        <v>10</v>
      </c>
      <c r="C5256" t="s">
        <v>4919</v>
      </c>
      <c r="D5256" s="7">
        <v>40580</v>
      </c>
      <c r="E5256" t="s">
        <v>4920</v>
      </c>
      <c r="F5256" t="s">
        <v>10408</v>
      </c>
      <c r="G5256" t="s">
        <v>4920</v>
      </c>
      <c r="H5256" t="s">
        <v>17</v>
      </c>
      <c r="I5256" t="s">
        <v>101</v>
      </c>
      <c r="K5256" t="s">
        <v>6638</v>
      </c>
      <c r="L5256" t="s">
        <v>6639</v>
      </c>
    </row>
    <row r="5257" spans="1:12" x14ac:dyDescent="0.25">
      <c r="A5257">
        <v>77</v>
      </c>
      <c r="B5257">
        <v>1</v>
      </c>
      <c r="C5257" t="s">
        <v>5916</v>
      </c>
      <c r="D5257" s="7">
        <v>40713</v>
      </c>
      <c r="E5257" t="s">
        <v>4920</v>
      </c>
      <c r="F5257" t="s">
        <v>6640</v>
      </c>
      <c r="G5257" t="s">
        <v>4920</v>
      </c>
      <c r="H5257" t="s">
        <v>10</v>
      </c>
      <c r="I5257" t="s">
        <v>11</v>
      </c>
      <c r="K5257" t="s">
        <v>6641</v>
      </c>
      <c r="L5257" t="s">
        <v>6642</v>
      </c>
    </row>
    <row r="5258" spans="1:12" x14ac:dyDescent="0.25">
      <c r="A5258">
        <v>77</v>
      </c>
      <c r="B5258">
        <v>2</v>
      </c>
      <c r="C5258" t="s">
        <v>5916</v>
      </c>
      <c r="D5258" s="7">
        <v>40713</v>
      </c>
      <c r="E5258" t="s">
        <v>4920</v>
      </c>
      <c r="F5258" t="s">
        <v>6640</v>
      </c>
      <c r="G5258" t="s">
        <v>4920</v>
      </c>
      <c r="H5258" t="s">
        <v>10</v>
      </c>
      <c r="I5258" t="s">
        <v>14</v>
      </c>
      <c r="K5258" t="s">
        <v>6642</v>
      </c>
      <c r="L5258" t="s">
        <v>6643</v>
      </c>
    </row>
    <row r="5259" spans="1:12" x14ac:dyDescent="0.25">
      <c r="A5259">
        <v>77</v>
      </c>
      <c r="B5259">
        <v>3</v>
      </c>
      <c r="C5259" t="s">
        <v>5916</v>
      </c>
      <c r="D5259" s="7">
        <v>40713</v>
      </c>
      <c r="E5259" t="s">
        <v>4920</v>
      </c>
      <c r="F5259" t="s">
        <v>6640</v>
      </c>
      <c r="G5259" t="s">
        <v>4920</v>
      </c>
      <c r="H5259" t="s">
        <v>17</v>
      </c>
      <c r="I5259" t="s">
        <v>48</v>
      </c>
      <c r="K5259" t="s">
        <v>6643</v>
      </c>
      <c r="L5259" t="s">
        <v>2344</v>
      </c>
    </row>
    <row r="5260" spans="1:12" x14ac:dyDescent="0.25">
      <c r="A5260">
        <v>77</v>
      </c>
      <c r="B5260">
        <v>4</v>
      </c>
      <c r="C5260" t="s">
        <v>5916</v>
      </c>
      <c r="D5260" s="7">
        <v>40713</v>
      </c>
      <c r="E5260" t="s">
        <v>4920</v>
      </c>
      <c r="F5260" t="s">
        <v>6640</v>
      </c>
      <c r="G5260" t="s">
        <v>4920</v>
      </c>
      <c r="H5260" t="s">
        <v>17</v>
      </c>
      <c r="I5260" t="s">
        <v>45</v>
      </c>
      <c r="K5260" t="s">
        <v>2344</v>
      </c>
      <c r="L5260" t="s">
        <v>6644</v>
      </c>
    </row>
    <row r="5261" spans="1:12" x14ac:dyDescent="0.25">
      <c r="A5261">
        <v>77</v>
      </c>
      <c r="B5261">
        <v>5</v>
      </c>
      <c r="C5261" t="s">
        <v>5916</v>
      </c>
      <c r="D5261" s="7">
        <v>40713</v>
      </c>
      <c r="E5261" t="s">
        <v>4920</v>
      </c>
      <c r="F5261" t="s">
        <v>6640</v>
      </c>
      <c r="G5261" t="s">
        <v>4920</v>
      </c>
      <c r="H5261" t="s">
        <v>21</v>
      </c>
      <c r="I5261" t="s">
        <v>334</v>
      </c>
      <c r="K5261" t="s">
        <v>6645</v>
      </c>
      <c r="L5261" t="s">
        <v>6646</v>
      </c>
    </row>
    <row r="5262" spans="1:12" x14ac:dyDescent="0.25">
      <c r="A5262">
        <v>77</v>
      </c>
      <c r="B5262">
        <v>6</v>
      </c>
      <c r="C5262" t="s">
        <v>5916</v>
      </c>
      <c r="D5262" s="7">
        <v>40713</v>
      </c>
      <c r="E5262" t="s">
        <v>4920</v>
      </c>
      <c r="F5262" t="s">
        <v>6640</v>
      </c>
      <c r="G5262" t="s">
        <v>4920</v>
      </c>
      <c r="H5262" t="s">
        <v>24</v>
      </c>
      <c r="I5262" t="s">
        <v>10323</v>
      </c>
      <c r="K5262" t="s">
        <v>6647</v>
      </c>
      <c r="L5262" t="s">
        <v>6648</v>
      </c>
    </row>
    <row r="5263" spans="1:12" x14ac:dyDescent="0.25">
      <c r="A5263">
        <v>77</v>
      </c>
      <c r="B5263">
        <v>7</v>
      </c>
      <c r="C5263" t="s">
        <v>5916</v>
      </c>
      <c r="D5263" s="7">
        <v>40713</v>
      </c>
      <c r="E5263" t="s">
        <v>4920</v>
      </c>
      <c r="F5263" t="s">
        <v>6640</v>
      </c>
      <c r="G5263" t="s">
        <v>4920</v>
      </c>
      <c r="H5263" t="s">
        <v>10</v>
      </c>
      <c r="I5263" t="s">
        <v>11</v>
      </c>
      <c r="K5263" t="s">
        <v>26</v>
      </c>
      <c r="L5263" t="s">
        <v>6649</v>
      </c>
    </row>
    <row r="5264" spans="1:12" x14ac:dyDescent="0.25">
      <c r="A5264">
        <v>77</v>
      </c>
      <c r="B5264">
        <v>8</v>
      </c>
      <c r="C5264" t="s">
        <v>5916</v>
      </c>
      <c r="D5264" s="7">
        <v>40713</v>
      </c>
      <c r="E5264" t="s">
        <v>4920</v>
      </c>
      <c r="F5264" t="s">
        <v>6640</v>
      </c>
      <c r="G5264" t="s">
        <v>4920</v>
      </c>
      <c r="H5264" t="s">
        <v>10</v>
      </c>
      <c r="I5264" t="s">
        <v>14</v>
      </c>
      <c r="K5264" t="s">
        <v>6650</v>
      </c>
      <c r="L5264" t="s">
        <v>6651</v>
      </c>
    </row>
    <row r="5265" spans="1:12" x14ac:dyDescent="0.25">
      <c r="A5265">
        <v>77</v>
      </c>
      <c r="B5265">
        <v>9</v>
      </c>
      <c r="C5265" t="s">
        <v>5916</v>
      </c>
      <c r="D5265" s="7">
        <v>40713</v>
      </c>
      <c r="E5265" t="s">
        <v>4920</v>
      </c>
      <c r="F5265" t="s">
        <v>6640</v>
      </c>
      <c r="G5265" t="s">
        <v>4920</v>
      </c>
      <c r="H5265" t="s">
        <v>17</v>
      </c>
      <c r="I5265" t="s">
        <v>18</v>
      </c>
      <c r="K5265" t="s">
        <v>6651</v>
      </c>
      <c r="L5265" t="s">
        <v>6652</v>
      </c>
    </row>
    <row r="5266" spans="1:12" x14ac:dyDescent="0.25">
      <c r="A5266">
        <v>77</v>
      </c>
      <c r="B5266">
        <v>10</v>
      </c>
      <c r="C5266" t="s">
        <v>5916</v>
      </c>
      <c r="D5266" s="7">
        <v>40713</v>
      </c>
      <c r="E5266" t="s">
        <v>4920</v>
      </c>
      <c r="F5266" t="s">
        <v>6640</v>
      </c>
      <c r="G5266" t="s">
        <v>4920</v>
      </c>
      <c r="H5266" t="s">
        <v>17</v>
      </c>
      <c r="I5266" t="s">
        <v>45</v>
      </c>
      <c r="K5266" t="s">
        <v>6652</v>
      </c>
      <c r="L5266" t="s">
        <v>6653</v>
      </c>
    </row>
    <row r="5267" spans="1:12" x14ac:dyDescent="0.25">
      <c r="A5267">
        <v>77</v>
      </c>
      <c r="B5267">
        <v>11</v>
      </c>
      <c r="C5267" t="s">
        <v>5916</v>
      </c>
      <c r="D5267" s="7">
        <v>40713</v>
      </c>
      <c r="E5267" t="s">
        <v>4920</v>
      </c>
      <c r="F5267" t="s">
        <v>6640</v>
      </c>
      <c r="G5267" t="s">
        <v>4920</v>
      </c>
      <c r="H5267" t="s">
        <v>24</v>
      </c>
      <c r="I5267" t="s">
        <v>10323</v>
      </c>
      <c r="K5267" t="s">
        <v>6654</v>
      </c>
      <c r="L5267" t="s">
        <v>6655</v>
      </c>
    </row>
    <row r="5268" spans="1:12" x14ac:dyDescent="0.25">
      <c r="A5268">
        <v>77</v>
      </c>
      <c r="B5268">
        <v>12</v>
      </c>
      <c r="C5268" t="s">
        <v>5916</v>
      </c>
      <c r="D5268" s="7">
        <v>40713</v>
      </c>
      <c r="E5268" t="s">
        <v>4920</v>
      </c>
      <c r="F5268" t="s">
        <v>6640</v>
      </c>
      <c r="G5268" t="s">
        <v>4920</v>
      </c>
      <c r="H5268" t="s">
        <v>10</v>
      </c>
      <c r="I5268" t="s">
        <v>2166</v>
      </c>
      <c r="K5268" t="s">
        <v>6656</v>
      </c>
      <c r="L5268" t="s">
        <v>6657</v>
      </c>
    </row>
    <row r="5269" spans="1:12" x14ac:dyDescent="0.25">
      <c r="A5269">
        <v>77</v>
      </c>
      <c r="B5269">
        <v>13</v>
      </c>
      <c r="C5269" t="s">
        <v>5916</v>
      </c>
      <c r="D5269" s="7">
        <v>40713</v>
      </c>
      <c r="E5269" t="s">
        <v>4920</v>
      </c>
      <c r="F5269" t="s">
        <v>6640</v>
      </c>
      <c r="G5269" t="s">
        <v>4920</v>
      </c>
      <c r="H5269" t="s">
        <v>10</v>
      </c>
      <c r="I5269" t="s">
        <v>11</v>
      </c>
      <c r="K5269" t="s">
        <v>6657</v>
      </c>
      <c r="L5269" t="s">
        <v>6658</v>
      </c>
    </row>
    <row r="5270" spans="1:12" x14ac:dyDescent="0.25">
      <c r="A5270">
        <v>77</v>
      </c>
      <c r="B5270">
        <v>14</v>
      </c>
      <c r="C5270" t="s">
        <v>5916</v>
      </c>
      <c r="D5270" s="7">
        <v>40713</v>
      </c>
      <c r="E5270" t="s">
        <v>4920</v>
      </c>
      <c r="F5270" t="s">
        <v>6640</v>
      </c>
      <c r="G5270" t="s">
        <v>4920</v>
      </c>
      <c r="H5270" t="s">
        <v>17</v>
      </c>
      <c r="I5270" t="s">
        <v>18</v>
      </c>
      <c r="K5270" t="s">
        <v>6658</v>
      </c>
      <c r="L5270" t="s">
        <v>6659</v>
      </c>
    </row>
    <row r="5271" spans="1:12" x14ac:dyDescent="0.25">
      <c r="A5271">
        <v>77</v>
      </c>
      <c r="B5271">
        <v>15</v>
      </c>
      <c r="C5271" t="s">
        <v>5916</v>
      </c>
      <c r="D5271" s="7">
        <v>40713</v>
      </c>
      <c r="E5271" t="s">
        <v>4920</v>
      </c>
      <c r="F5271" t="s">
        <v>6640</v>
      </c>
      <c r="G5271" t="s">
        <v>4920</v>
      </c>
      <c r="H5271" t="s">
        <v>17</v>
      </c>
      <c r="I5271" t="s">
        <v>45</v>
      </c>
      <c r="K5271" t="s">
        <v>6659</v>
      </c>
      <c r="L5271" t="s">
        <v>6660</v>
      </c>
    </row>
    <row r="5272" spans="1:12" x14ac:dyDescent="0.25">
      <c r="A5272">
        <v>77</v>
      </c>
      <c r="B5272">
        <v>16</v>
      </c>
      <c r="C5272" t="s">
        <v>5916</v>
      </c>
      <c r="D5272" s="7">
        <v>40713</v>
      </c>
      <c r="E5272" t="s">
        <v>4920</v>
      </c>
      <c r="F5272" t="s">
        <v>6640</v>
      </c>
      <c r="G5272" t="s">
        <v>4920</v>
      </c>
      <c r="H5272" t="s">
        <v>17</v>
      </c>
      <c r="I5272" t="s">
        <v>77</v>
      </c>
      <c r="K5272" t="s">
        <v>6660</v>
      </c>
      <c r="L5272" t="s">
        <v>6661</v>
      </c>
    </row>
    <row r="5273" spans="1:12" x14ac:dyDescent="0.25">
      <c r="A5273">
        <v>77</v>
      </c>
      <c r="B5273">
        <v>17</v>
      </c>
      <c r="C5273" t="s">
        <v>5916</v>
      </c>
      <c r="D5273" s="7">
        <v>40713</v>
      </c>
      <c r="E5273" t="s">
        <v>4920</v>
      </c>
      <c r="F5273" t="s">
        <v>6640</v>
      </c>
      <c r="G5273" t="s">
        <v>4920</v>
      </c>
      <c r="H5273" t="s">
        <v>24</v>
      </c>
      <c r="I5273" t="s">
        <v>303</v>
      </c>
      <c r="K5273" t="s">
        <v>6662</v>
      </c>
      <c r="L5273" t="s">
        <v>6663</v>
      </c>
    </row>
    <row r="5274" spans="1:12" x14ac:dyDescent="0.25">
      <c r="A5274">
        <v>77</v>
      </c>
      <c r="B5274">
        <v>18</v>
      </c>
      <c r="C5274" t="s">
        <v>5916</v>
      </c>
      <c r="D5274" s="7">
        <v>40713</v>
      </c>
      <c r="E5274" t="s">
        <v>4920</v>
      </c>
      <c r="F5274" t="s">
        <v>6640</v>
      </c>
      <c r="G5274" t="s">
        <v>4920</v>
      </c>
      <c r="H5274" t="s">
        <v>10</v>
      </c>
      <c r="I5274" t="s">
        <v>11</v>
      </c>
      <c r="K5274" t="s">
        <v>6663</v>
      </c>
      <c r="L5274" t="s">
        <v>6664</v>
      </c>
    </row>
    <row r="5275" spans="1:12" x14ac:dyDescent="0.25">
      <c r="A5275">
        <v>77</v>
      </c>
      <c r="B5275">
        <v>19</v>
      </c>
      <c r="C5275" t="s">
        <v>5916</v>
      </c>
      <c r="D5275" s="7">
        <v>40713</v>
      </c>
      <c r="E5275" t="s">
        <v>4920</v>
      </c>
      <c r="F5275" t="s">
        <v>6640</v>
      </c>
      <c r="G5275" t="s">
        <v>4920</v>
      </c>
      <c r="H5275" t="s">
        <v>17</v>
      </c>
      <c r="I5275" t="s">
        <v>48</v>
      </c>
      <c r="K5275" t="s">
        <v>6664</v>
      </c>
      <c r="L5275" t="s">
        <v>6665</v>
      </c>
    </row>
    <row r="5276" spans="1:12" x14ac:dyDescent="0.25">
      <c r="A5276">
        <v>77</v>
      </c>
      <c r="B5276">
        <v>20</v>
      </c>
      <c r="C5276" t="s">
        <v>5916</v>
      </c>
      <c r="D5276" s="7">
        <v>40713</v>
      </c>
      <c r="E5276" t="s">
        <v>4920</v>
      </c>
      <c r="F5276" t="s">
        <v>6640</v>
      </c>
      <c r="G5276" t="s">
        <v>4920</v>
      </c>
      <c r="H5276" t="s">
        <v>17</v>
      </c>
      <c r="I5276" t="s">
        <v>77</v>
      </c>
      <c r="K5276" t="s">
        <v>6665</v>
      </c>
      <c r="L5276" t="s">
        <v>6666</v>
      </c>
    </row>
    <row r="5277" spans="1:12" x14ac:dyDescent="0.25">
      <c r="A5277">
        <v>77</v>
      </c>
      <c r="B5277">
        <v>21</v>
      </c>
      <c r="C5277" t="s">
        <v>5916</v>
      </c>
      <c r="D5277" s="7">
        <v>40713</v>
      </c>
      <c r="E5277" t="s">
        <v>4920</v>
      </c>
      <c r="F5277" t="s">
        <v>6640</v>
      </c>
      <c r="G5277" t="s">
        <v>4920</v>
      </c>
      <c r="H5277" t="s">
        <v>24</v>
      </c>
      <c r="I5277" t="s">
        <v>39</v>
      </c>
      <c r="K5277" t="s">
        <v>6667</v>
      </c>
      <c r="L5277" t="s">
        <v>6668</v>
      </c>
    </row>
    <row r="5278" spans="1:12" x14ac:dyDescent="0.25">
      <c r="A5278">
        <v>77</v>
      </c>
      <c r="B5278">
        <v>22</v>
      </c>
      <c r="C5278" t="s">
        <v>5916</v>
      </c>
      <c r="D5278" s="7">
        <v>40713</v>
      </c>
      <c r="E5278" t="s">
        <v>4920</v>
      </c>
      <c r="F5278" t="s">
        <v>6640</v>
      </c>
      <c r="G5278" t="s">
        <v>4920</v>
      </c>
      <c r="H5278" t="s">
        <v>10</v>
      </c>
      <c r="I5278" t="s">
        <v>113</v>
      </c>
      <c r="K5278" t="s">
        <v>6669</v>
      </c>
      <c r="L5278" t="s">
        <v>6670</v>
      </c>
    </row>
    <row r="5279" spans="1:12" x14ac:dyDescent="0.25">
      <c r="A5279">
        <v>77</v>
      </c>
      <c r="B5279">
        <v>23</v>
      </c>
      <c r="C5279" t="s">
        <v>5916</v>
      </c>
      <c r="D5279" s="7">
        <v>40713</v>
      </c>
      <c r="E5279" t="s">
        <v>4920</v>
      </c>
      <c r="F5279" t="s">
        <v>6640</v>
      </c>
      <c r="G5279" t="s">
        <v>4920</v>
      </c>
      <c r="H5279" t="s">
        <v>10</v>
      </c>
      <c r="I5279" t="s">
        <v>11</v>
      </c>
      <c r="K5279" t="s">
        <v>6670</v>
      </c>
      <c r="L5279" t="s">
        <v>6671</v>
      </c>
    </row>
    <row r="5280" spans="1:12" x14ac:dyDescent="0.25">
      <c r="A5280">
        <v>77</v>
      </c>
      <c r="B5280">
        <v>24</v>
      </c>
      <c r="C5280" t="s">
        <v>5916</v>
      </c>
      <c r="D5280" s="7">
        <v>40713</v>
      </c>
      <c r="E5280" t="s">
        <v>4920</v>
      </c>
      <c r="F5280" t="s">
        <v>6640</v>
      </c>
      <c r="G5280" t="s">
        <v>4920</v>
      </c>
      <c r="H5280" t="s">
        <v>10</v>
      </c>
      <c r="I5280" t="s">
        <v>14</v>
      </c>
      <c r="K5280" t="s">
        <v>6671</v>
      </c>
      <c r="L5280" t="s">
        <v>6672</v>
      </c>
    </row>
    <row r="5281" spans="1:14" x14ac:dyDescent="0.25">
      <c r="A5281">
        <v>77</v>
      </c>
      <c r="B5281">
        <v>25</v>
      </c>
      <c r="C5281" t="s">
        <v>5916</v>
      </c>
      <c r="D5281" s="7">
        <v>40713</v>
      </c>
      <c r="E5281" t="s">
        <v>4920</v>
      </c>
      <c r="F5281" t="s">
        <v>6640</v>
      </c>
      <c r="G5281" t="s">
        <v>4920</v>
      </c>
      <c r="H5281" t="s">
        <v>17</v>
      </c>
      <c r="I5281" t="s">
        <v>101</v>
      </c>
      <c r="K5281" t="s">
        <v>6672</v>
      </c>
      <c r="L5281" t="s">
        <v>6673</v>
      </c>
    </row>
    <row r="5282" spans="1:14" x14ac:dyDescent="0.25">
      <c r="A5282">
        <v>77</v>
      </c>
      <c r="B5282">
        <v>26</v>
      </c>
      <c r="C5282" t="s">
        <v>5916</v>
      </c>
      <c r="D5282" s="7">
        <v>40713</v>
      </c>
      <c r="E5282" t="s">
        <v>4920</v>
      </c>
      <c r="F5282" t="s">
        <v>6640</v>
      </c>
      <c r="G5282" t="s">
        <v>4920</v>
      </c>
      <c r="H5282" t="s">
        <v>53</v>
      </c>
      <c r="I5282" t="s">
        <v>2296</v>
      </c>
      <c r="J5282" t="s">
        <v>92</v>
      </c>
      <c r="K5282" t="s">
        <v>6673</v>
      </c>
      <c r="L5282" t="s">
        <v>6674</v>
      </c>
      <c r="N5282">
        <v>4</v>
      </c>
    </row>
    <row r="5283" spans="1:14" x14ac:dyDescent="0.25">
      <c r="A5283">
        <v>77</v>
      </c>
      <c r="B5283">
        <v>27</v>
      </c>
      <c r="C5283" t="s">
        <v>5916</v>
      </c>
      <c r="D5283" s="7">
        <v>40713</v>
      </c>
      <c r="E5283" t="s">
        <v>4920</v>
      </c>
      <c r="F5283" t="s">
        <v>6640</v>
      </c>
      <c r="G5283" t="s">
        <v>4920</v>
      </c>
      <c r="H5283" t="s">
        <v>17</v>
      </c>
      <c r="I5283" t="s">
        <v>77</v>
      </c>
      <c r="K5283" t="s">
        <v>6674</v>
      </c>
      <c r="L5283" t="s">
        <v>6675</v>
      </c>
    </row>
    <row r="5284" spans="1:14" x14ac:dyDescent="0.25">
      <c r="A5284">
        <v>77</v>
      </c>
      <c r="B5284">
        <v>28</v>
      </c>
      <c r="C5284" t="s">
        <v>5916</v>
      </c>
      <c r="D5284" s="7">
        <v>40713</v>
      </c>
      <c r="E5284" t="s">
        <v>4920</v>
      </c>
      <c r="F5284" t="s">
        <v>6640</v>
      </c>
      <c r="G5284" t="s">
        <v>4920</v>
      </c>
      <c r="H5284" t="s">
        <v>33</v>
      </c>
      <c r="I5284" t="s">
        <v>123</v>
      </c>
      <c r="K5284" t="s">
        <v>6675</v>
      </c>
      <c r="L5284" t="s">
        <v>6675</v>
      </c>
    </row>
    <row r="5285" spans="1:14" x14ac:dyDescent="0.25">
      <c r="A5285">
        <v>77</v>
      </c>
      <c r="B5285">
        <v>29</v>
      </c>
      <c r="C5285" t="s">
        <v>5916</v>
      </c>
      <c r="D5285" s="7">
        <v>40713</v>
      </c>
      <c r="E5285" t="s">
        <v>4920</v>
      </c>
      <c r="F5285" t="s">
        <v>6640</v>
      </c>
      <c r="G5285" t="s">
        <v>4920</v>
      </c>
      <c r="H5285" t="s">
        <v>53</v>
      </c>
      <c r="I5285" t="s">
        <v>456</v>
      </c>
      <c r="J5285" t="s">
        <v>92</v>
      </c>
      <c r="K5285" t="s">
        <v>6675</v>
      </c>
      <c r="L5285" t="s">
        <v>6676</v>
      </c>
      <c r="N5285">
        <v>2</v>
      </c>
    </row>
    <row r="5286" spans="1:14" x14ac:dyDescent="0.25">
      <c r="A5286">
        <v>77</v>
      </c>
      <c r="B5286">
        <v>30</v>
      </c>
      <c r="C5286" t="s">
        <v>5916</v>
      </c>
      <c r="D5286" s="7">
        <v>40713</v>
      </c>
      <c r="E5286" t="s">
        <v>4920</v>
      </c>
      <c r="F5286" t="s">
        <v>6640</v>
      </c>
      <c r="G5286" t="s">
        <v>4920</v>
      </c>
      <c r="H5286" t="s">
        <v>24</v>
      </c>
      <c r="I5286" t="s">
        <v>10323</v>
      </c>
      <c r="K5286" t="s">
        <v>6676</v>
      </c>
      <c r="L5286" t="s">
        <v>6677</v>
      </c>
    </row>
    <row r="5287" spans="1:14" x14ac:dyDescent="0.25">
      <c r="A5287">
        <v>77</v>
      </c>
      <c r="B5287">
        <v>31</v>
      </c>
      <c r="C5287" t="s">
        <v>5916</v>
      </c>
      <c r="D5287" s="7">
        <v>40713</v>
      </c>
      <c r="E5287" t="s">
        <v>4920</v>
      </c>
      <c r="F5287" t="s">
        <v>6640</v>
      </c>
      <c r="G5287" t="s">
        <v>4920</v>
      </c>
      <c r="H5287" t="s">
        <v>10</v>
      </c>
      <c r="I5287" t="s">
        <v>113</v>
      </c>
      <c r="K5287" t="s">
        <v>6677</v>
      </c>
      <c r="L5287" t="s">
        <v>6678</v>
      </c>
    </row>
    <row r="5288" spans="1:14" x14ac:dyDescent="0.25">
      <c r="A5288">
        <v>77</v>
      </c>
      <c r="B5288">
        <v>32</v>
      </c>
      <c r="C5288" t="s">
        <v>5916</v>
      </c>
      <c r="D5288" s="7">
        <v>40713</v>
      </c>
      <c r="E5288" t="s">
        <v>4920</v>
      </c>
      <c r="F5288" t="s">
        <v>6640</v>
      </c>
      <c r="G5288" t="s">
        <v>4920</v>
      </c>
      <c r="H5288" t="s">
        <v>10</v>
      </c>
      <c r="I5288" t="s">
        <v>11</v>
      </c>
      <c r="K5288" t="s">
        <v>6678</v>
      </c>
      <c r="L5288" t="s">
        <v>6679</v>
      </c>
    </row>
    <row r="5289" spans="1:14" x14ac:dyDescent="0.25">
      <c r="A5289">
        <v>77</v>
      </c>
      <c r="B5289">
        <v>33</v>
      </c>
      <c r="C5289" t="s">
        <v>5916</v>
      </c>
      <c r="D5289" s="7">
        <v>40713</v>
      </c>
      <c r="E5289" t="s">
        <v>4920</v>
      </c>
      <c r="F5289" t="s">
        <v>6640</v>
      </c>
      <c r="G5289" t="s">
        <v>4920</v>
      </c>
      <c r="H5289" t="s">
        <v>10</v>
      </c>
      <c r="I5289" t="s">
        <v>14</v>
      </c>
      <c r="K5289" t="s">
        <v>6680</v>
      </c>
      <c r="L5289" t="s">
        <v>6681</v>
      </c>
    </row>
    <row r="5290" spans="1:14" x14ac:dyDescent="0.25">
      <c r="A5290">
        <v>77</v>
      </c>
      <c r="B5290">
        <v>34</v>
      </c>
      <c r="C5290" t="s">
        <v>5916</v>
      </c>
      <c r="D5290" s="7">
        <v>40713</v>
      </c>
      <c r="E5290" t="s">
        <v>4920</v>
      </c>
      <c r="F5290" t="s">
        <v>6640</v>
      </c>
      <c r="G5290" t="s">
        <v>4920</v>
      </c>
      <c r="H5290" t="s">
        <v>17</v>
      </c>
      <c r="I5290" t="s">
        <v>154</v>
      </c>
      <c r="K5290" t="s">
        <v>6682</v>
      </c>
      <c r="L5290" t="s">
        <v>6683</v>
      </c>
    </row>
    <row r="5291" spans="1:14" x14ac:dyDescent="0.25">
      <c r="A5291">
        <v>77</v>
      </c>
      <c r="B5291">
        <v>35</v>
      </c>
      <c r="C5291" t="s">
        <v>5916</v>
      </c>
      <c r="D5291" s="7">
        <v>40713</v>
      </c>
      <c r="E5291" t="s">
        <v>4920</v>
      </c>
      <c r="F5291" t="s">
        <v>6640</v>
      </c>
      <c r="G5291" t="s">
        <v>4920</v>
      </c>
      <c r="H5291" t="s">
        <v>17</v>
      </c>
      <c r="I5291" t="s">
        <v>101</v>
      </c>
      <c r="K5291" t="s">
        <v>6683</v>
      </c>
      <c r="L5291" t="s">
        <v>6684</v>
      </c>
    </row>
    <row r="5292" spans="1:14" x14ac:dyDescent="0.25">
      <c r="A5292">
        <v>77</v>
      </c>
      <c r="B5292">
        <v>36</v>
      </c>
      <c r="C5292" t="s">
        <v>5916</v>
      </c>
      <c r="D5292" s="7">
        <v>40713</v>
      </c>
      <c r="E5292" t="s">
        <v>4920</v>
      </c>
      <c r="F5292" t="s">
        <v>6640</v>
      </c>
      <c r="G5292" t="s">
        <v>4920</v>
      </c>
      <c r="H5292" t="s">
        <v>21</v>
      </c>
      <c r="I5292" t="s">
        <v>334</v>
      </c>
      <c r="K5292" t="s">
        <v>6684</v>
      </c>
      <c r="L5292" t="s">
        <v>6685</v>
      </c>
    </row>
    <row r="5293" spans="1:14" x14ac:dyDescent="0.25">
      <c r="A5293">
        <v>77</v>
      </c>
      <c r="B5293">
        <v>37</v>
      </c>
      <c r="C5293" t="s">
        <v>5916</v>
      </c>
      <c r="D5293" s="7">
        <v>40713</v>
      </c>
      <c r="E5293" t="s">
        <v>4920</v>
      </c>
      <c r="F5293" t="s">
        <v>6640</v>
      </c>
      <c r="G5293" t="s">
        <v>4920</v>
      </c>
      <c r="H5293" t="s">
        <v>24</v>
      </c>
      <c r="I5293" t="s">
        <v>10323</v>
      </c>
      <c r="K5293" t="s">
        <v>6686</v>
      </c>
      <c r="L5293" t="s">
        <v>6687</v>
      </c>
    </row>
    <row r="5294" spans="1:14" x14ac:dyDescent="0.25">
      <c r="A5294">
        <v>77</v>
      </c>
      <c r="B5294">
        <v>38</v>
      </c>
      <c r="C5294" t="s">
        <v>5916</v>
      </c>
      <c r="D5294" s="7">
        <v>40713</v>
      </c>
      <c r="E5294" t="s">
        <v>4920</v>
      </c>
      <c r="F5294" t="s">
        <v>6640</v>
      </c>
      <c r="G5294" t="s">
        <v>4920</v>
      </c>
      <c r="H5294" t="s">
        <v>10</v>
      </c>
      <c r="I5294" t="s">
        <v>11</v>
      </c>
      <c r="K5294" t="s">
        <v>6688</v>
      </c>
      <c r="L5294" t="s">
        <v>6689</v>
      </c>
    </row>
    <row r="5295" spans="1:14" x14ac:dyDescent="0.25">
      <c r="A5295">
        <v>77</v>
      </c>
      <c r="B5295">
        <v>39</v>
      </c>
      <c r="C5295" t="s">
        <v>5916</v>
      </c>
      <c r="D5295" s="7">
        <v>40713</v>
      </c>
      <c r="E5295" t="s">
        <v>4920</v>
      </c>
      <c r="F5295" t="s">
        <v>6640</v>
      </c>
      <c r="G5295" t="s">
        <v>4920</v>
      </c>
      <c r="H5295" t="s">
        <v>10</v>
      </c>
      <c r="I5295" t="s">
        <v>14</v>
      </c>
      <c r="K5295" t="s">
        <v>6690</v>
      </c>
      <c r="L5295" t="s">
        <v>6691</v>
      </c>
    </row>
    <row r="5296" spans="1:14" x14ac:dyDescent="0.25">
      <c r="A5296">
        <v>77</v>
      </c>
      <c r="B5296">
        <v>40</v>
      </c>
      <c r="C5296" t="s">
        <v>5916</v>
      </c>
      <c r="D5296" s="7">
        <v>40713</v>
      </c>
      <c r="E5296" t="s">
        <v>4920</v>
      </c>
      <c r="F5296" t="s">
        <v>6640</v>
      </c>
      <c r="G5296" t="s">
        <v>4920</v>
      </c>
      <c r="H5296" t="s">
        <v>21</v>
      </c>
      <c r="I5296" t="s">
        <v>334</v>
      </c>
      <c r="K5296" t="s">
        <v>6691</v>
      </c>
      <c r="L5296" t="s">
        <v>6692</v>
      </c>
    </row>
    <row r="5297" spans="1:14" x14ac:dyDescent="0.25">
      <c r="A5297">
        <v>77</v>
      </c>
      <c r="B5297">
        <v>41</v>
      </c>
      <c r="C5297" t="s">
        <v>5916</v>
      </c>
      <c r="D5297" s="7">
        <v>40713</v>
      </c>
      <c r="E5297" t="s">
        <v>4920</v>
      </c>
      <c r="F5297" t="s">
        <v>6640</v>
      </c>
      <c r="G5297" t="s">
        <v>4920</v>
      </c>
      <c r="H5297" t="s">
        <v>24</v>
      </c>
      <c r="I5297" t="s">
        <v>10323</v>
      </c>
      <c r="K5297" t="s">
        <v>6693</v>
      </c>
      <c r="L5297" t="s">
        <v>6694</v>
      </c>
    </row>
    <row r="5298" spans="1:14" x14ac:dyDescent="0.25">
      <c r="A5298">
        <v>77</v>
      </c>
      <c r="B5298">
        <v>42</v>
      </c>
      <c r="C5298" t="s">
        <v>5916</v>
      </c>
      <c r="D5298" s="7">
        <v>40713</v>
      </c>
      <c r="E5298" t="s">
        <v>4920</v>
      </c>
      <c r="F5298" t="s">
        <v>6640</v>
      </c>
      <c r="G5298" t="s">
        <v>4920</v>
      </c>
      <c r="H5298" t="s">
        <v>10</v>
      </c>
      <c r="I5298" t="s">
        <v>11</v>
      </c>
      <c r="K5298" t="s">
        <v>6695</v>
      </c>
      <c r="L5298" t="s">
        <v>6696</v>
      </c>
    </row>
    <row r="5299" spans="1:14" x14ac:dyDescent="0.25">
      <c r="A5299">
        <v>77</v>
      </c>
      <c r="B5299">
        <v>43</v>
      </c>
      <c r="C5299" t="s">
        <v>5916</v>
      </c>
      <c r="D5299" s="7">
        <v>40713</v>
      </c>
      <c r="E5299" t="s">
        <v>4920</v>
      </c>
      <c r="F5299" t="s">
        <v>6640</v>
      </c>
      <c r="G5299" t="s">
        <v>4920</v>
      </c>
      <c r="H5299" t="s">
        <v>17</v>
      </c>
      <c r="I5299" t="s">
        <v>18</v>
      </c>
      <c r="K5299" t="s">
        <v>6697</v>
      </c>
      <c r="L5299" t="s">
        <v>6698</v>
      </c>
    </row>
    <row r="5300" spans="1:14" x14ac:dyDescent="0.25">
      <c r="A5300">
        <v>77</v>
      </c>
      <c r="B5300">
        <v>44</v>
      </c>
      <c r="C5300" t="s">
        <v>5916</v>
      </c>
      <c r="D5300" s="7">
        <v>40713</v>
      </c>
      <c r="E5300" t="s">
        <v>4920</v>
      </c>
      <c r="F5300" t="s">
        <v>6640</v>
      </c>
      <c r="G5300" t="s">
        <v>4920</v>
      </c>
      <c r="H5300" t="s">
        <v>24</v>
      </c>
      <c r="I5300" t="s">
        <v>165</v>
      </c>
      <c r="K5300" t="s">
        <v>6698</v>
      </c>
      <c r="L5300" t="s">
        <v>6699</v>
      </c>
    </row>
    <row r="5301" spans="1:14" x14ac:dyDescent="0.25">
      <c r="A5301">
        <v>77</v>
      </c>
      <c r="B5301">
        <v>45</v>
      </c>
      <c r="C5301" t="s">
        <v>5916</v>
      </c>
      <c r="D5301" s="7">
        <v>40713</v>
      </c>
      <c r="E5301" t="s">
        <v>4920</v>
      </c>
      <c r="F5301" t="s">
        <v>6640</v>
      </c>
      <c r="G5301" t="s">
        <v>4920</v>
      </c>
      <c r="H5301" t="s">
        <v>10</v>
      </c>
      <c r="I5301" t="s">
        <v>113</v>
      </c>
      <c r="K5301" t="s">
        <v>6699</v>
      </c>
      <c r="L5301" t="s">
        <v>6700</v>
      </c>
    </row>
    <row r="5302" spans="1:14" x14ac:dyDescent="0.25">
      <c r="A5302">
        <v>77</v>
      </c>
      <c r="B5302">
        <v>46</v>
      </c>
      <c r="C5302" t="s">
        <v>5916</v>
      </c>
      <c r="D5302" s="7">
        <v>40713</v>
      </c>
      <c r="E5302" t="s">
        <v>4920</v>
      </c>
      <c r="F5302" t="s">
        <v>6640</v>
      </c>
      <c r="G5302" t="s">
        <v>4920</v>
      </c>
      <c r="H5302" t="s">
        <v>10</v>
      </c>
      <c r="I5302" t="s">
        <v>11</v>
      </c>
      <c r="K5302" t="s">
        <v>6700</v>
      </c>
      <c r="L5302" t="s">
        <v>6701</v>
      </c>
    </row>
    <row r="5303" spans="1:14" x14ac:dyDescent="0.25">
      <c r="A5303">
        <v>77</v>
      </c>
      <c r="B5303">
        <v>47</v>
      </c>
      <c r="C5303" t="s">
        <v>5916</v>
      </c>
      <c r="D5303" s="7">
        <v>40713</v>
      </c>
      <c r="E5303" t="s">
        <v>4920</v>
      </c>
      <c r="F5303" t="s">
        <v>6640</v>
      </c>
      <c r="G5303" t="s">
        <v>4920</v>
      </c>
      <c r="H5303" t="s">
        <v>17</v>
      </c>
      <c r="I5303" t="s">
        <v>18</v>
      </c>
      <c r="K5303" t="s">
        <v>6701</v>
      </c>
      <c r="L5303" t="s">
        <v>6702</v>
      </c>
    </row>
    <row r="5304" spans="1:14" x14ac:dyDescent="0.25">
      <c r="A5304">
        <v>77</v>
      </c>
      <c r="B5304">
        <v>48</v>
      </c>
      <c r="C5304" t="s">
        <v>5916</v>
      </c>
      <c r="D5304" s="7">
        <v>40713</v>
      </c>
      <c r="E5304" t="s">
        <v>4920</v>
      </c>
      <c r="F5304" t="s">
        <v>6640</v>
      </c>
      <c r="G5304" t="s">
        <v>4920</v>
      </c>
      <c r="H5304" t="s">
        <v>17</v>
      </c>
      <c r="I5304" t="s">
        <v>18</v>
      </c>
      <c r="K5304" t="s">
        <v>6702</v>
      </c>
      <c r="L5304" t="s">
        <v>6703</v>
      </c>
    </row>
    <row r="5305" spans="1:14" x14ac:dyDescent="0.25">
      <c r="A5305">
        <v>77</v>
      </c>
      <c r="B5305">
        <v>49</v>
      </c>
      <c r="C5305" t="s">
        <v>5916</v>
      </c>
      <c r="D5305" s="7">
        <v>40713</v>
      </c>
      <c r="E5305" t="s">
        <v>4920</v>
      </c>
      <c r="F5305" t="s">
        <v>6640</v>
      </c>
      <c r="G5305" t="s">
        <v>4920</v>
      </c>
      <c r="H5305" t="s">
        <v>17</v>
      </c>
      <c r="I5305" t="s">
        <v>101</v>
      </c>
      <c r="K5305" t="s">
        <v>6704</v>
      </c>
      <c r="L5305" t="s">
        <v>6705</v>
      </c>
    </row>
    <row r="5306" spans="1:14" x14ac:dyDescent="0.25">
      <c r="A5306">
        <v>77</v>
      </c>
      <c r="B5306">
        <v>50</v>
      </c>
      <c r="C5306" t="s">
        <v>5916</v>
      </c>
      <c r="D5306" s="7">
        <v>40713</v>
      </c>
      <c r="E5306" t="s">
        <v>4920</v>
      </c>
      <c r="F5306" t="s">
        <v>6640</v>
      </c>
      <c r="G5306" t="s">
        <v>4920</v>
      </c>
      <c r="H5306" t="s">
        <v>17</v>
      </c>
      <c r="I5306" t="s">
        <v>10282</v>
      </c>
      <c r="K5306" t="s">
        <v>6705</v>
      </c>
      <c r="L5306" t="s">
        <v>6706</v>
      </c>
    </row>
    <row r="5307" spans="1:14" x14ac:dyDescent="0.25">
      <c r="A5307">
        <v>77</v>
      </c>
      <c r="B5307">
        <v>51</v>
      </c>
      <c r="C5307" t="s">
        <v>5916</v>
      </c>
      <c r="D5307" s="7">
        <v>40713</v>
      </c>
      <c r="E5307" t="s">
        <v>4920</v>
      </c>
      <c r="F5307" t="s">
        <v>6640</v>
      </c>
      <c r="G5307" t="s">
        <v>4920</v>
      </c>
      <c r="H5307" t="s">
        <v>53</v>
      </c>
      <c r="I5307" t="s">
        <v>2296</v>
      </c>
      <c r="J5307" t="s">
        <v>92</v>
      </c>
      <c r="K5307" t="s">
        <v>6706</v>
      </c>
      <c r="L5307" t="s">
        <v>6707</v>
      </c>
      <c r="N5307">
        <v>4</v>
      </c>
    </row>
    <row r="5308" spans="1:14" x14ac:dyDescent="0.25">
      <c r="A5308">
        <v>77</v>
      </c>
      <c r="B5308">
        <v>52</v>
      </c>
      <c r="C5308" t="s">
        <v>5916</v>
      </c>
      <c r="D5308" s="7">
        <v>40713</v>
      </c>
      <c r="E5308" t="s">
        <v>4920</v>
      </c>
      <c r="F5308" t="s">
        <v>6640</v>
      </c>
      <c r="G5308" t="s">
        <v>4920</v>
      </c>
      <c r="H5308" t="s">
        <v>24</v>
      </c>
      <c r="I5308" t="s">
        <v>10323</v>
      </c>
      <c r="K5308" t="s">
        <v>6708</v>
      </c>
      <c r="L5308" t="s">
        <v>6709</v>
      </c>
    </row>
    <row r="5309" spans="1:14" x14ac:dyDescent="0.25">
      <c r="A5309">
        <v>77</v>
      </c>
      <c r="B5309">
        <v>53</v>
      </c>
      <c r="C5309" t="s">
        <v>5916</v>
      </c>
      <c r="D5309" s="7">
        <v>40713</v>
      </c>
      <c r="E5309" t="s">
        <v>4920</v>
      </c>
      <c r="F5309" t="s">
        <v>6640</v>
      </c>
      <c r="G5309" t="s">
        <v>4920</v>
      </c>
      <c r="H5309" t="s">
        <v>10</v>
      </c>
      <c r="I5309" t="s">
        <v>11</v>
      </c>
      <c r="K5309" t="s">
        <v>6709</v>
      </c>
      <c r="L5309" t="s">
        <v>6710</v>
      </c>
    </row>
    <row r="5310" spans="1:14" x14ac:dyDescent="0.25">
      <c r="A5310">
        <v>77</v>
      </c>
      <c r="B5310">
        <v>54</v>
      </c>
      <c r="C5310" t="s">
        <v>5916</v>
      </c>
      <c r="D5310" s="7">
        <v>40713</v>
      </c>
      <c r="E5310" t="s">
        <v>4920</v>
      </c>
      <c r="F5310" t="s">
        <v>6640</v>
      </c>
      <c r="G5310" t="s">
        <v>4920</v>
      </c>
      <c r="H5310" t="s">
        <v>17</v>
      </c>
      <c r="I5310" t="s">
        <v>77</v>
      </c>
      <c r="K5310" t="s">
        <v>6711</v>
      </c>
      <c r="L5310" t="s">
        <v>6712</v>
      </c>
    </row>
    <row r="5311" spans="1:14" x14ac:dyDescent="0.25">
      <c r="A5311">
        <v>77</v>
      </c>
      <c r="B5311">
        <v>55</v>
      </c>
      <c r="C5311" t="s">
        <v>5916</v>
      </c>
      <c r="D5311" s="7">
        <v>40713</v>
      </c>
      <c r="E5311" t="s">
        <v>4920</v>
      </c>
      <c r="F5311" t="s">
        <v>6640</v>
      </c>
      <c r="G5311" t="s">
        <v>4920</v>
      </c>
      <c r="H5311" t="s">
        <v>21</v>
      </c>
      <c r="I5311" t="s">
        <v>334</v>
      </c>
      <c r="K5311" t="s">
        <v>6712</v>
      </c>
      <c r="L5311" t="s">
        <v>6713</v>
      </c>
    </row>
    <row r="5312" spans="1:14" x14ac:dyDescent="0.25">
      <c r="A5312">
        <v>77</v>
      </c>
      <c r="B5312">
        <v>56</v>
      </c>
      <c r="C5312" t="s">
        <v>5916</v>
      </c>
      <c r="D5312" s="7">
        <v>40713</v>
      </c>
      <c r="E5312" t="s">
        <v>4920</v>
      </c>
      <c r="F5312" t="s">
        <v>6640</v>
      </c>
      <c r="G5312" t="s">
        <v>4920</v>
      </c>
      <c r="H5312" t="s">
        <v>24</v>
      </c>
      <c r="I5312" t="s">
        <v>10323</v>
      </c>
      <c r="K5312" t="s">
        <v>6714</v>
      </c>
      <c r="L5312" t="s">
        <v>6164</v>
      </c>
    </row>
    <row r="5313" spans="1:14" x14ac:dyDescent="0.25">
      <c r="A5313">
        <v>77</v>
      </c>
      <c r="B5313">
        <v>57</v>
      </c>
      <c r="C5313" t="s">
        <v>5916</v>
      </c>
      <c r="D5313" s="7">
        <v>40713</v>
      </c>
      <c r="E5313" t="s">
        <v>4920</v>
      </c>
      <c r="F5313" t="s">
        <v>6640</v>
      </c>
      <c r="G5313" t="s">
        <v>4920</v>
      </c>
      <c r="H5313" t="s">
        <v>10</v>
      </c>
      <c r="I5313" t="s">
        <v>11</v>
      </c>
      <c r="K5313" t="s">
        <v>6715</v>
      </c>
      <c r="L5313" t="s">
        <v>6716</v>
      </c>
    </row>
    <row r="5314" spans="1:14" x14ac:dyDescent="0.25">
      <c r="A5314">
        <v>77</v>
      </c>
      <c r="B5314">
        <v>58</v>
      </c>
      <c r="C5314" t="s">
        <v>5916</v>
      </c>
      <c r="D5314" s="7">
        <v>40713</v>
      </c>
      <c r="E5314" t="s">
        <v>4920</v>
      </c>
      <c r="F5314" t="s">
        <v>6640</v>
      </c>
      <c r="G5314" t="s">
        <v>4920</v>
      </c>
      <c r="H5314" t="s">
        <v>17</v>
      </c>
      <c r="I5314" t="s">
        <v>120</v>
      </c>
      <c r="K5314" t="s">
        <v>6717</v>
      </c>
      <c r="L5314" t="s">
        <v>6718</v>
      </c>
    </row>
    <row r="5315" spans="1:14" x14ac:dyDescent="0.25">
      <c r="A5315">
        <v>77</v>
      </c>
      <c r="B5315">
        <v>59</v>
      </c>
      <c r="C5315" t="s">
        <v>5916</v>
      </c>
      <c r="D5315" s="7">
        <v>40713</v>
      </c>
      <c r="E5315" t="s">
        <v>4920</v>
      </c>
      <c r="F5315" t="s">
        <v>6640</v>
      </c>
      <c r="G5315" t="s">
        <v>4920</v>
      </c>
      <c r="H5315" t="s">
        <v>17</v>
      </c>
      <c r="I5315" t="s">
        <v>77</v>
      </c>
      <c r="K5315" t="s">
        <v>6718</v>
      </c>
      <c r="L5315" t="s">
        <v>6719</v>
      </c>
    </row>
    <row r="5316" spans="1:14" x14ac:dyDescent="0.25">
      <c r="A5316">
        <v>77</v>
      </c>
      <c r="B5316">
        <v>60</v>
      </c>
      <c r="C5316" t="s">
        <v>5916</v>
      </c>
      <c r="D5316" s="7">
        <v>40713</v>
      </c>
      <c r="E5316" t="s">
        <v>4920</v>
      </c>
      <c r="F5316" t="s">
        <v>6640</v>
      </c>
      <c r="G5316" t="s">
        <v>4920</v>
      </c>
      <c r="H5316" t="s">
        <v>53</v>
      </c>
      <c r="I5316" t="s">
        <v>124</v>
      </c>
      <c r="J5316" t="s">
        <v>80</v>
      </c>
      <c r="K5316" t="s">
        <v>6719</v>
      </c>
      <c r="L5316" t="s">
        <v>6720</v>
      </c>
      <c r="N5316">
        <v>7</v>
      </c>
    </row>
    <row r="5317" spans="1:14" x14ac:dyDescent="0.25">
      <c r="A5317">
        <v>77</v>
      </c>
      <c r="B5317">
        <v>61</v>
      </c>
      <c r="C5317" t="s">
        <v>5916</v>
      </c>
      <c r="D5317" s="7">
        <v>40713</v>
      </c>
      <c r="E5317" t="s">
        <v>4920</v>
      </c>
      <c r="F5317" t="s">
        <v>6640</v>
      </c>
      <c r="G5317" t="s">
        <v>4920</v>
      </c>
      <c r="H5317" t="s">
        <v>21</v>
      </c>
      <c r="I5317" t="s">
        <v>334</v>
      </c>
      <c r="K5317" t="s">
        <v>6720</v>
      </c>
      <c r="L5317" t="s">
        <v>6721</v>
      </c>
    </row>
    <row r="5318" spans="1:14" x14ac:dyDescent="0.25">
      <c r="A5318">
        <v>77</v>
      </c>
      <c r="B5318">
        <v>62</v>
      </c>
      <c r="C5318" t="s">
        <v>5916</v>
      </c>
      <c r="D5318" s="7">
        <v>40713</v>
      </c>
      <c r="E5318" t="s">
        <v>4920</v>
      </c>
      <c r="F5318" t="s">
        <v>6640</v>
      </c>
      <c r="G5318" t="s">
        <v>4920</v>
      </c>
      <c r="H5318" t="s">
        <v>24</v>
      </c>
      <c r="I5318" t="s">
        <v>10323</v>
      </c>
      <c r="K5318" t="s">
        <v>6722</v>
      </c>
      <c r="L5318" t="s">
        <v>6723</v>
      </c>
    </row>
    <row r="5319" spans="1:14" x14ac:dyDescent="0.25">
      <c r="A5319">
        <v>77</v>
      </c>
      <c r="B5319">
        <v>63</v>
      </c>
      <c r="C5319" t="s">
        <v>5916</v>
      </c>
      <c r="D5319" s="7">
        <v>40713</v>
      </c>
      <c r="E5319" t="s">
        <v>4920</v>
      </c>
      <c r="F5319" t="s">
        <v>6640</v>
      </c>
      <c r="G5319" t="s">
        <v>4920</v>
      </c>
      <c r="H5319" t="s">
        <v>10</v>
      </c>
      <c r="I5319" t="s">
        <v>11</v>
      </c>
      <c r="K5319" t="s">
        <v>6724</v>
      </c>
      <c r="L5319" t="s">
        <v>6725</v>
      </c>
    </row>
    <row r="5320" spans="1:14" x14ac:dyDescent="0.25">
      <c r="A5320">
        <v>77</v>
      </c>
      <c r="B5320">
        <v>64</v>
      </c>
      <c r="C5320" t="s">
        <v>5916</v>
      </c>
      <c r="D5320" s="7">
        <v>40713</v>
      </c>
      <c r="E5320" t="s">
        <v>4920</v>
      </c>
      <c r="F5320" t="s">
        <v>6640</v>
      </c>
      <c r="G5320" t="s">
        <v>4920</v>
      </c>
      <c r="H5320" t="s">
        <v>17</v>
      </c>
      <c r="I5320" t="s">
        <v>77</v>
      </c>
      <c r="K5320" t="s">
        <v>6726</v>
      </c>
      <c r="L5320" t="s">
        <v>6727</v>
      </c>
    </row>
    <row r="5321" spans="1:14" x14ac:dyDescent="0.25">
      <c r="A5321">
        <v>77</v>
      </c>
      <c r="B5321">
        <v>65</v>
      </c>
      <c r="C5321" t="s">
        <v>5916</v>
      </c>
      <c r="D5321" s="7">
        <v>40713</v>
      </c>
      <c r="E5321" t="s">
        <v>4920</v>
      </c>
      <c r="F5321" t="s">
        <v>6640</v>
      </c>
      <c r="G5321" t="s">
        <v>4920</v>
      </c>
      <c r="H5321" t="s">
        <v>17</v>
      </c>
      <c r="I5321" t="s">
        <v>51</v>
      </c>
      <c r="K5321" t="s">
        <v>6727</v>
      </c>
      <c r="L5321" t="s">
        <v>6728</v>
      </c>
    </row>
    <row r="5322" spans="1:14" x14ac:dyDescent="0.25">
      <c r="A5322">
        <v>77</v>
      </c>
      <c r="B5322">
        <v>66</v>
      </c>
      <c r="C5322" t="s">
        <v>5916</v>
      </c>
      <c r="D5322" s="7">
        <v>40713</v>
      </c>
      <c r="E5322" t="s">
        <v>4920</v>
      </c>
      <c r="F5322" t="s">
        <v>6640</v>
      </c>
      <c r="G5322" t="s">
        <v>4920</v>
      </c>
      <c r="H5322" t="s">
        <v>21</v>
      </c>
      <c r="I5322" t="s">
        <v>334</v>
      </c>
      <c r="K5322" t="s">
        <v>6728</v>
      </c>
      <c r="L5322" t="s">
        <v>6729</v>
      </c>
    </row>
    <row r="5323" spans="1:14" x14ac:dyDescent="0.25">
      <c r="A5323">
        <v>77</v>
      </c>
      <c r="B5323">
        <v>67</v>
      </c>
      <c r="C5323" t="s">
        <v>5916</v>
      </c>
      <c r="D5323" s="7">
        <v>40713</v>
      </c>
      <c r="E5323" t="s">
        <v>4920</v>
      </c>
      <c r="F5323" t="s">
        <v>6640</v>
      </c>
      <c r="G5323" t="s">
        <v>4920</v>
      </c>
      <c r="H5323" t="s">
        <v>24</v>
      </c>
      <c r="I5323" t="s">
        <v>10323</v>
      </c>
      <c r="K5323" t="s">
        <v>6730</v>
      </c>
      <c r="L5323" t="s">
        <v>6731</v>
      </c>
    </row>
    <row r="5324" spans="1:14" x14ac:dyDescent="0.25">
      <c r="A5324">
        <v>77</v>
      </c>
      <c r="B5324">
        <v>68</v>
      </c>
      <c r="C5324" t="s">
        <v>5916</v>
      </c>
      <c r="D5324" s="7">
        <v>40713</v>
      </c>
      <c r="E5324" t="s">
        <v>4920</v>
      </c>
      <c r="F5324" t="s">
        <v>6640</v>
      </c>
      <c r="G5324" t="s">
        <v>4920</v>
      </c>
      <c r="H5324" t="s">
        <v>10</v>
      </c>
      <c r="I5324" t="s">
        <v>11</v>
      </c>
      <c r="K5324" t="s">
        <v>6731</v>
      </c>
      <c r="L5324" t="s">
        <v>6732</v>
      </c>
    </row>
    <row r="5325" spans="1:14" x14ac:dyDescent="0.25">
      <c r="A5325">
        <v>77</v>
      </c>
      <c r="B5325">
        <v>69</v>
      </c>
      <c r="C5325" t="s">
        <v>5916</v>
      </c>
      <c r="D5325" s="7">
        <v>40713</v>
      </c>
      <c r="E5325" t="s">
        <v>4920</v>
      </c>
      <c r="F5325" t="s">
        <v>6640</v>
      </c>
      <c r="G5325" t="s">
        <v>4920</v>
      </c>
      <c r="H5325" t="s">
        <v>17</v>
      </c>
      <c r="I5325" t="s">
        <v>18</v>
      </c>
      <c r="K5325" t="s">
        <v>6732</v>
      </c>
      <c r="L5325" t="s">
        <v>6733</v>
      </c>
    </row>
    <row r="5326" spans="1:14" x14ac:dyDescent="0.25">
      <c r="A5326">
        <v>77</v>
      </c>
      <c r="B5326">
        <v>70</v>
      </c>
      <c r="C5326" t="s">
        <v>5916</v>
      </c>
      <c r="D5326" s="7">
        <v>40713</v>
      </c>
      <c r="E5326" t="s">
        <v>4920</v>
      </c>
      <c r="F5326" t="s">
        <v>6640</v>
      </c>
      <c r="G5326" t="s">
        <v>4920</v>
      </c>
      <c r="H5326" t="s">
        <v>17</v>
      </c>
      <c r="I5326" t="s">
        <v>45</v>
      </c>
      <c r="K5326" t="s">
        <v>6733</v>
      </c>
      <c r="L5326" t="s">
        <v>6734</v>
      </c>
    </row>
    <row r="5327" spans="1:14" x14ac:dyDescent="0.25">
      <c r="A5327">
        <v>77</v>
      </c>
      <c r="B5327">
        <v>71</v>
      </c>
      <c r="C5327" t="s">
        <v>5916</v>
      </c>
      <c r="D5327" s="7">
        <v>40713</v>
      </c>
      <c r="E5327" t="s">
        <v>4920</v>
      </c>
      <c r="F5327" t="s">
        <v>6640</v>
      </c>
      <c r="G5327" t="s">
        <v>4920</v>
      </c>
      <c r="H5327" t="s">
        <v>53</v>
      </c>
      <c r="I5327" t="s">
        <v>124</v>
      </c>
      <c r="J5327" t="s">
        <v>80</v>
      </c>
      <c r="K5327" t="s">
        <v>6734</v>
      </c>
      <c r="L5327" t="s">
        <v>6735</v>
      </c>
      <c r="N5327">
        <v>7</v>
      </c>
    </row>
    <row r="5328" spans="1:14" x14ac:dyDescent="0.25">
      <c r="A5328">
        <v>77</v>
      </c>
      <c r="B5328">
        <v>72</v>
      </c>
      <c r="C5328" t="s">
        <v>5916</v>
      </c>
      <c r="D5328" s="7">
        <v>40713</v>
      </c>
      <c r="E5328" t="s">
        <v>4920</v>
      </c>
      <c r="F5328" t="s">
        <v>6640</v>
      </c>
      <c r="G5328" t="s">
        <v>4920</v>
      </c>
      <c r="H5328" t="s">
        <v>17</v>
      </c>
      <c r="I5328" t="s">
        <v>45</v>
      </c>
      <c r="K5328" t="s">
        <v>6735</v>
      </c>
      <c r="L5328" t="s">
        <v>6736</v>
      </c>
    </row>
    <row r="5329" spans="1:14" x14ac:dyDescent="0.25">
      <c r="A5329">
        <v>77</v>
      </c>
      <c r="B5329">
        <v>73</v>
      </c>
      <c r="C5329" t="s">
        <v>5916</v>
      </c>
      <c r="D5329" s="7">
        <v>40713</v>
      </c>
      <c r="E5329" t="s">
        <v>4920</v>
      </c>
      <c r="F5329" t="s">
        <v>6640</v>
      </c>
      <c r="G5329" t="s">
        <v>4920</v>
      </c>
      <c r="H5329" t="s">
        <v>24</v>
      </c>
      <c r="I5329" t="s">
        <v>1548</v>
      </c>
      <c r="K5329" t="s">
        <v>6737</v>
      </c>
      <c r="L5329" t="s">
        <v>6738</v>
      </c>
    </row>
    <row r="5330" spans="1:14" x14ac:dyDescent="0.25">
      <c r="A5330">
        <v>77</v>
      </c>
      <c r="B5330">
        <v>74</v>
      </c>
      <c r="C5330" t="s">
        <v>5916</v>
      </c>
      <c r="D5330" s="7">
        <v>40713</v>
      </c>
      <c r="E5330" t="s">
        <v>4920</v>
      </c>
      <c r="F5330" t="s">
        <v>6640</v>
      </c>
      <c r="G5330" t="s">
        <v>4920</v>
      </c>
      <c r="H5330" t="s">
        <v>10</v>
      </c>
      <c r="I5330" t="s">
        <v>11</v>
      </c>
      <c r="K5330" t="s">
        <v>6738</v>
      </c>
      <c r="L5330" t="s">
        <v>6739</v>
      </c>
    </row>
    <row r="5331" spans="1:14" x14ac:dyDescent="0.25">
      <c r="A5331">
        <v>77</v>
      </c>
      <c r="B5331">
        <v>75</v>
      </c>
      <c r="C5331" t="s">
        <v>5916</v>
      </c>
      <c r="D5331" s="7">
        <v>40713</v>
      </c>
      <c r="E5331" t="s">
        <v>4920</v>
      </c>
      <c r="F5331" t="s">
        <v>6640</v>
      </c>
      <c r="G5331" t="s">
        <v>4920</v>
      </c>
      <c r="H5331" t="s">
        <v>17</v>
      </c>
      <c r="I5331" t="s">
        <v>48</v>
      </c>
      <c r="K5331" t="s">
        <v>6739</v>
      </c>
      <c r="L5331" t="s">
        <v>6740</v>
      </c>
    </row>
    <row r="5332" spans="1:14" x14ac:dyDescent="0.25">
      <c r="A5332">
        <v>77</v>
      </c>
      <c r="B5332">
        <v>76</v>
      </c>
      <c r="C5332" t="s">
        <v>5916</v>
      </c>
      <c r="D5332" s="7">
        <v>40713</v>
      </c>
      <c r="E5332" t="s">
        <v>4920</v>
      </c>
      <c r="F5332" t="s">
        <v>6640</v>
      </c>
      <c r="G5332" t="s">
        <v>4920</v>
      </c>
      <c r="H5332" t="s">
        <v>17</v>
      </c>
      <c r="I5332" t="s">
        <v>154</v>
      </c>
      <c r="K5332" t="s">
        <v>6740</v>
      </c>
      <c r="L5332" t="s">
        <v>6741</v>
      </c>
    </row>
    <row r="5333" spans="1:14" x14ac:dyDescent="0.25">
      <c r="A5333">
        <v>77</v>
      </c>
      <c r="B5333">
        <v>77</v>
      </c>
      <c r="C5333" t="s">
        <v>5916</v>
      </c>
      <c r="D5333" s="7">
        <v>40713</v>
      </c>
      <c r="E5333" t="s">
        <v>4920</v>
      </c>
      <c r="F5333" t="s">
        <v>6640</v>
      </c>
      <c r="G5333" t="s">
        <v>4920</v>
      </c>
      <c r="H5333" t="s">
        <v>17</v>
      </c>
      <c r="I5333" t="s">
        <v>154</v>
      </c>
      <c r="K5333" t="s">
        <v>6742</v>
      </c>
      <c r="L5333" t="s">
        <v>6743</v>
      </c>
    </row>
    <row r="5334" spans="1:14" x14ac:dyDescent="0.25">
      <c r="A5334">
        <v>77</v>
      </c>
      <c r="B5334">
        <v>78</v>
      </c>
      <c r="C5334" t="s">
        <v>5916</v>
      </c>
      <c r="D5334" s="7">
        <v>40713</v>
      </c>
      <c r="E5334" t="s">
        <v>4920</v>
      </c>
      <c r="F5334" t="s">
        <v>6640</v>
      </c>
      <c r="G5334" t="s">
        <v>4920</v>
      </c>
      <c r="H5334" t="s">
        <v>53</v>
      </c>
      <c r="I5334" t="s">
        <v>2296</v>
      </c>
      <c r="J5334" t="s">
        <v>92</v>
      </c>
      <c r="K5334" t="s">
        <v>6743</v>
      </c>
      <c r="L5334" t="s">
        <v>6744</v>
      </c>
      <c r="N5334">
        <v>4</v>
      </c>
    </row>
    <row r="5335" spans="1:14" x14ac:dyDescent="0.25">
      <c r="A5335">
        <v>77</v>
      </c>
      <c r="B5335">
        <v>79</v>
      </c>
      <c r="C5335" t="s">
        <v>5916</v>
      </c>
      <c r="D5335" s="7">
        <v>40713</v>
      </c>
      <c r="E5335" t="s">
        <v>4920</v>
      </c>
      <c r="F5335" t="s">
        <v>6640</v>
      </c>
      <c r="G5335" t="s">
        <v>4920</v>
      </c>
      <c r="H5335" t="s">
        <v>24</v>
      </c>
      <c r="I5335" t="s">
        <v>10323</v>
      </c>
      <c r="K5335" t="s">
        <v>6745</v>
      </c>
      <c r="L5335" t="s">
        <v>6746</v>
      </c>
    </row>
    <row r="5336" spans="1:14" x14ac:dyDescent="0.25">
      <c r="A5336">
        <v>77</v>
      </c>
      <c r="B5336">
        <v>80</v>
      </c>
      <c r="C5336" t="s">
        <v>5916</v>
      </c>
      <c r="D5336" s="7">
        <v>40713</v>
      </c>
      <c r="E5336" t="s">
        <v>4920</v>
      </c>
      <c r="F5336" t="s">
        <v>6640</v>
      </c>
      <c r="G5336" t="s">
        <v>4920</v>
      </c>
      <c r="H5336" t="s">
        <v>10</v>
      </c>
      <c r="I5336" t="s">
        <v>11</v>
      </c>
      <c r="K5336" t="s">
        <v>6747</v>
      </c>
      <c r="L5336" t="s">
        <v>6748</v>
      </c>
    </row>
    <row r="5337" spans="1:14" x14ac:dyDescent="0.25">
      <c r="A5337">
        <v>77</v>
      </c>
      <c r="B5337">
        <v>81</v>
      </c>
      <c r="C5337" t="s">
        <v>5916</v>
      </c>
      <c r="D5337" s="7">
        <v>40713</v>
      </c>
      <c r="E5337" t="s">
        <v>4920</v>
      </c>
      <c r="F5337" t="s">
        <v>6640</v>
      </c>
      <c r="G5337" t="s">
        <v>4920</v>
      </c>
      <c r="H5337" t="s">
        <v>10</v>
      </c>
      <c r="I5337" t="s">
        <v>14</v>
      </c>
      <c r="K5337" t="s">
        <v>6749</v>
      </c>
      <c r="L5337" t="s">
        <v>6750</v>
      </c>
    </row>
    <row r="5338" spans="1:14" x14ac:dyDescent="0.25">
      <c r="A5338">
        <v>77</v>
      </c>
      <c r="B5338">
        <v>82</v>
      </c>
      <c r="C5338" t="s">
        <v>5916</v>
      </c>
      <c r="D5338" s="7">
        <v>40713</v>
      </c>
      <c r="E5338" t="s">
        <v>4920</v>
      </c>
      <c r="F5338" t="s">
        <v>6640</v>
      </c>
      <c r="G5338" t="s">
        <v>4920</v>
      </c>
      <c r="H5338" t="s">
        <v>17</v>
      </c>
      <c r="I5338" t="s">
        <v>48</v>
      </c>
      <c r="K5338" t="s">
        <v>6750</v>
      </c>
      <c r="L5338" t="s">
        <v>6751</v>
      </c>
    </row>
    <row r="5339" spans="1:14" x14ac:dyDescent="0.25">
      <c r="A5339">
        <v>77</v>
      </c>
      <c r="B5339">
        <v>83</v>
      </c>
      <c r="C5339" t="s">
        <v>5916</v>
      </c>
      <c r="D5339" s="7">
        <v>40713</v>
      </c>
      <c r="E5339" t="s">
        <v>4920</v>
      </c>
      <c r="F5339" t="s">
        <v>6640</v>
      </c>
      <c r="G5339" t="s">
        <v>4920</v>
      </c>
      <c r="H5339" t="s">
        <v>53</v>
      </c>
      <c r="I5339" t="s">
        <v>2105</v>
      </c>
      <c r="J5339" t="s">
        <v>92</v>
      </c>
      <c r="K5339" t="s">
        <v>6751</v>
      </c>
      <c r="L5339" t="s">
        <v>6752</v>
      </c>
      <c r="N5339">
        <v>4</v>
      </c>
    </row>
    <row r="5340" spans="1:14" x14ac:dyDescent="0.25">
      <c r="A5340">
        <v>77</v>
      </c>
      <c r="B5340">
        <v>84</v>
      </c>
      <c r="C5340" t="s">
        <v>5916</v>
      </c>
      <c r="D5340" s="7">
        <v>40713</v>
      </c>
      <c r="E5340" t="s">
        <v>4920</v>
      </c>
      <c r="F5340" t="s">
        <v>6640</v>
      </c>
      <c r="G5340" t="s">
        <v>4920</v>
      </c>
      <c r="H5340" t="s">
        <v>21</v>
      </c>
      <c r="I5340" t="s">
        <v>334</v>
      </c>
      <c r="K5340" t="s">
        <v>6753</v>
      </c>
      <c r="L5340" t="s">
        <v>6754</v>
      </c>
    </row>
    <row r="5341" spans="1:14" x14ac:dyDescent="0.25">
      <c r="A5341">
        <v>77</v>
      </c>
      <c r="B5341">
        <v>85</v>
      </c>
      <c r="C5341" t="s">
        <v>5916</v>
      </c>
      <c r="D5341" s="7">
        <v>40713</v>
      </c>
      <c r="E5341" t="s">
        <v>4920</v>
      </c>
      <c r="F5341" t="s">
        <v>6640</v>
      </c>
      <c r="G5341" t="s">
        <v>4920</v>
      </c>
      <c r="H5341" t="s">
        <v>24</v>
      </c>
      <c r="I5341" t="s">
        <v>10323</v>
      </c>
      <c r="K5341" t="s">
        <v>6755</v>
      </c>
      <c r="L5341" t="s">
        <v>6756</v>
      </c>
    </row>
    <row r="5342" spans="1:14" x14ac:dyDescent="0.25">
      <c r="A5342">
        <v>77</v>
      </c>
      <c r="B5342">
        <v>86</v>
      </c>
      <c r="C5342" t="s">
        <v>5916</v>
      </c>
      <c r="D5342" s="7">
        <v>40713</v>
      </c>
      <c r="E5342" t="s">
        <v>4920</v>
      </c>
      <c r="F5342" t="s">
        <v>6640</v>
      </c>
      <c r="G5342" t="s">
        <v>4920</v>
      </c>
      <c r="H5342" t="s">
        <v>10</v>
      </c>
      <c r="I5342" t="s">
        <v>11</v>
      </c>
      <c r="K5342" t="s">
        <v>6756</v>
      </c>
      <c r="L5342" t="s">
        <v>6757</v>
      </c>
    </row>
    <row r="5343" spans="1:14" x14ac:dyDescent="0.25">
      <c r="A5343">
        <v>77</v>
      </c>
      <c r="B5343">
        <v>87</v>
      </c>
      <c r="C5343" t="s">
        <v>5916</v>
      </c>
      <c r="D5343" s="7">
        <v>40713</v>
      </c>
      <c r="E5343" t="s">
        <v>4920</v>
      </c>
      <c r="F5343" t="s">
        <v>6640</v>
      </c>
      <c r="G5343" t="s">
        <v>4920</v>
      </c>
      <c r="H5343" t="s">
        <v>17</v>
      </c>
      <c r="I5343" t="s">
        <v>292</v>
      </c>
      <c r="K5343" t="s">
        <v>6757</v>
      </c>
      <c r="L5343" t="s">
        <v>6758</v>
      </c>
    </row>
    <row r="5344" spans="1:14" x14ac:dyDescent="0.25">
      <c r="A5344">
        <v>77</v>
      </c>
      <c r="B5344">
        <v>88</v>
      </c>
      <c r="C5344" t="s">
        <v>5916</v>
      </c>
      <c r="D5344" s="7">
        <v>40713</v>
      </c>
      <c r="E5344" t="s">
        <v>4920</v>
      </c>
      <c r="F5344" t="s">
        <v>6640</v>
      </c>
      <c r="G5344" t="s">
        <v>4920</v>
      </c>
      <c r="H5344" t="s">
        <v>53</v>
      </c>
      <c r="I5344" t="s">
        <v>2105</v>
      </c>
      <c r="J5344" t="s">
        <v>92</v>
      </c>
      <c r="K5344" t="s">
        <v>6758</v>
      </c>
      <c r="L5344" t="s">
        <v>6759</v>
      </c>
      <c r="N5344">
        <v>4</v>
      </c>
    </row>
    <row r="5345" spans="1:14" x14ac:dyDescent="0.25">
      <c r="A5345">
        <v>77</v>
      </c>
      <c r="B5345">
        <v>89</v>
      </c>
      <c r="C5345" t="s">
        <v>5916</v>
      </c>
      <c r="D5345" s="7">
        <v>40713</v>
      </c>
      <c r="E5345" t="s">
        <v>4920</v>
      </c>
      <c r="F5345" t="s">
        <v>6640</v>
      </c>
      <c r="G5345" t="s">
        <v>4920</v>
      </c>
      <c r="H5345" t="s">
        <v>24</v>
      </c>
      <c r="I5345" t="s">
        <v>10323</v>
      </c>
      <c r="K5345" t="s">
        <v>6760</v>
      </c>
      <c r="L5345" t="s">
        <v>6761</v>
      </c>
    </row>
    <row r="5346" spans="1:14" hidden="1" x14ac:dyDescent="0.25">
      <c r="A5346">
        <v>78</v>
      </c>
      <c r="B5346">
        <v>1</v>
      </c>
      <c r="C5346" t="s">
        <v>10397</v>
      </c>
      <c r="D5346" s="7">
        <v>40780</v>
      </c>
      <c r="E5346" t="s">
        <v>4920</v>
      </c>
      <c r="F5346" t="s">
        <v>2367</v>
      </c>
      <c r="G5346" t="s">
        <v>4920</v>
      </c>
      <c r="H5346" t="s">
        <v>24</v>
      </c>
      <c r="I5346" t="s">
        <v>10323</v>
      </c>
      <c r="K5346" t="s">
        <v>6762</v>
      </c>
      <c r="L5346" t="s">
        <v>6763</v>
      </c>
    </row>
    <row r="5347" spans="1:14" hidden="1" x14ac:dyDescent="0.25">
      <c r="A5347">
        <v>78</v>
      </c>
      <c r="B5347">
        <v>2</v>
      </c>
      <c r="C5347" t="s">
        <v>10397</v>
      </c>
      <c r="D5347" s="7">
        <v>40780</v>
      </c>
      <c r="E5347" t="s">
        <v>4920</v>
      </c>
      <c r="F5347" t="s">
        <v>2367</v>
      </c>
      <c r="G5347" t="s">
        <v>4920</v>
      </c>
      <c r="H5347" t="s">
        <v>10</v>
      </c>
      <c r="I5347" t="s">
        <v>11</v>
      </c>
      <c r="K5347" t="s">
        <v>6764</v>
      </c>
      <c r="L5347" t="s">
        <v>6765</v>
      </c>
    </row>
    <row r="5348" spans="1:14" hidden="1" x14ac:dyDescent="0.25">
      <c r="A5348">
        <v>78</v>
      </c>
      <c r="B5348">
        <v>3</v>
      </c>
      <c r="C5348" t="s">
        <v>10397</v>
      </c>
      <c r="D5348" s="7">
        <v>40780</v>
      </c>
      <c r="E5348" t="s">
        <v>4920</v>
      </c>
      <c r="F5348" t="s">
        <v>2367</v>
      </c>
      <c r="G5348" t="s">
        <v>4920</v>
      </c>
      <c r="H5348" t="s">
        <v>10</v>
      </c>
      <c r="I5348" t="s">
        <v>14</v>
      </c>
      <c r="K5348" t="s">
        <v>6766</v>
      </c>
      <c r="L5348" t="s">
        <v>6767</v>
      </c>
    </row>
    <row r="5349" spans="1:14" hidden="1" x14ac:dyDescent="0.25">
      <c r="A5349">
        <v>78</v>
      </c>
      <c r="B5349">
        <v>4</v>
      </c>
      <c r="C5349" t="s">
        <v>10397</v>
      </c>
      <c r="D5349" s="7">
        <v>40780</v>
      </c>
      <c r="E5349" t="s">
        <v>4920</v>
      </c>
      <c r="F5349" t="s">
        <v>2367</v>
      </c>
      <c r="G5349" t="s">
        <v>4920</v>
      </c>
      <c r="H5349" t="s">
        <v>17</v>
      </c>
      <c r="I5349" t="s">
        <v>45</v>
      </c>
      <c r="K5349" t="s">
        <v>6768</v>
      </c>
      <c r="L5349" t="s">
        <v>6769</v>
      </c>
    </row>
    <row r="5350" spans="1:14" hidden="1" x14ac:dyDescent="0.25">
      <c r="A5350">
        <v>78</v>
      </c>
      <c r="B5350">
        <v>5</v>
      </c>
      <c r="C5350" t="s">
        <v>10397</v>
      </c>
      <c r="D5350" s="7">
        <v>40780</v>
      </c>
      <c r="E5350" t="s">
        <v>4920</v>
      </c>
      <c r="F5350" t="s">
        <v>2367</v>
      </c>
      <c r="G5350" t="s">
        <v>4920</v>
      </c>
      <c r="H5350" t="s">
        <v>17</v>
      </c>
      <c r="I5350" t="s">
        <v>101</v>
      </c>
      <c r="K5350" t="s">
        <v>6769</v>
      </c>
      <c r="L5350" t="s">
        <v>6770</v>
      </c>
    </row>
    <row r="5351" spans="1:14" hidden="1" x14ac:dyDescent="0.25">
      <c r="A5351">
        <v>78</v>
      </c>
      <c r="B5351">
        <v>6</v>
      </c>
      <c r="C5351" t="s">
        <v>10397</v>
      </c>
      <c r="D5351" s="7">
        <v>40780</v>
      </c>
      <c r="E5351" t="s">
        <v>4920</v>
      </c>
      <c r="F5351" t="s">
        <v>2367</v>
      </c>
      <c r="G5351" t="s">
        <v>4920</v>
      </c>
      <c r="H5351" t="s">
        <v>348</v>
      </c>
      <c r="I5351" t="s">
        <v>407</v>
      </c>
      <c r="K5351" t="s">
        <v>6770</v>
      </c>
      <c r="L5351" t="s">
        <v>6770</v>
      </c>
    </row>
    <row r="5352" spans="1:14" hidden="1" x14ac:dyDescent="0.25">
      <c r="A5352">
        <v>78</v>
      </c>
      <c r="B5352">
        <v>7</v>
      </c>
      <c r="C5352" t="s">
        <v>10397</v>
      </c>
      <c r="D5352" s="7">
        <v>40780</v>
      </c>
      <c r="E5352" t="s">
        <v>4920</v>
      </c>
      <c r="F5352" t="s">
        <v>2367</v>
      </c>
      <c r="G5352" t="s">
        <v>4920</v>
      </c>
      <c r="H5352" t="s">
        <v>17</v>
      </c>
      <c r="I5352" t="s">
        <v>45</v>
      </c>
      <c r="K5352" t="s">
        <v>6770</v>
      </c>
      <c r="L5352" t="s">
        <v>3252</v>
      </c>
    </row>
    <row r="5353" spans="1:14" hidden="1" x14ac:dyDescent="0.25">
      <c r="A5353">
        <v>78</v>
      </c>
      <c r="B5353">
        <v>8</v>
      </c>
      <c r="C5353" t="s">
        <v>10397</v>
      </c>
      <c r="D5353" s="7">
        <v>40780</v>
      </c>
      <c r="E5353" t="s">
        <v>4920</v>
      </c>
      <c r="F5353" t="s">
        <v>2367</v>
      </c>
      <c r="G5353" t="s">
        <v>4920</v>
      </c>
      <c r="H5353" t="s">
        <v>24</v>
      </c>
      <c r="I5353" t="s">
        <v>10323</v>
      </c>
      <c r="K5353" t="s">
        <v>6771</v>
      </c>
      <c r="L5353" t="s">
        <v>6772</v>
      </c>
    </row>
    <row r="5354" spans="1:14" hidden="1" x14ac:dyDescent="0.25">
      <c r="A5354">
        <v>78</v>
      </c>
      <c r="B5354">
        <v>9</v>
      </c>
      <c r="C5354" t="s">
        <v>10397</v>
      </c>
      <c r="D5354" s="7">
        <v>40780</v>
      </c>
      <c r="E5354" t="s">
        <v>4920</v>
      </c>
      <c r="F5354" t="s">
        <v>2367</v>
      </c>
      <c r="G5354" t="s">
        <v>4920</v>
      </c>
      <c r="H5354" t="s">
        <v>10</v>
      </c>
      <c r="I5354" t="s">
        <v>118</v>
      </c>
      <c r="K5354" t="s">
        <v>6773</v>
      </c>
      <c r="L5354" t="s">
        <v>6774</v>
      </c>
    </row>
    <row r="5355" spans="1:14" hidden="1" x14ac:dyDescent="0.25">
      <c r="A5355">
        <v>78</v>
      </c>
      <c r="B5355">
        <v>10</v>
      </c>
      <c r="C5355" t="s">
        <v>10397</v>
      </c>
      <c r="D5355" s="7">
        <v>40780</v>
      </c>
      <c r="E5355" t="s">
        <v>4920</v>
      </c>
      <c r="F5355" t="s">
        <v>2367</v>
      </c>
      <c r="G5355" t="s">
        <v>4920</v>
      </c>
      <c r="H5355" t="s">
        <v>17</v>
      </c>
      <c r="I5355" t="s">
        <v>77</v>
      </c>
      <c r="K5355" t="s">
        <v>6774</v>
      </c>
      <c r="L5355" t="s">
        <v>6775</v>
      </c>
    </row>
    <row r="5356" spans="1:14" hidden="1" x14ac:dyDescent="0.25">
      <c r="A5356">
        <v>78</v>
      </c>
      <c r="B5356">
        <v>11</v>
      </c>
      <c r="C5356" t="s">
        <v>10397</v>
      </c>
      <c r="D5356" s="7">
        <v>40780</v>
      </c>
      <c r="E5356" t="s">
        <v>4920</v>
      </c>
      <c r="F5356" t="s">
        <v>2367</v>
      </c>
      <c r="G5356" t="s">
        <v>4920</v>
      </c>
      <c r="H5356" t="s">
        <v>53</v>
      </c>
      <c r="I5356" t="s">
        <v>202</v>
      </c>
      <c r="J5356" t="s">
        <v>92</v>
      </c>
      <c r="K5356" t="s">
        <v>6775</v>
      </c>
      <c r="L5356" t="s">
        <v>6776</v>
      </c>
      <c r="N5356">
        <v>7</v>
      </c>
    </row>
    <row r="5357" spans="1:14" hidden="1" x14ac:dyDescent="0.25">
      <c r="A5357">
        <v>78</v>
      </c>
      <c r="B5357">
        <v>12</v>
      </c>
      <c r="C5357" t="s">
        <v>10397</v>
      </c>
      <c r="D5357" s="7">
        <v>40780</v>
      </c>
      <c r="E5357" t="s">
        <v>4920</v>
      </c>
      <c r="F5357" t="s">
        <v>2367</v>
      </c>
      <c r="G5357" t="s">
        <v>4920</v>
      </c>
      <c r="H5357" t="s">
        <v>24</v>
      </c>
      <c r="I5357" t="s">
        <v>10323</v>
      </c>
      <c r="K5357" t="s">
        <v>6777</v>
      </c>
      <c r="L5357" t="s">
        <v>6778</v>
      </c>
    </row>
    <row r="5358" spans="1:14" hidden="1" x14ac:dyDescent="0.25">
      <c r="A5358">
        <v>78</v>
      </c>
      <c r="B5358">
        <v>13</v>
      </c>
      <c r="C5358" t="s">
        <v>10397</v>
      </c>
      <c r="D5358" s="7">
        <v>40780</v>
      </c>
      <c r="E5358" t="s">
        <v>4920</v>
      </c>
      <c r="F5358" t="s">
        <v>2367</v>
      </c>
      <c r="G5358" t="s">
        <v>4920</v>
      </c>
      <c r="H5358" t="s">
        <v>10</v>
      </c>
      <c r="I5358" t="s">
        <v>11</v>
      </c>
      <c r="K5358" t="s">
        <v>6779</v>
      </c>
      <c r="L5358" t="s">
        <v>6780</v>
      </c>
    </row>
    <row r="5359" spans="1:14" hidden="1" x14ac:dyDescent="0.25">
      <c r="A5359">
        <v>78</v>
      </c>
      <c r="B5359">
        <v>14</v>
      </c>
      <c r="C5359" t="s">
        <v>10397</v>
      </c>
      <c r="D5359" s="7">
        <v>40780</v>
      </c>
      <c r="E5359" t="s">
        <v>4920</v>
      </c>
      <c r="F5359" t="s">
        <v>2367</v>
      </c>
      <c r="G5359" t="s">
        <v>4920</v>
      </c>
      <c r="H5359" t="s">
        <v>17</v>
      </c>
      <c r="I5359" t="s">
        <v>77</v>
      </c>
      <c r="K5359" t="s">
        <v>6780</v>
      </c>
      <c r="L5359" t="s">
        <v>6781</v>
      </c>
    </row>
    <row r="5360" spans="1:14" hidden="1" x14ac:dyDescent="0.25">
      <c r="A5360">
        <v>78</v>
      </c>
      <c r="B5360">
        <v>15</v>
      </c>
      <c r="C5360" t="s">
        <v>10397</v>
      </c>
      <c r="D5360" s="7">
        <v>40780</v>
      </c>
      <c r="E5360" t="s">
        <v>4920</v>
      </c>
      <c r="F5360" t="s">
        <v>2367</v>
      </c>
      <c r="G5360" t="s">
        <v>4920</v>
      </c>
      <c r="H5360" t="s">
        <v>33</v>
      </c>
      <c r="I5360" t="s">
        <v>192</v>
      </c>
      <c r="K5360" t="s">
        <v>6781</v>
      </c>
      <c r="L5360" t="s">
        <v>6782</v>
      </c>
    </row>
    <row r="5361" spans="1:14" hidden="1" x14ac:dyDescent="0.25">
      <c r="A5361">
        <v>78</v>
      </c>
      <c r="B5361">
        <v>16</v>
      </c>
      <c r="C5361" t="s">
        <v>10397</v>
      </c>
      <c r="D5361" s="7">
        <v>40780</v>
      </c>
      <c r="E5361" t="s">
        <v>4920</v>
      </c>
      <c r="F5361" t="s">
        <v>2367</v>
      </c>
      <c r="G5361" t="s">
        <v>4920</v>
      </c>
      <c r="H5361" t="s">
        <v>24</v>
      </c>
      <c r="I5361" t="s">
        <v>10323</v>
      </c>
      <c r="K5361" t="s">
        <v>6782</v>
      </c>
      <c r="L5361" t="s">
        <v>6783</v>
      </c>
    </row>
    <row r="5362" spans="1:14" hidden="1" x14ac:dyDescent="0.25">
      <c r="A5362">
        <v>78</v>
      </c>
      <c r="B5362">
        <v>17</v>
      </c>
      <c r="C5362" t="s">
        <v>10397</v>
      </c>
      <c r="D5362" s="7">
        <v>40780</v>
      </c>
      <c r="E5362" t="s">
        <v>4920</v>
      </c>
      <c r="F5362" t="s">
        <v>2367</v>
      </c>
      <c r="G5362" t="s">
        <v>4920</v>
      </c>
      <c r="H5362" t="s">
        <v>10</v>
      </c>
      <c r="I5362" t="s">
        <v>11</v>
      </c>
      <c r="K5362" t="s">
        <v>6784</v>
      </c>
      <c r="L5362" t="s">
        <v>6785</v>
      </c>
    </row>
    <row r="5363" spans="1:14" hidden="1" x14ac:dyDescent="0.25">
      <c r="A5363">
        <v>78</v>
      </c>
      <c r="B5363">
        <v>18</v>
      </c>
      <c r="C5363" t="s">
        <v>10397</v>
      </c>
      <c r="D5363" s="7">
        <v>40780</v>
      </c>
      <c r="E5363" t="s">
        <v>4920</v>
      </c>
      <c r="F5363" t="s">
        <v>2367</v>
      </c>
      <c r="G5363" t="s">
        <v>4920</v>
      </c>
      <c r="H5363" t="s">
        <v>17</v>
      </c>
      <c r="I5363" t="s">
        <v>120</v>
      </c>
      <c r="K5363" t="s">
        <v>6786</v>
      </c>
      <c r="L5363" t="s">
        <v>6787</v>
      </c>
    </row>
    <row r="5364" spans="1:14" hidden="1" x14ac:dyDescent="0.25">
      <c r="A5364">
        <v>78</v>
      </c>
      <c r="B5364">
        <v>19</v>
      </c>
      <c r="C5364" t="s">
        <v>10397</v>
      </c>
      <c r="D5364" s="7">
        <v>40780</v>
      </c>
      <c r="E5364" t="s">
        <v>4920</v>
      </c>
      <c r="F5364" t="s">
        <v>2367</v>
      </c>
      <c r="G5364" t="s">
        <v>4920</v>
      </c>
      <c r="H5364" t="s">
        <v>21</v>
      </c>
      <c r="I5364" t="s">
        <v>334</v>
      </c>
      <c r="K5364" t="s">
        <v>6787</v>
      </c>
      <c r="L5364" t="s">
        <v>6788</v>
      </c>
    </row>
    <row r="5365" spans="1:14" hidden="1" x14ac:dyDescent="0.25">
      <c r="A5365">
        <v>78</v>
      </c>
      <c r="B5365">
        <v>20</v>
      </c>
      <c r="C5365" t="s">
        <v>10397</v>
      </c>
      <c r="D5365" s="7">
        <v>40780</v>
      </c>
      <c r="E5365" t="s">
        <v>4920</v>
      </c>
      <c r="F5365" t="s">
        <v>2367</v>
      </c>
      <c r="G5365" t="s">
        <v>4920</v>
      </c>
      <c r="H5365" t="s">
        <v>24</v>
      </c>
      <c r="I5365" t="s">
        <v>10323</v>
      </c>
      <c r="K5365" t="s">
        <v>6789</v>
      </c>
      <c r="L5365" t="s">
        <v>6790</v>
      </c>
    </row>
    <row r="5366" spans="1:14" hidden="1" x14ac:dyDescent="0.25">
      <c r="A5366">
        <v>78</v>
      </c>
      <c r="B5366">
        <v>21</v>
      </c>
      <c r="C5366" t="s">
        <v>10397</v>
      </c>
      <c r="D5366" s="7">
        <v>40780</v>
      </c>
      <c r="E5366" t="s">
        <v>4920</v>
      </c>
      <c r="F5366" t="s">
        <v>2367</v>
      </c>
      <c r="G5366" t="s">
        <v>4920</v>
      </c>
      <c r="H5366" t="s">
        <v>10</v>
      </c>
      <c r="I5366" t="s">
        <v>11</v>
      </c>
      <c r="K5366" t="s">
        <v>6791</v>
      </c>
      <c r="L5366" t="s">
        <v>6792</v>
      </c>
    </row>
    <row r="5367" spans="1:14" hidden="1" x14ac:dyDescent="0.25">
      <c r="A5367">
        <v>78</v>
      </c>
      <c r="B5367">
        <v>22</v>
      </c>
      <c r="C5367" t="s">
        <v>10397</v>
      </c>
      <c r="D5367" s="7">
        <v>40780</v>
      </c>
      <c r="E5367" t="s">
        <v>4920</v>
      </c>
      <c r="F5367" t="s">
        <v>2367</v>
      </c>
      <c r="G5367" t="s">
        <v>4920</v>
      </c>
      <c r="H5367" t="s">
        <v>10</v>
      </c>
      <c r="I5367" t="s">
        <v>14</v>
      </c>
      <c r="K5367" t="s">
        <v>6793</v>
      </c>
      <c r="L5367" t="s">
        <v>2843</v>
      </c>
    </row>
    <row r="5368" spans="1:14" hidden="1" x14ac:dyDescent="0.25">
      <c r="A5368">
        <v>78</v>
      </c>
      <c r="B5368">
        <v>23</v>
      </c>
      <c r="C5368" t="s">
        <v>10397</v>
      </c>
      <c r="D5368" s="7">
        <v>40780</v>
      </c>
      <c r="E5368" t="s">
        <v>4920</v>
      </c>
      <c r="F5368" t="s">
        <v>2367</v>
      </c>
      <c r="G5368" t="s">
        <v>4920</v>
      </c>
      <c r="H5368" t="s">
        <v>17</v>
      </c>
      <c r="I5368" t="s">
        <v>18</v>
      </c>
      <c r="K5368" t="s">
        <v>2843</v>
      </c>
      <c r="L5368" t="s">
        <v>6794</v>
      </c>
    </row>
    <row r="5369" spans="1:14" hidden="1" x14ac:dyDescent="0.25">
      <c r="A5369">
        <v>78</v>
      </c>
      <c r="B5369">
        <v>24</v>
      </c>
      <c r="C5369" t="s">
        <v>10397</v>
      </c>
      <c r="D5369" s="7">
        <v>40780</v>
      </c>
      <c r="E5369" t="s">
        <v>4920</v>
      </c>
      <c r="F5369" t="s">
        <v>2367</v>
      </c>
      <c r="G5369" t="s">
        <v>4920</v>
      </c>
      <c r="H5369" t="s">
        <v>21</v>
      </c>
      <c r="I5369" t="s">
        <v>334</v>
      </c>
      <c r="K5369" t="s">
        <v>6795</v>
      </c>
      <c r="L5369" t="s">
        <v>6796</v>
      </c>
    </row>
    <row r="5370" spans="1:14" hidden="1" x14ac:dyDescent="0.25">
      <c r="A5370">
        <v>78</v>
      </c>
      <c r="B5370">
        <v>25</v>
      </c>
      <c r="C5370" t="s">
        <v>10397</v>
      </c>
      <c r="D5370" s="7">
        <v>40780</v>
      </c>
      <c r="E5370" t="s">
        <v>4920</v>
      </c>
      <c r="F5370" t="s">
        <v>2367</v>
      </c>
      <c r="G5370" t="s">
        <v>4920</v>
      </c>
      <c r="H5370" t="s">
        <v>24</v>
      </c>
      <c r="I5370" t="s">
        <v>10323</v>
      </c>
      <c r="K5370" t="s">
        <v>6797</v>
      </c>
      <c r="L5370" t="s">
        <v>6798</v>
      </c>
    </row>
    <row r="5371" spans="1:14" hidden="1" x14ac:dyDescent="0.25">
      <c r="A5371">
        <v>78</v>
      </c>
      <c r="B5371">
        <v>26</v>
      </c>
      <c r="C5371" t="s">
        <v>10397</v>
      </c>
      <c r="D5371" s="7">
        <v>40780</v>
      </c>
      <c r="E5371" t="s">
        <v>4920</v>
      </c>
      <c r="F5371" t="s">
        <v>2367</v>
      </c>
      <c r="G5371" t="s">
        <v>4920</v>
      </c>
      <c r="H5371" t="s">
        <v>10</v>
      </c>
      <c r="I5371" t="s">
        <v>11</v>
      </c>
      <c r="K5371" t="s">
        <v>6799</v>
      </c>
      <c r="L5371" t="s">
        <v>6800</v>
      </c>
    </row>
    <row r="5372" spans="1:14" hidden="1" x14ac:dyDescent="0.25">
      <c r="A5372">
        <v>78</v>
      </c>
      <c r="B5372">
        <v>27</v>
      </c>
      <c r="C5372" t="s">
        <v>10397</v>
      </c>
      <c r="D5372" s="7">
        <v>40780</v>
      </c>
      <c r="E5372" t="s">
        <v>4920</v>
      </c>
      <c r="F5372" t="s">
        <v>2367</v>
      </c>
      <c r="G5372" t="s">
        <v>4920</v>
      </c>
      <c r="H5372" t="s">
        <v>17</v>
      </c>
      <c r="I5372" t="s">
        <v>73</v>
      </c>
      <c r="K5372" t="s">
        <v>6800</v>
      </c>
      <c r="L5372" t="s">
        <v>6801</v>
      </c>
    </row>
    <row r="5373" spans="1:14" hidden="1" x14ac:dyDescent="0.25">
      <c r="A5373">
        <v>78</v>
      </c>
      <c r="B5373">
        <v>28</v>
      </c>
      <c r="C5373" t="s">
        <v>10397</v>
      </c>
      <c r="D5373" s="7">
        <v>40780</v>
      </c>
      <c r="E5373" t="s">
        <v>4920</v>
      </c>
      <c r="F5373" t="s">
        <v>2367</v>
      </c>
      <c r="G5373" t="s">
        <v>4920</v>
      </c>
      <c r="H5373" t="s">
        <v>33</v>
      </c>
      <c r="I5373" t="s">
        <v>238</v>
      </c>
      <c r="K5373" t="s">
        <v>6801</v>
      </c>
      <c r="L5373" t="s">
        <v>6802</v>
      </c>
    </row>
    <row r="5374" spans="1:14" hidden="1" x14ac:dyDescent="0.25">
      <c r="A5374">
        <v>78</v>
      </c>
      <c r="B5374">
        <v>29</v>
      </c>
      <c r="C5374" t="s">
        <v>10397</v>
      </c>
      <c r="D5374" s="7">
        <v>40780</v>
      </c>
      <c r="E5374" t="s">
        <v>4920</v>
      </c>
      <c r="F5374" t="s">
        <v>2367</v>
      </c>
      <c r="G5374" t="s">
        <v>4920</v>
      </c>
      <c r="H5374" t="s">
        <v>24</v>
      </c>
      <c r="I5374" t="s">
        <v>10323</v>
      </c>
      <c r="K5374" t="s">
        <v>6803</v>
      </c>
      <c r="L5374" t="s">
        <v>6804</v>
      </c>
    </row>
    <row r="5375" spans="1:14" hidden="1" x14ac:dyDescent="0.25">
      <c r="A5375">
        <v>78</v>
      </c>
      <c r="B5375">
        <v>30</v>
      </c>
      <c r="C5375" t="s">
        <v>10397</v>
      </c>
      <c r="D5375" s="7">
        <v>40780</v>
      </c>
      <c r="E5375" t="s">
        <v>4920</v>
      </c>
      <c r="F5375" t="s">
        <v>2367</v>
      </c>
      <c r="G5375" t="s">
        <v>4920</v>
      </c>
      <c r="H5375" t="s">
        <v>17</v>
      </c>
      <c r="I5375" t="s">
        <v>77</v>
      </c>
      <c r="K5375" t="s">
        <v>6804</v>
      </c>
      <c r="L5375" t="s">
        <v>6805</v>
      </c>
    </row>
    <row r="5376" spans="1:14" hidden="1" x14ac:dyDescent="0.25">
      <c r="A5376">
        <v>78</v>
      </c>
      <c r="B5376">
        <v>31</v>
      </c>
      <c r="C5376" t="s">
        <v>10397</v>
      </c>
      <c r="D5376" s="7">
        <v>40780</v>
      </c>
      <c r="E5376" t="s">
        <v>4920</v>
      </c>
      <c r="F5376" t="s">
        <v>2367</v>
      </c>
      <c r="G5376" t="s">
        <v>4920</v>
      </c>
      <c r="H5376" t="s">
        <v>53</v>
      </c>
      <c r="I5376" t="s">
        <v>2296</v>
      </c>
      <c r="J5376" t="s">
        <v>92</v>
      </c>
      <c r="K5376" t="s">
        <v>6805</v>
      </c>
      <c r="L5376" t="s">
        <v>6806</v>
      </c>
      <c r="N5376">
        <v>4</v>
      </c>
    </row>
    <row r="5377" spans="1:14" hidden="1" x14ac:dyDescent="0.25">
      <c r="A5377">
        <v>78</v>
      </c>
      <c r="B5377">
        <v>32</v>
      </c>
      <c r="C5377" t="s">
        <v>10397</v>
      </c>
      <c r="D5377" s="7">
        <v>40780</v>
      </c>
      <c r="E5377" t="s">
        <v>4920</v>
      </c>
      <c r="F5377" t="s">
        <v>2367</v>
      </c>
      <c r="G5377" t="s">
        <v>4920</v>
      </c>
      <c r="H5377" t="s">
        <v>17</v>
      </c>
      <c r="I5377" t="s">
        <v>77</v>
      </c>
      <c r="K5377" t="s">
        <v>6806</v>
      </c>
      <c r="L5377" t="s">
        <v>6807</v>
      </c>
    </row>
    <row r="5378" spans="1:14" hidden="1" x14ac:dyDescent="0.25">
      <c r="A5378">
        <v>78</v>
      </c>
      <c r="B5378">
        <v>33</v>
      </c>
      <c r="C5378" t="s">
        <v>10397</v>
      </c>
      <c r="D5378" s="7">
        <v>40780</v>
      </c>
      <c r="E5378" t="s">
        <v>4920</v>
      </c>
      <c r="F5378" t="s">
        <v>2367</v>
      </c>
      <c r="G5378" t="s">
        <v>4920</v>
      </c>
      <c r="H5378" t="s">
        <v>24</v>
      </c>
      <c r="I5378" t="s">
        <v>10323</v>
      </c>
      <c r="K5378" t="s">
        <v>6808</v>
      </c>
      <c r="L5378" t="s">
        <v>6809</v>
      </c>
    </row>
    <row r="5379" spans="1:14" hidden="1" x14ac:dyDescent="0.25">
      <c r="A5379">
        <v>78</v>
      </c>
      <c r="B5379">
        <v>34</v>
      </c>
      <c r="C5379" t="s">
        <v>10397</v>
      </c>
      <c r="D5379" s="7">
        <v>40780</v>
      </c>
      <c r="E5379" t="s">
        <v>4920</v>
      </c>
      <c r="F5379" t="s">
        <v>2367</v>
      </c>
      <c r="G5379" t="s">
        <v>4920</v>
      </c>
      <c r="H5379" t="s">
        <v>10</v>
      </c>
      <c r="I5379" t="s">
        <v>11</v>
      </c>
      <c r="K5379" t="s">
        <v>6809</v>
      </c>
      <c r="L5379" t="s">
        <v>6810</v>
      </c>
    </row>
    <row r="5380" spans="1:14" hidden="1" x14ac:dyDescent="0.25">
      <c r="A5380">
        <v>78</v>
      </c>
      <c r="B5380">
        <v>35</v>
      </c>
      <c r="C5380" t="s">
        <v>10397</v>
      </c>
      <c r="D5380" s="7">
        <v>40780</v>
      </c>
      <c r="E5380" t="s">
        <v>4920</v>
      </c>
      <c r="F5380" t="s">
        <v>2367</v>
      </c>
      <c r="G5380" t="s">
        <v>4920</v>
      </c>
      <c r="H5380" t="s">
        <v>17</v>
      </c>
      <c r="I5380" t="s">
        <v>77</v>
      </c>
      <c r="K5380" t="s">
        <v>6810</v>
      </c>
      <c r="L5380" t="s">
        <v>6811</v>
      </c>
    </row>
    <row r="5381" spans="1:14" hidden="1" x14ac:dyDescent="0.25">
      <c r="A5381">
        <v>78</v>
      </c>
      <c r="B5381">
        <v>36</v>
      </c>
      <c r="C5381" t="s">
        <v>10397</v>
      </c>
      <c r="D5381" s="7">
        <v>40780</v>
      </c>
      <c r="E5381" t="s">
        <v>4920</v>
      </c>
      <c r="F5381" t="s">
        <v>2367</v>
      </c>
      <c r="G5381" t="s">
        <v>4920</v>
      </c>
      <c r="H5381" t="s">
        <v>53</v>
      </c>
      <c r="I5381" t="s">
        <v>456</v>
      </c>
      <c r="J5381" t="s">
        <v>92</v>
      </c>
      <c r="K5381" t="s">
        <v>6811</v>
      </c>
      <c r="L5381" t="s">
        <v>6812</v>
      </c>
      <c r="M5381" t="s">
        <v>1264</v>
      </c>
      <c r="N5381">
        <v>2</v>
      </c>
    </row>
    <row r="5382" spans="1:14" hidden="1" x14ac:dyDescent="0.25">
      <c r="A5382">
        <v>78</v>
      </c>
      <c r="B5382">
        <v>37</v>
      </c>
      <c r="C5382" t="s">
        <v>10397</v>
      </c>
      <c r="D5382" s="7">
        <v>40780</v>
      </c>
      <c r="E5382" t="s">
        <v>4920</v>
      </c>
      <c r="F5382" t="s">
        <v>2367</v>
      </c>
      <c r="G5382" t="s">
        <v>4920</v>
      </c>
      <c r="H5382" t="s">
        <v>21</v>
      </c>
      <c r="I5382" t="s">
        <v>22</v>
      </c>
      <c r="K5382" t="s">
        <v>6812</v>
      </c>
      <c r="L5382" t="s">
        <v>6813</v>
      </c>
    </row>
    <row r="5383" spans="1:14" hidden="1" x14ac:dyDescent="0.25">
      <c r="A5383">
        <v>78</v>
      </c>
      <c r="B5383">
        <v>38</v>
      </c>
      <c r="C5383" t="s">
        <v>10397</v>
      </c>
      <c r="D5383" s="7">
        <v>40780</v>
      </c>
      <c r="E5383" t="s">
        <v>4920</v>
      </c>
      <c r="F5383" t="s">
        <v>2367</v>
      </c>
      <c r="G5383" t="s">
        <v>4920</v>
      </c>
      <c r="H5383" t="s">
        <v>24</v>
      </c>
      <c r="I5383" t="s">
        <v>10323</v>
      </c>
      <c r="K5383" t="s">
        <v>6814</v>
      </c>
      <c r="L5383" t="s">
        <v>6815</v>
      </c>
    </row>
    <row r="5384" spans="1:14" hidden="1" x14ac:dyDescent="0.25">
      <c r="A5384">
        <v>78</v>
      </c>
      <c r="B5384">
        <v>39</v>
      </c>
      <c r="C5384" t="s">
        <v>10397</v>
      </c>
      <c r="D5384" s="7">
        <v>40780</v>
      </c>
      <c r="E5384" t="s">
        <v>4920</v>
      </c>
      <c r="F5384" t="s">
        <v>2367</v>
      </c>
      <c r="G5384" t="s">
        <v>4920</v>
      </c>
      <c r="H5384" t="s">
        <v>10</v>
      </c>
      <c r="I5384" t="s">
        <v>11</v>
      </c>
      <c r="K5384" t="s">
        <v>6815</v>
      </c>
      <c r="L5384" t="s">
        <v>6816</v>
      </c>
    </row>
    <row r="5385" spans="1:14" hidden="1" x14ac:dyDescent="0.25">
      <c r="A5385">
        <v>78</v>
      </c>
      <c r="B5385">
        <v>40</v>
      </c>
      <c r="C5385" t="s">
        <v>10397</v>
      </c>
      <c r="D5385" s="7">
        <v>40780</v>
      </c>
      <c r="E5385" t="s">
        <v>4920</v>
      </c>
      <c r="F5385" t="s">
        <v>2367</v>
      </c>
      <c r="G5385" t="s">
        <v>4920</v>
      </c>
      <c r="H5385" t="s">
        <v>10</v>
      </c>
      <c r="I5385" t="s">
        <v>118</v>
      </c>
      <c r="K5385" t="s">
        <v>6816</v>
      </c>
      <c r="L5385" t="s">
        <v>6817</v>
      </c>
    </row>
    <row r="5386" spans="1:14" hidden="1" x14ac:dyDescent="0.25">
      <c r="A5386">
        <v>78</v>
      </c>
      <c r="B5386">
        <v>41</v>
      </c>
      <c r="C5386" t="s">
        <v>10397</v>
      </c>
      <c r="D5386" s="7">
        <v>40780</v>
      </c>
      <c r="E5386" t="s">
        <v>4920</v>
      </c>
      <c r="F5386" t="s">
        <v>2367</v>
      </c>
      <c r="G5386" t="s">
        <v>4920</v>
      </c>
      <c r="H5386" t="s">
        <v>10</v>
      </c>
      <c r="I5386" t="s">
        <v>14</v>
      </c>
      <c r="K5386" t="s">
        <v>6817</v>
      </c>
      <c r="L5386" t="s">
        <v>6818</v>
      </c>
    </row>
    <row r="5387" spans="1:14" hidden="1" x14ac:dyDescent="0.25">
      <c r="A5387">
        <v>78</v>
      </c>
      <c r="B5387">
        <v>42</v>
      </c>
      <c r="C5387" t="s">
        <v>10397</v>
      </c>
      <c r="D5387" s="7">
        <v>40780</v>
      </c>
      <c r="E5387" t="s">
        <v>4920</v>
      </c>
      <c r="F5387" t="s">
        <v>2367</v>
      </c>
      <c r="G5387" t="s">
        <v>4920</v>
      </c>
      <c r="H5387" t="s">
        <v>17</v>
      </c>
      <c r="I5387" t="s">
        <v>120</v>
      </c>
      <c r="K5387" t="s">
        <v>6818</v>
      </c>
      <c r="L5387" t="s">
        <v>6819</v>
      </c>
    </row>
    <row r="5388" spans="1:14" hidden="1" x14ac:dyDescent="0.25">
      <c r="A5388">
        <v>78</v>
      </c>
      <c r="B5388">
        <v>43</v>
      </c>
      <c r="C5388" t="s">
        <v>10397</v>
      </c>
      <c r="D5388" s="7">
        <v>40780</v>
      </c>
      <c r="E5388" t="s">
        <v>4920</v>
      </c>
      <c r="F5388" t="s">
        <v>2367</v>
      </c>
      <c r="G5388" t="s">
        <v>4920</v>
      </c>
      <c r="H5388" t="s">
        <v>17</v>
      </c>
      <c r="I5388" t="s">
        <v>77</v>
      </c>
      <c r="K5388" t="s">
        <v>6819</v>
      </c>
      <c r="L5388" t="s">
        <v>6820</v>
      </c>
    </row>
    <row r="5389" spans="1:14" hidden="1" x14ac:dyDescent="0.25">
      <c r="A5389">
        <v>78</v>
      </c>
      <c r="B5389">
        <v>44</v>
      </c>
      <c r="C5389" t="s">
        <v>10397</v>
      </c>
      <c r="D5389" s="7">
        <v>40780</v>
      </c>
      <c r="E5389" t="s">
        <v>4920</v>
      </c>
      <c r="F5389" t="s">
        <v>2367</v>
      </c>
      <c r="G5389" t="s">
        <v>4920</v>
      </c>
      <c r="H5389" t="s">
        <v>53</v>
      </c>
      <c r="I5389" t="s">
        <v>2105</v>
      </c>
      <c r="J5389" t="s">
        <v>92</v>
      </c>
      <c r="K5389" t="s">
        <v>6820</v>
      </c>
      <c r="L5389" t="s">
        <v>6821</v>
      </c>
      <c r="N5389">
        <v>4</v>
      </c>
    </row>
    <row r="5390" spans="1:14" hidden="1" x14ac:dyDescent="0.25">
      <c r="A5390">
        <v>78</v>
      </c>
      <c r="B5390">
        <v>45</v>
      </c>
      <c r="C5390" t="s">
        <v>10397</v>
      </c>
      <c r="D5390" s="7">
        <v>40780</v>
      </c>
      <c r="E5390" t="s">
        <v>4920</v>
      </c>
      <c r="F5390" t="s">
        <v>2367</v>
      </c>
      <c r="G5390" t="s">
        <v>4920</v>
      </c>
      <c r="H5390" t="s">
        <v>21</v>
      </c>
      <c r="I5390" t="s">
        <v>334</v>
      </c>
      <c r="K5390" t="s">
        <v>6822</v>
      </c>
      <c r="L5390" t="s">
        <v>6823</v>
      </c>
    </row>
    <row r="5391" spans="1:14" hidden="1" x14ac:dyDescent="0.25">
      <c r="A5391">
        <v>78</v>
      </c>
      <c r="B5391">
        <v>46</v>
      </c>
      <c r="C5391" t="s">
        <v>10397</v>
      </c>
      <c r="D5391" s="7">
        <v>40780</v>
      </c>
      <c r="E5391" t="s">
        <v>4920</v>
      </c>
      <c r="F5391" t="s">
        <v>2367</v>
      </c>
      <c r="G5391" t="s">
        <v>4920</v>
      </c>
      <c r="H5391" t="s">
        <v>24</v>
      </c>
      <c r="I5391" t="s">
        <v>10323</v>
      </c>
      <c r="K5391" t="s">
        <v>6823</v>
      </c>
      <c r="L5391" t="s">
        <v>6824</v>
      </c>
    </row>
    <row r="5392" spans="1:14" hidden="1" x14ac:dyDescent="0.25">
      <c r="A5392">
        <v>78</v>
      </c>
      <c r="B5392">
        <v>47</v>
      </c>
      <c r="C5392" t="s">
        <v>10397</v>
      </c>
      <c r="D5392" s="7">
        <v>40780</v>
      </c>
      <c r="E5392" t="s">
        <v>4920</v>
      </c>
      <c r="F5392" t="s">
        <v>2367</v>
      </c>
      <c r="G5392" t="s">
        <v>4920</v>
      </c>
      <c r="H5392" t="s">
        <v>10</v>
      </c>
      <c r="I5392" t="s">
        <v>14</v>
      </c>
      <c r="K5392" t="s">
        <v>6825</v>
      </c>
      <c r="L5392" t="s">
        <v>6826</v>
      </c>
    </row>
    <row r="5393" spans="1:14" hidden="1" x14ac:dyDescent="0.25">
      <c r="A5393">
        <v>78</v>
      </c>
      <c r="B5393">
        <v>48</v>
      </c>
      <c r="C5393" t="s">
        <v>10397</v>
      </c>
      <c r="D5393" s="7">
        <v>40780</v>
      </c>
      <c r="E5393" t="s">
        <v>4920</v>
      </c>
      <c r="F5393" t="s">
        <v>2367</v>
      </c>
      <c r="G5393" t="s">
        <v>4920</v>
      </c>
      <c r="H5393" t="s">
        <v>17</v>
      </c>
      <c r="I5393" t="s">
        <v>77</v>
      </c>
      <c r="K5393" t="s">
        <v>6826</v>
      </c>
      <c r="L5393" t="s">
        <v>6827</v>
      </c>
    </row>
    <row r="5394" spans="1:14" hidden="1" x14ac:dyDescent="0.25">
      <c r="A5394">
        <v>78</v>
      </c>
      <c r="B5394">
        <v>49</v>
      </c>
      <c r="C5394" t="s">
        <v>10397</v>
      </c>
      <c r="D5394" s="7">
        <v>40780</v>
      </c>
      <c r="E5394" t="s">
        <v>4920</v>
      </c>
      <c r="F5394" t="s">
        <v>2367</v>
      </c>
      <c r="G5394" t="s">
        <v>4920</v>
      </c>
      <c r="H5394" t="s">
        <v>33</v>
      </c>
      <c r="I5394" t="s">
        <v>238</v>
      </c>
      <c r="K5394" t="s">
        <v>6827</v>
      </c>
      <c r="L5394" t="s">
        <v>6827</v>
      </c>
    </row>
    <row r="5395" spans="1:14" hidden="1" x14ac:dyDescent="0.25">
      <c r="A5395">
        <v>78</v>
      </c>
      <c r="B5395">
        <v>50</v>
      </c>
      <c r="C5395" t="s">
        <v>10397</v>
      </c>
      <c r="D5395" s="7">
        <v>40780</v>
      </c>
      <c r="E5395" t="s">
        <v>4920</v>
      </c>
      <c r="F5395" t="s">
        <v>2367</v>
      </c>
      <c r="G5395" t="s">
        <v>4920</v>
      </c>
      <c r="H5395" t="s">
        <v>162</v>
      </c>
      <c r="I5395" t="s">
        <v>163</v>
      </c>
      <c r="K5395" t="s">
        <v>6827</v>
      </c>
      <c r="L5395" t="s">
        <v>6828</v>
      </c>
    </row>
    <row r="5396" spans="1:14" hidden="1" x14ac:dyDescent="0.25">
      <c r="A5396">
        <v>78</v>
      </c>
      <c r="B5396">
        <v>51</v>
      </c>
      <c r="C5396" t="s">
        <v>10397</v>
      </c>
      <c r="D5396" s="7">
        <v>40780</v>
      </c>
      <c r="E5396" t="s">
        <v>4920</v>
      </c>
      <c r="F5396" t="s">
        <v>2367</v>
      </c>
      <c r="G5396" t="s">
        <v>4920</v>
      </c>
      <c r="H5396" t="s">
        <v>24</v>
      </c>
      <c r="I5396" t="s">
        <v>10323</v>
      </c>
      <c r="K5396" t="s">
        <v>6828</v>
      </c>
      <c r="L5396" t="s">
        <v>6829</v>
      </c>
    </row>
    <row r="5397" spans="1:14" hidden="1" x14ac:dyDescent="0.25">
      <c r="A5397">
        <v>78</v>
      </c>
      <c r="B5397">
        <v>52</v>
      </c>
      <c r="C5397" t="s">
        <v>10397</v>
      </c>
      <c r="D5397" s="7">
        <v>40780</v>
      </c>
      <c r="E5397" t="s">
        <v>4920</v>
      </c>
      <c r="F5397" t="s">
        <v>2367</v>
      </c>
      <c r="G5397" t="s">
        <v>4920</v>
      </c>
      <c r="H5397" t="s">
        <v>10</v>
      </c>
      <c r="I5397" t="s">
        <v>10323</v>
      </c>
      <c r="K5397" t="s">
        <v>6830</v>
      </c>
      <c r="L5397" t="s">
        <v>6831</v>
      </c>
    </row>
    <row r="5398" spans="1:14" hidden="1" x14ac:dyDescent="0.25">
      <c r="A5398">
        <v>78</v>
      </c>
      <c r="B5398">
        <v>53</v>
      </c>
      <c r="C5398" t="s">
        <v>10397</v>
      </c>
      <c r="D5398" s="7">
        <v>40780</v>
      </c>
      <c r="E5398" t="s">
        <v>4920</v>
      </c>
      <c r="F5398" t="s">
        <v>2367</v>
      </c>
      <c r="G5398" t="s">
        <v>4920</v>
      </c>
      <c r="H5398" t="s">
        <v>17</v>
      </c>
      <c r="I5398" t="s">
        <v>77</v>
      </c>
      <c r="K5398" t="s">
        <v>6831</v>
      </c>
      <c r="L5398" t="s">
        <v>6832</v>
      </c>
    </row>
    <row r="5399" spans="1:14" hidden="1" x14ac:dyDescent="0.25">
      <c r="A5399">
        <v>78</v>
      </c>
      <c r="B5399">
        <v>54</v>
      </c>
      <c r="C5399" t="s">
        <v>10397</v>
      </c>
      <c r="D5399" s="7">
        <v>40780</v>
      </c>
      <c r="E5399" t="s">
        <v>4920</v>
      </c>
      <c r="F5399" t="s">
        <v>2367</v>
      </c>
      <c r="G5399" t="s">
        <v>4920</v>
      </c>
      <c r="H5399" t="s">
        <v>53</v>
      </c>
      <c r="I5399" t="s">
        <v>2296</v>
      </c>
      <c r="J5399" t="s">
        <v>92</v>
      </c>
      <c r="K5399" t="s">
        <v>6832</v>
      </c>
      <c r="L5399" t="s">
        <v>6833</v>
      </c>
      <c r="N5399">
        <v>4</v>
      </c>
    </row>
    <row r="5400" spans="1:14" hidden="1" x14ac:dyDescent="0.25">
      <c r="A5400">
        <v>78</v>
      </c>
      <c r="B5400">
        <v>55</v>
      </c>
      <c r="C5400" t="s">
        <v>10397</v>
      </c>
      <c r="D5400" s="7">
        <v>40780</v>
      </c>
      <c r="E5400" t="s">
        <v>4920</v>
      </c>
      <c r="F5400" t="s">
        <v>2367</v>
      </c>
      <c r="G5400" t="s">
        <v>4920</v>
      </c>
      <c r="H5400" t="s">
        <v>17</v>
      </c>
      <c r="I5400" t="s">
        <v>77</v>
      </c>
      <c r="K5400" t="s">
        <v>6833</v>
      </c>
      <c r="L5400" t="s">
        <v>6834</v>
      </c>
    </row>
    <row r="5401" spans="1:14" hidden="1" x14ac:dyDescent="0.25">
      <c r="A5401">
        <v>78</v>
      </c>
      <c r="B5401">
        <v>56</v>
      </c>
      <c r="C5401" t="s">
        <v>10397</v>
      </c>
      <c r="D5401" s="7">
        <v>40780</v>
      </c>
      <c r="E5401" t="s">
        <v>4920</v>
      </c>
      <c r="F5401" t="s">
        <v>2367</v>
      </c>
      <c r="G5401" t="s">
        <v>4920</v>
      </c>
      <c r="H5401" t="s">
        <v>53</v>
      </c>
      <c r="I5401" t="s">
        <v>202</v>
      </c>
      <c r="J5401" t="s">
        <v>92</v>
      </c>
      <c r="K5401" t="s">
        <v>6834</v>
      </c>
      <c r="L5401" t="s">
        <v>6835</v>
      </c>
      <c r="M5401" t="s">
        <v>485</v>
      </c>
      <c r="N5401">
        <v>7</v>
      </c>
    </row>
    <row r="5402" spans="1:14" hidden="1" x14ac:dyDescent="0.25">
      <c r="A5402">
        <v>79</v>
      </c>
      <c r="B5402">
        <v>1</v>
      </c>
      <c r="C5402" t="s">
        <v>10414</v>
      </c>
      <c r="D5402" s="7">
        <v>40587</v>
      </c>
      <c r="E5402" t="s">
        <v>4920</v>
      </c>
      <c r="F5402" t="s">
        <v>4937</v>
      </c>
      <c r="G5402" t="s">
        <v>4937</v>
      </c>
      <c r="H5402" t="s">
        <v>10</v>
      </c>
      <c r="I5402" t="s">
        <v>11</v>
      </c>
      <c r="K5402" t="s">
        <v>6836</v>
      </c>
      <c r="L5402" t="s">
        <v>6837</v>
      </c>
    </row>
    <row r="5403" spans="1:14" hidden="1" x14ac:dyDescent="0.25">
      <c r="A5403">
        <v>79</v>
      </c>
      <c r="B5403">
        <v>2</v>
      </c>
      <c r="C5403" t="s">
        <v>10414</v>
      </c>
      <c r="D5403" s="7">
        <v>40587</v>
      </c>
      <c r="E5403" t="s">
        <v>4920</v>
      </c>
      <c r="F5403" t="s">
        <v>4937</v>
      </c>
      <c r="G5403" t="s">
        <v>4920</v>
      </c>
      <c r="H5403" t="s">
        <v>17</v>
      </c>
      <c r="I5403" t="s">
        <v>77</v>
      </c>
      <c r="K5403" t="s">
        <v>6838</v>
      </c>
      <c r="L5403" t="s">
        <v>6839</v>
      </c>
    </row>
    <row r="5404" spans="1:14" hidden="1" x14ac:dyDescent="0.25">
      <c r="A5404">
        <v>79</v>
      </c>
      <c r="B5404">
        <v>3</v>
      </c>
      <c r="C5404" t="s">
        <v>10414</v>
      </c>
      <c r="D5404" s="7">
        <v>40587</v>
      </c>
      <c r="E5404" t="s">
        <v>4920</v>
      </c>
      <c r="F5404" t="s">
        <v>4937</v>
      </c>
      <c r="G5404" t="s">
        <v>4920</v>
      </c>
      <c r="H5404" t="s">
        <v>17</v>
      </c>
      <c r="I5404" t="s">
        <v>120</v>
      </c>
      <c r="K5404" t="s">
        <v>6839</v>
      </c>
      <c r="L5404" t="s">
        <v>6840</v>
      </c>
    </row>
    <row r="5405" spans="1:14" hidden="1" x14ac:dyDescent="0.25">
      <c r="A5405">
        <v>79</v>
      </c>
      <c r="B5405">
        <v>4</v>
      </c>
      <c r="C5405" t="s">
        <v>10414</v>
      </c>
      <c r="D5405" s="7">
        <v>40587</v>
      </c>
      <c r="E5405" t="s">
        <v>4920</v>
      </c>
      <c r="F5405" t="s">
        <v>4937</v>
      </c>
      <c r="G5405" t="s">
        <v>4920</v>
      </c>
      <c r="H5405" t="s">
        <v>53</v>
      </c>
      <c r="I5405" t="s">
        <v>332</v>
      </c>
      <c r="J5405" t="s">
        <v>92</v>
      </c>
      <c r="K5405" t="s">
        <v>6840</v>
      </c>
      <c r="L5405" t="s">
        <v>6841</v>
      </c>
      <c r="N5405">
        <v>4</v>
      </c>
    </row>
    <row r="5406" spans="1:14" hidden="1" x14ac:dyDescent="0.25">
      <c r="A5406">
        <v>79</v>
      </c>
      <c r="B5406">
        <v>5</v>
      </c>
      <c r="C5406" t="s">
        <v>10414</v>
      </c>
      <c r="D5406" s="7">
        <v>40587</v>
      </c>
      <c r="E5406" t="s">
        <v>4920</v>
      </c>
      <c r="F5406" t="s">
        <v>4937</v>
      </c>
      <c r="G5406" t="s">
        <v>4920</v>
      </c>
      <c r="H5406" t="s">
        <v>10</v>
      </c>
      <c r="I5406" t="s">
        <v>118</v>
      </c>
      <c r="K5406" t="s">
        <v>6842</v>
      </c>
      <c r="L5406" t="s">
        <v>6843</v>
      </c>
    </row>
    <row r="5407" spans="1:14" hidden="1" x14ac:dyDescent="0.25">
      <c r="A5407">
        <v>79</v>
      </c>
      <c r="B5407">
        <v>6</v>
      </c>
      <c r="C5407" t="s">
        <v>10414</v>
      </c>
      <c r="D5407" s="7">
        <v>40587</v>
      </c>
      <c r="E5407" t="s">
        <v>4920</v>
      </c>
      <c r="F5407" t="s">
        <v>4937</v>
      </c>
      <c r="G5407" t="s">
        <v>4920</v>
      </c>
      <c r="H5407" t="s">
        <v>10</v>
      </c>
      <c r="I5407" t="s">
        <v>14</v>
      </c>
      <c r="K5407" t="s">
        <v>6844</v>
      </c>
      <c r="L5407" t="s">
        <v>6845</v>
      </c>
    </row>
    <row r="5408" spans="1:14" hidden="1" x14ac:dyDescent="0.25">
      <c r="A5408">
        <v>79</v>
      </c>
      <c r="B5408">
        <v>7</v>
      </c>
      <c r="C5408" t="s">
        <v>10414</v>
      </c>
      <c r="D5408" s="7">
        <v>40587</v>
      </c>
      <c r="E5408" t="s">
        <v>4920</v>
      </c>
      <c r="F5408" t="s">
        <v>4937</v>
      </c>
      <c r="G5408" t="s">
        <v>4920</v>
      </c>
      <c r="H5408" t="s">
        <v>17</v>
      </c>
      <c r="I5408" t="s">
        <v>77</v>
      </c>
      <c r="K5408" t="s">
        <v>6846</v>
      </c>
      <c r="L5408" t="s">
        <v>6847</v>
      </c>
    </row>
    <row r="5409" spans="1:14" hidden="1" x14ac:dyDescent="0.25">
      <c r="A5409">
        <v>79</v>
      </c>
      <c r="B5409">
        <v>8</v>
      </c>
      <c r="C5409" t="s">
        <v>10414</v>
      </c>
      <c r="D5409" s="7">
        <v>40587</v>
      </c>
      <c r="E5409" t="s">
        <v>4920</v>
      </c>
      <c r="F5409" t="s">
        <v>4937</v>
      </c>
      <c r="G5409" t="s">
        <v>4920</v>
      </c>
      <c r="H5409" t="s">
        <v>33</v>
      </c>
      <c r="I5409" t="s">
        <v>238</v>
      </c>
      <c r="K5409" t="s">
        <v>6847</v>
      </c>
      <c r="L5409" t="s">
        <v>6847</v>
      </c>
    </row>
    <row r="5410" spans="1:14" hidden="1" x14ac:dyDescent="0.25">
      <c r="A5410">
        <v>79</v>
      </c>
      <c r="B5410">
        <v>9</v>
      </c>
      <c r="C5410" t="s">
        <v>10414</v>
      </c>
      <c r="D5410" s="7">
        <v>40587</v>
      </c>
      <c r="E5410" t="s">
        <v>4920</v>
      </c>
      <c r="F5410" t="s">
        <v>4937</v>
      </c>
      <c r="G5410" t="s">
        <v>4920</v>
      </c>
      <c r="H5410" t="s">
        <v>17</v>
      </c>
      <c r="I5410" t="s">
        <v>120</v>
      </c>
      <c r="K5410" t="s">
        <v>6847</v>
      </c>
      <c r="L5410" t="s">
        <v>6848</v>
      </c>
    </row>
    <row r="5411" spans="1:14" hidden="1" x14ac:dyDescent="0.25">
      <c r="A5411">
        <v>79</v>
      </c>
      <c r="B5411">
        <v>10</v>
      </c>
      <c r="C5411" t="s">
        <v>10414</v>
      </c>
      <c r="D5411" s="7">
        <v>40587</v>
      </c>
      <c r="E5411" t="s">
        <v>4920</v>
      </c>
      <c r="F5411" t="s">
        <v>4937</v>
      </c>
      <c r="G5411" t="s">
        <v>4920</v>
      </c>
      <c r="H5411" t="s">
        <v>24</v>
      </c>
      <c r="I5411" t="s">
        <v>10323</v>
      </c>
      <c r="K5411" t="s">
        <v>6848</v>
      </c>
      <c r="L5411" t="s">
        <v>6849</v>
      </c>
    </row>
    <row r="5412" spans="1:14" hidden="1" x14ac:dyDescent="0.25">
      <c r="A5412">
        <v>79</v>
      </c>
      <c r="B5412">
        <v>11</v>
      </c>
      <c r="C5412" t="s">
        <v>10414</v>
      </c>
      <c r="D5412" s="7">
        <v>40587</v>
      </c>
      <c r="E5412" t="s">
        <v>4920</v>
      </c>
      <c r="F5412" t="s">
        <v>4937</v>
      </c>
      <c r="G5412" t="s">
        <v>4920</v>
      </c>
      <c r="H5412" t="s">
        <v>10</v>
      </c>
      <c r="I5412" t="s">
        <v>118</v>
      </c>
      <c r="K5412" t="s">
        <v>6849</v>
      </c>
      <c r="L5412" t="s">
        <v>6850</v>
      </c>
    </row>
    <row r="5413" spans="1:14" hidden="1" x14ac:dyDescent="0.25">
      <c r="A5413">
        <v>79</v>
      </c>
      <c r="B5413">
        <v>12</v>
      </c>
      <c r="C5413" t="s">
        <v>10414</v>
      </c>
      <c r="D5413" s="7">
        <v>40587</v>
      </c>
      <c r="E5413" t="s">
        <v>4920</v>
      </c>
      <c r="F5413" t="s">
        <v>4937</v>
      </c>
      <c r="G5413" t="s">
        <v>4920</v>
      </c>
      <c r="H5413" t="s">
        <v>10</v>
      </c>
      <c r="I5413" t="s">
        <v>14</v>
      </c>
      <c r="K5413" t="s">
        <v>6851</v>
      </c>
      <c r="L5413" t="s">
        <v>6852</v>
      </c>
    </row>
    <row r="5414" spans="1:14" hidden="1" x14ac:dyDescent="0.25">
      <c r="A5414">
        <v>79</v>
      </c>
      <c r="B5414">
        <v>13</v>
      </c>
      <c r="C5414" t="s">
        <v>10414</v>
      </c>
      <c r="D5414" s="7">
        <v>40587</v>
      </c>
      <c r="E5414" t="s">
        <v>4920</v>
      </c>
      <c r="F5414" t="s">
        <v>4937</v>
      </c>
      <c r="G5414" t="s">
        <v>4920</v>
      </c>
      <c r="H5414" t="s">
        <v>17</v>
      </c>
      <c r="I5414" t="s">
        <v>120</v>
      </c>
      <c r="K5414" t="s">
        <v>6852</v>
      </c>
      <c r="L5414" t="s">
        <v>6853</v>
      </c>
    </row>
    <row r="5415" spans="1:14" hidden="1" x14ac:dyDescent="0.25">
      <c r="A5415">
        <v>79</v>
      </c>
      <c r="B5415">
        <v>14</v>
      </c>
      <c r="C5415" t="s">
        <v>10414</v>
      </c>
      <c r="D5415" s="7">
        <v>40587</v>
      </c>
      <c r="E5415" t="s">
        <v>4920</v>
      </c>
      <c r="F5415" t="s">
        <v>4937</v>
      </c>
      <c r="G5415" t="s">
        <v>4920</v>
      </c>
      <c r="H5415" t="s">
        <v>53</v>
      </c>
      <c r="I5415" t="s">
        <v>124</v>
      </c>
      <c r="J5415" t="s">
        <v>80</v>
      </c>
      <c r="K5415" t="s">
        <v>6853</v>
      </c>
      <c r="L5415" t="s">
        <v>6853</v>
      </c>
      <c r="N5415">
        <v>7</v>
      </c>
    </row>
    <row r="5416" spans="1:14" hidden="1" x14ac:dyDescent="0.25">
      <c r="A5416">
        <v>79</v>
      </c>
      <c r="B5416">
        <v>15</v>
      </c>
      <c r="C5416" t="s">
        <v>10414</v>
      </c>
      <c r="D5416" s="7">
        <v>40587</v>
      </c>
      <c r="E5416" t="s">
        <v>4920</v>
      </c>
      <c r="F5416" t="s">
        <v>4937</v>
      </c>
      <c r="G5416" t="s">
        <v>4920</v>
      </c>
      <c r="H5416" t="s">
        <v>17</v>
      </c>
      <c r="I5416" t="s">
        <v>120</v>
      </c>
      <c r="K5416" t="s">
        <v>6853</v>
      </c>
      <c r="L5416" t="s">
        <v>6854</v>
      </c>
    </row>
    <row r="5417" spans="1:14" hidden="1" x14ac:dyDescent="0.25">
      <c r="A5417">
        <v>79</v>
      </c>
      <c r="B5417">
        <v>16</v>
      </c>
      <c r="C5417" t="s">
        <v>10414</v>
      </c>
      <c r="D5417" s="7">
        <v>40587</v>
      </c>
      <c r="E5417" t="s">
        <v>4920</v>
      </c>
      <c r="F5417" t="s">
        <v>4937</v>
      </c>
      <c r="G5417" t="s">
        <v>4920</v>
      </c>
      <c r="H5417" t="s">
        <v>24</v>
      </c>
      <c r="I5417" t="s">
        <v>10323</v>
      </c>
      <c r="K5417" t="s">
        <v>6855</v>
      </c>
      <c r="L5417" t="s">
        <v>6856</v>
      </c>
    </row>
    <row r="5418" spans="1:14" hidden="1" x14ac:dyDescent="0.25">
      <c r="A5418">
        <v>79</v>
      </c>
      <c r="B5418">
        <v>17</v>
      </c>
      <c r="C5418" t="s">
        <v>10414</v>
      </c>
      <c r="D5418" s="7">
        <v>40587</v>
      </c>
      <c r="E5418" t="s">
        <v>4920</v>
      </c>
      <c r="F5418" t="s">
        <v>4937</v>
      </c>
      <c r="G5418" t="s">
        <v>4920</v>
      </c>
      <c r="H5418" t="s">
        <v>10</v>
      </c>
      <c r="I5418" t="s">
        <v>118</v>
      </c>
      <c r="K5418" t="s">
        <v>6857</v>
      </c>
      <c r="L5418" t="s">
        <v>6858</v>
      </c>
    </row>
    <row r="5419" spans="1:14" hidden="1" x14ac:dyDescent="0.25">
      <c r="A5419">
        <v>79</v>
      </c>
      <c r="B5419">
        <v>18</v>
      </c>
      <c r="C5419" t="s">
        <v>10414</v>
      </c>
      <c r="D5419" s="7">
        <v>40587</v>
      </c>
      <c r="E5419" t="s">
        <v>4920</v>
      </c>
      <c r="F5419" t="s">
        <v>4937</v>
      </c>
      <c r="G5419" t="s">
        <v>4920</v>
      </c>
      <c r="H5419" t="s">
        <v>10</v>
      </c>
      <c r="I5419" t="s">
        <v>14</v>
      </c>
      <c r="K5419" t="s">
        <v>6859</v>
      </c>
      <c r="L5419" t="s">
        <v>6860</v>
      </c>
    </row>
    <row r="5420" spans="1:14" hidden="1" x14ac:dyDescent="0.25">
      <c r="A5420">
        <v>79</v>
      </c>
      <c r="B5420">
        <v>19</v>
      </c>
      <c r="C5420" t="s">
        <v>10414</v>
      </c>
      <c r="D5420" s="7">
        <v>40587</v>
      </c>
      <c r="E5420" t="s">
        <v>4920</v>
      </c>
      <c r="F5420" t="s">
        <v>4937</v>
      </c>
      <c r="G5420" t="s">
        <v>4920</v>
      </c>
      <c r="H5420" t="s">
        <v>17</v>
      </c>
      <c r="I5420" t="s">
        <v>120</v>
      </c>
      <c r="K5420" t="s">
        <v>6861</v>
      </c>
      <c r="L5420" t="s">
        <v>6862</v>
      </c>
    </row>
    <row r="5421" spans="1:14" hidden="1" x14ac:dyDescent="0.25">
      <c r="A5421">
        <v>79</v>
      </c>
      <c r="B5421">
        <v>20</v>
      </c>
      <c r="C5421" t="s">
        <v>10414</v>
      </c>
      <c r="D5421" s="7">
        <v>40587</v>
      </c>
      <c r="E5421" t="s">
        <v>4920</v>
      </c>
      <c r="F5421" t="s">
        <v>4937</v>
      </c>
      <c r="G5421" t="s">
        <v>4920</v>
      </c>
      <c r="H5421" t="s">
        <v>53</v>
      </c>
      <c r="I5421" t="s">
        <v>332</v>
      </c>
      <c r="J5421" t="s">
        <v>92</v>
      </c>
      <c r="K5421" t="s">
        <v>6862</v>
      </c>
      <c r="L5421" t="s">
        <v>6863</v>
      </c>
      <c r="N5421">
        <v>4</v>
      </c>
    </row>
    <row r="5422" spans="1:14" hidden="1" x14ac:dyDescent="0.25">
      <c r="A5422">
        <v>79</v>
      </c>
      <c r="B5422">
        <v>21</v>
      </c>
      <c r="C5422" t="s">
        <v>10414</v>
      </c>
      <c r="D5422" s="7">
        <v>40587</v>
      </c>
      <c r="E5422" t="s">
        <v>4920</v>
      </c>
      <c r="F5422" t="s">
        <v>4937</v>
      </c>
      <c r="G5422" t="s">
        <v>4920</v>
      </c>
      <c r="H5422" t="s">
        <v>24</v>
      </c>
      <c r="I5422" t="s">
        <v>10323</v>
      </c>
      <c r="K5422" t="s">
        <v>6864</v>
      </c>
      <c r="L5422" t="s">
        <v>6865</v>
      </c>
    </row>
    <row r="5423" spans="1:14" hidden="1" x14ac:dyDescent="0.25">
      <c r="A5423">
        <v>79</v>
      </c>
      <c r="B5423">
        <v>22</v>
      </c>
      <c r="C5423" t="s">
        <v>10414</v>
      </c>
      <c r="D5423" s="7">
        <v>40587</v>
      </c>
      <c r="E5423" t="s">
        <v>4920</v>
      </c>
      <c r="F5423" t="s">
        <v>4937</v>
      </c>
      <c r="G5423" t="s">
        <v>4920</v>
      </c>
      <c r="H5423" t="s">
        <v>10</v>
      </c>
      <c r="I5423" t="s">
        <v>11</v>
      </c>
      <c r="K5423" t="s">
        <v>6866</v>
      </c>
      <c r="L5423" t="s">
        <v>6867</v>
      </c>
    </row>
    <row r="5424" spans="1:14" hidden="1" x14ac:dyDescent="0.25">
      <c r="A5424">
        <v>79</v>
      </c>
      <c r="B5424">
        <v>23</v>
      </c>
      <c r="C5424" t="s">
        <v>10414</v>
      </c>
      <c r="D5424" s="7">
        <v>40587</v>
      </c>
      <c r="E5424" t="s">
        <v>4920</v>
      </c>
      <c r="F5424" t="s">
        <v>4937</v>
      </c>
      <c r="G5424" t="s">
        <v>4920</v>
      </c>
      <c r="H5424" t="s">
        <v>17</v>
      </c>
      <c r="I5424" t="s">
        <v>120</v>
      </c>
      <c r="K5424" t="s">
        <v>6868</v>
      </c>
      <c r="L5424" t="s">
        <v>6869</v>
      </c>
    </row>
    <row r="5425" spans="1:12" hidden="1" x14ac:dyDescent="0.25">
      <c r="A5425">
        <v>79</v>
      </c>
      <c r="B5425">
        <v>24</v>
      </c>
      <c r="C5425" t="s">
        <v>10414</v>
      </c>
      <c r="D5425" s="7">
        <v>40587</v>
      </c>
      <c r="E5425" t="s">
        <v>4920</v>
      </c>
      <c r="F5425" t="s">
        <v>4937</v>
      </c>
      <c r="G5425" t="s">
        <v>4920</v>
      </c>
      <c r="H5425" t="s">
        <v>17</v>
      </c>
      <c r="I5425" t="s">
        <v>77</v>
      </c>
      <c r="K5425" t="s">
        <v>6870</v>
      </c>
      <c r="L5425" t="s">
        <v>6871</v>
      </c>
    </row>
    <row r="5426" spans="1:12" hidden="1" x14ac:dyDescent="0.25">
      <c r="A5426">
        <v>79</v>
      </c>
      <c r="B5426">
        <v>25</v>
      </c>
      <c r="C5426" t="s">
        <v>10414</v>
      </c>
      <c r="D5426" s="7">
        <v>40587</v>
      </c>
      <c r="E5426" t="s">
        <v>4920</v>
      </c>
      <c r="F5426" t="s">
        <v>4937</v>
      </c>
      <c r="G5426" t="s">
        <v>4920</v>
      </c>
      <c r="H5426" t="s">
        <v>33</v>
      </c>
      <c r="I5426" t="s">
        <v>161</v>
      </c>
      <c r="K5426" t="s">
        <v>6871</v>
      </c>
      <c r="L5426" t="s">
        <v>6871</v>
      </c>
    </row>
    <row r="5427" spans="1:12" hidden="1" x14ac:dyDescent="0.25">
      <c r="A5427">
        <v>79</v>
      </c>
      <c r="B5427">
        <v>26</v>
      </c>
      <c r="C5427" t="s">
        <v>10414</v>
      </c>
      <c r="D5427" s="7">
        <v>40587</v>
      </c>
      <c r="E5427" t="s">
        <v>4920</v>
      </c>
      <c r="F5427" t="s">
        <v>4937</v>
      </c>
      <c r="G5427" t="s">
        <v>4920</v>
      </c>
      <c r="H5427" t="s">
        <v>17</v>
      </c>
      <c r="I5427" t="s">
        <v>120</v>
      </c>
      <c r="K5427" t="s">
        <v>6871</v>
      </c>
      <c r="L5427" t="s">
        <v>6872</v>
      </c>
    </row>
    <row r="5428" spans="1:12" hidden="1" x14ac:dyDescent="0.25">
      <c r="A5428">
        <v>79</v>
      </c>
      <c r="B5428">
        <v>27</v>
      </c>
      <c r="C5428" t="s">
        <v>10414</v>
      </c>
      <c r="D5428" s="7">
        <v>40587</v>
      </c>
      <c r="E5428" t="s">
        <v>4920</v>
      </c>
      <c r="F5428" t="s">
        <v>4937</v>
      </c>
      <c r="G5428" t="s">
        <v>4920</v>
      </c>
      <c r="H5428" t="s">
        <v>24</v>
      </c>
      <c r="I5428" t="s">
        <v>10323</v>
      </c>
      <c r="K5428" t="s">
        <v>6873</v>
      </c>
      <c r="L5428" t="s">
        <v>6874</v>
      </c>
    </row>
    <row r="5429" spans="1:12" hidden="1" x14ac:dyDescent="0.25">
      <c r="A5429">
        <v>79</v>
      </c>
      <c r="B5429">
        <v>28</v>
      </c>
      <c r="C5429" t="s">
        <v>10414</v>
      </c>
      <c r="D5429" s="7">
        <v>40587</v>
      </c>
      <c r="E5429" t="s">
        <v>4920</v>
      </c>
      <c r="F5429" t="s">
        <v>4937</v>
      </c>
      <c r="G5429" t="s">
        <v>4920</v>
      </c>
      <c r="H5429" t="s">
        <v>10</v>
      </c>
      <c r="I5429" t="s">
        <v>11</v>
      </c>
      <c r="K5429" t="s">
        <v>6875</v>
      </c>
      <c r="L5429" t="s">
        <v>6876</v>
      </c>
    </row>
    <row r="5430" spans="1:12" hidden="1" x14ac:dyDescent="0.25">
      <c r="A5430">
        <v>79</v>
      </c>
      <c r="B5430">
        <v>29</v>
      </c>
      <c r="C5430" t="s">
        <v>10414</v>
      </c>
      <c r="D5430" s="7">
        <v>40587</v>
      </c>
      <c r="E5430" t="s">
        <v>4920</v>
      </c>
      <c r="F5430" t="s">
        <v>4937</v>
      </c>
      <c r="G5430" t="s">
        <v>4920</v>
      </c>
      <c r="H5430" t="s">
        <v>17</v>
      </c>
      <c r="I5430" t="s">
        <v>48</v>
      </c>
      <c r="K5430" t="s">
        <v>6877</v>
      </c>
      <c r="L5430" t="s">
        <v>6878</v>
      </c>
    </row>
    <row r="5431" spans="1:12" hidden="1" x14ac:dyDescent="0.25">
      <c r="A5431">
        <v>79</v>
      </c>
      <c r="B5431">
        <v>30</v>
      </c>
      <c r="C5431" t="s">
        <v>10414</v>
      </c>
      <c r="D5431" s="7">
        <v>40587</v>
      </c>
      <c r="E5431" t="s">
        <v>4920</v>
      </c>
      <c r="F5431" t="s">
        <v>4937</v>
      </c>
      <c r="G5431" t="s">
        <v>4920</v>
      </c>
      <c r="H5431" t="s">
        <v>17</v>
      </c>
      <c r="I5431" t="s">
        <v>3649</v>
      </c>
      <c r="K5431" t="s">
        <v>6878</v>
      </c>
      <c r="L5431" t="s">
        <v>6879</v>
      </c>
    </row>
    <row r="5432" spans="1:12" hidden="1" x14ac:dyDescent="0.25">
      <c r="A5432">
        <v>79</v>
      </c>
      <c r="B5432">
        <v>31</v>
      </c>
      <c r="C5432" t="s">
        <v>10414</v>
      </c>
      <c r="D5432" s="7">
        <v>40587</v>
      </c>
      <c r="E5432" t="s">
        <v>4920</v>
      </c>
      <c r="F5432" t="s">
        <v>4937</v>
      </c>
      <c r="G5432" t="s">
        <v>4920</v>
      </c>
      <c r="H5432" t="s">
        <v>33</v>
      </c>
      <c r="I5432" t="s">
        <v>192</v>
      </c>
      <c r="K5432" t="s">
        <v>6879</v>
      </c>
      <c r="L5432" t="s">
        <v>6880</v>
      </c>
    </row>
    <row r="5433" spans="1:12" hidden="1" x14ac:dyDescent="0.25">
      <c r="A5433">
        <v>79</v>
      </c>
      <c r="B5433">
        <v>32</v>
      </c>
      <c r="C5433" t="s">
        <v>10414</v>
      </c>
      <c r="D5433" s="7">
        <v>40587</v>
      </c>
      <c r="E5433" t="s">
        <v>4920</v>
      </c>
      <c r="F5433" t="s">
        <v>4937</v>
      </c>
      <c r="G5433" t="s">
        <v>4920</v>
      </c>
      <c r="H5433" t="s">
        <v>24</v>
      </c>
      <c r="I5433" t="s">
        <v>10323</v>
      </c>
      <c r="K5433" t="s">
        <v>6881</v>
      </c>
      <c r="L5433" t="s">
        <v>6882</v>
      </c>
    </row>
    <row r="5434" spans="1:12" hidden="1" x14ac:dyDescent="0.25">
      <c r="A5434">
        <v>79</v>
      </c>
      <c r="B5434">
        <v>33</v>
      </c>
      <c r="C5434" t="s">
        <v>10414</v>
      </c>
      <c r="D5434" s="7">
        <v>40587</v>
      </c>
      <c r="E5434" t="s">
        <v>4920</v>
      </c>
      <c r="F5434" t="s">
        <v>4937</v>
      </c>
      <c r="G5434" t="s">
        <v>4920</v>
      </c>
      <c r="H5434" t="s">
        <v>10</v>
      </c>
      <c r="I5434" t="s">
        <v>11</v>
      </c>
      <c r="K5434" t="s">
        <v>6882</v>
      </c>
      <c r="L5434" t="s">
        <v>6883</v>
      </c>
    </row>
    <row r="5435" spans="1:12" hidden="1" x14ac:dyDescent="0.25">
      <c r="A5435">
        <v>79</v>
      </c>
      <c r="B5435">
        <v>34</v>
      </c>
      <c r="C5435" t="s">
        <v>10414</v>
      </c>
      <c r="D5435" s="7">
        <v>40587</v>
      </c>
      <c r="E5435" t="s">
        <v>4920</v>
      </c>
      <c r="F5435" t="s">
        <v>4937</v>
      </c>
      <c r="G5435" t="s">
        <v>4920</v>
      </c>
      <c r="H5435" t="s">
        <v>10</v>
      </c>
      <c r="I5435" t="s">
        <v>14</v>
      </c>
      <c r="K5435" t="s">
        <v>6883</v>
      </c>
      <c r="L5435" t="s">
        <v>6884</v>
      </c>
    </row>
    <row r="5436" spans="1:12" hidden="1" x14ac:dyDescent="0.25">
      <c r="A5436">
        <v>79</v>
      </c>
      <c r="B5436">
        <v>35</v>
      </c>
      <c r="C5436" t="s">
        <v>10414</v>
      </c>
      <c r="D5436" s="7">
        <v>40587</v>
      </c>
      <c r="E5436" t="s">
        <v>4920</v>
      </c>
      <c r="F5436" t="s">
        <v>4937</v>
      </c>
      <c r="G5436" t="s">
        <v>4920</v>
      </c>
      <c r="H5436" t="s">
        <v>33</v>
      </c>
      <c r="I5436" t="s">
        <v>161</v>
      </c>
      <c r="K5436" t="s">
        <v>6884</v>
      </c>
      <c r="L5436" t="s">
        <v>6885</v>
      </c>
    </row>
    <row r="5437" spans="1:12" hidden="1" x14ac:dyDescent="0.25">
      <c r="A5437">
        <v>79</v>
      </c>
      <c r="B5437">
        <v>36</v>
      </c>
      <c r="C5437" t="s">
        <v>10414</v>
      </c>
      <c r="D5437" s="7">
        <v>40587</v>
      </c>
      <c r="E5437" t="s">
        <v>4920</v>
      </c>
      <c r="F5437" t="s">
        <v>4937</v>
      </c>
      <c r="G5437" t="s">
        <v>4920</v>
      </c>
      <c r="H5437" t="s">
        <v>21</v>
      </c>
      <c r="I5437" t="s">
        <v>22</v>
      </c>
      <c r="K5437" t="s">
        <v>6886</v>
      </c>
      <c r="L5437" t="s">
        <v>6887</v>
      </c>
    </row>
    <row r="5438" spans="1:12" hidden="1" x14ac:dyDescent="0.25">
      <c r="A5438">
        <v>79</v>
      </c>
      <c r="B5438">
        <v>37</v>
      </c>
      <c r="C5438" t="s">
        <v>10414</v>
      </c>
      <c r="D5438" s="7">
        <v>40587</v>
      </c>
      <c r="E5438" t="s">
        <v>4920</v>
      </c>
      <c r="F5438" t="s">
        <v>4937</v>
      </c>
      <c r="G5438" t="s">
        <v>4920</v>
      </c>
      <c r="H5438" t="s">
        <v>24</v>
      </c>
      <c r="I5438" t="s">
        <v>10323</v>
      </c>
      <c r="K5438" t="s">
        <v>6888</v>
      </c>
      <c r="L5438" t="s">
        <v>6889</v>
      </c>
    </row>
    <row r="5439" spans="1:12" hidden="1" x14ac:dyDescent="0.25">
      <c r="A5439">
        <v>79</v>
      </c>
      <c r="B5439">
        <v>38</v>
      </c>
      <c r="C5439" t="s">
        <v>10414</v>
      </c>
      <c r="D5439" s="7">
        <v>40587</v>
      </c>
      <c r="E5439" t="s">
        <v>4920</v>
      </c>
      <c r="F5439" t="s">
        <v>4937</v>
      </c>
      <c r="G5439" t="s">
        <v>4920</v>
      </c>
      <c r="H5439" t="s">
        <v>10</v>
      </c>
      <c r="I5439" t="s">
        <v>11</v>
      </c>
      <c r="K5439" t="s">
        <v>6889</v>
      </c>
      <c r="L5439" t="s">
        <v>6890</v>
      </c>
    </row>
    <row r="5440" spans="1:12" hidden="1" x14ac:dyDescent="0.25">
      <c r="A5440">
        <v>79</v>
      </c>
      <c r="B5440">
        <v>39</v>
      </c>
      <c r="C5440" t="s">
        <v>10414</v>
      </c>
      <c r="D5440" s="7">
        <v>40587</v>
      </c>
      <c r="E5440" t="s">
        <v>4920</v>
      </c>
      <c r="F5440" t="s">
        <v>4937</v>
      </c>
      <c r="G5440" t="s">
        <v>4920</v>
      </c>
      <c r="H5440" t="s">
        <v>10</v>
      </c>
      <c r="I5440" t="s">
        <v>14</v>
      </c>
      <c r="K5440" t="s">
        <v>6891</v>
      </c>
      <c r="L5440" t="s">
        <v>6892</v>
      </c>
    </row>
    <row r="5441" spans="1:14" hidden="1" x14ac:dyDescent="0.25">
      <c r="A5441">
        <v>79</v>
      </c>
      <c r="B5441">
        <v>40</v>
      </c>
      <c r="C5441" t="s">
        <v>10414</v>
      </c>
      <c r="D5441" s="7">
        <v>40587</v>
      </c>
      <c r="E5441" t="s">
        <v>4920</v>
      </c>
      <c r="F5441" t="s">
        <v>4937</v>
      </c>
      <c r="G5441" t="s">
        <v>4920</v>
      </c>
      <c r="H5441" t="s">
        <v>17</v>
      </c>
      <c r="I5441" t="s">
        <v>77</v>
      </c>
      <c r="K5441" t="s">
        <v>6892</v>
      </c>
      <c r="L5441" t="s">
        <v>6893</v>
      </c>
    </row>
    <row r="5442" spans="1:14" hidden="1" x14ac:dyDescent="0.25">
      <c r="A5442">
        <v>79</v>
      </c>
      <c r="B5442">
        <v>41</v>
      </c>
      <c r="C5442" t="s">
        <v>10414</v>
      </c>
      <c r="D5442" s="7">
        <v>40587</v>
      </c>
      <c r="E5442" t="s">
        <v>4920</v>
      </c>
      <c r="F5442" t="s">
        <v>4937</v>
      </c>
      <c r="G5442" t="s">
        <v>4920</v>
      </c>
      <c r="H5442" t="s">
        <v>17</v>
      </c>
      <c r="I5442" t="s">
        <v>51</v>
      </c>
      <c r="K5442" t="s">
        <v>6893</v>
      </c>
      <c r="L5442" t="s">
        <v>6894</v>
      </c>
    </row>
    <row r="5443" spans="1:14" hidden="1" x14ac:dyDescent="0.25">
      <c r="A5443">
        <v>79</v>
      </c>
      <c r="B5443">
        <v>42</v>
      </c>
      <c r="C5443" t="s">
        <v>10414</v>
      </c>
      <c r="D5443" s="7">
        <v>40587</v>
      </c>
      <c r="E5443" t="s">
        <v>4920</v>
      </c>
      <c r="F5443" t="s">
        <v>4937</v>
      </c>
      <c r="G5443" t="s">
        <v>4920</v>
      </c>
      <c r="H5443" t="s">
        <v>24</v>
      </c>
      <c r="I5443" t="s">
        <v>10323</v>
      </c>
      <c r="K5443" t="s">
        <v>6895</v>
      </c>
      <c r="L5443" t="s">
        <v>6896</v>
      </c>
    </row>
    <row r="5444" spans="1:14" hidden="1" x14ac:dyDescent="0.25">
      <c r="A5444">
        <v>79</v>
      </c>
      <c r="B5444">
        <v>43</v>
      </c>
      <c r="C5444" t="s">
        <v>10414</v>
      </c>
      <c r="D5444" s="7">
        <v>40587</v>
      </c>
      <c r="E5444" t="s">
        <v>4920</v>
      </c>
      <c r="F5444" t="s">
        <v>4937</v>
      </c>
      <c r="G5444" t="s">
        <v>4920</v>
      </c>
      <c r="H5444" t="s">
        <v>10</v>
      </c>
      <c r="I5444" t="s">
        <v>11</v>
      </c>
      <c r="K5444" t="s">
        <v>6896</v>
      </c>
      <c r="L5444" t="s">
        <v>6897</v>
      </c>
    </row>
    <row r="5445" spans="1:14" hidden="1" x14ac:dyDescent="0.25">
      <c r="A5445">
        <v>79</v>
      </c>
      <c r="B5445">
        <v>44</v>
      </c>
      <c r="C5445" t="s">
        <v>10414</v>
      </c>
      <c r="D5445" s="7">
        <v>40587</v>
      </c>
      <c r="E5445" t="s">
        <v>4920</v>
      </c>
      <c r="F5445" t="s">
        <v>4937</v>
      </c>
      <c r="G5445" t="s">
        <v>4920</v>
      </c>
      <c r="H5445" t="s">
        <v>10</v>
      </c>
      <c r="I5445" t="s">
        <v>14</v>
      </c>
      <c r="K5445" t="s">
        <v>6897</v>
      </c>
      <c r="L5445" t="s">
        <v>6898</v>
      </c>
    </row>
    <row r="5446" spans="1:14" hidden="1" x14ac:dyDescent="0.25">
      <c r="A5446">
        <v>79</v>
      </c>
      <c r="B5446">
        <v>45</v>
      </c>
      <c r="C5446" t="s">
        <v>10414</v>
      </c>
      <c r="D5446" s="7">
        <v>40587</v>
      </c>
      <c r="E5446" t="s">
        <v>4920</v>
      </c>
      <c r="F5446" t="s">
        <v>4937</v>
      </c>
      <c r="G5446" t="s">
        <v>4920</v>
      </c>
      <c r="H5446" t="s">
        <v>17</v>
      </c>
      <c r="I5446" t="s">
        <v>120</v>
      </c>
      <c r="K5446" t="s">
        <v>6898</v>
      </c>
      <c r="L5446" t="s">
        <v>6899</v>
      </c>
    </row>
    <row r="5447" spans="1:14" hidden="1" x14ac:dyDescent="0.25">
      <c r="A5447">
        <v>79</v>
      </c>
      <c r="B5447">
        <v>46</v>
      </c>
      <c r="C5447" t="s">
        <v>10414</v>
      </c>
      <c r="D5447" s="7">
        <v>40587</v>
      </c>
      <c r="E5447" t="s">
        <v>4920</v>
      </c>
      <c r="F5447" t="s">
        <v>4937</v>
      </c>
      <c r="G5447" t="s">
        <v>4920</v>
      </c>
      <c r="H5447" t="s">
        <v>24</v>
      </c>
      <c r="I5447" t="s">
        <v>10323</v>
      </c>
      <c r="K5447" t="s">
        <v>6900</v>
      </c>
      <c r="L5447" t="s">
        <v>6901</v>
      </c>
    </row>
    <row r="5448" spans="1:14" hidden="1" x14ac:dyDescent="0.25">
      <c r="A5448">
        <v>79</v>
      </c>
      <c r="B5448">
        <v>47</v>
      </c>
      <c r="C5448" t="s">
        <v>10414</v>
      </c>
      <c r="D5448" s="7">
        <v>40587</v>
      </c>
      <c r="E5448" t="s">
        <v>4920</v>
      </c>
      <c r="F5448" t="s">
        <v>4937</v>
      </c>
      <c r="G5448" t="s">
        <v>4920</v>
      </c>
      <c r="H5448" t="s">
        <v>10</v>
      </c>
      <c r="I5448" t="s">
        <v>11</v>
      </c>
      <c r="K5448" t="s">
        <v>6901</v>
      </c>
      <c r="L5448" t="s">
        <v>6902</v>
      </c>
    </row>
    <row r="5449" spans="1:14" hidden="1" x14ac:dyDescent="0.25">
      <c r="A5449">
        <v>79</v>
      </c>
      <c r="B5449">
        <v>48</v>
      </c>
      <c r="C5449" t="s">
        <v>10414</v>
      </c>
      <c r="D5449" s="7">
        <v>40587</v>
      </c>
      <c r="E5449" t="s">
        <v>4920</v>
      </c>
      <c r="F5449" t="s">
        <v>4937</v>
      </c>
      <c r="G5449" t="s">
        <v>4920</v>
      </c>
      <c r="H5449" t="s">
        <v>17</v>
      </c>
      <c r="I5449" t="s">
        <v>77</v>
      </c>
      <c r="K5449" t="s">
        <v>6903</v>
      </c>
      <c r="L5449" t="s">
        <v>6904</v>
      </c>
    </row>
    <row r="5450" spans="1:14" hidden="1" x14ac:dyDescent="0.25">
      <c r="A5450">
        <v>79</v>
      </c>
      <c r="B5450">
        <v>49</v>
      </c>
      <c r="C5450" t="s">
        <v>10414</v>
      </c>
      <c r="D5450" s="7">
        <v>40587</v>
      </c>
      <c r="E5450" t="s">
        <v>4920</v>
      </c>
      <c r="F5450" t="s">
        <v>4937</v>
      </c>
      <c r="G5450" t="s">
        <v>4920</v>
      </c>
      <c r="H5450" t="s">
        <v>53</v>
      </c>
      <c r="I5450" t="s">
        <v>124</v>
      </c>
      <c r="J5450" t="s">
        <v>80</v>
      </c>
      <c r="K5450" t="s">
        <v>6904</v>
      </c>
      <c r="L5450" t="s">
        <v>6904</v>
      </c>
      <c r="M5450" t="s">
        <v>1264</v>
      </c>
      <c r="N5450">
        <v>7</v>
      </c>
    </row>
    <row r="5451" spans="1:14" hidden="1" x14ac:dyDescent="0.25">
      <c r="A5451">
        <v>79</v>
      </c>
      <c r="B5451">
        <v>50</v>
      </c>
      <c r="C5451" t="s">
        <v>10414</v>
      </c>
      <c r="D5451" s="7">
        <v>40587</v>
      </c>
      <c r="E5451" t="s">
        <v>4920</v>
      </c>
      <c r="F5451" t="s">
        <v>4937</v>
      </c>
      <c r="G5451" t="s">
        <v>4920</v>
      </c>
      <c r="H5451" t="s">
        <v>21</v>
      </c>
      <c r="I5451" t="s">
        <v>334</v>
      </c>
      <c r="K5451" t="s">
        <v>6904</v>
      </c>
      <c r="L5451" t="s">
        <v>6905</v>
      </c>
    </row>
    <row r="5452" spans="1:14" hidden="1" x14ac:dyDescent="0.25">
      <c r="A5452">
        <v>79</v>
      </c>
      <c r="B5452">
        <v>51</v>
      </c>
      <c r="C5452" t="s">
        <v>10414</v>
      </c>
      <c r="D5452" s="7">
        <v>40587</v>
      </c>
      <c r="E5452" t="s">
        <v>4920</v>
      </c>
      <c r="F5452" t="s">
        <v>4937</v>
      </c>
      <c r="G5452" t="s">
        <v>4920</v>
      </c>
      <c r="H5452" t="s">
        <v>10</v>
      </c>
      <c r="I5452" t="s">
        <v>11</v>
      </c>
      <c r="K5452" t="s">
        <v>6905</v>
      </c>
      <c r="L5452" t="s">
        <v>6906</v>
      </c>
    </row>
    <row r="5453" spans="1:14" hidden="1" x14ac:dyDescent="0.25">
      <c r="A5453">
        <v>79</v>
      </c>
      <c r="B5453">
        <v>52</v>
      </c>
      <c r="C5453" t="s">
        <v>10414</v>
      </c>
      <c r="D5453" s="7">
        <v>40587</v>
      </c>
      <c r="E5453" t="s">
        <v>4920</v>
      </c>
      <c r="F5453" t="s">
        <v>4937</v>
      </c>
      <c r="G5453" t="s">
        <v>4920</v>
      </c>
      <c r="H5453" t="s">
        <v>10</v>
      </c>
      <c r="I5453" t="s">
        <v>14</v>
      </c>
      <c r="K5453" t="s">
        <v>6906</v>
      </c>
      <c r="L5453" t="s">
        <v>2458</v>
      </c>
    </row>
    <row r="5454" spans="1:14" hidden="1" x14ac:dyDescent="0.25">
      <c r="A5454">
        <v>79</v>
      </c>
      <c r="B5454">
        <v>53</v>
      </c>
      <c r="C5454" t="s">
        <v>10414</v>
      </c>
      <c r="D5454" s="7">
        <v>40587</v>
      </c>
      <c r="E5454" t="s">
        <v>4920</v>
      </c>
      <c r="F5454" t="s">
        <v>4937</v>
      </c>
      <c r="G5454" t="s">
        <v>4920</v>
      </c>
      <c r="H5454" t="s">
        <v>17</v>
      </c>
      <c r="I5454" t="s">
        <v>51</v>
      </c>
      <c r="K5454" t="s">
        <v>2458</v>
      </c>
      <c r="L5454" t="s">
        <v>6907</v>
      </c>
    </row>
    <row r="5455" spans="1:14" hidden="1" x14ac:dyDescent="0.25">
      <c r="A5455">
        <v>79</v>
      </c>
      <c r="B5455">
        <v>54</v>
      </c>
      <c r="C5455" t="s">
        <v>10414</v>
      </c>
      <c r="D5455" s="7">
        <v>40587</v>
      </c>
      <c r="E5455" t="s">
        <v>4920</v>
      </c>
      <c r="F5455" t="s">
        <v>4937</v>
      </c>
      <c r="G5455" t="s">
        <v>4920</v>
      </c>
      <c r="H5455" t="s">
        <v>24</v>
      </c>
      <c r="I5455" t="s">
        <v>10323</v>
      </c>
      <c r="K5455" t="s">
        <v>6907</v>
      </c>
      <c r="L5455" t="s">
        <v>6908</v>
      </c>
    </row>
    <row r="5456" spans="1:14" hidden="1" x14ac:dyDescent="0.25">
      <c r="A5456">
        <v>80</v>
      </c>
      <c r="B5456">
        <v>1</v>
      </c>
      <c r="C5456" t="s">
        <v>10397</v>
      </c>
      <c r="D5456" s="7">
        <v>40780</v>
      </c>
      <c r="E5456" t="s">
        <v>4920</v>
      </c>
      <c r="F5456" t="s">
        <v>613</v>
      </c>
      <c r="G5456" t="s">
        <v>4920</v>
      </c>
      <c r="H5456" t="s">
        <v>24</v>
      </c>
      <c r="I5456" t="s">
        <v>10323</v>
      </c>
      <c r="K5456" t="s">
        <v>6909</v>
      </c>
      <c r="L5456" t="s">
        <v>6910</v>
      </c>
    </row>
    <row r="5457" spans="1:14" hidden="1" x14ac:dyDescent="0.25">
      <c r="A5457">
        <v>80</v>
      </c>
      <c r="B5457">
        <v>2</v>
      </c>
      <c r="C5457" t="s">
        <v>10397</v>
      </c>
      <c r="D5457" s="7">
        <v>40780</v>
      </c>
      <c r="E5457" t="s">
        <v>4920</v>
      </c>
      <c r="F5457" t="s">
        <v>613</v>
      </c>
      <c r="G5457" t="s">
        <v>4920</v>
      </c>
      <c r="H5457" t="s">
        <v>10</v>
      </c>
      <c r="I5457" t="s">
        <v>11</v>
      </c>
      <c r="K5457" t="s">
        <v>6910</v>
      </c>
      <c r="L5457" t="s">
        <v>1593</v>
      </c>
    </row>
    <row r="5458" spans="1:14" hidden="1" x14ac:dyDescent="0.25">
      <c r="A5458">
        <v>80</v>
      </c>
      <c r="B5458">
        <v>3</v>
      </c>
      <c r="C5458" t="s">
        <v>10397</v>
      </c>
      <c r="D5458" s="7">
        <v>40780</v>
      </c>
      <c r="E5458" t="s">
        <v>4920</v>
      </c>
      <c r="F5458" t="s">
        <v>613</v>
      </c>
      <c r="G5458" t="s">
        <v>4920</v>
      </c>
      <c r="H5458" t="s">
        <v>17</v>
      </c>
      <c r="I5458" t="s">
        <v>292</v>
      </c>
      <c r="K5458" t="s">
        <v>1593</v>
      </c>
      <c r="L5458" t="s">
        <v>6911</v>
      </c>
    </row>
    <row r="5459" spans="1:14" hidden="1" x14ac:dyDescent="0.25">
      <c r="A5459">
        <v>80</v>
      </c>
      <c r="B5459">
        <v>4</v>
      </c>
      <c r="C5459" t="s">
        <v>10397</v>
      </c>
      <c r="D5459" s="7">
        <v>40780</v>
      </c>
      <c r="E5459" t="s">
        <v>4920</v>
      </c>
      <c r="F5459" t="s">
        <v>613</v>
      </c>
      <c r="G5459" t="s">
        <v>4920</v>
      </c>
      <c r="H5459" t="s">
        <v>348</v>
      </c>
      <c r="I5459" t="s">
        <v>6912</v>
      </c>
      <c r="K5459" t="s">
        <v>6911</v>
      </c>
      <c r="L5459" t="s">
        <v>6913</v>
      </c>
    </row>
    <row r="5460" spans="1:14" hidden="1" x14ac:dyDescent="0.25">
      <c r="A5460">
        <v>80</v>
      </c>
      <c r="B5460">
        <v>5</v>
      </c>
      <c r="C5460" t="s">
        <v>10397</v>
      </c>
      <c r="D5460" s="7">
        <v>40780</v>
      </c>
      <c r="E5460" t="s">
        <v>4920</v>
      </c>
      <c r="F5460" t="s">
        <v>613</v>
      </c>
      <c r="G5460" t="s">
        <v>4920</v>
      </c>
      <c r="H5460" t="s">
        <v>17</v>
      </c>
      <c r="I5460" t="s">
        <v>120</v>
      </c>
      <c r="K5460" t="s">
        <v>6913</v>
      </c>
      <c r="L5460" t="s">
        <v>6914</v>
      </c>
    </row>
    <row r="5461" spans="1:14" hidden="1" x14ac:dyDescent="0.25">
      <c r="A5461">
        <v>80</v>
      </c>
      <c r="B5461">
        <v>6</v>
      </c>
      <c r="C5461" t="s">
        <v>10397</v>
      </c>
      <c r="D5461" s="7">
        <v>40780</v>
      </c>
      <c r="E5461" t="s">
        <v>4920</v>
      </c>
      <c r="F5461" t="s">
        <v>613</v>
      </c>
      <c r="G5461" t="s">
        <v>4920</v>
      </c>
      <c r="H5461" t="s">
        <v>24</v>
      </c>
      <c r="I5461" t="s">
        <v>10323</v>
      </c>
      <c r="K5461" t="s">
        <v>6915</v>
      </c>
      <c r="L5461" t="s">
        <v>6916</v>
      </c>
    </row>
    <row r="5462" spans="1:14" hidden="1" x14ac:dyDescent="0.25">
      <c r="A5462">
        <v>80</v>
      </c>
      <c r="B5462">
        <v>7</v>
      </c>
      <c r="C5462" t="s">
        <v>10397</v>
      </c>
      <c r="D5462" s="7">
        <v>40780</v>
      </c>
      <c r="E5462" t="s">
        <v>4920</v>
      </c>
      <c r="F5462" t="s">
        <v>613</v>
      </c>
      <c r="G5462" t="s">
        <v>4920</v>
      </c>
      <c r="H5462" t="s">
        <v>10</v>
      </c>
      <c r="I5462" t="s">
        <v>11</v>
      </c>
      <c r="K5462" t="s">
        <v>6917</v>
      </c>
      <c r="L5462" t="s">
        <v>6918</v>
      </c>
    </row>
    <row r="5463" spans="1:14" hidden="1" x14ac:dyDescent="0.25">
      <c r="A5463">
        <v>80</v>
      </c>
      <c r="B5463">
        <v>8</v>
      </c>
      <c r="C5463" t="s">
        <v>10397</v>
      </c>
      <c r="D5463" s="7">
        <v>40780</v>
      </c>
      <c r="E5463" t="s">
        <v>4920</v>
      </c>
      <c r="F5463" t="s">
        <v>613</v>
      </c>
      <c r="G5463" t="s">
        <v>4920</v>
      </c>
      <c r="H5463" t="s">
        <v>17</v>
      </c>
      <c r="I5463" t="s">
        <v>1977</v>
      </c>
      <c r="K5463" t="s">
        <v>6918</v>
      </c>
      <c r="L5463" t="s">
        <v>6919</v>
      </c>
    </row>
    <row r="5464" spans="1:14" hidden="1" x14ac:dyDescent="0.25">
      <c r="A5464">
        <v>80</v>
      </c>
      <c r="B5464">
        <v>9</v>
      </c>
      <c r="C5464" t="s">
        <v>10397</v>
      </c>
      <c r="D5464" s="7">
        <v>40780</v>
      </c>
      <c r="E5464" t="s">
        <v>4920</v>
      </c>
      <c r="F5464" t="s">
        <v>613</v>
      </c>
      <c r="G5464" t="s">
        <v>4920</v>
      </c>
      <c r="H5464" t="s">
        <v>24</v>
      </c>
      <c r="I5464" t="s">
        <v>10323</v>
      </c>
      <c r="K5464" t="s">
        <v>6919</v>
      </c>
      <c r="L5464" t="s">
        <v>6920</v>
      </c>
    </row>
    <row r="5465" spans="1:14" hidden="1" x14ac:dyDescent="0.25">
      <c r="A5465">
        <v>80</v>
      </c>
      <c r="B5465">
        <v>10</v>
      </c>
      <c r="C5465" t="s">
        <v>10397</v>
      </c>
      <c r="D5465" s="7">
        <v>40780</v>
      </c>
      <c r="E5465" t="s">
        <v>4920</v>
      </c>
      <c r="F5465" t="s">
        <v>613</v>
      </c>
      <c r="G5465" t="s">
        <v>4920</v>
      </c>
      <c r="H5465" t="s">
        <v>10</v>
      </c>
      <c r="I5465" t="s">
        <v>11</v>
      </c>
      <c r="K5465" t="s">
        <v>6920</v>
      </c>
      <c r="L5465" t="s">
        <v>6921</v>
      </c>
    </row>
    <row r="5466" spans="1:14" hidden="1" x14ac:dyDescent="0.25">
      <c r="A5466">
        <v>80</v>
      </c>
      <c r="B5466">
        <v>11</v>
      </c>
      <c r="C5466" t="s">
        <v>10397</v>
      </c>
      <c r="D5466" s="7">
        <v>40780</v>
      </c>
      <c r="E5466" t="s">
        <v>4920</v>
      </c>
      <c r="F5466" t="s">
        <v>613</v>
      </c>
      <c r="G5466" t="s">
        <v>4920</v>
      </c>
      <c r="H5466" t="s">
        <v>17</v>
      </c>
      <c r="I5466" t="s">
        <v>48</v>
      </c>
      <c r="K5466" t="s">
        <v>6922</v>
      </c>
      <c r="L5466" t="s">
        <v>6923</v>
      </c>
    </row>
    <row r="5467" spans="1:14" hidden="1" x14ac:dyDescent="0.25">
      <c r="A5467">
        <v>80</v>
      </c>
      <c r="B5467">
        <v>12</v>
      </c>
      <c r="C5467" t="s">
        <v>10397</v>
      </c>
      <c r="D5467" s="7">
        <v>40780</v>
      </c>
      <c r="E5467" t="s">
        <v>4920</v>
      </c>
      <c r="F5467" t="s">
        <v>613</v>
      </c>
      <c r="G5467" t="s">
        <v>4920</v>
      </c>
      <c r="H5467" t="s">
        <v>10</v>
      </c>
      <c r="I5467" t="s">
        <v>11</v>
      </c>
      <c r="K5467" t="s">
        <v>6923</v>
      </c>
      <c r="L5467" t="s">
        <v>6924</v>
      </c>
    </row>
    <row r="5468" spans="1:14" hidden="1" x14ac:dyDescent="0.25">
      <c r="A5468">
        <v>80</v>
      </c>
      <c r="B5468">
        <v>13</v>
      </c>
      <c r="C5468" t="s">
        <v>10397</v>
      </c>
      <c r="D5468" s="7">
        <v>40780</v>
      </c>
      <c r="E5468" t="s">
        <v>4920</v>
      </c>
      <c r="F5468" t="s">
        <v>613</v>
      </c>
      <c r="G5468" t="s">
        <v>4920</v>
      </c>
      <c r="H5468" t="s">
        <v>17</v>
      </c>
      <c r="I5468" t="s">
        <v>51</v>
      </c>
      <c r="K5468" t="s">
        <v>6925</v>
      </c>
      <c r="L5468" t="s">
        <v>6926</v>
      </c>
    </row>
    <row r="5469" spans="1:14" hidden="1" x14ac:dyDescent="0.25">
      <c r="A5469">
        <v>80</v>
      </c>
      <c r="B5469">
        <v>14</v>
      </c>
      <c r="C5469" t="s">
        <v>10397</v>
      </c>
      <c r="D5469" s="7">
        <v>40780</v>
      </c>
      <c r="E5469" t="s">
        <v>4920</v>
      </c>
      <c r="F5469" t="s">
        <v>613</v>
      </c>
      <c r="G5469" t="s">
        <v>4920</v>
      </c>
      <c r="H5469" t="s">
        <v>53</v>
      </c>
      <c r="I5469" t="s">
        <v>202</v>
      </c>
      <c r="J5469" t="s">
        <v>92</v>
      </c>
      <c r="K5469" t="s">
        <v>6926</v>
      </c>
      <c r="L5469" t="s">
        <v>6927</v>
      </c>
      <c r="N5469">
        <v>4</v>
      </c>
    </row>
    <row r="5470" spans="1:14" hidden="1" x14ac:dyDescent="0.25">
      <c r="A5470">
        <v>80</v>
      </c>
      <c r="B5470">
        <v>15</v>
      </c>
      <c r="C5470" t="s">
        <v>10397</v>
      </c>
      <c r="D5470" s="7">
        <v>40780</v>
      </c>
      <c r="E5470" t="s">
        <v>4920</v>
      </c>
      <c r="F5470" t="s">
        <v>613</v>
      </c>
      <c r="G5470" t="s">
        <v>4920</v>
      </c>
      <c r="H5470" t="s">
        <v>162</v>
      </c>
      <c r="I5470" t="s">
        <v>163</v>
      </c>
      <c r="K5470" t="s">
        <v>6927</v>
      </c>
      <c r="L5470" t="s">
        <v>6928</v>
      </c>
    </row>
    <row r="5471" spans="1:14" hidden="1" x14ac:dyDescent="0.25">
      <c r="A5471">
        <v>80</v>
      </c>
      <c r="B5471">
        <v>16</v>
      </c>
      <c r="C5471" t="s">
        <v>10397</v>
      </c>
      <c r="D5471" s="7">
        <v>40780</v>
      </c>
      <c r="E5471" t="s">
        <v>4920</v>
      </c>
      <c r="F5471" t="s">
        <v>613</v>
      </c>
      <c r="G5471" t="s">
        <v>4920</v>
      </c>
      <c r="H5471" t="s">
        <v>24</v>
      </c>
      <c r="I5471" t="s">
        <v>303</v>
      </c>
      <c r="K5471" t="s">
        <v>6929</v>
      </c>
      <c r="L5471" t="s">
        <v>6930</v>
      </c>
    </row>
    <row r="5472" spans="1:14" hidden="1" x14ac:dyDescent="0.25">
      <c r="A5472">
        <v>80</v>
      </c>
      <c r="B5472">
        <v>17</v>
      </c>
      <c r="C5472" t="s">
        <v>10397</v>
      </c>
      <c r="D5472" s="7">
        <v>40780</v>
      </c>
      <c r="E5472" t="s">
        <v>4920</v>
      </c>
      <c r="F5472" t="s">
        <v>613</v>
      </c>
      <c r="G5472" t="s">
        <v>4920</v>
      </c>
      <c r="H5472" t="s">
        <v>10</v>
      </c>
      <c r="I5472" t="s">
        <v>11</v>
      </c>
      <c r="K5472" t="s">
        <v>6930</v>
      </c>
      <c r="L5472" t="s">
        <v>6931</v>
      </c>
    </row>
    <row r="5473" spans="1:14" hidden="1" x14ac:dyDescent="0.25">
      <c r="A5473">
        <v>80</v>
      </c>
      <c r="B5473">
        <v>18</v>
      </c>
      <c r="C5473" t="s">
        <v>10397</v>
      </c>
      <c r="D5473" s="7">
        <v>40780</v>
      </c>
      <c r="E5473" t="s">
        <v>4920</v>
      </c>
      <c r="F5473" t="s">
        <v>613</v>
      </c>
      <c r="G5473" t="s">
        <v>4920</v>
      </c>
      <c r="H5473" t="s">
        <v>10</v>
      </c>
      <c r="I5473" t="s">
        <v>14</v>
      </c>
      <c r="K5473" t="s">
        <v>6932</v>
      </c>
      <c r="L5473" t="s">
        <v>6933</v>
      </c>
    </row>
    <row r="5474" spans="1:14" hidden="1" x14ac:dyDescent="0.25">
      <c r="A5474">
        <v>80</v>
      </c>
      <c r="B5474">
        <v>19</v>
      </c>
      <c r="C5474" t="s">
        <v>10397</v>
      </c>
      <c r="D5474" s="7">
        <v>40780</v>
      </c>
      <c r="E5474" t="s">
        <v>4920</v>
      </c>
      <c r="F5474" t="s">
        <v>613</v>
      </c>
      <c r="G5474" t="s">
        <v>4920</v>
      </c>
      <c r="H5474" t="s">
        <v>17</v>
      </c>
      <c r="I5474" t="s">
        <v>101</v>
      </c>
      <c r="K5474" t="s">
        <v>6933</v>
      </c>
      <c r="L5474" t="s">
        <v>6934</v>
      </c>
    </row>
    <row r="5475" spans="1:14" hidden="1" x14ac:dyDescent="0.25">
      <c r="A5475">
        <v>80</v>
      </c>
      <c r="B5475">
        <v>20</v>
      </c>
      <c r="C5475" t="s">
        <v>10397</v>
      </c>
      <c r="D5475" s="7">
        <v>40780</v>
      </c>
      <c r="E5475" t="s">
        <v>4920</v>
      </c>
      <c r="F5475" t="s">
        <v>613</v>
      </c>
      <c r="G5475" t="s">
        <v>4920</v>
      </c>
      <c r="H5475" t="s">
        <v>53</v>
      </c>
      <c r="I5475" t="s">
        <v>5394</v>
      </c>
      <c r="J5475" t="s">
        <v>92</v>
      </c>
      <c r="K5475" t="s">
        <v>6934</v>
      </c>
      <c r="L5475" t="s">
        <v>6935</v>
      </c>
      <c r="N5475">
        <v>4</v>
      </c>
    </row>
    <row r="5476" spans="1:14" hidden="1" x14ac:dyDescent="0.25">
      <c r="A5476">
        <v>80</v>
      </c>
      <c r="B5476">
        <v>21</v>
      </c>
      <c r="C5476" t="s">
        <v>10397</v>
      </c>
      <c r="D5476" s="7">
        <v>40780</v>
      </c>
      <c r="E5476" t="s">
        <v>4920</v>
      </c>
      <c r="F5476" t="s">
        <v>613</v>
      </c>
      <c r="G5476" t="s">
        <v>4920</v>
      </c>
      <c r="H5476" t="s">
        <v>24</v>
      </c>
      <c r="I5476" t="s">
        <v>10323</v>
      </c>
      <c r="K5476" t="s">
        <v>6936</v>
      </c>
      <c r="L5476" t="s">
        <v>6937</v>
      </c>
    </row>
    <row r="5477" spans="1:14" hidden="1" x14ac:dyDescent="0.25">
      <c r="A5477">
        <v>80</v>
      </c>
      <c r="B5477">
        <v>22</v>
      </c>
      <c r="C5477" t="s">
        <v>10397</v>
      </c>
      <c r="D5477" s="7">
        <v>40780</v>
      </c>
      <c r="E5477" t="s">
        <v>4920</v>
      </c>
      <c r="F5477" t="s">
        <v>613</v>
      </c>
      <c r="G5477" t="s">
        <v>4920</v>
      </c>
      <c r="H5477" t="s">
        <v>10</v>
      </c>
      <c r="I5477" t="s">
        <v>11</v>
      </c>
      <c r="K5477" t="s">
        <v>6937</v>
      </c>
      <c r="L5477" t="s">
        <v>6938</v>
      </c>
    </row>
    <row r="5478" spans="1:14" hidden="1" x14ac:dyDescent="0.25">
      <c r="A5478">
        <v>80</v>
      </c>
      <c r="B5478">
        <v>23</v>
      </c>
      <c r="C5478" t="s">
        <v>10397</v>
      </c>
      <c r="D5478" s="7">
        <v>40780</v>
      </c>
      <c r="E5478" t="s">
        <v>4920</v>
      </c>
      <c r="F5478" t="s">
        <v>613</v>
      </c>
      <c r="G5478" t="s">
        <v>4920</v>
      </c>
      <c r="H5478" t="s">
        <v>17</v>
      </c>
      <c r="I5478" t="s">
        <v>77</v>
      </c>
      <c r="K5478" t="s">
        <v>6938</v>
      </c>
      <c r="L5478" t="s">
        <v>6939</v>
      </c>
    </row>
    <row r="5479" spans="1:14" hidden="1" x14ac:dyDescent="0.25">
      <c r="A5479">
        <v>80</v>
      </c>
      <c r="B5479">
        <v>24</v>
      </c>
      <c r="C5479" t="s">
        <v>10397</v>
      </c>
      <c r="D5479" s="7">
        <v>40780</v>
      </c>
      <c r="E5479" t="s">
        <v>4920</v>
      </c>
      <c r="F5479" t="s">
        <v>613</v>
      </c>
      <c r="G5479" t="s">
        <v>4920</v>
      </c>
      <c r="H5479" t="s">
        <v>24</v>
      </c>
      <c r="I5479" t="s">
        <v>10323</v>
      </c>
      <c r="K5479" t="s">
        <v>6940</v>
      </c>
      <c r="L5479" t="s">
        <v>6941</v>
      </c>
    </row>
    <row r="5480" spans="1:14" hidden="1" x14ac:dyDescent="0.25">
      <c r="A5480">
        <v>80</v>
      </c>
      <c r="B5480">
        <v>25</v>
      </c>
      <c r="C5480" t="s">
        <v>10397</v>
      </c>
      <c r="D5480" s="7">
        <v>40780</v>
      </c>
      <c r="E5480" t="s">
        <v>4920</v>
      </c>
      <c r="F5480" t="s">
        <v>613</v>
      </c>
      <c r="G5480" t="s">
        <v>4920</v>
      </c>
      <c r="H5480" t="s">
        <v>10</v>
      </c>
      <c r="I5480" t="s">
        <v>11</v>
      </c>
      <c r="K5480" t="s">
        <v>6941</v>
      </c>
      <c r="L5480" t="s">
        <v>6942</v>
      </c>
    </row>
    <row r="5481" spans="1:14" hidden="1" x14ac:dyDescent="0.25">
      <c r="A5481">
        <v>80</v>
      </c>
      <c r="B5481">
        <v>26</v>
      </c>
      <c r="C5481" t="s">
        <v>10397</v>
      </c>
      <c r="D5481" s="7">
        <v>40780</v>
      </c>
      <c r="E5481" t="s">
        <v>4920</v>
      </c>
      <c r="F5481" t="s">
        <v>613</v>
      </c>
      <c r="G5481" t="s">
        <v>4920</v>
      </c>
      <c r="H5481" t="s">
        <v>10</v>
      </c>
      <c r="I5481" t="s">
        <v>14</v>
      </c>
      <c r="K5481" t="s">
        <v>6943</v>
      </c>
      <c r="L5481" t="s">
        <v>6944</v>
      </c>
    </row>
    <row r="5482" spans="1:14" hidden="1" x14ac:dyDescent="0.25">
      <c r="A5482">
        <v>80</v>
      </c>
      <c r="B5482">
        <v>27</v>
      </c>
      <c r="C5482" t="s">
        <v>10397</v>
      </c>
      <c r="D5482" s="7">
        <v>40780</v>
      </c>
      <c r="E5482" t="s">
        <v>4920</v>
      </c>
      <c r="F5482" t="s">
        <v>613</v>
      </c>
      <c r="G5482" t="s">
        <v>4920</v>
      </c>
      <c r="H5482" t="s">
        <v>53</v>
      </c>
      <c r="I5482" t="s">
        <v>202</v>
      </c>
      <c r="J5482" t="s">
        <v>92</v>
      </c>
      <c r="K5482" t="s">
        <v>6944</v>
      </c>
      <c r="L5482" t="s">
        <v>6945</v>
      </c>
      <c r="N5482">
        <v>7</v>
      </c>
    </row>
    <row r="5483" spans="1:14" hidden="1" x14ac:dyDescent="0.25">
      <c r="A5483">
        <v>80</v>
      </c>
      <c r="B5483">
        <v>28</v>
      </c>
      <c r="C5483" t="s">
        <v>10397</v>
      </c>
      <c r="D5483" s="7">
        <v>40780</v>
      </c>
      <c r="E5483" t="s">
        <v>4920</v>
      </c>
      <c r="F5483" t="s">
        <v>613</v>
      </c>
      <c r="G5483" t="s">
        <v>4920</v>
      </c>
      <c r="H5483" t="s">
        <v>21</v>
      </c>
      <c r="I5483" t="s">
        <v>334</v>
      </c>
      <c r="K5483" t="s">
        <v>6946</v>
      </c>
      <c r="L5483" t="s">
        <v>6947</v>
      </c>
    </row>
    <row r="5484" spans="1:14" hidden="1" x14ac:dyDescent="0.25">
      <c r="A5484">
        <v>80</v>
      </c>
      <c r="B5484">
        <v>29</v>
      </c>
      <c r="C5484" t="s">
        <v>10397</v>
      </c>
      <c r="D5484" s="7">
        <v>40780</v>
      </c>
      <c r="E5484" t="s">
        <v>4920</v>
      </c>
      <c r="F5484" t="s">
        <v>613</v>
      </c>
      <c r="G5484" t="s">
        <v>4920</v>
      </c>
      <c r="H5484" t="s">
        <v>24</v>
      </c>
      <c r="I5484" t="s">
        <v>10323</v>
      </c>
      <c r="K5484" t="s">
        <v>6948</v>
      </c>
      <c r="L5484" t="s">
        <v>6949</v>
      </c>
    </row>
    <row r="5485" spans="1:14" hidden="1" x14ac:dyDescent="0.25">
      <c r="A5485">
        <v>80</v>
      </c>
      <c r="B5485">
        <v>30</v>
      </c>
      <c r="C5485" t="s">
        <v>10397</v>
      </c>
      <c r="D5485" s="7">
        <v>40780</v>
      </c>
      <c r="E5485" t="s">
        <v>4920</v>
      </c>
      <c r="F5485" t="s">
        <v>613</v>
      </c>
      <c r="G5485" t="s">
        <v>4920</v>
      </c>
      <c r="H5485" t="s">
        <v>10</v>
      </c>
      <c r="I5485" t="s">
        <v>11</v>
      </c>
      <c r="K5485" t="s">
        <v>6949</v>
      </c>
      <c r="L5485" t="s">
        <v>6949</v>
      </c>
    </row>
    <row r="5486" spans="1:14" hidden="1" x14ac:dyDescent="0.25">
      <c r="A5486">
        <v>80</v>
      </c>
      <c r="B5486">
        <v>31</v>
      </c>
      <c r="C5486" t="s">
        <v>10397</v>
      </c>
      <c r="D5486" s="7">
        <v>40780</v>
      </c>
      <c r="E5486" t="s">
        <v>4920</v>
      </c>
      <c r="F5486" t="s">
        <v>613</v>
      </c>
      <c r="G5486" t="s">
        <v>4920</v>
      </c>
      <c r="H5486" t="s">
        <v>10</v>
      </c>
      <c r="I5486" t="s">
        <v>14</v>
      </c>
      <c r="K5486" t="s">
        <v>6949</v>
      </c>
      <c r="L5486" t="s">
        <v>6949</v>
      </c>
    </row>
    <row r="5487" spans="1:14" hidden="1" x14ac:dyDescent="0.25">
      <c r="A5487">
        <v>80</v>
      </c>
      <c r="B5487">
        <v>32</v>
      </c>
      <c r="C5487" t="s">
        <v>10397</v>
      </c>
      <c r="D5487" s="7">
        <v>40780</v>
      </c>
      <c r="E5487" t="s">
        <v>4920</v>
      </c>
      <c r="F5487" t="s">
        <v>613</v>
      </c>
      <c r="G5487" t="s">
        <v>4920</v>
      </c>
      <c r="H5487" t="s">
        <v>17</v>
      </c>
      <c r="I5487" t="s">
        <v>120</v>
      </c>
      <c r="K5487" t="s">
        <v>6949</v>
      </c>
      <c r="L5487" t="s">
        <v>6950</v>
      </c>
    </row>
    <row r="5488" spans="1:14" hidden="1" x14ac:dyDescent="0.25">
      <c r="A5488">
        <v>80</v>
      </c>
      <c r="B5488">
        <v>33</v>
      </c>
      <c r="C5488" t="s">
        <v>10397</v>
      </c>
      <c r="D5488" s="7">
        <v>40780</v>
      </c>
      <c r="E5488" t="s">
        <v>4920</v>
      </c>
      <c r="F5488" t="s">
        <v>613</v>
      </c>
      <c r="G5488" t="s">
        <v>4920</v>
      </c>
      <c r="H5488" t="s">
        <v>17</v>
      </c>
      <c r="I5488" t="s">
        <v>45</v>
      </c>
      <c r="K5488" t="s">
        <v>6950</v>
      </c>
      <c r="L5488" t="s">
        <v>6951</v>
      </c>
    </row>
    <row r="5489" spans="1:14" hidden="1" x14ac:dyDescent="0.25">
      <c r="A5489">
        <v>80</v>
      </c>
      <c r="B5489">
        <v>34</v>
      </c>
      <c r="C5489" t="s">
        <v>10397</v>
      </c>
      <c r="D5489" s="7">
        <v>40780</v>
      </c>
      <c r="E5489" t="s">
        <v>4920</v>
      </c>
      <c r="F5489" t="s">
        <v>613</v>
      </c>
      <c r="G5489" t="s">
        <v>4920</v>
      </c>
      <c r="H5489" t="s">
        <v>53</v>
      </c>
      <c r="I5489" t="s">
        <v>124</v>
      </c>
      <c r="J5489" t="s">
        <v>80</v>
      </c>
      <c r="K5489" t="s">
        <v>6951</v>
      </c>
      <c r="L5489" t="s">
        <v>6951</v>
      </c>
      <c r="N5489">
        <v>6</v>
      </c>
    </row>
    <row r="5490" spans="1:14" hidden="1" x14ac:dyDescent="0.25">
      <c r="A5490">
        <v>80</v>
      </c>
      <c r="B5490">
        <v>35</v>
      </c>
      <c r="C5490" t="s">
        <v>10397</v>
      </c>
      <c r="D5490" s="7">
        <v>40780</v>
      </c>
      <c r="E5490" t="s">
        <v>4920</v>
      </c>
      <c r="F5490" t="s">
        <v>613</v>
      </c>
      <c r="G5490" t="s">
        <v>4920</v>
      </c>
      <c r="H5490" t="s">
        <v>17</v>
      </c>
      <c r="I5490" t="s">
        <v>45</v>
      </c>
      <c r="K5490" t="s">
        <v>6951</v>
      </c>
      <c r="L5490" t="s">
        <v>6952</v>
      </c>
    </row>
    <row r="5491" spans="1:14" hidden="1" x14ac:dyDescent="0.25">
      <c r="A5491">
        <v>80</v>
      </c>
      <c r="B5491">
        <v>36</v>
      </c>
      <c r="C5491" t="s">
        <v>10397</v>
      </c>
      <c r="D5491" s="7">
        <v>40780</v>
      </c>
      <c r="E5491" t="s">
        <v>4920</v>
      </c>
      <c r="F5491" t="s">
        <v>613</v>
      </c>
      <c r="G5491" t="s">
        <v>4920</v>
      </c>
      <c r="H5491" t="s">
        <v>33</v>
      </c>
      <c r="I5491" t="s">
        <v>161</v>
      </c>
      <c r="K5491" t="s">
        <v>6952</v>
      </c>
      <c r="L5491" t="s">
        <v>6953</v>
      </c>
    </row>
    <row r="5492" spans="1:14" hidden="1" x14ac:dyDescent="0.25">
      <c r="A5492">
        <v>80</v>
      </c>
      <c r="B5492">
        <v>37</v>
      </c>
      <c r="C5492" t="s">
        <v>10397</v>
      </c>
      <c r="D5492" s="7">
        <v>40780</v>
      </c>
      <c r="E5492" t="s">
        <v>4920</v>
      </c>
      <c r="F5492" t="s">
        <v>613</v>
      </c>
      <c r="G5492" t="s">
        <v>4920</v>
      </c>
      <c r="H5492" t="s">
        <v>21</v>
      </c>
      <c r="I5492" t="s">
        <v>334</v>
      </c>
      <c r="K5492" t="s">
        <v>6954</v>
      </c>
      <c r="L5492" t="s">
        <v>6955</v>
      </c>
    </row>
    <row r="5493" spans="1:14" hidden="1" x14ac:dyDescent="0.25">
      <c r="A5493">
        <v>80</v>
      </c>
      <c r="B5493">
        <v>38</v>
      </c>
      <c r="C5493" t="s">
        <v>10397</v>
      </c>
      <c r="D5493" s="7">
        <v>40780</v>
      </c>
      <c r="E5493" t="s">
        <v>4920</v>
      </c>
      <c r="F5493" t="s">
        <v>613</v>
      </c>
      <c r="G5493" t="s">
        <v>4920</v>
      </c>
      <c r="H5493" t="s">
        <v>24</v>
      </c>
      <c r="I5493" t="s">
        <v>10323</v>
      </c>
      <c r="K5493" t="s">
        <v>6955</v>
      </c>
      <c r="L5493" t="s">
        <v>6956</v>
      </c>
    </row>
    <row r="5494" spans="1:14" hidden="1" x14ac:dyDescent="0.25">
      <c r="A5494">
        <v>80</v>
      </c>
      <c r="B5494">
        <v>39</v>
      </c>
      <c r="C5494" t="s">
        <v>10397</v>
      </c>
      <c r="D5494" s="7">
        <v>40780</v>
      </c>
      <c r="E5494" t="s">
        <v>4920</v>
      </c>
      <c r="F5494" t="s">
        <v>613</v>
      </c>
      <c r="G5494" t="s">
        <v>4920</v>
      </c>
      <c r="H5494" t="s">
        <v>10</v>
      </c>
      <c r="I5494" t="s">
        <v>11</v>
      </c>
      <c r="K5494" t="s">
        <v>6956</v>
      </c>
      <c r="L5494" t="s">
        <v>6957</v>
      </c>
    </row>
    <row r="5495" spans="1:14" hidden="1" x14ac:dyDescent="0.25">
      <c r="A5495">
        <v>80</v>
      </c>
      <c r="B5495">
        <v>40</v>
      </c>
      <c r="C5495" t="s">
        <v>10397</v>
      </c>
      <c r="D5495" s="7">
        <v>40780</v>
      </c>
      <c r="E5495" t="s">
        <v>4920</v>
      </c>
      <c r="F5495" t="s">
        <v>613</v>
      </c>
      <c r="G5495" t="s">
        <v>4920</v>
      </c>
      <c r="H5495" t="s">
        <v>17</v>
      </c>
      <c r="I5495" t="s">
        <v>77</v>
      </c>
      <c r="K5495" t="s">
        <v>6958</v>
      </c>
      <c r="L5495" t="s">
        <v>6959</v>
      </c>
    </row>
    <row r="5496" spans="1:14" hidden="1" x14ac:dyDescent="0.25">
      <c r="A5496">
        <v>80</v>
      </c>
      <c r="B5496">
        <v>41</v>
      </c>
      <c r="C5496" t="s">
        <v>10397</v>
      </c>
      <c r="D5496" s="7">
        <v>40780</v>
      </c>
      <c r="E5496" t="s">
        <v>4920</v>
      </c>
      <c r="F5496" t="s">
        <v>613</v>
      </c>
      <c r="G5496" t="s">
        <v>4920</v>
      </c>
      <c r="H5496" t="s">
        <v>53</v>
      </c>
      <c r="I5496" t="s">
        <v>2240</v>
      </c>
      <c r="J5496" t="s">
        <v>92</v>
      </c>
      <c r="K5496" t="s">
        <v>6960</v>
      </c>
      <c r="L5496" t="s">
        <v>6961</v>
      </c>
      <c r="M5496" t="s">
        <v>313</v>
      </c>
      <c r="N5496">
        <v>7</v>
      </c>
    </row>
    <row r="5497" spans="1:14" hidden="1" x14ac:dyDescent="0.25">
      <c r="A5497">
        <v>80</v>
      </c>
      <c r="B5497">
        <v>42</v>
      </c>
      <c r="C5497" t="s">
        <v>10397</v>
      </c>
      <c r="D5497" s="7">
        <v>40780</v>
      </c>
      <c r="E5497" t="s">
        <v>4920</v>
      </c>
      <c r="F5497" t="s">
        <v>613</v>
      </c>
      <c r="G5497" t="s">
        <v>4920</v>
      </c>
      <c r="H5497" t="s">
        <v>21</v>
      </c>
      <c r="I5497" t="s">
        <v>22</v>
      </c>
      <c r="K5497" t="s">
        <v>6961</v>
      </c>
      <c r="L5497" t="s">
        <v>6962</v>
      </c>
    </row>
    <row r="5498" spans="1:14" hidden="1" x14ac:dyDescent="0.25">
      <c r="A5498">
        <v>80</v>
      </c>
      <c r="B5498">
        <v>43</v>
      </c>
      <c r="C5498" t="s">
        <v>10397</v>
      </c>
      <c r="D5498" s="7">
        <v>40780</v>
      </c>
      <c r="E5498" t="s">
        <v>4920</v>
      </c>
      <c r="F5498" t="s">
        <v>613</v>
      </c>
      <c r="G5498" t="s">
        <v>4920</v>
      </c>
      <c r="H5498" t="s">
        <v>24</v>
      </c>
      <c r="I5498" t="s">
        <v>10323</v>
      </c>
      <c r="K5498" t="s">
        <v>6963</v>
      </c>
      <c r="L5498" t="s">
        <v>6964</v>
      </c>
    </row>
    <row r="5499" spans="1:14" hidden="1" x14ac:dyDescent="0.25">
      <c r="A5499">
        <v>80</v>
      </c>
      <c r="B5499">
        <v>44</v>
      </c>
      <c r="C5499" t="s">
        <v>10397</v>
      </c>
      <c r="D5499" s="7">
        <v>40780</v>
      </c>
      <c r="E5499" t="s">
        <v>4920</v>
      </c>
      <c r="F5499" t="s">
        <v>613</v>
      </c>
      <c r="G5499" t="s">
        <v>4920</v>
      </c>
      <c r="H5499" t="s">
        <v>10</v>
      </c>
      <c r="I5499" t="s">
        <v>11</v>
      </c>
      <c r="K5499" t="s">
        <v>6964</v>
      </c>
      <c r="L5499" t="s">
        <v>6965</v>
      </c>
    </row>
    <row r="5500" spans="1:14" hidden="1" x14ac:dyDescent="0.25">
      <c r="A5500">
        <v>80</v>
      </c>
      <c r="B5500">
        <v>45</v>
      </c>
      <c r="C5500" t="s">
        <v>10397</v>
      </c>
      <c r="D5500" s="7">
        <v>40780</v>
      </c>
      <c r="E5500" t="s">
        <v>4920</v>
      </c>
      <c r="F5500" t="s">
        <v>613</v>
      </c>
      <c r="G5500" t="s">
        <v>4920</v>
      </c>
      <c r="H5500" t="s">
        <v>10</v>
      </c>
      <c r="I5500" t="s">
        <v>14</v>
      </c>
      <c r="K5500" t="s">
        <v>6966</v>
      </c>
      <c r="L5500" t="s">
        <v>6967</v>
      </c>
    </row>
    <row r="5501" spans="1:14" hidden="1" x14ac:dyDescent="0.25">
      <c r="A5501">
        <v>80</v>
      </c>
      <c r="B5501">
        <v>46</v>
      </c>
      <c r="C5501" t="s">
        <v>10397</v>
      </c>
      <c r="D5501" s="7">
        <v>40780</v>
      </c>
      <c r="E5501" t="s">
        <v>4920</v>
      </c>
      <c r="F5501" t="s">
        <v>613</v>
      </c>
      <c r="G5501" t="s">
        <v>4920</v>
      </c>
      <c r="H5501" t="s">
        <v>17</v>
      </c>
      <c r="I5501" t="s">
        <v>120</v>
      </c>
      <c r="K5501" t="s">
        <v>6967</v>
      </c>
      <c r="L5501" t="s">
        <v>6968</v>
      </c>
    </row>
    <row r="5502" spans="1:14" hidden="1" x14ac:dyDescent="0.25">
      <c r="A5502">
        <v>80</v>
      </c>
      <c r="B5502">
        <v>47</v>
      </c>
      <c r="C5502" t="s">
        <v>10397</v>
      </c>
      <c r="D5502" s="7">
        <v>40780</v>
      </c>
      <c r="E5502" t="s">
        <v>4920</v>
      </c>
      <c r="F5502" t="s">
        <v>613</v>
      </c>
      <c r="G5502" t="s">
        <v>4920</v>
      </c>
      <c r="H5502" t="s">
        <v>33</v>
      </c>
      <c r="I5502" t="s">
        <v>34</v>
      </c>
      <c r="K5502" t="s">
        <v>6968</v>
      </c>
      <c r="L5502" t="s">
        <v>6968</v>
      </c>
    </row>
    <row r="5503" spans="1:14" hidden="1" x14ac:dyDescent="0.25">
      <c r="A5503">
        <v>80</v>
      </c>
      <c r="B5503">
        <v>48</v>
      </c>
      <c r="C5503" t="s">
        <v>10397</v>
      </c>
      <c r="D5503" s="7">
        <v>40780</v>
      </c>
      <c r="E5503" t="s">
        <v>4920</v>
      </c>
      <c r="F5503" t="s">
        <v>613</v>
      </c>
      <c r="G5503" t="s">
        <v>4920</v>
      </c>
      <c r="H5503" t="s">
        <v>24</v>
      </c>
      <c r="I5503" t="s">
        <v>10323</v>
      </c>
      <c r="K5503" t="s">
        <v>6968</v>
      </c>
      <c r="L5503" t="s">
        <v>6969</v>
      </c>
    </row>
    <row r="5504" spans="1:14" hidden="1" x14ac:dyDescent="0.25">
      <c r="A5504">
        <v>80</v>
      </c>
      <c r="B5504">
        <v>49</v>
      </c>
      <c r="C5504" t="s">
        <v>10397</v>
      </c>
      <c r="D5504" s="7">
        <v>40780</v>
      </c>
      <c r="E5504" t="s">
        <v>4920</v>
      </c>
      <c r="F5504" t="s">
        <v>613</v>
      </c>
      <c r="G5504" t="s">
        <v>4920</v>
      </c>
      <c r="H5504" t="s">
        <v>10</v>
      </c>
      <c r="I5504" t="s">
        <v>11</v>
      </c>
      <c r="K5504" t="s">
        <v>6969</v>
      </c>
      <c r="L5504" t="s">
        <v>6970</v>
      </c>
    </row>
    <row r="5505" spans="1:12" hidden="1" x14ac:dyDescent="0.25">
      <c r="A5505">
        <v>80</v>
      </c>
      <c r="B5505">
        <v>50</v>
      </c>
      <c r="C5505" t="s">
        <v>10397</v>
      </c>
      <c r="D5505" s="7">
        <v>40780</v>
      </c>
      <c r="E5505" t="s">
        <v>4920</v>
      </c>
      <c r="F5505" t="s">
        <v>613</v>
      </c>
      <c r="G5505" t="s">
        <v>4920</v>
      </c>
      <c r="H5505" t="s">
        <v>10</v>
      </c>
      <c r="I5505" t="s">
        <v>14</v>
      </c>
      <c r="K5505" t="s">
        <v>6970</v>
      </c>
      <c r="L5505" t="s">
        <v>6971</v>
      </c>
    </row>
    <row r="5506" spans="1:12" hidden="1" x14ac:dyDescent="0.25">
      <c r="A5506">
        <v>80</v>
      </c>
      <c r="B5506">
        <v>51</v>
      </c>
      <c r="C5506" t="s">
        <v>10397</v>
      </c>
      <c r="D5506" s="7">
        <v>40780</v>
      </c>
      <c r="E5506" t="s">
        <v>4920</v>
      </c>
      <c r="F5506" t="s">
        <v>613</v>
      </c>
      <c r="G5506" t="s">
        <v>4920</v>
      </c>
      <c r="H5506" t="s">
        <v>17</v>
      </c>
      <c r="I5506" t="s">
        <v>120</v>
      </c>
      <c r="K5506" t="s">
        <v>6971</v>
      </c>
      <c r="L5506" t="s">
        <v>6972</v>
      </c>
    </row>
    <row r="5507" spans="1:12" hidden="1" x14ac:dyDescent="0.25">
      <c r="A5507">
        <v>80</v>
      </c>
      <c r="B5507">
        <v>52</v>
      </c>
      <c r="C5507" t="s">
        <v>10397</v>
      </c>
      <c r="D5507" s="7">
        <v>40780</v>
      </c>
      <c r="E5507" t="s">
        <v>4920</v>
      </c>
      <c r="F5507" t="s">
        <v>613</v>
      </c>
      <c r="G5507" t="s">
        <v>4920</v>
      </c>
      <c r="H5507" t="s">
        <v>17</v>
      </c>
      <c r="I5507" t="s">
        <v>45</v>
      </c>
      <c r="K5507" t="s">
        <v>6973</v>
      </c>
      <c r="L5507" t="s">
        <v>6974</v>
      </c>
    </row>
    <row r="5508" spans="1:12" hidden="1" x14ac:dyDescent="0.25">
      <c r="A5508">
        <v>80</v>
      </c>
      <c r="B5508">
        <v>53</v>
      </c>
      <c r="C5508" t="s">
        <v>10397</v>
      </c>
      <c r="D5508" s="7">
        <v>40780</v>
      </c>
      <c r="E5508" t="s">
        <v>4920</v>
      </c>
      <c r="F5508" t="s">
        <v>613</v>
      </c>
      <c r="G5508" t="s">
        <v>4920</v>
      </c>
      <c r="H5508" t="s">
        <v>24</v>
      </c>
      <c r="I5508" t="s">
        <v>10323</v>
      </c>
      <c r="K5508" t="s">
        <v>6975</v>
      </c>
      <c r="L5508" t="s">
        <v>6976</v>
      </c>
    </row>
    <row r="5509" spans="1:12" hidden="1" x14ac:dyDescent="0.25">
      <c r="A5509">
        <v>80</v>
      </c>
      <c r="B5509">
        <v>54</v>
      </c>
      <c r="C5509" t="s">
        <v>10397</v>
      </c>
      <c r="D5509" s="7">
        <v>40780</v>
      </c>
      <c r="E5509" t="s">
        <v>4920</v>
      </c>
      <c r="F5509" t="s">
        <v>613</v>
      </c>
      <c r="G5509" t="s">
        <v>4920</v>
      </c>
      <c r="H5509" t="s">
        <v>10</v>
      </c>
      <c r="I5509" t="s">
        <v>11</v>
      </c>
      <c r="K5509" t="s">
        <v>6976</v>
      </c>
      <c r="L5509" t="s">
        <v>6977</v>
      </c>
    </row>
    <row r="5510" spans="1:12" hidden="1" x14ac:dyDescent="0.25">
      <c r="A5510">
        <v>80</v>
      </c>
      <c r="B5510">
        <v>55</v>
      </c>
      <c r="C5510" t="s">
        <v>10397</v>
      </c>
      <c r="D5510" s="7">
        <v>40780</v>
      </c>
      <c r="E5510" t="s">
        <v>4920</v>
      </c>
      <c r="F5510" t="s">
        <v>613</v>
      </c>
      <c r="G5510" t="s">
        <v>4920</v>
      </c>
      <c r="H5510" t="s">
        <v>10</v>
      </c>
      <c r="I5510" t="s">
        <v>14</v>
      </c>
      <c r="K5510" t="s">
        <v>6977</v>
      </c>
      <c r="L5510" t="s">
        <v>6978</v>
      </c>
    </row>
    <row r="5511" spans="1:12" hidden="1" x14ac:dyDescent="0.25">
      <c r="A5511">
        <v>80</v>
      </c>
      <c r="B5511">
        <v>56</v>
      </c>
      <c r="C5511" t="s">
        <v>10397</v>
      </c>
      <c r="D5511" s="7">
        <v>40780</v>
      </c>
      <c r="E5511" t="s">
        <v>4920</v>
      </c>
      <c r="F5511" t="s">
        <v>613</v>
      </c>
      <c r="G5511" t="s">
        <v>4920</v>
      </c>
      <c r="H5511" t="s">
        <v>17</v>
      </c>
      <c r="I5511" t="s">
        <v>77</v>
      </c>
      <c r="K5511" t="s">
        <v>6978</v>
      </c>
      <c r="L5511" t="s">
        <v>6979</v>
      </c>
    </row>
    <row r="5512" spans="1:12" hidden="1" x14ac:dyDescent="0.25">
      <c r="A5512">
        <v>80</v>
      </c>
      <c r="B5512">
        <v>57</v>
      </c>
      <c r="C5512" t="s">
        <v>10397</v>
      </c>
      <c r="D5512" s="7">
        <v>40780</v>
      </c>
      <c r="E5512" t="s">
        <v>4920</v>
      </c>
      <c r="F5512" t="s">
        <v>613</v>
      </c>
      <c r="G5512" t="s">
        <v>4920</v>
      </c>
      <c r="H5512" t="s">
        <v>33</v>
      </c>
      <c r="I5512" t="s">
        <v>161</v>
      </c>
      <c r="K5512" t="s">
        <v>6979</v>
      </c>
      <c r="L5512" t="s">
        <v>6980</v>
      </c>
    </row>
    <row r="5513" spans="1:12" hidden="1" x14ac:dyDescent="0.25">
      <c r="A5513">
        <v>80</v>
      </c>
      <c r="B5513">
        <v>58</v>
      </c>
      <c r="C5513" t="s">
        <v>10397</v>
      </c>
      <c r="D5513" s="7">
        <v>40780</v>
      </c>
      <c r="E5513" t="s">
        <v>4920</v>
      </c>
      <c r="F5513" t="s">
        <v>613</v>
      </c>
      <c r="G5513" t="s">
        <v>4920</v>
      </c>
      <c r="H5513" t="s">
        <v>24</v>
      </c>
      <c r="I5513" t="s">
        <v>10323</v>
      </c>
      <c r="K5513" t="s">
        <v>6980</v>
      </c>
      <c r="L5513" t="s">
        <v>6981</v>
      </c>
    </row>
    <row r="5514" spans="1:12" hidden="1" x14ac:dyDescent="0.25">
      <c r="A5514">
        <v>80</v>
      </c>
      <c r="B5514">
        <v>59</v>
      </c>
      <c r="C5514" t="s">
        <v>10397</v>
      </c>
      <c r="D5514" s="7">
        <v>40780</v>
      </c>
      <c r="E5514" t="s">
        <v>4920</v>
      </c>
      <c r="F5514" t="s">
        <v>613</v>
      </c>
      <c r="G5514" t="s">
        <v>4920</v>
      </c>
      <c r="H5514" t="s">
        <v>10</v>
      </c>
      <c r="I5514" t="s">
        <v>11</v>
      </c>
      <c r="K5514" t="s">
        <v>6981</v>
      </c>
      <c r="L5514" t="s">
        <v>6982</v>
      </c>
    </row>
    <row r="5515" spans="1:12" hidden="1" x14ac:dyDescent="0.25">
      <c r="A5515">
        <v>80</v>
      </c>
      <c r="B5515">
        <v>60</v>
      </c>
      <c r="C5515" t="s">
        <v>10397</v>
      </c>
      <c r="D5515" s="7">
        <v>40780</v>
      </c>
      <c r="E5515" t="s">
        <v>4920</v>
      </c>
      <c r="F5515" t="s">
        <v>613</v>
      </c>
      <c r="G5515" t="s">
        <v>4920</v>
      </c>
      <c r="H5515" t="s">
        <v>10</v>
      </c>
      <c r="I5515" t="s">
        <v>14</v>
      </c>
      <c r="K5515" t="s">
        <v>6982</v>
      </c>
      <c r="L5515" t="s">
        <v>6982</v>
      </c>
    </row>
    <row r="5516" spans="1:12" hidden="1" x14ac:dyDescent="0.25">
      <c r="A5516">
        <v>80</v>
      </c>
      <c r="B5516">
        <v>61</v>
      </c>
      <c r="C5516" t="s">
        <v>10397</v>
      </c>
      <c r="D5516" s="7">
        <v>40780</v>
      </c>
      <c r="E5516" t="s">
        <v>4920</v>
      </c>
      <c r="F5516" t="s">
        <v>613</v>
      </c>
      <c r="G5516" t="s">
        <v>4920</v>
      </c>
      <c r="H5516" t="s">
        <v>17</v>
      </c>
      <c r="I5516" t="s">
        <v>77</v>
      </c>
      <c r="K5516" t="s">
        <v>6982</v>
      </c>
      <c r="L5516" t="s">
        <v>6983</v>
      </c>
    </row>
    <row r="5517" spans="1:12" hidden="1" x14ac:dyDescent="0.25">
      <c r="A5517">
        <v>80</v>
      </c>
      <c r="B5517">
        <v>62</v>
      </c>
      <c r="C5517" t="s">
        <v>10397</v>
      </c>
      <c r="D5517" s="7">
        <v>40780</v>
      </c>
      <c r="E5517" t="s">
        <v>4920</v>
      </c>
      <c r="F5517" t="s">
        <v>613</v>
      </c>
      <c r="G5517" t="s">
        <v>4920</v>
      </c>
      <c r="H5517" t="s">
        <v>24</v>
      </c>
      <c r="I5517" t="s">
        <v>10323</v>
      </c>
      <c r="K5517" t="s">
        <v>6983</v>
      </c>
      <c r="L5517" t="s">
        <v>6984</v>
      </c>
    </row>
    <row r="5518" spans="1:12" hidden="1" x14ac:dyDescent="0.25">
      <c r="A5518">
        <v>80</v>
      </c>
      <c r="B5518">
        <v>63</v>
      </c>
      <c r="C5518" t="s">
        <v>10397</v>
      </c>
      <c r="D5518" s="7">
        <v>40780</v>
      </c>
      <c r="E5518" t="s">
        <v>4920</v>
      </c>
      <c r="F5518" t="s">
        <v>613</v>
      </c>
      <c r="G5518" t="s">
        <v>4920</v>
      </c>
      <c r="H5518" t="s">
        <v>10</v>
      </c>
      <c r="I5518" t="s">
        <v>11</v>
      </c>
      <c r="K5518" t="s">
        <v>6984</v>
      </c>
      <c r="L5518" t="s">
        <v>6985</v>
      </c>
    </row>
    <row r="5519" spans="1:12" hidden="1" x14ac:dyDescent="0.25">
      <c r="A5519">
        <v>80</v>
      </c>
      <c r="B5519">
        <v>64</v>
      </c>
      <c r="C5519" t="s">
        <v>10397</v>
      </c>
      <c r="D5519" s="7">
        <v>40780</v>
      </c>
      <c r="E5519" t="s">
        <v>4920</v>
      </c>
      <c r="F5519" t="s">
        <v>613</v>
      </c>
      <c r="G5519" t="s">
        <v>4920</v>
      </c>
      <c r="H5519" t="s">
        <v>17</v>
      </c>
      <c r="I5519" t="s">
        <v>120</v>
      </c>
      <c r="K5519" t="s">
        <v>6985</v>
      </c>
      <c r="L5519" t="s">
        <v>6986</v>
      </c>
    </row>
    <row r="5520" spans="1:12" hidden="1" x14ac:dyDescent="0.25">
      <c r="A5520">
        <v>80</v>
      </c>
      <c r="B5520">
        <v>65</v>
      </c>
      <c r="C5520" t="s">
        <v>10397</v>
      </c>
      <c r="D5520" s="7">
        <v>40780</v>
      </c>
      <c r="E5520" t="s">
        <v>4920</v>
      </c>
      <c r="F5520" t="s">
        <v>613</v>
      </c>
      <c r="G5520" t="s">
        <v>4920</v>
      </c>
      <c r="H5520" t="s">
        <v>17</v>
      </c>
      <c r="I5520" t="s">
        <v>77</v>
      </c>
      <c r="K5520" t="s">
        <v>6986</v>
      </c>
      <c r="L5520" t="s">
        <v>6987</v>
      </c>
    </row>
    <row r="5521" spans="1:14" hidden="1" x14ac:dyDescent="0.25">
      <c r="A5521">
        <v>80</v>
      </c>
      <c r="B5521">
        <v>66</v>
      </c>
      <c r="C5521" t="s">
        <v>10397</v>
      </c>
      <c r="D5521" s="7">
        <v>40780</v>
      </c>
      <c r="E5521" t="s">
        <v>4920</v>
      </c>
      <c r="F5521" t="s">
        <v>613</v>
      </c>
      <c r="G5521" t="s">
        <v>4920</v>
      </c>
      <c r="H5521" t="s">
        <v>24</v>
      </c>
      <c r="I5521" t="s">
        <v>10323</v>
      </c>
      <c r="K5521" t="s">
        <v>6988</v>
      </c>
      <c r="L5521" t="s">
        <v>6989</v>
      </c>
    </row>
    <row r="5522" spans="1:14" hidden="1" x14ac:dyDescent="0.25">
      <c r="A5522">
        <v>80</v>
      </c>
      <c r="B5522">
        <v>67</v>
      </c>
      <c r="C5522" t="s">
        <v>10397</v>
      </c>
      <c r="D5522" s="7">
        <v>40780</v>
      </c>
      <c r="E5522" t="s">
        <v>4920</v>
      </c>
      <c r="F5522" t="s">
        <v>613</v>
      </c>
      <c r="G5522" t="s">
        <v>4920</v>
      </c>
      <c r="H5522" t="s">
        <v>10</v>
      </c>
      <c r="I5522" t="s">
        <v>11</v>
      </c>
      <c r="K5522" t="s">
        <v>6989</v>
      </c>
      <c r="L5522" t="s">
        <v>6990</v>
      </c>
    </row>
    <row r="5523" spans="1:14" hidden="1" x14ac:dyDescent="0.25">
      <c r="A5523">
        <v>80</v>
      </c>
      <c r="B5523">
        <v>68</v>
      </c>
      <c r="C5523" t="s">
        <v>10397</v>
      </c>
      <c r="D5523" s="7">
        <v>40780</v>
      </c>
      <c r="E5523" t="s">
        <v>4920</v>
      </c>
      <c r="F5523" t="s">
        <v>613</v>
      </c>
      <c r="G5523" t="s">
        <v>4920</v>
      </c>
      <c r="H5523" t="s">
        <v>10</v>
      </c>
      <c r="I5523" t="s">
        <v>14</v>
      </c>
      <c r="K5523" t="s">
        <v>6990</v>
      </c>
      <c r="L5523" t="s">
        <v>6991</v>
      </c>
    </row>
    <row r="5524" spans="1:14" hidden="1" x14ac:dyDescent="0.25">
      <c r="A5524">
        <v>80</v>
      </c>
      <c r="B5524">
        <v>69</v>
      </c>
      <c r="C5524" t="s">
        <v>10397</v>
      </c>
      <c r="D5524" s="7">
        <v>40780</v>
      </c>
      <c r="E5524" t="s">
        <v>4920</v>
      </c>
      <c r="F5524" t="s">
        <v>613</v>
      </c>
      <c r="G5524" t="s">
        <v>4920</v>
      </c>
      <c r="H5524" t="s">
        <v>17</v>
      </c>
      <c r="I5524" t="s">
        <v>77</v>
      </c>
      <c r="K5524" t="s">
        <v>6991</v>
      </c>
      <c r="L5524" t="s">
        <v>6992</v>
      </c>
    </row>
    <row r="5525" spans="1:14" hidden="1" x14ac:dyDescent="0.25">
      <c r="A5525">
        <v>80</v>
      </c>
      <c r="B5525">
        <v>70</v>
      </c>
      <c r="C5525" t="s">
        <v>10397</v>
      </c>
      <c r="D5525" s="7">
        <v>40780</v>
      </c>
      <c r="E5525" t="s">
        <v>4920</v>
      </c>
      <c r="F5525" t="s">
        <v>613</v>
      </c>
      <c r="G5525" t="s">
        <v>4920</v>
      </c>
      <c r="H5525" t="s">
        <v>53</v>
      </c>
      <c r="I5525" t="s">
        <v>1496</v>
      </c>
      <c r="J5525" t="s">
        <v>80</v>
      </c>
      <c r="K5525" t="s">
        <v>6992</v>
      </c>
      <c r="L5525" t="s">
        <v>6992</v>
      </c>
      <c r="N5525">
        <v>4</v>
      </c>
    </row>
    <row r="5526" spans="1:14" hidden="1" x14ac:dyDescent="0.25">
      <c r="A5526">
        <v>80</v>
      </c>
      <c r="B5526">
        <v>71</v>
      </c>
      <c r="C5526" t="s">
        <v>10397</v>
      </c>
      <c r="D5526" s="7">
        <v>40780</v>
      </c>
      <c r="E5526" t="s">
        <v>4920</v>
      </c>
      <c r="F5526" t="s">
        <v>613</v>
      </c>
      <c r="G5526" t="s">
        <v>4920</v>
      </c>
      <c r="H5526" t="s">
        <v>162</v>
      </c>
      <c r="I5526" t="s">
        <v>163</v>
      </c>
      <c r="K5526" t="s">
        <v>6992</v>
      </c>
      <c r="L5526" t="s">
        <v>6993</v>
      </c>
    </row>
    <row r="5527" spans="1:14" hidden="1" x14ac:dyDescent="0.25">
      <c r="A5527">
        <v>80</v>
      </c>
      <c r="B5527">
        <v>72</v>
      </c>
      <c r="C5527" t="s">
        <v>10397</v>
      </c>
      <c r="D5527" s="7">
        <v>40780</v>
      </c>
      <c r="E5527" t="s">
        <v>4920</v>
      </c>
      <c r="F5527" t="s">
        <v>613</v>
      </c>
      <c r="G5527" t="s">
        <v>4920</v>
      </c>
      <c r="H5527" t="s">
        <v>24</v>
      </c>
      <c r="I5527" t="s">
        <v>10323</v>
      </c>
      <c r="K5527" t="s">
        <v>6994</v>
      </c>
      <c r="L5527" t="s">
        <v>6995</v>
      </c>
    </row>
    <row r="5528" spans="1:14" hidden="1" x14ac:dyDescent="0.25">
      <c r="A5528">
        <v>80</v>
      </c>
      <c r="B5528">
        <v>73</v>
      </c>
      <c r="C5528" t="s">
        <v>10397</v>
      </c>
      <c r="D5528" s="7">
        <v>40780</v>
      </c>
      <c r="E5528" t="s">
        <v>4920</v>
      </c>
      <c r="F5528" t="s">
        <v>613</v>
      </c>
      <c r="G5528" t="s">
        <v>4920</v>
      </c>
      <c r="H5528" t="s">
        <v>10</v>
      </c>
      <c r="I5528" t="s">
        <v>11</v>
      </c>
      <c r="K5528" t="s">
        <v>6995</v>
      </c>
      <c r="L5528" t="s">
        <v>6996</v>
      </c>
    </row>
    <row r="5529" spans="1:14" hidden="1" x14ac:dyDescent="0.25">
      <c r="A5529">
        <v>80</v>
      </c>
      <c r="B5529">
        <v>74</v>
      </c>
      <c r="C5529" t="s">
        <v>10397</v>
      </c>
      <c r="D5529" s="7">
        <v>40780</v>
      </c>
      <c r="E5529" t="s">
        <v>4920</v>
      </c>
      <c r="F5529" t="s">
        <v>613</v>
      </c>
      <c r="G5529" t="s">
        <v>4920</v>
      </c>
      <c r="H5529" t="s">
        <v>10</v>
      </c>
      <c r="I5529" t="s">
        <v>14</v>
      </c>
      <c r="K5529" t="s">
        <v>6996</v>
      </c>
      <c r="L5529" t="s">
        <v>6997</v>
      </c>
    </row>
    <row r="5530" spans="1:14" hidden="1" x14ac:dyDescent="0.25">
      <c r="A5530">
        <v>80</v>
      </c>
      <c r="B5530">
        <v>75</v>
      </c>
      <c r="C5530" t="s">
        <v>10397</v>
      </c>
      <c r="D5530" s="7">
        <v>40780</v>
      </c>
      <c r="E5530" t="s">
        <v>4920</v>
      </c>
      <c r="F5530" t="s">
        <v>613</v>
      </c>
      <c r="G5530" t="s">
        <v>4920</v>
      </c>
      <c r="H5530" t="s">
        <v>17</v>
      </c>
      <c r="I5530" t="s">
        <v>45</v>
      </c>
      <c r="K5530" t="s">
        <v>6997</v>
      </c>
      <c r="L5530" t="s">
        <v>6998</v>
      </c>
    </row>
    <row r="5531" spans="1:14" hidden="1" x14ac:dyDescent="0.25">
      <c r="A5531">
        <v>80</v>
      </c>
      <c r="B5531">
        <v>76</v>
      </c>
      <c r="C5531" t="s">
        <v>10397</v>
      </c>
      <c r="D5531" s="7">
        <v>40780</v>
      </c>
      <c r="E5531" t="s">
        <v>4920</v>
      </c>
      <c r="F5531" t="s">
        <v>613</v>
      </c>
      <c r="G5531" t="s">
        <v>4920</v>
      </c>
      <c r="H5531" t="s">
        <v>33</v>
      </c>
      <c r="I5531" t="s">
        <v>34</v>
      </c>
      <c r="K5531" t="s">
        <v>6998</v>
      </c>
      <c r="L5531" t="s">
        <v>6998</v>
      </c>
    </row>
    <row r="5532" spans="1:14" hidden="1" x14ac:dyDescent="0.25">
      <c r="A5532">
        <v>80</v>
      </c>
      <c r="B5532">
        <v>77</v>
      </c>
      <c r="C5532" t="s">
        <v>10397</v>
      </c>
      <c r="D5532" s="7">
        <v>40780</v>
      </c>
      <c r="E5532" t="s">
        <v>4920</v>
      </c>
      <c r="F5532" t="s">
        <v>613</v>
      </c>
      <c r="G5532" t="s">
        <v>4920</v>
      </c>
      <c r="H5532" t="s">
        <v>17</v>
      </c>
      <c r="I5532" t="s">
        <v>45</v>
      </c>
      <c r="K5532" t="s">
        <v>6998</v>
      </c>
      <c r="L5532" t="s">
        <v>6999</v>
      </c>
    </row>
    <row r="5533" spans="1:14" hidden="1" x14ac:dyDescent="0.25">
      <c r="A5533">
        <v>80</v>
      </c>
      <c r="B5533">
        <v>78</v>
      </c>
      <c r="C5533" t="s">
        <v>10397</v>
      </c>
      <c r="D5533" s="7">
        <v>40780</v>
      </c>
      <c r="E5533" t="s">
        <v>4920</v>
      </c>
      <c r="F5533" t="s">
        <v>613</v>
      </c>
      <c r="G5533" t="s">
        <v>4920</v>
      </c>
      <c r="H5533" t="s">
        <v>162</v>
      </c>
      <c r="I5533" t="s">
        <v>722</v>
      </c>
      <c r="K5533" t="s">
        <v>6999</v>
      </c>
      <c r="L5533" t="s">
        <v>7000</v>
      </c>
    </row>
    <row r="5534" spans="1:14" hidden="1" x14ac:dyDescent="0.25">
      <c r="A5534">
        <v>80</v>
      </c>
      <c r="B5534">
        <v>79</v>
      </c>
      <c r="C5534" t="s">
        <v>10397</v>
      </c>
      <c r="D5534" s="7">
        <v>40780</v>
      </c>
      <c r="E5534" t="s">
        <v>4920</v>
      </c>
      <c r="F5534" t="s">
        <v>613</v>
      </c>
      <c r="G5534" t="s">
        <v>4920</v>
      </c>
      <c r="H5534" t="s">
        <v>21</v>
      </c>
      <c r="I5534" t="s">
        <v>22</v>
      </c>
      <c r="K5534" t="s">
        <v>7000</v>
      </c>
      <c r="L5534" t="s">
        <v>7001</v>
      </c>
    </row>
    <row r="5535" spans="1:14" hidden="1" x14ac:dyDescent="0.25">
      <c r="A5535">
        <v>80</v>
      </c>
      <c r="B5535">
        <v>80</v>
      </c>
      <c r="C5535" t="s">
        <v>10397</v>
      </c>
      <c r="D5535" s="7">
        <v>40780</v>
      </c>
      <c r="E5535" t="s">
        <v>4920</v>
      </c>
      <c r="F5535" t="s">
        <v>613</v>
      </c>
      <c r="G5535" t="s">
        <v>4920</v>
      </c>
      <c r="H5535" t="s">
        <v>24</v>
      </c>
      <c r="I5535" t="s">
        <v>10323</v>
      </c>
      <c r="K5535" t="s">
        <v>7001</v>
      </c>
      <c r="L5535" t="s">
        <v>7002</v>
      </c>
    </row>
    <row r="5536" spans="1:14" hidden="1" x14ac:dyDescent="0.25">
      <c r="A5536">
        <v>80</v>
      </c>
      <c r="B5536">
        <v>81</v>
      </c>
      <c r="C5536" t="s">
        <v>10397</v>
      </c>
      <c r="D5536" s="7">
        <v>40780</v>
      </c>
      <c r="E5536" t="s">
        <v>4920</v>
      </c>
      <c r="F5536" t="s">
        <v>613</v>
      </c>
      <c r="G5536" t="s">
        <v>4920</v>
      </c>
      <c r="H5536" t="s">
        <v>10</v>
      </c>
      <c r="I5536" t="s">
        <v>11</v>
      </c>
      <c r="K5536" t="s">
        <v>7002</v>
      </c>
      <c r="L5536" t="s">
        <v>7003</v>
      </c>
    </row>
    <row r="5537" spans="1:12" hidden="1" x14ac:dyDescent="0.25">
      <c r="A5537">
        <v>80</v>
      </c>
      <c r="B5537">
        <v>82</v>
      </c>
      <c r="C5537" t="s">
        <v>10397</v>
      </c>
      <c r="D5537" s="7">
        <v>40780</v>
      </c>
      <c r="E5537" t="s">
        <v>4920</v>
      </c>
      <c r="F5537" t="s">
        <v>613</v>
      </c>
      <c r="G5537" t="s">
        <v>4920</v>
      </c>
      <c r="H5537" t="s">
        <v>10</v>
      </c>
      <c r="I5537" t="s">
        <v>14</v>
      </c>
      <c r="K5537" t="s">
        <v>7003</v>
      </c>
      <c r="L5537" t="s">
        <v>7004</v>
      </c>
    </row>
    <row r="5538" spans="1:12" hidden="1" x14ac:dyDescent="0.25">
      <c r="A5538">
        <v>80</v>
      </c>
      <c r="B5538">
        <v>83</v>
      </c>
      <c r="C5538" t="s">
        <v>10397</v>
      </c>
      <c r="D5538" s="7">
        <v>40780</v>
      </c>
      <c r="E5538" t="s">
        <v>4920</v>
      </c>
      <c r="F5538" t="s">
        <v>613</v>
      </c>
      <c r="G5538" t="s">
        <v>4920</v>
      </c>
      <c r="H5538" t="s">
        <v>17</v>
      </c>
      <c r="I5538" t="s">
        <v>120</v>
      </c>
      <c r="K5538" t="s">
        <v>7004</v>
      </c>
      <c r="L5538" t="s">
        <v>7005</v>
      </c>
    </row>
    <row r="5539" spans="1:12" hidden="1" x14ac:dyDescent="0.25">
      <c r="A5539">
        <v>80</v>
      </c>
      <c r="B5539">
        <v>84</v>
      </c>
      <c r="C5539" t="s">
        <v>10397</v>
      </c>
      <c r="D5539" s="7">
        <v>40780</v>
      </c>
      <c r="E5539" t="s">
        <v>4920</v>
      </c>
      <c r="F5539" t="s">
        <v>613</v>
      </c>
      <c r="G5539" t="s">
        <v>4920</v>
      </c>
      <c r="H5539" t="s">
        <v>24</v>
      </c>
      <c r="I5539" t="s">
        <v>10323</v>
      </c>
      <c r="K5539" t="s">
        <v>7005</v>
      </c>
      <c r="L5539" t="s">
        <v>7006</v>
      </c>
    </row>
    <row r="5540" spans="1:12" hidden="1" x14ac:dyDescent="0.25">
      <c r="A5540">
        <v>80</v>
      </c>
      <c r="B5540">
        <v>85</v>
      </c>
      <c r="C5540" t="s">
        <v>10397</v>
      </c>
      <c r="D5540" s="7">
        <v>40780</v>
      </c>
      <c r="E5540" t="s">
        <v>4920</v>
      </c>
      <c r="F5540" t="s">
        <v>613</v>
      </c>
      <c r="G5540" t="s">
        <v>4920</v>
      </c>
      <c r="H5540" t="s">
        <v>10</v>
      </c>
      <c r="I5540" t="s">
        <v>11</v>
      </c>
      <c r="K5540" t="s">
        <v>7006</v>
      </c>
      <c r="L5540" t="s">
        <v>7006</v>
      </c>
    </row>
    <row r="5541" spans="1:12" hidden="1" x14ac:dyDescent="0.25">
      <c r="A5541">
        <v>80</v>
      </c>
      <c r="B5541">
        <v>86</v>
      </c>
      <c r="C5541" t="s">
        <v>10397</v>
      </c>
      <c r="D5541" s="7">
        <v>40780</v>
      </c>
      <c r="E5541" t="s">
        <v>4920</v>
      </c>
      <c r="F5541" t="s">
        <v>613</v>
      </c>
      <c r="G5541" t="s">
        <v>4920</v>
      </c>
      <c r="H5541" t="s">
        <v>17</v>
      </c>
      <c r="I5541" t="s">
        <v>120</v>
      </c>
      <c r="K5541" t="s">
        <v>7006</v>
      </c>
      <c r="L5541" t="s">
        <v>7007</v>
      </c>
    </row>
    <row r="5542" spans="1:12" hidden="1" x14ac:dyDescent="0.25">
      <c r="A5542">
        <v>80</v>
      </c>
      <c r="B5542">
        <v>87</v>
      </c>
      <c r="C5542" t="s">
        <v>10397</v>
      </c>
      <c r="D5542" s="7">
        <v>40780</v>
      </c>
      <c r="E5542" t="s">
        <v>4920</v>
      </c>
      <c r="F5542" t="s">
        <v>613</v>
      </c>
      <c r="G5542" t="s">
        <v>4920</v>
      </c>
      <c r="H5542" t="s">
        <v>33</v>
      </c>
      <c r="I5542" t="s">
        <v>238</v>
      </c>
      <c r="K5542" t="s">
        <v>7007</v>
      </c>
      <c r="L5542" t="s">
        <v>7008</v>
      </c>
    </row>
    <row r="5543" spans="1:12" hidden="1" x14ac:dyDescent="0.25">
      <c r="A5543">
        <v>80</v>
      </c>
      <c r="B5543">
        <v>88</v>
      </c>
      <c r="C5543" t="s">
        <v>10397</v>
      </c>
      <c r="D5543" s="7">
        <v>40780</v>
      </c>
      <c r="E5543" t="s">
        <v>4920</v>
      </c>
      <c r="F5543" t="s">
        <v>613</v>
      </c>
      <c r="G5543" t="s">
        <v>4920</v>
      </c>
      <c r="H5543" t="s">
        <v>21</v>
      </c>
      <c r="I5543" t="s">
        <v>334</v>
      </c>
      <c r="K5543" t="s">
        <v>7008</v>
      </c>
      <c r="L5543" t="s">
        <v>7009</v>
      </c>
    </row>
    <row r="5544" spans="1:12" hidden="1" x14ac:dyDescent="0.25">
      <c r="A5544">
        <v>80</v>
      </c>
      <c r="B5544">
        <v>89</v>
      </c>
      <c r="C5544" t="s">
        <v>10397</v>
      </c>
      <c r="D5544" s="7">
        <v>40780</v>
      </c>
      <c r="E5544" t="s">
        <v>4920</v>
      </c>
      <c r="F5544" t="s">
        <v>613</v>
      </c>
      <c r="G5544" t="s">
        <v>4920</v>
      </c>
      <c r="H5544" t="s">
        <v>24</v>
      </c>
      <c r="I5544" t="s">
        <v>10323</v>
      </c>
      <c r="K5544" t="s">
        <v>7009</v>
      </c>
      <c r="L5544" t="s">
        <v>7010</v>
      </c>
    </row>
    <row r="5545" spans="1:12" hidden="1" x14ac:dyDescent="0.25">
      <c r="A5545">
        <v>80</v>
      </c>
      <c r="B5545">
        <v>90</v>
      </c>
      <c r="C5545" t="s">
        <v>10397</v>
      </c>
      <c r="D5545" s="7">
        <v>40780</v>
      </c>
      <c r="E5545" t="s">
        <v>4920</v>
      </c>
      <c r="F5545" t="s">
        <v>613</v>
      </c>
      <c r="G5545" t="s">
        <v>4920</v>
      </c>
      <c r="H5545" t="s">
        <v>10</v>
      </c>
      <c r="I5545" t="s">
        <v>11</v>
      </c>
      <c r="K5545" t="s">
        <v>7010</v>
      </c>
      <c r="L5545" t="s">
        <v>7011</v>
      </c>
    </row>
    <row r="5546" spans="1:12" hidden="1" x14ac:dyDescent="0.25">
      <c r="A5546">
        <v>80</v>
      </c>
      <c r="B5546">
        <v>91</v>
      </c>
      <c r="C5546" t="s">
        <v>10397</v>
      </c>
      <c r="D5546" s="7">
        <v>40780</v>
      </c>
      <c r="E5546" t="s">
        <v>4920</v>
      </c>
      <c r="F5546" t="s">
        <v>613</v>
      </c>
      <c r="G5546" t="s">
        <v>4920</v>
      </c>
      <c r="H5546" t="s">
        <v>24</v>
      </c>
      <c r="I5546" t="s">
        <v>39</v>
      </c>
      <c r="K5546" t="s">
        <v>7011</v>
      </c>
      <c r="L5546" t="s">
        <v>7011</v>
      </c>
    </row>
    <row r="5547" spans="1:12" hidden="1" x14ac:dyDescent="0.25">
      <c r="A5547">
        <v>80</v>
      </c>
      <c r="B5547">
        <v>92</v>
      </c>
      <c r="C5547" t="s">
        <v>10397</v>
      </c>
      <c r="D5547" s="7">
        <v>40780</v>
      </c>
      <c r="E5547" t="s">
        <v>4920</v>
      </c>
      <c r="F5547" t="s">
        <v>613</v>
      </c>
      <c r="G5547" t="s">
        <v>4920</v>
      </c>
      <c r="H5547" t="s">
        <v>24</v>
      </c>
      <c r="I5547" t="s">
        <v>10323</v>
      </c>
      <c r="K5547" t="s">
        <v>7011</v>
      </c>
      <c r="L5547" t="s">
        <v>7012</v>
      </c>
    </row>
    <row r="5548" spans="1:12" hidden="1" x14ac:dyDescent="0.25">
      <c r="A5548">
        <v>80</v>
      </c>
      <c r="B5548">
        <v>93</v>
      </c>
      <c r="C5548" t="s">
        <v>10397</v>
      </c>
      <c r="D5548" s="7">
        <v>40780</v>
      </c>
      <c r="E5548" t="s">
        <v>4920</v>
      </c>
      <c r="F5548" t="s">
        <v>613</v>
      </c>
      <c r="G5548" t="s">
        <v>4920</v>
      </c>
      <c r="H5548" t="s">
        <v>10</v>
      </c>
      <c r="I5548" t="s">
        <v>11</v>
      </c>
      <c r="K5548" t="s">
        <v>7012</v>
      </c>
      <c r="L5548" t="s">
        <v>7013</v>
      </c>
    </row>
    <row r="5549" spans="1:12" hidden="1" x14ac:dyDescent="0.25">
      <c r="A5549">
        <v>80</v>
      </c>
      <c r="B5549">
        <v>94</v>
      </c>
      <c r="C5549" t="s">
        <v>10397</v>
      </c>
      <c r="D5549" s="7">
        <v>40780</v>
      </c>
      <c r="E5549" t="s">
        <v>4920</v>
      </c>
      <c r="F5549" t="s">
        <v>613</v>
      </c>
      <c r="G5549" t="s">
        <v>4920</v>
      </c>
      <c r="H5549" t="s">
        <v>17</v>
      </c>
      <c r="I5549" t="s">
        <v>77</v>
      </c>
      <c r="K5549" t="s">
        <v>7013</v>
      </c>
      <c r="L5549" t="s">
        <v>7014</v>
      </c>
    </row>
    <row r="5550" spans="1:12" hidden="1" x14ac:dyDescent="0.25">
      <c r="A5550">
        <v>80</v>
      </c>
      <c r="B5550">
        <v>95</v>
      </c>
      <c r="C5550" t="s">
        <v>10397</v>
      </c>
      <c r="D5550" s="7">
        <v>40780</v>
      </c>
      <c r="E5550" t="s">
        <v>4920</v>
      </c>
      <c r="F5550" t="s">
        <v>613</v>
      </c>
      <c r="G5550" t="s">
        <v>4920</v>
      </c>
      <c r="H5550" t="s">
        <v>10</v>
      </c>
      <c r="I5550" t="s">
        <v>11</v>
      </c>
      <c r="K5550" t="s">
        <v>7014</v>
      </c>
      <c r="L5550" t="s">
        <v>7015</v>
      </c>
    </row>
    <row r="5551" spans="1:12" hidden="1" x14ac:dyDescent="0.25">
      <c r="A5551">
        <v>80</v>
      </c>
      <c r="B5551">
        <v>96</v>
      </c>
      <c r="C5551" t="s">
        <v>10397</v>
      </c>
      <c r="D5551" s="7">
        <v>40780</v>
      </c>
      <c r="E5551" t="s">
        <v>4920</v>
      </c>
      <c r="F5551" t="s">
        <v>613</v>
      </c>
      <c r="G5551" t="s">
        <v>4920</v>
      </c>
      <c r="H5551" t="s">
        <v>17</v>
      </c>
      <c r="I5551" t="s">
        <v>77</v>
      </c>
      <c r="K5551" t="s">
        <v>7015</v>
      </c>
      <c r="L5551" t="s">
        <v>7016</v>
      </c>
    </row>
    <row r="5552" spans="1:12" hidden="1" x14ac:dyDescent="0.25">
      <c r="A5552">
        <v>80</v>
      </c>
      <c r="B5552">
        <v>97</v>
      </c>
      <c r="C5552" t="s">
        <v>10397</v>
      </c>
      <c r="D5552" s="7">
        <v>40780</v>
      </c>
      <c r="E5552" t="s">
        <v>4920</v>
      </c>
      <c r="F5552" t="s">
        <v>613</v>
      </c>
      <c r="G5552" t="s">
        <v>4920</v>
      </c>
      <c r="H5552" t="s">
        <v>24</v>
      </c>
      <c r="I5552" t="s">
        <v>248</v>
      </c>
      <c r="K5552" t="s">
        <v>7016</v>
      </c>
      <c r="L5552" t="s">
        <v>7017</v>
      </c>
    </row>
    <row r="5553" spans="1:14" hidden="1" x14ac:dyDescent="0.25">
      <c r="A5553">
        <v>80</v>
      </c>
      <c r="B5553">
        <v>98</v>
      </c>
      <c r="C5553" t="s">
        <v>10397</v>
      </c>
      <c r="D5553" s="7">
        <v>40780</v>
      </c>
      <c r="E5553" t="s">
        <v>4920</v>
      </c>
      <c r="F5553" t="s">
        <v>613</v>
      </c>
      <c r="G5553" t="s">
        <v>4920</v>
      </c>
      <c r="H5553" t="s">
        <v>10</v>
      </c>
      <c r="I5553" t="s">
        <v>11</v>
      </c>
      <c r="K5553" t="s">
        <v>7017</v>
      </c>
      <c r="L5553" t="s">
        <v>7018</v>
      </c>
    </row>
    <row r="5554" spans="1:14" hidden="1" x14ac:dyDescent="0.25">
      <c r="A5554">
        <v>80</v>
      </c>
      <c r="B5554">
        <v>99</v>
      </c>
      <c r="C5554" t="s">
        <v>10397</v>
      </c>
      <c r="D5554" s="7">
        <v>40780</v>
      </c>
      <c r="E5554" t="s">
        <v>4920</v>
      </c>
      <c r="F5554" t="s">
        <v>613</v>
      </c>
      <c r="G5554" t="s">
        <v>4920</v>
      </c>
      <c r="H5554" t="s">
        <v>17</v>
      </c>
      <c r="I5554" t="s">
        <v>77</v>
      </c>
      <c r="K5554" t="s">
        <v>7018</v>
      </c>
      <c r="L5554" t="s">
        <v>7019</v>
      </c>
    </row>
    <row r="5555" spans="1:14" hidden="1" x14ac:dyDescent="0.25">
      <c r="A5555">
        <v>80</v>
      </c>
      <c r="B5555">
        <v>100</v>
      </c>
      <c r="C5555" t="s">
        <v>10397</v>
      </c>
      <c r="D5555" s="7">
        <v>40780</v>
      </c>
      <c r="E5555" t="s">
        <v>4920</v>
      </c>
      <c r="F5555" t="s">
        <v>613</v>
      </c>
      <c r="G5555" t="s">
        <v>4920</v>
      </c>
      <c r="H5555" t="s">
        <v>24</v>
      </c>
      <c r="I5555" t="s">
        <v>10323</v>
      </c>
      <c r="K5555" t="s">
        <v>7020</v>
      </c>
      <c r="L5555" t="s">
        <v>7021</v>
      </c>
    </row>
    <row r="5556" spans="1:14" hidden="1" x14ac:dyDescent="0.25">
      <c r="A5556">
        <v>81</v>
      </c>
      <c r="B5556">
        <v>1</v>
      </c>
      <c r="C5556" t="s">
        <v>10402</v>
      </c>
      <c r="D5556" s="7">
        <v>40655</v>
      </c>
      <c r="E5556" t="s">
        <v>4920</v>
      </c>
      <c r="F5556" t="s">
        <v>7022</v>
      </c>
      <c r="G5556" t="s">
        <v>4920</v>
      </c>
      <c r="H5556" t="s">
        <v>10</v>
      </c>
      <c r="I5556" t="s">
        <v>113</v>
      </c>
      <c r="K5556" t="s">
        <v>7023</v>
      </c>
      <c r="L5556" t="s">
        <v>7024</v>
      </c>
    </row>
    <row r="5557" spans="1:14" hidden="1" x14ac:dyDescent="0.25">
      <c r="A5557">
        <v>81</v>
      </c>
      <c r="B5557">
        <v>2</v>
      </c>
      <c r="C5557" t="s">
        <v>10402</v>
      </c>
      <c r="D5557" s="7">
        <v>40655</v>
      </c>
      <c r="E5557" t="s">
        <v>4920</v>
      </c>
      <c r="F5557" t="s">
        <v>7022</v>
      </c>
      <c r="G5557" t="s">
        <v>4920</v>
      </c>
      <c r="H5557" t="s">
        <v>10</v>
      </c>
      <c r="I5557" t="s">
        <v>11</v>
      </c>
      <c r="K5557" t="s">
        <v>7024</v>
      </c>
      <c r="L5557" t="s">
        <v>7025</v>
      </c>
    </row>
    <row r="5558" spans="1:14" hidden="1" x14ac:dyDescent="0.25">
      <c r="A5558">
        <v>81</v>
      </c>
      <c r="B5558">
        <v>3</v>
      </c>
      <c r="C5558" t="s">
        <v>10402</v>
      </c>
      <c r="D5558" s="7">
        <v>40655</v>
      </c>
      <c r="E5558" t="s">
        <v>4920</v>
      </c>
      <c r="F5558" t="s">
        <v>7022</v>
      </c>
      <c r="G5558" t="s">
        <v>4920</v>
      </c>
      <c r="H5558" t="s">
        <v>10</v>
      </c>
      <c r="I5558" t="s">
        <v>14</v>
      </c>
      <c r="K5558" t="s">
        <v>7025</v>
      </c>
      <c r="L5558" t="s">
        <v>7026</v>
      </c>
    </row>
    <row r="5559" spans="1:14" hidden="1" x14ac:dyDescent="0.25">
      <c r="A5559">
        <v>81</v>
      </c>
      <c r="B5559">
        <v>4</v>
      </c>
      <c r="C5559" t="s">
        <v>10402</v>
      </c>
      <c r="D5559" s="7">
        <v>40655</v>
      </c>
      <c r="E5559" t="s">
        <v>4920</v>
      </c>
      <c r="F5559" t="s">
        <v>7022</v>
      </c>
      <c r="G5559" t="s">
        <v>4920</v>
      </c>
      <c r="H5559" t="s">
        <v>17</v>
      </c>
      <c r="I5559" t="s">
        <v>77</v>
      </c>
      <c r="K5559" t="s">
        <v>7027</v>
      </c>
      <c r="L5559" t="s">
        <v>7028</v>
      </c>
    </row>
    <row r="5560" spans="1:14" hidden="1" x14ac:dyDescent="0.25">
      <c r="A5560">
        <v>81</v>
      </c>
      <c r="B5560">
        <v>5</v>
      </c>
      <c r="C5560" t="s">
        <v>10402</v>
      </c>
      <c r="D5560" s="7">
        <v>40655</v>
      </c>
      <c r="E5560" t="s">
        <v>4920</v>
      </c>
      <c r="F5560" t="s">
        <v>7022</v>
      </c>
      <c r="G5560" t="s">
        <v>4920</v>
      </c>
      <c r="H5560" t="s">
        <v>17</v>
      </c>
      <c r="I5560" t="s">
        <v>73</v>
      </c>
      <c r="K5560" t="s">
        <v>7028</v>
      </c>
      <c r="L5560" t="s">
        <v>7029</v>
      </c>
    </row>
    <row r="5561" spans="1:14" hidden="1" x14ac:dyDescent="0.25">
      <c r="A5561">
        <v>81</v>
      </c>
      <c r="B5561">
        <v>6</v>
      </c>
      <c r="C5561" t="s">
        <v>10402</v>
      </c>
      <c r="D5561" s="7">
        <v>40655</v>
      </c>
      <c r="E5561" t="s">
        <v>4920</v>
      </c>
      <c r="F5561" t="s">
        <v>7022</v>
      </c>
      <c r="G5561" t="s">
        <v>4920</v>
      </c>
      <c r="H5561" t="s">
        <v>33</v>
      </c>
      <c r="I5561" t="s">
        <v>161</v>
      </c>
      <c r="K5561" t="s">
        <v>7029</v>
      </c>
      <c r="L5561" t="s">
        <v>7030</v>
      </c>
    </row>
    <row r="5562" spans="1:14" hidden="1" x14ac:dyDescent="0.25">
      <c r="A5562">
        <v>81</v>
      </c>
      <c r="B5562">
        <v>7</v>
      </c>
      <c r="C5562" t="s">
        <v>10402</v>
      </c>
      <c r="D5562" s="7">
        <v>40655</v>
      </c>
      <c r="E5562" t="s">
        <v>4920</v>
      </c>
      <c r="F5562" t="s">
        <v>7022</v>
      </c>
      <c r="G5562" t="s">
        <v>4920</v>
      </c>
      <c r="H5562" t="s">
        <v>24</v>
      </c>
      <c r="I5562" t="s">
        <v>10323</v>
      </c>
      <c r="K5562" t="s">
        <v>7031</v>
      </c>
      <c r="L5562" t="s">
        <v>7032</v>
      </c>
    </row>
    <row r="5563" spans="1:14" hidden="1" x14ac:dyDescent="0.25">
      <c r="A5563">
        <v>81</v>
      </c>
      <c r="B5563">
        <v>8</v>
      </c>
      <c r="C5563" t="s">
        <v>10402</v>
      </c>
      <c r="D5563" s="7">
        <v>40655</v>
      </c>
      <c r="E5563" t="s">
        <v>4920</v>
      </c>
      <c r="F5563" t="s">
        <v>7022</v>
      </c>
      <c r="G5563" t="s">
        <v>4920</v>
      </c>
      <c r="H5563" t="s">
        <v>10</v>
      </c>
      <c r="I5563" t="s">
        <v>11</v>
      </c>
      <c r="K5563" t="s">
        <v>7032</v>
      </c>
      <c r="L5563" t="s">
        <v>7033</v>
      </c>
    </row>
    <row r="5564" spans="1:14" hidden="1" x14ac:dyDescent="0.25">
      <c r="A5564">
        <v>81</v>
      </c>
      <c r="B5564">
        <v>9</v>
      </c>
      <c r="C5564" t="s">
        <v>10402</v>
      </c>
      <c r="D5564" s="7">
        <v>40655</v>
      </c>
      <c r="E5564" t="s">
        <v>4920</v>
      </c>
      <c r="F5564" t="s">
        <v>7022</v>
      </c>
      <c r="G5564" t="s">
        <v>4920</v>
      </c>
      <c r="H5564" t="s">
        <v>10</v>
      </c>
      <c r="I5564" t="s">
        <v>14</v>
      </c>
      <c r="K5564" t="s">
        <v>7034</v>
      </c>
      <c r="L5564" t="s">
        <v>7035</v>
      </c>
    </row>
    <row r="5565" spans="1:14" hidden="1" x14ac:dyDescent="0.25">
      <c r="A5565">
        <v>81</v>
      </c>
      <c r="B5565">
        <v>10</v>
      </c>
      <c r="C5565" t="s">
        <v>10402</v>
      </c>
      <c r="D5565" s="7">
        <v>40655</v>
      </c>
      <c r="E5565" t="s">
        <v>4920</v>
      </c>
      <c r="F5565" t="s">
        <v>7022</v>
      </c>
      <c r="G5565" t="s">
        <v>4920</v>
      </c>
      <c r="H5565" t="s">
        <v>17</v>
      </c>
      <c r="I5565" t="s">
        <v>45</v>
      </c>
      <c r="K5565" t="s">
        <v>7036</v>
      </c>
      <c r="L5565" t="s">
        <v>7037</v>
      </c>
    </row>
    <row r="5566" spans="1:14" hidden="1" x14ac:dyDescent="0.25">
      <c r="A5566">
        <v>81</v>
      </c>
      <c r="B5566">
        <v>11</v>
      </c>
      <c r="C5566" t="s">
        <v>10402</v>
      </c>
      <c r="D5566" s="7">
        <v>40655</v>
      </c>
      <c r="E5566" t="s">
        <v>4920</v>
      </c>
      <c r="F5566" t="s">
        <v>7022</v>
      </c>
      <c r="G5566" t="s">
        <v>4920</v>
      </c>
      <c r="H5566" t="s">
        <v>53</v>
      </c>
      <c r="I5566" t="s">
        <v>124</v>
      </c>
      <c r="J5566" t="s">
        <v>80</v>
      </c>
      <c r="K5566" t="s">
        <v>7037</v>
      </c>
      <c r="L5566" t="s">
        <v>7037</v>
      </c>
      <c r="N5566">
        <v>7</v>
      </c>
    </row>
    <row r="5567" spans="1:14" hidden="1" x14ac:dyDescent="0.25">
      <c r="A5567">
        <v>81</v>
      </c>
      <c r="B5567">
        <v>12</v>
      </c>
      <c r="C5567" t="s">
        <v>10402</v>
      </c>
      <c r="D5567" s="7">
        <v>40655</v>
      </c>
      <c r="E5567" t="s">
        <v>4920</v>
      </c>
      <c r="F5567" t="s">
        <v>7022</v>
      </c>
      <c r="G5567" t="s">
        <v>4920</v>
      </c>
      <c r="H5567" t="s">
        <v>17</v>
      </c>
      <c r="I5567" t="s">
        <v>45</v>
      </c>
      <c r="K5567" t="s">
        <v>7037</v>
      </c>
      <c r="L5567" t="s">
        <v>7038</v>
      </c>
    </row>
    <row r="5568" spans="1:14" hidden="1" x14ac:dyDescent="0.25">
      <c r="A5568">
        <v>81</v>
      </c>
      <c r="B5568">
        <v>13</v>
      </c>
      <c r="C5568" t="s">
        <v>10402</v>
      </c>
      <c r="D5568" s="7">
        <v>40655</v>
      </c>
      <c r="E5568" t="s">
        <v>4920</v>
      </c>
      <c r="F5568" t="s">
        <v>7022</v>
      </c>
      <c r="G5568" t="s">
        <v>4920</v>
      </c>
      <c r="H5568" t="s">
        <v>24</v>
      </c>
      <c r="I5568" t="s">
        <v>39</v>
      </c>
      <c r="K5568" t="s">
        <v>7038</v>
      </c>
      <c r="L5568" t="s">
        <v>7039</v>
      </c>
    </row>
    <row r="5569" spans="1:12" hidden="1" x14ac:dyDescent="0.25">
      <c r="A5569">
        <v>81</v>
      </c>
      <c r="B5569">
        <v>14</v>
      </c>
      <c r="C5569" t="s">
        <v>10402</v>
      </c>
      <c r="D5569" s="7">
        <v>40655</v>
      </c>
      <c r="E5569" t="s">
        <v>4920</v>
      </c>
      <c r="F5569" t="s">
        <v>7022</v>
      </c>
      <c r="G5569" t="s">
        <v>4920</v>
      </c>
      <c r="H5569" t="s">
        <v>10</v>
      </c>
      <c r="I5569" t="s">
        <v>118</v>
      </c>
      <c r="K5569" t="s">
        <v>7040</v>
      </c>
      <c r="L5569" t="s">
        <v>7041</v>
      </c>
    </row>
    <row r="5570" spans="1:12" hidden="1" x14ac:dyDescent="0.25">
      <c r="A5570">
        <v>81</v>
      </c>
      <c r="B5570">
        <v>15</v>
      </c>
      <c r="C5570" t="s">
        <v>10402</v>
      </c>
      <c r="D5570" s="7">
        <v>40655</v>
      </c>
      <c r="E5570" t="s">
        <v>4920</v>
      </c>
      <c r="F5570" t="s">
        <v>7022</v>
      </c>
      <c r="G5570" t="s">
        <v>4920</v>
      </c>
      <c r="H5570" t="s">
        <v>10</v>
      </c>
      <c r="I5570" t="s">
        <v>14</v>
      </c>
      <c r="K5570" t="s">
        <v>7042</v>
      </c>
      <c r="L5570" t="s">
        <v>7043</v>
      </c>
    </row>
    <row r="5571" spans="1:12" hidden="1" x14ac:dyDescent="0.25">
      <c r="A5571">
        <v>81</v>
      </c>
      <c r="B5571">
        <v>16</v>
      </c>
      <c r="C5571" t="s">
        <v>10402</v>
      </c>
      <c r="D5571" s="7">
        <v>40655</v>
      </c>
      <c r="E5571" t="s">
        <v>4920</v>
      </c>
      <c r="F5571" t="s">
        <v>7022</v>
      </c>
      <c r="G5571" t="s">
        <v>4920</v>
      </c>
      <c r="H5571" t="s">
        <v>17</v>
      </c>
      <c r="I5571" t="s">
        <v>73</v>
      </c>
      <c r="K5571" t="s">
        <v>7043</v>
      </c>
      <c r="L5571" t="s">
        <v>7044</v>
      </c>
    </row>
    <row r="5572" spans="1:12" hidden="1" x14ac:dyDescent="0.25">
      <c r="A5572">
        <v>81</v>
      </c>
      <c r="B5572">
        <v>17</v>
      </c>
      <c r="C5572" t="s">
        <v>10402</v>
      </c>
      <c r="D5572" s="7">
        <v>40655</v>
      </c>
      <c r="E5572" t="s">
        <v>4920</v>
      </c>
      <c r="F5572" t="s">
        <v>7022</v>
      </c>
      <c r="G5572" t="s">
        <v>4920</v>
      </c>
      <c r="H5572" t="s">
        <v>348</v>
      </c>
      <c r="I5572" t="s">
        <v>6912</v>
      </c>
      <c r="K5572" t="s">
        <v>7044</v>
      </c>
      <c r="L5572" t="s">
        <v>7044</v>
      </c>
    </row>
    <row r="5573" spans="1:12" hidden="1" x14ac:dyDescent="0.25">
      <c r="A5573">
        <v>81</v>
      </c>
      <c r="B5573">
        <v>18</v>
      </c>
      <c r="C5573" t="s">
        <v>10402</v>
      </c>
      <c r="D5573" s="7">
        <v>40655</v>
      </c>
      <c r="E5573" t="s">
        <v>4920</v>
      </c>
      <c r="F5573" t="s">
        <v>7022</v>
      </c>
      <c r="G5573" t="s">
        <v>4920</v>
      </c>
      <c r="H5573" t="s">
        <v>17</v>
      </c>
      <c r="I5573" t="s">
        <v>51</v>
      </c>
      <c r="K5573" t="s">
        <v>7044</v>
      </c>
      <c r="L5573" t="s">
        <v>7045</v>
      </c>
    </row>
    <row r="5574" spans="1:12" hidden="1" x14ac:dyDescent="0.25">
      <c r="A5574">
        <v>81</v>
      </c>
      <c r="B5574">
        <v>19</v>
      </c>
      <c r="C5574" t="s">
        <v>10402</v>
      </c>
      <c r="D5574" s="7">
        <v>40655</v>
      </c>
      <c r="E5574" t="s">
        <v>4920</v>
      </c>
      <c r="F5574" t="s">
        <v>7022</v>
      </c>
      <c r="G5574" t="s">
        <v>4920</v>
      </c>
      <c r="H5574" t="s">
        <v>33</v>
      </c>
      <c r="I5574" t="s">
        <v>34</v>
      </c>
      <c r="K5574" t="s">
        <v>7045</v>
      </c>
      <c r="L5574" t="s">
        <v>7046</v>
      </c>
    </row>
    <row r="5575" spans="1:12" hidden="1" x14ac:dyDescent="0.25">
      <c r="A5575">
        <v>81</v>
      </c>
      <c r="B5575">
        <v>20</v>
      </c>
      <c r="C5575" t="s">
        <v>10402</v>
      </c>
      <c r="D5575" s="7">
        <v>40655</v>
      </c>
      <c r="E5575" t="s">
        <v>4920</v>
      </c>
      <c r="F5575" t="s">
        <v>7022</v>
      </c>
      <c r="G5575" t="s">
        <v>4920</v>
      </c>
      <c r="H5575" t="s">
        <v>24</v>
      </c>
      <c r="I5575" t="s">
        <v>10323</v>
      </c>
      <c r="K5575" t="s">
        <v>7047</v>
      </c>
      <c r="L5575" t="s">
        <v>7048</v>
      </c>
    </row>
    <row r="5576" spans="1:12" hidden="1" x14ac:dyDescent="0.25">
      <c r="A5576">
        <v>81</v>
      </c>
      <c r="B5576">
        <v>21</v>
      </c>
      <c r="C5576" t="s">
        <v>10402</v>
      </c>
      <c r="D5576" s="7">
        <v>40655</v>
      </c>
      <c r="E5576" t="s">
        <v>4920</v>
      </c>
      <c r="F5576" t="s">
        <v>7022</v>
      </c>
      <c r="G5576" t="s">
        <v>4920</v>
      </c>
      <c r="H5576" t="s">
        <v>10</v>
      </c>
      <c r="I5576" t="s">
        <v>118</v>
      </c>
      <c r="K5576" t="s">
        <v>7049</v>
      </c>
      <c r="L5576" t="s">
        <v>7050</v>
      </c>
    </row>
    <row r="5577" spans="1:12" hidden="1" x14ac:dyDescent="0.25">
      <c r="A5577">
        <v>81</v>
      </c>
      <c r="B5577">
        <v>22</v>
      </c>
      <c r="C5577" t="s">
        <v>10402</v>
      </c>
      <c r="D5577" s="7">
        <v>40655</v>
      </c>
      <c r="E5577" t="s">
        <v>4920</v>
      </c>
      <c r="F5577" t="s">
        <v>7022</v>
      </c>
      <c r="G5577" t="s">
        <v>4920</v>
      </c>
      <c r="H5577" t="s">
        <v>10</v>
      </c>
      <c r="I5577" t="s">
        <v>14</v>
      </c>
      <c r="K5577" t="s">
        <v>7050</v>
      </c>
      <c r="L5577" t="s">
        <v>7051</v>
      </c>
    </row>
    <row r="5578" spans="1:12" hidden="1" x14ac:dyDescent="0.25">
      <c r="A5578">
        <v>81</v>
      </c>
      <c r="B5578">
        <v>23</v>
      </c>
      <c r="C5578" t="s">
        <v>10402</v>
      </c>
      <c r="D5578" s="7">
        <v>40655</v>
      </c>
      <c r="E5578" t="s">
        <v>4920</v>
      </c>
      <c r="F5578" t="s">
        <v>7022</v>
      </c>
      <c r="G5578" t="s">
        <v>4920</v>
      </c>
      <c r="H5578" t="s">
        <v>17</v>
      </c>
      <c r="I5578" t="s">
        <v>45</v>
      </c>
      <c r="K5578" t="s">
        <v>7051</v>
      </c>
      <c r="L5578" t="s">
        <v>7052</v>
      </c>
    </row>
    <row r="5579" spans="1:12" hidden="1" x14ac:dyDescent="0.25">
      <c r="A5579">
        <v>81</v>
      </c>
      <c r="B5579">
        <v>24</v>
      </c>
      <c r="C5579" t="s">
        <v>10402</v>
      </c>
      <c r="D5579" s="7">
        <v>40655</v>
      </c>
      <c r="E5579" t="s">
        <v>4920</v>
      </c>
      <c r="F5579" t="s">
        <v>7022</v>
      </c>
      <c r="G5579" t="s">
        <v>4920</v>
      </c>
      <c r="H5579" t="s">
        <v>17</v>
      </c>
      <c r="I5579" t="s">
        <v>51</v>
      </c>
      <c r="K5579" t="s">
        <v>7052</v>
      </c>
      <c r="L5579" t="s">
        <v>7053</v>
      </c>
    </row>
    <row r="5580" spans="1:12" hidden="1" x14ac:dyDescent="0.25">
      <c r="A5580">
        <v>81</v>
      </c>
      <c r="B5580">
        <v>25</v>
      </c>
      <c r="C5580" t="s">
        <v>10402</v>
      </c>
      <c r="D5580" s="7">
        <v>40655</v>
      </c>
      <c r="E5580" t="s">
        <v>4920</v>
      </c>
      <c r="F5580" t="s">
        <v>7022</v>
      </c>
      <c r="G5580" t="s">
        <v>4920</v>
      </c>
      <c r="H5580" t="s">
        <v>33</v>
      </c>
      <c r="I5580" t="s">
        <v>161</v>
      </c>
      <c r="K5580" t="s">
        <v>7053</v>
      </c>
      <c r="L5580" t="s">
        <v>7054</v>
      </c>
    </row>
    <row r="5581" spans="1:12" hidden="1" x14ac:dyDescent="0.25">
      <c r="A5581">
        <v>81</v>
      </c>
      <c r="B5581">
        <v>26</v>
      </c>
      <c r="C5581" t="s">
        <v>10402</v>
      </c>
      <c r="D5581" s="7">
        <v>40655</v>
      </c>
      <c r="E5581" t="s">
        <v>4920</v>
      </c>
      <c r="F5581" t="s">
        <v>7022</v>
      </c>
      <c r="G5581" t="s">
        <v>4920</v>
      </c>
      <c r="H5581" t="s">
        <v>162</v>
      </c>
      <c r="I5581" t="s">
        <v>163</v>
      </c>
      <c r="K5581" t="s">
        <v>7055</v>
      </c>
      <c r="L5581" t="s">
        <v>7056</v>
      </c>
    </row>
    <row r="5582" spans="1:12" hidden="1" x14ac:dyDescent="0.25">
      <c r="A5582">
        <v>81</v>
      </c>
      <c r="B5582">
        <v>27</v>
      </c>
      <c r="C5582" t="s">
        <v>10402</v>
      </c>
      <c r="D5582" s="7">
        <v>40655</v>
      </c>
      <c r="E5582" t="s">
        <v>4920</v>
      </c>
      <c r="F5582" t="s">
        <v>7022</v>
      </c>
      <c r="G5582" t="s">
        <v>4920</v>
      </c>
      <c r="H5582" t="s">
        <v>21</v>
      </c>
      <c r="I5582" t="s">
        <v>22</v>
      </c>
      <c r="K5582" t="s">
        <v>7057</v>
      </c>
      <c r="L5582" t="s">
        <v>7058</v>
      </c>
    </row>
    <row r="5583" spans="1:12" hidden="1" x14ac:dyDescent="0.25">
      <c r="A5583">
        <v>81</v>
      </c>
      <c r="B5583">
        <v>28</v>
      </c>
      <c r="C5583" t="s">
        <v>10402</v>
      </c>
      <c r="D5583" s="7">
        <v>40655</v>
      </c>
      <c r="E5583" t="s">
        <v>4920</v>
      </c>
      <c r="F5583" t="s">
        <v>7022</v>
      </c>
      <c r="G5583" t="s">
        <v>4920</v>
      </c>
      <c r="H5583" t="s">
        <v>24</v>
      </c>
      <c r="I5583" t="s">
        <v>10323</v>
      </c>
      <c r="K5583" t="s">
        <v>7059</v>
      </c>
      <c r="L5583" t="s">
        <v>7060</v>
      </c>
    </row>
    <row r="5584" spans="1:12" hidden="1" x14ac:dyDescent="0.25">
      <c r="A5584">
        <v>81</v>
      </c>
      <c r="B5584">
        <v>29</v>
      </c>
      <c r="C5584" t="s">
        <v>10402</v>
      </c>
      <c r="D5584" s="7">
        <v>40655</v>
      </c>
      <c r="E5584" t="s">
        <v>4920</v>
      </c>
      <c r="F5584" t="s">
        <v>7022</v>
      </c>
      <c r="G5584" t="s">
        <v>4920</v>
      </c>
      <c r="H5584" t="s">
        <v>10</v>
      </c>
      <c r="I5584" t="s">
        <v>11</v>
      </c>
      <c r="K5584" t="s">
        <v>7061</v>
      </c>
      <c r="L5584" t="s">
        <v>7062</v>
      </c>
    </row>
    <row r="5585" spans="1:14" hidden="1" x14ac:dyDescent="0.25">
      <c r="A5585">
        <v>81</v>
      </c>
      <c r="B5585">
        <v>30</v>
      </c>
      <c r="C5585" t="s">
        <v>10402</v>
      </c>
      <c r="D5585" s="7">
        <v>40655</v>
      </c>
      <c r="E5585" t="s">
        <v>4920</v>
      </c>
      <c r="F5585" t="s">
        <v>7022</v>
      </c>
      <c r="G5585" t="s">
        <v>4920</v>
      </c>
      <c r="H5585" t="s">
        <v>10</v>
      </c>
      <c r="I5585" t="s">
        <v>14</v>
      </c>
      <c r="K5585" t="s">
        <v>7063</v>
      </c>
      <c r="L5585" t="s">
        <v>7064</v>
      </c>
    </row>
    <row r="5586" spans="1:14" hidden="1" x14ac:dyDescent="0.25">
      <c r="A5586">
        <v>81</v>
      </c>
      <c r="B5586">
        <v>31</v>
      </c>
      <c r="C5586" t="s">
        <v>10402</v>
      </c>
      <c r="D5586" s="7">
        <v>40655</v>
      </c>
      <c r="E5586" t="s">
        <v>4920</v>
      </c>
      <c r="F5586" t="s">
        <v>7022</v>
      </c>
      <c r="G5586" t="s">
        <v>4920</v>
      </c>
      <c r="H5586" t="s">
        <v>17</v>
      </c>
      <c r="I5586" t="s">
        <v>120</v>
      </c>
      <c r="K5586" t="s">
        <v>7065</v>
      </c>
      <c r="L5586" t="s">
        <v>7066</v>
      </c>
    </row>
    <row r="5587" spans="1:14" hidden="1" x14ac:dyDescent="0.25">
      <c r="A5587">
        <v>81</v>
      </c>
      <c r="B5587">
        <v>32</v>
      </c>
      <c r="C5587" t="s">
        <v>10402</v>
      </c>
      <c r="D5587" s="7">
        <v>40655</v>
      </c>
      <c r="E5587" t="s">
        <v>4920</v>
      </c>
      <c r="F5587" t="s">
        <v>7022</v>
      </c>
      <c r="G5587" t="s">
        <v>4920</v>
      </c>
      <c r="H5587" t="s">
        <v>17</v>
      </c>
      <c r="I5587" t="s">
        <v>45</v>
      </c>
      <c r="K5587" t="s">
        <v>7067</v>
      </c>
      <c r="L5587" t="s">
        <v>7068</v>
      </c>
    </row>
    <row r="5588" spans="1:14" hidden="1" x14ac:dyDescent="0.25">
      <c r="A5588">
        <v>81</v>
      </c>
      <c r="B5588">
        <v>33</v>
      </c>
      <c r="C5588" t="s">
        <v>10402</v>
      </c>
      <c r="D5588" s="7">
        <v>40655</v>
      </c>
      <c r="E5588" t="s">
        <v>4920</v>
      </c>
      <c r="F5588" t="s">
        <v>7022</v>
      </c>
      <c r="G5588" t="s">
        <v>4920</v>
      </c>
      <c r="H5588" t="s">
        <v>17</v>
      </c>
      <c r="I5588" t="s">
        <v>51</v>
      </c>
      <c r="K5588" t="s">
        <v>7068</v>
      </c>
      <c r="L5588" t="s">
        <v>7069</v>
      </c>
    </row>
    <row r="5589" spans="1:14" hidden="1" x14ac:dyDescent="0.25">
      <c r="A5589">
        <v>81</v>
      </c>
      <c r="B5589">
        <v>34</v>
      </c>
      <c r="C5589" t="s">
        <v>10402</v>
      </c>
      <c r="D5589" s="7">
        <v>40655</v>
      </c>
      <c r="E5589" t="s">
        <v>4920</v>
      </c>
      <c r="F5589" t="s">
        <v>7022</v>
      </c>
      <c r="G5589" t="s">
        <v>4920</v>
      </c>
      <c r="H5589" t="s">
        <v>24</v>
      </c>
      <c r="I5589" t="s">
        <v>248</v>
      </c>
      <c r="K5589" t="s">
        <v>7069</v>
      </c>
      <c r="L5589" t="s">
        <v>7070</v>
      </c>
    </row>
    <row r="5590" spans="1:14" hidden="1" x14ac:dyDescent="0.25">
      <c r="A5590">
        <v>81</v>
      </c>
      <c r="B5590">
        <v>35</v>
      </c>
      <c r="C5590" t="s">
        <v>10402</v>
      </c>
      <c r="D5590" s="7">
        <v>40655</v>
      </c>
      <c r="E5590" t="s">
        <v>4920</v>
      </c>
      <c r="F5590" t="s">
        <v>7022</v>
      </c>
      <c r="G5590" t="s">
        <v>4920</v>
      </c>
      <c r="H5590" t="s">
        <v>10</v>
      </c>
      <c r="I5590" t="s">
        <v>62</v>
      </c>
      <c r="K5590" t="s">
        <v>7071</v>
      </c>
      <c r="L5590" t="s">
        <v>7072</v>
      </c>
    </row>
    <row r="5591" spans="1:14" hidden="1" x14ac:dyDescent="0.25">
      <c r="A5591">
        <v>81</v>
      </c>
      <c r="B5591">
        <v>36</v>
      </c>
      <c r="C5591" t="s">
        <v>10402</v>
      </c>
      <c r="D5591" s="7">
        <v>40655</v>
      </c>
      <c r="E5591" t="s">
        <v>4920</v>
      </c>
      <c r="F5591" t="s">
        <v>7022</v>
      </c>
      <c r="G5591" t="s">
        <v>4920</v>
      </c>
      <c r="H5591" t="s">
        <v>10</v>
      </c>
      <c r="I5591" t="s">
        <v>11</v>
      </c>
      <c r="K5591" t="s">
        <v>7072</v>
      </c>
      <c r="L5591" t="s">
        <v>7073</v>
      </c>
    </row>
    <row r="5592" spans="1:14" hidden="1" x14ac:dyDescent="0.25">
      <c r="A5592">
        <v>81</v>
      </c>
      <c r="B5592">
        <v>37</v>
      </c>
      <c r="C5592" t="s">
        <v>10402</v>
      </c>
      <c r="D5592" s="7">
        <v>40655</v>
      </c>
      <c r="E5592" t="s">
        <v>4920</v>
      </c>
      <c r="F5592" t="s">
        <v>7022</v>
      </c>
      <c r="G5592" t="s">
        <v>4920</v>
      </c>
      <c r="H5592" t="s">
        <v>10</v>
      </c>
      <c r="I5592" t="s">
        <v>14</v>
      </c>
      <c r="K5592" t="s">
        <v>7074</v>
      </c>
      <c r="L5592" t="s">
        <v>7075</v>
      </c>
    </row>
    <row r="5593" spans="1:14" hidden="1" x14ac:dyDescent="0.25">
      <c r="A5593">
        <v>81</v>
      </c>
      <c r="B5593">
        <v>38</v>
      </c>
      <c r="C5593" t="s">
        <v>10402</v>
      </c>
      <c r="D5593" s="7">
        <v>40655</v>
      </c>
      <c r="E5593" t="s">
        <v>4920</v>
      </c>
      <c r="F5593" t="s">
        <v>7022</v>
      </c>
      <c r="G5593" t="s">
        <v>4920</v>
      </c>
      <c r="H5593" t="s">
        <v>17</v>
      </c>
      <c r="I5593" t="s">
        <v>120</v>
      </c>
      <c r="K5593" t="s">
        <v>7076</v>
      </c>
      <c r="L5593" t="s">
        <v>7077</v>
      </c>
    </row>
    <row r="5594" spans="1:14" hidden="1" x14ac:dyDescent="0.25">
      <c r="A5594">
        <v>81</v>
      </c>
      <c r="B5594">
        <v>39</v>
      </c>
      <c r="C5594" t="s">
        <v>10402</v>
      </c>
      <c r="D5594" s="7">
        <v>40655</v>
      </c>
      <c r="E5594" t="s">
        <v>4920</v>
      </c>
      <c r="F5594" t="s">
        <v>7022</v>
      </c>
      <c r="G5594" t="s">
        <v>4920</v>
      </c>
      <c r="H5594" t="s">
        <v>10</v>
      </c>
      <c r="I5594" t="s">
        <v>14</v>
      </c>
      <c r="K5594" t="s">
        <v>7077</v>
      </c>
      <c r="L5594" t="s">
        <v>7078</v>
      </c>
    </row>
    <row r="5595" spans="1:14" hidden="1" x14ac:dyDescent="0.25">
      <c r="A5595">
        <v>81</v>
      </c>
      <c r="B5595">
        <v>40</v>
      </c>
      <c r="C5595" t="s">
        <v>10402</v>
      </c>
      <c r="D5595" s="7">
        <v>40655</v>
      </c>
      <c r="E5595" t="s">
        <v>4920</v>
      </c>
      <c r="F5595" t="s">
        <v>7022</v>
      </c>
      <c r="G5595" t="s">
        <v>4920</v>
      </c>
      <c r="H5595" t="s">
        <v>17</v>
      </c>
      <c r="I5595" t="s">
        <v>73</v>
      </c>
      <c r="K5595" t="s">
        <v>7078</v>
      </c>
      <c r="L5595" t="s">
        <v>7079</v>
      </c>
    </row>
    <row r="5596" spans="1:14" hidden="1" x14ac:dyDescent="0.25">
      <c r="A5596">
        <v>81</v>
      </c>
      <c r="B5596">
        <v>41</v>
      </c>
      <c r="C5596" t="s">
        <v>10402</v>
      </c>
      <c r="D5596" s="7">
        <v>40655</v>
      </c>
      <c r="E5596" t="s">
        <v>4920</v>
      </c>
      <c r="F5596" t="s">
        <v>7022</v>
      </c>
      <c r="G5596" t="s">
        <v>4920</v>
      </c>
      <c r="H5596" t="s">
        <v>53</v>
      </c>
      <c r="I5596" t="s">
        <v>202</v>
      </c>
      <c r="J5596" t="s">
        <v>92</v>
      </c>
      <c r="K5596" t="s">
        <v>7079</v>
      </c>
      <c r="L5596" t="s">
        <v>7079</v>
      </c>
      <c r="N5596">
        <v>4</v>
      </c>
    </row>
    <row r="5597" spans="1:14" hidden="1" x14ac:dyDescent="0.25">
      <c r="A5597">
        <v>81</v>
      </c>
      <c r="B5597">
        <v>42</v>
      </c>
      <c r="C5597" t="s">
        <v>10402</v>
      </c>
      <c r="D5597" s="7">
        <v>40655</v>
      </c>
      <c r="E5597" t="s">
        <v>4920</v>
      </c>
      <c r="F5597" t="s">
        <v>7022</v>
      </c>
      <c r="G5597" t="s">
        <v>4920</v>
      </c>
      <c r="H5597" t="s">
        <v>17</v>
      </c>
      <c r="I5597" t="s">
        <v>51</v>
      </c>
      <c r="K5597" t="s">
        <v>7079</v>
      </c>
      <c r="L5597" t="s">
        <v>7080</v>
      </c>
    </row>
    <row r="5598" spans="1:14" hidden="1" x14ac:dyDescent="0.25">
      <c r="A5598">
        <v>81</v>
      </c>
      <c r="B5598">
        <v>43</v>
      </c>
      <c r="C5598" t="s">
        <v>10402</v>
      </c>
      <c r="D5598" s="7">
        <v>40655</v>
      </c>
      <c r="E5598" t="s">
        <v>4920</v>
      </c>
      <c r="F5598" t="s">
        <v>7022</v>
      </c>
      <c r="G5598" t="s">
        <v>4920</v>
      </c>
      <c r="H5598" t="s">
        <v>24</v>
      </c>
      <c r="I5598" t="s">
        <v>10323</v>
      </c>
      <c r="K5598" t="s">
        <v>7080</v>
      </c>
      <c r="L5598" t="s">
        <v>7081</v>
      </c>
    </row>
    <row r="5599" spans="1:14" hidden="1" x14ac:dyDescent="0.25">
      <c r="A5599">
        <v>81</v>
      </c>
      <c r="B5599">
        <v>44</v>
      </c>
      <c r="C5599" t="s">
        <v>10402</v>
      </c>
      <c r="D5599" s="7">
        <v>40655</v>
      </c>
      <c r="E5599" t="s">
        <v>4920</v>
      </c>
      <c r="F5599" t="s">
        <v>7022</v>
      </c>
      <c r="G5599" t="s">
        <v>4920</v>
      </c>
      <c r="H5599" t="s">
        <v>10</v>
      </c>
      <c r="I5599" t="s">
        <v>11</v>
      </c>
      <c r="K5599" t="s">
        <v>7082</v>
      </c>
      <c r="L5599" t="s">
        <v>7083</v>
      </c>
    </row>
    <row r="5600" spans="1:14" hidden="1" x14ac:dyDescent="0.25">
      <c r="A5600">
        <v>81</v>
      </c>
      <c r="B5600">
        <v>45</v>
      </c>
      <c r="C5600" t="s">
        <v>10402</v>
      </c>
      <c r="D5600" s="7">
        <v>40655</v>
      </c>
      <c r="E5600" t="s">
        <v>4920</v>
      </c>
      <c r="F5600" t="s">
        <v>7022</v>
      </c>
      <c r="G5600" t="s">
        <v>4920</v>
      </c>
      <c r="H5600" t="s">
        <v>17</v>
      </c>
      <c r="I5600" t="s">
        <v>120</v>
      </c>
      <c r="K5600" t="s">
        <v>7084</v>
      </c>
      <c r="L5600" t="s">
        <v>7085</v>
      </c>
    </row>
    <row r="5601" spans="1:14" hidden="1" x14ac:dyDescent="0.25">
      <c r="A5601">
        <v>81</v>
      </c>
      <c r="B5601">
        <v>46</v>
      </c>
      <c r="C5601" t="s">
        <v>10402</v>
      </c>
      <c r="D5601" s="7">
        <v>40655</v>
      </c>
      <c r="E5601" t="s">
        <v>4920</v>
      </c>
      <c r="F5601" t="s">
        <v>7022</v>
      </c>
      <c r="G5601" t="s">
        <v>4920</v>
      </c>
      <c r="H5601" t="s">
        <v>17</v>
      </c>
      <c r="I5601" t="s">
        <v>51</v>
      </c>
      <c r="K5601" t="s">
        <v>7085</v>
      </c>
      <c r="L5601" t="s">
        <v>7086</v>
      </c>
    </row>
    <row r="5602" spans="1:14" hidden="1" x14ac:dyDescent="0.25">
      <c r="A5602">
        <v>81</v>
      </c>
      <c r="B5602">
        <v>47</v>
      </c>
      <c r="C5602" t="s">
        <v>10402</v>
      </c>
      <c r="D5602" s="7">
        <v>40655</v>
      </c>
      <c r="E5602" t="s">
        <v>4920</v>
      </c>
      <c r="F5602" t="s">
        <v>7022</v>
      </c>
      <c r="G5602" t="s">
        <v>4920</v>
      </c>
      <c r="H5602" t="s">
        <v>24</v>
      </c>
      <c r="I5602" t="s">
        <v>10323</v>
      </c>
      <c r="K5602" t="s">
        <v>7087</v>
      </c>
      <c r="L5602" t="s">
        <v>7088</v>
      </c>
    </row>
    <row r="5603" spans="1:14" hidden="1" x14ac:dyDescent="0.25">
      <c r="A5603">
        <v>81</v>
      </c>
      <c r="B5603">
        <v>48</v>
      </c>
      <c r="C5603" t="s">
        <v>10402</v>
      </c>
      <c r="D5603" s="7">
        <v>40655</v>
      </c>
      <c r="E5603" t="s">
        <v>4920</v>
      </c>
      <c r="F5603" t="s">
        <v>7022</v>
      </c>
      <c r="G5603" t="s">
        <v>4920</v>
      </c>
      <c r="H5603" t="s">
        <v>24</v>
      </c>
      <c r="I5603" t="s">
        <v>1548</v>
      </c>
      <c r="K5603" t="s">
        <v>7089</v>
      </c>
      <c r="L5603" t="s">
        <v>7090</v>
      </c>
    </row>
    <row r="5604" spans="1:14" hidden="1" x14ac:dyDescent="0.25">
      <c r="A5604">
        <v>81</v>
      </c>
      <c r="B5604">
        <v>49</v>
      </c>
      <c r="C5604" t="s">
        <v>10402</v>
      </c>
      <c r="D5604" s="7">
        <v>40655</v>
      </c>
      <c r="E5604" t="s">
        <v>4920</v>
      </c>
      <c r="F5604" t="s">
        <v>7022</v>
      </c>
      <c r="G5604" t="s">
        <v>4920</v>
      </c>
      <c r="H5604" t="s">
        <v>10</v>
      </c>
      <c r="I5604" t="s">
        <v>11</v>
      </c>
      <c r="K5604" t="s">
        <v>7090</v>
      </c>
      <c r="L5604" t="s">
        <v>7091</v>
      </c>
    </row>
    <row r="5605" spans="1:14" hidden="1" x14ac:dyDescent="0.25">
      <c r="A5605">
        <v>81</v>
      </c>
      <c r="B5605">
        <v>50</v>
      </c>
      <c r="C5605" t="s">
        <v>10402</v>
      </c>
      <c r="D5605" s="7">
        <v>40655</v>
      </c>
      <c r="E5605" t="s">
        <v>4920</v>
      </c>
      <c r="F5605" t="s">
        <v>7022</v>
      </c>
      <c r="G5605" t="s">
        <v>4920</v>
      </c>
      <c r="H5605" t="s">
        <v>17</v>
      </c>
      <c r="I5605" t="s">
        <v>45</v>
      </c>
      <c r="K5605" t="s">
        <v>7092</v>
      </c>
      <c r="L5605" t="s">
        <v>7093</v>
      </c>
    </row>
    <row r="5606" spans="1:14" hidden="1" x14ac:dyDescent="0.25">
      <c r="A5606">
        <v>81</v>
      </c>
      <c r="B5606">
        <v>51</v>
      </c>
      <c r="C5606" t="s">
        <v>10402</v>
      </c>
      <c r="D5606" s="7">
        <v>40655</v>
      </c>
      <c r="E5606" t="s">
        <v>4920</v>
      </c>
      <c r="F5606" t="s">
        <v>7022</v>
      </c>
      <c r="G5606" t="s">
        <v>4920</v>
      </c>
      <c r="H5606" t="s">
        <v>17</v>
      </c>
      <c r="I5606" t="s">
        <v>51</v>
      </c>
      <c r="K5606" t="s">
        <v>7094</v>
      </c>
      <c r="L5606" t="s">
        <v>7095</v>
      </c>
    </row>
    <row r="5607" spans="1:14" hidden="1" x14ac:dyDescent="0.25">
      <c r="A5607">
        <v>81</v>
      </c>
      <c r="B5607">
        <v>52</v>
      </c>
      <c r="C5607" t="s">
        <v>10402</v>
      </c>
      <c r="D5607" s="7">
        <v>40655</v>
      </c>
      <c r="E5607" t="s">
        <v>4920</v>
      </c>
      <c r="F5607" t="s">
        <v>7022</v>
      </c>
      <c r="G5607" t="s">
        <v>4920</v>
      </c>
      <c r="H5607" t="s">
        <v>33</v>
      </c>
      <c r="I5607" t="s">
        <v>161</v>
      </c>
      <c r="K5607" t="s">
        <v>7095</v>
      </c>
      <c r="L5607" t="s">
        <v>7096</v>
      </c>
    </row>
    <row r="5608" spans="1:14" hidden="1" x14ac:dyDescent="0.25">
      <c r="A5608">
        <v>81</v>
      </c>
      <c r="B5608">
        <v>53</v>
      </c>
      <c r="C5608" t="s">
        <v>10402</v>
      </c>
      <c r="D5608" s="7">
        <v>40655</v>
      </c>
      <c r="E5608" t="s">
        <v>4920</v>
      </c>
      <c r="F5608" t="s">
        <v>7022</v>
      </c>
      <c r="G5608" t="s">
        <v>4920</v>
      </c>
      <c r="H5608" t="s">
        <v>162</v>
      </c>
      <c r="I5608" t="s">
        <v>722</v>
      </c>
      <c r="K5608" t="s">
        <v>7097</v>
      </c>
      <c r="L5608" t="s">
        <v>7098</v>
      </c>
    </row>
    <row r="5609" spans="1:14" hidden="1" x14ac:dyDescent="0.25">
      <c r="A5609">
        <v>81</v>
      </c>
      <c r="B5609">
        <v>54</v>
      </c>
      <c r="C5609" t="s">
        <v>10402</v>
      </c>
      <c r="D5609" s="7">
        <v>40655</v>
      </c>
      <c r="E5609" t="s">
        <v>4920</v>
      </c>
      <c r="F5609" t="s">
        <v>7022</v>
      </c>
      <c r="G5609" t="s">
        <v>4920</v>
      </c>
      <c r="H5609" t="s">
        <v>21</v>
      </c>
      <c r="I5609" t="s">
        <v>22</v>
      </c>
      <c r="K5609" t="s">
        <v>7098</v>
      </c>
      <c r="L5609" t="s">
        <v>7099</v>
      </c>
    </row>
    <row r="5610" spans="1:14" hidden="1" x14ac:dyDescent="0.25">
      <c r="A5610">
        <v>81</v>
      </c>
      <c r="B5610">
        <v>55</v>
      </c>
      <c r="C5610" t="s">
        <v>10402</v>
      </c>
      <c r="D5610" s="7">
        <v>40655</v>
      </c>
      <c r="E5610" t="s">
        <v>4920</v>
      </c>
      <c r="F5610" t="s">
        <v>7022</v>
      </c>
      <c r="G5610" t="s">
        <v>4920</v>
      </c>
      <c r="H5610" t="s">
        <v>24</v>
      </c>
      <c r="I5610" t="s">
        <v>10323</v>
      </c>
      <c r="K5610" t="s">
        <v>7100</v>
      </c>
      <c r="L5610" t="s">
        <v>7101</v>
      </c>
    </row>
    <row r="5611" spans="1:14" hidden="1" x14ac:dyDescent="0.25">
      <c r="A5611">
        <v>81</v>
      </c>
      <c r="B5611">
        <v>56</v>
      </c>
      <c r="C5611" t="s">
        <v>10402</v>
      </c>
      <c r="D5611" s="7">
        <v>40655</v>
      </c>
      <c r="E5611" t="s">
        <v>4920</v>
      </c>
      <c r="F5611" t="s">
        <v>7022</v>
      </c>
      <c r="G5611" t="s">
        <v>4920</v>
      </c>
      <c r="H5611" t="s">
        <v>10</v>
      </c>
      <c r="I5611" t="s">
        <v>11</v>
      </c>
      <c r="K5611" t="s">
        <v>7102</v>
      </c>
      <c r="L5611" t="s">
        <v>7103</v>
      </c>
    </row>
    <row r="5612" spans="1:14" hidden="1" x14ac:dyDescent="0.25">
      <c r="A5612">
        <v>81</v>
      </c>
      <c r="B5612">
        <v>57</v>
      </c>
      <c r="C5612" t="s">
        <v>10402</v>
      </c>
      <c r="D5612" s="7">
        <v>40655</v>
      </c>
      <c r="E5612" t="s">
        <v>4920</v>
      </c>
      <c r="F5612" t="s">
        <v>7022</v>
      </c>
      <c r="G5612" t="s">
        <v>4920</v>
      </c>
      <c r="H5612" t="s">
        <v>10</v>
      </c>
      <c r="I5612" t="s">
        <v>14</v>
      </c>
      <c r="K5612" t="s">
        <v>7104</v>
      </c>
      <c r="L5612" t="s">
        <v>7105</v>
      </c>
    </row>
    <row r="5613" spans="1:14" hidden="1" x14ac:dyDescent="0.25">
      <c r="A5613">
        <v>81</v>
      </c>
      <c r="B5613">
        <v>58</v>
      </c>
      <c r="C5613" t="s">
        <v>10402</v>
      </c>
      <c r="D5613" s="7">
        <v>40655</v>
      </c>
      <c r="E5613" t="s">
        <v>4920</v>
      </c>
      <c r="F5613" t="s">
        <v>7022</v>
      </c>
      <c r="G5613" t="s">
        <v>4920</v>
      </c>
      <c r="H5613" t="s">
        <v>17</v>
      </c>
      <c r="I5613" t="s">
        <v>45</v>
      </c>
      <c r="K5613" t="s">
        <v>7106</v>
      </c>
      <c r="L5613" t="s">
        <v>7107</v>
      </c>
    </row>
    <row r="5614" spans="1:14" hidden="1" x14ac:dyDescent="0.25">
      <c r="A5614">
        <v>81</v>
      </c>
      <c r="B5614">
        <v>59</v>
      </c>
      <c r="C5614" t="s">
        <v>10402</v>
      </c>
      <c r="D5614" s="7">
        <v>40655</v>
      </c>
      <c r="E5614" t="s">
        <v>4920</v>
      </c>
      <c r="F5614" t="s">
        <v>7022</v>
      </c>
      <c r="G5614" t="s">
        <v>4920</v>
      </c>
      <c r="H5614" t="s">
        <v>17</v>
      </c>
      <c r="I5614" t="s">
        <v>77</v>
      </c>
      <c r="K5614" t="s">
        <v>7108</v>
      </c>
      <c r="L5614" t="s">
        <v>7109</v>
      </c>
    </row>
    <row r="5615" spans="1:14" hidden="1" x14ac:dyDescent="0.25">
      <c r="A5615">
        <v>81</v>
      </c>
      <c r="B5615">
        <v>60</v>
      </c>
      <c r="C5615" t="s">
        <v>10402</v>
      </c>
      <c r="D5615" s="7">
        <v>40655</v>
      </c>
      <c r="E5615" t="s">
        <v>4920</v>
      </c>
      <c r="F5615" t="s">
        <v>7022</v>
      </c>
      <c r="G5615" t="s">
        <v>4920</v>
      </c>
      <c r="H5615" t="s">
        <v>53</v>
      </c>
      <c r="I5615" t="s">
        <v>91</v>
      </c>
      <c r="J5615" t="s">
        <v>92</v>
      </c>
      <c r="K5615" t="s">
        <v>7109</v>
      </c>
      <c r="L5615" t="s">
        <v>7110</v>
      </c>
      <c r="N5615">
        <v>2</v>
      </c>
    </row>
    <row r="5616" spans="1:14" hidden="1" x14ac:dyDescent="0.25">
      <c r="A5616">
        <v>81</v>
      </c>
      <c r="B5616">
        <v>61</v>
      </c>
      <c r="C5616" t="s">
        <v>10402</v>
      </c>
      <c r="D5616" s="7">
        <v>40655</v>
      </c>
      <c r="E5616" t="s">
        <v>4920</v>
      </c>
      <c r="F5616" t="s">
        <v>7022</v>
      </c>
      <c r="G5616" t="s">
        <v>4920</v>
      </c>
      <c r="H5616" t="s">
        <v>17</v>
      </c>
      <c r="I5616" t="s">
        <v>77</v>
      </c>
      <c r="K5616" t="s">
        <v>7110</v>
      </c>
      <c r="L5616" t="s">
        <v>7111</v>
      </c>
    </row>
    <row r="5617" spans="1:14" hidden="1" x14ac:dyDescent="0.25">
      <c r="A5617">
        <v>81</v>
      </c>
      <c r="B5617">
        <v>62</v>
      </c>
      <c r="C5617" t="s">
        <v>10402</v>
      </c>
      <c r="D5617" s="7">
        <v>40655</v>
      </c>
      <c r="E5617" t="s">
        <v>4920</v>
      </c>
      <c r="F5617" t="s">
        <v>7022</v>
      </c>
      <c r="G5617" t="s">
        <v>4920</v>
      </c>
      <c r="H5617" t="s">
        <v>33</v>
      </c>
      <c r="I5617" t="s">
        <v>192</v>
      </c>
      <c r="K5617" t="s">
        <v>7111</v>
      </c>
      <c r="L5617" t="s">
        <v>7112</v>
      </c>
    </row>
    <row r="5618" spans="1:14" hidden="1" x14ac:dyDescent="0.25">
      <c r="A5618">
        <v>81</v>
      </c>
      <c r="B5618">
        <v>63</v>
      </c>
      <c r="C5618" t="s">
        <v>10402</v>
      </c>
      <c r="D5618" s="7">
        <v>40655</v>
      </c>
      <c r="E5618" t="s">
        <v>4920</v>
      </c>
      <c r="F5618" t="s">
        <v>7022</v>
      </c>
      <c r="G5618" t="s">
        <v>4920</v>
      </c>
      <c r="H5618" t="s">
        <v>21</v>
      </c>
      <c r="I5618" t="s">
        <v>22</v>
      </c>
      <c r="K5618" t="s">
        <v>7113</v>
      </c>
      <c r="L5618" t="s">
        <v>7114</v>
      </c>
    </row>
    <row r="5619" spans="1:14" hidden="1" x14ac:dyDescent="0.25">
      <c r="A5619">
        <v>81</v>
      </c>
      <c r="B5619">
        <v>64</v>
      </c>
      <c r="C5619" t="s">
        <v>10402</v>
      </c>
      <c r="D5619" s="7">
        <v>40655</v>
      </c>
      <c r="E5619" t="s">
        <v>4920</v>
      </c>
      <c r="F5619" t="s">
        <v>7022</v>
      </c>
      <c r="G5619" t="s">
        <v>4920</v>
      </c>
      <c r="H5619" t="s">
        <v>24</v>
      </c>
      <c r="I5619" t="s">
        <v>10323</v>
      </c>
      <c r="K5619" t="s">
        <v>7115</v>
      </c>
      <c r="L5619" t="s">
        <v>7116</v>
      </c>
    </row>
    <row r="5620" spans="1:14" hidden="1" x14ac:dyDescent="0.25">
      <c r="A5620">
        <v>81</v>
      </c>
      <c r="B5620">
        <v>65</v>
      </c>
      <c r="C5620" t="s">
        <v>10402</v>
      </c>
      <c r="D5620" s="7">
        <v>40655</v>
      </c>
      <c r="E5620" t="s">
        <v>4920</v>
      </c>
      <c r="F5620" t="s">
        <v>7022</v>
      </c>
      <c r="G5620" t="s">
        <v>4920</v>
      </c>
      <c r="H5620" t="s">
        <v>10</v>
      </c>
      <c r="I5620" t="s">
        <v>11</v>
      </c>
      <c r="K5620" t="s">
        <v>7117</v>
      </c>
      <c r="L5620" t="s">
        <v>7118</v>
      </c>
    </row>
    <row r="5621" spans="1:14" hidden="1" x14ac:dyDescent="0.25">
      <c r="A5621">
        <v>81</v>
      </c>
      <c r="B5621">
        <v>66</v>
      </c>
      <c r="C5621" t="s">
        <v>10402</v>
      </c>
      <c r="D5621" s="7">
        <v>40655</v>
      </c>
      <c r="E5621" t="s">
        <v>4920</v>
      </c>
      <c r="F5621" t="s">
        <v>7022</v>
      </c>
      <c r="G5621" t="s">
        <v>4920</v>
      </c>
      <c r="H5621" t="s">
        <v>17</v>
      </c>
      <c r="I5621" t="s">
        <v>292</v>
      </c>
      <c r="K5621" t="s">
        <v>7118</v>
      </c>
      <c r="L5621" t="s">
        <v>7119</v>
      </c>
    </row>
    <row r="5622" spans="1:14" hidden="1" x14ac:dyDescent="0.25">
      <c r="A5622">
        <v>81</v>
      </c>
      <c r="B5622">
        <v>67</v>
      </c>
      <c r="C5622" t="s">
        <v>10402</v>
      </c>
      <c r="D5622" s="7">
        <v>40655</v>
      </c>
      <c r="E5622" t="s">
        <v>4920</v>
      </c>
      <c r="F5622" t="s">
        <v>7022</v>
      </c>
      <c r="G5622" t="s">
        <v>4920</v>
      </c>
      <c r="H5622" t="s">
        <v>17</v>
      </c>
      <c r="I5622" t="s">
        <v>77</v>
      </c>
      <c r="K5622" t="s">
        <v>7119</v>
      </c>
      <c r="L5622" t="s">
        <v>7120</v>
      </c>
    </row>
    <row r="5623" spans="1:14" hidden="1" x14ac:dyDescent="0.25">
      <c r="A5623">
        <v>81</v>
      </c>
      <c r="B5623">
        <v>68</v>
      </c>
      <c r="C5623" t="s">
        <v>10402</v>
      </c>
      <c r="D5623" s="7">
        <v>40655</v>
      </c>
      <c r="E5623" t="s">
        <v>4920</v>
      </c>
      <c r="F5623" t="s">
        <v>7022</v>
      </c>
      <c r="G5623" t="s">
        <v>4920</v>
      </c>
      <c r="H5623" t="s">
        <v>17</v>
      </c>
      <c r="I5623" t="s">
        <v>51</v>
      </c>
      <c r="K5623" t="s">
        <v>7120</v>
      </c>
      <c r="L5623" t="s">
        <v>7121</v>
      </c>
    </row>
    <row r="5624" spans="1:14" hidden="1" x14ac:dyDescent="0.25">
      <c r="A5624">
        <v>81</v>
      </c>
      <c r="B5624">
        <v>69</v>
      </c>
      <c r="C5624" t="s">
        <v>10402</v>
      </c>
      <c r="D5624" s="7">
        <v>40655</v>
      </c>
      <c r="E5624" t="s">
        <v>4920</v>
      </c>
      <c r="F5624" t="s">
        <v>7022</v>
      </c>
      <c r="G5624" t="s">
        <v>4920</v>
      </c>
      <c r="H5624" t="s">
        <v>53</v>
      </c>
      <c r="I5624" t="s">
        <v>5394</v>
      </c>
      <c r="J5624" t="s">
        <v>92</v>
      </c>
      <c r="K5624" t="s">
        <v>7121</v>
      </c>
      <c r="L5624" t="s">
        <v>7122</v>
      </c>
      <c r="N5624">
        <v>4</v>
      </c>
    </row>
    <row r="5625" spans="1:14" hidden="1" x14ac:dyDescent="0.25">
      <c r="A5625">
        <v>81</v>
      </c>
      <c r="B5625">
        <v>70</v>
      </c>
      <c r="C5625" t="s">
        <v>10402</v>
      </c>
      <c r="D5625" s="7">
        <v>40655</v>
      </c>
      <c r="E5625" t="s">
        <v>4920</v>
      </c>
      <c r="F5625" t="s">
        <v>7022</v>
      </c>
      <c r="G5625" t="s">
        <v>4920</v>
      </c>
      <c r="H5625" t="s">
        <v>53</v>
      </c>
      <c r="I5625" t="s">
        <v>772</v>
      </c>
      <c r="J5625" t="s">
        <v>92</v>
      </c>
      <c r="K5625" t="s">
        <v>7122</v>
      </c>
      <c r="L5625" t="s">
        <v>7123</v>
      </c>
      <c r="N5625">
        <v>4</v>
      </c>
    </row>
    <row r="5626" spans="1:14" hidden="1" x14ac:dyDescent="0.25">
      <c r="A5626">
        <v>81</v>
      </c>
      <c r="B5626">
        <v>71</v>
      </c>
      <c r="C5626" t="s">
        <v>10402</v>
      </c>
      <c r="D5626" s="7">
        <v>40655</v>
      </c>
      <c r="E5626" t="s">
        <v>4920</v>
      </c>
      <c r="F5626" t="s">
        <v>7022</v>
      </c>
      <c r="G5626" t="s">
        <v>4920</v>
      </c>
      <c r="H5626" t="s">
        <v>24</v>
      </c>
      <c r="I5626" t="s">
        <v>10323</v>
      </c>
      <c r="K5626" t="s">
        <v>7123</v>
      </c>
      <c r="L5626" t="s">
        <v>7124</v>
      </c>
    </row>
    <row r="5627" spans="1:14" hidden="1" x14ac:dyDescent="0.25">
      <c r="A5627">
        <v>81</v>
      </c>
      <c r="B5627">
        <v>72</v>
      </c>
      <c r="C5627" t="s">
        <v>10402</v>
      </c>
      <c r="D5627" s="7">
        <v>40655</v>
      </c>
      <c r="E5627" t="s">
        <v>4920</v>
      </c>
      <c r="F5627" t="s">
        <v>7022</v>
      </c>
      <c r="G5627" t="s">
        <v>4920</v>
      </c>
      <c r="H5627" t="s">
        <v>10</v>
      </c>
      <c r="I5627" t="s">
        <v>11</v>
      </c>
      <c r="K5627" t="s">
        <v>7125</v>
      </c>
      <c r="L5627" t="s">
        <v>7126</v>
      </c>
    </row>
    <row r="5628" spans="1:14" hidden="1" x14ac:dyDescent="0.25">
      <c r="A5628">
        <v>81</v>
      </c>
      <c r="B5628">
        <v>73</v>
      </c>
      <c r="C5628" t="s">
        <v>10402</v>
      </c>
      <c r="D5628" s="7">
        <v>40655</v>
      </c>
      <c r="E5628" t="s">
        <v>4920</v>
      </c>
      <c r="F5628" t="s">
        <v>7022</v>
      </c>
      <c r="G5628" t="s">
        <v>4920</v>
      </c>
      <c r="H5628" t="s">
        <v>17</v>
      </c>
      <c r="I5628" t="s">
        <v>77</v>
      </c>
      <c r="K5628" t="s">
        <v>7127</v>
      </c>
      <c r="L5628" t="s">
        <v>7128</v>
      </c>
    </row>
    <row r="5629" spans="1:14" hidden="1" x14ac:dyDescent="0.25">
      <c r="A5629">
        <v>81</v>
      </c>
      <c r="B5629">
        <v>74</v>
      </c>
      <c r="C5629" t="s">
        <v>10402</v>
      </c>
      <c r="D5629" s="7">
        <v>40655</v>
      </c>
      <c r="E5629" t="s">
        <v>4920</v>
      </c>
      <c r="F5629" t="s">
        <v>7022</v>
      </c>
      <c r="G5629" t="s">
        <v>4920</v>
      </c>
      <c r="H5629" t="s">
        <v>348</v>
      </c>
      <c r="I5629" t="s">
        <v>349</v>
      </c>
      <c r="K5629" t="s">
        <v>7128</v>
      </c>
      <c r="L5629" t="s">
        <v>7129</v>
      </c>
    </row>
    <row r="5630" spans="1:14" hidden="1" x14ac:dyDescent="0.25">
      <c r="A5630">
        <v>81</v>
      </c>
      <c r="B5630">
        <v>75</v>
      </c>
      <c r="C5630" t="s">
        <v>10402</v>
      </c>
      <c r="D5630" s="7">
        <v>40655</v>
      </c>
      <c r="E5630" t="s">
        <v>4920</v>
      </c>
      <c r="F5630" t="s">
        <v>7022</v>
      </c>
      <c r="G5630" t="s">
        <v>4920</v>
      </c>
      <c r="H5630" t="s">
        <v>17</v>
      </c>
      <c r="I5630" t="s">
        <v>120</v>
      </c>
      <c r="K5630" t="s">
        <v>7129</v>
      </c>
      <c r="L5630" t="s">
        <v>7130</v>
      </c>
    </row>
    <row r="5631" spans="1:14" hidden="1" x14ac:dyDescent="0.25">
      <c r="A5631">
        <v>81</v>
      </c>
      <c r="B5631">
        <v>76</v>
      </c>
      <c r="C5631" t="s">
        <v>10402</v>
      </c>
      <c r="D5631" s="7">
        <v>40655</v>
      </c>
      <c r="E5631" t="s">
        <v>4920</v>
      </c>
      <c r="F5631" t="s">
        <v>7022</v>
      </c>
      <c r="G5631" t="s">
        <v>4920</v>
      </c>
      <c r="H5631" t="s">
        <v>17</v>
      </c>
      <c r="I5631" t="s">
        <v>45</v>
      </c>
      <c r="K5631" t="s">
        <v>7130</v>
      </c>
      <c r="L5631" t="s">
        <v>7131</v>
      </c>
    </row>
    <row r="5632" spans="1:14" hidden="1" x14ac:dyDescent="0.25">
      <c r="A5632">
        <v>81</v>
      </c>
      <c r="B5632">
        <v>77</v>
      </c>
      <c r="C5632" t="s">
        <v>10402</v>
      </c>
      <c r="D5632" s="7">
        <v>40655</v>
      </c>
      <c r="E5632" t="s">
        <v>4920</v>
      </c>
      <c r="F5632" t="s">
        <v>7022</v>
      </c>
      <c r="G5632" t="s">
        <v>4920</v>
      </c>
      <c r="H5632" t="s">
        <v>17</v>
      </c>
      <c r="I5632" t="s">
        <v>51</v>
      </c>
      <c r="K5632" t="s">
        <v>7131</v>
      </c>
      <c r="L5632" t="s">
        <v>7132</v>
      </c>
    </row>
    <row r="5633" spans="1:14" hidden="1" x14ac:dyDescent="0.25">
      <c r="A5633">
        <v>81</v>
      </c>
      <c r="B5633">
        <v>78</v>
      </c>
      <c r="C5633" t="s">
        <v>10402</v>
      </c>
      <c r="D5633" s="7">
        <v>40655</v>
      </c>
      <c r="E5633" t="s">
        <v>4920</v>
      </c>
      <c r="F5633" t="s">
        <v>7022</v>
      </c>
      <c r="G5633" t="s">
        <v>4920</v>
      </c>
      <c r="H5633" t="s">
        <v>53</v>
      </c>
      <c r="I5633" t="s">
        <v>5394</v>
      </c>
      <c r="J5633" t="s">
        <v>92</v>
      </c>
      <c r="K5633" t="s">
        <v>7132</v>
      </c>
      <c r="L5633" t="s">
        <v>7133</v>
      </c>
      <c r="N5633">
        <v>4</v>
      </c>
    </row>
    <row r="5634" spans="1:14" hidden="1" x14ac:dyDescent="0.25">
      <c r="A5634">
        <v>81</v>
      </c>
      <c r="B5634">
        <v>79</v>
      </c>
      <c r="C5634" t="s">
        <v>10402</v>
      </c>
      <c r="D5634" s="7">
        <v>40655</v>
      </c>
      <c r="E5634" t="s">
        <v>4920</v>
      </c>
      <c r="F5634" t="s">
        <v>7022</v>
      </c>
      <c r="G5634" t="s">
        <v>4920</v>
      </c>
      <c r="H5634" t="s">
        <v>24</v>
      </c>
      <c r="I5634" t="s">
        <v>165</v>
      </c>
      <c r="K5634" t="s">
        <v>7133</v>
      </c>
      <c r="L5634" t="s">
        <v>7134</v>
      </c>
    </row>
    <row r="5635" spans="1:14" hidden="1" x14ac:dyDescent="0.25">
      <c r="A5635">
        <v>81</v>
      </c>
      <c r="B5635">
        <v>80</v>
      </c>
      <c r="C5635" t="s">
        <v>10402</v>
      </c>
      <c r="D5635" s="7">
        <v>40655</v>
      </c>
      <c r="E5635" t="s">
        <v>4920</v>
      </c>
      <c r="F5635" t="s">
        <v>7022</v>
      </c>
      <c r="G5635" t="s">
        <v>4920</v>
      </c>
      <c r="H5635" t="s">
        <v>10</v>
      </c>
      <c r="I5635" t="s">
        <v>11</v>
      </c>
      <c r="K5635" t="s">
        <v>7134</v>
      </c>
      <c r="L5635" t="s">
        <v>7135</v>
      </c>
    </row>
    <row r="5636" spans="1:14" hidden="1" x14ac:dyDescent="0.25">
      <c r="A5636">
        <v>81</v>
      </c>
      <c r="B5636">
        <v>81</v>
      </c>
      <c r="C5636" t="s">
        <v>10402</v>
      </c>
      <c r="D5636" s="7">
        <v>40655</v>
      </c>
      <c r="E5636" t="s">
        <v>4920</v>
      </c>
      <c r="F5636" t="s">
        <v>7022</v>
      </c>
      <c r="G5636" t="s">
        <v>4920</v>
      </c>
      <c r="H5636" t="s">
        <v>17</v>
      </c>
      <c r="I5636" t="s">
        <v>45</v>
      </c>
      <c r="K5636" t="s">
        <v>7135</v>
      </c>
      <c r="L5636" t="s">
        <v>7136</v>
      </c>
    </row>
    <row r="5637" spans="1:14" hidden="1" x14ac:dyDescent="0.25">
      <c r="A5637">
        <v>81</v>
      </c>
      <c r="B5637">
        <v>82</v>
      </c>
      <c r="C5637" t="s">
        <v>10402</v>
      </c>
      <c r="D5637" s="7">
        <v>40655</v>
      </c>
      <c r="E5637" t="s">
        <v>4920</v>
      </c>
      <c r="F5637" t="s">
        <v>7022</v>
      </c>
      <c r="G5637" t="s">
        <v>4920</v>
      </c>
      <c r="H5637" t="s">
        <v>17</v>
      </c>
      <c r="I5637" t="s">
        <v>18</v>
      </c>
      <c r="K5637" t="s">
        <v>7137</v>
      </c>
      <c r="L5637" t="s">
        <v>7138</v>
      </c>
    </row>
    <row r="5638" spans="1:14" hidden="1" x14ac:dyDescent="0.25">
      <c r="A5638">
        <v>81</v>
      </c>
      <c r="B5638">
        <v>83</v>
      </c>
      <c r="C5638" t="s">
        <v>10402</v>
      </c>
      <c r="D5638" s="7">
        <v>40655</v>
      </c>
      <c r="E5638" t="s">
        <v>4920</v>
      </c>
      <c r="F5638" t="s">
        <v>7022</v>
      </c>
      <c r="G5638" t="s">
        <v>4920</v>
      </c>
      <c r="H5638" t="s">
        <v>17</v>
      </c>
      <c r="I5638" t="s">
        <v>51</v>
      </c>
      <c r="K5638" t="s">
        <v>7138</v>
      </c>
      <c r="L5638" t="s">
        <v>7139</v>
      </c>
    </row>
    <row r="5639" spans="1:14" hidden="1" x14ac:dyDescent="0.25">
      <c r="A5639">
        <v>81</v>
      </c>
      <c r="B5639">
        <v>84</v>
      </c>
      <c r="C5639" t="s">
        <v>10402</v>
      </c>
      <c r="D5639" s="7">
        <v>40655</v>
      </c>
      <c r="E5639" t="s">
        <v>4920</v>
      </c>
      <c r="F5639" t="s">
        <v>7022</v>
      </c>
      <c r="G5639" t="s">
        <v>4920</v>
      </c>
      <c r="H5639" t="s">
        <v>53</v>
      </c>
      <c r="I5639" t="s">
        <v>202</v>
      </c>
      <c r="J5639" t="s">
        <v>92</v>
      </c>
      <c r="K5639" t="s">
        <v>7139</v>
      </c>
      <c r="L5639" t="s">
        <v>7140</v>
      </c>
      <c r="N5639">
        <v>7</v>
      </c>
    </row>
    <row r="5640" spans="1:14" hidden="1" x14ac:dyDescent="0.25">
      <c r="A5640">
        <v>81</v>
      </c>
      <c r="B5640">
        <v>85</v>
      </c>
      <c r="C5640" t="s">
        <v>10402</v>
      </c>
      <c r="D5640" s="7">
        <v>40655</v>
      </c>
      <c r="E5640" t="s">
        <v>4920</v>
      </c>
      <c r="F5640" t="s">
        <v>7022</v>
      </c>
      <c r="G5640" t="s">
        <v>4920</v>
      </c>
      <c r="H5640" t="s">
        <v>17</v>
      </c>
      <c r="I5640" t="s">
        <v>51</v>
      </c>
      <c r="K5640" t="s">
        <v>7140</v>
      </c>
      <c r="L5640" t="s">
        <v>7141</v>
      </c>
    </row>
    <row r="5641" spans="1:14" hidden="1" x14ac:dyDescent="0.25">
      <c r="A5641">
        <v>81</v>
      </c>
      <c r="B5641">
        <v>86</v>
      </c>
      <c r="C5641" t="s">
        <v>10402</v>
      </c>
      <c r="D5641" s="7">
        <v>40655</v>
      </c>
      <c r="E5641" t="s">
        <v>4920</v>
      </c>
      <c r="F5641" t="s">
        <v>7022</v>
      </c>
      <c r="G5641" t="s">
        <v>4920</v>
      </c>
      <c r="H5641" t="s">
        <v>24</v>
      </c>
      <c r="I5641" t="s">
        <v>1548</v>
      </c>
      <c r="K5641" t="s">
        <v>7141</v>
      </c>
      <c r="L5641" t="s">
        <v>7142</v>
      </c>
    </row>
    <row r="5642" spans="1:14" hidden="1" x14ac:dyDescent="0.25">
      <c r="A5642">
        <v>81</v>
      </c>
      <c r="B5642">
        <v>87</v>
      </c>
      <c r="C5642" t="s">
        <v>10402</v>
      </c>
      <c r="D5642" s="7">
        <v>40655</v>
      </c>
      <c r="E5642" t="s">
        <v>4920</v>
      </c>
      <c r="F5642" t="s">
        <v>7022</v>
      </c>
      <c r="G5642" t="s">
        <v>4920</v>
      </c>
      <c r="H5642" t="s">
        <v>10</v>
      </c>
      <c r="I5642" t="s">
        <v>11</v>
      </c>
      <c r="K5642" t="s">
        <v>7142</v>
      </c>
      <c r="L5642" t="s">
        <v>7143</v>
      </c>
    </row>
    <row r="5643" spans="1:14" hidden="1" x14ac:dyDescent="0.25">
      <c r="A5643">
        <v>81</v>
      </c>
      <c r="B5643">
        <v>88</v>
      </c>
      <c r="C5643" t="s">
        <v>10402</v>
      </c>
      <c r="D5643" s="7">
        <v>40655</v>
      </c>
      <c r="E5643" t="s">
        <v>4920</v>
      </c>
      <c r="F5643" t="s">
        <v>7022</v>
      </c>
      <c r="G5643" t="s">
        <v>4920</v>
      </c>
      <c r="H5643" t="s">
        <v>10</v>
      </c>
      <c r="I5643" t="s">
        <v>14</v>
      </c>
      <c r="K5643" t="s">
        <v>7143</v>
      </c>
      <c r="L5643" t="s">
        <v>7144</v>
      </c>
    </row>
    <row r="5644" spans="1:14" hidden="1" x14ac:dyDescent="0.25">
      <c r="A5644">
        <v>81</v>
      </c>
      <c r="B5644">
        <v>89</v>
      </c>
      <c r="C5644" t="s">
        <v>10402</v>
      </c>
      <c r="D5644" s="7">
        <v>40655</v>
      </c>
      <c r="E5644" t="s">
        <v>4920</v>
      </c>
      <c r="F5644" t="s">
        <v>7022</v>
      </c>
      <c r="G5644" t="s">
        <v>4920</v>
      </c>
      <c r="H5644" t="s">
        <v>17</v>
      </c>
      <c r="I5644" t="s">
        <v>77</v>
      </c>
      <c r="K5644" t="s">
        <v>7144</v>
      </c>
      <c r="L5644" t="s">
        <v>7145</v>
      </c>
    </row>
    <row r="5645" spans="1:14" hidden="1" x14ac:dyDescent="0.25">
      <c r="A5645">
        <v>81</v>
      </c>
      <c r="B5645">
        <v>90</v>
      </c>
      <c r="C5645" t="s">
        <v>10402</v>
      </c>
      <c r="D5645" s="7">
        <v>40655</v>
      </c>
      <c r="E5645" t="s">
        <v>4920</v>
      </c>
      <c r="F5645" t="s">
        <v>7022</v>
      </c>
      <c r="G5645" t="s">
        <v>4920</v>
      </c>
      <c r="H5645" t="s">
        <v>33</v>
      </c>
      <c r="I5645" t="s">
        <v>34</v>
      </c>
      <c r="K5645" t="s">
        <v>7145</v>
      </c>
      <c r="L5645" t="s">
        <v>7146</v>
      </c>
    </row>
    <row r="5646" spans="1:14" hidden="1" x14ac:dyDescent="0.25">
      <c r="A5646">
        <v>81</v>
      </c>
      <c r="B5646">
        <v>91</v>
      </c>
      <c r="C5646" t="s">
        <v>10402</v>
      </c>
      <c r="D5646" s="7">
        <v>40655</v>
      </c>
      <c r="E5646" t="s">
        <v>4920</v>
      </c>
      <c r="F5646" t="s">
        <v>7022</v>
      </c>
      <c r="G5646" t="s">
        <v>4920</v>
      </c>
      <c r="H5646" t="s">
        <v>162</v>
      </c>
      <c r="I5646" t="s">
        <v>722</v>
      </c>
      <c r="K5646" t="s">
        <v>7147</v>
      </c>
      <c r="L5646" t="s">
        <v>7148</v>
      </c>
    </row>
    <row r="5647" spans="1:14" hidden="1" x14ac:dyDescent="0.25">
      <c r="A5647">
        <v>81</v>
      </c>
      <c r="B5647">
        <v>92</v>
      </c>
      <c r="C5647" t="s">
        <v>10402</v>
      </c>
      <c r="D5647" s="7">
        <v>40655</v>
      </c>
      <c r="E5647" t="s">
        <v>4920</v>
      </c>
      <c r="F5647" t="s">
        <v>7022</v>
      </c>
      <c r="G5647" t="s">
        <v>4920</v>
      </c>
      <c r="H5647" t="s">
        <v>21</v>
      </c>
      <c r="I5647" t="s">
        <v>22</v>
      </c>
      <c r="K5647" t="s">
        <v>7149</v>
      </c>
      <c r="L5647" t="s">
        <v>7150</v>
      </c>
    </row>
    <row r="5648" spans="1:14" hidden="1" x14ac:dyDescent="0.25">
      <c r="A5648">
        <v>81</v>
      </c>
      <c r="B5648">
        <v>93</v>
      </c>
      <c r="C5648" t="s">
        <v>10402</v>
      </c>
      <c r="D5648" s="7">
        <v>40655</v>
      </c>
      <c r="E5648" t="s">
        <v>4920</v>
      </c>
      <c r="F5648" t="s">
        <v>7022</v>
      </c>
      <c r="G5648" t="s">
        <v>4920</v>
      </c>
      <c r="H5648" t="s">
        <v>24</v>
      </c>
      <c r="I5648" t="s">
        <v>10323</v>
      </c>
      <c r="K5648" t="s">
        <v>7151</v>
      </c>
      <c r="L5648" t="s">
        <v>7152</v>
      </c>
    </row>
    <row r="5649" spans="1:14" hidden="1" x14ac:dyDescent="0.25">
      <c r="A5649">
        <v>81</v>
      </c>
      <c r="B5649">
        <v>94</v>
      </c>
      <c r="C5649" t="s">
        <v>10402</v>
      </c>
      <c r="D5649" s="7">
        <v>40655</v>
      </c>
      <c r="E5649" t="s">
        <v>4920</v>
      </c>
      <c r="F5649" t="s">
        <v>7022</v>
      </c>
      <c r="G5649" t="s">
        <v>4920</v>
      </c>
      <c r="H5649" t="s">
        <v>10</v>
      </c>
      <c r="I5649" t="s">
        <v>11</v>
      </c>
      <c r="K5649" t="s">
        <v>7153</v>
      </c>
      <c r="L5649" t="s">
        <v>7154</v>
      </c>
    </row>
    <row r="5650" spans="1:14" hidden="1" x14ac:dyDescent="0.25">
      <c r="A5650">
        <v>81</v>
      </c>
      <c r="B5650">
        <v>95</v>
      </c>
      <c r="C5650" t="s">
        <v>10402</v>
      </c>
      <c r="D5650" s="7">
        <v>40655</v>
      </c>
      <c r="E5650" t="s">
        <v>4920</v>
      </c>
      <c r="F5650" t="s">
        <v>7022</v>
      </c>
      <c r="G5650" t="s">
        <v>4920</v>
      </c>
      <c r="H5650" t="s">
        <v>10</v>
      </c>
      <c r="I5650" t="s">
        <v>14</v>
      </c>
      <c r="K5650" t="s">
        <v>7155</v>
      </c>
      <c r="L5650" t="s">
        <v>7156</v>
      </c>
    </row>
    <row r="5651" spans="1:14" hidden="1" x14ac:dyDescent="0.25">
      <c r="A5651">
        <v>81</v>
      </c>
      <c r="B5651">
        <v>96</v>
      </c>
      <c r="C5651" t="s">
        <v>10402</v>
      </c>
      <c r="D5651" s="7">
        <v>40655</v>
      </c>
      <c r="E5651" t="s">
        <v>4920</v>
      </c>
      <c r="F5651" t="s">
        <v>7022</v>
      </c>
      <c r="G5651" t="s">
        <v>4920</v>
      </c>
      <c r="H5651" t="s">
        <v>17</v>
      </c>
      <c r="I5651" t="s">
        <v>77</v>
      </c>
      <c r="K5651" t="s">
        <v>7157</v>
      </c>
      <c r="L5651" t="s">
        <v>7158</v>
      </c>
    </row>
    <row r="5652" spans="1:14" hidden="1" x14ac:dyDescent="0.25">
      <c r="A5652">
        <v>81</v>
      </c>
      <c r="B5652">
        <v>97</v>
      </c>
      <c r="C5652" t="s">
        <v>10402</v>
      </c>
      <c r="D5652" s="7">
        <v>40655</v>
      </c>
      <c r="E5652" t="s">
        <v>4920</v>
      </c>
      <c r="F5652" t="s">
        <v>7022</v>
      </c>
      <c r="G5652" t="s">
        <v>4920</v>
      </c>
      <c r="H5652" t="s">
        <v>17</v>
      </c>
      <c r="I5652" t="s">
        <v>51</v>
      </c>
      <c r="K5652" t="s">
        <v>7158</v>
      </c>
      <c r="L5652" t="s">
        <v>7159</v>
      </c>
    </row>
    <row r="5653" spans="1:14" hidden="1" x14ac:dyDescent="0.25">
      <c r="A5653">
        <v>81</v>
      </c>
      <c r="B5653">
        <v>98</v>
      </c>
      <c r="C5653" t="s">
        <v>10402</v>
      </c>
      <c r="D5653" s="7">
        <v>40655</v>
      </c>
      <c r="E5653" t="s">
        <v>4920</v>
      </c>
      <c r="F5653" t="s">
        <v>7022</v>
      </c>
      <c r="G5653" t="s">
        <v>4920</v>
      </c>
      <c r="H5653" t="s">
        <v>53</v>
      </c>
      <c r="I5653" t="s">
        <v>772</v>
      </c>
      <c r="J5653" t="s">
        <v>92</v>
      </c>
      <c r="K5653" t="s">
        <v>7159</v>
      </c>
      <c r="L5653" t="s">
        <v>7160</v>
      </c>
      <c r="N5653">
        <v>4</v>
      </c>
    </row>
    <row r="5654" spans="1:14" hidden="1" x14ac:dyDescent="0.25">
      <c r="A5654">
        <v>81</v>
      </c>
      <c r="B5654">
        <v>99</v>
      </c>
      <c r="C5654" t="s">
        <v>10402</v>
      </c>
      <c r="D5654" s="7">
        <v>40655</v>
      </c>
      <c r="E5654" t="s">
        <v>4920</v>
      </c>
      <c r="F5654" t="s">
        <v>7022</v>
      </c>
      <c r="G5654" t="s">
        <v>4920</v>
      </c>
      <c r="H5654" t="s">
        <v>162</v>
      </c>
      <c r="I5654" t="s">
        <v>722</v>
      </c>
      <c r="K5654" t="s">
        <v>7160</v>
      </c>
      <c r="L5654" t="s">
        <v>7161</v>
      </c>
    </row>
    <row r="5655" spans="1:14" hidden="1" x14ac:dyDescent="0.25">
      <c r="A5655">
        <v>81</v>
      </c>
      <c r="B5655">
        <v>100</v>
      </c>
      <c r="C5655" t="s">
        <v>10402</v>
      </c>
      <c r="D5655" s="7">
        <v>40655</v>
      </c>
      <c r="E5655" t="s">
        <v>4920</v>
      </c>
      <c r="F5655" t="s">
        <v>7022</v>
      </c>
      <c r="G5655" t="s">
        <v>4920</v>
      </c>
      <c r="H5655" t="s">
        <v>21</v>
      </c>
      <c r="I5655" t="s">
        <v>22</v>
      </c>
      <c r="K5655" t="s">
        <v>7161</v>
      </c>
      <c r="L5655" t="s">
        <v>7162</v>
      </c>
    </row>
    <row r="5656" spans="1:14" hidden="1" x14ac:dyDescent="0.25">
      <c r="A5656">
        <v>81</v>
      </c>
      <c r="B5656">
        <v>101</v>
      </c>
      <c r="C5656" t="s">
        <v>10402</v>
      </c>
      <c r="D5656" s="7">
        <v>40655</v>
      </c>
      <c r="E5656" t="s">
        <v>4920</v>
      </c>
      <c r="F5656" t="s">
        <v>7022</v>
      </c>
      <c r="G5656" t="s">
        <v>4920</v>
      </c>
      <c r="H5656" t="s">
        <v>24</v>
      </c>
      <c r="I5656" t="s">
        <v>10323</v>
      </c>
      <c r="K5656" t="s">
        <v>7163</v>
      </c>
      <c r="L5656" t="s">
        <v>7164</v>
      </c>
    </row>
    <row r="5657" spans="1:14" hidden="1" x14ac:dyDescent="0.25">
      <c r="A5657">
        <v>81</v>
      </c>
      <c r="B5657">
        <v>102</v>
      </c>
      <c r="C5657" t="s">
        <v>10402</v>
      </c>
      <c r="D5657" s="7">
        <v>40655</v>
      </c>
      <c r="E5657" t="s">
        <v>4920</v>
      </c>
      <c r="F5657" t="s">
        <v>7022</v>
      </c>
      <c r="G5657" t="s">
        <v>4920</v>
      </c>
      <c r="H5657" t="s">
        <v>10</v>
      </c>
      <c r="I5657" t="s">
        <v>11</v>
      </c>
      <c r="K5657" t="s">
        <v>7164</v>
      </c>
      <c r="L5657" t="s">
        <v>7165</v>
      </c>
    </row>
    <row r="5658" spans="1:14" hidden="1" x14ac:dyDescent="0.25">
      <c r="A5658">
        <v>81</v>
      </c>
      <c r="B5658">
        <v>103</v>
      </c>
      <c r="C5658" t="s">
        <v>10402</v>
      </c>
      <c r="D5658" s="7">
        <v>40655</v>
      </c>
      <c r="E5658" t="s">
        <v>4920</v>
      </c>
      <c r="F5658" t="s">
        <v>7022</v>
      </c>
      <c r="G5658" t="s">
        <v>4920</v>
      </c>
      <c r="H5658" t="s">
        <v>10</v>
      </c>
      <c r="I5658" t="s">
        <v>14</v>
      </c>
      <c r="K5658" t="s">
        <v>7165</v>
      </c>
      <c r="L5658" t="s">
        <v>7166</v>
      </c>
    </row>
    <row r="5659" spans="1:14" hidden="1" x14ac:dyDescent="0.25">
      <c r="A5659">
        <v>81</v>
      </c>
      <c r="B5659">
        <v>104</v>
      </c>
      <c r="C5659" t="s">
        <v>10402</v>
      </c>
      <c r="D5659" s="7">
        <v>40655</v>
      </c>
      <c r="E5659" t="s">
        <v>4920</v>
      </c>
      <c r="F5659" t="s">
        <v>7022</v>
      </c>
      <c r="G5659" t="s">
        <v>4920</v>
      </c>
      <c r="H5659" t="s">
        <v>17</v>
      </c>
      <c r="I5659" t="s">
        <v>45</v>
      </c>
      <c r="K5659" t="s">
        <v>7166</v>
      </c>
      <c r="L5659" t="s">
        <v>7167</v>
      </c>
    </row>
    <row r="5660" spans="1:14" hidden="1" x14ac:dyDescent="0.25">
      <c r="A5660">
        <v>81</v>
      </c>
      <c r="B5660">
        <v>105</v>
      </c>
      <c r="C5660" t="s">
        <v>10402</v>
      </c>
      <c r="D5660" s="7">
        <v>40655</v>
      </c>
      <c r="E5660" t="s">
        <v>4920</v>
      </c>
      <c r="F5660" t="s">
        <v>7022</v>
      </c>
      <c r="G5660" t="s">
        <v>4920</v>
      </c>
      <c r="H5660" t="s">
        <v>53</v>
      </c>
      <c r="I5660" t="s">
        <v>772</v>
      </c>
      <c r="J5660" t="s">
        <v>92</v>
      </c>
      <c r="K5660" t="s">
        <v>7167</v>
      </c>
      <c r="L5660" t="s">
        <v>7168</v>
      </c>
      <c r="N5660">
        <v>4</v>
      </c>
    </row>
    <row r="5661" spans="1:14" hidden="1" x14ac:dyDescent="0.25">
      <c r="A5661">
        <v>81</v>
      </c>
      <c r="B5661">
        <v>106</v>
      </c>
      <c r="C5661" t="s">
        <v>10402</v>
      </c>
      <c r="D5661" s="7">
        <v>40655</v>
      </c>
      <c r="E5661" t="s">
        <v>4920</v>
      </c>
      <c r="F5661" t="s">
        <v>7022</v>
      </c>
      <c r="G5661" t="s">
        <v>4920</v>
      </c>
      <c r="H5661" t="s">
        <v>162</v>
      </c>
      <c r="I5661" t="s">
        <v>722</v>
      </c>
      <c r="K5661" t="s">
        <v>7168</v>
      </c>
      <c r="L5661" t="s">
        <v>7169</v>
      </c>
    </row>
    <row r="5662" spans="1:14" hidden="1" x14ac:dyDescent="0.25">
      <c r="A5662">
        <v>81</v>
      </c>
      <c r="B5662">
        <v>107</v>
      </c>
      <c r="C5662" t="s">
        <v>10402</v>
      </c>
      <c r="D5662" s="7">
        <v>40655</v>
      </c>
      <c r="E5662" t="s">
        <v>4920</v>
      </c>
      <c r="F5662" t="s">
        <v>7022</v>
      </c>
      <c r="G5662" t="s">
        <v>4920</v>
      </c>
      <c r="H5662" t="s">
        <v>21</v>
      </c>
      <c r="I5662" t="s">
        <v>334</v>
      </c>
      <c r="K5662" t="s">
        <v>7170</v>
      </c>
      <c r="L5662" t="s">
        <v>7171</v>
      </c>
    </row>
    <row r="5663" spans="1:14" hidden="1" x14ac:dyDescent="0.25">
      <c r="A5663">
        <v>81</v>
      </c>
      <c r="B5663">
        <v>108</v>
      </c>
      <c r="C5663" t="s">
        <v>10402</v>
      </c>
      <c r="D5663" s="7">
        <v>40655</v>
      </c>
      <c r="E5663" t="s">
        <v>4920</v>
      </c>
      <c r="F5663" t="s">
        <v>7022</v>
      </c>
      <c r="G5663" t="s">
        <v>4920</v>
      </c>
      <c r="H5663" t="s">
        <v>24</v>
      </c>
      <c r="I5663" t="s">
        <v>10323</v>
      </c>
      <c r="K5663" t="s">
        <v>7172</v>
      </c>
      <c r="L5663" t="s">
        <v>7173</v>
      </c>
    </row>
    <row r="5664" spans="1:14" hidden="1" x14ac:dyDescent="0.25">
      <c r="A5664">
        <v>82</v>
      </c>
      <c r="B5664">
        <v>1</v>
      </c>
      <c r="C5664" t="s">
        <v>8448</v>
      </c>
      <c r="D5664" s="7">
        <v>40923</v>
      </c>
      <c r="E5664" t="s">
        <v>4920</v>
      </c>
      <c r="F5664" t="s">
        <v>7174</v>
      </c>
      <c r="G5664" t="s">
        <v>4920</v>
      </c>
      <c r="H5664" t="s">
        <v>10</v>
      </c>
      <c r="I5664" t="s">
        <v>118</v>
      </c>
      <c r="K5664" t="s">
        <v>7175</v>
      </c>
      <c r="L5664" t="s">
        <v>7176</v>
      </c>
    </row>
    <row r="5665" spans="1:14" hidden="1" x14ac:dyDescent="0.25">
      <c r="A5665">
        <v>82</v>
      </c>
      <c r="B5665">
        <v>2</v>
      </c>
      <c r="C5665" t="s">
        <v>8448</v>
      </c>
      <c r="D5665" s="7">
        <v>40923</v>
      </c>
      <c r="E5665" t="s">
        <v>4920</v>
      </c>
      <c r="F5665" t="s">
        <v>7174</v>
      </c>
      <c r="G5665" t="s">
        <v>4920</v>
      </c>
      <c r="H5665" t="s">
        <v>10</v>
      </c>
      <c r="I5665" t="s">
        <v>14</v>
      </c>
      <c r="K5665" t="s">
        <v>7176</v>
      </c>
      <c r="L5665" t="s">
        <v>7177</v>
      </c>
    </row>
    <row r="5666" spans="1:14" hidden="1" x14ac:dyDescent="0.25">
      <c r="A5666">
        <v>82</v>
      </c>
      <c r="B5666">
        <v>3</v>
      </c>
      <c r="C5666" t="s">
        <v>8448</v>
      </c>
      <c r="D5666" s="7">
        <v>40923</v>
      </c>
      <c r="E5666" t="s">
        <v>4920</v>
      </c>
      <c r="F5666" t="s">
        <v>7174</v>
      </c>
      <c r="G5666" t="s">
        <v>4920</v>
      </c>
      <c r="H5666" t="s">
        <v>17</v>
      </c>
      <c r="I5666" t="s">
        <v>73</v>
      </c>
      <c r="K5666" t="s">
        <v>7177</v>
      </c>
      <c r="L5666" t="s">
        <v>7178</v>
      </c>
    </row>
    <row r="5667" spans="1:14" hidden="1" x14ac:dyDescent="0.25">
      <c r="A5667">
        <v>82</v>
      </c>
      <c r="B5667">
        <v>4</v>
      </c>
      <c r="C5667" t="s">
        <v>8448</v>
      </c>
      <c r="D5667" s="7">
        <v>40923</v>
      </c>
      <c r="E5667" t="s">
        <v>4920</v>
      </c>
      <c r="F5667" t="s">
        <v>7174</v>
      </c>
      <c r="G5667" t="s">
        <v>4920</v>
      </c>
      <c r="H5667" t="s">
        <v>53</v>
      </c>
      <c r="I5667" t="s">
        <v>91</v>
      </c>
      <c r="J5667" t="s">
        <v>92</v>
      </c>
      <c r="K5667" t="s">
        <v>7178</v>
      </c>
      <c r="L5667" t="s">
        <v>7178</v>
      </c>
      <c r="N5667">
        <v>2</v>
      </c>
    </row>
    <row r="5668" spans="1:14" hidden="1" x14ac:dyDescent="0.25">
      <c r="A5668">
        <v>82</v>
      </c>
      <c r="B5668">
        <v>5</v>
      </c>
      <c r="C5668" t="s">
        <v>8448</v>
      </c>
      <c r="D5668" s="7">
        <v>40923</v>
      </c>
      <c r="E5668" t="s">
        <v>4920</v>
      </c>
      <c r="F5668" t="s">
        <v>7174</v>
      </c>
      <c r="G5668" t="s">
        <v>4920</v>
      </c>
      <c r="H5668" t="s">
        <v>17</v>
      </c>
      <c r="I5668" t="s">
        <v>51</v>
      </c>
      <c r="K5668" t="s">
        <v>7178</v>
      </c>
      <c r="L5668" t="s">
        <v>7179</v>
      </c>
    </row>
    <row r="5669" spans="1:14" hidden="1" x14ac:dyDescent="0.25">
      <c r="A5669">
        <v>82</v>
      </c>
      <c r="B5669">
        <v>6</v>
      </c>
      <c r="C5669" t="s">
        <v>8448</v>
      </c>
      <c r="D5669" s="7">
        <v>40923</v>
      </c>
      <c r="E5669" t="s">
        <v>4920</v>
      </c>
      <c r="F5669" t="s">
        <v>7174</v>
      </c>
      <c r="G5669" t="s">
        <v>4920</v>
      </c>
      <c r="H5669" t="s">
        <v>53</v>
      </c>
      <c r="I5669" t="s">
        <v>456</v>
      </c>
      <c r="J5669" t="s">
        <v>92</v>
      </c>
      <c r="K5669" t="s">
        <v>7179</v>
      </c>
      <c r="L5669" t="s">
        <v>7180</v>
      </c>
      <c r="N5669">
        <v>2</v>
      </c>
    </row>
    <row r="5670" spans="1:14" hidden="1" x14ac:dyDescent="0.25">
      <c r="A5670">
        <v>82</v>
      </c>
      <c r="B5670">
        <v>7</v>
      </c>
      <c r="C5670" t="s">
        <v>8448</v>
      </c>
      <c r="D5670" s="7">
        <v>40923</v>
      </c>
      <c r="E5670" t="s">
        <v>4920</v>
      </c>
      <c r="F5670" t="s">
        <v>7174</v>
      </c>
      <c r="G5670" t="s">
        <v>4920</v>
      </c>
      <c r="H5670" t="s">
        <v>24</v>
      </c>
      <c r="I5670" t="s">
        <v>10323</v>
      </c>
      <c r="K5670" t="s">
        <v>7181</v>
      </c>
      <c r="L5670" t="s">
        <v>7182</v>
      </c>
    </row>
    <row r="5671" spans="1:14" hidden="1" x14ac:dyDescent="0.25">
      <c r="A5671">
        <v>82</v>
      </c>
      <c r="B5671">
        <v>8</v>
      </c>
      <c r="C5671" t="s">
        <v>8448</v>
      </c>
      <c r="D5671" s="7">
        <v>40923</v>
      </c>
      <c r="E5671" t="s">
        <v>4920</v>
      </c>
      <c r="F5671" t="s">
        <v>7174</v>
      </c>
      <c r="G5671" t="s">
        <v>4920</v>
      </c>
      <c r="H5671" t="s">
        <v>10</v>
      </c>
      <c r="I5671" t="s">
        <v>11</v>
      </c>
      <c r="K5671" t="s">
        <v>7183</v>
      </c>
      <c r="L5671" t="s">
        <v>7184</v>
      </c>
    </row>
    <row r="5672" spans="1:14" hidden="1" x14ac:dyDescent="0.25">
      <c r="A5672">
        <v>82</v>
      </c>
      <c r="B5672">
        <v>9</v>
      </c>
      <c r="C5672" t="s">
        <v>8448</v>
      </c>
      <c r="D5672" s="7">
        <v>40923</v>
      </c>
      <c r="E5672" t="s">
        <v>4920</v>
      </c>
      <c r="F5672" t="s">
        <v>7174</v>
      </c>
      <c r="G5672" t="s">
        <v>4920</v>
      </c>
      <c r="H5672" t="s">
        <v>10</v>
      </c>
      <c r="I5672" t="s">
        <v>14</v>
      </c>
      <c r="K5672" t="s">
        <v>7185</v>
      </c>
      <c r="L5672" t="s">
        <v>7186</v>
      </c>
    </row>
    <row r="5673" spans="1:14" hidden="1" x14ac:dyDescent="0.25">
      <c r="A5673">
        <v>82</v>
      </c>
      <c r="B5673">
        <v>10</v>
      </c>
      <c r="C5673" t="s">
        <v>8448</v>
      </c>
      <c r="D5673" s="7">
        <v>40923</v>
      </c>
      <c r="E5673" t="s">
        <v>4920</v>
      </c>
      <c r="F5673" t="s">
        <v>7174</v>
      </c>
      <c r="G5673" t="s">
        <v>4920</v>
      </c>
      <c r="H5673" t="s">
        <v>17</v>
      </c>
      <c r="I5673" t="s">
        <v>45</v>
      </c>
      <c r="K5673" t="s">
        <v>7186</v>
      </c>
      <c r="L5673" t="s">
        <v>7187</v>
      </c>
    </row>
    <row r="5674" spans="1:14" hidden="1" x14ac:dyDescent="0.25">
      <c r="A5674">
        <v>82</v>
      </c>
      <c r="B5674">
        <v>11</v>
      </c>
      <c r="C5674" t="s">
        <v>8448</v>
      </c>
      <c r="D5674" s="7">
        <v>40923</v>
      </c>
      <c r="E5674" t="s">
        <v>4920</v>
      </c>
      <c r="F5674" t="s">
        <v>7174</v>
      </c>
      <c r="G5674" t="s">
        <v>4920</v>
      </c>
      <c r="H5674" t="s">
        <v>17</v>
      </c>
      <c r="I5674" t="s">
        <v>73</v>
      </c>
      <c r="K5674" t="s">
        <v>7187</v>
      </c>
      <c r="L5674" t="s">
        <v>7188</v>
      </c>
    </row>
    <row r="5675" spans="1:14" hidden="1" x14ac:dyDescent="0.25">
      <c r="A5675">
        <v>82</v>
      </c>
      <c r="B5675">
        <v>12</v>
      </c>
      <c r="C5675" t="s">
        <v>8448</v>
      </c>
      <c r="D5675" s="7">
        <v>40923</v>
      </c>
      <c r="E5675" t="s">
        <v>4920</v>
      </c>
      <c r="F5675" t="s">
        <v>7174</v>
      </c>
      <c r="G5675" t="s">
        <v>4920</v>
      </c>
      <c r="H5675" t="s">
        <v>33</v>
      </c>
      <c r="I5675" t="s">
        <v>161</v>
      </c>
      <c r="K5675" t="s">
        <v>7188</v>
      </c>
      <c r="L5675" t="s">
        <v>7189</v>
      </c>
    </row>
    <row r="5676" spans="1:14" hidden="1" x14ac:dyDescent="0.25">
      <c r="A5676">
        <v>82</v>
      </c>
      <c r="B5676">
        <v>13</v>
      </c>
      <c r="C5676" t="s">
        <v>8448</v>
      </c>
      <c r="D5676" s="7">
        <v>40923</v>
      </c>
      <c r="E5676" t="s">
        <v>4920</v>
      </c>
      <c r="F5676" t="s">
        <v>7174</v>
      </c>
      <c r="G5676" t="s">
        <v>4920</v>
      </c>
      <c r="H5676" t="s">
        <v>21</v>
      </c>
      <c r="I5676" t="s">
        <v>10321</v>
      </c>
      <c r="K5676" t="s">
        <v>7190</v>
      </c>
      <c r="L5676" t="s">
        <v>7191</v>
      </c>
    </row>
    <row r="5677" spans="1:14" hidden="1" x14ac:dyDescent="0.25">
      <c r="A5677">
        <v>82</v>
      </c>
      <c r="B5677">
        <v>14</v>
      </c>
      <c r="C5677" t="s">
        <v>8448</v>
      </c>
      <c r="D5677" s="7">
        <v>40923</v>
      </c>
      <c r="E5677" t="s">
        <v>4920</v>
      </c>
      <c r="F5677" t="s">
        <v>7174</v>
      </c>
      <c r="G5677" t="s">
        <v>4920</v>
      </c>
      <c r="H5677" t="s">
        <v>24</v>
      </c>
      <c r="I5677" t="s">
        <v>10323</v>
      </c>
      <c r="K5677" t="s">
        <v>7192</v>
      </c>
      <c r="L5677" t="s">
        <v>7193</v>
      </c>
    </row>
    <row r="5678" spans="1:14" hidden="1" x14ac:dyDescent="0.25">
      <c r="A5678">
        <v>82</v>
      </c>
      <c r="B5678">
        <v>15</v>
      </c>
      <c r="C5678" t="s">
        <v>8448</v>
      </c>
      <c r="D5678" s="7">
        <v>40923</v>
      </c>
      <c r="E5678" t="s">
        <v>4920</v>
      </c>
      <c r="F5678" t="s">
        <v>7174</v>
      </c>
      <c r="G5678" t="s">
        <v>4920</v>
      </c>
      <c r="H5678" t="s">
        <v>10</v>
      </c>
      <c r="I5678" t="s">
        <v>11</v>
      </c>
      <c r="K5678" t="s">
        <v>7193</v>
      </c>
      <c r="L5678" t="s">
        <v>7194</v>
      </c>
    </row>
    <row r="5679" spans="1:14" hidden="1" x14ac:dyDescent="0.25">
      <c r="A5679">
        <v>82</v>
      </c>
      <c r="B5679">
        <v>16</v>
      </c>
      <c r="C5679" t="s">
        <v>8448</v>
      </c>
      <c r="D5679" s="7">
        <v>40923</v>
      </c>
      <c r="E5679" t="s">
        <v>4920</v>
      </c>
      <c r="F5679" t="s">
        <v>7174</v>
      </c>
      <c r="G5679" t="s">
        <v>4920</v>
      </c>
      <c r="H5679" t="s">
        <v>10</v>
      </c>
      <c r="I5679" t="s">
        <v>14</v>
      </c>
      <c r="K5679" t="s">
        <v>7195</v>
      </c>
      <c r="L5679" t="s">
        <v>7196</v>
      </c>
    </row>
    <row r="5680" spans="1:14" hidden="1" x14ac:dyDescent="0.25">
      <c r="A5680">
        <v>82</v>
      </c>
      <c r="B5680">
        <v>17</v>
      </c>
      <c r="C5680" t="s">
        <v>8448</v>
      </c>
      <c r="D5680" s="7">
        <v>40923</v>
      </c>
      <c r="E5680" t="s">
        <v>4920</v>
      </c>
      <c r="F5680" t="s">
        <v>7174</v>
      </c>
      <c r="G5680" t="s">
        <v>4920</v>
      </c>
      <c r="H5680" t="s">
        <v>17</v>
      </c>
      <c r="I5680" t="s">
        <v>77</v>
      </c>
      <c r="K5680" t="s">
        <v>7196</v>
      </c>
      <c r="L5680" t="s">
        <v>7197</v>
      </c>
    </row>
    <row r="5681" spans="1:12" hidden="1" x14ac:dyDescent="0.25">
      <c r="A5681">
        <v>82</v>
      </c>
      <c r="B5681">
        <v>18</v>
      </c>
      <c r="C5681" t="s">
        <v>8448</v>
      </c>
      <c r="D5681" s="7">
        <v>40923</v>
      </c>
      <c r="E5681" t="s">
        <v>4920</v>
      </c>
      <c r="F5681" t="s">
        <v>7174</v>
      </c>
      <c r="G5681" t="s">
        <v>4920</v>
      </c>
      <c r="H5681" t="s">
        <v>21</v>
      </c>
      <c r="I5681" t="s">
        <v>334</v>
      </c>
      <c r="K5681" t="s">
        <v>7198</v>
      </c>
      <c r="L5681" t="s">
        <v>7199</v>
      </c>
    </row>
    <row r="5682" spans="1:12" hidden="1" x14ac:dyDescent="0.25">
      <c r="A5682">
        <v>82</v>
      </c>
      <c r="B5682">
        <v>19</v>
      </c>
      <c r="C5682" t="s">
        <v>8448</v>
      </c>
      <c r="D5682" s="7">
        <v>40923</v>
      </c>
      <c r="E5682" t="s">
        <v>4920</v>
      </c>
      <c r="F5682" t="s">
        <v>7174</v>
      </c>
      <c r="G5682" t="s">
        <v>4920</v>
      </c>
      <c r="H5682" t="s">
        <v>24</v>
      </c>
      <c r="I5682" t="s">
        <v>10323</v>
      </c>
      <c r="K5682" t="s">
        <v>7200</v>
      </c>
      <c r="L5682" t="s">
        <v>7201</v>
      </c>
    </row>
    <row r="5683" spans="1:12" hidden="1" x14ac:dyDescent="0.25">
      <c r="A5683">
        <v>82</v>
      </c>
      <c r="B5683">
        <v>20</v>
      </c>
      <c r="C5683" t="s">
        <v>8448</v>
      </c>
      <c r="D5683" s="7">
        <v>40923</v>
      </c>
      <c r="E5683" t="s">
        <v>4920</v>
      </c>
      <c r="F5683" t="s">
        <v>7174</v>
      </c>
      <c r="G5683" t="s">
        <v>4920</v>
      </c>
      <c r="H5683" t="s">
        <v>10</v>
      </c>
      <c r="I5683" t="s">
        <v>11</v>
      </c>
      <c r="K5683" t="s">
        <v>7202</v>
      </c>
      <c r="L5683" t="s">
        <v>7203</v>
      </c>
    </row>
    <row r="5684" spans="1:12" hidden="1" x14ac:dyDescent="0.25">
      <c r="A5684">
        <v>82</v>
      </c>
      <c r="B5684">
        <v>21</v>
      </c>
      <c r="C5684" t="s">
        <v>8448</v>
      </c>
      <c r="D5684" s="7">
        <v>40923</v>
      </c>
      <c r="E5684" t="s">
        <v>4920</v>
      </c>
      <c r="F5684" t="s">
        <v>7174</v>
      </c>
      <c r="G5684" t="s">
        <v>4920</v>
      </c>
      <c r="H5684" t="s">
        <v>17</v>
      </c>
      <c r="I5684" t="s">
        <v>77</v>
      </c>
      <c r="K5684" t="s">
        <v>7204</v>
      </c>
      <c r="L5684" t="s">
        <v>7205</v>
      </c>
    </row>
    <row r="5685" spans="1:12" hidden="1" x14ac:dyDescent="0.25">
      <c r="A5685">
        <v>82</v>
      </c>
      <c r="B5685">
        <v>22</v>
      </c>
      <c r="C5685" t="s">
        <v>8448</v>
      </c>
      <c r="D5685" s="7">
        <v>40923</v>
      </c>
      <c r="E5685" t="s">
        <v>4920</v>
      </c>
      <c r="F5685" t="s">
        <v>7174</v>
      </c>
      <c r="G5685" t="s">
        <v>4920</v>
      </c>
      <c r="H5685" t="s">
        <v>33</v>
      </c>
      <c r="I5685" t="s">
        <v>192</v>
      </c>
      <c r="K5685" t="s">
        <v>7205</v>
      </c>
      <c r="L5685" t="s">
        <v>7206</v>
      </c>
    </row>
    <row r="5686" spans="1:12" hidden="1" x14ac:dyDescent="0.25">
      <c r="A5686">
        <v>82</v>
      </c>
      <c r="B5686">
        <v>23</v>
      </c>
      <c r="C5686" t="s">
        <v>8448</v>
      </c>
      <c r="D5686" s="7">
        <v>40923</v>
      </c>
      <c r="E5686" t="s">
        <v>4920</v>
      </c>
      <c r="F5686" t="s">
        <v>7174</v>
      </c>
      <c r="G5686" t="s">
        <v>4920</v>
      </c>
      <c r="H5686" t="s">
        <v>21</v>
      </c>
      <c r="I5686" t="s">
        <v>10321</v>
      </c>
      <c r="K5686" t="s">
        <v>7207</v>
      </c>
      <c r="L5686" t="s">
        <v>7208</v>
      </c>
    </row>
    <row r="5687" spans="1:12" hidden="1" x14ac:dyDescent="0.25">
      <c r="A5687">
        <v>82</v>
      </c>
      <c r="B5687">
        <v>24</v>
      </c>
      <c r="C5687" t="s">
        <v>8448</v>
      </c>
      <c r="D5687" s="7">
        <v>40923</v>
      </c>
      <c r="E5687" t="s">
        <v>4920</v>
      </c>
      <c r="F5687" t="s">
        <v>7174</v>
      </c>
      <c r="G5687" t="s">
        <v>4920</v>
      </c>
      <c r="H5687" t="s">
        <v>24</v>
      </c>
      <c r="I5687" t="s">
        <v>39</v>
      </c>
      <c r="K5687" t="s">
        <v>7209</v>
      </c>
      <c r="L5687" t="s">
        <v>7210</v>
      </c>
    </row>
    <row r="5688" spans="1:12" hidden="1" x14ac:dyDescent="0.25">
      <c r="A5688">
        <v>82</v>
      </c>
      <c r="B5688">
        <v>25</v>
      </c>
      <c r="C5688" t="s">
        <v>8448</v>
      </c>
      <c r="D5688" s="7">
        <v>40923</v>
      </c>
      <c r="E5688" t="s">
        <v>4920</v>
      </c>
      <c r="F5688" t="s">
        <v>7174</v>
      </c>
      <c r="G5688" t="s">
        <v>4920</v>
      </c>
      <c r="H5688" t="s">
        <v>10</v>
      </c>
      <c r="I5688" t="s">
        <v>11</v>
      </c>
      <c r="K5688" t="s">
        <v>7211</v>
      </c>
      <c r="L5688" t="s">
        <v>7212</v>
      </c>
    </row>
    <row r="5689" spans="1:12" hidden="1" x14ac:dyDescent="0.25">
      <c r="A5689">
        <v>82</v>
      </c>
      <c r="B5689">
        <v>26</v>
      </c>
      <c r="C5689" t="s">
        <v>8448</v>
      </c>
      <c r="D5689" s="7">
        <v>40923</v>
      </c>
      <c r="E5689" t="s">
        <v>4920</v>
      </c>
      <c r="F5689" t="s">
        <v>7174</v>
      </c>
      <c r="G5689" t="s">
        <v>4920</v>
      </c>
      <c r="H5689" t="s">
        <v>17</v>
      </c>
      <c r="I5689" t="s">
        <v>77</v>
      </c>
      <c r="K5689" t="s">
        <v>7213</v>
      </c>
      <c r="L5689" t="s">
        <v>7214</v>
      </c>
    </row>
    <row r="5690" spans="1:12" hidden="1" x14ac:dyDescent="0.25">
      <c r="A5690">
        <v>82</v>
      </c>
      <c r="B5690">
        <v>27</v>
      </c>
      <c r="C5690" t="s">
        <v>8448</v>
      </c>
      <c r="D5690" s="7">
        <v>40923</v>
      </c>
      <c r="E5690" t="s">
        <v>4920</v>
      </c>
      <c r="F5690" t="s">
        <v>7174</v>
      </c>
      <c r="G5690" t="s">
        <v>4920</v>
      </c>
      <c r="H5690" t="s">
        <v>162</v>
      </c>
      <c r="I5690" t="s">
        <v>163</v>
      </c>
      <c r="K5690" t="s">
        <v>7214</v>
      </c>
      <c r="L5690" t="s">
        <v>7215</v>
      </c>
    </row>
    <row r="5691" spans="1:12" hidden="1" x14ac:dyDescent="0.25">
      <c r="A5691">
        <v>82</v>
      </c>
      <c r="B5691">
        <v>28</v>
      </c>
      <c r="C5691" t="s">
        <v>8448</v>
      </c>
      <c r="D5691" s="7">
        <v>40923</v>
      </c>
      <c r="E5691" t="s">
        <v>4920</v>
      </c>
      <c r="F5691" t="s">
        <v>7174</v>
      </c>
      <c r="G5691" t="s">
        <v>4920</v>
      </c>
      <c r="H5691" t="s">
        <v>24</v>
      </c>
      <c r="I5691" t="s">
        <v>10323</v>
      </c>
      <c r="K5691" t="s">
        <v>7216</v>
      </c>
      <c r="L5691" t="s">
        <v>7217</v>
      </c>
    </row>
    <row r="5692" spans="1:12" hidden="1" x14ac:dyDescent="0.25">
      <c r="A5692">
        <v>82</v>
      </c>
      <c r="B5692">
        <v>29</v>
      </c>
      <c r="C5692" t="s">
        <v>8448</v>
      </c>
      <c r="D5692" s="7">
        <v>40923</v>
      </c>
      <c r="E5692" t="s">
        <v>4920</v>
      </c>
      <c r="F5692" t="s">
        <v>7174</v>
      </c>
      <c r="G5692" t="s">
        <v>4920</v>
      </c>
      <c r="H5692" t="s">
        <v>10</v>
      </c>
      <c r="I5692" t="s">
        <v>11</v>
      </c>
      <c r="K5692" t="s">
        <v>7218</v>
      </c>
      <c r="L5692" t="s">
        <v>7219</v>
      </c>
    </row>
    <row r="5693" spans="1:12" hidden="1" x14ac:dyDescent="0.25">
      <c r="A5693">
        <v>82</v>
      </c>
      <c r="B5693">
        <v>30</v>
      </c>
      <c r="C5693" t="s">
        <v>8448</v>
      </c>
      <c r="D5693" s="7">
        <v>40923</v>
      </c>
      <c r="E5693" t="s">
        <v>4920</v>
      </c>
      <c r="F5693" t="s">
        <v>7174</v>
      </c>
      <c r="G5693" t="s">
        <v>4920</v>
      </c>
      <c r="H5693" t="s">
        <v>10</v>
      </c>
      <c r="I5693" t="s">
        <v>14</v>
      </c>
      <c r="K5693" t="s">
        <v>7220</v>
      </c>
      <c r="L5693" t="s">
        <v>7221</v>
      </c>
    </row>
    <row r="5694" spans="1:12" hidden="1" x14ac:dyDescent="0.25">
      <c r="A5694">
        <v>82</v>
      </c>
      <c r="B5694">
        <v>31</v>
      </c>
      <c r="C5694" t="s">
        <v>8448</v>
      </c>
      <c r="D5694" s="7">
        <v>40923</v>
      </c>
      <c r="E5694" t="s">
        <v>4920</v>
      </c>
      <c r="F5694" t="s">
        <v>7174</v>
      </c>
      <c r="G5694" t="s">
        <v>4920</v>
      </c>
      <c r="H5694" t="s">
        <v>17</v>
      </c>
      <c r="I5694" t="s">
        <v>73</v>
      </c>
      <c r="K5694" t="s">
        <v>7221</v>
      </c>
      <c r="L5694" t="s">
        <v>7222</v>
      </c>
    </row>
    <row r="5695" spans="1:12" hidden="1" x14ac:dyDescent="0.25">
      <c r="A5695">
        <v>82</v>
      </c>
      <c r="B5695">
        <v>32</v>
      </c>
      <c r="C5695" t="s">
        <v>8448</v>
      </c>
      <c r="D5695" s="7">
        <v>40923</v>
      </c>
      <c r="E5695" t="s">
        <v>4920</v>
      </c>
      <c r="F5695" t="s">
        <v>7174</v>
      </c>
      <c r="G5695" t="s">
        <v>4920</v>
      </c>
      <c r="H5695" t="s">
        <v>21</v>
      </c>
      <c r="I5695" t="s">
        <v>334</v>
      </c>
      <c r="K5695" t="s">
        <v>7222</v>
      </c>
      <c r="L5695" t="s">
        <v>7223</v>
      </c>
    </row>
    <row r="5696" spans="1:12" hidden="1" x14ac:dyDescent="0.25">
      <c r="A5696">
        <v>82</v>
      </c>
      <c r="B5696">
        <v>33</v>
      </c>
      <c r="C5696" t="s">
        <v>8448</v>
      </c>
      <c r="D5696" s="7">
        <v>40923</v>
      </c>
      <c r="E5696" t="s">
        <v>4920</v>
      </c>
      <c r="F5696" t="s">
        <v>7174</v>
      </c>
      <c r="G5696" t="s">
        <v>4920</v>
      </c>
      <c r="H5696" t="s">
        <v>24</v>
      </c>
      <c r="I5696" t="s">
        <v>10323</v>
      </c>
      <c r="K5696" t="s">
        <v>7224</v>
      </c>
      <c r="L5696" t="s">
        <v>7225</v>
      </c>
    </row>
    <row r="5697" spans="1:12" hidden="1" x14ac:dyDescent="0.25">
      <c r="A5697">
        <v>82</v>
      </c>
      <c r="B5697">
        <v>34</v>
      </c>
      <c r="C5697" t="s">
        <v>8448</v>
      </c>
      <c r="D5697" s="7">
        <v>40923</v>
      </c>
      <c r="E5697" t="s">
        <v>4920</v>
      </c>
      <c r="F5697" t="s">
        <v>7174</v>
      </c>
      <c r="G5697" t="s">
        <v>4920</v>
      </c>
      <c r="H5697" t="s">
        <v>10</v>
      </c>
      <c r="I5697" t="s">
        <v>11</v>
      </c>
      <c r="K5697" t="s">
        <v>7226</v>
      </c>
      <c r="L5697" t="s">
        <v>7227</v>
      </c>
    </row>
    <row r="5698" spans="1:12" hidden="1" x14ac:dyDescent="0.25">
      <c r="A5698">
        <v>82</v>
      </c>
      <c r="B5698">
        <v>35</v>
      </c>
      <c r="C5698" t="s">
        <v>8448</v>
      </c>
      <c r="D5698" s="7">
        <v>40923</v>
      </c>
      <c r="E5698" t="s">
        <v>4920</v>
      </c>
      <c r="F5698" t="s">
        <v>7174</v>
      </c>
      <c r="G5698" t="s">
        <v>4920</v>
      </c>
      <c r="H5698" t="s">
        <v>10</v>
      </c>
      <c r="I5698" t="s">
        <v>14</v>
      </c>
      <c r="K5698" t="s">
        <v>7228</v>
      </c>
      <c r="L5698" t="s">
        <v>7229</v>
      </c>
    </row>
    <row r="5699" spans="1:12" hidden="1" x14ac:dyDescent="0.25">
      <c r="A5699">
        <v>82</v>
      </c>
      <c r="B5699">
        <v>36</v>
      </c>
      <c r="C5699" t="s">
        <v>8448</v>
      </c>
      <c r="D5699" s="7">
        <v>40923</v>
      </c>
      <c r="E5699" t="s">
        <v>4920</v>
      </c>
      <c r="F5699" t="s">
        <v>7174</v>
      </c>
      <c r="G5699" t="s">
        <v>4920</v>
      </c>
      <c r="H5699" t="s">
        <v>17</v>
      </c>
      <c r="I5699" t="s">
        <v>18</v>
      </c>
      <c r="K5699" t="s">
        <v>7230</v>
      </c>
      <c r="L5699" t="s">
        <v>7231</v>
      </c>
    </row>
    <row r="5700" spans="1:12" hidden="1" x14ac:dyDescent="0.25">
      <c r="A5700">
        <v>82</v>
      </c>
      <c r="B5700">
        <v>37</v>
      </c>
      <c r="C5700" t="s">
        <v>8448</v>
      </c>
      <c r="D5700" s="7">
        <v>40923</v>
      </c>
      <c r="E5700" t="s">
        <v>4920</v>
      </c>
      <c r="F5700" t="s">
        <v>7174</v>
      </c>
      <c r="G5700" t="s">
        <v>4920</v>
      </c>
      <c r="H5700" t="s">
        <v>33</v>
      </c>
      <c r="I5700" t="s">
        <v>192</v>
      </c>
      <c r="K5700" t="s">
        <v>7231</v>
      </c>
      <c r="L5700" t="s">
        <v>7232</v>
      </c>
    </row>
    <row r="5701" spans="1:12" hidden="1" x14ac:dyDescent="0.25">
      <c r="A5701">
        <v>82</v>
      </c>
      <c r="B5701">
        <v>38</v>
      </c>
      <c r="C5701" t="s">
        <v>8448</v>
      </c>
      <c r="D5701" s="7">
        <v>40923</v>
      </c>
      <c r="E5701" t="s">
        <v>4920</v>
      </c>
      <c r="F5701" t="s">
        <v>7174</v>
      </c>
      <c r="G5701" t="s">
        <v>4920</v>
      </c>
      <c r="H5701" t="s">
        <v>316</v>
      </c>
      <c r="I5701" s="3" t="s">
        <v>10322</v>
      </c>
      <c r="K5701" t="s">
        <v>7233</v>
      </c>
      <c r="L5701" t="s">
        <v>7234</v>
      </c>
    </row>
    <row r="5702" spans="1:12" hidden="1" x14ac:dyDescent="0.25">
      <c r="A5702">
        <v>83</v>
      </c>
      <c r="B5702">
        <v>1</v>
      </c>
      <c r="C5702" t="s">
        <v>10389</v>
      </c>
      <c r="D5702" s="7">
        <v>40833</v>
      </c>
      <c r="E5702" t="s">
        <v>3398</v>
      </c>
      <c r="F5702" t="s">
        <v>7235</v>
      </c>
      <c r="G5702" t="s">
        <v>3398</v>
      </c>
      <c r="H5702" t="s">
        <v>10</v>
      </c>
      <c r="I5702" t="s">
        <v>11</v>
      </c>
      <c r="K5702" t="s">
        <v>7236</v>
      </c>
      <c r="L5702" t="s">
        <v>7237</v>
      </c>
    </row>
    <row r="5703" spans="1:12" hidden="1" x14ac:dyDescent="0.25">
      <c r="A5703">
        <v>83</v>
      </c>
      <c r="B5703">
        <v>2</v>
      </c>
      <c r="C5703" t="s">
        <v>10389</v>
      </c>
      <c r="D5703" s="7">
        <v>40833</v>
      </c>
      <c r="E5703" t="s">
        <v>3398</v>
      </c>
      <c r="F5703" t="s">
        <v>7235</v>
      </c>
      <c r="G5703" t="s">
        <v>3398</v>
      </c>
      <c r="H5703" t="s">
        <v>10</v>
      </c>
      <c r="I5703" t="s">
        <v>14</v>
      </c>
      <c r="K5703" t="s">
        <v>7238</v>
      </c>
      <c r="L5703" t="s">
        <v>7239</v>
      </c>
    </row>
    <row r="5704" spans="1:12" hidden="1" x14ac:dyDescent="0.25">
      <c r="A5704">
        <v>83</v>
      </c>
      <c r="B5704">
        <v>3</v>
      </c>
      <c r="C5704" t="s">
        <v>10389</v>
      </c>
      <c r="D5704" s="7">
        <v>40833</v>
      </c>
      <c r="E5704" t="s">
        <v>3398</v>
      </c>
      <c r="F5704" t="s">
        <v>7235</v>
      </c>
      <c r="G5704" t="s">
        <v>3398</v>
      </c>
      <c r="H5704" t="s">
        <v>10</v>
      </c>
      <c r="I5704" t="s">
        <v>11</v>
      </c>
      <c r="K5704" t="s">
        <v>7240</v>
      </c>
      <c r="L5704" t="s">
        <v>7241</v>
      </c>
    </row>
    <row r="5705" spans="1:12" hidden="1" x14ac:dyDescent="0.25">
      <c r="A5705">
        <v>83</v>
      </c>
      <c r="B5705">
        <v>4</v>
      </c>
      <c r="C5705" t="s">
        <v>10389</v>
      </c>
      <c r="D5705" s="7">
        <v>40833</v>
      </c>
      <c r="E5705" t="s">
        <v>3398</v>
      </c>
      <c r="F5705" t="s">
        <v>7235</v>
      </c>
      <c r="G5705" t="s">
        <v>3398</v>
      </c>
      <c r="H5705" t="s">
        <v>10</v>
      </c>
      <c r="I5705" t="s">
        <v>14</v>
      </c>
      <c r="K5705" t="s">
        <v>7242</v>
      </c>
      <c r="L5705" t="s">
        <v>7243</v>
      </c>
    </row>
    <row r="5706" spans="1:12" hidden="1" x14ac:dyDescent="0.25">
      <c r="A5706">
        <v>83</v>
      </c>
      <c r="B5706">
        <v>5</v>
      </c>
      <c r="C5706" t="s">
        <v>10389</v>
      </c>
      <c r="D5706" s="7">
        <v>40833</v>
      </c>
      <c r="E5706" t="s">
        <v>3398</v>
      </c>
      <c r="F5706" t="s">
        <v>7235</v>
      </c>
      <c r="G5706" t="s">
        <v>3398</v>
      </c>
      <c r="H5706" t="s">
        <v>17</v>
      </c>
      <c r="I5706" t="s">
        <v>48</v>
      </c>
      <c r="K5706" t="s">
        <v>7243</v>
      </c>
      <c r="L5706" t="s">
        <v>7244</v>
      </c>
    </row>
    <row r="5707" spans="1:12" hidden="1" x14ac:dyDescent="0.25">
      <c r="A5707">
        <v>83</v>
      </c>
      <c r="B5707">
        <v>6</v>
      </c>
      <c r="C5707" t="s">
        <v>10389</v>
      </c>
      <c r="D5707" s="7">
        <v>40833</v>
      </c>
      <c r="E5707" t="s">
        <v>3398</v>
      </c>
      <c r="F5707" t="s">
        <v>7235</v>
      </c>
      <c r="G5707" t="s">
        <v>3398</v>
      </c>
      <c r="H5707" t="s">
        <v>24</v>
      </c>
      <c r="I5707" t="s">
        <v>10323</v>
      </c>
      <c r="K5707" t="s">
        <v>7245</v>
      </c>
      <c r="L5707" t="s">
        <v>7246</v>
      </c>
    </row>
    <row r="5708" spans="1:12" hidden="1" x14ac:dyDescent="0.25">
      <c r="A5708">
        <v>83</v>
      </c>
      <c r="B5708">
        <v>7</v>
      </c>
      <c r="C5708" t="s">
        <v>10389</v>
      </c>
      <c r="D5708" s="7">
        <v>40833</v>
      </c>
      <c r="E5708" t="s">
        <v>3398</v>
      </c>
      <c r="F5708" t="s">
        <v>7235</v>
      </c>
      <c r="G5708" t="s">
        <v>3398</v>
      </c>
      <c r="H5708" t="s">
        <v>10</v>
      </c>
      <c r="I5708" t="s">
        <v>113</v>
      </c>
      <c r="K5708" t="s">
        <v>7246</v>
      </c>
      <c r="L5708" t="s">
        <v>7247</v>
      </c>
    </row>
    <row r="5709" spans="1:12" hidden="1" x14ac:dyDescent="0.25">
      <c r="A5709">
        <v>83</v>
      </c>
      <c r="B5709">
        <v>8</v>
      </c>
      <c r="C5709" t="s">
        <v>10389</v>
      </c>
      <c r="D5709" s="7">
        <v>40833</v>
      </c>
      <c r="E5709" t="s">
        <v>3398</v>
      </c>
      <c r="F5709" t="s">
        <v>7235</v>
      </c>
      <c r="G5709" t="s">
        <v>3398</v>
      </c>
      <c r="H5709" t="s">
        <v>10</v>
      </c>
      <c r="I5709" t="s">
        <v>11</v>
      </c>
      <c r="K5709" t="s">
        <v>7247</v>
      </c>
      <c r="L5709" t="s">
        <v>7248</v>
      </c>
    </row>
    <row r="5710" spans="1:12" hidden="1" x14ac:dyDescent="0.25">
      <c r="A5710">
        <v>83</v>
      </c>
      <c r="B5710">
        <v>9</v>
      </c>
      <c r="C5710" t="s">
        <v>10389</v>
      </c>
      <c r="D5710" s="7">
        <v>40833</v>
      </c>
      <c r="E5710" t="s">
        <v>3398</v>
      </c>
      <c r="F5710" t="s">
        <v>7235</v>
      </c>
      <c r="G5710" t="s">
        <v>3398</v>
      </c>
      <c r="H5710" t="s">
        <v>17</v>
      </c>
      <c r="I5710" t="s">
        <v>120</v>
      </c>
      <c r="K5710" t="s">
        <v>7248</v>
      </c>
      <c r="L5710" t="s">
        <v>7249</v>
      </c>
    </row>
    <row r="5711" spans="1:12" hidden="1" x14ac:dyDescent="0.25">
      <c r="A5711">
        <v>83</v>
      </c>
      <c r="B5711">
        <v>10</v>
      </c>
      <c r="C5711" t="s">
        <v>10389</v>
      </c>
      <c r="D5711" s="7">
        <v>40833</v>
      </c>
      <c r="E5711" t="s">
        <v>3398</v>
      </c>
      <c r="F5711" t="s">
        <v>7235</v>
      </c>
      <c r="G5711" t="s">
        <v>3398</v>
      </c>
      <c r="H5711" t="s">
        <v>33</v>
      </c>
      <c r="I5711" t="s">
        <v>161</v>
      </c>
      <c r="K5711" t="s">
        <v>7249</v>
      </c>
      <c r="L5711" t="s">
        <v>7249</v>
      </c>
    </row>
    <row r="5712" spans="1:12" hidden="1" x14ac:dyDescent="0.25">
      <c r="A5712">
        <v>83</v>
      </c>
      <c r="B5712">
        <v>11</v>
      </c>
      <c r="C5712" t="s">
        <v>10389</v>
      </c>
      <c r="D5712" s="7">
        <v>40833</v>
      </c>
      <c r="E5712" t="s">
        <v>3398</v>
      </c>
      <c r="F5712" t="s">
        <v>7235</v>
      </c>
      <c r="G5712" t="s">
        <v>3398</v>
      </c>
      <c r="H5712" t="s">
        <v>21</v>
      </c>
      <c r="I5712" t="s">
        <v>334</v>
      </c>
      <c r="K5712" t="s">
        <v>7249</v>
      </c>
      <c r="L5712" t="s">
        <v>7250</v>
      </c>
    </row>
    <row r="5713" spans="1:14" hidden="1" x14ac:dyDescent="0.25">
      <c r="A5713">
        <v>83</v>
      </c>
      <c r="B5713">
        <v>12</v>
      </c>
      <c r="C5713" t="s">
        <v>10389</v>
      </c>
      <c r="D5713" s="7">
        <v>40833</v>
      </c>
      <c r="E5713" t="s">
        <v>3398</v>
      </c>
      <c r="F5713" t="s">
        <v>7235</v>
      </c>
      <c r="G5713" t="s">
        <v>3398</v>
      </c>
      <c r="H5713" t="s">
        <v>24</v>
      </c>
      <c r="I5713" t="s">
        <v>39</v>
      </c>
      <c r="K5713" t="s">
        <v>7251</v>
      </c>
      <c r="L5713" t="s">
        <v>7252</v>
      </c>
    </row>
    <row r="5714" spans="1:14" hidden="1" x14ac:dyDescent="0.25">
      <c r="A5714">
        <v>83</v>
      </c>
      <c r="B5714">
        <v>13</v>
      </c>
      <c r="C5714" t="s">
        <v>10389</v>
      </c>
      <c r="D5714" s="7">
        <v>40833</v>
      </c>
      <c r="E5714" t="s">
        <v>3398</v>
      </c>
      <c r="F5714" t="s">
        <v>7235</v>
      </c>
      <c r="G5714" t="s">
        <v>3398</v>
      </c>
      <c r="H5714" t="s">
        <v>10</v>
      </c>
      <c r="I5714" t="s">
        <v>11</v>
      </c>
      <c r="K5714" t="s">
        <v>7253</v>
      </c>
      <c r="L5714" t="s">
        <v>7254</v>
      </c>
    </row>
    <row r="5715" spans="1:14" hidden="1" x14ac:dyDescent="0.25">
      <c r="A5715">
        <v>83</v>
      </c>
      <c r="B5715">
        <v>14</v>
      </c>
      <c r="C5715" t="s">
        <v>10389</v>
      </c>
      <c r="D5715" s="7">
        <v>40833</v>
      </c>
      <c r="E5715" t="s">
        <v>3398</v>
      </c>
      <c r="F5715" t="s">
        <v>7235</v>
      </c>
      <c r="G5715" t="s">
        <v>3398</v>
      </c>
      <c r="H5715" t="s">
        <v>17</v>
      </c>
      <c r="I5715" t="s">
        <v>120</v>
      </c>
      <c r="K5715" t="s">
        <v>7254</v>
      </c>
      <c r="L5715" t="s">
        <v>7255</v>
      </c>
    </row>
    <row r="5716" spans="1:14" hidden="1" x14ac:dyDescent="0.25">
      <c r="A5716">
        <v>83</v>
      </c>
      <c r="B5716">
        <v>15</v>
      </c>
      <c r="C5716" t="s">
        <v>10389</v>
      </c>
      <c r="D5716" s="7">
        <v>40833</v>
      </c>
      <c r="E5716" t="s">
        <v>3398</v>
      </c>
      <c r="F5716" t="s">
        <v>7235</v>
      </c>
      <c r="G5716" t="s">
        <v>3398</v>
      </c>
      <c r="H5716" t="s">
        <v>53</v>
      </c>
      <c r="I5716" t="s">
        <v>202</v>
      </c>
      <c r="J5716" t="s">
        <v>92</v>
      </c>
      <c r="K5716" t="s">
        <v>7255</v>
      </c>
      <c r="L5716" t="s">
        <v>7255</v>
      </c>
      <c r="N5716">
        <v>7</v>
      </c>
    </row>
    <row r="5717" spans="1:14" hidden="1" x14ac:dyDescent="0.25">
      <c r="A5717">
        <v>83</v>
      </c>
      <c r="B5717">
        <v>16</v>
      </c>
      <c r="C5717" t="s">
        <v>10389</v>
      </c>
      <c r="D5717" s="7">
        <v>40833</v>
      </c>
      <c r="E5717" t="s">
        <v>3398</v>
      </c>
      <c r="F5717" t="s">
        <v>7235</v>
      </c>
      <c r="G5717" t="s">
        <v>3398</v>
      </c>
      <c r="H5717" t="s">
        <v>17</v>
      </c>
      <c r="I5717" t="s">
        <v>120</v>
      </c>
      <c r="K5717" t="s">
        <v>7255</v>
      </c>
      <c r="L5717" t="s">
        <v>7256</v>
      </c>
    </row>
    <row r="5718" spans="1:14" hidden="1" x14ac:dyDescent="0.25">
      <c r="A5718">
        <v>83</v>
      </c>
      <c r="B5718">
        <v>17</v>
      </c>
      <c r="C5718" t="s">
        <v>10389</v>
      </c>
      <c r="D5718" s="7">
        <v>40833</v>
      </c>
      <c r="E5718" t="s">
        <v>3398</v>
      </c>
      <c r="F5718" t="s">
        <v>7235</v>
      </c>
      <c r="G5718" t="s">
        <v>3398</v>
      </c>
      <c r="H5718" t="s">
        <v>24</v>
      </c>
      <c r="I5718" t="s">
        <v>10323</v>
      </c>
      <c r="K5718" t="s">
        <v>7257</v>
      </c>
      <c r="L5718" t="s">
        <v>7258</v>
      </c>
    </row>
    <row r="5719" spans="1:14" hidden="1" x14ac:dyDescent="0.25">
      <c r="A5719">
        <v>83</v>
      </c>
      <c r="B5719">
        <v>18</v>
      </c>
      <c r="C5719" t="s">
        <v>10389</v>
      </c>
      <c r="D5719" s="7">
        <v>40833</v>
      </c>
      <c r="E5719" t="s">
        <v>3398</v>
      </c>
      <c r="F5719" t="s">
        <v>7235</v>
      </c>
      <c r="G5719" t="s">
        <v>3398</v>
      </c>
      <c r="H5719" t="s">
        <v>10</v>
      </c>
      <c r="I5719" t="s">
        <v>11</v>
      </c>
      <c r="K5719" t="s">
        <v>7258</v>
      </c>
      <c r="L5719" t="s">
        <v>7259</v>
      </c>
    </row>
    <row r="5720" spans="1:14" hidden="1" x14ac:dyDescent="0.25">
      <c r="A5720">
        <v>83</v>
      </c>
      <c r="B5720">
        <v>19</v>
      </c>
      <c r="C5720" t="s">
        <v>10389</v>
      </c>
      <c r="D5720" s="7">
        <v>40833</v>
      </c>
      <c r="E5720" t="s">
        <v>3398</v>
      </c>
      <c r="F5720" t="s">
        <v>7235</v>
      </c>
      <c r="G5720" t="s">
        <v>3398</v>
      </c>
      <c r="H5720" t="s">
        <v>17</v>
      </c>
      <c r="I5720" t="s">
        <v>51</v>
      </c>
      <c r="K5720" t="s">
        <v>7260</v>
      </c>
      <c r="L5720" t="s">
        <v>7261</v>
      </c>
    </row>
    <row r="5721" spans="1:14" hidden="1" x14ac:dyDescent="0.25">
      <c r="A5721">
        <v>83</v>
      </c>
      <c r="B5721">
        <v>20</v>
      </c>
      <c r="C5721" t="s">
        <v>10389</v>
      </c>
      <c r="D5721" s="7">
        <v>40833</v>
      </c>
      <c r="E5721" t="s">
        <v>3398</v>
      </c>
      <c r="F5721" t="s">
        <v>7235</v>
      </c>
      <c r="G5721" t="s">
        <v>3398</v>
      </c>
      <c r="H5721" t="s">
        <v>53</v>
      </c>
      <c r="I5721" t="s">
        <v>202</v>
      </c>
      <c r="J5721" t="s">
        <v>92</v>
      </c>
      <c r="K5721" t="s">
        <v>7261</v>
      </c>
      <c r="L5721" t="s">
        <v>7261</v>
      </c>
      <c r="N5721">
        <v>4</v>
      </c>
    </row>
    <row r="5722" spans="1:14" hidden="1" x14ac:dyDescent="0.25">
      <c r="A5722">
        <v>83</v>
      </c>
      <c r="B5722">
        <v>21</v>
      </c>
      <c r="C5722" t="s">
        <v>10389</v>
      </c>
      <c r="D5722" s="7">
        <v>40833</v>
      </c>
      <c r="E5722" t="s">
        <v>3398</v>
      </c>
      <c r="F5722" t="s">
        <v>7235</v>
      </c>
      <c r="G5722" t="s">
        <v>3398</v>
      </c>
      <c r="H5722" t="s">
        <v>17</v>
      </c>
      <c r="I5722" t="s">
        <v>51</v>
      </c>
      <c r="K5722" t="s">
        <v>7261</v>
      </c>
      <c r="L5722" t="s">
        <v>7262</v>
      </c>
    </row>
    <row r="5723" spans="1:14" hidden="1" x14ac:dyDescent="0.25">
      <c r="A5723">
        <v>83</v>
      </c>
      <c r="B5723">
        <v>22</v>
      </c>
      <c r="C5723" t="s">
        <v>10389</v>
      </c>
      <c r="D5723" s="7">
        <v>40833</v>
      </c>
      <c r="E5723" t="s">
        <v>3398</v>
      </c>
      <c r="F5723" t="s">
        <v>7235</v>
      </c>
      <c r="G5723" t="s">
        <v>3398</v>
      </c>
      <c r="H5723" t="s">
        <v>33</v>
      </c>
      <c r="I5723" t="s">
        <v>161</v>
      </c>
      <c r="K5723" t="s">
        <v>7262</v>
      </c>
      <c r="L5723" t="s">
        <v>6789</v>
      </c>
    </row>
    <row r="5724" spans="1:14" hidden="1" x14ac:dyDescent="0.25">
      <c r="A5724">
        <v>83</v>
      </c>
      <c r="B5724">
        <v>23</v>
      </c>
      <c r="C5724" t="s">
        <v>10389</v>
      </c>
      <c r="D5724" s="7">
        <v>40833</v>
      </c>
      <c r="E5724" t="s">
        <v>3398</v>
      </c>
      <c r="F5724" t="s">
        <v>7235</v>
      </c>
      <c r="G5724" t="s">
        <v>3398</v>
      </c>
      <c r="H5724" t="s">
        <v>24</v>
      </c>
      <c r="I5724" t="s">
        <v>10323</v>
      </c>
      <c r="K5724" t="s">
        <v>7263</v>
      </c>
      <c r="L5724" t="s">
        <v>7264</v>
      </c>
    </row>
    <row r="5725" spans="1:14" hidden="1" x14ac:dyDescent="0.25">
      <c r="A5725">
        <v>83</v>
      </c>
      <c r="B5725">
        <v>24</v>
      </c>
      <c r="C5725" t="s">
        <v>10389</v>
      </c>
      <c r="D5725" s="7">
        <v>40833</v>
      </c>
      <c r="E5725" t="s">
        <v>3398</v>
      </c>
      <c r="F5725" t="s">
        <v>7235</v>
      </c>
      <c r="G5725" t="s">
        <v>3398</v>
      </c>
      <c r="H5725" t="s">
        <v>10</v>
      </c>
      <c r="I5725" t="s">
        <v>11</v>
      </c>
      <c r="K5725" t="s">
        <v>7264</v>
      </c>
      <c r="L5725" t="s">
        <v>7265</v>
      </c>
    </row>
    <row r="5726" spans="1:14" hidden="1" x14ac:dyDescent="0.25">
      <c r="A5726">
        <v>83</v>
      </c>
      <c r="B5726">
        <v>25</v>
      </c>
      <c r="C5726" t="s">
        <v>10389</v>
      </c>
      <c r="D5726" s="7">
        <v>40833</v>
      </c>
      <c r="E5726" t="s">
        <v>3398</v>
      </c>
      <c r="F5726" t="s">
        <v>7235</v>
      </c>
      <c r="G5726" t="s">
        <v>3398</v>
      </c>
      <c r="H5726" t="s">
        <v>17</v>
      </c>
      <c r="I5726" t="s">
        <v>51</v>
      </c>
      <c r="K5726" t="s">
        <v>7265</v>
      </c>
      <c r="L5726" t="s">
        <v>7266</v>
      </c>
    </row>
    <row r="5727" spans="1:14" hidden="1" x14ac:dyDescent="0.25">
      <c r="A5727">
        <v>83</v>
      </c>
      <c r="B5727">
        <v>26</v>
      </c>
      <c r="C5727" t="s">
        <v>10389</v>
      </c>
      <c r="D5727" s="7">
        <v>40833</v>
      </c>
      <c r="E5727" t="s">
        <v>3398</v>
      </c>
      <c r="F5727" t="s">
        <v>7235</v>
      </c>
      <c r="G5727" t="s">
        <v>3398</v>
      </c>
      <c r="H5727" t="s">
        <v>53</v>
      </c>
      <c r="I5727" t="s">
        <v>332</v>
      </c>
      <c r="J5727" t="s">
        <v>92</v>
      </c>
      <c r="K5727" t="s">
        <v>7266</v>
      </c>
      <c r="L5727" t="s">
        <v>7267</v>
      </c>
      <c r="N5727">
        <v>4</v>
      </c>
    </row>
    <row r="5728" spans="1:14" hidden="1" x14ac:dyDescent="0.25">
      <c r="A5728">
        <v>83</v>
      </c>
      <c r="B5728">
        <v>27</v>
      </c>
      <c r="C5728" t="s">
        <v>10389</v>
      </c>
      <c r="D5728" s="7">
        <v>40833</v>
      </c>
      <c r="E5728" t="s">
        <v>3398</v>
      </c>
      <c r="F5728" t="s">
        <v>7235</v>
      </c>
      <c r="G5728" t="s">
        <v>3398</v>
      </c>
      <c r="H5728" t="s">
        <v>24</v>
      </c>
      <c r="I5728" t="s">
        <v>10323</v>
      </c>
      <c r="K5728" t="s">
        <v>7267</v>
      </c>
      <c r="L5728" t="s">
        <v>7268</v>
      </c>
    </row>
    <row r="5729" spans="1:14" hidden="1" x14ac:dyDescent="0.25">
      <c r="A5729">
        <v>83</v>
      </c>
      <c r="B5729">
        <v>28</v>
      </c>
      <c r="C5729" t="s">
        <v>10389</v>
      </c>
      <c r="D5729" s="7">
        <v>40833</v>
      </c>
      <c r="E5729" t="s">
        <v>3398</v>
      </c>
      <c r="F5729" t="s">
        <v>7235</v>
      </c>
      <c r="G5729" t="s">
        <v>3398</v>
      </c>
      <c r="H5729" t="s">
        <v>17</v>
      </c>
      <c r="I5729" t="s">
        <v>51</v>
      </c>
      <c r="K5729" t="s">
        <v>7268</v>
      </c>
      <c r="L5729" t="s">
        <v>7269</v>
      </c>
    </row>
    <row r="5730" spans="1:14" hidden="1" x14ac:dyDescent="0.25">
      <c r="A5730">
        <v>83</v>
      </c>
      <c r="B5730">
        <v>29</v>
      </c>
      <c r="C5730" t="s">
        <v>10389</v>
      </c>
      <c r="D5730" s="7">
        <v>40833</v>
      </c>
      <c r="E5730" t="s">
        <v>3398</v>
      </c>
      <c r="F5730" t="s">
        <v>7235</v>
      </c>
      <c r="G5730" t="s">
        <v>3398</v>
      </c>
      <c r="H5730" t="s">
        <v>33</v>
      </c>
      <c r="I5730" t="s">
        <v>34</v>
      </c>
      <c r="K5730" t="s">
        <v>7269</v>
      </c>
      <c r="L5730" t="s">
        <v>7270</v>
      </c>
    </row>
    <row r="5731" spans="1:14" hidden="1" x14ac:dyDescent="0.25">
      <c r="A5731">
        <v>83</v>
      </c>
      <c r="B5731">
        <v>30</v>
      </c>
      <c r="C5731" t="s">
        <v>10389</v>
      </c>
      <c r="D5731" s="7">
        <v>40833</v>
      </c>
      <c r="E5731" t="s">
        <v>3398</v>
      </c>
      <c r="F5731" t="s">
        <v>7235</v>
      </c>
      <c r="G5731" t="s">
        <v>3398</v>
      </c>
      <c r="H5731" t="s">
        <v>24</v>
      </c>
      <c r="I5731" t="s">
        <v>10323</v>
      </c>
      <c r="K5731" t="s">
        <v>7271</v>
      </c>
      <c r="L5731" t="s">
        <v>7272</v>
      </c>
    </row>
    <row r="5732" spans="1:14" hidden="1" x14ac:dyDescent="0.25">
      <c r="A5732">
        <v>83</v>
      </c>
      <c r="B5732">
        <v>31</v>
      </c>
      <c r="C5732" t="s">
        <v>10389</v>
      </c>
      <c r="D5732" s="7">
        <v>40833</v>
      </c>
      <c r="E5732" t="s">
        <v>3398</v>
      </c>
      <c r="F5732" t="s">
        <v>7235</v>
      </c>
      <c r="G5732" t="s">
        <v>3398</v>
      </c>
      <c r="H5732" t="s">
        <v>10</v>
      </c>
      <c r="I5732" t="s">
        <v>14</v>
      </c>
      <c r="K5732" t="s">
        <v>7272</v>
      </c>
      <c r="L5732" t="s">
        <v>7272</v>
      </c>
    </row>
    <row r="5733" spans="1:14" hidden="1" x14ac:dyDescent="0.25">
      <c r="A5733">
        <v>83</v>
      </c>
      <c r="B5733">
        <v>32</v>
      </c>
      <c r="C5733" t="s">
        <v>10389</v>
      </c>
      <c r="D5733" s="7">
        <v>40833</v>
      </c>
      <c r="E5733" t="s">
        <v>3398</v>
      </c>
      <c r="F5733" t="s">
        <v>7235</v>
      </c>
      <c r="G5733" t="s">
        <v>3398</v>
      </c>
      <c r="H5733" t="s">
        <v>17</v>
      </c>
      <c r="I5733" t="s">
        <v>120</v>
      </c>
      <c r="K5733" t="s">
        <v>7272</v>
      </c>
      <c r="L5733" t="s">
        <v>7273</v>
      </c>
    </row>
    <row r="5734" spans="1:14" hidden="1" x14ac:dyDescent="0.25">
      <c r="A5734">
        <v>83</v>
      </c>
      <c r="B5734">
        <v>33</v>
      </c>
      <c r="C5734" t="s">
        <v>10389</v>
      </c>
      <c r="D5734" s="7">
        <v>40833</v>
      </c>
      <c r="E5734" t="s">
        <v>3398</v>
      </c>
      <c r="F5734" t="s">
        <v>7235</v>
      </c>
      <c r="G5734" t="s">
        <v>3398</v>
      </c>
      <c r="H5734" t="s">
        <v>53</v>
      </c>
      <c r="I5734" t="s">
        <v>270</v>
      </c>
      <c r="J5734" t="s">
        <v>80</v>
      </c>
      <c r="K5734" t="s">
        <v>7273</v>
      </c>
      <c r="L5734" t="s">
        <v>7274</v>
      </c>
      <c r="N5734">
        <v>8</v>
      </c>
    </row>
    <row r="5735" spans="1:14" hidden="1" x14ac:dyDescent="0.25">
      <c r="A5735">
        <v>83</v>
      </c>
      <c r="B5735">
        <v>34</v>
      </c>
      <c r="C5735" t="s">
        <v>10389</v>
      </c>
      <c r="D5735" s="7">
        <v>40833</v>
      </c>
      <c r="E5735" t="s">
        <v>3398</v>
      </c>
      <c r="F5735" t="s">
        <v>7235</v>
      </c>
      <c r="G5735" t="s">
        <v>3398</v>
      </c>
      <c r="H5735" t="s">
        <v>162</v>
      </c>
      <c r="I5735" t="s">
        <v>163</v>
      </c>
      <c r="K5735" t="s">
        <v>7274</v>
      </c>
      <c r="L5735" t="s">
        <v>7275</v>
      </c>
    </row>
    <row r="5736" spans="1:14" hidden="1" x14ac:dyDescent="0.25">
      <c r="A5736">
        <v>83</v>
      </c>
      <c r="B5736">
        <v>35</v>
      </c>
      <c r="C5736" t="s">
        <v>10389</v>
      </c>
      <c r="D5736" s="7">
        <v>40833</v>
      </c>
      <c r="E5736" t="s">
        <v>3398</v>
      </c>
      <c r="F5736" t="s">
        <v>7235</v>
      </c>
      <c r="G5736" t="s">
        <v>3398</v>
      </c>
      <c r="H5736" t="s">
        <v>24</v>
      </c>
      <c r="I5736" t="s">
        <v>10323</v>
      </c>
      <c r="K5736" t="s">
        <v>7275</v>
      </c>
      <c r="L5736" t="s">
        <v>7275</v>
      </c>
    </row>
    <row r="5737" spans="1:14" hidden="1" x14ac:dyDescent="0.25">
      <c r="A5737">
        <v>83</v>
      </c>
      <c r="B5737">
        <v>36</v>
      </c>
      <c r="C5737" t="s">
        <v>10389</v>
      </c>
      <c r="D5737" s="7">
        <v>40833</v>
      </c>
      <c r="E5737" t="s">
        <v>3398</v>
      </c>
      <c r="F5737" t="s">
        <v>7235</v>
      </c>
      <c r="G5737" t="s">
        <v>3398</v>
      </c>
      <c r="H5737" t="s">
        <v>10</v>
      </c>
      <c r="I5737" t="s">
        <v>14</v>
      </c>
      <c r="K5737" t="s">
        <v>7275</v>
      </c>
      <c r="L5737" t="s">
        <v>7276</v>
      </c>
    </row>
    <row r="5738" spans="1:14" hidden="1" x14ac:dyDescent="0.25">
      <c r="A5738">
        <v>83</v>
      </c>
      <c r="B5738">
        <v>37</v>
      </c>
      <c r="C5738" t="s">
        <v>10389</v>
      </c>
      <c r="D5738" s="7">
        <v>40833</v>
      </c>
      <c r="E5738" t="s">
        <v>3398</v>
      </c>
      <c r="F5738" t="s">
        <v>7235</v>
      </c>
      <c r="G5738" t="s">
        <v>3398</v>
      </c>
      <c r="H5738" t="s">
        <v>17</v>
      </c>
      <c r="I5738" t="s">
        <v>73</v>
      </c>
      <c r="K5738" t="s">
        <v>7276</v>
      </c>
      <c r="L5738" t="s">
        <v>7277</v>
      </c>
    </row>
    <row r="5739" spans="1:14" hidden="1" x14ac:dyDescent="0.25">
      <c r="A5739">
        <v>83</v>
      </c>
      <c r="B5739">
        <v>38</v>
      </c>
      <c r="C5739" t="s">
        <v>10389</v>
      </c>
      <c r="D5739" s="7">
        <v>40833</v>
      </c>
      <c r="E5739" t="s">
        <v>3398</v>
      </c>
      <c r="F5739" t="s">
        <v>7235</v>
      </c>
      <c r="G5739" t="s">
        <v>3398</v>
      </c>
      <c r="H5739" t="s">
        <v>53</v>
      </c>
      <c r="I5739" t="s">
        <v>270</v>
      </c>
      <c r="J5739" t="s">
        <v>80</v>
      </c>
      <c r="K5739" t="s">
        <v>7277</v>
      </c>
      <c r="L5739" t="s">
        <v>7278</v>
      </c>
      <c r="N5739">
        <v>8</v>
      </c>
    </row>
    <row r="5740" spans="1:14" hidden="1" x14ac:dyDescent="0.25">
      <c r="A5740">
        <v>83</v>
      </c>
      <c r="B5740">
        <v>39</v>
      </c>
      <c r="C5740" t="s">
        <v>10389</v>
      </c>
      <c r="D5740" s="7">
        <v>40833</v>
      </c>
      <c r="E5740" t="s">
        <v>3398</v>
      </c>
      <c r="F5740" t="s">
        <v>7235</v>
      </c>
      <c r="G5740" t="s">
        <v>3398</v>
      </c>
      <c r="H5740" t="s">
        <v>17</v>
      </c>
      <c r="I5740" t="s">
        <v>51</v>
      </c>
      <c r="K5740" t="s">
        <v>7278</v>
      </c>
      <c r="L5740" t="s">
        <v>7279</v>
      </c>
    </row>
    <row r="5741" spans="1:14" hidden="1" x14ac:dyDescent="0.25">
      <c r="A5741">
        <v>83</v>
      </c>
      <c r="B5741">
        <v>40</v>
      </c>
      <c r="C5741" t="s">
        <v>10389</v>
      </c>
      <c r="D5741" s="7">
        <v>40833</v>
      </c>
      <c r="E5741" t="s">
        <v>3398</v>
      </c>
      <c r="F5741" t="s">
        <v>7235</v>
      </c>
      <c r="G5741" t="s">
        <v>3398</v>
      </c>
      <c r="H5741" t="s">
        <v>17</v>
      </c>
      <c r="I5741" t="s">
        <v>3649</v>
      </c>
      <c r="K5741" t="s">
        <v>7279</v>
      </c>
      <c r="L5741" t="s">
        <v>7280</v>
      </c>
    </row>
    <row r="5742" spans="1:14" hidden="1" x14ac:dyDescent="0.25">
      <c r="A5742">
        <v>83</v>
      </c>
      <c r="B5742">
        <v>41</v>
      </c>
      <c r="C5742" t="s">
        <v>10389</v>
      </c>
      <c r="D5742" s="7">
        <v>40833</v>
      </c>
      <c r="E5742" t="s">
        <v>3398</v>
      </c>
      <c r="F5742" t="s">
        <v>7235</v>
      </c>
      <c r="G5742" t="s">
        <v>3398</v>
      </c>
      <c r="H5742" t="s">
        <v>24</v>
      </c>
      <c r="I5742" t="s">
        <v>10323</v>
      </c>
      <c r="K5742" t="s">
        <v>7281</v>
      </c>
      <c r="L5742" t="s">
        <v>7282</v>
      </c>
    </row>
    <row r="5743" spans="1:14" hidden="1" x14ac:dyDescent="0.25">
      <c r="A5743">
        <v>83</v>
      </c>
      <c r="B5743">
        <v>42</v>
      </c>
      <c r="C5743" t="s">
        <v>10389</v>
      </c>
      <c r="D5743" s="7">
        <v>40833</v>
      </c>
      <c r="E5743" t="s">
        <v>3398</v>
      </c>
      <c r="F5743" t="s">
        <v>7235</v>
      </c>
      <c r="G5743" t="s">
        <v>3398</v>
      </c>
      <c r="H5743" t="s">
        <v>10</v>
      </c>
      <c r="I5743" t="s">
        <v>14</v>
      </c>
      <c r="K5743" t="s">
        <v>7282</v>
      </c>
      <c r="L5743" t="s">
        <v>7283</v>
      </c>
    </row>
    <row r="5744" spans="1:14" hidden="1" x14ac:dyDescent="0.25">
      <c r="A5744">
        <v>83</v>
      </c>
      <c r="B5744">
        <v>43</v>
      </c>
      <c r="C5744" t="s">
        <v>10389</v>
      </c>
      <c r="D5744" s="7">
        <v>40833</v>
      </c>
      <c r="E5744" t="s">
        <v>3398</v>
      </c>
      <c r="F5744" t="s">
        <v>7235</v>
      </c>
      <c r="G5744" t="s">
        <v>3398</v>
      </c>
      <c r="H5744" t="s">
        <v>17</v>
      </c>
      <c r="I5744" t="s">
        <v>3649</v>
      </c>
      <c r="K5744" t="s">
        <v>7283</v>
      </c>
      <c r="L5744" t="s">
        <v>7284</v>
      </c>
    </row>
    <row r="5745" spans="1:14" hidden="1" x14ac:dyDescent="0.25">
      <c r="A5745">
        <v>83</v>
      </c>
      <c r="B5745">
        <v>44</v>
      </c>
      <c r="C5745" t="s">
        <v>10389</v>
      </c>
      <c r="D5745" s="7">
        <v>40833</v>
      </c>
      <c r="E5745" t="s">
        <v>3398</v>
      </c>
      <c r="F5745" t="s">
        <v>7235</v>
      </c>
      <c r="G5745" t="s">
        <v>3398</v>
      </c>
      <c r="H5745" t="s">
        <v>33</v>
      </c>
      <c r="I5745" t="s">
        <v>161</v>
      </c>
      <c r="K5745" t="s">
        <v>7284</v>
      </c>
      <c r="L5745" t="s">
        <v>7284</v>
      </c>
    </row>
    <row r="5746" spans="1:14" hidden="1" x14ac:dyDescent="0.25">
      <c r="A5746">
        <v>83</v>
      </c>
      <c r="B5746">
        <v>45</v>
      </c>
      <c r="C5746" t="s">
        <v>10389</v>
      </c>
      <c r="D5746" s="7">
        <v>40833</v>
      </c>
      <c r="E5746" t="s">
        <v>3398</v>
      </c>
      <c r="F5746" t="s">
        <v>7235</v>
      </c>
      <c r="G5746" t="s">
        <v>3398</v>
      </c>
      <c r="H5746" t="s">
        <v>21</v>
      </c>
      <c r="I5746" t="s">
        <v>22</v>
      </c>
      <c r="K5746" t="s">
        <v>7284</v>
      </c>
      <c r="L5746" t="s">
        <v>7285</v>
      </c>
    </row>
    <row r="5747" spans="1:14" hidden="1" x14ac:dyDescent="0.25">
      <c r="A5747">
        <v>83</v>
      </c>
      <c r="B5747">
        <v>46</v>
      </c>
      <c r="C5747" t="s">
        <v>10389</v>
      </c>
      <c r="D5747" s="7">
        <v>40833</v>
      </c>
      <c r="E5747" t="s">
        <v>3398</v>
      </c>
      <c r="F5747" t="s">
        <v>7235</v>
      </c>
      <c r="G5747" t="s">
        <v>3398</v>
      </c>
      <c r="H5747" t="s">
        <v>10</v>
      </c>
      <c r="I5747" t="s">
        <v>14</v>
      </c>
      <c r="K5747" t="s">
        <v>7285</v>
      </c>
      <c r="L5747" t="s">
        <v>7286</v>
      </c>
    </row>
    <row r="5748" spans="1:14" hidden="1" x14ac:dyDescent="0.25">
      <c r="A5748">
        <v>83</v>
      </c>
      <c r="B5748">
        <v>47</v>
      </c>
      <c r="C5748" t="s">
        <v>10389</v>
      </c>
      <c r="D5748" s="7">
        <v>40833</v>
      </c>
      <c r="E5748" t="s">
        <v>3398</v>
      </c>
      <c r="F5748" t="s">
        <v>7235</v>
      </c>
      <c r="G5748" t="s">
        <v>3398</v>
      </c>
      <c r="H5748" t="s">
        <v>17</v>
      </c>
      <c r="I5748" t="s">
        <v>77</v>
      </c>
      <c r="K5748" t="s">
        <v>7286</v>
      </c>
      <c r="L5748" t="s">
        <v>7287</v>
      </c>
    </row>
    <row r="5749" spans="1:14" hidden="1" x14ac:dyDescent="0.25">
      <c r="A5749">
        <v>83</v>
      </c>
      <c r="B5749">
        <v>48</v>
      </c>
      <c r="C5749" t="s">
        <v>10389</v>
      </c>
      <c r="D5749" s="7">
        <v>40833</v>
      </c>
      <c r="E5749" t="s">
        <v>3398</v>
      </c>
      <c r="F5749" t="s">
        <v>7235</v>
      </c>
      <c r="G5749" t="s">
        <v>3398</v>
      </c>
      <c r="H5749" t="s">
        <v>17</v>
      </c>
      <c r="I5749" t="s">
        <v>51</v>
      </c>
      <c r="K5749" t="s">
        <v>7287</v>
      </c>
      <c r="L5749" t="s">
        <v>7288</v>
      </c>
    </row>
    <row r="5750" spans="1:14" hidden="1" x14ac:dyDescent="0.25">
      <c r="A5750">
        <v>83</v>
      </c>
      <c r="B5750">
        <v>49</v>
      </c>
      <c r="C5750" t="s">
        <v>10389</v>
      </c>
      <c r="D5750" s="7">
        <v>40833</v>
      </c>
      <c r="E5750" t="s">
        <v>3398</v>
      </c>
      <c r="F5750" t="s">
        <v>7235</v>
      </c>
      <c r="G5750" t="s">
        <v>3398</v>
      </c>
      <c r="H5750" t="s">
        <v>24</v>
      </c>
      <c r="I5750" t="s">
        <v>10323</v>
      </c>
      <c r="K5750" t="s">
        <v>7288</v>
      </c>
      <c r="L5750" t="s">
        <v>7289</v>
      </c>
    </row>
    <row r="5751" spans="1:14" hidden="1" x14ac:dyDescent="0.25">
      <c r="A5751">
        <v>83</v>
      </c>
      <c r="B5751">
        <v>50</v>
      </c>
      <c r="C5751" t="s">
        <v>10389</v>
      </c>
      <c r="D5751" s="7">
        <v>40833</v>
      </c>
      <c r="E5751" t="s">
        <v>3398</v>
      </c>
      <c r="F5751" t="s">
        <v>7235</v>
      </c>
      <c r="G5751" t="s">
        <v>3398</v>
      </c>
      <c r="H5751" t="s">
        <v>10</v>
      </c>
      <c r="I5751" t="s">
        <v>14</v>
      </c>
      <c r="K5751" t="s">
        <v>7289</v>
      </c>
      <c r="L5751" t="s">
        <v>7290</v>
      </c>
    </row>
    <row r="5752" spans="1:14" hidden="1" x14ac:dyDescent="0.25">
      <c r="A5752">
        <v>83</v>
      </c>
      <c r="B5752">
        <v>51</v>
      </c>
      <c r="C5752" t="s">
        <v>10389</v>
      </c>
      <c r="D5752" s="7">
        <v>40833</v>
      </c>
      <c r="E5752" t="s">
        <v>3398</v>
      </c>
      <c r="F5752" t="s">
        <v>7235</v>
      </c>
      <c r="G5752" t="s">
        <v>3398</v>
      </c>
      <c r="H5752" t="s">
        <v>17</v>
      </c>
      <c r="I5752" t="s">
        <v>51</v>
      </c>
      <c r="K5752" t="s">
        <v>7290</v>
      </c>
      <c r="L5752" t="s">
        <v>7291</v>
      </c>
    </row>
    <row r="5753" spans="1:14" hidden="1" x14ac:dyDescent="0.25">
      <c r="A5753">
        <v>83</v>
      </c>
      <c r="B5753">
        <v>52</v>
      </c>
      <c r="C5753" t="s">
        <v>10389</v>
      </c>
      <c r="D5753" s="7">
        <v>40833</v>
      </c>
      <c r="E5753" t="s">
        <v>3398</v>
      </c>
      <c r="F5753" t="s">
        <v>7235</v>
      </c>
      <c r="G5753" t="s">
        <v>3398</v>
      </c>
      <c r="H5753" t="s">
        <v>21</v>
      </c>
      <c r="I5753" t="s">
        <v>286</v>
      </c>
      <c r="K5753" t="s">
        <v>7291</v>
      </c>
      <c r="L5753" t="s">
        <v>7292</v>
      </c>
    </row>
    <row r="5754" spans="1:14" hidden="1" x14ac:dyDescent="0.25">
      <c r="A5754">
        <v>83</v>
      </c>
      <c r="B5754">
        <v>53</v>
      </c>
      <c r="C5754" t="s">
        <v>10389</v>
      </c>
      <c r="D5754" s="7">
        <v>40833</v>
      </c>
      <c r="E5754" t="s">
        <v>3398</v>
      </c>
      <c r="F5754" t="s">
        <v>7235</v>
      </c>
      <c r="G5754" t="s">
        <v>3398</v>
      </c>
      <c r="H5754" t="s">
        <v>10</v>
      </c>
      <c r="I5754" t="s">
        <v>14</v>
      </c>
      <c r="K5754" t="s">
        <v>7292</v>
      </c>
      <c r="L5754" t="s">
        <v>7293</v>
      </c>
    </row>
    <row r="5755" spans="1:14" hidden="1" x14ac:dyDescent="0.25">
      <c r="A5755">
        <v>83</v>
      </c>
      <c r="B5755">
        <v>54</v>
      </c>
      <c r="C5755" t="s">
        <v>10389</v>
      </c>
      <c r="D5755" s="7">
        <v>40833</v>
      </c>
      <c r="E5755" t="s">
        <v>3398</v>
      </c>
      <c r="F5755" t="s">
        <v>7235</v>
      </c>
      <c r="G5755" t="s">
        <v>3398</v>
      </c>
      <c r="H5755" t="s">
        <v>17</v>
      </c>
      <c r="I5755" t="s">
        <v>51</v>
      </c>
      <c r="K5755" t="s">
        <v>7293</v>
      </c>
      <c r="L5755" t="s">
        <v>7294</v>
      </c>
    </row>
    <row r="5756" spans="1:14" hidden="1" x14ac:dyDescent="0.25">
      <c r="A5756">
        <v>83</v>
      </c>
      <c r="B5756">
        <v>55</v>
      </c>
      <c r="C5756" t="s">
        <v>10389</v>
      </c>
      <c r="D5756" s="7">
        <v>40833</v>
      </c>
      <c r="E5756" t="s">
        <v>3398</v>
      </c>
      <c r="F5756" t="s">
        <v>7235</v>
      </c>
      <c r="G5756" t="s">
        <v>3398</v>
      </c>
      <c r="H5756" t="s">
        <v>24</v>
      </c>
      <c r="I5756" t="s">
        <v>10323</v>
      </c>
      <c r="K5756" t="s">
        <v>7294</v>
      </c>
      <c r="L5756" t="s">
        <v>7294</v>
      </c>
    </row>
    <row r="5757" spans="1:14" hidden="1" x14ac:dyDescent="0.25">
      <c r="A5757">
        <v>83</v>
      </c>
      <c r="B5757">
        <v>56</v>
      </c>
      <c r="C5757" t="s">
        <v>10389</v>
      </c>
      <c r="D5757" s="7">
        <v>40833</v>
      </c>
      <c r="E5757" t="s">
        <v>3398</v>
      </c>
      <c r="F5757" t="s">
        <v>7235</v>
      </c>
      <c r="G5757" t="s">
        <v>3398</v>
      </c>
      <c r="H5757" t="s">
        <v>17</v>
      </c>
      <c r="I5757" t="s">
        <v>77</v>
      </c>
      <c r="K5757" t="s">
        <v>7294</v>
      </c>
      <c r="L5757" t="s">
        <v>7295</v>
      </c>
    </row>
    <row r="5758" spans="1:14" hidden="1" x14ac:dyDescent="0.25">
      <c r="A5758">
        <v>83</v>
      </c>
      <c r="B5758">
        <v>57</v>
      </c>
      <c r="C5758" t="s">
        <v>10389</v>
      </c>
      <c r="D5758" s="7">
        <v>40833</v>
      </c>
      <c r="E5758" t="s">
        <v>3398</v>
      </c>
      <c r="F5758" t="s">
        <v>7235</v>
      </c>
      <c r="G5758" t="s">
        <v>3398</v>
      </c>
      <c r="H5758" t="s">
        <v>53</v>
      </c>
      <c r="I5758" t="s">
        <v>2296</v>
      </c>
      <c r="J5758" t="s">
        <v>92</v>
      </c>
      <c r="K5758" t="s">
        <v>7295</v>
      </c>
      <c r="L5758" t="s">
        <v>7296</v>
      </c>
      <c r="M5758" t="s">
        <v>1264</v>
      </c>
      <c r="N5758">
        <v>4</v>
      </c>
    </row>
    <row r="5759" spans="1:14" hidden="1" x14ac:dyDescent="0.25">
      <c r="A5759">
        <v>83</v>
      </c>
      <c r="B5759">
        <v>58</v>
      </c>
      <c r="C5759" t="s">
        <v>10389</v>
      </c>
      <c r="D5759" s="7">
        <v>40833</v>
      </c>
      <c r="E5759" t="s">
        <v>3398</v>
      </c>
      <c r="F5759" t="s">
        <v>7235</v>
      </c>
      <c r="G5759" t="s">
        <v>3398</v>
      </c>
      <c r="H5759" t="s">
        <v>21</v>
      </c>
      <c r="I5759" t="s">
        <v>22</v>
      </c>
      <c r="K5759" t="s">
        <v>7296</v>
      </c>
      <c r="L5759" t="s">
        <v>7297</v>
      </c>
    </row>
    <row r="5760" spans="1:14" hidden="1" x14ac:dyDescent="0.25">
      <c r="A5760">
        <v>83</v>
      </c>
      <c r="B5760">
        <v>59</v>
      </c>
      <c r="C5760" t="s">
        <v>10389</v>
      </c>
      <c r="D5760" s="7">
        <v>40833</v>
      </c>
      <c r="E5760" t="s">
        <v>3398</v>
      </c>
      <c r="F5760" t="s">
        <v>7235</v>
      </c>
      <c r="G5760" t="s">
        <v>3398</v>
      </c>
      <c r="H5760" t="s">
        <v>24</v>
      </c>
      <c r="I5760" t="s">
        <v>10323</v>
      </c>
      <c r="K5760" t="s">
        <v>7298</v>
      </c>
      <c r="L5760" t="s">
        <v>7299</v>
      </c>
    </row>
    <row r="5761" spans="1:14" hidden="1" x14ac:dyDescent="0.25">
      <c r="A5761">
        <v>83</v>
      </c>
      <c r="B5761">
        <v>60</v>
      </c>
      <c r="C5761" t="s">
        <v>10389</v>
      </c>
      <c r="D5761" s="7">
        <v>40833</v>
      </c>
      <c r="E5761" t="s">
        <v>3398</v>
      </c>
      <c r="F5761" t="s">
        <v>7235</v>
      </c>
      <c r="G5761" t="s">
        <v>3398</v>
      </c>
      <c r="H5761" t="s">
        <v>10</v>
      </c>
      <c r="I5761" t="s">
        <v>11</v>
      </c>
      <c r="K5761" t="s">
        <v>7299</v>
      </c>
      <c r="L5761" t="s">
        <v>7300</v>
      </c>
    </row>
    <row r="5762" spans="1:14" hidden="1" x14ac:dyDescent="0.25">
      <c r="A5762">
        <v>83</v>
      </c>
      <c r="B5762">
        <v>61</v>
      </c>
      <c r="C5762" t="s">
        <v>10389</v>
      </c>
      <c r="D5762" s="7">
        <v>40833</v>
      </c>
      <c r="E5762" t="s">
        <v>3398</v>
      </c>
      <c r="F5762" t="s">
        <v>7235</v>
      </c>
      <c r="G5762" t="s">
        <v>3398</v>
      </c>
      <c r="H5762" t="s">
        <v>17</v>
      </c>
      <c r="I5762" t="s">
        <v>120</v>
      </c>
      <c r="K5762" t="s">
        <v>7300</v>
      </c>
      <c r="L5762" t="s">
        <v>7300</v>
      </c>
    </row>
    <row r="5763" spans="1:14" hidden="1" x14ac:dyDescent="0.25">
      <c r="A5763">
        <v>83</v>
      </c>
      <c r="B5763">
        <v>62</v>
      </c>
      <c r="C5763" t="s">
        <v>10389</v>
      </c>
      <c r="D5763" s="7">
        <v>40833</v>
      </c>
      <c r="E5763" t="s">
        <v>3398</v>
      </c>
      <c r="F5763" t="s">
        <v>7235</v>
      </c>
      <c r="G5763" t="s">
        <v>3398</v>
      </c>
      <c r="H5763" t="s">
        <v>53</v>
      </c>
      <c r="I5763" t="s">
        <v>270</v>
      </c>
      <c r="J5763" t="s">
        <v>80</v>
      </c>
      <c r="K5763" t="s">
        <v>7300</v>
      </c>
      <c r="L5763" t="s">
        <v>7300</v>
      </c>
      <c r="N5763">
        <v>8</v>
      </c>
    </row>
    <row r="5764" spans="1:14" hidden="1" x14ac:dyDescent="0.25">
      <c r="A5764">
        <v>83</v>
      </c>
      <c r="B5764">
        <v>63</v>
      </c>
      <c r="C5764" t="s">
        <v>10389</v>
      </c>
      <c r="D5764" s="7">
        <v>40833</v>
      </c>
      <c r="E5764" t="s">
        <v>3398</v>
      </c>
      <c r="F5764" t="s">
        <v>7235</v>
      </c>
      <c r="G5764" t="s">
        <v>3398</v>
      </c>
      <c r="H5764" t="s">
        <v>17</v>
      </c>
      <c r="I5764" t="s">
        <v>3649</v>
      </c>
      <c r="K5764" t="s">
        <v>7300</v>
      </c>
      <c r="L5764" t="s">
        <v>7301</v>
      </c>
    </row>
    <row r="5765" spans="1:14" hidden="1" x14ac:dyDescent="0.25">
      <c r="A5765">
        <v>83</v>
      </c>
      <c r="B5765">
        <v>64</v>
      </c>
      <c r="C5765" t="s">
        <v>10389</v>
      </c>
      <c r="D5765" s="7">
        <v>40833</v>
      </c>
      <c r="E5765" t="s">
        <v>3398</v>
      </c>
      <c r="F5765" t="s">
        <v>7235</v>
      </c>
      <c r="G5765" t="s">
        <v>3398</v>
      </c>
      <c r="H5765" t="s">
        <v>17</v>
      </c>
      <c r="I5765" t="s">
        <v>51</v>
      </c>
      <c r="K5765" t="s">
        <v>7301</v>
      </c>
      <c r="L5765" t="s">
        <v>7302</v>
      </c>
    </row>
    <row r="5766" spans="1:14" hidden="1" x14ac:dyDescent="0.25">
      <c r="A5766">
        <v>83</v>
      </c>
      <c r="B5766">
        <v>65</v>
      </c>
      <c r="C5766" t="s">
        <v>10389</v>
      </c>
      <c r="D5766" s="7">
        <v>40833</v>
      </c>
      <c r="E5766" t="s">
        <v>3398</v>
      </c>
      <c r="F5766" t="s">
        <v>7235</v>
      </c>
      <c r="G5766" t="s">
        <v>3398</v>
      </c>
      <c r="H5766" t="s">
        <v>24</v>
      </c>
      <c r="I5766" t="s">
        <v>10323</v>
      </c>
      <c r="K5766" t="s">
        <v>7302</v>
      </c>
      <c r="L5766" t="s">
        <v>7303</v>
      </c>
    </row>
    <row r="5767" spans="1:14" hidden="1" x14ac:dyDescent="0.25">
      <c r="A5767">
        <v>83</v>
      </c>
      <c r="B5767">
        <v>66</v>
      </c>
      <c r="C5767" t="s">
        <v>10389</v>
      </c>
      <c r="D5767" s="7">
        <v>40833</v>
      </c>
      <c r="E5767" t="s">
        <v>3398</v>
      </c>
      <c r="F5767" t="s">
        <v>7235</v>
      </c>
      <c r="G5767" t="s">
        <v>3398</v>
      </c>
      <c r="H5767" t="s">
        <v>10</v>
      </c>
      <c r="I5767" t="s">
        <v>14</v>
      </c>
      <c r="K5767" t="s">
        <v>7303</v>
      </c>
      <c r="L5767" t="s">
        <v>7304</v>
      </c>
    </row>
    <row r="5768" spans="1:14" hidden="1" x14ac:dyDescent="0.25">
      <c r="A5768">
        <v>83</v>
      </c>
      <c r="B5768">
        <v>67</v>
      </c>
      <c r="C5768" t="s">
        <v>10389</v>
      </c>
      <c r="D5768" s="7">
        <v>40833</v>
      </c>
      <c r="E5768" t="s">
        <v>3398</v>
      </c>
      <c r="F5768" t="s">
        <v>7235</v>
      </c>
      <c r="G5768" t="s">
        <v>3398</v>
      </c>
      <c r="H5768" t="s">
        <v>17</v>
      </c>
      <c r="I5768" t="s">
        <v>154</v>
      </c>
      <c r="K5768" t="s">
        <v>7304</v>
      </c>
      <c r="L5768" t="s">
        <v>7305</v>
      </c>
    </row>
    <row r="5769" spans="1:14" hidden="1" x14ac:dyDescent="0.25">
      <c r="A5769">
        <v>83</v>
      </c>
      <c r="B5769">
        <v>68</v>
      </c>
      <c r="C5769" t="s">
        <v>10389</v>
      </c>
      <c r="D5769" s="7">
        <v>40833</v>
      </c>
      <c r="E5769" t="s">
        <v>3398</v>
      </c>
      <c r="F5769" t="s">
        <v>7235</v>
      </c>
      <c r="G5769" t="s">
        <v>3398</v>
      </c>
      <c r="H5769" t="s">
        <v>53</v>
      </c>
      <c r="I5769" t="s">
        <v>2240</v>
      </c>
      <c r="J5769" t="s">
        <v>80</v>
      </c>
      <c r="K5769" t="s">
        <v>7305</v>
      </c>
      <c r="L5769" t="s">
        <v>7306</v>
      </c>
      <c r="N5769">
        <v>8</v>
      </c>
    </row>
    <row r="5770" spans="1:14" hidden="1" x14ac:dyDescent="0.25">
      <c r="A5770">
        <v>83</v>
      </c>
      <c r="B5770">
        <v>69</v>
      </c>
      <c r="C5770" t="s">
        <v>10389</v>
      </c>
      <c r="D5770" s="7">
        <v>40833</v>
      </c>
      <c r="E5770" t="s">
        <v>3398</v>
      </c>
      <c r="F5770" t="s">
        <v>7235</v>
      </c>
      <c r="G5770" t="s">
        <v>3398</v>
      </c>
      <c r="H5770" t="s">
        <v>33</v>
      </c>
      <c r="I5770" t="s">
        <v>192</v>
      </c>
      <c r="K5770" t="s">
        <v>7306</v>
      </c>
      <c r="L5770" t="s">
        <v>7307</v>
      </c>
    </row>
    <row r="5771" spans="1:14" hidden="1" x14ac:dyDescent="0.25">
      <c r="A5771">
        <v>83</v>
      </c>
      <c r="B5771">
        <v>70</v>
      </c>
      <c r="C5771" t="s">
        <v>10389</v>
      </c>
      <c r="D5771" s="7">
        <v>40833</v>
      </c>
      <c r="E5771" t="s">
        <v>3398</v>
      </c>
      <c r="F5771" t="s">
        <v>7235</v>
      </c>
      <c r="G5771" t="s">
        <v>3398</v>
      </c>
      <c r="H5771" t="s">
        <v>24</v>
      </c>
      <c r="I5771" t="s">
        <v>10323</v>
      </c>
      <c r="K5771" t="s">
        <v>7307</v>
      </c>
      <c r="L5771" t="s">
        <v>7308</v>
      </c>
    </row>
    <row r="5772" spans="1:14" hidden="1" x14ac:dyDescent="0.25">
      <c r="A5772">
        <v>83</v>
      </c>
      <c r="B5772">
        <v>71</v>
      </c>
      <c r="C5772" t="s">
        <v>10389</v>
      </c>
      <c r="D5772" s="7">
        <v>40833</v>
      </c>
      <c r="E5772" t="s">
        <v>3398</v>
      </c>
      <c r="F5772" t="s">
        <v>7235</v>
      </c>
      <c r="G5772" t="s">
        <v>3398</v>
      </c>
      <c r="H5772" t="s">
        <v>10</v>
      </c>
      <c r="I5772" t="s">
        <v>14</v>
      </c>
      <c r="K5772" t="s">
        <v>7308</v>
      </c>
      <c r="L5772" t="s">
        <v>7308</v>
      </c>
    </row>
    <row r="5773" spans="1:14" hidden="1" x14ac:dyDescent="0.25">
      <c r="A5773">
        <v>83</v>
      </c>
      <c r="B5773">
        <v>72</v>
      </c>
      <c r="C5773" t="s">
        <v>10389</v>
      </c>
      <c r="D5773" s="7">
        <v>40833</v>
      </c>
      <c r="E5773" t="s">
        <v>3398</v>
      </c>
      <c r="F5773" t="s">
        <v>7235</v>
      </c>
      <c r="G5773" t="s">
        <v>3398</v>
      </c>
      <c r="H5773" t="s">
        <v>17</v>
      </c>
      <c r="I5773" t="s">
        <v>51</v>
      </c>
      <c r="K5773" t="s">
        <v>7308</v>
      </c>
      <c r="L5773" t="s">
        <v>7309</v>
      </c>
    </row>
    <row r="5774" spans="1:14" hidden="1" x14ac:dyDescent="0.25">
      <c r="A5774">
        <v>83</v>
      </c>
      <c r="B5774">
        <v>73</v>
      </c>
      <c r="C5774" t="s">
        <v>10389</v>
      </c>
      <c r="D5774" s="7">
        <v>40833</v>
      </c>
      <c r="E5774" t="s">
        <v>3398</v>
      </c>
      <c r="F5774" t="s">
        <v>7235</v>
      </c>
      <c r="G5774" t="s">
        <v>3398</v>
      </c>
      <c r="H5774" t="s">
        <v>53</v>
      </c>
      <c r="I5774" t="s">
        <v>332</v>
      </c>
      <c r="J5774" t="s">
        <v>92</v>
      </c>
      <c r="K5774" t="s">
        <v>7309</v>
      </c>
      <c r="L5774" t="s">
        <v>7310</v>
      </c>
      <c r="N5774">
        <v>6</v>
      </c>
    </row>
    <row r="5775" spans="1:14" hidden="1" x14ac:dyDescent="0.25">
      <c r="A5775">
        <v>83</v>
      </c>
      <c r="B5775">
        <v>74</v>
      </c>
      <c r="C5775" t="s">
        <v>10389</v>
      </c>
      <c r="D5775" s="7">
        <v>40833</v>
      </c>
      <c r="E5775" t="s">
        <v>3398</v>
      </c>
      <c r="F5775" t="s">
        <v>7235</v>
      </c>
      <c r="G5775" t="s">
        <v>3398</v>
      </c>
      <c r="H5775" t="s">
        <v>162</v>
      </c>
      <c r="I5775" t="s">
        <v>163</v>
      </c>
      <c r="K5775" t="s">
        <v>7311</v>
      </c>
      <c r="L5775" t="s">
        <v>7312</v>
      </c>
    </row>
    <row r="5776" spans="1:14" hidden="1" x14ac:dyDescent="0.25">
      <c r="A5776">
        <v>83</v>
      </c>
      <c r="B5776">
        <v>75</v>
      </c>
      <c r="C5776" t="s">
        <v>10389</v>
      </c>
      <c r="D5776" s="7">
        <v>40833</v>
      </c>
      <c r="E5776" t="s">
        <v>3398</v>
      </c>
      <c r="F5776" t="s">
        <v>7235</v>
      </c>
      <c r="G5776" t="s">
        <v>3398</v>
      </c>
      <c r="H5776" t="s">
        <v>24</v>
      </c>
      <c r="I5776" t="s">
        <v>10323</v>
      </c>
      <c r="K5776" t="s">
        <v>7313</v>
      </c>
      <c r="L5776" t="s">
        <v>6501</v>
      </c>
    </row>
    <row r="5777" spans="1:14" hidden="1" x14ac:dyDescent="0.25">
      <c r="A5777">
        <v>83</v>
      </c>
      <c r="B5777">
        <v>76</v>
      </c>
      <c r="C5777" t="s">
        <v>10389</v>
      </c>
      <c r="D5777" s="7">
        <v>40833</v>
      </c>
      <c r="E5777" t="s">
        <v>3398</v>
      </c>
      <c r="F5777" t="s">
        <v>7235</v>
      </c>
      <c r="G5777" t="s">
        <v>3398</v>
      </c>
      <c r="H5777" t="s">
        <v>17</v>
      </c>
      <c r="I5777" t="s">
        <v>51</v>
      </c>
      <c r="K5777" t="s">
        <v>6501</v>
      </c>
      <c r="L5777" t="s">
        <v>7314</v>
      </c>
    </row>
    <row r="5778" spans="1:14" hidden="1" x14ac:dyDescent="0.25">
      <c r="A5778">
        <v>83</v>
      </c>
      <c r="B5778">
        <v>77</v>
      </c>
      <c r="C5778" t="s">
        <v>10389</v>
      </c>
      <c r="D5778" s="7">
        <v>40833</v>
      </c>
      <c r="E5778" t="s">
        <v>3398</v>
      </c>
      <c r="F5778" t="s">
        <v>7235</v>
      </c>
      <c r="G5778" t="s">
        <v>3398</v>
      </c>
      <c r="H5778" t="s">
        <v>53</v>
      </c>
      <c r="I5778" t="s">
        <v>2240</v>
      </c>
      <c r="J5778" t="s">
        <v>80</v>
      </c>
      <c r="K5778" t="s">
        <v>7314</v>
      </c>
      <c r="L5778" t="s">
        <v>7315</v>
      </c>
      <c r="N5778">
        <v>1</v>
      </c>
    </row>
    <row r="5779" spans="1:14" hidden="1" x14ac:dyDescent="0.25">
      <c r="A5779">
        <v>83</v>
      </c>
      <c r="B5779">
        <v>78</v>
      </c>
      <c r="C5779" t="s">
        <v>10389</v>
      </c>
      <c r="D5779" s="7">
        <v>40833</v>
      </c>
      <c r="E5779" t="s">
        <v>3398</v>
      </c>
      <c r="F5779" t="s">
        <v>7235</v>
      </c>
      <c r="G5779" t="s">
        <v>3398</v>
      </c>
      <c r="H5779" t="s">
        <v>24</v>
      </c>
      <c r="I5779" t="s">
        <v>10323</v>
      </c>
      <c r="K5779" t="s">
        <v>7315</v>
      </c>
      <c r="L5779" t="s">
        <v>7316</v>
      </c>
    </row>
    <row r="5780" spans="1:14" hidden="1" x14ac:dyDescent="0.25">
      <c r="A5780">
        <v>83</v>
      </c>
      <c r="B5780">
        <v>79</v>
      </c>
      <c r="C5780" t="s">
        <v>10389</v>
      </c>
      <c r="D5780" s="7">
        <v>40833</v>
      </c>
      <c r="E5780" t="s">
        <v>3398</v>
      </c>
      <c r="F5780" t="s">
        <v>7235</v>
      </c>
      <c r="G5780" t="s">
        <v>3398</v>
      </c>
      <c r="H5780" t="s">
        <v>10</v>
      </c>
      <c r="I5780" t="s">
        <v>14</v>
      </c>
      <c r="K5780" t="s">
        <v>7316</v>
      </c>
      <c r="L5780" t="s">
        <v>7316</v>
      </c>
    </row>
    <row r="5781" spans="1:14" hidden="1" x14ac:dyDescent="0.25">
      <c r="A5781">
        <v>83</v>
      </c>
      <c r="B5781">
        <v>80</v>
      </c>
      <c r="C5781" t="s">
        <v>10389</v>
      </c>
      <c r="D5781" s="7">
        <v>40833</v>
      </c>
      <c r="E5781" t="s">
        <v>3398</v>
      </c>
      <c r="F5781" t="s">
        <v>7235</v>
      </c>
      <c r="G5781" t="s">
        <v>3398</v>
      </c>
      <c r="H5781" t="s">
        <v>17</v>
      </c>
      <c r="I5781" t="s">
        <v>51</v>
      </c>
      <c r="K5781" t="s">
        <v>7316</v>
      </c>
      <c r="L5781" t="s">
        <v>7317</v>
      </c>
    </row>
    <row r="5782" spans="1:14" hidden="1" x14ac:dyDescent="0.25">
      <c r="A5782">
        <v>83</v>
      </c>
      <c r="B5782">
        <v>81</v>
      </c>
      <c r="C5782" t="s">
        <v>10389</v>
      </c>
      <c r="D5782" s="7">
        <v>40833</v>
      </c>
      <c r="E5782" t="s">
        <v>3398</v>
      </c>
      <c r="F5782" t="s">
        <v>7235</v>
      </c>
      <c r="G5782" t="s">
        <v>3398</v>
      </c>
      <c r="H5782" t="s">
        <v>162</v>
      </c>
      <c r="I5782" t="s">
        <v>163</v>
      </c>
      <c r="K5782" t="s">
        <v>7317</v>
      </c>
      <c r="L5782" t="s">
        <v>7318</v>
      </c>
    </row>
    <row r="5783" spans="1:14" hidden="1" x14ac:dyDescent="0.25">
      <c r="A5783">
        <v>83</v>
      </c>
      <c r="B5783">
        <v>82</v>
      </c>
      <c r="C5783" t="s">
        <v>10389</v>
      </c>
      <c r="D5783" s="7">
        <v>40833</v>
      </c>
      <c r="E5783" t="s">
        <v>3398</v>
      </c>
      <c r="F5783" t="s">
        <v>7235</v>
      </c>
      <c r="G5783" t="s">
        <v>3398</v>
      </c>
      <c r="H5783" t="s">
        <v>24</v>
      </c>
      <c r="I5783" t="s">
        <v>39</v>
      </c>
      <c r="K5783" t="s">
        <v>7318</v>
      </c>
      <c r="L5783" t="s">
        <v>7319</v>
      </c>
    </row>
    <row r="5784" spans="1:14" hidden="1" x14ac:dyDescent="0.25">
      <c r="A5784">
        <v>83</v>
      </c>
      <c r="B5784">
        <v>83</v>
      </c>
      <c r="C5784" t="s">
        <v>10389</v>
      </c>
      <c r="D5784" s="7">
        <v>40833</v>
      </c>
      <c r="E5784" t="s">
        <v>3398</v>
      </c>
      <c r="F5784" t="s">
        <v>7235</v>
      </c>
      <c r="G5784" t="s">
        <v>3398</v>
      </c>
      <c r="H5784" t="s">
        <v>10</v>
      </c>
      <c r="I5784" t="s">
        <v>14</v>
      </c>
      <c r="K5784" t="s">
        <v>7319</v>
      </c>
      <c r="L5784" t="s">
        <v>7320</v>
      </c>
    </row>
    <row r="5785" spans="1:14" hidden="1" x14ac:dyDescent="0.25">
      <c r="A5785">
        <v>83</v>
      </c>
      <c r="B5785">
        <v>84</v>
      </c>
      <c r="C5785" t="s">
        <v>10389</v>
      </c>
      <c r="D5785" s="7">
        <v>40833</v>
      </c>
      <c r="E5785" t="s">
        <v>3398</v>
      </c>
      <c r="F5785" t="s">
        <v>7235</v>
      </c>
      <c r="G5785" t="s">
        <v>3398</v>
      </c>
      <c r="H5785" t="s">
        <v>17</v>
      </c>
      <c r="I5785" t="s">
        <v>3649</v>
      </c>
      <c r="K5785" t="s">
        <v>7320</v>
      </c>
      <c r="L5785" t="s">
        <v>7321</v>
      </c>
    </row>
    <row r="5786" spans="1:14" hidden="1" x14ac:dyDescent="0.25">
      <c r="A5786">
        <v>83</v>
      </c>
      <c r="B5786">
        <v>85</v>
      </c>
      <c r="C5786" t="s">
        <v>10389</v>
      </c>
      <c r="D5786" s="7">
        <v>40833</v>
      </c>
      <c r="E5786" t="s">
        <v>3398</v>
      </c>
      <c r="F5786" t="s">
        <v>7235</v>
      </c>
      <c r="G5786" t="s">
        <v>3398</v>
      </c>
      <c r="H5786" t="s">
        <v>24</v>
      </c>
      <c r="I5786" t="s">
        <v>10323</v>
      </c>
      <c r="K5786" t="s">
        <v>7321</v>
      </c>
      <c r="L5786" t="s">
        <v>7321</v>
      </c>
    </row>
    <row r="5787" spans="1:14" hidden="1" x14ac:dyDescent="0.25">
      <c r="A5787">
        <v>83</v>
      </c>
      <c r="B5787">
        <v>86</v>
      </c>
      <c r="C5787" t="s">
        <v>10389</v>
      </c>
      <c r="D5787" s="7">
        <v>40833</v>
      </c>
      <c r="E5787" t="s">
        <v>3398</v>
      </c>
      <c r="F5787" t="s">
        <v>7235</v>
      </c>
      <c r="G5787" t="s">
        <v>3398</v>
      </c>
      <c r="H5787" t="s">
        <v>10</v>
      </c>
      <c r="I5787" t="s">
        <v>14</v>
      </c>
      <c r="K5787" t="s">
        <v>7321</v>
      </c>
      <c r="L5787" t="s">
        <v>7322</v>
      </c>
    </row>
    <row r="5788" spans="1:14" hidden="1" x14ac:dyDescent="0.25">
      <c r="A5788">
        <v>83</v>
      </c>
      <c r="B5788">
        <v>87</v>
      </c>
      <c r="C5788" t="s">
        <v>10389</v>
      </c>
      <c r="D5788" s="7">
        <v>40833</v>
      </c>
      <c r="E5788" t="s">
        <v>3398</v>
      </c>
      <c r="F5788" t="s">
        <v>7235</v>
      </c>
      <c r="G5788" t="s">
        <v>3398</v>
      </c>
      <c r="H5788" t="s">
        <v>17</v>
      </c>
      <c r="I5788" t="s">
        <v>51</v>
      </c>
      <c r="K5788" t="s">
        <v>7322</v>
      </c>
      <c r="L5788" t="s">
        <v>7323</v>
      </c>
    </row>
    <row r="5789" spans="1:14" hidden="1" x14ac:dyDescent="0.25">
      <c r="A5789">
        <v>83</v>
      </c>
      <c r="B5789">
        <v>88</v>
      </c>
      <c r="C5789" t="s">
        <v>10389</v>
      </c>
      <c r="D5789" s="7">
        <v>40833</v>
      </c>
      <c r="E5789" t="s">
        <v>3398</v>
      </c>
      <c r="F5789" t="s">
        <v>7235</v>
      </c>
      <c r="G5789" t="s">
        <v>3398</v>
      </c>
      <c r="H5789" t="s">
        <v>33</v>
      </c>
      <c r="I5789" t="s">
        <v>161</v>
      </c>
      <c r="K5789" t="s">
        <v>7323</v>
      </c>
      <c r="L5789" t="s">
        <v>7324</v>
      </c>
    </row>
    <row r="5790" spans="1:14" hidden="1" x14ac:dyDescent="0.25">
      <c r="A5790">
        <v>83</v>
      </c>
      <c r="B5790">
        <v>89</v>
      </c>
      <c r="C5790" t="s">
        <v>10389</v>
      </c>
      <c r="D5790" s="7">
        <v>40833</v>
      </c>
      <c r="E5790" t="s">
        <v>3398</v>
      </c>
      <c r="F5790" t="s">
        <v>7235</v>
      </c>
      <c r="G5790" t="s">
        <v>3398</v>
      </c>
      <c r="H5790" t="s">
        <v>24</v>
      </c>
      <c r="I5790" t="s">
        <v>10323</v>
      </c>
      <c r="K5790" t="s">
        <v>7324</v>
      </c>
      <c r="L5790" t="s">
        <v>7325</v>
      </c>
    </row>
    <row r="5791" spans="1:14" hidden="1" x14ac:dyDescent="0.25">
      <c r="A5791">
        <v>83</v>
      </c>
      <c r="B5791">
        <v>90</v>
      </c>
      <c r="C5791" t="s">
        <v>10389</v>
      </c>
      <c r="D5791" s="7">
        <v>40833</v>
      </c>
      <c r="E5791" t="s">
        <v>3398</v>
      </c>
      <c r="F5791" t="s">
        <v>7235</v>
      </c>
      <c r="G5791" t="s">
        <v>3398</v>
      </c>
      <c r="H5791" t="s">
        <v>10</v>
      </c>
      <c r="I5791" t="s">
        <v>14</v>
      </c>
      <c r="K5791" t="s">
        <v>7325</v>
      </c>
      <c r="L5791" t="s">
        <v>7325</v>
      </c>
    </row>
    <row r="5792" spans="1:14" hidden="1" x14ac:dyDescent="0.25">
      <c r="A5792">
        <v>83</v>
      </c>
      <c r="B5792">
        <v>91</v>
      </c>
      <c r="C5792" t="s">
        <v>10389</v>
      </c>
      <c r="D5792" s="7">
        <v>40833</v>
      </c>
      <c r="E5792" t="s">
        <v>3398</v>
      </c>
      <c r="F5792" t="s">
        <v>7235</v>
      </c>
      <c r="G5792" t="s">
        <v>3398</v>
      </c>
      <c r="H5792" t="s">
        <v>17</v>
      </c>
      <c r="I5792" t="s">
        <v>51</v>
      </c>
      <c r="K5792" t="s">
        <v>7325</v>
      </c>
      <c r="L5792" t="s">
        <v>7326</v>
      </c>
    </row>
    <row r="5793" spans="1:14" hidden="1" x14ac:dyDescent="0.25">
      <c r="A5793">
        <v>83</v>
      </c>
      <c r="B5793">
        <v>92</v>
      </c>
      <c r="C5793" t="s">
        <v>10389</v>
      </c>
      <c r="D5793" s="7">
        <v>40833</v>
      </c>
      <c r="E5793" t="s">
        <v>3398</v>
      </c>
      <c r="F5793" t="s">
        <v>7235</v>
      </c>
      <c r="G5793" t="s">
        <v>3398</v>
      </c>
      <c r="H5793" t="s">
        <v>53</v>
      </c>
      <c r="I5793" t="s">
        <v>1640</v>
      </c>
      <c r="J5793" t="s">
        <v>80</v>
      </c>
      <c r="K5793" t="s">
        <v>7326</v>
      </c>
      <c r="L5793" t="s">
        <v>7326</v>
      </c>
      <c r="N5793">
        <v>6</v>
      </c>
    </row>
    <row r="5794" spans="1:14" hidden="1" x14ac:dyDescent="0.25">
      <c r="A5794">
        <v>83</v>
      </c>
      <c r="B5794">
        <v>93</v>
      </c>
      <c r="C5794" t="s">
        <v>10389</v>
      </c>
      <c r="D5794" s="7">
        <v>40833</v>
      </c>
      <c r="E5794" t="s">
        <v>3398</v>
      </c>
      <c r="F5794" t="s">
        <v>7235</v>
      </c>
      <c r="G5794" t="s">
        <v>3398</v>
      </c>
      <c r="H5794" t="s">
        <v>53</v>
      </c>
      <c r="I5794" t="s">
        <v>2223</v>
      </c>
      <c r="J5794" t="s">
        <v>92</v>
      </c>
      <c r="K5794" t="s">
        <v>7326</v>
      </c>
      <c r="L5794" t="s">
        <v>7327</v>
      </c>
      <c r="N5794">
        <v>4</v>
      </c>
    </row>
    <row r="5795" spans="1:14" hidden="1" x14ac:dyDescent="0.25">
      <c r="A5795">
        <v>83</v>
      </c>
      <c r="B5795">
        <v>94</v>
      </c>
      <c r="C5795" t="s">
        <v>10389</v>
      </c>
      <c r="D5795" s="7">
        <v>40833</v>
      </c>
      <c r="E5795" t="s">
        <v>3398</v>
      </c>
      <c r="F5795" t="s">
        <v>7235</v>
      </c>
      <c r="G5795" t="s">
        <v>3398</v>
      </c>
      <c r="H5795" t="s">
        <v>24</v>
      </c>
      <c r="I5795" t="s">
        <v>10323</v>
      </c>
      <c r="K5795" t="s">
        <v>7327</v>
      </c>
      <c r="L5795" t="s">
        <v>7328</v>
      </c>
    </row>
    <row r="5796" spans="1:14" hidden="1" x14ac:dyDescent="0.25">
      <c r="A5796">
        <v>83</v>
      </c>
      <c r="B5796">
        <v>95</v>
      </c>
      <c r="C5796" t="s">
        <v>10389</v>
      </c>
      <c r="D5796" s="7">
        <v>40833</v>
      </c>
      <c r="E5796" t="s">
        <v>3398</v>
      </c>
      <c r="F5796" t="s">
        <v>7235</v>
      </c>
      <c r="G5796" t="s">
        <v>3398</v>
      </c>
      <c r="H5796" t="s">
        <v>10</v>
      </c>
      <c r="I5796" t="s">
        <v>14</v>
      </c>
      <c r="K5796" t="s">
        <v>7328</v>
      </c>
      <c r="L5796" t="s">
        <v>7329</v>
      </c>
    </row>
    <row r="5797" spans="1:14" hidden="1" x14ac:dyDescent="0.25">
      <c r="A5797">
        <v>83</v>
      </c>
      <c r="B5797">
        <v>96</v>
      </c>
      <c r="C5797" t="s">
        <v>10389</v>
      </c>
      <c r="D5797" s="7">
        <v>40833</v>
      </c>
      <c r="E5797" t="s">
        <v>3398</v>
      </c>
      <c r="F5797" t="s">
        <v>7235</v>
      </c>
      <c r="G5797" t="s">
        <v>3398</v>
      </c>
      <c r="H5797" t="s">
        <v>17</v>
      </c>
      <c r="I5797" t="s">
        <v>120</v>
      </c>
      <c r="K5797" t="s">
        <v>7329</v>
      </c>
      <c r="L5797" t="s">
        <v>7330</v>
      </c>
    </row>
    <row r="5798" spans="1:14" hidden="1" x14ac:dyDescent="0.25">
      <c r="A5798">
        <v>83</v>
      </c>
      <c r="B5798">
        <v>97</v>
      </c>
      <c r="C5798" t="s">
        <v>10389</v>
      </c>
      <c r="D5798" s="7">
        <v>40833</v>
      </c>
      <c r="E5798" t="s">
        <v>3398</v>
      </c>
      <c r="F5798" t="s">
        <v>7235</v>
      </c>
      <c r="G5798" t="s">
        <v>3398</v>
      </c>
      <c r="H5798" t="s">
        <v>17</v>
      </c>
      <c r="I5798" t="s">
        <v>3649</v>
      </c>
      <c r="K5798" t="s">
        <v>7330</v>
      </c>
      <c r="L5798" t="s">
        <v>7331</v>
      </c>
    </row>
    <row r="5799" spans="1:14" hidden="1" x14ac:dyDescent="0.25">
      <c r="A5799">
        <v>83</v>
      </c>
      <c r="B5799">
        <v>98</v>
      </c>
      <c r="C5799" t="s">
        <v>10389</v>
      </c>
      <c r="D5799" s="7">
        <v>40833</v>
      </c>
      <c r="E5799" t="s">
        <v>3398</v>
      </c>
      <c r="F5799" t="s">
        <v>7235</v>
      </c>
      <c r="G5799" t="s">
        <v>3398</v>
      </c>
      <c r="H5799" t="s">
        <v>24</v>
      </c>
      <c r="I5799" t="s">
        <v>10323</v>
      </c>
      <c r="K5799" t="s">
        <v>7332</v>
      </c>
      <c r="L5799" t="s">
        <v>7333</v>
      </c>
    </row>
    <row r="5800" spans="1:14" hidden="1" x14ac:dyDescent="0.25">
      <c r="A5800">
        <v>83</v>
      </c>
      <c r="B5800">
        <v>99</v>
      </c>
      <c r="C5800" t="s">
        <v>10389</v>
      </c>
      <c r="D5800" s="7">
        <v>40833</v>
      </c>
      <c r="E5800" t="s">
        <v>3398</v>
      </c>
      <c r="F5800" t="s">
        <v>7235</v>
      </c>
      <c r="G5800" t="s">
        <v>3398</v>
      </c>
      <c r="H5800" t="s">
        <v>10</v>
      </c>
      <c r="I5800" t="s">
        <v>14</v>
      </c>
      <c r="K5800" t="s">
        <v>7333</v>
      </c>
      <c r="L5800" t="s">
        <v>7334</v>
      </c>
    </row>
    <row r="5801" spans="1:14" hidden="1" x14ac:dyDescent="0.25">
      <c r="A5801">
        <v>83</v>
      </c>
      <c r="B5801">
        <v>100</v>
      </c>
      <c r="C5801" t="s">
        <v>10389</v>
      </c>
      <c r="D5801" s="7">
        <v>40833</v>
      </c>
      <c r="E5801" t="s">
        <v>3398</v>
      </c>
      <c r="F5801" t="s">
        <v>7235</v>
      </c>
      <c r="G5801" t="s">
        <v>3398</v>
      </c>
      <c r="H5801" t="s">
        <v>17</v>
      </c>
      <c r="I5801" t="s">
        <v>3649</v>
      </c>
      <c r="K5801" t="s">
        <v>7334</v>
      </c>
      <c r="L5801" t="s">
        <v>7335</v>
      </c>
    </row>
    <row r="5802" spans="1:14" hidden="1" x14ac:dyDescent="0.25">
      <c r="A5802">
        <v>83</v>
      </c>
      <c r="B5802">
        <v>101</v>
      </c>
      <c r="C5802" t="s">
        <v>10389</v>
      </c>
      <c r="D5802" s="7">
        <v>40833</v>
      </c>
      <c r="E5802" t="s">
        <v>3398</v>
      </c>
      <c r="F5802" t="s">
        <v>7235</v>
      </c>
      <c r="G5802" t="s">
        <v>3398</v>
      </c>
      <c r="H5802" t="s">
        <v>53</v>
      </c>
      <c r="I5802" t="s">
        <v>772</v>
      </c>
      <c r="J5802" t="s">
        <v>92</v>
      </c>
      <c r="K5802" t="s">
        <v>7335</v>
      </c>
      <c r="L5802" t="s">
        <v>7336</v>
      </c>
      <c r="N5802">
        <v>4</v>
      </c>
    </row>
    <row r="5803" spans="1:14" hidden="1" x14ac:dyDescent="0.25">
      <c r="A5803">
        <v>83</v>
      </c>
      <c r="B5803">
        <v>102</v>
      </c>
      <c r="C5803" t="s">
        <v>10389</v>
      </c>
      <c r="D5803" s="7">
        <v>40833</v>
      </c>
      <c r="E5803" t="s">
        <v>3398</v>
      </c>
      <c r="F5803" t="s">
        <v>7235</v>
      </c>
      <c r="G5803" t="s">
        <v>3398</v>
      </c>
      <c r="H5803" t="s">
        <v>24</v>
      </c>
      <c r="I5803" t="s">
        <v>1548</v>
      </c>
      <c r="K5803" t="s">
        <v>7336</v>
      </c>
      <c r="L5803" t="s">
        <v>7337</v>
      </c>
    </row>
    <row r="5804" spans="1:14" hidden="1" x14ac:dyDescent="0.25">
      <c r="A5804">
        <v>84</v>
      </c>
      <c r="B5804">
        <v>1</v>
      </c>
      <c r="C5804" t="s">
        <v>10389</v>
      </c>
      <c r="D5804" s="7">
        <v>40833</v>
      </c>
      <c r="E5804" t="s">
        <v>3398</v>
      </c>
      <c r="F5804" t="s">
        <v>10404</v>
      </c>
      <c r="G5804" t="s">
        <v>3398</v>
      </c>
      <c r="H5804" t="s">
        <v>10</v>
      </c>
      <c r="I5804" t="s">
        <v>11</v>
      </c>
      <c r="K5804" t="s">
        <v>7338</v>
      </c>
      <c r="L5804" t="s">
        <v>7339</v>
      </c>
    </row>
    <row r="5805" spans="1:14" hidden="1" x14ac:dyDescent="0.25">
      <c r="A5805">
        <v>84</v>
      </c>
      <c r="B5805">
        <v>2</v>
      </c>
      <c r="C5805" t="s">
        <v>10389</v>
      </c>
      <c r="D5805" s="7">
        <v>40833</v>
      </c>
      <c r="E5805" t="s">
        <v>3398</v>
      </c>
      <c r="F5805" t="s">
        <v>10404</v>
      </c>
      <c r="G5805" t="s">
        <v>3398</v>
      </c>
      <c r="H5805" t="s">
        <v>17</v>
      </c>
      <c r="I5805" t="s">
        <v>120</v>
      </c>
      <c r="K5805" t="s">
        <v>7339</v>
      </c>
      <c r="L5805" t="s">
        <v>7340</v>
      </c>
    </row>
    <row r="5806" spans="1:14" hidden="1" x14ac:dyDescent="0.25">
      <c r="A5806">
        <v>84</v>
      </c>
      <c r="B5806">
        <v>3</v>
      </c>
      <c r="C5806" t="s">
        <v>10389</v>
      </c>
      <c r="D5806" s="7">
        <v>40833</v>
      </c>
      <c r="E5806" t="s">
        <v>3398</v>
      </c>
      <c r="F5806" t="s">
        <v>10404</v>
      </c>
      <c r="G5806" t="s">
        <v>3398</v>
      </c>
      <c r="H5806" t="s">
        <v>10</v>
      </c>
      <c r="I5806" t="s">
        <v>14</v>
      </c>
      <c r="K5806" t="s">
        <v>7340</v>
      </c>
      <c r="L5806" t="s">
        <v>7341</v>
      </c>
    </row>
    <row r="5807" spans="1:14" hidden="1" x14ac:dyDescent="0.25">
      <c r="A5807">
        <v>84</v>
      </c>
      <c r="B5807">
        <v>4</v>
      </c>
      <c r="C5807" t="s">
        <v>10389</v>
      </c>
      <c r="D5807" s="7">
        <v>40833</v>
      </c>
      <c r="E5807" t="s">
        <v>3398</v>
      </c>
      <c r="F5807" t="s">
        <v>10404</v>
      </c>
      <c r="G5807" t="s">
        <v>3398</v>
      </c>
      <c r="H5807" t="s">
        <v>24</v>
      </c>
      <c r="I5807" t="s">
        <v>10323</v>
      </c>
      <c r="K5807" t="s">
        <v>7341</v>
      </c>
      <c r="L5807" t="s">
        <v>7342</v>
      </c>
    </row>
    <row r="5808" spans="1:14" hidden="1" x14ac:dyDescent="0.25">
      <c r="A5808">
        <v>84</v>
      </c>
      <c r="B5808">
        <v>5</v>
      </c>
      <c r="C5808" t="s">
        <v>10389</v>
      </c>
      <c r="D5808" s="7">
        <v>40833</v>
      </c>
      <c r="E5808" t="s">
        <v>3398</v>
      </c>
      <c r="F5808" t="s">
        <v>10404</v>
      </c>
      <c r="G5808" t="s">
        <v>3398</v>
      </c>
      <c r="H5808" t="s">
        <v>10</v>
      </c>
      <c r="I5808" t="s">
        <v>11</v>
      </c>
      <c r="K5808" t="s">
        <v>7342</v>
      </c>
      <c r="L5808" t="s">
        <v>7343</v>
      </c>
    </row>
    <row r="5809" spans="1:14" hidden="1" x14ac:dyDescent="0.25">
      <c r="A5809">
        <v>84</v>
      </c>
      <c r="B5809">
        <v>6</v>
      </c>
      <c r="C5809" t="s">
        <v>10389</v>
      </c>
      <c r="D5809" s="7">
        <v>40833</v>
      </c>
      <c r="E5809" t="s">
        <v>3398</v>
      </c>
      <c r="F5809" t="s">
        <v>10404</v>
      </c>
      <c r="G5809" t="s">
        <v>3398</v>
      </c>
      <c r="H5809" t="s">
        <v>17</v>
      </c>
      <c r="I5809" t="s">
        <v>101</v>
      </c>
      <c r="K5809" t="s">
        <v>7343</v>
      </c>
      <c r="L5809" t="s">
        <v>7344</v>
      </c>
    </row>
    <row r="5810" spans="1:14" hidden="1" x14ac:dyDescent="0.25">
      <c r="A5810">
        <v>84</v>
      </c>
      <c r="B5810">
        <v>7</v>
      </c>
      <c r="C5810" t="s">
        <v>10389</v>
      </c>
      <c r="D5810" s="7">
        <v>40833</v>
      </c>
      <c r="E5810" t="s">
        <v>3398</v>
      </c>
      <c r="F5810" t="s">
        <v>10404</v>
      </c>
      <c r="G5810" t="s">
        <v>3398</v>
      </c>
      <c r="H5810" t="s">
        <v>17</v>
      </c>
      <c r="I5810" t="s">
        <v>48</v>
      </c>
      <c r="K5810" t="s">
        <v>7344</v>
      </c>
      <c r="L5810" t="s">
        <v>7345</v>
      </c>
    </row>
    <row r="5811" spans="1:14" hidden="1" x14ac:dyDescent="0.25">
      <c r="A5811">
        <v>84</v>
      </c>
      <c r="B5811">
        <v>8</v>
      </c>
      <c r="C5811" t="s">
        <v>10389</v>
      </c>
      <c r="D5811" s="7">
        <v>40833</v>
      </c>
      <c r="E5811" t="s">
        <v>3398</v>
      </c>
      <c r="F5811" t="s">
        <v>10404</v>
      </c>
      <c r="G5811" t="s">
        <v>3398</v>
      </c>
      <c r="H5811" t="s">
        <v>10</v>
      </c>
      <c r="I5811" t="s">
        <v>14</v>
      </c>
      <c r="K5811" t="s">
        <v>7345</v>
      </c>
      <c r="L5811" t="s">
        <v>7346</v>
      </c>
    </row>
    <row r="5812" spans="1:14" hidden="1" x14ac:dyDescent="0.25">
      <c r="A5812">
        <v>84</v>
      </c>
      <c r="B5812">
        <v>9</v>
      </c>
      <c r="C5812" t="s">
        <v>10389</v>
      </c>
      <c r="D5812" s="7">
        <v>40833</v>
      </c>
      <c r="E5812" t="s">
        <v>3398</v>
      </c>
      <c r="F5812" t="s">
        <v>10404</v>
      </c>
      <c r="G5812" t="s">
        <v>3398</v>
      </c>
      <c r="H5812" t="s">
        <v>17</v>
      </c>
      <c r="I5812" t="s">
        <v>120</v>
      </c>
      <c r="K5812" t="s">
        <v>7346</v>
      </c>
      <c r="L5812" t="s">
        <v>7347</v>
      </c>
    </row>
    <row r="5813" spans="1:14" hidden="1" x14ac:dyDescent="0.25">
      <c r="A5813">
        <v>84</v>
      </c>
      <c r="B5813">
        <v>10</v>
      </c>
      <c r="C5813" t="s">
        <v>10389</v>
      </c>
      <c r="D5813" s="7">
        <v>40833</v>
      </c>
      <c r="E5813" t="s">
        <v>3398</v>
      </c>
      <c r="F5813" t="s">
        <v>10404</v>
      </c>
      <c r="G5813" t="s">
        <v>3398</v>
      </c>
      <c r="H5813" t="s">
        <v>10</v>
      </c>
      <c r="I5813" t="s">
        <v>14</v>
      </c>
      <c r="K5813" t="s">
        <v>7347</v>
      </c>
      <c r="L5813" t="s">
        <v>7348</v>
      </c>
    </row>
    <row r="5814" spans="1:14" hidden="1" x14ac:dyDescent="0.25">
      <c r="A5814">
        <v>84</v>
      </c>
      <c r="B5814">
        <v>11</v>
      </c>
      <c r="C5814" t="s">
        <v>10389</v>
      </c>
      <c r="D5814" s="7">
        <v>40833</v>
      </c>
      <c r="E5814" t="s">
        <v>3398</v>
      </c>
      <c r="F5814" t="s">
        <v>10404</v>
      </c>
      <c r="G5814" t="s">
        <v>3398</v>
      </c>
      <c r="H5814" t="s">
        <v>17</v>
      </c>
      <c r="I5814" t="s">
        <v>120</v>
      </c>
      <c r="K5814" t="s">
        <v>7348</v>
      </c>
      <c r="L5814" t="s">
        <v>7348</v>
      </c>
    </row>
    <row r="5815" spans="1:14" hidden="1" x14ac:dyDescent="0.25">
      <c r="A5815">
        <v>84</v>
      </c>
      <c r="B5815">
        <v>12</v>
      </c>
      <c r="C5815" t="s">
        <v>10389</v>
      </c>
      <c r="D5815" s="7">
        <v>40833</v>
      </c>
      <c r="E5815" t="s">
        <v>3398</v>
      </c>
      <c r="F5815" t="s">
        <v>10404</v>
      </c>
      <c r="G5815" t="s">
        <v>3398</v>
      </c>
      <c r="H5815" t="s">
        <v>53</v>
      </c>
      <c r="I5815" t="s">
        <v>124</v>
      </c>
      <c r="J5815" t="s">
        <v>80</v>
      </c>
      <c r="K5815" t="s">
        <v>7348</v>
      </c>
      <c r="L5815" t="s">
        <v>7349</v>
      </c>
      <c r="N5815">
        <v>7</v>
      </c>
    </row>
    <row r="5816" spans="1:14" hidden="1" x14ac:dyDescent="0.25">
      <c r="A5816">
        <v>84</v>
      </c>
      <c r="B5816">
        <v>13</v>
      </c>
      <c r="C5816" t="s">
        <v>10389</v>
      </c>
      <c r="D5816" s="7">
        <v>40833</v>
      </c>
      <c r="E5816" t="s">
        <v>3398</v>
      </c>
      <c r="F5816" t="s">
        <v>10404</v>
      </c>
      <c r="G5816" t="s">
        <v>3398</v>
      </c>
      <c r="H5816" t="s">
        <v>17</v>
      </c>
      <c r="I5816" t="s">
        <v>120</v>
      </c>
      <c r="K5816" t="s">
        <v>7349</v>
      </c>
      <c r="L5816" t="s">
        <v>7350</v>
      </c>
    </row>
    <row r="5817" spans="1:14" hidden="1" x14ac:dyDescent="0.25">
      <c r="A5817">
        <v>84</v>
      </c>
      <c r="B5817">
        <v>14</v>
      </c>
      <c r="C5817" t="s">
        <v>10389</v>
      </c>
      <c r="D5817" s="7">
        <v>40833</v>
      </c>
      <c r="E5817" t="s">
        <v>3398</v>
      </c>
      <c r="F5817" t="s">
        <v>10404</v>
      </c>
      <c r="G5817" t="s">
        <v>3398</v>
      </c>
      <c r="H5817" t="s">
        <v>17</v>
      </c>
      <c r="I5817" t="s">
        <v>45</v>
      </c>
      <c r="K5817" t="s">
        <v>7350</v>
      </c>
      <c r="L5817" t="s">
        <v>7351</v>
      </c>
    </row>
    <row r="5818" spans="1:14" hidden="1" x14ac:dyDescent="0.25">
      <c r="A5818">
        <v>84</v>
      </c>
      <c r="B5818">
        <v>15</v>
      </c>
      <c r="C5818" t="s">
        <v>10389</v>
      </c>
      <c r="D5818" s="7">
        <v>40833</v>
      </c>
      <c r="E5818" t="s">
        <v>3398</v>
      </c>
      <c r="F5818" t="s">
        <v>10404</v>
      </c>
      <c r="G5818" t="s">
        <v>3398</v>
      </c>
      <c r="H5818" t="s">
        <v>17</v>
      </c>
      <c r="I5818" t="s">
        <v>18</v>
      </c>
      <c r="K5818" t="s">
        <v>7351</v>
      </c>
      <c r="L5818" t="s">
        <v>7352</v>
      </c>
    </row>
    <row r="5819" spans="1:14" hidden="1" x14ac:dyDescent="0.25">
      <c r="A5819">
        <v>84</v>
      </c>
      <c r="B5819">
        <v>16</v>
      </c>
      <c r="C5819" t="s">
        <v>10389</v>
      </c>
      <c r="D5819" s="7">
        <v>40833</v>
      </c>
      <c r="E5819" t="s">
        <v>3398</v>
      </c>
      <c r="F5819" t="s">
        <v>10404</v>
      </c>
      <c r="G5819" t="s">
        <v>3398</v>
      </c>
      <c r="H5819" t="s">
        <v>53</v>
      </c>
      <c r="I5819" t="s">
        <v>202</v>
      </c>
      <c r="J5819" t="s">
        <v>92</v>
      </c>
      <c r="K5819" t="s">
        <v>7352</v>
      </c>
      <c r="L5819" t="s">
        <v>7352</v>
      </c>
      <c r="N5819">
        <v>8</v>
      </c>
    </row>
    <row r="5820" spans="1:14" hidden="1" x14ac:dyDescent="0.25">
      <c r="A5820">
        <v>84</v>
      </c>
      <c r="B5820">
        <v>17</v>
      </c>
      <c r="C5820" t="s">
        <v>10389</v>
      </c>
      <c r="D5820" s="7">
        <v>40833</v>
      </c>
      <c r="E5820" t="s">
        <v>3398</v>
      </c>
      <c r="F5820" t="s">
        <v>10404</v>
      </c>
      <c r="G5820" t="s">
        <v>3398</v>
      </c>
      <c r="H5820" t="s">
        <v>17</v>
      </c>
      <c r="I5820" t="s">
        <v>18</v>
      </c>
      <c r="K5820" t="s">
        <v>7353</v>
      </c>
      <c r="L5820" t="s">
        <v>7354</v>
      </c>
    </row>
    <row r="5821" spans="1:14" hidden="1" x14ac:dyDescent="0.25">
      <c r="A5821">
        <v>84</v>
      </c>
      <c r="B5821">
        <v>18</v>
      </c>
      <c r="C5821" t="s">
        <v>10389</v>
      </c>
      <c r="D5821" s="7">
        <v>40833</v>
      </c>
      <c r="E5821" t="s">
        <v>3398</v>
      </c>
      <c r="F5821" t="s">
        <v>10404</v>
      </c>
      <c r="G5821" t="s">
        <v>3398</v>
      </c>
      <c r="H5821" t="s">
        <v>53</v>
      </c>
      <c r="I5821" t="s">
        <v>202</v>
      </c>
      <c r="J5821" t="s">
        <v>92</v>
      </c>
      <c r="K5821" t="s">
        <v>7354</v>
      </c>
      <c r="L5821" t="s">
        <v>7354</v>
      </c>
      <c r="N5821">
        <v>7</v>
      </c>
    </row>
    <row r="5822" spans="1:14" hidden="1" x14ac:dyDescent="0.25">
      <c r="A5822">
        <v>84</v>
      </c>
      <c r="B5822">
        <v>19</v>
      </c>
      <c r="C5822" t="s">
        <v>10389</v>
      </c>
      <c r="D5822" s="7">
        <v>40833</v>
      </c>
      <c r="E5822" t="s">
        <v>3398</v>
      </c>
      <c r="F5822" t="s">
        <v>10404</v>
      </c>
      <c r="G5822" t="s">
        <v>3398</v>
      </c>
      <c r="H5822" t="s">
        <v>17</v>
      </c>
      <c r="I5822" t="s">
        <v>120</v>
      </c>
      <c r="K5822" t="s">
        <v>7354</v>
      </c>
      <c r="L5822" t="s">
        <v>7355</v>
      </c>
    </row>
    <row r="5823" spans="1:14" hidden="1" x14ac:dyDescent="0.25">
      <c r="A5823">
        <v>84</v>
      </c>
      <c r="B5823">
        <v>20</v>
      </c>
      <c r="C5823" t="s">
        <v>10389</v>
      </c>
      <c r="D5823" s="7">
        <v>40833</v>
      </c>
      <c r="E5823" t="s">
        <v>3398</v>
      </c>
      <c r="F5823" t="s">
        <v>10404</v>
      </c>
      <c r="G5823" t="s">
        <v>3398</v>
      </c>
      <c r="H5823" t="s">
        <v>17</v>
      </c>
      <c r="I5823" t="s">
        <v>48</v>
      </c>
      <c r="K5823" t="s">
        <v>7355</v>
      </c>
      <c r="L5823" t="s">
        <v>7356</v>
      </c>
    </row>
    <row r="5824" spans="1:14" hidden="1" x14ac:dyDescent="0.25">
      <c r="A5824">
        <v>84</v>
      </c>
      <c r="B5824">
        <v>21</v>
      </c>
      <c r="C5824" t="s">
        <v>10389</v>
      </c>
      <c r="D5824" s="7">
        <v>40833</v>
      </c>
      <c r="E5824" t="s">
        <v>3398</v>
      </c>
      <c r="F5824" t="s">
        <v>10404</v>
      </c>
      <c r="G5824" t="s">
        <v>3398</v>
      </c>
      <c r="H5824" t="s">
        <v>24</v>
      </c>
      <c r="I5824" t="s">
        <v>10323</v>
      </c>
      <c r="K5824" t="s">
        <v>7356</v>
      </c>
      <c r="L5824" t="s">
        <v>7356</v>
      </c>
    </row>
    <row r="5825" spans="1:14" hidden="1" x14ac:dyDescent="0.25">
      <c r="A5825">
        <v>84</v>
      </c>
      <c r="B5825">
        <v>22</v>
      </c>
      <c r="C5825" t="s">
        <v>10389</v>
      </c>
      <c r="D5825" s="7">
        <v>40833</v>
      </c>
      <c r="E5825" t="s">
        <v>3398</v>
      </c>
      <c r="F5825" t="s">
        <v>10404</v>
      </c>
      <c r="G5825" t="s">
        <v>3398</v>
      </c>
      <c r="H5825" t="s">
        <v>10</v>
      </c>
      <c r="I5825" t="s">
        <v>11</v>
      </c>
      <c r="K5825" t="s">
        <v>7356</v>
      </c>
      <c r="L5825" t="s">
        <v>7357</v>
      </c>
    </row>
    <row r="5826" spans="1:14" hidden="1" x14ac:dyDescent="0.25">
      <c r="A5826">
        <v>84</v>
      </c>
      <c r="B5826">
        <v>23</v>
      </c>
      <c r="C5826" t="s">
        <v>10389</v>
      </c>
      <c r="D5826" s="7">
        <v>40833</v>
      </c>
      <c r="E5826" t="s">
        <v>3398</v>
      </c>
      <c r="F5826" t="s">
        <v>10404</v>
      </c>
      <c r="G5826" t="s">
        <v>3398</v>
      </c>
      <c r="H5826" t="s">
        <v>17</v>
      </c>
      <c r="I5826" t="s">
        <v>48</v>
      </c>
      <c r="K5826" t="s">
        <v>7357</v>
      </c>
      <c r="L5826" t="s">
        <v>7358</v>
      </c>
    </row>
    <row r="5827" spans="1:14" hidden="1" x14ac:dyDescent="0.25">
      <c r="A5827">
        <v>84</v>
      </c>
      <c r="B5827">
        <v>24</v>
      </c>
      <c r="C5827" t="s">
        <v>10389</v>
      </c>
      <c r="D5827" s="7">
        <v>40833</v>
      </c>
      <c r="E5827" t="s">
        <v>3398</v>
      </c>
      <c r="F5827" t="s">
        <v>10404</v>
      </c>
      <c r="G5827" t="s">
        <v>3398</v>
      </c>
      <c r="H5827" t="s">
        <v>17</v>
      </c>
      <c r="I5827" t="s">
        <v>77</v>
      </c>
      <c r="K5827" t="s">
        <v>7358</v>
      </c>
      <c r="L5827" t="s">
        <v>7359</v>
      </c>
    </row>
    <row r="5828" spans="1:14" hidden="1" x14ac:dyDescent="0.25">
      <c r="A5828">
        <v>84</v>
      </c>
      <c r="B5828">
        <v>25</v>
      </c>
      <c r="C5828" t="s">
        <v>10389</v>
      </c>
      <c r="D5828" s="7">
        <v>40833</v>
      </c>
      <c r="E5828" t="s">
        <v>3398</v>
      </c>
      <c r="F5828" t="s">
        <v>10404</v>
      </c>
      <c r="G5828" t="s">
        <v>3398</v>
      </c>
      <c r="H5828" t="s">
        <v>162</v>
      </c>
      <c r="I5828" t="s">
        <v>163</v>
      </c>
      <c r="K5828" t="s">
        <v>7360</v>
      </c>
      <c r="L5828" t="s">
        <v>7361</v>
      </c>
    </row>
    <row r="5829" spans="1:14" hidden="1" x14ac:dyDescent="0.25">
      <c r="A5829">
        <v>84</v>
      </c>
      <c r="B5829">
        <v>26</v>
      </c>
      <c r="C5829" t="s">
        <v>10389</v>
      </c>
      <c r="D5829" s="7">
        <v>40833</v>
      </c>
      <c r="E5829" t="s">
        <v>3398</v>
      </c>
      <c r="F5829" t="s">
        <v>10404</v>
      </c>
      <c r="G5829" t="s">
        <v>3398</v>
      </c>
      <c r="H5829" t="s">
        <v>21</v>
      </c>
      <c r="I5829" t="s">
        <v>334</v>
      </c>
      <c r="K5829" t="s">
        <v>7362</v>
      </c>
      <c r="L5829" t="s">
        <v>7363</v>
      </c>
    </row>
    <row r="5830" spans="1:14" hidden="1" x14ac:dyDescent="0.25">
      <c r="A5830">
        <v>84</v>
      </c>
      <c r="B5830">
        <v>27</v>
      </c>
      <c r="C5830" t="s">
        <v>10389</v>
      </c>
      <c r="D5830" s="7">
        <v>40833</v>
      </c>
      <c r="E5830" t="s">
        <v>3398</v>
      </c>
      <c r="F5830" t="s">
        <v>10404</v>
      </c>
      <c r="G5830" t="s">
        <v>3398</v>
      </c>
      <c r="H5830" t="s">
        <v>24</v>
      </c>
      <c r="I5830" t="s">
        <v>39</v>
      </c>
      <c r="K5830" t="s">
        <v>7363</v>
      </c>
      <c r="L5830" t="s">
        <v>7364</v>
      </c>
    </row>
    <row r="5831" spans="1:14" hidden="1" x14ac:dyDescent="0.25">
      <c r="A5831">
        <v>84</v>
      </c>
      <c r="B5831">
        <v>28</v>
      </c>
      <c r="C5831" t="s">
        <v>10389</v>
      </c>
      <c r="D5831" s="7">
        <v>40833</v>
      </c>
      <c r="E5831" t="s">
        <v>3398</v>
      </c>
      <c r="F5831" t="s">
        <v>10404</v>
      </c>
      <c r="G5831" t="s">
        <v>3398</v>
      </c>
      <c r="H5831" t="s">
        <v>10</v>
      </c>
      <c r="I5831" t="s">
        <v>11</v>
      </c>
      <c r="K5831" t="s">
        <v>7364</v>
      </c>
      <c r="L5831" t="s">
        <v>7365</v>
      </c>
    </row>
    <row r="5832" spans="1:14" hidden="1" x14ac:dyDescent="0.25">
      <c r="A5832">
        <v>84</v>
      </c>
      <c r="B5832">
        <v>29</v>
      </c>
      <c r="C5832" t="s">
        <v>10389</v>
      </c>
      <c r="D5832" s="7">
        <v>40833</v>
      </c>
      <c r="E5832" t="s">
        <v>3398</v>
      </c>
      <c r="F5832" t="s">
        <v>10404</v>
      </c>
      <c r="G5832" t="s">
        <v>3398</v>
      </c>
      <c r="H5832" t="s">
        <v>10</v>
      </c>
      <c r="I5832" t="s">
        <v>14</v>
      </c>
      <c r="K5832" t="s">
        <v>7365</v>
      </c>
      <c r="L5832" t="s">
        <v>7366</v>
      </c>
    </row>
    <row r="5833" spans="1:14" hidden="1" x14ac:dyDescent="0.25">
      <c r="A5833">
        <v>84</v>
      </c>
      <c r="B5833">
        <v>30</v>
      </c>
      <c r="C5833" t="s">
        <v>10389</v>
      </c>
      <c r="D5833" s="7">
        <v>40833</v>
      </c>
      <c r="E5833" t="s">
        <v>3398</v>
      </c>
      <c r="F5833" t="s">
        <v>10404</v>
      </c>
      <c r="G5833" t="s">
        <v>3398</v>
      </c>
      <c r="H5833" t="s">
        <v>17</v>
      </c>
      <c r="I5833" t="s">
        <v>3695</v>
      </c>
      <c r="K5833" t="s">
        <v>7366</v>
      </c>
      <c r="L5833" t="s">
        <v>7367</v>
      </c>
    </row>
    <row r="5834" spans="1:14" hidden="1" x14ac:dyDescent="0.25">
      <c r="A5834">
        <v>84</v>
      </c>
      <c r="B5834">
        <v>31</v>
      </c>
      <c r="C5834" t="s">
        <v>10389</v>
      </c>
      <c r="D5834" s="7">
        <v>40833</v>
      </c>
      <c r="E5834" t="s">
        <v>3398</v>
      </c>
      <c r="F5834" t="s">
        <v>10404</v>
      </c>
      <c r="G5834" t="s">
        <v>3398</v>
      </c>
      <c r="H5834" t="s">
        <v>17</v>
      </c>
      <c r="I5834" t="s">
        <v>101</v>
      </c>
      <c r="K5834" t="s">
        <v>7367</v>
      </c>
      <c r="L5834" t="s">
        <v>7368</v>
      </c>
    </row>
    <row r="5835" spans="1:14" hidden="1" x14ac:dyDescent="0.25">
      <c r="A5835">
        <v>84</v>
      </c>
      <c r="B5835">
        <v>32</v>
      </c>
      <c r="C5835" t="s">
        <v>10389</v>
      </c>
      <c r="D5835" s="7">
        <v>40833</v>
      </c>
      <c r="E5835" t="s">
        <v>3398</v>
      </c>
      <c r="F5835" t="s">
        <v>10404</v>
      </c>
      <c r="G5835" t="s">
        <v>3398</v>
      </c>
      <c r="H5835" t="s">
        <v>33</v>
      </c>
      <c r="I5835" t="s">
        <v>34</v>
      </c>
      <c r="K5835" t="s">
        <v>7368</v>
      </c>
      <c r="L5835" t="s">
        <v>7368</v>
      </c>
    </row>
    <row r="5836" spans="1:14" hidden="1" x14ac:dyDescent="0.25">
      <c r="A5836">
        <v>84</v>
      </c>
      <c r="B5836">
        <v>33</v>
      </c>
      <c r="C5836" t="s">
        <v>10389</v>
      </c>
      <c r="D5836" s="7">
        <v>40833</v>
      </c>
      <c r="E5836" t="s">
        <v>3398</v>
      </c>
      <c r="F5836" t="s">
        <v>10404</v>
      </c>
      <c r="G5836" t="s">
        <v>3398</v>
      </c>
      <c r="H5836" t="s">
        <v>21</v>
      </c>
      <c r="I5836" t="s">
        <v>22</v>
      </c>
      <c r="K5836" t="s">
        <v>7368</v>
      </c>
      <c r="L5836" t="s">
        <v>7369</v>
      </c>
    </row>
    <row r="5837" spans="1:14" hidden="1" x14ac:dyDescent="0.25">
      <c r="A5837">
        <v>84</v>
      </c>
      <c r="B5837">
        <v>34</v>
      </c>
      <c r="C5837" t="s">
        <v>10389</v>
      </c>
      <c r="D5837" s="7">
        <v>40833</v>
      </c>
      <c r="E5837" t="s">
        <v>3398</v>
      </c>
      <c r="F5837" t="s">
        <v>10404</v>
      </c>
      <c r="G5837" t="s">
        <v>3398</v>
      </c>
      <c r="H5837" t="s">
        <v>24</v>
      </c>
      <c r="I5837" t="s">
        <v>10323</v>
      </c>
      <c r="K5837" t="s">
        <v>7369</v>
      </c>
      <c r="L5837" t="s">
        <v>7369</v>
      </c>
    </row>
    <row r="5838" spans="1:14" hidden="1" x14ac:dyDescent="0.25">
      <c r="A5838">
        <v>84</v>
      </c>
      <c r="B5838">
        <v>35</v>
      </c>
      <c r="C5838" t="s">
        <v>10389</v>
      </c>
      <c r="D5838" s="7">
        <v>40833</v>
      </c>
      <c r="E5838" t="s">
        <v>3398</v>
      </c>
      <c r="F5838" t="s">
        <v>10404</v>
      </c>
      <c r="G5838" t="s">
        <v>3398</v>
      </c>
      <c r="H5838" t="s">
        <v>10</v>
      </c>
      <c r="I5838" t="s">
        <v>11</v>
      </c>
      <c r="K5838" t="s">
        <v>7369</v>
      </c>
      <c r="L5838" t="s">
        <v>7370</v>
      </c>
    </row>
    <row r="5839" spans="1:14" hidden="1" x14ac:dyDescent="0.25">
      <c r="A5839">
        <v>84</v>
      </c>
      <c r="B5839">
        <v>36</v>
      </c>
      <c r="C5839" t="s">
        <v>10389</v>
      </c>
      <c r="D5839" s="7">
        <v>40833</v>
      </c>
      <c r="E5839" t="s">
        <v>3398</v>
      </c>
      <c r="F5839" t="s">
        <v>10404</v>
      </c>
      <c r="G5839" t="s">
        <v>3398</v>
      </c>
      <c r="H5839" t="s">
        <v>17</v>
      </c>
      <c r="I5839" t="s">
        <v>77</v>
      </c>
      <c r="K5839" t="s">
        <v>7370</v>
      </c>
      <c r="L5839" t="s">
        <v>7371</v>
      </c>
    </row>
    <row r="5840" spans="1:14" hidden="1" x14ac:dyDescent="0.25">
      <c r="A5840">
        <v>84</v>
      </c>
      <c r="B5840">
        <v>37</v>
      </c>
      <c r="C5840" t="s">
        <v>10389</v>
      </c>
      <c r="D5840" s="7">
        <v>40833</v>
      </c>
      <c r="E5840" t="s">
        <v>3398</v>
      </c>
      <c r="F5840" t="s">
        <v>10404</v>
      </c>
      <c r="G5840" t="s">
        <v>3398</v>
      </c>
      <c r="H5840" t="s">
        <v>53</v>
      </c>
      <c r="I5840" t="s">
        <v>202</v>
      </c>
      <c r="J5840" t="s">
        <v>92</v>
      </c>
      <c r="K5840" t="s">
        <v>7371</v>
      </c>
      <c r="L5840" t="s">
        <v>7372</v>
      </c>
      <c r="N5840">
        <v>7</v>
      </c>
    </row>
    <row r="5841" spans="1:14" hidden="1" x14ac:dyDescent="0.25">
      <c r="A5841">
        <v>84</v>
      </c>
      <c r="B5841">
        <v>38</v>
      </c>
      <c r="C5841" t="s">
        <v>10389</v>
      </c>
      <c r="D5841" s="7">
        <v>40833</v>
      </c>
      <c r="E5841" t="s">
        <v>3398</v>
      </c>
      <c r="F5841" t="s">
        <v>10404</v>
      </c>
      <c r="G5841" t="s">
        <v>3398</v>
      </c>
      <c r="H5841" t="s">
        <v>17</v>
      </c>
      <c r="I5841" t="s">
        <v>77</v>
      </c>
      <c r="K5841" t="s">
        <v>7373</v>
      </c>
      <c r="L5841" t="s">
        <v>7374</v>
      </c>
    </row>
    <row r="5842" spans="1:14" hidden="1" x14ac:dyDescent="0.25">
      <c r="A5842">
        <v>84</v>
      </c>
      <c r="B5842">
        <v>39</v>
      </c>
      <c r="C5842" t="s">
        <v>10389</v>
      </c>
      <c r="D5842" s="7">
        <v>40833</v>
      </c>
      <c r="E5842" t="s">
        <v>3398</v>
      </c>
      <c r="F5842" t="s">
        <v>10404</v>
      </c>
      <c r="G5842" t="s">
        <v>3398</v>
      </c>
      <c r="H5842" t="s">
        <v>33</v>
      </c>
      <c r="I5842" t="s">
        <v>161</v>
      </c>
      <c r="K5842" t="s">
        <v>7374</v>
      </c>
      <c r="L5842" t="s">
        <v>7374</v>
      </c>
    </row>
    <row r="5843" spans="1:14" hidden="1" x14ac:dyDescent="0.25">
      <c r="A5843">
        <v>84</v>
      </c>
      <c r="B5843">
        <v>40</v>
      </c>
      <c r="C5843" t="s">
        <v>10389</v>
      </c>
      <c r="D5843" s="7">
        <v>40833</v>
      </c>
      <c r="E5843" t="s">
        <v>3398</v>
      </c>
      <c r="F5843" t="s">
        <v>10404</v>
      </c>
      <c r="G5843" t="s">
        <v>3398</v>
      </c>
      <c r="H5843" t="s">
        <v>21</v>
      </c>
      <c r="I5843" t="s">
        <v>334</v>
      </c>
      <c r="K5843" t="s">
        <v>7374</v>
      </c>
      <c r="L5843" t="s">
        <v>7375</v>
      </c>
    </row>
    <row r="5844" spans="1:14" hidden="1" x14ac:dyDescent="0.25">
      <c r="A5844">
        <v>84</v>
      </c>
      <c r="B5844">
        <v>41</v>
      </c>
      <c r="C5844" t="s">
        <v>10389</v>
      </c>
      <c r="D5844" s="7">
        <v>40833</v>
      </c>
      <c r="E5844" t="s">
        <v>3398</v>
      </c>
      <c r="F5844" t="s">
        <v>10404</v>
      </c>
      <c r="G5844" t="s">
        <v>3398</v>
      </c>
      <c r="H5844" t="s">
        <v>24</v>
      </c>
      <c r="I5844" t="s">
        <v>10323</v>
      </c>
      <c r="K5844" t="s">
        <v>7376</v>
      </c>
      <c r="L5844" t="s">
        <v>7377</v>
      </c>
    </row>
    <row r="5845" spans="1:14" hidden="1" x14ac:dyDescent="0.25">
      <c r="A5845">
        <v>84</v>
      </c>
      <c r="B5845">
        <v>42</v>
      </c>
      <c r="C5845" t="s">
        <v>10389</v>
      </c>
      <c r="D5845" s="7">
        <v>40833</v>
      </c>
      <c r="E5845" t="s">
        <v>3398</v>
      </c>
      <c r="F5845" t="s">
        <v>10404</v>
      </c>
      <c r="G5845" t="s">
        <v>3398</v>
      </c>
      <c r="H5845" t="s">
        <v>10</v>
      </c>
      <c r="I5845" t="s">
        <v>11</v>
      </c>
      <c r="K5845" t="s">
        <v>7377</v>
      </c>
      <c r="L5845" t="s">
        <v>7378</v>
      </c>
    </row>
    <row r="5846" spans="1:14" hidden="1" x14ac:dyDescent="0.25">
      <c r="A5846">
        <v>84</v>
      </c>
      <c r="B5846">
        <v>43</v>
      </c>
      <c r="C5846" t="s">
        <v>10389</v>
      </c>
      <c r="D5846" s="7">
        <v>40833</v>
      </c>
      <c r="E5846" t="s">
        <v>3398</v>
      </c>
      <c r="F5846" t="s">
        <v>10404</v>
      </c>
      <c r="G5846" t="s">
        <v>3398</v>
      </c>
      <c r="H5846" t="s">
        <v>17</v>
      </c>
      <c r="I5846" t="s">
        <v>77</v>
      </c>
      <c r="K5846" t="s">
        <v>7378</v>
      </c>
      <c r="L5846" t="s">
        <v>7379</v>
      </c>
    </row>
    <row r="5847" spans="1:14" hidden="1" x14ac:dyDescent="0.25">
      <c r="A5847">
        <v>84</v>
      </c>
      <c r="B5847">
        <v>44</v>
      </c>
      <c r="C5847" t="s">
        <v>10389</v>
      </c>
      <c r="D5847" s="7">
        <v>40833</v>
      </c>
      <c r="E5847" t="s">
        <v>3398</v>
      </c>
      <c r="F5847" t="s">
        <v>10404</v>
      </c>
      <c r="G5847" t="s">
        <v>3398</v>
      </c>
      <c r="H5847" t="s">
        <v>53</v>
      </c>
      <c r="I5847" t="s">
        <v>202</v>
      </c>
      <c r="J5847" t="s">
        <v>92</v>
      </c>
      <c r="K5847" t="s">
        <v>7379</v>
      </c>
      <c r="L5847" t="s">
        <v>7379</v>
      </c>
      <c r="N5847">
        <v>7</v>
      </c>
    </row>
    <row r="5848" spans="1:14" hidden="1" x14ac:dyDescent="0.25">
      <c r="A5848">
        <v>84</v>
      </c>
      <c r="B5848">
        <v>45</v>
      </c>
      <c r="C5848" t="s">
        <v>10389</v>
      </c>
      <c r="D5848" s="7">
        <v>40833</v>
      </c>
      <c r="E5848" t="s">
        <v>3398</v>
      </c>
      <c r="F5848" t="s">
        <v>10404</v>
      </c>
      <c r="G5848" t="s">
        <v>3398</v>
      </c>
      <c r="H5848" t="s">
        <v>17</v>
      </c>
      <c r="I5848" t="s">
        <v>48</v>
      </c>
      <c r="K5848" t="s">
        <v>7379</v>
      </c>
      <c r="L5848" t="s">
        <v>7380</v>
      </c>
    </row>
    <row r="5849" spans="1:14" hidden="1" x14ac:dyDescent="0.25">
      <c r="A5849">
        <v>84</v>
      </c>
      <c r="B5849">
        <v>46</v>
      </c>
      <c r="C5849" t="s">
        <v>10389</v>
      </c>
      <c r="D5849" s="7">
        <v>40833</v>
      </c>
      <c r="E5849" t="s">
        <v>3398</v>
      </c>
      <c r="F5849" t="s">
        <v>10404</v>
      </c>
      <c r="G5849" t="s">
        <v>3398</v>
      </c>
      <c r="H5849" t="s">
        <v>21</v>
      </c>
      <c r="I5849" t="s">
        <v>22</v>
      </c>
      <c r="K5849" t="s">
        <v>7380</v>
      </c>
      <c r="L5849" t="s">
        <v>7381</v>
      </c>
    </row>
    <row r="5850" spans="1:14" hidden="1" x14ac:dyDescent="0.25">
      <c r="A5850">
        <v>84</v>
      </c>
      <c r="B5850">
        <v>47</v>
      </c>
      <c r="C5850" t="s">
        <v>10389</v>
      </c>
      <c r="D5850" s="7">
        <v>40833</v>
      </c>
      <c r="E5850" t="s">
        <v>3398</v>
      </c>
      <c r="F5850" t="s">
        <v>10404</v>
      </c>
      <c r="G5850" t="s">
        <v>3398</v>
      </c>
      <c r="H5850" t="s">
        <v>24</v>
      </c>
      <c r="I5850" t="s">
        <v>10323</v>
      </c>
      <c r="K5850" t="s">
        <v>7382</v>
      </c>
      <c r="L5850" t="s">
        <v>7383</v>
      </c>
    </row>
    <row r="5851" spans="1:14" hidden="1" x14ac:dyDescent="0.25">
      <c r="A5851">
        <v>84</v>
      </c>
      <c r="B5851">
        <v>48</v>
      </c>
      <c r="C5851" t="s">
        <v>10389</v>
      </c>
      <c r="D5851" s="7">
        <v>40833</v>
      </c>
      <c r="E5851" t="s">
        <v>3398</v>
      </c>
      <c r="F5851" t="s">
        <v>10404</v>
      </c>
      <c r="G5851" t="s">
        <v>3398</v>
      </c>
      <c r="H5851" t="s">
        <v>10</v>
      </c>
      <c r="I5851" t="s">
        <v>62</v>
      </c>
      <c r="K5851" t="s">
        <v>7383</v>
      </c>
      <c r="L5851" t="s">
        <v>7384</v>
      </c>
    </row>
    <row r="5852" spans="1:14" hidden="1" x14ac:dyDescent="0.25">
      <c r="A5852">
        <v>84</v>
      </c>
      <c r="B5852">
        <v>49</v>
      </c>
      <c r="C5852" t="s">
        <v>10389</v>
      </c>
      <c r="D5852" s="7">
        <v>40833</v>
      </c>
      <c r="E5852" t="s">
        <v>3398</v>
      </c>
      <c r="F5852" t="s">
        <v>10404</v>
      </c>
      <c r="G5852" t="s">
        <v>3398</v>
      </c>
      <c r="H5852" t="s">
        <v>10</v>
      </c>
      <c r="I5852" t="s">
        <v>11</v>
      </c>
      <c r="K5852" t="s">
        <v>7384</v>
      </c>
      <c r="L5852" t="s">
        <v>7385</v>
      </c>
    </row>
    <row r="5853" spans="1:14" hidden="1" x14ac:dyDescent="0.25">
      <c r="A5853">
        <v>84</v>
      </c>
      <c r="B5853">
        <v>50</v>
      </c>
      <c r="C5853" t="s">
        <v>10389</v>
      </c>
      <c r="D5853" s="7">
        <v>40833</v>
      </c>
      <c r="E5853" t="s">
        <v>3398</v>
      </c>
      <c r="F5853" t="s">
        <v>10404</v>
      </c>
      <c r="G5853" t="s">
        <v>3398</v>
      </c>
      <c r="H5853" t="s">
        <v>17</v>
      </c>
      <c r="I5853" t="s">
        <v>73</v>
      </c>
      <c r="K5853" t="s">
        <v>7385</v>
      </c>
      <c r="L5853" t="s">
        <v>7386</v>
      </c>
    </row>
    <row r="5854" spans="1:14" hidden="1" x14ac:dyDescent="0.25">
      <c r="A5854">
        <v>84</v>
      </c>
      <c r="B5854">
        <v>51</v>
      </c>
      <c r="C5854" t="s">
        <v>10389</v>
      </c>
      <c r="D5854" s="7">
        <v>40833</v>
      </c>
      <c r="E5854" t="s">
        <v>3398</v>
      </c>
      <c r="F5854" t="s">
        <v>10404</v>
      </c>
      <c r="G5854" t="s">
        <v>3398</v>
      </c>
      <c r="H5854" t="s">
        <v>53</v>
      </c>
      <c r="I5854" t="s">
        <v>456</v>
      </c>
      <c r="J5854" t="s">
        <v>92</v>
      </c>
      <c r="K5854" t="s">
        <v>7387</v>
      </c>
      <c r="L5854" t="s">
        <v>7388</v>
      </c>
      <c r="M5854" t="s">
        <v>313</v>
      </c>
      <c r="N5854">
        <v>2</v>
      </c>
    </row>
    <row r="5855" spans="1:14" hidden="1" x14ac:dyDescent="0.25">
      <c r="A5855">
        <v>84</v>
      </c>
      <c r="B5855">
        <v>52</v>
      </c>
      <c r="C5855" t="s">
        <v>10389</v>
      </c>
      <c r="D5855" s="7">
        <v>40833</v>
      </c>
      <c r="E5855" t="s">
        <v>3398</v>
      </c>
      <c r="F5855" t="s">
        <v>10404</v>
      </c>
      <c r="G5855" t="s">
        <v>3398</v>
      </c>
      <c r="H5855" t="s">
        <v>24</v>
      </c>
      <c r="I5855" t="s">
        <v>10323</v>
      </c>
      <c r="K5855" t="s">
        <v>7389</v>
      </c>
      <c r="L5855" t="s">
        <v>7390</v>
      </c>
    </row>
    <row r="5856" spans="1:14" hidden="1" x14ac:dyDescent="0.25">
      <c r="A5856">
        <v>84</v>
      </c>
      <c r="B5856">
        <v>53</v>
      </c>
      <c r="C5856" t="s">
        <v>10389</v>
      </c>
      <c r="D5856" s="7">
        <v>40833</v>
      </c>
      <c r="E5856" t="s">
        <v>3398</v>
      </c>
      <c r="F5856" t="s">
        <v>10404</v>
      </c>
      <c r="G5856" t="s">
        <v>3398</v>
      </c>
      <c r="H5856" t="s">
        <v>10</v>
      </c>
      <c r="I5856" t="s">
        <v>11</v>
      </c>
      <c r="K5856" t="s">
        <v>7390</v>
      </c>
      <c r="L5856" t="s">
        <v>7391</v>
      </c>
    </row>
    <row r="5857" spans="1:12" hidden="1" x14ac:dyDescent="0.25">
      <c r="A5857">
        <v>84</v>
      </c>
      <c r="B5857">
        <v>54</v>
      </c>
      <c r="C5857" t="s">
        <v>10389</v>
      </c>
      <c r="D5857" s="7">
        <v>40833</v>
      </c>
      <c r="E5857" t="s">
        <v>3398</v>
      </c>
      <c r="F5857" t="s">
        <v>10404</v>
      </c>
      <c r="G5857" t="s">
        <v>3398</v>
      </c>
      <c r="H5857" t="s">
        <v>10</v>
      </c>
      <c r="I5857" t="s">
        <v>14</v>
      </c>
      <c r="K5857" t="s">
        <v>7391</v>
      </c>
      <c r="L5857" t="s">
        <v>7392</v>
      </c>
    </row>
    <row r="5858" spans="1:12" hidden="1" x14ac:dyDescent="0.25">
      <c r="A5858">
        <v>84</v>
      </c>
      <c r="B5858">
        <v>55</v>
      </c>
      <c r="C5858" t="s">
        <v>10389</v>
      </c>
      <c r="D5858" s="7">
        <v>40833</v>
      </c>
      <c r="E5858" t="s">
        <v>3398</v>
      </c>
      <c r="F5858" t="s">
        <v>10404</v>
      </c>
      <c r="G5858" t="s">
        <v>3398</v>
      </c>
      <c r="H5858" t="s">
        <v>17</v>
      </c>
      <c r="I5858" t="s">
        <v>3649</v>
      </c>
      <c r="K5858" t="s">
        <v>7392</v>
      </c>
      <c r="L5858" t="s">
        <v>7393</v>
      </c>
    </row>
    <row r="5859" spans="1:12" hidden="1" x14ac:dyDescent="0.25">
      <c r="A5859">
        <v>84</v>
      </c>
      <c r="B5859">
        <v>56</v>
      </c>
      <c r="C5859" t="s">
        <v>10389</v>
      </c>
      <c r="D5859" s="7">
        <v>40833</v>
      </c>
      <c r="E5859" t="s">
        <v>3398</v>
      </c>
      <c r="F5859" t="s">
        <v>10404</v>
      </c>
      <c r="G5859" t="s">
        <v>3398</v>
      </c>
      <c r="H5859" t="s">
        <v>33</v>
      </c>
      <c r="I5859" t="s">
        <v>34</v>
      </c>
      <c r="K5859" t="s">
        <v>7393</v>
      </c>
      <c r="L5859" t="s">
        <v>7393</v>
      </c>
    </row>
    <row r="5860" spans="1:12" hidden="1" x14ac:dyDescent="0.25">
      <c r="A5860">
        <v>84</v>
      </c>
      <c r="B5860">
        <v>57</v>
      </c>
      <c r="C5860" t="s">
        <v>10389</v>
      </c>
      <c r="D5860" s="7">
        <v>40833</v>
      </c>
      <c r="E5860" t="s">
        <v>3398</v>
      </c>
      <c r="F5860" t="s">
        <v>10404</v>
      </c>
      <c r="G5860" t="s">
        <v>3398</v>
      </c>
      <c r="H5860" t="s">
        <v>21</v>
      </c>
      <c r="I5860" t="s">
        <v>22</v>
      </c>
      <c r="K5860" t="s">
        <v>7393</v>
      </c>
      <c r="L5860" t="s">
        <v>5398</v>
      </c>
    </row>
    <row r="5861" spans="1:12" hidden="1" x14ac:dyDescent="0.25">
      <c r="A5861">
        <v>84</v>
      </c>
      <c r="B5861">
        <v>58</v>
      </c>
      <c r="C5861" t="s">
        <v>10389</v>
      </c>
      <c r="D5861" s="7">
        <v>40833</v>
      </c>
      <c r="E5861" t="s">
        <v>3398</v>
      </c>
      <c r="F5861" t="s">
        <v>10404</v>
      </c>
      <c r="G5861" t="s">
        <v>3398</v>
      </c>
      <c r="H5861" t="s">
        <v>17</v>
      </c>
      <c r="I5861" t="s">
        <v>120</v>
      </c>
      <c r="K5861" t="s">
        <v>5398</v>
      </c>
      <c r="L5861" t="s">
        <v>7394</v>
      </c>
    </row>
    <row r="5862" spans="1:12" hidden="1" x14ac:dyDescent="0.25">
      <c r="A5862">
        <v>84</v>
      </c>
      <c r="B5862">
        <v>59</v>
      </c>
      <c r="C5862" t="s">
        <v>10389</v>
      </c>
      <c r="D5862" s="7">
        <v>40833</v>
      </c>
      <c r="E5862" t="s">
        <v>3398</v>
      </c>
      <c r="F5862" t="s">
        <v>10404</v>
      </c>
      <c r="G5862" t="s">
        <v>3398</v>
      </c>
      <c r="H5862" t="s">
        <v>10</v>
      </c>
      <c r="I5862" t="s">
        <v>14</v>
      </c>
      <c r="K5862" t="s">
        <v>7394</v>
      </c>
      <c r="L5862" t="s">
        <v>7395</v>
      </c>
    </row>
    <row r="5863" spans="1:12" hidden="1" x14ac:dyDescent="0.25">
      <c r="A5863">
        <v>84</v>
      </c>
      <c r="B5863">
        <v>60</v>
      </c>
      <c r="C5863" t="s">
        <v>10389</v>
      </c>
      <c r="D5863" s="7">
        <v>40833</v>
      </c>
      <c r="E5863" t="s">
        <v>3398</v>
      </c>
      <c r="F5863" t="s">
        <v>10404</v>
      </c>
      <c r="G5863" t="s">
        <v>3398</v>
      </c>
      <c r="H5863" t="s">
        <v>17</v>
      </c>
      <c r="I5863" t="s">
        <v>120</v>
      </c>
      <c r="K5863" t="s">
        <v>7395</v>
      </c>
      <c r="L5863" t="s">
        <v>7396</v>
      </c>
    </row>
    <row r="5864" spans="1:12" hidden="1" x14ac:dyDescent="0.25">
      <c r="A5864">
        <v>84</v>
      </c>
      <c r="B5864">
        <v>61</v>
      </c>
      <c r="C5864" t="s">
        <v>10389</v>
      </c>
      <c r="D5864" s="7">
        <v>40833</v>
      </c>
      <c r="E5864" t="s">
        <v>3398</v>
      </c>
      <c r="F5864" t="s">
        <v>10404</v>
      </c>
      <c r="G5864" t="s">
        <v>3398</v>
      </c>
      <c r="H5864" t="s">
        <v>10</v>
      </c>
      <c r="I5864" t="s">
        <v>11</v>
      </c>
      <c r="K5864" t="s">
        <v>7396</v>
      </c>
      <c r="L5864" t="s">
        <v>7397</v>
      </c>
    </row>
    <row r="5865" spans="1:12" hidden="1" x14ac:dyDescent="0.25">
      <c r="A5865">
        <v>84</v>
      </c>
      <c r="B5865">
        <v>62</v>
      </c>
      <c r="C5865" t="s">
        <v>10389</v>
      </c>
      <c r="D5865" s="7">
        <v>40833</v>
      </c>
      <c r="E5865" t="s">
        <v>3398</v>
      </c>
      <c r="F5865" t="s">
        <v>10404</v>
      </c>
      <c r="G5865" t="s">
        <v>3398</v>
      </c>
      <c r="H5865" t="s">
        <v>17</v>
      </c>
      <c r="I5865" t="s">
        <v>120</v>
      </c>
      <c r="K5865" t="s">
        <v>7397</v>
      </c>
      <c r="L5865" t="s">
        <v>7398</v>
      </c>
    </row>
    <row r="5866" spans="1:12" hidden="1" x14ac:dyDescent="0.25">
      <c r="A5866">
        <v>84</v>
      </c>
      <c r="B5866">
        <v>63</v>
      </c>
      <c r="C5866" t="s">
        <v>10389</v>
      </c>
      <c r="D5866" s="7">
        <v>40833</v>
      </c>
      <c r="E5866" t="s">
        <v>3398</v>
      </c>
      <c r="F5866" t="s">
        <v>10404</v>
      </c>
      <c r="G5866" t="s">
        <v>3398</v>
      </c>
      <c r="H5866" t="s">
        <v>17</v>
      </c>
      <c r="I5866" t="s">
        <v>77</v>
      </c>
      <c r="K5866" t="s">
        <v>7398</v>
      </c>
      <c r="L5866" t="s">
        <v>7399</v>
      </c>
    </row>
    <row r="5867" spans="1:12" hidden="1" x14ac:dyDescent="0.25">
      <c r="A5867">
        <v>84</v>
      </c>
      <c r="B5867">
        <v>64</v>
      </c>
      <c r="C5867" t="s">
        <v>10389</v>
      </c>
      <c r="D5867" s="7">
        <v>40833</v>
      </c>
      <c r="E5867" t="s">
        <v>3398</v>
      </c>
      <c r="F5867" t="s">
        <v>10404</v>
      </c>
      <c r="G5867" t="s">
        <v>3398</v>
      </c>
      <c r="H5867" t="s">
        <v>24</v>
      </c>
      <c r="I5867" t="s">
        <v>248</v>
      </c>
      <c r="K5867" t="s">
        <v>7399</v>
      </c>
      <c r="L5867" t="s">
        <v>7400</v>
      </c>
    </row>
    <row r="5868" spans="1:12" hidden="1" x14ac:dyDescent="0.25">
      <c r="A5868">
        <v>84</v>
      </c>
      <c r="B5868">
        <v>65</v>
      </c>
      <c r="C5868" t="s">
        <v>10389</v>
      </c>
      <c r="D5868" s="7">
        <v>40833</v>
      </c>
      <c r="E5868" t="s">
        <v>3398</v>
      </c>
      <c r="F5868" t="s">
        <v>10404</v>
      </c>
      <c r="G5868" t="s">
        <v>3398</v>
      </c>
      <c r="H5868" t="s">
        <v>10</v>
      </c>
      <c r="I5868" t="s">
        <v>62</v>
      </c>
      <c r="K5868" t="s">
        <v>7400</v>
      </c>
      <c r="L5868" t="s">
        <v>7401</v>
      </c>
    </row>
    <row r="5869" spans="1:12" hidden="1" x14ac:dyDescent="0.25">
      <c r="A5869">
        <v>84</v>
      </c>
      <c r="B5869">
        <v>66</v>
      </c>
      <c r="C5869" t="s">
        <v>10389</v>
      </c>
      <c r="D5869" s="7">
        <v>40833</v>
      </c>
      <c r="E5869" t="s">
        <v>3398</v>
      </c>
      <c r="F5869" t="s">
        <v>10404</v>
      </c>
      <c r="G5869" t="s">
        <v>3398</v>
      </c>
      <c r="H5869" t="s">
        <v>17</v>
      </c>
      <c r="I5869" t="s">
        <v>120</v>
      </c>
      <c r="K5869" t="s">
        <v>7401</v>
      </c>
      <c r="L5869" t="s">
        <v>7402</v>
      </c>
    </row>
    <row r="5870" spans="1:12" hidden="1" x14ac:dyDescent="0.25">
      <c r="A5870">
        <v>84</v>
      </c>
      <c r="B5870">
        <v>67</v>
      </c>
      <c r="C5870" t="s">
        <v>10389</v>
      </c>
      <c r="D5870" s="7">
        <v>40833</v>
      </c>
      <c r="E5870" t="s">
        <v>3398</v>
      </c>
      <c r="F5870" t="s">
        <v>10404</v>
      </c>
      <c r="G5870" t="s">
        <v>3398</v>
      </c>
      <c r="H5870" t="s">
        <v>33</v>
      </c>
      <c r="I5870" t="s">
        <v>34</v>
      </c>
      <c r="K5870" t="s">
        <v>7402</v>
      </c>
      <c r="L5870" t="s">
        <v>7402</v>
      </c>
    </row>
    <row r="5871" spans="1:12" hidden="1" x14ac:dyDescent="0.25">
      <c r="A5871">
        <v>84</v>
      </c>
      <c r="B5871">
        <v>68</v>
      </c>
      <c r="C5871" t="s">
        <v>10389</v>
      </c>
      <c r="D5871" s="7">
        <v>40833</v>
      </c>
      <c r="E5871" t="s">
        <v>3398</v>
      </c>
      <c r="F5871" t="s">
        <v>10404</v>
      </c>
      <c r="G5871" t="s">
        <v>3398</v>
      </c>
      <c r="H5871" t="s">
        <v>21</v>
      </c>
      <c r="I5871" t="s">
        <v>22</v>
      </c>
      <c r="K5871" t="s">
        <v>7402</v>
      </c>
      <c r="L5871" t="s">
        <v>7403</v>
      </c>
    </row>
    <row r="5872" spans="1:12" hidden="1" x14ac:dyDescent="0.25">
      <c r="A5872">
        <v>84</v>
      </c>
      <c r="B5872">
        <v>69</v>
      </c>
      <c r="C5872" t="s">
        <v>10389</v>
      </c>
      <c r="D5872" s="7">
        <v>40833</v>
      </c>
      <c r="E5872" t="s">
        <v>3398</v>
      </c>
      <c r="F5872" t="s">
        <v>10404</v>
      </c>
      <c r="G5872" t="s">
        <v>3398</v>
      </c>
      <c r="H5872" t="s">
        <v>24</v>
      </c>
      <c r="I5872" t="s">
        <v>10323</v>
      </c>
      <c r="K5872" t="s">
        <v>7403</v>
      </c>
      <c r="L5872" t="s">
        <v>7403</v>
      </c>
    </row>
    <row r="5873" spans="1:14" hidden="1" x14ac:dyDescent="0.25">
      <c r="A5873">
        <v>84</v>
      </c>
      <c r="B5873">
        <v>70</v>
      </c>
      <c r="C5873" t="s">
        <v>10389</v>
      </c>
      <c r="D5873" s="7">
        <v>40833</v>
      </c>
      <c r="E5873" t="s">
        <v>3398</v>
      </c>
      <c r="F5873" t="s">
        <v>10404</v>
      </c>
      <c r="G5873" t="s">
        <v>3398</v>
      </c>
      <c r="H5873" t="s">
        <v>10</v>
      </c>
      <c r="I5873" t="s">
        <v>11</v>
      </c>
      <c r="K5873" t="s">
        <v>7403</v>
      </c>
      <c r="L5873" t="s">
        <v>7404</v>
      </c>
    </row>
    <row r="5874" spans="1:14" hidden="1" x14ac:dyDescent="0.25">
      <c r="A5874">
        <v>84</v>
      </c>
      <c r="B5874">
        <v>71</v>
      </c>
      <c r="C5874" t="s">
        <v>10389</v>
      </c>
      <c r="D5874" s="7">
        <v>40833</v>
      </c>
      <c r="E5874" t="s">
        <v>3398</v>
      </c>
      <c r="F5874" t="s">
        <v>10404</v>
      </c>
      <c r="G5874" t="s">
        <v>3398</v>
      </c>
      <c r="H5874" t="s">
        <v>17</v>
      </c>
      <c r="I5874" t="s">
        <v>120</v>
      </c>
      <c r="K5874" t="s">
        <v>7404</v>
      </c>
      <c r="L5874" t="s">
        <v>7405</v>
      </c>
    </row>
    <row r="5875" spans="1:14" hidden="1" x14ac:dyDescent="0.25">
      <c r="A5875">
        <v>84</v>
      </c>
      <c r="B5875">
        <v>72</v>
      </c>
      <c r="C5875" t="s">
        <v>10389</v>
      </c>
      <c r="D5875" s="7">
        <v>40833</v>
      </c>
      <c r="E5875" t="s">
        <v>3398</v>
      </c>
      <c r="F5875" t="s">
        <v>10404</v>
      </c>
      <c r="G5875" t="s">
        <v>3398</v>
      </c>
      <c r="H5875" t="s">
        <v>53</v>
      </c>
      <c r="I5875" t="s">
        <v>124</v>
      </c>
      <c r="J5875" t="s">
        <v>80</v>
      </c>
      <c r="K5875" t="s">
        <v>7405</v>
      </c>
      <c r="L5875" t="s">
        <v>7405</v>
      </c>
      <c r="N5875">
        <v>7</v>
      </c>
    </row>
    <row r="5876" spans="1:14" hidden="1" x14ac:dyDescent="0.25">
      <c r="A5876">
        <v>84</v>
      </c>
      <c r="B5876">
        <v>73</v>
      </c>
      <c r="C5876" t="s">
        <v>10389</v>
      </c>
      <c r="D5876" s="7">
        <v>40833</v>
      </c>
      <c r="E5876" t="s">
        <v>3398</v>
      </c>
      <c r="F5876" t="s">
        <v>10404</v>
      </c>
      <c r="G5876" t="s">
        <v>3398</v>
      </c>
      <c r="H5876" t="s">
        <v>17</v>
      </c>
      <c r="I5876" t="s">
        <v>77</v>
      </c>
      <c r="K5876" t="s">
        <v>7405</v>
      </c>
      <c r="L5876" t="s">
        <v>7406</v>
      </c>
    </row>
    <row r="5877" spans="1:14" hidden="1" x14ac:dyDescent="0.25">
      <c r="A5877">
        <v>84</v>
      </c>
      <c r="B5877">
        <v>74</v>
      </c>
      <c r="C5877" t="s">
        <v>10389</v>
      </c>
      <c r="D5877" s="7">
        <v>40833</v>
      </c>
      <c r="E5877" t="s">
        <v>3398</v>
      </c>
      <c r="F5877" t="s">
        <v>10404</v>
      </c>
      <c r="G5877" t="s">
        <v>3398</v>
      </c>
      <c r="H5877" t="s">
        <v>162</v>
      </c>
      <c r="I5877" t="s">
        <v>163</v>
      </c>
      <c r="K5877" t="s">
        <v>7406</v>
      </c>
      <c r="L5877" t="s">
        <v>7407</v>
      </c>
    </row>
    <row r="5878" spans="1:14" hidden="1" x14ac:dyDescent="0.25">
      <c r="A5878">
        <v>84</v>
      </c>
      <c r="B5878">
        <v>75</v>
      </c>
      <c r="C5878" t="s">
        <v>10389</v>
      </c>
      <c r="D5878" s="7">
        <v>40833</v>
      </c>
      <c r="E5878" t="s">
        <v>3398</v>
      </c>
      <c r="F5878" t="s">
        <v>10404</v>
      </c>
      <c r="G5878" t="s">
        <v>3398</v>
      </c>
      <c r="H5878" t="s">
        <v>24</v>
      </c>
      <c r="I5878" t="s">
        <v>10323</v>
      </c>
      <c r="K5878" t="s">
        <v>7408</v>
      </c>
      <c r="L5878" t="s">
        <v>7409</v>
      </c>
    </row>
    <row r="5879" spans="1:14" hidden="1" x14ac:dyDescent="0.25">
      <c r="A5879">
        <v>84</v>
      </c>
      <c r="B5879">
        <v>76</v>
      </c>
      <c r="C5879" t="s">
        <v>10389</v>
      </c>
      <c r="D5879" s="7">
        <v>40833</v>
      </c>
      <c r="E5879" t="s">
        <v>3398</v>
      </c>
      <c r="F5879" t="s">
        <v>10404</v>
      </c>
      <c r="G5879" t="s">
        <v>3398</v>
      </c>
      <c r="H5879" t="s">
        <v>10</v>
      </c>
      <c r="I5879" t="s">
        <v>14</v>
      </c>
      <c r="K5879" t="s">
        <v>7409</v>
      </c>
      <c r="L5879" t="s">
        <v>7410</v>
      </c>
    </row>
    <row r="5880" spans="1:14" hidden="1" x14ac:dyDescent="0.25">
      <c r="A5880">
        <v>84</v>
      </c>
      <c r="B5880">
        <v>77</v>
      </c>
      <c r="C5880" t="s">
        <v>10389</v>
      </c>
      <c r="D5880" s="7">
        <v>40833</v>
      </c>
      <c r="E5880" t="s">
        <v>3398</v>
      </c>
      <c r="F5880" t="s">
        <v>10404</v>
      </c>
      <c r="G5880" t="s">
        <v>3398</v>
      </c>
      <c r="H5880" t="s">
        <v>17</v>
      </c>
      <c r="I5880" t="s">
        <v>154</v>
      </c>
      <c r="K5880" t="s">
        <v>7410</v>
      </c>
      <c r="L5880" t="s">
        <v>7411</v>
      </c>
    </row>
    <row r="5881" spans="1:14" hidden="1" x14ac:dyDescent="0.25">
      <c r="A5881">
        <v>84</v>
      </c>
      <c r="B5881">
        <v>78</v>
      </c>
      <c r="C5881" t="s">
        <v>10389</v>
      </c>
      <c r="D5881" s="7">
        <v>40833</v>
      </c>
      <c r="E5881" t="s">
        <v>3398</v>
      </c>
      <c r="F5881" t="s">
        <v>10404</v>
      </c>
      <c r="G5881" t="s">
        <v>3398</v>
      </c>
      <c r="H5881" t="s">
        <v>33</v>
      </c>
      <c r="I5881" t="s">
        <v>161</v>
      </c>
      <c r="K5881" t="s">
        <v>7411</v>
      </c>
      <c r="L5881" t="s">
        <v>7411</v>
      </c>
    </row>
    <row r="5882" spans="1:14" hidden="1" x14ac:dyDescent="0.25">
      <c r="A5882">
        <v>84</v>
      </c>
      <c r="B5882">
        <v>79</v>
      </c>
      <c r="C5882" t="s">
        <v>10389</v>
      </c>
      <c r="D5882" s="7">
        <v>40833</v>
      </c>
      <c r="E5882" t="s">
        <v>3398</v>
      </c>
      <c r="F5882" t="s">
        <v>10404</v>
      </c>
      <c r="G5882" t="s">
        <v>3398</v>
      </c>
      <c r="H5882" t="s">
        <v>17</v>
      </c>
      <c r="I5882" t="s">
        <v>73</v>
      </c>
      <c r="K5882" t="s">
        <v>7411</v>
      </c>
      <c r="L5882" t="s">
        <v>7412</v>
      </c>
    </row>
    <row r="5883" spans="1:14" hidden="1" x14ac:dyDescent="0.25">
      <c r="A5883">
        <v>84</v>
      </c>
      <c r="B5883">
        <v>80</v>
      </c>
      <c r="C5883" t="s">
        <v>10389</v>
      </c>
      <c r="D5883" s="7">
        <v>40833</v>
      </c>
      <c r="E5883" t="s">
        <v>3398</v>
      </c>
      <c r="F5883" t="s">
        <v>10404</v>
      </c>
      <c r="G5883" t="s">
        <v>3398</v>
      </c>
      <c r="H5883" t="s">
        <v>33</v>
      </c>
      <c r="I5883" t="s">
        <v>34</v>
      </c>
      <c r="K5883" t="s">
        <v>7412</v>
      </c>
      <c r="L5883" t="s">
        <v>7413</v>
      </c>
    </row>
    <row r="5884" spans="1:14" hidden="1" x14ac:dyDescent="0.25">
      <c r="A5884">
        <v>84</v>
      </c>
      <c r="B5884">
        <v>81</v>
      </c>
      <c r="C5884" t="s">
        <v>10389</v>
      </c>
      <c r="D5884" s="7">
        <v>40833</v>
      </c>
      <c r="E5884" t="s">
        <v>3398</v>
      </c>
      <c r="F5884" t="s">
        <v>10404</v>
      </c>
      <c r="G5884" t="s">
        <v>3398</v>
      </c>
      <c r="H5884" t="s">
        <v>21</v>
      </c>
      <c r="I5884" t="s">
        <v>334</v>
      </c>
      <c r="K5884" t="s">
        <v>7413</v>
      </c>
      <c r="L5884" t="s">
        <v>7414</v>
      </c>
    </row>
    <row r="5885" spans="1:14" hidden="1" x14ac:dyDescent="0.25">
      <c r="A5885">
        <v>84</v>
      </c>
      <c r="B5885">
        <v>82</v>
      </c>
      <c r="C5885" t="s">
        <v>10389</v>
      </c>
      <c r="D5885" s="7">
        <v>40833</v>
      </c>
      <c r="E5885" t="s">
        <v>3398</v>
      </c>
      <c r="F5885" t="s">
        <v>10404</v>
      </c>
      <c r="G5885" t="s">
        <v>3398</v>
      </c>
      <c r="H5885" t="s">
        <v>24</v>
      </c>
      <c r="I5885" t="s">
        <v>10323</v>
      </c>
      <c r="K5885" t="s">
        <v>7415</v>
      </c>
      <c r="L5885" t="s">
        <v>7416</v>
      </c>
    </row>
    <row r="5886" spans="1:14" hidden="1" x14ac:dyDescent="0.25">
      <c r="A5886">
        <v>84</v>
      </c>
      <c r="B5886">
        <v>83</v>
      </c>
      <c r="C5886" t="s">
        <v>10389</v>
      </c>
      <c r="D5886" s="7">
        <v>40833</v>
      </c>
      <c r="E5886" t="s">
        <v>3398</v>
      </c>
      <c r="F5886" t="s">
        <v>10404</v>
      </c>
      <c r="G5886" t="s">
        <v>3398</v>
      </c>
      <c r="H5886" t="s">
        <v>10</v>
      </c>
      <c r="I5886" t="s">
        <v>11</v>
      </c>
      <c r="K5886" t="s">
        <v>7417</v>
      </c>
      <c r="L5886" t="s">
        <v>7418</v>
      </c>
    </row>
    <row r="5887" spans="1:14" hidden="1" x14ac:dyDescent="0.25">
      <c r="A5887">
        <v>84</v>
      </c>
      <c r="B5887">
        <v>84</v>
      </c>
      <c r="C5887" t="s">
        <v>10389</v>
      </c>
      <c r="D5887" s="7">
        <v>40833</v>
      </c>
      <c r="E5887" t="s">
        <v>3398</v>
      </c>
      <c r="F5887" t="s">
        <v>10404</v>
      </c>
      <c r="G5887" t="s">
        <v>3398</v>
      </c>
      <c r="H5887" t="s">
        <v>24</v>
      </c>
      <c r="I5887" t="s">
        <v>10323</v>
      </c>
      <c r="K5887" t="s">
        <v>7418</v>
      </c>
      <c r="L5887" t="s">
        <v>7419</v>
      </c>
    </row>
    <row r="5888" spans="1:14" hidden="1" x14ac:dyDescent="0.25">
      <c r="A5888">
        <v>85</v>
      </c>
      <c r="B5888">
        <v>1</v>
      </c>
      <c r="C5888" t="s">
        <v>10396</v>
      </c>
      <c r="D5888" s="7">
        <v>40559</v>
      </c>
      <c r="E5888" t="s">
        <v>3398</v>
      </c>
      <c r="F5888" t="s">
        <v>613</v>
      </c>
      <c r="G5888" t="s">
        <v>3398</v>
      </c>
      <c r="H5888" t="s">
        <v>10</v>
      </c>
      <c r="I5888" t="s">
        <v>113</v>
      </c>
      <c r="K5888" t="s">
        <v>7420</v>
      </c>
      <c r="L5888" t="s">
        <v>7421</v>
      </c>
    </row>
    <row r="5889" spans="1:14" hidden="1" x14ac:dyDescent="0.25">
      <c r="A5889">
        <v>85</v>
      </c>
      <c r="B5889">
        <v>2</v>
      </c>
      <c r="C5889" t="s">
        <v>10396</v>
      </c>
      <c r="D5889" s="7">
        <v>40559</v>
      </c>
      <c r="E5889" t="s">
        <v>3398</v>
      </c>
      <c r="F5889" t="s">
        <v>613</v>
      </c>
      <c r="G5889" t="s">
        <v>3398</v>
      </c>
      <c r="H5889" t="s">
        <v>10</v>
      </c>
      <c r="I5889" t="s">
        <v>11</v>
      </c>
      <c r="K5889" t="s">
        <v>7422</v>
      </c>
      <c r="L5889" t="s">
        <v>7423</v>
      </c>
    </row>
    <row r="5890" spans="1:14" hidden="1" x14ac:dyDescent="0.25">
      <c r="A5890">
        <v>85</v>
      </c>
      <c r="B5890">
        <v>3</v>
      </c>
      <c r="C5890" t="s">
        <v>10396</v>
      </c>
      <c r="D5890" s="7">
        <v>40559</v>
      </c>
      <c r="E5890" t="s">
        <v>3398</v>
      </c>
      <c r="F5890" t="s">
        <v>613</v>
      </c>
      <c r="G5890" t="s">
        <v>3398</v>
      </c>
      <c r="H5890" t="s">
        <v>10</v>
      </c>
      <c r="I5890" t="s">
        <v>14</v>
      </c>
      <c r="K5890" t="s">
        <v>7424</v>
      </c>
      <c r="L5890" t="s">
        <v>7425</v>
      </c>
    </row>
    <row r="5891" spans="1:14" hidden="1" x14ac:dyDescent="0.25">
      <c r="A5891">
        <v>85</v>
      </c>
      <c r="B5891">
        <v>4</v>
      </c>
      <c r="C5891" t="s">
        <v>10396</v>
      </c>
      <c r="D5891" s="7">
        <v>40559</v>
      </c>
      <c r="E5891" t="s">
        <v>3398</v>
      </c>
      <c r="F5891" t="s">
        <v>613</v>
      </c>
      <c r="G5891" t="s">
        <v>3398</v>
      </c>
      <c r="H5891" t="s">
        <v>10</v>
      </c>
      <c r="I5891" t="s">
        <v>14</v>
      </c>
      <c r="K5891" t="s">
        <v>7426</v>
      </c>
      <c r="L5891" t="s">
        <v>7427</v>
      </c>
    </row>
    <row r="5892" spans="1:14" hidden="1" x14ac:dyDescent="0.25">
      <c r="A5892">
        <v>85</v>
      </c>
      <c r="B5892">
        <v>5</v>
      </c>
      <c r="C5892" t="s">
        <v>10396</v>
      </c>
      <c r="D5892" s="7">
        <v>40559</v>
      </c>
      <c r="E5892" t="s">
        <v>3398</v>
      </c>
      <c r="F5892" t="s">
        <v>613</v>
      </c>
      <c r="G5892" t="s">
        <v>3398</v>
      </c>
      <c r="H5892" t="s">
        <v>17</v>
      </c>
      <c r="I5892" t="s">
        <v>120</v>
      </c>
      <c r="K5892" t="s">
        <v>7427</v>
      </c>
      <c r="L5892" t="s">
        <v>7428</v>
      </c>
    </row>
    <row r="5893" spans="1:14" hidden="1" x14ac:dyDescent="0.25">
      <c r="A5893">
        <v>85</v>
      </c>
      <c r="B5893">
        <v>6</v>
      </c>
      <c r="C5893" t="s">
        <v>10396</v>
      </c>
      <c r="D5893" s="7">
        <v>40559</v>
      </c>
      <c r="E5893" t="s">
        <v>3398</v>
      </c>
      <c r="F5893" t="s">
        <v>613</v>
      </c>
      <c r="G5893" t="s">
        <v>3398</v>
      </c>
      <c r="H5893" t="s">
        <v>33</v>
      </c>
      <c r="I5893" t="s">
        <v>34</v>
      </c>
      <c r="K5893" t="s">
        <v>7428</v>
      </c>
      <c r="L5893" t="s">
        <v>7429</v>
      </c>
    </row>
    <row r="5894" spans="1:14" hidden="1" x14ac:dyDescent="0.25">
      <c r="A5894">
        <v>85</v>
      </c>
      <c r="B5894">
        <v>7</v>
      </c>
      <c r="C5894" t="s">
        <v>10396</v>
      </c>
      <c r="D5894" s="7">
        <v>40559</v>
      </c>
      <c r="E5894" t="s">
        <v>3398</v>
      </c>
      <c r="F5894" t="s">
        <v>613</v>
      </c>
      <c r="G5894" t="s">
        <v>3398</v>
      </c>
      <c r="H5894" t="s">
        <v>21</v>
      </c>
      <c r="I5894" t="s">
        <v>22</v>
      </c>
      <c r="K5894" t="s">
        <v>7430</v>
      </c>
      <c r="L5894" t="s">
        <v>7431</v>
      </c>
    </row>
    <row r="5895" spans="1:14" hidden="1" x14ac:dyDescent="0.25">
      <c r="A5895">
        <v>85</v>
      </c>
      <c r="B5895">
        <v>8</v>
      </c>
      <c r="C5895" t="s">
        <v>10396</v>
      </c>
      <c r="D5895" s="7">
        <v>40559</v>
      </c>
      <c r="E5895" t="s">
        <v>3398</v>
      </c>
      <c r="F5895" t="s">
        <v>613</v>
      </c>
      <c r="G5895" t="s">
        <v>3398</v>
      </c>
      <c r="H5895" t="s">
        <v>24</v>
      </c>
      <c r="I5895" t="s">
        <v>10323</v>
      </c>
      <c r="K5895" t="s">
        <v>7432</v>
      </c>
      <c r="L5895" t="s">
        <v>7433</v>
      </c>
    </row>
    <row r="5896" spans="1:14" hidden="1" x14ac:dyDescent="0.25">
      <c r="A5896">
        <v>85</v>
      </c>
      <c r="B5896">
        <v>9</v>
      </c>
      <c r="C5896" t="s">
        <v>10396</v>
      </c>
      <c r="D5896" s="7">
        <v>40559</v>
      </c>
      <c r="E5896" t="s">
        <v>3398</v>
      </c>
      <c r="F5896" t="s">
        <v>613</v>
      </c>
      <c r="G5896" t="s">
        <v>3398</v>
      </c>
      <c r="H5896" t="s">
        <v>10</v>
      </c>
      <c r="I5896" t="s">
        <v>113</v>
      </c>
      <c r="K5896" t="s">
        <v>7434</v>
      </c>
      <c r="L5896" t="s">
        <v>7435</v>
      </c>
    </row>
    <row r="5897" spans="1:14" hidden="1" x14ac:dyDescent="0.25">
      <c r="A5897">
        <v>85</v>
      </c>
      <c r="B5897">
        <v>10</v>
      </c>
      <c r="C5897" t="s">
        <v>10396</v>
      </c>
      <c r="D5897" s="7">
        <v>40559</v>
      </c>
      <c r="E5897" t="s">
        <v>3398</v>
      </c>
      <c r="F5897" t="s">
        <v>613</v>
      </c>
      <c r="G5897" t="s">
        <v>3398</v>
      </c>
      <c r="H5897" t="s">
        <v>10</v>
      </c>
      <c r="I5897" t="s">
        <v>11</v>
      </c>
      <c r="K5897" t="s">
        <v>7435</v>
      </c>
      <c r="L5897" t="s">
        <v>7436</v>
      </c>
    </row>
    <row r="5898" spans="1:14" hidden="1" x14ac:dyDescent="0.25">
      <c r="A5898">
        <v>85</v>
      </c>
      <c r="B5898">
        <v>11</v>
      </c>
      <c r="C5898" t="s">
        <v>10396</v>
      </c>
      <c r="D5898" s="7">
        <v>40559</v>
      </c>
      <c r="E5898" t="s">
        <v>3398</v>
      </c>
      <c r="F5898" t="s">
        <v>613</v>
      </c>
      <c r="G5898" t="s">
        <v>3398</v>
      </c>
      <c r="H5898" t="s">
        <v>17</v>
      </c>
      <c r="I5898" t="s">
        <v>120</v>
      </c>
      <c r="K5898" t="s">
        <v>7436</v>
      </c>
      <c r="L5898" t="s">
        <v>7437</v>
      </c>
    </row>
    <row r="5899" spans="1:14" hidden="1" x14ac:dyDescent="0.25">
      <c r="A5899">
        <v>85</v>
      </c>
      <c r="B5899">
        <v>12</v>
      </c>
      <c r="C5899" t="s">
        <v>10396</v>
      </c>
      <c r="D5899" s="7">
        <v>40559</v>
      </c>
      <c r="E5899" t="s">
        <v>3398</v>
      </c>
      <c r="F5899" t="s">
        <v>613</v>
      </c>
      <c r="G5899" t="s">
        <v>3398</v>
      </c>
      <c r="H5899" t="s">
        <v>53</v>
      </c>
      <c r="I5899" t="s">
        <v>124</v>
      </c>
      <c r="J5899" t="s">
        <v>80</v>
      </c>
      <c r="K5899" t="s">
        <v>7437</v>
      </c>
      <c r="L5899" t="s">
        <v>7438</v>
      </c>
      <c r="N5899">
        <v>7</v>
      </c>
    </row>
    <row r="5900" spans="1:14" hidden="1" x14ac:dyDescent="0.25">
      <c r="A5900">
        <v>85</v>
      </c>
      <c r="B5900">
        <v>13</v>
      </c>
      <c r="C5900" t="s">
        <v>10396</v>
      </c>
      <c r="D5900" s="7">
        <v>40559</v>
      </c>
      <c r="E5900" t="s">
        <v>3398</v>
      </c>
      <c r="F5900" t="s">
        <v>613</v>
      </c>
      <c r="G5900" t="s">
        <v>3398</v>
      </c>
      <c r="H5900" t="s">
        <v>17</v>
      </c>
      <c r="I5900" t="s">
        <v>120</v>
      </c>
      <c r="K5900" t="s">
        <v>7438</v>
      </c>
      <c r="L5900" t="s">
        <v>7439</v>
      </c>
    </row>
    <row r="5901" spans="1:14" hidden="1" x14ac:dyDescent="0.25">
      <c r="A5901">
        <v>85</v>
      </c>
      <c r="B5901">
        <v>14</v>
      </c>
      <c r="C5901" t="s">
        <v>10396</v>
      </c>
      <c r="D5901" s="7">
        <v>40559</v>
      </c>
      <c r="E5901" t="s">
        <v>3398</v>
      </c>
      <c r="F5901" t="s">
        <v>613</v>
      </c>
      <c r="G5901" t="s">
        <v>3398</v>
      </c>
      <c r="H5901" t="s">
        <v>162</v>
      </c>
      <c r="I5901" t="s">
        <v>163</v>
      </c>
      <c r="K5901" t="s">
        <v>7440</v>
      </c>
      <c r="L5901" t="s">
        <v>7441</v>
      </c>
    </row>
    <row r="5902" spans="1:14" hidden="1" x14ac:dyDescent="0.25">
      <c r="A5902">
        <v>85</v>
      </c>
      <c r="B5902">
        <v>15</v>
      </c>
      <c r="C5902" t="s">
        <v>10396</v>
      </c>
      <c r="D5902" s="7">
        <v>40559</v>
      </c>
      <c r="E5902" t="s">
        <v>3398</v>
      </c>
      <c r="F5902" t="s">
        <v>613</v>
      </c>
      <c r="G5902" t="s">
        <v>3398</v>
      </c>
      <c r="H5902" t="s">
        <v>24</v>
      </c>
      <c r="I5902" t="s">
        <v>10323</v>
      </c>
      <c r="K5902" t="s">
        <v>7442</v>
      </c>
      <c r="L5902" t="s">
        <v>7443</v>
      </c>
    </row>
    <row r="5903" spans="1:14" hidden="1" x14ac:dyDescent="0.25">
      <c r="A5903">
        <v>85</v>
      </c>
      <c r="B5903">
        <v>16</v>
      </c>
      <c r="C5903" t="s">
        <v>10396</v>
      </c>
      <c r="D5903" s="7">
        <v>40559</v>
      </c>
      <c r="E5903" t="s">
        <v>3398</v>
      </c>
      <c r="F5903" t="s">
        <v>613</v>
      </c>
      <c r="G5903" t="s">
        <v>3398</v>
      </c>
      <c r="H5903" t="s">
        <v>10</v>
      </c>
      <c r="I5903" t="s">
        <v>113</v>
      </c>
      <c r="K5903" t="s">
        <v>7444</v>
      </c>
      <c r="L5903" t="s">
        <v>7445</v>
      </c>
    </row>
    <row r="5904" spans="1:14" hidden="1" x14ac:dyDescent="0.25">
      <c r="A5904">
        <v>85</v>
      </c>
      <c r="B5904">
        <v>17</v>
      </c>
      <c r="C5904" t="s">
        <v>10396</v>
      </c>
      <c r="D5904" s="7">
        <v>40559</v>
      </c>
      <c r="E5904" t="s">
        <v>3398</v>
      </c>
      <c r="F5904" t="s">
        <v>613</v>
      </c>
      <c r="G5904" t="s">
        <v>3398</v>
      </c>
      <c r="H5904" t="s">
        <v>10</v>
      </c>
      <c r="I5904" t="s">
        <v>11</v>
      </c>
      <c r="K5904" t="s">
        <v>7445</v>
      </c>
      <c r="L5904" t="s">
        <v>7446</v>
      </c>
    </row>
    <row r="5905" spans="1:12" hidden="1" x14ac:dyDescent="0.25">
      <c r="A5905">
        <v>85</v>
      </c>
      <c r="B5905">
        <v>18</v>
      </c>
      <c r="C5905" t="s">
        <v>10396</v>
      </c>
      <c r="D5905" s="7">
        <v>40559</v>
      </c>
      <c r="E5905" t="s">
        <v>3398</v>
      </c>
      <c r="F5905" t="s">
        <v>613</v>
      </c>
      <c r="G5905" t="s">
        <v>3398</v>
      </c>
      <c r="H5905" t="s">
        <v>17</v>
      </c>
      <c r="I5905" t="s">
        <v>120</v>
      </c>
      <c r="K5905" t="s">
        <v>7446</v>
      </c>
      <c r="L5905" t="s">
        <v>7447</v>
      </c>
    </row>
    <row r="5906" spans="1:12" hidden="1" x14ac:dyDescent="0.25">
      <c r="A5906">
        <v>85</v>
      </c>
      <c r="B5906">
        <v>19</v>
      </c>
      <c r="C5906" t="s">
        <v>10396</v>
      </c>
      <c r="D5906" s="7">
        <v>40559</v>
      </c>
      <c r="E5906" t="s">
        <v>3398</v>
      </c>
      <c r="F5906" t="s">
        <v>613</v>
      </c>
      <c r="G5906" t="s">
        <v>3398</v>
      </c>
      <c r="H5906" t="s">
        <v>17</v>
      </c>
      <c r="I5906" t="s">
        <v>120</v>
      </c>
      <c r="K5906" t="s">
        <v>7447</v>
      </c>
      <c r="L5906" t="s">
        <v>7448</v>
      </c>
    </row>
    <row r="5907" spans="1:12" hidden="1" x14ac:dyDescent="0.25">
      <c r="A5907">
        <v>85</v>
      </c>
      <c r="B5907">
        <v>20</v>
      </c>
      <c r="C5907" t="s">
        <v>10396</v>
      </c>
      <c r="D5907" s="7">
        <v>40559</v>
      </c>
      <c r="E5907" t="s">
        <v>3398</v>
      </c>
      <c r="F5907" t="s">
        <v>613</v>
      </c>
      <c r="G5907" t="s">
        <v>3398</v>
      </c>
      <c r="H5907" t="s">
        <v>33</v>
      </c>
      <c r="I5907" t="s">
        <v>161</v>
      </c>
      <c r="K5907" t="s">
        <v>7448</v>
      </c>
      <c r="L5907" t="s">
        <v>7448</v>
      </c>
    </row>
    <row r="5908" spans="1:12" hidden="1" x14ac:dyDescent="0.25">
      <c r="A5908">
        <v>85</v>
      </c>
      <c r="B5908">
        <v>21</v>
      </c>
      <c r="C5908" t="s">
        <v>10396</v>
      </c>
      <c r="D5908" s="7">
        <v>40559</v>
      </c>
      <c r="E5908" t="s">
        <v>3398</v>
      </c>
      <c r="F5908" t="s">
        <v>613</v>
      </c>
      <c r="G5908" t="s">
        <v>3398</v>
      </c>
      <c r="H5908" t="s">
        <v>162</v>
      </c>
      <c r="I5908" t="s">
        <v>722</v>
      </c>
      <c r="K5908" t="s">
        <v>7448</v>
      </c>
      <c r="L5908" t="s">
        <v>7449</v>
      </c>
    </row>
    <row r="5909" spans="1:12" hidden="1" x14ac:dyDescent="0.25">
      <c r="A5909">
        <v>85</v>
      </c>
      <c r="B5909">
        <v>22</v>
      </c>
      <c r="C5909" t="s">
        <v>10396</v>
      </c>
      <c r="D5909" s="7">
        <v>40559</v>
      </c>
      <c r="E5909" t="s">
        <v>3398</v>
      </c>
      <c r="F5909" t="s">
        <v>613</v>
      </c>
      <c r="G5909" t="s">
        <v>3398</v>
      </c>
      <c r="H5909" t="s">
        <v>21</v>
      </c>
      <c r="I5909" t="s">
        <v>22</v>
      </c>
      <c r="K5909" t="s">
        <v>7450</v>
      </c>
      <c r="L5909" t="s">
        <v>7451</v>
      </c>
    </row>
    <row r="5910" spans="1:12" hidden="1" x14ac:dyDescent="0.25">
      <c r="A5910">
        <v>85</v>
      </c>
      <c r="B5910">
        <v>23</v>
      </c>
      <c r="C5910" t="s">
        <v>10396</v>
      </c>
      <c r="D5910" s="7">
        <v>40559</v>
      </c>
      <c r="E5910" t="s">
        <v>3398</v>
      </c>
      <c r="F5910" t="s">
        <v>613</v>
      </c>
      <c r="G5910" t="s">
        <v>3398</v>
      </c>
      <c r="H5910" t="s">
        <v>24</v>
      </c>
      <c r="I5910" t="s">
        <v>10323</v>
      </c>
      <c r="K5910" t="s">
        <v>7452</v>
      </c>
      <c r="L5910" t="s">
        <v>7453</v>
      </c>
    </row>
    <row r="5911" spans="1:12" hidden="1" x14ac:dyDescent="0.25">
      <c r="A5911">
        <v>85</v>
      </c>
      <c r="B5911">
        <v>24</v>
      </c>
      <c r="C5911" t="s">
        <v>10396</v>
      </c>
      <c r="D5911" s="7">
        <v>40559</v>
      </c>
      <c r="E5911" t="s">
        <v>3398</v>
      </c>
      <c r="F5911" t="s">
        <v>613</v>
      </c>
      <c r="G5911" t="s">
        <v>3398</v>
      </c>
      <c r="H5911" t="s">
        <v>10</v>
      </c>
      <c r="I5911" t="s">
        <v>113</v>
      </c>
      <c r="K5911" t="s">
        <v>7454</v>
      </c>
      <c r="L5911" t="s">
        <v>7455</v>
      </c>
    </row>
    <row r="5912" spans="1:12" hidden="1" x14ac:dyDescent="0.25">
      <c r="A5912">
        <v>85</v>
      </c>
      <c r="B5912">
        <v>25</v>
      </c>
      <c r="C5912" t="s">
        <v>10396</v>
      </c>
      <c r="D5912" s="7">
        <v>40559</v>
      </c>
      <c r="E5912" t="s">
        <v>3398</v>
      </c>
      <c r="F5912" t="s">
        <v>613</v>
      </c>
      <c r="G5912" t="s">
        <v>3398</v>
      </c>
      <c r="H5912" t="s">
        <v>10</v>
      </c>
      <c r="I5912" t="s">
        <v>11</v>
      </c>
      <c r="K5912" t="s">
        <v>7455</v>
      </c>
      <c r="L5912" t="s">
        <v>5367</v>
      </c>
    </row>
    <row r="5913" spans="1:12" hidden="1" x14ac:dyDescent="0.25">
      <c r="A5913">
        <v>85</v>
      </c>
      <c r="B5913">
        <v>26</v>
      </c>
      <c r="C5913" t="s">
        <v>10396</v>
      </c>
      <c r="D5913" s="7">
        <v>40559</v>
      </c>
      <c r="E5913" t="s">
        <v>3398</v>
      </c>
      <c r="F5913" t="s">
        <v>613</v>
      </c>
      <c r="G5913" t="s">
        <v>3398</v>
      </c>
      <c r="H5913" t="s">
        <v>17</v>
      </c>
      <c r="I5913" t="s">
        <v>120</v>
      </c>
      <c r="K5913" t="s">
        <v>7456</v>
      </c>
      <c r="L5913" t="s">
        <v>7457</v>
      </c>
    </row>
    <row r="5914" spans="1:12" hidden="1" x14ac:dyDescent="0.25">
      <c r="A5914">
        <v>85</v>
      </c>
      <c r="B5914">
        <v>27</v>
      </c>
      <c r="C5914" t="s">
        <v>10396</v>
      </c>
      <c r="D5914" s="7">
        <v>40559</v>
      </c>
      <c r="E5914" t="s">
        <v>3398</v>
      </c>
      <c r="F5914" t="s">
        <v>613</v>
      </c>
      <c r="G5914" t="s">
        <v>3398</v>
      </c>
      <c r="H5914" t="s">
        <v>17</v>
      </c>
      <c r="I5914" t="s">
        <v>77</v>
      </c>
      <c r="K5914" t="s">
        <v>7458</v>
      </c>
      <c r="L5914" t="s">
        <v>1149</v>
      </c>
    </row>
    <row r="5915" spans="1:12" hidden="1" x14ac:dyDescent="0.25">
      <c r="A5915">
        <v>85</v>
      </c>
      <c r="B5915">
        <v>28</v>
      </c>
      <c r="C5915" t="s">
        <v>10396</v>
      </c>
      <c r="D5915" s="7">
        <v>40559</v>
      </c>
      <c r="E5915" t="s">
        <v>3398</v>
      </c>
      <c r="F5915" t="s">
        <v>613</v>
      </c>
      <c r="G5915" t="s">
        <v>3398</v>
      </c>
      <c r="H5915" t="s">
        <v>17</v>
      </c>
      <c r="I5915" t="s">
        <v>120</v>
      </c>
      <c r="K5915" t="s">
        <v>1149</v>
      </c>
      <c r="L5915" t="s">
        <v>7459</v>
      </c>
    </row>
    <row r="5916" spans="1:12" hidden="1" x14ac:dyDescent="0.25">
      <c r="A5916">
        <v>85</v>
      </c>
      <c r="B5916">
        <v>29</v>
      </c>
      <c r="C5916" t="s">
        <v>10396</v>
      </c>
      <c r="D5916" s="7">
        <v>40559</v>
      </c>
      <c r="E5916" t="s">
        <v>3398</v>
      </c>
      <c r="F5916" t="s">
        <v>613</v>
      </c>
      <c r="G5916" t="s">
        <v>3398</v>
      </c>
      <c r="H5916" t="s">
        <v>24</v>
      </c>
      <c r="I5916" t="s">
        <v>10323</v>
      </c>
      <c r="K5916" t="s">
        <v>7460</v>
      </c>
      <c r="L5916" t="s">
        <v>7461</v>
      </c>
    </row>
    <row r="5917" spans="1:12" hidden="1" x14ac:dyDescent="0.25">
      <c r="A5917">
        <v>85</v>
      </c>
      <c r="B5917">
        <v>30</v>
      </c>
      <c r="C5917" t="s">
        <v>10396</v>
      </c>
      <c r="D5917" s="7">
        <v>40559</v>
      </c>
      <c r="E5917" t="s">
        <v>3398</v>
      </c>
      <c r="F5917" t="s">
        <v>613</v>
      </c>
      <c r="G5917" t="s">
        <v>3398</v>
      </c>
      <c r="H5917" t="s">
        <v>10</v>
      </c>
      <c r="I5917" t="s">
        <v>113</v>
      </c>
      <c r="K5917" t="s">
        <v>7462</v>
      </c>
      <c r="L5917" t="s">
        <v>7463</v>
      </c>
    </row>
    <row r="5918" spans="1:12" hidden="1" x14ac:dyDescent="0.25">
      <c r="A5918">
        <v>85</v>
      </c>
      <c r="B5918">
        <v>31</v>
      </c>
      <c r="C5918" t="s">
        <v>10396</v>
      </c>
      <c r="D5918" s="7">
        <v>40559</v>
      </c>
      <c r="E5918" t="s">
        <v>3398</v>
      </c>
      <c r="F5918" t="s">
        <v>613</v>
      </c>
      <c r="G5918" t="s">
        <v>3398</v>
      </c>
      <c r="H5918" t="s">
        <v>10</v>
      </c>
      <c r="I5918" t="s">
        <v>118</v>
      </c>
      <c r="K5918" t="s">
        <v>7464</v>
      </c>
      <c r="L5918" t="s">
        <v>7465</v>
      </c>
    </row>
    <row r="5919" spans="1:12" hidden="1" x14ac:dyDescent="0.25">
      <c r="A5919">
        <v>85</v>
      </c>
      <c r="B5919">
        <v>32</v>
      </c>
      <c r="C5919" t="s">
        <v>10396</v>
      </c>
      <c r="D5919" s="7">
        <v>40559</v>
      </c>
      <c r="E5919" t="s">
        <v>3398</v>
      </c>
      <c r="F5919" t="s">
        <v>613</v>
      </c>
      <c r="G5919" t="s">
        <v>3398</v>
      </c>
      <c r="H5919" t="s">
        <v>17</v>
      </c>
      <c r="I5919" t="s">
        <v>120</v>
      </c>
      <c r="K5919" t="s">
        <v>7465</v>
      </c>
      <c r="L5919" t="s">
        <v>7466</v>
      </c>
    </row>
    <row r="5920" spans="1:12" hidden="1" x14ac:dyDescent="0.25">
      <c r="A5920">
        <v>85</v>
      </c>
      <c r="B5920">
        <v>33</v>
      </c>
      <c r="C5920" t="s">
        <v>10396</v>
      </c>
      <c r="D5920" s="7">
        <v>40559</v>
      </c>
      <c r="E5920" t="s">
        <v>3398</v>
      </c>
      <c r="F5920" t="s">
        <v>613</v>
      </c>
      <c r="G5920" t="s">
        <v>3398</v>
      </c>
      <c r="H5920" t="s">
        <v>17</v>
      </c>
      <c r="I5920" t="s">
        <v>77</v>
      </c>
      <c r="K5920" t="s">
        <v>7466</v>
      </c>
      <c r="L5920" t="s">
        <v>7467</v>
      </c>
    </row>
    <row r="5921" spans="1:14" hidden="1" x14ac:dyDescent="0.25">
      <c r="A5921">
        <v>85</v>
      </c>
      <c r="B5921">
        <v>34</v>
      </c>
      <c r="C5921" t="s">
        <v>10396</v>
      </c>
      <c r="D5921" s="7">
        <v>40559</v>
      </c>
      <c r="E5921" t="s">
        <v>3398</v>
      </c>
      <c r="F5921" t="s">
        <v>613</v>
      </c>
      <c r="G5921" t="s">
        <v>3398</v>
      </c>
      <c r="H5921" t="s">
        <v>24</v>
      </c>
      <c r="I5921" t="s">
        <v>10323</v>
      </c>
      <c r="K5921" t="s">
        <v>2601</v>
      </c>
      <c r="L5921" t="s">
        <v>7468</v>
      </c>
    </row>
    <row r="5922" spans="1:14" hidden="1" x14ac:dyDescent="0.25">
      <c r="A5922">
        <v>85</v>
      </c>
      <c r="B5922">
        <v>35</v>
      </c>
      <c r="C5922" t="s">
        <v>10396</v>
      </c>
      <c r="D5922" s="7">
        <v>40559</v>
      </c>
      <c r="E5922" t="s">
        <v>3398</v>
      </c>
      <c r="F5922" t="s">
        <v>613</v>
      </c>
      <c r="G5922" t="s">
        <v>3398</v>
      </c>
      <c r="H5922" t="s">
        <v>10</v>
      </c>
      <c r="I5922" t="s">
        <v>113</v>
      </c>
      <c r="K5922" t="s">
        <v>7468</v>
      </c>
      <c r="L5922" t="s">
        <v>7469</v>
      </c>
    </row>
    <row r="5923" spans="1:14" hidden="1" x14ac:dyDescent="0.25">
      <c r="A5923">
        <v>85</v>
      </c>
      <c r="B5923">
        <v>36</v>
      </c>
      <c r="C5923" t="s">
        <v>10396</v>
      </c>
      <c r="D5923" s="7">
        <v>40559</v>
      </c>
      <c r="E5923" t="s">
        <v>3398</v>
      </c>
      <c r="F5923" t="s">
        <v>613</v>
      </c>
      <c r="G5923" t="s">
        <v>3398</v>
      </c>
      <c r="H5923" t="s">
        <v>10</v>
      </c>
      <c r="I5923" t="s">
        <v>11</v>
      </c>
      <c r="K5923" t="s">
        <v>7470</v>
      </c>
      <c r="L5923" t="s">
        <v>7471</v>
      </c>
    </row>
    <row r="5924" spans="1:14" hidden="1" x14ac:dyDescent="0.25">
      <c r="A5924">
        <v>85</v>
      </c>
      <c r="B5924">
        <v>37</v>
      </c>
      <c r="C5924" t="s">
        <v>10396</v>
      </c>
      <c r="D5924" s="7">
        <v>40559</v>
      </c>
      <c r="E5924" t="s">
        <v>3398</v>
      </c>
      <c r="F5924" t="s">
        <v>613</v>
      </c>
      <c r="G5924" t="s">
        <v>3398</v>
      </c>
      <c r="H5924" t="s">
        <v>17</v>
      </c>
      <c r="I5924" t="s">
        <v>120</v>
      </c>
      <c r="K5924" t="s">
        <v>7471</v>
      </c>
      <c r="L5924" t="s">
        <v>7472</v>
      </c>
    </row>
    <row r="5925" spans="1:14" hidden="1" x14ac:dyDescent="0.25">
      <c r="A5925">
        <v>85</v>
      </c>
      <c r="B5925">
        <v>38</v>
      </c>
      <c r="C5925" t="s">
        <v>10396</v>
      </c>
      <c r="D5925" s="7">
        <v>40559</v>
      </c>
      <c r="E5925" t="s">
        <v>3398</v>
      </c>
      <c r="F5925" t="s">
        <v>613</v>
      </c>
      <c r="G5925" t="s">
        <v>3398</v>
      </c>
      <c r="H5925" t="s">
        <v>17</v>
      </c>
      <c r="I5925" t="s">
        <v>77</v>
      </c>
      <c r="K5925" t="s">
        <v>7472</v>
      </c>
      <c r="L5925" t="s">
        <v>7473</v>
      </c>
    </row>
    <row r="5926" spans="1:14" hidden="1" x14ac:dyDescent="0.25">
      <c r="A5926">
        <v>85</v>
      </c>
      <c r="B5926">
        <v>39</v>
      </c>
      <c r="C5926" t="s">
        <v>10396</v>
      </c>
      <c r="D5926" s="7">
        <v>40559</v>
      </c>
      <c r="E5926" t="s">
        <v>3398</v>
      </c>
      <c r="F5926" t="s">
        <v>613</v>
      </c>
      <c r="G5926" t="s">
        <v>3398</v>
      </c>
      <c r="H5926" t="s">
        <v>17</v>
      </c>
      <c r="I5926" t="s">
        <v>120</v>
      </c>
      <c r="K5926" t="s">
        <v>7473</v>
      </c>
      <c r="L5926" t="s">
        <v>7474</v>
      </c>
    </row>
    <row r="5927" spans="1:14" hidden="1" x14ac:dyDescent="0.25">
      <c r="A5927">
        <v>85</v>
      </c>
      <c r="B5927">
        <v>40</v>
      </c>
      <c r="C5927" t="s">
        <v>10396</v>
      </c>
      <c r="D5927" s="7">
        <v>40559</v>
      </c>
      <c r="E5927" t="s">
        <v>3398</v>
      </c>
      <c r="F5927" t="s">
        <v>613</v>
      </c>
      <c r="G5927" t="s">
        <v>3398</v>
      </c>
      <c r="H5927" t="s">
        <v>17</v>
      </c>
      <c r="I5927" t="s">
        <v>120</v>
      </c>
      <c r="K5927" t="s">
        <v>7474</v>
      </c>
      <c r="L5927" t="s">
        <v>7475</v>
      </c>
    </row>
    <row r="5928" spans="1:14" hidden="1" x14ac:dyDescent="0.25">
      <c r="A5928">
        <v>85</v>
      </c>
      <c r="B5928">
        <v>41</v>
      </c>
      <c r="C5928" t="s">
        <v>10396</v>
      </c>
      <c r="D5928" s="7">
        <v>40559</v>
      </c>
      <c r="E5928" t="s">
        <v>3398</v>
      </c>
      <c r="F5928" t="s">
        <v>613</v>
      </c>
      <c r="G5928" t="s">
        <v>3398</v>
      </c>
      <c r="H5928" t="s">
        <v>53</v>
      </c>
      <c r="I5928" t="s">
        <v>2296</v>
      </c>
      <c r="J5928" t="s">
        <v>92</v>
      </c>
      <c r="K5928" t="s">
        <v>7475</v>
      </c>
      <c r="L5928" t="s">
        <v>7476</v>
      </c>
      <c r="N5928">
        <v>4</v>
      </c>
    </row>
    <row r="5929" spans="1:14" hidden="1" x14ac:dyDescent="0.25">
      <c r="A5929">
        <v>85</v>
      </c>
      <c r="B5929">
        <v>42</v>
      </c>
      <c r="C5929" t="s">
        <v>10396</v>
      </c>
      <c r="D5929" s="7">
        <v>40559</v>
      </c>
      <c r="E5929" t="s">
        <v>3398</v>
      </c>
      <c r="F5929" t="s">
        <v>613</v>
      </c>
      <c r="G5929" t="s">
        <v>3398</v>
      </c>
      <c r="H5929" t="s">
        <v>21</v>
      </c>
      <c r="I5929" t="s">
        <v>334</v>
      </c>
      <c r="K5929" t="s">
        <v>7476</v>
      </c>
      <c r="L5929" t="s">
        <v>7477</v>
      </c>
    </row>
    <row r="5930" spans="1:14" hidden="1" x14ac:dyDescent="0.25">
      <c r="A5930">
        <v>85</v>
      </c>
      <c r="B5930">
        <v>43</v>
      </c>
      <c r="C5930" t="s">
        <v>10396</v>
      </c>
      <c r="D5930" s="7">
        <v>40559</v>
      </c>
      <c r="E5930" t="s">
        <v>3398</v>
      </c>
      <c r="F5930" t="s">
        <v>613</v>
      </c>
      <c r="G5930" t="s">
        <v>3398</v>
      </c>
      <c r="H5930" t="s">
        <v>24</v>
      </c>
      <c r="I5930" t="s">
        <v>10323</v>
      </c>
      <c r="K5930" t="s">
        <v>7478</v>
      </c>
      <c r="L5930" t="s">
        <v>7479</v>
      </c>
    </row>
    <row r="5931" spans="1:14" hidden="1" x14ac:dyDescent="0.25">
      <c r="A5931">
        <v>85</v>
      </c>
      <c r="B5931">
        <v>44</v>
      </c>
      <c r="C5931" t="s">
        <v>10396</v>
      </c>
      <c r="D5931" s="7">
        <v>40559</v>
      </c>
      <c r="E5931" t="s">
        <v>3398</v>
      </c>
      <c r="F5931" t="s">
        <v>613</v>
      </c>
      <c r="G5931" t="s">
        <v>3398</v>
      </c>
      <c r="H5931" t="s">
        <v>10</v>
      </c>
      <c r="I5931" t="s">
        <v>113</v>
      </c>
      <c r="K5931" t="s">
        <v>7480</v>
      </c>
      <c r="L5931" t="s">
        <v>7481</v>
      </c>
    </row>
    <row r="5932" spans="1:14" hidden="1" x14ac:dyDescent="0.25">
      <c r="A5932">
        <v>85</v>
      </c>
      <c r="B5932">
        <v>45</v>
      </c>
      <c r="C5932" t="s">
        <v>10396</v>
      </c>
      <c r="D5932" s="7">
        <v>40559</v>
      </c>
      <c r="E5932" t="s">
        <v>3398</v>
      </c>
      <c r="F5932" t="s">
        <v>613</v>
      </c>
      <c r="G5932" t="s">
        <v>3398</v>
      </c>
      <c r="H5932" t="s">
        <v>10</v>
      </c>
      <c r="I5932" t="s">
        <v>118</v>
      </c>
      <c r="K5932" t="s">
        <v>7481</v>
      </c>
      <c r="L5932" t="s">
        <v>7482</v>
      </c>
    </row>
    <row r="5933" spans="1:14" hidden="1" x14ac:dyDescent="0.25">
      <c r="A5933">
        <v>85</v>
      </c>
      <c r="B5933">
        <v>46</v>
      </c>
      <c r="C5933" t="s">
        <v>10396</v>
      </c>
      <c r="D5933" s="7">
        <v>40559</v>
      </c>
      <c r="E5933" t="s">
        <v>3398</v>
      </c>
      <c r="F5933" t="s">
        <v>613</v>
      </c>
      <c r="G5933" t="s">
        <v>3398</v>
      </c>
      <c r="H5933" t="s">
        <v>17</v>
      </c>
      <c r="I5933" t="s">
        <v>77</v>
      </c>
      <c r="K5933" t="s">
        <v>7482</v>
      </c>
      <c r="L5933" t="s">
        <v>7483</v>
      </c>
    </row>
    <row r="5934" spans="1:14" hidden="1" x14ac:dyDescent="0.25">
      <c r="A5934">
        <v>85</v>
      </c>
      <c r="B5934">
        <v>47</v>
      </c>
      <c r="C5934" t="s">
        <v>10396</v>
      </c>
      <c r="D5934" s="7">
        <v>40559</v>
      </c>
      <c r="E5934" t="s">
        <v>3398</v>
      </c>
      <c r="F5934" t="s">
        <v>613</v>
      </c>
      <c r="G5934" t="s">
        <v>3398</v>
      </c>
      <c r="H5934" t="s">
        <v>53</v>
      </c>
      <c r="I5934" t="s">
        <v>5163</v>
      </c>
      <c r="J5934" t="s">
        <v>92</v>
      </c>
      <c r="K5934" t="s">
        <v>7483</v>
      </c>
      <c r="L5934" t="s">
        <v>7484</v>
      </c>
      <c r="N5934">
        <v>4</v>
      </c>
    </row>
    <row r="5935" spans="1:14" hidden="1" x14ac:dyDescent="0.25">
      <c r="A5935">
        <v>85</v>
      </c>
      <c r="B5935">
        <v>48</v>
      </c>
      <c r="C5935" t="s">
        <v>10396</v>
      </c>
      <c r="D5935" s="7">
        <v>40559</v>
      </c>
      <c r="E5935" t="s">
        <v>3398</v>
      </c>
      <c r="F5935" t="s">
        <v>613</v>
      </c>
      <c r="G5935" t="s">
        <v>3398</v>
      </c>
      <c r="H5935" t="s">
        <v>21</v>
      </c>
      <c r="I5935" t="s">
        <v>334</v>
      </c>
      <c r="K5935" t="s">
        <v>7485</v>
      </c>
      <c r="L5935" t="s">
        <v>7486</v>
      </c>
    </row>
    <row r="5936" spans="1:14" hidden="1" x14ac:dyDescent="0.25">
      <c r="A5936">
        <v>85</v>
      </c>
      <c r="B5936">
        <v>49</v>
      </c>
      <c r="C5936" t="s">
        <v>10396</v>
      </c>
      <c r="D5936" s="7">
        <v>40559</v>
      </c>
      <c r="E5936" t="s">
        <v>3398</v>
      </c>
      <c r="F5936" t="s">
        <v>613</v>
      </c>
      <c r="G5936" t="s">
        <v>3398</v>
      </c>
      <c r="H5936" t="s">
        <v>24</v>
      </c>
      <c r="I5936" t="s">
        <v>10323</v>
      </c>
      <c r="K5936" t="s">
        <v>7487</v>
      </c>
      <c r="L5936" t="s">
        <v>7488</v>
      </c>
    </row>
    <row r="5937" spans="1:14" hidden="1" x14ac:dyDescent="0.25">
      <c r="A5937">
        <v>85</v>
      </c>
      <c r="B5937">
        <v>50</v>
      </c>
      <c r="C5937" t="s">
        <v>10396</v>
      </c>
      <c r="D5937" s="7">
        <v>40559</v>
      </c>
      <c r="E5937" t="s">
        <v>3398</v>
      </c>
      <c r="F5937" t="s">
        <v>613</v>
      </c>
      <c r="G5937" t="s">
        <v>3398</v>
      </c>
      <c r="H5937" t="s">
        <v>10</v>
      </c>
      <c r="I5937" t="s">
        <v>113</v>
      </c>
      <c r="K5937" t="s">
        <v>7488</v>
      </c>
      <c r="L5937" t="s">
        <v>7489</v>
      </c>
    </row>
    <row r="5938" spans="1:14" hidden="1" x14ac:dyDescent="0.25">
      <c r="A5938">
        <v>85</v>
      </c>
      <c r="B5938">
        <v>51</v>
      </c>
      <c r="C5938" t="s">
        <v>10396</v>
      </c>
      <c r="D5938" s="7">
        <v>40559</v>
      </c>
      <c r="E5938" t="s">
        <v>3398</v>
      </c>
      <c r="F5938" t="s">
        <v>613</v>
      </c>
      <c r="G5938" t="s">
        <v>3398</v>
      </c>
      <c r="H5938" t="s">
        <v>10</v>
      </c>
      <c r="I5938" t="s">
        <v>11</v>
      </c>
      <c r="K5938" t="s">
        <v>7490</v>
      </c>
      <c r="L5938" t="s">
        <v>7491</v>
      </c>
    </row>
    <row r="5939" spans="1:14" hidden="1" x14ac:dyDescent="0.25">
      <c r="A5939">
        <v>85</v>
      </c>
      <c r="B5939">
        <v>52</v>
      </c>
      <c r="C5939" t="s">
        <v>10396</v>
      </c>
      <c r="D5939" s="7">
        <v>40559</v>
      </c>
      <c r="E5939" t="s">
        <v>3398</v>
      </c>
      <c r="F5939" t="s">
        <v>613</v>
      </c>
      <c r="G5939" t="s">
        <v>3398</v>
      </c>
      <c r="H5939" t="s">
        <v>17</v>
      </c>
      <c r="I5939" t="s">
        <v>120</v>
      </c>
      <c r="K5939" t="s">
        <v>7491</v>
      </c>
      <c r="L5939" t="s">
        <v>7492</v>
      </c>
    </row>
    <row r="5940" spans="1:14" hidden="1" x14ac:dyDescent="0.25">
      <c r="A5940">
        <v>85</v>
      </c>
      <c r="B5940">
        <v>53</v>
      </c>
      <c r="C5940" t="s">
        <v>10396</v>
      </c>
      <c r="D5940" s="7">
        <v>40559</v>
      </c>
      <c r="E5940" t="s">
        <v>3398</v>
      </c>
      <c r="F5940" t="s">
        <v>613</v>
      </c>
      <c r="G5940" t="s">
        <v>3398</v>
      </c>
      <c r="H5940" t="s">
        <v>17</v>
      </c>
      <c r="I5940" t="s">
        <v>18</v>
      </c>
      <c r="K5940" t="s">
        <v>7492</v>
      </c>
      <c r="L5940" t="s">
        <v>7493</v>
      </c>
    </row>
    <row r="5941" spans="1:14" hidden="1" x14ac:dyDescent="0.25">
      <c r="A5941">
        <v>85</v>
      </c>
      <c r="B5941">
        <v>54</v>
      </c>
      <c r="C5941" t="s">
        <v>10396</v>
      </c>
      <c r="D5941" s="7">
        <v>40559</v>
      </c>
      <c r="E5941" t="s">
        <v>3398</v>
      </c>
      <c r="F5941" t="s">
        <v>613</v>
      </c>
      <c r="G5941" t="s">
        <v>3398</v>
      </c>
      <c r="H5941" t="s">
        <v>33</v>
      </c>
      <c r="I5941" t="s">
        <v>161</v>
      </c>
      <c r="K5941" t="s">
        <v>7493</v>
      </c>
      <c r="L5941" t="s">
        <v>7494</v>
      </c>
    </row>
    <row r="5942" spans="1:14" hidden="1" x14ac:dyDescent="0.25">
      <c r="A5942">
        <v>85</v>
      </c>
      <c r="B5942">
        <v>55</v>
      </c>
      <c r="C5942" t="s">
        <v>10396</v>
      </c>
      <c r="D5942" s="7">
        <v>40559</v>
      </c>
      <c r="E5942" t="s">
        <v>3398</v>
      </c>
      <c r="F5942" t="s">
        <v>613</v>
      </c>
      <c r="G5942" t="s">
        <v>3398</v>
      </c>
      <c r="H5942" t="s">
        <v>162</v>
      </c>
      <c r="I5942" t="s">
        <v>163</v>
      </c>
      <c r="K5942" t="s">
        <v>7494</v>
      </c>
      <c r="L5942" t="s">
        <v>7495</v>
      </c>
    </row>
    <row r="5943" spans="1:14" hidden="1" x14ac:dyDescent="0.25">
      <c r="A5943">
        <v>85</v>
      </c>
      <c r="B5943">
        <v>56</v>
      </c>
      <c r="C5943" t="s">
        <v>10396</v>
      </c>
      <c r="D5943" s="7">
        <v>40559</v>
      </c>
      <c r="E5943" t="s">
        <v>3398</v>
      </c>
      <c r="F5943" t="s">
        <v>613</v>
      </c>
      <c r="G5943" t="s">
        <v>3398</v>
      </c>
      <c r="H5943" t="s">
        <v>24</v>
      </c>
      <c r="I5943" t="s">
        <v>10323</v>
      </c>
      <c r="K5943" t="s">
        <v>7496</v>
      </c>
      <c r="L5943" t="s">
        <v>7497</v>
      </c>
    </row>
    <row r="5944" spans="1:14" hidden="1" x14ac:dyDescent="0.25">
      <c r="A5944">
        <v>85</v>
      </c>
      <c r="B5944">
        <v>57</v>
      </c>
      <c r="C5944" t="s">
        <v>10396</v>
      </c>
      <c r="D5944" s="7">
        <v>40559</v>
      </c>
      <c r="E5944" t="s">
        <v>3398</v>
      </c>
      <c r="F5944" t="s">
        <v>613</v>
      </c>
      <c r="G5944" t="s">
        <v>3398</v>
      </c>
      <c r="H5944" t="s">
        <v>10</v>
      </c>
      <c r="I5944" t="s">
        <v>113</v>
      </c>
      <c r="K5944" t="s">
        <v>7498</v>
      </c>
      <c r="L5944" t="s">
        <v>7499</v>
      </c>
    </row>
    <row r="5945" spans="1:14" hidden="1" x14ac:dyDescent="0.25">
      <c r="A5945">
        <v>85</v>
      </c>
      <c r="B5945">
        <v>58</v>
      </c>
      <c r="C5945" t="s">
        <v>10396</v>
      </c>
      <c r="D5945" s="7">
        <v>40559</v>
      </c>
      <c r="E5945" t="s">
        <v>3398</v>
      </c>
      <c r="F5945" t="s">
        <v>613</v>
      </c>
      <c r="G5945" t="s">
        <v>3398</v>
      </c>
      <c r="H5945" t="s">
        <v>10</v>
      </c>
      <c r="I5945" t="s">
        <v>118</v>
      </c>
      <c r="K5945" t="s">
        <v>7499</v>
      </c>
      <c r="L5945" t="s">
        <v>7500</v>
      </c>
    </row>
    <row r="5946" spans="1:14" hidden="1" x14ac:dyDescent="0.25">
      <c r="A5946">
        <v>85</v>
      </c>
      <c r="B5946">
        <v>59</v>
      </c>
      <c r="C5946" t="s">
        <v>10396</v>
      </c>
      <c r="D5946" s="7">
        <v>40559</v>
      </c>
      <c r="E5946" t="s">
        <v>3398</v>
      </c>
      <c r="F5946" t="s">
        <v>613</v>
      </c>
      <c r="G5946" t="s">
        <v>3398</v>
      </c>
      <c r="H5946" t="s">
        <v>17</v>
      </c>
      <c r="I5946" t="s">
        <v>120</v>
      </c>
      <c r="K5946" t="s">
        <v>7500</v>
      </c>
      <c r="L5946" t="s">
        <v>7501</v>
      </c>
    </row>
    <row r="5947" spans="1:14" hidden="1" x14ac:dyDescent="0.25">
      <c r="A5947">
        <v>85</v>
      </c>
      <c r="B5947">
        <v>60</v>
      </c>
      <c r="C5947" t="s">
        <v>10396</v>
      </c>
      <c r="D5947" s="7">
        <v>40559</v>
      </c>
      <c r="E5947" t="s">
        <v>3398</v>
      </c>
      <c r="F5947" t="s">
        <v>613</v>
      </c>
      <c r="G5947" t="s">
        <v>3398</v>
      </c>
      <c r="H5947" t="s">
        <v>53</v>
      </c>
      <c r="I5947" t="s">
        <v>124</v>
      </c>
      <c r="J5947" t="s">
        <v>80</v>
      </c>
      <c r="K5947" t="s">
        <v>7501</v>
      </c>
      <c r="L5947" t="s">
        <v>7501</v>
      </c>
      <c r="N5947">
        <v>6</v>
      </c>
    </row>
    <row r="5948" spans="1:14" hidden="1" x14ac:dyDescent="0.25">
      <c r="A5948">
        <v>85</v>
      </c>
      <c r="B5948">
        <v>61</v>
      </c>
      <c r="C5948" t="s">
        <v>10396</v>
      </c>
      <c r="D5948" s="7">
        <v>40559</v>
      </c>
      <c r="E5948" t="s">
        <v>3398</v>
      </c>
      <c r="F5948" t="s">
        <v>613</v>
      </c>
      <c r="G5948" t="s">
        <v>3398</v>
      </c>
      <c r="H5948" t="s">
        <v>17</v>
      </c>
      <c r="I5948" t="s">
        <v>120</v>
      </c>
      <c r="K5948" t="s">
        <v>7501</v>
      </c>
      <c r="L5948" t="s">
        <v>7502</v>
      </c>
    </row>
    <row r="5949" spans="1:14" hidden="1" x14ac:dyDescent="0.25">
      <c r="A5949">
        <v>85</v>
      </c>
      <c r="B5949">
        <v>62</v>
      </c>
      <c r="C5949" t="s">
        <v>10396</v>
      </c>
      <c r="D5949" s="7">
        <v>40559</v>
      </c>
      <c r="E5949" t="s">
        <v>3398</v>
      </c>
      <c r="F5949" t="s">
        <v>613</v>
      </c>
      <c r="G5949" t="s">
        <v>3398</v>
      </c>
      <c r="H5949" t="s">
        <v>53</v>
      </c>
      <c r="I5949" t="s">
        <v>202</v>
      </c>
      <c r="J5949" t="s">
        <v>92</v>
      </c>
      <c r="K5949" t="s">
        <v>7502</v>
      </c>
      <c r="L5949" t="s">
        <v>7503</v>
      </c>
      <c r="N5949">
        <v>6</v>
      </c>
    </row>
    <row r="5950" spans="1:14" hidden="1" x14ac:dyDescent="0.25">
      <c r="A5950">
        <v>85</v>
      </c>
      <c r="B5950">
        <v>63</v>
      </c>
      <c r="C5950" t="s">
        <v>10396</v>
      </c>
      <c r="D5950" s="7">
        <v>40559</v>
      </c>
      <c r="E5950" t="s">
        <v>3398</v>
      </c>
      <c r="F5950" t="s">
        <v>613</v>
      </c>
      <c r="G5950" t="s">
        <v>3398</v>
      </c>
      <c r="H5950" t="s">
        <v>17</v>
      </c>
      <c r="I5950" t="s">
        <v>120</v>
      </c>
      <c r="K5950" t="s">
        <v>7503</v>
      </c>
      <c r="L5950" t="s">
        <v>7504</v>
      </c>
    </row>
    <row r="5951" spans="1:14" hidden="1" x14ac:dyDescent="0.25">
      <c r="A5951">
        <v>85</v>
      </c>
      <c r="B5951">
        <v>64</v>
      </c>
      <c r="C5951" t="s">
        <v>10396</v>
      </c>
      <c r="D5951" s="7">
        <v>40559</v>
      </c>
      <c r="E5951" t="s">
        <v>3398</v>
      </c>
      <c r="F5951" t="s">
        <v>613</v>
      </c>
      <c r="G5951" t="s">
        <v>3398</v>
      </c>
      <c r="H5951" t="s">
        <v>53</v>
      </c>
      <c r="I5951" t="s">
        <v>124</v>
      </c>
      <c r="J5951" t="s">
        <v>80</v>
      </c>
      <c r="K5951" t="s">
        <v>7504</v>
      </c>
      <c r="L5951" t="s">
        <v>7504</v>
      </c>
      <c r="N5951">
        <v>6</v>
      </c>
    </row>
    <row r="5952" spans="1:14" hidden="1" x14ac:dyDescent="0.25">
      <c r="A5952">
        <v>85</v>
      </c>
      <c r="B5952">
        <v>65</v>
      </c>
      <c r="C5952" t="s">
        <v>10396</v>
      </c>
      <c r="D5952" s="7">
        <v>40559</v>
      </c>
      <c r="E5952" t="s">
        <v>3398</v>
      </c>
      <c r="F5952" t="s">
        <v>613</v>
      </c>
      <c r="G5952" t="s">
        <v>3398</v>
      </c>
      <c r="H5952" t="s">
        <v>21</v>
      </c>
      <c r="I5952" t="s">
        <v>334</v>
      </c>
      <c r="K5952" t="s">
        <v>7504</v>
      </c>
      <c r="L5952" t="s">
        <v>7505</v>
      </c>
    </row>
    <row r="5953" spans="1:14" hidden="1" x14ac:dyDescent="0.25">
      <c r="A5953">
        <v>85</v>
      </c>
      <c r="B5953">
        <v>66</v>
      </c>
      <c r="C5953" t="s">
        <v>10396</v>
      </c>
      <c r="D5953" s="7">
        <v>40559</v>
      </c>
      <c r="E5953" t="s">
        <v>3398</v>
      </c>
      <c r="F5953" t="s">
        <v>613</v>
      </c>
      <c r="G5953" t="s">
        <v>3398</v>
      </c>
      <c r="H5953" t="s">
        <v>24</v>
      </c>
      <c r="I5953" t="s">
        <v>10323</v>
      </c>
      <c r="K5953" t="s">
        <v>7506</v>
      </c>
      <c r="L5953" t="s">
        <v>7507</v>
      </c>
    </row>
    <row r="5954" spans="1:14" hidden="1" x14ac:dyDescent="0.25">
      <c r="A5954">
        <v>85</v>
      </c>
      <c r="B5954">
        <v>67</v>
      </c>
      <c r="C5954" t="s">
        <v>10396</v>
      </c>
      <c r="D5954" s="7">
        <v>40559</v>
      </c>
      <c r="E5954" t="s">
        <v>3398</v>
      </c>
      <c r="F5954" t="s">
        <v>613</v>
      </c>
      <c r="G5954" t="s">
        <v>3398</v>
      </c>
      <c r="H5954" t="s">
        <v>10</v>
      </c>
      <c r="I5954" t="s">
        <v>11</v>
      </c>
      <c r="K5954" t="s">
        <v>7507</v>
      </c>
      <c r="L5954" t="s">
        <v>7508</v>
      </c>
    </row>
    <row r="5955" spans="1:14" hidden="1" x14ac:dyDescent="0.25">
      <c r="A5955">
        <v>85</v>
      </c>
      <c r="B5955">
        <v>68</v>
      </c>
      <c r="C5955" t="s">
        <v>10396</v>
      </c>
      <c r="D5955" s="7">
        <v>40559</v>
      </c>
      <c r="E5955" t="s">
        <v>3398</v>
      </c>
      <c r="F5955" t="s">
        <v>613</v>
      </c>
      <c r="G5955" t="s">
        <v>3398</v>
      </c>
      <c r="H5955" t="s">
        <v>10</v>
      </c>
      <c r="I5955" t="s">
        <v>11</v>
      </c>
      <c r="K5955" t="s">
        <v>7509</v>
      </c>
      <c r="L5955" t="s">
        <v>7510</v>
      </c>
    </row>
    <row r="5956" spans="1:14" hidden="1" x14ac:dyDescent="0.25">
      <c r="A5956">
        <v>85</v>
      </c>
      <c r="B5956">
        <v>69</v>
      </c>
      <c r="C5956" t="s">
        <v>10396</v>
      </c>
      <c r="D5956" s="7">
        <v>40559</v>
      </c>
      <c r="E5956" t="s">
        <v>3398</v>
      </c>
      <c r="F5956" t="s">
        <v>613</v>
      </c>
      <c r="G5956" t="s">
        <v>3398</v>
      </c>
      <c r="H5956" t="s">
        <v>17</v>
      </c>
      <c r="I5956" t="s">
        <v>120</v>
      </c>
      <c r="K5956" t="s">
        <v>7510</v>
      </c>
      <c r="L5956" t="s">
        <v>7511</v>
      </c>
    </row>
    <row r="5957" spans="1:14" hidden="1" x14ac:dyDescent="0.25">
      <c r="A5957">
        <v>85</v>
      </c>
      <c r="B5957">
        <v>70</v>
      </c>
      <c r="C5957" t="s">
        <v>10396</v>
      </c>
      <c r="D5957" s="7">
        <v>40559</v>
      </c>
      <c r="E5957" t="s">
        <v>3398</v>
      </c>
      <c r="F5957" t="s">
        <v>613</v>
      </c>
      <c r="G5957" t="s">
        <v>3398</v>
      </c>
      <c r="H5957" t="s">
        <v>17</v>
      </c>
      <c r="I5957" t="s">
        <v>120</v>
      </c>
      <c r="K5957" t="s">
        <v>7511</v>
      </c>
      <c r="L5957" t="s">
        <v>7512</v>
      </c>
    </row>
    <row r="5958" spans="1:14" hidden="1" x14ac:dyDescent="0.25">
      <c r="A5958">
        <v>86</v>
      </c>
      <c r="B5958">
        <v>1</v>
      </c>
      <c r="C5958" t="s">
        <v>4919</v>
      </c>
      <c r="D5958" s="7">
        <v>40580</v>
      </c>
      <c r="E5958" t="s">
        <v>4937</v>
      </c>
      <c r="F5958" t="s">
        <v>10408</v>
      </c>
      <c r="G5958" t="s">
        <v>4937</v>
      </c>
      <c r="H5958" t="s">
        <v>10</v>
      </c>
      <c r="I5958" t="s">
        <v>14</v>
      </c>
      <c r="K5958" t="s">
        <v>7513</v>
      </c>
      <c r="L5958" t="s">
        <v>7514</v>
      </c>
    </row>
    <row r="5959" spans="1:14" hidden="1" x14ac:dyDescent="0.25">
      <c r="A5959">
        <v>86</v>
      </c>
      <c r="B5959">
        <v>2</v>
      </c>
      <c r="C5959" t="s">
        <v>4919</v>
      </c>
      <c r="D5959" s="7">
        <v>40580</v>
      </c>
      <c r="E5959" t="s">
        <v>4937</v>
      </c>
      <c r="F5959" t="s">
        <v>10408</v>
      </c>
      <c r="G5959" t="s">
        <v>4937</v>
      </c>
      <c r="H5959" t="s">
        <v>17</v>
      </c>
      <c r="I5959" t="s">
        <v>292</v>
      </c>
      <c r="K5959" t="s">
        <v>7514</v>
      </c>
      <c r="L5959" t="s">
        <v>7515</v>
      </c>
    </row>
    <row r="5960" spans="1:14" hidden="1" x14ac:dyDescent="0.25">
      <c r="A5960">
        <v>86</v>
      </c>
      <c r="B5960">
        <v>3</v>
      </c>
      <c r="C5960" t="s">
        <v>4919</v>
      </c>
      <c r="D5960" s="7">
        <v>40580</v>
      </c>
      <c r="E5960" t="s">
        <v>4937</v>
      </c>
      <c r="F5960" t="s">
        <v>10408</v>
      </c>
      <c r="G5960" t="s">
        <v>4937</v>
      </c>
      <c r="H5960" t="s">
        <v>53</v>
      </c>
      <c r="I5960" t="s">
        <v>124</v>
      </c>
      <c r="J5960" t="s">
        <v>80</v>
      </c>
      <c r="K5960" t="s">
        <v>7516</v>
      </c>
      <c r="L5960" t="s">
        <v>7517</v>
      </c>
      <c r="N5960">
        <v>7</v>
      </c>
    </row>
    <row r="5961" spans="1:14" hidden="1" x14ac:dyDescent="0.25">
      <c r="A5961">
        <v>86</v>
      </c>
      <c r="B5961">
        <v>4</v>
      </c>
      <c r="C5961" t="s">
        <v>4919</v>
      </c>
      <c r="D5961" s="7">
        <v>40580</v>
      </c>
      <c r="E5961" t="s">
        <v>4937</v>
      </c>
      <c r="F5961" t="s">
        <v>10408</v>
      </c>
      <c r="G5961" t="s">
        <v>4937</v>
      </c>
      <c r="H5961" t="s">
        <v>17</v>
      </c>
      <c r="I5961" t="s">
        <v>1977</v>
      </c>
      <c r="K5961" t="s">
        <v>7517</v>
      </c>
      <c r="L5961" t="s">
        <v>7518</v>
      </c>
    </row>
    <row r="5962" spans="1:14" hidden="1" x14ac:dyDescent="0.25">
      <c r="A5962">
        <v>86</v>
      </c>
      <c r="B5962">
        <v>5</v>
      </c>
      <c r="C5962" t="s">
        <v>4919</v>
      </c>
      <c r="D5962" s="7">
        <v>40580</v>
      </c>
      <c r="E5962" t="s">
        <v>4937</v>
      </c>
      <c r="F5962" t="s">
        <v>10408</v>
      </c>
      <c r="G5962" t="s">
        <v>4937</v>
      </c>
      <c r="H5962" t="s">
        <v>33</v>
      </c>
      <c r="I5962" t="s">
        <v>238</v>
      </c>
      <c r="K5962" t="s">
        <v>7518</v>
      </c>
      <c r="L5962" t="s">
        <v>7519</v>
      </c>
    </row>
    <row r="5963" spans="1:14" hidden="1" x14ac:dyDescent="0.25">
      <c r="A5963">
        <v>86</v>
      </c>
      <c r="B5963">
        <v>6</v>
      </c>
      <c r="C5963" t="s">
        <v>4919</v>
      </c>
      <c r="D5963" s="7">
        <v>40580</v>
      </c>
      <c r="E5963" t="s">
        <v>4937</v>
      </c>
      <c r="F5963" t="s">
        <v>10408</v>
      </c>
      <c r="G5963" t="s">
        <v>4937</v>
      </c>
      <c r="H5963" t="s">
        <v>21</v>
      </c>
      <c r="I5963" t="s">
        <v>22</v>
      </c>
      <c r="K5963" t="s">
        <v>7519</v>
      </c>
      <c r="L5963" t="s">
        <v>7520</v>
      </c>
    </row>
    <row r="5964" spans="1:14" hidden="1" x14ac:dyDescent="0.25">
      <c r="A5964">
        <v>86</v>
      </c>
      <c r="B5964">
        <v>7</v>
      </c>
      <c r="C5964" t="s">
        <v>4919</v>
      </c>
      <c r="D5964" s="7">
        <v>40580</v>
      </c>
      <c r="E5964" t="s">
        <v>4937</v>
      </c>
      <c r="F5964" t="s">
        <v>10408</v>
      </c>
      <c r="G5964" t="s">
        <v>4937</v>
      </c>
      <c r="H5964" t="s">
        <v>24</v>
      </c>
      <c r="I5964" t="s">
        <v>10323</v>
      </c>
      <c r="K5964" t="s">
        <v>7521</v>
      </c>
      <c r="L5964" t="s">
        <v>7522</v>
      </c>
    </row>
    <row r="5965" spans="1:14" hidden="1" x14ac:dyDescent="0.25">
      <c r="A5965">
        <v>86</v>
      </c>
      <c r="B5965">
        <v>8</v>
      </c>
      <c r="C5965" t="s">
        <v>4919</v>
      </c>
      <c r="D5965" s="7">
        <v>40580</v>
      </c>
      <c r="E5965" t="s">
        <v>4937</v>
      </c>
      <c r="F5965" t="s">
        <v>10408</v>
      </c>
      <c r="G5965" t="s">
        <v>4937</v>
      </c>
      <c r="H5965" t="s">
        <v>10</v>
      </c>
      <c r="I5965" t="s">
        <v>113</v>
      </c>
      <c r="K5965" t="s">
        <v>7523</v>
      </c>
      <c r="L5965" t="s">
        <v>7524</v>
      </c>
    </row>
    <row r="5966" spans="1:14" hidden="1" x14ac:dyDescent="0.25">
      <c r="A5966">
        <v>86</v>
      </c>
      <c r="B5966">
        <v>9</v>
      </c>
      <c r="C5966" t="s">
        <v>4919</v>
      </c>
      <c r="D5966" s="7">
        <v>40580</v>
      </c>
      <c r="E5966" t="s">
        <v>4937</v>
      </c>
      <c r="F5966" t="s">
        <v>10408</v>
      </c>
      <c r="G5966" t="s">
        <v>4937</v>
      </c>
      <c r="H5966" t="s">
        <v>10</v>
      </c>
      <c r="I5966" t="s">
        <v>14</v>
      </c>
      <c r="K5966" t="s">
        <v>7524</v>
      </c>
      <c r="L5966" t="s">
        <v>7525</v>
      </c>
    </row>
    <row r="5967" spans="1:14" hidden="1" x14ac:dyDescent="0.25">
      <c r="A5967">
        <v>86</v>
      </c>
      <c r="B5967">
        <v>10</v>
      </c>
      <c r="C5967" t="s">
        <v>4919</v>
      </c>
      <c r="D5967" s="7">
        <v>40580</v>
      </c>
      <c r="E5967" t="s">
        <v>4937</v>
      </c>
      <c r="F5967" t="s">
        <v>10408</v>
      </c>
      <c r="G5967" t="s">
        <v>4937</v>
      </c>
      <c r="H5967" t="s">
        <v>17</v>
      </c>
      <c r="I5967" t="s">
        <v>101</v>
      </c>
      <c r="K5967" t="s">
        <v>7525</v>
      </c>
      <c r="L5967" t="s">
        <v>7526</v>
      </c>
    </row>
    <row r="5968" spans="1:14" hidden="1" x14ac:dyDescent="0.25">
      <c r="A5968">
        <v>86</v>
      </c>
      <c r="B5968">
        <v>11</v>
      </c>
      <c r="C5968" t="s">
        <v>4919</v>
      </c>
      <c r="D5968" s="7">
        <v>40580</v>
      </c>
      <c r="E5968" t="s">
        <v>4937</v>
      </c>
      <c r="F5968" t="s">
        <v>10408</v>
      </c>
      <c r="G5968" t="s">
        <v>4937</v>
      </c>
      <c r="H5968" t="s">
        <v>10</v>
      </c>
      <c r="I5968" t="s">
        <v>14</v>
      </c>
      <c r="K5968" t="s">
        <v>7526</v>
      </c>
      <c r="L5968" t="s">
        <v>7527</v>
      </c>
    </row>
    <row r="5969" spans="1:14" hidden="1" x14ac:dyDescent="0.25">
      <c r="A5969">
        <v>86</v>
      </c>
      <c r="B5969">
        <v>12</v>
      </c>
      <c r="C5969" t="s">
        <v>4919</v>
      </c>
      <c r="D5969" s="7">
        <v>40580</v>
      </c>
      <c r="E5969" t="s">
        <v>4937</v>
      </c>
      <c r="F5969" t="s">
        <v>10408</v>
      </c>
      <c r="G5969" t="s">
        <v>4937</v>
      </c>
      <c r="H5969" t="s">
        <v>17</v>
      </c>
      <c r="I5969" t="s">
        <v>292</v>
      </c>
      <c r="K5969" t="s">
        <v>7527</v>
      </c>
      <c r="L5969" t="s">
        <v>7527</v>
      </c>
    </row>
    <row r="5970" spans="1:14" hidden="1" x14ac:dyDescent="0.25">
      <c r="A5970">
        <v>86</v>
      </c>
      <c r="B5970">
        <v>13</v>
      </c>
      <c r="C5970" t="s">
        <v>4919</v>
      </c>
      <c r="D5970" s="7">
        <v>40580</v>
      </c>
      <c r="E5970" t="s">
        <v>4937</v>
      </c>
      <c r="F5970" t="s">
        <v>10408</v>
      </c>
      <c r="G5970" t="s">
        <v>4937</v>
      </c>
      <c r="H5970" t="s">
        <v>53</v>
      </c>
      <c r="I5970" t="s">
        <v>124</v>
      </c>
      <c r="J5970" t="s">
        <v>80</v>
      </c>
      <c r="K5970" t="s">
        <v>7527</v>
      </c>
      <c r="L5970" t="s">
        <v>7528</v>
      </c>
      <c r="N5970">
        <v>7</v>
      </c>
    </row>
    <row r="5971" spans="1:14" hidden="1" x14ac:dyDescent="0.25">
      <c r="A5971">
        <v>86</v>
      </c>
      <c r="B5971">
        <v>14</v>
      </c>
      <c r="C5971" t="s">
        <v>4919</v>
      </c>
      <c r="D5971" s="7">
        <v>40580</v>
      </c>
      <c r="E5971" t="s">
        <v>4937</v>
      </c>
      <c r="F5971" t="s">
        <v>10408</v>
      </c>
      <c r="G5971" t="s">
        <v>4937</v>
      </c>
      <c r="H5971" t="s">
        <v>17</v>
      </c>
      <c r="I5971" t="s">
        <v>292</v>
      </c>
      <c r="K5971" t="s">
        <v>7528</v>
      </c>
      <c r="L5971" t="s">
        <v>7529</v>
      </c>
    </row>
    <row r="5972" spans="1:14" hidden="1" x14ac:dyDescent="0.25">
      <c r="A5972">
        <v>86</v>
      </c>
      <c r="B5972">
        <v>15</v>
      </c>
      <c r="C5972" t="s">
        <v>4919</v>
      </c>
      <c r="D5972" s="7">
        <v>40580</v>
      </c>
      <c r="E5972" t="s">
        <v>4937</v>
      </c>
      <c r="F5972" t="s">
        <v>10408</v>
      </c>
      <c r="G5972" t="s">
        <v>4937</v>
      </c>
      <c r="H5972" t="s">
        <v>53</v>
      </c>
      <c r="I5972" t="s">
        <v>202</v>
      </c>
      <c r="J5972" t="s">
        <v>80</v>
      </c>
      <c r="K5972" t="s">
        <v>7529</v>
      </c>
      <c r="L5972" t="s">
        <v>7529</v>
      </c>
      <c r="N5972">
        <v>2</v>
      </c>
    </row>
    <row r="5973" spans="1:14" hidden="1" x14ac:dyDescent="0.25">
      <c r="A5973">
        <v>86</v>
      </c>
      <c r="B5973">
        <v>16</v>
      </c>
      <c r="C5973" t="s">
        <v>4919</v>
      </c>
      <c r="D5973" s="7">
        <v>40580</v>
      </c>
      <c r="E5973" t="s">
        <v>4937</v>
      </c>
      <c r="F5973" t="s">
        <v>10408</v>
      </c>
      <c r="G5973" t="s">
        <v>4937</v>
      </c>
      <c r="H5973" t="s">
        <v>17</v>
      </c>
      <c r="I5973" t="s">
        <v>292</v>
      </c>
      <c r="K5973" t="s">
        <v>7529</v>
      </c>
      <c r="L5973" t="s">
        <v>7530</v>
      </c>
    </row>
    <row r="5974" spans="1:14" hidden="1" x14ac:dyDescent="0.25">
      <c r="A5974">
        <v>86</v>
      </c>
      <c r="B5974">
        <v>17</v>
      </c>
      <c r="C5974" t="s">
        <v>4919</v>
      </c>
      <c r="D5974" s="7">
        <v>40580</v>
      </c>
      <c r="E5974" t="s">
        <v>4937</v>
      </c>
      <c r="F5974" t="s">
        <v>10408</v>
      </c>
      <c r="G5974" t="s">
        <v>4937</v>
      </c>
      <c r="H5974" t="s">
        <v>348</v>
      </c>
      <c r="I5974" t="s">
        <v>349</v>
      </c>
      <c r="K5974" t="s">
        <v>7530</v>
      </c>
      <c r="L5974" t="s">
        <v>7530</v>
      </c>
    </row>
    <row r="5975" spans="1:14" hidden="1" x14ac:dyDescent="0.25">
      <c r="A5975">
        <v>86</v>
      </c>
      <c r="B5975">
        <v>18</v>
      </c>
      <c r="C5975" t="s">
        <v>4919</v>
      </c>
      <c r="D5975" s="7">
        <v>40580</v>
      </c>
      <c r="E5975" t="s">
        <v>4937</v>
      </c>
      <c r="F5975" t="s">
        <v>10408</v>
      </c>
      <c r="G5975" t="s">
        <v>4937</v>
      </c>
      <c r="H5975" t="s">
        <v>17</v>
      </c>
      <c r="I5975" t="s">
        <v>292</v>
      </c>
      <c r="K5975" t="s">
        <v>7530</v>
      </c>
      <c r="L5975" t="s">
        <v>7531</v>
      </c>
    </row>
    <row r="5976" spans="1:14" hidden="1" x14ac:dyDescent="0.25">
      <c r="A5976">
        <v>86</v>
      </c>
      <c r="B5976">
        <v>19</v>
      </c>
      <c r="C5976" t="s">
        <v>4919</v>
      </c>
      <c r="D5976" s="7">
        <v>40580</v>
      </c>
      <c r="E5976" t="s">
        <v>4937</v>
      </c>
      <c r="F5976" t="s">
        <v>10408</v>
      </c>
      <c r="G5976" t="s">
        <v>4937</v>
      </c>
      <c r="H5976" t="s">
        <v>24</v>
      </c>
      <c r="I5976" t="s">
        <v>10323</v>
      </c>
      <c r="K5976" t="s">
        <v>7531</v>
      </c>
      <c r="L5976" t="s">
        <v>7532</v>
      </c>
    </row>
    <row r="5977" spans="1:14" hidden="1" x14ac:dyDescent="0.25">
      <c r="A5977">
        <v>86</v>
      </c>
      <c r="B5977">
        <v>20</v>
      </c>
      <c r="C5977" t="s">
        <v>4919</v>
      </c>
      <c r="D5977" s="7">
        <v>40580</v>
      </c>
      <c r="E5977" t="s">
        <v>4937</v>
      </c>
      <c r="F5977" t="s">
        <v>10408</v>
      </c>
      <c r="G5977" t="s">
        <v>4937</v>
      </c>
      <c r="H5977" t="s">
        <v>10</v>
      </c>
      <c r="I5977" t="s">
        <v>113</v>
      </c>
      <c r="K5977" t="s">
        <v>7532</v>
      </c>
      <c r="L5977" t="s">
        <v>7533</v>
      </c>
    </row>
    <row r="5978" spans="1:14" hidden="1" x14ac:dyDescent="0.25">
      <c r="A5978">
        <v>86</v>
      </c>
      <c r="B5978">
        <v>21</v>
      </c>
      <c r="C5978" t="s">
        <v>4919</v>
      </c>
      <c r="D5978" s="7">
        <v>40580</v>
      </c>
      <c r="E5978" t="s">
        <v>4937</v>
      </c>
      <c r="F5978" t="s">
        <v>10408</v>
      </c>
      <c r="G5978" t="s">
        <v>4937</v>
      </c>
      <c r="H5978" t="s">
        <v>17</v>
      </c>
      <c r="I5978" t="s">
        <v>292</v>
      </c>
      <c r="K5978" t="s">
        <v>7533</v>
      </c>
      <c r="L5978" t="s">
        <v>7534</v>
      </c>
    </row>
    <row r="5979" spans="1:14" hidden="1" x14ac:dyDescent="0.25">
      <c r="A5979">
        <v>86</v>
      </c>
      <c r="B5979">
        <v>22</v>
      </c>
      <c r="C5979" t="s">
        <v>4919</v>
      </c>
      <c r="D5979" s="7">
        <v>40580</v>
      </c>
      <c r="E5979" t="s">
        <v>4937</v>
      </c>
      <c r="F5979" t="s">
        <v>10408</v>
      </c>
      <c r="G5979" t="s">
        <v>4937</v>
      </c>
      <c r="H5979" t="s">
        <v>33</v>
      </c>
      <c r="I5979" t="s">
        <v>238</v>
      </c>
      <c r="K5979" t="s">
        <v>7534</v>
      </c>
      <c r="L5979" t="s">
        <v>7535</v>
      </c>
    </row>
    <row r="5980" spans="1:14" hidden="1" x14ac:dyDescent="0.25">
      <c r="A5980">
        <v>86</v>
      </c>
      <c r="B5980">
        <v>23</v>
      </c>
      <c r="C5980" t="s">
        <v>4919</v>
      </c>
      <c r="D5980" s="7">
        <v>40580</v>
      </c>
      <c r="E5980" t="s">
        <v>4937</v>
      </c>
      <c r="F5980" t="s">
        <v>10408</v>
      </c>
      <c r="G5980" t="s">
        <v>4937</v>
      </c>
      <c r="H5980" t="s">
        <v>17</v>
      </c>
      <c r="I5980" t="s">
        <v>292</v>
      </c>
      <c r="K5980" t="s">
        <v>7535</v>
      </c>
      <c r="L5980" t="s">
        <v>7536</v>
      </c>
    </row>
    <row r="5981" spans="1:14" hidden="1" x14ac:dyDescent="0.25">
      <c r="A5981">
        <v>86</v>
      </c>
      <c r="B5981">
        <v>24</v>
      </c>
      <c r="C5981" t="s">
        <v>4919</v>
      </c>
      <c r="D5981" s="7">
        <v>40580</v>
      </c>
      <c r="E5981" t="s">
        <v>4937</v>
      </c>
      <c r="F5981" t="s">
        <v>10408</v>
      </c>
      <c r="G5981" t="s">
        <v>4937</v>
      </c>
      <c r="H5981" t="s">
        <v>33</v>
      </c>
      <c r="I5981" t="s">
        <v>161</v>
      </c>
      <c r="K5981" t="s">
        <v>7536</v>
      </c>
      <c r="L5981" t="s">
        <v>7537</v>
      </c>
    </row>
    <row r="5982" spans="1:14" hidden="1" x14ac:dyDescent="0.25">
      <c r="A5982">
        <v>86</v>
      </c>
      <c r="B5982">
        <v>25</v>
      </c>
      <c r="C5982" t="s">
        <v>4919</v>
      </c>
      <c r="D5982" s="7">
        <v>40580</v>
      </c>
      <c r="E5982" t="s">
        <v>4937</v>
      </c>
      <c r="F5982" t="s">
        <v>10408</v>
      </c>
      <c r="G5982" t="s">
        <v>4937</v>
      </c>
      <c r="H5982" t="s">
        <v>21</v>
      </c>
      <c r="I5982" t="s">
        <v>22</v>
      </c>
      <c r="K5982" t="s">
        <v>7537</v>
      </c>
      <c r="L5982" t="s">
        <v>7538</v>
      </c>
    </row>
    <row r="5983" spans="1:14" hidden="1" x14ac:dyDescent="0.25">
      <c r="A5983">
        <v>86</v>
      </c>
      <c r="B5983">
        <v>26</v>
      </c>
      <c r="C5983" t="s">
        <v>4919</v>
      </c>
      <c r="D5983" s="7">
        <v>40580</v>
      </c>
      <c r="E5983" t="s">
        <v>4937</v>
      </c>
      <c r="F5983" t="s">
        <v>10408</v>
      </c>
      <c r="G5983" t="s">
        <v>4937</v>
      </c>
      <c r="H5983" t="s">
        <v>24</v>
      </c>
      <c r="I5983" t="s">
        <v>10323</v>
      </c>
      <c r="K5983" t="s">
        <v>7539</v>
      </c>
      <c r="L5983" t="s">
        <v>7540</v>
      </c>
    </row>
    <row r="5984" spans="1:14" hidden="1" x14ac:dyDescent="0.25">
      <c r="A5984">
        <v>86</v>
      </c>
      <c r="B5984">
        <v>27</v>
      </c>
      <c r="C5984" t="s">
        <v>4919</v>
      </c>
      <c r="D5984" s="7">
        <v>40580</v>
      </c>
      <c r="E5984" t="s">
        <v>4937</v>
      </c>
      <c r="F5984" t="s">
        <v>10408</v>
      </c>
      <c r="G5984" t="s">
        <v>4937</v>
      </c>
      <c r="H5984" t="s">
        <v>10</v>
      </c>
      <c r="I5984" t="s">
        <v>113</v>
      </c>
      <c r="K5984" t="s">
        <v>7540</v>
      </c>
      <c r="L5984" t="s">
        <v>2501</v>
      </c>
    </row>
    <row r="5985" spans="1:14" hidden="1" x14ac:dyDescent="0.25">
      <c r="A5985">
        <v>86</v>
      </c>
      <c r="B5985">
        <v>28</v>
      </c>
      <c r="C5985" t="s">
        <v>4919</v>
      </c>
      <c r="D5985" s="7">
        <v>40580</v>
      </c>
      <c r="E5985" t="s">
        <v>4937</v>
      </c>
      <c r="F5985" t="s">
        <v>10408</v>
      </c>
      <c r="G5985" t="s">
        <v>4937</v>
      </c>
      <c r="H5985" t="s">
        <v>10</v>
      </c>
      <c r="I5985" t="s">
        <v>118</v>
      </c>
      <c r="K5985" t="s">
        <v>2501</v>
      </c>
      <c r="L5985" t="s">
        <v>7541</v>
      </c>
    </row>
    <row r="5986" spans="1:14" hidden="1" x14ac:dyDescent="0.25">
      <c r="A5986">
        <v>86</v>
      </c>
      <c r="B5986">
        <v>29</v>
      </c>
      <c r="C5986" t="s">
        <v>4919</v>
      </c>
      <c r="D5986" s="7">
        <v>40580</v>
      </c>
      <c r="E5986" t="s">
        <v>4937</v>
      </c>
      <c r="F5986" t="s">
        <v>10408</v>
      </c>
      <c r="G5986" t="s">
        <v>4937</v>
      </c>
      <c r="H5986" t="s">
        <v>10</v>
      </c>
      <c r="I5986" t="s">
        <v>14</v>
      </c>
      <c r="K5986" t="s">
        <v>7541</v>
      </c>
      <c r="L5986" t="s">
        <v>7542</v>
      </c>
    </row>
    <row r="5987" spans="1:14" hidden="1" x14ac:dyDescent="0.25">
      <c r="A5987">
        <v>86</v>
      </c>
      <c r="B5987">
        <v>30</v>
      </c>
      <c r="C5987" t="s">
        <v>4919</v>
      </c>
      <c r="D5987" s="7">
        <v>40580</v>
      </c>
      <c r="E5987" t="s">
        <v>4937</v>
      </c>
      <c r="F5987" t="s">
        <v>10408</v>
      </c>
      <c r="G5987" t="s">
        <v>4937</v>
      </c>
      <c r="H5987" t="s">
        <v>17</v>
      </c>
      <c r="I5987" t="s">
        <v>120</v>
      </c>
      <c r="K5987" t="s">
        <v>7542</v>
      </c>
      <c r="L5987" t="s">
        <v>7543</v>
      </c>
    </row>
    <row r="5988" spans="1:14" hidden="1" x14ac:dyDescent="0.25">
      <c r="A5988">
        <v>86</v>
      </c>
      <c r="B5988">
        <v>31</v>
      </c>
      <c r="C5988" t="s">
        <v>4919</v>
      </c>
      <c r="D5988" s="7">
        <v>40580</v>
      </c>
      <c r="E5988" t="s">
        <v>4937</v>
      </c>
      <c r="F5988" t="s">
        <v>10408</v>
      </c>
      <c r="G5988" t="s">
        <v>4937</v>
      </c>
      <c r="H5988" t="s">
        <v>17</v>
      </c>
      <c r="I5988" t="s">
        <v>18</v>
      </c>
      <c r="K5988" t="s">
        <v>7543</v>
      </c>
      <c r="L5988" t="s">
        <v>7544</v>
      </c>
    </row>
    <row r="5989" spans="1:14" hidden="1" x14ac:dyDescent="0.25">
      <c r="A5989">
        <v>86</v>
      </c>
      <c r="B5989">
        <v>32</v>
      </c>
      <c r="C5989" t="s">
        <v>4919</v>
      </c>
      <c r="D5989" s="7">
        <v>40580</v>
      </c>
      <c r="E5989" t="s">
        <v>4937</v>
      </c>
      <c r="F5989" t="s">
        <v>10408</v>
      </c>
      <c r="G5989" t="s">
        <v>4937</v>
      </c>
      <c r="H5989" t="s">
        <v>21</v>
      </c>
      <c r="I5989" t="s">
        <v>286</v>
      </c>
      <c r="K5989" t="s">
        <v>7544</v>
      </c>
      <c r="L5989" t="s">
        <v>7545</v>
      </c>
    </row>
    <row r="5990" spans="1:14" hidden="1" x14ac:dyDescent="0.25">
      <c r="A5990">
        <v>86</v>
      </c>
      <c r="B5990">
        <v>33</v>
      </c>
      <c r="C5990" t="s">
        <v>4919</v>
      </c>
      <c r="D5990" s="7">
        <v>40580</v>
      </c>
      <c r="E5990" t="s">
        <v>4937</v>
      </c>
      <c r="F5990" t="s">
        <v>10408</v>
      </c>
      <c r="G5990" t="s">
        <v>4937</v>
      </c>
      <c r="H5990" t="s">
        <v>24</v>
      </c>
      <c r="I5990" t="s">
        <v>10323</v>
      </c>
      <c r="K5990" t="s">
        <v>7546</v>
      </c>
      <c r="L5990" t="s">
        <v>7547</v>
      </c>
    </row>
    <row r="5991" spans="1:14" hidden="1" x14ac:dyDescent="0.25">
      <c r="A5991">
        <v>86</v>
      </c>
      <c r="B5991">
        <v>34</v>
      </c>
      <c r="C5991" t="s">
        <v>4919</v>
      </c>
      <c r="D5991" s="7">
        <v>40580</v>
      </c>
      <c r="E5991" t="s">
        <v>4937</v>
      </c>
      <c r="F5991" t="s">
        <v>10408</v>
      </c>
      <c r="G5991" t="s">
        <v>4937</v>
      </c>
      <c r="H5991" t="s">
        <v>10</v>
      </c>
      <c r="I5991" t="s">
        <v>118</v>
      </c>
      <c r="K5991" t="s">
        <v>7548</v>
      </c>
      <c r="L5991" t="s">
        <v>7549</v>
      </c>
    </row>
    <row r="5992" spans="1:14" hidden="1" x14ac:dyDescent="0.25">
      <c r="A5992">
        <v>86</v>
      </c>
      <c r="B5992">
        <v>35</v>
      </c>
      <c r="C5992" t="s">
        <v>4919</v>
      </c>
      <c r="D5992" s="7">
        <v>40580</v>
      </c>
      <c r="E5992" t="s">
        <v>4937</v>
      </c>
      <c r="F5992" t="s">
        <v>10408</v>
      </c>
      <c r="G5992" t="s">
        <v>4937</v>
      </c>
      <c r="H5992" t="s">
        <v>17</v>
      </c>
      <c r="I5992" t="s">
        <v>292</v>
      </c>
      <c r="K5992" t="s">
        <v>7549</v>
      </c>
      <c r="L5992" t="s">
        <v>7550</v>
      </c>
    </row>
    <row r="5993" spans="1:14" hidden="1" x14ac:dyDescent="0.25">
      <c r="A5993">
        <v>86</v>
      </c>
      <c r="B5993">
        <v>36</v>
      </c>
      <c r="C5993" t="s">
        <v>4919</v>
      </c>
      <c r="D5993" s="7">
        <v>40580</v>
      </c>
      <c r="E5993" t="s">
        <v>4937</v>
      </c>
      <c r="F5993" t="s">
        <v>10408</v>
      </c>
      <c r="G5993" t="s">
        <v>4937</v>
      </c>
      <c r="H5993" t="s">
        <v>33</v>
      </c>
      <c r="I5993" t="s">
        <v>161</v>
      </c>
      <c r="K5993" t="s">
        <v>7550</v>
      </c>
      <c r="L5993" t="s">
        <v>7551</v>
      </c>
    </row>
    <row r="5994" spans="1:14" hidden="1" x14ac:dyDescent="0.25">
      <c r="A5994">
        <v>86</v>
      </c>
      <c r="B5994">
        <v>37</v>
      </c>
      <c r="C5994" t="s">
        <v>4919</v>
      </c>
      <c r="D5994" s="7">
        <v>40580</v>
      </c>
      <c r="E5994" t="s">
        <v>4937</v>
      </c>
      <c r="F5994" t="s">
        <v>10408</v>
      </c>
      <c r="G5994" t="s">
        <v>4937</v>
      </c>
      <c r="H5994" t="s">
        <v>348</v>
      </c>
      <c r="I5994" t="s">
        <v>349</v>
      </c>
      <c r="K5994" t="s">
        <v>7551</v>
      </c>
      <c r="L5994" t="s">
        <v>7552</v>
      </c>
    </row>
    <row r="5995" spans="1:14" hidden="1" x14ac:dyDescent="0.25">
      <c r="A5995">
        <v>86</v>
      </c>
      <c r="B5995">
        <v>38</v>
      </c>
      <c r="C5995" t="s">
        <v>4919</v>
      </c>
      <c r="D5995" s="7">
        <v>40580</v>
      </c>
      <c r="E5995" t="s">
        <v>4937</v>
      </c>
      <c r="F5995" t="s">
        <v>10408</v>
      </c>
      <c r="G5995" t="s">
        <v>4937</v>
      </c>
      <c r="H5995" t="s">
        <v>17</v>
      </c>
      <c r="I5995" t="s">
        <v>120</v>
      </c>
      <c r="K5995" t="s">
        <v>7552</v>
      </c>
      <c r="L5995" t="s">
        <v>7553</v>
      </c>
    </row>
    <row r="5996" spans="1:14" hidden="1" x14ac:dyDescent="0.25">
      <c r="A5996">
        <v>86</v>
      </c>
      <c r="B5996">
        <v>39</v>
      </c>
      <c r="C5996" t="s">
        <v>4919</v>
      </c>
      <c r="D5996" s="7">
        <v>40580</v>
      </c>
      <c r="E5996" t="s">
        <v>4937</v>
      </c>
      <c r="F5996" t="s">
        <v>10408</v>
      </c>
      <c r="G5996" t="s">
        <v>4937</v>
      </c>
      <c r="H5996" t="s">
        <v>17</v>
      </c>
      <c r="I5996" t="s">
        <v>120</v>
      </c>
      <c r="K5996" t="s">
        <v>7553</v>
      </c>
      <c r="L5996" t="s">
        <v>7554</v>
      </c>
    </row>
    <row r="5997" spans="1:14" hidden="1" x14ac:dyDescent="0.25">
      <c r="A5997">
        <v>86</v>
      </c>
      <c r="B5997">
        <v>40</v>
      </c>
      <c r="C5997" t="s">
        <v>4919</v>
      </c>
      <c r="D5997" s="7">
        <v>40580</v>
      </c>
      <c r="E5997" t="s">
        <v>4937</v>
      </c>
      <c r="F5997" t="s">
        <v>10408</v>
      </c>
      <c r="G5997" t="s">
        <v>4937</v>
      </c>
      <c r="H5997" t="s">
        <v>53</v>
      </c>
      <c r="I5997" t="s">
        <v>456</v>
      </c>
      <c r="J5997" t="s">
        <v>80</v>
      </c>
      <c r="K5997" t="s">
        <v>7554</v>
      </c>
      <c r="L5997" t="s">
        <v>7554</v>
      </c>
      <c r="N5997">
        <v>7</v>
      </c>
    </row>
    <row r="5998" spans="1:14" hidden="1" x14ac:dyDescent="0.25">
      <c r="A5998">
        <v>86</v>
      </c>
      <c r="B5998">
        <v>41</v>
      </c>
      <c r="C5998" t="s">
        <v>4919</v>
      </c>
      <c r="D5998" s="7">
        <v>40580</v>
      </c>
      <c r="E5998" t="s">
        <v>4937</v>
      </c>
      <c r="F5998" t="s">
        <v>10408</v>
      </c>
      <c r="G5998" t="s">
        <v>4937</v>
      </c>
      <c r="H5998" t="s">
        <v>24</v>
      </c>
      <c r="I5998" t="s">
        <v>10323</v>
      </c>
      <c r="K5998" t="s">
        <v>7554</v>
      </c>
      <c r="L5998" t="s">
        <v>7555</v>
      </c>
    </row>
    <row r="5999" spans="1:14" hidden="1" x14ac:dyDescent="0.25">
      <c r="A5999">
        <v>86</v>
      </c>
      <c r="B5999">
        <v>42</v>
      </c>
      <c r="C5999" t="s">
        <v>4919</v>
      </c>
      <c r="D5999" s="7">
        <v>40580</v>
      </c>
      <c r="E5999" t="s">
        <v>4937</v>
      </c>
      <c r="F5999" t="s">
        <v>10408</v>
      </c>
      <c r="G5999" t="s">
        <v>4937</v>
      </c>
      <c r="H5999" t="s">
        <v>10</v>
      </c>
      <c r="I5999" t="s">
        <v>113</v>
      </c>
      <c r="K5999" t="s">
        <v>7555</v>
      </c>
      <c r="L5999" t="s">
        <v>7556</v>
      </c>
    </row>
    <row r="6000" spans="1:14" hidden="1" x14ac:dyDescent="0.25">
      <c r="A6000">
        <v>86</v>
      </c>
      <c r="B6000">
        <v>43</v>
      </c>
      <c r="C6000" t="s">
        <v>4919</v>
      </c>
      <c r="D6000" s="7">
        <v>40580</v>
      </c>
      <c r="E6000" t="s">
        <v>4937</v>
      </c>
      <c r="F6000" t="s">
        <v>10408</v>
      </c>
      <c r="G6000" t="s">
        <v>4937</v>
      </c>
      <c r="H6000" t="s">
        <v>10</v>
      </c>
      <c r="I6000" t="s">
        <v>118</v>
      </c>
      <c r="K6000" t="s">
        <v>7556</v>
      </c>
      <c r="L6000" t="s">
        <v>7557</v>
      </c>
    </row>
    <row r="6001" spans="1:14" hidden="1" x14ac:dyDescent="0.25">
      <c r="A6001">
        <v>86</v>
      </c>
      <c r="B6001">
        <v>44</v>
      </c>
      <c r="C6001" t="s">
        <v>4919</v>
      </c>
      <c r="D6001" s="7">
        <v>40580</v>
      </c>
      <c r="E6001" t="s">
        <v>4937</v>
      </c>
      <c r="F6001" t="s">
        <v>10408</v>
      </c>
      <c r="G6001" t="s">
        <v>4937</v>
      </c>
      <c r="H6001" t="s">
        <v>10</v>
      </c>
      <c r="I6001" t="s">
        <v>14</v>
      </c>
      <c r="K6001" t="s">
        <v>7557</v>
      </c>
      <c r="L6001" t="s">
        <v>7558</v>
      </c>
    </row>
    <row r="6002" spans="1:14" hidden="1" x14ac:dyDescent="0.25">
      <c r="A6002">
        <v>86</v>
      </c>
      <c r="B6002">
        <v>45</v>
      </c>
      <c r="C6002" t="s">
        <v>4919</v>
      </c>
      <c r="D6002" s="7">
        <v>40580</v>
      </c>
      <c r="E6002" t="s">
        <v>4937</v>
      </c>
      <c r="F6002" t="s">
        <v>10408</v>
      </c>
      <c r="G6002" t="s">
        <v>4937</v>
      </c>
      <c r="H6002" t="s">
        <v>17</v>
      </c>
      <c r="I6002" t="s">
        <v>101</v>
      </c>
      <c r="K6002" t="s">
        <v>7558</v>
      </c>
      <c r="L6002" t="s">
        <v>7559</v>
      </c>
    </row>
    <row r="6003" spans="1:14" hidden="1" x14ac:dyDescent="0.25">
      <c r="A6003">
        <v>86</v>
      </c>
      <c r="B6003">
        <v>46</v>
      </c>
      <c r="C6003" t="s">
        <v>4919</v>
      </c>
      <c r="D6003" s="7">
        <v>40580</v>
      </c>
      <c r="E6003" t="s">
        <v>4937</v>
      </c>
      <c r="F6003" t="s">
        <v>10408</v>
      </c>
      <c r="G6003" t="s">
        <v>4937</v>
      </c>
      <c r="H6003" t="s">
        <v>53</v>
      </c>
      <c r="I6003" t="s">
        <v>255</v>
      </c>
      <c r="J6003" t="s">
        <v>80</v>
      </c>
      <c r="K6003" t="s">
        <v>7559</v>
      </c>
      <c r="L6003" t="s">
        <v>7559</v>
      </c>
      <c r="N6003">
        <v>6</v>
      </c>
    </row>
    <row r="6004" spans="1:14" hidden="1" x14ac:dyDescent="0.25">
      <c r="A6004">
        <v>86</v>
      </c>
      <c r="B6004">
        <v>47</v>
      </c>
      <c r="C6004" t="s">
        <v>4919</v>
      </c>
      <c r="D6004" s="7">
        <v>40580</v>
      </c>
      <c r="E6004" t="s">
        <v>4937</v>
      </c>
      <c r="F6004" t="s">
        <v>10408</v>
      </c>
      <c r="G6004" t="s">
        <v>4937</v>
      </c>
      <c r="H6004" t="s">
        <v>162</v>
      </c>
      <c r="I6004" t="s">
        <v>163</v>
      </c>
      <c r="K6004" t="s">
        <v>7559</v>
      </c>
      <c r="L6004" t="s">
        <v>7560</v>
      </c>
    </row>
    <row r="6005" spans="1:14" hidden="1" x14ac:dyDescent="0.25">
      <c r="A6005">
        <v>86</v>
      </c>
      <c r="B6005">
        <v>48</v>
      </c>
      <c r="C6005" t="s">
        <v>4919</v>
      </c>
      <c r="D6005" s="7">
        <v>40580</v>
      </c>
      <c r="E6005" t="s">
        <v>4937</v>
      </c>
      <c r="F6005" t="s">
        <v>10408</v>
      </c>
      <c r="G6005" t="s">
        <v>4937</v>
      </c>
      <c r="H6005" t="s">
        <v>17</v>
      </c>
      <c r="I6005" t="s">
        <v>101</v>
      </c>
      <c r="K6005" t="s">
        <v>7560</v>
      </c>
      <c r="L6005" t="s">
        <v>7561</v>
      </c>
    </row>
    <row r="6006" spans="1:14" hidden="1" x14ac:dyDescent="0.25">
      <c r="A6006">
        <v>86</v>
      </c>
      <c r="B6006">
        <v>49</v>
      </c>
      <c r="C6006" t="s">
        <v>4919</v>
      </c>
      <c r="D6006" s="7">
        <v>40580</v>
      </c>
      <c r="E6006" t="s">
        <v>4937</v>
      </c>
      <c r="F6006" t="s">
        <v>10408</v>
      </c>
      <c r="G6006" t="s">
        <v>4937</v>
      </c>
      <c r="H6006" t="s">
        <v>53</v>
      </c>
      <c r="I6006" t="s">
        <v>456</v>
      </c>
      <c r="J6006" t="s">
        <v>80</v>
      </c>
      <c r="K6006" t="s">
        <v>7561</v>
      </c>
      <c r="L6006" t="s">
        <v>7562</v>
      </c>
      <c r="N6006">
        <v>8</v>
      </c>
    </row>
    <row r="6007" spans="1:14" hidden="1" x14ac:dyDescent="0.25">
      <c r="A6007">
        <v>86</v>
      </c>
      <c r="B6007">
        <v>50</v>
      </c>
      <c r="C6007" t="s">
        <v>4919</v>
      </c>
      <c r="D6007" s="7">
        <v>40580</v>
      </c>
      <c r="E6007" t="s">
        <v>4937</v>
      </c>
      <c r="F6007" t="s">
        <v>10408</v>
      </c>
      <c r="G6007" t="s">
        <v>4937</v>
      </c>
      <c r="H6007" t="s">
        <v>17</v>
      </c>
      <c r="I6007" t="s">
        <v>101</v>
      </c>
      <c r="K6007" t="s">
        <v>7562</v>
      </c>
      <c r="L6007" t="s">
        <v>7563</v>
      </c>
    </row>
    <row r="6008" spans="1:14" hidden="1" x14ac:dyDescent="0.25">
      <c r="A6008">
        <v>86</v>
      </c>
      <c r="B6008">
        <v>51</v>
      </c>
      <c r="C6008" t="s">
        <v>4919</v>
      </c>
      <c r="D6008" s="7">
        <v>40580</v>
      </c>
      <c r="E6008" t="s">
        <v>4937</v>
      </c>
      <c r="F6008" t="s">
        <v>10408</v>
      </c>
      <c r="G6008" t="s">
        <v>4937</v>
      </c>
      <c r="H6008" t="s">
        <v>17</v>
      </c>
      <c r="I6008" t="s">
        <v>292</v>
      </c>
      <c r="K6008" t="s">
        <v>7563</v>
      </c>
      <c r="L6008" t="s">
        <v>7564</v>
      </c>
    </row>
    <row r="6009" spans="1:14" hidden="1" x14ac:dyDescent="0.25">
      <c r="A6009">
        <v>86</v>
      </c>
      <c r="B6009">
        <v>52</v>
      </c>
      <c r="C6009" t="s">
        <v>4919</v>
      </c>
      <c r="D6009" s="7">
        <v>40580</v>
      </c>
      <c r="E6009" t="s">
        <v>4937</v>
      </c>
      <c r="F6009" t="s">
        <v>10408</v>
      </c>
      <c r="G6009" t="s">
        <v>4937</v>
      </c>
      <c r="H6009" t="s">
        <v>10</v>
      </c>
      <c r="I6009" t="s">
        <v>113</v>
      </c>
      <c r="K6009" t="s">
        <v>7564</v>
      </c>
      <c r="L6009" t="s">
        <v>7565</v>
      </c>
    </row>
    <row r="6010" spans="1:14" hidden="1" x14ac:dyDescent="0.25">
      <c r="A6010">
        <v>86</v>
      </c>
      <c r="B6010">
        <v>53</v>
      </c>
      <c r="C6010" t="s">
        <v>4919</v>
      </c>
      <c r="D6010" s="7">
        <v>40580</v>
      </c>
      <c r="E6010" t="s">
        <v>4937</v>
      </c>
      <c r="F6010" t="s">
        <v>10408</v>
      </c>
      <c r="G6010" t="s">
        <v>4937</v>
      </c>
      <c r="H6010" t="s">
        <v>10</v>
      </c>
      <c r="I6010" t="s">
        <v>14</v>
      </c>
      <c r="K6010" t="s">
        <v>7565</v>
      </c>
      <c r="L6010" t="s">
        <v>7566</v>
      </c>
    </row>
    <row r="6011" spans="1:14" hidden="1" x14ac:dyDescent="0.25">
      <c r="A6011">
        <v>86</v>
      </c>
      <c r="B6011">
        <v>54</v>
      </c>
      <c r="C6011" t="s">
        <v>4919</v>
      </c>
      <c r="D6011" s="7">
        <v>40580</v>
      </c>
      <c r="E6011" t="s">
        <v>4937</v>
      </c>
      <c r="F6011" t="s">
        <v>10408</v>
      </c>
      <c r="G6011" t="s">
        <v>4937</v>
      </c>
      <c r="H6011" t="s">
        <v>162</v>
      </c>
      <c r="I6011" t="s">
        <v>163</v>
      </c>
      <c r="K6011" t="s">
        <v>7566</v>
      </c>
      <c r="L6011" t="s">
        <v>7567</v>
      </c>
    </row>
    <row r="6012" spans="1:14" hidden="1" x14ac:dyDescent="0.25">
      <c r="A6012">
        <v>86</v>
      </c>
      <c r="B6012">
        <v>55</v>
      </c>
      <c r="C6012" t="s">
        <v>4919</v>
      </c>
      <c r="D6012" s="7">
        <v>40580</v>
      </c>
      <c r="E6012" t="s">
        <v>4937</v>
      </c>
      <c r="F6012" t="s">
        <v>10408</v>
      </c>
      <c r="G6012" t="s">
        <v>4937</v>
      </c>
      <c r="H6012" t="s">
        <v>21</v>
      </c>
      <c r="I6012" t="s">
        <v>334</v>
      </c>
      <c r="K6012" t="s">
        <v>7568</v>
      </c>
      <c r="L6012" t="s">
        <v>7569</v>
      </c>
    </row>
    <row r="6013" spans="1:14" hidden="1" x14ac:dyDescent="0.25">
      <c r="A6013">
        <v>86</v>
      </c>
      <c r="B6013">
        <v>56</v>
      </c>
      <c r="C6013" t="s">
        <v>4919</v>
      </c>
      <c r="D6013" s="7">
        <v>40580</v>
      </c>
      <c r="E6013" t="s">
        <v>4937</v>
      </c>
      <c r="F6013" t="s">
        <v>10408</v>
      </c>
      <c r="G6013" t="s">
        <v>4937</v>
      </c>
      <c r="H6013" t="s">
        <v>24</v>
      </c>
      <c r="I6013" t="s">
        <v>10323</v>
      </c>
      <c r="K6013" t="s">
        <v>7570</v>
      </c>
      <c r="L6013" t="s">
        <v>7571</v>
      </c>
    </row>
    <row r="6014" spans="1:14" hidden="1" x14ac:dyDescent="0.25">
      <c r="A6014">
        <v>86</v>
      </c>
      <c r="B6014">
        <v>57</v>
      </c>
      <c r="C6014" t="s">
        <v>4919</v>
      </c>
      <c r="D6014" s="7">
        <v>40580</v>
      </c>
      <c r="E6014" t="s">
        <v>4937</v>
      </c>
      <c r="F6014" t="s">
        <v>10408</v>
      </c>
      <c r="G6014" t="s">
        <v>4937</v>
      </c>
      <c r="H6014" t="s">
        <v>10</v>
      </c>
      <c r="I6014" t="s">
        <v>113</v>
      </c>
      <c r="K6014" t="s">
        <v>7571</v>
      </c>
      <c r="L6014" t="s">
        <v>7572</v>
      </c>
    </row>
    <row r="6015" spans="1:14" hidden="1" x14ac:dyDescent="0.25">
      <c r="A6015">
        <v>86</v>
      </c>
      <c r="B6015">
        <v>58</v>
      </c>
      <c r="C6015" t="s">
        <v>4919</v>
      </c>
      <c r="D6015" s="7">
        <v>40580</v>
      </c>
      <c r="E6015" t="s">
        <v>4937</v>
      </c>
      <c r="F6015" t="s">
        <v>10408</v>
      </c>
      <c r="G6015" t="s">
        <v>4937</v>
      </c>
      <c r="H6015" t="s">
        <v>10</v>
      </c>
      <c r="I6015" t="s">
        <v>118</v>
      </c>
      <c r="K6015" t="s">
        <v>7572</v>
      </c>
      <c r="L6015" t="s">
        <v>7573</v>
      </c>
    </row>
    <row r="6016" spans="1:14" hidden="1" x14ac:dyDescent="0.25">
      <c r="A6016">
        <v>86</v>
      </c>
      <c r="B6016">
        <v>59</v>
      </c>
      <c r="C6016" t="s">
        <v>4919</v>
      </c>
      <c r="D6016" s="7">
        <v>40580</v>
      </c>
      <c r="E6016" t="s">
        <v>4937</v>
      </c>
      <c r="F6016" t="s">
        <v>10408</v>
      </c>
      <c r="G6016" t="s">
        <v>4937</v>
      </c>
      <c r="H6016" t="s">
        <v>17</v>
      </c>
      <c r="I6016" t="s">
        <v>101</v>
      </c>
      <c r="K6016" t="s">
        <v>7573</v>
      </c>
      <c r="L6016" t="s">
        <v>7574</v>
      </c>
    </row>
    <row r="6017" spans="1:12" hidden="1" x14ac:dyDescent="0.25">
      <c r="A6017">
        <v>86</v>
      </c>
      <c r="B6017">
        <v>60</v>
      </c>
      <c r="C6017" t="s">
        <v>4919</v>
      </c>
      <c r="D6017" s="7">
        <v>40580</v>
      </c>
      <c r="E6017" t="s">
        <v>4937</v>
      </c>
      <c r="F6017" t="s">
        <v>10408</v>
      </c>
      <c r="G6017" t="s">
        <v>4937</v>
      </c>
      <c r="H6017" t="s">
        <v>17</v>
      </c>
      <c r="I6017" t="s">
        <v>292</v>
      </c>
      <c r="K6017" t="s">
        <v>7574</v>
      </c>
      <c r="L6017" t="s">
        <v>7575</v>
      </c>
    </row>
    <row r="6018" spans="1:12" hidden="1" x14ac:dyDescent="0.25">
      <c r="A6018">
        <v>86</v>
      </c>
      <c r="B6018">
        <v>61</v>
      </c>
      <c r="C6018" t="s">
        <v>4919</v>
      </c>
      <c r="D6018" s="7">
        <v>40580</v>
      </c>
      <c r="E6018" t="s">
        <v>4937</v>
      </c>
      <c r="F6018" t="s">
        <v>10408</v>
      </c>
      <c r="G6018" t="s">
        <v>4937</v>
      </c>
      <c r="H6018" t="s">
        <v>162</v>
      </c>
      <c r="I6018" t="s">
        <v>163</v>
      </c>
      <c r="K6018" t="s">
        <v>7575</v>
      </c>
      <c r="L6018" t="s">
        <v>7576</v>
      </c>
    </row>
    <row r="6019" spans="1:12" hidden="1" x14ac:dyDescent="0.25">
      <c r="A6019">
        <v>86</v>
      </c>
      <c r="B6019">
        <v>62</v>
      </c>
      <c r="C6019" t="s">
        <v>4919</v>
      </c>
      <c r="D6019" s="7">
        <v>40580</v>
      </c>
      <c r="E6019" t="s">
        <v>4937</v>
      </c>
      <c r="F6019" t="s">
        <v>10408</v>
      </c>
      <c r="G6019" t="s">
        <v>4937</v>
      </c>
      <c r="H6019" t="s">
        <v>24</v>
      </c>
      <c r="I6019" t="s">
        <v>10323</v>
      </c>
      <c r="K6019" t="s">
        <v>7577</v>
      </c>
      <c r="L6019" t="s">
        <v>7578</v>
      </c>
    </row>
    <row r="6020" spans="1:12" hidden="1" x14ac:dyDescent="0.25">
      <c r="A6020">
        <v>86</v>
      </c>
      <c r="B6020">
        <v>63</v>
      </c>
      <c r="C6020" t="s">
        <v>4919</v>
      </c>
      <c r="D6020" s="7">
        <v>40580</v>
      </c>
      <c r="E6020" t="s">
        <v>4937</v>
      </c>
      <c r="F6020" t="s">
        <v>10408</v>
      </c>
      <c r="G6020" t="s">
        <v>4937</v>
      </c>
      <c r="H6020" t="s">
        <v>10</v>
      </c>
      <c r="I6020" t="s">
        <v>113</v>
      </c>
      <c r="K6020" t="s">
        <v>7578</v>
      </c>
      <c r="L6020" t="s">
        <v>7579</v>
      </c>
    </row>
    <row r="6021" spans="1:12" hidden="1" x14ac:dyDescent="0.25">
      <c r="A6021">
        <v>86</v>
      </c>
      <c r="B6021">
        <v>64</v>
      </c>
      <c r="C6021" t="s">
        <v>4919</v>
      </c>
      <c r="D6021" s="7">
        <v>40580</v>
      </c>
      <c r="E6021" t="s">
        <v>4937</v>
      </c>
      <c r="F6021" t="s">
        <v>10408</v>
      </c>
      <c r="G6021" t="s">
        <v>4937</v>
      </c>
      <c r="H6021" t="s">
        <v>10</v>
      </c>
      <c r="I6021" t="s">
        <v>118</v>
      </c>
      <c r="K6021" t="s">
        <v>7579</v>
      </c>
      <c r="L6021" t="s">
        <v>7580</v>
      </c>
    </row>
    <row r="6022" spans="1:12" hidden="1" x14ac:dyDescent="0.25">
      <c r="A6022">
        <v>86</v>
      </c>
      <c r="B6022">
        <v>65</v>
      </c>
      <c r="C6022" t="s">
        <v>4919</v>
      </c>
      <c r="D6022" s="7">
        <v>40580</v>
      </c>
      <c r="E6022" t="s">
        <v>4937</v>
      </c>
      <c r="F6022" t="s">
        <v>10408</v>
      </c>
      <c r="G6022" t="s">
        <v>4937</v>
      </c>
      <c r="H6022" t="s">
        <v>10</v>
      </c>
      <c r="I6022" t="s">
        <v>14</v>
      </c>
      <c r="K6022" t="s">
        <v>7580</v>
      </c>
      <c r="L6022" t="s">
        <v>7581</v>
      </c>
    </row>
    <row r="6023" spans="1:12" hidden="1" x14ac:dyDescent="0.25">
      <c r="A6023">
        <v>86</v>
      </c>
      <c r="B6023">
        <v>66</v>
      </c>
      <c r="C6023" t="s">
        <v>4919</v>
      </c>
      <c r="D6023" s="7">
        <v>40580</v>
      </c>
      <c r="E6023" t="s">
        <v>4937</v>
      </c>
      <c r="F6023" t="s">
        <v>10408</v>
      </c>
      <c r="G6023" t="s">
        <v>4937</v>
      </c>
      <c r="H6023" t="s">
        <v>17</v>
      </c>
      <c r="I6023" t="s">
        <v>101</v>
      </c>
      <c r="K6023" t="s">
        <v>7581</v>
      </c>
      <c r="L6023" t="s">
        <v>7582</v>
      </c>
    </row>
    <row r="6024" spans="1:12" hidden="1" x14ac:dyDescent="0.25">
      <c r="A6024">
        <v>86</v>
      </c>
      <c r="B6024">
        <v>67</v>
      </c>
      <c r="C6024" t="s">
        <v>4919</v>
      </c>
      <c r="D6024" s="7">
        <v>40580</v>
      </c>
      <c r="E6024" t="s">
        <v>4937</v>
      </c>
      <c r="F6024" t="s">
        <v>10408</v>
      </c>
      <c r="G6024" t="s">
        <v>4937</v>
      </c>
      <c r="H6024" t="s">
        <v>17</v>
      </c>
      <c r="I6024" t="s">
        <v>101</v>
      </c>
      <c r="K6024" t="s">
        <v>7582</v>
      </c>
      <c r="L6024" t="s">
        <v>5414</v>
      </c>
    </row>
    <row r="6025" spans="1:12" hidden="1" x14ac:dyDescent="0.25">
      <c r="A6025">
        <v>86</v>
      </c>
      <c r="B6025">
        <v>68</v>
      </c>
      <c r="C6025" t="s">
        <v>4919</v>
      </c>
      <c r="D6025" s="7">
        <v>40580</v>
      </c>
      <c r="E6025" t="s">
        <v>4937</v>
      </c>
      <c r="F6025" t="s">
        <v>10408</v>
      </c>
      <c r="G6025" t="s">
        <v>4937</v>
      </c>
      <c r="H6025" t="s">
        <v>21</v>
      </c>
      <c r="I6025" t="s">
        <v>334</v>
      </c>
      <c r="K6025" t="s">
        <v>5414</v>
      </c>
      <c r="L6025" t="s">
        <v>7583</v>
      </c>
    </row>
    <row r="6026" spans="1:12" hidden="1" x14ac:dyDescent="0.25">
      <c r="A6026">
        <v>86</v>
      </c>
      <c r="B6026">
        <v>69</v>
      </c>
      <c r="C6026" t="s">
        <v>4919</v>
      </c>
      <c r="D6026" s="7">
        <v>40580</v>
      </c>
      <c r="E6026" t="s">
        <v>4937</v>
      </c>
      <c r="F6026" t="s">
        <v>10408</v>
      </c>
      <c r="G6026" t="s">
        <v>4937</v>
      </c>
      <c r="H6026" t="s">
        <v>24</v>
      </c>
      <c r="I6026" t="s">
        <v>10323</v>
      </c>
      <c r="K6026" t="s">
        <v>5011</v>
      </c>
      <c r="L6026" t="s">
        <v>7584</v>
      </c>
    </row>
    <row r="6027" spans="1:12" hidden="1" x14ac:dyDescent="0.25">
      <c r="A6027">
        <v>86</v>
      </c>
      <c r="B6027">
        <v>70</v>
      </c>
      <c r="C6027" t="s">
        <v>4919</v>
      </c>
      <c r="D6027" s="7">
        <v>40580</v>
      </c>
      <c r="E6027" t="s">
        <v>4937</v>
      </c>
      <c r="F6027" t="s">
        <v>10408</v>
      </c>
      <c r="G6027" t="s">
        <v>4937</v>
      </c>
      <c r="H6027" t="s">
        <v>10</v>
      </c>
      <c r="I6027" t="s">
        <v>113</v>
      </c>
      <c r="K6027" t="s">
        <v>7584</v>
      </c>
      <c r="L6027" t="s">
        <v>7585</v>
      </c>
    </row>
    <row r="6028" spans="1:12" hidden="1" x14ac:dyDescent="0.25">
      <c r="A6028">
        <v>86</v>
      </c>
      <c r="B6028">
        <v>71</v>
      </c>
      <c r="C6028" t="s">
        <v>4919</v>
      </c>
      <c r="D6028" s="7">
        <v>40580</v>
      </c>
      <c r="E6028" t="s">
        <v>4937</v>
      </c>
      <c r="F6028" t="s">
        <v>10408</v>
      </c>
      <c r="G6028" t="s">
        <v>4937</v>
      </c>
      <c r="H6028" t="s">
        <v>10</v>
      </c>
      <c r="I6028" t="s">
        <v>14</v>
      </c>
      <c r="K6028" t="s">
        <v>7585</v>
      </c>
      <c r="L6028" t="s">
        <v>7586</v>
      </c>
    </row>
    <row r="6029" spans="1:12" hidden="1" x14ac:dyDescent="0.25">
      <c r="A6029">
        <v>86</v>
      </c>
      <c r="B6029">
        <v>72</v>
      </c>
      <c r="C6029" t="s">
        <v>4919</v>
      </c>
      <c r="D6029" s="7">
        <v>40580</v>
      </c>
      <c r="E6029" t="s">
        <v>4937</v>
      </c>
      <c r="F6029" t="s">
        <v>10408</v>
      </c>
      <c r="G6029" t="s">
        <v>4937</v>
      </c>
      <c r="H6029" t="s">
        <v>17</v>
      </c>
      <c r="I6029" t="s">
        <v>292</v>
      </c>
      <c r="K6029" t="s">
        <v>7586</v>
      </c>
      <c r="L6029" t="s">
        <v>7587</v>
      </c>
    </row>
    <row r="6030" spans="1:12" hidden="1" x14ac:dyDescent="0.25">
      <c r="A6030">
        <v>86</v>
      </c>
      <c r="B6030">
        <v>73</v>
      </c>
      <c r="C6030" t="s">
        <v>4919</v>
      </c>
      <c r="D6030" s="7">
        <v>40580</v>
      </c>
      <c r="E6030" t="s">
        <v>4937</v>
      </c>
      <c r="F6030" t="s">
        <v>10408</v>
      </c>
      <c r="G6030" t="s">
        <v>4937</v>
      </c>
      <c r="H6030" t="s">
        <v>33</v>
      </c>
      <c r="I6030" t="s">
        <v>161</v>
      </c>
      <c r="K6030" t="s">
        <v>7587</v>
      </c>
      <c r="L6030" t="s">
        <v>7588</v>
      </c>
    </row>
    <row r="6031" spans="1:12" hidden="1" x14ac:dyDescent="0.25">
      <c r="A6031">
        <v>86</v>
      </c>
      <c r="B6031">
        <v>74</v>
      </c>
      <c r="C6031" t="s">
        <v>4919</v>
      </c>
      <c r="D6031" s="7">
        <v>40580</v>
      </c>
      <c r="E6031" t="s">
        <v>4937</v>
      </c>
      <c r="F6031" t="s">
        <v>10408</v>
      </c>
      <c r="G6031" t="s">
        <v>4937</v>
      </c>
      <c r="H6031" t="s">
        <v>21</v>
      </c>
      <c r="I6031" t="s">
        <v>22</v>
      </c>
      <c r="K6031" t="s">
        <v>7588</v>
      </c>
      <c r="L6031" t="s">
        <v>6035</v>
      </c>
    </row>
    <row r="6032" spans="1:12" hidden="1" x14ac:dyDescent="0.25">
      <c r="A6032">
        <v>86</v>
      </c>
      <c r="B6032">
        <v>75</v>
      </c>
      <c r="C6032" t="s">
        <v>4919</v>
      </c>
      <c r="D6032" s="7">
        <v>40580</v>
      </c>
      <c r="E6032" t="s">
        <v>4937</v>
      </c>
      <c r="F6032" t="s">
        <v>10408</v>
      </c>
      <c r="G6032" t="s">
        <v>4937</v>
      </c>
      <c r="H6032" t="s">
        <v>10</v>
      </c>
      <c r="I6032" t="s">
        <v>14</v>
      </c>
      <c r="K6032" t="s">
        <v>6035</v>
      </c>
      <c r="L6032" t="s">
        <v>7589</v>
      </c>
    </row>
    <row r="6033" spans="1:14" hidden="1" x14ac:dyDescent="0.25">
      <c r="A6033">
        <v>86</v>
      </c>
      <c r="B6033">
        <v>76</v>
      </c>
      <c r="C6033" t="s">
        <v>4919</v>
      </c>
      <c r="D6033" s="7">
        <v>40580</v>
      </c>
      <c r="E6033" t="s">
        <v>4937</v>
      </c>
      <c r="F6033" t="s">
        <v>10408</v>
      </c>
      <c r="G6033" t="s">
        <v>4937</v>
      </c>
      <c r="H6033" t="s">
        <v>10</v>
      </c>
      <c r="I6033" t="s">
        <v>5447</v>
      </c>
      <c r="K6033" t="s">
        <v>7589</v>
      </c>
      <c r="L6033" t="s">
        <v>7590</v>
      </c>
    </row>
    <row r="6034" spans="1:14" hidden="1" x14ac:dyDescent="0.25">
      <c r="A6034">
        <v>86</v>
      </c>
      <c r="B6034">
        <v>77</v>
      </c>
      <c r="C6034" t="s">
        <v>4919</v>
      </c>
      <c r="D6034" s="7">
        <v>40580</v>
      </c>
      <c r="E6034" t="s">
        <v>4937</v>
      </c>
      <c r="F6034" t="s">
        <v>10408</v>
      </c>
      <c r="G6034" t="s">
        <v>4937</v>
      </c>
      <c r="H6034" t="s">
        <v>17</v>
      </c>
      <c r="I6034" t="s">
        <v>1977</v>
      </c>
      <c r="K6034" t="s">
        <v>7590</v>
      </c>
      <c r="L6034" t="s">
        <v>7591</v>
      </c>
    </row>
    <row r="6035" spans="1:14" hidden="1" x14ac:dyDescent="0.25">
      <c r="A6035">
        <v>86</v>
      </c>
      <c r="B6035">
        <v>78</v>
      </c>
      <c r="C6035" t="s">
        <v>4919</v>
      </c>
      <c r="D6035" s="7">
        <v>40580</v>
      </c>
      <c r="E6035" t="s">
        <v>4937</v>
      </c>
      <c r="F6035" t="s">
        <v>10408</v>
      </c>
      <c r="G6035" t="s">
        <v>4937</v>
      </c>
      <c r="H6035" t="s">
        <v>21</v>
      </c>
      <c r="I6035" t="s">
        <v>334</v>
      </c>
      <c r="K6035" t="s">
        <v>7592</v>
      </c>
      <c r="L6035" t="s">
        <v>7593</v>
      </c>
    </row>
    <row r="6036" spans="1:14" hidden="1" x14ac:dyDescent="0.25">
      <c r="A6036">
        <v>86</v>
      </c>
      <c r="B6036">
        <v>79</v>
      </c>
      <c r="C6036" t="s">
        <v>4919</v>
      </c>
      <c r="D6036" s="7">
        <v>40580</v>
      </c>
      <c r="E6036" t="s">
        <v>4937</v>
      </c>
      <c r="F6036" t="s">
        <v>10408</v>
      </c>
      <c r="G6036" t="s">
        <v>4937</v>
      </c>
      <c r="H6036" t="s">
        <v>10</v>
      </c>
      <c r="I6036" t="s">
        <v>14</v>
      </c>
      <c r="K6036" t="s">
        <v>7593</v>
      </c>
      <c r="L6036" t="s">
        <v>7594</v>
      </c>
    </row>
    <row r="6037" spans="1:14" hidden="1" x14ac:dyDescent="0.25">
      <c r="A6037">
        <v>86</v>
      </c>
      <c r="B6037">
        <v>80</v>
      </c>
      <c r="C6037" t="s">
        <v>4919</v>
      </c>
      <c r="D6037" s="7">
        <v>40580</v>
      </c>
      <c r="E6037" t="s">
        <v>4937</v>
      </c>
      <c r="F6037" t="s">
        <v>10408</v>
      </c>
      <c r="G6037" t="s">
        <v>4937</v>
      </c>
      <c r="H6037" t="s">
        <v>17</v>
      </c>
      <c r="I6037" t="s">
        <v>101</v>
      </c>
      <c r="K6037" t="s">
        <v>7594</v>
      </c>
      <c r="L6037" t="s">
        <v>7595</v>
      </c>
    </row>
    <row r="6038" spans="1:14" hidden="1" x14ac:dyDescent="0.25">
      <c r="A6038">
        <v>86</v>
      </c>
      <c r="B6038">
        <v>81</v>
      </c>
      <c r="C6038" t="s">
        <v>4919</v>
      </c>
      <c r="D6038" s="7">
        <v>40580</v>
      </c>
      <c r="E6038" t="s">
        <v>4937</v>
      </c>
      <c r="F6038" t="s">
        <v>10408</v>
      </c>
      <c r="G6038" t="s">
        <v>4937</v>
      </c>
      <c r="H6038" t="s">
        <v>53</v>
      </c>
      <c r="I6038" t="s">
        <v>124</v>
      </c>
      <c r="J6038" t="s">
        <v>80</v>
      </c>
      <c r="K6038" t="s">
        <v>7595</v>
      </c>
      <c r="L6038" t="s">
        <v>7596</v>
      </c>
      <c r="N6038">
        <v>7</v>
      </c>
    </row>
    <row r="6039" spans="1:14" hidden="1" x14ac:dyDescent="0.25">
      <c r="A6039">
        <v>86</v>
      </c>
      <c r="B6039">
        <v>82</v>
      </c>
      <c r="C6039" t="s">
        <v>4919</v>
      </c>
      <c r="D6039" s="7">
        <v>40580</v>
      </c>
      <c r="E6039" t="s">
        <v>4937</v>
      </c>
      <c r="F6039" t="s">
        <v>10408</v>
      </c>
      <c r="G6039" t="s">
        <v>4937</v>
      </c>
      <c r="H6039" t="s">
        <v>21</v>
      </c>
      <c r="I6039" t="s">
        <v>22</v>
      </c>
      <c r="K6039" t="s">
        <v>7596</v>
      </c>
      <c r="L6039" t="s">
        <v>7597</v>
      </c>
    </row>
    <row r="6040" spans="1:14" hidden="1" x14ac:dyDescent="0.25">
      <c r="A6040">
        <v>86</v>
      </c>
      <c r="B6040">
        <v>83</v>
      </c>
      <c r="C6040" t="s">
        <v>4919</v>
      </c>
      <c r="D6040" s="7">
        <v>40580</v>
      </c>
      <c r="E6040" t="s">
        <v>4937</v>
      </c>
      <c r="F6040" t="s">
        <v>10408</v>
      </c>
      <c r="G6040" t="s">
        <v>4937</v>
      </c>
      <c r="H6040" t="s">
        <v>24</v>
      </c>
      <c r="I6040" t="s">
        <v>10323</v>
      </c>
      <c r="K6040" t="s">
        <v>7597</v>
      </c>
      <c r="L6040" t="s">
        <v>7598</v>
      </c>
    </row>
    <row r="6041" spans="1:14" hidden="1" x14ac:dyDescent="0.25">
      <c r="A6041">
        <v>86</v>
      </c>
      <c r="B6041">
        <v>84</v>
      </c>
      <c r="C6041" t="s">
        <v>4919</v>
      </c>
      <c r="D6041" s="7">
        <v>40580</v>
      </c>
      <c r="E6041" t="s">
        <v>4937</v>
      </c>
      <c r="F6041" t="s">
        <v>10408</v>
      </c>
      <c r="G6041" t="s">
        <v>4937</v>
      </c>
      <c r="H6041" t="s">
        <v>10</v>
      </c>
      <c r="I6041" t="s">
        <v>113</v>
      </c>
      <c r="K6041" t="s">
        <v>7598</v>
      </c>
      <c r="L6041" t="s">
        <v>7599</v>
      </c>
    </row>
    <row r="6042" spans="1:14" hidden="1" x14ac:dyDescent="0.25">
      <c r="A6042">
        <v>87</v>
      </c>
      <c r="B6042">
        <v>1</v>
      </c>
      <c r="C6042" t="s">
        <v>810</v>
      </c>
      <c r="D6042" s="7">
        <v>40958</v>
      </c>
      <c r="E6042" t="s">
        <v>4937</v>
      </c>
      <c r="F6042" t="s">
        <v>612</v>
      </c>
      <c r="G6042" t="s">
        <v>4937</v>
      </c>
      <c r="H6042" t="s">
        <v>10</v>
      </c>
      <c r="I6042" t="s">
        <v>14</v>
      </c>
      <c r="K6042" t="s">
        <v>7513</v>
      </c>
      <c r="L6042" t="s">
        <v>7514</v>
      </c>
    </row>
    <row r="6043" spans="1:14" hidden="1" x14ac:dyDescent="0.25">
      <c r="A6043">
        <v>87</v>
      </c>
      <c r="B6043">
        <v>2</v>
      </c>
      <c r="C6043" t="s">
        <v>810</v>
      </c>
      <c r="D6043" s="7">
        <v>40958</v>
      </c>
      <c r="E6043" t="s">
        <v>4937</v>
      </c>
      <c r="F6043" t="s">
        <v>612</v>
      </c>
      <c r="G6043" t="s">
        <v>4937</v>
      </c>
      <c r="H6043" t="s">
        <v>17</v>
      </c>
      <c r="I6043" t="s">
        <v>292</v>
      </c>
      <c r="K6043" t="s">
        <v>7514</v>
      </c>
      <c r="L6043" t="s">
        <v>7516</v>
      </c>
    </row>
    <row r="6044" spans="1:14" hidden="1" x14ac:dyDescent="0.25">
      <c r="A6044">
        <v>87</v>
      </c>
      <c r="B6044">
        <v>3</v>
      </c>
      <c r="C6044" t="s">
        <v>810</v>
      </c>
      <c r="D6044" s="7">
        <v>40958</v>
      </c>
      <c r="E6044" t="s">
        <v>4937</v>
      </c>
      <c r="F6044" t="s">
        <v>612</v>
      </c>
      <c r="G6044" t="s">
        <v>4937</v>
      </c>
      <c r="H6044" t="s">
        <v>53</v>
      </c>
      <c r="I6044" t="s">
        <v>124</v>
      </c>
      <c r="J6044" t="s">
        <v>80</v>
      </c>
      <c r="K6044" t="s">
        <v>7516</v>
      </c>
      <c r="L6044" t="s">
        <v>7517</v>
      </c>
      <c r="N6044">
        <v>7</v>
      </c>
    </row>
    <row r="6045" spans="1:14" hidden="1" x14ac:dyDescent="0.25">
      <c r="A6045">
        <v>87</v>
      </c>
      <c r="B6045">
        <v>4</v>
      </c>
      <c r="C6045" t="s">
        <v>810</v>
      </c>
      <c r="D6045" s="7">
        <v>40958</v>
      </c>
      <c r="E6045" t="s">
        <v>4937</v>
      </c>
      <c r="F6045" t="s">
        <v>612</v>
      </c>
      <c r="G6045" t="s">
        <v>4937</v>
      </c>
      <c r="H6045" t="s">
        <v>17</v>
      </c>
      <c r="I6045" t="s">
        <v>1977</v>
      </c>
      <c r="K6045" t="s">
        <v>7517</v>
      </c>
      <c r="L6045" t="s">
        <v>7518</v>
      </c>
    </row>
    <row r="6046" spans="1:14" hidden="1" x14ac:dyDescent="0.25">
      <c r="A6046">
        <v>87</v>
      </c>
      <c r="B6046">
        <v>5</v>
      </c>
      <c r="C6046" t="s">
        <v>810</v>
      </c>
      <c r="D6046" s="7">
        <v>40958</v>
      </c>
      <c r="E6046" t="s">
        <v>4937</v>
      </c>
      <c r="F6046" t="s">
        <v>612</v>
      </c>
      <c r="G6046" t="s">
        <v>4937</v>
      </c>
      <c r="H6046" t="s">
        <v>33</v>
      </c>
      <c r="I6046" t="s">
        <v>238</v>
      </c>
      <c r="K6046" t="s">
        <v>7518</v>
      </c>
      <c r="L6046" t="s">
        <v>7519</v>
      </c>
    </row>
    <row r="6047" spans="1:14" hidden="1" x14ac:dyDescent="0.25">
      <c r="A6047">
        <v>87</v>
      </c>
      <c r="B6047">
        <v>6</v>
      </c>
      <c r="C6047" t="s">
        <v>810</v>
      </c>
      <c r="D6047" s="7">
        <v>40958</v>
      </c>
      <c r="E6047" t="s">
        <v>4937</v>
      </c>
      <c r="F6047" t="s">
        <v>612</v>
      </c>
      <c r="G6047" t="s">
        <v>4937</v>
      </c>
      <c r="H6047" t="s">
        <v>21</v>
      </c>
      <c r="I6047" t="s">
        <v>22</v>
      </c>
      <c r="K6047" t="s">
        <v>7519</v>
      </c>
      <c r="L6047" t="s">
        <v>7520</v>
      </c>
    </row>
    <row r="6048" spans="1:14" hidden="1" x14ac:dyDescent="0.25">
      <c r="A6048">
        <v>87</v>
      </c>
      <c r="B6048">
        <v>7</v>
      </c>
      <c r="C6048" t="s">
        <v>810</v>
      </c>
      <c r="D6048" s="7">
        <v>40958</v>
      </c>
      <c r="E6048" t="s">
        <v>4937</v>
      </c>
      <c r="F6048" t="s">
        <v>612</v>
      </c>
      <c r="G6048" t="s">
        <v>4937</v>
      </c>
      <c r="H6048" t="s">
        <v>24</v>
      </c>
      <c r="I6048" t="s">
        <v>10323</v>
      </c>
      <c r="K6048" t="s">
        <v>7521</v>
      </c>
      <c r="L6048" t="s">
        <v>7522</v>
      </c>
    </row>
    <row r="6049" spans="1:14" hidden="1" x14ac:dyDescent="0.25">
      <c r="A6049">
        <v>87</v>
      </c>
      <c r="B6049">
        <v>8</v>
      </c>
      <c r="C6049" t="s">
        <v>810</v>
      </c>
      <c r="D6049" s="7">
        <v>40958</v>
      </c>
      <c r="E6049" t="s">
        <v>4937</v>
      </c>
      <c r="F6049" t="s">
        <v>612</v>
      </c>
      <c r="G6049" t="s">
        <v>4937</v>
      </c>
      <c r="H6049" t="s">
        <v>10</v>
      </c>
      <c r="I6049" t="s">
        <v>113</v>
      </c>
      <c r="K6049" t="s">
        <v>7523</v>
      </c>
      <c r="L6049" t="s">
        <v>7524</v>
      </c>
    </row>
    <row r="6050" spans="1:14" hidden="1" x14ac:dyDescent="0.25">
      <c r="A6050">
        <v>87</v>
      </c>
      <c r="B6050">
        <v>9</v>
      </c>
      <c r="C6050" t="s">
        <v>810</v>
      </c>
      <c r="D6050" s="7">
        <v>40958</v>
      </c>
      <c r="E6050" t="s">
        <v>4937</v>
      </c>
      <c r="F6050" t="s">
        <v>612</v>
      </c>
      <c r="G6050" t="s">
        <v>4937</v>
      </c>
      <c r="H6050" t="s">
        <v>10</v>
      </c>
      <c r="I6050" t="s">
        <v>14</v>
      </c>
      <c r="K6050" t="s">
        <v>7524</v>
      </c>
      <c r="L6050" t="s">
        <v>7525</v>
      </c>
    </row>
    <row r="6051" spans="1:14" hidden="1" x14ac:dyDescent="0.25">
      <c r="A6051">
        <v>87</v>
      </c>
      <c r="B6051">
        <v>10</v>
      </c>
      <c r="C6051" t="s">
        <v>810</v>
      </c>
      <c r="D6051" s="7">
        <v>40958</v>
      </c>
      <c r="E6051" t="s">
        <v>4937</v>
      </c>
      <c r="F6051" t="s">
        <v>612</v>
      </c>
      <c r="G6051" t="s">
        <v>4937</v>
      </c>
      <c r="H6051" t="s">
        <v>17</v>
      </c>
      <c r="I6051" t="s">
        <v>101</v>
      </c>
      <c r="K6051" t="s">
        <v>7525</v>
      </c>
      <c r="L6051" t="s">
        <v>7526</v>
      </c>
    </row>
    <row r="6052" spans="1:14" hidden="1" x14ac:dyDescent="0.25">
      <c r="A6052">
        <v>87</v>
      </c>
      <c r="B6052">
        <v>11</v>
      </c>
      <c r="C6052" t="s">
        <v>810</v>
      </c>
      <c r="D6052" s="7">
        <v>40958</v>
      </c>
      <c r="E6052" t="s">
        <v>4937</v>
      </c>
      <c r="F6052" t="s">
        <v>612</v>
      </c>
      <c r="G6052" t="s">
        <v>4937</v>
      </c>
      <c r="H6052" t="s">
        <v>10</v>
      </c>
      <c r="I6052" t="s">
        <v>14</v>
      </c>
      <c r="K6052" t="s">
        <v>7526</v>
      </c>
      <c r="L6052" t="s">
        <v>7527</v>
      </c>
    </row>
    <row r="6053" spans="1:14" hidden="1" x14ac:dyDescent="0.25">
      <c r="A6053">
        <v>87</v>
      </c>
      <c r="B6053">
        <v>12</v>
      </c>
      <c r="C6053" t="s">
        <v>810</v>
      </c>
      <c r="D6053" s="7">
        <v>40958</v>
      </c>
      <c r="E6053" t="s">
        <v>4937</v>
      </c>
      <c r="F6053" t="s">
        <v>612</v>
      </c>
      <c r="G6053" t="s">
        <v>4937</v>
      </c>
      <c r="H6053" t="s">
        <v>17</v>
      </c>
      <c r="I6053" t="s">
        <v>292</v>
      </c>
      <c r="K6053" t="s">
        <v>7527</v>
      </c>
      <c r="L6053" t="s">
        <v>7527</v>
      </c>
    </row>
    <row r="6054" spans="1:14" hidden="1" x14ac:dyDescent="0.25">
      <c r="A6054">
        <v>87</v>
      </c>
      <c r="B6054">
        <v>13</v>
      </c>
      <c r="C6054" t="s">
        <v>810</v>
      </c>
      <c r="D6054" s="7">
        <v>40958</v>
      </c>
      <c r="E6054" t="s">
        <v>4937</v>
      </c>
      <c r="F6054" t="s">
        <v>612</v>
      </c>
      <c r="G6054" t="s">
        <v>4937</v>
      </c>
      <c r="H6054" t="s">
        <v>53</v>
      </c>
      <c r="I6054" t="s">
        <v>124</v>
      </c>
      <c r="J6054" t="s">
        <v>80</v>
      </c>
      <c r="K6054" t="s">
        <v>7527</v>
      </c>
      <c r="L6054" t="s">
        <v>7528</v>
      </c>
      <c r="N6054">
        <v>7</v>
      </c>
    </row>
    <row r="6055" spans="1:14" hidden="1" x14ac:dyDescent="0.25">
      <c r="A6055">
        <v>87</v>
      </c>
      <c r="B6055">
        <v>14</v>
      </c>
      <c r="C6055" t="s">
        <v>810</v>
      </c>
      <c r="D6055" s="7">
        <v>40958</v>
      </c>
      <c r="E6055" t="s">
        <v>4937</v>
      </c>
      <c r="F6055" t="s">
        <v>612</v>
      </c>
      <c r="G6055" t="s">
        <v>4937</v>
      </c>
      <c r="H6055" t="s">
        <v>17</v>
      </c>
      <c r="I6055" t="s">
        <v>292</v>
      </c>
      <c r="K6055" t="s">
        <v>7528</v>
      </c>
      <c r="L6055" t="s">
        <v>7529</v>
      </c>
    </row>
    <row r="6056" spans="1:14" hidden="1" x14ac:dyDescent="0.25">
      <c r="A6056">
        <v>87</v>
      </c>
      <c r="B6056">
        <v>15</v>
      </c>
      <c r="C6056" t="s">
        <v>810</v>
      </c>
      <c r="D6056" s="7">
        <v>40958</v>
      </c>
      <c r="E6056" t="s">
        <v>4937</v>
      </c>
      <c r="F6056" t="s">
        <v>612</v>
      </c>
      <c r="G6056" t="s">
        <v>4937</v>
      </c>
      <c r="H6056" t="s">
        <v>53</v>
      </c>
      <c r="I6056" t="s">
        <v>202</v>
      </c>
      <c r="J6056" t="s">
        <v>80</v>
      </c>
      <c r="K6056" t="s">
        <v>7529</v>
      </c>
      <c r="L6056" t="s">
        <v>7529</v>
      </c>
      <c r="N6056">
        <v>2</v>
      </c>
    </row>
    <row r="6057" spans="1:14" hidden="1" x14ac:dyDescent="0.25">
      <c r="A6057">
        <v>87</v>
      </c>
      <c r="B6057">
        <v>16</v>
      </c>
      <c r="C6057" t="s">
        <v>810</v>
      </c>
      <c r="D6057" s="7">
        <v>40958</v>
      </c>
      <c r="E6057" t="s">
        <v>4937</v>
      </c>
      <c r="F6057" t="s">
        <v>612</v>
      </c>
      <c r="G6057" t="s">
        <v>4937</v>
      </c>
      <c r="H6057" t="s">
        <v>17</v>
      </c>
      <c r="I6057" t="s">
        <v>292</v>
      </c>
      <c r="K6057" t="s">
        <v>7529</v>
      </c>
      <c r="L6057" t="s">
        <v>7530</v>
      </c>
    </row>
    <row r="6058" spans="1:14" hidden="1" x14ac:dyDescent="0.25">
      <c r="A6058">
        <v>87</v>
      </c>
      <c r="B6058">
        <v>17</v>
      </c>
      <c r="C6058" t="s">
        <v>810</v>
      </c>
      <c r="D6058" s="7">
        <v>40958</v>
      </c>
      <c r="E6058" t="s">
        <v>4937</v>
      </c>
      <c r="F6058" t="s">
        <v>612</v>
      </c>
      <c r="G6058" t="s">
        <v>4937</v>
      </c>
      <c r="H6058" t="s">
        <v>348</v>
      </c>
      <c r="I6058" t="s">
        <v>349</v>
      </c>
      <c r="K6058" t="s">
        <v>7530</v>
      </c>
      <c r="L6058" t="s">
        <v>7530</v>
      </c>
    </row>
    <row r="6059" spans="1:14" hidden="1" x14ac:dyDescent="0.25">
      <c r="A6059">
        <v>87</v>
      </c>
      <c r="B6059">
        <v>18</v>
      </c>
      <c r="C6059" t="s">
        <v>810</v>
      </c>
      <c r="D6059" s="7">
        <v>40958</v>
      </c>
      <c r="E6059" t="s">
        <v>4937</v>
      </c>
      <c r="F6059" t="s">
        <v>612</v>
      </c>
      <c r="G6059" t="s">
        <v>4937</v>
      </c>
      <c r="H6059" t="s">
        <v>17</v>
      </c>
      <c r="I6059" t="s">
        <v>292</v>
      </c>
      <c r="K6059" t="s">
        <v>7530</v>
      </c>
      <c r="L6059" t="s">
        <v>7531</v>
      </c>
    </row>
    <row r="6060" spans="1:14" hidden="1" x14ac:dyDescent="0.25">
      <c r="A6060">
        <v>87</v>
      </c>
      <c r="B6060">
        <v>19</v>
      </c>
      <c r="C6060" t="s">
        <v>810</v>
      </c>
      <c r="D6060" s="7">
        <v>40958</v>
      </c>
      <c r="E6060" t="s">
        <v>4937</v>
      </c>
      <c r="F6060" t="s">
        <v>612</v>
      </c>
      <c r="G6060" t="s">
        <v>4937</v>
      </c>
      <c r="H6060" t="s">
        <v>24</v>
      </c>
      <c r="I6060" t="s">
        <v>10323</v>
      </c>
      <c r="K6060" t="s">
        <v>7531</v>
      </c>
      <c r="L6060" t="s">
        <v>7532</v>
      </c>
    </row>
    <row r="6061" spans="1:14" hidden="1" x14ac:dyDescent="0.25">
      <c r="A6061">
        <v>87</v>
      </c>
      <c r="B6061">
        <v>20</v>
      </c>
      <c r="C6061" t="s">
        <v>810</v>
      </c>
      <c r="D6061" s="7">
        <v>40958</v>
      </c>
      <c r="E6061" t="s">
        <v>4937</v>
      </c>
      <c r="F6061" t="s">
        <v>612</v>
      </c>
      <c r="G6061" t="s">
        <v>4937</v>
      </c>
      <c r="H6061" t="s">
        <v>10</v>
      </c>
      <c r="I6061" t="s">
        <v>113</v>
      </c>
      <c r="K6061" t="s">
        <v>7532</v>
      </c>
      <c r="L6061" t="s">
        <v>7533</v>
      </c>
    </row>
    <row r="6062" spans="1:14" hidden="1" x14ac:dyDescent="0.25">
      <c r="A6062">
        <v>87</v>
      </c>
      <c r="B6062">
        <v>21</v>
      </c>
      <c r="C6062" t="s">
        <v>810</v>
      </c>
      <c r="D6062" s="7">
        <v>40958</v>
      </c>
      <c r="E6062" t="s">
        <v>4937</v>
      </c>
      <c r="F6062" t="s">
        <v>612</v>
      </c>
      <c r="G6062" t="s">
        <v>4937</v>
      </c>
      <c r="H6062" t="s">
        <v>17</v>
      </c>
      <c r="I6062" t="s">
        <v>292</v>
      </c>
      <c r="K6062" t="s">
        <v>7533</v>
      </c>
      <c r="L6062" t="s">
        <v>7534</v>
      </c>
    </row>
    <row r="6063" spans="1:14" hidden="1" x14ac:dyDescent="0.25">
      <c r="A6063">
        <v>87</v>
      </c>
      <c r="B6063">
        <v>22</v>
      </c>
      <c r="C6063" t="s">
        <v>810</v>
      </c>
      <c r="D6063" s="7">
        <v>40958</v>
      </c>
      <c r="E6063" t="s">
        <v>4937</v>
      </c>
      <c r="F6063" t="s">
        <v>612</v>
      </c>
      <c r="G6063" t="s">
        <v>4937</v>
      </c>
      <c r="H6063" t="s">
        <v>33</v>
      </c>
      <c r="I6063" t="s">
        <v>238</v>
      </c>
      <c r="K6063" t="s">
        <v>7534</v>
      </c>
      <c r="L6063" t="s">
        <v>7535</v>
      </c>
    </row>
    <row r="6064" spans="1:14" hidden="1" x14ac:dyDescent="0.25">
      <c r="A6064">
        <v>87</v>
      </c>
      <c r="B6064">
        <v>23</v>
      </c>
      <c r="C6064" t="s">
        <v>810</v>
      </c>
      <c r="D6064" s="7">
        <v>40958</v>
      </c>
      <c r="E6064" t="s">
        <v>4937</v>
      </c>
      <c r="F6064" t="s">
        <v>612</v>
      </c>
      <c r="G6064" t="s">
        <v>4937</v>
      </c>
      <c r="H6064" t="s">
        <v>17</v>
      </c>
      <c r="I6064" t="s">
        <v>292</v>
      </c>
      <c r="K6064" t="s">
        <v>7535</v>
      </c>
      <c r="L6064" t="s">
        <v>7536</v>
      </c>
    </row>
    <row r="6065" spans="1:12" hidden="1" x14ac:dyDescent="0.25">
      <c r="A6065">
        <v>87</v>
      </c>
      <c r="B6065">
        <v>24</v>
      </c>
      <c r="C6065" t="s">
        <v>810</v>
      </c>
      <c r="D6065" s="7">
        <v>40958</v>
      </c>
      <c r="E6065" t="s">
        <v>4937</v>
      </c>
      <c r="F6065" t="s">
        <v>612</v>
      </c>
      <c r="G6065" t="s">
        <v>4937</v>
      </c>
      <c r="H6065" t="s">
        <v>33</v>
      </c>
      <c r="I6065" t="s">
        <v>161</v>
      </c>
      <c r="K6065" t="s">
        <v>7536</v>
      </c>
      <c r="L6065" t="s">
        <v>7537</v>
      </c>
    </row>
    <row r="6066" spans="1:12" hidden="1" x14ac:dyDescent="0.25">
      <c r="A6066">
        <v>87</v>
      </c>
      <c r="B6066">
        <v>25</v>
      </c>
      <c r="C6066" t="s">
        <v>810</v>
      </c>
      <c r="D6066" s="7">
        <v>40958</v>
      </c>
      <c r="E6066" t="s">
        <v>4937</v>
      </c>
      <c r="F6066" t="s">
        <v>612</v>
      </c>
      <c r="G6066" t="s">
        <v>4937</v>
      </c>
      <c r="H6066" t="s">
        <v>21</v>
      </c>
      <c r="I6066" t="s">
        <v>22</v>
      </c>
      <c r="K6066" t="s">
        <v>7537</v>
      </c>
      <c r="L6066" t="s">
        <v>7538</v>
      </c>
    </row>
    <row r="6067" spans="1:12" hidden="1" x14ac:dyDescent="0.25">
      <c r="A6067">
        <v>87</v>
      </c>
      <c r="B6067">
        <v>26</v>
      </c>
      <c r="C6067" t="s">
        <v>810</v>
      </c>
      <c r="D6067" s="7">
        <v>40958</v>
      </c>
      <c r="E6067" t="s">
        <v>4937</v>
      </c>
      <c r="F6067" t="s">
        <v>612</v>
      </c>
      <c r="G6067" t="s">
        <v>4937</v>
      </c>
      <c r="H6067" t="s">
        <v>24</v>
      </c>
      <c r="I6067" t="s">
        <v>10323</v>
      </c>
      <c r="K6067" t="s">
        <v>7539</v>
      </c>
      <c r="L6067" t="s">
        <v>7540</v>
      </c>
    </row>
    <row r="6068" spans="1:12" hidden="1" x14ac:dyDescent="0.25">
      <c r="A6068">
        <v>87</v>
      </c>
      <c r="B6068">
        <v>27</v>
      </c>
      <c r="C6068" t="s">
        <v>810</v>
      </c>
      <c r="D6068" s="7">
        <v>40958</v>
      </c>
      <c r="E6068" t="s">
        <v>4937</v>
      </c>
      <c r="F6068" t="s">
        <v>612</v>
      </c>
      <c r="G6068" t="s">
        <v>4937</v>
      </c>
      <c r="H6068" t="s">
        <v>10</v>
      </c>
      <c r="I6068" t="s">
        <v>113</v>
      </c>
      <c r="K6068" t="s">
        <v>7540</v>
      </c>
      <c r="L6068" t="s">
        <v>2501</v>
      </c>
    </row>
    <row r="6069" spans="1:12" hidden="1" x14ac:dyDescent="0.25">
      <c r="A6069">
        <v>87</v>
      </c>
      <c r="B6069">
        <v>28</v>
      </c>
      <c r="C6069" t="s">
        <v>810</v>
      </c>
      <c r="D6069" s="7">
        <v>40958</v>
      </c>
      <c r="E6069" t="s">
        <v>4937</v>
      </c>
      <c r="F6069" t="s">
        <v>612</v>
      </c>
      <c r="G6069" t="s">
        <v>4937</v>
      </c>
      <c r="H6069" t="s">
        <v>10</v>
      </c>
      <c r="I6069" t="s">
        <v>118</v>
      </c>
      <c r="K6069" t="s">
        <v>2501</v>
      </c>
      <c r="L6069" t="s">
        <v>7541</v>
      </c>
    </row>
    <row r="6070" spans="1:12" hidden="1" x14ac:dyDescent="0.25">
      <c r="A6070">
        <v>87</v>
      </c>
      <c r="B6070">
        <v>29</v>
      </c>
      <c r="C6070" t="s">
        <v>810</v>
      </c>
      <c r="D6070" s="7">
        <v>40958</v>
      </c>
      <c r="E6070" t="s">
        <v>4937</v>
      </c>
      <c r="F6070" t="s">
        <v>612</v>
      </c>
      <c r="G6070" t="s">
        <v>4937</v>
      </c>
      <c r="H6070" t="s">
        <v>10</v>
      </c>
      <c r="I6070" t="s">
        <v>14</v>
      </c>
      <c r="K6070" t="s">
        <v>7541</v>
      </c>
      <c r="L6070" t="s">
        <v>7542</v>
      </c>
    </row>
    <row r="6071" spans="1:12" hidden="1" x14ac:dyDescent="0.25">
      <c r="A6071">
        <v>87</v>
      </c>
      <c r="B6071">
        <v>30</v>
      </c>
      <c r="C6071" t="s">
        <v>810</v>
      </c>
      <c r="D6071" s="7">
        <v>40958</v>
      </c>
      <c r="E6071" t="s">
        <v>4937</v>
      </c>
      <c r="F6071" t="s">
        <v>612</v>
      </c>
      <c r="G6071" t="s">
        <v>4937</v>
      </c>
      <c r="H6071" t="s">
        <v>17</v>
      </c>
      <c r="I6071" t="s">
        <v>120</v>
      </c>
      <c r="K6071" t="s">
        <v>7542</v>
      </c>
      <c r="L6071" t="s">
        <v>7543</v>
      </c>
    </row>
    <row r="6072" spans="1:12" hidden="1" x14ac:dyDescent="0.25">
      <c r="A6072">
        <v>87</v>
      </c>
      <c r="B6072">
        <v>31</v>
      </c>
      <c r="C6072" t="s">
        <v>810</v>
      </c>
      <c r="D6072" s="7">
        <v>40958</v>
      </c>
      <c r="E6072" t="s">
        <v>4937</v>
      </c>
      <c r="F6072" t="s">
        <v>612</v>
      </c>
      <c r="G6072" t="s">
        <v>4937</v>
      </c>
      <c r="H6072" t="s">
        <v>17</v>
      </c>
      <c r="I6072" t="s">
        <v>18</v>
      </c>
      <c r="K6072" t="s">
        <v>7543</v>
      </c>
      <c r="L6072" t="s">
        <v>7544</v>
      </c>
    </row>
    <row r="6073" spans="1:12" hidden="1" x14ac:dyDescent="0.25">
      <c r="A6073">
        <v>87</v>
      </c>
      <c r="B6073">
        <v>32</v>
      </c>
      <c r="C6073" t="s">
        <v>810</v>
      </c>
      <c r="D6073" s="7">
        <v>40958</v>
      </c>
      <c r="E6073" t="s">
        <v>4937</v>
      </c>
      <c r="F6073" t="s">
        <v>612</v>
      </c>
      <c r="G6073" t="s">
        <v>4937</v>
      </c>
      <c r="H6073" t="s">
        <v>21</v>
      </c>
      <c r="I6073" t="s">
        <v>286</v>
      </c>
      <c r="K6073" t="s">
        <v>7544</v>
      </c>
      <c r="L6073" t="s">
        <v>7545</v>
      </c>
    </row>
    <row r="6074" spans="1:12" hidden="1" x14ac:dyDescent="0.25">
      <c r="A6074">
        <v>87</v>
      </c>
      <c r="B6074">
        <v>33</v>
      </c>
      <c r="C6074" t="s">
        <v>810</v>
      </c>
      <c r="D6074" s="7">
        <v>40958</v>
      </c>
      <c r="E6074" t="s">
        <v>4937</v>
      </c>
      <c r="F6074" t="s">
        <v>612</v>
      </c>
      <c r="G6074" t="s">
        <v>4937</v>
      </c>
      <c r="H6074" t="s">
        <v>24</v>
      </c>
      <c r="I6074" t="s">
        <v>10323</v>
      </c>
      <c r="K6074" t="s">
        <v>7546</v>
      </c>
      <c r="L6074" t="s">
        <v>7547</v>
      </c>
    </row>
    <row r="6075" spans="1:12" hidden="1" x14ac:dyDescent="0.25">
      <c r="A6075">
        <v>87</v>
      </c>
      <c r="B6075">
        <v>34</v>
      </c>
      <c r="C6075" t="s">
        <v>810</v>
      </c>
      <c r="D6075" s="7">
        <v>40958</v>
      </c>
      <c r="E6075" t="s">
        <v>4937</v>
      </c>
      <c r="F6075" t="s">
        <v>612</v>
      </c>
      <c r="G6075" t="s">
        <v>4937</v>
      </c>
      <c r="H6075" t="s">
        <v>10</v>
      </c>
      <c r="I6075" t="s">
        <v>118</v>
      </c>
      <c r="K6075" t="s">
        <v>7548</v>
      </c>
      <c r="L6075" t="s">
        <v>7549</v>
      </c>
    </row>
    <row r="6076" spans="1:12" hidden="1" x14ac:dyDescent="0.25">
      <c r="A6076">
        <v>87</v>
      </c>
      <c r="B6076">
        <v>35</v>
      </c>
      <c r="C6076" t="s">
        <v>810</v>
      </c>
      <c r="D6076" s="7">
        <v>40958</v>
      </c>
      <c r="E6076" t="s">
        <v>4937</v>
      </c>
      <c r="F6076" t="s">
        <v>612</v>
      </c>
      <c r="G6076" t="s">
        <v>4937</v>
      </c>
      <c r="H6076" t="s">
        <v>17</v>
      </c>
      <c r="I6076" t="s">
        <v>292</v>
      </c>
      <c r="K6076" t="s">
        <v>7549</v>
      </c>
      <c r="L6076" t="s">
        <v>7550</v>
      </c>
    </row>
    <row r="6077" spans="1:12" hidden="1" x14ac:dyDescent="0.25">
      <c r="A6077">
        <v>87</v>
      </c>
      <c r="B6077">
        <v>36</v>
      </c>
      <c r="C6077" t="s">
        <v>810</v>
      </c>
      <c r="D6077" s="7">
        <v>40958</v>
      </c>
      <c r="E6077" t="s">
        <v>4937</v>
      </c>
      <c r="F6077" t="s">
        <v>612</v>
      </c>
      <c r="G6077" t="s">
        <v>4937</v>
      </c>
      <c r="H6077" t="s">
        <v>33</v>
      </c>
      <c r="I6077" t="s">
        <v>161</v>
      </c>
      <c r="K6077" t="s">
        <v>7550</v>
      </c>
      <c r="L6077" t="s">
        <v>7551</v>
      </c>
    </row>
    <row r="6078" spans="1:12" hidden="1" x14ac:dyDescent="0.25">
      <c r="A6078">
        <v>87</v>
      </c>
      <c r="B6078">
        <v>37</v>
      </c>
      <c r="C6078" t="s">
        <v>810</v>
      </c>
      <c r="D6078" s="7">
        <v>40958</v>
      </c>
      <c r="E6078" t="s">
        <v>4937</v>
      </c>
      <c r="F6078" t="s">
        <v>612</v>
      </c>
      <c r="G6078" t="s">
        <v>4937</v>
      </c>
      <c r="H6078" t="s">
        <v>348</v>
      </c>
      <c r="I6078" t="s">
        <v>349</v>
      </c>
      <c r="K6078" t="s">
        <v>7551</v>
      </c>
      <c r="L6078" t="s">
        <v>7552</v>
      </c>
    </row>
    <row r="6079" spans="1:12" hidden="1" x14ac:dyDescent="0.25">
      <c r="A6079">
        <v>87</v>
      </c>
      <c r="B6079">
        <v>38</v>
      </c>
      <c r="C6079" t="s">
        <v>810</v>
      </c>
      <c r="D6079" s="7">
        <v>40958</v>
      </c>
      <c r="E6079" t="s">
        <v>4937</v>
      </c>
      <c r="F6079" t="s">
        <v>612</v>
      </c>
      <c r="G6079" t="s">
        <v>4937</v>
      </c>
      <c r="H6079" t="s">
        <v>17</v>
      </c>
      <c r="I6079" t="s">
        <v>120</v>
      </c>
      <c r="K6079" t="s">
        <v>7552</v>
      </c>
      <c r="L6079" t="s">
        <v>7553</v>
      </c>
    </row>
    <row r="6080" spans="1:12" hidden="1" x14ac:dyDescent="0.25">
      <c r="A6080">
        <v>87</v>
      </c>
      <c r="B6080">
        <v>39</v>
      </c>
      <c r="C6080" t="s">
        <v>810</v>
      </c>
      <c r="D6080" s="7">
        <v>40958</v>
      </c>
      <c r="E6080" t="s">
        <v>4937</v>
      </c>
      <c r="F6080" t="s">
        <v>612</v>
      </c>
      <c r="G6080" t="s">
        <v>4937</v>
      </c>
      <c r="H6080" t="s">
        <v>17</v>
      </c>
      <c r="I6080" t="s">
        <v>120</v>
      </c>
      <c r="K6080" t="s">
        <v>7553</v>
      </c>
      <c r="L6080" t="s">
        <v>7554</v>
      </c>
    </row>
    <row r="6081" spans="1:14" hidden="1" x14ac:dyDescent="0.25">
      <c r="A6081">
        <v>87</v>
      </c>
      <c r="B6081">
        <v>40</v>
      </c>
      <c r="C6081" t="s">
        <v>810</v>
      </c>
      <c r="D6081" s="7">
        <v>40958</v>
      </c>
      <c r="E6081" t="s">
        <v>4937</v>
      </c>
      <c r="F6081" t="s">
        <v>612</v>
      </c>
      <c r="G6081" t="s">
        <v>4937</v>
      </c>
      <c r="H6081" t="s">
        <v>53</v>
      </c>
      <c r="I6081" t="s">
        <v>456</v>
      </c>
      <c r="J6081" t="s">
        <v>80</v>
      </c>
      <c r="K6081" t="s">
        <v>7554</v>
      </c>
      <c r="L6081" t="s">
        <v>7554</v>
      </c>
      <c r="N6081">
        <v>7</v>
      </c>
    </row>
    <row r="6082" spans="1:14" hidden="1" x14ac:dyDescent="0.25">
      <c r="A6082">
        <v>87</v>
      </c>
      <c r="B6082">
        <v>41</v>
      </c>
      <c r="C6082" t="s">
        <v>810</v>
      </c>
      <c r="D6082" s="7">
        <v>40958</v>
      </c>
      <c r="E6082" t="s">
        <v>4937</v>
      </c>
      <c r="F6082" t="s">
        <v>612</v>
      </c>
      <c r="G6082" t="s">
        <v>4937</v>
      </c>
      <c r="H6082" t="s">
        <v>24</v>
      </c>
      <c r="I6082" t="s">
        <v>10323</v>
      </c>
      <c r="K6082" t="s">
        <v>7554</v>
      </c>
      <c r="L6082" t="s">
        <v>7555</v>
      </c>
    </row>
    <row r="6083" spans="1:14" hidden="1" x14ac:dyDescent="0.25">
      <c r="A6083">
        <v>87</v>
      </c>
      <c r="B6083">
        <v>42</v>
      </c>
      <c r="C6083" t="s">
        <v>810</v>
      </c>
      <c r="D6083" s="7">
        <v>40958</v>
      </c>
      <c r="E6083" t="s">
        <v>4937</v>
      </c>
      <c r="F6083" t="s">
        <v>612</v>
      </c>
      <c r="G6083" t="s">
        <v>4937</v>
      </c>
      <c r="H6083" t="s">
        <v>10</v>
      </c>
      <c r="I6083" t="s">
        <v>113</v>
      </c>
      <c r="K6083" t="s">
        <v>7555</v>
      </c>
      <c r="L6083" t="s">
        <v>7556</v>
      </c>
    </row>
    <row r="6084" spans="1:14" hidden="1" x14ac:dyDescent="0.25">
      <c r="A6084">
        <v>87</v>
      </c>
      <c r="B6084">
        <v>43</v>
      </c>
      <c r="C6084" t="s">
        <v>810</v>
      </c>
      <c r="D6084" s="7">
        <v>40958</v>
      </c>
      <c r="E6084" t="s">
        <v>4937</v>
      </c>
      <c r="F6084" t="s">
        <v>612</v>
      </c>
      <c r="G6084" t="s">
        <v>4937</v>
      </c>
      <c r="H6084" t="s">
        <v>10</v>
      </c>
      <c r="I6084" t="s">
        <v>118</v>
      </c>
      <c r="K6084" t="s">
        <v>7556</v>
      </c>
      <c r="L6084" t="s">
        <v>7557</v>
      </c>
    </row>
    <row r="6085" spans="1:14" hidden="1" x14ac:dyDescent="0.25">
      <c r="A6085">
        <v>87</v>
      </c>
      <c r="B6085">
        <v>44</v>
      </c>
      <c r="C6085" t="s">
        <v>810</v>
      </c>
      <c r="D6085" s="7">
        <v>40958</v>
      </c>
      <c r="E6085" t="s">
        <v>4937</v>
      </c>
      <c r="F6085" t="s">
        <v>612</v>
      </c>
      <c r="G6085" t="s">
        <v>4937</v>
      </c>
      <c r="H6085" t="s">
        <v>10</v>
      </c>
      <c r="I6085" t="s">
        <v>14</v>
      </c>
      <c r="K6085" t="s">
        <v>7557</v>
      </c>
      <c r="L6085" t="s">
        <v>7558</v>
      </c>
    </row>
    <row r="6086" spans="1:14" hidden="1" x14ac:dyDescent="0.25">
      <c r="A6086">
        <v>87</v>
      </c>
      <c r="B6086">
        <v>45</v>
      </c>
      <c r="C6086" t="s">
        <v>810</v>
      </c>
      <c r="D6086" s="7">
        <v>40958</v>
      </c>
      <c r="E6086" t="s">
        <v>4937</v>
      </c>
      <c r="F6086" t="s">
        <v>612</v>
      </c>
      <c r="G6086" t="s">
        <v>4937</v>
      </c>
      <c r="H6086" t="s">
        <v>17</v>
      </c>
      <c r="I6086" t="s">
        <v>101</v>
      </c>
      <c r="K6086" t="s">
        <v>7558</v>
      </c>
      <c r="L6086" t="s">
        <v>7559</v>
      </c>
    </row>
    <row r="6087" spans="1:14" hidden="1" x14ac:dyDescent="0.25">
      <c r="A6087">
        <v>87</v>
      </c>
      <c r="B6087">
        <v>46</v>
      </c>
      <c r="C6087" t="s">
        <v>810</v>
      </c>
      <c r="D6087" s="7">
        <v>40958</v>
      </c>
      <c r="E6087" t="s">
        <v>4937</v>
      </c>
      <c r="F6087" t="s">
        <v>612</v>
      </c>
      <c r="G6087" t="s">
        <v>4937</v>
      </c>
      <c r="H6087" t="s">
        <v>53</v>
      </c>
      <c r="I6087" t="s">
        <v>255</v>
      </c>
      <c r="J6087" t="s">
        <v>80</v>
      </c>
      <c r="K6087" t="s">
        <v>7559</v>
      </c>
      <c r="L6087" t="s">
        <v>7559</v>
      </c>
      <c r="N6087">
        <v>6</v>
      </c>
    </row>
    <row r="6088" spans="1:14" hidden="1" x14ac:dyDescent="0.25">
      <c r="A6088">
        <v>87</v>
      </c>
      <c r="B6088">
        <v>47</v>
      </c>
      <c r="C6088" t="s">
        <v>810</v>
      </c>
      <c r="D6088" s="7">
        <v>40958</v>
      </c>
      <c r="E6088" t="s">
        <v>4937</v>
      </c>
      <c r="F6088" t="s">
        <v>612</v>
      </c>
      <c r="G6088" t="s">
        <v>4937</v>
      </c>
      <c r="H6088" t="s">
        <v>162</v>
      </c>
      <c r="I6088" t="s">
        <v>163</v>
      </c>
      <c r="K6088" t="s">
        <v>7559</v>
      </c>
      <c r="L6088" t="s">
        <v>7560</v>
      </c>
    </row>
    <row r="6089" spans="1:14" hidden="1" x14ac:dyDescent="0.25">
      <c r="A6089">
        <v>87</v>
      </c>
      <c r="B6089">
        <v>48</v>
      </c>
      <c r="C6089" t="s">
        <v>810</v>
      </c>
      <c r="D6089" s="7">
        <v>40958</v>
      </c>
      <c r="E6089" t="s">
        <v>4937</v>
      </c>
      <c r="F6089" t="s">
        <v>612</v>
      </c>
      <c r="G6089" t="s">
        <v>4937</v>
      </c>
      <c r="H6089" t="s">
        <v>17</v>
      </c>
      <c r="I6089" t="s">
        <v>101</v>
      </c>
      <c r="K6089" t="s">
        <v>7560</v>
      </c>
      <c r="L6089" t="s">
        <v>7561</v>
      </c>
    </row>
    <row r="6090" spans="1:14" hidden="1" x14ac:dyDescent="0.25">
      <c r="A6090">
        <v>87</v>
      </c>
      <c r="B6090">
        <v>49</v>
      </c>
      <c r="C6090" t="s">
        <v>810</v>
      </c>
      <c r="D6090" s="7">
        <v>40958</v>
      </c>
      <c r="E6090" t="s">
        <v>4937</v>
      </c>
      <c r="F6090" t="s">
        <v>612</v>
      </c>
      <c r="G6090" t="s">
        <v>4937</v>
      </c>
      <c r="H6090" t="s">
        <v>53</v>
      </c>
      <c r="I6090" t="s">
        <v>456</v>
      </c>
      <c r="J6090" t="s">
        <v>80</v>
      </c>
      <c r="K6090" t="s">
        <v>7561</v>
      </c>
      <c r="L6090" t="s">
        <v>7562</v>
      </c>
      <c r="N6090">
        <v>8</v>
      </c>
    </row>
    <row r="6091" spans="1:14" hidden="1" x14ac:dyDescent="0.25">
      <c r="A6091">
        <v>87</v>
      </c>
      <c r="B6091">
        <v>50</v>
      </c>
      <c r="C6091" t="s">
        <v>810</v>
      </c>
      <c r="D6091" s="7">
        <v>40958</v>
      </c>
      <c r="E6091" t="s">
        <v>4937</v>
      </c>
      <c r="F6091" t="s">
        <v>612</v>
      </c>
      <c r="G6091" t="s">
        <v>4937</v>
      </c>
      <c r="H6091" t="s">
        <v>17</v>
      </c>
      <c r="I6091" t="s">
        <v>101</v>
      </c>
      <c r="K6091" t="s">
        <v>7562</v>
      </c>
      <c r="L6091" t="s">
        <v>7563</v>
      </c>
    </row>
    <row r="6092" spans="1:14" hidden="1" x14ac:dyDescent="0.25">
      <c r="A6092">
        <v>87</v>
      </c>
      <c r="B6092">
        <v>51</v>
      </c>
      <c r="C6092" t="s">
        <v>810</v>
      </c>
      <c r="D6092" s="7">
        <v>40958</v>
      </c>
      <c r="E6092" t="s">
        <v>4937</v>
      </c>
      <c r="F6092" t="s">
        <v>612</v>
      </c>
      <c r="G6092" t="s">
        <v>4937</v>
      </c>
      <c r="H6092" t="s">
        <v>17</v>
      </c>
      <c r="I6092" t="s">
        <v>292</v>
      </c>
      <c r="K6092" t="s">
        <v>7563</v>
      </c>
      <c r="L6092" t="s">
        <v>7564</v>
      </c>
    </row>
    <row r="6093" spans="1:14" hidden="1" x14ac:dyDescent="0.25">
      <c r="A6093">
        <v>87</v>
      </c>
      <c r="B6093">
        <v>52</v>
      </c>
      <c r="C6093" t="s">
        <v>810</v>
      </c>
      <c r="D6093" s="7">
        <v>40958</v>
      </c>
      <c r="E6093" t="s">
        <v>4937</v>
      </c>
      <c r="F6093" t="s">
        <v>612</v>
      </c>
      <c r="G6093" t="s">
        <v>4937</v>
      </c>
      <c r="H6093" t="s">
        <v>10</v>
      </c>
      <c r="I6093" t="s">
        <v>113</v>
      </c>
      <c r="K6093" t="s">
        <v>7564</v>
      </c>
      <c r="L6093" t="s">
        <v>7565</v>
      </c>
    </row>
    <row r="6094" spans="1:14" hidden="1" x14ac:dyDescent="0.25">
      <c r="A6094">
        <v>87</v>
      </c>
      <c r="B6094">
        <v>53</v>
      </c>
      <c r="C6094" t="s">
        <v>810</v>
      </c>
      <c r="D6094" s="7">
        <v>40958</v>
      </c>
      <c r="E6094" t="s">
        <v>4937</v>
      </c>
      <c r="F6094" t="s">
        <v>612</v>
      </c>
      <c r="G6094" t="s">
        <v>4937</v>
      </c>
      <c r="H6094" t="s">
        <v>10</v>
      </c>
      <c r="I6094" t="s">
        <v>14</v>
      </c>
      <c r="K6094" t="s">
        <v>7565</v>
      </c>
      <c r="L6094" t="s">
        <v>7566</v>
      </c>
    </row>
    <row r="6095" spans="1:14" hidden="1" x14ac:dyDescent="0.25">
      <c r="A6095">
        <v>87</v>
      </c>
      <c r="B6095">
        <v>54</v>
      </c>
      <c r="C6095" t="s">
        <v>810</v>
      </c>
      <c r="D6095" s="7">
        <v>40958</v>
      </c>
      <c r="E6095" t="s">
        <v>4937</v>
      </c>
      <c r="F6095" t="s">
        <v>612</v>
      </c>
      <c r="G6095" t="s">
        <v>4937</v>
      </c>
      <c r="H6095" t="s">
        <v>162</v>
      </c>
      <c r="I6095" t="s">
        <v>163</v>
      </c>
      <c r="K6095" t="s">
        <v>7566</v>
      </c>
      <c r="L6095" t="s">
        <v>7567</v>
      </c>
    </row>
    <row r="6096" spans="1:14" hidden="1" x14ac:dyDescent="0.25">
      <c r="A6096">
        <v>87</v>
      </c>
      <c r="B6096">
        <v>55</v>
      </c>
      <c r="C6096" t="s">
        <v>810</v>
      </c>
      <c r="D6096" s="7">
        <v>40958</v>
      </c>
      <c r="E6096" t="s">
        <v>4937</v>
      </c>
      <c r="F6096" t="s">
        <v>612</v>
      </c>
      <c r="G6096" t="s">
        <v>4937</v>
      </c>
      <c r="H6096" t="s">
        <v>21</v>
      </c>
      <c r="I6096" t="s">
        <v>334</v>
      </c>
      <c r="K6096" t="s">
        <v>7568</v>
      </c>
      <c r="L6096" t="s">
        <v>7569</v>
      </c>
    </row>
    <row r="6097" spans="1:12" hidden="1" x14ac:dyDescent="0.25">
      <c r="A6097">
        <v>87</v>
      </c>
      <c r="B6097">
        <v>56</v>
      </c>
      <c r="C6097" t="s">
        <v>810</v>
      </c>
      <c r="D6097" s="7">
        <v>40958</v>
      </c>
      <c r="E6097" t="s">
        <v>4937</v>
      </c>
      <c r="F6097" t="s">
        <v>612</v>
      </c>
      <c r="G6097" t="s">
        <v>4937</v>
      </c>
      <c r="H6097" t="s">
        <v>24</v>
      </c>
      <c r="I6097" t="s">
        <v>10323</v>
      </c>
      <c r="K6097" t="s">
        <v>7570</v>
      </c>
      <c r="L6097" t="s">
        <v>7571</v>
      </c>
    </row>
    <row r="6098" spans="1:12" hidden="1" x14ac:dyDescent="0.25">
      <c r="A6098">
        <v>87</v>
      </c>
      <c r="B6098">
        <v>57</v>
      </c>
      <c r="C6098" t="s">
        <v>810</v>
      </c>
      <c r="D6098" s="7">
        <v>40958</v>
      </c>
      <c r="E6098" t="s">
        <v>4937</v>
      </c>
      <c r="F6098" t="s">
        <v>612</v>
      </c>
      <c r="G6098" t="s">
        <v>4937</v>
      </c>
      <c r="H6098" t="s">
        <v>10</v>
      </c>
      <c r="I6098" t="s">
        <v>113</v>
      </c>
      <c r="K6098" t="s">
        <v>7571</v>
      </c>
      <c r="L6098" t="s">
        <v>7572</v>
      </c>
    </row>
    <row r="6099" spans="1:12" hidden="1" x14ac:dyDescent="0.25">
      <c r="A6099">
        <v>87</v>
      </c>
      <c r="B6099">
        <v>58</v>
      </c>
      <c r="C6099" t="s">
        <v>810</v>
      </c>
      <c r="D6099" s="7">
        <v>40958</v>
      </c>
      <c r="E6099" t="s">
        <v>4937</v>
      </c>
      <c r="F6099" t="s">
        <v>612</v>
      </c>
      <c r="G6099" t="s">
        <v>4937</v>
      </c>
      <c r="H6099" t="s">
        <v>10</v>
      </c>
      <c r="I6099" t="s">
        <v>118</v>
      </c>
      <c r="K6099" t="s">
        <v>7572</v>
      </c>
      <c r="L6099" t="s">
        <v>7573</v>
      </c>
    </row>
    <row r="6100" spans="1:12" hidden="1" x14ac:dyDescent="0.25">
      <c r="A6100">
        <v>87</v>
      </c>
      <c r="B6100">
        <v>59</v>
      </c>
      <c r="C6100" t="s">
        <v>810</v>
      </c>
      <c r="D6100" s="7">
        <v>40958</v>
      </c>
      <c r="E6100" t="s">
        <v>4937</v>
      </c>
      <c r="F6100" t="s">
        <v>612</v>
      </c>
      <c r="G6100" t="s">
        <v>4937</v>
      </c>
      <c r="H6100" t="s">
        <v>17</v>
      </c>
      <c r="I6100" t="s">
        <v>101</v>
      </c>
      <c r="K6100" t="s">
        <v>7573</v>
      </c>
      <c r="L6100" t="s">
        <v>7574</v>
      </c>
    </row>
    <row r="6101" spans="1:12" hidden="1" x14ac:dyDescent="0.25">
      <c r="A6101">
        <v>87</v>
      </c>
      <c r="B6101">
        <v>60</v>
      </c>
      <c r="C6101" t="s">
        <v>810</v>
      </c>
      <c r="D6101" s="7">
        <v>40958</v>
      </c>
      <c r="E6101" t="s">
        <v>4937</v>
      </c>
      <c r="F6101" t="s">
        <v>612</v>
      </c>
      <c r="G6101" t="s">
        <v>4937</v>
      </c>
      <c r="H6101" t="s">
        <v>17</v>
      </c>
      <c r="I6101" t="s">
        <v>292</v>
      </c>
      <c r="K6101" t="s">
        <v>7574</v>
      </c>
      <c r="L6101" t="s">
        <v>7575</v>
      </c>
    </row>
    <row r="6102" spans="1:12" hidden="1" x14ac:dyDescent="0.25">
      <c r="A6102">
        <v>87</v>
      </c>
      <c r="B6102">
        <v>61</v>
      </c>
      <c r="C6102" t="s">
        <v>810</v>
      </c>
      <c r="D6102" s="7">
        <v>40958</v>
      </c>
      <c r="E6102" t="s">
        <v>4937</v>
      </c>
      <c r="F6102" t="s">
        <v>612</v>
      </c>
      <c r="G6102" t="s">
        <v>4937</v>
      </c>
      <c r="H6102" t="s">
        <v>162</v>
      </c>
      <c r="I6102" t="s">
        <v>163</v>
      </c>
      <c r="K6102" t="s">
        <v>7575</v>
      </c>
      <c r="L6102" t="s">
        <v>7576</v>
      </c>
    </row>
    <row r="6103" spans="1:12" hidden="1" x14ac:dyDescent="0.25">
      <c r="A6103">
        <v>87</v>
      </c>
      <c r="B6103">
        <v>62</v>
      </c>
      <c r="C6103" t="s">
        <v>810</v>
      </c>
      <c r="D6103" s="7">
        <v>40958</v>
      </c>
      <c r="E6103" t="s">
        <v>4937</v>
      </c>
      <c r="F6103" t="s">
        <v>612</v>
      </c>
      <c r="G6103" t="s">
        <v>4937</v>
      </c>
      <c r="H6103" t="s">
        <v>24</v>
      </c>
      <c r="I6103" t="s">
        <v>10323</v>
      </c>
      <c r="K6103" t="s">
        <v>7577</v>
      </c>
      <c r="L6103" t="s">
        <v>7578</v>
      </c>
    </row>
    <row r="6104" spans="1:12" hidden="1" x14ac:dyDescent="0.25">
      <c r="A6104">
        <v>87</v>
      </c>
      <c r="B6104">
        <v>63</v>
      </c>
      <c r="C6104" t="s">
        <v>810</v>
      </c>
      <c r="D6104" s="7">
        <v>40958</v>
      </c>
      <c r="E6104" t="s">
        <v>4937</v>
      </c>
      <c r="F6104" t="s">
        <v>612</v>
      </c>
      <c r="G6104" t="s">
        <v>4937</v>
      </c>
      <c r="H6104" t="s">
        <v>10</v>
      </c>
      <c r="I6104" t="s">
        <v>113</v>
      </c>
      <c r="K6104" t="s">
        <v>7578</v>
      </c>
      <c r="L6104" t="s">
        <v>7579</v>
      </c>
    </row>
    <row r="6105" spans="1:12" hidden="1" x14ac:dyDescent="0.25">
      <c r="A6105">
        <v>87</v>
      </c>
      <c r="B6105">
        <v>64</v>
      </c>
      <c r="C6105" t="s">
        <v>810</v>
      </c>
      <c r="D6105" s="7">
        <v>40958</v>
      </c>
      <c r="E6105" t="s">
        <v>4937</v>
      </c>
      <c r="F6105" t="s">
        <v>612</v>
      </c>
      <c r="G6105" t="s">
        <v>4937</v>
      </c>
      <c r="H6105" t="s">
        <v>10</v>
      </c>
      <c r="I6105" t="s">
        <v>118</v>
      </c>
      <c r="K6105" t="s">
        <v>7579</v>
      </c>
      <c r="L6105" t="s">
        <v>7580</v>
      </c>
    </row>
    <row r="6106" spans="1:12" hidden="1" x14ac:dyDescent="0.25">
      <c r="A6106">
        <v>87</v>
      </c>
      <c r="B6106">
        <v>65</v>
      </c>
      <c r="C6106" t="s">
        <v>810</v>
      </c>
      <c r="D6106" s="7">
        <v>40958</v>
      </c>
      <c r="E6106" t="s">
        <v>4937</v>
      </c>
      <c r="F6106" t="s">
        <v>612</v>
      </c>
      <c r="G6106" t="s">
        <v>4937</v>
      </c>
      <c r="H6106" t="s">
        <v>10</v>
      </c>
      <c r="I6106" t="s">
        <v>14</v>
      </c>
      <c r="K6106" t="s">
        <v>7580</v>
      </c>
      <c r="L6106" t="s">
        <v>7581</v>
      </c>
    </row>
    <row r="6107" spans="1:12" hidden="1" x14ac:dyDescent="0.25">
      <c r="A6107">
        <v>87</v>
      </c>
      <c r="B6107">
        <v>66</v>
      </c>
      <c r="C6107" t="s">
        <v>810</v>
      </c>
      <c r="D6107" s="7">
        <v>40958</v>
      </c>
      <c r="E6107" t="s">
        <v>4937</v>
      </c>
      <c r="F6107" t="s">
        <v>612</v>
      </c>
      <c r="G6107" t="s">
        <v>4937</v>
      </c>
      <c r="H6107" t="s">
        <v>17</v>
      </c>
      <c r="I6107" t="s">
        <v>101</v>
      </c>
      <c r="K6107" t="s">
        <v>7581</v>
      </c>
      <c r="L6107" t="s">
        <v>7582</v>
      </c>
    </row>
    <row r="6108" spans="1:12" hidden="1" x14ac:dyDescent="0.25">
      <c r="A6108">
        <v>87</v>
      </c>
      <c r="B6108">
        <v>67</v>
      </c>
      <c r="C6108" t="s">
        <v>810</v>
      </c>
      <c r="D6108" s="7">
        <v>40958</v>
      </c>
      <c r="E6108" t="s">
        <v>4937</v>
      </c>
      <c r="F6108" t="s">
        <v>612</v>
      </c>
      <c r="G6108" t="s">
        <v>4937</v>
      </c>
      <c r="H6108" t="s">
        <v>17</v>
      </c>
      <c r="I6108" t="s">
        <v>101</v>
      </c>
      <c r="K6108" t="s">
        <v>7582</v>
      </c>
      <c r="L6108" t="s">
        <v>5414</v>
      </c>
    </row>
    <row r="6109" spans="1:12" hidden="1" x14ac:dyDescent="0.25">
      <c r="A6109">
        <v>87</v>
      </c>
      <c r="B6109">
        <v>68</v>
      </c>
      <c r="C6109" t="s">
        <v>810</v>
      </c>
      <c r="D6109" s="7">
        <v>40958</v>
      </c>
      <c r="E6109" t="s">
        <v>4937</v>
      </c>
      <c r="F6109" t="s">
        <v>612</v>
      </c>
      <c r="G6109" t="s">
        <v>4937</v>
      </c>
      <c r="H6109" t="s">
        <v>21</v>
      </c>
      <c r="I6109" t="s">
        <v>334</v>
      </c>
      <c r="K6109" t="s">
        <v>5414</v>
      </c>
      <c r="L6109" t="s">
        <v>7583</v>
      </c>
    </row>
    <row r="6110" spans="1:12" hidden="1" x14ac:dyDescent="0.25">
      <c r="A6110">
        <v>87</v>
      </c>
      <c r="B6110">
        <v>69</v>
      </c>
      <c r="C6110" t="s">
        <v>810</v>
      </c>
      <c r="D6110" s="7">
        <v>40958</v>
      </c>
      <c r="E6110" t="s">
        <v>4937</v>
      </c>
      <c r="F6110" t="s">
        <v>612</v>
      </c>
      <c r="G6110" t="s">
        <v>4937</v>
      </c>
      <c r="H6110" t="s">
        <v>24</v>
      </c>
      <c r="I6110" t="s">
        <v>10323</v>
      </c>
      <c r="K6110" t="s">
        <v>5011</v>
      </c>
      <c r="L6110" t="s">
        <v>7584</v>
      </c>
    </row>
    <row r="6111" spans="1:12" hidden="1" x14ac:dyDescent="0.25">
      <c r="A6111">
        <v>87</v>
      </c>
      <c r="B6111">
        <v>70</v>
      </c>
      <c r="C6111" t="s">
        <v>810</v>
      </c>
      <c r="D6111" s="7">
        <v>40958</v>
      </c>
      <c r="E6111" t="s">
        <v>4937</v>
      </c>
      <c r="F6111" t="s">
        <v>612</v>
      </c>
      <c r="G6111" t="s">
        <v>4937</v>
      </c>
      <c r="H6111" t="s">
        <v>10</v>
      </c>
      <c r="I6111" t="s">
        <v>113</v>
      </c>
      <c r="K6111" t="s">
        <v>7584</v>
      </c>
      <c r="L6111" t="s">
        <v>7585</v>
      </c>
    </row>
    <row r="6112" spans="1:12" hidden="1" x14ac:dyDescent="0.25">
      <c r="A6112">
        <v>87</v>
      </c>
      <c r="B6112">
        <v>71</v>
      </c>
      <c r="C6112" t="s">
        <v>810</v>
      </c>
      <c r="D6112" s="7">
        <v>40958</v>
      </c>
      <c r="E6112" t="s">
        <v>4937</v>
      </c>
      <c r="F6112" t="s">
        <v>612</v>
      </c>
      <c r="G6112" t="s">
        <v>4937</v>
      </c>
      <c r="H6112" t="s">
        <v>10</v>
      </c>
      <c r="I6112" t="s">
        <v>14</v>
      </c>
      <c r="K6112" t="s">
        <v>7585</v>
      </c>
      <c r="L6112" t="s">
        <v>7586</v>
      </c>
    </row>
    <row r="6113" spans="1:14" hidden="1" x14ac:dyDescent="0.25">
      <c r="A6113">
        <v>87</v>
      </c>
      <c r="B6113">
        <v>72</v>
      </c>
      <c r="C6113" t="s">
        <v>810</v>
      </c>
      <c r="D6113" s="7">
        <v>40958</v>
      </c>
      <c r="E6113" t="s">
        <v>4937</v>
      </c>
      <c r="F6113" t="s">
        <v>612</v>
      </c>
      <c r="G6113" t="s">
        <v>4937</v>
      </c>
      <c r="H6113" t="s">
        <v>17</v>
      </c>
      <c r="I6113" t="s">
        <v>292</v>
      </c>
      <c r="K6113" t="s">
        <v>7586</v>
      </c>
      <c r="L6113" t="s">
        <v>7587</v>
      </c>
    </row>
    <row r="6114" spans="1:14" hidden="1" x14ac:dyDescent="0.25">
      <c r="A6114">
        <v>87</v>
      </c>
      <c r="B6114">
        <v>73</v>
      </c>
      <c r="C6114" t="s">
        <v>810</v>
      </c>
      <c r="D6114" s="7">
        <v>40958</v>
      </c>
      <c r="E6114" t="s">
        <v>4937</v>
      </c>
      <c r="F6114" t="s">
        <v>612</v>
      </c>
      <c r="G6114" t="s">
        <v>4937</v>
      </c>
      <c r="H6114" t="s">
        <v>33</v>
      </c>
      <c r="I6114" t="s">
        <v>161</v>
      </c>
      <c r="K6114" t="s">
        <v>7587</v>
      </c>
      <c r="L6114" t="s">
        <v>7588</v>
      </c>
    </row>
    <row r="6115" spans="1:14" hidden="1" x14ac:dyDescent="0.25">
      <c r="A6115">
        <v>87</v>
      </c>
      <c r="B6115">
        <v>74</v>
      </c>
      <c r="C6115" t="s">
        <v>810</v>
      </c>
      <c r="D6115" s="7">
        <v>40958</v>
      </c>
      <c r="E6115" t="s">
        <v>4937</v>
      </c>
      <c r="F6115" t="s">
        <v>612</v>
      </c>
      <c r="G6115" t="s">
        <v>4937</v>
      </c>
      <c r="H6115" t="s">
        <v>21</v>
      </c>
      <c r="I6115" t="s">
        <v>22</v>
      </c>
      <c r="K6115" t="s">
        <v>7588</v>
      </c>
      <c r="L6115" t="s">
        <v>6035</v>
      </c>
    </row>
    <row r="6116" spans="1:14" hidden="1" x14ac:dyDescent="0.25">
      <c r="A6116">
        <v>87</v>
      </c>
      <c r="B6116">
        <v>75</v>
      </c>
      <c r="C6116" t="s">
        <v>810</v>
      </c>
      <c r="D6116" s="7">
        <v>40958</v>
      </c>
      <c r="E6116" t="s">
        <v>4937</v>
      </c>
      <c r="F6116" t="s">
        <v>612</v>
      </c>
      <c r="G6116" t="s">
        <v>4937</v>
      </c>
      <c r="H6116" t="s">
        <v>10</v>
      </c>
      <c r="I6116" t="s">
        <v>14</v>
      </c>
      <c r="K6116" t="s">
        <v>6035</v>
      </c>
      <c r="L6116" t="s">
        <v>7589</v>
      </c>
    </row>
    <row r="6117" spans="1:14" hidden="1" x14ac:dyDescent="0.25">
      <c r="A6117">
        <v>87</v>
      </c>
      <c r="B6117">
        <v>76</v>
      </c>
      <c r="C6117" t="s">
        <v>810</v>
      </c>
      <c r="D6117" s="7">
        <v>40958</v>
      </c>
      <c r="E6117" t="s">
        <v>4937</v>
      </c>
      <c r="F6117" t="s">
        <v>612</v>
      </c>
      <c r="G6117" t="s">
        <v>4937</v>
      </c>
      <c r="H6117" t="s">
        <v>10</v>
      </c>
      <c r="I6117" t="s">
        <v>5447</v>
      </c>
      <c r="K6117" t="s">
        <v>7589</v>
      </c>
      <c r="L6117" t="s">
        <v>7590</v>
      </c>
    </row>
    <row r="6118" spans="1:14" hidden="1" x14ac:dyDescent="0.25">
      <c r="A6118">
        <v>87</v>
      </c>
      <c r="B6118">
        <v>77</v>
      </c>
      <c r="C6118" t="s">
        <v>810</v>
      </c>
      <c r="D6118" s="7">
        <v>40958</v>
      </c>
      <c r="E6118" t="s">
        <v>4937</v>
      </c>
      <c r="F6118" t="s">
        <v>612</v>
      </c>
      <c r="G6118" t="s">
        <v>4937</v>
      </c>
      <c r="H6118" t="s">
        <v>17</v>
      </c>
      <c r="I6118" t="s">
        <v>1977</v>
      </c>
      <c r="K6118" t="s">
        <v>7590</v>
      </c>
      <c r="L6118" t="s">
        <v>7591</v>
      </c>
    </row>
    <row r="6119" spans="1:14" hidden="1" x14ac:dyDescent="0.25">
      <c r="A6119">
        <v>87</v>
      </c>
      <c r="B6119">
        <v>78</v>
      </c>
      <c r="C6119" t="s">
        <v>810</v>
      </c>
      <c r="D6119" s="7">
        <v>40958</v>
      </c>
      <c r="E6119" t="s">
        <v>4937</v>
      </c>
      <c r="F6119" t="s">
        <v>612</v>
      </c>
      <c r="G6119" t="s">
        <v>4937</v>
      </c>
      <c r="H6119" t="s">
        <v>21</v>
      </c>
      <c r="I6119" t="s">
        <v>334</v>
      </c>
      <c r="K6119" t="s">
        <v>7592</v>
      </c>
      <c r="L6119" t="s">
        <v>7593</v>
      </c>
    </row>
    <row r="6120" spans="1:14" hidden="1" x14ac:dyDescent="0.25">
      <c r="A6120">
        <v>87</v>
      </c>
      <c r="B6120">
        <v>79</v>
      </c>
      <c r="C6120" t="s">
        <v>810</v>
      </c>
      <c r="D6120" s="7">
        <v>40958</v>
      </c>
      <c r="E6120" t="s">
        <v>4937</v>
      </c>
      <c r="F6120" t="s">
        <v>612</v>
      </c>
      <c r="G6120" t="s">
        <v>4937</v>
      </c>
      <c r="H6120" t="s">
        <v>10</v>
      </c>
      <c r="I6120" t="s">
        <v>14</v>
      </c>
      <c r="K6120" t="s">
        <v>7593</v>
      </c>
      <c r="L6120" t="s">
        <v>7594</v>
      </c>
    </row>
    <row r="6121" spans="1:14" hidden="1" x14ac:dyDescent="0.25">
      <c r="A6121">
        <v>87</v>
      </c>
      <c r="B6121">
        <v>80</v>
      </c>
      <c r="C6121" t="s">
        <v>810</v>
      </c>
      <c r="D6121" s="7">
        <v>40958</v>
      </c>
      <c r="E6121" t="s">
        <v>4937</v>
      </c>
      <c r="F6121" t="s">
        <v>612</v>
      </c>
      <c r="G6121" t="s">
        <v>4937</v>
      </c>
      <c r="H6121" t="s">
        <v>17</v>
      </c>
      <c r="I6121" t="s">
        <v>101</v>
      </c>
      <c r="K6121" t="s">
        <v>7594</v>
      </c>
      <c r="L6121" t="s">
        <v>7595</v>
      </c>
    </row>
    <row r="6122" spans="1:14" hidden="1" x14ac:dyDescent="0.25">
      <c r="A6122">
        <v>87</v>
      </c>
      <c r="B6122">
        <v>81</v>
      </c>
      <c r="C6122" t="s">
        <v>810</v>
      </c>
      <c r="D6122" s="7">
        <v>40958</v>
      </c>
      <c r="E6122" t="s">
        <v>4937</v>
      </c>
      <c r="F6122" t="s">
        <v>612</v>
      </c>
      <c r="G6122" t="s">
        <v>4937</v>
      </c>
      <c r="H6122" t="s">
        <v>53</v>
      </c>
      <c r="I6122" t="s">
        <v>124</v>
      </c>
      <c r="J6122" t="s">
        <v>80</v>
      </c>
      <c r="K6122" t="s">
        <v>7595</v>
      </c>
      <c r="L6122" t="s">
        <v>7596</v>
      </c>
      <c r="N6122">
        <v>7</v>
      </c>
    </row>
    <row r="6123" spans="1:14" hidden="1" x14ac:dyDescent="0.25">
      <c r="A6123">
        <v>87</v>
      </c>
      <c r="B6123">
        <v>82</v>
      </c>
      <c r="C6123" t="s">
        <v>810</v>
      </c>
      <c r="D6123" s="7">
        <v>40958</v>
      </c>
      <c r="E6123" t="s">
        <v>4937</v>
      </c>
      <c r="F6123" t="s">
        <v>612</v>
      </c>
      <c r="G6123" t="s">
        <v>4937</v>
      </c>
      <c r="H6123" t="s">
        <v>21</v>
      </c>
      <c r="I6123" t="s">
        <v>22</v>
      </c>
      <c r="K6123" t="s">
        <v>7596</v>
      </c>
      <c r="L6123" t="s">
        <v>7597</v>
      </c>
    </row>
    <row r="6124" spans="1:14" hidden="1" x14ac:dyDescent="0.25">
      <c r="A6124">
        <v>87</v>
      </c>
      <c r="B6124">
        <v>83</v>
      </c>
      <c r="C6124" t="s">
        <v>810</v>
      </c>
      <c r="D6124" s="7">
        <v>40958</v>
      </c>
      <c r="E6124" t="s">
        <v>4937</v>
      </c>
      <c r="F6124" t="s">
        <v>612</v>
      </c>
      <c r="G6124" t="s">
        <v>4937</v>
      </c>
      <c r="H6124" t="s">
        <v>24</v>
      </c>
      <c r="I6124" t="s">
        <v>10323</v>
      </c>
      <c r="K6124" t="s">
        <v>7597</v>
      </c>
      <c r="L6124" t="s">
        <v>7598</v>
      </c>
    </row>
    <row r="6125" spans="1:14" hidden="1" x14ac:dyDescent="0.25">
      <c r="A6125">
        <v>87</v>
      </c>
      <c r="B6125">
        <v>84</v>
      </c>
      <c r="C6125" t="s">
        <v>810</v>
      </c>
      <c r="D6125" s="7">
        <v>40958</v>
      </c>
      <c r="E6125" t="s">
        <v>4937</v>
      </c>
      <c r="F6125" t="s">
        <v>612</v>
      </c>
      <c r="G6125" t="s">
        <v>4937</v>
      </c>
      <c r="H6125" t="s">
        <v>10</v>
      </c>
      <c r="I6125" t="s">
        <v>113</v>
      </c>
      <c r="K6125" t="s">
        <v>7598</v>
      </c>
      <c r="L6125" t="s">
        <v>7599</v>
      </c>
    </row>
    <row r="6126" spans="1:14" hidden="1" x14ac:dyDescent="0.25">
      <c r="A6126">
        <v>88</v>
      </c>
      <c r="B6126">
        <v>1</v>
      </c>
      <c r="C6126" t="s">
        <v>10397</v>
      </c>
      <c r="D6126" s="7">
        <v>40780</v>
      </c>
      <c r="E6126" t="s">
        <v>4937</v>
      </c>
      <c r="F6126" t="s">
        <v>7600</v>
      </c>
      <c r="G6126" t="s">
        <v>4937</v>
      </c>
      <c r="H6126" t="s">
        <v>10</v>
      </c>
      <c r="I6126" t="s">
        <v>113</v>
      </c>
      <c r="K6126" t="s">
        <v>7601</v>
      </c>
      <c r="L6126" t="s">
        <v>7602</v>
      </c>
    </row>
    <row r="6127" spans="1:14" hidden="1" x14ac:dyDescent="0.25">
      <c r="A6127">
        <v>88</v>
      </c>
      <c r="B6127">
        <v>2</v>
      </c>
      <c r="C6127" t="s">
        <v>10397</v>
      </c>
      <c r="D6127" s="7">
        <v>40780</v>
      </c>
      <c r="E6127" t="s">
        <v>4937</v>
      </c>
      <c r="F6127" t="s">
        <v>7600</v>
      </c>
      <c r="G6127" t="s">
        <v>4937</v>
      </c>
      <c r="H6127" t="s">
        <v>10</v>
      </c>
      <c r="I6127" t="s">
        <v>118</v>
      </c>
      <c r="K6127" t="s">
        <v>7602</v>
      </c>
      <c r="L6127" t="s">
        <v>7603</v>
      </c>
    </row>
    <row r="6128" spans="1:14" hidden="1" x14ac:dyDescent="0.25">
      <c r="A6128">
        <v>88</v>
      </c>
      <c r="B6128">
        <v>3</v>
      </c>
      <c r="C6128" t="s">
        <v>10397</v>
      </c>
      <c r="D6128" s="7">
        <v>40780</v>
      </c>
      <c r="E6128" t="s">
        <v>4937</v>
      </c>
      <c r="F6128" t="s">
        <v>7600</v>
      </c>
      <c r="G6128" t="s">
        <v>4937</v>
      </c>
      <c r="H6128" t="s">
        <v>10</v>
      </c>
      <c r="I6128" t="s">
        <v>14</v>
      </c>
      <c r="K6128" t="s">
        <v>7603</v>
      </c>
      <c r="L6128" t="s">
        <v>7604</v>
      </c>
    </row>
    <row r="6129" spans="1:14" hidden="1" x14ac:dyDescent="0.25">
      <c r="A6129">
        <v>88</v>
      </c>
      <c r="B6129">
        <v>4</v>
      </c>
      <c r="C6129" t="s">
        <v>10397</v>
      </c>
      <c r="D6129" s="7">
        <v>40780</v>
      </c>
      <c r="E6129" t="s">
        <v>4937</v>
      </c>
      <c r="F6129" t="s">
        <v>7600</v>
      </c>
      <c r="G6129" t="s">
        <v>4937</v>
      </c>
      <c r="H6129" t="s">
        <v>10</v>
      </c>
      <c r="I6129" t="s">
        <v>2166</v>
      </c>
      <c r="K6129" t="s">
        <v>7604</v>
      </c>
      <c r="L6129" t="s">
        <v>7605</v>
      </c>
    </row>
    <row r="6130" spans="1:14" hidden="1" x14ac:dyDescent="0.25">
      <c r="A6130">
        <v>88</v>
      </c>
      <c r="B6130">
        <v>5</v>
      </c>
      <c r="C6130" t="s">
        <v>10397</v>
      </c>
      <c r="D6130" s="7">
        <v>40780</v>
      </c>
      <c r="E6130" t="s">
        <v>4937</v>
      </c>
      <c r="F6130" t="s">
        <v>7600</v>
      </c>
      <c r="G6130" t="s">
        <v>4937</v>
      </c>
      <c r="H6130" t="s">
        <v>10</v>
      </c>
      <c r="I6130" t="s">
        <v>14</v>
      </c>
      <c r="K6130" t="s">
        <v>7605</v>
      </c>
      <c r="L6130" t="s">
        <v>7606</v>
      </c>
    </row>
    <row r="6131" spans="1:14" hidden="1" x14ac:dyDescent="0.25">
      <c r="A6131">
        <v>88</v>
      </c>
      <c r="B6131">
        <v>6</v>
      </c>
      <c r="C6131" t="s">
        <v>10397</v>
      </c>
      <c r="D6131" s="7">
        <v>40780</v>
      </c>
      <c r="E6131" t="s">
        <v>4937</v>
      </c>
      <c r="F6131" t="s">
        <v>7600</v>
      </c>
      <c r="G6131" t="s">
        <v>4937</v>
      </c>
      <c r="H6131" t="s">
        <v>17</v>
      </c>
      <c r="I6131" t="s">
        <v>18</v>
      </c>
      <c r="K6131" t="s">
        <v>7606</v>
      </c>
      <c r="L6131" t="s">
        <v>7607</v>
      </c>
    </row>
    <row r="6132" spans="1:14" hidden="1" x14ac:dyDescent="0.25">
      <c r="A6132">
        <v>88</v>
      </c>
      <c r="B6132">
        <v>7</v>
      </c>
      <c r="C6132" t="s">
        <v>10397</v>
      </c>
      <c r="D6132" s="7">
        <v>40780</v>
      </c>
      <c r="E6132" t="s">
        <v>4937</v>
      </c>
      <c r="F6132" t="s">
        <v>7600</v>
      </c>
      <c r="G6132" t="s">
        <v>4937</v>
      </c>
      <c r="H6132" t="s">
        <v>33</v>
      </c>
      <c r="I6132" t="s">
        <v>34</v>
      </c>
      <c r="K6132" t="s">
        <v>7607</v>
      </c>
      <c r="L6132" t="s">
        <v>7608</v>
      </c>
    </row>
    <row r="6133" spans="1:14" hidden="1" x14ac:dyDescent="0.25">
      <c r="A6133">
        <v>88</v>
      </c>
      <c r="B6133">
        <v>8</v>
      </c>
      <c r="C6133" t="s">
        <v>10397</v>
      </c>
      <c r="D6133" s="7">
        <v>40780</v>
      </c>
      <c r="E6133" t="s">
        <v>4937</v>
      </c>
      <c r="F6133" t="s">
        <v>7600</v>
      </c>
      <c r="G6133" t="s">
        <v>4937</v>
      </c>
      <c r="H6133" t="s">
        <v>21</v>
      </c>
      <c r="I6133" t="s">
        <v>334</v>
      </c>
      <c r="K6133" t="s">
        <v>7608</v>
      </c>
      <c r="L6133" t="s">
        <v>7609</v>
      </c>
    </row>
    <row r="6134" spans="1:14" hidden="1" x14ac:dyDescent="0.25">
      <c r="A6134">
        <v>88</v>
      </c>
      <c r="B6134">
        <v>9</v>
      </c>
      <c r="C6134" t="s">
        <v>10397</v>
      </c>
      <c r="D6134" s="7">
        <v>40780</v>
      </c>
      <c r="E6134" t="s">
        <v>4937</v>
      </c>
      <c r="F6134" t="s">
        <v>7600</v>
      </c>
      <c r="G6134" t="s">
        <v>4937</v>
      </c>
      <c r="H6134" t="s">
        <v>24</v>
      </c>
      <c r="I6134" t="s">
        <v>10323</v>
      </c>
      <c r="K6134" t="s">
        <v>7610</v>
      </c>
      <c r="L6134" t="s">
        <v>7611</v>
      </c>
    </row>
    <row r="6135" spans="1:14" hidden="1" x14ac:dyDescent="0.25">
      <c r="A6135">
        <v>88</v>
      </c>
      <c r="B6135">
        <v>10</v>
      </c>
      <c r="C6135" t="s">
        <v>10397</v>
      </c>
      <c r="D6135" s="7">
        <v>40780</v>
      </c>
      <c r="E6135" t="s">
        <v>4937</v>
      </c>
      <c r="F6135" t="s">
        <v>7600</v>
      </c>
      <c r="G6135" t="s">
        <v>4937</v>
      </c>
      <c r="H6135" t="s">
        <v>10</v>
      </c>
      <c r="I6135" t="s">
        <v>118</v>
      </c>
      <c r="K6135" t="s">
        <v>7611</v>
      </c>
      <c r="L6135" t="s">
        <v>7612</v>
      </c>
    </row>
    <row r="6136" spans="1:14" hidden="1" x14ac:dyDescent="0.25">
      <c r="A6136">
        <v>88</v>
      </c>
      <c r="B6136">
        <v>11</v>
      </c>
      <c r="C6136" t="s">
        <v>10397</v>
      </c>
      <c r="D6136" s="7">
        <v>40780</v>
      </c>
      <c r="E6136" t="s">
        <v>4937</v>
      </c>
      <c r="F6136" t="s">
        <v>7600</v>
      </c>
      <c r="G6136" t="s">
        <v>4937</v>
      </c>
      <c r="H6136" t="s">
        <v>10</v>
      </c>
      <c r="I6136" t="s">
        <v>14</v>
      </c>
      <c r="K6136" t="s">
        <v>7612</v>
      </c>
      <c r="L6136" t="s">
        <v>7613</v>
      </c>
    </row>
    <row r="6137" spans="1:14" hidden="1" x14ac:dyDescent="0.25">
      <c r="A6137">
        <v>88</v>
      </c>
      <c r="B6137">
        <v>12</v>
      </c>
      <c r="C6137" t="s">
        <v>10397</v>
      </c>
      <c r="D6137" s="7">
        <v>40780</v>
      </c>
      <c r="E6137" t="s">
        <v>4937</v>
      </c>
      <c r="F6137" t="s">
        <v>7600</v>
      </c>
      <c r="G6137" t="s">
        <v>4937</v>
      </c>
      <c r="H6137" t="s">
        <v>17</v>
      </c>
      <c r="I6137" t="s">
        <v>101</v>
      </c>
      <c r="K6137" t="s">
        <v>7613</v>
      </c>
      <c r="L6137" t="s">
        <v>7614</v>
      </c>
    </row>
    <row r="6138" spans="1:14" hidden="1" x14ac:dyDescent="0.25">
      <c r="A6138">
        <v>88</v>
      </c>
      <c r="B6138">
        <v>13</v>
      </c>
      <c r="C6138" t="s">
        <v>10397</v>
      </c>
      <c r="D6138" s="7">
        <v>40780</v>
      </c>
      <c r="E6138" t="s">
        <v>4937</v>
      </c>
      <c r="F6138" t="s">
        <v>7600</v>
      </c>
      <c r="G6138" t="s">
        <v>4937</v>
      </c>
      <c r="H6138" t="s">
        <v>53</v>
      </c>
      <c r="I6138" t="s">
        <v>255</v>
      </c>
      <c r="J6138" t="s">
        <v>92</v>
      </c>
      <c r="K6138" t="s">
        <v>7614</v>
      </c>
      <c r="L6138" t="s">
        <v>7615</v>
      </c>
      <c r="M6138" t="s">
        <v>485</v>
      </c>
      <c r="N6138">
        <v>6</v>
      </c>
    </row>
    <row r="6139" spans="1:14" hidden="1" x14ac:dyDescent="0.25">
      <c r="A6139">
        <v>89</v>
      </c>
      <c r="B6139">
        <v>1</v>
      </c>
      <c r="C6139" t="s">
        <v>10414</v>
      </c>
      <c r="D6139" s="7">
        <v>40587</v>
      </c>
      <c r="E6139" t="s">
        <v>4937</v>
      </c>
      <c r="F6139" t="s">
        <v>4920</v>
      </c>
      <c r="G6139" t="s">
        <v>4937</v>
      </c>
      <c r="H6139" t="s">
        <v>10</v>
      </c>
      <c r="I6139" t="s">
        <v>118</v>
      </c>
      <c r="K6139" t="s">
        <v>7616</v>
      </c>
      <c r="L6139" t="s">
        <v>7617</v>
      </c>
    </row>
    <row r="6140" spans="1:14" hidden="1" x14ac:dyDescent="0.25">
      <c r="A6140">
        <v>89</v>
      </c>
      <c r="B6140">
        <v>2</v>
      </c>
      <c r="C6140" t="s">
        <v>10414</v>
      </c>
      <c r="D6140" s="7">
        <v>40587</v>
      </c>
      <c r="E6140" t="s">
        <v>4937</v>
      </c>
      <c r="F6140" t="s">
        <v>4920</v>
      </c>
      <c r="G6140" t="s">
        <v>4937</v>
      </c>
      <c r="H6140" t="s">
        <v>10</v>
      </c>
      <c r="I6140" t="s">
        <v>14</v>
      </c>
      <c r="K6140" t="s">
        <v>3400</v>
      </c>
      <c r="L6140" t="s">
        <v>7618</v>
      </c>
    </row>
    <row r="6141" spans="1:14" hidden="1" x14ac:dyDescent="0.25">
      <c r="A6141">
        <v>89</v>
      </c>
      <c r="B6141">
        <v>3</v>
      </c>
      <c r="C6141" t="s">
        <v>10414</v>
      </c>
      <c r="D6141" s="7">
        <v>40587</v>
      </c>
      <c r="E6141" t="s">
        <v>4937</v>
      </c>
      <c r="F6141" t="s">
        <v>4920</v>
      </c>
      <c r="G6141" t="s">
        <v>4937</v>
      </c>
      <c r="H6141" t="s">
        <v>17</v>
      </c>
      <c r="I6141" t="s">
        <v>18</v>
      </c>
      <c r="K6141" t="s">
        <v>7618</v>
      </c>
      <c r="L6141" t="s">
        <v>7619</v>
      </c>
    </row>
    <row r="6142" spans="1:14" hidden="1" x14ac:dyDescent="0.25">
      <c r="A6142">
        <v>89</v>
      </c>
      <c r="B6142">
        <v>4</v>
      </c>
      <c r="C6142" t="s">
        <v>10414</v>
      </c>
      <c r="D6142" s="7">
        <v>40587</v>
      </c>
      <c r="E6142" t="s">
        <v>4937</v>
      </c>
      <c r="F6142" t="s">
        <v>4920</v>
      </c>
      <c r="G6142" t="s">
        <v>4937</v>
      </c>
      <c r="H6142" t="s">
        <v>33</v>
      </c>
      <c r="I6142" t="s">
        <v>34</v>
      </c>
      <c r="K6142" t="s">
        <v>7619</v>
      </c>
      <c r="L6142" t="s">
        <v>7619</v>
      </c>
    </row>
    <row r="6143" spans="1:14" hidden="1" x14ac:dyDescent="0.25">
      <c r="A6143">
        <v>89</v>
      </c>
      <c r="B6143">
        <v>5</v>
      </c>
      <c r="C6143" t="s">
        <v>10414</v>
      </c>
      <c r="D6143" s="7">
        <v>40587</v>
      </c>
      <c r="E6143" t="s">
        <v>4937</v>
      </c>
      <c r="F6143" t="s">
        <v>4920</v>
      </c>
      <c r="G6143" t="s">
        <v>4937</v>
      </c>
      <c r="H6143" t="s">
        <v>17</v>
      </c>
      <c r="I6143" t="s">
        <v>18</v>
      </c>
      <c r="K6143" t="s">
        <v>7619</v>
      </c>
      <c r="L6143" t="s">
        <v>7620</v>
      </c>
    </row>
    <row r="6144" spans="1:14" hidden="1" x14ac:dyDescent="0.25">
      <c r="A6144">
        <v>89</v>
      </c>
      <c r="B6144">
        <v>6</v>
      </c>
      <c r="C6144" t="s">
        <v>10414</v>
      </c>
      <c r="D6144" s="7">
        <v>40587</v>
      </c>
      <c r="E6144" t="s">
        <v>4937</v>
      </c>
      <c r="F6144" t="s">
        <v>4920</v>
      </c>
      <c r="G6144" t="s">
        <v>4937</v>
      </c>
      <c r="H6144" t="s">
        <v>10</v>
      </c>
      <c r="I6144" t="s">
        <v>118</v>
      </c>
      <c r="K6144" t="s">
        <v>7620</v>
      </c>
      <c r="L6144" t="s">
        <v>7621</v>
      </c>
    </row>
    <row r="6145" spans="1:14" hidden="1" x14ac:dyDescent="0.25">
      <c r="A6145">
        <v>89</v>
      </c>
      <c r="B6145">
        <v>7</v>
      </c>
      <c r="C6145" t="s">
        <v>10414</v>
      </c>
      <c r="D6145" s="7">
        <v>40587</v>
      </c>
      <c r="E6145" t="s">
        <v>4937</v>
      </c>
      <c r="F6145" t="s">
        <v>4920</v>
      </c>
      <c r="G6145" t="s">
        <v>4937</v>
      </c>
      <c r="H6145" t="s">
        <v>17</v>
      </c>
      <c r="I6145" t="s">
        <v>18</v>
      </c>
      <c r="K6145" t="s">
        <v>7621</v>
      </c>
      <c r="L6145" t="s">
        <v>7622</v>
      </c>
    </row>
    <row r="6146" spans="1:14" hidden="1" x14ac:dyDescent="0.25">
      <c r="A6146">
        <v>89</v>
      </c>
      <c r="B6146">
        <v>8</v>
      </c>
      <c r="C6146" t="s">
        <v>10414</v>
      </c>
      <c r="D6146" s="7">
        <v>40587</v>
      </c>
      <c r="E6146" t="s">
        <v>4937</v>
      </c>
      <c r="F6146" t="s">
        <v>4920</v>
      </c>
      <c r="G6146" t="s">
        <v>4937</v>
      </c>
      <c r="H6146" t="s">
        <v>53</v>
      </c>
      <c r="I6146" t="s">
        <v>255</v>
      </c>
      <c r="J6146" t="s">
        <v>80</v>
      </c>
      <c r="K6146" t="s">
        <v>7622</v>
      </c>
      <c r="L6146" t="s">
        <v>7623</v>
      </c>
      <c r="N6146">
        <v>6</v>
      </c>
    </row>
    <row r="6147" spans="1:14" hidden="1" x14ac:dyDescent="0.25">
      <c r="A6147">
        <v>89</v>
      </c>
      <c r="B6147">
        <v>9</v>
      </c>
      <c r="C6147" t="s">
        <v>10414</v>
      </c>
      <c r="D6147" s="7">
        <v>40587</v>
      </c>
      <c r="E6147" t="s">
        <v>4937</v>
      </c>
      <c r="F6147" t="s">
        <v>4920</v>
      </c>
      <c r="G6147" t="s">
        <v>4937</v>
      </c>
      <c r="H6147" t="s">
        <v>24</v>
      </c>
      <c r="I6147" t="s">
        <v>10323</v>
      </c>
      <c r="K6147" t="s">
        <v>7623</v>
      </c>
      <c r="L6147" t="s">
        <v>7624</v>
      </c>
    </row>
    <row r="6148" spans="1:14" hidden="1" x14ac:dyDescent="0.25">
      <c r="A6148">
        <v>89</v>
      </c>
      <c r="B6148">
        <v>10</v>
      </c>
      <c r="C6148" t="s">
        <v>10414</v>
      </c>
      <c r="D6148" s="7">
        <v>40587</v>
      </c>
      <c r="E6148" t="s">
        <v>4937</v>
      </c>
      <c r="F6148" t="s">
        <v>4920</v>
      </c>
      <c r="G6148" t="s">
        <v>4937</v>
      </c>
      <c r="H6148" t="s">
        <v>10</v>
      </c>
      <c r="I6148" t="s">
        <v>118</v>
      </c>
      <c r="K6148" t="s">
        <v>7624</v>
      </c>
      <c r="L6148" t="s">
        <v>7625</v>
      </c>
    </row>
    <row r="6149" spans="1:14" hidden="1" x14ac:dyDescent="0.25">
      <c r="A6149">
        <v>89</v>
      </c>
      <c r="B6149">
        <v>11</v>
      </c>
      <c r="C6149" t="s">
        <v>10414</v>
      </c>
      <c r="D6149" s="7">
        <v>40587</v>
      </c>
      <c r="E6149" t="s">
        <v>4937</v>
      </c>
      <c r="F6149" t="s">
        <v>4920</v>
      </c>
      <c r="G6149" t="s">
        <v>4937</v>
      </c>
      <c r="H6149" t="s">
        <v>10</v>
      </c>
      <c r="I6149" t="s">
        <v>14</v>
      </c>
      <c r="K6149" t="s">
        <v>7625</v>
      </c>
      <c r="L6149" t="s">
        <v>7626</v>
      </c>
    </row>
    <row r="6150" spans="1:14" hidden="1" x14ac:dyDescent="0.25">
      <c r="A6150">
        <v>89</v>
      </c>
      <c r="B6150">
        <v>12</v>
      </c>
      <c r="C6150" t="s">
        <v>10414</v>
      </c>
      <c r="D6150" s="7">
        <v>40587</v>
      </c>
      <c r="E6150" t="s">
        <v>4937</v>
      </c>
      <c r="F6150" t="s">
        <v>4920</v>
      </c>
      <c r="G6150" t="s">
        <v>4937</v>
      </c>
      <c r="H6150" t="s">
        <v>17</v>
      </c>
      <c r="I6150" t="s">
        <v>101</v>
      </c>
      <c r="K6150" t="s">
        <v>7626</v>
      </c>
      <c r="L6150" t="s">
        <v>7627</v>
      </c>
    </row>
    <row r="6151" spans="1:14" hidden="1" x14ac:dyDescent="0.25">
      <c r="A6151">
        <v>89</v>
      </c>
      <c r="B6151">
        <v>13</v>
      </c>
      <c r="C6151" t="s">
        <v>10414</v>
      </c>
      <c r="D6151" s="7">
        <v>40587</v>
      </c>
      <c r="E6151" t="s">
        <v>4937</v>
      </c>
      <c r="F6151" t="s">
        <v>4920</v>
      </c>
      <c r="G6151" t="s">
        <v>4937</v>
      </c>
      <c r="H6151" t="s">
        <v>24</v>
      </c>
      <c r="I6151" t="s">
        <v>10323</v>
      </c>
      <c r="K6151" t="s">
        <v>7628</v>
      </c>
      <c r="L6151" t="s">
        <v>7629</v>
      </c>
    </row>
    <row r="6152" spans="1:14" hidden="1" x14ac:dyDescent="0.25">
      <c r="A6152">
        <v>89</v>
      </c>
      <c r="B6152">
        <v>14</v>
      </c>
      <c r="C6152" t="s">
        <v>10414</v>
      </c>
      <c r="D6152" s="7">
        <v>40587</v>
      </c>
      <c r="E6152" t="s">
        <v>4937</v>
      </c>
      <c r="F6152" t="s">
        <v>4920</v>
      </c>
      <c r="G6152" t="s">
        <v>4937</v>
      </c>
      <c r="H6152" t="s">
        <v>10</v>
      </c>
      <c r="I6152" t="s">
        <v>118</v>
      </c>
      <c r="K6152" t="s">
        <v>7630</v>
      </c>
      <c r="L6152" t="s">
        <v>7631</v>
      </c>
    </row>
    <row r="6153" spans="1:14" hidden="1" x14ac:dyDescent="0.25">
      <c r="A6153">
        <v>89</v>
      </c>
      <c r="B6153">
        <v>15</v>
      </c>
      <c r="C6153" t="s">
        <v>10414</v>
      </c>
      <c r="D6153" s="7">
        <v>40587</v>
      </c>
      <c r="E6153" t="s">
        <v>4937</v>
      </c>
      <c r="F6153" t="s">
        <v>4920</v>
      </c>
      <c r="G6153" t="s">
        <v>4937</v>
      </c>
      <c r="H6153" t="s">
        <v>10</v>
      </c>
      <c r="I6153" t="s">
        <v>14</v>
      </c>
      <c r="K6153" t="s">
        <v>7632</v>
      </c>
      <c r="L6153" t="s">
        <v>7633</v>
      </c>
    </row>
    <row r="6154" spans="1:14" hidden="1" x14ac:dyDescent="0.25">
      <c r="A6154">
        <v>89</v>
      </c>
      <c r="B6154">
        <v>16</v>
      </c>
      <c r="C6154" t="s">
        <v>10414</v>
      </c>
      <c r="D6154" s="7">
        <v>40587</v>
      </c>
      <c r="E6154" t="s">
        <v>4937</v>
      </c>
      <c r="F6154" t="s">
        <v>4920</v>
      </c>
      <c r="G6154" t="s">
        <v>4937</v>
      </c>
      <c r="H6154" t="s">
        <v>17</v>
      </c>
      <c r="I6154" t="s">
        <v>101</v>
      </c>
      <c r="K6154" t="s">
        <v>7634</v>
      </c>
      <c r="L6154" t="s">
        <v>7635</v>
      </c>
    </row>
    <row r="6155" spans="1:14" hidden="1" x14ac:dyDescent="0.25">
      <c r="A6155">
        <v>89</v>
      </c>
      <c r="B6155">
        <v>17</v>
      </c>
      <c r="C6155" t="s">
        <v>10414</v>
      </c>
      <c r="D6155" s="7">
        <v>40587</v>
      </c>
      <c r="E6155" t="s">
        <v>4937</v>
      </c>
      <c r="F6155" t="s">
        <v>4920</v>
      </c>
      <c r="G6155" t="s">
        <v>4937</v>
      </c>
      <c r="H6155" t="s">
        <v>53</v>
      </c>
      <c r="I6155" t="s">
        <v>124</v>
      </c>
      <c r="J6155" t="s">
        <v>92</v>
      </c>
      <c r="K6155" t="s">
        <v>7635</v>
      </c>
      <c r="L6155" t="s">
        <v>7636</v>
      </c>
      <c r="N6155">
        <v>3</v>
      </c>
    </row>
    <row r="6156" spans="1:14" hidden="1" x14ac:dyDescent="0.25">
      <c r="A6156">
        <v>89</v>
      </c>
      <c r="B6156">
        <v>18</v>
      </c>
      <c r="C6156" t="s">
        <v>10414</v>
      </c>
      <c r="D6156" s="7">
        <v>40587</v>
      </c>
      <c r="E6156" t="s">
        <v>4937</v>
      </c>
      <c r="F6156" t="s">
        <v>4920</v>
      </c>
      <c r="G6156" t="s">
        <v>4937</v>
      </c>
      <c r="H6156" t="s">
        <v>24</v>
      </c>
      <c r="I6156" t="s">
        <v>10323</v>
      </c>
      <c r="K6156" t="s">
        <v>7636</v>
      </c>
      <c r="L6156" t="s">
        <v>7637</v>
      </c>
    </row>
    <row r="6157" spans="1:14" hidden="1" x14ac:dyDescent="0.25">
      <c r="A6157">
        <v>89</v>
      </c>
      <c r="B6157">
        <v>19</v>
      </c>
      <c r="C6157" t="s">
        <v>10414</v>
      </c>
      <c r="D6157" s="7">
        <v>40587</v>
      </c>
      <c r="E6157" t="s">
        <v>4937</v>
      </c>
      <c r="F6157" t="s">
        <v>4920</v>
      </c>
      <c r="G6157" t="s">
        <v>4937</v>
      </c>
      <c r="H6157" t="s">
        <v>10</v>
      </c>
      <c r="I6157" t="s">
        <v>118</v>
      </c>
      <c r="K6157" t="s">
        <v>7637</v>
      </c>
      <c r="L6157" t="s">
        <v>7638</v>
      </c>
    </row>
    <row r="6158" spans="1:14" hidden="1" x14ac:dyDescent="0.25">
      <c r="A6158">
        <v>89</v>
      </c>
      <c r="B6158">
        <v>20</v>
      </c>
      <c r="C6158" t="s">
        <v>10414</v>
      </c>
      <c r="D6158" s="7">
        <v>40587</v>
      </c>
      <c r="E6158" t="s">
        <v>4937</v>
      </c>
      <c r="F6158" t="s">
        <v>4920</v>
      </c>
      <c r="G6158" t="s">
        <v>4937</v>
      </c>
      <c r="H6158" t="s">
        <v>17</v>
      </c>
      <c r="I6158" t="s">
        <v>18</v>
      </c>
      <c r="K6158" t="s">
        <v>7638</v>
      </c>
      <c r="L6158" t="s">
        <v>7639</v>
      </c>
    </row>
    <row r="6159" spans="1:14" hidden="1" x14ac:dyDescent="0.25">
      <c r="A6159">
        <v>89</v>
      </c>
      <c r="B6159">
        <v>21</v>
      </c>
      <c r="C6159" t="s">
        <v>10414</v>
      </c>
      <c r="D6159" s="7">
        <v>40587</v>
      </c>
      <c r="E6159" t="s">
        <v>4937</v>
      </c>
      <c r="F6159" t="s">
        <v>4920</v>
      </c>
      <c r="G6159" t="s">
        <v>4937</v>
      </c>
      <c r="H6159" t="s">
        <v>17</v>
      </c>
      <c r="I6159" t="s">
        <v>101</v>
      </c>
      <c r="K6159" t="s">
        <v>7640</v>
      </c>
      <c r="L6159" t="s">
        <v>7641</v>
      </c>
    </row>
    <row r="6160" spans="1:14" hidden="1" x14ac:dyDescent="0.25">
      <c r="A6160">
        <v>89</v>
      </c>
      <c r="B6160">
        <v>22</v>
      </c>
      <c r="C6160" t="s">
        <v>10414</v>
      </c>
      <c r="D6160" s="7">
        <v>40587</v>
      </c>
      <c r="E6160" t="s">
        <v>4937</v>
      </c>
      <c r="F6160" t="s">
        <v>4920</v>
      </c>
      <c r="G6160" t="s">
        <v>4937</v>
      </c>
      <c r="H6160" t="s">
        <v>17</v>
      </c>
      <c r="I6160" t="s">
        <v>18</v>
      </c>
      <c r="K6160" t="s">
        <v>7642</v>
      </c>
      <c r="L6160" t="s">
        <v>7643</v>
      </c>
    </row>
    <row r="6161" spans="1:14" hidden="1" x14ac:dyDescent="0.25">
      <c r="A6161">
        <v>89</v>
      </c>
      <c r="B6161">
        <v>23</v>
      </c>
      <c r="C6161" t="s">
        <v>10414</v>
      </c>
      <c r="D6161" s="7">
        <v>40587</v>
      </c>
      <c r="E6161" t="s">
        <v>4937</v>
      </c>
      <c r="F6161" t="s">
        <v>4920</v>
      </c>
      <c r="G6161" t="s">
        <v>4937</v>
      </c>
      <c r="H6161" t="s">
        <v>17</v>
      </c>
      <c r="I6161" t="s">
        <v>101</v>
      </c>
      <c r="K6161" t="s">
        <v>7643</v>
      </c>
      <c r="L6161" t="s">
        <v>7644</v>
      </c>
    </row>
    <row r="6162" spans="1:14" hidden="1" x14ac:dyDescent="0.25">
      <c r="A6162">
        <v>89</v>
      </c>
      <c r="B6162">
        <v>24</v>
      </c>
      <c r="C6162" t="s">
        <v>10414</v>
      </c>
      <c r="D6162" s="7">
        <v>40587</v>
      </c>
      <c r="E6162" t="s">
        <v>4937</v>
      </c>
      <c r="F6162" t="s">
        <v>4920</v>
      </c>
      <c r="G6162" t="s">
        <v>4937</v>
      </c>
      <c r="H6162" t="s">
        <v>53</v>
      </c>
      <c r="I6162" t="s">
        <v>124</v>
      </c>
      <c r="J6162" t="s">
        <v>92</v>
      </c>
      <c r="K6162" t="s">
        <v>7644</v>
      </c>
      <c r="L6162" t="s">
        <v>7645</v>
      </c>
      <c r="N6162">
        <v>2</v>
      </c>
    </row>
    <row r="6163" spans="1:14" hidden="1" x14ac:dyDescent="0.25">
      <c r="A6163">
        <v>89</v>
      </c>
      <c r="B6163">
        <v>25</v>
      </c>
      <c r="C6163" t="s">
        <v>10414</v>
      </c>
      <c r="D6163" s="7">
        <v>40587</v>
      </c>
      <c r="E6163" t="s">
        <v>4937</v>
      </c>
      <c r="F6163" t="s">
        <v>4920</v>
      </c>
      <c r="G6163" t="s">
        <v>4937</v>
      </c>
      <c r="H6163" t="s">
        <v>17</v>
      </c>
      <c r="I6163" t="s">
        <v>101</v>
      </c>
      <c r="K6163" t="s">
        <v>7645</v>
      </c>
      <c r="L6163" t="s">
        <v>7646</v>
      </c>
    </row>
    <row r="6164" spans="1:14" hidden="1" x14ac:dyDescent="0.25">
      <c r="A6164">
        <v>89</v>
      </c>
      <c r="B6164">
        <v>26</v>
      </c>
      <c r="C6164" t="s">
        <v>10414</v>
      </c>
      <c r="D6164" s="7">
        <v>40587</v>
      </c>
      <c r="E6164" t="s">
        <v>4937</v>
      </c>
      <c r="F6164" t="s">
        <v>4920</v>
      </c>
      <c r="G6164" t="s">
        <v>4937</v>
      </c>
      <c r="H6164" t="s">
        <v>53</v>
      </c>
      <c r="I6164" t="s">
        <v>255</v>
      </c>
      <c r="J6164" t="s">
        <v>80</v>
      </c>
      <c r="K6164" t="s">
        <v>7646</v>
      </c>
      <c r="L6164" t="s">
        <v>7647</v>
      </c>
      <c r="N6164">
        <v>6</v>
      </c>
    </row>
    <row r="6165" spans="1:14" hidden="1" x14ac:dyDescent="0.25">
      <c r="A6165">
        <v>89</v>
      </c>
      <c r="B6165">
        <v>27</v>
      </c>
      <c r="C6165" t="s">
        <v>10414</v>
      </c>
      <c r="D6165" s="7">
        <v>40587</v>
      </c>
      <c r="E6165" t="s">
        <v>4937</v>
      </c>
      <c r="F6165" t="s">
        <v>4920</v>
      </c>
      <c r="G6165" t="s">
        <v>4937</v>
      </c>
      <c r="H6165" t="s">
        <v>24</v>
      </c>
      <c r="I6165" t="s">
        <v>10323</v>
      </c>
      <c r="K6165" t="s">
        <v>7648</v>
      </c>
      <c r="L6165" t="s">
        <v>7649</v>
      </c>
    </row>
    <row r="6166" spans="1:14" hidden="1" x14ac:dyDescent="0.25">
      <c r="A6166">
        <v>89</v>
      </c>
      <c r="B6166">
        <v>28</v>
      </c>
      <c r="C6166" t="s">
        <v>10414</v>
      </c>
      <c r="D6166" s="7">
        <v>40587</v>
      </c>
      <c r="E6166" t="s">
        <v>4937</v>
      </c>
      <c r="F6166" t="s">
        <v>4920</v>
      </c>
      <c r="G6166" t="s">
        <v>4937</v>
      </c>
      <c r="H6166" t="s">
        <v>10</v>
      </c>
      <c r="I6166" t="s">
        <v>118</v>
      </c>
      <c r="K6166" t="s">
        <v>7650</v>
      </c>
      <c r="L6166" t="s">
        <v>7651</v>
      </c>
    </row>
    <row r="6167" spans="1:14" hidden="1" x14ac:dyDescent="0.25">
      <c r="A6167">
        <v>89</v>
      </c>
      <c r="B6167">
        <v>29</v>
      </c>
      <c r="C6167" t="s">
        <v>10414</v>
      </c>
      <c r="D6167" s="7">
        <v>40587</v>
      </c>
      <c r="E6167" t="s">
        <v>4937</v>
      </c>
      <c r="F6167" t="s">
        <v>4920</v>
      </c>
      <c r="G6167" t="s">
        <v>4937</v>
      </c>
      <c r="H6167" t="s">
        <v>10</v>
      </c>
      <c r="I6167" t="s">
        <v>14</v>
      </c>
      <c r="K6167" t="s">
        <v>7652</v>
      </c>
      <c r="L6167" t="s">
        <v>7653</v>
      </c>
    </row>
    <row r="6168" spans="1:14" hidden="1" x14ac:dyDescent="0.25">
      <c r="A6168">
        <v>89</v>
      </c>
      <c r="B6168">
        <v>30</v>
      </c>
      <c r="C6168" t="s">
        <v>10414</v>
      </c>
      <c r="D6168" s="7">
        <v>40587</v>
      </c>
      <c r="E6168" t="s">
        <v>4937</v>
      </c>
      <c r="F6168" t="s">
        <v>4920</v>
      </c>
      <c r="G6168" t="s">
        <v>4937</v>
      </c>
      <c r="H6168" t="s">
        <v>17</v>
      </c>
      <c r="I6168" t="s">
        <v>18</v>
      </c>
      <c r="K6168" t="s">
        <v>7653</v>
      </c>
      <c r="L6168" t="s">
        <v>7654</v>
      </c>
    </row>
    <row r="6169" spans="1:14" hidden="1" x14ac:dyDescent="0.25">
      <c r="A6169">
        <v>89</v>
      </c>
      <c r="B6169">
        <v>31</v>
      </c>
      <c r="C6169" t="s">
        <v>10414</v>
      </c>
      <c r="D6169" s="7">
        <v>40587</v>
      </c>
      <c r="E6169" t="s">
        <v>4937</v>
      </c>
      <c r="F6169" t="s">
        <v>4920</v>
      </c>
      <c r="G6169" t="s">
        <v>4937</v>
      </c>
      <c r="H6169" t="s">
        <v>348</v>
      </c>
      <c r="I6169" t="s">
        <v>968</v>
      </c>
      <c r="K6169" t="s">
        <v>7654</v>
      </c>
      <c r="L6169" t="s">
        <v>7655</v>
      </c>
    </row>
    <row r="6170" spans="1:14" hidden="1" x14ac:dyDescent="0.25">
      <c r="A6170">
        <v>89</v>
      </c>
      <c r="B6170">
        <v>32</v>
      </c>
      <c r="C6170" t="s">
        <v>10414</v>
      </c>
      <c r="D6170" s="7">
        <v>40587</v>
      </c>
      <c r="E6170" t="s">
        <v>4937</v>
      </c>
      <c r="F6170" t="s">
        <v>4920</v>
      </c>
      <c r="G6170" t="s">
        <v>4937</v>
      </c>
      <c r="H6170" t="s">
        <v>17</v>
      </c>
      <c r="I6170" t="s">
        <v>18</v>
      </c>
      <c r="K6170" t="s">
        <v>7655</v>
      </c>
      <c r="L6170" t="s">
        <v>7656</v>
      </c>
    </row>
    <row r="6171" spans="1:14" hidden="1" x14ac:dyDescent="0.25">
      <c r="A6171">
        <v>89</v>
      </c>
      <c r="B6171">
        <v>33</v>
      </c>
      <c r="C6171" t="s">
        <v>10414</v>
      </c>
      <c r="D6171" s="7">
        <v>40587</v>
      </c>
      <c r="E6171" t="s">
        <v>4937</v>
      </c>
      <c r="F6171" t="s">
        <v>4920</v>
      </c>
      <c r="G6171" t="s">
        <v>4937</v>
      </c>
      <c r="H6171" t="s">
        <v>53</v>
      </c>
      <c r="I6171" t="s">
        <v>379</v>
      </c>
      <c r="J6171" t="s">
        <v>92</v>
      </c>
      <c r="K6171" t="s">
        <v>7656</v>
      </c>
      <c r="L6171" t="s">
        <v>7657</v>
      </c>
      <c r="N6171">
        <v>4</v>
      </c>
    </row>
    <row r="6172" spans="1:14" hidden="1" x14ac:dyDescent="0.25">
      <c r="A6172">
        <v>89</v>
      </c>
      <c r="B6172">
        <v>34</v>
      </c>
      <c r="C6172" t="s">
        <v>10414</v>
      </c>
      <c r="D6172" s="7">
        <v>40587</v>
      </c>
      <c r="E6172" t="s">
        <v>4937</v>
      </c>
      <c r="F6172" t="s">
        <v>4920</v>
      </c>
      <c r="G6172" t="s">
        <v>4937</v>
      </c>
      <c r="H6172" t="s">
        <v>21</v>
      </c>
      <c r="I6172" t="s">
        <v>334</v>
      </c>
      <c r="K6172" t="s">
        <v>7658</v>
      </c>
      <c r="L6172" t="s">
        <v>7659</v>
      </c>
    </row>
    <row r="6173" spans="1:14" hidden="1" x14ac:dyDescent="0.25">
      <c r="A6173">
        <v>89</v>
      </c>
      <c r="B6173">
        <v>35</v>
      </c>
      <c r="C6173" t="s">
        <v>10414</v>
      </c>
      <c r="D6173" s="7">
        <v>40587</v>
      </c>
      <c r="E6173" t="s">
        <v>4937</v>
      </c>
      <c r="F6173" t="s">
        <v>4920</v>
      </c>
      <c r="G6173" t="s">
        <v>4937</v>
      </c>
      <c r="H6173" t="s">
        <v>24</v>
      </c>
      <c r="I6173" t="s">
        <v>10323</v>
      </c>
      <c r="K6173" t="s">
        <v>7628</v>
      </c>
      <c r="L6173" t="s">
        <v>7629</v>
      </c>
    </row>
    <row r="6174" spans="1:14" hidden="1" x14ac:dyDescent="0.25">
      <c r="A6174">
        <v>89</v>
      </c>
      <c r="B6174">
        <v>36</v>
      </c>
      <c r="C6174" t="s">
        <v>10414</v>
      </c>
      <c r="D6174" s="7">
        <v>40587</v>
      </c>
      <c r="E6174" t="s">
        <v>4937</v>
      </c>
      <c r="F6174" t="s">
        <v>4920</v>
      </c>
      <c r="G6174" t="s">
        <v>4937</v>
      </c>
      <c r="H6174" t="s">
        <v>10</v>
      </c>
      <c r="I6174" t="s">
        <v>118</v>
      </c>
      <c r="K6174" t="s">
        <v>7630</v>
      </c>
      <c r="L6174" t="s">
        <v>7631</v>
      </c>
    </row>
    <row r="6175" spans="1:14" hidden="1" x14ac:dyDescent="0.25">
      <c r="A6175">
        <v>89</v>
      </c>
      <c r="B6175">
        <v>37</v>
      </c>
      <c r="C6175" t="s">
        <v>10414</v>
      </c>
      <c r="D6175" s="7">
        <v>40587</v>
      </c>
      <c r="E6175" t="s">
        <v>4937</v>
      </c>
      <c r="F6175" t="s">
        <v>4920</v>
      </c>
      <c r="G6175" t="s">
        <v>4937</v>
      </c>
      <c r="H6175" t="s">
        <v>10</v>
      </c>
      <c r="I6175" t="s">
        <v>14</v>
      </c>
      <c r="K6175" t="s">
        <v>7632</v>
      </c>
      <c r="L6175" t="s">
        <v>7633</v>
      </c>
    </row>
    <row r="6176" spans="1:14" hidden="1" x14ac:dyDescent="0.25">
      <c r="A6176">
        <v>89</v>
      </c>
      <c r="B6176">
        <v>38</v>
      </c>
      <c r="C6176" t="s">
        <v>10414</v>
      </c>
      <c r="D6176" s="7">
        <v>40587</v>
      </c>
      <c r="E6176" t="s">
        <v>4937</v>
      </c>
      <c r="F6176" t="s">
        <v>4920</v>
      </c>
      <c r="G6176" t="s">
        <v>4937</v>
      </c>
      <c r="H6176" t="s">
        <v>17</v>
      </c>
      <c r="I6176" t="s">
        <v>18</v>
      </c>
      <c r="K6176" t="s">
        <v>7660</v>
      </c>
      <c r="L6176" t="s">
        <v>7661</v>
      </c>
    </row>
    <row r="6177" spans="1:14" hidden="1" x14ac:dyDescent="0.25">
      <c r="A6177">
        <v>89</v>
      </c>
      <c r="B6177">
        <v>39</v>
      </c>
      <c r="C6177" t="s">
        <v>10414</v>
      </c>
      <c r="D6177" s="7">
        <v>40587</v>
      </c>
      <c r="E6177" t="s">
        <v>4937</v>
      </c>
      <c r="F6177" t="s">
        <v>4920</v>
      </c>
      <c r="G6177" t="s">
        <v>4937</v>
      </c>
      <c r="H6177" t="s">
        <v>53</v>
      </c>
      <c r="I6177" t="s">
        <v>379</v>
      </c>
      <c r="J6177" t="s">
        <v>92</v>
      </c>
      <c r="K6177" t="s">
        <v>7661</v>
      </c>
      <c r="L6177" t="s">
        <v>7662</v>
      </c>
      <c r="N6177">
        <v>4</v>
      </c>
    </row>
    <row r="6178" spans="1:14" hidden="1" x14ac:dyDescent="0.25">
      <c r="A6178">
        <v>89</v>
      </c>
      <c r="B6178">
        <v>40</v>
      </c>
      <c r="C6178" t="s">
        <v>10414</v>
      </c>
      <c r="D6178" s="7">
        <v>40587</v>
      </c>
      <c r="E6178" t="s">
        <v>4937</v>
      </c>
      <c r="F6178" t="s">
        <v>4920</v>
      </c>
      <c r="G6178" t="s">
        <v>4937</v>
      </c>
      <c r="H6178" t="s">
        <v>21</v>
      </c>
      <c r="I6178" t="s">
        <v>334</v>
      </c>
      <c r="K6178" t="s">
        <v>7663</v>
      </c>
      <c r="L6178" t="s">
        <v>7664</v>
      </c>
    </row>
    <row r="6179" spans="1:14" hidden="1" x14ac:dyDescent="0.25">
      <c r="A6179">
        <v>89</v>
      </c>
      <c r="B6179">
        <v>41</v>
      </c>
      <c r="C6179" t="s">
        <v>10414</v>
      </c>
      <c r="D6179" s="7">
        <v>40587</v>
      </c>
      <c r="E6179" t="s">
        <v>4937</v>
      </c>
      <c r="F6179" t="s">
        <v>4920</v>
      </c>
      <c r="G6179" t="s">
        <v>4937</v>
      </c>
      <c r="H6179" t="s">
        <v>24</v>
      </c>
      <c r="I6179" t="s">
        <v>10323</v>
      </c>
      <c r="K6179" t="s">
        <v>7628</v>
      </c>
      <c r="L6179" t="s">
        <v>7629</v>
      </c>
    </row>
    <row r="6180" spans="1:14" hidden="1" x14ac:dyDescent="0.25">
      <c r="A6180">
        <v>89</v>
      </c>
      <c r="B6180">
        <v>42</v>
      </c>
      <c r="C6180" t="s">
        <v>10414</v>
      </c>
      <c r="D6180" s="7">
        <v>40587</v>
      </c>
      <c r="E6180" t="s">
        <v>4937</v>
      </c>
      <c r="F6180" t="s">
        <v>4920</v>
      </c>
      <c r="G6180" t="s">
        <v>4937</v>
      </c>
      <c r="H6180" t="s">
        <v>10</v>
      </c>
      <c r="I6180" t="s">
        <v>118</v>
      </c>
      <c r="K6180" t="s">
        <v>7630</v>
      </c>
      <c r="L6180" t="s">
        <v>7631</v>
      </c>
    </row>
    <row r="6181" spans="1:14" hidden="1" x14ac:dyDescent="0.25">
      <c r="A6181">
        <v>89</v>
      </c>
      <c r="B6181">
        <v>43</v>
      </c>
      <c r="C6181" t="s">
        <v>10414</v>
      </c>
      <c r="D6181" s="7">
        <v>40587</v>
      </c>
      <c r="E6181" t="s">
        <v>4937</v>
      </c>
      <c r="F6181" t="s">
        <v>4920</v>
      </c>
      <c r="G6181" t="s">
        <v>4937</v>
      </c>
      <c r="H6181" t="s">
        <v>10</v>
      </c>
      <c r="I6181" t="s">
        <v>14</v>
      </c>
      <c r="K6181" t="s">
        <v>7632</v>
      </c>
      <c r="L6181" t="s">
        <v>7633</v>
      </c>
    </row>
    <row r="6182" spans="1:14" hidden="1" x14ac:dyDescent="0.25">
      <c r="A6182">
        <v>89</v>
      </c>
      <c r="B6182">
        <v>44</v>
      </c>
      <c r="C6182" t="s">
        <v>10414</v>
      </c>
      <c r="D6182" s="7">
        <v>40587</v>
      </c>
      <c r="E6182" t="s">
        <v>4937</v>
      </c>
      <c r="F6182" t="s">
        <v>4920</v>
      </c>
      <c r="G6182" t="s">
        <v>4937</v>
      </c>
      <c r="H6182" t="s">
        <v>17</v>
      </c>
      <c r="I6182" t="s">
        <v>101</v>
      </c>
      <c r="K6182" t="s">
        <v>7665</v>
      </c>
      <c r="L6182" t="s">
        <v>7666</v>
      </c>
    </row>
    <row r="6183" spans="1:14" hidden="1" x14ac:dyDescent="0.25">
      <c r="A6183">
        <v>89</v>
      </c>
      <c r="B6183">
        <v>45</v>
      </c>
      <c r="C6183" t="s">
        <v>10414</v>
      </c>
      <c r="D6183" s="7">
        <v>40587</v>
      </c>
      <c r="E6183" t="s">
        <v>4937</v>
      </c>
      <c r="F6183" t="s">
        <v>4920</v>
      </c>
      <c r="G6183" t="s">
        <v>4937</v>
      </c>
      <c r="H6183" t="s">
        <v>17</v>
      </c>
      <c r="I6183" t="s">
        <v>18</v>
      </c>
      <c r="K6183" t="s">
        <v>7666</v>
      </c>
      <c r="L6183" t="s">
        <v>7667</v>
      </c>
    </row>
    <row r="6184" spans="1:14" hidden="1" x14ac:dyDescent="0.25">
      <c r="A6184">
        <v>89</v>
      </c>
      <c r="B6184">
        <v>46</v>
      </c>
      <c r="C6184" t="s">
        <v>10414</v>
      </c>
      <c r="D6184" s="7">
        <v>40587</v>
      </c>
      <c r="E6184" t="s">
        <v>4937</v>
      </c>
      <c r="F6184" t="s">
        <v>4920</v>
      </c>
      <c r="G6184" t="s">
        <v>4937</v>
      </c>
      <c r="H6184" t="s">
        <v>24</v>
      </c>
      <c r="I6184" t="s">
        <v>10323</v>
      </c>
      <c r="K6184" t="s">
        <v>7628</v>
      </c>
      <c r="L6184" t="s">
        <v>7629</v>
      </c>
    </row>
    <row r="6185" spans="1:14" hidden="1" x14ac:dyDescent="0.25">
      <c r="A6185">
        <v>89</v>
      </c>
      <c r="B6185">
        <v>47</v>
      </c>
      <c r="C6185" t="s">
        <v>10414</v>
      </c>
      <c r="D6185" s="7">
        <v>40587</v>
      </c>
      <c r="E6185" t="s">
        <v>4937</v>
      </c>
      <c r="F6185" t="s">
        <v>4920</v>
      </c>
      <c r="G6185" t="s">
        <v>4937</v>
      </c>
      <c r="H6185" t="s">
        <v>10</v>
      </c>
      <c r="I6185" t="s">
        <v>118</v>
      </c>
      <c r="K6185" t="s">
        <v>7630</v>
      </c>
      <c r="L6185" t="s">
        <v>7631</v>
      </c>
    </row>
    <row r="6186" spans="1:14" hidden="1" x14ac:dyDescent="0.25">
      <c r="A6186">
        <v>89</v>
      </c>
      <c r="B6186">
        <v>48</v>
      </c>
      <c r="C6186" t="s">
        <v>10414</v>
      </c>
      <c r="D6186" s="7">
        <v>40587</v>
      </c>
      <c r="E6186" t="s">
        <v>4937</v>
      </c>
      <c r="F6186" t="s">
        <v>4920</v>
      </c>
      <c r="G6186" t="s">
        <v>4937</v>
      </c>
      <c r="H6186" t="s">
        <v>10</v>
      </c>
      <c r="I6186" t="s">
        <v>14</v>
      </c>
      <c r="K6186" t="s">
        <v>7632</v>
      </c>
      <c r="L6186" t="s">
        <v>7633</v>
      </c>
    </row>
    <row r="6187" spans="1:14" hidden="1" x14ac:dyDescent="0.25">
      <c r="A6187">
        <v>89</v>
      </c>
      <c r="B6187">
        <v>49</v>
      </c>
      <c r="C6187" t="s">
        <v>10414</v>
      </c>
      <c r="D6187" s="7">
        <v>40587</v>
      </c>
      <c r="E6187" t="s">
        <v>4937</v>
      </c>
      <c r="F6187" t="s">
        <v>4920</v>
      </c>
      <c r="G6187" t="s">
        <v>4937</v>
      </c>
      <c r="H6187" t="s">
        <v>17</v>
      </c>
      <c r="I6187" t="s">
        <v>101</v>
      </c>
      <c r="K6187" t="s">
        <v>7668</v>
      </c>
      <c r="L6187" t="s">
        <v>7669</v>
      </c>
    </row>
    <row r="6188" spans="1:14" hidden="1" x14ac:dyDescent="0.25">
      <c r="A6188">
        <v>89</v>
      </c>
      <c r="B6188">
        <v>50</v>
      </c>
      <c r="C6188" t="s">
        <v>10414</v>
      </c>
      <c r="D6188" s="7">
        <v>40587</v>
      </c>
      <c r="E6188" t="s">
        <v>4937</v>
      </c>
      <c r="F6188" t="s">
        <v>4920</v>
      </c>
      <c r="G6188" t="s">
        <v>4937</v>
      </c>
      <c r="H6188" t="s">
        <v>53</v>
      </c>
      <c r="I6188" t="s">
        <v>379</v>
      </c>
      <c r="J6188" t="s">
        <v>92</v>
      </c>
      <c r="K6188" t="s">
        <v>7669</v>
      </c>
      <c r="L6188" t="s">
        <v>7670</v>
      </c>
      <c r="N6188">
        <v>4</v>
      </c>
    </row>
    <row r="6189" spans="1:14" hidden="1" x14ac:dyDescent="0.25">
      <c r="A6189">
        <v>89</v>
      </c>
      <c r="B6189">
        <v>51</v>
      </c>
      <c r="C6189" t="s">
        <v>10414</v>
      </c>
      <c r="D6189" s="7">
        <v>40587</v>
      </c>
      <c r="E6189" t="s">
        <v>4937</v>
      </c>
      <c r="F6189" t="s">
        <v>4920</v>
      </c>
      <c r="G6189" t="s">
        <v>4937</v>
      </c>
      <c r="H6189" t="s">
        <v>24</v>
      </c>
      <c r="I6189" t="s">
        <v>10323</v>
      </c>
      <c r="K6189" t="s">
        <v>7671</v>
      </c>
      <c r="L6189" t="s">
        <v>7672</v>
      </c>
    </row>
    <row r="6190" spans="1:14" hidden="1" x14ac:dyDescent="0.25">
      <c r="A6190">
        <v>89</v>
      </c>
      <c r="B6190">
        <v>52</v>
      </c>
      <c r="C6190" t="s">
        <v>10414</v>
      </c>
      <c r="D6190" s="7">
        <v>40587</v>
      </c>
      <c r="E6190" t="s">
        <v>4937</v>
      </c>
      <c r="F6190" t="s">
        <v>4920</v>
      </c>
      <c r="G6190" t="s">
        <v>4937</v>
      </c>
      <c r="H6190" t="s">
        <v>10</v>
      </c>
      <c r="I6190" t="s">
        <v>118</v>
      </c>
      <c r="K6190" t="s">
        <v>7672</v>
      </c>
      <c r="L6190" t="s">
        <v>7673</v>
      </c>
    </row>
    <row r="6191" spans="1:14" hidden="1" x14ac:dyDescent="0.25">
      <c r="A6191">
        <v>89</v>
      </c>
      <c r="B6191">
        <v>53</v>
      </c>
      <c r="C6191" t="s">
        <v>10414</v>
      </c>
      <c r="D6191" s="7">
        <v>40587</v>
      </c>
      <c r="E6191" t="s">
        <v>4937</v>
      </c>
      <c r="F6191" t="s">
        <v>4920</v>
      </c>
      <c r="G6191" t="s">
        <v>4937</v>
      </c>
      <c r="H6191" t="s">
        <v>17</v>
      </c>
      <c r="I6191" t="s">
        <v>101</v>
      </c>
      <c r="K6191" t="s">
        <v>7673</v>
      </c>
      <c r="L6191" t="s">
        <v>7674</v>
      </c>
    </row>
    <row r="6192" spans="1:14" hidden="1" x14ac:dyDescent="0.25">
      <c r="A6192">
        <v>89</v>
      </c>
      <c r="B6192">
        <v>54</v>
      </c>
      <c r="C6192" t="s">
        <v>10414</v>
      </c>
      <c r="D6192" s="7">
        <v>40587</v>
      </c>
      <c r="E6192" t="s">
        <v>4937</v>
      </c>
      <c r="F6192" t="s">
        <v>4920</v>
      </c>
      <c r="G6192" t="s">
        <v>4937</v>
      </c>
      <c r="H6192" t="s">
        <v>21</v>
      </c>
      <c r="I6192" t="s">
        <v>334</v>
      </c>
      <c r="K6192" t="s">
        <v>7674</v>
      </c>
      <c r="L6192" t="s">
        <v>7675</v>
      </c>
    </row>
    <row r="6193" spans="1:14" hidden="1" x14ac:dyDescent="0.25">
      <c r="A6193">
        <v>89</v>
      </c>
      <c r="B6193">
        <v>55</v>
      </c>
      <c r="C6193" t="s">
        <v>10414</v>
      </c>
      <c r="D6193" s="7">
        <v>40587</v>
      </c>
      <c r="E6193" t="s">
        <v>4937</v>
      </c>
      <c r="F6193" t="s">
        <v>4920</v>
      </c>
      <c r="G6193" t="s">
        <v>4937</v>
      </c>
      <c r="H6193" t="s">
        <v>24</v>
      </c>
      <c r="I6193" t="s">
        <v>10323</v>
      </c>
      <c r="K6193" t="s">
        <v>7628</v>
      </c>
      <c r="L6193" t="s">
        <v>7629</v>
      </c>
    </row>
    <row r="6194" spans="1:14" hidden="1" x14ac:dyDescent="0.25">
      <c r="A6194">
        <v>89</v>
      </c>
      <c r="B6194">
        <v>56</v>
      </c>
      <c r="C6194" t="s">
        <v>10414</v>
      </c>
      <c r="D6194" s="7">
        <v>40587</v>
      </c>
      <c r="E6194" t="s">
        <v>4937</v>
      </c>
      <c r="F6194" t="s">
        <v>4920</v>
      </c>
      <c r="G6194" t="s">
        <v>4937</v>
      </c>
      <c r="H6194" t="s">
        <v>10</v>
      </c>
      <c r="I6194" t="s">
        <v>118</v>
      </c>
      <c r="K6194" t="s">
        <v>7630</v>
      </c>
      <c r="L6194" t="s">
        <v>7631</v>
      </c>
    </row>
    <row r="6195" spans="1:14" hidden="1" x14ac:dyDescent="0.25">
      <c r="A6195">
        <v>89</v>
      </c>
      <c r="B6195">
        <v>57</v>
      </c>
      <c r="C6195" t="s">
        <v>10414</v>
      </c>
      <c r="D6195" s="7">
        <v>40587</v>
      </c>
      <c r="E6195" t="s">
        <v>4937</v>
      </c>
      <c r="F6195" t="s">
        <v>4920</v>
      </c>
      <c r="G6195" t="s">
        <v>4937</v>
      </c>
      <c r="H6195" t="s">
        <v>10</v>
      </c>
      <c r="I6195" t="s">
        <v>14</v>
      </c>
      <c r="K6195" t="s">
        <v>7632</v>
      </c>
      <c r="L6195" t="s">
        <v>7633</v>
      </c>
    </row>
    <row r="6196" spans="1:14" hidden="1" x14ac:dyDescent="0.25">
      <c r="A6196">
        <v>89</v>
      </c>
      <c r="B6196">
        <v>58</v>
      </c>
      <c r="C6196" t="s">
        <v>10414</v>
      </c>
      <c r="D6196" s="7">
        <v>40587</v>
      </c>
      <c r="E6196" t="s">
        <v>4937</v>
      </c>
      <c r="F6196" t="s">
        <v>4920</v>
      </c>
      <c r="G6196" t="s">
        <v>4937</v>
      </c>
      <c r="H6196" t="s">
        <v>17</v>
      </c>
      <c r="I6196" t="s">
        <v>101</v>
      </c>
      <c r="K6196" t="s">
        <v>7676</v>
      </c>
      <c r="L6196" t="s">
        <v>7677</v>
      </c>
    </row>
    <row r="6197" spans="1:14" hidden="1" x14ac:dyDescent="0.25">
      <c r="A6197">
        <v>89</v>
      </c>
      <c r="B6197">
        <v>59</v>
      </c>
      <c r="C6197" t="s">
        <v>10414</v>
      </c>
      <c r="D6197" s="7">
        <v>40587</v>
      </c>
      <c r="E6197" t="s">
        <v>4937</v>
      </c>
      <c r="F6197" t="s">
        <v>4920</v>
      </c>
      <c r="G6197" t="s">
        <v>4937</v>
      </c>
      <c r="H6197" t="s">
        <v>53</v>
      </c>
      <c r="I6197" t="s">
        <v>124</v>
      </c>
      <c r="J6197" t="s">
        <v>92</v>
      </c>
      <c r="K6197" t="s">
        <v>7677</v>
      </c>
      <c r="L6197" t="s">
        <v>7677</v>
      </c>
      <c r="N6197">
        <v>2</v>
      </c>
    </row>
    <row r="6198" spans="1:14" hidden="1" x14ac:dyDescent="0.25">
      <c r="A6198">
        <v>89</v>
      </c>
      <c r="B6198">
        <v>60</v>
      </c>
      <c r="C6198" t="s">
        <v>10414</v>
      </c>
      <c r="D6198" s="7">
        <v>40587</v>
      </c>
      <c r="E6198" t="s">
        <v>4937</v>
      </c>
      <c r="F6198" t="s">
        <v>4920</v>
      </c>
      <c r="G6198" t="s">
        <v>4937</v>
      </c>
      <c r="H6198" t="s">
        <v>17</v>
      </c>
      <c r="I6198" t="s">
        <v>101</v>
      </c>
      <c r="K6198" t="s">
        <v>7677</v>
      </c>
      <c r="L6198" t="s">
        <v>7678</v>
      </c>
    </row>
    <row r="6199" spans="1:14" hidden="1" x14ac:dyDescent="0.25">
      <c r="A6199">
        <v>89</v>
      </c>
      <c r="B6199">
        <v>61</v>
      </c>
      <c r="C6199" t="s">
        <v>10414</v>
      </c>
      <c r="D6199" s="7">
        <v>40587</v>
      </c>
      <c r="E6199" t="s">
        <v>4937</v>
      </c>
      <c r="F6199" t="s">
        <v>4920</v>
      </c>
      <c r="G6199" t="s">
        <v>4937</v>
      </c>
      <c r="H6199" t="s">
        <v>24</v>
      </c>
      <c r="I6199" t="s">
        <v>10323</v>
      </c>
      <c r="K6199" t="s">
        <v>7679</v>
      </c>
      <c r="L6199" t="s">
        <v>7680</v>
      </c>
    </row>
    <row r="6200" spans="1:14" hidden="1" x14ac:dyDescent="0.25">
      <c r="A6200">
        <v>90</v>
      </c>
      <c r="B6200">
        <v>1</v>
      </c>
      <c r="C6200" t="s">
        <v>10414</v>
      </c>
      <c r="D6200" s="7">
        <v>40587</v>
      </c>
      <c r="E6200" t="s">
        <v>4937</v>
      </c>
      <c r="F6200" t="s">
        <v>7681</v>
      </c>
      <c r="G6200" t="s">
        <v>4937</v>
      </c>
      <c r="H6200" t="s">
        <v>24</v>
      </c>
      <c r="I6200" t="s">
        <v>10323</v>
      </c>
      <c r="K6200" t="s">
        <v>4253</v>
      </c>
      <c r="L6200" t="s">
        <v>4254</v>
      </c>
    </row>
    <row r="6201" spans="1:14" hidden="1" x14ac:dyDescent="0.25">
      <c r="A6201">
        <v>90</v>
      </c>
      <c r="B6201">
        <v>2</v>
      </c>
      <c r="C6201" t="s">
        <v>10414</v>
      </c>
      <c r="D6201" s="7">
        <v>40587</v>
      </c>
      <c r="E6201" t="s">
        <v>4937</v>
      </c>
      <c r="F6201" t="s">
        <v>7681</v>
      </c>
      <c r="G6201" t="s">
        <v>4937</v>
      </c>
      <c r="H6201" t="s">
        <v>10</v>
      </c>
      <c r="I6201" t="s">
        <v>62</v>
      </c>
      <c r="K6201" t="s">
        <v>4254</v>
      </c>
      <c r="L6201" t="s">
        <v>4255</v>
      </c>
    </row>
    <row r="6202" spans="1:14" hidden="1" x14ac:dyDescent="0.25">
      <c r="A6202">
        <v>90</v>
      </c>
      <c r="B6202">
        <v>3</v>
      </c>
      <c r="C6202" t="s">
        <v>10414</v>
      </c>
      <c r="D6202" s="7">
        <v>40587</v>
      </c>
      <c r="E6202" t="s">
        <v>4937</v>
      </c>
      <c r="F6202" t="s">
        <v>7681</v>
      </c>
      <c r="G6202" t="s">
        <v>4937</v>
      </c>
      <c r="H6202" t="s">
        <v>10</v>
      </c>
      <c r="I6202" t="s">
        <v>118</v>
      </c>
      <c r="K6202" t="s">
        <v>4255</v>
      </c>
      <c r="L6202" t="s">
        <v>4256</v>
      </c>
    </row>
    <row r="6203" spans="1:14" hidden="1" x14ac:dyDescent="0.25">
      <c r="A6203">
        <v>90</v>
      </c>
      <c r="B6203">
        <v>4</v>
      </c>
      <c r="C6203" t="s">
        <v>10414</v>
      </c>
      <c r="D6203" s="7">
        <v>40587</v>
      </c>
      <c r="E6203" t="s">
        <v>4937</v>
      </c>
      <c r="F6203" t="s">
        <v>7681</v>
      </c>
      <c r="G6203" t="s">
        <v>4937</v>
      </c>
      <c r="H6203" t="s">
        <v>17</v>
      </c>
      <c r="I6203" t="s">
        <v>101</v>
      </c>
      <c r="K6203" t="s">
        <v>4256</v>
      </c>
      <c r="L6203" t="s">
        <v>4257</v>
      </c>
    </row>
    <row r="6204" spans="1:14" hidden="1" x14ac:dyDescent="0.25">
      <c r="A6204">
        <v>90</v>
      </c>
      <c r="B6204">
        <v>5</v>
      </c>
      <c r="C6204" t="s">
        <v>10414</v>
      </c>
      <c r="D6204" s="7">
        <v>40587</v>
      </c>
      <c r="E6204" t="s">
        <v>4937</v>
      </c>
      <c r="F6204" t="s">
        <v>7681</v>
      </c>
      <c r="G6204" t="s">
        <v>4937</v>
      </c>
      <c r="H6204" t="s">
        <v>24</v>
      </c>
      <c r="I6204" t="s">
        <v>10323</v>
      </c>
      <c r="K6204" t="s">
        <v>4258</v>
      </c>
      <c r="L6204" t="s">
        <v>4259</v>
      </c>
    </row>
    <row r="6205" spans="1:14" hidden="1" x14ac:dyDescent="0.25">
      <c r="A6205">
        <v>90</v>
      </c>
      <c r="B6205">
        <v>6</v>
      </c>
      <c r="C6205" t="s">
        <v>10414</v>
      </c>
      <c r="D6205" s="7">
        <v>40587</v>
      </c>
      <c r="E6205" t="s">
        <v>4937</v>
      </c>
      <c r="F6205" t="s">
        <v>7681</v>
      </c>
      <c r="G6205" t="s">
        <v>4937</v>
      </c>
      <c r="H6205" t="s">
        <v>10</v>
      </c>
      <c r="I6205" t="s">
        <v>118</v>
      </c>
      <c r="K6205" t="s">
        <v>4260</v>
      </c>
      <c r="L6205" t="s">
        <v>4261</v>
      </c>
    </row>
    <row r="6206" spans="1:14" hidden="1" x14ac:dyDescent="0.25">
      <c r="A6206">
        <v>90</v>
      </c>
      <c r="B6206">
        <v>7</v>
      </c>
      <c r="C6206" t="s">
        <v>10414</v>
      </c>
      <c r="D6206" s="7">
        <v>40587</v>
      </c>
      <c r="E6206" t="s">
        <v>4937</v>
      </c>
      <c r="F6206" t="s">
        <v>7681</v>
      </c>
      <c r="G6206" t="s">
        <v>4937</v>
      </c>
      <c r="H6206" t="s">
        <v>17</v>
      </c>
      <c r="I6206" t="s">
        <v>101</v>
      </c>
      <c r="K6206" t="s">
        <v>4261</v>
      </c>
      <c r="L6206" t="s">
        <v>4262</v>
      </c>
    </row>
    <row r="6207" spans="1:14" hidden="1" x14ac:dyDescent="0.25">
      <c r="A6207">
        <v>90</v>
      </c>
      <c r="B6207">
        <v>8</v>
      </c>
      <c r="C6207" t="s">
        <v>10414</v>
      </c>
      <c r="D6207" s="7">
        <v>40587</v>
      </c>
      <c r="E6207" t="s">
        <v>4937</v>
      </c>
      <c r="F6207" t="s">
        <v>7681</v>
      </c>
      <c r="G6207" t="s">
        <v>4937</v>
      </c>
      <c r="H6207" t="s">
        <v>24</v>
      </c>
      <c r="I6207" t="s">
        <v>10323</v>
      </c>
      <c r="K6207" t="s">
        <v>4263</v>
      </c>
      <c r="L6207" t="s">
        <v>4264</v>
      </c>
    </row>
    <row r="6208" spans="1:14" hidden="1" x14ac:dyDescent="0.25">
      <c r="A6208">
        <v>90</v>
      </c>
      <c r="B6208">
        <v>9</v>
      </c>
      <c r="C6208" t="s">
        <v>10414</v>
      </c>
      <c r="D6208" s="7">
        <v>40587</v>
      </c>
      <c r="E6208" t="s">
        <v>4937</v>
      </c>
      <c r="F6208" t="s">
        <v>7681</v>
      </c>
      <c r="G6208" t="s">
        <v>4937</v>
      </c>
      <c r="H6208" t="s">
        <v>10</v>
      </c>
      <c r="I6208" t="s">
        <v>11</v>
      </c>
      <c r="K6208" t="s">
        <v>4264</v>
      </c>
      <c r="L6208" t="s">
        <v>4265</v>
      </c>
    </row>
    <row r="6209" spans="1:12" hidden="1" x14ac:dyDescent="0.25">
      <c r="A6209">
        <v>90</v>
      </c>
      <c r="B6209">
        <v>10</v>
      </c>
      <c r="C6209" t="s">
        <v>10414</v>
      </c>
      <c r="D6209" s="7">
        <v>40587</v>
      </c>
      <c r="E6209" t="s">
        <v>4937</v>
      </c>
      <c r="F6209" t="s">
        <v>7681</v>
      </c>
      <c r="G6209" t="s">
        <v>4937</v>
      </c>
      <c r="H6209" t="s">
        <v>10</v>
      </c>
      <c r="I6209" t="s">
        <v>118</v>
      </c>
      <c r="K6209" t="s">
        <v>4265</v>
      </c>
      <c r="L6209" t="s">
        <v>4266</v>
      </c>
    </row>
    <row r="6210" spans="1:12" hidden="1" x14ac:dyDescent="0.25">
      <c r="A6210">
        <v>90</v>
      </c>
      <c r="B6210">
        <v>11</v>
      </c>
      <c r="C6210" t="s">
        <v>10414</v>
      </c>
      <c r="D6210" s="7">
        <v>40587</v>
      </c>
      <c r="E6210" t="s">
        <v>4937</v>
      </c>
      <c r="F6210" t="s">
        <v>7681</v>
      </c>
      <c r="G6210" t="s">
        <v>4937</v>
      </c>
      <c r="H6210" t="s">
        <v>17</v>
      </c>
      <c r="I6210" t="s">
        <v>18</v>
      </c>
      <c r="K6210" t="s">
        <v>4266</v>
      </c>
      <c r="L6210" t="s">
        <v>4267</v>
      </c>
    </row>
    <row r="6211" spans="1:12" hidden="1" x14ac:dyDescent="0.25">
      <c r="A6211">
        <v>90</v>
      </c>
      <c r="B6211">
        <v>12</v>
      </c>
      <c r="C6211" t="s">
        <v>10414</v>
      </c>
      <c r="D6211" s="7">
        <v>40587</v>
      </c>
      <c r="E6211" t="s">
        <v>4937</v>
      </c>
      <c r="F6211" t="s">
        <v>7681</v>
      </c>
      <c r="G6211" t="s">
        <v>4937</v>
      </c>
      <c r="H6211" t="s">
        <v>10</v>
      </c>
      <c r="I6211" t="s">
        <v>14</v>
      </c>
      <c r="K6211" t="s">
        <v>4267</v>
      </c>
      <c r="L6211" t="s">
        <v>4268</v>
      </c>
    </row>
    <row r="6212" spans="1:12" hidden="1" x14ac:dyDescent="0.25">
      <c r="A6212">
        <v>90</v>
      </c>
      <c r="B6212">
        <v>13</v>
      </c>
      <c r="C6212" t="s">
        <v>10414</v>
      </c>
      <c r="D6212" s="7">
        <v>40587</v>
      </c>
      <c r="E6212" t="s">
        <v>4937</v>
      </c>
      <c r="F6212" t="s">
        <v>7681</v>
      </c>
      <c r="G6212" t="s">
        <v>4937</v>
      </c>
      <c r="H6212" t="s">
        <v>17</v>
      </c>
      <c r="I6212" t="s">
        <v>73</v>
      </c>
      <c r="K6212" t="s">
        <v>4268</v>
      </c>
      <c r="L6212" t="s">
        <v>4269</v>
      </c>
    </row>
    <row r="6213" spans="1:12" hidden="1" x14ac:dyDescent="0.25">
      <c r="A6213">
        <v>90</v>
      </c>
      <c r="B6213">
        <v>14</v>
      </c>
      <c r="C6213" t="s">
        <v>10414</v>
      </c>
      <c r="D6213" s="7">
        <v>40587</v>
      </c>
      <c r="E6213" t="s">
        <v>4937</v>
      </c>
      <c r="F6213" t="s">
        <v>7681</v>
      </c>
      <c r="G6213" t="s">
        <v>4937</v>
      </c>
      <c r="H6213" t="s">
        <v>162</v>
      </c>
      <c r="I6213" t="s">
        <v>163</v>
      </c>
      <c r="K6213" t="s">
        <v>4269</v>
      </c>
      <c r="L6213" t="s">
        <v>4270</v>
      </c>
    </row>
    <row r="6214" spans="1:12" hidden="1" x14ac:dyDescent="0.25">
      <c r="A6214">
        <v>90</v>
      </c>
      <c r="B6214">
        <v>15</v>
      </c>
      <c r="C6214" t="s">
        <v>10414</v>
      </c>
      <c r="D6214" s="7">
        <v>40587</v>
      </c>
      <c r="E6214" t="s">
        <v>4937</v>
      </c>
      <c r="F6214" t="s">
        <v>7681</v>
      </c>
      <c r="G6214" t="s">
        <v>4937</v>
      </c>
      <c r="H6214" t="s">
        <v>24</v>
      </c>
      <c r="I6214" t="s">
        <v>39</v>
      </c>
      <c r="K6214" t="s">
        <v>4271</v>
      </c>
      <c r="L6214" t="s">
        <v>4272</v>
      </c>
    </row>
    <row r="6215" spans="1:12" hidden="1" x14ac:dyDescent="0.25">
      <c r="A6215">
        <v>90</v>
      </c>
      <c r="B6215">
        <v>16</v>
      </c>
      <c r="C6215" t="s">
        <v>10414</v>
      </c>
      <c r="D6215" s="7">
        <v>40587</v>
      </c>
      <c r="E6215" t="s">
        <v>4937</v>
      </c>
      <c r="F6215" t="s">
        <v>7681</v>
      </c>
      <c r="G6215" t="s">
        <v>4937</v>
      </c>
      <c r="H6215" t="s">
        <v>10</v>
      </c>
      <c r="I6215" t="s">
        <v>118</v>
      </c>
      <c r="K6215" t="s">
        <v>4273</v>
      </c>
      <c r="L6215" t="s">
        <v>4274</v>
      </c>
    </row>
    <row r="6216" spans="1:12" hidden="1" x14ac:dyDescent="0.25">
      <c r="A6216">
        <v>90</v>
      </c>
      <c r="B6216">
        <v>17</v>
      </c>
      <c r="C6216" t="s">
        <v>10414</v>
      </c>
      <c r="D6216" s="7">
        <v>40587</v>
      </c>
      <c r="E6216" t="s">
        <v>4937</v>
      </c>
      <c r="F6216" t="s">
        <v>7681</v>
      </c>
      <c r="G6216" t="s">
        <v>4937</v>
      </c>
      <c r="H6216" t="s">
        <v>10</v>
      </c>
      <c r="I6216" t="s">
        <v>14</v>
      </c>
      <c r="K6216" t="s">
        <v>4274</v>
      </c>
      <c r="L6216" t="s">
        <v>4275</v>
      </c>
    </row>
    <row r="6217" spans="1:12" hidden="1" x14ac:dyDescent="0.25">
      <c r="A6217">
        <v>90</v>
      </c>
      <c r="B6217">
        <v>18</v>
      </c>
      <c r="C6217" t="s">
        <v>10414</v>
      </c>
      <c r="D6217" s="7">
        <v>40587</v>
      </c>
      <c r="E6217" t="s">
        <v>4937</v>
      </c>
      <c r="F6217" t="s">
        <v>7681</v>
      </c>
      <c r="G6217" t="s">
        <v>4937</v>
      </c>
      <c r="H6217" t="s">
        <v>348</v>
      </c>
      <c r="I6217" t="s">
        <v>407</v>
      </c>
      <c r="K6217" t="s">
        <v>4275</v>
      </c>
      <c r="L6217" t="s">
        <v>4275</v>
      </c>
    </row>
    <row r="6218" spans="1:12" hidden="1" x14ac:dyDescent="0.25">
      <c r="A6218">
        <v>90</v>
      </c>
      <c r="B6218">
        <v>19</v>
      </c>
      <c r="C6218" t="s">
        <v>10414</v>
      </c>
      <c r="D6218" s="7">
        <v>40587</v>
      </c>
      <c r="E6218" t="s">
        <v>4937</v>
      </c>
      <c r="F6218" t="s">
        <v>7681</v>
      </c>
      <c r="G6218" t="s">
        <v>4937</v>
      </c>
      <c r="H6218" t="s">
        <v>17</v>
      </c>
      <c r="I6218" t="s">
        <v>101</v>
      </c>
      <c r="K6218" t="s">
        <v>4275</v>
      </c>
      <c r="L6218" t="s">
        <v>4276</v>
      </c>
    </row>
    <row r="6219" spans="1:12" hidden="1" x14ac:dyDescent="0.25">
      <c r="A6219">
        <v>90</v>
      </c>
      <c r="B6219">
        <v>20</v>
      </c>
      <c r="C6219" t="s">
        <v>10414</v>
      </c>
      <c r="D6219" s="7">
        <v>40587</v>
      </c>
      <c r="E6219" t="s">
        <v>4937</v>
      </c>
      <c r="F6219" t="s">
        <v>7681</v>
      </c>
      <c r="G6219" t="s">
        <v>4937</v>
      </c>
      <c r="H6219" t="s">
        <v>24</v>
      </c>
      <c r="I6219" t="s">
        <v>10323</v>
      </c>
      <c r="K6219" t="s">
        <v>4277</v>
      </c>
      <c r="L6219" t="s">
        <v>4278</v>
      </c>
    </row>
    <row r="6220" spans="1:12" hidden="1" x14ac:dyDescent="0.25">
      <c r="A6220">
        <v>90</v>
      </c>
      <c r="B6220">
        <v>21</v>
      </c>
      <c r="C6220" t="s">
        <v>10414</v>
      </c>
      <c r="D6220" s="7">
        <v>40587</v>
      </c>
      <c r="E6220" t="s">
        <v>4937</v>
      </c>
      <c r="F6220" t="s">
        <v>7681</v>
      </c>
      <c r="G6220" t="s">
        <v>4937</v>
      </c>
      <c r="H6220" t="s">
        <v>10</v>
      </c>
      <c r="I6220" t="s">
        <v>118</v>
      </c>
      <c r="K6220" t="s">
        <v>4279</v>
      </c>
      <c r="L6220" t="s">
        <v>4280</v>
      </c>
    </row>
    <row r="6221" spans="1:12" hidden="1" x14ac:dyDescent="0.25">
      <c r="A6221">
        <v>90</v>
      </c>
      <c r="B6221">
        <v>22</v>
      </c>
      <c r="C6221" t="s">
        <v>10414</v>
      </c>
      <c r="D6221" s="7">
        <v>40587</v>
      </c>
      <c r="E6221" t="s">
        <v>4937</v>
      </c>
      <c r="F6221" t="s">
        <v>7681</v>
      </c>
      <c r="G6221" t="s">
        <v>4937</v>
      </c>
      <c r="H6221" t="s">
        <v>17</v>
      </c>
      <c r="I6221" t="s">
        <v>101</v>
      </c>
      <c r="K6221" t="s">
        <v>4280</v>
      </c>
      <c r="L6221" t="s">
        <v>4281</v>
      </c>
    </row>
    <row r="6222" spans="1:12" hidden="1" x14ac:dyDescent="0.25">
      <c r="A6222">
        <v>90</v>
      </c>
      <c r="B6222">
        <v>23</v>
      </c>
      <c r="C6222" t="s">
        <v>10414</v>
      </c>
      <c r="D6222" s="7">
        <v>40587</v>
      </c>
      <c r="E6222" t="s">
        <v>4937</v>
      </c>
      <c r="F6222" t="s">
        <v>7681</v>
      </c>
      <c r="G6222" t="s">
        <v>4937</v>
      </c>
      <c r="H6222" t="s">
        <v>348</v>
      </c>
      <c r="I6222" t="s">
        <v>349</v>
      </c>
      <c r="K6222" t="s">
        <v>4281</v>
      </c>
      <c r="L6222" t="s">
        <v>4281</v>
      </c>
    </row>
    <row r="6223" spans="1:12" hidden="1" x14ac:dyDescent="0.25">
      <c r="A6223">
        <v>90</v>
      </c>
      <c r="B6223">
        <v>24</v>
      </c>
      <c r="C6223" t="s">
        <v>10414</v>
      </c>
      <c r="D6223" s="7">
        <v>40587</v>
      </c>
      <c r="E6223" t="s">
        <v>4937</v>
      </c>
      <c r="F6223" t="s">
        <v>7681</v>
      </c>
      <c r="G6223" t="s">
        <v>4937</v>
      </c>
      <c r="H6223" t="s">
        <v>17</v>
      </c>
      <c r="I6223" t="s">
        <v>101</v>
      </c>
      <c r="K6223" t="s">
        <v>4281</v>
      </c>
      <c r="L6223" t="s">
        <v>4282</v>
      </c>
    </row>
    <row r="6224" spans="1:12" hidden="1" x14ac:dyDescent="0.25">
      <c r="A6224">
        <v>90</v>
      </c>
      <c r="B6224">
        <v>25</v>
      </c>
      <c r="C6224" t="s">
        <v>10414</v>
      </c>
      <c r="D6224" s="7">
        <v>40587</v>
      </c>
      <c r="E6224" t="s">
        <v>4937</v>
      </c>
      <c r="F6224" t="s">
        <v>7681</v>
      </c>
      <c r="G6224" t="s">
        <v>4937</v>
      </c>
      <c r="H6224" t="s">
        <v>24</v>
      </c>
      <c r="I6224" t="s">
        <v>10323</v>
      </c>
      <c r="K6224" t="s">
        <v>4282</v>
      </c>
      <c r="L6224" t="s">
        <v>4283</v>
      </c>
    </row>
    <row r="6225" spans="1:14" hidden="1" x14ac:dyDescent="0.25">
      <c r="A6225">
        <v>90</v>
      </c>
      <c r="B6225">
        <v>26</v>
      </c>
      <c r="C6225" t="s">
        <v>10414</v>
      </c>
      <c r="D6225" s="7">
        <v>40587</v>
      </c>
      <c r="E6225" t="s">
        <v>4937</v>
      </c>
      <c r="F6225" t="s">
        <v>7681</v>
      </c>
      <c r="G6225" t="s">
        <v>4937</v>
      </c>
      <c r="H6225" t="s">
        <v>10</v>
      </c>
      <c r="I6225" t="s">
        <v>118</v>
      </c>
      <c r="K6225" t="s">
        <v>4283</v>
      </c>
      <c r="L6225" t="s">
        <v>4284</v>
      </c>
    </row>
    <row r="6226" spans="1:14" hidden="1" x14ac:dyDescent="0.25">
      <c r="A6226">
        <v>90</v>
      </c>
      <c r="B6226">
        <v>27</v>
      </c>
      <c r="C6226" t="s">
        <v>10414</v>
      </c>
      <c r="D6226" s="7">
        <v>40587</v>
      </c>
      <c r="E6226" t="s">
        <v>4937</v>
      </c>
      <c r="F6226" t="s">
        <v>7681</v>
      </c>
      <c r="G6226" t="s">
        <v>4937</v>
      </c>
      <c r="H6226" t="s">
        <v>10</v>
      </c>
      <c r="I6226" t="s">
        <v>14</v>
      </c>
      <c r="K6226" t="s">
        <v>4284</v>
      </c>
      <c r="L6226" t="s">
        <v>4285</v>
      </c>
    </row>
    <row r="6227" spans="1:14" hidden="1" x14ac:dyDescent="0.25">
      <c r="A6227">
        <v>90</v>
      </c>
      <c r="B6227">
        <v>28</v>
      </c>
      <c r="C6227" t="s">
        <v>10414</v>
      </c>
      <c r="D6227" s="7">
        <v>40587</v>
      </c>
      <c r="E6227" t="s">
        <v>4937</v>
      </c>
      <c r="F6227" t="s">
        <v>7681</v>
      </c>
      <c r="G6227" t="s">
        <v>4937</v>
      </c>
      <c r="H6227" t="s">
        <v>17</v>
      </c>
      <c r="I6227" t="s">
        <v>101</v>
      </c>
      <c r="K6227" t="s">
        <v>4285</v>
      </c>
      <c r="L6227" t="s">
        <v>4286</v>
      </c>
    </row>
    <row r="6228" spans="1:14" hidden="1" x14ac:dyDescent="0.25">
      <c r="A6228">
        <v>90</v>
      </c>
      <c r="B6228">
        <v>29</v>
      </c>
      <c r="C6228" t="s">
        <v>10414</v>
      </c>
      <c r="D6228" s="7">
        <v>40587</v>
      </c>
      <c r="E6228" t="s">
        <v>4937</v>
      </c>
      <c r="F6228" t="s">
        <v>7681</v>
      </c>
      <c r="G6228" t="s">
        <v>4937</v>
      </c>
      <c r="H6228" t="s">
        <v>162</v>
      </c>
      <c r="I6228" t="s">
        <v>163</v>
      </c>
      <c r="K6228" t="s">
        <v>4286</v>
      </c>
      <c r="L6228" t="s">
        <v>4287</v>
      </c>
    </row>
    <row r="6229" spans="1:14" hidden="1" x14ac:dyDescent="0.25">
      <c r="A6229">
        <v>90</v>
      </c>
      <c r="B6229">
        <v>30</v>
      </c>
      <c r="C6229" t="s">
        <v>10414</v>
      </c>
      <c r="D6229" s="7">
        <v>40587</v>
      </c>
      <c r="E6229" t="s">
        <v>4937</v>
      </c>
      <c r="F6229" t="s">
        <v>7681</v>
      </c>
      <c r="G6229" t="s">
        <v>4937</v>
      </c>
      <c r="H6229" t="s">
        <v>24</v>
      </c>
      <c r="I6229" t="s">
        <v>10323</v>
      </c>
      <c r="K6229" t="s">
        <v>4288</v>
      </c>
      <c r="L6229" t="s">
        <v>4289</v>
      </c>
    </row>
    <row r="6230" spans="1:14" hidden="1" x14ac:dyDescent="0.25">
      <c r="A6230">
        <v>90</v>
      </c>
      <c r="B6230">
        <v>31</v>
      </c>
      <c r="C6230" t="s">
        <v>10414</v>
      </c>
      <c r="D6230" s="7">
        <v>40587</v>
      </c>
      <c r="E6230" t="s">
        <v>4937</v>
      </c>
      <c r="F6230" t="s">
        <v>7681</v>
      </c>
      <c r="G6230" t="s">
        <v>4937</v>
      </c>
      <c r="H6230" t="s">
        <v>10</v>
      </c>
      <c r="I6230" t="s">
        <v>118</v>
      </c>
      <c r="K6230" t="s">
        <v>4289</v>
      </c>
      <c r="L6230" t="s">
        <v>4289</v>
      </c>
    </row>
    <row r="6231" spans="1:14" hidden="1" x14ac:dyDescent="0.25">
      <c r="A6231">
        <v>90</v>
      </c>
      <c r="B6231">
        <v>32</v>
      </c>
      <c r="C6231" t="s">
        <v>10414</v>
      </c>
      <c r="D6231" s="7">
        <v>40587</v>
      </c>
      <c r="E6231" t="s">
        <v>4937</v>
      </c>
      <c r="F6231" t="s">
        <v>7681</v>
      </c>
      <c r="G6231" t="s">
        <v>4937</v>
      </c>
      <c r="H6231" t="s">
        <v>10</v>
      </c>
      <c r="I6231" t="s">
        <v>14</v>
      </c>
      <c r="K6231" t="s">
        <v>4289</v>
      </c>
      <c r="L6231" t="s">
        <v>4289</v>
      </c>
    </row>
    <row r="6232" spans="1:14" hidden="1" x14ac:dyDescent="0.25">
      <c r="A6232">
        <v>90</v>
      </c>
      <c r="B6232">
        <v>33</v>
      </c>
      <c r="C6232" t="s">
        <v>10414</v>
      </c>
      <c r="D6232" s="7">
        <v>40587</v>
      </c>
      <c r="E6232" t="s">
        <v>4937</v>
      </c>
      <c r="F6232" t="s">
        <v>7681</v>
      </c>
      <c r="G6232" t="s">
        <v>4937</v>
      </c>
      <c r="H6232" t="s">
        <v>17</v>
      </c>
      <c r="I6232" t="s">
        <v>18</v>
      </c>
      <c r="K6232" t="s">
        <v>4289</v>
      </c>
      <c r="L6232" t="s">
        <v>4290</v>
      </c>
    </row>
    <row r="6233" spans="1:14" hidden="1" x14ac:dyDescent="0.25">
      <c r="A6233">
        <v>90</v>
      </c>
      <c r="B6233">
        <v>34</v>
      </c>
      <c r="C6233" t="s">
        <v>10414</v>
      </c>
      <c r="D6233" s="7">
        <v>40587</v>
      </c>
      <c r="E6233" t="s">
        <v>4937</v>
      </c>
      <c r="F6233" t="s">
        <v>7681</v>
      </c>
      <c r="G6233" t="s">
        <v>4937</v>
      </c>
      <c r="H6233" t="s">
        <v>17</v>
      </c>
      <c r="I6233" t="s">
        <v>101</v>
      </c>
      <c r="K6233" t="s">
        <v>4290</v>
      </c>
      <c r="L6233" t="s">
        <v>4291</v>
      </c>
    </row>
    <row r="6234" spans="1:14" hidden="1" x14ac:dyDescent="0.25">
      <c r="A6234">
        <v>90</v>
      </c>
      <c r="B6234">
        <v>35</v>
      </c>
      <c r="C6234" t="s">
        <v>10414</v>
      </c>
      <c r="D6234" s="7">
        <v>40587</v>
      </c>
      <c r="E6234" t="s">
        <v>4937</v>
      </c>
      <c r="F6234" t="s">
        <v>7681</v>
      </c>
      <c r="G6234" t="s">
        <v>4937</v>
      </c>
      <c r="H6234" t="s">
        <v>53</v>
      </c>
      <c r="I6234" t="s">
        <v>124</v>
      </c>
      <c r="J6234" t="s">
        <v>80</v>
      </c>
      <c r="K6234" t="s">
        <v>4291</v>
      </c>
      <c r="L6234" t="s">
        <v>4291</v>
      </c>
      <c r="N6234">
        <v>3</v>
      </c>
    </row>
    <row r="6235" spans="1:14" hidden="1" x14ac:dyDescent="0.25">
      <c r="A6235">
        <v>90</v>
      </c>
      <c r="B6235">
        <v>36</v>
      </c>
      <c r="C6235" t="s">
        <v>10414</v>
      </c>
      <c r="D6235" s="7">
        <v>40587</v>
      </c>
      <c r="E6235" t="s">
        <v>4937</v>
      </c>
      <c r="F6235" t="s">
        <v>7681</v>
      </c>
      <c r="G6235" t="s">
        <v>4937</v>
      </c>
      <c r="H6235" t="s">
        <v>53</v>
      </c>
      <c r="I6235" t="s">
        <v>255</v>
      </c>
      <c r="J6235" t="s">
        <v>80</v>
      </c>
      <c r="K6235" t="s">
        <v>4291</v>
      </c>
      <c r="L6235" t="s">
        <v>4292</v>
      </c>
      <c r="M6235" t="s">
        <v>1264</v>
      </c>
      <c r="N6235">
        <v>6</v>
      </c>
    </row>
    <row r="6236" spans="1:14" hidden="1" x14ac:dyDescent="0.25">
      <c r="A6236">
        <v>90</v>
      </c>
      <c r="B6236">
        <v>37</v>
      </c>
      <c r="C6236" t="s">
        <v>10414</v>
      </c>
      <c r="D6236" s="7">
        <v>40587</v>
      </c>
      <c r="E6236" t="s">
        <v>4937</v>
      </c>
      <c r="F6236" t="s">
        <v>7681</v>
      </c>
      <c r="G6236" t="s">
        <v>4937</v>
      </c>
      <c r="H6236" t="s">
        <v>24</v>
      </c>
      <c r="I6236" t="s">
        <v>10323</v>
      </c>
      <c r="K6236" t="s">
        <v>4292</v>
      </c>
      <c r="L6236" t="s">
        <v>4293</v>
      </c>
    </row>
    <row r="6237" spans="1:14" hidden="1" x14ac:dyDescent="0.25">
      <c r="A6237">
        <v>90</v>
      </c>
      <c r="B6237">
        <v>38</v>
      </c>
      <c r="C6237" t="s">
        <v>10414</v>
      </c>
      <c r="D6237" s="7">
        <v>40587</v>
      </c>
      <c r="E6237" t="s">
        <v>4937</v>
      </c>
      <c r="F6237" t="s">
        <v>7681</v>
      </c>
      <c r="G6237" t="s">
        <v>4937</v>
      </c>
      <c r="H6237" t="s">
        <v>10</v>
      </c>
      <c r="I6237" t="s">
        <v>118</v>
      </c>
      <c r="K6237" t="s">
        <v>4293</v>
      </c>
      <c r="L6237" t="s">
        <v>4294</v>
      </c>
    </row>
    <row r="6238" spans="1:14" hidden="1" x14ac:dyDescent="0.25">
      <c r="A6238">
        <v>90</v>
      </c>
      <c r="B6238">
        <v>39</v>
      </c>
      <c r="C6238" t="s">
        <v>10414</v>
      </c>
      <c r="D6238" s="7">
        <v>40587</v>
      </c>
      <c r="E6238" t="s">
        <v>4937</v>
      </c>
      <c r="F6238" t="s">
        <v>7681</v>
      </c>
      <c r="G6238" t="s">
        <v>4937</v>
      </c>
      <c r="H6238" t="s">
        <v>17</v>
      </c>
      <c r="I6238" t="s">
        <v>101</v>
      </c>
      <c r="K6238" t="s">
        <v>4294</v>
      </c>
      <c r="L6238" t="s">
        <v>2684</v>
      </c>
    </row>
    <row r="6239" spans="1:14" hidden="1" x14ac:dyDescent="0.25">
      <c r="A6239">
        <v>90</v>
      </c>
      <c r="B6239">
        <v>40</v>
      </c>
      <c r="C6239" t="s">
        <v>10414</v>
      </c>
      <c r="D6239" s="7">
        <v>40587</v>
      </c>
      <c r="E6239" t="s">
        <v>4937</v>
      </c>
      <c r="F6239" t="s">
        <v>7681</v>
      </c>
      <c r="G6239" t="s">
        <v>4937</v>
      </c>
      <c r="H6239" t="s">
        <v>53</v>
      </c>
      <c r="I6239" t="s">
        <v>255</v>
      </c>
      <c r="J6239" t="s">
        <v>80</v>
      </c>
      <c r="K6239" t="s">
        <v>2684</v>
      </c>
      <c r="L6239" t="s">
        <v>4295</v>
      </c>
      <c r="N6239">
        <v>6</v>
      </c>
    </row>
    <row r="6240" spans="1:14" hidden="1" x14ac:dyDescent="0.25">
      <c r="A6240">
        <v>90</v>
      </c>
      <c r="B6240">
        <v>41</v>
      </c>
      <c r="C6240" t="s">
        <v>10414</v>
      </c>
      <c r="D6240" s="7">
        <v>40587</v>
      </c>
      <c r="E6240" t="s">
        <v>4937</v>
      </c>
      <c r="F6240" t="s">
        <v>7681</v>
      </c>
      <c r="G6240" t="s">
        <v>4937</v>
      </c>
      <c r="H6240" t="s">
        <v>17</v>
      </c>
      <c r="I6240" t="s">
        <v>101</v>
      </c>
      <c r="K6240" t="s">
        <v>4296</v>
      </c>
      <c r="L6240" t="s">
        <v>4297</v>
      </c>
    </row>
    <row r="6241" spans="1:14" hidden="1" x14ac:dyDescent="0.25">
      <c r="A6241">
        <v>90</v>
      </c>
      <c r="B6241">
        <v>42</v>
      </c>
      <c r="C6241" t="s">
        <v>10414</v>
      </c>
      <c r="D6241" s="7">
        <v>40587</v>
      </c>
      <c r="E6241" t="s">
        <v>4937</v>
      </c>
      <c r="F6241" t="s">
        <v>7681</v>
      </c>
      <c r="G6241" t="s">
        <v>4937</v>
      </c>
      <c r="H6241" t="s">
        <v>162</v>
      </c>
      <c r="I6241" t="s">
        <v>163</v>
      </c>
      <c r="K6241" t="s">
        <v>4297</v>
      </c>
      <c r="L6241" t="s">
        <v>4298</v>
      </c>
    </row>
    <row r="6242" spans="1:14" hidden="1" x14ac:dyDescent="0.25">
      <c r="A6242">
        <v>90</v>
      </c>
      <c r="B6242">
        <v>43</v>
      </c>
      <c r="C6242" t="s">
        <v>10414</v>
      </c>
      <c r="D6242" s="7">
        <v>40587</v>
      </c>
      <c r="E6242" t="s">
        <v>4937</v>
      </c>
      <c r="F6242" t="s">
        <v>7681</v>
      </c>
      <c r="G6242" t="s">
        <v>4937</v>
      </c>
      <c r="H6242" t="s">
        <v>24</v>
      </c>
      <c r="I6242" t="s">
        <v>10323</v>
      </c>
      <c r="K6242" t="s">
        <v>4298</v>
      </c>
      <c r="L6242" t="s">
        <v>4299</v>
      </c>
    </row>
    <row r="6243" spans="1:14" hidden="1" x14ac:dyDescent="0.25">
      <c r="A6243">
        <v>90</v>
      </c>
      <c r="B6243">
        <v>44</v>
      </c>
      <c r="C6243" t="s">
        <v>10414</v>
      </c>
      <c r="D6243" s="7">
        <v>40587</v>
      </c>
      <c r="E6243" t="s">
        <v>4937</v>
      </c>
      <c r="F6243" t="s">
        <v>7681</v>
      </c>
      <c r="G6243" t="s">
        <v>4937</v>
      </c>
      <c r="H6243" t="s">
        <v>10</v>
      </c>
      <c r="I6243" t="s">
        <v>118</v>
      </c>
      <c r="K6243" t="s">
        <v>4299</v>
      </c>
      <c r="L6243" t="s">
        <v>4300</v>
      </c>
    </row>
    <row r="6244" spans="1:14" hidden="1" x14ac:dyDescent="0.25">
      <c r="A6244">
        <v>90</v>
      </c>
      <c r="B6244">
        <v>45</v>
      </c>
      <c r="C6244" t="s">
        <v>10414</v>
      </c>
      <c r="D6244" s="7">
        <v>40587</v>
      </c>
      <c r="E6244" t="s">
        <v>4937</v>
      </c>
      <c r="F6244" t="s">
        <v>7681</v>
      </c>
      <c r="G6244" t="s">
        <v>4937</v>
      </c>
      <c r="H6244" t="s">
        <v>17</v>
      </c>
      <c r="I6244" t="s">
        <v>18</v>
      </c>
      <c r="K6244" t="s">
        <v>4300</v>
      </c>
      <c r="L6244" t="s">
        <v>4301</v>
      </c>
    </row>
    <row r="6245" spans="1:14" hidden="1" x14ac:dyDescent="0.25">
      <c r="A6245">
        <v>90</v>
      </c>
      <c r="B6245">
        <v>46</v>
      </c>
      <c r="C6245" t="s">
        <v>10414</v>
      </c>
      <c r="D6245" s="7">
        <v>40587</v>
      </c>
      <c r="E6245" t="s">
        <v>4937</v>
      </c>
      <c r="F6245" t="s">
        <v>7681</v>
      </c>
      <c r="G6245" t="s">
        <v>4937</v>
      </c>
      <c r="H6245" t="s">
        <v>348</v>
      </c>
      <c r="I6245" t="s">
        <v>968</v>
      </c>
      <c r="K6245" t="s">
        <v>4301</v>
      </c>
      <c r="L6245" t="s">
        <v>4301</v>
      </c>
    </row>
    <row r="6246" spans="1:14" hidden="1" x14ac:dyDescent="0.25">
      <c r="A6246">
        <v>90</v>
      </c>
      <c r="B6246">
        <v>47</v>
      </c>
      <c r="C6246" t="s">
        <v>10414</v>
      </c>
      <c r="D6246" s="7">
        <v>40587</v>
      </c>
      <c r="E6246" t="s">
        <v>4937</v>
      </c>
      <c r="F6246" t="s">
        <v>7681</v>
      </c>
      <c r="G6246" t="s">
        <v>4937</v>
      </c>
      <c r="H6246" t="s">
        <v>17</v>
      </c>
      <c r="I6246" t="s">
        <v>18</v>
      </c>
      <c r="K6246" t="s">
        <v>4301</v>
      </c>
      <c r="L6246" t="s">
        <v>4302</v>
      </c>
    </row>
    <row r="6247" spans="1:14" hidden="1" x14ac:dyDescent="0.25">
      <c r="A6247">
        <v>90</v>
      </c>
      <c r="B6247">
        <v>48</v>
      </c>
      <c r="C6247" t="s">
        <v>10414</v>
      </c>
      <c r="D6247" s="7">
        <v>40587</v>
      </c>
      <c r="E6247" t="s">
        <v>4937</v>
      </c>
      <c r="F6247" t="s">
        <v>7681</v>
      </c>
      <c r="G6247" t="s">
        <v>4937</v>
      </c>
      <c r="H6247" t="s">
        <v>24</v>
      </c>
      <c r="I6247" t="s">
        <v>10323</v>
      </c>
      <c r="K6247" t="s">
        <v>4302</v>
      </c>
      <c r="L6247" t="s">
        <v>4303</v>
      </c>
    </row>
    <row r="6248" spans="1:14" hidden="1" x14ac:dyDescent="0.25">
      <c r="A6248">
        <v>90</v>
      </c>
      <c r="B6248">
        <v>49</v>
      </c>
      <c r="C6248" t="s">
        <v>10414</v>
      </c>
      <c r="D6248" s="7">
        <v>40587</v>
      </c>
      <c r="E6248" t="s">
        <v>4937</v>
      </c>
      <c r="F6248" t="s">
        <v>7681</v>
      </c>
      <c r="G6248" t="s">
        <v>4937</v>
      </c>
      <c r="H6248" t="s">
        <v>10</v>
      </c>
      <c r="I6248" t="s">
        <v>118</v>
      </c>
      <c r="K6248" t="s">
        <v>4303</v>
      </c>
      <c r="L6248" t="s">
        <v>4304</v>
      </c>
    </row>
    <row r="6249" spans="1:14" hidden="1" x14ac:dyDescent="0.25">
      <c r="A6249">
        <v>90</v>
      </c>
      <c r="B6249">
        <v>50</v>
      </c>
      <c r="C6249" t="s">
        <v>10414</v>
      </c>
      <c r="D6249" s="7">
        <v>40587</v>
      </c>
      <c r="E6249" t="s">
        <v>4937</v>
      </c>
      <c r="F6249" t="s">
        <v>7681</v>
      </c>
      <c r="G6249" t="s">
        <v>4937</v>
      </c>
      <c r="H6249" t="s">
        <v>10</v>
      </c>
      <c r="I6249" t="s">
        <v>14</v>
      </c>
      <c r="K6249" t="s">
        <v>4304</v>
      </c>
      <c r="L6249" t="s">
        <v>4304</v>
      </c>
    </row>
    <row r="6250" spans="1:14" hidden="1" x14ac:dyDescent="0.25">
      <c r="A6250">
        <v>90</v>
      </c>
      <c r="B6250">
        <v>51</v>
      </c>
      <c r="C6250" t="s">
        <v>10414</v>
      </c>
      <c r="D6250" s="7">
        <v>40587</v>
      </c>
      <c r="E6250" t="s">
        <v>4937</v>
      </c>
      <c r="F6250" t="s">
        <v>7681</v>
      </c>
      <c r="G6250" t="s">
        <v>4937</v>
      </c>
      <c r="H6250" t="s">
        <v>17</v>
      </c>
      <c r="I6250" t="s">
        <v>101</v>
      </c>
      <c r="K6250" t="s">
        <v>4304</v>
      </c>
      <c r="L6250" t="s">
        <v>4305</v>
      </c>
    </row>
    <row r="6251" spans="1:14" hidden="1" x14ac:dyDescent="0.25">
      <c r="A6251">
        <v>90</v>
      </c>
      <c r="B6251">
        <v>52</v>
      </c>
      <c r="C6251" t="s">
        <v>10414</v>
      </c>
      <c r="D6251" s="7">
        <v>40587</v>
      </c>
      <c r="E6251" t="s">
        <v>4937</v>
      </c>
      <c r="F6251" t="s">
        <v>7681</v>
      </c>
      <c r="G6251" t="s">
        <v>4937</v>
      </c>
      <c r="H6251" t="s">
        <v>17</v>
      </c>
      <c r="I6251" t="s">
        <v>18</v>
      </c>
      <c r="K6251" t="s">
        <v>4305</v>
      </c>
      <c r="L6251" t="s">
        <v>4306</v>
      </c>
    </row>
    <row r="6252" spans="1:14" hidden="1" x14ac:dyDescent="0.25">
      <c r="A6252">
        <v>90</v>
      </c>
      <c r="B6252">
        <v>53</v>
      </c>
      <c r="C6252" t="s">
        <v>10414</v>
      </c>
      <c r="D6252" s="7">
        <v>40587</v>
      </c>
      <c r="E6252" t="s">
        <v>4937</v>
      </c>
      <c r="F6252" t="s">
        <v>7681</v>
      </c>
      <c r="G6252" t="s">
        <v>4937</v>
      </c>
      <c r="H6252" t="s">
        <v>17</v>
      </c>
      <c r="I6252" t="s">
        <v>101</v>
      </c>
      <c r="K6252" t="s">
        <v>4306</v>
      </c>
      <c r="L6252" t="s">
        <v>4307</v>
      </c>
    </row>
    <row r="6253" spans="1:14" hidden="1" x14ac:dyDescent="0.25">
      <c r="A6253">
        <v>90</v>
      </c>
      <c r="B6253">
        <v>54</v>
      </c>
      <c r="C6253" t="s">
        <v>10414</v>
      </c>
      <c r="D6253" s="7">
        <v>40587</v>
      </c>
      <c r="E6253" t="s">
        <v>4937</v>
      </c>
      <c r="F6253" t="s">
        <v>7681</v>
      </c>
      <c r="G6253" t="s">
        <v>4937</v>
      </c>
      <c r="H6253" t="s">
        <v>24</v>
      </c>
      <c r="I6253" t="s">
        <v>10323</v>
      </c>
      <c r="K6253" t="s">
        <v>4307</v>
      </c>
      <c r="L6253" t="s">
        <v>4308</v>
      </c>
    </row>
    <row r="6254" spans="1:14" hidden="1" x14ac:dyDescent="0.25">
      <c r="A6254">
        <v>90</v>
      </c>
      <c r="B6254">
        <v>55</v>
      </c>
      <c r="C6254" t="s">
        <v>10414</v>
      </c>
      <c r="D6254" s="7">
        <v>40587</v>
      </c>
      <c r="E6254" t="s">
        <v>4937</v>
      </c>
      <c r="F6254" t="s">
        <v>7681</v>
      </c>
      <c r="G6254" t="s">
        <v>4937</v>
      </c>
      <c r="H6254" t="s">
        <v>10</v>
      </c>
      <c r="I6254" t="s">
        <v>118</v>
      </c>
      <c r="K6254" t="s">
        <v>4308</v>
      </c>
      <c r="L6254" t="s">
        <v>4309</v>
      </c>
    </row>
    <row r="6255" spans="1:14" hidden="1" x14ac:dyDescent="0.25">
      <c r="A6255">
        <v>90</v>
      </c>
      <c r="B6255">
        <v>56</v>
      </c>
      <c r="C6255" t="s">
        <v>10414</v>
      </c>
      <c r="D6255" s="7">
        <v>40587</v>
      </c>
      <c r="E6255" t="s">
        <v>4937</v>
      </c>
      <c r="F6255" t="s">
        <v>7681</v>
      </c>
      <c r="G6255" t="s">
        <v>4937</v>
      </c>
      <c r="H6255" t="s">
        <v>17</v>
      </c>
      <c r="I6255" t="s">
        <v>101</v>
      </c>
      <c r="K6255" t="s">
        <v>4310</v>
      </c>
      <c r="L6255" t="s">
        <v>4311</v>
      </c>
    </row>
    <row r="6256" spans="1:14" hidden="1" x14ac:dyDescent="0.25">
      <c r="A6256">
        <v>90</v>
      </c>
      <c r="B6256">
        <v>57</v>
      </c>
      <c r="C6256" t="s">
        <v>10414</v>
      </c>
      <c r="D6256" s="7">
        <v>40587</v>
      </c>
      <c r="E6256" t="s">
        <v>4937</v>
      </c>
      <c r="F6256" t="s">
        <v>7681</v>
      </c>
      <c r="G6256" t="s">
        <v>4937</v>
      </c>
      <c r="H6256" t="s">
        <v>53</v>
      </c>
      <c r="I6256" t="s">
        <v>255</v>
      </c>
      <c r="J6256" t="s">
        <v>80</v>
      </c>
      <c r="K6256" t="s">
        <v>4311</v>
      </c>
      <c r="L6256" t="s">
        <v>4312</v>
      </c>
      <c r="N6256">
        <v>6</v>
      </c>
    </row>
    <row r="6257" spans="1:12" hidden="1" x14ac:dyDescent="0.25">
      <c r="A6257">
        <v>90</v>
      </c>
      <c r="B6257">
        <v>58</v>
      </c>
      <c r="C6257" t="s">
        <v>10414</v>
      </c>
      <c r="D6257" s="7">
        <v>40587</v>
      </c>
      <c r="E6257" t="s">
        <v>4937</v>
      </c>
      <c r="F6257" t="s">
        <v>7681</v>
      </c>
      <c r="G6257" t="s">
        <v>4937</v>
      </c>
      <c r="H6257" t="s">
        <v>24</v>
      </c>
      <c r="I6257" t="s">
        <v>10323</v>
      </c>
      <c r="K6257" t="s">
        <v>4313</v>
      </c>
      <c r="L6257" t="s">
        <v>4314</v>
      </c>
    </row>
    <row r="6258" spans="1:12" hidden="1" x14ac:dyDescent="0.25">
      <c r="A6258">
        <v>90</v>
      </c>
      <c r="B6258">
        <v>59</v>
      </c>
      <c r="C6258" t="s">
        <v>10414</v>
      </c>
      <c r="D6258" s="7">
        <v>40587</v>
      </c>
      <c r="E6258" t="s">
        <v>4937</v>
      </c>
      <c r="F6258" t="s">
        <v>7681</v>
      </c>
      <c r="G6258" t="s">
        <v>4937</v>
      </c>
      <c r="H6258" t="s">
        <v>10</v>
      </c>
      <c r="I6258" t="s">
        <v>11</v>
      </c>
      <c r="K6258" t="s">
        <v>4314</v>
      </c>
      <c r="L6258" t="s">
        <v>4314</v>
      </c>
    </row>
    <row r="6259" spans="1:12" hidden="1" x14ac:dyDescent="0.25">
      <c r="A6259">
        <v>90</v>
      </c>
      <c r="B6259">
        <v>60</v>
      </c>
      <c r="C6259" t="s">
        <v>10414</v>
      </c>
      <c r="D6259" s="7">
        <v>40587</v>
      </c>
      <c r="E6259" t="s">
        <v>4937</v>
      </c>
      <c r="F6259" t="s">
        <v>7681</v>
      </c>
      <c r="G6259" t="s">
        <v>4937</v>
      </c>
      <c r="H6259" t="s">
        <v>10</v>
      </c>
      <c r="I6259" t="s">
        <v>14</v>
      </c>
      <c r="K6259" t="s">
        <v>4314</v>
      </c>
      <c r="L6259" t="s">
        <v>4314</v>
      </c>
    </row>
    <row r="6260" spans="1:12" hidden="1" x14ac:dyDescent="0.25">
      <c r="A6260">
        <v>90</v>
      </c>
      <c r="B6260">
        <v>61</v>
      </c>
      <c r="C6260" t="s">
        <v>10414</v>
      </c>
      <c r="D6260" s="7">
        <v>40587</v>
      </c>
      <c r="E6260" t="s">
        <v>4937</v>
      </c>
      <c r="F6260" t="s">
        <v>7681</v>
      </c>
      <c r="G6260" t="s">
        <v>4937</v>
      </c>
      <c r="H6260" t="s">
        <v>17</v>
      </c>
      <c r="I6260" t="s">
        <v>101</v>
      </c>
      <c r="K6260" t="s">
        <v>4314</v>
      </c>
      <c r="L6260" t="s">
        <v>4315</v>
      </c>
    </row>
    <row r="6261" spans="1:12" hidden="1" x14ac:dyDescent="0.25">
      <c r="A6261">
        <v>90</v>
      </c>
      <c r="B6261">
        <v>62</v>
      </c>
      <c r="C6261" t="s">
        <v>10414</v>
      </c>
      <c r="D6261" s="7">
        <v>40587</v>
      </c>
      <c r="E6261" t="s">
        <v>4937</v>
      </c>
      <c r="F6261" t="s">
        <v>7681</v>
      </c>
      <c r="G6261" t="s">
        <v>4937</v>
      </c>
      <c r="H6261" t="s">
        <v>348</v>
      </c>
      <c r="I6261" t="s">
        <v>349</v>
      </c>
      <c r="K6261" t="s">
        <v>4315</v>
      </c>
      <c r="L6261" t="s">
        <v>4315</v>
      </c>
    </row>
    <row r="6262" spans="1:12" hidden="1" x14ac:dyDescent="0.25">
      <c r="A6262">
        <v>90</v>
      </c>
      <c r="B6262">
        <v>63</v>
      </c>
      <c r="C6262" t="s">
        <v>10414</v>
      </c>
      <c r="D6262" s="7">
        <v>40587</v>
      </c>
      <c r="E6262" t="s">
        <v>4937</v>
      </c>
      <c r="F6262" t="s">
        <v>7681</v>
      </c>
      <c r="G6262" t="s">
        <v>4937</v>
      </c>
      <c r="H6262" t="s">
        <v>17</v>
      </c>
      <c r="I6262" t="s">
        <v>101</v>
      </c>
      <c r="K6262" t="s">
        <v>4315</v>
      </c>
      <c r="L6262" t="s">
        <v>4316</v>
      </c>
    </row>
    <row r="6263" spans="1:12" hidden="1" x14ac:dyDescent="0.25">
      <c r="A6263">
        <v>90</v>
      </c>
      <c r="B6263">
        <v>64</v>
      </c>
      <c r="C6263" t="s">
        <v>10414</v>
      </c>
      <c r="D6263" s="7">
        <v>40587</v>
      </c>
      <c r="E6263" t="s">
        <v>4937</v>
      </c>
      <c r="F6263" t="s">
        <v>7681</v>
      </c>
      <c r="G6263" t="s">
        <v>4937</v>
      </c>
      <c r="H6263" t="s">
        <v>24</v>
      </c>
      <c r="I6263" t="s">
        <v>10323</v>
      </c>
      <c r="K6263" t="s">
        <v>4316</v>
      </c>
      <c r="L6263" t="s">
        <v>4317</v>
      </c>
    </row>
    <row r="6264" spans="1:12" hidden="1" x14ac:dyDescent="0.25">
      <c r="A6264">
        <v>90</v>
      </c>
      <c r="B6264">
        <v>65</v>
      </c>
      <c r="C6264" t="s">
        <v>10414</v>
      </c>
      <c r="D6264" s="7">
        <v>40587</v>
      </c>
      <c r="E6264" t="s">
        <v>4937</v>
      </c>
      <c r="F6264" t="s">
        <v>7681</v>
      </c>
      <c r="G6264" t="s">
        <v>4937</v>
      </c>
      <c r="H6264" t="s">
        <v>10</v>
      </c>
      <c r="I6264" t="s">
        <v>118</v>
      </c>
      <c r="K6264" t="s">
        <v>4317</v>
      </c>
      <c r="L6264" t="s">
        <v>4318</v>
      </c>
    </row>
    <row r="6265" spans="1:12" hidden="1" x14ac:dyDescent="0.25">
      <c r="A6265">
        <v>90</v>
      </c>
      <c r="B6265">
        <v>66</v>
      </c>
      <c r="C6265" t="s">
        <v>10414</v>
      </c>
      <c r="D6265" s="7">
        <v>40587</v>
      </c>
      <c r="E6265" t="s">
        <v>4937</v>
      </c>
      <c r="F6265" t="s">
        <v>7681</v>
      </c>
      <c r="G6265" t="s">
        <v>4937</v>
      </c>
      <c r="H6265" t="s">
        <v>10</v>
      </c>
      <c r="I6265" t="s">
        <v>14</v>
      </c>
      <c r="K6265" t="s">
        <v>4318</v>
      </c>
      <c r="L6265" t="s">
        <v>4319</v>
      </c>
    </row>
    <row r="6266" spans="1:12" hidden="1" x14ac:dyDescent="0.25">
      <c r="A6266">
        <v>90</v>
      </c>
      <c r="B6266">
        <v>67</v>
      </c>
      <c r="C6266" t="s">
        <v>10414</v>
      </c>
      <c r="D6266" s="7">
        <v>40587</v>
      </c>
      <c r="E6266" t="s">
        <v>4937</v>
      </c>
      <c r="F6266" t="s">
        <v>7681</v>
      </c>
      <c r="G6266" t="s">
        <v>4937</v>
      </c>
      <c r="H6266" t="s">
        <v>17</v>
      </c>
      <c r="I6266" t="s">
        <v>18</v>
      </c>
      <c r="K6266" t="s">
        <v>4319</v>
      </c>
      <c r="L6266" t="s">
        <v>4320</v>
      </c>
    </row>
    <row r="6267" spans="1:12" hidden="1" x14ac:dyDescent="0.25">
      <c r="A6267">
        <v>90</v>
      </c>
      <c r="B6267">
        <v>68</v>
      </c>
      <c r="C6267" t="s">
        <v>10414</v>
      </c>
      <c r="D6267" s="7">
        <v>40587</v>
      </c>
      <c r="E6267" t="s">
        <v>4937</v>
      </c>
      <c r="F6267" t="s">
        <v>7681</v>
      </c>
      <c r="G6267" t="s">
        <v>4937</v>
      </c>
      <c r="H6267" t="s">
        <v>17</v>
      </c>
      <c r="I6267" t="s">
        <v>101</v>
      </c>
      <c r="K6267" t="s">
        <v>4321</v>
      </c>
      <c r="L6267" t="s">
        <v>4322</v>
      </c>
    </row>
    <row r="6268" spans="1:12" hidden="1" x14ac:dyDescent="0.25">
      <c r="A6268">
        <v>90</v>
      </c>
      <c r="B6268">
        <v>69</v>
      </c>
      <c r="C6268" t="s">
        <v>10414</v>
      </c>
      <c r="D6268" s="7">
        <v>40587</v>
      </c>
      <c r="E6268" t="s">
        <v>4937</v>
      </c>
      <c r="F6268" t="s">
        <v>7681</v>
      </c>
      <c r="G6268" t="s">
        <v>4937</v>
      </c>
      <c r="H6268" t="s">
        <v>24</v>
      </c>
      <c r="I6268" t="s">
        <v>10323</v>
      </c>
      <c r="K6268" t="s">
        <v>4323</v>
      </c>
      <c r="L6268" t="s">
        <v>4324</v>
      </c>
    </row>
    <row r="6269" spans="1:12" hidden="1" x14ac:dyDescent="0.25">
      <c r="A6269">
        <v>90</v>
      </c>
      <c r="B6269">
        <v>70</v>
      </c>
      <c r="C6269" t="s">
        <v>10414</v>
      </c>
      <c r="D6269" s="7">
        <v>40587</v>
      </c>
      <c r="E6269" t="s">
        <v>4937</v>
      </c>
      <c r="F6269" t="s">
        <v>7681</v>
      </c>
      <c r="G6269" t="s">
        <v>4937</v>
      </c>
      <c r="H6269" t="s">
        <v>10</v>
      </c>
      <c r="I6269" t="s">
        <v>118</v>
      </c>
      <c r="K6269" t="s">
        <v>4324</v>
      </c>
      <c r="L6269" t="s">
        <v>4325</v>
      </c>
    </row>
    <row r="6270" spans="1:12" hidden="1" x14ac:dyDescent="0.25">
      <c r="A6270">
        <v>90</v>
      </c>
      <c r="B6270">
        <v>71</v>
      </c>
      <c r="C6270" t="s">
        <v>10414</v>
      </c>
      <c r="D6270" s="7">
        <v>40587</v>
      </c>
      <c r="E6270" t="s">
        <v>4937</v>
      </c>
      <c r="F6270" t="s">
        <v>7681</v>
      </c>
      <c r="G6270" t="s">
        <v>4937</v>
      </c>
      <c r="H6270" t="s">
        <v>10</v>
      </c>
      <c r="I6270" t="s">
        <v>14</v>
      </c>
      <c r="K6270" t="s">
        <v>4325</v>
      </c>
      <c r="L6270" t="s">
        <v>4325</v>
      </c>
    </row>
    <row r="6271" spans="1:12" hidden="1" x14ac:dyDescent="0.25">
      <c r="A6271">
        <v>90</v>
      </c>
      <c r="B6271">
        <v>72</v>
      </c>
      <c r="C6271" t="s">
        <v>10414</v>
      </c>
      <c r="D6271" s="7">
        <v>40587</v>
      </c>
      <c r="E6271" t="s">
        <v>4937</v>
      </c>
      <c r="F6271" t="s">
        <v>7681</v>
      </c>
      <c r="G6271" t="s">
        <v>4937</v>
      </c>
      <c r="H6271" t="s">
        <v>17</v>
      </c>
      <c r="I6271" t="s">
        <v>18</v>
      </c>
      <c r="K6271" t="s">
        <v>4325</v>
      </c>
      <c r="L6271" t="s">
        <v>4326</v>
      </c>
    </row>
    <row r="6272" spans="1:12" hidden="1" x14ac:dyDescent="0.25">
      <c r="A6272">
        <v>90</v>
      </c>
      <c r="B6272">
        <v>73</v>
      </c>
      <c r="C6272" t="s">
        <v>10414</v>
      </c>
      <c r="D6272" s="7">
        <v>40587</v>
      </c>
      <c r="E6272" t="s">
        <v>4937</v>
      </c>
      <c r="F6272" t="s">
        <v>7681</v>
      </c>
      <c r="G6272" t="s">
        <v>4937</v>
      </c>
      <c r="H6272" t="s">
        <v>17</v>
      </c>
      <c r="I6272" t="s">
        <v>101</v>
      </c>
      <c r="K6272" t="s">
        <v>4326</v>
      </c>
      <c r="L6272" t="s">
        <v>4327</v>
      </c>
    </row>
    <row r="6273" spans="1:14" hidden="1" x14ac:dyDescent="0.25">
      <c r="A6273">
        <v>90</v>
      </c>
      <c r="B6273">
        <v>74</v>
      </c>
      <c r="C6273" t="s">
        <v>10414</v>
      </c>
      <c r="D6273" s="7">
        <v>40587</v>
      </c>
      <c r="E6273" t="s">
        <v>4937</v>
      </c>
      <c r="F6273" t="s">
        <v>7681</v>
      </c>
      <c r="G6273" t="s">
        <v>4937</v>
      </c>
      <c r="H6273" t="s">
        <v>348</v>
      </c>
      <c r="I6273" t="s">
        <v>968</v>
      </c>
      <c r="K6273" t="s">
        <v>4327</v>
      </c>
      <c r="L6273" t="s">
        <v>4327</v>
      </c>
    </row>
    <row r="6274" spans="1:14" hidden="1" x14ac:dyDescent="0.25">
      <c r="A6274">
        <v>90</v>
      </c>
      <c r="B6274">
        <v>75</v>
      </c>
      <c r="C6274" t="s">
        <v>10414</v>
      </c>
      <c r="D6274" s="7">
        <v>40587</v>
      </c>
      <c r="E6274" t="s">
        <v>4937</v>
      </c>
      <c r="F6274" t="s">
        <v>7681</v>
      </c>
      <c r="G6274" t="s">
        <v>4937</v>
      </c>
      <c r="H6274" t="s">
        <v>17</v>
      </c>
      <c r="I6274" t="s">
        <v>101</v>
      </c>
      <c r="K6274" t="s">
        <v>4327</v>
      </c>
      <c r="L6274" t="s">
        <v>4328</v>
      </c>
    </row>
    <row r="6275" spans="1:14" hidden="1" x14ac:dyDescent="0.25">
      <c r="A6275">
        <v>90</v>
      </c>
      <c r="B6275">
        <v>76</v>
      </c>
      <c r="C6275" t="s">
        <v>10414</v>
      </c>
      <c r="D6275" s="7">
        <v>40587</v>
      </c>
      <c r="E6275" t="s">
        <v>4937</v>
      </c>
      <c r="F6275" t="s">
        <v>7681</v>
      </c>
      <c r="G6275" t="s">
        <v>4937</v>
      </c>
      <c r="H6275" t="s">
        <v>348</v>
      </c>
      <c r="I6275" t="s">
        <v>349</v>
      </c>
      <c r="K6275" t="s">
        <v>4328</v>
      </c>
      <c r="L6275" t="s">
        <v>4328</v>
      </c>
    </row>
    <row r="6276" spans="1:14" hidden="1" x14ac:dyDescent="0.25">
      <c r="A6276">
        <v>90</v>
      </c>
      <c r="B6276">
        <v>77</v>
      </c>
      <c r="C6276" t="s">
        <v>10414</v>
      </c>
      <c r="D6276" s="7">
        <v>40587</v>
      </c>
      <c r="E6276" t="s">
        <v>4937</v>
      </c>
      <c r="F6276" t="s">
        <v>7681</v>
      </c>
      <c r="G6276" t="s">
        <v>4937</v>
      </c>
      <c r="H6276" t="s">
        <v>17</v>
      </c>
      <c r="I6276" t="s">
        <v>101</v>
      </c>
      <c r="K6276" t="s">
        <v>4328</v>
      </c>
      <c r="L6276" t="s">
        <v>4329</v>
      </c>
    </row>
    <row r="6277" spans="1:14" hidden="1" x14ac:dyDescent="0.25">
      <c r="A6277">
        <v>90</v>
      </c>
      <c r="B6277">
        <v>78</v>
      </c>
      <c r="C6277" t="s">
        <v>10414</v>
      </c>
      <c r="D6277" s="7">
        <v>40587</v>
      </c>
      <c r="E6277" t="s">
        <v>4937</v>
      </c>
      <c r="F6277" t="s">
        <v>7681</v>
      </c>
      <c r="G6277" t="s">
        <v>4937</v>
      </c>
      <c r="H6277" t="s">
        <v>162</v>
      </c>
      <c r="I6277" t="s">
        <v>163</v>
      </c>
      <c r="K6277" t="s">
        <v>4329</v>
      </c>
      <c r="L6277" t="s">
        <v>4330</v>
      </c>
    </row>
    <row r="6278" spans="1:14" hidden="1" x14ac:dyDescent="0.25">
      <c r="A6278">
        <v>90</v>
      </c>
      <c r="B6278">
        <v>79</v>
      </c>
      <c r="C6278" t="s">
        <v>10414</v>
      </c>
      <c r="D6278" s="7">
        <v>40587</v>
      </c>
      <c r="E6278" t="s">
        <v>4937</v>
      </c>
      <c r="F6278" t="s">
        <v>7681</v>
      </c>
      <c r="G6278" t="s">
        <v>4937</v>
      </c>
      <c r="H6278" t="s">
        <v>24</v>
      </c>
      <c r="I6278" t="s">
        <v>10323</v>
      </c>
      <c r="K6278" t="s">
        <v>4330</v>
      </c>
      <c r="L6278" t="s">
        <v>4331</v>
      </c>
    </row>
    <row r="6279" spans="1:14" hidden="1" x14ac:dyDescent="0.25">
      <c r="A6279">
        <v>90</v>
      </c>
      <c r="B6279">
        <v>80</v>
      </c>
      <c r="C6279" t="s">
        <v>10414</v>
      </c>
      <c r="D6279" s="7">
        <v>40587</v>
      </c>
      <c r="E6279" t="s">
        <v>4937</v>
      </c>
      <c r="F6279" t="s">
        <v>7681</v>
      </c>
      <c r="G6279" t="s">
        <v>4937</v>
      </c>
      <c r="H6279" t="s">
        <v>10</v>
      </c>
      <c r="I6279" t="s">
        <v>118</v>
      </c>
      <c r="K6279" t="s">
        <v>4331</v>
      </c>
      <c r="L6279" t="s">
        <v>4332</v>
      </c>
    </row>
    <row r="6280" spans="1:14" hidden="1" x14ac:dyDescent="0.25">
      <c r="A6280">
        <v>90</v>
      </c>
      <c r="B6280">
        <v>81</v>
      </c>
      <c r="C6280" t="s">
        <v>10414</v>
      </c>
      <c r="D6280" s="7">
        <v>40587</v>
      </c>
      <c r="E6280" t="s">
        <v>4937</v>
      </c>
      <c r="F6280" t="s">
        <v>7681</v>
      </c>
      <c r="G6280" t="s">
        <v>4937</v>
      </c>
      <c r="H6280" t="s">
        <v>10</v>
      </c>
      <c r="I6280" t="s">
        <v>14</v>
      </c>
      <c r="K6280" t="s">
        <v>4332</v>
      </c>
      <c r="L6280" t="s">
        <v>4333</v>
      </c>
    </row>
    <row r="6281" spans="1:14" hidden="1" x14ac:dyDescent="0.25">
      <c r="A6281">
        <v>90</v>
      </c>
      <c r="B6281">
        <v>82</v>
      </c>
      <c r="C6281" t="s">
        <v>10414</v>
      </c>
      <c r="D6281" s="7">
        <v>40587</v>
      </c>
      <c r="E6281" t="s">
        <v>4937</v>
      </c>
      <c r="F6281" t="s">
        <v>7681</v>
      </c>
      <c r="G6281" t="s">
        <v>4937</v>
      </c>
      <c r="H6281" t="s">
        <v>17</v>
      </c>
      <c r="I6281" t="s">
        <v>18</v>
      </c>
      <c r="K6281" t="s">
        <v>4333</v>
      </c>
      <c r="L6281" t="s">
        <v>4334</v>
      </c>
    </row>
    <row r="6282" spans="1:14" hidden="1" x14ac:dyDescent="0.25">
      <c r="A6282">
        <v>90</v>
      </c>
      <c r="B6282">
        <v>83</v>
      </c>
      <c r="C6282" t="s">
        <v>10414</v>
      </c>
      <c r="D6282" s="7">
        <v>40587</v>
      </c>
      <c r="E6282" t="s">
        <v>4937</v>
      </c>
      <c r="F6282" t="s">
        <v>7681</v>
      </c>
      <c r="G6282" t="s">
        <v>4937</v>
      </c>
      <c r="H6282" t="s">
        <v>17</v>
      </c>
      <c r="I6282" t="s">
        <v>101</v>
      </c>
      <c r="K6282" t="s">
        <v>4334</v>
      </c>
      <c r="L6282" t="s">
        <v>4334</v>
      </c>
    </row>
    <row r="6283" spans="1:14" hidden="1" x14ac:dyDescent="0.25">
      <c r="A6283">
        <v>90</v>
      </c>
      <c r="B6283">
        <v>84</v>
      </c>
      <c r="C6283" t="s">
        <v>10414</v>
      </c>
      <c r="D6283" s="7">
        <v>40587</v>
      </c>
      <c r="E6283" t="s">
        <v>4937</v>
      </c>
      <c r="F6283" t="s">
        <v>7681</v>
      </c>
      <c r="G6283" t="s">
        <v>4937</v>
      </c>
      <c r="H6283" t="s">
        <v>53</v>
      </c>
      <c r="I6283" t="s">
        <v>255</v>
      </c>
      <c r="J6283" t="s">
        <v>80</v>
      </c>
      <c r="K6283" t="s">
        <v>4334</v>
      </c>
      <c r="L6283" t="s">
        <v>4335</v>
      </c>
      <c r="N6283">
        <v>6</v>
      </c>
    </row>
    <row r="6284" spans="1:14" hidden="1" x14ac:dyDescent="0.25">
      <c r="A6284">
        <v>90</v>
      </c>
      <c r="B6284">
        <v>85</v>
      </c>
      <c r="C6284" t="s">
        <v>10414</v>
      </c>
      <c r="D6284" s="7">
        <v>40587</v>
      </c>
      <c r="E6284" t="s">
        <v>4937</v>
      </c>
      <c r="F6284" t="s">
        <v>7681</v>
      </c>
      <c r="G6284" t="s">
        <v>4937</v>
      </c>
      <c r="H6284" t="s">
        <v>162</v>
      </c>
      <c r="I6284" t="s">
        <v>163</v>
      </c>
      <c r="K6284" t="s">
        <v>4336</v>
      </c>
      <c r="L6284" t="s">
        <v>4337</v>
      </c>
    </row>
    <row r="6285" spans="1:14" hidden="1" x14ac:dyDescent="0.25">
      <c r="A6285">
        <v>90</v>
      </c>
      <c r="B6285">
        <v>86</v>
      </c>
      <c r="C6285" t="s">
        <v>10414</v>
      </c>
      <c r="D6285" s="7">
        <v>40587</v>
      </c>
      <c r="E6285" t="s">
        <v>4937</v>
      </c>
      <c r="F6285" t="s">
        <v>7681</v>
      </c>
      <c r="G6285" t="s">
        <v>4937</v>
      </c>
      <c r="H6285" t="s">
        <v>21</v>
      </c>
      <c r="I6285" t="s">
        <v>334</v>
      </c>
      <c r="K6285" t="s">
        <v>4338</v>
      </c>
      <c r="L6285" t="s">
        <v>4339</v>
      </c>
    </row>
    <row r="6286" spans="1:14" hidden="1" x14ac:dyDescent="0.25">
      <c r="A6286">
        <v>90</v>
      </c>
      <c r="B6286">
        <v>87</v>
      </c>
      <c r="C6286" t="s">
        <v>10414</v>
      </c>
      <c r="D6286" s="7">
        <v>40587</v>
      </c>
      <c r="E6286" t="s">
        <v>4937</v>
      </c>
      <c r="F6286" t="s">
        <v>7681</v>
      </c>
      <c r="G6286" t="s">
        <v>4937</v>
      </c>
      <c r="H6286" t="s">
        <v>24</v>
      </c>
      <c r="I6286" t="s">
        <v>10323</v>
      </c>
      <c r="K6286" t="s">
        <v>4340</v>
      </c>
      <c r="L6286" t="s">
        <v>4341</v>
      </c>
    </row>
    <row r="6287" spans="1:14" hidden="1" x14ac:dyDescent="0.25">
      <c r="A6287">
        <v>90</v>
      </c>
      <c r="B6287">
        <v>88</v>
      </c>
      <c r="C6287" t="s">
        <v>10414</v>
      </c>
      <c r="D6287" s="7">
        <v>40587</v>
      </c>
      <c r="E6287" t="s">
        <v>4937</v>
      </c>
      <c r="F6287" t="s">
        <v>7681</v>
      </c>
      <c r="G6287" t="s">
        <v>4937</v>
      </c>
      <c r="H6287" t="s">
        <v>10</v>
      </c>
      <c r="I6287" t="s">
        <v>118</v>
      </c>
      <c r="K6287" t="s">
        <v>4341</v>
      </c>
      <c r="L6287" t="s">
        <v>4342</v>
      </c>
    </row>
    <row r="6288" spans="1:14" hidden="1" x14ac:dyDescent="0.25">
      <c r="A6288">
        <v>90</v>
      </c>
      <c r="B6288">
        <v>89</v>
      </c>
      <c r="C6288" t="s">
        <v>10414</v>
      </c>
      <c r="D6288" s="7">
        <v>40587</v>
      </c>
      <c r="E6288" t="s">
        <v>4937</v>
      </c>
      <c r="F6288" t="s">
        <v>7681</v>
      </c>
      <c r="G6288" t="s">
        <v>4937</v>
      </c>
      <c r="H6288" t="s">
        <v>10</v>
      </c>
      <c r="I6288" t="s">
        <v>14</v>
      </c>
      <c r="K6288" t="s">
        <v>4342</v>
      </c>
      <c r="L6288" t="s">
        <v>4343</v>
      </c>
    </row>
    <row r="6289" spans="1:14" hidden="1" x14ac:dyDescent="0.25">
      <c r="A6289">
        <v>90</v>
      </c>
      <c r="B6289">
        <v>90</v>
      </c>
      <c r="C6289" t="s">
        <v>10414</v>
      </c>
      <c r="D6289" s="7">
        <v>40587</v>
      </c>
      <c r="E6289" t="s">
        <v>4937</v>
      </c>
      <c r="F6289" t="s">
        <v>7681</v>
      </c>
      <c r="G6289" t="s">
        <v>4937</v>
      </c>
      <c r="H6289" t="s">
        <v>17</v>
      </c>
      <c r="I6289" t="s">
        <v>18</v>
      </c>
      <c r="K6289" t="s">
        <v>4343</v>
      </c>
      <c r="L6289" t="s">
        <v>4344</v>
      </c>
    </row>
    <row r="6290" spans="1:14" hidden="1" x14ac:dyDescent="0.25">
      <c r="A6290">
        <v>90</v>
      </c>
      <c r="B6290">
        <v>91</v>
      </c>
      <c r="C6290" t="s">
        <v>10414</v>
      </c>
      <c r="D6290" s="7">
        <v>40587</v>
      </c>
      <c r="E6290" t="s">
        <v>4937</v>
      </c>
      <c r="F6290" t="s">
        <v>7681</v>
      </c>
      <c r="G6290" t="s">
        <v>4937</v>
      </c>
      <c r="H6290" t="s">
        <v>17</v>
      </c>
      <c r="I6290" t="s">
        <v>101</v>
      </c>
      <c r="K6290" t="s">
        <v>4344</v>
      </c>
      <c r="L6290" t="s">
        <v>4345</v>
      </c>
    </row>
    <row r="6291" spans="1:14" hidden="1" x14ac:dyDescent="0.25">
      <c r="A6291">
        <v>90</v>
      </c>
      <c r="B6291">
        <v>92</v>
      </c>
      <c r="C6291" t="s">
        <v>10414</v>
      </c>
      <c r="D6291" s="7">
        <v>40587</v>
      </c>
      <c r="E6291" t="s">
        <v>4937</v>
      </c>
      <c r="F6291" t="s">
        <v>7681</v>
      </c>
      <c r="G6291" t="s">
        <v>4937</v>
      </c>
      <c r="H6291" t="s">
        <v>24</v>
      </c>
      <c r="I6291" t="s">
        <v>10323</v>
      </c>
      <c r="K6291" t="s">
        <v>4345</v>
      </c>
      <c r="L6291" t="s">
        <v>4346</v>
      </c>
    </row>
    <row r="6292" spans="1:14" hidden="1" x14ac:dyDescent="0.25">
      <c r="A6292">
        <v>90</v>
      </c>
      <c r="B6292">
        <v>93</v>
      </c>
      <c r="C6292" t="s">
        <v>10414</v>
      </c>
      <c r="D6292" s="7">
        <v>40587</v>
      </c>
      <c r="E6292" t="s">
        <v>4937</v>
      </c>
      <c r="F6292" t="s">
        <v>7681</v>
      </c>
      <c r="G6292" t="s">
        <v>4937</v>
      </c>
      <c r="H6292" t="s">
        <v>10</v>
      </c>
      <c r="I6292" t="s">
        <v>11</v>
      </c>
      <c r="K6292" t="s">
        <v>4346</v>
      </c>
      <c r="L6292" t="s">
        <v>4347</v>
      </c>
    </row>
    <row r="6293" spans="1:14" hidden="1" x14ac:dyDescent="0.25">
      <c r="A6293">
        <v>90</v>
      </c>
      <c r="B6293">
        <v>94</v>
      </c>
      <c r="C6293" t="s">
        <v>10414</v>
      </c>
      <c r="D6293" s="7">
        <v>40587</v>
      </c>
      <c r="E6293" t="s">
        <v>4937</v>
      </c>
      <c r="F6293" t="s">
        <v>7681</v>
      </c>
      <c r="G6293" t="s">
        <v>4937</v>
      </c>
      <c r="H6293" t="s">
        <v>17</v>
      </c>
      <c r="I6293" t="s">
        <v>101</v>
      </c>
      <c r="K6293" t="s">
        <v>4347</v>
      </c>
      <c r="L6293" t="s">
        <v>4348</v>
      </c>
    </row>
    <row r="6294" spans="1:14" hidden="1" x14ac:dyDescent="0.25">
      <c r="A6294">
        <v>90</v>
      </c>
      <c r="B6294">
        <v>95</v>
      </c>
      <c r="C6294" t="s">
        <v>10414</v>
      </c>
      <c r="D6294" s="7">
        <v>40587</v>
      </c>
      <c r="E6294" t="s">
        <v>4937</v>
      </c>
      <c r="F6294" t="s">
        <v>7681</v>
      </c>
      <c r="G6294" t="s">
        <v>4937</v>
      </c>
      <c r="H6294" t="s">
        <v>53</v>
      </c>
      <c r="I6294" t="s">
        <v>255</v>
      </c>
      <c r="J6294" t="s">
        <v>80</v>
      </c>
      <c r="K6294" t="s">
        <v>4348</v>
      </c>
      <c r="L6294" t="s">
        <v>4349</v>
      </c>
      <c r="M6294" t="s">
        <v>1264</v>
      </c>
      <c r="N6294">
        <v>6</v>
      </c>
    </row>
    <row r="6295" spans="1:14" hidden="1" x14ac:dyDescent="0.25">
      <c r="A6295">
        <v>90</v>
      </c>
      <c r="B6295">
        <v>96</v>
      </c>
      <c r="C6295" t="s">
        <v>10414</v>
      </c>
      <c r="D6295" s="7">
        <v>40587</v>
      </c>
      <c r="E6295" t="s">
        <v>4937</v>
      </c>
      <c r="F6295" t="s">
        <v>7681</v>
      </c>
      <c r="G6295" t="s">
        <v>4937</v>
      </c>
      <c r="H6295" t="s">
        <v>21</v>
      </c>
      <c r="I6295" t="s">
        <v>22</v>
      </c>
      <c r="K6295" t="s">
        <v>4349</v>
      </c>
      <c r="L6295" t="s">
        <v>4350</v>
      </c>
    </row>
    <row r="6296" spans="1:14" hidden="1" x14ac:dyDescent="0.25">
      <c r="A6296">
        <v>90</v>
      </c>
      <c r="B6296">
        <v>97</v>
      </c>
      <c r="C6296" t="s">
        <v>10414</v>
      </c>
      <c r="D6296" s="7">
        <v>40587</v>
      </c>
      <c r="E6296" t="s">
        <v>4937</v>
      </c>
      <c r="F6296" t="s">
        <v>7681</v>
      </c>
      <c r="G6296" t="s">
        <v>4937</v>
      </c>
      <c r="H6296" t="s">
        <v>24</v>
      </c>
      <c r="I6296" t="s">
        <v>10323</v>
      </c>
      <c r="K6296" t="s">
        <v>4350</v>
      </c>
      <c r="L6296" t="s">
        <v>4351</v>
      </c>
    </row>
    <row r="6297" spans="1:14" hidden="1" x14ac:dyDescent="0.25">
      <c r="A6297">
        <v>90</v>
      </c>
      <c r="B6297">
        <v>98</v>
      </c>
      <c r="C6297" t="s">
        <v>10414</v>
      </c>
      <c r="D6297" s="7">
        <v>40587</v>
      </c>
      <c r="E6297" t="s">
        <v>4937</v>
      </c>
      <c r="F6297" t="s">
        <v>7681</v>
      </c>
      <c r="G6297" t="s">
        <v>4937</v>
      </c>
      <c r="H6297" t="s">
        <v>24</v>
      </c>
      <c r="I6297" t="s">
        <v>118</v>
      </c>
      <c r="K6297" t="s">
        <v>4351</v>
      </c>
      <c r="L6297" t="s">
        <v>4352</v>
      </c>
    </row>
    <row r="6298" spans="1:14" hidden="1" x14ac:dyDescent="0.25">
      <c r="A6298">
        <v>90</v>
      </c>
      <c r="B6298">
        <v>99</v>
      </c>
      <c r="C6298" t="s">
        <v>10414</v>
      </c>
      <c r="D6298" s="7">
        <v>40587</v>
      </c>
      <c r="E6298" t="s">
        <v>4937</v>
      </c>
      <c r="F6298" t="s">
        <v>7681</v>
      </c>
      <c r="G6298" t="s">
        <v>4937</v>
      </c>
      <c r="H6298" t="s">
        <v>10</v>
      </c>
      <c r="I6298" t="s">
        <v>118</v>
      </c>
      <c r="K6298" t="s">
        <v>4352</v>
      </c>
      <c r="L6298" t="s">
        <v>4353</v>
      </c>
    </row>
    <row r="6299" spans="1:14" hidden="1" x14ac:dyDescent="0.25">
      <c r="A6299">
        <v>90</v>
      </c>
      <c r="B6299">
        <v>100</v>
      </c>
      <c r="C6299" t="s">
        <v>10414</v>
      </c>
      <c r="D6299" s="7">
        <v>40587</v>
      </c>
      <c r="E6299" t="s">
        <v>4937</v>
      </c>
      <c r="F6299" t="s">
        <v>7681</v>
      </c>
      <c r="G6299" t="s">
        <v>4937</v>
      </c>
      <c r="H6299" t="s">
        <v>10</v>
      </c>
      <c r="I6299" t="s">
        <v>14</v>
      </c>
      <c r="K6299" t="s">
        <v>4353</v>
      </c>
      <c r="L6299" t="s">
        <v>4354</v>
      </c>
    </row>
    <row r="6300" spans="1:14" hidden="1" x14ac:dyDescent="0.25">
      <c r="A6300">
        <v>90</v>
      </c>
      <c r="B6300">
        <v>101</v>
      </c>
      <c r="C6300" t="s">
        <v>10414</v>
      </c>
      <c r="D6300" s="7">
        <v>40587</v>
      </c>
      <c r="E6300" t="s">
        <v>4937</v>
      </c>
      <c r="F6300" t="s">
        <v>7681</v>
      </c>
      <c r="G6300" t="s">
        <v>4937</v>
      </c>
      <c r="H6300" t="s">
        <v>17</v>
      </c>
      <c r="I6300" t="s">
        <v>18</v>
      </c>
      <c r="K6300" t="s">
        <v>4354</v>
      </c>
      <c r="L6300" t="s">
        <v>4355</v>
      </c>
    </row>
    <row r="6301" spans="1:14" hidden="1" x14ac:dyDescent="0.25">
      <c r="A6301">
        <v>90</v>
      </c>
      <c r="B6301">
        <v>102</v>
      </c>
      <c r="C6301" t="s">
        <v>10414</v>
      </c>
      <c r="D6301" s="7">
        <v>40587</v>
      </c>
      <c r="E6301" t="s">
        <v>4937</v>
      </c>
      <c r="F6301" t="s">
        <v>7681</v>
      </c>
      <c r="G6301" t="s">
        <v>4937</v>
      </c>
      <c r="H6301" t="s">
        <v>17</v>
      </c>
      <c r="I6301" t="s">
        <v>101</v>
      </c>
      <c r="K6301" t="s">
        <v>4355</v>
      </c>
      <c r="L6301" t="s">
        <v>4356</v>
      </c>
    </row>
    <row r="6302" spans="1:14" hidden="1" x14ac:dyDescent="0.25">
      <c r="A6302">
        <v>90</v>
      </c>
      <c r="B6302">
        <v>103</v>
      </c>
      <c r="C6302" t="s">
        <v>10414</v>
      </c>
      <c r="D6302" s="7">
        <v>40587</v>
      </c>
      <c r="E6302" t="s">
        <v>4937</v>
      </c>
      <c r="F6302" t="s">
        <v>7681</v>
      </c>
      <c r="G6302" t="s">
        <v>4937</v>
      </c>
      <c r="H6302" t="s">
        <v>33</v>
      </c>
      <c r="I6302" t="s">
        <v>161</v>
      </c>
      <c r="K6302" t="s">
        <v>4356</v>
      </c>
      <c r="L6302" t="s">
        <v>4357</v>
      </c>
    </row>
    <row r="6303" spans="1:14" hidden="1" x14ac:dyDescent="0.25">
      <c r="A6303">
        <v>90</v>
      </c>
      <c r="B6303">
        <v>104</v>
      </c>
      <c r="C6303" t="s">
        <v>10414</v>
      </c>
      <c r="D6303" s="7">
        <v>40587</v>
      </c>
      <c r="E6303" t="s">
        <v>4937</v>
      </c>
      <c r="F6303" t="s">
        <v>7681</v>
      </c>
      <c r="G6303" t="s">
        <v>4937</v>
      </c>
      <c r="H6303" t="s">
        <v>24</v>
      </c>
      <c r="I6303" t="s">
        <v>1548</v>
      </c>
      <c r="K6303" t="s">
        <v>4358</v>
      </c>
      <c r="L6303" t="s">
        <v>4359</v>
      </c>
    </row>
    <row r="6304" spans="1:14" hidden="1" x14ac:dyDescent="0.25">
      <c r="A6304">
        <v>90</v>
      </c>
      <c r="B6304">
        <v>105</v>
      </c>
      <c r="C6304" t="s">
        <v>10414</v>
      </c>
      <c r="D6304" s="7">
        <v>40587</v>
      </c>
      <c r="E6304" t="s">
        <v>4937</v>
      </c>
      <c r="F6304" t="s">
        <v>7681</v>
      </c>
      <c r="G6304" t="s">
        <v>4937</v>
      </c>
      <c r="H6304" t="s">
        <v>17</v>
      </c>
      <c r="I6304" t="s">
        <v>101</v>
      </c>
      <c r="K6304" t="s">
        <v>4359</v>
      </c>
      <c r="L6304" t="s">
        <v>4360</v>
      </c>
    </row>
    <row r="6305" spans="1:14" hidden="1" x14ac:dyDescent="0.25">
      <c r="A6305">
        <v>90</v>
      </c>
      <c r="B6305">
        <v>106</v>
      </c>
      <c r="C6305" t="s">
        <v>10414</v>
      </c>
      <c r="D6305" s="7">
        <v>40587</v>
      </c>
      <c r="E6305" t="s">
        <v>4937</v>
      </c>
      <c r="F6305" t="s">
        <v>7681</v>
      </c>
      <c r="G6305" t="s">
        <v>4937</v>
      </c>
      <c r="H6305" t="s">
        <v>348</v>
      </c>
      <c r="I6305" t="s">
        <v>968</v>
      </c>
      <c r="K6305" t="s">
        <v>4360</v>
      </c>
      <c r="L6305" t="s">
        <v>4360</v>
      </c>
    </row>
    <row r="6306" spans="1:14" hidden="1" x14ac:dyDescent="0.25">
      <c r="A6306">
        <v>90</v>
      </c>
      <c r="B6306">
        <v>107</v>
      </c>
      <c r="C6306" t="s">
        <v>10414</v>
      </c>
      <c r="D6306" s="7">
        <v>40587</v>
      </c>
      <c r="E6306" t="s">
        <v>4937</v>
      </c>
      <c r="F6306" t="s">
        <v>7681</v>
      </c>
      <c r="G6306" t="s">
        <v>4937</v>
      </c>
      <c r="H6306" t="s">
        <v>17</v>
      </c>
      <c r="I6306" t="s">
        <v>101</v>
      </c>
      <c r="K6306" t="s">
        <v>4360</v>
      </c>
      <c r="L6306" t="s">
        <v>4361</v>
      </c>
    </row>
    <row r="6307" spans="1:14" hidden="1" x14ac:dyDescent="0.25">
      <c r="A6307">
        <v>90</v>
      </c>
      <c r="B6307">
        <v>108</v>
      </c>
      <c r="C6307" t="s">
        <v>10414</v>
      </c>
      <c r="D6307" s="7">
        <v>40587</v>
      </c>
      <c r="E6307" t="s">
        <v>4937</v>
      </c>
      <c r="F6307" t="s">
        <v>7681</v>
      </c>
      <c r="G6307" t="s">
        <v>4937</v>
      </c>
      <c r="H6307" t="s">
        <v>53</v>
      </c>
      <c r="I6307" t="s">
        <v>255</v>
      </c>
      <c r="J6307" t="s">
        <v>80</v>
      </c>
      <c r="K6307" t="s">
        <v>4361</v>
      </c>
      <c r="L6307" t="s">
        <v>4362</v>
      </c>
      <c r="N6307">
        <v>6</v>
      </c>
    </row>
    <row r="6308" spans="1:14" hidden="1" x14ac:dyDescent="0.25">
      <c r="A6308">
        <v>90</v>
      </c>
      <c r="B6308">
        <v>109</v>
      </c>
      <c r="C6308" t="s">
        <v>10414</v>
      </c>
      <c r="D6308" s="7">
        <v>40587</v>
      </c>
      <c r="E6308" t="s">
        <v>4937</v>
      </c>
      <c r="F6308" t="s">
        <v>7681</v>
      </c>
      <c r="G6308" t="s">
        <v>4937</v>
      </c>
      <c r="H6308" t="s">
        <v>24</v>
      </c>
      <c r="I6308" t="s">
        <v>10323</v>
      </c>
      <c r="K6308" t="s">
        <v>4363</v>
      </c>
      <c r="L6308" t="s">
        <v>4364</v>
      </c>
    </row>
    <row r="6309" spans="1:14" hidden="1" x14ac:dyDescent="0.25">
      <c r="A6309">
        <v>91</v>
      </c>
      <c r="B6309">
        <v>1</v>
      </c>
      <c r="C6309" t="s">
        <v>10398</v>
      </c>
      <c r="D6309" s="7">
        <v>40601</v>
      </c>
      <c r="E6309" t="s">
        <v>4937</v>
      </c>
      <c r="F6309" t="s">
        <v>7682</v>
      </c>
      <c r="G6309" t="s">
        <v>4937</v>
      </c>
      <c r="H6309" t="s">
        <v>10</v>
      </c>
      <c r="I6309" t="s">
        <v>118</v>
      </c>
      <c r="K6309" t="s">
        <v>7683</v>
      </c>
      <c r="L6309" t="s">
        <v>7684</v>
      </c>
    </row>
    <row r="6310" spans="1:14" hidden="1" x14ac:dyDescent="0.25">
      <c r="A6310">
        <v>91</v>
      </c>
      <c r="B6310">
        <v>2</v>
      </c>
      <c r="C6310" t="s">
        <v>10398</v>
      </c>
      <c r="D6310" s="7">
        <v>40601</v>
      </c>
      <c r="E6310" t="s">
        <v>4937</v>
      </c>
      <c r="F6310" t="s">
        <v>7682</v>
      </c>
      <c r="G6310" t="s">
        <v>4937</v>
      </c>
      <c r="H6310" t="s">
        <v>10</v>
      </c>
      <c r="I6310" t="s">
        <v>14</v>
      </c>
      <c r="K6310" t="s">
        <v>7684</v>
      </c>
      <c r="L6310" t="s">
        <v>7685</v>
      </c>
    </row>
    <row r="6311" spans="1:14" hidden="1" x14ac:dyDescent="0.25">
      <c r="A6311">
        <v>91</v>
      </c>
      <c r="B6311">
        <v>3</v>
      </c>
      <c r="C6311" t="s">
        <v>10398</v>
      </c>
      <c r="D6311" s="7">
        <v>40601</v>
      </c>
      <c r="E6311" t="s">
        <v>4937</v>
      </c>
      <c r="F6311" t="s">
        <v>7682</v>
      </c>
      <c r="G6311" t="s">
        <v>4937</v>
      </c>
      <c r="H6311" t="s">
        <v>17</v>
      </c>
      <c r="I6311" t="s">
        <v>101</v>
      </c>
      <c r="K6311" t="s">
        <v>7685</v>
      </c>
      <c r="L6311" t="s">
        <v>7686</v>
      </c>
    </row>
    <row r="6312" spans="1:14" hidden="1" x14ac:dyDescent="0.25">
      <c r="A6312">
        <v>91</v>
      </c>
      <c r="B6312">
        <v>4</v>
      </c>
      <c r="C6312" t="s">
        <v>10398</v>
      </c>
      <c r="D6312" s="7">
        <v>40601</v>
      </c>
      <c r="E6312" t="s">
        <v>4937</v>
      </c>
      <c r="F6312" t="s">
        <v>7682</v>
      </c>
      <c r="G6312" t="s">
        <v>4937</v>
      </c>
      <c r="H6312" t="s">
        <v>162</v>
      </c>
      <c r="I6312" t="s">
        <v>163</v>
      </c>
      <c r="K6312" t="s">
        <v>7686</v>
      </c>
      <c r="L6312" t="s">
        <v>7687</v>
      </c>
    </row>
    <row r="6313" spans="1:14" hidden="1" x14ac:dyDescent="0.25">
      <c r="A6313">
        <v>91</v>
      </c>
      <c r="B6313">
        <v>5</v>
      </c>
      <c r="C6313" t="s">
        <v>10398</v>
      </c>
      <c r="D6313" s="7">
        <v>40601</v>
      </c>
      <c r="E6313" t="s">
        <v>4937</v>
      </c>
      <c r="F6313" t="s">
        <v>7682</v>
      </c>
      <c r="G6313" t="s">
        <v>4937</v>
      </c>
      <c r="H6313" t="s">
        <v>17</v>
      </c>
      <c r="I6313" t="s">
        <v>101</v>
      </c>
      <c r="K6313" t="s">
        <v>7687</v>
      </c>
      <c r="L6313" t="s">
        <v>7688</v>
      </c>
    </row>
    <row r="6314" spans="1:14" hidden="1" x14ac:dyDescent="0.25">
      <c r="A6314">
        <v>91</v>
      </c>
      <c r="B6314">
        <v>6</v>
      </c>
      <c r="C6314" t="s">
        <v>10398</v>
      </c>
      <c r="D6314" s="7">
        <v>40601</v>
      </c>
      <c r="E6314" t="s">
        <v>4937</v>
      </c>
      <c r="F6314" t="s">
        <v>7682</v>
      </c>
      <c r="G6314" t="s">
        <v>4937</v>
      </c>
      <c r="H6314" t="s">
        <v>24</v>
      </c>
      <c r="I6314" t="s">
        <v>10323</v>
      </c>
      <c r="K6314" t="s">
        <v>7688</v>
      </c>
      <c r="L6314" t="s">
        <v>7689</v>
      </c>
    </row>
    <row r="6315" spans="1:14" hidden="1" x14ac:dyDescent="0.25">
      <c r="A6315">
        <v>91</v>
      </c>
      <c r="B6315">
        <v>7</v>
      </c>
      <c r="C6315" t="s">
        <v>10398</v>
      </c>
      <c r="D6315" s="7">
        <v>40601</v>
      </c>
      <c r="E6315" t="s">
        <v>4937</v>
      </c>
      <c r="F6315" t="s">
        <v>7682</v>
      </c>
      <c r="G6315" t="s">
        <v>4937</v>
      </c>
      <c r="H6315" t="s">
        <v>10</v>
      </c>
      <c r="I6315" t="s">
        <v>118</v>
      </c>
      <c r="K6315" t="s">
        <v>7689</v>
      </c>
      <c r="L6315" t="s">
        <v>7690</v>
      </c>
    </row>
    <row r="6316" spans="1:14" hidden="1" x14ac:dyDescent="0.25">
      <c r="A6316">
        <v>91</v>
      </c>
      <c r="B6316">
        <v>8</v>
      </c>
      <c r="C6316" t="s">
        <v>10398</v>
      </c>
      <c r="D6316" s="7">
        <v>40601</v>
      </c>
      <c r="E6316" t="s">
        <v>4937</v>
      </c>
      <c r="F6316" t="s">
        <v>7682</v>
      </c>
      <c r="G6316" t="s">
        <v>4937</v>
      </c>
      <c r="H6316" t="s">
        <v>10</v>
      </c>
      <c r="I6316" t="s">
        <v>14</v>
      </c>
      <c r="K6316" t="s">
        <v>7691</v>
      </c>
      <c r="L6316" t="s">
        <v>7692</v>
      </c>
    </row>
    <row r="6317" spans="1:14" hidden="1" x14ac:dyDescent="0.25">
      <c r="A6317">
        <v>91</v>
      </c>
      <c r="B6317">
        <v>9</v>
      </c>
      <c r="C6317" t="s">
        <v>10398</v>
      </c>
      <c r="D6317" s="7">
        <v>40601</v>
      </c>
      <c r="E6317" t="s">
        <v>4937</v>
      </c>
      <c r="F6317" t="s">
        <v>7682</v>
      </c>
      <c r="G6317" t="s">
        <v>4937</v>
      </c>
      <c r="H6317" t="s">
        <v>17</v>
      </c>
      <c r="I6317" t="s">
        <v>1977</v>
      </c>
      <c r="K6317" t="s">
        <v>7692</v>
      </c>
      <c r="L6317" t="s">
        <v>7693</v>
      </c>
    </row>
    <row r="6318" spans="1:14" hidden="1" x14ac:dyDescent="0.25">
      <c r="A6318">
        <v>91</v>
      </c>
      <c r="B6318">
        <v>10</v>
      </c>
      <c r="C6318" t="s">
        <v>10398</v>
      </c>
      <c r="D6318" s="7">
        <v>40601</v>
      </c>
      <c r="E6318" t="s">
        <v>4937</v>
      </c>
      <c r="F6318" t="s">
        <v>7682</v>
      </c>
      <c r="G6318" t="s">
        <v>4937</v>
      </c>
      <c r="H6318" t="s">
        <v>17</v>
      </c>
      <c r="I6318" t="s">
        <v>292</v>
      </c>
      <c r="K6318" t="s">
        <v>7693</v>
      </c>
      <c r="L6318" t="s">
        <v>7694</v>
      </c>
    </row>
    <row r="6319" spans="1:14" hidden="1" x14ac:dyDescent="0.25">
      <c r="A6319">
        <v>91</v>
      </c>
      <c r="B6319">
        <v>11</v>
      </c>
      <c r="C6319" t="s">
        <v>10398</v>
      </c>
      <c r="D6319" s="7">
        <v>40601</v>
      </c>
      <c r="E6319" t="s">
        <v>4937</v>
      </c>
      <c r="F6319" t="s">
        <v>7682</v>
      </c>
      <c r="G6319" t="s">
        <v>4937</v>
      </c>
      <c r="H6319" t="s">
        <v>17</v>
      </c>
      <c r="I6319" t="s">
        <v>73</v>
      </c>
      <c r="K6319" t="s">
        <v>7694</v>
      </c>
      <c r="L6319" t="s">
        <v>7695</v>
      </c>
    </row>
    <row r="6320" spans="1:14" hidden="1" x14ac:dyDescent="0.25">
      <c r="A6320">
        <v>91</v>
      </c>
      <c r="B6320">
        <v>12</v>
      </c>
      <c r="C6320" t="s">
        <v>10398</v>
      </c>
      <c r="D6320" s="7">
        <v>40601</v>
      </c>
      <c r="E6320" t="s">
        <v>4937</v>
      </c>
      <c r="F6320" t="s">
        <v>7682</v>
      </c>
      <c r="G6320" t="s">
        <v>4937</v>
      </c>
      <c r="H6320" t="s">
        <v>17</v>
      </c>
      <c r="I6320" t="s">
        <v>292</v>
      </c>
      <c r="K6320" t="s">
        <v>7696</v>
      </c>
      <c r="L6320" t="s">
        <v>7697</v>
      </c>
    </row>
    <row r="6321" spans="1:14" hidden="1" x14ac:dyDescent="0.25">
      <c r="A6321">
        <v>91</v>
      </c>
      <c r="B6321">
        <v>13</v>
      </c>
      <c r="C6321" t="s">
        <v>10398</v>
      </c>
      <c r="D6321" s="7">
        <v>40601</v>
      </c>
      <c r="E6321" t="s">
        <v>4937</v>
      </c>
      <c r="F6321" t="s">
        <v>7682</v>
      </c>
      <c r="G6321" t="s">
        <v>4937</v>
      </c>
      <c r="H6321" t="s">
        <v>24</v>
      </c>
      <c r="I6321" t="s">
        <v>10323</v>
      </c>
      <c r="K6321" t="s">
        <v>7697</v>
      </c>
      <c r="L6321" t="s">
        <v>7698</v>
      </c>
    </row>
    <row r="6322" spans="1:14" hidden="1" x14ac:dyDescent="0.25">
      <c r="A6322">
        <v>91</v>
      </c>
      <c r="B6322">
        <v>14</v>
      </c>
      <c r="C6322" t="s">
        <v>10398</v>
      </c>
      <c r="D6322" s="7">
        <v>40601</v>
      </c>
      <c r="E6322" t="s">
        <v>4937</v>
      </c>
      <c r="F6322" t="s">
        <v>7682</v>
      </c>
      <c r="G6322" t="s">
        <v>4937</v>
      </c>
      <c r="H6322" t="s">
        <v>10</v>
      </c>
      <c r="I6322" t="s">
        <v>118</v>
      </c>
      <c r="K6322" t="s">
        <v>7698</v>
      </c>
      <c r="L6322" t="s">
        <v>7699</v>
      </c>
    </row>
    <row r="6323" spans="1:14" hidden="1" x14ac:dyDescent="0.25">
      <c r="A6323">
        <v>91</v>
      </c>
      <c r="B6323">
        <v>15</v>
      </c>
      <c r="C6323" t="s">
        <v>10398</v>
      </c>
      <c r="D6323" s="7">
        <v>40601</v>
      </c>
      <c r="E6323" t="s">
        <v>4937</v>
      </c>
      <c r="F6323" t="s">
        <v>7682</v>
      </c>
      <c r="G6323" t="s">
        <v>4937</v>
      </c>
      <c r="H6323" t="s">
        <v>10</v>
      </c>
      <c r="I6323" t="s">
        <v>14</v>
      </c>
      <c r="K6323" t="s">
        <v>7699</v>
      </c>
      <c r="L6323" t="s">
        <v>7700</v>
      </c>
    </row>
    <row r="6324" spans="1:14" hidden="1" x14ac:dyDescent="0.25">
      <c r="A6324">
        <v>91</v>
      </c>
      <c r="B6324">
        <v>16</v>
      </c>
      <c r="C6324" t="s">
        <v>10398</v>
      </c>
      <c r="D6324" s="7">
        <v>40601</v>
      </c>
      <c r="E6324" t="s">
        <v>4937</v>
      </c>
      <c r="F6324" t="s">
        <v>7682</v>
      </c>
      <c r="G6324" t="s">
        <v>4937</v>
      </c>
      <c r="H6324" t="s">
        <v>17</v>
      </c>
      <c r="I6324" t="s">
        <v>18</v>
      </c>
      <c r="K6324" t="s">
        <v>7700</v>
      </c>
      <c r="L6324" t="s">
        <v>7701</v>
      </c>
    </row>
    <row r="6325" spans="1:14" hidden="1" x14ac:dyDescent="0.25">
      <c r="A6325">
        <v>91</v>
      </c>
      <c r="B6325">
        <v>17</v>
      </c>
      <c r="C6325" t="s">
        <v>10398</v>
      </c>
      <c r="D6325" s="7">
        <v>40601</v>
      </c>
      <c r="E6325" t="s">
        <v>4937</v>
      </c>
      <c r="F6325" t="s">
        <v>7682</v>
      </c>
      <c r="G6325" t="s">
        <v>4937</v>
      </c>
      <c r="H6325" t="s">
        <v>17</v>
      </c>
      <c r="I6325" t="s">
        <v>101</v>
      </c>
      <c r="K6325" t="s">
        <v>7701</v>
      </c>
      <c r="L6325" t="s">
        <v>7702</v>
      </c>
    </row>
    <row r="6326" spans="1:14" hidden="1" x14ac:dyDescent="0.25">
      <c r="A6326">
        <v>91</v>
      </c>
      <c r="B6326">
        <v>18</v>
      </c>
      <c r="C6326" t="s">
        <v>10398</v>
      </c>
      <c r="D6326" s="7">
        <v>40601</v>
      </c>
      <c r="E6326" t="s">
        <v>4937</v>
      </c>
      <c r="F6326" t="s">
        <v>7682</v>
      </c>
      <c r="G6326" t="s">
        <v>4937</v>
      </c>
      <c r="H6326" t="s">
        <v>348</v>
      </c>
      <c r="I6326" t="s">
        <v>407</v>
      </c>
      <c r="K6326" t="s">
        <v>7702</v>
      </c>
      <c r="L6326" t="s">
        <v>7702</v>
      </c>
    </row>
    <row r="6327" spans="1:14" hidden="1" x14ac:dyDescent="0.25">
      <c r="A6327">
        <v>91</v>
      </c>
      <c r="B6327">
        <v>19</v>
      </c>
      <c r="C6327" t="s">
        <v>10398</v>
      </c>
      <c r="D6327" s="7">
        <v>40601</v>
      </c>
      <c r="E6327" t="s">
        <v>4937</v>
      </c>
      <c r="F6327" t="s">
        <v>7682</v>
      </c>
      <c r="G6327" t="s">
        <v>4937</v>
      </c>
      <c r="H6327" t="s">
        <v>17</v>
      </c>
      <c r="I6327" t="s">
        <v>101</v>
      </c>
      <c r="K6327" t="s">
        <v>7702</v>
      </c>
      <c r="L6327" t="s">
        <v>7703</v>
      </c>
    </row>
    <row r="6328" spans="1:14" hidden="1" x14ac:dyDescent="0.25">
      <c r="A6328">
        <v>91</v>
      </c>
      <c r="B6328">
        <v>20</v>
      </c>
      <c r="C6328" t="s">
        <v>10398</v>
      </c>
      <c r="D6328" s="7">
        <v>40601</v>
      </c>
      <c r="E6328" t="s">
        <v>4937</v>
      </c>
      <c r="F6328" t="s">
        <v>7682</v>
      </c>
      <c r="G6328" t="s">
        <v>4937</v>
      </c>
      <c r="H6328" t="s">
        <v>24</v>
      </c>
      <c r="I6328" t="s">
        <v>10323</v>
      </c>
      <c r="K6328" t="s">
        <v>7703</v>
      </c>
      <c r="L6328" t="s">
        <v>7704</v>
      </c>
    </row>
    <row r="6329" spans="1:14" hidden="1" x14ac:dyDescent="0.25">
      <c r="A6329">
        <v>91</v>
      </c>
      <c r="B6329">
        <v>21</v>
      </c>
      <c r="C6329" t="s">
        <v>10398</v>
      </c>
      <c r="D6329" s="7">
        <v>40601</v>
      </c>
      <c r="E6329" t="s">
        <v>4937</v>
      </c>
      <c r="F6329" t="s">
        <v>7682</v>
      </c>
      <c r="G6329" t="s">
        <v>4937</v>
      </c>
      <c r="H6329" t="s">
        <v>10</v>
      </c>
      <c r="I6329" t="s">
        <v>118</v>
      </c>
      <c r="K6329" t="s">
        <v>7705</v>
      </c>
      <c r="L6329" t="s">
        <v>7706</v>
      </c>
    </row>
    <row r="6330" spans="1:14" hidden="1" x14ac:dyDescent="0.25">
      <c r="A6330">
        <v>91</v>
      </c>
      <c r="B6330">
        <v>22</v>
      </c>
      <c r="C6330" t="s">
        <v>10398</v>
      </c>
      <c r="D6330" s="7">
        <v>40601</v>
      </c>
      <c r="E6330" t="s">
        <v>4937</v>
      </c>
      <c r="F6330" t="s">
        <v>7682</v>
      </c>
      <c r="G6330" t="s">
        <v>4937</v>
      </c>
      <c r="H6330" t="s">
        <v>10</v>
      </c>
      <c r="I6330" t="s">
        <v>14</v>
      </c>
      <c r="K6330" t="s">
        <v>7706</v>
      </c>
      <c r="L6330" t="s">
        <v>7707</v>
      </c>
    </row>
    <row r="6331" spans="1:14" hidden="1" x14ac:dyDescent="0.25">
      <c r="A6331">
        <v>91</v>
      </c>
      <c r="B6331">
        <v>23</v>
      </c>
      <c r="C6331" t="s">
        <v>10398</v>
      </c>
      <c r="D6331" s="7">
        <v>40601</v>
      </c>
      <c r="E6331" t="s">
        <v>4937</v>
      </c>
      <c r="F6331" t="s">
        <v>7682</v>
      </c>
      <c r="G6331" t="s">
        <v>4937</v>
      </c>
      <c r="H6331" t="s">
        <v>17</v>
      </c>
      <c r="I6331" t="s">
        <v>101</v>
      </c>
      <c r="K6331" t="s">
        <v>7707</v>
      </c>
      <c r="L6331" t="s">
        <v>7708</v>
      </c>
    </row>
    <row r="6332" spans="1:14" hidden="1" x14ac:dyDescent="0.25">
      <c r="A6332">
        <v>91</v>
      </c>
      <c r="B6332">
        <v>24</v>
      </c>
      <c r="C6332" t="s">
        <v>10398</v>
      </c>
      <c r="D6332" s="7">
        <v>40601</v>
      </c>
      <c r="E6332" t="s">
        <v>4937</v>
      </c>
      <c r="F6332" t="s">
        <v>7682</v>
      </c>
      <c r="G6332" t="s">
        <v>4937</v>
      </c>
      <c r="H6332" t="s">
        <v>53</v>
      </c>
      <c r="I6332" t="s">
        <v>124</v>
      </c>
      <c r="J6332" t="s">
        <v>80</v>
      </c>
      <c r="K6332" t="s">
        <v>7708</v>
      </c>
      <c r="L6332" t="s">
        <v>7709</v>
      </c>
      <c r="N6332">
        <v>9</v>
      </c>
    </row>
    <row r="6333" spans="1:14" hidden="1" x14ac:dyDescent="0.25">
      <c r="A6333">
        <v>91</v>
      </c>
      <c r="B6333">
        <v>25</v>
      </c>
      <c r="C6333" t="s">
        <v>10398</v>
      </c>
      <c r="D6333" s="7">
        <v>40601</v>
      </c>
      <c r="E6333" t="s">
        <v>4937</v>
      </c>
      <c r="F6333" t="s">
        <v>7682</v>
      </c>
      <c r="G6333" t="s">
        <v>4937</v>
      </c>
      <c r="H6333" t="s">
        <v>24</v>
      </c>
      <c r="I6333" t="s">
        <v>303</v>
      </c>
      <c r="K6333" t="s">
        <v>7709</v>
      </c>
      <c r="L6333" t="s">
        <v>7710</v>
      </c>
    </row>
    <row r="6334" spans="1:14" hidden="1" x14ac:dyDescent="0.25">
      <c r="A6334">
        <v>91</v>
      </c>
      <c r="B6334">
        <v>26</v>
      </c>
      <c r="C6334" t="s">
        <v>10398</v>
      </c>
      <c r="D6334" s="7">
        <v>40601</v>
      </c>
      <c r="E6334" t="s">
        <v>4937</v>
      </c>
      <c r="F6334" t="s">
        <v>7682</v>
      </c>
      <c r="G6334" t="s">
        <v>4937</v>
      </c>
      <c r="H6334" t="s">
        <v>10</v>
      </c>
      <c r="I6334" t="s">
        <v>118</v>
      </c>
      <c r="K6334" t="s">
        <v>7710</v>
      </c>
      <c r="L6334" t="s">
        <v>7711</v>
      </c>
    </row>
    <row r="6335" spans="1:14" hidden="1" x14ac:dyDescent="0.25">
      <c r="A6335">
        <v>91</v>
      </c>
      <c r="B6335">
        <v>27</v>
      </c>
      <c r="C6335" t="s">
        <v>10398</v>
      </c>
      <c r="D6335" s="7">
        <v>40601</v>
      </c>
      <c r="E6335" t="s">
        <v>4937</v>
      </c>
      <c r="F6335" t="s">
        <v>7682</v>
      </c>
      <c r="G6335" t="s">
        <v>4937</v>
      </c>
      <c r="H6335" t="s">
        <v>10</v>
      </c>
      <c r="I6335" t="s">
        <v>14</v>
      </c>
      <c r="K6335" t="s">
        <v>7712</v>
      </c>
      <c r="L6335" t="s">
        <v>7713</v>
      </c>
    </row>
    <row r="6336" spans="1:14" hidden="1" x14ac:dyDescent="0.25">
      <c r="A6336">
        <v>91</v>
      </c>
      <c r="B6336">
        <v>28</v>
      </c>
      <c r="C6336" t="s">
        <v>10398</v>
      </c>
      <c r="D6336" s="7">
        <v>40601</v>
      </c>
      <c r="E6336" t="s">
        <v>4937</v>
      </c>
      <c r="F6336" t="s">
        <v>7682</v>
      </c>
      <c r="G6336" t="s">
        <v>4937</v>
      </c>
      <c r="H6336" t="s">
        <v>17</v>
      </c>
      <c r="I6336" t="s">
        <v>1977</v>
      </c>
      <c r="K6336" t="s">
        <v>7713</v>
      </c>
      <c r="L6336" t="s">
        <v>7714</v>
      </c>
    </row>
    <row r="6337" spans="1:14" hidden="1" x14ac:dyDescent="0.25">
      <c r="A6337">
        <v>91</v>
      </c>
      <c r="B6337">
        <v>29</v>
      </c>
      <c r="C6337" t="s">
        <v>10398</v>
      </c>
      <c r="D6337" s="7">
        <v>40601</v>
      </c>
      <c r="E6337" t="s">
        <v>4937</v>
      </c>
      <c r="F6337" t="s">
        <v>7682</v>
      </c>
      <c r="G6337" t="s">
        <v>4937</v>
      </c>
      <c r="H6337" t="s">
        <v>348</v>
      </c>
      <c r="I6337" t="s">
        <v>407</v>
      </c>
      <c r="K6337" t="s">
        <v>7714</v>
      </c>
      <c r="L6337" t="s">
        <v>7714</v>
      </c>
    </row>
    <row r="6338" spans="1:14" hidden="1" x14ac:dyDescent="0.25">
      <c r="A6338">
        <v>91</v>
      </c>
      <c r="B6338">
        <v>30</v>
      </c>
      <c r="C6338" t="s">
        <v>10398</v>
      </c>
      <c r="D6338" s="7">
        <v>40601</v>
      </c>
      <c r="E6338" t="s">
        <v>4937</v>
      </c>
      <c r="F6338" t="s">
        <v>7682</v>
      </c>
      <c r="G6338" t="s">
        <v>4937</v>
      </c>
      <c r="H6338" t="s">
        <v>17</v>
      </c>
      <c r="I6338" t="s">
        <v>101</v>
      </c>
      <c r="K6338" t="s">
        <v>7714</v>
      </c>
      <c r="L6338" t="s">
        <v>7715</v>
      </c>
    </row>
    <row r="6339" spans="1:14" hidden="1" x14ac:dyDescent="0.25">
      <c r="A6339">
        <v>91</v>
      </c>
      <c r="B6339">
        <v>31</v>
      </c>
      <c r="C6339" t="s">
        <v>10398</v>
      </c>
      <c r="D6339" s="7">
        <v>40601</v>
      </c>
      <c r="E6339" t="s">
        <v>4937</v>
      </c>
      <c r="F6339" t="s">
        <v>7682</v>
      </c>
      <c r="G6339" t="s">
        <v>4937</v>
      </c>
      <c r="H6339" t="s">
        <v>24</v>
      </c>
      <c r="I6339" t="s">
        <v>10323</v>
      </c>
      <c r="K6339" t="s">
        <v>7715</v>
      </c>
      <c r="L6339" t="s">
        <v>7716</v>
      </c>
    </row>
    <row r="6340" spans="1:14" hidden="1" x14ac:dyDescent="0.25">
      <c r="A6340">
        <v>91</v>
      </c>
      <c r="B6340">
        <v>32</v>
      </c>
      <c r="C6340" t="s">
        <v>10398</v>
      </c>
      <c r="D6340" s="7">
        <v>40601</v>
      </c>
      <c r="E6340" t="s">
        <v>4937</v>
      </c>
      <c r="F6340" t="s">
        <v>7682</v>
      </c>
      <c r="G6340" t="s">
        <v>4937</v>
      </c>
      <c r="H6340" t="s">
        <v>10</v>
      </c>
      <c r="I6340" t="s">
        <v>118</v>
      </c>
      <c r="K6340" t="s">
        <v>7717</v>
      </c>
      <c r="L6340" t="s">
        <v>7718</v>
      </c>
    </row>
    <row r="6341" spans="1:14" hidden="1" x14ac:dyDescent="0.25">
      <c r="A6341">
        <v>91</v>
      </c>
      <c r="B6341">
        <v>33</v>
      </c>
      <c r="C6341" t="s">
        <v>10398</v>
      </c>
      <c r="D6341" s="7">
        <v>40601</v>
      </c>
      <c r="E6341" t="s">
        <v>4937</v>
      </c>
      <c r="F6341" t="s">
        <v>7682</v>
      </c>
      <c r="G6341" t="s">
        <v>4937</v>
      </c>
      <c r="H6341" t="s">
        <v>10</v>
      </c>
      <c r="I6341" t="s">
        <v>14</v>
      </c>
      <c r="K6341" t="s">
        <v>7719</v>
      </c>
      <c r="L6341" t="s">
        <v>7720</v>
      </c>
    </row>
    <row r="6342" spans="1:14" hidden="1" x14ac:dyDescent="0.25">
      <c r="A6342">
        <v>91</v>
      </c>
      <c r="B6342">
        <v>34</v>
      </c>
      <c r="C6342" t="s">
        <v>10398</v>
      </c>
      <c r="D6342" s="7">
        <v>40601</v>
      </c>
      <c r="E6342" t="s">
        <v>4937</v>
      </c>
      <c r="F6342" t="s">
        <v>7682</v>
      </c>
      <c r="G6342" t="s">
        <v>4937</v>
      </c>
      <c r="H6342" t="s">
        <v>17</v>
      </c>
      <c r="I6342" t="s">
        <v>101</v>
      </c>
      <c r="K6342" t="s">
        <v>7720</v>
      </c>
      <c r="L6342" t="s">
        <v>7721</v>
      </c>
    </row>
    <row r="6343" spans="1:14" hidden="1" x14ac:dyDescent="0.25">
      <c r="A6343">
        <v>91</v>
      </c>
      <c r="B6343">
        <v>35</v>
      </c>
      <c r="C6343" t="s">
        <v>10398</v>
      </c>
      <c r="D6343" s="7">
        <v>40601</v>
      </c>
      <c r="E6343" t="s">
        <v>4937</v>
      </c>
      <c r="F6343" t="s">
        <v>7682</v>
      </c>
      <c r="G6343" t="s">
        <v>4937</v>
      </c>
      <c r="H6343" t="s">
        <v>24</v>
      </c>
      <c r="I6343" t="s">
        <v>10323</v>
      </c>
      <c r="K6343" t="s">
        <v>7722</v>
      </c>
      <c r="L6343" t="s">
        <v>7723</v>
      </c>
    </row>
    <row r="6344" spans="1:14" hidden="1" x14ac:dyDescent="0.25">
      <c r="A6344">
        <v>91</v>
      </c>
      <c r="B6344">
        <v>36</v>
      </c>
      <c r="C6344" t="s">
        <v>10398</v>
      </c>
      <c r="D6344" s="7">
        <v>40601</v>
      </c>
      <c r="E6344" t="s">
        <v>4937</v>
      </c>
      <c r="F6344" t="s">
        <v>7682</v>
      </c>
      <c r="G6344" t="s">
        <v>4937</v>
      </c>
      <c r="H6344" t="s">
        <v>10</v>
      </c>
      <c r="I6344" t="s">
        <v>11</v>
      </c>
      <c r="K6344" t="s">
        <v>7724</v>
      </c>
      <c r="L6344" t="s">
        <v>7725</v>
      </c>
    </row>
    <row r="6345" spans="1:14" hidden="1" x14ac:dyDescent="0.25">
      <c r="A6345">
        <v>91</v>
      </c>
      <c r="B6345">
        <v>37</v>
      </c>
      <c r="C6345" t="s">
        <v>10398</v>
      </c>
      <c r="D6345" s="7">
        <v>40601</v>
      </c>
      <c r="E6345" t="s">
        <v>4937</v>
      </c>
      <c r="F6345" t="s">
        <v>7682</v>
      </c>
      <c r="G6345" t="s">
        <v>4937</v>
      </c>
      <c r="H6345" t="s">
        <v>10</v>
      </c>
      <c r="I6345" t="s">
        <v>14</v>
      </c>
      <c r="K6345" t="s">
        <v>7726</v>
      </c>
      <c r="L6345" t="s">
        <v>7727</v>
      </c>
    </row>
    <row r="6346" spans="1:14" hidden="1" x14ac:dyDescent="0.25">
      <c r="A6346">
        <v>91</v>
      </c>
      <c r="B6346">
        <v>38</v>
      </c>
      <c r="C6346" t="s">
        <v>10398</v>
      </c>
      <c r="D6346" s="7">
        <v>40601</v>
      </c>
      <c r="E6346" t="s">
        <v>4937</v>
      </c>
      <c r="F6346" t="s">
        <v>7682</v>
      </c>
      <c r="G6346" t="s">
        <v>4937</v>
      </c>
      <c r="H6346" t="s">
        <v>17</v>
      </c>
      <c r="I6346" t="s">
        <v>18</v>
      </c>
      <c r="K6346" t="s">
        <v>7727</v>
      </c>
      <c r="L6346" t="s">
        <v>7728</v>
      </c>
    </row>
    <row r="6347" spans="1:14" hidden="1" x14ac:dyDescent="0.25">
      <c r="A6347">
        <v>91</v>
      </c>
      <c r="B6347">
        <v>39</v>
      </c>
      <c r="C6347" t="s">
        <v>10398</v>
      </c>
      <c r="D6347" s="7">
        <v>40601</v>
      </c>
      <c r="E6347" t="s">
        <v>4937</v>
      </c>
      <c r="F6347" t="s">
        <v>7682</v>
      </c>
      <c r="G6347" t="s">
        <v>4937</v>
      </c>
      <c r="H6347" t="s">
        <v>53</v>
      </c>
      <c r="I6347" t="s">
        <v>255</v>
      </c>
      <c r="J6347" t="s">
        <v>80</v>
      </c>
      <c r="K6347" t="s">
        <v>7728</v>
      </c>
      <c r="L6347" t="s">
        <v>7729</v>
      </c>
      <c r="N6347">
        <v>6</v>
      </c>
    </row>
    <row r="6348" spans="1:14" hidden="1" x14ac:dyDescent="0.25">
      <c r="A6348">
        <v>91</v>
      </c>
      <c r="B6348">
        <v>40</v>
      </c>
      <c r="C6348" t="s">
        <v>10398</v>
      </c>
      <c r="D6348" s="7">
        <v>40601</v>
      </c>
      <c r="E6348" t="s">
        <v>4937</v>
      </c>
      <c r="F6348" t="s">
        <v>7682</v>
      </c>
      <c r="G6348" t="s">
        <v>4937</v>
      </c>
      <c r="H6348" t="s">
        <v>17</v>
      </c>
      <c r="I6348" t="s">
        <v>101</v>
      </c>
      <c r="K6348" t="s">
        <v>7729</v>
      </c>
      <c r="L6348" t="s">
        <v>7730</v>
      </c>
    </row>
    <row r="6349" spans="1:14" hidden="1" x14ac:dyDescent="0.25">
      <c r="A6349">
        <v>91</v>
      </c>
      <c r="B6349">
        <v>41</v>
      </c>
      <c r="C6349" t="s">
        <v>10398</v>
      </c>
      <c r="D6349" s="7">
        <v>40601</v>
      </c>
      <c r="E6349" t="s">
        <v>4937</v>
      </c>
      <c r="F6349" t="s">
        <v>7682</v>
      </c>
      <c r="G6349" t="s">
        <v>4937</v>
      </c>
      <c r="H6349" t="s">
        <v>33</v>
      </c>
      <c r="I6349" t="s">
        <v>123</v>
      </c>
      <c r="K6349" t="s">
        <v>7730</v>
      </c>
      <c r="L6349" t="s">
        <v>7730</v>
      </c>
    </row>
    <row r="6350" spans="1:14" hidden="1" x14ac:dyDescent="0.25">
      <c r="A6350">
        <v>91</v>
      </c>
      <c r="B6350">
        <v>42</v>
      </c>
      <c r="C6350" t="s">
        <v>10398</v>
      </c>
      <c r="D6350" s="7">
        <v>40601</v>
      </c>
      <c r="E6350" t="s">
        <v>4937</v>
      </c>
      <c r="F6350" t="s">
        <v>7682</v>
      </c>
      <c r="G6350" t="s">
        <v>4937</v>
      </c>
      <c r="H6350" t="s">
        <v>53</v>
      </c>
      <c r="I6350" t="s">
        <v>124</v>
      </c>
      <c r="J6350" t="s">
        <v>92</v>
      </c>
      <c r="K6350" t="s">
        <v>7730</v>
      </c>
      <c r="L6350" t="s">
        <v>7730</v>
      </c>
      <c r="N6350">
        <v>7</v>
      </c>
    </row>
    <row r="6351" spans="1:14" hidden="1" x14ac:dyDescent="0.25">
      <c r="A6351">
        <v>91</v>
      </c>
      <c r="B6351">
        <v>43</v>
      </c>
      <c r="C6351" t="s">
        <v>10398</v>
      </c>
      <c r="D6351" s="7">
        <v>40601</v>
      </c>
      <c r="E6351" t="s">
        <v>4937</v>
      </c>
      <c r="F6351" t="s">
        <v>7682</v>
      </c>
      <c r="G6351" t="s">
        <v>4937</v>
      </c>
      <c r="H6351" t="s">
        <v>17</v>
      </c>
      <c r="I6351" t="s">
        <v>18</v>
      </c>
      <c r="K6351" t="s">
        <v>7730</v>
      </c>
      <c r="L6351" t="s">
        <v>7731</v>
      </c>
    </row>
    <row r="6352" spans="1:14" hidden="1" x14ac:dyDescent="0.25">
      <c r="A6352">
        <v>91</v>
      </c>
      <c r="B6352">
        <v>44</v>
      </c>
      <c r="C6352" t="s">
        <v>10398</v>
      </c>
      <c r="D6352" s="7">
        <v>40601</v>
      </c>
      <c r="E6352" t="s">
        <v>4937</v>
      </c>
      <c r="F6352" t="s">
        <v>7682</v>
      </c>
      <c r="G6352" t="s">
        <v>4937</v>
      </c>
      <c r="H6352" t="s">
        <v>33</v>
      </c>
      <c r="I6352" t="s">
        <v>192</v>
      </c>
      <c r="K6352" t="s">
        <v>7732</v>
      </c>
      <c r="L6352" t="s">
        <v>7733</v>
      </c>
    </row>
    <row r="6353" spans="1:14" hidden="1" x14ac:dyDescent="0.25">
      <c r="A6353">
        <v>91</v>
      </c>
      <c r="B6353">
        <v>45</v>
      </c>
      <c r="C6353" t="s">
        <v>10398</v>
      </c>
      <c r="D6353" s="7">
        <v>40601</v>
      </c>
      <c r="E6353" t="s">
        <v>4937</v>
      </c>
      <c r="F6353" t="s">
        <v>7682</v>
      </c>
      <c r="G6353" t="s">
        <v>4937</v>
      </c>
      <c r="H6353" t="s">
        <v>21</v>
      </c>
      <c r="I6353" t="s">
        <v>286</v>
      </c>
      <c r="K6353" t="s">
        <v>7733</v>
      </c>
      <c r="L6353" t="s">
        <v>7734</v>
      </c>
    </row>
    <row r="6354" spans="1:14" hidden="1" x14ac:dyDescent="0.25">
      <c r="A6354">
        <v>91</v>
      </c>
      <c r="B6354">
        <v>46</v>
      </c>
      <c r="C6354" t="s">
        <v>10398</v>
      </c>
      <c r="D6354" s="7">
        <v>40601</v>
      </c>
      <c r="E6354" t="s">
        <v>4937</v>
      </c>
      <c r="F6354" t="s">
        <v>7682</v>
      </c>
      <c r="G6354" t="s">
        <v>4937</v>
      </c>
      <c r="H6354" t="s">
        <v>24</v>
      </c>
      <c r="I6354" t="s">
        <v>10323</v>
      </c>
      <c r="K6354" t="s">
        <v>7735</v>
      </c>
      <c r="L6354" t="s">
        <v>7736</v>
      </c>
    </row>
    <row r="6355" spans="1:14" hidden="1" x14ac:dyDescent="0.25">
      <c r="A6355">
        <v>91</v>
      </c>
      <c r="B6355">
        <v>47</v>
      </c>
      <c r="C6355" t="s">
        <v>10398</v>
      </c>
      <c r="D6355" s="7">
        <v>40601</v>
      </c>
      <c r="E6355" t="s">
        <v>4937</v>
      </c>
      <c r="F6355" t="s">
        <v>7682</v>
      </c>
      <c r="G6355" t="s">
        <v>4937</v>
      </c>
      <c r="H6355" t="s">
        <v>10</v>
      </c>
      <c r="I6355" t="s">
        <v>118</v>
      </c>
      <c r="K6355" t="s">
        <v>7737</v>
      </c>
      <c r="L6355" t="s">
        <v>7738</v>
      </c>
    </row>
    <row r="6356" spans="1:14" hidden="1" x14ac:dyDescent="0.25">
      <c r="A6356">
        <v>91</v>
      </c>
      <c r="B6356">
        <v>48</v>
      </c>
      <c r="C6356" t="s">
        <v>10398</v>
      </c>
      <c r="D6356" s="7">
        <v>40601</v>
      </c>
      <c r="E6356" t="s">
        <v>4937</v>
      </c>
      <c r="F6356" t="s">
        <v>7682</v>
      </c>
      <c r="G6356" t="s">
        <v>4937</v>
      </c>
      <c r="H6356" t="s">
        <v>10</v>
      </c>
      <c r="I6356" t="s">
        <v>14</v>
      </c>
      <c r="K6356" t="s">
        <v>7739</v>
      </c>
      <c r="L6356" t="s">
        <v>7740</v>
      </c>
    </row>
    <row r="6357" spans="1:14" hidden="1" x14ac:dyDescent="0.25">
      <c r="A6357">
        <v>91</v>
      </c>
      <c r="B6357">
        <v>49</v>
      </c>
      <c r="C6357" t="s">
        <v>10398</v>
      </c>
      <c r="D6357" s="7">
        <v>40601</v>
      </c>
      <c r="E6357" t="s">
        <v>4937</v>
      </c>
      <c r="F6357" t="s">
        <v>7682</v>
      </c>
      <c r="G6357" t="s">
        <v>4937</v>
      </c>
      <c r="H6357" t="s">
        <v>17</v>
      </c>
      <c r="I6357" t="s">
        <v>101</v>
      </c>
      <c r="K6357" t="s">
        <v>7740</v>
      </c>
      <c r="L6357" t="s">
        <v>7741</v>
      </c>
    </row>
    <row r="6358" spans="1:14" hidden="1" x14ac:dyDescent="0.25">
      <c r="A6358">
        <v>91</v>
      </c>
      <c r="B6358">
        <v>50</v>
      </c>
      <c r="C6358" t="s">
        <v>10398</v>
      </c>
      <c r="D6358" s="7">
        <v>40601</v>
      </c>
      <c r="E6358" t="s">
        <v>4937</v>
      </c>
      <c r="F6358" t="s">
        <v>7682</v>
      </c>
      <c r="G6358" t="s">
        <v>4937</v>
      </c>
      <c r="H6358" t="s">
        <v>24</v>
      </c>
      <c r="I6358" t="s">
        <v>10323</v>
      </c>
      <c r="K6358" t="s">
        <v>7742</v>
      </c>
      <c r="L6358" t="s">
        <v>7743</v>
      </c>
    </row>
    <row r="6359" spans="1:14" hidden="1" x14ac:dyDescent="0.25">
      <c r="A6359">
        <v>91</v>
      </c>
      <c r="B6359">
        <v>51</v>
      </c>
      <c r="C6359" t="s">
        <v>10398</v>
      </c>
      <c r="D6359" s="7">
        <v>40601</v>
      </c>
      <c r="E6359" t="s">
        <v>4937</v>
      </c>
      <c r="F6359" t="s">
        <v>7682</v>
      </c>
      <c r="G6359" t="s">
        <v>4937</v>
      </c>
      <c r="H6359" t="s">
        <v>10</v>
      </c>
      <c r="I6359" t="s">
        <v>118</v>
      </c>
      <c r="K6359" t="s">
        <v>7744</v>
      </c>
      <c r="L6359" t="s">
        <v>7745</v>
      </c>
    </row>
    <row r="6360" spans="1:14" hidden="1" x14ac:dyDescent="0.25">
      <c r="A6360">
        <v>91</v>
      </c>
      <c r="B6360">
        <v>52</v>
      </c>
      <c r="C6360" t="s">
        <v>10398</v>
      </c>
      <c r="D6360" s="7">
        <v>40601</v>
      </c>
      <c r="E6360" t="s">
        <v>4937</v>
      </c>
      <c r="F6360" t="s">
        <v>7682</v>
      </c>
      <c r="G6360" t="s">
        <v>4937</v>
      </c>
      <c r="H6360" t="s">
        <v>10</v>
      </c>
      <c r="I6360" t="s">
        <v>14</v>
      </c>
      <c r="K6360" t="s">
        <v>7745</v>
      </c>
      <c r="L6360" t="s">
        <v>7746</v>
      </c>
    </row>
    <row r="6361" spans="1:14" hidden="1" x14ac:dyDescent="0.25">
      <c r="A6361">
        <v>91</v>
      </c>
      <c r="B6361">
        <v>53</v>
      </c>
      <c r="C6361" t="s">
        <v>10398</v>
      </c>
      <c r="D6361" s="7">
        <v>40601</v>
      </c>
      <c r="E6361" t="s">
        <v>4937</v>
      </c>
      <c r="F6361" t="s">
        <v>7682</v>
      </c>
      <c r="G6361" t="s">
        <v>4937</v>
      </c>
      <c r="H6361" t="s">
        <v>17</v>
      </c>
      <c r="I6361" t="s">
        <v>101</v>
      </c>
      <c r="K6361" t="s">
        <v>7746</v>
      </c>
      <c r="L6361" t="s">
        <v>7747</v>
      </c>
    </row>
    <row r="6362" spans="1:14" hidden="1" x14ac:dyDescent="0.25">
      <c r="A6362">
        <v>91</v>
      </c>
      <c r="B6362">
        <v>54</v>
      </c>
      <c r="C6362" t="s">
        <v>10398</v>
      </c>
      <c r="D6362" s="7">
        <v>40601</v>
      </c>
      <c r="E6362" t="s">
        <v>4937</v>
      </c>
      <c r="F6362" t="s">
        <v>7682</v>
      </c>
      <c r="G6362" t="s">
        <v>4937</v>
      </c>
      <c r="H6362" t="s">
        <v>53</v>
      </c>
      <c r="I6362" t="s">
        <v>124</v>
      </c>
      <c r="J6362" t="s">
        <v>92</v>
      </c>
      <c r="K6362" t="s">
        <v>7747</v>
      </c>
      <c r="L6362" t="s">
        <v>7748</v>
      </c>
      <c r="N6362">
        <v>7</v>
      </c>
    </row>
    <row r="6363" spans="1:14" hidden="1" x14ac:dyDescent="0.25">
      <c r="A6363">
        <v>91</v>
      </c>
      <c r="B6363">
        <v>55</v>
      </c>
      <c r="C6363" t="s">
        <v>10398</v>
      </c>
      <c r="D6363" s="7">
        <v>40601</v>
      </c>
      <c r="E6363" t="s">
        <v>4937</v>
      </c>
      <c r="F6363" t="s">
        <v>7682</v>
      </c>
      <c r="G6363" t="s">
        <v>4937</v>
      </c>
      <c r="H6363" t="s">
        <v>17</v>
      </c>
      <c r="I6363" t="s">
        <v>18</v>
      </c>
      <c r="K6363" t="s">
        <v>7749</v>
      </c>
      <c r="L6363" t="s">
        <v>7750</v>
      </c>
    </row>
    <row r="6364" spans="1:14" hidden="1" x14ac:dyDescent="0.25">
      <c r="A6364">
        <v>91</v>
      </c>
      <c r="B6364">
        <v>56</v>
      </c>
      <c r="C6364" t="s">
        <v>10398</v>
      </c>
      <c r="D6364" s="7">
        <v>40601</v>
      </c>
      <c r="E6364" t="s">
        <v>4937</v>
      </c>
      <c r="F6364" t="s">
        <v>7682</v>
      </c>
      <c r="G6364" t="s">
        <v>4937</v>
      </c>
      <c r="H6364" t="s">
        <v>33</v>
      </c>
      <c r="I6364" t="s">
        <v>34</v>
      </c>
      <c r="K6364" t="s">
        <v>7750</v>
      </c>
      <c r="L6364" t="s">
        <v>7750</v>
      </c>
    </row>
    <row r="6365" spans="1:14" hidden="1" x14ac:dyDescent="0.25">
      <c r="A6365">
        <v>91</v>
      </c>
      <c r="B6365">
        <v>57</v>
      </c>
      <c r="C6365" t="s">
        <v>10398</v>
      </c>
      <c r="D6365" s="7">
        <v>40601</v>
      </c>
      <c r="E6365" t="s">
        <v>4937</v>
      </c>
      <c r="F6365" t="s">
        <v>7682</v>
      </c>
      <c r="G6365" t="s">
        <v>4937</v>
      </c>
      <c r="H6365" t="s">
        <v>24</v>
      </c>
      <c r="I6365" t="s">
        <v>10323</v>
      </c>
      <c r="K6365" t="s">
        <v>7750</v>
      </c>
      <c r="L6365" t="s">
        <v>7751</v>
      </c>
    </row>
    <row r="6366" spans="1:14" hidden="1" x14ac:dyDescent="0.25">
      <c r="A6366">
        <v>91</v>
      </c>
      <c r="B6366">
        <v>58</v>
      </c>
      <c r="C6366" t="s">
        <v>10398</v>
      </c>
      <c r="D6366" s="7">
        <v>40601</v>
      </c>
      <c r="E6366" t="s">
        <v>4937</v>
      </c>
      <c r="F6366" t="s">
        <v>7682</v>
      </c>
      <c r="G6366" t="s">
        <v>4937</v>
      </c>
      <c r="H6366" t="s">
        <v>10</v>
      </c>
      <c r="I6366" t="s">
        <v>118</v>
      </c>
      <c r="K6366" t="s">
        <v>7752</v>
      </c>
      <c r="L6366" t="s">
        <v>7753</v>
      </c>
    </row>
    <row r="6367" spans="1:14" hidden="1" x14ac:dyDescent="0.25">
      <c r="A6367">
        <v>91</v>
      </c>
      <c r="B6367">
        <v>59</v>
      </c>
      <c r="C6367" t="s">
        <v>10398</v>
      </c>
      <c r="D6367" s="7">
        <v>40601</v>
      </c>
      <c r="E6367" t="s">
        <v>4937</v>
      </c>
      <c r="F6367" t="s">
        <v>7682</v>
      </c>
      <c r="G6367" t="s">
        <v>4937</v>
      </c>
      <c r="H6367" t="s">
        <v>17</v>
      </c>
      <c r="I6367" t="s">
        <v>18</v>
      </c>
      <c r="K6367" t="s">
        <v>7753</v>
      </c>
      <c r="L6367" t="s">
        <v>7754</v>
      </c>
    </row>
    <row r="6368" spans="1:14" hidden="1" x14ac:dyDescent="0.25">
      <c r="A6368">
        <v>91</v>
      </c>
      <c r="B6368">
        <v>60</v>
      </c>
      <c r="C6368" t="s">
        <v>10398</v>
      </c>
      <c r="D6368" s="7">
        <v>40601</v>
      </c>
      <c r="E6368" t="s">
        <v>4937</v>
      </c>
      <c r="F6368" t="s">
        <v>7682</v>
      </c>
      <c r="G6368" t="s">
        <v>4937</v>
      </c>
      <c r="H6368" t="s">
        <v>17</v>
      </c>
      <c r="I6368" t="s">
        <v>101</v>
      </c>
      <c r="K6368" t="s">
        <v>7754</v>
      </c>
      <c r="L6368" t="s">
        <v>7755</v>
      </c>
    </row>
    <row r="6369" spans="1:14" hidden="1" x14ac:dyDescent="0.25">
      <c r="A6369">
        <v>91</v>
      </c>
      <c r="B6369">
        <v>61</v>
      </c>
      <c r="C6369" t="s">
        <v>10398</v>
      </c>
      <c r="D6369" s="7">
        <v>40601</v>
      </c>
      <c r="E6369" t="s">
        <v>4937</v>
      </c>
      <c r="F6369" t="s">
        <v>7682</v>
      </c>
      <c r="G6369" t="s">
        <v>4937</v>
      </c>
      <c r="H6369" t="s">
        <v>53</v>
      </c>
      <c r="I6369" t="s">
        <v>255</v>
      </c>
      <c r="J6369" t="s">
        <v>80</v>
      </c>
      <c r="K6369" t="s">
        <v>7755</v>
      </c>
      <c r="L6369" t="s">
        <v>7756</v>
      </c>
      <c r="N6369">
        <v>6</v>
      </c>
    </row>
    <row r="6370" spans="1:14" hidden="1" x14ac:dyDescent="0.25">
      <c r="A6370">
        <v>91</v>
      </c>
      <c r="B6370">
        <v>62</v>
      </c>
      <c r="C6370" t="s">
        <v>10398</v>
      </c>
      <c r="D6370" s="7">
        <v>40601</v>
      </c>
      <c r="E6370" t="s">
        <v>4937</v>
      </c>
      <c r="F6370" t="s">
        <v>7682</v>
      </c>
      <c r="G6370" t="s">
        <v>4937</v>
      </c>
      <c r="H6370" t="s">
        <v>24</v>
      </c>
      <c r="I6370" t="s">
        <v>10323</v>
      </c>
      <c r="K6370" t="s">
        <v>7757</v>
      </c>
      <c r="L6370" t="s">
        <v>7758</v>
      </c>
    </row>
    <row r="6371" spans="1:14" hidden="1" x14ac:dyDescent="0.25">
      <c r="A6371">
        <v>91</v>
      </c>
      <c r="B6371">
        <v>63</v>
      </c>
      <c r="C6371" t="s">
        <v>10398</v>
      </c>
      <c r="D6371" s="7">
        <v>40601</v>
      </c>
      <c r="E6371" t="s">
        <v>4937</v>
      </c>
      <c r="F6371" t="s">
        <v>7682</v>
      </c>
      <c r="G6371" t="s">
        <v>4937</v>
      </c>
      <c r="H6371" t="s">
        <v>10</v>
      </c>
      <c r="I6371" t="s">
        <v>118</v>
      </c>
      <c r="K6371" t="s">
        <v>7759</v>
      </c>
      <c r="L6371" t="s">
        <v>7760</v>
      </c>
    </row>
    <row r="6372" spans="1:14" hidden="1" x14ac:dyDescent="0.25">
      <c r="A6372">
        <v>91</v>
      </c>
      <c r="B6372">
        <v>64</v>
      </c>
      <c r="C6372" t="s">
        <v>10398</v>
      </c>
      <c r="D6372" s="7">
        <v>40601</v>
      </c>
      <c r="E6372" t="s">
        <v>4937</v>
      </c>
      <c r="F6372" t="s">
        <v>7682</v>
      </c>
      <c r="G6372" t="s">
        <v>4937</v>
      </c>
      <c r="H6372" t="s">
        <v>10</v>
      </c>
      <c r="I6372" t="s">
        <v>14</v>
      </c>
      <c r="K6372" t="s">
        <v>7761</v>
      </c>
      <c r="L6372" t="s">
        <v>7762</v>
      </c>
    </row>
    <row r="6373" spans="1:14" hidden="1" x14ac:dyDescent="0.25">
      <c r="A6373">
        <v>91</v>
      </c>
      <c r="B6373">
        <v>65</v>
      </c>
      <c r="C6373" t="s">
        <v>10398</v>
      </c>
      <c r="D6373" s="7">
        <v>40601</v>
      </c>
      <c r="E6373" t="s">
        <v>4937</v>
      </c>
      <c r="F6373" t="s">
        <v>7682</v>
      </c>
      <c r="G6373" t="s">
        <v>4937</v>
      </c>
      <c r="H6373" t="s">
        <v>17</v>
      </c>
      <c r="I6373" t="s">
        <v>73</v>
      </c>
      <c r="K6373" t="s">
        <v>7763</v>
      </c>
      <c r="L6373" t="s">
        <v>7764</v>
      </c>
    </row>
    <row r="6374" spans="1:14" hidden="1" x14ac:dyDescent="0.25">
      <c r="A6374">
        <v>91</v>
      </c>
      <c r="B6374">
        <v>66</v>
      </c>
      <c r="C6374" t="s">
        <v>10398</v>
      </c>
      <c r="D6374" s="7">
        <v>40601</v>
      </c>
      <c r="E6374" t="s">
        <v>4937</v>
      </c>
      <c r="F6374" t="s">
        <v>7682</v>
      </c>
      <c r="G6374" t="s">
        <v>4937</v>
      </c>
      <c r="H6374" t="s">
        <v>24</v>
      </c>
      <c r="I6374" t="s">
        <v>10323</v>
      </c>
      <c r="K6374" t="s">
        <v>7764</v>
      </c>
      <c r="L6374" t="s">
        <v>7765</v>
      </c>
    </row>
    <row r="6375" spans="1:14" hidden="1" x14ac:dyDescent="0.25">
      <c r="A6375">
        <v>91</v>
      </c>
      <c r="B6375">
        <v>67</v>
      </c>
      <c r="C6375" t="s">
        <v>10398</v>
      </c>
      <c r="D6375" s="7">
        <v>40601</v>
      </c>
      <c r="E6375" t="s">
        <v>4937</v>
      </c>
      <c r="F6375" t="s">
        <v>7682</v>
      </c>
      <c r="G6375" t="s">
        <v>4937</v>
      </c>
      <c r="H6375" t="s">
        <v>24</v>
      </c>
      <c r="I6375" t="s">
        <v>14</v>
      </c>
      <c r="K6375" t="s">
        <v>7765</v>
      </c>
      <c r="L6375" t="s">
        <v>7766</v>
      </c>
    </row>
    <row r="6376" spans="1:14" hidden="1" x14ac:dyDescent="0.25">
      <c r="A6376">
        <v>91</v>
      </c>
      <c r="B6376">
        <v>68</v>
      </c>
      <c r="C6376" t="s">
        <v>10398</v>
      </c>
      <c r="D6376" s="7">
        <v>40601</v>
      </c>
      <c r="E6376" t="s">
        <v>4937</v>
      </c>
      <c r="F6376" t="s">
        <v>7682</v>
      </c>
      <c r="G6376" t="s">
        <v>4937</v>
      </c>
      <c r="H6376" t="s">
        <v>10</v>
      </c>
      <c r="I6376" t="s">
        <v>118</v>
      </c>
      <c r="K6376" t="s">
        <v>7766</v>
      </c>
      <c r="L6376" t="s">
        <v>7767</v>
      </c>
    </row>
    <row r="6377" spans="1:14" hidden="1" x14ac:dyDescent="0.25">
      <c r="A6377">
        <v>91</v>
      </c>
      <c r="B6377">
        <v>69</v>
      </c>
      <c r="C6377" t="s">
        <v>10398</v>
      </c>
      <c r="D6377" s="7">
        <v>40601</v>
      </c>
      <c r="E6377" t="s">
        <v>4937</v>
      </c>
      <c r="F6377" t="s">
        <v>7682</v>
      </c>
      <c r="G6377" t="s">
        <v>4937</v>
      </c>
      <c r="H6377" t="s">
        <v>17</v>
      </c>
      <c r="I6377" t="s">
        <v>73</v>
      </c>
      <c r="K6377" t="s">
        <v>7767</v>
      </c>
      <c r="L6377" t="s">
        <v>7768</v>
      </c>
    </row>
    <row r="6378" spans="1:14" hidden="1" x14ac:dyDescent="0.25">
      <c r="A6378">
        <v>91</v>
      </c>
      <c r="B6378">
        <v>70</v>
      </c>
      <c r="C6378" t="s">
        <v>10398</v>
      </c>
      <c r="D6378" s="7">
        <v>40601</v>
      </c>
      <c r="E6378" t="s">
        <v>4937</v>
      </c>
      <c r="F6378" t="s">
        <v>7682</v>
      </c>
      <c r="G6378" t="s">
        <v>4937</v>
      </c>
      <c r="H6378" t="s">
        <v>17</v>
      </c>
      <c r="I6378" t="s">
        <v>101</v>
      </c>
      <c r="K6378" t="s">
        <v>7768</v>
      </c>
      <c r="L6378" t="s">
        <v>7769</v>
      </c>
    </row>
    <row r="6379" spans="1:14" hidden="1" x14ac:dyDescent="0.25">
      <c r="A6379">
        <v>91</v>
      </c>
      <c r="B6379">
        <v>71</v>
      </c>
      <c r="C6379" t="s">
        <v>10398</v>
      </c>
      <c r="D6379" s="7">
        <v>40601</v>
      </c>
      <c r="E6379" t="s">
        <v>4937</v>
      </c>
      <c r="F6379" t="s">
        <v>7682</v>
      </c>
      <c r="G6379" t="s">
        <v>4937</v>
      </c>
      <c r="H6379" t="s">
        <v>53</v>
      </c>
      <c r="I6379" t="s">
        <v>1886</v>
      </c>
      <c r="J6379" t="s">
        <v>80</v>
      </c>
      <c r="K6379" t="s">
        <v>7769</v>
      </c>
      <c r="L6379" t="s">
        <v>7770</v>
      </c>
      <c r="N6379">
        <v>6</v>
      </c>
    </row>
    <row r="6380" spans="1:14" hidden="1" x14ac:dyDescent="0.25">
      <c r="A6380">
        <v>91</v>
      </c>
      <c r="B6380">
        <v>72</v>
      </c>
      <c r="C6380" t="s">
        <v>10398</v>
      </c>
      <c r="D6380" s="7">
        <v>40601</v>
      </c>
      <c r="E6380" t="s">
        <v>4937</v>
      </c>
      <c r="F6380" t="s">
        <v>7682</v>
      </c>
      <c r="G6380" t="s">
        <v>4937</v>
      </c>
      <c r="H6380" t="s">
        <v>17</v>
      </c>
      <c r="I6380" t="s">
        <v>18</v>
      </c>
      <c r="K6380" t="s">
        <v>7770</v>
      </c>
      <c r="L6380" t="s">
        <v>7771</v>
      </c>
    </row>
    <row r="6381" spans="1:14" hidden="1" x14ac:dyDescent="0.25">
      <c r="A6381">
        <v>91</v>
      </c>
      <c r="B6381">
        <v>73</v>
      </c>
      <c r="C6381" t="s">
        <v>10398</v>
      </c>
      <c r="D6381" s="7">
        <v>40601</v>
      </c>
      <c r="E6381" t="s">
        <v>4937</v>
      </c>
      <c r="F6381" t="s">
        <v>7682</v>
      </c>
      <c r="G6381" t="s">
        <v>4937</v>
      </c>
      <c r="H6381" t="s">
        <v>24</v>
      </c>
      <c r="I6381" t="s">
        <v>10323</v>
      </c>
      <c r="K6381" t="s">
        <v>7772</v>
      </c>
      <c r="L6381" t="s">
        <v>7773</v>
      </c>
    </row>
    <row r="6382" spans="1:14" hidden="1" x14ac:dyDescent="0.25">
      <c r="A6382">
        <v>91</v>
      </c>
      <c r="B6382">
        <v>74</v>
      </c>
      <c r="C6382" t="s">
        <v>10398</v>
      </c>
      <c r="D6382" s="7">
        <v>40601</v>
      </c>
      <c r="E6382" t="s">
        <v>4937</v>
      </c>
      <c r="F6382" t="s">
        <v>7682</v>
      </c>
      <c r="G6382" t="s">
        <v>4937</v>
      </c>
      <c r="H6382" t="s">
        <v>10</v>
      </c>
      <c r="I6382" t="s">
        <v>118</v>
      </c>
      <c r="K6382" t="s">
        <v>7774</v>
      </c>
      <c r="L6382" t="s">
        <v>7775</v>
      </c>
    </row>
    <row r="6383" spans="1:14" hidden="1" x14ac:dyDescent="0.25">
      <c r="A6383">
        <v>91</v>
      </c>
      <c r="B6383">
        <v>75</v>
      </c>
      <c r="C6383" t="s">
        <v>10398</v>
      </c>
      <c r="D6383" s="7">
        <v>40601</v>
      </c>
      <c r="E6383" t="s">
        <v>4937</v>
      </c>
      <c r="F6383" t="s">
        <v>7682</v>
      </c>
      <c r="G6383" t="s">
        <v>4937</v>
      </c>
      <c r="H6383" t="s">
        <v>17</v>
      </c>
      <c r="I6383" t="s">
        <v>101</v>
      </c>
      <c r="K6383" t="s">
        <v>7775</v>
      </c>
      <c r="L6383" t="s">
        <v>7776</v>
      </c>
    </row>
    <row r="6384" spans="1:14" hidden="1" x14ac:dyDescent="0.25">
      <c r="A6384">
        <v>91</v>
      </c>
      <c r="B6384">
        <v>76</v>
      </c>
      <c r="C6384" t="s">
        <v>10398</v>
      </c>
      <c r="D6384" s="7">
        <v>40601</v>
      </c>
      <c r="E6384" t="s">
        <v>4937</v>
      </c>
      <c r="F6384" t="s">
        <v>7682</v>
      </c>
      <c r="G6384" t="s">
        <v>4937</v>
      </c>
      <c r="H6384" t="s">
        <v>53</v>
      </c>
      <c r="I6384" t="s">
        <v>91</v>
      </c>
      <c r="J6384" t="s">
        <v>80</v>
      </c>
      <c r="K6384" t="s">
        <v>7776</v>
      </c>
      <c r="L6384" t="s">
        <v>7776</v>
      </c>
      <c r="N6384">
        <v>7</v>
      </c>
    </row>
    <row r="6385" spans="1:14" hidden="1" x14ac:dyDescent="0.25">
      <c r="A6385">
        <v>91</v>
      </c>
      <c r="B6385">
        <v>77</v>
      </c>
      <c r="C6385" t="s">
        <v>10398</v>
      </c>
      <c r="D6385" s="7">
        <v>40601</v>
      </c>
      <c r="E6385" t="s">
        <v>4937</v>
      </c>
      <c r="F6385" t="s">
        <v>7682</v>
      </c>
      <c r="G6385" t="s">
        <v>4937</v>
      </c>
      <c r="H6385" t="s">
        <v>17</v>
      </c>
      <c r="I6385" t="s">
        <v>101</v>
      </c>
      <c r="K6385" t="s">
        <v>7776</v>
      </c>
      <c r="L6385" t="s">
        <v>7777</v>
      </c>
    </row>
    <row r="6386" spans="1:14" hidden="1" x14ac:dyDescent="0.25">
      <c r="A6386">
        <v>91</v>
      </c>
      <c r="B6386">
        <v>78</v>
      </c>
      <c r="C6386" t="s">
        <v>10398</v>
      </c>
      <c r="D6386" s="7">
        <v>40601</v>
      </c>
      <c r="E6386" t="s">
        <v>4937</v>
      </c>
      <c r="F6386" t="s">
        <v>7682</v>
      </c>
      <c r="G6386" t="s">
        <v>4937</v>
      </c>
      <c r="H6386" t="s">
        <v>53</v>
      </c>
      <c r="I6386" t="s">
        <v>124</v>
      </c>
      <c r="J6386" t="s">
        <v>92</v>
      </c>
      <c r="K6386" t="s">
        <v>7777</v>
      </c>
      <c r="L6386" t="s">
        <v>7777</v>
      </c>
      <c r="N6386">
        <v>7</v>
      </c>
    </row>
    <row r="6387" spans="1:14" hidden="1" x14ac:dyDescent="0.25">
      <c r="A6387">
        <v>91</v>
      </c>
      <c r="B6387">
        <v>79</v>
      </c>
      <c r="C6387" t="s">
        <v>10398</v>
      </c>
      <c r="D6387" s="7">
        <v>40601</v>
      </c>
      <c r="E6387" t="s">
        <v>4937</v>
      </c>
      <c r="F6387" t="s">
        <v>7682</v>
      </c>
      <c r="G6387" t="s">
        <v>4937</v>
      </c>
      <c r="H6387" t="s">
        <v>21</v>
      </c>
      <c r="I6387" t="s">
        <v>334</v>
      </c>
      <c r="K6387" t="s">
        <v>7777</v>
      </c>
      <c r="L6387" t="s">
        <v>7778</v>
      </c>
    </row>
    <row r="6388" spans="1:14" hidden="1" x14ac:dyDescent="0.25">
      <c r="A6388">
        <v>91</v>
      </c>
      <c r="B6388">
        <v>80</v>
      </c>
      <c r="C6388" t="s">
        <v>10398</v>
      </c>
      <c r="D6388" s="7">
        <v>40601</v>
      </c>
      <c r="E6388" t="s">
        <v>4937</v>
      </c>
      <c r="F6388" t="s">
        <v>7682</v>
      </c>
      <c r="G6388" t="s">
        <v>4937</v>
      </c>
      <c r="H6388" t="s">
        <v>24</v>
      </c>
      <c r="I6388" t="s">
        <v>10323</v>
      </c>
      <c r="K6388" t="s">
        <v>7779</v>
      </c>
      <c r="L6388" t="s">
        <v>7780</v>
      </c>
    </row>
    <row r="6389" spans="1:14" hidden="1" x14ac:dyDescent="0.25">
      <c r="A6389">
        <v>91</v>
      </c>
      <c r="B6389">
        <v>81</v>
      </c>
      <c r="C6389" t="s">
        <v>10398</v>
      </c>
      <c r="D6389" s="7">
        <v>40601</v>
      </c>
      <c r="E6389" t="s">
        <v>4937</v>
      </c>
      <c r="F6389" t="s">
        <v>7682</v>
      </c>
      <c r="G6389" t="s">
        <v>4937</v>
      </c>
      <c r="H6389" t="s">
        <v>10</v>
      </c>
      <c r="I6389" t="s">
        <v>118</v>
      </c>
      <c r="K6389" t="s">
        <v>7781</v>
      </c>
      <c r="L6389" t="s">
        <v>7782</v>
      </c>
    </row>
    <row r="6390" spans="1:14" hidden="1" x14ac:dyDescent="0.25">
      <c r="A6390">
        <v>91</v>
      </c>
      <c r="B6390">
        <v>82</v>
      </c>
      <c r="C6390" t="s">
        <v>10398</v>
      </c>
      <c r="D6390" s="7">
        <v>40601</v>
      </c>
      <c r="E6390" t="s">
        <v>4937</v>
      </c>
      <c r="F6390" t="s">
        <v>7682</v>
      </c>
      <c r="G6390" t="s">
        <v>4937</v>
      </c>
      <c r="H6390" t="s">
        <v>10</v>
      </c>
      <c r="I6390" t="s">
        <v>14</v>
      </c>
      <c r="K6390" t="s">
        <v>7782</v>
      </c>
      <c r="L6390" t="s">
        <v>7783</v>
      </c>
    </row>
    <row r="6391" spans="1:14" hidden="1" x14ac:dyDescent="0.25">
      <c r="A6391">
        <v>91</v>
      </c>
      <c r="B6391">
        <v>83</v>
      </c>
      <c r="C6391" t="s">
        <v>10398</v>
      </c>
      <c r="D6391" s="7">
        <v>40601</v>
      </c>
      <c r="E6391" t="s">
        <v>4937</v>
      </c>
      <c r="F6391" t="s">
        <v>7682</v>
      </c>
      <c r="G6391" t="s">
        <v>4937</v>
      </c>
      <c r="H6391" t="s">
        <v>17</v>
      </c>
      <c r="I6391" t="s">
        <v>18</v>
      </c>
      <c r="K6391" t="s">
        <v>7783</v>
      </c>
      <c r="L6391" t="s">
        <v>7784</v>
      </c>
    </row>
    <row r="6392" spans="1:14" hidden="1" x14ac:dyDescent="0.25">
      <c r="A6392">
        <v>92</v>
      </c>
      <c r="B6392">
        <v>1</v>
      </c>
      <c r="C6392" t="s">
        <v>10390</v>
      </c>
      <c r="D6392" s="7">
        <v>40867</v>
      </c>
      <c r="E6392" t="s">
        <v>4937</v>
      </c>
      <c r="F6392" t="s">
        <v>9</v>
      </c>
      <c r="G6392" t="s">
        <v>4937</v>
      </c>
      <c r="H6392" t="s">
        <v>10</v>
      </c>
      <c r="I6392" t="s">
        <v>118</v>
      </c>
      <c r="K6392" t="s">
        <v>7785</v>
      </c>
      <c r="L6392" t="s">
        <v>7786</v>
      </c>
    </row>
    <row r="6393" spans="1:14" hidden="1" x14ac:dyDescent="0.25">
      <c r="A6393">
        <v>92</v>
      </c>
      <c r="B6393">
        <v>2</v>
      </c>
      <c r="C6393" t="s">
        <v>10390</v>
      </c>
      <c r="D6393" s="7">
        <v>40867</v>
      </c>
      <c r="E6393" t="s">
        <v>4937</v>
      </c>
      <c r="F6393" t="s">
        <v>9</v>
      </c>
      <c r="G6393" t="s">
        <v>4937</v>
      </c>
      <c r="H6393" t="s">
        <v>10</v>
      </c>
      <c r="I6393" t="s">
        <v>14</v>
      </c>
      <c r="K6393" t="s">
        <v>7787</v>
      </c>
      <c r="L6393" t="s">
        <v>7788</v>
      </c>
    </row>
    <row r="6394" spans="1:14" hidden="1" x14ac:dyDescent="0.25">
      <c r="A6394">
        <v>92</v>
      </c>
      <c r="B6394">
        <v>3</v>
      </c>
      <c r="C6394" t="s">
        <v>10390</v>
      </c>
      <c r="D6394" s="7">
        <v>40867</v>
      </c>
      <c r="E6394" t="s">
        <v>4937</v>
      </c>
      <c r="F6394" t="s">
        <v>9</v>
      </c>
      <c r="G6394" t="s">
        <v>4937</v>
      </c>
      <c r="H6394" t="s">
        <v>17</v>
      </c>
      <c r="I6394" t="s">
        <v>18</v>
      </c>
      <c r="K6394" t="s">
        <v>7788</v>
      </c>
      <c r="L6394" t="s">
        <v>7789</v>
      </c>
    </row>
    <row r="6395" spans="1:14" hidden="1" x14ac:dyDescent="0.25">
      <c r="A6395">
        <v>92</v>
      </c>
      <c r="B6395">
        <v>4</v>
      </c>
      <c r="C6395" t="s">
        <v>10390</v>
      </c>
      <c r="D6395" s="7">
        <v>40867</v>
      </c>
      <c r="E6395" t="s">
        <v>4937</v>
      </c>
      <c r="F6395" t="s">
        <v>9</v>
      </c>
      <c r="G6395" t="s">
        <v>4937</v>
      </c>
      <c r="H6395" t="s">
        <v>17</v>
      </c>
      <c r="I6395" t="s">
        <v>154</v>
      </c>
      <c r="K6395" t="s">
        <v>7789</v>
      </c>
      <c r="L6395" t="s">
        <v>7790</v>
      </c>
    </row>
    <row r="6396" spans="1:14" hidden="1" x14ac:dyDescent="0.25">
      <c r="A6396">
        <v>92</v>
      </c>
      <c r="B6396">
        <v>5</v>
      </c>
      <c r="C6396" t="s">
        <v>10390</v>
      </c>
      <c r="D6396" s="7">
        <v>40867</v>
      </c>
      <c r="E6396" t="s">
        <v>4937</v>
      </c>
      <c r="F6396" t="s">
        <v>9</v>
      </c>
      <c r="G6396" t="s">
        <v>4937</v>
      </c>
      <c r="H6396" t="s">
        <v>24</v>
      </c>
      <c r="I6396" t="s">
        <v>10323</v>
      </c>
      <c r="K6396" t="s">
        <v>7790</v>
      </c>
      <c r="L6396" t="s">
        <v>7791</v>
      </c>
    </row>
    <row r="6397" spans="1:14" hidden="1" x14ac:dyDescent="0.25">
      <c r="A6397">
        <v>92</v>
      </c>
      <c r="B6397">
        <v>6</v>
      </c>
      <c r="C6397" t="s">
        <v>10390</v>
      </c>
      <c r="D6397" s="7">
        <v>40867</v>
      </c>
      <c r="E6397" t="s">
        <v>4937</v>
      </c>
      <c r="F6397" t="s">
        <v>9</v>
      </c>
      <c r="G6397" t="s">
        <v>4937</v>
      </c>
      <c r="H6397" t="s">
        <v>10</v>
      </c>
      <c r="I6397" t="s">
        <v>118</v>
      </c>
      <c r="K6397" t="s">
        <v>7791</v>
      </c>
      <c r="L6397" t="s">
        <v>7792</v>
      </c>
    </row>
    <row r="6398" spans="1:14" hidden="1" x14ac:dyDescent="0.25">
      <c r="A6398">
        <v>92</v>
      </c>
      <c r="B6398">
        <v>7</v>
      </c>
      <c r="C6398" t="s">
        <v>10390</v>
      </c>
      <c r="D6398" s="7">
        <v>40867</v>
      </c>
      <c r="E6398" t="s">
        <v>4937</v>
      </c>
      <c r="F6398" t="s">
        <v>9</v>
      </c>
      <c r="G6398" t="s">
        <v>4937</v>
      </c>
      <c r="H6398" t="s">
        <v>10</v>
      </c>
      <c r="I6398" t="s">
        <v>14</v>
      </c>
      <c r="K6398" t="s">
        <v>7793</v>
      </c>
      <c r="L6398" t="s">
        <v>7794</v>
      </c>
    </row>
    <row r="6399" spans="1:14" hidden="1" x14ac:dyDescent="0.25">
      <c r="A6399">
        <v>92</v>
      </c>
      <c r="B6399">
        <v>8</v>
      </c>
      <c r="C6399" t="s">
        <v>10390</v>
      </c>
      <c r="D6399" s="7">
        <v>40867</v>
      </c>
      <c r="E6399" t="s">
        <v>4937</v>
      </c>
      <c r="F6399" t="s">
        <v>9</v>
      </c>
      <c r="G6399" t="s">
        <v>4937</v>
      </c>
      <c r="H6399" t="s">
        <v>17</v>
      </c>
      <c r="I6399" t="s">
        <v>101</v>
      </c>
      <c r="K6399" t="s">
        <v>7794</v>
      </c>
      <c r="L6399" t="s">
        <v>7795</v>
      </c>
    </row>
    <row r="6400" spans="1:14" hidden="1" x14ac:dyDescent="0.25">
      <c r="A6400">
        <v>92</v>
      </c>
      <c r="B6400">
        <v>9</v>
      </c>
      <c r="C6400" t="s">
        <v>10390</v>
      </c>
      <c r="D6400" s="7">
        <v>40867</v>
      </c>
      <c r="E6400" t="s">
        <v>4937</v>
      </c>
      <c r="F6400" t="s">
        <v>9</v>
      </c>
      <c r="G6400" t="s">
        <v>4937</v>
      </c>
      <c r="H6400" t="s">
        <v>10</v>
      </c>
      <c r="I6400" t="s">
        <v>11</v>
      </c>
      <c r="K6400" t="s">
        <v>7795</v>
      </c>
      <c r="L6400" t="s">
        <v>7796</v>
      </c>
    </row>
    <row r="6401" spans="1:14" hidden="1" x14ac:dyDescent="0.25">
      <c r="A6401">
        <v>92</v>
      </c>
      <c r="B6401">
        <v>10</v>
      </c>
      <c r="C6401" t="s">
        <v>10390</v>
      </c>
      <c r="D6401" s="7">
        <v>40867</v>
      </c>
      <c r="E6401" t="s">
        <v>4937</v>
      </c>
      <c r="F6401" t="s">
        <v>9</v>
      </c>
      <c r="G6401" t="s">
        <v>4937</v>
      </c>
      <c r="H6401" t="s">
        <v>10</v>
      </c>
      <c r="I6401" t="s">
        <v>14</v>
      </c>
      <c r="K6401" t="s">
        <v>7797</v>
      </c>
      <c r="L6401" t="s">
        <v>7798</v>
      </c>
    </row>
    <row r="6402" spans="1:14" hidden="1" x14ac:dyDescent="0.25">
      <c r="A6402">
        <v>92</v>
      </c>
      <c r="B6402">
        <v>11</v>
      </c>
      <c r="C6402" t="s">
        <v>10390</v>
      </c>
      <c r="D6402" s="7">
        <v>40867</v>
      </c>
      <c r="E6402" t="s">
        <v>4937</v>
      </c>
      <c r="F6402" t="s">
        <v>9</v>
      </c>
      <c r="G6402" t="s">
        <v>4937</v>
      </c>
      <c r="H6402" t="s">
        <v>17</v>
      </c>
      <c r="I6402" t="s">
        <v>18</v>
      </c>
      <c r="K6402" t="s">
        <v>7798</v>
      </c>
      <c r="L6402" t="s">
        <v>7799</v>
      </c>
    </row>
    <row r="6403" spans="1:14" hidden="1" x14ac:dyDescent="0.25">
      <c r="A6403">
        <v>92</v>
      </c>
      <c r="B6403">
        <v>12</v>
      </c>
      <c r="C6403" t="s">
        <v>10390</v>
      </c>
      <c r="D6403" s="7">
        <v>40867</v>
      </c>
      <c r="E6403" t="s">
        <v>4937</v>
      </c>
      <c r="F6403" t="s">
        <v>9</v>
      </c>
      <c r="G6403" t="s">
        <v>4937</v>
      </c>
      <c r="H6403" t="s">
        <v>24</v>
      </c>
      <c r="I6403" t="s">
        <v>10323</v>
      </c>
      <c r="K6403" t="s">
        <v>7800</v>
      </c>
      <c r="L6403" t="s">
        <v>7801</v>
      </c>
    </row>
    <row r="6404" spans="1:14" hidden="1" x14ac:dyDescent="0.25">
      <c r="A6404">
        <v>92</v>
      </c>
      <c r="B6404">
        <v>13</v>
      </c>
      <c r="C6404" t="s">
        <v>10390</v>
      </c>
      <c r="D6404" s="7">
        <v>40867</v>
      </c>
      <c r="E6404" t="s">
        <v>4937</v>
      </c>
      <c r="F6404" t="s">
        <v>9</v>
      </c>
      <c r="G6404" t="s">
        <v>4937</v>
      </c>
      <c r="H6404" t="s">
        <v>10</v>
      </c>
      <c r="I6404" t="s">
        <v>118</v>
      </c>
      <c r="K6404" t="s">
        <v>7802</v>
      </c>
      <c r="L6404" t="s">
        <v>7803</v>
      </c>
    </row>
    <row r="6405" spans="1:14" hidden="1" x14ac:dyDescent="0.25">
      <c r="A6405">
        <v>92</v>
      </c>
      <c r="B6405">
        <v>14</v>
      </c>
      <c r="C6405" t="s">
        <v>10390</v>
      </c>
      <c r="D6405" s="7">
        <v>40867</v>
      </c>
      <c r="E6405" t="s">
        <v>4937</v>
      </c>
      <c r="F6405" t="s">
        <v>9</v>
      </c>
      <c r="G6405" t="s">
        <v>4937</v>
      </c>
      <c r="H6405" t="s">
        <v>24</v>
      </c>
      <c r="I6405" t="s">
        <v>10323</v>
      </c>
      <c r="K6405" t="s">
        <v>7804</v>
      </c>
      <c r="L6405" t="s">
        <v>7805</v>
      </c>
    </row>
    <row r="6406" spans="1:14" hidden="1" x14ac:dyDescent="0.25">
      <c r="A6406">
        <v>92</v>
      </c>
      <c r="B6406">
        <v>15</v>
      </c>
      <c r="C6406" t="s">
        <v>10390</v>
      </c>
      <c r="D6406" s="7">
        <v>40867</v>
      </c>
      <c r="E6406" t="s">
        <v>4937</v>
      </c>
      <c r="F6406" t="s">
        <v>9</v>
      </c>
      <c r="G6406" t="s">
        <v>4937</v>
      </c>
      <c r="H6406" t="s">
        <v>10</v>
      </c>
      <c r="I6406" t="s">
        <v>118</v>
      </c>
      <c r="K6406" t="s">
        <v>7806</v>
      </c>
      <c r="L6406" t="s">
        <v>7807</v>
      </c>
    </row>
    <row r="6407" spans="1:14" hidden="1" x14ac:dyDescent="0.25">
      <c r="A6407">
        <v>92</v>
      </c>
      <c r="B6407">
        <v>16</v>
      </c>
      <c r="C6407" t="s">
        <v>10390</v>
      </c>
      <c r="D6407" s="7">
        <v>40867</v>
      </c>
      <c r="E6407" t="s">
        <v>4937</v>
      </c>
      <c r="F6407" t="s">
        <v>9</v>
      </c>
      <c r="G6407" t="s">
        <v>4937</v>
      </c>
      <c r="H6407" t="s">
        <v>10</v>
      </c>
      <c r="I6407" t="s">
        <v>14</v>
      </c>
      <c r="K6407" t="s">
        <v>7808</v>
      </c>
      <c r="L6407" t="s">
        <v>7809</v>
      </c>
    </row>
    <row r="6408" spans="1:14" hidden="1" x14ac:dyDescent="0.25">
      <c r="A6408">
        <v>92</v>
      </c>
      <c r="B6408">
        <v>17</v>
      </c>
      <c r="C6408" t="s">
        <v>10390</v>
      </c>
      <c r="D6408" s="7">
        <v>40867</v>
      </c>
      <c r="E6408" t="s">
        <v>4937</v>
      </c>
      <c r="F6408" t="s">
        <v>9</v>
      </c>
      <c r="G6408" t="s">
        <v>4937</v>
      </c>
      <c r="H6408" t="s">
        <v>17</v>
      </c>
      <c r="I6408" t="s">
        <v>48</v>
      </c>
      <c r="K6408" t="s">
        <v>7809</v>
      </c>
      <c r="L6408" t="s">
        <v>7810</v>
      </c>
    </row>
    <row r="6409" spans="1:14" hidden="1" x14ac:dyDescent="0.25">
      <c r="A6409">
        <v>92</v>
      </c>
      <c r="B6409">
        <v>18</v>
      </c>
      <c r="C6409" t="s">
        <v>10390</v>
      </c>
      <c r="D6409" s="7">
        <v>40867</v>
      </c>
      <c r="E6409" t="s">
        <v>4937</v>
      </c>
      <c r="F6409" t="s">
        <v>9</v>
      </c>
      <c r="G6409" t="s">
        <v>4937</v>
      </c>
      <c r="H6409" t="s">
        <v>10</v>
      </c>
      <c r="I6409" t="s">
        <v>14</v>
      </c>
      <c r="K6409" t="s">
        <v>7810</v>
      </c>
      <c r="L6409" t="s">
        <v>7811</v>
      </c>
    </row>
    <row r="6410" spans="1:14" hidden="1" x14ac:dyDescent="0.25">
      <c r="A6410">
        <v>92</v>
      </c>
      <c r="B6410">
        <v>19</v>
      </c>
      <c r="C6410" t="s">
        <v>10390</v>
      </c>
      <c r="D6410" s="7">
        <v>40867</v>
      </c>
      <c r="E6410" t="s">
        <v>4937</v>
      </c>
      <c r="F6410" t="s">
        <v>9</v>
      </c>
      <c r="G6410" t="s">
        <v>4937</v>
      </c>
      <c r="H6410" t="s">
        <v>17</v>
      </c>
      <c r="I6410" t="s">
        <v>101</v>
      </c>
      <c r="K6410" t="s">
        <v>7811</v>
      </c>
      <c r="L6410" t="s">
        <v>7812</v>
      </c>
    </row>
    <row r="6411" spans="1:14" hidden="1" x14ac:dyDescent="0.25">
      <c r="A6411">
        <v>92</v>
      </c>
      <c r="B6411">
        <v>20</v>
      </c>
      <c r="C6411" t="s">
        <v>10390</v>
      </c>
      <c r="D6411" s="7">
        <v>40867</v>
      </c>
      <c r="E6411" t="s">
        <v>4937</v>
      </c>
      <c r="F6411" t="s">
        <v>9</v>
      </c>
      <c r="G6411" t="s">
        <v>4937</v>
      </c>
      <c r="H6411" t="s">
        <v>53</v>
      </c>
      <c r="I6411" t="s">
        <v>255</v>
      </c>
      <c r="J6411" t="s">
        <v>80</v>
      </c>
      <c r="K6411" t="s">
        <v>7813</v>
      </c>
      <c r="L6411" t="s">
        <v>7814</v>
      </c>
      <c r="M6411" t="s">
        <v>313</v>
      </c>
      <c r="N6411">
        <v>6</v>
      </c>
    </row>
    <row r="6412" spans="1:14" hidden="1" x14ac:dyDescent="0.25">
      <c r="A6412">
        <v>92</v>
      </c>
      <c r="B6412">
        <v>21</v>
      </c>
      <c r="C6412" t="s">
        <v>10390</v>
      </c>
      <c r="D6412" s="7">
        <v>40867</v>
      </c>
      <c r="E6412" t="s">
        <v>4937</v>
      </c>
      <c r="F6412" t="s">
        <v>9</v>
      </c>
      <c r="G6412" t="s">
        <v>4937</v>
      </c>
      <c r="H6412" t="s">
        <v>24</v>
      </c>
      <c r="I6412" t="s">
        <v>10323</v>
      </c>
      <c r="K6412" t="s">
        <v>7812</v>
      </c>
      <c r="L6412" t="s">
        <v>7815</v>
      </c>
    </row>
    <row r="6413" spans="1:14" hidden="1" x14ac:dyDescent="0.25">
      <c r="A6413">
        <v>92</v>
      </c>
      <c r="B6413">
        <v>22</v>
      </c>
      <c r="C6413" t="s">
        <v>10390</v>
      </c>
      <c r="D6413" s="7">
        <v>40867</v>
      </c>
      <c r="E6413" t="s">
        <v>4937</v>
      </c>
      <c r="F6413" t="s">
        <v>9</v>
      </c>
      <c r="G6413" t="s">
        <v>4937</v>
      </c>
      <c r="H6413" t="s">
        <v>10</v>
      </c>
      <c r="I6413" t="s">
        <v>118</v>
      </c>
      <c r="K6413" t="s">
        <v>7816</v>
      </c>
      <c r="L6413" t="s">
        <v>7817</v>
      </c>
    </row>
    <row r="6414" spans="1:14" hidden="1" x14ac:dyDescent="0.25">
      <c r="A6414">
        <v>92</v>
      </c>
      <c r="B6414">
        <v>23</v>
      </c>
      <c r="C6414" t="s">
        <v>10390</v>
      </c>
      <c r="D6414" s="7">
        <v>40867</v>
      </c>
      <c r="E6414" t="s">
        <v>4937</v>
      </c>
      <c r="F6414" t="s">
        <v>9</v>
      </c>
      <c r="G6414" t="s">
        <v>4937</v>
      </c>
      <c r="H6414" t="s">
        <v>10</v>
      </c>
      <c r="I6414" t="s">
        <v>14</v>
      </c>
      <c r="K6414" t="s">
        <v>7817</v>
      </c>
      <c r="L6414" t="s">
        <v>7818</v>
      </c>
    </row>
    <row r="6415" spans="1:14" hidden="1" x14ac:dyDescent="0.25">
      <c r="A6415">
        <v>92</v>
      </c>
      <c r="B6415">
        <v>24</v>
      </c>
      <c r="C6415" t="s">
        <v>10390</v>
      </c>
      <c r="D6415" s="7">
        <v>40867</v>
      </c>
      <c r="E6415" t="s">
        <v>4937</v>
      </c>
      <c r="F6415" t="s">
        <v>9</v>
      </c>
      <c r="G6415" t="s">
        <v>4937</v>
      </c>
      <c r="H6415" t="s">
        <v>10</v>
      </c>
      <c r="I6415" t="s">
        <v>14</v>
      </c>
      <c r="K6415" t="s">
        <v>7819</v>
      </c>
      <c r="L6415" t="s">
        <v>7820</v>
      </c>
    </row>
    <row r="6416" spans="1:14" hidden="1" x14ac:dyDescent="0.25">
      <c r="A6416">
        <v>92</v>
      </c>
      <c r="B6416">
        <v>25</v>
      </c>
      <c r="C6416" t="s">
        <v>10390</v>
      </c>
      <c r="D6416" s="7">
        <v>40867</v>
      </c>
      <c r="E6416" t="s">
        <v>4937</v>
      </c>
      <c r="F6416" t="s">
        <v>9</v>
      </c>
      <c r="G6416" t="s">
        <v>4937</v>
      </c>
      <c r="H6416" t="s">
        <v>17</v>
      </c>
      <c r="I6416" t="s">
        <v>73</v>
      </c>
      <c r="K6416" t="s">
        <v>7820</v>
      </c>
      <c r="L6416" t="s">
        <v>7821</v>
      </c>
    </row>
    <row r="6417" spans="1:14" hidden="1" x14ac:dyDescent="0.25">
      <c r="A6417">
        <v>92</v>
      </c>
      <c r="B6417">
        <v>26</v>
      </c>
      <c r="C6417" t="s">
        <v>10390</v>
      </c>
      <c r="D6417" s="7">
        <v>40867</v>
      </c>
      <c r="E6417" t="s">
        <v>4937</v>
      </c>
      <c r="F6417" t="s">
        <v>9</v>
      </c>
      <c r="G6417" t="s">
        <v>4937</v>
      </c>
      <c r="H6417" t="s">
        <v>17</v>
      </c>
      <c r="I6417" t="s">
        <v>73</v>
      </c>
      <c r="K6417" t="s">
        <v>7821</v>
      </c>
      <c r="L6417" t="s">
        <v>7822</v>
      </c>
    </row>
    <row r="6418" spans="1:14" hidden="1" x14ac:dyDescent="0.25">
      <c r="A6418">
        <v>92</v>
      </c>
      <c r="B6418">
        <v>27</v>
      </c>
      <c r="C6418" t="s">
        <v>10390</v>
      </c>
      <c r="D6418" s="7">
        <v>40867</v>
      </c>
      <c r="E6418" t="s">
        <v>4937</v>
      </c>
      <c r="F6418" t="s">
        <v>9</v>
      </c>
      <c r="G6418" t="s">
        <v>4937</v>
      </c>
      <c r="H6418" t="s">
        <v>53</v>
      </c>
      <c r="I6418" t="s">
        <v>1960</v>
      </c>
      <c r="J6418" t="s">
        <v>55</v>
      </c>
      <c r="K6418" t="s">
        <v>7822</v>
      </c>
      <c r="L6418" t="s">
        <v>7823</v>
      </c>
      <c r="N6418">
        <v>1</v>
      </c>
    </row>
    <row r="6419" spans="1:14" hidden="1" x14ac:dyDescent="0.25">
      <c r="A6419">
        <v>92</v>
      </c>
      <c r="B6419">
        <v>28</v>
      </c>
      <c r="C6419" t="s">
        <v>10390</v>
      </c>
      <c r="D6419" s="7">
        <v>40867</v>
      </c>
      <c r="E6419" t="s">
        <v>4937</v>
      </c>
      <c r="F6419" t="s">
        <v>9</v>
      </c>
      <c r="G6419" t="s">
        <v>4937</v>
      </c>
      <c r="H6419" t="s">
        <v>24</v>
      </c>
      <c r="I6419" t="s">
        <v>10323</v>
      </c>
      <c r="K6419" t="s">
        <v>7824</v>
      </c>
      <c r="L6419" t="s">
        <v>7825</v>
      </c>
    </row>
    <row r="6420" spans="1:14" hidden="1" x14ac:dyDescent="0.25">
      <c r="A6420">
        <v>92</v>
      </c>
      <c r="B6420">
        <v>29</v>
      </c>
      <c r="C6420" t="s">
        <v>10390</v>
      </c>
      <c r="D6420" s="7">
        <v>40867</v>
      </c>
      <c r="E6420" t="s">
        <v>4937</v>
      </c>
      <c r="F6420" t="s">
        <v>9</v>
      </c>
      <c r="G6420" t="s">
        <v>4937</v>
      </c>
      <c r="H6420" t="s">
        <v>10</v>
      </c>
      <c r="I6420" t="s">
        <v>118</v>
      </c>
      <c r="K6420" t="s">
        <v>7826</v>
      </c>
      <c r="L6420" t="s">
        <v>7660</v>
      </c>
    </row>
    <row r="6421" spans="1:14" hidden="1" x14ac:dyDescent="0.25">
      <c r="A6421">
        <v>92</v>
      </c>
      <c r="B6421">
        <v>30</v>
      </c>
      <c r="C6421" t="s">
        <v>10390</v>
      </c>
      <c r="D6421" s="7">
        <v>40867</v>
      </c>
      <c r="E6421" t="s">
        <v>4937</v>
      </c>
      <c r="F6421" t="s">
        <v>9</v>
      </c>
      <c r="G6421" t="s">
        <v>4937</v>
      </c>
      <c r="H6421" t="s">
        <v>17</v>
      </c>
      <c r="I6421" t="s">
        <v>48</v>
      </c>
      <c r="K6421" t="s">
        <v>7660</v>
      </c>
      <c r="L6421" t="s">
        <v>7827</v>
      </c>
    </row>
    <row r="6422" spans="1:14" hidden="1" x14ac:dyDescent="0.25">
      <c r="A6422">
        <v>92</v>
      </c>
      <c r="B6422">
        <v>31</v>
      </c>
      <c r="C6422" t="s">
        <v>10390</v>
      </c>
      <c r="D6422" s="7">
        <v>40867</v>
      </c>
      <c r="E6422" t="s">
        <v>4937</v>
      </c>
      <c r="F6422" t="s">
        <v>9</v>
      </c>
      <c r="G6422" t="s">
        <v>4937</v>
      </c>
      <c r="H6422" t="s">
        <v>33</v>
      </c>
      <c r="I6422" t="s">
        <v>34</v>
      </c>
      <c r="K6422" t="s">
        <v>7827</v>
      </c>
      <c r="L6422" t="s">
        <v>7828</v>
      </c>
    </row>
    <row r="6423" spans="1:14" hidden="1" x14ac:dyDescent="0.25">
      <c r="A6423">
        <v>92</v>
      </c>
      <c r="B6423">
        <v>32</v>
      </c>
      <c r="C6423" t="s">
        <v>10390</v>
      </c>
      <c r="D6423" s="7">
        <v>40867</v>
      </c>
      <c r="E6423" t="s">
        <v>4937</v>
      </c>
      <c r="F6423" t="s">
        <v>9</v>
      </c>
      <c r="G6423" t="s">
        <v>4937</v>
      </c>
      <c r="H6423" t="s">
        <v>24</v>
      </c>
      <c r="I6423" t="s">
        <v>10323</v>
      </c>
      <c r="K6423" t="s">
        <v>7829</v>
      </c>
      <c r="L6423" t="s">
        <v>7830</v>
      </c>
    </row>
    <row r="6424" spans="1:14" hidden="1" x14ac:dyDescent="0.25">
      <c r="A6424">
        <v>92</v>
      </c>
      <c r="B6424">
        <v>33</v>
      </c>
      <c r="C6424" t="s">
        <v>10390</v>
      </c>
      <c r="D6424" s="7">
        <v>40867</v>
      </c>
      <c r="E6424" t="s">
        <v>4937</v>
      </c>
      <c r="F6424" t="s">
        <v>9</v>
      </c>
      <c r="G6424" t="s">
        <v>4937</v>
      </c>
      <c r="H6424" t="s">
        <v>10</v>
      </c>
      <c r="I6424" t="s">
        <v>118</v>
      </c>
      <c r="K6424" t="s">
        <v>7831</v>
      </c>
      <c r="L6424" t="s">
        <v>7832</v>
      </c>
    </row>
    <row r="6425" spans="1:14" hidden="1" x14ac:dyDescent="0.25">
      <c r="A6425">
        <v>92</v>
      </c>
      <c r="B6425">
        <v>34</v>
      </c>
      <c r="C6425" t="s">
        <v>10390</v>
      </c>
      <c r="D6425" s="7">
        <v>40867</v>
      </c>
      <c r="E6425" t="s">
        <v>4937</v>
      </c>
      <c r="F6425" t="s">
        <v>9</v>
      </c>
      <c r="G6425" t="s">
        <v>4937</v>
      </c>
      <c r="H6425" t="s">
        <v>17</v>
      </c>
      <c r="I6425" t="s">
        <v>120</v>
      </c>
      <c r="K6425" t="s">
        <v>7832</v>
      </c>
      <c r="L6425" t="s">
        <v>7833</v>
      </c>
    </row>
    <row r="6426" spans="1:14" hidden="1" x14ac:dyDescent="0.25">
      <c r="A6426">
        <v>92</v>
      </c>
      <c r="B6426">
        <v>35</v>
      </c>
      <c r="C6426" t="s">
        <v>10390</v>
      </c>
      <c r="D6426" s="7">
        <v>40867</v>
      </c>
      <c r="E6426" t="s">
        <v>4937</v>
      </c>
      <c r="F6426" t="s">
        <v>9</v>
      </c>
      <c r="G6426" t="s">
        <v>4937</v>
      </c>
      <c r="H6426" t="s">
        <v>17</v>
      </c>
      <c r="I6426" t="s">
        <v>73</v>
      </c>
      <c r="K6426" t="s">
        <v>7833</v>
      </c>
      <c r="L6426" t="s">
        <v>7834</v>
      </c>
    </row>
    <row r="6427" spans="1:14" hidden="1" x14ac:dyDescent="0.25">
      <c r="A6427">
        <v>92</v>
      </c>
      <c r="B6427">
        <v>36</v>
      </c>
      <c r="C6427" t="s">
        <v>10390</v>
      </c>
      <c r="D6427" s="7">
        <v>40867</v>
      </c>
      <c r="E6427" t="s">
        <v>4937</v>
      </c>
      <c r="F6427" t="s">
        <v>9</v>
      </c>
      <c r="G6427" t="s">
        <v>4937</v>
      </c>
      <c r="H6427" t="s">
        <v>348</v>
      </c>
      <c r="I6427" t="s">
        <v>464</v>
      </c>
      <c r="K6427" t="s">
        <v>7834</v>
      </c>
      <c r="L6427" t="s">
        <v>7834</v>
      </c>
    </row>
    <row r="6428" spans="1:14" hidden="1" x14ac:dyDescent="0.25">
      <c r="A6428">
        <v>92</v>
      </c>
      <c r="B6428">
        <v>37</v>
      </c>
      <c r="C6428" t="s">
        <v>10390</v>
      </c>
      <c r="D6428" s="7">
        <v>40867</v>
      </c>
      <c r="E6428" t="s">
        <v>4937</v>
      </c>
      <c r="F6428" t="s">
        <v>9</v>
      </c>
      <c r="G6428" t="s">
        <v>4937</v>
      </c>
      <c r="H6428" t="s">
        <v>53</v>
      </c>
      <c r="I6428" t="s">
        <v>1886</v>
      </c>
      <c r="J6428" t="s">
        <v>80</v>
      </c>
      <c r="K6428" t="s">
        <v>7834</v>
      </c>
      <c r="L6428" t="s">
        <v>7835</v>
      </c>
      <c r="N6428">
        <v>4</v>
      </c>
    </row>
    <row r="6429" spans="1:14" hidden="1" x14ac:dyDescent="0.25">
      <c r="A6429">
        <v>92</v>
      </c>
      <c r="B6429">
        <v>38</v>
      </c>
      <c r="C6429" t="s">
        <v>10390</v>
      </c>
      <c r="D6429" s="7">
        <v>40867</v>
      </c>
      <c r="E6429" t="s">
        <v>4937</v>
      </c>
      <c r="F6429" t="s">
        <v>9</v>
      </c>
      <c r="G6429" t="s">
        <v>4937</v>
      </c>
      <c r="H6429" t="s">
        <v>24</v>
      </c>
      <c r="I6429" t="s">
        <v>10323</v>
      </c>
      <c r="K6429" t="s">
        <v>7835</v>
      </c>
      <c r="L6429" t="s">
        <v>7836</v>
      </c>
    </row>
    <row r="6430" spans="1:14" hidden="1" x14ac:dyDescent="0.25">
      <c r="A6430">
        <v>92</v>
      </c>
      <c r="B6430">
        <v>39</v>
      </c>
      <c r="C6430" t="s">
        <v>10390</v>
      </c>
      <c r="D6430" s="7">
        <v>40867</v>
      </c>
      <c r="E6430" t="s">
        <v>4937</v>
      </c>
      <c r="F6430" t="s">
        <v>9</v>
      </c>
      <c r="G6430" t="s">
        <v>4937</v>
      </c>
      <c r="H6430" t="s">
        <v>10</v>
      </c>
      <c r="I6430" t="s">
        <v>118</v>
      </c>
      <c r="K6430" t="s">
        <v>7837</v>
      </c>
      <c r="L6430" t="s">
        <v>7838</v>
      </c>
    </row>
    <row r="6431" spans="1:14" hidden="1" x14ac:dyDescent="0.25">
      <c r="A6431">
        <v>92</v>
      </c>
      <c r="B6431">
        <v>40</v>
      </c>
      <c r="C6431" t="s">
        <v>10390</v>
      </c>
      <c r="D6431" s="7">
        <v>40867</v>
      </c>
      <c r="E6431" t="s">
        <v>4937</v>
      </c>
      <c r="F6431" t="s">
        <v>9</v>
      </c>
      <c r="G6431" t="s">
        <v>4937</v>
      </c>
      <c r="H6431" t="s">
        <v>10</v>
      </c>
      <c r="I6431" t="s">
        <v>14</v>
      </c>
      <c r="K6431" t="s">
        <v>7838</v>
      </c>
      <c r="L6431" t="s">
        <v>7839</v>
      </c>
    </row>
    <row r="6432" spans="1:14" hidden="1" x14ac:dyDescent="0.25">
      <c r="A6432">
        <v>92</v>
      </c>
      <c r="B6432">
        <v>41</v>
      </c>
      <c r="C6432" t="s">
        <v>10390</v>
      </c>
      <c r="D6432" s="7">
        <v>40867</v>
      </c>
      <c r="E6432" t="s">
        <v>4937</v>
      </c>
      <c r="F6432" t="s">
        <v>9</v>
      </c>
      <c r="G6432" t="s">
        <v>4937</v>
      </c>
      <c r="H6432" t="s">
        <v>17</v>
      </c>
      <c r="I6432" t="s">
        <v>73</v>
      </c>
      <c r="K6432" t="s">
        <v>7839</v>
      </c>
      <c r="L6432" t="s">
        <v>7840</v>
      </c>
    </row>
    <row r="6433" spans="1:14" hidden="1" x14ac:dyDescent="0.25">
      <c r="A6433">
        <v>92</v>
      </c>
      <c r="B6433">
        <v>42</v>
      </c>
      <c r="C6433" t="s">
        <v>10390</v>
      </c>
      <c r="D6433" s="7">
        <v>40867</v>
      </c>
      <c r="E6433" t="s">
        <v>4937</v>
      </c>
      <c r="F6433" t="s">
        <v>9</v>
      </c>
      <c r="G6433" t="s">
        <v>4937</v>
      </c>
      <c r="H6433" t="s">
        <v>17</v>
      </c>
      <c r="I6433" t="s">
        <v>48</v>
      </c>
      <c r="K6433" t="s">
        <v>7840</v>
      </c>
      <c r="L6433" t="s">
        <v>7841</v>
      </c>
    </row>
    <row r="6434" spans="1:14" hidden="1" x14ac:dyDescent="0.25">
      <c r="A6434">
        <v>92</v>
      </c>
      <c r="B6434">
        <v>43</v>
      </c>
      <c r="C6434" t="s">
        <v>10390</v>
      </c>
      <c r="D6434" s="7">
        <v>40867</v>
      </c>
      <c r="E6434" t="s">
        <v>4937</v>
      </c>
      <c r="F6434" t="s">
        <v>9</v>
      </c>
      <c r="G6434" t="s">
        <v>4937</v>
      </c>
      <c r="H6434" t="s">
        <v>17</v>
      </c>
      <c r="I6434" t="s">
        <v>73</v>
      </c>
      <c r="K6434" t="s">
        <v>7841</v>
      </c>
      <c r="L6434" t="s">
        <v>7842</v>
      </c>
    </row>
    <row r="6435" spans="1:14" hidden="1" x14ac:dyDescent="0.25">
      <c r="A6435">
        <v>92</v>
      </c>
      <c r="B6435">
        <v>44</v>
      </c>
      <c r="C6435" t="s">
        <v>10390</v>
      </c>
      <c r="D6435" s="7">
        <v>40867</v>
      </c>
      <c r="E6435" t="s">
        <v>4937</v>
      </c>
      <c r="F6435" t="s">
        <v>9</v>
      </c>
      <c r="G6435" t="s">
        <v>4937</v>
      </c>
      <c r="H6435" t="s">
        <v>17</v>
      </c>
      <c r="I6435" t="s">
        <v>18</v>
      </c>
      <c r="K6435" t="s">
        <v>7843</v>
      </c>
      <c r="L6435" t="s">
        <v>7844</v>
      </c>
    </row>
    <row r="6436" spans="1:14" hidden="1" x14ac:dyDescent="0.25">
      <c r="A6436">
        <v>92</v>
      </c>
      <c r="B6436">
        <v>45</v>
      </c>
      <c r="C6436" t="s">
        <v>10390</v>
      </c>
      <c r="D6436" s="7">
        <v>40867</v>
      </c>
      <c r="E6436" t="s">
        <v>4937</v>
      </c>
      <c r="F6436" t="s">
        <v>9</v>
      </c>
      <c r="G6436" t="s">
        <v>4937</v>
      </c>
      <c r="H6436" t="s">
        <v>10</v>
      </c>
      <c r="I6436" t="s">
        <v>14</v>
      </c>
      <c r="K6436" t="s">
        <v>7845</v>
      </c>
      <c r="L6436" t="s">
        <v>7846</v>
      </c>
    </row>
    <row r="6437" spans="1:14" hidden="1" x14ac:dyDescent="0.25">
      <c r="A6437">
        <v>92</v>
      </c>
      <c r="B6437">
        <v>46</v>
      </c>
      <c r="C6437" t="s">
        <v>10390</v>
      </c>
      <c r="D6437" s="7">
        <v>40867</v>
      </c>
      <c r="E6437" t="s">
        <v>4937</v>
      </c>
      <c r="F6437" t="s">
        <v>9</v>
      </c>
      <c r="G6437" t="s">
        <v>4937</v>
      </c>
      <c r="H6437" t="s">
        <v>24</v>
      </c>
      <c r="I6437" t="s">
        <v>10323</v>
      </c>
      <c r="K6437" t="s">
        <v>7847</v>
      </c>
      <c r="L6437" t="s">
        <v>7848</v>
      </c>
    </row>
    <row r="6438" spans="1:14" hidden="1" x14ac:dyDescent="0.25">
      <c r="A6438">
        <v>92</v>
      </c>
      <c r="B6438">
        <v>47</v>
      </c>
      <c r="C6438" t="s">
        <v>10390</v>
      </c>
      <c r="D6438" s="7">
        <v>40867</v>
      </c>
      <c r="E6438" t="s">
        <v>4937</v>
      </c>
      <c r="F6438" t="s">
        <v>9</v>
      </c>
      <c r="G6438" t="s">
        <v>4937</v>
      </c>
      <c r="H6438" t="s">
        <v>10</v>
      </c>
      <c r="I6438" t="s">
        <v>118</v>
      </c>
      <c r="K6438" t="s">
        <v>7849</v>
      </c>
      <c r="L6438" t="s">
        <v>7850</v>
      </c>
    </row>
    <row r="6439" spans="1:14" hidden="1" x14ac:dyDescent="0.25">
      <c r="A6439">
        <v>92</v>
      </c>
      <c r="B6439">
        <v>48</v>
      </c>
      <c r="C6439" t="s">
        <v>10390</v>
      </c>
      <c r="D6439" s="7">
        <v>40867</v>
      </c>
      <c r="E6439" t="s">
        <v>4937</v>
      </c>
      <c r="F6439" t="s">
        <v>9</v>
      </c>
      <c r="G6439" t="s">
        <v>4937</v>
      </c>
      <c r="H6439" t="s">
        <v>10</v>
      </c>
      <c r="I6439" t="s">
        <v>14</v>
      </c>
      <c r="K6439" t="s">
        <v>7851</v>
      </c>
      <c r="L6439" t="s">
        <v>392</v>
      </c>
    </row>
    <row r="6440" spans="1:14" hidden="1" x14ac:dyDescent="0.25">
      <c r="A6440">
        <v>92</v>
      </c>
      <c r="B6440">
        <v>49</v>
      </c>
      <c r="C6440" t="s">
        <v>10390</v>
      </c>
      <c r="D6440" s="7">
        <v>40867</v>
      </c>
      <c r="E6440" t="s">
        <v>4937</v>
      </c>
      <c r="F6440" t="s">
        <v>9</v>
      </c>
      <c r="G6440" t="s">
        <v>4937</v>
      </c>
      <c r="H6440" t="s">
        <v>17</v>
      </c>
      <c r="I6440" t="s">
        <v>101</v>
      </c>
      <c r="K6440" t="s">
        <v>392</v>
      </c>
      <c r="L6440" t="s">
        <v>7852</v>
      </c>
    </row>
    <row r="6441" spans="1:14" hidden="1" x14ac:dyDescent="0.25">
      <c r="A6441">
        <v>92</v>
      </c>
      <c r="B6441">
        <v>50</v>
      </c>
      <c r="C6441" t="s">
        <v>10390</v>
      </c>
      <c r="D6441" s="7">
        <v>40867</v>
      </c>
      <c r="E6441" t="s">
        <v>4937</v>
      </c>
      <c r="F6441" t="s">
        <v>9</v>
      </c>
      <c r="G6441" t="s">
        <v>4937</v>
      </c>
      <c r="H6441" t="s">
        <v>17</v>
      </c>
      <c r="I6441" t="s">
        <v>18</v>
      </c>
      <c r="K6441" t="s">
        <v>7852</v>
      </c>
      <c r="L6441" t="s">
        <v>7813</v>
      </c>
    </row>
    <row r="6442" spans="1:14" hidden="1" x14ac:dyDescent="0.25">
      <c r="A6442">
        <v>92</v>
      </c>
      <c r="B6442">
        <v>51</v>
      </c>
      <c r="C6442" t="s">
        <v>10390</v>
      </c>
      <c r="D6442" s="7">
        <v>40867</v>
      </c>
      <c r="E6442" t="s">
        <v>4937</v>
      </c>
      <c r="F6442" t="s">
        <v>9</v>
      </c>
      <c r="G6442" t="s">
        <v>4937</v>
      </c>
      <c r="H6442" t="s">
        <v>53</v>
      </c>
      <c r="I6442" t="s">
        <v>255</v>
      </c>
      <c r="J6442" t="s">
        <v>80</v>
      </c>
      <c r="K6442" t="s">
        <v>7813</v>
      </c>
      <c r="L6442" t="s">
        <v>7814</v>
      </c>
      <c r="N6442">
        <v>6</v>
      </c>
    </row>
    <row r="6443" spans="1:14" hidden="1" x14ac:dyDescent="0.25">
      <c r="A6443">
        <v>92</v>
      </c>
      <c r="B6443">
        <v>52</v>
      </c>
      <c r="C6443" t="s">
        <v>10390</v>
      </c>
      <c r="D6443" s="7">
        <v>40867</v>
      </c>
      <c r="E6443" t="s">
        <v>4937</v>
      </c>
      <c r="F6443" t="s">
        <v>9</v>
      </c>
      <c r="G6443" t="s">
        <v>4937</v>
      </c>
      <c r="H6443" t="s">
        <v>162</v>
      </c>
      <c r="I6443" t="s">
        <v>163</v>
      </c>
      <c r="K6443" t="s">
        <v>7814</v>
      </c>
      <c r="L6443" t="s">
        <v>7853</v>
      </c>
    </row>
    <row r="6444" spans="1:14" hidden="1" x14ac:dyDescent="0.25">
      <c r="A6444">
        <v>92</v>
      </c>
      <c r="B6444">
        <v>53</v>
      </c>
      <c r="C6444" t="s">
        <v>10390</v>
      </c>
      <c r="D6444" s="7">
        <v>40867</v>
      </c>
      <c r="E6444" t="s">
        <v>4937</v>
      </c>
      <c r="F6444" t="s">
        <v>9</v>
      </c>
      <c r="G6444" t="s">
        <v>4937</v>
      </c>
      <c r="H6444" t="s">
        <v>21</v>
      </c>
      <c r="I6444" t="s">
        <v>10321</v>
      </c>
      <c r="K6444" t="s">
        <v>7854</v>
      </c>
      <c r="L6444" t="s">
        <v>7855</v>
      </c>
    </row>
    <row r="6445" spans="1:14" hidden="1" x14ac:dyDescent="0.25">
      <c r="A6445">
        <v>92</v>
      </c>
      <c r="B6445">
        <v>54</v>
      </c>
      <c r="C6445" t="s">
        <v>10390</v>
      </c>
      <c r="D6445" s="7">
        <v>40867</v>
      </c>
      <c r="E6445" t="s">
        <v>4937</v>
      </c>
      <c r="F6445" t="s">
        <v>9</v>
      </c>
      <c r="G6445" t="s">
        <v>4937</v>
      </c>
      <c r="H6445" t="s">
        <v>24</v>
      </c>
      <c r="I6445" t="s">
        <v>10323</v>
      </c>
      <c r="K6445" t="s">
        <v>7856</v>
      </c>
      <c r="L6445" t="s">
        <v>7857</v>
      </c>
    </row>
    <row r="6446" spans="1:14" hidden="1" x14ac:dyDescent="0.25">
      <c r="A6446">
        <v>92</v>
      </c>
      <c r="B6446">
        <v>55</v>
      </c>
      <c r="C6446" t="s">
        <v>10390</v>
      </c>
      <c r="D6446" s="7">
        <v>40867</v>
      </c>
      <c r="E6446" t="s">
        <v>4937</v>
      </c>
      <c r="F6446" t="s">
        <v>9</v>
      </c>
      <c r="G6446" t="s">
        <v>4937</v>
      </c>
      <c r="H6446" t="s">
        <v>10</v>
      </c>
      <c r="I6446" t="s">
        <v>118</v>
      </c>
      <c r="K6446" t="s">
        <v>7858</v>
      </c>
      <c r="L6446" t="s">
        <v>7859</v>
      </c>
    </row>
    <row r="6447" spans="1:14" hidden="1" x14ac:dyDescent="0.25">
      <c r="A6447">
        <v>92</v>
      </c>
      <c r="B6447">
        <v>56</v>
      </c>
      <c r="C6447" t="s">
        <v>10390</v>
      </c>
      <c r="D6447" s="7">
        <v>40867</v>
      </c>
      <c r="E6447" t="s">
        <v>4937</v>
      </c>
      <c r="F6447" t="s">
        <v>9</v>
      </c>
      <c r="G6447" t="s">
        <v>4937</v>
      </c>
      <c r="H6447" t="s">
        <v>10</v>
      </c>
      <c r="I6447" t="s">
        <v>14</v>
      </c>
      <c r="K6447" t="s">
        <v>7860</v>
      </c>
      <c r="L6447" t="s">
        <v>7861</v>
      </c>
    </row>
    <row r="6448" spans="1:14" hidden="1" x14ac:dyDescent="0.25">
      <c r="A6448">
        <v>92</v>
      </c>
      <c r="B6448">
        <v>57</v>
      </c>
      <c r="C6448" t="s">
        <v>10390</v>
      </c>
      <c r="D6448" s="7">
        <v>40867</v>
      </c>
      <c r="E6448" t="s">
        <v>4937</v>
      </c>
      <c r="F6448" t="s">
        <v>9</v>
      </c>
      <c r="G6448" t="s">
        <v>4937</v>
      </c>
      <c r="H6448" t="s">
        <v>17</v>
      </c>
      <c r="I6448" t="s">
        <v>18</v>
      </c>
      <c r="K6448" t="s">
        <v>7862</v>
      </c>
      <c r="L6448" t="s">
        <v>7863</v>
      </c>
    </row>
    <row r="6449" spans="1:14" hidden="1" x14ac:dyDescent="0.25">
      <c r="A6449">
        <v>92</v>
      </c>
      <c r="B6449">
        <v>58</v>
      </c>
      <c r="C6449" t="s">
        <v>10390</v>
      </c>
      <c r="D6449" s="7">
        <v>40867</v>
      </c>
      <c r="E6449" t="s">
        <v>4937</v>
      </c>
      <c r="F6449" t="s">
        <v>9</v>
      </c>
      <c r="G6449" t="s">
        <v>4937</v>
      </c>
      <c r="H6449" t="s">
        <v>10</v>
      </c>
      <c r="I6449" t="s">
        <v>14</v>
      </c>
      <c r="K6449" t="s">
        <v>7863</v>
      </c>
      <c r="L6449" t="s">
        <v>7864</v>
      </c>
    </row>
    <row r="6450" spans="1:14" hidden="1" x14ac:dyDescent="0.25">
      <c r="A6450">
        <v>92</v>
      </c>
      <c r="B6450">
        <v>59</v>
      </c>
      <c r="C6450" t="s">
        <v>10390</v>
      </c>
      <c r="D6450" s="7">
        <v>40867</v>
      </c>
      <c r="E6450" t="s">
        <v>4937</v>
      </c>
      <c r="F6450" t="s">
        <v>9</v>
      </c>
      <c r="G6450" t="s">
        <v>4937</v>
      </c>
      <c r="H6450" t="s">
        <v>17</v>
      </c>
      <c r="I6450" t="s">
        <v>48</v>
      </c>
      <c r="K6450" t="s">
        <v>7865</v>
      </c>
      <c r="L6450" t="s">
        <v>7866</v>
      </c>
    </row>
    <row r="6451" spans="1:14" hidden="1" x14ac:dyDescent="0.25">
      <c r="A6451">
        <v>92</v>
      </c>
      <c r="B6451">
        <v>60</v>
      </c>
      <c r="C6451" t="s">
        <v>10390</v>
      </c>
      <c r="D6451" s="7">
        <v>40867</v>
      </c>
      <c r="E6451" t="s">
        <v>4937</v>
      </c>
      <c r="F6451" t="s">
        <v>9</v>
      </c>
      <c r="G6451" t="s">
        <v>4937</v>
      </c>
      <c r="H6451" t="s">
        <v>21</v>
      </c>
      <c r="I6451" t="s">
        <v>334</v>
      </c>
      <c r="K6451" t="s">
        <v>7866</v>
      </c>
      <c r="L6451" t="s">
        <v>7867</v>
      </c>
    </row>
    <row r="6452" spans="1:14" hidden="1" x14ac:dyDescent="0.25">
      <c r="A6452">
        <v>92</v>
      </c>
      <c r="B6452">
        <v>61</v>
      </c>
      <c r="C6452" t="s">
        <v>10390</v>
      </c>
      <c r="D6452" s="7">
        <v>40867</v>
      </c>
      <c r="E6452" t="s">
        <v>4937</v>
      </c>
      <c r="F6452" t="s">
        <v>9</v>
      </c>
      <c r="G6452" t="s">
        <v>4937</v>
      </c>
      <c r="H6452" t="s">
        <v>24</v>
      </c>
      <c r="I6452" t="s">
        <v>10323</v>
      </c>
      <c r="K6452" t="s">
        <v>7868</v>
      </c>
      <c r="L6452" t="s">
        <v>7869</v>
      </c>
    </row>
    <row r="6453" spans="1:14" hidden="1" x14ac:dyDescent="0.25">
      <c r="A6453">
        <v>92</v>
      </c>
      <c r="B6453">
        <v>62</v>
      </c>
      <c r="C6453" t="s">
        <v>10390</v>
      </c>
      <c r="D6453" s="7">
        <v>40867</v>
      </c>
      <c r="E6453" t="s">
        <v>4937</v>
      </c>
      <c r="F6453" t="s">
        <v>9</v>
      </c>
      <c r="G6453" t="s">
        <v>4937</v>
      </c>
      <c r="H6453" t="s">
        <v>10</v>
      </c>
      <c r="I6453" t="s">
        <v>118</v>
      </c>
      <c r="K6453" t="s">
        <v>7870</v>
      </c>
      <c r="L6453" t="s">
        <v>7871</v>
      </c>
    </row>
    <row r="6454" spans="1:14" hidden="1" x14ac:dyDescent="0.25">
      <c r="A6454">
        <v>92</v>
      </c>
      <c r="B6454">
        <v>63</v>
      </c>
      <c r="C6454" t="s">
        <v>10390</v>
      </c>
      <c r="D6454" s="7">
        <v>40867</v>
      </c>
      <c r="E6454" t="s">
        <v>4937</v>
      </c>
      <c r="F6454" t="s">
        <v>9</v>
      </c>
      <c r="G6454" t="s">
        <v>4937</v>
      </c>
      <c r="H6454" t="s">
        <v>10</v>
      </c>
      <c r="I6454" t="s">
        <v>14</v>
      </c>
      <c r="K6454" t="s">
        <v>7871</v>
      </c>
      <c r="L6454" t="s">
        <v>7872</v>
      </c>
    </row>
    <row r="6455" spans="1:14" hidden="1" x14ac:dyDescent="0.25">
      <c r="A6455">
        <v>92</v>
      </c>
      <c r="B6455">
        <v>64</v>
      </c>
      <c r="C6455" t="s">
        <v>10390</v>
      </c>
      <c r="D6455" s="7">
        <v>40867</v>
      </c>
      <c r="E6455" t="s">
        <v>4937</v>
      </c>
      <c r="F6455" t="s">
        <v>9</v>
      </c>
      <c r="G6455" t="s">
        <v>4937</v>
      </c>
      <c r="H6455" t="s">
        <v>17</v>
      </c>
      <c r="I6455" t="s">
        <v>101</v>
      </c>
      <c r="K6455" t="s">
        <v>7872</v>
      </c>
      <c r="L6455" t="s">
        <v>7873</v>
      </c>
    </row>
    <row r="6456" spans="1:14" hidden="1" x14ac:dyDescent="0.25">
      <c r="A6456">
        <v>92</v>
      </c>
      <c r="B6456">
        <v>65</v>
      </c>
      <c r="C6456" t="s">
        <v>10390</v>
      </c>
      <c r="D6456" s="7">
        <v>40867</v>
      </c>
      <c r="E6456" t="s">
        <v>4937</v>
      </c>
      <c r="F6456" t="s">
        <v>9</v>
      </c>
      <c r="G6456" t="s">
        <v>4937</v>
      </c>
      <c r="H6456" t="s">
        <v>53</v>
      </c>
      <c r="I6456" t="s">
        <v>379</v>
      </c>
      <c r="J6456" t="s">
        <v>80</v>
      </c>
      <c r="K6456" t="s">
        <v>7873</v>
      </c>
      <c r="L6456" t="s">
        <v>7874</v>
      </c>
      <c r="N6456">
        <v>6</v>
      </c>
    </row>
    <row r="6457" spans="1:14" hidden="1" x14ac:dyDescent="0.25">
      <c r="A6457">
        <v>92</v>
      </c>
      <c r="B6457">
        <v>66</v>
      </c>
      <c r="C6457" t="s">
        <v>10390</v>
      </c>
      <c r="D6457" s="7">
        <v>40867</v>
      </c>
      <c r="E6457" t="s">
        <v>4937</v>
      </c>
      <c r="F6457" t="s">
        <v>9</v>
      </c>
      <c r="G6457" t="s">
        <v>4937</v>
      </c>
      <c r="H6457" t="s">
        <v>24</v>
      </c>
      <c r="I6457" t="s">
        <v>39</v>
      </c>
      <c r="K6457" t="s">
        <v>7875</v>
      </c>
      <c r="L6457" t="s">
        <v>7876</v>
      </c>
    </row>
    <row r="6458" spans="1:14" hidden="1" x14ac:dyDescent="0.25">
      <c r="A6458">
        <v>92</v>
      </c>
      <c r="B6458">
        <v>67</v>
      </c>
      <c r="C6458" t="s">
        <v>10390</v>
      </c>
      <c r="D6458" s="7">
        <v>40867</v>
      </c>
      <c r="E6458" t="s">
        <v>4937</v>
      </c>
      <c r="F6458" t="s">
        <v>9</v>
      </c>
      <c r="G6458" t="s">
        <v>4937</v>
      </c>
      <c r="H6458" t="s">
        <v>10</v>
      </c>
      <c r="I6458" t="s">
        <v>118</v>
      </c>
      <c r="K6458" t="s">
        <v>7876</v>
      </c>
      <c r="L6458" t="s">
        <v>7877</v>
      </c>
    </row>
    <row r="6459" spans="1:14" hidden="1" x14ac:dyDescent="0.25">
      <c r="A6459">
        <v>92</v>
      </c>
      <c r="B6459">
        <v>68</v>
      </c>
      <c r="C6459" t="s">
        <v>10390</v>
      </c>
      <c r="D6459" s="7">
        <v>40867</v>
      </c>
      <c r="E6459" t="s">
        <v>4937</v>
      </c>
      <c r="F6459" t="s">
        <v>9</v>
      </c>
      <c r="G6459" t="s">
        <v>4937</v>
      </c>
      <c r="H6459" t="s">
        <v>17</v>
      </c>
      <c r="I6459" t="s">
        <v>48</v>
      </c>
      <c r="K6459" t="s">
        <v>7878</v>
      </c>
      <c r="L6459" t="s">
        <v>7879</v>
      </c>
    </row>
    <row r="6460" spans="1:14" hidden="1" x14ac:dyDescent="0.25">
      <c r="A6460">
        <v>92</v>
      </c>
      <c r="B6460">
        <v>69</v>
      </c>
      <c r="C6460" t="s">
        <v>10390</v>
      </c>
      <c r="D6460" s="7">
        <v>40867</v>
      </c>
      <c r="E6460" t="s">
        <v>4937</v>
      </c>
      <c r="F6460" t="s">
        <v>9</v>
      </c>
      <c r="G6460" t="s">
        <v>4937</v>
      </c>
      <c r="H6460" t="s">
        <v>53</v>
      </c>
      <c r="I6460" t="s">
        <v>255</v>
      </c>
      <c r="J6460" t="s">
        <v>92</v>
      </c>
      <c r="K6460" t="s">
        <v>7879</v>
      </c>
      <c r="L6460" t="s">
        <v>7880</v>
      </c>
      <c r="N6460">
        <v>4</v>
      </c>
    </row>
    <row r="6461" spans="1:14" hidden="1" x14ac:dyDescent="0.25">
      <c r="A6461">
        <v>92</v>
      </c>
      <c r="B6461">
        <v>70</v>
      </c>
      <c r="C6461" t="s">
        <v>10390</v>
      </c>
      <c r="D6461" s="7">
        <v>40867</v>
      </c>
      <c r="E6461" t="s">
        <v>4937</v>
      </c>
      <c r="F6461" t="s">
        <v>9</v>
      </c>
      <c r="G6461" t="s">
        <v>4937</v>
      </c>
      <c r="H6461" t="s">
        <v>24</v>
      </c>
      <c r="I6461" t="s">
        <v>10323</v>
      </c>
      <c r="K6461" t="s">
        <v>7881</v>
      </c>
      <c r="L6461" t="s">
        <v>7882</v>
      </c>
    </row>
    <row r="6462" spans="1:14" hidden="1" x14ac:dyDescent="0.25">
      <c r="A6462">
        <v>92</v>
      </c>
      <c r="B6462">
        <v>71</v>
      </c>
      <c r="C6462" t="s">
        <v>10390</v>
      </c>
      <c r="D6462" s="7">
        <v>40867</v>
      </c>
      <c r="E6462" t="s">
        <v>4937</v>
      </c>
      <c r="F6462" t="s">
        <v>9</v>
      </c>
      <c r="G6462" t="s">
        <v>4937</v>
      </c>
      <c r="H6462" t="s">
        <v>10</v>
      </c>
      <c r="I6462" t="s">
        <v>118</v>
      </c>
      <c r="K6462" t="s">
        <v>7882</v>
      </c>
      <c r="L6462" t="s">
        <v>7883</v>
      </c>
    </row>
    <row r="6463" spans="1:14" hidden="1" x14ac:dyDescent="0.25">
      <c r="A6463">
        <v>92</v>
      </c>
      <c r="B6463">
        <v>72</v>
      </c>
      <c r="C6463" t="s">
        <v>10390</v>
      </c>
      <c r="D6463" s="7">
        <v>40867</v>
      </c>
      <c r="E6463" t="s">
        <v>4937</v>
      </c>
      <c r="F6463" t="s">
        <v>9</v>
      </c>
      <c r="G6463" t="s">
        <v>4937</v>
      </c>
      <c r="H6463" t="s">
        <v>17</v>
      </c>
      <c r="I6463" t="s">
        <v>292</v>
      </c>
      <c r="K6463" t="s">
        <v>7883</v>
      </c>
      <c r="L6463" t="s">
        <v>7883</v>
      </c>
    </row>
    <row r="6464" spans="1:14" hidden="1" x14ac:dyDescent="0.25">
      <c r="A6464">
        <v>92</v>
      </c>
      <c r="B6464">
        <v>73</v>
      </c>
      <c r="C6464" t="s">
        <v>10390</v>
      </c>
      <c r="D6464" s="7">
        <v>40867</v>
      </c>
      <c r="E6464" t="s">
        <v>4937</v>
      </c>
      <c r="F6464" t="s">
        <v>9</v>
      </c>
      <c r="G6464" t="s">
        <v>4937</v>
      </c>
      <c r="H6464" t="s">
        <v>53</v>
      </c>
      <c r="I6464" t="s">
        <v>379</v>
      </c>
      <c r="J6464" t="s">
        <v>80</v>
      </c>
      <c r="K6464" t="s">
        <v>7883</v>
      </c>
      <c r="L6464" t="s">
        <v>7884</v>
      </c>
      <c r="N6464">
        <v>6</v>
      </c>
    </row>
    <row r="6465" spans="1:14" hidden="1" x14ac:dyDescent="0.25">
      <c r="A6465">
        <v>92</v>
      </c>
      <c r="B6465">
        <v>74</v>
      </c>
      <c r="C6465" t="s">
        <v>10390</v>
      </c>
      <c r="D6465" s="7">
        <v>40867</v>
      </c>
      <c r="E6465" t="s">
        <v>4937</v>
      </c>
      <c r="F6465" t="s">
        <v>9</v>
      </c>
      <c r="G6465" t="s">
        <v>4937</v>
      </c>
      <c r="H6465" t="s">
        <v>316</v>
      </c>
      <c r="I6465" s="3" t="s">
        <v>10322</v>
      </c>
      <c r="K6465" t="s">
        <v>7885</v>
      </c>
      <c r="L6465" t="s">
        <v>7886</v>
      </c>
    </row>
    <row r="6466" spans="1:14" hidden="1" x14ac:dyDescent="0.25">
      <c r="A6466">
        <v>93</v>
      </c>
      <c r="B6466">
        <v>1</v>
      </c>
      <c r="C6466" t="s">
        <v>10415</v>
      </c>
      <c r="D6466" s="7">
        <v>40530</v>
      </c>
      <c r="E6466" t="s">
        <v>5340</v>
      </c>
      <c r="F6466" t="s">
        <v>7887</v>
      </c>
      <c r="G6466" t="s">
        <v>5340</v>
      </c>
      <c r="H6466" t="s">
        <v>10</v>
      </c>
      <c r="I6466" t="s">
        <v>118</v>
      </c>
      <c r="K6466" t="s">
        <v>7888</v>
      </c>
      <c r="L6466" t="s">
        <v>7889</v>
      </c>
    </row>
    <row r="6467" spans="1:14" hidden="1" x14ac:dyDescent="0.25">
      <c r="A6467">
        <v>93</v>
      </c>
      <c r="B6467">
        <f t="shared" ref="B6467:B6475" si="1">B6466+1</f>
        <v>2</v>
      </c>
      <c r="C6467" t="s">
        <v>10415</v>
      </c>
      <c r="D6467" s="7">
        <v>40530</v>
      </c>
      <c r="E6467" t="s">
        <v>5340</v>
      </c>
      <c r="F6467" t="s">
        <v>7887</v>
      </c>
      <c r="G6467" t="s">
        <v>5340</v>
      </c>
      <c r="H6467" t="s">
        <v>10</v>
      </c>
      <c r="I6467" t="s">
        <v>14</v>
      </c>
      <c r="K6467" t="s">
        <v>7889</v>
      </c>
      <c r="L6467" t="s">
        <v>7890</v>
      </c>
    </row>
    <row r="6468" spans="1:14" hidden="1" x14ac:dyDescent="0.25">
      <c r="A6468">
        <v>93</v>
      </c>
      <c r="B6468">
        <f t="shared" si="1"/>
        <v>3</v>
      </c>
      <c r="C6468" t="s">
        <v>10415</v>
      </c>
      <c r="D6468" s="7">
        <v>40530</v>
      </c>
      <c r="E6468" t="s">
        <v>5340</v>
      </c>
      <c r="F6468" t="s">
        <v>7887</v>
      </c>
      <c r="G6468" t="s">
        <v>5340</v>
      </c>
      <c r="H6468" t="s">
        <v>17</v>
      </c>
      <c r="I6468" t="s">
        <v>101</v>
      </c>
      <c r="K6468" t="s">
        <v>7890</v>
      </c>
      <c r="L6468" t="s">
        <v>7891</v>
      </c>
    </row>
    <row r="6469" spans="1:14" hidden="1" x14ac:dyDescent="0.25">
      <c r="A6469">
        <v>93</v>
      </c>
      <c r="B6469">
        <f t="shared" si="1"/>
        <v>4</v>
      </c>
      <c r="C6469" t="s">
        <v>10415</v>
      </c>
      <c r="D6469" s="7">
        <v>40530</v>
      </c>
      <c r="E6469" t="s">
        <v>5340</v>
      </c>
      <c r="F6469" t="s">
        <v>7887</v>
      </c>
      <c r="G6469" t="s">
        <v>5340</v>
      </c>
      <c r="H6469" t="s">
        <v>33</v>
      </c>
      <c r="I6469" t="s">
        <v>238</v>
      </c>
      <c r="K6469" t="s">
        <v>7891</v>
      </c>
      <c r="L6469" t="s">
        <v>7892</v>
      </c>
    </row>
    <row r="6470" spans="1:14" hidden="1" x14ac:dyDescent="0.25">
      <c r="A6470">
        <v>93</v>
      </c>
      <c r="B6470">
        <f t="shared" si="1"/>
        <v>5</v>
      </c>
      <c r="C6470" t="s">
        <v>10415</v>
      </c>
      <c r="D6470" s="7">
        <v>40530</v>
      </c>
      <c r="E6470" t="s">
        <v>5340</v>
      </c>
      <c r="F6470" t="s">
        <v>7887</v>
      </c>
      <c r="G6470" t="s">
        <v>5340</v>
      </c>
      <c r="H6470" t="s">
        <v>24</v>
      </c>
      <c r="I6470" t="s">
        <v>10323</v>
      </c>
      <c r="K6470" t="s">
        <v>7893</v>
      </c>
      <c r="L6470" t="s">
        <v>7894</v>
      </c>
    </row>
    <row r="6471" spans="1:14" hidden="1" x14ac:dyDescent="0.25">
      <c r="A6471">
        <v>93</v>
      </c>
      <c r="B6471">
        <f t="shared" si="1"/>
        <v>6</v>
      </c>
      <c r="C6471" t="s">
        <v>10415</v>
      </c>
      <c r="D6471" s="7">
        <v>40530</v>
      </c>
      <c r="E6471" t="s">
        <v>5340</v>
      </c>
      <c r="F6471" t="s">
        <v>7887</v>
      </c>
      <c r="G6471" t="s">
        <v>5340</v>
      </c>
      <c r="H6471" t="s">
        <v>10</v>
      </c>
      <c r="I6471" t="s">
        <v>118</v>
      </c>
      <c r="K6471" t="s">
        <v>7894</v>
      </c>
      <c r="L6471" t="s">
        <v>7895</v>
      </c>
    </row>
    <row r="6472" spans="1:14" hidden="1" x14ac:dyDescent="0.25">
      <c r="A6472">
        <v>93</v>
      </c>
      <c r="B6472">
        <f t="shared" si="1"/>
        <v>7</v>
      </c>
      <c r="C6472" t="s">
        <v>10415</v>
      </c>
      <c r="D6472" s="7">
        <v>40530</v>
      </c>
      <c r="E6472" t="s">
        <v>5340</v>
      </c>
      <c r="F6472" t="s">
        <v>7887</v>
      </c>
      <c r="G6472" t="s">
        <v>5340</v>
      </c>
      <c r="H6472" t="s">
        <v>10</v>
      </c>
      <c r="I6472" t="s">
        <v>14</v>
      </c>
      <c r="K6472" t="s">
        <v>7895</v>
      </c>
      <c r="L6472" t="s">
        <v>7896</v>
      </c>
    </row>
    <row r="6473" spans="1:14" hidden="1" x14ac:dyDescent="0.25">
      <c r="A6473">
        <v>93</v>
      </c>
      <c r="B6473">
        <f t="shared" si="1"/>
        <v>8</v>
      </c>
      <c r="C6473" t="s">
        <v>10415</v>
      </c>
      <c r="D6473" s="7">
        <v>40530</v>
      </c>
      <c r="E6473" t="s">
        <v>5340</v>
      </c>
      <c r="F6473" t="s">
        <v>7887</v>
      </c>
      <c r="G6473" t="s">
        <v>5340</v>
      </c>
      <c r="H6473" t="s">
        <v>17</v>
      </c>
      <c r="I6473" t="s">
        <v>101</v>
      </c>
      <c r="K6473" t="s">
        <v>7896</v>
      </c>
      <c r="L6473" t="s">
        <v>7897</v>
      </c>
    </row>
    <row r="6474" spans="1:14" hidden="1" x14ac:dyDescent="0.25">
      <c r="A6474">
        <v>93</v>
      </c>
      <c r="B6474">
        <f t="shared" si="1"/>
        <v>9</v>
      </c>
      <c r="C6474" t="s">
        <v>10415</v>
      </c>
      <c r="D6474" s="7">
        <v>40530</v>
      </c>
      <c r="E6474" t="s">
        <v>5340</v>
      </c>
      <c r="F6474" t="s">
        <v>7887</v>
      </c>
      <c r="G6474" t="s">
        <v>5340</v>
      </c>
      <c r="H6474" t="s">
        <v>33</v>
      </c>
      <c r="I6474" t="s">
        <v>123</v>
      </c>
      <c r="K6474" t="s">
        <v>7897</v>
      </c>
      <c r="L6474" t="s">
        <v>7898</v>
      </c>
    </row>
    <row r="6475" spans="1:14" hidden="1" x14ac:dyDescent="0.25">
      <c r="A6475">
        <v>93</v>
      </c>
      <c r="B6475">
        <f t="shared" si="1"/>
        <v>10</v>
      </c>
      <c r="C6475" t="s">
        <v>10415</v>
      </c>
      <c r="D6475" s="7">
        <v>40530</v>
      </c>
      <c r="E6475" t="s">
        <v>5340</v>
      </c>
      <c r="F6475" t="s">
        <v>7887</v>
      </c>
      <c r="G6475" t="s">
        <v>5340</v>
      </c>
      <c r="H6475" t="s">
        <v>53</v>
      </c>
      <c r="I6475" t="s">
        <v>7899</v>
      </c>
      <c r="J6475" t="s">
        <v>80</v>
      </c>
      <c r="K6475" t="s">
        <v>7898</v>
      </c>
      <c r="L6475" t="s">
        <v>7900</v>
      </c>
      <c r="M6475" t="s">
        <v>485</v>
      </c>
      <c r="N6475">
        <v>6</v>
      </c>
    </row>
    <row r="6476" spans="1:14" hidden="1" x14ac:dyDescent="0.25">
      <c r="A6476">
        <v>94</v>
      </c>
      <c r="B6476">
        <v>1</v>
      </c>
      <c r="C6476" t="s">
        <v>10406</v>
      </c>
      <c r="D6476" s="7">
        <v>40524</v>
      </c>
      <c r="E6476" t="s">
        <v>5340</v>
      </c>
      <c r="F6476" t="s">
        <v>10407</v>
      </c>
      <c r="G6476" t="s">
        <v>5340</v>
      </c>
      <c r="H6476" t="s">
        <v>10</v>
      </c>
      <c r="I6476" t="s">
        <v>118</v>
      </c>
      <c r="K6476" t="s">
        <v>7901</v>
      </c>
      <c r="L6476" t="s">
        <v>7902</v>
      </c>
    </row>
    <row r="6477" spans="1:14" hidden="1" x14ac:dyDescent="0.25">
      <c r="A6477">
        <v>94</v>
      </c>
      <c r="B6477">
        <v>2</v>
      </c>
      <c r="C6477" t="s">
        <v>10406</v>
      </c>
      <c r="D6477" s="7">
        <v>40524</v>
      </c>
      <c r="E6477" t="s">
        <v>5340</v>
      </c>
      <c r="F6477" t="s">
        <v>10407</v>
      </c>
      <c r="G6477" t="s">
        <v>5340</v>
      </c>
      <c r="H6477" t="s">
        <v>10</v>
      </c>
      <c r="I6477" t="s">
        <v>14</v>
      </c>
      <c r="K6477" t="s">
        <v>7902</v>
      </c>
      <c r="L6477" t="s">
        <v>7903</v>
      </c>
    </row>
    <row r="6478" spans="1:14" hidden="1" x14ac:dyDescent="0.25">
      <c r="A6478">
        <v>94</v>
      </c>
      <c r="B6478">
        <v>3</v>
      </c>
      <c r="C6478" t="s">
        <v>10406</v>
      </c>
      <c r="D6478" s="7">
        <v>40524</v>
      </c>
      <c r="E6478" t="s">
        <v>5340</v>
      </c>
      <c r="F6478" t="s">
        <v>10407</v>
      </c>
      <c r="G6478" t="s">
        <v>5340</v>
      </c>
      <c r="H6478" t="s">
        <v>17</v>
      </c>
      <c r="I6478" t="s">
        <v>18</v>
      </c>
      <c r="K6478" t="s">
        <v>7903</v>
      </c>
      <c r="L6478" t="s">
        <v>7904</v>
      </c>
    </row>
    <row r="6479" spans="1:14" hidden="1" x14ac:dyDescent="0.25">
      <c r="A6479">
        <v>94</v>
      </c>
      <c r="B6479">
        <v>4</v>
      </c>
      <c r="C6479" t="s">
        <v>10406</v>
      </c>
      <c r="D6479" s="7">
        <v>40524</v>
      </c>
      <c r="E6479" t="s">
        <v>5340</v>
      </c>
      <c r="F6479" t="s">
        <v>10407</v>
      </c>
      <c r="G6479" t="s">
        <v>5340</v>
      </c>
      <c r="H6479" t="s">
        <v>10</v>
      </c>
      <c r="I6479" t="s">
        <v>14</v>
      </c>
      <c r="K6479" t="s">
        <v>7904</v>
      </c>
      <c r="L6479" t="s">
        <v>7905</v>
      </c>
    </row>
    <row r="6480" spans="1:14" hidden="1" x14ac:dyDescent="0.25">
      <c r="A6480">
        <v>94</v>
      </c>
      <c r="B6480">
        <v>5</v>
      </c>
      <c r="C6480" t="s">
        <v>10406</v>
      </c>
      <c r="D6480" s="7">
        <v>40524</v>
      </c>
      <c r="E6480" t="s">
        <v>5340</v>
      </c>
      <c r="F6480" t="s">
        <v>10407</v>
      </c>
      <c r="G6480" t="s">
        <v>5340</v>
      </c>
      <c r="H6480" t="s">
        <v>17</v>
      </c>
      <c r="I6480" t="s">
        <v>814</v>
      </c>
      <c r="K6480" t="s">
        <v>7905</v>
      </c>
      <c r="L6480" t="s">
        <v>7906</v>
      </c>
    </row>
    <row r="6481" spans="1:14" hidden="1" x14ac:dyDescent="0.25">
      <c r="A6481">
        <v>94</v>
      </c>
      <c r="B6481">
        <v>6</v>
      </c>
      <c r="C6481" t="s">
        <v>10406</v>
      </c>
      <c r="D6481" s="7">
        <v>40524</v>
      </c>
      <c r="E6481" t="s">
        <v>5340</v>
      </c>
      <c r="F6481" t="s">
        <v>10407</v>
      </c>
      <c r="G6481" t="s">
        <v>5340</v>
      </c>
      <c r="H6481" t="s">
        <v>53</v>
      </c>
      <c r="I6481" t="s">
        <v>772</v>
      </c>
      <c r="J6481" t="s">
        <v>80</v>
      </c>
      <c r="K6481" t="s">
        <v>7906</v>
      </c>
      <c r="L6481" t="s">
        <v>7907</v>
      </c>
      <c r="N6481">
        <v>6</v>
      </c>
    </row>
    <row r="6482" spans="1:14" hidden="1" x14ac:dyDescent="0.25">
      <c r="A6482">
        <v>94</v>
      </c>
      <c r="B6482">
        <v>7</v>
      </c>
      <c r="C6482" t="s">
        <v>10406</v>
      </c>
      <c r="D6482" s="7">
        <v>40524</v>
      </c>
      <c r="E6482" t="s">
        <v>5340</v>
      </c>
      <c r="F6482" t="s">
        <v>10407</v>
      </c>
      <c r="G6482" t="s">
        <v>5340</v>
      </c>
      <c r="H6482" t="s">
        <v>17</v>
      </c>
      <c r="I6482" t="s">
        <v>18</v>
      </c>
      <c r="K6482" t="s">
        <v>7907</v>
      </c>
      <c r="L6482" t="s">
        <v>7908</v>
      </c>
    </row>
    <row r="6483" spans="1:14" hidden="1" x14ac:dyDescent="0.25">
      <c r="A6483">
        <v>94</v>
      </c>
      <c r="B6483">
        <v>8</v>
      </c>
      <c r="C6483" t="s">
        <v>10406</v>
      </c>
      <c r="D6483" s="7">
        <v>40524</v>
      </c>
      <c r="E6483" t="s">
        <v>5340</v>
      </c>
      <c r="F6483" t="s">
        <v>10407</v>
      </c>
      <c r="G6483" t="s">
        <v>5340</v>
      </c>
      <c r="H6483" t="s">
        <v>24</v>
      </c>
      <c r="I6483" t="s">
        <v>10323</v>
      </c>
      <c r="K6483" t="s">
        <v>7908</v>
      </c>
      <c r="L6483" t="s">
        <v>7909</v>
      </c>
    </row>
    <row r="6484" spans="1:14" hidden="1" x14ac:dyDescent="0.25">
      <c r="A6484">
        <v>94</v>
      </c>
      <c r="B6484">
        <v>9</v>
      </c>
      <c r="C6484" t="s">
        <v>10406</v>
      </c>
      <c r="D6484" s="7">
        <v>40524</v>
      </c>
      <c r="E6484" t="s">
        <v>5340</v>
      </c>
      <c r="F6484" t="s">
        <v>10407</v>
      </c>
      <c r="G6484" t="s">
        <v>5340</v>
      </c>
      <c r="H6484" t="s">
        <v>10</v>
      </c>
      <c r="I6484" t="s">
        <v>118</v>
      </c>
      <c r="K6484" t="s">
        <v>7910</v>
      </c>
      <c r="L6484" t="s">
        <v>7911</v>
      </c>
    </row>
    <row r="6485" spans="1:14" hidden="1" x14ac:dyDescent="0.25">
      <c r="A6485">
        <v>94</v>
      </c>
      <c r="B6485">
        <v>10</v>
      </c>
      <c r="C6485" t="s">
        <v>10406</v>
      </c>
      <c r="D6485" s="7">
        <v>40524</v>
      </c>
      <c r="E6485" t="s">
        <v>5340</v>
      </c>
      <c r="F6485" t="s">
        <v>10407</v>
      </c>
      <c r="G6485" t="s">
        <v>5340</v>
      </c>
      <c r="H6485" t="s">
        <v>10</v>
      </c>
      <c r="I6485" t="s">
        <v>14</v>
      </c>
      <c r="K6485" t="s">
        <v>7912</v>
      </c>
      <c r="L6485" t="s">
        <v>7913</v>
      </c>
    </row>
    <row r="6486" spans="1:14" hidden="1" x14ac:dyDescent="0.25">
      <c r="A6486">
        <v>94</v>
      </c>
      <c r="B6486">
        <v>11</v>
      </c>
      <c r="C6486" t="s">
        <v>10406</v>
      </c>
      <c r="D6486" s="7">
        <v>40524</v>
      </c>
      <c r="E6486" t="s">
        <v>5340</v>
      </c>
      <c r="F6486" t="s">
        <v>10407</v>
      </c>
      <c r="G6486" t="s">
        <v>5340</v>
      </c>
      <c r="H6486" t="s">
        <v>10</v>
      </c>
      <c r="I6486" t="s">
        <v>14</v>
      </c>
      <c r="K6486" t="s">
        <v>7914</v>
      </c>
      <c r="L6486" t="s">
        <v>7915</v>
      </c>
    </row>
    <row r="6487" spans="1:14" hidden="1" x14ac:dyDescent="0.25">
      <c r="A6487">
        <v>94</v>
      </c>
      <c r="B6487">
        <v>12</v>
      </c>
      <c r="C6487" t="s">
        <v>10406</v>
      </c>
      <c r="D6487" s="7">
        <v>40524</v>
      </c>
      <c r="E6487" t="s">
        <v>5340</v>
      </c>
      <c r="F6487" t="s">
        <v>10407</v>
      </c>
      <c r="G6487" t="s">
        <v>5340</v>
      </c>
      <c r="H6487" t="s">
        <v>17</v>
      </c>
      <c r="I6487" t="s">
        <v>814</v>
      </c>
      <c r="K6487" t="s">
        <v>7915</v>
      </c>
      <c r="L6487" t="s">
        <v>7916</v>
      </c>
    </row>
    <row r="6488" spans="1:14" hidden="1" x14ac:dyDescent="0.25">
      <c r="A6488">
        <v>94</v>
      </c>
      <c r="B6488">
        <v>13</v>
      </c>
      <c r="C6488" t="s">
        <v>10406</v>
      </c>
      <c r="D6488" s="7">
        <v>40524</v>
      </c>
      <c r="E6488" t="s">
        <v>5340</v>
      </c>
      <c r="F6488" t="s">
        <v>10407</v>
      </c>
      <c r="G6488" t="s">
        <v>5340</v>
      </c>
      <c r="H6488" t="s">
        <v>33</v>
      </c>
      <c r="I6488" t="s">
        <v>161</v>
      </c>
      <c r="K6488" t="s">
        <v>7916</v>
      </c>
      <c r="L6488" t="s">
        <v>7917</v>
      </c>
    </row>
    <row r="6489" spans="1:14" hidden="1" x14ac:dyDescent="0.25">
      <c r="A6489">
        <v>94</v>
      </c>
      <c r="B6489">
        <v>14</v>
      </c>
      <c r="C6489" t="s">
        <v>10406</v>
      </c>
      <c r="D6489" s="7">
        <v>40524</v>
      </c>
      <c r="E6489" t="s">
        <v>5340</v>
      </c>
      <c r="F6489" t="s">
        <v>10407</v>
      </c>
      <c r="G6489" t="s">
        <v>5340</v>
      </c>
      <c r="H6489" t="s">
        <v>21</v>
      </c>
      <c r="I6489" t="s">
        <v>22</v>
      </c>
      <c r="K6489" t="s">
        <v>7918</v>
      </c>
      <c r="L6489" t="s">
        <v>7919</v>
      </c>
    </row>
    <row r="6490" spans="1:14" hidden="1" x14ac:dyDescent="0.25">
      <c r="A6490">
        <v>94</v>
      </c>
      <c r="B6490">
        <v>15</v>
      </c>
      <c r="C6490" t="s">
        <v>10406</v>
      </c>
      <c r="D6490" s="7">
        <v>40524</v>
      </c>
      <c r="E6490" t="s">
        <v>5340</v>
      </c>
      <c r="F6490" t="s">
        <v>10407</v>
      </c>
      <c r="G6490" t="s">
        <v>5340</v>
      </c>
      <c r="H6490" t="s">
        <v>24</v>
      </c>
      <c r="I6490" t="s">
        <v>10323</v>
      </c>
      <c r="K6490" t="s">
        <v>7920</v>
      </c>
      <c r="L6490" t="s">
        <v>7921</v>
      </c>
    </row>
    <row r="6491" spans="1:14" hidden="1" x14ac:dyDescent="0.25">
      <c r="A6491">
        <v>94</v>
      </c>
      <c r="B6491">
        <v>16</v>
      </c>
      <c r="C6491" t="s">
        <v>10406</v>
      </c>
      <c r="D6491" s="7">
        <v>40524</v>
      </c>
      <c r="E6491" t="s">
        <v>5340</v>
      </c>
      <c r="F6491" t="s">
        <v>10407</v>
      </c>
      <c r="G6491" t="s">
        <v>5340</v>
      </c>
      <c r="H6491" t="s">
        <v>10</v>
      </c>
      <c r="I6491" t="s">
        <v>118</v>
      </c>
      <c r="K6491" t="s">
        <v>7922</v>
      </c>
      <c r="L6491" t="s">
        <v>7923</v>
      </c>
    </row>
    <row r="6492" spans="1:14" hidden="1" x14ac:dyDescent="0.25">
      <c r="A6492">
        <v>94</v>
      </c>
      <c r="B6492">
        <v>17</v>
      </c>
      <c r="C6492" t="s">
        <v>10406</v>
      </c>
      <c r="D6492" s="7">
        <v>40524</v>
      </c>
      <c r="E6492" t="s">
        <v>5340</v>
      </c>
      <c r="F6492" t="s">
        <v>10407</v>
      </c>
      <c r="G6492" t="s">
        <v>5340</v>
      </c>
      <c r="H6492" t="s">
        <v>10</v>
      </c>
      <c r="I6492" t="s">
        <v>14</v>
      </c>
      <c r="K6492" t="s">
        <v>7923</v>
      </c>
      <c r="L6492" t="s">
        <v>7924</v>
      </c>
    </row>
    <row r="6493" spans="1:14" hidden="1" x14ac:dyDescent="0.25">
      <c r="A6493">
        <v>94</v>
      </c>
      <c r="B6493">
        <v>18</v>
      </c>
      <c r="C6493" t="s">
        <v>10406</v>
      </c>
      <c r="D6493" s="7">
        <v>40524</v>
      </c>
      <c r="E6493" t="s">
        <v>5340</v>
      </c>
      <c r="F6493" t="s">
        <v>10407</v>
      </c>
      <c r="G6493" t="s">
        <v>5340</v>
      </c>
      <c r="H6493" t="s">
        <v>17</v>
      </c>
      <c r="I6493" t="s">
        <v>814</v>
      </c>
      <c r="K6493" t="s">
        <v>7924</v>
      </c>
      <c r="L6493" t="s">
        <v>7925</v>
      </c>
    </row>
    <row r="6494" spans="1:14" hidden="1" x14ac:dyDescent="0.25">
      <c r="A6494">
        <v>94</v>
      </c>
      <c r="B6494">
        <v>19</v>
      </c>
      <c r="C6494" t="s">
        <v>10406</v>
      </c>
      <c r="D6494" s="7">
        <v>40524</v>
      </c>
      <c r="E6494" t="s">
        <v>5340</v>
      </c>
      <c r="F6494" t="s">
        <v>10407</v>
      </c>
      <c r="G6494" t="s">
        <v>5340</v>
      </c>
      <c r="H6494" t="s">
        <v>21</v>
      </c>
      <c r="I6494" t="s">
        <v>334</v>
      </c>
      <c r="K6494" t="s">
        <v>7925</v>
      </c>
      <c r="L6494" t="s">
        <v>7926</v>
      </c>
    </row>
    <row r="6495" spans="1:14" hidden="1" x14ac:dyDescent="0.25">
      <c r="A6495">
        <v>94</v>
      </c>
      <c r="B6495">
        <v>20</v>
      </c>
      <c r="C6495" t="s">
        <v>10406</v>
      </c>
      <c r="D6495" s="7">
        <v>40524</v>
      </c>
      <c r="E6495" t="s">
        <v>5340</v>
      </c>
      <c r="F6495" t="s">
        <v>10407</v>
      </c>
      <c r="G6495" t="s">
        <v>5340</v>
      </c>
      <c r="H6495" t="s">
        <v>24</v>
      </c>
      <c r="I6495" t="s">
        <v>10323</v>
      </c>
      <c r="K6495" t="s">
        <v>7927</v>
      </c>
      <c r="L6495" t="s">
        <v>7928</v>
      </c>
    </row>
    <row r="6496" spans="1:14" hidden="1" x14ac:dyDescent="0.25">
      <c r="A6496">
        <v>94</v>
      </c>
      <c r="B6496">
        <v>21</v>
      </c>
      <c r="C6496" t="s">
        <v>10406</v>
      </c>
      <c r="D6496" s="7">
        <v>40524</v>
      </c>
      <c r="E6496" t="s">
        <v>5340</v>
      </c>
      <c r="F6496" t="s">
        <v>10407</v>
      </c>
      <c r="G6496" t="s">
        <v>5340</v>
      </c>
      <c r="H6496" t="s">
        <v>10</v>
      </c>
      <c r="I6496" t="s">
        <v>14</v>
      </c>
      <c r="K6496" t="s">
        <v>7929</v>
      </c>
      <c r="L6496" t="s">
        <v>7930</v>
      </c>
    </row>
    <row r="6497" spans="1:14" hidden="1" x14ac:dyDescent="0.25">
      <c r="A6497">
        <v>94</v>
      </c>
      <c r="B6497">
        <v>22</v>
      </c>
      <c r="C6497" t="s">
        <v>10406</v>
      </c>
      <c r="D6497" s="7">
        <v>40524</v>
      </c>
      <c r="E6497" t="s">
        <v>5340</v>
      </c>
      <c r="F6497" t="s">
        <v>10407</v>
      </c>
      <c r="G6497" t="s">
        <v>5340</v>
      </c>
      <c r="H6497" t="s">
        <v>17</v>
      </c>
      <c r="I6497" t="s">
        <v>814</v>
      </c>
      <c r="K6497" t="s">
        <v>7930</v>
      </c>
      <c r="L6497" t="s">
        <v>7931</v>
      </c>
    </row>
    <row r="6498" spans="1:14" hidden="1" x14ac:dyDescent="0.25">
      <c r="A6498">
        <v>94</v>
      </c>
      <c r="B6498">
        <v>23</v>
      </c>
      <c r="C6498" t="s">
        <v>10406</v>
      </c>
      <c r="D6498" s="7">
        <v>40524</v>
      </c>
      <c r="E6498" t="s">
        <v>5340</v>
      </c>
      <c r="F6498" t="s">
        <v>10407</v>
      </c>
      <c r="G6498" t="s">
        <v>5340</v>
      </c>
      <c r="H6498" t="s">
        <v>10</v>
      </c>
      <c r="I6498" t="s">
        <v>14</v>
      </c>
      <c r="K6498" t="s">
        <v>7932</v>
      </c>
      <c r="L6498" t="s">
        <v>7933</v>
      </c>
    </row>
    <row r="6499" spans="1:14" hidden="1" x14ac:dyDescent="0.25">
      <c r="A6499">
        <v>94</v>
      </c>
      <c r="B6499">
        <v>24</v>
      </c>
      <c r="C6499" t="s">
        <v>10406</v>
      </c>
      <c r="D6499" s="7">
        <v>40524</v>
      </c>
      <c r="E6499" t="s">
        <v>5340</v>
      </c>
      <c r="F6499" t="s">
        <v>10407</v>
      </c>
      <c r="G6499" t="s">
        <v>5340</v>
      </c>
      <c r="H6499" t="s">
        <v>17</v>
      </c>
      <c r="I6499" t="s">
        <v>101</v>
      </c>
      <c r="K6499" t="s">
        <v>7934</v>
      </c>
      <c r="L6499" t="s">
        <v>7935</v>
      </c>
    </row>
    <row r="6500" spans="1:14" hidden="1" x14ac:dyDescent="0.25">
      <c r="A6500">
        <v>94</v>
      </c>
      <c r="B6500">
        <v>25</v>
      </c>
      <c r="C6500" t="s">
        <v>10406</v>
      </c>
      <c r="D6500" s="7">
        <v>40524</v>
      </c>
      <c r="E6500" t="s">
        <v>5340</v>
      </c>
      <c r="F6500" t="s">
        <v>10407</v>
      </c>
      <c r="G6500" t="s">
        <v>5340</v>
      </c>
      <c r="H6500" t="s">
        <v>53</v>
      </c>
      <c r="I6500" t="s">
        <v>7936</v>
      </c>
      <c r="J6500" t="s">
        <v>80</v>
      </c>
      <c r="K6500" t="s">
        <v>7935</v>
      </c>
      <c r="L6500" t="s">
        <v>7937</v>
      </c>
      <c r="N6500">
        <v>6</v>
      </c>
    </row>
    <row r="6501" spans="1:14" hidden="1" x14ac:dyDescent="0.25">
      <c r="A6501">
        <v>94</v>
      </c>
      <c r="B6501">
        <v>26</v>
      </c>
      <c r="C6501" t="s">
        <v>10406</v>
      </c>
      <c r="D6501" s="7">
        <v>40524</v>
      </c>
      <c r="E6501" t="s">
        <v>5340</v>
      </c>
      <c r="F6501" t="s">
        <v>10407</v>
      </c>
      <c r="G6501" t="s">
        <v>5340</v>
      </c>
      <c r="H6501" t="s">
        <v>24</v>
      </c>
      <c r="I6501" t="s">
        <v>10323</v>
      </c>
      <c r="K6501" t="s">
        <v>7938</v>
      </c>
      <c r="L6501" t="s">
        <v>7939</v>
      </c>
    </row>
    <row r="6502" spans="1:14" hidden="1" x14ac:dyDescent="0.25">
      <c r="A6502">
        <v>94</v>
      </c>
      <c r="B6502">
        <v>27</v>
      </c>
      <c r="C6502" t="s">
        <v>10406</v>
      </c>
      <c r="D6502" s="7">
        <v>40524</v>
      </c>
      <c r="E6502" t="s">
        <v>5340</v>
      </c>
      <c r="F6502" t="s">
        <v>10407</v>
      </c>
      <c r="G6502" t="s">
        <v>5340</v>
      </c>
      <c r="H6502" t="s">
        <v>10</v>
      </c>
      <c r="I6502" t="s">
        <v>14</v>
      </c>
      <c r="K6502" t="s">
        <v>7940</v>
      </c>
      <c r="L6502" t="s">
        <v>7941</v>
      </c>
    </row>
    <row r="6503" spans="1:14" hidden="1" x14ac:dyDescent="0.25">
      <c r="A6503">
        <v>94</v>
      </c>
      <c r="B6503">
        <v>28</v>
      </c>
      <c r="C6503" t="s">
        <v>10406</v>
      </c>
      <c r="D6503" s="7">
        <v>40524</v>
      </c>
      <c r="E6503" t="s">
        <v>5340</v>
      </c>
      <c r="F6503" t="s">
        <v>10407</v>
      </c>
      <c r="G6503" t="s">
        <v>5340</v>
      </c>
      <c r="H6503" t="s">
        <v>17</v>
      </c>
      <c r="I6503" t="s">
        <v>814</v>
      </c>
      <c r="K6503" t="s">
        <v>7941</v>
      </c>
      <c r="L6503" t="s">
        <v>7942</v>
      </c>
    </row>
    <row r="6504" spans="1:14" hidden="1" x14ac:dyDescent="0.25">
      <c r="A6504">
        <v>94</v>
      </c>
      <c r="B6504">
        <v>29</v>
      </c>
      <c r="C6504" t="s">
        <v>10406</v>
      </c>
      <c r="D6504" s="7">
        <v>40524</v>
      </c>
      <c r="E6504" t="s">
        <v>5340</v>
      </c>
      <c r="F6504" t="s">
        <v>10407</v>
      </c>
      <c r="G6504" t="s">
        <v>5340</v>
      </c>
      <c r="H6504" t="s">
        <v>21</v>
      </c>
      <c r="I6504" t="s">
        <v>22</v>
      </c>
      <c r="K6504" t="s">
        <v>7943</v>
      </c>
      <c r="L6504" t="s">
        <v>7944</v>
      </c>
    </row>
    <row r="6505" spans="1:14" hidden="1" x14ac:dyDescent="0.25">
      <c r="A6505">
        <v>94</v>
      </c>
      <c r="B6505">
        <v>30</v>
      </c>
      <c r="C6505" t="s">
        <v>10406</v>
      </c>
      <c r="D6505" s="7">
        <v>40524</v>
      </c>
      <c r="E6505" t="s">
        <v>5340</v>
      </c>
      <c r="F6505" t="s">
        <v>10407</v>
      </c>
      <c r="G6505" t="s">
        <v>5340</v>
      </c>
      <c r="H6505" t="s">
        <v>24</v>
      </c>
      <c r="I6505" t="s">
        <v>10323</v>
      </c>
      <c r="K6505" t="s">
        <v>7945</v>
      </c>
      <c r="L6505" t="s">
        <v>7946</v>
      </c>
    </row>
    <row r="6506" spans="1:14" hidden="1" x14ac:dyDescent="0.25">
      <c r="A6506">
        <v>94</v>
      </c>
      <c r="B6506">
        <v>31</v>
      </c>
      <c r="C6506" t="s">
        <v>10406</v>
      </c>
      <c r="D6506" s="7">
        <v>40524</v>
      </c>
      <c r="E6506" t="s">
        <v>5340</v>
      </c>
      <c r="F6506" t="s">
        <v>10407</v>
      </c>
      <c r="G6506" t="s">
        <v>5340</v>
      </c>
      <c r="H6506" t="s">
        <v>10</v>
      </c>
      <c r="I6506" t="s">
        <v>118</v>
      </c>
      <c r="K6506" t="s">
        <v>7947</v>
      </c>
      <c r="L6506" t="s">
        <v>7948</v>
      </c>
    </row>
    <row r="6507" spans="1:14" hidden="1" x14ac:dyDescent="0.25">
      <c r="A6507">
        <v>94</v>
      </c>
      <c r="B6507">
        <v>32</v>
      </c>
      <c r="C6507" t="s">
        <v>10406</v>
      </c>
      <c r="D6507" s="7">
        <v>40524</v>
      </c>
      <c r="E6507" t="s">
        <v>5340</v>
      </c>
      <c r="F6507" t="s">
        <v>10407</v>
      </c>
      <c r="G6507" t="s">
        <v>5340</v>
      </c>
      <c r="H6507" t="s">
        <v>10</v>
      </c>
      <c r="I6507" t="s">
        <v>14</v>
      </c>
      <c r="K6507" t="s">
        <v>7949</v>
      </c>
      <c r="L6507" t="s">
        <v>7950</v>
      </c>
    </row>
    <row r="6508" spans="1:14" hidden="1" x14ac:dyDescent="0.25">
      <c r="A6508">
        <v>94</v>
      </c>
      <c r="B6508">
        <v>33</v>
      </c>
      <c r="C6508" t="s">
        <v>10406</v>
      </c>
      <c r="D6508" s="7">
        <v>40524</v>
      </c>
      <c r="E6508" t="s">
        <v>5340</v>
      </c>
      <c r="F6508" t="s">
        <v>10407</v>
      </c>
      <c r="G6508" t="s">
        <v>5340</v>
      </c>
      <c r="H6508" t="s">
        <v>17</v>
      </c>
      <c r="I6508" t="s">
        <v>814</v>
      </c>
      <c r="K6508" t="s">
        <v>7951</v>
      </c>
      <c r="L6508" t="s">
        <v>7952</v>
      </c>
    </row>
    <row r="6509" spans="1:14" hidden="1" x14ac:dyDescent="0.25">
      <c r="A6509">
        <v>94</v>
      </c>
      <c r="B6509">
        <v>34</v>
      </c>
      <c r="C6509" t="s">
        <v>10406</v>
      </c>
      <c r="D6509" s="7">
        <v>40524</v>
      </c>
      <c r="E6509" t="s">
        <v>5340</v>
      </c>
      <c r="F6509" t="s">
        <v>10407</v>
      </c>
      <c r="G6509" t="s">
        <v>5340</v>
      </c>
      <c r="H6509" t="s">
        <v>17</v>
      </c>
      <c r="I6509" t="s">
        <v>154</v>
      </c>
      <c r="K6509" t="s">
        <v>7952</v>
      </c>
      <c r="L6509" t="s">
        <v>7953</v>
      </c>
    </row>
    <row r="6510" spans="1:14" hidden="1" x14ac:dyDescent="0.25">
      <c r="A6510">
        <v>94</v>
      </c>
      <c r="B6510">
        <v>35</v>
      </c>
      <c r="C6510" t="s">
        <v>10406</v>
      </c>
      <c r="D6510" s="7">
        <v>40524</v>
      </c>
      <c r="E6510" t="s">
        <v>5340</v>
      </c>
      <c r="F6510" t="s">
        <v>10407</v>
      </c>
      <c r="G6510" t="s">
        <v>5340</v>
      </c>
      <c r="H6510" t="s">
        <v>21</v>
      </c>
      <c r="I6510" t="s">
        <v>334</v>
      </c>
      <c r="K6510" t="s">
        <v>7953</v>
      </c>
      <c r="L6510" t="s">
        <v>7954</v>
      </c>
    </row>
    <row r="6511" spans="1:14" hidden="1" x14ac:dyDescent="0.25">
      <c r="A6511">
        <v>94</v>
      </c>
      <c r="B6511">
        <v>36</v>
      </c>
      <c r="C6511" t="s">
        <v>10406</v>
      </c>
      <c r="D6511" s="7">
        <v>40524</v>
      </c>
      <c r="E6511" t="s">
        <v>5340</v>
      </c>
      <c r="F6511" t="s">
        <v>10407</v>
      </c>
      <c r="G6511" t="s">
        <v>5340</v>
      </c>
      <c r="H6511" t="s">
        <v>24</v>
      </c>
      <c r="I6511" t="s">
        <v>10323</v>
      </c>
      <c r="K6511" t="s">
        <v>7955</v>
      </c>
      <c r="L6511" t="s">
        <v>7956</v>
      </c>
    </row>
    <row r="6512" spans="1:14" hidden="1" x14ac:dyDescent="0.25">
      <c r="A6512">
        <v>94</v>
      </c>
      <c r="B6512">
        <v>37</v>
      </c>
      <c r="C6512" t="s">
        <v>10406</v>
      </c>
      <c r="D6512" s="7">
        <v>40524</v>
      </c>
      <c r="E6512" t="s">
        <v>5340</v>
      </c>
      <c r="F6512" t="s">
        <v>10407</v>
      </c>
      <c r="G6512" t="s">
        <v>5340</v>
      </c>
      <c r="H6512" t="s">
        <v>10</v>
      </c>
      <c r="I6512" t="s">
        <v>118</v>
      </c>
      <c r="K6512" t="s">
        <v>7957</v>
      </c>
      <c r="L6512" t="s">
        <v>7958</v>
      </c>
    </row>
    <row r="6513" spans="1:14" hidden="1" x14ac:dyDescent="0.25">
      <c r="A6513">
        <v>94</v>
      </c>
      <c r="B6513">
        <v>38</v>
      </c>
      <c r="C6513" t="s">
        <v>10406</v>
      </c>
      <c r="D6513" s="7">
        <v>40524</v>
      </c>
      <c r="E6513" t="s">
        <v>5340</v>
      </c>
      <c r="F6513" t="s">
        <v>10407</v>
      </c>
      <c r="G6513" t="s">
        <v>5340</v>
      </c>
      <c r="H6513" t="s">
        <v>10</v>
      </c>
      <c r="I6513" t="s">
        <v>14</v>
      </c>
      <c r="K6513" t="s">
        <v>7958</v>
      </c>
      <c r="L6513" t="s">
        <v>7959</v>
      </c>
    </row>
    <row r="6514" spans="1:14" hidden="1" x14ac:dyDescent="0.25">
      <c r="A6514">
        <v>94</v>
      </c>
      <c r="B6514">
        <v>39</v>
      </c>
      <c r="C6514" t="s">
        <v>10406</v>
      </c>
      <c r="D6514" s="7">
        <v>40524</v>
      </c>
      <c r="E6514" t="s">
        <v>5340</v>
      </c>
      <c r="F6514" t="s">
        <v>10407</v>
      </c>
      <c r="G6514" t="s">
        <v>5340</v>
      </c>
      <c r="H6514" t="s">
        <v>17</v>
      </c>
      <c r="I6514" t="s">
        <v>18</v>
      </c>
      <c r="K6514" t="s">
        <v>7959</v>
      </c>
      <c r="L6514" t="s">
        <v>7960</v>
      </c>
    </row>
    <row r="6515" spans="1:14" hidden="1" x14ac:dyDescent="0.25">
      <c r="A6515">
        <v>94</v>
      </c>
      <c r="B6515">
        <v>40</v>
      </c>
      <c r="C6515" t="s">
        <v>10406</v>
      </c>
      <c r="D6515" s="7">
        <v>40524</v>
      </c>
      <c r="E6515" t="s">
        <v>5340</v>
      </c>
      <c r="F6515" t="s">
        <v>10407</v>
      </c>
      <c r="G6515" t="s">
        <v>5340</v>
      </c>
      <c r="H6515" t="s">
        <v>17</v>
      </c>
      <c r="I6515" t="s">
        <v>814</v>
      </c>
      <c r="K6515" t="s">
        <v>7960</v>
      </c>
      <c r="L6515" t="s">
        <v>7961</v>
      </c>
    </row>
    <row r="6516" spans="1:14" hidden="1" x14ac:dyDescent="0.25">
      <c r="A6516">
        <v>94</v>
      </c>
      <c r="B6516">
        <v>41</v>
      </c>
      <c r="C6516" t="s">
        <v>10406</v>
      </c>
      <c r="D6516" s="7">
        <v>40524</v>
      </c>
      <c r="E6516" t="s">
        <v>5340</v>
      </c>
      <c r="F6516" t="s">
        <v>10407</v>
      </c>
      <c r="G6516" t="s">
        <v>5340</v>
      </c>
      <c r="H6516" t="s">
        <v>24</v>
      </c>
      <c r="I6516" t="s">
        <v>10323</v>
      </c>
      <c r="K6516" t="s">
        <v>7961</v>
      </c>
      <c r="L6516" t="s">
        <v>7962</v>
      </c>
    </row>
    <row r="6517" spans="1:14" hidden="1" x14ac:dyDescent="0.25">
      <c r="A6517">
        <v>94</v>
      </c>
      <c r="B6517">
        <v>42</v>
      </c>
      <c r="C6517" t="s">
        <v>10406</v>
      </c>
      <c r="D6517" s="7">
        <v>40524</v>
      </c>
      <c r="E6517" t="s">
        <v>5340</v>
      </c>
      <c r="F6517" t="s">
        <v>10407</v>
      </c>
      <c r="G6517" t="s">
        <v>5340</v>
      </c>
      <c r="H6517" t="s">
        <v>10</v>
      </c>
      <c r="I6517" t="s">
        <v>118</v>
      </c>
      <c r="K6517" t="s">
        <v>7963</v>
      </c>
      <c r="L6517" t="s">
        <v>7964</v>
      </c>
    </row>
    <row r="6518" spans="1:14" hidden="1" x14ac:dyDescent="0.25">
      <c r="A6518">
        <v>94</v>
      </c>
      <c r="B6518">
        <v>43</v>
      </c>
      <c r="C6518" t="s">
        <v>10406</v>
      </c>
      <c r="D6518" s="7">
        <v>40524</v>
      </c>
      <c r="E6518" t="s">
        <v>5340</v>
      </c>
      <c r="F6518" t="s">
        <v>10407</v>
      </c>
      <c r="G6518" t="s">
        <v>5340</v>
      </c>
      <c r="H6518" t="s">
        <v>17</v>
      </c>
      <c r="I6518" t="s">
        <v>814</v>
      </c>
      <c r="K6518" t="s">
        <v>7964</v>
      </c>
      <c r="L6518" t="s">
        <v>7965</v>
      </c>
    </row>
    <row r="6519" spans="1:14" hidden="1" x14ac:dyDescent="0.25">
      <c r="A6519">
        <v>94</v>
      </c>
      <c r="B6519">
        <v>44</v>
      </c>
      <c r="C6519" t="s">
        <v>10406</v>
      </c>
      <c r="D6519" s="7">
        <v>40524</v>
      </c>
      <c r="E6519" t="s">
        <v>5340</v>
      </c>
      <c r="F6519" t="s">
        <v>10407</v>
      </c>
      <c r="G6519" t="s">
        <v>5340</v>
      </c>
      <c r="H6519" t="s">
        <v>53</v>
      </c>
      <c r="I6519" t="s">
        <v>772</v>
      </c>
      <c r="J6519" t="s">
        <v>80</v>
      </c>
      <c r="K6519" t="s">
        <v>7965</v>
      </c>
      <c r="L6519" t="s">
        <v>7966</v>
      </c>
      <c r="N6519">
        <v>6</v>
      </c>
    </row>
    <row r="6520" spans="1:14" hidden="1" x14ac:dyDescent="0.25">
      <c r="A6520">
        <v>94</v>
      </c>
      <c r="B6520">
        <v>45</v>
      </c>
      <c r="C6520" t="s">
        <v>10406</v>
      </c>
      <c r="D6520" s="7">
        <v>40524</v>
      </c>
      <c r="E6520" t="s">
        <v>5340</v>
      </c>
      <c r="F6520" t="s">
        <v>10407</v>
      </c>
      <c r="G6520" t="s">
        <v>5340</v>
      </c>
      <c r="H6520" t="s">
        <v>24</v>
      </c>
      <c r="I6520" t="s">
        <v>10323</v>
      </c>
      <c r="K6520" t="s">
        <v>7966</v>
      </c>
      <c r="L6520" t="s">
        <v>7967</v>
      </c>
    </row>
    <row r="6521" spans="1:14" hidden="1" x14ac:dyDescent="0.25">
      <c r="A6521">
        <v>94</v>
      </c>
      <c r="B6521">
        <v>46</v>
      </c>
      <c r="C6521" t="s">
        <v>10406</v>
      </c>
      <c r="D6521" s="7">
        <v>40524</v>
      </c>
      <c r="E6521" t="s">
        <v>5340</v>
      </c>
      <c r="F6521" t="s">
        <v>10407</v>
      </c>
      <c r="G6521" t="s">
        <v>5340</v>
      </c>
      <c r="H6521" t="s">
        <v>10</v>
      </c>
      <c r="I6521" t="s">
        <v>118</v>
      </c>
      <c r="K6521" t="s">
        <v>7968</v>
      </c>
      <c r="L6521" t="s">
        <v>7969</v>
      </c>
    </row>
    <row r="6522" spans="1:14" hidden="1" x14ac:dyDescent="0.25">
      <c r="A6522">
        <v>94</v>
      </c>
      <c r="B6522">
        <v>47</v>
      </c>
      <c r="C6522" t="s">
        <v>10406</v>
      </c>
      <c r="D6522" s="7">
        <v>40524</v>
      </c>
      <c r="E6522" t="s">
        <v>5340</v>
      </c>
      <c r="F6522" t="s">
        <v>10407</v>
      </c>
      <c r="G6522" t="s">
        <v>5340</v>
      </c>
      <c r="H6522" t="s">
        <v>10</v>
      </c>
      <c r="I6522" t="s">
        <v>14</v>
      </c>
      <c r="K6522" t="s">
        <v>7969</v>
      </c>
      <c r="L6522" t="s">
        <v>7970</v>
      </c>
    </row>
    <row r="6523" spans="1:14" hidden="1" x14ac:dyDescent="0.25">
      <c r="A6523">
        <v>94</v>
      </c>
      <c r="B6523">
        <v>48</v>
      </c>
      <c r="C6523" t="s">
        <v>10406</v>
      </c>
      <c r="D6523" s="7">
        <v>40524</v>
      </c>
      <c r="E6523" t="s">
        <v>5340</v>
      </c>
      <c r="F6523" t="s">
        <v>10407</v>
      </c>
      <c r="G6523" t="s">
        <v>5340</v>
      </c>
      <c r="H6523" t="s">
        <v>17</v>
      </c>
      <c r="I6523" t="s">
        <v>154</v>
      </c>
      <c r="K6523" t="s">
        <v>7970</v>
      </c>
      <c r="L6523" t="s">
        <v>7971</v>
      </c>
    </row>
    <row r="6524" spans="1:14" hidden="1" x14ac:dyDescent="0.25">
      <c r="A6524">
        <v>94</v>
      </c>
      <c r="B6524">
        <v>49</v>
      </c>
      <c r="C6524" t="s">
        <v>10406</v>
      </c>
      <c r="D6524" s="7">
        <v>40524</v>
      </c>
      <c r="E6524" t="s">
        <v>5340</v>
      </c>
      <c r="F6524" t="s">
        <v>10407</v>
      </c>
      <c r="G6524" t="s">
        <v>5340</v>
      </c>
      <c r="H6524" t="s">
        <v>21</v>
      </c>
      <c r="I6524" t="s">
        <v>334</v>
      </c>
      <c r="K6524" t="s">
        <v>7971</v>
      </c>
      <c r="L6524" t="s">
        <v>7972</v>
      </c>
    </row>
    <row r="6525" spans="1:14" hidden="1" x14ac:dyDescent="0.25">
      <c r="A6525">
        <v>94</v>
      </c>
      <c r="B6525">
        <v>50</v>
      </c>
      <c r="C6525" t="s">
        <v>10406</v>
      </c>
      <c r="D6525" s="7">
        <v>40524</v>
      </c>
      <c r="E6525" t="s">
        <v>5340</v>
      </c>
      <c r="F6525" t="s">
        <v>10407</v>
      </c>
      <c r="G6525" t="s">
        <v>5340</v>
      </c>
      <c r="H6525" t="s">
        <v>24</v>
      </c>
      <c r="I6525" t="s">
        <v>10323</v>
      </c>
      <c r="K6525" t="s">
        <v>7973</v>
      </c>
      <c r="L6525" t="s">
        <v>7974</v>
      </c>
    </row>
    <row r="6526" spans="1:14" hidden="1" x14ac:dyDescent="0.25">
      <c r="A6526">
        <v>94</v>
      </c>
      <c r="B6526">
        <v>51</v>
      </c>
      <c r="C6526" t="s">
        <v>10406</v>
      </c>
      <c r="D6526" s="7">
        <v>40524</v>
      </c>
      <c r="E6526" t="s">
        <v>5340</v>
      </c>
      <c r="F6526" t="s">
        <v>10407</v>
      </c>
      <c r="G6526" t="s">
        <v>5340</v>
      </c>
      <c r="H6526" t="s">
        <v>10</v>
      </c>
      <c r="I6526" t="s">
        <v>118</v>
      </c>
      <c r="K6526" t="s">
        <v>7975</v>
      </c>
      <c r="L6526" t="s">
        <v>5841</v>
      </c>
    </row>
    <row r="6527" spans="1:14" hidden="1" x14ac:dyDescent="0.25">
      <c r="A6527">
        <v>94</v>
      </c>
      <c r="B6527">
        <v>52</v>
      </c>
      <c r="C6527" t="s">
        <v>10406</v>
      </c>
      <c r="D6527" s="7">
        <v>40524</v>
      </c>
      <c r="E6527" t="s">
        <v>5340</v>
      </c>
      <c r="F6527" t="s">
        <v>10407</v>
      </c>
      <c r="G6527" t="s">
        <v>5340</v>
      </c>
      <c r="H6527" t="s">
        <v>10</v>
      </c>
      <c r="I6527" t="s">
        <v>14</v>
      </c>
      <c r="K6527" t="s">
        <v>7976</v>
      </c>
      <c r="L6527" t="s">
        <v>7977</v>
      </c>
    </row>
    <row r="6528" spans="1:14" hidden="1" x14ac:dyDescent="0.25">
      <c r="A6528">
        <v>94</v>
      </c>
      <c r="B6528">
        <v>53</v>
      </c>
      <c r="C6528" t="s">
        <v>10406</v>
      </c>
      <c r="D6528" s="7">
        <v>40524</v>
      </c>
      <c r="E6528" t="s">
        <v>5340</v>
      </c>
      <c r="F6528" t="s">
        <v>10407</v>
      </c>
      <c r="G6528" t="s">
        <v>5340</v>
      </c>
      <c r="H6528" t="s">
        <v>17</v>
      </c>
      <c r="I6528" t="s">
        <v>18</v>
      </c>
      <c r="K6528" t="s">
        <v>7978</v>
      </c>
      <c r="L6528" t="s">
        <v>7979</v>
      </c>
    </row>
    <row r="6529" spans="1:12" hidden="1" x14ac:dyDescent="0.25">
      <c r="A6529">
        <v>94</v>
      </c>
      <c r="B6529">
        <v>54</v>
      </c>
      <c r="C6529" t="s">
        <v>10406</v>
      </c>
      <c r="D6529" s="7">
        <v>40524</v>
      </c>
      <c r="E6529" t="s">
        <v>5340</v>
      </c>
      <c r="F6529" t="s">
        <v>10407</v>
      </c>
      <c r="G6529" t="s">
        <v>5340</v>
      </c>
      <c r="H6529" t="s">
        <v>17</v>
      </c>
      <c r="I6529" t="s">
        <v>101</v>
      </c>
      <c r="K6529" t="s">
        <v>7979</v>
      </c>
      <c r="L6529" t="s">
        <v>7980</v>
      </c>
    </row>
    <row r="6530" spans="1:12" hidden="1" x14ac:dyDescent="0.25">
      <c r="A6530">
        <v>94</v>
      </c>
      <c r="B6530">
        <v>55</v>
      </c>
      <c r="C6530" t="s">
        <v>10406</v>
      </c>
      <c r="D6530" s="7">
        <v>40524</v>
      </c>
      <c r="E6530" t="s">
        <v>5340</v>
      </c>
      <c r="F6530" t="s">
        <v>10407</v>
      </c>
      <c r="G6530" t="s">
        <v>5340</v>
      </c>
      <c r="H6530" t="s">
        <v>24</v>
      </c>
      <c r="I6530" t="s">
        <v>10323</v>
      </c>
      <c r="K6530" t="s">
        <v>7981</v>
      </c>
      <c r="L6530" t="s">
        <v>7982</v>
      </c>
    </row>
    <row r="6531" spans="1:12" hidden="1" x14ac:dyDescent="0.25">
      <c r="A6531">
        <v>94</v>
      </c>
      <c r="B6531">
        <v>56</v>
      </c>
      <c r="C6531" t="s">
        <v>10406</v>
      </c>
      <c r="D6531" s="7">
        <v>40524</v>
      </c>
      <c r="E6531" t="s">
        <v>5340</v>
      </c>
      <c r="F6531" t="s">
        <v>10407</v>
      </c>
      <c r="G6531" t="s">
        <v>5340</v>
      </c>
      <c r="H6531" t="s">
        <v>10</v>
      </c>
      <c r="I6531" t="s">
        <v>118</v>
      </c>
      <c r="K6531" t="s">
        <v>7983</v>
      </c>
      <c r="L6531" t="s">
        <v>7984</v>
      </c>
    </row>
    <row r="6532" spans="1:12" hidden="1" x14ac:dyDescent="0.25">
      <c r="A6532">
        <v>94</v>
      </c>
      <c r="B6532">
        <v>57</v>
      </c>
      <c r="C6532" t="s">
        <v>10406</v>
      </c>
      <c r="D6532" s="7">
        <v>40524</v>
      </c>
      <c r="E6532" t="s">
        <v>5340</v>
      </c>
      <c r="F6532" t="s">
        <v>10407</v>
      </c>
      <c r="G6532" t="s">
        <v>5340</v>
      </c>
      <c r="H6532" t="s">
        <v>17</v>
      </c>
      <c r="I6532" t="s">
        <v>814</v>
      </c>
      <c r="K6532" t="s">
        <v>7984</v>
      </c>
      <c r="L6532" t="s">
        <v>7985</v>
      </c>
    </row>
    <row r="6533" spans="1:12" hidden="1" x14ac:dyDescent="0.25">
      <c r="A6533">
        <v>94</v>
      </c>
      <c r="B6533">
        <v>58</v>
      </c>
      <c r="C6533" t="s">
        <v>10406</v>
      </c>
      <c r="D6533" s="7">
        <v>40524</v>
      </c>
      <c r="E6533" t="s">
        <v>5340</v>
      </c>
      <c r="F6533" t="s">
        <v>10407</v>
      </c>
      <c r="G6533" t="s">
        <v>5340</v>
      </c>
      <c r="H6533" t="s">
        <v>24</v>
      </c>
      <c r="I6533" t="s">
        <v>10323</v>
      </c>
      <c r="K6533" t="s">
        <v>7986</v>
      </c>
      <c r="L6533" t="s">
        <v>7987</v>
      </c>
    </row>
    <row r="6534" spans="1:12" hidden="1" x14ac:dyDescent="0.25">
      <c r="A6534">
        <v>94</v>
      </c>
      <c r="B6534">
        <v>59</v>
      </c>
      <c r="C6534" t="s">
        <v>10406</v>
      </c>
      <c r="D6534" s="7">
        <v>40524</v>
      </c>
      <c r="E6534" t="s">
        <v>5340</v>
      </c>
      <c r="F6534" t="s">
        <v>10407</v>
      </c>
      <c r="G6534" t="s">
        <v>5340</v>
      </c>
      <c r="H6534" t="s">
        <v>10</v>
      </c>
      <c r="I6534" t="s">
        <v>118</v>
      </c>
      <c r="K6534" t="s">
        <v>7988</v>
      </c>
      <c r="L6534" t="s">
        <v>7989</v>
      </c>
    </row>
    <row r="6535" spans="1:12" hidden="1" x14ac:dyDescent="0.25">
      <c r="A6535">
        <v>94</v>
      </c>
      <c r="B6535">
        <v>60</v>
      </c>
      <c r="C6535" t="s">
        <v>10406</v>
      </c>
      <c r="D6535" s="7">
        <v>40524</v>
      </c>
      <c r="E6535" t="s">
        <v>5340</v>
      </c>
      <c r="F6535" t="s">
        <v>10407</v>
      </c>
      <c r="G6535" t="s">
        <v>5340</v>
      </c>
      <c r="H6535" t="s">
        <v>17</v>
      </c>
      <c r="I6535" t="s">
        <v>101</v>
      </c>
      <c r="K6535" t="s">
        <v>7990</v>
      </c>
      <c r="L6535" t="s">
        <v>7991</v>
      </c>
    </row>
    <row r="6536" spans="1:12" hidden="1" x14ac:dyDescent="0.25">
      <c r="A6536">
        <v>94</v>
      </c>
      <c r="B6536">
        <v>61</v>
      </c>
      <c r="C6536" t="s">
        <v>10406</v>
      </c>
      <c r="D6536" s="7">
        <v>40524</v>
      </c>
      <c r="E6536" t="s">
        <v>5340</v>
      </c>
      <c r="F6536" t="s">
        <v>10407</v>
      </c>
      <c r="G6536" t="s">
        <v>5340</v>
      </c>
      <c r="H6536" t="s">
        <v>33</v>
      </c>
      <c r="I6536" t="s">
        <v>192</v>
      </c>
      <c r="K6536" t="s">
        <v>7991</v>
      </c>
      <c r="L6536" t="s">
        <v>7991</v>
      </c>
    </row>
    <row r="6537" spans="1:12" hidden="1" x14ac:dyDescent="0.25">
      <c r="A6537">
        <v>94</v>
      </c>
      <c r="B6537">
        <v>62</v>
      </c>
      <c r="C6537" t="s">
        <v>10406</v>
      </c>
      <c r="D6537" s="7">
        <v>40524</v>
      </c>
      <c r="E6537" t="s">
        <v>5340</v>
      </c>
      <c r="F6537" t="s">
        <v>10407</v>
      </c>
      <c r="G6537" t="s">
        <v>5340</v>
      </c>
      <c r="H6537" t="s">
        <v>21</v>
      </c>
      <c r="I6537" t="s">
        <v>334</v>
      </c>
      <c r="K6537" t="s">
        <v>7991</v>
      </c>
      <c r="L6537" t="s">
        <v>7992</v>
      </c>
    </row>
    <row r="6538" spans="1:12" hidden="1" x14ac:dyDescent="0.25">
      <c r="A6538">
        <v>94</v>
      </c>
      <c r="B6538">
        <v>63</v>
      </c>
      <c r="C6538" t="s">
        <v>10406</v>
      </c>
      <c r="D6538" s="7">
        <v>40524</v>
      </c>
      <c r="E6538" t="s">
        <v>5340</v>
      </c>
      <c r="F6538" t="s">
        <v>10407</v>
      </c>
      <c r="G6538" t="s">
        <v>5340</v>
      </c>
      <c r="H6538" t="s">
        <v>24</v>
      </c>
      <c r="I6538" t="s">
        <v>10323</v>
      </c>
      <c r="K6538" t="s">
        <v>7993</v>
      </c>
      <c r="L6538" t="s">
        <v>7994</v>
      </c>
    </row>
    <row r="6539" spans="1:12" hidden="1" x14ac:dyDescent="0.25">
      <c r="A6539">
        <v>94</v>
      </c>
      <c r="B6539">
        <v>64</v>
      </c>
      <c r="C6539" t="s">
        <v>10406</v>
      </c>
      <c r="D6539" s="7">
        <v>40524</v>
      </c>
      <c r="E6539" t="s">
        <v>5340</v>
      </c>
      <c r="F6539" t="s">
        <v>10407</v>
      </c>
      <c r="G6539" t="s">
        <v>5340</v>
      </c>
      <c r="H6539" t="s">
        <v>10</v>
      </c>
      <c r="I6539" t="s">
        <v>118</v>
      </c>
      <c r="K6539" t="s">
        <v>7995</v>
      </c>
      <c r="L6539" t="s">
        <v>7996</v>
      </c>
    </row>
    <row r="6540" spans="1:12" hidden="1" x14ac:dyDescent="0.25">
      <c r="A6540">
        <v>94</v>
      </c>
      <c r="B6540">
        <v>65</v>
      </c>
      <c r="C6540" t="s">
        <v>10406</v>
      </c>
      <c r="D6540" s="7">
        <v>40524</v>
      </c>
      <c r="E6540" t="s">
        <v>5340</v>
      </c>
      <c r="F6540" t="s">
        <v>10407</v>
      </c>
      <c r="G6540" t="s">
        <v>5340</v>
      </c>
      <c r="H6540" t="s">
        <v>10</v>
      </c>
      <c r="I6540" t="s">
        <v>14</v>
      </c>
      <c r="K6540" t="s">
        <v>7996</v>
      </c>
      <c r="L6540" t="s">
        <v>7997</v>
      </c>
    </row>
    <row r="6541" spans="1:12" hidden="1" x14ac:dyDescent="0.25">
      <c r="A6541">
        <v>94</v>
      </c>
      <c r="B6541">
        <v>66</v>
      </c>
      <c r="C6541" t="s">
        <v>10406</v>
      </c>
      <c r="D6541" s="7">
        <v>40524</v>
      </c>
      <c r="E6541" t="s">
        <v>5340</v>
      </c>
      <c r="F6541" t="s">
        <v>10407</v>
      </c>
      <c r="G6541" t="s">
        <v>5340</v>
      </c>
      <c r="H6541" t="s">
        <v>17</v>
      </c>
      <c r="I6541" t="s">
        <v>18</v>
      </c>
      <c r="K6541" t="s">
        <v>7997</v>
      </c>
      <c r="L6541" t="s">
        <v>7998</v>
      </c>
    </row>
    <row r="6542" spans="1:12" hidden="1" x14ac:dyDescent="0.25">
      <c r="A6542">
        <v>94</v>
      </c>
      <c r="B6542">
        <v>67</v>
      </c>
      <c r="C6542" t="s">
        <v>10406</v>
      </c>
      <c r="D6542" s="7">
        <v>40524</v>
      </c>
      <c r="E6542" t="s">
        <v>5340</v>
      </c>
      <c r="F6542" t="s">
        <v>10407</v>
      </c>
      <c r="G6542" t="s">
        <v>5340</v>
      </c>
      <c r="H6542" t="s">
        <v>24</v>
      </c>
      <c r="I6542" t="s">
        <v>10323</v>
      </c>
      <c r="K6542" t="s">
        <v>7999</v>
      </c>
      <c r="L6542" t="s">
        <v>8000</v>
      </c>
    </row>
    <row r="6543" spans="1:12" hidden="1" x14ac:dyDescent="0.25">
      <c r="A6543">
        <v>95</v>
      </c>
      <c r="B6543">
        <v>1</v>
      </c>
      <c r="C6543" t="s">
        <v>10397</v>
      </c>
      <c r="D6543" s="7">
        <v>40780</v>
      </c>
      <c r="E6543" t="s">
        <v>5340</v>
      </c>
      <c r="F6543" t="s">
        <v>2367</v>
      </c>
      <c r="G6543" t="s">
        <v>5340</v>
      </c>
      <c r="H6543" t="s">
        <v>10</v>
      </c>
      <c r="I6543" t="s">
        <v>113</v>
      </c>
      <c r="K6543" t="s">
        <v>8001</v>
      </c>
      <c r="L6543" t="s">
        <v>4922</v>
      </c>
    </row>
    <row r="6544" spans="1:12" hidden="1" x14ac:dyDescent="0.25">
      <c r="A6544">
        <v>95</v>
      </c>
      <c r="B6544">
        <v>2</v>
      </c>
      <c r="C6544" t="s">
        <v>10397</v>
      </c>
      <c r="D6544" s="7">
        <v>40780</v>
      </c>
      <c r="E6544" t="s">
        <v>5340</v>
      </c>
      <c r="F6544" t="s">
        <v>2367</v>
      </c>
      <c r="G6544" t="s">
        <v>5340</v>
      </c>
      <c r="H6544" t="s">
        <v>10</v>
      </c>
      <c r="I6544" t="s">
        <v>118</v>
      </c>
      <c r="K6544" t="s">
        <v>4922</v>
      </c>
      <c r="L6544" t="s">
        <v>8002</v>
      </c>
    </row>
    <row r="6545" spans="1:14" hidden="1" x14ac:dyDescent="0.25">
      <c r="A6545">
        <v>95</v>
      </c>
      <c r="B6545">
        <v>3</v>
      </c>
      <c r="C6545" t="s">
        <v>10397</v>
      </c>
      <c r="D6545" s="7">
        <v>40780</v>
      </c>
      <c r="E6545" t="s">
        <v>5340</v>
      </c>
      <c r="F6545" t="s">
        <v>2367</v>
      </c>
      <c r="G6545" t="s">
        <v>5340</v>
      </c>
      <c r="H6545" t="s">
        <v>10</v>
      </c>
      <c r="I6545" t="s">
        <v>14</v>
      </c>
      <c r="K6545" t="s">
        <v>8002</v>
      </c>
      <c r="L6545" t="s">
        <v>8003</v>
      </c>
    </row>
    <row r="6546" spans="1:14" hidden="1" x14ac:dyDescent="0.25">
      <c r="A6546">
        <v>95</v>
      </c>
      <c r="B6546">
        <v>4</v>
      </c>
      <c r="C6546" t="s">
        <v>10397</v>
      </c>
      <c r="D6546" s="7">
        <v>40780</v>
      </c>
      <c r="E6546" t="s">
        <v>5340</v>
      </c>
      <c r="F6546" t="s">
        <v>2367</v>
      </c>
      <c r="G6546" t="s">
        <v>5340</v>
      </c>
      <c r="H6546" t="s">
        <v>17</v>
      </c>
      <c r="I6546" t="s">
        <v>101</v>
      </c>
      <c r="K6546" t="s">
        <v>8003</v>
      </c>
      <c r="L6546" t="s">
        <v>8004</v>
      </c>
    </row>
    <row r="6547" spans="1:14" hidden="1" x14ac:dyDescent="0.25">
      <c r="A6547">
        <v>95</v>
      </c>
      <c r="B6547">
        <v>5</v>
      </c>
      <c r="C6547" t="s">
        <v>10397</v>
      </c>
      <c r="D6547" s="7">
        <v>40780</v>
      </c>
      <c r="E6547" t="s">
        <v>5340</v>
      </c>
      <c r="F6547" t="s">
        <v>2367</v>
      </c>
      <c r="G6547" t="s">
        <v>5340</v>
      </c>
      <c r="H6547" t="s">
        <v>17</v>
      </c>
      <c r="I6547" t="s">
        <v>292</v>
      </c>
      <c r="K6547" t="s">
        <v>8005</v>
      </c>
      <c r="L6547" t="s">
        <v>8006</v>
      </c>
    </row>
    <row r="6548" spans="1:14" hidden="1" x14ac:dyDescent="0.25">
      <c r="A6548">
        <v>95</v>
      </c>
      <c r="B6548">
        <v>6</v>
      </c>
      <c r="C6548" t="s">
        <v>10397</v>
      </c>
      <c r="D6548" s="7">
        <v>40780</v>
      </c>
      <c r="E6548" t="s">
        <v>5340</v>
      </c>
      <c r="F6548" t="s">
        <v>2367</v>
      </c>
      <c r="G6548" t="s">
        <v>5340</v>
      </c>
      <c r="H6548" t="s">
        <v>10</v>
      </c>
      <c r="I6548" t="s">
        <v>14</v>
      </c>
      <c r="K6548" t="s">
        <v>8006</v>
      </c>
      <c r="L6548" t="s">
        <v>8007</v>
      </c>
    </row>
    <row r="6549" spans="1:14" hidden="1" x14ac:dyDescent="0.25">
      <c r="A6549">
        <v>95</v>
      </c>
      <c r="B6549">
        <v>7</v>
      </c>
      <c r="C6549" t="s">
        <v>10397</v>
      </c>
      <c r="D6549" s="7">
        <v>40780</v>
      </c>
      <c r="E6549" t="s">
        <v>5340</v>
      </c>
      <c r="F6549" t="s">
        <v>2367</v>
      </c>
      <c r="G6549" t="s">
        <v>5340</v>
      </c>
      <c r="H6549" t="s">
        <v>17</v>
      </c>
      <c r="I6549" t="s">
        <v>101</v>
      </c>
      <c r="K6549" t="s">
        <v>8008</v>
      </c>
      <c r="L6549" t="s">
        <v>8009</v>
      </c>
    </row>
    <row r="6550" spans="1:14" hidden="1" x14ac:dyDescent="0.25">
      <c r="A6550">
        <v>95</v>
      </c>
      <c r="B6550">
        <v>8</v>
      </c>
      <c r="C6550" t="s">
        <v>10397</v>
      </c>
      <c r="D6550" s="7">
        <v>40780</v>
      </c>
      <c r="E6550" t="s">
        <v>5340</v>
      </c>
      <c r="F6550" t="s">
        <v>2367</v>
      </c>
      <c r="G6550" t="s">
        <v>5340</v>
      </c>
      <c r="H6550" t="s">
        <v>33</v>
      </c>
      <c r="I6550" t="s">
        <v>161</v>
      </c>
      <c r="K6550" t="s">
        <v>8009</v>
      </c>
      <c r="L6550" t="s">
        <v>8010</v>
      </c>
    </row>
    <row r="6551" spans="1:14" hidden="1" x14ac:dyDescent="0.25">
      <c r="A6551">
        <v>95</v>
      </c>
      <c r="B6551">
        <v>9</v>
      </c>
      <c r="C6551" t="s">
        <v>10397</v>
      </c>
      <c r="D6551" s="7">
        <v>40780</v>
      </c>
      <c r="E6551" t="s">
        <v>5340</v>
      </c>
      <c r="F6551" t="s">
        <v>2367</v>
      </c>
      <c r="G6551" t="s">
        <v>5340</v>
      </c>
      <c r="H6551" t="s">
        <v>21</v>
      </c>
      <c r="I6551" t="s">
        <v>334</v>
      </c>
      <c r="K6551" t="s">
        <v>8011</v>
      </c>
      <c r="L6551" t="s">
        <v>8012</v>
      </c>
    </row>
    <row r="6552" spans="1:14" hidden="1" x14ac:dyDescent="0.25">
      <c r="A6552">
        <v>95</v>
      </c>
      <c r="B6552">
        <v>10</v>
      </c>
      <c r="C6552" t="s">
        <v>10397</v>
      </c>
      <c r="D6552" s="7">
        <v>40780</v>
      </c>
      <c r="E6552" t="s">
        <v>5340</v>
      </c>
      <c r="F6552" t="s">
        <v>2367</v>
      </c>
      <c r="G6552" t="s">
        <v>5340</v>
      </c>
      <c r="H6552" t="s">
        <v>24</v>
      </c>
      <c r="I6552" t="s">
        <v>10323</v>
      </c>
      <c r="K6552" t="s">
        <v>8013</v>
      </c>
      <c r="L6552" t="s">
        <v>8014</v>
      </c>
    </row>
    <row r="6553" spans="1:14" hidden="1" x14ac:dyDescent="0.25">
      <c r="A6553">
        <v>95</v>
      </c>
      <c r="B6553">
        <v>11</v>
      </c>
      <c r="C6553" t="s">
        <v>10397</v>
      </c>
      <c r="D6553" s="7">
        <v>40780</v>
      </c>
      <c r="E6553" t="s">
        <v>5340</v>
      </c>
      <c r="F6553" t="s">
        <v>2367</v>
      </c>
      <c r="G6553" t="s">
        <v>5340</v>
      </c>
      <c r="H6553" t="s">
        <v>10</v>
      </c>
      <c r="I6553" t="s">
        <v>118</v>
      </c>
      <c r="K6553" t="s">
        <v>8015</v>
      </c>
      <c r="L6553" t="s">
        <v>8016</v>
      </c>
    </row>
    <row r="6554" spans="1:14" hidden="1" x14ac:dyDescent="0.25">
      <c r="A6554">
        <v>95</v>
      </c>
      <c r="B6554">
        <v>12</v>
      </c>
      <c r="C6554" t="s">
        <v>10397</v>
      </c>
      <c r="D6554" s="7">
        <v>40780</v>
      </c>
      <c r="E6554" t="s">
        <v>5340</v>
      </c>
      <c r="F6554" t="s">
        <v>2367</v>
      </c>
      <c r="G6554" t="s">
        <v>5340</v>
      </c>
      <c r="H6554" t="s">
        <v>10</v>
      </c>
      <c r="I6554" t="s">
        <v>14</v>
      </c>
      <c r="K6554" t="s">
        <v>8017</v>
      </c>
      <c r="L6554" t="s">
        <v>8018</v>
      </c>
    </row>
    <row r="6555" spans="1:14" hidden="1" x14ac:dyDescent="0.25">
      <c r="A6555">
        <v>95</v>
      </c>
      <c r="B6555">
        <v>13</v>
      </c>
      <c r="C6555" t="s">
        <v>10397</v>
      </c>
      <c r="D6555" s="7">
        <v>40780</v>
      </c>
      <c r="E6555" t="s">
        <v>5340</v>
      </c>
      <c r="F6555" t="s">
        <v>2367</v>
      </c>
      <c r="G6555" t="s">
        <v>5340</v>
      </c>
      <c r="H6555" t="s">
        <v>17</v>
      </c>
      <c r="I6555" t="s">
        <v>18</v>
      </c>
      <c r="K6555" t="s">
        <v>8019</v>
      </c>
      <c r="L6555" t="s">
        <v>8020</v>
      </c>
    </row>
    <row r="6556" spans="1:14" hidden="1" x14ac:dyDescent="0.25">
      <c r="A6556">
        <v>95</v>
      </c>
      <c r="B6556">
        <v>14</v>
      </c>
      <c r="C6556" t="s">
        <v>10397</v>
      </c>
      <c r="D6556" s="7">
        <v>40780</v>
      </c>
      <c r="E6556" t="s">
        <v>5340</v>
      </c>
      <c r="F6556" t="s">
        <v>2367</v>
      </c>
      <c r="G6556" t="s">
        <v>5340</v>
      </c>
      <c r="H6556" t="s">
        <v>53</v>
      </c>
      <c r="I6556" t="s">
        <v>5394</v>
      </c>
      <c r="J6556" t="s">
        <v>80</v>
      </c>
      <c r="K6556" t="s">
        <v>8020</v>
      </c>
      <c r="L6556" t="s">
        <v>8021</v>
      </c>
      <c r="N6556">
        <v>6</v>
      </c>
    </row>
    <row r="6557" spans="1:14" hidden="1" x14ac:dyDescent="0.25">
      <c r="A6557">
        <v>95</v>
      </c>
      <c r="B6557">
        <v>15</v>
      </c>
      <c r="C6557" t="s">
        <v>10397</v>
      </c>
      <c r="D6557" s="7">
        <v>40780</v>
      </c>
      <c r="E6557" t="s">
        <v>5340</v>
      </c>
      <c r="F6557" t="s">
        <v>2367</v>
      </c>
      <c r="G6557" t="s">
        <v>5340</v>
      </c>
      <c r="H6557" t="s">
        <v>24</v>
      </c>
      <c r="I6557" t="s">
        <v>10323</v>
      </c>
      <c r="K6557" t="s">
        <v>8022</v>
      </c>
      <c r="L6557" t="s">
        <v>8023</v>
      </c>
    </row>
    <row r="6558" spans="1:14" hidden="1" x14ac:dyDescent="0.25">
      <c r="A6558">
        <v>95</v>
      </c>
      <c r="B6558">
        <v>16</v>
      </c>
      <c r="C6558" t="s">
        <v>10397</v>
      </c>
      <c r="D6558" s="7">
        <v>40780</v>
      </c>
      <c r="E6558" t="s">
        <v>5340</v>
      </c>
      <c r="F6558" t="s">
        <v>2367</v>
      </c>
      <c r="G6558" t="s">
        <v>5340</v>
      </c>
      <c r="H6558" t="s">
        <v>10</v>
      </c>
      <c r="I6558" t="s">
        <v>118</v>
      </c>
      <c r="K6558" t="s">
        <v>8024</v>
      </c>
      <c r="L6558" t="s">
        <v>8025</v>
      </c>
    </row>
    <row r="6559" spans="1:14" hidden="1" x14ac:dyDescent="0.25">
      <c r="A6559">
        <v>95</v>
      </c>
      <c r="B6559">
        <v>17</v>
      </c>
      <c r="C6559" t="s">
        <v>10397</v>
      </c>
      <c r="D6559" s="7">
        <v>40780</v>
      </c>
      <c r="E6559" t="s">
        <v>5340</v>
      </c>
      <c r="F6559" t="s">
        <v>2367</v>
      </c>
      <c r="G6559" t="s">
        <v>5340</v>
      </c>
      <c r="H6559" t="s">
        <v>17</v>
      </c>
      <c r="I6559" t="s">
        <v>292</v>
      </c>
      <c r="K6559" t="s">
        <v>8026</v>
      </c>
      <c r="L6559" t="s">
        <v>8027</v>
      </c>
    </row>
    <row r="6560" spans="1:14" hidden="1" x14ac:dyDescent="0.25">
      <c r="A6560">
        <v>95</v>
      </c>
      <c r="B6560">
        <v>18</v>
      </c>
      <c r="C6560" t="s">
        <v>10397</v>
      </c>
      <c r="D6560" s="7">
        <v>40780</v>
      </c>
      <c r="E6560" t="s">
        <v>5340</v>
      </c>
      <c r="F6560" t="s">
        <v>2367</v>
      </c>
      <c r="G6560" t="s">
        <v>5340</v>
      </c>
      <c r="H6560" t="s">
        <v>33</v>
      </c>
      <c r="I6560" t="s">
        <v>161</v>
      </c>
      <c r="K6560" t="s">
        <v>8027</v>
      </c>
      <c r="L6560" t="s">
        <v>8028</v>
      </c>
    </row>
    <row r="6561" spans="1:14" hidden="1" x14ac:dyDescent="0.25">
      <c r="A6561">
        <v>95</v>
      </c>
      <c r="B6561">
        <v>19</v>
      </c>
      <c r="C6561" t="s">
        <v>10397</v>
      </c>
      <c r="D6561" s="7">
        <v>40780</v>
      </c>
      <c r="E6561" t="s">
        <v>5340</v>
      </c>
      <c r="F6561" t="s">
        <v>2367</v>
      </c>
      <c r="G6561" t="s">
        <v>5340</v>
      </c>
      <c r="H6561" t="s">
        <v>21</v>
      </c>
      <c r="I6561" t="s">
        <v>22</v>
      </c>
      <c r="K6561" t="s">
        <v>8029</v>
      </c>
      <c r="L6561" t="s">
        <v>8030</v>
      </c>
    </row>
    <row r="6562" spans="1:14" hidden="1" x14ac:dyDescent="0.25">
      <c r="A6562">
        <v>95</v>
      </c>
      <c r="B6562">
        <v>20</v>
      </c>
      <c r="C6562" t="s">
        <v>10397</v>
      </c>
      <c r="D6562" s="7">
        <v>40780</v>
      </c>
      <c r="E6562" t="s">
        <v>5340</v>
      </c>
      <c r="F6562" t="s">
        <v>2367</v>
      </c>
      <c r="G6562" t="s">
        <v>5340</v>
      </c>
      <c r="H6562" t="s">
        <v>24</v>
      </c>
      <c r="I6562" t="s">
        <v>10323</v>
      </c>
      <c r="K6562" t="s">
        <v>8031</v>
      </c>
      <c r="L6562" t="s">
        <v>8032</v>
      </c>
    </row>
    <row r="6563" spans="1:14" hidden="1" x14ac:dyDescent="0.25">
      <c r="A6563">
        <v>95</v>
      </c>
      <c r="B6563">
        <v>21</v>
      </c>
      <c r="C6563" t="s">
        <v>10397</v>
      </c>
      <c r="D6563" s="7">
        <v>40780</v>
      </c>
      <c r="E6563" t="s">
        <v>5340</v>
      </c>
      <c r="F6563" t="s">
        <v>2367</v>
      </c>
      <c r="G6563" t="s">
        <v>5340</v>
      </c>
      <c r="H6563" t="s">
        <v>10</v>
      </c>
      <c r="I6563" t="s">
        <v>118</v>
      </c>
      <c r="K6563" t="s">
        <v>341</v>
      </c>
      <c r="L6563" t="s">
        <v>8033</v>
      </c>
    </row>
    <row r="6564" spans="1:14" hidden="1" x14ac:dyDescent="0.25">
      <c r="A6564">
        <v>95</v>
      </c>
      <c r="B6564">
        <v>22</v>
      </c>
      <c r="C6564" t="s">
        <v>10397</v>
      </c>
      <c r="D6564" s="7">
        <v>40780</v>
      </c>
      <c r="E6564" t="s">
        <v>5340</v>
      </c>
      <c r="F6564" t="s">
        <v>2367</v>
      </c>
      <c r="G6564" t="s">
        <v>5340</v>
      </c>
      <c r="H6564" t="s">
        <v>17</v>
      </c>
      <c r="I6564" t="s">
        <v>18</v>
      </c>
      <c r="K6564" t="s">
        <v>8034</v>
      </c>
      <c r="L6564" t="s">
        <v>8035</v>
      </c>
    </row>
    <row r="6565" spans="1:14" hidden="1" x14ac:dyDescent="0.25">
      <c r="A6565">
        <v>95</v>
      </c>
      <c r="B6565">
        <v>23</v>
      </c>
      <c r="C6565" t="s">
        <v>10397</v>
      </c>
      <c r="D6565" s="7">
        <v>40780</v>
      </c>
      <c r="E6565" t="s">
        <v>5340</v>
      </c>
      <c r="F6565" t="s">
        <v>2367</v>
      </c>
      <c r="G6565" t="s">
        <v>5340</v>
      </c>
      <c r="H6565" t="s">
        <v>33</v>
      </c>
      <c r="I6565" t="s">
        <v>161</v>
      </c>
      <c r="K6565" t="s">
        <v>8035</v>
      </c>
      <c r="L6565" t="s">
        <v>8035</v>
      </c>
    </row>
    <row r="6566" spans="1:14" hidden="1" x14ac:dyDescent="0.25">
      <c r="A6566">
        <v>95</v>
      </c>
      <c r="B6566">
        <v>24</v>
      </c>
      <c r="C6566" t="s">
        <v>10397</v>
      </c>
      <c r="D6566" s="7">
        <v>40780</v>
      </c>
      <c r="E6566" t="s">
        <v>5340</v>
      </c>
      <c r="F6566" t="s">
        <v>2367</v>
      </c>
      <c r="G6566" t="s">
        <v>5340</v>
      </c>
      <c r="H6566" t="s">
        <v>21</v>
      </c>
      <c r="I6566" t="s">
        <v>22</v>
      </c>
      <c r="K6566" t="s">
        <v>8035</v>
      </c>
      <c r="L6566" t="s">
        <v>8036</v>
      </c>
    </row>
    <row r="6567" spans="1:14" hidden="1" x14ac:dyDescent="0.25">
      <c r="A6567">
        <v>95</v>
      </c>
      <c r="B6567">
        <v>25</v>
      </c>
      <c r="C6567" t="s">
        <v>10397</v>
      </c>
      <c r="D6567" s="7">
        <v>40780</v>
      </c>
      <c r="E6567" t="s">
        <v>5340</v>
      </c>
      <c r="F6567" t="s">
        <v>2367</v>
      </c>
      <c r="G6567" t="s">
        <v>5340</v>
      </c>
      <c r="H6567" t="s">
        <v>24</v>
      </c>
      <c r="I6567" t="s">
        <v>10323</v>
      </c>
      <c r="K6567" t="s">
        <v>8037</v>
      </c>
      <c r="L6567" t="s">
        <v>8038</v>
      </c>
    </row>
    <row r="6568" spans="1:14" hidden="1" x14ac:dyDescent="0.25">
      <c r="A6568">
        <v>95</v>
      </c>
      <c r="B6568">
        <v>26</v>
      </c>
      <c r="C6568" t="s">
        <v>10397</v>
      </c>
      <c r="D6568" s="7">
        <v>40780</v>
      </c>
      <c r="E6568" t="s">
        <v>5340</v>
      </c>
      <c r="F6568" t="s">
        <v>2367</v>
      </c>
      <c r="G6568" t="s">
        <v>5340</v>
      </c>
      <c r="H6568" t="s">
        <v>10</v>
      </c>
      <c r="I6568" t="s">
        <v>118</v>
      </c>
      <c r="K6568" t="s">
        <v>8039</v>
      </c>
      <c r="L6568" t="s">
        <v>8040</v>
      </c>
    </row>
    <row r="6569" spans="1:14" hidden="1" x14ac:dyDescent="0.25">
      <c r="A6569">
        <v>95</v>
      </c>
      <c r="B6569">
        <v>27</v>
      </c>
      <c r="C6569" t="s">
        <v>10397</v>
      </c>
      <c r="D6569" s="7">
        <v>40780</v>
      </c>
      <c r="E6569" t="s">
        <v>5340</v>
      </c>
      <c r="F6569" t="s">
        <v>2367</v>
      </c>
      <c r="G6569" t="s">
        <v>5340</v>
      </c>
      <c r="H6569" t="s">
        <v>17</v>
      </c>
      <c r="I6569" t="s">
        <v>73</v>
      </c>
      <c r="K6569" t="s">
        <v>8040</v>
      </c>
      <c r="L6569" t="s">
        <v>8041</v>
      </c>
    </row>
    <row r="6570" spans="1:14" hidden="1" x14ac:dyDescent="0.25">
      <c r="A6570">
        <v>95</v>
      </c>
      <c r="B6570">
        <v>28</v>
      </c>
      <c r="C6570" t="s">
        <v>10397</v>
      </c>
      <c r="D6570" s="7">
        <v>40780</v>
      </c>
      <c r="E6570" t="s">
        <v>5340</v>
      </c>
      <c r="F6570" t="s">
        <v>2367</v>
      </c>
      <c r="G6570" t="s">
        <v>5340</v>
      </c>
      <c r="H6570" t="s">
        <v>10</v>
      </c>
      <c r="I6570" t="s">
        <v>14</v>
      </c>
      <c r="K6570" t="s">
        <v>8042</v>
      </c>
      <c r="L6570" t="s">
        <v>8043</v>
      </c>
    </row>
    <row r="6571" spans="1:14" hidden="1" x14ac:dyDescent="0.25">
      <c r="A6571">
        <v>95</v>
      </c>
      <c r="B6571">
        <v>29</v>
      </c>
      <c r="C6571" t="s">
        <v>10397</v>
      </c>
      <c r="D6571" s="7">
        <v>40780</v>
      </c>
      <c r="E6571" t="s">
        <v>5340</v>
      </c>
      <c r="F6571" t="s">
        <v>2367</v>
      </c>
      <c r="G6571" t="s">
        <v>5340</v>
      </c>
      <c r="H6571" t="s">
        <v>53</v>
      </c>
      <c r="I6571" t="s">
        <v>772</v>
      </c>
      <c r="J6571" t="s">
        <v>80</v>
      </c>
      <c r="K6571" t="s">
        <v>8044</v>
      </c>
      <c r="L6571" t="s">
        <v>8045</v>
      </c>
      <c r="N6571">
        <v>6</v>
      </c>
    </row>
    <row r="6572" spans="1:14" hidden="1" x14ac:dyDescent="0.25">
      <c r="A6572">
        <v>95</v>
      </c>
      <c r="B6572">
        <v>30</v>
      </c>
      <c r="C6572" t="s">
        <v>10397</v>
      </c>
      <c r="D6572" s="7">
        <v>40780</v>
      </c>
      <c r="E6572" t="s">
        <v>5340</v>
      </c>
      <c r="F6572" t="s">
        <v>2367</v>
      </c>
      <c r="G6572" t="s">
        <v>5340</v>
      </c>
      <c r="H6572" t="s">
        <v>21</v>
      </c>
      <c r="I6572" t="s">
        <v>334</v>
      </c>
      <c r="K6572" t="s">
        <v>8046</v>
      </c>
      <c r="L6572" t="s">
        <v>8047</v>
      </c>
    </row>
    <row r="6573" spans="1:14" hidden="1" x14ac:dyDescent="0.25">
      <c r="A6573">
        <v>95</v>
      </c>
      <c r="B6573">
        <v>31</v>
      </c>
      <c r="C6573" t="s">
        <v>10397</v>
      </c>
      <c r="D6573" s="7">
        <v>40780</v>
      </c>
      <c r="E6573" t="s">
        <v>5340</v>
      </c>
      <c r="F6573" t="s">
        <v>2367</v>
      </c>
      <c r="G6573" t="s">
        <v>5340</v>
      </c>
      <c r="H6573" t="s">
        <v>24</v>
      </c>
      <c r="I6573" t="s">
        <v>10323</v>
      </c>
      <c r="K6573" t="s">
        <v>8048</v>
      </c>
      <c r="L6573" t="s">
        <v>8049</v>
      </c>
    </row>
    <row r="6574" spans="1:14" hidden="1" x14ac:dyDescent="0.25">
      <c r="A6574">
        <v>95</v>
      </c>
      <c r="B6574">
        <v>32</v>
      </c>
      <c r="C6574" t="s">
        <v>10397</v>
      </c>
      <c r="D6574" s="7">
        <v>40780</v>
      </c>
      <c r="E6574" t="s">
        <v>5340</v>
      </c>
      <c r="F6574" t="s">
        <v>2367</v>
      </c>
      <c r="G6574" t="s">
        <v>5340</v>
      </c>
      <c r="H6574" t="s">
        <v>10</v>
      </c>
      <c r="I6574" t="s">
        <v>118</v>
      </c>
      <c r="K6574" t="s">
        <v>8050</v>
      </c>
      <c r="L6574" t="s">
        <v>8051</v>
      </c>
    </row>
    <row r="6575" spans="1:14" hidden="1" x14ac:dyDescent="0.25">
      <c r="A6575">
        <v>95</v>
      </c>
      <c r="B6575">
        <v>33</v>
      </c>
      <c r="C6575" t="s">
        <v>10397</v>
      </c>
      <c r="D6575" s="7">
        <v>40780</v>
      </c>
      <c r="E6575" t="s">
        <v>5340</v>
      </c>
      <c r="F6575" t="s">
        <v>2367</v>
      </c>
      <c r="G6575" t="s">
        <v>5340</v>
      </c>
      <c r="H6575" t="s">
        <v>10</v>
      </c>
      <c r="I6575" t="s">
        <v>14</v>
      </c>
      <c r="K6575" t="s">
        <v>8052</v>
      </c>
      <c r="L6575" t="s">
        <v>8053</v>
      </c>
    </row>
    <row r="6576" spans="1:14" hidden="1" x14ac:dyDescent="0.25">
      <c r="A6576">
        <v>95</v>
      </c>
      <c r="B6576">
        <v>34</v>
      </c>
      <c r="C6576" t="s">
        <v>10397</v>
      </c>
      <c r="D6576" s="7">
        <v>40780</v>
      </c>
      <c r="E6576" t="s">
        <v>5340</v>
      </c>
      <c r="F6576" t="s">
        <v>2367</v>
      </c>
      <c r="G6576" t="s">
        <v>5340</v>
      </c>
      <c r="H6576" t="s">
        <v>33</v>
      </c>
      <c r="I6576" t="s">
        <v>192</v>
      </c>
      <c r="K6576" t="s">
        <v>8054</v>
      </c>
      <c r="L6576" t="s">
        <v>8055</v>
      </c>
    </row>
    <row r="6577" spans="1:12" hidden="1" x14ac:dyDescent="0.25">
      <c r="A6577">
        <v>95</v>
      </c>
      <c r="B6577">
        <v>35</v>
      </c>
      <c r="C6577" t="s">
        <v>10397</v>
      </c>
      <c r="D6577" s="7">
        <v>40780</v>
      </c>
      <c r="E6577" t="s">
        <v>5340</v>
      </c>
      <c r="F6577" t="s">
        <v>2367</v>
      </c>
      <c r="G6577" t="s">
        <v>5340</v>
      </c>
      <c r="H6577" t="s">
        <v>21</v>
      </c>
      <c r="I6577" t="s">
        <v>334</v>
      </c>
      <c r="K6577" t="s">
        <v>8055</v>
      </c>
      <c r="L6577" t="s">
        <v>8056</v>
      </c>
    </row>
    <row r="6578" spans="1:12" hidden="1" x14ac:dyDescent="0.25">
      <c r="A6578">
        <v>95</v>
      </c>
      <c r="B6578">
        <v>36</v>
      </c>
      <c r="C6578" t="s">
        <v>10397</v>
      </c>
      <c r="D6578" s="7">
        <v>40780</v>
      </c>
      <c r="E6578" t="s">
        <v>5340</v>
      </c>
      <c r="F6578" t="s">
        <v>2367</v>
      </c>
      <c r="G6578" t="s">
        <v>5340</v>
      </c>
      <c r="H6578" t="s">
        <v>24</v>
      </c>
      <c r="I6578" t="s">
        <v>10323</v>
      </c>
      <c r="K6578" t="s">
        <v>8056</v>
      </c>
      <c r="L6578" t="s">
        <v>8057</v>
      </c>
    </row>
    <row r="6579" spans="1:12" hidden="1" x14ac:dyDescent="0.25">
      <c r="A6579">
        <v>95</v>
      </c>
      <c r="B6579">
        <v>37</v>
      </c>
      <c r="C6579" t="s">
        <v>10397</v>
      </c>
      <c r="D6579" s="7">
        <v>40780</v>
      </c>
      <c r="E6579" t="s">
        <v>5340</v>
      </c>
      <c r="F6579" t="s">
        <v>2367</v>
      </c>
      <c r="G6579" t="s">
        <v>5340</v>
      </c>
      <c r="H6579" t="s">
        <v>10</v>
      </c>
      <c r="I6579" t="s">
        <v>118</v>
      </c>
      <c r="K6579" t="s">
        <v>8057</v>
      </c>
      <c r="L6579" t="s">
        <v>8058</v>
      </c>
    </row>
    <row r="6580" spans="1:12" hidden="1" x14ac:dyDescent="0.25">
      <c r="A6580">
        <v>95</v>
      </c>
      <c r="B6580">
        <v>38</v>
      </c>
      <c r="C6580" t="s">
        <v>10397</v>
      </c>
      <c r="D6580" s="7">
        <v>40780</v>
      </c>
      <c r="E6580" t="s">
        <v>5340</v>
      </c>
      <c r="F6580" t="s">
        <v>2367</v>
      </c>
      <c r="G6580" t="s">
        <v>5340</v>
      </c>
      <c r="H6580" t="s">
        <v>17</v>
      </c>
      <c r="I6580" t="s">
        <v>18</v>
      </c>
      <c r="K6580" t="s">
        <v>8058</v>
      </c>
      <c r="L6580" t="s">
        <v>8059</v>
      </c>
    </row>
    <row r="6581" spans="1:12" hidden="1" x14ac:dyDescent="0.25">
      <c r="A6581">
        <v>95</v>
      </c>
      <c r="B6581">
        <v>39</v>
      </c>
      <c r="C6581" t="s">
        <v>10397</v>
      </c>
      <c r="D6581" s="7">
        <v>40780</v>
      </c>
      <c r="E6581" t="s">
        <v>5340</v>
      </c>
      <c r="F6581" t="s">
        <v>2367</v>
      </c>
      <c r="G6581" t="s">
        <v>5340</v>
      </c>
      <c r="H6581" t="s">
        <v>17</v>
      </c>
      <c r="I6581" t="s">
        <v>18</v>
      </c>
      <c r="K6581" t="s">
        <v>8059</v>
      </c>
      <c r="L6581" t="s">
        <v>8059</v>
      </c>
    </row>
    <row r="6582" spans="1:12" hidden="1" x14ac:dyDescent="0.25">
      <c r="A6582">
        <v>95</v>
      </c>
      <c r="B6582">
        <v>40</v>
      </c>
      <c r="C6582" t="s">
        <v>10397</v>
      </c>
      <c r="D6582" s="7">
        <v>40780</v>
      </c>
      <c r="E6582" t="s">
        <v>5340</v>
      </c>
      <c r="F6582" t="s">
        <v>2367</v>
      </c>
      <c r="G6582" t="s">
        <v>5340</v>
      </c>
      <c r="H6582" t="s">
        <v>33</v>
      </c>
      <c r="I6582" t="s">
        <v>161</v>
      </c>
      <c r="K6582" t="s">
        <v>8059</v>
      </c>
      <c r="L6582" t="s">
        <v>8060</v>
      </c>
    </row>
    <row r="6583" spans="1:12" hidden="1" x14ac:dyDescent="0.25">
      <c r="A6583">
        <v>95</v>
      </c>
      <c r="B6583">
        <v>41</v>
      </c>
      <c r="C6583" t="s">
        <v>10397</v>
      </c>
      <c r="D6583" s="7">
        <v>40780</v>
      </c>
      <c r="E6583" t="s">
        <v>5340</v>
      </c>
      <c r="F6583" t="s">
        <v>2367</v>
      </c>
      <c r="G6583" t="s">
        <v>5340</v>
      </c>
      <c r="H6583" t="s">
        <v>24</v>
      </c>
      <c r="I6583" t="s">
        <v>10323</v>
      </c>
      <c r="K6583" t="s">
        <v>8060</v>
      </c>
      <c r="L6583" t="s">
        <v>8061</v>
      </c>
    </row>
    <row r="6584" spans="1:12" hidden="1" x14ac:dyDescent="0.25">
      <c r="A6584">
        <v>96</v>
      </c>
      <c r="B6584">
        <v>1</v>
      </c>
      <c r="C6584" t="s">
        <v>10397</v>
      </c>
      <c r="D6584" s="7">
        <v>40780</v>
      </c>
      <c r="E6584" t="s">
        <v>7174</v>
      </c>
      <c r="F6584" t="s">
        <v>2367</v>
      </c>
      <c r="G6584" t="s">
        <v>7174</v>
      </c>
      <c r="H6584" t="s">
        <v>10</v>
      </c>
      <c r="I6584" t="s">
        <v>11</v>
      </c>
      <c r="K6584" t="s">
        <v>8062</v>
      </c>
      <c r="L6584" t="s">
        <v>8063</v>
      </c>
    </row>
    <row r="6585" spans="1:12" hidden="1" x14ac:dyDescent="0.25">
      <c r="A6585">
        <v>96</v>
      </c>
      <c r="B6585">
        <v>2</v>
      </c>
      <c r="C6585" t="s">
        <v>10397</v>
      </c>
      <c r="D6585" s="7">
        <v>40780</v>
      </c>
      <c r="E6585" t="s">
        <v>7174</v>
      </c>
      <c r="F6585" t="s">
        <v>2367</v>
      </c>
      <c r="G6585" t="s">
        <v>7174</v>
      </c>
      <c r="H6585" t="s">
        <v>10</v>
      </c>
      <c r="I6585" t="s">
        <v>14</v>
      </c>
      <c r="K6585" t="s">
        <v>8064</v>
      </c>
      <c r="L6585" t="s">
        <v>8065</v>
      </c>
    </row>
    <row r="6586" spans="1:12" hidden="1" x14ac:dyDescent="0.25">
      <c r="A6586">
        <v>96</v>
      </c>
      <c r="B6586">
        <v>3</v>
      </c>
      <c r="C6586" t="s">
        <v>10397</v>
      </c>
      <c r="D6586" s="7">
        <v>40780</v>
      </c>
      <c r="E6586" t="s">
        <v>7174</v>
      </c>
      <c r="F6586" t="s">
        <v>2367</v>
      </c>
      <c r="G6586" t="s">
        <v>7174</v>
      </c>
      <c r="H6586" t="s">
        <v>17</v>
      </c>
      <c r="I6586" t="s">
        <v>77</v>
      </c>
      <c r="K6586" t="s">
        <v>8065</v>
      </c>
      <c r="L6586" t="s">
        <v>8066</v>
      </c>
    </row>
    <row r="6587" spans="1:12" hidden="1" x14ac:dyDescent="0.25">
      <c r="A6587">
        <v>96</v>
      </c>
      <c r="B6587">
        <v>4</v>
      </c>
      <c r="C6587" t="s">
        <v>10397</v>
      </c>
      <c r="D6587" s="7">
        <v>40780</v>
      </c>
      <c r="E6587" t="s">
        <v>7174</v>
      </c>
      <c r="F6587" t="s">
        <v>2367</v>
      </c>
      <c r="G6587" t="s">
        <v>7174</v>
      </c>
      <c r="H6587" t="s">
        <v>21</v>
      </c>
      <c r="I6587" t="s">
        <v>22</v>
      </c>
      <c r="K6587" t="s">
        <v>8067</v>
      </c>
      <c r="L6587" t="s">
        <v>8068</v>
      </c>
    </row>
    <row r="6588" spans="1:12" hidden="1" x14ac:dyDescent="0.25">
      <c r="A6588">
        <v>96</v>
      </c>
      <c r="B6588">
        <v>5</v>
      </c>
      <c r="C6588" t="s">
        <v>10397</v>
      </c>
      <c r="D6588" s="7">
        <v>40780</v>
      </c>
      <c r="E6588" t="s">
        <v>7174</v>
      </c>
      <c r="F6588" t="s">
        <v>2367</v>
      </c>
      <c r="G6588" t="s">
        <v>7174</v>
      </c>
      <c r="H6588" t="s">
        <v>24</v>
      </c>
      <c r="I6588" t="s">
        <v>10323</v>
      </c>
      <c r="K6588" t="s">
        <v>8069</v>
      </c>
      <c r="L6588" t="s">
        <v>8070</v>
      </c>
    </row>
    <row r="6589" spans="1:12" hidden="1" x14ac:dyDescent="0.25">
      <c r="A6589">
        <v>96</v>
      </c>
      <c r="B6589">
        <v>6</v>
      </c>
      <c r="C6589" t="s">
        <v>10397</v>
      </c>
      <c r="D6589" s="7">
        <v>40780</v>
      </c>
      <c r="E6589" t="s">
        <v>7174</v>
      </c>
      <c r="F6589" t="s">
        <v>2367</v>
      </c>
      <c r="G6589" t="s">
        <v>7174</v>
      </c>
      <c r="H6589" t="s">
        <v>10</v>
      </c>
      <c r="I6589" t="s">
        <v>14</v>
      </c>
      <c r="K6589" t="s">
        <v>8070</v>
      </c>
      <c r="L6589" t="s">
        <v>8071</v>
      </c>
    </row>
    <row r="6590" spans="1:12" hidden="1" x14ac:dyDescent="0.25">
      <c r="A6590">
        <v>96</v>
      </c>
      <c r="B6590">
        <v>7</v>
      </c>
      <c r="C6590" t="s">
        <v>10397</v>
      </c>
      <c r="D6590" s="7">
        <v>40780</v>
      </c>
      <c r="E6590" t="s">
        <v>7174</v>
      </c>
      <c r="F6590" t="s">
        <v>2367</v>
      </c>
      <c r="G6590" t="s">
        <v>7174</v>
      </c>
      <c r="H6590" t="s">
        <v>17</v>
      </c>
      <c r="I6590" t="s">
        <v>77</v>
      </c>
      <c r="K6590" t="s">
        <v>8071</v>
      </c>
      <c r="L6590" t="s">
        <v>8072</v>
      </c>
    </row>
    <row r="6591" spans="1:12" hidden="1" x14ac:dyDescent="0.25">
      <c r="A6591">
        <v>96</v>
      </c>
      <c r="B6591">
        <v>8</v>
      </c>
      <c r="C6591" t="s">
        <v>10397</v>
      </c>
      <c r="D6591" s="7">
        <v>40780</v>
      </c>
      <c r="E6591" t="s">
        <v>7174</v>
      </c>
      <c r="F6591" t="s">
        <v>2367</v>
      </c>
      <c r="G6591" t="s">
        <v>7174</v>
      </c>
      <c r="H6591" t="s">
        <v>33</v>
      </c>
      <c r="I6591" t="s">
        <v>192</v>
      </c>
      <c r="K6591" t="s">
        <v>8072</v>
      </c>
      <c r="L6591" t="s">
        <v>8073</v>
      </c>
    </row>
    <row r="6592" spans="1:12" hidden="1" x14ac:dyDescent="0.25">
      <c r="A6592">
        <v>96</v>
      </c>
      <c r="B6592">
        <v>9</v>
      </c>
      <c r="C6592" t="s">
        <v>10397</v>
      </c>
      <c r="D6592" s="7">
        <v>40780</v>
      </c>
      <c r="E6592" t="s">
        <v>7174</v>
      </c>
      <c r="F6592" t="s">
        <v>2367</v>
      </c>
      <c r="G6592" t="s">
        <v>7174</v>
      </c>
      <c r="H6592" t="s">
        <v>21</v>
      </c>
      <c r="I6592" t="s">
        <v>22</v>
      </c>
      <c r="K6592" t="s">
        <v>8073</v>
      </c>
      <c r="L6592" t="s">
        <v>8074</v>
      </c>
    </row>
    <row r="6593" spans="1:14" hidden="1" x14ac:dyDescent="0.25">
      <c r="A6593">
        <v>96</v>
      </c>
      <c r="B6593">
        <v>10</v>
      </c>
      <c r="C6593" t="s">
        <v>10397</v>
      </c>
      <c r="D6593" s="7">
        <v>40780</v>
      </c>
      <c r="E6593" t="s">
        <v>7174</v>
      </c>
      <c r="F6593" t="s">
        <v>2367</v>
      </c>
      <c r="G6593" t="s">
        <v>7174</v>
      </c>
      <c r="H6593" t="s">
        <v>24</v>
      </c>
      <c r="I6593" t="s">
        <v>10323</v>
      </c>
      <c r="K6593" t="s">
        <v>8075</v>
      </c>
      <c r="L6593" t="s">
        <v>8076</v>
      </c>
    </row>
    <row r="6594" spans="1:14" hidden="1" x14ac:dyDescent="0.25">
      <c r="A6594">
        <v>96</v>
      </c>
      <c r="B6594">
        <v>11</v>
      </c>
      <c r="C6594" t="s">
        <v>10397</v>
      </c>
      <c r="D6594" s="7">
        <v>40780</v>
      </c>
      <c r="E6594" t="s">
        <v>7174</v>
      </c>
      <c r="F6594" t="s">
        <v>2367</v>
      </c>
      <c r="G6594" t="s">
        <v>7174</v>
      </c>
      <c r="H6594" t="s">
        <v>10</v>
      </c>
      <c r="I6594" t="s">
        <v>113</v>
      </c>
      <c r="K6594" t="s">
        <v>8077</v>
      </c>
      <c r="L6594" t="s">
        <v>8078</v>
      </c>
    </row>
    <row r="6595" spans="1:14" hidden="1" x14ac:dyDescent="0.25">
      <c r="A6595">
        <v>96</v>
      </c>
      <c r="B6595">
        <v>12</v>
      </c>
      <c r="C6595" t="s">
        <v>10397</v>
      </c>
      <c r="D6595" s="7">
        <v>40780</v>
      </c>
      <c r="E6595" t="s">
        <v>7174</v>
      </c>
      <c r="F6595" t="s">
        <v>2367</v>
      </c>
      <c r="G6595" t="s">
        <v>7174</v>
      </c>
      <c r="H6595" t="s">
        <v>10</v>
      </c>
      <c r="I6595" t="s">
        <v>11</v>
      </c>
      <c r="K6595" t="s">
        <v>8078</v>
      </c>
      <c r="L6595" t="s">
        <v>8079</v>
      </c>
    </row>
    <row r="6596" spans="1:14" hidden="1" x14ac:dyDescent="0.25">
      <c r="A6596">
        <v>96</v>
      </c>
      <c r="B6596">
        <v>13</v>
      </c>
      <c r="C6596" t="s">
        <v>10397</v>
      </c>
      <c r="D6596" s="7">
        <v>40780</v>
      </c>
      <c r="E6596" t="s">
        <v>7174</v>
      </c>
      <c r="F6596" t="s">
        <v>2367</v>
      </c>
      <c r="G6596" t="s">
        <v>7174</v>
      </c>
      <c r="H6596" t="s">
        <v>10</v>
      </c>
      <c r="I6596" t="s">
        <v>14</v>
      </c>
      <c r="K6596" t="s">
        <v>8080</v>
      </c>
      <c r="L6596" t="s">
        <v>8081</v>
      </c>
    </row>
    <row r="6597" spans="1:14" hidden="1" x14ac:dyDescent="0.25">
      <c r="A6597">
        <v>96</v>
      </c>
      <c r="B6597">
        <v>14</v>
      </c>
      <c r="C6597" t="s">
        <v>10397</v>
      </c>
      <c r="D6597" s="7">
        <v>40780</v>
      </c>
      <c r="E6597" t="s">
        <v>7174</v>
      </c>
      <c r="F6597" t="s">
        <v>2367</v>
      </c>
      <c r="G6597" t="s">
        <v>7174</v>
      </c>
      <c r="H6597" t="s">
        <v>17</v>
      </c>
      <c r="I6597" t="s">
        <v>77</v>
      </c>
      <c r="K6597" t="s">
        <v>8082</v>
      </c>
      <c r="L6597" t="s">
        <v>8083</v>
      </c>
    </row>
    <row r="6598" spans="1:14" hidden="1" x14ac:dyDescent="0.25">
      <c r="A6598">
        <v>96</v>
      </c>
      <c r="B6598">
        <v>15</v>
      </c>
      <c r="C6598" t="s">
        <v>10397</v>
      </c>
      <c r="D6598" s="7">
        <v>40780</v>
      </c>
      <c r="E6598" t="s">
        <v>7174</v>
      </c>
      <c r="F6598" t="s">
        <v>2367</v>
      </c>
      <c r="G6598" t="s">
        <v>7174</v>
      </c>
      <c r="H6598" t="s">
        <v>348</v>
      </c>
      <c r="I6598" t="s">
        <v>407</v>
      </c>
      <c r="K6598" t="s">
        <v>8083</v>
      </c>
      <c r="L6598" t="s">
        <v>8083</v>
      </c>
    </row>
    <row r="6599" spans="1:14" hidden="1" x14ac:dyDescent="0.25">
      <c r="A6599">
        <v>96</v>
      </c>
      <c r="B6599">
        <v>16</v>
      </c>
      <c r="C6599" t="s">
        <v>10397</v>
      </c>
      <c r="D6599" s="7">
        <v>40780</v>
      </c>
      <c r="E6599" t="s">
        <v>7174</v>
      </c>
      <c r="F6599" t="s">
        <v>2367</v>
      </c>
      <c r="G6599" t="s">
        <v>7174</v>
      </c>
      <c r="H6599" t="s">
        <v>348</v>
      </c>
      <c r="I6599" t="s">
        <v>464</v>
      </c>
      <c r="K6599" t="s">
        <v>8083</v>
      </c>
      <c r="L6599" t="s">
        <v>8083</v>
      </c>
    </row>
    <row r="6600" spans="1:14" hidden="1" x14ac:dyDescent="0.25">
      <c r="A6600">
        <v>96</v>
      </c>
      <c r="B6600">
        <v>17</v>
      </c>
      <c r="C6600" t="s">
        <v>10397</v>
      </c>
      <c r="D6600" s="7">
        <v>40780</v>
      </c>
      <c r="E6600" t="s">
        <v>7174</v>
      </c>
      <c r="F6600" t="s">
        <v>2367</v>
      </c>
      <c r="G6600" t="s">
        <v>7174</v>
      </c>
      <c r="H6600" t="s">
        <v>348</v>
      </c>
      <c r="I6600" t="s">
        <v>408</v>
      </c>
      <c r="K6600" t="s">
        <v>8083</v>
      </c>
      <c r="L6600" t="s">
        <v>8083</v>
      </c>
    </row>
    <row r="6601" spans="1:14" hidden="1" x14ac:dyDescent="0.25">
      <c r="A6601">
        <v>96</v>
      </c>
      <c r="B6601">
        <v>18</v>
      </c>
      <c r="C6601" t="s">
        <v>10397</v>
      </c>
      <c r="D6601" s="7">
        <v>40780</v>
      </c>
      <c r="E6601" t="s">
        <v>7174</v>
      </c>
      <c r="F6601" t="s">
        <v>2367</v>
      </c>
      <c r="G6601" t="s">
        <v>7174</v>
      </c>
      <c r="H6601" t="s">
        <v>17</v>
      </c>
      <c r="I6601" t="s">
        <v>77</v>
      </c>
      <c r="K6601" t="s">
        <v>8083</v>
      </c>
      <c r="L6601" t="s">
        <v>8084</v>
      </c>
    </row>
    <row r="6602" spans="1:14" hidden="1" x14ac:dyDescent="0.25">
      <c r="A6602">
        <v>96</v>
      </c>
      <c r="B6602">
        <v>19</v>
      </c>
      <c r="C6602" t="s">
        <v>10397</v>
      </c>
      <c r="D6602" s="7">
        <v>40780</v>
      </c>
      <c r="E6602" t="s">
        <v>7174</v>
      </c>
      <c r="F6602" t="s">
        <v>2367</v>
      </c>
      <c r="G6602" t="s">
        <v>7174</v>
      </c>
      <c r="H6602" t="s">
        <v>53</v>
      </c>
      <c r="I6602" t="s">
        <v>91</v>
      </c>
      <c r="J6602" t="s">
        <v>92</v>
      </c>
      <c r="K6602" t="s">
        <v>8084</v>
      </c>
      <c r="L6602" t="s">
        <v>8084</v>
      </c>
      <c r="N6602">
        <v>3</v>
      </c>
    </row>
    <row r="6603" spans="1:14" hidden="1" x14ac:dyDescent="0.25">
      <c r="A6603">
        <v>96</v>
      </c>
      <c r="B6603">
        <v>20</v>
      </c>
      <c r="C6603" t="s">
        <v>10397</v>
      </c>
      <c r="D6603" s="7">
        <v>40780</v>
      </c>
      <c r="E6603" t="s">
        <v>7174</v>
      </c>
      <c r="F6603" t="s">
        <v>2367</v>
      </c>
      <c r="G6603" t="s">
        <v>7174</v>
      </c>
      <c r="H6603" t="s">
        <v>17</v>
      </c>
      <c r="I6603" t="s">
        <v>77</v>
      </c>
      <c r="K6603" t="s">
        <v>8084</v>
      </c>
      <c r="L6603" t="s">
        <v>8085</v>
      </c>
    </row>
    <row r="6604" spans="1:14" hidden="1" x14ac:dyDescent="0.25">
      <c r="A6604">
        <v>96</v>
      </c>
      <c r="B6604">
        <v>21</v>
      </c>
      <c r="C6604" t="s">
        <v>10397</v>
      </c>
      <c r="D6604" s="7">
        <v>40780</v>
      </c>
      <c r="E6604" t="s">
        <v>7174</v>
      </c>
      <c r="F6604" t="s">
        <v>2367</v>
      </c>
      <c r="G6604" t="s">
        <v>7174</v>
      </c>
      <c r="H6604" t="s">
        <v>24</v>
      </c>
      <c r="I6604" t="s">
        <v>39</v>
      </c>
      <c r="K6604" t="s">
        <v>8086</v>
      </c>
      <c r="L6604" t="s">
        <v>8087</v>
      </c>
    </row>
    <row r="6605" spans="1:14" hidden="1" x14ac:dyDescent="0.25">
      <c r="A6605">
        <v>96</v>
      </c>
      <c r="B6605">
        <v>22</v>
      </c>
      <c r="C6605" t="s">
        <v>10397</v>
      </c>
      <c r="D6605" s="7">
        <v>40780</v>
      </c>
      <c r="E6605" t="s">
        <v>7174</v>
      </c>
      <c r="F6605" t="s">
        <v>2367</v>
      </c>
      <c r="G6605" t="s">
        <v>7174</v>
      </c>
      <c r="H6605" t="s">
        <v>10</v>
      </c>
      <c r="I6605" t="s">
        <v>62</v>
      </c>
      <c r="K6605" t="s">
        <v>8088</v>
      </c>
      <c r="L6605" t="s">
        <v>8089</v>
      </c>
    </row>
    <row r="6606" spans="1:14" hidden="1" x14ac:dyDescent="0.25">
      <c r="A6606">
        <v>96</v>
      </c>
      <c r="B6606">
        <v>23</v>
      </c>
      <c r="C6606" t="s">
        <v>10397</v>
      </c>
      <c r="D6606" s="7">
        <v>40780</v>
      </c>
      <c r="E6606" t="s">
        <v>7174</v>
      </c>
      <c r="F6606" t="s">
        <v>2367</v>
      </c>
      <c r="G6606" t="s">
        <v>7174</v>
      </c>
      <c r="H6606" t="s">
        <v>17</v>
      </c>
      <c r="I6606" t="s">
        <v>48</v>
      </c>
      <c r="K6606" t="s">
        <v>8090</v>
      </c>
      <c r="L6606" t="s">
        <v>8091</v>
      </c>
    </row>
    <row r="6607" spans="1:14" hidden="1" x14ac:dyDescent="0.25">
      <c r="A6607">
        <v>96</v>
      </c>
      <c r="B6607">
        <v>24</v>
      </c>
      <c r="C6607" t="s">
        <v>10397</v>
      </c>
      <c r="D6607" s="7">
        <v>40780</v>
      </c>
      <c r="E6607" t="s">
        <v>7174</v>
      </c>
      <c r="F6607" t="s">
        <v>2367</v>
      </c>
      <c r="G6607" t="s">
        <v>7174</v>
      </c>
      <c r="H6607" t="s">
        <v>53</v>
      </c>
      <c r="I6607" t="s">
        <v>1886</v>
      </c>
      <c r="J6607" t="s">
        <v>92</v>
      </c>
      <c r="K6607" t="s">
        <v>8091</v>
      </c>
      <c r="L6607" t="s">
        <v>8092</v>
      </c>
      <c r="M6607" t="s">
        <v>485</v>
      </c>
      <c r="N6607">
        <v>2</v>
      </c>
    </row>
    <row r="6608" spans="1:14" hidden="1" x14ac:dyDescent="0.25">
      <c r="A6608">
        <v>97</v>
      </c>
      <c r="B6608">
        <v>1</v>
      </c>
      <c r="C6608" t="s">
        <v>10397</v>
      </c>
      <c r="D6608" s="7">
        <v>40780</v>
      </c>
      <c r="E6608" t="s">
        <v>7174</v>
      </c>
      <c r="F6608" t="s">
        <v>932</v>
      </c>
      <c r="G6608" t="s">
        <v>7174</v>
      </c>
      <c r="H6608" t="s">
        <v>10</v>
      </c>
      <c r="I6608" t="s">
        <v>11</v>
      </c>
      <c r="K6608" t="s">
        <v>8093</v>
      </c>
      <c r="L6608" t="s">
        <v>8094</v>
      </c>
    </row>
    <row r="6609" spans="1:14" hidden="1" x14ac:dyDescent="0.25">
      <c r="A6609">
        <v>97</v>
      </c>
      <c r="B6609">
        <v>2</v>
      </c>
      <c r="C6609" t="s">
        <v>10397</v>
      </c>
      <c r="D6609" s="7">
        <v>40780</v>
      </c>
      <c r="E6609" t="s">
        <v>7174</v>
      </c>
      <c r="F6609" t="s">
        <v>932</v>
      </c>
      <c r="G6609" t="s">
        <v>7174</v>
      </c>
      <c r="H6609" t="s">
        <v>17</v>
      </c>
      <c r="I6609" t="s">
        <v>77</v>
      </c>
      <c r="K6609" t="s">
        <v>8095</v>
      </c>
      <c r="L6609" t="s">
        <v>8096</v>
      </c>
    </row>
    <row r="6610" spans="1:14" hidden="1" x14ac:dyDescent="0.25">
      <c r="A6610">
        <v>97</v>
      </c>
      <c r="B6610">
        <v>3</v>
      </c>
      <c r="C6610" t="s">
        <v>10397</v>
      </c>
      <c r="D6610" s="7">
        <v>40780</v>
      </c>
      <c r="E6610" t="s">
        <v>7174</v>
      </c>
      <c r="F6610" t="s">
        <v>932</v>
      </c>
      <c r="G6610" t="s">
        <v>7174</v>
      </c>
      <c r="H6610" t="s">
        <v>10</v>
      </c>
      <c r="I6610" t="s">
        <v>14</v>
      </c>
      <c r="K6610" t="s">
        <v>8096</v>
      </c>
      <c r="L6610" t="s">
        <v>8097</v>
      </c>
    </row>
    <row r="6611" spans="1:14" hidden="1" x14ac:dyDescent="0.25">
      <c r="A6611">
        <v>97</v>
      </c>
      <c r="B6611">
        <v>4</v>
      </c>
      <c r="C6611" t="s">
        <v>10397</v>
      </c>
      <c r="D6611" s="7">
        <v>40780</v>
      </c>
      <c r="E6611" t="s">
        <v>7174</v>
      </c>
      <c r="F6611" t="s">
        <v>932</v>
      </c>
      <c r="G6611" t="s">
        <v>7174</v>
      </c>
      <c r="H6611" t="s">
        <v>17</v>
      </c>
      <c r="I6611" t="s">
        <v>77</v>
      </c>
      <c r="K6611" t="s">
        <v>8097</v>
      </c>
      <c r="L6611" t="s">
        <v>8098</v>
      </c>
    </row>
    <row r="6612" spans="1:14" hidden="1" x14ac:dyDescent="0.25">
      <c r="A6612">
        <v>97</v>
      </c>
      <c r="B6612">
        <v>5</v>
      </c>
      <c r="C6612" t="s">
        <v>10397</v>
      </c>
      <c r="D6612" s="7">
        <v>40780</v>
      </c>
      <c r="E6612" t="s">
        <v>7174</v>
      </c>
      <c r="F6612" t="s">
        <v>932</v>
      </c>
      <c r="G6612" t="s">
        <v>7174</v>
      </c>
      <c r="H6612" t="s">
        <v>17</v>
      </c>
      <c r="I6612" t="s">
        <v>120</v>
      </c>
      <c r="K6612" t="s">
        <v>7908</v>
      </c>
      <c r="L6612" t="s">
        <v>8099</v>
      </c>
    </row>
    <row r="6613" spans="1:14" hidden="1" x14ac:dyDescent="0.25">
      <c r="A6613">
        <v>97</v>
      </c>
      <c r="B6613">
        <v>6</v>
      </c>
      <c r="C6613" t="s">
        <v>10397</v>
      </c>
      <c r="D6613" s="7">
        <v>40780</v>
      </c>
      <c r="E6613" t="s">
        <v>7174</v>
      </c>
      <c r="F6613" t="s">
        <v>932</v>
      </c>
      <c r="G6613" t="s">
        <v>7174</v>
      </c>
      <c r="H6613" t="s">
        <v>17</v>
      </c>
      <c r="I6613" t="s">
        <v>77</v>
      </c>
      <c r="K6613" t="s">
        <v>8100</v>
      </c>
      <c r="L6613" t="s">
        <v>8101</v>
      </c>
    </row>
    <row r="6614" spans="1:14" hidden="1" x14ac:dyDescent="0.25">
      <c r="A6614">
        <v>97</v>
      </c>
      <c r="B6614">
        <v>7</v>
      </c>
      <c r="C6614" t="s">
        <v>10397</v>
      </c>
      <c r="D6614" s="7">
        <v>40780</v>
      </c>
      <c r="E6614" t="s">
        <v>7174</v>
      </c>
      <c r="F6614" t="s">
        <v>932</v>
      </c>
      <c r="G6614" t="s">
        <v>7174</v>
      </c>
      <c r="H6614" t="s">
        <v>33</v>
      </c>
      <c r="I6614" t="s">
        <v>192</v>
      </c>
      <c r="K6614" t="s">
        <v>8101</v>
      </c>
      <c r="L6614" t="s">
        <v>8101</v>
      </c>
    </row>
    <row r="6615" spans="1:14" hidden="1" x14ac:dyDescent="0.25">
      <c r="A6615">
        <v>97</v>
      </c>
      <c r="B6615">
        <v>8</v>
      </c>
      <c r="C6615" t="s">
        <v>10397</v>
      </c>
      <c r="D6615" s="7">
        <v>40780</v>
      </c>
      <c r="E6615" t="s">
        <v>7174</v>
      </c>
      <c r="F6615" t="s">
        <v>932</v>
      </c>
      <c r="G6615" t="s">
        <v>7174</v>
      </c>
      <c r="H6615" t="s">
        <v>21</v>
      </c>
      <c r="I6615" t="s">
        <v>22</v>
      </c>
      <c r="K6615" t="s">
        <v>8101</v>
      </c>
      <c r="L6615" t="s">
        <v>8102</v>
      </c>
    </row>
    <row r="6616" spans="1:14" hidden="1" x14ac:dyDescent="0.25">
      <c r="A6616">
        <v>97</v>
      </c>
      <c r="B6616">
        <v>9</v>
      </c>
      <c r="C6616" t="s">
        <v>10397</v>
      </c>
      <c r="D6616" s="7">
        <v>40780</v>
      </c>
      <c r="E6616" t="s">
        <v>7174</v>
      </c>
      <c r="F6616" t="s">
        <v>932</v>
      </c>
      <c r="G6616" t="s">
        <v>7174</v>
      </c>
      <c r="H6616" t="s">
        <v>21</v>
      </c>
      <c r="I6616" t="s">
        <v>22</v>
      </c>
      <c r="K6616" t="s">
        <v>8103</v>
      </c>
      <c r="L6616" t="s">
        <v>8104</v>
      </c>
    </row>
    <row r="6617" spans="1:14" hidden="1" x14ac:dyDescent="0.25">
      <c r="A6617">
        <v>97</v>
      </c>
      <c r="B6617">
        <v>10</v>
      </c>
      <c r="C6617" t="s">
        <v>10397</v>
      </c>
      <c r="D6617" s="7">
        <v>40780</v>
      </c>
      <c r="E6617" t="s">
        <v>7174</v>
      </c>
      <c r="F6617" t="s">
        <v>932</v>
      </c>
      <c r="G6617" t="s">
        <v>7174</v>
      </c>
      <c r="H6617" t="s">
        <v>53</v>
      </c>
      <c r="I6617" t="s">
        <v>8105</v>
      </c>
      <c r="J6617" t="s">
        <v>92</v>
      </c>
      <c r="K6617" t="s">
        <v>8104</v>
      </c>
      <c r="L6617" t="s">
        <v>8104</v>
      </c>
      <c r="M6617" t="s">
        <v>485</v>
      </c>
      <c r="N6617">
        <v>9</v>
      </c>
    </row>
    <row r="6618" spans="1:14" hidden="1" x14ac:dyDescent="0.25">
      <c r="A6618">
        <v>98</v>
      </c>
      <c r="B6618">
        <v>1</v>
      </c>
      <c r="C6618" t="s">
        <v>10397</v>
      </c>
      <c r="D6618" s="7">
        <v>40780</v>
      </c>
      <c r="E6618" t="s">
        <v>7174</v>
      </c>
      <c r="F6618" t="s">
        <v>10418</v>
      </c>
      <c r="G6618" t="s">
        <v>7174</v>
      </c>
      <c r="H6618" t="s">
        <v>17</v>
      </c>
      <c r="I6618" t="s">
        <v>3649</v>
      </c>
      <c r="K6618" t="s">
        <v>8106</v>
      </c>
      <c r="L6618" t="s">
        <v>8107</v>
      </c>
    </row>
    <row r="6619" spans="1:14" hidden="1" x14ac:dyDescent="0.25">
      <c r="A6619">
        <v>98</v>
      </c>
      <c r="B6619">
        <v>2</v>
      </c>
      <c r="C6619" t="s">
        <v>10397</v>
      </c>
      <c r="D6619" s="7">
        <v>40780</v>
      </c>
      <c r="E6619" t="s">
        <v>7174</v>
      </c>
      <c r="F6619" t="s">
        <v>10418</v>
      </c>
      <c r="G6619" t="s">
        <v>7174</v>
      </c>
      <c r="H6619" t="s">
        <v>17</v>
      </c>
      <c r="I6619" t="s">
        <v>120</v>
      </c>
      <c r="K6619" t="s">
        <v>8108</v>
      </c>
      <c r="L6619" t="s">
        <v>8109</v>
      </c>
    </row>
    <row r="6620" spans="1:14" hidden="1" x14ac:dyDescent="0.25">
      <c r="A6620">
        <v>98</v>
      </c>
      <c r="B6620">
        <v>3</v>
      </c>
      <c r="C6620" t="s">
        <v>10397</v>
      </c>
      <c r="D6620" s="7">
        <v>40780</v>
      </c>
      <c r="E6620" t="s">
        <v>7174</v>
      </c>
      <c r="F6620" t="s">
        <v>10418</v>
      </c>
      <c r="G6620" t="s">
        <v>7174</v>
      </c>
      <c r="H6620" t="s">
        <v>348</v>
      </c>
      <c r="I6620" t="s">
        <v>349</v>
      </c>
      <c r="K6620" t="s">
        <v>8109</v>
      </c>
      <c r="L6620" t="s">
        <v>8109</v>
      </c>
    </row>
    <row r="6621" spans="1:14" hidden="1" x14ac:dyDescent="0.25">
      <c r="A6621">
        <v>98</v>
      </c>
      <c r="B6621">
        <v>4</v>
      </c>
      <c r="C6621" t="s">
        <v>10397</v>
      </c>
      <c r="D6621" s="7">
        <v>40780</v>
      </c>
      <c r="E6621" t="s">
        <v>7174</v>
      </c>
      <c r="F6621" t="s">
        <v>10418</v>
      </c>
      <c r="G6621" t="s">
        <v>7174</v>
      </c>
      <c r="H6621" t="s">
        <v>33</v>
      </c>
      <c r="I6621" t="s">
        <v>238</v>
      </c>
      <c r="K6621" t="s">
        <v>8109</v>
      </c>
      <c r="L6621" t="s">
        <v>8110</v>
      </c>
    </row>
    <row r="6622" spans="1:14" hidden="1" x14ac:dyDescent="0.25">
      <c r="A6622">
        <v>98</v>
      </c>
      <c r="B6622">
        <v>5</v>
      </c>
      <c r="C6622" t="s">
        <v>10397</v>
      </c>
      <c r="D6622" s="7">
        <v>40780</v>
      </c>
      <c r="E6622" t="s">
        <v>7174</v>
      </c>
      <c r="F6622" t="s">
        <v>10418</v>
      </c>
      <c r="G6622" t="s">
        <v>7174</v>
      </c>
      <c r="H6622" t="s">
        <v>17</v>
      </c>
      <c r="I6622" t="s">
        <v>120</v>
      </c>
      <c r="K6622" t="s">
        <v>8110</v>
      </c>
      <c r="L6622" t="s">
        <v>8111</v>
      </c>
    </row>
    <row r="6623" spans="1:14" hidden="1" x14ac:dyDescent="0.25">
      <c r="A6623">
        <v>98</v>
      </c>
      <c r="B6623">
        <v>6</v>
      </c>
      <c r="C6623" t="s">
        <v>10397</v>
      </c>
      <c r="D6623" s="7">
        <v>40780</v>
      </c>
      <c r="E6623" t="s">
        <v>7174</v>
      </c>
      <c r="F6623" t="s">
        <v>10418</v>
      </c>
      <c r="G6623" t="s">
        <v>7174</v>
      </c>
      <c r="H6623" t="s">
        <v>24</v>
      </c>
      <c r="I6623" t="s">
        <v>39</v>
      </c>
      <c r="K6623" t="s">
        <v>8112</v>
      </c>
      <c r="L6623" t="s">
        <v>8113</v>
      </c>
    </row>
    <row r="6624" spans="1:14" hidden="1" x14ac:dyDescent="0.25">
      <c r="A6624">
        <v>98</v>
      </c>
      <c r="B6624">
        <v>7</v>
      </c>
      <c r="C6624" t="s">
        <v>10397</v>
      </c>
      <c r="D6624" s="7">
        <v>40780</v>
      </c>
      <c r="E6624" t="s">
        <v>7174</v>
      </c>
      <c r="F6624" t="s">
        <v>10418</v>
      </c>
      <c r="G6624" t="s">
        <v>7174</v>
      </c>
      <c r="H6624" t="s">
        <v>10</v>
      </c>
      <c r="I6624" t="s">
        <v>11</v>
      </c>
      <c r="K6624" t="s">
        <v>8113</v>
      </c>
      <c r="L6624" t="s">
        <v>8114</v>
      </c>
    </row>
    <row r="6625" spans="1:14" hidden="1" x14ac:dyDescent="0.25">
      <c r="A6625">
        <v>98</v>
      </c>
      <c r="B6625">
        <v>8</v>
      </c>
      <c r="C6625" t="s">
        <v>10397</v>
      </c>
      <c r="D6625" s="7">
        <v>40780</v>
      </c>
      <c r="E6625" t="s">
        <v>7174</v>
      </c>
      <c r="F6625" t="s">
        <v>10418</v>
      </c>
      <c r="G6625" t="s">
        <v>7174</v>
      </c>
      <c r="H6625" t="s">
        <v>10</v>
      </c>
      <c r="I6625" t="s">
        <v>14</v>
      </c>
      <c r="K6625" t="s">
        <v>8115</v>
      </c>
      <c r="L6625" t="s">
        <v>8116</v>
      </c>
    </row>
    <row r="6626" spans="1:14" hidden="1" x14ac:dyDescent="0.25">
      <c r="A6626">
        <v>98</v>
      </c>
      <c r="B6626">
        <v>9</v>
      </c>
      <c r="C6626" t="s">
        <v>10397</v>
      </c>
      <c r="D6626" s="7">
        <v>40780</v>
      </c>
      <c r="E6626" t="s">
        <v>7174</v>
      </c>
      <c r="F6626" t="s">
        <v>10418</v>
      </c>
      <c r="G6626" t="s">
        <v>7174</v>
      </c>
      <c r="H6626" t="s">
        <v>17</v>
      </c>
      <c r="I6626" t="s">
        <v>120</v>
      </c>
      <c r="K6626" t="s">
        <v>8117</v>
      </c>
      <c r="L6626" t="s">
        <v>8118</v>
      </c>
    </row>
    <row r="6627" spans="1:14" hidden="1" x14ac:dyDescent="0.25">
      <c r="A6627">
        <v>98</v>
      </c>
      <c r="B6627">
        <v>10</v>
      </c>
      <c r="C6627" t="s">
        <v>10397</v>
      </c>
      <c r="D6627" s="7">
        <v>40780</v>
      </c>
      <c r="E6627" t="s">
        <v>7174</v>
      </c>
      <c r="F6627" t="s">
        <v>10418</v>
      </c>
      <c r="G6627" t="s">
        <v>7174</v>
      </c>
      <c r="H6627" t="s">
        <v>53</v>
      </c>
      <c r="I6627" t="s">
        <v>255</v>
      </c>
      <c r="J6627" t="s">
        <v>92</v>
      </c>
      <c r="K6627" t="s">
        <v>8118</v>
      </c>
      <c r="L6627" t="s">
        <v>8119</v>
      </c>
      <c r="N6627">
        <v>4</v>
      </c>
    </row>
    <row r="6628" spans="1:14" hidden="1" x14ac:dyDescent="0.25">
      <c r="A6628">
        <v>98</v>
      </c>
      <c r="B6628">
        <v>11</v>
      </c>
      <c r="C6628" t="s">
        <v>10397</v>
      </c>
      <c r="D6628" s="7">
        <v>40780</v>
      </c>
      <c r="E6628" t="s">
        <v>7174</v>
      </c>
      <c r="F6628" t="s">
        <v>10418</v>
      </c>
      <c r="G6628" t="s">
        <v>7174</v>
      </c>
      <c r="H6628" t="s">
        <v>17</v>
      </c>
      <c r="I6628" t="s">
        <v>120</v>
      </c>
      <c r="K6628" t="s">
        <v>8119</v>
      </c>
      <c r="L6628" t="s">
        <v>8120</v>
      </c>
    </row>
    <row r="6629" spans="1:14" hidden="1" x14ac:dyDescent="0.25">
      <c r="A6629">
        <v>98</v>
      </c>
      <c r="B6629">
        <v>12</v>
      </c>
      <c r="C6629" t="s">
        <v>10397</v>
      </c>
      <c r="D6629" s="7">
        <v>40780</v>
      </c>
      <c r="E6629" t="s">
        <v>7174</v>
      </c>
      <c r="F6629" t="s">
        <v>10418</v>
      </c>
      <c r="G6629" t="s">
        <v>7174</v>
      </c>
      <c r="H6629" t="s">
        <v>53</v>
      </c>
      <c r="I6629" t="s">
        <v>255</v>
      </c>
      <c r="J6629" t="s">
        <v>92</v>
      </c>
      <c r="K6629" t="s">
        <v>8120</v>
      </c>
      <c r="L6629" t="s">
        <v>8121</v>
      </c>
      <c r="N6629">
        <v>4</v>
      </c>
    </row>
    <row r="6630" spans="1:14" hidden="1" x14ac:dyDescent="0.25">
      <c r="A6630">
        <v>98</v>
      </c>
      <c r="B6630">
        <v>13</v>
      </c>
      <c r="C6630" t="s">
        <v>10397</v>
      </c>
      <c r="D6630" s="7">
        <v>40780</v>
      </c>
      <c r="E6630" t="s">
        <v>7174</v>
      </c>
      <c r="F6630" t="s">
        <v>10418</v>
      </c>
      <c r="G6630" t="s">
        <v>7174</v>
      </c>
      <c r="H6630" t="s">
        <v>162</v>
      </c>
      <c r="I6630" t="s">
        <v>163</v>
      </c>
      <c r="K6630" t="s">
        <v>8121</v>
      </c>
      <c r="L6630" t="s">
        <v>8122</v>
      </c>
    </row>
    <row r="6631" spans="1:14" hidden="1" x14ac:dyDescent="0.25">
      <c r="A6631">
        <v>98</v>
      </c>
      <c r="B6631">
        <v>14</v>
      </c>
      <c r="C6631" t="s">
        <v>10397</v>
      </c>
      <c r="D6631" s="7">
        <v>40780</v>
      </c>
      <c r="E6631" t="s">
        <v>7174</v>
      </c>
      <c r="F6631" t="s">
        <v>10418</v>
      </c>
      <c r="G6631" t="s">
        <v>7174</v>
      </c>
      <c r="H6631" t="s">
        <v>24</v>
      </c>
      <c r="I6631" t="s">
        <v>10323</v>
      </c>
      <c r="K6631" t="s">
        <v>8123</v>
      </c>
      <c r="L6631" t="s">
        <v>8124</v>
      </c>
    </row>
    <row r="6632" spans="1:14" hidden="1" x14ac:dyDescent="0.25">
      <c r="A6632">
        <v>98</v>
      </c>
      <c r="B6632">
        <v>15</v>
      </c>
      <c r="C6632" t="s">
        <v>10397</v>
      </c>
      <c r="D6632" s="7">
        <v>40780</v>
      </c>
      <c r="E6632" t="s">
        <v>7174</v>
      </c>
      <c r="F6632" t="s">
        <v>10418</v>
      </c>
      <c r="G6632" t="s">
        <v>7174</v>
      </c>
      <c r="H6632" t="s">
        <v>10</v>
      </c>
      <c r="I6632" t="s">
        <v>14</v>
      </c>
      <c r="K6632" t="s">
        <v>8125</v>
      </c>
      <c r="L6632" t="s">
        <v>8126</v>
      </c>
    </row>
    <row r="6633" spans="1:14" hidden="1" x14ac:dyDescent="0.25">
      <c r="A6633">
        <v>98</v>
      </c>
      <c r="B6633">
        <v>16</v>
      </c>
      <c r="C6633" t="s">
        <v>10397</v>
      </c>
      <c r="D6633" s="7">
        <v>40780</v>
      </c>
      <c r="E6633" t="s">
        <v>7174</v>
      </c>
      <c r="F6633" t="s">
        <v>10418</v>
      </c>
      <c r="G6633" t="s">
        <v>7174</v>
      </c>
      <c r="H6633" t="s">
        <v>17</v>
      </c>
      <c r="I6633" t="s">
        <v>120</v>
      </c>
      <c r="K6633" t="s">
        <v>8126</v>
      </c>
      <c r="L6633" t="s">
        <v>8127</v>
      </c>
    </row>
    <row r="6634" spans="1:14" hidden="1" x14ac:dyDescent="0.25">
      <c r="A6634">
        <v>98</v>
      </c>
      <c r="B6634">
        <v>17</v>
      </c>
      <c r="C6634" t="s">
        <v>10397</v>
      </c>
      <c r="D6634" s="7">
        <v>40780</v>
      </c>
      <c r="E6634" t="s">
        <v>7174</v>
      </c>
      <c r="F6634" t="s">
        <v>10418</v>
      </c>
      <c r="G6634" t="s">
        <v>7174</v>
      </c>
      <c r="H6634" t="s">
        <v>53</v>
      </c>
      <c r="I6634" t="s">
        <v>255</v>
      </c>
      <c r="J6634" t="s">
        <v>92</v>
      </c>
      <c r="K6634" t="s">
        <v>8127</v>
      </c>
      <c r="L6634" t="s">
        <v>8127</v>
      </c>
      <c r="N6634">
        <v>4</v>
      </c>
    </row>
    <row r="6635" spans="1:14" hidden="1" x14ac:dyDescent="0.25">
      <c r="A6635">
        <v>98</v>
      </c>
      <c r="B6635">
        <v>18</v>
      </c>
      <c r="C6635" t="s">
        <v>10397</v>
      </c>
      <c r="D6635" s="7">
        <v>40780</v>
      </c>
      <c r="E6635" t="s">
        <v>7174</v>
      </c>
      <c r="F6635" t="s">
        <v>10418</v>
      </c>
      <c r="G6635" t="s">
        <v>7174</v>
      </c>
      <c r="H6635" t="s">
        <v>21</v>
      </c>
      <c r="I6635" t="s">
        <v>22</v>
      </c>
      <c r="K6635" t="s">
        <v>8127</v>
      </c>
      <c r="L6635" t="s">
        <v>8128</v>
      </c>
    </row>
    <row r="6636" spans="1:14" hidden="1" x14ac:dyDescent="0.25">
      <c r="A6636">
        <v>98</v>
      </c>
      <c r="B6636">
        <v>19</v>
      </c>
      <c r="C6636" t="s">
        <v>10397</v>
      </c>
      <c r="D6636" s="7">
        <v>40780</v>
      </c>
      <c r="E6636" t="s">
        <v>7174</v>
      </c>
      <c r="F6636" t="s">
        <v>10418</v>
      </c>
      <c r="G6636" t="s">
        <v>7174</v>
      </c>
      <c r="H6636" t="s">
        <v>53</v>
      </c>
      <c r="I6636" t="s">
        <v>8105</v>
      </c>
      <c r="J6636" t="s">
        <v>92</v>
      </c>
      <c r="K6636" t="s">
        <v>8128</v>
      </c>
      <c r="L6636" t="s">
        <v>8128</v>
      </c>
      <c r="M6636" t="s">
        <v>485</v>
      </c>
      <c r="N6636">
        <v>9</v>
      </c>
    </row>
    <row r="6637" spans="1:14" hidden="1" x14ac:dyDescent="0.25">
      <c r="A6637">
        <v>98</v>
      </c>
      <c r="B6637">
        <v>20</v>
      </c>
      <c r="C6637" t="s">
        <v>10397</v>
      </c>
      <c r="D6637" s="7">
        <v>40780</v>
      </c>
      <c r="E6637" t="s">
        <v>7174</v>
      </c>
      <c r="F6637" t="s">
        <v>10418</v>
      </c>
      <c r="G6637" t="s">
        <v>7174</v>
      </c>
      <c r="H6637" t="s">
        <v>24</v>
      </c>
      <c r="I6637" t="s">
        <v>1263</v>
      </c>
      <c r="K6637" t="s">
        <v>8129</v>
      </c>
      <c r="L6637" t="s">
        <v>8130</v>
      </c>
    </row>
    <row r="6638" spans="1:14" hidden="1" x14ac:dyDescent="0.25">
      <c r="A6638">
        <v>98</v>
      </c>
      <c r="B6638">
        <v>21</v>
      </c>
      <c r="C6638" t="s">
        <v>10397</v>
      </c>
      <c r="D6638" s="7">
        <v>40780</v>
      </c>
      <c r="E6638" t="s">
        <v>7174</v>
      </c>
      <c r="F6638" t="s">
        <v>10418</v>
      </c>
      <c r="G6638" t="s">
        <v>7174</v>
      </c>
      <c r="H6638" t="s">
        <v>24</v>
      </c>
      <c r="I6638" t="s">
        <v>11</v>
      </c>
      <c r="K6638" t="s">
        <v>8130</v>
      </c>
      <c r="L6638" t="s">
        <v>8131</v>
      </c>
    </row>
    <row r="6639" spans="1:14" hidden="1" x14ac:dyDescent="0.25">
      <c r="A6639">
        <v>98</v>
      </c>
      <c r="B6639">
        <v>22</v>
      </c>
      <c r="C6639" t="s">
        <v>10397</v>
      </c>
      <c r="D6639" s="7">
        <v>40780</v>
      </c>
      <c r="E6639" t="s">
        <v>7174</v>
      </c>
      <c r="F6639" t="s">
        <v>10418</v>
      </c>
      <c r="G6639" t="s">
        <v>7174</v>
      </c>
      <c r="H6639" t="s">
        <v>10</v>
      </c>
      <c r="I6639" t="s">
        <v>11</v>
      </c>
      <c r="K6639" t="s">
        <v>8132</v>
      </c>
      <c r="L6639" t="s">
        <v>8133</v>
      </c>
    </row>
    <row r="6640" spans="1:14" hidden="1" x14ac:dyDescent="0.25">
      <c r="A6640">
        <v>98</v>
      </c>
      <c r="B6640">
        <v>23</v>
      </c>
      <c r="C6640" t="s">
        <v>10397</v>
      </c>
      <c r="D6640" s="7">
        <v>40780</v>
      </c>
      <c r="E6640" t="s">
        <v>7174</v>
      </c>
      <c r="F6640" t="s">
        <v>10418</v>
      </c>
      <c r="G6640" t="s">
        <v>7174</v>
      </c>
      <c r="H6640" t="s">
        <v>10</v>
      </c>
      <c r="I6640" t="s">
        <v>14</v>
      </c>
      <c r="K6640" t="s">
        <v>8134</v>
      </c>
      <c r="L6640" t="s">
        <v>8135</v>
      </c>
    </row>
    <row r="6641" spans="1:14" hidden="1" x14ac:dyDescent="0.25">
      <c r="A6641">
        <v>98</v>
      </c>
      <c r="B6641">
        <v>24</v>
      </c>
      <c r="C6641" t="s">
        <v>10397</v>
      </c>
      <c r="D6641" s="7">
        <v>40780</v>
      </c>
      <c r="E6641" t="s">
        <v>7174</v>
      </c>
      <c r="F6641" t="s">
        <v>10418</v>
      </c>
      <c r="G6641" t="s">
        <v>7174</v>
      </c>
      <c r="H6641" t="s">
        <v>17</v>
      </c>
      <c r="I6641" t="s">
        <v>51</v>
      </c>
      <c r="K6641" t="s">
        <v>8135</v>
      </c>
      <c r="L6641" t="s">
        <v>8135</v>
      </c>
    </row>
    <row r="6642" spans="1:14" hidden="1" x14ac:dyDescent="0.25">
      <c r="A6642">
        <v>98</v>
      </c>
      <c r="B6642">
        <v>25</v>
      </c>
      <c r="C6642" t="s">
        <v>10397</v>
      </c>
      <c r="D6642" s="7">
        <v>40780</v>
      </c>
      <c r="E6642" t="s">
        <v>7174</v>
      </c>
      <c r="F6642" t="s">
        <v>10418</v>
      </c>
      <c r="G6642" t="s">
        <v>7174</v>
      </c>
      <c r="H6642" t="s">
        <v>53</v>
      </c>
      <c r="I6642" t="s">
        <v>2223</v>
      </c>
      <c r="J6642" t="s">
        <v>92</v>
      </c>
      <c r="K6642" t="s">
        <v>8135</v>
      </c>
      <c r="L6642" t="s">
        <v>8136</v>
      </c>
      <c r="N6642">
        <v>4</v>
      </c>
    </row>
    <row r="6643" spans="1:14" hidden="1" x14ac:dyDescent="0.25">
      <c r="A6643">
        <v>98</v>
      </c>
      <c r="B6643">
        <v>26</v>
      </c>
      <c r="C6643" t="s">
        <v>10397</v>
      </c>
      <c r="D6643" s="7">
        <v>40780</v>
      </c>
      <c r="E6643" t="s">
        <v>7174</v>
      </c>
      <c r="F6643" t="s">
        <v>10418</v>
      </c>
      <c r="G6643" t="s">
        <v>7174</v>
      </c>
      <c r="H6643" t="s">
        <v>17</v>
      </c>
      <c r="I6643" t="s">
        <v>51</v>
      </c>
      <c r="K6643" t="s">
        <v>8136</v>
      </c>
      <c r="L6643" t="s">
        <v>8137</v>
      </c>
    </row>
    <row r="6644" spans="1:14" hidden="1" x14ac:dyDescent="0.25">
      <c r="A6644">
        <v>98</v>
      </c>
      <c r="B6644">
        <v>27</v>
      </c>
      <c r="C6644" t="s">
        <v>10397</v>
      </c>
      <c r="D6644" s="7">
        <v>40780</v>
      </c>
      <c r="E6644" t="s">
        <v>7174</v>
      </c>
      <c r="F6644" t="s">
        <v>10418</v>
      </c>
      <c r="G6644" t="s">
        <v>7174</v>
      </c>
      <c r="H6644" t="s">
        <v>53</v>
      </c>
      <c r="I6644" t="s">
        <v>2240</v>
      </c>
      <c r="J6644" t="s">
        <v>92</v>
      </c>
      <c r="K6644" t="s">
        <v>8137</v>
      </c>
      <c r="L6644" t="s">
        <v>8138</v>
      </c>
      <c r="M6644" t="s">
        <v>485</v>
      </c>
      <c r="N6644">
        <v>2</v>
      </c>
    </row>
    <row r="6645" spans="1:14" hidden="1" x14ac:dyDescent="0.25">
      <c r="A6645">
        <v>99</v>
      </c>
      <c r="B6645">
        <v>1</v>
      </c>
      <c r="C6645" t="s">
        <v>5916</v>
      </c>
      <c r="D6645" s="7">
        <v>40713</v>
      </c>
      <c r="E6645" t="s">
        <v>7174</v>
      </c>
      <c r="F6645" t="s">
        <v>8139</v>
      </c>
      <c r="G6645" t="s">
        <v>7174</v>
      </c>
      <c r="H6645" t="s">
        <v>10</v>
      </c>
      <c r="I6645" t="s">
        <v>113</v>
      </c>
      <c r="K6645" t="s">
        <v>8140</v>
      </c>
      <c r="L6645" t="s">
        <v>8141</v>
      </c>
    </row>
    <row r="6646" spans="1:14" hidden="1" x14ac:dyDescent="0.25">
      <c r="A6646">
        <v>99</v>
      </c>
      <c r="B6646">
        <v>2</v>
      </c>
      <c r="C6646" t="s">
        <v>5916</v>
      </c>
      <c r="D6646" s="7">
        <v>40713</v>
      </c>
      <c r="E6646" t="s">
        <v>7174</v>
      </c>
      <c r="F6646" t="s">
        <v>8139</v>
      </c>
      <c r="G6646" t="s">
        <v>7174</v>
      </c>
      <c r="H6646" t="s">
        <v>10</v>
      </c>
      <c r="I6646" t="s">
        <v>11</v>
      </c>
      <c r="K6646" t="s">
        <v>8141</v>
      </c>
      <c r="L6646" t="s">
        <v>8142</v>
      </c>
    </row>
    <row r="6647" spans="1:14" hidden="1" x14ac:dyDescent="0.25">
      <c r="A6647">
        <v>99</v>
      </c>
      <c r="B6647">
        <v>3</v>
      </c>
      <c r="C6647" t="s">
        <v>5916</v>
      </c>
      <c r="D6647" s="7">
        <v>40713</v>
      </c>
      <c r="E6647" t="s">
        <v>7174</v>
      </c>
      <c r="F6647" t="s">
        <v>8139</v>
      </c>
      <c r="G6647" t="s">
        <v>7174</v>
      </c>
      <c r="H6647" t="s">
        <v>10</v>
      </c>
      <c r="I6647" t="s">
        <v>14</v>
      </c>
      <c r="K6647" t="s">
        <v>8143</v>
      </c>
      <c r="L6647" t="s">
        <v>8144</v>
      </c>
    </row>
    <row r="6648" spans="1:14" hidden="1" x14ac:dyDescent="0.25">
      <c r="A6648">
        <v>99</v>
      </c>
      <c r="B6648">
        <v>4</v>
      </c>
      <c r="C6648" t="s">
        <v>5916</v>
      </c>
      <c r="D6648" s="7">
        <v>40713</v>
      </c>
      <c r="E6648" t="s">
        <v>7174</v>
      </c>
      <c r="F6648" t="s">
        <v>8139</v>
      </c>
      <c r="G6648" t="s">
        <v>7174</v>
      </c>
      <c r="H6648" t="s">
        <v>17</v>
      </c>
      <c r="I6648" t="s">
        <v>48</v>
      </c>
      <c r="K6648" t="s">
        <v>8144</v>
      </c>
      <c r="L6648" t="s">
        <v>8145</v>
      </c>
    </row>
    <row r="6649" spans="1:14" hidden="1" x14ac:dyDescent="0.25">
      <c r="A6649">
        <v>99</v>
      </c>
      <c r="B6649">
        <v>5</v>
      </c>
      <c r="C6649" t="s">
        <v>5916</v>
      </c>
      <c r="D6649" s="7">
        <v>40713</v>
      </c>
      <c r="E6649" t="s">
        <v>7174</v>
      </c>
      <c r="F6649" t="s">
        <v>8139</v>
      </c>
      <c r="G6649" t="s">
        <v>7174</v>
      </c>
      <c r="H6649" t="s">
        <v>10</v>
      </c>
      <c r="I6649" t="s">
        <v>14</v>
      </c>
      <c r="K6649" t="s">
        <v>8145</v>
      </c>
      <c r="L6649" t="s">
        <v>8146</v>
      </c>
    </row>
    <row r="6650" spans="1:14" hidden="1" x14ac:dyDescent="0.25">
      <c r="A6650">
        <v>99</v>
      </c>
      <c r="B6650">
        <v>6</v>
      </c>
      <c r="C6650" t="s">
        <v>5916</v>
      </c>
      <c r="D6650" s="7">
        <v>40713</v>
      </c>
      <c r="E6650" t="s">
        <v>7174</v>
      </c>
      <c r="F6650" t="s">
        <v>8139</v>
      </c>
      <c r="G6650" t="s">
        <v>7174</v>
      </c>
      <c r="H6650" t="s">
        <v>17</v>
      </c>
      <c r="I6650" t="s">
        <v>120</v>
      </c>
      <c r="K6650" t="s">
        <v>8146</v>
      </c>
      <c r="L6650" t="s">
        <v>8147</v>
      </c>
    </row>
    <row r="6651" spans="1:14" hidden="1" x14ac:dyDescent="0.25">
      <c r="A6651">
        <v>99</v>
      </c>
      <c r="B6651">
        <v>7</v>
      </c>
      <c r="C6651" t="s">
        <v>5916</v>
      </c>
      <c r="D6651" s="7">
        <v>40713</v>
      </c>
      <c r="E6651" t="s">
        <v>7174</v>
      </c>
      <c r="F6651" t="s">
        <v>8139</v>
      </c>
      <c r="G6651" t="s">
        <v>7174</v>
      </c>
      <c r="H6651" t="s">
        <v>53</v>
      </c>
      <c r="I6651" t="s">
        <v>1864</v>
      </c>
      <c r="J6651" t="s">
        <v>92</v>
      </c>
      <c r="K6651" t="s">
        <v>8147</v>
      </c>
      <c r="L6651" t="s">
        <v>8148</v>
      </c>
      <c r="N6651">
        <v>7</v>
      </c>
    </row>
    <row r="6652" spans="1:14" hidden="1" x14ac:dyDescent="0.25">
      <c r="A6652">
        <v>99</v>
      </c>
      <c r="B6652">
        <v>8</v>
      </c>
      <c r="C6652" t="s">
        <v>5916</v>
      </c>
      <c r="D6652" s="7">
        <v>40713</v>
      </c>
      <c r="E6652" t="s">
        <v>7174</v>
      </c>
      <c r="F6652" t="s">
        <v>8139</v>
      </c>
      <c r="G6652" t="s">
        <v>7174</v>
      </c>
      <c r="H6652" t="s">
        <v>21</v>
      </c>
      <c r="I6652" t="s">
        <v>22</v>
      </c>
      <c r="K6652" t="s">
        <v>8148</v>
      </c>
      <c r="L6652" t="s">
        <v>8149</v>
      </c>
    </row>
    <row r="6653" spans="1:14" hidden="1" x14ac:dyDescent="0.25">
      <c r="A6653">
        <v>99</v>
      </c>
      <c r="B6653">
        <v>9</v>
      </c>
      <c r="C6653" t="s">
        <v>5916</v>
      </c>
      <c r="D6653" s="7">
        <v>40713</v>
      </c>
      <c r="E6653" t="s">
        <v>7174</v>
      </c>
      <c r="F6653" t="s">
        <v>8139</v>
      </c>
      <c r="G6653" t="s">
        <v>7174</v>
      </c>
      <c r="H6653" t="s">
        <v>24</v>
      </c>
      <c r="I6653" t="s">
        <v>10323</v>
      </c>
      <c r="K6653" t="s">
        <v>8150</v>
      </c>
      <c r="L6653" t="s">
        <v>8151</v>
      </c>
    </row>
    <row r="6654" spans="1:14" hidden="1" x14ac:dyDescent="0.25">
      <c r="A6654">
        <v>99</v>
      </c>
      <c r="B6654">
        <v>10</v>
      </c>
      <c r="C6654" t="s">
        <v>5916</v>
      </c>
      <c r="D6654" s="7">
        <v>40713</v>
      </c>
      <c r="E6654" t="s">
        <v>7174</v>
      </c>
      <c r="F6654" t="s">
        <v>8139</v>
      </c>
      <c r="G6654" t="s">
        <v>7174</v>
      </c>
      <c r="H6654" t="s">
        <v>10</v>
      </c>
      <c r="I6654" t="s">
        <v>11</v>
      </c>
      <c r="K6654" t="s">
        <v>8152</v>
      </c>
      <c r="L6654" t="s">
        <v>8153</v>
      </c>
    </row>
    <row r="6655" spans="1:14" hidden="1" x14ac:dyDescent="0.25">
      <c r="A6655">
        <v>99</v>
      </c>
      <c r="B6655">
        <v>11</v>
      </c>
      <c r="C6655" t="s">
        <v>5916</v>
      </c>
      <c r="D6655" s="7">
        <v>40713</v>
      </c>
      <c r="E6655" t="s">
        <v>7174</v>
      </c>
      <c r="F6655" t="s">
        <v>8139</v>
      </c>
      <c r="G6655" t="s">
        <v>7174</v>
      </c>
      <c r="H6655" t="s">
        <v>10</v>
      </c>
      <c r="I6655" t="s">
        <v>14</v>
      </c>
      <c r="K6655" t="s">
        <v>8153</v>
      </c>
      <c r="L6655" t="s">
        <v>8154</v>
      </c>
    </row>
    <row r="6656" spans="1:14" hidden="1" x14ac:dyDescent="0.25">
      <c r="A6656">
        <v>99</v>
      </c>
      <c r="B6656">
        <v>12</v>
      </c>
      <c r="C6656" t="s">
        <v>5916</v>
      </c>
      <c r="D6656" s="7">
        <v>40713</v>
      </c>
      <c r="E6656" t="s">
        <v>7174</v>
      </c>
      <c r="F6656" t="s">
        <v>8139</v>
      </c>
      <c r="G6656" t="s">
        <v>7174</v>
      </c>
      <c r="H6656" t="s">
        <v>17</v>
      </c>
      <c r="I6656" t="s">
        <v>3649</v>
      </c>
      <c r="K6656" t="s">
        <v>8154</v>
      </c>
      <c r="L6656" t="s">
        <v>8155</v>
      </c>
    </row>
    <row r="6657" spans="1:14" hidden="1" x14ac:dyDescent="0.25">
      <c r="A6657">
        <v>99</v>
      </c>
      <c r="B6657">
        <v>13</v>
      </c>
      <c r="C6657" t="s">
        <v>5916</v>
      </c>
      <c r="D6657" s="7">
        <v>40713</v>
      </c>
      <c r="E6657" t="s">
        <v>7174</v>
      </c>
      <c r="F6657" t="s">
        <v>8139</v>
      </c>
      <c r="G6657" t="s">
        <v>7174</v>
      </c>
      <c r="H6657" t="s">
        <v>53</v>
      </c>
      <c r="I6657" t="s">
        <v>1864</v>
      </c>
      <c r="J6657" t="s">
        <v>92</v>
      </c>
      <c r="K6657" t="s">
        <v>8155</v>
      </c>
      <c r="L6657" t="s">
        <v>8156</v>
      </c>
      <c r="N6657">
        <v>7</v>
      </c>
    </row>
    <row r="6658" spans="1:14" hidden="1" x14ac:dyDescent="0.25">
      <c r="A6658">
        <v>99</v>
      </c>
      <c r="B6658">
        <v>14</v>
      </c>
      <c r="C6658" t="s">
        <v>5916</v>
      </c>
      <c r="D6658" s="7">
        <v>40713</v>
      </c>
      <c r="E6658" t="s">
        <v>7174</v>
      </c>
      <c r="F6658" t="s">
        <v>8139</v>
      </c>
      <c r="G6658" t="s">
        <v>7174</v>
      </c>
      <c r="H6658" t="s">
        <v>162</v>
      </c>
      <c r="I6658" t="s">
        <v>163</v>
      </c>
      <c r="K6658" t="s">
        <v>8156</v>
      </c>
      <c r="L6658" t="s">
        <v>8157</v>
      </c>
    </row>
    <row r="6659" spans="1:14" hidden="1" x14ac:dyDescent="0.25">
      <c r="A6659">
        <v>99</v>
      </c>
      <c r="B6659">
        <v>15</v>
      </c>
      <c r="C6659" t="s">
        <v>5916</v>
      </c>
      <c r="D6659" s="7">
        <v>40713</v>
      </c>
      <c r="E6659" t="s">
        <v>7174</v>
      </c>
      <c r="F6659" t="s">
        <v>8139</v>
      </c>
      <c r="G6659" t="s">
        <v>7174</v>
      </c>
      <c r="H6659" t="s">
        <v>21</v>
      </c>
      <c r="I6659" t="s">
        <v>334</v>
      </c>
      <c r="K6659" t="s">
        <v>8157</v>
      </c>
      <c r="L6659" t="s">
        <v>8158</v>
      </c>
    </row>
    <row r="6660" spans="1:14" hidden="1" x14ac:dyDescent="0.25">
      <c r="A6660">
        <v>99</v>
      </c>
      <c r="B6660">
        <v>16</v>
      </c>
      <c r="C6660" t="s">
        <v>5916</v>
      </c>
      <c r="D6660" s="7">
        <v>40713</v>
      </c>
      <c r="E6660" t="s">
        <v>7174</v>
      </c>
      <c r="F6660" t="s">
        <v>8139</v>
      </c>
      <c r="G6660" t="s">
        <v>7174</v>
      </c>
      <c r="H6660" t="s">
        <v>24</v>
      </c>
      <c r="I6660" t="s">
        <v>10323</v>
      </c>
      <c r="K6660" t="s">
        <v>8159</v>
      </c>
      <c r="L6660" t="s">
        <v>1441</v>
      </c>
    </row>
    <row r="6661" spans="1:14" hidden="1" x14ac:dyDescent="0.25">
      <c r="A6661">
        <v>99</v>
      </c>
      <c r="B6661">
        <v>17</v>
      </c>
      <c r="C6661" t="s">
        <v>5916</v>
      </c>
      <c r="D6661" s="7">
        <v>40713</v>
      </c>
      <c r="E6661" t="s">
        <v>7174</v>
      </c>
      <c r="F6661" t="s">
        <v>8139</v>
      </c>
      <c r="G6661" t="s">
        <v>7174</v>
      </c>
      <c r="H6661" t="s">
        <v>10</v>
      </c>
      <c r="I6661" t="s">
        <v>11</v>
      </c>
      <c r="K6661" t="s">
        <v>1441</v>
      </c>
      <c r="L6661" t="s">
        <v>8160</v>
      </c>
    </row>
    <row r="6662" spans="1:14" hidden="1" x14ac:dyDescent="0.25">
      <c r="A6662">
        <v>99</v>
      </c>
      <c r="B6662">
        <v>18</v>
      </c>
      <c r="C6662" t="s">
        <v>5916</v>
      </c>
      <c r="D6662" s="7">
        <v>40713</v>
      </c>
      <c r="E6662" t="s">
        <v>7174</v>
      </c>
      <c r="F6662" t="s">
        <v>8139</v>
      </c>
      <c r="G6662" t="s">
        <v>7174</v>
      </c>
      <c r="H6662" t="s">
        <v>10</v>
      </c>
      <c r="I6662" t="s">
        <v>14</v>
      </c>
      <c r="K6662" t="s">
        <v>8160</v>
      </c>
      <c r="L6662" t="s">
        <v>8161</v>
      </c>
    </row>
    <row r="6663" spans="1:14" hidden="1" x14ac:dyDescent="0.25">
      <c r="A6663">
        <v>99</v>
      </c>
      <c r="B6663">
        <v>19</v>
      </c>
      <c r="C6663" t="s">
        <v>5916</v>
      </c>
      <c r="D6663" s="7">
        <v>40713</v>
      </c>
      <c r="E6663" t="s">
        <v>7174</v>
      </c>
      <c r="F6663" t="s">
        <v>8139</v>
      </c>
      <c r="G6663" t="s">
        <v>7174</v>
      </c>
      <c r="H6663" t="s">
        <v>17</v>
      </c>
      <c r="I6663" t="s">
        <v>1977</v>
      </c>
      <c r="K6663" t="s">
        <v>8161</v>
      </c>
      <c r="L6663" t="s">
        <v>8162</v>
      </c>
    </row>
    <row r="6664" spans="1:14" hidden="1" x14ac:dyDescent="0.25">
      <c r="A6664">
        <v>99</v>
      </c>
      <c r="B6664">
        <v>20</v>
      </c>
      <c r="C6664" t="s">
        <v>5916</v>
      </c>
      <c r="D6664" s="7">
        <v>40713</v>
      </c>
      <c r="E6664" t="s">
        <v>7174</v>
      </c>
      <c r="F6664" t="s">
        <v>8139</v>
      </c>
      <c r="G6664" t="s">
        <v>7174</v>
      </c>
      <c r="H6664" t="s">
        <v>53</v>
      </c>
      <c r="I6664" t="s">
        <v>202</v>
      </c>
      <c r="J6664" t="s">
        <v>92</v>
      </c>
      <c r="K6664" t="s">
        <v>8162</v>
      </c>
      <c r="L6664" t="s">
        <v>8162</v>
      </c>
      <c r="N6664">
        <v>4</v>
      </c>
    </row>
    <row r="6665" spans="1:14" hidden="1" x14ac:dyDescent="0.25">
      <c r="A6665">
        <v>99</v>
      </c>
      <c r="B6665">
        <v>21</v>
      </c>
      <c r="C6665" t="s">
        <v>5916</v>
      </c>
      <c r="D6665" s="7">
        <v>40713</v>
      </c>
      <c r="E6665" t="s">
        <v>7174</v>
      </c>
      <c r="F6665" t="s">
        <v>8139</v>
      </c>
      <c r="G6665" t="s">
        <v>7174</v>
      </c>
      <c r="H6665" t="s">
        <v>17</v>
      </c>
      <c r="I6665" t="s">
        <v>51</v>
      </c>
      <c r="K6665" t="s">
        <v>8162</v>
      </c>
      <c r="L6665" t="s">
        <v>8163</v>
      </c>
    </row>
    <row r="6666" spans="1:14" hidden="1" x14ac:dyDescent="0.25">
      <c r="A6666">
        <v>99</v>
      </c>
      <c r="B6666">
        <v>22</v>
      </c>
      <c r="C6666" t="s">
        <v>5916</v>
      </c>
      <c r="D6666" s="7">
        <v>40713</v>
      </c>
      <c r="E6666" t="s">
        <v>7174</v>
      </c>
      <c r="F6666" t="s">
        <v>8139</v>
      </c>
      <c r="G6666" t="s">
        <v>7174</v>
      </c>
      <c r="H6666" t="s">
        <v>162</v>
      </c>
      <c r="I6666" t="s">
        <v>163</v>
      </c>
      <c r="K6666" t="s">
        <v>8163</v>
      </c>
      <c r="L6666" t="s">
        <v>8164</v>
      </c>
    </row>
    <row r="6667" spans="1:14" hidden="1" x14ac:dyDescent="0.25">
      <c r="A6667">
        <v>99</v>
      </c>
      <c r="B6667">
        <v>23</v>
      </c>
      <c r="C6667" t="s">
        <v>5916</v>
      </c>
      <c r="D6667" s="7">
        <v>40713</v>
      </c>
      <c r="E6667" t="s">
        <v>7174</v>
      </c>
      <c r="F6667" t="s">
        <v>8139</v>
      </c>
      <c r="G6667" t="s">
        <v>7174</v>
      </c>
      <c r="H6667" t="s">
        <v>24</v>
      </c>
      <c r="I6667" t="s">
        <v>10323</v>
      </c>
      <c r="K6667" t="s">
        <v>8165</v>
      </c>
      <c r="L6667" t="s">
        <v>8166</v>
      </c>
    </row>
    <row r="6668" spans="1:14" hidden="1" x14ac:dyDescent="0.25">
      <c r="A6668">
        <v>99</v>
      </c>
      <c r="B6668">
        <v>24</v>
      </c>
      <c r="C6668" t="s">
        <v>5916</v>
      </c>
      <c r="D6668" s="7">
        <v>40713</v>
      </c>
      <c r="E6668" t="s">
        <v>7174</v>
      </c>
      <c r="F6668" t="s">
        <v>8139</v>
      </c>
      <c r="G6668" t="s">
        <v>7174</v>
      </c>
      <c r="H6668" t="s">
        <v>10</v>
      </c>
      <c r="I6668" t="s">
        <v>11</v>
      </c>
      <c r="K6668" t="s">
        <v>8167</v>
      </c>
      <c r="L6668" t="s">
        <v>8168</v>
      </c>
    </row>
    <row r="6669" spans="1:14" hidden="1" x14ac:dyDescent="0.25">
      <c r="A6669">
        <v>99</v>
      </c>
      <c r="B6669">
        <v>25</v>
      </c>
      <c r="C6669" t="s">
        <v>5916</v>
      </c>
      <c r="D6669" s="7">
        <v>40713</v>
      </c>
      <c r="E6669" t="s">
        <v>7174</v>
      </c>
      <c r="F6669" t="s">
        <v>8139</v>
      </c>
      <c r="G6669" t="s">
        <v>7174</v>
      </c>
      <c r="H6669" t="s">
        <v>10</v>
      </c>
      <c r="I6669" t="s">
        <v>14</v>
      </c>
      <c r="K6669" t="s">
        <v>8169</v>
      </c>
      <c r="L6669" t="s">
        <v>8170</v>
      </c>
    </row>
    <row r="6670" spans="1:14" hidden="1" x14ac:dyDescent="0.25">
      <c r="A6670">
        <v>99</v>
      </c>
      <c r="B6670">
        <v>26</v>
      </c>
      <c r="C6670" t="s">
        <v>5916</v>
      </c>
      <c r="D6670" s="7">
        <v>40713</v>
      </c>
      <c r="E6670" t="s">
        <v>7174</v>
      </c>
      <c r="F6670" t="s">
        <v>8139</v>
      </c>
      <c r="G6670" t="s">
        <v>7174</v>
      </c>
      <c r="H6670" t="s">
        <v>17</v>
      </c>
      <c r="I6670" t="s">
        <v>3649</v>
      </c>
      <c r="K6670" t="s">
        <v>8171</v>
      </c>
      <c r="L6670" t="s">
        <v>8172</v>
      </c>
    </row>
    <row r="6671" spans="1:14" hidden="1" x14ac:dyDescent="0.25">
      <c r="A6671">
        <v>99</v>
      </c>
      <c r="B6671">
        <v>27</v>
      </c>
      <c r="C6671" t="s">
        <v>5916</v>
      </c>
      <c r="D6671" s="7">
        <v>40713</v>
      </c>
      <c r="E6671" t="s">
        <v>7174</v>
      </c>
      <c r="F6671" t="s">
        <v>8139</v>
      </c>
      <c r="G6671" t="s">
        <v>7174</v>
      </c>
      <c r="H6671" t="s">
        <v>10</v>
      </c>
      <c r="I6671" t="s">
        <v>14</v>
      </c>
      <c r="K6671" t="s">
        <v>8172</v>
      </c>
      <c r="L6671" t="s">
        <v>8173</v>
      </c>
    </row>
    <row r="6672" spans="1:14" hidden="1" x14ac:dyDescent="0.25">
      <c r="A6672">
        <v>99</v>
      </c>
      <c r="B6672">
        <v>28</v>
      </c>
      <c r="C6672" t="s">
        <v>5916</v>
      </c>
      <c r="D6672" s="7">
        <v>40713</v>
      </c>
      <c r="E6672" t="s">
        <v>7174</v>
      </c>
      <c r="F6672" t="s">
        <v>8139</v>
      </c>
      <c r="G6672" t="s">
        <v>7174</v>
      </c>
      <c r="H6672" t="s">
        <v>17</v>
      </c>
      <c r="I6672" t="s">
        <v>120</v>
      </c>
      <c r="K6672" t="s">
        <v>8173</v>
      </c>
      <c r="L6672" t="s">
        <v>8174</v>
      </c>
    </row>
    <row r="6673" spans="1:14" hidden="1" x14ac:dyDescent="0.25">
      <c r="A6673">
        <v>99</v>
      </c>
      <c r="B6673">
        <v>29</v>
      </c>
      <c r="C6673" t="s">
        <v>5916</v>
      </c>
      <c r="D6673" s="7">
        <v>40713</v>
      </c>
      <c r="E6673" t="s">
        <v>7174</v>
      </c>
      <c r="F6673" t="s">
        <v>8139</v>
      </c>
      <c r="G6673" t="s">
        <v>7174</v>
      </c>
      <c r="H6673" t="s">
        <v>17</v>
      </c>
      <c r="I6673" t="s">
        <v>3649</v>
      </c>
      <c r="K6673" t="s">
        <v>8174</v>
      </c>
      <c r="L6673" t="s">
        <v>8175</v>
      </c>
    </row>
    <row r="6674" spans="1:14" hidden="1" x14ac:dyDescent="0.25">
      <c r="A6674">
        <v>99</v>
      </c>
      <c r="B6674">
        <v>30</v>
      </c>
      <c r="C6674" t="s">
        <v>5916</v>
      </c>
      <c r="D6674" s="7">
        <v>40713</v>
      </c>
      <c r="E6674" t="s">
        <v>7174</v>
      </c>
      <c r="F6674" t="s">
        <v>8139</v>
      </c>
      <c r="G6674" t="s">
        <v>7174</v>
      </c>
      <c r="H6674" t="s">
        <v>17</v>
      </c>
      <c r="I6674" t="s">
        <v>120</v>
      </c>
      <c r="K6674" t="s">
        <v>8175</v>
      </c>
      <c r="L6674" t="s">
        <v>8176</v>
      </c>
    </row>
    <row r="6675" spans="1:14" hidden="1" x14ac:dyDescent="0.25">
      <c r="A6675">
        <v>99</v>
      </c>
      <c r="B6675">
        <v>31</v>
      </c>
      <c r="C6675" t="s">
        <v>5916</v>
      </c>
      <c r="D6675" s="7">
        <v>40713</v>
      </c>
      <c r="E6675" t="s">
        <v>7174</v>
      </c>
      <c r="F6675" t="s">
        <v>8139</v>
      </c>
      <c r="G6675" t="s">
        <v>7174</v>
      </c>
      <c r="H6675" t="s">
        <v>53</v>
      </c>
      <c r="I6675" t="s">
        <v>124</v>
      </c>
      <c r="J6675" t="s">
        <v>80</v>
      </c>
      <c r="K6675" t="s">
        <v>8176</v>
      </c>
      <c r="L6675" t="s">
        <v>8176</v>
      </c>
      <c r="N6675">
        <v>7</v>
      </c>
    </row>
    <row r="6676" spans="1:14" hidden="1" x14ac:dyDescent="0.25">
      <c r="A6676">
        <v>99</v>
      </c>
      <c r="B6676">
        <v>32</v>
      </c>
      <c r="C6676" t="s">
        <v>5916</v>
      </c>
      <c r="D6676" s="7">
        <v>40713</v>
      </c>
      <c r="E6676" t="s">
        <v>7174</v>
      </c>
      <c r="F6676" t="s">
        <v>8139</v>
      </c>
      <c r="G6676" t="s">
        <v>7174</v>
      </c>
      <c r="H6676" t="s">
        <v>17</v>
      </c>
      <c r="I6676" t="s">
        <v>120</v>
      </c>
      <c r="K6676" t="s">
        <v>8176</v>
      </c>
      <c r="L6676" t="s">
        <v>8177</v>
      </c>
    </row>
    <row r="6677" spans="1:14" hidden="1" x14ac:dyDescent="0.25">
      <c r="A6677">
        <v>99</v>
      </c>
      <c r="B6677">
        <v>33</v>
      </c>
      <c r="C6677" t="s">
        <v>5916</v>
      </c>
      <c r="D6677" s="7">
        <v>40713</v>
      </c>
      <c r="E6677" t="s">
        <v>7174</v>
      </c>
      <c r="F6677" t="s">
        <v>8139</v>
      </c>
      <c r="G6677" t="s">
        <v>7174</v>
      </c>
      <c r="H6677" t="s">
        <v>162</v>
      </c>
      <c r="I6677" t="s">
        <v>163</v>
      </c>
      <c r="K6677" t="s">
        <v>8178</v>
      </c>
      <c r="L6677" t="s">
        <v>8179</v>
      </c>
    </row>
    <row r="6678" spans="1:14" hidden="1" x14ac:dyDescent="0.25">
      <c r="A6678">
        <v>99</v>
      </c>
      <c r="B6678">
        <v>34</v>
      </c>
      <c r="C6678" t="s">
        <v>5916</v>
      </c>
      <c r="D6678" s="7">
        <v>40713</v>
      </c>
      <c r="E6678" t="s">
        <v>7174</v>
      </c>
      <c r="F6678" t="s">
        <v>8139</v>
      </c>
      <c r="G6678" t="s">
        <v>7174</v>
      </c>
      <c r="H6678" t="s">
        <v>24</v>
      </c>
      <c r="I6678" t="s">
        <v>10323</v>
      </c>
      <c r="K6678" t="s">
        <v>8180</v>
      </c>
      <c r="L6678" t="s">
        <v>8181</v>
      </c>
    </row>
    <row r="6679" spans="1:14" hidden="1" x14ac:dyDescent="0.25">
      <c r="A6679">
        <v>99</v>
      </c>
      <c r="B6679">
        <v>35</v>
      </c>
      <c r="C6679" t="s">
        <v>5916</v>
      </c>
      <c r="D6679" s="7">
        <v>40713</v>
      </c>
      <c r="E6679" t="s">
        <v>7174</v>
      </c>
      <c r="F6679" t="s">
        <v>8139</v>
      </c>
      <c r="G6679" t="s">
        <v>7174</v>
      </c>
      <c r="H6679" t="s">
        <v>10</v>
      </c>
      <c r="I6679" t="s">
        <v>11</v>
      </c>
      <c r="K6679" t="s">
        <v>8182</v>
      </c>
      <c r="L6679" t="s">
        <v>8183</v>
      </c>
    </row>
    <row r="6680" spans="1:14" hidden="1" x14ac:dyDescent="0.25">
      <c r="A6680">
        <v>99</v>
      </c>
      <c r="B6680">
        <v>36</v>
      </c>
      <c r="C6680" t="s">
        <v>5916</v>
      </c>
      <c r="D6680" s="7">
        <v>40713</v>
      </c>
      <c r="E6680" t="s">
        <v>7174</v>
      </c>
      <c r="F6680" t="s">
        <v>8139</v>
      </c>
      <c r="G6680" t="s">
        <v>7174</v>
      </c>
      <c r="H6680" t="s">
        <v>10</v>
      </c>
      <c r="I6680" t="s">
        <v>14</v>
      </c>
      <c r="K6680" t="s">
        <v>8184</v>
      </c>
      <c r="L6680" t="s">
        <v>8185</v>
      </c>
    </row>
    <row r="6681" spans="1:14" hidden="1" x14ac:dyDescent="0.25">
      <c r="A6681">
        <v>99</v>
      </c>
      <c r="B6681">
        <v>37</v>
      </c>
      <c r="C6681" t="s">
        <v>5916</v>
      </c>
      <c r="D6681" s="7">
        <v>40713</v>
      </c>
      <c r="E6681" t="s">
        <v>7174</v>
      </c>
      <c r="F6681" t="s">
        <v>8139</v>
      </c>
      <c r="G6681" t="s">
        <v>7174</v>
      </c>
      <c r="H6681" t="s">
        <v>17</v>
      </c>
      <c r="I6681" t="s">
        <v>120</v>
      </c>
      <c r="K6681" t="s">
        <v>8185</v>
      </c>
      <c r="L6681" t="s">
        <v>8186</v>
      </c>
    </row>
    <row r="6682" spans="1:14" hidden="1" x14ac:dyDescent="0.25">
      <c r="A6682">
        <v>99</v>
      </c>
      <c r="B6682">
        <v>38</v>
      </c>
      <c r="C6682" t="s">
        <v>5916</v>
      </c>
      <c r="D6682" s="7">
        <v>40713</v>
      </c>
      <c r="E6682" t="s">
        <v>7174</v>
      </c>
      <c r="F6682" t="s">
        <v>8139</v>
      </c>
      <c r="G6682" t="s">
        <v>7174</v>
      </c>
      <c r="H6682" t="s">
        <v>17</v>
      </c>
      <c r="I6682" t="s">
        <v>77</v>
      </c>
      <c r="K6682" t="s">
        <v>8186</v>
      </c>
      <c r="L6682" t="s">
        <v>8187</v>
      </c>
    </row>
    <row r="6683" spans="1:14" hidden="1" x14ac:dyDescent="0.25">
      <c r="A6683">
        <v>99</v>
      </c>
      <c r="B6683">
        <v>39</v>
      </c>
      <c r="C6683" t="s">
        <v>5916</v>
      </c>
      <c r="D6683" s="7">
        <v>40713</v>
      </c>
      <c r="E6683" t="s">
        <v>7174</v>
      </c>
      <c r="F6683" t="s">
        <v>8139</v>
      </c>
      <c r="G6683" t="s">
        <v>7174</v>
      </c>
      <c r="H6683" t="s">
        <v>53</v>
      </c>
      <c r="I6683" t="s">
        <v>91</v>
      </c>
      <c r="J6683" t="s">
        <v>92</v>
      </c>
      <c r="K6683" t="s">
        <v>8187</v>
      </c>
      <c r="L6683" t="s">
        <v>8187</v>
      </c>
      <c r="N6683">
        <v>2</v>
      </c>
    </row>
    <row r="6684" spans="1:14" hidden="1" x14ac:dyDescent="0.25">
      <c r="A6684">
        <v>99</v>
      </c>
      <c r="B6684">
        <v>40</v>
      </c>
      <c r="C6684" t="s">
        <v>5916</v>
      </c>
      <c r="D6684" s="7">
        <v>40713</v>
      </c>
      <c r="E6684" t="s">
        <v>7174</v>
      </c>
      <c r="F6684" t="s">
        <v>8139</v>
      </c>
      <c r="G6684" t="s">
        <v>7174</v>
      </c>
      <c r="H6684" t="s">
        <v>17</v>
      </c>
      <c r="I6684" t="s">
        <v>77</v>
      </c>
      <c r="K6684" t="s">
        <v>8187</v>
      </c>
      <c r="L6684" t="s">
        <v>8188</v>
      </c>
    </row>
    <row r="6685" spans="1:14" hidden="1" x14ac:dyDescent="0.25">
      <c r="A6685">
        <v>99</v>
      </c>
      <c r="B6685">
        <v>41</v>
      </c>
      <c r="C6685" t="s">
        <v>5916</v>
      </c>
      <c r="D6685" s="7">
        <v>40713</v>
      </c>
      <c r="E6685" t="s">
        <v>7174</v>
      </c>
      <c r="F6685" t="s">
        <v>8139</v>
      </c>
      <c r="G6685" t="s">
        <v>7174</v>
      </c>
      <c r="H6685" t="s">
        <v>53</v>
      </c>
      <c r="I6685" t="s">
        <v>270</v>
      </c>
      <c r="J6685" t="s">
        <v>80</v>
      </c>
      <c r="K6685" t="s">
        <v>8188</v>
      </c>
      <c r="L6685" t="s">
        <v>8189</v>
      </c>
      <c r="N6685">
        <v>7</v>
      </c>
    </row>
    <row r="6686" spans="1:14" hidden="1" x14ac:dyDescent="0.25">
      <c r="A6686">
        <v>99</v>
      </c>
      <c r="B6686">
        <v>42</v>
      </c>
      <c r="C6686" t="s">
        <v>5916</v>
      </c>
      <c r="D6686" s="7">
        <v>40713</v>
      </c>
      <c r="E6686" t="s">
        <v>7174</v>
      </c>
      <c r="F6686" t="s">
        <v>8139</v>
      </c>
      <c r="G6686" t="s">
        <v>7174</v>
      </c>
      <c r="H6686" t="s">
        <v>21</v>
      </c>
      <c r="I6686" t="s">
        <v>22</v>
      </c>
      <c r="K6686" t="s">
        <v>8189</v>
      </c>
      <c r="L6686" t="s">
        <v>8190</v>
      </c>
    </row>
    <row r="6687" spans="1:14" hidden="1" x14ac:dyDescent="0.25">
      <c r="A6687">
        <v>99</v>
      </c>
      <c r="B6687">
        <v>43</v>
      </c>
      <c r="C6687" t="s">
        <v>5916</v>
      </c>
      <c r="D6687" s="7">
        <v>40713</v>
      </c>
      <c r="E6687" t="s">
        <v>7174</v>
      </c>
      <c r="F6687" t="s">
        <v>8139</v>
      </c>
      <c r="G6687" t="s">
        <v>7174</v>
      </c>
      <c r="H6687" t="s">
        <v>24</v>
      </c>
      <c r="I6687" t="s">
        <v>1263</v>
      </c>
      <c r="K6687" t="s">
        <v>8191</v>
      </c>
      <c r="L6687" t="s">
        <v>8192</v>
      </c>
    </row>
    <row r="6688" spans="1:14" hidden="1" x14ac:dyDescent="0.25">
      <c r="A6688">
        <v>99</v>
      </c>
      <c r="B6688">
        <v>44</v>
      </c>
      <c r="C6688" t="s">
        <v>5916</v>
      </c>
      <c r="D6688" s="7">
        <v>40713</v>
      </c>
      <c r="E6688" t="s">
        <v>7174</v>
      </c>
      <c r="F6688" t="s">
        <v>8139</v>
      </c>
      <c r="G6688" t="s">
        <v>7174</v>
      </c>
      <c r="H6688" t="s">
        <v>53</v>
      </c>
      <c r="I6688" t="s">
        <v>270</v>
      </c>
      <c r="J6688" t="s">
        <v>80</v>
      </c>
      <c r="K6688" t="s">
        <v>8192</v>
      </c>
      <c r="L6688" t="s">
        <v>8192</v>
      </c>
      <c r="M6688" t="s">
        <v>1264</v>
      </c>
      <c r="N6688">
        <v>7</v>
      </c>
    </row>
    <row r="6689" spans="1:12" hidden="1" x14ac:dyDescent="0.25">
      <c r="A6689">
        <v>99</v>
      </c>
      <c r="B6689">
        <v>45</v>
      </c>
      <c r="C6689" t="s">
        <v>5916</v>
      </c>
      <c r="D6689" s="7">
        <v>40713</v>
      </c>
      <c r="E6689" t="s">
        <v>7174</v>
      </c>
      <c r="F6689" t="s">
        <v>8139</v>
      </c>
      <c r="G6689" t="s">
        <v>7174</v>
      </c>
      <c r="H6689" t="s">
        <v>24</v>
      </c>
      <c r="I6689" t="s">
        <v>10323</v>
      </c>
      <c r="K6689" t="s">
        <v>8192</v>
      </c>
      <c r="L6689" t="s">
        <v>8193</v>
      </c>
    </row>
    <row r="6690" spans="1:12" hidden="1" x14ac:dyDescent="0.25">
      <c r="A6690">
        <v>99</v>
      </c>
      <c r="B6690">
        <v>46</v>
      </c>
      <c r="C6690" t="s">
        <v>5916</v>
      </c>
      <c r="D6690" s="7">
        <v>40713</v>
      </c>
      <c r="E6690" t="s">
        <v>7174</v>
      </c>
      <c r="F6690" t="s">
        <v>8139</v>
      </c>
      <c r="G6690" t="s">
        <v>7174</v>
      </c>
      <c r="H6690" t="s">
        <v>10</v>
      </c>
      <c r="I6690" t="s">
        <v>113</v>
      </c>
      <c r="K6690" t="s">
        <v>8194</v>
      </c>
      <c r="L6690" t="s">
        <v>8195</v>
      </c>
    </row>
    <row r="6691" spans="1:12" hidden="1" x14ac:dyDescent="0.25">
      <c r="A6691">
        <v>99</v>
      </c>
      <c r="B6691">
        <v>47</v>
      </c>
      <c r="C6691" t="s">
        <v>5916</v>
      </c>
      <c r="D6691" s="7">
        <v>40713</v>
      </c>
      <c r="E6691" t="s">
        <v>7174</v>
      </c>
      <c r="F6691" t="s">
        <v>8139</v>
      </c>
      <c r="G6691" t="s">
        <v>7174</v>
      </c>
      <c r="H6691" t="s">
        <v>10</v>
      </c>
      <c r="I6691" t="s">
        <v>11</v>
      </c>
      <c r="K6691" t="s">
        <v>8196</v>
      </c>
      <c r="L6691" t="s">
        <v>8197</v>
      </c>
    </row>
    <row r="6692" spans="1:12" hidden="1" x14ac:dyDescent="0.25">
      <c r="A6692">
        <v>99</v>
      </c>
      <c r="B6692">
        <v>48</v>
      </c>
      <c r="C6692" t="s">
        <v>5916</v>
      </c>
      <c r="D6692" s="7">
        <v>40713</v>
      </c>
      <c r="E6692" t="s">
        <v>7174</v>
      </c>
      <c r="F6692" t="s">
        <v>8139</v>
      </c>
      <c r="G6692" t="s">
        <v>7174</v>
      </c>
      <c r="H6692" t="s">
        <v>10</v>
      </c>
      <c r="I6692" t="s">
        <v>14</v>
      </c>
      <c r="K6692" t="s">
        <v>8197</v>
      </c>
      <c r="L6692" t="s">
        <v>8198</v>
      </c>
    </row>
    <row r="6693" spans="1:12" hidden="1" x14ac:dyDescent="0.25">
      <c r="A6693">
        <v>99</v>
      </c>
      <c r="B6693">
        <v>49</v>
      </c>
      <c r="C6693" t="s">
        <v>5916</v>
      </c>
      <c r="D6693" s="7">
        <v>40713</v>
      </c>
      <c r="E6693" t="s">
        <v>7174</v>
      </c>
      <c r="F6693" t="s">
        <v>8139</v>
      </c>
      <c r="G6693" t="s">
        <v>7174</v>
      </c>
      <c r="H6693" t="s">
        <v>17</v>
      </c>
      <c r="I6693" t="s">
        <v>77</v>
      </c>
      <c r="K6693" t="s">
        <v>8198</v>
      </c>
      <c r="L6693" t="s">
        <v>8199</v>
      </c>
    </row>
    <row r="6694" spans="1:12" hidden="1" x14ac:dyDescent="0.25">
      <c r="A6694">
        <v>99</v>
      </c>
      <c r="B6694">
        <v>50</v>
      </c>
      <c r="C6694" t="s">
        <v>5916</v>
      </c>
      <c r="D6694" s="7">
        <v>40713</v>
      </c>
      <c r="E6694" t="s">
        <v>7174</v>
      </c>
      <c r="F6694" t="s">
        <v>8139</v>
      </c>
      <c r="G6694" t="s">
        <v>7174</v>
      </c>
      <c r="H6694" t="s">
        <v>162</v>
      </c>
      <c r="I6694" t="s">
        <v>163</v>
      </c>
      <c r="K6694" t="s">
        <v>8200</v>
      </c>
      <c r="L6694" t="s">
        <v>8201</v>
      </c>
    </row>
    <row r="6695" spans="1:12" hidden="1" x14ac:dyDescent="0.25">
      <c r="A6695">
        <v>99</v>
      </c>
      <c r="B6695">
        <v>51</v>
      </c>
      <c r="C6695" t="s">
        <v>5916</v>
      </c>
      <c r="D6695" s="7">
        <v>40713</v>
      </c>
      <c r="E6695" t="s">
        <v>7174</v>
      </c>
      <c r="F6695" t="s">
        <v>8139</v>
      </c>
      <c r="G6695" t="s">
        <v>7174</v>
      </c>
      <c r="H6695" t="s">
        <v>21</v>
      </c>
      <c r="I6695" t="s">
        <v>334</v>
      </c>
      <c r="K6695" t="s">
        <v>8202</v>
      </c>
      <c r="L6695" t="s">
        <v>8203</v>
      </c>
    </row>
    <row r="6696" spans="1:12" hidden="1" x14ac:dyDescent="0.25">
      <c r="A6696">
        <v>99</v>
      </c>
      <c r="B6696">
        <v>52</v>
      </c>
      <c r="C6696" t="s">
        <v>5916</v>
      </c>
      <c r="D6696" s="7">
        <v>40713</v>
      </c>
      <c r="E6696" t="s">
        <v>7174</v>
      </c>
      <c r="F6696" t="s">
        <v>8139</v>
      </c>
      <c r="G6696" t="s">
        <v>7174</v>
      </c>
      <c r="H6696" t="s">
        <v>24</v>
      </c>
      <c r="I6696" t="s">
        <v>10323</v>
      </c>
      <c r="K6696" t="s">
        <v>8204</v>
      </c>
      <c r="L6696" t="s">
        <v>8205</v>
      </c>
    </row>
    <row r="6697" spans="1:12" hidden="1" x14ac:dyDescent="0.25">
      <c r="A6697">
        <v>99</v>
      </c>
      <c r="B6697">
        <v>53</v>
      </c>
      <c r="C6697" t="s">
        <v>5916</v>
      </c>
      <c r="D6697" s="7">
        <v>40713</v>
      </c>
      <c r="E6697" t="s">
        <v>7174</v>
      </c>
      <c r="F6697" t="s">
        <v>8139</v>
      </c>
      <c r="G6697" t="s">
        <v>7174</v>
      </c>
      <c r="H6697" t="s">
        <v>10</v>
      </c>
      <c r="I6697" t="s">
        <v>113</v>
      </c>
      <c r="K6697" t="s">
        <v>8206</v>
      </c>
      <c r="L6697" t="s">
        <v>7500</v>
      </c>
    </row>
    <row r="6698" spans="1:12" hidden="1" x14ac:dyDescent="0.25">
      <c r="A6698">
        <v>99</v>
      </c>
      <c r="B6698">
        <v>54</v>
      </c>
      <c r="C6698" t="s">
        <v>5916</v>
      </c>
      <c r="D6698" s="7">
        <v>40713</v>
      </c>
      <c r="E6698" t="s">
        <v>7174</v>
      </c>
      <c r="F6698" t="s">
        <v>8139</v>
      </c>
      <c r="G6698" t="s">
        <v>7174</v>
      </c>
      <c r="H6698" t="s">
        <v>10</v>
      </c>
      <c r="I6698" t="s">
        <v>11</v>
      </c>
      <c r="K6698" t="s">
        <v>8207</v>
      </c>
      <c r="L6698" t="s">
        <v>8208</v>
      </c>
    </row>
    <row r="6699" spans="1:12" hidden="1" x14ac:dyDescent="0.25">
      <c r="A6699">
        <v>99</v>
      </c>
      <c r="B6699">
        <v>55</v>
      </c>
      <c r="C6699" t="s">
        <v>5916</v>
      </c>
      <c r="D6699" s="7">
        <v>40713</v>
      </c>
      <c r="E6699" t="s">
        <v>7174</v>
      </c>
      <c r="F6699" t="s">
        <v>8139</v>
      </c>
      <c r="G6699" t="s">
        <v>7174</v>
      </c>
      <c r="H6699" t="s">
        <v>10</v>
      </c>
      <c r="I6699" t="s">
        <v>14</v>
      </c>
      <c r="K6699" t="s">
        <v>8209</v>
      </c>
      <c r="L6699" t="s">
        <v>8210</v>
      </c>
    </row>
    <row r="6700" spans="1:12" hidden="1" x14ac:dyDescent="0.25">
      <c r="A6700">
        <v>99</v>
      </c>
      <c r="B6700">
        <v>56</v>
      </c>
      <c r="C6700" t="s">
        <v>5916</v>
      </c>
      <c r="D6700" s="7">
        <v>40713</v>
      </c>
      <c r="E6700" t="s">
        <v>7174</v>
      </c>
      <c r="F6700" t="s">
        <v>8139</v>
      </c>
      <c r="G6700" t="s">
        <v>7174</v>
      </c>
      <c r="H6700" t="s">
        <v>17</v>
      </c>
      <c r="I6700" t="s">
        <v>18</v>
      </c>
      <c r="K6700" t="s">
        <v>8211</v>
      </c>
      <c r="L6700" t="s">
        <v>8212</v>
      </c>
    </row>
    <row r="6701" spans="1:12" hidden="1" x14ac:dyDescent="0.25">
      <c r="A6701">
        <v>99</v>
      </c>
      <c r="B6701">
        <v>57</v>
      </c>
      <c r="C6701" t="s">
        <v>5916</v>
      </c>
      <c r="D6701" s="7">
        <v>40713</v>
      </c>
      <c r="E6701" t="s">
        <v>7174</v>
      </c>
      <c r="F6701" t="s">
        <v>8139</v>
      </c>
      <c r="G6701" t="s">
        <v>7174</v>
      </c>
      <c r="H6701" t="s">
        <v>10</v>
      </c>
      <c r="I6701" t="s">
        <v>14</v>
      </c>
      <c r="K6701" t="s">
        <v>8213</v>
      </c>
      <c r="L6701" t="s">
        <v>8214</v>
      </c>
    </row>
    <row r="6702" spans="1:12" hidden="1" x14ac:dyDescent="0.25">
      <c r="A6702">
        <v>99</v>
      </c>
      <c r="B6702">
        <v>58</v>
      </c>
      <c r="C6702" t="s">
        <v>5916</v>
      </c>
      <c r="D6702" s="7">
        <v>40713</v>
      </c>
      <c r="E6702" t="s">
        <v>7174</v>
      </c>
      <c r="F6702" t="s">
        <v>8139</v>
      </c>
      <c r="G6702" t="s">
        <v>7174</v>
      </c>
      <c r="H6702" t="s">
        <v>17</v>
      </c>
      <c r="I6702" t="s">
        <v>77</v>
      </c>
      <c r="K6702" t="s">
        <v>8214</v>
      </c>
      <c r="L6702" t="s">
        <v>8215</v>
      </c>
    </row>
    <row r="6703" spans="1:12" hidden="1" x14ac:dyDescent="0.25">
      <c r="A6703">
        <v>99</v>
      </c>
      <c r="B6703">
        <v>59</v>
      </c>
      <c r="C6703" t="s">
        <v>5916</v>
      </c>
      <c r="D6703" s="7">
        <v>40713</v>
      </c>
      <c r="E6703" t="s">
        <v>7174</v>
      </c>
      <c r="F6703" t="s">
        <v>8139</v>
      </c>
      <c r="G6703" t="s">
        <v>7174</v>
      </c>
      <c r="H6703" t="s">
        <v>162</v>
      </c>
      <c r="I6703" t="s">
        <v>163</v>
      </c>
      <c r="K6703" t="s">
        <v>8216</v>
      </c>
      <c r="L6703" t="s">
        <v>8217</v>
      </c>
    </row>
    <row r="6704" spans="1:12" hidden="1" x14ac:dyDescent="0.25">
      <c r="A6704">
        <v>99</v>
      </c>
      <c r="B6704">
        <v>60</v>
      </c>
      <c r="C6704" t="s">
        <v>5916</v>
      </c>
      <c r="D6704" s="7">
        <v>40713</v>
      </c>
      <c r="E6704" t="s">
        <v>7174</v>
      </c>
      <c r="F6704" t="s">
        <v>8139</v>
      </c>
      <c r="G6704" t="s">
        <v>7174</v>
      </c>
      <c r="H6704" t="s">
        <v>24</v>
      </c>
      <c r="I6704" t="s">
        <v>10323</v>
      </c>
      <c r="K6704" t="s">
        <v>8218</v>
      </c>
      <c r="L6704" t="s">
        <v>8219</v>
      </c>
    </row>
    <row r="6705" spans="1:14" hidden="1" x14ac:dyDescent="0.25">
      <c r="A6705">
        <v>99</v>
      </c>
      <c r="B6705">
        <v>61</v>
      </c>
      <c r="C6705" t="s">
        <v>5916</v>
      </c>
      <c r="D6705" s="7">
        <v>40713</v>
      </c>
      <c r="E6705" t="s">
        <v>7174</v>
      </c>
      <c r="F6705" t="s">
        <v>8139</v>
      </c>
      <c r="G6705" t="s">
        <v>7174</v>
      </c>
      <c r="H6705" t="s">
        <v>10</v>
      </c>
      <c r="I6705" t="s">
        <v>11</v>
      </c>
      <c r="K6705" t="s">
        <v>8220</v>
      </c>
      <c r="L6705" t="s">
        <v>8221</v>
      </c>
    </row>
    <row r="6706" spans="1:14" hidden="1" x14ac:dyDescent="0.25">
      <c r="A6706">
        <v>99</v>
      </c>
      <c r="B6706">
        <v>62</v>
      </c>
      <c r="C6706" t="s">
        <v>5916</v>
      </c>
      <c r="D6706" s="7">
        <v>40713</v>
      </c>
      <c r="E6706" t="s">
        <v>7174</v>
      </c>
      <c r="F6706" t="s">
        <v>8139</v>
      </c>
      <c r="G6706" t="s">
        <v>7174</v>
      </c>
      <c r="H6706" t="s">
        <v>10</v>
      </c>
      <c r="I6706" t="s">
        <v>14</v>
      </c>
      <c r="K6706" t="s">
        <v>8222</v>
      </c>
      <c r="L6706" t="s">
        <v>8223</v>
      </c>
    </row>
    <row r="6707" spans="1:14" hidden="1" x14ac:dyDescent="0.25">
      <c r="A6707">
        <v>99</v>
      </c>
      <c r="B6707">
        <v>63</v>
      </c>
      <c r="C6707" t="s">
        <v>5916</v>
      </c>
      <c r="D6707" s="7">
        <v>40713</v>
      </c>
      <c r="E6707" t="s">
        <v>7174</v>
      </c>
      <c r="F6707" t="s">
        <v>8139</v>
      </c>
      <c r="G6707" t="s">
        <v>7174</v>
      </c>
      <c r="H6707" t="s">
        <v>17</v>
      </c>
      <c r="I6707" t="s">
        <v>77</v>
      </c>
      <c r="K6707" t="s">
        <v>8223</v>
      </c>
      <c r="L6707" t="s">
        <v>8224</v>
      </c>
    </row>
    <row r="6708" spans="1:14" hidden="1" x14ac:dyDescent="0.25">
      <c r="A6708">
        <v>99</v>
      </c>
      <c r="B6708">
        <v>64</v>
      </c>
      <c r="C6708" t="s">
        <v>5916</v>
      </c>
      <c r="D6708" s="7">
        <v>40713</v>
      </c>
      <c r="E6708" t="s">
        <v>7174</v>
      </c>
      <c r="F6708" t="s">
        <v>8139</v>
      </c>
      <c r="G6708" t="s">
        <v>7174</v>
      </c>
      <c r="H6708" t="s">
        <v>10</v>
      </c>
      <c r="I6708" t="s">
        <v>14</v>
      </c>
      <c r="K6708" t="s">
        <v>8225</v>
      </c>
      <c r="L6708" t="s">
        <v>8226</v>
      </c>
    </row>
    <row r="6709" spans="1:14" hidden="1" x14ac:dyDescent="0.25">
      <c r="A6709">
        <v>99</v>
      </c>
      <c r="B6709">
        <v>65</v>
      </c>
      <c r="C6709" t="s">
        <v>5916</v>
      </c>
      <c r="D6709" s="7">
        <v>40713</v>
      </c>
      <c r="E6709" t="s">
        <v>7174</v>
      </c>
      <c r="F6709" t="s">
        <v>8139</v>
      </c>
      <c r="G6709" t="s">
        <v>7174</v>
      </c>
      <c r="H6709" t="s">
        <v>17</v>
      </c>
      <c r="I6709" t="s">
        <v>77</v>
      </c>
      <c r="K6709" t="s">
        <v>8227</v>
      </c>
      <c r="L6709" t="s">
        <v>8228</v>
      </c>
    </row>
    <row r="6710" spans="1:14" hidden="1" x14ac:dyDescent="0.25">
      <c r="A6710">
        <v>99</v>
      </c>
      <c r="B6710">
        <v>66</v>
      </c>
      <c r="C6710" t="s">
        <v>5916</v>
      </c>
      <c r="D6710" s="7">
        <v>40713</v>
      </c>
      <c r="E6710" t="s">
        <v>7174</v>
      </c>
      <c r="F6710" t="s">
        <v>8139</v>
      </c>
      <c r="G6710" t="s">
        <v>7174</v>
      </c>
      <c r="H6710" t="s">
        <v>24</v>
      </c>
      <c r="I6710" t="s">
        <v>10323</v>
      </c>
      <c r="K6710" t="s">
        <v>8229</v>
      </c>
      <c r="L6710" t="s">
        <v>8230</v>
      </c>
    </row>
    <row r="6711" spans="1:14" hidden="1" x14ac:dyDescent="0.25">
      <c r="A6711">
        <v>99</v>
      </c>
      <c r="B6711">
        <v>67</v>
      </c>
      <c r="C6711" t="s">
        <v>5916</v>
      </c>
      <c r="D6711" s="7">
        <v>40713</v>
      </c>
      <c r="E6711" t="s">
        <v>7174</v>
      </c>
      <c r="F6711" t="s">
        <v>8139</v>
      </c>
      <c r="G6711" t="s">
        <v>7174</v>
      </c>
      <c r="H6711" t="s">
        <v>10</v>
      </c>
      <c r="I6711" t="s">
        <v>11</v>
      </c>
      <c r="K6711" t="s">
        <v>8231</v>
      </c>
      <c r="L6711" t="s">
        <v>8232</v>
      </c>
    </row>
    <row r="6712" spans="1:14" hidden="1" x14ac:dyDescent="0.25">
      <c r="A6712">
        <v>99</v>
      </c>
      <c r="B6712">
        <v>68</v>
      </c>
      <c r="C6712" t="s">
        <v>5916</v>
      </c>
      <c r="D6712" s="7">
        <v>40713</v>
      </c>
      <c r="E6712" t="s">
        <v>7174</v>
      </c>
      <c r="F6712" t="s">
        <v>8139</v>
      </c>
      <c r="G6712" t="s">
        <v>7174</v>
      </c>
      <c r="H6712" t="s">
        <v>17</v>
      </c>
      <c r="I6712" t="s">
        <v>120</v>
      </c>
      <c r="K6712" t="s">
        <v>8233</v>
      </c>
      <c r="L6712" t="s">
        <v>8234</v>
      </c>
    </row>
    <row r="6713" spans="1:14" hidden="1" x14ac:dyDescent="0.25">
      <c r="A6713">
        <v>99</v>
      </c>
      <c r="B6713">
        <v>69</v>
      </c>
      <c r="C6713" t="s">
        <v>5916</v>
      </c>
      <c r="D6713" s="7">
        <v>40713</v>
      </c>
      <c r="E6713" t="s">
        <v>7174</v>
      </c>
      <c r="F6713" t="s">
        <v>8139</v>
      </c>
      <c r="G6713" t="s">
        <v>7174</v>
      </c>
      <c r="H6713" t="s">
        <v>162</v>
      </c>
      <c r="I6713" t="s">
        <v>8235</v>
      </c>
      <c r="K6713" t="s">
        <v>8236</v>
      </c>
      <c r="L6713" t="s">
        <v>8237</v>
      </c>
    </row>
    <row r="6714" spans="1:14" hidden="1" x14ac:dyDescent="0.25">
      <c r="A6714">
        <v>99</v>
      </c>
      <c r="B6714">
        <v>70</v>
      </c>
      <c r="C6714" t="s">
        <v>5916</v>
      </c>
      <c r="D6714" s="7">
        <v>40713</v>
      </c>
      <c r="E6714" t="s">
        <v>7174</v>
      </c>
      <c r="F6714" t="s">
        <v>8139</v>
      </c>
      <c r="G6714" t="s">
        <v>7174</v>
      </c>
      <c r="H6714" t="s">
        <v>24</v>
      </c>
      <c r="I6714" t="s">
        <v>39</v>
      </c>
      <c r="K6714" t="s">
        <v>8238</v>
      </c>
      <c r="L6714" t="s">
        <v>6162</v>
      </c>
    </row>
    <row r="6715" spans="1:14" hidden="1" x14ac:dyDescent="0.25">
      <c r="A6715">
        <v>99</v>
      </c>
      <c r="B6715">
        <v>71</v>
      </c>
      <c r="C6715" t="s">
        <v>5916</v>
      </c>
      <c r="D6715" s="7">
        <v>40713</v>
      </c>
      <c r="E6715" t="s">
        <v>7174</v>
      </c>
      <c r="F6715" t="s">
        <v>8139</v>
      </c>
      <c r="G6715" t="s">
        <v>7174</v>
      </c>
      <c r="H6715" t="s">
        <v>10</v>
      </c>
      <c r="I6715" t="s">
        <v>14</v>
      </c>
      <c r="K6715" t="s">
        <v>8239</v>
      </c>
      <c r="L6715" t="s">
        <v>8240</v>
      </c>
    </row>
    <row r="6716" spans="1:14" hidden="1" x14ac:dyDescent="0.25">
      <c r="A6716">
        <v>99</v>
      </c>
      <c r="B6716">
        <v>72</v>
      </c>
      <c r="C6716" t="s">
        <v>5916</v>
      </c>
      <c r="D6716" s="7">
        <v>40713</v>
      </c>
      <c r="E6716" t="s">
        <v>7174</v>
      </c>
      <c r="F6716" t="s">
        <v>8139</v>
      </c>
      <c r="G6716" t="s">
        <v>7174</v>
      </c>
      <c r="H6716" t="s">
        <v>17</v>
      </c>
      <c r="I6716" t="s">
        <v>120</v>
      </c>
      <c r="K6716" t="s">
        <v>8240</v>
      </c>
      <c r="L6716" t="s">
        <v>8241</v>
      </c>
    </row>
    <row r="6717" spans="1:14" hidden="1" x14ac:dyDescent="0.25">
      <c r="A6717">
        <v>99</v>
      </c>
      <c r="B6717">
        <v>73</v>
      </c>
      <c r="C6717" t="s">
        <v>5916</v>
      </c>
      <c r="D6717" s="7">
        <v>40713</v>
      </c>
      <c r="E6717" t="s">
        <v>7174</v>
      </c>
      <c r="F6717" t="s">
        <v>8139</v>
      </c>
      <c r="G6717" t="s">
        <v>7174</v>
      </c>
      <c r="H6717" t="s">
        <v>53</v>
      </c>
      <c r="I6717" t="s">
        <v>270</v>
      </c>
      <c r="J6717" t="s">
        <v>80</v>
      </c>
      <c r="K6717" t="s">
        <v>8241</v>
      </c>
      <c r="L6717" t="s">
        <v>8242</v>
      </c>
      <c r="N6717">
        <v>7</v>
      </c>
    </row>
    <row r="6718" spans="1:14" hidden="1" x14ac:dyDescent="0.25">
      <c r="A6718">
        <v>99</v>
      </c>
      <c r="B6718">
        <v>74</v>
      </c>
      <c r="C6718" t="s">
        <v>5916</v>
      </c>
      <c r="D6718" s="7">
        <v>40713</v>
      </c>
      <c r="E6718" t="s">
        <v>7174</v>
      </c>
      <c r="F6718" t="s">
        <v>8139</v>
      </c>
      <c r="G6718" t="s">
        <v>7174</v>
      </c>
      <c r="H6718" t="s">
        <v>162</v>
      </c>
      <c r="I6718" t="s">
        <v>163</v>
      </c>
      <c r="K6718" t="s">
        <v>8243</v>
      </c>
      <c r="L6718" t="s">
        <v>8244</v>
      </c>
    </row>
    <row r="6719" spans="1:14" hidden="1" x14ac:dyDescent="0.25">
      <c r="A6719">
        <v>99</v>
      </c>
      <c r="B6719">
        <v>75</v>
      </c>
      <c r="C6719" t="s">
        <v>5916</v>
      </c>
      <c r="D6719" s="7">
        <v>40713</v>
      </c>
      <c r="E6719" t="s">
        <v>7174</v>
      </c>
      <c r="F6719" t="s">
        <v>8139</v>
      </c>
      <c r="G6719" t="s">
        <v>7174</v>
      </c>
      <c r="H6719" t="s">
        <v>24</v>
      </c>
      <c r="I6719" t="s">
        <v>10323</v>
      </c>
      <c r="K6719" t="s">
        <v>8245</v>
      </c>
      <c r="L6719" t="s">
        <v>8246</v>
      </c>
    </row>
    <row r="6720" spans="1:14" hidden="1" x14ac:dyDescent="0.25">
      <c r="A6720">
        <v>99</v>
      </c>
      <c r="B6720">
        <v>76</v>
      </c>
      <c r="C6720" t="s">
        <v>5916</v>
      </c>
      <c r="D6720" s="7">
        <v>40713</v>
      </c>
      <c r="E6720" t="s">
        <v>7174</v>
      </c>
      <c r="F6720" t="s">
        <v>8139</v>
      </c>
      <c r="G6720" t="s">
        <v>7174</v>
      </c>
      <c r="H6720" t="s">
        <v>10</v>
      </c>
      <c r="I6720" t="s">
        <v>14</v>
      </c>
      <c r="K6720" t="s">
        <v>8247</v>
      </c>
      <c r="L6720" t="s">
        <v>8248</v>
      </c>
    </row>
    <row r="6721" spans="1:14" hidden="1" x14ac:dyDescent="0.25">
      <c r="A6721">
        <v>99</v>
      </c>
      <c r="B6721">
        <v>77</v>
      </c>
      <c r="C6721" t="s">
        <v>5916</v>
      </c>
      <c r="D6721" s="7">
        <v>40713</v>
      </c>
      <c r="E6721" t="s">
        <v>7174</v>
      </c>
      <c r="F6721" t="s">
        <v>8139</v>
      </c>
      <c r="G6721" t="s">
        <v>7174</v>
      </c>
      <c r="H6721" t="s">
        <v>17</v>
      </c>
      <c r="I6721" t="s">
        <v>51</v>
      </c>
      <c r="K6721" t="s">
        <v>8248</v>
      </c>
      <c r="L6721" t="s">
        <v>8249</v>
      </c>
    </row>
    <row r="6722" spans="1:14" hidden="1" x14ac:dyDescent="0.25">
      <c r="A6722">
        <v>99</v>
      </c>
      <c r="B6722">
        <v>78</v>
      </c>
      <c r="C6722" t="s">
        <v>5916</v>
      </c>
      <c r="D6722" s="7">
        <v>40713</v>
      </c>
      <c r="E6722" t="s">
        <v>7174</v>
      </c>
      <c r="F6722" t="s">
        <v>8139</v>
      </c>
      <c r="G6722" t="s">
        <v>7174</v>
      </c>
      <c r="H6722" t="s">
        <v>10</v>
      </c>
      <c r="I6722" t="s">
        <v>14</v>
      </c>
      <c r="K6722" t="s">
        <v>8249</v>
      </c>
      <c r="L6722" t="s">
        <v>8250</v>
      </c>
    </row>
    <row r="6723" spans="1:14" hidden="1" x14ac:dyDescent="0.25">
      <c r="A6723">
        <v>99</v>
      </c>
      <c r="B6723">
        <v>79</v>
      </c>
      <c r="C6723" t="s">
        <v>5916</v>
      </c>
      <c r="D6723" s="7">
        <v>40713</v>
      </c>
      <c r="E6723" t="s">
        <v>7174</v>
      </c>
      <c r="F6723" t="s">
        <v>8139</v>
      </c>
      <c r="G6723" t="s">
        <v>7174</v>
      </c>
      <c r="H6723" t="s">
        <v>17</v>
      </c>
      <c r="I6723" t="s">
        <v>48</v>
      </c>
      <c r="K6723" t="s">
        <v>8250</v>
      </c>
      <c r="L6723" t="s">
        <v>8251</v>
      </c>
    </row>
    <row r="6724" spans="1:14" hidden="1" x14ac:dyDescent="0.25">
      <c r="A6724">
        <v>99</v>
      </c>
      <c r="B6724">
        <v>80</v>
      </c>
      <c r="C6724" t="s">
        <v>5916</v>
      </c>
      <c r="D6724" s="7">
        <v>40713</v>
      </c>
      <c r="E6724" t="s">
        <v>7174</v>
      </c>
      <c r="F6724" t="s">
        <v>8139</v>
      </c>
      <c r="G6724" t="s">
        <v>7174</v>
      </c>
      <c r="H6724" t="s">
        <v>162</v>
      </c>
      <c r="I6724" t="s">
        <v>10323</v>
      </c>
      <c r="K6724" t="s">
        <v>8252</v>
      </c>
      <c r="L6724" t="s">
        <v>8253</v>
      </c>
    </row>
    <row r="6725" spans="1:14" hidden="1" x14ac:dyDescent="0.25">
      <c r="A6725">
        <v>99</v>
      </c>
      <c r="B6725">
        <v>81</v>
      </c>
      <c r="C6725" t="s">
        <v>5916</v>
      </c>
      <c r="D6725" s="7">
        <v>40713</v>
      </c>
      <c r="E6725" t="s">
        <v>7174</v>
      </c>
      <c r="F6725" t="s">
        <v>8139</v>
      </c>
      <c r="G6725" t="s">
        <v>7174</v>
      </c>
      <c r="H6725" t="s">
        <v>24</v>
      </c>
      <c r="I6725" t="s">
        <v>10323</v>
      </c>
      <c r="K6725" t="s">
        <v>8254</v>
      </c>
      <c r="L6725" t="s">
        <v>8255</v>
      </c>
    </row>
    <row r="6726" spans="1:14" hidden="1" x14ac:dyDescent="0.25">
      <c r="A6726">
        <v>99</v>
      </c>
      <c r="B6726">
        <v>82</v>
      </c>
      <c r="C6726" t="s">
        <v>5916</v>
      </c>
      <c r="D6726" s="7">
        <v>40713</v>
      </c>
      <c r="E6726" t="s">
        <v>7174</v>
      </c>
      <c r="F6726" t="s">
        <v>8139</v>
      </c>
      <c r="G6726" t="s">
        <v>7174</v>
      </c>
      <c r="H6726" t="s">
        <v>24</v>
      </c>
      <c r="I6726" t="s">
        <v>10323</v>
      </c>
      <c r="K6726" t="s">
        <v>8256</v>
      </c>
      <c r="L6726" t="s">
        <v>8257</v>
      </c>
    </row>
    <row r="6727" spans="1:14" hidden="1" x14ac:dyDescent="0.25">
      <c r="A6727">
        <v>99</v>
      </c>
      <c r="B6727">
        <v>83</v>
      </c>
      <c r="C6727" t="s">
        <v>5916</v>
      </c>
      <c r="D6727" s="7">
        <v>40713</v>
      </c>
      <c r="E6727" t="s">
        <v>7174</v>
      </c>
      <c r="F6727" t="s">
        <v>8139</v>
      </c>
      <c r="G6727" t="s">
        <v>7174</v>
      </c>
      <c r="H6727" t="s">
        <v>10</v>
      </c>
      <c r="I6727" t="s">
        <v>14</v>
      </c>
      <c r="K6727" t="s">
        <v>8258</v>
      </c>
      <c r="L6727" t="s">
        <v>8259</v>
      </c>
    </row>
    <row r="6728" spans="1:14" hidden="1" x14ac:dyDescent="0.25">
      <c r="A6728">
        <v>99</v>
      </c>
      <c r="B6728">
        <v>84</v>
      </c>
      <c r="C6728" t="s">
        <v>5916</v>
      </c>
      <c r="D6728" s="7">
        <v>40713</v>
      </c>
      <c r="E6728" t="s">
        <v>7174</v>
      </c>
      <c r="F6728" t="s">
        <v>8139</v>
      </c>
      <c r="G6728" t="s">
        <v>7174</v>
      </c>
      <c r="H6728" t="s">
        <v>17</v>
      </c>
      <c r="I6728" t="s">
        <v>77</v>
      </c>
      <c r="K6728" t="s">
        <v>8259</v>
      </c>
      <c r="L6728" t="s">
        <v>8259</v>
      </c>
    </row>
    <row r="6729" spans="1:14" hidden="1" x14ac:dyDescent="0.25">
      <c r="A6729">
        <v>99</v>
      </c>
      <c r="B6729">
        <v>85</v>
      </c>
      <c r="C6729" t="s">
        <v>5916</v>
      </c>
      <c r="D6729" s="7">
        <v>40713</v>
      </c>
      <c r="E6729" t="s">
        <v>7174</v>
      </c>
      <c r="F6729" t="s">
        <v>8139</v>
      </c>
      <c r="G6729" t="s">
        <v>7174</v>
      </c>
      <c r="H6729" t="s">
        <v>53</v>
      </c>
      <c r="I6729" t="s">
        <v>124</v>
      </c>
      <c r="J6729" t="s">
        <v>80</v>
      </c>
      <c r="K6729" t="s">
        <v>8259</v>
      </c>
      <c r="L6729" t="s">
        <v>8260</v>
      </c>
      <c r="N6729">
        <v>7</v>
      </c>
    </row>
    <row r="6730" spans="1:14" hidden="1" x14ac:dyDescent="0.25">
      <c r="A6730">
        <v>99</v>
      </c>
      <c r="B6730">
        <v>86</v>
      </c>
      <c r="C6730" t="s">
        <v>5916</v>
      </c>
      <c r="D6730" s="7">
        <v>40713</v>
      </c>
      <c r="E6730" t="s">
        <v>7174</v>
      </c>
      <c r="F6730" t="s">
        <v>8139</v>
      </c>
      <c r="G6730" t="s">
        <v>7174</v>
      </c>
      <c r="H6730" t="s">
        <v>17</v>
      </c>
      <c r="I6730" t="s">
        <v>77</v>
      </c>
      <c r="K6730" t="s">
        <v>8260</v>
      </c>
      <c r="L6730" t="s">
        <v>8261</v>
      </c>
    </row>
    <row r="6731" spans="1:14" hidden="1" x14ac:dyDescent="0.25">
      <c r="A6731">
        <v>99</v>
      </c>
      <c r="B6731">
        <v>87</v>
      </c>
      <c r="C6731" t="s">
        <v>5916</v>
      </c>
      <c r="D6731" s="7">
        <v>40713</v>
      </c>
      <c r="E6731" t="s">
        <v>7174</v>
      </c>
      <c r="F6731" t="s">
        <v>8139</v>
      </c>
      <c r="G6731" t="s">
        <v>7174</v>
      </c>
      <c r="H6731" t="s">
        <v>53</v>
      </c>
      <c r="I6731" t="s">
        <v>91</v>
      </c>
      <c r="J6731" t="s">
        <v>92</v>
      </c>
      <c r="K6731" t="s">
        <v>8261</v>
      </c>
      <c r="L6731" t="s">
        <v>8262</v>
      </c>
      <c r="N6731">
        <v>2</v>
      </c>
    </row>
    <row r="6732" spans="1:14" hidden="1" x14ac:dyDescent="0.25">
      <c r="A6732">
        <v>99</v>
      </c>
      <c r="B6732">
        <v>88</v>
      </c>
      <c r="C6732" t="s">
        <v>5916</v>
      </c>
      <c r="D6732" s="7">
        <v>40713</v>
      </c>
      <c r="E6732" t="s">
        <v>7174</v>
      </c>
      <c r="F6732" t="s">
        <v>8139</v>
      </c>
      <c r="G6732" t="s">
        <v>7174</v>
      </c>
      <c r="H6732" t="s">
        <v>53</v>
      </c>
      <c r="I6732" t="s">
        <v>124</v>
      </c>
      <c r="J6732" t="s">
        <v>80</v>
      </c>
      <c r="K6732" t="s">
        <v>8262</v>
      </c>
      <c r="L6732" t="s">
        <v>8263</v>
      </c>
      <c r="N6732">
        <v>7</v>
      </c>
    </row>
    <row r="6733" spans="1:14" hidden="1" x14ac:dyDescent="0.25">
      <c r="A6733">
        <v>99</v>
      </c>
      <c r="B6733">
        <v>89</v>
      </c>
      <c r="C6733" t="s">
        <v>5916</v>
      </c>
      <c r="D6733" s="7">
        <v>40713</v>
      </c>
      <c r="E6733" t="s">
        <v>7174</v>
      </c>
      <c r="F6733" t="s">
        <v>8139</v>
      </c>
      <c r="G6733" t="s">
        <v>7174</v>
      </c>
      <c r="H6733" t="s">
        <v>17</v>
      </c>
      <c r="I6733" t="s">
        <v>77</v>
      </c>
      <c r="K6733" t="s">
        <v>8263</v>
      </c>
      <c r="L6733" t="s">
        <v>8264</v>
      </c>
    </row>
    <row r="6734" spans="1:14" hidden="1" x14ac:dyDescent="0.25">
      <c r="A6734">
        <v>99</v>
      </c>
      <c r="B6734">
        <v>90</v>
      </c>
      <c r="C6734" t="s">
        <v>5916</v>
      </c>
      <c r="D6734" s="7">
        <v>40713</v>
      </c>
      <c r="E6734" t="s">
        <v>7174</v>
      </c>
      <c r="F6734" t="s">
        <v>8139</v>
      </c>
      <c r="G6734" t="s">
        <v>7174</v>
      </c>
      <c r="H6734" t="s">
        <v>162</v>
      </c>
      <c r="I6734" t="s">
        <v>10323</v>
      </c>
      <c r="K6734" t="s">
        <v>8264</v>
      </c>
      <c r="L6734" t="s">
        <v>8265</v>
      </c>
    </row>
    <row r="6735" spans="1:14" hidden="1" x14ac:dyDescent="0.25">
      <c r="A6735">
        <v>99</v>
      </c>
      <c r="B6735">
        <v>91</v>
      </c>
      <c r="C6735" t="s">
        <v>5916</v>
      </c>
      <c r="D6735" s="7">
        <v>40713</v>
      </c>
      <c r="E6735" t="s">
        <v>7174</v>
      </c>
      <c r="F6735" t="s">
        <v>8139</v>
      </c>
      <c r="G6735" t="s">
        <v>7174</v>
      </c>
      <c r="H6735" t="s">
        <v>24</v>
      </c>
      <c r="I6735" t="s">
        <v>10323</v>
      </c>
      <c r="K6735" t="s">
        <v>8265</v>
      </c>
      <c r="L6735" t="s">
        <v>8266</v>
      </c>
    </row>
    <row r="6736" spans="1:14" hidden="1" x14ac:dyDescent="0.25">
      <c r="A6736">
        <v>99</v>
      </c>
      <c r="B6736">
        <v>92</v>
      </c>
      <c r="C6736" t="s">
        <v>5916</v>
      </c>
      <c r="D6736" s="7">
        <v>40713</v>
      </c>
      <c r="E6736" t="s">
        <v>7174</v>
      </c>
      <c r="F6736" t="s">
        <v>8139</v>
      </c>
      <c r="G6736" t="s">
        <v>7174</v>
      </c>
      <c r="H6736" t="s">
        <v>10</v>
      </c>
      <c r="I6736" t="s">
        <v>11</v>
      </c>
      <c r="K6736" t="s">
        <v>8266</v>
      </c>
      <c r="L6736" t="s">
        <v>8267</v>
      </c>
    </row>
    <row r="6737" spans="1:14" hidden="1" x14ac:dyDescent="0.25">
      <c r="A6737">
        <v>99</v>
      </c>
      <c r="B6737">
        <v>93</v>
      </c>
      <c r="C6737" t="s">
        <v>5916</v>
      </c>
      <c r="D6737" s="7">
        <v>40713</v>
      </c>
      <c r="E6737" t="s">
        <v>7174</v>
      </c>
      <c r="F6737" t="s">
        <v>8139</v>
      </c>
      <c r="G6737" t="s">
        <v>7174</v>
      </c>
      <c r="H6737" t="s">
        <v>10</v>
      </c>
      <c r="I6737" t="s">
        <v>14</v>
      </c>
      <c r="K6737" t="s">
        <v>8267</v>
      </c>
      <c r="L6737" t="s">
        <v>8268</v>
      </c>
    </row>
    <row r="6738" spans="1:14" hidden="1" x14ac:dyDescent="0.25">
      <c r="A6738">
        <v>99</v>
      </c>
      <c r="B6738">
        <v>94</v>
      </c>
      <c r="C6738" t="s">
        <v>5916</v>
      </c>
      <c r="D6738" s="7">
        <v>40713</v>
      </c>
      <c r="E6738" t="s">
        <v>7174</v>
      </c>
      <c r="F6738" t="s">
        <v>8139</v>
      </c>
      <c r="G6738" t="s">
        <v>7174</v>
      </c>
      <c r="H6738" t="s">
        <v>17</v>
      </c>
      <c r="I6738" t="s">
        <v>120</v>
      </c>
      <c r="K6738" t="s">
        <v>8268</v>
      </c>
      <c r="L6738" t="s">
        <v>8269</v>
      </c>
    </row>
    <row r="6739" spans="1:14" hidden="1" x14ac:dyDescent="0.25">
      <c r="A6739">
        <v>99</v>
      </c>
      <c r="B6739">
        <v>95</v>
      </c>
      <c r="C6739" t="s">
        <v>5916</v>
      </c>
      <c r="D6739" s="7">
        <v>40713</v>
      </c>
      <c r="E6739" t="s">
        <v>7174</v>
      </c>
      <c r="F6739" t="s">
        <v>8139</v>
      </c>
      <c r="G6739" t="s">
        <v>7174</v>
      </c>
      <c r="H6739" t="s">
        <v>10</v>
      </c>
      <c r="I6739" t="s">
        <v>14</v>
      </c>
      <c r="K6739" t="s">
        <v>8269</v>
      </c>
      <c r="L6739" t="s">
        <v>8270</v>
      </c>
    </row>
    <row r="6740" spans="1:14" hidden="1" x14ac:dyDescent="0.25">
      <c r="A6740">
        <v>99</v>
      </c>
      <c r="B6740">
        <v>96</v>
      </c>
      <c r="C6740" t="s">
        <v>5916</v>
      </c>
      <c r="D6740" s="7">
        <v>40713</v>
      </c>
      <c r="E6740" t="s">
        <v>7174</v>
      </c>
      <c r="F6740" t="s">
        <v>8139</v>
      </c>
      <c r="G6740" t="s">
        <v>7174</v>
      </c>
      <c r="H6740" t="s">
        <v>17</v>
      </c>
      <c r="I6740" t="s">
        <v>77</v>
      </c>
      <c r="K6740" t="s">
        <v>8270</v>
      </c>
      <c r="L6740" t="s">
        <v>8271</v>
      </c>
    </row>
    <row r="6741" spans="1:14" hidden="1" x14ac:dyDescent="0.25">
      <c r="A6741">
        <v>99</v>
      </c>
      <c r="B6741">
        <v>97</v>
      </c>
      <c r="C6741" t="s">
        <v>5916</v>
      </c>
      <c r="D6741" s="7">
        <v>40713</v>
      </c>
      <c r="E6741" t="s">
        <v>7174</v>
      </c>
      <c r="F6741" t="s">
        <v>8139</v>
      </c>
      <c r="G6741" t="s">
        <v>7174</v>
      </c>
      <c r="H6741" t="s">
        <v>162</v>
      </c>
      <c r="I6741" t="s">
        <v>10323</v>
      </c>
      <c r="K6741" t="s">
        <v>8271</v>
      </c>
      <c r="L6741" t="s">
        <v>8272</v>
      </c>
    </row>
    <row r="6742" spans="1:14" hidden="1" x14ac:dyDescent="0.25">
      <c r="A6742">
        <v>99</v>
      </c>
      <c r="B6742">
        <v>98</v>
      </c>
      <c r="C6742" t="s">
        <v>5916</v>
      </c>
      <c r="D6742" s="7">
        <v>40713</v>
      </c>
      <c r="E6742" t="s">
        <v>7174</v>
      </c>
      <c r="F6742" t="s">
        <v>8139</v>
      </c>
      <c r="G6742" t="s">
        <v>7174</v>
      </c>
      <c r="H6742" t="s">
        <v>21</v>
      </c>
      <c r="I6742" t="s">
        <v>334</v>
      </c>
      <c r="K6742" t="s">
        <v>8272</v>
      </c>
      <c r="L6742" t="s">
        <v>8273</v>
      </c>
    </row>
    <row r="6743" spans="1:14" hidden="1" x14ac:dyDescent="0.25">
      <c r="A6743">
        <v>100</v>
      </c>
      <c r="B6743">
        <v>1</v>
      </c>
      <c r="C6743" t="s">
        <v>10412</v>
      </c>
      <c r="D6743" s="7">
        <v>40594</v>
      </c>
      <c r="E6743" t="s">
        <v>7174</v>
      </c>
      <c r="F6743" t="s">
        <v>2918</v>
      </c>
      <c r="G6743" t="s">
        <v>7174</v>
      </c>
      <c r="H6743" t="s">
        <v>10</v>
      </c>
      <c r="I6743" t="s">
        <v>113</v>
      </c>
      <c r="K6743" t="s">
        <v>8274</v>
      </c>
      <c r="L6743" t="s">
        <v>8275</v>
      </c>
    </row>
    <row r="6744" spans="1:14" hidden="1" x14ac:dyDescent="0.25">
      <c r="A6744">
        <v>100</v>
      </c>
      <c r="B6744">
        <v>2</v>
      </c>
      <c r="C6744" t="s">
        <v>10412</v>
      </c>
      <c r="D6744" s="7">
        <v>40594</v>
      </c>
      <c r="E6744" t="s">
        <v>7174</v>
      </c>
      <c r="F6744" t="s">
        <v>2918</v>
      </c>
      <c r="G6744" t="s">
        <v>7174</v>
      </c>
      <c r="H6744" t="s">
        <v>10</v>
      </c>
      <c r="I6744" t="s">
        <v>11</v>
      </c>
      <c r="K6744" t="s">
        <v>8275</v>
      </c>
      <c r="L6744" t="s">
        <v>8276</v>
      </c>
    </row>
    <row r="6745" spans="1:14" hidden="1" x14ac:dyDescent="0.25">
      <c r="A6745">
        <v>100</v>
      </c>
      <c r="B6745">
        <v>3</v>
      </c>
      <c r="C6745" t="s">
        <v>10412</v>
      </c>
      <c r="D6745" s="7">
        <v>40594</v>
      </c>
      <c r="E6745" t="s">
        <v>7174</v>
      </c>
      <c r="F6745" t="s">
        <v>2918</v>
      </c>
      <c r="G6745" t="s">
        <v>7174</v>
      </c>
      <c r="H6745" t="s">
        <v>17</v>
      </c>
      <c r="I6745" t="s">
        <v>120</v>
      </c>
      <c r="K6745" t="s">
        <v>8276</v>
      </c>
      <c r="L6745" t="s">
        <v>8277</v>
      </c>
    </row>
    <row r="6746" spans="1:14" hidden="1" x14ac:dyDescent="0.25">
      <c r="A6746">
        <v>100</v>
      </c>
      <c r="B6746">
        <v>4</v>
      </c>
      <c r="C6746" t="s">
        <v>10412</v>
      </c>
      <c r="D6746" s="7">
        <v>40594</v>
      </c>
      <c r="E6746" t="s">
        <v>7174</v>
      </c>
      <c r="F6746" t="s">
        <v>2918</v>
      </c>
      <c r="G6746" t="s">
        <v>7174</v>
      </c>
      <c r="H6746" t="s">
        <v>17</v>
      </c>
      <c r="I6746" t="s">
        <v>77</v>
      </c>
      <c r="K6746" t="s">
        <v>8277</v>
      </c>
      <c r="L6746" t="s">
        <v>8278</v>
      </c>
    </row>
    <row r="6747" spans="1:14" hidden="1" x14ac:dyDescent="0.25">
      <c r="A6747">
        <v>100</v>
      </c>
      <c r="B6747">
        <v>5</v>
      </c>
      <c r="C6747" t="s">
        <v>10412</v>
      </c>
      <c r="D6747" s="7">
        <v>40594</v>
      </c>
      <c r="E6747" t="s">
        <v>7174</v>
      </c>
      <c r="F6747" t="s">
        <v>2918</v>
      </c>
      <c r="G6747" t="s">
        <v>7174</v>
      </c>
      <c r="H6747" t="s">
        <v>53</v>
      </c>
      <c r="I6747" t="s">
        <v>4704</v>
      </c>
      <c r="J6747" t="s">
        <v>92</v>
      </c>
      <c r="K6747" t="s">
        <v>8278</v>
      </c>
      <c r="L6747" t="s">
        <v>8279</v>
      </c>
      <c r="N6747">
        <v>4</v>
      </c>
    </row>
    <row r="6748" spans="1:14" hidden="1" x14ac:dyDescent="0.25">
      <c r="A6748">
        <v>100</v>
      </c>
      <c r="B6748">
        <v>6</v>
      </c>
      <c r="C6748" t="s">
        <v>10412</v>
      </c>
      <c r="D6748" s="7">
        <v>40594</v>
      </c>
      <c r="E6748" t="s">
        <v>7174</v>
      </c>
      <c r="F6748" t="s">
        <v>2918</v>
      </c>
      <c r="G6748" t="s">
        <v>7174</v>
      </c>
      <c r="H6748" t="s">
        <v>162</v>
      </c>
      <c r="I6748" t="s">
        <v>722</v>
      </c>
      <c r="K6748" t="s">
        <v>8280</v>
      </c>
      <c r="L6748" t="s">
        <v>8281</v>
      </c>
    </row>
    <row r="6749" spans="1:14" hidden="1" x14ac:dyDescent="0.25">
      <c r="A6749">
        <v>100</v>
      </c>
      <c r="B6749">
        <v>7</v>
      </c>
      <c r="C6749" t="s">
        <v>10412</v>
      </c>
      <c r="D6749" s="7">
        <v>40594</v>
      </c>
      <c r="E6749" t="s">
        <v>7174</v>
      </c>
      <c r="F6749" t="s">
        <v>2918</v>
      </c>
      <c r="G6749" t="s">
        <v>7174</v>
      </c>
      <c r="H6749" t="s">
        <v>24</v>
      </c>
      <c r="I6749" t="s">
        <v>10323</v>
      </c>
      <c r="K6749" t="s">
        <v>8282</v>
      </c>
      <c r="L6749" t="s">
        <v>8283</v>
      </c>
    </row>
    <row r="6750" spans="1:14" hidden="1" x14ac:dyDescent="0.25">
      <c r="A6750">
        <v>100</v>
      </c>
      <c r="B6750">
        <v>8</v>
      </c>
      <c r="C6750" t="s">
        <v>10412</v>
      </c>
      <c r="D6750" s="7">
        <v>40594</v>
      </c>
      <c r="E6750" t="s">
        <v>7174</v>
      </c>
      <c r="F6750" t="s">
        <v>2918</v>
      </c>
      <c r="G6750" t="s">
        <v>7174</v>
      </c>
      <c r="H6750" t="s">
        <v>10</v>
      </c>
      <c r="I6750" t="s">
        <v>113</v>
      </c>
      <c r="K6750" t="s">
        <v>8284</v>
      </c>
      <c r="L6750" t="s">
        <v>4124</v>
      </c>
    </row>
    <row r="6751" spans="1:14" hidden="1" x14ac:dyDescent="0.25">
      <c r="A6751">
        <v>100</v>
      </c>
      <c r="B6751">
        <v>9</v>
      </c>
      <c r="C6751" t="s">
        <v>10412</v>
      </c>
      <c r="D6751" s="7">
        <v>40594</v>
      </c>
      <c r="E6751" t="s">
        <v>7174</v>
      </c>
      <c r="F6751" t="s">
        <v>2918</v>
      </c>
      <c r="G6751" t="s">
        <v>7174</v>
      </c>
      <c r="H6751" t="s">
        <v>10</v>
      </c>
      <c r="I6751" t="s">
        <v>11</v>
      </c>
      <c r="K6751" t="s">
        <v>4124</v>
      </c>
      <c r="L6751" t="s">
        <v>8285</v>
      </c>
    </row>
    <row r="6752" spans="1:14" hidden="1" x14ac:dyDescent="0.25">
      <c r="A6752">
        <v>100</v>
      </c>
      <c r="B6752">
        <v>10</v>
      </c>
      <c r="C6752" t="s">
        <v>10412</v>
      </c>
      <c r="D6752" s="7">
        <v>40594</v>
      </c>
      <c r="E6752" t="s">
        <v>7174</v>
      </c>
      <c r="F6752" t="s">
        <v>2918</v>
      </c>
      <c r="G6752" t="s">
        <v>7174</v>
      </c>
      <c r="H6752" t="s">
        <v>17</v>
      </c>
      <c r="I6752" t="s">
        <v>120</v>
      </c>
      <c r="K6752" t="s">
        <v>8286</v>
      </c>
      <c r="L6752" t="s">
        <v>8287</v>
      </c>
    </row>
    <row r="6753" spans="1:14" hidden="1" x14ac:dyDescent="0.25">
      <c r="A6753">
        <v>100</v>
      </c>
      <c r="B6753">
        <v>11</v>
      </c>
      <c r="C6753" t="s">
        <v>10412</v>
      </c>
      <c r="D6753" s="7">
        <v>40594</v>
      </c>
      <c r="E6753" t="s">
        <v>7174</v>
      </c>
      <c r="F6753" t="s">
        <v>2918</v>
      </c>
      <c r="G6753" t="s">
        <v>7174</v>
      </c>
      <c r="H6753" t="s">
        <v>10</v>
      </c>
      <c r="I6753" t="s">
        <v>14</v>
      </c>
      <c r="K6753" t="s">
        <v>8288</v>
      </c>
      <c r="L6753" t="s">
        <v>8289</v>
      </c>
    </row>
    <row r="6754" spans="1:14" hidden="1" x14ac:dyDescent="0.25">
      <c r="A6754">
        <v>100</v>
      </c>
      <c r="B6754">
        <v>12</v>
      </c>
      <c r="C6754" t="s">
        <v>10412</v>
      </c>
      <c r="D6754" s="7">
        <v>40594</v>
      </c>
      <c r="E6754" t="s">
        <v>7174</v>
      </c>
      <c r="F6754" t="s">
        <v>2918</v>
      </c>
      <c r="G6754" t="s">
        <v>7174</v>
      </c>
      <c r="H6754" t="s">
        <v>17</v>
      </c>
      <c r="I6754" t="s">
        <v>120</v>
      </c>
      <c r="K6754" t="s">
        <v>8290</v>
      </c>
      <c r="L6754" t="s">
        <v>8291</v>
      </c>
    </row>
    <row r="6755" spans="1:14" hidden="1" x14ac:dyDescent="0.25">
      <c r="A6755">
        <v>100</v>
      </c>
      <c r="B6755">
        <v>13</v>
      </c>
      <c r="C6755" t="s">
        <v>10412</v>
      </c>
      <c r="D6755" s="7">
        <v>40594</v>
      </c>
      <c r="E6755" t="s">
        <v>7174</v>
      </c>
      <c r="F6755" t="s">
        <v>2918</v>
      </c>
      <c r="G6755" t="s">
        <v>7174</v>
      </c>
      <c r="H6755" t="s">
        <v>17</v>
      </c>
      <c r="I6755" t="s">
        <v>77</v>
      </c>
      <c r="K6755" t="s">
        <v>8291</v>
      </c>
      <c r="L6755" t="s">
        <v>8292</v>
      </c>
    </row>
    <row r="6756" spans="1:14" hidden="1" x14ac:dyDescent="0.25">
      <c r="A6756">
        <v>100</v>
      </c>
      <c r="B6756">
        <v>14</v>
      </c>
      <c r="C6756" t="s">
        <v>10412</v>
      </c>
      <c r="D6756" s="7">
        <v>40594</v>
      </c>
      <c r="E6756" t="s">
        <v>7174</v>
      </c>
      <c r="F6756" t="s">
        <v>2918</v>
      </c>
      <c r="G6756" t="s">
        <v>7174</v>
      </c>
      <c r="H6756" t="s">
        <v>53</v>
      </c>
      <c r="I6756" t="s">
        <v>124</v>
      </c>
      <c r="J6756" t="s">
        <v>80</v>
      </c>
      <c r="K6756" t="s">
        <v>8292</v>
      </c>
      <c r="L6756" t="s">
        <v>8292</v>
      </c>
      <c r="N6756">
        <v>7</v>
      </c>
    </row>
    <row r="6757" spans="1:14" hidden="1" x14ac:dyDescent="0.25">
      <c r="A6757">
        <v>100</v>
      </c>
      <c r="B6757">
        <v>15</v>
      </c>
      <c r="C6757" t="s">
        <v>10412</v>
      </c>
      <c r="D6757" s="7">
        <v>40594</v>
      </c>
      <c r="E6757" t="s">
        <v>7174</v>
      </c>
      <c r="F6757" t="s">
        <v>2918</v>
      </c>
      <c r="G6757" t="s">
        <v>7174</v>
      </c>
      <c r="H6757" t="s">
        <v>17</v>
      </c>
      <c r="I6757" t="s">
        <v>77</v>
      </c>
      <c r="K6757" t="s">
        <v>8292</v>
      </c>
      <c r="L6757" t="s">
        <v>8293</v>
      </c>
    </row>
    <row r="6758" spans="1:14" hidden="1" x14ac:dyDescent="0.25">
      <c r="A6758">
        <v>100</v>
      </c>
      <c r="B6758">
        <v>16</v>
      </c>
      <c r="C6758" t="s">
        <v>10412</v>
      </c>
      <c r="D6758" s="7">
        <v>40594</v>
      </c>
      <c r="E6758" t="s">
        <v>7174</v>
      </c>
      <c r="F6758" t="s">
        <v>2918</v>
      </c>
      <c r="G6758" t="s">
        <v>7174</v>
      </c>
      <c r="H6758" t="s">
        <v>17</v>
      </c>
      <c r="I6758" t="s">
        <v>51</v>
      </c>
      <c r="K6758" t="s">
        <v>8293</v>
      </c>
      <c r="L6758" t="s">
        <v>8294</v>
      </c>
    </row>
    <row r="6759" spans="1:14" hidden="1" x14ac:dyDescent="0.25">
      <c r="A6759">
        <v>100</v>
      </c>
      <c r="B6759">
        <v>17</v>
      </c>
      <c r="C6759" t="s">
        <v>10412</v>
      </c>
      <c r="D6759" s="7">
        <v>40594</v>
      </c>
      <c r="E6759" t="s">
        <v>7174</v>
      </c>
      <c r="F6759" t="s">
        <v>2918</v>
      </c>
      <c r="G6759" t="s">
        <v>7174</v>
      </c>
      <c r="H6759" t="s">
        <v>53</v>
      </c>
      <c r="I6759" t="s">
        <v>124</v>
      </c>
      <c r="J6759" t="s">
        <v>80</v>
      </c>
      <c r="K6759" t="s">
        <v>8294</v>
      </c>
      <c r="L6759" t="s">
        <v>8295</v>
      </c>
      <c r="N6759">
        <v>7</v>
      </c>
    </row>
    <row r="6760" spans="1:14" hidden="1" x14ac:dyDescent="0.25">
      <c r="A6760">
        <v>100</v>
      </c>
      <c r="B6760">
        <v>18</v>
      </c>
      <c r="C6760" t="s">
        <v>10412</v>
      </c>
      <c r="D6760" s="7">
        <v>40594</v>
      </c>
      <c r="E6760" t="s">
        <v>7174</v>
      </c>
      <c r="F6760" t="s">
        <v>2918</v>
      </c>
      <c r="G6760" t="s">
        <v>7174</v>
      </c>
      <c r="H6760" t="s">
        <v>17</v>
      </c>
      <c r="I6760" t="s">
        <v>51</v>
      </c>
      <c r="K6760" t="s">
        <v>8295</v>
      </c>
      <c r="L6760" t="s">
        <v>8296</v>
      </c>
    </row>
    <row r="6761" spans="1:14" hidden="1" x14ac:dyDescent="0.25">
      <c r="A6761">
        <v>100</v>
      </c>
      <c r="B6761">
        <v>19</v>
      </c>
      <c r="C6761" t="s">
        <v>10412</v>
      </c>
      <c r="D6761" s="7">
        <v>40594</v>
      </c>
      <c r="E6761" t="s">
        <v>7174</v>
      </c>
      <c r="F6761" t="s">
        <v>2918</v>
      </c>
      <c r="G6761" t="s">
        <v>7174</v>
      </c>
      <c r="H6761" t="s">
        <v>53</v>
      </c>
      <c r="I6761" t="s">
        <v>124</v>
      </c>
      <c r="J6761" t="s">
        <v>80</v>
      </c>
      <c r="K6761" t="s">
        <v>8296</v>
      </c>
      <c r="L6761" t="s">
        <v>8297</v>
      </c>
      <c r="N6761">
        <v>7</v>
      </c>
    </row>
    <row r="6762" spans="1:14" hidden="1" x14ac:dyDescent="0.25">
      <c r="A6762">
        <v>100</v>
      </c>
      <c r="B6762">
        <v>20</v>
      </c>
      <c r="C6762" t="s">
        <v>10412</v>
      </c>
      <c r="D6762" s="7">
        <v>40594</v>
      </c>
      <c r="E6762" t="s">
        <v>7174</v>
      </c>
      <c r="F6762" t="s">
        <v>2918</v>
      </c>
      <c r="G6762" t="s">
        <v>7174</v>
      </c>
      <c r="H6762" t="s">
        <v>24</v>
      </c>
      <c r="I6762" t="s">
        <v>10323</v>
      </c>
      <c r="K6762" t="s">
        <v>8297</v>
      </c>
      <c r="L6762" t="s">
        <v>8298</v>
      </c>
    </row>
    <row r="6763" spans="1:14" hidden="1" x14ac:dyDescent="0.25">
      <c r="A6763">
        <v>100</v>
      </c>
      <c r="B6763">
        <v>21</v>
      </c>
      <c r="C6763" t="s">
        <v>10412</v>
      </c>
      <c r="D6763" s="7">
        <v>40594</v>
      </c>
      <c r="E6763" t="s">
        <v>7174</v>
      </c>
      <c r="F6763" t="s">
        <v>2918</v>
      </c>
      <c r="G6763" t="s">
        <v>7174</v>
      </c>
      <c r="H6763" t="s">
        <v>10</v>
      </c>
      <c r="I6763" t="s">
        <v>113</v>
      </c>
      <c r="K6763" t="s">
        <v>8299</v>
      </c>
      <c r="L6763" t="s">
        <v>8300</v>
      </c>
    </row>
    <row r="6764" spans="1:14" hidden="1" x14ac:dyDescent="0.25">
      <c r="A6764">
        <v>100</v>
      </c>
      <c r="B6764">
        <v>22</v>
      </c>
      <c r="C6764" t="s">
        <v>10412</v>
      </c>
      <c r="D6764" s="7">
        <v>40594</v>
      </c>
      <c r="E6764" t="s">
        <v>7174</v>
      </c>
      <c r="F6764" t="s">
        <v>2918</v>
      </c>
      <c r="G6764" t="s">
        <v>7174</v>
      </c>
      <c r="H6764" t="s">
        <v>10</v>
      </c>
      <c r="I6764" t="s">
        <v>11</v>
      </c>
      <c r="K6764" t="s">
        <v>8301</v>
      </c>
      <c r="L6764" t="s">
        <v>8302</v>
      </c>
    </row>
    <row r="6765" spans="1:14" hidden="1" x14ac:dyDescent="0.25">
      <c r="A6765">
        <v>100</v>
      </c>
      <c r="B6765">
        <v>23</v>
      </c>
      <c r="C6765" t="s">
        <v>10412</v>
      </c>
      <c r="D6765" s="7">
        <v>40594</v>
      </c>
      <c r="E6765" t="s">
        <v>7174</v>
      </c>
      <c r="F6765" t="s">
        <v>2918</v>
      </c>
      <c r="G6765" t="s">
        <v>7174</v>
      </c>
      <c r="H6765" t="s">
        <v>10</v>
      </c>
      <c r="I6765" t="s">
        <v>14</v>
      </c>
      <c r="K6765" t="s">
        <v>8303</v>
      </c>
      <c r="L6765" t="s">
        <v>8304</v>
      </c>
    </row>
    <row r="6766" spans="1:14" hidden="1" x14ac:dyDescent="0.25">
      <c r="A6766">
        <v>100</v>
      </c>
      <c r="B6766">
        <v>24</v>
      </c>
      <c r="C6766" t="s">
        <v>10412</v>
      </c>
      <c r="D6766" s="7">
        <v>40594</v>
      </c>
      <c r="E6766" t="s">
        <v>7174</v>
      </c>
      <c r="F6766" t="s">
        <v>2918</v>
      </c>
      <c r="G6766" t="s">
        <v>7174</v>
      </c>
      <c r="H6766" t="s">
        <v>17</v>
      </c>
      <c r="I6766" t="s">
        <v>77</v>
      </c>
      <c r="K6766" t="s">
        <v>8305</v>
      </c>
      <c r="L6766" t="s">
        <v>8306</v>
      </c>
    </row>
    <row r="6767" spans="1:14" hidden="1" x14ac:dyDescent="0.25">
      <c r="A6767">
        <v>100</v>
      </c>
      <c r="B6767">
        <v>25</v>
      </c>
      <c r="C6767" t="s">
        <v>10412</v>
      </c>
      <c r="D6767" s="7">
        <v>40594</v>
      </c>
      <c r="E6767" t="s">
        <v>7174</v>
      </c>
      <c r="F6767" t="s">
        <v>2918</v>
      </c>
      <c r="G6767" t="s">
        <v>7174</v>
      </c>
      <c r="H6767" t="s">
        <v>53</v>
      </c>
      <c r="I6767" t="s">
        <v>202</v>
      </c>
      <c r="J6767" t="s">
        <v>80</v>
      </c>
      <c r="K6767" t="s">
        <v>8306</v>
      </c>
      <c r="L6767" t="s">
        <v>8307</v>
      </c>
      <c r="N6767">
        <v>8</v>
      </c>
    </row>
    <row r="6768" spans="1:14" hidden="1" x14ac:dyDescent="0.25">
      <c r="A6768">
        <v>100</v>
      </c>
      <c r="B6768">
        <v>26</v>
      </c>
      <c r="C6768" t="s">
        <v>10412</v>
      </c>
      <c r="D6768" s="7">
        <v>40594</v>
      </c>
      <c r="E6768" t="s">
        <v>7174</v>
      </c>
      <c r="F6768" t="s">
        <v>2918</v>
      </c>
      <c r="G6768" t="s">
        <v>7174</v>
      </c>
      <c r="H6768" t="s">
        <v>17</v>
      </c>
      <c r="I6768" t="s">
        <v>77</v>
      </c>
      <c r="K6768" t="s">
        <v>8307</v>
      </c>
      <c r="L6768" t="s">
        <v>8308</v>
      </c>
    </row>
    <row r="6769" spans="1:14" hidden="1" x14ac:dyDescent="0.25">
      <c r="A6769">
        <v>100</v>
      </c>
      <c r="B6769">
        <v>27</v>
      </c>
      <c r="C6769" t="s">
        <v>10412</v>
      </c>
      <c r="D6769" s="7">
        <v>40594</v>
      </c>
      <c r="E6769" t="s">
        <v>7174</v>
      </c>
      <c r="F6769" t="s">
        <v>2918</v>
      </c>
      <c r="G6769" t="s">
        <v>7174</v>
      </c>
      <c r="H6769" t="s">
        <v>53</v>
      </c>
      <c r="I6769" t="s">
        <v>91</v>
      </c>
      <c r="J6769" t="s">
        <v>80</v>
      </c>
      <c r="K6769" t="s">
        <v>8308</v>
      </c>
      <c r="L6769" t="s">
        <v>8309</v>
      </c>
      <c r="N6769">
        <v>8</v>
      </c>
    </row>
    <row r="6770" spans="1:14" hidden="1" x14ac:dyDescent="0.25">
      <c r="A6770">
        <v>100</v>
      </c>
      <c r="B6770">
        <v>28</v>
      </c>
      <c r="C6770" t="s">
        <v>10412</v>
      </c>
      <c r="D6770" s="7">
        <v>40594</v>
      </c>
      <c r="E6770" t="s">
        <v>7174</v>
      </c>
      <c r="F6770" t="s">
        <v>2918</v>
      </c>
      <c r="G6770" t="s">
        <v>7174</v>
      </c>
      <c r="H6770" t="s">
        <v>21</v>
      </c>
      <c r="I6770" t="s">
        <v>334</v>
      </c>
      <c r="K6770" t="s">
        <v>8309</v>
      </c>
      <c r="L6770" t="s">
        <v>8310</v>
      </c>
    </row>
    <row r="6771" spans="1:14" hidden="1" x14ac:dyDescent="0.25">
      <c r="A6771">
        <v>100</v>
      </c>
      <c r="B6771">
        <v>29</v>
      </c>
      <c r="C6771" t="s">
        <v>10412</v>
      </c>
      <c r="D6771" s="7">
        <v>40594</v>
      </c>
      <c r="E6771" t="s">
        <v>7174</v>
      </c>
      <c r="F6771" t="s">
        <v>2918</v>
      </c>
      <c r="G6771" t="s">
        <v>7174</v>
      </c>
      <c r="H6771" t="s">
        <v>24</v>
      </c>
      <c r="I6771" t="s">
        <v>10323</v>
      </c>
      <c r="K6771" t="s">
        <v>8311</v>
      </c>
      <c r="L6771" t="s">
        <v>8312</v>
      </c>
    </row>
    <row r="6772" spans="1:14" hidden="1" x14ac:dyDescent="0.25">
      <c r="A6772">
        <v>100</v>
      </c>
      <c r="B6772">
        <v>30</v>
      </c>
      <c r="C6772" t="s">
        <v>10412</v>
      </c>
      <c r="D6772" s="7">
        <v>40594</v>
      </c>
      <c r="E6772" t="s">
        <v>7174</v>
      </c>
      <c r="F6772" t="s">
        <v>2918</v>
      </c>
      <c r="G6772" t="s">
        <v>7174</v>
      </c>
      <c r="H6772" t="s">
        <v>10</v>
      </c>
      <c r="I6772" t="s">
        <v>113</v>
      </c>
      <c r="K6772" t="s">
        <v>8313</v>
      </c>
      <c r="L6772" t="s">
        <v>8314</v>
      </c>
    </row>
    <row r="6773" spans="1:14" hidden="1" x14ac:dyDescent="0.25">
      <c r="A6773">
        <v>100</v>
      </c>
      <c r="B6773">
        <v>31</v>
      </c>
      <c r="C6773" t="s">
        <v>10412</v>
      </c>
      <c r="D6773" s="7">
        <v>40594</v>
      </c>
      <c r="E6773" t="s">
        <v>7174</v>
      </c>
      <c r="F6773" t="s">
        <v>2918</v>
      </c>
      <c r="G6773" t="s">
        <v>7174</v>
      </c>
      <c r="H6773" t="s">
        <v>10</v>
      </c>
      <c r="I6773" t="s">
        <v>11</v>
      </c>
      <c r="K6773" t="s">
        <v>8314</v>
      </c>
      <c r="L6773" t="s">
        <v>8315</v>
      </c>
    </row>
    <row r="6774" spans="1:14" hidden="1" x14ac:dyDescent="0.25">
      <c r="A6774">
        <v>100</v>
      </c>
      <c r="B6774">
        <v>32</v>
      </c>
      <c r="C6774" t="s">
        <v>10412</v>
      </c>
      <c r="D6774" s="7">
        <v>40594</v>
      </c>
      <c r="E6774" t="s">
        <v>7174</v>
      </c>
      <c r="F6774" t="s">
        <v>2918</v>
      </c>
      <c r="G6774" t="s">
        <v>7174</v>
      </c>
      <c r="H6774" t="s">
        <v>17</v>
      </c>
      <c r="I6774" t="s">
        <v>48</v>
      </c>
      <c r="K6774" t="s">
        <v>8315</v>
      </c>
      <c r="L6774" t="s">
        <v>8316</v>
      </c>
    </row>
    <row r="6775" spans="1:14" hidden="1" x14ac:dyDescent="0.25">
      <c r="A6775">
        <v>100</v>
      </c>
      <c r="B6775">
        <v>33</v>
      </c>
      <c r="C6775" t="s">
        <v>10412</v>
      </c>
      <c r="D6775" s="7">
        <v>40594</v>
      </c>
      <c r="E6775" t="s">
        <v>7174</v>
      </c>
      <c r="F6775" t="s">
        <v>2918</v>
      </c>
      <c r="G6775" t="s">
        <v>7174</v>
      </c>
      <c r="H6775" t="s">
        <v>17</v>
      </c>
      <c r="I6775" t="s">
        <v>51</v>
      </c>
      <c r="K6775" t="s">
        <v>8316</v>
      </c>
      <c r="L6775" t="s">
        <v>8317</v>
      </c>
    </row>
    <row r="6776" spans="1:14" hidden="1" x14ac:dyDescent="0.25">
      <c r="A6776">
        <v>100</v>
      </c>
      <c r="B6776">
        <v>34</v>
      </c>
      <c r="C6776" t="s">
        <v>10412</v>
      </c>
      <c r="D6776" s="7">
        <v>40594</v>
      </c>
      <c r="E6776" t="s">
        <v>7174</v>
      </c>
      <c r="F6776" t="s">
        <v>2918</v>
      </c>
      <c r="G6776" t="s">
        <v>7174</v>
      </c>
      <c r="H6776" t="s">
        <v>17</v>
      </c>
      <c r="I6776" t="s">
        <v>120</v>
      </c>
      <c r="K6776" t="s">
        <v>8317</v>
      </c>
      <c r="L6776" t="s">
        <v>8318</v>
      </c>
    </row>
    <row r="6777" spans="1:14" hidden="1" x14ac:dyDescent="0.25">
      <c r="A6777">
        <v>100</v>
      </c>
      <c r="B6777">
        <v>35</v>
      </c>
      <c r="C6777" t="s">
        <v>10412</v>
      </c>
      <c r="D6777" s="7">
        <v>40594</v>
      </c>
      <c r="E6777" t="s">
        <v>7174</v>
      </c>
      <c r="F6777" t="s">
        <v>2918</v>
      </c>
      <c r="G6777" t="s">
        <v>7174</v>
      </c>
      <c r="H6777" t="s">
        <v>21</v>
      </c>
      <c r="I6777" t="s">
        <v>334</v>
      </c>
      <c r="K6777" t="s">
        <v>8318</v>
      </c>
      <c r="L6777" t="s">
        <v>8319</v>
      </c>
    </row>
    <row r="6778" spans="1:14" hidden="1" x14ac:dyDescent="0.25">
      <c r="A6778">
        <v>100</v>
      </c>
      <c r="B6778">
        <v>36</v>
      </c>
      <c r="C6778" t="s">
        <v>10412</v>
      </c>
      <c r="D6778" s="7">
        <v>40594</v>
      </c>
      <c r="E6778" t="s">
        <v>7174</v>
      </c>
      <c r="F6778" t="s">
        <v>2918</v>
      </c>
      <c r="G6778" t="s">
        <v>7174</v>
      </c>
      <c r="H6778" t="s">
        <v>24</v>
      </c>
      <c r="I6778" t="s">
        <v>10323</v>
      </c>
      <c r="K6778" t="s">
        <v>8320</v>
      </c>
      <c r="L6778" t="s">
        <v>8321</v>
      </c>
    </row>
    <row r="6779" spans="1:14" hidden="1" x14ac:dyDescent="0.25">
      <c r="A6779">
        <v>100</v>
      </c>
      <c r="B6779">
        <v>37</v>
      </c>
      <c r="C6779" t="s">
        <v>10412</v>
      </c>
      <c r="D6779" s="7">
        <v>40594</v>
      </c>
      <c r="E6779" t="s">
        <v>7174</v>
      </c>
      <c r="F6779" t="s">
        <v>2918</v>
      </c>
      <c r="G6779" t="s">
        <v>7174</v>
      </c>
      <c r="H6779" t="s">
        <v>10</v>
      </c>
      <c r="I6779" t="s">
        <v>113</v>
      </c>
      <c r="K6779" t="s">
        <v>8322</v>
      </c>
      <c r="L6779" t="s">
        <v>8323</v>
      </c>
    </row>
    <row r="6780" spans="1:14" hidden="1" x14ac:dyDescent="0.25">
      <c r="A6780">
        <v>100</v>
      </c>
      <c r="B6780">
        <v>38</v>
      </c>
      <c r="C6780" t="s">
        <v>10412</v>
      </c>
      <c r="D6780" s="7">
        <v>40594</v>
      </c>
      <c r="E6780" t="s">
        <v>7174</v>
      </c>
      <c r="F6780" t="s">
        <v>2918</v>
      </c>
      <c r="G6780" t="s">
        <v>7174</v>
      </c>
      <c r="H6780" t="s">
        <v>10</v>
      </c>
      <c r="I6780" t="s">
        <v>11</v>
      </c>
      <c r="K6780" t="s">
        <v>8323</v>
      </c>
      <c r="L6780" t="s">
        <v>8324</v>
      </c>
    </row>
    <row r="6781" spans="1:14" hidden="1" x14ac:dyDescent="0.25">
      <c r="A6781">
        <v>100</v>
      </c>
      <c r="B6781">
        <v>39</v>
      </c>
      <c r="C6781" t="s">
        <v>10412</v>
      </c>
      <c r="D6781" s="7">
        <v>40594</v>
      </c>
      <c r="E6781" t="s">
        <v>7174</v>
      </c>
      <c r="F6781" t="s">
        <v>2918</v>
      </c>
      <c r="G6781" t="s">
        <v>7174</v>
      </c>
      <c r="H6781" t="s">
        <v>17</v>
      </c>
      <c r="I6781" t="s">
        <v>120</v>
      </c>
      <c r="K6781" t="s">
        <v>8325</v>
      </c>
      <c r="L6781" t="s">
        <v>8326</v>
      </c>
    </row>
    <row r="6782" spans="1:14" hidden="1" x14ac:dyDescent="0.25">
      <c r="A6782">
        <v>100</v>
      </c>
      <c r="B6782">
        <v>40</v>
      </c>
      <c r="C6782" t="s">
        <v>10412</v>
      </c>
      <c r="D6782" s="7">
        <v>40594</v>
      </c>
      <c r="E6782" t="s">
        <v>7174</v>
      </c>
      <c r="F6782" t="s">
        <v>2918</v>
      </c>
      <c r="G6782" t="s">
        <v>7174</v>
      </c>
      <c r="H6782" t="s">
        <v>17</v>
      </c>
      <c r="I6782" t="s">
        <v>77</v>
      </c>
      <c r="K6782" t="s">
        <v>8327</v>
      </c>
      <c r="L6782" t="s">
        <v>8328</v>
      </c>
    </row>
    <row r="6783" spans="1:14" hidden="1" x14ac:dyDescent="0.25">
      <c r="A6783">
        <v>100</v>
      </c>
      <c r="B6783">
        <v>41</v>
      </c>
      <c r="C6783" t="s">
        <v>10412</v>
      </c>
      <c r="D6783" s="7">
        <v>40594</v>
      </c>
      <c r="E6783" t="s">
        <v>7174</v>
      </c>
      <c r="F6783" t="s">
        <v>2918</v>
      </c>
      <c r="G6783" t="s">
        <v>7174</v>
      </c>
      <c r="H6783" t="s">
        <v>17</v>
      </c>
      <c r="I6783" t="s">
        <v>51</v>
      </c>
      <c r="K6783" t="s">
        <v>8328</v>
      </c>
      <c r="L6783" t="s">
        <v>8329</v>
      </c>
    </row>
    <row r="6784" spans="1:14" hidden="1" x14ac:dyDescent="0.25">
      <c r="A6784">
        <v>100</v>
      </c>
      <c r="B6784">
        <v>42</v>
      </c>
      <c r="C6784" t="s">
        <v>10412</v>
      </c>
      <c r="D6784" s="7">
        <v>40594</v>
      </c>
      <c r="E6784" t="s">
        <v>7174</v>
      </c>
      <c r="F6784" t="s">
        <v>2918</v>
      </c>
      <c r="G6784" t="s">
        <v>7174</v>
      </c>
      <c r="H6784" t="s">
        <v>53</v>
      </c>
      <c r="I6784" t="s">
        <v>79</v>
      </c>
      <c r="J6784" t="s">
        <v>92</v>
      </c>
      <c r="K6784" t="s">
        <v>8329</v>
      </c>
      <c r="L6784" t="s">
        <v>8330</v>
      </c>
      <c r="N6784">
        <v>6</v>
      </c>
    </row>
    <row r="6785" spans="1:14" hidden="1" x14ac:dyDescent="0.25">
      <c r="A6785">
        <v>100</v>
      </c>
      <c r="B6785">
        <v>43</v>
      </c>
      <c r="C6785" t="s">
        <v>10412</v>
      </c>
      <c r="D6785" s="7">
        <v>40594</v>
      </c>
      <c r="E6785" t="s">
        <v>7174</v>
      </c>
      <c r="F6785" t="s">
        <v>2918</v>
      </c>
      <c r="G6785" t="s">
        <v>7174</v>
      </c>
      <c r="H6785" t="s">
        <v>24</v>
      </c>
      <c r="I6785" t="s">
        <v>303</v>
      </c>
      <c r="K6785" t="s">
        <v>8331</v>
      </c>
      <c r="L6785" t="s">
        <v>8332</v>
      </c>
    </row>
    <row r="6786" spans="1:14" hidden="1" x14ac:dyDescent="0.25">
      <c r="A6786">
        <v>100</v>
      </c>
      <c r="B6786">
        <v>44</v>
      </c>
      <c r="C6786" t="s">
        <v>10412</v>
      </c>
      <c r="D6786" s="7">
        <v>40594</v>
      </c>
      <c r="E6786" t="s">
        <v>7174</v>
      </c>
      <c r="F6786" t="s">
        <v>2918</v>
      </c>
      <c r="G6786" t="s">
        <v>7174</v>
      </c>
      <c r="H6786" t="s">
        <v>10</v>
      </c>
      <c r="I6786" t="s">
        <v>11</v>
      </c>
      <c r="K6786" t="s">
        <v>8332</v>
      </c>
      <c r="L6786" t="s">
        <v>8333</v>
      </c>
    </row>
    <row r="6787" spans="1:14" hidden="1" x14ac:dyDescent="0.25">
      <c r="A6787">
        <v>100</v>
      </c>
      <c r="B6787">
        <v>45</v>
      </c>
      <c r="C6787" t="s">
        <v>10412</v>
      </c>
      <c r="D6787" s="7">
        <v>40594</v>
      </c>
      <c r="E6787" t="s">
        <v>7174</v>
      </c>
      <c r="F6787" t="s">
        <v>2918</v>
      </c>
      <c r="G6787" t="s">
        <v>7174</v>
      </c>
      <c r="H6787" t="s">
        <v>17</v>
      </c>
      <c r="I6787" t="s">
        <v>120</v>
      </c>
      <c r="K6787" t="s">
        <v>8333</v>
      </c>
      <c r="L6787" t="s">
        <v>8334</v>
      </c>
    </row>
    <row r="6788" spans="1:14" hidden="1" x14ac:dyDescent="0.25">
      <c r="A6788">
        <v>100</v>
      </c>
      <c r="B6788">
        <v>46</v>
      </c>
      <c r="C6788" t="s">
        <v>10412</v>
      </c>
      <c r="D6788" s="7">
        <v>40594</v>
      </c>
      <c r="E6788" t="s">
        <v>7174</v>
      </c>
      <c r="F6788" t="s">
        <v>2918</v>
      </c>
      <c r="G6788" t="s">
        <v>7174</v>
      </c>
      <c r="H6788" t="s">
        <v>10</v>
      </c>
      <c r="I6788" t="s">
        <v>14</v>
      </c>
      <c r="K6788" t="s">
        <v>8334</v>
      </c>
      <c r="L6788" t="s">
        <v>8335</v>
      </c>
    </row>
    <row r="6789" spans="1:14" hidden="1" x14ac:dyDescent="0.25">
      <c r="A6789">
        <v>100</v>
      </c>
      <c r="B6789">
        <v>47</v>
      </c>
      <c r="C6789" t="s">
        <v>10412</v>
      </c>
      <c r="D6789" s="7">
        <v>40594</v>
      </c>
      <c r="E6789" t="s">
        <v>7174</v>
      </c>
      <c r="F6789" t="s">
        <v>2918</v>
      </c>
      <c r="G6789" t="s">
        <v>7174</v>
      </c>
      <c r="H6789" t="s">
        <v>17</v>
      </c>
      <c r="I6789" t="s">
        <v>120</v>
      </c>
      <c r="K6789" t="s">
        <v>8336</v>
      </c>
      <c r="L6789" t="s">
        <v>8337</v>
      </c>
    </row>
    <row r="6790" spans="1:14" hidden="1" x14ac:dyDescent="0.25">
      <c r="A6790">
        <v>100</v>
      </c>
      <c r="B6790">
        <v>48</v>
      </c>
      <c r="C6790" t="s">
        <v>10412</v>
      </c>
      <c r="D6790" s="7">
        <v>40594</v>
      </c>
      <c r="E6790" t="s">
        <v>7174</v>
      </c>
      <c r="F6790" t="s">
        <v>2918</v>
      </c>
      <c r="G6790" t="s">
        <v>7174</v>
      </c>
      <c r="H6790" t="s">
        <v>17</v>
      </c>
      <c r="I6790" t="s">
        <v>77</v>
      </c>
      <c r="K6790" t="s">
        <v>8337</v>
      </c>
      <c r="L6790" t="s">
        <v>8338</v>
      </c>
    </row>
    <row r="6791" spans="1:14" hidden="1" x14ac:dyDescent="0.25">
      <c r="A6791">
        <v>100</v>
      </c>
      <c r="B6791">
        <v>49</v>
      </c>
      <c r="C6791" t="s">
        <v>10412</v>
      </c>
      <c r="D6791" s="7">
        <v>40594</v>
      </c>
      <c r="E6791" t="s">
        <v>7174</v>
      </c>
      <c r="F6791" t="s">
        <v>2918</v>
      </c>
      <c r="G6791" t="s">
        <v>7174</v>
      </c>
      <c r="H6791" t="s">
        <v>17</v>
      </c>
      <c r="I6791" t="s">
        <v>51</v>
      </c>
      <c r="K6791" t="s">
        <v>8338</v>
      </c>
      <c r="L6791" t="s">
        <v>7671</v>
      </c>
    </row>
    <row r="6792" spans="1:14" hidden="1" x14ac:dyDescent="0.25">
      <c r="A6792">
        <v>100</v>
      </c>
      <c r="B6792">
        <v>50</v>
      </c>
      <c r="C6792" t="s">
        <v>10412</v>
      </c>
      <c r="D6792" s="7">
        <v>40594</v>
      </c>
      <c r="E6792" t="s">
        <v>7174</v>
      </c>
      <c r="F6792" t="s">
        <v>2918</v>
      </c>
      <c r="G6792" t="s">
        <v>7174</v>
      </c>
      <c r="H6792" t="s">
        <v>348</v>
      </c>
      <c r="I6792" t="s">
        <v>349</v>
      </c>
      <c r="K6792" t="s">
        <v>7671</v>
      </c>
      <c r="L6792" t="s">
        <v>7671</v>
      </c>
    </row>
    <row r="6793" spans="1:14" hidden="1" x14ac:dyDescent="0.25">
      <c r="A6793">
        <v>100</v>
      </c>
      <c r="B6793">
        <v>51</v>
      </c>
      <c r="C6793" t="s">
        <v>10412</v>
      </c>
      <c r="D6793" s="7">
        <v>40594</v>
      </c>
      <c r="E6793" t="s">
        <v>7174</v>
      </c>
      <c r="F6793" t="s">
        <v>2918</v>
      </c>
      <c r="G6793" t="s">
        <v>7174</v>
      </c>
      <c r="H6793" t="s">
        <v>53</v>
      </c>
      <c r="I6793" t="s">
        <v>4704</v>
      </c>
      <c r="J6793" t="s">
        <v>92</v>
      </c>
      <c r="K6793" t="s">
        <v>7671</v>
      </c>
      <c r="L6793" t="s">
        <v>8339</v>
      </c>
      <c r="N6793">
        <v>4</v>
      </c>
    </row>
    <row r="6794" spans="1:14" hidden="1" x14ac:dyDescent="0.25">
      <c r="A6794">
        <v>100</v>
      </c>
      <c r="B6794">
        <v>52</v>
      </c>
      <c r="C6794" t="s">
        <v>10412</v>
      </c>
      <c r="D6794" s="7">
        <v>40594</v>
      </c>
      <c r="E6794" t="s">
        <v>7174</v>
      </c>
      <c r="F6794" t="s">
        <v>2918</v>
      </c>
      <c r="G6794" t="s">
        <v>7174</v>
      </c>
      <c r="H6794" t="s">
        <v>24</v>
      </c>
      <c r="I6794" t="s">
        <v>10323</v>
      </c>
      <c r="K6794" t="s">
        <v>8340</v>
      </c>
      <c r="L6794" t="s">
        <v>8341</v>
      </c>
    </row>
    <row r="6795" spans="1:14" hidden="1" x14ac:dyDescent="0.25">
      <c r="A6795">
        <v>100</v>
      </c>
      <c r="B6795">
        <v>53</v>
      </c>
      <c r="C6795" t="s">
        <v>10412</v>
      </c>
      <c r="D6795" s="7">
        <v>40594</v>
      </c>
      <c r="E6795" t="s">
        <v>7174</v>
      </c>
      <c r="F6795" t="s">
        <v>2918</v>
      </c>
      <c r="G6795" t="s">
        <v>7174</v>
      </c>
      <c r="H6795" t="s">
        <v>10</v>
      </c>
      <c r="I6795" t="s">
        <v>11</v>
      </c>
      <c r="K6795" t="s">
        <v>8342</v>
      </c>
      <c r="L6795" t="s">
        <v>8343</v>
      </c>
    </row>
    <row r="6796" spans="1:14" hidden="1" x14ac:dyDescent="0.25">
      <c r="A6796">
        <v>100</v>
      </c>
      <c r="B6796">
        <v>54</v>
      </c>
      <c r="C6796" t="s">
        <v>10412</v>
      </c>
      <c r="D6796" s="7">
        <v>40594</v>
      </c>
      <c r="E6796" t="s">
        <v>7174</v>
      </c>
      <c r="F6796" t="s">
        <v>2918</v>
      </c>
      <c r="G6796" t="s">
        <v>7174</v>
      </c>
      <c r="H6796" t="s">
        <v>17</v>
      </c>
      <c r="I6796" t="s">
        <v>73</v>
      </c>
      <c r="K6796" t="s">
        <v>8343</v>
      </c>
      <c r="L6796" t="s">
        <v>8344</v>
      </c>
    </row>
    <row r="6797" spans="1:14" hidden="1" x14ac:dyDescent="0.25">
      <c r="A6797">
        <v>100</v>
      </c>
      <c r="B6797">
        <v>55</v>
      </c>
      <c r="C6797" t="s">
        <v>10412</v>
      </c>
      <c r="D6797" s="7">
        <v>40594</v>
      </c>
      <c r="E6797" t="s">
        <v>7174</v>
      </c>
      <c r="F6797" t="s">
        <v>2918</v>
      </c>
      <c r="G6797" t="s">
        <v>7174</v>
      </c>
      <c r="H6797" t="s">
        <v>17</v>
      </c>
      <c r="I6797" t="s">
        <v>51</v>
      </c>
      <c r="K6797" t="s">
        <v>8344</v>
      </c>
      <c r="L6797" t="s">
        <v>8345</v>
      </c>
    </row>
    <row r="6798" spans="1:14" hidden="1" x14ac:dyDescent="0.25">
      <c r="A6798">
        <v>100</v>
      </c>
      <c r="B6798">
        <v>56</v>
      </c>
      <c r="C6798" t="s">
        <v>10412</v>
      </c>
      <c r="D6798" s="7">
        <v>40594</v>
      </c>
      <c r="E6798" t="s">
        <v>7174</v>
      </c>
      <c r="F6798" t="s">
        <v>2918</v>
      </c>
      <c r="G6798" t="s">
        <v>7174</v>
      </c>
      <c r="H6798" t="s">
        <v>53</v>
      </c>
      <c r="I6798" t="s">
        <v>270</v>
      </c>
      <c r="K6798" t="s">
        <v>8345</v>
      </c>
      <c r="L6798" t="s">
        <v>8346</v>
      </c>
      <c r="N6798">
        <v>9</v>
      </c>
    </row>
    <row r="6799" spans="1:14" hidden="1" x14ac:dyDescent="0.25">
      <c r="A6799">
        <v>100</v>
      </c>
      <c r="B6799">
        <v>57</v>
      </c>
      <c r="C6799" t="s">
        <v>10412</v>
      </c>
      <c r="D6799" s="7">
        <v>40594</v>
      </c>
      <c r="E6799" t="s">
        <v>7174</v>
      </c>
      <c r="F6799" t="s">
        <v>2918</v>
      </c>
      <c r="G6799" t="s">
        <v>7174</v>
      </c>
      <c r="H6799" t="s">
        <v>53</v>
      </c>
      <c r="I6799" t="s">
        <v>2223</v>
      </c>
      <c r="J6799" t="s">
        <v>92</v>
      </c>
      <c r="K6799" t="s">
        <v>8346</v>
      </c>
      <c r="L6799" t="s">
        <v>8347</v>
      </c>
      <c r="N6799">
        <v>4</v>
      </c>
    </row>
    <row r="6800" spans="1:14" hidden="1" x14ac:dyDescent="0.25">
      <c r="A6800">
        <v>100</v>
      </c>
      <c r="B6800">
        <v>58</v>
      </c>
      <c r="C6800" t="s">
        <v>10412</v>
      </c>
      <c r="D6800" s="7">
        <v>40594</v>
      </c>
      <c r="E6800" t="s">
        <v>7174</v>
      </c>
      <c r="F6800" t="s">
        <v>2918</v>
      </c>
      <c r="G6800" t="s">
        <v>7174</v>
      </c>
      <c r="H6800" t="s">
        <v>21</v>
      </c>
      <c r="I6800" t="s">
        <v>334</v>
      </c>
      <c r="K6800" t="s">
        <v>8347</v>
      </c>
      <c r="L6800" t="s">
        <v>8348</v>
      </c>
    </row>
    <row r="6801" spans="1:14" hidden="1" x14ac:dyDescent="0.25">
      <c r="A6801">
        <v>100</v>
      </c>
      <c r="B6801">
        <v>59</v>
      </c>
      <c r="C6801" t="s">
        <v>10412</v>
      </c>
      <c r="D6801" s="7">
        <v>40594</v>
      </c>
      <c r="E6801" t="s">
        <v>7174</v>
      </c>
      <c r="F6801" t="s">
        <v>2918</v>
      </c>
      <c r="G6801" t="s">
        <v>7174</v>
      </c>
      <c r="H6801" t="s">
        <v>24</v>
      </c>
      <c r="I6801" t="s">
        <v>10323</v>
      </c>
      <c r="K6801" t="s">
        <v>8349</v>
      </c>
      <c r="L6801" t="s">
        <v>8350</v>
      </c>
    </row>
    <row r="6802" spans="1:14" hidden="1" x14ac:dyDescent="0.25">
      <c r="A6802">
        <v>100</v>
      </c>
      <c r="B6802">
        <v>60</v>
      </c>
      <c r="C6802" t="s">
        <v>10412</v>
      </c>
      <c r="D6802" s="7">
        <v>40594</v>
      </c>
      <c r="E6802" t="s">
        <v>7174</v>
      </c>
      <c r="F6802" t="s">
        <v>2918</v>
      </c>
      <c r="G6802" t="s">
        <v>7174</v>
      </c>
      <c r="H6802" t="s">
        <v>10</v>
      </c>
      <c r="I6802" t="s">
        <v>11</v>
      </c>
      <c r="K6802" t="s">
        <v>8351</v>
      </c>
      <c r="L6802" t="s">
        <v>8352</v>
      </c>
    </row>
    <row r="6803" spans="1:14" hidden="1" x14ac:dyDescent="0.25">
      <c r="A6803">
        <v>100</v>
      </c>
      <c r="B6803">
        <v>61</v>
      </c>
      <c r="C6803" t="s">
        <v>10412</v>
      </c>
      <c r="D6803" s="7">
        <v>40594</v>
      </c>
      <c r="E6803" t="s">
        <v>7174</v>
      </c>
      <c r="F6803" t="s">
        <v>2918</v>
      </c>
      <c r="G6803" t="s">
        <v>7174</v>
      </c>
      <c r="H6803" t="s">
        <v>17</v>
      </c>
      <c r="I6803" t="s">
        <v>77</v>
      </c>
      <c r="K6803" t="s">
        <v>8353</v>
      </c>
      <c r="L6803" t="s">
        <v>8354</v>
      </c>
    </row>
    <row r="6804" spans="1:14" hidden="1" x14ac:dyDescent="0.25">
      <c r="A6804">
        <v>100</v>
      </c>
      <c r="B6804">
        <v>62</v>
      </c>
      <c r="C6804" t="s">
        <v>10412</v>
      </c>
      <c r="D6804" s="7">
        <v>40594</v>
      </c>
      <c r="E6804" t="s">
        <v>7174</v>
      </c>
      <c r="F6804" t="s">
        <v>2918</v>
      </c>
      <c r="G6804" t="s">
        <v>7174</v>
      </c>
      <c r="H6804" t="s">
        <v>53</v>
      </c>
      <c r="I6804" t="s">
        <v>124</v>
      </c>
      <c r="J6804" t="s">
        <v>80</v>
      </c>
      <c r="K6804" t="s">
        <v>8354</v>
      </c>
      <c r="L6804" t="s">
        <v>8354</v>
      </c>
      <c r="N6804">
        <v>7</v>
      </c>
    </row>
    <row r="6805" spans="1:14" hidden="1" x14ac:dyDescent="0.25">
      <c r="A6805">
        <v>100</v>
      </c>
      <c r="B6805">
        <v>63</v>
      </c>
      <c r="C6805" t="s">
        <v>10412</v>
      </c>
      <c r="D6805" s="7">
        <v>40594</v>
      </c>
      <c r="E6805" t="s">
        <v>7174</v>
      </c>
      <c r="F6805" t="s">
        <v>2918</v>
      </c>
      <c r="G6805" t="s">
        <v>7174</v>
      </c>
      <c r="H6805" t="s">
        <v>17</v>
      </c>
      <c r="I6805" t="s">
        <v>77</v>
      </c>
      <c r="K6805" t="s">
        <v>8354</v>
      </c>
      <c r="L6805" t="s">
        <v>8355</v>
      </c>
    </row>
    <row r="6806" spans="1:14" hidden="1" x14ac:dyDescent="0.25">
      <c r="A6806">
        <v>100</v>
      </c>
      <c r="B6806">
        <v>64</v>
      </c>
      <c r="C6806" t="s">
        <v>10412</v>
      </c>
      <c r="D6806" s="7">
        <v>40594</v>
      </c>
      <c r="E6806" t="s">
        <v>7174</v>
      </c>
      <c r="F6806" t="s">
        <v>2918</v>
      </c>
      <c r="G6806" t="s">
        <v>7174</v>
      </c>
      <c r="H6806" t="s">
        <v>53</v>
      </c>
      <c r="I6806" t="s">
        <v>79</v>
      </c>
      <c r="J6806" t="s">
        <v>92</v>
      </c>
      <c r="K6806" t="s">
        <v>8355</v>
      </c>
      <c r="L6806" t="s">
        <v>8356</v>
      </c>
      <c r="N6806">
        <v>6</v>
      </c>
    </row>
    <row r="6807" spans="1:14" hidden="1" x14ac:dyDescent="0.25">
      <c r="A6807">
        <v>100</v>
      </c>
      <c r="B6807">
        <v>65</v>
      </c>
      <c r="C6807" t="s">
        <v>10412</v>
      </c>
      <c r="D6807" s="7">
        <v>40594</v>
      </c>
      <c r="E6807" t="s">
        <v>7174</v>
      </c>
      <c r="F6807" t="s">
        <v>2918</v>
      </c>
      <c r="G6807" t="s">
        <v>7174</v>
      </c>
      <c r="H6807" t="s">
        <v>21</v>
      </c>
      <c r="I6807" t="s">
        <v>10321</v>
      </c>
      <c r="K6807" t="s">
        <v>8357</v>
      </c>
      <c r="L6807" t="s">
        <v>8358</v>
      </c>
    </row>
    <row r="6808" spans="1:14" hidden="1" x14ac:dyDescent="0.25">
      <c r="A6808">
        <v>100</v>
      </c>
      <c r="B6808">
        <v>66</v>
      </c>
      <c r="C6808" t="s">
        <v>10412</v>
      </c>
      <c r="D6808" s="7">
        <v>40594</v>
      </c>
      <c r="E6808" t="s">
        <v>7174</v>
      </c>
      <c r="F6808" t="s">
        <v>2918</v>
      </c>
      <c r="G6808" t="s">
        <v>7174</v>
      </c>
      <c r="H6808" t="s">
        <v>24</v>
      </c>
      <c r="I6808" t="s">
        <v>165</v>
      </c>
      <c r="K6808" t="s">
        <v>8358</v>
      </c>
      <c r="L6808" t="s">
        <v>8359</v>
      </c>
    </row>
    <row r="6809" spans="1:14" hidden="1" x14ac:dyDescent="0.25">
      <c r="A6809">
        <v>100</v>
      </c>
      <c r="B6809">
        <v>67</v>
      </c>
      <c r="C6809" t="s">
        <v>10412</v>
      </c>
      <c r="D6809" s="7">
        <v>40594</v>
      </c>
      <c r="E6809" t="s">
        <v>7174</v>
      </c>
      <c r="F6809" t="s">
        <v>2918</v>
      </c>
      <c r="G6809" t="s">
        <v>7174</v>
      </c>
      <c r="H6809" t="s">
        <v>10</v>
      </c>
      <c r="I6809" t="s">
        <v>11</v>
      </c>
      <c r="K6809" t="s">
        <v>8360</v>
      </c>
      <c r="L6809" t="s">
        <v>8361</v>
      </c>
    </row>
    <row r="6810" spans="1:14" hidden="1" x14ac:dyDescent="0.25">
      <c r="A6810">
        <v>100</v>
      </c>
      <c r="B6810">
        <v>68</v>
      </c>
      <c r="C6810" t="s">
        <v>10412</v>
      </c>
      <c r="D6810" s="7">
        <v>40594</v>
      </c>
      <c r="E6810" t="s">
        <v>7174</v>
      </c>
      <c r="F6810" t="s">
        <v>2918</v>
      </c>
      <c r="G6810" t="s">
        <v>7174</v>
      </c>
      <c r="H6810" t="s">
        <v>17</v>
      </c>
      <c r="I6810" t="s">
        <v>120</v>
      </c>
      <c r="K6810" t="s">
        <v>8362</v>
      </c>
      <c r="L6810" t="s">
        <v>8363</v>
      </c>
    </row>
    <row r="6811" spans="1:14" hidden="1" x14ac:dyDescent="0.25">
      <c r="A6811">
        <v>100</v>
      </c>
      <c r="B6811">
        <v>69</v>
      </c>
      <c r="C6811" t="s">
        <v>10412</v>
      </c>
      <c r="D6811" s="7">
        <v>40594</v>
      </c>
      <c r="E6811" t="s">
        <v>7174</v>
      </c>
      <c r="F6811" t="s">
        <v>2918</v>
      </c>
      <c r="G6811" t="s">
        <v>7174</v>
      </c>
      <c r="H6811" t="s">
        <v>17</v>
      </c>
      <c r="I6811" t="s">
        <v>77</v>
      </c>
      <c r="K6811" t="s">
        <v>8364</v>
      </c>
      <c r="L6811" t="s">
        <v>8365</v>
      </c>
    </row>
    <row r="6812" spans="1:14" hidden="1" x14ac:dyDescent="0.25">
      <c r="A6812">
        <v>100</v>
      </c>
      <c r="B6812">
        <v>70</v>
      </c>
      <c r="C6812" t="s">
        <v>10412</v>
      </c>
      <c r="D6812" s="7">
        <v>40594</v>
      </c>
      <c r="E6812" t="s">
        <v>7174</v>
      </c>
      <c r="F6812" t="s">
        <v>2918</v>
      </c>
      <c r="G6812" t="s">
        <v>7174</v>
      </c>
      <c r="H6812" t="s">
        <v>33</v>
      </c>
      <c r="I6812" t="s">
        <v>123</v>
      </c>
      <c r="K6812" t="s">
        <v>8365</v>
      </c>
      <c r="L6812" t="s">
        <v>8365</v>
      </c>
    </row>
    <row r="6813" spans="1:14" hidden="1" x14ac:dyDescent="0.25">
      <c r="A6813">
        <v>100</v>
      </c>
      <c r="B6813">
        <v>71</v>
      </c>
      <c r="C6813" t="s">
        <v>10412</v>
      </c>
      <c r="D6813" s="7">
        <v>40594</v>
      </c>
      <c r="E6813" t="s">
        <v>7174</v>
      </c>
      <c r="F6813" t="s">
        <v>2918</v>
      </c>
      <c r="G6813" t="s">
        <v>7174</v>
      </c>
      <c r="H6813" t="s">
        <v>53</v>
      </c>
      <c r="I6813" t="s">
        <v>202</v>
      </c>
      <c r="J6813" t="s">
        <v>92</v>
      </c>
      <c r="K6813" t="s">
        <v>8365</v>
      </c>
      <c r="L6813" t="s">
        <v>8366</v>
      </c>
      <c r="N6813">
        <v>8</v>
      </c>
    </row>
    <row r="6814" spans="1:14" hidden="1" x14ac:dyDescent="0.25">
      <c r="A6814">
        <v>100</v>
      </c>
      <c r="B6814">
        <v>72</v>
      </c>
      <c r="C6814" t="s">
        <v>10412</v>
      </c>
      <c r="D6814" s="7">
        <v>40594</v>
      </c>
      <c r="E6814" t="s">
        <v>7174</v>
      </c>
      <c r="F6814" t="s">
        <v>2918</v>
      </c>
      <c r="G6814" t="s">
        <v>7174</v>
      </c>
      <c r="H6814" t="s">
        <v>53</v>
      </c>
      <c r="I6814" t="s">
        <v>1864</v>
      </c>
      <c r="J6814" t="s">
        <v>92</v>
      </c>
      <c r="K6814" t="s">
        <v>8366</v>
      </c>
      <c r="L6814" t="s">
        <v>8367</v>
      </c>
      <c r="N6814">
        <v>8</v>
      </c>
    </row>
    <row r="6815" spans="1:14" hidden="1" x14ac:dyDescent="0.25">
      <c r="A6815">
        <v>100</v>
      </c>
      <c r="B6815">
        <v>73</v>
      </c>
      <c r="C6815" t="s">
        <v>10412</v>
      </c>
      <c r="D6815" s="7">
        <v>40594</v>
      </c>
      <c r="E6815" t="s">
        <v>7174</v>
      </c>
      <c r="F6815" t="s">
        <v>2918</v>
      </c>
      <c r="G6815" t="s">
        <v>7174</v>
      </c>
      <c r="H6815" t="s">
        <v>24</v>
      </c>
      <c r="I6815" t="s">
        <v>10323</v>
      </c>
      <c r="K6815" t="s">
        <v>8367</v>
      </c>
      <c r="L6815" t="s">
        <v>8368</v>
      </c>
    </row>
    <row r="6816" spans="1:14" hidden="1" x14ac:dyDescent="0.25">
      <c r="A6816">
        <v>100</v>
      </c>
      <c r="B6816">
        <v>74</v>
      </c>
      <c r="C6816" t="s">
        <v>10412</v>
      </c>
      <c r="D6816" s="7">
        <v>40594</v>
      </c>
      <c r="E6816" t="s">
        <v>7174</v>
      </c>
      <c r="F6816" t="s">
        <v>2918</v>
      </c>
      <c r="G6816" t="s">
        <v>7174</v>
      </c>
      <c r="H6816" t="s">
        <v>10</v>
      </c>
      <c r="I6816" t="s">
        <v>11</v>
      </c>
      <c r="K6816" t="s">
        <v>8369</v>
      </c>
      <c r="L6816" t="s">
        <v>8370</v>
      </c>
    </row>
    <row r="6817" spans="1:14" hidden="1" x14ac:dyDescent="0.25">
      <c r="A6817">
        <v>100</v>
      </c>
      <c r="B6817">
        <v>75</v>
      </c>
      <c r="C6817" t="s">
        <v>10412</v>
      </c>
      <c r="D6817" s="7">
        <v>40594</v>
      </c>
      <c r="E6817" t="s">
        <v>7174</v>
      </c>
      <c r="F6817" t="s">
        <v>2918</v>
      </c>
      <c r="G6817" t="s">
        <v>7174</v>
      </c>
      <c r="H6817" t="s">
        <v>17</v>
      </c>
      <c r="I6817" t="s">
        <v>120</v>
      </c>
      <c r="K6817" t="s">
        <v>8371</v>
      </c>
      <c r="L6817" t="s">
        <v>8372</v>
      </c>
    </row>
    <row r="6818" spans="1:14" hidden="1" x14ac:dyDescent="0.25">
      <c r="A6818">
        <v>100</v>
      </c>
      <c r="B6818">
        <v>76</v>
      </c>
      <c r="C6818" t="s">
        <v>10412</v>
      </c>
      <c r="D6818" s="7">
        <v>40594</v>
      </c>
      <c r="E6818" t="s">
        <v>7174</v>
      </c>
      <c r="F6818" t="s">
        <v>2918</v>
      </c>
      <c r="G6818" t="s">
        <v>7174</v>
      </c>
      <c r="H6818" t="s">
        <v>53</v>
      </c>
      <c r="I6818" t="s">
        <v>255</v>
      </c>
      <c r="J6818" t="s">
        <v>92</v>
      </c>
      <c r="K6818" t="s">
        <v>8372</v>
      </c>
      <c r="L6818" t="s">
        <v>8373</v>
      </c>
      <c r="N6818">
        <v>4</v>
      </c>
    </row>
    <row r="6819" spans="1:14" hidden="1" x14ac:dyDescent="0.25">
      <c r="A6819">
        <v>100</v>
      </c>
      <c r="B6819">
        <v>77</v>
      </c>
      <c r="C6819" t="s">
        <v>10412</v>
      </c>
      <c r="D6819" s="7">
        <v>40594</v>
      </c>
      <c r="E6819" t="s">
        <v>7174</v>
      </c>
      <c r="F6819" t="s">
        <v>2918</v>
      </c>
      <c r="G6819" t="s">
        <v>7174</v>
      </c>
      <c r="H6819" t="s">
        <v>21</v>
      </c>
      <c r="I6819" t="s">
        <v>334</v>
      </c>
      <c r="K6819" t="s">
        <v>8374</v>
      </c>
      <c r="L6819" t="s">
        <v>8375</v>
      </c>
    </row>
    <row r="6820" spans="1:14" hidden="1" x14ac:dyDescent="0.25">
      <c r="A6820">
        <v>100</v>
      </c>
      <c r="B6820">
        <v>78</v>
      </c>
      <c r="C6820" t="s">
        <v>10412</v>
      </c>
      <c r="D6820" s="7">
        <v>40594</v>
      </c>
      <c r="E6820" t="s">
        <v>7174</v>
      </c>
      <c r="F6820" t="s">
        <v>2918</v>
      </c>
      <c r="G6820" t="s">
        <v>7174</v>
      </c>
      <c r="H6820" t="s">
        <v>24</v>
      </c>
      <c r="I6820" t="s">
        <v>10323</v>
      </c>
      <c r="K6820" t="s">
        <v>8376</v>
      </c>
      <c r="L6820" t="s">
        <v>8377</v>
      </c>
    </row>
    <row r="6821" spans="1:14" hidden="1" x14ac:dyDescent="0.25">
      <c r="A6821">
        <v>100</v>
      </c>
      <c r="B6821">
        <v>79</v>
      </c>
      <c r="C6821" t="s">
        <v>10412</v>
      </c>
      <c r="D6821" s="7">
        <v>40594</v>
      </c>
      <c r="E6821" t="s">
        <v>7174</v>
      </c>
      <c r="F6821" t="s">
        <v>2918</v>
      </c>
      <c r="G6821" t="s">
        <v>7174</v>
      </c>
      <c r="H6821" t="s">
        <v>10</v>
      </c>
      <c r="I6821" t="s">
        <v>11</v>
      </c>
      <c r="K6821" t="s">
        <v>8378</v>
      </c>
      <c r="L6821" t="s">
        <v>8379</v>
      </c>
    </row>
    <row r="6822" spans="1:14" hidden="1" x14ac:dyDescent="0.25">
      <c r="A6822">
        <v>100</v>
      </c>
      <c r="B6822">
        <v>80</v>
      </c>
      <c r="C6822" t="s">
        <v>10412</v>
      </c>
      <c r="D6822" s="7">
        <v>40594</v>
      </c>
      <c r="E6822" t="s">
        <v>7174</v>
      </c>
      <c r="F6822" t="s">
        <v>2918</v>
      </c>
      <c r="G6822" t="s">
        <v>7174</v>
      </c>
      <c r="H6822" t="s">
        <v>17</v>
      </c>
      <c r="I6822" t="s">
        <v>77</v>
      </c>
      <c r="K6822" t="s">
        <v>8380</v>
      </c>
      <c r="L6822" t="s">
        <v>8381</v>
      </c>
    </row>
    <row r="6823" spans="1:14" hidden="1" x14ac:dyDescent="0.25">
      <c r="A6823">
        <v>100</v>
      </c>
      <c r="B6823">
        <v>81</v>
      </c>
      <c r="C6823" t="s">
        <v>10412</v>
      </c>
      <c r="D6823" s="7">
        <v>40594</v>
      </c>
      <c r="E6823" t="s">
        <v>7174</v>
      </c>
      <c r="F6823" t="s">
        <v>2918</v>
      </c>
      <c r="G6823" t="s">
        <v>7174</v>
      </c>
      <c r="H6823" t="s">
        <v>17</v>
      </c>
      <c r="I6823" t="s">
        <v>51</v>
      </c>
      <c r="K6823" t="s">
        <v>8381</v>
      </c>
      <c r="L6823" t="s">
        <v>8382</v>
      </c>
    </row>
    <row r="6824" spans="1:14" hidden="1" x14ac:dyDescent="0.25">
      <c r="A6824">
        <v>100</v>
      </c>
      <c r="B6824">
        <v>82</v>
      </c>
      <c r="C6824" t="s">
        <v>10412</v>
      </c>
      <c r="D6824" s="7">
        <v>40594</v>
      </c>
      <c r="E6824" t="s">
        <v>7174</v>
      </c>
      <c r="F6824" t="s">
        <v>2918</v>
      </c>
      <c r="G6824" t="s">
        <v>7174</v>
      </c>
      <c r="H6824" t="s">
        <v>53</v>
      </c>
      <c r="I6824" t="s">
        <v>270</v>
      </c>
      <c r="J6824" t="s">
        <v>80</v>
      </c>
      <c r="K6824" t="s">
        <v>8382</v>
      </c>
      <c r="L6824" t="s">
        <v>8383</v>
      </c>
      <c r="N6824">
        <v>7</v>
      </c>
    </row>
    <row r="6825" spans="1:14" hidden="1" x14ac:dyDescent="0.25">
      <c r="A6825">
        <v>100</v>
      </c>
      <c r="B6825">
        <v>83</v>
      </c>
      <c r="C6825" t="s">
        <v>10412</v>
      </c>
      <c r="D6825" s="7">
        <v>40594</v>
      </c>
      <c r="E6825" t="s">
        <v>7174</v>
      </c>
      <c r="F6825" t="s">
        <v>2918</v>
      </c>
      <c r="G6825" t="s">
        <v>7174</v>
      </c>
      <c r="H6825" t="s">
        <v>17</v>
      </c>
      <c r="I6825" t="s">
        <v>51</v>
      </c>
      <c r="K6825" t="s">
        <v>8383</v>
      </c>
      <c r="L6825" t="s">
        <v>8384</v>
      </c>
    </row>
    <row r="6826" spans="1:14" hidden="1" x14ac:dyDescent="0.25">
      <c r="A6826">
        <v>100</v>
      </c>
      <c r="B6826">
        <v>84</v>
      </c>
      <c r="C6826" t="s">
        <v>10412</v>
      </c>
      <c r="D6826" s="7">
        <v>40594</v>
      </c>
      <c r="E6826" t="s">
        <v>7174</v>
      </c>
      <c r="F6826" t="s">
        <v>2918</v>
      </c>
      <c r="G6826" t="s">
        <v>7174</v>
      </c>
      <c r="H6826" t="s">
        <v>53</v>
      </c>
      <c r="I6826" t="s">
        <v>79</v>
      </c>
      <c r="J6826" t="s">
        <v>80</v>
      </c>
      <c r="K6826" t="s">
        <v>8384</v>
      </c>
      <c r="L6826" t="s">
        <v>8385</v>
      </c>
      <c r="N6826">
        <v>6</v>
      </c>
    </row>
    <row r="6827" spans="1:14" hidden="1" x14ac:dyDescent="0.25">
      <c r="A6827">
        <v>100</v>
      </c>
      <c r="B6827">
        <v>85</v>
      </c>
      <c r="C6827" t="s">
        <v>10412</v>
      </c>
      <c r="D6827" s="7">
        <v>40594</v>
      </c>
      <c r="E6827" t="s">
        <v>7174</v>
      </c>
      <c r="F6827" t="s">
        <v>2918</v>
      </c>
      <c r="G6827" t="s">
        <v>7174</v>
      </c>
      <c r="H6827" t="s">
        <v>24</v>
      </c>
      <c r="I6827" t="s">
        <v>10323</v>
      </c>
      <c r="K6827" t="s">
        <v>8386</v>
      </c>
      <c r="L6827" t="s">
        <v>8387</v>
      </c>
    </row>
    <row r="6828" spans="1:14" hidden="1" x14ac:dyDescent="0.25">
      <c r="A6828">
        <v>100</v>
      </c>
      <c r="B6828">
        <v>86</v>
      </c>
      <c r="C6828" t="s">
        <v>10412</v>
      </c>
      <c r="D6828" s="7">
        <v>40594</v>
      </c>
      <c r="E6828" t="s">
        <v>7174</v>
      </c>
      <c r="F6828" t="s">
        <v>2918</v>
      </c>
      <c r="G6828" t="s">
        <v>7174</v>
      </c>
      <c r="H6828" t="s">
        <v>10</v>
      </c>
      <c r="I6828" t="s">
        <v>11</v>
      </c>
      <c r="K6828" t="s">
        <v>8388</v>
      </c>
      <c r="L6828" t="s">
        <v>8389</v>
      </c>
    </row>
    <row r="6829" spans="1:14" hidden="1" x14ac:dyDescent="0.25">
      <c r="A6829">
        <v>100</v>
      </c>
      <c r="B6829">
        <v>87</v>
      </c>
      <c r="C6829" t="s">
        <v>10412</v>
      </c>
      <c r="D6829" s="7">
        <v>40594</v>
      </c>
      <c r="E6829" t="s">
        <v>7174</v>
      </c>
      <c r="F6829" t="s">
        <v>2918</v>
      </c>
      <c r="G6829" t="s">
        <v>7174</v>
      </c>
      <c r="H6829" t="s">
        <v>17</v>
      </c>
      <c r="I6829" t="s">
        <v>292</v>
      </c>
      <c r="K6829" t="s">
        <v>8389</v>
      </c>
      <c r="L6829" t="s">
        <v>8389</v>
      </c>
    </row>
    <row r="6830" spans="1:14" hidden="1" x14ac:dyDescent="0.25">
      <c r="A6830">
        <v>100</v>
      </c>
      <c r="B6830">
        <v>88</v>
      </c>
      <c r="C6830" t="s">
        <v>10412</v>
      </c>
      <c r="D6830" s="7">
        <v>40594</v>
      </c>
      <c r="E6830" t="s">
        <v>7174</v>
      </c>
      <c r="F6830" t="s">
        <v>2918</v>
      </c>
      <c r="G6830" t="s">
        <v>7174</v>
      </c>
      <c r="H6830" t="s">
        <v>53</v>
      </c>
      <c r="I6830" t="s">
        <v>255</v>
      </c>
      <c r="J6830" t="s">
        <v>80</v>
      </c>
      <c r="K6830" t="s">
        <v>8389</v>
      </c>
      <c r="L6830" t="s">
        <v>8390</v>
      </c>
      <c r="N6830">
        <v>6</v>
      </c>
    </row>
    <row r="6831" spans="1:14" hidden="1" x14ac:dyDescent="0.25">
      <c r="A6831">
        <v>100</v>
      </c>
      <c r="B6831">
        <v>89</v>
      </c>
      <c r="C6831" t="s">
        <v>10412</v>
      </c>
      <c r="D6831" s="7">
        <v>40594</v>
      </c>
      <c r="E6831" t="s">
        <v>7174</v>
      </c>
      <c r="F6831" t="s">
        <v>2918</v>
      </c>
      <c r="G6831" t="s">
        <v>7174</v>
      </c>
      <c r="H6831" t="s">
        <v>162</v>
      </c>
      <c r="I6831" t="s">
        <v>163</v>
      </c>
      <c r="K6831" t="s">
        <v>8391</v>
      </c>
      <c r="L6831" t="s">
        <v>8392</v>
      </c>
    </row>
    <row r="6832" spans="1:14" hidden="1" x14ac:dyDescent="0.25">
      <c r="A6832">
        <v>100</v>
      </c>
      <c r="B6832">
        <v>90</v>
      </c>
      <c r="C6832" t="s">
        <v>10412</v>
      </c>
      <c r="D6832" s="7">
        <v>40594</v>
      </c>
      <c r="E6832" t="s">
        <v>7174</v>
      </c>
      <c r="F6832" t="s">
        <v>2918</v>
      </c>
      <c r="G6832" t="s">
        <v>7174</v>
      </c>
      <c r="H6832" t="s">
        <v>24</v>
      </c>
      <c r="I6832" t="s">
        <v>10323</v>
      </c>
      <c r="K6832" t="s">
        <v>8392</v>
      </c>
      <c r="L6832" t="s">
        <v>8393</v>
      </c>
    </row>
    <row r="6833" spans="1:14" hidden="1" x14ac:dyDescent="0.25">
      <c r="A6833">
        <v>100</v>
      </c>
      <c r="B6833">
        <v>91</v>
      </c>
      <c r="C6833" t="s">
        <v>10412</v>
      </c>
      <c r="D6833" s="7">
        <v>40594</v>
      </c>
      <c r="E6833" t="s">
        <v>7174</v>
      </c>
      <c r="F6833" t="s">
        <v>2918</v>
      </c>
      <c r="G6833" t="s">
        <v>7174</v>
      </c>
      <c r="H6833" t="s">
        <v>10</v>
      </c>
      <c r="I6833" t="s">
        <v>11</v>
      </c>
      <c r="K6833" t="s">
        <v>8393</v>
      </c>
      <c r="L6833" t="s">
        <v>8394</v>
      </c>
    </row>
    <row r="6834" spans="1:14" hidden="1" x14ac:dyDescent="0.25">
      <c r="A6834">
        <v>100</v>
      </c>
      <c r="B6834">
        <v>92</v>
      </c>
      <c r="C6834" t="s">
        <v>10412</v>
      </c>
      <c r="D6834" s="7">
        <v>40594</v>
      </c>
      <c r="E6834" t="s">
        <v>7174</v>
      </c>
      <c r="F6834" t="s">
        <v>2918</v>
      </c>
      <c r="G6834" t="s">
        <v>7174</v>
      </c>
      <c r="H6834" t="s">
        <v>17</v>
      </c>
      <c r="I6834" t="s">
        <v>51</v>
      </c>
      <c r="K6834" t="s">
        <v>8394</v>
      </c>
      <c r="L6834" t="s">
        <v>8395</v>
      </c>
    </row>
    <row r="6835" spans="1:14" hidden="1" x14ac:dyDescent="0.25">
      <c r="A6835">
        <v>100</v>
      </c>
      <c r="B6835">
        <v>93</v>
      </c>
      <c r="C6835" t="s">
        <v>10412</v>
      </c>
      <c r="D6835" s="7">
        <v>40594</v>
      </c>
      <c r="E6835" t="s">
        <v>7174</v>
      </c>
      <c r="F6835" t="s">
        <v>2918</v>
      </c>
      <c r="G6835" t="s">
        <v>7174</v>
      </c>
      <c r="H6835" t="s">
        <v>33</v>
      </c>
      <c r="I6835" t="s">
        <v>34</v>
      </c>
      <c r="K6835" t="s">
        <v>8395</v>
      </c>
      <c r="L6835" t="s">
        <v>8396</v>
      </c>
    </row>
    <row r="6836" spans="1:14" hidden="1" x14ac:dyDescent="0.25">
      <c r="A6836">
        <v>100</v>
      </c>
      <c r="B6836">
        <v>94</v>
      </c>
      <c r="C6836" t="s">
        <v>10412</v>
      </c>
      <c r="D6836" s="7">
        <v>40594</v>
      </c>
      <c r="E6836" t="s">
        <v>7174</v>
      </c>
      <c r="F6836" t="s">
        <v>2918</v>
      </c>
      <c r="G6836" t="s">
        <v>7174</v>
      </c>
      <c r="H6836" t="s">
        <v>21</v>
      </c>
      <c r="I6836" t="s">
        <v>10321</v>
      </c>
      <c r="K6836" t="s">
        <v>8396</v>
      </c>
      <c r="L6836" t="s">
        <v>8397</v>
      </c>
    </row>
    <row r="6837" spans="1:14" hidden="1" x14ac:dyDescent="0.25">
      <c r="A6837">
        <v>100</v>
      </c>
      <c r="B6837">
        <v>95</v>
      </c>
      <c r="C6837" t="s">
        <v>10412</v>
      </c>
      <c r="D6837" s="7">
        <v>40594</v>
      </c>
      <c r="E6837" t="s">
        <v>7174</v>
      </c>
      <c r="F6837" t="s">
        <v>2918</v>
      </c>
      <c r="G6837" t="s">
        <v>7174</v>
      </c>
      <c r="H6837" t="s">
        <v>24</v>
      </c>
      <c r="I6837" t="s">
        <v>10323</v>
      </c>
      <c r="K6837" t="s">
        <v>8398</v>
      </c>
      <c r="L6837" t="s">
        <v>8399</v>
      </c>
    </row>
    <row r="6838" spans="1:14" hidden="1" x14ac:dyDescent="0.25">
      <c r="A6838">
        <v>100</v>
      </c>
      <c r="B6838">
        <v>96</v>
      </c>
      <c r="C6838" t="s">
        <v>10412</v>
      </c>
      <c r="D6838" s="7">
        <v>40594</v>
      </c>
      <c r="E6838" t="s">
        <v>7174</v>
      </c>
      <c r="F6838" t="s">
        <v>2918</v>
      </c>
      <c r="G6838" t="s">
        <v>7174</v>
      </c>
      <c r="H6838" t="s">
        <v>24</v>
      </c>
      <c r="I6838" t="s">
        <v>39</v>
      </c>
      <c r="K6838" t="s">
        <v>8400</v>
      </c>
      <c r="L6838" t="s">
        <v>8401</v>
      </c>
    </row>
    <row r="6839" spans="1:14" hidden="1" x14ac:dyDescent="0.25">
      <c r="A6839">
        <v>100</v>
      </c>
      <c r="B6839">
        <v>97</v>
      </c>
      <c r="C6839" t="s">
        <v>10412</v>
      </c>
      <c r="D6839" s="7">
        <v>40594</v>
      </c>
      <c r="E6839" t="s">
        <v>7174</v>
      </c>
      <c r="F6839" t="s">
        <v>2918</v>
      </c>
      <c r="G6839" t="s">
        <v>7174</v>
      </c>
      <c r="H6839" t="s">
        <v>10</v>
      </c>
      <c r="I6839" t="s">
        <v>11</v>
      </c>
      <c r="K6839" t="s">
        <v>8401</v>
      </c>
      <c r="L6839" t="s">
        <v>8402</v>
      </c>
    </row>
    <row r="6840" spans="1:14" hidden="1" x14ac:dyDescent="0.25">
      <c r="A6840">
        <v>100</v>
      </c>
      <c r="B6840">
        <v>98</v>
      </c>
      <c r="C6840" t="s">
        <v>10412</v>
      </c>
      <c r="D6840" s="7">
        <v>40594</v>
      </c>
      <c r="E6840" t="s">
        <v>7174</v>
      </c>
      <c r="F6840" t="s">
        <v>2918</v>
      </c>
      <c r="G6840" t="s">
        <v>7174</v>
      </c>
      <c r="H6840" t="s">
        <v>17</v>
      </c>
      <c r="I6840" t="s">
        <v>120</v>
      </c>
      <c r="K6840" t="s">
        <v>8402</v>
      </c>
      <c r="L6840" t="s">
        <v>8403</v>
      </c>
    </row>
    <row r="6841" spans="1:14" hidden="1" x14ac:dyDescent="0.25">
      <c r="A6841">
        <v>100</v>
      </c>
      <c r="B6841">
        <v>99</v>
      </c>
      <c r="C6841" t="s">
        <v>10412</v>
      </c>
      <c r="D6841" s="7">
        <v>40594</v>
      </c>
      <c r="E6841" t="s">
        <v>7174</v>
      </c>
      <c r="F6841" t="s">
        <v>2918</v>
      </c>
      <c r="G6841" t="s">
        <v>7174</v>
      </c>
      <c r="H6841" t="s">
        <v>17</v>
      </c>
      <c r="I6841" t="s">
        <v>51</v>
      </c>
      <c r="K6841" t="s">
        <v>8403</v>
      </c>
      <c r="L6841" t="s">
        <v>8404</v>
      </c>
    </row>
    <row r="6842" spans="1:14" hidden="1" x14ac:dyDescent="0.25">
      <c r="A6842">
        <v>100</v>
      </c>
      <c r="B6842">
        <v>100</v>
      </c>
      <c r="C6842" t="s">
        <v>10412</v>
      </c>
      <c r="D6842" s="7">
        <v>40594</v>
      </c>
      <c r="E6842" t="s">
        <v>7174</v>
      </c>
      <c r="F6842" t="s">
        <v>2918</v>
      </c>
      <c r="G6842" t="s">
        <v>7174</v>
      </c>
      <c r="H6842" t="s">
        <v>33</v>
      </c>
      <c r="I6842" t="s">
        <v>34</v>
      </c>
      <c r="K6842" t="s">
        <v>8404</v>
      </c>
      <c r="L6842" t="s">
        <v>8405</v>
      </c>
    </row>
    <row r="6843" spans="1:14" hidden="1" x14ac:dyDescent="0.25">
      <c r="A6843">
        <v>100</v>
      </c>
      <c r="B6843">
        <v>101</v>
      </c>
      <c r="C6843" t="s">
        <v>10412</v>
      </c>
      <c r="D6843" s="7">
        <v>40594</v>
      </c>
      <c r="E6843" t="s">
        <v>7174</v>
      </c>
      <c r="F6843" t="s">
        <v>2918</v>
      </c>
      <c r="G6843" t="s">
        <v>7174</v>
      </c>
      <c r="H6843" t="s">
        <v>17</v>
      </c>
      <c r="I6843" t="s">
        <v>51</v>
      </c>
      <c r="K6843" t="s">
        <v>8405</v>
      </c>
      <c r="L6843" t="s">
        <v>8406</v>
      </c>
    </row>
    <row r="6844" spans="1:14" hidden="1" x14ac:dyDescent="0.25">
      <c r="A6844">
        <v>100</v>
      </c>
      <c r="B6844">
        <v>102</v>
      </c>
      <c r="C6844" t="s">
        <v>10412</v>
      </c>
      <c r="D6844" s="7">
        <v>40594</v>
      </c>
      <c r="E6844" t="s">
        <v>7174</v>
      </c>
      <c r="F6844" t="s">
        <v>2918</v>
      </c>
      <c r="G6844" t="s">
        <v>7174</v>
      </c>
      <c r="H6844" t="s">
        <v>53</v>
      </c>
      <c r="I6844" t="s">
        <v>332</v>
      </c>
      <c r="J6844" t="s">
        <v>92</v>
      </c>
      <c r="K6844" t="s">
        <v>8406</v>
      </c>
      <c r="L6844" t="s">
        <v>8407</v>
      </c>
      <c r="N6844">
        <v>4</v>
      </c>
    </row>
    <row r="6845" spans="1:14" hidden="1" x14ac:dyDescent="0.25">
      <c r="A6845">
        <v>100</v>
      </c>
      <c r="B6845">
        <v>103</v>
      </c>
      <c r="C6845" t="s">
        <v>10412</v>
      </c>
      <c r="D6845" s="7">
        <v>40594</v>
      </c>
      <c r="E6845" t="s">
        <v>7174</v>
      </c>
      <c r="F6845" t="s">
        <v>2918</v>
      </c>
      <c r="G6845" t="s">
        <v>7174</v>
      </c>
      <c r="H6845" t="s">
        <v>21</v>
      </c>
      <c r="I6845" t="s">
        <v>334</v>
      </c>
      <c r="K6845" t="s">
        <v>8408</v>
      </c>
      <c r="L6845" t="s">
        <v>8409</v>
      </c>
    </row>
    <row r="6846" spans="1:14" hidden="1" x14ac:dyDescent="0.25">
      <c r="A6846">
        <v>100</v>
      </c>
      <c r="B6846">
        <v>104</v>
      </c>
      <c r="C6846" t="s">
        <v>10412</v>
      </c>
      <c r="D6846" s="7">
        <v>40594</v>
      </c>
      <c r="E6846" t="s">
        <v>7174</v>
      </c>
      <c r="F6846" t="s">
        <v>2918</v>
      </c>
      <c r="G6846" t="s">
        <v>7174</v>
      </c>
      <c r="H6846" t="s">
        <v>24</v>
      </c>
      <c r="I6846" t="s">
        <v>10323</v>
      </c>
      <c r="K6846" t="s">
        <v>8410</v>
      </c>
      <c r="L6846" t="s">
        <v>8411</v>
      </c>
    </row>
    <row r="6847" spans="1:14" hidden="1" x14ac:dyDescent="0.25">
      <c r="A6847">
        <v>100</v>
      </c>
      <c r="B6847">
        <v>105</v>
      </c>
      <c r="C6847" t="s">
        <v>10412</v>
      </c>
      <c r="D6847" s="7">
        <v>40594</v>
      </c>
      <c r="E6847" t="s">
        <v>7174</v>
      </c>
      <c r="F6847" t="s">
        <v>2918</v>
      </c>
      <c r="G6847" t="s">
        <v>7174</v>
      </c>
      <c r="H6847" t="s">
        <v>10</v>
      </c>
      <c r="I6847" t="s">
        <v>11</v>
      </c>
      <c r="K6847" t="s">
        <v>8412</v>
      </c>
      <c r="L6847" t="s">
        <v>8413</v>
      </c>
    </row>
    <row r="6848" spans="1:14" hidden="1" x14ac:dyDescent="0.25">
      <c r="A6848">
        <v>100</v>
      </c>
      <c r="B6848">
        <v>106</v>
      </c>
      <c r="C6848" t="s">
        <v>10412</v>
      </c>
      <c r="D6848" s="7">
        <v>40594</v>
      </c>
      <c r="E6848" t="s">
        <v>7174</v>
      </c>
      <c r="F6848" t="s">
        <v>2918</v>
      </c>
      <c r="G6848" t="s">
        <v>7174</v>
      </c>
      <c r="H6848" t="s">
        <v>17</v>
      </c>
      <c r="I6848" t="s">
        <v>48</v>
      </c>
      <c r="K6848" t="s">
        <v>8414</v>
      </c>
      <c r="L6848" t="s">
        <v>8415</v>
      </c>
    </row>
    <row r="6849" spans="1:14" hidden="1" x14ac:dyDescent="0.25">
      <c r="A6849">
        <v>100</v>
      </c>
      <c r="B6849">
        <v>107</v>
      </c>
      <c r="C6849" t="s">
        <v>10412</v>
      </c>
      <c r="D6849" s="7">
        <v>40594</v>
      </c>
      <c r="E6849" t="s">
        <v>7174</v>
      </c>
      <c r="F6849" t="s">
        <v>2918</v>
      </c>
      <c r="G6849" t="s">
        <v>7174</v>
      </c>
      <c r="H6849" t="s">
        <v>17</v>
      </c>
      <c r="I6849" t="s">
        <v>77</v>
      </c>
      <c r="K6849" t="s">
        <v>8415</v>
      </c>
      <c r="L6849" t="s">
        <v>8416</v>
      </c>
    </row>
    <row r="6850" spans="1:14" hidden="1" x14ac:dyDescent="0.25">
      <c r="A6850">
        <v>100</v>
      </c>
      <c r="B6850">
        <v>108</v>
      </c>
      <c r="C6850" t="s">
        <v>10412</v>
      </c>
      <c r="D6850" s="7">
        <v>40594</v>
      </c>
      <c r="E6850" t="s">
        <v>7174</v>
      </c>
      <c r="F6850" t="s">
        <v>2918</v>
      </c>
      <c r="G6850" t="s">
        <v>7174</v>
      </c>
      <c r="H6850" t="s">
        <v>24</v>
      </c>
      <c r="I6850" t="s">
        <v>1844</v>
      </c>
      <c r="K6850" t="s">
        <v>8417</v>
      </c>
      <c r="L6850" t="s">
        <v>8418</v>
      </c>
    </row>
    <row r="6851" spans="1:14" hidden="1" x14ac:dyDescent="0.25">
      <c r="A6851">
        <v>100</v>
      </c>
      <c r="B6851">
        <v>109</v>
      </c>
      <c r="C6851" t="s">
        <v>10412</v>
      </c>
      <c r="D6851" s="7">
        <v>40594</v>
      </c>
      <c r="E6851" t="s">
        <v>7174</v>
      </c>
      <c r="F6851" t="s">
        <v>2918</v>
      </c>
      <c r="G6851" t="s">
        <v>7174</v>
      </c>
      <c r="H6851" t="s">
        <v>10</v>
      </c>
      <c r="I6851" t="s">
        <v>113</v>
      </c>
      <c r="K6851" t="s">
        <v>8418</v>
      </c>
      <c r="L6851" t="s">
        <v>8419</v>
      </c>
    </row>
    <row r="6852" spans="1:14" hidden="1" x14ac:dyDescent="0.25">
      <c r="A6852">
        <v>100</v>
      </c>
      <c r="B6852">
        <v>110</v>
      </c>
      <c r="C6852" t="s">
        <v>10412</v>
      </c>
      <c r="D6852" s="7">
        <v>40594</v>
      </c>
      <c r="E6852" t="s">
        <v>7174</v>
      </c>
      <c r="F6852" t="s">
        <v>2918</v>
      </c>
      <c r="G6852" t="s">
        <v>7174</v>
      </c>
      <c r="H6852" t="s">
        <v>10</v>
      </c>
      <c r="I6852" t="s">
        <v>11</v>
      </c>
      <c r="K6852" t="s">
        <v>8419</v>
      </c>
      <c r="L6852" t="s">
        <v>8420</v>
      </c>
    </row>
    <row r="6853" spans="1:14" hidden="1" x14ac:dyDescent="0.25">
      <c r="A6853">
        <v>100</v>
      </c>
      <c r="B6853">
        <v>111</v>
      </c>
      <c r="C6853" t="s">
        <v>10412</v>
      </c>
      <c r="D6853" s="7">
        <v>40594</v>
      </c>
      <c r="E6853" t="s">
        <v>7174</v>
      </c>
      <c r="F6853" t="s">
        <v>2918</v>
      </c>
      <c r="G6853" t="s">
        <v>7174</v>
      </c>
      <c r="H6853" t="s">
        <v>17</v>
      </c>
      <c r="I6853" t="s">
        <v>77</v>
      </c>
      <c r="K6853" t="s">
        <v>8420</v>
      </c>
      <c r="L6853" t="s">
        <v>8421</v>
      </c>
    </row>
    <row r="6854" spans="1:14" hidden="1" x14ac:dyDescent="0.25">
      <c r="A6854">
        <v>100</v>
      </c>
      <c r="B6854">
        <v>112</v>
      </c>
      <c r="C6854" t="s">
        <v>10412</v>
      </c>
      <c r="D6854" s="7">
        <v>40594</v>
      </c>
      <c r="E6854" t="s">
        <v>7174</v>
      </c>
      <c r="F6854" t="s">
        <v>2918</v>
      </c>
      <c r="G6854" t="s">
        <v>7174</v>
      </c>
      <c r="H6854" t="s">
        <v>17</v>
      </c>
      <c r="I6854" t="s">
        <v>51</v>
      </c>
      <c r="K6854" t="s">
        <v>8421</v>
      </c>
      <c r="L6854" t="s">
        <v>8422</v>
      </c>
    </row>
    <row r="6855" spans="1:14" hidden="1" x14ac:dyDescent="0.25">
      <c r="A6855">
        <v>100</v>
      </c>
      <c r="B6855">
        <v>113</v>
      </c>
      <c r="C6855" t="s">
        <v>10412</v>
      </c>
      <c r="D6855" s="7">
        <v>40594</v>
      </c>
      <c r="E6855" t="s">
        <v>7174</v>
      </c>
      <c r="F6855" t="s">
        <v>2918</v>
      </c>
      <c r="G6855" t="s">
        <v>7174</v>
      </c>
      <c r="H6855" t="s">
        <v>33</v>
      </c>
      <c r="I6855" t="s">
        <v>192</v>
      </c>
      <c r="K6855" t="s">
        <v>8422</v>
      </c>
      <c r="L6855" t="s">
        <v>8423</v>
      </c>
    </row>
    <row r="6856" spans="1:14" hidden="1" x14ac:dyDescent="0.25">
      <c r="A6856">
        <v>100</v>
      </c>
      <c r="B6856">
        <v>114</v>
      </c>
      <c r="C6856" t="s">
        <v>10412</v>
      </c>
      <c r="D6856" s="7">
        <v>40594</v>
      </c>
      <c r="E6856" t="s">
        <v>7174</v>
      </c>
      <c r="F6856" t="s">
        <v>2918</v>
      </c>
      <c r="G6856" t="s">
        <v>7174</v>
      </c>
      <c r="H6856" t="s">
        <v>24</v>
      </c>
      <c r="I6856" t="s">
        <v>10323</v>
      </c>
      <c r="K6856" t="s">
        <v>8423</v>
      </c>
      <c r="L6856" t="s">
        <v>8424</v>
      </c>
    </row>
    <row r="6857" spans="1:14" hidden="1" x14ac:dyDescent="0.25">
      <c r="A6857">
        <v>100</v>
      </c>
      <c r="B6857">
        <v>115</v>
      </c>
      <c r="C6857" t="s">
        <v>10412</v>
      </c>
      <c r="D6857" s="7">
        <v>40594</v>
      </c>
      <c r="E6857" t="s">
        <v>7174</v>
      </c>
      <c r="F6857" t="s">
        <v>2918</v>
      </c>
      <c r="G6857" t="s">
        <v>7174</v>
      </c>
      <c r="H6857" t="s">
        <v>10</v>
      </c>
      <c r="I6857" t="s">
        <v>11</v>
      </c>
      <c r="K6857" t="s">
        <v>8425</v>
      </c>
      <c r="L6857" t="s">
        <v>8426</v>
      </c>
    </row>
    <row r="6858" spans="1:14" hidden="1" x14ac:dyDescent="0.25">
      <c r="A6858">
        <v>100</v>
      </c>
      <c r="B6858">
        <v>116</v>
      </c>
      <c r="C6858" t="s">
        <v>10412</v>
      </c>
      <c r="D6858" s="7">
        <v>40594</v>
      </c>
      <c r="E6858" t="s">
        <v>7174</v>
      </c>
      <c r="F6858" t="s">
        <v>2918</v>
      </c>
      <c r="G6858" t="s">
        <v>7174</v>
      </c>
      <c r="H6858" t="s">
        <v>10</v>
      </c>
      <c r="I6858" t="s">
        <v>14</v>
      </c>
      <c r="K6858" t="s">
        <v>8427</v>
      </c>
      <c r="L6858" t="s">
        <v>8428</v>
      </c>
    </row>
    <row r="6859" spans="1:14" hidden="1" x14ac:dyDescent="0.25">
      <c r="A6859">
        <v>100</v>
      </c>
      <c r="B6859">
        <v>117</v>
      </c>
      <c r="C6859" t="s">
        <v>10412</v>
      </c>
      <c r="D6859" s="7">
        <v>40594</v>
      </c>
      <c r="E6859" t="s">
        <v>7174</v>
      </c>
      <c r="F6859" t="s">
        <v>2918</v>
      </c>
      <c r="G6859" t="s">
        <v>7174</v>
      </c>
      <c r="H6859" t="s">
        <v>17</v>
      </c>
      <c r="I6859" t="s">
        <v>73</v>
      </c>
      <c r="K6859" t="s">
        <v>8428</v>
      </c>
      <c r="L6859" t="s">
        <v>8429</v>
      </c>
    </row>
    <row r="6860" spans="1:14" hidden="1" x14ac:dyDescent="0.25">
      <c r="A6860">
        <v>100</v>
      </c>
      <c r="B6860">
        <v>118</v>
      </c>
      <c r="C6860" t="s">
        <v>10412</v>
      </c>
      <c r="D6860" s="7">
        <v>40594</v>
      </c>
      <c r="E6860" t="s">
        <v>7174</v>
      </c>
      <c r="F6860" t="s">
        <v>2918</v>
      </c>
      <c r="G6860" t="s">
        <v>7174</v>
      </c>
      <c r="H6860" t="s">
        <v>17</v>
      </c>
      <c r="I6860" t="s">
        <v>77</v>
      </c>
      <c r="K6860" t="s">
        <v>8429</v>
      </c>
      <c r="L6860" t="s">
        <v>8430</v>
      </c>
    </row>
    <row r="6861" spans="1:14" hidden="1" x14ac:dyDescent="0.25">
      <c r="A6861">
        <v>100</v>
      </c>
      <c r="B6861">
        <v>119</v>
      </c>
      <c r="C6861" t="s">
        <v>10412</v>
      </c>
      <c r="D6861" s="7">
        <v>40594</v>
      </c>
      <c r="E6861" t="s">
        <v>7174</v>
      </c>
      <c r="F6861" t="s">
        <v>2918</v>
      </c>
      <c r="G6861" t="s">
        <v>7174</v>
      </c>
      <c r="H6861" t="s">
        <v>33</v>
      </c>
      <c r="I6861" t="s">
        <v>34</v>
      </c>
      <c r="K6861" t="s">
        <v>8430</v>
      </c>
      <c r="L6861" t="s">
        <v>8430</v>
      </c>
    </row>
    <row r="6862" spans="1:14" hidden="1" x14ac:dyDescent="0.25">
      <c r="A6862">
        <v>100</v>
      </c>
      <c r="B6862">
        <v>120</v>
      </c>
      <c r="C6862" t="s">
        <v>10412</v>
      </c>
      <c r="D6862" s="7">
        <v>40594</v>
      </c>
      <c r="E6862" t="s">
        <v>7174</v>
      </c>
      <c r="F6862" t="s">
        <v>2918</v>
      </c>
      <c r="G6862" t="s">
        <v>7174</v>
      </c>
      <c r="H6862" t="s">
        <v>17</v>
      </c>
      <c r="I6862" t="s">
        <v>51</v>
      </c>
      <c r="K6862" t="s">
        <v>8430</v>
      </c>
      <c r="L6862" t="s">
        <v>8431</v>
      </c>
    </row>
    <row r="6863" spans="1:14" hidden="1" x14ac:dyDescent="0.25">
      <c r="A6863">
        <v>100</v>
      </c>
      <c r="B6863">
        <v>121</v>
      </c>
      <c r="C6863" t="s">
        <v>10412</v>
      </c>
      <c r="D6863" s="7">
        <v>40594</v>
      </c>
      <c r="E6863" t="s">
        <v>7174</v>
      </c>
      <c r="F6863" t="s">
        <v>2918</v>
      </c>
      <c r="G6863" t="s">
        <v>7174</v>
      </c>
      <c r="H6863" t="s">
        <v>53</v>
      </c>
      <c r="I6863" t="s">
        <v>1960</v>
      </c>
      <c r="J6863" t="s">
        <v>92</v>
      </c>
      <c r="K6863" t="s">
        <v>8431</v>
      </c>
      <c r="L6863" t="s">
        <v>8432</v>
      </c>
      <c r="N6863">
        <v>4</v>
      </c>
    </row>
    <row r="6864" spans="1:14" hidden="1" x14ac:dyDescent="0.25">
      <c r="A6864">
        <v>100</v>
      </c>
      <c r="B6864">
        <v>122</v>
      </c>
      <c r="C6864" t="s">
        <v>10412</v>
      </c>
      <c r="D6864" s="7">
        <v>40594</v>
      </c>
      <c r="E6864" t="s">
        <v>7174</v>
      </c>
      <c r="F6864" t="s">
        <v>2918</v>
      </c>
      <c r="G6864" t="s">
        <v>7174</v>
      </c>
      <c r="H6864" t="s">
        <v>21</v>
      </c>
      <c r="I6864" t="s">
        <v>334</v>
      </c>
      <c r="K6864" t="s">
        <v>8432</v>
      </c>
      <c r="L6864" t="s">
        <v>8433</v>
      </c>
    </row>
    <row r="6865" spans="1:14" hidden="1" x14ac:dyDescent="0.25">
      <c r="A6865">
        <v>100</v>
      </c>
      <c r="B6865">
        <v>123</v>
      </c>
      <c r="C6865" t="s">
        <v>10412</v>
      </c>
      <c r="D6865" s="7">
        <v>40594</v>
      </c>
      <c r="E6865" t="s">
        <v>7174</v>
      </c>
      <c r="F6865" t="s">
        <v>2918</v>
      </c>
      <c r="G6865" t="s">
        <v>7174</v>
      </c>
      <c r="H6865" t="s">
        <v>24</v>
      </c>
      <c r="I6865" t="s">
        <v>10323</v>
      </c>
      <c r="K6865" t="s">
        <v>8434</v>
      </c>
      <c r="L6865" t="s">
        <v>8435</v>
      </c>
    </row>
    <row r="6866" spans="1:14" hidden="1" x14ac:dyDescent="0.25">
      <c r="A6866">
        <v>100</v>
      </c>
      <c r="B6866">
        <v>124</v>
      </c>
      <c r="C6866" t="s">
        <v>10412</v>
      </c>
      <c r="D6866" s="7">
        <v>40594</v>
      </c>
      <c r="E6866" t="s">
        <v>7174</v>
      </c>
      <c r="F6866" t="s">
        <v>2918</v>
      </c>
      <c r="G6866" t="s">
        <v>7174</v>
      </c>
      <c r="H6866" t="s">
        <v>10</v>
      </c>
      <c r="I6866" t="s">
        <v>113</v>
      </c>
      <c r="K6866" t="s">
        <v>8436</v>
      </c>
      <c r="L6866" t="s">
        <v>8437</v>
      </c>
    </row>
    <row r="6867" spans="1:14" hidden="1" x14ac:dyDescent="0.25">
      <c r="A6867">
        <v>100</v>
      </c>
      <c r="B6867">
        <v>125</v>
      </c>
      <c r="C6867" t="s">
        <v>10412</v>
      </c>
      <c r="D6867" s="7">
        <v>40594</v>
      </c>
      <c r="E6867" t="s">
        <v>7174</v>
      </c>
      <c r="F6867" t="s">
        <v>2918</v>
      </c>
      <c r="G6867" t="s">
        <v>7174</v>
      </c>
      <c r="H6867" t="s">
        <v>17</v>
      </c>
      <c r="I6867" t="s">
        <v>120</v>
      </c>
      <c r="K6867" t="s">
        <v>8437</v>
      </c>
      <c r="L6867" t="s">
        <v>8438</v>
      </c>
    </row>
    <row r="6868" spans="1:14" hidden="1" x14ac:dyDescent="0.25">
      <c r="A6868">
        <v>100</v>
      </c>
      <c r="B6868">
        <v>126</v>
      </c>
      <c r="C6868" t="s">
        <v>10412</v>
      </c>
      <c r="D6868" s="7">
        <v>40594</v>
      </c>
      <c r="E6868" t="s">
        <v>7174</v>
      </c>
      <c r="F6868" t="s">
        <v>2918</v>
      </c>
      <c r="G6868" t="s">
        <v>7174</v>
      </c>
      <c r="H6868" t="s">
        <v>17</v>
      </c>
      <c r="I6868" t="s">
        <v>51</v>
      </c>
      <c r="K6868" t="s">
        <v>8438</v>
      </c>
      <c r="L6868" t="s">
        <v>8439</v>
      </c>
    </row>
    <row r="6869" spans="1:14" hidden="1" x14ac:dyDescent="0.25">
      <c r="A6869">
        <v>100</v>
      </c>
      <c r="B6869">
        <v>127</v>
      </c>
      <c r="C6869" t="s">
        <v>10412</v>
      </c>
      <c r="D6869" s="7">
        <v>40594</v>
      </c>
      <c r="E6869" t="s">
        <v>7174</v>
      </c>
      <c r="F6869" t="s">
        <v>2918</v>
      </c>
      <c r="G6869" t="s">
        <v>7174</v>
      </c>
      <c r="H6869" t="s">
        <v>33</v>
      </c>
      <c r="I6869" t="s">
        <v>34</v>
      </c>
      <c r="K6869" t="s">
        <v>8439</v>
      </c>
      <c r="L6869" t="s">
        <v>8439</v>
      </c>
    </row>
    <row r="6870" spans="1:14" hidden="1" x14ac:dyDescent="0.25">
      <c r="A6870">
        <v>100</v>
      </c>
      <c r="B6870">
        <v>128</v>
      </c>
      <c r="C6870" t="s">
        <v>10412</v>
      </c>
      <c r="D6870" s="7">
        <v>40594</v>
      </c>
      <c r="E6870" t="s">
        <v>7174</v>
      </c>
      <c r="F6870" t="s">
        <v>2918</v>
      </c>
      <c r="G6870" t="s">
        <v>7174</v>
      </c>
      <c r="H6870" t="s">
        <v>21</v>
      </c>
      <c r="I6870" t="s">
        <v>334</v>
      </c>
      <c r="K6870" t="s">
        <v>8439</v>
      </c>
      <c r="L6870" t="s">
        <v>8440</v>
      </c>
    </row>
    <row r="6871" spans="1:14" hidden="1" x14ac:dyDescent="0.25">
      <c r="A6871">
        <v>100</v>
      </c>
      <c r="B6871">
        <v>129</v>
      </c>
      <c r="C6871" t="s">
        <v>10412</v>
      </c>
      <c r="D6871" s="7">
        <v>40594</v>
      </c>
      <c r="E6871" t="s">
        <v>7174</v>
      </c>
      <c r="F6871" t="s">
        <v>2918</v>
      </c>
      <c r="G6871" t="s">
        <v>7174</v>
      </c>
      <c r="H6871" t="s">
        <v>24</v>
      </c>
      <c r="I6871" t="s">
        <v>10323</v>
      </c>
      <c r="K6871" t="s">
        <v>8441</v>
      </c>
      <c r="L6871" t="s">
        <v>8442</v>
      </c>
    </row>
    <row r="6872" spans="1:14" hidden="1" x14ac:dyDescent="0.25">
      <c r="A6872">
        <v>100</v>
      </c>
      <c r="B6872">
        <v>130</v>
      </c>
      <c r="C6872" t="s">
        <v>10412</v>
      </c>
      <c r="D6872" s="7">
        <v>40594</v>
      </c>
      <c r="E6872" t="s">
        <v>7174</v>
      </c>
      <c r="F6872" t="s">
        <v>2918</v>
      </c>
      <c r="G6872" t="s">
        <v>7174</v>
      </c>
      <c r="H6872" t="s">
        <v>10</v>
      </c>
      <c r="I6872" t="s">
        <v>11</v>
      </c>
      <c r="K6872" t="s">
        <v>8443</v>
      </c>
      <c r="L6872" t="s">
        <v>8444</v>
      </c>
    </row>
    <row r="6873" spans="1:14" hidden="1" x14ac:dyDescent="0.25">
      <c r="A6873">
        <v>100</v>
      </c>
      <c r="B6873">
        <v>131</v>
      </c>
      <c r="C6873" t="s">
        <v>10412</v>
      </c>
      <c r="D6873" s="7">
        <v>40594</v>
      </c>
      <c r="E6873" t="s">
        <v>7174</v>
      </c>
      <c r="F6873" t="s">
        <v>2918</v>
      </c>
      <c r="G6873" t="s">
        <v>7174</v>
      </c>
      <c r="H6873" t="s">
        <v>17</v>
      </c>
      <c r="I6873" t="s">
        <v>48</v>
      </c>
      <c r="K6873" t="s">
        <v>8444</v>
      </c>
      <c r="L6873" t="s">
        <v>8444</v>
      </c>
    </row>
    <row r="6874" spans="1:14" hidden="1" x14ac:dyDescent="0.25">
      <c r="A6874">
        <v>100</v>
      </c>
      <c r="B6874">
        <v>132</v>
      </c>
      <c r="C6874" t="s">
        <v>10412</v>
      </c>
      <c r="D6874" s="7">
        <v>40594</v>
      </c>
      <c r="E6874" t="s">
        <v>7174</v>
      </c>
      <c r="F6874" t="s">
        <v>2918</v>
      </c>
      <c r="G6874" t="s">
        <v>7174</v>
      </c>
      <c r="H6874" t="s">
        <v>53</v>
      </c>
      <c r="I6874" t="s">
        <v>1886</v>
      </c>
      <c r="J6874" t="s">
        <v>92</v>
      </c>
      <c r="K6874" t="s">
        <v>8444</v>
      </c>
      <c r="L6874" t="s">
        <v>8445</v>
      </c>
      <c r="N6874">
        <v>4</v>
      </c>
    </row>
    <row r="6875" spans="1:14" hidden="1" x14ac:dyDescent="0.25">
      <c r="A6875">
        <v>100</v>
      </c>
      <c r="B6875">
        <v>133</v>
      </c>
      <c r="C6875" t="s">
        <v>10412</v>
      </c>
      <c r="D6875" s="7">
        <v>40594</v>
      </c>
      <c r="E6875" t="s">
        <v>7174</v>
      </c>
      <c r="F6875" t="s">
        <v>2918</v>
      </c>
      <c r="G6875" t="s">
        <v>7174</v>
      </c>
      <c r="H6875" t="s">
        <v>53</v>
      </c>
      <c r="I6875" t="s">
        <v>456</v>
      </c>
      <c r="J6875" t="s">
        <v>80</v>
      </c>
      <c r="K6875" t="s">
        <v>8445</v>
      </c>
      <c r="L6875" t="s">
        <v>8446</v>
      </c>
      <c r="N6875">
        <v>8</v>
      </c>
    </row>
    <row r="6876" spans="1:14" hidden="1" x14ac:dyDescent="0.25">
      <c r="A6876">
        <v>100</v>
      </c>
      <c r="B6876">
        <v>134</v>
      </c>
      <c r="C6876" t="s">
        <v>10412</v>
      </c>
      <c r="D6876" s="7">
        <v>40594</v>
      </c>
      <c r="E6876" t="s">
        <v>7174</v>
      </c>
      <c r="F6876" t="s">
        <v>2918</v>
      </c>
      <c r="G6876" t="s">
        <v>7174</v>
      </c>
      <c r="H6876" t="s">
        <v>21</v>
      </c>
      <c r="I6876" t="s">
        <v>334</v>
      </c>
      <c r="K6876" t="s">
        <v>8446</v>
      </c>
      <c r="L6876" t="s">
        <v>8447</v>
      </c>
    </row>
    <row r="6877" spans="1:14" hidden="1" x14ac:dyDescent="0.25">
      <c r="A6877">
        <v>101</v>
      </c>
      <c r="B6877">
        <v>1</v>
      </c>
      <c r="C6877" t="s">
        <v>8448</v>
      </c>
      <c r="D6877" s="7">
        <v>40923</v>
      </c>
      <c r="E6877" t="s">
        <v>7174</v>
      </c>
      <c r="F6877" t="s">
        <v>4920</v>
      </c>
      <c r="G6877" t="s">
        <v>7174</v>
      </c>
      <c r="H6877" t="s">
        <v>10</v>
      </c>
      <c r="I6877" t="s">
        <v>11</v>
      </c>
      <c r="K6877" t="s">
        <v>8449</v>
      </c>
      <c r="L6877" t="s">
        <v>8450</v>
      </c>
    </row>
    <row r="6878" spans="1:14" hidden="1" x14ac:dyDescent="0.25">
      <c r="A6878">
        <v>101</v>
      </c>
      <c r="B6878">
        <v>2</v>
      </c>
      <c r="C6878" t="s">
        <v>8448</v>
      </c>
      <c r="D6878" s="7">
        <v>40923</v>
      </c>
      <c r="E6878" t="s">
        <v>7174</v>
      </c>
      <c r="F6878" t="s">
        <v>4920</v>
      </c>
      <c r="G6878" t="s">
        <v>7174</v>
      </c>
      <c r="H6878" t="s">
        <v>17</v>
      </c>
      <c r="I6878" t="s">
        <v>77</v>
      </c>
      <c r="K6878" t="s">
        <v>8450</v>
      </c>
      <c r="L6878" t="s">
        <v>8451</v>
      </c>
    </row>
    <row r="6879" spans="1:14" hidden="1" x14ac:dyDescent="0.25">
      <c r="A6879">
        <v>101</v>
      </c>
      <c r="B6879">
        <v>3</v>
      </c>
      <c r="C6879" t="s">
        <v>8448</v>
      </c>
      <c r="D6879" s="7">
        <v>40923</v>
      </c>
      <c r="E6879" t="s">
        <v>7174</v>
      </c>
      <c r="F6879" t="s">
        <v>4920</v>
      </c>
      <c r="G6879" t="s">
        <v>7174</v>
      </c>
      <c r="H6879" t="s">
        <v>10</v>
      </c>
      <c r="I6879" t="s">
        <v>14</v>
      </c>
      <c r="K6879" t="s">
        <v>8451</v>
      </c>
      <c r="L6879" t="s">
        <v>8452</v>
      </c>
    </row>
    <row r="6880" spans="1:14" hidden="1" x14ac:dyDescent="0.25">
      <c r="A6880">
        <v>101</v>
      </c>
      <c r="B6880">
        <v>4</v>
      </c>
      <c r="C6880" t="s">
        <v>8448</v>
      </c>
      <c r="D6880" s="7">
        <v>40923</v>
      </c>
      <c r="E6880" t="s">
        <v>7174</v>
      </c>
      <c r="F6880" t="s">
        <v>4920</v>
      </c>
      <c r="G6880" t="s">
        <v>7174</v>
      </c>
      <c r="H6880" t="s">
        <v>17</v>
      </c>
      <c r="I6880" t="s">
        <v>77</v>
      </c>
      <c r="K6880" t="s">
        <v>8452</v>
      </c>
      <c r="L6880" t="s">
        <v>8453</v>
      </c>
    </row>
    <row r="6881" spans="1:14" hidden="1" x14ac:dyDescent="0.25">
      <c r="A6881">
        <v>101</v>
      </c>
      <c r="B6881">
        <v>5</v>
      </c>
      <c r="C6881" t="s">
        <v>8448</v>
      </c>
      <c r="D6881" s="7">
        <v>40923</v>
      </c>
      <c r="E6881" t="s">
        <v>7174</v>
      </c>
      <c r="F6881" t="s">
        <v>4920</v>
      </c>
      <c r="G6881" t="s">
        <v>7174</v>
      </c>
      <c r="H6881" t="s">
        <v>17</v>
      </c>
      <c r="I6881" t="s">
        <v>73</v>
      </c>
      <c r="K6881" t="s">
        <v>8453</v>
      </c>
      <c r="L6881" t="s">
        <v>8454</v>
      </c>
    </row>
    <row r="6882" spans="1:14" hidden="1" x14ac:dyDescent="0.25">
      <c r="A6882">
        <v>101</v>
      </c>
      <c r="B6882">
        <v>6</v>
      </c>
      <c r="C6882" t="s">
        <v>8448</v>
      </c>
      <c r="D6882" s="7">
        <v>40923</v>
      </c>
      <c r="E6882" t="s">
        <v>7174</v>
      </c>
      <c r="F6882" t="s">
        <v>4920</v>
      </c>
      <c r="G6882" t="s">
        <v>7174</v>
      </c>
      <c r="H6882" t="s">
        <v>348</v>
      </c>
      <c r="I6882" t="s">
        <v>464</v>
      </c>
      <c r="K6882" t="s">
        <v>8454</v>
      </c>
      <c r="L6882" t="s">
        <v>8454</v>
      </c>
    </row>
    <row r="6883" spans="1:14" hidden="1" x14ac:dyDescent="0.25">
      <c r="A6883">
        <v>101</v>
      </c>
      <c r="B6883">
        <v>7</v>
      </c>
      <c r="C6883" t="s">
        <v>8448</v>
      </c>
      <c r="D6883" s="7">
        <v>40923</v>
      </c>
      <c r="E6883" t="s">
        <v>7174</v>
      </c>
      <c r="F6883" t="s">
        <v>4920</v>
      </c>
      <c r="G6883" t="s">
        <v>7174</v>
      </c>
      <c r="H6883" t="s">
        <v>17</v>
      </c>
      <c r="I6883" t="s">
        <v>73</v>
      </c>
      <c r="K6883" t="s">
        <v>8454</v>
      </c>
      <c r="L6883" t="s">
        <v>8455</v>
      </c>
    </row>
    <row r="6884" spans="1:14" hidden="1" x14ac:dyDescent="0.25">
      <c r="A6884">
        <v>101</v>
      </c>
      <c r="B6884">
        <v>8</v>
      </c>
      <c r="C6884" t="s">
        <v>8448</v>
      </c>
      <c r="D6884" s="7">
        <v>40923</v>
      </c>
      <c r="E6884" t="s">
        <v>7174</v>
      </c>
      <c r="F6884" t="s">
        <v>4920</v>
      </c>
      <c r="G6884" t="s">
        <v>7174</v>
      </c>
      <c r="H6884" t="s">
        <v>24</v>
      </c>
      <c r="I6884" t="s">
        <v>10323</v>
      </c>
      <c r="K6884" t="s">
        <v>8455</v>
      </c>
      <c r="L6884" t="s">
        <v>8456</v>
      </c>
    </row>
    <row r="6885" spans="1:14" hidden="1" x14ac:dyDescent="0.25">
      <c r="A6885">
        <v>101</v>
      </c>
      <c r="B6885">
        <v>9</v>
      </c>
      <c r="C6885" t="s">
        <v>8448</v>
      </c>
      <c r="D6885" s="7">
        <v>40923</v>
      </c>
      <c r="E6885" t="s">
        <v>7174</v>
      </c>
      <c r="F6885" t="s">
        <v>4920</v>
      </c>
      <c r="G6885" t="s">
        <v>7174</v>
      </c>
      <c r="H6885" t="s">
        <v>10</v>
      </c>
      <c r="I6885" t="s">
        <v>113</v>
      </c>
      <c r="K6885" t="s">
        <v>8456</v>
      </c>
      <c r="L6885" t="s">
        <v>8457</v>
      </c>
    </row>
    <row r="6886" spans="1:14" hidden="1" x14ac:dyDescent="0.25">
      <c r="A6886">
        <v>101</v>
      </c>
      <c r="B6886">
        <v>10</v>
      </c>
      <c r="C6886" t="s">
        <v>8448</v>
      </c>
      <c r="D6886" s="7">
        <v>40923</v>
      </c>
      <c r="E6886" t="s">
        <v>7174</v>
      </c>
      <c r="F6886" t="s">
        <v>4920</v>
      </c>
      <c r="G6886" t="s">
        <v>7174</v>
      </c>
      <c r="H6886" t="s">
        <v>10</v>
      </c>
      <c r="I6886" t="s">
        <v>11</v>
      </c>
      <c r="K6886" t="s">
        <v>8457</v>
      </c>
      <c r="L6886" t="s">
        <v>8458</v>
      </c>
    </row>
    <row r="6887" spans="1:14" hidden="1" x14ac:dyDescent="0.25">
      <c r="A6887">
        <v>101</v>
      </c>
      <c r="B6887">
        <v>11</v>
      </c>
      <c r="C6887" t="s">
        <v>8448</v>
      </c>
      <c r="D6887" s="7">
        <v>40923</v>
      </c>
      <c r="E6887" t="s">
        <v>7174</v>
      </c>
      <c r="F6887" t="s">
        <v>4920</v>
      </c>
      <c r="G6887" t="s">
        <v>7174</v>
      </c>
      <c r="H6887" t="s">
        <v>10</v>
      </c>
      <c r="I6887" t="s">
        <v>14</v>
      </c>
      <c r="K6887" t="s">
        <v>8459</v>
      </c>
      <c r="L6887" t="s">
        <v>8460</v>
      </c>
    </row>
    <row r="6888" spans="1:14" hidden="1" x14ac:dyDescent="0.25">
      <c r="A6888">
        <v>101</v>
      </c>
      <c r="B6888">
        <v>12</v>
      </c>
      <c r="C6888" t="s">
        <v>8448</v>
      </c>
      <c r="D6888" s="7">
        <v>40923</v>
      </c>
      <c r="E6888" t="s">
        <v>7174</v>
      </c>
      <c r="F6888" t="s">
        <v>4920</v>
      </c>
      <c r="G6888" t="s">
        <v>7174</v>
      </c>
      <c r="H6888" t="s">
        <v>17</v>
      </c>
      <c r="I6888" t="s">
        <v>77</v>
      </c>
      <c r="K6888" t="s">
        <v>8461</v>
      </c>
      <c r="L6888" t="s">
        <v>8462</v>
      </c>
    </row>
    <row r="6889" spans="1:14" hidden="1" x14ac:dyDescent="0.25">
      <c r="A6889">
        <v>101</v>
      </c>
      <c r="B6889">
        <v>13</v>
      </c>
      <c r="C6889" t="s">
        <v>8448</v>
      </c>
      <c r="D6889" s="7">
        <v>40923</v>
      </c>
      <c r="E6889" t="s">
        <v>7174</v>
      </c>
      <c r="F6889" t="s">
        <v>4920</v>
      </c>
      <c r="G6889" t="s">
        <v>7174</v>
      </c>
      <c r="H6889" t="s">
        <v>17</v>
      </c>
      <c r="I6889" t="s">
        <v>73</v>
      </c>
      <c r="K6889" t="s">
        <v>8463</v>
      </c>
      <c r="L6889" t="s">
        <v>8464</v>
      </c>
    </row>
    <row r="6890" spans="1:14" hidden="1" x14ac:dyDescent="0.25">
      <c r="A6890">
        <v>101</v>
      </c>
      <c r="B6890">
        <v>14</v>
      </c>
      <c r="C6890" t="s">
        <v>8448</v>
      </c>
      <c r="D6890" s="7">
        <v>40923</v>
      </c>
      <c r="E6890" t="s">
        <v>7174</v>
      </c>
      <c r="F6890" t="s">
        <v>4920</v>
      </c>
      <c r="G6890" t="s">
        <v>7174</v>
      </c>
      <c r="H6890" t="s">
        <v>53</v>
      </c>
      <c r="I6890" t="s">
        <v>1960</v>
      </c>
      <c r="J6890" t="s">
        <v>92</v>
      </c>
      <c r="K6890" t="s">
        <v>8464</v>
      </c>
      <c r="L6890" t="s">
        <v>8465</v>
      </c>
      <c r="N6890">
        <v>6</v>
      </c>
    </row>
    <row r="6891" spans="1:14" hidden="1" x14ac:dyDescent="0.25">
      <c r="A6891">
        <v>101</v>
      </c>
      <c r="B6891">
        <v>15</v>
      </c>
      <c r="C6891" t="s">
        <v>8448</v>
      </c>
      <c r="D6891" s="7">
        <v>40923</v>
      </c>
      <c r="E6891" t="s">
        <v>7174</v>
      </c>
      <c r="F6891" t="s">
        <v>4920</v>
      </c>
      <c r="G6891" t="s">
        <v>7174</v>
      </c>
      <c r="H6891" t="s">
        <v>21</v>
      </c>
      <c r="I6891" t="s">
        <v>286</v>
      </c>
      <c r="K6891" t="s">
        <v>8466</v>
      </c>
      <c r="L6891" t="s">
        <v>8467</v>
      </c>
    </row>
    <row r="6892" spans="1:14" hidden="1" x14ac:dyDescent="0.25">
      <c r="A6892">
        <v>101</v>
      </c>
      <c r="B6892">
        <v>16</v>
      </c>
      <c r="C6892" t="s">
        <v>8448</v>
      </c>
      <c r="D6892" s="7">
        <v>40923</v>
      </c>
      <c r="E6892" t="s">
        <v>7174</v>
      </c>
      <c r="F6892" t="s">
        <v>4920</v>
      </c>
      <c r="G6892" t="s">
        <v>7174</v>
      </c>
      <c r="H6892" t="s">
        <v>24</v>
      </c>
      <c r="I6892" t="s">
        <v>10323</v>
      </c>
      <c r="K6892" t="s">
        <v>8468</v>
      </c>
      <c r="L6892" t="s">
        <v>8469</v>
      </c>
    </row>
    <row r="6893" spans="1:14" hidden="1" x14ac:dyDescent="0.25">
      <c r="A6893">
        <v>101</v>
      </c>
      <c r="B6893">
        <v>17</v>
      </c>
      <c r="C6893" t="s">
        <v>8448</v>
      </c>
      <c r="D6893" s="7">
        <v>40923</v>
      </c>
      <c r="E6893" t="s">
        <v>7174</v>
      </c>
      <c r="F6893" t="s">
        <v>4920</v>
      </c>
      <c r="G6893" t="s">
        <v>7174</v>
      </c>
      <c r="H6893" t="s">
        <v>10</v>
      </c>
      <c r="I6893" t="s">
        <v>113</v>
      </c>
      <c r="K6893" t="s">
        <v>8470</v>
      </c>
      <c r="L6893" t="s">
        <v>8471</v>
      </c>
    </row>
    <row r="6894" spans="1:14" hidden="1" x14ac:dyDescent="0.25">
      <c r="A6894">
        <v>101</v>
      </c>
      <c r="B6894">
        <v>18</v>
      </c>
      <c r="C6894" t="s">
        <v>8448</v>
      </c>
      <c r="D6894" s="7">
        <v>40923</v>
      </c>
      <c r="E6894" t="s">
        <v>7174</v>
      </c>
      <c r="F6894" t="s">
        <v>4920</v>
      </c>
      <c r="G6894" t="s">
        <v>7174</v>
      </c>
      <c r="H6894" t="s">
        <v>10</v>
      </c>
      <c r="I6894" t="s">
        <v>11</v>
      </c>
      <c r="K6894" t="s">
        <v>8472</v>
      </c>
      <c r="L6894" t="s">
        <v>8473</v>
      </c>
    </row>
    <row r="6895" spans="1:14" hidden="1" x14ac:dyDescent="0.25">
      <c r="A6895">
        <v>101</v>
      </c>
      <c r="B6895">
        <v>19</v>
      </c>
      <c r="C6895" t="s">
        <v>8448</v>
      </c>
      <c r="D6895" s="7">
        <v>40923</v>
      </c>
      <c r="E6895" t="s">
        <v>7174</v>
      </c>
      <c r="F6895" t="s">
        <v>4920</v>
      </c>
      <c r="G6895" t="s">
        <v>7174</v>
      </c>
      <c r="H6895" t="s">
        <v>10</v>
      </c>
      <c r="I6895" t="s">
        <v>14</v>
      </c>
      <c r="K6895" t="s">
        <v>8473</v>
      </c>
      <c r="L6895" t="s">
        <v>8474</v>
      </c>
    </row>
    <row r="6896" spans="1:14" hidden="1" x14ac:dyDescent="0.25">
      <c r="A6896">
        <v>101</v>
      </c>
      <c r="B6896">
        <v>20</v>
      </c>
      <c r="C6896" t="s">
        <v>8448</v>
      </c>
      <c r="D6896" s="7">
        <v>40923</v>
      </c>
      <c r="E6896" t="s">
        <v>7174</v>
      </c>
      <c r="F6896" t="s">
        <v>4920</v>
      </c>
      <c r="G6896" t="s">
        <v>7174</v>
      </c>
      <c r="H6896" t="s">
        <v>17</v>
      </c>
      <c r="I6896" t="s">
        <v>77</v>
      </c>
      <c r="K6896" t="s">
        <v>8474</v>
      </c>
      <c r="L6896" t="s">
        <v>8475</v>
      </c>
    </row>
    <row r="6897" spans="1:14" hidden="1" x14ac:dyDescent="0.25">
      <c r="A6897">
        <v>101</v>
      </c>
      <c r="B6897">
        <v>21</v>
      </c>
      <c r="C6897" t="s">
        <v>8448</v>
      </c>
      <c r="D6897" s="7">
        <v>40923</v>
      </c>
      <c r="E6897" t="s">
        <v>7174</v>
      </c>
      <c r="F6897" t="s">
        <v>4920</v>
      </c>
      <c r="G6897" t="s">
        <v>7174</v>
      </c>
      <c r="H6897" t="s">
        <v>21</v>
      </c>
      <c r="I6897" t="s">
        <v>22</v>
      </c>
      <c r="K6897" t="s">
        <v>8475</v>
      </c>
      <c r="L6897" t="s">
        <v>8476</v>
      </c>
    </row>
    <row r="6898" spans="1:14" hidden="1" x14ac:dyDescent="0.25">
      <c r="A6898">
        <v>101</v>
      </c>
      <c r="B6898">
        <v>22</v>
      </c>
      <c r="C6898" t="s">
        <v>8448</v>
      </c>
      <c r="D6898" s="7">
        <v>40923</v>
      </c>
      <c r="E6898" t="s">
        <v>7174</v>
      </c>
      <c r="F6898" t="s">
        <v>4920</v>
      </c>
      <c r="G6898" t="s">
        <v>7174</v>
      </c>
      <c r="H6898" t="s">
        <v>24</v>
      </c>
      <c r="I6898" t="s">
        <v>10323</v>
      </c>
      <c r="K6898" t="s">
        <v>8477</v>
      </c>
      <c r="L6898" t="s">
        <v>8478</v>
      </c>
    </row>
    <row r="6899" spans="1:14" hidden="1" x14ac:dyDescent="0.25">
      <c r="A6899">
        <v>101</v>
      </c>
      <c r="B6899">
        <v>23</v>
      </c>
      <c r="C6899" t="s">
        <v>8448</v>
      </c>
      <c r="D6899" s="7">
        <v>40923</v>
      </c>
      <c r="E6899" t="s">
        <v>7174</v>
      </c>
      <c r="F6899" t="s">
        <v>4920</v>
      </c>
      <c r="G6899" t="s">
        <v>7174</v>
      </c>
      <c r="H6899" t="s">
        <v>10</v>
      </c>
      <c r="I6899" t="s">
        <v>11</v>
      </c>
      <c r="K6899" t="s">
        <v>8479</v>
      </c>
      <c r="L6899" t="s">
        <v>8480</v>
      </c>
    </row>
    <row r="6900" spans="1:14" hidden="1" x14ac:dyDescent="0.25">
      <c r="A6900">
        <v>101</v>
      </c>
      <c r="B6900">
        <v>24</v>
      </c>
      <c r="C6900" t="s">
        <v>8448</v>
      </c>
      <c r="D6900" s="7">
        <v>40923</v>
      </c>
      <c r="E6900" t="s">
        <v>7174</v>
      </c>
      <c r="F6900" t="s">
        <v>4920</v>
      </c>
      <c r="G6900" t="s">
        <v>7174</v>
      </c>
      <c r="H6900" t="s">
        <v>10</v>
      </c>
      <c r="I6900" t="s">
        <v>14</v>
      </c>
      <c r="K6900" t="s">
        <v>8481</v>
      </c>
      <c r="L6900" t="s">
        <v>8482</v>
      </c>
    </row>
    <row r="6901" spans="1:14" hidden="1" x14ac:dyDescent="0.25">
      <c r="A6901">
        <v>101</v>
      </c>
      <c r="B6901">
        <v>25</v>
      </c>
      <c r="C6901" t="s">
        <v>8448</v>
      </c>
      <c r="D6901" s="7">
        <v>40923</v>
      </c>
      <c r="E6901" t="s">
        <v>7174</v>
      </c>
      <c r="F6901" t="s">
        <v>4920</v>
      </c>
      <c r="G6901" t="s">
        <v>7174</v>
      </c>
      <c r="H6901" t="s">
        <v>17</v>
      </c>
      <c r="I6901" t="s">
        <v>77</v>
      </c>
      <c r="K6901" t="s">
        <v>8482</v>
      </c>
      <c r="L6901" t="s">
        <v>8483</v>
      </c>
    </row>
    <row r="6902" spans="1:14" hidden="1" x14ac:dyDescent="0.25">
      <c r="A6902">
        <v>101</v>
      </c>
      <c r="B6902">
        <v>26</v>
      </c>
      <c r="C6902" t="s">
        <v>8448</v>
      </c>
      <c r="D6902" s="7">
        <v>40923</v>
      </c>
      <c r="E6902" t="s">
        <v>7174</v>
      </c>
      <c r="F6902" t="s">
        <v>4920</v>
      </c>
      <c r="G6902" t="s">
        <v>7174</v>
      </c>
      <c r="H6902" t="s">
        <v>348</v>
      </c>
      <c r="I6902" t="s">
        <v>8484</v>
      </c>
      <c r="K6902" t="s">
        <v>8483</v>
      </c>
      <c r="L6902" t="s">
        <v>8483</v>
      </c>
    </row>
    <row r="6903" spans="1:14" hidden="1" x14ac:dyDescent="0.25">
      <c r="A6903">
        <v>101</v>
      </c>
      <c r="B6903">
        <v>27</v>
      </c>
      <c r="C6903" t="s">
        <v>8448</v>
      </c>
      <c r="D6903" s="7">
        <v>40923</v>
      </c>
      <c r="E6903" t="s">
        <v>7174</v>
      </c>
      <c r="F6903" t="s">
        <v>4920</v>
      </c>
      <c r="G6903" t="s">
        <v>7174</v>
      </c>
      <c r="H6903" t="s">
        <v>17</v>
      </c>
      <c r="I6903" t="s">
        <v>77</v>
      </c>
      <c r="K6903" t="s">
        <v>8483</v>
      </c>
      <c r="L6903" t="s">
        <v>8485</v>
      </c>
    </row>
    <row r="6904" spans="1:14" hidden="1" x14ac:dyDescent="0.25">
      <c r="A6904">
        <v>101</v>
      </c>
      <c r="B6904">
        <v>28</v>
      </c>
      <c r="C6904" t="s">
        <v>8448</v>
      </c>
      <c r="D6904" s="7">
        <v>40923</v>
      </c>
      <c r="E6904" t="s">
        <v>7174</v>
      </c>
      <c r="F6904" t="s">
        <v>4920</v>
      </c>
      <c r="G6904" t="s">
        <v>7174</v>
      </c>
      <c r="H6904" t="s">
        <v>53</v>
      </c>
      <c r="I6904" t="s">
        <v>5394</v>
      </c>
      <c r="J6904" t="s">
        <v>92</v>
      </c>
      <c r="K6904" t="s">
        <v>8485</v>
      </c>
      <c r="L6904" t="s">
        <v>8486</v>
      </c>
      <c r="N6904">
        <v>4</v>
      </c>
    </row>
    <row r="6905" spans="1:14" hidden="1" x14ac:dyDescent="0.25">
      <c r="A6905">
        <v>101</v>
      </c>
      <c r="B6905">
        <v>29</v>
      </c>
      <c r="C6905" t="s">
        <v>8448</v>
      </c>
      <c r="D6905" s="7">
        <v>40923</v>
      </c>
      <c r="E6905" t="s">
        <v>7174</v>
      </c>
      <c r="F6905" t="s">
        <v>4920</v>
      </c>
      <c r="G6905" t="s">
        <v>7174</v>
      </c>
      <c r="H6905" t="s">
        <v>21</v>
      </c>
      <c r="I6905" t="s">
        <v>334</v>
      </c>
      <c r="K6905" t="s">
        <v>8487</v>
      </c>
      <c r="L6905" t="s">
        <v>8488</v>
      </c>
    </row>
    <row r="6906" spans="1:14" hidden="1" x14ac:dyDescent="0.25">
      <c r="A6906">
        <v>101</v>
      </c>
      <c r="B6906">
        <v>30</v>
      </c>
      <c r="C6906" t="s">
        <v>8448</v>
      </c>
      <c r="D6906" s="7">
        <v>40923</v>
      </c>
      <c r="E6906" t="s">
        <v>7174</v>
      </c>
      <c r="F6906" t="s">
        <v>4920</v>
      </c>
      <c r="G6906" t="s">
        <v>7174</v>
      </c>
      <c r="H6906" t="s">
        <v>24</v>
      </c>
      <c r="I6906" t="s">
        <v>303</v>
      </c>
      <c r="K6906" t="s">
        <v>8489</v>
      </c>
      <c r="L6906" t="s">
        <v>8490</v>
      </c>
    </row>
    <row r="6907" spans="1:14" hidden="1" x14ac:dyDescent="0.25">
      <c r="A6907">
        <v>101</v>
      </c>
      <c r="B6907">
        <v>31</v>
      </c>
      <c r="C6907" t="s">
        <v>8448</v>
      </c>
      <c r="D6907" s="7">
        <v>40923</v>
      </c>
      <c r="E6907" t="s">
        <v>7174</v>
      </c>
      <c r="F6907" t="s">
        <v>4920</v>
      </c>
      <c r="G6907" t="s">
        <v>7174</v>
      </c>
      <c r="H6907" t="s">
        <v>10</v>
      </c>
      <c r="I6907" t="s">
        <v>11</v>
      </c>
      <c r="K6907" t="s">
        <v>8491</v>
      </c>
      <c r="L6907" t="s">
        <v>8492</v>
      </c>
    </row>
    <row r="6908" spans="1:14" hidden="1" x14ac:dyDescent="0.25">
      <c r="A6908">
        <v>101</v>
      </c>
      <c r="B6908">
        <v>32</v>
      </c>
      <c r="C6908" t="s">
        <v>8448</v>
      </c>
      <c r="D6908" s="7">
        <v>40923</v>
      </c>
      <c r="E6908" t="s">
        <v>7174</v>
      </c>
      <c r="F6908" t="s">
        <v>4920</v>
      </c>
      <c r="G6908" t="s">
        <v>7174</v>
      </c>
      <c r="H6908" t="s">
        <v>17</v>
      </c>
      <c r="I6908" t="s">
        <v>101</v>
      </c>
      <c r="K6908" t="s">
        <v>8492</v>
      </c>
      <c r="L6908" t="s">
        <v>8493</v>
      </c>
    </row>
    <row r="6909" spans="1:14" hidden="1" x14ac:dyDescent="0.25">
      <c r="A6909">
        <v>101</v>
      </c>
      <c r="B6909">
        <v>33</v>
      </c>
      <c r="C6909" t="s">
        <v>8448</v>
      </c>
      <c r="D6909" s="7">
        <v>40923</v>
      </c>
      <c r="E6909" t="s">
        <v>7174</v>
      </c>
      <c r="F6909" t="s">
        <v>4920</v>
      </c>
      <c r="G6909" t="s">
        <v>7174</v>
      </c>
      <c r="H6909" t="s">
        <v>17</v>
      </c>
      <c r="I6909" t="s">
        <v>51</v>
      </c>
      <c r="K6909" t="s">
        <v>8493</v>
      </c>
      <c r="L6909" t="s">
        <v>8494</v>
      </c>
    </row>
    <row r="6910" spans="1:14" hidden="1" x14ac:dyDescent="0.25">
      <c r="A6910">
        <v>101</v>
      </c>
      <c r="B6910">
        <v>34</v>
      </c>
      <c r="C6910" t="s">
        <v>8448</v>
      </c>
      <c r="D6910" s="7">
        <v>40923</v>
      </c>
      <c r="E6910" t="s">
        <v>7174</v>
      </c>
      <c r="F6910" t="s">
        <v>4920</v>
      </c>
      <c r="G6910" t="s">
        <v>7174</v>
      </c>
      <c r="H6910" t="s">
        <v>53</v>
      </c>
      <c r="I6910" t="s">
        <v>456</v>
      </c>
      <c r="J6910" t="s">
        <v>92</v>
      </c>
      <c r="K6910" t="s">
        <v>8494</v>
      </c>
      <c r="L6910" t="s">
        <v>8495</v>
      </c>
      <c r="N6910">
        <v>2</v>
      </c>
    </row>
    <row r="6911" spans="1:14" hidden="1" x14ac:dyDescent="0.25">
      <c r="A6911">
        <v>101</v>
      </c>
      <c r="B6911">
        <v>35</v>
      </c>
      <c r="C6911" t="s">
        <v>8448</v>
      </c>
      <c r="D6911" s="7">
        <v>40923</v>
      </c>
      <c r="E6911" t="s">
        <v>7174</v>
      </c>
      <c r="F6911" t="s">
        <v>4920</v>
      </c>
      <c r="G6911" t="s">
        <v>7174</v>
      </c>
      <c r="H6911" t="s">
        <v>21</v>
      </c>
      <c r="I6911" t="s">
        <v>334</v>
      </c>
      <c r="K6911" t="s">
        <v>8496</v>
      </c>
      <c r="L6911" t="s">
        <v>8497</v>
      </c>
    </row>
    <row r="6912" spans="1:14" hidden="1" x14ac:dyDescent="0.25">
      <c r="A6912">
        <v>101</v>
      </c>
      <c r="B6912">
        <v>36</v>
      </c>
      <c r="C6912" t="s">
        <v>8448</v>
      </c>
      <c r="D6912" s="7">
        <v>40923</v>
      </c>
      <c r="E6912" t="s">
        <v>7174</v>
      </c>
      <c r="F6912" t="s">
        <v>4920</v>
      </c>
      <c r="G6912" t="s">
        <v>7174</v>
      </c>
      <c r="H6912" t="s">
        <v>24</v>
      </c>
      <c r="I6912" t="s">
        <v>10323</v>
      </c>
      <c r="K6912" t="s">
        <v>8498</v>
      </c>
      <c r="L6912" t="s">
        <v>8499</v>
      </c>
    </row>
    <row r="6913" spans="1:14" hidden="1" x14ac:dyDescent="0.25">
      <c r="A6913">
        <v>101</v>
      </c>
      <c r="B6913">
        <v>37</v>
      </c>
      <c r="C6913" t="s">
        <v>8448</v>
      </c>
      <c r="D6913" s="7">
        <v>40923</v>
      </c>
      <c r="E6913" t="s">
        <v>7174</v>
      </c>
      <c r="F6913" t="s">
        <v>4920</v>
      </c>
      <c r="G6913" t="s">
        <v>7174</v>
      </c>
      <c r="H6913" t="s">
        <v>10</v>
      </c>
      <c r="I6913" t="s">
        <v>62</v>
      </c>
      <c r="K6913" t="s">
        <v>8500</v>
      </c>
      <c r="L6913" t="s">
        <v>8501</v>
      </c>
    </row>
    <row r="6914" spans="1:14" hidden="1" x14ac:dyDescent="0.25">
      <c r="A6914">
        <v>101</v>
      </c>
      <c r="B6914">
        <v>38</v>
      </c>
      <c r="C6914" t="s">
        <v>8448</v>
      </c>
      <c r="D6914" s="7">
        <v>40923</v>
      </c>
      <c r="E6914" t="s">
        <v>7174</v>
      </c>
      <c r="F6914" t="s">
        <v>4920</v>
      </c>
      <c r="G6914" t="s">
        <v>7174</v>
      </c>
      <c r="H6914" t="s">
        <v>10</v>
      </c>
      <c r="I6914" t="s">
        <v>11</v>
      </c>
      <c r="K6914" t="s">
        <v>8501</v>
      </c>
      <c r="L6914" t="s">
        <v>8502</v>
      </c>
    </row>
    <row r="6915" spans="1:14" hidden="1" x14ac:dyDescent="0.25">
      <c r="A6915">
        <v>101</v>
      </c>
      <c r="B6915">
        <v>39</v>
      </c>
      <c r="C6915" t="s">
        <v>8448</v>
      </c>
      <c r="D6915" s="7">
        <v>40923</v>
      </c>
      <c r="E6915" t="s">
        <v>7174</v>
      </c>
      <c r="F6915" t="s">
        <v>4920</v>
      </c>
      <c r="G6915" t="s">
        <v>7174</v>
      </c>
      <c r="H6915" t="s">
        <v>10</v>
      </c>
      <c r="I6915" t="s">
        <v>14</v>
      </c>
      <c r="K6915" t="s">
        <v>8503</v>
      </c>
      <c r="L6915" t="s">
        <v>8504</v>
      </c>
    </row>
    <row r="6916" spans="1:14" hidden="1" x14ac:dyDescent="0.25">
      <c r="A6916">
        <v>101</v>
      </c>
      <c r="B6916">
        <v>40</v>
      </c>
      <c r="C6916" t="s">
        <v>8448</v>
      </c>
      <c r="D6916" s="7">
        <v>40923</v>
      </c>
      <c r="E6916" t="s">
        <v>7174</v>
      </c>
      <c r="F6916" t="s">
        <v>4920</v>
      </c>
      <c r="G6916" t="s">
        <v>7174</v>
      </c>
      <c r="H6916" t="s">
        <v>17</v>
      </c>
      <c r="I6916" t="s">
        <v>51</v>
      </c>
      <c r="K6916" t="s">
        <v>8505</v>
      </c>
      <c r="L6916" t="s">
        <v>8506</v>
      </c>
    </row>
    <row r="6917" spans="1:14" hidden="1" x14ac:dyDescent="0.25">
      <c r="A6917">
        <v>101</v>
      </c>
      <c r="B6917">
        <v>41</v>
      </c>
      <c r="C6917" t="s">
        <v>8448</v>
      </c>
      <c r="D6917" s="7">
        <v>40923</v>
      </c>
      <c r="E6917" t="s">
        <v>7174</v>
      </c>
      <c r="F6917" t="s">
        <v>4920</v>
      </c>
      <c r="G6917" t="s">
        <v>7174</v>
      </c>
      <c r="H6917" t="s">
        <v>53</v>
      </c>
      <c r="I6917" t="s">
        <v>124</v>
      </c>
      <c r="J6917" t="s">
        <v>80</v>
      </c>
      <c r="K6917" t="s">
        <v>8506</v>
      </c>
      <c r="L6917" t="s">
        <v>8506</v>
      </c>
      <c r="N6917">
        <v>7</v>
      </c>
    </row>
    <row r="6918" spans="1:14" hidden="1" x14ac:dyDescent="0.25">
      <c r="A6918">
        <v>101</v>
      </c>
      <c r="B6918">
        <v>42</v>
      </c>
      <c r="C6918" t="s">
        <v>8448</v>
      </c>
      <c r="D6918" s="7">
        <v>40923</v>
      </c>
      <c r="E6918" t="s">
        <v>7174</v>
      </c>
      <c r="F6918" t="s">
        <v>4920</v>
      </c>
      <c r="G6918" t="s">
        <v>7174</v>
      </c>
      <c r="H6918" t="s">
        <v>17</v>
      </c>
      <c r="I6918" t="s">
        <v>51</v>
      </c>
      <c r="K6918" t="s">
        <v>8506</v>
      </c>
      <c r="L6918" t="s">
        <v>8507</v>
      </c>
    </row>
    <row r="6919" spans="1:14" hidden="1" x14ac:dyDescent="0.25">
      <c r="A6919">
        <v>101</v>
      </c>
      <c r="B6919">
        <v>43</v>
      </c>
      <c r="C6919" t="s">
        <v>8448</v>
      </c>
      <c r="D6919" s="7">
        <v>40923</v>
      </c>
      <c r="E6919" t="s">
        <v>7174</v>
      </c>
      <c r="F6919" t="s">
        <v>4920</v>
      </c>
      <c r="G6919" t="s">
        <v>7174</v>
      </c>
      <c r="H6919" t="s">
        <v>348</v>
      </c>
      <c r="I6919" t="s">
        <v>349</v>
      </c>
      <c r="K6919" t="s">
        <v>8507</v>
      </c>
      <c r="L6919" t="s">
        <v>8507</v>
      </c>
    </row>
    <row r="6920" spans="1:14" hidden="1" x14ac:dyDescent="0.25">
      <c r="A6920">
        <v>101</v>
      </c>
      <c r="B6920">
        <v>44</v>
      </c>
      <c r="C6920" t="s">
        <v>8448</v>
      </c>
      <c r="D6920" s="7">
        <v>40923</v>
      </c>
      <c r="E6920" t="s">
        <v>7174</v>
      </c>
      <c r="F6920" t="s">
        <v>4920</v>
      </c>
      <c r="G6920" t="s">
        <v>7174</v>
      </c>
      <c r="H6920" t="s">
        <v>17</v>
      </c>
      <c r="I6920" t="s">
        <v>77</v>
      </c>
      <c r="K6920" t="s">
        <v>8507</v>
      </c>
      <c r="L6920" t="s">
        <v>8508</v>
      </c>
    </row>
    <row r="6921" spans="1:14" hidden="1" x14ac:dyDescent="0.25">
      <c r="A6921">
        <v>101</v>
      </c>
      <c r="B6921">
        <v>45</v>
      </c>
      <c r="C6921" t="s">
        <v>8448</v>
      </c>
      <c r="D6921" s="7">
        <v>40923</v>
      </c>
      <c r="E6921" t="s">
        <v>7174</v>
      </c>
      <c r="F6921" t="s">
        <v>4920</v>
      </c>
      <c r="G6921" t="s">
        <v>7174</v>
      </c>
      <c r="H6921" t="s">
        <v>348</v>
      </c>
      <c r="I6921" t="s">
        <v>464</v>
      </c>
      <c r="K6921" t="s">
        <v>8508</v>
      </c>
      <c r="L6921" t="s">
        <v>8508</v>
      </c>
    </row>
    <row r="6922" spans="1:14" hidden="1" x14ac:dyDescent="0.25">
      <c r="A6922">
        <v>101</v>
      </c>
      <c r="B6922">
        <v>46</v>
      </c>
      <c r="C6922" t="s">
        <v>8448</v>
      </c>
      <c r="D6922" s="7">
        <v>40923</v>
      </c>
      <c r="E6922" t="s">
        <v>7174</v>
      </c>
      <c r="F6922" t="s">
        <v>4920</v>
      </c>
      <c r="G6922" t="s">
        <v>7174</v>
      </c>
      <c r="H6922" t="s">
        <v>17</v>
      </c>
      <c r="I6922" t="s">
        <v>77</v>
      </c>
      <c r="K6922" t="s">
        <v>8508</v>
      </c>
      <c r="L6922" t="s">
        <v>8509</v>
      </c>
    </row>
    <row r="6923" spans="1:14" hidden="1" x14ac:dyDescent="0.25">
      <c r="A6923">
        <v>101</v>
      </c>
      <c r="B6923">
        <v>47</v>
      </c>
      <c r="C6923" t="s">
        <v>8448</v>
      </c>
      <c r="D6923" s="7">
        <v>40923</v>
      </c>
      <c r="E6923" t="s">
        <v>7174</v>
      </c>
      <c r="F6923" t="s">
        <v>4920</v>
      </c>
      <c r="G6923" t="s">
        <v>7174</v>
      </c>
      <c r="H6923" t="s">
        <v>348</v>
      </c>
      <c r="I6923" t="s">
        <v>464</v>
      </c>
      <c r="K6923" t="s">
        <v>8509</v>
      </c>
      <c r="L6923" t="s">
        <v>8509</v>
      </c>
    </row>
    <row r="6924" spans="1:14" hidden="1" x14ac:dyDescent="0.25">
      <c r="A6924">
        <v>101</v>
      </c>
      <c r="B6924">
        <v>48</v>
      </c>
      <c r="C6924" t="s">
        <v>8448</v>
      </c>
      <c r="D6924" s="7">
        <v>40923</v>
      </c>
      <c r="E6924" t="s">
        <v>7174</v>
      </c>
      <c r="F6924" t="s">
        <v>4920</v>
      </c>
      <c r="G6924" t="s">
        <v>7174</v>
      </c>
      <c r="H6924" t="s">
        <v>17</v>
      </c>
      <c r="I6924" t="s">
        <v>77</v>
      </c>
      <c r="K6924" t="s">
        <v>8509</v>
      </c>
      <c r="L6924" t="s">
        <v>8510</v>
      </c>
    </row>
    <row r="6925" spans="1:14" hidden="1" x14ac:dyDescent="0.25">
      <c r="A6925">
        <v>101</v>
      </c>
      <c r="B6925">
        <v>49</v>
      </c>
      <c r="C6925" t="s">
        <v>8448</v>
      </c>
      <c r="D6925" s="7">
        <v>40923</v>
      </c>
      <c r="E6925" t="s">
        <v>7174</v>
      </c>
      <c r="F6925" t="s">
        <v>4920</v>
      </c>
      <c r="G6925" t="s">
        <v>7174</v>
      </c>
      <c r="H6925" t="s">
        <v>53</v>
      </c>
      <c r="I6925" t="s">
        <v>270</v>
      </c>
      <c r="J6925" t="s">
        <v>80</v>
      </c>
      <c r="K6925" t="s">
        <v>8510</v>
      </c>
      <c r="L6925" t="s">
        <v>8511</v>
      </c>
      <c r="N6925">
        <v>8</v>
      </c>
    </row>
    <row r="6926" spans="1:14" hidden="1" x14ac:dyDescent="0.25">
      <c r="A6926">
        <v>101</v>
      </c>
      <c r="B6926">
        <v>50</v>
      </c>
      <c r="C6926" t="s">
        <v>8448</v>
      </c>
      <c r="D6926" s="7">
        <v>40923</v>
      </c>
      <c r="E6926" t="s">
        <v>7174</v>
      </c>
      <c r="F6926" t="s">
        <v>4920</v>
      </c>
      <c r="G6926" t="s">
        <v>7174</v>
      </c>
      <c r="H6926" t="s">
        <v>21</v>
      </c>
      <c r="I6926" t="s">
        <v>22</v>
      </c>
      <c r="K6926" t="s">
        <v>8511</v>
      </c>
      <c r="L6926" t="s">
        <v>8512</v>
      </c>
    </row>
    <row r="6927" spans="1:14" hidden="1" x14ac:dyDescent="0.25">
      <c r="A6927">
        <v>101</v>
      </c>
      <c r="B6927">
        <v>51</v>
      </c>
      <c r="C6927" t="s">
        <v>8448</v>
      </c>
      <c r="D6927" s="7">
        <v>40923</v>
      </c>
      <c r="E6927" t="s">
        <v>7174</v>
      </c>
      <c r="F6927" t="s">
        <v>4920</v>
      </c>
      <c r="G6927" t="s">
        <v>7174</v>
      </c>
      <c r="H6927" t="s">
        <v>24</v>
      </c>
      <c r="I6927" t="s">
        <v>10323</v>
      </c>
      <c r="K6927" t="s">
        <v>8513</v>
      </c>
      <c r="L6927" t="s">
        <v>8514</v>
      </c>
    </row>
    <row r="6928" spans="1:14" hidden="1" x14ac:dyDescent="0.25">
      <c r="A6928">
        <v>101</v>
      </c>
      <c r="B6928">
        <v>52</v>
      </c>
      <c r="C6928" t="s">
        <v>8448</v>
      </c>
      <c r="D6928" s="7">
        <v>40923</v>
      </c>
      <c r="E6928" t="s">
        <v>7174</v>
      </c>
      <c r="F6928" t="s">
        <v>4920</v>
      </c>
      <c r="G6928" t="s">
        <v>7174</v>
      </c>
      <c r="H6928" t="s">
        <v>10</v>
      </c>
      <c r="I6928" t="s">
        <v>11</v>
      </c>
      <c r="K6928" t="s">
        <v>8514</v>
      </c>
      <c r="L6928" t="s">
        <v>8515</v>
      </c>
    </row>
    <row r="6929" spans="1:14" hidden="1" x14ac:dyDescent="0.25">
      <c r="A6929">
        <v>101</v>
      </c>
      <c r="B6929">
        <v>53</v>
      </c>
      <c r="C6929" t="s">
        <v>8448</v>
      </c>
      <c r="D6929" s="7">
        <v>40923</v>
      </c>
      <c r="E6929" t="s">
        <v>7174</v>
      </c>
      <c r="F6929" t="s">
        <v>4920</v>
      </c>
      <c r="G6929" t="s">
        <v>7174</v>
      </c>
      <c r="H6929" t="s">
        <v>10</v>
      </c>
      <c r="I6929" t="s">
        <v>14</v>
      </c>
      <c r="K6929" t="s">
        <v>8515</v>
      </c>
      <c r="L6929" t="s">
        <v>8516</v>
      </c>
    </row>
    <row r="6930" spans="1:14" hidden="1" x14ac:dyDescent="0.25">
      <c r="A6930">
        <v>101</v>
      </c>
      <c r="B6930">
        <v>54</v>
      </c>
      <c r="C6930" t="s">
        <v>8448</v>
      </c>
      <c r="D6930" s="7">
        <v>40923</v>
      </c>
      <c r="E6930" t="s">
        <v>7174</v>
      </c>
      <c r="F6930" t="s">
        <v>4920</v>
      </c>
      <c r="G6930" t="s">
        <v>7174</v>
      </c>
      <c r="H6930" t="s">
        <v>17</v>
      </c>
      <c r="I6930" t="s">
        <v>48</v>
      </c>
      <c r="K6930" t="s">
        <v>8516</v>
      </c>
      <c r="L6930" t="s">
        <v>8516</v>
      </c>
    </row>
    <row r="6931" spans="1:14" hidden="1" x14ac:dyDescent="0.25">
      <c r="A6931">
        <v>101</v>
      </c>
      <c r="B6931">
        <v>55</v>
      </c>
      <c r="C6931" t="s">
        <v>8448</v>
      </c>
      <c r="D6931" s="7">
        <v>40923</v>
      </c>
      <c r="E6931" t="s">
        <v>7174</v>
      </c>
      <c r="F6931" t="s">
        <v>4920</v>
      </c>
      <c r="G6931" t="s">
        <v>7174</v>
      </c>
      <c r="H6931" t="s">
        <v>53</v>
      </c>
      <c r="I6931" t="s">
        <v>1886</v>
      </c>
      <c r="J6931" t="s">
        <v>92</v>
      </c>
      <c r="K6931" t="s">
        <v>8516</v>
      </c>
      <c r="L6931" t="s">
        <v>8517</v>
      </c>
      <c r="M6931" t="s">
        <v>485</v>
      </c>
      <c r="N6931">
        <v>4</v>
      </c>
    </row>
    <row r="6932" spans="1:14" hidden="1" x14ac:dyDescent="0.25">
      <c r="A6932">
        <v>101</v>
      </c>
      <c r="B6932">
        <v>56</v>
      </c>
      <c r="C6932" t="s">
        <v>8448</v>
      </c>
      <c r="D6932" s="7">
        <v>40923</v>
      </c>
      <c r="E6932" t="s">
        <v>7174</v>
      </c>
      <c r="F6932" t="s">
        <v>4920</v>
      </c>
      <c r="G6932" t="s">
        <v>7174</v>
      </c>
      <c r="H6932" t="s">
        <v>316</v>
      </c>
      <c r="I6932" s="3" t="s">
        <v>10322</v>
      </c>
      <c r="K6932" t="s">
        <v>8517</v>
      </c>
      <c r="L6932" t="s">
        <v>8517</v>
      </c>
    </row>
    <row r="6933" spans="1:14" hidden="1" x14ac:dyDescent="0.25">
      <c r="A6933">
        <v>102</v>
      </c>
      <c r="B6933">
        <v>1</v>
      </c>
      <c r="C6933" t="s">
        <v>10416</v>
      </c>
      <c r="D6933" s="7">
        <v>40634</v>
      </c>
      <c r="E6933" t="s">
        <v>10399</v>
      </c>
      <c r="F6933" t="s">
        <v>613</v>
      </c>
      <c r="G6933" t="s">
        <v>10399</v>
      </c>
      <c r="H6933" t="s">
        <v>10</v>
      </c>
      <c r="I6933" t="s">
        <v>118</v>
      </c>
      <c r="K6933" t="s">
        <v>8518</v>
      </c>
      <c r="L6933" t="s">
        <v>8519</v>
      </c>
    </row>
    <row r="6934" spans="1:14" hidden="1" x14ac:dyDescent="0.25">
      <c r="A6934">
        <v>102</v>
      </c>
      <c r="B6934">
        <v>2</v>
      </c>
      <c r="C6934" t="s">
        <v>10416</v>
      </c>
      <c r="D6934" s="7">
        <v>40634</v>
      </c>
      <c r="E6934" t="s">
        <v>10399</v>
      </c>
      <c r="F6934" t="s">
        <v>613</v>
      </c>
      <c r="G6934" t="s">
        <v>10399</v>
      </c>
      <c r="H6934" t="s">
        <v>17</v>
      </c>
      <c r="I6934" t="s">
        <v>120</v>
      </c>
      <c r="K6934" t="s">
        <v>8519</v>
      </c>
      <c r="L6934" t="s">
        <v>8520</v>
      </c>
    </row>
    <row r="6935" spans="1:14" hidden="1" x14ac:dyDescent="0.25">
      <c r="A6935">
        <v>102</v>
      </c>
      <c r="B6935">
        <v>3</v>
      </c>
      <c r="C6935" t="s">
        <v>10416</v>
      </c>
      <c r="D6935" s="7">
        <v>40634</v>
      </c>
      <c r="E6935" t="s">
        <v>10399</v>
      </c>
      <c r="F6935" t="s">
        <v>613</v>
      </c>
      <c r="G6935" t="s">
        <v>10399</v>
      </c>
      <c r="H6935" t="s">
        <v>10</v>
      </c>
      <c r="I6935" t="s">
        <v>118</v>
      </c>
      <c r="K6935" t="s">
        <v>8520</v>
      </c>
      <c r="L6935" t="s">
        <v>8521</v>
      </c>
    </row>
    <row r="6936" spans="1:14" hidden="1" x14ac:dyDescent="0.25">
      <c r="A6936">
        <v>102</v>
      </c>
      <c r="B6936">
        <v>4</v>
      </c>
      <c r="C6936" t="s">
        <v>10416</v>
      </c>
      <c r="D6936" s="7">
        <v>40634</v>
      </c>
      <c r="E6936" t="s">
        <v>10399</v>
      </c>
      <c r="F6936" t="s">
        <v>613</v>
      </c>
      <c r="G6936" t="s">
        <v>10399</v>
      </c>
      <c r="H6936" t="s">
        <v>17</v>
      </c>
      <c r="I6936" t="s">
        <v>120</v>
      </c>
      <c r="K6936" t="s">
        <v>8521</v>
      </c>
      <c r="L6936" t="s">
        <v>8522</v>
      </c>
    </row>
    <row r="6937" spans="1:14" hidden="1" x14ac:dyDescent="0.25">
      <c r="A6937">
        <v>102</v>
      </c>
      <c r="B6937">
        <v>5</v>
      </c>
      <c r="C6937" t="s">
        <v>10416</v>
      </c>
      <c r="D6937" s="7">
        <v>40634</v>
      </c>
      <c r="E6937" t="s">
        <v>10399</v>
      </c>
      <c r="F6937" t="s">
        <v>613</v>
      </c>
      <c r="G6937" t="s">
        <v>10399</v>
      </c>
      <c r="H6937" t="s">
        <v>162</v>
      </c>
      <c r="I6937" t="s">
        <v>722</v>
      </c>
      <c r="K6937" t="s">
        <v>8522</v>
      </c>
      <c r="L6937" t="s">
        <v>8523</v>
      </c>
    </row>
    <row r="6938" spans="1:14" hidden="1" x14ac:dyDescent="0.25">
      <c r="A6938">
        <v>102</v>
      </c>
      <c r="B6938">
        <v>6</v>
      </c>
      <c r="C6938" t="s">
        <v>10416</v>
      </c>
      <c r="D6938" s="7">
        <v>40634</v>
      </c>
      <c r="E6938" t="s">
        <v>10399</v>
      </c>
      <c r="F6938" t="s">
        <v>613</v>
      </c>
      <c r="G6938" t="s">
        <v>10399</v>
      </c>
      <c r="H6938" t="s">
        <v>21</v>
      </c>
      <c r="I6938" t="s">
        <v>334</v>
      </c>
      <c r="K6938" t="s">
        <v>8523</v>
      </c>
      <c r="L6938" t="s">
        <v>8524</v>
      </c>
    </row>
    <row r="6939" spans="1:14" hidden="1" x14ac:dyDescent="0.25">
      <c r="A6939">
        <v>102</v>
      </c>
      <c r="B6939">
        <v>7</v>
      </c>
      <c r="C6939" t="s">
        <v>10416</v>
      </c>
      <c r="D6939" s="7">
        <v>40634</v>
      </c>
      <c r="E6939" t="s">
        <v>10399</v>
      </c>
      <c r="F6939" t="s">
        <v>613</v>
      </c>
      <c r="G6939" t="s">
        <v>10399</v>
      </c>
      <c r="H6939" t="s">
        <v>24</v>
      </c>
      <c r="I6939" t="s">
        <v>10323</v>
      </c>
      <c r="K6939" t="s">
        <v>8525</v>
      </c>
      <c r="L6939" t="s">
        <v>8526</v>
      </c>
    </row>
    <row r="6940" spans="1:14" hidden="1" x14ac:dyDescent="0.25">
      <c r="A6940">
        <v>102</v>
      </c>
      <c r="B6940">
        <v>8</v>
      </c>
      <c r="C6940" t="s">
        <v>10416</v>
      </c>
      <c r="D6940" s="7">
        <v>40634</v>
      </c>
      <c r="E6940" t="s">
        <v>10399</v>
      </c>
      <c r="F6940" t="s">
        <v>613</v>
      </c>
      <c r="G6940" t="s">
        <v>10399</v>
      </c>
      <c r="H6940" t="s">
        <v>10</v>
      </c>
      <c r="I6940" t="s">
        <v>118</v>
      </c>
      <c r="K6940" t="s">
        <v>8526</v>
      </c>
      <c r="L6940" t="s">
        <v>8527</v>
      </c>
    </row>
    <row r="6941" spans="1:14" hidden="1" x14ac:dyDescent="0.25">
      <c r="A6941">
        <v>102</v>
      </c>
      <c r="B6941">
        <v>9</v>
      </c>
      <c r="C6941" t="s">
        <v>10416</v>
      </c>
      <c r="D6941" s="7">
        <v>40634</v>
      </c>
      <c r="E6941" t="s">
        <v>10399</v>
      </c>
      <c r="F6941" t="s">
        <v>613</v>
      </c>
      <c r="G6941" t="s">
        <v>10399</v>
      </c>
      <c r="H6941" t="s">
        <v>17</v>
      </c>
      <c r="I6941" t="s">
        <v>120</v>
      </c>
      <c r="K6941" t="s">
        <v>8527</v>
      </c>
      <c r="L6941" t="s">
        <v>8528</v>
      </c>
    </row>
    <row r="6942" spans="1:14" hidden="1" x14ac:dyDescent="0.25">
      <c r="A6942">
        <v>102</v>
      </c>
      <c r="B6942">
        <v>10</v>
      </c>
      <c r="C6942" t="s">
        <v>10416</v>
      </c>
      <c r="D6942" s="7">
        <v>40634</v>
      </c>
      <c r="E6942" t="s">
        <v>10399</v>
      </c>
      <c r="F6942" t="s">
        <v>613</v>
      </c>
      <c r="G6942" t="s">
        <v>10399</v>
      </c>
      <c r="H6942" t="s">
        <v>10</v>
      </c>
      <c r="I6942" t="s">
        <v>14</v>
      </c>
      <c r="K6942" t="s">
        <v>8528</v>
      </c>
      <c r="L6942" t="s">
        <v>8529</v>
      </c>
    </row>
    <row r="6943" spans="1:14" hidden="1" x14ac:dyDescent="0.25">
      <c r="A6943">
        <v>102</v>
      </c>
      <c r="B6943">
        <v>11</v>
      </c>
      <c r="C6943" t="s">
        <v>10416</v>
      </c>
      <c r="D6943" s="7">
        <v>40634</v>
      </c>
      <c r="E6943" t="s">
        <v>10399</v>
      </c>
      <c r="F6943" t="s">
        <v>613</v>
      </c>
      <c r="G6943" t="s">
        <v>10399</v>
      </c>
      <c r="H6943" t="s">
        <v>17</v>
      </c>
      <c r="I6943" t="s">
        <v>120</v>
      </c>
      <c r="K6943" t="s">
        <v>8529</v>
      </c>
      <c r="L6943" t="s">
        <v>8530</v>
      </c>
    </row>
    <row r="6944" spans="1:14" hidden="1" x14ac:dyDescent="0.25">
      <c r="A6944">
        <v>102</v>
      </c>
      <c r="B6944">
        <v>12</v>
      </c>
      <c r="C6944" t="s">
        <v>10416</v>
      </c>
      <c r="D6944" s="7">
        <v>40634</v>
      </c>
      <c r="E6944" t="s">
        <v>10399</v>
      </c>
      <c r="F6944" t="s">
        <v>613</v>
      </c>
      <c r="G6944" t="s">
        <v>10399</v>
      </c>
      <c r="H6944" t="s">
        <v>33</v>
      </c>
      <c r="I6944" t="s">
        <v>192</v>
      </c>
      <c r="K6944" t="s">
        <v>8530</v>
      </c>
      <c r="L6944" t="s">
        <v>8531</v>
      </c>
    </row>
    <row r="6945" spans="1:12" hidden="1" x14ac:dyDescent="0.25">
      <c r="A6945">
        <v>102</v>
      </c>
      <c r="B6945">
        <v>13</v>
      </c>
      <c r="C6945" t="s">
        <v>10416</v>
      </c>
      <c r="D6945" s="7">
        <v>40634</v>
      </c>
      <c r="E6945" t="s">
        <v>10399</v>
      </c>
      <c r="F6945" t="s">
        <v>613</v>
      </c>
      <c r="G6945" t="s">
        <v>10399</v>
      </c>
      <c r="H6945" t="s">
        <v>21</v>
      </c>
      <c r="I6945" t="s">
        <v>334</v>
      </c>
      <c r="K6945" t="s">
        <v>8531</v>
      </c>
      <c r="L6945" t="s">
        <v>8532</v>
      </c>
    </row>
    <row r="6946" spans="1:12" hidden="1" x14ac:dyDescent="0.25">
      <c r="A6946">
        <v>102</v>
      </c>
      <c r="B6946">
        <v>14</v>
      </c>
      <c r="C6946" t="s">
        <v>10416</v>
      </c>
      <c r="D6946" s="7">
        <v>40634</v>
      </c>
      <c r="E6946" t="s">
        <v>10399</v>
      </c>
      <c r="F6946" t="s">
        <v>613</v>
      </c>
      <c r="G6946" t="s">
        <v>10399</v>
      </c>
      <c r="H6946" t="s">
        <v>24</v>
      </c>
      <c r="I6946" t="s">
        <v>10323</v>
      </c>
      <c r="K6946" t="s">
        <v>8533</v>
      </c>
      <c r="L6946" t="s">
        <v>8534</v>
      </c>
    </row>
    <row r="6947" spans="1:12" hidden="1" x14ac:dyDescent="0.25">
      <c r="A6947">
        <v>102</v>
      </c>
      <c r="B6947">
        <v>15</v>
      </c>
      <c r="C6947" t="s">
        <v>10416</v>
      </c>
      <c r="D6947" s="7">
        <v>40634</v>
      </c>
      <c r="E6947" t="s">
        <v>10399</v>
      </c>
      <c r="F6947" t="s">
        <v>613</v>
      </c>
      <c r="G6947" t="s">
        <v>10399</v>
      </c>
      <c r="H6947" t="s">
        <v>10</v>
      </c>
      <c r="I6947" t="s">
        <v>118</v>
      </c>
      <c r="K6947" t="s">
        <v>8535</v>
      </c>
      <c r="L6947" t="s">
        <v>8536</v>
      </c>
    </row>
    <row r="6948" spans="1:12" hidden="1" x14ac:dyDescent="0.25">
      <c r="A6948">
        <v>102</v>
      </c>
      <c r="B6948">
        <v>16</v>
      </c>
      <c r="C6948" t="s">
        <v>10416</v>
      </c>
      <c r="D6948" s="7">
        <v>40634</v>
      </c>
      <c r="E6948" t="s">
        <v>10399</v>
      </c>
      <c r="F6948" t="s">
        <v>613</v>
      </c>
      <c r="G6948" t="s">
        <v>10399</v>
      </c>
      <c r="H6948" t="s">
        <v>17</v>
      </c>
      <c r="I6948" t="s">
        <v>45</v>
      </c>
      <c r="K6948" t="s">
        <v>8536</v>
      </c>
      <c r="L6948" t="s">
        <v>8537</v>
      </c>
    </row>
    <row r="6949" spans="1:12" hidden="1" x14ac:dyDescent="0.25">
      <c r="A6949">
        <v>102</v>
      </c>
      <c r="B6949">
        <v>17</v>
      </c>
      <c r="C6949" t="s">
        <v>10416</v>
      </c>
      <c r="D6949" s="7">
        <v>40634</v>
      </c>
      <c r="E6949" t="s">
        <v>10399</v>
      </c>
      <c r="F6949" t="s">
        <v>613</v>
      </c>
      <c r="G6949" t="s">
        <v>10399</v>
      </c>
      <c r="H6949" t="s">
        <v>17</v>
      </c>
      <c r="I6949" t="s">
        <v>18</v>
      </c>
      <c r="K6949" t="s">
        <v>8537</v>
      </c>
      <c r="L6949" t="s">
        <v>8538</v>
      </c>
    </row>
    <row r="6950" spans="1:12" hidden="1" x14ac:dyDescent="0.25">
      <c r="A6950">
        <v>102</v>
      </c>
      <c r="B6950">
        <v>18</v>
      </c>
      <c r="C6950" t="s">
        <v>10416</v>
      </c>
      <c r="D6950" s="7">
        <v>40634</v>
      </c>
      <c r="E6950" t="s">
        <v>10399</v>
      </c>
      <c r="F6950" t="s">
        <v>613</v>
      </c>
      <c r="G6950" t="s">
        <v>10399</v>
      </c>
      <c r="H6950" t="s">
        <v>33</v>
      </c>
      <c r="I6950" t="s">
        <v>192</v>
      </c>
      <c r="K6950" t="s">
        <v>8538</v>
      </c>
      <c r="L6950" t="s">
        <v>8539</v>
      </c>
    </row>
    <row r="6951" spans="1:12" hidden="1" x14ac:dyDescent="0.25">
      <c r="A6951">
        <v>102</v>
      </c>
      <c r="B6951">
        <v>19</v>
      </c>
      <c r="C6951" t="s">
        <v>10416</v>
      </c>
      <c r="D6951" s="7">
        <v>40634</v>
      </c>
      <c r="E6951" t="s">
        <v>10399</v>
      </c>
      <c r="F6951" t="s">
        <v>613</v>
      </c>
      <c r="G6951" t="s">
        <v>10399</v>
      </c>
      <c r="H6951" t="s">
        <v>21</v>
      </c>
      <c r="I6951" t="s">
        <v>334</v>
      </c>
      <c r="K6951" t="s">
        <v>8540</v>
      </c>
      <c r="L6951" t="s">
        <v>8541</v>
      </c>
    </row>
    <row r="6952" spans="1:12" hidden="1" x14ac:dyDescent="0.25">
      <c r="A6952">
        <v>102</v>
      </c>
      <c r="B6952">
        <v>20</v>
      </c>
      <c r="C6952" t="s">
        <v>10416</v>
      </c>
      <c r="D6952" s="7">
        <v>40634</v>
      </c>
      <c r="E6952" t="s">
        <v>10399</v>
      </c>
      <c r="F6952" t="s">
        <v>613</v>
      </c>
      <c r="G6952" t="s">
        <v>10399</v>
      </c>
      <c r="H6952" t="s">
        <v>24</v>
      </c>
      <c r="I6952" t="s">
        <v>10323</v>
      </c>
      <c r="K6952" t="s">
        <v>8542</v>
      </c>
      <c r="L6952" t="s">
        <v>8543</v>
      </c>
    </row>
    <row r="6953" spans="1:12" hidden="1" x14ac:dyDescent="0.25">
      <c r="A6953">
        <v>102</v>
      </c>
      <c r="B6953">
        <v>21</v>
      </c>
      <c r="C6953" t="s">
        <v>10416</v>
      </c>
      <c r="D6953" s="7">
        <v>40634</v>
      </c>
      <c r="E6953" t="s">
        <v>10399</v>
      </c>
      <c r="F6953" t="s">
        <v>613</v>
      </c>
      <c r="G6953" t="s">
        <v>10399</v>
      </c>
      <c r="H6953" t="s">
        <v>10</v>
      </c>
      <c r="I6953" t="s">
        <v>2166</v>
      </c>
      <c r="K6953" t="s">
        <v>8543</v>
      </c>
      <c r="L6953" t="s">
        <v>8544</v>
      </c>
    </row>
    <row r="6954" spans="1:12" hidden="1" x14ac:dyDescent="0.25">
      <c r="A6954">
        <v>102</v>
      </c>
      <c r="B6954">
        <v>22</v>
      </c>
      <c r="C6954" t="s">
        <v>10416</v>
      </c>
      <c r="D6954" s="7">
        <v>40634</v>
      </c>
      <c r="E6954" t="s">
        <v>10399</v>
      </c>
      <c r="F6954" t="s">
        <v>613</v>
      </c>
      <c r="G6954" t="s">
        <v>10399</v>
      </c>
      <c r="H6954" t="s">
        <v>10</v>
      </c>
      <c r="I6954" t="s">
        <v>118</v>
      </c>
      <c r="K6954" t="s">
        <v>8544</v>
      </c>
      <c r="L6954" t="s">
        <v>8545</v>
      </c>
    </row>
    <row r="6955" spans="1:12" hidden="1" x14ac:dyDescent="0.25">
      <c r="A6955">
        <v>102</v>
      </c>
      <c r="B6955">
        <v>23</v>
      </c>
      <c r="C6955" t="s">
        <v>10416</v>
      </c>
      <c r="D6955" s="7">
        <v>40634</v>
      </c>
      <c r="E6955" t="s">
        <v>10399</v>
      </c>
      <c r="F6955" t="s">
        <v>613</v>
      </c>
      <c r="G6955" t="s">
        <v>10399</v>
      </c>
      <c r="H6955" t="s">
        <v>17</v>
      </c>
      <c r="I6955" t="s">
        <v>120</v>
      </c>
      <c r="K6955" t="s">
        <v>8545</v>
      </c>
      <c r="L6955" t="s">
        <v>8546</v>
      </c>
    </row>
    <row r="6956" spans="1:12" hidden="1" x14ac:dyDescent="0.25">
      <c r="A6956">
        <v>102</v>
      </c>
      <c r="B6956">
        <v>24</v>
      </c>
      <c r="C6956" t="s">
        <v>10416</v>
      </c>
      <c r="D6956" s="7">
        <v>40634</v>
      </c>
      <c r="E6956" t="s">
        <v>10399</v>
      </c>
      <c r="F6956" t="s">
        <v>613</v>
      </c>
      <c r="G6956" t="s">
        <v>10399</v>
      </c>
      <c r="H6956" t="s">
        <v>33</v>
      </c>
      <c r="I6956" t="s">
        <v>34</v>
      </c>
      <c r="K6956" t="s">
        <v>8546</v>
      </c>
      <c r="L6956" t="s">
        <v>8546</v>
      </c>
    </row>
    <row r="6957" spans="1:12" hidden="1" x14ac:dyDescent="0.25">
      <c r="A6957">
        <v>102</v>
      </c>
      <c r="B6957">
        <v>25</v>
      </c>
      <c r="C6957" t="s">
        <v>10416</v>
      </c>
      <c r="D6957" s="7">
        <v>40634</v>
      </c>
      <c r="E6957" t="s">
        <v>10399</v>
      </c>
      <c r="F6957" t="s">
        <v>613</v>
      </c>
      <c r="G6957" t="s">
        <v>10399</v>
      </c>
      <c r="H6957" t="s">
        <v>162</v>
      </c>
      <c r="I6957" t="s">
        <v>722</v>
      </c>
      <c r="K6957" t="s">
        <v>8546</v>
      </c>
      <c r="L6957" t="s">
        <v>8547</v>
      </c>
    </row>
    <row r="6958" spans="1:12" hidden="1" x14ac:dyDescent="0.25">
      <c r="A6958">
        <v>102</v>
      </c>
      <c r="B6958">
        <v>26</v>
      </c>
      <c r="C6958" t="s">
        <v>10416</v>
      </c>
      <c r="D6958" s="7">
        <v>40634</v>
      </c>
      <c r="E6958" t="s">
        <v>10399</v>
      </c>
      <c r="F6958" t="s">
        <v>613</v>
      </c>
      <c r="G6958" t="s">
        <v>10399</v>
      </c>
      <c r="H6958" t="s">
        <v>24</v>
      </c>
      <c r="I6958" t="s">
        <v>10323</v>
      </c>
      <c r="K6958" t="s">
        <v>8548</v>
      </c>
      <c r="L6958" t="s">
        <v>8549</v>
      </c>
    </row>
    <row r="6959" spans="1:12" hidden="1" x14ac:dyDescent="0.25">
      <c r="A6959">
        <v>102</v>
      </c>
      <c r="B6959">
        <v>27</v>
      </c>
      <c r="C6959" t="s">
        <v>10416</v>
      </c>
      <c r="D6959" s="7">
        <v>40634</v>
      </c>
      <c r="E6959" t="s">
        <v>10399</v>
      </c>
      <c r="F6959" t="s">
        <v>613</v>
      </c>
      <c r="G6959" t="s">
        <v>10399</v>
      </c>
      <c r="H6959" t="s">
        <v>10</v>
      </c>
      <c r="I6959" t="s">
        <v>118</v>
      </c>
      <c r="K6959" t="s">
        <v>8549</v>
      </c>
      <c r="L6959" t="s">
        <v>8550</v>
      </c>
    </row>
    <row r="6960" spans="1:12" hidden="1" x14ac:dyDescent="0.25">
      <c r="A6960">
        <v>102</v>
      </c>
      <c r="B6960">
        <v>28</v>
      </c>
      <c r="C6960" t="s">
        <v>10416</v>
      </c>
      <c r="D6960" s="7">
        <v>40634</v>
      </c>
      <c r="E6960" t="s">
        <v>10399</v>
      </c>
      <c r="F6960" t="s">
        <v>613</v>
      </c>
      <c r="G6960" t="s">
        <v>10399</v>
      </c>
      <c r="H6960" t="s">
        <v>10</v>
      </c>
      <c r="I6960" t="s">
        <v>14</v>
      </c>
      <c r="K6960" t="s">
        <v>8550</v>
      </c>
      <c r="L6960" t="s">
        <v>8551</v>
      </c>
    </row>
    <row r="6961" spans="1:14" hidden="1" x14ac:dyDescent="0.25">
      <c r="A6961">
        <v>102</v>
      </c>
      <c r="B6961">
        <v>29</v>
      </c>
      <c r="C6961" t="s">
        <v>10416</v>
      </c>
      <c r="D6961" s="7">
        <v>40634</v>
      </c>
      <c r="E6961" t="s">
        <v>10399</v>
      </c>
      <c r="F6961" t="s">
        <v>613</v>
      </c>
      <c r="G6961" t="s">
        <v>10399</v>
      </c>
      <c r="H6961" t="s">
        <v>17</v>
      </c>
      <c r="I6961" t="s">
        <v>120</v>
      </c>
      <c r="K6961" t="s">
        <v>8551</v>
      </c>
      <c r="L6961" t="s">
        <v>8552</v>
      </c>
    </row>
    <row r="6962" spans="1:14" hidden="1" x14ac:dyDescent="0.25">
      <c r="A6962">
        <v>102</v>
      </c>
      <c r="B6962">
        <v>30</v>
      </c>
      <c r="C6962" t="s">
        <v>10416</v>
      </c>
      <c r="D6962" s="7">
        <v>40634</v>
      </c>
      <c r="E6962" t="s">
        <v>10399</v>
      </c>
      <c r="F6962" t="s">
        <v>613</v>
      </c>
      <c r="G6962" t="s">
        <v>10399</v>
      </c>
      <c r="H6962" t="s">
        <v>10</v>
      </c>
      <c r="I6962" t="s">
        <v>14</v>
      </c>
      <c r="K6962" t="s">
        <v>8552</v>
      </c>
      <c r="L6962" t="s">
        <v>8553</v>
      </c>
    </row>
    <row r="6963" spans="1:14" hidden="1" x14ac:dyDescent="0.25">
      <c r="A6963">
        <v>102</v>
      </c>
      <c r="B6963">
        <v>31</v>
      </c>
      <c r="C6963" t="s">
        <v>10416</v>
      </c>
      <c r="D6963" s="7">
        <v>40634</v>
      </c>
      <c r="E6963" t="s">
        <v>10399</v>
      </c>
      <c r="F6963" t="s">
        <v>613</v>
      </c>
      <c r="G6963" t="s">
        <v>10399</v>
      </c>
      <c r="H6963" t="s">
        <v>17</v>
      </c>
      <c r="I6963" t="s">
        <v>120</v>
      </c>
      <c r="K6963" t="s">
        <v>8553</v>
      </c>
      <c r="L6963" t="s">
        <v>8554</v>
      </c>
    </row>
    <row r="6964" spans="1:14" hidden="1" x14ac:dyDescent="0.25">
      <c r="A6964">
        <v>102</v>
      </c>
      <c r="B6964">
        <v>32</v>
      </c>
      <c r="C6964" t="s">
        <v>10416</v>
      </c>
      <c r="D6964" s="7">
        <v>40634</v>
      </c>
      <c r="E6964" t="s">
        <v>10399</v>
      </c>
      <c r="F6964" t="s">
        <v>613</v>
      </c>
      <c r="G6964" t="s">
        <v>10399</v>
      </c>
      <c r="H6964" t="s">
        <v>33</v>
      </c>
      <c r="I6964" t="s">
        <v>161</v>
      </c>
      <c r="K6964" t="s">
        <v>8554</v>
      </c>
      <c r="L6964" t="s">
        <v>8555</v>
      </c>
    </row>
    <row r="6965" spans="1:14" hidden="1" x14ac:dyDescent="0.25">
      <c r="A6965">
        <v>102</v>
      </c>
      <c r="B6965">
        <v>33</v>
      </c>
      <c r="C6965" t="s">
        <v>10416</v>
      </c>
      <c r="D6965" s="7">
        <v>40634</v>
      </c>
      <c r="E6965" t="s">
        <v>10399</v>
      </c>
      <c r="F6965" t="s">
        <v>613</v>
      </c>
      <c r="G6965" t="s">
        <v>10399</v>
      </c>
      <c r="H6965" t="s">
        <v>162</v>
      </c>
      <c r="I6965" t="s">
        <v>163</v>
      </c>
      <c r="K6965" t="s">
        <v>8555</v>
      </c>
      <c r="L6965" t="s">
        <v>8556</v>
      </c>
    </row>
    <row r="6966" spans="1:14" hidden="1" x14ac:dyDescent="0.25">
      <c r="A6966">
        <v>102</v>
      </c>
      <c r="B6966">
        <v>34</v>
      </c>
      <c r="C6966" t="s">
        <v>10416</v>
      </c>
      <c r="D6966" s="7">
        <v>40634</v>
      </c>
      <c r="E6966" t="s">
        <v>10399</v>
      </c>
      <c r="F6966" t="s">
        <v>613</v>
      </c>
      <c r="G6966" t="s">
        <v>10399</v>
      </c>
      <c r="H6966" t="s">
        <v>24</v>
      </c>
      <c r="I6966" t="s">
        <v>39</v>
      </c>
      <c r="K6966" t="s">
        <v>8557</v>
      </c>
      <c r="L6966" t="s">
        <v>8558</v>
      </c>
    </row>
    <row r="6967" spans="1:14" hidden="1" x14ac:dyDescent="0.25">
      <c r="A6967">
        <v>102</v>
      </c>
      <c r="B6967">
        <v>35</v>
      </c>
      <c r="C6967" t="s">
        <v>10416</v>
      </c>
      <c r="D6967" s="7">
        <v>40634</v>
      </c>
      <c r="E6967" t="s">
        <v>10399</v>
      </c>
      <c r="F6967" t="s">
        <v>613</v>
      </c>
      <c r="G6967" t="s">
        <v>10399</v>
      </c>
      <c r="H6967" t="s">
        <v>10</v>
      </c>
      <c r="I6967" t="s">
        <v>118</v>
      </c>
      <c r="K6967" t="s">
        <v>8558</v>
      </c>
      <c r="L6967" t="s">
        <v>8559</v>
      </c>
    </row>
    <row r="6968" spans="1:14" hidden="1" x14ac:dyDescent="0.25">
      <c r="A6968">
        <v>102</v>
      </c>
      <c r="B6968">
        <v>36</v>
      </c>
      <c r="C6968" t="s">
        <v>10416</v>
      </c>
      <c r="D6968" s="7">
        <v>40634</v>
      </c>
      <c r="E6968" t="s">
        <v>10399</v>
      </c>
      <c r="F6968" t="s">
        <v>613</v>
      </c>
      <c r="G6968" t="s">
        <v>10399</v>
      </c>
      <c r="H6968" t="s">
        <v>17</v>
      </c>
      <c r="I6968" t="s">
        <v>120</v>
      </c>
      <c r="K6968" t="s">
        <v>8559</v>
      </c>
      <c r="L6968" t="s">
        <v>8560</v>
      </c>
    </row>
    <row r="6969" spans="1:14" hidden="1" x14ac:dyDescent="0.25">
      <c r="A6969">
        <v>102</v>
      </c>
      <c r="B6969">
        <v>37</v>
      </c>
      <c r="C6969" t="s">
        <v>10416</v>
      </c>
      <c r="D6969" s="7">
        <v>40634</v>
      </c>
      <c r="E6969" t="s">
        <v>10399</v>
      </c>
      <c r="F6969" t="s">
        <v>613</v>
      </c>
      <c r="G6969" t="s">
        <v>10399</v>
      </c>
      <c r="H6969" t="s">
        <v>162</v>
      </c>
      <c r="I6969" t="s">
        <v>163</v>
      </c>
      <c r="K6969" t="s">
        <v>8560</v>
      </c>
      <c r="L6969" t="s">
        <v>8561</v>
      </c>
    </row>
    <row r="6970" spans="1:14" hidden="1" x14ac:dyDescent="0.25">
      <c r="A6970">
        <v>102</v>
      </c>
      <c r="B6970">
        <v>38</v>
      </c>
      <c r="C6970" t="s">
        <v>10416</v>
      </c>
      <c r="D6970" s="7">
        <v>40634</v>
      </c>
      <c r="E6970" t="s">
        <v>10399</v>
      </c>
      <c r="F6970" t="s">
        <v>613</v>
      </c>
      <c r="G6970" t="s">
        <v>10399</v>
      </c>
      <c r="H6970" t="s">
        <v>24</v>
      </c>
      <c r="I6970" t="s">
        <v>10323</v>
      </c>
      <c r="K6970" t="s">
        <v>8562</v>
      </c>
      <c r="L6970" t="s">
        <v>8563</v>
      </c>
    </row>
    <row r="6971" spans="1:14" hidden="1" x14ac:dyDescent="0.25">
      <c r="A6971">
        <v>102</v>
      </c>
      <c r="B6971">
        <v>39</v>
      </c>
      <c r="C6971" t="s">
        <v>10416</v>
      </c>
      <c r="D6971" s="7">
        <v>40634</v>
      </c>
      <c r="E6971" t="s">
        <v>10399</v>
      </c>
      <c r="F6971" t="s">
        <v>613</v>
      </c>
      <c r="G6971" t="s">
        <v>10399</v>
      </c>
      <c r="H6971" t="s">
        <v>10</v>
      </c>
      <c r="I6971" t="s">
        <v>10323</v>
      </c>
      <c r="K6971" t="s">
        <v>8563</v>
      </c>
      <c r="L6971" t="s">
        <v>8564</v>
      </c>
    </row>
    <row r="6972" spans="1:14" hidden="1" x14ac:dyDescent="0.25">
      <c r="A6972">
        <v>102</v>
      </c>
      <c r="B6972">
        <v>40</v>
      </c>
      <c r="C6972" t="s">
        <v>10416</v>
      </c>
      <c r="D6972" s="7">
        <v>40634</v>
      </c>
      <c r="E6972" t="s">
        <v>10399</v>
      </c>
      <c r="F6972" t="s">
        <v>613</v>
      </c>
      <c r="G6972" t="s">
        <v>10399</v>
      </c>
      <c r="H6972" t="s">
        <v>17</v>
      </c>
      <c r="I6972" t="s">
        <v>120</v>
      </c>
      <c r="K6972" t="s">
        <v>8564</v>
      </c>
      <c r="L6972" t="s">
        <v>8565</v>
      </c>
    </row>
    <row r="6973" spans="1:14" hidden="1" x14ac:dyDescent="0.25">
      <c r="A6973">
        <v>102</v>
      </c>
      <c r="B6973">
        <v>41</v>
      </c>
      <c r="C6973" t="s">
        <v>10416</v>
      </c>
      <c r="D6973" s="7">
        <v>40634</v>
      </c>
      <c r="E6973" t="s">
        <v>10399</v>
      </c>
      <c r="F6973" t="s">
        <v>613</v>
      </c>
      <c r="G6973" t="s">
        <v>10399</v>
      </c>
      <c r="H6973" t="s">
        <v>17</v>
      </c>
      <c r="I6973" t="s">
        <v>120</v>
      </c>
      <c r="K6973" t="s">
        <v>8565</v>
      </c>
      <c r="L6973" t="s">
        <v>8566</v>
      </c>
    </row>
    <row r="6974" spans="1:14" hidden="1" x14ac:dyDescent="0.25">
      <c r="A6974">
        <v>102</v>
      </c>
      <c r="B6974">
        <v>42</v>
      </c>
      <c r="C6974" t="s">
        <v>10416</v>
      </c>
      <c r="D6974" s="7">
        <v>40634</v>
      </c>
      <c r="E6974" t="s">
        <v>10399</v>
      </c>
      <c r="F6974" t="s">
        <v>613</v>
      </c>
      <c r="G6974" t="s">
        <v>10399</v>
      </c>
      <c r="H6974" t="s">
        <v>33</v>
      </c>
      <c r="I6974" t="s">
        <v>123</v>
      </c>
      <c r="K6974" t="s">
        <v>8566</v>
      </c>
      <c r="L6974" t="s">
        <v>8566</v>
      </c>
    </row>
    <row r="6975" spans="1:14" hidden="1" x14ac:dyDescent="0.25">
      <c r="A6975">
        <v>102</v>
      </c>
      <c r="B6975">
        <v>43</v>
      </c>
      <c r="C6975" t="s">
        <v>10416</v>
      </c>
      <c r="D6975" s="7">
        <v>40634</v>
      </c>
      <c r="E6975" t="s">
        <v>10399</v>
      </c>
      <c r="F6975" t="s">
        <v>613</v>
      </c>
      <c r="G6975" t="s">
        <v>10399</v>
      </c>
      <c r="H6975" t="s">
        <v>53</v>
      </c>
      <c r="I6975" t="s">
        <v>8567</v>
      </c>
      <c r="J6975" t="s">
        <v>92</v>
      </c>
      <c r="K6975" t="s">
        <v>8566</v>
      </c>
      <c r="L6975" t="s">
        <v>8568</v>
      </c>
      <c r="N6975">
        <v>7</v>
      </c>
    </row>
    <row r="6976" spans="1:14" hidden="1" x14ac:dyDescent="0.25">
      <c r="A6976">
        <v>102</v>
      </c>
      <c r="B6976">
        <v>44</v>
      </c>
      <c r="C6976" t="s">
        <v>10416</v>
      </c>
      <c r="D6976" s="7">
        <v>40634</v>
      </c>
      <c r="E6976" t="s">
        <v>10399</v>
      </c>
      <c r="F6976" t="s">
        <v>613</v>
      </c>
      <c r="G6976" t="s">
        <v>10399</v>
      </c>
      <c r="H6976" t="s">
        <v>24</v>
      </c>
      <c r="I6976" t="s">
        <v>10323</v>
      </c>
      <c r="K6976" t="s">
        <v>8568</v>
      </c>
      <c r="L6976" t="s">
        <v>8569</v>
      </c>
    </row>
    <row r="6977" spans="1:12" hidden="1" x14ac:dyDescent="0.25">
      <c r="A6977">
        <v>102</v>
      </c>
      <c r="B6977">
        <v>45</v>
      </c>
      <c r="C6977" t="s">
        <v>10416</v>
      </c>
      <c r="D6977" s="7">
        <v>40634</v>
      </c>
      <c r="E6977" t="s">
        <v>10399</v>
      </c>
      <c r="F6977" t="s">
        <v>613</v>
      </c>
      <c r="G6977" t="s">
        <v>10399</v>
      </c>
      <c r="H6977" t="s">
        <v>10</v>
      </c>
      <c r="I6977" t="s">
        <v>118</v>
      </c>
      <c r="K6977" t="s">
        <v>8569</v>
      </c>
      <c r="L6977" t="s">
        <v>3156</v>
      </c>
    </row>
    <row r="6978" spans="1:12" hidden="1" x14ac:dyDescent="0.25">
      <c r="A6978">
        <v>102</v>
      </c>
      <c r="B6978">
        <v>46</v>
      </c>
      <c r="C6978" t="s">
        <v>10416</v>
      </c>
      <c r="D6978" s="7">
        <v>40634</v>
      </c>
      <c r="E6978" t="s">
        <v>10399</v>
      </c>
      <c r="F6978" t="s">
        <v>613</v>
      </c>
      <c r="G6978" t="s">
        <v>10399</v>
      </c>
      <c r="H6978" t="s">
        <v>10</v>
      </c>
      <c r="I6978" t="s">
        <v>14</v>
      </c>
      <c r="K6978" t="s">
        <v>3156</v>
      </c>
      <c r="L6978" t="s">
        <v>8570</v>
      </c>
    </row>
    <row r="6979" spans="1:12" hidden="1" x14ac:dyDescent="0.25">
      <c r="A6979">
        <v>102</v>
      </c>
      <c r="B6979">
        <v>47</v>
      </c>
      <c r="C6979" t="s">
        <v>10416</v>
      </c>
      <c r="D6979" s="7">
        <v>40634</v>
      </c>
      <c r="E6979" t="s">
        <v>10399</v>
      </c>
      <c r="F6979" t="s">
        <v>613</v>
      </c>
      <c r="G6979" t="s">
        <v>10399</v>
      </c>
      <c r="H6979" t="s">
        <v>17</v>
      </c>
      <c r="I6979" t="s">
        <v>120</v>
      </c>
      <c r="K6979" t="s">
        <v>8570</v>
      </c>
      <c r="L6979" t="s">
        <v>8571</v>
      </c>
    </row>
    <row r="6980" spans="1:12" hidden="1" x14ac:dyDescent="0.25">
      <c r="A6980">
        <v>102</v>
      </c>
      <c r="B6980">
        <v>48</v>
      </c>
      <c r="C6980" t="s">
        <v>10416</v>
      </c>
      <c r="D6980" s="7">
        <v>40634</v>
      </c>
      <c r="E6980" t="s">
        <v>10399</v>
      </c>
      <c r="F6980" t="s">
        <v>613</v>
      </c>
      <c r="G6980" t="s">
        <v>10399</v>
      </c>
      <c r="H6980" t="s">
        <v>10</v>
      </c>
      <c r="I6980" t="s">
        <v>14</v>
      </c>
      <c r="K6980" t="s">
        <v>8571</v>
      </c>
      <c r="L6980" t="s">
        <v>8572</v>
      </c>
    </row>
    <row r="6981" spans="1:12" hidden="1" x14ac:dyDescent="0.25">
      <c r="A6981">
        <v>102</v>
      </c>
      <c r="B6981">
        <v>49</v>
      </c>
      <c r="C6981" t="s">
        <v>10416</v>
      </c>
      <c r="D6981" s="7">
        <v>40634</v>
      </c>
      <c r="E6981" t="s">
        <v>10399</v>
      </c>
      <c r="F6981" t="s">
        <v>613</v>
      </c>
      <c r="G6981" t="s">
        <v>10399</v>
      </c>
      <c r="H6981" t="s">
        <v>33</v>
      </c>
      <c r="I6981" t="s">
        <v>34</v>
      </c>
      <c r="K6981" t="s">
        <v>8572</v>
      </c>
      <c r="L6981" t="s">
        <v>8573</v>
      </c>
    </row>
    <row r="6982" spans="1:12" hidden="1" x14ac:dyDescent="0.25">
      <c r="A6982">
        <v>102</v>
      </c>
      <c r="B6982">
        <v>50</v>
      </c>
      <c r="C6982" t="s">
        <v>10416</v>
      </c>
      <c r="D6982" s="7">
        <v>40634</v>
      </c>
      <c r="E6982" t="s">
        <v>10399</v>
      </c>
      <c r="F6982" t="s">
        <v>613</v>
      </c>
      <c r="G6982" t="s">
        <v>10399</v>
      </c>
      <c r="H6982" t="s">
        <v>24</v>
      </c>
      <c r="I6982" t="s">
        <v>10323</v>
      </c>
      <c r="K6982" t="s">
        <v>8574</v>
      </c>
      <c r="L6982" t="s">
        <v>8575</v>
      </c>
    </row>
    <row r="6983" spans="1:12" hidden="1" x14ac:dyDescent="0.25">
      <c r="A6983">
        <v>102</v>
      </c>
      <c r="B6983">
        <v>51</v>
      </c>
      <c r="C6983" t="s">
        <v>10416</v>
      </c>
      <c r="D6983" s="7">
        <v>40634</v>
      </c>
      <c r="E6983" t="s">
        <v>10399</v>
      </c>
      <c r="F6983" t="s">
        <v>613</v>
      </c>
      <c r="G6983" t="s">
        <v>10399</v>
      </c>
      <c r="H6983" t="s">
        <v>10</v>
      </c>
      <c r="I6983" t="s">
        <v>14</v>
      </c>
      <c r="K6983" t="s">
        <v>8576</v>
      </c>
      <c r="L6983" t="s">
        <v>8577</v>
      </c>
    </row>
    <row r="6984" spans="1:12" hidden="1" x14ac:dyDescent="0.25">
      <c r="A6984">
        <v>102</v>
      </c>
      <c r="B6984">
        <v>52</v>
      </c>
      <c r="C6984" t="s">
        <v>10416</v>
      </c>
      <c r="D6984" s="7">
        <v>40634</v>
      </c>
      <c r="E6984" t="s">
        <v>10399</v>
      </c>
      <c r="F6984" t="s">
        <v>613</v>
      </c>
      <c r="G6984" t="s">
        <v>10399</v>
      </c>
      <c r="H6984" t="s">
        <v>17</v>
      </c>
      <c r="I6984" t="s">
        <v>120</v>
      </c>
      <c r="K6984" t="s">
        <v>8577</v>
      </c>
      <c r="L6984" t="s">
        <v>8578</v>
      </c>
    </row>
    <row r="6985" spans="1:12" hidden="1" x14ac:dyDescent="0.25">
      <c r="A6985">
        <v>102</v>
      </c>
      <c r="B6985">
        <v>53</v>
      </c>
      <c r="C6985" t="s">
        <v>10416</v>
      </c>
      <c r="D6985" s="7">
        <v>40634</v>
      </c>
      <c r="E6985" t="s">
        <v>10399</v>
      </c>
      <c r="F6985" t="s">
        <v>613</v>
      </c>
      <c r="G6985" t="s">
        <v>10399</v>
      </c>
      <c r="H6985" t="s">
        <v>33</v>
      </c>
      <c r="I6985" t="s">
        <v>603</v>
      </c>
      <c r="K6985" t="s">
        <v>8578</v>
      </c>
      <c r="L6985" t="s">
        <v>8579</v>
      </c>
    </row>
    <row r="6986" spans="1:12" hidden="1" x14ac:dyDescent="0.25">
      <c r="A6986">
        <v>102</v>
      </c>
      <c r="B6986">
        <v>54</v>
      </c>
      <c r="C6986" t="s">
        <v>10416</v>
      </c>
      <c r="D6986" s="7">
        <v>40634</v>
      </c>
      <c r="E6986" t="s">
        <v>10399</v>
      </c>
      <c r="F6986" t="s">
        <v>613</v>
      </c>
      <c r="G6986" t="s">
        <v>10399</v>
      </c>
      <c r="H6986" t="s">
        <v>162</v>
      </c>
      <c r="I6986" t="s">
        <v>163</v>
      </c>
      <c r="K6986" t="s">
        <v>8579</v>
      </c>
      <c r="L6986" t="s">
        <v>8580</v>
      </c>
    </row>
    <row r="6987" spans="1:12" hidden="1" x14ac:dyDescent="0.25">
      <c r="A6987">
        <v>102</v>
      </c>
      <c r="B6987">
        <v>55</v>
      </c>
      <c r="C6987" t="s">
        <v>10416</v>
      </c>
      <c r="D6987" s="7">
        <v>40634</v>
      </c>
      <c r="E6987" t="s">
        <v>10399</v>
      </c>
      <c r="F6987" t="s">
        <v>613</v>
      </c>
      <c r="G6987" t="s">
        <v>10399</v>
      </c>
      <c r="H6987" t="s">
        <v>21</v>
      </c>
      <c r="I6987" t="s">
        <v>334</v>
      </c>
      <c r="K6987" t="s">
        <v>8581</v>
      </c>
      <c r="L6987" t="s">
        <v>8582</v>
      </c>
    </row>
    <row r="6988" spans="1:12" hidden="1" x14ac:dyDescent="0.25">
      <c r="A6988">
        <v>102</v>
      </c>
      <c r="B6988">
        <v>56</v>
      </c>
      <c r="C6988" t="s">
        <v>10416</v>
      </c>
      <c r="D6988" s="7">
        <v>40634</v>
      </c>
      <c r="E6988" t="s">
        <v>10399</v>
      </c>
      <c r="F6988" t="s">
        <v>613</v>
      </c>
      <c r="G6988" t="s">
        <v>10399</v>
      </c>
      <c r="H6988" t="s">
        <v>24</v>
      </c>
      <c r="I6988" t="s">
        <v>10323</v>
      </c>
      <c r="K6988" t="s">
        <v>8583</v>
      </c>
      <c r="L6988" t="s">
        <v>8584</v>
      </c>
    </row>
    <row r="6989" spans="1:12" hidden="1" x14ac:dyDescent="0.25">
      <c r="A6989">
        <v>102</v>
      </c>
      <c r="B6989">
        <v>57</v>
      </c>
      <c r="C6989" t="s">
        <v>10416</v>
      </c>
      <c r="D6989" s="7">
        <v>40634</v>
      </c>
      <c r="E6989" t="s">
        <v>10399</v>
      </c>
      <c r="F6989" t="s">
        <v>613</v>
      </c>
      <c r="G6989" t="s">
        <v>10399</v>
      </c>
      <c r="H6989" t="s">
        <v>10</v>
      </c>
      <c r="I6989" t="s">
        <v>14</v>
      </c>
      <c r="K6989" t="s">
        <v>8585</v>
      </c>
      <c r="L6989" t="s">
        <v>8586</v>
      </c>
    </row>
    <row r="6990" spans="1:12" hidden="1" x14ac:dyDescent="0.25">
      <c r="A6990">
        <v>102</v>
      </c>
      <c r="B6990">
        <v>58</v>
      </c>
      <c r="C6990" t="s">
        <v>10416</v>
      </c>
      <c r="D6990" s="7">
        <v>40634</v>
      </c>
      <c r="E6990" t="s">
        <v>10399</v>
      </c>
      <c r="F6990" t="s">
        <v>613</v>
      </c>
      <c r="G6990" t="s">
        <v>10399</v>
      </c>
      <c r="H6990" t="s">
        <v>10</v>
      </c>
      <c r="I6990" t="s">
        <v>118</v>
      </c>
      <c r="K6990" t="s">
        <v>8586</v>
      </c>
      <c r="L6990" t="s">
        <v>8587</v>
      </c>
    </row>
    <row r="6991" spans="1:12" hidden="1" x14ac:dyDescent="0.25">
      <c r="A6991">
        <v>102</v>
      </c>
      <c r="B6991">
        <v>59</v>
      </c>
      <c r="C6991" t="s">
        <v>10416</v>
      </c>
      <c r="D6991" s="7">
        <v>40634</v>
      </c>
      <c r="E6991" t="s">
        <v>10399</v>
      </c>
      <c r="F6991" t="s">
        <v>613</v>
      </c>
      <c r="G6991" t="s">
        <v>10399</v>
      </c>
      <c r="H6991" t="s">
        <v>17</v>
      </c>
      <c r="I6991" t="s">
        <v>120</v>
      </c>
      <c r="K6991" t="s">
        <v>8587</v>
      </c>
      <c r="L6991" t="s">
        <v>8588</v>
      </c>
    </row>
    <row r="6992" spans="1:12" hidden="1" x14ac:dyDescent="0.25">
      <c r="A6992">
        <v>102</v>
      </c>
      <c r="B6992">
        <v>60</v>
      </c>
      <c r="C6992" t="s">
        <v>10416</v>
      </c>
      <c r="D6992" s="7">
        <v>40634</v>
      </c>
      <c r="E6992" t="s">
        <v>10399</v>
      </c>
      <c r="F6992" t="s">
        <v>613</v>
      </c>
      <c r="G6992" t="s">
        <v>10399</v>
      </c>
      <c r="H6992" t="s">
        <v>33</v>
      </c>
      <c r="I6992" t="s">
        <v>34</v>
      </c>
      <c r="K6992" t="s">
        <v>8588</v>
      </c>
      <c r="L6992" t="s">
        <v>8589</v>
      </c>
    </row>
    <row r="6993" spans="1:14" hidden="1" x14ac:dyDescent="0.25">
      <c r="A6993">
        <v>102</v>
      </c>
      <c r="B6993">
        <v>61</v>
      </c>
      <c r="C6993" t="s">
        <v>10416</v>
      </c>
      <c r="D6993" s="7">
        <v>40634</v>
      </c>
      <c r="E6993" t="s">
        <v>10399</v>
      </c>
      <c r="F6993" t="s">
        <v>613</v>
      </c>
      <c r="G6993" t="s">
        <v>10399</v>
      </c>
      <c r="H6993" t="s">
        <v>24</v>
      </c>
      <c r="I6993" t="s">
        <v>10323</v>
      </c>
      <c r="K6993" t="s">
        <v>8590</v>
      </c>
      <c r="L6993" t="s">
        <v>8591</v>
      </c>
    </row>
    <row r="6994" spans="1:14" hidden="1" x14ac:dyDescent="0.25">
      <c r="A6994">
        <v>102</v>
      </c>
      <c r="B6994">
        <v>62</v>
      </c>
      <c r="C6994" t="s">
        <v>10416</v>
      </c>
      <c r="D6994" s="7">
        <v>40634</v>
      </c>
      <c r="E6994" t="s">
        <v>10399</v>
      </c>
      <c r="F6994" t="s">
        <v>613</v>
      </c>
      <c r="G6994" t="s">
        <v>10399</v>
      </c>
      <c r="H6994" t="s">
        <v>10</v>
      </c>
      <c r="I6994" t="s">
        <v>14</v>
      </c>
      <c r="K6994" t="s">
        <v>8591</v>
      </c>
      <c r="L6994" t="s">
        <v>8592</v>
      </c>
    </row>
    <row r="6995" spans="1:14" hidden="1" x14ac:dyDescent="0.25">
      <c r="A6995">
        <v>102</v>
      </c>
      <c r="B6995">
        <v>63</v>
      </c>
      <c r="C6995" t="s">
        <v>10416</v>
      </c>
      <c r="D6995" s="7">
        <v>40634</v>
      </c>
      <c r="E6995" t="s">
        <v>10399</v>
      </c>
      <c r="F6995" t="s">
        <v>613</v>
      </c>
      <c r="G6995" t="s">
        <v>10399</v>
      </c>
      <c r="H6995" t="s">
        <v>17</v>
      </c>
      <c r="I6995" t="s">
        <v>120</v>
      </c>
      <c r="K6995" t="s">
        <v>8592</v>
      </c>
      <c r="L6995" t="s">
        <v>8593</v>
      </c>
    </row>
    <row r="6996" spans="1:14" hidden="1" x14ac:dyDescent="0.25">
      <c r="A6996">
        <v>102</v>
      </c>
      <c r="B6996">
        <v>64</v>
      </c>
      <c r="C6996" t="s">
        <v>10416</v>
      </c>
      <c r="D6996" s="7">
        <v>40634</v>
      </c>
      <c r="E6996" t="s">
        <v>10399</v>
      </c>
      <c r="F6996" t="s">
        <v>613</v>
      </c>
      <c r="G6996" t="s">
        <v>10399</v>
      </c>
      <c r="H6996" t="s">
        <v>17</v>
      </c>
      <c r="I6996" t="s">
        <v>120</v>
      </c>
      <c r="K6996" t="s">
        <v>8593</v>
      </c>
      <c r="L6996" t="s">
        <v>8594</v>
      </c>
    </row>
    <row r="6997" spans="1:14" hidden="1" x14ac:dyDescent="0.25">
      <c r="A6997">
        <v>102</v>
      </c>
      <c r="B6997">
        <v>65</v>
      </c>
      <c r="C6997" t="s">
        <v>10416</v>
      </c>
      <c r="D6997" s="7">
        <v>40634</v>
      </c>
      <c r="E6997" t="s">
        <v>10399</v>
      </c>
      <c r="F6997" t="s">
        <v>613</v>
      </c>
      <c r="G6997" t="s">
        <v>10399</v>
      </c>
      <c r="H6997" t="s">
        <v>33</v>
      </c>
      <c r="I6997" t="s">
        <v>34</v>
      </c>
      <c r="K6997" t="s">
        <v>8594</v>
      </c>
      <c r="L6997" t="s">
        <v>8594</v>
      </c>
    </row>
    <row r="6998" spans="1:14" hidden="1" x14ac:dyDescent="0.25">
      <c r="A6998">
        <v>102</v>
      </c>
      <c r="B6998">
        <v>66</v>
      </c>
      <c r="C6998" t="s">
        <v>10416</v>
      </c>
      <c r="D6998" s="7">
        <v>40634</v>
      </c>
      <c r="E6998" t="s">
        <v>10399</v>
      </c>
      <c r="F6998" t="s">
        <v>613</v>
      </c>
      <c r="G6998" t="s">
        <v>10399</v>
      </c>
      <c r="H6998" t="s">
        <v>24</v>
      </c>
      <c r="I6998" t="s">
        <v>10323</v>
      </c>
      <c r="K6998" t="s">
        <v>8594</v>
      </c>
      <c r="L6998" t="s">
        <v>8595</v>
      </c>
    </row>
    <row r="6999" spans="1:14" hidden="1" x14ac:dyDescent="0.25">
      <c r="A6999">
        <v>102</v>
      </c>
      <c r="B6999">
        <v>67</v>
      </c>
      <c r="C6999" t="s">
        <v>10416</v>
      </c>
      <c r="D6999" s="7">
        <v>40634</v>
      </c>
      <c r="E6999" t="s">
        <v>10399</v>
      </c>
      <c r="F6999" t="s">
        <v>613</v>
      </c>
      <c r="G6999" t="s">
        <v>10399</v>
      </c>
      <c r="H6999" t="s">
        <v>10</v>
      </c>
      <c r="I6999" t="s">
        <v>14</v>
      </c>
      <c r="K6999" t="s">
        <v>8595</v>
      </c>
      <c r="L6999" t="s">
        <v>8596</v>
      </c>
    </row>
    <row r="7000" spans="1:14" hidden="1" x14ac:dyDescent="0.25">
      <c r="A7000">
        <v>102</v>
      </c>
      <c r="B7000">
        <v>68</v>
      </c>
      <c r="C7000" t="s">
        <v>10416</v>
      </c>
      <c r="D7000" s="7">
        <v>40634</v>
      </c>
      <c r="E7000" t="s">
        <v>10399</v>
      </c>
      <c r="F7000" t="s">
        <v>613</v>
      </c>
      <c r="G7000" t="s">
        <v>10399</v>
      </c>
      <c r="H7000" t="s">
        <v>17</v>
      </c>
      <c r="I7000" t="s">
        <v>18</v>
      </c>
      <c r="K7000" t="s">
        <v>8596</v>
      </c>
      <c r="L7000" t="s">
        <v>8597</v>
      </c>
    </row>
    <row r="7001" spans="1:14" hidden="1" x14ac:dyDescent="0.25">
      <c r="A7001">
        <v>102</v>
      </c>
      <c r="B7001">
        <v>69</v>
      </c>
      <c r="C7001" t="s">
        <v>10416</v>
      </c>
      <c r="D7001" s="7">
        <v>40634</v>
      </c>
      <c r="E7001" t="s">
        <v>10399</v>
      </c>
      <c r="F7001" t="s">
        <v>613</v>
      </c>
      <c r="G7001" t="s">
        <v>10399</v>
      </c>
      <c r="H7001" t="s">
        <v>33</v>
      </c>
      <c r="I7001" t="s">
        <v>161</v>
      </c>
      <c r="K7001" t="s">
        <v>8597</v>
      </c>
      <c r="L7001" t="s">
        <v>8598</v>
      </c>
    </row>
    <row r="7002" spans="1:14" hidden="1" x14ac:dyDescent="0.25">
      <c r="A7002">
        <v>102</v>
      </c>
      <c r="B7002">
        <v>70</v>
      </c>
      <c r="C7002" t="s">
        <v>10416</v>
      </c>
      <c r="D7002" s="7">
        <v>40634</v>
      </c>
      <c r="E7002" t="s">
        <v>10399</v>
      </c>
      <c r="F7002" t="s">
        <v>613</v>
      </c>
      <c r="G7002" t="s">
        <v>10399</v>
      </c>
      <c r="H7002" t="s">
        <v>24</v>
      </c>
      <c r="I7002" t="s">
        <v>10323</v>
      </c>
      <c r="K7002" t="s">
        <v>8599</v>
      </c>
      <c r="L7002" t="s">
        <v>8600</v>
      </c>
    </row>
    <row r="7003" spans="1:14" hidden="1" x14ac:dyDescent="0.25">
      <c r="A7003">
        <v>102</v>
      </c>
      <c r="B7003">
        <v>71</v>
      </c>
      <c r="C7003" t="s">
        <v>10416</v>
      </c>
      <c r="D7003" s="7">
        <v>40634</v>
      </c>
      <c r="E7003" t="s">
        <v>10399</v>
      </c>
      <c r="F7003" t="s">
        <v>613</v>
      </c>
      <c r="G7003" t="s">
        <v>10399</v>
      </c>
      <c r="H7003" t="s">
        <v>10</v>
      </c>
      <c r="I7003" t="s">
        <v>14</v>
      </c>
      <c r="K7003" t="s">
        <v>8601</v>
      </c>
      <c r="L7003" t="s">
        <v>8602</v>
      </c>
    </row>
    <row r="7004" spans="1:14" hidden="1" x14ac:dyDescent="0.25">
      <c r="A7004">
        <v>102</v>
      </c>
      <c r="B7004">
        <v>72</v>
      </c>
      <c r="C7004" t="s">
        <v>10416</v>
      </c>
      <c r="D7004" s="7">
        <v>40634</v>
      </c>
      <c r="E7004" t="s">
        <v>10399</v>
      </c>
      <c r="F7004" t="s">
        <v>613</v>
      </c>
      <c r="G7004" t="s">
        <v>10399</v>
      </c>
      <c r="H7004" t="s">
        <v>17</v>
      </c>
      <c r="I7004" t="s">
        <v>120</v>
      </c>
      <c r="K7004" t="s">
        <v>8602</v>
      </c>
      <c r="L7004" t="s">
        <v>8603</v>
      </c>
    </row>
    <row r="7005" spans="1:14" hidden="1" x14ac:dyDescent="0.25">
      <c r="A7005">
        <v>102</v>
      </c>
      <c r="B7005">
        <v>73</v>
      </c>
      <c r="C7005" t="s">
        <v>10416</v>
      </c>
      <c r="D7005" s="7">
        <v>40634</v>
      </c>
      <c r="E7005" t="s">
        <v>10399</v>
      </c>
      <c r="F7005" t="s">
        <v>613</v>
      </c>
      <c r="G7005" t="s">
        <v>10399</v>
      </c>
      <c r="H7005" t="s">
        <v>53</v>
      </c>
      <c r="I7005" t="s">
        <v>255</v>
      </c>
      <c r="J7005" t="s">
        <v>80</v>
      </c>
      <c r="K7005" t="s">
        <v>8603</v>
      </c>
      <c r="L7005" t="s">
        <v>8604</v>
      </c>
      <c r="N7005">
        <v>6</v>
      </c>
    </row>
    <row r="7006" spans="1:14" hidden="1" x14ac:dyDescent="0.25">
      <c r="A7006">
        <v>102</v>
      </c>
      <c r="B7006">
        <v>74</v>
      </c>
      <c r="C7006" t="s">
        <v>10416</v>
      </c>
      <c r="D7006" s="7">
        <v>40634</v>
      </c>
      <c r="E7006" t="s">
        <v>10399</v>
      </c>
      <c r="F7006" t="s">
        <v>613</v>
      </c>
      <c r="G7006" t="s">
        <v>10399</v>
      </c>
      <c r="H7006" t="s">
        <v>21</v>
      </c>
      <c r="I7006" t="s">
        <v>334</v>
      </c>
      <c r="K7006" t="s">
        <v>8605</v>
      </c>
      <c r="L7006" t="s">
        <v>8606</v>
      </c>
    </row>
    <row r="7007" spans="1:14" hidden="1" x14ac:dyDescent="0.25">
      <c r="A7007">
        <v>102</v>
      </c>
      <c r="B7007">
        <v>75</v>
      </c>
      <c r="C7007" t="s">
        <v>10416</v>
      </c>
      <c r="D7007" s="7">
        <v>40634</v>
      </c>
      <c r="E7007" t="s">
        <v>10399</v>
      </c>
      <c r="F7007" t="s">
        <v>613</v>
      </c>
      <c r="G7007" t="s">
        <v>10399</v>
      </c>
      <c r="H7007" t="s">
        <v>24</v>
      </c>
      <c r="I7007" t="s">
        <v>10323</v>
      </c>
      <c r="K7007" t="s">
        <v>8607</v>
      </c>
      <c r="L7007" t="s">
        <v>8608</v>
      </c>
    </row>
    <row r="7008" spans="1:14" hidden="1" x14ac:dyDescent="0.25">
      <c r="A7008">
        <v>102</v>
      </c>
      <c r="B7008">
        <v>76</v>
      </c>
      <c r="C7008" t="s">
        <v>10416</v>
      </c>
      <c r="D7008" s="7">
        <v>40634</v>
      </c>
      <c r="E7008" t="s">
        <v>10399</v>
      </c>
      <c r="F7008" t="s">
        <v>613</v>
      </c>
      <c r="G7008" t="s">
        <v>10399</v>
      </c>
      <c r="H7008" t="s">
        <v>10</v>
      </c>
      <c r="I7008" t="s">
        <v>14</v>
      </c>
      <c r="K7008" t="s">
        <v>8609</v>
      </c>
      <c r="L7008" t="s">
        <v>8610</v>
      </c>
    </row>
    <row r="7009" spans="1:14" hidden="1" x14ac:dyDescent="0.25">
      <c r="A7009">
        <v>102</v>
      </c>
      <c r="B7009">
        <v>77</v>
      </c>
      <c r="C7009" t="s">
        <v>10416</v>
      </c>
      <c r="D7009" s="7">
        <v>40634</v>
      </c>
      <c r="E7009" t="s">
        <v>10399</v>
      </c>
      <c r="F7009" t="s">
        <v>613</v>
      </c>
      <c r="G7009" t="s">
        <v>10399</v>
      </c>
      <c r="H7009" t="s">
        <v>17</v>
      </c>
      <c r="I7009" t="s">
        <v>120</v>
      </c>
      <c r="K7009" t="s">
        <v>8610</v>
      </c>
      <c r="L7009" t="s">
        <v>8611</v>
      </c>
    </row>
    <row r="7010" spans="1:14" hidden="1" x14ac:dyDescent="0.25">
      <c r="A7010">
        <v>102</v>
      </c>
      <c r="B7010">
        <v>78</v>
      </c>
      <c r="C7010" t="s">
        <v>10416</v>
      </c>
      <c r="D7010" s="7">
        <v>40634</v>
      </c>
      <c r="E7010" t="s">
        <v>10399</v>
      </c>
      <c r="F7010" t="s">
        <v>613</v>
      </c>
      <c r="G7010" t="s">
        <v>10399</v>
      </c>
      <c r="H7010" t="s">
        <v>53</v>
      </c>
      <c r="I7010" t="s">
        <v>8612</v>
      </c>
      <c r="J7010" t="s">
        <v>80</v>
      </c>
      <c r="K7010" t="s">
        <v>8611</v>
      </c>
      <c r="L7010" t="s">
        <v>8613</v>
      </c>
      <c r="N7010">
        <v>6</v>
      </c>
    </row>
    <row r="7011" spans="1:14" hidden="1" x14ac:dyDescent="0.25">
      <c r="A7011">
        <v>102</v>
      </c>
      <c r="B7011">
        <v>79</v>
      </c>
      <c r="C7011" t="s">
        <v>10416</v>
      </c>
      <c r="D7011" s="7">
        <v>40634</v>
      </c>
      <c r="E7011" t="s">
        <v>10399</v>
      </c>
      <c r="F7011" t="s">
        <v>613</v>
      </c>
      <c r="G7011" t="s">
        <v>10399</v>
      </c>
      <c r="H7011" t="s">
        <v>162</v>
      </c>
      <c r="I7011" t="s">
        <v>163</v>
      </c>
      <c r="K7011" t="s">
        <v>8613</v>
      </c>
      <c r="L7011" t="s">
        <v>8614</v>
      </c>
    </row>
    <row r="7012" spans="1:14" hidden="1" x14ac:dyDescent="0.25">
      <c r="A7012">
        <v>102</v>
      </c>
      <c r="B7012">
        <v>80</v>
      </c>
      <c r="C7012" t="s">
        <v>10416</v>
      </c>
      <c r="D7012" s="7">
        <v>40634</v>
      </c>
      <c r="E7012" t="s">
        <v>10399</v>
      </c>
      <c r="F7012" t="s">
        <v>613</v>
      </c>
      <c r="G7012" t="s">
        <v>10399</v>
      </c>
      <c r="H7012" t="s">
        <v>24</v>
      </c>
      <c r="I7012" t="s">
        <v>10323</v>
      </c>
      <c r="K7012" t="s">
        <v>8615</v>
      </c>
      <c r="L7012" t="s">
        <v>8616</v>
      </c>
    </row>
    <row r="7013" spans="1:14" hidden="1" x14ac:dyDescent="0.25">
      <c r="A7013">
        <v>102</v>
      </c>
      <c r="B7013">
        <v>81</v>
      </c>
      <c r="C7013" t="s">
        <v>10416</v>
      </c>
      <c r="D7013" s="7">
        <v>40634</v>
      </c>
      <c r="E7013" t="s">
        <v>10399</v>
      </c>
      <c r="F7013" t="s">
        <v>613</v>
      </c>
      <c r="G7013" t="s">
        <v>10399</v>
      </c>
      <c r="H7013" t="s">
        <v>10</v>
      </c>
      <c r="I7013" t="s">
        <v>14</v>
      </c>
      <c r="K7013" t="s">
        <v>8616</v>
      </c>
      <c r="L7013" t="s">
        <v>8617</v>
      </c>
    </row>
    <row r="7014" spans="1:14" hidden="1" x14ac:dyDescent="0.25">
      <c r="A7014">
        <v>102</v>
      </c>
      <c r="B7014">
        <v>82</v>
      </c>
      <c r="C7014" t="s">
        <v>10416</v>
      </c>
      <c r="D7014" s="7">
        <v>40634</v>
      </c>
      <c r="E7014" t="s">
        <v>10399</v>
      </c>
      <c r="F7014" t="s">
        <v>613</v>
      </c>
      <c r="G7014" t="s">
        <v>10399</v>
      </c>
      <c r="H7014" t="s">
        <v>17</v>
      </c>
      <c r="I7014" t="s">
        <v>120</v>
      </c>
      <c r="K7014" t="s">
        <v>8617</v>
      </c>
      <c r="L7014" t="s">
        <v>8618</v>
      </c>
    </row>
    <row r="7015" spans="1:14" hidden="1" x14ac:dyDescent="0.25">
      <c r="A7015">
        <v>102</v>
      </c>
      <c r="B7015">
        <v>83</v>
      </c>
      <c r="C7015" t="s">
        <v>10416</v>
      </c>
      <c r="D7015" s="7">
        <v>40634</v>
      </c>
      <c r="E7015" t="s">
        <v>10399</v>
      </c>
      <c r="F7015" t="s">
        <v>613</v>
      </c>
      <c r="G7015" t="s">
        <v>10399</v>
      </c>
      <c r="H7015" t="s">
        <v>53</v>
      </c>
      <c r="I7015" t="s">
        <v>379</v>
      </c>
      <c r="J7015" t="s">
        <v>80</v>
      </c>
      <c r="K7015" t="s">
        <v>8618</v>
      </c>
      <c r="L7015" t="s">
        <v>8619</v>
      </c>
      <c r="N7015">
        <v>6</v>
      </c>
    </row>
    <row r="7016" spans="1:14" hidden="1" x14ac:dyDescent="0.25">
      <c r="A7016">
        <v>102</v>
      </c>
      <c r="B7016">
        <v>84</v>
      </c>
      <c r="C7016" t="s">
        <v>10416</v>
      </c>
      <c r="D7016" s="7">
        <v>40634</v>
      </c>
      <c r="E7016" t="s">
        <v>10399</v>
      </c>
      <c r="F7016" t="s">
        <v>613</v>
      </c>
      <c r="G7016" t="s">
        <v>10399</v>
      </c>
      <c r="H7016" t="s">
        <v>21</v>
      </c>
      <c r="I7016" t="s">
        <v>334</v>
      </c>
      <c r="K7016" t="s">
        <v>8620</v>
      </c>
      <c r="L7016" t="s">
        <v>8621</v>
      </c>
    </row>
    <row r="7017" spans="1:14" hidden="1" x14ac:dyDescent="0.25">
      <c r="A7017">
        <v>102</v>
      </c>
      <c r="B7017">
        <v>85</v>
      </c>
      <c r="C7017" t="s">
        <v>10416</v>
      </c>
      <c r="D7017" s="7">
        <v>40634</v>
      </c>
      <c r="E7017" t="s">
        <v>10399</v>
      </c>
      <c r="F7017" t="s">
        <v>613</v>
      </c>
      <c r="G7017" t="s">
        <v>10399</v>
      </c>
      <c r="H7017" t="s">
        <v>24</v>
      </c>
      <c r="I7017" t="s">
        <v>10323</v>
      </c>
      <c r="K7017" t="s">
        <v>8622</v>
      </c>
      <c r="L7017" t="s">
        <v>8623</v>
      </c>
    </row>
    <row r="7018" spans="1:14" hidden="1" x14ac:dyDescent="0.25">
      <c r="A7018">
        <v>102</v>
      </c>
      <c r="B7018">
        <v>86</v>
      </c>
      <c r="C7018" t="s">
        <v>10416</v>
      </c>
      <c r="D7018" s="7">
        <v>40634</v>
      </c>
      <c r="E7018" t="s">
        <v>10399</v>
      </c>
      <c r="F7018" t="s">
        <v>613</v>
      </c>
      <c r="G7018" t="s">
        <v>10399</v>
      </c>
      <c r="H7018" t="s">
        <v>10</v>
      </c>
      <c r="I7018" t="s">
        <v>14</v>
      </c>
      <c r="K7018" t="s">
        <v>8623</v>
      </c>
      <c r="L7018" t="s">
        <v>8624</v>
      </c>
    </row>
    <row r="7019" spans="1:14" hidden="1" x14ac:dyDescent="0.25">
      <c r="A7019">
        <v>102</v>
      </c>
      <c r="B7019">
        <v>87</v>
      </c>
      <c r="C7019" t="s">
        <v>10416</v>
      </c>
      <c r="D7019" s="7">
        <v>40634</v>
      </c>
      <c r="E7019" t="s">
        <v>10399</v>
      </c>
      <c r="F7019" t="s">
        <v>613</v>
      </c>
      <c r="G7019" t="s">
        <v>10399</v>
      </c>
      <c r="H7019" t="s">
        <v>17</v>
      </c>
      <c r="I7019" t="s">
        <v>120</v>
      </c>
      <c r="K7019" t="s">
        <v>8624</v>
      </c>
      <c r="L7019" t="s">
        <v>8625</v>
      </c>
    </row>
    <row r="7020" spans="1:14" hidden="1" x14ac:dyDescent="0.25">
      <c r="A7020">
        <v>102</v>
      </c>
      <c r="B7020">
        <v>88</v>
      </c>
      <c r="C7020" t="s">
        <v>10416</v>
      </c>
      <c r="D7020" s="7">
        <v>40634</v>
      </c>
      <c r="E7020" t="s">
        <v>10399</v>
      </c>
      <c r="F7020" t="s">
        <v>613</v>
      </c>
      <c r="G7020" t="s">
        <v>10399</v>
      </c>
      <c r="H7020" t="s">
        <v>53</v>
      </c>
      <c r="I7020" t="s">
        <v>456</v>
      </c>
      <c r="J7020" t="s">
        <v>80</v>
      </c>
      <c r="K7020" t="s">
        <v>8625</v>
      </c>
      <c r="L7020" t="s">
        <v>8626</v>
      </c>
      <c r="N7020">
        <v>9</v>
      </c>
    </row>
    <row r="7021" spans="1:14" hidden="1" x14ac:dyDescent="0.25">
      <c r="A7021">
        <v>102</v>
      </c>
      <c r="B7021">
        <v>89</v>
      </c>
      <c r="C7021" t="s">
        <v>10416</v>
      </c>
      <c r="D7021" s="7">
        <v>40634</v>
      </c>
      <c r="E7021" t="s">
        <v>10399</v>
      </c>
      <c r="F7021" t="s">
        <v>613</v>
      </c>
      <c r="G7021" t="s">
        <v>10399</v>
      </c>
      <c r="H7021" t="s">
        <v>21</v>
      </c>
      <c r="I7021" t="s">
        <v>334</v>
      </c>
      <c r="K7021" t="s">
        <v>8626</v>
      </c>
      <c r="L7021" t="s">
        <v>8627</v>
      </c>
    </row>
    <row r="7022" spans="1:14" hidden="1" x14ac:dyDescent="0.25">
      <c r="A7022">
        <v>102</v>
      </c>
      <c r="B7022">
        <v>90</v>
      </c>
      <c r="C7022" t="s">
        <v>10416</v>
      </c>
      <c r="D7022" s="7">
        <v>40634</v>
      </c>
      <c r="E7022" t="s">
        <v>10399</v>
      </c>
      <c r="F7022" t="s">
        <v>613</v>
      </c>
      <c r="G7022" t="s">
        <v>10399</v>
      </c>
      <c r="H7022" t="s">
        <v>24</v>
      </c>
      <c r="I7022" t="s">
        <v>10323</v>
      </c>
      <c r="K7022" t="s">
        <v>8627</v>
      </c>
      <c r="L7022" t="s">
        <v>8628</v>
      </c>
    </row>
    <row r="7023" spans="1:14" hidden="1" x14ac:dyDescent="0.25">
      <c r="A7023">
        <v>103</v>
      </c>
      <c r="B7023">
        <v>1</v>
      </c>
      <c r="C7023" t="s">
        <v>10389</v>
      </c>
      <c r="D7023" s="7">
        <v>40833</v>
      </c>
      <c r="E7023" t="s">
        <v>10399</v>
      </c>
      <c r="F7023" t="s">
        <v>9104</v>
      </c>
      <c r="G7023" t="s">
        <v>10399</v>
      </c>
      <c r="H7023" t="s">
        <v>10</v>
      </c>
      <c r="I7023" t="s">
        <v>113</v>
      </c>
      <c r="K7023" t="s">
        <v>8629</v>
      </c>
      <c r="L7023" t="s">
        <v>8630</v>
      </c>
    </row>
    <row r="7024" spans="1:14" hidden="1" x14ac:dyDescent="0.25">
      <c r="A7024">
        <v>103</v>
      </c>
      <c r="B7024">
        <v>2</v>
      </c>
      <c r="C7024" t="s">
        <v>10389</v>
      </c>
      <c r="D7024" s="7">
        <v>40833</v>
      </c>
      <c r="E7024" t="s">
        <v>10399</v>
      </c>
      <c r="F7024" t="s">
        <v>9104</v>
      </c>
      <c r="G7024" t="s">
        <v>10399</v>
      </c>
      <c r="H7024" t="s">
        <v>10</v>
      </c>
      <c r="I7024" t="s">
        <v>118</v>
      </c>
      <c r="K7024" t="s">
        <v>8630</v>
      </c>
      <c r="L7024" t="s">
        <v>8631</v>
      </c>
    </row>
    <row r="7025" spans="1:14" hidden="1" x14ac:dyDescent="0.25">
      <c r="A7025">
        <v>103</v>
      </c>
      <c r="B7025">
        <v>3</v>
      </c>
      <c r="C7025" t="s">
        <v>10389</v>
      </c>
      <c r="D7025" s="7">
        <v>40833</v>
      </c>
      <c r="E7025" t="s">
        <v>10399</v>
      </c>
      <c r="F7025" t="s">
        <v>9104</v>
      </c>
      <c r="G7025" t="s">
        <v>10399</v>
      </c>
      <c r="H7025" t="s">
        <v>17</v>
      </c>
      <c r="I7025" t="s">
        <v>1977</v>
      </c>
      <c r="K7025" t="s">
        <v>8631</v>
      </c>
      <c r="L7025" t="s">
        <v>8632</v>
      </c>
    </row>
    <row r="7026" spans="1:14" hidden="1" x14ac:dyDescent="0.25">
      <c r="A7026">
        <v>103</v>
      </c>
      <c r="B7026">
        <v>4</v>
      </c>
      <c r="C7026" t="s">
        <v>10389</v>
      </c>
      <c r="D7026" s="7">
        <v>40833</v>
      </c>
      <c r="E7026" t="s">
        <v>10399</v>
      </c>
      <c r="F7026" t="s">
        <v>9104</v>
      </c>
      <c r="G7026" t="s">
        <v>10399</v>
      </c>
      <c r="H7026" t="s">
        <v>17</v>
      </c>
      <c r="I7026" t="s">
        <v>120</v>
      </c>
      <c r="K7026" t="s">
        <v>8632</v>
      </c>
      <c r="L7026" t="s">
        <v>8633</v>
      </c>
    </row>
    <row r="7027" spans="1:14" hidden="1" x14ac:dyDescent="0.25">
      <c r="A7027">
        <v>103</v>
      </c>
      <c r="B7027">
        <v>5</v>
      </c>
      <c r="C7027" t="s">
        <v>10389</v>
      </c>
      <c r="D7027" s="7">
        <v>40833</v>
      </c>
      <c r="E7027" t="s">
        <v>10399</v>
      </c>
      <c r="F7027" t="s">
        <v>9104</v>
      </c>
      <c r="G7027" t="s">
        <v>10399</v>
      </c>
      <c r="H7027" t="s">
        <v>348</v>
      </c>
      <c r="I7027" t="s">
        <v>407</v>
      </c>
      <c r="K7027" t="s">
        <v>8633</v>
      </c>
      <c r="L7027" t="s">
        <v>8634</v>
      </c>
    </row>
    <row r="7028" spans="1:14" hidden="1" x14ac:dyDescent="0.25">
      <c r="A7028">
        <v>103</v>
      </c>
      <c r="B7028">
        <v>6</v>
      </c>
      <c r="C7028" t="s">
        <v>10389</v>
      </c>
      <c r="D7028" s="7">
        <v>40833</v>
      </c>
      <c r="E7028" t="s">
        <v>10399</v>
      </c>
      <c r="F7028" t="s">
        <v>9104</v>
      </c>
      <c r="G7028" t="s">
        <v>10399</v>
      </c>
      <c r="H7028" t="s">
        <v>17</v>
      </c>
      <c r="I7028" t="s">
        <v>120</v>
      </c>
      <c r="K7028" t="s">
        <v>8634</v>
      </c>
      <c r="L7028" t="s">
        <v>8635</v>
      </c>
    </row>
    <row r="7029" spans="1:14" hidden="1" x14ac:dyDescent="0.25">
      <c r="A7029">
        <v>103</v>
      </c>
      <c r="B7029">
        <v>7</v>
      </c>
      <c r="C7029" t="s">
        <v>10389</v>
      </c>
      <c r="D7029" s="7">
        <v>40833</v>
      </c>
      <c r="E7029" t="s">
        <v>10399</v>
      </c>
      <c r="F7029" t="s">
        <v>9104</v>
      </c>
      <c r="G7029" t="s">
        <v>10399</v>
      </c>
      <c r="H7029" t="s">
        <v>53</v>
      </c>
      <c r="I7029" t="s">
        <v>255</v>
      </c>
      <c r="J7029" t="s">
        <v>80</v>
      </c>
      <c r="K7029" t="s">
        <v>8635</v>
      </c>
      <c r="L7029" t="s">
        <v>8636</v>
      </c>
      <c r="N7029">
        <v>6</v>
      </c>
    </row>
    <row r="7030" spans="1:14" hidden="1" x14ac:dyDescent="0.25">
      <c r="A7030">
        <v>103</v>
      </c>
      <c r="B7030">
        <v>8</v>
      </c>
      <c r="C7030" t="s">
        <v>10389</v>
      </c>
      <c r="D7030" s="7">
        <v>40833</v>
      </c>
      <c r="E7030" t="s">
        <v>10399</v>
      </c>
      <c r="F7030" t="s">
        <v>9104</v>
      </c>
      <c r="G7030" t="s">
        <v>10399</v>
      </c>
      <c r="H7030" t="s">
        <v>21</v>
      </c>
      <c r="I7030" t="s">
        <v>334</v>
      </c>
      <c r="K7030" t="s">
        <v>8636</v>
      </c>
      <c r="L7030" t="s">
        <v>8637</v>
      </c>
    </row>
    <row r="7031" spans="1:14" hidden="1" x14ac:dyDescent="0.25">
      <c r="A7031">
        <v>103</v>
      </c>
      <c r="B7031">
        <v>9</v>
      </c>
      <c r="C7031" t="s">
        <v>10389</v>
      </c>
      <c r="D7031" s="7">
        <v>40833</v>
      </c>
      <c r="E7031" t="s">
        <v>10399</v>
      </c>
      <c r="F7031" t="s">
        <v>9104</v>
      </c>
      <c r="G7031" t="s">
        <v>10399</v>
      </c>
      <c r="H7031" t="s">
        <v>24</v>
      </c>
      <c r="I7031" t="s">
        <v>10323</v>
      </c>
      <c r="K7031" t="s">
        <v>8638</v>
      </c>
      <c r="L7031" t="s">
        <v>8639</v>
      </c>
    </row>
    <row r="7032" spans="1:14" hidden="1" x14ac:dyDescent="0.25">
      <c r="A7032">
        <v>103</v>
      </c>
      <c r="B7032">
        <v>10</v>
      </c>
      <c r="C7032" t="s">
        <v>10389</v>
      </c>
      <c r="D7032" s="7">
        <v>40833</v>
      </c>
      <c r="E7032" t="s">
        <v>10399</v>
      </c>
      <c r="F7032" t="s">
        <v>9104</v>
      </c>
      <c r="G7032" t="s">
        <v>10399</v>
      </c>
      <c r="H7032" t="s">
        <v>10</v>
      </c>
      <c r="I7032" t="s">
        <v>118</v>
      </c>
      <c r="K7032" t="s">
        <v>8639</v>
      </c>
      <c r="L7032" t="s">
        <v>8640</v>
      </c>
    </row>
    <row r="7033" spans="1:14" hidden="1" x14ac:dyDescent="0.25">
      <c r="A7033">
        <v>103</v>
      </c>
      <c r="B7033">
        <v>11</v>
      </c>
      <c r="C7033" t="s">
        <v>10389</v>
      </c>
      <c r="D7033" s="7">
        <v>40833</v>
      </c>
      <c r="E7033" t="s">
        <v>10399</v>
      </c>
      <c r="F7033" t="s">
        <v>9104</v>
      </c>
      <c r="G7033" t="s">
        <v>10399</v>
      </c>
      <c r="H7033" t="s">
        <v>17</v>
      </c>
      <c r="I7033" t="s">
        <v>120</v>
      </c>
      <c r="K7033" t="s">
        <v>8640</v>
      </c>
      <c r="L7033" t="s">
        <v>8641</v>
      </c>
    </row>
    <row r="7034" spans="1:14" hidden="1" x14ac:dyDescent="0.25">
      <c r="A7034">
        <v>103</v>
      </c>
      <c r="B7034">
        <v>12</v>
      </c>
      <c r="C7034" t="s">
        <v>10389</v>
      </c>
      <c r="D7034" s="7">
        <v>40833</v>
      </c>
      <c r="E7034" t="s">
        <v>10399</v>
      </c>
      <c r="F7034" t="s">
        <v>9104</v>
      </c>
      <c r="G7034" t="s">
        <v>10399</v>
      </c>
      <c r="H7034" t="s">
        <v>53</v>
      </c>
      <c r="I7034" t="s">
        <v>379</v>
      </c>
      <c r="J7034" t="s">
        <v>80</v>
      </c>
      <c r="K7034" t="s">
        <v>8641</v>
      </c>
      <c r="L7034" t="s">
        <v>8642</v>
      </c>
      <c r="N7034">
        <v>6</v>
      </c>
    </row>
    <row r="7035" spans="1:14" hidden="1" x14ac:dyDescent="0.25">
      <c r="A7035">
        <v>103</v>
      </c>
      <c r="B7035">
        <v>13</v>
      </c>
      <c r="C7035" t="s">
        <v>10389</v>
      </c>
      <c r="D7035" s="7">
        <v>40833</v>
      </c>
      <c r="E7035" t="s">
        <v>10399</v>
      </c>
      <c r="F7035" t="s">
        <v>9104</v>
      </c>
      <c r="G7035" t="s">
        <v>10399</v>
      </c>
      <c r="H7035" t="s">
        <v>21</v>
      </c>
      <c r="I7035" t="s">
        <v>22</v>
      </c>
      <c r="K7035" t="s">
        <v>8642</v>
      </c>
      <c r="L7035" t="s">
        <v>8643</v>
      </c>
    </row>
    <row r="7036" spans="1:14" hidden="1" x14ac:dyDescent="0.25">
      <c r="A7036">
        <v>103</v>
      </c>
      <c r="B7036">
        <v>14</v>
      </c>
      <c r="C7036" t="s">
        <v>10389</v>
      </c>
      <c r="D7036" s="7">
        <v>40833</v>
      </c>
      <c r="E7036" t="s">
        <v>10399</v>
      </c>
      <c r="F7036" t="s">
        <v>9104</v>
      </c>
      <c r="G7036" t="s">
        <v>10399</v>
      </c>
      <c r="H7036" t="s">
        <v>24</v>
      </c>
      <c r="I7036" t="s">
        <v>10323</v>
      </c>
      <c r="K7036" t="s">
        <v>8644</v>
      </c>
      <c r="L7036" t="s">
        <v>8645</v>
      </c>
    </row>
    <row r="7037" spans="1:14" hidden="1" x14ac:dyDescent="0.25">
      <c r="A7037">
        <v>103</v>
      </c>
      <c r="B7037">
        <v>15</v>
      </c>
      <c r="C7037" t="s">
        <v>10389</v>
      </c>
      <c r="D7037" s="7">
        <v>40833</v>
      </c>
      <c r="E7037" t="s">
        <v>10399</v>
      </c>
      <c r="F7037" t="s">
        <v>9104</v>
      </c>
      <c r="G7037" t="s">
        <v>10399</v>
      </c>
      <c r="H7037" t="s">
        <v>10</v>
      </c>
      <c r="I7037" t="s">
        <v>118</v>
      </c>
      <c r="K7037" t="s">
        <v>8646</v>
      </c>
      <c r="L7037" t="s">
        <v>8647</v>
      </c>
    </row>
    <row r="7038" spans="1:14" hidden="1" x14ac:dyDescent="0.25">
      <c r="A7038">
        <v>103</v>
      </c>
      <c r="B7038">
        <v>16</v>
      </c>
      <c r="C7038" t="s">
        <v>10389</v>
      </c>
      <c r="D7038" s="7">
        <v>40833</v>
      </c>
      <c r="E7038" t="s">
        <v>10399</v>
      </c>
      <c r="F7038" t="s">
        <v>9104</v>
      </c>
      <c r="G7038" t="s">
        <v>10399</v>
      </c>
      <c r="H7038" t="s">
        <v>17</v>
      </c>
      <c r="I7038" t="s">
        <v>18</v>
      </c>
      <c r="K7038" t="s">
        <v>8647</v>
      </c>
      <c r="L7038" t="s">
        <v>8648</v>
      </c>
    </row>
    <row r="7039" spans="1:14" hidden="1" x14ac:dyDescent="0.25">
      <c r="A7039">
        <v>103</v>
      </c>
      <c r="B7039">
        <v>17</v>
      </c>
      <c r="C7039" t="s">
        <v>10389</v>
      </c>
      <c r="D7039" s="7">
        <v>40833</v>
      </c>
      <c r="E7039" t="s">
        <v>10399</v>
      </c>
      <c r="F7039" t="s">
        <v>9104</v>
      </c>
      <c r="G7039" t="s">
        <v>10399</v>
      </c>
      <c r="H7039" t="s">
        <v>33</v>
      </c>
      <c r="I7039" t="s">
        <v>192</v>
      </c>
      <c r="K7039" t="s">
        <v>8648</v>
      </c>
      <c r="L7039" t="s">
        <v>8649</v>
      </c>
    </row>
    <row r="7040" spans="1:14" hidden="1" x14ac:dyDescent="0.25">
      <c r="A7040">
        <v>103</v>
      </c>
      <c r="B7040">
        <v>18</v>
      </c>
      <c r="C7040" t="s">
        <v>10389</v>
      </c>
      <c r="D7040" s="7">
        <v>40833</v>
      </c>
      <c r="E7040" t="s">
        <v>10399</v>
      </c>
      <c r="F7040" t="s">
        <v>9104</v>
      </c>
      <c r="G7040" t="s">
        <v>10399</v>
      </c>
      <c r="H7040" t="s">
        <v>162</v>
      </c>
      <c r="I7040" t="s">
        <v>163</v>
      </c>
      <c r="K7040" t="s">
        <v>5716</v>
      </c>
      <c r="L7040" t="s">
        <v>8650</v>
      </c>
    </row>
    <row r="7041" spans="1:14" hidden="1" x14ac:dyDescent="0.25">
      <c r="A7041">
        <v>103</v>
      </c>
      <c r="B7041">
        <v>19</v>
      </c>
      <c r="C7041" t="s">
        <v>10389</v>
      </c>
      <c r="D7041" s="7">
        <v>40833</v>
      </c>
      <c r="E7041" t="s">
        <v>10399</v>
      </c>
      <c r="F7041" t="s">
        <v>9104</v>
      </c>
      <c r="G7041" t="s">
        <v>10399</v>
      </c>
      <c r="H7041" t="s">
        <v>21</v>
      </c>
      <c r="I7041" t="s">
        <v>334</v>
      </c>
      <c r="K7041" t="s">
        <v>8650</v>
      </c>
      <c r="L7041" t="s">
        <v>8651</v>
      </c>
    </row>
    <row r="7042" spans="1:14" hidden="1" x14ac:dyDescent="0.25">
      <c r="A7042">
        <v>103</v>
      </c>
      <c r="B7042">
        <v>20</v>
      </c>
      <c r="C7042" t="s">
        <v>10389</v>
      </c>
      <c r="D7042" s="7">
        <v>40833</v>
      </c>
      <c r="E7042" t="s">
        <v>10399</v>
      </c>
      <c r="F7042" t="s">
        <v>9104</v>
      </c>
      <c r="G7042" t="s">
        <v>10399</v>
      </c>
      <c r="H7042" t="s">
        <v>24</v>
      </c>
      <c r="I7042" t="s">
        <v>10323</v>
      </c>
      <c r="K7042" t="s">
        <v>8651</v>
      </c>
      <c r="L7042" t="s">
        <v>8652</v>
      </c>
    </row>
    <row r="7043" spans="1:14" hidden="1" x14ac:dyDescent="0.25">
      <c r="A7043">
        <v>103</v>
      </c>
      <c r="B7043">
        <v>21</v>
      </c>
      <c r="C7043" t="s">
        <v>10389</v>
      </c>
      <c r="D7043" s="7">
        <v>40833</v>
      </c>
      <c r="E7043" t="s">
        <v>10399</v>
      </c>
      <c r="F7043" t="s">
        <v>9104</v>
      </c>
      <c r="G7043" t="s">
        <v>10399</v>
      </c>
      <c r="H7043" t="s">
        <v>10</v>
      </c>
      <c r="I7043" t="s">
        <v>118</v>
      </c>
      <c r="K7043" t="s">
        <v>8653</v>
      </c>
      <c r="L7043" t="s">
        <v>8654</v>
      </c>
    </row>
    <row r="7044" spans="1:14" hidden="1" x14ac:dyDescent="0.25">
      <c r="A7044">
        <v>103</v>
      </c>
      <c r="B7044">
        <v>22</v>
      </c>
      <c r="C7044" t="s">
        <v>10389</v>
      </c>
      <c r="D7044" s="7">
        <v>40833</v>
      </c>
      <c r="E7044" t="s">
        <v>10399</v>
      </c>
      <c r="F7044" t="s">
        <v>9104</v>
      </c>
      <c r="G7044" t="s">
        <v>10399</v>
      </c>
      <c r="H7044" t="s">
        <v>17</v>
      </c>
      <c r="I7044" t="s">
        <v>120</v>
      </c>
      <c r="K7044" t="s">
        <v>8654</v>
      </c>
      <c r="L7044" t="s">
        <v>8655</v>
      </c>
    </row>
    <row r="7045" spans="1:14" hidden="1" x14ac:dyDescent="0.25">
      <c r="A7045">
        <v>103</v>
      </c>
      <c r="B7045">
        <v>23</v>
      </c>
      <c r="C7045" t="s">
        <v>10389</v>
      </c>
      <c r="D7045" s="7">
        <v>40833</v>
      </c>
      <c r="E7045" t="s">
        <v>10399</v>
      </c>
      <c r="F7045" t="s">
        <v>9104</v>
      </c>
      <c r="G7045" t="s">
        <v>10399</v>
      </c>
      <c r="H7045" t="s">
        <v>53</v>
      </c>
      <c r="I7045" t="s">
        <v>202</v>
      </c>
      <c r="J7045" t="s">
        <v>80</v>
      </c>
      <c r="K7045" t="s">
        <v>8655</v>
      </c>
      <c r="L7045" t="s">
        <v>8656</v>
      </c>
      <c r="N7045">
        <v>6</v>
      </c>
    </row>
    <row r="7046" spans="1:14" hidden="1" x14ac:dyDescent="0.25">
      <c r="A7046">
        <v>103</v>
      </c>
      <c r="B7046">
        <v>24</v>
      </c>
      <c r="C7046" t="s">
        <v>10389</v>
      </c>
      <c r="D7046" s="7">
        <v>40833</v>
      </c>
      <c r="E7046" t="s">
        <v>10399</v>
      </c>
      <c r="F7046" t="s">
        <v>9104</v>
      </c>
      <c r="G7046" t="s">
        <v>10399</v>
      </c>
      <c r="H7046" t="s">
        <v>21</v>
      </c>
      <c r="I7046" t="s">
        <v>22</v>
      </c>
      <c r="K7046" t="s">
        <v>8656</v>
      </c>
      <c r="L7046" t="s">
        <v>8657</v>
      </c>
    </row>
    <row r="7047" spans="1:14" hidden="1" x14ac:dyDescent="0.25">
      <c r="A7047">
        <v>103</v>
      </c>
      <c r="B7047">
        <v>25</v>
      </c>
      <c r="C7047" t="s">
        <v>10389</v>
      </c>
      <c r="D7047" s="7">
        <v>40833</v>
      </c>
      <c r="E7047" t="s">
        <v>10399</v>
      </c>
      <c r="F7047" t="s">
        <v>9104</v>
      </c>
      <c r="G7047" t="s">
        <v>10399</v>
      </c>
      <c r="H7047" t="s">
        <v>24</v>
      </c>
      <c r="I7047" t="s">
        <v>388</v>
      </c>
      <c r="K7047" t="s">
        <v>8658</v>
      </c>
      <c r="L7047" t="s">
        <v>8659</v>
      </c>
    </row>
    <row r="7048" spans="1:14" hidden="1" x14ac:dyDescent="0.25">
      <c r="A7048">
        <v>103</v>
      </c>
      <c r="B7048">
        <v>26</v>
      </c>
      <c r="C7048" t="s">
        <v>10389</v>
      </c>
      <c r="D7048" s="7">
        <v>40833</v>
      </c>
      <c r="E7048" t="s">
        <v>10399</v>
      </c>
      <c r="F7048" t="s">
        <v>9104</v>
      </c>
      <c r="G7048" t="s">
        <v>10399</v>
      </c>
      <c r="H7048" t="s">
        <v>10</v>
      </c>
      <c r="I7048" t="s">
        <v>118</v>
      </c>
      <c r="K7048" t="s">
        <v>8659</v>
      </c>
      <c r="L7048" t="s">
        <v>8660</v>
      </c>
    </row>
    <row r="7049" spans="1:14" hidden="1" x14ac:dyDescent="0.25">
      <c r="A7049">
        <v>103</v>
      </c>
      <c r="B7049">
        <v>27</v>
      </c>
      <c r="C7049" t="s">
        <v>10389</v>
      </c>
      <c r="D7049" s="7">
        <v>40833</v>
      </c>
      <c r="E7049" t="s">
        <v>10399</v>
      </c>
      <c r="F7049" t="s">
        <v>9104</v>
      </c>
      <c r="G7049" t="s">
        <v>10399</v>
      </c>
      <c r="H7049" t="s">
        <v>17</v>
      </c>
      <c r="I7049" t="s">
        <v>18</v>
      </c>
      <c r="K7049" t="s">
        <v>8660</v>
      </c>
      <c r="L7049" t="s">
        <v>8661</v>
      </c>
    </row>
    <row r="7050" spans="1:14" hidden="1" x14ac:dyDescent="0.25">
      <c r="A7050">
        <v>103</v>
      </c>
      <c r="B7050">
        <v>28</v>
      </c>
      <c r="C7050" t="s">
        <v>10389</v>
      </c>
      <c r="D7050" s="7">
        <v>40833</v>
      </c>
      <c r="E7050" t="s">
        <v>10399</v>
      </c>
      <c r="F7050" t="s">
        <v>9104</v>
      </c>
      <c r="G7050" t="s">
        <v>10399</v>
      </c>
      <c r="H7050" t="s">
        <v>33</v>
      </c>
      <c r="I7050" t="s">
        <v>192</v>
      </c>
      <c r="K7050" t="s">
        <v>8661</v>
      </c>
      <c r="L7050" t="s">
        <v>8662</v>
      </c>
    </row>
    <row r="7051" spans="1:14" hidden="1" x14ac:dyDescent="0.25">
      <c r="A7051">
        <v>103</v>
      </c>
      <c r="B7051">
        <v>29</v>
      </c>
      <c r="C7051" t="s">
        <v>10389</v>
      </c>
      <c r="D7051" s="7">
        <v>40833</v>
      </c>
      <c r="E7051" t="s">
        <v>10399</v>
      </c>
      <c r="F7051" t="s">
        <v>9104</v>
      </c>
      <c r="G7051" t="s">
        <v>10399</v>
      </c>
      <c r="H7051" t="s">
        <v>21</v>
      </c>
      <c r="I7051" t="s">
        <v>334</v>
      </c>
      <c r="K7051" t="s">
        <v>8662</v>
      </c>
      <c r="L7051" t="s">
        <v>8663</v>
      </c>
    </row>
    <row r="7052" spans="1:14" hidden="1" x14ac:dyDescent="0.25">
      <c r="A7052">
        <v>103</v>
      </c>
      <c r="B7052">
        <v>30</v>
      </c>
      <c r="C7052" t="s">
        <v>10389</v>
      </c>
      <c r="D7052" s="7">
        <v>40833</v>
      </c>
      <c r="E7052" t="s">
        <v>10399</v>
      </c>
      <c r="F7052" t="s">
        <v>9104</v>
      </c>
      <c r="G7052" t="s">
        <v>10399</v>
      </c>
      <c r="H7052" t="s">
        <v>24</v>
      </c>
      <c r="I7052" t="s">
        <v>10323</v>
      </c>
      <c r="K7052" t="s">
        <v>8664</v>
      </c>
      <c r="L7052" t="s">
        <v>8665</v>
      </c>
    </row>
    <row r="7053" spans="1:14" hidden="1" x14ac:dyDescent="0.25">
      <c r="A7053">
        <v>103</v>
      </c>
      <c r="B7053">
        <v>31</v>
      </c>
      <c r="C7053" t="s">
        <v>10389</v>
      </c>
      <c r="D7053" s="7">
        <v>40833</v>
      </c>
      <c r="E7053" t="s">
        <v>10399</v>
      </c>
      <c r="F7053" t="s">
        <v>9104</v>
      </c>
      <c r="G7053" t="s">
        <v>10399</v>
      </c>
      <c r="H7053" t="s">
        <v>10</v>
      </c>
      <c r="I7053" t="s">
        <v>118</v>
      </c>
      <c r="K7053" t="s">
        <v>8665</v>
      </c>
      <c r="L7053" t="s">
        <v>8666</v>
      </c>
    </row>
    <row r="7054" spans="1:14" hidden="1" x14ac:dyDescent="0.25">
      <c r="A7054">
        <v>103</v>
      </c>
      <c r="B7054">
        <v>32</v>
      </c>
      <c r="C7054" t="s">
        <v>10389</v>
      </c>
      <c r="D7054" s="7">
        <v>40833</v>
      </c>
      <c r="E7054" t="s">
        <v>10399</v>
      </c>
      <c r="F7054" t="s">
        <v>9104</v>
      </c>
      <c r="G7054" t="s">
        <v>10399</v>
      </c>
      <c r="H7054" t="s">
        <v>17</v>
      </c>
      <c r="I7054" t="s">
        <v>154</v>
      </c>
      <c r="K7054" t="s">
        <v>8666</v>
      </c>
      <c r="L7054" t="s">
        <v>8667</v>
      </c>
    </row>
    <row r="7055" spans="1:14" hidden="1" x14ac:dyDescent="0.25">
      <c r="A7055">
        <v>103</v>
      </c>
      <c r="B7055">
        <v>33</v>
      </c>
      <c r="C7055" t="s">
        <v>10389</v>
      </c>
      <c r="D7055" s="7">
        <v>40833</v>
      </c>
      <c r="E7055" t="s">
        <v>10399</v>
      </c>
      <c r="F7055" t="s">
        <v>9104</v>
      </c>
      <c r="G7055" t="s">
        <v>10399</v>
      </c>
      <c r="H7055" t="s">
        <v>17</v>
      </c>
      <c r="I7055" t="s">
        <v>101</v>
      </c>
      <c r="K7055" t="s">
        <v>8667</v>
      </c>
      <c r="L7055" t="s">
        <v>8668</v>
      </c>
    </row>
    <row r="7056" spans="1:14" hidden="1" x14ac:dyDescent="0.25">
      <c r="A7056">
        <v>103</v>
      </c>
      <c r="B7056">
        <v>34</v>
      </c>
      <c r="C7056" t="s">
        <v>10389</v>
      </c>
      <c r="D7056" s="7">
        <v>40833</v>
      </c>
      <c r="E7056" t="s">
        <v>10399</v>
      </c>
      <c r="F7056" t="s">
        <v>9104</v>
      </c>
      <c r="G7056" t="s">
        <v>10399</v>
      </c>
      <c r="H7056" t="s">
        <v>53</v>
      </c>
      <c r="I7056" t="s">
        <v>124</v>
      </c>
      <c r="J7056" t="s">
        <v>80</v>
      </c>
      <c r="K7056" t="s">
        <v>8668</v>
      </c>
      <c r="L7056" t="s">
        <v>8669</v>
      </c>
      <c r="N7056">
        <v>6</v>
      </c>
    </row>
    <row r="7057" spans="1:14" hidden="1" x14ac:dyDescent="0.25">
      <c r="A7057">
        <v>103</v>
      </c>
      <c r="B7057">
        <v>35</v>
      </c>
      <c r="C7057" t="s">
        <v>10389</v>
      </c>
      <c r="D7057" s="7">
        <v>40833</v>
      </c>
      <c r="E7057" t="s">
        <v>10399</v>
      </c>
      <c r="F7057" t="s">
        <v>9104</v>
      </c>
      <c r="G7057" t="s">
        <v>10399</v>
      </c>
      <c r="H7057" t="s">
        <v>162</v>
      </c>
      <c r="I7057" t="s">
        <v>163</v>
      </c>
      <c r="K7057" t="s">
        <v>8669</v>
      </c>
      <c r="L7057" t="s">
        <v>8670</v>
      </c>
    </row>
    <row r="7058" spans="1:14" hidden="1" x14ac:dyDescent="0.25">
      <c r="A7058">
        <v>103</v>
      </c>
      <c r="B7058">
        <v>36</v>
      </c>
      <c r="C7058" t="s">
        <v>10389</v>
      </c>
      <c r="D7058" s="7">
        <v>40833</v>
      </c>
      <c r="E7058" t="s">
        <v>10399</v>
      </c>
      <c r="F7058" t="s">
        <v>9104</v>
      </c>
      <c r="G7058" t="s">
        <v>10399</v>
      </c>
      <c r="H7058" t="s">
        <v>21</v>
      </c>
      <c r="I7058" t="s">
        <v>22</v>
      </c>
      <c r="K7058" t="s">
        <v>8670</v>
      </c>
      <c r="L7058" t="s">
        <v>8671</v>
      </c>
    </row>
    <row r="7059" spans="1:14" hidden="1" x14ac:dyDescent="0.25">
      <c r="A7059">
        <v>103</v>
      </c>
      <c r="B7059">
        <v>37</v>
      </c>
      <c r="C7059" t="s">
        <v>10389</v>
      </c>
      <c r="D7059" s="7">
        <v>40833</v>
      </c>
      <c r="E7059" t="s">
        <v>10399</v>
      </c>
      <c r="F7059" t="s">
        <v>9104</v>
      </c>
      <c r="G7059" t="s">
        <v>10399</v>
      </c>
      <c r="H7059" t="s">
        <v>24</v>
      </c>
      <c r="I7059" t="s">
        <v>10323</v>
      </c>
      <c r="K7059" t="s">
        <v>8672</v>
      </c>
      <c r="L7059" t="s">
        <v>8673</v>
      </c>
    </row>
    <row r="7060" spans="1:14" hidden="1" x14ac:dyDescent="0.25">
      <c r="A7060">
        <v>103</v>
      </c>
      <c r="B7060">
        <v>38</v>
      </c>
      <c r="C7060" t="s">
        <v>10389</v>
      </c>
      <c r="D7060" s="7">
        <v>40833</v>
      </c>
      <c r="E7060" t="s">
        <v>10399</v>
      </c>
      <c r="F7060" t="s">
        <v>9104</v>
      </c>
      <c r="G7060" t="s">
        <v>10399</v>
      </c>
      <c r="H7060" t="s">
        <v>10</v>
      </c>
      <c r="I7060" t="s">
        <v>118</v>
      </c>
      <c r="K7060" t="s">
        <v>8674</v>
      </c>
      <c r="L7060" t="s">
        <v>8675</v>
      </c>
    </row>
    <row r="7061" spans="1:14" hidden="1" x14ac:dyDescent="0.25">
      <c r="A7061">
        <v>103</v>
      </c>
      <c r="B7061">
        <v>39</v>
      </c>
      <c r="C7061" t="s">
        <v>10389</v>
      </c>
      <c r="D7061" s="7">
        <v>40833</v>
      </c>
      <c r="E7061" t="s">
        <v>10399</v>
      </c>
      <c r="F7061" t="s">
        <v>9104</v>
      </c>
      <c r="G7061" t="s">
        <v>10399</v>
      </c>
      <c r="H7061" t="s">
        <v>17</v>
      </c>
      <c r="I7061" t="s">
        <v>154</v>
      </c>
      <c r="K7061" t="s">
        <v>8675</v>
      </c>
      <c r="L7061" t="s">
        <v>8676</v>
      </c>
    </row>
    <row r="7062" spans="1:14" hidden="1" x14ac:dyDescent="0.25">
      <c r="A7062">
        <v>103</v>
      </c>
      <c r="B7062">
        <v>40</v>
      </c>
      <c r="C7062" t="s">
        <v>10389</v>
      </c>
      <c r="D7062" s="7">
        <v>40833</v>
      </c>
      <c r="E7062" t="s">
        <v>10399</v>
      </c>
      <c r="F7062" t="s">
        <v>9104</v>
      </c>
      <c r="G7062" t="s">
        <v>10399</v>
      </c>
      <c r="H7062" t="s">
        <v>53</v>
      </c>
      <c r="I7062" t="s">
        <v>772</v>
      </c>
      <c r="J7062" t="s">
        <v>80</v>
      </c>
      <c r="K7062" t="s">
        <v>8676</v>
      </c>
      <c r="L7062" t="s">
        <v>8677</v>
      </c>
      <c r="N7062">
        <v>6</v>
      </c>
    </row>
    <row r="7063" spans="1:14" hidden="1" x14ac:dyDescent="0.25">
      <c r="A7063">
        <v>103</v>
      </c>
      <c r="B7063">
        <v>41</v>
      </c>
      <c r="C7063" t="s">
        <v>10389</v>
      </c>
      <c r="D7063" s="7">
        <v>40833</v>
      </c>
      <c r="E7063" t="s">
        <v>10399</v>
      </c>
      <c r="F7063" t="s">
        <v>9104</v>
      </c>
      <c r="G7063" t="s">
        <v>10399</v>
      </c>
      <c r="H7063" t="s">
        <v>53</v>
      </c>
      <c r="I7063" t="s">
        <v>4245</v>
      </c>
      <c r="J7063" t="s">
        <v>80</v>
      </c>
      <c r="K7063" t="s">
        <v>8677</v>
      </c>
      <c r="L7063" t="s">
        <v>8678</v>
      </c>
      <c r="N7063">
        <v>9</v>
      </c>
    </row>
    <row r="7064" spans="1:14" hidden="1" x14ac:dyDescent="0.25">
      <c r="A7064">
        <v>103</v>
      </c>
      <c r="B7064">
        <v>42</v>
      </c>
      <c r="C7064" t="s">
        <v>10389</v>
      </c>
      <c r="D7064" s="7">
        <v>40833</v>
      </c>
      <c r="E7064" t="s">
        <v>10399</v>
      </c>
      <c r="F7064" t="s">
        <v>9104</v>
      </c>
      <c r="G7064" t="s">
        <v>10399</v>
      </c>
      <c r="H7064" t="s">
        <v>21</v>
      </c>
      <c r="I7064" t="s">
        <v>334</v>
      </c>
      <c r="K7064" t="s">
        <v>8678</v>
      </c>
      <c r="L7064" t="s">
        <v>8679</v>
      </c>
    </row>
    <row r="7065" spans="1:14" hidden="1" x14ac:dyDescent="0.25">
      <c r="A7065">
        <v>103</v>
      </c>
      <c r="B7065">
        <v>43</v>
      </c>
      <c r="C7065" t="s">
        <v>10389</v>
      </c>
      <c r="D7065" s="7">
        <v>40833</v>
      </c>
      <c r="E7065" t="s">
        <v>10399</v>
      </c>
      <c r="F7065" t="s">
        <v>9104</v>
      </c>
      <c r="G7065" t="s">
        <v>10399</v>
      </c>
      <c r="H7065" t="s">
        <v>21</v>
      </c>
      <c r="I7065" t="s">
        <v>22</v>
      </c>
      <c r="K7065" t="s">
        <v>8679</v>
      </c>
      <c r="L7065" t="s">
        <v>8680</v>
      </c>
    </row>
    <row r="7066" spans="1:14" hidden="1" x14ac:dyDescent="0.25">
      <c r="A7066">
        <v>103</v>
      </c>
      <c r="B7066">
        <v>44</v>
      </c>
      <c r="C7066" t="s">
        <v>10389</v>
      </c>
      <c r="D7066" s="7">
        <v>40833</v>
      </c>
      <c r="E7066" t="s">
        <v>10399</v>
      </c>
      <c r="F7066" t="s">
        <v>9104</v>
      </c>
      <c r="G7066" t="s">
        <v>10399</v>
      </c>
      <c r="H7066" t="s">
        <v>24</v>
      </c>
      <c r="I7066" t="s">
        <v>10323</v>
      </c>
      <c r="K7066" t="s">
        <v>8681</v>
      </c>
      <c r="L7066" t="s">
        <v>8682</v>
      </c>
    </row>
    <row r="7067" spans="1:14" hidden="1" x14ac:dyDescent="0.25">
      <c r="A7067">
        <v>103</v>
      </c>
      <c r="B7067">
        <v>45</v>
      </c>
      <c r="C7067" t="s">
        <v>10389</v>
      </c>
      <c r="D7067" s="7">
        <v>40833</v>
      </c>
      <c r="E7067" t="s">
        <v>10399</v>
      </c>
      <c r="F7067" t="s">
        <v>9104</v>
      </c>
      <c r="G7067" t="s">
        <v>10399</v>
      </c>
      <c r="H7067" t="s">
        <v>10</v>
      </c>
      <c r="I7067" t="s">
        <v>62</v>
      </c>
      <c r="K7067" t="s">
        <v>8682</v>
      </c>
      <c r="L7067" t="s">
        <v>8683</v>
      </c>
    </row>
    <row r="7068" spans="1:14" hidden="1" x14ac:dyDescent="0.25">
      <c r="A7068">
        <v>103</v>
      </c>
      <c r="B7068">
        <v>46</v>
      </c>
      <c r="C7068" t="s">
        <v>10389</v>
      </c>
      <c r="D7068" s="7">
        <v>40833</v>
      </c>
      <c r="E7068" t="s">
        <v>10399</v>
      </c>
      <c r="F7068" t="s">
        <v>9104</v>
      </c>
      <c r="G7068" t="s">
        <v>10399</v>
      </c>
      <c r="H7068" t="s">
        <v>10</v>
      </c>
      <c r="I7068" t="s">
        <v>118</v>
      </c>
      <c r="K7068" t="s">
        <v>8684</v>
      </c>
      <c r="L7068" t="s">
        <v>8685</v>
      </c>
    </row>
    <row r="7069" spans="1:14" hidden="1" x14ac:dyDescent="0.25">
      <c r="A7069">
        <v>103</v>
      </c>
      <c r="B7069">
        <v>47</v>
      </c>
      <c r="C7069" t="s">
        <v>10389</v>
      </c>
      <c r="D7069" s="7">
        <v>40833</v>
      </c>
      <c r="E7069" t="s">
        <v>10399</v>
      </c>
      <c r="F7069" t="s">
        <v>9104</v>
      </c>
      <c r="G7069" t="s">
        <v>10399</v>
      </c>
      <c r="H7069" t="s">
        <v>17</v>
      </c>
      <c r="I7069" t="s">
        <v>120</v>
      </c>
      <c r="K7069" t="s">
        <v>8685</v>
      </c>
      <c r="L7069" t="s">
        <v>8686</v>
      </c>
    </row>
    <row r="7070" spans="1:14" hidden="1" x14ac:dyDescent="0.25">
      <c r="A7070">
        <v>103</v>
      </c>
      <c r="B7070">
        <v>48</v>
      </c>
      <c r="C7070" t="s">
        <v>10389</v>
      </c>
      <c r="D7070" s="7">
        <v>40833</v>
      </c>
      <c r="E7070" t="s">
        <v>10399</v>
      </c>
      <c r="F7070" t="s">
        <v>9104</v>
      </c>
      <c r="G7070" t="s">
        <v>10399</v>
      </c>
      <c r="H7070" t="s">
        <v>53</v>
      </c>
      <c r="I7070" t="s">
        <v>379</v>
      </c>
      <c r="J7070" t="s">
        <v>80</v>
      </c>
      <c r="K7070" t="s">
        <v>8686</v>
      </c>
      <c r="L7070" t="s">
        <v>8687</v>
      </c>
      <c r="N7070">
        <v>6</v>
      </c>
    </row>
    <row r="7071" spans="1:14" hidden="1" x14ac:dyDescent="0.25">
      <c r="A7071">
        <v>103</v>
      </c>
      <c r="B7071">
        <v>49</v>
      </c>
      <c r="C7071" t="s">
        <v>10389</v>
      </c>
      <c r="D7071" s="7">
        <v>40833</v>
      </c>
      <c r="E7071" t="s">
        <v>10399</v>
      </c>
      <c r="F7071" t="s">
        <v>9104</v>
      </c>
      <c r="G7071" t="s">
        <v>10399</v>
      </c>
      <c r="H7071" t="s">
        <v>24</v>
      </c>
      <c r="I7071" t="s">
        <v>10323</v>
      </c>
      <c r="K7071" t="s">
        <v>8688</v>
      </c>
      <c r="L7071" t="s">
        <v>8689</v>
      </c>
    </row>
    <row r="7072" spans="1:14" hidden="1" x14ac:dyDescent="0.25">
      <c r="A7072">
        <v>103</v>
      </c>
      <c r="B7072">
        <v>50</v>
      </c>
      <c r="C7072" t="s">
        <v>10389</v>
      </c>
      <c r="D7072" s="7">
        <v>40833</v>
      </c>
      <c r="E7072" t="s">
        <v>10399</v>
      </c>
      <c r="F7072" t="s">
        <v>9104</v>
      </c>
      <c r="G7072" t="s">
        <v>10399</v>
      </c>
      <c r="H7072" t="s">
        <v>10</v>
      </c>
      <c r="I7072" t="s">
        <v>118</v>
      </c>
      <c r="K7072" t="s">
        <v>8689</v>
      </c>
      <c r="L7072" t="s">
        <v>8690</v>
      </c>
    </row>
    <row r="7073" spans="1:14" hidden="1" x14ac:dyDescent="0.25">
      <c r="A7073">
        <v>103</v>
      </c>
      <c r="B7073">
        <v>51</v>
      </c>
      <c r="C7073" t="s">
        <v>10389</v>
      </c>
      <c r="D7073" s="7">
        <v>40833</v>
      </c>
      <c r="E7073" t="s">
        <v>10399</v>
      </c>
      <c r="F7073" t="s">
        <v>9104</v>
      </c>
      <c r="G7073" t="s">
        <v>10399</v>
      </c>
      <c r="H7073" t="s">
        <v>17</v>
      </c>
      <c r="I7073" t="s">
        <v>814</v>
      </c>
      <c r="K7073" t="s">
        <v>8690</v>
      </c>
      <c r="L7073" t="s">
        <v>8691</v>
      </c>
    </row>
    <row r="7074" spans="1:14" hidden="1" x14ac:dyDescent="0.25">
      <c r="A7074">
        <v>103</v>
      </c>
      <c r="B7074">
        <v>52</v>
      </c>
      <c r="C7074" t="s">
        <v>10389</v>
      </c>
      <c r="D7074" s="7">
        <v>40833</v>
      </c>
      <c r="E7074" t="s">
        <v>10399</v>
      </c>
      <c r="F7074" t="s">
        <v>9104</v>
      </c>
      <c r="G7074" t="s">
        <v>10399</v>
      </c>
      <c r="H7074" t="s">
        <v>53</v>
      </c>
      <c r="I7074" t="s">
        <v>772</v>
      </c>
      <c r="J7074" t="s">
        <v>80</v>
      </c>
      <c r="K7074" t="s">
        <v>8691</v>
      </c>
      <c r="L7074" t="s">
        <v>8692</v>
      </c>
      <c r="N7074">
        <v>6</v>
      </c>
    </row>
    <row r="7075" spans="1:14" hidden="1" x14ac:dyDescent="0.25">
      <c r="A7075">
        <v>103</v>
      </c>
      <c r="B7075">
        <v>53</v>
      </c>
      <c r="C7075" t="s">
        <v>10389</v>
      </c>
      <c r="D7075" s="7">
        <v>40833</v>
      </c>
      <c r="E7075" t="s">
        <v>10399</v>
      </c>
      <c r="F7075" t="s">
        <v>9104</v>
      </c>
      <c r="G7075" t="s">
        <v>10399</v>
      </c>
      <c r="H7075" t="s">
        <v>21</v>
      </c>
      <c r="I7075" t="s">
        <v>22</v>
      </c>
      <c r="K7075" t="s">
        <v>8693</v>
      </c>
      <c r="L7075" t="s">
        <v>8694</v>
      </c>
    </row>
    <row r="7076" spans="1:14" hidden="1" x14ac:dyDescent="0.25">
      <c r="A7076">
        <v>103</v>
      </c>
      <c r="B7076">
        <v>54</v>
      </c>
      <c r="C7076" t="s">
        <v>10389</v>
      </c>
      <c r="D7076" s="7">
        <v>40833</v>
      </c>
      <c r="E7076" t="s">
        <v>10399</v>
      </c>
      <c r="F7076" t="s">
        <v>9104</v>
      </c>
      <c r="G7076" t="s">
        <v>10399</v>
      </c>
      <c r="H7076" t="s">
        <v>24</v>
      </c>
      <c r="I7076" t="s">
        <v>10323</v>
      </c>
      <c r="K7076" t="s">
        <v>8695</v>
      </c>
      <c r="L7076" t="s">
        <v>8696</v>
      </c>
    </row>
    <row r="7077" spans="1:14" hidden="1" x14ac:dyDescent="0.25">
      <c r="A7077">
        <v>103</v>
      </c>
      <c r="B7077">
        <v>55</v>
      </c>
      <c r="C7077" t="s">
        <v>10389</v>
      </c>
      <c r="D7077" s="7">
        <v>40833</v>
      </c>
      <c r="E7077" t="s">
        <v>10399</v>
      </c>
      <c r="F7077" t="s">
        <v>9104</v>
      </c>
      <c r="G7077" t="s">
        <v>10399</v>
      </c>
      <c r="H7077" t="s">
        <v>10</v>
      </c>
      <c r="I7077" t="s">
        <v>118</v>
      </c>
      <c r="K7077" t="s">
        <v>8697</v>
      </c>
      <c r="L7077" t="s">
        <v>8698</v>
      </c>
    </row>
    <row r="7078" spans="1:14" hidden="1" x14ac:dyDescent="0.25">
      <c r="A7078">
        <v>103</v>
      </c>
      <c r="B7078">
        <v>56</v>
      </c>
      <c r="C7078" t="s">
        <v>10389</v>
      </c>
      <c r="D7078" s="7">
        <v>40833</v>
      </c>
      <c r="E7078" t="s">
        <v>10399</v>
      </c>
      <c r="F7078" t="s">
        <v>9104</v>
      </c>
      <c r="G7078" t="s">
        <v>10399</v>
      </c>
      <c r="H7078" t="s">
        <v>17</v>
      </c>
      <c r="I7078" t="s">
        <v>154</v>
      </c>
      <c r="K7078" t="s">
        <v>8698</v>
      </c>
      <c r="L7078" t="s">
        <v>8699</v>
      </c>
    </row>
    <row r="7079" spans="1:14" hidden="1" x14ac:dyDescent="0.25">
      <c r="A7079">
        <v>103</v>
      </c>
      <c r="B7079">
        <v>57</v>
      </c>
      <c r="C7079" t="s">
        <v>10389</v>
      </c>
      <c r="D7079" s="7">
        <v>40833</v>
      </c>
      <c r="E7079" t="s">
        <v>10399</v>
      </c>
      <c r="F7079" t="s">
        <v>9104</v>
      </c>
      <c r="G7079" t="s">
        <v>10399</v>
      </c>
      <c r="H7079" t="s">
        <v>21</v>
      </c>
      <c r="I7079" t="s">
        <v>286</v>
      </c>
      <c r="K7079" t="s">
        <v>8699</v>
      </c>
      <c r="L7079" t="s">
        <v>8700</v>
      </c>
    </row>
    <row r="7080" spans="1:14" hidden="1" x14ac:dyDescent="0.25">
      <c r="A7080">
        <v>103</v>
      </c>
      <c r="B7080">
        <v>58</v>
      </c>
      <c r="C7080" t="s">
        <v>10389</v>
      </c>
      <c r="D7080" s="7">
        <v>40833</v>
      </c>
      <c r="E7080" t="s">
        <v>10399</v>
      </c>
      <c r="F7080" t="s">
        <v>9104</v>
      </c>
      <c r="G7080" t="s">
        <v>10399</v>
      </c>
      <c r="H7080" t="s">
        <v>24</v>
      </c>
      <c r="I7080" t="s">
        <v>10323</v>
      </c>
      <c r="K7080" t="s">
        <v>8701</v>
      </c>
      <c r="L7080" t="s">
        <v>8702</v>
      </c>
    </row>
    <row r="7081" spans="1:14" hidden="1" x14ac:dyDescent="0.25">
      <c r="A7081">
        <v>103</v>
      </c>
      <c r="B7081">
        <v>59</v>
      </c>
      <c r="C7081" t="s">
        <v>10389</v>
      </c>
      <c r="D7081" s="7">
        <v>40833</v>
      </c>
      <c r="E7081" t="s">
        <v>10399</v>
      </c>
      <c r="F7081" t="s">
        <v>9104</v>
      </c>
      <c r="G7081" t="s">
        <v>10399</v>
      </c>
      <c r="H7081" t="s">
        <v>10</v>
      </c>
      <c r="I7081" t="s">
        <v>10323</v>
      </c>
      <c r="K7081" t="s">
        <v>8703</v>
      </c>
      <c r="L7081" t="s">
        <v>8704</v>
      </c>
    </row>
    <row r="7082" spans="1:14" hidden="1" x14ac:dyDescent="0.25">
      <c r="A7082">
        <v>103</v>
      </c>
      <c r="B7082">
        <v>60</v>
      </c>
      <c r="C7082" t="s">
        <v>10389</v>
      </c>
      <c r="D7082" s="7">
        <v>40833</v>
      </c>
      <c r="E7082" t="s">
        <v>10399</v>
      </c>
      <c r="F7082" t="s">
        <v>9104</v>
      </c>
      <c r="G7082" t="s">
        <v>10399</v>
      </c>
      <c r="H7082" t="s">
        <v>10</v>
      </c>
      <c r="I7082" t="s">
        <v>118</v>
      </c>
      <c r="K7082" t="s">
        <v>8705</v>
      </c>
      <c r="L7082" t="s">
        <v>8706</v>
      </c>
    </row>
    <row r="7083" spans="1:14" hidden="1" x14ac:dyDescent="0.25">
      <c r="A7083">
        <v>103</v>
      </c>
      <c r="B7083">
        <v>61</v>
      </c>
      <c r="C7083" t="s">
        <v>10389</v>
      </c>
      <c r="D7083" s="7">
        <v>40833</v>
      </c>
      <c r="E7083" t="s">
        <v>10399</v>
      </c>
      <c r="F7083" t="s">
        <v>9104</v>
      </c>
      <c r="G7083" t="s">
        <v>10399</v>
      </c>
      <c r="H7083" t="s">
        <v>17</v>
      </c>
      <c r="I7083" t="s">
        <v>120</v>
      </c>
      <c r="K7083" t="s">
        <v>8706</v>
      </c>
      <c r="L7083" t="s">
        <v>8707</v>
      </c>
    </row>
    <row r="7084" spans="1:14" hidden="1" x14ac:dyDescent="0.25">
      <c r="A7084">
        <v>103</v>
      </c>
      <c r="B7084">
        <v>62</v>
      </c>
      <c r="C7084" t="s">
        <v>10389</v>
      </c>
      <c r="D7084" s="7">
        <v>40833</v>
      </c>
      <c r="E7084" t="s">
        <v>10399</v>
      </c>
      <c r="F7084" t="s">
        <v>9104</v>
      </c>
      <c r="G7084" t="s">
        <v>10399</v>
      </c>
      <c r="H7084" t="s">
        <v>21</v>
      </c>
      <c r="I7084" t="s">
        <v>334</v>
      </c>
      <c r="K7084" t="s">
        <v>8708</v>
      </c>
      <c r="L7084" t="s">
        <v>8709</v>
      </c>
    </row>
    <row r="7085" spans="1:14" hidden="1" x14ac:dyDescent="0.25">
      <c r="A7085">
        <v>103</v>
      </c>
      <c r="B7085">
        <v>63</v>
      </c>
      <c r="C7085" t="s">
        <v>10389</v>
      </c>
      <c r="D7085" s="7">
        <v>40833</v>
      </c>
      <c r="E7085" t="s">
        <v>10399</v>
      </c>
      <c r="F7085" t="s">
        <v>9104</v>
      </c>
      <c r="G7085" t="s">
        <v>10399</v>
      </c>
      <c r="H7085" t="s">
        <v>24</v>
      </c>
      <c r="I7085" t="s">
        <v>10323</v>
      </c>
      <c r="K7085" t="s">
        <v>8710</v>
      </c>
      <c r="L7085" t="s">
        <v>8711</v>
      </c>
    </row>
    <row r="7086" spans="1:14" hidden="1" x14ac:dyDescent="0.25">
      <c r="A7086">
        <v>103</v>
      </c>
      <c r="B7086">
        <v>64</v>
      </c>
      <c r="C7086" t="s">
        <v>10389</v>
      </c>
      <c r="D7086" s="7">
        <v>40833</v>
      </c>
      <c r="E7086" t="s">
        <v>10399</v>
      </c>
      <c r="F7086" t="s">
        <v>9104</v>
      </c>
      <c r="G7086" t="s">
        <v>10399</v>
      </c>
      <c r="H7086" t="s">
        <v>10</v>
      </c>
      <c r="I7086" t="s">
        <v>118</v>
      </c>
      <c r="K7086" t="s">
        <v>8712</v>
      </c>
      <c r="L7086" t="s">
        <v>8713</v>
      </c>
    </row>
    <row r="7087" spans="1:14" hidden="1" x14ac:dyDescent="0.25">
      <c r="A7087">
        <v>103</v>
      </c>
      <c r="B7087">
        <v>65</v>
      </c>
      <c r="C7087" t="s">
        <v>10389</v>
      </c>
      <c r="D7087" s="7">
        <v>40833</v>
      </c>
      <c r="E7087" t="s">
        <v>10399</v>
      </c>
      <c r="F7087" t="s">
        <v>9104</v>
      </c>
      <c r="G7087" t="s">
        <v>10399</v>
      </c>
      <c r="H7087" t="s">
        <v>17</v>
      </c>
      <c r="I7087" t="s">
        <v>154</v>
      </c>
      <c r="K7087" t="s">
        <v>8713</v>
      </c>
      <c r="L7087" t="s">
        <v>8714</v>
      </c>
    </row>
    <row r="7088" spans="1:14" hidden="1" x14ac:dyDescent="0.25">
      <c r="A7088">
        <v>103</v>
      </c>
      <c r="B7088">
        <v>66</v>
      </c>
      <c r="C7088" t="s">
        <v>10389</v>
      </c>
      <c r="D7088" s="7">
        <v>40833</v>
      </c>
      <c r="E7088" t="s">
        <v>10399</v>
      </c>
      <c r="F7088" t="s">
        <v>9104</v>
      </c>
      <c r="G7088" t="s">
        <v>10399</v>
      </c>
      <c r="H7088" t="s">
        <v>53</v>
      </c>
      <c r="I7088" t="s">
        <v>772</v>
      </c>
      <c r="J7088" t="s">
        <v>80</v>
      </c>
      <c r="K7088" t="s">
        <v>8714</v>
      </c>
      <c r="L7088" t="s">
        <v>8715</v>
      </c>
      <c r="N7088">
        <v>6</v>
      </c>
    </row>
    <row r="7089" spans="1:14" hidden="1" x14ac:dyDescent="0.25">
      <c r="A7089">
        <v>103</v>
      </c>
      <c r="B7089">
        <v>67</v>
      </c>
      <c r="C7089" t="s">
        <v>10389</v>
      </c>
      <c r="D7089" s="7">
        <v>40833</v>
      </c>
      <c r="E7089" t="s">
        <v>10399</v>
      </c>
      <c r="F7089" t="s">
        <v>9104</v>
      </c>
      <c r="G7089" t="s">
        <v>10399</v>
      </c>
      <c r="H7089" t="s">
        <v>21</v>
      </c>
      <c r="I7089" t="s">
        <v>22</v>
      </c>
      <c r="K7089" t="s">
        <v>8715</v>
      </c>
      <c r="L7089" t="s">
        <v>8716</v>
      </c>
    </row>
    <row r="7090" spans="1:14" hidden="1" x14ac:dyDescent="0.25">
      <c r="A7090">
        <v>103</v>
      </c>
      <c r="B7090">
        <v>68</v>
      </c>
      <c r="C7090" t="s">
        <v>10389</v>
      </c>
      <c r="D7090" s="7">
        <v>40833</v>
      </c>
      <c r="E7090" t="s">
        <v>10399</v>
      </c>
      <c r="F7090" t="s">
        <v>9104</v>
      </c>
      <c r="G7090" t="s">
        <v>10399</v>
      </c>
      <c r="H7090" t="s">
        <v>21</v>
      </c>
      <c r="I7090" t="s">
        <v>334</v>
      </c>
      <c r="K7090" t="s">
        <v>8717</v>
      </c>
      <c r="L7090" t="s">
        <v>8718</v>
      </c>
    </row>
    <row r="7091" spans="1:14" hidden="1" x14ac:dyDescent="0.25">
      <c r="A7091">
        <v>103</v>
      </c>
      <c r="B7091">
        <v>69</v>
      </c>
      <c r="C7091" t="s">
        <v>10389</v>
      </c>
      <c r="D7091" s="7">
        <v>40833</v>
      </c>
      <c r="E7091" t="s">
        <v>10399</v>
      </c>
      <c r="F7091" t="s">
        <v>9104</v>
      </c>
      <c r="G7091" t="s">
        <v>10399</v>
      </c>
      <c r="H7091" t="s">
        <v>24</v>
      </c>
      <c r="I7091" t="s">
        <v>10323</v>
      </c>
      <c r="K7091" t="s">
        <v>8719</v>
      </c>
      <c r="L7091" t="s">
        <v>8720</v>
      </c>
    </row>
    <row r="7092" spans="1:14" hidden="1" x14ac:dyDescent="0.25">
      <c r="A7092">
        <v>103</v>
      </c>
      <c r="B7092">
        <v>70</v>
      </c>
      <c r="C7092" t="s">
        <v>10389</v>
      </c>
      <c r="D7092" s="7">
        <v>40833</v>
      </c>
      <c r="E7092" t="s">
        <v>10399</v>
      </c>
      <c r="F7092" t="s">
        <v>9104</v>
      </c>
      <c r="G7092" t="s">
        <v>10399</v>
      </c>
      <c r="H7092" t="s">
        <v>10</v>
      </c>
      <c r="I7092" t="s">
        <v>118</v>
      </c>
      <c r="K7092" t="s">
        <v>8721</v>
      </c>
      <c r="L7092" t="s">
        <v>8722</v>
      </c>
    </row>
    <row r="7093" spans="1:14" hidden="1" x14ac:dyDescent="0.25">
      <c r="A7093">
        <v>103</v>
      </c>
      <c r="B7093">
        <v>71</v>
      </c>
      <c r="C7093" t="s">
        <v>10389</v>
      </c>
      <c r="D7093" s="7">
        <v>40833</v>
      </c>
      <c r="E7093" t="s">
        <v>10399</v>
      </c>
      <c r="F7093" t="s">
        <v>9104</v>
      </c>
      <c r="G7093" t="s">
        <v>10399</v>
      </c>
      <c r="H7093" t="s">
        <v>17</v>
      </c>
      <c r="I7093" t="s">
        <v>101</v>
      </c>
      <c r="K7093" t="s">
        <v>8722</v>
      </c>
      <c r="L7093" t="s">
        <v>8723</v>
      </c>
    </row>
    <row r="7094" spans="1:14" hidden="1" x14ac:dyDescent="0.25">
      <c r="A7094">
        <v>103</v>
      </c>
      <c r="B7094">
        <v>72</v>
      </c>
      <c r="C7094" t="s">
        <v>10389</v>
      </c>
      <c r="D7094" s="7">
        <v>40833</v>
      </c>
      <c r="E7094" t="s">
        <v>10399</v>
      </c>
      <c r="F7094" t="s">
        <v>9104</v>
      </c>
      <c r="G7094" t="s">
        <v>10399</v>
      </c>
      <c r="H7094" t="s">
        <v>17</v>
      </c>
      <c r="I7094" t="s">
        <v>48</v>
      </c>
      <c r="K7094" t="s">
        <v>8724</v>
      </c>
      <c r="L7094" t="s">
        <v>8725</v>
      </c>
    </row>
    <row r="7095" spans="1:14" hidden="1" x14ac:dyDescent="0.25">
      <c r="A7095">
        <v>103</v>
      </c>
      <c r="B7095">
        <v>73</v>
      </c>
      <c r="C7095" t="s">
        <v>10389</v>
      </c>
      <c r="D7095" s="7">
        <v>40833</v>
      </c>
      <c r="E7095" t="s">
        <v>10399</v>
      </c>
      <c r="F7095" t="s">
        <v>9104</v>
      </c>
      <c r="G7095" t="s">
        <v>10399</v>
      </c>
      <c r="H7095" t="s">
        <v>33</v>
      </c>
      <c r="I7095" t="s">
        <v>123</v>
      </c>
      <c r="K7095" t="s">
        <v>8725</v>
      </c>
      <c r="L7095" t="s">
        <v>8725</v>
      </c>
    </row>
    <row r="7096" spans="1:14" hidden="1" x14ac:dyDescent="0.25">
      <c r="A7096">
        <v>103</v>
      </c>
      <c r="B7096">
        <v>74</v>
      </c>
      <c r="C7096" t="s">
        <v>10389</v>
      </c>
      <c r="D7096" s="7">
        <v>40833</v>
      </c>
      <c r="E7096" t="s">
        <v>10399</v>
      </c>
      <c r="F7096" t="s">
        <v>9104</v>
      </c>
      <c r="G7096" t="s">
        <v>10399</v>
      </c>
      <c r="H7096" t="s">
        <v>53</v>
      </c>
      <c r="I7096" t="s">
        <v>456</v>
      </c>
      <c r="J7096" t="s">
        <v>92</v>
      </c>
      <c r="K7096" t="s">
        <v>8725</v>
      </c>
      <c r="L7096" t="s">
        <v>8726</v>
      </c>
      <c r="N7096">
        <v>8</v>
      </c>
    </row>
    <row r="7097" spans="1:14" hidden="1" x14ac:dyDescent="0.25">
      <c r="A7097">
        <v>103</v>
      </c>
      <c r="B7097">
        <v>75</v>
      </c>
      <c r="C7097" t="s">
        <v>10389</v>
      </c>
      <c r="D7097" s="7">
        <v>40833</v>
      </c>
      <c r="E7097" t="s">
        <v>10399</v>
      </c>
      <c r="F7097" t="s">
        <v>9104</v>
      </c>
      <c r="G7097" t="s">
        <v>10399</v>
      </c>
      <c r="H7097" t="s">
        <v>21</v>
      </c>
      <c r="I7097" t="s">
        <v>334</v>
      </c>
      <c r="K7097" t="s">
        <v>8726</v>
      </c>
      <c r="L7097" t="s">
        <v>8727</v>
      </c>
    </row>
    <row r="7098" spans="1:14" hidden="1" x14ac:dyDescent="0.25">
      <c r="A7098">
        <v>103</v>
      </c>
      <c r="B7098">
        <v>76</v>
      </c>
      <c r="C7098" t="s">
        <v>10389</v>
      </c>
      <c r="D7098" s="7">
        <v>40833</v>
      </c>
      <c r="E7098" t="s">
        <v>10399</v>
      </c>
      <c r="F7098" t="s">
        <v>9104</v>
      </c>
      <c r="G7098" t="s">
        <v>10399</v>
      </c>
      <c r="H7098" t="s">
        <v>24</v>
      </c>
      <c r="I7098" t="s">
        <v>10323</v>
      </c>
      <c r="K7098" t="s">
        <v>8728</v>
      </c>
      <c r="L7098" t="s">
        <v>8729</v>
      </c>
    </row>
    <row r="7099" spans="1:14" hidden="1" x14ac:dyDescent="0.25">
      <c r="A7099">
        <v>103</v>
      </c>
      <c r="B7099">
        <v>77</v>
      </c>
      <c r="C7099" t="s">
        <v>10389</v>
      </c>
      <c r="D7099" s="7">
        <v>40833</v>
      </c>
      <c r="E7099" t="s">
        <v>10399</v>
      </c>
      <c r="F7099" t="s">
        <v>9104</v>
      </c>
      <c r="G7099" t="s">
        <v>10399</v>
      </c>
      <c r="H7099" t="s">
        <v>10</v>
      </c>
      <c r="I7099" t="s">
        <v>118</v>
      </c>
      <c r="K7099" t="s">
        <v>8730</v>
      </c>
      <c r="L7099" t="s">
        <v>8731</v>
      </c>
    </row>
    <row r="7100" spans="1:14" hidden="1" x14ac:dyDescent="0.25">
      <c r="A7100">
        <v>103</v>
      </c>
      <c r="B7100">
        <v>78</v>
      </c>
      <c r="C7100" t="s">
        <v>10389</v>
      </c>
      <c r="D7100" s="7">
        <v>40833</v>
      </c>
      <c r="E7100" t="s">
        <v>10399</v>
      </c>
      <c r="F7100" t="s">
        <v>9104</v>
      </c>
      <c r="G7100" t="s">
        <v>10399</v>
      </c>
      <c r="H7100" t="s">
        <v>17</v>
      </c>
      <c r="I7100" t="s">
        <v>120</v>
      </c>
      <c r="K7100" t="s">
        <v>8732</v>
      </c>
      <c r="L7100" t="s">
        <v>8733</v>
      </c>
    </row>
    <row r="7101" spans="1:14" hidden="1" x14ac:dyDescent="0.25">
      <c r="A7101">
        <v>103</v>
      </c>
      <c r="B7101">
        <v>79</v>
      </c>
      <c r="C7101" t="s">
        <v>10389</v>
      </c>
      <c r="D7101" s="7">
        <v>40833</v>
      </c>
      <c r="E7101" t="s">
        <v>10399</v>
      </c>
      <c r="F7101" t="s">
        <v>9104</v>
      </c>
      <c r="G7101" t="s">
        <v>10399</v>
      </c>
      <c r="H7101" t="s">
        <v>162</v>
      </c>
      <c r="I7101" t="s">
        <v>163</v>
      </c>
      <c r="K7101" t="s">
        <v>8733</v>
      </c>
      <c r="L7101" t="s">
        <v>8734</v>
      </c>
    </row>
    <row r="7102" spans="1:14" hidden="1" x14ac:dyDescent="0.25">
      <c r="A7102">
        <v>103</v>
      </c>
      <c r="B7102">
        <v>80</v>
      </c>
      <c r="C7102" t="s">
        <v>10389</v>
      </c>
      <c r="D7102" s="7">
        <v>40833</v>
      </c>
      <c r="E7102" t="s">
        <v>10399</v>
      </c>
      <c r="F7102" t="s">
        <v>9104</v>
      </c>
      <c r="G7102" t="s">
        <v>10399</v>
      </c>
      <c r="H7102" t="s">
        <v>24</v>
      </c>
      <c r="I7102" t="s">
        <v>10323</v>
      </c>
      <c r="K7102" t="s">
        <v>6554</v>
      </c>
      <c r="L7102" t="s">
        <v>8735</v>
      </c>
    </row>
    <row r="7103" spans="1:14" hidden="1" x14ac:dyDescent="0.25">
      <c r="A7103">
        <v>103</v>
      </c>
      <c r="B7103">
        <v>81</v>
      </c>
      <c r="C7103" t="s">
        <v>10389</v>
      </c>
      <c r="D7103" s="7">
        <v>40833</v>
      </c>
      <c r="E7103" t="s">
        <v>10399</v>
      </c>
      <c r="F7103" t="s">
        <v>9104</v>
      </c>
      <c r="G7103" t="s">
        <v>10399</v>
      </c>
      <c r="H7103" t="s">
        <v>10</v>
      </c>
      <c r="I7103" t="s">
        <v>118</v>
      </c>
      <c r="K7103" t="s">
        <v>8736</v>
      </c>
      <c r="L7103" t="s">
        <v>8737</v>
      </c>
    </row>
    <row r="7104" spans="1:14" hidden="1" x14ac:dyDescent="0.25">
      <c r="A7104">
        <v>103</v>
      </c>
      <c r="B7104">
        <v>82</v>
      </c>
      <c r="C7104" t="s">
        <v>10389</v>
      </c>
      <c r="D7104" s="7">
        <v>40833</v>
      </c>
      <c r="E7104" t="s">
        <v>10399</v>
      </c>
      <c r="F7104" t="s">
        <v>9104</v>
      </c>
      <c r="G7104" t="s">
        <v>10399</v>
      </c>
      <c r="H7104" t="s">
        <v>17</v>
      </c>
      <c r="I7104" t="s">
        <v>154</v>
      </c>
      <c r="K7104" t="s">
        <v>8737</v>
      </c>
      <c r="L7104" t="s">
        <v>8738</v>
      </c>
    </row>
    <row r="7105" spans="1:14" hidden="1" x14ac:dyDescent="0.25">
      <c r="A7105">
        <v>103</v>
      </c>
      <c r="B7105">
        <v>83</v>
      </c>
      <c r="C7105" t="s">
        <v>10389</v>
      </c>
      <c r="D7105" s="7">
        <v>40833</v>
      </c>
      <c r="E7105" t="s">
        <v>10399</v>
      </c>
      <c r="F7105" t="s">
        <v>9104</v>
      </c>
      <c r="G7105" t="s">
        <v>10399</v>
      </c>
      <c r="H7105" t="s">
        <v>53</v>
      </c>
      <c r="I7105" t="s">
        <v>5213</v>
      </c>
      <c r="J7105" t="s">
        <v>80</v>
      </c>
      <c r="K7105" t="s">
        <v>8738</v>
      </c>
      <c r="L7105" t="s">
        <v>8739</v>
      </c>
      <c r="M7105" t="s">
        <v>313</v>
      </c>
      <c r="N7105">
        <v>6</v>
      </c>
    </row>
    <row r="7106" spans="1:14" hidden="1" x14ac:dyDescent="0.25">
      <c r="A7106">
        <v>103</v>
      </c>
      <c r="B7106">
        <v>84</v>
      </c>
      <c r="C7106" t="s">
        <v>10389</v>
      </c>
      <c r="D7106" s="7">
        <v>40833</v>
      </c>
      <c r="E7106" t="s">
        <v>10399</v>
      </c>
      <c r="F7106" t="s">
        <v>9104</v>
      </c>
      <c r="G7106" t="s">
        <v>10399</v>
      </c>
      <c r="H7106" t="s">
        <v>21</v>
      </c>
      <c r="I7106" t="s">
        <v>22</v>
      </c>
      <c r="K7106" t="s">
        <v>8740</v>
      </c>
      <c r="L7106" t="s">
        <v>8741</v>
      </c>
    </row>
    <row r="7107" spans="1:14" hidden="1" x14ac:dyDescent="0.25">
      <c r="A7107">
        <v>103</v>
      </c>
      <c r="B7107">
        <v>85</v>
      </c>
      <c r="C7107" t="s">
        <v>10389</v>
      </c>
      <c r="D7107" s="7">
        <v>40833</v>
      </c>
      <c r="E7107" t="s">
        <v>10399</v>
      </c>
      <c r="F7107" t="s">
        <v>9104</v>
      </c>
      <c r="G7107" t="s">
        <v>10399</v>
      </c>
      <c r="H7107" t="s">
        <v>24</v>
      </c>
      <c r="I7107" t="s">
        <v>10323</v>
      </c>
      <c r="K7107" t="s">
        <v>8742</v>
      </c>
      <c r="L7107" t="s">
        <v>8743</v>
      </c>
    </row>
    <row r="7108" spans="1:14" hidden="1" x14ac:dyDescent="0.25">
      <c r="A7108">
        <v>103</v>
      </c>
      <c r="B7108">
        <v>86</v>
      </c>
      <c r="C7108" t="s">
        <v>10389</v>
      </c>
      <c r="D7108" s="7">
        <v>40833</v>
      </c>
      <c r="E7108" t="s">
        <v>10399</v>
      </c>
      <c r="F7108" t="s">
        <v>9104</v>
      </c>
      <c r="G7108" t="s">
        <v>10399</v>
      </c>
      <c r="H7108" t="s">
        <v>10</v>
      </c>
      <c r="I7108" t="s">
        <v>118</v>
      </c>
      <c r="K7108" t="s">
        <v>8744</v>
      </c>
      <c r="L7108" t="s">
        <v>8745</v>
      </c>
    </row>
    <row r="7109" spans="1:14" hidden="1" x14ac:dyDescent="0.25">
      <c r="A7109">
        <v>103</v>
      </c>
      <c r="B7109">
        <v>87</v>
      </c>
      <c r="C7109" t="s">
        <v>10389</v>
      </c>
      <c r="D7109" s="7">
        <v>40833</v>
      </c>
      <c r="E7109" t="s">
        <v>10399</v>
      </c>
      <c r="F7109" t="s">
        <v>9104</v>
      </c>
      <c r="G7109" t="s">
        <v>10399</v>
      </c>
      <c r="H7109" t="s">
        <v>17</v>
      </c>
      <c r="I7109" t="s">
        <v>120</v>
      </c>
      <c r="K7109" t="s">
        <v>8745</v>
      </c>
      <c r="L7109" t="s">
        <v>8746</v>
      </c>
    </row>
    <row r="7110" spans="1:14" hidden="1" x14ac:dyDescent="0.25">
      <c r="A7110">
        <v>103</v>
      </c>
      <c r="B7110">
        <v>88</v>
      </c>
      <c r="C7110" t="s">
        <v>10389</v>
      </c>
      <c r="D7110" s="7">
        <v>40833</v>
      </c>
      <c r="E7110" t="s">
        <v>10399</v>
      </c>
      <c r="F7110" t="s">
        <v>9104</v>
      </c>
      <c r="G7110" t="s">
        <v>10399</v>
      </c>
      <c r="H7110" t="s">
        <v>17</v>
      </c>
      <c r="I7110" t="s">
        <v>18</v>
      </c>
      <c r="K7110" t="s">
        <v>8747</v>
      </c>
      <c r="L7110" t="s">
        <v>8748</v>
      </c>
    </row>
    <row r="7111" spans="1:14" hidden="1" x14ac:dyDescent="0.25">
      <c r="A7111">
        <v>103</v>
      </c>
      <c r="B7111">
        <v>89</v>
      </c>
      <c r="C7111" t="s">
        <v>10389</v>
      </c>
      <c r="D7111" s="7">
        <v>40833</v>
      </c>
      <c r="E7111" t="s">
        <v>10399</v>
      </c>
      <c r="F7111" t="s">
        <v>9104</v>
      </c>
      <c r="G7111" t="s">
        <v>10399</v>
      </c>
      <c r="H7111" t="s">
        <v>33</v>
      </c>
      <c r="I7111" t="s">
        <v>603</v>
      </c>
      <c r="K7111" t="s">
        <v>8748</v>
      </c>
      <c r="L7111" t="s">
        <v>8749</v>
      </c>
    </row>
    <row r="7112" spans="1:14" hidden="1" x14ac:dyDescent="0.25">
      <c r="A7112">
        <v>103</v>
      </c>
      <c r="B7112">
        <v>90</v>
      </c>
      <c r="C7112" t="s">
        <v>10389</v>
      </c>
      <c r="D7112" s="7">
        <v>40833</v>
      </c>
      <c r="E7112" t="s">
        <v>10399</v>
      </c>
      <c r="F7112" t="s">
        <v>9104</v>
      </c>
      <c r="G7112" t="s">
        <v>10399</v>
      </c>
      <c r="H7112" t="s">
        <v>24</v>
      </c>
      <c r="I7112" t="s">
        <v>10323</v>
      </c>
      <c r="K7112" t="s">
        <v>8749</v>
      </c>
      <c r="L7112" t="s">
        <v>8750</v>
      </c>
    </row>
    <row r="7113" spans="1:14" hidden="1" x14ac:dyDescent="0.25">
      <c r="A7113">
        <v>103</v>
      </c>
      <c r="B7113">
        <v>91</v>
      </c>
      <c r="C7113" t="s">
        <v>10389</v>
      </c>
      <c r="D7113" s="7">
        <v>40833</v>
      </c>
      <c r="E7113" t="s">
        <v>10399</v>
      </c>
      <c r="F7113" t="s">
        <v>9104</v>
      </c>
      <c r="G7113" t="s">
        <v>10399</v>
      </c>
      <c r="H7113" t="s">
        <v>10</v>
      </c>
      <c r="I7113" t="s">
        <v>113</v>
      </c>
      <c r="K7113" t="s">
        <v>8751</v>
      </c>
      <c r="L7113" t="s">
        <v>8752</v>
      </c>
    </row>
    <row r="7114" spans="1:14" hidden="1" x14ac:dyDescent="0.25">
      <c r="A7114">
        <v>103</v>
      </c>
      <c r="B7114">
        <v>92</v>
      </c>
      <c r="C7114" t="s">
        <v>10389</v>
      </c>
      <c r="D7114" s="7">
        <v>40833</v>
      </c>
      <c r="E7114" t="s">
        <v>10399</v>
      </c>
      <c r="F7114" t="s">
        <v>9104</v>
      </c>
      <c r="G7114" t="s">
        <v>10399</v>
      </c>
      <c r="H7114" t="s">
        <v>10</v>
      </c>
      <c r="I7114" t="s">
        <v>14</v>
      </c>
      <c r="K7114" t="s">
        <v>8752</v>
      </c>
      <c r="L7114" t="s">
        <v>8753</v>
      </c>
    </row>
    <row r="7115" spans="1:14" hidden="1" x14ac:dyDescent="0.25">
      <c r="A7115">
        <v>103</v>
      </c>
      <c r="B7115">
        <v>93</v>
      </c>
      <c r="C7115" t="s">
        <v>10389</v>
      </c>
      <c r="D7115" s="7">
        <v>40833</v>
      </c>
      <c r="E7115" t="s">
        <v>10399</v>
      </c>
      <c r="F7115" t="s">
        <v>9104</v>
      </c>
      <c r="G7115" t="s">
        <v>10399</v>
      </c>
      <c r="H7115" t="s">
        <v>33</v>
      </c>
      <c r="I7115" t="s">
        <v>192</v>
      </c>
      <c r="K7115" t="s">
        <v>8753</v>
      </c>
      <c r="L7115" t="s">
        <v>8754</v>
      </c>
    </row>
    <row r="7116" spans="1:14" hidden="1" x14ac:dyDescent="0.25">
      <c r="A7116">
        <v>103</v>
      </c>
      <c r="B7116">
        <v>94</v>
      </c>
      <c r="C7116" t="s">
        <v>10389</v>
      </c>
      <c r="D7116" s="7">
        <v>40833</v>
      </c>
      <c r="E7116" t="s">
        <v>10399</v>
      </c>
      <c r="F7116" t="s">
        <v>9104</v>
      </c>
      <c r="G7116" t="s">
        <v>10399</v>
      </c>
      <c r="H7116" t="s">
        <v>24</v>
      </c>
      <c r="I7116" t="s">
        <v>10323</v>
      </c>
      <c r="K7116" t="s">
        <v>8755</v>
      </c>
      <c r="L7116" t="s">
        <v>8756</v>
      </c>
    </row>
    <row r="7117" spans="1:14" hidden="1" x14ac:dyDescent="0.25">
      <c r="A7117">
        <v>103</v>
      </c>
      <c r="B7117">
        <v>95</v>
      </c>
      <c r="C7117" t="s">
        <v>10389</v>
      </c>
      <c r="D7117" s="7">
        <v>40833</v>
      </c>
      <c r="E7117" t="s">
        <v>10399</v>
      </c>
      <c r="F7117" t="s">
        <v>9104</v>
      </c>
      <c r="G7117" t="s">
        <v>10399</v>
      </c>
      <c r="H7117" t="s">
        <v>10</v>
      </c>
      <c r="I7117" t="s">
        <v>118</v>
      </c>
      <c r="K7117" t="s">
        <v>8756</v>
      </c>
      <c r="L7117" t="s">
        <v>8757</v>
      </c>
    </row>
    <row r="7118" spans="1:14" hidden="1" x14ac:dyDescent="0.25">
      <c r="A7118">
        <v>103</v>
      </c>
      <c r="B7118">
        <v>96</v>
      </c>
      <c r="C7118" t="s">
        <v>10389</v>
      </c>
      <c r="D7118" s="7">
        <v>40833</v>
      </c>
      <c r="E7118" t="s">
        <v>10399</v>
      </c>
      <c r="F7118" t="s">
        <v>9104</v>
      </c>
      <c r="G7118" t="s">
        <v>10399</v>
      </c>
      <c r="H7118" t="s">
        <v>17</v>
      </c>
      <c r="I7118" t="s">
        <v>154</v>
      </c>
      <c r="K7118" t="s">
        <v>8757</v>
      </c>
      <c r="L7118" t="s">
        <v>8758</v>
      </c>
    </row>
    <row r="7119" spans="1:14" hidden="1" x14ac:dyDescent="0.25">
      <c r="A7119">
        <v>103</v>
      </c>
      <c r="B7119">
        <v>97</v>
      </c>
      <c r="C7119" t="s">
        <v>10389</v>
      </c>
      <c r="D7119" s="7">
        <v>40833</v>
      </c>
      <c r="E7119" t="s">
        <v>10399</v>
      </c>
      <c r="F7119" t="s">
        <v>9104</v>
      </c>
      <c r="G7119" t="s">
        <v>10399</v>
      </c>
      <c r="H7119" t="s">
        <v>21</v>
      </c>
      <c r="I7119" t="s">
        <v>286</v>
      </c>
      <c r="K7119" t="s">
        <v>8758</v>
      </c>
      <c r="L7119" t="s">
        <v>8759</v>
      </c>
    </row>
    <row r="7120" spans="1:14" hidden="1" x14ac:dyDescent="0.25">
      <c r="A7120">
        <v>103</v>
      </c>
      <c r="B7120">
        <v>98</v>
      </c>
      <c r="C7120" t="s">
        <v>10389</v>
      </c>
      <c r="D7120" s="7">
        <v>40833</v>
      </c>
      <c r="E7120" t="s">
        <v>10399</v>
      </c>
      <c r="F7120" t="s">
        <v>9104</v>
      </c>
      <c r="G7120" t="s">
        <v>10399</v>
      </c>
      <c r="H7120" t="s">
        <v>24</v>
      </c>
      <c r="I7120" t="s">
        <v>10323</v>
      </c>
      <c r="K7120" t="s">
        <v>8760</v>
      </c>
      <c r="L7120" t="s">
        <v>8761</v>
      </c>
    </row>
    <row r="7121" spans="1:14" hidden="1" x14ac:dyDescent="0.25">
      <c r="A7121">
        <v>103</v>
      </c>
      <c r="B7121">
        <v>99</v>
      </c>
      <c r="C7121" t="s">
        <v>10389</v>
      </c>
      <c r="D7121" s="7">
        <v>40833</v>
      </c>
      <c r="E7121" t="s">
        <v>10399</v>
      </c>
      <c r="F7121" t="s">
        <v>9104</v>
      </c>
      <c r="G7121" t="s">
        <v>10399</v>
      </c>
      <c r="H7121" t="s">
        <v>10</v>
      </c>
      <c r="I7121" t="s">
        <v>62</v>
      </c>
      <c r="K7121" t="s">
        <v>8762</v>
      </c>
      <c r="L7121" t="s">
        <v>8763</v>
      </c>
    </row>
    <row r="7122" spans="1:14" hidden="1" x14ac:dyDescent="0.25">
      <c r="A7122">
        <v>103</v>
      </c>
      <c r="B7122">
        <v>100</v>
      </c>
      <c r="C7122" t="s">
        <v>10389</v>
      </c>
      <c r="D7122" s="7">
        <v>40833</v>
      </c>
      <c r="E7122" t="s">
        <v>10399</v>
      </c>
      <c r="F7122" t="s">
        <v>9104</v>
      </c>
      <c r="G7122" t="s">
        <v>10399</v>
      </c>
      <c r="H7122" t="s">
        <v>17</v>
      </c>
      <c r="I7122" t="s">
        <v>18</v>
      </c>
      <c r="K7122" t="s">
        <v>8763</v>
      </c>
      <c r="L7122" t="s">
        <v>8764</v>
      </c>
    </row>
    <row r="7123" spans="1:14" hidden="1" x14ac:dyDescent="0.25">
      <c r="A7123">
        <v>103</v>
      </c>
      <c r="B7123">
        <v>101</v>
      </c>
      <c r="C7123" t="s">
        <v>10389</v>
      </c>
      <c r="D7123" s="7">
        <v>40833</v>
      </c>
      <c r="E7123" t="s">
        <v>10399</v>
      </c>
      <c r="F7123" t="s">
        <v>9104</v>
      </c>
      <c r="G7123" t="s">
        <v>10399</v>
      </c>
      <c r="H7123" t="s">
        <v>21</v>
      </c>
      <c r="I7123" t="s">
        <v>334</v>
      </c>
      <c r="K7123" t="s">
        <v>8764</v>
      </c>
      <c r="L7123" t="s">
        <v>8764</v>
      </c>
    </row>
    <row r="7124" spans="1:14" hidden="1" x14ac:dyDescent="0.25">
      <c r="A7124">
        <v>103</v>
      </c>
      <c r="B7124">
        <v>102</v>
      </c>
      <c r="C7124" t="s">
        <v>10389</v>
      </c>
      <c r="D7124" s="7">
        <v>40833</v>
      </c>
      <c r="E7124" t="s">
        <v>10399</v>
      </c>
      <c r="F7124" t="s">
        <v>9104</v>
      </c>
      <c r="G7124" t="s">
        <v>10399</v>
      </c>
      <c r="H7124" t="s">
        <v>24</v>
      </c>
      <c r="I7124" t="s">
        <v>39</v>
      </c>
      <c r="K7124" t="s">
        <v>8764</v>
      </c>
      <c r="L7124" t="s">
        <v>8765</v>
      </c>
    </row>
    <row r="7125" spans="1:14" hidden="1" x14ac:dyDescent="0.25">
      <c r="A7125">
        <v>103</v>
      </c>
      <c r="B7125">
        <v>103</v>
      </c>
      <c r="C7125" t="s">
        <v>10389</v>
      </c>
      <c r="D7125" s="7">
        <v>40833</v>
      </c>
      <c r="E7125" t="s">
        <v>10399</v>
      </c>
      <c r="F7125" t="s">
        <v>9104</v>
      </c>
      <c r="G7125" t="s">
        <v>10399</v>
      </c>
      <c r="H7125" t="s">
        <v>10</v>
      </c>
      <c r="I7125" t="s">
        <v>118</v>
      </c>
      <c r="K7125" t="s">
        <v>8765</v>
      </c>
      <c r="L7125" t="s">
        <v>8766</v>
      </c>
    </row>
    <row r="7126" spans="1:14" hidden="1" x14ac:dyDescent="0.25">
      <c r="A7126">
        <v>103</v>
      </c>
      <c r="B7126">
        <v>104</v>
      </c>
      <c r="C7126" t="s">
        <v>10389</v>
      </c>
      <c r="D7126" s="7">
        <v>40833</v>
      </c>
      <c r="E7126" t="s">
        <v>10399</v>
      </c>
      <c r="F7126" t="s">
        <v>9104</v>
      </c>
      <c r="G7126" t="s">
        <v>10399</v>
      </c>
      <c r="H7126" t="s">
        <v>17</v>
      </c>
      <c r="I7126" t="s">
        <v>154</v>
      </c>
      <c r="K7126" t="s">
        <v>8766</v>
      </c>
      <c r="L7126" t="s">
        <v>8767</v>
      </c>
    </row>
    <row r="7127" spans="1:14" hidden="1" x14ac:dyDescent="0.25">
      <c r="A7127">
        <v>103</v>
      </c>
      <c r="B7127">
        <v>105</v>
      </c>
      <c r="C7127" t="s">
        <v>10389</v>
      </c>
      <c r="D7127" s="7">
        <v>40833</v>
      </c>
      <c r="E7127" t="s">
        <v>10399</v>
      </c>
      <c r="F7127" t="s">
        <v>9104</v>
      </c>
      <c r="G7127" t="s">
        <v>10399</v>
      </c>
      <c r="H7127" t="s">
        <v>53</v>
      </c>
      <c r="I7127" t="s">
        <v>772</v>
      </c>
      <c r="J7127" t="s">
        <v>80</v>
      </c>
      <c r="K7127" t="s">
        <v>8767</v>
      </c>
      <c r="L7127" t="s">
        <v>8768</v>
      </c>
      <c r="N7127">
        <v>6</v>
      </c>
    </row>
    <row r="7128" spans="1:14" hidden="1" x14ac:dyDescent="0.25">
      <c r="A7128">
        <v>103</v>
      </c>
      <c r="B7128">
        <v>106</v>
      </c>
      <c r="C7128" t="s">
        <v>10389</v>
      </c>
      <c r="D7128" s="7">
        <v>40833</v>
      </c>
      <c r="E7128" t="s">
        <v>10399</v>
      </c>
      <c r="F7128" t="s">
        <v>9104</v>
      </c>
      <c r="G7128" t="s">
        <v>10399</v>
      </c>
      <c r="H7128" t="s">
        <v>21</v>
      </c>
      <c r="I7128" t="s">
        <v>286</v>
      </c>
      <c r="K7128" t="s">
        <v>8769</v>
      </c>
      <c r="L7128" t="s">
        <v>8770</v>
      </c>
    </row>
    <row r="7129" spans="1:14" hidden="1" x14ac:dyDescent="0.25">
      <c r="A7129">
        <v>103</v>
      </c>
      <c r="B7129">
        <v>107</v>
      </c>
      <c r="C7129" t="s">
        <v>10389</v>
      </c>
      <c r="D7129" s="7">
        <v>40833</v>
      </c>
      <c r="E7129" t="s">
        <v>10399</v>
      </c>
      <c r="F7129" t="s">
        <v>9104</v>
      </c>
      <c r="G7129" t="s">
        <v>10399</v>
      </c>
      <c r="H7129" t="s">
        <v>24</v>
      </c>
      <c r="I7129" t="s">
        <v>10323</v>
      </c>
      <c r="K7129" t="s">
        <v>8771</v>
      </c>
      <c r="L7129" t="s">
        <v>8772</v>
      </c>
    </row>
    <row r="7130" spans="1:14" hidden="1" x14ac:dyDescent="0.25">
      <c r="A7130">
        <v>103</v>
      </c>
      <c r="B7130">
        <v>108</v>
      </c>
      <c r="C7130" t="s">
        <v>10389</v>
      </c>
      <c r="D7130" s="7">
        <v>40833</v>
      </c>
      <c r="E7130" t="s">
        <v>10399</v>
      </c>
      <c r="F7130" t="s">
        <v>9104</v>
      </c>
      <c r="G7130" t="s">
        <v>10399</v>
      </c>
      <c r="H7130" t="s">
        <v>10</v>
      </c>
      <c r="I7130" t="s">
        <v>118</v>
      </c>
      <c r="K7130" t="s">
        <v>8772</v>
      </c>
      <c r="L7130" t="s">
        <v>8773</v>
      </c>
    </row>
    <row r="7131" spans="1:14" hidden="1" x14ac:dyDescent="0.25">
      <c r="A7131">
        <v>103</v>
      </c>
      <c r="B7131">
        <v>109</v>
      </c>
      <c r="C7131" t="s">
        <v>10389</v>
      </c>
      <c r="D7131" s="7">
        <v>40833</v>
      </c>
      <c r="E7131" t="s">
        <v>10399</v>
      </c>
      <c r="F7131" t="s">
        <v>9104</v>
      </c>
      <c r="G7131" t="s">
        <v>10399</v>
      </c>
      <c r="H7131" t="s">
        <v>24</v>
      </c>
      <c r="I7131" t="s">
        <v>10323</v>
      </c>
      <c r="K7131" t="s">
        <v>8773</v>
      </c>
      <c r="L7131" t="s">
        <v>8773</v>
      </c>
    </row>
    <row r="7132" spans="1:14" hidden="1" x14ac:dyDescent="0.25">
      <c r="A7132">
        <v>104</v>
      </c>
      <c r="B7132">
        <v>1</v>
      </c>
      <c r="C7132" t="s">
        <v>10412</v>
      </c>
      <c r="D7132" s="7">
        <v>40594</v>
      </c>
      <c r="E7132" t="s">
        <v>10399</v>
      </c>
      <c r="F7132" t="s">
        <v>8774</v>
      </c>
      <c r="G7132" t="s">
        <v>10399</v>
      </c>
      <c r="H7132" t="s">
        <v>10</v>
      </c>
      <c r="I7132" t="s">
        <v>118</v>
      </c>
      <c r="K7132" t="s">
        <v>8775</v>
      </c>
      <c r="L7132" t="s">
        <v>8776</v>
      </c>
    </row>
    <row r="7133" spans="1:14" hidden="1" x14ac:dyDescent="0.25">
      <c r="A7133">
        <v>104</v>
      </c>
      <c r="B7133">
        <v>2</v>
      </c>
      <c r="C7133" t="s">
        <v>10412</v>
      </c>
      <c r="D7133" s="7">
        <v>40594</v>
      </c>
      <c r="E7133" t="s">
        <v>10399</v>
      </c>
      <c r="F7133" t="s">
        <v>8774</v>
      </c>
      <c r="G7133" t="s">
        <v>10399</v>
      </c>
      <c r="H7133" t="s">
        <v>17</v>
      </c>
      <c r="I7133" t="s">
        <v>120</v>
      </c>
      <c r="K7133" t="s">
        <v>8776</v>
      </c>
      <c r="L7133" t="s">
        <v>8777</v>
      </c>
    </row>
    <row r="7134" spans="1:14" hidden="1" x14ac:dyDescent="0.25">
      <c r="A7134">
        <v>104</v>
      </c>
      <c r="B7134">
        <v>3</v>
      </c>
      <c r="C7134" t="s">
        <v>10412</v>
      </c>
      <c r="D7134" s="7">
        <v>40594</v>
      </c>
      <c r="E7134" t="s">
        <v>10399</v>
      </c>
      <c r="F7134" t="s">
        <v>8774</v>
      </c>
      <c r="G7134" t="s">
        <v>10399</v>
      </c>
      <c r="H7134" t="s">
        <v>53</v>
      </c>
      <c r="I7134" t="s">
        <v>379</v>
      </c>
      <c r="J7134" t="s">
        <v>80</v>
      </c>
      <c r="K7134" t="s">
        <v>8777</v>
      </c>
      <c r="L7134" t="s">
        <v>8778</v>
      </c>
      <c r="N7134">
        <v>6</v>
      </c>
    </row>
    <row r="7135" spans="1:14" hidden="1" x14ac:dyDescent="0.25">
      <c r="A7135">
        <v>104</v>
      </c>
      <c r="B7135">
        <v>4</v>
      </c>
      <c r="C7135" t="s">
        <v>10412</v>
      </c>
      <c r="D7135" s="7">
        <v>40594</v>
      </c>
      <c r="E7135" t="s">
        <v>10399</v>
      </c>
      <c r="F7135" t="s">
        <v>8774</v>
      </c>
      <c r="G7135" t="s">
        <v>10399</v>
      </c>
      <c r="H7135" t="s">
        <v>21</v>
      </c>
      <c r="I7135" t="s">
        <v>22</v>
      </c>
      <c r="K7135" t="s">
        <v>8778</v>
      </c>
      <c r="L7135" t="s">
        <v>8779</v>
      </c>
    </row>
    <row r="7136" spans="1:14" hidden="1" x14ac:dyDescent="0.25">
      <c r="A7136">
        <v>104</v>
      </c>
      <c r="B7136">
        <v>5</v>
      </c>
      <c r="C7136" t="s">
        <v>10412</v>
      </c>
      <c r="D7136" s="7">
        <v>40594</v>
      </c>
      <c r="E7136" t="s">
        <v>10399</v>
      </c>
      <c r="F7136" t="s">
        <v>8774</v>
      </c>
      <c r="G7136" t="s">
        <v>10399</v>
      </c>
      <c r="H7136" t="s">
        <v>24</v>
      </c>
      <c r="I7136" t="s">
        <v>10323</v>
      </c>
      <c r="K7136" t="s">
        <v>8780</v>
      </c>
      <c r="L7136" t="s">
        <v>8781</v>
      </c>
    </row>
    <row r="7137" spans="1:12" hidden="1" x14ac:dyDescent="0.25">
      <c r="A7137">
        <v>104</v>
      </c>
      <c r="B7137">
        <v>6</v>
      </c>
      <c r="C7137" t="s">
        <v>10412</v>
      </c>
      <c r="D7137" s="7">
        <v>40594</v>
      </c>
      <c r="E7137" t="s">
        <v>10399</v>
      </c>
      <c r="F7137" t="s">
        <v>8774</v>
      </c>
      <c r="G7137" t="s">
        <v>10399</v>
      </c>
      <c r="H7137" t="s">
        <v>10</v>
      </c>
      <c r="I7137" t="s">
        <v>118</v>
      </c>
      <c r="K7137" t="s">
        <v>8781</v>
      </c>
      <c r="L7137" t="s">
        <v>8782</v>
      </c>
    </row>
    <row r="7138" spans="1:12" hidden="1" x14ac:dyDescent="0.25">
      <c r="A7138">
        <v>104</v>
      </c>
      <c r="B7138">
        <v>7</v>
      </c>
      <c r="C7138" t="s">
        <v>10412</v>
      </c>
      <c r="D7138" s="7">
        <v>40594</v>
      </c>
      <c r="E7138" t="s">
        <v>10399</v>
      </c>
      <c r="F7138" t="s">
        <v>8774</v>
      </c>
      <c r="G7138" t="s">
        <v>10399</v>
      </c>
      <c r="H7138" t="s">
        <v>17</v>
      </c>
      <c r="I7138" t="s">
        <v>120</v>
      </c>
      <c r="K7138" t="s">
        <v>8782</v>
      </c>
      <c r="L7138" t="s">
        <v>8783</v>
      </c>
    </row>
    <row r="7139" spans="1:12" hidden="1" x14ac:dyDescent="0.25">
      <c r="A7139">
        <v>104</v>
      </c>
      <c r="B7139">
        <v>8</v>
      </c>
      <c r="C7139" t="s">
        <v>10412</v>
      </c>
      <c r="D7139" s="7">
        <v>40594</v>
      </c>
      <c r="E7139" t="s">
        <v>10399</v>
      </c>
      <c r="F7139" t="s">
        <v>8774</v>
      </c>
      <c r="G7139" t="s">
        <v>10399</v>
      </c>
      <c r="H7139" t="s">
        <v>33</v>
      </c>
      <c r="I7139" t="s">
        <v>34</v>
      </c>
      <c r="K7139" t="s">
        <v>8783</v>
      </c>
      <c r="L7139" t="s">
        <v>8783</v>
      </c>
    </row>
    <row r="7140" spans="1:12" hidden="1" x14ac:dyDescent="0.25">
      <c r="A7140">
        <v>104</v>
      </c>
      <c r="B7140">
        <v>9</v>
      </c>
      <c r="C7140" t="s">
        <v>10412</v>
      </c>
      <c r="D7140" s="7">
        <v>40594</v>
      </c>
      <c r="E7140" t="s">
        <v>10399</v>
      </c>
      <c r="F7140" t="s">
        <v>8774</v>
      </c>
      <c r="G7140" t="s">
        <v>10399</v>
      </c>
      <c r="H7140" t="s">
        <v>162</v>
      </c>
      <c r="I7140" t="s">
        <v>10323</v>
      </c>
      <c r="K7140" t="s">
        <v>8783</v>
      </c>
      <c r="L7140" t="s">
        <v>8784</v>
      </c>
    </row>
    <row r="7141" spans="1:12" hidden="1" x14ac:dyDescent="0.25">
      <c r="A7141">
        <v>104</v>
      </c>
      <c r="B7141">
        <v>10</v>
      </c>
      <c r="C7141" t="s">
        <v>10412</v>
      </c>
      <c r="D7141" s="7">
        <v>40594</v>
      </c>
      <c r="E7141" t="s">
        <v>10399</v>
      </c>
      <c r="F7141" t="s">
        <v>8774</v>
      </c>
      <c r="G7141" t="s">
        <v>10399</v>
      </c>
      <c r="H7141" t="s">
        <v>21</v>
      </c>
      <c r="I7141" t="s">
        <v>334</v>
      </c>
      <c r="K7141" t="s">
        <v>8785</v>
      </c>
      <c r="L7141" t="s">
        <v>8786</v>
      </c>
    </row>
    <row r="7142" spans="1:12" hidden="1" x14ac:dyDescent="0.25">
      <c r="A7142">
        <v>104</v>
      </c>
      <c r="B7142">
        <v>11</v>
      </c>
      <c r="C7142" t="s">
        <v>10412</v>
      </c>
      <c r="D7142" s="7">
        <v>40594</v>
      </c>
      <c r="E7142" t="s">
        <v>10399</v>
      </c>
      <c r="F7142" t="s">
        <v>8774</v>
      </c>
      <c r="G7142" t="s">
        <v>10399</v>
      </c>
      <c r="H7142" t="s">
        <v>24</v>
      </c>
      <c r="I7142" t="s">
        <v>10323</v>
      </c>
      <c r="K7142" t="s">
        <v>8787</v>
      </c>
      <c r="L7142" t="s">
        <v>8788</v>
      </c>
    </row>
    <row r="7143" spans="1:12" hidden="1" x14ac:dyDescent="0.25">
      <c r="A7143">
        <v>104</v>
      </c>
      <c r="B7143">
        <v>12</v>
      </c>
      <c r="C7143" t="s">
        <v>10412</v>
      </c>
      <c r="D7143" s="7">
        <v>40594</v>
      </c>
      <c r="E7143" t="s">
        <v>10399</v>
      </c>
      <c r="F7143" t="s">
        <v>8774</v>
      </c>
      <c r="G7143" t="s">
        <v>10399</v>
      </c>
      <c r="H7143" t="s">
        <v>10</v>
      </c>
      <c r="I7143" t="s">
        <v>118</v>
      </c>
      <c r="K7143" t="s">
        <v>8788</v>
      </c>
      <c r="L7143" t="s">
        <v>8789</v>
      </c>
    </row>
    <row r="7144" spans="1:12" hidden="1" x14ac:dyDescent="0.25">
      <c r="A7144">
        <v>104</v>
      </c>
      <c r="B7144">
        <v>13</v>
      </c>
      <c r="C7144" t="s">
        <v>10412</v>
      </c>
      <c r="D7144" s="7">
        <v>40594</v>
      </c>
      <c r="E7144" t="s">
        <v>10399</v>
      </c>
      <c r="F7144" t="s">
        <v>8774</v>
      </c>
      <c r="G7144" t="s">
        <v>10399</v>
      </c>
      <c r="H7144" t="s">
        <v>17</v>
      </c>
      <c r="I7144" t="s">
        <v>120</v>
      </c>
      <c r="K7144" t="s">
        <v>8789</v>
      </c>
      <c r="L7144" t="s">
        <v>8644</v>
      </c>
    </row>
    <row r="7145" spans="1:12" hidden="1" x14ac:dyDescent="0.25">
      <c r="A7145">
        <v>104</v>
      </c>
      <c r="B7145">
        <v>14</v>
      </c>
      <c r="C7145" t="s">
        <v>10412</v>
      </c>
      <c r="D7145" s="7">
        <v>40594</v>
      </c>
      <c r="E7145" t="s">
        <v>10399</v>
      </c>
      <c r="F7145" t="s">
        <v>8774</v>
      </c>
      <c r="G7145" t="s">
        <v>10399</v>
      </c>
      <c r="H7145" t="s">
        <v>348</v>
      </c>
      <c r="I7145" t="s">
        <v>349</v>
      </c>
      <c r="K7145" t="s">
        <v>8644</v>
      </c>
      <c r="L7145" t="s">
        <v>8644</v>
      </c>
    </row>
    <row r="7146" spans="1:12" hidden="1" x14ac:dyDescent="0.25">
      <c r="A7146">
        <v>104</v>
      </c>
      <c r="B7146">
        <v>15</v>
      </c>
      <c r="C7146" t="s">
        <v>10412</v>
      </c>
      <c r="D7146" s="7">
        <v>40594</v>
      </c>
      <c r="E7146" t="s">
        <v>10399</v>
      </c>
      <c r="F7146" t="s">
        <v>8774</v>
      </c>
      <c r="G7146" t="s">
        <v>10399</v>
      </c>
      <c r="H7146" t="s">
        <v>17</v>
      </c>
      <c r="I7146" t="s">
        <v>120</v>
      </c>
      <c r="K7146" t="s">
        <v>8644</v>
      </c>
      <c r="L7146" t="s">
        <v>8790</v>
      </c>
    </row>
    <row r="7147" spans="1:12" hidden="1" x14ac:dyDescent="0.25">
      <c r="A7147">
        <v>104</v>
      </c>
      <c r="B7147">
        <v>16</v>
      </c>
      <c r="C7147" t="s">
        <v>10412</v>
      </c>
      <c r="D7147" s="7">
        <v>40594</v>
      </c>
      <c r="E7147" t="s">
        <v>10399</v>
      </c>
      <c r="F7147" t="s">
        <v>8774</v>
      </c>
      <c r="G7147" t="s">
        <v>10399</v>
      </c>
      <c r="H7147" t="s">
        <v>17</v>
      </c>
      <c r="I7147" t="s">
        <v>18</v>
      </c>
      <c r="K7147" t="s">
        <v>8790</v>
      </c>
      <c r="L7147" t="s">
        <v>8791</v>
      </c>
    </row>
    <row r="7148" spans="1:12" hidden="1" x14ac:dyDescent="0.25">
      <c r="A7148">
        <v>104</v>
      </c>
      <c r="B7148">
        <v>17</v>
      </c>
      <c r="C7148" t="s">
        <v>10412</v>
      </c>
      <c r="D7148" s="7">
        <v>40594</v>
      </c>
      <c r="E7148" t="s">
        <v>10399</v>
      </c>
      <c r="F7148" t="s">
        <v>8774</v>
      </c>
      <c r="G7148" t="s">
        <v>10399</v>
      </c>
      <c r="H7148" t="s">
        <v>162</v>
      </c>
      <c r="I7148" t="s">
        <v>163</v>
      </c>
      <c r="K7148" t="s">
        <v>8791</v>
      </c>
      <c r="L7148" t="s">
        <v>8792</v>
      </c>
    </row>
    <row r="7149" spans="1:12" hidden="1" x14ac:dyDescent="0.25">
      <c r="A7149">
        <v>104</v>
      </c>
      <c r="B7149">
        <v>18</v>
      </c>
      <c r="C7149" t="s">
        <v>10412</v>
      </c>
      <c r="D7149" s="7">
        <v>40594</v>
      </c>
      <c r="E7149" t="s">
        <v>10399</v>
      </c>
      <c r="F7149" t="s">
        <v>8774</v>
      </c>
      <c r="G7149" t="s">
        <v>10399</v>
      </c>
      <c r="H7149" t="s">
        <v>21</v>
      </c>
      <c r="I7149" t="s">
        <v>334</v>
      </c>
      <c r="K7149" t="s">
        <v>8792</v>
      </c>
      <c r="L7149" t="s">
        <v>8793</v>
      </c>
    </row>
    <row r="7150" spans="1:12" hidden="1" x14ac:dyDescent="0.25">
      <c r="A7150">
        <v>104</v>
      </c>
      <c r="B7150">
        <v>19</v>
      </c>
      <c r="C7150" t="s">
        <v>10412</v>
      </c>
      <c r="D7150" s="7">
        <v>40594</v>
      </c>
      <c r="E7150" t="s">
        <v>10399</v>
      </c>
      <c r="F7150" t="s">
        <v>8774</v>
      </c>
      <c r="G7150" t="s">
        <v>10399</v>
      </c>
      <c r="H7150" t="s">
        <v>24</v>
      </c>
      <c r="I7150" t="s">
        <v>10323</v>
      </c>
      <c r="K7150" t="s">
        <v>8793</v>
      </c>
      <c r="L7150" t="s">
        <v>8794</v>
      </c>
    </row>
    <row r="7151" spans="1:12" hidden="1" x14ac:dyDescent="0.25">
      <c r="A7151">
        <v>104</v>
      </c>
      <c r="B7151">
        <v>20</v>
      </c>
      <c r="C7151" t="s">
        <v>10412</v>
      </c>
      <c r="D7151" s="7">
        <v>40594</v>
      </c>
      <c r="E7151" t="s">
        <v>10399</v>
      </c>
      <c r="F7151" t="s">
        <v>8774</v>
      </c>
      <c r="G7151" t="s">
        <v>10399</v>
      </c>
      <c r="H7151" t="s">
        <v>10</v>
      </c>
      <c r="I7151" t="s">
        <v>14</v>
      </c>
      <c r="K7151" t="s">
        <v>8794</v>
      </c>
      <c r="L7151" t="s">
        <v>8795</v>
      </c>
    </row>
    <row r="7152" spans="1:12" hidden="1" x14ac:dyDescent="0.25">
      <c r="A7152">
        <v>104</v>
      </c>
      <c r="B7152">
        <v>21</v>
      </c>
      <c r="C7152" t="s">
        <v>10412</v>
      </c>
      <c r="D7152" s="7">
        <v>40594</v>
      </c>
      <c r="E7152" t="s">
        <v>10399</v>
      </c>
      <c r="F7152" t="s">
        <v>8774</v>
      </c>
      <c r="G7152" t="s">
        <v>10399</v>
      </c>
      <c r="H7152" t="s">
        <v>17</v>
      </c>
      <c r="I7152" t="s">
        <v>120</v>
      </c>
      <c r="K7152" t="s">
        <v>8795</v>
      </c>
      <c r="L7152" t="s">
        <v>8796</v>
      </c>
    </row>
    <row r="7153" spans="1:14" hidden="1" x14ac:dyDescent="0.25">
      <c r="A7153">
        <v>104</v>
      </c>
      <c r="B7153">
        <v>22</v>
      </c>
      <c r="C7153" t="s">
        <v>10412</v>
      </c>
      <c r="D7153" s="7">
        <v>40594</v>
      </c>
      <c r="E7153" t="s">
        <v>10399</v>
      </c>
      <c r="F7153" t="s">
        <v>8774</v>
      </c>
      <c r="G7153" t="s">
        <v>10399</v>
      </c>
      <c r="H7153" t="s">
        <v>348</v>
      </c>
      <c r="I7153" t="s">
        <v>349</v>
      </c>
      <c r="K7153" t="s">
        <v>8796</v>
      </c>
      <c r="L7153" t="s">
        <v>8796</v>
      </c>
    </row>
    <row r="7154" spans="1:14" hidden="1" x14ac:dyDescent="0.25">
      <c r="A7154">
        <v>104</v>
      </c>
      <c r="B7154">
        <v>23</v>
      </c>
      <c r="C7154" t="s">
        <v>10412</v>
      </c>
      <c r="D7154" s="7">
        <v>40594</v>
      </c>
      <c r="E7154" t="s">
        <v>10399</v>
      </c>
      <c r="F7154" t="s">
        <v>8774</v>
      </c>
      <c r="G7154" t="s">
        <v>10399</v>
      </c>
      <c r="H7154" t="s">
        <v>17</v>
      </c>
      <c r="I7154" t="s">
        <v>120</v>
      </c>
      <c r="K7154" t="s">
        <v>8796</v>
      </c>
      <c r="L7154" t="s">
        <v>8797</v>
      </c>
    </row>
    <row r="7155" spans="1:14" hidden="1" x14ac:dyDescent="0.25">
      <c r="A7155">
        <v>104</v>
      </c>
      <c r="B7155">
        <v>24</v>
      </c>
      <c r="C7155" t="s">
        <v>10412</v>
      </c>
      <c r="D7155" s="7">
        <v>40594</v>
      </c>
      <c r="E7155" t="s">
        <v>10399</v>
      </c>
      <c r="F7155" t="s">
        <v>8774</v>
      </c>
      <c r="G7155" t="s">
        <v>10399</v>
      </c>
      <c r="H7155" t="s">
        <v>33</v>
      </c>
      <c r="I7155" t="s">
        <v>34</v>
      </c>
      <c r="K7155" t="s">
        <v>8797</v>
      </c>
      <c r="L7155" t="s">
        <v>3265</v>
      </c>
    </row>
    <row r="7156" spans="1:14" hidden="1" x14ac:dyDescent="0.25">
      <c r="A7156">
        <v>104</v>
      </c>
      <c r="B7156">
        <v>25</v>
      </c>
      <c r="C7156" t="s">
        <v>10412</v>
      </c>
      <c r="D7156" s="7">
        <v>40594</v>
      </c>
      <c r="E7156" t="s">
        <v>10399</v>
      </c>
      <c r="F7156" t="s">
        <v>8774</v>
      </c>
      <c r="G7156" t="s">
        <v>10399</v>
      </c>
      <c r="H7156" t="s">
        <v>21</v>
      </c>
      <c r="I7156" t="s">
        <v>22</v>
      </c>
      <c r="K7156" t="s">
        <v>8798</v>
      </c>
      <c r="L7156" t="s">
        <v>8799</v>
      </c>
    </row>
    <row r="7157" spans="1:14" hidden="1" x14ac:dyDescent="0.25">
      <c r="A7157">
        <v>104</v>
      </c>
      <c r="B7157">
        <v>26</v>
      </c>
      <c r="C7157" t="s">
        <v>10412</v>
      </c>
      <c r="D7157" s="7">
        <v>40594</v>
      </c>
      <c r="E7157" t="s">
        <v>10399</v>
      </c>
      <c r="F7157" t="s">
        <v>8774</v>
      </c>
      <c r="G7157" t="s">
        <v>10399</v>
      </c>
      <c r="H7157" t="s">
        <v>24</v>
      </c>
      <c r="I7157" t="s">
        <v>10323</v>
      </c>
      <c r="K7157" t="s">
        <v>8799</v>
      </c>
      <c r="L7157" t="s">
        <v>8800</v>
      </c>
    </row>
    <row r="7158" spans="1:14" hidden="1" x14ac:dyDescent="0.25">
      <c r="A7158">
        <v>104</v>
      </c>
      <c r="B7158">
        <v>27</v>
      </c>
      <c r="C7158" t="s">
        <v>10412</v>
      </c>
      <c r="D7158" s="7">
        <v>40594</v>
      </c>
      <c r="E7158" t="s">
        <v>10399</v>
      </c>
      <c r="F7158" t="s">
        <v>8774</v>
      </c>
      <c r="G7158" t="s">
        <v>10399</v>
      </c>
      <c r="H7158" t="s">
        <v>10</v>
      </c>
      <c r="I7158" t="s">
        <v>118</v>
      </c>
      <c r="K7158" t="s">
        <v>8801</v>
      </c>
      <c r="L7158" t="s">
        <v>8802</v>
      </c>
    </row>
    <row r="7159" spans="1:14" hidden="1" x14ac:dyDescent="0.25">
      <c r="A7159">
        <v>104</v>
      </c>
      <c r="B7159">
        <v>28</v>
      </c>
      <c r="C7159" t="s">
        <v>10412</v>
      </c>
      <c r="D7159" s="7">
        <v>40594</v>
      </c>
      <c r="E7159" t="s">
        <v>10399</v>
      </c>
      <c r="F7159" t="s">
        <v>8774</v>
      </c>
      <c r="G7159" t="s">
        <v>10399</v>
      </c>
      <c r="H7159" t="s">
        <v>17</v>
      </c>
      <c r="I7159" t="s">
        <v>120</v>
      </c>
      <c r="K7159" t="s">
        <v>8802</v>
      </c>
      <c r="L7159" t="s">
        <v>8803</v>
      </c>
    </row>
    <row r="7160" spans="1:14" hidden="1" x14ac:dyDescent="0.25">
      <c r="A7160">
        <v>104</v>
      </c>
      <c r="B7160">
        <v>29</v>
      </c>
      <c r="C7160" t="s">
        <v>10412</v>
      </c>
      <c r="D7160" s="7">
        <v>40594</v>
      </c>
      <c r="E7160" t="s">
        <v>10399</v>
      </c>
      <c r="F7160" t="s">
        <v>8774</v>
      </c>
      <c r="G7160" t="s">
        <v>10399</v>
      </c>
      <c r="H7160" t="s">
        <v>53</v>
      </c>
      <c r="I7160" t="s">
        <v>10323</v>
      </c>
      <c r="K7160" t="s">
        <v>8803</v>
      </c>
      <c r="L7160" t="s">
        <v>8804</v>
      </c>
      <c r="N7160">
        <v>9</v>
      </c>
    </row>
    <row r="7161" spans="1:14" hidden="1" x14ac:dyDescent="0.25">
      <c r="A7161">
        <v>104</v>
      </c>
      <c r="B7161">
        <v>30</v>
      </c>
      <c r="C7161" t="s">
        <v>10412</v>
      </c>
      <c r="D7161" s="7">
        <v>40594</v>
      </c>
      <c r="E7161" t="s">
        <v>10399</v>
      </c>
      <c r="F7161" t="s">
        <v>8774</v>
      </c>
      <c r="G7161" t="s">
        <v>10399</v>
      </c>
      <c r="H7161" t="s">
        <v>21</v>
      </c>
      <c r="I7161" t="s">
        <v>334</v>
      </c>
      <c r="K7161" t="s">
        <v>8804</v>
      </c>
      <c r="L7161" t="s">
        <v>8805</v>
      </c>
    </row>
    <row r="7162" spans="1:14" hidden="1" x14ac:dyDescent="0.25">
      <c r="A7162">
        <v>104</v>
      </c>
      <c r="B7162">
        <v>31</v>
      </c>
      <c r="C7162" t="s">
        <v>10412</v>
      </c>
      <c r="D7162" s="7">
        <v>40594</v>
      </c>
      <c r="E7162" t="s">
        <v>10399</v>
      </c>
      <c r="F7162" t="s">
        <v>8774</v>
      </c>
      <c r="G7162" t="s">
        <v>10399</v>
      </c>
      <c r="H7162" t="s">
        <v>24</v>
      </c>
      <c r="I7162" t="s">
        <v>10323</v>
      </c>
      <c r="K7162" t="s">
        <v>8806</v>
      </c>
      <c r="L7162" t="s">
        <v>8807</v>
      </c>
    </row>
    <row r="7163" spans="1:14" hidden="1" x14ac:dyDescent="0.25">
      <c r="A7163">
        <v>104</v>
      </c>
      <c r="B7163">
        <v>32</v>
      </c>
      <c r="C7163" t="s">
        <v>10412</v>
      </c>
      <c r="D7163" s="7">
        <v>40594</v>
      </c>
      <c r="E7163" t="s">
        <v>10399</v>
      </c>
      <c r="F7163" t="s">
        <v>8774</v>
      </c>
      <c r="G7163" t="s">
        <v>10399</v>
      </c>
      <c r="H7163" t="s">
        <v>10</v>
      </c>
      <c r="I7163" t="s">
        <v>118</v>
      </c>
      <c r="K7163" t="s">
        <v>8807</v>
      </c>
      <c r="L7163" t="s">
        <v>8807</v>
      </c>
    </row>
    <row r="7164" spans="1:14" hidden="1" x14ac:dyDescent="0.25">
      <c r="A7164">
        <v>104</v>
      </c>
      <c r="B7164">
        <v>33</v>
      </c>
      <c r="C7164" t="s">
        <v>10412</v>
      </c>
      <c r="D7164" s="7">
        <v>40594</v>
      </c>
      <c r="E7164" t="s">
        <v>10399</v>
      </c>
      <c r="F7164" t="s">
        <v>8774</v>
      </c>
      <c r="G7164" t="s">
        <v>10399</v>
      </c>
      <c r="H7164" t="s">
        <v>17</v>
      </c>
      <c r="I7164" t="s">
        <v>120</v>
      </c>
      <c r="K7164" t="s">
        <v>8807</v>
      </c>
      <c r="L7164" t="s">
        <v>8135</v>
      </c>
    </row>
    <row r="7165" spans="1:14" hidden="1" x14ac:dyDescent="0.25">
      <c r="A7165">
        <v>104</v>
      </c>
      <c r="B7165">
        <v>34</v>
      </c>
      <c r="C7165" t="s">
        <v>10412</v>
      </c>
      <c r="D7165" s="7">
        <v>40594</v>
      </c>
      <c r="E7165" t="s">
        <v>10399</v>
      </c>
      <c r="F7165" t="s">
        <v>8774</v>
      </c>
      <c r="G7165" t="s">
        <v>10399</v>
      </c>
      <c r="H7165" t="s">
        <v>17</v>
      </c>
      <c r="I7165" t="s">
        <v>1977</v>
      </c>
      <c r="K7165" t="s">
        <v>8135</v>
      </c>
      <c r="L7165" t="s">
        <v>8808</v>
      </c>
    </row>
    <row r="7166" spans="1:14" hidden="1" x14ac:dyDescent="0.25">
      <c r="A7166">
        <v>104</v>
      </c>
      <c r="B7166">
        <v>35</v>
      </c>
      <c r="C7166" t="s">
        <v>10412</v>
      </c>
      <c r="D7166" s="7">
        <v>40594</v>
      </c>
      <c r="E7166" t="s">
        <v>10399</v>
      </c>
      <c r="F7166" t="s">
        <v>8774</v>
      </c>
      <c r="G7166" t="s">
        <v>10399</v>
      </c>
      <c r="H7166" t="s">
        <v>53</v>
      </c>
      <c r="I7166" t="s">
        <v>91</v>
      </c>
      <c r="J7166" t="s">
        <v>80</v>
      </c>
      <c r="K7166" t="s">
        <v>8808</v>
      </c>
      <c r="L7166" t="s">
        <v>8808</v>
      </c>
      <c r="N7166">
        <v>4</v>
      </c>
    </row>
    <row r="7167" spans="1:14" hidden="1" x14ac:dyDescent="0.25">
      <c r="A7167">
        <v>104</v>
      </c>
      <c r="B7167">
        <v>36</v>
      </c>
      <c r="C7167" t="s">
        <v>10412</v>
      </c>
      <c r="D7167" s="7">
        <v>40594</v>
      </c>
      <c r="E7167" t="s">
        <v>10399</v>
      </c>
      <c r="F7167" t="s">
        <v>8774</v>
      </c>
      <c r="G7167" t="s">
        <v>10399</v>
      </c>
      <c r="H7167" t="s">
        <v>17</v>
      </c>
      <c r="I7167" t="s">
        <v>292</v>
      </c>
      <c r="K7167" t="s">
        <v>8809</v>
      </c>
      <c r="L7167" t="s">
        <v>8810</v>
      </c>
    </row>
    <row r="7168" spans="1:14" hidden="1" x14ac:dyDescent="0.25">
      <c r="A7168">
        <v>104</v>
      </c>
      <c r="B7168">
        <v>37</v>
      </c>
      <c r="C7168" t="s">
        <v>10412</v>
      </c>
      <c r="D7168" s="7">
        <v>40594</v>
      </c>
      <c r="E7168" t="s">
        <v>10399</v>
      </c>
      <c r="F7168" t="s">
        <v>8774</v>
      </c>
      <c r="G7168" t="s">
        <v>10399</v>
      </c>
      <c r="H7168" t="s">
        <v>17</v>
      </c>
      <c r="I7168" t="s">
        <v>154</v>
      </c>
      <c r="K7168" t="s">
        <v>8811</v>
      </c>
      <c r="L7168" t="s">
        <v>8812</v>
      </c>
    </row>
    <row r="7169" spans="1:14" hidden="1" x14ac:dyDescent="0.25">
      <c r="A7169">
        <v>104</v>
      </c>
      <c r="B7169">
        <v>38</v>
      </c>
      <c r="C7169" t="s">
        <v>10412</v>
      </c>
      <c r="D7169" s="7">
        <v>40594</v>
      </c>
      <c r="E7169" t="s">
        <v>10399</v>
      </c>
      <c r="F7169" t="s">
        <v>8774</v>
      </c>
      <c r="G7169" t="s">
        <v>10399</v>
      </c>
      <c r="H7169" t="s">
        <v>33</v>
      </c>
      <c r="I7169" t="s">
        <v>192</v>
      </c>
      <c r="K7169" t="s">
        <v>8812</v>
      </c>
      <c r="L7169" t="s">
        <v>8813</v>
      </c>
    </row>
    <row r="7170" spans="1:14" hidden="1" x14ac:dyDescent="0.25">
      <c r="A7170">
        <v>104</v>
      </c>
      <c r="B7170">
        <v>39</v>
      </c>
      <c r="C7170" t="s">
        <v>10412</v>
      </c>
      <c r="D7170" s="7">
        <v>40594</v>
      </c>
      <c r="E7170" t="s">
        <v>10399</v>
      </c>
      <c r="F7170" t="s">
        <v>8774</v>
      </c>
      <c r="G7170" t="s">
        <v>10399</v>
      </c>
      <c r="H7170" t="s">
        <v>17</v>
      </c>
      <c r="I7170" t="s">
        <v>154</v>
      </c>
      <c r="K7170" t="s">
        <v>8813</v>
      </c>
      <c r="L7170" t="s">
        <v>8814</v>
      </c>
    </row>
    <row r="7171" spans="1:14" hidden="1" x14ac:dyDescent="0.25">
      <c r="A7171">
        <v>104</v>
      </c>
      <c r="B7171">
        <v>40</v>
      </c>
      <c r="C7171" t="s">
        <v>10412</v>
      </c>
      <c r="D7171" s="7">
        <v>40594</v>
      </c>
      <c r="E7171" t="s">
        <v>10399</v>
      </c>
      <c r="F7171" t="s">
        <v>8774</v>
      </c>
      <c r="G7171" t="s">
        <v>10399</v>
      </c>
      <c r="H7171" t="s">
        <v>348</v>
      </c>
      <c r="I7171" t="s">
        <v>407</v>
      </c>
      <c r="K7171" t="s">
        <v>8814</v>
      </c>
      <c r="L7171" t="s">
        <v>8814</v>
      </c>
    </row>
    <row r="7172" spans="1:14" hidden="1" x14ac:dyDescent="0.25">
      <c r="A7172">
        <v>104</v>
      </c>
      <c r="B7172">
        <v>41</v>
      </c>
      <c r="C7172" t="s">
        <v>10412</v>
      </c>
      <c r="D7172" s="7">
        <v>40594</v>
      </c>
      <c r="E7172" t="s">
        <v>10399</v>
      </c>
      <c r="F7172" t="s">
        <v>8774</v>
      </c>
      <c r="G7172" t="s">
        <v>10399</v>
      </c>
      <c r="H7172" t="s">
        <v>17</v>
      </c>
      <c r="I7172" t="s">
        <v>101</v>
      </c>
      <c r="K7172" t="s">
        <v>8814</v>
      </c>
      <c r="L7172" t="s">
        <v>8815</v>
      </c>
    </row>
    <row r="7173" spans="1:14" hidden="1" x14ac:dyDescent="0.25">
      <c r="A7173">
        <v>104</v>
      </c>
      <c r="B7173">
        <v>42</v>
      </c>
      <c r="C7173" t="s">
        <v>10412</v>
      </c>
      <c r="D7173" s="7">
        <v>40594</v>
      </c>
      <c r="E7173" t="s">
        <v>10399</v>
      </c>
      <c r="F7173" t="s">
        <v>8774</v>
      </c>
      <c r="G7173" t="s">
        <v>10399</v>
      </c>
      <c r="H7173" t="s">
        <v>53</v>
      </c>
      <c r="I7173" t="s">
        <v>6032</v>
      </c>
      <c r="J7173" t="s">
        <v>80</v>
      </c>
      <c r="K7173" t="s">
        <v>8815</v>
      </c>
      <c r="L7173" t="s">
        <v>8816</v>
      </c>
      <c r="N7173">
        <v>6</v>
      </c>
    </row>
    <row r="7174" spans="1:14" hidden="1" x14ac:dyDescent="0.25">
      <c r="A7174">
        <v>104</v>
      </c>
      <c r="B7174">
        <v>43</v>
      </c>
      <c r="C7174" t="s">
        <v>10412</v>
      </c>
      <c r="D7174" s="7">
        <v>40594</v>
      </c>
      <c r="E7174" t="s">
        <v>10399</v>
      </c>
      <c r="F7174" t="s">
        <v>8774</v>
      </c>
      <c r="G7174" t="s">
        <v>10399</v>
      </c>
      <c r="H7174" t="s">
        <v>21</v>
      </c>
      <c r="I7174" t="s">
        <v>334</v>
      </c>
      <c r="K7174" t="s">
        <v>8816</v>
      </c>
      <c r="L7174" t="s">
        <v>531</v>
      </c>
    </row>
    <row r="7175" spans="1:14" hidden="1" x14ac:dyDescent="0.25">
      <c r="A7175">
        <v>104</v>
      </c>
      <c r="B7175">
        <v>44</v>
      </c>
      <c r="C7175" t="s">
        <v>10412</v>
      </c>
      <c r="D7175" s="7">
        <v>40594</v>
      </c>
      <c r="E7175" t="s">
        <v>10399</v>
      </c>
      <c r="F7175" t="s">
        <v>8774</v>
      </c>
      <c r="G7175" t="s">
        <v>10399</v>
      </c>
      <c r="H7175" t="s">
        <v>24</v>
      </c>
      <c r="I7175" t="s">
        <v>39</v>
      </c>
      <c r="K7175" t="s">
        <v>8817</v>
      </c>
      <c r="L7175" t="s">
        <v>8818</v>
      </c>
    </row>
    <row r="7176" spans="1:14" hidden="1" x14ac:dyDescent="0.25">
      <c r="A7176">
        <v>104</v>
      </c>
      <c r="B7176">
        <v>45</v>
      </c>
      <c r="C7176" t="s">
        <v>10412</v>
      </c>
      <c r="D7176" s="7">
        <v>40594</v>
      </c>
      <c r="E7176" t="s">
        <v>10399</v>
      </c>
      <c r="F7176" t="s">
        <v>8774</v>
      </c>
      <c r="G7176" t="s">
        <v>10399</v>
      </c>
      <c r="H7176" t="s">
        <v>10</v>
      </c>
      <c r="I7176" t="s">
        <v>118</v>
      </c>
      <c r="K7176" t="s">
        <v>8818</v>
      </c>
      <c r="L7176" t="s">
        <v>8819</v>
      </c>
    </row>
    <row r="7177" spans="1:14" hidden="1" x14ac:dyDescent="0.25">
      <c r="A7177">
        <v>104</v>
      </c>
      <c r="B7177">
        <v>46</v>
      </c>
      <c r="C7177" t="s">
        <v>10412</v>
      </c>
      <c r="D7177" s="7">
        <v>40594</v>
      </c>
      <c r="E7177" t="s">
        <v>10399</v>
      </c>
      <c r="F7177" t="s">
        <v>8774</v>
      </c>
      <c r="G7177" t="s">
        <v>10399</v>
      </c>
      <c r="H7177" t="s">
        <v>17</v>
      </c>
      <c r="I7177" t="s">
        <v>120</v>
      </c>
      <c r="K7177" t="s">
        <v>8819</v>
      </c>
      <c r="L7177" t="s">
        <v>8820</v>
      </c>
    </row>
    <row r="7178" spans="1:14" hidden="1" x14ac:dyDescent="0.25">
      <c r="A7178">
        <v>104</v>
      </c>
      <c r="B7178">
        <v>47</v>
      </c>
      <c r="C7178" t="s">
        <v>10412</v>
      </c>
      <c r="D7178" s="7">
        <v>40594</v>
      </c>
      <c r="E7178" t="s">
        <v>10399</v>
      </c>
      <c r="F7178" t="s">
        <v>8774</v>
      </c>
      <c r="G7178" t="s">
        <v>10399</v>
      </c>
      <c r="H7178" t="s">
        <v>53</v>
      </c>
      <c r="I7178" t="s">
        <v>379</v>
      </c>
      <c r="J7178" t="s">
        <v>80</v>
      </c>
      <c r="K7178" t="s">
        <v>8820</v>
      </c>
      <c r="L7178" t="s">
        <v>8821</v>
      </c>
      <c r="N7178">
        <v>6</v>
      </c>
    </row>
    <row r="7179" spans="1:14" hidden="1" x14ac:dyDescent="0.25">
      <c r="A7179">
        <v>104</v>
      </c>
      <c r="B7179">
        <v>48</v>
      </c>
      <c r="C7179" t="s">
        <v>10412</v>
      </c>
      <c r="D7179" s="7">
        <v>40594</v>
      </c>
      <c r="E7179" t="s">
        <v>10399</v>
      </c>
      <c r="F7179" t="s">
        <v>8774</v>
      </c>
      <c r="G7179" t="s">
        <v>10399</v>
      </c>
      <c r="H7179" t="s">
        <v>21</v>
      </c>
      <c r="I7179" t="s">
        <v>334</v>
      </c>
      <c r="K7179" t="s">
        <v>8821</v>
      </c>
      <c r="L7179" t="s">
        <v>8822</v>
      </c>
    </row>
    <row r="7180" spans="1:14" hidden="1" x14ac:dyDescent="0.25">
      <c r="A7180">
        <v>104</v>
      </c>
      <c r="B7180">
        <v>49</v>
      </c>
      <c r="C7180" t="s">
        <v>10412</v>
      </c>
      <c r="D7180" s="7">
        <v>40594</v>
      </c>
      <c r="E7180" t="s">
        <v>10399</v>
      </c>
      <c r="F7180" t="s">
        <v>8774</v>
      </c>
      <c r="G7180" t="s">
        <v>10399</v>
      </c>
      <c r="H7180" t="s">
        <v>24</v>
      </c>
      <c r="I7180" t="s">
        <v>10323</v>
      </c>
      <c r="K7180" t="s">
        <v>8823</v>
      </c>
      <c r="L7180" t="s">
        <v>8824</v>
      </c>
    </row>
    <row r="7181" spans="1:14" hidden="1" x14ac:dyDescent="0.25">
      <c r="A7181">
        <v>104</v>
      </c>
      <c r="B7181">
        <v>50</v>
      </c>
      <c r="C7181" t="s">
        <v>10412</v>
      </c>
      <c r="D7181" s="7">
        <v>40594</v>
      </c>
      <c r="E7181" t="s">
        <v>10399</v>
      </c>
      <c r="F7181" t="s">
        <v>8774</v>
      </c>
      <c r="G7181" t="s">
        <v>10399</v>
      </c>
      <c r="H7181" t="s">
        <v>10</v>
      </c>
      <c r="I7181" t="s">
        <v>14</v>
      </c>
      <c r="K7181" t="s">
        <v>8824</v>
      </c>
      <c r="L7181" t="s">
        <v>8825</v>
      </c>
    </row>
    <row r="7182" spans="1:14" hidden="1" x14ac:dyDescent="0.25">
      <c r="A7182">
        <v>104</v>
      </c>
      <c r="B7182">
        <v>51</v>
      </c>
      <c r="C7182" t="s">
        <v>10412</v>
      </c>
      <c r="D7182" s="7">
        <v>40594</v>
      </c>
      <c r="E7182" t="s">
        <v>10399</v>
      </c>
      <c r="F7182" t="s">
        <v>8774</v>
      </c>
      <c r="G7182" t="s">
        <v>10399</v>
      </c>
      <c r="H7182" t="s">
        <v>17</v>
      </c>
      <c r="I7182" t="s">
        <v>73</v>
      </c>
      <c r="K7182" t="s">
        <v>8825</v>
      </c>
      <c r="L7182" t="s">
        <v>8826</v>
      </c>
    </row>
    <row r="7183" spans="1:14" hidden="1" x14ac:dyDescent="0.25">
      <c r="A7183">
        <v>104</v>
      </c>
      <c r="B7183">
        <v>52</v>
      </c>
      <c r="C7183" t="s">
        <v>10412</v>
      </c>
      <c r="D7183" s="7">
        <v>40594</v>
      </c>
      <c r="E7183" t="s">
        <v>10399</v>
      </c>
      <c r="F7183" t="s">
        <v>8774</v>
      </c>
      <c r="G7183" t="s">
        <v>10399</v>
      </c>
      <c r="H7183" t="s">
        <v>17</v>
      </c>
      <c r="I7183" t="s">
        <v>1977</v>
      </c>
      <c r="K7183" t="s">
        <v>8826</v>
      </c>
      <c r="L7183" t="s">
        <v>8827</v>
      </c>
    </row>
    <row r="7184" spans="1:14" hidden="1" x14ac:dyDescent="0.25">
      <c r="A7184">
        <v>104</v>
      </c>
      <c r="B7184">
        <v>53</v>
      </c>
      <c r="C7184" t="s">
        <v>10412</v>
      </c>
      <c r="D7184" s="7">
        <v>40594</v>
      </c>
      <c r="E7184" t="s">
        <v>10399</v>
      </c>
      <c r="F7184" t="s">
        <v>8774</v>
      </c>
      <c r="G7184" t="s">
        <v>10399</v>
      </c>
      <c r="H7184" t="s">
        <v>53</v>
      </c>
      <c r="I7184" t="s">
        <v>772</v>
      </c>
      <c r="J7184" t="s">
        <v>80</v>
      </c>
      <c r="K7184" t="s">
        <v>8827</v>
      </c>
      <c r="L7184" t="s">
        <v>8828</v>
      </c>
      <c r="N7184">
        <v>6</v>
      </c>
    </row>
    <row r="7185" spans="1:14" hidden="1" x14ac:dyDescent="0.25">
      <c r="A7185">
        <v>104</v>
      </c>
      <c r="B7185">
        <v>54</v>
      </c>
      <c r="C7185" t="s">
        <v>10412</v>
      </c>
      <c r="D7185" s="7">
        <v>40594</v>
      </c>
      <c r="E7185" t="s">
        <v>10399</v>
      </c>
      <c r="F7185" t="s">
        <v>8774</v>
      </c>
      <c r="G7185" t="s">
        <v>10399</v>
      </c>
      <c r="H7185" t="s">
        <v>21</v>
      </c>
      <c r="I7185" t="s">
        <v>334</v>
      </c>
      <c r="K7185" t="s">
        <v>8828</v>
      </c>
      <c r="L7185" t="s">
        <v>8829</v>
      </c>
    </row>
    <row r="7186" spans="1:14" hidden="1" x14ac:dyDescent="0.25">
      <c r="A7186">
        <v>104</v>
      </c>
      <c r="B7186">
        <v>55</v>
      </c>
      <c r="C7186" t="s">
        <v>10412</v>
      </c>
      <c r="D7186" s="7">
        <v>40594</v>
      </c>
      <c r="E7186" t="s">
        <v>10399</v>
      </c>
      <c r="F7186" t="s">
        <v>8774</v>
      </c>
      <c r="G7186" t="s">
        <v>10399</v>
      </c>
      <c r="H7186" t="s">
        <v>24</v>
      </c>
      <c r="I7186" t="s">
        <v>10323</v>
      </c>
      <c r="K7186" t="s">
        <v>8830</v>
      </c>
      <c r="L7186" t="s">
        <v>8831</v>
      </c>
    </row>
    <row r="7187" spans="1:14" hidden="1" x14ac:dyDescent="0.25">
      <c r="A7187">
        <v>104</v>
      </c>
      <c r="B7187">
        <v>56</v>
      </c>
      <c r="C7187" t="s">
        <v>10412</v>
      </c>
      <c r="D7187" s="7">
        <v>40594</v>
      </c>
      <c r="E7187" t="s">
        <v>10399</v>
      </c>
      <c r="F7187" t="s">
        <v>8774</v>
      </c>
      <c r="G7187" t="s">
        <v>10399</v>
      </c>
      <c r="H7187" t="s">
        <v>10</v>
      </c>
      <c r="I7187" t="s">
        <v>14</v>
      </c>
      <c r="K7187" t="s">
        <v>8831</v>
      </c>
      <c r="L7187" t="s">
        <v>8832</v>
      </c>
    </row>
    <row r="7188" spans="1:14" hidden="1" x14ac:dyDescent="0.25">
      <c r="A7188">
        <v>104</v>
      </c>
      <c r="B7188">
        <v>57</v>
      </c>
      <c r="C7188" t="s">
        <v>10412</v>
      </c>
      <c r="D7188" s="7">
        <v>40594</v>
      </c>
      <c r="E7188" t="s">
        <v>10399</v>
      </c>
      <c r="F7188" t="s">
        <v>8774</v>
      </c>
      <c r="G7188" t="s">
        <v>10399</v>
      </c>
      <c r="H7188" t="s">
        <v>17</v>
      </c>
      <c r="I7188" t="s">
        <v>73</v>
      </c>
      <c r="K7188" t="s">
        <v>8832</v>
      </c>
      <c r="L7188" t="s">
        <v>8833</v>
      </c>
    </row>
    <row r="7189" spans="1:14" hidden="1" x14ac:dyDescent="0.25">
      <c r="A7189">
        <v>104</v>
      </c>
      <c r="B7189">
        <v>58</v>
      </c>
      <c r="C7189" t="s">
        <v>10412</v>
      </c>
      <c r="D7189" s="7">
        <v>40594</v>
      </c>
      <c r="E7189" t="s">
        <v>10399</v>
      </c>
      <c r="F7189" t="s">
        <v>8774</v>
      </c>
      <c r="G7189" t="s">
        <v>10399</v>
      </c>
      <c r="H7189" t="s">
        <v>17</v>
      </c>
      <c r="I7189" t="s">
        <v>154</v>
      </c>
      <c r="K7189" t="s">
        <v>8833</v>
      </c>
      <c r="L7189" t="s">
        <v>8834</v>
      </c>
    </row>
    <row r="7190" spans="1:14" hidden="1" x14ac:dyDescent="0.25">
      <c r="A7190">
        <v>104</v>
      </c>
      <c r="B7190">
        <v>59</v>
      </c>
      <c r="C7190" t="s">
        <v>10412</v>
      </c>
      <c r="D7190" s="7">
        <v>40594</v>
      </c>
      <c r="E7190" t="s">
        <v>10399</v>
      </c>
      <c r="F7190" t="s">
        <v>8774</v>
      </c>
      <c r="G7190" t="s">
        <v>10399</v>
      </c>
      <c r="H7190" t="s">
        <v>17</v>
      </c>
      <c r="I7190" t="s">
        <v>120</v>
      </c>
      <c r="K7190" t="s">
        <v>8834</v>
      </c>
      <c r="L7190" t="s">
        <v>8835</v>
      </c>
    </row>
    <row r="7191" spans="1:14" hidden="1" x14ac:dyDescent="0.25">
      <c r="A7191">
        <v>104</v>
      </c>
      <c r="B7191">
        <v>60</v>
      </c>
      <c r="C7191" t="s">
        <v>10412</v>
      </c>
      <c r="D7191" s="7">
        <v>40594</v>
      </c>
      <c r="E7191" t="s">
        <v>10399</v>
      </c>
      <c r="F7191" t="s">
        <v>8774</v>
      </c>
      <c r="G7191" t="s">
        <v>10399</v>
      </c>
      <c r="H7191" t="s">
        <v>53</v>
      </c>
      <c r="I7191" t="s">
        <v>379</v>
      </c>
      <c r="J7191" t="s">
        <v>80</v>
      </c>
      <c r="K7191" t="s">
        <v>8835</v>
      </c>
      <c r="L7191" t="s">
        <v>8836</v>
      </c>
      <c r="N7191">
        <v>6</v>
      </c>
    </row>
    <row r="7192" spans="1:14" hidden="1" x14ac:dyDescent="0.25">
      <c r="A7192">
        <v>104</v>
      </c>
      <c r="B7192">
        <v>61</v>
      </c>
      <c r="C7192" t="s">
        <v>10412</v>
      </c>
      <c r="D7192" s="7">
        <v>40594</v>
      </c>
      <c r="E7192" t="s">
        <v>10399</v>
      </c>
      <c r="F7192" t="s">
        <v>8774</v>
      </c>
      <c r="G7192" t="s">
        <v>10399</v>
      </c>
      <c r="H7192" t="s">
        <v>24</v>
      </c>
      <c r="I7192" t="s">
        <v>10323</v>
      </c>
      <c r="K7192" t="s">
        <v>8836</v>
      </c>
      <c r="L7192" t="s">
        <v>8837</v>
      </c>
    </row>
    <row r="7193" spans="1:14" hidden="1" x14ac:dyDescent="0.25">
      <c r="A7193">
        <v>104</v>
      </c>
      <c r="B7193">
        <v>62</v>
      </c>
      <c r="C7193" t="s">
        <v>10412</v>
      </c>
      <c r="D7193" s="7">
        <v>40594</v>
      </c>
      <c r="E7193" t="s">
        <v>10399</v>
      </c>
      <c r="F7193" t="s">
        <v>8774</v>
      </c>
      <c r="G7193" t="s">
        <v>10399</v>
      </c>
      <c r="H7193" t="s">
        <v>10</v>
      </c>
      <c r="I7193" t="s">
        <v>14</v>
      </c>
      <c r="K7193" t="s">
        <v>8837</v>
      </c>
      <c r="L7193" t="s">
        <v>8838</v>
      </c>
    </row>
    <row r="7194" spans="1:14" hidden="1" x14ac:dyDescent="0.25">
      <c r="A7194">
        <v>104</v>
      </c>
      <c r="B7194">
        <v>63</v>
      </c>
      <c r="C7194" t="s">
        <v>10412</v>
      </c>
      <c r="D7194" s="7">
        <v>40594</v>
      </c>
      <c r="E7194" t="s">
        <v>10399</v>
      </c>
      <c r="F7194" t="s">
        <v>8774</v>
      </c>
      <c r="G7194" t="s">
        <v>10399</v>
      </c>
      <c r="H7194" t="s">
        <v>17</v>
      </c>
      <c r="I7194" t="s">
        <v>120</v>
      </c>
      <c r="K7194" t="s">
        <v>8838</v>
      </c>
      <c r="L7194" t="s">
        <v>8839</v>
      </c>
    </row>
    <row r="7195" spans="1:14" hidden="1" x14ac:dyDescent="0.25">
      <c r="A7195">
        <v>104</v>
      </c>
      <c r="B7195">
        <v>64</v>
      </c>
      <c r="C7195" t="s">
        <v>10412</v>
      </c>
      <c r="D7195" s="7">
        <v>40594</v>
      </c>
      <c r="E7195" t="s">
        <v>10399</v>
      </c>
      <c r="F7195" t="s">
        <v>8774</v>
      </c>
      <c r="G7195" t="s">
        <v>10399</v>
      </c>
      <c r="H7195" t="s">
        <v>17</v>
      </c>
      <c r="I7195" t="s">
        <v>45</v>
      </c>
      <c r="K7195" t="s">
        <v>8839</v>
      </c>
      <c r="L7195" t="s">
        <v>8840</v>
      </c>
    </row>
    <row r="7196" spans="1:14" hidden="1" x14ac:dyDescent="0.25">
      <c r="A7196">
        <v>104</v>
      </c>
      <c r="B7196">
        <v>65</v>
      </c>
      <c r="C7196" t="s">
        <v>10412</v>
      </c>
      <c r="D7196" s="7">
        <v>40594</v>
      </c>
      <c r="E7196" t="s">
        <v>10399</v>
      </c>
      <c r="F7196" t="s">
        <v>8774</v>
      </c>
      <c r="G7196" t="s">
        <v>10399</v>
      </c>
      <c r="H7196" t="s">
        <v>53</v>
      </c>
      <c r="I7196" t="s">
        <v>379</v>
      </c>
      <c r="J7196" t="s">
        <v>80</v>
      </c>
      <c r="K7196" t="s">
        <v>8840</v>
      </c>
      <c r="L7196" t="s">
        <v>8841</v>
      </c>
      <c r="N7196">
        <v>6</v>
      </c>
    </row>
    <row r="7197" spans="1:14" hidden="1" x14ac:dyDescent="0.25">
      <c r="A7197">
        <v>104</v>
      </c>
      <c r="B7197">
        <v>66</v>
      </c>
      <c r="C7197" t="s">
        <v>10412</v>
      </c>
      <c r="D7197" s="7">
        <v>40594</v>
      </c>
      <c r="E7197" t="s">
        <v>10399</v>
      </c>
      <c r="F7197" t="s">
        <v>8774</v>
      </c>
      <c r="G7197" t="s">
        <v>10399</v>
      </c>
      <c r="H7197" t="s">
        <v>162</v>
      </c>
      <c r="I7197" t="s">
        <v>163</v>
      </c>
      <c r="K7197" t="s">
        <v>8841</v>
      </c>
      <c r="L7197" t="s">
        <v>8842</v>
      </c>
    </row>
    <row r="7198" spans="1:14" hidden="1" x14ac:dyDescent="0.25">
      <c r="A7198">
        <v>104</v>
      </c>
      <c r="B7198">
        <v>67</v>
      </c>
      <c r="C7198" t="s">
        <v>10412</v>
      </c>
      <c r="D7198" s="7">
        <v>40594</v>
      </c>
      <c r="E7198" t="s">
        <v>10399</v>
      </c>
      <c r="F7198" t="s">
        <v>8774</v>
      </c>
      <c r="G7198" t="s">
        <v>10399</v>
      </c>
      <c r="H7198" t="s">
        <v>24</v>
      </c>
      <c r="I7198" t="s">
        <v>10323</v>
      </c>
      <c r="K7198" t="s">
        <v>8843</v>
      </c>
      <c r="L7198" t="s">
        <v>8844</v>
      </c>
    </row>
    <row r="7199" spans="1:14" hidden="1" x14ac:dyDescent="0.25">
      <c r="A7199">
        <v>104</v>
      </c>
      <c r="B7199">
        <v>68</v>
      </c>
      <c r="C7199" t="s">
        <v>10412</v>
      </c>
      <c r="D7199" s="7">
        <v>40594</v>
      </c>
      <c r="E7199" t="s">
        <v>10399</v>
      </c>
      <c r="F7199" t="s">
        <v>8774</v>
      </c>
      <c r="G7199" t="s">
        <v>10399</v>
      </c>
      <c r="H7199" t="s">
        <v>10</v>
      </c>
      <c r="I7199" t="s">
        <v>14</v>
      </c>
      <c r="K7199" t="s">
        <v>8844</v>
      </c>
      <c r="L7199" t="s">
        <v>8845</v>
      </c>
    </row>
    <row r="7200" spans="1:14" hidden="1" x14ac:dyDescent="0.25">
      <c r="A7200">
        <v>104</v>
      </c>
      <c r="B7200">
        <v>69</v>
      </c>
      <c r="C7200" t="s">
        <v>10412</v>
      </c>
      <c r="D7200" s="7">
        <v>40594</v>
      </c>
      <c r="E7200" t="s">
        <v>10399</v>
      </c>
      <c r="F7200" t="s">
        <v>8774</v>
      </c>
      <c r="G7200" t="s">
        <v>10399</v>
      </c>
      <c r="H7200" t="s">
        <v>17</v>
      </c>
      <c r="I7200" t="s">
        <v>120</v>
      </c>
      <c r="K7200" t="s">
        <v>8845</v>
      </c>
      <c r="L7200" t="s">
        <v>8846</v>
      </c>
    </row>
    <row r="7201" spans="1:14" hidden="1" x14ac:dyDescent="0.25">
      <c r="A7201">
        <v>104</v>
      </c>
      <c r="B7201">
        <v>70</v>
      </c>
      <c r="C7201" t="s">
        <v>10412</v>
      </c>
      <c r="D7201" s="7">
        <v>40594</v>
      </c>
      <c r="E7201" t="s">
        <v>10399</v>
      </c>
      <c r="F7201" t="s">
        <v>8774</v>
      </c>
      <c r="G7201" t="s">
        <v>10399</v>
      </c>
      <c r="H7201" t="s">
        <v>33</v>
      </c>
      <c r="I7201" t="s">
        <v>34</v>
      </c>
      <c r="K7201" t="s">
        <v>8846</v>
      </c>
      <c r="L7201" t="s">
        <v>8846</v>
      </c>
    </row>
    <row r="7202" spans="1:14" hidden="1" x14ac:dyDescent="0.25">
      <c r="A7202">
        <v>104</v>
      </c>
      <c r="B7202">
        <v>71</v>
      </c>
      <c r="C7202" t="s">
        <v>10412</v>
      </c>
      <c r="D7202" s="7">
        <v>40594</v>
      </c>
      <c r="E7202" t="s">
        <v>10399</v>
      </c>
      <c r="F7202" t="s">
        <v>8774</v>
      </c>
      <c r="G7202" t="s">
        <v>10399</v>
      </c>
      <c r="H7202" t="s">
        <v>21</v>
      </c>
      <c r="I7202" t="s">
        <v>22</v>
      </c>
      <c r="K7202" t="s">
        <v>8846</v>
      </c>
      <c r="L7202" t="s">
        <v>8847</v>
      </c>
    </row>
    <row r="7203" spans="1:14" hidden="1" x14ac:dyDescent="0.25">
      <c r="A7203">
        <v>104</v>
      </c>
      <c r="B7203">
        <v>72</v>
      </c>
      <c r="C7203" t="s">
        <v>10412</v>
      </c>
      <c r="D7203" s="7">
        <v>40594</v>
      </c>
      <c r="E7203" t="s">
        <v>10399</v>
      </c>
      <c r="F7203" t="s">
        <v>8774</v>
      </c>
      <c r="G7203" t="s">
        <v>10399</v>
      </c>
      <c r="H7203" t="s">
        <v>24</v>
      </c>
      <c r="I7203" t="s">
        <v>10323</v>
      </c>
      <c r="K7203" t="s">
        <v>8848</v>
      </c>
      <c r="L7203" t="s">
        <v>8849</v>
      </c>
    </row>
    <row r="7204" spans="1:14" hidden="1" x14ac:dyDescent="0.25">
      <c r="A7204">
        <v>105</v>
      </c>
      <c r="B7204">
        <v>1</v>
      </c>
      <c r="C7204" t="s">
        <v>10412</v>
      </c>
      <c r="D7204" s="7">
        <v>40594</v>
      </c>
      <c r="E7204" t="s">
        <v>10399</v>
      </c>
      <c r="F7204" t="s">
        <v>10417</v>
      </c>
      <c r="G7204" t="s">
        <v>10399</v>
      </c>
      <c r="H7204" t="s">
        <v>10</v>
      </c>
      <c r="I7204" t="s">
        <v>118</v>
      </c>
      <c r="K7204" t="s">
        <v>8850</v>
      </c>
      <c r="L7204" t="s">
        <v>8851</v>
      </c>
    </row>
    <row r="7205" spans="1:14" hidden="1" x14ac:dyDescent="0.25">
      <c r="A7205">
        <v>105</v>
      </c>
      <c r="B7205">
        <v>2</v>
      </c>
      <c r="C7205" t="s">
        <v>10412</v>
      </c>
      <c r="D7205" s="7">
        <v>40594</v>
      </c>
      <c r="E7205" t="s">
        <v>10399</v>
      </c>
      <c r="F7205" t="s">
        <v>10417</v>
      </c>
      <c r="G7205" t="s">
        <v>10399</v>
      </c>
      <c r="H7205" t="s">
        <v>17</v>
      </c>
      <c r="I7205" t="s">
        <v>120</v>
      </c>
      <c r="K7205" t="s">
        <v>8851</v>
      </c>
      <c r="L7205" t="s">
        <v>8852</v>
      </c>
    </row>
    <row r="7206" spans="1:14" hidden="1" x14ac:dyDescent="0.25">
      <c r="A7206">
        <v>105</v>
      </c>
      <c r="B7206">
        <v>3</v>
      </c>
      <c r="C7206" t="s">
        <v>10412</v>
      </c>
      <c r="D7206" s="7">
        <v>40594</v>
      </c>
      <c r="E7206" t="s">
        <v>10399</v>
      </c>
      <c r="F7206" t="s">
        <v>10417</v>
      </c>
      <c r="G7206" t="s">
        <v>10399</v>
      </c>
      <c r="H7206" t="s">
        <v>17</v>
      </c>
      <c r="I7206" t="s">
        <v>101</v>
      </c>
      <c r="K7206" t="s">
        <v>8852</v>
      </c>
      <c r="L7206" t="s">
        <v>8853</v>
      </c>
    </row>
    <row r="7207" spans="1:14" hidden="1" x14ac:dyDescent="0.25">
      <c r="A7207">
        <v>105</v>
      </c>
      <c r="B7207">
        <v>4</v>
      </c>
      <c r="C7207" t="s">
        <v>10412</v>
      </c>
      <c r="D7207" s="7">
        <v>40594</v>
      </c>
      <c r="E7207" t="s">
        <v>10399</v>
      </c>
      <c r="F7207" t="s">
        <v>10417</v>
      </c>
      <c r="G7207" t="s">
        <v>10399</v>
      </c>
      <c r="H7207" t="s">
        <v>17</v>
      </c>
      <c r="I7207" t="s">
        <v>18</v>
      </c>
      <c r="K7207" t="s">
        <v>8853</v>
      </c>
      <c r="L7207" t="s">
        <v>8854</v>
      </c>
    </row>
    <row r="7208" spans="1:14" hidden="1" x14ac:dyDescent="0.25">
      <c r="A7208">
        <v>105</v>
      </c>
      <c r="B7208">
        <v>5</v>
      </c>
      <c r="C7208" t="s">
        <v>10412</v>
      </c>
      <c r="D7208" s="7">
        <v>40594</v>
      </c>
      <c r="E7208" t="s">
        <v>10399</v>
      </c>
      <c r="F7208" t="s">
        <v>10417</v>
      </c>
      <c r="G7208" t="s">
        <v>10399</v>
      </c>
      <c r="H7208" t="s">
        <v>17</v>
      </c>
      <c r="I7208" t="s">
        <v>101</v>
      </c>
      <c r="K7208" t="s">
        <v>8854</v>
      </c>
      <c r="L7208" t="s">
        <v>8855</v>
      </c>
    </row>
    <row r="7209" spans="1:14" hidden="1" x14ac:dyDescent="0.25">
      <c r="A7209">
        <v>105</v>
      </c>
      <c r="B7209">
        <v>6</v>
      </c>
      <c r="C7209" t="s">
        <v>10412</v>
      </c>
      <c r="D7209" s="7">
        <v>40594</v>
      </c>
      <c r="E7209" t="s">
        <v>10399</v>
      </c>
      <c r="F7209" t="s">
        <v>10417</v>
      </c>
      <c r="G7209" t="s">
        <v>10399</v>
      </c>
      <c r="H7209" t="s">
        <v>348</v>
      </c>
      <c r="I7209" t="s">
        <v>408</v>
      </c>
      <c r="K7209" t="s">
        <v>8855</v>
      </c>
      <c r="L7209" t="s">
        <v>8855</v>
      </c>
    </row>
    <row r="7210" spans="1:14" hidden="1" x14ac:dyDescent="0.25">
      <c r="A7210">
        <v>105</v>
      </c>
      <c r="B7210">
        <v>7</v>
      </c>
      <c r="C7210" t="s">
        <v>10412</v>
      </c>
      <c r="D7210" s="7">
        <v>40594</v>
      </c>
      <c r="E7210" t="s">
        <v>10399</v>
      </c>
      <c r="F7210" t="s">
        <v>10417</v>
      </c>
      <c r="G7210" t="s">
        <v>10399</v>
      </c>
      <c r="H7210" t="s">
        <v>17</v>
      </c>
      <c r="I7210" t="s">
        <v>101</v>
      </c>
      <c r="K7210" t="s">
        <v>8855</v>
      </c>
      <c r="L7210" t="s">
        <v>8856</v>
      </c>
    </row>
    <row r="7211" spans="1:14" hidden="1" x14ac:dyDescent="0.25">
      <c r="A7211">
        <v>105</v>
      </c>
      <c r="B7211">
        <v>8</v>
      </c>
      <c r="C7211" t="s">
        <v>10412</v>
      </c>
      <c r="D7211" s="7">
        <v>40594</v>
      </c>
      <c r="E7211" t="s">
        <v>10399</v>
      </c>
      <c r="F7211" t="s">
        <v>10417</v>
      </c>
      <c r="G7211" t="s">
        <v>10399</v>
      </c>
      <c r="H7211" t="s">
        <v>53</v>
      </c>
      <c r="I7211" t="s">
        <v>772</v>
      </c>
      <c r="J7211" t="s">
        <v>80</v>
      </c>
      <c r="K7211" t="s">
        <v>8856</v>
      </c>
      <c r="L7211" t="s">
        <v>8857</v>
      </c>
      <c r="M7211" t="s">
        <v>485</v>
      </c>
      <c r="N7211">
        <v>6</v>
      </c>
    </row>
    <row r="7212" spans="1:14" hidden="1" x14ac:dyDescent="0.25">
      <c r="A7212">
        <v>105</v>
      </c>
      <c r="B7212">
        <v>9</v>
      </c>
      <c r="C7212" t="s">
        <v>10412</v>
      </c>
      <c r="D7212" s="7">
        <v>40594</v>
      </c>
      <c r="E7212" t="s">
        <v>10399</v>
      </c>
      <c r="F7212" t="s">
        <v>10417</v>
      </c>
      <c r="G7212" t="s">
        <v>10399</v>
      </c>
      <c r="H7212" t="s">
        <v>24</v>
      </c>
      <c r="I7212" t="s">
        <v>10323</v>
      </c>
      <c r="K7212" t="s">
        <v>8857</v>
      </c>
      <c r="L7212" t="s">
        <v>8858</v>
      </c>
    </row>
    <row r="7213" spans="1:14" hidden="1" x14ac:dyDescent="0.25">
      <c r="A7213">
        <v>106</v>
      </c>
      <c r="B7213">
        <v>1</v>
      </c>
      <c r="C7213" t="s">
        <v>10412</v>
      </c>
      <c r="D7213" s="7">
        <v>40594</v>
      </c>
      <c r="E7213" t="s">
        <v>10399</v>
      </c>
      <c r="F7213" t="s">
        <v>5340</v>
      </c>
      <c r="G7213" t="s">
        <v>10399</v>
      </c>
      <c r="H7213" t="s">
        <v>10</v>
      </c>
      <c r="I7213" t="s">
        <v>113</v>
      </c>
      <c r="K7213" t="s">
        <v>8859</v>
      </c>
      <c r="L7213" t="s">
        <v>8860</v>
      </c>
    </row>
    <row r="7214" spans="1:14" hidden="1" x14ac:dyDescent="0.25">
      <c r="A7214">
        <v>106</v>
      </c>
      <c r="B7214">
        <v>2</v>
      </c>
      <c r="C7214" t="s">
        <v>10412</v>
      </c>
      <c r="D7214" s="7">
        <v>40594</v>
      </c>
      <c r="E7214" t="s">
        <v>10399</v>
      </c>
      <c r="F7214" t="s">
        <v>5340</v>
      </c>
      <c r="G7214" t="s">
        <v>10399</v>
      </c>
      <c r="H7214" t="s">
        <v>10</v>
      </c>
      <c r="I7214" t="s">
        <v>118</v>
      </c>
      <c r="K7214" t="s">
        <v>8860</v>
      </c>
      <c r="L7214" t="s">
        <v>8861</v>
      </c>
    </row>
    <row r="7215" spans="1:14" hidden="1" x14ac:dyDescent="0.25">
      <c r="A7215">
        <v>106</v>
      </c>
      <c r="B7215">
        <v>3</v>
      </c>
      <c r="C7215" t="s">
        <v>10412</v>
      </c>
      <c r="D7215" s="7">
        <v>40594</v>
      </c>
      <c r="E7215" t="s">
        <v>10399</v>
      </c>
      <c r="F7215" t="s">
        <v>5340</v>
      </c>
      <c r="G7215" t="s">
        <v>10399</v>
      </c>
      <c r="H7215" t="s">
        <v>10</v>
      </c>
      <c r="I7215" t="s">
        <v>14</v>
      </c>
      <c r="K7215" t="s">
        <v>8861</v>
      </c>
      <c r="L7215" t="s">
        <v>8862</v>
      </c>
    </row>
    <row r="7216" spans="1:14" hidden="1" x14ac:dyDescent="0.25">
      <c r="A7216">
        <v>106</v>
      </c>
      <c r="B7216">
        <v>4</v>
      </c>
      <c r="C7216" t="s">
        <v>10412</v>
      </c>
      <c r="D7216" s="7">
        <v>40594</v>
      </c>
      <c r="E7216" t="s">
        <v>10399</v>
      </c>
      <c r="F7216" t="s">
        <v>5340</v>
      </c>
      <c r="G7216" t="s">
        <v>10399</v>
      </c>
      <c r="H7216" t="s">
        <v>17</v>
      </c>
      <c r="I7216" t="s">
        <v>120</v>
      </c>
      <c r="K7216" t="s">
        <v>8862</v>
      </c>
      <c r="L7216" t="s">
        <v>8863</v>
      </c>
    </row>
    <row r="7217" spans="1:14" hidden="1" x14ac:dyDescent="0.25">
      <c r="A7217">
        <v>106</v>
      </c>
      <c r="B7217">
        <v>5</v>
      </c>
      <c r="C7217" t="s">
        <v>10412</v>
      </c>
      <c r="D7217" s="7">
        <v>40594</v>
      </c>
      <c r="E7217" t="s">
        <v>10399</v>
      </c>
      <c r="F7217" t="s">
        <v>5340</v>
      </c>
      <c r="G7217" t="s">
        <v>10399</v>
      </c>
      <c r="H7217" t="s">
        <v>53</v>
      </c>
      <c r="I7217" t="s">
        <v>379</v>
      </c>
      <c r="J7217" t="s">
        <v>80</v>
      </c>
      <c r="K7217" t="s">
        <v>8863</v>
      </c>
      <c r="L7217" t="s">
        <v>8864</v>
      </c>
      <c r="N7217">
        <v>6</v>
      </c>
    </row>
    <row r="7218" spans="1:14" hidden="1" x14ac:dyDescent="0.25">
      <c r="A7218">
        <v>106</v>
      </c>
      <c r="B7218">
        <v>6</v>
      </c>
      <c r="C7218" t="s">
        <v>10412</v>
      </c>
      <c r="D7218" s="7">
        <v>40594</v>
      </c>
      <c r="E7218" t="s">
        <v>10399</v>
      </c>
      <c r="F7218" t="s">
        <v>5340</v>
      </c>
      <c r="G7218" t="s">
        <v>10399</v>
      </c>
      <c r="H7218" t="s">
        <v>21</v>
      </c>
      <c r="I7218" t="s">
        <v>22</v>
      </c>
      <c r="K7218" t="s">
        <v>8864</v>
      </c>
      <c r="L7218" t="s">
        <v>8865</v>
      </c>
    </row>
    <row r="7219" spans="1:14" hidden="1" x14ac:dyDescent="0.25">
      <c r="A7219">
        <v>106</v>
      </c>
      <c r="B7219">
        <v>7</v>
      </c>
      <c r="C7219" t="s">
        <v>10412</v>
      </c>
      <c r="D7219" s="7">
        <v>40594</v>
      </c>
      <c r="E7219" t="s">
        <v>10399</v>
      </c>
      <c r="F7219" t="s">
        <v>5340</v>
      </c>
      <c r="G7219" t="s">
        <v>10399</v>
      </c>
      <c r="H7219" t="s">
        <v>24</v>
      </c>
      <c r="I7219" t="s">
        <v>10323</v>
      </c>
      <c r="K7219" t="s">
        <v>8866</v>
      </c>
      <c r="L7219" t="s">
        <v>8867</v>
      </c>
    </row>
    <row r="7220" spans="1:14" hidden="1" x14ac:dyDescent="0.25">
      <c r="A7220">
        <v>106</v>
      </c>
      <c r="B7220">
        <v>8</v>
      </c>
      <c r="C7220" t="s">
        <v>10412</v>
      </c>
      <c r="D7220" s="7">
        <v>40594</v>
      </c>
      <c r="E7220" t="s">
        <v>10399</v>
      </c>
      <c r="F7220" t="s">
        <v>5340</v>
      </c>
      <c r="G7220" t="s">
        <v>10399</v>
      </c>
      <c r="H7220" t="s">
        <v>10</v>
      </c>
      <c r="I7220" t="s">
        <v>118</v>
      </c>
      <c r="K7220" t="s">
        <v>8868</v>
      </c>
      <c r="L7220" t="s">
        <v>8869</v>
      </c>
    </row>
    <row r="7221" spans="1:14" hidden="1" x14ac:dyDescent="0.25">
      <c r="A7221">
        <v>106</v>
      </c>
      <c r="B7221">
        <v>9</v>
      </c>
      <c r="C7221" t="s">
        <v>10412</v>
      </c>
      <c r="D7221" s="7">
        <v>40594</v>
      </c>
      <c r="E7221" t="s">
        <v>10399</v>
      </c>
      <c r="F7221" t="s">
        <v>5340</v>
      </c>
      <c r="G7221" t="s">
        <v>10399</v>
      </c>
      <c r="H7221" t="s">
        <v>17</v>
      </c>
      <c r="I7221" t="s">
        <v>120</v>
      </c>
      <c r="K7221" t="s">
        <v>8869</v>
      </c>
      <c r="L7221" t="s">
        <v>8870</v>
      </c>
    </row>
    <row r="7222" spans="1:14" hidden="1" x14ac:dyDescent="0.25">
      <c r="A7222">
        <v>106</v>
      </c>
      <c r="B7222">
        <v>10</v>
      </c>
      <c r="C7222" t="s">
        <v>10412</v>
      </c>
      <c r="D7222" s="7">
        <v>40594</v>
      </c>
      <c r="E7222" t="s">
        <v>10399</v>
      </c>
      <c r="F7222" t="s">
        <v>5340</v>
      </c>
      <c r="G7222" t="s">
        <v>10399</v>
      </c>
      <c r="H7222" t="s">
        <v>17</v>
      </c>
      <c r="I7222" t="s">
        <v>120</v>
      </c>
      <c r="K7222" t="s">
        <v>8870</v>
      </c>
      <c r="L7222" t="s">
        <v>8871</v>
      </c>
    </row>
    <row r="7223" spans="1:14" hidden="1" x14ac:dyDescent="0.25">
      <c r="A7223">
        <v>106</v>
      </c>
      <c r="B7223">
        <v>11</v>
      </c>
      <c r="C7223" t="s">
        <v>10412</v>
      </c>
      <c r="D7223" s="7">
        <v>40594</v>
      </c>
      <c r="E7223" t="s">
        <v>10399</v>
      </c>
      <c r="F7223" t="s">
        <v>5340</v>
      </c>
      <c r="G7223" t="s">
        <v>10399</v>
      </c>
      <c r="H7223" t="s">
        <v>17</v>
      </c>
      <c r="I7223" t="s">
        <v>101</v>
      </c>
      <c r="K7223" t="s">
        <v>8871</v>
      </c>
      <c r="L7223" t="s">
        <v>8872</v>
      </c>
    </row>
    <row r="7224" spans="1:14" hidden="1" x14ac:dyDescent="0.25">
      <c r="A7224">
        <v>106</v>
      </c>
      <c r="B7224">
        <v>12</v>
      </c>
      <c r="C7224" t="s">
        <v>10412</v>
      </c>
      <c r="D7224" s="7">
        <v>40594</v>
      </c>
      <c r="E7224" t="s">
        <v>10399</v>
      </c>
      <c r="F7224" t="s">
        <v>5340</v>
      </c>
      <c r="G7224" t="s">
        <v>10399</v>
      </c>
      <c r="H7224" t="s">
        <v>24</v>
      </c>
      <c r="I7224" t="s">
        <v>10323</v>
      </c>
      <c r="K7224" t="s">
        <v>8873</v>
      </c>
      <c r="L7224" t="s">
        <v>8874</v>
      </c>
    </row>
    <row r="7225" spans="1:14" hidden="1" x14ac:dyDescent="0.25">
      <c r="A7225">
        <v>106</v>
      </c>
      <c r="B7225">
        <v>13</v>
      </c>
      <c r="C7225" t="s">
        <v>10412</v>
      </c>
      <c r="D7225" s="7">
        <v>40594</v>
      </c>
      <c r="E7225" t="s">
        <v>10399</v>
      </c>
      <c r="F7225" t="s">
        <v>5340</v>
      </c>
      <c r="G7225" t="s">
        <v>10399</v>
      </c>
      <c r="H7225" t="s">
        <v>24</v>
      </c>
      <c r="I7225" t="s">
        <v>39</v>
      </c>
      <c r="K7225" t="s">
        <v>8875</v>
      </c>
      <c r="L7225" t="s">
        <v>8876</v>
      </c>
    </row>
    <row r="7226" spans="1:14" hidden="1" x14ac:dyDescent="0.25">
      <c r="A7226">
        <v>106</v>
      </c>
      <c r="B7226">
        <v>14</v>
      </c>
      <c r="C7226" t="s">
        <v>10412</v>
      </c>
      <c r="D7226" s="7">
        <v>40594</v>
      </c>
      <c r="E7226" t="s">
        <v>10399</v>
      </c>
      <c r="F7226" t="s">
        <v>5340</v>
      </c>
      <c r="G7226" t="s">
        <v>10399</v>
      </c>
      <c r="H7226" t="s">
        <v>10</v>
      </c>
      <c r="I7226" t="s">
        <v>113</v>
      </c>
      <c r="K7226" t="s">
        <v>8876</v>
      </c>
      <c r="L7226" t="s">
        <v>8877</v>
      </c>
    </row>
    <row r="7227" spans="1:14" hidden="1" x14ac:dyDescent="0.25">
      <c r="A7227">
        <v>106</v>
      </c>
      <c r="B7227">
        <v>15</v>
      </c>
      <c r="C7227" t="s">
        <v>10412</v>
      </c>
      <c r="D7227" s="7">
        <v>40594</v>
      </c>
      <c r="E7227" t="s">
        <v>10399</v>
      </c>
      <c r="F7227" t="s">
        <v>5340</v>
      </c>
      <c r="G7227" t="s">
        <v>10399</v>
      </c>
      <c r="H7227" t="s">
        <v>10</v>
      </c>
      <c r="I7227" t="s">
        <v>118</v>
      </c>
      <c r="K7227" t="s">
        <v>8877</v>
      </c>
      <c r="L7227" t="s">
        <v>8878</v>
      </c>
    </row>
    <row r="7228" spans="1:14" hidden="1" x14ac:dyDescent="0.25">
      <c r="A7228">
        <v>106</v>
      </c>
      <c r="B7228">
        <v>16</v>
      </c>
      <c r="C7228" t="s">
        <v>10412</v>
      </c>
      <c r="D7228" s="7">
        <v>40594</v>
      </c>
      <c r="E7228" t="s">
        <v>10399</v>
      </c>
      <c r="F7228" t="s">
        <v>5340</v>
      </c>
      <c r="G7228" t="s">
        <v>10399</v>
      </c>
      <c r="H7228" t="s">
        <v>10</v>
      </c>
      <c r="I7228" t="s">
        <v>14</v>
      </c>
      <c r="K7228" t="s">
        <v>8878</v>
      </c>
      <c r="L7228" t="s">
        <v>8878</v>
      </c>
    </row>
    <row r="7229" spans="1:14" hidden="1" x14ac:dyDescent="0.25">
      <c r="A7229">
        <v>106</v>
      </c>
      <c r="B7229">
        <v>17</v>
      </c>
      <c r="C7229" t="s">
        <v>10412</v>
      </c>
      <c r="D7229" s="7">
        <v>40594</v>
      </c>
      <c r="E7229" t="s">
        <v>10399</v>
      </c>
      <c r="F7229" t="s">
        <v>5340</v>
      </c>
      <c r="G7229" t="s">
        <v>10399</v>
      </c>
      <c r="H7229" t="s">
        <v>17</v>
      </c>
      <c r="I7229" t="s">
        <v>18</v>
      </c>
      <c r="K7229" t="s">
        <v>8878</v>
      </c>
      <c r="L7229" t="s">
        <v>8879</v>
      </c>
    </row>
    <row r="7230" spans="1:14" hidden="1" x14ac:dyDescent="0.25">
      <c r="A7230">
        <v>106</v>
      </c>
      <c r="B7230">
        <v>18</v>
      </c>
      <c r="C7230" t="s">
        <v>10412</v>
      </c>
      <c r="D7230" s="7">
        <v>40594</v>
      </c>
      <c r="E7230" t="s">
        <v>10399</v>
      </c>
      <c r="F7230" t="s">
        <v>5340</v>
      </c>
      <c r="G7230" t="s">
        <v>10399</v>
      </c>
      <c r="H7230" t="s">
        <v>53</v>
      </c>
      <c r="I7230" t="s">
        <v>1496</v>
      </c>
      <c r="J7230" t="s">
        <v>80</v>
      </c>
      <c r="K7230" t="s">
        <v>8879</v>
      </c>
      <c r="L7230" t="s">
        <v>8880</v>
      </c>
      <c r="N7230">
        <v>4</v>
      </c>
    </row>
    <row r="7231" spans="1:14" hidden="1" x14ac:dyDescent="0.25">
      <c r="A7231">
        <v>106</v>
      </c>
      <c r="B7231">
        <v>19</v>
      </c>
      <c r="C7231" t="s">
        <v>10412</v>
      </c>
      <c r="D7231" s="7">
        <v>40594</v>
      </c>
      <c r="E7231" t="s">
        <v>10399</v>
      </c>
      <c r="F7231" t="s">
        <v>5340</v>
      </c>
      <c r="G7231" t="s">
        <v>10399</v>
      </c>
      <c r="H7231" t="s">
        <v>17</v>
      </c>
      <c r="I7231" t="s">
        <v>18</v>
      </c>
      <c r="K7231" t="s">
        <v>8881</v>
      </c>
      <c r="L7231" t="s">
        <v>8882</v>
      </c>
    </row>
    <row r="7232" spans="1:14" hidden="1" x14ac:dyDescent="0.25">
      <c r="A7232">
        <v>106</v>
      </c>
      <c r="B7232">
        <v>20</v>
      </c>
      <c r="C7232" t="s">
        <v>10412</v>
      </c>
      <c r="D7232" s="7">
        <v>40594</v>
      </c>
      <c r="E7232" t="s">
        <v>10399</v>
      </c>
      <c r="F7232" t="s">
        <v>5340</v>
      </c>
      <c r="G7232" t="s">
        <v>10399</v>
      </c>
      <c r="H7232" t="s">
        <v>24</v>
      </c>
      <c r="I7232" t="s">
        <v>10323</v>
      </c>
      <c r="K7232" t="s">
        <v>8883</v>
      </c>
      <c r="L7232" t="s">
        <v>8884</v>
      </c>
    </row>
    <row r="7233" spans="1:14" hidden="1" x14ac:dyDescent="0.25">
      <c r="A7233">
        <v>106</v>
      </c>
      <c r="B7233">
        <v>21</v>
      </c>
      <c r="C7233" t="s">
        <v>10412</v>
      </c>
      <c r="D7233" s="7">
        <v>40594</v>
      </c>
      <c r="E7233" t="s">
        <v>10399</v>
      </c>
      <c r="F7233" t="s">
        <v>5340</v>
      </c>
      <c r="G7233" t="s">
        <v>10399</v>
      </c>
      <c r="H7233" t="s">
        <v>10</v>
      </c>
      <c r="I7233" t="s">
        <v>118</v>
      </c>
      <c r="K7233" t="s">
        <v>8885</v>
      </c>
      <c r="L7233" t="s">
        <v>8886</v>
      </c>
    </row>
    <row r="7234" spans="1:14" hidden="1" x14ac:dyDescent="0.25">
      <c r="A7234">
        <v>106</v>
      </c>
      <c r="B7234">
        <v>22</v>
      </c>
      <c r="C7234" t="s">
        <v>10412</v>
      </c>
      <c r="D7234" s="7">
        <v>40594</v>
      </c>
      <c r="E7234" t="s">
        <v>10399</v>
      </c>
      <c r="F7234" t="s">
        <v>5340</v>
      </c>
      <c r="G7234" t="s">
        <v>10399</v>
      </c>
      <c r="H7234" t="s">
        <v>10</v>
      </c>
      <c r="I7234" t="s">
        <v>14</v>
      </c>
      <c r="K7234" t="s">
        <v>8886</v>
      </c>
      <c r="L7234" t="s">
        <v>8886</v>
      </c>
    </row>
    <row r="7235" spans="1:14" hidden="1" x14ac:dyDescent="0.25">
      <c r="A7235">
        <v>106</v>
      </c>
      <c r="B7235">
        <v>23</v>
      </c>
      <c r="C7235" t="s">
        <v>10412</v>
      </c>
      <c r="D7235" s="7">
        <v>40594</v>
      </c>
      <c r="E7235" t="s">
        <v>10399</v>
      </c>
      <c r="F7235" t="s">
        <v>5340</v>
      </c>
      <c r="G7235" t="s">
        <v>10399</v>
      </c>
      <c r="H7235" t="s">
        <v>17</v>
      </c>
      <c r="I7235" t="s">
        <v>120</v>
      </c>
      <c r="K7235" t="s">
        <v>8886</v>
      </c>
      <c r="L7235" t="s">
        <v>8887</v>
      </c>
    </row>
    <row r="7236" spans="1:14" hidden="1" x14ac:dyDescent="0.25">
      <c r="A7236">
        <v>106</v>
      </c>
      <c r="B7236">
        <v>24</v>
      </c>
      <c r="C7236" t="s">
        <v>10412</v>
      </c>
      <c r="D7236" s="7">
        <v>40594</v>
      </c>
      <c r="E7236" t="s">
        <v>10399</v>
      </c>
      <c r="F7236" t="s">
        <v>5340</v>
      </c>
      <c r="G7236" t="s">
        <v>10399</v>
      </c>
      <c r="H7236" t="s">
        <v>53</v>
      </c>
      <c r="I7236" t="s">
        <v>379</v>
      </c>
      <c r="J7236" t="s">
        <v>80</v>
      </c>
      <c r="K7236" t="s">
        <v>8887</v>
      </c>
      <c r="L7236" t="s">
        <v>8887</v>
      </c>
      <c r="N7236">
        <v>6</v>
      </c>
    </row>
    <row r="7237" spans="1:14" hidden="1" x14ac:dyDescent="0.25">
      <c r="A7237">
        <v>106</v>
      </c>
      <c r="B7237">
        <v>25</v>
      </c>
      <c r="C7237" t="s">
        <v>10412</v>
      </c>
      <c r="D7237" s="7">
        <v>40594</v>
      </c>
      <c r="E7237" t="s">
        <v>10399</v>
      </c>
      <c r="F7237" t="s">
        <v>5340</v>
      </c>
      <c r="G7237" t="s">
        <v>10399</v>
      </c>
      <c r="H7237" t="s">
        <v>21</v>
      </c>
      <c r="I7237" t="s">
        <v>22</v>
      </c>
      <c r="K7237" t="s">
        <v>8887</v>
      </c>
      <c r="L7237" t="s">
        <v>8888</v>
      </c>
    </row>
    <row r="7238" spans="1:14" hidden="1" x14ac:dyDescent="0.25">
      <c r="A7238">
        <v>106</v>
      </c>
      <c r="B7238">
        <v>26</v>
      </c>
      <c r="C7238" t="s">
        <v>10412</v>
      </c>
      <c r="D7238" s="7">
        <v>40594</v>
      </c>
      <c r="E7238" t="s">
        <v>10399</v>
      </c>
      <c r="F7238" t="s">
        <v>5340</v>
      </c>
      <c r="G7238" t="s">
        <v>10399</v>
      </c>
      <c r="H7238" t="s">
        <v>24</v>
      </c>
      <c r="I7238" t="s">
        <v>10323</v>
      </c>
      <c r="K7238" t="s">
        <v>8889</v>
      </c>
      <c r="L7238" t="s">
        <v>8890</v>
      </c>
    </row>
    <row r="7239" spans="1:14" hidden="1" x14ac:dyDescent="0.25">
      <c r="A7239">
        <v>106</v>
      </c>
      <c r="B7239">
        <v>27</v>
      </c>
      <c r="C7239" t="s">
        <v>10412</v>
      </c>
      <c r="D7239" s="7">
        <v>40594</v>
      </c>
      <c r="E7239" t="s">
        <v>10399</v>
      </c>
      <c r="F7239" t="s">
        <v>5340</v>
      </c>
      <c r="G7239" t="s">
        <v>10399</v>
      </c>
      <c r="H7239" t="s">
        <v>10</v>
      </c>
      <c r="I7239" t="s">
        <v>113</v>
      </c>
      <c r="K7239" t="s">
        <v>8891</v>
      </c>
      <c r="L7239" t="s">
        <v>8892</v>
      </c>
    </row>
    <row r="7240" spans="1:14" hidden="1" x14ac:dyDescent="0.25">
      <c r="A7240">
        <v>106</v>
      </c>
      <c r="B7240">
        <v>28</v>
      </c>
      <c r="C7240" t="s">
        <v>10412</v>
      </c>
      <c r="D7240" s="7">
        <v>40594</v>
      </c>
      <c r="E7240" t="s">
        <v>10399</v>
      </c>
      <c r="F7240" t="s">
        <v>5340</v>
      </c>
      <c r="G7240" t="s">
        <v>10399</v>
      </c>
      <c r="H7240" t="s">
        <v>10</v>
      </c>
      <c r="I7240" t="s">
        <v>118</v>
      </c>
      <c r="K7240" t="s">
        <v>8892</v>
      </c>
      <c r="L7240" t="s">
        <v>8893</v>
      </c>
    </row>
    <row r="7241" spans="1:14" hidden="1" x14ac:dyDescent="0.25">
      <c r="A7241">
        <v>106</v>
      </c>
      <c r="B7241">
        <v>29</v>
      </c>
      <c r="C7241" t="s">
        <v>10412</v>
      </c>
      <c r="D7241" s="7">
        <v>40594</v>
      </c>
      <c r="E7241" t="s">
        <v>10399</v>
      </c>
      <c r="F7241" t="s">
        <v>5340</v>
      </c>
      <c r="G7241" t="s">
        <v>10399</v>
      </c>
      <c r="H7241" t="s">
        <v>17</v>
      </c>
      <c r="I7241" t="s">
        <v>1977</v>
      </c>
      <c r="K7241" t="s">
        <v>8893</v>
      </c>
      <c r="L7241" t="s">
        <v>8894</v>
      </c>
    </row>
    <row r="7242" spans="1:14" hidden="1" x14ac:dyDescent="0.25">
      <c r="A7242">
        <v>106</v>
      </c>
      <c r="B7242">
        <v>30</v>
      </c>
      <c r="C7242" t="s">
        <v>10412</v>
      </c>
      <c r="D7242" s="7">
        <v>40594</v>
      </c>
      <c r="E7242" t="s">
        <v>10399</v>
      </c>
      <c r="F7242" t="s">
        <v>5340</v>
      </c>
      <c r="G7242" t="s">
        <v>10399</v>
      </c>
      <c r="H7242" t="s">
        <v>17</v>
      </c>
      <c r="I7242" t="s">
        <v>120</v>
      </c>
      <c r="K7242" t="s">
        <v>8894</v>
      </c>
      <c r="L7242" t="s">
        <v>8895</v>
      </c>
    </row>
    <row r="7243" spans="1:14" hidden="1" x14ac:dyDescent="0.25">
      <c r="A7243">
        <v>106</v>
      </c>
      <c r="B7243">
        <v>31</v>
      </c>
      <c r="C7243" t="s">
        <v>10412</v>
      </c>
      <c r="D7243" s="7">
        <v>40594</v>
      </c>
      <c r="E7243" t="s">
        <v>10399</v>
      </c>
      <c r="F7243" t="s">
        <v>5340</v>
      </c>
      <c r="G7243" t="s">
        <v>10399</v>
      </c>
      <c r="H7243" t="s">
        <v>33</v>
      </c>
      <c r="I7243" t="s">
        <v>123</v>
      </c>
      <c r="K7243" t="s">
        <v>8895</v>
      </c>
      <c r="L7243" t="s">
        <v>8895</v>
      </c>
    </row>
    <row r="7244" spans="1:14" hidden="1" x14ac:dyDescent="0.25">
      <c r="A7244">
        <v>106</v>
      </c>
      <c r="B7244">
        <v>32</v>
      </c>
      <c r="C7244" t="s">
        <v>10412</v>
      </c>
      <c r="D7244" s="7">
        <v>40594</v>
      </c>
      <c r="E7244" t="s">
        <v>10399</v>
      </c>
      <c r="F7244" t="s">
        <v>5340</v>
      </c>
      <c r="G7244" t="s">
        <v>10399</v>
      </c>
      <c r="H7244" t="s">
        <v>53</v>
      </c>
      <c r="I7244" t="s">
        <v>456</v>
      </c>
      <c r="J7244" t="s">
        <v>80</v>
      </c>
      <c r="K7244" t="s">
        <v>8895</v>
      </c>
      <c r="L7244" t="s">
        <v>8896</v>
      </c>
      <c r="M7244" t="s">
        <v>1264</v>
      </c>
      <c r="N7244">
        <v>7</v>
      </c>
    </row>
    <row r="7245" spans="1:14" hidden="1" x14ac:dyDescent="0.25">
      <c r="A7245">
        <v>106</v>
      </c>
      <c r="B7245">
        <v>33</v>
      </c>
      <c r="C7245" t="s">
        <v>10412</v>
      </c>
      <c r="D7245" s="7">
        <v>40594</v>
      </c>
      <c r="E7245" t="s">
        <v>10399</v>
      </c>
      <c r="F7245" t="s">
        <v>5340</v>
      </c>
      <c r="G7245" t="s">
        <v>10399</v>
      </c>
      <c r="H7245" t="s">
        <v>21</v>
      </c>
      <c r="I7245" t="s">
        <v>22</v>
      </c>
      <c r="K7245" t="s">
        <v>8897</v>
      </c>
      <c r="L7245" t="s">
        <v>8898</v>
      </c>
    </row>
    <row r="7246" spans="1:14" hidden="1" x14ac:dyDescent="0.25">
      <c r="A7246">
        <v>106</v>
      </c>
      <c r="B7246">
        <v>34</v>
      </c>
      <c r="C7246" t="s">
        <v>10412</v>
      </c>
      <c r="D7246" s="7">
        <v>40594</v>
      </c>
      <c r="E7246" t="s">
        <v>10399</v>
      </c>
      <c r="F7246" t="s">
        <v>5340</v>
      </c>
      <c r="G7246" t="s">
        <v>10399</v>
      </c>
      <c r="H7246" t="s">
        <v>24</v>
      </c>
      <c r="I7246" t="s">
        <v>10323</v>
      </c>
      <c r="K7246" t="s">
        <v>8898</v>
      </c>
      <c r="L7246" t="s">
        <v>8899</v>
      </c>
    </row>
    <row r="7247" spans="1:14" hidden="1" x14ac:dyDescent="0.25">
      <c r="A7247">
        <v>106</v>
      </c>
      <c r="B7247">
        <v>35</v>
      </c>
      <c r="C7247" t="s">
        <v>10412</v>
      </c>
      <c r="D7247" s="7">
        <v>40594</v>
      </c>
      <c r="E7247" t="s">
        <v>10399</v>
      </c>
      <c r="F7247" t="s">
        <v>5340</v>
      </c>
      <c r="G7247" t="s">
        <v>10399</v>
      </c>
      <c r="H7247" t="s">
        <v>10</v>
      </c>
      <c r="I7247" t="s">
        <v>118</v>
      </c>
      <c r="K7247" t="s">
        <v>8900</v>
      </c>
      <c r="L7247" t="s">
        <v>8901</v>
      </c>
    </row>
    <row r="7248" spans="1:14" hidden="1" x14ac:dyDescent="0.25">
      <c r="A7248">
        <v>106</v>
      </c>
      <c r="B7248">
        <v>36</v>
      </c>
      <c r="C7248" t="s">
        <v>10412</v>
      </c>
      <c r="D7248" s="7">
        <v>40594</v>
      </c>
      <c r="E7248" t="s">
        <v>10399</v>
      </c>
      <c r="F7248" t="s">
        <v>5340</v>
      </c>
      <c r="G7248" t="s">
        <v>10399</v>
      </c>
      <c r="H7248" t="s">
        <v>17</v>
      </c>
      <c r="I7248" t="s">
        <v>154</v>
      </c>
      <c r="K7248" t="s">
        <v>8901</v>
      </c>
      <c r="L7248" t="s">
        <v>7211</v>
      </c>
    </row>
    <row r="7249" spans="1:14" hidden="1" x14ac:dyDescent="0.25">
      <c r="A7249">
        <v>106</v>
      </c>
      <c r="B7249">
        <v>37</v>
      </c>
      <c r="C7249" t="s">
        <v>10412</v>
      </c>
      <c r="D7249" s="7">
        <v>40594</v>
      </c>
      <c r="E7249" t="s">
        <v>10399</v>
      </c>
      <c r="F7249" t="s">
        <v>5340</v>
      </c>
      <c r="G7249" t="s">
        <v>10399</v>
      </c>
      <c r="H7249" t="s">
        <v>53</v>
      </c>
      <c r="I7249" t="s">
        <v>6032</v>
      </c>
      <c r="J7249" t="s">
        <v>80</v>
      </c>
      <c r="K7249" t="s">
        <v>7211</v>
      </c>
      <c r="L7249" t="s">
        <v>8902</v>
      </c>
      <c r="N7249">
        <v>6</v>
      </c>
    </row>
    <row r="7250" spans="1:14" hidden="1" x14ac:dyDescent="0.25">
      <c r="A7250">
        <v>106</v>
      </c>
      <c r="B7250">
        <v>38</v>
      </c>
      <c r="C7250" t="s">
        <v>10412</v>
      </c>
      <c r="D7250" s="7">
        <v>40594</v>
      </c>
      <c r="E7250" t="s">
        <v>10399</v>
      </c>
      <c r="F7250" t="s">
        <v>5340</v>
      </c>
      <c r="G7250" t="s">
        <v>10399</v>
      </c>
      <c r="H7250" t="s">
        <v>21</v>
      </c>
      <c r="I7250" t="s">
        <v>334</v>
      </c>
      <c r="K7250" t="s">
        <v>8903</v>
      </c>
      <c r="L7250" t="s">
        <v>8904</v>
      </c>
    </row>
    <row r="7251" spans="1:14" hidden="1" x14ac:dyDescent="0.25">
      <c r="A7251">
        <v>106</v>
      </c>
      <c r="B7251">
        <v>39</v>
      </c>
      <c r="C7251" t="s">
        <v>10412</v>
      </c>
      <c r="D7251" s="7">
        <v>40594</v>
      </c>
      <c r="E7251" t="s">
        <v>10399</v>
      </c>
      <c r="F7251" t="s">
        <v>5340</v>
      </c>
      <c r="G7251" t="s">
        <v>10399</v>
      </c>
      <c r="H7251" t="s">
        <v>24</v>
      </c>
      <c r="I7251" t="s">
        <v>10323</v>
      </c>
      <c r="K7251" t="s">
        <v>8905</v>
      </c>
      <c r="L7251" t="s">
        <v>8906</v>
      </c>
    </row>
    <row r="7252" spans="1:14" hidden="1" x14ac:dyDescent="0.25">
      <c r="A7252">
        <v>106</v>
      </c>
      <c r="B7252">
        <v>40</v>
      </c>
      <c r="C7252" t="s">
        <v>10412</v>
      </c>
      <c r="D7252" s="7">
        <v>40594</v>
      </c>
      <c r="E7252" t="s">
        <v>10399</v>
      </c>
      <c r="F7252" t="s">
        <v>5340</v>
      </c>
      <c r="G7252" t="s">
        <v>10399</v>
      </c>
      <c r="H7252" t="s">
        <v>10</v>
      </c>
      <c r="I7252" t="s">
        <v>118</v>
      </c>
      <c r="K7252" t="s">
        <v>8907</v>
      </c>
      <c r="L7252" t="s">
        <v>8908</v>
      </c>
    </row>
    <row r="7253" spans="1:14" hidden="1" x14ac:dyDescent="0.25">
      <c r="A7253">
        <v>106</v>
      </c>
      <c r="B7253">
        <v>41</v>
      </c>
      <c r="C7253" t="s">
        <v>10412</v>
      </c>
      <c r="D7253" s="7">
        <v>40594</v>
      </c>
      <c r="E7253" t="s">
        <v>10399</v>
      </c>
      <c r="F7253" t="s">
        <v>5340</v>
      </c>
      <c r="G7253" t="s">
        <v>10399</v>
      </c>
      <c r="H7253" t="s">
        <v>17</v>
      </c>
      <c r="I7253" t="s">
        <v>1977</v>
      </c>
      <c r="K7253" t="s">
        <v>8908</v>
      </c>
      <c r="L7253" t="s">
        <v>8909</v>
      </c>
    </row>
    <row r="7254" spans="1:14" hidden="1" x14ac:dyDescent="0.25">
      <c r="A7254">
        <v>106</v>
      </c>
      <c r="B7254">
        <v>42</v>
      </c>
      <c r="C7254" t="s">
        <v>10412</v>
      </c>
      <c r="D7254" s="7">
        <v>40594</v>
      </c>
      <c r="E7254" t="s">
        <v>10399</v>
      </c>
      <c r="F7254" t="s">
        <v>5340</v>
      </c>
      <c r="G7254" t="s">
        <v>10399</v>
      </c>
      <c r="H7254" t="s">
        <v>10</v>
      </c>
      <c r="I7254" t="s">
        <v>14</v>
      </c>
      <c r="K7254" t="s">
        <v>8909</v>
      </c>
      <c r="L7254" t="s">
        <v>8910</v>
      </c>
    </row>
    <row r="7255" spans="1:14" hidden="1" x14ac:dyDescent="0.25">
      <c r="A7255">
        <v>106</v>
      </c>
      <c r="B7255">
        <v>43</v>
      </c>
      <c r="C7255" t="s">
        <v>10412</v>
      </c>
      <c r="D7255" s="7">
        <v>40594</v>
      </c>
      <c r="E7255" t="s">
        <v>10399</v>
      </c>
      <c r="F7255" t="s">
        <v>5340</v>
      </c>
      <c r="G7255" t="s">
        <v>10399</v>
      </c>
      <c r="H7255" t="s">
        <v>21</v>
      </c>
      <c r="I7255" t="s">
        <v>334</v>
      </c>
      <c r="K7255" t="s">
        <v>8911</v>
      </c>
      <c r="L7255" t="s">
        <v>8912</v>
      </c>
    </row>
    <row r="7256" spans="1:14" hidden="1" x14ac:dyDescent="0.25">
      <c r="A7256">
        <v>106</v>
      </c>
      <c r="B7256">
        <v>44</v>
      </c>
      <c r="C7256" t="s">
        <v>10412</v>
      </c>
      <c r="D7256" s="7">
        <v>40594</v>
      </c>
      <c r="E7256" t="s">
        <v>10399</v>
      </c>
      <c r="F7256" t="s">
        <v>5340</v>
      </c>
      <c r="G7256" t="s">
        <v>10399</v>
      </c>
      <c r="H7256" t="s">
        <v>24</v>
      </c>
      <c r="I7256" t="s">
        <v>10323</v>
      </c>
      <c r="K7256" t="s">
        <v>8913</v>
      </c>
      <c r="L7256" t="s">
        <v>8914</v>
      </c>
    </row>
    <row r="7257" spans="1:14" hidden="1" x14ac:dyDescent="0.25">
      <c r="A7257">
        <v>106</v>
      </c>
      <c r="B7257">
        <v>45</v>
      </c>
      <c r="C7257" t="s">
        <v>10412</v>
      </c>
      <c r="D7257" s="7">
        <v>40594</v>
      </c>
      <c r="E7257" t="s">
        <v>10399</v>
      </c>
      <c r="F7257" t="s">
        <v>5340</v>
      </c>
      <c r="G7257" t="s">
        <v>10399</v>
      </c>
      <c r="H7257" t="s">
        <v>10</v>
      </c>
      <c r="I7257" t="s">
        <v>118</v>
      </c>
      <c r="K7257" t="s">
        <v>8914</v>
      </c>
      <c r="L7257" t="s">
        <v>8915</v>
      </c>
    </row>
    <row r="7258" spans="1:14" hidden="1" x14ac:dyDescent="0.25">
      <c r="A7258">
        <v>106</v>
      </c>
      <c r="B7258">
        <v>46</v>
      </c>
      <c r="C7258" t="s">
        <v>10412</v>
      </c>
      <c r="D7258" s="7">
        <v>40594</v>
      </c>
      <c r="E7258" t="s">
        <v>10399</v>
      </c>
      <c r="F7258" t="s">
        <v>5340</v>
      </c>
      <c r="G7258" t="s">
        <v>10399</v>
      </c>
      <c r="H7258" t="s">
        <v>10</v>
      </c>
      <c r="I7258" t="s">
        <v>14</v>
      </c>
      <c r="K7258" t="s">
        <v>8915</v>
      </c>
      <c r="L7258" t="s">
        <v>8915</v>
      </c>
    </row>
    <row r="7259" spans="1:14" hidden="1" x14ac:dyDescent="0.25">
      <c r="A7259">
        <v>106</v>
      </c>
      <c r="B7259">
        <v>47</v>
      </c>
      <c r="C7259" t="s">
        <v>10412</v>
      </c>
      <c r="D7259" s="7">
        <v>40594</v>
      </c>
      <c r="E7259" t="s">
        <v>10399</v>
      </c>
      <c r="F7259" t="s">
        <v>5340</v>
      </c>
      <c r="G7259" t="s">
        <v>10399</v>
      </c>
      <c r="H7259" t="s">
        <v>17</v>
      </c>
      <c r="I7259" t="s">
        <v>101</v>
      </c>
      <c r="K7259" t="s">
        <v>8915</v>
      </c>
      <c r="L7259" t="s">
        <v>8916</v>
      </c>
    </row>
    <row r="7260" spans="1:14" hidden="1" x14ac:dyDescent="0.25">
      <c r="A7260">
        <v>106</v>
      </c>
      <c r="B7260">
        <v>48</v>
      </c>
      <c r="C7260" t="s">
        <v>10412</v>
      </c>
      <c r="D7260" s="7">
        <v>40594</v>
      </c>
      <c r="E7260" t="s">
        <v>10399</v>
      </c>
      <c r="F7260" t="s">
        <v>5340</v>
      </c>
      <c r="G7260" t="s">
        <v>10399</v>
      </c>
      <c r="H7260" t="s">
        <v>10</v>
      </c>
      <c r="I7260" t="s">
        <v>14</v>
      </c>
      <c r="K7260" t="s">
        <v>8917</v>
      </c>
      <c r="L7260" t="s">
        <v>8918</v>
      </c>
    </row>
    <row r="7261" spans="1:14" hidden="1" x14ac:dyDescent="0.25">
      <c r="A7261">
        <v>106</v>
      </c>
      <c r="B7261">
        <v>49</v>
      </c>
      <c r="C7261" t="s">
        <v>10412</v>
      </c>
      <c r="D7261" s="7">
        <v>40594</v>
      </c>
      <c r="E7261" t="s">
        <v>10399</v>
      </c>
      <c r="F7261" t="s">
        <v>5340</v>
      </c>
      <c r="G7261" t="s">
        <v>10399</v>
      </c>
      <c r="H7261" t="s">
        <v>17</v>
      </c>
      <c r="I7261" t="s">
        <v>120</v>
      </c>
      <c r="K7261" t="s">
        <v>8918</v>
      </c>
      <c r="L7261" t="s">
        <v>8919</v>
      </c>
    </row>
    <row r="7262" spans="1:14" hidden="1" x14ac:dyDescent="0.25">
      <c r="A7262">
        <v>106</v>
      </c>
      <c r="B7262">
        <v>50</v>
      </c>
      <c r="C7262" t="s">
        <v>10412</v>
      </c>
      <c r="D7262" s="7">
        <v>40594</v>
      </c>
      <c r="E7262" t="s">
        <v>10399</v>
      </c>
      <c r="F7262" t="s">
        <v>5340</v>
      </c>
      <c r="G7262" t="s">
        <v>10399</v>
      </c>
      <c r="H7262" t="s">
        <v>24</v>
      </c>
      <c r="I7262" t="s">
        <v>248</v>
      </c>
      <c r="K7262" t="s">
        <v>8920</v>
      </c>
      <c r="L7262" t="s">
        <v>8921</v>
      </c>
    </row>
    <row r="7263" spans="1:14" hidden="1" x14ac:dyDescent="0.25">
      <c r="A7263">
        <v>106</v>
      </c>
      <c r="B7263">
        <v>51</v>
      </c>
      <c r="C7263" t="s">
        <v>10412</v>
      </c>
      <c r="D7263" s="7">
        <v>40594</v>
      </c>
      <c r="E7263" t="s">
        <v>10399</v>
      </c>
      <c r="F7263" t="s">
        <v>5340</v>
      </c>
      <c r="G7263" t="s">
        <v>10399</v>
      </c>
      <c r="H7263" t="s">
        <v>10</v>
      </c>
      <c r="I7263" t="s">
        <v>118</v>
      </c>
      <c r="K7263" t="s">
        <v>8921</v>
      </c>
      <c r="L7263" t="s">
        <v>8922</v>
      </c>
    </row>
    <row r="7264" spans="1:14" hidden="1" x14ac:dyDescent="0.25">
      <c r="A7264">
        <v>106</v>
      </c>
      <c r="B7264">
        <v>52</v>
      </c>
      <c r="C7264" t="s">
        <v>10412</v>
      </c>
      <c r="D7264" s="7">
        <v>40594</v>
      </c>
      <c r="E7264" t="s">
        <v>10399</v>
      </c>
      <c r="F7264" t="s">
        <v>5340</v>
      </c>
      <c r="G7264" t="s">
        <v>10399</v>
      </c>
      <c r="H7264" t="s">
        <v>17</v>
      </c>
      <c r="I7264" t="s">
        <v>101</v>
      </c>
      <c r="K7264" t="s">
        <v>8922</v>
      </c>
      <c r="L7264" t="s">
        <v>8923</v>
      </c>
    </row>
    <row r="7265" spans="1:14" hidden="1" x14ac:dyDescent="0.25">
      <c r="A7265">
        <v>106</v>
      </c>
      <c r="B7265">
        <v>53</v>
      </c>
      <c r="C7265" t="s">
        <v>10412</v>
      </c>
      <c r="D7265" s="7">
        <v>40594</v>
      </c>
      <c r="E7265" t="s">
        <v>10399</v>
      </c>
      <c r="F7265" t="s">
        <v>5340</v>
      </c>
      <c r="G7265" t="s">
        <v>10399</v>
      </c>
      <c r="H7265" t="s">
        <v>53</v>
      </c>
      <c r="I7265" t="s">
        <v>772</v>
      </c>
      <c r="K7265" t="s">
        <v>8923</v>
      </c>
      <c r="L7265" t="s">
        <v>8924</v>
      </c>
      <c r="N7265">
        <v>9</v>
      </c>
    </row>
    <row r="7266" spans="1:14" hidden="1" x14ac:dyDescent="0.25">
      <c r="A7266">
        <v>106</v>
      </c>
      <c r="B7266">
        <v>54</v>
      </c>
      <c r="C7266" t="s">
        <v>10412</v>
      </c>
      <c r="D7266" s="7">
        <v>40594</v>
      </c>
      <c r="E7266" t="s">
        <v>10399</v>
      </c>
      <c r="F7266" t="s">
        <v>5340</v>
      </c>
      <c r="G7266" t="s">
        <v>10399</v>
      </c>
      <c r="H7266" t="s">
        <v>17</v>
      </c>
      <c r="I7266" t="s">
        <v>120</v>
      </c>
      <c r="K7266" t="s">
        <v>8924</v>
      </c>
      <c r="L7266" t="s">
        <v>8925</v>
      </c>
    </row>
    <row r="7267" spans="1:14" hidden="1" x14ac:dyDescent="0.25">
      <c r="A7267">
        <v>106</v>
      </c>
      <c r="B7267">
        <v>55</v>
      </c>
      <c r="C7267" t="s">
        <v>10412</v>
      </c>
      <c r="D7267" s="7">
        <v>40594</v>
      </c>
      <c r="E7267" t="s">
        <v>10399</v>
      </c>
      <c r="F7267" t="s">
        <v>5340</v>
      </c>
      <c r="G7267" t="s">
        <v>10399</v>
      </c>
      <c r="H7267" t="s">
        <v>17</v>
      </c>
      <c r="I7267" t="s">
        <v>101</v>
      </c>
      <c r="K7267" t="s">
        <v>8925</v>
      </c>
      <c r="L7267" t="s">
        <v>8926</v>
      </c>
    </row>
    <row r="7268" spans="1:14" hidden="1" x14ac:dyDescent="0.25">
      <c r="A7268">
        <v>106</v>
      </c>
      <c r="B7268">
        <v>56</v>
      </c>
      <c r="C7268" t="s">
        <v>10412</v>
      </c>
      <c r="D7268" s="7">
        <v>40594</v>
      </c>
      <c r="E7268" t="s">
        <v>10399</v>
      </c>
      <c r="F7268" t="s">
        <v>5340</v>
      </c>
      <c r="G7268" t="s">
        <v>10399</v>
      </c>
      <c r="H7268" t="s">
        <v>162</v>
      </c>
      <c r="I7268" t="s">
        <v>163</v>
      </c>
      <c r="K7268" t="s">
        <v>8926</v>
      </c>
      <c r="L7268" t="s">
        <v>8927</v>
      </c>
    </row>
    <row r="7269" spans="1:14" hidden="1" x14ac:dyDescent="0.25">
      <c r="A7269">
        <v>106</v>
      </c>
      <c r="B7269">
        <v>57</v>
      </c>
      <c r="C7269" t="s">
        <v>10412</v>
      </c>
      <c r="D7269" s="7">
        <v>40594</v>
      </c>
      <c r="E7269" t="s">
        <v>10399</v>
      </c>
      <c r="F7269" t="s">
        <v>5340</v>
      </c>
      <c r="G7269" t="s">
        <v>10399</v>
      </c>
      <c r="H7269" t="s">
        <v>24</v>
      </c>
      <c r="I7269" t="s">
        <v>10323</v>
      </c>
      <c r="K7269" t="s">
        <v>8927</v>
      </c>
      <c r="L7269" t="s">
        <v>8928</v>
      </c>
    </row>
    <row r="7270" spans="1:14" hidden="1" x14ac:dyDescent="0.25">
      <c r="A7270">
        <v>106</v>
      </c>
      <c r="B7270">
        <v>58</v>
      </c>
      <c r="C7270" t="s">
        <v>10412</v>
      </c>
      <c r="D7270" s="7">
        <v>40594</v>
      </c>
      <c r="E7270" t="s">
        <v>10399</v>
      </c>
      <c r="F7270" t="s">
        <v>5340</v>
      </c>
      <c r="G7270" t="s">
        <v>10399</v>
      </c>
      <c r="H7270" t="s">
        <v>10</v>
      </c>
      <c r="I7270" t="s">
        <v>118</v>
      </c>
      <c r="K7270" t="s">
        <v>8929</v>
      </c>
      <c r="L7270" t="s">
        <v>8930</v>
      </c>
    </row>
    <row r="7271" spans="1:14" hidden="1" x14ac:dyDescent="0.25">
      <c r="A7271">
        <v>106</v>
      </c>
      <c r="B7271">
        <v>59</v>
      </c>
      <c r="C7271" t="s">
        <v>10412</v>
      </c>
      <c r="D7271" s="7">
        <v>40594</v>
      </c>
      <c r="E7271" t="s">
        <v>10399</v>
      </c>
      <c r="F7271" t="s">
        <v>5340</v>
      </c>
      <c r="G7271" t="s">
        <v>10399</v>
      </c>
      <c r="H7271" t="s">
        <v>24</v>
      </c>
      <c r="I7271" t="s">
        <v>10323</v>
      </c>
      <c r="K7271" t="s">
        <v>8931</v>
      </c>
      <c r="L7271" t="s">
        <v>8932</v>
      </c>
    </row>
    <row r="7272" spans="1:14" hidden="1" x14ac:dyDescent="0.25">
      <c r="A7272">
        <v>106</v>
      </c>
      <c r="B7272">
        <v>60</v>
      </c>
      <c r="C7272" t="s">
        <v>10412</v>
      </c>
      <c r="D7272" s="7">
        <v>40594</v>
      </c>
      <c r="E7272" t="s">
        <v>10399</v>
      </c>
      <c r="F7272" t="s">
        <v>5340</v>
      </c>
      <c r="G7272" t="s">
        <v>10399</v>
      </c>
      <c r="H7272" t="s">
        <v>10</v>
      </c>
      <c r="I7272" t="s">
        <v>118</v>
      </c>
      <c r="K7272" t="s">
        <v>8932</v>
      </c>
      <c r="L7272" t="s">
        <v>8933</v>
      </c>
    </row>
    <row r="7273" spans="1:14" hidden="1" x14ac:dyDescent="0.25">
      <c r="A7273">
        <v>106</v>
      </c>
      <c r="B7273">
        <v>61</v>
      </c>
      <c r="C7273" t="s">
        <v>10412</v>
      </c>
      <c r="D7273" s="7">
        <v>40594</v>
      </c>
      <c r="E7273" t="s">
        <v>10399</v>
      </c>
      <c r="F7273" t="s">
        <v>5340</v>
      </c>
      <c r="G7273" t="s">
        <v>10399</v>
      </c>
      <c r="H7273" t="s">
        <v>17</v>
      </c>
      <c r="I7273" t="s">
        <v>154</v>
      </c>
      <c r="K7273" t="s">
        <v>8933</v>
      </c>
      <c r="L7273" t="s">
        <v>7592</v>
      </c>
    </row>
    <row r="7274" spans="1:14" hidden="1" x14ac:dyDescent="0.25">
      <c r="A7274">
        <v>106</v>
      </c>
      <c r="B7274">
        <v>62</v>
      </c>
      <c r="C7274" t="s">
        <v>10412</v>
      </c>
      <c r="D7274" s="7">
        <v>40594</v>
      </c>
      <c r="E7274" t="s">
        <v>10399</v>
      </c>
      <c r="F7274" t="s">
        <v>5340</v>
      </c>
      <c r="G7274" t="s">
        <v>10399</v>
      </c>
      <c r="H7274" t="s">
        <v>53</v>
      </c>
      <c r="I7274" t="s">
        <v>772</v>
      </c>
      <c r="J7274" t="s">
        <v>80</v>
      </c>
      <c r="K7274" t="s">
        <v>7592</v>
      </c>
      <c r="L7274" t="s">
        <v>8934</v>
      </c>
      <c r="N7274">
        <v>6</v>
      </c>
    </row>
    <row r="7275" spans="1:14" hidden="1" x14ac:dyDescent="0.25">
      <c r="A7275">
        <v>106</v>
      </c>
      <c r="B7275">
        <v>63</v>
      </c>
      <c r="C7275" t="s">
        <v>10412</v>
      </c>
      <c r="D7275" s="7">
        <v>40594</v>
      </c>
      <c r="E7275" t="s">
        <v>10399</v>
      </c>
      <c r="F7275" t="s">
        <v>5340</v>
      </c>
      <c r="G7275" t="s">
        <v>10399</v>
      </c>
      <c r="H7275" t="s">
        <v>21</v>
      </c>
      <c r="I7275" t="s">
        <v>334</v>
      </c>
      <c r="K7275" t="s">
        <v>8934</v>
      </c>
      <c r="L7275" t="s">
        <v>8935</v>
      </c>
    </row>
    <row r="7276" spans="1:14" hidden="1" x14ac:dyDescent="0.25">
      <c r="A7276">
        <v>106</v>
      </c>
      <c r="B7276">
        <v>64</v>
      </c>
      <c r="C7276" t="s">
        <v>10412</v>
      </c>
      <c r="D7276" s="7">
        <v>40594</v>
      </c>
      <c r="E7276" t="s">
        <v>10399</v>
      </c>
      <c r="F7276" t="s">
        <v>5340</v>
      </c>
      <c r="G7276" t="s">
        <v>10399</v>
      </c>
      <c r="H7276" t="s">
        <v>24</v>
      </c>
      <c r="I7276" t="s">
        <v>10323</v>
      </c>
      <c r="K7276" t="s">
        <v>8935</v>
      </c>
      <c r="L7276" t="s">
        <v>8936</v>
      </c>
    </row>
    <row r="7277" spans="1:14" hidden="1" x14ac:dyDescent="0.25">
      <c r="A7277">
        <v>106</v>
      </c>
      <c r="B7277">
        <v>65</v>
      </c>
      <c r="C7277" t="s">
        <v>10412</v>
      </c>
      <c r="D7277" s="7">
        <v>40594</v>
      </c>
      <c r="E7277" t="s">
        <v>10399</v>
      </c>
      <c r="F7277" t="s">
        <v>5340</v>
      </c>
      <c r="G7277" t="s">
        <v>10399</v>
      </c>
      <c r="H7277" t="s">
        <v>10</v>
      </c>
      <c r="I7277" t="s">
        <v>118</v>
      </c>
      <c r="K7277" t="s">
        <v>8936</v>
      </c>
      <c r="L7277" t="s">
        <v>8937</v>
      </c>
    </row>
    <row r="7278" spans="1:14" hidden="1" x14ac:dyDescent="0.25">
      <c r="A7278">
        <v>106</v>
      </c>
      <c r="B7278">
        <v>66</v>
      </c>
      <c r="C7278" t="s">
        <v>10412</v>
      </c>
      <c r="D7278" s="7">
        <v>40594</v>
      </c>
      <c r="E7278" t="s">
        <v>10399</v>
      </c>
      <c r="F7278" t="s">
        <v>5340</v>
      </c>
      <c r="G7278" t="s">
        <v>10399</v>
      </c>
      <c r="H7278" t="s">
        <v>162</v>
      </c>
      <c r="I7278" t="s">
        <v>163</v>
      </c>
      <c r="K7278" t="s">
        <v>8937</v>
      </c>
      <c r="L7278" t="s">
        <v>8937</v>
      </c>
    </row>
    <row r="7279" spans="1:14" hidden="1" x14ac:dyDescent="0.25">
      <c r="A7279">
        <v>106</v>
      </c>
      <c r="B7279">
        <v>67</v>
      </c>
      <c r="C7279" t="s">
        <v>10412</v>
      </c>
      <c r="D7279" s="7">
        <v>40594</v>
      </c>
      <c r="E7279" t="s">
        <v>10399</v>
      </c>
      <c r="F7279" t="s">
        <v>5340</v>
      </c>
      <c r="G7279" t="s">
        <v>10399</v>
      </c>
      <c r="H7279" t="s">
        <v>24</v>
      </c>
      <c r="I7279" t="s">
        <v>10323</v>
      </c>
      <c r="K7279" t="s">
        <v>8937</v>
      </c>
      <c r="L7279" t="s">
        <v>8938</v>
      </c>
    </row>
    <row r="7280" spans="1:14" hidden="1" x14ac:dyDescent="0.25">
      <c r="A7280">
        <v>106</v>
      </c>
      <c r="B7280">
        <v>68</v>
      </c>
      <c r="C7280" t="s">
        <v>10412</v>
      </c>
      <c r="D7280" s="7">
        <v>40594</v>
      </c>
      <c r="E7280" t="s">
        <v>10399</v>
      </c>
      <c r="F7280" t="s">
        <v>5340</v>
      </c>
      <c r="G7280" t="s">
        <v>10399</v>
      </c>
      <c r="H7280" t="s">
        <v>10</v>
      </c>
      <c r="I7280" t="s">
        <v>118</v>
      </c>
      <c r="K7280" t="s">
        <v>8938</v>
      </c>
      <c r="L7280" t="s">
        <v>8939</v>
      </c>
    </row>
    <row r="7281" spans="1:14" hidden="1" x14ac:dyDescent="0.25">
      <c r="A7281">
        <v>106</v>
      </c>
      <c r="B7281">
        <v>69</v>
      </c>
      <c r="C7281" t="s">
        <v>10412</v>
      </c>
      <c r="D7281" s="7">
        <v>40594</v>
      </c>
      <c r="E7281" t="s">
        <v>10399</v>
      </c>
      <c r="F7281" t="s">
        <v>5340</v>
      </c>
      <c r="G7281" t="s">
        <v>10399</v>
      </c>
      <c r="H7281" t="s">
        <v>17</v>
      </c>
      <c r="I7281" t="s">
        <v>120</v>
      </c>
      <c r="K7281" t="s">
        <v>8939</v>
      </c>
      <c r="L7281" t="s">
        <v>8940</v>
      </c>
    </row>
    <row r="7282" spans="1:14" hidden="1" x14ac:dyDescent="0.25">
      <c r="A7282">
        <v>106</v>
      </c>
      <c r="B7282">
        <v>70</v>
      </c>
      <c r="C7282" t="s">
        <v>10412</v>
      </c>
      <c r="D7282" s="7">
        <v>40594</v>
      </c>
      <c r="E7282" t="s">
        <v>10399</v>
      </c>
      <c r="F7282" t="s">
        <v>5340</v>
      </c>
      <c r="G7282" t="s">
        <v>10399</v>
      </c>
      <c r="H7282" t="s">
        <v>33</v>
      </c>
      <c r="I7282" t="s">
        <v>34</v>
      </c>
      <c r="K7282" t="s">
        <v>8940</v>
      </c>
      <c r="L7282" t="s">
        <v>8941</v>
      </c>
    </row>
    <row r="7283" spans="1:14" hidden="1" x14ac:dyDescent="0.25">
      <c r="A7283">
        <v>106</v>
      </c>
      <c r="B7283">
        <v>71</v>
      </c>
      <c r="C7283" t="s">
        <v>10412</v>
      </c>
      <c r="D7283" s="7">
        <v>40594</v>
      </c>
      <c r="E7283" t="s">
        <v>10399</v>
      </c>
      <c r="F7283" t="s">
        <v>5340</v>
      </c>
      <c r="G7283" t="s">
        <v>10399</v>
      </c>
      <c r="H7283" t="s">
        <v>21</v>
      </c>
      <c r="I7283" t="s">
        <v>334</v>
      </c>
      <c r="K7283" t="s">
        <v>8942</v>
      </c>
      <c r="L7283" t="s">
        <v>8943</v>
      </c>
    </row>
    <row r="7284" spans="1:14" hidden="1" x14ac:dyDescent="0.25">
      <c r="A7284">
        <v>106</v>
      </c>
      <c r="B7284">
        <v>72</v>
      </c>
      <c r="C7284" t="s">
        <v>10412</v>
      </c>
      <c r="D7284" s="7">
        <v>40594</v>
      </c>
      <c r="E7284" t="s">
        <v>10399</v>
      </c>
      <c r="F7284" t="s">
        <v>5340</v>
      </c>
      <c r="G7284" t="s">
        <v>10399</v>
      </c>
      <c r="H7284" t="s">
        <v>24</v>
      </c>
      <c r="I7284" t="s">
        <v>10323</v>
      </c>
      <c r="K7284" t="s">
        <v>8943</v>
      </c>
      <c r="L7284" t="s">
        <v>8944</v>
      </c>
    </row>
    <row r="7285" spans="1:14" hidden="1" x14ac:dyDescent="0.25">
      <c r="A7285">
        <v>106</v>
      </c>
      <c r="B7285">
        <v>73</v>
      </c>
      <c r="C7285" t="s">
        <v>10412</v>
      </c>
      <c r="D7285" s="7">
        <v>40594</v>
      </c>
      <c r="E7285" t="s">
        <v>10399</v>
      </c>
      <c r="F7285" t="s">
        <v>5340</v>
      </c>
      <c r="G7285" t="s">
        <v>10399</v>
      </c>
      <c r="H7285" t="s">
        <v>10</v>
      </c>
      <c r="I7285" t="s">
        <v>118</v>
      </c>
      <c r="K7285" t="s">
        <v>8944</v>
      </c>
      <c r="L7285" t="s">
        <v>8945</v>
      </c>
    </row>
    <row r="7286" spans="1:14" hidden="1" x14ac:dyDescent="0.25">
      <c r="A7286">
        <v>106</v>
      </c>
      <c r="B7286">
        <v>74</v>
      </c>
      <c r="C7286" t="s">
        <v>10412</v>
      </c>
      <c r="D7286" s="7">
        <v>40594</v>
      </c>
      <c r="E7286" t="s">
        <v>10399</v>
      </c>
      <c r="F7286" t="s">
        <v>5340</v>
      </c>
      <c r="G7286" t="s">
        <v>10399</v>
      </c>
      <c r="H7286" t="s">
        <v>17</v>
      </c>
      <c r="I7286" t="s">
        <v>154</v>
      </c>
      <c r="K7286" t="s">
        <v>8945</v>
      </c>
      <c r="L7286" t="s">
        <v>8946</v>
      </c>
    </row>
    <row r="7287" spans="1:14" hidden="1" x14ac:dyDescent="0.25">
      <c r="A7287">
        <v>106</v>
      </c>
      <c r="B7287">
        <v>75</v>
      </c>
      <c r="C7287" t="s">
        <v>10412</v>
      </c>
      <c r="D7287" s="7">
        <v>40594</v>
      </c>
      <c r="E7287" t="s">
        <v>10399</v>
      </c>
      <c r="F7287" t="s">
        <v>5340</v>
      </c>
      <c r="G7287" t="s">
        <v>10399</v>
      </c>
      <c r="H7287" t="s">
        <v>33</v>
      </c>
      <c r="I7287" t="s">
        <v>123</v>
      </c>
      <c r="K7287" t="s">
        <v>8946</v>
      </c>
      <c r="L7287" t="s">
        <v>8946</v>
      </c>
    </row>
    <row r="7288" spans="1:14" hidden="1" x14ac:dyDescent="0.25">
      <c r="A7288">
        <v>106</v>
      </c>
      <c r="B7288">
        <v>76</v>
      </c>
      <c r="C7288" t="s">
        <v>10412</v>
      </c>
      <c r="D7288" s="7">
        <v>40594</v>
      </c>
      <c r="E7288" t="s">
        <v>10399</v>
      </c>
      <c r="F7288" t="s">
        <v>5340</v>
      </c>
      <c r="G7288" t="s">
        <v>10399</v>
      </c>
      <c r="H7288" t="s">
        <v>53</v>
      </c>
      <c r="I7288" t="s">
        <v>4245</v>
      </c>
      <c r="J7288" t="s">
        <v>92</v>
      </c>
      <c r="K7288" t="s">
        <v>8946</v>
      </c>
      <c r="L7288" t="s">
        <v>8947</v>
      </c>
      <c r="M7288" t="s">
        <v>485</v>
      </c>
      <c r="N7288">
        <v>8</v>
      </c>
    </row>
    <row r="7289" spans="1:14" hidden="1" x14ac:dyDescent="0.25">
      <c r="A7289">
        <v>107</v>
      </c>
      <c r="B7289">
        <v>1</v>
      </c>
      <c r="C7289" t="s">
        <v>10393</v>
      </c>
      <c r="D7289" s="7">
        <v>40692</v>
      </c>
      <c r="E7289" t="s">
        <v>10399</v>
      </c>
      <c r="F7289" t="s">
        <v>1055</v>
      </c>
      <c r="G7289" t="s">
        <v>1055</v>
      </c>
      <c r="H7289" t="s">
        <v>10</v>
      </c>
      <c r="I7289" t="s">
        <v>113</v>
      </c>
      <c r="K7289" t="s">
        <v>8948</v>
      </c>
      <c r="L7289" t="s">
        <v>8949</v>
      </c>
    </row>
    <row r="7290" spans="1:14" hidden="1" x14ac:dyDescent="0.25">
      <c r="A7290">
        <v>107</v>
      </c>
      <c r="B7290">
        <v>2</v>
      </c>
      <c r="C7290" t="s">
        <v>10393</v>
      </c>
      <c r="D7290" s="7">
        <v>40692</v>
      </c>
      <c r="E7290" t="s">
        <v>10399</v>
      </c>
      <c r="F7290" t="s">
        <v>1055</v>
      </c>
      <c r="G7290" t="s">
        <v>10399</v>
      </c>
      <c r="H7290" t="s">
        <v>10</v>
      </c>
      <c r="I7290" t="s">
        <v>118</v>
      </c>
      <c r="K7290" t="s">
        <v>8949</v>
      </c>
      <c r="L7290" t="s">
        <v>8950</v>
      </c>
    </row>
    <row r="7291" spans="1:14" hidden="1" x14ac:dyDescent="0.25">
      <c r="A7291">
        <v>107</v>
      </c>
      <c r="B7291">
        <v>3</v>
      </c>
      <c r="C7291" t="s">
        <v>10393</v>
      </c>
      <c r="D7291" s="7">
        <v>40692</v>
      </c>
      <c r="E7291" t="s">
        <v>10399</v>
      </c>
      <c r="F7291" t="s">
        <v>1055</v>
      </c>
      <c r="G7291" t="s">
        <v>10399</v>
      </c>
      <c r="H7291" t="s">
        <v>10</v>
      </c>
      <c r="I7291" t="s">
        <v>14</v>
      </c>
      <c r="K7291" t="s">
        <v>8951</v>
      </c>
      <c r="L7291" t="s">
        <v>8952</v>
      </c>
    </row>
    <row r="7292" spans="1:14" hidden="1" x14ac:dyDescent="0.25">
      <c r="A7292">
        <v>107</v>
      </c>
      <c r="B7292">
        <v>4</v>
      </c>
      <c r="C7292" t="s">
        <v>10393</v>
      </c>
      <c r="D7292" s="7">
        <v>40692</v>
      </c>
      <c r="E7292" t="s">
        <v>10399</v>
      </c>
      <c r="F7292" t="s">
        <v>1055</v>
      </c>
      <c r="G7292" t="s">
        <v>10399</v>
      </c>
      <c r="H7292" t="s">
        <v>17</v>
      </c>
      <c r="I7292" t="s">
        <v>77</v>
      </c>
      <c r="K7292" t="s">
        <v>8952</v>
      </c>
      <c r="L7292" t="s">
        <v>8953</v>
      </c>
    </row>
    <row r="7293" spans="1:14" hidden="1" x14ac:dyDescent="0.25">
      <c r="A7293">
        <v>107</v>
      </c>
      <c r="B7293">
        <v>5</v>
      </c>
      <c r="C7293" t="s">
        <v>10393</v>
      </c>
      <c r="D7293" s="7">
        <v>40692</v>
      </c>
      <c r="E7293" t="s">
        <v>10399</v>
      </c>
      <c r="F7293" t="s">
        <v>1055</v>
      </c>
      <c r="G7293" t="s">
        <v>10399</v>
      </c>
      <c r="H7293" t="s">
        <v>162</v>
      </c>
      <c r="I7293" t="s">
        <v>163</v>
      </c>
      <c r="K7293" t="s">
        <v>8953</v>
      </c>
      <c r="L7293" t="s">
        <v>8954</v>
      </c>
    </row>
    <row r="7294" spans="1:14" hidden="1" x14ac:dyDescent="0.25">
      <c r="A7294">
        <v>107</v>
      </c>
      <c r="B7294">
        <v>6</v>
      </c>
      <c r="C7294" t="s">
        <v>10393</v>
      </c>
      <c r="D7294" s="7">
        <v>40692</v>
      </c>
      <c r="E7294" t="s">
        <v>10399</v>
      </c>
      <c r="F7294" t="s">
        <v>1055</v>
      </c>
      <c r="G7294" t="s">
        <v>10399</v>
      </c>
      <c r="H7294" t="s">
        <v>24</v>
      </c>
      <c r="I7294" t="s">
        <v>10323</v>
      </c>
      <c r="K7294" t="s">
        <v>8955</v>
      </c>
      <c r="L7294" t="s">
        <v>8956</v>
      </c>
    </row>
    <row r="7295" spans="1:14" hidden="1" x14ac:dyDescent="0.25">
      <c r="A7295">
        <v>107</v>
      </c>
      <c r="B7295">
        <v>7</v>
      </c>
      <c r="C7295" t="s">
        <v>10393</v>
      </c>
      <c r="D7295" s="7">
        <v>40692</v>
      </c>
      <c r="E7295" t="s">
        <v>10399</v>
      </c>
      <c r="F7295" t="s">
        <v>1055</v>
      </c>
      <c r="G7295" t="s">
        <v>10399</v>
      </c>
      <c r="H7295" t="s">
        <v>10</v>
      </c>
      <c r="I7295" t="s">
        <v>118</v>
      </c>
      <c r="K7295" t="s">
        <v>8957</v>
      </c>
      <c r="L7295" t="s">
        <v>8958</v>
      </c>
    </row>
    <row r="7296" spans="1:14" hidden="1" x14ac:dyDescent="0.25">
      <c r="A7296">
        <v>107</v>
      </c>
      <c r="B7296">
        <v>8</v>
      </c>
      <c r="C7296" t="s">
        <v>10393</v>
      </c>
      <c r="D7296" s="7">
        <v>40692</v>
      </c>
      <c r="E7296" t="s">
        <v>10399</v>
      </c>
      <c r="F7296" t="s">
        <v>1055</v>
      </c>
      <c r="G7296" t="s">
        <v>10399</v>
      </c>
      <c r="H7296" t="s">
        <v>10</v>
      </c>
      <c r="I7296" t="s">
        <v>14</v>
      </c>
      <c r="K7296" t="s">
        <v>8959</v>
      </c>
      <c r="L7296" t="s">
        <v>8960</v>
      </c>
    </row>
    <row r="7297" spans="1:14" hidden="1" x14ac:dyDescent="0.25">
      <c r="A7297">
        <v>107</v>
      </c>
      <c r="B7297">
        <v>9</v>
      </c>
      <c r="C7297" t="s">
        <v>10393</v>
      </c>
      <c r="D7297" s="7">
        <v>40692</v>
      </c>
      <c r="E7297" t="s">
        <v>10399</v>
      </c>
      <c r="F7297" t="s">
        <v>1055</v>
      </c>
      <c r="G7297" t="s">
        <v>10399</v>
      </c>
      <c r="H7297" t="s">
        <v>17</v>
      </c>
      <c r="I7297" t="s">
        <v>18</v>
      </c>
      <c r="K7297" t="s">
        <v>8960</v>
      </c>
      <c r="L7297" t="s">
        <v>5040</v>
      </c>
    </row>
    <row r="7298" spans="1:14" hidden="1" x14ac:dyDescent="0.25">
      <c r="A7298">
        <v>107</v>
      </c>
      <c r="B7298">
        <v>10</v>
      </c>
      <c r="C7298" t="s">
        <v>10393</v>
      </c>
      <c r="D7298" s="7">
        <v>40692</v>
      </c>
      <c r="E7298" t="s">
        <v>10399</v>
      </c>
      <c r="F7298" t="s">
        <v>1055</v>
      </c>
      <c r="G7298" t="s">
        <v>10399</v>
      </c>
      <c r="H7298" t="s">
        <v>10</v>
      </c>
      <c r="I7298" t="s">
        <v>118</v>
      </c>
      <c r="K7298" t="s">
        <v>8961</v>
      </c>
      <c r="L7298" t="s">
        <v>8962</v>
      </c>
    </row>
    <row r="7299" spans="1:14" hidden="1" x14ac:dyDescent="0.25">
      <c r="A7299">
        <v>107</v>
      </c>
      <c r="B7299">
        <v>11</v>
      </c>
      <c r="C7299" t="s">
        <v>10393</v>
      </c>
      <c r="D7299" s="7">
        <v>40692</v>
      </c>
      <c r="E7299" t="s">
        <v>10399</v>
      </c>
      <c r="F7299" t="s">
        <v>1055</v>
      </c>
      <c r="G7299" t="s">
        <v>10399</v>
      </c>
      <c r="H7299" t="s">
        <v>10</v>
      </c>
      <c r="I7299" t="s">
        <v>14</v>
      </c>
      <c r="K7299" t="s">
        <v>8962</v>
      </c>
      <c r="L7299" t="s">
        <v>8963</v>
      </c>
    </row>
    <row r="7300" spans="1:14" hidden="1" x14ac:dyDescent="0.25">
      <c r="A7300">
        <v>107</v>
      </c>
      <c r="B7300">
        <v>12</v>
      </c>
      <c r="C7300" t="s">
        <v>10393</v>
      </c>
      <c r="D7300" s="7">
        <v>40692</v>
      </c>
      <c r="E7300" t="s">
        <v>10399</v>
      </c>
      <c r="F7300" t="s">
        <v>1055</v>
      </c>
      <c r="G7300" t="s">
        <v>10399</v>
      </c>
      <c r="H7300" t="s">
        <v>17</v>
      </c>
      <c r="I7300" t="s">
        <v>77</v>
      </c>
      <c r="K7300" t="s">
        <v>8963</v>
      </c>
      <c r="L7300" t="s">
        <v>8964</v>
      </c>
    </row>
    <row r="7301" spans="1:14" hidden="1" x14ac:dyDescent="0.25">
      <c r="A7301">
        <v>107</v>
      </c>
      <c r="B7301">
        <v>13</v>
      </c>
      <c r="C7301" t="s">
        <v>10393</v>
      </c>
      <c r="D7301" s="7">
        <v>40692</v>
      </c>
      <c r="E7301" t="s">
        <v>10399</v>
      </c>
      <c r="F7301" t="s">
        <v>1055</v>
      </c>
      <c r="G7301" t="s">
        <v>10399</v>
      </c>
      <c r="H7301" t="s">
        <v>17</v>
      </c>
      <c r="I7301" t="s">
        <v>154</v>
      </c>
      <c r="K7301" t="s">
        <v>8964</v>
      </c>
      <c r="L7301" t="s">
        <v>8965</v>
      </c>
    </row>
    <row r="7302" spans="1:14" hidden="1" x14ac:dyDescent="0.25">
      <c r="A7302">
        <v>107</v>
      </c>
      <c r="B7302">
        <v>14</v>
      </c>
      <c r="C7302" t="s">
        <v>10393</v>
      </c>
      <c r="D7302" s="7">
        <v>40692</v>
      </c>
      <c r="E7302" t="s">
        <v>10399</v>
      </c>
      <c r="F7302" t="s">
        <v>1055</v>
      </c>
      <c r="G7302" t="s">
        <v>10399</v>
      </c>
      <c r="H7302" t="s">
        <v>53</v>
      </c>
      <c r="I7302" t="s">
        <v>5163</v>
      </c>
      <c r="K7302" t="s">
        <v>8966</v>
      </c>
      <c r="L7302" t="s">
        <v>8967</v>
      </c>
      <c r="N7302">
        <v>9</v>
      </c>
    </row>
    <row r="7303" spans="1:14" hidden="1" x14ac:dyDescent="0.25">
      <c r="A7303">
        <v>107</v>
      </c>
      <c r="B7303">
        <v>15</v>
      </c>
      <c r="C7303" t="s">
        <v>10393</v>
      </c>
      <c r="D7303" s="7">
        <v>40692</v>
      </c>
      <c r="E7303" t="s">
        <v>10399</v>
      </c>
      <c r="F7303" t="s">
        <v>1055</v>
      </c>
      <c r="G7303" t="s">
        <v>10399</v>
      </c>
      <c r="H7303" t="s">
        <v>21</v>
      </c>
      <c r="I7303" t="s">
        <v>334</v>
      </c>
      <c r="K7303" t="s">
        <v>8968</v>
      </c>
      <c r="L7303" t="s">
        <v>8969</v>
      </c>
    </row>
    <row r="7304" spans="1:14" hidden="1" x14ac:dyDescent="0.25">
      <c r="A7304">
        <v>107</v>
      </c>
      <c r="B7304">
        <v>16</v>
      </c>
      <c r="C7304" t="s">
        <v>10393</v>
      </c>
      <c r="D7304" s="7">
        <v>40692</v>
      </c>
      <c r="E7304" t="s">
        <v>10399</v>
      </c>
      <c r="F7304" t="s">
        <v>1055</v>
      </c>
      <c r="G7304" t="s">
        <v>10399</v>
      </c>
      <c r="H7304" t="s">
        <v>24</v>
      </c>
      <c r="I7304" t="s">
        <v>10323</v>
      </c>
      <c r="K7304" t="s">
        <v>8970</v>
      </c>
      <c r="L7304" t="s">
        <v>8971</v>
      </c>
    </row>
    <row r="7305" spans="1:14" hidden="1" x14ac:dyDescent="0.25">
      <c r="A7305">
        <v>107</v>
      </c>
      <c r="B7305">
        <v>17</v>
      </c>
      <c r="C7305" t="s">
        <v>10393</v>
      </c>
      <c r="D7305" s="7">
        <v>40692</v>
      </c>
      <c r="E7305" t="s">
        <v>10399</v>
      </c>
      <c r="F7305" t="s">
        <v>1055</v>
      </c>
      <c r="G7305" t="s">
        <v>10399</v>
      </c>
      <c r="H7305" t="s">
        <v>10</v>
      </c>
      <c r="I7305" t="s">
        <v>14</v>
      </c>
      <c r="K7305" t="s">
        <v>8972</v>
      </c>
      <c r="L7305" t="s">
        <v>8973</v>
      </c>
    </row>
    <row r="7306" spans="1:14" hidden="1" x14ac:dyDescent="0.25">
      <c r="A7306">
        <v>107</v>
      </c>
      <c r="B7306">
        <v>18</v>
      </c>
      <c r="C7306" t="s">
        <v>10393</v>
      </c>
      <c r="D7306" s="7">
        <v>40692</v>
      </c>
      <c r="E7306" t="s">
        <v>10399</v>
      </c>
      <c r="F7306" t="s">
        <v>1055</v>
      </c>
      <c r="G7306" t="s">
        <v>10399</v>
      </c>
      <c r="H7306" t="s">
        <v>17</v>
      </c>
      <c r="I7306" t="s">
        <v>77</v>
      </c>
      <c r="K7306" t="s">
        <v>8973</v>
      </c>
      <c r="L7306" t="s">
        <v>8974</v>
      </c>
    </row>
    <row r="7307" spans="1:14" hidden="1" x14ac:dyDescent="0.25">
      <c r="A7307">
        <v>107</v>
      </c>
      <c r="B7307">
        <v>19</v>
      </c>
      <c r="C7307" t="s">
        <v>10393</v>
      </c>
      <c r="D7307" s="7">
        <v>40692</v>
      </c>
      <c r="E7307" t="s">
        <v>10399</v>
      </c>
      <c r="F7307" t="s">
        <v>1055</v>
      </c>
      <c r="G7307" t="s">
        <v>10399</v>
      </c>
      <c r="H7307" t="s">
        <v>17</v>
      </c>
      <c r="I7307" t="s">
        <v>120</v>
      </c>
      <c r="K7307" t="s">
        <v>8974</v>
      </c>
      <c r="L7307" t="s">
        <v>8975</v>
      </c>
    </row>
    <row r="7308" spans="1:14" hidden="1" x14ac:dyDescent="0.25">
      <c r="A7308">
        <v>107</v>
      </c>
      <c r="B7308">
        <v>20</v>
      </c>
      <c r="C7308" t="s">
        <v>10393</v>
      </c>
      <c r="D7308" s="7">
        <v>40692</v>
      </c>
      <c r="E7308" t="s">
        <v>10399</v>
      </c>
      <c r="F7308" t="s">
        <v>1055</v>
      </c>
      <c r="G7308" t="s">
        <v>10399</v>
      </c>
      <c r="H7308" t="s">
        <v>53</v>
      </c>
      <c r="I7308" t="s">
        <v>91</v>
      </c>
      <c r="J7308" t="s">
        <v>80</v>
      </c>
      <c r="K7308" t="s">
        <v>8975</v>
      </c>
      <c r="L7308" t="s">
        <v>8975</v>
      </c>
      <c r="N7308">
        <v>7</v>
      </c>
    </row>
    <row r="7309" spans="1:14" hidden="1" x14ac:dyDescent="0.25">
      <c r="A7309">
        <v>107</v>
      </c>
      <c r="B7309">
        <v>21</v>
      </c>
      <c r="C7309" t="s">
        <v>10393</v>
      </c>
      <c r="D7309" s="7">
        <v>40692</v>
      </c>
      <c r="E7309" t="s">
        <v>10399</v>
      </c>
      <c r="F7309" t="s">
        <v>1055</v>
      </c>
      <c r="G7309" t="s">
        <v>10399</v>
      </c>
      <c r="H7309" t="s">
        <v>17</v>
      </c>
      <c r="I7309" t="s">
        <v>120</v>
      </c>
      <c r="K7309" t="s">
        <v>8975</v>
      </c>
      <c r="L7309" t="s">
        <v>8976</v>
      </c>
    </row>
    <row r="7310" spans="1:14" hidden="1" x14ac:dyDescent="0.25">
      <c r="A7310">
        <v>107</v>
      </c>
      <c r="B7310">
        <v>22</v>
      </c>
      <c r="C7310" t="s">
        <v>10393</v>
      </c>
      <c r="D7310" s="7">
        <v>40692</v>
      </c>
      <c r="E7310" t="s">
        <v>10399</v>
      </c>
      <c r="F7310" t="s">
        <v>1055</v>
      </c>
      <c r="G7310" t="s">
        <v>10399</v>
      </c>
      <c r="H7310" t="s">
        <v>53</v>
      </c>
      <c r="I7310" t="s">
        <v>255</v>
      </c>
      <c r="J7310" t="s">
        <v>80</v>
      </c>
      <c r="K7310" t="s">
        <v>8976</v>
      </c>
      <c r="L7310" t="s">
        <v>8977</v>
      </c>
      <c r="N7310">
        <v>6</v>
      </c>
    </row>
    <row r="7311" spans="1:14" hidden="1" x14ac:dyDescent="0.25">
      <c r="A7311">
        <v>107</v>
      </c>
      <c r="B7311">
        <v>23</v>
      </c>
      <c r="C7311" t="s">
        <v>10393</v>
      </c>
      <c r="D7311" s="7">
        <v>40692</v>
      </c>
      <c r="E7311" t="s">
        <v>10399</v>
      </c>
      <c r="F7311" t="s">
        <v>1055</v>
      </c>
      <c r="G7311" t="s">
        <v>10399</v>
      </c>
      <c r="H7311" t="s">
        <v>21</v>
      </c>
      <c r="I7311" t="s">
        <v>334</v>
      </c>
      <c r="K7311" t="s">
        <v>8978</v>
      </c>
      <c r="L7311" t="s">
        <v>8979</v>
      </c>
    </row>
    <row r="7312" spans="1:14" hidden="1" x14ac:dyDescent="0.25">
      <c r="A7312">
        <v>107</v>
      </c>
      <c r="B7312">
        <v>24</v>
      </c>
      <c r="C7312" t="s">
        <v>10393</v>
      </c>
      <c r="D7312" s="7">
        <v>40692</v>
      </c>
      <c r="E7312" t="s">
        <v>10399</v>
      </c>
      <c r="F7312" t="s">
        <v>1055</v>
      </c>
      <c r="G7312" t="s">
        <v>10399</v>
      </c>
      <c r="H7312" t="s">
        <v>24</v>
      </c>
      <c r="I7312" t="s">
        <v>10323</v>
      </c>
      <c r="K7312" t="s">
        <v>8980</v>
      </c>
      <c r="L7312" t="s">
        <v>8981</v>
      </c>
    </row>
    <row r="7313" spans="1:12" hidden="1" x14ac:dyDescent="0.25">
      <c r="A7313">
        <v>107</v>
      </c>
      <c r="B7313">
        <v>25</v>
      </c>
      <c r="C7313" t="s">
        <v>10393</v>
      </c>
      <c r="D7313" s="7">
        <v>40692</v>
      </c>
      <c r="E7313" t="s">
        <v>10399</v>
      </c>
      <c r="F7313" t="s">
        <v>1055</v>
      </c>
      <c r="G7313" t="s">
        <v>10399</v>
      </c>
      <c r="H7313" t="s">
        <v>10</v>
      </c>
      <c r="I7313" t="s">
        <v>118</v>
      </c>
      <c r="K7313" t="s">
        <v>8982</v>
      </c>
      <c r="L7313" t="s">
        <v>8983</v>
      </c>
    </row>
    <row r="7314" spans="1:12" hidden="1" x14ac:dyDescent="0.25">
      <c r="A7314">
        <v>107</v>
      </c>
      <c r="B7314">
        <v>26</v>
      </c>
      <c r="C7314" t="s">
        <v>10393</v>
      </c>
      <c r="D7314" s="7">
        <v>40692</v>
      </c>
      <c r="E7314" t="s">
        <v>10399</v>
      </c>
      <c r="F7314" t="s">
        <v>1055</v>
      </c>
      <c r="G7314" t="s">
        <v>10399</v>
      </c>
      <c r="H7314" t="s">
        <v>17</v>
      </c>
      <c r="I7314" t="s">
        <v>120</v>
      </c>
      <c r="K7314" t="s">
        <v>8983</v>
      </c>
      <c r="L7314" t="s">
        <v>8984</v>
      </c>
    </row>
    <row r="7315" spans="1:12" hidden="1" x14ac:dyDescent="0.25">
      <c r="A7315">
        <v>107</v>
      </c>
      <c r="B7315">
        <v>27</v>
      </c>
      <c r="C7315" t="s">
        <v>10393</v>
      </c>
      <c r="D7315" s="7">
        <v>40692</v>
      </c>
      <c r="E7315" t="s">
        <v>10399</v>
      </c>
      <c r="F7315" t="s">
        <v>1055</v>
      </c>
      <c r="G7315" t="s">
        <v>10399</v>
      </c>
      <c r="H7315" t="s">
        <v>17</v>
      </c>
      <c r="I7315" t="s">
        <v>154</v>
      </c>
      <c r="K7315" t="s">
        <v>8984</v>
      </c>
      <c r="L7315" t="s">
        <v>8985</v>
      </c>
    </row>
    <row r="7316" spans="1:12" hidden="1" x14ac:dyDescent="0.25">
      <c r="A7316">
        <v>107</v>
      </c>
      <c r="B7316">
        <v>28</v>
      </c>
      <c r="C7316" t="s">
        <v>10393</v>
      </c>
      <c r="D7316" s="7">
        <v>40692</v>
      </c>
      <c r="E7316" t="s">
        <v>10399</v>
      </c>
      <c r="F7316" t="s">
        <v>1055</v>
      </c>
      <c r="G7316" t="s">
        <v>10399</v>
      </c>
      <c r="H7316" t="s">
        <v>21</v>
      </c>
      <c r="I7316" t="s">
        <v>22</v>
      </c>
      <c r="K7316" t="s">
        <v>8986</v>
      </c>
      <c r="L7316" t="s">
        <v>8987</v>
      </c>
    </row>
    <row r="7317" spans="1:12" hidden="1" x14ac:dyDescent="0.25">
      <c r="A7317">
        <v>107</v>
      </c>
      <c r="B7317">
        <v>29</v>
      </c>
      <c r="C7317" t="s">
        <v>10393</v>
      </c>
      <c r="D7317" s="7">
        <v>40692</v>
      </c>
      <c r="E7317" t="s">
        <v>10399</v>
      </c>
      <c r="F7317" t="s">
        <v>1055</v>
      </c>
      <c r="G7317" t="s">
        <v>10399</v>
      </c>
      <c r="H7317" t="s">
        <v>24</v>
      </c>
      <c r="I7317" t="s">
        <v>10323</v>
      </c>
      <c r="K7317" t="s">
        <v>8988</v>
      </c>
      <c r="L7317" t="s">
        <v>8989</v>
      </c>
    </row>
    <row r="7318" spans="1:12" hidden="1" x14ac:dyDescent="0.25">
      <c r="A7318">
        <v>107</v>
      </c>
      <c r="B7318">
        <v>30</v>
      </c>
      <c r="C7318" t="s">
        <v>10393</v>
      </c>
      <c r="D7318" s="7">
        <v>40692</v>
      </c>
      <c r="E7318" t="s">
        <v>10399</v>
      </c>
      <c r="F7318" t="s">
        <v>1055</v>
      </c>
      <c r="G7318" t="s">
        <v>10399</v>
      </c>
      <c r="H7318" t="s">
        <v>24</v>
      </c>
      <c r="I7318" t="s">
        <v>39</v>
      </c>
      <c r="K7318" t="s">
        <v>8990</v>
      </c>
      <c r="L7318" t="s">
        <v>8991</v>
      </c>
    </row>
    <row r="7319" spans="1:12" hidden="1" x14ac:dyDescent="0.25">
      <c r="A7319">
        <v>107</v>
      </c>
      <c r="B7319">
        <v>31</v>
      </c>
      <c r="C7319" t="s">
        <v>10393</v>
      </c>
      <c r="D7319" s="7">
        <v>40692</v>
      </c>
      <c r="E7319" t="s">
        <v>10399</v>
      </c>
      <c r="F7319" t="s">
        <v>1055</v>
      </c>
      <c r="G7319" t="s">
        <v>10399</v>
      </c>
      <c r="H7319" t="s">
        <v>10</v>
      </c>
      <c r="I7319" t="s">
        <v>118</v>
      </c>
      <c r="K7319" t="s">
        <v>8991</v>
      </c>
      <c r="L7319" t="s">
        <v>8992</v>
      </c>
    </row>
    <row r="7320" spans="1:12" hidden="1" x14ac:dyDescent="0.25">
      <c r="A7320">
        <v>107</v>
      </c>
      <c r="B7320">
        <v>32</v>
      </c>
      <c r="C7320" t="s">
        <v>10393</v>
      </c>
      <c r="D7320" s="7">
        <v>40692</v>
      </c>
      <c r="E7320" t="s">
        <v>10399</v>
      </c>
      <c r="F7320" t="s">
        <v>1055</v>
      </c>
      <c r="G7320" t="s">
        <v>10399</v>
      </c>
      <c r="H7320" t="s">
        <v>17</v>
      </c>
      <c r="I7320" t="s">
        <v>77</v>
      </c>
      <c r="K7320" t="s">
        <v>8992</v>
      </c>
      <c r="L7320" t="s">
        <v>8993</v>
      </c>
    </row>
    <row r="7321" spans="1:12" hidden="1" x14ac:dyDescent="0.25">
      <c r="A7321">
        <v>107</v>
      </c>
      <c r="B7321">
        <v>33</v>
      </c>
      <c r="C7321" t="s">
        <v>10393</v>
      </c>
      <c r="D7321" s="7">
        <v>40692</v>
      </c>
      <c r="E7321" t="s">
        <v>10399</v>
      </c>
      <c r="F7321" t="s">
        <v>1055</v>
      </c>
      <c r="G7321" t="s">
        <v>10399</v>
      </c>
      <c r="H7321" t="s">
        <v>17</v>
      </c>
      <c r="I7321" t="s">
        <v>120</v>
      </c>
      <c r="K7321" t="s">
        <v>8993</v>
      </c>
      <c r="L7321" t="s">
        <v>8994</v>
      </c>
    </row>
    <row r="7322" spans="1:12" hidden="1" x14ac:dyDescent="0.25">
      <c r="A7322">
        <v>107</v>
      </c>
      <c r="B7322">
        <v>34</v>
      </c>
      <c r="C7322" t="s">
        <v>10393</v>
      </c>
      <c r="D7322" s="7">
        <v>40692</v>
      </c>
      <c r="E7322" t="s">
        <v>10399</v>
      </c>
      <c r="F7322" t="s">
        <v>1055</v>
      </c>
      <c r="G7322" t="s">
        <v>10399</v>
      </c>
      <c r="H7322" t="s">
        <v>10</v>
      </c>
      <c r="I7322" t="s">
        <v>14</v>
      </c>
      <c r="K7322" t="s">
        <v>8995</v>
      </c>
      <c r="L7322" t="s">
        <v>8996</v>
      </c>
    </row>
    <row r="7323" spans="1:12" hidden="1" x14ac:dyDescent="0.25">
      <c r="A7323">
        <v>107</v>
      </c>
      <c r="B7323">
        <v>35</v>
      </c>
      <c r="C7323" t="s">
        <v>10393</v>
      </c>
      <c r="D7323" s="7">
        <v>40692</v>
      </c>
      <c r="E7323" t="s">
        <v>10399</v>
      </c>
      <c r="F7323" t="s">
        <v>1055</v>
      </c>
      <c r="G7323" t="s">
        <v>10399</v>
      </c>
      <c r="H7323" t="s">
        <v>17</v>
      </c>
      <c r="I7323" t="s">
        <v>120</v>
      </c>
      <c r="K7323" t="s">
        <v>8996</v>
      </c>
      <c r="L7323" t="s">
        <v>8997</v>
      </c>
    </row>
    <row r="7324" spans="1:12" hidden="1" x14ac:dyDescent="0.25">
      <c r="A7324">
        <v>107</v>
      </c>
      <c r="B7324">
        <v>36</v>
      </c>
      <c r="C7324" t="s">
        <v>10393</v>
      </c>
      <c r="D7324" s="7">
        <v>40692</v>
      </c>
      <c r="E7324" t="s">
        <v>10399</v>
      </c>
      <c r="F7324" t="s">
        <v>1055</v>
      </c>
      <c r="G7324" t="s">
        <v>10399</v>
      </c>
      <c r="H7324" t="s">
        <v>33</v>
      </c>
      <c r="I7324" t="s">
        <v>192</v>
      </c>
      <c r="K7324" t="s">
        <v>8997</v>
      </c>
      <c r="L7324" t="s">
        <v>8998</v>
      </c>
    </row>
    <row r="7325" spans="1:12" hidden="1" x14ac:dyDescent="0.25">
      <c r="A7325">
        <v>107</v>
      </c>
      <c r="B7325">
        <v>37</v>
      </c>
      <c r="C7325" t="s">
        <v>10393</v>
      </c>
      <c r="D7325" s="7">
        <v>40692</v>
      </c>
      <c r="E7325" t="s">
        <v>10399</v>
      </c>
      <c r="F7325" t="s">
        <v>1055</v>
      </c>
      <c r="G7325" t="s">
        <v>10399</v>
      </c>
      <c r="H7325" t="s">
        <v>24</v>
      </c>
      <c r="I7325" t="s">
        <v>10323</v>
      </c>
      <c r="K7325" t="s">
        <v>8999</v>
      </c>
      <c r="L7325" t="s">
        <v>9000</v>
      </c>
    </row>
    <row r="7326" spans="1:12" hidden="1" x14ac:dyDescent="0.25">
      <c r="A7326">
        <v>107</v>
      </c>
      <c r="B7326">
        <v>38</v>
      </c>
      <c r="C7326" t="s">
        <v>10393</v>
      </c>
      <c r="D7326" s="7">
        <v>40692</v>
      </c>
      <c r="E7326" t="s">
        <v>10399</v>
      </c>
      <c r="F7326" t="s">
        <v>1055</v>
      </c>
      <c r="G7326" t="s">
        <v>10399</v>
      </c>
      <c r="H7326" t="s">
        <v>10</v>
      </c>
      <c r="I7326" t="s">
        <v>118</v>
      </c>
      <c r="K7326" t="s">
        <v>9000</v>
      </c>
      <c r="L7326" t="s">
        <v>9001</v>
      </c>
    </row>
    <row r="7327" spans="1:12" hidden="1" x14ac:dyDescent="0.25">
      <c r="A7327">
        <v>107</v>
      </c>
      <c r="B7327">
        <v>39</v>
      </c>
      <c r="C7327" t="s">
        <v>10393</v>
      </c>
      <c r="D7327" s="7">
        <v>40692</v>
      </c>
      <c r="E7327" t="s">
        <v>10399</v>
      </c>
      <c r="F7327" t="s">
        <v>1055</v>
      </c>
      <c r="G7327" t="s">
        <v>10399</v>
      </c>
      <c r="H7327" t="s">
        <v>10</v>
      </c>
      <c r="I7327" t="s">
        <v>14</v>
      </c>
      <c r="K7327" t="s">
        <v>9001</v>
      </c>
      <c r="L7327" t="s">
        <v>9002</v>
      </c>
    </row>
    <row r="7328" spans="1:12" hidden="1" x14ac:dyDescent="0.25">
      <c r="A7328">
        <v>107</v>
      </c>
      <c r="B7328">
        <v>40</v>
      </c>
      <c r="C7328" t="s">
        <v>10393</v>
      </c>
      <c r="D7328" s="7">
        <v>40692</v>
      </c>
      <c r="E7328" t="s">
        <v>10399</v>
      </c>
      <c r="F7328" t="s">
        <v>1055</v>
      </c>
      <c r="G7328" t="s">
        <v>10399</v>
      </c>
      <c r="H7328" t="s">
        <v>17</v>
      </c>
      <c r="I7328" t="s">
        <v>77</v>
      </c>
      <c r="K7328" t="s">
        <v>9002</v>
      </c>
      <c r="L7328" t="s">
        <v>9003</v>
      </c>
    </row>
    <row r="7329" spans="1:14" hidden="1" x14ac:dyDescent="0.25">
      <c r="A7329">
        <v>107</v>
      </c>
      <c r="B7329">
        <v>41</v>
      </c>
      <c r="C7329" t="s">
        <v>10393</v>
      </c>
      <c r="D7329" s="7">
        <v>40692</v>
      </c>
      <c r="E7329" t="s">
        <v>10399</v>
      </c>
      <c r="F7329" t="s">
        <v>1055</v>
      </c>
      <c r="G7329" t="s">
        <v>10399</v>
      </c>
      <c r="H7329" t="s">
        <v>17</v>
      </c>
      <c r="I7329" t="s">
        <v>154</v>
      </c>
      <c r="K7329" t="s">
        <v>9003</v>
      </c>
      <c r="L7329" t="s">
        <v>9004</v>
      </c>
    </row>
    <row r="7330" spans="1:14" hidden="1" x14ac:dyDescent="0.25">
      <c r="A7330">
        <v>107</v>
      </c>
      <c r="B7330">
        <v>42</v>
      </c>
      <c r="C7330" t="s">
        <v>10393</v>
      </c>
      <c r="D7330" s="7">
        <v>40692</v>
      </c>
      <c r="E7330" t="s">
        <v>10399</v>
      </c>
      <c r="F7330" t="s">
        <v>1055</v>
      </c>
      <c r="G7330" t="s">
        <v>10399</v>
      </c>
      <c r="H7330" t="s">
        <v>53</v>
      </c>
      <c r="I7330" t="s">
        <v>54</v>
      </c>
      <c r="J7330" t="s">
        <v>80</v>
      </c>
      <c r="K7330" t="s">
        <v>9004</v>
      </c>
      <c r="L7330" t="s">
        <v>9005</v>
      </c>
      <c r="N7330">
        <v>4</v>
      </c>
    </row>
    <row r="7331" spans="1:14" hidden="1" x14ac:dyDescent="0.25">
      <c r="A7331">
        <v>107</v>
      </c>
      <c r="B7331">
        <v>43</v>
      </c>
      <c r="C7331" t="s">
        <v>10393</v>
      </c>
      <c r="D7331" s="7">
        <v>40692</v>
      </c>
      <c r="E7331" t="s">
        <v>10399</v>
      </c>
      <c r="F7331" t="s">
        <v>1055</v>
      </c>
      <c r="G7331" t="s">
        <v>10399</v>
      </c>
      <c r="H7331" t="s">
        <v>21</v>
      </c>
      <c r="I7331" t="s">
        <v>22</v>
      </c>
      <c r="K7331" t="s">
        <v>9006</v>
      </c>
      <c r="L7331" t="s">
        <v>9007</v>
      </c>
    </row>
    <row r="7332" spans="1:14" hidden="1" x14ac:dyDescent="0.25">
      <c r="A7332">
        <v>107</v>
      </c>
      <c r="B7332">
        <v>44</v>
      </c>
      <c r="C7332" t="s">
        <v>10393</v>
      </c>
      <c r="D7332" s="7">
        <v>40692</v>
      </c>
      <c r="E7332" t="s">
        <v>10399</v>
      </c>
      <c r="F7332" t="s">
        <v>1055</v>
      </c>
      <c r="G7332" t="s">
        <v>10399</v>
      </c>
      <c r="H7332" t="s">
        <v>24</v>
      </c>
      <c r="I7332" t="s">
        <v>10323</v>
      </c>
      <c r="K7332" t="s">
        <v>9008</v>
      </c>
      <c r="L7332" t="s">
        <v>9009</v>
      </c>
    </row>
    <row r="7333" spans="1:14" hidden="1" x14ac:dyDescent="0.25">
      <c r="A7333">
        <v>107</v>
      </c>
      <c r="B7333">
        <v>45</v>
      </c>
      <c r="C7333" t="s">
        <v>10393</v>
      </c>
      <c r="D7333" s="7">
        <v>40692</v>
      </c>
      <c r="E7333" t="s">
        <v>10399</v>
      </c>
      <c r="F7333" t="s">
        <v>1055</v>
      </c>
      <c r="G7333" t="s">
        <v>10399</v>
      </c>
      <c r="H7333" t="s">
        <v>10</v>
      </c>
      <c r="I7333" t="s">
        <v>118</v>
      </c>
      <c r="K7333" t="s">
        <v>9010</v>
      </c>
      <c r="L7333" t="s">
        <v>9011</v>
      </c>
    </row>
    <row r="7334" spans="1:14" hidden="1" x14ac:dyDescent="0.25">
      <c r="A7334">
        <v>107</v>
      </c>
      <c r="B7334">
        <v>46</v>
      </c>
      <c r="C7334" t="s">
        <v>10393</v>
      </c>
      <c r="D7334" s="7">
        <v>40692</v>
      </c>
      <c r="E7334" t="s">
        <v>10399</v>
      </c>
      <c r="F7334" t="s">
        <v>1055</v>
      </c>
      <c r="G7334" t="s">
        <v>10399</v>
      </c>
      <c r="H7334" t="s">
        <v>10</v>
      </c>
      <c r="I7334" t="s">
        <v>14</v>
      </c>
      <c r="K7334" t="s">
        <v>9011</v>
      </c>
      <c r="L7334" t="s">
        <v>9012</v>
      </c>
    </row>
    <row r="7335" spans="1:14" hidden="1" x14ac:dyDescent="0.25">
      <c r="A7335">
        <v>107</v>
      </c>
      <c r="B7335">
        <v>47</v>
      </c>
      <c r="C7335" t="s">
        <v>10393</v>
      </c>
      <c r="D7335" s="7">
        <v>40692</v>
      </c>
      <c r="E7335" t="s">
        <v>10399</v>
      </c>
      <c r="F7335" t="s">
        <v>1055</v>
      </c>
      <c r="G7335" t="s">
        <v>10399</v>
      </c>
      <c r="H7335" t="s">
        <v>17</v>
      </c>
      <c r="I7335" t="s">
        <v>77</v>
      </c>
      <c r="K7335" t="s">
        <v>9012</v>
      </c>
      <c r="L7335" t="s">
        <v>9013</v>
      </c>
    </row>
    <row r="7336" spans="1:14" hidden="1" x14ac:dyDescent="0.25">
      <c r="A7336">
        <v>107</v>
      </c>
      <c r="B7336">
        <v>48</v>
      </c>
      <c r="C7336" t="s">
        <v>10393</v>
      </c>
      <c r="D7336" s="7">
        <v>40692</v>
      </c>
      <c r="E7336" t="s">
        <v>10399</v>
      </c>
      <c r="F7336" t="s">
        <v>1055</v>
      </c>
      <c r="G7336" t="s">
        <v>10399</v>
      </c>
      <c r="H7336" t="s">
        <v>17</v>
      </c>
      <c r="I7336" t="s">
        <v>120</v>
      </c>
      <c r="K7336" t="s">
        <v>9013</v>
      </c>
      <c r="L7336" t="s">
        <v>9014</v>
      </c>
    </row>
    <row r="7337" spans="1:14" hidden="1" x14ac:dyDescent="0.25">
      <c r="A7337">
        <v>107</v>
      </c>
      <c r="B7337">
        <v>49</v>
      </c>
      <c r="C7337" t="s">
        <v>10393</v>
      </c>
      <c r="D7337" s="7">
        <v>40692</v>
      </c>
      <c r="E7337" t="s">
        <v>10399</v>
      </c>
      <c r="F7337" t="s">
        <v>1055</v>
      </c>
      <c r="G7337" t="s">
        <v>10399</v>
      </c>
      <c r="H7337" t="s">
        <v>17</v>
      </c>
      <c r="I7337" t="s">
        <v>154</v>
      </c>
      <c r="K7337" t="s">
        <v>9014</v>
      </c>
      <c r="L7337" t="s">
        <v>9015</v>
      </c>
    </row>
    <row r="7338" spans="1:14" hidden="1" x14ac:dyDescent="0.25">
      <c r="A7338">
        <v>107</v>
      </c>
      <c r="B7338">
        <v>50</v>
      </c>
      <c r="C7338" t="s">
        <v>10393</v>
      </c>
      <c r="D7338" s="7">
        <v>40692</v>
      </c>
      <c r="E7338" t="s">
        <v>10399</v>
      </c>
      <c r="F7338" t="s">
        <v>1055</v>
      </c>
      <c r="G7338" t="s">
        <v>10399</v>
      </c>
      <c r="H7338" t="s">
        <v>53</v>
      </c>
      <c r="I7338" t="s">
        <v>91</v>
      </c>
      <c r="J7338" t="s">
        <v>80</v>
      </c>
      <c r="K7338" t="s">
        <v>9015</v>
      </c>
      <c r="L7338" t="s">
        <v>9015</v>
      </c>
      <c r="N7338">
        <v>7</v>
      </c>
    </row>
    <row r="7339" spans="1:14" hidden="1" x14ac:dyDescent="0.25">
      <c r="A7339">
        <v>107</v>
      </c>
      <c r="B7339">
        <v>51</v>
      </c>
      <c r="C7339" t="s">
        <v>10393</v>
      </c>
      <c r="D7339" s="7">
        <v>40692</v>
      </c>
      <c r="E7339" t="s">
        <v>10399</v>
      </c>
      <c r="F7339" t="s">
        <v>1055</v>
      </c>
      <c r="G7339" t="s">
        <v>10399</v>
      </c>
      <c r="H7339" t="s">
        <v>17</v>
      </c>
      <c r="I7339" t="s">
        <v>154</v>
      </c>
      <c r="K7339" t="s">
        <v>9015</v>
      </c>
      <c r="L7339" t="s">
        <v>9016</v>
      </c>
    </row>
    <row r="7340" spans="1:14" hidden="1" x14ac:dyDescent="0.25">
      <c r="A7340">
        <v>107</v>
      </c>
      <c r="B7340">
        <v>52</v>
      </c>
      <c r="C7340" t="s">
        <v>10393</v>
      </c>
      <c r="D7340" s="7">
        <v>40692</v>
      </c>
      <c r="E7340" t="s">
        <v>10399</v>
      </c>
      <c r="F7340" t="s">
        <v>1055</v>
      </c>
      <c r="G7340" t="s">
        <v>10399</v>
      </c>
      <c r="H7340" t="s">
        <v>53</v>
      </c>
      <c r="I7340" t="s">
        <v>332</v>
      </c>
      <c r="J7340" t="s">
        <v>80</v>
      </c>
      <c r="K7340" t="s">
        <v>9016</v>
      </c>
      <c r="L7340" t="s">
        <v>9017</v>
      </c>
      <c r="N7340">
        <v>6</v>
      </c>
    </row>
    <row r="7341" spans="1:14" hidden="1" x14ac:dyDescent="0.25">
      <c r="A7341">
        <v>107</v>
      </c>
      <c r="B7341">
        <v>53</v>
      </c>
      <c r="C7341" t="s">
        <v>10393</v>
      </c>
      <c r="D7341" s="7">
        <v>40692</v>
      </c>
      <c r="E7341" t="s">
        <v>10399</v>
      </c>
      <c r="F7341" t="s">
        <v>1055</v>
      </c>
      <c r="G7341" t="s">
        <v>10399</v>
      </c>
      <c r="H7341" t="s">
        <v>21</v>
      </c>
      <c r="I7341" t="s">
        <v>334</v>
      </c>
      <c r="K7341" t="s">
        <v>9018</v>
      </c>
      <c r="L7341" t="s">
        <v>9019</v>
      </c>
    </row>
    <row r="7342" spans="1:14" hidden="1" x14ac:dyDescent="0.25">
      <c r="A7342">
        <v>107</v>
      </c>
      <c r="B7342">
        <v>54</v>
      </c>
      <c r="C7342" t="s">
        <v>10393</v>
      </c>
      <c r="D7342" s="7">
        <v>40692</v>
      </c>
      <c r="E7342" t="s">
        <v>10399</v>
      </c>
      <c r="F7342" t="s">
        <v>1055</v>
      </c>
      <c r="G7342" t="s">
        <v>10399</v>
      </c>
      <c r="H7342" t="s">
        <v>24</v>
      </c>
      <c r="I7342" t="s">
        <v>10323</v>
      </c>
      <c r="K7342" t="s">
        <v>9020</v>
      </c>
      <c r="L7342" t="s">
        <v>9021</v>
      </c>
    </row>
    <row r="7343" spans="1:14" hidden="1" x14ac:dyDescent="0.25">
      <c r="A7343">
        <v>107</v>
      </c>
      <c r="B7343">
        <v>55</v>
      </c>
      <c r="C7343" t="s">
        <v>10393</v>
      </c>
      <c r="D7343" s="7">
        <v>40692</v>
      </c>
      <c r="E7343" t="s">
        <v>10399</v>
      </c>
      <c r="F7343" t="s">
        <v>1055</v>
      </c>
      <c r="G7343" t="s">
        <v>10399</v>
      </c>
      <c r="H7343" t="s">
        <v>10</v>
      </c>
      <c r="I7343" t="s">
        <v>118</v>
      </c>
      <c r="K7343" t="s">
        <v>9021</v>
      </c>
      <c r="L7343" t="s">
        <v>9022</v>
      </c>
    </row>
    <row r="7344" spans="1:14" hidden="1" x14ac:dyDescent="0.25">
      <c r="A7344">
        <v>107</v>
      </c>
      <c r="B7344">
        <v>56</v>
      </c>
      <c r="C7344" t="s">
        <v>10393</v>
      </c>
      <c r="D7344" s="7">
        <v>40692</v>
      </c>
      <c r="E7344" t="s">
        <v>10399</v>
      </c>
      <c r="F7344" t="s">
        <v>1055</v>
      </c>
      <c r="G7344" t="s">
        <v>10399</v>
      </c>
      <c r="H7344" t="s">
        <v>10</v>
      </c>
      <c r="I7344" t="s">
        <v>14</v>
      </c>
      <c r="K7344" t="s">
        <v>9022</v>
      </c>
      <c r="L7344" t="s">
        <v>9023</v>
      </c>
    </row>
    <row r="7345" spans="1:14" hidden="1" x14ac:dyDescent="0.25">
      <c r="A7345">
        <v>107</v>
      </c>
      <c r="B7345">
        <v>57</v>
      </c>
      <c r="C7345" t="s">
        <v>10393</v>
      </c>
      <c r="D7345" s="7">
        <v>40692</v>
      </c>
      <c r="E7345" t="s">
        <v>10399</v>
      </c>
      <c r="F7345" t="s">
        <v>1055</v>
      </c>
      <c r="G7345" t="s">
        <v>10399</v>
      </c>
      <c r="H7345" t="s">
        <v>17</v>
      </c>
      <c r="I7345" t="s">
        <v>77</v>
      </c>
      <c r="K7345" t="s">
        <v>9023</v>
      </c>
      <c r="L7345" t="s">
        <v>9024</v>
      </c>
    </row>
    <row r="7346" spans="1:14" hidden="1" x14ac:dyDescent="0.25">
      <c r="A7346">
        <v>107</v>
      </c>
      <c r="B7346">
        <v>58</v>
      </c>
      <c r="C7346" t="s">
        <v>10393</v>
      </c>
      <c r="D7346" s="7">
        <v>40692</v>
      </c>
      <c r="E7346" t="s">
        <v>10399</v>
      </c>
      <c r="F7346" t="s">
        <v>1055</v>
      </c>
      <c r="G7346" t="s">
        <v>10399</v>
      </c>
      <c r="H7346" t="s">
        <v>17</v>
      </c>
      <c r="I7346" t="s">
        <v>120</v>
      </c>
      <c r="K7346" t="s">
        <v>9024</v>
      </c>
      <c r="L7346" t="s">
        <v>9025</v>
      </c>
    </row>
    <row r="7347" spans="1:14" hidden="1" x14ac:dyDescent="0.25">
      <c r="A7347">
        <v>107</v>
      </c>
      <c r="B7347">
        <v>59</v>
      </c>
      <c r="C7347" t="s">
        <v>10393</v>
      </c>
      <c r="D7347" s="7">
        <v>40692</v>
      </c>
      <c r="E7347" t="s">
        <v>10399</v>
      </c>
      <c r="F7347" t="s">
        <v>1055</v>
      </c>
      <c r="G7347" t="s">
        <v>10399</v>
      </c>
      <c r="H7347" t="s">
        <v>21</v>
      </c>
      <c r="I7347" t="s">
        <v>22</v>
      </c>
      <c r="K7347" t="s">
        <v>9025</v>
      </c>
      <c r="L7347" t="s">
        <v>9026</v>
      </c>
    </row>
    <row r="7348" spans="1:14" hidden="1" x14ac:dyDescent="0.25">
      <c r="A7348">
        <v>107</v>
      </c>
      <c r="B7348">
        <v>60</v>
      </c>
      <c r="C7348" t="s">
        <v>10393</v>
      </c>
      <c r="D7348" s="7">
        <v>40692</v>
      </c>
      <c r="E7348" t="s">
        <v>10399</v>
      </c>
      <c r="F7348" t="s">
        <v>1055</v>
      </c>
      <c r="G7348" t="s">
        <v>10399</v>
      </c>
      <c r="H7348" t="s">
        <v>24</v>
      </c>
      <c r="I7348" t="s">
        <v>10323</v>
      </c>
      <c r="K7348" t="s">
        <v>9026</v>
      </c>
      <c r="L7348" t="s">
        <v>9027</v>
      </c>
    </row>
    <row r="7349" spans="1:14" hidden="1" x14ac:dyDescent="0.25">
      <c r="A7349">
        <v>107</v>
      </c>
      <c r="B7349">
        <v>61</v>
      </c>
      <c r="C7349" t="s">
        <v>10393</v>
      </c>
      <c r="D7349" s="7">
        <v>40692</v>
      </c>
      <c r="E7349" t="s">
        <v>10399</v>
      </c>
      <c r="F7349" t="s">
        <v>1055</v>
      </c>
      <c r="G7349" t="s">
        <v>10399</v>
      </c>
      <c r="H7349" t="s">
        <v>10</v>
      </c>
      <c r="I7349" t="s">
        <v>118</v>
      </c>
      <c r="K7349" t="s">
        <v>9027</v>
      </c>
      <c r="L7349" t="s">
        <v>9028</v>
      </c>
    </row>
    <row r="7350" spans="1:14" hidden="1" x14ac:dyDescent="0.25">
      <c r="A7350">
        <v>107</v>
      </c>
      <c r="B7350">
        <v>62</v>
      </c>
      <c r="C7350" t="s">
        <v>10393</v>
      </c>
      <c r="D7350" s="7">
        <v>40692</v>
      </c>
      <c r="E7350" t="s">
        <v>10399</v>
      </c>
      <c r="F7350" t="s">
        <v>1055</v>
      </c>
      <c r="G7350" t="s">
        <v>10399</v>
      </c>
      <c r="H7350" t="s">
        <v>17</v>
      </c>
      <c r="I7350" t="s">
        <v>77</v>
      </c>
      <c r="K7350" t="s">
        <v>9028</v>
      </c>
      <c r="L7350" t="s">
        <v>9029</v>
      </c>
    </row>
    <row r="7351" spans="1:14" hidden="1" x14ac:dyDescent="0.25">
      <c r="A7351">
        <v>107</v>
      </c>
      <c r="B7351">
        <v>63</v>
      </c>
      <c r="C7351" t="s">
        <v>10393</v>
      </c>
      <c r="D7351" s="7">
        <v>40692</v>
      </c>
      <c r="E7351" t="s">
        <v>10399</v>
      </c>
      <c r="F7351" t="s">
        <v>1055</v>
      </c>
      <c r="G7351" t="s">
        <v>10399</v>
      </c>
      <c r="H7351" t="s">
        <v>17</v>
      </c>
      <c r="I7351" t="s">
        <v>154</v>
      </c>
      <c r="K7351" t="s">
        <v>9029</v>
      </c>
      <c r="L7351" t="s">
        <v>9030</v>
      </c>
    </row>
    <row r="7352" spans="1:14" hidden="1" x14ac:dyDescent="0.25">
      <c r="A7352">
        <v>107</v>
      </c>
      <c r="B7352">
        <v>64</v>
      </c>
      <c r="C7352" t="s">
        <v>10393</v>
      </c>
      <c r="D7352" s="7">
        <v>40692</v>
      </c>
      <c r="E7352" t="s">
        <v>10399</v>
      </c>
      <c r="F7352" t="s">
        <v>1055</v>
      </c>
      <c r="G7352" t="s">
        <v>10399</v>
      </c>
      <c r="H7352" t="s">
        <v>53</v>
      </c>
      <c r="I7352" t="s">
        <v>54</v>
      </c>
      <c r="J7352" t="s">
        <v>80</v>
      </c>
      <c r="K7352" t="s">
        <v>9030</v>
      </c>
      <c r="L7352" t="s">
        <v>9031</v>
      </c>
      <c r="N7352">
        <v>4</v>
      </c>
    </row>
    <row r="7353" spans="1:14" hidden="1" x14ac:dyDescent="0.25">
      <c r="A7353">
        <v>107</v>
      </c>
      <c r="B7353">
        <v>65</v>
      </c>
      <c r="C7353" t="s">
        <v>10393</v>
      </c>
      <c r="D7353" s="7">
        <v>40692</v>
      </c>
      <c r="E7353" t="s">
        <v>10399</v>
      </c>
      <c r="F7353" t="s">
        <v>1055</v>
      </c>
      <c r="G7353" t="s">
        <v>10399</v>
      </c>
      <c r="H7353" t="s">
        <v>21</v>
      </c>
      <c r="I7353" t="s">
        <v>22</v>
      </c>
      <c r="K7353" t="s">
        <v>9032</v>
      </c>
      <c r="L7353" t="s">
        <v>9033</v>
      </c>
    </row>
    <row r="7354" spans="1:14" hidden="1" x14ac:dyDescent="0.25">
      <c r="A7354">
        <v>107</v>
      </c>
      <c r="B7354">
        <v>66</v>
      </c>
      <c r="C7354" t="s">
        <v>10393</v>
      </c>
      <c r="D7354" s="7">
        <v>40692</v>
      </c>
      <c r="E7354" t="s">
        <v>10399</v>
      </c>
      <c r="F7354" t="s">
        <v>1055</v>
      </c>
      <c r="G7354" t="s">
        <v>10399</v>
      </c>
      <c r="H7354" t="s">
        <v>24</v>
      </c>
      <c r="I7354" t="s">
        <v>10323</v>
      </c>
      <c r="K7354" t="s">
        <v>9034</v>
      </c>
      <c r="L7354" t="s">
        <v>9035</v>
      </c>
    </row>
    <row r="7355" spans="1:14" hidden="1" x14ac:dyDescent="0.25">
      <c r="A7355">
        <v>107</v>
      </c>
      <c r="B7355">
        <v>67</v>
      </c>
      <c r="C7355" t="s">
        <v>10393</v>
      </c>
      <c r="D7355" s="7">
        <v>40692</v>
      </c>
      <c r="E7355" t="s">
        <v>10399</v>
      </c>
      <c r="F7355" t="s">
        <v>1055</v>
      </c>
      <c r="G7355" t="s">
        <v>10399</v>
      </c>
      <c r="H7355" t="s">
        <v>10</v>
      </c>
      <c r="I7355" t="s">
        <v>14</v>
      </c>
      <c r="K7355" t="s">
        <v>9036</v>
      </c>
      <c r="L7355" t="s">
        <v>9037</v>
      </c>
    </row>
    <row r="7356" spans="1:14" hidden="1" x14ac:dyDescent="0.25">
      <c r="A7356">
        <v>107</v>
      </c>
      <c r="B7356">
        <v>68</v>
      </c>
      <c r="C7356" t="s">
        <v>10393</v>
      </c>
      <c r="D7356" s="7">
        <v>40692</v>
      </c>
      <c r="E7356" t="s">
        <v>10399</v>
      </c>
      <c r="F7356" t="s">
        <v>1055</v>
      </c>
      <c r="G7356" t="s">
        <v>10399</v>
      </c>
      <c r="H7356" t="s">
        <v>17</v>
      </c>
      <c r="I7356" t="s">
        <v>77</v>
      </c>
      <c r="K7356" t="s">
        <v>9037</v>
      </c>
      <c r="L7356" t="s">
        <v>9038</v>
      </c>
    </row>
    <row r="7357" spans="1:14" hidden="1" x14ac:dyDescent="0.25">
      <c r="A7357">
        <v>107</v>
      </c>
      <c r="B7357">
        <v>69</v>
      </c>
      <c r="C7357" t="s">
        <v>10393</v>
      </c>
      <c r="D7357" s="7">
        <v>40692</v>
      </c>
      <c r="E7357" t="s">
        <v>10399</v>
      </c>
      <c r="F7357" t="s">
        <v>1055</v>
      </c>
      <c r="G7357" t="s">
        <v>10399</v>
      </c>
      <c r="H7357" t="s">
        <v>17</v>
      </c>
      <c r="I7357" t="s">
        <v>120</v>
      </c>
      <c r="K7357" t="s">
        <v>9038</v>
      </c>
      <c r="L7357" t="s">
        <v>9039</v>
      </c>
    </row>
    <row r="7358" spans="1:14" hidden="1" x14ac:dyDescent="0.25">
      <c r="A7358">
        <v>107</v>
      </c>
      <c r="B7358">
        <v>70</v>
      </c>
      <c r="C7358" t="s">
        <v>10393</v>
      </c>
      <c r="D7358" s="7">
        <v>40692</v>
      </c>
      <c r="E7358" t="s">
        <v>10399</v>
      </c>
      <c r="F7358" t="s">
        <v>1055</v>
      </c>
      <c r="G7358" t="s">
        <v>10399</v>
      </c>
      <c r="H7358" t="s">
        <v>53</v>
      </c>
      <c r="I7358" t="s">
        <v>255</v>
      </c>
      <c r="J7358" t="s">
        <v>80</v>
      </c>
      <c r="K7358" t="s">
        <v>9039</v>
      </c>
      <c r="L7358" t="s">
        <v>9040</v>
      </c>
      <c r="N7358">
        <v>6</v>
      </c>
    </row>
    <row r="7359" spans="1:14" hidden="1" x14ac:dyDescent="0.25">
      <c r="A7359">
        <v>107</v>
      </c>
      <c r="B7359">
        <v>71</v>
      </c>
      <c r="C7359" t="s">
        <v>10393</v>
      </c>
      <c r="D7359" s="7">
        <v>40692</v>
      </c>
      <c r="E7359" t="s">
        <v>10399</v>
      </c>
      <c r="F7359" t="s">
        <v>1055</v>
      </c>
      <c r="G7359" t="s">
        <v>10399</v>
      </c>
      <c r="H7359" t="s">
        <v>24</v>
      </c>
      <c r="I7359" t="s">
        <v>10323</v>
      </c>
      <c r="K7359" t="s">
        <v>9040</v>
      </c>
      <c r="L7359" t="s">
        <v>9041</v>
      </c>
    </row>
    <row r="7360" spans="1:14" hidden="1" x14ac:dyDescent="0.25">
      <c r="A7360">
        <v>107</v>
      </c>
      <c r="B7360">
        <v>72</v>
      </c>
      <c r="C7360" t="s">
        <v>10393</v>
      </c>
      <c r="D7360" s="7">
        <v>40692</v>
      </c>
      <c r="E7360" t="s">
        <v>10399</v>
      </c>
      <c r="F7360" t="s">
        <v>1055</v>
      </c>
      <c r="G7360" t="s">
        <v>10399</v>
      </c>
      <c r="H7360" t="s">
        <v>10</v>
      </c>
      <c r="I7360" t="s">
        <v>118</v>
      </c>
      <c r="K7360" t="s">
        <v>9041</v>
      </c>
      <c r="L7360" t="s">
        <v>9042</v>
      </c>
    </row>
    <row r="7361" spans="1:12" hidden="1" x14ac:dyDescent="0.25">
      <c r="A7361">
        <v>107</v>
      </c>
      <c r="B7361">
        <v>73</v>
      </c>
      <c r="C7361" t="s">
        <v>10393</v>
      </c>
      <c r="D7361" s="7">
        <v>40692</v>
      </c>
      <c r="E7361" t="s">
        <v>10399</v>
      </c>
      <c r="F7361" t="s">
        <v>1055</v>
      </c>
      <c r="G7361" t="s">
        <v>10399</v>
      </c>
      <c r="H7361" t="s">
        <v>10</v>
      </c>
      <c r="I7361" t="s">
        <v>14</v>
      </c>
      <c r="K7361" t="s">
        <v>9043</v>
      </c>
      <c r="L7361" t="s">
        <v>9044</v>
      </c>
    </row>
    <row r="7362" spans="1:12" hidden="1" x14ac:dyDescent="0.25">
      <c r="A7362">
        <v>107</v>
      </c>
      <c r="B7362">
        <v>74</v>
      </c>
      <c r="C7362" t="s">
        <v>10393</v>
      </c>
      <c r="D7362" s="7">
        <v>40692</v>
      </c>
      <c r="E7362" t="s">
        <v>10399</v>
      </c>
      <c r="F7362" t="s">
        <v>1055</v>
      </c>
      <c r="G7362" t="s">
        <v>10399</v>
      </c>
      <c r="H7362" t="s">
        <v>17</v>
      </c>
      <c r="I7362" t="s">
        <v>154</v>
      </c>
      <c r="K7362" t="s">
        <v>9045</v>
      </c>
      <c r="L7362" t="s">
        <v>9046</v>
      </c>
    </row>
    <row r="7363" spans="1:12" hidden="1" x14ac:dyDescent="0.25">
      <c r="A7363">
        <v>107</v>
      </c>
      <c r="B7363">
        <v>75</v>
      </c>
      <c r="C7363" t="s">
        <v>10393</v>
      </c>
      <c r="D7363" s="7">
        <v>40692</v>
      </c>
      <c r="E7363" t="s">
        <v>10399</v>
      </c>
      <c r="F7363" t="s">
        <v>1055</v>
      </c>
      <c r="G7363" t="s">
        <v>10399</v>
      </c>
      <c r="H7363" t="s">
        <v>21</v>
      </c>
      <c r="I7363" t="s">
        <v>334</v>
      </c>
      <c r="K7363" t="s">
        <v>9046</v>
      </c>
      <c r="L7363" t="s">
        <v>9047</v>
      </c>
    </row>
    <row r="7364" spans="1:12" hidden="1" x14ac:dyDescent="0.25">
      <c r="A7364">
        <v>107</v>
      </c>
      <c r="B7364">
        <v>76</v>
      </c>
      <c r="C7364" t="s">
        <v>10393</v>
      </c>
      <c r="D7364" s="7">
        <v>40692</v>
      </c>
      <c r="E7364" t="s">
        <v>10399</v>
      </c>
      <c r="F7364" t="s">
        <v>1055</v>
      </c>
      <c r="G7364" t="s">
        <v>10399</v>
      </c>
      <c r="H7364" t="s">
        <v>24</v>
      </c>
      <c r="I7364" t="s">
        <v>10323</v>
      </c>
      <c r="K7364" t="s">
        <v>9048</v>
      </c>
      <c r="L7364" t="s">
        <v>9049</v>
      </c>
    </row>
    <row r="7365" spans="1:12" hidden="1" x14ac:dyDescent="0.25">
      <c r="A7365">
        <v>107</v>
      </c>
      <c r="B7365">
        <v>77</v>
      </c>
      <c r="C7365" t="s">
        <v>10393</v>
      </c>
      <c r="D7365" s="7">
        <v>40692</v>
      </c>
      <c r="E7365" t="s">
        <v>10399</v>
      </c>
      <c r="F7365" t="s">
        <v>1055</v>
      </c>
      <c r="G7365" t="s">
        <v>10399</v>
      </c>
      <c r="H7365" t="s">
        <v>10</v>
      </c>
      <c r="I7365" t="s">
        <v>118</v>
      </c>
      <c r="K7365" t="s">
        <v>9049</v>
      </c>
      <c r="L7365" t="s">
        <v>9050</v>
      </c>
    </row>
    <row r="7366" spans="1:12" hidden="1" x14ac:dyDescent="0.25">
      <c r="A7366">
        <v>107</v>
      </c>
      <c r="B7366">
        <v>78</v>
      </c>
      <c r="C7366" t="s">
        <v>10393</v>
      </c>
      <c r="D7366" s="7">
        <v>40692</v>
      </c>
      <c r="E7366" t="s">
        <v>10399</v>
      </c>
      <c r="F7366" t="s">
        <v>1055</v>
      </c>
      <c r="G7366" t="s">
        <v>10399</v>
      </c>
      <c r="H7366" t="s">
        <v>17</v>
      </c>
      <c r="I7366" t="s">
        <v>77</v>
      </c>
      <c r="K7366" t="s">
        <v>9050</v>
      </c>
      <c r="L7366" t="s">
        <v>9051</v>
      </c>
    </row>
    <row r="7367" spans="1:12" hidden="1" x14ac:dyDescent="0.25">
      <c r="A7367">
        <v>107</v>
      </c>
      <c r="B7367">
        <v>79</v>
      </c>
      <c r="C7367" t="s">
        <v>10393</v>
      </c>
      <c r="D7367" s="7">
        <v>40692</v>
      </c>
      <c r="E7367" t="s">
        <v>10399</v>
      </c>
      <c r="F7367" t="s">
        <v>1055</v>
      </c>
      <c r="G7367" t="s">
        <v>10399</v>
      </c>
      <c r="H7367" t="s">
        <v>17</v>
      </c>
      <c r="I7367" t="s">
        <v>101</v>
      </c>
      <c r="K7367" t="s">
        <v>9051</v>
      </c>
      <c r="L7367" t="s">
        <v>9052</v>
      </c>
    </row>
    <row r="7368" spans="1:12" hidden="1" x14ac:dyDescent="0.25">
      <c r="A7368">
        <v>107</v>
      </c>
      <c r="B7368">
        <v>80</v>
      </c>
      <c r="C7368" t="s">
        <v>10393</v>
      </c>
      <c r="D7368" s="7">
        <v>40692</v>
      </c>
      <c r="E7368" t="s">
        <v>10399</v>
      </c>
      <c r="F7368" t="s">
        <v>1055</v>
      </c>
      <c r="G7368" t="s">
        <v>10399</v>
      </c>
      <c r="H7368" t="s">
        <v>24</v>
      </c>
      <c r="I7368" t="s">
        <v>10323</v>
      </c>
      <c r="K7368" t="s">
        <v>9053</v>
      </c>
      <c r="L7368" t="s">
        <v>9054</v>
      </c>
    </row>
    <row r="7369" spans="1:12" hidden="1" x14ac:dyDescent="0.25">
      <c r="A7369">
        <v>107</v>
      </c>
      <c r="B7369">
        <v>81</v>
      </c>
      <c r="C7369" t="s">
        <v>10393</v>
      </c>
      <c r="D7369" s="7">
        <v>40692</v>
      </c>
      <c r="E7369" t="s">
        <v>10399</v>
      </c>
      <c r="F7369" t="s">
        <v>1055</v>
      </c>
      <c r="G7369" t="s">
        <v>10399</v>
      </c>
      <c r="H7369" t="s">
        <v>10</v>
      </c>
      <c r="I7369" t="s">
        <v>118</v>
      </c>
      <c r="K7369" t="s">
        <v>9054</v>
      </c>
      <c r="L7369" t="s">
        <v>9055</v>
      </c>
    </row>
    <row r="7370" spans="1:12" hidden="1" x14ac:dyDescent="0.25">
      <c r="A7370">
        <v>107</v>
      </c>
      <c r="B7370">
        <v>82</v>
      </c>
      <c r="C7370" t="s">
        <v>10393</v>
      </c>
      <c r="D7370" s="7">
        <v>40692</v>
      </c>
      <c r="E7370" t="s">
        <v>10399</v>
      </c>
      <c r="F7370" t="s">
        <v>1055</v>
      </c>
      <c r="G7370" t="s">
        <v>10399</v>
      </c>
      <c r="H7370" t="s">
        <v>17</v>
      </c>
      <c r="I7370" t="s">
        <v>120</v>
      </c>
      <c r="K7370" t="s">
        <v>9055</v>
      </c>
      <c r="L7370" t="s">
        <v>9056</v>
      </c>
    </row>
    <row r="7371" spans="1:12" hidden="1" x14ac:dyDescent="0.25">
      <c r="A7371">
        <v>107</v>
      </c>
      <c r="B7371">
        <v>83</v>
      </c>
      <c r="C7371" t="s">
        <v>10393</v>
      </c>
      <c r="D7371" s="7">
        <v>40692</v>
      </c>
      <c r="E7371" t="s">
        <v>10399</v>
      </c>
      <c r="F7371" t="s">
        <v>1055</v>
      </c>
      <c r="G7371" t="s">
        <v>10399</v>
      </c>
      <c r="H7371" t="s">
        <v>17</v>
      </c>
      <c r="I7371" t="s">
        <v>120</v>
      </c>
      <c r="K7371" t="s">
        <v>9056</v>
      </c>
      <c r="L7371" t="s">
        <v>9057</v>
      </c>
    </row>
    <row r="7372" spans="1:12" hidden="1" x14ac:dyDescent="0.25">
      <c r="A7372">
        <v>107</v>
      </c>
      <c r="B7372">
        <v>84</v>
      </c>
      <c r="C7372" t="s">
        <v>10393</v>
      </c>
      <c r="D7372" s="7">
        <v>40692</v>
      </c>
      <c r="E7372" t="s">
        <v>10399</v>
      </c>
      <c r="F7372" t="s">
        <v>1055</v>
      </c>
      <c r="G7372" t="s">
        <v>10399</v>
      </c>
      <c r="H7372" t="s">
        <v>17</v>
      </c>
      <c r="I7372" t="s">
        <v>77</v>
      </c>
      <c r="K7372" t="s">
        <v>9057</v>
      </c>
      <c r="L7372" t="s">
        <v>9058</v>
      </c>
    </row>
    <row r="7373" spans="1:12" hidden="1" x14ac:dyDescent="0.25">
      <c r="A7373">
        <v>107</v>
      </c>
      <c r="B7373">
        <v>85</v>
      </c>
      <c r="C7373" t="s">
        <v>10393</v>
      </c>
      <c r="D7373" s="7">
        <v>40692</v>
      </c>
      <c r="E7373" t="s">
        <v>10399</v>
      </c>
      <c r="F7373" t="s">
        <v>1055</v>
      </c>
      <c r="G7373" t="s">
        <v>10399</v>
      </c>
      <c r="H7373" t="s">
        <v>33</v>
      </c>
      <c r="I7373" t="s">
        <v>34</v>
      </c>
      <c r="K7373" t="s">
        <v>9058</v>
      </c>
      <c r="L7373" t="s">
        <v>9059</v>
      </c>
    </row>
    <row r="7374" spans="1:12" hidden="1" x14ac:dyDescent="0.25">
      <c r="A7374">
        <v>107</v>
      </c>
      <c r="B7374">
        <v>86</v>
      </c>
      <c r="C7374" t="s">
        <v>10393</v>
      </c>
      <c r="D7374" s="7">
        <v>40692</v>
      </c>
      <c r="E7374" t="s">
        <v>10399</v>
      </c>
      <c r="F7374" t="s">
        <v>1055</v>
      </c>
      <c r="G7374" t="s">
        <v>10399</v>
      </c>
      <c r="H7374" t="s">
        <v>21</v>
      </c>
      <c r="I7374" t="s">
        <v>334</v>
      </c>
      <c r="K7374" t="s">
        <v>9060</v>
      </c>
      <c r="L7374" t="s">
        <v>9061</v>
      </c>
    </row>
    <row r="7375" spans="1:12" hidden="1" x14ac:dyDescent="0.25">
      <c r="A7375">
        <v>107</v>
      </c>
      <c r="B7375">
        <v>87</v>
      </c>
      <c r="C7375" t="s">
        <v>10393</v>
      </c>
      <c r="D7375" s="7">
        <v>40692</v>
      </c>
      <c r="E7375" t="s">
        <v>10399</v>
      </c>
      <c r="F7375" t="s">
        <v>1055</v>
      </c>
      <c r="G7375" t="s">
        <v>10399</v>
      </c>
      <c r="H7375" t="s">
        <v>24</v>
      </c>
      <c r="I7375" t="s">
        <v>10323</v>
      </c>
      <c r="K7375" t="s">
        <v>9062</v>
      </c>
      <c r="L7375" t="s">
        <v>9063</v>
      </c>
    </row>
    <row r="7376" spans="1:12" hidden="1" x14ac:dyDescent="0.25">
      <c r="A7376">
        <v>107</v>
      </c>
      <c r="B7376">
        <v>88</v>
      </c>
      <c r="C7376" t="s">
        <v>10393</v>
      </c>
      <c r="D7376" s="7">
        <v>40692</v>
      </c>
      <c r="E7376" t="s">
        <v>10399</v>
      </c>
      <c r="F7376" t="s">
        <v>1055</v>
      </c>
      <c r="G7376" t="s">
        <v>10399</v>
      </c>
      <c r="H7376" t="s">
        <v>10</v>
      </c>
      <c r="I7376" t="s">
        <v>14</v>
      </c>
      <c r="K7376" t="s">
        <v>9063</v>
      </c>
      <c r="L7376" t="s">
        <v>9064</v>
      </c>
    </row>
    <row r="7377" spans="1:14" hidden="1" x14ac:dyDescent="0.25">
      <c r="A7377">
        <v>107</v>
      </c>
      <c r="B7377">
        <v>89</v>
      </c>
      <c r="C7377" t="s">
        <v>10393</v>
      </c>
      <c r="D7377" s="7">
        <v>40692</v>
      </c>
      <c r="E7377" t="s">
        <v>10399</v>
      </c>
      <c r="F7377" t="s">
        <v>1055</v>
      </c>
      <c r="G7377" t="s">
        <v>10399</v>
      </c>
      <c r="H7377" t="s">
        <v>17</v>
      </c>
      <c r="I7377" t="s">
        <v>120</v>
      </c>
      <c r="K7377" t="s">
        <v>9064</v>
      </c>
      <c r="L7377" t="s">
        <v>9065</v>
      </c>
    </row>
    <row r="7378" spans="1:14" hidden="1" x14ac:dyDescent="0.25">
      <c r="A7378">
        <v>107</v>
      </c>
      <c r="B7378">
        <v>90</v>
      </c>
      <c r="C7378" t="s">
        <v>10393</v>
      </c>
      <c r="D7378" s="7">
        <v>40692</v>
      </c>
      <c r="E7378" t="s">
        <v>10399</v>
      </c>
      <c r="F7378" t="s">
        <v>1055</v>
      </c>
      <c r="G7378" t="s">
        <v>10399</v>
      </c>
      <c r="H7378" t="s">
        <v>17</v>
      </c>
      <c r="I7378" t="s">
        <v>154</v>
      </c>
      <c r="K7378" t="s">
        <v>9065</v>
      </c>
      <c r="L7378" t="s">
        <v>9066</v>
      </c>
    </row>
    <row r="7379" spans="1:14" hidden="1" x14ac:dyDescent="0.25">
      <c r="A7379">
        <v>107</v>
      </c>
      <c r="B7379">
        <v>91</v>
      </c>
      <c r="C7379" t="s">
        <v>10393</v>
      </c>
      <c r="D7379" s="7">
        <v>40692</v>
      </c>
      <c r="E7379" t="s">
        <v>10399</v>
      </c>
      <c r="F7379" t="s">
        <v>1055</v>
      </c>
      <c r="G7379" t="s">
        <v>10399</v>
      </c>
      <c r="H7379" t="s">
        <v>53</v>
      </c>
      <c r="I7379" t="s">
        <v>54</v>
      </c>
      <c r="J7379" t="s">
        <v>80</v>
      </c>
      <c r="K7379" t="s">
        <v>9066</v>
      </c>
      <c r="L7379" t="s">
        <v>9067</v>
      </c>
      <c r="N7379">
        <v>9</v>
      </c>
    </row>
    <row r="7380" spans="1:14" hidden="1" x14ac:dyDescent="0.25">
      <c r="A7380">
        <v>107</v>
      </c>
      <c r="B7380">
        <v>92</v>
      </c>
      <c r="C7380" t="s">
        <v>10393</v>
      </c>
      <c r="D7380" s="7">
        <v>40692</v>
      </c>
      <c r="E7380" t="s">
        <v>10399</v>
      </c>
      <c r="F7380" t="s">
        <v>1055</v>
      </c>
      <c r="G7380" t="s">
        <v>10399</v>
      </c>
      <c r="H7380" t="s">
        <v>21</v>
      </c>
      <c r="I7380" t="s">
        <v>22</v>
      </c>
      <c r="K7380" t="s">
        <v>9068</v>
      </c>
      <c r="L7380" t="s">
        <v>9069</v>
      </c>
    </row>
    <row r="7381" spans="1:14" hidden="1" x14ac:dyDescent="0.25">
      <c r="A7381">
        <v>107</v>
      </c>
      <c r="B7381">
        <v>93</v>
      </c>
      <c r="C7381" t="s">
        <v>10393</v>
      </c>
      <c r="D7381" s="7">
        <v>40692</v>
      </c>
      <c r="E7381" t="s">
        <v>10399</v>
      </c>
      <c r="F7381" t="s">
        <v>1055</v>
      </c>
      <c r="G7381" t="s">
        <v>10399</v>
      </c>
      <c r="H7381" t="s">
        <v>17</v>
      </c>
      <c r="I7381" t="s">
        <v>101</v>
      </c>
      <c r="K7381" t="s">
        <v>9069</v>
      </c>
      <c r="L7381" t="s">
        <v>9070</v>
      </c>
    </row>
    <row r="7382" spans="1:14" hidden="1" x14ac:dyDescent="0.25">
      <c r="A7382">
        <v>107</v>
      </c>
      <c r="B7382">
        <v>94</v>
      </c>
      <c r="C7382" t="s">
        <v>10393</v>
      </c>
      <c r="D7382" s="7">
        <v>40692</v>
      </c>
      <c r="E7382" t="s">
        <v>10399</v>
      </c>
      <c r="F7382" t="s">
        <v>1055</v>
      </c>
      <c r="G7382" t="s">
        <v>10399</v>
      </c>
      <c r="H7382" t="s">
        <v>24</v>
      </c>
      <c r="I7382" t="s">
        <v>10323</v>
      </c>
      <c r="K7382" t="s">
        <v>9070</v>
      </c>
      <c r="L7382" t="s">
        <v>9071</v>
      </c>
    </row>
    <row r="7383" spans="1:14" hidden="1" x14ac:dyDescent="0.25">
      <c r="A7383">
        <v>107</v>
      </c>
      <c r="B7383">
        <v>95</v>
      </c>
      <c r="C7383" t="s">
        <v>10393</v>
      </c>
      <c r="D7383" s="7">
        <v>40692</v>
      </c>
      <c r="E7383" t="s">
        <v>10399</v>
      </c>
      <c r="F7383" t="s">
        <v>1055</v>
      </c>
      <c r="G7383" t="s">
        <v>10399</v>
      </c>
      <c r="H7383" t="s">
        <v>10</v>
      </c>
      <c r="I7383" t="s">
        <v>113</v>
      </c>
      <c r="K7383" t="s">
        <v>9071</v>
      </c>
      <c r="L7383" t="s">
        <v>9072</v>
      </c>
    </row>
    <row r="7384" spans="1:14" hidden="1" x14ac:dyDescent="0.25">
      <c r="A7384">
        <v>107</v>
      </c>
      <c r="B7384">
        <v>96</v>
      </c>
      <c r="C7384" t="s">
        <v>10393</v>
      </c>
      <c r="D7384" s="7">
        <v>40692</v>
      </c>
      <c r="E7384" t="s">
        <v>10399</v>
      </c>
      <c r="F7384" t="s">
        <v>1055</v>
      </c>
      <c r="G7384" t="s">
        <v>10399</v>
      </c>
      <c r="H7384" t="s">
        <v>10</v>
      </c>
      <c r="I7384" t="s">
        <v>118</v>
      </c>
      <c r="K7384" t="s">
        <v>9072</v>
      </c>
      <c r="L7384" t="s">
        <v>9073</v>
      </c>
    </row>
    <row r="7385" spans="1:14" hidden="1" x14ac:dyDescent="0.25">
      <c r="A7385">
        <v>107</v>
      </c>
      <c r="B7385">
        <v>97</v>
      </c>
      <c r="C7385" t="s">
        <v>10393</v>
      </c>
      <c r="D7385" s="7">
        <v>40692</v>
      </c>
      <c r="E7385" t="s">
        <v>10399</v>
      </c>
      <c r="F7385" t="s">
        <v>1055</v>
      </c>
      <c r="G7385" t="s">
        <v>10399</v>
      </c>
      <c r="H7385" t="s">
        <v>17</v>
      </c>
      <c r="I7385" t="s">
        <v>77</v>
      </c>
      <c r="K7385" t="s">
        <v>9073</v>
      </c>
      <c r="L7385" t="s">
        <v>9074</v>
      </c>
    </row>
    <row r="7386" spans="1:14" hidden="1" x14ac:dyDescent="0.25">
      <c r="A7386">
        <v>107</v>
      </c>
      <c r="B7386">
        <v>98</v>
      </c>
      <c r="C7386" t="s">
        <v>10393</v>
      </c>
      <c r="D7386" s="7">
        <v>40692</v>
      </c>
      <c r="E7386" t="s">
        <v>10399</v>
      </c>
      <c r="F7386" t="s">
        <v>1055</v>
      </c>
      <c r="G7386" t="s">
        <v>10399</v>
      </c>
      <c r="H7386" t="s">
        <v>17</v>
      </c>
      <c r="I7386" t="s">
        <v>120</v>
      </c>
      <c r="K7386" t="s">
        <v>9074</v>
      </c>
      <c r="L7386" t="s">
        <v>9075</v>
      </c>
    </row>
    <row r="7387" spans="1:14" hidden="1" x14ac:dyDescent="0.25">
      <c r="A7387">
        <v>107</v>
      </c>
      <c r="B7387">
        <v>99</v>
      </c>
      <c r="C7387" t="s">
        <v>10393</v>
      </c>
      <c r="D7387" s="7">
        <v>40692</v>
      </c>
      <c r="E7387" t="s">
        <v>10399</v>
      </c>
      <c r="F7387" t="s">
        <v>1055</v>
      </c>
      <c r="G7387" t="s">
        <v>10399</v>
      </c>
      <c r="H7387" t="s">
        <v>53</v>
      </c>
      <c r="I7387" t="s">
        <v>255</v>
      </c>
      <c r="J7387" t="s">
        <v>80</v>
      </c>
      <c r="K7387" t="s">
        <v>9075</v>
      </c>
      <c r="L7387" t="s">
        <v>9076</v>
      </c>
      <c r="N7387">
        <v>6</v>
      </c>
    </row>
    <row r="7388" spans="1:14" hidden="1" x14ac:dyDescent="0.25">
      <c r="A7388">
        <v>107</v>
      </c>
      <c r="B7388">
        <v>100</v>
      </c>
      <c r="C7388" t="s">
        <v>10393</v>
      </c>
      <c r="D7388" s="7">
        <v>40692</v>
      </c>
      <c r="E7388" t="s">
        <v>10399</v>
      </c>
      <c r="F7388" t="s">
        <v>1055</v>
      </c>
      <c r="G7388" t="s">
        <v>10399</v>
      </c>
      <c r="H7388" t="s">
        <v>53</v>
      </c>
      <c r="I7388" t="s">
        <v>124</v>
      </c>
      <c r="J7388" t="s">
        <v>92</v>
      </c>
      <c r="K7388" t="s">
        <v>9076</v>
      </c>
      <c r="L7388" t="s">
        <v>9077</v>
      </c>
      <c r="N7388">
        <v>3</v>
      </c>
    </row>
    <row r="7389" spans="1:14" hidden="1" x14ac:dyDescent="0.25">
      <c r="A7389">
        <v>107</v>
      </c>
      <c r="B7389">
        <v>101</v>
      </c>
      <c r="C7389" t="s">
        <v>10393</v>
      </c>
      <c r="D7389" s="7">
        <v>40692</v>
      </c>
      <c r="E7389" t="s">
        <v>10399</v>
      </c>
      <c r="F7389" t="s">
        <v>1055</v>
      </c>
      <c r="G7389" t="s">
        <v>10399</v>
      </c>
      <c r="H7389" t="s">
        <v>24</v>
      </c>
      <c r="I7389" t="s">
        <v>10323</v>
      </c>
      <c r="K7389" t="s">
        <v>9077</v>
      </c>
      <c r="L7389" t="s">
        <v>9078</v>
      </c>
    </row>
    <row r="7390" spans="1:14" hidden="1" x14ac:dyDescent="0.25">
      <c r="A7390">
        <v>107</v>
      </c>
      <c r="B7390">
        <v>102</v>
      </c>
      <c r="C7390" t="s">
        <v>10393</v>
      </c>
      <c r="D7390" s="7">
        <v>40692</v>
      </c>
      <c r="E7390" t="s">
        <v>10399</v>
      </c>
      <c r="F7390" t="s">
        <v>1055</v>
      </c>
      <c r="G7390" t="s">
        <v>10399</v>
      </c>
      <c r="H7390" t="s">
        <v>10</v>
      </c>
      <c r="I7390" t="s">
        <v>118</v>
      </c>
      <c r="K7390" t="s">
        <v>9079</v>
      </c>
      <c r="L7390" t="s">
        <v>9080</v>
      </c>
    </row>
    <row r="7391" spans="1:14" hidden="1" x14ac:dyDescent="0.25">
      <c r="A7391">
        <v>107</v>
      </c>
      <c r="B7391">
        <v>103</v>
      </c>
      <c r="C7391" t="s">
        <v>10393</v>
      </c>
      <c r="D7391" s="7">
        <v>40692</v>
      </c>
      <c r="E7391" t="s">
        <v>10399</v>
      </c>
      <c r="F7391" t="s">
        <v>1055</v>
      </c>
      <c r="G7391" t="s">
        <v>10399</v>
      </c>
      <c r="H7391" t="s">
        <v>17</v>
      </c>
      <c r="I7391" t="s">
        <v>77</v>
      </c>
      <c r="K7391" t="s">
        <v>9081</v>
      </c>
      <c r="L7391" t="s">
        <v>9082</v>
      </c>
    </row>
    <row r="7392" spans="1:14" hidden="1" x14ac:dyDescent="0.25">
      <c r="A7392">
        <v>107</v>
      </c>
      <c r="B7392">
        <v>104</v>
      </c>
      <c r="C7392" t="s">
        <v>10393</v>
      </c>
      <c r="D7392" s="7">
        <v>40692</v>
      </c>
      <c r="E7392" t="s">
        <v>10399</v>
      </c>
      <c r="F7392" t="s">
        <v>1055</v>
      </c>
      <c r="G7392" t="s">
        <v>10399</v>
      </c>
      <c r="H7392" t="s">
        <v>17</v>
      </c>
      <c r="I7392" t="s">
        <v>154</v>
      </c>
      <c r="K7392" t="s">
        <v>9082</v>
      </c>
      <c r="L7392" t="s">
        <v>9083</v>
      </c>
    </row>
    <row r="7393" spans="1:14" hidden="1" x14ac:dyDescent="0.25">
      <c r="A7393">
        <v>107</v>
      </c>
      <c r="B7393">
        <v>105</v>
      </c>
      <c r="C7393" t="s">
        <v>10393</v>
      </c>
      <c r="D7393" s="7">
        <v>40692</v>
      </c>
      <c r="E7393" t="s">
        <v>10399</v>
      </c>
      <c r="F7393" t="s">
        <v>1055</v>
      </c>
      <c r="G7393" t="s">
        <v>10399</v>
      </c>
      <c r="H7393" t="s">
        <v>33</v>
      </c>
      <c r="I7393" t="s">
        <v>34</v>
      </c>
      <c r="K7393" t="s">
        <v>9083</v>
      </c>
      <c r="L7393" t="s">
        <v>9084</v>
      </c>
    </row>
    <row r="7394" spans="1:14" hidden="1" x14ac:dyDescent="0.25">
      <c r="A7394">
        <v>107</v>
      </c>
      <c r="B7394">
        <v>106</v>
      </c>
      <c r="C7394" t="s">
        <v>10393</v>
      </c>
      <c r="D7394" s="7">
        <v>40692</v>
      </c>
      <c r="E7394" t="s">
        <v>10399</v>
      </c>
      <c r="F7394" t="s">
        <v>1055</v>
      </c>
      <c r="G7394" t="s">
        <v>10399</v>
      </c>
      <c r="H7394" t="s">
        <v>21</v>
      </c>
      <c r="I7394" t="s">
        <v>334</v>
      </c>
      <c r="K7394" t="s">
        <v>9084</v>
      </c>
      <c r="L7394" t="s">
        <v>9085</v>
      </c>
    </row>
    <row r="7395" spans="1:14" hidden="1" x14ac:dyDescent="0.25">
      <c r="A7395">
        <v>107</v>
      </c>
      <c r="B7395">
        <v>107</v>
      </c>
      <c r="C7395" t="s">
        <v>10393</v>
      </c>
      <c r="D7395" s="7">
        <v>40692</v>
      </c>
      <c r="E7395" t="s">
        <v>10399</v>
      </c>
      <c r="F7395" t="s">
        <v>1055</v>
      </c>
      <c r="G7395" t="s">
        <v>10399</v>
      </c>
      <c r="H7395" t="s">
        <v>24</v>
      </c>
      <c r="I7395" t="s">
        <v>10323</v>
      </c>
      <c r="K7395" t="s">
        <v>9086</v>
      </c>
      <c r="L7395" t="s">
        <v>9087</v>
      </c>
    </row>
    <row r="7396" spans="1:14" hidden="1" x14ac:dyDescent="0.25">
      <c r="A7396">
        <v>107</v>
      </c>
      <c r="B7396">
        <v>108</v>
      </c>
      <c r="C7396" t="s">
        <v>10393</v>
      </c>
      <c r="D7396" s="7">
        <v>40692</v>
      </c>
      <c r="E7396" t="s">
        <v>10399</v>
      </c>
      <c r="F7396" t="s">
        <v>1055</v>
      </c>
      <c r="G7396" t="s">
        <v>10399</v>
      </c>
      <c r="H7396" t="s">
        <v>10</v>
      </c>
      <c r="I7396" t="s">
        <v>118</v>
      </c>
      <c r="K7396" t="s">
        <v>9087</v>
      </c>
      <c r="L7396" t="s">
        <v>9088</v>
      </c>
    </row>
    <row r="7397" spans="1:14" hidden="1" x14ac:dyDescent="0.25">
      <c r="A7397">
        <v>107</v>
      </c>
      <c r="B7397">
        <v>109</v>
      </c>
      <c r="C7397" t="s">
        <v>10393</v>
      </c>
      <c r="D7397" s="7">
        <v>40692</v>
      </c>
      <c r="E7397" t="s">
        <v>10399</v>
      </c>
      <c r="F7397" t="s">
        <v>1055</v>
      </c>
      <c r="G7397" t="s">
        <v>10399</v>
      </c>
      <c r="H7397" t="s">
        <v>10</v>
      </c>
      <c r="I7397" t="s">
        <v>14</v>
      </c>
      <c r="K7397" t="s">
        <v>9088</v>
      </c>
      <c r="L7397" t="s">
        <v>9089</v>
      </c>
    </row>
    <row r="7398" spans="1:14" hidden="1" x14ac:dyDescent="0.25">
      <c r="A7398">
        <v>107</v>
      </c>
      <c r="B7398">
        <v>110</v>
      </c>
      <c r="C7398" t="s">
        <v>10393</v>
      </c>
      <c r="D7398" s="7">
        <v>40692</v>
      </c>
      <c r="E7398" t="s">
        <v>10399</v>
      </c>
      <c r="F7398" t="s">
        <v>1055</v>
      </c>
      <c r="G7398" t="s">
        <v>10399</v>
      </c>
      <c r="H7398" t="s">
        <v>17</v>
      </c>
      <c r="I7398" t="s">
        <v>77</v>
      </c>
      <c r="K7398" t="s">
        <v>9089</v>
      </c>
      <c r="L7398" t="s">
        <v>9090</v>
      </c>
    </row>
    <row r="7399" spans="1:14" hidden="1" x14ac:dyDescent="0.25">
      <c r="A7399">
        <v>107</v>
      </c>
      <c r="B7399">
        <v>111</v>
      </c>
      <c r="C7399" t="s">
        <v>10393</v>
      </c>
      <c r="D7399" s="7">
        <v>40692</v>
      </c>
      <c r="E7399" t="s">
        <v>10399</v>
      </c>
      <c r="F7399" t="s">
        <v>1055</v>
      </c>
      <c r="G7399" t="s">
        <v>10399</v>
      </c>
      <c r="H7399" t="s">
        <v>53</v>
      </c>
      <c r="I7399" t="s">
        <v>202</v>
      </c>
      <c r="J7399" t="s">
        <v>80</v>
      </c>
      <c r="K7399" t="s">
        <v>9090</v>
      </c>
      <c r="L7399" t="s">
        <v>9091</v>
      </c>
      <c r="N7399">
        <v>3</v>
      </c>
    </row>
    <row r="7400" spans="1:14" hidden="1" x14ac:dyDescent="0.25">
      <c r="A7400">
        <v>107</v>
      </c>
      <c r="B7400">
        <v>112</v>
      </c>
      <c r="C7400" t="s">
        <v>10393</v>
      </c>
      <c r="D7400" s="7">
        <v>40692</v>
      </c>
      <c r="E7400" t="s">
        <v>10399</v>
      </c>
      <c r="F7400" t="s">
        <v>1055</v>
      </c>
      <c r="G7400" t="s">
        <v>10399</v>
      </c>
      <c r="H7400" t="s">
        <v>24</v>
      </c>
      <c r="I7400" t="s">
        <v>10323</v>
      </c>
      <c r="K7400" t="s">
        <v>9091</v>
      </c>
      <c r="L7400" t="s">
        <v>9092</v>
      </c>
    </row>
    <row r="7401" spans="1:14" hidden="1" x14ac:dyDescent="0.25">
      <c r="A7401">
        <v>107</v>
      </c>
      <c r="B7401">
        <v>113</v>
      </c>
      <c r="C7401" t="s">
        <v>10393</v>
      </c>
      <c r="D7401" s="7">
        <v>40692</v>
      </c>
      <c r="E7401" t="s">
        <v>10399</v>
      </c>
      <c r="F7401" t="s">
        <v>1055</v>
      </c>
      <c r="G7401" t="s">
        <v>10399</v>
      </c>
      <c r="H7401" t="s">
        <v>10</v>
      </c>
      <c r="I7401" t="s">
        <v>118</v>
      </c>
      <c r="K7401" t="s">
        <v>9092</v>
      </c>
      <c r="L7401" t="s">
        <v>9093</v>
      </c>
    </row>
    <row r="7402" spans="1:14" hidden="1" x14ac:dyDescent="0.25">
      <c r="A7402">
        <v>107</v>
      </c>
      <c r="B7402">
        <v>114</v>
      </c>
      <c r="C7402" t="s">
        <v>10393</v>
      </c>
      <c r="D7402" s="7">
        <v>40692</v>
      </c>
      <c r="E7402" t="s">
        <v>10399</v>
      </c>
      <c r="F7402" t="s">
        <v>1055</v>
      </c>
      <c r="G7402" t="s">
        <v>10399</v>
      </c>
      <c r="H7402" t="s">
        <v>17</v>
      </c>
      <c r="I7402" t="s">
        <v>77</v>
      </c>
      <c r="K7402" t="s">
        <v>9093</v>
      </c>
      <c r="L7402" t="s">
        <v>9094</v>
      </c>
    </row>
    <row r="7403" spans="1:14" hidden="1" x14ac:dyDescent="0.25">
      <c r="A7403">
        <v>107</v>
      </c>
      <c r="B7403">
        <v>115</v>
      </c>
      <c r="C7403" t="s">
        <v>10393</v>
      </c>
      <c r="D7403" s="7">
        <v>40692</v>
      </c>
      <c r="E7403" t="s">
        <v>10399</v>
      </c>
      <c r="F7403" t="s">
        <v>1055</v>
      </c>
      <c r="G7403" t="s">
        <v>10399</v>
      </c>
      <c r="H7403" t="s">
        <v>53</v>
      </c>
      <c r="I7403" t="s">
        <v>255</v>
      </c>
      <c r="J7403" t="s">
        <v>80</v>
      </c>
      <c r="K7403" t="s">
        <v>9094</v>
      </c>
      <c r="L7403" t="s">
        <v>9095</v>
      </c>
      <c r="N7403">
        <v>6</v>
      </c>
    </row>
    <row r="7404" spans="1:14" hidden="1" x14ac:dyDescent="0.25">
      <c r="A7404">
        <v>107</v>
      </c>
      <c r="B7404">
        <v>116</v>
      </c>
      <c r="C7404" t="s">
        <v>10393</v>
      </c>
      <c r="D7404" s="7">
        <v>40692</v>
      </c>
      <c r="E7404" t="s">
        <v>10399</v>
      </c>
      <c r="F7404" t="s">
        <v>1055</v>
      </c>
      <c r="G7404" t="s">
        <v>10399</v>
      </c>
      <c r="H7404" t="s">
        <v>24</v>
      </c>
      <c r="I7404" t="s">
        <v>10323</v>
      </c>
      <c r="K7404" t="s">
        <v>9096</v>
      </c>
      <c r="L7404" t="s">
        <v>9097</v>
      </c>
    </row>
    <row r="7405" spans="1:14" hidden="1" x14ac:dyDescent="0.25">
      <c r="A7405">
        <v>107</v>
      </c>
      <c r="B7405">
        <v>117</v>
      </c>
      <c r="C7405" t="s">
        <v>10393</v>
      </c>
      <c r="D7405" s="7">
        <v>40692</v>
      </c>
      <c r="E7405" t="s">
        <v>10399</v>
      </c>
      <c r="F7405" t="s">
        <v>1055</v>
      </c>
      <c r="G7405" t="s">
        <v>10399</v>
      </c>
      <c r="H7405" t="s">
        <v>10</v>
      </c>
      <c r="I7405" t="s">
        <v>118</v>
      </c>
      <c r="K7405" t="s">
        <v>9097</v>
      </c>
      <c r="L7405" t="s">
        <v>9098</v>
      </c>
    </row>
    <row r="7406" spans="1:14" hidden="1" x14ac:dyDescent="0.25">
      <c r="A7406">
        <v>107</v>
      </c>
      <c r="B7406">
        <v>118</v>
      </c>
      <c r="C7406" t="s">
        <v>10393</v>
      </c>
      <c r="D7406" s="7">
        <v>40692</v>
      </c>
      <c r="E7406" t="s">
        <v>10399</v>
      </c>
      <c r="F7406" t="s">
        <v>1055</v>
      </c>
      <c r="G7406" t="s">
        <v>10399</v>
      </c>
      <c r="H7406" t="s">
        <v>17</v>
      </c>
      <c r="I7406" t="s">
        <v>120</v>
      </c>
      <c r="K7406" t="s">
        <v>9098</v>
      </c>
      <c r="L7406" t="s">
        <v>9099</v>
      </c>
    </row>
    <row r="7407" spans="1:14" hidden="1" x14ac:dyDescent="0.25">
      <c r="A7407">
        <v>107</v>
      </c>
      <c r="B7407">
        <v>119</v>
      </c>
      <c r="C7407" t="s">
        <v>10393</v>
      </c>
      <c r="D7407" s="7">
        <v>40692</v>
      </c>
      <c r="E7407" t="s">
        <v>10399</v>
      </c>
      <c r="F7407" t="s">
        <v>1055</v>
      </c>
      <c r="G7407" t="s">
        <v>10399</v>
      </c>
      <c r="H7407" t="s">
        <v>33</v>
      </c>
      <c r="I7407" t="s">
        <v>34</v>
      </c>
      <c r="K7407" t="s">
        <v>9099</v>
      </c>
      <c r="L7407" t="s">
        <v>9100</v>
      </c>
    </row>
    <row r="7408" spans="1:14" hidden="1" x14ac:dyDescent="0.25">
      <c r="A7408">
        <v>107</v>
      </c>
      <c r="B7408">
        <v>120</v>
      </c>
      <c r="C7408" t="s">
        <v>10393</v>
      </c>
      <c r="D7408" s="7">
        <v>40692</v>
      </c>
      <c r="E7408" t="s">
        <v>10399</v>
      </c>
      <c r="F7408" t="s">
        <v>1055</v>
      </c>
      <c r="G7408" t="s">
        <v>10399</v>
      </c>
      <c r="H7408" t="s">
        <v>21</v>
      </c>
      <c r="I7408" t="s">
        <v>22</v>
      </c>
      <c r="K7408" t="s">
        <v>9101</v>
      </c>
      <c r="L7408" t="s">
        <v>9102</v>
      </c>
    </row>
    <row r="7409" spans="1:14" hidden="1" x14ac:dyDescent="0.25">
      <c r="A7409">
        <v>107</v>
      </c>
      <c r="B7409">
        <v>121</v>
      </c>
      <c r="C7409" t="s">
        <v>10393</v>
      </c>
      <c r="D7409" s="7">
        <v>40692</v>
      </c>
      <c r="E7409" t="s">
        <v>10399</v>
      </c>
      <c r="F7409" t="s">
        <v>1055</v>
      </c>
      <c r="G7409" t="s">
        <v>10399</v>
      </c>
      <c r="H7409" t="s">
        <v>53</v>
      </c>
      <c r="I7409" t="s">
        <v>9103</v>
      </c>
      <c r="K7409" t="s">
        <v>9102</v>
      </c>
      <c r="L7409" t="s">
        <v>9102</v>
      </c>
      <c r="M7409" t="s">
        <v>485</v>
      </c>
      <c r="N7409">
        <v>9</v>
      </c>
    </row>
    <row r="7410" spans="1:14" hidden="1" x14ac:dyDescent="0.25">
      <c r="A7410">
        <v>108</v>
      </c>
      <c r="B7410">
        <v>1</v>
      </c>
      <c r="C7410" t="s">
        <v>10397</v>
      </c>
      <c r="D7410" s="7">
        <v>40780</v>
      </c>
      <c r="E7410" t="s">
        <v>9104</v>
      </c>
      <c r="F7410" t="s">
        <v>612</v>
      </c>
      <c r="G7410" t="s">
        <v>9104</v>
      </c>
      <c r="H7410" t="s">
        <v>10</v>
      </c>
      <c r="I7410" t="s">
        <v>118</v>
      </c>
      <c r="K7410" t="s">
        <v>9105</v>
      </c>
      <c r="L7410" t="s">
        <v>9106</v>
      </c>
    </row>
    <row r="7411" spans="1:14" hidden="1" x14ac:dyDescent="0.25">
      <c r="A7411">
        <v>108</v>
      </c>
      <c r="B7411">
        <v>2</v>
      </c>
      <c r="C7411" t="s">
        <v>10397</v>
      </c>
      <c r="D7411" s="7">
        <v>40780</v>
      </c>
      <c r="E7411" t="s">
        <v>9104</v>
      </c>
      <c r="F7411" t="s">
        <v>612</v>
      </c>
      <c r="G7411" t="s">
        <v>9104</v>
      </c>
      <c r="H7411" t="s">
        <v>17</v>
      </c>
      <c r="I7411" t="s">
        <v>18</v>
      </c>
      <c r="K7411" t="s">
        <v>9106</v>
      </c>
      <c r="L7411" t="s">
        <v>9107</v>
      </c>
    </row>
    <row r="7412" spans="1:14" hidden="1" x14ac:dyDescent="0.25">
      <c r="A7412">
        <v>108</v>
      </c>
      <c r="B7412">
        <v>3</v>
      </c>
      <c r="C7412" t="s">
        <v>10397</v>
      </c>
      <c r="D7412" s="7">
        <v>40780</v>
      </c>
      <c r="E7412" t="s">
        <v>9104</v>
      </c>
      <c r="F7412" t="s">
        <v>612</v>
      </c>
      <c r="G7412" t="s">
        <v>9104</v>
      </c>
      <c r="H7412" t="s">
        <v>10</v>
      </c>
      <c r="I7412" t="s">
        <v>118</v>
      </c>
      <c r="K7412" t="s">
        <v>9107</v>
      </c>
      <c r="L7412" t="s">
        <v>9108</v>
      </c>
    </row>
    <row r="7413" spans="1:14" hidden="1" x14ac:dyDescent="0.25">
      <c r="A7413">
        <v>108</v>
      </c>
      <c r="B7413">
        <v>4</v>
      </c>
      <c r="C7413" t="s">
        <v>10397</v>
      </c>
      <c r="D7413" s="7">
        <v>40780</v>
      </c>
      <c r="E7413" t="s">
        <v>9104</v>
      </c>
      <c r="F7413" t="s">
        <v>612</v>
      </c>
      <c r="G7413" t="s">
        <v>9104</v>
      </c>
      <c r="H7413" t="s">
        <v>17</v>
      </c>
      <c r="I7413" t="s">
        <v>101</v>
      </c>
      <c r="K7413" t="s">
        <v>9108</v>
      </c>
      <c r="L7413" t="s">
        <v>9109</v>
      </c>
    </row>
    <row r="7414" spans="1:14" hidden="1" x14ac:dyDescent="0.25">
      <c r="A7414">
        <v>108</v>
      </c>
      <c r="B7414">
        <v>5</v>
      </c>
      <c r="C7414" t="s">
        <v>10397</v>
      </c>
      <c r="D7414" s="7">
        <v>40780</v>
      </c>
      <c r="E7414" t="s">
        <v>9104</v>
      </c>
      <c r="F7414" t="s">
        <v>612</v>
      </c>
      <c r="G7414" t="s">
        <v>9104</v>
      </c>
      <c r="H7414" t="s">
        <v>10</v>
      </c>
      <c r="I7414" t="s">
        <v>14</v>
      </c>
      <c r="K7414" t="s">
        <v>9110</v>
      </c>
      <c r="L7414" t="s">
        <v>9111</v>
      </c>
    </row>
    <row r="7415" spans="1:14" hidden="1" x14ac:dyDescent="0.25">
      <c r="A7415">
        <v>108</v>
      </c>
      <c r="B7415">
        <v>6</v>
      </c>
      <c r="C7415" t="s">
        <v>10397</v>
      </c>
      <c r="D7415" s="7">
        <v>40780</v>
      </c>
      <c r="E7415" t="s">
        <v>9104</v>
      </c>
      <c r="F7415" t="s">
        <v>612</v>
      </c>
      <c r="G7415" t="s">
        <v>9104</v>
      </c>
      <c r="H7415" t="s">
        <v>17</v>
      </c>
      <c r="I7415" t="s">
        <v>73</v>
      </c>
      <c r="K7415" t="s">
        <v>9112</v>
      </c>
      <c r="L7415" t="s">
        <v>9113</v>
      </c>
    </row>
    <row r="7416" spans="1:14" hidden="1" x14ac:dyDescent="0.25">
      <c r="A7416">
        <v>108</v>
      </c>
      <c r="B7416">
        <v>7</v>
      </c>
      <c r="C7416" t="s">
        <v>10397</v>
      </c>
      <c r="D7416" s="7">
        <v>40780</v>
      </c>
      <c r="E7416" t="s">
        <v>9104</v>
      </c>
      <c r="F7416" t="s">
        <v>612</v>
      </c>
      <c r="G7416" t="s">
        <v>9104</v>
      </c>
      <c r="H7416" t="s">
        <v>21</v>
      </c>
      <c r="I7416" t="s">
        <v>334</v>
      </c>
      <c r="K7416" t="s">
        <v>9114</v>
      </c>
      <c r="L7416" t="s">
        <v>9115</v>
      </c>
    </row>
    <row r="7417" spans="1:14" hidden="1" x14ac:dyDescent="0.25">
      <c r="A7417">
        <v>108</v>
      </c>
      <c r="B7417">
        <v>8</v>
      </c>
      <c r="C7417" t="s">
        <v>10397</v>
      </c>
      <c r="D7417" s="7">
        <v>40780</v>
      </c>
      <c r="E7417" t="s">
        <v>9104</v>
      </c>
      <c r="F7417" t="s">
        <v>612</v>
      </c>
      <c r="G7417" t="s">
        <v>9104</v>
      </c>
      <c r="H7417" t="s">
        <v>24</v>
      </c>
      <c r="I7417" t="s">
        <v>10323</v>
      </c>
      <c r="K7417" t="s">
        <v>9116</v>
      </c>
      <c r="L7417" t="s">
        <v>9117</v>
      </c>
    </row>
    <row r="7418" spans="1:14" hidden="1" x14ac:dyDescent="0.25">
      <c r="A7418">
        <v>108</v>
      </c>
      <c r="B7418">
        <v>9</v>
      </c>
      <c r="C7418" t="s">
        <v>10397</v>
      </c>
      <c r="D7418" s="7">
        <v>40780</v>
      </c>
      <c r="E7418" t="s">
        <v>9104</v>
      </c>
      <c r="F7418" t="s">
        <v>612</v>
      </c>
      <c r="G7418" t="s">
        <v>9104</v>
      </c>
      <c r="H7418" t="s">
        <v>10</v>
      </c>
      <c r="I7418" t="s">
        <v>118</v>
      </c>
      <c r="K7418" t="s">
        <v>9118</v>
      </c>
      <c r="L7418" t="s">
        <v>9119</v>
      </c>
    </row>
    <row r="7419" spans="1:14" hidden="1" x14ac:dyDescent="0.25">
      <c r="A7419">
        <v>108</v>
      </c>
      <c r="B7419">
        <v>10</v>
      </c>
      <c r="C7419" t="s">
        <v>10397</v>
      </c>
      <c r="D7419" s="7">
        <v>40780</v>
      </c>
      <c r="E7419" t="s">
        <v>9104</v>
      </c>
      <c r="F7419" t="s">
        <v>612</v>
      </c>
      <c r="G7419" t="s">
        <v>9104</v>
      </c>
      <c r="H7419" t="s">
        <v>17</v>
      </c>
      <c r="I7419" t="s">
        <v>101</v>
      </c>
      <c r="K7419" t="s">
        <v>9120</v>
      </c>
      <c r="L7419" t="s">
        <v>9121</v>
      </c>
    </row>
    <row r="7420" spans="1:14" hidden="1" x14ac:dyDescent="0.25">
      <c r="A7420">
        <v>108</v>
      </c>
      <c r="B7420">
        <v>11</v>
      </c>
      <c r="C7420" t="s">
        <v>10397</v>
      </c>
      <c r="D7420" s="7">
        <v>40780</v>
      </c>
      <c r="E7420" t="s">
        <v>9104</v>
      </c>
      <c r="F7420" t="s">
        <v>612</v>
      </c>
      <c r="G7420" t="s">
        <v>9104</v>
      </c>
      <c r="H7420" t="s">
        <v>33</v>
      </c>
      <c r="I7420" t="s">
        <v>161</v>
      </c>
      <c r="K7420" t="s">
        <v>9121</v>
      </c>
      <c r="L7420" t="s">
        <v>9122</v>
      </c>
    </row>
    <row r="7421" spans="1:14" hidden="1" x14ac:dyDescent="0.25">
      <c r="A7421">
        <v>108</v>
      </c>
      <c r="B7421">
        <v>12</v>
      </c>
      <c r="C7421" t="s">
        <v>10397</v>
      </c>
      <c r="D7421" s="7">
        <v>40780</v>
      </c>
      <c r="E7421" t="s">
        <v>9104</v>
      </c>
      <c r="F7421" t="s">
        <v>612</v>
      </c>
      <c r="G7421" t="s">
        <v>9104</v>
      </c>
      <c r="H7421" t="s">
        <v>24</v>
      </c>
      <c r="I7421" t="s">
        <v>10323</v>
      </c>
      <c r="K7421" t="s">
        <v>9123</v>
      </c>
      <c r="L7421" t="s">
        <v>9124</v>
      </c>
    </row>
    <row r="7422" spans="1:14" hidden="1" x14ac:dyDescent="0.25">
      <c r="A7422">
        <v>108</v>
      </c>
      <c r="B7422">
        <v>13</v>
      </c>
      <c r="C7422" t="s">
        <v>10397</v>
      </c>
      <c r="D7422" s="7">
        <v>40780</v>
      </c>
      <c r="E7422" t="s">
        <v>9104</v>
      </c>
      <c r="F7422" t="s">
        <v>612</v>
      </c>
      <c r="G7422" t="s">
        <v>9104</v>
      </c>
      <c r="H7422" t="s">
        <v>10</v>
      </c>
      <c r="I7422" t="s">
        <v>118</v>
      </c>
      <c r="K7422" t="s">
        <v>9125</v>
      </c>
      <c r="L7422" t="s">
        <v>9126</v>
      </c>
    </row>
    <row r="7423" spans="1:14" hidden="1" x14ac:dyDescent="0.25">
      <c r="A7423">
        <v>108</v>
      </c>
      <c r="B7423">
        <v>14</v>
      </c>
      <c r="C7423" t="s">
        <v>10397</v>
      </c>
      <c r="D7423" s="7">
        <v>40780</v>
      </c>
      <c r="E7423" t="s">
        <v>9104</v>
      </c>
      <c r="F7423" t="s">
        <v>612</v>
      </c>
      <c r="G7423" t="s">
        <v>9104</v>
      </c>
      <c r="H7423" t="s">
        <v>17</v>
      </c>
      <c r="I7423" t="s">
        <v>73</v>
      </c>
      <c r="K7423" t="s">
        <v>9127</v>
      </c>
      <c r="L7423" t="s">
        <v>9128</v>
      </c>
    </row>
    <row r="7424" spans="1:14" hidden="1" x14ac:dyDescent="0.25">
      <c r="A7424">
        <v>108</v>
      </c>
      <c r="B7424">
        <v>15</v>
      </c>
      <c r="C7424" t="s">
        <v>10397</v>
      </c>
      <c r="D7424" s="7">
        <v>40780</v>
      </c>
      <c r="E7424" t="s">
        <v>9104</v>
      </c>
      <c r="F7424" t="s">
        <v>612</v>
      </c>
      <c r="G7424" t="s">
        <v>9104</v>
      </c>
      <c r="H7424" t="s">
        <v>17</v>
      </c>
      <c r="I7424" t="s">
        <v>154</v>
      </c>
      <c r="K7424" t="s">
        <v>9128</v>
      </c>
      <c r="L7424" t="s">
        <v>9129</v>
      </c>
    </row>
    <row r="7425" spans="1:14" hidden="1" x14ac:dyDescent="0.25">
      <c r="A7425">
        <v>108</v>
      </c>
      <c r="B7425">
        <v>16</v>
      </c>
      <c r="C7425" t="s">
        <v>10397</v>
      </c>
      <c r="D7425" s="7">
        <v>40780</v>
      </c>
      <c r="E7425" t="s">
        <v>9104</v>
      </c>
      <c r="F7425" t="s">
        <v>612</v>
      </c>
      <c r="G7425" t="s">
        <v>9104</v>
      </c>
      <c r="H7425" t="s">
        <v>17</v>
      </c>
      <c r="I7425" t="s">
        <v>73</v>
      </c>
      <c r="K7425" t="s">
        <v>9130</v>
      </c>
      <c r="L7425" t="s">
        <v>9131</v>
      </c>
    </row>
    <row r="7426" spans="1:14" hidden="1" x14ac:dyDescent="0.25">
      <c r="A7426">
        <v>108</v>
      </c>
      <c r="B7426">
        <v>17</v>
      </c>
      <c r="C7426" t="s">
        <v>10397</v>
      </c>
      <c r="D7426" s="7">
        <v>40780</v>
      </c>
      <c r="E7426" t="s">
        <v>9104</v>
      </c>
      <c r="F7426" t="s">
        <v>612</v>
      </c>
      <c r="G7426" t="s">
        <v>9104</v>
      </c>
      <c r="H7426" t="s">
        <v>24</v>
      </c>
      <c r="I7426" t="s">
        <v>10323</v>
      </c>
      <c r="K7426" t="s">
        <v>9132</v>
      </c>
      <c r="L7426" t="s">
        <v>9133</v>
      </c>
    </row>
    <row r="7427" spans="1:14" hidden="1" x14ac:dyDescent="0.25">
      <c r="A7427">
        <v>108</v>
      </c>
      <c r="B7427">
        <v>18</v>
      </c>
      <c r="C7427" t="s">
        <v>10397</v>
      </c>
      <c r="D7427" s="7">
        <v>40780</v>
      </c>
      <c r="E7427" t="s">
        <v>9104</v>
      </c>
      <c r="F7427" t="s">
        <v>612</v>
      </c>
      <c r="G7427" t="s">
        <v>9104</v>
      </c>
      <c r="H7427" t="s">
        <v>10</v>
      </c>
      <c r="I7427" t="s">
        <v>118</v>
      </c>
      <c r="K7427" t="s">
        <v>9134</v>
      </c>
      <c r="L7427" t="s">
        <v>9135</v>
      </c>
    </row>
    <row r="7428" spans="1:14" hidden="1" x14ac:dyDescent="0.25">
      <c r="A7428">
        <v>108</v>
      </c>
      <c r="B7428">
        <v>19</v>
      </c>
      <c r="C7428" t="s">
        <v>10397</v>
      </c>
      <c r="D7428" s="7">
        <v>40780</v>
      </c>
      <c r="E7428" t="s">
        <v>9104</v>
      </c>
      <c r="F7428" t="s">
        <v>612</v>
      </c>
      <c r="G7428" t="s">
        <v>9104</v>
      </c>
      <c r="H7428" t="s">
        <v>17</v>
      </c>
      <c r="I7428" t="s">
        <v>292</v>
      </c>
      <c r="K7428" t="s">
        <v>9135</v>
      </c>
      <c r="L7428" t="s">
        <v>9136</v>
      </c>
    </row>
    <row r="7429" spans="1:14" hidden="1" x14ac:dyDescent="0.25">
      <c r="A7429">
        <v>108</v>
      </c>
      <c r="B7429">
        <v>20</v>
      </c>
      <c r="C7429" t="s">
        <v>10397</v>
      </c>
      <c r="D7429" s="7">
        <v>40780</v>
      </c>
      <c r="E7429" t="s">
        <v>9104</v>
      </c>
      <c r="F7429" t="s">
        <v>612</v>
      </c>
      <c r="G7429" t="s">
        <v>9104</v>
      </c>
      <c r="H7429" t="s">
        <v>53</v>
      </c>
      <c r="I7429" t="s">
        <v>1640</v>
      </c>
      <c r="J7429" t="s">
        <v>92</v>
      </c>
      <c r="K7429" t="s">
        <v>9136</v>
      </c>
      <c r="L7429" t="s">
        <v>9137</v>
      </c>
      <c r="N7429">
        <v>4</v>
      </c>
    </row>
    <row r="7430" spans="1:14" hidden="1" x14ac:dyDescent="0.25">
      <c r="A7430">
        <v>108</v>
      </c>
      <c r="B7430">
        <v>21</v>
      </c>
      <c r="C7430" t="s">
        <v>10397</v>
      </c>
      <c r="D7430" s="7">
        <v>40780</v>
      </c>
      <c r="E7430" t="s">
        <v>9104</v>
      </c>
      <c r="F7430" t="s">
        <v>612</v>
      </c>
      <c r="G7430" t="s">
        <v>9104</v>
      </c>
      <c r="H7430" t="s">
        <v>17</v>
      </c>
      <c r="I7430" t="s">
        <v>73</v>
      </c>
      <c r="K7430" t="s">
        <v>9137</v>
      </c>
      <c r="L7430" t="s">
        <v>9138</v>
      </c>
    </row>
    <row r="7431" spans="1:14" hidden="1" x14ac:dyDescent="0.25">
      <c r="A7431">
        <v>108</v>
      </c>
      <c r="B7431">
        <v>22</v>
      </c>
      <c r="C7431" t="s">
        <v>10397</v>
      </c>
      <c r="D7431" s="7">
        <v>40780</v>
      </c>
      <c r="E7431" t="s">
        <v>9104</v>
      </c>
      <c r="F7431" t="s">
        <v>612</v>
      </c>
      <c r="G7431" t="s">
        <v>9104</v>
      </c>
      <c r="H7431" t="s">
        <v>17</v>
      </c>
      <c r="I7431" t="s">
        <v>48</v>
      </c>
      <c r="K7431" t="s">
        <v>9139</v>
      </c>
      <c r="L7431" t="s">
        <v>9140</v>
      </c>
    </row>
    <row r="7432" spans="1:14" hidden="1" x14ac:dyDescent="0.25">
      <c r="A7432">
        <v>108</v>
      </c>
      <c r="B7432">
        <v>23</v>
      </c>
      <c r="C7432" t="s">
        <v>10397</v>
      </c>
      <c r="D7432" s="7">
        <v>40780</v>
      </c>
      <c r="E7432" t="s">
        <v>9104</v>
      </c>
      <c r="F7432" t="s">
        <v>612</v>
      </c>
      <c r="G7432" t="s">
        <v>9104</v>
      </c>
      <c r="H7432" t="s">
        <v>162</v>
      </c>
      <c r="I7432" t="s">
        <v>10323</v>
      </c>
      <c r="K7432" t="s">
        <v>9140</v>
      </c>
      <c r="L7432" t="s">
        <v>9141</v>
      </c>
    </row>
    <row r="7433" spans="1:14" hidden="1" x14ac:dyDescent="0.25">
      <c r="A7433">
        <v>108</v>
      </c>
      <c r="B7433">
        <v>24</v>
      </c>
      <c r="C7433" t="s">
        <v>10397</v>
      </c>
      <c r="D7433" s="7">
        <v>40780</v>
      </c>
      <c r="E7433" t="s">
        <v>9104</v>
      </c>
      <c r="F7433" t="s">
        <v>612</v>
      </c>
      <c r="G7433" t="s">
        <v>9104</v>
      </c>
      <c r="H7433" t="s">
        <v>21</v>
      </c>
      <c r="I7433" t="s">
        <v>334</v>
      </c>
      <c r="K7433" t="s">
        <v>9142</v>
      </c>
      <c r="L7433" t="s">
        <v>9143</v>
      </c>
    </row>
    <row r="7434" spans="1:14" hidden="1" x14ac:dyDescent="0.25">
      <c r="A7434">
        <v>108</v>
      </c>
      <c r="B7434">
        <v>25</v>
      </c>
      <c r="C7434" t="s">
        <v>10397</v>
      </c>
      <c r="D7434" s="7">
        <v>40780</v>
      </c>
      <c r="E7434" t="s">
        <v>9104</v>
      </c>
      <c r="F7434" t="s">
        <v>612</v>
      </c>
      <c r="G7434" t="s">
        <v>9104</v>
      </c>
      <c r="H7434" t="s">
        <v>24</v>
      </c>
      <c r="I7434" t="s">
        <v>10323</v>
      </c>
      <c r="K7434" t="s">
        <v>9144</v>
      </c>
      <c r="L7434" t="s">
        <v>9145</v>
      </c>
    </row>
    <row r="7435" spans="1:14" hidden="1" x14ac:dyDescent="0.25">
      <c r="A7435">
        <v>108</v>
      </c>
      <c r="B7435">
        <v>26</v>
      </c>
      <c r="C7435" t="s">
        <v>10397</v>
      </c>
      <c r="D7435" s="7">
        <v>40780</v>
      </c>
      <c r="E7435" t="s">
        <v>9104</v>
      </c>
      <c r="F7435" t="s">
        <v>612</v>
      </c>
      <c r="G7435" t="s">
        <v>9104</v>
      </c>
      <c r="H7435" t="s">
        <v>10</v>
      </c>
      <c r="I7435" t="s">
        <v>118</v>
      </c>
      <c r="K7435" t="s">
        <v>9146</v>
      </c>
      <c r="L7435" t="s">
        <v>9147</v>
      </c>
    </row>
    <row r="7436" spans="1:14" hidden="1" x14ac:dyDescent="0.25">
      <c r="A7436">
        <v>108</v>
      </c>
      <c r="B7436">
        <v>27</v>
      </c>
      <c r="C7436" t="s">
        <v>10397</v>
      </c>
      <c r="D7436" s="7">
        <v>40780</v>
      </c>
      <c r="E7436" t="s">
        <v>9104</v>
      </c>
      <c r="F7436" t="s">
        <v>612</v>
      </c>
      <c r="G7436" t="s">
        <v>9104</v>
      </c>
      <c r="H7436" t="s">
        <v>17</v>
      </c>
      <c r="I7436" t="s">
        <v>101</v>
      </c>
      <c r="K7436" t="s">
        <v>9148</v>
      </c>
      <c r="L7436" t="s">
        <v>9149</v>
      </c>
    </row>
    <row r="7437" spans="1:14" hidden="1" x14ac:dyDescent="0.25">
      <c r="A7437">
        <v>108</v>
      </c>
      <c r="B7437">
        <v>28</v>
      </c>
      <c r="C7437" t="s">
        <v>10397</v>
      </c>
      <c r="D7437" s="7">
        <v>40780</v>
      </c>
      <c r="E7437" t="s">
        <v>9104</v>
      </c>
      <c r="F7437" t="s">
        <v>612</v>
      </c>
      <c r="G7437" t="s">
        <v>9104</v>
      </c>
      <c r="H7437" t="s">
        <v>17</v>
      </c>
      <c r="I7437" t="s">
        <v>73</v>
      </c>
      <c r="K7437" t="s">
        <v>1747</v>
      </c>
      <c r="L7437" t="s">
        <v>9150</v>
      </c>
    </row>
    <row r="7438" spans="1:14" hidden="1" x14ac:dyDescent="0.25">
      <c r="A7438">
        <v>108</v>
      </c>
      <c r="B7438">
        <v>29</v>
      </c>
      <c r="C7438" t="s">
        <v>10397</v>
      </c>
      <c r="D7438" s="7">
        <v>40780</v>
      </c>
      <c r="E7438" t="s">
        <v>9104</v>
      </c>
      <c r="F7438" t="s">
        <v>612</v>
      </c>
      <c r="G7438" t="s">
        <v>9104</v>
      </c>
      <c r="H7438" t="s">
        <v>24</v>
      </c>
      <c r="I7438" t="s">
        <v>39</v>
      </c>
      <c r="K7438" t="s">
        <v>9151</v>
      </c>
      <c r="L7438" t="s">
        <v>9152</v>
      </c>
    </row>
    <row r="7439" spans="1:14" hidden="1" x14ac:dyDescent="0.25">
      <c r="A7439">
        <v>108</v>
      </c>
      <c r="B7439">
        <v>30</v>
      </c>
      <c r="C7439" t="s">
        <v>10397</v>
      </c>
      <c r="D7439" s="7">
        <v>40780</v>
      </c>
      <c r="E7439" t="s">
        <v>9104</v>
      </c>
      <c r="F7439" t="s">
        <v>612</v>
      </c>
      <c r="G7439" t="s">
        <v>9104</v>
      </c>
      <c r="H7439" t="s">
        <v>10</v>
      </c>
      <c r="I7439" t="s">
        <v>118</v>
      </c>
      <c r="K7439" t="s">
        <v>9153</v>
      </c>
      <c r="L7439" t="s">
        <v>9154</v>
      </c>
    </row>
    <row r="7440" spans="1:14" hidden="1" x14ac:dyDescent="0.25">
      <c r="A7440">
        <v>108</v>
      </c>
      <c r="B7440">
        <v>31</v>
      </c>
      <c r="C7440" t="s">
        <v>10397</v>
      </c>
      <c r="D7440" s="7">
        <v>40780</v>
      </c>
      <c r="E7440" t="s">
        <v>9104</v>
      </c>
      <c r="F7440" t="s">
        <v>612</v>
      </c>
      <c r="G7440" t="s">
        <v>9104</v>
      </c>
      <c r="H7440" t="s">
        <v>17</v>
      </c>
      <c r="I7440" t="s">
        <v>18</v>
      </c>
      <c r="K7440" t="s">
        <v>9155</v>
      </c>
      <c r="L7440" t="s">
        <v>9156</v>
      </c>
    </row>
    <row r="7441" spans="1:14" hidden="1" x14ac:dyDescent="0.25">
      <c r="A7441">
        <v>108</v>
      </c>
      <c r="B7441">
        <v>32</v>
      </c>
      <c r="C7441" t="s">
        <v>10397</v>
      </c>
      <c r="D7441" s="7">
        <v>40780</v>
      </c>
      <c r="E7441" t="s">
        <v>9104</v>
      </c>
      <c r="F7441" t="s">
        <v>612</v>
      </c>
      <c r="G7441" t="s">
        <v>9104</v>
      </c>
      <c r="H7441" t="s">
        <v>17</v>
      </c>
      <c r="I7441" t="s">
        <v>154</v>
      </c>
      <c r="K7441" t="s">
        <v>9156</v>
      </c>
      <c r="L7441" t="s">
        <v>9157</v>
      </c>
    </row>
    <row r="7442" spans="1:14" hidden="1" x14ac:dyDescent="0.25">
      <c r="A7442">
        <v>108</v>
      </c>
      <c r="B7442">
        <v>33</v>
      </c>
      <c r="C7442" t="s">
        <v>10397</v>
      </c>
      <c r="D7442" s="7">
        <v>40780</v>
      </c>
      <c r="E7442" t="s">
        <v>9104</v>
      </c>
      <c r="F7442" t="s">
        <v>612</v>
      </c>
      <c r="G7442" t="s">
        <v>9104</v>
      </c>
      <c r="H7442" t="s">
        <v>53</v>
      </c>
      <c r="I7442" t="s">
        <v>202</v>
      </c>
      <c r="J7442" t="s">
        <v>80</v>
      </c>
      <c r="K7442" t="s">
        <v>9157</v>
      </c>
      <c r="L7442" t="s">
        <v>9158</v>
      </c>
      <c r="N7442">
        <v>2</v>
      </c>
    </row>
    <row r="7443" spans="1:14" hidden="1" x14ac:dyDescent="0.25">
      <c r="A7443">
        <v>108</v>
      </c>
      <c r="B7443">
        <v>34</v>
      </c>
      <c r="C7443" t="s">
        <v>10397</v>
      </c>
      <c r="D7443" s="7">
        <v>40780</v>
      </c>
      <c r="E7443" t="s">
        <v>9104</v>
      </c>
      <c r="F7443" t="s">
        <v>612</v>
      </c>
      <c r="G7443" t="s">
        <v>9104</v>
      </c>
      <c r="H7443" t="s">
        <v>17</v>
      </c>
      <c r="I7443" t="s">
        <v>154</v>
      </c>
      <c r="K7443" t="s">
        <v>9158</v>
      </c>
      <c r="L7443" t="s">
        <v>9159</v>
      </c>
    </row>
    <row r="7444" spans="1:14" hidden="1" x14ac:dyDescent="0.25">
      <c r="A7444">
        <v>108</v>
      </c>
      <c r="B7444">
        <v>35</v>
      </c>
      <c r="C7444" t="s">
        <v>10397</v>
      </c>
      <c r="D7444" s="7">
        <v>40780</v>
      </c>
      <c r="E7444" t="s">
        <v>9104</v>
      </c>
      <c r="F7444" t="s">
        <v>612</v>
      </c>
      <c r="G7444" t="s">
        <v>9104</v>
      </c>
      <c r="H7444" t="s">
        <v>17</v>
      </c>
      <c r="I7444" t="s">
        <v>48</v>
      </c>
      <c r="K7444" t="s">
        <v>9160</v>
      </c>
      <c r="L7444" t="s">
        <v>9161</v>
      </c>
    </row>
    <row r="7445" spans="1:14" hidden="1" x14ac:dyDescent="0.25">
      <c r="A7445">
        <v>108</v>
      </c>
      <c r="B7445">
        <v>36</v>
      </c>
      <c r="C7445" t="s">
        <v>10397</v>
      </c>
      <c r="D7445" s="7">
        <v>40780</v>
      </c>
      <c r="E7445" t="s">
        <v>9104</v>
      </c>
      <c r="F7445" t="s">
        <v>612</v>
      </c>
      <c r="G7445" t="s">
        <v>9104</v>
      </c>
      <c r="H7445" t="s">
        <v>10</v>
      </c>
      <c r="I7445" t="s">
        <v>14</v>
      </c>
      <c r="K7445" t="s">
        <v>9162</v>
      </c>
      <c r="L7445" t="s">
        <v>9163</v>
      </c>
    </row>
    <row r="7446" spans="1:14" hidden="1" x14ac:dyDescent="0.25">
      <c r="A7446">
        <v>108</v>
      </c>
      <c r="B7446">
        <v>37</v>
      </c>
      <c r="C7446" t="s">
        <v>10397</v>
      </c>
      <c r="D7446" s="7">
        <v>40780</v>
      </c>
      <c r="E7446" t="s">
        <v>9104</v>
      </c>
      <c r="F7446" t="s">
        <v>612</v>
      </c>
      <c r="G7446" t="s">
        <v>9104</v>
      </c>
      <c r="H7446" t="s">
        <v>17</v>
      </c>
      <c r="I7446" t="s">
        <v>73</v>
      </c>
      <c r="K7446" t="s">
        <v>9163</v>
      </c>
      <c r="L7446" t="s">
        <v>9164</v>
      </c>
    </row>
    <row r="7447" spans="1:14" hidden="1" x14ac:dyDescent="0.25">
      <c r="A7447">
        <v>108</v>
      </c>
      <c r="B7447">
        <v>38</v>
      </c>
      <c r="C7447" t="s">
        <v>10397</v>
      </c>
      <c r="D7447" s="7">
        <v>40780</v>
      </c>
      <c r="E7447" t="s">
        <v>9104</v>
      </c>
      <c r="F7447" t="s">
        <v>612</v>
      </c>
      <c r="G7447" t="s">
        <v>9104</v>
      </c>
      <c r="H7447" t="s">
        <v>24</v>
      </c>
      <c r="I7447" t="s">
        <v>10323</v>
      </c>
      <c r="K7447" t="s">
        <v>9165</v>
      </c>
      <c r="L7447" t="s">
        <v>9166</v>
      </c>
    </row>
    <row r="7448" spans="1:14" hidden="1" x14ac:dyDescent="0.25">
      <c r="A7448">
        <v>108</v>
      </c>
      <c r="B7448">
        <v>39</v>
      </c>
      <c r="C7448" t="s">
        <v>10397</v>
      </c>
      <c r="D7448" s="7">
        <v>40780</v>
      </c>
      <c r="E7448" t="s">
        <v>9104</v>
      </c>
      <c r="F7448" t="s">
        <v>612</v>
      </c>
      <c r="G7448" t="s">
        <v>9104</v>
      </c>
      <c r="H7448" t="s">
        <v>10</v>
      </c>
      <c r="I7448" t="s">
        <v>118</v>
      </c>
      <c r="K7448" t="s">
        <v>9167</v>
      </c>
      <c r="L7448" t="s">
        <v>9168</v>
      </c>
    </row>
    <row r="7449" spans="1:14" hidden="1" x14ac:dyDescent="0.25">
      <c r="A7449">
        <v>108</v>
      </c>
      <c r="B7449">
        <v>40</v>
      </c>
      <c r="C7449" t="s">
        <v>10397</v>
      </c>
      <c r="D7449" s="7">
        <v>40780</v>
      </c>
      <c r="E7449" t="s">
        <v>9104</v>
      </c>
      <c r="F7449" t="s">
        <v>612</v>
      </c>
      <c r="G7449" t="s">
        <v>9104</v>
      </c>
      <c r="H7449" t="s">
        <v>17</v>
      </c>
      <c r="I7449" t="s">
        <v>101</v>
      </c>
      <c r="K7449" t="s">
        <v>9169</v>
      </c>
      <c r="L7449" t="s">
        <v>9170</v>
      </c>
    </row>
    <row r="7450" spans="1:14" hidden="1" x14ac:dyDescent="0.25">
      <c r="A7450">
        <v>108</v>
      </c>
      <c r="B7450">
        <v>41</v>
      </c>
      <c r="C7450" t="s">
        <v>10397</v>
      </c>
      <c r="D7450" s="7">
        <v>40780</v>
      </c>
      <c r="E7450" t="s">
        <v>9104</v>
      </c>
      <c r="F7450" t="s">
        <v>612</v>
      </c>
      <c r="G7450" t="s">
        <v>9104</v>
      </c>
      <c r="H7450" t="s">
        <v>17</v>
      </c>
      <c r="I7450" t="s">
        <v>48</v>
      </c>
      <c r="K7450" t="s">
        <v>9171</v>
      </c>
      <c r="L7450" t="s">
        <v>9172</v>
      </c>
    </row>
    <row r="7451" spans="1:14" hidden="1" x14ac:dyDescent="0.25">
      <c r="A7451">
        <v>108</v>
      </c>
      <c r="B7451">
        <v>42</v>
      </c>
      <c r="C7451" t="s">
        <v>10397</v>
      </c>
      <c r="D7451" s="7">
        <v>40780</v>
      </c>
      <c r="E7451" t="s">
        <v>9104</v>
      </c>
      <c r="F7451" t="s">
        <v>612</v>
      </c>
      <c r="G7451" t="s">
        <v>9104</v>
      </c>
      <c r="H7451" t="s">
        <v>24</v>
      </c>
      <c r="I7451" t="s">
        <v>248</v>
      </c>
      <c r="K7451" t="s">
        <v>9173</v>
      </c>
      <c r="L7451" t="s">
        <v>9174</v>
      </c>
    </row>
    <row r="7452" spans="1:14" hidden="1" x14ac:dyDescent="0.25">
      <c r="A7452">
        <v>108</v>
      </c>
      <c r="B7452">
        <v>43</v>
      </c>
      <c r="C7452" t="s">
        <v>10397</v>
      </c>
      <c r="D7452" s="7">
        <v>40780</v>
      </c>
      <c r="E7452" t="s">
        <v>9104</v>
      </c>
      <c r="F7452" t="s">
        <v>612</v>
      </c>
      <c r="G7452" t="s">
        <v>9104</v>
      </c>
      <c r="H7452" t="s">
        <v>10</v>
      </c>
      <c r="I7452" t="s">
        <v>118</v>
      </c>
      <c r="K7452" t="s">
        <v>9174</v>
      </c>
      <c r="L7452" t="s">
        <v>9175</v>
      </c>
    </row>
    <row r="7453" spans="1:14" hidden="1" x14ac:dyDescent="0.25">
      <c r="A7453">
        <v>108</v>
      </c>
      <c r="B7453">
        <v>44</v>
      </c>
      <c r="C7453" t="s">
        <v>10397</v>
      </c>
      <c r="D7453" s="7">
        <v>40780</v>
      </c>
      <c r="E7453" t="s">
        <v>9104</v>
      </c>
      <c r="F7453" t="s">
        <v>612</v>
      </c>
      <c r="G7453" t="s">
        <v>9104</v>
      </c>
      <c r="H7453" t="s">
        <v>17</v>
      </c>
      <c r="I7453" t="s">
        <v>18</v>
      </c>
      <c r="K7453" t="s">
        <v>9176</v>
      </c>
      <c r="L7453" t="s">
        <v>9177</v>
      </c>
    </row>
    <row r="7454" spans="1:14" hidden="1" x14ac:dyDescent="0.25">
      <c r="A7454">
        <v>108</v>
      </c>
      <c r="B7454">
        <v>45</v>
      </c>
      <c r="C7454" t="s">
        <v>10397</v>
      </c>
      <c r="D7454" s="7">
        <v>40780</v>
      </c>
      <c r="E7454" t="s">
        <v>9104</v>
      </c>
      <c r="F7454" t="s">
        <v>612</v>
      </c>
      <c r="G7454" t="s">
        <v>9104</v>
      </c>
      <c r="H7454" t="s">
        <v>17</v>
      </c>
      <c r="I7454" t="s">
        <v>101</v>
      </c>
      <c r="K7454" t="s">
        <v>9177</v>
      </c>
      <c r="L7454" t="s">
        <v>9178</v>
      </c>
    </row>
    <row r="7455" spans="1:14" hidden="1" x14ac:dyDescent="0.25">
      <c r="A7455">
        <v>108</v>
      </c>
      <c r="B7455">
        <v>46</v>
      </c>
      <c r="C7455" t="s">
        <v>10397</v>
      </c>
      <c r="D7455" s="7">
        <v>40780</v>
      </c>
      <c r="E7455" t="s">
        <v>9104</v>
      </c>
      <c r="F7455" t="s">
        <v>612</v>
      </c>
      <c r="G7455" t="s">
        <v>9104</v>
      </c>
      <c r="H7455" t="s">
        <v>24</v>
      </c>
      <c r="I7455" t="s">
        <v>10323</v>
      </c>
      <c r="K7455" t="s">
        <v>9178</v>
      </c>
      <c r="L7455" t="s">
        <v>9179</v>
      </c>
    </row>
    <row r="7456" spans="1:14" hidden="1" x14ac:dyDescent="0.25">
      <c r="A7456">
        <v>108</v>
      </c>
      <c r="B7456">
        <v>47</v>
      </c>
      <c r="C7456" t="s">
        <v>10397</v>
      </c>
      <c r="D7456" s="7">
        <v>40780</v>
      </c>
      <c r="E7456" t="s">
        <v>9104</v>
      </c>
      <c r="F7456" t="s">
        <v>612</v>
      </c>
      <c r="G7456" t="s">
        <v>9104</v>
      </c>
      <c r="H7456" t="s">
        <v>10</v>
      </c>
      <c r="I7456" t="s">
        <v>14</v>
      </c>
      <c r="K7456" t="s">
        <v>9180</v>
      </c>
      <c r="L7456" t="s">
        <v>9181</v>
      </c>
    </row>
    <row r="7457" spans="1:14" hidden="1" x14ac:dyDescent="0.25">
      <c r="A7457">
        <v>108</v>
      </c>
      <c r="B7457">
        <v>48</v>
      </c>
      <c r="C7457" t="s">
        <v>10397</v>
      </c>
      <c r="D7457" s="7">
        <v>40780</v>
      </c>
      <c r="E7457" t="s">
        <v>9104</v>
      </c>
      <c r="F7457" t="s">
        <v>612</v>
      </c>
      <c r="G7457" t="s">
        <v>9104</v>
      </c>
      <c r="H7457" t="s">
        <v>17</v>
      </c>
      <c r="I7457" t="s">
        <v>18</v>
      </c>
      <c r="K7457" t="s">
        <v>9182</v>
      </c>
      <c r="L7457" t="s">
        <v>9183</v>
      </c>
    </row>
    <row r="7458" spans="1:14" hidden="1" x14ac:dyDescent="0.25">
      <c r="A7458">
        <v>108</v>
      </c>
      <c r="B7458">
        <v>49</v>
      </c>
      <c r="C7458" t="s">
        <v>10397</v>
      </c>
      <c r="D7458" s="7">
        <v>40780</v>
      </c>
      <c r="E7458" t="s">
        <v>9104</v>
      </c>
      <c r="F7458" t="s">
        <v>612</v>
      </c>
      <c r="G7458" t="s">
        <v>9104</v>
      </c>
      <c r="H7458" t="s">
        <v>17</v>
      </c>
      <c r="I7458" t="s">
        <v>101</v>
      </c>
      <c r="K7458" t="s">
        <v>9184</v>
      </c>
      <c r="L7458" t="s">
        <v>9185</v>
      </c>
    </row>
    <row r="7459" spans="1:14" hidden="1" x14ac:dyDescent="0.25">
      <c r="A7459">
        <v>108</v>
      </c>
      <c r="B7459">
        <v>50</v>
      </c>
      <c r="C7459" t="s">
        <v>10397</v>
      </c>
      <c r="D7459" s="7">
        <v>40780</v>
      </c>
      <c r="E7459" t="s">
        <v>9104</v>
      </c>
      <c r="F7459" t="s">
        <v>612</v>
      </c>
      <c r="G7459" t="s">
        <v>9104</v>
      </c>
      <c r="H7459" t="s">
        <v>33</v>
      </c>
      <c r="I7459" t="s">
        <v>603</v>
      </c>
      <c r="K7459" t="s">
        <v>9186</v>
      </c>
      <c r="L7459" t="s">
        <v>9187</v>
      </c>
    </row>
    <row r="7460" spans="1:14" hidden="1" x14ac:dyDescent="0.25">
      <c r="A7460">
        <v>108</v>
      </c>
      <c r="B7460">
        <v>51</v>
      </c>
      <c r="C7460" t="s">
        <v>10397</v>
      </c>
      <c r="D7460" s="7">
        <v>40780</v>
      </c>
      <c r="E7460" t="s">
        <v>9104</v>
      </c>
      <c r="F7460" t="s">
        <v>612</v>
      </c>
      <c r="G7460" t="s">
        <v>9104</v>
      </c>
      <c r="H7460" t="s">
        <v>162</v>
      </c>
      <c r="I7460" t="s">
        <v>163</v>
      </c>
      <c r="K7460" t="s">
        <v>9187</v>
      </c>
      <c r="L7460" t="s">
        <v>9188</v>
      </c>
    </row>
    <row r="7461" spans="1:14" hidden="1" x14ac:dyDescent="0.25">
      <c r="A7461">
        <v>108</v>
      </c>
      <c r="B7461">
        <v>52</v>
      </c>
      <c r="C7461" t="s">
        <v>10397</v>
      </c>
      <c r="D7461" s="7">
        <v>40780</v>
      </c>
      <c r="E7461" t="s">
        <v>9104</v>
      </c>
      <c r="F7461" t="s">
        <v>612</v>
      </c>
      <c r="G7461" t="s">
        <v>9104</v>
      </c>
      <c r="H7461" t="s">
        <v>24</v>
      </c>
      <c r="I7461" t="s">
        <v>10323</v>
      </c>
      <c r="K7461" t="s">
        <v>9189</v>
      </c>
      <c r="L7461" t="s">
        <v>9190</v>
      </c>
    </row>
    <row r="7462" spans="1:14" hidden="1" x14ac:dyDescent="0.25">
      <c r="A7462">
        <v>108</v>
      </c>
      <c r="B7462">
        <v>53</v>
      </c>
      <c r="C7462" t="s">
        <v>10397</v>
      </c>
      <c r="D7462" s="7">
        <v>40780</v>
      </c>
      <c r="E7462" t="s">
        <v>9104</v>
      </c>
      <c r="F7462" t="s">
        <v>612</v>
      </c>
      <c r="G7462" t="s">
        <v>9104</v>
      </c>
      <c r="H7462" t="s">
        <v>10</v>
      </c>
      <c r="I7462" t="s">
        <v>14</v>
      </c>
      <c r="K7462" t="s">
        <v>9190</v>
      </c>
      <c r="L7462" t="s">
        <v>9190</v>
      </c>
    </row>
    <row r="7463" spans="1:14" hidden="1" x14ac:dyDescent="0.25">
      <c r="A7463">
        <v>108</v>
      </c>
      <c r="B7463">
        <v>54</v>
      </c>
      <c r="C7463" t="s">
        <v>10397</v>
      </c>
      <c r="D7463" s="7">
        <v>40780</v>
      </c>
      <c r="E7463" t="s">
        <v>9104</v>
      </c>
      <c r="F7463" t="s">
        <v>612</v>
      </c>
      <c r="G7463" t="s">
        <v>9104</v>
      </c>
      <c r="H7463" t="s">
        <v>17</v>
      </c>
      <c r="I7463" t="s">
        <v>101</v>
      </c>
      <c r="K7463" t="s">
        <v>9190</v>
      </c>
      <c r="L7463" t="s">
        <v>9191</v>
      </c>
    </row>
    <row r="7464" spans="1:14" hidden="1" x14ac:dyDescent="0.25">
      <c r="A7464">
        <v>108</v>
      </c>
      <c r="B7464">
        <v>55</v>
      </c>
      <c r="C7464" t="s">
        <v>10397</v>
      </c>
      <c r="D7464" s="7">
        <v>40780</v>
      </c>
      <c r="E7464" t="s">
        <v>9104</v>
      </c>
      <c r="F7464" t="s">
        <v>612</v>
      </c>
      <c r="G7464" t="s">
        <v>9104</v>
      </c>
      <c r="H7464" t="s">
        <v>53</v>
      </c>
      <c r="I7464" t="s">
        <v>1895</v>
      </c>
      <c r="K7464" t="s">
        <v>9191</v>
      </c>
      <c r="L7464" t="s">
        <v>9192</v>
      </c>
      <c r="N7464">
        <v>9</v>
      </c>
    </row>
    <row r="7465" spans="1:14" hidden="1" x14ac:dyDescent="0.25">
      <c r="A7465">
        <v>108</v>
      </c>
      <c r="B7465">
        <v>56</v>
      </c>
      <c r="C7465" t="s">
        <v>10397</v>
      </c>
      <c r="D7465" s="7">
        <v>40780</v>
      </c>
      <c r="E7465" t="s">
        <v>9104</v>
      </c>
      <c r="F7465" t="s">
        <v>612</v>
      </c>
      <c r="G7465" t="s">
        <v>9104</v>
      </c>
      <c r="H7465" t="s">
        <v>21</v>
      </c>
      <c r="I7465" t="s">
        <v>10321</v>
      </c>
      <c r="K7465" t="s">
        <v>9192</v>
      </c>
      <c r="L7465" t="s">
        <v>9193</v>
      </c>
    </row>
    <row r="7466" spans="1:14" hidden="1" x14ac:dyDescent="0.25">
      <c r="A7466">
        <v>108</v>
      </c>
      <c r="B7466">
        <v>57</v>
      </c>
      <c r="C7466" t="s">
        <v>10397</v>
      </c>
      <c r="D7466" s="7">
        <v>40780</v>
      </c>
      <c r="E7466" t="s">
        <v>9104</v>
      </c>
      <c r="F7466" t="s">
        <v>612</v>
      </c>
      <c r="G7466" t="s">
        <v>9104</v>
      </c>
      <c r="H7466" t="s">
        <v>24</v>
      </c>
      <c r="I7466" t="s">
        <v>10323</v>
      </c>
      <c r="K7466" t="s">
        <v>9194</v>
      </c>
      <c r="L7466" t="s">
        <v>9195</v>
      </c>
    </row>
    <row r="7467" spans="1:14" hidden="1" x14ac:dyDescent="0.25">
      <c r="A7467">
        <v>108</v>
      </c>
      <c r="B7467">
        <v>58</v>
      </c>
      <c r="C7467" t="s">
        <v>10397</v>
      </c>
      <c r="D7467" s="7">
        <v>40780</v>
      </c>
      <c r="E7467" t="s">
        <v>9104</v>
      </c>
      <c r="F7467" t="s">
        <v>612</v>
      </c>
      <c r="G7467" t="s">
        <v>9104</v>
      </c>
      <c r="H7467" t="s">
        <v>10</v>
      </c>
      <c r="I7467" t="s">
        <v>14</v>
      </c>
      <c r="K7467" t="s">
        <v>9195</v>
      </c>
      <c r="L7467" t="s">
        <v>9196</v>
      </c>
    </row>
    <row r="7468" spans="1:14" hidden="1" x14ac:dyDescent="0.25">
      <c r="A7468">
        <v>108</v>
      </c>
      <c r="B7468">
        <v>59</v>
      </c>
      <c r="C7468" t="s">
        <v>10397</v>
      </c>
      <c r="D7468" s="7">
        <v>40780</v>
      </c>
      <c r="E7468" t="s">
        <v>9104</v>
      </c>
      <c r="F7468" t="s">
        <v>612</v>
      </c>
      <c r="G7468" t="s">
        <v>9104</v>
      </c>
      <c r="H7468" t="s">
        <v>17</v>
      </c>
      <c r="I7468" t="s">
        <v>18</v>
      </c>
      <c r="K7468" t="s">
        <v>9196</v>
      </c>
      <c r="L7468" t="s">
        <v>9197</v>
      </c>
    </row>
    <row r="7469" spans="1:14" hidden="1" x14ac:dyDescent="0.25">
      <c r="A7469">
        <v>108</v>
      </c>
      <c r="B7469">
        <v>60</v>
      </c>
      <c r="C7469" t="s">
        <v>10397</v>
      </c>
      <c r="D7469" s="7">
        <v>40780</v>
      </c>
      <c r="E7469" t="s">
        <v>9104</v>
      </c>
      <c r="F7469" t="s">
        <v>612</v>
      </c>
      <c r="G7469" t="s">
        <v>9104</v>
      </c>
      <c r="H7469" t="s">
        <v>10</v>
      </c>
      <c r="I7469" t="s">
        <v>14</v>
      </c>
      <c r="K7469" t="s">
        <v>9197</v>
      </c>
      <c r="L7469" t="s">
        <v>9198</v>
      </c>
    </row>
    <row r="7470" spans="1:14" hidden="1" x14ac:dyDescent="0.25">
      <c r="A7470">
        <v>108</v>
      </c>
      <c r="B7470">
        <v>61</v>
      </c>
      <c r="C7470" t="s">
        <v>10397</v>
      </c>
      <c r="D7470" s="7">
        <v>40780</v>
      </c>
      <c r="E7470" t="s">
        <v>9104</v>
      </c>
      <c r="F7470" t="s">
        <v>612</v>
      </c>
      <c r="G7470" t="s">
        <v>9104</v>
      </c>
      <c r="H7470" t="s">
        <v>17</v>
      </c>
      <c r="I7470" t="s">
        <v>73</v>
      </c>
      <c r="K7470" t="s">
        <v>9199</v>
      </c>
      <c r="L7470" t="s">
        <v>9200</v>
      </c>
    </row>
    <row r="7471" spans="1:14" hidden="1" x14ac:dyDescent="0.25">
      <c r="A7471">
        <v>108</v>
      </c>
      <c r="B7471">
        <v>62</v>
      </c>
      <c r="C7471" t="s">
        <v>10397</v>
      </c>
      <c r="D7471" s="7">
        <v>40780</v>
      </c>
      <c r="E7471" t="s">
        <v>9104</v>
      </c>
      <c r="F7471" t="s">
        <v>612</v>
      </c>
      <c r="G7471" t="s">
        <v>9104</v>
      </c>
      <c r="H7471" t="s">
        <v>53</v>
      </c>
      <c r="I7471" t="s">
        <v>202</v>
      </c>
      <c r="J7471" t="s">
        <v>80</v>
      </c>
      <c r="K7471" t="s">
        <v>9200</v>
      </c>
      <c r="L7471" t="s">
        <v>9200</v>
      </c>
      <c r="N7471">
        <v>2</v>
      </c>
    </row>
    <row r="7472" spans="1:14" hidden="1" x14ac:dyDescent="0.25">
      <c r="A7472">
        <v>108</v>
      </c>
      <c r="B7472">
        <v>63</v>
      </c>
      <c r="C7472" t="s">
        <v>10397</v>
      </c>
      <c r="D7472" s="7">
        <v>40780</v>
      </c>
      <c r="E7472" t="s">
        <v>9104</v>
      </c>
      <c r="F7472" t="s">
        <v>612</v>
      </c>
      <c r="G7472" t="s">
        <v>9104</v>
      </c>
      <c r="H7472" t="s">
        <v>24</v>
      </c>
      <c r="I7472" t="s">
        <v>10323</v>
      </c>
      <c r="K7472" t="s">
        <v>9200</v>
      </c>
      <c r="L7472" t="s">
        <v>9201</v>
      </c>
    </row>
    <row r="7473" spans="1:14" hidden="1" x14ac:dyDescent="0.25">
      <c r="A7473">
        <v>108</v>
      </c>
      <c r="B7473">
        <v>64</v>
      </c>
      <c r="C7473" t="s">
        <v>10397</v>
      </c>
      <c r="D7473" s="7">
        <v>40780</v>
      </c>
      <c r="E7473" t="s">
        <v>9104</v>
      </c>
      <c r="F7473" t="s">
        <v>612</v>
      </c>
      <c r="G7473" t="s">
        <v>9104</v>
      </c>
      <c r="H7473" t="s">
        <v>10</v>
      </c>
      <c r="I7473" t="s">
        <v>118</v>
      </c>
      <c r="K7473" t="s">
        <v>9201</v>
      </c>
      <c r="L7473" t="s">
        <v>9202</v>
      </c>
    </row>
    <row r="7474" spans="1:14" hidden="1" x14ac:dyDescent="0.25">
      <c r="A7474">
        <v>108</v>
      </c>
      <c r="B7474">
        <v>65</v>
      </c>
      <c r="C7474" t="s">
        <v>10397</v>
      </c>
      <c r="D7474" s="7">
        <v>40780</v>
      </c>
      <c r="E7474" t="s">
        <v>9104</v>
      </c>
      <c r="F7474" t="s">
        <v>612</v>
      </c>
      <c r="G7474" t="s">
        <v>9104</v>
      </c>
      <c r="H7474" t="s">
        <v>17</v>
      </c>
      <c r="I7474" t="s">
        <v>292</v>
      </c>
      <c r="K7474" t="s">
        <v>9203</v>
      </c>
      <c r="L7474" t="s">
        <v>9204</v>
      </c>
    </row>
    <row r="7475" spans="1:14" hidden="1" x14ac:dyDescent="0.25">
      <c r="A7475">
        <v>108</v>
      </c>
      <c r="B7475">
        <v>66</v>
      </c>
      <c r="C7475" t="s">
        <v>10397</v>
      </c>
      <c r="D7475" s="7">
        <v>40780</v>
      </c>
      <c r="E7475" t="s">
        <v>9104</v>
      </c>
      <c r="F7475" t="s">
        <v>612</v>
      </c>
      <c r="G7475" t="s">
        <v>9104</v>
      </c>
      <c r="H7475" t="s">
        <v>10</v>
      </c>
      <c r="I7475" t="s">
        <v>14</v>
      </c>
      <c r="K7475" t="s">
        <v>9204</v>
      </c>
      <c r="L7475" t="s">
        <v>9205</v>
      </c>
    </row>
    <row r="7476" spans="1:14" hidden="1" x14ac:dyDescent="0.25">
      <c r="A7476">
        <v>108</v>
      </c>
      <c r="B7476">
        <v>67</v>
      </c>
      <c r="C7476" t="s">
        <v>10397</v>
      </c>
      <c r="D7476" s="7">
        <v>40780</v>
      </c>
      <c r="E7476" t="s">
        <v>9104</v>
      </c>
      <c r="F7476" t="s">
        <v>612</v>
      </c>
      <c r="G7476" t="s">
        <v>9104</v>
      </c>
      <c r="H7476" t="s">
        <v>17</v>
      </c>
      <c r="I7476" t="s">
        <v>154</v>
      </c>
      <c r="K7476" t="s">
        <v>9205</v>
      </c>
      <c r="L7476" t="s">
        <v>8359</v>
      </c>
    </row>
    <row r="7477" spans="1:14" hidden="1" x14ac:dyDescent="0.25">
      <c r="A7477">
        <v>108</v>
      </c>
      <c r="B7477">
        <v>68</v>
      </c>
      <c r="C7477" t="s">
        <v>10397</v>
      </c>
      <c r="D7477" s="7">
        <v>40780</v>
      </c>
      <c r="E7477" t="s">
        <v>9104</v>
      </c>
      <c r="F7477" t="s">
        <v>612</v>
      </c>
      <c r="G7477" t="s">
        <v>9104</v>
      </c>
      <c r="H7477" t="s">
        <v>53</v>
      </c>
      <c r="I7477" t="s">
        <v>270</v>
      </c>
      <c r="J7477" t="s">
        <v>92</v>
      </c>
      <c r="K7477" t="s">
        <v>8359</v>
      </c>
      <c r="L7477" t="s">
        <v>9206</v>
      </c>
      <c r="N7477">
        <v>2</v>
      </c>
    </row>
    <row r="7478" spans="1:14" hidden="1" x14ac:dyDescent="0.25">
      <c r="A7478">
        <v>108</v>
      </c>
      <c r="B7478">
        <v>69</v>
      </c>
      <c r="C7478" t="s">
        <v>10397</v>
      </c>
      <c r="D7478" s="7">
        <v>40780</v>
      </c>
      <c r="E7478" t="s">
        <v>9104</v>
      </c>
      <c r="F7478" t="s">
        <v>612</v>
      </c>
      <c r="G7478" t="s">
        <v>9104</v>
      </c>
      <c r="H7478" t="s">
        <v>21</v>
      </c>
      <c r="I7478" t="s">
        <v>334</v>
      </c>
      <c r="K7478" t="s">
        <v>9206</v>
      </c>
      <c r="L7478" t="s">
        <v>9207</v>
      </c>
    </row>
    <row r="7479" spans="1:14" hidden="1" x14ac:dyDescent="0.25">
      <c r="A7479">
        <v>108</v>
      </c>
      <c r="B7479">
        <v>70</v>
      </c>
      <c r="C7479" t="s">
        <v>10397</v>
      </c>
      <c r="D7479" s="7">
        <v>40780</v>
      </c>
      <c r="E7479" t="s">
        <v>9104</v>
      </c>
      <c r="F7479" t="s">
        <v>612</v>
      </c>
      <c r="G7479" t="s">
        <v>9104</v>
      </c>
      <c r="H7479" t="s">
        <v>24</v>
      </c>
      <c r="I7479" t="s">
        <v>10323</v>
      </c>
      <c r="K7479" t="s">
        <v>9207</v>
      </c>
      <c r="L7479" t="s">
        <v>9208</v>
      </c>
    </row>
    <row r="7480" spans="1:14" hidden="1" x14ac:dyDescent="0.25">
      <c r="A7480">
        <v>108</v>
      </c>
      <c r="B7480">
        <v>71</v>
      </c>
      <c r="C7480" t="s">
        <v>10397</v>
      </c>
      <c r="D7480" s="7">
        <v>40780</v>
      </c>
      <c r="E7480" t="s">
        <v>9104</v>
      </c>
      <c r="F7480" t="s">
        <v>612</v>
      </c>
      <c r="G7480" t="s">
        <v>9104</v>
      </c>
      <c r="H7480" t="s">
        <v>10</v>
      </c>
      <c r="I7480" t="s">
        <v>14</v>
      </c>
      <c r="K7480" t="s">
        <v>9208</v>
      </c>
      <c r="L7480" t="s">
        <v>9209</v>
      </c>
    </row>
    <row r="7481" spans="1:14" hidden="1" x14ac:dyDescent="0.25">
      <c r="A7481">
        <v>108</v>
      </c>
      <c r="B7481">
        <v>72</v>
      </c>
      <c r="C7481" t="s">
        <v>10397</v>
      </c>
      <c r="D7481" s="7">
        <v>40780</v>
      </c>
      <c r="E7481" t="s">
        <v>9104</v>
      </c>
      <c r="F7481" t="s">
        <v>612</v>
      </c>
      <c r="G7481" t="s">
        <v>9104</v>
      </c>
      <c r="H7481" t="s">
        <v>17</v>
      </c>
      <c r="I7481" t="s">
        <v>101</v>
      </c>
      <c r="K7481" t="s">
        <v>9209</v>
      </c>
      <c r="L7481" t="s">
        <v>9210</v>
      </c>
    </row>
    <row r="7482" spans="1:14" hidden="1" x14ac:dyDescent="0.25">
      <c r="A7482">
        <v>108</v>
      </c>
      <c r="B7482">
        <v>73</v>
      </c>
      <c r="C7482" t="s">
        <v>10397</v>
      </c>
      <c r="D7482" s="7">
        <v>40780</v>
      </c>
      <c r="E7482" t="s">
        <v>9104</v>
      </c>
      <c r="F7482" t="s">
        <v>612</v>
      </c>
      <c r="G7482" t="s">
        <v>9104</v>
      </c>
      <c r="H7482" t="s">
        <v>10</v>
      </c>
      <c r="I7482" t="s">
        <v>14</v>
      </c>
      <c r="K7482" t="s">
        <v>9211</v>
      </c>
      <c r="L7482" t="s">
        <v>9212</v>
      </c>
    </row>
    <row r="7483" spans="1:14" hidden="1" x14ac:dyDescent="0.25">
      <c r="A7483">
        <v>108</v>
      </c>
      <c r="B7483">
        <v>74</v>
      </c>
      <c r="C7483" t="s">
        <v>10397</v>
      </c>
      <c r="D7483" s="7">
        <v>40780</v>
      </c>
      <c r="E7483" t="s">
        <v>9104</v>
      </c>
      <c r="F7483" t="s">
        <v>612</v>
      </c>
      <c r="G7483" t="s">
        <v>9104</v>
      </c>
      <c r="H7483" t="s">
        <v>162</v>
      </c>
      <c r="I7483" t="s">
        <v>163</v>
      </c>
      <c r="K7483" t="s">
        <v>9212</v>
      </c>
      <c r="L7483" t="s">
        <v>9213</v>
      </c>
    </row>
    <row r="7484" spans="1:14" hidden="1" x14ac:dyDescent="0.25">
      <c r="A7484">
        <v>108</v>
      </c>
      <c r="B7484">
        <v>75</v>
      </c>
      <c r="C7484" t="s">
        <v>10397</v>
      </c>
      <c r="D7484" s="7">
        <v>40780</v>
      </c>
      <c r="E7484" t="s">
        <v>9104</v>
      </c>
      <c r="F7484" t="s">
        <v>612</v>
      </c>
      <c r="G7484" t="s">
        <v>9104</v>
      </c>
      <c r="H7484" t="s">
        <v>24</v>
      </c>
      <c r="I7484" t="s">
        <v>39</v>
      </c>
      <c r="K7484" t="s">
        <v>9213</v>
      </c>
      <c r="L7484" t="s">
        <v>9214</v>
      </c>
    </row>
    <row r="7485" spans="1:14" hidden="1" x14ac:dyDescent="0.25">
      <c r="A7485">
        <v>108</v>
      </c>
      <c r="B7485">
        <v>76</v>
      </c>
      <c r="C7485" t="s">
        <v>10397</v>
      </c>
      <c r="D7485" s="7">
        <v>40780</v>
      </c>
      <c r="E7485" t="s">
        <v>9104</v>
      </c>
      <c r="F7485" t="s">
        <v>612</v>
      </c>
      <c r="G7485" t="s">
        <v>9104</v>
      </c>
      <c r="H7485" t="s">
        <v>10</v>
      </c>
      <c r="I7485" t="s">
        <v>118</v>
      </c>
      <c r="K7485" t="s">
        <v>9214</v>
      </c>
      <c r="L7485" t="s">
        <v>2325</v>
      </c>
    </row>
    <row r="7486" spans="1:14" hidden="1" x14ac:dyDescent="0.25">
      <c r="A7486">
        <v>108</v>
      </c>
      <c r="B7486">
        <v>77</v>
      </c>
      <c r="C7486" t="s">
        <v>10397</v>
      </c>
      <c r="D7486" s="7">
        <v>40780</v>
      </c>
      <c r="E7486" t="s">
        <v>9104</v>
      </c>
      <c r="F7486" t="s">
        <v>612</v>
      </c>
      <c r="G7486" t="s">
        <v>9104</v>
      </c>
      <c r="H7486" t="s">
        <v>17</v>
      </c>
      <c r="I7486" t="s">
        <v>51</v>
      </c>
      <c r="K7486" t="s">
        <v>2325</v>
      </c>
      <c r="L7486" t="s">
        <v>9215</v>
      </c>
    </row>
    <row r="7487" spans="1:14" hidden="1" x14ac:dyDescent="0.25">
      <c r="A7487">
        <v>108</v>
      </c>
      <c r="B7487">
        <v>78</v>
      </c>
      <c r="C7487" t="s">
        <v>10397</v>
      </c>
      <c r="D7487" s="7">
        <v>40780</v>
      </c>
      <c r="E7487" t="s">
        <v>9104</v>
      </c>
      <c r="F7487" t="s">
        <v>612</v>
      </c>
      <c r="G7487" t="s">
        <v>9104</v>
      </c>
      <c r="H7487" t="s">
        <v>10</v>
      </c>
      <c r="I7487" t="s">
        <v>14</v>
      </c>
      <c r="K7487" t="s">
        <v>9215</v>
      </c>
      <c r="L7487" t="s">
        <v>9216</v>
      </c>
    </row>
    <row r="7488" spans="1:14" hidden="1" x14ac:dyDescent="0.25">
      <c r="A7488">
        <v>108</v>
      </c>
      <c r="B7488">
        <v>79</v>
      </c>
      <c r="C7488" t="s">
        <v>10397</v>
      </c>
      <c r="D7488" s="7">
        <v>40780</v>
      </c>
      <c r="E7488" t="s">
        <v>9104</v>
      </c>
      <c r="F7488" t="s">
        <v>612</v>
      </c>
      <c r="G7488" t="s">
        <v>9104</v>
      </c>
      <c r="H7488" t="s">
        <v>17</v>
      </c>
      <c r="I7488" t="s">
        <v>101</v>
      </c>
      <c r="K7488" t="s">
        <v>9216</v>
      </c>
      <c r="L7488" t="s">
        <v>9217</v>
      </c>
    </row>
    <row r="7489" spans="1:14" hidden="1" x14ac:dyDescent="0.25">
      <c r="A7489">
        <v>108</v>
      </c>
      <c r="B7489">
        <v>80</v>
      </c>
      <c r="C7489" t="s">
        <v>10397</v>
      </c>
      <c r="D7489" s="7">
        <v>40780</v>
      </c>
      <c r="E7489" t="s">
        <v>9104</v>
      </c>
      <c r="F7489" t="s">
        <v>612</v>
      </c>
      <c r="G7489" t="s">
        <v>9104</v>
      </c>
      <c r="H7489" t="s">
        <v>17</v>
      </c>
      <c r="I7489" t="s">
        <v>154</v>
      </c>
      <c r="K7489" t="s">
        <v>9217</v>
      </c>
      <c r="L7489" t="s">
        <v>9217</v>
      </c>
    </row>
    <row r="7490" spans="1:14" hidden="1" x14ac:dyDescent="0.25">
      <c r="A7490">
        <v>108</v>
      </c>
      <c r="B7490">
        <v>81</v>
      </c>
      <c r="C7490" t="s">
        <v>10397</v>
      </c>
      <c r="D7490" s="7">
        <v>40780</v>
      </c>
      <c r="E7490" t="s">
        <v>9104</v>
      </c>
      <c r="F7490" t="s">
        <v>612</v>
      </c>
      <c r="G7490" t="s">
        <v>9104</v>
      </c>
      <c r="H7490" t="s">
        <v>53</v>
      </c>
      <c r="I7490" t="s">
        <v>772</v>
      </c>
      <c r="J7490" t="s">
        <v>80</v>
      </c>
      <c r="K7490" t="s">
        <v>9217</v>
      </c>
      <c r="L7490" t="s">
        <v>9218</v>
      </c>
      <c r="N7490">
        <v>6</v>
      </c>
    </row>
    <row r="7491" spans="1:14" hidden="1" x14ac:dyDescent="0.25">
      <c r="A7491">
        <v>108</v>
      </c>
      <c r="B7491">
        <v>82</v>
      </c>
      <c r="C7491" t="s">
        <v>10397</v>
      </c>
      <c r="D7491" s="7">
        <v>40780</v>
      </c>
      <c r="E7491" t="s">
        <v>9104</v>
      </c>
      <c r="F7491" t="s">
        <v>612</v>
      </c>
      <c r="G7491" t="s">
        <v>9104</v>
      </c>
      <c r="H7491" t="s">
        <v>17</v>
      </c>
      <c r="I7491" t="s">
        <v>292</v>
      </c>
      <c r="K7491" t="s">
        <v>9218</v>
      </c>
      <c r="L7491" t="s">
        <v>9219</v>
      </c>
    </row>
    <row r="7492" spans="1:14" hidden="1" x14ac:dyDescent="0.25">
      <c r="A7492">
        <v>108</v>
      </c>
      <c r="B7492">
        <v>83</v>
      </c>
      <c r="C7492" t="s">
        <v>10397</v>
      </c>
      <c r="D7492" s="7">
        <v>40780</v>
      </c>
      <c r="E7492" t="s">
        <v>9104</v>
      </c>
      <c r="F7492" t="s">
        <v>612</v>
      </c>
      <c r="G7492" t="s">
        <v>9104</v>
      </c>
      <c r="H7492" t="s">
        <v>53</v>
      </c>
      <c r="I7492" t="s">
        <v>1496</v>
      </c>
      <c r="K7492" t="s">
        <v>9219</v>
      </c>
      <c r="L7492" t="s">
        <v>9220</v>
      </c>
      <c r="N7492">
        <v>9</v>
      </c>
    </row>
    <row r="7493" spans="1:14" hidden="1" x14ac:dyDescent="0.25">
      <c r="A7493">
        <v>108</v>
      </c>
      <c r="B7493">
        <v>84</v>
      </c>
      <c r="C7493" t="s">
        <v>10397</v>
      </c>
      <c r="D7493" s="7">
        <v>40780</v>
      </c>
      <c r="E7493" t="s">
        <v>9104</v>
      </c>
      <c r="F7493" t="s">
        <v>612</v>
      </c>
      <c r="G7493" t="s">
        <v>9104</v>
      </c>
      <c r="H7493" t="s">
        <v>21</v>
      </c>
      <c r="I7493" t="s">
        <v>334</v>
      </c>
      <c r="K7493" t="s">
        <v>9220</v>
      </c>
      <c r="L7493" t="s">
        <v>9221</v>
      </c>
    </row>
    <row r="7494" spans="1:14" hidden="1" x14ac:dyDescent="0.25">
      <c r="A7494">
        <v>108</v>
      </c>
      <c r="B7494">
        <v>85</v>
      </c>
      <c r="C7494" t="s">
        <v>10397</v>
      </c>
      <c r="D7494" s="7">
        <v>40780</v>
      </c>
      <c r="E7494" t="s">
        <v>9104</v>
      </c>
      <c r="F7494" t="s">
        <v>612</v>
      </c>
      <c r="G7494" t="s">
        <v>9104</v>
      </c>
      <c r="H7494" t="s">
        <v>24</v>
      </c>
      <c r="I7494" t="s">
        <v>10323</v>
      </c>
      <c r="K7494" t="s">
        <v>9222</v>
      </c>
      <c r="L7494" t="s">
        <v>9223</v>
      </c>
    </row>
    <row r="7495" spans="1:14" hidden="1" x14ac:dyDescent="0.25">
      <c r="A7495">
        <v>109</v>
      </c>
      <c r="B7495">
        <v>1</v>
      </c>
      <c r="C7495" t="s">
        <v>10419</v>
      </c>
      <c r="D7495" s="7">
        <v>40818</v>
      </c>
      <c r="E7495" t="s">
        <v>9104</v>
      </c>
      <c r="F7495" t="s">
        <v>932</v>
      </c>
      <c r="G7495" t="s">
        <v>9104</v>
      </c>
      <c r="H7495" t="s">
        <v>17</v>
      </c>
      <c r="I7495" t="s">
        <v>101</v>
      </c>
      <c r="K7495" t="s">
        <v>9224</v>
      </c>
      <c r="L7495" t="s">
        <v>9225</v>
      </c>
    </row>
    <row r="7496" spans="1:14" hidden="1" x14ac:dyDescent="0.25">
      <c r="A7496">
        <v>109</v>
      </c>
      <c r="B7496">
        <v>2</v>
      </c>
      <c r="C7496" t="s">
        <v>10419</v>
      </c>
      <c r="D7496" s="7">
        <v>40818</v>
      </c>
      <c r="E7496" t="s">
        <v>9104</v>
      </c>
      <c r="F7496" t="s">
        <v>932</v>
      </c>
      <c r="G7496" t="s">
        <v>9104</v>
      </c>
      <c r="H7496" t="s">
        <v>17</v>
      </c>
      <c r="I7496" t="s">
        <v>154</v>
      </c>
      <c r="K7496" t="s">
        <v>9225</v>
      </c>
      <c r="L7496" t="s">
        <v>9226</v>
      </c>
    </row>
    <row r="7497" spans="1:14" hidden="1" x14ac:dyDescent="0.25">
      <c r="A7497">
        <v>109</v>
      </c>
      <c r="B7497">
        <v>3</v>
      </c>
      <c r="C7497" t="s">
        <v>10419</v>
      </c>
      <c r="D7497" s="7">
        <v>40818</v>
      </c>
      <c r="E7497" t="s">
        <v>9104</v>
      </c>
      <c r="F7497" t="s">
        <v>932</v>
      </c>
      <c r="G7497" t="s">
        <v>9104</v>
      </c>
      <c r="H7497" t="s">
        <v>33</v>
      </c>
      <c r="I7497" t="s">
        <v>192</v>
      </c>
      <c r="K7497" t="s">
        <v>9226</v>
      </c>
      <c r="L7497" t="s">
        <v>9226</v>
      </c>
    </row>
    <row r="7498" spans="1:14" hidden="1" x14ac:dyDescent="0.25">
      <c r="A7498">
        <v>109</v>
      </c>
      <c r="B7498">
        <v>4</v>
      </c>
      <c r="C7498" t="s">
        <v>10419</v>
      </c>
      <c r="D7498" s="7">
        <v>40818</v>
      </c>
      <c r="E7498" t="s">
        <v>9104</v>
      </c>
      <c r="F7498" t="s">
        <v>932</v>
      </c>
      <c r="G7498" t="s">
        <v>9104</v>
      </c>
      <c r="H7498" t="s">
        <v>21</v>
      </c>
      <c r="I7498" t="s">
        <v>22</v>
      </c>
      <c r="K7498" t="s">
        <v>9226</v>
      </c>
      <c r="L7498" t="s">
        <v>9227</v>
      </c>
    </row>
    <row r="7499" spans="1:14" hidden="1" x14ac:dyDescent="0.25">
      <c r="A7499">
        <v>109</v>
      </c>
      <c r="B7499">
        <v>5</v>
      </c>
      <c r="C7499" t="s">
        <v>10419</v>
      </c>
      <c r="D7499" s="7">
        <v>40818</v>
      </c>
      <c r="E7499" t="s">
        <v>9104</v>
      </c>
      <c r="F7499" t="s">
        <v>932</v>
      </c>
      <c r="G7499" t="s">
        <v>9104</v>
      </c>
      <c r="H7499" t="s">
        <v>24</v>
      </c>
      <c r="I7499" t="s">
        <v>10323</v>
      </c>
      <c r="K7499" t="s">
        <v>9227</v>
      </c>
      <c r="L7499" t="s">
        <v>9228</v>
      </c>
    </row>
    <row r="7500" spans="1:14" hidden="1" x14ac:dyDescent="0.25">
      <c r="A7500">
        <v>109</v>
      </c>
      <c r="B7500">
        <v>6</v>
      </c>
      <c r="C7500" t="s">
        <v>10419</v>
      </c>
      <c r="D7500" s="7">
        <v>40818</v>
      </c>
      <c r="E7500" t="s">
        <v>9104</v>
      </c>
      <c r="F7500" t="s">
        <v>932</v>
      </c>
      <c r="G7500" t="s">
        <v>9104</v>
      </c>
      <c r="H7500" t="s">
        <v>10</v>
      </c>
      <c r="I7500" t="s">
        <v>118</v>
      </c>
      <c r="K7500" t="s">
        <v>9229</v>
      </c>
      <c r="L7500" t="s">
        <v>9230</v>
      </c>
    </row>
    <row r="7501" spans="1:14" hidden="1" x14ac:dyDescent="0.25">
      <c r="A7501">
        <v>109</v>
      </c>
      <c r="B7501">
        <v>7</v>
      </c>
      <c r="C7501" t="s">
        <v>10419</v>
      </c>
      <c r="D7501" s="7">
        <v>40818</v>
      </c>
      <c r="E7501" t="s">
        <v>9104</v>
      </c>
      <c r="F7501" t="s">
        <v>932</v>
      </c>
      <c r="G7501" t="s">
        <v>9104</v>
      </c>
      <c r="H7501" t="s">
        <v>24</v>
      </c>
      <c r="I7501" t="s">
        <v>39</v>
      </c>
      <c r="K7501" t="s">
        <v>9230</v>
      </c>
      <c r="L7501" t="s">
        <v>9231</v>
      </c>
    </row>
    <row r="7502" spans="1:14" hidden="1" x14ac:dyDescent="0.25">
      <c r="A7502">
        <v>109</v>
      </c>
      <c r="B7502">
        <v>8</v>
      </c>
      <c r="C7502" t="s">
        <v>10419</v>
      </c>
      <c r="D7502" s="7">
        <v>40818</v>
      </c>
      <c r="E7502" t="s">
        <v>9104</v>
      </c>
      <c r="F7502" t="s">
        <v>932</v>
      </c>
      <c r="G7502" t="s">
        <v>9104</v>
      </c>
      <c r="H7502" t="s">
        <v>10</v>
      </c>
      <c r="I7502" t="s">
        <v>118</v>
      </c>
      <c r="K7502" t="s">
        <v>9232</v>
      </c>
      <c r="L7502" t="s">
        <v>9233</v>
      </c>
    </row>
    <row r="7503" spans="1:14" hidden="1" x14ac:dyDescent="0.25">
      <c r="A7503">
        <v>109</v>
      </c>
      <c r="B7503">
        <v>9</v>
      </c>
      <c r="C7503" t="s">
        <v>10419</v>
      </c>
      <c r="D7503" s="7">
        <v>40818</v>
      </c>
      <c r="E7503" t="s">
        <v>9104</v>
      </c>
      <c r="F7503" t="s">
        <v>932</v>
      </c>
      <c r="G7503" t="s">
        <v>9104</v>
      </c>
      <c r="H7503" t="s">
        <v>17</v>
      </c>
      <c r="I7503" t="s">
        <v>73</v>
      </c>
      <c r="K7503" t="s">
        <v>9233</v>
      </c>
      <c r="L7503" t="s">
        <v>9234</v>
      </c>
    </row>
    <row r="7504" spans="1:14" hidden="1" x14ac:dyDescent="0.25">
      <c r="A7504">
        <v>109</v>
      </c>
      <c r="B7504">
        <v>10</v>
      </c>
      <c r="C7504" t="s">
        <v>10419</v>
      </c>
      <c r="D7504" s="7">
        <v>40818</v>
      </c>
      <c r="E7504" t="s">
        <v>9104</v>
      </c>
      <c r="F7504" t="s">
        <v>932</v>
      </c>
      <c r="G7504" t="s">
        <v>9104</v>
      </c>
      <c r="H7504" t="s">
        <v>17</v>
      </c>
      <c r="I7504" t="s">
        <v>73</v>
      </c>
      <c r="K7504" t="s">
        <v>9234</v>
      </c>
      <c r="L7504" t="s">
        <v>9235</v>
      </c>
    </row>
    <row r="7505" spans="1:14" hidden="1" x14ac:dyDescent="0.25">
      <c r="A7505">
        <v>109</v>
      </c>
      <c r="B7505">
        <v>11</v>
      </c>
      <c r="C7505" t="s">
        <v>10419</v>
      </c>
      <c r="D7505" s="7">
        <v>40818</v>
      </c>
      <c r="E7505" t="s">
        <v>9104</v>
      </c>
      <c r="F7505" t="s">
        <v>932</v>
      </c>
      <c r="G7505" t="s">
        <v>9104</v>
      </c>
      <c r="H7505" t="s">
        <v>33</v>
      </c>
      <c r="I7505" t="s">
        <v>123</v>
      </c>
      <c r="K7505" t="s">
        <v>9235</v>
      </c>
      <c r="L7505" t="s">
        <v>9236</v>
      </c>
    </row>
    <row r="7506" spans="1:14" hidden="1" x14ac:dyDescent="0.25">
      <c r="A7506">
        <v>109</v>
      </c>
      <c r="B7506">
        <v>12</v>
      </c>
      <c r="C7506" t="s">
        <v>10419</v>
      </c>
      <c r="D7506" s="7">
        <v>40818</v>
      </c>
      <c r="E7506" t="s">
        <v>9104</v>
      </c>
      <c r="F7506" t="s">
        <v>932</v>
      </c>
      <c r="G7506" t="s">
        <v>9104</v>
      </c>
      <c r="H7506" t="s">
        <v>53</v>
      </c>
      <c r="I7506" t="s">
        <v>4052</v>
      </c>
      <c r="K7506" t="s">
        <v>9236</v>
      </c>
      <c r="L7506" t="s">
        <v>7251</v>
      </c>
      <c r="N7506">
        <v>9</v>
      </c>
    </row>
    <row r="7507" spans="1:14" hidden="1" x14ac:dyDescent="0.25">
      <c r="A7507">
        <v>109</v>
      </c>
      <c r="B7507">
        <v>13</v>
      </c>
      <c r="C7507" t="s">
        <v>10419</v>
      </c>
      <c r="D7507" s="7">
        <v>40818</v>
      </c>
      <c r="E7507" t="s">
        <v>9104</v>
      </c>
      <c r="F7507" t="s">
        <v>932</v>
      </c>
      <c r="G7507" t="s">
        <v>9104</v>
      </c>
      <c r="H7507" t="s">
        <v>21</v>
      </c>
      <c r="I7507" t="s">
        <v>22</v>
      </c>
      <c r="K7507" t="s">
        <v>7251</v>
      </c>
      <c r="L7507" t="s">
        <v>9237</v>
      </c>
    </row>
    <row r="7508" spans="1:14" hidden="1" x14ac:dyDescent="0.25">
      <c r="A7508">
        <v>109</v>
      </c>
      <c r="B7508">
        <v>14</v>
      </c>
      <c r="C7508" t="s">
        <v>10419</v>
      </c>
      <c r="D7508" s="7">
        <v>40818</v>
      </c>
      <c r="E7508" t="s">
        <v>9104</v>
      </c>
      <c r="F7508" t="s">
        <v>932</v>
      </c>
      <c r="G7508" t="s">
        <v>9104</v>
      </c>
      <c r="H7508" t="s">
        <v>24</v>
      </c>
      <c r="I7508" t="s">
        <v>10323</v>
      </c>
      <c r="K7508" t="s">
        <v>9238</v>
      </c>
      <c r="L7508" t="s">
        <v>9239</v>
      </c>
    </row>
    <row r="7509" spans="1:14" hidden="1" x14ac:dyDescent="0.25">
      <c r="A7509">
        <v>109</v>
      </c>
      <c r="B7509">
        <v>15</v>
      </c>
      <c r="C7509" t="s">
        <v>10419</v>
      </c>
      <c r="D7509" s="7">
        <v>40818</v>
      </c>
      <c r="E7509" t="s">
        <v>9104</v>
      </c>
      <c r="F7509" t="s">
        <v>932</v>
      </c>
      <c r="G7509" t="s">
        <v>9104</v>
      </c>
      <c r="H7509" t="s">
        <v>10</v>
      </c>
      <c r="I7509" t="s">
        <v>118</v>
      </c>
      <c r="K7509" t="s">
        <v>9240</v>
      </c>
      <c r="L7509" t="s">
        <v>9241</v>
      </c>
    </row>
    <row r="7510" spans="1:14" hidden="1" x14ac:dyDescent="0.25">
      <c r="A7510">
        <v>109</v>
      </c>
      <c r="B7510">
        <v>16</v>
      </c>
      <c r="C7510" t="s">
        <v>10419</v>
      </c>
      <c r="D7510" s="7">
        <v>40818</v>
      </c>
      <c r="E7510" t="s">
        <v>9104</v>
      </c>
      <c r="F7510" t="s">
        <v>932</v>
      </c>
      <c r="G7510" t="s">
        <v>9104</v>
      </c>
      <c r="H7510" t="s">
        <v>10</v>
      </c>
      <c r="I7510" t="s">
        <v>14</v>
      </c>
      <c r="K7510" t="s">
        <v>9242</v>
      </c>
      <c r="L7510" t="s">
        <v>1739</v>
      </c>
    </row>
    <row r="7511" spans="1:14" hidden="1" x14ac:dyDescent="0.25">
      <c r="A7511">
        <v>109</v>
      </c>
      <c r="B7511">
        <v>17</v>
      </c>
      <c r="C7511" t="s">
        <v>10419</v>
      </c>
      <c r="D7511" s="7">
        <v>40818</v>
      </c>
      <c r="E7511" t="s">
        <v>9104</v>
      </c>
      <c r="F7511" t="s">
        <v>932</v>
      </c>
      <c r="G7511" t="s">
        <v>9104</v>
      </c>
      <c r="H7511" t="s">
        <v>17</v>
      </c>
      <c r="I7511" t="s">
        <v>292</v>
      </c>
      <c r="K7511" t="s">
        <v>1739</v>
      </c>
      <c r="L7511" t="s">
        <v>9243</v>
      </c>
    </row>
    <row r="7512" spans="1:14" hidden="1" x14ac:dyDescent="0.25">
      <c r="A7512">
        <v>109</v>
      </c>
      <c r="B7512">
        <v>18</v>
      </c>
      <c r="C7512" t="s">
        <v>10419</v>
      </c>
      <c r="D7512" s="7">
        <v>40818</v>
      </c>
      <c r="E7512" t="s">
        <v>9104</v>
      </c>
      <c r="F7512" t="s">
        <v>932</v>
      </c>
      <c r="G7512" t="s">
        <v>9104</v>
      </c>
      <c r="H7512" t="s">
        <v>162</v>
      </c>
      <c r="I7512" t="s">
        <v>163</v>
      </c>
      <c r="K7512" t="s">
        <v>9244</v>
      </c>
      <c r="L7512" t="s">
        <v>9245</v>
      </c>
    </row>
    <row r="7513" spans="1:14" hidden="1" x14ac:dyDescent="0.25">
      <c r="A7513">
        <v>109</v>
      </c>
      <c r="B7513">
        <v>19</v>
      </c>
      <c r="C7513" t="s">
        <v>10419</v>
      </c>
      <c r="D7513" s="7">
        <v>40818</v>
      </c>
      <c r="E7513" t="s">
        <v>9104</v>
      </c>
      <c r="F7513" t="s">
        <v>932</v>
      </c>
      <c r="G7513" t="s">
        <v>9104</v>
      </c>
      <c r="H7513" t="s">
        <v>24</v>
      </c>
      <c r="I7513" t="s">
        <v>10323</v>
      </c>
      <c r="K7513" t="s">
        <v>9246</v>
      </c>
      <c r="L7513" t="s">
        <v>5375</v>
      </c>
    </row>
    <row r="7514" spans="1:14" hidden="1" x14ac:dyDescent="0.25">
      <c r="A7514">
        <v>109</v>
      </c>
      <c r="B7514">
        <v>20</v>
      </c>
      <c r="C7514" t="s">
        <v>10419</v>
      </c>
      <c r="D7514" s="7">
        <v>40818</v>
      </c>
      <c r="E7514" t="s">
        <v>9104</v>
      </c>
      <c r="F7514" t="s">
        <v>932</v>
      </c>
      <c r="G7514" t="s">
        <v>9104</v>
      </c>
      <c r="H7514" t="s">
        <v>10</v>
      </c>
      <c r="I7514" t="s">
        <v>118</v>
      </c>
      <c r="K7514" t="s">
        <v>9247</v>
      </c>
      <c r="L7514" t="s">
        <v>9248</v>
      </c>
    </row>
    <row r="7515" spans="1:14" hidden="1" x14ac:dyDescent="0.25">
      <c r="A7515">
        <v>109</v>
      </c>
      <c r="B7515">
        <v>21</v>
      </c>
      <c r="C7515" t="s">
        <v>10419</v>
      </c>
      <c r="D7515" s="7">
        <v>40818</v>
      </c>
      <c r="E7515" t="s">
        <v>9104</v>
      </c>
      <c r="F7515" t="s">
        <v>932</v>
      </c>
      <c r="G7515" t="s">
        <v>9104</v>
      </c>
      <c r="H7515" t="s">
        <v>17</v>
      </c>
      <c r="I7515" t="s">
        <v>73</v>
      </c>
      <c r="K7515" t="s">
        <v>9248</v>
      </c>
      <c r="L7515" t="s">
        <v>9249</v>
      </c>
    </row>
    <row r="7516" spans="1:14" hidden="1" x14ac:dyDescent="0.25">
      <c r="A7516">
        <v>109</v>
      </c>
      <c r="B7516">
        <v>22</v>
      </c>
      <c r="C7516" t="s">
        <v>10419</v>
      </c>
      <c r="D7516" s="7">
        <v>40818</v>
      </c>
      <c r="E7516" t="s">
        <v>9104</v>
      </c>
      <c r="F7516" t="s">
        <v>932</v>
      </c>
      <c r="G7516" t="s">
        <v>9104</v>
      </c>
      <c r="H7516" t="s">
        <v>17</v>
      </c>
      <c r="I7516" t="s">
        <v>154</v>
      </c>
      <c r="K7516" t="s">
        <v>9249</v>
      </c>
      <c r="L7516" t="s">
        <v>9249</v>
      </c>
    </row>
    <row r="7517" spans="1:14" hidden="1" x14ac:dyDescent="0.25">
      <c r="A7517">
        <v>109</v>
      </c>
      <c r="B7517">
        <v>23</v>
      </c>
      <c r="C7517" t="s">
        <v>10419</v>
      </c>
      <c r="D7517" s="7">
        <v>40818</v>
      </c>
      <c r="E7517" t="s">
        <v>9104</v>
      </c>
      <c r="F7517" t="s">
        <v>932</v>
      </c>
      <c r="G7517" t="s">
        <v>9104</v>
      </c>
      <c r="H7517" t="s">
        <v>53</v>
      </c>
      <c r="I7517" t="s">
        <v>772</v>
      </c>
      <c r="J7517" t="s">
        <v>80</v>
      </c>
      <c r="K7517" t="s">
        <v>9249</v>
      </c>
      <c r="L7517" t="s">
        <v>9250</v>
      </c>
      <c r="N7517">
        <v>6</v>
      </c>
    </row>
    <row r="7518" spans="1:14" hidden="1" x14ac:dyDescent="0.25">
      <c r="A7518">
        <v>109</v>
      </c>
      <c r="B7518">
        <v>24</v>
      </c>
      <c r="C7518" t="s">
        <v>10419</v>
      </c>
      <c r="D7518" s="7">
        <v>40818</v>
      </c>
      <c r="E7518" t="s">
        <v>9104</v>
      </c>
      <c r="F7518" t="s">
        <v>932</v>
      </c>
      <c r="G7518" t="s">
        <v>9104</v>
      </c>
      <c r="H7518" t="s">
        <v>33</v>
      </c>
      <c r="I7518" t="s">
        <v>238</v>
      </c>
      <c r="K7518" t="s">
        <v>9250</v>
      </c>
      <c r="L7518" t="s">
        <v>9251</v>
      </c>
    </row>
    <row r="7519" spans="1:14" hidden="1" x14ac:dyDescent="0.25">
      <c r="A7519">
        <v>109</v>
      </c>
      <c r="B7519">
        <v>25</v>
      </c>
      <c r="C7519" t="s">
        <v>10419</v>
      </c>
      <c r="D7519" s="7">
        <v>40818</v>
      </c>
      <c r="E7519" t="s">
        <v>9104</v>
      </c>
      <c r="F7519" t="s">
        <v>932</v>
      </c>
      <c r="G7519" t="s">
        <v>9104</v>
      </c>
      <c r="H7519" t="s">
        <v>21</v>
      </c>
      <c r="I7519" t="s">
        <v>10321</v>
      </c>
      <c r="K7519" t="s">
        <v>9251</v>
      </c>
      <c r="L7519" t="s">
        <v>9252</v>
      </c>
    </row>
    <row r="7520" spans="1:14" hidden="1" x14ac:dyDescent="0.25">
      <c r="A7520">
        <v>109</v>
      </c>
      <c r="B7520">
        <v>26</v>
      </c>
      <c r="C7520" t="s">
        <v>10419</v>
      </c>
      <c r="D7520" s="7">
        <v>40818</v>
      </c>
      <c r="E7520" t="s">
        <v>9104</v>
      </c>
      <c r="F7520" t="s">
        <v>932</v>
      </c>
      <c r="G7520" t="s">
        <v>9104</v>
      </c>
      <c r="H7520" t="s">
        <v>24</v>
      </c>
      <c r="I7520" t="s">
        <v>10323</v>
      </c>
      <c r="K7520" t="s">
        <v>9252</v>
      </c>
      <c r="L7520" t="s">
        <v>9253</v>
      </c>
    </row>
    <row r="7521" spans="1:14" hidden="1" x14ac:dyDescent="0.25">
      <c r="A7521">
        <v>110</v>
      </c>
      <c r="B7521">
        <v>1</v>
      </c>
      <c r="C7521" t="s">
        <v>10395</v>
      </c>
      <c r="D7521" s="7">
        <v>40887</v>
      </c>
      <c r="E7521" t="s">
        <v>9104</v>
      </c>
      <c r="F7521" t="s">
        <v>10420</v>
      </c>
      <c r="G7521" t="s">
        <v>9104</v>
      </c>
      <c r="H7521" t="s">
        <v>10</v>
      </c>
      <c r="I7521" t="s">
        <v>118</v>
      </c>
      <c r="K7521" t="s">
        <v>933</v>
      </c>
      <c r="L7521" t="s">
        <v>9254</v>
      </c>
    </row>
    <row r="7522" spans="1:14" hidden="1" x14ac:dyDescent="0.25">
      <c r="A7522">
        <v>110</v>
      </c>
      <c r="B7522">
        <v>2</v>
      </c>
      <c r="C7522" t="s">
        <v>10395</v>
      </c>
      <c r="D7522" s="7">
        <v>40887</v>
      </c>
      <c r="E7522" t="s">
        <v>9104</v>
      </c>
      <c r="F7522" t="s">
        <v>10420</v>
      </c>
      <c r="G7522" t="s">
        <v>9104</v>
      </c>
      <c r="H7522" t="s">
        <v>17</v>
      </c>
      <c r="I7522" t="s">
        <v>18</v>
      </c>
      <c r="K7522" t="s">
        <v>9254</v>
      </c>
      <c r="L7522" t="s">
        <v>9255</v>
      </c>
    </row>
    <row r="7523" spans="1:14" hidden="1" x14ac:dyDescent="0.25">
      <c r="A7523">
        <v>110</v>
      </c>
      <c r="B7523">
        <v>3</v>
      </c>
      <c r="C7523" t="s">
        <v>10395</v>
      </c>
      <c r="D7523" s="7">
        <v>40887</v>
      </c>
      <c r="E7523" t="s">
        <v>9104</v>
      </c>
      <c r="F7523" t="s">
        <v>10420</v>
      </c>
      <c r="G7523" t="s">
        <v>9104</v>
      </c>
      <c r="H7523" t="s">
        <v>17</v>
      </c>
      <c r="I7523" t="s">
        <v>101</v>
      </c>
      <c r="K7523" t="s">
        <v>9255</v>
      </c>
      <c r="L7523" t="s">
        <v>9256</v>
      </c>
    </row>
    <row r="7524" spans="1:14" hidden="1" x14ac:dyDescent="0.25">
      <c r="A7524">
        <v>110</v>
      </c>
      <c r="B7524">
        <v>4</v>
      </c>
      <c r="C7524" t="s">
        <v>10395</v>
      </c>
      <c r="D7524" s="7">
        <v>40887</v>
      </c>
      <c r="E7524" t="s">
        <v>9104</v>
      </c>
      <c r="F7524" t="s">
        <v>10420</v>
      </c>
      <c r="G7524" t="s">
        <v>9104</v>
      </c>
      <c r="H7524" t="s">
        <v>17</v>
      </c>
      <c r="I7524" t="s">
        <v>292</v>
      </c>
      <c r="K7524" t="s">
        <v>9256</v>
      </c>
      <c r="L7524" t="s">
        <v>9257</v>
      </c>
    </row>
    <row r="7525" spans="1:14" hidden="1" x14ac:dyDescent="0.25">
      <c r="A7525">
        <v>110</v>
      </c>
      <c r="B7525">
        <v>5</v>
      </c>
      <c r="C7525" t="s">
        <v>10395</v>
      </c>
      <c r="D7525" s="7">
        <v>40887</v>
      </c>
      <c r="E7525" t="s">
        <v>9104</v>
      </c>
      <c r="F7525" t="s">
        <v>10420</v>
      </c>
      <c r="G7525" t="s">
        <v>9104</v>
      </c>
      <c r="H7525" t="s">
        <v>162</v>
      </c>
      <c r="I7525" t="s">
        <v>163</v>
      </c>
      <c r="K7525" t="s">
        <v>9257</v>
      </c>
      <c r="L7525" t="s">
        <v>9258</v>
      </c>
    </row>
    <row r="7526" spans="1:14" hidden="1" x14ac:dyDescent="0.25">
      <c r="A7526">
        <v>110</v>
      </c>
      <c r="B7526">
        <v>6</v>
      </c>
      <c r="C7526" t="s">
        <v>10395</v>
      </c>
      <c r="D7526" s="7">
        <v>40887</v>
      </c>
      <c r="E7526" t="s">
        <v>9104</v>
      </c>
      <c r="F7526" t="s">
        <v>10420</v>
      </c>
      <c r="G7526" t="s">
        <v>9104</v>
      </c>
      <c r="H7526" t="s">
        <v>24</v>
      </c>
      <c r="I7526" t="s">
        <v>10323</v>
      </c>
      <c r="K7526" t="s">
        <v>3403</v>
      </c>
      <c r="L7526" t="s">
        <v>9259</v>
      </c>
    </row>
    <row r="7527" spans="1:14" hidden="1" x14ac:dyDescent="0.25">
      <c r="A7527">
        <v>110</v>
      </c>
      <c r="B7527">
        <v>7</v>
      </c>
      <c r="C7527" t="s">
        <v>10395</v>
      </c>
      <c r="D7527" s="7">
        <v>40887</v>
      </c>
      <c r="E7527" t="s">
        <v>9104</v>
      </c>
      <c r="F7527" t="s">
        <v>10420</v>
      </c>
      <c r="G7527" t="s">
        <v>9104</v>
      </c>
      <c r="H7527" t="s">
        <v>10</v>
      </c>
      <c r="I7527" t="s">
        <v>118</v>
      </c>
      <c r="K7527" t="s">
        <v>9259</v>
      </c>
      <c r="L7527" t="s">
        <v>9260</v>
      </c>
    </row>
    <row r="7528" spans="1:14" hidden="1" x14ac:dyDescent="0.25">
      <c r="A7528">
        <v>110</v>
      </c>
      <c r="B7528">
        <v>8</v>
      </c>
      <c r="C7528" t="s">
        <v>10395</v>
      </c>
      <c r="D7528" s="7">
        <v>40887</v>
      </c>
      <c r="E7528" t="s">
        <v>9104</v>
      </c>
      <c r="F7528" t="s">
        <v>10420</v>
      </c>
      <c r="G7528" t="s">
        <v>9104</v>
      </c>
      <c r="H7528" t="s">
        <v>17</v>
      </c>
      <c r="I7528" t="s">
        <v>18</v>
      </c>
      <c r="K7528" t="s">
        <v>9260</v>
      </c>
      <c r="L7528" t="s">
        <v>9261</v>
      </c>
    </row>
    <row r="7529" spans="1:14" hidden="1" x14ac:dyDescent="0.25">
      <c r="A7529">
        <v>110</v>
      </c>
      <c r="B7529">
        <v>9</v>
      </c>
      <c r="C7529" t="s">
        <v>10395</v>
      </c>
      <c r="D7529" s="7">
        <v>40887</v>
      </c>
      <c r="E7529" t="s">
        <v>9104</v>
      </c>
      <c r="F7529" t="s">
        <v>10420</v>
      </c>
      <c r="G7529" t="s">
        <v>9104</v>
      </c>
      <c r="H7529" t="s">
        <v>348</v>
      </c>
      <c r="I7529" t="s">
        <v>407</v>
      </c>
      <c r="K7529" t="s">
        <v>9261</v>
      </c>
      <c r="L7529" t="s">
        <v>9262</v>
      </c>
    </row>
    <row r="7530" spans="1:14" hidden="1" x14ac:dyDescent="0.25">
      <c r="A7530">
        <v>110</v>
      </c>
      <c r="B7530">
        <v>10</v>
      </c>
      <c r="C7530" t="s">
        <v>10395</v>
      </c>
      <c r="D7530" s="7">
        <v>40887</v>
      </c>
      <c r="E7530" t="s">
        <v>9104</v>
      </c>
      <c r="F7530" t="s">
        <v>10420</v>
      </c>
      <c r="G7530" t="s">
        <v>9104</v>
      </c>
      <c r="H7530" t="s">
        <v>33</v>
      </c>
      <c r="I7530" t="s">
        <v>34</v>
      </c>
      <c r="K7530" t="s">
        <v>9262</v>
      </c>
      <c r="L7530" t="s">
        <v>9263</v>
      </c>
    </row>
    <row r="7531" spans="1:14" hidden="1" x14ac:dyDescent="0.25">
      <c r="A7531">
        <v>110</v>
      </c>
      <c r="B7531">
        <v>11</v>
      </c>
      <c r="C7531" t="s">
        <v>10395</v>
      </c>
      <c r="D7531" s="7">
        <v>40887</v>
      </c>
      <c r="E7531" t="s">
        <v>9104</v>
      </c>
      <c r="F7531" t="s">
        <v>10420</v>
      </c>
      <c r="G7531" t="s">
        <v>9104</v>
      </c>
      <c r="H7531" t="s">
        <v>21</v>
      </c>
      <c r="I7531" t="s">
        <v>22</v>
      </c>
      <c r="K7531" t="s">
        <v>9263</v>
      </c>
      <c r="L7531" t="s">
        <v>9264</v>
      </c>
    </row>
    <row r="7532" spans="1:14" hidden="1" x14ac:dyDescent="0.25">
      <c r="A7532">
        <v>110</v>
      </c>
      <c r="B7532">
        <v>12</v>
      </c>
      <c r="C7532" t="s">
        <v>10395</v>
      </c>
      <c r="D7532" s="7">
        <v>40887</v>
      </c>
      <c r="E7532" t="s">
        <v>9104</v>
      </c>
      <c r="F7532" t="s">
        <v>10420</v>
      </c>
      <c r="G7532" t="s">
        <v>9104</v>
      </c>
      <c r="H7532" t="s">
        <v>53</v>
      </c>
      <c r="I7532" t="s">
        <v>9265</v>
      </c>
      <c r="J7532" t="s">
        <v>55</v>
      </c>
      <c r="K7532" t="s">
        <v>9264</v>
      </c>
      <c r="L7532" t="s">
        <v>9264</v>
      </c>
      <c r="M7532" t="s">
        <v>485</v>
      </c>
      <c r="N7532">
        <v>9</v>
      </c>
    </row>
    <row r="7533" spans="1:14" hidden="1" x14ac:dyDescent="0.25">
      <c r="A7533">
        <v>111</v>
      </c>
      <c r="B7533">
        <v>1</v>
      </c>
      <c r="C7533" t="s">
        <v>10421</v>
      </c>
      <c r="D7533" s="7">
        <v>40951</v>
      </c>
      <c r="E7533" t="s">
        <v>9104</v>
      </c>
      <c r="F7533" t="s">
        <v>9266</v>
      </c>
      <c r="G7533" t="s">
        <v>9104</v>
      </c>
      <c r="H7533" t="s">
        <v>10</v>
      </c>
      <c r="I7533" t="s">
        <v>118</v>
      </c>
      <c r="K7533" t="s">
        <v>9267</v>
      </c>
      <c r="L7533" t="s">
        <v>9268</v>
      </c>
    </row>
    <row r="7534" spans="1:14" hidden="1" x14ac:dyDescent="0.25">
      <c r="A7534">
        <v>111</v>
      </c>
      <c r="B7534">
        <v>2</v>
      </c>
      <c r="C7534" t="s">
        <v>10421</v>
      </c>
      <c r="D7534" s="7">
        <v>40951</v>
      </c>
      <c r="E7534" t="s">
        <v>9104</v>
      </c>
      <c r="F7534" t="s">
        <v>9266</v>
      </c>
      <c r="G7534" t="s">
        <v>9104</v>
      </c>
      <c r="H7534" t="s">
        <v>10</v>
      </c>
      <c r="I7534" t="s">
        <v>14</v>
      </c>
      <c r="K7534" t="s">
        <v>9269</v>
      </c>
      <c r="L7534" t="s">
        <v>9270</v>
      </c>
    </row>
    <row r="7535" spans="1:14" hidden="1" x14ac:dyDescent="0.25">
      <c r="A7535">
        <v>111</v>
      </c>
      <c r="B7535">
        <v>3</v>
      </c>
      <c r="C7535" t="s">
        <v>10421</v>
      </c>
      <c r="D7535" s="7">
        <v>40951</v>
      </c>
      <c r="E7535" t="s">
        <v>9104</v>
      </c>
      <c r="F7535" t="s">
        <v>9266</v>
      </c>
      <c r="G7535" t="s">
        <v>9104</v>
      </c>
      <c r="H7535" t="s">
        <v>17</v>
      </c>
      <c r="I7535" t="s">
        <v>154</v>
      </c>
      <c r="K7535" t="s">
        <v>9271</v>
      </c>
      <c r="L7535" t="s">
        <v>9272</v>
      </c>
    </row>
    <row r="7536" spans="1:14" hidden="1" x14ac:dyDescent="0.25">
      <c r="A7536">
        <v>111</v>
      </c>
      <c r="B7536">
        <v>4</v>
      </c>
      <c r="C7536" t="s">
        <v>10421</v>
      </c>
      <c r="D7536" s="7">
        <v>40951</v>
      </c>
      <c r="E7536" t="s">
        <v>9104</v>
      </c>
      <c r="F7536" t="s">
        <v>9266</v>
      </c>
      <c r="G7536" t="s">
        <v>9104</v>
      </c>
      <c r="H7536" t="s">
        <v>33</v>
      </c>
      <c r="I7536" t="s">
        <v>161</v>
      </c>
      <c r="K7536" t="s">
        <v>9272</v>
      </c>
      <c r="L7536" t="s">
        <v>9272</v>
      </c>
    </row>
    <row r="7537" spans="1:14" hidden="1" x14ac:dyDescent="0.25">
      <c r="A7537">
        <v>111</v>
      </c>
      <c r="B7537">
        <v>5</v>
      </c>
      <c r="C7537" t="s">
        <v>10421</v>
      </c>
      <c r="D7537" s="7">
        <v>40951</v>
      </c>
      <c r="E7537" t="s">
        <v>9104</v>
      </c>
      <c r="F7537" t="s">
        <v>9266</v>
      </c>
      <c r="G7537" t="s">
        <v>9104</v>
      </c>
      <c r="H7537" t="s">
        <v>24</v>
      </c>
      <c r="I7537" t="s">
        <v>10323</v>
      </c>
      <c r="K7537" t="s">
        <v>9272</v>
      </c>
      <c r="L7537" t="s">
        <v>9273</v>
      </c>
    </row>
    <row r="7538" spans="1:14" hidden="1" x14ac:dyDescent="0.25">
      <c r="A7538">
        <v>111</v>
      </c>
      <c r="B7538">
        <v>6</v>
      </c>
      <c r="C7538" t="s">
        <v>10421</v>
      </c>
      <c r="D7538" s="7">
        <v>40951</v>
      </c>
      <c r="E7538" t="s">
        <v>9104</v>
      </c>
      <c r="F7538" t="s">
        <v>9266</v>
      </c>
      <c r="G7538" t="s">
        <v>9104</v>
      </c>
      <c r="H7538" t="s">
        <v>10</v>
      </c>
      <c r="I7538" t="s">
        <v>118</v>
      </c>
      <c r="K7538" t="s">
        <v>9274</v>
      </c>
      <c r="L7538" t="s">
        <v>9275</v>
      </c>
    </row>
    <row r="7539" spans="1:14" hidden="1" x14ac:dyDescent="0.25">
      <c r="A7539">
        <v>111</v>
      </c>
      <c r="B7539">
        <v>7</v>
      </c>
      <c r="C7539" t="s">
        <v>10421</v>
      </c>
      <c r="D7539" s="7">
        <v>40951</v>
      </c>
      <c r="E7539" t="s">
        <v>9104</v>
      </c>
      <c r="F7539" t="s">
        <v>9266</v>
      </c>
      <c r="G7539" t="s">
        <v>9104</v>
      </c>
      <c r="H7539" t="s">
        <v>10</v>
      </c>
      <c r="I7539" t="s">
        <v>14</v>
      </c>
      <c r="K7539" t="s">
        <v>9276</v>
      </c>
      <c r="L7539" t="s">
        <v>9277</v>
      </c>
    </row>
    <row r="7540" spans="1:14" hidden="1" x14ac:dyDescent="0.25">
      <c r="A7540">
        <v>111</v>
      </c>
      <c r="B7540">
        <v>8</v>
      </c>
      <c r="C7540" t="s">
        <v>10421</v>
      </c>
      <c r="D7540" s="7">
        <v>40951</v>
      </c>
      <c r="E7540" t="s">
        <v>9104</v>
      </c>
      <c r="F7540" t="s">
        <v>9266</v>
      </c>
      <c r="G7540" t="s">
        <v>9104</v>
      </c>
      <c r="H7540" t="s">
        <v>17</v>
      </c>
      <c r="I7540" t="s">
        <v>73</v>
      </c>
      <c r="K7540" t="s">
        <v>9277</v>
      </c>
      <c r="L7540" t="s">
        <v>9278</v>
      </c>
    </row>
    <row r="7541" spans="1:14" hidden="1" x14ac:dyDescent="0.25">
      <c r="A7541">
        <v>111</v>
      </c>
      <c r="B7541">
        <v>9</v>
      </c>
      <c r="C7541" t="s">
        <v>10421</v>
      </c>
      <c r="D7541" s="7">
        <v>40951</v>
      </c>
      <c r="E7541" t="s">
        <v>9104</v>
      </c>
      <c r="F7541" t="s">
        <v>9266</v>
      </c>
      <c r="G7541" t="s">
        <v>9104</v>
      </c>
      <c r="H7541" t="s">
        <v>348</v>
      </c>
      <c r="I7541" t="s">
        <v>968</v>
      </c>
      <c r="K7541" t="s">
        <v>9278</v>
      </c>
      <c r="L7541" t="s">
        <v>9279</v>
      </c>
    </row>
    <row r="7542" spans="1:14" hidden="1" x14ac:dyDescent="0.25">
      <c r="A7542">
        <v>111</v>
      </c>
      <c r="B7542">
        <v>10</v>
      </c>
      <c r="C7542" t="s">
        <v>10421</v>
      </c>
      <c r="D7542" s="7">
        <v>40951</v>
      </c>
      <c r="E7542" t="s">
        <v>9104</v>
      </c>
      <c r="F7542" t="s">
        <v>9266</v>
      </c>
      <c r="G7542" t="s">
        <v>9104</v>
      </c>
      <c r="H7542" t="s">
        <v>17</v>
      </c>
      <c r="I7542" t="s">
        <v>101</v>
      </c>
      <c r="K7542" t="s">
        <v>9279</v>
      </c>
      <c r="L7542" t="s">
        <v>9280</v>
      </c>
    </row>
    <row r="7543" spans="1:14" hidden="1" x14ac:dyDescent="0.25">
      <c r="A7543">
        <v>111</v>
      </c>
      <c r="B7543">
        <v>11</v>
      </c>
      <c r="C7543" t="s">
        <v>10421</v>
      </c>
      <c r="D7543" s="7">
        <v>40951</v>
      </c>
      <c r="E7543" t="s">
        <v>9104</v>
      </c>
      <c r="F7543" t="s">
        <v>9266</v>
      </c>
      <c r="G7543" t="s">
        <v>9104</v>
      </c>
      <c r="H7543" t="s">
        <v>53</v>
      </c>
      <c r="I7543" t="s">
        <v>772</v>
      </c>
      <c r="J7543" t="s">
        <v>80</v>
      </c>
      <c r="K7543" t="s">
        <v>9280</v>
      </c>
      <c r="L7543" t="s">
        <v>9281</v>
      </c>
      <c r="N7543">
        <v>6</v>
      </c>
    </row>
    <row r="7544" spans="1:14" hidden="1" x14ac:dyDescent="0.25">
      <c r="A7544">
        <v>111</v>
      </c>
      <c r="B7544">
        <v>12</v>
      </c>
      <c r="C7544" t="s">
        <v>10421</v>
      </c>
      <c r="D7544" s="7">
        <v>40951</v>
      </c>
      <c r="E7544" t="s">
        <v>9104</v>
      </c>
      <c r="F7544" t="s">
        <v>9266</v>
      </c>
      <c r="G7544" t="s">
        <v>9104</v>
      </c>
      <c r="H7544" t="s">
        <v>17</v>
      </c>
      <c r="I7544" t="s">
        <v>101</v>
      </c>
      <c r="K7544" t="s">
        <v>9281</v>
      </c>
      <c r="L7544" t="s">
        <v>9282</v>
      </c>
    </row>
    <row r="7545" spans="1:14" hidden="1" x14ac:dyDescent="0.25">
      <c r="A7545">
        <v>111</v>
      </c>
      <c r="B7545">
        <v>13</v>
      </c>
      <c r="C7545" t="s">
        <v>10421</v>
      </c>
      <c r="D7545" s="7">
        <v>40951</v>
      </c>
      <c r="E7545" t="s">
        <v>9104</v>
      </c>
      <c r="F7545" t="s">
        <v>9266</v>
      </c>
      <c r="G7545" t="s">
        <v>9104</v>
      </c>
      <c r="H7545" t="s">
        <v>24</v>
      </c>
      <c r="I7545" t="s">
        <v>10323</v>
      </c>
      <c r="K7545" t="s">
        <v>9283</v>
      </c>
      <c r="L7545" t="s">
        <v>9284</v>
      </c>
    </row>
    <row r="7546" spans="1:14" hidden="1" x14ac:dyDescent="0.25">
      <c r="A7546">
        <v>111</v>
      </c>
      <c r="B7546">
        <v>14</v>
      </c>
      <c r="C7546" t="s">
        <v>10421</v>
      </c>
      <c r="D7546" s="7">
        <v>40951</v>
      </c>
      <c r="E7546" t="s">
        <v>9104</v>
      </c>
      <c r="F7546" t="s">
        <v>9266</v>
      </c>
      <c r="G7546" t="s">
        <v>9104</v>
      </c>
      <c r="H7546" t="s">
        <v>10</v>
      </c>
      <c r="I7546" t="s">
        <v>118</v>
      </c>
      <c r="K7546" t="s">
        <v>9284</v>
      </c>
      <c r="L7546" t="s">
        <v>9285</v>
      </c>
    </row>
    <row r="7547" spans="1:14" hidden="1" x14ac:dyDescent="0.25">
      <c r="A7547">
        <v>111</v>
      </c>
      <c r="B7547">
        <v>15</v>
      </c>
      <c r="C7547" t="s">
        <v>10421</v>
      </c>
      <c r="D7547" s="7">
        <v>40951</v>
      </c>
      <c r="E7547" t="s">
        <v>9104</v>
      </c>
      <c r="F7547" t="s">
        <v>9266</v>
      </c>
      <c r="G7547" t="s">
        <v>9104</v>
      </c>
      <c r="H7547" t="s">
        <v>10</v>
      </c>
      <c r="I7547" t="s">
        <v>14</v>
      </c>
      <c r="K7547" t="s">
        <v>9286</v>
      </c>
      <c r="L7547" t="s">
        <v>9287</v>
      </c>
    </row>
    <row r="7548" spans="1:14" hidden="1" x14ac:dyDescent="0.25">
      <c r="A7548">
        <v>111</v>
      </c>
      <c r="B7548">
        <v>16</v>
      </c>
      <c r="C7548" t="s">
        <v>10421</v>
      </c>
      <c r="D7548" s="7">
        <v>40951</v>
      </c>
      <c r="E7548" t="s">
        <v>9104</v>
      </c>
      <c r="F7548" t="s">
        <v>9266</v>
      </c>
      <c r="G7548" t="s">
        <v>9104</v>
      </c>
      <c r="H7548" t="s">
        <v>17</v>
      </c>
      <c r="I7548" t="s">
        <v>48</v>
      </c>
      <c r="K7548" t="s">
        <v>9288</v>
      </c>
      <c r="L7548" t="s">
        <v>9289</v>
      </c>
    </row>
    <row r="7549" spans="1:14" hidden="1" x14ac:dyDescent="0.25">
      <c r="A7549">
        <v>111</v>
      </c>
      <c r="B7549">
        <v>17</v>
      </c>
      <c r="C7549" t="s">
        <v>10421</v>
      </c>
      <c r="D7549" s="7">
        <v>40951</v>
      </c>
      <c r="E7549" t="s">
        <v>9104</v>
      </c>
      <c r="F7549" t="s">
        <v>9266</v>
      </c>
      <c r="G7549" t="s">
        <v>9104</v>
      </c>
      <c r="H7549" t="s">
        <v>17</v>
      </c>
      <c r="I7549" t="s">
        <v>101</v>
      </c>
      <c r="K7549" t="s">
        <v>9289</v>
      </c>
      <c r="L7549" t="s">
        <v>9290</v>
      </c>
    </row>
    <row r="7550" spans="1:14" hidden="1" x14ac:dyDescent="0.25">
      <c r="A7550">
        <v>111</v>
      </c>
      <c r="B7550">
        <v>18</v>
      </c>
      <c r="C7550" t="s">
        <v>10421</v>
      </c>
      <c r="D7550" s="7">
        <v>40951</v>
      </c>
      <c r="E7550" t="s">
        <v>9104</v>
      </c>
      <c r="F7550" t="s">
        <v>9266</v>
      </c>
      <c r="G7550" t="s">
        <v>9104</v>
      </c>
      <c r="H7550" t="s">
        <v>17</v>
      </c>
      <c r="I7550" t="s">
        <v>154</v>
      </c>
      <c r="K7550" t="s">
        <v>9290</v>
      </c>
      <c r="L7550" t="s">
        <v>9291</v>
      </c>
    </row>
    <row r="7551" spans="1:14" hidden="1" x14ac:dyDescent="0.25">
      <c r="A7551">
        <v>111</v>
      </c>
      <c r="B7551">
        <v>19</v>
      </c>
      <c r="C7551" t="s">
        <v>10421</v>
      </c>
      <c r="D7551" s="7">
        <v>40951</v>
      </c>
      <c r="E7551" t="s">
        <v>9104</v>
      </c>
      <c r="F7551" t="s">
        <v>9266</v>
      </c>
      <c r="G7551" t="s">
        <v>9104</v>
      </c>
      <c r="H7551" t="s">
        <v>33</v>
      </c>
      <c r="I7551" t="s">
        <v>123</v>
      </c>
      <c r="K7551" t="s">
        <v>9291</v>
      </c>
      <c r="L7551" t="s">
        <v>9292</v>
      </c>
    </row>
    <row r="7552" spans="1:14" hidden="1" x14ac:dyDescent="0.25">
      <c r="A7552">
        <v>111</v>
      </c>
      <c r="B7552">
        <v>20</v>
      </c>
      <c r="C7552" t="s">
        <v>10421</v>
      </c>
      <c r="D7552" s="7">
        <v>40951</v>
      </c>
      <c r="E7552" t="s">
        <v>9104</v>
      </c>
      <c r="F7552" t="s">
        <v>9266</v>
      </c>
      <c r="G7552" t="s">
        <v>9104</v>
      </c>
      <c r="H7552" t="s">
        <v>53</v>
      </c>
      <c r="I7552" t="s">
        <v>1018</v>
      </c>
      <c r="J7552" t="s">
        <v>92</v>
      </c>
      <c r="K7552" t="s">
        <v>9292</v>
      </c>
      <c r="L7552" t="s">
        <v>9293</v>
      </c>
      <c r="N7552">
        <v>2</v>
      </c>
    </row>
    <row r="7553" spans="1:12" hidden="1" x14ac:dyDescent="0.25">
      <c r="A7553">
        <v>111</v>
      </c>
      <c r="B7553">
        <v>21</v>
      </c>
      <c r="C7553" t="s">
        <v>10421</v>
      </c>
      <c r="D7553" s="7">
        <v>40951</v>
      </c>
      <c r="E7553" t="s">
        <v>9104</v>
      </c>
      <c r="F7553" t="s">
        <v>9266</v>
      </c>
      <c r="G7553" t="s">
        <v>9104</v>
      </c>
      <c r="H7553" t="s">
        <v>21</v>
      </c>
      <c r="I7553" t="s">
        <v>334</v>
      </c>
      <c r="K7553" t="s">
        <v>9293</v>
      </c>
      <c r="L7553" t="s">
        <v>9294</v>
      </c>
    </row>
    <row r="7554" spans="1:12" hidden="1" x14ac:dyDescent="0.25">
      <c r="A7554">
        <v>111</v>
      </c>
      <c r="B7554">
        <v>22</v>
      </c>
      <c r="C7554" t="s">
        <v>10421</v>
      </c>
      <c r="D7554" s="7">
        <v>40951</v>
      </c>
      <c r="E7554" t="s">
        <v>9104</v>
      </c>
      <c r="F7554" t="s">
        <v>9266</v>
      </c>
      <c r="G7554" t="s">
        <v>9104</v>
      </c>
      <c r="H7554" t="s">
        <v>24</v>
      </c>
      <c r="I7554" t="s">
        <v>10323</v>
      </c>
      <c r="K7554" t="s">
        <v>9295</v>
      </c>
      <c r="L7554" t="s">
        <v>9296</v>
      </c>
    </row>
    <row r="7555" spans="1:12" hidden="1" x14ac:dyDescent="0.25">
      <c r="A7555">
        <v>112</v>
      </c>
      <c r="B7555">
        <v>1</v>
      </c>
      <c r="C7555" t="s">
        <v>10391</v>
      </c>
      <c r="D7555" s="7">
        <v>40720</v>
      </c>
      <c r="E7555" t="s">
        <v>9104</v>
      </c>
      <c r="F7555" t="s">
        <v>9297</v>
      </c>
      <c r="G7555" t="s">
        <v>9297</v>
      </c>
      <c r="H7555" t="s">
        <v>10</v>
      </c>
      <c r="I7555" t="s">
        <v>118</v>
      </c>
      <c r="K7555" t="s">
        <v>9298</v>
      </c>
      <c r="L7555" t="s">
        <v>9299</v>
      </c>
    </row>
    <row r="7556" spans="1:12" hidden="1" x14ac:dyDescent="0.25">
      <c r="A7556">
        <v>112</v>
      </c>
      <c r="B7556">
        <v>2</v>
      </c>
      <c r="C7556" t="s">
        <v>10391</v>
      </c>
      <c r="D7556" s="7">
        <v>40720</v>
      </c>
      <c r="E7556" t="s">
        <v>9104</v>
      </c>
      <c r="F7556" t="s">
        <v>9297</v>
      </c>
      <c r="G7556" t="s">
        <v>9104</v>
      </c>
      <c r="H7556" t="s">
        <v>17</v>
      </c>
      <c r="I7556" t="s">
        <v>292</v>
      </c>
      <c r="K7556" t="s">
        <v>9299</v>
      </c>
      <c r="L7556" t="s">
        <v>9300</v>
      </c>
    </row>
    <row r="7557" spans="1:12" hidden="1" x14ac:dyDescent="0.25">
      <c r="A7557">
        <v>112</v>
      </c>
      <c r="B7557">
        <v>3</v>
      </c>
      <c r="C7557" t="s">
        <v>10391</v>
      </c>
      <c r="D7557" s="7">
        <v>40720</v>
      </c>
      <c r="E7557" t="s">
        <v>9104</v>
      </c>
      <c r="F7557" t="s">
        <v>9297</v>
      </c>
      <c r="G7557" t="s">
        <v>9104</v>
      </c>
      <c r="H7557" t="s">
        <v>17</v>
      </c>
      <c r="I7557" t="s">
        <v>73</v>
      </c>
      <c r="K7557" t="s">
        <v>9300</v>
      </c>
      <c r="L7557" t="s">
        <v>9301</v>
      </c>
    </row>
    <row r="7558" spans="1:12" hidden="1" x14ac:dyDescent="0.25">
      <c r="A7558">
        <v>112</v>
      </c>
      <c r="B7558">
        <v>4</v>
      </c>
      <c r="C7558" t="s">
        <v>10391</v>
      </c>
      <c r="D7558" s="7">
        <v>40720</v>
      </c>
      <c r="E7558" t="s">
        <v>9104</v>
      </c>
      <c r="F7558" t="s">
        <v>9297</v>
      </c>
      <c r="G7558" t="s">
        <v>9104</v>
      </c>
      <c r="H7558" t="s">
        <v>33</v>
      </c>
      <c r="I7558" t="s">
        <v>161</v>
      </c>
      <c r="K7558" t="s">
        <v>9301</v>
      </c>
      <c r="L7558" t="s">
        <v>9301</v>
      </c>
    </row>
    <row r="7559" spans="1:12" hidden="1" x14ac:dyDescent="0.25">
      <c r="A7559">
        <v>112</v>
      </c>
      <c r="B7559">
        <v>5</v>
      </c>
      <c r="C7559" t="s">
        <v>10391</v>
      </c>
      <c r="D7559" s="7">
        <v>40720</v>
      </c>
      <c r="E7559" t="s">
        <v>9104</v>
      </c>
      <c r="F7559" t="s">
        <v>9297</v>
      </c>
      <c r="G7559" t="s">
        <v>9104</v>
      </c>
      <c r="H7559" t="s">
        <v>162</v>
      </c>
      <c r="I7559" t="s">
        <v>10323</v>
      </c>
      <c r="K7559" t="s">
        <v>9301</v>
      </c>
      <c r="L7559" t="s">
        <v>9302</v>
      </c>
    </row>
    <row r="7560" spans="1:12" hidden="1" x14ac:dyDescent="0.25">
      <c r="A7560">
        <v>112</v>
      </c>
      <c r="B7560">
        <v>6</v>
      </c>
      <c r="C7560" t="s">
        <v>10391</v>
      </c>
      <c r="D7560" s="7">
        <v>40720</v>
      </c>
      <c r="E7560" t="s">
        <v>9104</v>
      </c>
      <c r="F7560" t="s">
        <v>9297</v>
      </c>
      <c r="G7560" t="s">
        <v>9104</v>
      </c>
      <c r="H7560" t="s">
        <v>21</v>
      </c>
      <c r="I7560" t="s">
        <v>22</v>
      </c>
      <c r="K7560" t="s">
        <v>9302</v>
      </c>
      <c r="L7560" t="s">
        <v>9303</v>
      </c>
    </row>
    <row r="7561" spans="1:12" hidden="1" x14ac:dyDescent="0.25">
      <c r="A7561">
        <v>112</v>
      </c>
      <c r="B7561">
        <v>7</v>
      </c>
      <c r="C7561" t="s">
        <v>10391</v>
      </c>
      <c r="D7561" s="7">
        <v>40720</v>
      </c>
      <c r="E7561" t="s">
        <v>9104</v>
      </c>
      <c r="F7561" t="s">
        <v>9297</v>
      </c>
      <c r="G7561" t="s">
        <v>9104</v>
      </c>
      <c r="H7561" t="s">
        <v>24</v>
      </c>
      <c r="I7561" t="s">
        <v>10323</v>
      </c>
      <c r="K7561" t="s">
        <v>9304</v>
      </c>
      <c r="L7561" t="s">
        <v>9305</v>
      </c>
    </row>
    <row r="7562" spans="1:12" hidden="1" x14ac:dyDescent="0.25">
      <c r="A7562">
        <v>112</v>
      </c>
      <c r="B7562">
        <v>8</v>
      </c>
      <c r="C7562" t="s">
        <v>10391</v>
      </c>
      <c r="D7562" s="7">
        <v>40720</v>
      </c>
      <c r="E7562" t="s">
        <v>9104</v>
      </c>
      <c r="F7562" t="s">
        <v>9297</v>
      </c>
      <c r="G7562" t="s">
        <v>9104</v>
      </c>
      <c r="H7562" t="s">
        <v>10</v>
      </c>
      <c r="I7562" t="s">
        <v>118</v>
      </c>
      <c r="K7562" t="s">
        <v>9306</v>
      </c>
      <c r="L7562" t="s">
        <v>9307</v>
      </c>
    </row>
    <row r="7563" spans="1:12" hidden="1" x14ac:dyDescent="0.25">
      <c r="A7563">
        <v>112</v>
      </c>
      <c r="B7563">
        <v>9</v>
      </c>
      <c r="C7563" t="s">
        <v>10391</v>
      </c>
      <c r="D7563" s="7">
        <v>40720</v>
      </c>
      <c r="E7563" t="s">
        <v>9104</v>
      </c>
      <c r="F7563" t="s">
        <v>9297</v>
      </c>
      <c r="G7563" t="s">
        <v>9104</v>
      </c>
      <c r="H7563" t="s">
        <v>17</v>
      </c>
      <c r="I7563" t="s">
        <v>73</v>
      </c>
      <c r="K7563" t="s">
        <v>9308</v>
      </c>
      <c r="L7563" t="s">
        <v>3539</v>
      </c>
    </row>
    <row r="7564" spans="1:12" hidden="1" x14ac:dyDescent="0.25">
      <c r="A7564">
        <v>112</v>
      </c>
      <c r="B7564">
        <v>10</v>
      </c>
      <c r="C7564" t="s">
        <v>10391</v>
      </c>
      <c r="D7564" s="7">
        <v>40720</v>
      </c>
      <c r="E7564" t="s">
        <v>9104</v>
      </c>
      <c r="F7564" t="s">
        <v>9297</v>
      </c>
      <c r="G7564" t="s">
        <v>9104</v>
      </c>
      <c r="H7564" t="s">
        <v>17</v>
      </c>
      <c r="I7564" t="s">
        <v>73</v>
      </c>
      <c r="K7564" t="s">
        <v>3539</v>
      </c>
      <c r="L7564" t="s">
        <v>9309</v>
      </c>
    </row>
    <row r="7565" spans="1:12" hidden="1" x14ac:dyDescent="0.25">
      <c r="A7565">
        <v>112</v>
      </c>
      <c r="B7565">
        <v>11</v>
      </c>
      <c r="C7565" t="s">
        <v>10391</v>
      </c>
      <c r="D7565" s="7">
        <v>40720</v>
      </c>
      <c r="E7565" t="s">
        <v>9104</v>
      </c>
      <c r="F7565" t="s">
        <v>9297</v>
      </c>
      <c r="G7565" t="s">
        <v>9104</v>
      </c>
      <c r="H7565" t="s">
        <v>24</v>
      </c>
      <c r="I7565" t="s">
        <v>10323</v>
      </c>
      <c r="K7565" t="s">
        <v>9310</v>
      </c>
      <c r="L7565" t="s">
        <v>9311</v>
      </c>
    </row>
    <row r="7566" spans="1:12" hidden="1" x14ac:dyDescent="0.25">
      <c r="A7566">
        <v>112</v>
      </c>
      <c r="B7566">
        <v>12</v>
      </c>
      <c r="C7566" t="s">
        <v>10391</v>
      </c>
      <c r="D7566" s="7">
        <v>40720</v>
      </c>
      <c r="E7566" t="s">
        <v>9104</v>
      </c>
      <c r="F7566" t="s">
        <v>9297</v>
      </c>
      <c r="G7566" t="s">
        <v>9104</v>
      </c>
      <c r="H7566" t="s">
        <v>10</v>
      </c>
      <c r="I7566" t="s">
        <v>118</v>
      </c>
      <c r="K7566" t="s">
        <v>9312</v>
      </c>
      <c r="L7566" t="s">
        <v>9313</v>
      </c>
    </row>
    <row r="7567" spans="1:12" hidden="1" x14ac:dyDescent="0.25">
      <c r="A7567">
        <v>112</v>
      </c>
      <c r="B7567">
        <v>13</v>
      </c>
      <c r="C7567" t="s">
        <v>10391</v>
      </c>
      <c r="D7567" s="7">
        <v>40720</v>
      </c>
      <c r="E7567" t="s">
        <v>9104</v>
      </c>
      <c r="F7567" t="s">
        <v>9297</v>
      </c>
      <c r="G7567" t="s">
        <v>9104</v>
      </c>
      <c r="H7567" t="s">
        <v>10</v>
      </c>
      <c r="I7567" t="s">
        <v>14</v>
      </c>
      <c r="K7567" t="s">
        <v>9313</v>
      </c>
      <c r="L7567" t="s">
        <v>9314</v>
      </c>
    </row>
    <row r="7568" spans="1:12" hidden="1" x14ac:dyDescent="0.25">
      <c r="A7568">
        <v>112</v>
      </c>
      <c r="B7568">
        <v>14</v>
      </c>
      <c r="C7568" t="s">
        <v>10391</v>
      </c>
      <c r="D7568" s="7">
        <v>40720</v>
      </c>
      <c r="E7568" t="s">
        <v>9104</v>
      </c>
      <c r="F7568" t="s">
        <v>9297</v>
      </c>
      <c r="G7568" t="s">
        <v>9104</v>
      </c>
      <c r="H7568" t="s">
        <v>17</v>
      </c>
      <c r="I7568" t="s">
        <v>48</v>
      </c>
      <c r="K7568" t="s">
        <v>9314</v>
      </c>
      <c r="L7568" t="s">
        <v>9315</v>
      </c>
    </row>
    <row r="7569" spans="1:14" hidden="1" x14ac:dyDescent="0.25">
      <c r="A7569">
        <v>112</v>
      </c>
      <c r="B7569">
        <v>15</v>
      </c>
      <c r="C7569" t="s">
        <v>10391</v>
      </c>
      <c r="D7569" s="7">
        <v>40720</v>
      </c>
      <c r="E7569" t="s">
        <v>9104</v>
      </c>
      <c r="F7569" t="s">
        <v>9297</v>
      </c>
      <c r="G7569" t="s">
        <v>9104</v>
      </c>
      <c r="H7569" t="s">
        <v>33</v>
      </c>
      <c r="I7569" t="s">
        <v>123</v>
      </c>
      <c r="K7569" t="s">
        <v>9315</v>
      </c>
      <c r="L7569" t="s">
        <v>9315</v>
      </c>
    </row>
    <row r="7570" spans="1:14" hidden="1" x14ac:dyDescent="0.25">
      <c r="A7570">
        <v>112</v>
      </c>
      <c r="B7570">
        <v>16</v>
      </c>
      <c r="C7570" t="s">
        <v>10391</v>
      </c>
      <c r="D7570" s="7">
        <v>40720</v>
      </c>
      <c r="E7570" t="s">
        <v>9104</v>
      </c>
      <c r="F7570" t="s">
        <v>9297</v>
      </c>
      <c r="G7570" t="s">
        <v>9104</v>
      </c>
      <c r="H7570" t="s">
        <v>53</v>
      </c>
      <c r="I7570" t="s">
        <v>124</v>
      </c>
      <c r="J7570" t="s">
        <v>80</v>
      </c>
      <c r="K7570" t="s">
        <v>9315</v>
      </c>
      <c r="L7570" t="s">
        <v>9316</v>
      </c>
      <c r="N7570">
        <v>2</v>
      </c>
    </row>
    <row r="7571" spans="1:14" hidden="1" x14ac:dyDescent="0.25">
      <c r="A7571">
        <v>112</v>
      </c>
      <c r="B7571">
        <v>17</v>
      </c>
      <c r="C7571" t="s">
        <v>10391</v>
      </c>
      <c r="D7571" s="7">
        <v>40720</v>
      </c>
      <c r="E7571" t="s">
        <v>9104</v>
      </c>
      <c r="F7571" t="s">
        <v>9297</v>
      </c>
      <c r="G7571" t="s">
        <v>9104</v>
      </c>
      <c r="H7571" t="s">
        <v>21</v>
      </c>
      <c r="I7571" t="s">
        <v>22</v>
      </c>
      <c r="K7571" t="s">
        <v>9317</v>
      </c>
      <c r="L7571" t="s">
        <v>9318</v>
      </c>
    </row>
    <row r="7572" spans="1:14" hidden="1" x14ac:dyDescent="0.25">
      <c r="A7572">
        <v>112</v>
      </c>
      <c r="B7572">
        <v>18</v>
      </c>
      <c r="C7572" t="s">
        <v>10391</v>
      </c>
      <c r="D7572" s="7">
        <v>40720</v>
      </c>
      <c r="E7572" t="s">
        <v>9104</v>
      </c>
      <c r="F7572" t="s">
        <v>9297</v>
      </c>
      <c r="G7572" t="s">
        <v>9104</v>
      </c>
      <c r="H7572" t="s">
        <v>24</v>
      </c>
      <c r="I7572" t="s">
        <v>1263</v>
      </c>
      <c r="K7572" t="s">
        <v>9319</v>
      </c>
      <c r="L7572" t="s">
        <v>9320</v>
      </c>
    </row>
    <row r="7573" spans="1:14" hidden="1" x14ac:dyDescent="0.25">
      <c r="A7573">
        <v>112</v>
      </c>
      <c r="B7573">
        <v>19</v>
      </c>
      <c r="C7573" t="s">
        <v>10391</v>
      </c>
      <c r="D7573" s="7">
        <v>40720</v>
      </c>
      <c r="E7573" t="s">
        <v>9104</v>
      </c>
      <c r="F7573" t="s">
        <v>9297</v>
      </c>
      <c r="G7573" t="s">
        <v>9104</v>
      </c>
      <c r="H7573" t="s">
        <v>53</v>
      </c>
      <c r="I7573" t="s">
        <v>124</v>
      </c>
      <c r="J7573" t="s">
        <v>80</v>
      </c>
      <c r="K7573" t="s">
        <v>9320</v>
      </c>
      <c r="L7573" t="s">
        <v>9320</v>
      </c>
      <c r="M7573" t="s">
        <v>1264</v>
      </c>
      <c r="N7573">
        <v>2</v>
      </c>
    </row>
    <row r="7574" spans="1:14" hidden="1" x14ac:dyDescent="0.25">
      <c r="A7574">
        <v>112</v>
      </c>
      <c r="B7574">
        <v>20</v>
      </c>
      <c r="C7574" t="s">
        <v>10391</v>
      </c>
      <c r="D7574" s="7">
        <v>40720</v>
      </c>
      <c r="E7574" t="s">
        <v>9104</v>
      </c>
      <c r="F7574" t="s">
        <v>9297</v>
      </c>
      <c r="G7574" t="s">
        <v>9104</v>
      </c>
      <c r="H7574" t="s">
        <v>24</v>
      </c>
      <c r="I7574" t="s">
        <v>10323</v>
      </c>
      <c r="K7574" t="s">
        <v>9320</v>
      </c>
      <c r="L7574" t="s">
        <v>9321</v>
      </c>
    </row>
    <row r="7575" spans="1:14" hidden="1" x14ac:dyDescent="0.25">
      <c r="A7575">
        <v>112</v>
      </c>
      <c r="B7575">
        <v>21</v>
      </c>
      <c r="C7575" t="s">
        <v>10391</v>
      </c>
      <c r="D7575" s="7">
        <v>40720</v>
      </c>
      <c r="E7575" t="s">
        <v>9104</v>
      </c>
      <c r="F7575" t="s">
        <v>9297</v>
      </c>
      <c r="G7575" t="s">
        <v>9104</v>
      </c>
      <c r="H7575" t="s">
        <v>10</v>
      </c>
      <c r="I7575" t="s">
        <v>118</v>
      </c>
      <c r="K7575" t="s">
        <v>9321</v>
      </c>
      <c r="L7575" t="s">
        <v>9322</v>
      </c>
    </row>
    <row r="7576" spans="1:14" hidden="1" x14ac:dyDescent="0.25">
      <c r="A7576">
        <v>112</v>
      </c>
      <c r="B7576">
        <v>22</v>
      </c>
      <c r="C7576" t="s">
        <v>10391</v>
      </c>
      <c r="D7576" s="7">
        <v>40720</v>
      </c>
      <c r="E7576" t="s">
        <v>9104</v>
      </c>
      <c r="F7576" t="s">
        <v>9297</v>
      </c>
      <c r="G7576" t="s">
        <v>9104</v>
      </c>
      <c r="H7576" t="s">
        <v>10</v>
      </c>
      <c r="I7576" t="s">
        <v>14</v>
      </c>
      <c r="K7576" t="s">
        <v>9322</v>
      </c>
      <c r="L7576" t="s">
        <v>9323</v>
      </c>
    </row>
    <row r="7577" spans="1:14" hidden="1" x14ac:dyDescent="0.25">
      <c r="A7577">
        <v>112</v>
      </c>
      <c r="B7577">
        <v>23</v>
      </c>
      <c r="C7577" t="s">
        <v>10391</v>
      </c>
      <c r="D7577" s="7">
        <v>40720</v>
      </c>
      <c r="E7577" t="s">
        <v>9104</v>
      </c>
      <c r="F7577" t="s">
        <v>9297</v>
      </c>
      <c r="G7577" t="s">
        <v>9104</v>
      </c>
      <c r="H7577" t="s">
        <v>17</v>
      </c>
      <c r="I7577" t="s">
        <v>73</v>
      </c>
      <c r="K7577" t="s">
        <v>9323</v>
      </c>
      <c r="L7577" t="s">
        <v>9324</v>
      </c>
    </row>
    <row r="7578" spans="1:14" hidden="1" x14ac:dyDescent="0.25">
      <c r="A7578">
        <v>112</v>
      </c>
      <c r="B7578">
        <v>24</v>
      </c>
      <c r="C7578" t="s">
        <v>10391</v>
      </c>
      <c r="D7578" s="7">
        <v>40720</v>
      </c>
      <c r="E7578" t="s">
        <v>9104</v>
      </c>
      <c r="F7578" t="s">
        <v>9297</v>
      </c>
      <c r="G7578" t="s">
        <v>9104</v>
      </c>
      <c r="H7578" t="s">
        <v>33</v>
      </c>
      <c r="I7578" t="s">
        <v>192</v>
      </c>
      <c r="K7578" t="s">
        <v>9324</v>
      </c>
      <c r="L7578" t="s">
        <v>9325</v>
      </c>
    </row>
    <row r="7579" spans="1:14" hidden="1" x14ac:dyDescent="0.25">
      <c r="A7579">
        <v>112</v>
      </c>
      <c r="B7579">
        <v>25</v>
      </c>
      <c r="C7579" t="s">
        <v>10391</v>
      </c>
      <c r="D7579" s="7">
        <v>40720</v>
      </c>
      <c r="E7579" t="s">
        <v>9104</v>
      </c>
      <c r="F7579" t="s">
        <v>9297</v>
      </c>
      <c r="G7579" t="s">
        <v>9104</v>
      </c>
      <c r="H7579" t="s">
        <v>21</v>
      </c>
      <c r="I7579" t="s">
        <v>22</v>
      </c>
      <c r="K7579" t="s">
        <v>9325</v>
      </c>
      <c r="L7579" t="s">
        <v>9326</v>
      </c>
    </row>
    <row r="7580" spans="1:14" hidden="1" x14ac:dyDescent="0.25">
      <c r="A7580">
        <v>112</v>
      </c>
      <c r="B7580">
        <v>26</v>
      </c>
      <c r="C7580" t="s">
        <v>10391</v>
      </c>
      <c r="D7580" s="7">
        <v>40720</v>
      </c>
      <c r="E7580" t="s">
        <v>9104</v>
      </c>
      <c r="F7580" t="s">
        <v>9297</v>
      </c>
      <c r="G7580" t="s">
        <v>9104</v>
      </c>
      <c r="H7580" t="s">
        <v>24</v>
      </c>
      <c r="I7580" t="s">
        <v>10323</v>
      </c>
      <c r="K7580" t="s">
        <v>9327</v>
      </c>
      <c r="L7580" t="s">
        <v>9328</v>
      </c>
    </row>
    <row r="7581" spans="1:14" hidden="1" x14ac:dyDescent="0.25">
      <c r="A7581">
        <v>112</v>
      </c>
      <c r="B7581">
        <v>27</v>
      </c>
      <c r="C7581" t="s">
        <v>10391</v>
      </c>
      <c r="D7581" s="7">
        <v>40720</v>
      </c>
      <c r="E7581" t="s">
        <v>9104</v>
      </c>
      <c r="F7581" t="s">
        <v>9297</v>
      </c>
      <c r="G7581" t="s">
        <v>9104</v>
      </c>
      <c r="H7581" t="s">
        <v>10</v>
      </c>
      <c r="I7581" t="s">
        <v>118</v>
      </c>
      <c r="K7581" t="s">
        <v>9329</v>
      </c>
      <c r="L7581" t="s">
        <v>9330</v>
      </c>
    </row>
    <row r="7582" spans="1:14" hidden="1" x14ac:dyDescent="0.25">
      <c r="A7582">
        <v>112</v>
      </c>
      <c r="B7582">
        <v>28</v>
      </c>
      <c r="C7582" t="s">
        <v>10391</v>
      </c>
      <c r="D7582" s="7">
        <v>40720</v>
      </c>
      <c r="E7582" t="s">
        <v>9104</v>
      </c>
      <c r="F7582" t="s">
        <v>9297</v>
      </c>
      <c r="G7582" t="s">
        <v>9104</v>
      </c>
      <c r="H7582" t="s">
        <v>10</v>
      </c>
      <c r="I7582" t="s">
        <v>14</v>
      </c>
      <c r="K7582" t="s">
        <v>9331</v>
      </c>
      <c r="L7582" t="s">
        <v>9332</v>
      </c>
    </row>
    <row r="7583" spans="1:14" hidden="1" x14ac:dyDescent="0.25">
      <c r="A7583">
        <v>112</v>
      </c>
      <c r="B7583">
        <v>29</v>
      </c>
      <c r="C7583" t="s">
        <v>10391</v>
      </c>
      <c r="D7583" s="7">
        <v>40720</v>
      </c>
      <c r="E7583" t="s">
        <v>9104</v>
      </c>
      <c r="F7583" t="s">
        <v>9297</v>
      </c>
      <c r="G7583" t="s">
        <v>9104</v>
      </c>
      <c r="H7583" t="s">
        <v>17</v>
      </c>
      <c r="I7583" t="s">
        <v>48</v>
      </c>
      <c r="K7583" t="s">
        <v>9332</v>
      </c>
      <c r="L7583" t="s">
        <v>9333</v>
      </c>
    </row>
    <row r="7584" spans="1:14" hidden="1" x14ac:dyDescent="0.25">
      <c r="A7584">
        <v>112</v>
      </c>
      <c r="B7584">
        <v>30</v>
      </c>
      <c r="C7584" t="s">
        <v>10391</v>
      </c>
      <c r="D7584" s="7">
        <v>40720</v>
      </c>
      <c r="E7584" t="s">
        <v>9104</v>
      </c>
      <c r="F7584" t="s">
        <v>9297</v>
      </c>
      <c r="G7584" t="s">
        <v>9104</v>
      </c>
      <c r="H7584" t="s">
        <v>17</v>
      </c>
      <c r="I7584" t="s">
        <v>101</v>
      </c>
      <c r="K7584" t="s">
        <v>9333</v>
      </c>
      <c r="L7584" t="s">
        <v>9334</v>
      </c>
    </row>
    <row r="7585" spans="1:14" hidden="1" x14ac:dyDescent="0.25">
      <c r="A7585">
        <v>112</v>
      </c>
      <c r="B7585">
        <v>31</v>
      </c>
      <c r="C7585" t="s">
        <v>10391</v>
      </c>
      <c r="D7585" s="7">
        <v>40720</v>
      </c>
      <c r="E7585" t="s">
        <v>9104</v>
      </c>
      <c r="F7585" t="s">
        <v>9297</v>
      </c>
      <c r="G7585" t="s">
        <v>9104</v>
      </c>
      <c r="H7585" t="s">
        <v>17</v>
      </c>
      <c r="I7585" t="s">
        <v>73</v>
      </c>
      <c r="K7585" t="s">
        <v>9334</v>
      </c>
      <c r="L7585" t="s">
        <v>9335</v>
      </c>
    </row>
    <row r="7586" spans="1:14" hidden="1" x14ac:dyDescent="0.25">
      <c r="A7586">
        <v>112</v>
      </c>
      <c r="B7586">
        <v>32</v>
      </c>
      <c r="C7586" t="s">
        <v>10391</v>
      </c>
      <c r="D7586" s="7">
        <v>40720</v>
      </c>
      <c r="E7586" t="s">
        <v>9104</v>
      </c>
      <c r="F7586" t="s">
        <v>9297</v>
      </c>
      <c r="G7586" t="s">
        <v>9104</v>
      </c>
      <c r="H7586" t="s">
        <v>33</v>
      </c>
      <c r="I7586" t="s">
        <v>34</v>
      </c>
      <c r="K7586" t="s">
        <v>9335</v>
      </c>
      <c r="L7586" t="s">
        <v>9336</v>
      </c>
    </row>
    <row r="7587" spans="1:14" hidden="1" x14ac:dyDescent="0.25">
      <c r="A7587">
        <v>112</v>
      </c>
      <c r="B7587">
        <v>33</v>
      </c>
      <c r="C7587" t="s">
        <v>10391</v>
      </c>
      <c r="D7587" s="7">
        <v>40720</v>
      </c>
      <c r="E7587" t="s">
        <v>9104</v>
      </c>
      <c r="F7587" t="s">
        <v>9297</v>
      </c>
      <c r="G7587" t="s">
        <v>9104</v>
      </c>
      <c r="H7587" t="s">
        <v>24</v>
      </c>
      <c r="I7587" t="s">
        <v>39</v>
      </c>
      <c r="K7587" t="s">
        <v>9337</v>
      </c>
      <c r="L7587" t="s">
        <v>9338</v>
      </c>
    </row>
    <row r="7588" spans="1:14" hidden="1" x14ac:dyDescent="0.25">
      <c r="A7588">
        <v>112</v>
      </c>
      <c r="B7588">
        <v>34</v>
      </c>
      <c r="C7588" t="s">
        <v>10391</v>
      </c>
      <c r="D7588" s="7">
        <v>40720</v>
      </c>
      <c r="E7588" t="s">
        <v>9104</v>
      </c>
      <c r="F7588" t="s">
        <v>9297</v>
      </c>
      <c r="G7588" t="s">
        <v>9104</v>
      </c>
      <c r="H7588" t="s">
        <v>10</v>
      </c>
      <c r="I7588" t="s">
        <v>118</v>
      </c>
      <c r="K7588" t="s">
        <v>9338</v>
      </c>
      <c r="L7588" t="s">
        <v>9339</v>
      </c>
    </row>
    <row r="7589" spans="1:14" hidden="1" x14ac:dyDescent="0.25">
      <c r="A7589">
        <v>112</v>
      </c>
      <c r="B7589">
        <v>35</v>
      </c>
      <c r="C7589" t="s">
        <v>10391</v>
      </c>
      <c r="D7589" s="7">
        <v>40720</v>
      </c>
      <c r="E7589" t="s">
        <v>9104</v>
      </c>
      <c r="F7589" t="s">
        <v>9297</v>
      </c>
      <c r="G7589" t="s">
        <v>9104</v>
      </c>
      <c r="H7589" t="s">
        <v>10</v>
      </c>
      <c r="I7589" t="s">
        <v>14</v>
      </c>
      <c r="K7589" t="s">
        <v>9339</v>
      </c>
      <c r="L7589" t="s">
        <v>9340</v>
      </c>
    </row>
    <row r="7590" spans="1:14" hidden="1" x14ac:dyDescent="0.25">
      <c r="A7590">
        <v>112</v>
      </c>
      <c r="B7590">
        <v>36</v>
      </c>
      <c r="C7590" t="s">
        <v>10391</v>
      </c>
      <c r="D7590" s="7">
        <v>40720</v>
      </c>
      <c r="E7590" t="s">
        <v>9104</v>
      </c>
      <c r="F7590" t="s">
        <v>9297</v>
      </c>
      <c r="G7590" t="s">
        <v>9104</v>
      </c>
      <c r="H7590" t="s">
        <v>17</v>
      </c>
      <c r="I7590" t="s">
        <v>292</v>
      </c>
      <c r="K7590" t="s">
        <v>9340</v>
      </c>
      <c r="L7590" t="s">
        <v>9341</v>
      </c>
    </row>
    <row r="7591" spans="1:14" hidden="1" x14ac:dyDescent="0.25">
      <c r="A7591">
        <v>112</v>
      </c>
      <c r="B7591">
        <v>37</v>
      </c>
      <c r="C7591" t="s">
        <v>10391</v>
      </c>
      <c r="D7591" s="7">
        <v>40720</v>
      </c>
      <c r="E7591" t="s">
        <v>9104</v>
      </c>
      <c r="F7591" t="s">
        <v>9297</v>
      </c>
      <c r="G7591" t="s">
        <v>9104</v>
      </c>
      <c r="H7591" t="s">
        <v>17</v>
      </c>
      <c r="I7591" t="s">
        <v>73</v>
      </c>
      <c r="K7591" t="s">
        <v>9342</v>
      </c>
      <c r="L7591" t="s">
        <v>9343</v>
      </c>
    </row>
    <row r="7592" spans="1:14" hidden="1" x14ac:dyDescent="0.25">
      <c r="A7592">
        <v>112</v>
      </c>
      <c r="B7592">
        <v>38</v>
      </c>
      <c r="C7592" t="s">
        <v>10391</v>
      </c>
      <c r="D7592" s="7">
        <v>40720</v>
      </c>
      <c r="E7592" t="s">
        <v>9104</v>
      </c>
      <c r="F7592" t="s">
        <v>9297</v>
      </c>
      <c r="G7592" t="s">
        <v>9104</v>
      </c>
      <c r="H7592" t="s">
        <v>24</v>
      </c>
      <c r="I7592" t="s">
        <v>248</v>
      </c>
      <c r="K7592" t="s">
        <v>9344</v>
      </c>
      <c r="L7592" t="s">
        <v>9345</v>
      </c>
    </row>
    <row r="7593" spans="1:14" hidden="1" x14ac:dyDescent="0.25">
      <c r="A7593">
        <v>112</v>
      </c>
      <c r="B7593">
        <v>39</v>
      </c>
      <c r="C7593" t="s">
        <v>10391</v>
      </c>
      <c r="D7593" s="7">
        <v>40720</v>
      </c>
      <c r="E7593" t="s">
        <v>9104</v>
      </c>
      <c r="F7593" t="s">
        <v>9297</v>
      </c>
      <c r="G7593" t="s">
        <v>9104</v>
      </c>
      <c r="H7593" t="s">
        <v>10</v>
      </c>
      <c r="I7593" t="s">
        <v>118</v>
      </c>
      <c r="K7593" t="s">
        <v>9346</v>
      </c>
      <c r="L7593" t="s">
        <v>9347</v>
      </c>
    </row>
    <row r="7594" spans="1:14" hidden="1" x14ac:dyDescent="0.25">
      <c r="A7594">
        <v>112</v>
      </c>
      <c r="B7594">
        <v>40</v>
      </c>
      <c r="C7594" t="s">
        <v>10391</v>
      </c>
      <c r="D7594" s="7">
        <v>40720</v>
      </c>
      <c r="E7594" t="s">
        <v>9104</v>
      </c>
      <c r="F7594" t="s">
        <v>9297</v>
      </c>
      <c r="G7594" t="s">
        <v>9104</v>
      </c>
      <c r="H7594" t="s">
        <v>17</v>
      </c>
      <c r="I7594" t="s">
        <v>292</v>
      </c>
      <c r="K7594" t="s">
        <v>9347</v>
      </c>
      <c r="L7594" t="s">
        <v>9348</v>
      </c>
    </row>
    <row r="7595" spans="1:14" hidden="1" x14ac:dyDescent="0.25">
      <c r="A7595">
        <v>112</v>
      </c>
      <c r="B7595">
        <v>41</v>
      </c>
      <c r="C7595" t="s">
        <v>10391</v>
      </c>
      <c r="D7595" s="7">
        <v>40720</v>
      </c>
      <c r="E7595" t="s">
        <v>9104</v>
      </c>
      <c r="F7595" t="s">
        <v>9297</v>
      </c>
      <c r="G7595" t="s">
        <v>9104</v>
      </c>
      <c r="H7595" t="s">
        <v>24</v>
      </c>
      <c r="I7595" t="s">
        <v>10323</v>
      </c>
      <c r="K7595" t="s">
        <v>9348</v>
      </c>
      <c r="L7595" t="s">
        <v>9349</v>
      </c>
    </row>
    <row r="7596" spans="1:14" hidden="1" x14ac:dyDescent="0.25">
      <c r="A7596">
        <v>112</v>
      </c>
      <c r="B7596">
        <v>42</v>
      </c>
      <c r="C7596" t="s">
        <v>10391</v>
      </c>
      <c r="D7596" s="7">
        <v>40720</v>
      </c>
      <c r="E7596" t="s">
        <v>9104</v>
      </c>
      <c r="F7596" t="s">
        <v>9297</v>
      </c>
      <c r="G7596" t="s">
        <v>9104</v>
      </c>
      <c r="H7596" t="s">
        <v>10</v>
      </c>
      <c r="I7596" t="s">
        <v>118</v>
      </c>
      <c r="K7596" t="s">
        <v>9350</v>
      </c>
      <c r="L7596" t="s">
        <v>9351</v>
      </c>
    </row>
    <row r="7597" spans="1:14" hidden="1" x14ac:dyDescent="0.25">
      <c r="A7597">
        <v>112</v>
      </c>
      <c r="B7597">
        <v>43</v>
      </c>
      <c r="C7597" t="s">
        <v>10391</v>
      </c>
      <c r="D7597" s="7">
        <v>40720</v>
      </c>
      <c r="E7597" t="s">
        <v>9104</v>
      </c>
      <c r="F7597" t="s">
        <v>9297</v>
      </c>
      <c r="G7597" t="s">
        <v>9104</v>
      </c>
      <c r="H7597" t="s">
        <v>17</v>
      </c>
      <c r="I7597" t="s">
        <v>18</v>
      </c>
      <c r="K7597" t="s">
        <v>9351</v>
      </c>
      <c r="L7597" t="s">
        <v>9352</v>
      </c>
    </row>
    <row r="7598" spans="1:14" hidden="1" x14ac:dyDescent="0.25">
      <c r="A7598">
        <v>112</v>
      </c>
      <c r="B7598">
        <v>44</v>
      </c>
      <c r="C7598" t="s">
        <v>10391</v>
      </c>
      <c r="D7598" s="7">
        <v>40720</v>
      </c>
      <c r="E7598" t="s">
        <v>9104</v>
      </c>
      <c r="F7598" t="s">
        <v>9297</v>
      </c>
      <c r="G7598" t="s">
        <v>9104</v>
      </c>
      <c r="H7598" t="s">
        <v>53</v>
      </c>
      <c r="I7598" t="s">
        <v>202</v>
      </c>
      <c r="J7598" t="s">
        <v>80</v>
      </c>
      <c r="K7598" t="s">
        <v>9352</v>
      </c>
      <c r="L7598" t="s">
        <v>9353</v>
      </c>
      <c r="N7598">
        <v>2</v>
      </c>
    </row>
    <row r="7599" spans="1:14" hidden="1" x14ac:dyDescent="0.25">
      <c r="A7599">
        <v>112</v>
      </c>
      <c r="B7599">
        <v>45</v>
      </c>
      <c r="C7599" t="s">
        <v>10391</v>
      </c>
      <c r="D7599" s="7">
        <v>40720</v>
      </c>
      <c r="E7599" t="s">
        <v>9104</v>
      </c>
      <c r="F7599" t="s">
        <v>9297</v>
      </c>
      <c r="G7599" t="s">
        <v>9104</v>
      </c>
      <c r="H7599" t="s">
        <v>53</v>
      </c>
      <c r="I7599" t="s">
        <v>1864</v>
      </c>
      <c r="J7599" t="s">
        <v>80</v>
      </c>
      <c r="K7599" t="s">
        <v>9353</v>
      </c>
      <c r="L7599" t="s">
        <v>9353</v>
      </c>
      <c r="N7599">
        <v>7</v>
      </c>
    </row>
    <row r="7600" spans="1:14" hidden="1" x14ac:dyDescent="0.25">
      <c r="A7600">
        <v>112</v>
      </c>
      <c r="B7600">
        <v>46</v>
      </c>
      <c r="C7600" t="s">
        <v>10391</v>
      </c>
      <c r="D7600" s="7">
        <v>40720</v>
      </c>
      <c r="E7600" t="s">
        <v>9104</v>
      </c>
      <c r="F7600" t="s">
        <v>9297</v>
      </c>
      <c r="G7600" t="s">
        <v>9104</v>
      </c>
      <c r="H7600" t="s">
        <v>21</v>
      </c>
      <c r="I7600" t="s">
        <v>22</v>
      </c>
      <c r="K7600" t="s">
        <v>9353</v>
      </c>
      <c r="L7600" t="s">
        <v>9354</v>
      </c>
    </row>
    <row r="7601" spans="1:14" hidden="1" x14ac:dyDescent="0.25">
      <c r="A7601">
        <v>112</v>
      </c>
      <c r="B7601">
        <v>47</v>
      </c>
      <c r="C7601" t="s">
        <v>10391</v>
      </c>
      <c r="D7601" s="7">
        <v>40720</v>
      </c>
      <c r="E7601" t="s">
        <v>9104</v>
      </c>
      <c r="F7601" t="s">
        <v>9297</v>
      </c>
      <c r="G7601" t="s">
        <v>9104</v>
      </c>
      <c r="H7601" t="s">
        <v>24</v>
      </c>
      <c r="I7601" t="s">
        <v>10323</v>
      </c>
      <c r="K7601" t="s">
        <v>9355</v>
      </c>
      <c r="L7601" t="s">
        <v>9356</v>
      </c>
    </row>
    <row r="7602" spans="1:14" hidden="1" x14ac:dyDescent="0.25">
      <c r="A7602">
        <v>112</v>
      </c>
      <c r="B7602">
        <v>48</v>
      </c>
      <c r="C7602" t="s">
        <v>10391</v>
      </c>
      <c r="D7602" s="7">
        <v>40720</v>
      </c>
      <c r="E7602" t="s">
        <v>9104</v>
      </c>
      <c r="F7602" t="s">
        <v>9297</v>
      </c>
      <c r="G7602" t="s">
        <v>9104</v>
      </c>
      <c r="H7602" t="s">
        <v>10</v>
      </c>
      <c r="I7602" t="s">
        <v>118</v>
      </c>
      <c r="K7602" t="s">
        <v>9357</v>
      </c>
      <c r="L7602" t="s">
        <v>9358</v>
      </c>
    </row>
    <row r="7603" spans="1:14" hidden="1" x14ac:dyDescent="0.25">
      <c r="A7603">
        <v>112</v>
      </c>
      <c r="B7603">
        <v>49</v>
      </c>
      <c r="C7603" t="s">
        <v>10391</v>
      </c>
      <c r="D7603" s="7">
        <v>40720</v>
      </c>
      <c r="E7603" t="s">
        <v>9104</v>
      </c>
      <c r="F7603" t="s">
        <v>9297</v>
      </c>
      <c r="G7603" t="s">
        <v>9104</v>
      </c>
      <c r="H7603" t="s">
        <v>17</v>
      </c>
      <c r="I7603" t="s">
        <v>73</v>
      </c>
      <c r="K7603" t="s">
        <v>9358</v>
      </c>
      <c r="L7603" t="s">
        <v>9359</v>
      </c>
    </row>
    <row r="7604" spans="1:14" hidden="1" x14ac:dyDescent="0.25">
      <c r="A7604">
        <v>112</v>
      </c>
      <c r="B7604">
        <v>50</v>
      </c>
      <c r="C7604" t="s">
        <v>10391</v>
      </c>
      <c r="D7604" s="7">
        <v>40720</v>
      </c>
      <c r="E7604" t="s">
        <v>9104</v>
      </c>
      <c r="F7604" t="s">
        <v>9297</v>
      </c>
      <c r="G7604" t="s">
        <v>9104</v>
      </c>
      <c r="H7604" t="s">
        <v>53</v>
      </c>
      <c r="I7604" t="s">
        <v>202</v>
      </c>
      <c r="J7604" t="s">
        <v>80</v>
      </c>
      <c r="K7604" t="s">
        <v>9359</v>
      </c>
      <c r="L7604" t="s">
        <v>9360</v>
      </c>
      <c r="N7604">
        <v>2</v>
      </c>
    </row>
    <row r="7605" spans="1:14" hidden="1" x14ac:dyDescent="0.25">
      <c r="A7605">
        <v>112</v>
      </c>
      <c r="B7605">
        <v>51</v>
      </c>
      <c r="C7605" t="s">
        <v>10391</v>
      </c>
      <c r="D7605" s="7">
        <v>40720</v>
      </c>
      <c r="E7605" t="s">
        <v>9104</v>
      </c>
      <c r="F7605" t="s">
        <v>9297</v>
      </c>
      <c r="G7605" t="s">
        <v>9104</v>
      </c>
      <c r="H7605" t="s">
        <v>17</v>
      </c>
      <c r="I7605" t="s">
        <v>154</v>
      </c>
      <c r="K7605" t="s">
        <v>9360</v>
      </c>
      <c r="L7605" t="s">
        <v>9361</v>
      </c>
    </row>
    <row r="7606" spans="1:14" hidden="1" x14ac:dyDescent="0.25">
      <c r="A7606">
        <v>112</v>
      </c>
      <c r="B7606">
        <v>52</v>
      </c>
      <c r="C7606" t="s">
        <v>10391</v>
      </c>
      <c r="D7606" s="7">
        <v>40720</v>
      </c>
      <c r="E7606" t="s">
        <v>9104</v>
      </c>
      <c r="F7606" t="s">
        <v>9297</v>
      </c>
      <c r="G7606" t="s">
        <v>9104</v>
      </c>
      <c r="H7606" t="s">
        <v>17</v>
      </c>
      <c r="I7606" t="s">
        <v>48</v>
      </c>
      <c r="K7606" t="s">
        <v>9361</v>
      </c>
      <c r="L7606" t="s">
        <v>9362</v>
      </c>
    </row>
    <row r="7607" spans="1:14" hidden="1" x14ac:dyDescent="0.25">
      <c r="A7607">
        <v>112</v>
      </c>
      <c r="B7607">
        <v>53</v>
      </c>
      <c r="C7607" t="s">
        <v>10391</v>
      </c>
      <c r="D7607" s="7">
        <v>40720</v>
      </c>
      <c r="E7607" t="s">
        <v>9104</v>
      </c>
      <c r="F7607" t="s">
        <v>9297</v>
      </c>
      <c r="G7607" t="s">
        <v>9104</v>
      </c>
      <c r="H7607" t="s">
        <v>17</v>
      </c>
      <c r="I7607" t="s">
        <v>292</v>
      </c>
      <c r="K7607" t="s">
        <v>9362</v>
      </c>
      <c r="L7607" t="s">
        <v>9363</v>
      </c>
    </row>
    <row r="7608" spans="1:14" hidden="1" x14ac:dyDescent="0.25">
      <c r="A7608">
        <v>112</v>
      </c>
      <c r="B7608">
        <v>54</v>
      </c>
      <c r="C7608" t="s">
        <v>10391</v>
      </c>
      <c r="D7608" s="7">
        <v>40720</v>
      </c>
      <c r="E7608" t="s">
        <v>9104</v>
      </c>
      <c r="F7608" t="s">
        <v>9297</v>
      </c>
      <c r="G7608" t="s">
        <v>9104</v>
      </c>
      <c r="H7608" t="s">
        <v>17</v>
      </c>
      <c r="I7608" t="s">
        <v>292</v>
      </c>
      <c r="K7608" t="s">
        <v>9363</v>
      </c>
      <c r="L7608" t="s">
        <v>9364</v>
      </c>
    </row>
    <row r="7609" spans="1:14" hidden="1" x14ac:dyDescent="0.25">
      <c r="A7609">
        <v>112</v>
      </c>
      <c r="B7609">
        <v>55</v>
      </c>
      <c r="C7609" t="s">
        <v>10391</v>
      </c>
      <c r="D7609" s="7">
        <v>40720</v>
      </c>
      <c r="E7609" t="s">
        <v>9104</v>
      </c>
      <c r="F7609" t="s">
        <v>9297</v>
      </c>
      <c r="G7609" t="s">
        <v>9104</v>
      </c>
      <c r="H7609" t="s">
        <v>162</v>
      </c>
      <c r="I7609" t="s">
        <v>163</v>
      </c>
      <c r="K7609" t="s">
        <v>9364</v>
      </c>
      <c r="L7609" t="s">
        <v>9365</v>
      </c>
    </row>
    <row r="7610" spans="1:14" hidden="1" x14ac:dyDescent="0.25">
      <c r="A7610">
        <v>112</v>
      </c>
      <c r="B7610">
        <v>56</v>
      </c>
      <c r="C7610" t="s">
        <v>10391</v>
      </c>
      <c r="D7610" s="7">
        <v>40720</v>
      </c>
      <c r="E7610" t="s">
        <v>9104</v>
      </c>
      <c r="F7610" t="s">
        <v>9297</v>
      </c>
      <c r="G7610" t="s">
        <v>9104</v>
      </c>
      <c r="H7610" t="s">
        <v>24</v>
      </c>
      <c r="I7610" t="s">
        <v>10323</v>
      </c>
      <c r="K7610" t="s">
        <v>9366</v>
      </c>
      <c r="L7610" t="s">
        <v>9367</v>
      </c>
    </row>
    <row r="7611" spans="1:14" hidden="1" x14ac:dyDescent="0.25">
      <c r="A7611">
        <v>112</v>
      </c>
      <c r="B7611">
        <v>57</v>
      </c>
      <c r="C7611" t="s">
        <v>10391</v>
      </c>
      <c r="D7611" s="7">
        <v>40720</v>
      </c>
      <c r="E7611" t="s">
        <v>9104</v>
      </c>
      <c r="F7611" t="s">
        <v>9297</v>
      </c>
      <c r="G7611" t="s">
        <v>9104</v>
      </c>
      <c r="H7611" t="s">
        <v>10</v>
      </c>
      <c r="I7611" t="s">
        <v>118</v>
      </c>
      <c r="K7611" t="s">
        <v>9368</v>
      </c>
      <c r="L7611" t="s">
        <v>9369</v>
      </c>
    </row>
    <row r="7612" spans="1:14" hidden="1" x14ac:dyDescent="0.25">
      <c r="A7612">
        <v>112</v>
      </c>
      <c r="B7612">
        <v>58</v>
      </c>
      <c r="C7612" t="s">
        <v>10391</v>
      </c>
      <c r="D7612" s="7">
        <v>40720</v>
      </c>
      <c r="E7612" t="s">
        <v>9104</v>
      </c>
      <c r="F7612" t="s">
        <v>9297</v>
      </c>
      <c r="G7612" t="s">
        <v>9104</v>
      </c>
      <c r="H7612" t="s">
        <v>17</v>
      </c>
      <c r="I7612" t="s">
        <v>292</v>
      </c>
      <c r="K7612" t="s">
        <v>9369</v>
      </c>
      <c r="L7612" t="s">
        <v>9370</v>
      </c>
    </row>
    <row r="7613" spans="1:14" hidden="1" x14ac:dyDescent="0.25">
      <c r="A7613">
        <v>112</v>
      </c>
      <c r="B7613">
        <v>59</v>
      </c>
      <c r="C7613" t="s">
        <v>10391</v>
      </c>
      <c r="D7613" s="7">
        <v>40720</v>
      </c>
      <c r="E7613" t="s">
        <v>9104</v>
      </c>
      <c r="F7613" t="s">
        <v>9297</v>
      </c>
      <c r="G7613" t="s">
        <v>9104</v>
      </c>
      <c r="H7613" t="s">
        <v>24</v>
      </c>
      <c r="I7613" t="s">
        <v>10323</v>
      </c>
      <c r="K7613" t="s">
        <v>9370</v>
      </c>
      <c r="L7613" t="s">
        <v>9371</v>
      </c>
    </row>
    <row r="7614" spans="1:14" hidden="1" x14ac:dyDescent="0.25">
      <c r="A7614">
        <v>112</v>
      </c>
      <c r="B7614">
        <v>60</v>
      </c>
      <c r="C7614" t="s">
        <v>10391</v>
      </c>
      <c r="D7614" s="7">
        <v>40720</v>
      </c>
      <c r="E7614" t="s">
        <v>9104</v>
      </c>
      <c r="F7614" t="s">
        <v>9297</v>
      </c>
      <c r="G7614" t="s">
        <v>9104</v>
      </c>
      <c r="H7614" t="s">
        <v>10</v>
      </c>
      <c r="I7614" t="s">
        <v>118</v>
      </c>
      <c r="K7614" t="s">
        <v>9372</v>
      </c>
      <c r="L7614" t="s">
        <v>9373</v>
      </c>
    </row>
    <row r="7615" spans="1:14" hidden="1" x14ac:dyDescent="0.25">
      <c r="A7615">
        <v>112</v>
      </c>
      <c r="B7615">
        <v>61</v>
      </c>
      <c r="C7615" t="s">
        <v>10391</v>
      </c>
      <c r="D7615" s="7">
        <v>40720</v>
      </c>
      <c r="E7615" t="s">
        <v>9104</v>
      </c>
      <c r="F7615" t="s">
        <v>9297</v>
      </c>
      <c r="G7615" t="s">
        <v>9104</v>
      </c>
      <c r="H7615" t="s">
        <v>17</v>
      </c>
      <c r="I7615" t="s">
        <v>292</v>
      </c>
      <c r="K7615" t="s">
        <v>9373</v>
      </c>
      <c r="L7615" t="s">
        <v>9374</v>
      </c>
    </row>
    <row r="7616" spans="1:14" hidden="1" x14ac:dyDescent="0.25">
      <c r="A7616">
        <v>112</v>
      </c>
      <c r="B7616">
        <v>62</v>
      </c>
      <c r="C7616" t="s">
        <v>10391</v>
      </c>
      <c r="D7616" s="7">
        <v>40720</v>
      </c>
      <c r="E7616" t="s">
        <v>9104</v>
      </c>
      <c r="F7616" t="s">
        <v>9297</v>
      </c>
      <c r="G7616" t="s">
        <v>9104</v>
      </c>
      <c r="H7616" t="s">
        <v>24</v>
      </c>
      <c r="I7616" t="s">
        <v>10323</v>
      </c>
      <c r="K7616" t="s">
        <v>9375</v>
      </c>
      <c r="L7616" t="s">
        <v>9376</v>
      </c>
    </row>
    <row r="7617" spans="1:14" hidden="1" x14ac:dyDescent="0.25">
      <c r="A7617">
        <v>112</v>
      </c>
      <c r="B7617">
        <v>63</v>
      </c>
      <c r="C7617" t="s">
        <v>10391</v>
      </c>
      <c r="D7617" s="7">
        <v>40720</v>
      </c>
      <c r="E7617" t="s">
        <v>9104</v>
      </c>
      <c r="F7617" t="s">
        <v>9297</v>
      </c>
      <c r="G7617" t="s">
        <v>9104</v>
      </c>
      <c r="H7617" t="s">
        <v>10</v>
      </c>
      <c r="I7617" t="s">
        <v>118</v>
      </c>
      <c r="K7617" t="s">
        <v>9377</v>
      </c>
      <c r="L7617" t="s">
        <v>9378</v>
      </c>
    </row>
    <row r="7618" spans="1:14" hidden="1" x14ac:dyDescent="0.25">
      <c r="A7618">
        <v>112</v>
      </c>
      <c r="B7618">
        <v>64</v>
      </c>
      <c r="C7618" t="s">
        <v>10391</v>
      </c>
      <c r="D7618" s="7">
        <v>40720</v>
      </c>
      <c r="E7618" t="s">
        <v>9104</v>
      </c>
      <c r="F7618" t="s">
        <v>9297</v>
      </c>
      <c r="G7618" t="s">
        <v>9104</v>
      </c>
      <c r="H7618" t="s">
        <v>10</v>
      </c>
      <c r="I7618" t="s">
        <v>14</v>
      </c>
      <c r="K7618" t="s">
        <v>9378</v>
      </c>
      <c r="L7618" t="s">
        <v>9379</v>
      </c>
    </row>
    <row r="7619" spans="1:14" hidden="1" x14ac:dyDescent="0.25">
      <c r="A7619">
        <v>112</v>
      </c>
      <c r="B7619">
        <v>65</v>
      </c>
      <c r="C7619" t="s">
        <v>10391</v>
      </c>
      <c r="D7619" s="7">
        <v>40720</v>
      </c>
      <c r="E7619" t="s">
        <v>9104</v>
      </c>
      <c r="F7619" t="s">
        <v>9297</v>
      </c>
      <c r="G7619" t="s">
        <v>9104</v>
      </c>
      <c r="H7619" t="s">
        <v>53</v>
      </c>
      <c r="I7619" t="s">
        <v>124</v>
      </c>
      <c r="J7619" t="s">
        <v>92</v>
      </c>
      <c r="K7619" t="s">
        <v>9379</v>
      </c>
      <c r="L7619" t="s">
        <v>9379</v>
      </c>
      <c r="N7619">
        <v>3</v>
      </c>
    </row>
    <row r="7620" spans="1:14" hidden="1" x14ac:dyDescent="0.25">
      <c r="A7620">
        <v>112</v>
      </c>
      <c r="B7620">
        <v>66</v>
      </c>
      <c r="C7620" t="s">
        <v>10391</v>
      </c>
      <c r="D7620" s="7">
        <v>40720</v>
      </c>
      <c r="E7620" t="s">
        <v>9104</v>
      </c>
      <c r="F7620" t="s">
        <v>9297</v>
      </c>
      <c r="G7620" t="s">
        <v>9104</v>
      </c>
      <c r="H7620" t="s">
        <v>17</v>
      </c>
      <c r="I7620" t="s">
        <v>73</v>
      </c>
      <c r="K7620" t="s">
        <v>9379</v>
      </c>
      <c r="L7620" t="s">
        <v>9380</v>
      </c>
    </row>
    <row r="7621" spans="1:14" hidden="1" x14ac:dyDescent="0.25">
      <c r="A7621">
        <v>112</v>
      </c>
      <c r="B7621">
        <v>67</v>
      </c>
      <c r="C7621" t="s">
        <v>10391</v>
      </c>
      <c r="D7621" s="7">
        <v>40720</v>
      </c>
      <c r="E7621" t="s">
        <v>9104</v>
      </c>
      <c r="F7621" t="s">
        <v>9297</v>
      </c>
      <c r="G7621" t="s">
        <v>9104</v>
      </c>
      <c r="H7621" t="s">
        <v>33</v>
      </c>
      <c r="I7621" t="s">
        <v>123</v>
      </c>
      <c r="K7621" t="s">
        <v>9380</v>
      </c>
      <c r="L7621" t="s">
        <v>9381</v>
      </c>
    </row>
    <row r="7622" spans="1:14" hidden="1" x14ac:dyDescent="0.25">
      <c r="A7622">
        <v>112</v>
      </c>
      <c r="B7622">
        <v>68</v>
      </c>
      <c r="C7622" t="s">
        <v>10391</v>
      </c>
      <c r="D7622" s="7">
        <v>40720</v>
      </c>
      <c r="E7622" t="s">
        <v>9104</v>
      </c>
      <c r="F7622" t="s">
        <v>9297</v>
      </c>
      <c r="G7622" t="s">
        <v>9104</v>
      </c>
      <c r="H7622" t="s">
        <v>53</v>
      </c>
      <c r="I7622" t="s">
        <v>2240</v>
      </c>
      <c r="J7622" t="s">
        <v>80</v>
      </c>
      <c r="K7622" t="s">
        <v>9381</v>
      </c>
      <c r="L7622" t="s">
        <v>9382</v>
      </c>
      <c r="M7622" t="s">
        <v>1264</v>
      </c>
      <c r="N7622">
        <v>1</v>
      </c>
    </row>
    <row r="7623" spans="1:14" hidden="1" x14ac:dyDescent="0.25">
      <c r="A7623">
        <v>112</v>
      </c>
      <c r="B7623">
        <v>69</v>
      </c>
      <c r="C7623" t="s">
        <v>10391</v>
      </c>
      <c r="D7623" s="7">
        <v>40720</v>
      </c>
      <c r="E7623" t="s">
        <v>9104</v>
      </c>
      <c r="F7623" t="s">
        <v>9297</v>
      </c>
      <c r="G7623" t="s">
        <v>9104</v>
      </c>
      <c r="H7623" t="s">
        <v>21</v>
      </c>
      <c r="I7623" t="s">
        <v>22</v>
      </c>
      <c r="K7623" t="s">
        <v>9382</v>
      </c>
      <c r="L7623" t="s">
        <v>9383</v>
      </c>
    </row>
    <row r="7624" spans="1:14" hidden="1" x14ac:dyDescent="0.25">
      <c r="A7624">
        <v>112</v>
      </c>
      <c r="B7624">
        <v>70</v>
      </c>
      <c r="C7624" t="s">
        <v>10391</v>
      </c>
      <c r="D7624" s="7">
        <v>40720</v>
      </c>
      <c r="E7624" t="s">
        <v>9104</v>
      </c>
      <c r="F7624" t="s">
        <v>9297</v>
      </c>
      <c r="G7624" t="s">
        <v>9104</v>
      </c>
      <c r="H7624" t="s">
        <v>24</v>
      </c>
      <c r="I7624" t="s">
        <v>10323</v>
      </c>
      <c r="K7624" t="s">
        <v>9384</v>
      </c>
      <c r="L7624" t="s">
        <v>9385</v>
      </c>
    </row>
    <row r="7625" spans="1:14" hidden="1" x14ac:dyDescent="0.25">
      <c r="A7625">
        <v>112</v>
      </c>
      <c r="B7625">
        <v>71</v>
      </c>
      <c r="C7625" t="s">
        <v>10391</v>
      </c>
      <c r="D7625" s="7">
        <v>40720</v>
      </c>
      <c r="E7625" t="s">
        <v>9104</v>
      </c>
      <c r="F7625" t="s">
        <v>9297</v>
      </c>
      <c r="G7625" t="s">
        <v>9104</v>
      </c>
      <c r="H7625" t="s">
        <v>10</v>
      </c>
      <c r="I7625" t="s">
        <v>118</v>
      </c>
      <c r="K7625" t="s">
        <v>9386</v>
      </c>
      <c r="L7625" t="s">
        <v>9387</v>
      </c>
    </row>
    <row r="7626" spans="1:14" hidden="1" x14ac:dyDescent="0.25">
      <c r="A7626">
        <v>112</v>
      </c>
      <c r="B7626">
        <v>72</v>
      </c>
      <c r="C7626" t="s">
        <v>10391</v>
      </c>
      <c r="D7626" s="7">
        <v>40720</v>
      </c>
      <c r="E7626" t="s">
        <v>9104</v>
      </c>
      <c r="F7626" t="s">
        <v>9297</v>
      </c>
      <c r="G7626" t="s">
        <v>9104</v>
      </c>
      <c r="H7626" t="s">
        <v>10</v>
      </c>
      <c r="I7626" t="s">
        <v>14</v>
      </c>
      <c r="K7626" t="s">
        <v>9387</v>
      </c>
      <c r="L7626" t="s">
        <v>9388</v>
      </c>
    </row>
    <row r="7627" spans="1:14" hidden="1" x14ac:dyDescent="0.25">
      <c r="A7627">
        <v>112</v>
      </c>
      <c r="B7627">
        <v>73</v>
      </c>
      <c r="C7627" t="s">
        <v>10391</v>
      </c>
      <c r="D7627" s="7">
        <v>40720</v>
      </c>
      <c r="E7627" t="s">
        <v>9104</v>
      </c>
      <c r="F7627" t="s">
        <v>9297</v>
      </c>
      <c r="G7627" t="s">
        <v>9104</v>
      </c>
      <c r="H7627" t="s">
        <v>17</v>
      </c>
      <c r="I7627" t="s">
        <v>101</v>
      </c>
      <c r="K7627" t="s">
        <v>9388</v>
      </c>
      <c r="L7627" t="s">
        <v>9389</v>
      </c>
    </row>
    <row r="7628" spans="1:14" hidden="1" x14ac:dyDescent="0.25">
      <c r="A7628">
        <v>112</v>
      </c>
      <c r="B7628">
        <v>74</v>
      </c>
      <c r="C7628" t="s">
        <v>10391</v>
      </c>
      <c r="D7628" s="7">
        <v>40720</v>
      </c>
      <c r="E7628" t="s">
        <v>9104</v>
      </c>
      <c r="F7628" t="s">
        <v>9297</v>
      </c>
      <c r="G7628" t="s">
        <v>9104</v>
      </c>
      <c r="H7628" t="s">
        <v>33</v>
      </c>
      <c r="I7628" t="s">
        <v>238</v>
      </c>
      <c r="K7628" t="s">
        <v>9389</v>
      </c>
      <c r="L7628" t="s">
        <v>9389</v>
      </c>
    </row>
    <row r="7629" spans="1:14" hidden="1" x14ac:dyDescent="0.25">
      <c r="A7629">
        <v>112</v>
      </c>
      <c r="B7629">
        <v>75</v>
      </c>
      <c r="C7629" t="s">
        <v>10391</v>
      </c>
      <c r="D7629" s="7">
        <v>40720</v>
      </c>
      <c r="E7629" t="s">
        <v>9104</v>
      </c>
      <c r="F7629" t="s">
        <v>9297</v>
      </c>
      <c r="G7629" t="s">
        <v>9104</v>
      </c>
      <c r="H7629" t="s">
        <v>17</v>
      </c>
      <c r="I7629" t="s">
        <v>101</v>
      </c>
      <c r="K7629" t="s">
        <v>9389</v>
      </c>
      <c r="L7629" t="s">
        <v>9390</v>
      </c>
    </row>
    <row r="7630" spans="1:14" hidden="1" x14ac:dyDescent="0.25">
      <c r="A7630">
        <v>112</v>
      </c>
      <c r="B7630">
        <v>76</v>
      </c>
      <c r="C7630" t="s">
        <v>10391</v>
      </c>
      <c r="D7630" s="7">
        <v>40720</v>
      </c>
      <c r="E7630" t="s">
        <v>9104</v>
      </c>
      <c r="F7630" t="s">
        <v>9297</v>
      </c>
      <c r="G7630" t="s">
        <v>9104</v>
      </c>
      <c r="H7630" t="s">
        <v>53</v>
      </c>
      <c r="I7630" t="s">
        <v>772</v>
      </c>
      <c r="J7630" t="s">
        <v>80</v>
      </c>
      <c r="K7630" t="s">
        <v>9390</v>
      </c>
      <c r="L7630" t="s">
        <v>9391</v>
      </c>
      <c r="N7630">
        <v>6</v>
      </c>
    </row>
    <row r="7631" spans="1:14" hidden="1" x14ac:dyDescent="0.25">
      <c r="A7631">
        <v>112</v>
      </c>
      <c r="B7631">
        <v>77</v>
      </c>
      <c r="C7631" t="s">
        <v>10391</v>
      </c>
      <c r="D7631" s="7">
        <v>40720</v>
      </c>
      <c r="E7631" t="s">
        <v>9104</v>
      </c>
      <c r="F7631" t="s">
        <v>9297</v>
      </c>
      <c r="G7631" t="s">
        <v>9104</v>
      </c>
      <c r="H7631" t="s">
        <v>24</v>
      </c>
      <c r="I7631" t="s">
        <v>10323</v>
      </c>
      <c r="K7631" t="s">
        <v>9391</v>
      </c>
      <c r="L7631" t="s">
        <v>9392</v>
      </c>
    </row>
    <row r="7632" spans="1:14" hidden="1" x14ac:dyDescent="0.25">
      <c r="A7632">
        <v>112</v>
      </c>
      <c r="B7632">
        <v>78</v>
      </c>
      <c r="C7632" t="s">
        <v>10391</v>
      </c>
      <c r="D7632" s="7">
        <v>40720</v>
      </c>
      <c r="E7632" t="s">
        <v>9104</v>
      </c>
      <c r="F7632" t="s">
        <v>9297</v>
      </c>
      <c r="G7632" t="s">
        <v>9104</v>
      </c>
      <c r="H7632" t="s">
        <v>10</v>
      </c>
      <c r="I7632" t="s">
        <v>118</v>
      </c>
      <c r="K7632" t="s">
        <v>9393</v>
      </c>
      <c r="L7632" t="s">
        <v>9394</v>
      </c>
    </row>
    <row r="7633" spans="1:14" hidden="1" x14ac:dyDescent="0.25">
      <c r="A7633">
        <v>112</v>
      </c>
      <c r="B7633">
        <v>79</v>
      </c>
      <c r="C7633" t="s">
        <v>10391</v>
      </c>
      <c r="D7633" s="7">
        <v>40720</v>
      </c>
      <c r="E7633" t="s">
        <v>9104</v>
      </c>
      <c r="F7633" t="s">
        <v>9297</v>
      </c>
      <c r="G7633" t="s">
        <v>9104</v>
      </c>
      <c r="H7633" t="s">
        <v>17</v>
      </c>
      <c r="I7633" t="s">
        <v>73</v>
      </c>
      <c r="K7633" t="s">
        <v>9394</v>
      </c>
      <c r="L7633" t="s">
        <v>9395</v>
      </c>
    </row>
    <row r="7634" spans="1:14" hidden="1" x14ac:dyDescent="0.25">
      <c r="A7634">
        <v>112</v>
      </c>
      <c r="B7634">
        <v>80</v>
      </c>
      <c r="C7634" t="s">
        <v>10391</v>
      </c>
      <c r="D7634" s="7">
        <v>40720</v>
      </c>
      <c r="E7634" t="s">
        <v>9104</v>
      </c>
      <c r="F7634" t="s">
        <v>9297</v>
      </c>
      <c r="G7634" t="s">
        <v>9104</v>
      </c>
      <c r="H7634" t="s">
        <v>33</v>
      </c>
      <c r="I7634" t="s">
        <v>192</v>
      </c>
      <c r="K7634" t="s">
        <v>9395</v>
      </c>
      <c r="L7634" t="s">
        <v>9395</v>
      </c>
    </row>
    <row r="7635" spans="1:14" hidden="1" x14ac:dyDescent="0.25">
      <c r="A7635">
        <v>112</v>
      </c>
      <c r="B7635">
        <v>81</v>
      </c>
      <c r="C7635" t="s">
        <v>10391</v>
      </c>
      <c r="D7635" s="7">
        <v>40720</v>
      </c>
      <c r="E7635" t="s">
        <v>9104</v>
      </c>
      <c r="F7635" t="s">
        <v>9297</v>
      </c>
      <c r="G7635" t="s">
        <v>9104</v>
      </c>
      <c r="H7635" t="s">
        <v>21</v>
      </c>
      <c r="I7635" t="s">
        <v>22</v>
      </c>
      <c r="K7635" t="s">
        <v>9395</v>
      </c>
      <c r="L7635" t="s">
        <v>9396</v>
      </c>
    </row>
    <row r="7636" spans="1:14" hidden="1" x14ac:dyDescent="0.25">
      <c r="A7636">
        <v>112</v>
      </c>
      <c r="B7636">
        <v>82</v>
      </c>
      <c r="C7636" t="s">
        <v>10391</v>
      </c>
      <c r="D7636" s="7">
        <v>40720</v>
      </c>
      <c r="E7636" t="s">
        <v>9104</v>
      </c>
      <c r="F7636" t="s">
        <v>9297</v>
      </c>
      <c r="G7636" t="s">
        <v>9104</v>
      </c>
      <c r="H7636" t="s">
        <v>24</v>
      </c>
      <c r="I7636" t="s">
        <v>248</v>
      </c>
      <c r="K7636" t="s">
        <v>9397</v>
      </c>
      <c r="L7636" t="s">
        <v>9398</v>
      </c>
    </row>
    <row r="7637" spans="1:14" hidden="1" x14ac:dyDescent="0.25">
      <c r="A7637">
        <v>112</v>
      </c>
      <c r="B7637">
        <v>83</v>
      </c>
      <c r="C7637" t="s">
        <v>10391</v>
      </c>
      <c r="D7637" s="7">
        <v>40720</v>
      </c>
      <c r="E7637" t="s">
        <v>9104</v>
      </c>
      <c r="F7637" t="s">
        <v>9297</v>
      </c>
      <c r="G7637" t="s">
        <v>9104</v>
      </c>
      <c r="H7637" t="s">
        <v>10</v>
      </c>
      <c r="I7637" t="s">
        <v>118</v>
      </c>
      <c r="K7637" t="s">
        <v>9398</v>
      </c>
      <c r="L7637" t="s">
        <v>9399</v>
      </c>
    </row>
    <row r="7638" spans="1:14" hidden="1" x14ac:dyDescent="0.25">
      <c r="A7638">
        <v>112</v>
      </c>
      <c r="B7638">
        <v>84</v>
      </c>
      <c r="C7638" t="s">
        <v>10391</v>
      </c>
      <c r="D7638" s="7">
        <v>40720</v>
      </c>
      <c r="E7638" t="s">
        <v>9104</v>
      </c>
      <c r="F7638" t="s">
        <v>9297</v>
      </c>
      <c r="G7638" t="s">
        <v>9104</v>
      </c>
      <c r="H7638" t="s">
        <v>17</v>
      </c>
      <c r="I7638" t="s">
        <v>292</v>
      </c>
      <c r="K7638" t="s">
        <v>9399</v>
      </c>
      <c r="L7638" t="s">
        <v>9400</v>
      </c>
    </row>
    <row r="7639" spans="1:14" hidden="1" x14ac:dyDescent="0.25">
      <c r="A7639">
        <v>112</v>
      </c>
      <c r="B7639">
        <v>85</v>
      </c>
      <c r="C7639" t="s">
        <v>10391</v>
      </c>
      <c r="D7639" s="7">
        <v>40720</v>
      </c>
      <c r="E7639" t="s">
        <v>9104</v>
      </c>
      <c r="F7639" t="s">
        <v>9297</v>
      </c>
      <c r="G7639" t="s">
        <v>9104</v>
      </c>
      <c r="H7639" t="s">
        <v>53</v>
      </c>
      <c r="I7639" t="s">
        <v>124</v>
      </c>
      <c r="J7639" t="s">
        <v>92</v>
      </c>
      <c r="K7639" t="s">
        <v>9400</v>
      </c>
      <c r="L7639" t="s">
        <v>9401</v>
      </c>
      <c r="N7639">
        <v>3</v>
      </c>
    </row>
    <row r="7640" spans="1:14" hidden="1" x14ac:dyDescent="0.25">
      <c r="A7640">
        <v>112</v>
      </c>
      <c r="B7640">
        <v>86</v>
      </c>
      <c r="C7640" t="s">
        <v>10391</v>
      </c>
      <c r="D7640" s="7">
        <v>40720</v>
      </c>
      <c r="E7640" t="s">
        <v>9104</v>
      </c>
      <c r="F7640" t="s">
        <v>9297</v>
      </c>
      <c r="G7640" t="s">
        <v>9104</v>
      </c>
      <c r="H7640" t="s">
        <v>17</v>
      </c>
      <c r="I7640" t="s">
        <v>101</v>
      </c>
      <c r="K7640" t="s">
        <v>9401</v>
      </c>
      <c r="L7640" t="s">
        <v>9402</v>
      </c>
    </row>
    <row r="7641" spans="1:14" hidden="1" x14ac:dyDescent="0.25">
      <c r="A7641">
        <v>112</v>
      </c>
      <c r="B7641">
        <v>87</v>
      </c>
      <c r="C7641" t="s">
        <v>10391</v>
      </c>
      <c r="D7641" s="7">
        <v>40720</v>
      </c>
      <c r="E7641" t="s">
        <v>9104</v>
      </c>
      <c r="F7641" t="s">
        <v>9297</v>
      </c>
      <c r="G7641" t="s">
        <v>9104</v>
      </c>
      <c r="H7641" t="s">
        <v>24</v>
      </c>
      <c r="I7641" t="s">
        <v>10323</v>
      </c>
      <c r="K7641" t="s">
        <v>9403</v>
      </c>
      <c r="L7641" t="s">
        <v>9404</v>
      </c>
    </row>
    <row r="7642" spans="1:14" hidden="1" x14ac:dyDescent="0.25">
      <c r="A7642">
        <v>112</v>
      </c>
      <c r="B7642">
        <v>88</v>
      </c>
      <c r="C7642" t="s">
        <v>10391</v>
      </c>
      <c r="D7642" s="7">
        <v>40720</v>
      </c>
      <c r="E7642" t="s">
        <v>9104</v>
      </c>
      <c r="F7642" t="s">
        <v>9297</v>
      </c>
      <c r="G7642" t="s">
        <v>9104</v>
      </c>
      <c r="H7642" t="s">
        <v>10</v>
      </c>
      <c r="I7642" t="s">
        <v>118</v>
      </c>
      <c r="K7642" t="s">
        <v>9405</v>
      </c>
      <c r="L7642" t="s">
        <v>9406</v>
      </c>
    </row>
    <row r="7643" spans="1:14" hidden="1" x14ac:dyDescent="0.25">
      <c r="A7643">
        <v>112</v>
      </c>
      <c r="B7643">
        <v>89</v>
      </c>
      <c r="C7643" t="s">
        <v>10391</v>
      </c>
      <c r="D7643" s="7">
        <v>40720</v>
      </c>
      <c r="E7643" t="s">
        <v>9104</v>
      </c>
      <c r="F7643" t="s">
        <v>9297</v>
      </c>
      <c r="G7643" t="s">
        <v>9104</v>
      </c>
      <c r="H7643" t="s">
        <v>17</v>
      </c>
      <c r="I7643" t="s">
        <v>154</v>
      </c>
      <c r="K7643" t="s">
        <v>9406</v>
      </c>
      <c r="L7643" t="s">
        <v>9407</v>
      </c>
    </row>
    <row r="7644" spans="1:14" hidden="1" x14ac:dyDescent="0.25">
      <c r="A7644">
        <v>112</v>
      </c>
      <c r="B7644">
        <v>90</v>
      </c>
      <c r="C7644" t="s">
        <v>10391</v>
      </c>
      <c r="D7644" s="7">
        <v>40720</v>
      </c>
      <c r="E7644" t="s">
        <v>9104</v>
      </c>
      <c r="F7644" t="s">
        <v>9297</v>
      </c>
      <c r="G7644" t="s">
        <v>9104</v>
      </c>
      <c r="H7644" t="s">
        <v>53</v>
      </c>
      <c r="I7644" t="s">
        <v>772</v>
      </c>
      <c r="J7644" t="s">
        <v>80</v>
      </c>
      <c r="K7644" t="s">
        <v>9407</v>
      </c>
      <c r="L7644" t="s">
        <v>9408</v>
      </c>
      <c r="N7644">
        <v>6</v>
      </c>
    </row>
    <row r="7645" spans="1:14" hidden="1" x14ac:dyDescent="0.25">
      <c r="A7645">
        <v>112</v>
      </c>
      <c r="B7645">
        <v>91</v>
      </c>
      <c r="C7645" t="s">
        <v>10391</v>
      </c>
      <c r="D7645" s="7">
        <v>40720</v>
      </c>
      <c r="E7645" t="s">
        <v>9104</v>
      </c>
      <c r="F7645" t="s">
        <v>9297</v>
      </c>
      <c r="G7645" t="s">
        <v>9104</v>
      </c>
      <c r="H7645" t="s">
        <v>21</v>
      </c>
      <c r="I7645" t="s">
        <v>334</v>
      </c>
      <c r="K7645" t="s">
        <v>9408</v>
      </c>
      <c r="L7645" t="s">
        <v>9409</v>
      </c>
    </row>
    <row r="7646" spans="1:14" hidden="1" x14ac:dyDescent="0.25">
      <c r="A7646">
        <v>112</v>
      </c>
      <c r="B7646">
        <v>92</v>
      </c>
      <c r="C7646" t="s">
        <v>10391</v>
      </c>
      <c r="D7646" s="7">
        <v>40720</v>
      </c>
      <c r="E7646" t="s">
        <v>9104</v>
      </c>
      <c r="F7646" t="s">
        <v>9297</v>
      </c>
      <c r="G7646" t="s">
        <v>9104</v>
      </c>
      <c r="H7646" t="s">
        <v>24</v>
      </c>
      <c r="I7646" t="s">
        <v>10323</v>
      </c>
      <c r="K7646" t="s">
        <v>9410</v>
      </c>
      <c r="L7646" t="s">
        <v>9411</v>
      </c>
    </row>
    <row r="7647" spans="1:14" hidden="1" x14ac:dyDescent="0.25">
      <c r="A7647">
        <v>112</v>
      </c>
      <c r="B7647">
        <v>93</v>
      </c>
      <c r="C7647" t="s">
        <v>10391</v>
      </c>
      <c r="D7647" s="7">
        <v>40720</v>
      </c>
      <c r="E7647" t="s">
        <v>9104</v>
      </c>
      <c r="F7647" t="s">
        <v>9297</v>
      </c>
      <c r="G7647" t="s">
        <v>9104</v>
      </c>
      <c r="H7647" t="s">
        <v>10</v>
      </c>
      <c r="I7647" t="s">
        <v>118</v>
      </c>
      <c r="K7647" t="s">
        <v>9411</v>
      </c>
      <c r="L7647" t="s">
        <v>9412</v>
      </c>
    </row>
    <row r="7648" spans="1:14" hidden="1" x14ac:dyDescent="0.25">
      <c r="A7648">
        <v>112</v>
      </c>
      <c r="B7648">
        <v>94</v>
      </c>
      <c r="C7648" t="s">
        <v>10391</v>
      </c>
      <c r="D7648" s="7">
        <v>40720</v>
      </c>
      <c r="E7648" t="s">
        <v>9104</v>
      </c>
      <c r="F7648" t="s">
        <v>9297</v>
      </c>
      <c r="G7648" t="s">
        <v>9104</v>
      </c>
      <c r="H7648" t="s">
        <v>17</v>
      </c>
      <c r="I7648" t="s">
        <v>73</v>
      </c>
      <c r="K7648" t="s">
        <v>9412</v>
      </c>
      <c r="L7648" t="s">
        <v>9413</v>
      </c>
    </row>
    <row r="7649" spans="1:14" hidden="1" x14ac:dyDescent="0.25">
      <c r="A7649">
        <v>112</v>
      </c>
      <c r="B7649">
        <v>95</v>
      </c>
      <c r="C7649" t="s">
        <v>10391</v>
      </c>
      <c r="D7649" s="7">
        <v>40720</v>
      </c>
      <c r="E7649" t="s">
        <v>9104</v>
      </c>
      <c r="F7649" t="s">
        <v>9297</v>
      </c>
      <c r="G7649" t="s">
        <v>9104</v>
      </c>
      <c r="H7649" t="s">
        <v>17</v>
      </c>
      <c r="I7649" t="s">
        <v>154</v>
      </c>
      <c r="K7649" t="s">
        <v>9413</v>
      </c>
      <c r="L7649" t="s">
        <v>9414</v>
      </c>
    </row>
    <row r="7650" spans="1:14" hidden="1" x14ac:dyDescent="0.25">
      <c r="A7650">
        <v>112</v>
      </c>
      <c r="B7650">
        <v>96</v>
      </c>
      <c r="C7650" t="s">
        <v>10391</v>
      </c>
      <c r="D7650" s="7">
        <v>40720</v>
      </c>
      <c r="E7650" t="s">
        <v>9104</v>
      </c>
      <c r="F7650" t="s">
        <v>9297</v>
      </c>
      <c r="G7650" t="s">
        <v>9104</v>
      </c>
      <c r="H7650" t="s">
        <v>53</v>
      </c>
      <c r="I7650" t="s">
        <v>456</v>
      </c>
      <c r="J7650" t="s">
        <v>80</v>
      </c>
      <c r="K7650" t="s">
        <v>9414</v>
      </c>
      <c r="L7650" t="s">
        <v>9415</v>
      </c>
      <c r="N7650">
        <v>7</v>
      </c>
    </row>
    <row r="7651" spans="1:14" hidden="1" x14ac:dyDescent="0.25">
      <c r="A7651">
        <v>112</v>
      </c>
      <c r="B7651">
        <v>97</v>
      </c>
      <c r="C7651" t="s">
        <v>10391</v>
      </c>
      <c r="D7651" s="7">
        <v>40720</v>
      </c>
      <c r="E7651" t="s">
        <v>9104</v>
      </c>
      <c r="F7651" t="s">
        <v>9297</v>
      </c>
      <c r="G7651" t="s">
        <v>9104</v>
      </c>
      <c r="H7651" t="s">
        <v>24</v>
      </c>
      <c r="I7651" t="s">
        <v>303</v>
      </c>
      <c r="K7651" t="s">
        <v>9415</v>
      </c>
      <c r="L7651" t="s">
        <v>9416</v>
      </c>
    </row>
    <row r="7652" spans="1:14" hidden="1" x14ac:dyDescent="0.25">
      <c r="A7652">
        <v>112</v>
      </c>
      <c r="B7652">
        <v>98</v>
      </c>
      <c r="C7652" t="s">
        <v>10391</v>
      </c>
      <c r="D7652" s="7">
        <v>40720</v>
      </c>
      <c r="E7652" t="s">
        <v>9104</v>
      </c>
      <c r="F7652" t="s">
        <v>9297</v>
      </c>
      <c r="G7652" t="s">
        <v>9104</v>
      </c>
      <c r="H7652" t="s">
        <v>10</v>
      </c>
      <c r="I7652" t="s">
        <v>118</v>
      </c>
      <c r="K7652" t="s">
        <v>9416</v>
      </c>
      <c r="L7652" t="s">
        <v>9417</v>
      </c>
    </row>
    <row r="7653" spans="1:14" hidden="1" x14ac:dyDescent="0.25">
      <c r="A7653">
        <v>112</v>
      </c>
      <c r="B7653">
        <v>99</v>
      </c>
      <c r="C7653" t="s">
        <v>10391</v>
      </c>
      <c r="D7653" s="7">
        <v>40720</v>
      </c>
      <c r="E7653" t="s">
        <v>9104</v>
      </c>
      <c r="F7653" t="s">
        <v>9297</v>
      </c>
      <c r="G7653" t="s">
        <v>9104</v>
      </c>
      <c r="H7653" t="s">
        <v>17</v>
      </c>
      <c r="I7653" t="s">
        <v>18</v>
      </c>
      <c r="K7653" t="s">
        <v>9417</v>
      </c>
      <c r="L7653" t="s">
        <v>9418</v>
      </c>
    </row>
    <row r="7654" spans="1:14" hidden="1" x14ac:dyDescent="0.25">
      <c r="A7654">
        <v>112</v>
      </c>
      <c r="B7654">
        <v>100</v>
      </c>
      <c r="C7654" t="s">
        <v>10391</v>
      </c>
      <c r="D7654" s="7">
        <v>40720</v>
      </c>
      <c r="E7654" t="s">
        <v>9104</v>
      </c>
      <c r="F7654" t="s">
        <v>9297</v>
      </c>
      <c r="G7654" t="s">
        <v>9104</v>
      </c>
      <c r="H7654" t="s">
        <v>33</v>
      </c>
      <c r="I7654" t="s">
        <v>34</v>
      </c>
      <c r="K7654" t="s">
        <v>9418</v>
      </c>
      <c r="L7654" t="s">
        <v>9418</v>
      </c>
    </row>
    <row r="7655" spans="1:14" hidden="1" x14ac:dyDescent="0.25">
      <c r="A7655">
        <v>112</v>
      </c>
      <c r="B7655">
        <v>101</v>
      </c>
      <c r="C7655" t="s">
        <v>10391</v>
      </c>
      <c r="D7655" s="7">
        <v>40720</v>
      </c>
      <c r="E7655" t="s">
        <v>9104</v>
      </c>
      <c r="F7655" t="s">
        <v>9297</v>
      </c>
      <c r="G7655" t="s">
        <v>9104</v>
      </c>
      <c r="H7655" t="s">
        <v>21</v>
      </c>
      <c r="I7655" t="s">
        <v>334</v>
      </c>
      <c r="K7655" t="s">
        <v>9418</v>
      </c>
      <c r="L7655" t="s">
        <v>9419</v>
      </c>
    </row>
    <row r="7656" spans="1:14" hidden="1" x14ac:dyDescent="0.25">
      <c r="A7656">
        <v>112</v>
      </c>
      <c r="B7656">
        <v>102</v>
      </c>
      <c r="C7656" t="s">
        <v>10391</v>
      </c>
      <c r="D7656" s="7">
        <v>40720</v>
      </c>
      <c r="E7656" t="s">
        <v>9104</v>
      </c>
      <c r="F7656" t="s">
        <v>9297</v>
      </c>
      <c r="G7656" t="s">
        <v>9104</v>
      </c>
      <c r="H7656" t="s">
        <v>24</v>
      </c>
      <c r="I7656" t="s">
        <v>10323</v>
      </c>
      <c r="K7656" t="s">
        <v>9419</v>
      </c>
      <c r="L7656" t="s">
        <v>9420</v>
      </c>
    </row>
    <row r="7657" spans="1:14" hidden="1" x14ac:dyDescent="0.25">
      <c r="A7657">
        <v>113</v>
      </c>
      <c r="B7657">
        <v>1</v>
      </c>
      <c r="C7657" t="s">
        <v>10419</v>
      </c>
      <c r="D7657" s="7">
        <v>40818</v>
      </c>
      <c r="E7657" t="s">
        <v>9104</v>
      </c>
      <c r="F7657" t="s">
        <v>9421</v>
      </c>
      <c r="G7657" t="s">
        <v>9104</v>
      </c>
      <c r="H7657" t="s">
        <v>10</v>
      </c>
      <c r="I7657" t="s">
        <v>113</v>
      </c>
      <c r="K7657" t="s">
        <v>9422</v>
      </c>
      <c r="L7657" t="s">
        <v>9423</v>
      </c>
    </row>
    <row r="7658" spans="1:14" hidden="1" x14ac:dyDescent="0.25">
      <c r="A7658">
        <v>113</v>
      </c>
      <c r="B7658">
        <v>2</v>
      </c>
      <c r="C7658" t="s">
        <v>10419</v>
      </c>
      <c r="D7658" s="7">
        <v>40818</v>
      </c>
      <c r="E7658" t="s">
        <v>9104</v>
      </c>
      <c r="F7658" t="s">
        <v>9421</v>
      </c>
      <c r="G7658" t="s">
        <v>9104</v>
      </c>
      <c r="H7658" t="s">
        <v>10</v>
      </c>
      <c r="I7658" t="s">
        <v>118</v>
      </c>
      <c r="K7658" t="s">
        <v>9423</v>
      </c>
      <c r="L7658" t="s">
        <v>9424</v>
      </c>
    </row>
    <row r="7659" spans="1:14" hidden="1" x14ac:dyDescent="0.25">
      <c r="A7659">
        <v>113</v>
      </c>
      <c r="B7659">
        <v>3</v>
      </c>
      <c r="C7659" t="s">
        <v>10419</v>
      </c>
      <c r="D7659" s="7">
        <v>40818</v>
      </c>
      <c r="E7659" t="s">
        <v>9104</v>
      </c>
      <c r="F7659" t="s">
        <v>9421</v>
      </c>
      <c r="G7659" t="s">
        <v>9104</v>
      </c>
      <c r="H7659" t="s">
        <v>10</v>
      </c>
      <c r="I7659" t="s">
        <v>14</v>
      </c>
      <c r="K7659" t="s">
        <v>9424</v>
      </c>
      <c r="L7659" t="s">
        <v>9425</v>
      </c>
    </row>
    <row r="7660" spans="1:14" hidden="1" x14ac:dyDescent="0.25">
      <c r="A7660">
        <v>113</v>
      </c>
      <c r="B7660">
        <v>4</v>
      </c>
      <c r="C7660" t="s">
        <v>10419</v>
      </c>
      <c r="D7660" s="7">
        <v>40818</v>
      </c>
      <c r="E7660" t="s">
        <v>9104</v>
      </c>
      <c r="F7660" t="s">
        <v>9421</v>
      </c>
      <c r="G7660" t="s">
        <v>9104</v>
      </c>
      <c r="H7660" t="s">
        <v>17</v>
      </c>
      <c r="I7660" t="s">
        <v>120</v>
      </c>
      <c r="K7660" t="s">
        <v>9425</v>
      </c>
      <c r="L7660" t="s">
        <v>9426</v>
      </c>
    </row>
    <row r="7661" spans="1:14" hidden="1" x14ac:dyDescent="0.25">
      <c r="A7661">
        <v>113</v>
      </c>
      <c r="B7661">
        <v>5</v>
      </c>
      <c r="C7661" t="s">
        <v>10419</v>
      </c>
      <c r="D7661" s="7">
        <v>40818</v>
      </c>
      <c r="E7661" t="s">
        <v>9104</v>
      </c>
      <c r="F7661" t="s">
        <v>9421</v>
      </c>
      <c r="G7661" t="s">
        <v>9104</v>
      </c>
      <c r="H7661" t="s">
        <v>33</v>
      </c>
      <c r="I7661" t="s">
        <v>238</v>
      </c>
      <c r="K7661" t="s">
        <v>9426</v>
      </c>
      <c r="L7661" t="s">
        <v>9426</v>
      </c>
    </row>
    <row r="7662" spans="1:14" hidden="1" x14ac:dyDescent="0.25">
      <c r="A7662">
        <v>113</v>
      </c>
      <c r="B7662">
        <v>6</v>
      </c>
      <c r="C7662" t="s">
        <v>10419</v>
      </c>
      <c r="D7662" s="7">
        <v>40818</v>
      </c>
      <c r="E7662" t="s">
        <v>9104</v>
      </c>
      <c r="F7662" t="s">
        <v>9421</v>
      </c>
      <c r="G7662" t="s">
        <v>9104</v>
      </c>
      <c r="H7662" t="s">
        <v>162</v>
      </c>
      <c r="I7662" t="s">
        <v>163</v>
      </c>
      <c r="K7662" t="s">
        <v>9426</v>
      </c>
      <c r="L7662" t="s">
        <v>9427</v>
      </c>
    </row>
    <row r="7663" spans="1:14" hidden="1" x14ac:dyDescent="0.25">
      <c r="A7663">
        <v>113</v>
      </c>
      <c r="B7663">
        <v>7</v>
      </c>
      <c r="C7663" t="s">
        <v>10419</v>
      </c>
      <c r="D7663" s="7">
        <v>40818</v>
      </c>
      <c r="E7663" t="s">
        <v>9104</v>
      </c>
      <c r="F7663" t="s">
        <v>9421</v>
      </c>
      <c r="G7663" t="s">
        <v>9104</v>
      </c>
      <c r="H7663" t="s">
        <v>24</v>
      </c>
      <c r="I7663" t="s">
        <v>10323</v>
      </c>
      <c r="K7663" t="s">
        <v>9428</v>
      </c>
      <c r="L7663" t="s">
        <v>9429</v>
      </c>
    </row>
    <row r="7664" spans="1:14" hidden="1" x14ac:dyDescent="0.25">
      <c r="A7664">
        <v>113</v>
      </c>
      <c r="B7664">
        <v>8</v>
      </c>
      <c r="C7664" t="s">
        <v>10419</v>
      </c>
      <c r="D7664" s="7">
        <v>40818</v>
      </c>
      <c r="E7664" t="s">
        <v>9104</v>
      </c>
      <c r="F7664" t="s">
        <v>9421</v>
      </c>
      <c r="G7664" t="s">
        <v>9104</v>
      </c>
      <c r="H7664" t="s">
        <v>10</v>
      </c>
      <c r="I7664" t="s">
        <v>118</v>
      </c>
      <c r="K7664" t="s">
        <v>9429</v>
      </c>
      <c r="L7664" t="s">
        <v>9430</v>
      </c>
    </row>
    <row r="7665" spans="1:14" hidden="1" x14ac:dyDescent="0.25">
      <c r="A7665">
        <v>113</v>
      </c>
      <c r="B7665">
        <v>9</v>
      </c>
      <c r="C7665" t="s">
        <v>10419</v>
      </c>
      <c r="D7665" s="7">
        <v>40818</v>
      </c>
      <c r="E7665" t="s">
        <v>9104</v>
      </c>
      <c r="F7665" t="s">
        <v>9421</v>
      </c>
      <c r="G7665" t="s">
        <v>9104</v>
      </c>
      <c r="H7665" t="s">
        <v>10</v>
      </c>
      <c r="I7665" t="s">
        <v>14</v>
      </c>
      <c r="K7665" t="s">
        <v>9430</v>
      </c>
      <c r="L7665" t="s">
        <v>9431</v>
      </c>
    </row>
    <row r="7666" spans="1:14" hidden="1" x14ac:dyDescent="0.25">
      <c r="A7666">
        <v>113</v>
      </c>
      <c r="B7666">
        <v>10</v>
      </c>
      <c r="C7666" t="s">
        <v>10419</v>
      </c>
      <c r="D7666" s="7">
        <v>40818</v>
      </c>
      <c r="E7666" t="s">
        <v>9104</v>
      </c>
      <c r="F7666" t="s">
        <v>9421</v>
      </c>
      <c r="G7666" t="s">
        <v>9104</v>
      </c>
      <c r="H7666" t="s">
        <v>17</v>
      </c>
      <c r="I7666" t="s">
        <v>120</v>
      </c>
      <c r="K7666" t="s">
        <v>9431</v>
      </c>
      <c r="L7666" t="s">
        <v>9432</v>
      </c>
    </row>
    <row r="7667" spans="1:14" hidden="1" x14ac:dyDescent="0.25">
      <c r="A7667">
        <v>113</v>
      </c>
      <c r="B7667">
        <v>11</v>
      </c>
      <c r="C7667" t="s">
        <v>10419</v>
      </c>
      <c r="D7667" s="7">
        <v>40818</v>
      </c>
      <c r="E7667" t="s">
        <v>9104</v>
      </c>
      <c r="F7667" t="s">
        <v>9421</v>
      </c>
      <c r="G7667" t="s">
        <v>9104</v>
      </c>
      <c r="H7667" t="s">
        <v>17</v>
      </c>
      <c r="I7667" t="s">
        <v>101</v>
      </c>
      <c r="K7667" t="s">
        <v>9432</v>
      </c>
      <c r="L7667" t="s">
        <v>9433</v>
      </c>
    </row>
    <row r="7668" spans="1:14" hidden="1" x14ac:dyDescent="0.25">
      <c r="A7668">
        <v>113</v>
      </c>
      <c r="B7668">
        <v>12</v>
      </c>
      <c r="C7668" t="s">
        <v>10419</v>
      </c>
      <c r="D7668" s="7">
        <v>40818</v>
      </c>
      <c r="E7668" t="s">
        <v>9104</v>
      </c>
      <c r="F7668" t="s">
        <v>9421</v>
      </c>
      <c r="G7668" t="s">
        <v>9104</v>
      </c>
      <c r="H7668" t="s">
        <v>17</v>
      </c>
      <c r="I7668" t="s">
        <v>45</v>
      </c>
      <c r="K7668" t="s">
        <v>9433</v>
      </c>
      <c r="L7668" t="s">
        <v>9434</v>
      </c>
    </row>
    <row r="7669" spans="1:14" hidden="1" x14ac:dyDescent="0.25">
      <c r="A7669">
        <v>113</v>
      </c>
      <c r="B7669">
        <v>13</v>
      </c>
      <c r="C7669" t="s">
        <v>10419</v>
      </c>
      <c r="D7669" s="7">
        <v>40818</v>
      </c>
      <c r="E7669" t="s">
        <v>9104</v>
      </c>
      <c r="F7669" t="s">
        <v>9421</v>
      </c>
      <c r="G7669" t="s">
        <v>9104</v>
      </c>
      <c r="H7669" t="s">
        <v>17</v>
      </c>
      <c r="I7669" t="s">
        <v>73</v>
      </c>
      <c r="K7669" t="s">
        <v>9434</v>
      </c>
      <c r="L7669" t="s">
        <v>9435</v>
      </c>
    </row>
    <row r="7670" spans="1:14" hidden="1" x14ac:dyDescent="0.25">
      <c r="A7670">
        <v>113</v>
      </c>
      <c r="B7670">
        <v>14</v>
      </c>
      <c r="C7670" t="s">
        <v>10419</v>
      </c>
      <c r="D7670" s="7">
        <v>40818</v>
      </c>
      <c r="E7670" t="s">
        <v>9104</v>
      </c>
      <c r="F7670" t="s">
        <v>9421</v>
      </c>
      <c r="G7670" t="s">
        <v>9104</v>
      </c>
      <c r="H7670" t="s">
        <v>53</v>
      </c>
      <c r="I7670" t="s">
        <v>124</v>
      </c>
      <c r="J7670" t="s">
        <v>92</v>
      </c>
      <c r="K7670" t="s">
        <v>9435</v>
      </c>
      <c r="L7670" t="s">
        <v>9435</v>
      </c>
      <c r="N7670">
        <v>3</v>
      </c>
    </row>
    <row r="7671" spans="1:14" hidden="1" x14ac:dyDescent="0.25">
      <c r="A7671">
        <v>113</v>
      </c>
      <c r="B7671">
        <v>15</v>
      </c>
      <c r="C7671" t="s">
        <v>10419</v>
      </c>
      <c r="D7671" s="7">
        <v>40818</v>
      </c>
      <c r="E7671" t="s">
        <v>9104</v>
      </c>
      <c r="F7671" t="s">
        <v>9421</v>
      </c>
      <c r="G7671" t="s">
        <v>9104</v>
      </c>
      <c r="H7671" t="s">
        <v>17</v>
      </c>
      <c r="I7671" t="s">
        <v>101</v>
      </c>
      <c r="K7671" t="s">
        <v>9435</v>
      </c>
      <c r="L7671" t="s">
        <v>9436</v>
      </c>
    </row>
    <row r="7672" spans="1:14" hidden="1" x14ac:dyDescent="0.25">
      <c r="A7672">
        <v>113</v>
      </c>
      <c r="B7672">
        <v>16</v>
      </c>
      <c r="C7672" t="s">
        <v>10419</v>
      </c>
      <c r="D7672" s="7">
        <v>40818</v>
      </c>
      <c r="E7672" t="s">
        <v>9104</v>
      </c>
      <c r="F7672" t="s">
        <v>9421</v>
      </c>
      <c r="G7672" t="s">
        <v>9104</v>
      </c>
      <c r="H7672" t="s">
        <v>53</v>
      </c>
      <c r="I7672" t="s">
        <v>202</v>
      </c>
      <c r="J7672" t="s">
        <v>80</v>
      </c>
      <c r="K7672" t="s">
        <v>9436</v>
      </c>
      <c r="L7672" t="s">
        <v>9437</v>
      </c>
      <c r="N7672">
        <v>2</v>
      </c>
    </row>
    <row r="7673" spans="1:14" hidden="1" x14ac:dyDescent="0.25">
      <c r="A7673">
        <v>113</v>
      </c>
      <c r="B7673">
        <v>17</v>
      </c>
      <c r="C7673" t="s">
        <v>10419</v>
      </c>
      <c r="D7673" s="7">
        <v>40818</v>
      </c>
      <c r="E7673" t="s">
        <v>9104</v>
      </c>
      <c r="F7673" t="s">
        <v>9421</v>
      </c>
      <c r="G7673" t="s">
        <v>9104</v>
      </c>
      <c r="H7673" t="s">
        <v>17</v>
      </c>
      <c r="I7673" t="s">
        <v>292</v>
      </c>
      <c r="K7673" t="s">
        <v>9437</v>
      </c>
      <c r="L7673" t="s">
        <v>9438</v>
      </c>
    </row>
    <row r="7674" spans="1:14" hidden="1" x14ac:dyDescent="0.25">
      <c r="A7674">
        <v>113</v>
      </c>
      <c r="B7674">
        <v>18</v>
      </c>
      <c r="C7674" t="s">
        <v>10419</v>
      </c>
      <c r="D7674" s="7">
        <v>40818</v>
      </c>
      <c r="E7674" t="s">
        <v>9104</v>
      </c>
      <c r="F7674" t="s">
        <v>9421</v>
      </c>
      <c r="G7674" t="s">
        <v>9104</v>
      </c>
      <c r="H7674" t="s">
        <v>53</v>
      </c>
      <c r="I7674" t="s">
        <v>1496</v>
      </c>
      <c r="J7674" t="s">
        <v>80</v>
      </c>
      <c r="K7674" t="s">
        <v>9438</v>
      </c>
      <c r="L7674" t="s">
        <v>9439</v>
      </c>
      <c r="N7674">
        <v>6</v>
      </c>
    </row>
    <row r="7675" spans="1:14" hidden="1" x14ac:dyDescent="0.25">
      <c r="A7675">
        <v>113</v>
      </c>
      <c r="B7675">
        <v>19</v>
      </c>
      <c r="C7675" t="s">
        <v>10419</v>
      </c>
      <c r="D7675" s="7">
        <v>40818</v>
      </c>
      <c r="E7675" t="s">
        <v>9104</v>
      </c>
      <c r="F7675" t="s">
        <v>9421</v>
      </c>
      <c r="G7675" t="s">
        <v>9104</v>
      </c>
      <c r="H7675" t="s">
        <v>21</v>
      </c>
      <c r="I7675" t="s">
        <v>10321</v>
      </c>
      <c r="K7675" t="s">
        <v>9439</v>
      </c>
      <c r="L7675" t="s">
        <v>9440</v>
      </c>
    </row>
    <row r="7676" spans="1:14" hidden="1" x14ac:dyDescent="0.25">
      <c r="A7676">
        <v>113</v>
      </c>
      <c r="B7676">
        <v>20</v>
      </c>
      <c r="C7676" t="s">
        <v>10419</v>
      </c>
      <c r="D7676" s="7">
        <v>40818</v>
      </c>
      <c r="E7676" t="s">
        <v>9104</v>
      </c>
      <c r="F7676" t="s">
        <v>9421</v>
      </c>
      <c r="G7676" t="s">
        <v>9104</v>
      </c>
      <c r="H7676" t="s">
        <v>24</v>
      </c>
      <c r="I7676" t="s">
        <v>1263</v>
      </c>
      <c r="K7676" t="s">
        <v>9440</v>
      </c>
      <c r="L7676" t="s">
        <v>9440</v>
      </c>
    </row>
    <row r="7677" spans="1:14" hidden="1" x14ac:dyDescent="0.25">
      <c r="A7677">
        <v>113</v>
      </c>
      <c r="B7677">
        <v>21</v>
      </c>
      <c r="C7677" t="s">
        <v>10419</v>
      </c>
      <c r="D7677" s="7">
        <v>40818</v>
      </c>
      <c r="E7677" t="s">
        <v>9104</v>
      </c>
      <c r="F7677" t="s">
        <v>9421</v>
      </c>
      <c r="G7677" t="s">
        <v>9104</v>
      </c>
      <c r="H7677" t="s">
        <v>53</v>
      </c>
      <c r="I7677" t="s">
        <v>1496</v>
      </c>
      <c r="J7677" t="s">
        <v>80</v>
      </c>
      <c r="K7677" t="s">
        <v>9440</v>
      </c>
      <c r="L7677" t="s">
        <v>9440</v>
      </c>
      <c r="M7677" t="s">
        <v>1264</v>
      </c>
      <c r="N7677">
        <v>6</v>
      </c>
    </row>
    <row r="7678" spans="1:14" hidden="1" x14ac:dyDescent="0.25">
      <c r="A7678">
        <v>113</v>
      </c>
      <c r="B7678">
        <v>22</v>
      </c>
      <c r="C7678" t="s">
        <v>10419</v>
      </c>
      <c r="D7678" s="7">
        <v>40818</v>
      </c>
      <c r="E7678" t="s">
        <v>9104</v>
      </c>
      <c r="F7678" t="s">
        <v>9421</v>
      </c>
      <c r="G7678" t="s">
        <v>9104</v>
      </c>
      <c r="H7678" t="s">
        <v>24</v>
      </c>
      <c r="I7678" t="s">
        <v>10323</v>
      </c>
      <c r="K7678" t="s">
        <v>9440</v>
      </c>
      <c r="L7678" t="s">
        <v>9441</v>
      </c>
    </row>
    <row r="7679" spans="1:14" hidden="1" x14ac:dyDescent="0.25">
      <c r="A7679">
        <v>113</v>
      </c>
      <c r="B7679">
        <v>23</v>
      </c>
      <c r="C7679" t="s">
        <v>10419</v>
      </c>
      <c r="D7679" s="7">
        <v>40818</v>
      </c>
      <c r="E7679" t="s">
        <v>9104</v>
      </c>
      <c r="F7679" t="s">
        <v>9421</v>
      </c>
      <c r="G7679" t="s">
        <v>9104</v>
      </c>
      <c r="H7679" t="s">
        <v>10</v>
      </c>
      <c r="I7679" t="s">
        <v>118</v>
      </c>
      <c r="K7679" t="s">
        <v>9441</v>
      </c>
      <c r="L7679" t="s">
        <v>9442</v>
      </c>
    </row>
    <row r="7680" spans="1:14" hidden="1" x14ac:dyDescent="0.25">
      <c r="A7680">
        <v>113</v>
      </c>
      <c r="B7680">
        <v>24</v>
      </c>
      <c r="C7680" t="s">
        <v>10419</v>
      </c>
      <c r="D7680" s="7">
        <v>40818</v>
      </c>
      <c r="E7680" t="s">
        <v>9104</v>
      </c>
      <c r="F7680" t="s">
        <v>9421</v>
      </c>
      <c r="G7680" t="s">
        <v>9104</v>
      </c>
      <c r="H7680" t="s">
        <v>17</v>
      </c>
      <c r="I7680" t="s">
        <v>120</v>
      </c>
      <c r="K7680" t="s">
        <v>9442</v>
      </c>
      <c r="L7680" t="s">
        <v>9443</v>
      </c>
    </row>
    <row r="7681" spans="1:14" hidden="1" x14ac:dyDescent="0.25">
      <c r="A7681">
        <v>113</v>
      </c>
      <c r="B7681">
        <v>25</v>
      </c>
      <c r="C7681" t="s">
        <v>10419</v>
      </c>
      <c r="D7681" s="7">
        <v>40818</v>
      </c>
      <c r="E7681" t="s">
        <v>9104</v>
      </c>
      <c r="F7681" t="s">
        <v>9421</v>
      </c>
      <c r="G7681" t="s">
        <v>9104</v>
      </c>
      <c r="H7681" t="s">
        <v>21</v>
      </c>
      <c r="I7681" t="s">
        <v>334</v>
      </c>
      <c r="K7681" t="s">
        <v>9443</v>
      </c>
      <c r="L7681" t="s">
        <v>9444</v>
      </c>
    </row>
    <row r="7682" spans="1:14" hidden="1" x14ac:dyDescent="0.25">
      <c r="A7682">
        <v>113</v>
      </c>
      <c r="B7682">
        <v>26</v>
      </c>
      <c r="C7682" t="s">
        <v>10419</v>
      </c>
      <c r="D7682" s="7">
        <v>40818</v>
      </c>
      <c r="E7682" t="s">
        <v>9104</v>
      </c>
      <c r="F7682" t="s">
        <v>9421</v>
      </c>
      <c r="G7682" t="s">
        <v>9104</v>
      </c>
      <c r="H7682" t="s">
        <v>24</v>
      </c>
      <c r="I7682" t="s">
        <v>10323</v>
      </c>
      <c r="K7682" t="s">
        <v>9445</v>
      </c>
      <c r="L7682" t="s">
        <v>9446</v>
      </c>
    </row>
    <row r="7683" spans="1:14" hidden="1" x14ac:dyDescent="0.25">
      <c r="A7683">
        <v>113</v>
      </c>
      <c r="B7683">
        <v>27</v>
      </c>
      <c r="C7683" t="s">
        <v>10419</v>
      </c>
      <c r="D7683" s="7">
        <v>40818</v>
      </c>
      <c r="E7683" t="s">
        <v>9104</v>
      </c>
      <c r="F7683" t="s">
        <v>9421</v>
      </c>
      <c r="G7683" t="s">
        <v>9104</v>
      </c>
      <c r="H7683" t="s">
        <v>10</v>
      </c>
      <c r="I7683" t="s">
        <v>118</v>
      </c>
      <c r="K7683" t="s">
        <v>5761</v>
      </c>
      <c r="L7683" t="s">
        <v>9447</v>
      </c>
    </row>
    <row r="7684" spans="1:14" hidden="1" x14ac:dyDescent="0.25">
      <c r="A7684">
        <v>113</v>
      </c>
      <c r="B7684">
        <v>28</v>
      </c>
      <c r="C7684" t="s">
        <v>10419</v>
      </c>
      <c r="D7684" s="7">
        <v>40818</v>
      </c>
      <c r="E7684" t="s">
        <v>9104</v>
      </c>
      <c r="F7684" t="s">
        <v>9421</v>
      </c>
      <c r="G7684" t="s">
        <v>9104</v>
      </c>
      <c r="H7684" t="s">
        <v>17</v>
      </c>
      <c r="I7684" t="s">
        <v>77</v>
      </c>
      <c r="K7684" t="s">
        <v>9447</v>
      </c>
      <c r="L7684" t="s">
        <v>9448</v>
      </c>
    </row>
    <row r="7685" spans="1:14" hidden="1" x14ac:dyDescent="0.25">
      <c r="A7685">
        <v>113</v>
      </c>
      <c r="B7685">
        <v>29</v>
      </c>
      <c r="C7685" t="s">
        <v>10419</v>
      </c>
      <c r="D7685" s="7">
        <v>40818</v>
      </c>
      <c r="E7685" t="s">
        <v>9104</v>
      </c>
      <c r="F7685" t="s">
        <v>9421</v>
      </c>
      <c r="G7685" t="s">
        <v>9104</v>
      </c>
      <c r="H7685" t="s">
        <v>53</v>
      </c>
      <c r="I7685" t="s">
        <v>202</v>
      </c>
      <c r="J7685" t="s">
        <v>80</v>
      </c>
      <c r="K7685" t="s">
        <v>9448</v>
      </c>
      <c r="L7685" t="s">
        <v>9448</v>
      </c>
      <c r="N7685">
        <v>2</v>
      </c>
    </row>
    <row r="7686" spans="1:14" hidden="1" x14ac:dyDescent="0.25">
      <c r="A7686">
        <v>113</v>
      </c>
      <c r="B7686">
        <v>30</v>
      </c>
      <c r="C7686" t="s">
        <v>10419</v>
      </c>
      <c r="D7686" s="7">
        <v>40818</v>
      </c>
      <c r="E7686" t="s">
        <v>9104</v>
      </c>
      <c r="F7686" t="s">
        <v>9421</v>
      </c>
      <c r="G7686" t="s">
        <v>9104</v>
      </c>
      <c r="H7686" t="s">
        <v>17</v>
      </c>
      <c r="I7686" t="s">
        <v>120</v>
      </c>
      <c r="K7686" t="s">
        <v>9448</v>
      </c>
      <c r="L7686" t="s">
        <v>9449</v>
      </c>
    </row>
    <row r="7687" spans="1:14" hidden="1" x14ac:dyDescent="0.25">
      <c r="A7687">
        <v>113</v>
      </c>
      <c r="B7687">
        <v>31</v>
      </c>
      <c r="C7687" t="s">
        <v>10419</v>
      </c>
      <c r="D7687" s="7">
        <v>40818</v>
      </c>
      <c r="E7687" t="s">
        <v>9104</v>
      </c>
      <c r="F7687" t="s">
        <v>9421</v>
      </c>
      <c r="G7687" t="s">
        <v>9104</v>
      </c>
      <c r="H7687" t="s">
        <v>21</v>
      </c>
      <c r="I7687" t="s">
        <v>334</v>
      </c>
      <c r="K7687" t="s">
        <v>9449</v>
      </c>
      <c r="L7687" t="s">
        <v>9450</v>
      </c>
    </row>
    <row r="7688" spans="1:14" hidden="1" x14ac:dyDescent="0.25">
      <c r="A7688">
        <v>113</v>
      </c>
      <c r="B7688">
        <v>32</v>
      </c>
      <c r="C7688" t="s">
        <v>10419</v>
      </c>
      <c r="D7688" s="7">
        <v>40818</v>
      </c>
      <c r="E7688" t="s">
        <v>9104</v>
      </c>
      <c r="F7688" t="s">
        <v>9421</v>
      </c>
      <c r="G7688" t="s">
        <v>9104</v>
      </c>
      <c r="H7688" t="s">
        <v>24</v>
      </c>
      <c r="I7688" t="s">
        <v>10323</v>
      </c>
      <c r="K7688" t="s">
        <v>9451</v>
      </c>
      <c r="L7688" t="s">
        <v>9452</v>
      </c>
    </row>
    <row r="7689" spans="1:14" hidden="1" x14ac:dyDescent="0.25">
      <c r="A7689">
        <v>113</v>
      </c>
      <c r="B7689">
        <v>33</v>
      </c>
      <c r="C7689" t="s">
        <v>10419</v>
      </c>
      <c r="D7689" s="7">
        <v>40818</v>
      </c>
      <c r="E7689" t="s">
        <v>9104</v>
      </c>
      <c r="F7689" t="s">
        <v>9421</v>
      </c>
      <c r="G7689" t="s">
        <v>9104</v>
      </c>
      <c r="H7689" t="s">
        <v>10</v>
      </c>
      <c r="I7689" t="s">
        <v>118</v>
      </c>
      <c r="K7689" t="s">
        <v>9453</v>
      </c>
      <c r="L7689" t="s">
        <v>9454</v>
      </c>
    </row>
    <row r="7690" spans="1:14" hidden="1" x14ac:dyDescent="0.25">
      <c r="A7690">
        <v>113</v>
      </c>
      <c r="B7690">
        <v>34</v>
      </c>
      <c r="C7690" t="s">
        <v>10419</v>
      </c>
      <c r="D7690" s="7">
        <v>40818</v>
      </c>
      <c r="E7690" t="s">
        <v>9104</v>
      </c>
      <c r="F7690" t="s">
        <v>9421</v>
      </c>
      <c r="G7690" t="s">
        <v>9104</v>
      </c>
      <c r="H7690" t="s">
        <v>17</v>
      </c>
      <c r="I7690" t="s">
        <v>101</v>
      </c>
      <c r="K7690" t="s">
        <v>9454</v>
      </c>
      <c r="L7690" t="s">
        <v>9455</v>
      </c>
    </row>
    <row r="7691" spans="1:14" hidden="1" x14ac:dyDescent="0.25">
      <c r="A7691">
        <v>113</v>
      </c>
      <c r="B7691">
        <v>35</v>
      </c>
      <c r="C7691" t="s">
        <v>10419</v>
      </c>
      <c r="D7691" s="7">
        <v>40818</v>
      </c>
      <c r="E7691" t="s">
        <v>9104</v>
      </c>
      <c r="F7691" t="s">
        <v>9421</v>
      </c>
      <c r="G7691" t="s">
        <v>9104</v>
      </c>
      <c r="H7691" t="s">
        <v>17</v>
      </c>
      <c r="I7691" t="s">
        <v>73</v>
      </c>
      <c r="K7691" t="s">
        <v>9455</v>
      </c>
      <c r="L7691" t="s">
        <v>9456</v>
      </c>
    </row>
    <row r="7692" spans="1:14" hidden="1" x14ac:dyDescent="0.25">
      <c r="A7692">
        <v>113</v>
      </c>
      <c r="B7692">
        <v>36</v>
      </c>
      <c r="C7692" t="s">
        <v>10419</v>
      </c>
      <c r="D7692" s="7">
        <v>40818</v>
      </c>
      <c r="E7692" t="s">
        <v>9104</v>
      </c>
      <c r="F7692" t="s">
        <v>9421</v>
      </c>
      <c r="G7692" t="s">
        <v>9104</v>
      </c>
      <c r="H7692" t="s">
        <v>17</v>
      </c>
      <c r="I7692" t="s">
        <v>120</v>
      </c>
      <c r="K7692" t="s">
        <v>9456</v>
      </c>
      <c r="L7692" t="s">
        <v>9457</v>
      </c>
    </row>
    <row r="7693" spans="1:14" hidden="1" x14ac:dyDescent="0.25">
      <c r="A7693">
        <v>113</v>
      </c>
      <c r="B7693">
        <v>37</v>
      </c>
      <c r="C7693" t="s">
        <v>10419</v>
      </c>
      <c r="D7693" s="7">
        <v>40818</v>
      </c>
      <c r="E7693" t="s">
        <v>9104</v>
      </c>
      <c r="F7693" t="s">
        <v>9421</v>
      </c>
      <c r="G7693" t="s">
        <v>9104</v>
      </c>
      <c r="H7693" t="s">
        <v>33</v>
      </c>
      <c r="I7693" t="s">
        <v>123</v>
      </c>
      <c r="K7693" t="s">
        <v>9457</v>
      </c>
      <c r="L7693" t="s">
        <v>9457</v>
      </c>
    </row>
    <row r="7694" spans="1:14" hidden="1" x14ac:dyDescent="0.25">
      <c r="A7694">
        <v>113</v>
      </c>
      <c r="B7694">
        <v>38</v>
      </c>
      <c r="C7694" t="s">
        <v>10419</v>
      </c>
      <c r="D7694" s="7">
        <v>40818</v>
      </c>
      <c r="E7694" t="s">
        <v>9104</v>
      </c>
      <c r="F7694" t="s">
        <v>9421</v>
      </c>
      <c r="G7694" t="s">
        <v>9104</v>
      </c>
      <c r="H7694" t="s">
        <v>53</v>
      </c>
      <c r="I7694" t="s">
        <v>456</v>
      </c>
      <c r="J7694" t="s">
        <v>80</v>
      </c>
      <c r="K7694" t="s">
        <v>9457</v>
      </c>
      <c r="L7694" t="s">
        <v>9458</v>
      </c>
      <c r="N7694">
        <v>7</v>
      </c>
    </row>
    <row r="7695" spans="1:14" hidden="1" x14ac:dyDescent="0.25">
      <c r="A7695">
        <v>113</v>
      </c>
      <c r="B7695">
        <v>39</v>
      </c>
      <c r="C7695" t="s">
        <v>10419</v>
      </c>
      <c r="D7695" s="7">
        <v>40818</v>
      </c>
      <c r="E7695" t="s">
        <v>9104</v>
      </c>
      <c r="F7695" t="s">
        <v>9421</v>
      </c>
      <c r="G7695" t="s">
        <v>9104</v>
      </c>
      <c r="H7695" t="s">
        <v>21</v>
      </c>
      <c r="I7695" t="s">
        <v>22</v>
      </c>
      <c r="K7695" t="s">
        <v>9458</v>
      </c>
      <c r="L7695" t="s">
        <v>1514</v>
      </c>
    </row>
    <row r="7696" spans="1:14" hidden="1" x14ac:dyDescent="0.25">
      <c r="A7696">
        <v>113</v>
      </c>
      <c r="B7696">
        <v>40</v>
      </c>
      <c r="C7696" t="s">
        <v>10419</v>
      </c>
      <c r="D7696" s="7">
        <v>40818</v>
      </c>
      <c r="E7696" t="s">
        <v>9104</v>
      </c>
      <c r="F7696" t="s">
        <v>9421</v>
      </c>
      <c r="G7696" t="s">
        <v>9104</v>
      </c>
      <c r="H7696" t="s">
        <v>24</v>
      </c>
      <c r="I7696" t="s">
        <v>10323</v>
      </c>
      <c r="K7696" t="s">
        <v>9459</v>
      </c>
      <c r="L7696" t="s">
        <v>9460</v>
      </c>
    </row>
    <row r="7697" spans="1:14" hidden="1" x14ac:dyDescent="0.25">
      <c r="A7697">
        <v>113</v>
      </c>
      <c r="B7697">
        <v>41</v>
      </c>
      <c r="C7697" t="s">
        <v>10419</v>
      </c>
      <c r="D7697" s="7">
        <v>40818</v>
      </c>
      <c r="E7697" t="s">
        <v>9104</v>
      </c>
      <c r="F7697" t="s">
        <v>9421</v>
      </c>
      <c r="G7697" t="s">
        <v>9104</v>
      </c>
      <c r="H7697" t="s">
        <v>10</v>
      </c>
      <c r="I7697" t="s">
        <v>118</v>
      </c>
      <c r="K7697" t="s">
        <v>9461</v>
      </c>
      <c r="L7697" t="s">
        <v>9462</v>
      </c>
    </row>
    <row r="7698" spans="1:14" hidden="1" x14ac:dyDescent="0.25">
      <c r="A7698">
        <v>113</v>
      </c>
      <c r="B7698">
        <v>42</v>
      </c>
      <c r="C7698" t="s">
        <v>10419</v>
      </c>
      <c r="D7698" s="7">
        <v>40818</v>
      </c>
      <c r="E7698" t="s">
        <v>9104</v>
      </c>
      <c r="F7698" t="s">
        <v>9421</v>
      </c>
      <c r="G7698" t="s">
        <v>9104</v>
      </c>
      <c r="H7698" t="s">
        <v>17</v>
      </c>
      <c r="I7698" t="s">
        <v>292</v>
      </c>
      <c r="K7698" t="s">
        <v>9463</v>
      </c>
      <c r="L7698" t="s">
        <v>9464</v>
      </c>
    </row>
    <row r="7699" spans="1:14" hidden="1" x14ac:dyDescent="0.25">
      <c r="A7699">
        <v>113</v>
      </c>
      <c r="B7699">
        <v>43</v>
      </c>
      <c r="C7699" t="s">
        <v>10419</v>
      </c>
      <c r="D7699" s="7">
        <v>40818</v>
      </c>
      <c r="E7699" t="s">
        <v>9104</v>
      </c>
      <c r="F7699" t="s">
        <v>9421</v>
      </c>
      <c r="G7699" t="s">
        <v>9104</v>
      </c>
      <c r="H7699" t="s">
        <v>53</v>
      </c>
      <c r="I7699" t="s">
        <v>1496</v>
      </c>
      <c r="J7699" t="s">
        <v>80</v>
      </c>
      <c r="K7699" t="s">
        <v>9464</v>
      </c>
      <c r="L7699" t="s">
        <v>9465</v>
      </c>
      <c r="N7699">
        <v>6</v>
      </c>
    </row>
    <row r="7700" spans="1:14" hidden="1" x14ac:dyDescent="0.25">
      <c r="A7700">
        <v>113</v>
      </c>
      <c r="B7700">
        <v>44</v>
      </c>
      <c r="C7700" t="s">
        <v>10419</v>
      </c>
      <c r="D7700" s="7">
        <v>40818</v>
      </c>
      <c r="E7700" t="s">
        <v>9104</v>
      </c>
      <c r="F7700" t="s">
        <v>9421</v>
      </c>
      <c r="G7700" t="s">
        <v>9104</v>
      </c>
      <c r="H7700" t="s">
        <v>24</v>
      </c>
      <c r="I7700" t="s">
        <v>303</v>
      </c>
      <c r="K7700" t="s">
        <v>9466</v>
      </c>
      <c r="L7700" t="s">
        <v>9467</v>
      </c>
    </row>
    <row r="7701" spans="1:14" hidden="1" x14ac:dyDescent="0.25">
      <c r="A7701">
        <v>113</v>
      </c>
      <c r="B7701">
        <v>45</v>
      </c>
      <c r="C7701" t="s">
        <v>10419</v>
      </c>
      <c r="D7701" s="7">
        <v>40818</v>
      </c>
      <c r="E7701" t="s">
        <v>9104</v>
      </c>
      <c r="F7701" t="s">
        <v>9421</v>
      </c>
      <c r="G7701" t="s">
        <v>9104</v>
      </c>
      <c r="H7701" t="s">
        <v>10</v>
      </c>
      <c r="I7701" t="s">
        <v>118</v>
      </c>
      <c r="K7701" t="s">
        <v>9468</v>
      </c>
      <c r="L7701" t="s">
        <v>9469</v>
      </c>
    </row>
    <row r="7702" spans="1:14" hidden="1" x14ac:dyDescent="0.25">
      <c r="A7702">
        <v>113</v>
      </c>
      <c r="B7702">
        <v>46</v>
      </c>
      <c r="C7702" t="s">
        <v>10419</v>
      </c>
      <c r="D7702" s="7">
        <v>40818</v>
      </c>
      <c r="E7702" t="s">
        <v>9104</v>
      </c>
      <c r="F7702" t="s">
        <v>9421</v>
      </c>
      <c r="G7702" t="s">
        <v>9104</v>
      </c>
      <c r="H7702" t="s">
        <v>10</v>
      </c>
      <c r="I7702" t="s">
        <v>14</v>
      </c>
      <c r="K7702" t="s">
        <v>9469</v>
      </c>
      <c r="L7702" t="s">
        <v>9470</v>
      </c>
    </row>
    <row r="7703" spans="1:14" hidden="1" x14ac:dyDescent="0.25">
      <c r="A7703">
        <v>113</v>
      </c>
      <c r="B7703">
        <v>47</v>
      </c>
      <c r="C7703" t="s">
        <v>10419</v>
      </c>
      <c r="D7703" s="7">
        <v>40818</v>
      </c>
      <c r="E7703" t="s">
        <v>9104</v>
      </c>
      <c r="F7703" t="s">
        <v>9421</v>
      </c>
      <c r="G7703" t="s">
        <v>9104</v>
      </c>
      <c r="H7703" t="s">
        <v>17</v>
      </c>
      <c r="I7703" t="s">
        <v>101</v>
      </c>
      <c r="K7703" t="s">
        <v>9470</v>
      </c>
      <c r="L7703" t="s">
        <v>6887</v>
      </c>
    </row>
    <row r="7704" spans="1:14" hidden="1" x14ac:dyDescent="0.25">
      <c r="A7704">
        <v>113</v>
      </c>
      <c r="B7704">
        <v>48</v>
      </c>
      <c r="C7704" t="s">
        <v>10419</v>
      </c>
      <c r="D7704" s="7">
        <v>40818</v>
      </c>
      <c r="E7704" t="s">
        <v>9104</v>
      </c>
      <c r="F7704" t="s">
        <v>9421</v>
      </c>
      <c r="G7704" t="s">
        <v>9104</v>
      </c>
      <c r="H7704" t="s">
        <v>17</v>
      </c>
      <c r="I7704" t="s">
        <v>73</v>
      </c>
      <c r="K7704" t="s">
        <v>6887</v>
      </c>
      <c r="L7704" t="s">
        <v>9471</v>
      </c>
    </row>
    <row r="7705" spans="1:14" hidden="1" x14ac:dyDescent="0.25">
      <c r="A7705">
        <v>113</v>
      </c>
      <c r="B7705">
        <v>49</v>
      </c>
      <c r="C7705" t="s">
        <v>10419</v>
      </c>
      <c r="D7705" s="7">
        <v>40818</v>
      </c>
      <c r="E7705" t="s">
        <v>9104</v>
      </c>
      <c r="F7705" t="s">
        <v>9421</v>
      </c>
      <c r="G7705" t="s">
        <v>9104</v>
      </c>
      <c r="H7705" t="s">
        <v>17</v>
      </c>
      <c r="I7705" t="s">
        <v>101</v>
      </c>
      <c r="K7705" t="s">
        <v>9471</v>
      </c>
      <c r="L7705" t="s">
        <v>9472</v>
      </c>
    </row>
    <row r="7706" spans="1:14" hidden="1" x14ac:dyDescent="0.25">
      <c r="A7706">
        <v>113</v>
      </c>
      <c r="B7706">
        <v>50</v>
      </c>
      <c r="C7706" t="s">
        <v>10419</v>
      </c>
      <c r="D7706" s="7">
        <v>40818</v>
      </c>
      <c r="E7706" t="s">
        <v>9104</v>
      </c>
      <c r="F7706" t="s">
        <v>9421</v>
      </c>
      <c r="G7706" t="s">
        <v>9104</v>
      </c>
      <c r="H7706" t="s">
        <v>17</v>
      </c>
      <c r="I7706" t="s">
        <v>45</v>
      </c>
      <c r="K7706" t="s">
        <v>9473</v>
      </c>
      <c r="L7706" t="s">
        <v>9474</v>
      </c>
    </row>
    <row r="7707" spans="1:14" hidden="1" x14ac:dyDescent="0.25">
      <c r="A7707">
        <v>113</v>
      </c>
      <c r="B7707">
        <v>51</v>
      </c>
      <c r="C7707" t="s">
        <v>10419</v>
      </c>
      <c r="D7707" s="7">
        <v>40818</v>
      </c>
      <c r="E7707" t="s">
        <v>9104</v>
      </c>
      <c r="F7707" t="s">
        <v>9421</v>
      </c>
      <c r="G7707" t="s">
        <v>9104</v>
      </c>
      <c r="H7707" t="s">
        <v>17</v>
      </c>
      <c r="I7707" t="s">
        <v>101</v>
      </c>
      <c r="K7707" t="s">
        <v>9474</v>
      </c>
      <c r="L7707" t="s">
        <v>9475</v>
      </c>
    </row>
    <row r="7708" spans="1:14" hidden="1" x14ac:dyDescent="0.25">
      <c r="A7708">
        <v>113</v>
      </c>
      <c r="B7708">
        <v>52</v>
      </c>
      <c r="C7708" t="s">
        <v>10419</v>
      </c>
      <c r="D7708" s="7">
        <v>40818</v>
      </c>
      <c r="E7708" t="s">
        <v>9104</v>
      </c>
      <c r="F7708" t="s">
        <v>9421</v>
      </c>
      <c r="G7708" t="s">
        <v>9104</v>
      </c>
      <c r="H7708" t="s">
        <v>53</v>
      </c>
      <c r="I7708" t="s">
        <v>91</v>
      </c>
      <c r="J7708" t="s">
        <v>80</v>
      </c>
      <c r="K7708" t="s">
        <v>9475</v>
      </c>
      <c r="L7708" t="s">
        <v>9475</v>
      </c>
      <c r="N7708">
        <v>4</v>
      </c>
    </row>
    <row r="7709" spans="1:14" hidden="1" x14ac:dyDescent="0.25">
      <c r="A7709">
        <v>113</v>
      </c>
      <c r="B7709">
        <v>53</v>
      </c>
      <c r="C7709" t="s">
        <v>10419</v>
      </c>
      <c r="D7709" s="7">
        <v>40818</v>
      </c>
      <c r="E7709" t="s">
        <v>9104</v>
      </c>
      <c r="F7709" t="s">
        <v>9421</v>
      </c>
      <c r="G7709" t="s">
        <v>9104</v>
      </c>
      <c r="H7709" t="s">
        <v>162</v>
      </c>
      <c r="I7709" t="s">
        <v>10323</v>
      </c>
      <c r="K7709" t="s">
        <v>9475</v>
      </c>
      <c r="L7709" t="s">
        <v>9476</v>
      </c>
    </row>
    <row r="7710" spans="1:14" hidden="1" x14ac:dyDescent="0.25">
      <c r="A7710">
        <v>113</v>
      </c>
      <c r="B7710">
        <v>54</v>
      </c>
      <c r="C7710" t="s">
        <v>10419</v>
      </c>
      <c r="D7710" s="7">
        <v>40818</v>
      </c>
      <c r="E7710" t="s">
        <v>9104</v>
      </c>
      <c r="F7710" t="s">
        <v>9421</v>
      </c>
      <c r="G7710" t="s">
        <v>9104</v>
      </c>
      <c r="H7710" t="s">
        <v>17</v>
      </c>
      <c r="I7710" t="s">
        <v>73</v>
      </c>
      <c r="K7710" t="s">
        <v>9476</v>
      </c>
      <c r="L7710" t="s">
        <v>9477</v>
      </c>
    </row>
    <row r="7711" spans="1:14" hidden="1" x14ac:dyDescent="0.25">
      <c r="A7711">
        <v>113</v>
      </c>
      <c r="B7711">
        <v>55</v>
      </c>
      <c r="C7711" t="s">
        <v>10419</v>
      </c>
      <c r="D7711" s="7">
        <v>40818</v>
      </c>
      <c r="E7711" t="s">
        <v>9104</v>
      </c>
      <c r="F7711" t="s">
        <v>9421</v>
      </c>
      <c r="G7711" t="s">
        <v>9104</v>
      </c>
      <c r="H7711" t="s">
        <v>33</v>
      </c>
      <c r="I7711" t="s">
        <v>192</v>
      </c>
      <c r="K7711" t="s">
        <v>9477</v>
      </c>
      <c r="L7711" t="s">
        <v>9478</v>
      </c>
    </row>
    <row r="7712" spans="1:14" hidden="1" x14ac:dyDescent="0.25">
      <c r="A7712">
        <v>113</v>
      </c>
      <c r="B7712">
        <v>56</v>
      </c>
      <c r="C7712" t="s">
        <v>10419</v>
      </c>
      <c r="D7712" s="7">
        <v>40818</v>
      </c>
      <c r="E7712" t="s">
        <v>9104</v>
      </c>
      <c r="F7712" t="s">
        <v>9421</v>
      </c>
      <c r="G7712" t="s">
        <v>9104</v>
      </c>
      <c r="H7712" t="s">
        <v>17</v>
      </c>
      <c r="I7712" t="s">
        <v>154</v>
      </c>
      <c r="K7712" t="s">
        <v>9478</v>
      </c>
      <c r="L7712" t="s">
        <v>9479</v>
      </c>
    </row>
    <row r="7713" spans="1:14" hidden="1" x14ac:dyDescent="0.25">
      <c r="A7713">
        <v>113</v>
      </c>
      <c r="B7713">
        <v>57</v>
      </c>
      <c r="C7713" t="s">
        <v>10419</v>
      </c>
      <c r="D7713" s="7">
        <v>40818</v>
      </c>
      <c r="E7713" t="s">
        <v>9104</v>
      </c>
      <c r="F7713" t="s">
        <v>9421</v>
      </c>
      <c r="G7713" t="s">
        <v>9104</v>
      </c>
      <c r="H7713" t="s">
        <v>24</v>
      </c>
      <c r="I7713" t="s">
        <v>10323</v>
      </c>
      <c r="K7713" t="s">
        <v>9480</v>
      </c>
      <c r="L7713" t="s">
        <v>9481</v>
      </c>
    </row>
    <row r="7714" spans="1:14" hidden="1" x14ac:dyDescent="0.25">
      <c r="A7714">
        <v>113</v>
      </c>
      <c r="B7714">
        <v>58</v>
      </c>
      <c r="C7714" t="s">
        <v>10419</v>
      </c>
      <c r="D7714" s="7">
        <v>40818</v>
      </c>
      <c r="E7714" t="s">
        <v>9104</v>
      </c>
      <c r="F7714" t="s">
        <v>9421</v>
      </c>
      <c r="G7714" t="s">
        <v>9104</v>
      </c>
      <c r="H7714" t="s">
        <v>10</v>
      </c>
      <c r="I7714" t="s">
        <v>118</v>
      </c>
      <c r="K7714" t="s">
        <v>9482</v>
      </c>
      <c r="L7714" t="s">
        <v>9483</v>
      </c>
    </row>
    <row r="7715" spans="1:14" hidden="1" x14ac:dyDescent="0.25">
      <c r="A7715">
        <v>113</v>
      </c>
      <c r="B7715">
        <v>59</v>
      </c>
      <c r="C7715" t="s">
        <v>10419</v>
      </c>
      <c r="D7715" s="7">
        <v>40818</v>
      </c>
      <c r="E7715" t="s">
        <v>9104</v>
      </c>
      <c r="F7715" t="s">
        <v>9421</v>
      </c>
      <c r="G7715" t="s">
        <v>9104</v>
      </c>
      <c r="H7715" t="s">
        <v>10</v>
      </c>
      <c r="I7715" t="s">
        <v>14</v>
      </c>
      <c r="K7715" t="s">
        <v>9483</v>
      </c>
      <c r="L7715" t="s">
        <v>9484</v>
      </c>
    </row>
    <row r="7716" spans="1:14" hidden="1" x14ac:dyDescent="0.25">
      <c r="A7716">
        <v>113</v>
      </c>
      <c r="B7716">
        <v>60</v>
      </c>
      <c r="C7716" t="s">
        <v>10419</v>
      </c>
      <c r="D7716" s="7">
        <v>40818</v>
      </c>
      <c r="E7716" t="s">
        <v>9104</v>
      </c>
      <c r="F7716" t="s">
        <v>9421</v>
      </c>
      <c r="G7716" t="s">
        <v>9104</v>
      </c>
      <c r="H7716" t="s">
        <v>17</v>
      </c>
      <c r="I7716" t="s">
        <v>101</v>
      </c>
      <c r="K7716" t="s">
        <v>9484</v>
      </c>
      <c r="L7716" t="s">
        <v>9485</v>
      </c>
    </row>
    <row r="7717" spans="1:14" hidden="1" x14ac:dyDescent="0.25">
      <c r="A7717">
        <v>113</v>
      </c>
      <c r="B7717">
        <v>61</v>
      </c>
      <c r="C7717" t="s">
        <v>10419</v>
      </c>
      <c r="D7717" s="7">
        <v>40818</v>
      </c>
      <c r="E7717" t="s">
        <v>9104</v>
      </c>
      <c r="F7717" t="s">
        <v>9421</v>
      </c>
      <c r="G7717" t="s">
        <v>9104</v>
      </c>
      <c r="H7717" t="s">
        <v>33</v>
      </c>
      <c r="I7717" t="s">
        <v>192</v>
      </c>
      <c r="K7717" t="s">
        <v>9485</v>
      </c>
      <c r="L7717" t="s">
        <v>9486</v>
      </c>
    </row>
    <row r="7718" spans="1:14" hidden="1" x14ac:dyDescent="0.25">
      <c r="A7718">
        <v>113</v>
      </c>
      <c r="B7718">
        <v>62</v>
      </c>
      <c r="C7718" t="s">
        <v>10419</v>
      </c>
      <c r="D7718" s="7">
        <v>40818</v>
      </c>
      <c r="E7718" t="s">
        <v>9104</v>
      </c>
      <c r="F7718" t="s">
        <v>9421</v>
      </c>
      <c r="G7718" t="s">
        <v>9104</v>
      </c>
      <c r="H7718" t="s">
        <v>21</v>
      </c>
      <c r="I7718" t="s">
        <v>334</v>
      </c>
      <c r="K7718" t="s">
        <v>9486</v>
      </c>
      <c r="L7718" t="s">
        <v>9487</v>
      </c>
    </row>
    <row r="7719" spans="1:14" hidden="1" x14ac:dyDescent="0.25">
      <c r="A7719">
        <v>113</v>
      </c>
      <c r="B7719">
        <v>63</v>
      </c>
      <c r="C7719" t="s">
        <v>10419</v>
      </c>
      <c r="D7719" s="7">
        <v>40818</v>
      </c>
      <c r="E7719" t="s">
        <v>9104</v>
      </c>
      <c r="F7719" t="s">
        <v>9421</v>
      </c>
      <c r="G7719" t="s">
        <v>9104</v>
      </c>
      <c r="H7719" t="s">
        <v>24</v>
      </c>
      <c r="I7719" t="s">
        <v>165</v>
      </c>
      <c r="K7719" t="s">
        <v>9488</v>
      </c>
      <c r="L7719" t="s">
        <v>9489</v>
      </c>
    </row>
    <row r="7720" spans="1:14" hidden="1" x14ac:dyDescent="0.25">
      <c r="A7720">
        <v>113</v>
      </c>
      <c r="B7720">
        <v>64</v>
      </c>
      <c r="C7720" t="s">
        <v>10419</v>
      </c>
      <c r="D7720" s="7">
        <v>40818</v>
      </c>
      <c r="E7720" t="s">
        <v>9104</v>
      </c>
      <c r="F7720" t="s">
        <v>9421</v>
      </c>
      <c r="G7720" t="s">
        <v>9104</v>
      </c>
      <c r="H7720" t="s">
        <v>24</v>
      </c>
      <c r="I7720" t="s">
        <v>39</v>
      </c>
      <c r="K7720" t="s">
        <v>9489</v>
      </c>
      <c r="L7720" t="s">
        <v>9490</v>
      </c>
    </row>
    <row r="7721" spans="1:14" hidden="1" x14ac:dyDescent="0.25">
      <c r="A7721">
        <v>113</v>
      </c>
      <c r="B7721">
        <v>65</v>
      </c>
      <c r="C7721" t="s">
        <v>10419</v>
      </c>
      <c r="D7721" s="7">
        <v>40818</v>
      </c>
      <c r="E7721" t="s">
        <v>9104</v>
      </c>
      <c r="F7721" t="s">
        <v>9421</v>
      </c>
      <c r="G7721" t="s">
        <v>9104</v>
      </c>
      <c r="H7721" t="s">
        <v>10</v>
      </c>
      <c r="I7721" t="s">
        <v>118</v>
      </c>
      <c r="K7721" t="s">
        <v>9490</v>
      </c>
      <c r="L7721" t="s">
        <v>9491</v>
      </c>
    </row>
    <row r="7722" spans="1:14" hidden="1" x14ac:dyDescent="0.25">
      <c r="A7722">
        <v>113</v>
      </c>
      <c r="B7722">
        <v>66</v>
      </c>
      <c r="C7722" t="s">
        <v>10419</v>
      </c>
      <c r="D7722" s="7">
        <v>40818</v>
      </c>
      <c r="E7722" t="s">
        <v>9104</v>
      </c>
      <c r="F7722" t="s">
        <v>9421</v>
      </c>
      <c r="G7722" t="s">
        <v>9104</v>
      </c>
      <c r="H7722" t="s">
        <v>10</v>
      </c>
      <c r="I7722" t="s">
        <v>14</v>
      </c>
      <c r="K7722" t="s">
        <v>9491</v>
      </c>
      <c r="L7722" t="s">
        <v>9492</v>
      </c>
    </row>
    <row r="7723" spans="1:14" hidden="1" x14ac:dyDescent="0.25">
      <c r="A7723">
        <v>113</v>
      </c>
      <c r="B7723">
        <v>67</v>
      </c>
      <c r="C7723" t="s">
        <v>10419</v>
      </c>
      <c r="D7723" s="7">
        <v>40818</v>
      </c>
      <c r="E7723" t="s">
        <v>9104</v>
      </c>
      <c r="F7723" t="s">
        <v>9421</v>
      </c>
      <c r="G7723" t="s">
        <v>9104</v>
      </c>
      <c r="H7723" t="s">
        <v>17</v>
      </c>
      <c r="I7723" t="s">
        <v>73</v>
      </c>
      <c r="K7723" t="s">
        <v>9492</v>
      </c>
      <c r="L7723" t="s">
        <v>9493</v>
      </c>
    </row>
    <row r="7724" spans="1:14" hidden="1" x14ac:dyDescent="0.25">
      <c r="A7724">
        <v>113</v>
      </c>
      <c r="B7724">
        <v>68</v>
      </c>
      <c r="C7724" t="s">
        <v>10419</v>
      </c>
      <c r="D7724" s="7">
        <v>40818</v>
      </c>
      <c r="E7724" t="s">
        <v>9104</v>
      </c>
      <c r="F7724" t="s">
        <v>9421</v>
      </c>
      <c r="G7724" t="s">
        <v>9104</v>
      </c>
      <c r="H7724" t="s">
        <v>17</v>
      </c>
      <c r="I7724" t="s">
        <v>292</v>
      </c>
      <c r="K7724" t="s">
        <v>9493</v>
      </c>
      <c r="L7724" t="s">
        <v>9494</v>
      </c>
    </row>
    <row r="7725" spans="1:14" hidden="1" x14ac:dyDescent="0.25">
      <c r="A7725">
        <v>113</v>
      </c>
      <c r="B7725">
        <v>69</v>
      </c>
      <c r="C7725" t="s">
        <v>10419</v>
      </c>
      <c r="D7725" s="7">
        <v>40818</v>
      </c>
      <c r="E7725" t="s">
        <v>9104</v>
      </c>
      <c r="F7725" t="s">
        <v>9421</v>
      </c>
      <c r="G7725" t="s">
        <v>9104</v>
      </c>
      <c r="H7725" t="s">
        <v>53</v>
      </c>
      <c r="I7725" t="s">
        <v>202</v>
      </c>
      <c r="J7725" t="s">
        <v>80</v>
      </c>
      <c r="K7725" t="s">
        <v>9494</v>
      </c>
      <c r="L7725" t="s">
        <v>9495</v>
      </c>
      <c r="N7725">
        <v>2</v>
      </c>
    </row>
    <row r="7726" spans="1:14" hidden="1" x14ac:dyDescent="0.25">
      <c r="A7726">
        <v>113</v>
      </c>
      <c r="B7726">
        <v>70</v>
      </c>
      <c r="C7726" t="s">
        <v>10419</v>
      </c>
      <c r="D7726" s="7">
        <v>40818</v>
      </c>
      <c r="E7726" t="s">
        <v>9104</v>
      </c>
      <c r="F7726" t="s">
        <v>9421</v>
      </c>
      <c r="G7726" t="s">
        <v>9104</v>
      </c>
      <c r="H7726" t="s">
        <v>53</v>
      </c>
      <c r="I7726" t="s">
        <v>4245</v>
      </c>
      <c r="J7726" t="s">
        <v>80</v>
      </c>
      <c r="K7726" t="s">
        <v>9495</v>
      </c>
      <c r="L7726" t="s">
        <v>9496</v>
      </c>
      <c r="N7726">
        <v>6</v>
      </c>
    </row>
    <row r="7727" spans="1:14" hidden="1" x14ac:dyDescent="0.25">
      <c r="A7727">
        <v>113</v>
      </c>
      <c r="B7727">
        <v>71</v>
      </c>
      <c r="C7727" t="s">
        <v>10419</v>
      </c>
      <c r="D7727" s="7">
        <v>40818</v>
      </c>
      <c r="E7727" t="s">
        <v>9104</v>
      </c>
      <c r="F7727" t="s">
        <v>9421</v>
      </c>
      <c r="G7727" t="s">
        <v>9104</v>
      </c>
      <c r="H7727" t="s">
        <v>17</v>
      </c>
      <c r="I7727" t="s">
        <v>101</v>
      </c>
      <c r="K7727" t="s">
        <v>9497</v>
      </c>
      <c r="L7727" t="s">
        <v>9498</v>
      </c>
    </row>
    <row r="7728" spans="1:14" hidden="1" x14ac:dyDescent="0.25">
      <c r="A7728">
        <v>113</v>
      </c>
      <c r="B7728">
        <v>72</v>
      </c>
      <c r="C7728" t="s">
        <v>10419</v>
      </c>
      <c r="D7728" s="7">
        <v>40818</v>
      </c>
      <c r="E7728" t="s">
        <v>9104</v>
      </c>
      <c r="F7728" t="s">
        <v>9421</v>
      </c>
      <c r="G7728" t="s">
        <v>9104</v>
      </c>
      <c r="H7728" t="s">
        <v>24</v>
      </c>
      <c r="I7728" t="s">
        <v>10323</v>
      </c>
      <c r="K7728" t="s">
        <v>9499</v>
      </c>
      <c r="L7728" t="s">
        <v>9500</v>
      </c>
    </row>
    <row r="7729" spans="1:14" hidden="1" x14ac:dyDescent="0.25">
      <c r="A7729">
        <v>113</v>
      </c>
      <c r="B7729">
        <v>73</v>
      </c>
      <c r="C7729" t="s">
        <v>10419</v>
      </c>
      <c r="D7729" s="7">
        <v>40818</v>
      </c>
      <c r="E7729" t="s">
        <v>9104</v>
      </c>
      <c r="F7729" t="s">
        <v>9421</v>
      </c>
      <c r="G7729" t="s">
        <v>9104</v>
      </c>
      <c r="H7729" t="s">
        <v>10</v>
      </c>
      <c r="I7729" t="s">
        <v>118</v>
      </c>
      <c r="K7729" t="s">
        <v>9501</v>
      </c>
      <c r="L7729" t="s">
        <v>9502</v>
      </c>
    </row>
    <row r="7730" spans="1:14" hidden="1" x14ac:dyDescent="0.25">
      <c r="A7730">
        <v>113</v>
      </c>
      <c r="B7730">
        <v>74</v>
      </c>
      <c r="C7730" t="s">
        <v>10419</v>
      </c>
      <c r="D7730" s="7">
        <v>40818</v>
      </c>
      <c r="E7730" t="s">
        <v>9104</v>
      </c>
      <c r="F7730" t="s">
        <v>9421</v>
      </c>
      <c r="G7730" t="s">
        <v>9104</v>
      </c>
      <c r="H7730" t="s">
        <v>10</v>
      </c>
      <c r="I7730" t="s">
        <v>14</v>
      </c>
      <c r="K7730" t="s">
        <v>9503</v>
      </c>
      <c r="L7730" t="s">
        <v>9504</v>
      </c>
    </row>
    <row r="7731" spans="1:14" hidden="1" x14ac:dyDescent="0.25">
      <c r="A7731">
        <v>113</v>
      </c>
      <c r="B7731">
        <v>75</v>
      </c>
      <c r="C7731" t="s">
        <v>10419</v>
      </c>
      <c r="D7731" s="7">
        <v>40818</v>
      </c>
      <c r="E7731" t="s">
        <v>9104</v>
      </c>
      <c r="F7731" t="s">
        <v>9421</v>
      </c>
      <c r="G7731" t="s">
        <v>9104</v>
      </c>
      <c r="H7731" t="s">
        <v>33</v>
      </c>
      <c r="I7731" t="s">
        <v>161</v>
      </c>
      <c r="K7731" t="s">
        <v>9504</v>
      </c>
      <c r="L7731" t="s">
        <v>9505</v>
      </c>
    </row>
    <row r="7732" spans="1:14" hidden="1" x14ac:dyDescent="0.25">
      <c r="A7732">
        <v>113</v>
      </c>
      <c r="B7732">
        <v>76</v>
      </c>
      <c r="C7732" t="s">
        <v>10419</v>
      </c>
      <c r="D7732" s="7">
        <v>40818</v>
      </c>
      <c r="E7732" t="s">
        <v>9104</v>
      </c>
      <c r="F7732" t="s">
        <v>9421</v>
      </c>
      <c r="G7732" t="s">
        <v>9104</v>
      </c>
      <c r="H7732" t="s">
        <v>21</v>
      </c>
      <c r="I7732" t="s">
        <v>334</v>
      </c>
      <c r="K7732" t="s">
        <v>9506</v>
      </c>
      <c r="L7732" t="s">
        <v>9507</v>
      </c>
    </row>
    <row r="7733" spans="1:14" hidden="1" x14ac:dyDescent="0.25">
      <c r="A7733">
        <v>113</v>
      </c>
      <c r="B7733">
        <v>77</v>
      </c>
      <c r="C7733" t="s">
        <v>10419</v>
      </c>
      <c r="D7733" s="7">
        <v>40818</v>
      </c>
      <c r="E7733" t="s">
        <v>9104</v>
      </c>
      <c r="F7733" t="s">
        <v>9421</v>
      </c>
      <c r="G7733" t="s">
        <v>9104</v>
      </c>
      <c r="H7733" t="s">
        <v>24</v>
      </c>
      <c r="I7733" t="s">
        <v>10323</v>
      </c>
      <c r="K7733" t="s">
        <v>9508</v>
      </c>
      <c r="L7733" t="s">
        <v>9509</v>
      </c>
    </row>
    <row r="7734" spans="1:14" hidden="1" x14ac:dyDescent="0.25">
      <c r="A7734">
        <v>113</v>
      </c>
      <c r="B7734">
        <v>78</v>
      </c>
      <c r="C7734" t="s">
        <v>10419</v>
      </c>
      <c r="D7734" s="7">
        <v>40818</v>
      </c>
      <c r="E7734" t="s">
        <v>9104</v>
      </c>
      <c r="F7734" t="s">
        <v>9421</v>
      </c>
      <c r="G7734" t="s">
        <v>9104</v>
      </c>
      <c r="H7734" t="s">
        <v>10</v>
      </c>
      <c r="I7734" t="s">
        <v>118</v>
      </c>
      <c r="K7734" t="s">
        <v>9510</v>
      </c>
      <c r="L7734" t="s">
        <v>9511</v>
      </c>
    </row>
    <row r="7735" spans="1:14" hidden="1" x14ac:dyDescent="0.25">
      <c r="A7735">
        <v>113</v>
      </c>
      <c r="B7735">
        <v>79</v>
      </c>
      <c r="C7735" t="s">
        <v>10419</v>
      </c>
      <c r="D7735" s="7">
        <v>40818</v>
      </c>
      <c r="E7735" t="s">
        <v>9104</v>
      </c>
      <c r="F7735" t="s">
        <v>9421</v>
      </c>
      <c r="G7735" t="s">
        <v>9104</v>
      </c>
      <c r="H7735" t="s">
        <v>10</v>
      </c>
      <c r="I7735" t="s">
        <v>14</v>
      </c>
      <c r="K7735" t="s">
        <v>9512</v>
      </c>
      <c r="L7735" t="s">
        <v>9513</v>
      </c>
    </row>
    <row r="7736" spans="1:14" hidden="1" x14ac:dyDescent="0.25">
      <c r="A7736">
        <v>113</v>
      </c>
      <c r="B7736">
        <v>80</v>
      </c>
      <c r="C7736" t="s">
        <v>10419</v>
      </c>
      <c r="D7736" s="7">
        <v>40818</v>
      </c>
      <c r="E7736" t="s">
        <v>9104</v>
      </c>
      <c r="F7736" t="s">
        <v>9421</v>
      </c>
      <c r="G7736" t="s">
        <v>9104</v>
      </c>
      <c r="H7736" t="s">
        <v>17</v>
      </c>
      <c r="I7736" t="s">
        <v>154</v>
      </c>
      <c r="K7736" t="s">
        <v>9513</v>
      </c>
      <c r="L7736" t="s">
        <v>9514</v>
      </c>
    </row>
    <row r="7737" spans="1:14" hidden="1" x14ac:dyDescent="0.25">
      <c r="A7737">
        <v>113</v>
      </c>
      <c r="B7737">
        <v>81</v>
      </c>
      <c r="C7737" t="s">
        <v>10419</v>
      </c>
      <c r="D7737" s="7">
        <v>40818</v>
      </c>
      <c r="E7737" t="s">
        <v>9104</v>
      </c>
      <c r="F7737" t="s">
        <v>9421</v>
      </c>
      <c r="G7737" t="s">
        <v>9104</v>
      </c>
      <c r="H7737" t="s">
        <v>53</v>
      </c>
      <c r="I7737" t="s">
        <v>270</v>
      </c>
      <c r="J7737" t="s">
        <v>80</v>
      </c>
      <c r="K7737" t="s">
        <v>9514</v>
      </c>
      <c r="L7737" t="s">
        <v>9515</v>
      </c>
      <c r="M7737" t="s">
        <v>485</v>
      </c>
      <c r="N7737">
        <v>2</v>
      </c>
    </row>
    <row r="7738" spans="1:14" hidden="1" x14ac:dyDescent="0.25">
      <c r="A7738">
        <v>114</v>
      </c>
      <c r="B7738">
        <v>1</v>
      </c>
      <c r="C7738" t="s">
        <v>5916</v>
      </c>
      <c r="D7738" s="7">
        <v>40713</v>
      </c>
      <c r="E7738" t="s">
        <v>9104</v>
      </c>
      <c r="F7738" t="s">
        <v>9516</v>
      </c>
      <c r="G7738" t="s">
        <v>9104</v>
      </c>
      <c r="H7738" t="s">
        <v>10</v>
      </c>
      <c r="I7738" t="s">
        <v>113</v>
      </c>
      <c r="K7738" t="s">
        <v>9517</v>
      </c>
      <c r="L7738" t="s">
        <v>9518</v>
      </c>
    </row>
    <row r="7739" spans="1:14" hidden="1" x14ac:dyDescent="0.25">
      <c r="A7739">
        <v>114</v>
      </c>
      <c r="B7739">
        <v>2</v>
      </c>
      <c r="C7739" t="s">
        <v>5916</v>
      </c>
      <c r="D7739" s="7">
        <v>40713</v>
      </c>
      <c r="E7739" t="s">
        <v>9104</v>
      </c>
      <c r="F7739" t="s">
        <v>9516</v>
      </c>
      <c r="G7739" t="s">
        <v>9104</v>
      </c>
      <c r="H7739" t="s">
        <v>10</v>
      </c>
      <c r="I7739" t="s">
        <v>118</v>
      </c>
      <c r="K7739" t="s">
        <v>9518</v>
      </c>
      <c r="L7739" t="s">
        <v>9519</v>
      </c>
    </row>
    <row r="7740" spans="1:14" hidden="1" x14ac:dyDescent="0.25">
      <c r="A7740">
        <v>114</v>
      </c>
      <c r="B7740">
        <v>3</v>
      </c>
      <c r="C7740" t="s">
        <v>5916</v>
      </c>
      <c r="D7740" s="7">
        <v>40713</v>
      </c>
      <c r="E7740" t="s">
        <v>9104</v>
      </c>
      <c r="F7740" t="s">
        <v>9516</v>
      </c>
      <c r="G7740" t="s">
        <v>9104</v>
      </c>
      <c r="H7740" t="s">
        <v>10</v>
      </c>
      <c r="I7740" t="s">
        <v>14</v>
      </c>
      <c r="K7740" t="s">
        <v>9519</v>
      </c>
      <c r="L7740" t="s">
        <v>9520</v>
      </c>
    </row>
    <row r="7741" spans="1:14" hidden="1" x14ac:dyDescent="0.25">
      <c r="A7741">
        <v>114</v>
      </c>
      <c r="B7741">
        <v>4</v>
      </c>
      <c r="C7741" t="s">
        <v>5916</v>
      </c>
      <c r="D7741" s="7">
        <v>40713</v>
      </c>
      <c r="E7741" t="s">
        <v>9104</v>
      </c>
      <c r="F7741" t="s">
        <v>9516</v>
      </c>
      <c r="G7741" t="s">
        <v>9104</v>
      </c>
      <c r="H7741" t="s">
        <v>17</v>
      </c>
      <c r="I7741" t="s">
        <v>292</v>
      </c>
      <c r="K7741" t="s">
        <v>9520</v>
      </c>
      <c r="L7741" t="s">
        <v>9521</v>
      </c>
    </row>
    <row r="7742" spans="1:14" hidden="1" x14ac:dyDescent="0.25">
      <c r="A7742">
        <v>114</v>
      </c>
      <c r="B7742">
        <v>5</v>
      </c>
      <c r="C7742" t="s">
        <v>5916</v>
      </c>
      <c r="D7742" s="7">
        <v>40713</v>
      </c>
      <c r="E7742" t="s">
        <v>9104</v>
      </c>
      <c r="F7742" t="s">
        <v>9516</v>
      </c>
      <c r="G7742" t="s">
        <v>9104</v>
      </c>
      <c r="H7742" t="s">
        <v>10</v>
      </c>
      <c r="I7742" t="s">
        <v>14</v>
      </c>
      <c r="K7742" t="s">
        <v>9522</v>
      </c>
      <c r="L7742" t="s">
        <v>9523</v>
      </c>
    </row>
    <row r="7743" spans="1:14" hidden="1" x14ac:dyDescent="0.25">
      <c r="A7743">
        <v>114</v>
      </c>
      <c r="B7743">
        <v>6</v>
      </c>
      <c r="C7743" t="s">
        <v>5916</v>
      </c>
      <c r="D7743" s="7">
        <v>40713</v>
      </c>
      <c r="E7743" t="s">
        <v>9104</v>
      </c>
      <c r="F7743" t="s">
        <v>9516</v>
      </c>
      <c r="G7743" t="s">
        <v>9104</v>
      </c>
      <c r="H7743" t="s">
        <v>162</v>
      </c>
      <c r="I7743" t="s">
        <v>163</v>
      </c>
      <c r="K7743" t="s">
        <v>9523</v>
      </c>
      <c r="L7743" t="s">
        <v>9524</v>
      </c>
    </row>
    <row r="7744" spans="1:14" hidden="1" x14ac:dyDescent="0.25">
      <c r="A7744">
        <v>114</v>
      </c>
      <c r="B7744">
        <v>7</v>
      </c>
      <c r="C7744" t="s">
        <v>5916</v>
      </c>
      <c r="D7744" s="7">
        <v>40713</v>
      </c>
      <c r="E7744" t="s">
        <v>9104</v>
      </c>
      <c r="F7744" t="s">
        <v>9516</v>
      </c>
      <c r="G7744" t="s">
        <v>9104</v>
      </c>
      <c r="H7744" t="s">
        <v>162</v>
      </c>
      <c r="I7744" t="s">
        <v>163</v>
      </c>
      <c r="K7744" t="s">
        <v>9525</v>
      </c>
      <c r="L7744" t="s">
        <v>9526</v>
      </c>
    </row>
    <row r="7745" spans="1:14" hidden="1" x14ac:dyDescent="0.25">
      <c r="A7745">
        <v>114</v>
      </c>
      <c r="B7745">
        <v>8</v>
      </c>
      <c r="C7745" t="s">
        <v>5916</v>
      </c>
      <c r="D7745" s="7">
        <v>40713</v>
      </c>
      <c r="E7745" t="s">
        <v>9104</v>
      </c>
      <c r="F7745" t="s">
        <v>9516</v>
      </c>
      <c r="G7745" t="s">
        <v>9104</v>
      </c>
      <c r="H7745" t="s">
        <v>21</v>
      </c>
      <c r="I7745" t="s">
        <v>334</v>
      </c>
      <c r="K7745" t="s">
        <v>9527</v>
      </c>
      <c r="L7745" t="s">
        <v>9528</v>
      </c>
    </row>
    <row r="7746" spans="1:14" hidden="1" x14ac:dyDescent="0.25">
      <c r="A7746">
        <v>114</v>
      </c>
      <c r="B7746">
        <v>9</v>
      </c>
      <c r="C7746" t="s">
        <v>5916</v>
      </c>
      <c r="D7746" s="7">
        <v>40713</v>
      </c>
      <c r="E7746" t="s">
        <v>9104</v>
      </c>
      <c r="F7746" t="s">
        <v>9516</v>
      </c>
      <c r="G7746" t="s">
        <v>9104</v>
      </c>
      <c r="H7746" t="s">
        <v>24</v>
      </c>
      <c r="I7746" t="s">
        <v>10323</v>
      </c>
      <c r="K7746" t="s">
        <v>9529</v>
      </c>
      <c r="L7746" t="s">
        <v>9530</v>
      </c>
    </row>
    <row r="7747" spans="1:14" hidden="1" x14ac:dyDescent="0.25">
      <c r="A7747">
        <v>114</v>
      </c>
      <c r="B7747">
        <v>10</v>
      </c>
      <c r="C7747" t="s">
        <v>5916</v>
      </c>
      <c r="D7747" s="7">
        <v>40713</v>
      </c>
      <c r="E7747" t="s">
        <v>9104</v>
      </c>
      <c r="F7747" t="s">
        <v>9516</v>
      </c>
      <c r="G7747" t="s">
        <v>9104</v>
      </c>
      <c r="H7747" t="s">
        <v>10</v>
      </c>
      <c r="I7747" t="s">
        <v>118</v>
      </c>
      <c r="K7747" t="s">
        <v>9531</v>
      </c>
      <c r="L7747" t="s">
        <v>9532</v>
      </c>
    </row>
    <row r="7748" spans="1:14" hidden="1" x14ac:dyDescent="0.25">
      <c r="A7748">
        <v>114</v>
      </c>
      <c r="B7748">
        <v>11</v>
      </c>
      <c r="C7748" t="s">
        <v>5916</v>
      </c>
      <c r="D7748" s="7">
        <v>40713</v>
      </c>
      <c r="E7748" t="s">
        <v>9104</v>
      </c>
      <c r="F7748" t="s">
        <v>9516</v>
      </c>
      <c r="G7748" t="s">
        <v>9104</v>
      </c>
      <c r="H7748" t="s">
        <v>17</v>
      </c>
      <c r="I7748" t="s">
        <v>292</v>
      </c>
      <c r="K7748" t="s">
        <v>9532</v>
      </c>
      <c r="L7748" t="s">
        <v>9533</v>
      </c>
    </row>
    <row r="7749" spans="1:14" hidden="1" x14ac:dyDescent="0.25">
      <c r="A7749">
        <v>114</v>
      </c>
      <c r="B7749">
        <v>12</v>
      </c>
      <c r="C7749" t="s">
        <v>5916</v>
      </c>
      <c r="D7749" s="7">
        <v>40713</v>
      </c>
      <c r="E7749" t="s">
        <v>9104</v>
      </c>
      <c r="F7749" t="s">
        <v>9516</v>
      </c>
      <c r="G7749" t="s">
        <v>9104</v>
      </c>
      <c r="H7749" t="s">
        <v>17</v>
      </c>
      <c r="I7749" t="s">
        <v>101</v>
      </c>
      <c r="K7749" t="s">
        <v>9534</v>
      </c>
      <c r="L7749" t="s">
        <v>9535</v>
      </c>
    </row>
    <row r="7750" spans="1:14" hidden="1" x14ac:dyDescent="0.25">
      <c r="A7750">
        <v>114</v>
      </c>
      <c r="B7750">
        <v>13</v>
      </c>
      <c r="C7750" t="s">
        <v>5916</v>
      </c>
      <c r="D7750" s="7">
        <v>40713</v>
      </c>
      <c r="E7750" t="s">
        <v>9104</v>
      </c>
      <c r="F7750" t="s">
        <v>9516</v>
      </c>
      <c r="G7750" t="s">
        <v>9104</v>
      </c>
      <c r="H7750" t="s">
        <v>17</v>
      </c>
      <c r="I7750" t="s">
        <v>154</v>
      </c>
      <c r="K7750" t="s">
        <v>9535</v>
      </c>
      <c r="L7750" t="s">
        <v>9536</v>
      </c>
    </row>
    <row r="7751" spans="1:14" hidden="1" x14ac:dyDescent="0.25">
      <c r="A7751">
        <v>114</v>
      </c>
      <c r="B7751">
        <v>14</v>
      </c>
      <c r="C7751" t="s">
        <v>5916</v>
      </c>
      <c r="D7751" s="7">
        <v>40713</v>
      </c>
      <c r="E7751" t="s">
        <v>9104</v>
      </c>
      <c r="F7751" t="s">
        <v>9516</v>
      </c>
      <c r="G7751" t="s">
        <v>9104</v>
      </c>
      <c r="H7751" t="s">
        <v>53</v>
      </c>
      <c r="I7751" t="s">
        <v>91</v>
      </c>
      <c r="J7751" t="s">
        <v>80</v>
      </c>
      <c r="K7751" t="s">
        <v>9536</v>
      </c>
      <c r="L7751" t="s">
        <v>9537</v>
      </c>
      <c r="N7751">
        <v>4</v>
      </c>
    </row>
    <row r="7752" spans="1:14" hidden="1" x14ac:dyDescent="0.25">
      <c r="A7752">
        <v>114</v>
      </c>
      <c r="B7752">
        <v>15</v>
      </c>
      <c r="C7752" t="s">
        <v>5916</v>
      </c>
      <c r="D7752" s="7">
        <v>40713</v>
      </c>
      <c r="E7752" t="s">
        <v>9104</v>
      </c>
      <c r="F7752" t="s">
        <v>9516</v>
      </c>
      <c r="G7752" t="s">
        <v>9104</v>
      </c>
      <c r="H7752" t="s">
        <v>17</v>
      </c>
      <c r="I7752" t="s">
        <v>292</v>
      </c>
      <c r="K7752" t="s">
        <v>9537</v>
      </c>
      <c r="L7752" t="s">
        <v>9538</v>
      </c>
    </row>
    <row r="7753" spans="1:14" hidden="1" x14ac:dyDescent="0.25">
      <c r="A7753">
        <v>114</v>
      </c>
      <c r="B7753">
        <v>16</v>
      </c>
      <c r="C7753" t="s">
        <v>5916</v>
      </c>
      <c r="D7753" s="7">
        <v>40713</v>
      </c>
      <c r="E7753" t="s">
        <v>9104</v>
      </c>
      <c r="F7753" t="s">
        <v>9516</v>
      </c>
      <c r="G7753" t="s">
        <v>9104</v>
      </c>
      <c r="H7753" t="s">
        <v>17</v>
      </c>
      <c r="I7753" t="s">
        <v>77</v>
      </c>
      <c r="K7753" t="s">
        <v>9538</v>
      </c>
      <c r="L7753" t="s">
        <v>9539</v>
      </c>
    </row>
    <row r="7754" spans="1:14" hidden="1" x14ac:dyDescent="0.25">
      <c r="A7754">
        <v>114</v>
      </c>
      <c r="B7754">
        <v>17</v>
      </c>
      <c r="C7754" t="s">
        <v>5916</v>
      </c>
      <c r="D7754" s="7">
        <v>40713</v>
      </c>
      <c r="E7754" t="s">
        <v>9104</v>
      </c>
      <c r="F7754" t="s">
        <v>9516</v>
      </c>
      <c r="G7754" t="s">
        <v>9104</v>
      </c>
      <c r="H7754" t="s">
        <v>24</v>
      </c>
      <c r="I7754" t="s">
        <v>10323</v>
      </c>
      <c r="K7754" t="s">
        <v>9540</v>
      </c>
      <c r="L7754" t="s">
        <v>9541</v>
      </c>
    </row>
    <row r="7755" spans="1:14" hidden="1" x14ac:dyDescent="0.25">
      <c r="A7755">
        <v>114</v>
      </c>
      <c r="B7755">
        <v>18</v>
      </c>
      <c r="C7755" t="s">
        <v>5916</v>
      </c>
      <c r="D7755" s="7">
        <v>40713</v>
      </c>
      <c r="E7755" t="s">
        <v>9104</v>
      </c>
      <c r="F7755" t="s">
        <v>9516</v>
      </c>
      <c r="G7755" t="s">
        <v>9104</v>
      </c>
      <c r="H7755" t="s">
        <v>10</v>
      </c>
      <c r="I7755" t="s">
        <v>118</v>
      </c>
      <c r="K7755" t="s">
        <v>9542</v>
      </c>
      <c r="L7755" t="s">
        <v>9543</v>
      </c>
    </row>
    <row r="7756" spans="1:14" hidden="1" x14ac:dyDescent="0.25">
      <c r="A7756">
        <v>114</v>
      </c>
      <c r="B7756">
        <v>19</v>
      </c>
      <c r="C7756" t="s">
        <v>5916</v>
      </c>
      <c r="D7756" s="7">
        <v>40713</v>
      </c>
      <c r="E7756" t="s">
        <v>9104</v>
      </c>
      <c r="F7756" t="s">
        <v>9516</v>
      </c>
      <c r="G7756" t="s">
        <v>9104</v>
      </c>
      <c r="H7756" t="s">
        <v>10</v>
      </c>
      <c r="I7756" t="s">
        <v>14</v>
      </c>
      <c r="K7756" t="s">
        <v>9544</v>
      </c>
      <c r="L7756" t="s">
        <v>9545</v>
      </c>
    </row>
    <row r="7757" spans="1:14" hidden="1" x14ac:dyDescent="0.25">
      <c r="A7757">
        <v>114</v>
      </c>
      <c r="B7757">
        <v>20</v>
      </c>
      <c r="C7757" t="s">
        <v>5916</v>
      </c>
      <c r="D7757" s="7">
        <v>40713</v>
      </c>
      <c r="E7757" t="s">
        <v>9104</v>
      </c>
      <c r="F7757" t="s">
        <v>9516</v>
      </c>
      <c r="G7757" t="s">
        <v>9104</v>
      </c>
      <c r="H7757" t="s">
        <v>17</v>
      </c>
      <c r="I7757" t="s">
        <v>18</v>
      </c>
      <c r="K7757" t="s">
        <v>9545</v>
      </c>
      <c r="L7757" t="s">
        <v>9546</v>
      </c>
    </row>
    <row r="7758" spans="1:14" hidden="1" x14ac:dyDescent="0.25">
      <c r="A7758">
        <v>114</v>
      </c>
      <c r="B7758">
        <v>21</v>
      </c>
      <c r="C7758" t="s">
        <v>5916</v>
      </c>
      <c r="D7758" s="7">
        <v>40713</v>
      </c>
      <c r="E7758" t="s">
        <v>9104</v>
      </c>
      <c r="F7758" t="s">
        <v>9516</v>
      </c>
      <c r="G7758" t="s">
        <v>9104</v>
      </c>
      <c r="H7758" t="s">
        <v>17</v>
      </c>
      <c r="I7758" t="s">
        <v>154</v>
      </c>
      <c r="K7758" t="s">
        <v>9546</v>
      </c>
      <c r="L7758" t="s">
        <v>9547</v>
      </c>
    </row>
    <row r="7759" spans="1:14" hidden="1" x14ac:dyDescent="0.25">
      <c r="A7759">
        <v>114</v>
      </c>
      <c r="B7759">
        <v>22</v>
      </c>
      <c r="C7759" t="s">
        <v>5916</v>
      </c>
      <c r="D7759" s="7">
        <v>40713</v>
      </c>
      <c r="E7759" t="s">
        <v>9104</v>
      </c>
      <c r="F7759" t="s">
        <v>9516</v>
      </c>
      <c r="G7759" t="s">
        <v>9104</v>
      </c>
      <c r="H7759" t="s">
        <v>53</v>
      </c>
      <c r="I7759" t="s">
        <v>124</v>
      </c>
      <c r="J7759" t="s">
        <v>92</v>
      </c>
      <c r="K7759" t="s">
        <v>9547</v>
      </c>
      <c r="L7759" t="s">
        <v>9548</v>
      </c>
      <c r="N7759">
        <v>3</v>
      </c>
    </row>
    <row r="7760" spans="1:14" hidden="1" x14ac:dyDescent="0.25">
      <c r="A7760">
        <v>114</v>
      </c>
      <c r="B7760">
        <v>23</v>
      </c>
      <c r="C7760" t="s">
        <v>5916</v>
      </c>
      <c r="D7760" s="7">
        <v>40713</v>
      </c>
      <c r="E7760" t="s">
        <v>9104</v>
      </c>
      <c r="F7760" t="s">
        <v>9516</v>
      </c>
      <c r="G7760" t="s">
        <v>9104</v>
      </c>
      <c r="H7760" t="s">
        <v>17</v>
      </c>
      <c r="I7760" t="s">
        <v>120</v>
      </c>
      <c r="K7760" t="s">
        <v>9548</v>
      </c>
      <c r="L7760" t="s">
        <v>9549</v>
      </c>
    </row>
    <row r="7761" spans="1:14" hidden="1" x14ac:dyDescent="0.25">
      <c r="A7761">
        <v>114</v>
      </c>
      <c r="B7761">
        <v>24</v>
      </c>
      <c r="C7761" t="s">
        <v>5916</v>
      </c>
      <c r="D7761" s="7">
        <v>40713</v>
      </c>
      <c r="E7761" t="s">
        <v>9104</v>
      </c>
      <c r="F7761" t="s">
        <v>9516</v>
      </c>
      <c r="G7761" t="s">
        <v>9104</v>
      </c>
      <c r="H7761" t="s">
        <v>17</v>
      </c>
      <c r="I7761" t="s">
        <v>18</v>
      </c>
      <c r="K7761" t="s">
        <v>9550</v>
      </c>
      <c r="L7761" t="s">
        <v>9551</v>
      </c>
    </row>
    <row r="7762" spans="1:14" hidden="1" x14ac:dyDescent="0.25">
      <c r="A7762">
        <v>114</v>
      </c>
      <c r="B7762">
        <v>25</v>
      </c>
      <c r="C7762" t="s">
        <v>5916</v>
      </c>
      <c r="D7762" s="7">
        <v>40713</v>
      </c>
      <c r="E7762" t="s">
        <v>9104</v>
      </c>
      <c r="F7762" t="s">
        <v>9516</v>
      </c>
      <c r="G7762" t="s">
        <v>9104</v>
      </c>
      <c r="H7762" t="s">
        <v>10</v>
      </c>
      <c r="I7762" t="s">
        <v>14</v>
      </c>
      <c r="K7762" t="s">
        <v>9552</v>
      </c>
      <c r="L7762" t="s">
        <v>9553</v>
      </c>
    </row>
    <row r="7763" spans="1:14" hidden="1" x14ac:dyDescent="0.25">
      <c r="A7763">
        <v>114</v>
      </c>
      <c r="B7763">
        <v>26</v>
      </c>
      <c r="C7763" t="s">
        <v>5916</v>
      </c>
      <c r="D7763" s="7">
        <v>40713</v>
      </c>
      <c r="E7763" t="s">
        <v>9104</v>
      </c>
      <c r="F7763" t="s">
        <v>9516</v>
      </c>
      <c r="G7763" t="s">
        <v>9104</v>
      </c>
      <c r="H7763" t="s">
        <v>24</v>
      </c>
      <c r="I7763" t="s">
        <v>10323</v>
      </c>
      <c r="K7763" t="s">
        <v>9554</v>
      </c>
      <c r="L7763" t="s">
        <v>9555</v>
      </c>
    </row>
    <row r="7764" spans="1:14" hidden="1" x14ac:dyDescent="0.25">
      <c r="A7764">
        <v>114</v>
      </c>
      <c r="B7764">
        <v>27</v>
      </c>
      <c r="C7764" t="s">
        <v>5916</v>
      </c>
      <c r="D7764" s="7">
        <v>40713</v>
      </c>
      <c r="E7764" t="s">
        <v>9104</v>
      </c>
      <c r="F7764" t="s">
        <v>9516</v>
      </c>
      <c r="G7764" t="s">
        <v>9104</v>
      </c>
      <c r="H7764" t="s">
        <v>10</v>
      </c>
      <c r="I7764" t="s">
        <v>118</v>
      </c>
      <c r="K7764" t="s">
        <v>9556</v>
      </c>
      <c r="L7764" t="s">
        <v>9557</v>
      </c>
    </row>
    <row r="7765" spans="1:14" hidden="1" x14ac:dyDescent="0.25">
      <c r="A7765">
        <v>114</v>
      </c>
      <c r="B7765">
        <v>28</v>
      </c>
      <c r="C7765" t="s">
        <v>5916</v>
      </c>
      <c r="D7765" s="7">
        <v>40713</v>
      </c>
      <c r="E7765" t="s">
        <v>9104</v>
      </c>
      <c r="F7765" t="s">
        <v>9516</v>
      </c>
      <c r="G7765" t="s">
        <v>9104</v>
      </c>
      <c r="H7765" t="s">
        <v>17</v>
      </c>
      <c r="I7765" t="s">
        <v>292</v>
      </c>
      <c r="K7765" t="s">
        <v>9557</v>
      </c>
      <c r="L7765" t="s">
        <v>9558</v>
      </c>
    </row>
    <row r="7766" spans="1:14" hidden="1" x14ac:dyDescent="0.25">
      <c r="A7766">
        <v>114</v>
      </c>
      <c r="B7766">
        <v>29</v>
      </c>
      <c r="C7766" t="s">
        <v>5916</v>
      </c>
      <c r="D7766" s="7">
        <v>40713</v>
      </c>
      <c r="E7766" t="s">
        <v>9104</v>
      </c>
      <c r="F7766" t="s">
        <v>9516</v>
      </c>
      <c r="G7766" t="s">
        <v>9104</v>
      </c>
      <c r="H7766" t="s">
        <v>53</v>
      </c>
      <c r="I7766" t="s">
        <v>1496</v>
      </c>
      <c r="J7766" t="s">
        <v>92</v>
      </c>
      <c r="K7766" t="s">
        <v>9558</v>
      </c>
      <c r="L7766" t="s">
        <v>9559</v>
      </c>
      <c r="N7766">
        <v>4</v>
      </c>
    </row>
    <row r="7767" spans="1:14" hidden="1" x14ac:dyDescent="0.25">
      <c r="A7767">
        <v>114</v>
      </c>
      <c r="B7767">
        <v>30</v>
      </c>
      <c r="C7767" t="s">
        <v>5916</v>
      </c>
      <c r="D7767" s="7">
        <v>40713</v>
      </c>
      <c r="E7767" t="s">
        <v>9104</v>
      </c>
      <c r="F7767" t="s">
        <v>9516</v>
      </c>
      <c r="G7767" t="s">
        <v>9104</v>
      </c>
      <c r="H7767" t="s">
        <v>21</v>
      </c>
      <c r="I7767" t="s">
        <v>22</v>
      </c>
      <c r="K7767" t="s">
        <v>9559</v>
      </c>
      <c r="L7767" t="s">
        <v>9560</v>
      </c>
    </row>
    <row r="7768" spans="1:14" hidden="1" x14ac:dyDescent="0.25">
      <c r="A7768">
        <v>114</v>
      </c>
      <c r="B7768">
        <v>31</v>
      </c>
      <c r="C7768" t="s">
        <v>5916</v>
      </c>
      <c r="D7768" s="7">
        <v>40713</v>
      </c>
      <c r="E7768" t="s">
        <v>9104</v>
      </c>
      <c r="F7768" t="s">
        <v>9516</v>
      </c>
      <c r="G7768" t="s">
        <v>9104</v>
      </c>
      <c r="H7768" t="s">
        <v>24</v>
      </c>
      <c r="I7768" t="s">
        <v>1263</v>
      </c>
      <c r="K7768" t="s">
        <v>9561</v>
      </c>
      <c r="L7768" t="s">
        <v>9562</v>
      </c>
    </row>
    <row r="7769" spans="1:14" hidden="1" x14ac:dyDescent="0.25">
      <c r="A7769">
        <v>114</v>
      </c>
      <c r="B7769">
        <v>32</v>
      </c>
      <c r="C7769" t="s">
        <v>5916</v>
      </c>
      <c r="D7769" s="7">
        <v>40713</v>
      </c>
      <c r="E7769" t="s">
        <v>9104</v>
      </c>
      <c r="F7769" t="s">
        <v>9516</v>
      </c>
      <c r="G7769" t="s">
        <v>9104</v>
      </c>
      <c r="H7769" t="s">
        <v>53</v>
      </c>
      <c r="I7769" t="s">
        <v>1496</v>
      </c>
      <c r="J7769" t="s">
        <v>92</v>
      </c>
      <c r="K7769" t="s">
        <v>9562</v>
      </c>
      <c r="L7769" t="s">
        <v>9562</v>
      </c>
      <c r="M7769" t="s">
        <v>1264</v>
      </c>
      <c r="N7769">
        <v>4</v>
      </c>
    </row>
    <row r="7770" spans="1:14" hidden="1" x14ac:dyDescent="0.25">
      <c r="A7770">
        <v>114</v>
      </c>
      <c r="B7770">
        <v>33</v>
      </c>
      <c r="C7770" t="s">
        <v>5916</v>
      </c>
      <c r="D7770" s="7">
        <v>40713</v>
      </c>
      <c r="E7770" t="s">
        <v>9104</v>
      </c>
      <c r="F7770" t="s">
        <v>9516</v>
      </c>
      <c r="G7770" t="s">
        <v>9104</v>
      </c>
      <c r="H7770" t="s">
        <v>24</v>
      </c>
      <c r="I7770" t="s">
        <v>10323</v>
      </c>
      <c r="K7770" t="s">
        <v>9562</v>
      </c>
      <c r="L7770" t="s">
        <v>9563</v>
      </c>
    </row>
    <row r="7771" spans="1:14" hidden="1" x14ac:dyDescent="0.25">
      <c r="A7771">
        <v>114</v>
      </c>
      <c r="B7771">
        <v>34</v>
      </c>
      <c r="C7771" t="s">
        <v>5916</v>
      </c>
      <c r="D7771" s="7">
        <v>40713</v>
      </c>
      <c r="E7771" t="s">
        <v>9104</v>
      </c>
      <c r="F7771" t="s">
        <v>9516</v>
      </c>
      <c r="G7771" t="s">
        <v>9104</v>
      </c>
      <c r="H7771" t="s">
        <v>10</v>
      </c>
      <c r="I7771" t="s">
        <v>118</v>
      </c>
      <c r="K7771" t="s">
        <v>9564</v>
      </c>
      <c r="L7771" t="s">
        <v>9565</v>
      </c>
    </row>
    <row r="7772" spans="1:14" hidden="1" x14ac:dyDescent="0.25">
      <c r="A7772">
        <v>114</v>
      </c>
      <c r="B7772">
        <v>35</v>
      </c>
      <c r="C7772" t="s">
        <v>5916</v>
      </c>
      <c r="D7772" s="7">
        <v>40713</v>
      </c>
      <c r="E7772" t="s">
        <v>9104</v>
      </c>
      <c r="F7772" t="s">
        <v>9516</v>
      </c>
      <c r="G7772" t="s">
        <v>9104</v>
      </c>
      <c r="H7772" t="s">
        <v>10</v>
      </c>
      <c r="I7772" t="s">
        <v>14</v>
      </c>
      <c r="K7772" t="s">
        <v>9566</v>
      </c>
      <c r="L7772" t="s">
        <v>9567</v>
      </c>
    </row>
    <row r="7773" spans="1:14" hidden="1" x14ac:dyDescent="0.25">
      <c r="A7773">
        <v>114</v>
      </c>
      <c r="B7773">
        <v>36</v>
      </c>
      <c r="C7773" t="s">
        <v>5916</v>
      </c>
      <c r="D7773" s="7">
        <v>40713</v>
      </c>
      <c r="E7773" t="s">
        <v>9104</v>
      </c>
      <c r="F7773" t="s">
        <v>9516</v>
      </c>
      <c r="G7773" t="s">
        <v>9104</v>
      </c>
      <c r="H7773" t="s">
        <v>17</v>
      </c>
      <c r="I7773" t="s">
        <v>73</v>
      </c>
      <c r="K7773" t="s">
        <v>9568</v>
      </c>
      <c r="L7773" t="s">
        <v>9569</v>
      </c>
    </row>
    <row r="7774" spans="1:14" hidden="1" x14ac:dyDescent="0.25">
      <c r="A7774">
        <v>114</v>
      </c>
      <c r="B7774">
        <v>37</v>
      </c>
      <c r="C7774" t="s">
        <v>5916</v>
      </c>
      <c r="D7774" s="7">
        <v>40713</v>
      </c>
      <c r="E7774" t="s">
        <v>9104</v>
      </c>
      <c r="F7774" t="s">
        <v>9516</v>
      </c>
      <c r="G7774" t="s">
        <v>9104</v>
      </c>
      <c r="H7774" t="s">
        <v>33</v>
      </c>
      <c r="I7774" t="s">
        <v>192</v>
      </c>
      <c r="K7774" t="s">
        <v>9569</v>
      </c>
      <c r="L7774" t="s">
        <v>9570</v>
      </c>
    </row>
    <row r="7775" spans="1:14" hidden="1" x14ac:dyDescent="0.25">
      <c r="A7775">
        <v>114</v>
      </c>
      <c r="B7775">
        <v>38</v>
      </c>
      <c r="C7775" t="s">
        <v>5916</v>
      </c>
      <c r="D7775" s="7">
        <v>40713</v>
      </c>
      <c r="E7775" t="s">
        <v>9104</v>
      </c>
      <c r="F7775" t="s">
        <v>9516</v>
      </c>
      <c r="G7775" t="s">
        <v>9104</v>
      </c>
      <c r="H7775" t="s">
        <v>21</v>
      </c>
      <c r="I7775" t="s">
        <v>22</v>
      </c>
      <c r="K7775" t="s">
        <v>9571</v>
      </c>
      <c r="L7775" t="s">
        <v>9572</v>
      </c>
    </row>
    <row r="7776" spans="1:14" hidden="1" x14ac:dyDescent="0.25">
      <c r="A7776">
        <v>114</v>
      </c>
      <c r="B7776">
        <v>39</v>
      </c>
      <c r="C7776" t="s">
        <v>5916</v>
      </c>
      <c r="D7776" s="7">
        <v>40713</v>
      </c>
      <c r="E7776" t="s">
        <v>9104</v>
      </c>
      <c r="F7776" t="s">
        <v>9516</v>
      </c>
      <c r="G7776" t="s">
        <v>9104</v>
      </c>
      <c r="H7776" t="s">
        <v>24</v>
      </c>
      <c r="I7776" t="s">
        <v>10323</v>
      </c>
      <c r="K7776" t="s">
        <v>9573</v>
      </c>
      <c r="L7776" t="s">
        <v>9574</v>
      </c>
    </row>
    <row r="7777" spans="1:14" hidden="1" x14ac:dyDescent="0.25">
      <c r="A7777">
        <v>114</v>
      </c>
      <c r="B7777">
        <v>40</v>
      </c>
      <c r="C7777" t="s">
        <v>5916</v>
      </c>
      <c r="D7777" s="7">
        <v>40713</v>
      </c>
      <c r="E7777" t="s">
        <v>9104</v>
      </c>
      <c r="F7777" t="s">
        <v>9516</v>
      </c>
      <c r="G7777" t="s">
        <v>9516</v>
      </c>
      <c r="H7777" t="s">
        <v>10</v>
      </c>
      <c r="I7777" t="s">
        <v>118</v>
      </c>
      <c r="K7777" t="s">
        <v>9575</v>
      </c>
      <c r="L7777" t="s">
        <v>9576</v>
      </c>
    </row>
    <row r="7778" spans="1:14" hidden="1" x14ac:dyDescent="0.25">
      <c r="A7778">
        <v>114</v>
      </c>
      <c r="B7778">
        <v>41</v>
      </c>
      <c r="C7778" t="s">
        <v>5916</v>
      </c>
      <c r="D7778" s="7">
        <v>40713</v>
      </c>
      <c r="E7778" t="s">
        <v>9104</v>
      </c>
      <c r="F7778" t="s">
        <v>9516</v>
      </c>
      <c r="G7778" t="s">
        <v>9104</v>
      </c>
      <c r="H7778" t="s">
        <v>10</v>
      </c>
      <c r="I7778" t="s">
        <v>14</v>
      </c>
      <c r="K7778" t="s">
        <v>9577</v>
      </c>
      <c r="L7778" t="s">
        <v>9578</v>
      </c>
    </row>
    <row r="7779" spans="1:14" hidden="1" x14ac:dyDescent="0.25">
      <c r="A7779">
        <v>114</v>
      </c>
      <c r="B7779">
        <v>42</v>
      </c>
      <c r="C7779" t="s">
        <v>5916</v>
      </c>
      <c r="D7779" s="7">
        <v>40713</v>
      </c>
      <c r="E7779" t="s">
        <v>9104</v>
      </c>
      <c r="F7779" t="s">
        <v>9516</v>
      </c>
      <c r="G7779" t="s">
        <v>9104</v>
      </c>
      <c r="H7779" t="s">
        <v>17</v>
      </c>
      <c r="I7779" t="s">
        <v>18</v>
      </c>
      <c r="K7779" t="s">
        <v>9579</v>
      </c>
      <c r="L7779" t="s">
        <v>9580</v>
      </c>
    </row>
    <row r="7780" spans="1:14" hidden="1" x14ac:dyDescent="0.25">
      <c r="A7780">
        <v>114</v>
      </c>
      <c r="B7780">
        <v>43</v>
      </c>
      <c r="C7780" t="s">
        <v>5916</v>
      </c>
      <c r="D7780" s="7">
        <v>40713</v>
      </c>
      <c r="E7780" t="s">
        <v>9104</v>
      </c>
      <c r="F7780" t="s">
        <v>9516</v>
      </c>
      <c r="G7780" t="s">
        <v>9104</v>
      </c>
      <c r="H7780" t="s">
        <v>53</v>
      </c>
      <c r="I7780" t="s">
        <v>772</v>
      </c>
      <c r="J7780" t="s">
        <v>80</v>
      </c>
      <c r="K7780" t="s">
        <v>9580</v>
      </c>
      <c r="L7780" t="s">
        <v>9581</v>
      </c>
      <c r="N7780">
        <v>6</v>
      </c>
    </row>
    <row r="7781" spans="1:14" hidden="1" x14ac:dyDescent="0.25">
      <c r="A7781">
        <v>114</v>
      </c>
      <c r="B7781">
        <v>44</v>
      </c>
      <c r="C7781" t="s">
        <v>5916</v>
      </c>
      <c r="D7781" s="7">
        <v>40713</v>
      </c>
      <c r="E7781" t="s">
        <v>9104</v>
      </c>
      <c r="F7781" t="s">
        <v>9516</v>
      </c>
      <c r="G7781" t="s">
        <v>9104</v>
      </c>
      <c r="H7781" t="s">
        <v>21</v>
      </c>
      <c r="I7781" t="s">
        <v>334</v>
      </c>
      <c r="K7781" t="s">
        <v>9581</v>
      </c>
      <c r="L7781" t="s">
        <v>9582</v>
      </c>
    </row>
    <row r="7782" spans="1:14" hidden="1" x14ac:dyDescent="0.25">
      <c r="A7782">
        <v>114</v>
      </c>
      <c r="B7782">
        <v>45</v>
      </c>
      <c r="C7782" t="s">
        <v>5916</v>
      </c>
      <c r="D7782" s="7">
        <v>40713</v>
      </c>
      <c r="E7782" t="s">
        <v>9104</v>
      </c>
      <c r="F7782" t="s">
        <v>9516</v>
      </c>
      <c r="G7782" t="s">
        <v>9104</v>
      </c>
      <c r="H7782" t="s">
        <v>24</v>
      </c>
      <c r="I7782" t="s">
        <v>10323</v>
      </c>
      <c r="K7782" t="s">
        <v>9583</v>
      </c>
      <c r="L7782" t="s">
        <v>9584</v>
      </c>
    </row>
    <row r="7783" spans="1:14" hidden="1" x14ac:dyDescent="0.25">
      <c r="A7783">
        <v>114</v>
      </c>
      <c r="B7783">
        <v>46</v>
      </c>
      <c r="C7783" t="s">
        <v>5916</v>
      </c>
      <c r="D7783" s="7">
        <v>40713</v>
      </c>
      <c r="E7783" t="s">
        <v>9104</v>
      </c>
      <c r="F7783" t="s">
        <v>9516</v>
      </c>
      <c r="G7783" t="s">
        <v>9104</v>
      </c>
      <c r="H7783" t="s">
        <v>10</v>
      </c>
      <c r="I7783" t="s">
        <v>118</v>
      </c>
      <c r="K7783" t="s">
        <v>9584</v>
      </c>
      <c r="L7783" t="s">
        <v>9585</v>
      </c>
    </row>
    <row r="7784" spans="1:14" hidden="1" x14ac:dyDescent="0.25">
      <c r="A7784">
        <v>114</v>
      </c>
      <c r="B7784">
        <v>47</v>
      </c>
      <c r="C7784" t="s">
        <v>5916</v>
      </c>
      <c r="D7784" s="7">
        <v>40713</v>
      </c>
      <c r="E7784" t="s">
        <v>9104</v>
      </c>
      <c r="F7784" t="s">
        <v>9516</v>
      </c>
      <c r="G7784" t="s">
        <v>9104</v>
      </c>
      <c r="H7784" t="s">
        <v>10</v>
      </c>
      <c r="I7784" t="s">
        <v>14</v>
      </c>
      <c r="K7784" t="s">
        <v>9586</v>
      </c>
      <c r="L7784" t="s">
        <v>9587</v>
      </c>
    </row>
    <row r="7785" spans="1:14" hidden="1" x14ac:dyDescent="0.25">
      <c r="A7785">
        <v>114</v>
      </c>
      <c r="B7785">
        <v>48</v>
      </c>
      <c r="C7785" t="s">
        <v>5916</v>
      </c>
      <c r="D7785" s="7">
        <v>40713</v>
      </c>
      <c r="E7785" t="s">
        <v>9104</v>
      </c>
      <c r="F7785" t="s">
        <v>9516</v>
      </c>
      <c r="G7785" t="s">
        <v>9104</v>
      </c>
      <c r="H7785" t="s">
        <v>17</v>
      </c>
      <c r="I7785" t="s">
        <v>101</v>
      </c>
      <c r="K7785" t="s">
        <v>9587</v>
      </c>
      <c r="L7785" t="s">
        <v>9588</v>
      </c>
    </row>
    <row r="7786" spans="1:14" hidden="1" x14ac:dyDescent="0.25">
      <c r="A7786">
        <v>114</v>
      </c>
      <c r="B7786">
        <v>49</v>
      </c>
      <c r="C7786" t="s">
        <v>5916</v>
      </c>
      <c r="D7786" s="7">
        <v>40713</v>
      </c>
      <c r="E7786" t="s">
        <v>9104</v>
      </c>
      <c r="F7786" t="s">
        <v>9516</v>
      </c>
      <c r="G7786" t="s">
        <v>9104</v>
      </c>
      <c r="H7786" t="s">
        <v>53</v>
      </c>
      <c r="I7786" t="s">
        <v>9589</v>
      </c>
      <c r="J7786" t="s">
        <v>92</v>
      </c>
      <c r="K7786" t="s">
        <v>9588</v>
      </c>
      <c r="L7786" t="s">
        <v>9590</v>
      </c>
      <c r="N7786">
        <v>3</v>
      </c>
    </row>
    <row r="7787" spans="1:14" hidden="1" x14ac:dyDescent="0.25">
      <c r="A7787">
        <v>114</v>
      </c>
      <c r="B7787">
        <v>50</v>
      </c>
      <c r="C7787" t="s">
        <v>5916</v>
      </c>
      <c r="D7787" s="7">
        <v>40713</v>
      </c>
      <c r="E7787" t="s">
        <v>9104</v>
      </c>
      <c r="F7787" t="s">
        <v>9516</v>
      </c>
      <c r="G7787" t="s">
        <v>9104</v>
      </c>
      <c r="H7787" t="s">
        <v>17</v>
      </c>
      <c r="I7787" t="s">
        <v>101</v>
      </c>
      <c r="K7787" t="s">
        <v>9590</v>
      </c>
      <c r="L7787" t="s">
        <v>9591</v>
      </c>
    </row>
    <row r="7788" spans="1:14" hidden="1" x14ac:dyDescent="0.25">
      <c r="A7788">
        <v>114</v>
      </c>
      <c r="B7788">
        <v>51</v>
      </c>
      <c r="C7788" t="s">
        <v>5916</v>
      </c>
      <c r="D7788" s="7">
        <v>40713</v>
      </c>
      <c r="E7788" t="s">
        <v>9104</v>
      </c>
      <c r="F7788" t="s">
        <v>9516</v>
      </c>
      <c r="G7788" t="s">
        <v>9104</v>
      </c>
      <c r="H7788" t="s">
        <v>53</v>
      </c>
      <c r="I7788" t="s">
        <v>124</v>
      </c>
      <c r="J7788" t="s">
        <v>92</v>
      </c>
      <c r="K7788" t="s">
        <v>9591</v>
      </c>
      <c r="L7788" t="s">
        <v>9592</v>
      </c>
      <c r="N7788">
        <v>3</v>
      </c>
    </row>
    <row r="7789" spans="1:14" hidden="1" x14ac:dyDescent="0.25">
      <c r="A7789">
        <v>114</v>
      </c>
      <c r="B7789">
        <v>52</v>
      </c>
      <c r="C7789" t="s">
        <v>5916</v>
      </c>
      <c r="D7789" s="7">
        <v>40713</v>
      </c>
      <c r="E7789" t="s">
        <v>9104</v>
      </c>
      <c r="F7789" t="s">
        <v>9516</v>
      </c>
      <c r="G7789" t="s">
        <v>9104</v>
      </c>
      <c r="H7789" t="s">
        <v>17</v>
      </c>
      <c r="I7789" t="s">
        <v>101</v>
      </c>
      <c r="K7789" t="s">
        <v>9592</v>
      </c>
      <c r="L7789" t="s">
        <v>9593</v>
      </c>
    </row>
    <row r="7790" spans="1:14" hidden="1" x14ac:dyDescent="0.25">
      <c r="A7790">
        <v>114</v>
      </c>
      <c r="B7790">
        <v>53</v>
      </c>
      <c r="C7790" t="s">
        <v>5916</v>
      </c>
      <c r="D7790" s="7">
        <v>40713</v>
      </c>
      <c r="E7790" t="s">
        <v>9104</v>
      </c>
      <c r="F7790" t="s">
        <v>9516</v>
      </c>
      <c r="G7790" t="s">
        <v>9104</v>
      </c>
      <c r="H7790" t="s">
        <v>24</v>
      </c>
      <c r="I7790" t="s">
        <v>10323</v>
      </c>
      <c r="K7790" t="s">
        <v>9594</v>
      </c>
      <c r="L7790" t="s">
        <v>9595</v>
      </c>
    </row>
    <row r="7791" spans="1:14" hidden="1" x14ac:dyDescent="0.25">
      <c r="A7791">
        <v>114</v>
      </c>
      <c r="B7791">
        <v>54</v>
      </c>
      <c r="C7791" t="s">
        <v>5916</v>
      </c>
      <c r="D7791" s="7">
        <v>40713</v>
      </c>
      <c r="E7791" t="s">
        <v>9104</v>
      </c>
      <c r="F7791" t="s">
        <v>9516</v>
      </c>
      <c r="G7791" t="s">
        <v>9104</v>
      </c>
      <c r="H7791" t="s">
        <v>10</v>
      </c>
      <c r="I7791" t="s">
        <v>118</v>
      </c>
      <c r="K7791" t="s">
        <v>9596</v>
      </c>
      <c r="L7791" t="s">
        <v>9597</v>
      </c>
    </row>
    <row r="7792" spans="1:14" hidden="1" x14ac:dyDescent="0.25">
      <c r="A7792">
        <v>114</v>
      </c>
      <c r="B7792">
        <v>55</v>
      </c>
      <c r="C7792" t="s">
        <v>5916</v>
      </c>
      <c r="D7792" s="7">
        <v>40713</v>
      </c>
      <c r="E7792" t="s">
        <v>9104</v>
      </c>
      <c r="F7792" t="s">
        <v>9516</v>
      </c>
      <c r="G7792" t="s">
        <v>9104</v>
      </c>
      <c r="H7792" t="s">
        <v>10</v>
      </c>
      <c r="I7792" t="s">
        <v>14</v>
      </c>
      <c r="K7792" t="s">
        <v>9597</v>
      </c>
      <c r="L7792" t="s">
        <v>9598</v>
      </c>
    </row>
    <row r="7793" spans="1:14" hidden="1" x14ac:dyDescent="0.25">
      <c r="A7793">
        <v>114</v>
      </c>
      <c r="B7793">
        <v>56</v>
      </c>
      <c r="C7793" t="s">
        <v>5916</v>
      </c>
      <c r="D7793" s="7">
        <v>40713</v>
      </c>
      <c r="E7793" t="s">
        <v>9104</v>
      </c>
      <c r="F7793" t="s">
        <v>9516</v>
      </c>
      <c r="G7793" t="s">
        <v>9104</v>
      </c>
      <c r="H7793" t="s">
        <v>17</v>
      </c>
      <c r="I7793" t="s">
        <v>18</v>
      </c>
      <c r="K7793" t="s">
        <v>9598</v>
      </c>
      <c r="L7793" t="s">
        <v>9599</v>
      </c>
    </row>
    <row r="7794" spans="1:14" hidden="1" x14ac:dyDescent="0.25">
      <c r="A7794">
        <v>114</v>
      </c>
      <c r="B7794">
        <v>57</v>
      </c>
      <c r="C7794" t="s">
        <v>5916</v>
      </c>
      <c r="D7794" s="7">
        <v>40713</v>
      </c>
      <c r="E7794" t="s">
        <v>9104</v>
      </c>
      <c r="F7794" t="s">
        <v>9516</v>
      </c>
      <c r="G7794" t="s">
        <v>9104</v>
      </c>
      <c r="H7794" t="s">
        <v>17</v>
      </c>
      <c r="I7794" t="s">
        <v>48</v>
      </c>
      <c r="K7794" t="s">
        <v>9599</v>
      </c>
      <c r="L7794" t="s">
        <v>9600</v>
      </c>
    </row>
    <row r="7795" spans="1:14" hidden="1" x14ac:dyDescent="0.25">
      <c r="A7795">
        <v>114</v>
      </c>
      <c r="B7795">
        <v>58</v>
      </c>
      <c r="C7795" t="s">
        <v>5916</v>
      </c>
      <c r="D7795" s="7">
        <v>40713</v>
      </c>
      <c r="E7795" t="s">
        <v>9104</v>
      </c>
      <c r="F7795" t="s">
        <v>9516</v>
      </c>
      <c r="G7795" t="s">
        <v>9104</v>
      </c>
      <c r="H7795" t="s">
        <v>24</v>
      </c>
      <c r="I7795" t="s">
        <v>39</v>
      </c>
      <c r="K7795" t="s">
        <v>9601</v>
      </c>
      <c r="L7795" t="s">
        <v>9602</v>
      </c>
    </row>
    <row r="7796" spans="1:14" hidden="1" x14ac:dyDescent="0.25">
      <c r="A7796">
        <v>114</v>
      </c>
      <c r="B7796">
        <v>59</v>
      </c>
      <c r="C7796" t="s">
        <v>5916</v>
      </c>
      <c r="D7796" s="7">
        <v>40713</v>
      </c>
      <c r="E7796" t="s">
        <v>9104</v>
      </c>
      <c r="F7796" t="s">
        <v>9516</v>
      </c>
      <c r="G7796" t="s">
        <v>9104</v>
      </c>
      <c r="H7796" t="s">
        <v>10</v>
      </c>
      <c r="I7796" t="s">
        <v>118</v>
      </c>
      <c r="K7796" t="s">
        <v>9603</v>
      </c>
      <c r="L7796" t="s">
        <v>9604</v>
      </c>
    </row>
    <row r="7797" spans="1:14" hidden="1" x14ac:dyDescent="0.25">
      <c r="A7797">
        <v>114</v>
      </c>
      <c r="B7797">
        <v>60</v>
      </c>
      <c r="C7797" t="s">
        <v>5916</v>
      </c>
      <c r="D7797" s="7">
        <v>40713</v>
      </c>
      <c r="E7797" t="s">
        <v>9104</v>
      </c>
      <c r="F7797" t="s">
        <v>9516</v>
      </c>
      <c r="G7797" t="s">
        <v>9104</v>
      </c>
      <c r="H7797" t="s">
        <v>17</v>
      </c>
      <c r="I7797" t="s">
        <v>48</v>
      </c>
      <c r="K7797" t="s">
        <v>9604</v>
      </c>
      <c r="L7797" t="s">
        <v>9605</v>
      </c>
    </row>
    <row r="7798" spans="1:14" hidden="1" x14ac:dyDescent="0.25">
      <c r="A7798">
        <v>114</v>
      </c>
      <c r="B7798">
        <v>61</v>
      </c>
      <c r="C7798" t="s">
        <v>5916</v>
      </c>
      <c r="D7798" s="7">
        <v>40713</v>
      </c>
      <c r="E7798" t="s">
        <v>9104</v>
      </c>
      <c r="F7798" t="s">
        <v>9516</v>
      </c>
      <c r="G7798" t="s">
        <v>9104</v>
      </c>
      <c r="H7798" t="s">
        <v>17</v>
      </c>
      <c r="I7798" t="s">
        <v>101</v>
      </c>
      <c r="K7798" t="s">
        <v>9605</v>
      </c>
      <c r="L7798" t="s">
        <v>7841</v>
      </c>
    </row>
    <row r="7799" spans="1:14" hidden="1" x14ac:dyDescent="0.25">
      <c r="A7799">
        <v>114</v>
      </c>
      <c r="B7799">
        <v>62</v>
      </c>
      <c r="C7799" t="s">
        <v>5916</v>
      </c>
      <c r="D7799" s="7">
        <v>40713</v>
      </c>
      <c r="E7799" t="s">
        <v>9104</v>
      </c>
      <c r="F7799" t="s">
        <v>9516</v>
      </c>
      <c r="G7799" t="s">
        <v>9104</v>
      </c>
      <c r="H7799" t="s">
        <v>53</v>
      </c>
      <c r="I7799" t="s">
        <v>1496</v>
      </c>
      <c r="J7799" t="s">
        <v>92</v>
      </c>
      <c r="K7799" t="s">
        <v>7841</v>
      </c>
      <c r="L7799" t="s">
        <v>9606</v>
      </c>
      <c r="N7799">
        <v>4</v>
      </c>
    </row>
    <row r="7800" spans="1:14" hidden="1" x14ac:dyDescent="0.25">
      <c r="A7800">
        <v>114</v>
      </c>
      <c r="B7800">
        <v>63</v>
      </c>
      <c r="C7800" t="s">
        <v>5916</v>
      </c>
      <c r="D7800" s="7">
        <v>40713</v>
      </c>
      <c r="E7800" t="s">
        <v>9104</v>
      </c>
      <c r="F7800" t="s">
        <v>9516</v>
      </c>
      <c r="G7800" t="s">
        <v>9104</v>
      </c>
      <c r="H7800" t="s">
        <v>162</v>
      </c>
      <c r="I7800" t="s">
        <v>163</v>
      </c>
      <c r="K7800" t="s">
        <v>9607</v>
      </c>
      <c r="L7800" t="s">
        <v>9608</v>
      </c>
    </row>
    <row r="7801" spans="1:14" hidden="1" x14ac:dyDescent="0.25">
      <c r="A7801">
        <v>114</v>
      </c>
      <c r="B7801">
        <v>64</v>
      </c>
      <c r="C7801" t="s">
        <v>5916</v>
      </c>
      <c r="D7801" s="7">
        <v>40713</v>
      </c>
      <c r="E7801" t="s">
        <v>9104</v>
      </c>
      <c r="F7801" t="s">
        <v>9516</v>
      </c>
      <c r="G7801" t="s">
        <v>9104</v>
      </c>
      <c r="H7801" t="s">
        <v>17</v>
      </c>
      <c r="I7801" t="s">
        <v>101</v>
      </c>
      <c r="K7801" t="s">
        <v>9608</v>
      </c>
      <c r="L7801" t="s">
        <v>9609</v>
      </c>
    </row>
    <row r="7802" spans="1:14" hidden="1" x14ac:dyDescent="0.25">
      <c r="A7802">
        <v>114</v>
      </c>
      <c r="B7802">
        <v>65</v>
      </c>
      <c r="C7802" t="s">
        <v>5916</v>
      </c>
      <c r="D7802" s="7">
        <v>40713</v>
      </c>
      <c r="E7802" t="s">
        <v>9104</v>
      </c>
      <c r="F7802" t="s">
        <v>9516</v>
      </c>
      <c r="G7802" t="s">
        <v>9104</v>
      </c>
      <c r="H7802" t="s">
        <v>53</v>
      </c>
      <c r="I7802" t="s">
        <v>2296</v>
      </c>
      <c r="J7802" t="s">
        <v>80</v>
      </c>
      <c r="K7802" t="s">
        <v>9609</v>
      </c>
      <c r="L7802" t="s">
        <v>9609</v>
      </c>
      <c r="N7802">
        <v>6</v>
      </c>
    </row>
    <row r="7803" spans="1:14" hidden="1" x14ac:dyDescent="0.25">
      <c r="A7803">
        <v>114</v>
      </c>
      <c r="B7803">
        <v>66</v>
      </c>
      <c r="C7803" t="s">
        <v>5916</v>
      </c>
      <c r="D7803" s="7">
        <v>40713</v>
      </c>
      <c r="E7803" t="s">
        <v>9104</v>
      </c>
      <c r="F7803" t="s">
        <v>9516</v>
      </c>
      <c r="G7803" t="s">
        <v>9104</v>
      </c>
      <c r="H7803" t="s">
        <v>17</v>
      </c>
      <c r="I7803" t="s">
        <v>101</v>
      </c>
      <c r="K7803" t="s">
        <v>9609</v>
      </c>
      <c r="L7803" t="s">
        <v>9610</v>
      </c>
    </row>
    <row r="7804" spans="1:14" hidden="1" x14ac:dyDescent="0.25">
      <c r="A7804">
        <v>114</v>
      </c>
      <c r="B7804">
        <v>67</v>
      </c>
      <c r="C7804" t="s">
        <v>5916</v>
      </c>
      <c r="D7804" s="7">
        <v>40713</v>
      </c>
      <c r="E7804" t="s">
        <v>9104</v>
      </c>
      <c r="F7804" t="s">
        <v>9516</v>
      </c>
      <c r="G7804" t="s">
        <v>9104</v>
      </c>
      <c r="H7804" t="s">
        <v>17</v>
      </c>
      <c r="I7804" t="s">
        <v>154</v>
      </c>
      <c r="K7804" t="s">
        <v>9610</v>
      </c>
      <c r="L7804" t="s">
        <v>9611</v>
      </c>
    </row>
    <row r="7805" spans="1:14" hidden="1" x14ac:dyDescent="0.25">
      <c r="A7805">
        <v>114</v>
      </c>
      <c r="B7805">
        <v>68</v>
      </c>
      <c r="C7805" t="s">
        <v>5916</v>
      </c>
      <c r="D7805" s="7">
        <v>40713</v>
      </c>
      <c r="E7805" t="s">
        <v>9104</v>
      </c>
      <c r="F7805" t="s">
        <v>9516</v>
      </c>
      <c r="G7805" t="s">
        <v>9104</v>
      </c>
      <c r="H7805" t="s">
        <v>162</v>
      </c>
      <c r="I7805" t="s">
        <v>163</v>
      </c>
      <c r="K7805" t="s">
        <v>9612</v>
      </c>
      <c r="L7805" t="s">
        <v>9613</v>
      </c>
    </row>
    <row r="7806" spans="1:14" hidden="1" x14ac:dyDescent="0.25">
      <c r="A7806">
        <v>114</v>
      </c>
      <c r="B7806">
        <v>69</v>
      </c>
      <c r="C7806" t="s">
        <v>5916</v>
      </c>
      <c r="D7806" s="7">
        <v>40713</v>
      </c>
      <c r="E7806" t="s">
        <v>9104</v>
      </c>
      <c r="F7806" t="s">
        <v>9516</v>
      </c>
      <c r="G7806" t="s">
        <v>9104</v>
      </c>
      <c r="H7806" t="s">
        <v>24</v>
      </c>
      <c r="I7806" t="s">
        <v>10323</v>
      </c>
      <c r="K7806" t="s">
        <v>9614</v>
      </c>
      <c r="L7806" t="s">
        <v>9615</v>
      </c>
    </row>
    <row r="7807" spans="1:14" hidden="1" x14ac:dyDescent="0.25">
      <c r="A7807">
        <v>114</v>
      </c>
      <c r="B7807">
        <v>70</v>
      </c>
      <c r="C7807" t="s">
        <v>5916</v>
      </c>
      <c r="D7807" s="7">
        <v>40713</v>
      </c>
      <c r="E7807" t="s">
        <v>9104</v>
      </c>
      <c r="F7807" t="s">
        <v>9516</v>
      </c>
      <c r="G7807" t="s">
        <v>9104</v>
      </c>
      <c r="H7807" t="s">
        <v>10</v>
      </c>
      <c r="I7807" t="s">
        <v>118</v>
      </c>
      <c r="K7807" t="s">
        <v>9616</v>
      </c>
      <c r="L7807" t="s">
        <v>9617</v>
      </c>
    </row>
    <row r="7808" spans="1:14" hidden="1" x14ac:dyDescent="0.25">
      <c r="A7808">
        <v>114</v>
      </c>
      <c r="B7808">
        <v>71</v>
      </c>
      <c r="C7808" t="s">
        <v>5916</v>
      </c>
      <c r="D7808" s="7">
        <v>40713</v>
      </c>
      <c r="E7808" t="s">
        <v>9104</v>
      </c>
      <c r="F7808" t="s">
        <v>9516</v>
      </c>
      <c r="G7808" t="s">
        <v>9104</v>
      </c>
      <c r="H7808" t="s">
        <v>10</v>
      </c>
      <c r="I7808" t="s">
        <v>14</v>
      </c>
      <c r="K7808" t="s">
        <v>9617</v>
      </c>
      <c r="L7808" t="s">
        <v>9618</v>
      </c>
    </row>
    <row r="7809" spans="1:14" hidden="1" x14ac:dyDescent="0.25">
      <c r="A7809">
        <v>114</v>
      </c>
      <c r="B7809">
        <v>72</v>
      </c>
      <c r="C7809" t="s">
        <v>5916</v>
      </c>
      <c r="D7809" s="7">
        <v>40713</v>
      </c>
      <c r="E7809" t="s">
        <v>9104</v>
      </c>
      <c r="F7809" t="s">
        <v>9516</v>
      </c>
      <c r="G7809" t="s">
        <v>9104</v>
      </c>
      <c r="H7809" t="s">
        <v>17</v>
      </c>
      <c r="I7809" t="s">
        <v>292</v>
      </c>
      <c r="K7809" t="s">
        <v>9618</v>
      </c>
      <c r="L7809" t="s">
        <v>9619</v>
      </c>
    </row>
    <row r="7810" spans="1:14" hidden="1" x14ac:dyDescent="0.25">
      <c r="A7810">
        <v>114</v>
      </c>
      <c r="B7810">
        <v>73</v>
      </c>
      <c r="C7810" t="s">
        <v>5916</v>
      </c>
      <c r="D7810" s="7">
        <v>40713</v>
      </c>
      <c r="E7810" t="s">
        <v>9104</v>
      </c>
      <c r="F7810" t="s">
        <v>9516</v>
      </c>
      <c r="G7810" t="s">
        <v>9104</v>
      </c>
      <c r="H7810" t="s">
        <v>17</v>
      </c>
      <c r="I7810" t="s">
        <v>101</v>
      </c>
      <c r="K7810" t="s">
        <v>9619</v>
      </c>
      <c r="L7810" t="s">
        <v>9620</v>
      </c>
    </row>
    <row r="7811" spans="1:14" hidden="1" x14ac:dyDescent="0.25">
      <c r="A7811">
        <v>114</v>
      </c>
      <c r="B7811">
        <v>74</v>
      </c>
      <c r="C7811" t="s">
        <v>5916</v>
      </c>
      <c r="D7811" s="7">
        <v>40713</v>
      </c>
      <c r="E7811" t="s">
        <v>9104</v>
      </c>
      <c r="F7811" t="s">
        <v>9516</v>
      </c>
      <c r="G7811" t="s">
        <v>9104</v>
      </c>
      <c r="H7811" t="s">
        <v>17</v>
      </c>
      <c r="I7811" t="s">
        <v>18</v>
      </c>
      <c r="K7811" t="s">
        <v>9620</v>
      </c>
      <c r="L7811" t="s">
        <v>9621</v>
      </c>
    </row>
    <row r="7812" spans="1:14" hidden="1" x14ac:dyDescent="0.25">
      <c r="A7812">
        <v>114</v>
      </c>
      <c r="B7812">
        <v>75</v>
      </c>
      <c r="C7812" t="s">
        <v>5916</v>
      </c>
      <c r="D7812" s="7">
        <v>40713</v>
      </c>
      <c r="E7812" t="s">
        <v>9104</v>
      </c>
      <c r="F7812" t="s">
        <v>9516</v>
      </c>
      <c r="G7812" t="s">
        <v>9104</v>
      </c>
      <c r="H7812" t="s">
        <v>17</v>
      </c>
      <c r="I7812" t="s">
        <v>45</v>
      </c>
      <c r="K7812" t="s">
        <v>9621</v>
      </c>
      <c r="L7812" t="s">
        <v>9622</v>
      </c>
    </row>
    <row r="7813" spans="1:14" hidden="1" x14ac:dyDescent="0.25">
      <c r="A7813">
        <v>114</v>
      </c>
      <c r="B7813">
        <v>76</v>
      </c>
      <c r="C7813" t="s">
        <v>5916</v>
      </c>
      <c r="D7813" s="7">
        <v>40713</v>
      </c>
      <c r="E7813" t="s">
        <v>9104</v>
      </c>
      <c r="F7813" t="s">
        <v>9516</v>
      </c>
      <c r="G7813" t="s">
        <v>9104</v>
      </c>
      <c r="H7813" t="s">
        <v>53</v>
      </c>
      <c r="I7813" t="s">
        <v>124</v>
      </c>
      <c r="J7813" t="s">
        <v>92</v>
      </c>
      <c r="K7813" t="s">
        <v>9622</v>
      </c>
      <c r="L7813" t="s">
        <v>9623</v>
      </c>
      <c r="N7813">
        <v>3</v>
      </c>
    </row>
    <row r="7814" spans="1:14" hidden="1" x14ac:dyDescent="0.25">
      <c r="A7814">
        <v>114</v>
      </c>
      <c r="B7814">
        <v>77</v>
      </c>
      <c r="C7814" t="s">
        <v>5916</v>
      </c>
      <c r="D7814" s="7">
        <v>40713</v>
      </c>
      <c r="E7814" t="s">
        <v>9104</v>
      </c>
      <c r="F7814" t="s">
        <v>9516</v>
      </c>
      <c r="G7814" t="s">
        <v>9104</v>
      </c>
      <c r="H7814" t="s">
        <v>17</v>
      </c>
      <c r="I7814" t="s">
        <v>101</v>
      </c>
      <c r="K7814" t="s">
        <v>9623</v>
      </c>
      <c r="L7814" t="s">
        <v>9624</v>
      </c>
    </row>
    <row r="7815" spans="1:14" hidden="1" x14ac:dyDescent="0.25">
      <c r="A7815">
        <v>114</v>
      </c>
      <c r="B7815">
        <v>78</v>
      </c>
      <c r="C7815" t="s">
        <v>5916</v>
      </c>
      <c r="D7815" s="7">
        <v>40713</v>
      </c>
      <c r="E7815" t="s">
        <v>9104</v>
      </c>
      <c r="F7815" t="s">
        <v>9516</v>
      </c>
      <c r="G7815" t="s">
        <v>9104</v>
      </c>
      <c r="H7815" t="s">
        <v>53</v>
      </c>
      <c r="I7815" t="s">
        <v>1640</v>
      </c>
      <c r="J7815" t="s">
        <v>92</v>
      </c>
      <c r="K7815" t="s">
        <v>9624</v>
      </c>
      <c r="L7815" t="s">
        <v>9625</v>
      </c>
      <c r="N7815">
        <v>4</v>
      </c>
    </row>
    <row r="7816" spans="1:14" hidden="1" x14ac:dyDescent="0.25">
      <c r="A7816">
        <v>114</v>
      </c>
      <c r="B7816">
        <v>79</v>
      </c>
      <c r="C7816" t="s">
        <v>5916</v>
      </c>
      <c r="D7816" s="7">
        <v>40713</v>
      </c>
      <c r="E7816" t="s">
        <v>9104</v>
      </c>
      <c r="F7816" t="s">
        <v>9516</v>
      </c>
      <c r="G7816" t="s">
        <v>9104</v>
      </c>
      <c r="H7816" t="s">
        <v>17</v>
      </c>
      <c r="I7816" t="s">
        <v>101</v>
      </c>
      <c r="K7816" t="s">
        <v>9625</v>
      </c>
      <c r="L7816" t="s">
        <v>9626</v>
      </c>
    </row>
    <row r="7817" spans="1:14" hidden="1" x14ac:dyDescent="0.25">
      <c r="A7817">
        <v>114</v>
      </c>
      <c r="B7817">
        <v>80</v>
      </c>
      <c r="C7817" t="s">
        <v>5916</v>
      </c>
      <c r="D7817" s="7">
        <v>40713</v>
      </c>
      <c r="E7817" t="s">
        <v>9104</v>
      </c>
      <c r="F7817" t="s">
        <v>9516</v>
      </c>
      <c r="G7817" t="s">
        <v>9104</v>
      </c>
      <c r="H7817" t="s">
        <v>21</v>
      </c>
      <c r="I7817" t="s">
        <v>334</v>
      </c>
      <c r="K7817" t="s">
        <v>9626</v>
      </c>
      <c r="L7817" t="s">
        <v>9627</v>
      </c>
    </row>
    <row r="7818" spans="1:14" hidden="1" x14ac:dyDescent="0.25">
      <c r="A7818">
        <v>114</v>
      </c>
      <c r="B7818">
        <v>81</v>
      </c>
      <c r="C7818" t="s">
        <v>5916</v>
      </c>
      <c r="D7818" s="7">
        <v>40713</v>
      </c>
      <c r="E7818" t="s">
        <v>9104</v>
      </c>
      <c r="F7818" t="s">
        <v>9516</v>
      </c>
      <c r="G7818" t="s">
        <v>9104</v>
      </c>
      <c r="H7818" t="s">
        <v>24</v>
      </c>
      <c r="I7818" t="s">
        <v>10323</v>
      </c>
      <c r="K7818" t="s">
        <v>9628</v>
      </c>
      <c r="L7818" t="s">
        <v>9629</v>
      </c>
    </row>
    <row r="7819" spans="1:14" hidden="1" x14ac:dyDescent="0.25">
      <c r="A7819">
        <v>114</v>
      </c>
      <c r="B7819">
        <v>82</v>
      </c>
      <c r="C7819" t="s">
        <v>5916</v>
      </c>
      <c r="D7819" s="7">
        <v>40713</v>
      </c>
      <c r="E7819" t="s">
        <v>9104</v>
      </c>
      <c r="F7819" t="s">
        <v>9516</v>
      </c>
      <c r="G7819" t="s">
        <v>9104</v>
      </c>
      <c r="H7819" t="s">
        <v>10</v>
      </c>
      <c r="I7819" t="s">
        <v>118</v>
      </c>
      <c r="K7819" t="s">
        <v>9629</v>
      </c>
      <c r="L7819" t="s">
        <v>9630</v>
      </c>
    </row>
    <row r="7820" spans="1:14" hidden="1" x14ac:dyDescent="0.25">
      <c r="A7820">
        <v>114</v>
      </c>
      <c r="B7820">
        <v>83</v>
      </c>
      <c r="C7820" t="s">
        <v>5916</v>
      </c>
      <c r="D7820" s="7">
        <v>40713</v>
      </c>
      <c r="E7820" t="s">
        <v>9104</v>
      </c>
      <c r="F7820" t="s">
        <v>9516</v>
      </c>
      <c r="G7820" t="s">
        <v>9104</v>
      </c>
      <c r="H7820" t="s">
        <v>10</v>
      </c>
      <c r="I7820" t="s">
        <v>14</v>
      </c>
      <c r="K7820" t="s">
        <v>9630</v>
      </c>
      <c r="L7820" t="s">
        <v>9631</v>
      </c>
    </row>
    <row r="7821" spans="1:14" hidden="1" x14ac:dyDescent="0.25">
      <c r="A7821">
        <v>114</v>
      </c>
      <c r="B7821">
        <v>84</v>
      </c>
      <c r="C7821" t="s">
        <v>5916</v>
      </c>
      <c r="D7821" s="7">
        <v>40713</v>
      </c>
      <c r="E7821" t="s">
        <v>9104</v>
      </c>
      <c r="F7821" t="s">
        <v>9516</v>
      </c>
      <c r="G7821" t="s">
        <v>9104</v>
      </c>
      <c r="H7821" t="s">
        <v>17</v>
      </c>
      <c r="I7821" t="s">
        <v>120</v>
      </c>
      <c r="K7821" t="s">
        <v>9631</v>
      </c>
      <c r="L7821" t="s">
        <v>9632</v>
      </c>
    </row>
    <row r="7822" spans="1:14" hidden="1" x14ac:dyDescent="0.25">
      <c r="A7822">
        <v>114</v>
      </c>
      <c r="B7822">
        <v>85</v>
      </c>
      <c r="C7822" t="s">
        <v>5916</v>
      </c>
      <c r="D7822" s="7">
        <v>40713</v>
      </c>
      <c r="E7822" t="s">
        <v>9104</v>
      </c>
      <c r="F7822" t="s">
        <v>9516</v>
      </c>
      <c r="G7822" t="s">
        <v>9104</v>
      </c>
      <c r="H7822" t="s">
        <v>17</v>
      </c>
      <c r="I7822" t="s">
        <v>101</v>
      </c>
      <c r="K7822" t="s">
        <v>9632</v>
      </c>
      <c r="L7822" t="s">
        <v>9633</v>
      </c>
    </row>
    <row r="7823" spans="1:14" hidden="1" x14ac:dyDescent="0.25">
      <c r="A7823">
        <v>114</v>
      </c>
      <c r="B7823">
        <v>86</v>
      </c>
      <c r="C7823" t="s">
        <v>5916</v>
      </c>
      <c r="D7823" s="7">
        <v>40713</v>
      </c>
      <c r="E7823" t="s">
        <v>9104</v>
      </c>
      <c r="F7823" t="s">
        <v>9516</v>
      </c>
      <c r="G7823" t="s">
        <v>9104</v>
      </c>
      <c r="H7823" t="s">
        <v>53</v>
      </c>
      <c r="I7823" t="s">
        <v>9589</v>
      </c>
      <c r="J7823" t="s">
        <v>92</v>
      </c>
      <c r="K7823" t="s">
        <v>9633</v>
      </c>
      <c r="L7823" t="s">
        <v>9634</v>
      </c>
      <c r="M7823" t="s">
        <v>485</v>
      </c>
      <c r="N7823">
        <v>2</v>
      </c>
    </row>
    <row r="7824" spans="1:14" hidden="1" x14ac:dyDescent="0.25">
      <c r="A7824">
        <v>115</v>
      </c>
      <c r="B7824">
        <v>1</v>
      </c>
      <c r="C7824" t="s">
        <v>10421</v>
      </c>
      <c r="D7824" s="7">
        <v>40951</v>
      </c>
      <c r="E7824" t="s">
        <v>9104</v>
      </c>
      <c r="F7824" t="s">
        <v>10422</v>
      </c>
      <c r="G7824" t="s">
        <v>9104</v>
      </c>
      <c r="H7824" t="s">
        <v>10</v>
      </c>
      <c r="I7824" t="s">
        <v>113</v>
      </c>
      <c r="K7824" t="s">
        <v>9635</v>
      </c>
      <c r="L7824" t="s">
        <v>9636</v>
      </c>
    </row>
    <row r="7825" spans="1:12" hidden="1" x14ac:dyDescent="0.25">
      <c r="A7825">
        <v>115</v>
      </c>
      <c r="B7825">
        <v>2</v>
      </c>
      <c r="C7825" t="s">
        <v>10421</v>
      </c>
      <c r="D7825" s="7">
        <v>40951</v>
      </c>
      <c r="E7825" t="s">
        <v>9104</v>
      </c>
      <c r="F7825" t="s">
        <v>10422</v>
      </c>
      <c r="G7825" t="s">
        <v>9104</v>
      </c>
      <c r="H7825" t="s">
        <v>10</v>
      </c>
      <c r="I7825" t="s">
        <v>118</v>
      </c>
      <c r="K7825" t="s">
        <v>9636</v>
      </c>
      <c r="L7825" t="s">
        <v>9637</v>
      </c>
    </row>
    <row r="7826" spans="1:12" hidden="1" x14ac:dyDescent="0.25">
      <c r="A7826">
        <v>115</v>
      </c>
      <c r="B7826">
        <v>3</v>
      </c>
      <c r="C7826" t="s">
        <v>10421</v>
      </c>
      <c r="D7826" s="7">
        <v>40951</v>
      </c>
      <c r="E7826" t="s">
        <v>9104</v>
      </c>
      <c r="F7826" t="s">
        <v>10422</v>
      </c>
      <c r="G7826" t="s">
        <v>9104</v>
      </c>
      <c r="H7826" t="s">
        <v>10</v>
      </c>
      <c r="I7826" t="s">
        <v>14</v>
      </c>
      <c r="K7826" t="s">
        <v>9638</v>
      </c>
      <c r="L7826" t="s">
        <v>9639</v>
      </c>
    </row>
    <row r="7827" spans="1:12" hidden="1" x14ac:dyDescent="0.25">
      <c r="A7827">
        <v>115</v>
      </c>
      <c r="B7827">
        <v>4</v>
      </c>
      <c r="C7827" t="s">
        <v>10421</v>
      </c>
      <c r="D7827" s="7">
        <v>40951</v>
      </c>
      <c r="E7827" t="s">
        <v>9104</v>
      </c>
      <c r="F7827" t="s">
        <v>10422</v>
      </c>
      <c r="G7827" t="s">
        <v>9104</v>
      </c>
      <c r="H7827" t="s">
        <v>17</v>
      </c>
      <c r="I7827" t="s">
        <v>48</v>
      </c>
      <c r="K7827" t="s">
        <v>9639</v>
      </c>
      <c r="L7827" t="s">
        <v>9640</v>
      </c>
    </row>
    <row r="7828" spans="1:12" hidden="1" x14ac:dyDescent="0.25">
      <c r="A7828">
        <v>115</v>
      </c>
      <c r="B7828">
        <v>5</v>
      </c>
      <c r="C7828" t="s">
        <v>10421</v>
      </c>
      <c r="D7828" s="7">
        <v>40951</v>
      </c>
      <c r="E7828" t="s">
        <v>9104</v>
      </c>
      <c r="F7828" t="s">
        <v>10422</v>
      </c>
      <c r="G7828" t="s">
        <v>9104</v>
      </c>
      <c r="H7828" t="s">
        <v>17</v>
      </c>
      <c r="I7828" t="s">
        <v>120</v>
      </c>
      <c r="K7828" t="s">
        <v>9640</v>
      </c>
      <c r="L7828" t="s">
        <v>9641</v>
      </c>
    </row>
    <row r="7829" spans="1:12" hidden="1" x14ac:dyDescent="0.25">
      <c r="A7829">
        <v>115</v>
      </c>
      <c r="B7829">
        <v>6</v>
      </c>
      <c r="C7829" t="s">
        <v>10421</v>
      </c>
      <c r="D7829" s="7">
        <v>40951</v>
      </c>
      <c r="E7829" t="s">
        <v>9104</v>
      </c>
      <c r="F7829" t="s">
        <v>10422</v>
      </c>
      <c r="G7829" t="s">
        <v>9104</v>
      </c>
      <c r="H7829" t="s">
        <v>17</v>
      </c>
      <c r="I7829" t="s">
        <v>48</v>
      </c>
      <c r="K7829" t="s">
        <v>9641</v>
      </c>
      <c r="L7829" t="s">
        <v>9642</v>
      </c>
    </row>
    <row r="7830" spans="1:12" hidden="1" x14ac:dyDescent="0.25">
      <c r="A7830">
        <v>115</v>
      </c>
      <c r="B7830">
        <v>7</v>
      </c>
      <c r="C7830" t="s">
        <v>10421</v>
      </c>
      <c r="D7830" s="7">
        <v>40951</v>
      </c>
      <c r="E7830" t="s">
        <v>9104</v>
      </c>
      <c r="F7830" t="s">
        <v>10422</v>
      </c>
      <c r="G7830" t="s">
        <v>9104</v>
      </c>
      <c r="H7830" t="s">
        <v>21</v>
      </c>
      <c r="I7830" t="s">
        <v>334</v>
      </c>
      <c r="K7830" t="s">
        <v>9642</v>
      </c>
      <c r="L7830" t="s">
        <v>9643</v>
      </c>
    </row>
    <row r="7831" spans="1:12" hidden="1" x14ac:dyDescent="0.25">
      <c r="A7831">
        <v>115</v>
      </c>
      <c r="B7831">
        <v>8</v>
      </c>
      <c r="C7831" t="s">
        <v>10421</v>
      </c>
      <c r="D7831" s="7">
        <v>40951</v>
      </c>
      <c r="E7831" t="s">
        <v>9104</v>
      </c>
      <c r="F7831" t="s">
        <v>10422</v>
      </c>
      <c r="G7831" t="s">
        <v>9104</v>
      </c>
      <c r="H7831" t="s">
        <v>24</v>
      </c>
      <c r="I7831" t="s">
        <v>10323</v>
      </c>
      <c r="K7831" t="s">
        <v>9644</v>
      </c>
      <c r="L7831" t="s">
        <v>9645</v>
      </c>
    </row>
    <row r="7832" spans="1:12" hidden="1" x14ac:dyDescent="0.25">
      <c r="A7832">
        <v>115</v>
      </c>
      <c r="B7832">
        <v>9</v>
      </c>
      <c r="C7832" t="s">
        <v>10421</v>
      </c>
      <c r="D7832" s="7">
        <v>40951</v>
      </c>
      <c r="E7832" t="s">
        <v>9104</v>
      </c>
      <c r="F7832" t="s">
        <v>10422</v>
      </c>
      <c r="G7832" t="s">
        <v>9104</v>
      </c>
      <c r="H7832" t="s">
        <v>10</v>
      </c>
      <c r="I7832" t="s">
        <v>118</v>
      </c>
      <c r="K7832" t="s">
        <v>9645</v>
      </c>
      <c r="L7832" t="s">
        <v>9646</v>
      </c>
    </row>
    <row r="7833" spans="1:12" hidden="1" x14ac:dyDescent="0.25">
      <c r="A7833">
        <v>115</v>
      </c>
      <c r="B7833">
        <v>10</v>
      </c>
      <c r="C7833" t="s">
        <v>10421</v>
      </c>
      <c r="D7833" s="7">
        <v>40951</v>
      </c>
      <c r="E7833" t="s">
        <v>9104</v>
      </c>
      <c r="F7833" t="s">
        <v>10422</v>
      </c>
      <c r="G7833" t="s">
        <v>9104</v>
      </c>
      <c r="H7833" t="s">
        <v>10</v>
      </c>
      <c r="I7833" t="s">
        <v>14</v>
      </c>
      <c r="K7833" t="s">
        <v>9647</v>
      </c>
      <c r="L7833" t="s">
        <v>9648</v>
      </c>
    </row>
    <row r="7834" spans="1:12" hidden="1" x14ac:dyDescent="0.25">
      <c r="A7834">
        <v>115</v>
      </c>
      <c r="B7834">
        <v>11</v>
      </c>
      <c r="C7834" t="s">
        <v>10421</v>
      </c>
      <c r="D7834" s="7">
        <v>40951</v>
      </c>
      <c r="E7834" t="s">
        <v>9104</v>
      </c>
      <c r="F7834" t="s">
        <v>10422</v>
      </c>
      <c r="G7834" t="s">
        <v>9104</v>
      </c>
      <c r="H7834" t="s">
        <v>17</v>
      </c>
      <c r="I7834" t="s">
        <v>73</v>
      </c>
      <c r="K7834" t="s">
        <v>9649</v>
      </c>
      <c r="L7834" t="s">
        <v>9650</v>
      </c>
    </row>
    <row r="7835" spans="1:12" hidden="1" x14ac:dyDescent="0.25">
      <c r="A7835">
        <v>115</v>
      </c>
      <c r="B7835">
        <v>12</v>
      </c>
      <c r="C7835" t="s">
        <v>10421</v>
      </c>
      <c r="D7835" s="7">
        <v>40951</v>
      </c>
      <c r="E7835" t="s">
        <v>9104</v>
      </c>
      <c r="F7835" t="s">
        <v>10422</v>
      </c>
      <c r="G7835" t="s">
        <v>9104</v>
      </c>
      <c r="H7835" t="s">
        <v>17</v>
      </c>
      <c r="I7835" t="s">
        <v>292</v>
      </c>
      <c r="K7835" t="s">
        <v>9650</v>
      </c>
      <c r="L7835" t="s">
        <v>9651</v>
      </c>
    </row>
    <row r="7836" spans="1:12" hidden="1" x14ac:dyDescent="0.25">
      <c r="A7836">
        <v>115</v>
      </c>
      <c r="B7836">
        <v>13</v>
      </c>
      <c r="C7836" t="s">
        <v>10421</v>
      </c>
      <c r="D7836" s="7">
        <v>40951</v>
      </c>
      <c r="E7836" t="s">
        <v>9104</v>
      </c>
      <c r="F7836" t="s">
        <v>10422</v>
      </c>
      <c r="G7836" t="s">
        <v>9104</v>
      </c>
      <c r="H7836" t="s">
        <v>10</v>
      </c>
      <c r="I7836" t="s">
        <v>14</v>
      </c>
      <c r="K7836" t="s">
        <v>9651</v>
      </c>
      <c r="L7836" t="s">
        <v>9652</v>
      </c>
    </row>
    <row r="7837" spans="1:12" hidden="1" x14ac:dyDescent="0.25">
      <c r="A7837">
        <v>115</v>
      </c>
      <c r="B7837">
        <v>14</v>
      </c>
      <c r="C7837" t="s">
        <v>10421</v>
      </c>
      <c r="D7837" s="7">
        <v>40951</v>
      </c>
      <c r="E7837" t="s">
        <v>9104</v>
      </c>
      <c r="F7837" t="s">
        <v>10422</v>
      </c>
      <c r="G7837" t="s">
        <v>9104</v>
      </c>
      <c r="H7837" t="s">
        <v>17</v>
      </c>
      <c r="I7837" t="s">
        <v>120</v>
      </c>
      <c r="K7837" t="s">
        <v>9652</v>
      </c>
      <c r="L7837" t="s">
        <v>9653</v>
      </c>
    </row>
    <row r="7838" spans="1:12" hidden="1" x14ac:dyDescent="0.25">
      <c r="A7838">
        <v>115</v>
      </c>
      <c r="B7838">
        <v>15</v>
      </c>
      <c r="C7838" t="s">
        <v>10421</v>
      </c>
      <c r="D7838" s="7">
        <v>40951</v>
      </c>
      <c r="E7838" t="s">
        <v>9104</v>
      </c>
      <c r="F7838" t="s">
        <v>10422</v>
      </c>
      <c r="G7838" t="s">
        <v>9104</v>
      </c>
      <c r="H7838" t="s">
        <v>24</v>
      </c>
      <c r="I7838" t="s">
        <v>10323</v>
      </c>
      <c r="K7838" t="s">
        <v>9654</v>
      </c>
      <c r="L7838" t="s">
        <v>9655</v>
      </c>
    </row>
    <row r="7839" spans="1:12" hidden="1" x14ac:dyDescent="0.25">
      <c r="A7839">
        <v>115</v>
      </c>
      <c r="B7839">
        <v>16</v>
      </c>
      <c r="C7839" t="s">
        <v>10421</v>
      </c>
      <c r="D7839" s="7">
        <v>40951</v>
      </c>
      <c r="E7839" t="s">
        <v>9104</v>
      </c>
      <c r="F7839" t="s">
        <v>10422</v>
      </c>
      <c r="G7839" t="s">
        <v>9104</v>
      </c>
      <c r="H7839" t="s">
        <v>10</v>
      </c>
      <c r="I7839" t="s">
        <v>118</v>
      </c>
      <c r="K7839" t="s">
        <v>9656</v>
      </c>
      <c r="L7839" t="s">
        <v>9657</v>
      </c>
    </row>
    <row r="7840" spans="1:12" hidden="1" x14ac:dyDescent="0.25">
      <c r="A7840">
        <v>115</v>
      </c>
      <c r="B7840">
        <v>17</v>
      </c>
      <c r="C7840" t="s">
        <v>10421</v>
      </c>
      <c r="D7840" s="7">
        <v>40951</v>
      </c>
      <c r="E7840" t="s">
        <v>9104</v>
      </c>
      <c r="F7840" t="s">
        <v>10422</v>
      </c>
      <c r="G7840" t="s">
        <v>9104</v>
      </c>
      <c r="H7840" t="s">
        <v>17</v>
      </c>
      <c r="I7840" t="s">
        <v>101</v>
      </c>
      <c r="K7840" t="s">
        <v>9657</v>
      </c>
      <c r="L7840" t="s">
        <v>9658</v>
      </c>
    </row>
    <row r="7841" spans="1:14" hidden="1" x14ac:dyDescent="0.25">
      <c r="A7841">
        <v>115</v>
      </c>
      <c r="B7841">
        <v>18</v>
      </c>
      <c r="C7841" t="s">
        <v>10421</v>
      </c>
      <c r="D7841" s="7">
        <v>40951</v>
      </c>
      <c r="E7841" t="s">
        <v>9104</v>
      </c>
      <c r="F7841" t="s">
        <v>10422</v>
      </c>
      <c r="G7841" t="s">
        <v>9104</v>
      </c>
      <c r="H7841" t="s">
        <v>17</v>
      </c>
      <c r="I7841" t="s">
        <v>292</v>
      </c>
      <c r="K7841" t="s">
        <v>9658</v>
      </c>
      <c r="L7841" t="s">
        <v>9659</v>
      </c>
    </row>
    <row r="7842" spans="1:14" hidden="1" x14ac:dyDescent="0.25">
      <c r="A7842">
        <v>115</v>
      </c>
      <c r="B7842">
        <v>19</v>
      </c>
      <c r="C7842" t="s">
        <v>10421</v>
      </c>
      <c r="D7842" s="7">
        <v>40951</v>
      </c>
      <c r="E7842" t="s">
        <v>9104</v>
      </c>
      <c r="F7842" t="s">
        <v>10422</v>
      </c>
      <c r="G7842" t="s">
        <v>9104</v>
      </c>
      <c r="H7842" t="s">
        <v>17</v>
      </c>
      <c r="I7842" t="s">
        <v>48</v>
      </c>
      <c r="K7842" t="s">
        <v>9659</v>
      </c>
      <c r="L7842" t="s">
        <v>9660</v>
      </c>
    </row>
    <row r="7843" spans="1:14" hidden="1" x14ac:dyDescent="0.25">
      <c r="A7843">
        <v>115</v>
      </c>
      <c r="B7843">
        <v>20</v>
      </c>
      <c r="C7843" t="s">
        <v>10421</v>
      </c>
      <c r="D7843" s="7">
        <v>40951</v>
      </c>
      <c r="E7843" t="s">
        <v>9104</v>
      </c>
      <c r="F7843" t="s">
        <v>10422</v>
      </c>
      <c r="G7843" t="s">
        <v>9104</v>
      </c>
      <c r="H7843" t="s">
        <v>53</v>
      </c>
      <c r="I7843" t="s">
        <v>91</v>
      </c>
      <c r="J7843" t="s">
        <v>80</v>
      </c>
      <c r="K7843" t="s">
        <v>9660</v>
      </c>
      <c r="L7843" t="s">
        <v>9660</v>
      </c>
      <c r="N7843">
        <v>7</v>
      </c>
    </row>
    <row r="7844" spans="1:14" hidden="1" x14ac:dyDescent="0.25">
      <c r="A7844">
        <v>115</v>
      </c>
      <c r="B7844">
        <v>21</v>
      </c>
      <c r="C7844" t="s">
        <v>10421</v>
      </c>
      <c r="D7844" s="7">
        <v>40951</v>
      </c>
      <c r="E7844" t="s">
        <v>9104</v>
      </c>
      <c r="F7844" t="s">
        <v>10422</v>
      </c>
      <c r="G7844" t="s">
        <v>9104</v>
      </c>
      <c r="H7844" t="s">
        <v>17</v>
      </c>
      <c r="I7844" t="s">
        <v>292</v>
      </c>
      <c r="K7844" t="s">
        <v>9660</v>
      </c>
      <c r="L7844" t="s">
        <v>9661</v>
      </c>
    </row>
    <row r="7845" spans="1:14" hidden="1" x14ac:dyDescent="0.25">
      <c r="A7845">
        <v>115</v>
      </c>
      <c r="B7845">
        <v>22</v>
      </c>
      <c r="C7845" t="s">
        <v>10421</v>
      </c>
      <c r="D7845" s="7">
        <v>40951</v>
      </c>
      <c r="E7845" t="s">
        <v>9104</v>
      </c>
      <c r="F7845" t="s">
        <v>10422</v>
      </c>
      <c r="G7845" t="s">
        <v>9104</v>
      </c>
      <c r="H7845" t="s">
        <v>10</v>
      </c>
      <c r="I7845" t="s">
        <v>14</v>
      </c>
      <c r="K7845" t="s">
        <v>9661</v>
      </c>
      <c r="L7845" t="s">
        <v>9662</v>
      </c>
    </row>
    <row r="7846" spans="1:14" hidden="1" x14ac:dyDescent="0.25">
      <c r="A7846">
        <v>115</v>
      </c>
      <c r="B7846">
        <v>23</v>
      </c>
      <c r="C7846" t="s">
        <v>10421</v>
      </c>
      <c r="D7846" s="7">
        <v>40951</v>
      </c>
      <c r="E7846" t="s">
        <v>9104</v>
      </c>
      <c r="F7846" t="s">
        <v>10422</v>
      </c>
      <c r="G7846" t="s">
        <v>9104</v>
      </c>
      <c r="H7846" t="s">
        <v>17</v>
      </c>
      <c r="I7846" t="s">
        <v>73</v>
      </c>
      <c r="K7846" t="s">
        <v>9663</v>
      </c>
      <c r="L7846" t="s">
        <v>9664</v>
      </c>
    </row>
    <row r="7847" spans="1:14" hidden="1" x14ac:dyDescent="0.25">
      <c r="A7847">
        <v>115</v>
      </c>
      <c r="B7847">
        <v>24</v>
      </c>
      <c r="C7847" t="s">
        <v>10421</v>
      </c>
      <c r="D7847" s="7">
        <v>40951</v>
      </c>
      <c r="E7847" t="s">
        <v>9104</v>
      </c>
      <c r="F7847" t="s">
        <v>10422</v>
      </c>
      <c r="G7847" t="s">
        <v>9104</v>
      </c>
      <c r="H7847" t="s">
        <v>10</v>
      </c>
      <c r="I7847" t="s">
        <v>14</v>
      </c>
      <c r="K7847" t="s">
        <v>9664</v>
      </c>
      <c r="L7847" t="s">
        <v>9665</v>
      </c>
    </row>
    <row r="7848" spans="1:14" hidden="1" x14ac:dyDescent="0.25">
      <c r="A7848">
        <v>115</v>
      </c>
      <c r="B7848">
        <v>25</v>
      </c>
      <c r="C7848" t="s">
        <v>10421</v>
      </c>
      <c r="D7848" s="7">
        <v>40951</v>
      </c>
      <c r="E7848" t="s">
        <v>9104</v>
      </c>
      <c r="F7848" t="s">
        <v>10422</v>
      </c>
      <c r="G7848" t="s">
        <v>9104</v>
      </c>
      <c r="H7848" t="s">
        <v>24</v>
      </c>
      <c r="I7848" t="s">
        <v>10323</v>
      </c>
      <c r="K7848" t="s">
        <v>9666</v>
      </c>
      <c r="L7848" t="s">
        <v>9667</v>
      </c>
    </row>
    <row r="7849" spans="1:14" hidden="1" x14ac:dyDescent="0.25">
      <c r="A7849">
        <v>115</v>
      </c>
      <c r="B7849">
        <v>26</v>
      </c>
      <c r="C7849" t="s">
        <v>10421</v>
      </c>
      <c r="D7849" s="7">
        <v>40951</v>
      </c>
      <c r="E7849" t="s">
        <v>9104</v>
      </c>
      <c r="F7849" t="s">
        <v>10422</v>
      </c>
      <c r="G7849" t="s">
        <v>9104</v>
      </c>
      <c r="H7849" t="s">
        <v>10</v>
      </c>
      <c r="I7849" t="s">
        <v>118</v>
      </c>
      <c r="K7849" t="s">
        <v>9667</v>
      </c>
      <c r="L7849" t="s">
        <v>9668</v>
      </c>
    </row>
    <row r="7850" spans="1:14" hidden="1" x14ac:dyDescent="0.25">
      <c r="A7850">
        <v>115</v>
      </c>
      <c r="B7850">
        <v>27</v>
      </c>
      <c r="C7850" t="s">
        <v>10421</v>
      </c>
      <c r="D7850" s="7">
        <v>40951</v>
      </c>
      <c r="E7850" t="s">
        <v>9104</v>
      </c>
      <c r="F7850" t="s">
        <v>10422</v>
      </c>
      <c r="G7850" t="s">
        <v>9104</v>
      </c>
      <c r="H7850" t="s">
        <v>17</v>
      </c>
      <c r="I7850" t="s">
        <v>120</v>
      </c>
      <c r="K7850" t="s">
        <v>9668</v>
      </c>
      <c r="L7850" t="s">
        <v>9669</v>
      </c>
    </row>
    <row r="7851" spans="1:14" hidden="1" x14ac:dyDescent="0.25">
      <c r="A7851">
        <v>115</v>
      </c>
      <c r="B7851">
        <v>28</v>
      </c>
      <c r="C7851" t="s">
        <v>10421</v>
      </c>
      <c r="D7851" s="7">
        <v>40951</v>
      </c>
      <c r="E7851" t="s">
        <v>9104</v>
      </c>
      <c r="F7851" t="s">
        <v>10422</v>
      </c>
      <c r="G7851" t="s">
        <v>9104</v>
      </c>
      <c r="H7851" t="s">
        <v>33</v>
      </c>
      <c r="I7851" t="s">
        <v>238</v>
      </c>
      <c r="K7851" t="s">
        <v>9669</v>
      </c>
      <c r="L7851" t="s">
        <v>9669</v>
      </c>
    </row>
    <row r="7852" spans="1:14" hidden="1" x14ac:dyDescent="0.25">
      <c r="A7852">
        <v>115</v>
      </c>
      <c r="B7852">
        <v>29</v>
      </c>
      <c r="C7852" t="s">
        <v>10421</v>
      </c>
      <c r="D7852" s="7">
        <v>40951</v>
      </c>
      <c r="E7852" t="s">
        <v>9104</v>
      </c>
      <c r="F7852" t="s">
        <v>10422</v>
      </c>
      <c r="G7852" t="s">
        <v>9104</v>
      </c>
      <c r="H7852" t="s">
        <v>17</v>
      </c>
      <c r="I7852" t="s">
        <v>101</v>
      </c>
      <c r="K7852" t="s">
        <v>9669</v>
      </c>
      <c r="L7852" t="s">
        <v>9670</v>
      </c>
    </row>
    <row r="7853" spans="1:14" hidden="1" x14ac:dyDescent="0.25">
      <c r="A7853">
        <v>115</v>
      </c>
      <c r="B7853">
        <v>30</v>
      </c>
      <c r="C7853" t="s">
        <v>10421</v>
      </c>
      <c r="D7853" s="7">
        <v>40951</v>
      </c>
      <c r="E7853" t="s">
        <v>9104</v>
      </c>
      <c r="F7853" t="s">
        <v>10422</v>
      </c>
      <c r="G7853" t="s">
        <v>9104</v>
      </c>
      <c r="H7853" t="s">
        <v>53</v>
      </c>
      <c r="I7853" t="s">
        <v>2296</v>
      </c>
      <c r="J7853" t="s">
        <v>80</v>
      </c>
      <c r="K7853" t="s">
        <v>9670</v>
      </c>
      <c r="L7853" t="s">
        <v>9671</v>
      </c>
      <c r="N7853">
        <v>7</v>
      </c>
    </row>
    <row r="7854" spans="1:14" hidden="1" x14ac:dyDescent="0.25">
      <c r="A7854">
        <v>115</v>
      </c>
      <c r="B7854">
        <v>31</v>
      </c>
      <c r="C7854" t="s">
        <v>10421</v>
      </c>
      <c r="D7854" s="7">
        <v>40951</v>
      </c>
      <c r="E7854" t="s">
        <v>9104</v>
      </c>
      <c r="F7854" t="s">
        <v>10422</v>
      </c>
      <c r="G7854" t="s">
        <v>9104</v>
      </c>
      <c r="H7854" t="s">
        <v>17</v>
      </c>
      <c r="I7854" t="s">
        <v>101</v>
      </c>
      <c r="K7854" t="s">
        <v>9671</v>
      </c>
      <c r="L7854" t="s">
        <v>9672</v>
      </c>
    </row>
    <row r="7855" spans="1:14" hidden="1" x14ac:dyDescent="0.25">
      <c r="A7855">
        <v>115</v>
      </c>
      <c r="B7855">
        <v>32</v>
      </c>
      <c r="C7855" t="s">
        <v>10421</v>
      </c>
      <c r="D7855" s="7">
        <v>40951</v>
      </c>
      <c r="E7855" t="s">
        <v>9104</v>
      </c>
      <c r="F7855" t="s">
        <v>10422</v>
      </c>
      <c r="G7855" t="s">
        <v>9104</v>
      </c>
      <c r="H7855" t="s">
        <v>21</v>
      </c>
      <c r="I7855" t="s">
        <v>10321</v>
      </c>
      <c r="K7855" t="s">
        <v>9672</v>
      </c>
      <c r="L7855" t="s">
        <v>9673</v>
      </c>
    </row>
    <row r="7856" spans="1:14" hidden="1" x14ac:dyDescent="0.25">
      <c r="A7856">
        <v>115</v>
      </c>
      <c r="B7856">
        <v>33</v>
      </c>
      <c r="C7856" t="s">
        <v>10421</v>
      </c>
      <c r="D7856" s="7">
        <v>40951</v>
      </c>
      <c r="E7856" t="s">
        <v>9104</v>
      </c>
      <c r="F7856" t="s">
        <v>10422</v>
      </c>
      <c r="G7856" t="s">
        <v>9104</v>
      </c>
      <c r="H7856" t="s">
        <v>24</v>
      </c>
      <c r="I7856" t="s">
        <v>10323</v>
      </c>
      <c r="K7856" t="s">
        <v>9674</v>
      </c>
      <c r="L7856" t="s">
        <v>9675</v>
      </c>
    </row>
    <row r="7857" spans="1:14" hidden="1" x14ac:dyDescent="0.25">
      <c r="A7857">
        <v>115</v>
      </c>
      <c r="B7857">
        <v>34</v>
      </c>
      <c r="C7857" t="s">
        <v>10421</v>
      </c>
      <c r="D7857" s="7">
        <v>40951</v>
      </c>
      <c r="E7857" t="s">
        <v>9104</v>
      </c>
      <c r="F7857" t="s">
        <v>10422</v>
      </c>
      <c r="G7857" t="s">
        <v>9104</v>
      </c>
      <c r="H7857" t="s">
        <v>10</v>
      </c>
      <c r="I7857" t="s">
        <v>118</v>
      </c>
      <c r="K7857" t="s">
        <v>9676</v>
      </c>
      <c r="L7857" t="s">
        <v>9677</v>
      </c>
    </row>
    <row r="7858" spans="1:14" hidden="1" x14ac:dyDescent="0.25">
      <c r="A7858">
        <v>115</v>
      </c>
      <c r="B7858">
        <v>35</v>
      </c>
      <c r="C7858" t="s">
        <v>10421</v>
      </c>
      <c r="D7858" s="7">
        <v>40951</v>
      </c>
      <c r="E7858" t="s">
        <v>9104</v>
      </c>
      <c r="F7858" t="s">
        <v>10422</v>
      </c>
      <c r="G7858" t="s">
        <v>9104</v>
      </c>
      <c r="H7858" t="s">
        <v>10</v>
      </c>
      <c r="I7858" t="s">
        <v>14</v>
      </c>
      <c r="K7858" t="s">
        <v>9678</v>
      </c>
      <c r="L7858" t="s">
        <v>9679</v>
      </c>
    </row>
    <row r="7859" spans="1:14" hidden="1" x14ac:dyDescent="0.25">
      <c r="A7859">
        <v>115</v>
      </c>
      <c r="B7859">
        <v>36</v>
      </c>
      <c r="C7859" t="s">
        <v>10421</v>
      </c>
      <c r="D7859" s="7">
        <v>40951</v>
      </c>
      <c r="E7859" t="s">
        <v>9104</v>
      </c>
      <c r="F7859" t="s">
        <v>10422</v>
      </c>
      <c r="G7859" t="s">
        <v>9104</v>
      </c>
      <c r="H7859" t="s">
        <v>17</v>
      </c>
      <c r="I7859" t="s">
        <v>292</v>
      </c>
      <c r="K7859" t="s">
        <v>9679</v>
      </c>
      <c r="L7859" t="s">
        <v>9679</v>
      </c>
    </row>
    <row r="7860" spans="1:14" hidden="1" x14ac:dyDescent="0.25">
      <c r="A7860">
        <v>115</v>
      </c>
      <c r="B7860">
        <v>37</v>
      </c>
      <c r="C7860" t="s">
        <v>10421</v>
      </c>
      <c r="D7860" s="7">
        <v>40951</v>
      </c>
      <c r="E7860" t="s">
        <v>9104</v>
      </c>
      <c r="F7860" t="s">
        <v>10422</v>
      </c>
      <c r="G7860" t="s">
        <v>9104</v>
      </c>
      <c r="H7860" t="s">
        <v>53</v>
      </c>
      <c r="I7860" t="s">
        <v>1496</v>
      </c>
      <c r="J7860" t="s">
        <v>92</v>
      </c>
      <c r="K7860" t="s">
        <v>9679</v>
      </c>
      <c r="L7860" t="s">
        <v>9680</v>
      </c>
      <c r="M7860" t="s">
        <v>313</v>
      </c>
      <c r="N7860">
        <v>6</v>
      </c>
    </row>
    <row r="7861" spans="1:14" hidden="1" x14ac:dyDescent="0.25">
      <c r="A7861">
        <v>115</v>
      </c>
      <c r="B7861">
        <v>38</v>
      </c>
      <c r="C7861" t="s">
        <v>10421</v>
      </c>
      <c r="D7861" s="7">
        <v>40951</v>
      </c>
      <c r="E7861" t="s">
        <v>9104</v>
      </c>
      <c r="F7861" t="s">
        <v>10422</v>
      </c>
      <c r="G7861" t="s">
        <v>9104</v>
      </c>
      <c r="H7861" t="s">
        <v>21</v>
      </c>
      <c r="I7861" t="s">
        <v>22</v>
      </c>
      <c r="K7861" t="s">
        <v>9680</v>
      </c>
      <c r="L7861" t="s">
        <v>9681</v>
      </c>
    </row>
    <row r="7862" spans="1:14" hidden="1" x14ac:dyDescent="0.25">
      <c r="A7862">
        <v>115</v>
      </c>
      <c r="B7862">
        <v>39</v>
      </c>
      <c r="C7862" t="s">
        <v>10421</v>
      </c>
      <c r="D7862" s="7">
        <v>40951</v>
      </c>
      <c r="E7862" t="s">
        <v>9104</v>
      </c>
      <c r="F7862" t="s">
        <v>10422</v>
      </c>
      <c r="G7862" t="s">
        <v>9104</v>
      </c>
      <c r="H7862" t="s">
        <v>21</v>
      </c>
      <c r="I7862" t="s">
        <v>22</v>
      </c>
      <c r="K7862" t="s">
        <v>9682</v>
      </c>
      <c r="L7862" t="s">
        <v>9683</v>
      </c>
    </row>
    <row r="7863" spans="1:14" hidden="1" x14ac:dyDescent="0.25">
      <c r="A7863">
        <v>115</v>
      </c>
      <c r="B7863">
        <v>40</v>
      </c>
      <c r="C7863" t="s">
        <v>10421</v>
      </c>
      <c r="D7863" s="7">
        <v>40951</v>
      </c>
      <c r="E7863" t="s">
        <v>9104</v>
      </c>
      <c r="F7863" t="s">
        <v>10422</v>
      </c>
      <c r="G7863" t="s">
        <v>9104</v>
      </c>
      <c r="H7863" t="s">
        <v>24</v>
      </c>
      <c r="I7863" t="s">
        <v>10323</v>
      </c>
      <c r="K7863" t="s">
        <v>9684</v>
      </c>
      <c r="L7863" t="s">
        <v>9685</v>
      </c>
    </row>
    <row r="7864" spans="1:14" hidden="1" x14ac:dyDescent="0.25">
      <c r="A7864">
        <v>115</v>
      </c>
      <c r="B7864">
        <v>41</v>
      </c>
      <c r="C7864" t="s">
        <v>10421</v>
      </c>
      <c r="D7864" s="7">
        <v>40951</v>
      </c>
      <c r="E7864" t="s">
        <v>9104</v>
      </c>
      <c r="F7864" t="s">
        <v>10422</v>
      </c>
      <c r="G7864" t="s">
        <v>9104</v>
      </c>
      <c r="H7864" t="s">
        <v>10</v>
      </c>
      <c r="I7864" t="s">
        <v>118</v>
      </c>
      <c r="K7864" t="s">
        <v>9686</v>
      </c>
      <c r="L7864" t="s">
        <v>9687</v>
      </c>
    </row>
    <row r="7865" spans="1:14" hidden="1" x14ac:dyDescent="0.25">
      <c r="A7865">
        <v>115</v>
      </c>
      <c r="B7865">
        <v>42</v>
      </c>
      <c r="C7865" t="s">
        <v>10421</v>
      </c>
      <c r="D7865" s="7">
        <v>40951</v>
      </c>
      <c r="E7865" t="s">
        <v>9104</v>
      </c>
      <c r="F7865" t="s">
        <v>10422</v>
      </c>
      <c r="G7865" t="s">
        <v>9104</v>
      </c>
      <c r="H7865" t="s">
        <v>17</v>
      </c>
      <c r="I7865" t="s">
        <v>292</v>
      </c>
      <c r="K7865" t="s">
        <v>9687</v>
      </c>
      <c r="L7865" t="s">
        <v>9688</v>
      </c>
    </row>
    <row r="7866" spans="1:14" hidden="1" x14ac:dyDescent="0.25">
      <c r="A7866">
        <v>115</v>
      </c>
      <c r="B7866">
        <v>43</v>
      </c>
      <c r="C7866" t="s">
        <v>10421</v>
      </c>
      <c r="D7866" s="7">
        <v>40951</v>
      </c>
      <c r="E7866" t="s">
        <v>9104</v>
      </c>
      <c r="F7866" t="s">
        <v>10422</v>
      </c>
      <c r="G7866" t="s">
        <v>9104</v>
      </c>
      <c r="H7866" t="s">
        <v>53</v>
      </c>
      <c r="I7866" t="s">
        <v>1496</v>
      </c>
      <c r="J7866" t="s">
        <v>92</v>
      </c>
      <c r="K7866" t="s">
        <v>9688</v>
      </c>
      <c r="L7866" t="s">
        <v>9689</v>
      </c>
      <c r="N7866">
        <v>6</v>
      </c>
    </row>
    <row r="7867" spans="1:14" hidden="1" x14ac:dyDescent="0.25">
      <c r="A7867">
        <v>115</v>
      </c>
      <c r="B7867">
        <v>44</v>
      </c>
      <c r="C7867" t="s">
        <v>10421</v>
      </c>
      <c r="D7867" s="7">
        <v>40951</v>
      </c>
      <c r="E7867" t="s">
        <v>9104</v>
      </c>
      <c r="F7867" t="s">
        <v>10422</v>
      </c>
      <c r="G7867" t="s">
        <v>9104</v>
      </c>
      <c r="H7867" t="s">
        <v>24</v>
      </c>
      <c r="I7867" t="s">
        <v>10323</v>
      </c>
      <c r="K7867" t="s">
        <v>9690</v>
      </c>
      <c r="L7867" t="s">
        <v>9691</v>
      </c>
    </row>
    <row r="7868" spans="1:14" hidden="1" x14ac:dyDescent="0.25">
      <c r="A7868">
        <v>115</v>
      </c>
      <c r="B7868">
        <v>45</v>
      </c>
      <c r="C7868" t="s">
        <v>10421</v>
      </c>
      <c r="D7868" s="7">
        <v>40951</v>
      </c>
      <c r="E7868" t="s">
        <v>9104</v>
      </c>
      <c r="F7868" t="s">
        <v>10422</v>
      </c>
      <c r="G7868" t="s">
        <v>9104</v>
      </c>
      <c r="H7868" t="s">
        <v>10</v>
      </c>
      <c r="I7868" t="s">
        <v>118</v>
      </c>
      <c r="K7868" t="s">
        <v>9692</v>
      </c>
      <c r="L7868" t="s">
        <v>9693</v>
      </c>
    </row>
    <row r="7869" spans="1:14" hidden="1" x14ac:dyDescent="0.25">
      <c r="A7869">
        <v>115</v>
      </c>
      <c r="B7869">
        <v>46</v>
      </c>
      <c r="C7869" t="s">
        <v>10421</v>
      </c>
      <c r="D7869" s="7">
        <v>40951</v>
      </c>
      <c r="E7869" t="s">
        <v>9104</v>
      </c>
      <c r="F7869" t="s">
        <v>10422</v>
      </c>
      <c r="G7869" t="s">
        <v>9104</v>
      </c>
      <c r="H7869" t="s">
        <v>17</v>
      </c>
      <c r="I7869" t="s">
        <v>48</v>
      </c>
      <c r="K7869" t="s">
        <v>9693</v>
      </c>
      <c r="L7869" t="s">
        <v>9694</v>
      </c>
    </row>
    <row r="7870" spans="1:14" hidden="1" x14ac:dyDescent="0.25">
      <c r="A7870">
        <v>115</v>
      </c>
      <c r="B7870">
        <v>47</v>
      </c>
      <c r="C7870" t="s">
        <v>10421</v>
      </c>
      <c r="D7870" s="7">
        <v>40951</v>
      </c>
      <c r="E7870" t="s">
        <v>9104</v>
      </c>
      <c r="F7870" t="s">
        <v>10422</v>
      </c>
      <c r="G7870" t="s">
        <v>9104</v>
      </c>
      <c r="H7870" t="s">
        <v>17</v>
      </c>
      <c r="I7870" t="s">
        <v>18</v>
      </c>
      <c r="K7870" t="s">
        <v>9695</v>
      </c>
      <c r="L7870" t="s">
        <v>9696</v>
      </c>
    </row>
    <row r="7871" spans="1:14" hidden="1" x14ac:dyDescent="0.25">
      <c r="A7871">
        <v>115</v>
      </c>
      <c r="B7871">
        <v>48</v>
      </c>
      <c r="C7871" t="s">
        <v>10421</v>
      </c>
      <c r="D7871" s="7">
        <v>40951</v>
      </c>
      <c r="E7871" t="s">
        <v>9104</v>
      </c>
      <c r="F7871" t="s">
        <v>10422</v>
      </c>
      <c r="G7871" t="s">
        <v>9104</v>
      </c>
      <c r="H7871" t="s">
        <v>53</v>
      </c>
      <c r="I7871" t="s">
        <v>202</v>
      </c>
      <c r="J7871" t="s">
        <v>80</v>
      </c>
      <c r="K7871" t="s">
        <v>9696</v>
      </c>
      <c r="L7871" t="s">
        <v>9697</v>
      </c>
      <c r="N7871">
        <v>2</v>
      </c>
    </row>
    <row r="7872" spans="1:14" hidden="1" x14ac:dyDescent="0.25">
      <c r="A7872">
        <v>115</v>
      </c>
      <c r="B7872">
        <v>49</v>
      </c>
      <c r="C7872" t="s">
        <v>10421</v>
      </c>
      <c r="D7872" s="7">
        <v>40951</v>
      </c>
      <c r="E7872" t="s">
        <v>9104</v>
      </c>
      <c r="F7872" t="s">
        <v>10422</v>
      </c>
      <c r="G7872" t="s">
        <v>9104</v>
      </c>
      <c r="H7872" t="s">
        <v>17</v>
      </c>
      <c r="I7872" t="s">
        <v>18</v>
      </c>
      <c r="K7872" t="s">
        <v>9698</v>
      </c>
      <c r="L7872" t="s">
        <v>9699</v>
      </c>
    </row>
    <row r="7873" spans="1:14" hidden="1" x14ac:dyDescent="0.25">
      <c r="A7873">
        <v>115</v>
      </c>
      <c r="B7873">
        <v>50</v>
      </c>
      <c r="C7873" t="s">
        <v>10421</v>
      </c>
      <c r="D7873" s="7">
        <v>40951</v>
      </c>
      <c r="E7873" t="s">
        <v>9104</v>
      </c>
      <c r="F7873" t="s">
        <v>10422</v>
      </c>
      <c r="G7873" t="s">
        <v>9104</v>
      </c>
      <c r="H7873" t="s">
        <v>17</v>
      </c>
      <c r="I7873" t="s">
        <v>101</v>
      </c>
      <c r="K7873" t="s">
        <v>9699</v>
      </c>
      <c r="L7873" t="s">
        <v>9700</v>
      </c>
    </row>
    <row r="7874" spans="1:14" hidden="1" x14ac:dyDescent="0.25">
      <c r="A7874">
        <v>115</v>
      </c>
      <c r="B7874">
        <v>51</v>
      </c>
      <c r="C7874" t="s">
        <v>10421</v>
      </c>
      <c r="D7874" s="7">
        <v>40951</v>
      </c>
      <c r="E7874" t="s">
        <v>9104</v>
      </c>
      <c r="F7874" t="s">
        <v>10422</v>
      </c>
      <c r="G7874" t="s">
        <v>9104</v>
      </c>
      <c r="H7874" t="s">
        <v>53</v>
      </c>
      <c r="I7874" t="s">
        <v>91</v>
      </c>
      <c r="J7874" t="s">
        <v>80</v>
      </c>
      <c r="K7874" t="s">
        <v>9700</v>
      </c>
      <c r="L7874" t="s">
        <v>9700</v>
      </c>
      <c r="N7874">
        <v>7</v>
      </c>
    </row>
    <row r="7875" spans="1:14" hidden="1" x14ac:dyDescent="0.25">
      <c r="A7875">
        <v>115</v>
      </c>
      <c r="B7875">
        <v>52</v>
      </c>
      <c r="C7875" t="s">
        <v>10421</v>
      </c>
      <c r="D7875" s="7">
        <v>40951</v>
      </c>
      <c r="E7875" t="s">
        <v>9104</v>
      </c>
      <c r="F7875" t="s">
        <v>10422</v>
      </c>
      <c r="G7875" t="s">
        <v>9104</v>
      </c>
      <c r="H7875" t="s">
        <v>17</v>
      </c>
      <c r="I7875" t="s">
        <v>292</v>
      </c>
      <c r="K7875" t="s">
        <v>9700</v>
      </c>
      <c r="L7875" t="s">
        <v>9701</v>
      </c>
    </row>
    <row r="7876" spans="1:14" hidden="1" x14ac:dyDescent="0.25">
      <c r="A7876">
        <v>115</v>
      </c>
      <c r="B7876">
        <v>53</v>
      </c>
      <c r="C7876" t="s">
        <v>10421</v>
      </c>
      <c r="D7876" s="7">
        <v>40951</v>
      </c>
      <c r="E7876" t="s">
        <v>9104</v>
      </c>
      <c r="F7876" t="s">
        <v>10422</v>
      </c>
      <c r="G7876" t="s">
        <v>9104</v>
      </c>
      <c r="H7876" t="s">
        <v>17</v>
      </c>
      <c r="I7876" t="s">
        <v>101</v>
      </c>
      <c r="K7876" t="s">
        <v>9701</v>
      </c>
      <c r="L7876" t="s">
        <v>9702</v>
      </c>
    </row>
    <row r="7877" spans="1:14" hidden="1" x14ac:dyDescent="0.25">
      <c r="A7877">
        <v>115</v>
      </c>
      <c r="B7877">
        <v>54</v>
      </c>
      <c r="C7877" t="s">
        <v>10421</v>
      </c>
      <c r="D7877" s="7">
        <v>40951</v>
      </c>
      <c r="E7877" t="s">
        <v>9104</v>
      </c>
      <c r="F7877" t="s">
        <v>10422</v>
      </c>
      <c r="G7877" t="s">
        <v>9104</v>
      </c>
      <c r="H7877" t="s">
        <v>24</v>
      </c>
      <c r="I7877" t="s">
        <v>10323</v>
      </c>
      <c r="K7877" t="s">
        <v>9703</v>
      </c>
      <c r="L7877" t="s">
        <v>9704</v>
      </c>
    </row>
    <row r="7878" spans="1:14" hidden="1" x14ac:dyDescent="0.25">
      <c r="A7878">
        <v>115</v>
      </c>
      <c r="B7878">
        <v>55</v>
      </c>
      <c r="C7878" t="s">
        <v>10421</v>
      </c>
      <c r="D7878" s="7">
        <v>40951</v>
      </c>
      <c r="E7878" t="s">
        <v>9104</v>
      </c>
      <c r="F7878" t="s">
        <v>10422</v>
      </c>
      <c r="G7878" t="s">
        <v>9104</v>
      </c>
      <c r="H7878" t="s">
        <v>10</v>
      </c>
      <c r="I7878" t="s">
        <v>118</v>
      </c>
      <c r="K7878" t="s">
        <v>9705</v>
      </c>
      <c r="L7878" t="s">
        <v>9706</v>
      </c>
    </row>
    <row r="7879" spans="1:14" hidden="1" x14ac:dyDescent="0.25">
      <c r="A7879">
        <v>115</v>
      </c>
      <c r="B7879">
        <v>56</v>
      </c>
      <c r="C7879" t="s">
        <v>10421</v>
      </c>
      <c r="D7879" s="7">
        <v>40951</v>
      </c>
      <c r="E7879" t="s">
        <v>9104</v>
      </c>
      <c r="F7879" t="s">
        <v>10422</v>
      </c>
      <c r="G7879" t="s">
        <v>9104</v>
      </c>
      <c r="H7879" t="s">
        <v>17</v>
      </c>
      <c r="I7879" t="s">
        <v>292</v>
      </c>
      <c r="K7879" t="s">
        <v>9707</v>
      </c>
      <c r="L7879" t="s">
        <v>9708</v>
      </c>
    </row>
    <row r="7880" spans="1:14" hidden="1" x14ac:dyDescent="0.25">
      <c r="A7880">
        <v>115</v>
      </c>
      <c r="B7880">
        <v>57</v>
      </c>
      <c r="C7880" t="s">
        <v>10421</v>
      </c>
      <c r="D7880" s="7">
        <v>40951</v>
      </c>
      <c r="E7880" t="s">
        <v>9104</v>
      </c>
      <c r="F7880" t="s">
        <v>10422</v>
      </c>
      <c r="G7880" t="s">
        <v>9104</v>
      </c>
      <c r="H7880" t="s">
        <v>17</v>
      </c>
      <c r="I7880" t="s">
        <v>101</v>
      </c>
      <c r="K7880" t="s">
        <v>9709</v>
      </c>
      <c r="L7880" t="s">
        <v>9710</v>
      </c>
    </row>
    <row r="7881" spans="1:14" hidden="1" x14ac:dyDescent="0.25">
      <c r="A7881">
        <v>115</v>
      </c>
      <c r="B7881">
        <v>58</v>
      </c>
      <c r="C7881" t="s">
        <v>10421</v>
      </c>
      <c r="D7881" s="7">
        <v>40951</v>
      </c>
      <c r="E7881" t="s">
        <v>9104</v>
      </c>
      <c r="F7881" t="s">
        <v>10422</v>
      </c>
      <c r="G7881" t="s">
        <v>9104</v>
      </c>
      <c r="H7881" t="s">
        <v>53</v>
      </c>
      <c r="I7881" t="s">
        <v>91</v>
      </c>
      <c r="J7881" t="s">
        <v>80</v>
      </c>
      <c r="K7881" t="s">
        <v>9710</v>
      </c>
      <c r="L7881" t="s">
        <v>9710</v>
      </c>
      <c r="N7881">
        <v>7</v>
      </c>
    </row>
    <row r="7882" spans="1:14" hidden="1" x14ac:dyDescent="0.25">
      <c r="A7882">
        <v>115</v>
      </c>
      <c r="B7882">
        <v>59</v>
      </c>
      <c r="C7882" t="s">
        <v>10421</v>
      </c>
      <c r="D7882" s="7">
        <v>40951</v>
      </c>
      <c r="E7882" t="s">
        <v>9104</v>
      </c>
      <c r="F7882" t="s">
        <v>10422</v>
      </c>
      <c r="G7882" t="s">
        <v>9104</v>
      </c>
      <c r="H7882" t="s">
        <v>17</v>
      </c>
      <c r="I7882" t="s">
        <v>101</v>
      </c>
      <c r="K7882" t="s">
        <v>9710</v>
      </c>
      <c r="L7882" t="s">
        <v>9711</v>
      </c>
    </row>
    <row r="7883" spans="1:14" hidden="1" x14ac:dyDescent="0.25">
      <c r="A7883">
        <v>115</v>
      </c>
      <c r="B7883">
        <v>60</v>
      </c>
      <c r="C7883" t="s">
        <v>10421</v>
      </c>
      <c r="D7883" s="7">
        <v>40951</v>
      </c>
      <c r="E7883" t="s">
        <v>9104</v>
      </c>
      <c r="F7883" t="s">
        <v>10422</v>
      </c>
      <c r="G7883" t="s">
        <v>9104</v>
      </c>
      <c r="H7883" t="s">
        <v>24</v>
      </c>
      <c r="I7883" t="s">
        <v>10323</v>
      </c>
      <c r="K7883" t="s">
        <v>9712</v>
      </c>
      <c r="L7883" t="s">
        <v>9713</v>
      </c>
    </row>
    <row r="7884" spans="1:14" hidden="1" x14ac:dyDescent="0.25">
      <c r="A7884">
        <v>115</v>
      </c>
      <c r="B7884">
        <v>61</v>
      </c>
      <c r="C7884" t="s">
        <v>10421</v>
      </c>
      <c r="D7884" s="7">
        <v>40951</v>
      </c>
      <c r="E7884" t="s">
        <v>9104</v>
      </c>
      <c r="F7884" t="s">
        <v>10422</v>
      </c>
      <c r="G7884" t="s">
        <v>9104</v>
      </c>
      <c r="H7884" t="s">
        <v>10</v>
      </c>
      <c r="I7884" t="s">
        <v>118</v>
      </c>
      <c r="K7884" t="s">
        <v>9714</v>
      </c>
      <c r="L7884" t="s">
        <v>9715</v>
      </c>
    </row>
    <row r="7885" spans="1:14" hidden="1" x14ac:dyDescent="0.25">
      <c r="A7885">
        <v>115</v>
      </c>
      <c r="B7885">
        <v>62</v>
      </c>
      <c r="C7885" t="s">
        <v>10421</v>
      </c>
      <c r="D7885" s="7">
        <v>40951</v>
      </c>
      <c r="E7885" t="s">
        <v>9104</v>
      </c>
      <c r="F7885" t="s">
        <v>10422</v>
      </c>
      <c r="G7885" t="s">
        <v>9104</v>
      </c>
      <c r="H7885" t="s">
        <v>17</v>
      </c>
      <c r="I7885" t="s">
        <v>292</v>
      </c>
      <c r="K7885" t="s">
        <v>9715</v>
      </c>
      <c r="L7885" t="s">
        <v>9716</v>
      </c>
    </row>
    <row r="7886" spans="1:14" hidden="1" x14ac:dyDescent="0.25">
      <c r="A7886">
        <v>115</v>
      </c>
      <c r="B7886">
        <v>63</v>
      </c>
      <c r="C7886" t="s">
        <v>10421</v>
      </c>
      <c r="D7886" s="7">
        <v>40951</v>
      </c>
      <c r="E7886" t="s">
        <v>9104</v>
      </c>
      <c r="F7886" t="s">
        <v>10422</v>
      </c>
      <c r="G7886" t="s">
        <v>9104</v>
      </c>
      <c r="H7886" t="s">
        <v>17</v>
      </c>
      <c r="I7886" t="s">
        <v>101</v>
      </c>
      <c r="K7886" t="s">
        <v>9717</v>
      </c>
      <c r="L7886" t="s">
        <v>9718</v>
      </c>
    </row>
    <row r="7887" spans="1:14" hidden="1" x14ac:dyDescent="0.25">
      <c r="A7887">
        <v>115</v>
      </c>
      <c r="B7887">
        <v>64</v>
      </c>
      <c r="C7887" t="s">
        <v>10421</v>
      </c>
      <c r="D7887" s="7">
        <v>40951</v>
      </c>
      <c r="E7887" t="s">
        <v>9104</v>
      </c>
      <c r="F7887" t="s">
        <v>10422</v>
      </c>
      <c r="G7887" t="s">
        <v>9104</v>
      </c>
      <c r="H7887" t="s">
        <v>17</v>
      </c>
      <c r="I7887" t="s">
        <v>814</v>
      </c>
      <c r="K7887" t="s">
        <v>9718</v>
      </c>
      <c r="L7887" t="s">
        <v>9719</v>
      </c>
    </row>
    <row r="7888" spans="1:14" hidden="1" x14ac:dyDescent="0.25">
      <c r="A7888">
        <v>115</v>
      </c>
      <c r="B7888">
        <v>65</v>
      </c>
      <c r="C7888" t="s">
        <v>10421</v>
      </c>
      <c r="D7888" s="7">
        <v>40951</v>
      </c>
      <c r="E7888" t="s">
        <v>9104</v>
      </c>
      <c r="F7888" t="s">
        <v>10422</v>
      </c>
      <c r="G7888" t="s">
        <v>9104</v>
      </c>
      <c r="H7888" t="s">
        <v>53</v>
      </c>
      <c r="I7888" t="s">
        <v>772</v>
      </c>
      <c r="J7888" t="s">
        <v>80</v>
      </c>
      <c r="K7888" t="s">
        <v>9719</v>
      </c>
      <c r="L7888" t="s">
        <v>9720</v>
      </c>
      <c r="N7888">
        <v>6</v>
      </c>
    </row>
    <row r="7889" spans="1:14" hidden="1" x14ac:dyDescent="0.25">
      <c r="A7889">
        <v>115</v>
      </c>
      <c r="B7889">
        <v>66</v>
      </c>
      <c r="C7889" t="s">
        <v>10421</v>
      </c>
      <c r="D7889" s="7">
        <v>40951</v>
      </c>
      <c r="E7889" t="s">
        <v>9104</v>
      </c>
      <c r="F7889" t="s">
        <v>10422</v>
      </c>
      <c r="G7889" t="s">
        <v>9104</v>
      </c>
      <c r="H7889" t="s">
        <v>21</v>
      </c>
      <c r="I7889" t="s">
        <v>334</v>
      </c>
      <c r="K7889" t="s">
        <v>9721</v>
      </c>
      <c r="L7889" t="s">
        <v>9722</v>
      </c>
    </row>
    <row r="7890" spans="1:14" hidden="1" x14ac:dyDescent="0.25">
      <c r="A7890">
        <v>115</v>
      </c>
      <c r="B7890">
        <v>67</v>
      </c>
      <c r="C7890" t="s">
        <v>10421</v>
      </c>
      <c r="D7890" s="7">
        <v>40951</v>
      </c>
      <c r="E7890" t="s">
        <v>9104</v>
      </c>
      <c r="F7890" t="s">
        <v>10422</v>
      </c>
      <c r="G7890" t="s">
        <v>9104</v>
      </c>
      <c r="H7890" t="s">
        <v>24</v>
      </c>
      <c r="I7890" t="s">
        <v>39</v>
      </c>
      <c r="K7890" t="s">
        <v>9723</v>
      </c>
      <c r="L7890" t="s">
        <v>9724</v>
      </c>
    </row>
    <row r="7891" spans="1:14" hidden="1" x14ac:dyDescent="0.25">
      <c r="A7891">
        <v>115</v>
      </c>
      <c r="B7891">
        <v>68</v>
      </c>
      <c r="C7891" t="s">
        <v>10421</v>
      </c>
      <c r="D7891" s="7">
        <v>40951</v>
      </c>
      <c r="E7891" t="s">
        <v>9104</v>
      </c>
      <c r="F7891" t="s">
        <v>10422</v>
      </c>
      <c r="G7891" t="s">
        <v>9104</v>
      </c>
      <c r="H7891" t="s">
        <v>10</v>
      </c>
      <c r="I7891" t="s">
        <v>118</v>
      </c>
      <c r="K7891" t="s">
        <v>9724</v>
      </c>
      <c r="L7891" t="s">
        <v>9725</v>
      </c>
    </row>
    <row r="7892" spans="1:14" hidden="1" x14ac:dyDescent="0.25">
      <c r="A7892">
        <v>115</v>
      </c>
      <c r="B7892">
        <v>69</v>
      </c>
      <c r="C7892" t="s">
        <v>10421</v>
      </c>
      <c r="D7892" s="7">
        <v>40951</v>
      </c>
      <c r="E7892" t="s">
        <v>9104</v>
      </c>
      <c r="F7892" t="s">
        <v>10422</v>
      </c>
      <c r="G7892" t="s">
        <v>9104</v>
      </c>
      <c r="H7892" t="s">
        <v>53</v>
      </c>
      <c r="I7892" t="s">
        <v>1496</v>
      </c>
      <c r="J7892" t="s">
        <v>92</v>
      </c>
      <c r="K7892" t="s">
        <v>9726</v>
      </c>
      <c r="L7892" t="s">
        <v>9727</v>
      </c>
      <c r="N7892">
        <v>6</v>
      </c>
    </row>
    <row r="7893" spans="1:14" hidden="1" x14ac:dyDescent="0.25">
      <c r="A7893">
        <v>115</v>
      </c>
      <c r="B7893">
        <v>70</v>
      </c>
      <c r="C7893" t="s">
        <v>10421</v>
      </c>
      <c r="D7893" s="7">
        <v>40951</v>
      </c>
      <c r="E7893" t="s">
        <v>9104</v>
      </c>
      <c r="F7893" t="s">
        <v>10422</v>
      </c>
      <c r="G7893" t="s">
        <v>9104</v>
      </c>
      <c r="H7893" t="s">
        <v>21</v>
      </c>
      <c r="I7893" t="s">
        <v>334</v>
      </c>
      <c r="K7893" t="s">
        <v>9727</v>
      </c>
      <c r="L7893" t="s">
        <v>9728</v>
      </c>
    </row>
    <row r="7894" spans="1:14" hidden="1" x14ac:dyDescent="0.25">
      <c r="A7894">
        <v>115</v>
      </c>
      <c r="B7894">
        <v>71</v>
      </c>
      <c r="C7894" t="s">
        <v>10421</v>
      </c>
      <c r="D7894" s="7">
        <v>40951</v>
      </c>
      <c r="E7894" t="s">
        <v>9104</v>
      </c>
      <c r="F7894" t="s">
        <v>10422</v>
      </c>
      <c r="G7894" t="s">
        <v>9104</v>
      </c>
      <c r="H7894" t="s">
        <v>24</v>
      </c>
      <c r="I7894" t="s">
        <v>9729</v>
      </c>
      <c r="K7894" t="s">
        <v>9730</v>
      </c>
      <c r="L7894" t="s">
        <v>9731</v>
      </c>
    </row>
    <row r="7895" spans="1:14" hidden="1" x14ac:dyDescent="0.25">
      <c r="A7895">
        <v>115</v>
      </c>
      <c r="B7895">
        <v>72</v>
      </c>
      <c r="C7895" t="s">
        <v>10421</v>
      </c>
      <c r="D7895" s="7">
        <v>40951</v>
      </c>
      <c r="E7895" t="s">
        <v>9104</v>
      </c>
      <c r="F7895" t="s">
        <v>10422</v>
      </c>
      <c r="G7895" t="s">
        <v>9104</v>
      </c>
      <c r="H7895" t="s">
        <v>10</v>
      </c>
      <c r="I7895" t="s">
        <v>118</v>
      </c>
      <c r="K7895" t="s">
        <v>9731</v>
      </c>
      <c r="L7895" t="s">
        <v>9732</v>
      </c>
    </row>
    <row r="7896" spans="1:14" hidden="1" x14ac:dyDescent="0.25">
      <c r="A7896">
        <v>115</v>
      </c>
      <c r="B7896">
        <v>73</v>
      </c>
      <c r="C7896" t="s">
        <v>10421</v>
      </c>
      <c r="D7896" s="7">
        <v>40951</v>
      </c>
      <c r="E7896" t="s">
        <v>9104</v>
      </c>
      <c r="F7896" t="s">
        <v>10422</v>
      </c>
      <c r="G7896" t="s">
        <v>9104</v>
      </c>
      <c r="H7896" t="s">
        <v>17</v>
      </c>
      <c r="I7896" t="s">
        <v>18</v>
      </c>
      <c r="K7896" t="s">
        <v>9732</v>
      </c>
      <c r="L7896" t="s">
        <v>9733</v>
      </c>
    </row>
    <row r="7897" spans="1:14" hidden="1" x14ac:dyDescent="0.25">
      <c r="A7897">
        <v>115</v>
      </c>
      <c r="B7897">
        <v>74</v>
      </c>
      <c r="C7897" t="s">
        <v>10421</v>
      </c>
      <c r="D7897" s="7">
        <v>40951</v>
      </c>
      <c r="E7897" t="s">
        <v>9104</v>
      </c>
      <c r="F7897" t="s">
        <v>10422</v>
      </c>
      <c r="G7897" t="s">
        <v>9104</v>
      </c>
      <c r="H7897" t="s">
        <v>17</v>
      </c>
      <c r="I7897" t="s">
        <v>45</v>
      </c>
      <c r="K7897" t="s">
        <v>9734</v>
      </c>
      <c r="L7897" t="s">
        <v>9735</v>
      </c>
    </row>
    <row r="7898" spans="1:14" hidden="1" x14ac:dyDescent="0.25">
      <c r="A7898">
        <v>115</v>
      </c>
      <c r="B7898">
        <v>75</v>
      </c>
      <c r="C7898" t="s">
        <v>10421</v>
      </c>
      <c r="D7898" s="7">
        <v>40951</v>
      </c>
      <c r="E7898" t="s">
        <v>9104</v>
      </c>
      <c r="F7898" t="s">
        <v>10422</v>
      </c>
      <c r="G7898" t="s">
        <v>9104</v>
      </c>
      <c r="H7898" t="s">
        <v>53</v>
      </c>
      <c r="I7898" t="s">
        <v>91</v>
      </c>
      <c r="J7898" t="s">
        <v>80</v>
      </c>
      <c r="K7898" t="s">
        <v>9735</v>
      </c>
      <c r="L7898" t="s">
        <v>9735</v>
      </c>
      <c r="N7898">
        <v>7</v>
      </c>
    </row>
    <row r="7899" spans="1:14" hidden="1" x14ac:dyDescent="0.25">
      <c r="A7899">
        <v>115</v>
      </c>
      <c r="B7899">
        <v>76</v>
      </c>
      <c r="C7899" t="s">
        <v>10421</v>
      </c>
      <c r="D7899" s="7">
        <v>40951</v>
      </c>
      <c r="E7899" t="s">
        <v>9104</v>
      </c>
      <c r="F7899" t="s">
        <v>10422</v>
      </c>
      <c r="G7899" t="s">
        <v>9104</v>
      </c>
      <c r="H7899" t="s">
        <v>17</v>
      </c>
      <c r="I7899" t="s">
        <v>18</v>
      </c>
      <c r="K7899" t="s">
        <v>9735</v>
      </c>
      <c r="L7899" t="s">
        <v>9736</v>
      </c>
    </row>
    <row r="7900" spans="1:14" hidden="1" x14ac:dyDescent="0.25">
      <c r="A7900">
        <v>115</v>
      </c>
      <c r="B7900">
        <v>77</v>
      </c>
      <c r="C7900" t="s">
        <v>10421</v>
      </c>
      <c r="D7900" s="7">
        <v>40951</v>
      </c>
      <c r="E7900" t="s">
        <v>9104</v>
      </c>
      <c r="F7900" t="s">
        <v>10422</v>
      </c>
      <c r="G7900" t="s">
        <v>9104</v>
      </c>
      <c r="H7900" t="s">
        <v>24</v>
      </c>
      <c r="I7900" t="s">
        <v>10323</v>
      </c>
      <c r="K7900" t="s">
        <v>9737</v>
      </c>
      <c r="L7900" t="s">
        <v>9738</v>
      </c>
    </row>
    <row r="7901" spans="1:14" hidden="1" x14ac:dyDescent="0.25">
      <c r="A7901">
        <v>115</v>
      </c>
      <c r="B7901">
        <v>78</v>
      </c>
      <c r="C7901" t="s">
        <v>10421</v>
      </c>
      <c r="D7901" s="7">
        <v>40951</v>
      </c>
      <c r="E7901" t="s">
        <v>9104</v>
      </c>
      <c r="F7901" t="s">
        <v>10422</v>
      </c>
      <c r="G7901" t="s">
        <v>9104</v>
      </c>
      <c r="H7901" t="s">
        <v>10</v>
      </c>
      <c r="I7901" t="s">
        <v>118</v>
      </c>
      <c r="K7901" t="s">
        <v>9739</v>
      </c>
      <c r="L7901" t="s">
        <v>9740</v>
      </c>
    </row>
    <row r="7902" spans="1:14" hidden="1" x14ac:dyDescent="0.25">
      <c r="A7902">
        <v>115</v>
      </c>
      <c r="B7902">
        <v>79</v>
      </c>
      <c r="C7902" t="s">
        <v>10421</v>
      </c>
      <c r="D7902" s="7">
        <v>40951</v>
      </c>
      <c r="E7902" t="s">
        <v>9104</v>
      </c>
      <c r="F7902" t="s">
        <v>10422</v>
      </c>
      <c r="G7902" t="s">
        <v>9104</v>
      </c>
      <c r="H7902" t="s">
        <v>10</v>
      </c>
      <c r="I7902" t="s">
        <v>14</v>
      </c>
      <c r="K7902" t="s">
        <v>9740</v>
      </c>
      <c r="L7902" t="s">
        <v>9741</v>
      </c>
    </row>
    <row r="7903" spans="1:14" hidden="1" x14ac:dyDescent="0.25">
      <c r="A7903">
        <v>115</v>
      </c>
      <c r="B7903">
        <v>80</v>
      </c>
      <c r="C7903" t="s">
        <v>10421</v>
      </c>
      <c r="D7903" s="7">
        <v>40951</v>
      </c>
      <c r="E7903" t="s">
        <v>9104</v>
      </c>
      <c r="F7903" t="s">
        <v>10422</v>
      </c>
      <c r="G7903" t="s">
        <v>9104</v>
      </c>
      <c r="H7903" t="s">
        <v>17</v>
      </c>
      <c r="I7903" t="s">
        <v>101</v>
      </c>
      <c r="K7903" t="s">
        <v>9741</v>
      </c>
      <c r="L7903" t="s">
        <v>9742</v>
      </c>
    </row>
    <row r="7904" spans="1:14" hidden="1" x14ac:dyDescent="0.25">
      <c r="A7904">
        <v>115</v>
      </c>
      <c r="B7904">
        <v>81</v>
      </c>
      <c r="C7904" t="s">
        <v>10421</v>
      </c>
      <c r="D7904" s="7">
        <v>40951</v>
      </c>
      <c r="E7904" t="s">
        <v>9104</v>
      </c>
      <c r="F7904" t="s">
        <v>10422</v>
      </c>
      <c r="G7904" t="s">
        <v>9104</v>
      </c>
      <c r="H7904" t="s">
        <v>53</v>
      </c>
      <c r="I7904" t="s">
        <v>91</v>
      </c>
      <c r="J7904" t="s">
        <v>80</v>
      </c>
      <c r="K7904" t="s">
        <v>9742</v>
      </c>
      <c r="L7904" t="s">
        <v>9742</v>
      </c>
      <c r="N7904">
        <v>4</v>
      </c>
    </row>
    <row r="7905" spans="1:14" hidden="1" x14ac:dyDescent="0.25">
      <c r="A7905">
        <v>115</v>
      </c>
      <c r="B7905">
        <v>82</v>
      </c>
      <c r="C7905" t="s">
        <v>10421</v>
      </c>
      <c r="D7905" s="7">
        <v>40951</v>
      </c>
      <c r="E7905" t="s">
        <v>9104</v>
      </c>
      <c r="F7905" t="s">
        <v>10422</v>
      </c>
      <c r="G7905" t="s">
        <v>9104</v>
      </c>
      <c r="H7905" t="s">
        <v>17</v>
      </c>
      <c r="I7905" t="s">
        <v>101</v>
      </c>
      <c r="K7905" t="s">
        <v>9742</v>
      </c>
      <c r="L7905" t="s">
        <v>9743</v>
      </c>
    </row>
    <row r="7906" spans="1:14" hidden="1" x14ac:dyDescent="0.25">
      <c r="A7906">
        <v>115</v>
      </c>
      <c r="B7906">
        <v>83</v>
      </c>
      <c r="C7906" t="s">
        <v>10421</v>
      </c>
      <c r="D7906" s="7">
        <v>40951</v>
      </c>
      <c r="E7906" t="s">
        <v>9104</v>
      </c>
      <c r="F7906" t="s">
        <v>10422</v>
      </c>
      <c r="G7906" t="s">
        <v>9104</v>
      </c>
      <c r="H7906" t="s">
        <v>24</v>
      </c>
      <c r="I7906" t="s">
        <v>10323</v>
      </c>
      <c r="K7906" t="s">
        <v>9743</v>
      </c>
      <c r="L7906" t="s">
        <v>9744</v>
      </c>
    </row>
    <row r="7907" spans="1:14" hidden="1" x14ac:dyDescent="0.25">
      <c r="A7907">
        <v>115</v>
      </c>
      <c r="B7907">
        <v>84</v>
      </c>
      <c r="C7907" t="s">
        <v>10421</v>
      </c>
      <c r="D7907" s="7">
        <v>40951</v>
      </c>
      <c r="E7907" t="s">
        <v>9104</v>
      </c>
      <c r="F7907" t="s">
        <v>10422</v>
      </c>
      <c r="G7907" t="s">
        <v>9104</v>
      </c>
      <c r="H7907" t="s">
        <v>10</v>
      </c>
      <c r="I7907" t="s">
        <v>118</v>
      </c>
      <c r="K7907" t="s">
        <v>9745</v>
      </c>
      <c r="L7907" t="s">
        <v>9746</v>
      </c>
    </row>
    <row r="7908" spans="1:14" hidden="1" x14ac:dyDescent="0.25">
      <c r="A7908">
        <v>115</v>
      </c>
      <c r="B7908">
        <v>85</v>
      </c>
      <c r="C7908" t="s">
        <v>10421</v>
      </c>
      <c r="D7908" s="7">
        <v>40951</v>
      </c>
      <c r="E7908" t="s">
        <v>9104</v>
      </c>
      <c r="F7908" t="s">
        <v>10422</v>
      </c>
      <c r="G7908" t="s">
        <v>9104</v>
      </c>
      <c r="H7908" t="s">
        <v>17</v>
      </c>
      <c r="I7908" t="s">
        <v>101</v>
      </c>
      <c r="K7908" t="s">
        <v>9746</v>
      </c>
      <c r="L7908" t="s">
        <v>9747</v>
      </c>
    </row>
    <row r="7909" spans="1:14" hidden="1" x14ac:dyDescent="0.25">
      <c r="A7909">
        <v>115</v>
      </c>
      <c r="B7909">
        <v>86</v>
      </c>
      <c r="C7909" t="s">
        <v>10421</v>
      </c>
      <c r="D7909" s="7">
        <v>40951</v>
      </c>
      <c r="E7909" t="s">
        <v>9104</v>
      </c>
      <c r="F7909" t="s">
        <v>10422</v>
      </c>
      <c r="G7909" t="s">
        <v>9104</v>
      </c>
      <c r="H7909" t="s">
        <v>24</v>
      </c>
      <c r="I7909" t="s">
        <v>165</v>
      </c>
      <c r="K7909" t="s">
        <v>9748</v>
      </c>
      <c r="L7909" t="s">
        <v>9749</v>
      </c>
    </row>
    <row r="7910" spans="1:14" hidden="1" x14ac:dyDescent="0.25">
      <c r="A7910">
        <v>115</v>
      </c>
      <c r="B7910">
        <v>87</v>
      </c>
      <c r="C7910" t="s">
        <v>10421</v>
      </c>
      <c r="D7910" s="7">
        <v>40951</v>
      </c>
      <c r="E7910" t="s">
        <v>9104</v>
      </c>
      <c r="F7910" t="s">
        <v>10422</v>
      </c>
      <c r="G7910" t="s">
        <v>9104</v>
      </c>
      <c r="H7910" t="s">
        <v>10</v>
      </c>
      <c r="I7910" t="s">
        <v>118</v>
      </c>
      <c r="K7910" t="s">
        <v>9749</v>
      </c>
      <c r="L7910" t="s">
        <v>9750</v>
      </c>
    </row>
    <row r="7911" spans="1:14" hidden="1" x14ac:dyDescent="0.25">
      <c r="A7911">
        <v>115</v>
      </c>
      <c r="B7911">
        <v>88</v>
      </c>
      <c r="C7911" t="s">
        <v>10421</v>
      </c>
      <c r="D7911" s="7">
        <v>40951</v>
      </c>
      <c r="E7911" t="s">
        <v>9104</v>
      </c>
      <c r="F7911" t="s">
        <v>10422</v>
      </c>
      <c r="G7911" t="s">
        <v>9104</v>
      </c>
      <c r="H7911" t="s">
        <v>17</v>
      </c>
      <c r="I7911" t="s">
        <v>48</v>
      </c>
      <c r="K7911" t="s">
        <v>9750</v>
      </c>
      <c r="L7911" t="s">
        <v>9751</v>
      </c>
    </row>
    <row r="7912" spans="1:14" hidden="1" x14ac:dyDescent="0.25">
      <c r="A7912">
        <v>115</v>
      </c>
      <c r="B7912">
        <v>89</v>
      </c>
      <c r="C7912" t="s">
        <v>10421</v>
      </c>
      <c r="D7912" s="7">
        <v>40951</v>
      </c>
      <c r="E7912" t="s">
        <v>9104</v>
      </c>
      <c r="F7912" t="s">
        <v>10422</v>
      </c>
      <c r="G7912" t="s">
        <v>9104</v>
      </c>
      <c r="H7912" t="s">
        <v>17</v>
      </c>
      <c r="I7912" t="s">
        <v>292</v>
      </c>
      <c r="K7912" t="s">
        <v>9751</v>
      </c>
      <c r="L7912" t="s">
        <v>9752</v>
      </c>
    </row>
    <row r="7913" spans="1:14" hidden="1" x14ac:dyDescent="0.25">
      <c r="A7913">
        <v>115</v>
      </c>
      <c r="B7913">
        <v>90</v>
      </c>
      <c r="C7913" t="s">
        <v>10421</v>
      </c>
      <c r="D7913" s="7">
        <v>40951</v>
      </c>
      <c r="E7913" t="s">
        <v>9104</v>
      </c>
      <c r="F7913" t="s">
        <v>10422</v>
      </c>
      <c r="G7913" t="s">
        <v>9104</v>
      </c>
      <c r="H7913" t="s">
        <v>17</v>
      </c>
      <c r="I7913" t="s">
        <v>101</v>
      </c>
      <c r="K7913" t="s">
        <v>9752</v>
      </c>
      <c r="L7913" t="s">
        <v>9753</v>
      </c>
    </row>
    <row r="7914" spans="1:14" hidden="1" x14ac:dyDescent="0.25">
      <c r="A7914">
        <v>115</v>
      </c>
      <c r="B7914">
        <v>91</v>
      </c>
      <c r="C7914" t="s">
        <v>10421</v>
      </c>
      <c r="D7914" s="7">
        <v>40951</v>
      </c>
      <c r="E7914" t="s">
        <v>9104</v>
      </c>
      <c r="F7914" t="s">
        <v>10422</v>
      </c>
      <c r="G7914" t="s">
        <v>9104</v>
      </c>
      <c r="H7914" t="s">
        <v>10</v>
      </c>
      <c r="I7914" t="s">
        <v>14</v>
      </c>
      <c r="K7914" t="s">
        <v>9753</v>
      </c>
      <c r="L7914" t="s">
        <v>9754</v>
      </c>
    </row>
    <row r="7915" spans="1:14" hidden="1" x14ac:dyDescent="0.25">
      <c r="A7915">
        <v>115</v>
      </c>
      <c r="B7915">
        <v>92</v>
      </c>
      <c r="C7915" t="s">
        <v>10421</v>
      </c>
      <c r="D7915" s="7">
        <v>40951</v>
      </c>
      <c r="E7915" t="s">
        <v>9104</v>
      </c>
      <c r="F7915" t="s">
        <v>10422</v>
      </c>
      <c r="G7915" t="s">
        <v>9104</v>
      </c>
      <c r="H7915" t="s">
        <v>17</v>
      </c>
      <c r="I7915" t="s">
        <v>101</v>
      </c>
      <c r="K7915" t="s">
        <v>9754</v>
      </c>
      <c r="L7915" t="s">
        <v>9755</v>
      </c>
    </row>
    <row r="7916" spans="1:14" hidden="1" x14ac:dyDescent="0.25">
      <c r="A7916">
        <v>115</v>
      </c>
      <c r="B7916">
        <v>93</v>
      </c>
      <c r="C7916" t="s">
        <v>10421</v>
      </c>
      <c r="D7916" s="7">
        <v>40951</v>
      </c>
      <c r="E7916" t="s">
        <v>9104</v>
      </c>
      <c r="F7916" t="s">
        <v>10422</v>
      </c>
      <c r="G7916" t="s">
        <v>9104</v>
      </c>
      <c r="H7916" t="s">
        <v>53</v>
      </c>
      <c r="I7916" t="s">
        <v>91</v>
      </c>
      <c r="J7916" t="s">
        <v>80</v>
      </c>
      <c r="K7916" t="s">
        <v>9755</v>
      </c>
      <c r="L7916" t="s">
        <v>9755</v>
      </c>
      <c r="N7916">
        <v>7</v>
      </c>
    </row>
    <row r="7917" spans="1:14" hidden="1" x14ac:dyDescent="0.25">
      <c r="A7917">
        <v>115</v>
      </c>
      <c r="B7917">
        <v>94</v>
      </c>
      <c r="C7917" t="s">
        <v>10421</v>
      </c>
      <c r="D7917" s="7">
        <v>40951</v>
      </c>
      <c r="E7917" t="s">
        <v>9104</v>
      </c>
      <c r="F7917" t="s">
        <v>10422</v>
      </c>
      <c r="G7917" t="s">
        <v>9104</v>
      </c>
      <c r="H7917" t="s">
        <v>17</v>
      </c>
      <c r="I7917" t="s">
        <v>101</v>
      </c>
      <c r="K7917" t="s">
        <v>9755</v>
      </c>
      <c r="L7917" t="s">
        <v>9756</v>
      </c>
    </row>
    <row r="7918" spans="1:14" hidden="1" x14ac:dyDescent="0.25">
      <c r="A7918">
        <v>115</v>
      </c>
      <c r="B7918">
        <v>95</v>
      </c>
      <c r="C7918" t="s">
        <v>10421</v>
      </c>
      <c r="D7918" s="7">
        <v>40951</v>
      </c>
      <c r="E7918" t="s">
        <v>9104</v>
      </c>
      <c r="F7918" t="s">
        <v>10422</v>
      </c>
      <c r="G7918" t="s">
        <v>9104</v>
      </c>
      <c r="H7918" t="s">
        <v>53</v>
      </c>
      <c r="I7918" t="s">
        <v>202</v>
      </c>
      <c r="J7918" t="s">
        <v>80</v>
      </c>
      <c r="K7918" t="s">
        <v>9756</v>
      </c>
      <c r="L7918" t="s">
        <v>9757</v>
      </c>
      <c r="N7918">
        <v>6</v>
      </c>
    </row>
    <row r="7919" spans="1:14" hidden="1" x14ac:dyDescent="0.25">
      <c r="A7919">
        <v>115</v>
      </c>
      <c r="B7919">
        <v>96</v>
      </c>
      <c r="C7919" t="s">
        <v>10421</v>
      </c>
      <c r="D7919" s="7">
        <v>40951</v>
      </c>
      <c r="E7919" t="s">
        <v>9104</v>
      </c>
      <c r="F7919" t="s">
        <v>10422</v>
      </c>
      <c r="G7919" t="s">
        <v>9104</v>
      </c>
      <c r="H7919" t="s">
        <v>17</v>
      </c>
      <c r="I7919" t="s">
        <v>292</v>
      </c>
      <c r="K7919" t="s">
        <v>9757</v>
      </c>
      <c r="L7919" t="s">
        <v>9758</v>
      </c>
    </row>
    <row r="7920" spans="1:14" hidden="1" x14ac:dyDescent="0.25">
      <c r="A7920">
        <v>115</v>
      </c>
      <c r="B7920">
        <v>97</v>
      </c>
      <c r="C7920" t="s">
        <v>10421</v>
      </c>
      <c r="D7920" s="7">
        <v>40951</v>
      </c>
      <c r="E7920" t="s">
        <v>9104</v>
      </c>
      <c r="F7920" t="s">
        <v>10422</v>
      </c>
      <c r="G7920" t="s">
        <v>9104</v>
      </c>
      <c r="H7920" t="s">
        <v>17</v>
      </c>
      <c r="I7920" t="s">
        <v>101</v>
      </c>
      <c r="K7920" t="s">
        <v>9758</v>
      </c>
      <c r="L7920" t="s">
        <v>9759</v>
      </c>
    </row>
    <row r="7921" spans="1:14" hidden="1" x14ac:dyDescent="0.25">
      <c r="A7921">
        <v>115</v>
      </c>
      <c r="B7921">
        <v>98</v>
      </c>
      <c r="C7921" t="s">
        <v>10421</v>
      </c>
      <c r="D7921" s="7">
        <v>40951</v>
      </c>
      <c r="E7921" t="s">
        <v>9104</v>
      </c>
      <c r="F7921" t="s">
        <v>10422</v>
      </c>
      <c r="G7921" t="s">
        <v>9104</v>
      </c>
      <c r="H7921" t="s">
        <v>33</v>
      </c>
      <c r="I7921" t="s">
        <v>192</v>
      </c>
      <c r="K7921" t="s">
        <v>9759</v>
      </c>
      <c r="L7921" t="s">
        <v>9760</v>
      </c>
    </row>
    <row r="7922" spans="1:14" hidden="1" x14ac:dyDescent="0.25">
      <c r="A7922">
        <v>115</v>
      </c>
      <c r="B7922">
        <v>99</v>
      </c>
      <c r="C7922" t="s">
        <v>10421</v>
      </c>
      <c r="D7922" s="7">
        <v>40951</v>
      </c>
      <c r="E7922" t="s">
        <v>9104</v>
      </c>
      <c r="F7922" t="s">
        <v>10422</v>
      </c>
      <c r="G7922" t="s">
        <v>9104</v>
      </c>
      <c r="H7922" t="s">
        <v>24</v>
      </c>
      <c r="I7922" t="s">
        <v>10323</v>
      </c>
      <c r="K7922" t="s">
        <v>9761</v>
      </c>
      <c r="L7922" t="s">
        <v>9762</v>
      </c>
    </row>
    <row r="7923" spans="1:14" hidden="1" x14ac:dyDescent="0.25">
      <c r="A7923">
        <v>115</v>
      </c>
      <c r="B7923">
        <v>100</v>
      </c>
      <c r="C7923" t="s">
        <v>10421</v>
      </c>
      <c r="D7923" s="7">
        <v>40951</v>
      </c>
      <c r="E7923" t="s">
        <v>9104</v>
      </c>
      <c r="F7923" t="s">
        <v>10422</v>
      </c>
      <c r="G7923" t="s">
        <v>9104</v>
      </c>
      <c r="H7923" t="s">
        <v>10</v>
      </c>
      <c r="I7923" t="s">
        <v>118</v>
      </c>
      <c r="K7923" t="s">
        <v>9763</v>
      </c>
      <c r="L7923" t="s">
        <v>9764</v>
      </c>
    </row>
    <row r="7924" spans="1:14" hidden="1" x14ac:dyDescent="0.25">
      <c r="A7924">
        <v>115</v>
      </c>
      <c r="B7924">
        <v>101</v>
      </c>
      <c r="C7924" t="s">
        <v>10421</v>
      </c>
      <c r="D7924" s="7">
        <v>40951</v>
      </c>
      <c r="E7924" t="s">
        <v>9104</v>
      </c>
      <c r="F7924" t="s">
        <v>10422</v>
      </c>
      <c r="G7924" t="s">
        <v>9104</v>
      </c>
      <c r="H7924" t="s">
        <v>17</v>
      </c>
      <c r="I7924" t="s">
        <v>101</v>
      </c>
      <c r="K7924" t="s">
        <v>9764</v>
      </c>
      <c r="L7924" t="s">
        <v>9765</v>
      </c>
    </row>
    <row r="7925" spans="1:14" hidden="1" x14ac:dyDescent="0.25">
      <c r="A7925">
        <v>115</v>
      </c>
      <c r="B7925">
        <v>102</v>
      </c>
      <c r="C7925" t="s">
        <v>10421</v>
      </c>
      <c r="D7925" s="7">
        <v>40951</v>
      </c>
      <c r="E7925" t="s">
        <v>9104</v>
      </c>
      <c r="F7925" t="s">
        <v>10422</v>
      </c>
      <c r="G7925" t="s">
        <v>9104</v>
      </c>
      <c r="H7925" t="s">
        <v>53</v>
      </c>
      <c r="I7925" t="s">
        <v>1496</v>
      </c>
      <c r="J7925" t="s">
        <v>92</v>
      </c>
      <c r="K7925" t="s">
        <v>9765</v>
      </c>
      <c r="L7925" t="s">
        <v>9766</v>
      </c>
      <c r="N7925">
        <v>6</v>
      </c>
    </row>
    <row r="7926" spans="1:14" hidden="1" x14ac:dyDescent="0.25">
      <c r="A7926">
        <v>115</v>
      </c>
      <c r="B7926">
        <v>103</v>
      </c>
      <c r="C7926" t="s">
        <v>10421</v>
      </c>
      <c r="D7926" s="7">
        <v>40951</v>
      </c>
      <c r="E7926" t="s">
        <v>9104</v>
      </c>
      <c r="F7926" t="s">
        <v>10422</v>
      </c>
      <c r="G7926" t="s">
        <v>9104</v>
      </c>
      <c r="H7926" t="s">
        <v>21</v>
      </c>
      <c r="I7926" t="s">
        <v>334</v>
      </c>
      <c r="K7926" t="s">
        <v>9766</v>
      </c>
      <c r="L7926" t="s">
        <v>9767</v>
      </c>
    </row>
    <row r="7927" spans="1:14" hidden="1" x14ac:dyDescent="0.25">
      <c r="A7927">
        <v>115</v>
      </c>
      <c r="B7927">
        <v>104</v>
      </c>
      <c r="C7927" t="s">
        <v>10421</v>
      </c>
      <c r="D7927" s="7">
        <v>40951</v>
      </c>
      <c r="E7927" t="s">
        <v>9104</v>
      </c>
      <c r="F7927" t="s">
        <v>10422</v>
      </c>
      <c r="G7927" t="s">
        <v>9104</v>
      </c>
      <c r="H7927" t="s">
        <v>24</v>
      </c>
      <c r="I7927" t="s">
        <v>10323</v>
      </c>
      <c r="K7927" t="s">
        <v>9768</v>
      </c>
      <c r="L7927" t="s">
        <v>9769</v>
      </c>
    </row>
    <row r="7928" spans="1:14" hidden="1" x14ac:dyDescent="0.25">
      <c r="A7928">
        <v>115</v>
      </c>
      <c r="B7928">
        <v>105</v>
      </c>
      <c r="C7928" t="s">
        <v>10421</v>
      </c>
      <c r="D7928" s="7">
        <v>40951</v>
      </c>
      <c r="E7928" t="s">
        <v>9104</v>
      </c>
      <c r="F7928" t="s">
        <v>10422</v>
      </c>
      <c r="G7928" t="s">
        <v>9104</v>
      </c>
      <c r="H7928" t="s">
        <v>10</v>
      </c>
      <c r="I7928" t="s">
        <v>118</v>
      </c>
      <c r="K7928" t="s">
        <v>9770</v>
      </c>
      <c r="L7928" t="s">
        <v>9771</v>
      </c>
    </row>
    <row r="7929" spans="1:14" hidden="1" x14ac:dyDescent="0.25">
      <c r="A7929">
        <v>115</v>
      </c>
      <c r="B7929">
        <v>106</v>
      </c>
      <c r="C7929" t="s">
        <v>10421</v>
      </c>
      <c r="D7929" s="7">
        <v>40951</v>
      </c>
      <c r="E7929" t="s">
        <v>9104</v>
      </c>
      <c r="F7929" t="s">
        <v>10422</v>
      </c>
      <c r="G7929" t="s">
        <v>9104</v>
      </c>
      <c r="H7929" t="s">
        <v>17</v>
      </c>
      <c r="I7929" t="s">
        <v>18</v>
      </c>
      <c r="K7929" t="s">
        <v>9771</v>
      </c>
      <c r="L7929" t="s">
        <v>9772</v>
      </c>
    </row>
    <row r="7930" spans="1:14" hidden="1" x14ac:dyDescent="0.25">
      <c r="A7930">
        <v>115</v>
      </c>
      <c r="B7930">
        <v>107</v>
      </c>
      <c r="C7930" t="s">
        <v>10421</v>
      </c>
      <c r="D7930" s="7">
        <v>40951</v>
      </c>
      <c r="E7930" t="s">
        <v>9104</v>
      </c>
      <c r="F7930" t="s">
        <v>10422</v>
      </c>
      <c r="G7930" t="s">
        <v>9104</v>
      </c>
      <c r="H7930" t="s">
        <v>17</v>
      </c>
      <c r="I7930" t="s">
        <v>101</v>
      </c>
      <c r="K7930" t="s">
        <v>9772</v>
      </c>
      <c r="L7930" t="s">
        <v>9773</v>
      </c>
    </row>
    <row r="7931" spans="1:14" hidden="1" x14ac:dyDescent="0.25">
      <c r="A7931">
        <v>115</v>
      </c>
      <c r="B7931">
        <v>108</v>
      </c>
      <c r="C7931" t="s">
        <v>10421</v>
      </c>
      <c r="D7931" s="7">
        <v>40951</v>
      </c>
      <c r="E7931" t="s">
        <v>9104</v>
      </c>
      <c r="F7931" t="s">
        <v>10422</v>
      </c>
      <c r="G7931" t="s">
        <v>9104</v>
      </c>
      <c r="H7931" t="s">
        <v>17</v>
      </c>
      <c r="I7931" t="s">
        <v>120</v>
      </c>
      <c r="K7931" t="s">
        <v>9773</v>
      </c>
      <c r="L7931" t="s">
        <v>9774</v>
      </c>
    </row>
    <row r="7932" spans="1:14" hidden="1" x14ac:dyDescent="0.25">
      <c r="A7932">
        <v>115</v>
      </c>
      <c r="B7932">
        <v>109</v>
      </c>
      <c r="C7932" t="s">
        <v>10421</v>
      </c>
      <c r="D7932" s="7">
        <v>40951</v>
      </c>
      <c r="E7932" t="s">
        <v>9104</v>
      </c>
      <c r="F7932" t="s">
        <v>10422</v>
      </c>
      <c r="G7932" t="s">
        <v>9104</v>
      </c>
      <c r="H7932" t="s">
        <v>53</v>
      </c>
      <c r="I7932" t="s">
        <v>124</v>
      </c>
      <c r="J7932" t="s">
        <v>92</v>
      </c>
      <c r="K7932" t="s">
        <v>9774</v>
      </c>
      <c r="L7932" t="s">
        <v>9775</v>
      </c>
      <c r="N7932">
        <v>3</v>
      </c>
    </row>
    <row r="7933" spans="1:14" hidden="1" x14ac:dyDescent="0.25">
      <c r="A7933">
        <v>115</v>
      </c>
      <c r="B7933">
        <v>110</v>
      </c>
      <c r="C7933" t="s">
        <v>10421</v>
      </c>
      <c r="D7933" s="7">
        <v>40951</v>
      </c>
      <c r="E7933" t="s">
        <v>9104</v>
      </c>
      <c r="F7933" t="s">
        <v>10422</v>
      </c>
      <c r="G7933" t="s">
        <v>9104</v>
      </c>
      <c r="H7933" t="s">
        <v>21</v>
      </c>
      <c r="I7933" t="s">
        <v>22</v>
      </c>
      <c r="K7933" t="s">
        <v>9775</v>
      </c>
      <c r="L7933" t="s">
        <v>9776</v>
      </c>
    </row>
    <row r="7934" spans="1:14" hidden="1" x14ac:dyDescent="0.25">
      <c r="A7934">
        <v>115</v>
      </c>
      <c r="B7934">
        <v>111</v>
      </c>
      <c r="C7934" t="s">
        <v>10421</v>
      </c>
      <c r="D7934" s="7">
        <v>40951</v>
      </c>
      <c r="E7934" t="s">
        <v>9104</v>
      </c>
      <c r="F7934" t="s">
        <v>10422</v>
      </c>
      <c r="G7934" t="s">
        <v>9104</v>
      </c>
      <c r="H7934" t="s">
        <v>24</v>
      </c>
      <c r="I7934" t="s">
        <v>10323</v>
      </c>
      <c r="K7934" t="s">
        <v>9777</v>
      </c>
      <c r="L7934" t="s">
        <v>9778</v>
      </c>
    </row>
    <row r="7935" spans="1:14" hidden="1" x14ac:dyDescent="0.25">
      <c r="A7935">
        <v>115</v>
      </c>
      <c r="B7935">
        <v>112</v>
      </c>
      <c r="C7935" t="s">
        <v>10421</v>
      </c>
      <c r="D7935" s="7">
        <v>40951</v>
      </c>
      <c r="E7935" t="s">
        <v>9104</v>
      </c>
      <c r="F7935" t="s">
        <v>10422</v>
      </c>
      <c r="G7935" t="s">
        <v>9104</v>
      </c>
      <c r="H7935" t="s">
        <v>10</v>
      </c>
      <c r="I7935" t="s">
        <v>118</v>
      </c>
      <c r="K7935" t="s">
        <v>9779</v>
      </c>
      <c r="L7935" t="s">
        <v>9780</v>
      </c>
    </row>
    <row r="7936" spans="1:14" hidden="1" x14ac:dyDescent="0.25">
      <c r="A7936">
        <v>115</v>
      </c>
      <c r="B7936">
        <v>113</v>
      </c>
      <c r="C7936" t="s">
        <v>10421</v>
      </c>
      <c r="D7936" s="7">
        <v>40951</v>
      </c>
      <c r="E7936" t="s">
        <v>9104</v>
      </c>
      <c r="F7936" t="s">
        <v>10422</v>
      </c>
      <c r="G7936" t="s">
        <v>9104</v>
      </c>
      <c r="H7936" t="s">
        <v>17</v>
      </c>
      <c r="I7936" t="s">
        <v>18</v>
      </c>
      <c r="K7936" t="s">
        <v>9780</v>
      </c>
      <c r="L7936" t="s">
        <v>9781</v>
      </c>
    </row>
    <row r="7937" spans="1:14" hidden="1" x14ac:dyDescent="0.25">
      <c r="A7937">
        <v>115</v>
      </c>
      <c r="B7937">
        <v>114</v>
      </c>
      <c r="C7937" t="s">
        <v>10421</v>
      </c>
      <c r="D7937" s="7">
        <v>40951</v>
      </c>
      <c r="E7937" t="s">
        <v>9104</v>
      </c>
      <c r="F7937" t="s">
        <v>10422</v>
      </c>
      <c r="G7937" t="s">
        <v>9104</v>
      </c>
      <c r="H7937" t="s">
        <v>24</v>
      </c>
      <c r="I7937" t="s">
        <v>10323</v>
      </c>
      <c r="K7937" t="s">
        <v>9781</v>
      </c>
      <c r="L7937" t="s">
        <v>9782</v>
      </c>
    </row>
    <row r="7938" spans="1:14" hidden="1" x14ac:dyDescent="0.25">
      <c r="A7938">
        <v>116</v>
      </c>
      <c r="B7938">
        <v>1</v>
      </c>
      <c r="C7938" t="s">
        <v>10395</v>
      </c>
      <c r="D7938" s="7">
        <v>40887</v>
      </c>
      <c r="E7938" t="s">
        <v>9104</v>
      </c>
      <c r="F7938" t="s">
        <v>944</v>
      </c>
      <c r="G7938" t="s">
        <v>9104</v>
      </c>
      <c r="H7938" t="s">
        <v>10</v>
      </c>
      <c r="I7938" t="s">
        <v>118</v>
      </c>
      <c r="K7938" t="s">
        <v>9783</v>
      </c>
      <c r="L7938" t="s">
        <v>9784</v>
      </c>
    </row>
    <row r="7939" spans="1:14" hidden="1" x14ac:dyDescent="0.25">
      <c r="A7939">
        <v>116</v>
      </c>
      <c r="B7939">
        <v>2</v>
      </c>
      <c r="C7939" t="s">
        <v>10395</v>
      </c>
      <c r="D7939" s="7">
        <v>40887</v>
      </c>
      <c r="E7939" t="s">
        <v>9104</v>
      </c>
      <c r="F7939" t="s">
        <v>944</v>
      </c>
      <c r="G7939" t="s">
        <v>9104</v>
      </c>
      <c r="H7939" t="s">
        <v>10</v>
      </c>
      <c r="I7939" t="s">
        <v>14</v>
      </c>
      <c r="K7939" t="s">
        <v>9785</v>
      </c>
      <c r="L7939" t="s">
        <v>9786</v>
      </c>
    </row>
    <row r="7940" spans="1:14" hidden="1" x14ac:dyDescent="0.25">
      <c r="A7940">
        <v>116</v>
      </c>
      <c r="B7940">
        <v>3</v>
      </c>
      <c r="C7940" t="s">
        <v>10395</v>
      </c>
      <c r="D7940" s="7">
        <v>40887</v>
      </c>
      <c r="E7940" t="s">
        <v>9104</v>
      </c>
      <c r="F7940" t="s">
        <v>944</v>
      </c>
      <c r="G7940" t="s">
        <v>9104</v>
      </c>
      <c r="H7940" t="s">
        <v>17</v>
      </c>
      <c r="I7940" t="s">
        <v>292</v>
      </c>
      <c r="K7940" t="s">
        <v>9786</v>
      </c>
      <c r="L7940" t="s">
        <v>9787</v>
      </c>
    </row>
    <row r="7941" spans="1:14" hidden="1" x14ac:dyDescent="0.25">
      <c r="A7941">
        <v>116</v>
      </c>
      <c r="B7941">
        <v>4</v>
      </c>
      <c r="C7941" t="s">
        <v>10395</v>
      </c>
      <c r="D7941" s="7">
        <v>40887</v>
      </c>
      <c r="E7941" t="s">
        <v>9104</v>
      </c>
      <c r="F7941" t="s">
        <v>944</v>
      </c>
      <c r="G7941" t="s">
        <v>9104</v>
      </c>
      <c r="H7941" t="s">
        <v>17</v>
      </c>
      <c r="I7941" t="s">
        <v>73</v>
      </c>
      <c r="K7941" t="s">
        <v>9787</v>
      </c>
      <c r="L7941" t="s">
        <v>9788</v>
      </c>
    </row>
    <row r="7942" spans="1:14" hidden="1" x14ac:dyDescent="0.25">
      <c r="A7942">
        <v>116</v>
      </c>
      <c r="B7942">
        <v>5</v>
      </c>
      <c r="C7942" t="s">
        <v>10395</v>
      </c>
      <c r="D7942" s="7">
        <v>40887</v>
      </c>
      <c r="E7942" t="s">
        <v>9104</v>
      </c>
      <c r="F7942" t="s">
        <v>944</v>
      </c>
      <c r="G7942" t="s">
        <v>9104</v>
      </c>
      <c r="H7942" t="s">
        <v>24</v>
      </c>
      <c r="I7942" t="s">
        <v>10323</v>
      </c>
      <c r="K7942" t="s">
        <v>9789</v>
      </c>
      <c r="L7942" t="s">
        <v>9790</v>
      </c>
    </row>
    <row r="7943" spans="1:14" hidden="1" x14ac:dyDescent="0.25">
      <c r="A7943">
        <v>116</v>
      </c>
      <c r="B7943">
        <v>6</v>
      </c>
      <c r="C7943" t="s">
        <v>10395</v>
      </c>
      <c r="D7943" s="7">
        <v>40887</v>
      </c>
      <c r="E7943" t="s">
        <v>9104</v>
      </c>
      <c r="F7943" t="s">
        <v>944</v>
      </c>
      <c r="G7943" t="s">
        <v>9104</v>
      </c>
      <c r="H7943" t="s">
        <v>10</v>
      </c>
      <c r="I7943" t="s">
        <v>118</v>
      </c>
      <c r="K7943" t="s">
        <v>9791</v>
      </c>
      <c r="L7943" t="s">
        <v>9792</v>
      </c>
    </row>
    <row r="7944" spans="1:14" hidden="1" x14ac:dyDescent="0.25">
      <c r="A7944">
        <v>116</v>
      </c>
      <c r="B7944">
        <v>7</v>
      </c>
      <c r="C7944" t="s">
        <v>10395</v>
      </c>
      <c r="D7944" s="7">
        <v>40887</v>
      </c>
      <c r="E7944" t="s">
        <v>9104</v>
      </c>
      <c r="F7944" t="s">
        <v>944</v>
      </c>
      <c r="G7944" t="s">
        <v>9104</v>
      </c>
      <c r="H7944" t="s">
        <v>10</v>
      </c>
      <c r="I7944" t="s">
        <v>14</v>
      </c>
      <c r="K7944" t="s">
        <v>9793</v>
      </c>
      <c r="L7944" t="s">
        <v>9794</v>
      </c>
    </row>
    <row r="7945" spans="1:14" hidden="1" x14ac:dyDescent="0.25">
      <c r="A7945">
        <v>116</v>
      </c>
      <c r="B7945">
        <v>8</v>
      </c>
      <c r="C7945" t="s">
        <v>10395</v>
      </c>
      <c r="D7945" s="7">
        <v>40887</v>
      </c>
      <c r="E7945" t="s">
        <v>9104</v>
      </c>
      <c r="F7945" t="s">
        <v>944</v>
      </c>
      <c r="G7945" t="s">
        <v>9104</v>
      </c>
      <c r="H7945" t="s">
        <v>17</v>
      </c>
      <c r="I7945" t="s">
        <v>101</v>
      </c>
      <c r="K7945" t="s">
        <v>9794</v>
      </c>
      <c r="L7945" t="s">
        <v>9795</v>
      </c>
    </row>
    <row r="7946" spans="1:14" hidden="1" x14ac:dyDescent="0.25">
      <c r="A7946">
        <v>116</v>
      </c>
      <c r="B7946">
        <v>9</v>
      </c>
      <c r="C7946" t="s">
        <v>10395</v>
      </c>
      <c r="D7946" s="7">
        <v>40887</v>
      </c>
      <c r="E7946" t="s">
        <v>9104</v>
      </c>
      <c r="F7946" t="s">
        <v>944</v>
      </c>
      <c r="G7946" t="s">
        <v>9104</v>
      </c>
      <c r="H7946" t="s">
        <v>33</v>
      </c>
      <c r="I7946" t="s">
        <v>192</v>
      </c>
      <c r="K7946" t="s">
        <v>9795</v>
      </c>
      <c r="L7946" t="s">
        <v>9796</v>
      </c>
    </row>
    <row r="7947" spans="1:14" hidden="1" x14ac:dyDescent="0.25">
      <c r="A7947">
        <v>116</v>
      </c>
      <c r="B7947">
        <v>10</v>
      </c>
      <c r="C7947" t="s">
        <v>10395</v>
      </c>
      <c r="D7947" s="7">
        <v>40887</v>
      </c>
      <c r="E7947" t="s">
        <v>9104</v>
      </c>
      <c r="F7947" t="s">
        <v>944</v>
      </c>
      <c r="G7947" t="s">
        <v>9104</v>
      </c>
      <c r="H7947" t="s">
        <v>24</v>
      </c>
      <c r="I7947" t="s">
        <v>10323</v>
      </c>
      <c r="K7947" t="s">
        <v>9797</v>
      </c>
      <c r="L7947" t="s">
        <v>9798</v>
      </c>
    </row>
    <row r="7948" spans="1:14" hidden="1" x14ac:dyDescent="0.25">
      <c r="A7948">
        <v>116</v>
      </c>
      <c r="B7948">
        <v>11</v>
      </c>
      <c r="C7948" t="s">
        <v>10395</v>
      </c>
      <c r="D7948" s="7">
        <v>40887</v>
      </c>
      <c r="E7948" t="s">
        <v>9104</v>
      </c>
      <c r="F7948" t="s">
        <v>944</v>
      </c>
      <c r="G7948" t="s">
        <v>9104</v>
      </c>
      <c r="H7948" t="s">
        <v>10</v>
      </c>
      <c r="I7948" t="s">
        <v>118</v>
      </c>
      <c r="K7948" t="s">
        <v>9799</v>
      </c>
      <c r="L7948" t="s">
        <v>9800</v>
      </c>
    </row>
    <row r="7949" spans="1:14" hidden="1" x14ac:dyDescent="0.25">
      <c r="A7949">
        <v>116</v>
      </c>
      <c r="B7949">
        <v>12</v>
      </c>
      <c r="C7949" t="s">
        <v>10395</v>
      </c>
      <c r="D7949" s="7">
        <v>40887</v>
      </c>
      <c r="E7949" t="s">
        <v>9104</v>
      </c>
      <c r="F7949" t="s">
        <v>944</v>
      </c>
      <c r="G7949" t="s">
        <v>9104</v>
      </c>
      <c r="H7949" t="s">
        <v>17</v>
      </c>
      <c r="I7949" t="s">
        <v>292</v>
      </c>
      <c r="K7949" t="s">
        <v>9801</v>
      </c>
      <c r="L7949" t="s">
        <v>9802</v>
      </c>
    </row>
    <row r="7950" spans="1:14" hidden="1" x14ac:dyDescent="0.25">
      <c r="A7950">
        <v>116</v>
      </c>
      <c r="B7950">
        <v>13</v>
      </c>
      <c r="C7950" t="s">
        <v>10395</v>
      </c>
      <c r="D7950" s="7">
        <v>40887</v>
      </c>
      <c r="E7950" t="s">
        <v>9104</v>
      </c>
      <c r="F7950" t="s">
        <v>944</v>
      </c>
      <c r="G7950" t="s">
        <v>9104</v>
      </c>
      <c r="H7950" t="s">
        <v>53</v>
      </c>
      <c r="I7950" t="s">
        <v>1496</v>
      </c>
      <c r="J7950" t="s">
        <v>92</v>
      </c>
      <c r="K7950" t="s">
        <v>9802</v>
      </c>
      <c r="L7950" t="s">
        <v>9803</v>
      </c>
      <c r="N7950">
        <v>6</v>
      </c>
    </row>
    <row r="7951" spans="1:14" hidden="1" x14ac:dyDescent="0.25">
      <c r="A7951">
        <v>116</v>
      </c>
      <c r="B7951">
        <v>14</v>
      </c>
      <c r="C7951" t="s">
        <v>10395</v>
      </c>
      <c r="D7951" s="7">
        <v>40887</v>
      </c>
      <c r="E7951" t="s">
        <v>9104</v>
      </c>
      <c r="F7951" t="s">
        <v>944</v>
      </c>
      <c r="G7951" t="s">
        <v>9104</v>
      </c>
      <c r="H7951" t="s">
        <v>162</v>
      </c>
      <c r="I7951" t="s">
        <v>163</v>
      </c>
      <c r="K7951" t="s">
        <v>9804</v>
      </c>
      <c r="L7951" t="s">
        <v>9805</v>
      </c>
    </row>
    <row r="7952" spans="1:14" hidden="1" x14ac:dyDescent="0.25">
      <c r="A7952">
        <v>116</v>
      </c>
      <c r="B7952">
        <v>15</v>
      </c>
      <c r="C7952" t="s">
        <v>10395</v>
      </c>
      <c r="D7952" s="7">
        <v>40887</v>
      </c>
      <c r="E7952" t="s">
        <v>9104</v>
      </c>
      <c r="F7952" t="s">
        <v>944</v>
      </c>
      <c r="G7952" t="s">
        <v>9104</v>
      </c>
      <c r="H7952" t="s">
        <v>24</v>
      </c>
      <c r="I7952" t="s">
        <v>10323</v>
      </c>
      <c r="K7952" t="s">
        <v>8869</v>
      </c>
      <c r="L7952" t="s">
        <v>9806</v>
      </c>
    </row>
    <row r="7953" spans="1:14" hidden="1" x14ac:dyDescent="0.25">
      <c r="A7953">
        <v>116</v>
      </c>
      <c r="B7953">
        <v>16</v>
      </c>
      <c r="C7953" t="s">
        <v>10395</v>
      </c>
      <c r="D7953" s="7">
        <v>40887</v>
      </c>
      <c r="E7953" t="s">
        <v>9104</v>
      </c>
      <c r="F7953" t="s">
        <v>944</v>
      </c>
      <c r="G7953" t="s">
        <v>9104</v>
      </c>
      <c r="H7953" t="s">
        <v>10</v>
      </c>
      <c r="I7953" t="s">
        <v>118</v>
      </c>
      <c r="K7953" t="s">
        <v>9807</v>
      </c>
      <c r="L7953" t="s">
        <v>9808</v>
      </c>
    </row>
    <row r="7954" spans="1:14" hidden="1" x14ac:dyDescent="0.25">
      <c r="A7954">
        <v>116</v>
      </c>
      <c r="B7954">
        <v>17</v>
      </c>
      <c r="C7954" t="s">
        <v>10395</v>
      </c>
      <c r="D7954" s="7">
        <v>40887</v>
      </c>
      <c r="E7954" t="s">
        <v>9104</v>
      </c>
      <c r="F7954" t="s">
        <v>944</v>
      </c>
      <c r="G7954" t="s">
        <v>9104</v>
      </c>
      <c r="H7954" t="s">
        <v>10</v>
      </c>
      <c r="I7954" t="s">
        <v>14</v>
      </c>
      <c r="K7954" t="s">
        <v>9809</v>
      </c>
      <c r="L7954" t="s">
        <v>9810</v>
      </c>
    </row>
    <row r="7955" spans="1:14" hidden="1" x14ac:dyDescent="0.25">
      <c r="A7955">
        <v>116</v>
      </c>
      <c r="B7955">
        <v>18</v>
      </c>
      <c r="C7955" t="s">
        <v>10395</v>
      </c>
      <c r="D7955" s="7">
        <v>40887</v>
      </c>
      <c r="E7955" t="s">
        <v>9104</v>
      </c>
      <c r="F7955" t="s">
        <v>944</v>
      </c>
      <c r="G7955" t="s">
        <v>9104</v>
      </c>
      <c r="H7955" t="s">
        <v>17</v>
      </c>
      <c r="I7955" t="s">
        <v>101</v>
      </c>
      <c r="K7955" t="s">
        <v>9810</v>
      </c>
      <c r="L7955" t="s">
        <v>9811</v>
      </c>
    </row>
    <row r="7956" spans="1:14" hidden="1" x14ac:dyDescent="0.25">
      <c r="A7956">
        <v>116</v>
      </c>
      <c r="B7956">
        <v>19</v>
      </c>
      <c r="C7956" t="s">
        <v>10395</v>
      </c>
      <c r="D7956" s="7">
        <v>40887</v>
      </c>
      <c r="E7956" t="s">
        <v>9104</v>
      </c>
      <c r="F7956" t="s">
        <v>944</v>
      </c>
      <c r="G7956" t="s">
        <v>9104</v>
      </c>
      <c r="H7956" t="s">
        <v>17</v>
      </c>
      <c r="I7956" t="s">
        <v>48</v>
      </c>
      <c r="K7956" t="s">
        <v>9811</v>
      </c>
      <c r="L7956" t="s">
        <v>9812</v>
      </c>
    </row>
    <row r="7957" spans="1:14" hidden="1" x14ac:dyDescent="0.25">
      <c r="A7957">
        <v>116</v>
      </c>
      <c r="B7957">
        <v>20</v>
      </c>
      <c r="C7957" t="s">
        <v>10395</v>
      </c>
      <c r="D7957" s="7">
        <v>40887</v>
      </c>
      <c r="E7957" t="s">
        <v>9104</v>
      </c>
      <c r="F7957" t="s">
        <v>944</v>
      </c>
      <c r="G7957" t="s">
        <v>9104</v>
      </c>
      <c r="H7957" t="s">
        <v>10</v>
      </c>
      <c r="I7957" t="s">
        <v>118</v>
      </c>
      <c r="K7957" t="s">
        <v>9812</v>
      </c>
      <c r="L7957" t="s">
        <v>9813</v>
      </c>
    </row>
    <row r="7958" spans="1:14" hidden="1" x14ac:dyDescent="0.25">
      <c r="A7958">
        <v>116</v>
      </c>
      <c r="B7958">
        <v>21</v>
      </c>
      <c r="C7958" t="s">
        <v>10395</v>
      </c>
      <c r="D7958" s="7">
        <v>40887</v>
      </c>
      <c r="E7958" t="s">
        <v>9104</v>
      </c>
      <c r="F7958" t="s">
        <v>944</v>
      </c>
      <c r="G7958" t="s">
        <v>9104</v>
      </c>
      <c r="H7958" t="s">
        <v>17</v>
      </c>
      <c r="I7958" t="s">
        <v>101</v>
      </c>
      <c r="K7958" t="s">
        <v>9813</v>
      </c>
      <c r="L7958" t="s">
        <v>9813</v>
      </c>
    </row>
    <row r="7959" spans="1:14" hidden="1" x14ac:dyDescent="0.25">
      <c r="A7959">
        <v>116</v>
      </c>
      <c r="B7959">
        <v>22</v>
      </c>
      <c r="C7959" t="s">
        <v>10395</v>
      </c>
      <c r="D7959" s="7">
        <v>40887</v>
      </c>
      <c r="E7959" t="s">
        <v>9104</v>
      </c>
      <c r="F7959" t="s">
        <v>944</v>
      </c>
      <c r="G7959" t="s">
        <v>9104</v>
      </c>
      <c r="H7959" t="s">
        <v>53</v>
      </c>
      <c r="I7959" t="s">
        <v>2296</v>
      </c>
      <c r="J7959" t="s">
        <v>80</v>
      </c>
      <c r="K7959" t="s">
        <v>9813</v>
      </c>
      <c r="L7959" t="s">
        <v>9814</v>
      </c>
      <c r="N7959">
        <v>6</v>
      </c>
    </row>
    <row r="7960" spans="1:14" hidden="1" x14ac:dyDescent="0.25">
      <c r="A7960">
        <v>116</v>
      </c>
      <c r="B7960">
        <v>23</v>
      </c>
      <c r="C7960" t="s">
        <v>10395</v>
      </c>
      <c r="D7960" s="7">
        <v>40887</v>
      </c>
      <c r="E7960" t="s">
        <v>9104</v>
      </c>
      <c r="F7960" t="s">
        <v>944</v>
      </c>
      <c r="G7960" t="s">
        <v>9104</v>
      </c>
      <c r="H7960" t="s">
        <v>17</v>
      </c>
      <c r="I7960" t="s">
        <v>292</v>
      </c>
      <c r="K7960" t="s">
        <v>9814</v>
      </c>
      <c r="L7960" t="s">
        <v>9815</v>
      </c>
    </row>
    <row r="7961" spans="1:14" hidden="1" x14ac:dyDescent="0.25">
      <c r="A7961">
        <v>116</v>
      </c>
      <c r="B7961">
        <v>24</v>
      </c>
      <c r="C7961" t="s">
        <v>10395</v>
      </c>
      <c r="D7961" s="7">
        <v>40887</v>
      </c>
      <c r="E7961" t="s">
        <v>9104</v>
      </c>
      <c r="F7961" t="s">
        <v>944</v>
      </c>
      <c r="G7961" t="s">
        <v>9104</v>
      </c>
      <c r="H7961" t="s">
        <v>53</v>
      </c>
      <c r="I7961" t="s">
        <v>1496</v>
      </c>
      <c r="J7961" t="s">
        <v>92</v>
      </c>
      <c r="K7961" t="s">
        <v>9815</v>
      </c>
      <c r="L7961" t="s">
        <v>9816</v>
      </c>
      <c r="N7961">
        <v>6</v>
      </c>
    </row>
    <row r="7962" spans="1:14" hidden="1" x14ac:dyDescent="0.25">
      <c r="A7962">
        <v>116</v>
      </c>
      <c r="B7962">
        <v>25</v>
      </c>
      <c r="C7962" t="s">
        <v>10395</v>
      </c>
      <c r="D7962" s="7">
        <v>40887</v>
      </c>
      <c r="E7962" t="s">
        <v>9104</v>
      </c>
      <c r="F7962" t="s">
        <v>944</v>
      </c>
      <c r="G7962" t="s">
        <v>9104</v>
      </c>
      <c r="H7962" t="s">
        <v>17</v>
      </c>
      <c r="I7962" t="s">
        <v>292</v>
      </c>
      <c r="K7962" t="s">
        <v>9816</v>
      </c>
      <c r="L7962" t="s">
        <v>9817</v>
      </c>
    </row>
    <row r="7963" spans="1:14" hidden="1" x14ac:dyDescent="0.25">
      <c r="A7963">
        <v>116</v>
      </c>
      <c r="B7963">
        <v>26</v>
      </c>
      <c r="C7963" t="s">
        <v>10395</v>
      </c>
      <c r="D7963" s="7">
        <v>40887</v>
      </c>
      <c r="E7963" t="s">
        <v>9104</v>
      </c>
      <c r="F7963" t="s">
        <v>944</v>
      </c>
      <c r="G7963" t="s">
        <v>9104</v>
      </c>
      <c r="H7963" t="s">
        <v>24</v>
      </c>
      <c r="I7963" t="s">
        <v>10323</v>
      </c>
      <c r="K7963" t="s">
        <v>9817</v>
      </c>
      <c r="L7963" t="s">
        <v>9818</v>
      </c>
    </row>
    <row r="7964" spans="1:14" hidden="1" x14ac:dyDescent="0.25">
      <c r="A7964">
        <v>116</v>
      </c>
      <c r="B7964">
        <v>27</v>
      </c>
      <c r="C7964" t="s">
        <v>10395</v>
      </c>
      <c r="D7964" s="7">
        <v>40887</v>
      </c>
      <c r="E7964" t="s">
        <v>9104</v>
      </c>
      <c r="F7964" t="s">
        <v>944</v>
      </c>
      <c r="G7964" t="s">
        <v>9104</v>
      </c>
      <c r="H7964" t="s">
        <v>24</v>
      </c>
      <c r="I7964" t="s">
        <v>303</v>
      </c>
      <c r="K7964" t="s">
        <v>9819</v>
      </c>
      <c r="L7964" t="s">
        <v>9820</v>
      </c>
    </row>
    <row r="7965" spans="1:14" hidden="1" x14ac:dyDescent="0.25">
      <c r="A7965">
        <v>116</v>
      </c>
      <c r="B7965">
        <v>28</v>
      </c>
      <c r="C7965" t="s">
        <v>10395</v>
      </c>
      <c r="D7965" s="7">
        <v>40887</v>
      </c>
      <c r="E7965" t="s">
        <v>9104</v>
      </c>
      <c r="F7965" t="s">
        <v>944</v>
      </c>
      <c r="G7965" t="s">
        <v>9104</v>
      </c>
      <c r="H7965" t="s">
        <v>10</v>
      </c>
      <c r="I7965" t="s">
        <v>118</v>
      </c>
      <c r="K7965" t="s">
        <v>9820</v>
      </c>
      <c r="L7965" t="s">
        <v>9821</v>
      </c>
    </row>
    <row r="7966" spans="1:14" hidden="1" x14ac:dyDescent="0.25">
      <c r="A7966">
        <v>116</v>
      </c>
      <c r="B7966">
        <v>29</v>
      </c>
      <c r="C7966" t="s">
        <v>10395</v>
      </c>
      <c r="D7966" s="7">
        <v>40887</v>
      </c>
      <c r="E7966" t="s">
        <v>9104</v>
      </c>
      <c r="F7966" t="s">
        <v>944</v>
      </c>
      <c r="G7966" t="s">
        <v>9104</v>
      </c>
      <c r="H7966" t="s">
        <v>10</v>
      </c>
      <c r="I7966" t="s">
        <v>14</v>
      </c>
      <c r="K7966" t="s">
        <v>9821</v>
      </c>
      <c r="L7966" t="s">
        <v>9822</v>
      </c>
    </row>
    <row r="7967" spans="1:14" hidden="1" x14ac:dyDescent="0.25">
      <c r="A7967">
        <v>116</v>
      </c>
      <c r="B7967">
        <v>30</v>
      </c>
      <c r="C7967" t="s">
        <v>10395</v>
      </c>
      <c r="D7967" s="7">
        <v>40887</v>
      </c>
      <c r="E7967" t="s">
        <v>9104</v>
      </c>
      <c r="F7967" t="s">
        <v>944</v>
      </c>
      <c r="G7967" t="s">
        <v>9104</v>
      </c>
      <c r="H7967" t="s">
        <v>17</v>
      </c>
      <c r="I7967" t="s">
        <v>73</v>
      </c>
      <c r="K7967" t="s">
        <v>9822</v>
      </c>
      <c r="L7967" t="s">
        <v>9823</v>
      </c>
    </row>
    <row r="7968" spans="1:14" hidden="1" x14ac:dyDescent="0.25">
      <c r="A7968">
        <v>116</v>
      </c>
      <c r="B7968">
        <v>31</v>
      </c>
      <c r="C7968" t="s">
        <v>10395</v>
      </c>
      <c r="D7968" s="7">
        <v>40887</v>
      </c>
      <c r="E7968" t="s">
        <v>9104</v>
      </c>
      <c r="F7968" t="s">
        <v>944</v>
      </c>
      <c r="G7968" t="s">
        <v>9104</v>
      </c>
      <c r="H7968" t="s">
        <v>17</v>
      </c>
      <c r="I7968" t="s">
        <v>48</v>
      </c>
      <c r="K7968" t="s">
        <v>9824</v>
      </c>
      <c r="L7968" t="s">
        <v>9825</v>
      </c>
    </row>
    <row r="7969" spans="1:14" hidden="1" x14ac:dyDescent="0.25">
      <c r="A7969">
        <v>116</v>
      </c>
      <c r="B7969">
        <v>32</v>
      </c>
      <c r="C7969" t="s">
        <v>10395</v>
      </c>
      <c r="D7969" s="7">
        <v>40887</v>
      </c>
      <c r="E7969" t="s">
        <v>9104</v>
      </c>
      <c r="F7969" t="s">
        <v>944</v>
      </c>
      <c r="G7969" t="s">
        <v>9104</v>
      </c>
      <c r="H7969" t="s">
        <v>10</v>
      </c>
      <c r="I7969" t="s">
        <v>14</v>
      </c>
      <c r="K7969" t="s">
        <v>9825</v>
      </c>
      <c r="L7969" t="s">
        <v>9826</v>
      </c>
    </row>
    <row r="7970" spans="1:14" hidden="1" x14ac:dyDescent="0.25">
      <c r="A7970">
        <v>116</v>
      </c>
      <c r="B7970">
        <v>33</v>
      </c>
      <c r="C7970" t="s">
        <v>10395</v>
      </c>
      <c r="D7970" s="7">
        <v>40887</v>
      </c>
      <c r="E7970" t="s">
        <v>9104</v>
      </c>
      <c r="F7970" t="s">
        <v>944</v>
      </c>
      <c r="G7970" t="s">
        <v>9104</v>
      </c>
      <c r="H7970" t="s">
        <v>17</v>
      </c>
      <c r="I7970" t="s">
        <v>73</v>
      </c>
      <c r="K7970" t="s">
        <v>9826</v>
      </c>
      <c r="L7970" t="s">
        <v>9827</v>
      </c>
    </row>
    <row r="7971" spans="1:14" hidden="1" x14ac:dyDescent="0.25">
      <c r="A7971">
        <v>116</v>
      </c>
      <c r="B7971">
        <v>34</v>
      </c>
      <c r="C7971" t="s">
        <v>10395</v>
      </c>
      <c r="D7971" s="7">
        <v>40887</v>
      </c>
      <c r="E7971" t="s">
        <v>9104</v>
      </c>
      <c r="F7971" t="s">
        <v>944</v>
      </c>
      <c r="G7971" t="s">
        <v>9104</v>
      </c>
      <c r="H7971" t="s">
        <v>10</v>
      </c>
      <c r="I7971" t="s">
        <v>14</v>
      </c>
      <c r="K7971" t="s">
        <v>9827</v>
      </c>
      <c r="L7971" t="s">
        <v>9828</v>
      </c>
    </row>
    <row r="7972" spans="1:14" hidden="1" x14ac:dyDescent="0.25">
      <c r="A7972">
        <v>116</v>
      </c>
      <c r="B7972">
        <v>35</v>
      </c>
      <c r="C7972" t="s">
        <v>10395</v>
      </c>
      <c r="D7972" s="7">
        <v>40887</v>
      </c>
      <c r="E7972" t="s">
        <v>9104</v>
      </c>
      <c r="F7972" t="s">
        <v>944</v>
      </c>
      <c r="G7972" t="s">
        <v>9104</v>
      </c>
      <c r="H7972" t="s">
        <v>17</v>
      </c>
      <c r="I7972" t="s">
        <v>73</v>
      </c>
      <c r="K7972" t="s">
        <v>9828</v>
      </c>
      <c r="L7972" t="s">
        <v>9829</v>
      </c>
    </row>
    <row r="7973" spans="1:14" hidden="1" x14ac:dyDescent="0.25">
      <c r="A7973">
        <v>116</v>
      </c>
      <c r="B7973">
        <v>36</v>
      </c>
      <c r="C7973" t="s">
        <v>10395</v>
      </c>
      <c r="D7973" s="7">
        <v>40887</v>
      </c>
      <c r="E7973" t="s">
        <v>9104</v>
      </c>
      <c r="F7973" t="s">
        <v>944</v>
      </c>
      <c r="G7973" t="s">
        <v>9104</v>
      </c>
      <c r="H7973" t="s">
        <v>53</v>
      </c>
      <c r="I7973" t="s">
        <v>124</v>
      </c>
      <c r="J7973" t="s">
        <v>92</v>
      </c>
      <c r="K7973" t="s">
        <v>9829</v>
      </c>
      <c r="L7973" t="s">
        <v>9829</v>
      </c>
      <c r="N7973">
        <v>3</v>
      </c>
    </row>
    <row r="7974" spans="1:14" hidden="1" x14ac:dyDescent="0.25">
      <c r="A7974">
        <v>116</v>
      </c>
      <c r="B7974">
        <v>37</v>
      </c>
      <c r="C7974" t="s">
        <v>10395</v>
      </c>
      <c r="D7974" s="7">
        <v>40887</v>
      </c>
      <c r="E7974" t="s">
        <v>9104</v>
      </c>
      <c r="F7974" t="s">
        <v>944</v>
      </c>
      <c r="G7974" t="s">
        <v>9104</v>
      </c>
      <c r="H7974" t="s">
        <v>17</v>
      </c>
      <c r="I7974" t="s">
        <v>73</v>
      </c>
      <c r="K7974" t="s">
        <v>9829</v>
      </c>
      <c r="L7974" t="s">
        <v>9830</v>
      </c>
    </row>
    <row r="7975" spans="1:14" hidden="1" x14ac:dyDescent="0.25">
      <c r="A7975">
        <v>116</v>
      </c>
      <c r="B7975">
        <v>38</v>
      </c>
      <c r="C7975" t="s">
        <v>10395</v>
      </c>
      <c r="D7975" s="7">
        <v>40887</v>
      </c>
      <c r="E7975" t="s">
        <v>9104</v>
      </c>
      <c r="F7975" t="s">
        <v>944</v>
      </c>
      <c r="G7975" t="s">
        <v>9104</v>
      </c>
      <c r="H7975" t="s">
        <v>33</v>
      </c>
      <c r="I7975" t="s">
        <v>192</v>
      </c>
      <c r="K7975" t="s">
        <v>9830</v>
      </c>
      <c r="L7975" t="s">
        <v>9830</v>
      </c>
    </row>
    <row r="7976" spans="1:14" hidden="1" x14ac:dyDescent="0.25">
      <c r="A7976">
        <v>116</v>
      </c>
      <c r="B7976">
        <v>39</v>
      </c>
      <c r="C7976" t="s">
        <v>10395</v>
      </c>
      <c r="D7976" s="7">
        <v>40887</v>
      </c>
      <c r="E7976" t="s">
        <v>9104</v>
      </c>
      <c r="F7976" t="s">
        <v>944</v>
      </c>
      <c r="G7976" t="s">
        <v>9104</v>
      </c>
      <c r="H7976" t="s">
        <v>17</v>
      </c>
      <c r="I7976" t="s">
        <v>73</v>
      </c>
      <c r="K7976" t="s">
        <v>9830</v>
      </c>
      <c r="L7976" t="s">
        <v>9831</v>
      </c>
    </row>
    <row r="7977" spans="1:14" hidden="1" x14ac:dyDescent="0.25">
      <c r="A7977">
        <v>116</v>
      </c>
      <c r="B7977">
        <v>40</v>
      </c>
      <c r="C7977" t="s">
        <v>10395</v>
      </c>
      <c r="D7977" s="7">
        <v>40887</v>
      </c>
      <c r="E7977" t="s">
        <v>9104</v>
      </c>
      <c r="F7977" t="s">
        <v>944</v>
      </c>
      <c r="G7977" t="s">
        <v>9104</v>
      </c>
      <c r="H7977" t="s">
        <v>24</v>
      </c>
      <c r="I7977" t="s">
        <v>10323</v>
      </c>
      <c r="K7977" t="s">
        <v>9832</v>
      </c>
      <c r="L7977" t="s">
        <v>9833</v>
      </c>
    </row>
    <row r="7978" spans="1:14" hidden="1" x14ac:dyDescent="0.25">
      <c r="A7978">
        <v>116</v>
      </c>
      <c r="B7978">
        <v>41</v>
      </c>
      <c r="C7978" t="s">
        <v>10395</v>
      </c>
      <c r="D7978" s="7">
        <v>40887</v>
      </c>
      <c r="E7978" t="s">
        <v>9104</v>
      </c>
      <c r="F7978" t="s">
        <v>944</v>
      </c>
      <c r="G7978" t="s">
        <v>9104</v>
      </c>
      <c r="H7978" t="s">
        <v>10</v>
      </c>
      <c r="I7978" t="s">
        <v>118</v>
      </c>
      <c r="K7978" t="s">
        <v>9834</v>
      </c>
      <c r="L7978" t="s">
        <v>9835</v>
      </c>
    </row>
    <row r="7979" spans="1:14" hidden="1" x14ac:dyDescent="0.25">
      <c r="A7979">
        <v>116</v>
      </c>
      <c r="B7979">
        <v>42</v>
      </c>
      <c r="C7979" t="s">
        <v>10395</v>
      </c>
      <c r="D7979" s="7">
        <v>40887</v>
      </c>
      <c r="E7979" t="s">
        <v>9104</v>
      </c>
      <c r="F7979" t="s">
        <v>944</v>
      </c>
      <c r="G7979" t="s">
        <v>9104</v>
      </c>
      <c r="H7979" t="s">
        <v>10</v>
      </c>
      <c r="I7979" t="s">
        <v>14</v>
      </c>
      <c r="K7979" t="s">
        <v>9836</v>
      </c>
      <c r="L7979" t="s">
        <v>9837</v>
      </c>
    </row>
    <row r="7980" spans="1:14" hidden="1" x14ac:dyDescent="0.25">
      <c r="A7980">
        <v>116</v>
      </c>
      <c r="B7980">
        <v>43</v>
      </c>
      <c r="C7980" t="s">
        <v>10395</v>
      </c>
      <c r="D7980" s="7">
        <v>40887</v>
      </c>
      <c r="E7980" t="s">
        <v>9104</v>
      </c>
      <c r="F7980" t="s">
        <v>944</v>
      </c>
      <c r="G7980" t="s">
        <v>9104</v>
      </c>
      <c r="H7980" t="s">
        <v>17</v>
      </c>
      <c r="I7980" t="s">
        <v>101</v>
      </c>
      <c r="K7980" t="s">
        <v>9838</v>
      </c>
      <c r="L7980" t="s">
        <v>9839</v>
      </c>
    </row>
    <row r="7981" spans="1:14" hidden="1" x14ac:dyDescent="0.25">
      <c r="A7981">
        <v>116</v>
      </c>
      <c r="B7981">
        <v>44</v>
      </c>
      <c r="C7981" t="s">
        <v>10395</v>
      </c>
      <c r="D7981" s="7">
        <v>40887</v>
      </c>
      <c r="E7981" t="s">
        <v>9104</v>
      </c>
      <c r="F7981" t="s">
        <v>944</v>
      </c>
      <c r="G7981" t="s">
        <v>9104</v>
      </c>
      <c r="H7981" t="s">
        <v>17</v>
      </c>
      <c r="I7981" t="s">
        <v>73</v>
      </c>
      <c r="K7981" t="s">
        <v>9839</v>
      </c>
      <c r="L7981" t="s">
        <v>9840</v>
      </c>
    </row>
    <row r="7982" spans="1:14" hidden="1" x14ac:dyDescent="0.25">
      <c r="A7982">
        <v>116</v>
      </c>
      <c r="B7982">
        <v>45</v>
      </c>
      <c r="C7982" t="s">
        <v>10395</v>
      </c>
      <c r="D7982" s="7">
        <v>40887</v>
      </c>
      <c r="E7982" t="s">
        <v>9104</v>
      </c>
      <c r="F7982" t="s">
        <v>944</v>
      </c>
      <c r="G7982" t="s">
        <v>9104</v>
      </c>
      <c r="H7982" t="s">
        <v>21</v>
      </c>
      <c r="I7982" t="s">
        <v>334</v>
      </c>
      <c r="K7982" t="s">
        <v>9840</v>
      </c>
      <c r="L7982" t="s">
        <v>9841</v>
      </c>
    </row>
    <row r="7983" spans="1:14" hidden="1" x14ac:dyDescent="0.25">
      <c r="A7983">
        <v>116</v>
      </c>
      <c r="B7983">
        <v>46</v>
      </c>
      <c r="C7983" t="s">
        <v>10395</v>
      </c>
      <c r="D7983" s="7">
        <v>40887</v>
      </c>
      <c r="E7983" t="s">
        <v>9104</v>
      </c>
      <c r="F7983" t="s">
        <v>944</v>
      </c>
      <c r="G7983" t="s">
        <v>9104</v>
      </c>
      <c r="H7983" t="s">
        <v>24</v>
      </c>
      <c r="I7983" t="s">
        <v>10323</v>
      </c>
      <c r="K7983" t="s">
        <v>9842</v>
      </c>
      <c r="L7983" t="s">
        <v>9843</v>
      </c>
    </row>
    <row r="7984" spans="1:14" hidden="1" x14ac:dyDescent="0.25">
      <c r="A7984">
        <v>116</v>
      </c>
      <c r="B7984">
        <v>47</v>
      </c>
      <c r="C7984" t="s">
        <v>10395</v>
      </c>
      <c r="D7984" s="7">
        <v>40887</v>
      </c>
      <c r="E7984" t="s">
        <v>9104</v>
      </c>
      <c r="F7984" t="s">
        <v>944</v>
      </c>
      <c r="G7984" t="s">
        <v>9104</v>
      </c>
      <c r="H7984" t="s">
        <v>10</v>
      </c>
      <c r="I7984" t="s">
        <v>118</v>
      </c>
      <c r="K7984" t="s">
        <v>9844</v>
      </c>
      <c r="L7984" t="s">
        <v>9845</v>
      </c>
    </row>
    <row r="7985" spans="1:14" hidden="1" x14ac:dyDescent="0.25">
      <c r="A7985">
        <v>116</v>
      </c>
      <c r="B7985">
        <v>48</v>
      </c>
      <c r="C7985" t="s">
        <v>10395</v>
      </c>
      <c r="D7985" s="7">
        <v>40887</v>
      </c>
      <c r="E7985" t="s">
        <v>9104</v>
      </c>
      <c r="F7985" t="s">
        <v>944</v>
      </c>
      <c r="G7985" t="s">
        <v>9104</v>
      </c>
      <c r="H7985" t="s">
        <v>17</v>
      </c>
      <c r="I7985" t="s">
        <v>73</v>
      </c>
      <c r="K7985" t="s">
        <v>9846</v>
      </c>
      <c r="L7985" t="s">
        <v>9847</v>
      </c>
    </row>
    <row r="7986" spans="1:14" hidden="1" x14ac:dyDescent="0.25">
      <c r="A7986">
        <v>116</v>
      </c>
      <c r="B7986">
        <v>49</v>
      </c>
      <c r="C7986" t="s">
        <v>10395</v>
      </c>
      <c r="D7986" s="7">
        <v>40887</v>
      </c>
      <c r="E7986" t="s">
        <v>9104</v>
      </c>
      <c r="F7986" t="s">
        <v>944</v>
      </c>
      <c r="G7986" t="s">
        <v>9104</v>
      </c>
      <c r="H7986" t="s">
        <v>17</v>
      </c>
      <c r="I7986" t="s">
        <v>18</v>
      </c>
      <c r="K7986" t="s">
        <v>9847</v>
      </c>
      <c r="L7986" t="s">
        <v>9848</v>
      </c>
    </row>
    <row r="7987" spans="1:14" hidden="1" x14ac:dyDescent="0.25">
      <c r="A7987">
        <v>116</v>
      </c>
      <c r="B7987">
        <v>50</v>
      </c>
      <c r="C7987" t="s">
        <v>10395</v>
      </c>
      <c r="D7987" s="7">
        <v>40887</v>
      </c>
      <c r="E7987" t="s">
        <v>9104</v>
      </c>
      <c r="F7987" t="s">
        <v>944</v>
      </c>
      <c r="G7987" t="s">
        <v>9104</v>
      </c>
      <c r="H7987" t="s">
        <v>24</v>
      </c>
      <c r="I7987" t="s">
        <v>10323</v>
      </c>
      <c r="K7987" t="s">
        <v>9849</v>
      </c>
      <c r="L7987" t="s">
        <v>9850</v>
      </c>
    </row>
    <row r="7988" spans="1:14" hidden="1" x14ac:dyDescent="0.25">
      <c r="A7988">
        <v>118</v>
      </c>
      <c r="B7988">
        <v>1</v>
      </c>
      <c r="C7988" t="s">
        <v>10397</v>
      </c>
      <c r="D7988" s="7">
        <v>40780</v>
      </c>
      <c r="E7988" t="s">
        <v>2367</v>
      </c>
      <c r="F7988" t="s">
        <v>7174</v>
      </c>
      <c r="G7988" t="s">
        <v>2367</v>
      </c>
      <c r="H7988" t="s">
        <v>10</v>
      </c>
      <c r="I7988" t="s">
        <v>113</v>
      </c>
      <c r="K7988" t="s">
        <v>9967</v>
      </c>
      <c r="L7988" t="s">
        <v>9968</v>
      </c>
    </row>
    <row r="7989" spans="1:14" hidden="1" x14ac:dyDescent="0.25">
      <c r="A7989">
        <v>118</v>
      </c>
      <c r="B7989">
        <v>2</v>
      </c>
      <c r="C7989" t="s">
        <v>10397</v>
      </c>
      <c r="D7989" s="7">
        <v>40780</v>
      </c>
      <c r="E7989" t="s">
        <v>2367</v>
      </c>
      <c r="F7989" t="s">
        <v>7174</v>
      </c>
      <c r="G7989" t="s">
        <v>2367</v>
      </c>
      <c r="H7989" t="s">
        <v>10</v>
      </c>
      <c r="I7989" t="s">
        <v>11</v>
      </c>
      <c r="K7989" t="s">
        <v>9968</v>
      </c>
      <c r="L7989" t="s">
        <v>9969</v>
      </c>
    </row>
    <row r="7990" spans="1:14" hidden="1" x14ac:dyDescent="0.25">
      <c r="A7990">
        <v>118</v>
      </c>
      <c r="B7990">
        <v>3</v>
      </c>
      <c r="C7990" t="s">
        <v>10397</v>
      </c>
      <c r="D7990" s="7">
        <v>40780</v>
      </c>
      <c r="E7990" t="s">
        <v>2367</v>
      </c>
      <c r="F7990" t="s">
        <v>7174</v>
      </c>
      <c r="G7990" t="s">
        <v>2367</v>
      </c>
      <c r="H7990" t="s">
        <v>10</v>
      </c>
      <c r="I7990" t="s">
        <v>14</v>
      </c>
      <c r="K7990" t="s">
        <v>9970</v>
      </c>
      <c r="L7990" t="s">
        <v>9971</v>
      </c>
    </row>
    <row r="7991" spans="1:14" hidden="1" x14ac:dyDescent="0.25">
      <c r="A7991">
        <v>118</v>
      </c>
      <c r="B7991">
        <v>4</v>
      </c>
      <c r="C7991" t="s">
        <v>10397</v>
      </c>
      <c r="D7991" s="7">
        <v>40780</v>
      </c>
      <c r="E7991" t="s">
        <v>2367</v>
      </c>
      <c r="F7991" t="s">
        <v>7174</v>
      </c>
      <c r="G7991" t="s">
        <v>2367</v>
      </c>
      <c r="H7991" t="s">
        <v>17</v>
      </c>
      <c r="I7991" t="s">
        <v>18</v>
      </c>
      <c r="K7991" t="s">
        <v>9972</v>
      </c>
      <c r="L7991" t="s">
        <v>9973</v>
      </c>
    </row>
    <row r="7992" spans="1:14" hidden="1" x14ac:dyDescent="0.25">
      <c r="A7992">
        <v>118</v>
      </c>
      <c r="B7992">
        <v>5</v>
      </c>
      <c r="C7992" t="s">
        <v>10397</v>
      </c>
      <c r="D7992" s="7">
        <v>40780</v>
      </c>
      <c r="E7992" t="s">
        <v>2367</v>
      </c>
      <c r="F7992" t="s">
        <v>7174</v>
      </c>
      <c r="G7992" t="s">
        <v>2367</v>
      </c>
      <c r="H7992" t="s">
        <v>162</v>
      </c>
      <c r="I7992" t="s">
        <v>163</v>
      </c>
      <c r="K7992" t="s">
        <v>9973</v>
      </c>
      <c r="L7992" t="s">
        <v>9974</v>
      </c>
    </row>
    <row r="7993" spans="1:14" hidden="1" x14ac:dyDescent="0.25">
      <c r="A7993">
        <v>118</v>
      </c>
      <c r="B7993">
        <v>6</v>
      </c>
      <c r="C7993" t="s">
        <v>10397</v>
      </c>
      <c r="D7993" s="7">
        <v>40780</v>
      </c>
      <c r="E7993" t="s">
        <v>2367</v>
      </c>
      <c r="F7993" t="s">
        <v>7174</v>
      </c>
      <c r="G7993" t="s">
        <v>2367</v>
      </c>
      <c r="H7993" t="s">
        <v>21</v>
      </c>
      <c r="I7993" t="s">
        <v>334</v>
      </c>
      <c r="K7993" t="s">
        <v>9975</v>
      </c>
      <c r="L7993" t="s">
        <v>9976</v>
      </c>
    </row>
    <row r="7994" spans="1:14" hidden="1" x14ac:dyDescent="0.25">
      <c r="A7994">
        <v>118</v>
      </c>
      <c r="B7994">
        <v>7</v>
      </c>
      <c r="C7994" t="s">
        <v>10397</v>
      </c>
      <c r="D7994" s="7">
        <v>40780</v>
      </c>
      <c r="E7994" t="s">
        <v>2367</v>
      </c>
      <c r="F7994" t="s">
        <v>7174</v>
      </c>
      <c r="G7994" t="s">
        <v>2367</v>
      </c>
      <c r="H7994" t="s">
        <v>24</v>
      </c>
      <c r="I7994" t="s">
        <v>10323</v>
      </c>
      <c r="K7994" t="s">
        <v>9977</v>
      </c>
      <c r="L7994" t="s">
        <v>9978</v>
      </c>
    </row>
    <row r="7995" spans="1:14" hidden="1" x14ac:dyDescent="0.25">
      <c r="A7995">
        <v>118</v>
      </c>
      <c r="B7995">
        <v>8</v>
      </c>
      <c r="C7995" t="s">
        <v>10397</v>
      </c>
      <c r="D7995" s="7">
        <v>40780</v>
      </c>
      <c r="E7995" t="s">
        <v>2367</v>
      </c>
      <c r="F7995" t="s">
        <v>7174</v>
      </c>
      <c r="G7995" t="s">
        <v>2367</v>
      </c>
      <c r="H7995" t="s">
        <v>10</v>
      </c>
      <c r="I7995" t="s">
        <v>14</v>
      </c>
      <c r="K7995" t="s">
        <v>9978</v>
      </c>
      <c r="L7995" t="s">
        <v>9979</v>
      </c>
    </row>
    <row r="7996" spans="1:14" hidden="1" x14ac:dyDescent="0.25">
      <c r="A7996">
        <v>118</v>
      </c>
      <c r="B7996">
        <v>9</v>
      </c>
      <c r="C7996" t="s">
        <v>10397</v>
      </c>
      <c r="D7996" s="7">
        <v>40780</v>
      </c>
      <c r="E7996" t="s">
        <v>2367</v>
      </c>
      <c r="F7996" t="s">
        <v>7174</v>
      </c>
      <c r="G7996" t="s">
        <v>2367</v>
      </c>
      <c r="H7996" t="s">
        <v>17</v>
      </c>
      <c r="I7996" t="s">
        <v>18</v>
      </c>
      <c r="K7996" t="s">
        <v>9979</v>
      </c>
      <c r="L7996" t="s">
        <v>9980</v>
      </c>
    </row>
    <row r="7997" spans="1:14" hidden="1" x14ac:dyDescent="0.25">
      <c r="A7997">
        <v>118</v>
      </c>
      <c r="B7997">
        <v>10</v>
      </c>
      <c r="C7997" t="s">
        <v>10397</v>
      </c>
      <c r="D7997" s="7">
        <v>40780</v>
      </c>
      <c r="E7997" t="s">
        <v>2367</v>
      </c>
      <c r="F7997" t="s">
        <v>7174</v>
      </c>
      <c r="G7997" t="s">
        <v>2367</v>
      </c>
      <c r="H7997" t="s">
        <v>53</v>
      </c>
      <c r="I7997" t="s">
        <v>255</v>
      </c>
      <c r="J7997" t="s">
        <v>92</v>
      </c>
      <c r="K7997" t="s">
        <v>9980</v>
      </c>
      <c r="L7997" t="s">
        <v>9981</v>
      </c>
      <c r="N7997">
        <v>4</v>
      </c>
    </row>
    <row r="7998" spans="1:14" hidden="1" x14ac:dyDescent="0.25">
      <c r="A7998">
        <v>118</v>
      </c>
      <c r="B7998">
        <v>11</v>
      </c>
      <c r="C7998" t="s">
        <v>10397</v>
      </c>
      <c r="D7998" s="7">
        <v>40780</v>
      </c>
      <c r="E7998" t="s">
        <v>2367</v>
      </c>
      <c r="F7998" t="s">
        <v>7174</v>
      </c>
      <c r="G7998" t="s">
        <v>2367</v>
      </c>
      <c r="H7998" t="s">
        <v>21</v>
      </c>
      <c r="I7998" t="s">
        <v>334</v>
      </c>
      <c r="K7998" t="s">
        <v>9981</v>
      </c>
      <c r="L7998" t="s">
        <v>9982</v>
      </c>
    </row>
    <row r="7999" spans="1:14" hidden="1" x14ac:dyDescent="0.25">
      <c r="A7999">
        <v>118</v>
      </c>
      <c r="B7999">
        <v>12</v>
      </c>
      <c r="C7999" t="s">
        <v>10397</v>
      </c>
      <c r="D7999" s="7">
        <v>40780</v>
      </c>
      <c r="E7999" t="s">
        <v>2367</v>
      </c>
      <c r="F7999" t="s">
        <v>7174</v>
      </c>
      <c r="G7999" t="s">
        <v>2367</v>
      </c>
      <c r="H7999" t="s">
        <v>24</v>
      </c>
      <c r="I7999" t="s">
        <v>10323</v>
      </c>
      <c r="K7999" t="s">
        <v>9983</v>
      </c>
      <c r="L7999" t="s">
        <v>9984</v>
      </c>
    </row>
    <row r="8000" spans="1:14" hidden="1" x14ac:dyDescent="0.25">
      <c r="A8000">
        <v>118</v>
      </c>
      <c r="B8000">
        <v>13</v>
      </c>
      <c r="C8000" t="s">
        <v>10397</v>
      </c>
      <c r="D8000" s="7">
        <v>40780</v>
      </c>
      <c r="E8000" t="s">
        <v>2367</v>
      </c>
      <c r="F8000" t="s">
        <v>7174</v>
      </c>
      <c r="G8000" t="s">
        <v>2367</v>
      </c>
      <c r="H8000" t="s">
        <v>10</v>
      </c>
      <c r="I8000" t="s">
        <v>113</v>
      </c>
      <c r="K8000" t="s">
        <v>9985</v>
      </c>
      <c r="L8000" t="s">
        <v>9986</v>
      </c>
    </row>
    <row r="8001" spans="1:14" hidden="1" x14ac:dyDescent="0.25">
      <c r="A8001">
        <v>118</v>
      </c>
      <c r="B8001">
        <v>14</v>
      </c>
      <c r="C8001" t="s">
        <v>10397</v>
      </c>
      <c r="D8001" s="7">
        <v>40780</v>
      </c>
      <c r="E8001" t="s">
        <v>2367</v>
      </c>
      <c r="F8001" t="s">
        <v>7174</v>
      </c>
      <c r="G8001" t="s">
        <v>2367</v>
      </c>
      <c r="H8001" t="s">
        <v>10</v>
      </c>
      <c r="I8001" t="s">
        <v>11</v>
      </c>
      <c r="K8001" t="s">
        <v>9987</v>
      </c>
      <c r="L8001" t="s">
        <v>9988</v>
      </c>
    </row>
    <row r="8002" spans="1:14" hidden="1" x14ac:dyDescent="0.25">
      <c r="A8002">
        <v>118</v>
      </c>
      <c r="B8002">
        <v>15</v>
      </c>
      <c r="C8002" t="s">
        <v>10397</v>
      </c>
      <c r="D8002" s="7">
        <v>40780</v>
      </c>
      <c r="E8002" t="s">
        <v>2367</v>
      </c>
      <c r="F8002" t="s">
        <v>7174</v>
      </c>
      <c r="G8002" t="s">
        <v>2367</v>
      </c>
      <c r="H8002" t="s">
        <v>10</v>
      </c>
      <c r="I8002" t="s">
        <v>14</v>
      </c>
      <c r="K8002" t="s">
        <v>9988</v>
      </c>
      <c r="L8002" t="s">
        <v>9989</v>
      </c>
    </row>
    <row r="8003" spans="1:14" hidden="1" x14ac:dyDescent="0.25">
      <c r="A8003">
        <v>118</v>
      </c>
      <c r="B8003">
        <v>16</v>
      </c>
      <c r="C8003" t="s">
        <v>10397</v>
      </c>
      <c r="D8003" s="7">
        <v>40780</v>
      </c>
      <c r="E8003" t="s">
        <v>2367</v>
      </c>
      <c r="F8003" t="s">
        <v>7174</v>
      </c>
      <c r="G8003" t="s">
        <v>2367</v>
      </c>
      <c r="H8003" t="s">
        <v>17</v>
      </c>
      <c r="I8003" t="s">
        <v>48</v>
      </c>
      <c r="K8003" t="s">
        <v>9989</v>
      </c>
      <c r="L8003" t="s">
        <v>9990</v>
      </c>
    </row>
    <row r="8004" spans="1:14" hidden="1" x14ac:dyDescent="0.25">
      <c r="A8004">
        <v>118</v>
      </c>
      <c r="B8004">
        <v>17</v>
      </c>
      <c r="C8004" t="s">
        <v>10397</v>
      </c>
      <c r="D8004" s="7">
        <v>40780</v>
      </c>
      <c r="E8004" t="s">
        <v>2367</v>
      </c>
      <c r="F8004" t="s">
        <v>7174</v>
      </c>
      <c r="G8004" t="s">
        <v>2367</v>
      </c>
      <c r="H8004" t="s">
        <v>53</v>
      </c>
      <c r="I8004" t="s">
        <v>255</v>
      </c>
      <c r="J8004" t="s">
        <v>92</v>
      </c>
      <c r="K8004" t="s">
        <v>9990</v>
      </c>
      <c r="L8004" t="s">
        <v>9991</v>
      </c>
      <c r="N8004">
        <v>4</v>
      </c>
    </row>
    <row r="8005" spans="1:14" hidden="1" x14ac:dyDescent="0.25">
      <c r="A8005">
        <v>118</v>
      </c>
      <c r="B8005">
        <v>18</v>
      </c>
      <c r="C8005" t="s">
        <v>10397</v>
      </c>
      <c r="D8005" s="7">
        <v>40780</v>
      </c>
      <c r="E8005" t="s">
        <v>2367</v>
      </c>
      <c r="F8005" t="s">
        <v>7174</v>
      </c>
      <c r="G8005" t="s">
        <v>2367</v>
      </c>
      <c r="H8005" t="s">
        <v>24</v>
      </c>
      <c r="I8005" t="s">
        <v>39</v>
      </c>
      <c r="K8005" t="s">
        <v>9992</v>
      </c>
      <c r="L8005" t="s">
        <v>9993</v>
      </c>
    </row>
    <row r="8006" spans="1:14" hidden="1" x14ac:dyDescent="0.25">
      <c r="A8006">
        <v>118</v>
      </c>
      <c r="B8006">
        <v>19</v>
      </c>
      <c r="C8006" t="s">
        <v>10397</v>
      </c>
      <c r="D8006" s="7">
        <v>40780</v>
      </c>
      <c r="E8006" t="s">
        <v>2367</v>
      </c>
      <c r="F8006" t="s">
        <v>7174</v>
      </c>
      <c r="G8006" t="s">
        <v>2367</v>
      </c>
      <c r="H8006" t="s">
        <v>10</v>
      </c>
      <c r="I8006" t="s">
        <v>113</v>
      </c>
      <c r="K8006" t="s">
        <v>9994</v>
      </c>
      <c r="L8006" t="s">
        <v>9995</v>
      </c>
    </row>
    <row r="8007" spans="1:14" hidden="1" x14ac:dyDescent="0.25">
      <c r="A8007">
        <v>118</v>
      </c>
      <c r="B8007">
        <v>20</v>
      </c>
      <c r="C8007" t="s">
        <v>10397</v>
      </c>
      <c r="D8007" s="7">
        <v>40780</v>
      </c>
      <c r="E8007" t="s">
        <v>2367</v>
      </c>
      <c r="F8007" t="s">
        <v>7174</v>
      </c>
      <c r="G8007" t="s">
        <v>2367</v>
      </c>
      <c r="H8007" t="s">
        <v>10</v>
      </c>
      <c r="I8007" t="s">
        <v>14</v>
      </c>
      <c r="K8007" t="s">
        <v>9995</v>
      </c>
      <c r="L8007" t="s">
        <v>9996</v>
      </c>
    </row>
    <row r="8008" spans="1:14" hidden="1" x14ac:dyDescent="0.25">
      <c r="A8008">
        <v>118</v>
      </c>
      <c r="B8008">
        <v>21</v>
      </c>
      <c r="C8008" t="s">
        <v>10397</v>
      </c>
      <c r="D8008" s="7">
        <v>40780</v>
      </c>
      <c r="E8008" t="s">
        <v>2367</v>
      </c>
      <c r="F8008" t="s">
        <v>7174</v>
      </c>
      <c r="G8008" t="s">
        <v>2367</v>
      </c>
      <c r="H8008" t="s">
        <v>17</v>
      </c>
      <c r="I8008" t="s">
        <v>18</v>
      </c>
      <c r="K8008" t="s">
        <v>9996</v>
      </c>
      <c r="L8008" t="s">
        <v>9997</v>
      </c>
    </row>
    <row r="8009" spans="1:14" hidden="1" x14ac:dyDescent="0.25">
      <c r="A8009">
        <v>119</v>
      </c>
      <c r="B8009">
        <v>1</v>
      </c>
      <c r="C8009" t="s">
        <v>10397</v>
      </c>
      <c r="D8009" s="7">
        <v>40780</v>
      </c>
      <c r="E8009" t="s">
        <v>2367</v>
      </c>
      <c r="F8009" t="s">
        <v>4920</v>
      </c>
      <c r="G8009" t="s">
        <v>2367</v>
      </c>
      <c r="H8009" t="s">
        <v>17</v>
      </c>
      <c r="I8009" t="s">
        <v>1977</v>
      </c>
      <c r="K8009" t="s">
        <v>9998</v>
      </c>
      <c r="L8009" t="s">
        <v>9999</v>
      </c>
    </row>
    <row r="8010" spans="1:14" hidden="1" x14ac:dyDescent="0.25">
      <c r="A8010">
        <v>119</v>
      </c>
      <c r="B8010">
        <v>2</v>
      </c>
      <c r="C8010" t="s">
        <v>10397</v>
      </c>
      <c r="D8010" s="7">
        <v>40780</v>
      </c>
      <c r="E8010" t="s">
        <v>2367</v>
      </c>
      <c r="F8010" t="s">
        <v>4920</v>
      </c>
      <c r="G8010" t="s">
        <v>2367</v>
      </c>
      <c r="H8010" t="s">
        <v>24</v>
      </c>
      <c r="I8010" t="s">
        <v>10323</v>
      </c>
      <c r="K8010" t="s">
        <v>9999</v>
      </c>
      <c r="L8010" t="s">
        <v>10000</v>
      </c>
    </row>
    <row r="8011" spans="1:14" hidden="1" x14ac:dyDescent="0.25">
      <c r="A8011">
        <v>119</v>
      </c>
      <c r="B8011">
        <v>3</v>
      </c>
      <c r="C8011" t="s">
        <v>10397</v>
      </c>
      <c r="D8011" s="7">
        <v>40780</v>
      </c>
      <c r="E8011" t="s">
        <v>2367</v>
      </c>
      <c r="F8011" t="s">
        <v>4920</v>
      </c>
      <c r="G8011" t="s">
        <v>2367</v>
      </c>
      <c r="H8011" t="s">
        <v>10</v>
      </c>
      <c r="I8011" t="s">
        <v>62</v>
      </c>
      <c r="K8011" t="s">
        <v>10001</v>
      </c>
      <c r="L8011" t="s">
        <v>10002</v>
      </c>
    </row>
    <row r="8012" spans="1:14" hidden="1" x14ac:dyDescent="0.25">
      <c r="A8012">
        <v>119</v>
      </c>
      <c r="B8012">
        <v>4</v>
      </c>
      <c r="C8012" t="s">
        <v>10397</v>
      </c>
      <c r="D8012" s="7">
        <v>40780</v>
      </c>
      <c r="E8012" t="s">
        <v>2367</v>
      </c>
      <c r="F8012" t="s">
        <v>4920</v>
      </c>
      <c r="G8012" t="s">
        <v>2367</v>
      </c>
      <c r="H8012" t="s">
        <v>17</v>
      </c>
      <c r="I8012" t="s">
        <v>120</v>
      </c>
      <c r="K8012" t="s">
        <v>10002</v>
      </c>
      <c r="L8012" t="s">
        <v>10003</v>
      </c>
    </row>
    <row r="8013" spans="1:14" hidden="1" x14ac:dyDescent="0.25">
      <c r="A8013">
        <v>119</v>
      </c>
      <c r="B8013">
        <v>5</v>
      </c>
      <c r="C8013" t="s">
        <v>10397</v>
      </c>
      <c r="D8013" s="7">
        <v>40780</v>
      </c>
      <c r="E8013" t="s">
        <v>2367</v>
      </c>
      <c r="F8013" t="s">
        <v>4920</v>
      </c>
      <c r="G8013" t="s">
        <v>2367</v>
      </c>
      <c r="H8013" t="s">
        <v>17</v>
      </c>
      <c r="I8013" t="s">
        <v>45</v>
      </c>
      <c r="K8013" t="s">
        <v>10003</v>
      </c>
      <c r="L8013" t="s">
        <v>10004</v>
      </c>
    </row>
    <row r="8014" spans="1:14" hidden="1" x14ac:dyDescent="0.25">
      <c r="A8014">
        <v>119</v>
      </c>
      <c r="B8014">
        <v>6</v>
      </c>
      <c r="C8014" t="s">
        <v>10397</v>
      </c>
      <c r="D8014" s="7">
        <v>40780</v>
      </c>
      <c r="E8014" t="s">
        <v>2367</v>
      </c>
      <c r="F8014" t="s">
        <v>4920</v>
      </c>
      <c r="G8014" t="s">
        <v>2367</v>
      </c>
      <c r="H8014" t="s">
        <v>17</v>
      </c>
      <c r="I8014" t="s">
        <v>77</v>
      </c>
      <c r="K8014" t="s">
        <v>10004</v>
      </c>
      <c r="L8014" t="s">
        <v>10005</v>
      </c>
    </row>
    <row r="8015" spans="1:14" hidden="1" x14ac:dyDescent="0.25">
      <c r="A8015">
        <v>119</v>
      </c>
      <c r="B8015">
        <v>7</v>
      </c>
      <c r="C8015" t="s">
        <v>10397</v>
      </c>
      <c r="D8015" s="7">
        <v>40780</v>
      </c>
      <c r="E8015" t="s">
        <v>2367</v>
      </c>
      <c r="F8015" t="s">
        <v>4920</v>
      </c>
      <c r="G8015" t="s">
        <v>2367</v>
      </c>
      <c r="H8015" t="s">
        <v>53</v>
      </c>
      <c r="I8015" t="s">
        <v>91</v>
      </c>
      <c r="J8015" t="s">
        <v>80</v>
      </c>
      <c r="K8015" t="s">
        <v>10005</v>
      </c>
      <c r="L8015" t="s">
        <v>10005</v>
      </c>
      <c r="N8015">
        <v>7</v>
      </c>
    </row>
    <row r="8016" spans="1:14" hidden="1" x14ac:dyDescent="0.25">
      <c r="A8016">
        <v>119</v>
      </c>
      <c r="B8016">
        <v>8</v>
      </c>
      <c r="C8016" t="s">
        <v>10397</v>
      </c>
      <c r="D8016" s="7">
        <v>40780</v>
      </c>
      <c r="E8016" t="s">
        <v>2367</v>
      </c>
      <c r="F8016" t="s">
        <v>4920</v>
      </c>
      <c r="G8016" t="s">
        <v>2367</v>
      </c>
      <c r="H8016" t="s">
        <v>17</v>
      </c>
      <c r="I8016" t="s">
        <v>45</v>
      </c>
      <c r="K8016" t="s">
        <v>10005</v>
      </c>
      <c r="L8016" t="s">
        <v>10006</v>
      </c>
    </row>
    <row r="8017" spans="1:14" hidden="1" x14ac:dyDescent="0.25">
      <c r="A8017">
        <v>119</v>
      </c>
      <c r="B8017">
        <v>9</v>
      </c>
      <c r="C8017" t="s">
        <v>10397</v>
      </c>
      <c r="D8017" s="7">
        <v>40780</v>
      </c>
      <c r="E8017" t="s">
        <v>2367</v>
      </c>
      <c r="F8017" t="s">
        <v>4920</v>
      </c>
      <c r="G8017" t="s">
        <v>2367</v>
      </c>
      <c r="H8017" t="s">
        <v>24</v>
      </c>
      <c r="I8017" t="s">
        <v>10323</v>
      </c>
      <c r="K8017" t="s">
        <v>10007</v>
      </c>
      <c r="L8017" t="s">
        <v>10008</v>
      </c>
    </row>
    <row r="8018" spans="1:14" hidden="1" x14ac:dyDescent="0.25">
      <c r="A8018">
        <v>119</v>
      </c>
      <c r="B8018">
        <v>10</v>
      </c>
      <c r="C8018" t="s">
        <v>10397</v>
      </c>
      <c r="D8018" s="7">
        <v>40780</v>
      </c>
      <c r="E8018" t="s">
        <v>2367</v>
      </c>
      <c r="F8018" t="s">
        <v>4920</v>
      </c>
      <c r="G8018" t="s">
        <v>2367</v>
      </c>
      <c r="H8018" t="s">
        <v>10</v>
      </c>
      <c r="I8018" t="s">
        <v>11</v>
      </c>
      <c r="K8018" t="s">
        <v>10008</v>
      </c>
      <c r="L8018" t="s">
        <v>10009</v>
      </c>
    </row>
    <row r="8019" spans="1:14" hidden="1" x14ac:dyDescent="0.25">
      <c r="A8019">
        <v>119</v>
      </c>
      <c r="B8019">
        <v>11</v>
      </c>
      <c r="C8019" t="s">
        <v>10397</v>
      </c>
      <c r="D8019" s="7">
        <v>40780</v>
      </c>
      <c r="E8019" t="s">
        <v>2367</v>
      </c>
      <c r="F8019" t="s">
        <v>4920</v>
      </c>
      <c r="G8019" t="s">
        <v>2367</v>
      </c>
      <c r="H8019" t="s">
        <v>17</v>
      </c>
      <c r="I8019" t="s">
        <v>77</v>
      </c>
      <c r="K8019" t="s">
        <v>10009</v>
      </c>
      <c r="L8019" t="s">
        <v>10010</v>
      </c>
    </row>
    <row r="8020" spans="1:14" hidden="1" x14ac:dyDescent="0.25">
      <c r="A8020">
        <v>119</v>
      </c>
      <c r="B8020">
        <v>12</v>
      </c>
      <c r="C8020" t="s">
        <v>10397</v>
      </c>
      <c r="D8020" s="7">
        <v>40780</v>
      </c>
      <c r="E8020" t="s">
        <v>2367</v>
      </c>
      <c r="F8020" t="s">
        <v>4920</v>
      </c>
      <c r="G8020" t="s">
        <v>2367</v>
      </c>
      <c r="H8020" t="s">
        <v>53</v>
      </c>
      <c r="I8020" t="s">
        <v>202</v>
      </c>
      <c r="J8020" t="s">
        <v>92</v>
      </c>
      <c r="K8020" t="s">
        <v>10010</v>
      </c>
      <c r="L8020" t="s">
        <v>956</v>
      </c>
      <c r="N8020">
        <v>8</v>
      </c>
    </row>
    <row r="8021" spans="1:14" hidden="1" x14ac:dyDescent="0.25">
      <c r="A8021">
        <v>119</v>
      </c>
      <c r="B8021">
        <v>13</v>
      </c>
      <c r="C8021" t="s">
        <v>10397</v>
      </c>
      <c r="D8021" s="7">
        <v>40780</v>
      </c>
      <c r="E8021" t="s">
        <v>2367</v>
      </c>
      <c r="F8021" t="s">
        <v>4920</v>
      </c>
      <c r="G8021" t="s">
        <v>2367</v>
      </c>
      <c r="H8021" t="s">
        <v>17</v>
      </c>
      <c r="I8021" t="s">
        <v>120</v>
      </c>
      <c r="K8021" t="s">
        <v>10011</v>
      </c>
      <c r="L8021" t="s">
        <v>10012</v>
      </c>
    </row>
    <row r="8022" spans="1:14" hidden="1" x14ac:dyDescent="0.25">
      <c r="A8022">
        <v>119</v>
      </c>
      <c r="B8022">
        <v>14</v>
      </c>
      <c r="C8022" t="s">
        <v>10397</v>
      </c>
      <c r="D8022" s="7">
        <v>40780</v>
      </c>
      <c r="E8022" t="s">
        <v>2367</v>
      </c>
      <c r="F8022" t="s">
        <v>4920</v>
      </c>
      <c r="G8022" t="s">
        <v>2367</v>
      </c>
      <c r="H8022" t="s">
        <v>24</v>
      </c>
      <c r="I8022" t="s">
        <v>10323</v>
      </c>
      <c r="K8022" t="s">
        <v>10013</v>
      </c>
      <c r="L8022" t="s">
        <v>10014</v>
      </c>
    </row>
    <row r="8023" spans="1:14" hidden="1" x14ac:dyDescent="0.25">
      <c r="A8023">
        <v>119</v>
      </c>
      <c r="B8023">
        <v>15</v>
      </c>
      <c r="C8023" t="s">
        <v>10397</v>
      </c>
      <c r="D8023" s="7">
        <v>40780</v>
      </c>
      <c r="E8023" t="s">
        <v>2367</v>
      </c>
      <c r="F8023" t="s">
        <v>4920</v>
      </c>
      <c r="G8023" t="s">
        <v>2367</v>
      </c>
      <c r="H8023" t="s">
        <v>10</v>
      </c>
      <c r="I8023" t="s">
        <v>11</v>
      </c>
      <c r="K8023" t="s">
        <v>10015</v>
      </c>
      <c r="L8023" t="s">
        <v>10016</v>
      </c>
    </row>
    <row r="8024" spans="1:14" hidden="1" x14ac:dyDescent="0.25">
      <c r="A8024">
        <v>119</v>
      </c>
      <c r="B8024">
        <v>16</v>
      </c>
      <c r="C8024" t="s">
        <v>10397</v>
      </c>
      <c r="D8024" s="7">
        <v>40780</v>
      </c>
      <c r="E8024" t="s">
        <v>2367</v>
      </c>
      <c r="F8024" t="s">
        <v>4920</v>
      </c>
      <c r="G8024" t="s">
        <v>2367</v>
      </c>
      <c r="H8024" t="s">
        <v>17</v>
      </c>
      <c r="I8024" t="s">
        <v>77</v>
      </c>
      <c r="K8024" t="s">
        <v>10016</v>
      </c>
      <c r="L8024" t="s">
        <v>10017</v>
      </c>
    </row>
    <row r="8025" spans="1:14" hidden="1" x14ac:dyDescent="0.25">
      <c r="A8025">
        <v>119</v>
      </c>
      <c r="B8025">
        <v>17</v>
      </c>
      <c r="C8025" t="s">
        <v>10397</v>
      </c>
      <c r="D8025" s="7">
        <v>40780</v>
      </c>
      <c r="E8025" t="s">
        <v>2367</v>
      </c>
      <c r="F8025" t="s">
        <v>4920</v>
      </c>
      <c r="G8025" t="s">
        <v>2367</v>
      </c>
      <c r="H8025" t="s">
        <v>33</v>
      </c>
      <c r="I8025" t="s">
        <v>192</v>
      </c>
      <c r="K8025" t="s">
        <v>10017</v>
      </c>
      <c r="L8025" t="s">
        <v>10018</v>
      </c>
    </row>
    <row r="8026" spans="1:14" hidden="1" x14ac:dyDescent="0.25">
      <c r="A8026">
        <v>119</v>
      </c>
      <c r="B8026">
        <v>18</v>
      </c>
      <c r="C8026" t="s">
        <v>10397</v>
      </c>
      <c r="D8026" s="7">
        <v>40780</v>
      </c>
      <c r="E8026" t="s">
        <v>2367</v>
      </c>
      <c r="F8026" t="s">
        <v>4920</v>
      </c>
      <c r="G8026" t="s">
        <v>2367</v>
      </c>
      <c r="H8026" t="s">
        <v>162</v>
      </c>
      <c r="I8026" t="s">
        <v>163</v>
      </c>
      <c r="K8026" t="s">
        <v>10018</v>
      </c>
      <c r="L8026" t="s">
        <v>10019</v>
      </c>
    </row>
    <row r="8027" spans="1:14" hidden="1" x14ac:dyDescent="0.25">
      <c r="A8027">
        <v>119</v>
      </c>
      <c r="B8027">
        <v>19</v>
      </c>
      <c r="C8027" t="s">
        <v>10397</v>
      </c>
      <c r="D8027" s="7">
        <v>40780</v>
      </c>
      <c r="E8027" t="s">
        <v>2367</v>
      </c>
      <c r="F8027" t="s">
        <v>4920</v>
      </c>
      <c r="G8027" t="s">
        <v>2367</v>
      </c>
      <c r="H8027" t="s">
        <v>24</v>
      </c>
      <c r="I8027" t="s">
        <v>10323</v>
      </c>
      <c r="K8027" t="s">
        <v>10020</v>
      </c>
      <c r="L8027" t="s">
        <v>10021</v>
      </c>
    </row>
    <row r="8028" spans="1:14" hidden="1" x14ac:dyDescent="0.25">
      <c r="A8028">
        <v>119</v>
      </c>
      <c r="B8028">
        <v>20</v>
      </c>
      <c r="C8028" t="s">
        <v>10397</v>
      </c>
      <c r="D8028" s="7">
        <v>40780</v>
      </c>
      <c r="E8028" t="s">
        <v>2367</v>
      </c>
      <c r="F8028" t="s">
        <v>4920</v>
      </c>
      <c r="G8028" t="s">
        <v>2367</v>
      </c>
      <c r="H8028" t="s">
        <v>10</v>
      </c>
      <c r="I8028" t="s">
        <v>11</v>
      </c>
      <c r="K8028" t="s">
        <v>10022</v>
      </c>
      <c r="L8028" t="s">
        <v>10023</v>
      </c>
    </row>
    <row r="8029" spans="1:14" hidden="1" x14ac:dyDescent="0.25">
      <c r="A8029">
        <v>119</v>
      </c>
      <c r="B8029">
        <v>21</v>
      </c>
      <c r="C8029" t="s">
        <v>10397</v>
      </c>
      <c r="D8029" s="7">
        <v>40780</v>
      </c>
      <c r="E8029" t="s">
        <v>2367</v>
      </c>
      <c r="F8029" t="s">
        <v>4920</v>
      </c>
      <c r="G8029" t="s">
        <v>2367</v>
      </c>
      <c r="H8029" t="s">
        <v>17</v>
      </c>
      <c r="I8029" t="s">
        <v>292</v>
      </c>
      <c r="K8029" t="s">
        <v>10023</v>
      </c>
      <c r="L8029" t="s">
        <v>10024</v>
      </c>
    </row>
    <row r="8030" spans="1:14" hidden="1" x14ac:dyDescent="0.25">
      <c r="A8030">
        <v>119</v>
      </c>
      <c r="B8030">
        <v>22</v>
      </c>
      <c r="C8030" t="s">
        <v>10397</v>
      </c>
      <c r="D8030" s="7">
        <v>40780</v>
      </c>
      <c r="E8030" t="s">
        <v>2367</v>
      </c>
      <c r="F8030" t="s">
        <v>4920</v>
      </c>
      <c r="G8030" t="s">
        <v>2367</v>
      </c>
      <c r="H8030" t="s">
        <v>53</v>
      </c>
      <c r="I8030" t="s">
        <v>1886</v>
      </c>
      <c r="J8030" t="s">
        <v>92</v>
      </c>
      <c r="K8030" t="s">
        <v>10024</v>
      </c>
      <c r="L8030" t="s">
        <v>10025</v>
      </c>
      <c r="N8030">
        <v>6</v>
      </c>
    </row>
    <row r="8031" spans="1:14" hidden="1" x14ac:dyDescent="0.25">
      <c r="A8031">
        <v>119</v>
      </c>
      <c r="B8031">
        <v>23</v>
      </c>
      <c r="C8031" t="s">
        <v>10397</v>
      </c>
      <c r="D8031" s="7">
        <v>40780</v>
      </c>
      <c r="E8031" t="s">
        <v>2367</v>
      </c>
      <c r="F8031" t="s">
        <v>4920</v>
      </c>
      <c r="G8031" t="s">
        <v>2367</v>
      </c>
      <c r="H8031" t="s">
        <v>21</v>
      </c>
      <c r="I8031" t="s">
        <v>22</v>
      </c>
      <c r="K8031" t="s">
        <v>10025</v>
      </c>
      <c r="L8031" t="s">
        <v>10026</v>
      </c>
    </row>
    <row r="8032" spans="1:14" hidden="1" x14ac:dyDescent="0.25">
      <c r="A8032">
        <v>119</v>
      </c>
      <c r="B8032">
        <v>24</v>
      </c>
      <c r="C8032" t="s">
        <v>10397</v>
      </c>
      <c r="D8032" s="7">
        <v>40780</v>
      </c>
      <c r="E8032" t="s">
        <v>2367</v>
      </c>
      <c r="F8032" t="s">
        <v>4920</v>
      </c>
      <c r="G8032" t="s">
        <v>2367</v>
      </c>
      <c r="H8032" t="s">
        <v>24</v>
      </c>
      <c r="I8032" t="s">
        <v>1263</v>
      </c>
      <c r="K8032" t="s">
        <v>10027</v>
      </c>
      <c r="L8032" t="s">
        <v>10028</v>
      </c>
    </row>
    <row r="8033" spans="1:14" hidden="1" x14ac:dyDescent="0.25">
      <c r="A8033">
        <v>119</v>
      </c>
      <c r="B8033">
        <v>25</v>
      </c>
      <c r="C8033" t="s">
        <v>10397</v>
      </c>
      <c r="D8033" s="7">
        <v>40780</v>
      </c>
      <c r="E8033" t="s">
        <v>2367</v>
      </c>
      <c r="F8033" t="s">
        <v>4920</v>
      </c>
      <c r="G8033" t="s">
        <v>2367</v>
      </c>
      <c r="H8033" t="s">
        <v>53</v>
      </c>
      <c r="I8033" t="s">
        <v>1886</v>
      </c>
      <c r="J8033" t="s">
        <v>92</v>
      </c>
      <c r="K8033" t="s">
        <v>10028</v>
      </c>
      <c r="L8033" t="s">
        <v>10029</v>
      </c>
      <c r="M8033" t="s">
        <v>1264</v>
      </c>
      <c r="N8033">
        <v>6</v>
      </c>
    </row>
    <row r="8034" spans="1:14" hidden="1" x14ac:dyDescent="0.25">
      <c r="A8034">
        <v>119</v>
      </c>
      <c r="B8034">
        <v>26</v>
      </c>
      <c r="C8034" t="s">
        <v>10397</v>
      </c>
      <c r="D8034" s="7">
        <v>40780</v>
      </c>
      <c r="E8034" t="s">
        <v>2367</v>
      </c>
      <c r="F8034" t="s">
        <v>4920</v>
      </c>
      <c r="G8034" t="s">
        <v>2367</v>
      </c>
      <c r="H8034" t="s">
        <v>24</v>
      </c>
      <c r="I8034" t="s">
        <v>10323</v>
      </c>
      <c r="K8034" t="s">
        <v>10029</v>
      </c>
      <c r="L8034" t="s">
        <v>10030</v>
      </c>
    </row>
    <row r="8035" spans="1:14" hidden="1" x14ac:dyDescent="0.25">
      <c r="A8035">
        <v>119</v>
      </c>
      <c r="B8035">
        <v>27</v>
      </c>
      <c r="C8035" t="s">
        <v>10397</v>
      </c>
      <c r="D8035" s="7">
        <v>40780</v>
      </c>
      <c r="E8035" t="s">
        <v>2367</v>
      </c>
      <c r="F8035" t="s">
        <v>4920</v>
      </c>
      <c r="G8035" t="s">
        <v>2367</v>
      </c>
      <c r="H8035" t="s">
        <v>10</v>
      </c>
      <c r="I8035" t="s">
        <v>62</v>
      </c>
      <c r="K8035" t="s">
        <v>10031</v>
      </c>
      <c r="L8035" t="s">
        <v>10032</v>
      </c>
    </row>
    <row r="8036" spans="1:14" hidden="1" x14ac:dyDescent="0.25">
      <c r="A8036">
        <v>119</v>
      </c>
      <c r="B8036">
        <v>28</v>
      </c>
      <c r="C8036" t="s">
        <v>10397</v>
      </c>
      <c r="D8036" s="7">
        <v>40780</v>
      </c>
      <c r="E8036" t="s">
        <v>2367</v>
      </c>
      <c r="F8036" t="s">
        <v>4920</v>
      </c>
      <c r="G8036" t="s">
        <v>2367</v>
      </c>
      <c r="H8036" t="s">
        <v>10</v>
      </c>
      <c r="I8036" t="s">
        <v>11</v>
      </c>
      <c r="K8036" t="s">
        <v>10032</v>
      </c>
      <c r="L8036" t="s">
        <v>10033</v>
      </c>
    </row>
    <row r="8037" spans="1:14" hidden="1" x14ac:dyDescent="0.25">
      <c r="A8037">
        <v>119</v>
      </c>
      <c r="B8037">
        <v>29</v>
      </c>
      <c r="C8037" t="s">
        <v>10397</v>
      </c>
      <c r="D8037" s="7">
        <v>40780</v>
      </c>
      <c r="E8037" t="s">
        <v>2367</v>
      </c>
      <c r="F8037" t="s">
        <v>4920</v>
      </c>
      <c r="G8037" t="s">
        <v>2367</v>
      </c>
      <c r="H8037" t="s">
        <v>10</v>
      </c>
      <c r="I8037" t="s">
        <v>14</v>
      </c>
      <c r="K8037" t="s">
        <v>10033</v>
      </c>
      <c r="L8037" t="s">
        <v>10034</v>
      </c>
    </row>
    <row r="8038" spans="1:14" hidden="1" x14ac:dyDescent="0.25">
      <c r="A8038">
        <v>119</v>
      </c>
      <c r="B8038">
        <v>30</v>
      </c>
      <c r="C8038" t="s">
        <v>10397</v>
      </c>
      <c r="D8038" s="7">
        <v>40780</v>
      </c>
      <c r="E8038" t="s">
        <v>2367</v>
      </c>
      <c r="F8038" t="s">
        <v>4920</v>
      </c>
      <c r="G8038" t="s">
        <v>2367</v>
      </c>
      <c r="H8038" t="s">
        <v>17</v>
      </c>
      <c r="I8038" t="s">
        <v>45</v>
      </c>
      <c r="K8038" t="s">
        <v>10034</v>
      </c>
      <c r="L8038" t="s">
        <v>10034</v>
      </c>
    </row>
    <row r="8039" spans="1:14" hidden="1" x14ac:dyDescent="0.25">
      <c r="A8039">
        <v>119</v>
      </c>
      <c r="B8039">
        <v>31</v>
      </c>
      <c r="C8039" t="s">
        <v>10397</v>
      </c>
      <c r="D8039" s="7">
        <v>40780</v>
      </c>
      <c r="E8039" t="s">
        <v>2367</v>
      </c>
      <c r="F8039" t="s">
        <v>4920</v>
      </c>
      <c r="G8039" t="s">
        <v>2367</v>
      </c>
      <c r="H8039" t="s">
        <v>53</v>
      </c>
      <c r="I8039" t="s">
        <v>255</v>
      </c>
      <c r="J8039" t="s">
        <v>92</v>
      </c>
      <c r="K8039" t="s">
        <v>10034</v>
      </c>
      <c r="L8039" t="s">
        <v>10035</v>
      </c>
      <c r="N8039">
        <v>4</v>
      </c>
    </row>
    <row r="8040" spans="1:14" hidden="1" x14ac:dyDescent="0.25">
      <c r="A8040">
        <v>119</v>
      </c>
      <c r="B8040">
        <v>32</v>
      </c>
      <c r="C8040" t="s">
        <v>10397</v>
      </c>
      <c r="D8040" s="7">
        <v>40780</v>
      </c>
      <c r="E8040" t="s">
        <v>2367</v>
      </c>
      <c r="F8040" t="s">
        <v>4920</v>
      </c>
      <c r="G8040" t="s">
        <v>2367</v>
      </c>
      <c r="H8040" t="s">
        <v>21</v>
      </c>
      <c r="I8040" t="s">
        <v>22</v>
      </c>
      <c r="K8040" t="s">
        <v>10035</v>
      </c>
      <c r="L8040" t="s">
        <v>10036</v>
      </c>
    </row>
    <row r="8041" spans="1:14" hidden="1" x14ac:dyDescent="0.25">
      <c r="A8041">
        <v>119</v>
      </c>
      <c r="B8041">
        <v>33</v>
      </c>
      <c r="C8041" t="s">
        <v>10397</v>
      </c>
      <c r="D8041" s="7">
        <v>40780</v>
      </c>
      <c r="E8041" t="s">
        <v>2367</v>
      </c>
      <c r="F8041" t="s">
        <v>4920</v>
      </c>
      <c r="G8041" t="s">
        <v>2367</v>
      </c>
      <c r="H8041" t="s">
        <v>24</v>
      </c>
      <c r="I8041" t="s">
        <v>10323</v>
      </c>
      <c r="K8041" t="s">
        <v>10037</v>
      </c>
      <c r="L8041" t="s">
        <v>10038</v>
      </c>
    </row>
    <row r="8042" spans="1:14" hidden="1" x14ac:dyDescent="0.25">
      <c r="A8042">
        <v>119</v>
      </c>
      <c r="B8042">
        <v>34</v>
      </c>
      <c r="C8042" t="s">
        <v>10397</v>
      </c>
      <c r="D8042" s="7">
        <v>40780</v>
      </c>
      <c r="E8042" t="s">
        <v>2367</v>
      </c>
      <c r="F8042" t="s">
        <v>4920</v>
      </c>
      <c r="G8042" t="s">
        <v>2367</v>
      </c>
      <c r="H8042" t="s">
        <v>10</v>
      </c>
      <c r="I8042" t="s">
        <v>11</v>
      </c>
      <c r="K8042" t="s">
        <v>10039</v>
      </c>
      <c r="L8042" t="s">
        <v>10040</v>
      </c>
    </row>
    <row r="8043" spans="1:14" hidden="1" x14ac:dyDescent="0.25">
      <c r="A8043">
        <v>119</v>
      </c>
      <c r="B8043">
        <v>35</v>
      </c>
      <c r="C8043" t="s">
        <v>10397</v>
      </c>
      <c r="D8043" s="7">
        <v>40780</v>
      </c>
      <c r="E8043" t="s">
        <v>2367</v>
      </c>
      <c r="F8043" t="s">
        <v>4920</v>
      </c>
      <c r="G8043" t="s">
        <v>2367</v>
      </c>
      <c r="H8043" t="s">
        <v>17</v>
      </c>
      <c r="I8043" t="s">
        <v>73</v>
      </c>
      <c r="K8043" t="s">
        <v>10040</v>
      </c>
      <c r="L8043" t="s">
        <v>10041</v>
      </c>
    </row>
    <row r="8044" spans="1:14" hidden="1" x14ac:dyDescent="0.25">
      <c r="A8044">
        <v>119</v>
      </c>
      <c r="B8044">
        <v>36</v>
      </c>
      <c r="C8044" t="s">
        <v>10397</v>
      </c>
      <c r="D8044" s="7">
        <v>40780</v>
      </c>
      <c r="E8044" t="s">
        <v>2367</v>
      </c>
      <c r="F8044" t="s">
        <v>4920</v>
      </c>
      <c r="G8044" t="s">
        <v>2367</v>
      </c>
      <c r="H8044" t="s">
        <v>53</v>
      </c>
      <c r="I8044" t="s">
        <v>255</v>
      </c>
      <c r="J8044" t="s">
        <v>80</v>
      </c>
      <c r="K8044" t="s">
        <v>10041</v>
      </c>
      <c r="L8044" t="s">
        <v>10042</v>
      </c>
      <c r="N8044">
        <v>4</v>
      </c>
    </row>
    <row r="8045" spans="1:14" hidden="1" x14ac:dyDescent="0.25">
      <c r="A8045">
        <v>119</v>
      </c>
      <c r="B8045">
        <v>37</v>
      </c>
      <c r="C8045" t="s">
        <v>10397</v>
      </c>
      <c r="D8045" s="7">
        <v>40780</v>
      </c>
      <c r="E8045" t="s">
        <v>2367</v>
      </c>
      <c r="F8045" t="s">
        <v>4920</v>
      </c>
      <c r="G8045" t="s">
        <v>2367</v>
      </c>
      <c r="H8045" t="s">
        <v>24</v>
      </c>
      <c r="I8045" t="s">
        <v>10323</v>
      </c>
      <c r="K8045" t="s">
        <v>10043</v>
      </c>
      <c r="L8045" t="s">
        <v>10044</v>
      </c>
    </row>
    <row r="8046" spans="1:14" hidden="1" x14ac:dyDescent="0.25">
      <c r="A8046">
        <v>119</v>
      </c>
      <c r="B8046">
        <v>38</v>
      </c>
      <c r="C8046" t="s">
        <v>10397</v>
      </c>
      <c r="D8046" s="7">
        <v>40780</v>
      </c>
      <c r="E8046" t="s">
        <v>2367</v>
      </c>
      <c r="F8046" t="s">
        <v>4920</v>
      </c>
      <c r="G8046" t="s">
        <v>2367</v>
      </c>
      <c r="H8046" t="s">
        <v>17</v>
      </c>
      <c r="I8046" t="s">
        <v>18</v>
      </c>
      <c r="K8046" t="s">
        <v>10044</v>
      </c>
      <c r="L8046" t="s">
        <v>10045</v>
      </c>
    </row>
    <row r="8047" spans="1:14" hidden="1" x14ac:dyDescent="0.25">
      <c r="A8047">
        <v>119</v>
      </c>
      <c r="B8047">
        <v>39</v>
      </c>
      <c r="C8047" t="s">
        <v>10397</v>
      </c>
      <c r="D8047" s="7">
        <v>40780</v>
      </c>
      <c r="E8047" t="s">
        <v>2367</v>
      </c>
      <c r="F8047" t="s">
        <v>4920</v>
      </c>
      <c r="G8047" t="s">
        <v>2367</v>
      </c>
      <c r="H8047" t="s">
        <v>24</v>
      </c>
      <c r="I8047" t="s">
        <v>10323</v>
      </c>
      <c r="K8047" t="s">
        <v>10045</v>
      </c>
      <c r="L8047" t="s">
        <v>10046</v>
      </c>
    </row>
    <row r="8048" spans="1:14" hidden="1" x14ac:dyDescent="0.25">
      <c r="A8048">
        <v>119</v>
      </c>
      <c r="B8048">
        <v>40</v>
      </c>
      <c r="C8048" t="s">
        <v>10397</v>
      </c>
      <c r="D8048" s="7">
        <v>40780</v>
      </c>
      <c r="E8048" t="s">
        <v>2367</v>
      </c>
      <c r="F8048" t="s">
        <v>4920</v>
      </c>
      <c r="G8048" t="s">
        <v>2367</v>
      </c>
      <c r="H8048" t="s">
        <v>10</v>
      </c>
      <c r="I8048" t="s">
        <v>11</v>
      </c>
      <c r="K8048" t="s">
        <v>10046</v>
      </c>
      <c r="L8048" t="s">
        <v>10047</v>
      </c>
    </row>
    <row r="8049" spans="1:14" hidden="1" x14ac:dyDescent="0.25">
      <c r="A8049">
        <v>119</v>
      </c>
      <c r="B8049">
        <v>41</v>
      </c>
      <c r="C8049" t="s">
        <v>10397</v>
      </c>
      <c r="D8049" s="7">
        <v>40780</v>
      </c>
      <c r="E8049" t="s">
        <v>2367</v>
      </c>
      <c r="F8049" t="s">
        <v>4920</v>
      </c>
      <c r="G8049" t="s">
        <v>2367</v>
      </c>
      <c r="H8049" t="s">
        <v>17</v>
      </c>
      <c r="I8049" t="s">
        <v>73</v>
      </c>
      <c r="K8049" t="s">
        <v>10047</v>
      </c>
      <c r="L8049" t="s">
        <v>10048</v>
      </c>
    </row>
    <row r="8050" spans="1:14" hidden="1" x14ac:dyDescent="0.25">
      <c r="A8050">
        <v>119</v>
      </c>
      <c r="B8050">
        <v>42</v>
      </c>
      <c r="C8050" t="s">
        <v>10397</v>
      </c>
      <c r="D8050" s="7">
        <v>40780</v>
      </c>
      <c r="E8050" t="s">
        <v>2367</v>
      </c>
      <c r="F8050" t="s">
        <v>4920</v>
      </c>
      <c r="G8050" t="s">
        <v>2367</v>
      </c>
      <c r="H8050" t="s">
        <v>33</v>
      </c>
      <c r="I8050" t="s">
        <v>161</v>
      </c>
      <c r="K8050" t="s">
        <v>10048</v>
      </c>
      <c r="L8050" t="s">
        <v>10049</v>
      </c>
    </row>
    <row r="8051" spans="1:14" hidden="1" x14ac:dyDescent="0.25">
      <c r="A8051">
        <v>119</v>
      </c>
      <c r="B8051">
        <v>43</v>
      </c>
      <c r="C8051" t="s">
        <v>10397</v>
      </c>
      <c r="D8051" s="7">
        <v>40780</v>
      </c>
      <c r="E8051" t="s">
        <v>2367</v>
      </c>
      <c r="F8051" t="s">
        <v>4920</v>
      </c>
      <c r="G8051" t="s">
        <v>2367</v>
      </c>
      <c r="H8051" t="s">
        <v>21</v>
      </c>
      <c r="I8051" t="s">
        <v>334</v>
      </c>
      <c r="K8051" t="s">
        <v>10050</v>
      </c>
      <c r="L8051" t="s">
        <v>10051</v>
      </c>
    </row>
    <row r="8052" spans="1:14" hidden="1" x14ac:dyDescent="0.25">
      <c r="A8052">
        <v>119</v>
      </c>
      <c r="B8052">
        <v>44</v>
      </c>
      <c r="C8052" t="s">
        <v>10397</v>
      </c>
      <c r="D8052" s="7">
        <v>40780</v>
      </c>
      <c r="E8052" t="s">
        <v>2367</v>
      </c>
      <c r="F8052" t="s">
        <v>4920</v>
      </c>
      <c r="G8052" t="s">
        <v>2367</v>
      </c>
      <c r="H8052" t="s">
        <v>24</v>
      </c>
      <c r="I8052" t="s">
        <v>10323</v>
      </c>
      <c r="K8052" t="s">
        <v>10052</v>
      </c>
      <c r="L8052" t="s">
        <v>10053</v>
      </c>
    </row>
    <row r="8053" spans="1:14" hidden="1" x14ac:dyDescent="0.25">
      <c r="A8053">
        <v>119</v>
      </c>
      <c r="B8053">
        <v>45</v>
      </c>
      <c r="C8053" t="s">
        <v>10397</v>
      </c>
      <c r="D8053" s="7">
        <v>40780</v>
      </c>
      <c r="E8053" t="s">
        <v>2367</v>
      </c>
      <c r="F8053" t="s">
        <v>4920</v>
      </c>
      <c r="G8053" t="s">
        <v>2367</v>
      </c>
      <c r="H8053" t="s">
        <v>10</v>
      </c>
      <c r="I8053" t="s">
        <v>11</v>
      </c>
      <c r="K8053" t="s">
        <v>10053</v>
      </c>
      <c r="L8053" t="s">
        <v>10054</v>
      </c>
    </row>
    <row r="8054" spans="1:14" hidden="1" x14ac:dyDescent="0.25">
      <c r="A8054">
        <v>119</v>
      </c>
      <c r="B8054">
        <v>46</v>
      </c>
      <c r="C8054" t="s">
        <v>10397</v>
      </c>
      <c r="D8054" s="7">
        <v>40780</v>
      </c>
      <c r="E8054" t="s">
        <v>2367</v>
      </c>
      <c r="F8054" t="s">
        <v>4920</v>
      </c>
      <c r="G8054" t="s">
        <v>2367</v>
      </c>
      <c r="H8054" t="s">
        <v>17</v>
      </c>
      <c r="I8054" t="s">
        <v>73</v>
      </c>
      <c r="K8054" t="s">
        <v>10054</v>
      </c>
      <c r="L8054" t="s">
        <v>10055</v>
      </c>
    </row>
    <row r="8055" spans="1:14" hidden="1" x14ac:dyDescent="0.25">
      <c r="A8055">
        <v>119</v>
      </c>
      <c r="B8055">
        <v>47</v>
      </c>
      <c r="C8055" t="s">
        <v>10397</v>
      </c>
      <c r="D8055" s="7">
        <v>40780</v>
      </c>
      <c r="E8055" t="s">
        <v>2367</v>
      </c>
      <c r="F8055" t="s">
        <v>4920</v>
      </c>
      <c r="G8055" t="s">
        <v>2367</v>
      </c>
      <c r="H8055" t="s">
        <v>10</v>
      </c>
      <c r="I8055" t="s">
        <v>14</v>
      </c>
      <c r="K8055" t="s">
        <v>10056</v>
      </c>
      <c r="L8055" t="s">
        <v>10057</v>
      </c>
    </row>
    <row r="8056" spans="1:14" hidden="1" x14ac:dyDescent="0.25">
      <c r="A8056">
        <v>119</v>
      </c>
      <c r="B8056">
        <v>48</v>
      </c>
      <c r="C8056" t="s">
        <v>10397</v>
      </c>
      <c r="D8056" s="7">
        <v>40780</v>
      </c>
      <c r="E8056" t="s">
        <v>2367</v>
      </c>
      <c r="F8056" t="s">
        <v>4920</v>
      </c>
      <c r="G8056" t="s">
        <v>2367</v>
      </c>
      <c r="H8056" t="s">
        <v>17</v>
      </c>
      <c r="I8056" t="s">
        <v>77</v>
      </c>
      <c r="K8056" t="s">
        <v>10057</v>
      </c>
      <c r="L8056" t="s">
        <v>10058</v>
      </c>
    </row>
    <row r="8057" spans="1:14" hidden="1" x14ac:dyDescent="0.25">
      <c r="A8057">
        <v>119</v>
      </c>
      <c r="B8057">
        <v>49</v>
      </c>
      <c r="C8057" t="s">
        <v>10397</v>
      </c>
      <c r="D8057" s="7">
        <v>40780</v>
      </c>
      <c r="E8057" t="s">
        <v>2367</v>
      </c>
      <c r="F8057" t="s">
        <v>4920</v>
      </c>
      <c r="G8057" t="s">
        <v>2367</v>
      </c>
      <c r="H8057" t="s">
        <v>33</v>
      </c>
      <c r="I8057" t="s">
        <v>34</v>
      </c>
      <c r="K8057" t="s">
        <v>10058</v>
      </c>
      <c r="L8057" t="s">
        <v>10059</v>
      </c>
    </row>
    <row r="8058" spans="1:14" hidden="1" x14ac:dyDescent="0.25">
      <c r="A8058">
        <v>119</v>
      </c>
      <c r="B8058">
        <v>50</v>
      </c>
      <c r="C8058" t="s">
        <v>10397</v>
      </c>
      <c r="D8058" s="7">
        <v>40780</v>
      </c>
      <c r="E8058" t="s">
        <v>2367</v>
      </c>
      <c r="F8058" t="s">
        <v>4920</v>
      </c>
      <c r="G8058" t="s">
        <v>2367</v>
      </c>
      <c r="H8058" t="s">
        <v>21</v>
      </c>
      <c r="I8058" t="s">
        <v>22</v>
      </c>
      <c r="K8058" t="s">
        <v>10059</v>
      </c>
      <c r="L8058" t="s">
        <v>10060</v>
      </c>
    </row>
    <row r="8059" spans="1:14" hidden="1" x14ac:dyDescent="0.25">
      <c r="A8059">
        <v>119</v>
      </c>
      <c r="B8059">
        <v>51</v>
      </c>
      <c r="C8059" t="s">
        <v>10397</v>
      </c>
      <c r="D8059" s="7">
        <v>40780</v>
      </c>
      <c r="E8059" t="s">
        <v>2367</v>
      </c>
      <c r="F8059" t="s">
        <v>4920</v>
      </c>
      <c r="G8059" t="s">
        <v>2367</v>
      </c>
      <c r="H8059" t="s">
        <v>24</v>
      </c>
      <c r="I8059" t="s">
        <v>165</v>
      </c>
      <c r="K8059" t="s">
        <v>10061</v>
      </c>
      <c r="L8059" t="s">
        <v>10062</v>
      </c>
    </row>
    <row r="8060" spans="1:14" hidden="1" x14ac:dyDescent="0.25">
      <c r="A8060">
        <v>119</v>
      </c>
      <c r="B8060">
        <v>52</v>
      </c>
      <c r="C8060" t="s">
        <v>10397</v>
      </c>
      <c r="D8060" s="7">
        <v>40780</v>
      </c>
      <c r="E8060" t="s">
        <v>2367</v>
      </c>
      <c r="F8060" t="s">
        <v>4920</v>
      </c>
      <c r="G8060" t="s">
        <v>2367</v>
      </c>
      <c r="H8060" t="s">
        <v>10</v>
      </c>
      <c r="I8060" t="s">
        <v>11</v>
      </c>
      <c r="K8060" t="s">
        <v>10062</v>
      </c>
      <c r="L8060" t="s">
        <v>10063</v>
      </c>
    </row>
    <row r="8061" spans="1:14" hidden="1" x14ac:dyDescent="0.25">
      <c r="A8061">
        <v>119</v>
      </c>
      <c r="B8061">
        <v>53</v>
      </c>
      <c r="C8061" t="s">
        <v>10397</v>
      </c>
      <c r="D8061" s="7">
        <v>40780</v>
      </c>
      <c r="E8061" t="s">
        <v>2367</v>
      </c>
      <c r="F8061" t="s">
        <v>4920</v>
      </c>
      <c r="G8061" t="s">
        <v>2367</v>
      </c>
      <c r="H8061" t="s">
        <v>17</v>
      </c>
      <c r="I8061" t="s">
        <v>101</v>
      </c>
      <c r="K8061" t="s">
        <v>10063</v>
      </c>
      <c r="L8061" t="s">
        <v>10064</v>
      </c>
    </row>
    <row r="8062" spans="1:14" hidden="1" x14ac:dyDescent="0.25">
      <c r="A8062">
        <v>119</v>
      </c>
      <c r="B8062">
        <v>54</v>
      </c>
      <c r="C8062" t="s">
        <v>10397</v>
      </c>
      <c r="D8062" s="7">
        <v>40780</v>
      </c>
      <c r="E8062" t="s">
        <v>2367</v>
      </c>
      <c r="F8062" t="s">
        <v>4920</v>
      </c>
      <c r="G8062" t="s">
        <v>2367</v>
      </c>
      <c r="H8062" t="s">
        <v>53</v>
      </c>
      <c r="I8062" t="s">
        <v>1886</v>
      </c>
      <c r="J8062" t="s">
        <v>92</v>
      </c>
      <c r="K8062" t="s">
        <v>10064</v>
      </c>
      <c r="L8062" t="s">
        <v>10065</v>
      </c>
      <c r="N8062">
        <v>4</v>
      </c>
    </row>
    <row r="8063" spans="1:14" hidden="1" x14ac:dyDescent="0.25">
      <c r="A8063">
        <v>119</v>
      </c>
      <c r="B8063">
        <v>55</v>
      </c>
      <c r="C8063" t="s">
        <v>10397</v>
      </c>
      <c r="D8063" s="7">
        <v>40780</v>
      </c>
      <c r="E8063" t="s">
        <v>2367</v>
      </c>
      <c r="F8063" t="s">
        <v>4920</v>
      </c>
      <c r="G8063" t="s">
        <v>2367</v>
      </c>
      <c r="H8063" t="s">
        <v>162</v>
      </c>
      <c r="I8063" t="s">
        <v>163</v>
      </c>
      <c r="K8063" t="s">
        <v>10066</v>
      </c>
      <c r="L8063" t="s">
        <v>10067</v>
      </c>
    </row>
    <row r="8064" spans="1:14" hidden="1" x14ac:dyDescent="0.25">
      <c r="A8064">
        <v>119</v>
      </c>
      <c r="B8064">
        <v>56</v>
      </c>
      <c r="C8064" t="s">
        <v>10397</v>
      </c>
      <c r="D8064" s="7">
        <v>40780</v>
      </c>
      <c r="E8064" t="s">
        <v>2367</v>
      </c>
      <c r="F8064" t="s">
        <v>4920</v>
      </c>
      <c r="G8064" t="s">
        <v>2367</v>
      </c>
      <c r="H8064" t="s">
        <v>24</v>
      </c>
      <c r="I8064" t="s">
        <v>10323</v>
      </c>
      <c r="K8064" t="s">
        <v>10068</v>
      </c>
      <c r="L8064" t="s">
        <v>10069</v>
      </c>
    </row>
    <row r="8065" spans="1:14" hidden="1" x14ac:dyDescent="0.25">
      <c r="A8065">
        <v>119</v>
      </c>
      <c r="B8065">
        <v>57</v>
      </c>
      <c r="C8065" t="s">
        <v>10397</v>
      </c>
      <c r="D8065" s="7">
        <v>40780</v>
      </c>
      <c r="E8065" t="s">
        <v>2367</v>
      </c>
      <c r="F8065" t="s">
        <v>4920</v>
      </c>
      <c r="G8065" t="s">
        <v>2367</v>
      </c>
      <c r="H8065" t="s">
        <v>10</v>
      </c>
      <c r="I8065" t="s">
        <v>11</v>
      </c>
      <c r="K8065" t="s">
        <v>10070</v>
      </c>
      <c r="L8065" t="s">
        <v>10071</v>
      </c>
    </row>
    <row r="8066" spans="1:14" hidden="1" x14ac:dyDescent="0.25">
      <c r="A8066">
        <v>119</v>
      </c>
      <c r="B8066">
        <v>58</v>
      </c>
      <c r="C8066" t="s">
        <v>10397</v>
      </c>
      <c r="D8066" s="7">
        <v>40780</v>
      </c>
      <c r="E8066" t="s">
        <v>2367</v>
      </c>
      <c r="F8066" t="s">
        <v>4920</v>
      </c>
      <c r="G8066" t="s">
        <v>2367</v>
      </c>
      <c r="H8066" t="s">
        <v>10</v>
      </c>
      <c r="I8066" t="s">
        <v>14</v>
      </c>
      <c r="K8066" t="s">
        <v>10071</v>
      </c>
      <c r="L8066" t="s">
        <v>10072</v>
      </c>
    </row>
    <row r="8067" spans="1:14" hidden="1" x14ac:dyDescent="0.25">
      <c r="A8067">
        <v>119</v>
      </c>
      <c r="B8067">
        <v>59</v>
      </c>
      <c r="C8067" t="s">
        <v>10397</v>
      </c>
      <c r="D8067" s="7">
        <v>40780</v>
      </c>
      <c r="E8067" t="s">
        <v>2367</v>
      </c>
      <c r="F8067" t="s">
        <v>4920</v>
      </c>
      <c r="G8067" t="s">
        <v>2367</v>
      </c>
      <c r="H8067" t="s">
        <v>17</v>
      </c>
      <c r="I8067" t="s">
        <v>77</v>
      </c>
      <c r="K8067" t="s">
        <v>10072</v>
      </c>
      <c r="L8067" t="s">
        <v>10073</v>
      </c>
    </row>
    <row r="8068" spans="1:14" hidden="1" x14ac:dyDescent="0.25">
      <c r="A8068">
        <v>119</v>
      </c>
      <c r="B8068">
        <v>60</v>
      </c>
      <c r="C8068" t="s">
        <v>10397</v>
      </c>
      <c r="D8068" s="7">
        <v>40780</v>
      </c>
      <c r="E8068" t="s">
        <v>2367</v>
      </c>
      <c r="F8068" t="s">
        <v>4920</v>
      </c>
      <c r="G8068" t="s">
        <v>2367</v>
      </c>
      <c r="H8068" t="s">
        <v>24</v>
      </c>
      <c r="I8068" t="s">
        <v>10323</v>
      </c>
      <c r="K8068" t="s">
        <v>10073</v>
      </c>
      <c r="L8068" t="s">
        <v>10074</v>
      </c>
    </row>
    <row r="8069" spans="1:14" hidden="1" x14ac:dyDescent="0.25">
      <c r="A8069">
        <v>120</v>
      </c>
      <c r="B8069">
        <v>1</v>
      </c>
      <c r="C8069" t="s">
        <v>10394</v>
      </c>
      <c r="D8069" s="7">
        <v>40944</v>
      </c>
      <c r="E8069" t="s">
        <v>2367</v>
      </c>
      <c r="F8069" t="s">
        <v>2340</v>
      </c>
      <c r="G8069" t="s">
        <v>2367</v>
      </c>
      <c r="H8069" t="s">
        <v>10</v>
      </c>
      <c r="I8069" t="s">
        <v>118</v>
      </c>
      <c r="K8069" t="s">
        <v>10075</v>
      </c>
      <c r="L8069" t="s">
        <v>10076</v>
      </c>
    </row>
    <row r="8070" spans="1:14" hidden="1" x14ac:dyDescent="0.25">
      <c r="A8070">
        <v>120</v>
      </c>
      <c r="B8070">
        <v>2</v>
      </c>
      <c r="C8070" t="s">
        <v>10394</v>
      </c>
      <c r="D8070" s="7">
        <v>40944</v>
      </c>
      <c r="E8070" t="s">
        <v>2367</v>
      </c>
      <c r="F8070" t="s">
        <v>2340</v>
      </c>
      <c r="G8070" t="s">
        <v>2367</v>
      </c>
      <c r="H8070" t="s">
        <v>10</v>
      </c>
      <c r="I8070" t="s">
        <v>14</v>
      </c>
      <c r="K8070" t="s">
        <v>10076</v>
      </c>
      <c r="L8070" t="s">
        <v>10077</v>
      </c>
    </row>
    <row r="8071" spans="1:14" hidden="1" x14ac:dyDescent="0.25">
      <c r="A8071">
        <v>120</v>
      </c>
      <c r="B8071">
        <v>3</v>
      </c>
      <c r="C8071" t="s">
        <v>10394</v>
      </c>
      <c r="D8071" s="7">
        <v>40944</v>
      </c>
      <c r="E8071" t="s">
        <v>2367</v>
      </c>
      <c r="F8071" t="s">
        <v>2340</v>
      </c>
      <c r="G8071" t="s">
        <v>2367</v>
      </c>
      <c r="H8071" t="s">
        <v>17</v>
      </c>
      <c r="I8071" t="s">
        <v>120</v>
      </c>
      <c r="K8071" t="s">
        <v>10077</v>
      </c>
      <c r="L8071" t="s">
        <v>10078</v>
      </c>
    </row>
    <row r="8072" spans="1:14" hidden="1" x14ac:dyDescent="0.25">
      <c r="A8072">
        <v>120</v>
      </c>
      <c r="B8072">
        <v>4</v>
      </c>
      <c r="C8072" t="s">
        <v>10394</v>
      </c>
      <c r="D8072" s="7">
        <v>40944</v>
      </c>
      <c r="E8072" t="s">
        <v>2367</v>
      </c>
      <c r="F8072" t="s">
        <v>2340</v>
      </c>
      <c r="G8072" t="s">
        <v>2367</v>
      </c>
      <c r="H8072" t="s">
        <v>10</v>
      </c>
      <c r="I8072" t="s">
        <v>14</v>
      </c>
      <c r="K8072" t="s">
        <v>10078</v>
      </c>
      <c r="L8072" t="s">
        <v>10079</v>
      </c>
    </row>
    <row r="8073" spans="1:14" hidden="1" x14ac:dyDescent="0.25">
      <c r="A8073">
        <v>120</v>
      </c>
      <c r="B8073">
        <v>5</v>
      </c>
      <c r="C8073" t="s">
        <v>10394</v>
      </c>
      <c r="D8073" s="7">
        <v>40944</v>
      </c>
      <c r="E8073" t="s">
        <v>2367</v>
      </c>
      <c r="F8073" t="s">
        <v>2340</v>
      </c>
      <c r="G8073" t="s">
        <v>2367</v>
      </c>
      <c r="H8073" t="s">
        <v>17</v>
      </c>
      <c r="I8073" t="s">
        <v>120</v>
      </c>
      <c r="K8073" t="s">
        <v>10079</v>
      </c>
      <c r="L8073" t="s">
        <v>10080</v>
      </c>
    </row>
    <row r="8074" spans="1:14" hidden="1" x14ac:dyDescent="0.25">
      <c r="A8074">
        <v>120</v>
      </c>
      <c r="B8074">
        <v>6</v>
      </c>
      <c r="C8074" t="s">
        <v>10394</v>
      </c>
      <c r="D8074" s="7">
        <v>40944</v>
      </c>
      <c r="E8074" t="s">
        <v>2367</v>
      </c>
      <c r="F8074" t="s">
        <v>2340</v>
      </c>
      <c r="G8074" t="s">
        <v>2367</v>
      </c>
      <c r="H8074" t="s">
        <v>10</v>
      </c>
      <c r="I8074" t="s">
        <v>118</v>
      </c>
      <c r="K8074" t="s">
        <v>10081</v>
      </c>
      <c r="L8074" t="s">
        <v>10082</v>
      </c>
    </row>
    <row r="8075" spans="1:14" hidden="1" x14ac:dyDescent="0.25">
      <c r="A8075">
        <v>120</v>
      </c>
      <c r="B8075">
        <v>7</v>
      </c>
      <c r="C8075" t="s">
        <v>10394</v>
      </c>
      <c r="D8075" s="7">
        <v>40944</v>
      </c>
      <c r="E8075" t="s">
        <v>2367</v>
      </c>
      <c r="F8075" t="s">
        <v>2340</v>
      </c>
      <c r="G8075" t="s">
        <v>2367</v>
      </c>
      <c r="H8075" t="s">
        <v>10</v>
      </c>
      <c r="I8075" t="s">
        <v>14</v>
      </c>
      <c r="K8075" t="s">
        <v>10083</v>
      </c>
      <c r="L8075" t="s">
        <v>10084</v>
      </c>
    </row>
    <row r="8076" spans="1:14" hidden="1" x14ac:dyDescent="0.25">
      <c r="A8076">
        <v>120</v>
      </c>
      <c r="B8076">
        <v>8</v>
      </c>
      <c r="C8076" t="s">
        <v>10394</v>
      </c>
      <c r="D8076" s="7">
        <v>40944</v>
      </c>
      <c r="E8076" t="s">
        <v>2367</v>
      </c>
      <c r="F8076" t="s">
        <v>2340</v>
      </c>
      <c r="G8076" t="s">
        <v>2367</v>
      </c>
      <c r="H8076" t="s">
        <v>10</v>
      </c>
      <c r="I8076" t="s">
        <v>14</v>
      </c>
      <c r="K8076" t="s">
        <v>10085</v>
      </c>
      <c r="L8076" t="s">
        <v>10086</v>
      </c>
    </row>
    <row r="8077" spans="1:14" hidden="1" x14ac:dyDescent="0.25">
      <c r="A8077">
        <v>120</v>
      </c>
      <c r="B8077">
        <v>9</v>
      </c>
      <c r="C8077" t="s">
        <v>10394</v>
      </c>
      <c r="D8077" s="7">
        <v>40944</v>
      </c>
      <c r="E8077" t="s">
        <v>2367</v>
      </c>
      <c r="F8077" t="s">
        <v>2340</v>
      </c>
      <c r="G8077" t="s">
        <v>2367</v>
      </c>
      <c r="H8077" t="s">
        <v>17</v>
      </c>
      <c r="I8077" t="s">
        <v>73</v>
      </c>
      <c r="K8077" t="s">
        <v>10086</v>
      </c>
      <c r="L8077" t="s">
        <v>10086</v>
      </c>
    </row>
    <row r="8078" spans="1:14" hidden="1" x14ac:dyDescent="0.25">
      <c r="A8078">
        <v>120</v>
      </c>
      <c r="B8078">
        <v>10</v>
      </c>
      <c r="C8078" t="s">
        <v>10394</v>
      </c>
      <c r="D8078" s="7">
        <v>40944</v>
      </c>
      <c r="E8078" t="s">
        <v>2367</v>
      </c>
      <c r="F8078" t="s">
        <v>2340</v>
      </c>
      <c r="G8078" t="s">
        <v>2367</v>
      </c>
      <c r="H8078" t="s">
        <v>53</v>
      </c>
      <c r="I8078" t="s">
        <v>1886</v>
      </c>
      <c r="J8078" t="s">
        <v>92</v>
      </c>
      <c r="K8078" t="s">
        <v>10086</v>
      </c>
      <c r="L8078" t="s">
        <v>10087</v>
      </c>
      <c r="N8078">
        <v>4</v>
      </c>
    </row>
    <row r="8079" spans="1:14" hidden="1" x14ac:dyDescent="0.25">
      <c r="A8079">
        <v>120</v>
      </c>
      <c r="B8079">
        <v>11</v>
      </c>
      <c r="C8079" t="s">
        <v>10394</v>
      </c>
      <c r="D8079" s="7">
        <v>40944</v>
      </c>
      <c r="E8079" t="s">
        <v>2367</v>
      </c>
      <c r="F8079" t="s">
        <v>2340</v>
      </c>
      <c r="G8079" t="s">
        <v>2367</v>
      </c>
      <c r="H8079" t="s">
        <v>21</v>
      </c>
      <c r="I8079" t="s">
        <v>334</v>
      </c>
      <c r="K8079" t="s">
        <v>10088</v>
      </c>
      <c r="L8079" t="s">
        <v>10089</v>
      </c>
    </row>
    <row r="8080" spans="1:14" hidden="1" x14ac:dyDescent="0.25">
      <c r="A8080">
        <v>120</v>
      </c>
      <c r="B8080">
        <v>12</v>
      </c>
      <c r="C8080" t="s">
        <v>10394</v>
      </c>
      <c r="D8080" s="7">
        <v>40944</v>
      </c>
      <c r="E8080" t="s">
        <v>2367</v>
      </c>
      <c r="F8080" t="s">
        <v>2340</v>
      </c>
      <c r="G8080" t="s">
        <v>2367</v>
      </c>
      <c r="H8080" t="s">
        <v>24</v>
      </c>
      <c r="I8080" t="s">
        <v>10323</v>
      </c>
      <c r="K8080" t="s">
        <v>10090</v>
      </c>
      <c r="L8080" t="s">
        <v>10091</v>
      </c>
    </row>
    <row r="8081" spans="1:14" hidden="1" x14ac:dyDescent="0.25">
      <c r="A8081">
        <v>120</v>
      </c>
      <c r="B8081">
        <v>13</v>
      </c>
      <c r="C8081" t="s">
        <v>10394</v>
      </c>
      <c r="D8081" s="7">
        <v>40944</v>
      </c>
      <c r="E8081" t="s">
        <v>2367</v>
      </c>
      <c r="F8081" t="s">
        <v>2340</v>
      </c>
      <c r="G8081" t="s">
        <v>2367</v>
      </c>
      <c r="H8081" t="s">
        <v>10</v>
      </c>
      <c r="I8081" t="s">
        <v>11</v>
      </c>
      <c r="K8081" t="s">
        <v>10092</v>
      </c>
      <c r="L8081" t="s">
        <v>10093</v>
      </c>
    </row>
    <row r="8082" spans="1:14" hidden="1" x14ac:dyDescent="0.25">
      <c r="A8082">
        <v>120</v>
      </c>
      <c r="B8082">
        <v>14</v>
      </c>
      <c r="C8082" t="s">
        <v>10394</v>
      </c>
      <c r="D8082" s="7">
        <v>40944</v>
      </c>
      <c r="E8082" t="s">
        <v>2367</v>
      </c>
      <c r="F8082" t="s">
        <v>2340</v>
      </c>
      <c r="G8082" t="s">
        <v>2367</v>
      </c>
      <c r="H8082" t="s">
        <v>10</v>
      </c>
      <c r="I8082" t="s">
        <v>14</v>
      </c>
      <c r="K8082" t="s">
        <v>10094</v>
      </c>
      <c r="L8082" t="s">
        <v>10095</v>
      </c>
    </row>
    <row r="8083" spans="1:14" hidden="1" x14ac:dyDescent="0.25">
      <c r="A8083">
        <v>120</v>
      </c>
      <c r="B8083">
        <v>15</v>
      </c>
      <c r="C8083" t="s">
        <v>10394</v>
      </c>
      <c r="D8083" s="7">
        <v>40944</v>
      </c>
      <c r="E8083" t="s">
        <v>2367</v>
      </c>
      <c r="F8083" t="s">
        <v>2340</v>
      </c>
      <c r="G8083" t="s">
        <v>2367</v>
      </c>
      <c r="H8083" t="s">
        <v>24</v>
      </c>
      <c r="I8083" t="s">
        <v>10323</v>
      </c>
      <c r="K8083" t="s">
        <v>10096</v>
      </c>
      <c r="L8083" t="s">
        <v>10097</v>
      </c>
    </row>
    <row r="8084" spans="1:14" hidden="1" x14ac:dyDescent="0.25">
      <c r="A8084">
        <v>120</v>
      </c>
      <c r="B8084">
        <v>16</v>
      </c>
      <c r="C8084" t="s">
        <v>10394</v>
      </c>
      <c r="D8084" s="7">
        <v>40944</v>
      </c>
      <c r="E8084" t="s">
        <v>2367</v>
      </c>
      <c r="F8084" t="s">
        <v>2340</v>
      </c>
      <c r="G8084" t="s">
        <v>2367</v>
      </c>
      <c r="H8084" t="s">
        <v>10</v>
      </c>
      <c r="I8084" t="s">
        <v>113</v>
      </c>
      <c r="K8084" t="s">
        <v>10098</v>
      </c>
      <c r="L8084" t="s">
        <v>10099</v>
      </c>
    </row>
    <row r="8085" spans="1:14" hidden="1" x14ac:dyDescent="0.25">
      <c r="A8085">
        <v>120</v>
      </c>
      <c r="B8085">
        <v>17</v>
      </c>
      <c r="C8085" t="s">
        <v>10394</v>
      </c>
      <c r="D8085" s="7">
        <v>40944</v>
      </c>
      <c r="E8085" t="s">
        <v>2367</v>
      </c>
      <c r="F8085" t="s">
        <v>2340</v>
      </c>
      <c r="G8085" t="s">
        <v>2367</v>
      </c>
      <c r="H8085" t="s">
        <v>10</v>
      </c>
      <c r="I8085" t="s">
        <v>11</v>
      </c>
      <c r="K8085" t="s">
        <v>10099</v>
      </c>
      <c r="L8085" t="s">
        <v>10100</v>
      </c>
    </row>
    <row r="8086" spans="1:14" hidden="1" x14ac:dyDescent="0.25">
      <c r="A8086">
        <v>120</v>
      </c>
      <c r="B8086">
        <v>18</v>
      </c>
      <c r="C8086" t="s">
        <v>10394</v>
      </c>
      <c r="D8086" s="7">
        <v>40944</v>
      </c>
      <c r="E8086" t="s">
        <v>2367</v>
      </c>
      <c r="F8086" t="s">
        <v>2340</v>
      </c>
      <c r="G8086" t="s">
        <v>2367</v>
      </c>
      <c r="H8086" t="s">
        <v>10</v>
      </c>
      <c r="I8086" t="s">
        <v>14</v>
      </c>
      <c r="K8086" t="s">
        <v>10100</v>
      </c>
      <c r="L8086" t="s">
        <v>10101</v>
      </c>
    </row>
    <row r="8087" spans="1:14" hidden="1" x14ac:dyDescent="0.25">
      <c r="A8087">
        <v>120</v>
      </c>
      <c r="B8087">
        <v>19</v>
      </c>
      <c r="C8087" t="s">
        <v>10394</v>
      </c>
      <c r="D8087" s="7">
        <v>40944</v>
      </c>
      <c r="E8087" t="s">
        <v>2367</v>
      </c>
      <c r="F8087" t="s">
        <v>2340</v>
      </c>
      <c r="G8087" t="s">
        <v>2367</v>
      </c>
      <c r="H8087" t="s">
        <v>17</v>
      </c>
      <c r="I8087" t="s">
        <v>120</v>
      </c>
      <c r="K8087" t="s">
        <v>10101</v>
      </c>
      <c r="L8087" t="s">
        <v>10102</v>
      </c>
    </row>
    <row r="8088" spans="1:14" hidden="1" x14ac:dyDescent="0.25">
      <c r="A8088">
        <v>120</v>
      </c>
      <c r="B8088">
        <v>20</v>
      </c>
      <c r="C8088" t="s">
        <v>10394</v>
      </c>
      <c r="D8088" s="7">
        <v>40944</v>
      </c>
      <c r="E8088" t="s">
        <v>2367</v>
      </c>
      <c r="F8088" t="s">
        <v>2340</v>
      </c>
      <c r="G8088" t="s">
        <v>2367</v>
      </c>
      <c r="H8088" t="s">
        <v>10</v>
      </c>
      <c r="I8088" t="s">
        <v>14</v>
      </c>
      <c r="K8088" t="s">
        <v>10102</v>
      </c>
      <c r="L8088" t="s">
        <v>10103</v>
      </c>
    </row>
    <row r="8089" spans="1:14" hidden="1" x14ac:dyDescent="0.25">
      <c r="A8089">
        <v>120</v>
      </c>
      <c r="B8089">
        <v>21</v>
      </c>
      <c r="C8089" t="s">
        <v>10394</v>
      </c>
      <c r="D8089" s="7">
        <v>40944</v>
      </c>
      <c r="E8089" t="s">
        <v>2367</v>
      </c>
      <c r="F8089" t="s">
        <v>2340</v>
      </c>
      <c r="G8089" t="s">
        <v>2367</v>
      </c>
      <c r="H8089" t="s">
        <v>21</v>
      </c>
      <c r="I8089" t="s">
        <v>334</v>
      </c>
      <c r="K8089" t="s">
        <v>10103</v>
      </c>
      <c r="L8089" t="s">
        <v>10104</v>
      </c>
    </row>
    <row r="8090" spans="1:14" hidden="1" x14ac:dyDescent="0.25">
      <c r="A8090">
        <v>120</v>
      </c>
      <c r="B8090">
        <v>22</v>
      </c>
      <c r="C8090" t="s">
        <v>10394</v>
      </c>
      <c r="D8090" s="7">
        <v>40944</v>
      </c>
      <c r="E8090" t="s">
        <v>2367</v>
      </c>
      <c r="F8090" t="s">
        <v>2340</v>
      </c>
      <c r="G8090" t="s">
        <v>2367</v>
      </c>
      <c r="H8090" t="s">
        <v>24</v>
      </c>
      <c r="I8090" t="s">
        <v>10323</v>
      </c>
      <c r="K8090" t="s">
        <v>10105</v>
      </c>
      <c r="L8090" t="s">
        <v>10106</v>
      </c>
    </row>
    <row r="8091" spans="1:14" hidden="1" x14ac:dyDescent="0.25">
      <c r="A8091">
        <v>120</v>
      </c>
      <c r="B8091">
        <v>23</v>
      </c>
      <c r="C8091" t="s">
        <v>10394</v>
      </c>
      <c r="D8091" s="7">
        <v>40944</v>
      </c>
      <c r="E8091" t="s">
        <v>2367</v>
      </c>
      <c r="F8091" t="s">
        <v>2340</v>
      </c>
      <c r="G8091" t="s">
        <v>2367</v>
      </c>
      <c r="H8091" t="s">
        <v>10</v>
      </c>
      <c r="I8091" t="s">
        <v>11</v>
      </c>
      <c r="K8091" t="s">
        <v>10107</v>
      </c>
      <c r="L8091" t="s">
        <v>10108</v>
      </c>
    </row>
    <row r="8092" spans="1:14" hidden="1" x14ac:dyDescent="0.25">
      <c r="A8092">
        <v>120</v>
      </c>
      <c r="B8092">
        <v>24</v>
      </c>
      <c r="C8092" t="s">
        <v>10394</v>
      </c>
      <c r="D8092" s="7">
        <v>40944</v>
      </c>
      <c r="E8092" t="s">
        <v>2367</v>
      </c>
      <c r="F8092" t="s">
        <v>2340</v>
      </c>
      <c r="G8092" t="s">
        <v>2367</v>
      </c>
      <c r="H8092" t="s">
        <v>10</v>
      </c>
      <c r="I8092" t="s">
        <v>14</v>
      </c>
      <c r="K8092" t="s">
        <v>10108</v>
      </c>
      <c r="L8092" t="s">
        <v>10109</v>
      </c>
    </row>
    <row r="8093" spans="1:14" hidden="1" x14ac:dyDescent="0.25">
      <c r="A8093">
        <v>120</v>
      </c>
      <c r="B8093">
        <v>25</v>
      </c>
      <c r="C8093" t="s">
        <v>10394</v>
      </c>
      <c r="D8093" s="7">
        <v>40944</v>
      </c>
      <c r="E8093" t="s">
        <v>2367</v>
      </c>
      <c r="F8093" t="s">
        <v>2340</v>
      </c>
      <c r="G8093" t="s">
        <v>2367</v>
      </c>
      <c r="H8093" t="s">
        <v>17</v>
      </c>
      <c r="I8093" t="s">
        <v>77</v>
      </c>
      <c r="K8093" t="s">
        <v>10109</v>
      </c>
      <c r="L8093" t="s">
        <v>10110</v>
      </c>
    </row>
    <row r="8094" spans="1:14" hidden="1" x14ac:dyDescent="0.25">
      <c r="A8094">
        <v>120</v>
      </c>
      <c r="B8094">
        <v>26</v>
      </c>
      <c r="C8094" t="s">
        <v>10394</v>
      </c>
      <c r="D8094" s="7">
        <v>40944</v>
      </c>
      <c r="E8094" t="s">
        <v>2367</v>
      </c>
      <c r="F8094" t="s">
        <v>2340</v>
      </c>
      <c r="G8094" t="s">
        <v>2367</v>
      </c>
      <c r="H8094" t="s">
        <v>10</v>
      </c>
      <c r="I8094" t="s">
        <v>14</v>
      </c>
      <c r="K8094" t="s">
        <v>10110</v>
      </c>
      <c r="L8094" t="s">
        <v>10111</v>
      </c>
    </row>
    <row r="8095" spans="1:14" hidden="1" x14ac:dyDescent="0.25">
      <c r="A8095">
        <v>120</v>
      </c>
      <c r="B8095">
        <v>27</v>
      </c>
      <c r="C8095" t="s">
        <v>10394</v>
      </c>
      <c r="D8095" s="7">
        <v>40944</v>
      </c>
      <c r="E8095" t="s">
        <v>2367</v>
      </c>
      <c r="F8095" t="s">
        <v>2340</v>
      </c>
      <c r="G8095" t="s">
        <v>2367</v>
      </c>
      <c r="H8095" t="s">
        <v>17</v>
      </c>
      <c r="I8095" t="s">
        <v>77</v>
      </c>
      <c r="K8095" t="s">
        <v>10111</v>
      </c>
      <c r="L8095" t="s">
        <v>10112</v>
      </c>
    </row>
    <row r="8096" spans="1:14" hidden="1" x14ac:dyDescent="0.25">
      <c r="A8096">
        <v>120</v>
      </c>
      <c r="B8096">
        <v>28</v>
      </c>
      <c r="C8096" t="s">
        <v>10394</v>
      </c>
      <c r="D8096" s="7">
        <v>40944</v>
      </c>
      <c r="E8096" t="s">
        <v>2367</v>
      </c>
      <c r="F8096" t="s">
        <v>2340</v>
      </c>
      <c r="G8096" t="s">
        <v>2367</v>
      </c>
      <c r="H8096" t="s">
        <v>53</v>
      </c>
      <c r="I8096" t="s">
        <v>255</v>
      </c>
      <c r="J8096" t="s">
        <v>92</v>
      </c>
      <c r="K8096" t="s">
        <v>10112</v>
      </c>
      <c r="L8096" t="s">
        <v>10113</v>
      </c>
      <c r="N8096">
        <v>4</v>
      </c>
    </row>
    <row r="8097" spans="1:14" hidden="1" x14ac:dyDescent="0.25">
      <c r="A8097">
        <v>120</v>
      </c>
      <c r="B8097">
        <v>29</v>
      </c>
      <c r="C8097" t="s">
        <v>10394</v>
      </c>
      <c r="D8097" s="7">
        <v>40944</v>
      </c>
      <c r="E8097" t="s">
        <v>2367</v>
      </c>
      <c r="F8097" t="s">
        <v>2340</v>
      </c>
      <c r="G8097" t="s">
        <v>2367</v>
      </c>
      <c r="H8097" t="s">
        <v>24</v>
      </c>
      <c r="I8097" t="s">
        <v>10323</v>
      </c>
      <c r="K8097" t="s">
        <v>10114</v>
      </c>
      <c r="L8097" t="s">
        <v>10115</v>
      </c>
    </row>
    <row r="8098" spans="1:14" hidden="1" x14ac:dyDescent="0.25">
      <c r="A8098">
        <v>120</v>
      </c>
      <c r="B8098">
        <v>30</v>
      </c>
      <c r="C8098" t="s">
        <v>10394</v>
      </c>
      <c r="D8098" s="7">
        <v>40944</v>
      </c>
      <c r="E8098" t="s">
        <v>2367</v>
      </c>
      <c r="F8098" t="s">
        <v>2340</v>
      </c>
      <c r="G8098" t="s">
        <v>2367</v>
      </c>
      <c r="H8098" t="s">
        <v>10</v>
      </c>
      <c r="I8098" t="s">
        <v>11</v>
      </c>
      <c r="K8098" t="s">
        <v>10115</v>
      </c>
      <c r="L8098" t="s">
        <v>10116</v>
      </c>
    </row>
    <row r="8099" spans="1:14" hidden="1" x14ac:dyDescent="0.25">
      <c r="A8099">
        <v>120</v>
      </c>
      <c r="B8099">
        <v>31</v>
      </c>
      <c r="C8099" t="s">
        <v>10394</v>
      </c>
      <c r="D8099" s="7">
        <v>40944</v>
      </c>
      <c r="E8099" t="s">
        <v>2367</v>
      </c>
      <c r="F8099" t="s">
        <v>2340</v>
      </c>
      <c r="G8099" t="s">
        <v>2367</v>
      </c>
      <c r="H8099" t="s">
        <v>10</v>
      </c>
      <c r="I8099" t="s">
        <v>14</v>
      </c>
      <c r="K8099" t="s">
        <v>10117</v>
      </c>
      <c r="L8099" t="s">
        <v>10118</v>
      </c>
    </row>
    <row r="8100" spans="1:14" hidden="1" x14ac:dyDescent="0.25">
      <c r="A8100">
        <v>120</v>
      </c>
      <c r="B8100">
        <v>32</v>
      </c>
      <c r="C8100" t="s">
        <v>10394</v>
      </c>
      <c r="D8100" s="7">
        <v>40944</v>
      </c>
      <c r="E8100" t="s">
        <v>2367</v>
      </c>
      <c r="F8100" t="s">
        <v>2340</v>
      </c>
      <c r="G8100" t="s">
        <v>2367</v>
      </c>
      <c r="H8100" t="s">
        <v>17</v>
      </c>
      <c r="I8100" t="s">
        <v>292</v>
      </c>
      <c r="K8100" t="s">
        <v>10118</v>
      </c>
      <c r="L8100" t="s">
        <v>10119</v>
      </c>
    </row>
    <row r="8101" spans="1:14" hidden="1" x14ac:dyDescent="0.25">
      <c r="A8101">
        <v>120</v>
      </c>
      <c r="B8101">
        <v>33</v>
      </c>
      <c r="C8101" t="s">
        <v>10394</v>
      </c>
      <c r="D8101" s="7">
        <v>40944</v>
      </c>
      <c r="E8101" t="s">
        <v>2367</v>
      </c>
      <c r="F8101" t="s">
        <v>2340</v>
      </c>
      <c r="G8101" t="s">
        <v>2367</v>
      </c>
      <c r="H8101" t="s">
        <v>10</v>
      </c>
      <c r="I8101" t="s">
        <v>14</v>
      </c>
      <c r="K8101" t="s">
        <v>10119</v>
      </c>
      <c r="L8101" t="s">
        <v>10120</v>
      </c>
    </row>
    <row r="8102" spans="1:14" hidden="1" x14ac:dyDescent="0.25">
      <c r="A8102">
        <v>120</v>
      </c>
      <c r="B8102">
        <v>34</v>
      </c>
      <c r="C8102" t="s">
        <v>10394</v>
      </c>
      <c r="D8102" s="7">
        <v>40944</v>
      </c>
      <c r="E8102" t="s">
        <v>2367</v>
      </c>
      <c r="F8102" t="s">
        <v>2340</v>
      </c>
      <c r="G8102" t="s">
        <v>2367</v>
      </c>
      <c r="H8102" t="s">
        <v>17</v>
      </c>
      <c r="I8102" t="s">
        <v>120</v>
      </c>
      <c r="K8102" t="s">
        <v>10121</v>
      </c>
      <c r="L8102" t="s">
        <v>10122</v>
      </c>
    </row>
    <row r="8103" spans="1:14" hidden="1" x14ac:dyDescent="0.25">
      <c r="A8103">
        <v>120</v>
      </c>
      <c r="B8103">
        <v>35</v>
      </c>
      <c r="C8103" t="s">
        <v>10394</v>
      </c>
      <c r="D8103" s="7">
        <v>40944</v>
      </c>
      <c r="E8103" t="s">
        <v>2367</v>
      </c>
      <c r="F8103" t="s">
        <v>2340</v>
      </c>
      <c r="G8103" t="s">
        <v>2367</v>
      </c>
      <c r="H8103" t="s">
        <v>53</v>
      </c>
      <c r="I8103" t="s">
        <v>379</v>
      </c>
      <c r="J8103" t="s">
        <v>80</v>
      </c>
      <c r="K8103" t="s">
        <v>10122</v>
      </c>
      <c r="L8103" t="s">
        <v>7281</v>
      </c>
      <c r="N8103">
        <v>6</v>
      </c>
    </row>
    <row r="8104" spans="1:14" hidden="1" x14ac:dyDescent="0.25">
      <c r="A8104">
        <v>120</v>
      </c>
      <c r="B8104">
        <v>36</v>
      </c>
      <c r="C8104" t="s">
        <v>10394</v>
      </c>
      <c r="D8104" s="7">
        <v>40944</v>
      </c>
      <c r="E8104" t="s">
        <v>2367</v>
      </c>
      <c r="F8104" t="s">
        <v>2340</v>
      </c>
      <c r="G8104" t="s">
        <v>2367</v>
      </c>
      <c r="H8104" t="s">
        <v>21</v>
      </c>
      <c r="I8104" t="s">
        <v>334</v>
      </c>
      <c r="K8104" t="s">
        <v>10123</v>
      </c>
      <c r="L8104" t="s">
        <v>10124</v>
      </c>
    </row>
    <row r="8105" spans="1:14" hidden="1" x14ac:dyDescent="0.25">
      <c r="A8105">
        <v>120</v>
      </c>
      <c r="B8105">
        <v>37</v>
      </c>
      <c r="C8105" t="s">
        <v>10394</v>
      </c>
      <c r="D8105" s="7">
        <v>40944</v>
      </c>
      <c r="E8105" t="s">
        <v>2367</v>
      </c>
      <c r="F8105" t="s">
        <v>2340</v>
      </c>
      <c r="G8105" t="s">
        <v>2367</v>
      </c>
      <c r="H8105" t="s">
        <v>24</v>
      </c>
      <c r="I8105" t="s">
        <v>10323</v>
      </c>
      <c r="K8105" t="s">
        <v>10125</v>
      </c>
      <c r="L8105" t="s">
        <v>10126</v>
      </c>
    </row>
    <row r="8106" spans="1:14" hidden="1" x14ac:dyDescent="0.25">
      <c r="A8106">
        <v>120</v>
      </c>
      <c r="B8106">
        <v>38</v>
      </c>
      <c r="C8106" t="s">
        <v>10394</v>
      </c>
      <c r="D8106" s="7">
        <v>40944</v>
      </c>
      <c r="E8106" t="s">
        <v>2367</v>
      </c>
      <c r="F8106" t="s">
        <v>2340</v>
      </c>
      <c r="G8106" t="s">
        <v>2367</v>
      </c>
      <c r="H8106" t="s">
        <v>10</v>
      </c>
      <c r="I8106" t="s">
        <v>11</v>
      </c>
      <c r="K8106" t="s">
        <v>10127</v>
      </c>
      <c r="L8106" t="s">
        <v>10128</v>
      </c>
    </row>
    <row r="8107" spans="1:14" hidden="1" x14ac:dyDescent="0.25">
      <c r="A8107">
        <v>120</v>
      </c>
      <c r="B8107">
        <v>39</v>
      </c>
      <c r="C8107" t="s">
        <v>10394</v>
      </c>
      <c r="D8107" s="7">
        <v>40944</v>
      </c>
      <c r="E8107" t="s">
        <v>2367</v>
      </c>
      <c r="F8107" t="s">
        <v>2340</v>
      </c>
      <c r="G8107" t="s">
        <v>2367</v>
      </c>
      <c r="H8107" t="s">
        <v>17</v>
      </c>
      <c r="I8107" t="s">
        <v>120</v>
      </c>
      <c r="K8107" t="s">
        <v>10129</v>
      </c>
      <c r="L8107" t="s">
        <v>10130</v>
      </c>
    </row>
    <row r="8108" spans="1:14" hidden="1" x14ac:dyDescent="0.25">
      <c r="A8108">
        <v>120</v>
      </c>
      <c r="B8108">
        <v>40</v>
      </c>
      <c r="C8108" t="s">
        <v>10394</v>
      </c>
      <c r="D8108" s="7">
        <v>40944</v>
      </c>
      <c r="E8108" t="s">
        <v>2367</v>
      </c>
      <c r="F8108" t="s">
        <v>2340</v>
      </c>
      <c r="G8108" t="s">
        <v>2367</v>
      </c>
      <c r="H8108" t="s">
        <v>21</v>
      </c>
      <c r="I8108" t="s">
        <v>22</v>
      </c>
      <c r="K8108" t="s">
        <v>10131</v>
      </c>
      <c r="L8108" t="s">
        <v>10132</v>
      </c>
    </row>
    <row r="8109" spans="1:14" hidden="1" x14ac:dyDescent="0.25">
      <c r="A8109">
        <v>120</v>
      </c>
      <c r="B8109">
        <v>41</v>
      </c>
      <c r="C8109" t="s">
        <v>10394</v>
      </c>
      <c r="D8109" s="7">
        <v>40944</v>
      </c>
      <c r="E8109" t="s">
        <v>2367</v>
      </c>
      <c r="F8109" t="s">
        <v>2340</v>
      </c>
      <c r="G8109" t="s">
        <v>2367</v>
      </c>
      <c r="H8109" t="s">
        <v>24</v>
      </c>
      <c r="I8109" t="s">
        <v>10323</v>
      </c>
      <c r="K8109" t="s">
        <v>1470</v>
      </c>
      <c r="L8109" t="s">
        <v>10133</v>
      </c>
    </row>
    <row r="8110" spans="1:14" hidden="1" x14ac:dyDescent="0.25">
      <c r="A8110">
        <v>120</v>
      </c>
      <c r="B8110">
        <v>42</v>
      </c>
      <c r="C8110" t="s">
        <v>10394</v>
      </c>
      <c r="D8110" s="7">
        <v>40944</v>
      </c>
      <c r="E8110" t="s">
        <v>2367</v>
      </c>
      <c r="F8110" t="s">
        <v>2340</v>
      </c>
      <c r="G8110" t="s">
        <v>2367</v>
      </c>
      <c r="H8110" t="s">
        <v>10</v>
      </c>
      <c r="I8110" t="s">
        <v>11</v>
      </c>
      <c r="K8110" t="s">
        <v>10134</v>
      </c>
      <c r="L8110" t="s">
        <v>10135</v>
      </c>
    </row>
    <row r="8111" spans="1:14" hidden="1" x14ac:dyDescent="0.25">
      <c r="A8111">
        <v>120</v>
      </c>
      <c r="B8111">
        <v>43</v>
      </c>
      <c r="C8111" t="s">
        <v>10394</v>
      </c>
      <c r="D8111" s="7">
        <v>40944</v>
      </c>
      <c r="E8111" t="s">
        <v>2367</v>
      </c>
      <c r="F8111" t="s">
        <v>2340</v>
      </c>
      <c r="G8111" t="s">
        <v>2367</v>
      </c>
      <c r="H8111" t="s">
        <v>17</v>
      </c>
      <c r="I8111" t="s">
        <v>77</v>
      </c>
      <c r="K8111" t="s">
        <v>10135</v>
      </c>
      <c r="L8111" t="s">
        <v>10136</v>
      </c>
    </row>
    <row r="8112" spans="1:14" hidden="1" x14ac:dyDescent="0.25">
      <c r="A8112">
        <v>120</v>
      </c>
      <c r="B8112">
        <v>44</v>
      </c>
      <c r="C8112" t="s">
        <v>10394</v>
      </c>
      <c r="D8112" s="7">
        <v>40944</v>
      </c>
      <c r="E8112" t="s">
        <v>2367</v>
      </c>
      <c r="F8112" t="s">
        <v>2340</v>
      </c>
      <c r="G8112" t="s">
        <v>2367</v>
      </c>
      <c r="H8112" t="s">
        <v>53</v>
      </c>
      <c r="I8112" t="s">
        <v>1886</v>
      </c>
      <c r="J8112" t="s">
        <v>92</v>
      </c>
      <c r="K8112" t="s">
        <v>10136</v>
      </c>
      <c r="L8112" t="s">
        <v>10136</v>
      </c>
      <c r="N8112">
        <v>4</v>
      </c>
    </row>
    <row r="8113" spans="1:14" hidden="1" x14ac:dyDescent="0.25">
      <c r="A8113">
        <v>120</v>
      </c>
      <c r="B8113">
        <v>45</v>
      </c>
      <c r="C8113" t="s">
        <v>10394</v>
      </c>
      <c r="D8113" s="7">
        <v>40944</v>
      </c>
      <c r="E8113" t="s">
        <v>2367</v>
      </c>
      <c r="F8113" t="s">
        <v>2340</v>
      </c>
      <c r="G8113" t="s">
        <v>2367</v>
      </c>
      <c r="H8113" t="s">
        <v>53</v>
      </c>
      <c r="I8113" t="s">
        <v>202</v>
      </c>
      <c r="J8113" t="s">
        <v>92</v>
      </c>
      <c r="K8113" t="s">
        <v>10136</v>
      </c>
      <c r="L8113" t="s">
        <v>10137</v>
      </c>
      <c r="N8113">
        <v>2</v>
      </c>
    </row>
    <row r="8114" spans="1:14" hidden="1" x14ac:dyDescent="0.25">
      <c r="A8114">
        <v>120</v>
      </c>
      <c r="B8114">
        <v>46</v>
      </c>
      <c r="C8114" t="s">
        <v>10394</v>
      </c>
      <c r="D8114" s="7">
        <v>40944</v>
      </c>
      <c r="E8114" t="s">
        <v>2367</v>
      </c>
      <c r="F8114" t="s">
        <v>2340</v>
      </c>
      <c r="G8114" t="s">
        <v>2367</v>
      </c>
      <c r="H8114" t="s">
        <v>21</v>
      </c>
      <c r="I8114" t="s">
        <v>334</v>
      </c>
      <c r="K8114" t="s">
        <v>10137</v>
      </c>
      <c r="L8114" t="s">
        <v>10138</v>
      </c>
    </row>
    <row r="8115" spans="1:14" hidden="1" x14ac:dyDescent="0.25">
      <c r="A8115">
        <v>120</v>
      </c>
      <c r="B8115">
        <v>47</v>
      </c>
      <c r="C8115" t="s">
        <v>10394</v>
      </c>
      <c r="D8115" s="7">
        <v>40944</v>
      </c>
      <c r="E8115" t="s">
        <v>2367</v>
      </c>
      <c r="F8115" t="s">
        <v>2340</v>
      </c>
      <c r="G8115" t="s">
        <v>2367</v>
      </c>
      <c r="H8115" t="s">
        <v>24</v>
      </c>
      <c r="I8115" t="s">
        <v>10323</v>
      </c>
      <c r="K8115" t="s">
        <v>10139</v>
      </c>
      <c r="L8115" t="s">
        <v>10140</v>
      </c>
    </row>
    <row r="8116" spans="1:14" hidden="1" x14ac:dyDescent="0.25">
      <c r="A8116">
        <v>120</v>
      </c>
      <c r="B8116">
        <v>48</v>
      </c>
      <c r="C8116" t="s">
        <v>10394</v>
      </c>
      <c r="D8116" s="7">
        <v>40944</v>
      </c>
      <c r="E8116" t="s">
        <v>2367</v>
      </c>
      <c r="F8116" t="s">
        <v>2340</v>
      </c>
      <c r="G8116" t="s">
        <v>2367</v>
      </c>
      <c r="H8116" t="s">
        <v>10</v>
      </c>
      <c r="I8116" t="s">
        <v>118</v>
      </c>
      <c r="K8116" t="s">
        <v>10141</v>
      </c>
      <c r="L8116" t="s">
        <v>10142</v>
      </c>
    </row>
    <row r="8117" spans="1:14" hidden="1" x14ac:dyDescent="0.25">
      <c r="A8117">
        <v>120</v>
      </c>
      <c r="B8117">
        <v>49</v>
      </c>
      <c r="C8117" t="s">
        <v>10394</v>
      </c>
      <c r="D8117" s="7">
        <v>40944</v>
      </c>
      <c r="E8117" t="s">
        <v>2367</v>
      </c>
      <c r="F8117" t="s">
        <v>2340</v>
      </c>
      <c r="G8117" t="s">
        <v>2367</v>
      </c>
      <c r="H8117" t="s">
        <v>17</v>
      </c>
      <c r="I8117" t="s">
        <v>120</v>
      </c>
      <c r="K8117" t="s">
        <v>10143</v>
      </c>
      <c r="L8117" t="s">
        <v>10144</v>
      </c>
    </row>
    <row r="8118" spans="1:14" hidden="1" x14ac:dyDescent="0.25">
      <c r="A8118">
        <v>120</v>
      </c>
      <c r="B8118">
        <v>50</v>
      </c>
      <c r="C8118" t="s">
        <v>10394</v>
      </c>
      <c r="D8118" s="7">
        <v>40944</v>
      </c>
      <c r="E8118" t="s">
        <v>2367</v>
      </c>
      <c r="F8118" t="s">
        <v>2340</v>
      </c>
      <c r="G8118" t="s">
        <v>2367</v>
      </c>
      <c r="H8118" t="s">
        <v>17</v>
      </c>
      <c r="I8118" t="s">
        <v>292</v>
      </c>
      <c r="K8118" t="s">
        <v>10144</v>
      </c>
      <c r="L8118" t="s">
        <v>10145</v>
      </c>
    </row>
    <row r="8119" spans="1:14" hidden="1" x14ac:dyDescent="0.25">
      <c r="A8119">
        <v>120</v>
      </c>
      <c r="B8119">
        <v>51</v>
      </c>
      <c r="C8119" t="s">
        <v>10394</v>
      </c>
      <c r="D8119" s="7">
        <v>40944</v>
      </c>
      <c r="E8119" t="s">
        <v>2367</v>
      </c>
      <c r="F8119" t="s">
        <v>2340</v>
      </c>
      <c r="G8119" t="s">
        <v>2367</v>
      </c>
      <c r="H8119" t="s">
        <v>17</v>
      </c>
      <c r="I8119" t="s">
        <v>18</v>
      </c>
      <c r="K8119" t="s">
        <v>10146</v>
      </c>
      <c r="L8119" t="s">
        <v>10147</v>
      </c>
    </row>
    <row r="8120" spans="1:14" hidden="1" x14ac:dyDescent="0.25">
      <c r="A8120">
        <v>120</v>
      </c>
      <c r="B8120">
        <v>52</v>
      </c>
      <c r="C8120" t="s">
        <v>10394</v>
      </c>
      <c r="D8120" s="7">
        <v>40944</v>
      </c>
      <c r="E8120" t="s">
        <v>2367</v>
      </c>
      <c r="F8120" t="s">
        <v>2340</v>
      </c>
      <c r="G8120" t="s">
        <v>2367</v>
      </c>
      <c r="H8120" t="s">
        <v>53</v>
      </c>
      <c r="I8120" t="s">
        <v>255</v>
      </c>
      <c r="J8120" t="s">
        <v>92</v>
      </c>
      <c r="K8120" t="s">
        <v>10147</v>
      </c>
      <c r="L8120" t="s">
        <v>10148</v>
      </c>
      <c r="N8120">
        <v>4</v>
      </c>
    </row>
    <row r="8121" spans="1:14" hidden="1" x14ac:dyDescent="0.25">
      <c r="A8121">
        <v>120</v>
      </c>
      <c r="B8121">
        <v>53</v>
      </c>
      <c r="C8121" t="s">
        <v>10394</v>
      </c>
      <c r="D8121" s="7">
        <v>40944</v>
      </c>
      <c r="E8121" t="s">
        <v>2367</v>
      </c>
      <c r="F8121" t="s">
        <v>2340</v>
      </c>
      <c r="G8121" t="s">
        <v>2367</v>
      </c>
      <c r="H8121" t="s">
        <v>21</v>
      </c>
      <c r="I8121" t="s">
        <v>334</v>
      </c>
      <c r="K8121" t="s">
        <v>10149</v>
      </c>
      <c r="L8121" t="s">
        <v>10150</v>
      </c>
    </row>
    <row r="8122" spans="1:14" hidden="1" x14ac:dyDescent="0.25">
      <c r="A8122">
        <v>120</v>
      </c>
      <c r="B8122">
        <v>54</v>
      </c>
      <c r="C8122" t="s">
        <v>10394</v>
      </c>
      <c r="D8122" s="7">
        <v>40944</v>
      </c>
      <c r="E8122" t="s">
        <v>2367</v>
      </c>
      <c r="F8122" t="s">
        <v>2340</v>
      </c>
      <c r="G8122" t="s">
        <v>2367</v>
      </c>
      <c r="H8122" t="s">
        <v>24</v>
      </c>
      <c r="I8122" t="s">
        <v>10323</v>
      </c>
      <c r="K8122" t="s">
        <v>10151</v>
      </c>
      <c r="L8122" t="s">
        <v>10152</v>
      </c>
    </row>
    <row r="8123" spans="1:14" hidden="1" x14ac:dyDescent="0.25">
      <c r="A8123">
        <v>120</v>
      </c>
      <c r="B8123">
        <v>55</v>
      </c>
      <c r="C8123" t="s">
        <v>10394</v>
      </c>
      <c r="D8123" s="7">
        <v>40944</v>
      </c>
      <c r="E8123" t="s">
        <v>2367</v>
      </c>
      <c r="F8123" t="s">
        <v>2340</v>
      </c>
      <c r="G8123" t="s">
        <v>2367</v>
      </c>
      <c r="H8123" t="s">
        <v>10</v>
      </c>
      <c r="I8123" t="s">
        <v>11</v>
      </c>
      <c r="K8123" t="s">
        <v>10153</v>
      </c>
      <c r="L8123" t="s">
        <v>10154</v>
      </c>
    </row>
    <row r="8124" spans="1:14" hidden="1" x14ac:dyDescent="0.25">
      <c r="A8124">
        <v>120</v>
      </c>
      <c r="B8124">
        <v>56</v>
      </c>
      <c r="C8124" t="s">
        <v>10394</v>
      </c>
      <c r="D8124" s="7">
        <v>40944</v>
      </c>
      <c r="E8124" t="s">
        <v>2367</v>
      </c>
      <c r="F8124" t="s">
        <v>2340</v>
      </c>
      <c r="G8124" t="s">
        <v>2367</v>
      </c>
      <c r="H8124" t="s">
        <v>17</v>
      </c>
      <c r="I8124" t="s">
        <v>73</v>
      </c>
      <c r="K8124" t="s">
        <v>10154</v>
      </c>
      <c r="L8124" t="s">
        <v>10155</v>
      </c>
    </row>
    <row r="8125" spans="1:14" hidden="1" x14ac:dyDescent="0.25">
      <c r="A8125">
        <v>120</v>
      </c>
      <c r="B8125">
        <v>57</v>
      </c>
      <c r="C8125" t="s">
        <v>10394</v>
      </c>
      <c r="D8125" s="7">
        <v>40944</v>
      </c>
      <c r="E8125" t="s">
        <v>2367</v>
      </c>
      <c r="F8125" t="s">
        <v>2340</v>
      </c>
      <c r="G8125" t="s">
        <v>2367</v>
      </c>
      <c r="H8125" t="s">
        <v>17</v>
      </c>
      <c r="I8125" t="s">
        <v>73</v>
      </c>
      <c r="K8125" t="s">
        <v>10155</v>
      </c>
      <c r="L8125" t="s">
        <v>10156</v>
      </c>
    </row>
    <row r="8126" spans="1:14" hidden="1" x14ac:dyDescent="0.25">
      <c r="A8126">
        <v>120</v>
      </c>
      <c r="B8126">
        <v>58</v>
      </c>
      <c r="C8126" t="s">
        <v>10394</v>
      </c>
      <c r="D8126" s="7">
        <v>40944</v>
      </c>
      <c r="E8126" t="s">
        <v>2367</v>
      </c>
      <c r="F8126" t="s">
        <v>2340</v>
      </c>
      <c r="G8126" t="s">
        <v>2367</v>
      </c>
      <c r="H8126" t="s">
        <v>21</v>
      </c>
      <c r="I8126" t="s">
        <v>22</v>
      </c>
      <c r="K8126" t="s">
        <v>10156</v>
      </c>
      <c r="L8126" t="s">
        <v>10157</v>
      </c>
    </row>
    <row r="8127" spans="1:14" hidden="1" x14ac:dyDescent="0.25">
      <c r="A8127">
        <v>120</v>
      </c>
      <c r="B8127">
        <v>59</v>
      </c>
      <c r="C8127" t="s">
        <v>10394</v>
      </c>
      <c r="D8127" s="7">
        <v>40944</v>
      </c>
      <c r="E8127" t="s">
        <v>2367</v>
      </c>
      <c r="F8127" t="s">
        <v>2340</v>
      </c>
      <c r="G8127" t="s">
        <v>2367</v>
      </c>
      <c r="H8127" t="s">
        <v>24</v>
      </c>
      <c r="I8127" t="s">
        <v>10323</v>
      </c>
      <c r="K8127" t="s">
        <v>10158</v>
      </c>
      <c r="L8127" t="s">
        <v>10159</v>
      </c>
    </row>
    <row r="8128" spans="1:14" hidden="1" x14ac:dyDescent="0.25">
      <c r="A8128">
        <v>120</v>
      </c>
      <c r="B8128">
        <v>60</v>
      </c>
      <c r="C8128" t="s">
        <v>10394</v>
      </c>
      <c r="D8128" s="7">
        <v>40944</v>
      </c>
      <c r="E8128" t="s">
        <v>2367</v>
      </c>
      <c r="F8128" t="s">
        <v>2340</v>
      </c>
      <c r="G8128" t="s">
        <v>2367</v>
      </c>
      <c r="H8128" t="s">
        <v>10</v>
      </c>
      <c r="I8128" t="s">
        <v>11</v>
      </c>
      <c r="K8128" t="s">
        <v>10160</v>
      </c>
      <c r="L8128" t="s">
        <v>10161</v>
      </c>
    </row>
    <row r="8129" spans="1:14" hidden="1" x14ac:dyDescent="0.25">
      <c r="A8129">
        <v>120</v>
      </c>
      <c r="B8129">
        <v>61</v>
      </c>
      <c r="C8129" t="s">
        <v>10394</v>
      </c>
      <c r="D8129" s="7">
        <v>40944</v>
      </c>
      <c r="E8129" t="s">
        <v>2367</v>
      </c>
      <c r="F8129" t="s">
        <v>2340</v>
      </c>
      <c r="G8129" t="s">
        <v>2367</v>
      </c>
      <c r="H8129" t="s">
        <v>17</v>
      </c>
      <c r="I8129" t="s">
        <v>18</v>
      </c>
      <c r="K8129" t="s">
        <v>10161</v>
      </c>
      <c r="L8129" t="s">
        <v>10162</v>
      </c>
    </row>
    <row r="8130" spans="1:14" hidden="1" x14ac:dyDescent="0.25">
      <c r="A8130">
        <v>120</v>
      </c>
      <c r="B8130">
        <v>62</v>
      </c>
      <c r="C8130" t="s">
        <v>10394</v>
      </c>
      <c r="D8130" s="7">
        <v>40944</v>
      </c>
      <c r="E8130" t="s">
        <v>2367</v>
      </c>
      <c r="F8130" t="s">
        <v>2340</v>
      </c>
      <c r="G8130" t="s">
        <v>2367</v>
      </c>
      <c r="H8130" t="s">
        <v>17</v>
      </c>
      <c r="I8130" t="s">
        <v>51</v>
      </c>
      <c r="K8130" t="s">
        <v>10162</v>
      </c>
      <c r="L8130" t="s">
        <v>10163</v>
      </c>
    </row>
    <row r="8131" spans="1:14" hidden="1" x14ac:dyDescent="0.25">
      <c r="A8131">
        <v>120</v>
      </c>
      <c r="B8131">
        <v>63</v>
      </c>
      <c r="C8131" t="s">
        <v>10394</v>
      </c>
      <c r="D8131" s="7">
        <v>40944</v>
      </c>
      <c r="E8131" t="s">
        <v>2367</v>
      </c>
      <c r="F8131" t="s">
        <v>2340</v>
      </c>
      <c r="G8131" t="s">
        <v>2367</v>
      </c>
      <c r="H8131" t="s">
        <v>17</v>
      </c>
      <c r="I8131" t="s">
        <v>73</v>
      </c>
      <c r="K8131" t="s">
        <v>10163</v>
      </c>
      <c r="L8131" t="s">
        <v>10164</v>
      </c>
    </row>
    <row r="8132" spans="1:14" hidden="1" x14ac:dyDescent="0.25">
      <c r="A8132">
        <v>120</v>
      </c>
      <c r="B8132">
        <v>64</v>
      </c>
      <c r="C8132" t="s">
        <v>10394</v>
      </c>
      <c r="D8132" s="7">
        <v>40944</v>
      </c>
      <c r="E8132" t="s">
        <v>2367</v>
      </c>
      <c r="F8132" t="s">
        <v>2340</v>
      </c>
      <c r="G8132" t="s">
        <v>2367</v>
      </c>
      <c r="H8132" t="s">
        <v>10</v>
      </c>
      <c r="I8132" t="s">
        <v>14</v>
      </c>
      <c r="K8132" t="s">
        <v>10165</v>
      </c>
      <c r="L8132" t="s">
        <v>10166</v>
      </c>
    </row>
    <row r="8133" spans="1:14" hidden="1" x14ac:dyDescent="0.25">
      <c r="A8133">
        <v>120</v>
      </c>
      <c r="B8133">
        <v>65</v>
      </c>
      <c r="C8133" t="s">
        <v>10394</v>
      </c>
      <c r="D8133" s="7">
        <v>40944</v>
      </c>
      <c r="E8133" t="s">
        <v>2367</v>
      </c>
      <c r="F8133" t="s">
        <v>2340</v>
      </c>
      <c r="G8133" t="s">
        <v>2367</v>
      </c>
      <c r="H8133" t="s">
        <v>17</v>
      </c>
      <c r="I8133" t="s">
        <v>77</v>
      </c>
      <c r="K8133" t="s">
        <v>10166</v>
      </c>
      <c r="L8133" t="s">
        <v>10167</v>
      </c>
    </row>
    <row r="8134" spans="1:14" hidden="1" x14ac:dyDescent="0.25">
      <c r="A8134">
        <v>120</v>
      </c>
      <c r="B8134">
        <v>66</v>
      </c>
      <c r="C8134" t="s">
        <v>10394</v>
      </c>
      <c r="D8134" s="7">
        <v>40944</v>
      </c>
      <c r="E8134" t="s">
        <v>2367</v>
      </c>
      <c r="F8134" t="s">
        <v>2340</v>
      </c>
      <c r="G8134" t="s">
        <v>2367</v>
      </c>
      <c r="H8134" t="s">
        <v>53</v>
      </c>
      <c r="I8134" t="s">
        <v>202</v>
      </c>
      <c r="J8134" t="s">
        <v>92</v>
      </c>
      <c r="K8134" t="s">
        <v>10167</v>
      </c>
      <c r="L8134" t="s">
        <v>10167</v>
      </c>
      <c r="N8134">
        <v>7</v>
      </c>
    </row>
    <row r="8135" spans="1:14" hidden="1" x14ac:dyDescent="0.25">
      <c r="A8135">
        <v>120</v>
      </c>
      <c r="B8135">
        <v>67</v>
      </c>
      <c r="C8135" t="s">
        <v>10394</v>
      </c>
      <c r="D8135" s="7">
        <v>40944</v>
      </c>
      <c r="E8135" t="s">
        <v>2367</v>
      </c>
      <c r="F8135" t="s">
        <v>2340</v>
      </c>
      <c r="G8135" t="s">
        <v>2367</v>
      </c>
      <c r="H8135" t="s">
        <v>17</v>
      </c>
      <c r="I8135" t="s">
        <v>73</v>
      </c>
      <c r="K8135" t="s">
        <v>10167</v>
      </c>
      <c r="L8135" t="s">
        <v>10168</v>
      </c>
    </row>
    <row r="8136" spans="1:14" hidden="1" x14ac:dyDescent="0.25">
      <c r="A8136">
        <v>120</v>
      </c>
      <c r="B8136">
        <v>68</v>
      </c>
      <c r="C8136" t="s">
        <v>10394</v>
      </c>
      <c r="D8136" s="7">
        <v>40944</v>
      </c>
      <c r="E8136" t="s">
        <v>2367</v>
      </c>
      <c r="F8136" t="s">
        <v>2340</v>
      </c>
      <c r="G8136" t="s">
        <v>2367</v>
      </c>
      <c r="H8136" t="s">
        <v>10</v>
      </c>
      <c r="I8136" t="s">
        <v>14</v>
      </c>
      <c r="K8136" t="s">
        <v>10168</v>
      </c>
      <c r="L8136" t="s">
        <v>10169</v>
      </c>
    </row>
    <row r="8137" spans="1:14" hidden="1" x14ac:dyDescent="0.25">
      <c r="A8137">
        <v>120</v>
      </c>
      <c r="B8137">
        <v>69</v>
      </c>
      <c r="C8137" t="s">
        <v>10394</v>
      </c>
      <c r="D8137" s="7">
        <v>40944</v>
      </c>
      <c r="E8137" t="s">
        <v>2367</v>
      </c>
      <c r="F8137" t="s">
        <v>2340</v>
      </c>
      <c r="G8137" t="s">
        <v>2367</v>
      </c>
      <c r="H8137" t="s">
        <v>17</v>
      </c>
      <c r="I8137" t="s">
        <v>101</v>
      </c>
      <c r="K8137" t="s">
        <v>10170</v>
      </c>
      <c r="L8137" t="s">
        <v>10171</v>
      </c>
    </row>
    <row r="8138" spans="1:14" hidden="1" x14ac:dyDescent="0.25">
      <c r="A8138">
        <v>120</v>
      </c>
      <c r="B8138">
        <v>70</v>
      </c>
      <c r="C8138" t="s">
        <v>10394</v>
      </c>
      <c r="D8138" s="7">
        <v>40944</v>
      </c>
      <c r="E8138" t="s">
        <v>2367</v>
      </c>
      <c r="F8138" t="s">
        <v>2340</v>
      </c>
      <c r="G8138" t="s">
        <v>2367</v>
      </c>
      <c r="H8138" t="s">
        <v>53</v>
      </c>
      <c r="I8138" t="s">
        <v>255</v>
      </c>
      <c r="J8138" t="s">
        <v>92</v>
      </c>
      <c r="K8138" t="s">
        <v>10171</v>
      </c>
      <c r="L8138" t="s">
        <v>10172</v>
      </c>
      <c r="N8138">
        <v>4</v>
      </c>
    </row>
    <row r="8139" spans="1:14" hidden="1" x14ac:dyDescent="0.25">
      <c r="A8139">
        <v>120</v>
      </c>
      <c r="B8139">
        <v>71</v>
      </c>
      <c r="C8139" t="s">
        <v>10394</v>
      </c>
      <c r="D8139" s="7">
        <v>40944</v>
      </c>
      <c r="E8139" t="s">
        <v>2367</v>
      </c>
      <c r="F8139" t="s">
        <v>2340</v>
      </c>
      <c r="G8139" t="s">
        <v>2367</v>
      </c>
      <c r="H8139" t="s">
        <v>17</v>
      </c>
      <c r="I8139" t="s">
        <v>120</v>
      </c>
      <c r="K8139" t="s">
        <v>10173</v>
      </c>
      <c r="L8139" t="s">
        <v>10174</v>
      </c>
    </row>
    <row r="8140" spans="1:14" hidden="1" x14ac:dyDescent="0.25">
      <c r="A8140">
        <v>120</v>
      </c>
      <c r="B8140">
        <v>72</v>
      </c>
      <c r="C8140" t="s">
        <v>10394</v>
      </c>
      <c r="D8140" s="7">
        <v>40944</v>
      </c>
      <c r="E8140" t="s">
        <v>2367</v>
      </c>
      <c r="F8140" t="s">
        <v>2340</v>
      </c>
      <c r="G8140" t="s">
        <v>2367</v>
      </c>
      <c r="H8140" t="s">
        <v>53</v>
      </c>
      <c r="I8140" t="s">
        <v>255</v>
      </c>
      <c r="J8140" t="s">
        <v>80</v>
      </c>
      <c r="K8140" t="s">
        <v>10174</v>
      </c>
      <c r="L8140" t="s">
        <v>10175</v>
      </c>
      <c r="N8140">
        <v>6</v>
      </c>
    </row>
    <row r="8141" spans="1:14" hidden="1" x14ac:dyDescent="0.25">
      <c r="A8141">
        <v>120</v>
      </c>
      <c r="B8141">
        <v>73</v>
      </c>
      <c r="C8141" t="s">
        <v>10394</v>
      </c>
      <c r="D8141" s="7">
        <v>40944</v>
      </c>
      <c r="E8141" t="s">
        <v>2367</v>
      </c>
      <c r="F8141" t="s">
        <v>2340</v>
      </c>
      <c r="G8141" t="s">
        <v>2367</v>
      </c>
      <c r="H8141" t="s">
        <v>24</v>
      </c>
      <c r="I8141" t="s">
        <v>10323</v>
      </c>
      <c r="K8141" t="s">
        <v>10176</v>
      </c>
      <c r="L8141" t="s">
        <v>10177</v>
      </c>
    </row>
    <row r="8142" spans="1:14" hidden="1" x14ac:dyDescent="0.25">
      <c r="A8142">
        <v>120</v>
      </c>
      <c r="B8142">
        <v>74</v>
      </c>
      <c r="C8142" t="s">
        <v>10394</v>
      </c>
      <c r="D8142" s="7">
        <v>40944</v>
      </c>
      <c r="E8142" t="s">
        <v>2367</v>
      </c>
      <c r="F8142" t="s">
        <v>2340</v>
      </c>
      <c r="G8142" t="s">
        <v>2367</v>
      </c>
      <c r="H8142" t="s">
        <v>24</v>
      </c>
      <c r="I8142" t="s">
        <v>388</v>
      </c>
      <c r="K8142" t="s">
        <v>10177</v>
      </c>
      <c r="L8142" t="s">
        <v>10178</v>
      </c>
    </row>
    <row r="8143" spans="1:14" hidden="1" x14ac:dyDescent="0.25">
      <c r="A8143">
        <v>120</v>
      </c>
      <c r="B8143">
        <v>75</v>
      </c>
      <c r="C8143" t="s">
        <v>10394</v>
      </c>
      <c r="D8143" s="7">
        <v>40944</v>
      </c>
      <c r="E8143" t="s">
        <v>2367</v>
      </c>
      <c r="F8143" t="s">
        <v>2340</v>
      </c>
      <c r="G8143" t="s">
        <v>2367</v>
      </c>
      <c r="H8143" t="s">
        <v>24</v>
      </c>
      <c r="I8143" t="s">
        <v>5447</v>
      </c>
      <c r="K8143" t="s">
        <v>10178</v>
      </c>
      <c r="L8143" t="s">
        <v>10179</v>
      </c>
    </row>
    <row r="8144" spans="1:14" hidden="1" x14ac:dyDescent="0.25">
      <c r="A8144">
        <v>120</v>
      </c>
      <c r="B8144">
        <v>76</v>
      </c>
      <c r="C8144" t="s">
        <v>10394</v>
      </c>
      <c r="D8144" s="7">
        <v>40944</v>
      </c>
      <c r="E8144" t="s">
        <v>2367</v>
      </c>
      <c r="F8144" t="s">
        <v>2340</v>
      </c>
      <c r="G8144" t="s">
        <v>2367</v>
      </c>
      <c r="H8144" t="s">
        <v>10</v>
      </c>
      <c r="I8144" t="s">
        <v>11</v>
      </c>
      <c r="K8144" t="s">
        <v>10179</v>
      </c>
      <c r="L8144" t="s">
        <v>10180</v>
      </c>
    </row>
    <row r="8145" spans="1:14" hidden="1" x14ac:dyDescent="0.25">
      <c r="A8145">
        <v>120</v>
      </c>
      <c r="B8145">
        <v>77</v>
      </c>
      <c r="C8145" t="s">
        <v>10394</v>
      </c>
      <c r="D8145" s="7">
        <v>40944</v>
      </c>
      <c r="E8145" t="s">
        <v>2367</v>
      </c>
      <c r="F8145" t="s">
        <v>2340</v>
      </c>
      <c r="G8145" t="s">
        <v>2367</v>
      </c>
      <c r="H8145" t="s">
        <v>10</v>
      </c>
      <c r="I8145" t="s">
        <v>14</v>
      </c>
      <c r="K8145" t="s">
        <v>10180</v>
      </c>
      <c r="L8145" t="s">
        <v>10181</v>
      </c>
    </row>
    <row r="8146" spans="1:14" hidden="1" x14ac:dyDescent="0.25">
      <c r="A8146">
        <v>120</v>
      </c>
      <c r="B8146">
        <v>78</v>
      </c>
      <c r="C8146" t="s">
        <v>10394</v>
      </c>
      <c r="D8146" s="7">
        <v>40944</v>
      </c>
      <c r="E8146" t="s">
        <v>2367</v>
      </c>
      <c r="F8146" t="s">
        <v>2340</v>
      </c>
      <c r="G8146" t="s">
        <v>2367</v>
      </c>
      <c r="H8146" t="s">
        <v>17</v>
      </c>
      <c r="I8146" t="s">
        <v>77</v>
      </c>
      <c r="K8146" t="s">
        <v>10181</v>
      </c>
      <c r="L8146" t="s">
        <v>10182</v>
      </c>
    </row>
    <row r="8147" spans="1:14" hidden="1" x14ac:dyDescent="0.25">
      <c r="A8147">
        <v>120</v>
      </c>
      <c r="B8147">
        <v>79</v>
      </c>
      <c r="C8147" t="s">
        <v>10394</v>
      </c>
      <c r="D8147" s="7">
        <v>40944</v>
      </c>
      <c r="E8147" t="s">
        <v>2367</v>
      </c>
      <c r="F8147" t="s">
        <v>2340</v>
      </c>
      <c r="G8147" t="s">
        <v>2367</v>
      </c>
      <c r="H8147" t="s">
        <v>53</v>
      </c>
      <c r="I8147" t="s">
        <v>255</v>
      </c>
      <c r="J8147" t="s">
        <v>92</v>
      </c>
      <c r="K8147" t="s">
        <v>10182</v>
      </c>
      <c r="L8147" t="s">
        <v>10182</v>
      </c>
      <c r="N8147">
        <v>4</v>
      </c>
    </row>
    <row r="8148" spans="1:14" hidden="1" x14ac:dyDescent="0.25">
      <c r="A8148">
        <v>120</v>
      </c>
      <c r="B8148">
        <v>80</v>
      </c>
      <c r="C8148" t="s">
        <v>10394</v>
      </c>
      <c r="D8148" s="7">
        <v>40944</v>
      </c>
      <c r="E8148" t="s">
        <v>2367</v>
      </c>
      <c r="F8148" t="s">
        <v>2340</v>
      </c>
      <c r="G8148" t="s">
        <v>2367</v>
      </c>
      <c r="H8148" t="s">
        <v>162</v>
      </c>
      <c r="I8148" t="s">
        <v>163</v>
      </c>
      <c r="K8148" t="s">
        <v>10182</v>
      </c>
      <c r="L8148" t="s">
        <v>10183</v>
      </c>
    </row>
    <row r="8149" spans="1:14" hidden="1" x14ac:dyDescent="0.25">
      <c r="A8149">
        <v>120</v>
      </c>
      <c r="B8149">
        <v>81</v>
      </c>
      <c r="C8149" t="s">
        <v>10394</v>
      </c>
      <c r="D8149" s="7">
        <v>40944</v>
      </c>
      <c r="E8149" t="s">
        <v>2367</v>
      </c>
      <c r="F8149" t="s">
        <v>2340</v>
      </c>
      <c r="G8149" t="s">
        <v>2367</v>
      </c>
      <c r="H8149" t="s">
        <v>21</v>
      </c>
      <c r="I8149" t="s">
        <v>334</v>
      </c>
      <c r="K8149" t="s">
        <v>10184</v>
      </c>
      <c r="L8149" t="s">
        <v>10185</v>
      </c>
    </row>
    <row r="8150" spans="1:14" hidden="1" x14ac:dyDescent="0.25">
      <c r="A8150">
        <v>120</v>
      </c>
      <c r="B8150">
        <v>82</v>
      </c>
      <c r="C8150" t="s">
        <v>10394</v>
      </c>
      <c r="D8150" s="7">
        <v>40944</v>
      </c>
      <c r="E8150" t="s">
        <v>2367</v>
      </c>
      <c r="F8150" t="s">
        <v>2340</v>
      </c>
      <c r="G8150" t="s">
        <v>2367</v>
      </c>
      <c r="H8150" t="s">
        <v>24</v>
      </c>
      <c r="I8150" t="s">
        <v>10323</v>
      </c>
      <c r="K8150" t="s">
        <v>10186</v>
      </c>
      <c r="L8150" t="s">
        <v>10187</v>
      </c>
    </row>
    <row r="8151" spans="1:14" hidden="1" x14ac:dyDescent="0.25">
      <c r="A8151">
        <v>120</v>
      </c>
      <c r="B8151">
        <v>83</v>
      </c>
      <c r="C8151" t="s">
        <v>10394</v>
      </c>
      <c r="D8151" s="7">
        <v>40944</v>
      </c>
      <c r="E8151" t="s">
        <v>2367</v>
      </c>
      <c r="F8151" t="s">
        <v>2340</v>
      </c>
      <c r="G8151" t="s">
        <v>2367</v>
      </c>
      <c r="H8151" t="s">
        <v>10</v>
      </c>
      <c r="I8151" t="s">
        <v>118</v>
      </c>
      <c r="K8151" t="s">
        <v>10188</v>
      </c>
      <c r="L8151" t="s">
        <v>10189</v>
      </c>
    </row>
    <row r="8152" spans="1:14" hidden="1" x14ac:dyDescent="0.25">
      <c r="A8152">
        <v>120</v>
      </c>
      <c r="B8152">
        <v>84</v>
      </c>
      <c r="C8152" t="s">
        <v>10394</v>
      </c>
      <c r="D8152" s="7">
        <v>40944</v>
      </c>
      <c r="E8152" t="s">
        <v>2367</v>
      </c>
      <c r="F8152" t="s">
        <v>2340</v>
      </c>
      <c r="G8152" t="s">
        <v>2367</v>
      </c>
      <c r="H8152" t="s">
        <v>10</v>
      </c>
      <c r="I8152" t="s">
        <v>14</v>
      </c>
      <c r="K8152" t="s">
        <v>10189</v>
      </c>
      <c r="L8152" t="s">
        <v>10190</v>
      </c>
    </row>
    <row r="8153" spans="1:14" hidden="1" x14ac:dyDescent="0.25">
      <c r="A8153">
        <v>120</v>
      </c>
      <c r="B8153">
        <v>85</v>
      </c>
      <c r="C8153" t="s">
        <v>10394</v>
      </c>
      <c r="D8153" s="7">
        <v>40944</v>
      </c>
      <c r="E8153" t="s">
        <v>2367</v>
      </c>
      <c r="F8153" t="s">
        <v>2340</v>
      </c>
      <c r="G8153" t="s">
        <v>2367</v>
      </c>
      <c r="H8153" t="s">
        <v>17</v>
      </c>
      <c r="I8153" t="s">
        <v>48</v>
      </c>
      <c r="K8153" t="s">
        <v>10190</v>
      </c>
      <c r="L8153" t="s">
        <v>10191</v>
      </c>
    </row>
    <row r="8154" spans="1:14" hidden="1" x14ac:dyDescent="0.25">
      <c r="A8154">
        <v>120</v>
      </c>
      <c r="B8154">
        <v>86</v>
      </c>
      <c r="C8154" t="s">
        <v>10394</v>
      </c>
      <c r="D8154" s="7">
        <v>40944</v>
      </c>
      <c r="E8154" t="s">
        <v>2367</v>
      </c>
      <c r="F8154" t="s">
        <v>2340</v>
      </c>
      <c r="G8154" t="s">
        <v>2367</v>
      </c>
      <c r="H8154" t="s">
        <v>10</v>
      </c>
      <c r="I8154" t="s">
        <v>14</v>
      </c>
      <c r="K8154" t="s">
        <v>10191</v>
      </c>
      <c r="L8154" t="s">
        <v>10192</v>
      </c>
    </row>
    <row r="8155" spans="1:14" hidden="1" x14ac:dyDescent="0.25">
      <c r="A8155">
        <v>120</v>
      </c>
      <c r="B8155">
        <v>87</v>
      </c>
      <c r="C8155" t="s">
        <v>10394</v>
      </c>
      <c r="D8155" s="7">
        <v>40944</v>
      </c>
      <c r="E8155" t="s">
        <v>2367</v>
      </c>
      <c r="F8155" t="s">
        <v>2340</v>
      </c>
      <c r="G8155" t="s">
        <v>2367</v>
      </c>
      <c r="H8155" t="s">
        <v>17</v>
      </c>
      <c r="I8155" t="s">
        <v>48</v>
      </c>
      <c r="K8155" t="s">
        <v>10192</v>
      </c>
      <c r="L8155" t="s">
        <v>10193</v>
      </c>
    </row>
    <row r="8156" spans="1:14" hidden="1" x14ac:dyDescent="0.25">
      <c r="A8156">
        <v>120</v>
      </c>
      <c r="B8156">
        <v>88</v>
      </c>
      <c r="C8156" t="s">
        <v>10394</v>
      </c>
      <c r="D8156" s="7">
        <v>40944</v>
      </c>
      <c r="E8156" t="s">
        <v>2367</v>
      </c>
      <c r="F8156" t="s">
        <v>2340</v>
      </c>
      <c r="G8156" t="s">
        <v>2367</v>
      </c>
      <c r="H8156" t="s">
        <v>17</v>
      </c>
      <c r="I8156" t="s">
        <v>101</v>
      </c>
      <c r="K8156" t="s">
        <v>10193</v>
      </c>
      <c r="L8156" t="s">
        <v>10194</v>
      </c>
    </row>
    <row r="8157" spans="1:14" hidden="1" x14ac:dyDescent="0.25">
      <c r="A8157">
        <v>121</v>
      </c>
      <c r="B8157">
        <v>1</v>
      </c>
      <c r="C8157" t="s">
        <v>10397</v>
      </c>
      <c r="D8157" s="7">
        <v>40780</v>
      </c>
      <c r="E8157" t="s">
        <v>2367</v>
      </c>
      <c r="F8157" t="s">
        <v>5340</v>
      </c>
      <c r="G8157" t="s">
        <v>2367</v>
      </c>
      <c r="H8157" t="s">
        <v>10</v>
      </c>
      <c r="I8157" t="s">
        <v>118</v>
      </c>
      <c r="K8157" t="s">
        <v>10195</v>
      </c>
      <c r="L8157" t="s">
        <v>10196</v>
      </c>
    </row>
    <row r="8158" spans="1:14" hidden="1" x14ac:dyDescent="0.25">
      <c r="A8158">
        <v>121</v>
      </c>
      <c r="B8158">
        <v>2</v>
      </c>
      <c r="C8158" t="s">
        <v>10397</v>
      </c>
      <c r="D8158" s="7">
        <v>40780</v>
      </c>
      <c r="E8158" t="s">
        <v>2367</v>
      </c>
      <c r="F8158" t="s">
        <v>5340</v>
      </c>
      <c r="G8158" t="s">
        <v>2367</v>
      </c>
      <c r="H8158" t="s">
        <v>10</v>
      </c>
      <c r="I8158" t="s">
        <v>14</v>
      </c>
      <c r="K8158" t="s">
        <v>10196</v>
      </c>
      <c r="L8158" t="s">
        <v>10197</v>
      </c>
    </row>
    <row r="8159" spans="1:14" hidden="1" x14ac:dyDescent="0.25">
      <c r="A8159">
        <v>121</v>
      </c>
      <c r="B8159">
        <v>3</v>
      </c>
      <c r="C8159" t="s">
        <v>10397</v>
      </c>
      <c r="D8159" s="7">
        <v>40780</v>
      </c>
      <c r="E8159" t="s">
        <v>2367</v>
      </c>
      <c r="F8159" t="s">
        <v>5340</v>
      </c>
      <c r="G8159" t="s">
        <v>2367</v>
      </c>
      <c r="H8159" t="s">
        <v>17</v>
      </c>
      <c r="I8159" t="s">
        <v>101</v>
      </c>
      <c r="K8159" t="s">
        <v>10197</v>
      </c>
      <c r="L8159" t="s">
        <v>10198</v>
      </c>
    </row>
    <row r="8160" spans="1:14" hidden="1" x14ac:dyDescent="0.25">
      <c r="A8160">
        <v>121</v>
      </c>
      <c r="B8160">
        <v>4</v>
      </c>
      <c r="C8160" t="s">
        <v>10397</v>
      </c>
      <c r="D8160" s="7">
        <v>40780</v>
      </c>
      <c r="E8160" t="s">
        <v>2367</v>
      </c>
      <c r="F8160" t="s">
        <v>5340</v>
      </c>
      <c r="G8160" t="s">
        <v>2367</v>
      </c>
      <c r="H8160" t="s">
        <v>10</v>
      </c>
      <c r="I8160" t="s">
        <v>14</v>
      </c>
      <c r="K8160" t="s">
        <v>10198</v>
      </c>
      <c r="L8160" t="s">
        <v>10199</v>
      </c>
    </row>
    <row r="8161" spans="1:14" hidden="1" x14ac:dyDescent="0.25">
      <c r="A8161">
        <v>121</v>
      </c>
      <c r="B8161">
        <v>5</v>
      </c>
      <c r="C8161" t="s">
        <v>10397</v>
      </c>
      <c r="D8161" s="7">
        <v>40780</v>
      </c>
      <c r="E8161" t="s">
        <v>2367</v>
      </c>
      <c r="F8161" t="s">
        <v>5340</v>
      </c>
      <c r="G8161" t="s">
        <v>2367</v>
      </c>
      <c r="H8161" t="s">
        <v>17</v>
      </c>
      <c r="I8161" t="s">
        <v>18</v>
      </c>
      <c r="K8161" t="s">
        <v>10199</v>
      </c>
      <c r="L8161" t="s">
        <v>10200</v>
      </c>
    </row>
    <row r="8162" spans="1:14" hidden="1" x14ac:dyDescent="0.25">
      <c r="A8162">
        <v>121</v>
      </c>
      <c r="B8162">
        <v>6</v>
      </c>
      <c r="C8162" t="s">
        <v>10397</v>
      </c>
      <c r="D8162" s="7">
        <v>40780</v>
      </c>
      <c r="E8162" t="s">
        <v>2367</v>
      </c>
      <c r="F8162" t="s">
        <v>5340</v>
      </c>
      <c r="G8162" t="s">
        <v>2367</v>
      </c>
      <c r="H8162" t="s">
        <v>53</v>
      </c>
      <c r="I8162" t="s">
        <v>255</v>
      </c>
      <c r="J8162" t="s">
        <v>92</v>
      </c>
      <c r="K8162" t="s">
        <v>10200</v>
      </c>
      <c r="L8162" t="s">
        <v>8153</v>
      </c>
      <c r="N8162">
        <v>4</v>
      </c>
    </row>
    <row r="8163" spans="1:14" hidden="1" x14ac:dyDescent="0.25">
      <c r="A8163">
        <v>121</v>
      </c>
      <c r="B8163">
        <v>7</v>
      </c>
      <c r="C8163" t="s">
        <v>10397</v>
      </c>
      <c r="D8163" s="7">
        <v>40780</v>
      </c>
      <c r="E8163" t="s">
        <v>2367</v>
      </c>
      <c r="F8163" t="s">
        <v>5340</v>
      </c>
      <c r="G8163" t="s">
        <v>2367</v>
      </c>
      <c r="H8163" t="s">
        <v>21</v>
      </c>
      <c r="I8163" t="s">
        <v>22</v>
      </c>
      <c r="K8163" t="s">
        <v>10201</v>
      </c>
      <c r="L8163" t="s">
        <v>10202</v>
      </c>
    </row>
    <row r="8164" spans="1:14" hidden="1" x14ac:dyDescent="0.25">
      <c r="A8164">
        <v>121</v>
      </c>
      <c r="B8164">
        <v>8</v>
      </c>
      <c r="C8164" t="s">
        <v>10397</v>
      </c>
      <c r="D8164" s="7">
        <v>40780</v>
      </c>
      <c r="E8164" t="s">
        <v>2367</v>
      </c>
      <c r="F8164" t="s">
        <v>5340</v>
      </c>
      <c r="G8164" t="s">
        <v>2367</v>
      </c>
      <c r="H8164" t="s">
        <v>24</v>
      </c>
      <c r="I8164" t="s">
        <v>10323</v>
      </c>
      <c r="K8164" t="s">
        <v>10203</v>
      </c>
      <c r="L8164" t="s">
        <v>10204</v>
      </c>
    </row>
    <row r="8165" spans="1:14" hidden="1" x14ac:dyDescent="0.25">
      <c r="A8165">
        <v>121</v>
      </c>
      <c r="B8165">
        <v>9</v>
      </c>
      <c r="C8165" t="s">
        <v>10397</v>
      </c>
      <c r="D8165" s="7">
        <v>40780</v>
      </c>
      <c r="E8165" t="s">
        <v>2367</v>
      </c>
      <c r="F8165" t="s">
        <v>5340</v>
      </c>
      <c r="G8165" t="s">
        <v>2367</v>
      </c>
      <c r="H8165" t="s">
        <v>10</v>
      </c>
      <c r="I8165" t="s">
        <v>118</v>
      </c>
      <c r="K8165" t="s">
        <v>10205</v>
      </c>
      <c r="L8165" t="s">
        <v>10206</v>
      </c>
    </row>
    <row r="8166" spans="1:14" hidden="1" x14ac:dyDescent="0.25">
      <c r="A8166">
        <v>121</v>
      </c>
      <c r="B8166">
        <v>10</v>
      </c>
      <c r="C8166" t="s">
        <v>10397</v>
      </c>
      <c r="D8166" s="7">
        <v>40780</v>
      </c>
      <c r="E8166" t="s">
        <v>2367</v>
      </c>
      <c r="F8166" t="s">
        <v>5340</v>
      </c>
      <c r="G8166" t="s">
        <v>2367</v>
      </c>
      <c r="H8166" t="s">
        <v>10</v>
      </c>
      <c r="I8166" t="s">
        <v>14</v>
      </c>
      <c r="K8166" t="s">
        <v>10206</v>
      </c>
      <c r="L8166" t="s">
        <v>10207</v>
      </c>
    </row>
    <row r="8167" spans="1:14" hidden="1" x14ac:dyDescent="0.25">
      <c r="A8167">
        <v>121</v>
      </c>
      <c r="B8167">
        <v>11</v>
      </c>
      <c r="C8167" t="s">
        <v>10397</v>
      </c>
      <c r="D8167" s="7">
        <v>40780</v>
      </c>
      <c r="E8167" t="s">
        <v>2367</v>
      </c>
      <c r="F8167" t="s">
        <v>5340</v>
      </c>
      <c r="G8167" t="s">
        <v>2367</v>
      </c>
      <c r="H8167" t="s">
        <v>17</v>
      </c>
      <c r="I8167" t="s">
        <v>154</v>
      </c>
      <c r="K8167" t="s">
        <v>10207</v>
      </c>
      <c r="L8167" t="s">
        <v>10208</v>
      </c>
    </row>
    <row r="8168" spans="1:14" hidden="1" x14ac:dyDescent="0.25">
      <c r="A8168">
        <v>121</v>
      </c>
      <c r="B8168">
        <v>12</v>
      </c>
      <c r="C8168" t="s">
        <v>10397</v>
      </c>
      <c r="D8168" s="7">
        <v>40780</v>
      </c>
      <c r="E8168" t="s">
        <v>2367</v>
      </c>
      <c r="F8168" t="s">
        <v>5340</v>
      </c>
      <c r="G8168" t="s">
        <v>2367</v>
      </c>
      <c r="H8168" t="s">
        <v>33</v>
      </c>
      <c r="I8168" t="s">
        <v>34</v>
      </c>
      <c r="K8168" t="s">
        <v>10208</v>
      </c>
      <c r="L8168" t="s">
        <v>10208</v>
      </c>
    </row>
    <row r="8169" spans="1:14" hidden="1" x14ac:dyDescent="0.25">
      <c r="A8169">
        <v>121</v>
      </c>
      <c r="B8169">
        <v>13</v>
      </c>
      <c r="C8169" t="s">
        <v>10397</v>
      </c>
      <c r="D8169" s="7">
        <v>40780</v>
      </c>
      <c r="E8169" t="s">
        <v>2367</v>
      </c>
      <c r="F8169" t="s">
        <v>5340</v>
      </c>
      <c r="G8169" t="s">
        <v>2367</v>
      </c>
      <c r="H8169" t="s">
        <v>24</v>
      </c>
      <c r="I8169" t="s">
        <v>10323</v>
      </c>
      <c r="K8169" t="s">
        <v>10208</v>
      </c>
      <c r="L8169" t="s">
        <v>10209</v>
      </c>
    </row>
    <row r="8170" spans="1:14" hidden="1" x14ac:dyDescent="0.25">
      <c r="A8170">
        <v>121</v>
      </c>
      <c r="B8170">
        <v>14</v>
      </c>
      <c r="C8170" t="s">
        <v>10397</v>
      </c>
      <c r="D8170" s="7">
        <v>40780</v>
      </c>
      <c r="E8170" t="s">
        <v>2367</v>
      </c>
      <c r="F8170" t="s">
        <v>5340</v>
      </c>
      <c r="G8170" t="s">
        <v>2367</v>
      </c>
      <c r="H8170" t="s">
        <v>10</v>
      </c>
      <c r="I8170" t="s">
        <v>118</v>
      </c>
      <c r="K8170" t="s">
        <v>10209</v>
      </c>
      <c r="L8170" t="s">
        <v>10210</v>
      </c>
    </row>
    <row r="8171" spans="1:14" hidden="1" x14ac:dyDescent="0.25">
      <c r="A8171">
        <v>121</v>
      </c>
      <c r="B8171">
        <v>15</v>
      </c>
      <c r="C8171" t="s">
        <v>10397</v>
      </c>
      <c r="D8171" s="7">
        <v>40780</v>
      </c>
      <c r="E8171" t="s">
        <v>2367</v>
      </c>
      <c r="F8171" t="s">
        <v>5340</v>
      </c>
      <c r="G8171" t="s">
        <v>2367</v>
      </c>
      <c r="H8171" t="s">
        <v>17</v>
      </c>
      <c r="I8171" t="s">
        <v>18</v>
      </c>
      <c r="K8171" t="s">
        <v>10210</v>
      </c>
      <c r="L8171" t="s">
        <v>10211</v>
      </c>
    </row>
    <row r="8172" spans="1:14" hidden="1" x14ac:dyDescent="0.25">
      <c r="A8172">
        <v>121</v>
      </c>
      <c r="B8172">
        <v>16</v>
      </c>
      <c r="C8172" t="s">
        <v>10397</v>
      </c>
      <c r="D8172" s="7">
        <v>40780</v>
      </c>
      <c r="E8172" t="s">
        <v>2367</v>
      </c>
      <c r="F8172" t="s">
        <v>5340</v>
      </c>
      <c r="G8172" t="s">
        <v>2367</v>
      </c>
      <c r="H8172" t="s">
        <v>53</v>
      </c>
      <c r="I8172" t="s">
        <v>255</v>
      </c>
      <c r="J8172" t="s">
        <v>80</v>
      </c>
      <c r="K8172" t="s">
        <v>10211</v>
      </c>
      <c r="L8172" t="s">
        <v>10212</v>
      </c>
      <c r="N8172">
        <v>6</v>
      </c>
    </row>
    <row r="8173" spans="1:14" hidden="1" x14ac:dyDescent="0.25">
      <c r="A8173">
        <v>121</v>
      </c>
      <c r="B8173">
        <v>17</v>
      </c>
      <c r="C8173" t="s">
        <v>10397</v>
      </c>
      <c r="D8173" s="7">
        <v>40780</v>
      </c>
      <c r="E8173" t="s">
        <v>2367</v>
      </c>
      <c r="F8173" t="s">
        <v>5340</v>
      </c>
      <c r="G8173" t="s">
        <v>2367</v>
      </c>
      <c r="H8173" t="s">
        <v>21</v>
      </c>
      <c r="I8173" t="s">
        <v>286</v>
      </c>
      <c r="K8173" t="s">
        <v>10212</v>
      </c>
      <c r="L8173" t="s">
        <v>10213</v>
      </c>
    </row>
    <row r="8174" spans="1:14" hidden="1" x14ac:dyDescent="0.25">
      <c r="A8174">
        <v>121</v>
      </c>
      <c r="B8174">
        <v>18</v>
      </c>
      <c r="C8174" t="s">
        <v>10397</v>
      </c>
      <c r="D8174" s="7">
        <v>40780</v>
      </c>
      <c r="E8174" t="s">
        <v>2367</v>
      </c>
      <c r="F8174" t="s">
        <v>5340</v>
      </c>
      <c r="G8174" t="s">
        <v>2367</v>
      </c>
      <c r="H8174" t="s">
        <v>24</v>
      </c>
      <c r="I8174" t="s">
        <v>10323</v>
      </c>
      <c r="K8174" t="s">
        <v>10213</v>
      </c>
      <c r="L8174" t="s">
        <v>10214</v>
      </c>
    </row>
    <row r="8175" spans="1:14" hidden="1" x14ac:dyDescent="0.25">
      <c r="A8175">
        <v>121</v>
      </c>
      <c r="B8175">
        <v>19</v>
      </c>
      <c r="C8175" t="s">
        <v>10397</v>
      </c>
      <c r="D8175" s="7">
        <v>40780</v>
      </c>
      <c r="E8175" t="s">
        <v>2367</v>
      </c>
      <c r="F8175" t="s">
        <v>5340</v>
      </c>
      <c r="G8175" t="s">
        <v>2367</v>
      </c>
      <c r="H8175" t="s">
        <v>10</v>
      </c>
      <c r="I8175" t="s">
        <v>118</v>
      </c>
      <c r="K8175" t="s">
        <v>10215</v>
      </c>
      <c r="L8175" t="s">
        <v>10216</v>
      </c>
    </row>
    <row r="8176" spans="1:14" hidden="1" x14ac:dyDescent="0.25">
      <c r="A8176">
        <v>121</v>
      </c>
      <c r="B8176">
        <v>20</v>
      </c>
      <c r="C8176" t="s">
        <v>10397</v>
      </c>
      <c r="D8176" s="7">
        <v>40780</v>
      </c>
      <c r="E8176" t="s">
        <v>2367</v>
      </c>
      <c r="F8176" t="s">
        <v>5340</v>
      </c>
      <c r="G8176" t="s">
        <v>2367</v>
      </c>
      <c r="H8176" t="s">
        <v>10</v>
      </c>
      <c r="I8176" t="s">
        <v>14</v>
      </c>
      <c r="K8176" t="s">
        <v>10216</v>
      </c>
      <c r="L8176" t="s">
        <v>10217</v>
      </c>
    </row>
    <row r="8177" spans="1:14" hidden="1" x14ac:dyDescent="0.25">
      <c r="A8177">
        <v>121</v>
      </c>
      <c r="B8177">
        <v>21</v>
      </c>
      <c r="C8177" t="s">
        <v>10397</v>
      </c>
      <c r="D8177" s="7">
        <v>40780</v>
      </c>
      <c r="E8177" t="s">
        <v>2367</v>
      </c>
      <c r="F8177" t="s">
        <v>5340</v>
      </c>
      <c r="G8177" t="s">
        <v>2367</v>
      </c>
      <c r="H8177" t="s">
        <v>17</v>
      </c>
      <c r="I8177" t="s">
        <v>292</v>
      </c>
      <c r="K8177" t="s">
        <v>10217</v>
      </c>
      <c r="L8177" t="s">
        <v>5762</v>
      </c>
    </row>
    <row r="8178" spans="1:14" hidden="1" x14ac:dyDescent="0.25">
      <c r="A8178">
        <v>121</v>
      </c>
      <c r="B8178">
        <v>22</v>
      </c>
      <c r="C8178" t="s">
        <v>10397</v>
      </c>
      <c r="D8178" s="7">
        <v>40780</v>
      </c>
      <c r="E8178" t="s">
        <v>2367</v>
      </c>
      <c r="F8178" t="s">
        <v>5340</v>
      </c>
      <c r="G8178" t="s">
        <v>2367</v>
      </c>
      <c r="H8178" t="s">
        <v>53</v>
      </c>
      <c r="I8178" t="s">
        <v>5163</v>
      </c>
      <c r="J8178" t="s">
        <v>80</v>
      </c>
      <c r="K8178" t="s">
        <v>5762</v>
      </c>
      <c r="L8178" t="s">
        <v>10218</v>
      </c>
      <c r="N8178">
        <v>6</v>
      </c>
    </row>
    <row r="8179" spans="1:14" hidden="1" x14ac:dyDescent="0.25">
      <c r="A8179">
        <v>121</v>
      </c>
      <c r="B8179">
        <v>23</v>
      </c>
      <c r="C8179" t="s">
        <v>10397</v>
      </c>
      <c r="D8179" s="7">
        <v>40780</v>
      </c>
      <c r="E8179" t="s">
        <v>2367</v>
      </c>
      <c r="F8179" t="s">
        <v>5340</v>
      </c>
      <c r="G8179" t="s">
        <v>2367</v>
      </c>
      <c r="H8179" t="s">
        <v>21</v>
      </c>
      <c r="I8179" t="s">
        <v>334</v>
      </c>
      <c r="K8179" t="s">
        <v>10218</v>
      </c>
      <c r="L8179" t="s">
        <v>2408</v>
      </c>
    </row>
    <row r="8180" spans="1:14" hidden="1" x14ac:dyDescent="0.25">
      <c r="A8180">
        <v>121</v>
      </c>
      <c r="B8180">
        <v>24</v>
      </c>
      <c r="C8180" t="s">
        <v>10397</v>
      </c>
      <c r="D8180" s="7">
        <v>40780</v>
      </c>
      <c r="E8180" t="s">
        <v>2367</v>
      </c>
      <c r="F8180" t="s">
        <v>5340</v>
      </c>
      <c r="G8180" t="s">
        <v>2367</v>
      </c>
      <c r="H8180" t="s">
        <v>24</v>
      </c>
      <c r="I8180" t="s">
        <v>10323</v>
      </c>
      <c r="K8180" t="s">
        <v>10219</v>
      </c>
      <c r="L8180" t="s">
        <v>10220</v>
      </c>
    </row>
    <row r="8181" spans="1:14" hidden="1" x14ac:dyDescent="0.25">
      <c r="A8181">
        <v>121</v>
      </c>
      <c r="B8181">
        <v>25</v>
      </c>
      <c r="C8181" t="s">
        <v>10397</v>
      </c>
      <c r="D8181" s="7">
        <v>40780</v>
      </c>
      <c r="E8181" t="s">
        <v>2367</v>
      </c>
      <c r="F8181" t="s">
        <v>5340</v>
      </c>
      <c r="G8181" t="s">
        <v>2367</v>
      </c>
      <c r="H8181" t="s">
        <v>10</v>
      </c>
      <c r="I8181" t="s">
        <v>118</v>
      </c>
      <c r="K8181" t="s">
        <v>10221</v>
      </c>
      <c r="L8181" t="s">
        <v>10222</v>
      </c>
    </row>
    <row r="8182" spans="1:14" hidden="1" x14ac:dyDescent="0.25">
      <c r="A8182">
        <v>121</v>
      </c>
      <c r="B8182">
        <v>26</v>
      </c>
      <c r="C8182" t="s">
        <v>10397</v>
      </c>
      <c r="D8182" s="7">
        <v>40780</v>
      </c>
      <c r="E8182" t="s">
        <v>2367</v>
      </c>
      <c r="F8182" t="s">
        <v>5340</v>
      </c>
      <c r="G8182" t="s">
        <v>2367</v>
      </c>
      <c r="H8182" t="s">
        <v>17</v>
      </c>
      <c r="I8182" t="s">
        <v>101</v>
      </c>
      <c r="K8182" t="s">
        <v>10222</v>
      </c>
      <c r="L8182" t="s">
        <v>10223</v>
      </c>
    </row>
    <row r="8183" spans="1:14" hidden="1" x14ac:dyDescent="0.25">
      <c r="A8183">
        <v>121</v>
      </c>
      <c r="B8183">
        <v>27</v>
      </c>
      <c r="C8183" t="s">
        <v>10397</v>
      </c>
      <c r="D8183" s="7">
        <v>40780</v>
      </c>
      <c r="E8183" t="s">
        <v>2367</v>
      </c>
      <c r="F8183" t="s">
        <v>5340</v>
      </c>
      <c r="G8183" t="s">
        <v>2367</v>
      </c>
      <c r="H8183" t="s">
        <v>10</v>
      </c>
      <c r="I8183" t="s">
        <v>14</v>
      </c>
      <c r="K8183" t="s">
        <v>10224</v>
      </c>
      <c r="L8183" t="s">
        <v>10225</v>
      </c>
    </row>
    <row r="8184" spans="1:14" hidden="1" x14ac:dyDescent="0.25">
      <c r="A8184">
        <v>121</v>
      </c>
      <c r="B8184">
        <v>28</v>
      </c>
      <c r="C8184" t="s">
        <v>10397</v>
      </c>
      <c r="D8184" s="7">
        <v>40780</v>
      </c>
      <c r="E8184" t="s">
        <v>2367</v>
      </c>
      <c r="F8184" t="s">
        <v>5340</v>
      </c>
      <c r="G8184" t="s">
        <v>2367</v>
      </c>
      <c r="H8184" t="s">
        <v>33</v>
      </c>
      <c r="I8184" t="s">
        <v>161</v>
      </c>
      <c r="K8184" t="s">
        <v>10225</v>
      </c>
      <c r="L8184" t="s">
        <v>10226</v>
      </c>
    </row>
    <row r="8185" spans="1:14" hidden="1" x14ac:dyDescent="0.25">
      <c r="A8185">
        <v>121</v>
      </c>
      <c r="B8185">
        <v>29</v>
      </c>
      <c r="C8185" t="s">
        <v>10397</v>
      </c>
      <c r="D8185" s="7">
        <v>40780</v>
      </c>
      <c r="E8185" t="s">
        <v>2367</v>
      </c>
      <c r="F8185" t="s">
        <v>5340</v>
      </c>
      <c r="G8185" t="s">
        <v>2367</v>
      </c>
      <c r="H8185" t="s">
        <v>21</v>
      </c>
      <c r="I8185" t="s">
        <v>22</v>
      </c>
      <c r="K8185" t="s">
        <v>10227</v>
      </c>
      <c r="L8185" t="s">
        <v>10228</v>
      </c>
    </row>
    <row r="8186" spans="1:14" hidden="1" x14ac:dyDescent="0.25">
      <c r="A8186">
        <v>121</v>
      </c>
      <c r="B8186">
        <v>30</v>
      </c>
      <c r="C8186" t="s">
        <v>10397</v>
      </c>
      <c r="D8186" s="7">
        <v>40780</v>
      </c>
      <c r="E8186" t="s">
        <v>2367</v>
      </c>
      <c r="F8186" t="s">
        <v>5340</v>
      </c>
      <c r="G8186" t="s">
        <v>2367</v>
      </c>
      <c r="H8186" t="s">
        <v>24</v>
      </c>
      <c r="I8186" t="s">
        <v>10323</v>
      </c>
      <c r="K8186" t="s">
        <v>2429</v>
      </c>
      <c r="L8186" t="s">
        <v>2431</v>
      </c>
    </row>
    <row r="8187" spans="1:14" hidden="1" x14ac:dyDescent="0.25">
      <c r="A8187">
        <v>121</v>
      </c>
      <c r="B8187">
        <v>31</v>
      </c>
      <c r="C8187" t="s">
        <v>10397</v>
      </c>
      <c r="D8187" s="7">
        <v>40780</v>
      </c>
      <c r="E8187" t="s">
        <v>2367</v>
      </c>
      <c r="F8187" t="s">
        <v>5340</v>
      </c>
      <c r="G8187" t="s">
        <v>2367</v>
      </c>
      <c r="H8187" t="s">
        <v>10</v>
      </c>
      <c r="I8187" t="s">
        <v>118</v>
      </c>
      <c r="K8187" t="s">
        <v>10229</v>
      </c>
      <c r="L8187" t="s">
        <v>10230</v>
      </c>
    </row>
    <row r="8188" spans="1:14" hidden="1" x14ac:dyDescent="0.25">
      <c r="A8188">
        <v>121</v>
      </c>
      <c r="B8188">
        <v>32</v>
      </c>
      <c r="C8188" t="s">
        <v>10397</v>
      </c>
      <c r="D8188" s="7">
        <v>40780</v>
      </c>
      <c r="E8188" t="s">
        <v>2367</v>
      </c>
      <c r="F8188" t="s">
        <v>5340</v>
      </c>
      <c r="G8188" t="s">
        <v>2367</v>
      </c>
      <c r="H8188" t="s">
        <v>10</v>
      </c>
      <c r="I8188" t="s">
        <v>14</v>
      </c>
      <c r="K8188" t="s">
        <v>10231</v>
      </c>
      <c r="L8188" t="s">
        <v>10232</v>
      </c>
    </row>
    <row r="8189" spans="1:14" hidden="1" x14ac:dyDescent="0.25">
      <c r="A8189">
        <v>121</v>
      </c>
      <c r="B8189">
        <v>33</v>
      </c>
      <c r="C8189" t="s">
        <v>10397</v>
      </c>
      <c r="D8189" s="7">
        <v>40780</v>
      </c>
      <c r="E8189" t="s">
        <v>2367</v>
      </c>
      <c r="F8189" t="s">
        <v>5340</v>
      </c>
      <c r="G8189" t="s">
        <v>2367</v>
      </c>
      <c r="H8189" t="s">
        <v>17</v>
      </c>
      <c r="I8189" t="s">
        <v>77</v>
      </c>
      <c r="K8189" t="s">
        <v>10232</v>
      </c>
      <c r="L8189" t="s">
        <v>10233</v>
      </c>
    </row>
    <row r="8190" spans="1:14" hidden="1" x14ac:dyDescent="0.25">
      <c r="A8190">
        <v>121</v>
      </c>
      <c r="B8190">
        <v>34</v>
      </c>
      <c r="C8190" t="s">
        <v>10397</v>
      </c>
      <c r="D8190" s="7">
        <v>40780</v>
      </c>
      <c r="E8190" t="s">
        <v>2367</v>
      </c>
      <c r="F8190" t="s">
        <v>5340</v>
      </c>
      <c r="G8190" t="s">
        <v>2367</v>
      </c>
      <c r="H8190" t="s">
        <v>53</v>
      </c>
      <c r="I8190" t="s">
        <v>255</v>
      </c>
      <c r="J8190" t="s">
        <v>92</v>
      </c>
      <c r="K8190" t="s">
        <v>10233</v>
      </c>
      <c r="L8190" t="s">
        <v>10234</v>
      </c>
      <c r="N8190">
        <v>4</v>
      </c>
    </row>
    <row r="8191" spans="1:14" hidden="1" x14ac:dyDescent="0.25">
      <c r="A8191">
        <v>121</v>
      </c>
      <c r="B8191">
        <v>35</v>
      </c>
      <c r="C8191" t="s">
        <v>10397</v>
      </c>
      <c r="D8191" s="7">
        <v>40780</v>
      </c>
      <c r="E8191" t="s">
        <v>2367</v>
      </c>
      <c r="F8191" t="s">
        <v>5340</v>
      </c>
      <c r="G8191" t="s">
        <v>2367</v>
      </c>
      <c r="H8191" t="s">
        <v>21</v>
      </c>
      <c r="I8191" t="s">
        <v>22</v>
      </c>
      <c r="K8191" t="s">
        <v>10235</v>
      </c>
      <c r="L8191" t="s">
        <v>10236</v>
      </c>
    </row>
    <row r="8192" spans="1:14" hidden="1" x14ac:dyDescent="0.25">
      <c r="A8192">
        <v>121</v>
      </c>
      <c r="B8192">
        <v>36</v>
      </c>
      <c r="C8192" t="s">
        <v>10397</v>
      </c>
      <c r="D8192" s="7">
        <v>40780</v>
      </c>
      <c r="E8192" t="s">
        <v>2367</v>
      </c>
      <c r="F8192" t="s">
        <v>5340</v>
      </c>
      <c r="G8192" t="s">
        <v>2367</v>
      </c>
      <c r="H8192" t="s">
        <v>24</v>
      </c>
      <c r="I8192" t="s">
        <v>10323</v>
      </c>
      <c r="K8192" t="s">
        <v>10237</v>
      </c>
      <c r="L8192" t="s">
        <v>10238</v>
      </c>
    </row>
    <row r="8193" spans="1:14" hidden="1" x14ac:dyDescent="0.25">
      <c r="A8193">
        <v>121</v>
      </c>
      <c r="B8193">
        <v>37</v>
      </c>
      <c r="C8193" t="s">
        <v>10397</v>
      </c>
      <c r="D8193" s="7">
        <v>40780</v>
      </c>
      <c r="E8193" t="s">
        <v>2367</v>
      </c>
      <c r="F8193" t="s">
        <v>5340</v>
      </c>
      <c r="G8193" t="s">
        <v>2367</v>
      </c>
      <c r="H8193" t="s">
        <v>10</v>
      </c>
      <c r="I8193" t="s">
        <v>118</v>
      </c>
      <c r="K8193" t="s">
        <v>10239</v>
      </c>
      <c r="L8193" t="s">
        <v>10240</v>
      </c>
    </row>
    <row r="8194" spans="1:14" hidden="1" x14ac:dyDescent="0.25">
      <c r="A8194">
        <v>121</v>
      </c>
      <c r="B8194">
        <v>38</v>
      </c>
      <c r="C8194" t="s">
        <v>10397</v>
      </c>
      <c r="D8194" s="7">
        <v>40780</v>
      </c>
      <c r="E8194" t="s">
        <v>2367</v>
      </c>
      <c r="F8194" t="s">
        <v>5340</v>
      </c>
      <c r="G8194" t="s">
        <v>2367</v>
      </c>
      <c r="H8194" t="s">
        <v>17</v>
      </c>
      <c r="I8194" t="s">
        <v>292</v>
      </c>
      <c r="K8194" t="s">
        <v>10240</v>
      </c>
      <c r="L8194" t="s">
        <v>10240</v>
      </c>
    </row>
    <row r="8195" spans="1:14" hidden="1" x14ac:dyDescent="0.25">
      <c r="A8195">
        <v>121</v>
      </c>
      <c r="B8195">
        <v>39</v>
      </c>
      <c r="C8195" t="s">
        <v>10397</v>
      </c>
      <c r="D8195" s="7">
        <v>40780</v>
      </c>
      <c r="E8195" t="s">
        <v>2367</v>
      </c>
      <c r="F8195" t="s">
        <v>5340</v>
      </c>
      <c r="G8195" t="s">
        <v>2367</v>
      </c>
      <c r="H8195" t="s">
        <v>53</v>
      </c>
      <c r="I8195" t="s">
        <v>1886</v>
      </c>
      <c r="J8195" t="s">
        <v>80</v>
      </c>
      <c r="K8195" t="s">
        <v>10240</v>
      </c>
      <c r="L8195" t="s">
        <v>10241</v>
      </c>
      <c r="M8195" t="s">
        <v>485</v>
      </c>
      <c r="N8195">
        <v>5</v>
      </c>
    </row>
    <row r="8198" spans="1:14" x14ac:dyDescent="0.25">
      <c r="H8198" s="3"/>
    </row>
  </sheetData>
  <autoFilter ref="A1:N8195">
    <filterColumn colId="0">
      <filters>
        <filter val="77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195"/>
  <sheetViews>
    <sheetView topLeftCell="M5287" workbookViewId="0">
      <selection activeCell="Q5306" sqref="Q5306:R5306"/>
    </sheetView>
  </sheetViews>
  <sheetFormatPr defaultRowHeight="15" x14ac:dyDescent="0.25"/>
  <cols>
    <col min="1" max="1" width="10.7109375" bestFit="1" customWidth="1"/>
    <col min="2" max="2" width="32.7109375" bestFit="1" customWidth="1"/>
    <col min="3" max="3" width="15.5703125" bestFit="1" customWidth="1"/>
    <col min="4" max="4" width="15.140625" bestFit="1" customWidth="1"/>
    <col min="5" max="5" width="25.7109375" bestFit="1" customWidth="1"/>
    <col min="6" max="6" width="7.140625" bestFit="1" customWidth="1"/>
    <col min="7" max="7" width="6.42578125" bestFit="1" customWidth="1"/>
    <col min="8" max="8" width="15.7109375" bestFit="1" customWidth="1"/>
    <col min="9" max="9" width="13.85546875" bestFit="1" customWidth="1"/>
    <col min="10" max="10" width="25.7109375" bestFit="1" customWidth="1"/>
    <col min="11" max="11" width="15.5703125" bestFit="1" customWidth="1"/>
    <col min="12" max="12" width="23" bestFit="1" customWidth="1"/>
    <col min="13" max="13" width="32.7109375" bestFit="1" customWidth="1"/>
    <col min="14" max="14" width="27.7109375" bestFit="1" customWidth="1"/>
    <col min="15" max="15" width="7.5703125" style="6" bestFit="1" customWidth="1"/>
    <col min="16" max="16" width="10.28515625" bestFit="1" customWidth="1"/>
    <col min="17" max="17" width="81.85546875" customWidth="1"/>
  </cols>
  <sheetData>
    <row r="1" spans="1:18" s="1" customFormat="1" x14ac:dyDescent="0.25">
      <c r="A1" s="1" t="s">
        <v>10462</v>
      </c>
      <c r="B1" s="1" t="s">
        <v>0</v>
      </c>
      <c r="C1" s="1" t="s">
        <v>2</v>
      </c>
      <c r="D1" s="1" t="s">
        <v>3</v>
      </c>
      <c r="E1" s="1" t="s">
        <v>10312</v>
      </c>
      <c r="F1" s="1" t="s">
        <v>109</v>
      </c>
      <c r="G1" s="1" t="s">
        <v>110</v>
      </c>
      <c r="H1" s="1" t="s">
        <v>10315</v>
      </c>
      <c r="I1" s="1" t="s">
        <v>10316</v>
      </c>
      <c r="J1" s="1" t="s">
        <v>10313</v>
      </c>
      <c r="K1" s="1" t="s">
        <v>10314</v>
      </c>
      <c r="L1" s="1" t="s">
        <v>10317</v>
      </c>
      <c r="M1" s="1" t="s">
        <v>10318</v>
      </c>
      <c r="N1" s="1" t="s">
        <v>10320</v>
      </c>
      <c r="O1" s="5" t="s">
        <v>10310</v>
      </c>
      <c r="P1" s="1" t="s">
        <v>10299</v>
      </c>
      <c r="Q1" s="1" t="s">
        <v>10326</v>
      </c>
      <c r="R1" s="1" t="s">
        <v>10327</v>
      </c>
    </row>
    <row r="2" spans="1:18" hidden="1" x14ac:dyDescent="0.25">
      <c r="A2" s="7">
        <f>anotacoes!D2</f>
        <v>40833</v>
      </c>
      <c r="B2" t="str">
        <f>anotacoes!C2</f>
        <v>GRAND PRIX ABU DHABI 2011</v>
      </c>
      <c r="C2" t="str">
        <f>anotacoes!E2</f>
        <v>ATTAF</v>
      </c>
      <c r="D2" t="str">
        <f>anotacoes!F2</f>
        <v>ELMONT, G</v>
      </c>
      <c r="E2" t="s">
        <v>10325</v>
      </c>
      <c r="F2">
        <f>anotacoes!A2</f>
        <v>1</v>
      </c>
      <c r="G2">
        <f>anotacoes!B2</f>
        <v>1</v>
      </c>
      <c r="H2" t="str">
        <f>anotacoes!K2</f>
        <v xml:space="preserve"> 00:00:03,680</v>
      </c>
      <c r="I2" t="str">
        <f>anotacoes!L2</f>
        <v xml:space="preserve"> 00:00:06,757</v>
      </c>
      <c r="J2" t="str">
        <f>IF(L2="PAUSE",E2,IF(anotacoes!G6=conversao_anotacoes!C2,conversao_anotacoes!C2,conversao_anotacoes!D2))</f>
        <v>ATTAF</v>
      </c>
      <c r="K2" t="str">
        <f>IF(J2=E2,"",IF(J2=C2,D2,C2))</f>
        <v>ELMONT, G</v>
      </c>
      <c r="L2" t="str">
        <f>UPPER(anotacoes!H2)</f>
        <v>DISPLACEMENT</v>
      </c>
      <c r="M2" t="str">
        <f>IF(OR(L2="ATTACK",L2="FINTA"),"&lt;TECNICA&gt;",UPPER(anotacoes!I2))</f>
        <v>2-3 STEP HESITANT LEFT</v>
      </c>
      <c r="N2" t="str">
        <f>IF(OR(L2="ATTACK",L2="FINTA"),UPPER(anotacoes!I2),"")</f>
        <v/>
      </c>
      <c r="O2" s="6" t="str">
        <f>IF(anotacoes!N2=0,"",anotacoes!N2)</f>
        <v/>
      </c>
      <c r="P2" t="str">
        <f>IF(anotacoes!M2=0,"",UPPER(anotacoes!M2))</f>
        <v/>
      </c>
      <c r="Q2" t="str">
        <f>CONCATENATE("INSERT INTO CONVERSAO_LUTA_ACAO (cd_conversao, id_luta, sequencia, momento_inicio, momento_fim, quem_faz, quem_sofre, acao_tipo, acao, tecnica, direcao, pontuacao) VALUES (1, ",F2,", ",G2,", ","TRIM('",H2,"')",", ","TRIM('",I2,"')",", ","'",J2,"'",", ","'",K2,"'",", ","'",L2,"'",", ","'",M2,"'",", ",IF(N2="","NULL",CONCATENATE("'",N2,"'")),", ",IF(O2="","NULL",O2),", ",IF(P2="","NULL",CONCATENATE("'",P2,"'")),")")</f>
        <v>INSERT INTO CONVERSAO_LUTA_ACAO (cd_conversao, id_luta, sequencia, momento_inicio, momento_fim, quem_faz, quem_sofre, acao_tipo, acao, tecnica, direcao, pontuacao) VALUES (1, 1, 1, TRIM(' 00:00:03,680'), TRIM(' 00:00:06,757'), 'ATTAF', 'ELMONT, G', 'DISPLACEMENT', '2-3 STEP HESITANT LEFT', NULL, NULL, NULL)</v>
      </c>
      <c r="R2" t="s">
        <v>10327</v>
      </c>
    </row>
    <row r="3" spans="1:18" hidden="1" x14ac:dyDescent="0.25">
      <c r="A3" s="7">
        <f>anotacoes!D3</f>
        <v>40833</v>
      </c>
      <c r="B3" t="str">
        <f>anotacoes!C3</f>
        <v>GRAND PRIX ABU DHABI 2011</v>
      </c>
      <c r="C3" t="str">
        <f>anotacoes!E3</f>
        <v>ATTAF</v>
      </c>
      <c r="D3" t="str">
        <f>anotacoes!F3</f>
        <v>ELMONT, G</v>
      </c>
      <c r="E3" t="s">
        <v>10325</v>
      </c>
      <c r="F3">
        <f>anotacoes!A3</f>
        <v>1</v>
      </c>
      <c r="G3">
        <f>anotacoes!B3</f>
        <v>2</v>
      </c>
      <c r="H3" t="str">
        <f>anotacoes!K3</f>
        <v xml:space="preserve"> 00:00:06,910</v>
      </c>
      <c r="I3" t="str">
        <f>anotacoes!L3</f>
        <v xml:space="preserve"> 00:00:08,647</v>
      </c>
      <c r="J3" t="str">
        <f>IF(L3="PAUSE",E3,IF(anotacoes!G7=conversao_anotacoes!C3,conversao_anotacoes!C3,conversao_anotacoes!D3))</f>
        <v>ATTAF</v>
      </c>
      <c r="K3" t="str">
        <f t="shared" ref="K3:K66" si="0">IF(J3=E3,"",IF(J3=C3,D3,C3))</f>
        <v>ELMONT, G</v>
      </c>
      <c r="L3" t="str">
        <f>UPPER(anotacoes!H3)</f>
        <v>DISPLACEMENT</v>
      </c>
      <c r="M3" t="str">
        <f>IF(OR(L3="ATTACK",L3="FINTA"),"&lt;TECNICA&gt;",UPPER(anotacoes!I3))</f>
        <v>TRY TO GRIP WITH CONTACT</v>
      </c>
      <c r="N3" t="str">
        <f>IF(OR(L3="ATTACK",L3="FINTA"),UPPER(anotacoes!I3),"")</f>
        <v/>
      </c>
      <c r="O3" s="6" t="str">
        <f>IF(anotacoes!N3=0,"",anotacoes!N3)</f>
        <v/>
      </c>
      <c r="P3" t="str">
        <f>IF(anotacoes!M3=0,"",UPPER(anotacoes!M3))</f>
        <v/>
      </c>
      <c r="Q3" t="str">
        <f t="shared" ref="Q3:Q66" si="1">CONCATENATE("INSERT INTO CONVERSAO_LUTA_ACAO (cd_conversao, id_luta, sequencia, momento_inicio, momento_fim, quem_faz, quem_sofre, acao_tipo, acao, tecnica, direcao, pontuacao) VALUES (1, ",F3,", ",G3,", ","TRIM('",H3,"')",", ","TRIM('",I3,"')",", ","'",J3,"'",", ","'",K3,"'",", ","'",L3,"'",", ","'",M3,"'",", ",IF(N3="","NULL",CONCATENATE("'",N3,"'")),", ",IF(O3="","NULL",O3),", ",IF(P3="","NULL",CONCATENATE("'",P3,"'")),")")</f>
        <v>INSERT INTO CONVERSAO_LUTA_ACAO (cd_conversao, id_luta, sequencia, momento_inicio, momento_fim, quem_faz, quem_sofre, acao_tipo, acao, tecnica, direcao, pontuacao) VALUES (1, 1, 2, TRIM(' 00:00:06,910'), TRIM(' 00:00:08,647'), 'ATTAF', 'ELMONT, G', 'DISPLACEMENT', 'TRY TO GRIP WITH CONTACT', NULL, NULL, NULL)</v>
      </c>
      <c r="R3" t="s">
        <v>10327</v>
      </c>
    </row>
    <row r="4" spans="1:18" hidden="1" x14ac:dyDescent="0.25">
      <c r="A4" s="7">
        <f>anotacoes!D4</f>
        <v>40833</v>
      </c>
      <c r="B4" t="str">
        <f>anotacoes!C4</f>
        <v>GRAND PRIX ABU DHABI 2011</v>
      </c>
      <c r="C4" t="str">
        <f>anotacoes!E4</f>
        <v>ATTAF</v>
      </c>
      <c r="D4" t="str">
        <f>anotacoes!F4</f>
        <v>ELMONT, G</v>
      </c>
      <c r="E4" t="s">
        <v>10325</v>
      </c>
      <c r="F4">
        <f>anotacoes!A4</f>
        <v>1</v>
      </c>
      <c r="G4">
        <f>anotacoes!B4</f>
        <v>3</v>
      </c>
      <c r="H4" t="str">
        <f>anotacoes!K4</f>
        <v xml:space="preserve"> 00:00:08,833</v>
      </c>
      <c r="I4" t="str">
        <f>anotacoes!L4</f>
        <v xml:space="preserve"> 00:00:09,363</v>
      </c>
      <c r="J4" t="str">
        <f>IF(L4="PAUSE",E4,IF(anotacoes!G8=conversao_anotacoes!C4,conversao_anotacoes!C4,conversao_anotacoes!D4))</f>
        <v>ATTAF</v>
      </c>
      <c r="K4" t="str">
        <f t="shared" si="0"/>
        <v>ELMONT, G</v>
      </c>
      <c r="L4" t="str">
        <f>UPPER(anotacoes!H4)</f>
        <v>GRIP TIME</v>
      </c>
      <c r="M4" t="str">
        <f>IF(OR(L4="ATTACK",L4="FINTA"),"&lt;TECNICA&gt;",UPPER(anotacoes!I4))</f>
        <v>LEFT COLLAR</v>
      </c>
      <c r="N4" t="str">
        <f>IF(OR(L4="ATTACK",L4="FINTA"),UPPER(anotacoes!I4),"")</f>
        <v/>
      </c>
      <c r="O4" s="6" t="str">
        <f>IF(anotacoes!N4=0,"",anotacoes!N4)</f>
        <v/>
      </c>
      <c r="P4" t="str">
        <f>IF(anotacoes!M4=0,"",UPPER(anotacoes!M4))</f>
        <v/>
      </c>
      <c r="Q4" t="str">
        <f t="shared" si="1"/>
        <v>INSERT INTO CONVERSAO_LUTA_ACAO (cd_conversao, id_luta, sequencia, momento_inicio, momento_fim, quem_faz, quem_sofre, acao_tipo, acao, tecnica, direcao, pontuacao) VALUES (1, 1, 3, TRIM(' 00:00:08,833'), TRIM(' 00:00:09,363'), 'ATTAF', 'ELMONT, G', 'GRIP TIME', 'LEFT COLLAR', NULL, NULL, NULL)</v>
      </c>
      <c r="R4" t="s">
        <v>10327</v>
      </c>
    </row>
    <row r="5" spans="1:18" hidden="1" x14ac:dyDescent="0.25">
      <c r="A5" s="7">
        <f>anotacoes!D5</f>
        <v>40833</v>
      </c>
      <c r="B5" t="str">
        <f>anotacoes!C5</f>
        <v>GRAND PRIX ABU DHABI 2011</v>
      </c>
      <c r="C5" t="str">
        <f>anotacoes!E5</f>
        <v>ATTAF</v>
      </c>
      <c r="D5" t="str">
        <f>anotacoes!F5</f>
        <v>ELMONT, G</v>
      </c>
      <c r="E5" t="s">
        <v>10325</v>
      </c>
      <c r="F5">
        <f>anotacoes!A5</f>
        <v>1</v>
      </c>
      <c r="G5">
        <f>anotacoes!B5</f>
        <v>4</v>
      </c>
      <c r="H5" t="str">
        <f>anotacoes!K5</f>
        <v xml:space="preserve"> 00:00:09,363</v>
      </c>
      <c r="I5" t="str">
        <f>anotacoes!L5</f>
        <v xml:space="preserve"> 00:00:19,225</v>
      </c>
      <c r="J5" t="str">
        <f>IF(L5="PAUSE",E5,IF(anotacoes!G9=conversao_anotacoes!C5,conversao_anotacoes!C5,conversao_anotacoes!D5))</f>
        <v>ATTAF</v>
      </c>
      <c r="K5" t="str">
        <f t="shared" si="0"/>
        <v>ELMONT, G</v>
      </c>
      <c r="L5" t="str">
        <f>UPPER(anotacoes!H5)</f>
        <v>GROUNDWORK COMBAT</v>
      </c>
      <c r="M5" t="str">
        <f>IF(OR(L5="ATTACK",L5="FINTA"),"&lt;TECNICA&gt;",UPPER(anotacoes!I5))</f>
        <v>TRYING TO ATTACK</v>
      </c>
      <c r="N5" t="str">
        <f>IF(OR(L5="ATTACK",L5="FINTA"),UPPER(anotacoes!I5),"")</f>
        <v/>
      </c>
      <c r="O5" s="6" t="str">
        <f>IF(anotacoes!N5=0,"",anotacoes!N5)</f>
        <v/>
      </c>
      <c r="P5" t="str">
        <f>IF(anotacoes!M5=0,"",UPPER(anotacoes!M5))</f>
        <v/>
      </c>
      <c r="Q5" t="str">
        <f t="shared" si="1"/>
        <v>INSERT INTO CONVERSAO_LUTA_ACAO (cd_conversao, id_luta, sequencia, momento_inicio, momento_fim, quem_faz, quem_sofre, acao_tipo, acao, tecnica, direcao, pontuacao) VALUES (1, 1, 4, TRIM(' 00:00:09,363'), TRIM(' 00:00:19,225'), 'ATTAF', 'ELMONT, G', 'GROUNDWORK COMBAT', 'TRYING TO ATTACK', NULL, NULL, NULL)</v>
      </c>
      <c r="R5" t="s">
        <v>10327</v>
      </c>
    </row>
    <row r="6" spans="1:18" hidden="1" x14ac:dyDescent="0.25">
      <c r="A6" s="7">
        <f>anotacoes!D6</f>
        <v>40833</v>
      </c>
      <c r="B6" t="str">
        <f>anotacoes!C6</f>
        <v>GRAND PRIX ABU DHABI 2011</v>
      </c>
      <c r="C6" t="str">
        <f>anotacoes!E6</f>
        <v>ATTAF</v>
      </c>
      <c r="D6" t="str">
        <f>anotacoes!F6</f>
        <v>ELMONT, G</v>
      </c>
      <c r="E6" t="s">
        <v>10325</v>
      </c>
      <c r="F6">
        <f>anotacoes!A6</f>
        <v>1</v>
      </c>
      <c r="G6">
        <f>anotacoes!B6</f>
        <v>5</v>
      </c>
      <c r="H6" t="str">
        <f>anotacoes!K6</f>
        <v xml:space="preserve"> 00:00:19,402</v>
      </c>
      <c r="I6" t="str">
        <f>anotacoes!L6</f>
        <v xml:space="preserve"> 00:00:28,493</v>
      </c>
      <c r="J6" t="str">
        <f>IF(L6="PAUSE",E6,IF(anotacoes!G10=conversao_anotacoes!C6,conversao_anotacoes!C6,conversao_anotacoes!D6))</f>
        <v>&lt;ARBITRO_DESCONHECIDO&gt;</v>
      </c>
      <c r="K6" t="str">
        <f t="shared" si="0"/>
        <v/>
      </c>
      <c r="L6" t="str">
        <f>UPPER(anotacoes!H6)</f>
        <v>PAUSE</v>
      </c>
      <c r="M6" t="str">
        <f>IF(OR(L6="ATTACK",L6="FINTA"),"&lt;TECNICA&gt;",UPPER(anotacoes!I6))</f>
        <v>&lt;NAO_CLASSIFICADO&gt;</v>
      </c>
      <c r="N6" t="str">
        <f>IF(OR(L6="ATTACK",L6="FINTA"),UPPER(anotacoes!I6),"")</f>
        <v/>
      </c>
      <c r="O6" s="6" t="str">
        <f>IF(anotacoes!N6=0,"",anotacoes!N6)</f>
        <v/>
      </c>
      <c r="P6" t="str">
        <f>IF(anotacoes!M6=0,"",UPPER(anotacoes!M6))</f>
        <v/>
      </c>
      <c r="Q6" t="str">
        <f t="shared" si="1"/>
        <v>INSERT INTO CONVERSAO_LUTA_ACAO (cd_conversao, id_luta, sequencia, momento_inicio, momento_fim, quem_faz, quem_sofre, acao_tipo, acao, tecnica, direcao, pontuacao) VALUES (1, 1, 5, TRIM(' 00:00:19,402'), TRIM(' 00:00:28,493'), '&lt;ARBITRO_DESCONHECIDO&gt;', '', 'PAUSE', '&lt;NAO_CLASSIFICADO&gt;', NULL, NULL, NULL)</v>
      </c>
      <c r="R6" t="s">
        <v>10327</v>
      </c>
    </row>
    <row r="7" spans="1:18" hidden="1" x14ac:dyDescent="0.25">
      <c r="A7" s="7">
        <f>anotacoes!D7</f>
        <v>40833</v>
      </c>
      <c r="B7" t="str">
        <f>anotacoes!C7</f>
        <v>GRAND PRIX ABU DHABI 2011</v>
      </c>
      <c r="C7" t="str">
        <f>anotacoes!E7</f>
        <v>ATTAF</v>
      </c>
      <c r="D7" t="str">
        <f>anotacoes!F7</f>
        <v>ELMONT, G</v>
      </c>
      <c r="E7" t="s">
        <v>10325</v>
      </c>
      <c r="F7">
        <f>anotacoes!A7</f>
        <v>1</v>
      </c>
      <c r="G7">
        <f>anotacoes!B7</f>
        <v>6</v>
      </c>
      <c r="H7" t="str">
        <f>anotacoes!K7</f>
        <v xml:space="preserve"> 00:00:28,658</v>
      </c>
      <c r="I7" t="str">
        <f>anotacoes!L7</f>
        <v xml:space="preserve"> 00:00:32,576</v>
      </c>
      <c r="J7" t="str">
        <f>IF(L7="PAUSE",E7,IF(anotacoes!G11=conversao_anotacoes!C7,conversao_anotacoes!C7,conversao_anotacoes!D7))</f>
        <v>ATTAF</v>
      </c>
      <c r="K7" t="str">
        <f t="shared" si="0"/>
        <v>ELMONT, G</v>
      </c>
      <c r="L7" t="str">
        <f>UPPER(anotacoes!H7)</f>
        <v>DISPLACEMENT</v>
      </c>
      <c r="M7" t="str">
        <f>IF(OR(L7="ATTACK",L7="FINTA"),"&lt;TECNICA&gt;",UPPER(anotacoes!I7))</f>
        <v>2-3 STEP HESITANT LEFT</v>
      </c>
      <c r="N7" t="str">
        <f>IF(OR(L7="ATTACK",L7="FINTA"),UPPER(anotacoes!I7),"")</f>
        <v/>
      </c>
      <c r="O7" s="6" t="str">
        <f>IF(anotacoes!N7=0,"",anotacoes!N7)</f>
        <v/>
      </c>
      <c r="P7" t="str">
        <f>IF(anotacoes!M7=0,"",UPPER(anotacoes!M7))</f>
        <v/>
      </c>
      <c r="Q7" t="str">
        <f t="shared" si="1"/>
        <v>INSERT INTO CONVERSAO_LUTA_ACAO (cd_conversao, id_luta, sequencia, momento_inicio, momento_fim, quem_faz, quem_sofre, acao_tipo, acao, tecnica, direcao, pontuacao) VALUES (1, 1, 6, TRIM(' 00:00:28,658'), TRIM(' 00:00:32,576'), 'ATTAF', 'ELMONT, G', 'DISPLACEMENT', '2-3 STEP HESITANT LEFT', NULL, NULL, NULL)</v>
      </c>
      <c r="R7" t="s">
        <v>10327</v>
      </c>
    </row>
    <row r="8" spans="1:18" hidden="1" x14ac:dyDescent="0.25">
      <c r="A8" s="7">
        <f>anotacoes!D8</f>
        <v>40833</v>
      </c>
      <c r="B8" t="str">
        <f>anotacoes!C8</f>
        <v>GRAND PRIX ABU DHABI 2011</v>
      </c>
      <c r="C8" t="str">
        <f>anotacoes!E8</f>
        <v>ATTAF</v>
      </c>
      <c r="D8" t="str">
        <f>anotacoes!F8</f>
        <v>ELMONT, G</v>
      </c>
      <c r="E8" t="s">
        <v>10325</v>
      </c>
      <c r="F8">
        <f>anotacoes!A8</f>
        <v>1</v>
      </c>
      <c r="G8">
        <f>anotacoes!B8</f>
        <v>7</v>
      </c>
      <c r="H8" t="str">
        <f>anotacoes!K8</f>
        <v xml:space="preserve"> 00:00:32,767</v>
      </c>
      <c r="I8" t="str">
        <f>anotacoes!L8</f>
        <v xml:space="preserve"> 00:00:43,169</v>
      </c>
      <c r="J8" t="str">
        <f>IF(L8="PAUSE",E8,IF(anotacoes!G12=conversao_anotacoes!C8,conversao_anotacoes!C8,conversao_anotacoes!D8))</f>
        <v>ATTAF</v>
      </c>
      <c r="K8" t="str">
        <f t="shared" si="0"/>
        <v>ELMONT, G</v>
      </c>
      <c r="L8" t="str">
        <f>UPPER(anotacoes!H8)</f>
        <v>DISPLACEMENT</v>
      </c>
      <c r="M8" t="str">
        <f>IF(OR(L8="ATTACK",L8="FINTA"),"&lt;TECNICA&gt;",UPPER(anotacoes!I8))</f>
        <v>TRY TO GRIP WITH CONTACT</v>
      </c>
      <c r="N8" t="str">
        <f>IF(OR(L8="ATTACK",L8="FINTA"),UPPER(anotacoes!I8),"")</f>
        <v/>
      </c>
      <c r="O8" s="6" t="str">
        <f>IF(anotacoes!N8=0,"",anotacoes!N8)</f>
        <v/>
      </c>
      <c r="P8" t="str">
        <f>IF(anotacoes!M8=0,"",UPPER(anotacoes!M8))</f>
        <v/>
      </c>
      <c r="Q8" t="str">
        <f t="shared" si="1"/>
        <v>INSERT INTO CONVERSAO_LUTA_ACAO (cd_conversao, id_luta, sequencia, momento_inicio, momento_fim, quem_faz, quem_sofre, acao_tipo, acao, tecnica, direcao, pontuacao) VALUES (1, 1, 7, TRIM(' 00:00:32,767'), TRIM(' 00:00:43,169'), 'ATTAF', 'ELMONT, G', 'DISPLACEMENT', 'TRY TO GRIP WITH CONTACT', NULL, NULL, NULL)</v>
      </c>
      <c r="R8" t="s">
        <v>10327</v>
      </c>
    </row>
    <row r="9" spans="1:18" hidden="1" x14ac:dyDescent="0.25">
      <c r="A9" s="7">
        <f>anotacoes!D9</f>
        <v>40833</v>
      </c>
      <c r="B9" t="str">
        <f>anotacoes!C9</f>
        <v>GRAND PRIX ABU DHABI 2011</v>
      </c>
      <c r="C9" t="str">
        <f>anotacoes!E9</f>
        <v>ATTAF</v>
      </c>
      <c r="D9" t="str">
        <f>anotacoes!F9</f>
        <v>ELMONT, G</v>
      </c>
      <c r="E9" t="s">
        <v>10325</v>
      </c>
      <c r="F9">
        <f>anotacoes!A9</f>
        <v>1</v>
      </c>
      <c r="G9">
        <f>anotacoes!B9</f>
        <v>8</v>
      </c>
      <c r="H9" t="str">
        <f>anotacoes!K9</f>
        <v xml:space="preserve"> 00:00:43,324</v>
      </c>
      <c r="I9" t="str">
        <f>anotacoes!L9</f>
        <v xml:space="preserve"> 00:01:41,781</v>
      </c>
      <c r="J9" t="str">
        <f>IF(L9="PAUSE",E9,IF(anotacoes!G13=conversao_anotacoes!C9,conversao_anotacoes!C9,conversao_anotacoes!D9))</f>
        <v>ATTAF</v>
      </c>
      <c r="K9" t="str">
        <f t="shared" si="0"/>
        <v>ELMONT, G</v>
      </c>
      <c r="L9" t="str">
        <f>UPPER(anotacoes!H9)</f>
        <v>GRIP TIME</v>
      </c>
      <c r="M9" t="str">
        <f>IF(OR(L9="ATTACK",L9="FINTA"),"&lt;TECNICA&gt;",UPPER(anotacoes!I9))</f>
        <v>LEFT COLLAR</v>
      </c>
      <c r="N9" t="str">
        <f>IF(OR(L9="ATTACK",L9="FINTA"),UPPER(anotacoes!I9),"")</f>
        <v/>
      </c>
      <c r="O9" s="6" t="str">
        <f>IF(anotacoes!N9=0,"",anotacoes!N9)</f>
        <v/>
      </c>
      <c r="P9" t="str">
        <f>IF(anotacoes!M9=0,"",UPPER(anotacoes!M9))</f>
        <v/>
      </c>
      <c r="Q9" t="str">
        <f t="shared" si="1"/>
        <v>INSERT INTO CONVERSAO_LUTA_ACAO (cd_conversao, id_luta, sequencia, momento_inicio, momento_fim, quem_faz, quem_sofre, acao_tipo, acao, tecnica, direcao, pontuacao) VALUES (1, 1, 8, TRIM(' 00:00:43,324'), TRIM(' 00:01:41,781'), 'ATTAF', 'ELMONT, G', 'GRIP TIME', 'LEFT COLLAR', NULL, NULL, NULL)</v>
      </c>
      <c r="R9" t="s">
        <v>10327</v>
      </c>
    </row>
    <row r="10" spans="1:18" hidden="1" x14ac:dyDescent="0.25">
      <c r="A10" s="7">
        <f>anotacoes!D10</f>
        <v>40833</v>
      </c>
      <c r="B10" t="str">
        <f>anotacoes!C10</f>
        <v>GRAND PRIX ABU DHABI 2011</v>
      </c>
      <c r="C10" t="str">
        <f>anotacoes!E10</f>
        <v>ATTAF</v>
      </c>
      <c r="D10" t="str">
        <f>anotacoes!F10</f>
        <v>ELMONT, G</v>
      </c>
      <c r="E10" t="s">
        <v>10325</v>
      </c>
      <c r="F10">
        <f>anotacoes!A10</f>
        <v>1</v>
      </c>
      <c r="G10">
        <f>anotacoes!B10</f>
        <v>9</v>
      </c>
      <c r="H10" t="str">
        <f>anotacoes!K10</f>
        <v xml:space="preserve"> 00:01:41,781</v>
      </c>
      <c r="I10" t="str">
        <f>anotacoes!L10</f>
        <v xml:space="preserve"> 00:01:41,781</v>
      </c>
      <c r="J10" t="str">
        <f>IF(L10="PAUSE",E10,IF(anotacoes!G14=conversao_anotacoes!C10,conversao_anotacoes!C10,conversao_anotacoes!D10))</f>
        <v>ATTAF</v>
      </c>
      <c r="K10" t="str">
        <f t="shared" si="0"/>
        <v>ELMONT, G</v>
      </c>
      <c r="L10" t="str">
        <f>UPPER(anotacoes!H10)</f>
        <v>DEFENSE</v>
      </c>
      <c r="M10" t="str">
        <f>IF(OR(L10="ATTACK",L10="FINTA"),"&lt;TECNICA&gt;",UPPER(anotacoes!I10))</f>
        <v>USING BODY MASS</v>
      </c>
      <c r="N10" t="str">
        <f>IF(OR(L10="ATTACK",L10="FINTA"),UPPER(anotacoes!I10),"")</f>
        <v/>
      </c>
      <c r="O10" s="6" t="str">
        <f>IF(anotacoes!N10=0,"",anotacoes!N10)</f>
        <v/>
      </c>
      <c r="P10" t="str">
        <f>IF(anotacoes!M10=0,"",UPPER(anotacoes!M10))</f>
        <v/>
      </c>
      <c r="Q10" t="str">
        <f t="shared" si="1"/>
        <v>INSERT INTO CONVERSAO_LUTA_ACAO (cd_conversao, id_luta, sequencia, momento_inicio, momento_fim, quem_faz, quem_sofre, acao_tipo, acao, tecnica, direcao, pontuacao) VALUES (1, 1, 9, TRIM(' 00:01:41,781'), TRIM(' 00:01:41,781'), 'ATTAF', 'ELMONT, G', 'DEFENSE', 'USING BODY MASS', NULL, NULL, NULL)</v>
      </c>
      <c r="R10" t="s">
        <v>10327</v>
      </c>
    </row>
    <row r="11" spans="1:18" hidden="1" x14ac:dyDescent="0.25">
      <c r="A11" s="7">
        <f>anotacoes!D11</f>
        <v>40833</v>
      </c>
      <c r="B11" t="str">
        <f>anotacoes!C11</f>
        <v>GRAND PRIX ABU DHABI 2011</v>
      </c>
      <c r="C11" t="str">
        <f>anotacoes!E11</f>
        <v>ATTAF</v>
      </c>
      <c r="D11" t="str">
        <f>anotacoes!F11</f>
        <v>ELMONT, G</v>
      </c>
      <c r="E11" t="s">
        <v>10325</v>
      </c>
      <c r="F11">
        <f>anotacoes!A11</f>
        <v>1</v>
      </c>
      <c r="G11">
        <f>anotacoes!B11</f>
        <v>10</v>
      </c>
      <c r="H11" t="str">
        <f>anotacoes!K11</f>
        <v xml:space="preserve"> 00:01:41,781</v>
      </c>
      <c r="I11" t="str">
        <f>anotacoes!L11</f>
        <v xml:space="preserve"> 00:01:46,274</v>
      </c>
      <c r="J11" t="str">
        <f>IF(L11="PAUSE",E11,IF(anotacoes!G15=conversao_anotacoes!C11,conversao_anotacoes!C11,conversao_anotacoes!D11))</f>
        <v>ATTAF</v>
      </c>
      <c r="K11" t="str">
        <f t="shared" si="0"/>
        <v>ELMONT, G</v>
      </c>
      <c r="L11" t="str">
        <f>UPPER(anotacoes!H11)</f>
        <v>GROUNDWORK COMBAT</v>
      </c>
      <c r="M11" t="str">
        <f>IF(OR(L11="ATTACK",L11="FINTA"),"&lt;TECNICA&gt;",UPPER(anotacoes!I11))</f>
        <v>TRYING TO ATTACK</v>
      </c>
      <c r="N11" t="str">
        <f>IF(OR(L11="ATTACK",L11="FINTA"),UPPER(anotacoes!I11),"")</f>
        <v/>
      </c>
      <c r="O11" s="6" t="str">
        <f>IF(anotacoes!N11=0,"",anotacoes!N11)</f>
        <v/>
      </c>
      <c r="P11" t="str">
        <f>IF(anotacoes!M11=0,"",UPPER(anotacoes!M11))</f>
        <v/>
      </c>
      <c r="Q11" t="str">
        <f t="shared" si="1"/>
        <v>INSERT INTO CONVERSAO_LUTA_ACAO (cd_conversao, id_luta, sequencia, momento_inicio, momento_fim, quem_faz, quem_sofre, acao_tipo, acao, tecnica, direcao, pontuacao) VALUES (1, 1, 10, TRIM(' 00:01:41,781'), TRIM(' 00:01:46,274'), 'ATTAF', 'ELMONT, G', 'GROUNDWORK COMBAT', 'TRYING TO ATTACK', NULL, NULL, NULL)</v>
      </c>
      <c r="R11" t="s">
        <v>10327</v>
      </c>
    </row>
    <row r="12" spans="1:18" hidden="1" x14ac:dyDescent="0.25">
      <c r="A12" s="7">
        <f>anotacoes!D12</f>
        <v>40833</v>
      </c>
      <c r="B12" t="str">
        <f>anotacoes!C12</f>
        <v>GRAND PRIX ABU DHABI 2011</v>
      </c>
      <c r="C12" t="str">
        <f>anotacoes!E12</f>
        <v>ATTAF</v>
      </c>
      <c r="D12" t="str">
        <f>anotacoes!F12</f>
        <v>ELMONT, G</v>
      </c>
      <c r="E12" t="s">
        <v>10325</v>
      </c>
      <c r="F12">
        <f>anotacoes!A12</f>
        <v>1</v>
      </c>
      <c r="G12">
        <f>anotacoes!B12</f>
        <v>11</v>
      </c>
      <c r="H12" t="str">
        <f>anotacoes!K12</f>
        <v xml:space="preserve"> 00:01:46,443</v>
      </c>
      <c r="I12" t="str">
        <f>anotacoes!L12</f>
        <v xml:space="preserve"> 00:02:03,177</v>
      </c>
      <c r="J12" t="str">
        <f>IF(L12="PAUSE",E12,IF(anotacoes!G16=conversao_anotacoes!C12,conversao_anotacoes!C12,conversao_anotacoes!D12))</f>
        <v>&lt;ARBITRO_DESCONHECIDO&gt;</v>
      </c>
      <c r="K12" t="str">
        <f t="shared" si="0"/>
        <v/>
      </c>
      <c r="L12" t="str">
        <f>UPPER(anotacoes!H12)</f>
        <v>PAUSE</v>
      </c>
      <c r="M12" t="str">
        <f>IF(OR(L12="ATTACK",L12="FINTA"),"&lt;TECNICA&gt;",UPPER(anotacoes!I12))</f>
        <v>&lt;NAO_CLASSIFICADO&gt;</v>
      </c>
      <c r="N12" t="str">
        <f>IF(OR(L12="ATTACK",L12="FINTA"),UPPER(anotacoes!I12),"")</f>
        <v/>
      </c>
      <c r="O12" s="6" t="str">
        <f>IF(anotacoes!N12=0,"",anotacoes!N12)</f>
        <v/>
      </c>
      <c r="P12" t="str">
        <f>IF(anotacoes!M12=0,"",UPPER(anotacoes!M12))</f>
        <v/>
      </c>
      <c r="Q12" t="str">
        <f t="shared" si="1"/>
        <v>INSERT INTO CONVERSAO_LUTA_ACAO (cd_conversao, id_luta, sequencia, momento_inicio, momento_fim, quem_faz, quem_sofre, acao_tipo, acao, tecnica, direcao, pontuacao) VALUES (1, 1, 11, TRIM(' 00:01:46,443'), TRIM(' 00:02:03,177'), '&lt;ARBITRO_DESCONHECIDO&gt;', '', 'PAUSE', '&lt;NAO_CLASSIFICADO&gt;', NULL, NULL, NULL)</v>
      </c>
      <c r="R12" t="s">
        <v>10327</v>
      </c>
    </row>
    <row r="13" spans="1:18" hidden="1" x14ac:dyDescent="0.25">
      <c r="A13" s="7">
        <f>anotacoes!D13</f>
        <v>40833</v>
      </c>
      <c r="B13" t="str">
        <f>anotacoes!C13</f>
        <v>GRAND PRIX ABU DHABI 2011</v>
      </c>
      <c r="C13" t="str">
        <f>anotacoes!E13</f>
        <v>ATTAF</v>
      </c>
      <c r="D13" t="str">
        <f>anotacoes!F13</f>
        <v>ELMONT, G</v>
      </c>
      <c r="E13" t="s">
        <v>10325</v>
      </c>
      <c r="F13">
        <f>anotacoes!A13</f>
        <v>1</v>
      </c>
      <c r="G13">
        <f>anotacoes!B13</f>
        <v>12</v>
      </c>
      <c r="H13" t="str">
        <f>anotacoes!K13</f>
        <v xml:space="preserve"> 00:02:03,177</v>
      </c>
      <c r="I13" t="str">
        <f>anotacoes!L13</f>
        <v xml:space="preserve"> 00:02:05,322</v>
      </c>
      <c r="J13" t="str">
        <f>IF(L13="PAUSE",E13,IF(anotacoes!G17=conversao_anotacoes!C13,conversao_anotacoes!C13,conversao_anotacoes!D13))</f>
        <v>ATTAF</v>
      </c>
      <c r="K13" t="str">
        <f t="shared" si="0"/>
        <v>ELMONT, G</v>
      </c>
      <c r="L13" t="str">
        <f>UPPER(anotacoes!H13)</f>
        <v>DISPLACEMENT</v>
      </c>
      <c r="M13" t="str">
        <f>IF(OR(L13="ATTACK",L13="FINTA"),"&lt;TECNICA&gt;",UPPER(anotacoes!I13))</f>
        <v>TRY TO GRIP WITH CONTACT</v>
      </c>
      <c r="N13" t="str">
        <f>IF(OR(L13="ATTACK",L13="FINTA"),UPPER(anotacoes!I13),"")</f>
        <v/>
      </c>
      <c r="O13" s="6" t="str">
        <f>IF(anotacoes!N13=0,"",anotacoes!N13)</f>
        <v/>
      </c>
      <c r="P13" t="str">
        <f>IF(anotacoes!M13=0,"",UPPER(anotacoes!M13))</f>
        <v/>
      </c>
      <c r="Q13" t="str">
        <f t="shared" si="1"/>
        <v>INSERT INTO CONVERSAO_LUTA_ACAO (cd_conversao, id_luta, sequencia, momento_inicio, momento_fim, quem_faz, quem_sofre, acao_tipo, acao, tecnica, direcao, pontuacao) VALUES (1, 1, 12, TRIM(' 00:02:03,177'), TRIM(' 00:02:05,322'), 'ATTAF', 'ELMONT, G', 'DISPLACEMENT', 'TRY TO GRIP WITH CONTACT', NULL, NULL, NULL)</v>
      </c>
      <c r="R13" t="s">
        <v>10327</v>
      </c>
    </row>
    <row r="14" spans="1:18" hidden="1" x14ac:dyDescent="0.25">
      <c r="A14" s="7">
        <f>anotacoes!D14</f>
        <v>40833</v>
      </c>
      <c r="B14" t="str">
        <f>anotacoes!C14</f>
        <v>GRAND PRIX ABU DHABI 2011</v>
      </c>
      <c r="C14" t="str">
        <f>anotacoes!E14</f>
        <v>ATTAF</v>
      </c>
      <c r="D14" t="str">
        <f>anotacoes!F14</f>
        <v>ELMONT, G</v>
      </c>
      <c r="E14" t="s">
        <v>10325</v>
      </c>
      <c r="F14">
        <f>anotacoes!A14</f>
        <v>1</v>
      </c>
      <c r="G14">
        <f>anotacoes!B14</f>
        <v>13</v>
      </c>
      <c r="H14" t="str">
        <f>anotacoes!K14</f>
        <v xml:space="preserve"> 00:02:05,322</v>
      </c>
      <c r="I14" t="str">
        <f>anotacoes!L14</f>
        <v xml:space="preserve"> 00:02:05,737</v>
      </c>
      <c r="J14" t="str">
        <f>IF(L14="PAUSE",E14,IF(anotacoes!G18=conversao_anotacoes!C14,conversao_anotacoes!C14,conversao_anotacoes!D14))</f>
        <v>&lt;ARBITRO_DESCONHECIDO&gt;</v>
      </c>
      <c r="K14" t="str">
        <f t="shared" si="0"/>
        <v/>
      </c>
      <c r="L14" t="str">
        <f>UPPER(anotacoes!H14)</f>
        <v>PAUSE</v>
      </c>
      <c r="M14" t="str">
        <f>IF(OR(L14="ATTACK",L14="FINTA"),"&lt;TECNICA&gt;",UPPER(anotacoes!I14))</f>
        <v>SHIDO WITHOUT SCORE</v>
      </c>
      <c r="N14" t="str">
        <f>IF(OR(L14="ATTACK",L14="FINTA"),UPPER(anotacoes!I14),"")</f>
        <v/>
      </c>
      <c r="O14" s="6" t="str">
        <f>IF(anotacoes!N14=0,"",anotacoes!N14)</f>
        <v/>
      </c>
      <c r="P14" t="str">
        <f>IF(anotacoes!M14=0,"",UPPER(anotacoes!M14))</f>
        <v/>
      </c>
      <c r="Q14" t="str">
        <f t="shared" si="1"/>
        <v>INSERT INTO CONVERSAO_LUTA_ACAO (cd_conversao, id_luta, sequencia, momento_inicio, momento_fim, quem_faz, quem_sofre, acao_tipo, acao, tecnica, direcao, pontuacao) VALUES (1, 1, 13, TRIM(' 00:02:05,322'), TRIM(' 00:02:05,737'), '&lt;ARBITRO_DESCONHECIDO&gt;', '', 'PAUSE', 'SHIDO WITHOUT SCORE', NULL, NULL, NULL)</v>
      </c>
      <c r="R14" t="s">
        <v>10327</v>
      </c>
    </row>
    <row r="15" spans="1:18" hidden="1" x14ac:dyDescent="0.25">
      <c r="A15" s="7">
        <f>anotacoes!D15</f>
        <v>40833</v>
      </c>
      <c r="B15" t="str">
        <f>anotacoes!C15</f>
        <v>GRAND PRIX ABU DHABI 2011</v>
      </c>
      <c r="C15" t="str">
        <f>anotacoes!E15</f>
        <v>ATTAF</v>
      </c>
      <c r="D15" t="str">
        <f>anotacoes!F15</f>
        <v>ELMONT, G</v>
      </c>
      <c r="E15" t="s">
        <v>10325</v>
      </c>
      <c r="F15">
        <f>anotacoes!A15</f>
        <v>1</v>
      </c>
      <c r="G15">
        <f>anotacoes!B15</f>
        <v>14</v>
      </c>
      <c r="H15" t="str">
        <f>anotacoes!K15</f>
        <v xml:space="preserve"> 00:02:05,910</v>
      </c>
      <c r="I15" t="str">
        <f>anotacoes!L15</f>
        <v xml:space="preserve"> 00:02:12,288</v>
      </c>
      <c r="J15" t="str">
        <f>IF(L15="PAUSE",E15,IF(anotacoes!G19=conversao_anotacoes!C15,conversao_anotacoes!C15,conversao_anotacoes!D15))</f>
        <v>ATTAF</v>
      </c>
      <c r="K15" t="str">
        <f t="shared" si="0"/>
        <v>ELMONT, G</v>
      </c>
      <c r="L15" t="str">
        <f>UPPER(anotacoes!H15)</f>
        <v>DISPLACEMENT</v>
      </c>
      <c r="M15" t="str">
        <f>IF(OR(L15="ATTACK",L15="FINTA"),"&lt;TECNICA&gt;",UPPER(anotacoes!I15))</f>
        <v>2-3 STEP HESITANT LEFT</v>
      </c>
      <c r="N15" t="str">
        <f>IF(OR(L15="ATTACK",L15="FINTA"),UPPER(anotacoes!I15),"")</f>
        <v/>
      </c>
      <c r="O15" s="6" t="str">
        <f>IF(anotacoes!N15=0,"",anotacoes!N15)</f>
        <v/>
      </c>
      <c r="P15" t="str">
        <f>IF(anotacoes!M15=0,"",UPPER(anotacoes!M15))</f>
        <v/>
      </c>
      <c r="Q15" t="str">
        <f t="shared" si="1"/>
        <v>INSERT INTO CONVERSAO_LUTA_ACAO (cd_conversao, id_luta, sequencia, momento_inicio, momento_fim, quem_faz, quem_sofre, acao_tipo, acao, tecnica, direcao, pontuacao) VALUES (1, 1, 14, TRIM(' 00:02:05,910'), TRIM(' 00:02:12,288'), 'ATTAF', 'ELMONT, G', 'DISPLACEMENT', '2-3 STEP HESITANT LEFT', NULL, NULL, NULL)</v>
      </c>
      <c r="R15" t="s">
        <v>10327</v>
      </c>
    </row>
    <row r="16" spans="1:18" hidden="1" x14ac:dyDescent="0.25">
      <c r="A16" s="7">
        <f>anotacoes!D16</f>
        <v>40833</v>
      </c>
      <c r="B16" t="str">
        <f>anotacoes!C16</f>
        <v>GRAND PRIX ABU DHABI 2011</v>
      </c>
      <c r="C16" t="str">
        <f>anotacoes!E16</f>
        <v>ATTAF</v>
      </c>
      <c r="D16" t="str">
        <f>anotacoes!F16</f>
        <v>ELMONT, G</v>
      </c>
      <c r="E16" t="s">
        <v>10325</v>
      </c>
      <c r="F16">
        <f>anotacoes!A16</f>
        <v>1</v>
      </c>
      <c r="G16">
        <f>anotacoes!B16</f>
        <v>15</v>
      </c>
      <c r="H16" t="str">
        <f>anotacoes!K16</f>
        <v xml:space="preserve"> 00:02:12,504</v>
      </c>
      <c r="I16" t="str">
        <f>anotacoes!L16</f>
        <v xml:space="preserve"> 00:02:17,297</v>
      </c>
      <c r="J16" t="str">
        <f>IF(L16="PAUSE",E16,IF(anotacoes!G20=conversao_anotacoes!C16,conversao_anotacoes!C16,conversao_anotacoes!D16))</f>
        <v>ATTAF</v>
      </c>
      <c r="K16" t="str">
        <f t="shared" si="0"/>
        <v>ELMONT, G</v>
      </c>
      <c r="L16" t="str">
        <f>UPPER(anotacoes!H16)</f>
        <v>DISPLACEMENT</v>
      </c>
      <c r="M16" t="str">
        <f>IF(OR(L16="ATTACK",L16="FINTA"),"&lt;TECNICA&gt;",UPPER(anotacoes!I16))</f>
        <v>TRY TO GRIP WITH CONTACT</v>
      </c>
      <c r="N16" t="str">
        <f>IF(OR(L16="ATTACK",L16="FINTA"),UPPER(anotacoes!I16),"")</f>
        <v/>
      </c>
      <c r="O16" s="6" t="str">
        <f>IF(anotacoes!N16=0,"",anotacoes!N16)</f>
        <v/>
      </c>
      <c r="P16" t="str">
        <f>IF(anotacoes!M16=0,"",UPPER(anotacoes!M16))</f>
        <v/>
      </c>
      <c r="Q16" t="str">
        <f t="shared" si="1"/>
        <v>INSERT INTO CONVERSAO_LUTA_ACAO (cd_conversao, id_luta, sequencia, momento_inicio, momento_fim, quem_faz, quem_sofre, acao_tipo, acao, tecnica, direcao, pontuacao) VALUES (1, 1, 15, TRIM(' 00:02:12,504'), TRIM(' 00:02:17,297'), 'ATTAF', 'ELMONT, G', 'DISPLACEMENT', 'TRY TO GRIP WITH CONTACT', NULL, NULL, NULL)</v>
      </c>
      <c r="R16" t="s">
        <v>10327</v>
      </c>
    </row>
    <row r="17" spans="1:18" hidden="1" x14ac:dyDescent="0.25">
      <c r="A17" s="7">
        <f>anotacoes!D17</f>
        <v>40833</v>
      </c>
      <c r="B17" t="str">
        <f>anotacoes!C17</f>
        <v>GRAND PRIX ABU DHABI 2011</v>
      </c>
      <c r="C17" t="str">
        <f>anotacoes!E17</f>
        <v>ATTAF</v>
      </c>
      <c r="D17" t="str">
        <f>anotacoes!F17</f>
        <v>ELMONT, G</v>
      </c>
      <c r="E17" t="s">
        <v>10325</v>
      </c>
      <c r="F17">
        <f>anotacoes!A17</f>
        <v>1</v>
      </c>
      <c r="G17">
        <f>anotacoes!B17</f>
        <v>16</v>
      </c>
      <c r="H17" t="str">
        <f>anotacoes!K17</f>
        <v xml:space="preserve"> 00:02:17,573</v>
      </c>
      <c r="I17" t="str">
        <f>anotacoes!L17</f>
        <v xml:space="preserve"> 00:02:26,434</v>
      </c>
      <c r="J17" t="str">
        <f>IF(L17="PAUSE",E17,IF(anotacoes!G21=conversao_anotacoes!C17,conversao_anotacoes!C17,conversao_anotacoes!D17))</f>
        <v>ATTAF</v>
      </c>
      <c r="K17" t="str">
        <f t="shared" si="0"/>
        <v>ELMONT, G</v>
      </c>
      <c r="L17" t="str">
        <f>UPPER(anotacoes!H17)</f>
        <v>GRIP TIME</v>
      </c>
      <c r="M17" t="str">
        <f>IF(OR(L17="ATTACK",L17="FINTA"),"&lt;TECNICA&gt;",UPPER(anotacoes!I17))</f>
        <v>LEFT COLLAR RIGHT COLLAR</v>
      </c>
      <c r="N17" t="str">
        <f>IF(OR(L17="ATTACK",L17="FINTA"),UPPER(anotacoes!I17),"")</f>
        <v/>
      </c>
      <c r="O17" s="6" t="str">
        <f>IF(anotacoes!N17=0,"",anotacoes!N17)</f>
        <v/>
      </c>
      <c r="P17" t="str">
        <f>IF(anotacoes!M17=0,"",UPPER(anotacoes!M17))</f>
        <v/>
      </c>
      <c r="Q17" t="str">
        <f t="shared" si="1"/>
        <v>INSERT INTO CONVERSAO_LUTA_ACAO (cd_conversao, id_luta, sequencia, momento_inicio, momento_fim, quem_faz, quem_sofre, acao_tipo, acao, tecnica, direcao, pontuacao) VALUES (1, 1, 16, TRIM(' 00:02:17,573'), TRIM(' 00:02:26,434'), 'ATTAF', 'ELMONT, G', 'GRIP TIME', 'LEFT COLLAR RIGHT COLLAR', NULL, NULL, NULL)</v>
      </c>
      <c r="R17" t="s">
        <v>10327</v>
      </c>
    </row>
    <row r="18" spans="1:18" hidden="1" x14ac:dyDescent="0.25">
      <c r="A18" s="7">
        <f>anotacoes!D18</f>
        <v>40833</v>
      </c>
      <c r="B18" t="str">
        <f>anotacoes!C18</f>
        <v>GRAND PRIX ABU DHABI 2011</v>
      </c>
      <c r="C18" t="str">
        <f>anotacoes!E18</f>
        <v>ATTAF</v>
      </c>
      <c r="D18" t="str">
        <f>anotacoes!F18</f>
        <v>ELMONT, G</v>
      </c>
      <c r="E18" t="s">
        <v>10325</v>
      </c>
      <c r="F18">
        <f>anotacoes!A18</f>
        <v>1</v>
      </c>
      <c r="G18">
        <f>anotacoes!B18</f>
        <v>17</v>
      </c>
      <c r="H18" t="str">
        <f>anotacoes!K18</f>
        <v xml:space="preserve"> 00:02:26,617</v>
      </c>
      <c r="I18" t="str">
        <f>anotacoes!L18</f>
        <v xml:space="preserve"> 00:02:29,895</v>
      </c>
      <c r="J18" t="str">
        <f>IF(L18="PAUSE",E18,IF(anotacoes!G22=conversao_anotacoes!C18,conversao_anotacoes!C18,conversao_anotacoes!D18))</f>
        <v>ATTAF</v>
      </c>
      <c r="K18" t="str">
        <f t="shared" si="0"/>
        <v>ELMONT, G</v>
      </c>
      <c r="L18" t="str">
        <f>UPPER(anotacoes!H18)</f>
        <v>GRIP TIME</v>
      </c>
      <c r="M18" t="str">
        <f>IF(OR(L18="ATTACK",L18="FINTA"),"&lt;TECNICA&gt;",UPPER(anotacoes!I18))</f>
        <v>LEFT SLEEVE</v>
      </c>
      <c r="N18" t="str">
        <f>IF(OR(L18="ATTACK",L18="FINTA"),UPPER(anotacoes!I18),"")</f>
        <v/>
      </c>
      <c r="O18" s="6" t="str">
        <f>IF(anotacoes!N18=0,"",anotacoes!N18)</f>
        <v/>
      </c>
      <c r="P18" t="str">
        <f>IF(anotacoes!M18=0,"",UPPER(anotacoes!M18))</f>
        <v/>
      </c>
      <c r="Q18" t="str">
        <f t="shared" si="1"/>
        <v>INSERT INTO CONVERSAO_LUTA_ACAO (cd_conversao, id_luta, sequencia, momento_inicio, momento_fim, quem_faz, quem_sofre, acao_tipo, acao, tecnica, direcao, pontuacao) VALUES (1, 1, 17, TRIM(' 00:02:26,617'), TRIM(' 00:02:29,895'), 'ATTAF', 'ELMONT, G', 'GRIP TIME', 'LEFT SLEEVE', NULL, NULL, NULL)</v>
      </c>
      <c r="R18" t="s">
        <v>10327</v>
      </c>
    </row>
    <row r="19" spans="1:18" hidden="1" x14ac:dyDescent="0.25">
      <c r="A19" s="7">
        <f>anotacoes!D19</f>
        <v>40833</v>
      </c>
      <c r="B19" t="str">
        <f>anotacoes!C19</f>
        <v>GRAND PRIX ABU DHABI 2011</v>
      </c>
      <c r="C19" t="str">
        <f>anotacoes!E19</f>
        <v>ATTAF</v>
      </c>
      <c r="D19" t="str">
        <f>anotacoes!F19</f>
        <v>ELMONT, G</v>
      </c>
      <c r="E19" t="s">
        <v>10325</v>
      </c>
      <c r="F19">
        <f>anotacoes!A19</f>
        <v>1</v>
      </c>
      <c r="G19">
        <f>anotacoes!B19</f>
        <v>18</v>
      </c>
      <c r="H19" t="str">
        <f>anotacoes!K19</f>
        <v xml:space="preserve"> 00:02:29,895</v>
      </c>
      <c r="I19" t="str">
        <f>anotacoes!L19</f>
        <v xml:space="preserve"> 00:02:34,727</v>
      </c>
      <c r="J19" t="str">
        <f>IF(L19="PAUSE",E19,IF(anotacoes!G23=conversao_anotacoes!C19,conversao_anotacoes!C19,conversao_anotacoes!D19))</f>
        <v>ATTAF</v>
      </c>
      <c r="K19" t="str">
        <f t="shared" si="0"/>
        <v>ELMONT, G</v>
      </c>
      <c r="L19" t="str">
        <f>UPPER(anotacoes!H19)</f>
        <v>GRIP TIME</v>
      </c>
      <c r="M19" t="str">
        <f>IF(OR(L19="ATTACK",L19="FINTA"),"&lt;TECNICA&gt;",UPPER(anotacoes!I19))</f>
        <v>RIGHT BACK LEFT SLEEVE</v>
      </c>
      <c r="N19" t="str">
        <f>IF(OR(L19="ATTACK",L19="FINTA"),UPPER(anotacoes!I19),"")</f>
        <v/>
      </c>
      <c r="O19" s="6" t="str">
        <f>IF(anotacoes!N19=0,"",anotacoes!N19)</f>
        <v/>
      </c>
      <c r="P19" t="str">
        <f>IF(anotacoes!M19=0,"",UPPER(anotacoes!M19))</f>
        <v/>
      </c>
      <c r="Q19" t="str">
        <f t="shared" si="1"/>
        <v>INSERT INTO CONVERSAO_LUTA_ACAO (cd_conversao, id_luta, sequencia, momento_inicio, momento_fim, quem_faz, quem_sofre, acao_tipo, acao, tecnica, direcao, pontuacao) VALUES (1, 1, 18, TRIM(' 00:02:29,895'), TRIM(' 00:02:34,727'), 'ATTAF', 'ELMONT, G', 'GRIP TIME', 'RIGHT BACK LEFT SLEEVE', NULL, NULL, NULL)</v>
      </c>
      <c r="R19" t="s">
        <v>10327</v>
      </c>
    </row>
    <row r="20" spans="1:18" hidden="1" x14ac:dyDescent="0.25">
      <c r="A20" s="7">
        <f>anotacoes!D20</f>
        <v>40833</v>
      </c>
      <c r="B20" t="str">
        <f>anotacoes!C20</f>
        <v>GRAND PRIX ABU DHABI 2011</v>
      </c>
      <c r="C20" t="str">
        <f>anotacoes!E20</f>
        <v>ATTAF</v>
      </c>
      <c r="D20" t="str">
        <f>anotacoes!F20</f>
        <v>ELMONT, G</v>
      </c>
      <c r="E20" t="s">
        <v>10325</v>
      </c>
      <c r="F20">
        <f>anotacoes!A20</f>
        <v>1</v>
      </c>
      <c r="G20">
        <f>anotacoes!B20</f>
        <v>19</v>
      </c>
      <c r="H20" t="str">
        <f>anotacoes!K20</f>
        <v xml:space="preserve"> 00:02:34,896</v>
      </c>
      <c r="I20" t="str">
        <f>anotacoes!L20</f>
        <v xml:space="preserve"> 00:02:37,394</v>
      </c>
      <c r="J20" t="str">
        <f>IF(L20="PAUSE",E20,IF(anotacoes!G24=conversao_anotacoes!C20,conversao_anotacoes!C20,conversao_anotacoes!D20))</f>
        <v>ATTAF</v>
      </c>
      <c r="K20" t="str">
        <f t="shared" si="0"/>
        <v>ELMONT, G</v>
      </c>
      <c r="L20" t="str">
        <f>UPPER(anotacoes!H20)</f>
        <v>ATTACK</v>
      </c>
      <c r="M20" t="str">
        <f>IF(OR(L20="ATTACK",L20="FINTA"),"&lt;TECNICA&gt;",UPPER(anotacoes!I20))</f>
        <v>&lt;TECNICA&gt;</v>
      </c>
      <c r="N20" t="str">
        <f>IF(OR(L20="ATTACK",L20="FINTA"),UPPER(anotacoes!I20),"")</f>
        <v>SUMI GAESHI</v>
      </c>
      <c r="O20" s="6">
        <f>IF(anotacoes!N20=0,"",anotacoes!N20)</f>
        <v>4</v>
      </c>
      <c r="P20" t="str">
        <f>IF(anotacoes!M20=0,"",UPPER(anotacoes!M20))</f>
        <v/>
      </c>
      <c r="Q20" t="str">
        <f t="shared" si="1"/>
        <v>INSERT INTO CONVERSAO_LUTA_ACAO (cd_conversao, id_luta, sequencia, momento_inicio, momento_fim, quem_faz, quem_sofre, acao_tipo, acao, tecnica, direcao, pontuacao) VALUES (1, 1, 19, TRIM(' 00:02:34,896'), TRIM(' 00:02:37,394'), 'ATTAF', 'ELMONT, G', 'ATTACK', '&lt;TECNICA&gt;', 'SUMI GAESHI', 4, NULL)</v>
      </c>
      <c r="R20" t="s">
        <v>10327</v>
      </c>
    </row>
    <row r="21" spans="1:18" hidden="1" x14ac:dyDescent="0.25">
      <c r="A21" s="7">
        <f>anotacoes!D21</f>
        <v>40833</v>
      </c>
      <c r="B21" t="str">
        <f>anotacoes!C21</f>
        <v>GRAND PRIX ABU DHABI 2011</v>
      </c>
      <c r="C21" t="str">
        <f>anotacoes!E21</f>
        <v>ATTAF</v>
      </c>
      <c r="D21" t="str">
        <f>anotacoes!F21</f>
        <v>ELMONT, G</v>
      </c>
      <c r="E21" t="s">
        <v>10325</v>
      </c>
      <c r="F21">
        <f>anotacoes!A21</f>
        <v>1</v>
      </c>
      <c r="G21">
        <f>anotacoes!B21</f>
        <v>20</v>
      </c>
      <c r="H21" t="str">
        <f>anotacoes!K21</f>
        <v xml:space="preserve"> 00:02:37,566</v>
      </c>
      <c r="I21" t="str">
        <f>anotacoes!L21</f>
        <v xml:space="preserve"> 00:03:21,560</v>
      </c>
      <c r="J21" t="str">
        <f>IF(L21="PAUSE",E21,IF(anotacoes!G25=conversao_anotacoes!C21,conversao_anotacoes!C21,conversao_anotacoes!D21))</f>
        <v>ATTAF</v>
      </c>
      <c r="K21" t="str">
        <f t="shared" si="0"/>
        <v>ELMONT, G</v>
      </c>
      <c r="L21" t="str">
        <f>UPPER(anotacoes!H21)</f>
        <v>GROUNDWORK COMBAT</v>
      </c>
      <c r="M21" t="str">
        <f>IF(OR(L21="ATTACK",L21="FINTA"),"&lt;TECNICA&gt;",UPPER(anotacoes!I21))</f>
        <v>TRYING TO ATTACK</v>
      </c>
      <c r="N21" t="str">
        <f>IF(OR(L21="ATTACK",L21="FINTA"),UPPER(anotacoes!I21),"")</f>
        <v/>
      </c>
      <c r="O21" s="6" t="str">
        <f>IF(anotacoes!N21=0,"",anotacoes!N21)</f>
        <v/>
      </c>
      <c r="P21" t="str">
        <f>IF(anotacoes!M21=0,"",UPPER(anotacoes!M21))</f>
        <v/>
      </c>
      <c r="Q21" t="str">
        <f t="shared" si="1"/>
        <v>INSERT INTO CONVERSAO_LUTA_ACAO (cd_conversao, id_luta, sequencia, momento_inicio, momento_fim, quem_faz, quem_sofre, acao_tipo, acao, tecnica, direcao, pontuacao) VALUES (1, 1, 20, TRIM(' 00:02:37,566'), TRIM(' 00:03:21,560'), 'ATTAF', 'ELMONT, G', 'GROUNDWORK COMBAT', 'TRYING TO ATTACK', NULL, NULL, NULL)</v>
      </c>
      <c r="R21" t="s">
        <v>10327</v>
      </c>
    </row>
    <row r="22" spans="1:18" hidden="1" x14ac:dyDescent="0.25">
      <c r="A22" s="7">
        <f>anotacoes!D22</f>
        <v>40833</v>
      </c>
      <c r="B22" t="str">
        <f>anotacoes!C22</f>
        <v>GRAND PRIX ABU DHABI 2011</v>
      </c>
      <c r="C22" t="str">
        <f>anotacoes!E22</f>
        <v>ATTAF</v>
      </c>
      <c r="D22" t="str">
        <f>anotacoes!F22</f>
        <v>ELMONT, G</v>
      </c>
      <c r="E22" t="s">
        <v>10325</v>
      </c>
      <c r="F22">
        <f>anotacoes!A22</f>
        <v>1</v>
      </c>
      <c r="G22">
        <f>anotacoes!B22</f>
        <v>21</v>
      </c>
      <c r="H22" t="str">
        <f>anotacoes!K22</f>
        <v xml:space="preserve"> 00:03:21,727</v>
      </c>
      <c r="I22" t="str">
        <f>anotacoes!L22</f>
        <v xml:space="preserve"> 00:03:30,157</v>
      </c>
      <c r="J22" t="str">
        <f>IF(L22="PAUSE",E22,IF(anotacoes!G26=conversao_anotacoes!C22,conversao_anotacoes!C22,conversao_anotacoes!D22))</f>
        <v>&lt;ARBITRO_DESCONHECIDO&gt;</v>
      </c>
      <c r="K22" t="str">
        <f t="shared" si="0"/>
        <v/>
      </c>
      <c r="L22" t="str">
        <f>UPPER(anotacoes!H22)</f>
        <v>PAUSE</v>
      </c>
      <c r="M22" t="str">
        <f>IF(OR(L22="ATTACK",L22="FINTA"),"&lt;TECNICA&gt;",UPPER(anotacoes!I22))</f>
        <v>&lt;NAO_CLASSIFICADO&gt;</v>
      </c>
      <c r="N22" t="str">
        <f>IF(OR(L22="ATTACK",L22="FINTA"),UPPER(anotacoes!I22),"")</f>
        <v/>
      </c>
      <c r="O22" s="6" t="str">
        <f>IF(anotacoes!N22=0,"",anotacoes!N22)</f>
        <v/>
      </c>
      <c r="P22" t="str">
        <f>IF(anotacoes!M22=0,"",UPPER(anotacoes!M22))</f>
        <v/>
      </c>
      <c r="Q22" t="str">
        <f t="shared" si="1"/>
        <v>INSERT INTO CONVERSAO_LUTA_ACAO (cd_conversao, id_luta, sequencia, momento_inicio, momento_fim, quem_faz, quem_sofre, acao_tipo, acao, tecnica, direcao, pontuacao) VALUES (1, 1, 21, TRIM(' 00:03:21,727'), TRIM(' 00:03:30,157'), '&lt;ARBITRO_DESCONHECIDO&gt;', '', 'PAUSE', '&lt;NAO_CLASSIFICADO&gt;', NULL, NULL, NULL)</v>
      </c>
      <c r="R22" t="s">
        <v>10327</v>
      </c>
    </row>
    <row r="23" spans="1:18" hidden="1" x14ac:dyDescent="0.25">
      <c r="A23" s="7">
        <f>anotacoes!D23</f>
        <v>40833</v>
      </c>
      <c r="B23" t="str">
        <f>anotacoes!C23</f>
        <v>GRAND PRIX ABU DHABI 2011</v>
      </c>
      <c r="C23" t="str">
        <f>anotacoes!E23</f>
        <v>ATTAF</v>
      </c>
      <c r="D23" t="str">
        <f>anotacoes!F23</f>
        <v>ELMONT, G</v>
      </c>
      <c r="E23" t="s">
        <v>10325</v>
      </c>
      <c r="F23">
        <f>anotacoes!A23</f>
        <v>1</v>
      </c>
      <c r="G23">
        <f>anotacoes!B23</f>
        <v>22</v>
      </c>
      <c r="H23" t="str">
        <f>anotacoes!K23</f>
        <v xml:space="preserve"> 00:03:30,323</v>
      </c>
      <c r="I23" t="str">
        <f>anotacoes!L23</f>
        <v xml:space="preserve"> 00:03:36,156</v>
      </c>
      <c r="J23" t="str">
        <f>IF(L23="PAUSE",E23,IF(anotacoes!G27=conversao_anotacoes!C23,conversao_anotacoes!C23,conversao_anotacoes!D23))</f>
        <v>ATTAF</v>
      </c>
      <c r="K23" t="str">
        <f t="shared" si="0"/>
        <v>ELMONT, G</v>
      </c>
      <c r="L23" t="str">
        <f>UPPER(anotacoes!H23)</f>
        <v>DISPLACEMENT</v>
      </c>
      <c r="M23" t="str">
        <f>IF(OR(L23="ATTACK",L23="FINTA"),"&lt;TECNICA&gt;",UPPER(anotacoes!I23))</f>
        <v>CIRCULAR RIGHT</v>
      </c>
      <c r="N23" t="str">
        <f>IF(OR(L23="ATTACK",L23="FINTA"),UPPER(anotacoes!I23),"")</f>
        <v/>
      </c>
      <c r="O23" s="6" t="str">
        <f>IF(anotacoes!N23=0,"",anotacoes!N23)</f>
        <v/>
      </c>
      <c r="P23" t="str">
        <f>IF(anotacoes!M23=0,"",UPPER(anotacoes!M23))</f>
        <v/>
      </c>
      <c r="Q23" t="str">
        <f t="shared" si="1"/>
        <v>INSERT INTO CONVERSAO_LUTA_ACAO (cd_conversao, id_luta, sequencia, momento_inicio, momento_fim, quem_faz, quem_sofre, acao_tipo, acao, tecnica, direcao, pontuacao) VALUES (1, 1, 22, TRIM(' 00:03:30,323'), TRIM(' 00:03:36,156'), 'ATTAF', 'ELMONT, G', 'DISPLACEMENT', 'CIRCULAR RIGHT', NULL, NULL, NULL)</v>
      </c>
      <c r="R23" t="s">
        <v>10327</v>
      </c>
    </row>
    <row r="24" spans="1:18" hidden="1" x14ac:dyDescent="0.25">
      <c r="A24" s="7">
        <f>anotacoes!D24</f>
        <v>40833</v>
      </c>
      <c r="B24" t="str">
        <f>anotacoes!C24</f>
        <v>GRAND PRIX ABU DHABI 2011</v>
      </c>
      <c r="C24" t="str">
        <f>anotacoes!E24</f>
        <v>ATTAF</v>
      </c>
      <c r="D24" t="str">
        <f>anotacoes!F24</f>
        <v>ELMONT, G</v>
      </c>
      <c r="E24" t="s">
        <v>10325</v>
      </c>
      <c r="F24">
        <f>anotacoes!A24</f>
        <v>1</v>
      </c>
      <c r="G24">
        <f>anotacoes!B24</f>
        <v>23</v>
      </c>
      <c r="H24" t="str">
        <f>anotacoes!K24</f>
        <v xml:space="preserve"> 00:03:36,156</v>
      </c>
      <c r="I24" t="str">
        <f>anotacoes!L24</f>
        <v xml:space="preserve"> 00:03:39,329</v>
      </c>
      <c r="J24" t="str">
        <f>IF(L24="PAUSE",E24,IF(anotacoes!G28=conversao_anotacoes!C24,conversao_anotacoes!C24,conversao_anotacoes!D24))</f>
        <v>ATTAF</v>
      </c>
      <c r="K24" t="str">
        <f t="shared" si="0"/>
        <v>ELMONT, G</v>
      </c>
      <c r="L24" t="str">
        <f>UPPER(anotacoes!H24)</f>
        <v>DISPLACEMENT</v>
      </c>
      <c r="M24" t="str">
        <f>IF(OR(L24="ATTACK",L24="FINTA"),"&lt;TECNICA&gt;",UPPER(anotacoes!I24))</f>
        <v>2-3 STEP HESITANT LEFT</v>
      </c>
      <c r="N24" t="str">
        <f>IF(OR(L24="ATTACK",L24="FINTA"),UPPER(anotacoes!I24),"")</f>
        <v/>
      </c>
      <c r="O24" s="6" t="str">
        <f>IF(anotacoes!N24=0,"",anotacoes!N24)</f>
        <v/>
      </c>
      <c r="P24" t="str">
        <f>IF(anotacoes!M24=0,"",UPPER(anotacoes!M24))</f>
        <v/>
      </c>
      <c r="Q24" t="str">
        <f t="shared" si="1"/>
        <v>INSERT INTO CONVERSAO_LUTA_ACAO (cd_conversao, id_luta, sequencia, momento_inicio, momento_fim, quem_faz, quem_sofre, acao_tipo, acao, tecnica, direcao, pontuacao) VALUES (1, 1, 23, TRIM(' 00:03:36,156'), TRIM(' 00:03:39,329'), 'ATTAF', 'ELMONT, G', 'DISPLACEMENT', '2-3 STEP HESITANT LEFT', NULL, NULL, NULL)</v>
      </c>
      <c r="R24" t="s">
        <v>10327</v>
      </c>
    </row>
    <row r="25" spans="1:18" hidden="1" x14ac:dyDescent="0.25">
      <c r="A25" s="7">
        <f>anotacoes!D25</f>
        <v>40833</v>
      </c>
      <c r="B25" t="str">
        <f>anotacoes!C25</f>
        <v>GRAND PRIX ABU DHABI 2011</v>
      </c>
      <c r="C25" t="str">
        <f>anotacoes!E25</f>
        <v>ATTAF</v>
      </c>
      <c r="D25" t="str">
        <f>anotacoes!F25</f>
        <v>ELMONT, G</v>
      </c>
      <c r="E25" t="s">
        <v>10325</v>
      </c>
      <c r="F25">
        <f>anotacoes!A25</f>
        <v>1</v>
      </c>
      <c r="G25">
        <f>anotacoes!B25</f>
        <v>24</v>
      </c>
      <c r="H25" t="str">
        <f>anotacoes!K25</f>
        <v xml:space="preserve"> 00:03:39,518</v>
      </c>
      <c r="I25" t="str">
        <f>anotacoes!L25</f>
        <v xml:space="preserve"> 00:03:49,839</v>
      </c>
      <c r="J25" t="str">
        <f>IF(L25="PAUSE",E25,IF(anotacoes!G29=conversao_anotacoes!C25,conversao_anotacoes!C25,conversao_anotacoes!D25))</f>
        <v>ATTAF</v>
      </c>
      <c r="K25" t="str">
        <f t="shared" si="0"/>
        <v>ELMONT, G</v>
      </c>
      <c r="L25" t="str">
        <f>UPPER(anotacoes!H25)</f>
        <v>GRIP TIME</v>
      </c>
      <c r="M25" t="str">
        <f>IF(OR(L25="ATTACK",L25="FINTA"),"&lt;TECNICA&gt;",UPPER(anotacoes!I25))</f>
        <v>LEFT COLLAR</v>
      </c>
      <c r="N25" t="str">
        <f>IF(OR(L25="ATTACK",L25="FINTA"),UPPER(anotacoes!I25),"")</f>
        <v/>
      </c>
      <c r="O25" s="6" t="str">
        <f>IF(anotacoes!N25=0,"",anotacoes!N25)</f>
        <v/>
      </c>
      <c r="P25" t="str">
        <f>IF(anotacoes!M25=0,"",UPPER(anotacoes!M25))</f>
        <v/>
      </c>
      <c r="Q25" t="str">
        <f t="shared" si="1"/>
        <v>INSERT INTO CONVERSAO_LUTA_ACAO (cd_conversao, id_luta, sequencia, momento_inicio, momento_fim, quem_faz, quem_sofre, acao_tipo, acao, tecnica, direcao, pontuacao) VALUES (1, 1, 24, TRIM(' 00:03:39,518'), TRIM(' 00:03:49,839'), 'ATTAF', 'ELMONT, G', 'GRIP TIME', 'LEFT COLLAR', NULL, NULL, NULL)</v>
      </c>
      <c r="R25" t="s">
        <v>10327</v>
      </c>
    </row>
    <row r="26" spans="1:18" hidden="1" x14ac:dyDescent="0.25">
      <c r="A26" s="7">
        <f>anotacoes!D26</f>
        <v>40833</v>
      </c>
      <c r="B26" t="str">
        <f>anotacoes!C26</f>
        <v>GRAND PRIX ABU DHABI 2011</v>
      </c>
      <c r="C26" t="str">
        <f>anotacoes!E26</f>
        <v>ATTAF</v>
      </c>
      <c r="D26" t="str">
        <f>anotacoes!F26</f>
        <v>ELMONT, G</v>
      </c>
      <c r="E26" t="s">
        <v>10325</v>
      </c>
      <c r="F26">
        <f>anotacoes!A26</f>
        <v>1</v>
      </c>
      <c r="G26">
        <f>anotacoes!B26</f>
        <v>25</v>
      </c>
      <c r="H26" t="str">
        <f>anotacoes!K26</f>
        <v xml:space="preserve"> 00:03:49,839</v>
      </c>
      <c r="I26" t="str">
        <f>anotacoes!L26</f>
        <v xml:space="preserve"> 00:03:52,312</v>
      </c>
      <c r="J26" t="str">
        <f>IF(L26="PAUSE",E26,IF(anotacoes!G30=conversao_anotacoes!C26,conversao_anotacoes!C26,conversao_anotacoes!D26))</f>
        <v>ATTAF</v>
      </c>
      <c r="K26" t="str">
        <f t="shared" si="0"/>
        <v>ELMONT, G</v>
      </c>
      <c r="L26" t="str">
        <f>UPPER(anotacoes!H26)</f>
        <v>DEFENSE</v>
      </c>
      <c r="M26" t="str">
        <f>IF(OR(L26="ATTACK",L26="FINTA"),"&lt;TECNICA&gt;",UPPER(anotacoes!I26))</f>
        <v>USING BODY MASS</v>
      </c>
      <c r="N26" t="str">
        <f>IF(OR(L26="ATTACK",L26="FINTA"),UPPER(anotacoes!I26),"")</f>
        <v/>
      </c>
      <c r="O26" s="6" t="str">
        <f>IF(anotacoes!N26=0,"",anotacoes!N26)</f>
        <v/>
      </c>
      <c r="P26" t="str">
        <f>IF(anotacoes!M26=0,"",UPPER(anotacoes!M26))</f>
        <v/>
      </c>
      <c r="Q26" t="str">
        <f t="shared" si="1"/>
        <v>INSERT INTO CONVERSAO_LUTA_ACAO (cd_conversao, id_luta, sequencia, momento_inicio, momento_fim, quem_faz, quem_sofre, acao_tipo, acao, tecnica, direcao, pontuacao) VALUES (1, 1, 25, TRIM(' 00:03:49,839'), TRIM(' 00:03:52,312'), 'ATTAF', 'ELMONT, G', 'DEFENSE', 'USING BODY MASS', NULL, NULL, NULL)</v>
      </c>
      <c r="R26" t="s">
        <v>10327</v>
      </c>
    </row>
    <row r="27" spans="1:18" hidden="1" x14ac:dyDescent="0.25">
      <c r="A27" s="7">
        <f>anotacoes!D27</f>
        <v>40833</v>
      </c>
      <c r="B27" t="str">
        <f>anotacoes!C27</f>
        <v>GRAND PRIX ABU DHABI 2011</v>
      </c>
      <c r="C27" t="str">
        <f>anotacoes!E27</f>
        <v>ATTAF</v>
      </c>
      <c r="D27" t="str">
        <f>anotacoes!F27</f>
        <v>ELMONT, G</v>
      </c>
      <c r="E27" t="s">
        <v>10325</v>
      </c>
      <c r="F27">
        <f>anotacoes!A27</f>
        <v>1</v>
      </c>
      <c r="G27">
        <f>anotacoes!B27</f>
        <v>26</v>
      </c>
      <c r="H27" t="str">
        <f>anotacoes!K27</f>
        <v xml:space="preserve"> 00:03:52,468</v>
      </c>
      <c r="I27" t="str">
        <f>anotacoes!L27</f>
        <v xml:space="preserve"> 00:04:02,671</v>
      </c>
      <c r="J27" t="str">
        <f>IF(L27="PAUSE",E27,IF(anotacoes!G31=conversao_anotacoes!C27,conversao_anotacoes!C27,conversao_anotacoes!D27))</f>
        <v>&lt;ARBITRO_DESCONHECIDO&gt;</v>
      </c>
      <c r="K27" t="str">
        <f t="shared" si="0"/>
        <v/>
      </c>
      <c r="L27" t="str">
        <f>UPPER(anotacoes!H27)</f>
        <v>PAUSE</v>
      </c>
      <c r="M27" t="str">
        <f>IF(OR(L27="ATTACK",L27="FINTA"),"&lt;TECNICA&gt;",UPPER(anotacoes!I27))</f>
        <v>&lt;NAO_CLASSIFICADO&gt;</v>
      </c>
      <c r="N27" t="str">
        <f>IF(OR(L27="ATTACK",L27="FINTA"),UPPER(anotacoes!I27),"")</f>
        <v/>
      </c>
      <c r="O27" s="6" t="str">
        <f>IF(anotacoes!N27=0,"",anotacoes!N27)</f>
        <v/>
      </c>
      <c r="P27" t="str">
        <f>IF(anotacoes!M27=0,"",UPPER(anotacoes!M27))</f>
        <v/>
      </c>
      <c r="Q27" t="str">
        <f t="shared" si="1"/>
        <v>INSERT INTO CONVERSAO_LUTA_ACAO (cd_conversao, id_luta, sequencia, momento_inicio, momento_fim, quem_faz, quem_sofre, acao_tipo, acao, tecnica, direcao, pontuacao) VALUES (1, 1, 26, TRIM(' 00:03:52,468'), TRIM(' 00:04:02,671'), '&lt;ARBITRO_DESCONHECIDO&gt;', '', 'PAUSE', '&lt;NAO_CLASSIFICADO&gt;', NULL, NULL, NULL)</v>
      </c>
      <c r="R27" t="s">
        <v>10327</v>
      </c>
    </row>
    <row r="28" spans="1:18" hidden="1" x14ac:dyDescent="0.25">
      <c r="A28" s="7">
        <f>anotacoes!D28</f>
        <v>40833</v>
      </c>
      <c r="B28" t="str">
        <f>anotacoes!C28</f>
        <v>GRAND PRIX ABU DHABI 2011</v>
      </c>
      <c r="C28" t="str">
        <f>anotacoes!E28</f>
        <v>ATTAF</v>
      </c>
      <c r="D28" t="str">
        <f>anotacoes!F28</f>
        <v>ELMONT, G</v>
      </c>
      <c r="E28" t="s">
        <v>10325</v>
      </c>
      <c r="F28">
        <f>anotacoes!A28</f>
        <v>1</v>
      </c>
      <c r="G28">
        <f>anotacoes!B28</f>
        <v>27</v>
      </c>
      <c r="H28" t="str">
        <f>anotacoes!K28</f>
        <v xml:space="preserve"> 00:04:03,010</v>
      </c>
      <c r="I28" t="str">
        <f>anotacoes!L28</f>
        <v xml:space="preserve"> 00:04:05,969</v>
      </c>
      <c r="J28" t="str">
        <f>IF(L28="PAUSE",E28,IF(anotacoes!G32=conversao_anotacoes!C28,conversao_anotacoes!C28,conversao_anotacoes!D28))</f>
        <v>ATTAF</v>
      </c>
      <c r="K28" t="str">
        <f t="shared" si="0"/>
        <v>ELMONT, G</v>
      </c>
      <c r="L28" t="str">
        <f>UPPER(anotacoes!H28)</f>
        <v>DISPLACEMENT</v>
      </c>
      <c r="M28" t="str">
        <f>IF(OR(L28="ATTACK",L28="FINTA"),"&lt;TECNICA&gt;",UPPER(anotacoes!I28))</f>
        <v>2-3 STEP HESITANT LEFT</v>
      </c>
      <c r="N28" t="str">
        <f>IF(OR(L28="ATTACK",L28="FINTA"),UPPER(anotacoes!I28),"")</f>
        <v/>
      </c>
      <c r="O28" s="6" t="str">
        <f>IF(anotacoes!N28=0,"",anotacoes!N28)</f>
        <v/>
      </c>
      <c r="P28" t="str">
        <f>IF(anotacoes!M28=0,"",UPPER(anotacoes!M28))</f>
        <v/>
      </c>
      <c r="Q28" t="str">
        <f t="shared" si="1"/>
        <v>INSERT INTO CONVERSAO_LUTA_ACAO (cd_conversao, id_luta, sequencia, momento_inicio, momento_fim, quem_faz, quem_sofre, acao_tipo, acao, tecnica, direcao, pontuacao) VALUES (1, 1, 27, TRIM(' 00:04:03,010'), TRIM(' 00:04:05,969'), 'ATTAF', 'ELMONT, G', 'DISPLACEMENT', '2-3 STEP HESITANT LEFT', NULL, NULL, NULL)</v>
      </c>
      <c r="R28" t="s">
        <v>10327</v>
      </c>
    </row>
    <row r="29" spans="1:18" hidden="1" x14ac:dyDescent="0.25">
      <c r="A29" s="7">
        <f>anotacoes!D29</f>
        <v>40833</v>
      </c>
      <c r="B29" t="str">
        <f>anotacoes!C29</f>
        <v>GRAND PRIX ABU DHABI 2011</v>
      </c>
      <c r="C29" t="str">
        <f>anotacoes!E29</f>
        <v>ATTAF</v>
      </c>
      <c r="D29" t="str">
        <f>anotacoes!F29</f>
        <v>ELMONT, G</v>
      </c>
      <c r="E29" t="s">
        <v>10325</v>
      </c>
      <c r="F29">
        <f>anotacoes!A29</f>
        <v>1</v>
      </c>
      <c r="G29">
        <f>anotacoes!B29</f>
        <v>28</v>
      </c>
      <c r="H29" t="str">
        <f>anotacoes!K29</f>
        <v xml:space="preserve"> 00:04:05,969</v>
      </c>
      <c r="I29" t="str">
        <f>anotacoes!L29</f>
        <v xml:space="preserve"> 00:04:14,660</v>
      </c>
      <c r="J29" t="str">
        <f>IF(L29="PAUSE",E29,IF(anotacoes!G33=conversao_anotacoes!C29,conversao_anotacoes!C29,conversao_anotacoes!D29))</f>
        <v>ATTAF</v>
      </c>
      <c r="K29" t="str">
        <f t="shared" si="0"/>
        <v>ELMONT, G</v>
      </c>
      <c r="L29" t="str">
        <f>UPPER(anotacoes!H29)</f>
        <v>GRIP TIME</v>
      </c>
      <c r="M29" t="str">
        <f>IF(OR(L29="ATTACK",L29="FINTA"),"&lt;TECNICA&gt;",UPPER(anotacoes!I29))</f>
        <v>RIGHT SLEEVE LEFT SLEEVE</v>
      </c>
      <c r="N29" t="str">
        <f>IF(OR(L29="ATTACK",L29="FINTA"),UPPER(anotacoes!I29),"")</f>
        <v/>
      </c>
      <c r="O29" s="6" t="str">
        <f>IF(anotacoes!N29=0,"",anotacoes!N29)</f>
        <v/>
      </c>
      <c r="P29" t="str">
        <f>IF(anotacoes!M29=0,"",UPPER(anotacoes!M29))</f>
        <v/>
      </c>
      <c r="Q29" t="str">
        <f t="shared" si="1"/>
        <v>INSERT INTO CONVERSAO_LUTA_ACAO (cd_conversao, id_luta, sequencia, momento_inicio, momento_fim, quem_faz, quem_sofre, acao_tipo, acao, tecnica, direcao, pontuacao) VALUES (1, 1, 28, TRIM(' 00:04:05,969'), TRIM(' 00:04:14,660'), 'ATTAF', 'ELMONT, G', 'GRIP TIME', 'RIGHT SLEEVE LEFT SLEEVE', NULL, NULL, NULL)</v>
      </c>
      <c r="R29" t="s">
        <v>10327</v>
      </c>
    </row>
    <row r="30" spans="1:18" hidden="1" x14ac:dyDescent="0.25">
      <c r="A30" s="7">
        <f>anotacoes!D30</f>
        <v>40833</v>
      </c>
      <c r="B30" t="str">
        <f>anotacoes!C30</f>
        <v>GRAND PRIX ABU DHABI 2011</v>
      </c>
      <c r="C30" t="str">
        <f>anotacoes!E30</f>
        <v>ATTAF</v>
      </c>
      <c r="D30" t="str">
        <f>anotacoes!F30</f>
        <v>ELMONT, G</v>
      </c>
      <c r="E30" t="s">
        <v>10325</v>
      </c>
      <c r="F30">
        <f>anotacoes!A30</f>
        <v>1</v>
      </c>
      <c r="G30">
        <f>anotacoes!B30</f>
        <v>29</v>
      </c>
      <c r="H30" t="str">
        <f>anotacoes!K30</f>
        <v xml:space="preserve"> 00:04:14,830</v>
      </c>
      <c r="I30" t="str">
        <f>anotacoes!L30</f>
        <v xml:space="preserve"> 00:05:01,302</v>
      </c>
      <c r="J30" t="str">
        <f>IF(L30="PAUSE",E30,IF(anotacoes!G34=conversao_anotacoes!C30,conversao_anotacoes!C30,conversao_anotacoes!D30))</f>
        <v>ATTAF</v>
      </c>
      <c r="K30" t="str">
        <f t="shared" si="0"/>
        <v>ELMONT, G</v>
      </c>
      <c r="L30" t="str">
        <f>UPPER(anotacoes!H30)</f>
        <v>GRIP TIME</v>
      </c>
      <c r="M30" t="str">
        <f>IF(OR(L30="ATTACK",L30="FINTA"),"&lt;TECNICA&gt;",UPPER(anotacoes!I30))</f>
        <v>LEFT COLLAR</v>
      </c>
      <c r="N30" t="str">
        <f>IF(OR(L30="ATTACK",L30="FINTA"),UPPER(anotacoes!I30),"")</f>
        <v/>
      </c>
      <c r="O30" s="6" t="str">
        <f>IF(anotacoes!N30=0,"",anotacoes!N30)</f>
        <v/>
      </c>
      <c r="P30" t="str">
        <f>IF(anotacoes!M30=0,"",UPPER(anotacoes!M30))</f>
        <v/>
      </c>
      <c r="Q30" t="str">
        <f t="shared" si="1"/>
        <v>INSERT INTO CONVERSAO_LUTA_ACAO (cd_conversao, id_luta, sequencia, momento_inicio, momento_fim, quem_faz, quem_sofre, acao_tipo, acao, tecnica, direcao, pontuacao) VALUES (1, 1, 29, TRIM(' 00:04:14,830'), TRIM(' 00:05:01,302'), 'ATTAF', 'ELMONT, G', 'GRIP TIME', 'LEFT COLLAR', NULL, NULL, NULL)</v>
      </c>
      <c r="R30" t="s">
        <v>10327</v>
      </c>
    </row>
    <row r="31" spans="1:18" hidden="1" x14ac:dyDescent="0.25">
      <c r="A31" s="7">
        <f>anotacoes!D31</f>
        <v>40833</v>
      </c>
      <c r="B31" t="str">
        <f>anotacoes!C31</f>
        <v>GRAND PRIX ABU DHABI 2011</v>
      </c>
      <c r="C31" t="str">
        <f>anotacoes!E31</f>
        <v>ATTAF</v>
      </c>
      <c r="D31" t="str">
        <f>anotacoes!F31</f>
        <v>ELMONT, G</v>
      </c>
      <c r="E31" t="s">
        <v>10325</v>
      </c>
      <c r="F31">
        <f>anotacoes!A31</f>
        <v>1</v>
      </c>
      <c r="G31">
        <f>anotacoes!B31</f>
        <v>30</v>
      </c>
      <c r="H31" t="str">
        <f>anotacoes!K31</f>
        <v xml:space="preserve"> 00:05:01,302</v>
      </c>
      <c r="I31" t="str">
        <f>anotacoes!L31</f>
        <v xml:space="preserve"> 00:05:01,552</v>
      </c>
      <c r="J31" t="str">
        <f>IF(L31="PAUSE",E31,IF(anotacoes!G35=conversao_anotacoes!C31,conversao_anotacoes!C31,conversao_anotacoes!D31))</f>
        <v>ATTAF</v>
      </c>
      <c r="K31" t="str">
        <f t="shared" si="0"/>
        <v>ELMONT, G</v>
      </c>
      <c r="L31" t="str">
        <f>UPPER(anotacoes!H31)</f>
        <v>GRIP TIME</v>
      </c>
      <c r="M31" t="str">
        <f>IF(OR(L31="ATTACK",L31="FINTA"),"&lt;TECNICA&gt;",UPPER(anotacoes!I31))</f>
        <v>RIGHT COLLAR LEFT SLEEVE</v>
      </c>
      <c r="N31" t="str">
        <f>IF(OR(L31="ATTACK",L31="FINTA"),UPPER(anotacoes!I31),"")</f>
        <v/>
      </c>
      <c r="O31" s="6" t="str">
        <f>IF(anotacoes!N31=0,"",anotacoes!N31)</f>
        <v/>
      </c>
      <c r="P31" t="str">
        <f>IF(anotacoes!M31=0,"",UPPER(anotacoes!M31))</f>
        <v/>
      </c>
      <c r="Q31" t="str">
        <f t="shared" si="1"/>
        <v>INSERT INTO CONVERSAO_LUTA_ACAO (cd_conversao, id_luta, sequencia, momento_inicio, momento_fim, quem_faz, quem_sofre, acao_tipo, acao, tecnica, direcao, pontuacao) VALUES (1, 1, 30, TRIM(' 00:05:01,302'), TRIM(' 00:05:01,552'), 'ATTAF', 'ELMONT, G', 'GRIP TIME', 'RIGHT COLLAR LEFT SLEEVE', NULL, NULL, NULL)</v>
      </c>
      <c r="R31" t="s">
        <v>10327</v>
      </c>
    </row>
    <row r="32" spans="1:18" hidden="1" x14ac:dyDescent="0.25">
      <c r="A32" s="7">
        <f>anotacoes!D32</f>
        <v>40833</v>
      </c>
      <c r="B32" t="str">
        <f>anotacoes!C32</f>
        <v>GRAND PRIX ABU DHABI 2011</v>
      </c>
      <c r="C32" t="str">
        <f>anotacoes!E32</f>
        <v>ATTAF</v>
      </c>
      <c r="D32" t="str">
        <f>anotacoes!F32</f>
        <v>ELMONT, G</v>
      </c>
      <c r="E32" t="s">
        <v>10325</v>
      </c>
      <c r="F32">
        <f>anotacoes!A32</f>
        <v>1</v>
      </c>
      <c r="G32">
        <f>anotacoes!B32</f>
        <v>31</v>
      </c>
      <c r="H32" t="str">
        <f>anotacoes!K32</f>
        <v xml:space="preserve"> 00:05:01,552</v>
      </c>
      <c r="I32" t="str">
        <f>anotacoes!L32</f>
        <v xml:space="preserve"> 00:05:02,621</v>
      </c>
      <c r="J32" t="str">
        <f>IF(L32="PAUSE",E32,IF(anotacoes!G36=conversao_anotacoes!C32,conversao_anotacoes!C32,conversao_anotacoes!D32))</f>
        <v>ATTAF</v>
      </c>
      <c r="K32" t="str">
        <f t="shared" si="0"/>
        <v>ELMONT, G</v>
      </c>
      <c r="L32" t="str">
        <f>UPPER(anotacoes!H32)</f>
        <v>ATTACK</v>
      </c>
      <c r="M32" t="str">
        <f>IF(OR(L32="ATTACK",L32="FINTA"),"&lt;TECNICA&gt;",UPPER(anotacoes!I32))</f>
        <v>&lt;TECNICA&gt;</v>
      </c>
      <c r="N32" t="str">
        <f>IF(OR(L32="ATTACK",L32="FINTA"),UPPER(anotacoes!I32),"")</f>
        <v>YOKO TOMOE</v>
      </c>
      <c r="O32" s="6">
        <f>IF(anotacoes!N32=0,"",anotacoes!N32)</f>
        <v>4</v>
      </c>
      <c r="P32" t="str">
        <f>IF(anotacoes!M32=0,"",UPPER(anotacoes!M32))</f>
        <v/>
      </c>
      <c r="Q32" t="str">
        <f t="shared" si="1"/>
        <v>INSERT INTO CONVERSAO_LUTA_ACAO (cd_conversao, id_luta, sequencia, momento_inicio, momento_fim, quem_faz, quem_sofre, acao_tipo, acao, tecnica, direcao, pontuacao) VALUES (1, 1, 31, TRIM(' 00:05:01,552'), TRIM(' 00:05:02,621'), 'ATTAF', 'ELMONT, G', 'ATTACK', '&lt;TECNICA&gt;', 'YOKO TOMOE', 4, NULL)</v>
      </c>
      <c r="R32" t="s">
        <v>10327</v>
      </c>
    </row>
    <row r="33" spans="1:18" hidden="1" x14ac:dyDescent="0.25">
      <c r="A33" s="7">
        <f>anotacoes!D33</f>
        <v>40833</v>
      </c>
      <c r="B33" t="str">
        <f>anotacoes!C33</f>
        <v>GRAND PRIX ABU DHABI 2011</v>
      </c>
      <c r="C33" t="str">
        <f>anotacoes!E33</f>
        <v>ATTAF</v>
      </c>
      <c r="D33" t="str">
        <f>anotacoes!F33</f>
        <v>ELMONT, G</v>
      </c>
      <c r="E33" t="s">
        <v>10325</v>
      </c>
      <c r="F33">
        <f>anotacoes!A33</f>
        <v>1</v>
      </c>
      <c r="G33">
        <f>anotacoes!B33</f>
        <v>32</v>
      </c>
      <c r="H33" t="str">
        <f>anotacoes!K33</f>
        <v xml:space="preserve"> 00:05:02,621</v>
      </c>
      <c r="I33" t="str">
        <f>anotacoes!L33</f>
        <v xml:space="preserve"> 00:05:09,430</v>
      </c>
      <c r="J33" t="str">
        <f>IF(L33="PAUSE",E33,IF(anotacoes!G37=conversao_anotacoes!C33,conversao_anotacoes!C33,conversao_anotacoes!D33))</f>
        <v>ATTAF</v>
      </c>
      <c r="K33" t="str">
        <f t="shared" si="0"/>
        <v>ELMONT, G</v>
      </c>
      <c r="L33" t="str">
        <f>UPPER(anotacoes!H33)</f>
        <v>GROUNDWORK COMBAT</v>
      </c>
      <c r="M33" t="str">
        <f>IF(OR(L33="ATTACK",L33="FINTA"),"&lt;TECNICA&gt;",UPPER(anotacoes!I33))</f>
        <v>TRYING TO ATTACK</v>
      </c>
      <c r="N33" t="str">
        <f>IF(OR(L33="ATTACK",L33="FINTA"),UPPER(anotacoes!I33),"")</f>
        <v/>
      </c>
      <c r="O33" s="6" t="str">
        <f>IF(anotacoes!N33=0,"",anotacoes!N33)</f>
        <v/>
      </c>
      <c r="P33" t="str">
        <f>IF(anotacoes!M33=0,"",UPPER(anotacoes!M33))</f>
        <v/>
      </c>
      <c r="Q33" t="str">
        <f t="shared" si="1"/>
        <v>INSERT INTO CONVERSAO_LUTA_ACAO (cd_conversao, id_luta, sequencia, momento_inicio, momento_fim, quem_faz, quem_sofre, acao_tipo, acao, tecnica, direcao, pontuacao) VALUES (1, 1, 32, TRIM(' 00:05:02,621'), TRIM(' 00:05:09,430'), 'ATTAF', 'ELMONT, G', 'GROUNDWORK COMBAT', 'TRYING TO ATTACK', NULL, NULL, NULL)</v>
      </c>
      <c r="R33" t="s">
        <v>10327</v>
      </c>
    </row>
    <row r="34" spans="1:18" hidden="1" x14ac:dyDescent="0.25">
      <c r="A34" s="7">
        <f>anotacoes!D34</f>
        <v>40833</v>
      </c>
      <c r="B34" t="str">
        <f>anotacoes!C34</f>
        <v>GRAND PRIX ABU DHABI 2011</v>
      </c>
      <c r="C34" t="str">
        <f>anotacoes!E34</f>
        <v>ATTAF</v>
      </c>
      <c r="D34" t="str">
        <f>anotacoes!F34</f>
        <v>ELMONT, G</v>
      </c>
      <c r="E34" t="s">
        <v>10325</v>
      </c>
      <c r="F34">
        <f>anotacoes!A34</f>
        <v>1</v>
      </c>
      <c r="G34">
        <f>anotacoes!B34</f>
        <v>33</v>
      </c>
      <c r="H34" t="str">
        <f>anotacoes!K34</f>
        <v xml:space="preserve"> 00:05:09,617</v>
      </c>
      <c r="I34" t="str">
        <f>anotacoes!L34</f>
        <v xml:space="preserve"> 00:05:17,729</v>
      </c>
      <c r="J34" t="str">
        <f>IF(L34="PAUSE",E34,IF(anotacoes!G38=conversao_anotacoes!C34,conversao_anotacoes!C34,conversao_anotacoes!D34))</f>
        <v>&lt;ARBITRO_DESCONHECIDO&gt;</v>
      </c>
      <c r="K34" t="str">
        <f t="shared" si="0"/>
        <v/>
      </c>
      <c r="L34" t="str">
        <f>UPPER(anotacoes!H34)</f>
        <v>PAUSE</v>
      </c>
      <c r="M34" t="str">
        <f>IF(OR(L34="ATTACK",L34="FINTA"),"&lt;TECNICA&gt;",UPPER(anotacoes!I34))</f>
        <v>&lt;NAO_CLASSIFICADO&gt;</v>
      </c>
      <c r="N34" t="str">
        <f>IF(OR(L34="ATTACK",L34="FINTA"),UPPER(anotacoes!I34),"")</f>
        <v/>
      </c>
      <c r="O34" s="6" t="str">
        <f>IF(anotacoes!N34=0,"",anotacoes!N34)</f>
        <v/>
      </c>
      <c r="P34" t="str">
        <f>IF(anotacoes!M34=0,"",UPPER(anotacoes!M34))</f>
        <v/>
      </c>
      <c r="Q34" t="str">
        <f t="shared" si="1"/>
        <v>INSERT INTO CONVERSAO_LUTA_ACAO (cd_conversao, id_luta, sequencia, momento_inicio, momento_fim, quem_faz, quem_sofre, acao_tipo, acao, tecnica, direcao, pontuacao) VALUES (1, 1, 33, TRIM(' 00:05:09,617'), TRIM(' 00:05:17,729'), '&lt;ARBITRO_DESCONHECIDO&gt;', '', 'PAUSE', '&lt;NAO_CLASSIFICADO&gt;', NULL, NULL, NULL)</v>
      </c>
      <c r="R34" t="s">
        <v>10327</v>
      </c>
    </row>
    <row r="35" spans="1:18" hidden="1" x14ac:dyDescent="0.25">
      <c r="A35" s="7">
        <f>anotacoes!D35</f>
        <v>40833</v>
      </c>
      <c r="B35" t="str">
        <f>anotacoes!C35</f>
        <v>GRAND PRIX ABU DHABI 2011</v>
      </c>
      <c r="C35" t="str">
        <f>anotacoes!E35</f>
        <v>ATTAF</v>
      </c>
      <c r="D35" t="str">
        <f>anotacoes!F35</f>
        <v>ELMONT, G</v>
      </c>
      <c r="E35" t="s">
        <v>10325</v>
      </c>
      <c r="F35">
        <f>anotacoes!A35</f>
        <v>1</v>
      </c>
      <c r="G35">
        <f>anotacoes!B35</f>
        <v>34</v>
      </c>
      <c r="H35" t="str">
        <f>anotacoes!K35</f>
        <v xml:space="preserve"> 00:05:17,955</v>
      </c>
      <c r="I35" t="str">
        <f>anotacoes!L35</f>
        <v xml:space="preserve"> 00:05:20,884</v>
      </c>
      <c r="J35" t="str">
        <f>IF(L35="PAUSE",E35,IF(anotacoes!G39=conversao_anotacoes!C35,conversao_anotacoes!C35,conversao_anotacoes!D35))</f>
        <v>ATTAF</v>
      </c>
      <c r="K35" t="str">
        <f t="shared" si="0"/>
        <v>ELMONT, G</v>
      </c>
      <c r="L35" t="str">
        <f>UPPER(anotacoes!H35)</f>
        <v>DISPLACEMENT</v>
      </c>
      <c r="M35" t="str">
        <f>IF(OR(L35="ATTACK",L35="FINTA"),"&lt;TECNICA&gt;",UPPER(anotacoes!I35))</f>
        <v>2-3 STEP HESITANT LEFT</v>
      </c>
      <c r="N35" t="str">
        <f>IF(OR(L35="ATTACK",L35="FINTA"),UPPER(anotacoes!I35),"")</f>
        <v/>
      </c>
      <c r="O35" s="6" t="str">
        <f>IF(anotacoes!N35=0,"",anotacoes!N35)</f>
        <v/>
      </c>
      <c r="P35" t="str">
        <f>IF(anotacoes!M35=0,"",UPPER(anotacoes!M35))</f>
        <v/>
      </c>
      <c r="Q35" t="str">
        <f t="shared" si="1"/>
        <v>INSERT INTO CONVERSAO_LUTA_ACAO (cd_conversao, id_luta, sequencia, momento_inicio, momento_fim, quem_faz, quem_sofre, acao_tipo, acao, tecnica, direcao, pontuacao) VALUES (1, 1, 34, TRIM(' 00:05:17,955'), TRIM(' 00:05:20,884'), 'ATTAF', 'ELMONT, G', 'DISPLACEMENT', '2-3 STEP HESITANT LEFT', NULL, NULL, NULL)</v>
      </c>
      <c r="R35" t="s">
        <v>10327</v>
      </c>
    </row>
    <row r="36" spans="1:18" hidden="1" x14ac:dyDescent="0.25">
      <c r="A36" s="7">
        <f>anotacoes!D36</f>
        <v>40833</v>
      </c>
      <c r="B36" t="str">
        <f>anotacoes!C36</f>
        <v>GRAND PRIX ABU DHABI 2011</v>
      </c>
      <c r="C36" t="str">
        <f>anotacoes!E36</f>
        <v>ATTAF</v>
      </c>
      <c r="D36" t="str">
        <f>anotacoes!F36</f>
        <v>ELMONT, G</v>
      </c>
      <c r="E36" t="s">
        <v>10325</v>
      </c>
      <c r="F36">
        <f>anotacoes!A36</f>
        <v>1</v>
      </c>
      <c r="G36">
        <f>anotacoes!B36</f>
        <v>35</v>
      </c>
      <c r="H36" t="str">
        <f>anotacoes!K36</f>
        <v xml:space="preserve"> 00:05:21,196</v>
      </c>
      <c r="I36" t="str">
        <f>anotacoes!L36</f>
        <v xml:space="preserve"> 00:05:26,730</v>
      </c>
      <c r="J36" t="str">
        <f>IF(L36="PAUSE",E36,IF(anotacoes!G40=conversao_anotacoes!C36,conversao_anotacoes!C36,conversao_anotacoes!D36))</f>
        <v>ATTAF</v>
      </c>
      <c r="K36" t="str">
        <f t="shared" si="0"/>
        <v>ELMONT, G</v>
      </c>
      <c r="L36" t="str">
        <f>UPPER(anotacoes!H36)</f>
        <v>DISPLACEMENT</v>
      </c>
      <c r="M36" t="str">
        <f>IF(OR(L36="ATTACK",L36="FINTA"),"&lt;TECNICA&gt;",UPPER(anotacoes!I36))</f>
        <v>TRY TO GRIP WITH CONTACT</v>
      </c>
      <c r="N36" t="str">
        <f>IF(OR(L36="ATTACK",L36="FINTA"),UPPER(anotacoes!I36),"")</f>
        <v/>
      </c>
      <c r="O36" s="6" t="str">
        <f>IF(anotacoes!N36=0,"",anotacoes!N36)</f>
        <v/>
      </c>
      <c r="P36" t="str">
        <f>IF(anotacoes!M36=0,"",UPPER(anotacoes!M36))</f>
        <v/>
      </c>
      <c r="Q36" t="str">
        <f t="shared" si="1"/>
        <v>INSERT INTO CONVERSAO_LUTA_ACAO (cd_conversao, id_luta, sequencia, momento_inicio, momento_fim, quem_faz, quem_sofre, acao_tipo, acao, tecnica, direcao, pontuacao) VALUES (1, 1, 35, TRIM(' 00:05:21,196'), TRIM(' 00:05:26,730'), 'ATTAF', 'ELMONT, G', 'DISPLACEMENT', 'TRY TO GRIP WITH CONTACT', NULL, NULL, NULL)</v>
      </c>
      <c r="R36" t="s">
        <v>10327</v>
      </c>
    </row>
    <row r="37" spans="1:18" hidden="1" x14ac:dyDescent="0.25">
      <c r="A37" s="7">
        <f>anotacoes!D37</f>
        <v>40833</v>
      </c>
      <c r="B37" t="str">
        <f>anotacoes!C37</f>
        <v>GRAND PRIX ABU DHABI 2011</v>
      </c>
      <c r="C37" t="str">
        <f>anotacoes!E37</f>
        <v>ATTAF</v>
      </c>
      <c r="D37" t="str">
        <f>anotacoes!F37</f>
        <v>ELMONT, G</v>
      </c>
      <c r="E37" t="s">
        <v>10325</v>
      </c>
      <c r="F37">
        <f>anotacoes!A37</f>
        <v>1</v>
      </c>
      <c r="G37">
        <f>anotacoes!B37</f>
        <v>36</v>
      </c>
      <c r="H37" t="str">
        <f>anotacoes!K37</f>
        <v xml:space="preserve"> 00:05:26,921</v>
      </c>
      <c r="I37" t="str">
        <f>anotacoes!L37</f>
        <v xml:space="preserve"> 00:05:36,338</v>
      </c>
      <c r="J37" t="str">
        <f>IF(L37="PAUSE",E37,IF(anotacoes!G41=conversao_anotacoes!C37,conversao_anotacoes!C37,conversao_anotacoes!D37))</f>
        <v>ATTAF</v>
      </c>
      <c r="K37" t="str">
        <f t="shared" si="0"/>
        <v>ELMONT, G</v>
      </c>
      <c r="L37" t="str">
        <f>UPPER(anotacoes!H37)</f>
        <v>GRIP TIME</v>
      </c>
      <c r="M37" t="str">
        <f>IF(OR(L37="ATTACK",L37="FINTA"),"&lt;TECNICA&gt;",UPPER(anotacoes!I37))</f>
        <v>LEFT COLLAR</v>
      </c>
      <c r="N37" t="str">
        <f>IF(OR(L37="ATTACK",L37="FINTA"),UPPER(anotacoes!I37),"")</f>
        <v/>
      </c>
      <c r="O37" s="6" t="str">
        <f>IF(anotacoes!N37=0,"",anotacoes!N37)</f>
        <v/>
      </c>
      <c r="P37" t="str">
        <f>IF(anotacoes!M37=0,"",UPPER(anotacoes!M37))</f>
        <v/>
      </c>
      <c r="Q37" t="str">
        <f t="shared" si="1"/>
        <v>INSERT INTO CONVERSAO_LUTA_ACAO (cd_conversao, id_luta, sequencia, momento_inicio, momento_fim, quem_faz, quem_sofre, acao_tipo, acao, tecnica, direcao, pontuacao) VALUES (1, 1, 36, TRIM(' 00:05:26,921'), TRIM(' 00:05:36,338'), 'ATTAF', 'ELMONT, G', 'GRIP TIME', 'LEFT COLLAR', NULL, NULL, NULL)</v>
      </c>
      <c r="R37" t="s">
        <v>10327</v>
      </c>
    </row>
    <row r="38" spans="1:18" hidden="1" x14ac:dyDescent="0.25">
      <c r="A38" s="7">
        <f>anotacoes!D38</f>
        <v>40833</v>
      </c>
      <c r="B38" t="str">
        <f>anotacoes!C38</f>
        <v>GRAND PRIX ABU DHABI 2011</v>
      </c>
      <c r="C38" t="str">
        <f>anotacoes!E38</f>
        <v>ATTAF</v>
      </c>
      <c r="D38" t="str">
        <f>anotacoes!F38</f>
        <v>ELMONT, G</v>
      </c>
      <c r="E38" t="s">
        <v>10325</v>
      </c>
      <c r="F38">
        <f>anotacoes!A38</f>
        <v>1</v>
      </c>
      <c r="G38">
        <f>anotacoes!B38</f>
        <v>37</v>
      </c>
      <c r="H38" t="str">
        <f>anotacoes!K38</f>
        <v xml:space="preserve"> 00:05:36,338</v>
      </c>
      <c r="I38" t="str">
        <f>anotacoes!L38</f>
        <v xml:space="preserve"> 00:05:36,679</v>
      </c>
      <c r="J38" t="str">
        <f>IF(L38="PAUSE",E38,IF(anotacoes!G42=conversao_anotacoes!C38,conversao_anotacoes!C38,conversao_anotacoes!D38))</f>
        <v>ATTAF</v>
      </c>
      <c r="K38" t="str">
        <f t="shared" si="0"/>
        <v>ELMONT, G</v>
      </c>
      <c r="L38" t="str">
        <f>UPPER(anotacoes!H38)</f>
        <v>ATTACK</v>
      </c>
      <c r="M38" t="str">
        <f>IF(OR(L38="ATTACK",L38="FINTA"),"&lt;TECNICA&gt;",UPPER(anotacoes!I38))</f>
        <v>&lt;TECNICA&gt;</v>
      </c>
      <c r="N38" t="str">
        <f>IF(OR(L38="ATTACK",L38="FINTA"),UPPER(anotacoes!I38),"")</f>
        <v>KOUCHI GARI</v>
      </c>
      <c r="O38" s="6">
        <f>IF(anotacoes!N38=0,"",anotacoes!N38)</f>
        <v>6</v>
      </c>
      <c r="P38" t="str">
        <f>IF(anotacoes!M38=0,"",UPPER(anotacoes!M38))</f>
        <v/>
      </c>
      <c r="Q38" t="str">
        <f t="shared" si="1"/>
        <v>INSERT INTO CONVERSAO_LUTA_ACAO (cd_conversao, id_luta, sequencia, momento_inicio, momento_fim, quem_faz, quem_sofre, acao_tipo, acao, tecnica, direcao, pontuacao) VALUES (1, 1, 37, TRIM(' 00:05:36,338'), TRIM(' 00:05:36,679'), 'ATTAF', 'ELMONT, G', 'ATTACK', '&lt;TECNICA&gt;', 'KOUCHI GARI', 6, NULL)</v>
      </c>
      <c r="R38" t="s">
        <v>10327</v>
      </c>
    </row>
    <row r="39" spans="1:18" hidden="1" x14ac:dyDescent="0.25">
      <c r="A39" s="7">
        <f>anotacoes!D39</f>
        <v>40833</v>
      </c>
      <c r="B39" t="str">
        <f>anotacoes!C39</f>
        <v>GRAND PRIX ABU DHABI 2011</v>
      </c>
      <c r="C39" t="str">
        <f>anotacoes!E39</f>
        <v>ATTAF</v>
      </c>
      <c r="D39" t="str">
        <f>anotacoes!F39</f>
        <v>ELMONT, G</v>
      </c>
      <c r="E39" t="s">
        <v>10325</v>
      </c>
      <c r="F39">
        <f>anotacoes!A39</f>
        <v>1</v>
      </c>
      <c r="G39">
        <f>anotacoes!B39</f>
        <v>38</v>
      </c>
      <c r="H39" t="str">
        <f>anotacoes!K39</f>
        <v xml:space="preserve"> 00:05:36,679</v>
      </c>
      <c r="I39" t="str">
        <f>anotacoes!L39</f>
        <v xml:space="preserve"> 00:05:41,040</v>
      </c>
      <c r="J39" t="str">
        <f>IF(L39="PAUSE",E39,IF(anotacoes!G43=conversao_anotacoes!C39,conversao_anotacoes!C39,conversao_anotacoes!D39))</f>
        <v>ATTAF</v>
      </c>
      <c r="K39" t="str">
        <f t="shared" si="0"/>
        <v>ELMONT, G</v>
      </c>
      <c r="L39" t="str">
        <f>UPPER(anotacoes!H39)</f>
        <v>GROUNDWORK COMBAT</v>
      </c>
      <c r="M39" t="str">
        <f>IF(OR(L39="ATTACK",L39="FINTA"),"&lt;TECNICA&gt;",UPPER(anotacoes!I39))</f>
        <v>TRYING TO ATTACK</v>
      </c>
      <c r="N39" t="str">
        <f>IF(OR(L39="ATTACK",L39="FINTA"),UPPER(anotacoes!I39),"")</f>
        <v/>
      </c>
      <c r="O39" s="6" t="str">
        <f>IF(anotacoes!N39=0,"",anotacoes!N39)</f>
        <v/>
      </c>
      <c r="P39" t="str">
        <f>IF(anotacoes!M39=0,"",UPPER(anotacoes!M39))</f>
        <v/>
      </c>
      <c r="Q39" t="str">
        <f t="shared" si="1"/>
        <v>INSERT INTO CONVERSAO_LUTA_ACAO (cd_conversao, id_luta, sequencia, momento_inicio, momento_fim, quem_faz, quem_sofre, acao_tipo, acao, tecnica, direcao, pontuacao) VALUES (1, 1, 38, TRIM(' 00:05:36,679'), TRIM(' 00:05:41,040'), 'ATTAF', 'ELMONT, G', 'GROUNDWORK COMBAT', 'TRYING TO ATTACK', NULL, NULL, NULL)</v>
      </c>
      <c r="R39" t="s">
        <v>10327</v>
      </c>
    </row>
    <row r="40" spans="1:18" hidden="1" x14ac:dyDescent="0.25">
      <c r="A40" s="7">
        <f>anotacoes!D40</f>
        <v>40833</v>
      </c>
      <c r="B40" t="str">
        <f>anotacoes!C40</f>
        <v>GRAND PRIX ABU DHABI 2011</v>
      </c>
      <c r="C40" t="str">
        <f>anotacoes!E40</f>
        <v>ATTAF</v>
      </c>
      <c r="D40" t="str">
        <f>anotacoes!F40</f>
        <v>ELMONT, G</v>
      </c>
      <c r="E40" t="s">
        <v>10325</v>
      </c>
      <c r="F40">
        <f>anotacoes!A40</f>
        <v>1</v>
      </c>
      <c r="G40">
        <f>anotacoes!B40</f>
        <v>39</v>
      </c>
      <c r="H40" t="str">
        <f>anotacoes!K40</f>
        <v xml:space="preserve"> 00:05:41,244</v>
      </c>
      <c r="I40" t="str">
        <f>anotacoes!L40</f>
        <v xml:space="preserve"> 00:05:47,638</v>
      </c>
      <c r="J40" t="str">
        <f>IF(L40="PAUSE",E40,IF(anotacoes!G44=conversao_anotacoes!C40,conversao_anotacoes!C40,conversao_anotacoes!D40))</f>
        <v>&lt;ARBITRO_DESCONHECIDO&gt;</v>
      </c>
      <c r="K40" t="str">
        <f t="shared" si="0"/>
        <v/>
      </c>
      <c r="L40" t="str">
        <f>UPPER(anotacoes!H40)</f>
        <v>PAUSE</v>
      </c>
      <c r="M40" t="str">
        <f>IF(OR(L40="ATTACK",L40="FINTA"),"&lt;TECNICA&gt;",UPPER(anotacoes!I40))</f>
        <v>&lt;NAO_CLASSIFICADO&gt;</v>
      </c>
      <c r="N40" t="str">
        <f>IF(OR(L40="ATTACK",L40="FINTA"),UPPER(anotacoes!I40),"")</f>
        <v/>
      </c>
      <c r="O40" s="6" t="str">
        <f>IF(anotacoes!N40=0,"",anotacoes!N40)</f>
        <v/>
      </c>
      <c r="P40" t="str">
        <f>IF(anotacoes!M40=0,"",UPPER(anotacoes!M40))</f>
        <v/>
      </c>
      <c r="Q40" t="str">
        <f t="shared" si="1"/>
        <v>INSERT INTO CONVERSAO_LUTA_ACAO (cd_conversao, id_luta, sequencia, momento_inicio, momento_fim, quem_faz, quem_sofre, acao_tipo, acao, tecnica, direcao, pontuacao) VALUES (1, 1, 39, TRIM(' 00:05:41,244'), TRIM(' 00:05:47,638'), '&lt;ARBITRO_DESCONHECIDO&gt;', '', 'PAUSE', '&lt;NAO_CLASSIFICADO&gt;', NULL, NULL, NULL)</v>
      </c>
      <c r="R40" t="s">
        <v>10327</v>
      </c>
    </row>
    <row r="41" spans="1:18" hidden="1" x14ac:dyDescent="0.25">
      <c r="A41" s="7">
        <f>anotacoes!D41</f>
        <v>40833</v>
      </c>
      <c r="B41" t="str">
        <f>anotacoes!C41</f>
        <v>GRAND PRIX ABU DHABI 2011</v>
      </c>
      <c r="C41" t="str">
        <f>anotacoes!E41</f>
        <v>ATTAF</v>
      </c>
      <c r="D41" t="str">
        <f>anotacoes!F41</f>
        <v>ELMONT, G</v>
      </c>
      <c r="E41" t="s">
        <v>10325</v>
      </c>
      <c r="F41">
        <f>anotacoes!A41</f>
        <v>1</v>
      </c>
      <c r="G41">
        <f>anotacoes!B41</f>
        <v>40</v>
      </c>
      <c r="H41" t="str">
        <f>anotacoes!K41</f>
        <v xml:space="preserve"> 00:05:47,817</v>
      </c>
      <c r="I41" t="str">
        <f>anotacoes!L41</f>
        <v xml:space="preserve"> 00:05:51,246</v>
      </c>
      <c r="J41" t="str">
        <f>IF(L41="PAUSE",E41,IF(anotacoes!G45=conversao_anotacoes!C41,conversao_anotacoes!C41,conversao_anotacoes!D41))</f>
        <v>ATTAF</v>
      </c>
      <c r="K41" t="str">
        <f t="shared" si="0"/>
        <v>ELMONT, G</v>
      </c>
      <c r="L41" t="str">
        <f>UPPER(anotacoes!H41)</f>
        <v>DISPLACEMENT</v>
      </c>
      <c r="M41" t="str">
        <f>IF(OR(L41="ATTACK",L41="FINTA"),"&lt;TECNICA&gt;",UPPER(anotacoes!I41))</f>
        <v>2-3 STEP HESITANT LEFT</v>
      </c>
      <c r="N41" t="str">
        <f>IF(OR(L41="ATTACK",L41="FINTA"),UPPER(anotacoes!I41),"")</f>
        <v/>
      </c>
      <c r="O41" s="6" t="str">
        <f>IF(anotacoes!N41=0,"",anotacoes!N41)</f>
        <v/>
      </c>
      <c r="P41" t="str">
        <f>IF(anotacoes!M41=0,"",UPPER(anotacoes!M41))</f>
        <v/>
      </c>
      <c r="Q41" t="str">
        <f t="shared" si="1"/>
        <v>INSERT INTO CONVERSAO_LUTA_ACAO (cd_conversao, id_luta, sequencia, momento_inicio, momento_fim, quem_faz, quem_sofre, acao_tipo, acao, tecnica, direcao, pontuacao) VALUES (1, 1, 40, TRIM(' 00:05:47,817'), TRIM(' 00:05:51,246'), 'ATTAF', 'ELMONT, G', 'DISPLACEMENT', '2-3 STEP HESITANT LEFT', NULL, NULL, NULL)</v>
      </c>
      <c r="R41" t="s">
        <v>10327</v>
      </c>
    </row>
    <row r="42" spans="1:18" hidden="1" x14ac:dyDescent="0.25">
      <c r="A42" s="7">
        <f>anotacoes!D42</f>
        <v>40833</v>
      </c>
      <c r="B42" t="str">
        <f>anotacoes!C42</f>
        <v>GRAND PRIX ABU DHABI 2011</v>
      </c>
      <c r="C42" t="str">
        <f>anotacoes!E42</f>
        <v>ATTAF</v>
      </c>
      <c r="D42" t="str">
        <f>anotacoes!F42</f>
        <v>ELMONT, G</v>
      </c>
      <c r="E42" t="s">
        <v>10325</v>
      </c>
      <c r="F42">
        <f>anotacoes!A42</f>
        <v>1</v>
      </c>
      <c r="G42">
        <f>anotacoes!B42</f>
        <v>41</v>
      </c>
      <c r="H42" t="str">
        <f>anotacoes!K42</f>
        <v xml:space="preserve"> 00:05:51,453</v>
      </c>
      <c r="I42" t="str">
        <f>anotacoes!L42</f>
        <v xml:space="preserve"> 00:05:53,913</v>
      </c>
      <c r="J42" t="str">
        <f>IF(L42="PAUSE",E42,IF(anotacoes!G46=conversao_anotacoes!C42,conversao_anotacoes!C42,conversao_anotacoes!D42))</f>
        <v>ATTAF</v>
      </c>
      <c r="K42" t="str">
        <f t="shared" si="0"/>
        <v>ELMONT, G</v>
      </c>
      <c r="L42" t="str">
        <f>UPPER(anotacoes!H42)</f>
        <v>GRIP TIME</v>
      </c>
      <c r="M42" t="str">
        <f>IF(OR(L42="ATTACK",L42="FINTA"),"&lt;TECNICA&gt;",UPPER(anotacoes!I42))</f>
        <v>LEFT COLLAR</v>
      </c>
      <c r="N42" t="str">
        <f>IF(OR(L42="ATTACK",L42="FINTA"),UPPER(anotacoes!I42),"")</f>
        <v/>
      </c>
      <c r="O42" s="6" t="str">
        <f>IF(anotacoes!N42=0,"",anotacoes!N42)</f>
        <v/>
      </c>
      <c r="P42" t="str">
        <f>IF(anotacoes!M42=0,"",UPPER(anotacoes!M42))</f>
        <v/>
      </c>
      <c r="Q42" t="str">
        <f t="shared" si="1"/>
        <v>INSERT INTO CONVERSAO_LUTA_ACAO (cd_conversao, id_luta, sequencia, momento_inicio, momento_fim, quem_faz, quem_sofre, acao_tipo, acao, tecnica, direcao, pontuacao) VALUES (1, 1, 41, TRIM(' 00:05:51,453'), TRIM(' 00:05:53,913'), 'ATTAF', 'ELMONT, G', 'GRIP TIME', 'LEFT COLLAR', NULL, NULL, NULL)</v>
      </c>
      <c r="R42" t="s">
        <v>10327</v>
      </c>
    </row>
    <row r="43" spans="1:18" hidden="1" x14ac:dyDescent="0.25">
      <c r="A43" s="7">
        <f>anotacoes!D43</f>
        <v>40833</v>
      </c>
      <c r="B43" t="str">
        <f>anotacoes!C43</f>
        <v>GRAND PRIX ABU DHABI 2011</v>
      </c>
      <c r="C43" t="str">
        <f>anotacoes!E43</f>
        <v>ATTAF</v>
      </c>
      <c r="D43" t="str">
        <f>anotacoes!F43</f>
        <v>ELMONT, G</v>
      </c>
      <c r="E43" t="s">
        <v>10325</v>
      </c>
      <c r="F43">
        <f>anotacoes!A43</f>
        <v>1</v>
      </c>
      <c r="G43">
        <f>anotacoes!B43</f>
        <v>42</v>
      </c>
      <c r="H43" t="str">
        <f>anotacoes!K43</f>
        <v xml:space="preserve"> 00:05:53,913</v>
      </c>
      <c r="I43" t="str">
        <f>anotacoes!L43</f>
        <v xml:space="preserve"> 00:05:56,494</v>
      </c>
      <c r="J43" t="str">
        <f>IF(L43="PAUSE",E43,IF(anotacoes!G47=conversao_anotacoes!C43,conversao_anotacoes!C43,conversao_anotacoes!D43))</f>
        <v>ATTAF</v>
      </c>
      <c r="K43" t="str">
        <f t="shared" si="0"/>
        <v>ELMONT, G</v>
      </c>
      <c r="L43" t="str">
        <f>UPPER(anotacoes!H43)</f>
        <v>GRIP TIME</v>
      </c>
      <c r="M43" t="str">
        <f>IF(OR(L43="ATTACK",L43="FINTA"),"&lt;TECNICA&gt;",UPPER(anotacoes!I43))</f>
        <v>LEFT COLLAR RIGHT SLEEVE</v>
      </c>
      <c r="N43" t="str">
        <f>IF(OR(L43="ATTACK",L43="FINTA"),UPPER(anotacoes!I43),"")</f>
        <v/>
      </c>
      <c r="O43" s="6" t="str">
        <f>IF(anotacoes!N43=0,"",anotacoes!N43)</f>
        <v/>
      </c>
      <c r="P43" t="str">
        <f>IF(anotacoes!M43=0,"",UPPER(anotacoes!M43))</f>
        <v/>
      </c>
      <c r="Q43" t="str">
        <f t="shared" si="1"/>
        <v>INSERT INTO CONVERSAO_LUTA_ACAO (cd_conversao, id_luta, sequencia, momento_inicio, momento_fim, quem_faz, quem_sofre, acao_tipo, acao, tecnica, direcao, pontuacao) VALUES (1, 1, 42, TRIM(' 00:05:53,913'), TRIM(' 00:05:56,494'), 'ATTAF', 'ELMONT, G', 'GRIP TIME', 'LEFT COLLAR RIGHT SLEEVE', NULL, NULL, NULL)</v>
      </c>
      <c r="R43" t="s">
        <v>10327</v>
      </c>
    </row>
    <row r="44" spans="1:18" hidden="1" x14ac:dyDescent="0.25">
      <c r="A44" s="7">
        <f>anotacoes!D44</f>
        <v>40833</v>
      </c>
      <c r="B44" t="str">
        <f>anotacoes!C44</f>
        <v>GRAND PRIX ABU DHABI 2011</v>
      </c>
      <c r="C44" t="str">
        <f>anotacoes!E44</f>
        <v>ATTAF</v>
      </c>
      <c r="D44" t="str">
        <f>anotacoes!F44</f>
        <v>ELMONT, G</v>
      </c>
      <c r="E44" t="s">
        <v>10325</v>
      </c>
      <c r="F44">
        <f>anotacoes!A44</f>
        <v>1</v>
      </c>
      <c r="G44">
        <f>anotacoes!B44</f>
        <v>43</v>
      </c>
      <c r="H44" t="str">
        <f>anotacoes!K44</f>
        <v xml:space="preserve"> 00:05:56,494</v>
      </c>
      <c r="I44" t="str">
        <f>anotacoes!L44</f>
        <v xml:space="preserve"> 00:05:58,450</v>
      </c>
      <c r="J44" t="str">
        <f>IF(L44="PAUSE",E44,IF(anotacoes!G48=conversao_anotacoes!C44,conversao_anotacoes!C44,conversao_anotacoes!D44))</f>
        <v>ATTAF</v>
      </c>
      <c r="K44" t="str">
        <f t="shared" si="0"/>
        <v>ELMONT, G</v>
      </c>
      <c r="L44" t="str">
        <f>UPPER(anotacoes!H44)</f>
        <v>ATTACK</v>
      </c>
      <c r="M44" t="str">
        <f>IF(OR(L44="ATTACK",L44="FINTA"),"&lt;TECNICA&gt;",UPPER(anotacoes!I44))</f>
        <v>&lt;TECNICA&gt;</v>
      </c>
      <c r="N44" t="str">
        <f>IF(OR(L44="ATTACK",L44="FINTA"),UPPER(anotacoes!I44),"")</f>
        <v>YOKO TOMOE</v>
      </c>
      <c r="O44" s="6">
        <f>IF(anotacoes!N44=0,"",anotacoes!N44)</f>
        <v>4</v>
      </c>
      <c r="P44" t="str">
        <f>IF(anotacoes!M44=0,"",UPPER(anotacoes!M44))</f>
        <v/>
      </c>
      <c r="Q44" t="str">
        <f t="shared" si="1"/>
        <v>INSERT INTO CONVERSAO_LUTA_ACAO (cd_conversao, id_luta, sequencia, momento_inicio, momento_fim, quem_faz, quem_sofre, acao_tipo, acao, tecnica, direcao, pontuacao) VALUES (1, 1, 43, TRIM(' 00:05:56,494'), TRIM(' 00:05:58,450'), 'ATTAF', 'ELMONT, G', 'ATTACK', '&lt;TECNICA&gt;', 'YOKO TOMOE', 4, NULL)</v>
      </c>
      <c r="R44" t="s">
        <v>10327</v>
      </c>
    </row>
    <row r="45" spans="1:18" hidden="1" x14ac:dyDescent="0.25">
      <c r="A45" s="7">
        <f>anotacoes!D45</f>
        <v>40833</v>
      </c>
      <c r="B45" t="str">
        <f>anotacoes!C45</f>
        <v>GRAND PRIX ABU DHABI 2011</v>
      </c>
      <c r="C45" t="str">
        <f>anotacoes!E45</f>
        <v>ATTAF</v>
      </c>
      <c r="D45" t="str">
        <f>anotacoes!F45</f>
        <v>ELMONT, G</v>
      </c>
      <c r="E45" t="s">
        <v>10325</v>
      </c>
      <c r="F45">
        <f>anotacoes!A45</f>
        <v>1</v>
      </c>
      <c r="G45">
        <f>anotacoes!B45</f>
        <v>44</v>
      </c>
      <c r="H45" t="str">
        <f>anotacoes!K45</f>
        <v xml:space="preserve"> 00:05:58,696</v>
      </c>
      <c r="I45" t="str">
        <f>anotacoes!L45</f>
        <v xml:space="preserve"> 00:07:19,721</v>
      </c>
      <c r="J45" t="str">
        <f>IF(L45="PAUSE",E45,IF(anotacoes!G49=conversao_anotacoes!C45,conversao_anotacoes!C45,conversao_anotacoes!D45))</f>
        <v>&lt;ARBITRO_DESCONHECIDO&gt;</v>
      </c>
      <c r="K45" t="str">
        <f t="shared" si="0"/>
        <v/>
      </c>
      <c r="L45" t="str">
        <f>UPPER(anotacoes!H45)</f>
        <v>PAUSE</v>
      </c>
      <c r="M45" t="str">
        <f>IF(OR(L45="ATTACK",L45="FINTA"),"&lt;TECNICA&gt;",UPPER(anotacoes!I45))</f>
        <v>SCORE BY FLAGS</v>
      </c>
      <c r="N45" t="str">
        <f>IF(OR(L45="ATTACK",L45="FINTA"),UPPER(anotacoes!I45),"")</f>
        <v/>
      </c>
      <c r="O45" s="6" t="str">
        <f>IF(anotacoes!N45=0,"",anotacoes!N45)</f>
        <v/>
      </c>
      <c r="P45" t="str">
        <f>IF(anotacoes!M45=0,"",UPPER(anotacoes!M45))</f>
        <v/>
      </c>
      <c r="Q45" t="str">
        <f t="shared" si="1"/>
        <v>INSERT INTO CONVERSAO_LUTA_ACAO (cd_conversao, id_luta, sequencia, momento_inicio, momento_fim, quem_faz, quem_sofre, acao_tipo, acao, tecnica, direcao, pontuacao) VALUES (1, 1, 44, TRIM(' 00:05:58,696'), TRIM(' 00:07:19,721'), '&lt;ARBITRO_DESCONHECIDO&gt;', '', 'PAUSE', 'SCORE BY FLAGS', NULL, NULL, NULL)</v>
      </c>
      <c r="R45" t="s">
        <v>10327</v>
      </c>
    </row>
    <row r="46" spans="1:18" hidden="1" x14ac:dyDescent="0.25">
      <c r="A46" s="7">
        <f>anotacoes!D46</f>
        <v>40559</v>
      </c>
      <c r="B46" t="str">
        <f>anotacoes!C46</f>
        <v>WORLD MASTERS BAKU 2011</v>
      </c>
      <c r="C46" t="str">
        <f>anotacoes!E46</f>
        <v>ATTAF</v>
      </c>
      <c r="D46" t="str">
        <f>anotacoes!F46</f>
        <v>MAMMADLI</v>
      </c>
      <c r="E46" t="s">
        <v>10325</v>
      </c>
      <c r="F46">
        <f>anotacoes!A46</f>
        <v>2</v>
      </c>
      <c r="G46">
        <f>anotacoes!B46</f>
        <v>1</v>
      </c>
      <c r="H46" t="str">
        <f>anotacoes!K46</f>
        <v xml:space="preserve"> 00:00:03,672</v>
      </c>
      <c r="I46" t="str">
        <f>anotacoes!L46</f>
        <v xml:space="preserve"> 00:00:08,415</v>
      </c>
      <c r="J46" t="str">
        <f>IF(L46="PAUSE",E46,IF(anotacoes!G50=conversao_anotacoes!C46,conversao_anotacoes!C46,conversao_anotacoes!D46))</f>
        <v>ATTAF</v>
      </c>
      <c r="K46" t="str">
        <f t="shared" si="0"/>
        <v>MAMMADLI</v>
      </c>
      <c r="L46" t="str">
        <f>UPPER(anotacoes!H46)</f>
        <v>DISPLACEMENT</v>
      </c>
      <c r="M46" t="str">
        <f>IF(OR(L46="ATTACK",L46="FINTA"),"&lt;TECNICA&gt;",UPPER(anotacoes!I46))</f>
        <v>CIRCULAR LEFT</v>
      </c>
      <c r="N46" t="str">
        <f>IF(OR(L46="ATTACK",L46="FINTA"),UPPER(anotacoes!I46),"")</f>
        <v/>
      </c>
      <c r="O46" s="6" t="str">
        <f>IF(anotacoes!N46=0,"",anotacoes!N46)</f>
        <v/>
      </c>
      <c r="P46" t="str">
        <f>IF(anotacoes!M46=0,"",UPPER(anotacoes!M46))</f>
        <v/>
      </c>
      <c r="Q46" t="str">
        <f t="shared" si="1"/>
        <v>INSERT INTO CONVERSAO_LUTA_ACAO (cd_conversao, id_luta, sequencia, momento_inicio, momento_fim, quem_faz, quem_sofre, acao_tipo, acao, tecnica, direcao, pontuacao) VALUES (1, 2, 1, TRIM(' 00:00:03,672'), TRIM(' 00:00:08,415'), 'ATTAF', 'MAMMADLI', 'DISPLACEMENT', 'CIRCULAR LEFT', NULL, NULL, NULL)</v>
      </c>
      <c r="R46" t="s">
        <v>10327</v>
      </c>
    </row>
    <row r="47" spans="1:18" hidden="1" x14ac:dyDescent="0.25">
      <c r="A47" s="7">
        <f>anotacoes!D47</f>
        <v>40559</v>
      </c>
      <c r="B47" t="str">
        <f>anotacoes!C47</f>
        <v>WORLD MASTERS BAKU 2011</v>
      </c>
      <c r="C47" t="str">
        <f>anotacoes!E47</f>
        <v>ATTAF</v>
      </c>
      <c r="D47" t="str">
        <f>anotacoes!F47</f>
        <v>MAMMADLI</v>
      </c>
      <c r="E47" t="s">
        <v>10325</v>
      </c>
      <c r="F47">
        <f>anotacoes!A47</f>
        <v>2</v>
      </c>
      <c r="G47">
        <f>anotacoes!B47</f>
        <v>2</v>
      </c>
      <c r="H47" t="str">
        <f>anotacoes!K47</f>
        <v xml:space="preserve"> 00:00:08,574</v>
      </c>
      <c r="I47" t="str">
        <f>anotacoes!L47</f>
        <v xml:space="preserve"> 00:00:13,961</v>
      </c>
      <c r="J47" t="str">
        <f>IF(L47="PAUSE",E47,IF(anotacoes!G51=conversao_anotacoes!C47,conversao_anotacoes!C47,conversao_anotacoes!D47))</f>
        <v>ATTAF</v>
      </c>
      <c r="K47" t="str">
        <f t="shared" si="0"/>
        <v>MAMMADLI</v>
      </c>
      <c r="L47" t="str">
        <f>UPPER(anotacoes!H47)</f>
        <v>DISPLACEMENT</v>
      </c>
      <c r="M47" t="str">
        <f>IF(OR(L47="ATTACK",L47="FINTA"),"&lt;TECNICA&gt;",UPPER(anotacoes!I47))</f>
        <v>CIRCULAR RIGHT</v>
      </c>
      <c r="N47" t="str">
        <f>IF(OR(L47="ATTACK",L47="FINTA"),UPPER(anotacoes!I47),"")</f>
        <v/>
      </c>
      <c r="O47" s="6" t="str">
        <f>IF(anotacoes!N47=0,"",anotacoes!N47)</f>
        <v/>
      </c>
      <c r="P47" t="str">
        <f>IF(anotacoes!M47=0,"",UPPER(anotacoes!M47))</f>
        <v/>
      </c>
      <c r="Q47" t="str">
        <f t="shared" si="1"/>
        <v>INSERT INTO CONVERSAO_LUTA_ACAO (cd_conversao, id_luta, sequencia, momento_inicio, momento_fim, quem_faz, quem_sofre, acao_tipo, acao, tecnica, direcao, pontuacao) VALUES (1, 2, 2, TRIM(' 00:00:08,574'), TRIM(' 00:00:13,961'), 'ATTAF', 'MAMMADLI', 'DISPLACEMENT', 'CIRCULAR RIGHT', NULL, NULL, NULL)</v>
      </c>
      <c r="R47" t="s">
        <v>10327</v>
      </c>
    </row>
    <row r="48" spans="1:18" hidden="1" x14ac:dyDescent="0.25">
      <c r="A48" s="7">
        <f>anotacoes!D48</f>
        <v>40559</v>
      </c>
      <c r="B48" t="str">
        <f>anotacoes!C48</f>
        <v>WORLD MASTERS BAKU 2011</v>
      </c>
      <c r="C48" t="str">
        <f>anotacoes!E48</f>
        <v>ATTAF</v>
      </c>
      <c r="D48" t="str">
        <f>anotacoes!F48</f>
        <v>MAMMADLI</v>
      </c>
      <c r="E48" t="s">
        <v>10325</v>
      </c>
      <c r="F48">
        <f>anotacoes!A48</f>
        <v>2</v>
      </c>
      <c r="G48">
        <f>anotacoes!B48</f>
        <v>3</v>
      </c>
      <c r="H48" t="str">
        <f>anotacoes!K48</f>
        <v xml:space="preserve"> 00:00:13,961</v>
      </c>
      <c r="I48" t="str">
        <f>anotacoes!L48</f>
        <v xml:space="preserve"> 00:00:15,787</v>
      </c>
      <c r="J48" t="str">
        <f>IF(L48="PAUSE",E48,IF(anotacoes!G52=conversao_anotacoes!C48,conversao_anotacoes!C48,conversao_anotacoes!D48))</f>
        <v>ATTAF</v>
      </c>
      <c r="K48" t="str">
        <f t="shared" si="0"/>
        <v>MAMMADLI</v>
      </c>
      <c r="L48" t="str">
        <f>UPPER(anotacoes!H48)</f>
        <v>DISPLACEMENT</v>
      </c>
      <c r="M48" t="str">
        <f>IF(OR(L48="ATTACK",L48="FINTA"),"&lt;TECNICA&gt;",UPPER(anotacoes!I48))</f>
        <v>2-3 STEP HESITANT RIGHT</v>
      </c>
      <c r="N48" t="str">
        <f>IF(OR(L48="ATTACK",L48="FINTA"),UPPER(anotacoes!I48),"")</f>
        <v/>
      </c>
      <c r="O48" s="6" t="str">
        <f>IF(anotacoes!N48=0,"",anotacoes!N48)</f>
        <v/>
      </c>
      <c r="P48" t="str">
        <f>IF(anotacoes!M48=0,"",UPPER(anotacoes!M48))</f>
        <v/>
      </c>
      <c r="Q48" t="str">
        <f t="shared" si="1"/>
        <v>INSERT INTO CONVERSAO_LUTA_ACAO (cd_conversao, id_luta, sequencia, momento_inicio, momento_fim, quem_faz, quem_sofre, acao_tipo, acao, tecnica, direcao, pontuacao) VALUES (1, 2, 3, TRIM(' 00:00:13,961'), TRIM(' 00:00:15,787'), 'ATTAF', 'MAMMADLI', 'DISPLACEMENT', '2-3 STEP HESITANT RIGHT', NULL, NULL, NULL)</v>
      </c>
      <c r="R48" t="s">
        <v>10327</v>
      </c>
    </row>
    <row r="49" spans="1:18" hidden="1" x14ac:dyDescent="0.25">
      <c r="A49" s="7">
        <f>anotacoes!D49</f>
        <v>40559</v>
      </c>
      <c r="B49" t="str">
        <f>anotacoes!C49</f>
        <v>WORLD MASTERS BAKU 2011</v>
      </c>
      <c r="C49" t="str">
        <f>anotacoes!E49</f>
        <v>ATTAF</v>
      </c>
      <c r="D49" t="str">
        <f>anotacoes!F49</f>
        <v>MAMMADLI</v>
      </c>
      <c r="E49" t="s">
        <v>10325</v>
      </c>
      <c r="F49">
        <f>anotacoes!A49</f>
        <v>2</v>
      </c>
      <c r="G49">
        <f>anotacoes!B49</f>
        <v>4</v>
      </c>
      <c r="H49" t="str">
        <f>anotacoes!K49</f>
        <v xml:space="preserve"> 00:00:15,947</v>
      </c>
      <c r="I49" t="str">
        <f>anotacoes!L49</f>
        <v xml:space="preserve"> 00:00:17,475</v>
      </c>
      <c r="J49" t="str">
        <f>IF(L49="PAUSE",E49,IF(anotacoes!G53=conversao_anotacoes!C49,conversao_anotacoes!C49,conversao_anotacoes!D49))</f>
        <v>ATTAF</v>
      </c>
      <c r="K49" t="str">
        <f t="shared" si="0"/>
        <v>MAMMADLI</v>
      </c>
      <c r="L49" t="str">
        <f>UPPER(anotacoes!H49)</f>
        <v>GRIP TIME</v>
      </c>
      <c r="M49" t="str">
        <f>IF(OR(L49="ATTACK",L49="FINTA"),"&lt;TECNICA&gt;",UPPER(anotacoes!I49))</f>
        <v>RIGHT COLLAR</v>
      </c>
      <c r="N49" t="str">
        <f>IF(OR(L49="ATTACK",L49="FINTA"),UPPER(anotacoes!I49),"")</f>
        <v/>
      </c>
      <c r="O49" s="6" t="str">
        <f>IF(anotacoes!N49=0,"",anotacoes!N49)</f>
        <v/>
      </c>
      <c r="P49" t="str">
        <f>IF(anotacoes!M49=0,"",UPPER(anotacoes!M49))</f>
        <v/>
      </c>
      <c r="Q49" t="str">
        <f t="shared" si="1"/>
        <v>INSERT INTO CONVERSAO_LUTA_ACAO (cd_conversao, id_luta, sequencia, momento_inicio, momento_fim, quem_faz, quem_sofre, acao_tipo, acao, tecnica, direcao, pontuacao) VALUES (1, 2, 4, TRIM(' 00:00:15,947'), TRIM(' 00:00:17,475'), 'ATTAF', 'MAMMADLI', 'GRIP TIME', 'RIGHT COLLAR', NULL, NULL, NULL)</v>
      </c>
      <c r="R49" t="s">
        <v>10327</v>
      </c>
    </row>
    <row r="50" spans="1:18" hidden="1" x14ac:dyDescent="0.25">
      <c r="A50" s="7">
        <f>anotacoes!D50</f>
        <v>40559</v>
      </c>
      <c r="B50" t="str">
        <f>anotacoes!C50</f>
        <v>WORLD MASTERS BAKU 2011</v>
      </c>
      <c r="C50" t="str">
        <f>anotacoes!E50</f>
        <v>ATTAF</v>
      </c>
      <c r="D50" t="str">
        <f>anotacoes!F50</f>
        <v>MAMMADLI</v>
      </c>
      <c r="E50" t="s">
        <v>10325</v>
      </c>
      <c r="F50">
        <f>anotacoes!A50</f>
        <v>2</v>
      </c>
      <c r="G50">
        <f>anotacoes!B50</f>
        <v>5</v>
      </c>
      <c r="H50" t="str">
        <f>anotacoes!K50</f>
        <v xml:space="preserve"> 00:00:17,475</v>
      </c>
      <c r="I50" t="str">
        <f>anotacoes!L50</f>
        <v xml:space="preserve"> 00:00:17,475</v>
      </c>
      <c r="J50" t="str">
        <f>IF(L50="PAUSE",E50,IF(anotacoes!G54=conversao_anotacoes!C50,conversao_anotacoes!C50,conversao_anotacoes!D50))</f>
        <v>ATTAF</v>
      </c>
      <c r="K50" t="str">
        <f t="shared" si="0"/>
        <v>MAMMADLI</v>
      </c>
      <c r="L50" t="str">
        <f>UPPER(anotacoes!H50)</f>
        <v>DEFENSE</v>
      </c>
      <c r="M50" t="str">
        <f>IF(OR(L50="ATTACK",L50="FINTA"),"&lt;TECNICA&gt;",UPPER(anotacoes!I50))</f>
        <v>CONTER-ATTACK</v>
      </c>
      <c r="N50" t="str">
        <f>IF(OR(L50="ATTACK",L50="FINTA"),UPPER(anotacoes!I50),"")</f>
        <v/>
      </c>
      <c r="O50" s="6" t="str">
        <f>IF(anotacoes!N50=0,"",anotacoes!N50)</f>
        <v/>
      </c>
      <c r="P50" t="str">
        <f>IF(anotacoes!M50=0,"",UPPER(anotacoes!M50))</f>
        <v/>
      </c>
      <c r="Q50" t="str">
        <f t="shared" si="1"/>
        <v>INSERT INTO CONVERSAO_LUTA_ACAO (cd_conversao, id_luta, sequencia, momento_inicio, momento_fim, quem_faz, quem_sofre, acao_tipo, acao, tecnica, direcao, pontuacao) VALUES (1, 2, 5, TRIM(' 00:00:17,475'), TRIM(' 00:00:17,475'), 'ATTAF', 'MAMMADLI', 'DEFENSE', 'CONTER-ATTACK', NULL, NULL, NULL)</v>
      </c>
      <c r="R50" t="s">
        <v>10327</v>
      </c>
    </row>
    <row r="51" spans="1:18" hidden="1" x14ac:dyDescent="0.25">
      <c r="A51" s="7">
        <f>anotacoes!D51</f>
        <v>40559</v>
      </c>
      <c r="B51" t="str">
        <f>anotacoes!C51</f>
        <v>WORLD MASTERS BAKU 2011</v>
      </c>
      <c r="C51" t="str">
        <f>anotacoes!E51</f>
        <v>ATTAF</v>
      </c>
      <c r="D51" t="str">
        <f>anotacoes!F51</f>
        <v>MAMMADLI</v>
      </c>
      <c r="E51" t="s">
        <v>10325</v>
      </c>
      <c r="F51">
        <f>anotacoes!A51</f>
        <v>2</v>
      </c>
      <c r="G51">
        <f>anotacoes!B51</f>
        <v>6</v>
      </c>
      <c r="H51" t="str">
        <f>anotacoes!K51</f>
        <v xml:space="preserve"> 00:00:17,475</v>
      </c>
      <c r="I51" t="str">
        <f>anotacoes!L51</f>
        <v xml:space="preserve"> 00:00:17,475</v>
      </c>
      <c r="J51" t="str">
        <f>IF(L51="PAUSE",E51,IF(anotacoes!G55=conversao_anotacoes!C51,conversao_anotacoes!C51,conversao_anotacoes!D51))</f>
        <v>ATTAF</v>
      </c>
      <c r="K51" t="str">
        <f t="shared" si="0"/>
        <v>MAMMADLI</v>
      </c>
      <c r="L51" t="str">
        <f>UPPER(anotacoes!H51)</f>
        <v>ATTACK</v>
      </c>
      <c r="M51" t="str">
        <f>IF(OR(L51="ATTACK",L51="FINTA"),"&lt;TECNICA&gt;",UPPER(anotacoes!I51))</f>
        <v>&lt;TECNICA&gt;</v>
      </c>
      <c r="N51" t="str">
        <f>IF(OR(L51="ATTACK",L51="FINTA"),UPPER(anotacoes!I51),"")</f>
        <v>DEASHI HARAI</v>
      </c>
      <c r="O51" s="6">
        <f>IF(anotacoes!N51=0,"",anotacoes!N51)</f>
        <v>7</v>
      </c>
      <c r="P51" t="str">
        <f>IF(anotacoes!M51=0,"",UPPER(anotacoes!M51))</f>
        <v/>
      </c>
      <c r="Q51" t="str">
        <f t="shared" si="1"/>
        <v>INSERT INTO CONVERSAO_LUTA_ACAO (cd_conversao, id_luta, sequencia, momento_inicio, momento_fim, quem_faz, quem_sofre, acao_tipo, acao, tecnica, direcao, pontuacao) VALUES (1, 2, 6, TRIM(' 00:00:17,475'), TRIM(' 00:00:17,475'), 'ATTAF', 'MAMMADLI', 'ATTACK', '&lt;TECNICA&gt;', 'DEASHI HARAI', 7, NULL)</v>
      </c>
      <c r="R51" t="s">
        <v>10327</v>
      </c>
    </row>
    <row r="52" spans="1:18" hidden="1" x14ac:dyDescent="0.25">
      <c r="A52" s="7">
        <f>anotacoes!D52</f>
        <v>40559</v>
      </c>
      <c r="B52" t="str">
        <f>anotacoes!C52</f>
        <v>WORLD MASTERS BAKU 2011</v>
      </c>
      <c r="C52" t="str">
        <f>anotacoes!E52</f>
        <v>ATTAF</v>
      </c>
      <c r="D52" t="str">
        <f>anotacoes!F52</f>
        <v>MAMMADLI</v>
      </c>
      <c r="E52" t="s">
        <v>10325</v>
      </c>
      <c r="F52">
        <f>anotacoes!A52</f>
        <v>2</v>
      </c>
      <c r="G52">
        <f>anotacoes!B52</f>
        <v>7</v>
      </c>
      <c r="H52" t="str">
        <f>anotacoes!K52</f>
        <v xml:space="preserve"> 00:00:17,475</v>
      </c>
      <c r="I52" t="str">
        <f>anotacoes!L52</f>
        <v xml:space="preserve"> 00:00:23,175</v>
      </c>
      <c r="J52" t="str">
        <f>IF(L52="PAUSE",E52,IF(anotacoes!G56=conversao_anotacoes!C52,conversao_anotacoes!C52,conversao_anotacoes!D52))</f>
        <v>&lt;ARBITRO_DESCONHECIDO&gt;</v>
      </c>
      <c r="K52" t="str">
        <f t="shared" si="0"/>
        <v/>
      </c>
      <c r="L52" t="str">
        <f>UPPER(anotacoes!H52)</f>
        <v>PAUSE</v>
      </c>
      <c r="M52" t="str">
        <f>IF(OR(L52="ATTACK",L52="FINTA"),"&lt;TECNICA&gt;",UPPER(anotacoes!I52))</f>
        <v>&lt;NAO_CLASSIFICADO&gt;</v>
      </c>
      <c r="N52" t="str">
        <f>IF(OR(L52="ATTACK",L52="FINTA"),UPPER(anotacoes!I52),"")</f>
        <v/>
      </c>
      <c r="O52" s="6" t="str">
        <f>IF(anotacoes!N52=0,"",anotacoes!N52)</f>
        <v/>
      </c>
      <c r="P52" t="str">
        <f>IF(anotacoes!M52=0,"",UPPER(anotacoes!M52))</f>
        <v/>
      </c>
      <c r="Q52" t="str">
        <f t="shared" si="1"/>
        <v>INSERT INTO CONVERSAO_LUTA_ACAO (cd_conversao, id_luta, sequencia, momento_inicio, momento_fim, quem_faz, quem_sofre, acao_tipo, acao, tecnica, direcao, pontuacao) VALUES (1, 2, 7, TRIM(' 00:00:17,475'), TRIM(' 00:00:23,175'), '&lt;ARBITRO_DESCONHECIDO&gt;', '', 'PAUSE', '&lt;NAO_CLASSIFICADO&gt;', NULL, NULL, NULL)</v>
      </c>
      <c r="R52" t="s">
        <v>10327</v>
      </c>
    </row>
    <row r="53" spans="1:18" hidden="1" x14ac:dyDescent="0.25">
      <c r="A53" s="7">
        <f>anotacoes!D53</f>
        <v>40559</v>
      </c>
      <c r="B53" t="str">
        <f>anotacoes!C53</f>
        <v>WORLD MASTERS BAKU 2011</v>
      </c>
      <c r="C53" t="str">
        <f>anotacoes!E53</f>
        <v>ATTAF</v>
      </c>
      <c r="D53" t="str">
        <f>anotacoes!F53</f>
        <v>MAMMADLI</v>
      </c>
      <c r="E53" t="s">
        <v>10325</v>
      </c>
      <c r="F53">
        <f>anotacoes!A53</f>
        <v>2</v>
      </c>
      <c r="G53">
        <f>anotacoes!B53</f>
        <v>8</v>
      </c>
      <c r="H53" t="str">
        <f>anotacoes!K53</f>
        <v xml:space="preserve"> 00:00:23,349</v>
      </c>
      <c r="I53" t="str">
        <f>anotacoes!L53</f>
        <v xml:space="preserve"> 00:00:26,888</v>
      </c>
      <c r="J53" t="str">
        <f>IF(L53="PAUSE",E53,IF(anotacoes!G57=conversao_anotacoes!C53,conversao_anotacoes!C53,conversao_anotacoes!D53))</f>
        <v>ATTAF</v>
      </c>
      <c r="K53" t="str">
        <f t="shared" si="0"/>
        <v>MAMMADLI</v>
      </c>
      <c r="L53" t="str">
        <f>UPPER(anotacoes!H53)</f>
        <v>DISPLACEMENT</v>
      </c>
      <c r="M53" t="str">
        <f>IF(OR(L53="ATTACK",L53="FINTA"),"&lt;TECNICA&gt;",UPPER(anotacoes!I53))</f>
        <v>CIRCULAR LEFT</v>
      </c>
      <c r="N53" t="str">
        <f>IF(OR(L53="ATTACK",L53="FINTA"),UPPER(anotacoes!I53),"")</f>
        <v/>
      </c>
      <c r="O53" s="6" t="str">
        <f>IF(anotacoes!N53=0,"",anotacoes!N53)</f>
        <v/>
      </c>
      <c r="P53" t="str">
        <f>IF(anotacoes!M53=0,"",UPPER(anotacoes!M53))</f>
        <v/>
      </c>
      <c r="Q53" t="str">
        <f t="shared" si="1"/>
        <v>INSERT INTO CONVERSAO_LUTA_ACAO (cd_conversao, id_luta, sequencia, momento_inicio, momento_fim, quem_faz, quem_sofre, acao_tipo, acao, tecnica, direcao, pontuacao) VALUES (1, 2, 8, TRIM(' 00:00:23,349'), TRIM(' 00:00:26,888'), 'ATTAF', 'MAMMADLI', 'DISPLACEMENT', 'CIRCULAR LEFT', NULL, NULL, NULL)</v>
      </c>
      <c r="R53" t="s">
        <v>10327</v>
      </c>
    </row>
    <row r="54" spans="1:18" hidden="1" x14ac:dyDescent="0.25">
      <c r="A54" s="7">
        <f>anotacoes!D54</f>
        <v>40559</v>
      </c>
      <c r="B54" t="str">
        <f>anotacoes!C54</f>
        <v>WORLD MASTERS BAKU 2011</v>
      </c>
      <c r="C54" t="str">
        <f>anotacoes!E54</f>
        <v>ATTAF</v>
      </c>
      <c r="D54" t="str">
        <f>anotacoes!F54</f>
        <v>MAMMADLI</v>
      </c>
      <c r="E54" t="s">
        <v>10325</v>
      </c>
      <c r="F54">
        <f>anotacoes!A54</f>
        <v>2</v>
      </c>
      <c r="G54">
        <f>anotacoes!B54</f>
        <v>9</v>
      </c>
      <c r="H54" t="str">
        <f>anotacoes!K54</f>
        <v xml:space="preserve"> 00:00:27,060</v>
      </c>
      <c r="I54" t="str">
        <f>anotacoes!L54</f>
        <v xml:space="preserve"> 00:00:30,431</v>
      </c>
      <c r="J54" t="str">
        <f>IF(L54="PAUSE",E54,IF(anotacoes!G58=conversao_anotacoes!C54,conversao_anotacoes!C54,conversao_anotacoes!D54))</f>
        <v>ATTAF</v>
      </c>
      <c r="K54" t="str">
        <f t="shared" si="0"/>
        <v>MAMMADLI</v>
      </c>
      <c r="L54" t="str">
        <f>UPPER(anotacoes!H54)</f>
        <v>DISPLACEMENT</v>
      </c>
      <c r="M54" t="str">
        <f>IF(OR(L54="ATTACK",L54="FINTA"),"&lt;TECNICA&gt;",UPPER(anotacoes!I54))</f>
        <v>2-3 STEP HESITANT RIGHT</v>
      </c>
      <c r="N54" t="str">
        <f>IF(OR(L54="ATTACK",L54="FINTA"),UPPER(anotacoes!I54),"")</f>
        <v/>
      </c>
      <c r="O54" s="6" t="str">
        <f>IF(anotacoes!N54=0,"",anotacoes!N54)</f>
        <v/>
      </c>
      <c r="P54" t="str">
        <f>IF(anotacoes!M54=0,"",UPPER(anotacoes!M54))</f>
        <v/>
      </c>
      <c r="Q54" t="str">
        <f t="shared" si="1"/>
        <v>INSERT INTO CONVERSAO_LUTA_ACAO (cd_conversao, id_luta, sequencia, momento_inicio, momento_fim, quem_faz, quem_sofre, acao_tipo, acao, tecnica, direcao, pontuacao) VALUES (1, 2, 9, TRIM(' 00:00:27,060'), TRIM(' 00:00:30,431'), 'ATTAF', 'MAMMADLI', 'DISPLACEMENT', '2-3 STEP HESITANT RIGHT', NULL, NULL, NULL)</v>
      </c>
      <c r="R54" t="s">
        <v>10327</v>
      </c>
    </row>
    <row r="55" spans="1:18" hidden="1" x14ac:dyDescent="0.25">
      <c r="A55" s="7">
        <f>anotacoes!D55</f>
        <v>40559</v>
      </c>
      <c r="B55" t="str">
        <f>anotacoes!C55</f>
        <v>WORLD MASTERS BAKU 2011</v>
      </c>
      <c r="C55" t="str">
        <f>anotacoes!E55</f>
        <v>ATTAF</v>
      </c>
      <c r="D55" t="str">
        <f>anotacoes!F55</f>
        <v>MAMMADLI</v>
      </c>
      <c r="E55" t="s">
        <v>10325</v>
      </c>
      <c r="F55">
        <f>anotacoes!A55</f>
        <v>2</v>
      </c>
      <c r="G55">
        <f>anotacoes!B55</f>
        <v>10</v>
      </c>
      <c r="H55" t="str">
        <f>anotacoes!K55</f>
        <v xml:space="preserve"> 00:00:30,586</v>
      </c>
      <c r="I55" t="str">
        <f>anotacoes!L55</f>
        <v xml:space="preserve"> 00:00:45,376</v>
      </c>
      <c r="J55" t="str">
        <f>IF(L55="PAUSE",E55,IF(anotacoes!G59=conversao_anotacoes!C55,conversao_anotacoes!C55,conversao_anotacoes!D55))</f>
        <v>ATTAF</v>
      </c>
      <c r="K55" t="str">
        <f t="shared" si="0"/>
        <v>MAMMADLI</v>
      </c>
      <c r="L55" t="str">
        <f>UPPER(anotacoes!H55)</f>
        <v>DISPLACEMENT</v>
      </c>
      <c r="M55" t="str">
        <f>IF(OR(L55="ATTACK",L55="FINTA"),"&lt;TECNICA&gt;",UPPER(anotacoes!I55))</f>
        <v>TRY TO GRIP WITH CONTACT</v>
      </c>
      <c r="N55" t="str">
        <f>IF(OR(L55="ATTACK",L55="FINTA"),UPPER(anotacoes!I55),"")</f>
        <v/>
      </c>
      <c r="O55" s="6" t="str">
        <f>IF(anotacoes!N55=0,"",anotacoes!N55)</f>
        <v/>
      </c>
      <c r="P55" t="str">
        <f>IF(anotacoes!M55=0,"",UPPER(anotacoes!M55))</f>
        <v/>
      </c>
      <c r="Q55" t="str">
        <f t="shared" si="1"/>
        <v>INSERT INTO CONVERSAO_LUTA_ACAO (cd_conversao, id_luta, sequencia, momento_inicio, momento_fim, quem_faz, quem_sofre, acao_tipo, acao, tecnica, direcao, pontuacao) VALUES (1, 2, 10, TRIM(' 00:00:30,586'), TRIM(' 00:00:45,376'), 'ATTAF', 'MAMMADLI', 'DISPLACEMENT', 'TRY TO GRIP WITH CONTACT', NULL, NULL, NULL)</v>
      </c>
      <c r="R55" t="s">
        <v>10327</v>
      </c>
    </row>
    <row r="56" spans="1:18" hidden="1" x14ac:dyDescent="0.25">
      <c r="A56" s="7">
        <f>anotacoes!D56</f>
        <v>40559</v>
      </c>
      <c r="B56" t="str">
        <f>anotacoes!C56</f>
        <v>WORLD MASTERS BAKU 2011</v>
      </c>
      <c r="C56" t="str">
        <f>anotacoes!E56</f>
        <v>ATTAF</v>
      </c>
      <c r="D56" t="str">
        <f>anotacoes!F56</f>
        <v>MAMMADLI</v>
      </c>
      <c r="E56" t="s">
        <v>10325</v>
      </c>
      <c r="F56">
        <f>anotacoes!A56</f>
        <v>2</v>
      </c>
      <c r="G56">
        <f>anotacoes!B56</f>
        <v>11</v>
      </c>
      <c r="H56" t="str">
        <f>anotacoes!K56</f>
        <v xml:space="preserve"> 00:00:45,376</v>
      </c>
      <c r="I56" t="str">
        <f>anotacoes!L56</f>
        <v xml:space="preserve"> 00:00:49,190</v>
      </c>
      <c r="J56" t="str">
        <f>IF(L56="PAUSE",E56,IF(anotacoes!G60=conversao_anotacoes!C56,conversao_anotacoes!C56,conversao_anotacoes!D56))</f>
        <v>ATTAF</v>
      </c>
      <c r="K56" t="str">
        <f t="shared" si="0"/>
        <v>MAMMADLI</v>
      </c>
      <c r="L56" t="str">
        <f>UPPER(anotacoes!H56)</f>
        <v>GRIP TIME</v>
      </c>
      <c r="M56" t="str">
        <f>IF(OR(L56="ATTACK",L56="FINTA"),"&lt;TECNICA&gt;",UPPER(anotacoes!I56))</f>
        <v>RIGHT SLEEVE LEFT SLEEVE</v>
      </c>
      <c r="N56" t="str">
        <f>IF(OR(L56="ATTACK",L56="FINTA"),UPPER(anotacoes!I56),"")</f>
        <v/>
      </c>
      <c r="O56" s="6" t="str">
        <f>IF(anotacoes!N56=0,"",anotacoes!N56)</f>
        <v/>
      </c>
      <c r="P56" t="str">
        <f>IF(anotacoes!M56=0,"",UPPER(anotacoes!M56))</f>
        <v/>
      </c>
      <c r="Q56" t="str">
        <f t="shared" si="1"/>
        <v>INSERT INTO CONVERSAO_LUTA_ACAO (cd_conversao, id_luta, sequencia, momento_inicio, momento_fim, quem_faz, quem_sofre, acao_tipo, acao, tecnica, direcao, pontuacao) VALUES (1, 2, 11, TRIM(' 00:00:45,376'), TRIM(' 00:00:49,190'), 'ATTAF', 'MAMMADLI', 'GRIP TIME', 'RIGHT SLEEVE LEFT SLEEVE', NULL, NULL, NULL)</v>
      </c>
      <c r="R56" t="s">
        <v>10327</v>
      </c>
    </row>
    <row r="57" spans="1:18" hidden="1" x14ac:dyDescent="0.25">
      <c r="A57" s="7">
        <f>anotacoes!D57</f>
        <v>40559</v>
      </c>
      <c r="B57" t="str">
        <f>anotacoes!C57</f>
        <v>WORLD MASTERS BAKU 2011</v>
      </c>
      <c r="C57" t="str">
        <f>anotacoes!E57</f>
        <v>ATTAF</v>
      </c>
      <c r="D57" t="str">
        <f>anotacoes!F57</f>
        <v>MAMMADLI</v>
      </c>
      <c r="E57" t="s">
        <v>10325</v>
      </c>
      <c r="F57">
        <f>anotacoes!A57</f>
        <v>2</v>
      </c>
      <c r="G57">
        <f>anotacoes!B57</f>
        <v>12</v>
      </c>
      <c r="H57" t="str">
        <f>anotacoes!K57</f>
        <v xml:space="preserve"> 00:00:49,344</v>
      </c>
      <c r="I57" t="str">
        <f>anotacoes!L57</f>
        <v xml:space="preserve"> 00:00:56,716</v>
      </c>
      <c r="J57" t="str">
        <f>IF(L57="PAUSE",E57,IF(anotacoes!G61=conversao_anotacoes!C57,conversao_anotacoes!C57,conversao_anotacoes!D57))</f>
        <v>&lt;ARBITRO_DESCONHECIDO&gt;</v>
      </c>
      <c r="K57" t="str">
        <f t="shared" si="0"/>
        <v/>
      </c>
      <c r="L57" t="str">
        <f>UPPER(anotacoes!H57)</f>
        <v>PAUSE</v>
      </c>
      <c r="M57" t="str">
        <f>IF(OR(L57="ATTACK",L57="FINTA"),"&lt;TECNICA&gt;",UPPER(anotacoes!I57))</f>
        <v>&lt;NAO_CLASSIFICADO&gt;</v>
      </c>
      <c r="N57" t="str">
        <f>IF(OR(L57="ATTACK",L57="FINTA"),UPPER(anotacoes!I57),"")</f>
        <v/>
      </c>
      <c r="O57" s="6" t="str">
        <f>IF(anotacoes!N57=0,"",anotacoes!N57)</f>
        <v/>
      </c>
      <c r="P57" t="str">
        <f>IF(anotacoes!M57=0,"",UPPER(anotacoes!M57))</f>
        <v/>
      </c>
      <c r="Q57" t="str">
        <f t="shared" si="1"/>
        <v>INSERT INTO CONVERSAO_LUTA_ACAO (cd_conversao, id_luta, sequencia, momento_inicio, momento_fim, quem_faz, quem_sofre, acao_tipo, acao, tecnica, direcao, pontuacao) VALUES (1, 2, 12, TRIM(' 00:00:49,344'), TRIM(' 00:00:56,716'), '&lt;ARBITRO_DESCONHECIDO&gt;', '', 'PAUSE', '&lt;NAO_CLASSIFICADO&gt;', NULL, NULL, NULL)</v>
      </c>
      <c r="R57" t="s">
        <v>10327</v>
      </c>
    </row>
    <row r="58" spans="1:18" hidden="1" x14ac:dyDescent="0.25">
      <c r="A58" s="7">
        <f>anotacoes!D58</f>
        <v>40559</v>
      </c>
      <c r="B58" t="str">
        <f>anotacoes!C58</f>
        <v>WORLD MASTERS BAKU 2011</v>
      </c>
      <c r="C58" t="str">
        <f>anotacoes!E58</f>
        <v>ATTAF</v>
      </c>
      <c r="D58" t="str">
        <f>anotacoes!F58</f>
        <v>MAMMADLI</v>
      </c>
      <c r="E58" t="s">
        <v>10325</v>
      </c>
      <c r="F58">
        <f>anotacoes!A58</f>
        <v>2</v>
      </c>
      <c r="G58">
        <f>anotacoes!B58</f>
        <v>13</v>
      </c>
      <c r="H58" t="str">
        <f>anotacoes!K58</f>
        <v xml:space="preserve"> 00:00:56,883</v>
      </c>
      <c r="I58" t="str">
        <f>anotacoes!L58</f>
        <v xml:space="preserve"> 00:01:40,287</v>
      </c>
      <c r="J58" t="str">
        <f>IF(L58="PAUSE",E58,IF(anotacoes!G62=conversao_anotacoes!C58,conversao_anotacoes!C58,conversao_anotacoes!D58))</f>
        <v>ATTAF</v>
      </c>
      <c r="K58" t="str">
        <f t="shared" si="0"/>
        <v>MAMMADLI</v>
      </c>
      <c r="L58" t="str">
        <f>UPPER(anotacoes!H58)</f>
        <v>DISPLACEMENT</v>
      </c>
      <c r="M58" t="str">
        <f>IF(OR(L58="ATTACK",L58="FINTA"),"&lt;TECNICA&gt;",UPPER(anotacoes!I58))</f>
        <v>2-3 STEP HESITANT RIGHT</v>
      </c>
      <c r="N58" t="str">
        <f>IF(OR(L58="ATTACK",L58="FINTA"),UPPER(anotacoes!I58),"")</f>
        <v/>
      </c>
      <c r="O58" s="6" t="str">
        <f>IF(anotacoes!N58=0,"",anotacoes!N58)</f>
        <v/>
      </c>
      <c r="P58" t="str">
        <f>IF(anotacoes!M58=0,"",UPPER(anotacoes!M58))</f>
        <v/>
      </c>
      <c r="Q58" t="str">
        <f t="shared" si="1"/>
        <v>INSERT INTO CONVERSAO_LUTA_ACAO (cd_conversao, id_luta, sequencia, momento_inicio, momento_fim, quem_faz, quem_sofre, acao_tipo, acao, tecnica, direcao, pontuacao) VALUES (1, 2, 13, TRIM(' 00:00:56,883'), TRIM(' 00:01:40,287'), 'ATTAF', 'MAMMADLI', 'DISPLACEMENT', '2-3 STEP HESITANT RIGHT', NULL, NULL, NULL)</v>
      </c>
      <c r="R58" t="s">
        <v>10327</v>
      </c>
    </row>
    <row r="59" spans="1:18" hidden="1" x14ac:dyDescent="0.25">
      <c r="A59" s="7">
        <f>anotacoes!D59</f>
        <v>40559</v>
      </c>
      <c r="B59" t="str">
        <f>anotacoes!C59</f>
        <v>WORLD MASTERS BAKU 2011</v>
      </c>
      <c r="C59" t="str">
        <f>anotacoes!E59</f>
        <v>ATTAF</v>
      </c>
      <c r="D59" t="str">
        <f>anotacoes!F59</f>
        <v>MAMMADLI</v>
      </c>
      <c r="E59" t="s">
        <v>10325</v>
      </c>
      <c r="F59">
        <f>anotacoes!A59</f>
        <v>2</v>
      </c>
      <c r="G59">
        <f>anotacoes!B59</f>
        <v>14</v>
      </c>
      <c r="H59" t="str">
        <f>anotacoes!K59</f>
        <v xml:space="preserve"> 00:01:40,455</v>
      </c>
      <c r="I59" t="str">
        <f>anotacoes!L59</f>
        <v xml:space="preserve"> 00:01:49,433</v>
      </c>
      <c r="J59" t="str">
        <f>IF(L59="PAUSE",E59,IF(anotacoes!G63=conversao_anotacoes!C59,conversao_anotacoes!C59,conversao_anotacoes!D59))</f>
        <v>ATTAF</v>
      </c>
      <c r="K59" t="str">
        <f t="shared" si="0"/>
        <v>MAMMADLI</v>
      </c>
      <c r="L59" t="str">
        <f>UPPER(anotacoes!H59)</f>
        <v>DISPLACEMENT</v>
      </c>
      <c r="M59" t="str">
        <f>IF(OR(L59="ATTACK",L59="FINTA"),"&lt;TECNICA&gt;",UPPER(anotacoes!I59))</f>
        <v>TRY TO GRIP WITH CONTACT</v>
      </c>
      <c r="N59" t="str">
        <f>IF(OR(L59="ATTACK",L59="FINTA"),UPPER(anotacoes!I59),"")</f>
        <v/>
      </c>
      <c r="O59" s="6" t="str">
        <f>IF(anotacoes!N59=0,"",anotacoes!N59)</f>
        <v/>
      </c>
      <c r="P59" t="str">
        <f>IF(anotacoes!M59=0,"",UPPER(anotacoes!M59))</f>
        <v/>
      </c>
      <c r="Q59" t="str">
        <f t="shared" si="1"/>
        <v>INSERT INTO CONVERSAO_LUTA_ACAO (cd_conversao, id_luta, sequencia, momento_inicio, momento_fim, quem_faz, quem_sofre, acao_tipo, acao, tecnica, direcao, pontuacao) VALUES (1, 2, 14, TRIM(' 00:01:40,455'), TRIM(' 00:01:49,433'), 'ATTAF', 'MAMMADLI', 'DISPLACEMENT', 'TRY TO GRIP WITH CONTACT', NULL, NULL, NULL)</v>
      </c>
      <c r="R59" t="s">
        <v>10327</v>
      </c>
    </row>
    <row r="60" spans="1:18" hidden="1" x14ac:dyDescent="0.25">
      <c r="A60" s="7">
        <f>anotacoes!D60</f>
        <v>40559</v>
      </c>
      <c r="B60" t="str">
        <f>anotacoes!C60</f>
        <v>WORLD MASTERS BAKU 2011</v>
      </c>
      <c r="C60" t="str">
        <f>anotacoes!E60</f>
        <v>ATTAF</v>
      </c>
      <c r="D60" t="str">
        <f>anotacoes!F60</f>
        <v>MAMMADLI</v>
      </c>
      <c r="E60" t="s">
        <v>10325</v>
      </c>
      <c r="F60">
        <f>anotacoes!A60</f>
        <v>2</v>
      </c>
      <c r="G60">
        <f>anotacoes!B60</f>
        <v>15</v>
      </c>
      <c r="H60" t="str">
        <f>anotacoes!K60</f>
        <v xml:space="preserve"> 00:01:49,433</v>
      </c>
      <c r="I60" t="str">
        <f>anotacoes!L60</f>
        <v xml:space="preserve"> 00:01:53,223</v>
      </c>
      <c r="J60" t="str">
        <f>IF(L60="PAUSE",E60,IF(anotacoes!G64=conversao_anotacoes!C60,conversao_anotacoes!C60,conversao_anotacoes!D60))</f>
        <v>ATTAF</v>
      </c>
      <c r="K60" t="str">
        <f t="shared" si="0"/>
        <v>MAMMADLI</v>
      </c>
      <c r="L60" t="str">
        <f>UPPER(anotacoes!H60)</f>
        <v>GRIP TIME</v>
      </c>
      <c r="M60" t="str">
        <f>IF(OR(L60="ATTACK",L60="FINTA"),"&lt;TECNICA&gt;",UPPER(anotacoes!I60))</f>
        <v>RIGHT SLEEVE LEFT SLEEVE</v>
      </c>
      <c r="N60" t="str">
        <f>IF(OR(L60="ATTACK",L60="FINTA"),UPPER(anotacoes!I60),"")</f>
        <v/>
      </c>
      <c r="O60" s="6" t="str">
        <f>IF(anotacoes!N60=0,"",anotacoes!N60)</f>
        <v/>
      </c>
      <c r="P60" t="str">
        <f>IF(anotacoes!M60=0,"",UPPER(anotacoes!M60))</f>
        <v/>
      </c>
      <c r="Q60" t="str">
        <f t="shared" si="1"/>
        <v>INSERT INTO CONVERSAO_LUTA_ACAO (cd_conversao, id_luta, sequencia, momento_inicio, momento_fim, quem_faz, quem_sofre, acao_tipo, acao, tecnica, direcao, pontuacao) VALUES (1, 2, 15, TRIM(' 00:01:49,433'), TRIM(' 00:01:53,223'), 'ATTAF', 'MAMMADLI', 'GRIP TIME', 'RIGHT SLEEVE LEFT SLEEVE', NULL, NULL, NULL)</v>
      </c>
      <c r="R60" t="s">
        <v>10327</v>
      </c>
    </row>
    <row r="61" spans="1:18" hidden="1" x14ac:dyDescent="0.25">
      <c r="A61" s="7">
        <f>anotacoes!D61</f>
        <v>40559</v>
      </c>
      <c r="B61" t="str">
        <f>anotacoes!C61</f>
        <v>WORLD MASTERS BAKU 2011</v>
      </c>
      <c r="C61" t="str">
        <f>anotacoes!E61</f>
        <v>ATTAF</v>
      </c>
      <c r="D61" t="str">
        <f>anotacoes!F61</f>
        <v>MAMMADLI</v>
      </c>
      <c r="E61" t="s">
        <v>10325</v>
      </c>
      <c r="F61">
        <f>anotacoes!A61</f>
        <v>2</v>
      </c>
      <c r="G61">
        <f>anotacoes!B61</f>
        <v>16</v>
      </c>
      <c r="H61" t="str">
        <f>anotacoes!K61</f>
        <v xml:space="preserve"> 00:01:53,389</v>
      </c>
      <c r="I61" t="str">
        <f>anotacoes!L61</f>
        <v xml:space="preserve"> 00:02:00,610</v>
      </c>
      <c r="J61" t="str">
        <f>IF(L61="PAUSE",E61,IF(anotacoes!G65=conversao_anotacoes!C61,conversao_anotacoes!C61,conversao_anotacoes!D61))</f>
        <v>ATTAF</v>
      </c>
      <c r="K61" t="str">
        <f t="shared" si="0"/>
        <v>MAMMADLI</v>
      </c>
      <c r="L61" t="str">
        <f>UPPER(anotacoes!H61)</f>
        <v>DISPLACEMENT</v>
      </c>
      <c r="M61" t="str">
        <f>IF(OR(L61="ATTACK",L61="FINTA"),"&lt;TECNICA&gt;",UPPER(anotacoes!I61))</f>
        <v>TRY TO GRIP WITH CONTACT</v>
      </c>
      <c r="N61" t="str">
        <f>IF(OR(L61="ATTACK",L61="FINTA"),UPPER(anotacoes!I61),"")</f>
        <v/>
      </c>
      <c r="O61" s="6" t="str">
        <f>IF(anotacoes!N61=0,"",anotacoes!N61)</f>
        <v/>
      </c>
      <c r="P61" t="str">
        <f>IF(anotacoes!M61=0,"",UPPER(anotacoes!M61))</f>
        <v/>
      </c>
      <c r="Q61" t="str">
        <f t="shared" si="1"/>
        <v>INSERT INTO CONVERSAO_LUTA_ACAO (cd_conversao, id_luta, sequencia, momento_inicio, momento_fim, quem_faz, quem_sofre, acao_tipo, acao, tecnica, direcao, pontuacao) VALUES (1, 2, 16, TRIM(' 00:01:53,389'), TRIM(' 00:02:00,610'), 'ATTAF', 'MAMMADLI', 'DISPLACEMENT', 'TRY TO GRIP WITH CONTACT', NULL, NULL, NULL)</v>
      </c>
      <c r="R61" t="s">
        <v>10327</v>
      </c>
    </row>
    <row r="62" spans="1:18" hidden="1" x14ac:dyDescent="0.25">
      <c r="A62" s="7">
        <f>anotacoes!D62</f>
        <v>40559</v>
      </c>
      <c r="B62" t="str">
        <f>anotacoes!C62</f>
        <v>WORLD MASTERS BAKU 2011</v>
      </c>
      <c r="C62" t="str">
        <f>anotacoes!E62</f>
        <v>ATTAF</v>
      </c>
      <c r="D62" t="str">
        <f>anotacoes!F62</f>
        <v>MAMMADLI</v>
      </c>
      <c r="E62" t="s">
        <v>10325</v>
      </c>
      <c r="F62">
        <f>anotacoes!A62</f>
        <v>2</v>
      </c>
      <c r="G62">
        <f>anotacoes!B62</f>
        <v>17</v>
      </c>
      <c r="H62" t="str">
        <f>anotacoes!K62</f>
        <v xml:space="preserve"> 00:02:00,767</v>
      </c>
      <c r="I62" t="str">
        <f>anotacoes!L62</f>
        <v xml:space="preserve"> 00:02:03,465</v>
      </c>
      <c r="J62" t="str">
        <f>IF(L62="PAUSE",E62,IF(anotacoes!G66=conversao_anotacoes!C62,conversao_anotacoes!C62,conversao_anotacoes!D62))</f>
        <v>ATTAF</v>
      </c>
      <c r="K62" t="str">
        <f t="shared" si="0"/>
        <v>MAMMADLI</v>
      </c>
      <c r="L62" t="str">
        <f>UPPER(anotacoes!H62)</f>
        <v>DISPLACEMENT</v>
      </c>
      <c r="M62" t="str">
        <f>IF(OR(L62="ATTACK",L62="FINTA"),"&lt;TECNICA&gt;",UPPER(anotacoes!I62))</f>
        <v>2-3 STEP HESITANT RIGHT</v>
      </c>
      <c r="N62" t="str">
        <f>IF(OR(L62="ATTACK",L62="FINTA"),UPPER(anotacoes!I62),"")</f>
        <v/>
      </c>
      <c r="O62" s="6" t="str">
        <f>IF(anotacoes!N62=0,"",anotacoes!N62)</f>
        <v/>
      </c>
      <c r="P62" t="str">
        <f>IF(anotacoes!M62=0,"",UPPER(anotacoes!M62))</f>
        <v/>
      </c>
      <c r="Q62" t="str">
        <f t="shared" si="1"/>
        <v>INSERT INTO CONVERSAO_LUTA_ACAO (cd_conversao, id_luta, sequencia, momento_inicio, momento_fim, quem_faz, quem_sofre, acao_tipo, acao, tecnica, direcao, pontuacao) VALUES (1, 2, 17, TRIM(' 00:02:00,767'), TRIM(' 00:02:03,465'), 'ATTAF', 'MAMMADLI', 'DISPLACEMENT', '2-3 STEP HESITANT RIGHT', NULL, NULL, NULL)</v>
      </c>
      <c r="R62" t="s">
        <v>10327</v>
      </c>
    </row>
    <row r="63" spans="1:18" hidden="1" x14ac:dyDescent="0.25">
      <c r="A63" s="7">
        <f>anotacoes!D63</f>
        <v>40559</v>
      </c>
      <c r="B63" t="str">
        <f>anotacoes!C63</f>
        <v>WORLD MASTERS BAKU 2011</v>
      </c>
      <c r="C63" t="str">
        <f>anotacoes!E63</f>
        <v>ATTAF</v>
      </c>
      <c r="D63" t="str">
        <f>anotacoes!F63</f>
        <v>MAMMADLI</v>
      </c>
      <c r="E63" t="s">
        <v>10325</v>
      </c>
      <c r="F63">
        <f>anotacoes!A63</f>
        <v>2</v>
      </c>
      <c r="G63">
        <f>anotacoes!B63</f>
        <v>18</v>
      </c>
      <c r="H63" t="str">
        <f>anotacoes!K63</f>
        <v xml:space="preserve"> 00:02:03,658</v>
      </c>
      <c r="I63" t="str">
        <f>anotacoes!L63</f>
        <v xml:space="preserve"> 00:02:18,914</v>
      </c>
      <c r="J63" t="str">
        <f>IF(L63="PAUSE",E63,IF(anotacoes!G67=conversao_anotacoes!C63,conversao_anotacoes!C63,conversao_anotacoes!D63))</f>
        <v>ATTAF</v>
      </c>
      <c r="K63" t="str">
        <f t="shared" si="0"/>
        <v>MAMMADLI</v>
      </c>
      <c r="L63" t="str">
        <f>UPPER(anotacoes!H63)</f>
        <v>DISPLACEMENT</v>
      </c>
      <c r="M63" t="str">
        <f>IF(OR(L63="ATTACK",L63="FINTA"),"&lt;TECNICA&gt;",UPPER(anotacoes!I63))</f>
        <v>TRY TO GRIP WITH CONTACT</v>
      </c>
      <c r="N63" t="str">
        <f>IF(OR(L63="ATTACK",L63="FINTA"),UPPER(anotacoes!I63),"")</f>
        <v/>
      </c>
      <c r="O63" s="6" t="str">
        <f>IF(anotacoes!N63=0,"",anotacoes!N63)</f>
        <v/>
      </c>
      <c r="P63" t="str">
        <f>IF(anotacoes!M63=0,"",UPPER(anotacoes!M63))</f>
        <v/>
      </c>
      <c r="Q63" t="str">
        <f t="shared" si="1"/>
        <v>INSERT INTO CONVERSAO_LUTA_ACAO (cd_conversao, id_luta, sequencia, momento_inicio, momento_fim, quem_faz, quem_sofre, acao_tipo, acao, tecnica, direcao, pontuacao) VALUES (1, 2, 18, TRIM(' 00:02:03,658'), TRIM(' 00:02:18,914'), 'ATTAF', 'MAMMADLI', 'DISPLACEMENT', 'TRY TO GRIP WITH CONTACT', NULL, NULL, NULL)</v>
      </c>
      <c r="R63" t="s">
        <v>10327</v>
      </c>
    </row>
    <row r="64" spans="1:18" hidden="1" x14ac:dyDescent="0.25">
      <c r="A64" s="7">
        <f>anotacoes!D64</f>
        <v>40559</v>
      </c>
      <c r="B64" t="str">
        <f>anotacoes!C64</f>
        <v>WORLD MASTERS BAKU 2011</v>
      </c>
      <c r="C64" t="str">
        <f>anotacoes!E64</f>
        <v>ATTAF</v>
      </c>
      <c r="D64" t="str">
        <f>anotacoes!F64</f>
        <v>MAMMADLI</v>
      </c>
      <c r="E64" t="s">
        <v>10325</v>
      </c>
      <c r="F64">
        <f>anotacoes!A64</f>
        <v>2</v>
      </c>
      <c r="G64">
        <f>anotacoes!B64</f>
        <v>19</v>
      </c>
      <c r="H64" t="str">
        <f>anotacoes!K64</f>
        <v xml:space="preserve"> 00:02:18,914</v>
      </c>
      <c r="I64" t="str">
        <f>anotacoes!L64</f>
        <v xml:space="preserve"> 00:02:24,435</v>
      </c>
      <c r="J64" t="str">
        <f>IF(L64="PAUSE",E64,IF(anotacoes!G68=conversao_anotacoes!C64,conversao_anotacoes!C64,conversao_anotacoes!D64))</f>
        <v>ATTAF</v>
      </c>
      <c r="K64" t="str">
        <f t="shared" si="0"/>
        <v>MAMMADLI</v>
      </c>
      <c r="L64" t="str">
        <f>UPPER(anotacoes!H64)</f>
        <v>GRIP TIME</v>
      </c>
      <c r="M64" t="str">
        <f>IF(OR(L64="ATTACK",L64="FINTA"),"&lt;TECNICA&gt;",UPPER(anotacoes!I64))</f>
        <v>RIGHT SLEEVE LEFT SLEEVE</v>
      </c>
      <c r="N64" t="str">
        <f>IF(OR(L64="ATTACK",L64="FINTA"),UPPER(anotacoes!I64),"")</f>
        <v/>
      </c>
      <c r="O64" s="6" t="str">
        <f>IF(anotacoes!N64=0,"",anotacoes!N64)</f>
        <v/>
      </c>
      <c r="P64" t="str">
        <f>IF(anotacoes!M64=0,"",UPPER(anotacoes!M64))</f>
        <v/>
      </c>
      <c r="Q64" t="str">
        <f t="shared" si="1"/>
        <v>INSERT INTO CONVERSAO_LUTA_ACAO (cd_conversao, id_luta, sequencia, momento_inicio, momento_fim, quem_faz, quem_sofre, acao_tipo, acao, tecnica, direcao, pontuacao) VALUES (1, 2, 19, TRIM(' 00:02:18,914'), TRIM(' 00:02:24,435'), 'ATTAF', 'MAMMADLI', 'GRIP TIME', 'RIGHT SLEEVE LEFT SLEEVE', NULL, NULL, NULL)</v>
      </c>
      <c r="R64" t="s">
        <v>10327</v>
      </c>
    </row>
    <row r="65" spans="1:18" hidden="1" x14ac:dyDescent="0.25">
      <c r="A65" s="7">
        <f>anotacoes!D65</f>
        <v>40559</v>
      </c>
      <c r="B65" t="str">
        <f>anotacoes!C65</f>
        <v>WORLD MASTERS BAKU 2011</v>
      </c>
      <c r="C65" t="str">
        <f>anotacoes!E65</f>
        <v>ATTAF</v>
      </c>
      <c r="D65" t="str">
        <f>anotacoes!F65</f>
        <v>MAMMADLI</v>
      </c>
      <c r="E65" t="s">
        <v>10325</v>
      </c>
      <c r="F65">
        <f>anotacoes!A65</f>
        <v>2</v>
      </c>
      <c r="G65">
        <f>anotacoes!B65</f>
        <v>20</v>
      </c>
      <c r="H65" t="str">
        <f>anotacoes!K65</f>
        <v xml:space="preserve"> 00:02:24,606</v>
      </c>
      <c r="I65" t="str">
        <f>anotacoes!L65</f>
        <v xml:space="preserve"> 00:03:31,612</v>
      </c>
      <c r="J65" t="str">
        <f>IF(L65="PAUSE",E65,IF(anotacoes!G69=conversao_anotacoes!C65,conversao_anotacoes!C65,conversao_anotacoes!D65))</f>
        <v>ATTAF</v>
      </c>
      <c r="K65" t="str">
        <f t="shared" si="0"/>
        <v>MAMMADLI</v>
      </c>
      <c r="L65" t="str">
        <f>UPPER(anotacoes!H65)</f>
        <v>GROUNDWORK COMBAT</v>
      </c>
      <c r="M65" t="str">
        <f>IF(OR(L65="ATTACK",L65="FINTA"),"&lt;TECNICA&gt;",UPPER(anotacoes!I65))</f>
        <v>TRYING TO ATTACK</v>
      </c>
      <c r="N65" t="str">
        <f>IF(OR(L65="ATTACK",L65="FINTA"),UPPER(anotacoes!I65),"")</f>
        <v/>
      </c>
      <c r="O65" s="6" t="str">
        <f>IF(anotacoes!N65=0,"",anotacoes!N65)</f>
        <v/>
      </c>
      <c r="P65" t="str">
        <f>IF(anotacoes!M65=0,"",UPPER(anotacoes!M65))</f>
        <v/>
      </c>
      <c r="Q65" t="str">
        <f t="shared" si="1"/>
        <v>INSERT INTO CONVERSAO_LUTA_ACAO (cd_conversao, id_luta, sequencia, momento_inicio, momento_fim, quem_faz, quem_sofre, acao_tipo, acao, tecnica, direcao, pontuacao) VALUES (1, 2, 20, TRIM(' 00:02:24,606'), TRIM(' 00:03:31,612'), 'ATTAF', 'MAMMADLI', 'GROUNDWORK COMBAT', 'TRYING TO ATTACK', NULL, NULL, NULL)</v>
      </c>
      <c r="R65" t="s">
        <v>10327</v>
      </c>
    </row>
    <row r="66" spans="1:18" hidden="1" x14ac:dyDescent="0.25">
      <c r="A66" s="7">
        <f>anotacoes!D66</f>
        <v>40559</v>
      </c>
      <c r="B66" t="str">
        <f>anotacoes!C66</f>
        <v>WORLD MASTERS BAKU 2011</v>
      </c>
      <c r="C66" t="str">
        <f>anotacoes!E66</f>
        <v>ATTAF</v>
      </c>
      <c r="D66" t="str">
        <f>anotacoes!F66</f>
        <v>MAMMADLI</v>
      </c>
      <c r="E66" t="s">
        <v>10325</v>
      </c>
      <c r="F66">
        <f>anotacoes!A66</f>
        <v>2</v>
      </c>
      <c r="G66">
        <f>anotacoes!B66</f>
        <v>21</v>
      </c>
      <c r="H66" t="str">
        <f>anotacoes!K66</f>
        <v xml:space="preserve"> 00:03:31,813</v>
      </c>
      <c r="I66" t="str">
        <f>anotacoes!L66</f>
        <v xml:space="preserve"> 00:03:38,508</v>
      </c>
      <c r="J66" t="str">
        <f>IF(L66="PAUSE",E66,IF(anotacoes!G70=conversao_anotacoes!C66,conversao_anotacoes!C66,conversao_anotacoes!D66))</f>
        <v>&lt;ARBITRO_DESCONHECIDO&gt;</v>
      </c>
      <c r="K66" t="str">
        <f t="shared" si="0"/>
        <v/>
      </c>
      <c r="L66" t="str">
        <f>UPPER(anotacoes!H66)</f>
        <v>PAUSE</v>
      </c>
      <c r="M66" t="str">
        <f>IF(OR(L66="ATTACK",L66="FINTA"),"&lt;TECNICA&gt;",UPPER(anotacoes!I66))</f>
        <v>&lt;NAO_CLASSIFICADO&gt;</v>
      </c>
      <c r="N66" t="str">
        <f>IF(OR(L66="ATTACK",L66="FINTA"),UPPER(anotacoes!I66),"")</f>
        <v/>
      </c>
      <c r="O66" s="6" t="str">
        <f>IF(anotacoes!N66=0,"",anotacoes!N66)</f>
        <v/>
      </c>
      <c r="P66" t="str">
        <f>IF(anotacoes!M66=0,"",UPPER(anotacoes!M66))</f>
        <v/>
      </c>
      <c r="Q66" t="str">
        <f t="shared" si="1"/>
        <v>INSERT INTO CONVERSAO_LUTA_ACAO (cd_conversao, id_luta, sequencia, momento_inicio, momento_fim, quem_faz, quem_sofre, acao_tipo, acao, tecnica, direcao, pontuacao) VALUES (1, 2, 21, TRIM(' 00:03:31,813'), TRIM(' 00:03:38,508'), '&lt;ARBITRO_DESCONHECIDO&gt;', '', 'PAUSE', '&lt;NAO_CLASSIFICADO&gt;', NULL, NULL, NULL)</v>
      </c>
      <c r="R66" t="s">
        <v>10327</v>
      </c>
    </row>
    <row r="67" spans="1:18" hidden="1" x14ac:dyDescent="0.25">
      <c r="A67" s="7">
        <f>anotacoes!D67</f>
        <v>40559</v>
      </c>
      <c r="B67" t="str">
        <f>anotacoes!C67</f>
        <v>WORLD MASTERS BAKU 2011</v>
      </c>
      <c r="C67" t="str">
        <f>anotacoes!E67</f>
        <v>ATTAF</v>
      </c>
      <c r="D67" t="str">
        <f>anotacoes!F67</f>
        <v>MAMMADLI</v>
      </c>
      <c r="E67" t="s">
        <v>10325</v>
      </c>
      <c r="F67">
        <f>anotacoes!A67</f>
        <v>2</v>
      </c>
      <c r="G67">
        <f>anotacoes!B67</f>
        <v>22</v>
      </c>
      <c r="H67" t="str">
        <f>anotacoes!K67</f>
        <v xml:space="preserve"> 00:03:38,680</v>
      </c>
      <c r="I67" t="str">
        <f>anotacoes!L67</f>
        <v xml:space="preserve"> 00:03:51,640</v>
      </c>
      <c r="J67" t="str">
        <f>IF(L67="PAUSE",E67,IF(anotacoes!G71=conversao_anotacoes!C67,conversao_anotacoes!C67,conversao_anotacoes!D67))</f>
        <v>ATTAF</v>
      </c>
      <c r="K67" t="str">
        <f t="shared" ref="K67:K130" si="2">IF(J67=E67,"",IF(J67=C67,D67,C67))</f>
        <v>MAMMADLI</v>
      </c>
      <c r="L67" t="str">
        <f>UPPER(anotacoes!H67)</f>
        <v>DISPLACEMENT</v>
      </c>
      <c r="M67" t="str">
        <f>IF(OR(L67="ATTACK",L67="FINTA"),"&lt;TECNICA&gt;",UPPER(anotacoes!I67))</f>
        <v>2-3 STEP HESITANT RIGHT</v>
      </c>
      <c r="N67" t="str">
        <f>IF(OR(L67="ATTACK",L67="FINTA"),UPPER(anotacoes!I67),"")</f>
        <v/>
      </c>
      <c r="O67" s="6" t="str">
        <f>IF(anotacoes!N67=0,"",anotacoes!N67)</f>
        <v/>
      </c>
      <c r="P67" t="str">
        <f>IF(anotacoes!M67=0,"",UPPER(anotacoes!M67))</f>
        <v/>
      </c>
      <c r="Q67" t="str">
        <f t="shared" ref="Q67:Q130" si="3">CONCATENATE("INSERT INTO CONVERSAO_LUTA_ACAO (cd_conversao, id_luta, sequencia, momento_inicio, momento_fim, quem_faz, quem_sofre, acao_tipo, acao, tecnica, direcao, pontuacao) VALUES (1, ",F67,", ",G67,", ","TRIM('",H67,"')",", ","TRIM('",I67,"')",", ","'",J67,"'",", ","'",K67,"'",", ","'",L67,"'",", ","'",M67,"'",", ",IF(N67="","NULL",CONCATENATE("'",N67,"'")),", ",IF(O67="","NULL",O67),", ",IF(P67="","NULL",CONCATENATE("'",P67,"'")),")")</f>
        <v>INSERT INTO CONVERSAO_LUTA_ACAO (cd_conversao, id_luta, sequencia, momento_inicio, momento_fim, quem_faz, quem_sofre, acao_tipo, acao, tecnica, direcao, pontuacao) VALUES (1, 2, 22, TRIM(' 00:03:38,680'), TRIM(' 00:03:51,640'), 'ATTAF', 'MAMMADLI', 'DISPLACEMENT', '2-3 STEP HESITANT RIGHT', NULL, NULL, NULL)</v>
      </c>
      <c r="R67" t="s">
        <v>10327</v>
      </c>
    </row>
    <row r="68" spans="1:18" hidden="1" x14ac:dyDescent="0.25">
      <c r="A68" s="7">
        <f>anotacoes!D68</f>
        <v>40559</v>
      </c>
      <c r="B68" t="str">
        <f>anotacoes!C68</f>
        <v>WORLD MASTERS BAKU 2011</v>
      </c>
      <c r="C68" t="str">
        <f>anotacoes!E68</f>
        <v>ATTAF</v>
      </c>
      <c r="D68" t="str">
        <f>anotacoes!F68</f>
        <v>MAMMADLI</v>
      </c>
      <c r="E68" t="s">
        <v>10325</v>
      </c>
      <c r="F68">
        <f>anotacoes!A68</f>
        <v>2</v>
      </c>
      <c r="G68">
        <f>anotacoes!B68</f>
        <v>23</v>
      </c>
      <c r="H68" t="str">
        <f>anotacoes!K68</f>
        <v xml:space="preserve"> 00:03:51,640</v>
      </c>
      <c r="I68" t="str">
        <f>anotacoes!L68</f>
        <v xml:space="preserve"> 00:03:52,928</v>
      </c>
      <c r="J68" t="str">
        <f>IF(L68="PAUSE",E68,IF(anotacoes!G72=conversao_anotacoes!C68,conversao_anotacoes!C68,conversao_anotacoes!D68))</f>
        <v>ATTAF</v>
      </c>
      <c r="K68" t="str">
        <f t="shared" si="2"/>
        <v>MAMMADLI</v>
      </c>
      <c r="L68" t="str">
        <f>UPPER(anotacoes!H68)</f>
        <v>DISPLACEMENT</v>
      </c>
      <c r="M68" t="str">
        <f>IF(OR(L68="ATTACK",L68="FINTA"),"&lt;TECNICA&gt;",UPPER(anotacoes!I68))</f>
        <v>TRY TO GRIP WITH CONTACT</v>
      </c>
      <c r="N68" t="str">
        <f>IF(OR(L68="ATTACK",L68="FINTA"),UPPER(anotacoes!I68),"")</f>
        <v/>
      </c>
      <c r="O68" s="6" t="str">
        <f>IF(anotacoes!N68=0,"",anotacoes!N68)</f>
        <v/>
      </c>
      <c r="P68" t="str">
        <f>IF(anotacoes!M68=0,"",UPPER(anotacoes!M68))</f>
        <v/>
      </c>
      <c r="Q68" t="str">
        <f t="shared" si="3"/>
        <v>INSERT INTO CONVERSAO_LUTA_ACAO (cd_conversao, id_luta, sequencia, momento_inicio, momento_fim, quem_faz, quem_sofre, acao_tipo, acao, tecnica, direcao, pontuacao) VALUES (1, 2, 23, TRIM(' 00:03:51,640'), TRIM(' 00:03:52,928'), 'ATTAF', 'MAMMADLI', 'DISPLACEMENT', 'TRY TO GRIP WITH CONTACT', NULL, NULL, NULL)</v>
      </c>
      <c r="R68" t="s">
        <v>10327</v>
      </c>
    </row>
    <row r="69" spans="1:18" hidden="1" x14ac:dyDescent="0.25">
      <c r="A69" s="7">
        <f>anotacoes!D69</f>
        <v>40559</v>
      </c>
      <c r="B69" t="str">
        <f>anotacoes!C69</f>
        <v>WORLD MASTERS BAKU 2011</v>
      </c>
      <c r="C69" t="str">
        <f>anotacoes!E69</f>
        <v>ATTAF</v>
      </c>
      <c r="D69" t="str">
        <f>anotacoes!F69</f>
        <v>MAMMADLI</v>
      </c>
      <c r="E69" t="s">
        <v>10325</v>
      </c>
      <c r="F69">
        <f>anotacoes!A69</f>
        <v>2</v>
      </c>
      <c r="G69">
        <f>anotacoes!B69</f>
        <v>24</v>
      </c>
      <c r="H69" t="str">
        <f>anotacoes!K69</f>
        <v xml:space="preserve"> 00:03:52,928</v>
      </c>
      <c r="I69" t="str">
        <f>anotacoes!L69</f>
        <v xml:space="preserve"> 00:03:54,682</v>
      </c>
      <c r="J69" t="str">
        <f>IF(L69="PAUSE",E69,IF(anotacoes!G73=conversao_anotacoes!C69,conversao_anotacoes!C69,conversao_anotacoes!D69))</f>
        <v>ATTAF</v>
      </c>
      <c r="K69" t="str">
        <f t="shared" si="2"/>
        <v>MAMMADLI</v>
      </c>
      <c r="L69" t="str">
        <f>UPPER(anotacoes!H69)</f>
        <v>GRIP TIME</v>
      </c>
      <c r="M69" t="str">
        <f>IF(OR(L69="ATTACK",L69="FINTA"),"&lt;TECNICA&gt;",UPPER(anotacoes!I69))</f>
        <v>LEFT BACK RIGHT SLEEVE</v>
      </c>
      <c r="N69" t="str">
        <f>IF(OR(L69="ATTACK",L69="FINTA"),UPPER(anotacoes!I69),"")</f>
        <v/>
      </c>
      <c r="O69" s="6" t="str">
        <f>IF(anotacoes!N69=0,"",anotacoes!N69)</f>
        <v/>
      </c>
      <c r="P69" t="str">
        <f>IF(anotacoes!M69=0,"",UPPER(anotacoes!M69))</f>
        <v/>
      </c>
      <c r="Q69" t="str">
        <f t="shared" si="3"/>
        <v>INSERT INTO CONVERSAO_LUTA_ACAO (cd_conversao, id_luta, sequencia, momento_inicio, momento_fim, quem_faz, quem_sofre, acao_tipo, acao, tecnica, direcao, pontuacao) VALUES (1, 2, 24, TRIM(' 00:03:52,928'), TRIM(' 00:03:54,682'), 'ATTAF', 'MAMMADLI', 'GRIP TIME', 'LEFT BACK RIGHT SLEEVE', NULL, NULL, NULL)</v>
      </c>
      <c r="R69" t="s">
        <v>10327</v>
      </c>
    </row>
    <row r="70" spans="1:18" hidden="1" x14ac:dyDescent="0.25">
      <c r="A70" s="7">
        <f>anotacoes!D70</f>
        <v>40559</v>
      </c>
      <c r="B70" t="str">
        <f>anotacoes!C70</f>
        <v>WORLD MASTERS BAKU 2011</v>
      </c>
      <c r="C70" t="str">
        <f>anotacoes!E70</f>
        <v>ATTAF</v>
      </c>
      <c r="D70" t="str">
        <f>anotacoes!F70</f>
        <v>MAMMADLI</v>
      </c>
      <c r="E70" t="s">
        <v>10325</v>
      </c>
      <c r="F70">
        <f>anotacoes!A70</f>
        <v>2</v>
      </c>
      <c r="G70">
        <f>anotacoes!B70</f>
        <v>25</v>
      </c>
      <c r="H70" t="str">
        <f>anotacoes!K70</f>
        <v xml:space="preserve"> 00:03:54,841</v>
      </c>
      <c r="I70" t="str">
        <f>anotacoes!L70</f>
        <v xml:space="preserve"> 00:04:01,729</v>
      </c>
      <c r="J70" t="str">
        <f>IF(L70="PAUSE",E70,IF(anotacoes!G74=conversao_anotacoes!C70,conversao_anotacoes!C70,conversao_anotacoes!D70))</f>
        <v>&lt;ARBITRO_DESCONHECIDO&gt;</v>
      </c>
      <c r="K70" t="str">
        <f t="shared" si="2"/>
        <v/>
      </c>
      <c r="L70" t="str">
        <f>UPPER(anotacoes!H70)</f>
        <v>PAUSE</v>
      </c>
      <c r="M70" t="str">
        <f>IF(OR(L70="ATTACK",L70="FINTA"),"&lt;TECNICA&gt;",UPPER(anotacoes!I70))</f>
        <v>&lt;NAO_CLASSIFICADO&gt;</v>
      </c>
      <c r="N70" t="str">
        <f>IF(OR(L70="ATTACK",L70="FINTA"),UPPER(anotacoes!I70),"")</f>
        <v/>
      </c>
      <c r="O70" s="6" t="str">
        <f>IF(anotacoes!N70=0,"",anotacoes!N70)</f>
        <v/>
      </c>
      <c r="P70" t="str">
        <f>IF(anotacoes!M70=0,"",UPPER(anotacoes!M70))</f>
        <v/>
      </c>
      <c r="Q70" t="str">
        <f t="shared" si="3"/>
        <v>INSERT INTO CONVERSAO_LUTA_ACAO (cd_conversao, id_luta, sequencia, momento_inicio, momento_fim, quem_faz, quem_sofre, acao_tipo, acao, tecnica, direcao, pontuacao) VALUES (1, 2, 25, TRIM(' 00:03:54,841'), TRIM(' 00:04:01,729'), '&lt;ARBITRO_DESCONHECIDO&gt;', '', 'PAUSE', '&lt;NAO_CLASSIFICADO&gt;', NULL, NULL, NULL)</v>
      </c>
      <c r="R70" t="s">
        <v>10327</v>
      </c>
    </row>
    <row r="71" spans="1:18" hidden="1" x14ac:dyDescent="0.25">
      <c r="A71" s="7">
        <f>anotacoes!D71</f>
        <v>40559</v>
      </c>
      <c r="B71" t="str">
        <f>anotacoes!C71</f>
        <v>WORLD MASTERS BAKU 2011</v>
      </c>
      <c r="C71" t="str">
        <f>anotacoes!E71</f>
        <v>ATTAF</v>
      </c>
      <c r="D71" t="str">
        <f>anotacoes!F71</f>
        <v>MAMMADLI</v>
      </c>
      <c r="E71" t="s">
        <v>10325</v>
      </c>
      <c r="F71">
        <f>anotacoes!A71</f>
        <v>2</v>
      </c>
      <c r="G71">
        <f>anotacoes!B71</f>
        <v>26</v>
      </c>
      <c r="H71" t="str">
        <f>anotacoes!K71</f>
        <v xml:space="preserve"> 00:04:01,903</v>
      </c>
      <c r="I71" t="str">
        <f>anotacoes!L71</f>
        <v xml:space="preserve"> 00:04:14,819</v>
      </c>
      <c r="J71" t="str">
        <f>IF(L71="PAUSE",E71,IF(anotacoes!G75=conversao_anotacoes!C71,conversao_anotacoes!C71,conversao_anotacoes!D71))</f>
        <v>ATTAF</v>
      </c>
      <c r="K71" t="str">
        <f t="shared" si="2"/>
        <v>MAMMADLI</v>
      </c>
      <c r="L71" t="str">
        <f>UPPER(anotacoes!H71)</f>
        <v>DISPLACEMENT</v>
      </c>
      <c r="M71" t="str">
        <f>IF(OR(L71="ATTACK",L71="FINTA"),"&lt;TECNICA&gt;",UPPER(anotacoes!I71))</f>
        <v>2-3 STEP HESITANT RIGHT</v>
      </c>
      <c r="N71" t="str">
        <f>IF(OR(L71="ATTACK",L71="FINTA"),UPPER(anotacoes!I71),"")</f>
        <v/>
      </c>
      <c r="O71" s="6" t="str">
        <f>IF(anotacoes!N71=0,"",anotacoes!N71)</f>
        <v/>
      </c>
      <c r="P71" t="str">
        <f>IF(anotacoes!M71=0,"",UPPER(anotacoes!M71))</f>
        <v/>
      </c>
      <c r="Q71" t="str">
        <f t="shared" si="3"/>
        <v>INSERT INTO CONVERSAO_LUTA_ACAO (cd_conversao, id_luta, sequencia, momento_inicio, momento_fim, quem_faz, quem_sofre, acao_tipo, acao, tecnica, direcao, pontuacao) VALUES (1, 2, 26, TRIM(' 00:04:01,903'), TRIM(' 00:04:14,819'), 'ATTAF', 'MAMMADLI', 'DISPLACEMENT', '2-3 STEP HESITANT RIGHT', NULL, NULL, NULL)</v>
      </c>
      <c r="R71" t="s">
        <v>10327</v>
      </c>
    </row>
    <row r="72" spans="1:18" hidden="1" x14ac:dyDescent="0.25">
      <c r="A72" s="7">
        <f>anotacoes!D72</f>
        <v>40559</v>
      </c>
      <c r="B72" t="str">
        <f>anotacoes!C72</f>
        <v>WORLD MASTERS BAKU 2011</v>
      </c>
      <c r="C72" t="str">
        <f>anotacoes!E72</f>
        <v>ATTAF</v>
      </c>
      <c r="D72" t="str">
        <f>anotacoes!F72</f>
        <v>MAMMADLI</v>
      </c>
      <c r="E72" t="s">
        <v>10325</v>
      </c>
      <c r="F72">
        <f>anotacoes!A72</f>
        <v>2</v>
      </c>
      <c r="G72">
        <f>anotacoes!B72</f>
        <v>27</v>
      </c>
      <c r="H72" t="str">
        <f>anotacoes!K72</f>
        <v xml:space="preserve"> 00:04:14,819</v>
      </c>
      <c r="I72" t="str">
        <f>anotacoes!L72</f>
        <v xml:space="preserve"> 00:04:16,108</v>
      </c>
      <c r="J72" t="str">
        <f>IF(L72="PAUSE",E72,IF(anotacoes!G76=conversao_anotacoes!C72,conversao_anotacoes!C72,conversao_anotacoes!D72))</f>
        <v>ATTAF</v>
      </c>
      <c r="K72" t="str">
        <f t="shared" si="2"/>
        <v>MAMMADLI</v>
      </c>
      <c r="L72" t="str">
        <f>UPPER(anotacoes!H72)</f>
        <v>GRIP TIME</v>
      </c>
      <c r="M72" t="str">
        <f>IF(OR(L72="ATTACK",L72="FINTA"),"&lt;TECNICA&gt;",UPPER(anotacoes!I72))</f>
        <v>LEFT COLLAR RIGHT SLEEVE</v>
      </c>
      <c r="N72" t="str">
        <f>IF(OR(L72="ATTACK",L72="FINTA"),UPPER(anotacoes!I72),"")</f>
        <v/>
      </c>
      <c r="O72" s="6" t="str">
        <f>IF(anotacoes!N72=0,"",anotacoes!N72)</f>
        <v/>
      </c>
      <c r="P72" t="str">
        <f>IF(anotacoes!M72=0,"",UPPER(anotacoes!M72))</f>
        <v/>
      </c>
      <c r="Q72" t="str">
        <f t="shared" si="3"/>
        <v>INSERT INTO CONVERSAO_LUTA_ACAO (cd_conversao, id_luta, sequencia, momento_inicio, momento_fim, quem_faz, quem_sofre, acao_tipo, acao, tecnica, direcao, pontuacao) VALUES (1, 2, 27, TRIM(' 00:04:14,819'), TRIM(' 00:04:16,108'), 'ATTAF', 'MAMMADLI', 'GRIP TIME', 'LEFT COLLAR RIGHT SLEEVE', NULL, NULL, NULL)</v>
      </c>
      <c r="R72" t="s">
        <v>10327</v>
      </c>
    </row>
    <row r="73" spans="1:18" hidden="1" x14ac:dyDescent="0.25">
      <c r="A73" s="7">
        <f>anotacoes!D73</f>
        <v>40559</v>
      </c>
      <c r="B73" t="str">
        <f>anotacoes!C73</f>
        <v>WORLD MASTERS BAKU 2011</v>
      </c>
      <c r="C73" t="str">
        <f>anotacoes!E73</f>
        <v>ATTAF</v>
      </c>
      <c r="D73" t="str">
        <f>anotacoes!F73</f>
        <v>MAMMADLI</v>
      </c>
      <c r="E73" t="s">
        <v>10325</v>
      </c>
      <c r="F73">
        <f>anotacoes!A73</f>
        <v>2</v>
      </c>
      <c r="G73">
        <f>anotacoes!B73</f>
        <v>28</v>
      </c>
      <c r="H73" t="str">
        <f>anotacoes!K73</f>
        <v xml:space="preserve"> 00:04:16,108</v>
      </c>
      <c r="I73" t="str">
        <f>anotacoes!L73</f>
        <v xml:space="preserve"> 00:04:16,108</v>
      </c>
      <c r="J73" t="str">
        <f>IF(L73="PAUSE",E73,IF(anotacoes!G77=conversao_anotacoes!C73,conversao_anotacoes!C73,conversao_anotacoes!D73))</f>
        <v>ATTAF</v>
      </c>
      <c r="K73" t="str">
        <f t="shared" si="2"/>
        <v>MAMMADLI</v>
      </c>
      <c r="L73" t="str">
        <f>UPPER(anotacoes!H73)</f>
        <v>DEFENSE</v>
      </c>
      <c r="M73" t="str">
        <f>IF(OR(L73="ATTACK",L73="FINTA"),"&lt;TECNICA&gt;",UPPER(anotacoes!I73))</f>
        <v>TAE-SABAKI RIGHT INCLINED</v>
      </c>
      <c r="N73" t="str">
        <f>IF(OR(L73="ATTACK",L73="FINTA"),UPPER(anotacoes!I73),"")</f>
        <v/>
      </c>
      <c r="O73" s="6" t="str">
        <f>IF(anotacoes!N73=0,"",anotacoes!N73)</f>
        <v/>
      </c>
      <c r="P73" t="str">
        <f>IF(anotacoes!M73=0,"",UPPER(anotacoes!M73))</f>
        <v/>
      </c>
      <c r="Q73" t="str">
        <f t="shared" si="3"/>
        <v>INSERT INTO CONVERSAO_LUTA_ACAO (cd_conversao, id_luta, sequencia, momento_inicio, momento_fim, quem_faz, quem_sofre, acao_tipo, acao, tecnica, direcao, pontuacao) VALUES (1, 2, 28, TRIM(' 00:04:16,108'), TRIM(' 00:04:16,108'), 'ATTAF', 'MAMMADLI', 'DEFENSE', 'TAE-SABAKI RIGHT INCLINED', NULL, NULL, NULL)</v>
      </c>
      <c r="R73" t="s">
        <v>10327</v>
      </c>
    </row>
    <row r="74" spans="1:18" hidden="1" x14ac:dyDescent="0.25">
      <c r="A74" s="7">
        <f>anotacoes!D74</f>
        <v>40559</v>
      </c>
      <c r="B74" t="str">
        <f>anotacoes!C74</f>
        <v>WORLD MASTERS BAKU 2011</v>
      </c>
      <c r="C74" t="str">
        <f>anotacoes!E74</f>
        <v>ATTAF</v>
      </c>
      <c r="D74" t="str">
        <f>anotacoes!F74</f>
        <v>MAMMADLI</v>
      </c>
      <c r="E74" t="s">
        <v>10325</v>
      </c>
      <c r="F74">
        <f>anotacoes!A74</f>
        <v>2</v>
      </c>
      <c r="G74">
        <f>anotacoes!B74</f>
        <v>29</v>
      </c>
      <c r="H74" t="str">
        <f>anotacoes!K74</f>
        <v xml:space="preserve"> 00:04:16,108</v>
      </c>
      <c r="I74" t="str">
        <f>anotacoes!L74</f>
        <v xml:space="preserve"> 00:04:18,473</v>
      </c>
      <c r="J74" t="str">
        <f>IF(L74="PAUSE",E74,IF(anotacoes!G78=conversao_anotacoes!C74,conversao_anotacoes!C74,conversao_anotacoes!D74))</f>
        <v>ATTAF</v>
      </c>
      <c r="K74" t="str">
        <f t="shared" si="2"/>
        <v>MAMMADLI</v>
      </c>
      <c r="L74" t="str">
        <f>UPPER(anotacoes!H74)</f>
        <v>TRANSITION</v>
      </c>
      <c r="M74" t="str">
        <f>IF(OR(L74="ATTACK",L74="FINTA"),"&lt;TECNICA&gt;",UPPER(anotacoes!I74))</f>
        <v>WITHOUT ATTACK</v>
      </c>
      <c r="N74" t="str">
        <f>IF(OR(L74="ATTACK",L74="FINTA"),UPPER(anotacoes!I74),"")</f>
        <v/>
      </c>
      <c r="O74" s="6" t="str">
        <f>IF(anotacoes!N74=0,"",anotacoes!N74)</f>
        <v/>
      </c>
      <c r="P74" t="str">
        <f>IF(anotacoes!M74=0,"",UPPER(anotacoes!M74))</f>
        <v/>
      </c>
      <c r="Q74" t="str">
        <f t="shared" si="3"/>
        <v>INSERT INTO CONVERSAO_LUTA_ACAO (cd_conversao, id_luta, sequencia, momento_inicio, momento_fim, quem_faz, quem_sofre, acao_tipo, acao, tecnica, direcao, pontuacao) VALUES (1, 2, 29, TRIM(' 00:04:16,108'), TRIM(' 00:04:18,473'), 'ATTAF', 'MAMMADLI', 'TRANSITION', 'WITHOUT ATTACK', NULL, NULL, NULL)</v>
      </c>
      <c r="R74" t="s">
        <v>10327</v>
      </c>
    </row>
    <row r="75" spans="1:18" hidden="1" x14ac:dyDescent="0.25">
      <c r="A75" s="7">
        <f>anotacoes!D75</f>
        <v>40559</v>
      </c>
      <c r="B75" t="str">
        <f>anotacoes!C75</f>
        <v>WORLD MASTERS BAKU 2011</v>
      </c>
      <c r="C75" t="str">
        <f>anotacoes!E75</f>
        <v>ATTAF</v>
      </c>
      <c r="D75" t="str">
        <f>anotacoes!F75</f>
        <v>MAMMADLI</v>
      </c>
      <c r="E75" t="s">
        <v>10325</v>
      </c>
      <c r="F75">
        <f>anotacoes!A75</f>
        <v>2</v>
      </c>
      <c r="G75">
        <f>anotacoes!B75</f>
        <v>30</v>
      </c>
      <c r="H75" t="str">
        <f>anotacoes!K75</f>
        <v xml:space="preserve"> 00:04:18,649</v>
      </c>
      <c r="I75" t="str">
        <f>anotacoes!L75</f>
        <v xml:space="preserve"> 00:05:10,704</v>
      </c>
      <c r="J75" t="str">
        <f>IF(L75="PAUSE",E75,IF(anotacoes!G79=conversao_anotacoes!C75,conversao_anotacoes!C75,conversao_anotacoes!D75))</f>
        <v>&lt;ARBITRO_DESCONHECIDO&gt;</v>
      </c>
      <c r="K75" t="str">
        <f t="shared" si="2"/>
        <v/>
      </c>
      <c r="L75" t="str">
        <f>UPPER(anotacoes!H75)</f>
        <v>PAUSE</v>
      </c>
      <c r="M75" t="str">
        <f>IF(OR(L75="ATTACK",L75="FINTA"),"&lt;TECNICA&gt;",UPPER(anotacoes!I75))</f>
        <v>JUDOGI</v>
      </c>
      <c r="N75" t="str">
        <f>IF(OR(L75="ATTACK",L75="FINTA"),UPPER(anotacoes!I75),"")</f>
        <v/>
      </c>
      <c r="O75" s="6" t="str">
        <f>IF(anotacoes!N75=0,"",anotacoes!N75)</f>
        <v/>
      </c>
      <c r="P75" t="str">
        <f>IF(anotacoes!M75=0,"",UPPER(anotacoes!M75))</f>
        <v/>
      </c>
      <c r="Q75" t="str">
        <f t="shared" si="3"/>
        <v>INSERT INTO CONVERSAO_LUTA_ACAO (cd_conversao, id_luta, sequencia, momento_inicio, momento_fim, quem_faz, quem_sofre, acao_tipo, acao, tecnica, direcao, pontuacao) VALUES (1, 2, 30, TRIM(' 00:04:18,649'), TRIM(' 00:05:10,704'), '&lt;ARBITRO_DESCONHECIDO&gt;', '', 'PAUSE', 'JUDOGI', NULL, NULL, NULL)</v>
      </c>
      <c r="R75" t="s">
        <v>10327</v>
      </c>
    </row>
    <row r="76" spans="1:18" hidden="1" x14ac:dyDescent="0.25">
      <c r="A76" s="7">
        <f>anotacoes!D76</f>
        <v>40559</v>
      </c>
      <c r="B76" t="str">
        <f>anotacoes!C76</f>
        <v>WORLD MASTERS BAKU 2011</v>
      </c>
      <c r="C76" t="str">
        <f>anotacoes!E76</f>
        <v>ATTAF</v>
      </c>
      <c r="D76" t="str">
        <f>anotacoes!F76</f>
        <v>MAMMADLI</v>
      </c>
      <c r="E76" t="s">
        <v>10325</v>
      </c>
      <c r="F76">
        <f>anotacoes!A76</f>
        <v>2</v>
      </c>
      <c r="G76">
        <f>anotacoes!B76</f>
        <v>31</v>
      </c>
      <c r="H76" t="str">
        <f>anotacoes!K76</f>
        <v xml:space="preserve"> 00:05:10,876</v>
      </c>
      <c r="I76" t="str">
        <f>anotacoes!L76</f>
        <v xml:space="preserve"> 00:05:13,402</v>
      </c>
      <c r="J76" t="str">
        <f>IF(L76="PAUSE",E76,IF(anotacoes!G80=conversao_anotacoes!C76,conversao_anotacoes!C76,conversao_anotacoes!D76))</f>
        <v>ATTAF</v>
      </c>
      <c r="K76" t="str">
        <f t="shared" si="2"/>
        <v>MAMMADLI</v>
      </c>
      <c r="L76" t="str">
        <f>UPPER(anotacoes!H76)</f>
        <v>DISPLACEMENT</v>
      </c>
      <c r="M76" t="str">
        <f>IF(OR(L76="ATTACK",L76="FINTA"),"&lt;TECNICA&gt;",UPPER(anotacoes!I76))</f>
        <v>2-3 STEP HESITANT RIGHT</v>
      </c>
      <c r="N76" t="str">
        <f>IF(OR(L76="ATTACK",L76="FINTA"),UPPER(anotacoes!I76),"")</f>
        <v/>
      </c>
      <c r="O76" s="6" t="str">
        <f>IF(anotacoes!N76=0,"",anotacoes!N76)</f>
        <v/>
      </c>
      <c r="P76" t="str">
        <f>IF(anotacoes!M76=0,"",UPPER(anotacoes!M76))</f>
        <v/>
      </c>
      <c r="Q76" t="str">
        <f t="shared" si="3"/>
        <v>INSERT INTO CONVERSAO_LUTA_ACAO (cd_conversao, id_luta, sequencia, momento_inicio, momento_fim, quem_faz, quem_sofre, acao_tipo, acao, tecnica, direcao, pontuacao) VALUES (1, 2, 31, TRIM(' 00:05:10,876'), TRIM(' 00:05:13,402'), 'ATTAF', 'MAMMADLI', 'DISPLACEMENT', '2-3 STEP HESITANT RIGHT', NULL, NULL, NULL)</v>
      </c>
      <c r="R76" t="s">
        <v>10327</v>
      </c>
    </row>
    <row r="77" spans="1:18" hidden="1" x14ac:dyDescent="0.25">
      <c r="A77" s="7">
        <f>anotacoes!D77</f>
        <v>40559</v>
      </c>
      <c r="B77" t="str">
        <f>anotacoes!C77</f>
        <v>WORLD MASTERS BAKU 2011</v>
      </c>
      <c r="C77" t="str">
        <f>anotacoes!E77</f>
        <v>ATTAF</v>
      </c>
      <c r="D77" t="str">
        <f>anotacoes!F77</f>
        <v>MAMMADLI</v>
      </c>
      <c r="E77" t="s">
        <v>10325</v>
      </c>
      <c r="F77">
        <f>anotacoes!A77</f>
        <v>2</v>
      </c>
      <c r="G77">
        <f>anotacoes!B77</f>
        <v>32</v>
      </c>
      <c r="H77" t="str">
        <f>anotacoes!K77</f>
        <v xml:space="preserve"> 00:05:13,566</v>
      </c>
      <c r="I77" t="str">
        <f>anotacoes!L77</f>
        <v xml:space="preserve"> 00:05:17,362</v>
      </c>
      <c r="J77" t="str">
        <f>IF(L77="PAUSE",E77,IF(anotacoes!G81=conversao_anotacoes!C77,conversao_anotacoes!C77,conversao_anotacoes!D77))</f>
        <v>ATTAF</v>
      </c>
      <c r="K77" t="str">
        <f t="shared" si="2"/>
        <v>MAMMADLI</v>
      </c>
      <c r="L77" t="str">
        <f>UPPER(anotacoes!H77)</f>
        <v>DISPLACEMENT</v>
      </c>
      <c r="M77" t="str">
        <f>IF(OR(L77="ATTACK",L77="FINTA"),"&lt;TECNICA&gt;",UPPER(anotacoes!I77))</f>
        <v>TRY TO GRIP WITH CONTACT</v>
      </c>
      <c r="N77" t="str">
        <f>IF(OR(L77="ATTACK",L77="FINTA"),UPPER(anotacoes!I77),"")</f>
        <v/>
      </c>
      <c r="O77" s="6" t="str">
        <f>IF(anotacoes!N77=0,"",anotacoes!N77)</f>
        <v/>
      </c>
      <c r="P77" t="str">
        <f>IF(anotacoes!M77=0,"",UPPER(anotacoes!M77))</f>
        <v/>
      </c>
      <c r="Q77" t="str">
        <f t="shared" si="3"/>
        <v>INSERT INTO CONVERSAO_LUTA_ACAO (cd_conversao, id_luta, sequencia, momento_inicio, momento_fim, quem_faz, quem_sofre, acao_tipo, acao, tecnica, direcao, pontuacao) VALUES (1, 2, 32, TRIM(' 00:05:13,566'), TRIM(' 00:05:17,362'), 'ATTAF', 'MAMMADLI', 'DISPLACEMENT', 'TRY TO GRIP WITH CONTACT', NULL, NULL, NULL)</v>
      </c>
      <c r="R77" t="s">
        <v>10327</v>
      </c>
    </row>
    <row r="78" spans="1:18" hidden="1" x14ac:dyDescent="0.25">
      <c r="A78" s="7">
        <f>anotacoes!D78</f>
        <v>40559</v>
      </c>
      <c r="B78" t="str">
        <f>anotacoes!C78</f>
        <v>WORLD MASTERS BAKU 2011</v>
      </c>
      <c r="C78" t="str">
        <f>anotacoes!E78</f>
        <v>ATTAF</v>
      </c>
      <c r="D78" t="str">
        <f>anotacoes!F78</f>
        <v>MAMMADLI</v>
      </c>
      <c r="E78" t="s">
        <v>10325</v>
      </c>
      <c r="F78">
        <f>anotacoes!A78</f>
        <v>2</v>
      </c>
      <c r="G78">
        <f>anotacoes!B78</f>
        <v>33</v>
      </c>
      <c r="H78" t="str">
        <f>anotacoes!K78</f>
        <v xml:space="preserve"> 00:05:17,362</v>
      </c>
      <c r="I78" t="str">
        <f>anotacoes!L78</f>
        <v xml:space="preserve"> 00:05:18,648</v>
      </c>
      <c r="J78" t="str">
        <f>IF(L78="PAUSE",E78,IF(anotacoes!G82=conversao_anotacoes!C78,conversao_anotacoes!C78,conversao_anotacoes!D78))</f>
        <v>ATTAF</v>
      </c>
      <c r="K78" t="str">
        <f t="shared" si="2"/>
        <v>MAMMADLI</v>
      </c>
      <c r="L78" t="str">
        <f>UPPER(anotacoes!H78)</f>
        <v>DISPLACEMENT</v>
      </c>
      <c r="M78" t="str">
        <f>IF(OR(L78="ATTACK",L78="FINTA"),"&lt;TECNICA&gt;",UPPER(anotacoes!I78))</f>
        <v>TRY TO GRIP WITH CONTACT</v>
      </c>
      <c r="N78" t="str">
        <f>IF(OR(L78="ATTACK",L78="FINTA"),UPPER(anotacoes!I78),"")</f>
        <v/>
      </c>
      <c r="O78" s="6" t="str">
        <f>IF(anotacoes!N78=0,"",anotacoes!N78)</f>
        <v/>
      </c>
      <c r="P78" t="str">
        <f>IF(anotacoes!M78=0,"",UPPER(anotacoes!M78))</f>
        <v/>
      </c>
      <c r="Q78" t="str">
        <f t="shared" si="3"/>
        <v>INSERT INTO CONVERSAO_LUTA_ACAO (cd_conversao, id_luta, sequencia, momento_inicio, momento_fim, quem_faz, quem_sofre, acao_tipo, acao, tecnica, direcao, pontuacao) VALUES (1, 2, 33, TRIM(' 00:05:17,362'), TRIM(' 00:05:18,648'), 'ATTAF', 'MAMMADLI', 'DISPLACEMENT', 'TRY TO GRIP WITH CONTACT', NULL, NULL, NULL)</v>
      </c>
      <c r="R78" t="s">
        <v>10327</v>
      </c>
    </row>
    <row r="79" spans="1:18" hidden="1" x14ac:dyDescent="0.25">
      <c r="A79" s="7">
        <f>anotacoes!D79</f>
        <v>40559</v>
      </c>
      <c r="B79" t="str">
        <f>anotacoes!C79</f>
        <v>WORLD MASTERS BAKU 2011</v>
      </c>
      <c r="C79" t="str">
        <f>anotacoes!E79</f>
        <v>ATTAF</v>
      </c>
      <c r="D79" t="str">
        <f>anotacoes!F79</f>
        <v>MAMMADLI</v>
      </c>
      <c r="E79" t="s">
        <v>10325</v>
      </c>
      <c r="F79">
        <f>anotacoes!A79</f>
        <v>2</v>
      </c>
      <c r="G79">
        <f>anotacoes!B79</f>
        <v>34</v>
      </c>
      <c r="H79" t="str">
        <f>anotacoes!K79</f>
        <v xml:space="preserve"> 00:05:18,648</v>
      </c>
      <c r="I79" t="str">
        <f>anotacoes!L79</f>
        <v xml:space="preserve"> 00:05:21,076</v>
      </c>
      <c r="J79" t="str">
        <f>IF(L79="PAUSE",E79,IF(anotacoes!G83=conversao_anotacoes!C79,conversao_anotacoes!C79,conversao_anotacoes!D79))</f>
        <v>ATTAF</v>
      </c>
      <c r="K79" t="str">
        <f t="shared" si="2"/>
        <v>MAMMADLI</v>
      </c>
      <c r="L79" t="str">
        <f>UPPER(anotacoes!H79)</f>
        <v>GRIP TIME</v>
      </c>
      <c r="M79" t="str">
        <f>IF(OR(L79="ATTACK",L79="FINTA"),"&lt;TECNICA&gt;",UPPER(anotacoes!I79))</f>
        <v>RIGHT COLLAR</v>
      </c>
      <c r="N79" t="str">
        <f>IF(OR(L79="ATTACK",L79="FINTA"),UPPER(anotacoes!I79),"")</f>
        <v/>
      </c>
      <c r="O79" s="6" t="str">
        <f>IF(anotacoes!N79=0,"",anotacoes!N79)</f>
        <v/>
      </c>
      <c r="P79" t="str">
        <f>IF(anotacoes!M79=0,"",UPPER(anotacoes!M79))</f>
        <v/>
      </c>
      <c r="Q79" t="str">
        <f t="shared" si="3"/>
        <v>INSERT INTO CONVERSAO_LUTA_ACAO (cd_conversao, id_luta, sequencia, momento_inicio, momento_fim, quem_faz, quem_sofre, acao_tipo, acao, tecnica, direcao, pontuacao) VALUES (1, 2, 34, TRIM(' 00:05:18,648'), TRIM(' 00:05:21,076'), 'ATTAF', 'MAMMADLI', 'GRIP TIME', 'RIGHT COLLAR', NULL, NULL, NULL)</v>
      </c>
      <c r="R79" t="s">
        <v>10327</v>
      </c>
    </row>
    <row r="80" spans="1:18" hidden="1" x14ac:dyDescent="0.25">
      <c r="A80" s="7">
        <f>anotacoes!D80</f>
        <v>40559</v>
      </c>
      <c r="B80" t="str">
        <f>anotacoes!C80</f>
        <v>WORLD MASTERS BAKU 2011</v>
      </c>
      <c r="C80" t="str">
        <f>anotacoes!E80</f>
        <v>ATTAF</v>
      </c>
      <c r="D80" t="str">
        <f>anotacoes!F80</f>
        <v>MAMMADLI</v>
      </c>
      <c r="E80" t="s">
        <v>10325</v>
      </c>
      <c r="F80">
        <f>anotacoes!A80</f>
        <v>2</v>
      </c>
      <c r="G80">
        <f>anotacoes!B80</f>
        <v>35</v>
      </c>
      <c r="H80" t="str">
        <f>anotacoes!K80</f>
        <v xml:space="preserve"> 00:05:21,076</v>
      </c>
      <c r="I80" t="str">
        <f>anotacoes!L80</f>
        <v xml:space="preserve"> 00:05:22,515</v>
      </c>
      <c r="J80" t="str">
        <f>IF(L80="PAUSE",E80,IF(anotacoes!G84=conversao_anotacoes!C80,conversao_anotacoes!C80,conversao_anotacoes!D80))</f>
        <v>ATTAF</v>
      </c>
      <c r="K80" t="str">
        <f t="shared" si="2"/>
        <v>MAMMADLI</v>
      </c>
      <c r="L80" t="str">
        <f>UPPER(anotacoes!H80)</f>
        <v>TRANSITION</v>
      </c>
      <c r="M80" t="str">
        <f>IF(OR(L80="ATTACK",L80="FINTA"),"&lt;TECNICA&gt;",UPPER(anotacoes!I80))</f>
        <v>&lt;NAO_CLASSIFICADO&gt;</v>
      </c>
      <c r="N80" t="str">
        <f>IF(OR(L80="ATTACK",L80="FINTA"),UPPER(anotacoes!I80),"")</f>
        <v/>
      </c>
      <c r="O80" s="6" t="str">
        <f>IF(anotacoes!N80=0,"",anotacoes!N80)</f>
        <v/>
      </c>
      <c r="P80" t="str">
        <f>IF(anotacoes!M80=0,"",UPPER(anotacoes!M80))</f>
        <v/>
      </c>
      <c r="Q80" t="str">
        <f t="shared" si="3"/>
        <v>INSERT INTO CONVERSAO_LUTA_ACAO (cd_conversao, id_luta, sequencia, momento_inicio, momento_fim, quem_faz, quem_sofre, acao_tipo, acao, tecnica, direcao, pontuacao) VALUES (1, 2, 35, TRIM(' 00:05:21,076'), TRIM(' 00:05:22,515'), 'ATTAF', 'MAMMADLI', 'TRANSITION', '&lt;NAO_CLASSIFICADO&gt;', NULL, NULL, NULL)</v>
      </c>
      <c r="R80" t="s">
        <v>10327</v>
      </c>
    </row>
    <row r="81" spans="1:18" hidden="1" x14ac:dyDescent="0.25">
      <c r="A81" s="7">
        <f>anotacoes!D81</f>
        <v>40720</v>
      </c>
      <c r="B81" t="str">
        <f>anotacoes!C81</f>
        <v>WORLD CUP SAO PAULO 2011</v>
      </c>
      <c r="C81" t="str">
        <f>anotacoes!E81</f>
        <v>BOTTIEAU</v>
      </c>
      <c r="D81" t="str">
        <f>anotacoes!F81</f>
        <v>ATTAF</v>
      </c>
      <c r="E81" t="s">
        <v>10325</v>
      </c>
      <c r="F81">
        <f>anotacoes!A81</f>
        <v>3</v>
      </c>
      <c r="G81">
        <f>anotacoes!B81</f>
        <v>1</v>
      </c>
      <c r="H81" t="str">
        <f>anotacoes!K81</f>
        <v xml:space="preserve"> 00:00:19,615</v>
      </c>
      <c r="I81" t="str">
        <f>anotacoes!L81</f>
        <v xml:space="preserve"> 00:00:23,952</v>
      </c>
      <c r="J81" t="str">
        <f>IF(L81="PAUSE",E81,IF(anotacoes!G85=conversao_anotacoes!C81,conversao_anotacoes!C81,conversao_anotacoes!D81))</f>
        <v>ATTAF</v>
      </c>
      <c r="K81" t="str">
        <f t="shared" si="2"/>
        <v>BOTTIEAU</v>
      </c>
      <c r="L81" t="str">
        <f>UPPER(anotacoes!H81)</f>
        <v>DISPLACEMENT</v>
      </c>
      <c r="M81" t="str">
        <f>IF(OR(L81="ATTACK",L81="FINTA"),"&lt;TECNICA&gt;",UPPER(anotacoes!I81))</f>
        <v>CIRCULAR RIGHT</v>
      </c>
      <c r="N81" t="str">
        <f>IF(OR(L81="ATTACK",L81="FINTA"),UPPER(anotacoes!I81),"")</f>
        <v/>
      </c>
      <c r="O81" s="6" t="str">
        <f>IF(anotacoes!N81=0,"",anotacoes!N81)</f>
        <v/>
      </c>
      <c r="P81" t="str">
        <f>IF(anotacoes!M81=0,"",UPPER(anotacoes!M81))</f>
        <v/>
      </c>
      <c r="Q81" t="str">
        <f t="shared" si="3"/>
        <v>INSERT INTO CONVERSAO_LUTA_ACAO (cd_conversao, id_luta, sequencia, momento_inicio, momento_fim, quem_faz, quem_sofre, acao_tipo, acao, tecnica, direcao, pontuacao) VALUES (1, 3, 1, TRIM(' 00:00:19,615'), TRIM(' 00:00:23,952'), 'ATTAF', 'BOTTIEAU', 'DISPLACEMENT', 'CIRCULAR RIGHT', NULL, NULL, NULL)</v>
      </c>
      <c r="R81" t="s">
        <v>10327</v>
      </c>
    </row>
    <row r="82" spans="1:18" hidden="1" x14ac:dyDescent="0.25">
      <c r="A82" s="7">
        <f>anotacoes!D82</f>
        <v>40720</v>
      </c>
      <c r="B82" t="str">
        <f>anotacoes!C82</f>
        <v>WORLD CUP SAO PAULO 2011</v>
      </c>
      <c r="C82" t="str">
        <f>anotacoes!E82</f>
        <v>BOTTIEAU</v>
      </c>
      <c r="D82" t="str">
        <f>anotacoes!F82</f>
        <v>ATTAF</v>
      </c>
      <c r="E82" t="s">
        <v>10325</v>
      </c>
      <c r="F82">
        <f>anotacoes!A82</f>
        <v>3</v>
      </c>
      <c r="G82">
        <f>anotacoes!B82</f>
        <v>2</v>
      </c>
      <c r="H82" t="str">
        <f>anotacoes!K82</f>
        <v xml:space="preserve"> 00:00:23,952</v>
      </c>
      <c r="I82" t="str">
        <f>anotacoes!L82</f>
        <v xml:space="preserve"> 00:00:25,350</v>
      </c>
      <c r="J82" t="str">
        <f>IF(L82="PAUSE",E82,IF(anotacoes!G86=conversao_anotacoes!C82,conversao_anotacoes!C82,conversao_anotacoes!D82))</f>
        <v>ATTAF</v>
      </c>
      <c r="K82" t="str">
        <f t="shared" si="2"/>
        <v>BOTTIEAU</v>
      </c>
      <c r="L82" t="str">
        <f>UPPER(anotacoes!H82)</f>
        <v>DISPLACEMENT</v>
      </c>
      <c r="M82" t="str">
        <f>IF(OR(L82="ATTACK",L82="FINTA"),"&lt;TECNICA&gt;",UPPER(anotacoes!I82))</f>
        <v>2-3 STEP HESITANT LEFT</v>
      </c>
      <c r="N82" t="str">
        <f>IF(OR(L82="ATTACK",L82="FINTA"),UPPER(anotacoes!I82),"")</f>
        <v/>
      </c>
      <c r="O82" s="6" t="str">
        <f>IF(anotacoes!N82=0,"",anotacoes!N82)</f>
        <v/>
      </c>
      <c r="P82" t="str">
        <f>IF(anotacoes!M82=0,"",UPPER(anotacoes!M82))</f>
        <v/>
      </c>
      <c r="Q82" t="str">
        <f t="shared" si="3"/>
        <v>INSERT INTO CONVERSAO_LUTA_ACAO (cd_conversao, id_luta, sequencia, momento_inicio, momento_fim, quem_faz, quem_sofre, acao_tipo, acao, tecnica, direcao, pontuacao) VALUES (1, 3, 2, TRIM(' 00:00:23,952'), TRIM(' 00:00:25,350'), 'ATTAF', 'BOTTIEAU', 'DISPLACEMENT', '2-3 STEP HESITANT LEFT', NULL, NULL, NULL)</v>
      </c>
      <c r="R82" t="s">
        <v>10327</v>
      </c>
    </row>
    <row r="83" spans="1:18" hidden="1" x14ac:dyDescent="0.25">
      <c r="A83" s="7">
        <f>anotacoes!D83</f>
        <v>40720</v>
      </c>
      <c r="B83" t="str">
        <f>anotacoes!C83</f>
        <v>WORLD CUP SAO PAULO 2011</v>
      </c>
      <c r="C83" t="str">
        <f>anotacoes!E83</f>
        <v>BOTTIEAU</v>
      </c>
      <c r="D83" t="str">
        <f>anotacoes!F83</f>
        <v>ATTAF</v>
      </c>
      <c r="E83" t="s">
        <v>10325</v>
      </c>
      <c r="F83">
        <f>anotacoes!A83</f>
        <v>3</v>
      </c>
      <c r="G83">
        <f>anotacoes!B83</f>
        <v>3</v>
      </c>
      <c r="H83" t="str">
        <f>anotacoes!K83</f>
        <v xml:space="preserve"> 00:00:25,350</v>
      </c>
      <c r="I83" t="str">
        <f>anotacoes!L83</f>
        <v xml:space="preserve"> 00:00:29,368</v>
      </c>
      <c r="J83" t="str">
        <f>IF(L83="PAUSE",E83,IF(anotacoes!G87=conversao_anotacoes!C83,conversao_anotacoes!C83,conversao_anotacoes!D83))</f>
        <v>ATTAF</v>
      </c>
      <c r="K83" t="str">
        <f t="shared" si="2"/>
        <v>BOTTIEAU</v>
      </c>
      <c r="L83" t="str">
        <f>UPPER(anotacoes!H83)</f>
        <v>DISPLACEMENT</v>
      </c>
      <c r="M83" t="str">
        <f>IF(OR(L83="ATTACK",L83="FINTA"),"&lt;TECNICA&gt;",UPPER(anotacoes!I83))</f>
        <v>TRY TO GRIP WITH CONTACT</v>
      </c>
      <c r="N83" t="str">
        <f>IF(OR(L83="ATTACK",L83="FINTA"),UPPER(anotacoes!I83),"")</f>
        <v/>
      </c>
      <c r="O83" s="6" t="str">
        <f>IF(anotacoes!N83=0,"",anotacoes!N83)</f>
        <v/>
      </c>
      <c r="P83" t="str">
        <f>IF(anotacoes!M83=0,"",UPPER(anotacoes!M83))</f>
        <v/>
      </c>
      <c r="Q83" t="str">
        <f t="shared" si="3"/>
        <v>INSERT INTO CONVERSAO_LUTA_ACAO (cd_conversao, id_luta, sequencia, momento_inicio, momento_fim, quem_faz, quem_sofre, acao_tipo, acao, tecnica, direcao, pontuacao) VALUES (1, 3, 3, TRIM(' 00:00:25,350'), TRIM(' 00:00:29,368'), 'ATTAF', 'BOTTIEAU', 'DISPLACEMENT', 'TRY TO GRIP WITH CONTACT', NULL, NULL, NULL)</v>
      </c>
      <c r="R83" t="s">
        <v>10327</v>
      </c>
    </row>
    <row r="84" spans="1:18" hidden="1" x14ac:dyDescent="0.25">
      <c r="A84" s="7">
        <f>anotacoes!D84</f>
        <v>40720</v>
      </c>
      <c r="B84" t="str">
        <f>anotacoes!C84</f>
        <v>WORLD CUP SAO PAULO 2011</v>
      </c>
      <c r="C84" t="str">
        <f>anotacoes!E84</f>
        <v>BOTTIEAU</v>
      </c>
      <c r="D84" t="str">
        <f>anotacoes!F84</f>
        <v>ATTAF</v>
      </c>
      <c r="E84" t="s">
        <v>10325</v>
      </c>
      <c r="F84">
        <f>anotacoes!A84</f>
        <v>3</v>
      </c>
      <c r="G84">
        <f>anotacoes!B84</f>
        <v>4</v>
      </c>
      <c r="H84" t="str">
        <f>anotacoes!K84</f>
        <v xml:space="preserve"> 00:00:29,575</v>
      </c>
      <c r="I84" t="str">
        <f>anotacoes!L84</f>
        <v xml:space="preserve"> 00:00:41,211</v>
      </c>
      <c r="J84" t="str">
        <f>IF(L84="PAUSE",E84,IF(anotacoes!G88=conversao_anotacoes!C84,conversao_anotacoes!C84,conversao_anotacoes!D84))</f>
        <v>ATTAF</v>
      </c>
      <c r="K84" t="str">
        <f t="shared" si="2"/>
        <v>BOTTIEAU</v>
      </c>
      <c r="L84" t="str">
        <f>UPPER(anotacoes!H84)</f>
        <v>GRIP TIME</v>
      </c>
      <c r="M84" t="str">
        <f>IF(OR(L84="ATTACK",L84="FINTA"),"&lt;TECNICA&gt;",UPPER(anotacoes!I84))</f>
        <v>LEFT COLLAR RIGHT COLLAR</v>
      </c>
      <c r="N84" t="str">
        <f>IF(OR(L84="ATTACK",L84="FINTA"),UPPER(anotacoes!I84),"")</f>
        <v/>
      </c>
      <c r="O84" s="6" t="str">
        <f>IF(anotacoes!N84=0,"",anotacoes!N84)</f>
        <v/>
      </c>
      <c r="P84" t="str">
        <f>IF(anotacoes!M84=0,"",UPPER(anotacoes!M84))</f>
        <v/>
      </c>
      <c r="Q84" t="str">
        <f t="shared" si="3"/>
        <v>INSERT INTO CONVERSAO_LUTA_ACAO (cd_conversao, id_luta, sequencia, momento_inicio, momento_fim, quem_faz, quem_sofre, acao_tipo, acao, tecnica, direcao, pontuacao) VALUES (1, 3, 4, TRIM(' 00:00:29,575'), TRIM(' 00:00:41,211'), 'ATTAF', 'BOTTIEAU', 'GRIP TIME', 'LEFT COLLAR RIGHT COLLAR', NULL, NULL, NULL)</v>
      </c>
      <c r="R84" t="s">
        <v>10327</v>
      </c>
    </row>
    <row r="85" spans="1:18" hidden="1" x14ac:dyDescent="0.25">
      <c r="A85" s="7">
        <f>anotacoes!D85</f>
        <v>40720</v>
      </c>
      <c r="B85" t="str">
        <f>anotacoes!C85</f>
        <v>WORLD CUP SAO PAULO 2011</v>
      </c>
      <c r="C85" t="str">
        <f>anotacoes!E85</f>
        <v>BOTTIEAU</v>
      </c>
      <c r="D85" t="str">
        <f>anotacoes!F85</f>
        <v>ATTAF</v>
      </c>
      <c r="E85" t="s">
        <v>10325</v>
      </c>
      <c r="F85">
        <f>anotacoes!A85</f>
        <v>3</v>
      </c>
      <c r="G85">
        <f>anotacoes!B85</f>
        <v>5</v>
      </c>
      <c r="H85" t="str">
        <f>anotacoes!K85</f>
        <v xml:space="preserve"> 00:00:41,211</v>
      </c>
      <c r="I85" t="str">
        <f>anotacoes!L85</f>
        <v xml:space="preserve"> 00:00:42,441</v>
      </c>
      <c r="J85" t="str">
        <f>IF(L85="PAUSE",E85,IF(anotacoes!G89=conversao_anotacoes!C85,conversao_anotacoes!C85,conversao_anotacoes!D85))</f>
        <v>ATTAF</v>
      </c>
      <c r="K85" t="str">
        <f t="shared" si="2"/>
        <v>BOTTIEAU</v>
      </c>
      <c r="L85" t="str">
        <f>UPPER(anotacoes!H85)</f>
        <v>ATTACK</v>
      </c>
      <c r="M85" t="str">
        <f>IF(OR(L85="ATTACK",L85="FINTA"),"&lt;TECNICA&gt;",UPPER(anotacoes!I85))</f>
        <v>&lt;TECNICA&gt;</v>
      </c>
      <c r="N85" t="str">
        <f>IF(OR(L85="ATTACK",L85="FINTA"),UPPER(anotacoes!I85),"")</f>
        <v>KOUCHI GARI</v>
      </c>
      <c r="O85" s="6">
        <f>IF(anotacoes!N85=0,"",anotacoes!N85)</f>
        <v>2</v>
      </c>
      <c r="P85" t="str">
        <f>IF(anotacoes!M85=0,"",UPPER(anotacoes!M85))</f>
        <v/>
      </c>
      <c r="Q85" t="str">
        <f t="shared" si="3"/>
        <v>INSERT INTO CONVERSAO_LUTA_ACAO (cd_conversao, id_luta, sequencia, momento_inicio, momento_fim, quem_faz, quem_sofre, acao_tipo, acao, tecnica, direcao, pontuacao) VALUES (1, 3, 5, TRIM(' 00:00:41,211'), TRIM(' 00:00:42,441'), 'ATTAF', 'BOTTIEAU', 'ATTACK', '&lt;TECNICA&gt;', 'KOUCHI GARI', 2, NULL)</v>
      </c>
      <c r="R85" t="s">
        <v>10327</v>
      </c>
    </row>
    <row r="86" spans="1:18" hidden="1" x14ac:dyDescent="0.25">
      <c r="A86" s="7">
        <f>anotacoes!D86</f>
        <v>40720</v>
      </c>
      <c r="B86" t="str">
        <f>anotacoes!C86</f>
        <v>WORLD CUP SAO PAULO 2011</v>
      </c>
      <c r="C86" t="str">
        <f>anotacoes!E86</f>
        <v>BOTTIEAU</v>
      </c>
      <c r="D86" t="str">
        <f>anotacoes!F86</f>
        <v>ATTAF</v>
      </c>
      <c r="E86" t="s">
        <v>10325</v>
      </c>
      <c r="F86">
        <f>anotacoes!A86</f>
        <v>3</v>
      </c>
      <c r="G86">
        <f>anotacoes!B86</f>
        <v>6</v>
      </c>
      <c r="H86" t="str">
        <f>anotacoes!K86</f>
        <v xml:space="preserve"> 00:00:42,649</v>
      </c>
      <c r="I86" t="str">
        <f>anotacoes!L86</f>
        <v xml:space="preserve"> 00:00:53,830</v>
      </c>
      <c r="J86" t="str">
        <f>IF(L86="PAUSE",E86,IF(anotacoes!G90=conversao_anotacoes!C86,conversao_anotacoes!C86,conversao_anotacoes!D86))</f>
        <v>&lt;ARBITRO_DESCONHECIDO&gt;</v>
      </c>
      <c r="K86" t="str">
        <f t="shared" si="2"/>
        <v/>
      </c>
      <c r="L86" t="str">
        <f>UPPER(anotacoes!H86)</f>
        <v>PAUSE</v>
      </c>
      <c r="M86" t="str">
        <f>IF(OR(L86="ATTACK",L86="FINTA"),"&lt;TECNICA&gt;",UPPER(anotacoes!I86))</f>
        <v>&lt;NAO_CLASSIFICADO&gt;</v>
      </c>
      <c r="N86" t="str">
        <f>IF(OR(L86="ATTACK",L86="FINTA"),UPPER(anotacoes!I86),"")</f>
        <v/>
      </c>
      <c r="O86" s="6" t="str">
        <f>IF(anotacoes!N86=0,"",anotacoes!N86)</f>
        <v/>
      </c>
      <c r="P86" t="str">
        <f>IF(anotacoes!M86=0,"",UPPER(anotacoes!M86))</f>
        <v/>
      </c>
      <c r="Q86" t="str">
        <f t="shared" si="3"/>
        <v>INSERT INTO CONVERSAO_LUTA_ACAO (cd_conversao, id_luta, sequencia, momento_inicio, momento_fim, quem_faz, quem_sofre, acao_tipo, acao, tecnica, direcao, pontuacao) VALUES (1, 3, 6, TRIM(' 00:00:42,649'), TRIM(' 00:00:53,830'), '&lt;ARBITRO_DESCONHECIDO&gt;', '', 'PAUSE', '&lt;NAO_CLASSIFICADO&gt;', NULL, NULL, NULL)</v>
      </c>
      <c r="R86" t="s">
        <v>10327</v>
      </c>
    </row>
    <row r="87" spans="1:18" hidden="1" x14ac:dyDescent="0.25">
      <c r="A87" s="7">
        <f>anotacoes!D87</f>
        <v>40720</v>
      </c>
      <c r="B87" t="str">
        <f>anotacoes!C87</f>
        <v>WORLD CUP SAO PAULO 2011</v>
      </c>
      <c r="C87" t="str">
        <f>anotacoes!E87</f>
        <v>BOTTIEAU</v>
      </c>
      <c r="D87" t="str">
        <f>anotacoes!F87</f>
        <v>ATTAF</v>
      </c>
      <c r="E87" t="s">
        <v>10325</v>
      </c>
      <c r="F87">
        <f>anotacoes!A87</f>
        <v>3</v>
      </c>
      <c r="G87">
        <f>anotacoes!B87</f>
        <v>7</v>
      </c>
      <c r="H87" t="str">
        <f>anotacoes!K87</f>
        <v xml:space="preserve"> 00:00:54,000</v>
      </c>
      <c r="I87" t="str">
        <f>anotacoes!L87</f>
        <v xml:space="preserve"> 00:01:40,161</v>
      </c>
      <c r="J87" t="str">
        <f>IF(L87="PAUSE",E87,IF(anotacoes!G91=conversao_anotacoes!C87,conversao_anotacoes!C87,conversao_anotacoes!D87))</f>
        <v>ATTAF</v>
      </c>
      <c r="K87" t="str">
        <f t="shared" si="2"/>
        <v>BOTTIEAU</v>
      </c>
      <c r="L87" t="str">
        <f>UPPER(anotacoes!H87)</f>
        <v>DISPLACEMENT</v>
      </c>
      <c r="M87" t="str">
        <f>IF(OR(L87="ATTACK",L87="FINTA"),"&lt;TECNICA&gt;",UPPER(anotacoes!I87))</f>
        <v>2-3 STEP HESITANT LEFT</v>
      </c>
      <c r="N87" t="str">
        <f>IF(OR(L87="ATTACK",L87="FINTA"),UPPER(anotacoes!I87),"")</f>
        <v/>
      </c>
      <c r="O87" s="6" t="str">
        <f>IF(anotacoes!N87=0,"",anotacoes!N87)</f>
        <v/>
      </c>
      <c r="P87" t="str">
        <f>IF(anotacoes!M87=0,"",UPPER(anotacoes!M87))</f>
        <v/>
      </c>
      <c r="Q87" t="str">
        <f t="shared" si="3"/>
        <v>INSERT INTO CONVERSAO_LUTA_ACAO (cd_conversao, id_luta, sequencia, momento_inicio, momento_fim, quem_faz, quem_sofre, acao_tipo, acao, tecnica, direcao, pontuacao) VALUES (1, 3, 7, TRIM(' 00:00:54,000'), TRIM(' 00:01:40,161'), 'ATTAF', 'BOTTIEAU', 'DISPLACEMENT', '2-3 STEP HESITANT LEFT', NULL, NULL, NULL)</v>
      </c>
      <c r="R87" t="s">
        <v>10327</v>
      </c>
    </row>
    <row r="88" spans="1:18" hidden="1" x14ac:dyDescent="0.25">
      <c r="A88" s="7">
        <f>anotacoes!D88</f>
        <v>40720</v>
      </c>
      <c r="B88" t="str">
        <f>anotacoes!C88</f>
        <v>WORLD CUP SAO PAULO 2011</v>
      </c>
      <c r="C88" t="str">
        <f>anotacoes!E88</f>
        <v>BOTTIEAU</v>
      </c>
      <c r="D88" t="str">
        <f>anotacoes!F88</f>
        <v>ATTAF</v>
      </c>
      <c r="E88" t="s">
        <v>10325</v>
      </c>
      <c r="F88">
        <f>anotacoes!A88</f>
        <v>3</v>
      </c>
      <c r="G88">
        <f>anotacoes!B88</f>
        <v>8</v>
      </c>
      <c r="H88" t="str">
        <f>anotacoes!K88</f>
        <v xml:space="preserve"> 00:01:40,322</v>
      </c>
      <c r="I88" t="str">
        <f>anotacoes!L88</f>
        <v xml:space="preserve"> 00:01:43,718</v>
      </c>
      <c r="J88" t="str">
        <f>IF(L88="PAUSE",E88,IF(anotacoes!G92=conversao_anotacoes!C88,conversao_anotacoes!C88,conversao_anotacoes!D88))</f>
        <v>ATTAF</v>
      </c>
      <c r="K88" t="str">
        <f t="shared" si="2"/>
        <v>BOTTIEAU</v>
      </c>
      <c r="L88" t="str">
        <f>UPPER(anotacoes!H88)</f>
        <v>DISPLACEMENT</v>
      </c>
      <c r="M88" t="str">
        <f>IF(OR(L88="ATTACK",L88="FINTA"),"&lt;TECNICA&gt;",UPPER(anotacoes!I88))</f>
        <v>TRY TO GRIP WITH CONTACT</v>
      </c>
      <c r="N88" t="str">
        <f>IF(OR(L88="ATTACK",L88="FINTA"),UPPER(anotacoes!I88),"")</f>
        <v/>
      </c>
      <c r="O88" s="6" t="str">
        <f>IF(anotacoes!N88=0,"",anotacoes!N88)</f>
        <v/>
      </c>
      <c r="P88" t="str">
        <f>IF(anotacoes!M88=0,"",UPPER(anotacoes!M88))</f>
        <v/>
      </c>
      <c r="Q88" t="str">
        <f t="shared" si="3"/>
        <v>INSERT INTO CONVERSAO_LUTA_ACAO (cd_conversao, id_luta, sequencia, momento_inicio, momento_fim, quem_faz, quem_sofre, acao_tipo, acao, tecnica, direcao, pontuacao) VALUES (1, 3, 8, TRIM(' 00:01:40,322'), TRIM(' 00:01:43,718'), 'ATTAF', 'BOTTIEAU', 'DISPLACEMENT', 'TRY TO GRIP WITH CONTACT', NULL, NULL, NULL)</v>
      </c>
      <c r="R88" t="s">
        <v>10327</v>
      </c>
    </row>
    <row r="89" spans="1:18" hidden="1" x14ac:dyDescent="0.25">
      <c r="A89" s="7">
        <f>anotacoes!D89</f>
        <v>40720</v>
      </c>
      <c r="B89" t="str">
        <f>anotacoes!C89</f>
        <v>WORLD CUP SAO PAULO 2011</v>
      </c>
      <c r="C89" t="str">
        <f>anotacoes!E89</f>
        <v>BOTTIEAU</v>
      </c>
      <c r="D89" t="str">
        <f>anotacoes!F89</f>
        <v>ATTAF</v>
      </c>
      <c r="E89" t="s">
        <v>10325</v>
      </c>
      <c r="F89">
        <f>anotacoes!A89</f>
        <v>3</v>
      </c>
      <c r="G89">
        <f>anotacoes!B89</f>
        <v>9</v>
      </c>
      <c r="H89" t="str">
        <f>anotacoes!K89</f>
        <v xml:space="preserve"> 00:01:43,882</v>
      </c>
      <c r="I89" t="str">
        <f>anotacoes!L89</f>
        <v xml:space="preserve"> 00:01:54,353</v>
      </c>
      <c r="J89" t="str">
        <f>IF(L89="PAUSE",E89,IF(anotacoes!G93=conversao_anotacoes!C89,conversao_anotacoes!C89,conversao_anotacoes!D89))</f>
        <v>ATTAF</v>
      </c>
      <c r="K89" t="str">
        <f t="shared" si="2"/>
        <v>BOTTIEAU</v>
      </c>
      <c r="L89" t="str">
        <f>UPPER(anotacoes!H89)</f>
        <v>GRIP TIME</v>
      </c>
      <c r="M89" t="str">
        <f>IF(OR(L89="ATTACK",L89="FINTA"),"&lt;TECNICA&gt;",UPPER(anotacoes!I89))</f>
        <v>RIGHT COLLAR</v>
      </c>
      <c r="N89" t="str">
        <f>IF(OR(L89="ATTACK",L89="FINTA"),UPPER(anotacoes!I89),"")</f>
        <v/>
      </c>
      <c r="O89" s="6" t="str">
        <f>IF(anotacoes!N89=0,"",anotacoes!N89)</f>
        <v/>
      </c>
      <c r="P89" t="str">
        <f>IF(anotacoes!M89=0,"",UPPER(anotacoes!M89))</f>
        <v/>
      </c>
      <c r="Q89" t="str">
        <f t="shared" si="3"/>
        <v>INSERT INTO CONVERSAO_LUTA_ACAO (cd_conversao, id_luta, sequencia, momento_inicio, momento_fim, quem_faz, quem_sofre, acao_tipo, acao, tecnica, direcao, pontuacao) VALUES (1, 3, 9, TRIM(' 00:01:43,882'), TRIM(' 00:01:54,353'), 'ATTAF', 'BOTTIEAU', 'GRIP TIME', 'RIGHT COLLAR', NULL, NULL, NULL)</v>
      </c>
      <c r="R89" t="s">
        <v>10327</v>
      </c>
    </row>
    <row r="90" spans="1:18" hidden="1" x14ac:dyDescent="0.25">
      <c r="A90" s="7">
        <f>anotacoes!D90</f>
        <v>40720</v>
      </c>
      <c r="B90" t="str">
        <f>anotacoes!C90</f>
        <v>WORLD CUP SAO PAULO 2011</v>
      </c>
      <c r="C90" t="str">
        <f>anotacoes!E90</f>
        <v>BOTTIEAU</v>
      </c>
      <c r="D90" t="str">
        <f>anotacoes!F90</f>
        <v>ATTAF</v>
      </c>
      <c r="E90" t="s">
        <v>10325</v>
      </c>
      <c r="F90">
        <f>anotacoes!A90</f>
        <v>3</v>
      </c>
      <c r="G90">
        <f>anotacoes!B90</f>
        <v>10</v>
      </c>
      <c r="H90" t="str">
        <f>anotacoes!K90</f>
        <v xml:space="preserve"> 00:01:54,353</v>
      </c>
      <c r="I90" t="str">
        <f>anotacoes!L90</f>
        <v xml:space="preserve"> 00:01:55,667</v>
      </c>
      <c r="J90" t="str">
        <f>IF(L90="PAUSE",E90,IF(anotacoes!G94=conversao_anotacoes!C90,conversao_anotacoes!C90,conversao_anotacoes!D90))</f>
        <v>ATTAF</v>
      </c>
      <c r="K90" t="str">
        <f t="shared" si="2"/>
        <v>BOTTIEAU</v>
      </c>
      <c r="L90" t="str">
        <f>UPPER(anotacoes!H90)</f>
        <v>GRIP TIME</v>
      </c>
      <c r="M90" t="str">
        <f>IF(OR(L90="ATTACK",L90="FINTA"),"&lt;TECNICA&gt;",UPPER(anotacoes!I90))</f>
        <v>RIGHT COLLAR</v>
      </c>
      <c r="N90" t="str">
        <f>IF(OR(L90="ATTACK",L90="FINTA"),UPPER(anotacoes!I90),"")</f>
        <v/>
      </c>
      <c r="O90" s="6" t="str">
        <f>IF(anotacoes!N90=0,"",anotacoes!N90)</f>
        <v/>
      </c>
      <c r="P90" t="str">
        <f>IF(anotacoes!M90=0,"",UPPER(anotacoes!M90))</f>
        <v/>
      </c>
      <c r="Q90" t="str">
        <f t="shared" si="3"/>
        <v>INSERT INTO CONVERSAO_LUTA_ACAO (cd_conversao, id_luta, sequencia, momento_inicio, momento_fim, quem_faz, quem_sofre, acao_tipo, acao, tecnica, direcao, pontuacao) VALUES (1, 3, 10, TRIM(' 00:01:54,353'), TRIM(' 00:01:55,667'), 'ATTAF', 'BOTTIEAU', 'GRIP TIME', 'RIGHT COLLAR', NULL, NULL, NULL)</v>
      </c>
      <c r="R90" t="s">
        <v>10327</v>
      </c>
    </row>
    <row r="91" spans="1:18" hidden="1" x14ac:dyDescent="0.25">
      <c r="A91" s="7">
        <f>anotacoes!D91</f>
        <v>40720</v>
      </c>
      <c r="B91" t="str">
        <f>anotacoes!C91</f>
        <v>WORLD CUP SAO PAULO 2011</v>
      </c>
      <c r="C91" t="str">
        <f>anotacoes!E91</f>
        <v>BOTTIEAU</v>
      </c>
      <c r="D91" t="str">
        <f>anotacoes!F91</f>
        <v>ATTAF</v>
      </c>
      <c r="E91" t="s">
        <v>10325</v>
      </c>
      <c r="F91">
        <f>anotacoes!A91</f>
        <v>3</v>
      </c>
      <c r="G91">
        <f>anotacoes!B91</f>
        <v>11</v>
      </c>
      <c r="H91" t="str">
        <f>anotacoes!K91</f>
        <v xml:space="preserve"> 00:01:55,667</v>
      </c>
      <c r="I91" t="str">
        <f>anotacoes!L91</f>
        <v xml:space="preserve"> 00:01:56,532</v>
      </c>
      <c r="J91" t="str">
        <f>IF(L91="PAUSE",E91,IF(anotacoes!G95=conversao_anotacoes!C91,conversao_anotacoes!C91,conversao_anotacoes!D91))</f>
        <v>ATTAF</v>
      </c>
      <c r="K91" t="str">
        <f t="shared" si="2"/>
        <v>BOTTIEAU</v>
      </c>
      <c r="L91" t="str">
        <f>UPPER(anotacoes!H91)</f>
        <v>DEFENSE</v>
      </c>
      <c r="M91" t="str">
        <f>IF(OR(L91="ATTACK",L91="FINTA"),"&lt;TECNICA&gt;",UPPER(anotacoes!I91))</f>
        <v>TAE-SABAKI LEFT INCLINED</v>
      </c>
      <c r="N91" t="str">
        <f>IF(OR(L91="ATTACK",L91="FINTA"),UPPER(anotacoes!I91),"")</f>
        <v/>
      </c>
      <c r="O91" s="6" t="str">
        <f>IF(anotacoes!N91=0,"",anotacoes!N91)</f>
        <v/>
      </c>
      <c r="P91" t="str">
        <f>IF(anotacoes!M91=0,"",UPPER(anotacoes!M91))</f>
        <v/>
      </c>
      <c r="Q91" t="str">
        <f t="shared" si="3"/>
        <v>INSERT INTO CONVERSAO_LUTA_ACAO (cd_conversao, id_luta, sequencia, momento_inicio, momento_fim, quem_faz, quem_sofre, acao_tipo, acao, tecnica, direcao, pontuacao) VALUES (1, 3, 11, TRIM(' 00:01:55,667'), TRIM(' 00:01:56,532'), 'ATTAF', 'BOTTIEAU', 'DEFENSE', 'TAE-SABAKI LEFT INCLINED', NULL, NULL, NULL)</v>
      </c>
      <c r="R91" t="s">
        <v>10327</v>
      </c>
    </row>
    <row r="92" spans="1:18" hidden="1" x14ac:dyDescent="0.25">
      <c r="A92" s="7">
        <f>anotacoes!D92</f>
        <v>40720</v>
      </c>
      <c r="B92" t="str">
        <f>anotacoes!C92</f>
        <v>WORLD CUP SAO PAULO 2011</v>
      </c>
      <c r="C92" t="str">
        <f>anotacoes!E92</f>
        <v>BOTTIEAU</v>
      </c>
      <c r="D92" t="str">
        <f>anotacoes!F92</f>
        <v>ATTAF</v>
      </c>
      <c r="E92" t="s">
        <v>10325</v>
      </c>
      <c r="F92">
        <f>anotacoes!A92</f>
        <v>3</v>
      </c>
      <c r="G92">
        <f>anotacoes!B92</f>
        <v>12</v>
      </c>
      <c r="H92" t="str">
        <f>anotacoes!K92</f>
        <v xml:space="preserve"> 00:01:56,690</v>
      </c>
      <c r="I92" t="str">
        <f>anotacoes!L92</f>
        <v xml:space="preserve"> 00:02:14,617</v>
      </c>
      <c r="J92" t="str">
        <f>IF(L92="PAUSE",E92,IF(anotacoes!G96=conversao_anotacoes!C92,conversao_anotacoes!C92,conversao_anotacoes!D92))</f>
        <v>ATTAF</v>
      </c>
      <c r="K92" t="str">
        <f t="shared" si="2"/>
        <v>BOTTIEAU</v>
      </c>
      <c r="L92" t="str">
        <f>UPPER(anotacoes!H92)</f>
        <v>GROUNDWORK COMBAT</v>
      </c>
      <c r="M92" t="str">
        <f>IF(OR(L92="ATTACK",L92="FINTA"),"&lt;TECNICA&gt;",UPPER(anotacoes!I92))</f>
        <v>TRYING TO ATTACK</v>
      </c>
      <c r="N92" t="str">
        <f>IF(OR(L92="ATTACK",L92="FINTA"),UPPER(anotacoes!I92),"")</f>
        <v/>
      </c>
      <c r="O92" s="6" t="str">
        <f>IF(anotacoes!N92=0,"",anotacoes!N92)</f>
        <v/>
      </c>
      <c r="P92" t="str">
        <f>IF(anotacoes!M92=0,"",UPPER(anotacoes!M92))</f>
        <v/>
      </c>
      <c r="Q92" t="str">
        <f t="shared" si="3"/>
        <v>INSERT INTO CONVERSAO_LUTA_ACAO (cd_conversao, id_luta, sequencia, momento_inicio, momento_fim, quem_faz, quem_sofre, acao_tipo, acao, tecnica, direcao, pontuacao) VALUES (1, 3, 12, TRIM(' 00:01:56,690'), TRIM(' 00:02:14,617'), 'ATTAF', 'BOTTIEAU', 'GROUNDWORK COMBAT', 'TRYING TO ATTACK', NULL, NULL, NULL)</v>
      </c>
      <c r="R92" t="s">
        <v>10327</v>
      </c>
    </row>
    <row r="93" spans="1:18" hidden="1" x14ac:dyDescent="0.25">
      <c r="A93" s="7">
        <f>anotacoes!D93</f>
        <v>40720</v>
      </c>
      <c r="B93" t="str">
        <f>anotacoes!C93</f>
        <v>WORLD CUP SAO PAULO 2011</v>
      </c>
      <c r="C93" t="str">
        <f>anotacoes!E93</f>
        <v>BOTTIEAU</v>
      </c>
      <c r="D93" t="str">
        <f>anotacoes!F93</f>
        <v>ATTAF</v>
      </c>
      <c r="E93" t="s">
        <v>10325</v>
      </c>
      <c r="F93">
        <f>anotacoes!A93</f>
        <v>3</v>
      </c>
      <c r="G93">
        <f>anotacoes!B93</f>
        <v>13</v>
      </c>
      <c r="H93" t="str">
        <f>anotacoes!K93</f>
        <v xml:space="preserve"> 00:02:14,784</v>
      </c>
      <c r="I93" t="str">
        <f>anotacoes!L93</f>
        <v xml:space="preserve"> 00:02:25,627</v>
      </c>
      <c r="J93" t="str">
        <f>IF(L93="PAUSE",E93,IF(anotacoes!G97=conversao_anotacoes!C93,conversao_anotacoes!C93,conversao_anotacoes!D93))</f>
        <v>&lt;ARBITRO_DESCONHECIDO&gt;</v>
      </c>
      <c r="K93" t="str">
        <f t="shared" si="2"/>
        <v/>
      </c>
      <c r="L93" t="str">
        <f>UPPER(anotacoes!H93)</f>
        <v>PAUSE</v>
      </c>
      <c r="M93" t="str">
        <f>IF(OR(L93="ATTACK",L93="FINTA"),"&lt;TECNICA&gt;",UPPER(anotacoes!I93))</f>
        <v>&lt;NAO_CLASSIFICADO&gt;</v>
      </c>
      <c r="N93" t="str">
        <f>IF(OR(L93="ATTACK",L93="FINTA"),UPPER(anotacoes!I93),"")</f>
        <v/>
      </c>
      <c r="O93" s="6" t="str">
        <f>IF(anotacoes!N93=0,"",anotacoes!N93)</f>
        <v/>
      </c>
      <c r="P93" t="str">
        <f>IF(anotacoes!M93=0,"",UPPER(anotacoes!M93))</f>
        <v/>
      </c>
      <c r="Q93" t="str">
        <f t="shared" si="3"/>
        <v>INSERT INTO CONVERSAO_LUTA_ACAO (cd_conversao, id_luta, sequencia, momento_inicio, momento_fim, quem_faz, quem_sofre, acao_tipo, acao, tecnica, direcao, pontuacao) VALUES (1, 3, 13, TRIM(' 00:02:14,784'), TRIM(' 00:02:25,627'), '&lt;ARBITRO_DESCONHECIDO&gt;', '', 'PAUSE', '&lt;NAO_CLASSIFICADO&gt;', NULL, NULL, NULL)</v>
      </c>
      <c r="R93" t="s">
        <v>10327</v>
      </c>
    </row>
    <row r="94" spans="1:18" hidden="1" x14ac:dyDescent="0.25">
      <c r="A94" s="7">
        <f>anotacoes!D94</f>
        <v>40720</v>
      </c>
      <c r="B94" t="str">
        <f>anotacoes!C94</f>
        <v>WORLD CUP SAO PAULO 2011</v>
      </c>
      <c r="C94" t="str">
        <f>anotacoes!E94</f>
        <v>BOTTIEAU</v>
      </c>
      <c r="D94" t="str">
        <f>anotacoes!F94</f>
        <v>ATTAF</v>
      </c>
      <c r="E94" t="s">
        <v>10325</v>
      </c>
      <c r="F94">
        <f>anotacoes!A94</f>
        <v>3</v>
      </c>
      <c r="G94">
        <f>anotacoes!B94</f>
        <v>14</v>
      </c>
      <c r="H94" t="str">
        <f>anotacoes!K94</f>
        <v xml:space="preserve"> 00:02:25,817</v>
      </c>
      <c r="I94" t="str">
        <f>anotacoes!L94</f>
        <v xml:space="preserve"> 00:02:34,019</v>
      </c>
      <c r="J94" t="str">
        <f>IF(L94="PAUSE",E94,IF(anotacoes!G98=conversao_anotacoes!C94,conversao_anotacoes!C94,conversao_anotacoes!D94))</f>
        <v>ATTAF</v>
      </c>
      <c r="K94" t="str">
        <f t="shared" si="2"/>
        <v>BOTTIEAU</v>
      </c>
      <c r="L94" t="str">
        <f>UPPER(anotacoes!H94)</f>
        <v>DISPLACEMENT</v>
      </c>
      <c r="M94" t="str">
        <f>IF(OR(L94="ATTACK",L94="FINTA"),"&lt;TECNICA&gt;",UPPER(anotacoes!I94))</f>
        <v>2-3 STEP HESITANT LEFT</v>
      </c>
      <c r="N94" t="str">
        <f>IF(OR(L94="ATTACK",L94="FINTA"),UPPER(anotacoes!I94),"")</f>
        <v/>
      </c>
      <c r="O94" s="6" t="str">
        <f>IF(anotacoes!N94=0,"",anotacoes!N94)</f>
        <v/>
      </c>
      <c r="P94" t="str">
        <f>IF(anotacoes!M94=0,"",UPPER(anotacoes!M94))</f>
        <v/>
      </c>
      <c r="Q94" t="str">
        <f t="shared" si="3"/>
        <v>INSERT INTO CONVERSAO_LUTA_ACAO (cd_conversao, id_luta, sequencia, momento_inicio, momento_fim, quem_faz, quem_sofre, acao_tipo, acao, tecnica, direcao, pontuacao) VALUES (1, 3, 14, TRIM(' 00:02:25,817'), TRIM(' 00:02:34,019'), 'ATTAF', 'BOTTIEAU', 'DISPLACEMENT', '2-3 STEP HESITANT LEFT', NULL, NULL, NULL)</v>
      </c>
      <c r="R94" t="s">
        <v>10327</v>
      </c>
    </row>
    <row r="95" spans="1:18" hidden="1" x14ac:dyDescent="0.25">
      <c r="A95" s="7">
        <f>anotacoes!D95</f>
        <v>40720</v>
      </c>
      <c r="B95" t="str">
        <f>anotacoes!C95</f>
        <v>WORLD CUP SAO PAULO 2011</v>
      </c>
      <c r="C95" t="str">
        <f>anotacoes!E95</f>
        <v>BOTTIEAU</v>
      </c>
      <c r="D95" t="str">
        <f>anotacoes!F95</f>
        <v>ATTAF</v>
      </c>
      <c r="E95" t="s">
        <v>10325</v>
      </c>
      <c r="F95">
        <f>anotacoes!A95</f>
        <v>3</v>
      </c>
      <c r="G95">
        <f>anotacoes!B95</f>
        <v>15</v>
      </c>
      <c r="H95" t="str">
        <f>anotacoes!K95</f>
        <v xml:space="preserve"> 00:02:34,192</v>
      </c>
      <c r="I95" t="str">
        <f>anotacoes!L95</f>
        <v xml:space="preserve"> 00:02:38,104</v>
      </c>
      <c r="J95" t="str">
        <f>IF(L95="PAUSE",E95,IF(anotacoes!G99=conversao_anotacoes!C95,conversao_anotacoes!C95,conversao_anotacoes!D95))</f>
        <v>ATTAF</v>
      </c>
      <c r="K95" t="str">
        <f t="shared" si="2"/>
        <v>BOTTIEAU</v>
      </c>
      <c r="L95" t="str">
        <f>UPPER(anotacoes!H95)</f>
        <v>GRIP TIME</v>
      </c>
      <c r="M95" t="str">
        <f>IF(OR(L95="ATTACK",L95="FINTA"),"&lt;TECNICA&gt;",UPPER(anotacoes!I95))</f>
        <v>RIGHT COLLAR</v>
      </c>
      <c r="N95" t="str">
        <f>IF(OR(L95="ATTACK",L95="FINTA"),UPPER(anotacoes!I95),"")</f>
        <v/>
      </c>
      <c r="O95" s="6" t="str">
        <f>IF(anotacoes!N95=0,"",anotacoes!N95)</f>
        <v/>
      </c>
      <c r="P95" t="str">
        <f>IF(anotacoes!M95=0,"",UPPER(anotacoes!M95))</f>
        <v/>
      </c>
      <c r="Q95" t="str">
        <f t="shared" si="3"/>
        <v>INSERT INTO CONVERSAO_LUTA_ACAO (cd_conversao, id_luta, sequencia, momento_inicio, momento_fim, quem_faz, quem_sofre, acao_tipo, acao, tecnica, direcao, pontuacao) VALUES (1, 3, 15, TRIM(' 00:02:34,192'), TRIM(' 00:02:38,104'), 'ATTAF', 'BOTTIEAU', 'GRIP TIME', 'RIGHT COLLAR', NULL, NULL, NULL)</v>
      </c>
      <c r="R95" t="s">
        <v>10327</v>
      </c>
    </row>
    <row r="96" spans="1:18" hidden="1" x14ac:dyDescent="0.25">
      <c r="A96" s="7">
        <f>anotacoes!D96</f>
        <v>40720</v>
      </c>
      <c r="B96" t="str">
        <f>anotacoes!C96</f>
        <v>WORLD CUP SAO PAULO 2011</v>
      </c>
      <c r="C96" t="str">
        <f>anotacoes!E96</f>
        <v>BOTTIEAU</v>
      </c>
      <c r="D96" t="str">
        <f>anotacoes!F96</f>
        <v>ATTAF</v>
      </c>
      <c r="E96" t="s">
        <v>10325</v>
      </c>
      <c r="F96">
        <f>anotacoes!A96</f>
        <v>3</v>
      </c>
      <c r="G96">
        <f>anotacoes!B96</f>
        <v>16</v>
      </c>
      <c r="H96" t="str">
        <f>anotacoes!K96</f>
        <v xml:space="preserve"> 00:02:38,104</v>
      </c>
      <c r="I96" t="str">
        <f>anotacoes!L96</f>
        <v xml:space="preserve"> 00:02:38,104</v>
      </c>
      <c r="J96" t="str">
        <f>IF(L96="PAUSE",E96,IF(anotacoes!G100=conversao_anotacoes!C96,conversao_anotacoes!C96,conversao_anotacoes!D96))</f>
        <v>ATTAF</v>
      </c>
      <c r="K96" t="str">
        <f t="shared" si="2"/>
        <v>BOTTIEAU</v>
      </c>
      <c r="L96" t="str">
        <f>UPPER(anotacoes!H96)</f>
        <v>ATTACK</v>
      </c>
      <c r="M96" t="str">
        <f>IF(OR(L96="ATTACK",L96="FINTA"),"&lt;TECNICA&gt;",UPPER(anotacoes!I96))</f>
        <v>&lt;TECNICA&gt;</v>
      </c>
      <c r="N96" t="str">
        <f>IF(OR(L96="ATTACK",L96="FINTA"),UPPER(anotacoes!I96),"")</f>
        <v>OUCHI GARI</v>
      </c>
      <c r="O96" s="6">
        <f>IF(anotacoes!N96=0,"",anotacoes!N96)</f>
        <v>2</v>
      </c>
      <c r="P96" t="str">
        <f>IF(anotacoes!M96=0,"",UPPER(anotacoes!M96))</f>
        <v/>
      </c>
      <c r="Q96" t="str">
        <f t="shared" si="3"/>
        <v>INSERT INTO CONVERSAO_LUTA_ACAO (cd_conversao, id_luta, sequencia, momento_inicio, momento_fim, quem_faz, quem_sofre, acao_tipo, acao, tecnica, direcao, pontuacao) VALUES (1, 3, 16, TRIM(' 00:02:38,104'), TRIM(' 00:02:38,104'), 'ATTAF', 'BOTTIEAU', 'ATTACK', '&lt;TECNICA&gt;', 'OUCHI GARI', 2, NULL)</v>
      </c>
      <c r="R96" t="s">
        <v>10327</v>
      </c>
    </row>
    <row r="97" spans="1:18" hidden="1" x14ac:dyDescent="0.25">
      <c r="A97" s="7">
        <f>anotacoes!D97</f>
        <v>40720</v>
      </c>
      <c r="B97" t="str">
        <f>anotacoes!C97</f>
        <v>WORLD CUP SAO PAULO 2011</v>
      </c>
      <c r="C97" t="str">
        <f>anotacoes!E97</f>
        <v>BOTTIEAU</v>
      </c>
      <c r="D97" t="str">
        <f>anotacoes!F97</f>
        <v>ATTAF</v>
      </c>
      <c r="E97" t="s">
        <v>10325</v>
      </c>
      <c r="F97">
        <f>anotacoes!A97</f>
        <v>3</v>
      </c>
      <c r="G97">
        <f>anotacoes!B97</f>
        <v>17</v>
      </c>
      <c r="H97" t="str">
        <f>anotacoes!K97</f>
        <v xml:space="preserve"> 00:02:38,104</v>
      </c>
      <c r="I97" t="str">
        <f>anotacoes!L97</f>
        <v xml:space="preserve"> 00:03:20,937</v>
      </c>
      <c r="J97" t="str">
        <f>IF(L97="PAUSE",E97,IF(anotacoes!G101=conversao_anotacoes!C97,conversao_anotacoes!C97,conversao_anotacoes!D97))</f>
        <v>ATTAF</v>
      </c>
      <c r="K97" t="str">
        <f t="shared" si="2"/>
        <v>BOTTIEAU</v>
      </c>
      <c r="L97" t="str">
        <f>UPPER(anotacoes!H97)</f>
        <v>GRIP TIME</v>
      </c>
      <c r="M97" t="str">
        <f>IF(OR(L97="ATTACK",L97="FINTA"),"&lt;TECNICA&gt;",UPPER(anotacoes!I97))</f>
        <v>RIGHT COLLAR</v>
      </c>
      <c r="N97" t="str">
        <f>IF(OR(L97="ATTACK",L97="FINTA"),UPPER(anotacoes!I97),"")</f>
        <v/>
      </c>
      <c r="O97" s="6" t="str">
        <f>IF(anotacoes!N97=0,"",anotacoes!N97)</f>
        <v/>
      </c>
      <c r="P97" t="str">
        <f>IF(anotacoes!M97=0,"",UPPER(anotacoes!M97))</f>
        <v/>
      </c>
      <c r="Q97" t="str">
        <f t="shared" si="3"/>
        <v>INSERT INTO CONVERSAO_LUTA_ACAO (cd_conversao, id_luta, sequencia, momento_inicio, momento_fim, quem_faz, quem_sofre, acao_tipo, acao, tecnica, direcao, pontuacao) VALUES (1, 3, 17, TRIM(' 00:02:38,104'), TRIM(' 00:03:20,937'), 'ATTAF', 'BOTTIEAU', 'GRIP TIME', 'RIGHT COLLAR', NULL, NULL, NULL)</v>
      </c>
      <c r="R97" t="s">
        <v>10327</v>
      </c>
    </row>
    <row r="98" spans="1:18" hidden="1" x14ac:dyDescent="0.25">
      <c r="A98" s="7">
        <f>anotacoes!D98</f>
        <v>40720</v>
      </c>
      <c r="B98" t="str">
        <f>anotacoes!C98</f>
        <v>WORLD CUP SAO PAULO 2011</v>
      </c>
      <c r="C98" t="str">
        <f>anotacoes!E98</f>
        <v>BOTTIEAU</v>
      </c>
      <c r="D98" t="str">
        <f>anotacoes!F98</f>
        <v>ATTAF</v>
      </c>
      <c r="E98" t="s">
        <v>10325</v>
      </c>
      <c r="F98">
        <f>anotacoes!A98</f>
        <v>3</v>
      </c>
      <c r="G98">
        <f>anotacoes!B98</f>
        <v>18</v>
      </c>
      <c r="H98" t="str">
        <f>anotacoes!K98</f>
        <v xml:space="preserve"> 00:03:21,109</v>
      </c>
      <c r="I98" t="str">
        <f>anotacoes!L98</f>
        <v xml:space="preserve"> 00:03:28,351</v>
      </c>
      <c r="J98" t="str">
        <f>IF(L98="PAUSE",E98,IF(anotacoes!G102=conversao_anotacoes!C98,conversao_anotacoes!C98,conversao_anotacoes!D98))</f>
        <v>ATTAF</v>
      </c>
      <c r="K98" t="str">
        <f t="shared" si="2"/>
        <v>BOTTIEAU</v>
      </c>
      <c r="L98" t="str">
        <f>UPPER(anotacoes!H98)</f>
        <v>GRIP TIME</v>
      </c>
      <c r="M98" t="str">
        <f>IF(OR(L98="ATTACK",L98="FINTA"),"&lt;TECNICA&gt;",UPPER(anotacoes!I98))</f>
        <v>RIGHT COLLAR LEFT SLEEVE</v>
      </c>
      <c r="N98" t="str">
        <f>IF(OR(L98="ATTACK",L98="FINTA"),UPPER(anotacoes!I98),"")</f>
        <v/>
      </c>
      <c r="O98" s="6" t="str">
        <f>IF(anotacoes!N98=0,"",anotacoes!N98)</f>
        <v/>
      </c>
      <c r="P98" t="str">
        <f>IF(anotacoes!M98=0,"",UPPER(anotacoes!M98))</f>
        <v/>
      </c>
      <c r="Q98" t="str">
        <f t="shared" si="3"/>
        <v>INSERT INTO CONVERSAO_LUTA_ACAO (cd_conversao, id_luta, sequencia, momento_inicio, momento_fim, quem_faz, quem_sofre, acao_tipo, acao, tecnica, direcao, pontuacao) VALUES (1, 3, 18, TRIM(' 00:03:21,109'), TRIM(' 00:03:28,351'), 'ATTAF', 'BOTTIEAU', 'GRIP TIME', 'RIGHT COLLAR LEFT SLEEVE', NULL, NULL, NULL)</v>
      </c>
      <c r="R98" t="s">
        <v>10327</v>
      </c>
    </row>
    <row r="99" spans="1:18" hidden="1" x14ac:dyDescent="0.25">
      <c r="A99" s="7">
        <f>anotacoes!D99</f>
        <v>40720</v>
      </c>
      <c r="B99" t="str">
        <f>anotacoes!C99</f>
        <v>WORLD CUP SAO PAULO 2011</v>
      </c>
      <c r="C99" t="str">
        <f>anotacoes!E99</f>
        <v>BOTTIEAU</v>
      </c>
      <c r="D99" t="str">
        <f>anotacoes!F99</f>
        <v>ATTAF</v>
      </c>
      <c r="E99" t="s">
        <v>10325</v>
      </c>
      <c r="F99">
        <f>anotacoes!A99</f>
        <v>3</v>
      </c>
      <c r="G99">
        <f>anotacoes!B99</f>
        <v>19</v>
      </c>
      <c r="H99" t="str">
        <f>anotacoes!K99</f>
        <v xml:space="preserve"> 00:03:28,569</v>
      </c>
      <c r="I99" t="str">
        <f>anotacoes!L99</f>
        <v xml:space="preserve"> 00:03:38,175</v>
      </c>
      <c r="J99" t="str">
        <f>IF(L99="PAUSE",E99,IF(anotacoes!G103=conversao_anotacoes!C99,conversao_anotacoes!C99,conversao_anotacoes!D99))</f>
        <v>&lt;ARBITRO_DESCONHECIDO&gt;</v>
      </c>
      <c r="K99" t="str">
        <f t="shared" si="2"/>
        <v/>
      </c>
      <c r="L99" t="str">
        <f>UPPER(anotacoes!H99)</f>
        <v>PAUSE</v>
      </c>
      <c r="M99" t="str">
        <f>IF(OR(L99="ATTACK",L99="FINTA"),"&lt;TECNICA&gt;",UPPER(anotacoes!I99))</f>
        <v>&lt;NAO_CLASSIFICADO&gt;</v>
      </c>
      <c r="N99" t="str">
        <f>IF(OR(L99="ATTACK",L99="FINTA"),UPPER(anotacoes!I99),"")</f>
        <v/>
      </c>
      <c r="O99" s="6" t="str">
        <f>IF(anotacoes!N99=0,"",anotacoes!N99)</f>
        <v/>
      </c>
      <c r="P99" t="str">
        <f>IF(anotacoes!M99=0,"",UPPER(anotacoes!M99))</f>
        <v/>
      </c>
      <c r="Q99" t="str">
        <f t="shared" si="3"/>
        <v>INSERT INTO CONVERSAO_LUTA_ACAO (cd_conversao, id_luta, sequencia, momento_inicio, momento_fim, quem_faz, quem_sofre, acao_tipo, acao, tecnica, direcao, pontuacao) VALUES (1, 3, 19, TRIM(' 00:03:28,569'), TRIM(' 00:03:38,175'), '&lt;ARBITRO_DESCONHECIDO&gt;', '', 'PAUSE', '&lt;NAO_CLASSIFICADO&gt;', NULL, NULL, NULL)</v>
      </c>
      <c r="R99" t="s">
        <v>10327</v>
      </c>
    </row>
    <row r="100" spans="1:18" hidden="1" x14ac:dyDescent="0.25">
      <c r="A100" s="7">
        <f>anotacoes!D100</f>
        <v>40720</v>
      </c>
      <c r="B100" t="str">
        <f>anotacoes!C100</f>
        <v>WORLD CUP SAO PAULO 2011</v>
      </c>
      <c r="C100" t="str">
        <f>anotacoes!E100</f>
        <v>BOTTIEAU</v>
      </c>
      <c r="D100" t="str">
        <f>anotacoes!F100</f>
        <v>ATTAF</v>
      </c>
      <c r="E100" t="s">
        <v>10325</v>
      </c>
      <c r="F100">
        <f>anotacoes!A100</f>
        <v>3</v>
      </c>
      <c r="G100">
        <f>anotacoes!B100</f>
        <v>20</v>
      </c>
      <c r="H100" t="str">
        <f>anotacoes!K100</f>
        <v xml:space="preserve"> 00:03:38,471</v>
      </c>
      <c r="I100" t="str">
        <f>anotacoes!L100</f>
        <v xml:space="preserve"> 00:03:42,124</v>
      </c>
      <c r="J100" t="str">
        <f>IF(L100="PAUSE",E100,IF(anotacoes!G104=conversao_anotacoes!C100,conversao_anotacoes!C100,conversao_anotacoes!D100))</f>
        <v>ATTAF</v>
      </c>
      <c r="K100" t="str">
        <f t="shared" si="2"/>
        <v>BOTTIEAU</v>
      </c>
      <c r="L100" t="str">
        <f>UPPER(anotacoes!H100)</f>
        <v>DISPLACEMENT</v>
      </c>
      <c r="M100" t="str">
        <f>IF(OR(L100="ATTACK",L100="FINTA"),"&lt;TECNICA&gt;",UPPER(anotacoes!I100))</f>
        <v>CIRCULAR RIGHT</v>
      </c>
      <c r="N100" t="str">
        <f>IF(OR(L100="ATTACK",L100="FINTA"),UPPER(anotacoes!I100),"")</f>
        <v/>
      </c>
      <c r="O100" s="6" t="str">
        <f>IF(anotacoes!N100=0,"",anotacoes!N100)</f>
        <v/>
      </c>
      <c r="P100" t="str">
        <f>IF(anotacoes!M100=0,"",UPPER(anotacoes!M100))</f>
        <v/>
      </c>
      <c r="Q100" t="str">
        <f t="shared" si="3"/>
        <v>INSERT INTO CONVERSAO_LUTA_ACAO (cd_conversao, id_luta, sequencia, momento_inicio, momento_fim, quem_faz, quem_sofre, acao_tipo, acao, tecnica, direcao, pontuacao) VALUES (1, 3, 20, TRIM(' 00:03:38,471'), TRIM(' 00:03:42,124'), 'ATTAF', 'BOTTIEAU', 'DISPLACEMENT', 'CIRCULAR RIGHT', NULL, NULL, NULL)</v>
      </c>
      <c r="R100" t="s">
        <v>10327</v>
      </c>
    </row>
    <row r="101" spans="1:18" hidden="1" x14ac:dyDescent="0.25">
      <c r="A101" s="7">
        <f>anotacoes!D101</f>
        <v>40720</v>
      </c>
      <c r="B101" t="str">
        <f>anotacoes!C101</f>
        <v>WORLD CUP SAO PAULO 2011</v>
      </c>
      <c r="C101" t="str">
        <f>anotacoes!E101</f>
        <v>BOTTIEAU</v>
      </c>
      <c r="D101" t="str">
        <f>anotacoes!F101</f>
        <v>ATTAF</v>
      </c>
      <c r="E101" t="s">
        <v>10325</v>
      </c>
      <c r="F101">
        <f>anotacoes!A101</f>
        <v>3</v>
      </c>
      <c r="G101">
        <f>anotacoes!B101</f>
        <v>21</v>
      </c>
      <c r="H101" t="str">
        <f>anotacoes!K101</f>
        <v xml:space="preserve"> 00:03:42,297</v>
      </c>
      <c r="I101" t="str">
        <f>anotacoes!L101</f>
        <v xml:space="preserve"> 00:03:43,967</v>
      </c>
      <c r="J101" t="str">
        <f>IF(L101="PAUSE",E101,IF(anotacoes!G105=conversao_anotacoes!C101,conversao_anotacoes!C101,conversao_anotacoes!D101))</f>
        <v>ATTAF</v>
      </c>
      <c r="K101" t="str">
        <f t="shared" si="2"/>
        <v>BOTTIEAU</v>
      </c>
      <c r="L101" t="str">
        <f>UPPER(anotacoes!H101)</f>
        <v>DISPLACEMENT</v>
      </c>
      <c r="M101" t="str">
        <f>IF(OR(L101="ATTACK",L101="FINTA"),"&lt;TECNICA&gt;",UPPER(anotacoes!I101))</f>
        <v>2-3 STEP HESITANT LEFT</v>
      </c>
      <c r="N101" t="str">
        <f>IF(OR(L101="ATTACK",L101="FINTA"),UPPER(anotacoes!I101),"")</f>
        <v/>
      </c>
      <c r="O101" s="6" t="str">
        <f>IF(anotacoes!N101=0,"",anotacoes!N101)</f>
        <v/>
      </c>
      <c r="P101" t="str">
        <f>IF(anotacoes!M101=0,"",UPPER(anotacoes!M101))</f>
        <v/>
      </c>
      <c r="Q101" t="str">
        <f t="shared" si="3"/>
        <v>INSERT INTO CONVERSAO_LUTA_ACAO (cd_conversao, id_luta, sequencia, momento_inicio, momento_fim, quem_faz, quem_sofre, acao_tipo, acao, tecnica, direcao, pontuacao) VALUES (1, 3, 21, TRIM(' 00:03:42,297'), TRIM(' 00:03:43,967'), 'ATTAF', 'BOTTIEAU', 'DISPLACEMENT', '2-3 STEP HESITANT LEFT', NULL, NULL, NULL)</v>
      </c>
      <c r="R101" t="s">
        <v>10327</v>
      </c>
    </row>
    <row r="102" spans="1:18" hidden="1" x14ac:dyDescent="0.25">
      <c r="A102" s="7">
        <f>anotacoes!D102</f>
        <v>40720</v>
      </c>
      <c r="B102" t="str">
        <f>anotacoes!C102</f>
        <v>WORLD CUP SAO PAULO 2011</v>
      </c>
      <c r="C102" t="str">
        <f>anotacoes!E102</f>
        <v>BOTTIEAU</v>
      </c>
      <c r="D102" t="str">
        <f>anotacoes!F102</f>
        <v>ATTAF</v>
      </c>
      <c r="E102" t="s">
        <v>10325</v>
      </c>
      <c r="F102">
        <f>anotacoes!A102</f>
        <v>3</v>
      </c>
      <c r="G102">
        <f>anotacoes!B102</f>
        <v>22</v>
      </c>
      <c r="H102" t="str">
        <f>anotacoes!K102</f>
        <v xml:space="preserve"> 00:03:43,967</v>
      </c>
      <c r="I102" t="str">
        <f>anotacoes!L102</f>
        <v xml:space="preserve"> 00:03:45,617</v>
      </c>
      <c r="J102" t="str">
        <f>IF(L102="PAUSE",E102,IF(anotacoes!G106=conversao_anotacoes!C102,conversao_anotacoes!C102,conversao_anotacoes!D102))</f>
        <v>ATTAF</v>
      </c>
      <c r="K102" t="str">
        <f t="shared" si="2"/>
        <v>BOTTIEAU</v>
      </c>
      <c r="L102" t="str">
        <f>UPPER(anotacoes!H102)</f>
        <v>DISPLACEMENT</v>
      </c>
      <c r="M102" t="str">
        <f>IF(OR(L102="ATTACK",L102="FINTA"),"&lt;TECNICA&gt;",UPPER(anotacoes!I102))</f>
        <v>TRY TO GRIP WITH CONTACT</v>
      </c>
      <c r="N102" t="str">
        <f>IF(OR(L102="ATTACK",L102="FINTA"),UPPER(anotacoes!I102),"")</f>
        <v/>
      </c>
      <c r="O102" s="6" t="str">
        <f>IF(anotacoes!N102=0,"",anotacoes!N102)</f>
        <v/>
      </c>
      <c r="P102" t="str">
        <f>IF(anotacoes!M102=0,"",UPPER(anotacoes!M102))</f>
        <v/>
      </c>
      <c r="Q102" t="str">
        <f t="shared" si="3"/>
        <v>INSERT INTO CONVERSAO_LUTA_ACAO (cd_conversao, id_luta, sequencia, momento_inicio, momento_fim, quem_faz, quem_sofre, acao_tipo, acao, tecnica, direcao, pontuacao) VALUES (1, 3, 22, TRIM(' 00:03:43,967'), TRIM(' 00:03:45,617'), 'ATTAF', 'BOTTIEAU', 'DISPLACEMENT', 'TRY TO GRIP WITH CONTACT', NULL, NULL, NULL)</v>
      </c>
      <c r="R102" t="s">
        <v>10327</v>
      </c>
    </row>
    <row r="103" spans="1:18" hidden="1" x14ac:dyDescent="0.25">
      <c r="A103" s="7">
        <f>anotacoes!D103</f>
        <v>40720</v>
      </c>
      <c r="B103" t="str">
        <f>anotacoes!C103</f>
        <v>WORLD CUP SAO PAULO 2011</v>
      </c>
      <c r="C103" t="str">
        <f>anotacoes!E103</f>
        <v>BOTTIEAU</v>
      </c>
      <c r="D103" t="str">
        <f>anotacoes!F103</f>
        <v>ATTAF</v>
      </c>
      <c r="E103" t="s">
        <v>10325</v>
      </c>
      <c r="F103">
        <f>anotacoes!A103</f>
        <v>3</v>
      </c>
      <c r="G103">
        <f>anotacoes!B103</f>
        <v>23</v>
      </c>
      <c r="H103" t="str">
        <f>anotacoes!K103</f>
        <v xml:space="preserve"> 00:03:45,617</v>
      </c>
      <c r="I103" t="str">
        <f>anotacoes!L103</f>
        <v xml:space="preserve"> 00:03:50,459</v>
      </c>
      <c r="J103" t="str">
        <f>IF(L103="PAUSE",E103,IF(anotacoes!G107=conversao_anotacoes!C103,conversao_anotacoes!C103,conversao_anotacoes!D103))</f>
        <v>ATTAF</v>
      </c>
      <c r="K103" t="str">
        <f t="shared" si="2"/>
        <v>BOTTIEAU</v>
      </c>
      <c r="L103" t="str">
        <f>UPPER(anotacoes!H103)</f>
        <v>GRIP TIME</v>
      </c>
      <c r="M103" t="str">
        <f>IF(OR(L103="ATTACK",L103="FINTA"),"&lt;TECNICA&gt;",UPPER(anotacoes!I103))</f>
        <v>RIGHT BACK LEFT SLEEVE</v>
      </c>
      <c r="N103" t="str">
        <f>IF(OR(L103="ATTACK",L103="FINTA"),UPPER(anotacoes!I103),"")</f>
        <v/>
      </c>
      <c r="O103" s="6" t="str">
        <f>IF(anotacoes!N103=0,"",anotacoes!N103)</f>
        <v/>
      </c>
      <c r="P103" t="str">
        <f>IF(anotacoes!M103=0,"",UPPER(anotacoes!M103))</f>
        <v/>
      </c>
      <c r="Q103" t="str">
        <f t="shared" si="3"/>
        <v>INSERT INTO CONVERSAO_LUTA_ACAO (cd_conversao, id_luta, sequencia, momento_inicio, momento_fim, quem_faz, quem_sofre, acao_tipo, acao, tecnica, direcao, pontuacao) VALUES (1, 3, 23, TRIM(' 00:03:45,617'), TRIM(' 00:03:50,459'), 'ATTAF', 'BOTTIEAU', 'GRIP TIME', 'RIGHT BACK LEFT SLEEVE', NULL, NULL, NULL)</v>
      </c>
      <c r="R103" t="s">
        <v>10327</v>
      </c>
    </row>
    <row r="104" spans="1:18" hidden="1" x14ac:dyDescent="0.25">
      <c r="A104" s="7">
        <f>anotacoes!D104</f>
        <v>40720</v>
      </c>
      <c r="B104" t="str">
        <f>anotacoes!C104</f>
        <v>WORLD CUP SAO PAULO 2011</v>
      </c>
      <c r="C104" t="str">
        <f>anotacoes!E104</f>
        <v>BOTTIEAU</v>
      </c>
      <c r="D104" t="str">
        <f>anotacoes!F104</f>
        <v>ATTAF</v>
      </c>
      <c r="E104" t="s">
        <v>10325</v>
      </c>
      <c r="F104">
        <f>anotacoes!A104</f>
        <v>3</v>
      </c>
      <c r="G104">
        <f>anotacoes!B104</f>
        <v>24</v>
      </c>
      <c r="H104" t="str">
        <f>anotacoes!K104</f>
        <v xml:space="preserve"> 00:03:50,689</v>
      </c>
      <c r="I104" t="str">
        <f>anotacoes!L104</f>
        <v xml:space="preserve"> 00:04:00,757</v>
      </c>
      <c r="J104" t="str">
        <f>IF(L104="PAUSE",E104,IF(anotacoes!G108=conversao_anotacoes!C104,conversao_anotacoes!C104,conversao_anotacoes!D104))</f>
        <v>&lt;ARBITRO_DESCONHECIDO&gt;</v>
      </c>
      <c r="K104" t="str">
        <f t="shared" si="2"/>
        <v/>
      </c>
      <c r="L104" t="str">
        <f>UPPER(anotacoes!H104)</f>
        <v>PAUSE</v>
      </c>
      <c r="M104" t="str">
        <f>IF(OR(L104="ATTACK",L104="FINTA"),"&lt;TECNICA&gt;",UPPER(anotacoes!I104))</f>
        <v>&lt;NAO_CLASSIFICADO&gt;</v>
      </c>
      <c r="N104" t="str">
        <f>IF(OR(L104="ATTACK",L104="FINTA"),UPPER(anotacoes!I104),"")</f>
        <v/>
      </c>
      <c r="O104" s="6" t="str">
        <f>IF(anotacoes!N104=0,"",anotacoes!N104)</f>
        <v/>
      </c>
      <c r="P104" t="str">
        <f>IF(anotacoes!M104=0,"",UPPER(anotacoes!M104))</f>
        <v/>
      </c>
      <c r="Q104" t="str">
        <f t="shared" si="3"/>
        <v>INSERT INTO CONVERSAO_LUTA_ACAO (cd_conversao, id_luta, sequencia, momento_inicio, momento_fim, quem_faz, quem_sofre, acao_tipo, acao, tecnica, direcao, pontuacao) VALUES (1, 3, 24, TRIM(' 00:03:50,689'), TRIM(' 00:04:00,757'), '&lt;ARBITRO_DESCONHECIDO&gt;', '', 'PAUSE', '&lt;NAO_CLASSIFICADO&gt;', NULL, NULL, NULL)</v>
      </c>
      <c r="R104" t="s">
        <v>10327</v>
      </c>
    </row>
    <row r="105" spans="1:18" hidden="1" x14ac:dyDescent="0.25">
      <c r="A105" s="7">
        <f>anotacoes!D105</f>
        <v>40720</v>
      </c>
      <c r="B105" t="str">
        <f>anotacoes!C105</f>
        <v>WORLD CUP SAO PAULO 2011</v>
      </c>
      <c r="C105" t="str">
        <f>anotacoes!E105</f>
        <v>BOTTIEAU</v>
      </c>
      <c r="D105" t="str">
        <f>anotacoes!F105</f>
        <v>ATTAF</v>
      </c>
      <c r="E105" t="s">
        <v>10325</v>
      </c>
      <c r="F105">
        <f>anotacoes!A105</f>
        <v>3</v>
      </c>
      <c r="G105">
        <f>anotacoes!B105</f>
        <v>25</v>
      </c>
      <c r="H105" t="str">
        <f>anotacoes!K105</f>
        <v xml:space="preserve"> 00:04:00,757</v>
      </c>
      <c r="I105" t="str">
        <f>anotacoes!L105</f>
        <v xml:space="preserve"> 00:04:03,776</v>
      </c>
      <c r="J105" t="str">
        <f>IF(L105="PAUSE",E105,IF(anotacoes!G109=conversao_anotacoes!C105,conversao_anotacoes!C105,conversao_anotacoes!D105))</f>
        <v>ATTAF</v>
      </c>
      <c r="K105" t="str">
        <f t="shared" si="2"/>
        <v>BOTTIEAU</v>
      </c>
      <c r="L105" t="str">
        <f>UPPER(anotacoes!H105)</f>
        <v>DISPLACEMENT</v>
      </c>
      <c r="M105" t="str">
        <f>IF(OR(L105="ATTACK",L105="FINTA"),"&lt;TECNICA&gt;",UPPER(anotacoes!I105))</f>
        <v>2-3 STEP HESITANT LEFT</v>
      </c>
      <c r="N105" t="str">
        <f>IF(OR(L105="ATTACK",L105="FINTA"),UPPER(anotacoes!I105),"")</f>
        <v/>
      </c>
      <c r="O105" s="6" t="str">
        <f>IF(anotacoes!N105=0,"",anotacoes!N105)</f>
        <v/>
      </c>
      <c r="P105" t="str">
        <f>IF(anotacoes!M105=0,"",UPPER(anotacoes!M105))</f>
        <v/>
      </c>
      <c r="Q105" t="str">
        <f t="shared" si="3"/>
        <v>INSERT INTO CONVERSAO_LUTA_ACAO (cd_conversao, id_luta, sequencia, momento_inicio, momento_fim, quem_faz, quem_sofre, acao_tipo, acao, tecnica, direcao, pontuacao) VALUES (1, 3, 25, TRIM(' 00:04:00,757'), TRIM(' 00:04:03,776'), 'ATTAF', 'BOTTIEAU', 'DISPLACEMENT', '2-3 STEP HESITANT LEFT', NULL, NULL, NULL)</v>
      </c>
      <c r="R105" t="s">
        <v>10327</v>
      </c>
    </row>
    <row r="106" spans="1:18" hidden="1" x14ac:dyDescent="0.25">
      <c r="A106" s="7">
        <f>anotacoes!D106</f>
        <v>40720</v>
      </c>
      <c r="B106" t="str">
        <f>anotacoes!C106</f>
        <v>WORLD CUP SAO PAULO 2011</v>
      </c>
      <c r="C106" t="str">
        <f>anotacoes!E106</f>
        <v>BOTTIEAU</v>
      </c>
      <c r="D106" t="str">
        <f>anotacoes!F106</f>
        <v>ATTAF</v>
      </c>
      <c r="E106" t="s">
        <v>10325</v>
      </c>
      <c r="F106">
        <f>anotacoes!A106</f>
        <v>3</v>
      </c>
      <c r="G106">
        <f>anotacoes!B106</f>
        <v>26</v>
      </c>
      <c r="H106" t="str">
        <f>anotacoes!K106</f>
        <v xml:space="preserve"> 00:04:03,939</v>
      </c>
      <c r="I106" t="str">
        <f>anotacoes!L106</f>
        <v xml:space="preserve"> 00:04:05,938</v>
      </c>
      <c r="J106" t="str">
        <f>IF(L106="PAUSE",E106,IF(anotacoes!G110=conversao_anotacoes!C106,conversao_anotacoes!C106,conversao_anotacoes!D106))</f>
        <v>ATTAF</v>
      </c>
      <c r="K106" t="str">
        <f t="shared" si="2"/>
        <v>BOTTIEAU</v>
      </c>
      <c r="L106" t="str">
        <f>UPPER(anotacoes!H106)</f>
        <v>DISPLACEMENT</v>
      </c>
      <c r="M106" t="str">
        <f>IF(OR(L106="ATTACK",L106="FINTA"),"&lt;TECNICA&gt;",UPPER(anotacoes!I106))</f>
        <v>TRY TO GRIP WITH CONTACT</v>
      </c>
      <c r="N106" t="str">
        <f>IF(OR(L106="ATTACK",L106="FINTA"),UPPER(anotacoes!I106),"")</f>
        <v/>
      </c>
      <c r="O106" s="6" t="str">
        <f>IF(anotacoes!N106=0,"",anotacoes!N106)</f>
        <v/>
      </c>
      <c r="P106" t="str">
        <f>IF(anotacoes!M106=0,"",UPPER(anotacoes!M106))</f>
        <v/>
      </c>
      <c r="Q106" t="str">
        <f t="shared" si="3"/>
        <v>INSERT INTO CONVERSAO_LUTA_ACAO (cd_conversao, id_luta, sequencia, momento_inicio, momento_fim, quem_faz, quem_sofre, acao_tipo, acao, tecnica, direcao, pontuacao) VALUES (1, 3, 26, TRIM(' 00:04:03,939'), TRIM(' 00:04:05,938'), 'ATTAF', 'BOTTIEAU', 'DISPLACEMENT', 'TRY TO GRIP WITH CONTACT', NULL, NULL, NULL)</v>
      </c>
      <c r="R106" t="s">
        <v>10327</v>
      </c>
    </row>
    <row r="107" spans="1:18" hidden="1" x14ac:dyDescent="0.25">
      <c r="A107" s="7">
        <f>anotacoes!D107</f>
        <v>40720</v>
      </c>
      <c r="B107" t="str">
        <f>anotacoes!C107</f>
        <v>WORLD CUP SAO PAULO 2011</v>
      </c>
      <c r="C107" t="str">
        <f>anotacoes!E107</f>
        <v>BOTTIEAU</v>
      </c>
      <c r="D107" t="str">
        <f>anotacoes!F107</f>
        <v>ATTAF</v>
      </c>
      <c r="E107" t="s">
        <v>10325</v>
      </c>
      <c r="F107">
        <f>anotacoes!A107</f>
        <v>3</v>
      </c>
      <c r="G107">
        <f>anotacoes!B107</f>
        <v>27</v>
      </c>
      <c r="H107" t="str">
        <f>anotacoes!K107</f>
        <v xml:space="preserve"> 00:04:06,135</v>
      </c>
      <c r="I107" t="str">
        <f>anotacoes!L107</f>
        <v xml:space="preserve"> 00:04:11,795</v>
      </c>
      <c r="J107" t="str">
        <f>IF(L107="PAUSE",E107,IF(anotacoes!G111=conversao_anotacoes!C107,conversao_anotacoes!C107,conversao_anotacoes!D107))</f>
        <v>ATTAF</v>
      </c>
      <c r="K107" t="str">
        <f t="shared" si="2"/>
        <v>BOTTIEAU</v>
      </c>
      <c r="L107" t="str">
        <f>UPPER(anotacoes!H107)</f>
        <v>GRIP TIME</v>
      </c>
      <c r="M107" t="str">
        <f>IF(OR(L107="ATTACK",L107="FINTA"),"&lt;TECNICA&gt;",UPPER(anotacoes!I107))</f>
        <v>RIGHT BACK LEFT SLEEVE</v>
      </c>
      <c r="N107" t="str">
        <f>IF(OR(L107="ATTACK",L107="FINTA"),UPPER(anotacoes!I107),"")</f>
        <v/>
      </c>
      <c r="O107" s="6" t="str">
        <f>IF(anotacoes!N107=0,"",anotacoes!N107)</f>
        <v/>
      </c>
      <c r="P107" t="str">
        <f>IF(anotacoes!M107=0,"",UPPER(anotacoes!M107))</f>
        <v/>
      </c>
      <c r="Q107" t="str">
        <f t="shared" si="3"/>
        <v>INSERT INTO CONVERSAO_LUTA_ACAO (cd_conversao, id_luta, sequencia, momento_inicio, momento_fim, quem_faz, quem_sofre, acao_tipo, acao, tecnica, direcao, pontuacao) VALUES (1, 3, 27, TRIM(' 00:04:06,135'), TRIM(' 00:04:11,795'), 'ATTAF', 'BOTTIEAU', 'GRIP TIME', 'RIGHT BACK LEFT SLEEVE', NULL, NULL, NULL)</v>
      </c>
      <c r="R107" t="s">
        <v>10327</v>
      </c>
    </row>
    <row r="108" spans="1:18" hidden="1" x14ac:dyDescent="0.25">
      <c r="A108" s="7">
        <f>anotacoes!D108</f>
        <v>40720</v>
      </c>
      <c r="B108" t="str">
        <f>anotacoes!C108</f>
        <v>WORLD CUP SAO PAULO 2011</v>
      </c>
      <c r="C108" t="str">
        <f>anotacoes!E108</f>
        <v>BOTTIEAU</v>
      </c>
      <c r="D108" t="str">
        <f>anotacoes!F108</f>
        <v>ATTAF</v>
      </c>
      <c r="E108" t="s">
        <v>10325</v>
      </c>
      <c r="F108">
        <f>anotacoes!A108</f>
        <v>3</v>
      </c>
      <c r="G108">
        <f>anotacoes!B108</f>
        <v>28</v>
      </c>
      <c r="H108" t="str">
        <f>anotacoes!K108</f>
        <v xml:space="preserve"> 00:04:12,061</v>
      </c>
      <c r="I108" t="str">
        <f>anotacoes!L108</f>
        <v xml:space="preserve"> 00:04:16,236</v>
      </c>
      <c r="J108" t="str">
        <f>IF(L108="PAUSE",E108,IF(anotacoes!G112=conversao_anotacoes!C108,conversao_anotacoes!C108,conversao_anotacoes!D108))</f>
        <v>ATTAF</v>
      </c>
      <c r="K108" t="str">
        <f t="shared" si="2"/>
        <v>BOTTIEAU</v>
      </c>
      <c r="L108" t="str">
        <f>UPPER(anotacoes!H108)</f>
        <v>GRIP TIME</v>
      </c>
      <c r="M108" t="str">
        <f>IF(OR(L108="ATTACK",L108="FINTA"),"&lt;TECNICA&gt;",UPPER(anotacoes!I108))</f>
        <v>RIGHT COLLAR LEFT SLEEVE</v>
      </c>
      <c r="N108" t="str">
        <f>IF(OR(L108="ATTACK",L108="FINTA"),UPPER(anotacoes!I108),"")</f>
        <v/>
      </c>
      <c r="O108" s="6" t="str">
        <f>IF(anotacoes!N108=0,"",anotacoes!N108)</f>
        <v/>
      </c>
      <c r="P108" t="str">
        <f>IF(anotacoes!M108=0,"",UPPER(anotacoes!M108))</f>
        <v/>
      </c>
      <c r="Q108" t="str">
        <f t="shared" si="3"/>
        <v>INSERT INTO CONVERSAO_LUTA_ACAO (cd_conversao, id_luta, sequencia, momento_inicio, momento_fim, quem_faz, quem_sofre, acao_tipo, acao, tecnica, direcao, pontuacao) VALUES (1, 3, 28, TRIM(' 00:04:12,061'), TRIM(' 00:04:16,236'), 'ATTAF', 'BOTTIEAU', 'GRIP TIME', 'RIGHT COLLAR LEFT SLEEVE', NULL, NULL, NULL)</v>
      </c>
      <c r="R108" t="s">
        <v>10327</v>
      </c>
    </row>
    <row r="109" spans="1:18" hidden="1" x14ac:dyDescent="0.25">
      <c r="A109" s="7">
        <f>anotacoes!D109</f>
        <v>40720</v>
      </c>
      <c r="B109" t="str">
        <f>anotacoes!C109</f>
        <v>WORLD CUP SAO PAULO 2011</v>
      </c>
      <c r="C109" t="str">
        <f>anotacoes!E109</f>
        <v>BOTTIEAU</v>
      </c>
      <c r="D109" t="str">
        <f>anotacoes!F109</f>
        <v>ATTAF</v>
      </c>
      <c r="E109" t="s">
        <v>10325</v>
      </c>
      <c r="F109">
        <f>anotacoes!A109</f>
        <v>3</v>
      </c>
      <c r="G109">
        <f>anotacoes!B109</f>
        <v>29</v>
      </c>
      <c r="H109" t="str">
        <f>anotacoes!K109</f>
        <v xml:space="preserve"> 00:04:16,236</v>
      </c>
      <c r="I109" t="str">
        <f>anotacoes!L109</f>
        <v xml:space="preserve"> 00:04:16,972</v>
      </c>
      <c r="J109" t="str">
        <f>IF(L109="PAUSE",E109,IF(anotacoes!G113=conversao_anotacoes!C109,conversao_anotacoes!C109,conversao_anotacoes!D109))</f>
        <v>ATTAF</v>
      </c>
      <c r="K109" t="str">
        <f t="shared" si="2"/>
        <v>BOTTIEAU</v>
      </c>
      <c r="L109" t="str">
        <f>UPPER(anotacoes!H109)</f>
        <v>DEFENSE</v>
      </c>
      <c r="M109" t="str">
        <f>IF(OR(L109="ATTACK",L109="FINTA"),"&lt;TECNICA&gt;",UPPER(anotacoes!I109))</f>
        <v>TAE-SABAKI RIGHT INCLINED</v>
      </c>
      <c r="N109" t="str">
        <f>IF(OR(L109="ATTACK",L109="FINTA"),UPPER(anotacoes!I109),"")</f>
        <v/>
      </c>
      <c r="O109" s="6" t="str">
        <f>IF(anotacoes!N109=0,"",anotacoes!N109)</f>
        <v/>
      </c>
      <c r="P109" t="str">
        <f>IF(anotacoes!M109=0,"",UPPER(anotacoes!M109))</f>
        <v/>
      </c>
      <c r="Q109" t="str">
        <f t="shared" si="3"/>
        <v>INSERT INTO CONVERSAO_LUTA_ACAO (cd_conversao, id_luta, sequencia, momento_inicio, momento_fim, quem_faz, quem_sofre, acao_tipo, acao, tecnica, direcao, pontuacao) VALUES (1, 3, 29, TRIM(' 00:04:16,236'), TRIM(' 00:04:16,972'), 'ATTAF', 'BOTTIEAU', 'DEFENSE', 'TAE-SABAKI RIGHT INCLINED', NULL, NULL, NULL)</v>
      </c>
      <c r="R109" t="s">
        <v>10327</v>
      </c>
    </row>
    <row r="110" spans="1:18" hidden="1" x14ac:dyDescent="0.25">
      <c r="A110" s="7">
        <f>anotacoes!D110</f>
        <v>40720</v>
      </c>
      <c r="B110" t="str">
        <f>anotacoes!C110</f>
        <v>WORLD CUP SAO PAULO 2011</v>
      </c>
      <c r="C110" t="str">
        <f>anotacoes!E110</f>
        <v>BOTTIEAU</v>
      </c>
      <c r="D110" t="str">
        <f>anotacoes!F110</f>
        <v>ATTAF</v>
      </c>
      <c r="E110" t="s">
        <v>10325</v>
      </c>
      <c r="F110">
        <f>anotacoes!A110</f>
        <v>3</v>
      </c>
      <c r="G110">
        <f>anotacoes!B110</f>
        <v>30</v>
      </c>
      <c r="H110" t="str">
        <f>anotacoes!K110</f>
        <v xml:space="preserve"> 00:04:17,123</v>
      </c>
      <c r="I110" t="str">
        <f>anotacoes!L110</f>
        <v xml:space="preserve"> 00:05:00,651</v>
      </c>
      <c r="J110" t="str">
        <f>IF(L110="PAUSE",E110,IF(anotacoes!G114=conversao_anotacoes!C110,conversao_anotacoes!C110,conversao_anotacoes!D110))</f>
        <v>ATTAF</v>
      </c>
      <c r="K110" t="str">
        <f t="shared" si="2"/>
        <v>BOTTIEAU</v>
      </c>
      <c r="L110" t="str">
        <f>UPPER(anotacoes!H110)</f>
        <v>GROUNDWORK COMBAT</v>
      </c>
      <c r="M110" t="str">
        <f>IF(OR(L110="ATTACK",L110="FINTA"),"&lt;TECNICA&gt;",UPPER(anotacoes!I110))</f>
        <v>TRYING TO ATTACK</v>
      </c>
      <c r="N110" t="str">
        <f>IF(OR(L110="ATTACK",L110="FINTA"),UPPER(anotacoes!I110),"")</f>
        <v/>
      </c>
      <c r="O110" s="6" t="str">
        <f>IF(anotacoes!N110=0,"",anotacoes!N110)</f>
        <v/>
      </c>
      <c r="P110" t="str">
        <f>IF(anotacoes!M110=0,"",UPPER(anotacoes!M110))</f>
        <v/>
      </c>
      <c r="Q110" t="str">
        <f t="shared" si="3"/>
        <v>INSERT INTO CONVERSAO_LUTA_ACAO (cd_conversao, id_luta, sequencia, momento_inicio, momento_fim, quem_faz, quem_sofre, acao_tipo, acao, tecnica, direcao, pontuacao) VALUES (1, 3, 30, TRIM(' 00:04:17,123'), TRIM(' 00:05:00,651'), 'ATTAF', 'BOTTIEAU', 'GROUNDWORK COMBAT', 'TRYING TO ATTACK', NULL, NULL, NULL)</v>
      </c>
      <c r="R110" t="s">
        <v>10327</v>
      </c>
    </row>
    <row r="111" spans="1:18" hidden="1" x14ac:dyDescent="0.25">
      <c r="A111" s="7">
        <f>anotacoes!D111</f>
        <v>40720</v>
      </c>
      <c r="B111" t="str">
        <f>anotacoes!C111</f>
        <v>WORLD CUP SAO PAULO 2011</v>
      </c>
      <c r="C111" t="str">
        <f>anotacoes!E111</f>
        <v>BOTTIEAU</v>
      </c>
      <c r="D111" t="str">
        <f>anotacoes!F111</f>
        <v>ATTAF</v>
      </c>
      <c r="E111" t="s">
        <v>10325</v>
      </c>
      <c r="F111">
        <f>anotacoes!A111</f>
        <v>3</v>
      </c>
      <c r="G111">
        <f>anotacoes!B111</f>
        <v>31</v>
      </c>
      <c r="H111" t="str">
        <f>anotacoes!K111</f>
        <v xml:space="preserve"> 00:05:00,823</v>
      </c>
      <c r="I111" t="str">
        <f>anotacoes!L111</f>
        <v xml:space="preserve"> 00:05:09,437</v>
      </c>
      <c r="J111" t="str">
        <f>IF(L111="PAUSE",E111,IF(anotacoes!G115=conversao_anotacoes!C111,conversao_anotacoes!C111,conversao_anotacoes!D111))</f>
        <v>&lt;ARBITRO_DESCONHECIDO&gt;</v>
      </c>
      <c r="K111" t="str">
        <f t="shared" si="2"/>
        <v/>
      </c>
      <c r="L111" t="str">
        <f>UPPER(anotacoes!H111)</f>
        <v>PAUSE</v>
      </c>
      <c r="M111" t="str">
        <f>IF(OR(L111="ATTACK",L111="FINTA"),"&lt;TECNICA&gt;",UPPER(anotacoes!I111))</f>
        <v>SHIDO WITHOUT SCORE</v>
      </c>
      <c r="N111" t="str">
        <f>IF(OR(L111="ATTACK",L111="FINTA"),UPPER(anotacoes!I111),"")</f>
        <v/>
      </c>
      <c r="O111" s="6" t="str">
        <f>IF(anotacoes!N111=0,"",anotacoes!N111)</f>
        <v/>
      </c>
      <c r="P111" t="str">
        <f>IF(anotacoes!M111=0,"",UPPER(anotacoes!M111))</f>
        <v/>
      </c>
      <c r="Q111" t="str">
        <f t="shared" si="3"/>
        <v>INSERT INTO CONVERSAO_LUTA_ACAO (cd_conversao, id_luta, sequencia, momento_inicio, momento_fim, quem_faz, quem_sofre, acao_tipo, acao, tecnica, direcao, pontuacao) VALUES (1, 3, 31, TRIM(' 00:05:00,823'), TRIM(' 00:05:09,437'), '&lt;ARBITRO_DESCONHECIDO&gt;', '', 'PAUSE', 'SHIDO WITHOUT SCORE', NULL, NULL, NULL)</v>
      </c>
      <c r="R111" t="s">
        <v>10327</v>
      </c>
    </row>
    <row r="112" spans="1:18" hidden="1" x14ac:dyDescent="0.25">
      <c r="A112" s="7">
        <f>anotacoes!D112</f>
        <v>40720</v>
      </c>
      <c r="B112" t="str">
        <f>anotacoes!C112</f>
        <v>WORLD CUP SAO PAULO 2011</v>
      </c>
      <c r="C112" t="str">
        <f>anotacoes!E112</f>
        <v>BOTTIEAU</v>
      </c>
      <c r="D112" t="str">
        <f>anotacoes!F112</f>
        <v>ATTAF</v>
      </c>
      <c r="E112" t="s">
        <v>10325</v>
      </c>
      <c r="F112">
        <f>anotacoes!A112</f>
        <v>3</v>
      </c>
      <c r="G112">
        <f>anotacoes!B112</f>
        <v>32</v>
      </c>
      <c r="H112" t="str">
        <f>anotacoes!K112</f>
        <v xml:space="preserve"> 00:05:09,590</v>
      </c>
      <c r="I112" t="str">
        <f>anotacoes!L112</f>
        <v xml:space="preserve"> 00:05:16,658</v>
      </c>
      <c r="J112" t="str">
        <f>IF(L112="PAUSE",E112,IF(anotacoes!G116=conversao_anotacoes!C112,conversao_anotacoes!C112,conversao_anotacoes!D112))</f>
        <v>ATTAF</v>
      </c>
      <c r="K112" t="str">
        <f t="shared" si="2"/>
        <v>BOTTIEAU</v>
      </c>
      <c r="L112" t="str">
        <f>UPPER(anotacoes!H112)</f>
        <v>DISPLACEMENT</v>
      </c>
      <c r="M112" t="str">
        <f>IF(OR(L112="ATTACK",L112="FINTA"),"&lt;TECNICA&gt;",UPPER(anotacoes!I112))</f>
        <v>2-3 STEP HESITANT LEFT</v>
      </c>
      <c r="N112" t="str">
        <f>IF(OR(L112="ATTACK",L112="FINTA"),UPPER(anotacoes!I112),"")</f>
        <v/>
      </c>
      <c r="O112" s="6" t="str">
        <f>IF(anotacoes!N112=0,"",anotacoes!N112)</f>
        <v/>
      </c>
      <c r="P112" t="str">
        <f>IF(anotacoes!M112=0,"",UPPER(anotacoes!M112))</f>
        <v/>
      </c>
      <c r="Q112" t="str">
        <f t="shared" si="3"/>
        <v>INSERT INTO CONVERSAO_LUTA_ACAO (cd_conversao, id_luta, sequencia, momento_inicio, momento_fim, quem_faz, quem_sofre, acao_tipo, acao, tecnica, direcao, pontuacao) VALUES (1, 3, 32, TRIM(' 00:05:09,590'), TRIM(' 00:05:16,658'), 'ATTAF', 'BOTTIEAU', 'DISPLACEMENT', '2-3 STEP HESITANT LEFT', NULL, NULL, NULL)</v>
      </c>
      <c r="R112" t="s">
        <v>10327</v>
      </c>
    </row>
    <row r="113" spans="1:18" hidden="1" x14ac:dyDescent="0.25">
      <c r="A113" s="7">
        <f>anotacoes!D113</f>
        <v>40720</v>
      </c>
      <c r="B113" t="str">
        <f>anotacoes!C113</f>
        <v>WORLD CUP SAO PAULO 2011</v>
      </c>
      <c r="C113" t="str">
        <f>anotacoes!E113</f>
        <v>BOTTIEAU</v>
      </c>
      <c r="D113" t="str">
        <f>anotacoes!F113</f>
        <v>ATTAF</v>
      </c>
      <c r="E113" t="s">
        <v>10325</v>
      </c>
      <c r="F113">
        <f>anotacoes!A113</f>
        <v>3</v>
      </c>
      <c r="G113">
        <f>anotacoes!B113</f>
        <v>33</v>
      </c>
      <c r="H113" t="str">
        <f>anotacoes!K113</f>
        <v xml:space="preserve"> 00:05:16,845</v>
      </c>
      <c r="I113" t="str">
        <f>anotacoes!L113</f>
        <v xml:space="preserve"> 00:05:26,297</v>
      </c>
      <c r="J113" t="str">
        <f>IF(L113="PAUSE",E113,IF(anotacoes!G117=conversao_anotacoes!C113,conversao_anotacoes!C113,conversao_anotacoes!D113))</f>
        <v>ATTAF</v>
      </c>
      <c r="K113" t="str">
        <f t="shared" si="2"/>
        <v>BOTTIEAU</v>
      </c>
      <c r="L113" t="str">
        <f>UPPER(anotacoes!H113)</f>
        <v>GRIP TIME</v>
      </c>
      <c r="M113" t="str">
        <f>IF(OR(L113="ATTACK",L113="FINTA"),"&lt;TECNICA&gt;",UPPER(anotacoes!I113))</f>
        <v>RIGHT COLLAR</v>
      </c>
      <c r="N113" t="str">
        <f>IF(OR(L113="ATTACK",L113="FINTA"),UPPER(anotacoes!I113),"")</f>
        <v/>
      </c>
      <c r="O113" s="6" t="str">
        <f>IF(anotacoes!N113=0,"",anotacoes!N113)</f>
        <v/>
      </c>
      <c r="P113" t="str">
        <f>IF(anotacoes!M113=0,"",UPPER(anotacoes!M113))</f>
        <v/>
      </c>
      <c r="Q113" t="str">
        <f t="shared" si="3"/>
        <v>INSERT INTO CONVERSAO_LUTA_ACAO (cd_conversao, id_luta, sequencia, momento_inicio, momento_fim, quem_faz, quem_sofre, acao_tipo, acao, tecnica, direcao, pontuacao) VALUES (1, 3, 33, TRIM(' 00:05:16,845'), TRIM(' 00:05:26,297'), 'ATTAF', 'BOTTIEAU', 'GRIP TIME', 'RIGHT COLLAR', NULL, NULL, NULL)</v>
      </c>
      <c r="R113" t="s">
        <v>10327</v>
      </c>
    </row>
    <row r="114" spans="1:18" hidden="1" x14ac:dyDescent="0.25">
      <c r="A114" s="7">
        <f>anotacoes!D114</f>
        <v>40720</v>
      </c>
      <c r="B114" t="str">
        <f>anotacoes!C114</f>
        <v>WORLD CUP SAO PAULO 2011</v>
      </c>
      <c r="C114" t="str">
        <f>anotacoes!E114</f>
        <v>BOTTIEAU</v>
      </c>
      <c r="D114" t="str">
        <f>anotacoes!F114</f>
        <v>ATTAF</v>
      </c>
      <c r="E114" t="s">
        <v>10325</v>
      </c>
      <c r="F114">
        <f>anotacoes!A114</f>
        <v>3</v>
      </c>
      <c r="G114">
        <f>anotacoes!B114</f>
        <v>34</v>
      </c>
      <c r="H114" t="str">
        <f>anotacoes!K114</f>
        <v xml:space="preserve"> 00:05:26,297</v>
      </c>
      <c r="I114" t="str">
        <f>anotacoes!L114</f>
        <v xml:space="preserve"> 00:05:31,134</v>
      </c>
      <c r="J114" t="str">
        <f>IF(L114="PAUSE",E114,IF(anotacoes!G118=conversao_anotacoes!C114,conversao_anotacoes!C114,conversao_anotacoes!D114))</f>
        <v>ATTAF</v>
      </c>
      <c r="K114" t="str">
        <f t="shared" si="2"/>
        <v>BOTTIEAU</v>
      </c>
      <c r="L114" t="str">
        <f>UPPER(anotacoes!H114)</f>
        <v>GROUNDWORK COMBAT</v>
      </c>
      <c r="M114" t="str">
        <f>IF(OR(L114="ATTACK",L114="FINTA"),"&lt;TECNICA&gt;",UPPER(anotacoes!I114))</f>
        <v>TRYING TO ATTACK</v>
      </c>
      <c r="N114" t="str">
        <f>IF(OR(L114="ATTACK",L114="FINTA"),UPPER(anotacoes!I114),"")</f>
        <v/>
      </c>
      <c r="O114" s="6" t="str">
        <f>IF(anotacoes!N114=0,"",anotacoes!N114)</f>
        <v/>
      </c>
      <c r="P114" t="str">
        <f>IF(anotacoes!M114=0,"",UPPER(anotacoes!M114))</f>
        <v/>
      </c>
      <c r="Q114" t="str">
        <f t="shared" si="3"/>
        <v>INSERT INTO CONVERSAO_LUTA_ACAO (cd_conversao, id_luta, sequencia, momento_inicio, momento_fim, quem_faz, quem_sofre, acao_tipo, acao, tecnica, direcao, pontuacao) VALUES (1, 3, 34, TRIM(' 00:05:26,297'), TRIM(' 00:05:31,134'), 'ATTAF', 'BOTTIEAU', 'GROUNDWORK COMBAT', 'TRYING TO ATTACK', NULL, NULL, NULL)</v>
      </c>
      <c r="R114" t="s">
        <v>10327</v>
      </c>
    </row>
    <row r="115" spans="1:18" hidden="1" x14ac:dyDescent="0.25">
      <c r="A115" s="7">
        <f>anotacoes!D115</f>
        <v>40720</v>
      </c>
      <c r="B115" t="str">
        <f>anotacoes!C115</f>
        <v>WORLD CUP SAO PAULO 2011</v>
      </c>
      <c r="C115" t="str">
        <f>anotacoes!E115</f>
        <v>BOTTIEAU</v>
      </c>
      <c r="D115" t="str">
        <f>anotacoes!F115</f>
        <v>ATTAF</v>
      </c>
      <c r="E115" t="s">
        <v>10325</v>
      </c>
      <c r="F115">
        <f>anotacoes!A115</f>
        <v>3</v>
      </c>
      <c r="G115">
        <f>anotacoes!B115</f>
        <v>35</v>
      </c>
      <c r="H115" t="str">
        <f>anotacoes!K115</f>
        <v xml:space="preserve"> 00:05:31,305</v>
      </c>
      <c r="I115" t="str">
        <f>anotacoes!L115</f>
        <v xml:space="preserve"> 00:05:39,700</v>
      </c>
      <c r="J115" t="str">
        <f>IF(L115="PAUSE",E115,IF(anotacoes!G119=conversao_anotacoes!C115,conversao_anotacoes!C115,conversao_anotacoes!D115))</f>
        <v>&lt;ARBITRO_DESCONHECIDO&gt;</v>
      </c>
      <c r="K115" t="str">
        <f t="shared" si="2"/>
        <v/>
      </c>
      <c r="L115" t="str">
        <f>UPPER(anotacoes!H115)</f>
        <v>PAUSE</v>
      </c>
      <c r="M115" t="str">
        <f>IF(OR(L115="ATTACK",L115="FINTA"),"&lt;TECNICA&gt;",UPPER(anotacoes!I115))</f>
        <v>&lt;NAO_CLASSIFICADO&gt;</v>
      </c>
      <c r="N115" t="str">
        <f>IF(OR(L115="ATTACK",L115="FINTA"),UPPER(anotacoes!I115),"")</f>
        <v/>
      </c>
      <c r="O115" s="6" t="str">
        <f>IF(anotacoes!N115=0,"",anotacoes!N115)</f>
        <v/>
      </c>
      <c r="P115" t="str">
        <f>IF(anotacoes!M115=0,"",UPPER(anotacoes!M115))</f>
        <v/>
      </c>
      <c r="Q115" t="str">
        <f t="shared" si="3"/>
        <v>INSERT INTO CONVERSAO_LUTA_ACAO (cd_conversao, id_luta, sequencia, momento_inicio, momento_fim, quem_faz, quem_sofre, acao_tipo, acao, tecnica, direcao, pontuacao) VALUES (1, 3, 35, TRIM(' 00:05:31,305'), TRIM(' 00:05:39,700'), '&lt;ARBITRO_DESCONHECIDO&gt;', '', 'PAUSE', '&lt;NAO_CLASSIFICADO&gt;', NULL, NULL, NULL)</v>
      </c>
      <c r="R115" t="s">
        <v>10327</v>
      </c>
    </row>
    <row r="116" spans="1:18" hidden="1" x14ac:dyDescent="0.25">
      <c r="A116" s="7">
        <f>anotacoes!D116</f>
        <v>40720</v>
      </c>
      <c r="B116" t="str">
        <f>anotacoes!C116</f>
        <v>WORLD CUP SAO PAULO 2011</v>
      </c>
      <c r="C116" t="str">
        <f>anotacoes!E116</f>
        <v>BOTTIEAU</v>
      </c>
      <c r="D116" t="str">
        <f>anotacoes!F116</f>
        <v>ATTAF</v>
      </c>
      <c r="E116" t="s">
        <v>10325</v>
      </c>
      <c r="F116">
        <f>anotacoes!A116</f>
        <v>3</v>
      </c>
      <c r="G116">
        <f>anotacoes!B116</f>
        <v>36</v>
      </c>
      <c r="H116" t="str">
        <f>anotacoes!K116</f>
        <v xml:space="preserve"> 00:05:39,700</v>
      </c>
      <c r="I116" t="str">
        <f>anotacoes!L116</f>
        <v xml:space="preserve"> 00:05:43,751</v>
      </c>
      <c r="J116" t="str">
        <f>IF(L116="PAUSE",E116,IF(anotacoes!G120=conversao_anotacoes!C116,conversao_anotacoes!C116,conversao_anotacoes!D116))</f>
        <v>ATTAF</v>
      </c>
      <c r="K116" t="str">
        <f t="shared" si="2"/>
        <v>BOTTIEAU</v>
      </c>
      <c r="L116" t="str">
        <f>UPPER(anotacoes!H116)</f>
        <v>DISPLACEMENT</v>
      </c>
      <c r="M116" t="str">
        <f>IF(OR(L116="ATTACK",L116="FINTA"),"&lt;TECNICA&gt;",UPPER(anotacoes!I116))</f>
        <v>2-3 STEP HESITANT LEFT</v>
      </c>
      <c r="N116" t="str">
        <f>IF(OR(L116="ATTACK",L116="FINTA"),UPPER(anotacoes!I116),"")</f>
        <v/>
      </c>
      <c r="O116" s="6" t="str">
        <f>IF(anotacoes!N116=0,"",anotacoes!N116)</f>
        <v/>
      </c>
      <c r="P116" t="str">
        <f>IF(anotacoes!M116=0,"",UPPER(anotacoes!M116))</f>
        <v/>
      </c>
      <c r="Q116" t="str">
        <f t="shared" si="3"/>
        <v>INSERT INTO CONVERSAO_LUTA_ACAO (cd_conversao, id_luta, sequencia, momento_inicio, momento_fim, quem_faz, quem_sofre, acao_tipo, acao, tecnica, direcao, pontuacao) VALUES (1, 3, 36, TRIM(' 00:05:39,700'), TRIM(' 00:05:43,751'), 'ATTAF', 'BOTTIEAU', 'DISPLACEMENT', '2-3 STEP HESITANT LEFT', NULL, NULL, NULL)</v>
      </c>
      <c r="R116" t="s">
        <v>10327</v>
      </c>
    </row>
    <row r="117" spans="1:18" hidden="1" x14ac:dyDescent="0.25">
      <c r="A117" s="7">
        <f>anotacoes!D117</f>
        <v>40720</v>
      </c>
      <c r="B117" t="str">
        <f>anotacoes!C117</f>
        <v>WORLD CUP SAO PAULO 2011</v>
      </c>
      <c r="C117" t="str">
        <f>anotacoes!E117</f>
        <v>BOTTIEAU</v>
      </c>
      <c r="D117" t="str">
        <f>anotacoes!F117</f>
        <v>ATTAF</v>
      </c>
      <c r="E117" t="s">
        <v>10325</v>
      </c>
      <c r="F117">
        <f>anotacoes!A117</f>
        <v>3</v>
      </c>
      <c r="G117">
        <f>anotacoes!B117</f>
        <v>37</v>
      </c>
      <c r="H117" t="str">
        <f>anotacoes!K117</f>
        <v xml:space="preserve"> 00:05:43,912</v>
      </c>
      <c r="I117" t="str">
        <f>anotacoes!L117</f>
        <v xml:space="preserve"> 00:05:47,094</v>
      </c>
      <c r="J117" t="str">
        <f>IF(L117="PAUSE",E117,IF(anotacoes!G121=conversao_anotacoes!C117,conversao_anotacoes!C117,conversao_anotacoes!D117))</f>
        <v>ATTAF</v>
      </c>
      <c r="K117" t="str">
        <f t="shared" si="2"/>
        <v>BOTTIEAU</v>
      </c>
      <c r="L117" t="str">
        <f>UPPER(anotacoes!H117)</f>
        <v>GRIP TIME</v>
      </c>
      <c r="M117" t="str">
        <f>IF(OR(L117="ATTACK",L117="FINTA"),"&lt;TECNICA&gt;",UPPER(anotacoes!I117))</f>
        <v>LEFT COLLAR</v>
      </c>
      <c r="N117" t="str">
        <f>IF(OR(L117="ATTACK",L117="FINTA"),UPPER(anotacoes!I117),"")</f>
        <v/>
      </c>
      <c r="O117" s="6" t="str">
        <f>IF(anotacoes!N117=0,"",anotacoes!N117)</f>
        <v/>
      </c>
      <c r="P117" t="str">
        <f>IF(anotacoes!M117=0,"",UPPER(anotacoes!M117))</f>
        <v/>
      </c>
      <c r="Q117" t="str">
        <f t="shared" si="3"/>
        <v>INSERT INTO CONVERSAO_LUTA_ACAO (cd_conversao, id_luta, sequencia, momento_inicio, momento_fim, quem_faz, quem_sofre, acao_tipo, acao, tecnica, direcao, pontuacao) VALUES (1, 3, 37, TRIM(' 00:05:43,912'), TRIM(' 00:05:47,094'), 'ATTAF', 'BOTTIEAU', 'GRIP TIME', 'LEFT COLLAR', NULL, NULL, NULL)</v>
      </c>
      <c r="R117" t="s">
        <v>10327</v>
      </c>
    </row>
    <row r="118" spans="1:18" hidden="1" x14ac:dyDescent="0.25">
      <c r="A118" s="7">
        <f>anotacoes!D118</f>
        <v>40720</v>
      </c>
      <c r="B118" t="str">
        <f>anotacoes!C118</f>
        <v>WORLD CUP SAO PAULO 2011</v>
      </c>
      <c r="C118" t="str">
        <f>anotacoes!E118</f>
        <v>BOTTIEAU</v>
      </c>
      <c r="D118" t="str">
        <f>anotacoes!F118</f>
        <v>ATTAF</v>
      </c>
      <c r="E118" t="s">
        <v>10325</v>
      </c>
      <c r="F118">
        <f>anotacoes!A118</f>
        <v>3</v>
      </c>
      <c r="G118">
        <f>anotacoes!B118</f>
        <v>38</v>
      </c>
      <c r="H118" t="str">
        <f>anotacoes!K118</f>
        <v xml:space="preserve"> 00:05:47,094</v>
      </c>
      <c r="I118" t="str">
        <f>anotacoes!L118</f>
        <v xml:space="preserve"> 00:05:47,094</v>
      </c>
      <c r="J118" t="str">
        <f>IF(L118="PAUSE",E118,IF(anotacoes!G122=conversao_anotacoes!C118,conversao_anotacoes!C118,conversao_anotacoes!D118))</f>
        <v>ATTAF</v>
      </c>
      <c r="K118" t="str">
        <f t="shared" si="2"/>
        <v>BOTTIEAU</v>
      </c>
      <c r="L118" t="str">
        <f>UPPER(anotacoes!H118)</f>
        <v>DEFENSE</v>
      </c>
      <c r="M118" t="str">
        <f>IF(OR(L118="ATTACK",L118="FINTA"),"&lt;TECNICA&gt;",UPPER(anotacoes!I118))</f>
        <v>TAE-SABAKI RIGHT</v>
      </c>
      <c r="N118" t="str">
        <f>IF(OR(L118="ATTACK",L118="FINTA"),UPPER(anotacoes!I118),"")</f>
        <v/>
      </c>
      <c r="O118" s="6" t="str">
        <f>IF(anotacoes!N118=0,"",anotacoes!N118)</f>
        <v/>
      </c>
      <c r="P118" t="str">
        <f>IF(anotacoes!M118=0,"",UPPER(anotacoes!M118))</f>
        <v/>
      </c>
      <c r="Q118" t="str">
        <f t="shared" si="3"/>
        <v>INSERT INTO CONVERSAO_LUTA_ACAO (cd_conversao, id_luta, sequencia, momento_inicio, momento_fim, quem_faz, quem_sofre, acao_tipo, acao, tecnica, direcao, pontuacao) VALUES (1, 3, 38, TRIM(' 00:05:47,094'), TRIM(' 00:05:47,094'), 'ATTAF', 'BOTTIEAU', 'DEFENSE', 'TAE-SABAKI RIGHT', NULL, NULL, NULL)</v>
      </c>
      <c r="R118" t="s">
        <v>10327</v>
      </c>
    </row>
    <row r="119" spans="1:18" hidden="1" x14ac:dyDescent="0.25">
      <c r="A119" s="7">
        <f>anotacoes!D119</f>
        <v>40720</v>
      </c>
      <c r="B119" t="str">
        <f>anotacoes!C119</f>
        <v>WORLD CUP SAO PAULO 2011</v>
      </c>
      <c r="C119" t="str">
        <f>anotacoes!E119</f>
        <v>BOTTIEAU</v>
      </c>
      <c r="D119" t="str">
        <f>anotacoes!F119</f>
        <v>ATTAF</v>
      </c>
      <c r="E119" t="s">
        <v>10325</v>
      </c>
      <c r="F119">
        <f>anotacoes!A119</f>
        <v>3</v>
      </c>
      <c r="G119">
        <f>anotacoes!B119</f>
        <v>39</v>
      </c>
      <c r="H119" t="str">
        <f>anotacoes!K119</f>
        <v xml:space="preserve"> 00:05:47,094</v>
      </c>
      <c r="I119" t="str">
        <f>anotacoes!L119</f>
        <v xml:space="preserve"> 00:05:57,024</v>
      </c>
      <c r="J119" t="str">
        <f>IF(L119="PAUSE",E119,IF(anotacoes!G123=conversao_anotacoes!C119,conversao_anotacoes!C119,conversao_anotacoes!D119))</f>
        <v>ATTAF</v>
      </c>
      <c r="K119" t="str">
        <f t="shared" si="2"/>
        <v>BOTTIEAU</v>
      </c>
      <c r="L119" t="str">
        <f>UPPER(anotacoes!H119)</f>
        <v>GROUNDWORK COMBAT</v>
      </c>
      <c r="M119" t="str">
        <f>IF(OR(L119="ATTACK",L119="FINTA"),"&lt;TECNICA&gt;",UPPER(anotacoes!I119))</f>
        <v>TRYING TO ATTACK</v>
      </c>
      <c r="N119" t="str">
        <f>IF(OR(L119="ATTACK",L119="FINTA"),UPPER(anotacoes!I119),"")</f>
        <v/>
      </c>
      <c r="O119" s="6" t="str">
        <f>IF(anotacoes!N119=0,"",anotacoes!N119)</f>
        <v/>
      </c>
      <c r="P119" t="str">
        <f>IF(anotacoes!M119=0,"",UPPER(anotacoes!M119))</f>
        <v/>
      </c>
      <c r="Q119" t="str">
        <f t="shared" si="3"/>
        <v>INSERT INTO CONVERSAO_LUTA_ACAO (cd_conversao, id_luta, sequencia, momento_inicio, momento_fim, quem_faz, quem_sofre, acao_tipo, acao, tecnica, direcao, pontuacao) VALUES (1, 3, 39, TRIM(' 00:05:47,094'), TRIM(' 00:05:57,024'), 'ATTAF', 'BOTTIEAU', 'GROUNDWORK COMBAT', 'TRYING TO ATTACK', NULL, NULL, NULL)</v>
      </c>
      <c r="R119" t="s">
        <v>10327</v>
      </c>
    </row>
    <row r="120" spans="1:18" hidden="1" x14ac:dyDescent="0.25">
      <c r="A120" s="7">
        <f>anotacoes!D120</f>
        <v>40720</v>
      </c>
      <c r="B120" t="str">
        <f>anotacoes!C120</f>
        <v>WORLD CUP SAO PAULO 2011</v>
      </c>
      <c r="C120" t="str">
        <f>anotacoes!E120</f>
        <v>BOTTIEAU</v>
      </c>
      <c r="D120" t="str">
        <f>anotacoes!F120</f>
        <v>ATTAF</v>
      </c>
      <c r="E120" t="s">
        <v>10325</v>
      </c>
      <c r="F120">
        <f>anotacoes!A120</f>
        <v>3</v>
      </c>
      <c r="G120">
        <f>anotacoes!B120</f>
        <v>40</v>
      </c>
      <c r="H120" t="str">
        <f>anotacoes!K120</f>
        <v xml:space="preserve"> 00:05:57,226</v>
      </c>
      <c r="I120" t="str">
        <f>anotacoes!L120</f>
        <v xml:space="preserve"> 00:06:45,502</v>
      </c>
      <c r="J120" t="str">
        <f>IF(L120="PAUSE",E120,IF(anotacoes!G124=conversao_anotacoes!C120,conversao_anotacoes!C120,conversao_anotacoes!D120))</f>
        <v>&lt;ARBITRO_DESCONHECIDO&gt;</v>
      </c>
      <c r="K120" t="str">
        <f t="shared" si="2"/>
        <v/>
      </c>
      <c r="L120" t="str">
        <f>UPPER(anotacoes!H120)</f>
        <v>PAUSE</v>
      </c>
      <c r="M120" t="str">
        <f>IF(OR(L120="ATTACK",L120="FINTA"),"&lt;TECNICA&gt;",UPPER(anotacoes!I120))</f>
        <v>&lt;NAO_CLASSIFICADO&gt;</v>
      </c>
      <c r="N120" t="str">
        <f>IF(OR(L120="ATTACK",L120="FINTA"),UPPER(anotacoes!I120),"")</f>
        <v/>
      </c>
      <c r="O120" s="6" t="str">
        <f>IF(anotacoes!N120=0,"",anotacoes!N120)</f>
        <v/>
      </c>
      <c r="P120" t="str">
        <f>IF(anotacoes!M120=0,"",UPPER(anotacoes!M120))</f>
        <v/>
      </c>
      <c r="Q120" t="str">
        <f t="shared" si="3"/>
        <v>INSERT INTO CONVERSAO_LUTA_ACAO (cd_conversao, id_luta, sequencia, momento_inicio, momento_fim, quem_faz, quem_sofre, acao_tipo, acao, tecnica, direcao, pontuacao) VALUES (1, 3, 40, TRIM(' 00:05:57,226'), TRIM(' 00:06:45,502'), '&lt;ARBITRO_DESCONHECIDO&gt;', '', 'PAUSE', '&lt;NAO_CLASSIFICADO&gt;', NULL, NULL, NULL)</v>
      </c>
      <c r="R120" t="s">
        <v>10327</v>
      </c>
    </row>
    <row r="121" spans="1:18" hidden="1" x14ac:dyDescent="0.25">
      <c r="A121" s="7">
        <f>anotacoes!D121</f>
        <v>40720</v>
      </c>
      <c r="B121" t="str">
        <f>anotacoes!C121</f>
        <v>WORLD CUP SAO PAULO 2011</v>
      </c>
      <c r="C121" t="str">
        <f>anotacoes!E121</f>
        <v>BOTTIEAU</v>
      </c>
      <c r="D121" t="str">
        <f>anotacoes!F121</f>
        <v>ATTAF</v>
      </c>
      <c r="E121" t="s">
        <v>10325</v>
      </c>
      <c r="F121">
        <f>anotacoes!A121</f>
        <v>3</v>
      </c>
      <c r="G121">
        <f>anotacoes!B121</f>
        <v>41</v>
      </c>
      <c r="H121" t="str">
        <f>anotacoes!K121</f>
        <v xml:space="preserve"> 00:06:45,654</v>
      </c>
      <c r="I121" t="str">
        <f>anotacoes!L121</f>
        <v xml:space="preserve"> 00:06:49,803</v>
      </c>
      <c r="J121" t="str">
        <f>IF(L121="PAUSE",E121,IF(anotacoes!G125=conversao_anotacoes!C121,conversao_anotacoes!C121,conversao_anotacoes!D121))</f>
        <v>ATTAF</v>
      </c>
      <c r="K121" t="str">
        <f t="shared" si="2"/>
        <v>BOTTIEAU</v>
      </c>
      <c r="L121" t="str">
        <f>UPPER(anotacoes!H121)</f>
        <v>DISPLACEMENT</v>
      </c>
      <c r="M121" t="str">
        <f>IF(OR(L121="ATTACK",L121="FINTA"),"&lt;TECNICA&gt;",UPPER(anotacoes!I121))</f>
        <v>2-3 STEP HESITANT LEFT</v>
      </c>
      <c r="N121" t="str">
        <f>IF(OR(L121="ATTACK",L121="FINTA"),UPPER(anotacoes!I121),"")</f>
        <v/>
      </c>
      <c r="O121" s="6" t="str">
        <f>IF(anotacoes!N121=0,"",anotacoes!N121)</f>
        <v/>
      </c>
      <c r="P121" t="str">
        <f>IF(anotacoes!M121=0,"",UPPER(anotacoes!M121))</f>
        <v/>
      </c>
      <c r="Q121" t="str">
        <f t="shared" si="3"/>
        <v>INSERT INTO CONVERSAO_LUTA_ACAO (cd_conversao, id_luta, sequencia, momento_inicio, momento_fim, quem_faz, quem_sofre, acao_tipo, acao, tecnica, direcao, pontuacao) VALUES (1, 3, 41, TRIM(' 00:06:45,654'), TRIM(' 00:06:49,803'), 'ATTAF', 'BOTTIEAU', 'DISPLACEMENT', '2-3 STEP HESITANT LEFT', NULL, NULL, NULL)</v>
      </c>
      <c r="R121" t="s">
        <v>10327</v>
      </c>
    </row>
    <row r="122" spans="1:18" hidden="1" x14ac:dyDescent="0.25">
      <c r="A122" s="7">
        <f>anotacoes!D122</f>
        <v>40720</v>
      </c>
      <c r="B122" t="str">
        <f>anotacoes!C122</f>
        <v>WORLD CUP SAO PAULO 2011</v>
      </c>
      <c r="C122" t="str">
        <f>anotacoes!E122</f>
        <v>BOTTIEAU</v>
      </c>
      <c r="D122" t="str">
        <f>anotacoes!F122</f>
        <v>ATTAF</v>
      </c>
      <c r="E122" t="s">
        <v>10325</v>
      </c>
      <c r="F122">
        <f>anotacoes!A122</f>
        <v>3</v>
      </c>
      <c r="G122">
        <f>anotacoes!B122</f>
        <v>42</v>
      </c>
      <c r="H122" t="str">
        <f>anotacoes!K122</f>
        <v xml:space="preserve"> 00:06:49,987</v>
      </c>
      <c r="I122" t="str">
        <f>anotacoes!L122</f>
        <v xml:space="preserve"> 00:06:51,936</v>
      </c>
      <c r="J122" t="str">
        <f>IF(L122="PAUSE",E122,IF(anotacoes!G126=conversao_anotacoes!C122,conversao_anotacoes!C122,conversao_anotacoes!D122))</f>
        <v>ATTAF</v>
      </c>
      <c r="K122" t="str">
        <f t="shared" si="2"/>
        <v>BOTTIEAU</v>
      </c>
      <c r="L122" t="str">
        <f>UPPER(anotacoes!H122)</f>
        <v>DISPLACEMENT</v>
      </c>
      <c r="M122" t="str">
        <f>IF(OR(L122="ATTACK",L122="FINTA"),"&lt;TECNICA&gt;",UPPER(anotacoes!I122))</f>
        <v>TRY TO GRIP WITH CONTACT</v>
      </c>
      <c r="N122" t="str">
        <f>IF(OR(L122="ATTACK",L122="FINTA"),UPPER(anotacoes!I122),"")</f>
        <v/>
      </c>
      <c r="O122" s="6" t="str">
        <f>IF(anotacoes!N122=0,"",anotacoes!N122)</f>
        <v/>
      </c>
      <c r="P122" t="str">
        <f>IF(anotacoes!M122=0,"",UPPER(anotacoes!M122))</f>
        <v/>
      </c>
      <c r="Q122" t="str">
        <f t="shared" si="3"/>
        <v>INSERT INTO CONVERSAO_LUTA_ACAO (cd_conversao, id_luta, sequencia, momento_inicio, momento_fim, quem_faz, quem_sofre, acao_tipo, acao, tecnica, direcao, pontuacao) VALUES (1, 3, 42, TRIM(' 00:06:49,987'), TRIM(' 00:06:51,936'), 'ATTAF', 'BOTTIEAU', 'DISPLACEMENT', 'TRY TO GRIP WITH CONTACT', NULL, NULL, NULL)</v>
      </c>
      <c r="R122" t="s">
        <v>10327</v>
      </c>
    </row>
    <row r="123" spans="1:18" hidden="1" x14ac:dyDescent="0.25">
      <c r="A123" s="7">
        <f>anotacoes!D123</f>
        <v>40720</v>
      </c>
      <c r="B123" t="str">
        <f>anotacoes!C123</f>
        <v>WORLD CUP SAO PAULO 2011</v>
      </c>
      <c r="C123" t="str">
        <f>anotacoes!E123</f>
        <v>BOTTIEAU</v>
      </c>
      <c r="D123" t="str">
        <f>anotacoes!F123</f>
        <v>ATTAF</v>
      </c>
      <c r="E123" t="s">
        <v>10325</v>
      </c>
      <c r="F123">
        <f>anotacoes!A123</f>
        <v>3</v>
      </c>
      <c r="G123">
        <f>anotacoes!B123</f>
        <v>43</v>
      </c>
      <c r="H123" t="str">
        <f>anotacoes!K123</f>
        <v xml:space="preserve"> 00:06:52,283</v>
      </c>
      <c r="I123" t="str">
        <f>anotacoes!L123</f>
        <v xml:space="preserve"> 00:07:02,118</v>
      </c>
      <c r="J123" t="str">
        <f>IF(L123="PAUSE",E123,IF(anotacoes!G127=conversao_anotacoes!C123,conversao_anotacoes!C123,conversao_anotacoes!D123))</f>
        <v>ATTAF</v>
      </c>
      <c r="K123" t="str">
        <f t="shared" si="2"/>
        <v>BOTTIEAU</v>
      </c>
      <c r="L123" t="str">
        <f>UPPER(anotacoes!H123)</f>
        <v>GRIP TIME</v>
      </c>
      <c r="M123" t="str">
        <f>IF(OR(L123="ATTACK",L123="FINTA"),"&lt;TECNICA&gt;",UPPER(anotacoes!I123))</f>
        <v>LEFT COLLAR RIGHT COLLAR</v>
      </c>
      <c r="N123" t="str">
        <f>IF(OR(L123="ATTACK",L123="FINTA"),UPPER(anotacoes!I123),"")</f>
        <v/>
      </c>
      <c r="O123" s="6" t="str">
        <f>IF(anotacoes!N123=0,"",anotacoes!N123)</f>
        <v/>
      </c>
      <c r="P123" t="str">
        <f>IF(anotacoes!M123=0,"",UPPER(anotacoes!M123))</f>
        <v/>
      </c>
      <c r="Q123" t="str">
        <f t="shared" si="3"/>
        <v>INSERT INTO CONVERSAO_LUTA_ACAO (cd_conversao, id_luta, sequencia, momento_inicio, momento_fim, quem_faz, quem_sofre, acao_tipo, acao, tecnica, direcao, pontuacao) VALUES (1, 3, 43, TRIM(' 00:06:52,283'), TRIM(' 00:07:02,118'), 'ATTAF', 'BOTTIEAU', 'GRIP TIME', 'LEFT COLLAR RIGHT COLLAR', NULL, NULL, NULL)</v>
      </c>
      <c r="R123" t="s">
        <v>10327</v>
      </c>
    </row>
    <row r="124" spans="1:18" hidden="1" x14ac:dyDescent="0.25">
      <c r="A124" s="7">
        <f>anotacoes!D124</f>
        <v>40720</v>
      </c>
      <c r="B124" t="str">
        <f>anotacoes!C124</f>
        <v>WORLD CUP SAO PAULO 2011</v>
      </c>
      <c r="C124" t="str">
        <f>anotacoes!E124</f>
        <v>BOTTIEAU</v>
      </c>
      <c r="D124" t="str">
        <f>anotacoes!F124</f>
        <v>ATTAF</v>
      </c>
      <c r="E124" t="s">
        <v>10325</v>
      </c>
      <c r="F124">
        <f>anotacoes!A124</f>
        <v>3</v>
      </c>
      <c r="G124">
        <f>anotacoes!B124</f>
        <v>44</v>
      </c>
      <c r="H124" t="str">
        <f>anotacoes!K124</f>
        <v xml:space="preserve"> 00:07:02,118</v>
      </c>
      <c r="I124" t="str">
        <f>anotacoes!L124</f>
        <v xml:space="preserve"> 00:07:14,163</v>
      </c>
      <c r="J124" t="str">
        <f>IF(L124="PAUSE",E124,IF(anotacoes!G128=conversao_anotacoes!C124,conversao_anotacoes!C124,conversao_anotacoes!D124))</f>
        <v>&lt;ARBITRO_DESCONHECIDO&gt;</v>
      </c>
      <c r="K124" t="str">
        <f t="shared" si="2"/>
        <v/>
      </c>
      <c r="L124" t="str">
        <f>UPPER(anotacoes!H124)</f>
        <v>PAUSE</v>
      </c>
      <c r="M124" t="str">
        <f>IF(OR(L124="ATTACK",L124="FINTA"),"&lt;TECNICA&gt;",UPPER(anotacoes!I124))</f>
        <v>SHIDO WITH SCORE</v>
      </c>
      <c r="N124" t="str">
        <f>IF(OR(L124="ATTACK",L124="FINTA"),UPPER(anotacoes!I124),"")</f>
        <v/>
      </c>
      <c r="O124" s="6" t="str">
        <f>IF(anotacoes!N124=0,"",anotacoes!N124)</f>
        <v/>
      </c>
      <c r="P124" t="str">
        <f>IF(anotacoes!M124=0,"",UPPER(anotacoes!M124))</f>
        <v/>
      </c>
      <c r="Q124" t="str">
        <f t="shared" si="3"/>
        <v>INSERT INTO CONVERSAO_LUTA_ACAO (cd_conversao, id_luta, sequencia, momento_inicio, momento_fim, quem_faz, quem_sofre, acao_tipo, acao, tecnica, direcao, pontuacao) VALUES (1, 3, 44, TRIM(' 00:07:02,118'), TRIM(' 00:07:14,163'), '&lt;ARBITRO_DESCONHECIDO&gt;', '', 'PAUSE', 'SHIDO WITH SCORE', NULL, NULL, NULL)</v>
      </c>
      <c r="R124" t="s">
        <v>10327</v>
      </c>
    </row>
    <row r="125" spans="1:18" hidden="1" x14ac:dyDescent="0.25">
      <c r="A125" s="7">
        <f>anotacoes!D125</f>
        <v>40720</v>
      </c>
      <c r="B125" t="str">
        <f>anotacoes!C125</f>
        <v>WORLD CUP SAO PAULO 2011</v>
      </c>
      <c r="C125" t="str">
        <f>anotacoes!E125</f>
        <v>BOTTIEAU</v>
      </c>
      <c r="D125" t="str">
        <f>anotacoes!F125</f>
        <v>ATTAF</v>
      </c>
      <c r="E125" t="s">
        <v>10325</v>
      </c>
      <c r="F125">
        <f>anotacoes!A125</f>
        <v>3</v>
      </c>
      <c r="G125">
        <f>anotacoes!B125</f>
        <v>45</v>
      </c>
      <c r="H125" t="str">
        <f>anotacoes!K125</f>
        <v xml:space="preserve"> 00:07:14,163</v>
      </c>
      <c r="I125" t="str">
        <f>anotacoes!L125</f>
        <v xml:space="preserve"> 00:07:20,921</v>
      </c>
      <c r="J125" t="str">
        <f>IF(L125="PAUSE",E125,IF(anotacoes!G129=conversao_anotacoes!C125,conversao_anotacoes!C125,conversao_anotacoes!D125))</f>
        <v>ATTAF</v>
      </c>
      <c r="K125" t="str">
        <f t="shared" si="2"/>
        <v>BOTTIEAU</v>
      </c>
      <c r="L125" t="str">
        <f>UPPER(anotacoes!H125)</f>
        <v>DISPLACEMENT</v>
      </c>
      <c r="M125" t="str">
        <f>IF(OR(L125="ATTACK",L125="FINTA"),"&lt;TECNICA&gt;",UPPER(anotacoes!I125))</f>
        <v>2-3 STEP HESITANT LEFT</v>
      </c>
      <c r="N125" t="str">
        <f>IF(OR(L125="ATTACK",L125="FINTA"),UPPER(anotacoes!I125),"")</f>
        <v/>
      </c>
      <c r="O125" s="6" t="str">
        <f>IF(anotacoes!N125=0,"",anotacoes!N125)</f>
        <v/>
      </c>
      <c r="P125" t="str">
        <f>IF(anotacoes!M125=0,"",UPPER(anotacoes!M125))</f>
        <v/>
      </c>
      <c r="Q125" t="str">
        <f t="shared" si="3"/>
        <v>INSERT INTO CONVERSAO_LUTA_ACAO (cd_conversao, id_luta, sequencia, momento_inicio, momento_fim, quem_faz, quem_sofre, acao_tipo, acao, tecnica, direcao, pontuacao) VALUES (1, 3, 45, TRIM(' 00:07:14,163'), TRIM(' 00:07:20,921'), 'ATTAF', 'BOTTIEAU', 'DISPLACEMENT', '2-3 STEP HESITANT LEFT', NULL, NULL, NULL)</v>
      </c>
      <c r="R125" t="s">
        <v>10327</v>
      </c>
    </row>
    <row r="126" spans="1:18" hidden="1" x14ac:dyDescent="0.25">
      <c r="A126" s="7">
        <f>anotacoes!D126</f>
        <v>40720</v>
      </c>
      <c r="B126" t="str">
        <f>anotacoes!C126</f>
        <v>WORLD CUP SAO PAULO 2011</v>
      </c>
      <c r="C126" t="str">
        <f>anotacoes!E126</f>
        <v>BOTTIEAU</v>
      </c>
      <c r="D126" t="str">
        <f>anotacoes!F126</f>
        <v>ATTAF</v>
      </c>
      <c r="E126" t="s">
        <v>10325</v>
      </c>
      <c r="F126">
        <f>anotacoes!A126</f>
        <v>3</v>
      </c>
      <c r="G126">
        <f>anotacoes!B126</f>
        <v>46</v>
      </c>
      <c r="H126" t="str">
        <f>anotacoes!K126</f>
        <v xml:space="preserve"> 00:07:21,112</v>
      </c>
      <c r="I126" t="str">
        <f>anotacoes!L126</f>
        <v xml:space="preserve"> 00:07:22,984</v>
      </c>
      <c r="J126" t="str">
        <f>IF(L126="PAUSE",E126,IF(anotacoes!G130=conversao_anotacoes!C126,conversao_anotacoes!C126,conversao_anotacoes!D126))</f>
        <v>ATTAF</v>
      </c>
      <c r="K126" t="str">
        <f t="shared" si="2"/>
        <v>BOTTIEAU</v>
      </c>
      <c r="L126" t="str">
        <f>UPPER(anotacoes!H126)</f>
        <v>DISPLACEMENT</v>
      </c>
      <c r="M126" t="str">
        <f>IF(OR(L126="ATTACK",L126="FINTA"),"&lt;TECNICA&gt;",UPPER(anotacoes!I126))</f>
        <v>TRY TO GRIP WITH CONTACT</v>
      </c>
      <c r="N126" t="str">
        <f>IF(OR(L126="ATTACK",L126="FINTA"),UPPER(anotacoes!I126),"")</f>
        <v/>
      </c>
      <c r="O126" s="6" t="str">
        <f>IF(anotacoes!N126=0,"",anotacoes!N126)</f>
        <v/>
      </c>
      <c r="P126" t="str">
        <f>IF(anotacoes!M126=0,"",UPPER(anotacoes!M126))</f>
        <v/>
      </c>
      <c r="Q126" t="str">
        <f t="shared" si="3"/>
        <v>INSERT INTO CONVERSAO_LUTA_ACAO (cd_conversao, id_luta, sequencia, momento_inicio, momento_fim, quem_faz, quem_sofre, acao_tipo, acao, tecnica, direcao, pontuacao) VALUES (1, 3, 46, TRIM(' 00:07:21,112'), TRIM(' 00:07:22,984'), 'ATTAF', 'BOTTIEAU', 'DISPLACEMENT', 'TRY TO GRIP WITH CONTACT', NULL, NULL, NULL)</v>
      </c>
      <c r="R126" t="s">
        <v>10327</v>
      </c>
    </row>
    <row r="127" spans="1:18" hidden="1" x14ac:dyDescent="0.25">
      <c r="A127" s="7">
        <f>anotacoes!D127</f>
        <v>40720</v>
      </c>
      <c r="B127" t="str">
        <f>anotacoes!C127</f>
        <v>WORLD CUP SAO PAULO 2011</v>
      </c>
      <c r="C127" t="str">
        <f>anotacoes!E127</f>
        <v>BOTTIEAU</v>
      </c>
      <c r="D127" t="str">
        <f>anotacoes!F127</f>
        <v>ATTAF</v>
      </c>
      <c r="E127" t="s">
        <v>10325</v>
      </c>
      <c r="F127">
        <f>anotacoes!A127</f>
        <v>3</v>
      </c>
      <c r="G127">
        <f>anotacoes!B127</f>
        <v>47</v>
      </c>
      <c r="H127" t="str">
        <f>anotacoes!K127</f>
        <v xml:space="preserve"> 00:07:23,155</v>
      </c>
      <c r="I127" t="str">
        <f>anotacoes!L127</f>
        <v xml:space="preserve"> 00:07:38,680</v>
      </c>
      <c r="J127" t="str">
        <f>IF(L127="PAUSE",E127,IF(anotacoes!G131=conversao_anotacoes!C127,conversao_anotacoes!C127,conversao_anotacoes!D127))</f>
        <v>ATTAF</v>
      </c>
      <c r="K127" t="str">
        <f t="shared" si="2"/>
        <v>BOTTIEAU</v>
      </c>
      <c r="L127" t="str">
        <f>UPPER(anotacoes!H127)</f>
        <v>GRIP TIME</v>
      </c>
      <c r="M127" t="str">
        <f>IF(OR(L127="ATTACK",L127="FINTA"),"&lt;TECNICA&gt;",UPPER(anotacoes!I127))</f>
        <v>LEFT COLLAR RIGHT COLLAR</v>
      </c>
      <c r="N127" t="str">
        <f>IF(OR(L127="ATTACK",L127="FINTA"),UPPER(anotacoes!I127),"")</f>
        <v/>
      </c>
      <c r="O127" s="6" t="str">
        <f>IF(anotacoes!N127=0,"",anotacoes!N127)</f>
        <v/>
      </c>
      <c r="P127" t="str">
        <f>IF(anotacoes!M127=0,"",UPPER(anotacoes!M127))</f>
        <v/>
      </c>
      <c r="Q127" t="str">
        <f t="shared" si="3"/>
        <v>INSERT INTO CONVERSAO_LUTA_ACAO (cd_conversao, id_luta, sequencia, momento_inicio, momento_fim, quem_faz, quem_sofre, acao_tipo, acao, tecnica, direcao, pontuacao) VALUES (1, 3, 47, TRIM(' 00:07:23,155'), TRIM(' 00:07:38,680'), 'ATTAF', 'BOTTIEAU', 'GRIP TIME', 'LEFT COLLAR RIGHT COLLAR', NULL, NULL, NULL)</v>
      </c>
      <c r="R127" t="s">
        <v>10327</v>
      </c>
    </row>
    <row r="128" spans="1:18" hidden="1" x14ac:dyDescent="0.25">
      <c r="A128" s="7">
        <f>anotacoes!D128</f>
        <v>40720</v>
      </c>
      <c r="B128" t="str">
        <f>anotacoes!C128</f>
        <v>WORLD CUP SAO PAULO 2011</v>
      </c>
      <c r="C128" t="str">
        <f>anotacoes!E128</f>
        <v>BOTTIEAU</v>
      </c>
      <c r="D128" t="str">
        <f>anotacoes!F128</f>
        <v>ATTAF</v>
      </c>
      <c r="E128" t="s">
        <v>10325</v>
      </c>
      <c r="F128">
        <f>anotacoes!A128</f>
        <v>3</v>
      </c>
      <c r="G128">
        <f>anotacoes!B128</f>
        <v>48</v>
      </c>
      <c r="H128" t="str">
        <f>anotacoes!K128</f>
        <v xml:space="preserve"> 00:07:38,680</v>
      </c>
      <c r="I128" t="str">
        <f>anotacoes!L128</f>
        <v xml:space="preserve"> 00:08:20,481</v>
      </c>
      <c r="J128" t="str">
        <f>IF(L128="PAUSE",E128,IF(anotacoes!G132=conversao_anotacoes!C128,conversao_anotacoes!C128,conversao_anotacoes!D128))</f>
        <v>ATTAF</v>
      </c>
      <c r="K128" t="str">
        <f t="shared" si="2"/>
        <v>BOTTIEAU</v>
      </c>
      <c r="L128" t="str">
        <f>UPPER(anotacoes!H128)</f>
        <v>ATTACK</v>
      </c>
      <c r="M128" t="str">
        <f>IF(OR(L128="ATTACK",L128="FINTA"),"&lt;TECNICA&gt;",UPPER(anotacoes!I128))</f>
        <v>&lt;TECNICA&gt;</v>
      </c>
      <c r="N128" t="str">
        <f>IF(OR(L128="ATTACK",L128="FINTA"),UPPER(anotacoes!I128),"")</f>
        <v>SEOI NAGE</v>
      </c>
      <c r="O128" s="6">
        <f>IF(anotacoes!N128=0,"",anotacoes!N128)</f>
        <v>6</v>
      </c>
      <c r="P128" t="str">
        <f>IF(anotacoes!M128=0,"",UPPER(anotacoes!M128))</f>
        <v/>
      </c>
      <c r="Q128" t="str">
        <f t="shared" si="3"/>
        <v>INSERT INTO CONVERSAO_LUTA_ACAO (cd_conversao, id_luta, sequencia, momento_inicio, momento_fim, quem_faz, quem_sofre, acao_tipo, acao, tecnica, direcao, pontuacao) VALUES (1, 3, 48, TRIM(' 00:07:38,680'), TRIM(' 00:08:20,481'), 'ATTAF', 'BOTTIEAU', 'ATTACK', '&lt;TECNICA&gt;', 'SEOI NAGE', 6, NULL)</v>
      </c>
      <c r="R128" t="s">
        <v>10327</v>
      </c>
    </row>
    <row r="129" spans="1:18" hidden="1" x14ac:dyDescent="0.25">
      <c r="A129" s="7">
        <f>anotacoes!D129</f>
        <v>40720</v>
      </c>
      <c r="B129" t="str">
        <f>anotacoes!C129</f>
        <v>WORLD CUP SAO PAULO 2011</v>
      </c>
      <c r="C129" t="str">
        <f>anotacoes!E129</f>
        <v>BOTTIEAU</v>
      </c>
      <c r="D129" t="str">
        <f>anotacoes!F129</f>
        <v>ATTAF</v>
      </c>
      <c r="E129" t="s">
        <v>10325</v>
      </c>
      <c r="F129">
        <f>anotacoes!A129</f>
        <v>3</v>
      </c>
      <c r="G129">
        <f>anotacoes!B129</f>
        <v>49</v>
      </c>
      <c r="H129" t="str">
        <f>anotacoes!K129</f>
        <v xml:space="preserve"> 00:08:20,670</v>
      </c>
      <c r="I129" t="str">
        <f>anotacoes!L129</f>
        <v xml:space="preserve"> 00:08:23,915</v>
      </c>
      <c r="J129" t="str">
        <f>IF(L129="PAUSE",E129,IF(anotacoes!G133=conversao_anotacoes!C129,conversao_anotacoes!C129,conversao_anotacoes!D129))</f>
        <v>ATTAF</v>
      </c>
      <c r="K129" t="str">
        <f t="shared" si="2"/>
        <v>BOTTIEAU</v>
      </c>
      <c r="L129" t="str">
        <f>UPPER(anotacoes!H129)</f>
        <v>TRANSITION</v>
      </c>
      <c r="M129" t="str">
        <f>IF(OR(L129="ATTACK",L129="FINTA"),"&lt;TECNICA&gt;",UPPER(anotacoes!I129))</f>
        <v>WITHOUT ATTACK</v>
      </c>
      <c r="N129" t="str">
        <f>IF(OR(L129="ATTACK",L129="FINTA"),UPPER(anotacoes!I129),"")</f>
        <v/>
      </c>
      <c r="O129" s="6" t="str">
        <f>IF(anotacoes!N129=0,"",anotacoes!N129)</f>
        <v/>
      </c>
      <c r="P129" t="str">
        <f>IF(anotacoes!M129=0,"",UPPER(anotacoes!M129))</f>
        <v/>
      </c>
      <c r="Q129" t="str">
        <f t="shared" si="3"/>
        <v>INSERT INTO CONVERSAO_LUTA_ACAO (cd_conversao, id_luta, sequencia, momento_inicio, momento_fim, quem_faz, quem_sofre, acao_tipo, acao, tecnica, direcao, pontuacao) VALUES (1, 3, 49, TRIM(' 00:08:20,670'), TRIM(' 00:08:23,915'), 'ATTAF', 'BOTTIEAU', 'TRANSITION', 'WITHOUT ATTACK', NULL, NULL, NULL)</v>
      </c>
      <c r="R129" t="s">
        <v>10327</v>
      </c>
    </row>
    <row r="130" spans="1:18" hidden="1" x14ac:dyDescent="0.25">
      <c r="A130" s="7">
        <f>anotacoes!D130</f>
        <v>40720</v>
      </c>
      <c r="B130" t="str">
        <f>anotacoes!C130</f>
        <v>WORLD CUP SAO PAULO 2011</v>
      </c>
      <c r="C130" t="str">
        <f>anotacoes!E130</f>
        <v>BOTTIEAU</v>
      </c>
      <c r="D130" t="str">
        <f>anotacoes!F130</f>
        <v>ATTAF</v>
      </c>
      <c r="E130" t="s">
        <v>10325</v>
      </c>
      <c r="F130">
        <f>anotacoes!A130</f>
        <v>3</v>
      </c>
      <c r="G130">
        <f>anotacoes!B130</f>
        <v>50</v>
      </c>
      <c r="H130" t="str">
        <f>anotacoes!K130</f>
        <v xml:space="preserve"> 00:08:24,082</v>
      </c>
      <c r="I130" t="str">
        <f>anotacoes!L130</f>
        <v xml:space="preserve"> 00:08:29,224</v>
      </c>
      <c r="J130" t="str">
        <f>IF(L130="PAUSE",E130,IF(anotacoes!G134=conversao_anotacoes!C130,conversao_anotacoes!C130,conversao_anotacoes!D130))</f>
        <v>&lt;ARBITRO_DESCONHECIDO&gt;</v>
      </c>
      <c r="K130" t="str">
        <f t="shared" si="2"/>
        <v/>
      </c>
      <c r="L130" t="str">
        <f>UPPER(anotacoes!H130)</f>
        <v>PAUSE</v>
      </c>
      <c r="M130" t="str">
        <f>IF(OR(L130="ATTACK",L130="FINTA"),"&lt;TECNICA&gt;",UPPER(anotacoes!I130))</f>
        <v>&lt;NAO_CLASSIFICADO&gt;</v>
      </c>
      <c r="N130" t="str">
        <f>IF(OR(L130="ATTACK",L130="FINTA"),UPPER(anotacoes!I130),"")</f>
        <v/>
      </c>
      <c r="O130" s="6" t="str">
        <f>IF(anotacoes!N130=0,"",anotacoes!N130)</f>
        <v/>
      </c>
      <c r="P130" t="str">
        <f>IF(anotacoes!M130=0,"",UPPER(anotacoes!M130))</f>
        <v/>
      </c>
      <c r="Q130" t="str">
        <f t="shared" si="3"/>
        <v>INSERT INTO CONVERSAO_LUTA_ACAO (cd_conversao, id_luta, sequencia, momento_inicio, momento_fim, quem_faz, quem_sofre, acao_tipo, acao, tecnica, direcao, pontuacao) VALUES (1, 3, 50, TRIM(' 00:08:24,082'), TRIM(' 00:08:29,224'), '&lt;ARBITRO_DESCONHECIDO&gt;', '', 'PAUSE', '&lt;NAO_CLASSIFICADO&gt;', NULL, NULL, NULL)</v>
      </c>
      <c r="R130" t="s">
        <v>10327</v>
      </c>
    </row>
    <row r="131" spans="1:18" hidden="1" x14ac:dyDescent="0.25">
      <c r="A131" s="7">
        <f>anotacoes!D131</f>
        <v>40720</v>
      </c>
      <c r="B131" t="str">
        <f>anotacoes!C131</f>
        <v>WORLD CUP SAO PAULO 2011</v>
      </c>
      <c r="C131" t="str">
        <f>anotacoes!E131</f>
        <v>BOTTIEAU</v>
      </c>
      <c r="D131" t="str">
        <f>anotacoes!F131</f>
        <v>ATTAF</v>
      </c>
      <c r="E131" t="s">
        <v>10325</v>
      </c>
      <c r="F131">
        <f>anotacoes!A131</f>
        <v>3</v>
      </c>
      <c r="G131">
        <f>anotacoes!B131</f>
        <v>51</v>
      </c>
      <c r="H131" t="str">
        <f>anotacoes!K131</f>
        <v xml:space="preserve"> 00:08:29,224</v>
      </c>
      <c r="I131" t="str">
        <f>anotacoes!L131</f>
        <v xml:space="preserve"> 00:08:30,791</v>
      </c>
      <c r="J131" t="str">
        <f>IF(L131="PAUSE",E131,IF(anotacoes!G135=conversao_anotacoes!C131,conversao_anotacoes!C131,conversao_anotacoes!D131))</f>
        <v>ATTAF</v>
      </c>
      <c r="K131" t="str">
        <f t="shared" ref="K131:K194" si="4">IF(J131=E131,"",IF(J131=C131,D131,C131))</f>
        <v>BOTTIEAU</v>
      </c>
      <c r="L131" t="str">
        <f>UPPER(anotacoes!H131)</f>
        <v>DISPLACEMENT</v>
      </c>
      <c r="M131" t="str">
        <f>IF(OR(L131="ATTACK",L131="FINTA"),"&lt;TECNICA&gt;",UPPER(anotacoes!I131))</f>
        <v>2-3 STEP HESITANT LEFT</v>
      </c>
      <c r="N131" t="str">
        <f>IF(OR(L131="ATTACK",L131="FINTA"),UPPER(anotacoes!I131),"")</f>
        <v/>
      </c>
      <c r="O131" s="6" t="str">
        <f>IF(anotacoes!N131=0,"",anotacoes!N131)</f>
        <v/>
      </c>
      <c r="P131" t="str">
        <f>IF(anotacoes!M131=0,"",UPPER(anotacoes!M131))</f>
        <v/>
      </c>
      <c r="Q131" t="str">
        <f t="shared" ref="Q131:Q194" si="5">CONCATENATE("INSERT INTO CONVERSAO_LUTA_ACAO (cd_conversao, id_luta, sequencia, momento_inicio, momento_fim, quem_faz, quem_sofre, acao_tipo, acao, tecnica, direcao, pontuacao) VALUES (1, ",F131,", ",G131,", ","TRIM('",H131,"')",", ","TRIM('",I131,"')",", ","'",J131,"'",", ","'",K131,"'",", ","'",L131,"'",", ","'",M131,"'",", ",IF(N131="","NULL",CONCATENATE("'",N131,"'")),", ",IF(O131="","NULL",O131),", ",IF(P131="","NULL",CONCATENATE("'",P131,"'")),")")</f>
        <v>INSERT INTO CONVERSAO_LUTA_ACAO (cd_conversao, id_luta, sequencia, momento_inicio, momento_fim, quem_faz, quem_sofre, acao_tipo, acao, tecnica, direcao, pontuacao) VALUES (1, 3, 51, TRIM(' 00:08:29,224'), TRIM(' 00:08:30,791'), 'ATTAF', 'BOTTIEAU', 'DISPLACEMENT', '2-3 STEP HESITANT LEFT', NULL, NULL, NULL)</v>
      </c>
      <c r="R131" t="s">
        <v>10327</v>
      </c>
    </row>
    <row r="132" spans="1:18" hidden="1" x14ac:dyDescent="0.25">
      <c r="A132" s="7">
        <f>anotacoes!D132</f>
        <v>40720</v>
      </c>
      <c r="B132" t="str">
        <f>anotacoes!C132</f>
        <v>WORLD CUP SAO PAULO 2011</v>
      </c>
      <c r="C132" t="str">
        <f>anotacoes!E132</f>
        <v>BOTTIEAU</v>
      </c>
      <c r="D132" t="str">
        <f>anotacoes!F132</f>
        <v>ATTAF</v>
      </c>
      <c r="E132" t="s">
        <v>10325</v>
      </c>
      <c r="F132">
        <f>anotacoes!A132</f>
        <v>3</v>
      </c>
      <c r="G132">
        <f>anotacoes!B132</f>
        <v>52</v>
      </c>
      <c r="H132" t="str">
        <f>anotacoes!K132</f>
        <v xml:space="preserve"> 00:08:30,959</v>
      </c>
      <c r="I132" t="str">
        <f>anotacoes!L132</f>
        <v xml:space="preserve"> 00:08:32,095</v>
      </c>
      <c r="J132" t="str">
        <f>IF(L132="PAUSE",E132,IF(anotacoes!G136=conversao_anotacoes!C132,conversao_anotacoes!C132,conversao_anotacoes!D132))</f>
        <v>ATTAF</v>
      </c>
      <c r="K132" t="str">
        <f t="shared" si="4"/>
        <v>BOTTIEAU</v>
      </c>
      <c r="L132" t="str">
        <f>UPPER(anotacoes!H132)</f>
        <v>DISPLACEMENT</v>
      </c>
      <c r="M132" t="str">
        <f>IF(OR(L132="ATTACK",L132="FINTA"),"&lt;TECNICA&gt;",UPPER(anotacoes!I132))</f>
        <v>TRY TO GRIP WITH CONTACT</v>
      </c>
      <c r="N132" t="str">
        <f>IF(OR(L132="ATTACK",L132="FINTA"),UPPER(anotacoes!I132),"")</f>
        <v/>
      </c>
      <c r="O132" s="6" t="str">
        <f>IF(anotacoes!N132=0,"",anotacoes!N132)</f>
        <v/>
      </c>
      <c r="P132" t="str">
        <f>IF(anotacoes!M132=0,"",UPPER(anotacoes!M132))</f>
        <v/>
      </c>
      <c r="Q132" t="str">
        <f t="shared" si="5"/>
        <v>INSERT INTO CONVERSAO_LUTA_ACAO (cd_conversao, id_luta, sequencia, momento_inicio, momento_fim, quem_faz, quem_sofre, acao_tipo, acao, tecnica, direcao, pontuacao) VALUES (1, 3, 52, TRIM(' 00:08:30,959'), TRIM(' 00:08:32,095'), 'ATTAF', 'BOTTIEAU', 'DISPLACEMENT', 'TRY TO GRIP WITH CONTACT', NULL, NULL, NULL)</v>
      </c>
      <c r="R132" t="s">
        <v>10327</v>
      </c>
    </row>
    <row r="133" spans="1:18" hidden="1" x14ac:dyDescent="0.25">
      <c r="A133" s="7">
        <f>anotacoes!D133</f>
        <v>40720</v>
      </c>
      <c r="B133" t="str">
        <f>anotacoes!C133</f>
        <v>WORLD CUP SAO PAULO 2011</v>
      </c>
      <c r="C133" t="str">
        <f>anotacoes!E133</f>
        <v>BOTTIEAU</v>
      </c>
      <c r="D133" t="str">
        <f>anotacoes!F133</f>
        <v>ATTAF</v>
      </c>
      <c r="E133" t="s">
        <v>10325</v>
      </c>
      <c r="F133">
        <f>anotacoes!A133</f>
        <v>3</v>
      </c>
      <c r="G133">
        <f>anotacoes!B133</f>
        <v>53</v>
      </c>
      <c r="H133" t="str">
        <f>anotacoes!K133</f>
        <v xml:space="preserve"> 00:08:32,095</v>
      </c>
      <c r="I133" t="str">
        <f>anotacoes!L133</f>
        <v xml:space="preserve"> 00:08:33,784</v>
      </c>
      <c r="J133" t="str">
        <f>IF(L133="PAUSE",E133,IF(anotacoes!G137=conversao_anotacoes!C133,conversao_anotacoes!C133,conversao_anotacoes!D133))</f>
        <v>ATTAF</v>
      </c>
      <c r="K133" t="str">
        <f t="shared" si="4"/>
        <v>BOTTIEAU</v>
      </c>
      <c r="L133" t="str">
        <f>UPPER(anotacoes!H133)</f>
        <v>GRIP TIME</v>
      </c>
      <c r="M133" t="str">
        <f>IF(OR(L133="ATTACK",L133="FINTA"),"&lt;TECNICA&gt;",UPPER(anotacoes!I133))</f>
        <v>RIGHT COLLAR</v>
      </c>
      <c r="N133" t="str">
        <f>IF(OR(L133="ATTACK",L133="FINTA"),UPPER(anotacoes!I133),"")</f>
        <v/>
      </c>
      <c r="O133" s="6" t="str">
        <f>IF(anotacoes!N133=0,"",anotacoes!N133)</f>
        <v/>
      </c>
      <c r="P133" t="str">
        <f>IF(anotacoes!M133=0,"",UPPER(anotacoes!M133))</f>
        <v/>
      </c>
      <c r="Q133" t="str">
        <f t="shared" si="5"/>
        <v>INSERT INTO CONVERSAO_LUTA_ACAO (cd_conversao, id_luta, sequencia, momento_inicio, momento_fim, quem_faz, quem_sofre, acao_tipo, acao, tecnica, direcao, pontuacao) VALUES (1, 3, 53, TRIM(' 00:08:32,095'), TRIM(' 00:08:33,784'), 'ATTAF', 'BOTTIEAU', 'GRIP TIME', 'RIGHT COLLAR', NULL, NULL, NULL)</v>
      </c>
      <c r="R133" t="s">
        <v>10327</v>
      </c>
    </row>
    <row r="134" spans="1:18" hidden="1" x14ac:dyDescent="0.25">
      <c r="A134" s="7">
        <f>anotacoes!D134</f>
        <v>40720</v>
      </c>
      <c r="B134" t="str">
        <f>anotacoes!C134</f>
        <v>WORLD CUP SAO PAULO 2011</v>
      </c>
      <c r="C134" t="str">
        <f>anotacoes!E134</f>
        <v>BOTTIEAU</v>
      </c>
      <c r="D134" t="str">
        <f>anotacoes!F134</f>
        <v>ATTAF</v>
      </c>
      <c r="E134" t="s">
        <v>10325</v>
      </c>
      <c r="F134">
        <f>anotacoes!A134</f>
        <v>3</v>
      </c>
      <c r="G134">
        <f>anotacoes!B134</f>
        <v>54</v>
      </c>
      <c r="H134" t="str">
        <f>anotacoes!K134</f>
        <v xml:space="preserve"> 00:08:33,953</v>
      </c>
      <c r="I134" t="str">
        <f>anotacoes!L134</f>
        <v xml:space="preserve"> 00:08:43,560</v>
      </c>
      <c r="J134" t="str">
        <f>IF(L134="PAUSE",E134,IF(anotacoes!G138=conversao_anotacoes!C134,conversao_anotacoes!C134,conversao_anotacoes!D134))</f>
        <v>&lt;ARBITRO_DESCONHECIDO&gt;</v>
      </c>
      <c r="K134" t="str">
        <f t="shared" si="4"/>
        <v/>
      </c>
      <c r="L134" t="str">
        <f>UPPER(anotacoes!H134)</f>
        <v>PAUSE</v>
      </c>
      <c r="M134" t="str">
        <f>IF(OR(L134="ATTACK",L134="FINTA"),"&lt;TECNICA&gt;",UPPER(anotacoes!I134))</f>
        <v>&lt;NAO_CLASSIFICADO&gt;</v>
      </c>
      <c r="N134" t="str">
        <f>IF(OR(L134="ATTACK",L134="FINTA"),UPPER(anotacoes!I134),"")</f>
        <v/>
      </c>
      <c r="O134" s="6" t="str">
        <f>IF(anotacoes!N134=0,"",anotacoes!N134)</f>
        <v/>
      </c>
      <c r="P134" t="str">
        <f>IF(anotacoes!M134=0,"",UPPER(anotacoes!M134))</f>
        <v/>
      </c>
      <c r="Q134" t="str">
        <f t="shared" si="5"/>
        <v>INSERT INTO CONVERSAO_LUTA_ACAO (cd_conversao, id_luta, sequencia, momento_inicio, momento_fim, quem_faz, quem_sofre, acao_tipo, acao, tecnica, direcao, pontuacao) VALUES (1, 3, 54, TRIM(' 00:08:33,953'), TRIM(' 00:08:43,560'), '&lt;ARBITRO_DESCONHECIDO&gt;', '', 'PAUSE', '&lt;NAO_CLASSIFICADO&gt;', NULL, NULL, NULL)</v>
      </c>
      <c r="R134" t="s">
        <v>10327</v>
      </c>
    </row>
    <row r="135" spans="1:18" hidden="1" x14ac:dyDescent="0.25">
      <c r="A135" s="7">
        <f>anotacoes!D135</f>
        <v>40720</v>
      </c>
      <c r="B135" t="str">
        <f>anotacoes!C135</f>
        <v>WORLD CUP SAO PAULO 2011</v>
      </c>
      <c r="C135" t="str">
        <f>anotacoes!E135</f>
        <v>BOTTIEAU</v>
      </c>
      <c r="D135" t="str">
        <f>anotacoes!F135</f>
        <v>ATTAF</v>
      </c>
      <c r="E135" t="s">
        <v>10325</v>
      </c>
      <c r="F135">
        <f>anotacoes!A135</f>
        <v>3</v>
      </c>
      <c r="G135">
        <f>anotacoes!B135</f>
        <v>55</v>
      </c>
      <c r="H135" t="str">
        <f>anotacoes!K135</f>
        <v xml:space="preserve"> 00:08:43,560</v>
      </c>
      <c r="I135" t="str">
        <f>anotacoes!L135</f>
        <v xml:space="preserve"> 00:08:44,863</v>
      </c>
      <c r="J135" t="str">
        <f>IF(L135="PAUSE",E135,IF(anotacoes!G139=conversao_anotacoes!C135,conversao_anotacoes!C135,conversao_anotacoes!D135))</f>
        <v>ATTAF</v>
      </c>
      <c r="K135" t="str">
        <f t="shared" si="4"/>
        <v>BOTTIEAU</v>
      </c>
      <c r="L135" t="str">
        <f>UPPER(anotacoes!H135)</f>
        <v>DISPLACEMENT</v>
      </c>
      <c r="M135" t="str">
        <f>IF(OR(L135="ATTACK",L135="FINTA"),"&lt;TECNICA&gt;",UPPER(anotacoes!I135))</f>
        <v>2-3 STEP HESITANT LEFT</v>
      </c>
      <c r="N135" t="str">
        <f>IF(OR(L135="ATTACK",L135="FINTA"),UPPER(anotacoes!I135),"")</f>
        <v/>
      </c>
      <c r="O135" s="6" t="str">
        <f>IF(anotacoes!N135=0,"",anotacoes!N135)</f>
        <v/>
      </c>
      <c r="P135" t="str">
        <f>IF(anotacoes!M135=0,"",UPPER(anotacoes!M135))</f>
        <v/>
      </c>
      <c r="Q135" t="str">
        <f t="shared" si="5"/>
        <v>INSERT INTO CONVERSAO_LUTA_ACAO (cd_conversao, id_luta, sequencia, momento_inicio, momento_fim, quem_faz, quem_sofre, acao_tipo, acao, tecnica, direcao, pontuacao) VALUES (1, 3, 55, TRIM(' 00:08:43,560'), TRIM(' 00:08:44,863'), 'ATTAF', 'BOTTIEAU', 'DISPLACEMENT', '2-3 STEP HESITANT LEFT', NULL, NULL, NULL)</v>
      </c>
      <c r="R135" t="s">
        <v>10327</v>
      </c>
    </row>
    <row r="136" spans="1:18" hidden="1" x14ac:dyDescent="0.25">
      <c r="A136" s="7">
        <f>anotacoes!D136</f>
        <v>40720</v>
      </c>
      <c r="B136" t="str">
        <f>anotacoes!C136</f>
        <v>WORLD CUP SAO PAULO 2011</v>
      </c>
      <c r="C136" t="str">
        <f>anotacoes!E136</f>
        <v>BOTTIEAU</v>
      </c>
      <c r="D136" t="str">
        <f>anotacoes!F136</f>
        <v>ATTAF</v>
      </c>
      <c r="E136" t="s">
        <v>10325</v>
      </c>
      <c r="F136">
        <f>anotacoes!A136</f>
        <v>3</v>
      </c>
      <c r="G136">
        <f>anotacoes!B136</f>
        <v>56</v>
      </c>
      <c r="H136" t="str">
        <f>anotacoes!K136</f>
        <v xml:space="preserve"> 00:08:44,863</v>
      </c>
      <c r="I136" t="str">
        <f>anotacoes!L136</f>
        <v xml:space="preserve"> 00:08:46,357</v>
      </c>
      <c r="J136" t="str">
        <f>IF(L136="PAUSE",E136,IF(anotacoes!G140=conversao_anotacoes!C136,conversao_anotacoes!C136,conversao_anotacoes!D136))</f>
        <v>ATTAF</v>
      </c>
      <c r="K136" t="str">
        <f t="shared" si="4"/>
        <v>BOTTIEAU</v>
      </c>
      <c r="L136" t="str">
        <f>UPPER(anotacoes!H136)</f>
        <v>DISPLACEMENT</v>
      </c>
      <c r="M136" t="str">
        <f>IF(OR(L136="ATTACK",L136="FINTA"),"&lt;TECNICA&gt;",UPPER(anotacoes!I136))</f>
        <v>TRY TO GRIP WITH CONTACT</v>
      </c>
      <c r="N136" t="str">
        <f>IF(OR(L136="ATTACK",L136="FINTA"),UPPER(anotacoes!I136),"")</f>
        <v/>
      </c>
      <c r="O136" s="6" t="str">
        <f>IF(anotacoes!N136=0,"",anotacoes!N136)</f>
        <v/>
      </c>
      <c r="P136" t="str">
        <f>IF(anotacoes!M136=0,"",UPPER(anotacoes!M136))</f>
        <v/>
      </c>
      <c r="Q136" t="str">
        <f t="shared" si="5"/>
        <v>INSERT INTO CONVERSAO_LUTA_ACAO (cd_conversao, id_luta, sequencia, momento_inicio, momento_fim, quem_faz, quem_sofre, acao_tipo, acao, tecnica, direcao, pontuacao) VALUES (1, 3, 56, TRIM(' 00:08:44,863'), TRIM(' 00:08:46,357'), 'ATTAF', 'BOTTIEAU', 'DISPLACEMENT', 'TRY TO GRIP WITH CONTACT', NULL, NULL, NULL)</v>
      </c>
      <c r="R136" t="s">
        <v>10327</v>
      </c>
    </row>
    <row r="137" spans="1:18" hidden="1" x14ac:dyDescent="0.25">
      <c r="A137" s="7">
        <f>anotacoes!D137</f>
        <v>40720</v>
      </c>
      <c r="B137" t="str">
        <f>anotacoes!C137</f>
        <v>WORLD CUP SAO PAULO 2011</v>
      </c>
      <c r="C137" t="str">
        <f>anotacoes!E137</f>
        <v>BOTTIEAU</v>
      </c>
      <c r="D137" t="str">
        <f>anotacoes!F137</f>
        <v>ATTAF</v>
      </c>
      <c r="E137" t="s">
        <v>10325</v>
      </c>
      <c r="F137">
        <f>anotacoes!A137</f>
        <v>3</v>
      </c>
      <c r="G137">
        <f>anotacoes!B137</f>
        <v>57</v>
      </c>
      <c r="H137" t="str">
        <f>anotacoes!K137</f>
        <v xml:space="preserve"> 00:08:46,357</v>
      </c>
      <c r="I137" t="str">
        <f>anotacoes!L137</f>
        <v xml:space="preserve"> 00:08:53,490</v>
      </c>
      <c r="J137" t="str">
        <f>IF(L137="PAUSE",E137,IF(anotacoes!G141=conversao_anotacoes!C137,conversao_anotacoes!C137,conversao_anotacoes!D137))</f>
        <v>ATTAF</v>
      </c>
      <c r="K137" t="str">
        <f t="shared" si="4"/>
        <v>BOTTIEAU</v>
      </c>
      <c r="L137" t="str">
        <f>UPPER(anotacoes!H137)</f>
        <v>GRIP TIME</v>
      </c>
      <c r="M137" t="str">
        <f>IF(OR(L137="ATTACK",L137="FINTA"),"&lt;TECNICA&gt;",UPPER(anotacoes!I137))</f>
        <v>LEFT COLLAR RIGHT COLLAR</v>
      </c>
      <c r="N137" t="str">
        <f>IF(OR(L137="ATTACK",L137="FINTA"),UPPER(anotacoes!I137),"")</f>
        <v/>
      </c>
      <c r="O137" s="6" t="str">
        <f>IF(anotacoes!N137=0,"",anotacoes!N137)</f>
        <v/>
      </c>
      <c r="P137" t="str">
        <f>IF(anotacoes!M137=0,"",UPPER(anotacoes!M137))</f>
        <v/>
      </c>
      <c r="Q137" t="str">
        <f t="shared" si="5"/>
        <v>INSERT INTO CONVERSAO_LUTA_ACAO (cd_conversao, id_luta, sequencia, momento_inicio, momento_fim, quem_faz, quem_sofre, acao_tipo, acao, tecnica, direcao, pontuacao) VALUES (1, 3, 57, TRIM(' 00:08:46,357'), TRIM(' 00:08:53,490'), 'ATTAF', 'BOTTIEAU', 'GRIP TIME', 'LEFT COLLAR RIGHT COLLAR', NULL, NULL, NULL)</v>
      </c>
      <c r="R137" t="s">
        <v>10327</v>
      </c>
    </row>
    <row r="138" spans="1:18" hidden="1" x14ac:dyDescent="0.25">
      <c r="A138" s="7">
        <f>anotacoes!D138</f>
        <v>40720</v>
      </c>
      <c r="B138" t="str">
        <f>anotacoes!C138</f>
        <v>WORLD CUP SAO PAULO 2011</v>
      </c>
      <c r="C138" t="str">
        <f>anotacoes!E138</f>
        <v>BOTTIEAU</v>
      </c>
      <c r="D138" t="str">
        <f>anotacoes!F138</f>
        <v>ATTAF</v>
      </c>
      <c r="E138" t="s">
        <v>10325</v>
      </c>
      <c r="F138">
        <f>anotacoes!A138</f>
        <v>3</v>
      </c>
      <c r="G138">
        <f>anotacoes!B138</f>
        <v>58</v>
      </c>
      <c r="H138" t="str">
        <f>anotacoes!K138</f>
        <v xml:space="preserve"> 00:08:53,490</v>
      </c>
      <c r="I138" t="str">
        <f>anotacoes!L138</f>
        <v xml:space="preserve"> 00:08:53,490</v>
      </c>
      <c r="J138" t="str">
        <f>IF(L138="PAUSE",E138,IF(anotacoes!G142=conversao_anotacoes!C138,conversao_anotacoes!C138,conversao_anotacoes!D138))</f>
        <v>ATTAF</v>
      </c>
      <c r="K138" t="str">
        <f t="shared" si="4"/>
        <v>BOTTIEAU</v>
      </c>
      <c r="L138" t="str">
        <f>UPPER(anotacoes!H138)</f>
        <v>ATTACK</v>
      </c>
      <c r="M138" t="str">
        <f>IF(OR(L138="ATTACK",L138="FINTA"),"&lt;TECNICA&gt;",UPPER(anotacoes!I138))</f>
        <v>&lt;TECNICA&gt;</v>
      </c>
      <c r="N138" t="str">
        <f>IF(OR(L138="ATTACK",L138="FINTA"),UPPER(anotacoes!I138),"")</f>
        <v>KOSOTO GARI</v>
      </c>
      <c r="O138" s="6">
        <f>IF(anotacoes!N138=0,"",anotacoes!N138)</f>
        <v>7</v>
      </c>
      <c r="P138" t="str">
        <f>IF(anotacoes!M138=0,"",UPPER(anotacoes!M138))</f>
        <v/>
      </c>
      <c r="Q138" t="str">
        <f t="shared" si="5"/>
        <v>INSERT INTO CONVERSAO_LUTA_ACAO (cd_conversao, id_luta, sequencia, momento_inicio, momento_fim, quem_faz, quem_sofre, acao_tipo, acao, tecnica, direcao, pontuacao) VALUES (1, 3, 58, TRIM(' 00:08:53,490'), TRIM(' 00:08:53,490'), 'ATTAF', 'BOTTIEAU', 'ATTACK', '&lt;TECNICA&gt;', 'KOSOTO GARI', 7, NULL)</v>
      </c>
      <c r="R138" t="s">
        <v>10327</v>
      </c>
    </row>
    <row r="139" spans="1:18" hidden="1" x14ac:dyDescent="0.25">
      <c r="A139" s="7">
        <f>anotacoes!D139</f>
        <v>40720</v>
      </c>
      <c r="B139" t="str">
        <f>anotacoes!C139</f>
        <v>WORLD CUP SAO PAULO 2011</v>
      </c>
      <c r="C139" t="str">
        <f>anotacoes!E139</f>
        <v>BOTTIEAU</v>
      </c>
      <c r="D139" t="str">
        <f>anotacoes!F139</f>
        <v>ATTAF</v>
      </c>
      <c r="E139" t="s">
        <v>10325</v>
      </c>
      <c r="F139">
        <f>anotacoes!A139</f>
        <v>3</v>
      </c>
      <c r="G139">
        <f>anotacoes!B139</f>
        <v>59</v>
      </c>
      <c r="H139" t="str">
        <f>anotacoes!K139</f>
        <v xml:space="preserve"> 00:08:53,490</v>
      </c>
      <c r="I139" t="str">
        <f>anotacoes!L139</f>
        <v xml:space="preserve"> 00:08:55,684</v>
      </c>
      <c r="J139" t="str">
        <f>IF(L139="PAUSE",E139,IF(anotacoes!G143=conversao_anotacoes!C139,conversao_anotacoes!C139,conversao_anotacoes!D139))</f>
        <v>ATTAF</v>
      </c>
      <c r="K139" t="str">
        <f t="shared" si="4"/>
        <v>BOTTIEAU</v>
      </c>
      <c r="L139" t="str">
        <f>UPPER(anotacoes!H139)</f>
        <v>GRIP TIME</v>
      </c>
      <c r="M139" t="str">
        <f>IF(OR(L139="ATTACK",L139="FINTA"),"&lt;TECNICA&gt;",UPPER(anotacoes!I139))</f>
        <v>LEFT COLLAR RIGHT COLLAR</v>
      </c>
      <c r="N139" t="str">
        <f>IF(OR(L139="ATTACK",L139="FINTA"),UPPER(anotacoes!I139),"")</f>
        <v/>
      </c>
      <c r="O139" s="6" t="str">
        <f>IF(anotacoes!N139=0,"",anotacoes!N139)</f>
        <v/>
      </c>
      <c r="P139" t="str">
        <f>IF(anotacoes!M139=0,"",UPPER(anotacoes!M139))</f>
        <v/>
      </c>
      <c r="Q139" t="str">
        <f t="shared" si="5"/>
        <v>INSERT INTO CONVERSAO_LUTA_ACAO (cd_conversao, id_luta, sequencia, momento_inicio, momento_fim, quem_faz, quem_sofre, acao_tipo, acao, tecnica, direcao, pontuacao) VALUES (1, 3, 59, TRIM(' 00:08:53,490'), TRIM(' 00:08:55,684'), 'ATTAF', 'BOTTIEAU', 'GRIP TIME', 'LEFT COLLAR RIGHT COLLAR', NULL, NULL, NULL)</v>
      </c>
      <c r="R139" t="s">
        <v>10327</v>
      </c>
    </row>
    <row r="140" spans="1:18" hidden="1" x14ac:dyDescent="0.25">
      <c r="A140" s="7">
        <f>anotacoes!D140</f>
        <v>40720</v>
      </c>
      <c r="B140" t="str">
        <f>anotacoes!C140</f>
        <v>WORLD CUP SAO PAULO 2011</v>
      </c>
      <c r="C140" t="str">
        <f>anotacoes!E140</f>
        <v>BOTTIEAU</v>
      </c>
      <c r="D140" t="str">
        <f>anotacoes!F140</f>
        <v>ATTAF</v>
      </c>
      <c r="E140" t="s">
        <v>10325</v>
      </c>
      <c r="F140">
        <f>anotacoes!A140</f>
        <v>3</v>
      </c>
      <c r="G140">
        <f>anotacoes!B140</f>
        <v>60</v>
      </c>
      <c r="H140" t="str">
        <f>anotacoes!K140</f>
        <v xml:space="preserve"> 00:08:55,868</v>
      </c>
      <c r="I140" t="str">
        <f>anotacoes!L140</f>
        <v xml:space="preserve"> 00:08:56,038</v>
      </c>
      <c r="J140" t="str">
        <f>IF(L140="PAUSE",E140,IF(anotacoes!G144=conversao_anotacoes!C140,conversao_anotacoes!C140,conversao_anotacoes!D140))</f>
        <v>ATTAF</v>
      </c>
      <c r="K140" t="str">
        <f t="shared" si="4"/>
        <v>BOTTIEAU</v>
      </c>
      <c r="L140" t="str">
        <f>UPPER(anotacoes!H140)</f>
        <v>DEFENSE</v>
      </c>
      <c r="M140" t="str">
        <f>IF(OR(L140="ATTACK",L140="FINTA"),"&lt;TECNICA&gt;",UPPER(anotacoes!I140))</f>
        <v>USING BODY MASS</v>
      </c>
      <c r="N140" t="str">
        <f>IF(OR(L140="ATTACK",L140="FINTA"),UPPER(anotacoes!I140),"")</f>
        <v/>
      </c>
      <c r="O140" s="6" t="str">
        <f>IF(anotacoes!N140=0,"",anotacoes!N140)</f>
        <v/>
      </c>
      <c r="P140" t="str">
        <f>IF(anotacoes!M140=0,"",UPPER(anotacoes!M140))</f>
        <v/>
      </c>
      <c r="Q140" t="str">
        <f t="shared" si="5"/>
        <v>INSERT INTO CONVERSAO_LUTA_ACAO (cd_conversao, id_luta, sequencia, momento_inicio, momento_fim, quem_faz, quem_sofre, acao_tipo, acao, tecnica, direcao, pontuacao) VALUES (1, 3, 60, TRIM(' 00:08:55,868'), TRIM(' 00:08:56,038'), 'ATTAF', 'BOTTIEAU', 'DEFENSE', 'USING BODY MASS', NULL, NULL, NULL)</v>
      </c>
      <c r="R140" t="s">
        <v>10327</v>
      </c>
    </row>
    <row r="141" spans="1:18" hidden="1" x14ac:dyDescent="0.25">
      <c r="A141" s="7">
        <f>anotacoes!D141</f>
        <v>40720</v>
      </c>
      <c r="B141" t="str">
        <f>anotacoes!C141</f>
        <v>WORLD CUP SAO PAULO 2011</v>
      </c>
      <c r="C141" t="str">
        <f>anotacoes!E141</f>
        <v>BOTTIEAU</v>
      </c>
      <c r="D141" t="str">
        <f>anotacoes!F141</f>
        <v>ATTAF</v>
      </c>
      <c r="E141" t="s">
        <v>10325</v>
      </c>
      <c r="F141">
        <f>anotacoes!A141</f>
        <v>3</v>
      </c>
      <c r="G141">
        <f>anotacoes!B141</f>
        <v>61</v>
      </c>
      <c r="H141" t="str">
        <f>anotacoes!K141</f>
        <v xml:space="preserve"> 00:08:56,038</v>
      </c>
      <c r="I141" t="str">
        <f>anotacoes!L141</f>
        <v xml:space="preserve"> 00:08:57,496</v>
      </c>
      <c r="J141" t="str">
        <f>IF(L141="PAUSE",E141,IF(anotacoes!G145=conversao_anotacoes!C141,conversao_anotacoes!C141,conversao_anotacoes!D141))</f>
        <v>ATTAF</v>
      </c>
      <c r="K141" t="str">
        <f t="shared" si="4"/>
        <v>BOTTIEAU</v>
      </c>
      <c r="L141" t="str">
        <f>UPPER(anotacoes!H141)</f>
        <v>GROUNDWORK COMBAT</v>
      </c>
      <c r="M141" t="str">
        <f>IF(OR(L141="ATTACK",L141="FINTA"),"&lt;TECNICA&gt;",UPPER(anotacoes!I141))</f>
        <v>TRYING TO ATTACK</v>
      </c>
      <c r="N141" t="str">
        <f>IF(OR(L141="ATTACK",L141="FINTA"),UPPER(anotacoes!I141),"")</f>
        <v/>
      </c>
      <c r="O141" s="6" t="str">
        <f>IF(anotacoes!N141=0,"",anotacoes!N141)</f>
        <v/>
      </c>
      <c r="P141" t="str">
        <f>IF(anotacoes!M141=0,"",UPPER(anotacoes!M141))</f>
        <v/>
      </c>
      <c r="Q141" t="str">
        <f t="shared" si="5"/>
        <v>INSERT INTO CONVERSAO_LUTA_ACAO (cd_conversao, id_luta, sequencia, momento_inicio, momento_fim, quem_faz, quem_sofre, acao_tipo, acao, tecnica, direcao, pontuacao) VALUES (1, 3, 61, TRIM(' 00:08:56,038'), TRIM(' 00:08:57,496'), 'ATTAF', 'BOTTIEAU', 'GROUNDWORK COMBAT', 'TRYING TO ATTACK', NULL, NULL, NULL)</v>
      </c>
      <c r="R141" t="s">
        <v>10327</v>
      </c>
    </row>
    <row r="142" spans="1:18" hidden="1" x14ac:dyDescent="0.25">
      <c r="A142" s="7">
        <f>anotacoes!D142</f>
        <v>40720</v>
      </c>
      <c r="B142" t="str">
        <f>anotacoes!C142</f>
        <v>WORLD CUP SAO PAULO 2011</v>
      </c>
      <c r="C142" t="str">
        <f>anotacoes!E142</f>
        <v>BOTTIEAU</v>
      </c>
      <c r="D142" t="str">
        <f>anotacoes!F142</f>
        <v>ATTAF</v>
      </c>
      <c r="E142" t="s">
        <v>10325</v>
      </c>
      <c r="F142">
        <f>anotacoes!A142</f>
        <v>3</v>
      </c>
      <c r="G142">
        <f>anotacoes!B142</f>
        <v>62</v>
      </c>
      <c r="H142" t="str">
        <f>anotacoes!K142</f>
        <v xml:space="preserve"> 00:08:57,706</v>
      </c>
      <c r="I142" t="str">
        <f>anotacoes!L142</f>
        <v xml:space="preserve"> 00:09:04,930</v>
      </c>
      <c r="J142" t="str">
        <f>IF(L142="PAUSE",E142,IF(anotacoes!G146=conversao_anotacoes!C142,conversao_anotacoes!C142,conversao_anotacoes!D142))</f>
        <v>&lt;ARBITRO_DESCONHECIDO&gt;</v>
      </c>
      <c r="K142" t="str">
        <f t="shared" si="4"/>
        <v/>
      </c>
      <c r="L142" t="str">
        <f>UPPER(anotacoes!H142)</f>
        <v>PAUSE</v>
      </c>
      <c r="M142" t="str">
        <f>IF(OR(L142="ATTACK",L142="FINTA"),"&lt;TECNICA&gt;",UPPER(anotacoes!I142))</f>
        <v>&lt;NAO_CLASSIFICADO&gt;</v>
      </c>
      <c r="N142" t="str">
        <f>IF(OR(L142="ATTACK",L142="FINTA"),UPPER(anotacoes!I142),"")</f>
        <v/>
      </c>
      <c r="O142" s="6" t="str">
        <f>IF(anotacoes!N142=0,"",anotacoes!N142)</f>
        <v/>
      </c>
      <c r="P142" t="str">
        <f>IF(anotacoes!M142=0,"",UPPER(anotacoes!M142))</f>
        <v/>
      </c>
      <c r="Q142" t="str">
        <f t="shared" si="5"/>
        <v>INSERT INTO CONVERSAO_LUTA_ACAO (cd_conversao, id_luta, sequencia, momento_inicio, momento_fim, quem_faz, quem_sofre, acao_tipo, acao, tecnica, direcao, pontuacao) VALUES (1, 3, 62, TRIM(' 00:08:57,706'), TRIM(' 00:09:04,930'), '&lt;ARBITRO_DESCONHECIDO&gt;', '', 'PAUSE', '&lt;NAO_CLASSIFICADO&gt;', NULL, NULL, NULL)</v>
      </c>
      <c r="R142" t="s">
        <v>10327</v>
      </c>
    </row>
    <row r="143" spans="1:18" hidden="1" x14ac:dyDescent="0.25">
      <c r="A143" s="7">
        <f>anotacoes!D143</f>
        <v>40720</v>
      </c>
      <c r="B143" t="str">
        <f>anotacoes!C143</f>
        <v>WORLD CUP SAO PAULO 2011</v>
      </c>
      <c r="C143" t="str">
        <f>anotacoes!E143</f>
        <v>BOTTIEAU</v>
      </c>
      <c r="D143" t="str">
        <f>anotacoes!F143</f>
        <v>ATTAF</v>
      </c>
      <c r="E143" t="s">
        <v>10325</v>
      </c>
      <c r="F143">
        <f>anotacoes!A143</f>
        <v>3</v>
      </c>
      <c r="G143">
        <f>anotacoes!B143</f>
        <v>63</v>
      </c>
      <c r="H143" t="str">
        <f>anotacoes!K143</f>
        <v xml:space="preserve"> 00:09:05,118</v>
      </c>
      <c r="I143" t="str">
        <f>anotacoes!L143</f>
        <v xml:space="preserve"> 00:09:07,263</v>
      </c>
      <c r="J143" t="str">
        <f>IF(L143="PAUSE",E143,IF(anotacoes!G147=conversao_anotacoes!C143,conversao_anotacoes!C143,conversao_anotacoes!D143))</f>
        <v>ATTAF</v>
      </c>
      <c r="K143" t="str">
        <f t="shared" si="4"/>
        <v>BOTTIEAU</v>
      </c>
      <c r="L143" t="str">
        <f>UPPER(anotacoes!H143)</f>
        <v>DISPLACEMENT</v>
      </c>
      <c r="M143" t="str">
        <f>IF(OR(L143="ATTACK",L143="FINTA"),"&lt;TECNICA&gt;",UPPER(anotacoes!I143))</f>
        <v>2-3 STEP HESITANT LEFT</v>
      </c>
      <c r="N143" t="str">
        <f>IF(OR(L143="ATTACK",L143="FINTA"),UPPER(anotacoes!I143),"")</f>
        <v/>
      </c>
      <c r="O143" s="6" t="str">
        <f>IF(anotacoes!N143=0,"",anotacoes!N143)</f>
        <v/>
      </c>
      <c r="P143" t="str">
        <f>IF(anotacoes!M143=0,"",UPPER(anotacoes!M143))</f>
        <v/>
      </c>
      <c r="Q143" t="str">
        <f t="shared" si="5"/>
        <v>INSERT INTO CONVERSAO_LUTA_ACAO (cd_conversao, id_luta, sequencia, momento_inicio, momento_fim, quem_faz, quem_sofre, acao_tipo, acao, tecnica, direcao, pontuacao) VALUES (1, 3, 63, TRIM(' 00:09:05,118'), TRIM(' 00:09:07,263'), 'ATTAF', 'BOTTIEAU', 'DISPLACEMENT', '2-3 STEP HESITANT LEFT', NULL, NULL, NULL)</v>
      </c>
      <c r="R143" t="s">
        <v>10327</v>
      </c>
    </row>
    <row r="144" spans="1:18" hidden="1" x14ac:dyDescent="0.25">
      <c r="A144" s="7">
        <f>anotacoes!D144</f>
        <v>40720</v>
      </c>
      <c r="B144" t="str">
        <f>anotacoes!C144</f>
        <v>WORLD CUP SAO PAULO 2011</v>
      </c>
      <c r="C144" t="str">
        <f>anotacoes!E144</f>
        <v>BOTTIEAU</v>
      </c>
      <c r="D144" t="str">
        <f>anotacoes!F144</f>
        <v>ATTAF</v>
      </c>
      <c r="E144" t="s">
        <v>10325</v>
      </c>
      <c r="F144">
        <f>anotacoes!A144</f>
        <v>3</v>
      </c>
      <c r="G144">
        <f>anotacoes!B144</f>
        <v>64</v>
      </c>
      <c r="H144" t="str">
        <f>anotacoes!K144</f>
        <v xml:space="preserve"> 00:09:07,263</v>
      </c>
      <c r="I144" t="str">
        <f>anotacoes!L144</f>
        <v xml:space="preserve"> 00:09:09,909</v>
      </c>
      <c r="J144" t="str">
        <f>IF(L144="PAUSE",E144,IF(anotacoes!G148=conversao_anotacoes!C144,conversao_anotacoes!C144,conversao_anotacoes!D144))</f>
        <v>ATTAF</v>
      </c>
      <c r="K144" t="str">
        <f t="shared" si="4"/>
        <v>BOTTIEAU</v>
      </c>
      <c r="L144" t="str">
        <f>UPPER(anotacoes!H144)</f>
        <v>DISPLACEMENT</v>
      </c>
      <c r="M144" t="str">
        <f>IF(OR(L144="ATTACK",L144="FINTA"),"&lt;TECNICA&gt;",UPPER(anotacoes!I144))</f>
        <v>TRY TO GRIP WITH CONTACT</v>
      </c>
      <c r="N144" t="str">
        <f>IF(OR(L144="ATTACK",L144="FINTA"),UPPER(anotacoes!I144),"")</f>
        <v/>
      </c>
      <c r="O144" s="6" t="str">
        <f>IF(anotacoes!N144=0,"",anotacoes!N144)</f>
        <v/>
      </c>
      <c r="P144" t="str">
        <f>IF(anotacoes!M144=0,"",UPPER(anotacoes!M144))</f>
        <v/>
      </c>
      <c r="Q144" t="str">
        <f t="shared" si="5"/>
        <v>INSERT INTO CONVERSAO_LUTA_ACAO (cd_conversao, id_luta, sequencia, momento_inicio, momento_fim, quem_faz, quem_sofre, acao_tipo, acao, tecnica, direcao, pontuacao) VALUES (1, 3, 64, TRIM(' 00:09:07,263'), TRIM(' 00:09:09,909'), 'ATTAF', 'BOTTIEAU', 'DISPLACEMENT', 'TRY TO GRIP WITH CONTACT', NULL, NULL, NULL)</v>
      </c>
      <c r="R144" t="s">
        <v>10327</v>
      </c>
    </row>
    <row r="145" spans="1:18" hidden="1" x14ac:dyDescent="0.25">
      <c r="A145" s="7">
        <f>anotacoes!D145</f>
        <v>40720</v>
      </c>
      <c r="B145" t="str">
        <f>anotacoes!C145</f>
        <v>WORLD CUP SAO PAULO 2011</v>
      </c>
      <c r="C145" t="str">
        <f>anotacoes!E145</f>
        <v>BOTTIEAU</v>
      </c>
      <c r="D145" t="str">
        <f>anotacoes!F145</f>
        <v>ATTAF</v>
      </c>
      <c r="E145" t="s">
        <v>10325</v>
      </c>
      <c r="F145">
        <f>anotacoes!A145</f>
        <v>3</v>
      </c>
      <c r="G145">
        <f>anotacoes!B145</f>
        <v>65</v>
      </c>
      <c r="H145" t="str">
        <f>anotacoes!K145</f>
        <v xml:space="preserve"> 00:09:10,066</v>
      </c>
      <c r="I145" t="str">
        <f>anotacoes!L145</f>
        <v xml:space="preserve"> 00:09:12,683</v>
      </c>
      <c r="J145" t="str">
        <f>IF(L145="PAUSE",E145,IF(anotacoes!G149=conversao_anotacoes!C145,conversao_anotacoes!C145,conversao_anotacoes!D145))</f>
        <v>ATTAF</v>
      </c>
      <c r="K145" t="str">
        <f t="shared" si="4"/>
        <v>BOTTIEAU</v>
      </c>
      <c r="L145" t="str">
        <f>UPPER(anotacoes!H145)</f>
        <v>GRIP TIME</v>
      </c>
      <c r="M145" t="str">
        <f>IF(OR(L145="ATTACK",L145="FINTA"),"&lt;TECNICA&gt;",UPPER(anotacoes!I145))</f>
        <v>LEFT COLLAR RIGHT COLLAR</v>
      </c>
      <c r="N145" t="str">
        <f>IF(OR(L145="ATTACK",L145="FINTA"),UPPER(anotacoes!I145),"")</f>
        <v/>
      </c>
      <c r="O145" s="6" t="str">
        <f>IF(anotacoes!N145=0,"",anotacoes!N145)</f>
        <v/>
      </c>
      <c r="P145" t="str">
        <f>IF(anotacoes!M145=0,"",UPPER(anotacoes!M145))</f>
        <v/>
      </c>
      <c r="Q145" t="str">
        <f t="shared" si="5"/>
        <v>INSERT INTO CONVERSAO_LUTA_ACAO (cd_conversao, id_luta, sequencia, momento_inicio, momento_fim, quem_faz, quem_sofre, acao_tipo, acao, tecnica, direcao, pontuacao) VALUES (1, 3, 65, TRIM(' 00:09:10,066'), TRIM(' 00:09:12,683'), 'ATTAF', 'BOTTIEAU', 'GRIP TIME', 'LEFT COLLAR RIGHT COLLAR', NULL, NULL, NULL)</v>
      </c>
      <c r="R145" t="s">
        <v>10327</v>
      </c>
    </row>
    <row r="146" spans="1:18" hidden="1" x14ac:dyDescent="0.25">
      <c r="A146" s="7">
        <f>anotacoes!D146</f>
        <v>40720</v>
      </c>
      <c r="B146" t="str">
        <f>anotacoes!C146</f>
        <v>WORLD CUP SAO PAULO 2011</v>
      </c>
      <c r="C146" t="str">
        <f>anotacoes!E146</f>
        <v>BOTTIEAU</v>
      </c>
      <c r="D146" t="str">
        <f>anotacoes!F146</f>
        <v>ATTAF</v>
      </c>
      <c r="E146" t="s">
        <v>10325</v>
      </c>
      <c r="F146">
        <f>anotacoes!A146</f>
        <v>3</v>
      </c>
      <c r="G146">
        <f>anotacoes!B146</f>
        <v>66</v>
      </c>
      <c r="H146" t="str">
        <f>anotacoes!K146</f>
        <v xml:space="preserve"> 00:09:12,683</v>
      </c>
      <c r="I146" t="str">
        <f>anotacoes!L146</f>
        <v xml:space="preserve"> 00:09:14,166</v>
      </c>
      <c r="J146" t="str">
        <f>IF(L146="PAUSE",E146,IF(anotacoes!G150=conversao_anotacoes!C146,conversao_anotacoes!C146,conversao_anotacoes!D146))</f>
        <v>ATTAF</v>
      </c>
      <c r="K146" t="str">
        <f t="shared" si="4"/>
        <v>BOTTIEAU</v>
      </c>
      <c r="L146" t="str">
        <f>UPPER(anotacoes!H146)</f>
        <v>ATTACK</v>
      </c>
      <c r="M146" t="str">
        <f>IF(OR(L146="ATTACK",L146="FINTA"),"&lt;TECNICA&gt;",UPPER(anotacoes!I146))</f>
        <v>&lt;TECNICA&gt;</v>
      </c>
      <c r="N146" t="str">
        <f>IF(OR(L146="ATTACK",L146="FINTA"),UPPER(anotacoes!I146),"")</f>
        <v>OUCHI GARI</v>
      </c>
      <c r="O146" s="6">
        <f>IF(anotacoes!N146=0,"",anotacoes!N146)</f>
        <v>2</v>
      </c>
      <c r="P146" t="str">
        <f>IF(anotacoes!M146=0,"",UPPER(anotacoes!M146))</f>
        <v/>
      </c>
      <c r="Q146" t="str">
        <f t="shared" si="5"/>
        <v>INSERT INTO CONVERSAO_LUTA_ACAO (cd_conversao, id_luta, sequencia, momento_inicio, momento_fim, quem_faz, quem_sofre, acao_tipo, acao, tecnica, direcao, pontuacao) VALUES (1, 3, 66, TRIM(' 00:09:12,683'), TRIM(' 00:09:14,166'), 'ATTAF', 'BOTTIEAU', 'ATTACK', '&lt;TECNICA&gt;', 'OUCHI GARI', 2, NULL)</v>
      </c>
      <c r="R146" t="s">
        <v>10327</v>
      </c>
    </row>
    <row r="147" spans="1:18" hidden="1" x14ac:dyDescent="0.25">
      <c r="A147" s="7">
        <f>anotacoes!D147</f>
        <v>40720</v>
      </c>
      <c r="B147" t="str">
        <f>anotacoes!C147</f>
        <v>WORLD CUP SAO PAULO 2011</v>
      </c>
      <c r="C147" t="str">
        <f>anotacoes!E147</f>
        <v>BOTTIEAU</v>
      </c>
      <c r="D147" t="str">
        <f>anotacoes!F147</f>
        <v>ATTAF</v>
      </c>
      <c r="E147" t="s">
        <v>10325</v>
      </c>
      <c r="F147">
        <f>anotacoes!A147</f>
        <v>3</v>
      </c>
      <c r="G147">
        <f>anotacoes!B147</f>
        <v>67</v>
      </c>
      <c r="H147" t="str">
        <f>anotacoes!K147</f>
        <v xml:space="preserve"> 00:09:14,336</v>
      </c>
      <c r="I147" t="str">
        <f>anotacoes!L147</f>
        <v xml:space="preserve"> 00:10:00,086</v>
      </c>
      <c r="J147" t="str">
        <f>IF(L147="PAUSE",E147,IF(anotacoes!G151=conversao_anotacoes!C147,conversao_anotacoes!C147,conversao_anotacoes!D147))</f>
        <v>ATTAF</v>
      </c>
      <c r="K147" t="str">
        <f t="shared" si="4"/>
        <v>BOTTIEAU</v>
      </c>
      <c r="L147" t="str">
        <f>UPPER(anotacoes!H147)</f>
        <v>GRIP TIME</v>
      </c>
      <c r="M147" t="str">
        <f>IF(OR(L147="ATTACK",L147="FINTA"),"&lt;TECNICA&gt;",UPPER(anotacoes!I147))</f>
        <v>LEFT COLLAR RIGHT COLLAR</v>
      </c>
      <c r="N147" t="str">
        <f>IF(OR(L147="ATTACK",L147="FINTA"),UPPER(anotacoes!I147),"")</f>
        <v/>
      </c>
      <c r="O147" s="6" t="str">
        <f>IF(anotacoes!N147=0,"",anotacoes!N147)</f>
        <v/>
      </c>
      <c r="P147" t="str">
        <f>IF(anotacoes!M147=0,"",UPPER(anotacoes!M147))</f>
        <v/>
      </c>
      <c r="Q147" t="str">
        <f t="shared" si="5"/>
        <v>INSERT INTO CONVERSAO_LUTA_ACAO (cd_conversao, id_luta, sequencia, momento_inicio, momento_fim, quem_faz, quem_sofre, acao_tipo, acao, tecnica, direcao, pontuacao) VALUES (1, 3, 67, TRIM(' 00:09:14,336'), TRIM(' 00:10:00,086'), 'ATTAF', 'BOTTIEAU', 'GRIP TIME', 'LEFT COLLAR RIGHT COLLAR', NULL, NULL, NULL)</v>
      </c>
      <c r="R147" t="s">
        <v>10327</v>
      </c>
    </row>
    <row r="148" spans="1:18" hidden="1" x14ac:dyDescent="0.25">
      <c r="A148" s="7">
        <f>anotacoes!D148</f>
        <v>40720</v>
      </c>
      <c r="B148" t="str">
        <f>anotacoes!C148</f>
        <v>WORLD CUP SAO PAULO 2011</v>
      </c>
      <c r="C148" t="str">
        <f>anotacoes!E148</f>
        <v>BOTTIEAU</v>
      </c>
      <c r="D148" t="str">
        <f>anotacoes!F148</f>
        <v>ATTAF</v>
      </c>
      <c r="E148" t="s">
        <v>10325</v>
      </c>
      <c r="F148">
        <f>anotacoes!A148</f>
        <v>3</v>
      </c>
      <c r="G148">
        <f>anotacoes!B148</f>
        <v>68</v>
      </c>
      <c r="H148" t="str">
        <f>anotacoes!K148</f>
        <v xml:space="preserve"> 00:10:00,086</v>
      </c>
      <c r="I148" t="str">
        <f>anotacoes!L148</f>
        <v xml:space="preserve"> 00:10:02,016</v>
      </c>
      <c r="J148" t="str">
        <f>IF(L148="PAUSE",E148,IF(anotacoes!G152=conversao_anotacoes!C148,conversao_anotacoes!C148,conversao_anotacoes!D148))</f>
        <v>ATTAF</v>
      </c>
      <c r="K148" t="str">
        <f t="shared" si="4"/>
        <v>BOTTIEAU</v>
      </c>
      <c r="L148" t="str">
        <f>UPPER(anotacoes!H148)</f>
        <v>ATTACK</v>
      </c>
      <c r="M148" t="str">
        <f>IF(OR(L148="ATTACK",L148="FINTA"),"&lt;TECNICA&gt;",UPPER(anotacoes!I148))</f>
        <v>&lt;TECNICA&gt;</v>
      </c>
      <c r="N148" t="str">
        <f>IF(OR(L148="ATTACK",L148="FINTA"),UPPER(anotacoes!I148),"")</f>
        <v>YOKO TOMOE</v>
      </c>
      <c r="O148" s="6">
        <f>IF(anotacoes!N148=0,"",anotacoes!N148)</f>
        <v>4</v>
      </c>
      <c r="P148" t="str">
        <f>IF(anotacoes!M148=0,"",UPPER(anotacoes!M148))</f>
        <v/>
      </c>
      <c r="Q148" t="str">
        <f t="shared" si="5"/>
        <v>INSERT INTO CONVERSAO_LUTA_ACAO (cd_conversao, id_luta, sequencia, momento_inicio, momento_fim, quem_faz, quem_sofre, acao_tipo, acao, tecnica, direcao, pontuacao) VALUES (1, 3, 68, TRIM(' 00:10:00,086'), TRIM(' 00:10:02,016'), 'ATTAF', 'BOTTIEAU', 'ATTACK', '&lt;TECNICA&gt;', 'YOKO TOMOE', 4, NULL)</v>
      </c>
      <c r="R148" t="s">
        <v>10327</v>
      </c>
    </row>
    <row r="149" spans="1:18" hidden="1" x14ac:dyDescent="0.25">
      <c r="A149" s="7">
        <f>anotacoes!D149</f>
        <v>40720</v>
      </c>
      <c r="B149" t="str">
        <f>anotacoes!C149</f>
        <v>WORLD CUP SAO PAULO 2011</v>
      </c>
      <c r="C149" t="str">
        <f>anotacoes!E149</f>
        <v>BOTTIEAU</v>
      </c>
      <c r="D149" t="str">
        <f>anotacoes!F149</f>
        <v>ATTAF</v>
      </c>
      <c r="E149" t="s">
        <v>10325</v>
      </c>
      <c r="F149">
        <f>anotacoes!A149</f>
        <v>3</v>
      </c>
      <c r="G149">
        <f>anotacoes!B149</f>
        <v>69</v>
      </c>
      <c r="H149" t="str">
        <f>anotacoes!K149</f>
        <v xml:space="preserve"> 00:10:02,220</v>
      </c>
      <c r="I149" t="str">
        <f>anotacoes!L149</f>
        <v xml:space="preserve"> 00:10:15,702</v>
      </c>
      <c r="J149" t="str">
        <f>IF(L149="PAUSE",E149,IF(anotacoes!G153=conversao_anotacoes!C149,conversao_anotacoes!C149,conversao_anotacoes!D149))</f>
        <v>ATTAF</v>
      </c>
      <c r="K149" t="str">
        <f t="shared" si="4"/>
        <v>BOTTIEAU</v>
      </c>
      <c r="L149" t="str">
        <f>UPPER(anotacoes!H149)</f>
        <v>GROUNDWORK COMBAT</v>
      </c>
      <c r="M149" t="str">
        <f>IF(OR(L149="ATTACK",L149="FINTA"),"&lt;TECNICA&gt;",UPPER(anotacoes!I149))</f>
        <v>CONTROL WITH LEGS</v>
      </c>
      <c r="N149" t="str">
        <f>IF(OR(L149="ATTACK",L149="FINTA"),UPPER(anotacoes!I149),"")</f>
        <v/>
      </c>
      <c r="O149" s="6" t="str">
        <f>IF(anotacoes!N149=0,"",anotacoes!N149)</f>
        <v/>
      </c>
      <c r="P149" t="str">
        <f>IF(anotacoes!M149=0,"",UPPER(anotacoes!M149))</f>
        <v/>
      </c>
      <c r="Q149" t="str">
        <f t="shared" si="5"/>
        <v>INSERT INTO CONVERSAO_LUTA_ACAO (cd_conversao, id_luta, sequencia, momento_inicio, momento_fim, quem_faz, quem_sofre, acao_tipo, acao, tecnica, direcao, pontuacao) VALUES (1, 3, 69, TRIM(' 00:10:02,220'), TRIM(' 00:10:15,702'), 'ATTAF', 'BOTTIEAU', 'GROUNDWORK COMBAT', 'CONTROL WITH LEGS', NULL, NULL, NULL)</v>
      </c>
      <c r="R149" t="s">
        <v>10327</v>
      </c>
    </row>
    <row r="150" spans="1:18" hidden="1" x14ac:dyDescent="0.25">
      <c r="A150" s="7">
        <f>anotacoes!D150</f>
        <v>40720</v>
      </c>
      <c r="B150" t="str">
        <f>anotacoes!C150</f>
        <v>WORLD CUP SAO PAULO 2011</v>
      </c>
      <c r="C150" t="str">
        <f>anotacoes!E150</f>
        <v>BOTTIEAU</v>
      </c>
      <c r="D150" t="str">
        <f>anotacoes!F150</f>
        <v>ATTAF</v>
      </c>
      <c r="E150" t="s">
        <v>10325</v>
      </c>
      <c r="F150">
        <f>anotacoes!A150</f>
        <v>3</v>
      </c>
      <c r="G150">
        <f>anotacoes!B150</f>
        <v>70</v>
      </c>
      <c r="H150" t="str">
        <f>anotacoes!K150</f>
        <v xml:space="preserve"> 00:10:15,702</v>
      </c>
      <c r="I150" t="str">
        <f>anotacoes!L150</f>
        <v xml:space="preserve"> 00:10:22,936</v>
      </c>
      <c r="J150" t="str">
        <f>IF(L150="PAUSE",E150,IF(anotacoes!G154=conversao_anotacoes!C150,conversao_anotacoes!C150,conversao_anotacoes!D150))</f>
        <v>&lt;ARBITRO_DESCONHECIDO&gt;</v>
      </c>
      <c r="K150" t="str">
        <f t="shared" si="4"/>
        <v/>
      </c>
      <c r="L150" t="str">
        <f>UPPER(anotacoes!H150)</f>
        <v>PAUSE</v>
      </c>
      <c r="M150" t="str">
        <f>IF(OR(L150="ATTACK",L150="FINTA"),"&lt;TECNICA&gt;",UPPER(anotacoes!I150))</f>
        <v>&lt;NAO_CLASSIFICADO&gt;</v>
      </c>
      <c r="N150" t="str">
        <f>IF(OR(L150="ATTACK",L150="FINTA"),UPPER(anotacoes!I150),"")</f>
        <v/>
      </c>
      <c r="O150" s="6" t="str">
        <f>IF(anotacoes!N150=0,"",anotacoes!N150)</f>
        <v/>
      </c>
      <c r="P150" t="str">
        <f>IF(anotacoes!M150=0,"",UPPER(anotacoes!M150))</f>
        <v/>
      </c>
      <c r="Q150" t="str">
        <f t="shared" si="5"/>
        <v>INSERT INTO CONVERSAO_LUTA_ACAO (cd_conversao, id_luta, sequencia, momento_inicio, momento_fim, quem_faz, quem_sofre, acao_tipo, acao, tecnica, direcao, pontuacao) VALUES (1, 3, 70, TRIM(' 00:10:15,702'), TRIM(' 00:10:22,936'), '&lt;ARBITRO_DESCONHECIDO&gt;', '', 'PAUSE', '&lt;NAO_CLASSIFICADO&gt;', NULL, NULL, NULL)</v>
      </c>
      <c r="R150" t="s">
        <v>10327</v>
      </c>
    </row>
    <row r="151" spans="1:18" hidden="1" x14ac:dyDescent="0.25">
      <c r="A151" s="7">
        <f>anotacoes!D151</f>
        <v>40720</v>
      </c>
      <c r="B151" t="str">
        <f>anotacoes!C151</f>
        <v>WORLD CUP SAO PAULO 2011</v>
      </c>
      <c r="C151" t="str">
        <f>anotacoes!E151</f>
        <v>BOTTIEAU</v>
      </c>
      <c r="D151" t="str">
        <f>anotacoes!F151</f>
        <v>ATTAF</v>
      </c>
      <c r="E151" t="s">
        <v>10325</v>
      </c>
      <c r="F151">
        <f>anotacoes!A151</f>
        <v>3</v>
      </c>
      <c r="G151">
        <f>anotacoes!B151</f>
        <v>71</v>
      </c>
      <c r="H151" t="str">
        <f>anotacoes!K151</f>
        <v xml:space="preserve"> 00:10:22,936</v>
      </c>
      <c r="I151" t="str">
        <f>anotacoes!L151</f>
        <v xml:space="preserve"> 00:10:24,089</v>
      </c>
      <c r="J151" t="str">
        <f>IF(L151="PAUSE",E151,IF(anotacoes!G155=conversao_anotacoes!C151,conversao_anotacoes!C151,conversao_anotacoes!D151))</f>
        <v>ATTAF</v>
      </c>
      <c r="K151" t="str">
        <f t="shared" si="4"/>
        <v>BOTTIEAU</v>
      </c>
      <c r="L151" t="str">
        <f>UPPER(anotacoes!H151)</f>
        <v>DISPLACEMENT</v>
      </c>
      <c r="M151" t="str">
        <f>IF(OR(L151="ATTACK",L151="FINTA"),"&lt;TECNICA&gt;",UPPER(anotacoes!I151))</f>
        <v>2-3 STEP HESITANT LEFT</v>
      </c>
      <c r="N151" t="str">
        <f>IF(OR(L151="ATTACK",L151="FINTA"),UPPER(anotacoes!I151),"")</f>
        <v/>
      </c>
      <c r="O151" s="6" t="str">
        <f>IF(anotacoes!N151=0,"",anotacoes!N151)</f>
        <v/>
      </c>
      <c r="P151" t="str">
        <f>IF(anotacoes!M151=0,"",UPPER(anotacoes!M151))</f>
        <v/>
      </c>
      <c r="Q151" t="str">
        <f t="shared" si="5"/>
        <v>INSERT INTO CONVERSAO_LUTA_ACAO (cd_conversao, id_luta, sequencia, momento_inicio, momento_fim, quem_faz, quem_sofre, acao_tipo, acao, tecnica, direcao, pontuacao) VALUES (1, 3, 71, TRIM(' 00:10:22,936'), TRIM(' 00:10:24,089'), 'ATTAF', 'BOTTIEAU', 'DISPLACEMENT', '2-3 STEP HESITANT LEFT', NULL, NULL, NULL)</v>
      </c>
      <c r="R151" t="s">
        <v>10327</v>
      </c>
    </row>
    <row r="152" spans="1:18" hidden="1" x14ac:dyDescent="0.25">
      <c r="A152" s="7">
        <f>anotacoes!D152</f>
        <v>40720</v>
      </c>
      <c r="B152" t="str">
        <f>anotacoes!C152</f>
        <v>WORLD CUP SAO PAULO 2011</v>
      </c>
      <c r="C152" t="str">
        <f>anotacoes!E152</f>
        <v>BOTTIEAU</v>
      </c>
      <c r="D152" t="str">
        <f>anotacoes!F152</f>
        <v>ATTAF</v>
      </c>
      <c r="E152" t="s">
        <v>10325</v>
      </c>
      <c r="F152">
        <f>anotacoes!A152</f>
        <v>3</v>
      </c>
      <c r="G152">
        <f>anotacoes!B152</f>
        <v>72</v>
      </c>
      <c r="H152" t="str">
        <f>anotacoes!K152</f>
        <v xml:space="preserve"> 00:10:24,089</v>
      </c>
      <c r="I152" t="str">
        <f>anotacoes!L152</f>
        <v xml:space="preserve"> 00:10:26,129</v>
      </c>
      <c r="J152" t="str">
        <f>IF(L152="PAUSE",E152,IF(anotacoes!G156=conversao_anotacoes!C152,conversao_anotacoes!C152,conversao_anotacoes!D152))</f>
        <v>ATTAF</v>
      </c>
      <c r="K152" t="str">
        <f t="shared" si="4"/>
        <v>BOTTIEAU</v>
      </c>
      <c r="L152" t="str">
        <f>UPPER(anotacoes!H152)</f>
        <v>DISPLACEMENT</v>
      </c>
      <c r="M152" t="str">
        <f>IF(OR(L152="ATTACK",L152="FINTA"),"&lt;TECNICA&gt;",UPPER(anotacoes!I152))</f>
        <v>TRY TO GRIP WITH CONTACT</v>
      </c>
      <c r="N152" t="str">
        <f>IF(OR(L152="ATTACK",L152="FINTA"),UPPER(anotacoes!I152),"")</f>
        <v/>
      </c>
      <c r="O152" s="6" t="str">
        <f>IF(anotacoes!N152=0,"",anotacoes!N152)</f>
        <v/>
      </c>
      <c r="P152" t="str">
        <f>IF(anotacoes!M152=0,"",UPPER(anotacoes!M152))</f>
        <v/>
      </c>
      <c r="Q152" t="str">
        <f t="shared" si="5"/>
        <v>INSERT INTO CONVERSAO_LUTA_ACAO (cd_conversao, id_luta, sequencia, momento_inicio, momento_fim, quem_faz, quem_sofre, acao_tipo, acao, tecnica, direcao, pontuacao) VALUES (1, 3, 72, TRIM(' 00:10:24,089'), TRIM(' 00:10:26,129'), 'ATTAF', 'BOTTIEAU', 'DISPLACEMENT', 'TRY TO GRIP WITH CONTACT', NULL, NULL, NULL)</v>
      </c>
      <c r="R152" t="s">
        <v>10327</v>
      </c>
    </row>
    <row r="153" spans="1:18" hidden="1" x14ac:dyDescent="0.25">
      <c r="A153" s="7">
        <f>anotacoes!D153</f>
        <v>40720</v>
      </c>
      <c r="B153" t="str">
        <f>anotacoes!C153</f>
        <v>WORLD CUP SAO PAULO 2011</v>
      </c>
      <c r="C153" t="str">
        <f>anotacoes!E153</f>
        <v>BOTTIEAU</v>
      </c>
      <c r="D153" t="str">
        <f>anotacoes!F153</f>
        <v>ATTAF</v>
      </c>
      <c r="E153" t="s">
        <v>10325</v>
      </c>
      <c r="F153">
        <f>anotacoes!A153</f>
        <v>3</v>
      </c>
      <c r="G153">
        <f>anotacoes!B153</f>
        <v>73</v>
      </c>
      <c r="H153" t="str">
        <f>anotacoes!K153</f>
        <v xml:space="preserve"> 00:10:26,129</v>
      </c>
      <c r="I153" t="str">
        <f>anotacoes!L153</f>
        <v xml:space="preserve"> 00:10:31,067</v>
      </c>
      <c r="J153" t="str">
        <f>IF(L153="PAUSE",E153,IF(anotacoes!G157=conversao_anotacoes!C153,conversao_anotacoes!C153,conversao_anotacoes!D153))</f>
        <v>ATTAF</v>
      </c>
      <c r="K153" t="str">
        <f t="shared" si="4"/>
        <v>BOTTIEAU</v>
      </c>
      <c r="L153" t="str">
        <f>UPPER(anotacoes!H153)</f>
        <v>GRIP TIME</v>
      </c>
      <c r="M153" t="str">
        <f>IF(OR(L153="ATTACK",L153="FINTA"),"&lt;TECNICA&gt;",UPPER(anotacoes!I153))</f>
        <v>RIGHT SLEEVE</v>
      </c>
      <c r="N153" t="str">
        <f>IF(OR(L153="ATTACK",L153="FINTA"),UPPER(anotacoes!I153),"")</f>
        <v/>
      </c>
      <c r="O153" s="6" t="str">
        <f>IF(anotacoes!N153=0,"",anotacoes!N153)</f>
        <v/>
      </c>
      <c r="P153" t="str">
        <f>IF(anotacoes!M153=0,"",UPPER(anotacoes!M153))</f>
        <v/>
      </c>
      <c r="Q153" t="str">
        <f t="shared" si="5"/>
        <v>INSERT INTO CONVERSAO_LUTA_ACAO (cd_conversao, id_luta, sequencia, momento_inicio, momento_fim, quem_faz, quem_sofre, acao_tipo, acao, tecnica, direcao, pontuacao) VALUES (1, 3, 73, TRIM(' 00:10:26,129'), TRIM(' 00:10:31,067'), 'ATTAF', 'BOTTIEAU', 'GRIP TIME', 'RIGHT SLEEVE', NULL, NULL, NULL)</v>
      </c>
      <c r="R153" t="s">
        <v>10327</v>
      </c>
    </row>
    <row r="154" spans="1:18" hidden="1" x14ac:dyDescent="0.25">
      <c r="A154" s="7">
        <f>anotacoes!D154</f>
        <v>40720</v>
      </c>
      <c r="B154" t="str">
        <f>anotacoes!C154</f>
        <v>WORLD CUP SAO PAULO 2011</v>
      </c>
      <c r="C154" t="str">
        <f>anotacoes!E154</f>
        <v>BOTTIEAU</v>
      </c>
      <c r="D154" t="str">
        <f>anotacoes!F154</f>
        <v>ATTAF</v>
      </c>
      <c r="E154" t="s">
        <v>10325</v>
      </c>
      <c r="F154">
        <f>anotacoes!A154</f>
        <v>3</v>
      </c>
      <c r="G154">
        <f>anotacoes!B154</f>
        <v>74</v>
      </c>
      <c r="H154" t="str">
        <f>anotacoes!K154</f>
        <v xml:space="preserve"> 00:10:31,219</v>
      </c>
      <c r="I154" t="str">
        <f>anotacoes!L154</f>
        <v xml:space="preserve"> 00:10:36,879</v>
      </c>
      <c r="J154" t="str">
        <f>IF(L154="PAUSE",E154,IF(anotacoes!G158=conversao_anotacoes!C154,conversao_anotacoes!C154,conversao_anotacoes!D154))</f>
        <v>&lt;ARBITRO_DESCONHECIDO&gt;</v>
      </c>
      <c r="K154" t="str">
        <f t="shared" si="4"/>
        <v/>
      </c>
      <c r="L154" t="str">
        <f>UPPER(anotacoes!H154)</f>
        <v>PAUSE</v>
      </c>
      <c r="M154" t="str">
        <f>IF(OR(L154="ATTACK",L154="FINTA"),"&lt;TECNICA&gt;",UPPER(anotacoes!I154))</f>
        <v>&lt;NAO_CLASSIFICADO&gt;</v>
      </c>
      <c r="N154" t="str">
        <f>IF(OR(L154="ATTACK",L154="FINTA"),UPPER(anotacoes!I154),"")</f>
        <v/>
      </c>
      <c r="O154" s="6" t="str">
        <f>IF(anotacoes!N154=0,"",anotacoes!N154)</f>
        <v/>
      </c>
      <c r="P154" t="str">
        <f>IF(anotacoes!M154=0,"",UPPER(anotacoes!M154))</f>
        <v/>
      </c>
      <c r="Q154" t="str">
        <f t="shared" si="5"/>
        <v>INSERT INTO CONVERSAO_LUTA_ACAO (cd_conversao, id_luta, sequencia, momento_inicio, momento_fim, quem_faz, quem_sofre, acao_tipo, acao, tecnica, direcao, pontuacao) VALUES (1, 3, 74, TRIM(' 00:10:31,219'), TRIM(' 00:10:36,879'), '&lt;ARBITRO_DESCONHECIDO&gt;', '', 'PAUSE', '&lt;NAO_CLASSIFICADO&gt;', NULL, NULL, NULL)</v>
      </c>
      <c r="R154" t="s">
        <v>10327</v>
      </c>
    </row>
    <row r="155" spans="1:18" hidden="1" x14ac:dyDescent="0.25">
      <c r="A155" s="7">
        <f>anotacoes!D155</f>
        <v>40720</v>
      </c>
      <c r="B155" t="str">
        <f>anotacoes!C155</f>
        <v>WORLD CUP SAO PAULO 2011</v>
      </c>
      <c r="C155" t="str">
        <f>anotacoes!E155</f>
        <v>BOTTIEAU</v>
      </c>
      <c r="D155" t="str">
        <f>anotacoes!F155</f>
        <v>ATTAF</v>
      </c>
      <c r="E155" t="s">
        <v>10325</v>
      </c>
      <c r="F155">
        <f>anotacoes!A155</f>
        <v>3</v>
      </c>
      <c r="G155">
        <f>anotacoes!B155</f>
        <v>75</v>
      </c>
      <c r="H155" t="str">
        <f>anotacoes!K155</f>
        <v xml:space="preserve"> 00:10:37,097</v>
      </c>
      <c r="I155" t="str">
        <f>anotacoes!L155</f>
        <v xml:space="preserve"> 00:11:42,333</v>
      </c>
      <c r="J155" t="str">
        <f>IF(L155="PAUSE",E155,IF(anotacoes!G159=conversao_anotacoes!C155,conversao_anotacoes!C155,conversao_anotacoes!D155))</f>
        <v>&lt;ARBITRO_DESCONHECIDO&gt;</v>
      </c>
      <c r="K155" t="str">
        <f t="shared" si="4"/>
        <v/>
      </c>
      <c r="L155" t="str">
        <f>UPPER(anotacoes!H155)</f>
        <v>PAUSE</v>
      </c>
      <c r="M155" t="str">
        <f>IF(OR(L155="ATTACK",L155="FINTA"),"&lt;TECNICA&gt;",UPPER(anotacoes!I155))</f>
        <v>JUDOGI</v>
      </c>
      <c r="N155" t="str">
        <f>IF(OR(L155="ATTACK",L155="FINTA"),UPPER(anotacoes!I155),"")</f>
        <v/>
      </c>
      <c r="O155" s="6" t="str">
        <f>IF(anotacoes!N155=0,"",anotacoes!N155)</f>
        <v/>
      </c>
      <c r="P155" t="str">
        <f>IF(anotacoes!M155=0,"",UPPER(anotacoes!M155))</f>
        <v/>
      </c>
      <c r="Q155" t="str">
        <f t="shared" si="5"/>
        <v>INSERT INTO CONVERSAO_LUTA_ACAO (cd_conversao, id_luta, sequencia, momento_inicio, momento_fim, quem_faz, quem_sofre, acao_tipo, acao, tecnica, direcao, pontuacao) VALUES (1, 3, 75, TRIM(' 00:10:37,097'), TRIM(' 00:11:42,333'), '&lt;ARBITRO_DESCONHECIDO&gt;', '', 'PAUSE', 'JUDOGI', NULL, NULL, NULL)</v>
      </c>
      <c r="R155" t="s">
        <v>10327</v>
      </c>
    </row>
    <row r="156" spans="1:18" hidden="1" x14ac:dyDescent="0.25">
      <c r="A156" s="7">
        <f>anotacoes!D156</f>
        <v>40720</v>
      </c>
      <c r="B156" t="str">
        <f>anotacoes!C156</f>
        <v>WORLD CUP SAO PAULO 2011</v>
      </c>
      <c r="C156" t="str">
        <f>anotacoes!E156</f>
        <v>BOTTIEAU</v>
      </c>
      <c r="D156" t="str">
        <f>anotacoes!F156</f>
        <v>ATTAF</v>
      </c>
      <c r="E156" t="s">
        <v>10325</v>
      </c>
      <c r="F156">
        <f>anotacoes!A156</f>
        <v>3</v>
      </c>
      <c r="G156">
        <f>anotacoes!B156</f>
        <v>76</v>
      </c>
      <c r="H156" t="str">
        <f>anotacoes!K156</f>
        <v xml:space="preserve"> 00:11:42,333</v>
      </c>
      <c r="I156" t="str">
        <f>anotacoes!L156</f>
        <v xml:space="preserve"> 00:11:43,126</v>
      </c>
      <c r="J156" t="str">
        <f>IF(L156="PAUSE",E156,IF(anotacoes!G160=conversao_anotacoes!C156,conversao_anotacoes!C156,conversao_anotacoes!D156))</f>
        <v>ATTAF</v>
      </c>
      <c r="K156" t="str">
        <f t="shared" si="4"/>
        <v>BOTTIEAU</v>
      </c>
      <c r="L156" t="str">
        <f>UPPER(anotacoes!H156)</f>
        <v>DISPLACEMENT</v>
      </c>
      <c r="M156" t="str">
        <f>IF(OR(L156="ATTACK",L156="FINTA"),"&lt;TECNICA&gt;",UPPER(anotacoes!I156))</f>
        <v>2-3 STEP HESITANT LEFT</v>
      </c>
      <c r="N156" t="str">
        <f>IF(OR(L156="ATTACK",L156="FINTA"),UPPER(anotacoes!I156),"")</f>
        <v/>
      </c>
      <c r="O156" s="6" t="str">
        <f>IF(anotacoes!N156=0,"",anotacoes!N156)</f>
        <v/>
      </c>
      <c r="P156" t="str">
        <f>IF(anotacoes!M156=0,"",UPPER(anotacoes!M156))</f>
        <v/>
      </c>
      <c r="Q156" t="str">
        <f t="shared" si="5"/>
        <v>INSERT INTO CONVERSAO_LUTA_ACAO (cd_conversao, id_luta, sequencia, momento_inicio, momento_fim, quem_faz, quem_sofre, acao_tipo, acao, tecnica, direcao, pontuacao) VALUES (1, 3, 76, TRIM(' 00:11:42,333'), TRIM(' 00:11:43,126'), 'ATTAF', 'BOTTIEAU', 'DISPLACEMENT', '2-3 STEP HESITANT LEFT', NULL, NULL, NULL)</v>
      </c>
      <c r="R156" t="s">
        <v>10327</v>
      </c>
    </row>
    <row r="157" spans="1:18" hidden="1" x14ac:dyDescent="0.25">
      <c r="A157" s="7">
        <f>anotacoes!D157</f>
        <v>40720</v>
      </c>
      <c r="B157" t="str">
        <f>anotacoes!C157</f>
        <v>WORLD CUP SAO PAULO 2011</v>
      </c>
      <c r="C157" t="str">
        <f>anotacoes!E157</f>
        <v>BOTTIEAU</v>
      </c>
      <c r="D157" t="str">
        <f>anotacoes!F157</f>
        <v>ATTAF</v>
      </c>
      <c r="E157" t="s">
        <v>10325</v>
      </c>
      <c r="F157">
        <f>anotacoes!A157</f>
        <v>3</v>
      </c>
      <c r="G157">
        <f>anotacoes!B157</f>
        <v>77</v>
      </c>
      <c r="H157" t="str">
        <f>anotacoes!K157</f>
        <v xml:space="preserve"> 00:11:43,126</v>
      </c>
      <c r="I157" t="str">
        <f>anotacoes!L157</f>
        <v xml:space="preserve"> 00:11:44,597</v>
      </c>
      <c r="J157" t="str">
        <f>IF(L157="PAUSE",E157,IF(anotacoes!G161=conversao_anotacoes!C157,conversao_anotacoes!C157,conversao_anotacoes!D157))</f>
        <v>ATTAF</v>
      </c>
      <c r="K157" t="str">
        <f t="shared" si="4"/>
        <v>BOTTIEAU</v>
      </c>
      <c r="L157" t="str">
        <f>UPPER(anotacoes!H157)</f>
        <v>DISPLACEMENT</v>
      </c>
      <c r="M157" t="str">
        <f>IF(OR(L157="ATTACK",L157="FINTA"),"&lt;TECNICA&gt;",UPPER(anotacoes!I157))</f>
        <v>TRY TO GRIP WITH CONTACT</v>
      </c>
      <c r="N157" t="str">
        <f>IF(OR(L157="ATTACK",L157="FINTA"),UPPER(anotacoes!I157),"")</f>
        <v/>
      </c>
      <c r="O157" s="6" t="str">
        <f>IF(anotacoes!N157=0,"",anotacoes!N157)</f>
        <v/>
      </c>
      <c r="P157" t="str">
        <f>IF(anotacoes!M157=0,"",UPPER(anotacoes!M157))</f>
        <v/>
      </c>
      <c r="Q157" t="str">
        <f t="shared" si="5"/>
        <v>INSERT INTO CONVERSAO_LUTA_ACAO (cd_conversao, id_luta, sequencia, momento_inicio, momento_fim, quem_faz, quem_sofre, acao_tipo, acao, tecnica, direcao, pontuacao) VALUES (1, 3, 77, TRIM(' 00:11:43,126'), TRIM(' 00:11:44,597'), 'ATTAF', 'BOTTIEAU', 'DISPLACEMENT', 'TRY TO GRIP WITH CONTACT', NULL, NULL, NULL)</v>
      </c>
      <c r="R157" t="s">
        <v>10327</v>
      </c>
    </row>
    <row r="158" spans="1:18" hidden="1" x14ac:dyDescent="0.25">
      <c r="A158" s="7">
        <f>anotacoes!D158</f>
        <v>40720</v>
      </c>
      <c r="B158" t="str">
        <f>anotacoes!C158</f>
        <v>WORLD CUP SAO PAULO 2011</v>
      </c>
      <c r="C158" t="str">
        <f>anotacoes!E158</f>
        <v>BOTTIEAU</v>
      </c>
      <c r="D158" t="str">
        <f>anotacoes!F158</f>
        <v>ATTAF</v>
      </c>
      <c r="E158" t="s">
        <v>10325</v>
      </c>
      <c r="F158">
        <f>anotacoes!A158</f>
        <v>3</v>
      </c>
      <c r="G158">
        <f>anotacoes!B158</f>
        <v>78</v>
      </c>
      <c r="H158" t="str">
        <f>anotacoes!K158</f>
        <v xml:space="preserve"> 00:11:44,597</v>
      </c>
      <c r="I158" t="str">
        <f>anotacoes!L158</f>
        <v xml:space="preserve"> 00:11:46,326</v>
      </c>
      <c r="J158" t="str">
        <f>IF(L158="PAUSE",E158,IF(anotacoes!G162=conversao_anotacoes!C158,conversao_anotacoes!C158,conversao_anotacoes!D158))</f>
        <v>ATTAF</v>
      </c>
      <c r="K158" t="str">
        <f t="shared" si="4"/>
        <v>BOTTIEAU</v>
      </c>
      <c r="L158" t="str">
        <f>UPPER(anotacoes!H158)</f>
        <v>GRIP TIME</v>
      </c>
      <c r="M158" t="str">
        <f>IF(OR(L158="ATTACK",L158="FINTA"),"&lt;TECNICA&gt;",UPPER(anotacoes!I158))</f>
        <v>RIGHT SLEEVE</v>
      </c>
      <c r="N158" t="str">
        <f>IF(OR(L158="ATTACK",L158="FINTA"),UPPER(anotacoes!I158),"")</f>
        <v/>
      </c>
      <c r="O158" s="6" t="str">
        <f>IF(anotacoes!N158=0,"",anotacoes!N158)</f>
        <v/>
      </c>
      <c r="P158" t="str">
        <f>IF(anotacoes!M158=0,"",UPPER(anotacoes!M158))</f>
        <v/>
      </c>
      <c r="Q158" t="str">
        <f t="shared" si="5"/>
        <v>INSERT INTO CONVERSAO_LUTA_ACAO (cd_conversao, id_luta, sequencia, momento_inicio, momento_fim, quem_faz, quem_sofre, acao_tipo, acao, tecnica, direcao, pontuacao) VALUES (1, 3, 78, TRIM(' 00:11:44,597'), TRIM(' 00:11:46,326'), 'ATTAF', 'BOTTIEAU', 'GRIP TIME', 'RIGHT SLEEVE', NULL, NULL, NULL)</v>
      </c>
      <c r="R158" t="s">
        <v>10327</v>
      </c>
    </row>
    <row r="159" spans="1:18" hidden="1" x14ac:dyDescent="0.25">
      <c r="A159" s="7">
        <f>anotacoes!D159</f>
        <v>40720</v>
      </c>
      <c r="B159" t="str">
        <f>anotacoes!C159</f>
        <v>WORLD CUP SAO PAULO 2011</v>
      </c>
      <c r="C159" t="str">
        <f>anotacoes!E159</f>
        <v>BOTTIEAU</v>
      </c>
      <c r="D159" t="str">
        <f>anotacoes!F159</f>
        <v>ATTAF</v>
      </c>
      <c r="E159" t="s">
        <v>10325</v>
      </c>
      <c r="F159">
        <f>anotacoes!A159</f>
        <v>3</v>
      </c>
      <c r="G159">
        <f>anotacoes!B159</f>
        <v>79</v>
      </c>
      <c r="H159" t="str">
        <f>anotacoes!K159</f>
        <v xml:space="preserve"> 00:11:46,326</v>
      </c>
      <c r="I159" t="str">
        <f>anotacoes!L159</f>
        <v xml:space="preserve"> 00:11:48,081</v>
      </c>
      <c r="J159" t="str">
        <f>IF(L159="PAUSE",E159,IF(anotacoes!G163=conversao_anotacoes!C159,conversao_anotacoes!C159,conversao_anotacoes!D159))</f>
        <v>ATTAF</v>
      </c>
      <c r="K159" t="str">
        <f t="shared" si="4"/>
        <v>BOTTIEAU</v>
      </c>
      <c r="L159" t="str">
        <f>UPPER(anotacoes!H159)</f>
        <v>DISPLACEMENT</v>
      </c>
      <c r="M159" t="str">
        <f>IF(OR(L159="ATTACK",L159="FINTA"),"&lt;TECNICA&gt;",UPPER(anotacoes!I159))</f>
        <v>TRY TO GRIP WITH CONTACT</v>
      </c>
      <c r="N159" t="str">
        <f>IF(OR(L159="ATTACK",L159="FINTA"),UPPER(anotacoes!I159),"")</f>
        <v/>
      </c>
      <c r="O159" s="6" t="str">
        <f>IF(anotacoes!N159=0,"",anotacoes!N159)</f>
        <v/>
      </c>
      <c r="P159" t="str">
        <f>IF(anotacoes!M159=0,"",UPPER(anotacoes!M159))</f>
        <v/>
      </c>
      <c r="Q159" t="str">
        <f t="shared" si="5"/>
        <v>INSERT INTO CONVERSAO_LUTA_ACAO (cd_conversao, id_luta, sequencia, momento_inicio, momento_fim, quem_faz, quem_sofre, acao_tipo, acao, tecnica, direcao, pontuacao) VALUES (1, 3, 79, TRIM(' 00:11:46,326'), TRIM(' 00:11:48,081'), 'ATTAF', 'BOTTIEAU', 'DISPLACEMENT', 'TRY TO GRIP WITH CONTACT', NULL, NULL, NULL)</v>
      </c>
      <c r="R159" t="s">
        <v>10327</v>
      </c>
    </row>
    <row r="160" spans="1:18" hidden="1" x14ac:dyDescent="0.25">
      <c r="A160" s="7">
        <f>anotacoes!D160</f>
        <v>40720</v>
      </c>
      <c r="B160" t="str">
        <f>anotacoes!C160</f>
        <v>WORLD CUP SAO PAULO 2011</v>
      </c>
      <c r="C160" t="str">
        <f>anotacoes!E160</f>
        <v>BOTTIEAU</v>
      </c>
      <c r="D160" t="str">
        <f>anotacoes!F160</f>
        <v>ATTAF</v>
      </c>
      <c r="E160" t="s">
        <v>10325</v>
      </c>
      <c r="F160">
        <f>anotacoes!A160</f>
        <v>3</v>
      </c>
      <c r="G160">
        <f>anotacoes!B160</f>
        <v>80</v>
      </c>
      <c r="H160" t="str">
        <f>anotacoes!K160</f>
        <v xml:space="preserve"> 00:11:48,081</v>
      </c>
      <c r="I160" t="str">
        <f>anotacoes!L160</f>
        <v xml:space="preserve"> 00:11:50,288</v>
      </c>
      <c r="J160" t="str">
        <f>IF(L160="PAUSE",E160,IF(anotacoes!G164=conversao_anotacoes!C160,conversao_anotacoes!C160,conversao_anotacoes!D160))</f>
        <v>ATTAF</v>
      </c>
      <c r="K160" t="str">
        <f t="shared" si="4"/>
        <v>BOTTIEAU</v>
      </c>
      <c r="L160" t="str">
        <f>UPPER(anotacoes!H160)</f>
        <v>GRIP TIME</v>
      </c>
      <c r="M160" t="str">
        <f>IF(OR(L160="ATTACK",L160="FINTA"),"&lt;TECNICA&gt;",UPPER(anotacoes!I160))</f>
        <v>RIGHT BACK LEFT SLEEVE</v>
      </c>
      <c r="N160" t="str">
        <f>IF(OR(L160="ATTACK",L160="FINTA"),UPPER(anotacoes!I160),"")</f>
        <v/>
      </c>
      <c r="O160" s="6" t="str">
        <f>IF(anotacoes!N160=0,"",anotacoes!N160)</f>
        <v/>
      </c>
      <c r="P160" t="str">
        <f>IF(anotacoes!M160=0,"",UPPER(anotacoes!M160))</f>
        <v/>
      </c>
      <c r="Q160" t="str">
        <f t="shared" si="5"/>
        <v>INSERT INTO CONVERSAO_LUTA_ACAO (cd_conversao, id_luta, sequencia, momento_inicio, momento_fim, quem_faz, quem_sofre, acao_tipo, acao, tecnica, direcao, pontuacao) VALUES (1, 3, 80, TRIM(' 00:11:48,081'), TRIM(' 00:11:50,288'), 'ATTAF', 'BOTTIEAU', 'GRIP TIME', 'RIGHT BACK LEFT SLEEVE', NULL, NULL, NULL)</v>
      </c>
      <c r="R160" t="s">
        <v>10327</v>
      </c>
    </row>
    <row r="161" spans="1:18" hidden="1" x14ac:dyDescent="0.25">
      <c r="A161" s="7">
        <f>anotacoes!D161</f>
        <v>40720</v>
      </c>
      <c r="B161" t="str">
        <f>anotacoes!C161</f>
        <v>WORLD CUP SAO PAULO 2011</v>
      </c>
      <c r="C161" t="str">
        <f>anotacoes!E161</f>
        <v>BOTTIEAU</v>
      </c>
      <c r="D161" t="str">
        <f>anotacoes!F161</f>
        <v>ATTAF</v>
      </c>
      <c r="E161" t="s">
        <v>10325</v>
      </c>
      <c r="F161">
        <f>anotacoes!A161</f>
        <v>3</v>
      </c>
      <c r="G161">
        <f>anotacoes!B161</f>
        <v>81</v>
      </c>
      <c r="H161" t="str">
        <f>anotacoes!K161</f>
        <v xml:space="preserve"> 00:11:50,464</v>
      </c>
      <c r="I161" t="str">
        <f>anotacoes!L161</f>
        <v xml:space="preserve"> 00:11:55,957</v>
      </c>
      <c r="J161" t="str">
        <f>IF(L161="PAUSE",E161,IF(anotacoes!G165=conversao_anotacoes!C161,conversao_anotacoes!C161,conversao_anotacoes!D161))</f>
        <v>&lt;ARBITRO_DESCONHECIDO&gt;</v>
      </c>
      <c r="K161" t="str">
        <f t="shared" si="4"/>
        <v/>
      </c>
      <c r="L161" t="str">
        <f>UPPER(anotacoes!H161)</f>
        <v>PAUSE</v>
      </c>
      <c r="M161" t="str">
        <f>IF(OR(L161="ATTACK",L161="FINTA"),"&lt;TECNICA&gt;",UPPER(anotacoes!I161))</f>
        <v>SHIDO OPPONENT WITHOUT SCORE</v>
      </c>
      <c r="N161" t="str">
        <f>IF(OR(L161="ATTACK",L161="FINTA"),UPPER(anotacoes!I161),"")</f>
        <v/>
      </c>
      <c r="O161" s="6" t="str">
        <f>IF(anotacoes!N161=0,"",anotacoes!N161)</f>
        <v/>
      </c>
      <c r="P161" t="str">
        <f>IF(anotacoes!M161=0,"",UPPER(anotacoes!M161))</f>
        <v/>
      </c>
      <c r="Q161" t="str">
        <f t="shared" si="5"/>
        <v>INSERT INTO CONVERSAO_LUTA_ACAO (cd_conversao, id_luta, sequencia, momento_inicio, momento_fim, quem_faz, quem_sofre, acao_tipo, acao, tecnica, direcao, pontuacao) VALUES (1, 3, 81, TRIM(' 00:11:50,464'), TRIM(' 00:11:55,957'), '&lt;ARBITRO_DESCONHECIDO&gt;', '', 'PAUSE', 'SHIDO OPPONENT WITHOUT SCORE', NULL, NULL, NULL)</v>
      </c>
      <c r="R161" t="s">
        <v>10327</v>
      </c>
    </row>
    <row r="162" spans="1:18" hidden="1" x14ac:dyDescent="0.25">
      <c r="A162" s="7">
        <f>anotacoes!D162</f>
        <v>40780</v>
      </c>
      <c r="B162" t="str">
        <f>anotacoes!C162</f>
        <v>WORLD CHAMPIONSHIPS PARIS 2011</v>
      </c>
      <c r="C162" t="str">
        <f>anotacoes!E162</f>
        <v>ATTAF</v>
      </c>
      <c r="D162" t="str">
        <f>anotacoes!F162</f>
        <v>IVERSON</v>
      </c>
      <c r="E162" t="s">
        <v>10325</v>
      </c>
      <c r="F162">
        <f>anotacoes!A162</f>
        <v>4</v>
      </c>
      <c r="G162">
        <f>anotacoes!B162</f>
        <v>1</v>
      </c>
      <c r="H162" t="str">
        <f>anotacoes!K162</f>
        <v xml:space="preserve"> 00:00:03,842</v>
      </c>
      <c r="I162" t="str">
        <f>anotacoes!L162</f>
        <v xml:space="preserve"> 00:00:15,316</v>
      </c>
      <c r="J162" t="str">
        <f>IF(L162="PAUSE",E162,IF(anotacoes!G166=conversao_anotacoes!C162,conversao_anotacoes!C162,conversao_anotacoes!D162))</f>
        <v>ATTAF</v>
      </c>
      <c r="K162" t="str">
        <f t="shared" si="4"/>
        <v>IVERSON</v>
      </c>
      <c r="L162" t="str">
        <f>UPPER(anotacoes!H162)</f>
        <v>DISPLACEMENT</v>
      </c>
      <c r="M162" t="str">
        <f>IF(OR(L162="ATTACK",L162="FINTA"),"&lt;TECNICA&gt;",UPPER(anotacoes!I162))</f>
        <v>2-3 STEP HESITANT LEFT</v>
      </c>
      <c r="N162" t="str">
        <f>IF(OR(L162="ATTACK",L162="FINTA"),UPPER(anotacoes!I162),"")</f>
        <v/>
      </c>
      <c r="O162" s="6" t="str">
        <f>IF(anotacoes!N162=0,"",anotacoes!N162)</f>
        <v/>
      </c>
      <c r="P162" t="str">
        <f>IF(anotacoes!M162=0,"",UPPER(anotacoes!M162))</f>
        <v/>
      </c>
      <c r="Q162" t="str">
        <f t="shared" si="5"/>
        <v>INSERT INTO CONVERSAO_LUTA_ACAO (cd_conversao, id_luta, sequencia, momento_inicio, momento_fim, quem_faz, quem_sofre, acao_tipo, acao, tecnica, direcao, pontuacao) VALUES (1, 4, 1, TRIM(' 00:00:03,842'), TRIM(' 00:00:15,316'), 'ATTAF', 'IVERSON', 'DISPLACEMENT', '2-3 STEP HESITANT LEFT', NULL, NULL, NULL)</v>
      </c>
      <c r="R162" t="s">
        <v>10327</v>
      </c>
    </row>
    <row r="163" spans="1:18" hidden="1" x14ac:dyDescent="0.25">
      <c r="A163" s="7">
        <f>anotacoes!D163</f>
        <v>40780</v>
      </c>
      <c r="B163" t="str">
        <f>anotacoes!C163</f>
        <v>WORLD CHAMPIONSHIPS PARIS 2011</v>
      </c>
      <c r="C163" t="str">
        <f>anotacoes!E163</f>
        <v>ATTAF</v>
      </c>
      <c r="D163" t="str">
        <f>anotacoes!F163</f>
        <v>IVERSON</v>
      </c>
      <c r="E163" t="s">
        <v>10325</v>
      </c>
      <c r="F163">
        <f>anotacoes!A163</f>
        <v>4</v>
      </c>
      <c r="G163">
        <f>anotacoes!B163</f>
        <v>2</v>
      </c>
      <c r="H163" t="str">
        <f>anotacoes!K163</f>
        <v xml:space="preserve"> 00:00:15,316</v>
      </c>
      <c r="I163" t="str">
        <f>anotacoes!L163</f>
        <v xml:space="preserve"> 00:00:23,172</v>
      </c>
      <c r="J163" t="str">
        <f>IF(L163="PAUSE",E163,IF(anotacoes!G167=conversao_anotacoes!C163,conversao_anotacoes!C163,conversao_anotacoes!D163))</f>
        <v>ATTAF</v>
      </c>
      <c r="K163" t="str">
        <f t="shared" si="4"/>
        <v>IVERSON</v>
      </c>
      <c r="L163" t="str">
        <f>UPPER(anotacoes!H163)</f>
        <v>DISPLACEMENT</v>
      </c>
      <c r="M163" t="str">
        <f>IF(OR(L163="ATTACK",L163="FINTA"),"&lt;TECNICA&gt;",UPPER(anotacoes!I163))</f>
        <v>TRY TO GRIP WITH CONTACT</v>
      </c>
      <c r="N163" t="str">
        <f>IF(OR(L163="ATTACK",L163="FINTA"),UPPER(anotacoes!I163),"")</f>
        <v/>
      </c>
      <c r="O163" s="6" t="str">
        <f>IF(anotacoes!N163=0,"",anotacoes!N163)</f>
        <v/>
      </c>
      <c r="P163" t="str">
        <f>IF(anotacoes!M163=0,"",UPPER(anotacoes!M163))</f>
        <v/>
      </c>
      <c r="Q163" t="str">
        <f t="shared" si="5"/>
        <v>INSERT INTO CONVERSAO_LUTA_ACAO (cd_conversao, id_luta, sequencia, momento_inicio, momento_fim, quem_faz, quem_sofre, acao_tipo, acao, tecnica, direcao, pontuacao) VALUES (1, 4, 2, TRIM(' 00:00:15,316'), TRIM(' 00:00:23,172'), 'ATTAF', 'IVERSON', 'DISPLACEMENT', 'TRY TO GRIP WITH CONTACT', NULL, NULL, NULL)</v>
      </c>
      <c r="R163" t="s">
        <v>10327</v>
      </c>
    </row>
    <row r="164" spans="1:18" hidden="1" x14ac:dyDescent="0.25">
      <c r="A164" s="7">
        <f>anotacoes!D164</f>
        <v>40780</v>
      </c>
      <c r="B164" t="str">
        <f>anotacoes!C164</f>
        <v>WORLD CHAMPIONSHIPS PARIS 2011</v>
      </c>
      <c r="C164" t="str">
        <f>anotacoes!E164</f>
        <v>ATTAF</v>
      </c>
      <c r="D164" t="str">
        <f>anotacoes!F164</f>
        <v>IVERSON</v>
      </c>
      <c r="E164" t="s">
        <v>10325</v>
      </c>
      <c r="F164">
        <f>anotacoes!A164</f>
        <v>4</v>
      </c>
      <c r="G164">
        <f>anotacoes!B164</f>
        <v>3</v>
      </c>
      <c r="H164" t="str">
        <f>anotacoes!K164</f>
        <v xml:space="preserve"> 00:00:23,342</v>
      </c>
      <c r="I164" t="str">
        <f>anotacoes!L164</f>
        <v xml:space="preserve"> 00:00:36,993</v>
      </c>
      <c r="J164" t="str">
        <f>IF(L164="PAUSE",E164,IF(anotacoes!G168=conversao_anotacoes!C164,conversao_anotacoes!C164,conversao_anotacoes!D164))</f>
        <v>ATTAF</v>
      </c>
      <c r="K164" t="str">
        <f t="shared" si="4"/>
        <v>IVERSON</v>
      </c>
      <c r="L164" t="str">
        <f>UPPER(anotacoes!H164)</f>
        <v>GRIP TIME</v>
      </c>
      <c r="M164" t="str">
        <f>IF(OR(L164="ATTACK",L164="FINTA"),"&lt;TECNICA&gt;",UPPER(anotacoes!I164))</f>
        <v>RIGHT SLEEVE LEFT SLEEVE</v>
      </c>
      <c r="N164" t="str">
        <f>IF(OR(L164="ATTACK",L164="FINTA"),UPPER(anotacoes!I164),"")</f>
        <v/>
      </c>
      <c r="O164" s="6" t="str">
        <f>IF(anotacoes!N164=0,"",anotacoes!N164)</f>
        <v/>
      </c>
      <c r="P164" t="str">
        <f>IF(anotacoes!M164=0,"",UPPER(anotacoes!M164))</f>
        <v/>
      </c>
      <c r="Q164" t="str">
        <f t="shared" si="5"/>
        <v>INSERT INTO CONVERSAO_LUTA_ACAO (cd_conversao, id_luta, sequencia, momento_inicio, momento_fim, quem_faz, quem_sofre, acao_tipo, acao, tecnica, direcao, pontuacao) VALUES (1, 4, 3, TRIM(' 00:00:23,342'), TRIM(' 00:00:36,993'), 'ATTAF', 'IVERSON', 'GRIP TIME', 'RIGHT SLEEVE LEFT SLEEVE', NULL, NULL, NULL)</v>
      </c>
      <c r="R164" t="s">
        <v>10327</v>
      </c>
    </row>
    <row r="165" spans="1:18" hidden="1" x14ac:dyDescent="0.25">
      <c r="A165" s="7">
        <f>anotacoes!D165</f>
        <v>40780</v>
      </c>
      <c r="B165" t="str">
        <f>anotacoes!C165</f>
        <v>WORLD CHAMPIONSHIPS PARIS 2011</v>
      </c>
      <c r="C165" t="str">
        <f>anotacoes!E165</f>
        <v>ATTAF</v>
      </c>
      <c r="D165" t="str">
        <f>anotacoes!F165</f>
        <v>IVERSON</v>
      </c>
      <c r="E165" t="s">
        <v>10325</v>
      </c>
      <c r="F165">
        <f>anotacoes!A165</f>
        <v>4</v>
      </c>
      <c r="G165">
        <f>anotacoes!B165</f>
        <v>4</v>
      </c>
      <c r="H165" t="str">
        <f>anotacoes!K165</f>
        <v xml:space="preserve"> 00:00:36,993</v>
      </c>
      <c r="I165" t="str">
        <f>anotacoes!L165</f>
        <v xml:space="preserve"> 00:00:38,644</v>
      </c>
      <c r="J165" t="str">
        <f>IF(L165="PAUSE",E165,IF(anotacoes!G169=conversao_anotacoes!C165,conversao_anotacoes!C165,conversao_anotacoes!D165))</f>
        <v>ATTAF</v>
      </c>
      <c r="K165" t="str">
        <f t="shared" si="4"/>
        <v>IVERSON</v>
      </c>
      <c r="L165" t="str">
        <f>UPPER(anotacoes!H165)</f>
        <v>ATTACK</v>
      </c>
      <c r="M165" t="str">
        <f>IF(OR(L165="ATTACK",L165="FINTA"),"&lt;TECNICA&gt;",UPPER(anotacoes!I165))</f>
        <v>&lt;TECNICA&gt;</v>
      </c>
      <c r="N165" t="str">
        <f>IF(OR(L165="ATTACK",L165="FINTA"),UPPER(anotacoes!I165),"")</f>
        <v>DEASHI HARAI</v>
      </c>
      <c r="O165" s="6">
        <f>IF(anotacoes!N165=0,"",anotacoes!N165)</f>
        <v>7</v>
      </c>
      <c r="P165" t="str">
        <f>IF(anotacoes!M165=0,"",UPPER(anotacoes!M165))</f>
        <v>WAZARI</v>
      </c>
      <c r="Q165" t="str">
        <f t="shared" si="5"/>
        <v>INSERT INTO CONVERSAO_LUTA_ACAO (cd_conversao, id_luta, sequencia, momento_inicio, momento_fim, quem_faz, quem_sofre, acao_tipo, acao, tecnica, direcao, pontuacao) VALUES (1, 4, 4, TRIM(' 00:00:36,993'), TRIM(' 00:00:38,644'), 'ATTAF', 'IVERSON', 'ATTACK', '&lt;TECNICA&gt;', 'DEASHI HARAI', 7, 'WAZARI')</v>
      </c>
      <c r="R165" t="s">
        <v>10327</v>
      </c>
    </row>
    <row r="166" spans="1:18" hidden="1" x14ac:dyDescent="0.25">
      <c r="A166" s="7">
        <f>anotacoes!D166</f>
        <v>40780</v>
      </c>
      <c r="B166" t="str">
        <f>anotacoes!C166</f>
        <v>WORLD CHAMPIONSHIPS PARIS 2011</v>
      </c>
      <c r="C166" t="str">
        <f>anotacoes!E166</f>
        <v>ATTAF</v>
      </c>
      <c r="D166" t="str">
        <f>anotacoes!F166</f>
        <v>IVERSON</v>
      </c>
      <c r="E166" t="s">
        <v>10325</v>
      </c>
      <c r="F166">
        <f>anotacoes!A166</f>
        <v>4</v>
      </c>
      <c r="G166">
        <f>anotacoes!B166</f>
        <v>5</v>
      </c>
      <c r="H166" t="str">
        <f>anotacoes!K166</f>
        <v xml:space="preserve"> 00:00:38,644</v>
      </c>
      <c r="I166" t="str">
        <f>anotacoes!L166</f>
        <v xml:space="preserve"> 00:01:44,846</v>
      </c>
      <c r="J166" t="str">
        <f>IF(L166="PAUSE",E166,IF(anotacoes!G170=conversao_anotacoes!C166,conversao_anotacoes!C166,conversao_anotacoes!D166))</f>
        <v>ATTAF</v>
      </c>
      <c r="K166" t="str">
        <f t="shared" si="4"/>
        <v>IVERSON</v>
      </c>
      <c r="L166" t="str">
        <f>UPPER(anotacoes!H166)</f>
        <v>GROUNDWORK COMBAT</v>
      </c>
      <c r="M166" t="str">
        <f>IF(OR(L166="ATTACK",L166="FINTA"),"&lt;TECNICA&gt;",UPPER(anotacoes!I166))</f>
        <v>TRYING TO ATTACK</v>
      </c>
      <c r="N166" t="str">
        <f>IF(OR(L166="ATTACK",L166="FINTA"),UPPER(anotacoes!I166),"")</f>
        <v/>
      </c>
      <c r="O166" s="6" t="str">
        <f>IF(anotacoes!N166=0,"",anotacoes!N166)</f>
        <v/>
      </c>
      <c r="P166" t="str">
        <f>IF(anotacoes!M166=0,"",UPPER(anotacoes!M166))</f>
        <v/>
      </c>
      <c r="Q166" t="str">
        <f t="shared" si="5"/>
        <v>INSERT INTO CONVERSAO_LUTA_ACAO (cd_conversao, id_luta, sequencia, momento_inicio, momento_fim, quem_faz, quem_sofre, acao_tipo, acao, tecnica, direcao, pontuacao) VALUES (1, 4, 5, TRIM(' 00:00:38,644'), TRIM(' 00:01:44,846'), 'ATTAF', 'IVERSON', 'GROUNDWORK COMBAT', 'TRYING TO ATTACK', NULL, NULL, NULL)</v>
      </c>
      <c r="R166" t="s">
        <v>10327</v>
      </c>
    </row>
    <row r="167" spans="1:18" hidden="1" x14ac:dyDescent="0.25">
      <c r="A167" s="7">
        <f>anotacoes!D167</f>
        <v>40780</v>
      </c>
      <c r="B167" t="str">
        <f>anotacoes!C167</f>
        <v>WORLD CHAMPIONSHIPS PARIS 2011</v>
      </c>
      <c r="C167" t="str">
        <f>anotacoes!E167</f>
        <v>ATTAF</v>
      </c>
      <c r="D167" t="str">
        <f>anotacoes!F167</f>
        <v>IVERSON</v>
      </c>
      <c r="E167" t="s">
        <v>10325</v>
      </c>
      <c r="F167">
        <f>anotacoes!A167</f>
        <v>4</v>
      </c>
      <c r="G167">
        <f>anotacoes!B167</f>
        <v>6</v>
      </c>
      <c r="H167" t="str">
        <f>anotacoes!K167</f>
        <v xml:space="preserve"> 00:01:44,846</v>
      </c>
      <c r="I167" t="str">
        <f>anotacoes!L167</f>
        <v xml:space="preserve"> 00:01:44,846</v>
      </c>
      <c r="J167" t="str">
        <f>IF(L167="PAUSE",E167,IF(anotacoes!G171=conversao_anotacoes!C167,conversao_anotacoes!C167,conversao_anotacoes!D167))</f>
        <v>ATTAF</v>
      </c>
      <c r="K167" t="str">
        <f t="shared" si="4"/>
        <v>IVERSON</v>
      </c>
      <c r="L167" t="str">
        <f>UPPER(anotacoes!H167)</f>
        <v>ATTACK</v>
      </c>
      <c r="M167" t="str">
        <f>IF(OR(L167="ATTACK",L167="FINTA"),"&lt;TECNICA&gt;",UPPER(anotacoes!I167))</f>
        <v>&lt;TECNICA&gt;</v>
      </c>
      <c r="N167" t="str">
        <f>IF(OR(L167="ATTACK",L167="FINTA"),UPPER(anotacoes!I167),"")</f>
        <v>KUZURE KESA GATAME</v>
      </c>
      <c r="O167" s="6">
        <f>IF(anotacoes!N167=0,"",anotacoes!N167)</f>
        <v>7</v>
      </c>
      <c r="P167" t="str">
        <f>IF(anotacoes!M167=0,"",UPPER(anotacoes!M167))</f>
        <v>WAZARI</v>
      </c>
      <c r="Q167" t="str">
        <f t="shared" si="5"/>
        <v>INSERT INTO CONVERSAO_LUTA_ACAO (cd_conversao, id_luta, sequencia, momento_inicio, momento_fim, quem_faz, quem_sofre, acao_tipo, acao, tecnica, direcao, pontuacao) VALUES (1, 4, 6, TRIM(' 00:01:44,846'), TRIM(' 00:01:44,846'), 'ATTAF', 'IVERSON', 'ATTACK', '&lt;TECNICA&gt;', 'KUZURE KESA GATAME', 7, 'WAZARI')</v>
      </c>
      <c r="R167" t="s">
        <v>10327</v>
      </c>
    </row>
    <row r="168" spans="1:18" hidden="1" x14ac:dyDescent="0.25">
      <c r="A168" s="7">
        <f>anotacoes!D168</f>
        <v>40780</v>
      </c>
      <c r="B168" t="str">
        <f>anotacoes!C168</f>
        <v>WORLD CHAMPIONSHIPS PARIS 2011</v>
      </c>
      <c r="C168" t="str">
        <f>anotacoes!E168</f>
        <v>ATTAF</v>
      </c>
      <c r="D168" t="str">
        <f>anotacoes!F168</f>
        <v>IVERSON</v>
      </c>
      <c r="E168" t="s">
        <v>10325</v>
      </c>
      <c r="F168">
        <f>anotacoes!A168</f>
        <v>4</v>
      </c>
      <c r="G168">
        <f>anotacoes!B168</f>
        <v>7</v>
      </c>
      <c r="H168" t="str">
        <f>anotacoes!K168</f>
        <v xml:space="preserve"> 00:01:44,846</v>
      </c>
      <c r="I168" t="str">
        <f>anotacoes!L168</f>
        <v xml:space="preserve"> 00:01:44,846</v>
      </c>
      <c r="J168" t="str">
        <f>IF(L168="PAUSE",E168,IF(anotacoes!G172=conversao_anotacoes!C168,conversao_anotacoes!C168,conversao_anotacoes!D168))</f>
        <v>ATTAF</v>
      </c>
      <c r="K168" t="str">
        <f t="shared" si="4"/>
        <v>IVERSON</v>
      </c>
      <c r="L168" t="str">
        <f>UPPER(anotacoes!H168)</f>
        <v>END OF COMBAT</v>
      </c>
      <c r="M168" t="str">
        <f>IF(OR(L168="ATTACK",L168="FINTA"),"&lt;TECNICA&gt;",UPPER(anotacoes!I168))</f>
        <v>&lt;NULL&gt;</v>
      </c>
      <c r="N168" t="str">
        <f>IF(OR(L168="ATTACK",L168="FINTA"),UPPER(anotacoes!I168),"")</f>
        <v/>
      </c>
      <c r="O168" s="6" t="str">
        <f>IF(anotacoes!N168=0,"",anotacoes!N168)</f>
        <v/>
      </c>
      <c r="P168" t="str">
        <f>IF(anotacoes!M168=0,"",UPPER(anotacoes!M168))</f>
        <v/>
      </c>
      <c r="Q168" t="str">
        <f t="shared" si="5"/>
        <v>INSERT INTO CONVERSAO_LUTA_ACAO (cd_conversao, id_luta, sequencia, momento_inicio, momento_fim, quem_faz, quem_sofre, acao_tipo, acao, tecnica, direcao, pontuacao) VALUES (1, 4, 7, TRIM(' 00:01:44,846'), TRIM(' 00:01:44,846'), 'ATTAF', 'IVERSON', 'END OF COMBAT', '&lt;NULL&gt;', NULL, NULL, NULL)</v>
      </c>
      <c r="R168" t="s">
        <v>10327</v>
      </c>
    </row>
    <row r="169" spans="1:18" hidden="1" x14ac:dyDescent="0.25">
      <c r="A169" s="7">
        <f>anotacoes!D169</f>
        <v>40867</v>
      </c>
      <c r="B169" t="str">
        <f>anotacoes!C169</f>
        <v>GRAND PRIX AMSTERDAM 2011</v>
      </c>
      <c r="C169" t="str">
        <f>anotacoes!E169</f>
        <v>ATTAF</v>
      </c>
      <c r="D169" t="str">
        <f>anotacoes!F169</f>
        <v>SCHMITT</v>
      </c>
      <c r="E169" t="s">
        <v>10325</v>
      </c>
      <c r="F169">
        <f>anotacoes!A169</f>
        <v>5</v>
      </c>
      <c r="G169">
        <f>anotacoes!B169</f>
        <v>1</v>
      </c>
      <c r="H169" t="str">
        <f>anotacoes!K169</f>
        <v xml:space="preserve"> 00:00:21,793</v>
      </c>
      <c r="I169" t="str">
        <f>anotacoes!L169</f>
        <v xml:space="preserve"> 00:00:25,666</v>
      </c>
      <c r="J169" t="str">
        <f>IF(L169="PAUSE",E169,IF(anotacoes!G173=conversao_anotacoes!C169,conversao_anotacoes!C169,conversao_anotacoes!D169))</f>
        <v>ATTAF</v>
      </c>
      <c r="K169" t="str">
        <f t="shared" si="4"/>
        <v>SCHMITT</v>
      </c>
      <c r="L169" t="str">
        <f>UPPER(anotacoes!H169)</f>
        <v>DISPLACEMENT</v>
      </c>
      <c r="M169" t="str">
        <f>IF(OR(L169="ATTACK",L169="FINTA"),"&lt;TECNICA&gt;",UPPER(anotacoes!I169))</f>
        <v>2-3 STEP HESITANT LEFT</v>
      </c>
      <c r="N169" t="str">
        <f>IF(OR(L169="ATTACK",L169="FINTA"),UPPER(anotacoes!I169),"")</f>
        <v/>
      </c>
      <c r="O169" s="6" t="str">
        <f>IF(anotacoes!N169=0,"",anotacoes!N169)</f>
        <v/>
      </c>
      <c r="P169" t="str">
        <f>IF(anotacoes!M169=0,"",UPPER(anotacoes!M169))</f>
        <v/>
      </c>
      <c r="Q169" t="str">
        <f t="shared" si="5"/>
        <v>INSERT INTO CONVERSAO_LUTA_ACAO (cd_conversao, id_luta, sequencia, momento_inicio, momento_fim, quem_faz, quem_sofre, acao_tipo, acao, tecnica, direcao, pontuacao) VALUES (1, 5, 1, TRIM(' 00:00:21,793'), TRIM(' 00:00:25,666'), 'ATTAF', 'SCHMITT', 'DISPLACEMENT', '2-3 STEP HESITANT LEFT', NULL, NULL, NULL)</v>
      </c>
      <c r="R169" t="s">
        <v>10327</v>
      </c>
    </row>
    <row r="170" spans="1:18" hidden="1" x14ac:dyDescent="0.25">
      <c r="A170" s="7">
        <f>anotacoes!D170</f>
        <v>40867</v>
      </c>
      <c r="B170" t="str">
        <f>anotacoes!C170</f>
        <v>GRAND PRIX AMSTERDAM 2011</v>
      </c>
      <c r="C170" t="str">
        <f>anotacoes!E170</f>
        <v>ATTAF</v>
      </c>
      <c r="D170" t="str">
        <f>anotacoes!F170</f>
        <v>SCHMITT</v>
      </c>
      <c r="E170" t="s">
        <v>10325</v>
      </c>
      <c r="F170">
        <f>anotacoes!A170</f>
        <v>5</v>
      </c>
      <c r="G170">
        <f>anotacoes!B170</f>
        <v>2</v>
      </c>
      <c r="H170" t="str">
        <f>anotacoes!K170</f>
        <v xml:space="preserve"> 00:00:25,666</v>
      </c>
      <c r="I170" t="str">
        <f>anotacoes!L170</f>
        <v xml:space="preserve"> 00:00:33,279</v>
      </c>
      <c r="J170" t="str">
        <f>IF(L170="PAUSE",E170,IF(anotacoes!G174=conversao_anotacoes!C170,conversao_anotacoes!C170,conversao_anotacoes!D170))</f>
        <v>ATTAF</v>
      </c>
      <c r="K170" t="str">
        <f t="shared" si="4"/>
        <v>SCHMITT</v>
      </c>
      <c r="L170" t="str">
        <f>UPPER(anotacoes!H170)</f>
        <v>DISPLACEMENT</v>
      </c>
      <c r="M170" t="str">
        <f>IF(OR(L170="ATTACK",L170="FINTA"),"&lt;TECNICA&gt;",UPPER(anotacoes!I170))</f>
        <v>TRY TO GRIP WITH CONTACT</v>
      </c>
      <c r="N170" t="str">
        <f>IF(OR(L170="ATTACK",L170="FINTA"),UPPER(anotacoes!I170),"")</f>
        <v/>
      </c>
      <c r="O170" s="6" t="str">
        <f>IF(anotacoes!N170=0,"",anotacoes!N170)</f>
        <v/>
      </c>
      <c r="P170" t="str">
        <f>IF(anotacoes!M170=0,"",UPPER(anotacoes!M170))</f>
        <v/>
      </c>
      <c r="Q170" t="str">
        <f t="shared" si="5"/>
        <v>INSERT INTO CONVERSAO_LUTA_ACAO (cd_conversao, id_luta, sequencia, momento_inicio, momento_fim, quem_faz, quem_sofre, acao_tipo, acao, tecnica, direcao, pontuacao) VALUES (1, 5, 2, TRIM(' 00:00:25,666'), TRIM(' 00:00:33,279'), 'ATTAF', 'SCHMITT', 'DISPLACEMENT', 'TRY TO GRIP WITH CONTACT', NULL, NULL, NULL)</v>
      </c>
      <c r="R170" t="s">
        <v>10327</v>
      </c>
    </row>
    <row r="171" spans="1:18" hidden="1" x14ac:dyDescent="0.25">
      <c r="A171" s="7">
        <f>anotacoes!D171</f>
        <v>40867</v>
      </c>
      <c r="B171" t="str">
        <f>anotacoes!C171</f>
        <v>GRAND PRIX AMSTERDAM 2011</v>
      </c>
      <c r="C171" t="str">
        <f>anotacoes!E171</f>
        <v>ATTAF</v>
      </c>
      <c r="D171" t="str">
        <f>anotacoes!F171</f>
        <v>SCHMITT</v>
      </c>
      <c r="E171" t="s">
        <v>10325</v>
      </c>
      <c r="F171">
        <f>anotacoes!A171</f>
        <v>5</v>
      </c>
      <c r="G171">
        <f>anotacoes!B171</f>
        <v>3</v>
      </c>
      <c r="H171" t="str">
        <f>anotacoes!K171</f>
        <v xml:space="preserve"> 00:00:33,279</v>
      </c>
      <c r="I171" t="str">
        <f>anotacoes!L171</f>
        <v xml:space="preserve"> 00:00:45,735</v>
      </c>
      <c r="J171" t="str">
        <f>IF(L171="PAUSE",E171,IF(anotacoes!G175=conversao_anotacoes!C171,conversao_anotacoes!C171,conversao_anotacoes!D171))</f>
        <v>ATTAF</v>
      </c>
      <c r="K171" t="str">
        <f t="shared" si="4"/>
        <v>SCHMITT</v>
      </c>
      <c r="L171" t="str">
        <f>UPPER(anotacoes!H171)</f>
        <v>GRIP TIME</v>
      </c>
      <c r="M171" t="str">
        <f>IF(OR(L171="ATTACK",L171="FINTA"),"&lt;TECNICA&gt;",UPPER(anotacoes!I171))</f>
        <v>RIGHT COLLAR</v>
      </c>
      <c r="N171" t="str">
        <f>IF(OR(L171="ATTACK",L171="FINTA"),UPPER(anotacoes!I171),"")</f>
        <v/>
      </c>
      <c r="O171" s="6" t="str">
        <f>IF(anotacoes!N171=0,"",anotacoes!N171)</f>
        <v/>
      </c>
      <c r="P171" t="str">
        <f>IF(anotacoes!M171=0,"",UPPER(anotacoes!M171))</f>
        <v/>
      </c>
      <c r="Q171" t="str">
        <f t="shared" si="5"/>
        <v>INSERT INTO CONVERSAO_LUTA_ACAO (cd_conversao, id_luta, sequencia, momento_inicio, momento_fim, quem_faz, quem_sofre, acao_tipo, acao, tecnica, direcao, pontuacao) VALUES (1, 5, 3, TRIM(' 00:00:33,279'), TRIM(' 00:00:45,735'), 'ATTAF', 'SCHMITT', 'GRIP TIME', 'RIGHT COLLAR', NULL, NULL, NULL)</v>
      </c>
      <c r="R171" t="s">
        <v>10327</v>
      </c>
    </row>
    <row r="172" spans="1:18" hidden="1" x14ac:dyDescent="0.25">
      <c r="A172" s="7">
        <f>anotacoes!D172</f>
        <v>40867</v>
      </c>
      <c r="B172" t="str">
        <f>anotacoes!C172</f>
        <v>GRAND PRIX AMSTERDAM 2011</v>
      </c>
      <c r="C172" t="str">
        <f>anotacoes!E172</f>
        <v>ATTAF</v>
      </c>
      <c r="D172" t="str">
        <f>anotacoes!F172</f>
        <v>SCHMITT</v>
      </c>
      <c r="E172" t="s">
        <v>10325</v>
      </c>
      <c r="F172">
        <f>anotacoes!A172</f>
        <v>5</v>
      </c>
      <c r="G172">
        <f>anotacoes!B172</f>
        <v>4</v>
      </c>
      <c r="H172" t="str">
        <f>anotacoes!K172</f>
        <v xml:space="preserve"> 00:00:45,735</v>
      </c>
      <c r="I172" t="str">
        <f>anotacoes!L172</f>
        <v xml:space="preserve"> 00:00:47,017</v>
      </c>
      <c r="J172" t="str">
        <f>IF(L172="PAUSE",E172,IF(anotacoes!G176=conversao_anotacoes!C172,conversao_anotacoes!C172,conversao_anotacoes!D172))</f>
        <v>ATTAF</v>
      </c>
      <c r="K172" t="str">
        <f t="shared" si="4"/>
        <v>SCHMITT</v>
      </c>
      <c r="L172" t="str">
        <f>UPPER(anotacoes!H172)</f>
        <v>GRIP TIME</v>
      </c>
      <c r="M172" t="str">
        <f>IF(OR(L172="ATTACK",L172="FINTA"),"&lt;TECNICA&gt;",UPPER(anotacoes!I172))</f>
        <v>RIGHT COLLAR LEFT SLEEVE</v>
      </c>
      <c r="N172" t="str">
        <f>IF(OR(L172="ATTACK",L172="FINTA"),UPPER(anotacoes!I172),"")</f>
        <v/>
      </c>
      <c r="O172" s="6" t="str">
        <f>IF(anotacoes!N172=0,"",anotacoes!N172)</f>
        <v/>
      </c>
      <c r="P172" t="str">
        <f>IF(anotacoes!M172=0,"",UPPER(anotacoes!M172))</f>
        <v/>
      </c>
      <c r="Q172" t="str">
        <f t="shared" si="5"/>
        <v>INSERT INTO CONVERSAO_LUTA_ACAO (cd_conversao, id_luta, sequencia, momento_inicio, momento_fim, quem_faz, quem_sofre, acao_tipo, acao, tecnica, direcao, pontuacao) VALUES (1, 5, 4, TRIM(' 00:00:45,735'), TRIM(' 00:00:47,017'), 'ATTAF', 'SCHMITT', 'GRIP TIME', 'RIGHT COLLAR LEFT SLEEVE', NULL, NULL, NULL)</v>
      </c>
      <c r="R172" t="s">
        <v>10327</v>
      </c>
    </row>
    <row r="173" spans="1:18" hidden="1" x14ac:dyDescent="0.25">
      <c r="A173" s="7">
        <f>anotacoes!D173</f>
        <v>40867</v>
      </c>
      <c r="B173" t="str">
        <f>anotacoes!C173</f>
        <v>GRAND PRIX AMSTERDAM 2011</v>
      </c>
      <c r="C173" t="str">
        <f>anotacoes!E173</f>
        <v>ATTAF</v>
      </c>
      <c r="D173" t="str">
        <f>anotacoes!F173</f>
        <v>SCHMITT</v>
      </c>
      <c r="E173" t="s">
        <v>10325</v>
      </c>
      <c r="F173">
        <f>anotacoes!A173</f>
        <v>5</v>
      </c>
      <c r="G173">
        <f>anotacoes!B173</f>
        <v>5</v>
      </c>
      <c r="H173" t="str">
        <f>anotacoes!K173</f>
        <v xml:space="preserve"> 00:00:47,017</v>
      </c>
      <c r="I173" t="str">
        <f>anotacoes!L173</f>
        <v xml:space="preserve"> 00:00:47,475</v>
      </c>
      <c r="J173" t="str">
        <f>IF(L173="PAUSE",E173,IF(anotacoes!G177=conversao_anotacoes!C173,conversao_anotacoes!C173,conversao_anotacoes!D173))</f>
        <v>ATTAF</v>
      </c>
      <c r="K173" t="str">
        <f t="shared" si="4"/>
        <v>SCHMITT</v>
      </c>
      <c r="L173" t="str">
        <f>UPPER(anotacoes!H173)</f>
        <v>DEFENSE</v>
      </c>
      <c r="M173" t="str">
        <f>IF(OR(L173="ATTACK",L173="FINTA"),"&lt;TECNICA&gt;",UPPER(anotacoes!I173))</f>
        <v>TAE-SABAKI RIGHT INCLINED</v>
      </c>
      <c r="N173" t="str">
        <f>IF(OR(L173="ATTACK",L173="FINTA"),UPPER(anotacoes!I173),"")</f>
        <v/>
      </c>
      <c r="O173" s="6" t="str">
        <f>IF(anotacoes!N173=0,"",anotacoes!N173)</f>
        <v/>
      </c>
      <c r="P173" t="str">
        <f>IF(anotacoes!M173=0,"",UPPER(anotacoes!M173))</f>
        <v/>
      </c>
      <c r="Q173" t="str">
        <f t="shared" si="5"/>
        <v>INSERT INTO CONVERSAO_LUTA_ACAO (cd_conversao, id_luta, sequencia, momento_inicio, momento_fim, quem_faz, quem_sofre, acao_tipo, acao, tecnica, direcao, pontuacao) VALUES (1, 5, 5, TRIM(' 00:00:47,017'), TRIM(' 00:00:47,475'), 'ATTAF', 'SCHMITT', 'DEFENSE', 'TAE-SABAKI RIGHT INCLINED', NULL, NULL, NULL)</v>
      </c>
      <c r="R173" t="s">
        <v>10327</v>
      </c>
    </row>
    <row r="174" spans="1:18" hidden="1" x14ac:dyDescent="0.25">
      <c r="A174" s="7">
        <f>anotacoes!D174</f>
        <v>40867</v>
      </c>
      <c r="B174" t="str">
        <f>anotacoes!C174</f>
        <v>GRAND PRIX AMSTERDAM 2011</v>
      </c>
      <c r="C174" t="str">
        <f>anotacoes!E174</f>
        <v>ATTAF</v>
      </c>
      <c r="D174" t="str">
        <f>anotacoes!F174</f>
        <v>SCHMITT</v>
      </c>
      <c r="E174" t="s">
        <v>10325</v>
      </c>
      <c r="F174">
        <f>anotacoes!A174</f>
        <v>5</v>
      </c>
      <c r="G174">
        <f>anotacoes!B174</f>
        <v>6</v>
      </c>
      <c r="H174" t="str">
        <f>anotacoes!K174</f>
        <v xml:space="preserve"> 00:00:47,635</v>
      </c>
      <c r="I174" t="str">
        <f>anotacoes!L174</f>
        <v xml:space="preserve"> 00:00:54,386</v>
      </c>
      <c r="J174" t="str">
        <f>IF(L174="PAUSE",E174,IF(anotacoes!G178=conversao_anotacoes!C174,conversao_anotacoes!C174,conversao_anotacoes!D174))</f>
        <v>&lt;ARBITRO_DESCONHECIDO&gt;</v>
      </c>
      <c r="K174" t="str">
        <f t="shared" si="4"/>
        <v/>
      </c>
      <c r="L174" t="str">
        <f>UPPER(anotacoes!H174)</f>
        <v>PAUSE</v>
      </c>
      <c r="M174" t="str">
        <f>IF(OR(L174="ATTACK",L174="FINTA"),"&lt;TECNICA&gt;",UPPER(anotacoes!I174))</f>
        <v>&lt;NAO_CLASSIFICADO&gt;</v>
      </c>
      <c r="N174" t="str">
        <f>IF(OR(L174="ATTACK",L174="FINTA"),UPPER(anotacoes!I174),"")</f>
        <v/>
      </c>
      <c r="O174" s="6" t="str">
        <f>IF(anotacoes!N174=0,"",anotacoes!N174)</f>
        <v/>
      </c>
      <c r="P174" t="str">
        <f>IF(anotacoes!M174=0,"",UPPER(anotacoes!M174))</f>
        <v/>
      </c>
      <c r="Q174" t="str">
        <f t="shared" si="5"/>
        <v>INSERT INTO CONVERSAO_LUTA_ACAO (cd_conversao, id_luta, sequencia, momento_inicio, momento_fim, quem_faz, quem_sofre, acao_tipo, acao, tecnica, direcao, pontuacao) VALUES (1, 5, 6, TRIM(' 00:00:47,635'), TRIM(' 00:00:54,386'), '&lt;ARBITRO_DESCONHECIDO&gt;', '', 'PAUSE', '&lt;NAO_CLASSIFICADO&gt;', NULL, NULL, NULL)</v>
      </c>
      <c r="R174" t="s">
        <v>10327</v>
      </c>
    </row>
    <row r="175" spans="1:18" hidden="1" x14ac:dyDescent="0.25">
      <c r="A175" s="7">
        <f>anotacoes!D175</f>
        <v>40867</v>
      </c>
      <c r="B175" t="str">
        <f>anotacoes!C175</f>
        <v>GRAND PRIX AMSTERDAM 2011</v>
      </c>
      <c r="C175" t="str">
        <f>anotacoes!E175</f>
        <v>ATTAF</v>
      </c>
      <c r="D175" t="str">
        <f>anotacoes!F175</f>
        <v>SCHMITT</v>
      </c>
      <c r="E175" t="s">
        <v>10325</v>
      </c>
      <c r="F175">
        <f>anotacoes!A175</f>
        <v>5</v>
      </c>
      <c r="G175">
        <f>anotacoes!B175</f>
        <v>7</v>
      </c>
      <c r="H175" t="str">
        <f>anotacoes!K175</f>
        <v xml:space="preserve"> 00:00:54,386</v>
      </c>
      <c r="I175" t="str">
        <f>anotacoes!L175</f>
        <v xml:space="preserve"> 00:00:55,639</v>
      </c>
      <c r="J175" t="str">
        <f>IF(L175="PAUSE",E175,IF(anotacoes!G179=conversao_anotacoes!C175,conversao_anotacoes!C175,conversao_anotacoes!D175))</f>
        <v>ATTAF</v>
      </c>
      <c r="K175" t="str">
        <f t="shared" si="4"/>
        <v>SCHMITT</v>
      </c>
      <c r="L175" t="str">
        <f>UPPER(anotacoes!H175)</f>
        <v>DISPLACEMENT</v>
      </c>
      <c r="M175" t="str">
        <f>IF(OR(L175="ATTACK",L175="FINTA"),"&lt;TECNICA&gt;",UPPER(anotacoes!I175))</f>
        <v>2-3 STEP HESITANT LEFT</v>
      </c>
      <c r="N175" t="str">
        <f>IF(OR(L175="ATTACK",L175="FINTA"),UPPER(anotacoes!I175),"")</f>
        <v/>
      </c>
      <c r="O175" s="6" t="str">
        <f>IF(anotacoes!N175=0,"",anotacoes!N175)</f>
        <v/>
      </c>
      <c r="P175" t="str">
        <f>IF(anotacoes!M175=0,"",UPPER(anotacoes!M175))</f>
        <v/>
      </c>
      <c r="Q175" t="str">
        <f t="shared" si="5"/>
        <v>INSERT INTO CONVERSAO_LUTA_ACAO (cd_conversao, id_luta, sequencia, momento_inicio, momento_fim, quem_faz, quem_sofre, acao_tipo, acao, tecnica, direcao, pontuacao) VALUES (1, 5, 7, TRIM(' 00:00:54,386'), TRIM(' 00:00:55,639'), 'ATTAF', 'SCHMITT', 'DISPLACEMENT', '2-3 STEP HESITANT LEFT', NULL, NULL, NULL)</v>
      </c>
      <c r="R175" t="s">
        <v>10327</v>
      </c>
    </row>
    <row r="176" spans="1:18" hidden="1" x14ac:dyDescent="0.25">
      <c r="A176" s="7">
        <f>anotacoes!D176</f>
        <v>40867</v>
      </c>
      <c r="B176" t="str">
        <f>anotacoes!C176</f>
        <v>GRAND PRIX AMSTERDAM 2011</v>
      </c>
      <c r="C176" t="str">
        <f>anotacoes!E176</f>
        <v>ATTAF</v>
      </c>
      <c r="D176" t="str">
        <f>anotacoes!F176</f>
        <v>SCHMITT</v>
      </c>
      <c r="E176" t="s">
        <v>10325</v>
      </c>
      <c r="F176">
        <f>anotacoes!A176</f>
        <v>5</v>
      </c>
      <c r="G176">
        <f>anotacoes!B176</f>
        <v>8</v>
      </c>
      <c r="H176" t="str">
        <f>anotacoes!K176</f>
        <v xml:space="preserve"> 00:00:55,814</v>
      </c>
      <c r="I176" t="str">
        <f>anotacoes!L176</f>
        <v xml:space="preserve"> 00:01:47,678</v>
      </c>
      <c r="J176" t="str">
        <f>IF(L176="PAUSE",E176,IF(anotacoes!G180=conversao_anotacoes!C176,conversao_anotacoes!C176,conversao_anotacoes!D176))</f>
        <v>ATTAF</v>
      </c>
      <c r="K176" t="str">
        <f t="shared" si="4"/>
        <v>SCHMITT</v>
      </c>
      <c r="L176" t="str">
        <f>UPPER(anotacoes!H176)</f>
        <v>DISPLACEMENT</v>
      </c>
      <c r="M176" t="str">
        <f>IF(OR(L176="ATTACK",L176="FINTA"),"&lt;TECNICA&gt;",UPPER(anotacoes!I176))</f>
        <v>TRY TO GRIP WITH CONTACT</v>
      </c>
      <c r="N176" t="str">
        <f>IF(OR(L176="ATTACK",L176="FINTA"),UPPER(anotacoes!I176),"")</f>
        <v/>
      </c>
      <c r="O176" s="6" t="str">
        <f>IF(anotacoes!N176=0,"",anotacoes!N176)</f>
        <v/>
      </c>
      <c r="P176" t="str">
        <f>IF(anotacoes!M176=0,"",UPPER(anotacoes!M176))</f>
        <v/>
      </c>
      <c r="Q176" t="str">
        <f t="shared" si="5"/>
        <v>INSERT INTO CONVERSAO_LUTA_ACAO (cd_conversao, id_luta, sequencia, momento_inicio, momento_fim, quem_faz, quem_sofre, acao_tipo, acao, tecnica, direcao, pontuacao) VALUES (1, 5, 8, TRIM(' 00:00:55,814'), TRIM(' 00:01:47,678'), 'ATTAF', 'SCHMITT', 'DISPLACEMENT', 'TRY TO GRIP WITH CONTACT', NULL, NULL, NULL)</v>
      </c>
      <c r="R176" t="s">
        <v>10327</v>
      </c>
    </row>
    <row r="177" spans="1:18" hidden="1" x14ac:dyDescent="0.25">
      <c r="A177" s="7">
        <f>anotacoes!D177</f>
        <v>40867</v>
      </c>
      <c r="B177" t="str">
        <f>anotacoes!C177</f>
        <v>GRAND PRIX AMSTERDAM 2011</v>
      </c>
      <c r="C177" t="str">
        <f>anotacoes!E177</f>
        <v>ATTAF</v>
      </c>
      <c r="D177" t="str">
        <f>anotacoes!F177</f>
        <v>SCHMITT</v>
      </c>
      <c r="E177" t="s">
        <v>10325</v>
      </c>
      <c r="F177">
        <f>anotacoes!A177</f>
        <v>5</v>
      </c>
      <c r="G177">
        <f>anotacoes!B177</f>
        <v>9</v>
      </c>
      <c r="H177" t="str">
        <f>anotacoes!K177</f>
        <v xml:space="preserve"> 00:01:47,678</v>
      </c>
      <c r="I177" t="str">
        <f>anotacoes!L177</f>
        <v xml:space="preserve"> 00:01:50,213</v>
      </c>
      <c r="J177" t="str">
        <f>IF(L177="PAUSE",E177,IF(anotacoes!G181=conversao_anotacoes!C177,conversao_anotacoes!C177,conversao_anotacoes!D177))</f>
        <v>ATTAF</v>
      </c>
      <c r="K177" t="str">
        <f t="shared" si="4"/>
        <v>SCHMITT</v>
      </c>
      <c r="L177" t="str">
        <f>UPPER(anotacoes!H177)</f>
        <v>GRIP TIME</v>
      </c>
      <c r="M177" t="str">
        <f>IF(OR(L177="ATTACK",L177="FINTA"),"&lt;TECNICA&gt;",UPPER(anotacoes!I177))</f>
        <v>LEFT COLLAR</v>
      </c>
      <c r="N177" t="str">
        <f>IF(OR(L177="ATTACK",L177="FINTA"),UPPER(anotacoes!I177),"")</f>
        <v/>
      </c>
      <c r="O177" s="6" t="str">
        <f>IF(anotacoes!N177=0,"",anotacoes!N177)</f>
        <v/>
      </c>
      <c r="P177" t="str">
        <f>IF(anotacoes!M177=0,"",UPPER(anotacoes!M177))</f>
        <v/>
      </c>
      <c r="Q177" t="str">
        <f t="shared" si="5"/>
        <v>INSERT INTO CONVERSAO_LUTA_ACAO (cd_conversao, id_luta, sequencia, momento_inicio, momento_fim, quem_faz, quem_sofre, acao_tipo, acao, tecnica, direcao, pontuacao) VALUES (1, 5, 9, TRIM(' 00:01:47,678'), TRIM(' 00:01:50,213'), 'ATTAF', 'SCHMITT', 'GRIP TIME', 'LEFT COLLAR', NULL, NULL, NULL)</v>
      </c>
      <c r="R177" t="s">
        <v>10327</v>
      </c>
    </row>
    <row r="178" spans="1:18" hidden="1" x14ac:dyDescent="0.25">
      <c r="A178" s="7">
        <f>anotacoes!D178</f>
        <v>40867</v>
      </c>
      <c r="B178" t="str">
        <f>anotacoes!C178</f>
        <v>GRAND PRIX AMSTERDAM 2011</v>
      </c>
      <c r="C178" t="str">
        <f>anotacoes!E178</f>
        <v>ATTAF</v>
      </c>
      <c r="D178" t="str">
        <f>anotacoes!F178</f>
        <v>SCHMITT</v>
      </c>
      <c r="E178" t="s">
        <v>10325</v>
      </c>
      <c r="F178">
        <f>anotacoes!A178</f>
        <v>5</v>
      </c>
      <c r="G178">
        <f>anotacoes!B178</f>
        <v>10</v>
      </c>
      <c r="H178" t="str">
        <f>anotacoes!K178</f>
        <v xml:space="preserve"> 00:01:50,213</v>
      </c>
      <c r="I178" t="str">
        <f>anotacoes!L178</f>
        <v xml:space="preserve"> 00:01:52,678</v>
      </c>
      <c r="J178" t="str">
        <f>IF(L178="PAUSE",E178,IF(anotacoes!G182=conversao_anotacoes!C178,conversao_anotacoes!C178,conversao_anotacoes!D178))</f>
        <v>ATTAF</v>
      </c>
      <c r="K178" t="str">
        <f t="shared" si="4"/>
        <v>SCHMITT</v>
      </c>
      <c r="L178" t="str">
        <f>UPPER(anotacoes!H178)</f>
        <v>GRIP TIME</v>
      </c>
      <c r="M178" t="str">
        <f>IF(OR(L178="ATTACK",L178="FINTA"),"&lt;TECNICA&gt;",UPPER(anotacoes!I178))</f>
        <v>RIGHT BACK LEFT SLEEVE</v>
      </c>
      <c r="N178" t="str">
        <f>IF(OR(L178="ATTACK",L178="FINTA"),UPPER(anotacoes!I178),"")</f>
        <v/>
      </c>
      <c r="O178" s="6" t="str">
        <f>IF(anotacoes!N178=0,"",anotacoes!N178)</f>
        <v/>
      </c>
      <c r="P178" t="str">
        <f>IF(anotacoes!M178=0,"",UPPER(anotacoes!M178))</f>
        <v/>
      </c>
      <c r="Q178" t="str">
        <f t="shared" si="5"/>
        <v>INSERT INTO CONVERSAO_LUTA_ACAO (cd_conversao, id_luta, sequencia, momento_inicio, momento_fim, quem_faz, quem_sofre, acao_tipo, acao, tecnica, direcao, pontuacao) VALUES (1, 5, 10, TRIM(' 00:01:50,213'), TRIM(' 00:01:52,678'), 'ATTAF', 'SCHMITT', 'GRIP TIME', 'RIGHT BACK LEFT SLEEVE', NULL, NULL, NULL)</v>
      </c>
      <c r="R178" t="s">
        <v>10327</v>
      </c>
    </row>
    <row r="179" spans="1:18" hidden="1" x14ac:dyDescent="0.25">
      <c r="A179" s="7">
        <f>anotacoes!D179</f>
        <v>40867</v>
      </c>
      <c r="B179" t="str">
        <f>anotacoes!C179</f>
        <v>GRAND PRIX AMSTERDAM 2011</v>
      </c>
      <c r="C179" t="str">
        <f>anotacoes!E179</f>
        <v>ATTAF</v>
      </c>
      <c r="D179" t="str">
        <f>anotacoes!F179</f>
        <v>SCHMITT</v>
      </c>
      <c r="E179" t="s">
        <v>10325</v>
      </c>
      <c r="F179">
        <f>anotacoes!A179</f>
        <v>5</v>
      </c>
      <c r="G179">
        <f>anotacoes!B179</f>
        <v>11</v>
      </c>
      <c r="H179" t="str">
        <f>anotacoes!K179</f>
        <v xml:space="preserve"> 00:01:52,835</v>
      </c>
      <c r="I179" t="str">
        <f>anotacoes!L179</f>
        <v xml:space="preserve"> 00:01:58,317</v>
      </c>
      <c r="J179" t="str">
        <f>IF(L179="PAUSE",E179,IF(anotacoes!G183=conversao_anotacoes!C179,conversao_anotacoes!C179,conversao_anotacoes!D179))</f>
        <v>ATTAF</v>
      </c>
      <c r="K179" t="str">
        <f t="shared" si="4"/>
        <v>SCHMITT</v>
      </c>
      <c r="L179" t="str">
        <f>UPPER(anotacoes!H179)</f>
        <v>DISPLACEMENT</v>
      </c>
      <c r="M179" t="str">
        <f>IF(OR(L179="ATTACK",L179="FINTA"),"&lt;TECNICA&gt;",UPPER(anotacoes!I179))</f>
        <v>TRY TO GRIP WITH CONTACT</v>
      </c>
      <c r="N179" t="str">
        <f>IF(OR(L179="ATTACK",L179="FINTA"),UPPER(anotacoes!I179),"")</f>
        <v/>
      </c>
      <c r="O179" s="6" t="str">
        <f>IF(anotacoes!N179=0,"",anotacoes!N179)</f>
        <v/>
      </c>
      <c r="P179" t="str">
        <f>IF(anotacoes!M179=0,"",UPPER(anotacoes!M179))</f>
        <v/>
      </c>
      <c r="Q179" t="str">
        <f t="shared" si="5"/>
        <v>INSERT INTO CONVERSAO_LUTA_ACAO (cd_conversao, id_luta, sequencia, momento_inicio, momento_fim, quem_faz, quem_sofre, acao_tipo, acao, tecnica, direcao, pontuacao) VALUES (1, 5, 11, TRIM(' 00:01:52,835'), TRIM(' 00:01:58,317'), 'ATTAF', 'SCHMITT', 'DISPLACEMENT', 'TRY TO GRIP WITH CONTACT', NULL, NULL, NULL)</v>
      </c>
      <c r="R179" t="s">
        <v>10327</v>
      </c>
    </row>
    <row r="180" spans="1:18" hidden="1" x14ac:dyDescent="0.25">
      <c r="A180" s="7">
        <f>anotacoes!D180</f>
        <v>40867</v>
      </c>
      <c r="B180" t="str">
        <f>anotacoes!C180</f>
        <v>GRAND PRIX AMSTERDAM 2011</v>
      </c>
      <c r="C180" t="str">
        <f>anotacoes!E180</f>
        <v>ATTAF</v>
      </c>
      <c r="D180" t="str">
        <f>anotacoes!F180</f>
        <v>SCHMITT</v>
      </c>
      <c r="E180" t="s">
        <v>10325</v>
      </c>
      <c r="F180">
        <f>anotacoes!A180</f>
        <v>5</v>
      </c>
      <c r="G180">
        <f>anotacoes!B180</f>
        <v>12</v>
      </c>
      <c r="H180" t="str">
        <f>anotacoes!K180</f>
        <v xml:space="preserve"> 00:01:58,317</v>
      </c>
      <c r="I180" t="str">
        <f>anotacoes!L180</f>
        <v xml:space="preserve"> 00:01:58,317</v>
      </c>
      <c r="J180" t="str">
        <f>IF(L180="PAUSE",E180,IF(anotacoes!G184=conversao_anotacoes!C180,conversao_anotacoes!C180,conversao_anotacoes!D180))</f>
        <v>ATTAF</v>
      </c>
      <c r="K180" t="str">
        <f t="shared" si="4"/>
        <v>SCHMITT</v>
      </c>
      <c r="L180" t="str">
        <f>UPPER(anotacoes!H180)</f>
        <v>GRIP TIME</v>
      </c>
      <c r="M180" t="str">
        <f>IF(OR(L180="ATTACK",L180="FINTA"),"&lt;TECNICA&gt;",UPPER(anotacoes!I180))</f>
        <v>RIGHT SLEEVE</v>
      </c>
      <c r="N180" t="str">
        <f>IF(OR(L180="ATTACK",L180="FINTA"),UPPER(anotacoes!I180),"")</f>
        <v/>
      </c>
      <c r="O180" s="6" t="str">
        <f>IF(anotacoes!N180=0,"",anotacoes!N180)</f>
        <v/>
      </c>
      <c r="P180" t="str">
        <f>IF(anotacoes!M180=0,"",UPPER(anotacoes!M180))</f>
        <v/>
      </c>
      <c r="Q180" t="str">
        <f t="shared" si="5"/>
        <v>INSERT INTO CONVERSAO_LUTA_ACAO (cd_conversao, id_luta, sequencia, momento_inicio, momento_fim, quem_faz, quem_sofre, acao_tipo, acao, tecnica, direcao, pontuacao) VALUES (1, 5, 12, TRIM(' 00:01:58,317'), TRIM(' 00:01:58,317'), 'ATTAF', 'SCHMITT', 'GRIP TIME', 'RIGHT SLEEVE', NULL, NULL, NULL)</v>
      </c>
      <c r="R180" t="s">
        <v>10327</v>
      </c>
    </row>
    <row r="181" spans="1:18" hidden="1" x14ac:dyDescent="0.25">
      <c r="A181" s="7">
        <f>anotacoes!D181</f>
        <v>40867</v>
      </c>
      <c r="B181" t="str">
        <f>anotacoes!C181</f>
        <v>GRAND PRIX AMSTERDAM 2011</v>
      </c>
      <c r="C181" t="str">
        <f>anotacoes!E181</f>
        <v>ATTAF</v>
      </c>
      <c r="D181" t="str">
        <f>anotacoes!F181</f>
        <v>SCHMITT</v>
      </c>
      <c r="E181" t="s">
        <v>10325</v>
      </c>
      <c r="F181">
        <f>anotacoes!A181</f>
        <v>5</v>
      </c>
      <c r="G181">
        <f>anotacoes!B181</f>
        <v>13</v>
      </c>
      <c r="H181" t="str">
        <f>anotacoes!K181</f>
        <v xml:space="preserve"> 00:01:58,317</v>
      </c>
      <c r="I181" t="str">
        <f>anotacoes!L181</f>
        <v xml:space="preserve"> 00:01:59,688</v>
      </c>
      <c r="J181" t="str">
        <f>IF(L181="PAUSE",E181,IF(anotacoes!G185=conversao_anotacoes!C181,conversao_anotacoes!C181,conversao_anotacoes!D181))</f>
        <v>ATTAF</v>
      </c>
      <c r="K181" t="str">
        <f t="shared" si="4"/>
        <v>SCHMITT</v>
      </c>
      <c r="L181" t="str">
        <f>UPPER(anotacoes!H181)</f>
        <v>ATTACK</v>
      </c>
      <c r="M181" t="str">
        <f>IF(OR(L181="ATTACK",L181="FINTA"),"&lt;TECNICA&gt;",UPPER(anotacoes!I181))</f>
        <v>&lt;TECNICA&gt;</v>
      </c>
      <c r="N181" t="str">
        <f>IF(OR(L181="ATTACK",L181="FINTA"),UPPER(anotacoes!I181),"")</f>
        <v>TAI OTOSHI</v>
      </c>
      <c r="O181" s="6">
        <f>IF(anotacoes!N181=0,"",anotacoes!N181)</f>
        <v>6</v>
      </c>
      <c r="P181" t="str">
        <f>IF(anotacoes!M181=0,"",UPPER(anotacoes!M181))</f>
        <v/>
      </c>
      <c r="Q181" t="str">
        <f t="shared" si="5"/>
        <v>INSERT INTO CONVERSAO_LUTA_ACAO (cd_conversao, id_luta, sequencia, momento_inicio, momento_fim, quem_faz, quem_sofre, acao_tipo, acao, tecnica, direcao, pontuacao) VALUES (1, 5, 13, TRIM(' 00:01:58,317'), TRIM(' 00:01:59,688'), 'ATTAF', 'SCHMITT', 'ATTACK', '&lt;TECNICA&gt;', 'TAI OTOSHI', 6, NULL)</v>
      </c>
      <c r="R181" t="s">
        <v>10327</v>
      </c>
    </row>
    <row r="182" spans="1:18" hidden="1" x14ac:dyDescent="0.25">
      <c r="A182" s="7">
        <f>anotacoes!D182</f>
        <v>40867</v>
      </c>
      <c r="B182" t="str">
        <f>anotacoes!C182</f>
        <v>GRAND PRIX AMSTERDAM 2011</v>
      </c>
      <c r="C182" t="str">
        <f>anotacoes!E182</f>
        <v>ATTAF</v>
      </c>
      <c r="D182" t="str">
        <f>anotacoes!F182</f>
        <v>SCHMITT</v>
      </c>
      <c r="E182" t="s">
        <v>10325</v>
      </c>
      <c r="F182">
        <f>anotacoes!A182</f>
        <v>5</v>
      </c>
      <c r="G182">
        <f>anotacoes!B182</f>
        <v>14</v>
      </c>
      <c r="H182" t="str">
        <f>anotacoes!K182</f>
        <v xml:space="preserve"> 00:01:59,844</v>
      </c>
      <c r="I182" t="str">
        <f>anotacoes!L182</f>
        <v xml:space="preserve"> 00:02:02,776</v>
      </c>
      <c r="J182" t="str">
        <f>IF(L182="PAUSE",E182,IF(anotacoes!G186=conversao_anotacoes!C182,conversao_anotacoes!C182,conversao_anotacoes!D182))</f>
        <v>ATTAF</v>
      </c>
      <c r="K182" t="str">
        <f t="shared" si="4"/>
        <v>SCHMITT</v>
      </c>
      <c r="L182" t="str">
        <f>UPPER(anotacoes!H182)</f>
        <v>GROUNDWORK COMBAT</v>
      </c>
      <c r="M182" t="str">
        <f>IF(OR(L182="ATTACK",L182="FINTA"),"&lt;TECNICA&gt;",UPPER(anotacoes!I182))</f>
        <v>DEFENSIVE POSITION</v>
      </c>
      <c r="N182" t="str">
        <f>IF(OR(L182="ATTACK",L182="FINTA"),UPPER(anotacoes!I182),"")</f>
        <v/>
      </c>
      <c r="O182" s="6" t="str">
        <f>IF(anotacoes!N182=0,"",anotacoes!N182)</f>
        <v/>
      </c>
      <c r="P182" t="str">
        <f>IF(anotacoes!M182=0,"",UPPER(anotacoes!M182))</f>
        <v/>
      </c>
      <c r="Q182" t="str">
        <f t="shared" si="5"/>
        <v>INSERT INTO CONVERSAO_LUTA_ACAO (cd_conversao, id_luta, sequencia, momento_inicio, momento_fim, quem_faz, quem_sofre, acao_tipo, acao, tecnica, direcao, pontuacao) VALUES (1, 5, 14, TRIM(' 00:01:59,844'), TRIM(' 00:02:02,776'), 'ATTAF', 'SCHMITT', 'GROUNDWORK COMBAT', 'DEFENSIVE POSITION', NULL, NULL, NULL)</v>
      </c>
      <c r="R182" t="s">
        <v>10327</v>
      </c>
    </row>
    <row r="183" spans="1:18" hidden="1" x14ac:dyDescent="0.25">
      <c r="A183" s="7">
        <f>anotacoes!D183</f>
        <v>40867</v>
      </c>
      <c r="B183" t="str">
        <f>anotacoes!C183</f>
        <v>GRAND PRIX AMSTERDAM 2011</v>
      </c>
      <c r="C183" t="str">
        <f>anotacoes!E183</f>
        <v>ATTAF</v>
      </c>
      <c r="D183" t="str">
        <f>anotacoes!F183</f>
        <v>SCHMITT</v>
      </c>
      <c r="E183" t="s">
        <v>10325</v>
      </c>
      <c r="F183">
        <f>anotacoes!A183</f>
        <v>5</v>
      </c>
      <c r="G183">
        <f>anotacoes!B183</f>
        <v>15</v>
      </c>
      <c r="H183" t="str">
        <f>anotacoes!K183</f>
        <v xml:space="preserve"> 00:02:02,937</v>
      </c>
      <c r="I183" t="str">
        <f>anotacoes!L183</f>
        <v xml:space="preserve"> 00:02:07,365</v>
      </c>
      <c r="J183" t="str">
        <f>IF(L183="PAUSE",E183,IF(anotacoes!G187=conversao_anotacoes!C183,conversao_anotacoes!C183,conversao_anotacoes!D183))</f>
        <v>&lt;ARBITRO_DESCONHECIDO&gt;</v>
      </c>
      <c r="K183" t="str">
        <f t="shared" si="4"/>
        <v/>
      </c>
      <c r="L183" t="str">
        <f>UPPER(anotacoes!H183)</f>
        <v>PAUSE</v>
      </c>
      <c r="M183" t="str">
        <f>IF(OR(L183="ATTACK",L183="FINTA"),"&lt;TECNICA&gt;",UPPER(anotacoes!I183))</f>
        <v>&lt;NAO_CLASSIFICADO&gt;</v>
      </c>
      <c r="N183" t="str">
        <f>IF(OR(L183="ATTACK",L183="FINTA"),UPPER(anotacoes!I183),"")</f>
        <v/>
      </c>
      <c r="O183" s="6" t="str">
        <f>IF(anotacoes!N183=0,"",anotacoes!N183)</f>
        <v/>
      </c>
      <c r="P183" t="str">
        <f>IF(anotacoes!M183=0,"",UPPER(anotacoes!M183))</f>
        <v/>
      </c>
      <c r="Q183" t="str">
        <f t="shared" si="5"/>
        <v>INSERT INTO CONVERSAO_LUTA_ACAO (cd_conversao, id_luta, sequencia, momento_inicio, momento_fim, quem_faz, quem_sofre, acao_tipo, acao, tecnica, direcao, pontuacao) VALUES (1, 5, 15, TRIM(' 00:02:02,937'), TRIM(' 00:02:07,365'), '&lt;ARBITRO_DESCONHECIDO&gt;', '', 'PAUSE', '&lt;NAO_CLASSIFICADO&gt;', NULL, NULL, NULL)</v>
      </c>
      <c r="R183" t="s">
        <v>10327</v>
      </c>
    </row>
    <row r="184" spans="1:18" hidden="1" x14ac:dyDescent="0.25">
      <c r="A184" s="7">
        <f>anotacoes!D184</f>
        <v>40867</v>
      </c>
      <c r="B184" t="str">
        <f>anotacoes!C184</f>
        <v>GRAND PRIX AMSTERDAM 2011</v>
      </c>
      <c r="C184" t="str">
        <f>anotacoes!E184</f>
        <v>ATTAF</v>
      </c>
      <c r="D184" t="str">
        <f>anotacoes!F184</f>
        <v>SCHMITT</v>
      </c>
      <c r="E184" t="s">
        <v>10325</v>
      </c>
      <c r="F184">
        <f>anotacoes!A184</f>
        <v>5</v>
      </c>
      <c r="G184">
        <f>anotacoes!B184</f>
        <v>16</v>
      </c>
      <c r="H184" t="str">
        <f>anotacoes!K184</f>
        <v xml:space="preserve"> 00:02:07,534</v>
      </c>
      <c r="I184" t="str">
        <f>anotacoes!L184</f>
        <v xml:space="preserve"> 00:02:18,712</v>
      </c>
      <c r="J184" t="str">
        <f>IF(L184="PAUSE",E184,IF(anotacoes!G188=conversao_anotacoes!C184,conversao_anotacoes!C184,conversao_anotacoes!D184))</f>
        <v>&lt;ARBITRO_DESCONHECIDO&gt;</v>
      </c>
      <c r="K184" t="str">
        <f t="shared" si="4"/>
        <v/>
      </c>
      <c r="L184" t="str">
        <f>UPPER(anotacoes!H184)</f>
        <v>PAUSE</v>
      </c>
      <c r="M184" t="str">
        <f>IF(OR(L184="ATTACK",L184="FINTA"),"&lt;TECNICA&gt;",UPPER(anotacoes!I184))</f>
        <v>TRY TO GRIP WITH CONTACT</v>
      </c>
      <c r="N184" t="str">
        <f>IF(OR(L184="ATTACK",L184="FINTA"),UPPER(anotacoes!I184),"")</f>
        <v/>
      </c>
      <c r="O184" s="6" t="str">
        <f>IF(anotacoes!N184=0,"",anotacoes!N184)</f>
        <v/>
      </c>
      <c r="P184" t="str">
        <f>IF(anotacoes!M184=0,"",UPPER(anotacoes!M184))</f>
        <v/>
      </c>
      <c r="Q184" t="str">
        <f t="shared" si="5"/>
        <v>INSERT INTO CONVERSAO_LUTA_ACAO (cd_conversao, id_luta, sequencia, momento_inicio, momento_fim, quem_faz, quem_sofre, acao_tipo, acao, tecnica, direcao, pontuacao) VALUES (1, 5, 16, TRIM(' 00:02:07,534'), TRIM(' 00:02:18,712'), '&lt;ARBITRO_DESCONHECIDO&gt;', '', 'PAUSE', 'TRY TO GRIP WITH CONTACT', NULL, NULL, NULL)</v>
      </c>
      <c r="R184" t="s">
        <v>10327</v>
      </c>
    </row>
    <row r="185" spans="1:18" hidden="1" x14ac:dyDescent="0.25">
      <c r="A185" s="7">
        <f>anotacoes!D185</f>
        <v>40867</v>
      </c>
      <c r="B185" t="str">
        <f>anotacoes!C185</f>
        <v>GRAND PRIX AMSTERDAM 2011</v>
      </c>
      <c r="C185" t="str">
        <f>anotacoes!E185</f>
        <v>ATTAF</v>
      </c>
      <c r="D185" t="str">
        <f>anotacoes!F185</f>
        <v>SCHMITT</v>
      </c>
      <c r="E185" t="s">
        <v>10325</v>
      </c>
      <c r="F185">
        <f>anotacoes!A185</f>
        <v>5</v>
      </c>
      <c r="G185">
        <f>anotacoes!B185</f>
        <v>17</v>
      </c>
      <c r="H185" t="str">
        <f>anotacoes!K185</f>
        <v xml:space="preserve"> 00:02:18,712</v>
      </c>
      <c r="I185" t="str">
        <f>anotacoes!L185</f>
        <v xml:space="preserve"> 00:02:20,863</v>
      </c>
      <c r="J185" t="str">
        <f>IF(L185="PAUSE",E185,IF(anotacoes!G189=conversao_anotacoes!C185,conversao_anotacoes!C185,conversao_anotacoes!D185))</f>
        <v>ATTAF</v>
      </c>
      <c r="K185" t="str">
        <f t="shared" si="4"/>
        <v>SCHMITT</v>
      </c>
      <c r="L185" t="str">
        <f>UPPER(anotacoes!H185)</f>
        <v>DISPLACEMENT</v>
      </c>
      <c r="M185" t="str">
        <f>IF(OR(L185="ATTACK",L185="FINTA"),"&lt;TECNICA&gt;",UPPER(anotacoes!I185))</f>
        <v>2-3 STEP HESITANT LEFT</v>
      </c>
      <c r="N185" t="str">
        <f>IF(OR(L185="ATTACK",L185="FINTA"),UPPER(anotacoes!I185),"")</f>
        <v/>
      </c>
      <c r="O185" s="6" t="str">
        <f>IF(anotacoes!N185=0,"",anotacoes!N185)</f>
        <v/>
      </c>
      <c r="P185" t="str">
        <f>IF(anotacoes!M185=0,"",UPPER(anotacoes!M185))</f>
        <v/>
      </c>
      <c r="Q185" t="str">
        <f t="shared" si="5"/>
        <v>INSERT INTO CONVERSAO_LUTA_ACAO (cd_conversao, id_luta, sequencia, momento_inicio, momento_fim, quem_faz, quem_sofre, acao_tipo, acao, tecnica, direcao, pontuacao) VALUES (1, 5, 17, TRIM(' 00:02:18,712'), TRIM(' 00:02:20,863'), 'ATTAF', 'SCHMITT', 'DISPLACEMENT', '2-3 STEP HESITANT LEFT', NULL, NULL, NULL)</v>
      </c>
      <c r="R185" t="s">
        <v>10327</v>
      </c>
    </row>
    <row r="186" spans="1:18" hidden="1" x14ac:dyDescent="0.25">
      <c r="A186" s="7">
        <f>anotacoes!D186</f>
        <v>40867</v>
      </c>
      <c r="B186" t="str">
        <f>anotacoes!C186</f>
        <v>GRAND PRIX AMSTERDAM 2011</v>
      </c>
      <c r="C186" t="str">
        <f>anotacoes!E186</f>
        <v>ATTAF</v>
      </c>
      <c r="D186" t="str">
        <f>anotacoes!F186</f>
        <v>SCHMITT</v>
      </c>
      <c r="E186" t="s">
        <v>10325</v>
      </c>
      <c r="F186">
        <f>anotacoes!A186</f>
        <v>5</v>
      </c>
      <c r="G186">
        <f>anotacoes!B186</f>
        <v>18</v>
      </c>
      <c r="H186" t="str">
        <f>anotacoes!K186</f>
        <v xml:space="preserve"> 00:02:21,036</v>
      </c>
      <c r="I186" t="str">
        <f>anotacoes!L186</f>
        <v xml:space="preserve"> 00:02:23,983</v>
      </c>
      <c r="J186" t="str">
        <f>IF(L186="PAUSE",E186,IF(anotacoes!G190=conversao_anotacoes!C186,conversao_anotacoes!C186,conversao_anotacoes!D186))</f>
        <v>ATTAF</v>
      </c>
      <c r="K186" t="str">
        <f t="shared" si="4"/>
        <v>SCHMITT</v>
      </c>
      <c r="L186" t="str">
        <f>UPPER(anotacoes!H186)</f>
        <v>DISPLACEMENT</v>
      </c>
      <c r="M186" t="str">
        <f>IF(OR(L186="ATTACK",L186="FINTA"),"&lt;TECNICA&gt;",UPPER(anotacoes!I186))</f>
        <v>TRY TO GRIP WITH CONTACT</v>
      </c>
      <c r="N186" t="str">
        <f>IF(OR(L186="ATTACK",L186="FINTA"),UPPER(anotacoes!I186),"")</f>
        <v/>
      </c>
      <c r="O186" s="6" t="str">
        <f>IF(anotacoes!N186=0,"",anotacoes!N186)</f>
        <v/>
      </c>
      <c r="P186" t="str">
        <f>IF(anotacoes!M186=0,"",UPPER(anotacoes!M186))</f>
        <v/>
      </c>
      <c r="Q186" t="str">
        <f t="shared" si="5"/>
        <v>INSERT INTO CONVERSAO_LUTA_ACAO (cd_conversao, id_luta, sequencia, momento_inicio, momento_fim, quem_faz, quem_sofre, acao_tipo, acao, tecnica, direcao, pontuacao) VALUES (1, 5, 18, TRIM(' 00:02:21,036'), TRIM(' 00:02:23,983'), 'ATTAF', 'SCHMITT', 'DISPLACEMENT', 'TRY TO GRIP WITH CONTACT', NULL, NULL, NULL)</v>
      </c>
      <c r="R186" t="s">
        <v>10327</v>
      </c>
    </row>
    <row r="187" spans="1:18" hidden="1" x14ac:dyDescent="0.25">
      <c r="A187" s="7">
        <f>anotacoes!D187</f>
        <v>40867</v>
      </c>
      <c r="B187" t="str">
        <f>anotacoes!C187</f>
        <v>GRAND PRIX AMSTERDAM 2011</v>
      </c>
      <c r="C187" t="str">
        <f>anotacoes!E187</f>
        <v>ATTAF</v>
      </c>
      <c r="D187" t="str">
        <f>anotacoes!F187</f>
        <v>SCHMITT</v>
      </c>
      <c r="E187" t="s">
        <v>10325</v>
      </c>
      <c r="F187">
        <f>anotacoes!A187</f>
        <v>5</v>
      </c>
      <c r="G187">
        <f>anotacoes!B187</f>
        <v>19</v>
      </c>
      <c r="H187" t="str">
        <f>anotacoes!K187</f>
        <v xml:space="preserve"> 00:02:24,140</v>
      </c>
      <c r="I187" t="str">
        <f>anotacoes!L187</f>
        <v xml:space="preserve"> 00:02:25,564</v>
      </c>
      <c r="J187" t="str">
        <f>IF(L187="PAUSE",E187,IF(anotacoes!G191=conversao_anotacoes!C187,conversao_anotacoes!C187,conversao_anotacoes!D187))</f>
        <v>ATTAF</v>
      </c>
      <c r="K187" t="str">
        <f t="shared" si="4"/>
        <v>SCHMITT</v>
      </c>
      <c r="L187" t="str">
        <f>UPPER(anotacoes!H187)</f>
        <v>GRIP TIME</v>
      </c>
      <c r="M187" t="str">
        <f>IF(OR(L187="ATTACK",L187="FINTA"),"&lt;TECNICA&gt;",UPPER(anotacoes!I187))</f>
        <v>LEFT COLLAR</v>
      </c>
      <c r="N187" t="str">
        <f>IF(OR(L187="ATTACK",L187="FINTA"),UPPER(anotacoes!I187),"")</f>
        <v/>
      </c>
      <c r="O187" s="6" t="str">
        <f>IF(anotacoes!N187=0,"",anotacoes!N187)</f>
        <v/>
      </c>
      <c r="P187" t="str">
        <f>IF(anotacoes!M187=0,"",UPPER(anotacoes!M187))</f>
        <v/>
      </c>
      <c r="Q187" t="str">
        <f t="shared" si="5"/>
        <v>INSERT INTO CONVERSAO_LUTA_ACAO (cd_conversao, id_luta, sequencia, momento_inicio, momento_fim, quem_faz, quem_sofre, acao_tipo, acao, tecnica, direcao, pontuacao) VALUES (1, 5, 19, TRIM(' 00:02:24,140'), TRIM(' 00:02:25,564'), 'ATTAF', 'SCHMITT', 'GRIP TIME', 'LEFT COLLAR', NULL, NULL, NULL)</v>
      </c>
      <c r="R187" t="s">
        <v>10327</v>
      </c>
    </row>
    <row r="188" spans="1:18" hidden="1" x14ac:dyDescent="0.25">
      <c r="A188" s="7">
        <f>anotacoes!D188</f>
        <v>40867</v>
      </c>
      <c r="B188" t="str">
        <f>anotacoes!C188</f>
        <v>GRAND PRIX AMSTERDAM 2011</v>
      </c>
      <c r="C188" t="str">
        <f>anotacoes!E188</f>
        <v>ATTAF</v>
      </c>
      <c r="D188" t="str">
        <f>anotacoes!F188</f>
        <v>SCHMITT</v>
      </c>
      <c r="E188" t="s">
        <v>10325</v>
      </c>
      <c r="F188">
        <f>anotacoes!A188</f>
        <v>5</v>
      </c>
      <c r="G188">
        <f>anotacoes!B188</f>
        <v>20</v>
      </c>
      <c r="H188" t="str">
        <f>anotacoes!K188</f>
        <v xml:space="preserve"> 00:02:25,564</v>
      </c>
      <c r="I188" t="str">
        <f>anotacoes!L188</f>
        <v xml:space="preserve"> 00:02:27,968</v>
      </c>
      <c r="J188" t="str">
        <f>IF(L188="PAUSE",E188,IF(anotacoes!G192=conversao_anotacoes!C188,conversao_anotacoes!C188,conversao_anotacoes!D188))</f>
        <v>ATTAF</v>
      </c>
      <c r="K188" t="str">
        <f t="shared" si="4"/>
        <v>SCHMITT</v>
      </c>
      <c r="L188" t="str">
        <f>UPPER(anotacoes!H188)</f>
        <v>DISPLACEMENT</v>
      </c>
      <c r="M188" t="str">
        <f>IF(OR(L188="ATTACK",L188="FINTA"),"&lt;TECNICA&gt;",UPPER(anotacoes!I188))</f>
        <v>TRY TO GRIP WITH CONTACT</v>
      </c>
      <c r="N188" t="str">
        <f>IF(OR(L188="ATTACK",L188="FINTA"),UPPER(anotacoes!I188),"")</f>
        <v/>
      </c>
      <c r="O188" s="6" t="str">
        <f>IF(anotacoes!N188=0,"",anotacoes!N188)</f>
        <v/>
      </c>
      <c r="P188" t="str">
        <f>IF(anotacoes!M188=0,"",UPPER(anotacoes!M188))</f>
        <v/>
      </c>
      <c r="Q188" t="str">
        <f t="shared" si="5"/>
        <v>INSERT INTO CONVERSAO_LUTA_ACAO (cd_conversao, id_luta, sequencia, momento_inicio, momento_fim, quem_faz, quem_sofre, acao_tipo, acao, tecnica, direcao, pontuacao) VALUES (1, 5, 20, TRIM(' 00:02:25,564'), TRIM(' 00:02:27,968'), 'ATTAF', 'SCHMITT', 'DISPLACEMENT', 'TRY TO GRIP WITH CONTACT', NULL, NULL, NULL)</v>
      </c>
      <c r="R188" t="s">
        <v>10327</v>
      </c>
    </row>
    <row r="189" spans="1:18" hidden="1" x14ac:dyDescent="0.25">
      <c r="A189" s="7">
        <f>anotacoes!D189</f>
        <v>40867</v>
      </c>
      <c r="B189" t="str">
        <f>anotacoes!C189</f>
        <v>GRAND PRIX AMSTERDAM 2011</v>
      </c>
      <c r="C189" t="str">
        <f>anotacoes!E189</f>
        <v>ATTAF</v>
      </c>
      <c r="D189" t="str">
        <f>anotacoes!F189</f>
        <v>SCHMITT</v>
      </c>
      <c r="E189" t="s">
        <v>10325</v>
      </c>
      <c r="F189">
        <f>anotacoes!A189</f>
        <v>5</v>
      </c>
      <c r="G189">
        <f>anotacoes!B189</f>
        <v>21</v>
      </c>
      <c r="H189" t="str">
        <f>anotacoes!K189</f>
        <v xml:space="preserve"> 00:02:27,968</v>
      </c>
      <c r="I189" t="str">
        <f>anotacoes!L189</f>
        <v xml:space="preserve"> 00:03:24,338</v>
      </c>
      <c r="J189" t="str">
        <f>IF(L189="PAUSE",E189,IF(anotacoes!G193=conversao_anotacoes!C189,conversao_anotacoes!C189,conversao_anotacoes!D189))</f>
        <v>ATTAF</v>
      </c>
      <c r="K189" t="str">
        <f t="shared" si="4"/>
        <v>SCHMITT</v>
      </c>
      <c r="L189" t="str">
        <f>UPPER(anotacoes!H189)</f>
        <v>GRIP TIME</v>
      </c>
      <c r="M189" t="str">
        <f>IF(OR(L189="ATTACK",L189="FINTA"),"&lt;TECNICA&gt;",UPPER(anotacoes!I189))</f>
        <v>RIGHT COLLAR LEFT SLEEVE</v>
      </c>
      <c r="N189" t="str">
        <f>IF(OR(L189="ATTACK",L189="FINTA"),UPPER(anotacoes!I189),"")</f>
        <v/>
      </c>
      <c r="O189" s="6" t="str">
        <f>IF(anotacoes!N189=0,"",anotacoes!N189)</f>
        <v/>
      </c>
      <c r="P189" t="str">
        <f>IF(anotacoes!M189=0,"",UPPER(anotacoes!M189))</f>
        <v/>
      </c>
      <c r="Q189" t="str">
        <f t="shared" si="5"/>
        <v>INSERT INTO CONVERSAO_LUTA_ACAO (cd_conversao, id_luta, sequencia, momento_inicio, momento_fim, quem_faz, quem_sofre, acao_tipo, acao, tecnica, direcao, pontuacao) VALUES (1, 5, 21, TRIM(' 00:02:27,968'), TRIM(' 00:03:24,338'), 'ATTAF', 'SCHMITT', 'GRIP TIME', 'RIGHT COLLAR LEFT SLEEVE', NULL, NULL, NULL)</v>
      </c>
      <c r="R189" t="s">
        <v>10327</v>
      </c>
    </row>
    <row r="190" spans="1:18" hidden="1" x14ac:dyDescent="0.25">
      <c r="A190" s="7">
        <f>anotacoes!D190</f>
        <v>40867</v>
      </c>
      <c r="B190" t="str">
        <f>anotacoes!C190</f>
        <v>GRAND PRIX AMSTERDAM 2011</v>
      </c>
      <c r="C190" t="str">
        <f>anotacoes!E190</f>
        <v>ATTAF</v>
      </c>
      <c r="D190" t="str">
        <f>anotacoes!F190</f>
        <v>SCHMITT</v>
      </c>
      <c r="E190" t="s">
        <v>10325</v>
      </c>
      <c r="F190">
        <f>anotacoes!A190</f>
        <v>5</v>
      </c>
      <c r="G190">
        <f>anotacoes!B190</f>
        <v>22</v>
      </c>
      <c r="H190" t="str">
        <f>anotacoes!K190</f>
        <v xml:space="preserve"> 00:03:24,338</v>
      </c>
      <c r="I190" t="str">
        <f>anotacoes!L190</f>
        <v xml:space="preserve"> 00:03:24,338</v>
      </c>
      <c r="J190" t="str">
        <f>IF(L190="PAUSE",E190,IF(anotacoes!G194=conversao_anotacoes!C190,conversao_anotacoes!C190,conversao_anotacoes!D190))</f>
        <v>ATTAF</v>
      </c>
      <c r="K190" t="str">
        <f t="shared" si="4"/>
        <v>SCHMITT</v>
      </c>
      <c r="L190" t="str">
        <f>UPPER(anotacoes!H190)</f>
        <v>FINTA</v>
      </c>
      <c r="M190" t="str">
        <f>IF(OR(L190="ATTACK",L190="FINTA"),"&lt;TECNICA&gt;",UPPER(anotacoes!I190))</f>
        <v>&lt;TECNICA&gt;</v>
      </c>
      <c r="N190" t="str">
        <f>IF(OR(L190="ATTACK",L190="FINTA"),UPPER(anotacoes!I190),"")</f>
        <v>DEASHI HARAI RIGHT</v>
      </c>
      <c r="O190" s="6" t="str">
        <f>IF(anotacoes!N190=0,"",anotacoes!N190)</f>
        <v/>
      </c>
      <c r="P190" t="str">
        <f>IF(anotacoes!M190=0,"",UPPER(anotacoes!M190))</f>
        <v/>
      </c>
      <c r="Q190" t="str">
        <f t="shared" si="5"/>
        <v>INSERT INTO CONVERSAO_LUTA_ACAO (cd_conversao, id_luta, sequencia, momento_inicio, momento_fim, quem_faz, quem_sofre, acao_tipo, acao, tecnica, direcao, pontuacao) VALUES (1, 5, 22, TRIM(' 00:03:24,338'), TRIM(' 00:03:24,338'), 'ATTAF', 'SCHMITT', 'FINTA', '&lt;TECNICA&gt;', 'DEASHI HARAI RIGHT', NULL, NULL)</v>
      </c>
      <c r="R190" t="s">
        <v>10327</v>
      </c>
    </row>
    <row r="191" spans="1:18" hidden="1" x14ac:dyDescent="0.25">
      <c r="A191" s="7">
        <f>anotacoes!D191</f>
        <v>40867</v>
      </c>
      <c r="B191" t="str">
        <f>anotacoes!C191</f>
        <v>GRAND PRIX AMSTERDAM 2011</v>
      </c>
      <c r="C191" t="str">
        <f>anotacoes!E191</f>
        <v>ATTAF</v>
      </c>
      <c r="D191" t="str">
        <f>anotacoes!F191</f>
        <v>SCHMITT</v>
      </c>
      <c r="E191" t="s">
        <v>10325</v>
      </c>
      <c r="F191">
        <f>anotacoes!A191</f>
        <v>5</v>
      </c>
      <c r="G191">
        <f>anotacoes!B191</f>
        <v>23</v>
      </c>
      <c r="H191" t="str">
        <f>anotacoes!K191</f>
        <v xml:space="preserve"> 00:03:24,338</v>
      </c>
      <c r="I191" t="str">
        <f>anotacoes!L191</f>
        <v xml:space="preserve"> 00:03:26,561</v>
      </c>
      <c r="J191" t="str">
        <f>IF(L191="PAUSE",E191,IF(anotacoes!G195=conversao_anotacoes!C191,conversao_anotacoes!C191,conversao_anotacoes!D191))</f>
        <v>ATTAF</v>
      </c>
      <c r="K191" t="str">
        <f t="shared" si="4"/>
        <v>SCHMITT</v>
      </c>
      <c r="L191" t="str">
        <f>UPPER(anotacoes!H191)</f>
        <v>GRIP TIME</v>
      </c>
      <c r="M191" t="str">
        <f>IF(OR(L191="ATTACK",L191="FINTA"),"&lt;TECNICA&gt;",UPPER(anotacoes!I191))</f>
        <v>RIGHT COLLAR LEFT SLEEVE</v>
      </c>
      <c r="N191" t="str">
        <f>IF(OR(L191="ATTACK",L191="FINTA"),UPPER(anotacoes!I191),"")</f>
        <v/>
      </c>
      <c r="O191" s="6" t="str">
        <f>IF(anotacoes!N191=0,"",anotacoes!N191)</f>
        <v/>
      </c>
      <c r="P191" t="str">
        <f>IF(anotacoes!M191=0,"",UPPER(anotacoes!M191))</f>
        <v/>
      </c>
      <c r="Q191" t="str">
        <f t="shared" si="5"/>
        <v>INSERT INTO CONVERSAO_LUTA_ACAO (cd_conversao, id_luta, sequencia, momento_inicio, momento_fim, quem_faz, quem_sofre, acao_tipo, acao, tecnica, direcao, pontuacao) VALUES (1, 5, 23, TRIM(' 00:03:24,338'), TRIM(' 00:03:26,561'), 'ATTAF', 'SCHMITT', 'GRIP TIME', 'RIGHT COLLAR LEFT SLEEVE', NULL, NULL, NULL)</v>
      </c>
      <c r="R191" t="s">
        <v>10327</v>
      </c>
    </row>
    <row r="192" spans="1:18" hidden="1" x14ac:dyDescent="0.25">
      <c r="A192" s="7">
        <f>anotacoes!D192</f>
        <v>40867</v>
      </c>
      <c r="B192" t="str">
        <f>anotacoes!C192</f>
        <v>GRAND PRIX AMSTERDAM 2011</v>
      </c>
      <c r="C192" t="str">
        <f>anotacoes!E192</f>
        <v>ATTAF</v>
      </c>
      <c r="D192" t="str">
        <f>anotacoes!F192</f>
        <v>SCHMITT</v>
      </c>
      <c r="E192" t="s">
        <v>10325</v>
      </c>
      <c r="F192">
        <f>anotacoes!A192</f>
        <v>5</v>
      </c>
      <c r="G192">
        <f>anotacoes!B192</f>
        <v>24</v>
      </c>
      <c r="H192" t="str">
        <f>anotacoes!K192</f>
        <v xml:space="preserve"> 00:03:26,561</v>
      </c>
      <c r="I192" t="str">
        <f>anotacoes!L192</f>
        <v xml:space="preserve"> 00:03:32,149</v>
      </c>
      <c r="J192" t="str">
        <f>IF(L192="PAUSE",E192,IF(anotacoes!G196=conversao_anotacoes!C192,conversao_anotacoes!C192,conversao_anotacoes!D192))</f>
        <v>&lt;ARBITRO_DESCONHECIDO&gt;</v>
      </c>
      <c r="K192" t="str">
        <f t="shared" si="4"/>
        <v/>
      </c>
      <c r="L192" t="str">
        <f>UPPER(anotacoes!H192)</f>
        <v>PAUSE</v>
      </c>
      <c r="M192" t="str">
        <f>IF(OR(L192="ATTACK",L192="FINTA"),"&lt;TECNICA&gt;",UPPER(anotacoes!I192))</f>
        <v>&lt;NAO_CLASSIFICADO&gt;</v>
      </c>
      <c r="N192" t="str">
        <f>IF(OR(L192="ATTACK",L192="FINTA"),UPPER(anotacoes!I192),"")</f>
        <v/>
      </c>
      <c r="O192" s="6" t="str">
        <f>IF(anotacoes!N192=0,"",anotacoes!N192)</f>
        <v/>
      </c>
      <c r="P192" t="str">
        <f>IF(anotacoes!M192=0,"",UPPER(anotacoes!M192))</f>
        <v/>
      </c>
      <c r="Q192" t="str">
        <f t="shared" si="5"/>
        <v>INSERT INTO CONVERSAO_LUTA_ACAO (cd_conversao, id_luta, sequencia, momento_inicio, momento_fim, quem_faz, quem_sofre, acao_tipo, acao, tecnica, direcao, pontuacao) VALUES (1, 5, 24, TRIM(' 00:03:26,561'), TRIM(' 00:03:32,149'), '&lt;ARBITRO_DESCONHECIDO&gt;', '', 'PAUSE', '&lt;NAO_CLASSIFICADO&gt;', NULL, NULL, NULL)</v>
      </c>
      <c r="R192" t="s">
        <v>10327</v>
      </c>
    </row>
    <row r="193" spans="1:18" hidden="1" x14ac:dyDescent="0.25">
      <c r="A193" s="7">
        <f>anotacoes!D193</f>
        <v>40867</v>
      </c>
      <c r="B193" t="str">
        <f>anotacoes!C193</f>
        <v>GRAND PRIX AMSTERDAM 2011</v>
      </c>
      <c r="C193" t="str">
        <f>anotacoes!E193</f>
        <v>ATTAF</v>
      </c>
      <c r="D193" t="str">
        <f>anotacoes!F193</f>
        <v>SCHMITT</v>
      </c>
      <c r="E193" t="s">
        <v>10325</v>
      </c>
      <c r="F193">
        <f>anotacoes!A193</f>
        <v>5</v>
      </c>
      <c r="G193">
        <f>anotacoes!B193</f>
        <v>25</v>
      </c>
      <c r="H193" t="str">
        <f>anotacoes!K193</f>
        <v xml:space="preserve"> 00:03:32,149</v>
      </c>
      <c r="I193" t="str">
        <f>anotacoes!L193</f>
        <v xml:space="preserve"> 00:03:35,340</v>
      </c>
      <c r="J193" t="str">
        <f>IF(L193="PAUSE",E193,IF(anotacoes!G197=conversao_anotacoes!C193,conversao_anotacoes!C193,conversao_anotacoes!D193))</f>
        <v>ATTAF</v>
      </c>
      <c r="K193" t="str">
        <f t="shared" si="4"/>
        <v>SCHMITT</v>
      </c>
      <c r="L193" t="str">
        <f>UPPER(anotacoes!H193)</f>
        <v>DISPLACEMENT</v>
      </c>
      <c r="M193" t="str">
        <f>IF(OR(L193="ATTACK",L193="FINTA"),"&lt;TECNICA&gt;",UPPER(anotacoes!I193))</f>
        <v>CIRCULAR LEFT</v>
      </c>
      <c r="N193" t="str">
        <f>IF(OR(L193="ATTACK",L193="FINTA"),UPPER(anotacoes!I193),"")</f>
        <v/>
      </c>
      <c r="O193" s="6" t="str">
        <f>IF(anotacoes!N193=0,"",anotacoes!N193)</f>
        <v/>
      </c>
      <c r="P193" t="str">
        <f>IF(anotacoes!M193=0,"",UPPER(anotacoes!M193))</f>
        <v/>
      </c>
      <c r="Q193" t="str">
        <f t="shared" si="5"/>
        <v>INSERT INTO CONVERSAO_LUTA_ACAO (cd_conversao, id_luta, sequencia, momento_inicio, momento_fim, quem_faz, quem_sofre, acao_tipo, acao, tecnica, direcao, pontuacao) VALUES (1, 5, 25, TRIM(' 00:03:32,149'), TRIM(' 00:03:35,340'), 'ATTAF', 'SCHMITT', 'DISPLACEMENT', 'CIRCULAR LEFT', NULL, NULL, NULL)</v>
      </c>
      <c r="R193" t="s">
        <v>10327</v>
      </c>
    </row>
    <row r="194" spans="1:18" hidden="1" x14ac:dyDescent="0.25">
      <c r="A194" s="7">
        <f>anotacoes!D194</f>
        <v>40867</v>
      </c>
      <c r="B194" t="str">
        <f>anotacoes!C194</f>
        <v>GRAND PRIX AMSTERDAM 2011</v>
      </c>
      <c r="C194" t="str">
        <f>anotacoes!E194</f>
        <v>ATTAF</v>
      </c>
      <c r="D194" t="str">
        <f>anotacoes!F194</f>
        <v>SCHMITT</v>
      </c>
      <c r="E194" t="s">
        <v>10325</v>
      </c>
      <c r="F194">
        <f>anotacoes!A194</f>
        <v>5</v>
      </c>
      <c r="G194">
        <f>anotacoes!B194</f>
        <v>26</v>
      </c>
      <c r="H194" t="str">
        <f>anotacoes!K194</f>
        <v xml:space="preserve"> 00:03:35,340</v>
      </c>
      <c r="I194" t="str">
        <f>anotacoes!L194</f>
        <v xml:space="preserve"> 00:03:36,765</v>
      </c>
      <c r="J194" t="str">
        <f>IF(L194="PAUSE",E194,IF(anotacoes!G198=conversao_anotacoes!C194,conversao_anotacoes!C194,conversao_anotacoes!D194))</f>
        <v>ATTAF</v>
      </c>
      <c r="K194" t="str">
        <f t="shared" si="4"/>
        <v>SCHMITT</v>
      </c>
      <c r="L194" t="str">
        <f>UPPER(anotacoes!H194)</f>
        <v>DISPLACEMENT</v>
      </c>
      <c r="M194" t="str">
        <f>IF(OR(L194="ATTACK",L194="FINTA"),"&lt;TECNICA&gt;",UPPER(anotacoes!I194))</f>
        <v>2-3 STEP HESITANT LEFT</v>
      </c>
      <c r="N194" t="str">
        <f>IF(OR(L194="ATTACK",L194="FINTA"),UPPER(anotacoes!I194),"")</f>
        <v/>
      </c>
      <c r="O194" s="6" t="str">
        <f>IF(anotacoes!N194=0,"",anotacoes!N194)</f>
        <v/>
      </c>
      <c r="P194" t="str">
        <f>IF(anotacoes!M194=0,"",UPPER(anotacoes!M194))</f>
        <v/>
      </c>
      <c r="Q194" t="str">
        <f t="shared" si="5"/>
        <v>INSERT INTO CONVERSAO_LUTA_ACAO (cd_conversao, id_luta, sequencia, momento_inicio, momento_fim, quem_faz, quem_sofre, acao_tipo, acao, tecnica, direcao, pontuacao) VALUES (1, 5, 26, TRIM(' 00:03:35,340'), TRIM(' 00:03:36,765'), 'ATTAF', 'SCHMITT', 'DISPLACEMENT', '2-3 STEP HESITANT LEFT', NULL, NULL, NULL)</v>
      </c>
      <c r="R194" t="s">
        <v>10327</v>
      </c>
    </row>
    <row r="195" spans="1:18" hidden="1" x14ac:dyDescent="0.25">
      <c r="A195" s="7">
        <f>anotacoes!D195</f>
        <v>40867</v>
      </c>
      <c r="B195" t="str">
        <f>anotacoes!C195</f>
        <v>GRAND PRIX AMSTERDAM 2011</v>
      </c>
      <c r="C195" t="str">
        <f>anotacoes!E195</f>
        <v>ATTAF</v>
      </c>
      <c r="D195" t="str">
        <f>anotacoes!F195</f>
        <v>SCHMITT</v>
      </c>
      <c r="E195" t="s">
        <v>10325</v>
      </c>
      <c r="F195">
        <f>anotacoes!A195</f>
        <v>5</v>
      </c>
      <c r="G195">
        <f>anotacoes!B195</f>
        <v>27</v>
      </c>
      <c r="H195" t="str">
        <f>anotacoes!K195</f>
        <v xml:space="preserve"> 00:03:36,765</v>
      </c>
      <c r="I195" t="str">
        <f>anotacoes!L195</f>
        <v xml:space="preserve"> 00:03:40,491</v>
      </c>
      <c r="J195" t="str">
        <f>IF(L195="PAUSE",E195,IF(anotacoes!G199=conversao_anotacoes!C195,conversao_anotacoes!C195,conversao_anotacoes!D195))</f>
        <v>ATTAF</v>
      </c>
      <c r="K195" t="str">
        <f t="shared" ref="K195:K258" si="6">IF(J195=E195,"",IF(J195=C195,D195,C195))</f>
        <v>SCHMITT</v>
      </c>
      <c r="L195" t="str">
        <f>UPPER(anotacoes!H195)</f>
        <v>DISPLACEMENT</v>
      </c>
      <c r="M195" t="str">
        <f>IF(OR(L195="ATTACK",L195="FINTA"),"&lt;TECNICA&gt;",UPPER(anotacoes!I195))</f>
        <v>TRY TO GRIP WITH CONTACT</v>
      </c>
      <c r="N195" t="str">
        <f>IF(OR(L195="ATTACK",L195="FINTA"),UPPER(anotacoes!I195),"")</f>
        <v/>
      </c>
      <c r="O195" s="6" t="str">
        <f>IF(anotacoes!N195=0,"",anotacoes!N195)</f>
        <v/>
      </c>
      <c r="P195" t="str">
        <f>IF(anotacoes!M195=0,"",UPPER(anotacoes!M195))</f>
        <v/>
      </c>
      <c r="Q195" t="str">
        <f t="shared" ref="Q195:Q258" si="7">CONCATENATE("INSERT INTO CONVERSAO_LUTA_ACAO (cd_conversao, id_luta, sequencia, momento_inicio, momento_fim, quem_faz, quem_sofre, acao_tipo, acao, tecnica, direcao, pontuacao) VALUES (1, ",F195,", ",G195,", ","TRIM('",H195,"')",", ","TRIM('",I195,"')",", ","'",J195,"'",", ","'",K195,"'",", ","'",L195,"'",", ","'",M195,"'",", ",IF(N195="","NULL",CONCATENATE("'",N195,"'")),", ",IF(O195="","NULL",O195),", ",IF(P195="","NULL",CONCATENATE("'",P195,"'")),")")</f>
        <v>INSERT INTO CONVERSAO_LUTA_ACAO (cd_conversao, id_luta, sequencia, momento_inicio, momento_fim, quem_faz, quem_sofre, acao_tipo, acao, tecnica, direcao, pontuacao) VALUES (1, 5, 27, TRIM(' 00:03:36,765'), TRIM(' 00:03:40,491'), 'ATTAF', 'SCHMITT', 'DISPLACEMENT', 'TRY TO GRIP WITH CONTACT', NULL, NULL, NULL)</v>
      </c>
      <c r="R195" t="s">
        <v>10327</v>
      </c>
    </row>
    <row r="196" spans="1:18" hidden="1" x14ac:dyDescent="0.25">
      <c r="A196" s="7">
        <f>anotacoes!D196</f>
        <v>40867</v>
      </c>
      <c r="B196" t="str">
        <f>anotacoes!C196</f>
        <v>GRAND PRIX AMSTERDAM 2011</v>
      </c>
      <c r="C196" t="str">
        <f>anotacoes!E196</f>
        <v>ATTAF</v>
      </c>
      <c r="D196" t="str">
        <f>anotacoes!F196</f>
        <v>SCHMITT</v>
      </c>
      <c r="E196" t="s">
        <v>10325</v>
      </c>
      <c r="F196">
        <f>anotacoes!A196</f>
        <v>5</v>
      </c>
      <c r="G196">
        <f>anotacoes!B196</f>
        <v>28</v>
      </c>
      <c r="H196" t="str">
        <f>anotacoes!K196</f>
        <v xml:space="preserve"> 00:03:40,491</v>
      </c>
      <c r="I196" t="str">
        <f>anotacoes!L196</f>
        <v xml:space="preserve"> 00:03:42,897</v>
      </c>
      <c r="J196" t="str">
        <f>IF(L196="PAUSE",E196,IF(anotacoes!G200=conversao_anotacoes!C196,conversao_anotacoes!C196,conversao_anotacoes!D196))</f>
        <v>ATTAF</v>
      </c>
      <c r="K196" t="str">
        <f t="shared" si="6"/>
        <v>SCHMITT</v>
      </c>
      <c r="L196" t="str">
        <f>UPPER(anotacoes!H196)</f>
        <v>GRIP TIME</v>
      </c>
      <c r="M196" t="str">
        <f>IF(OR(L196="ATTACK",L196="FINTA"),"&lt;TECNICA&gt;",UPPER(anotacoes!I196))</f>
        <v>RIGHT COLLAR LEFT SLEEVE</v>
      </c>
      <c r="N196" t="str">
        <f>IF(OR(L196="ATTACK",L196="FINTA"),UPPER(anotacoes!I196),"")</f>
        <v/>
      </c>
      <c r="O196" s="6" t="str">
        <f>IF(anotacoes!N196=0,"",anotacoes!N196)</f>
        <v/>
      </c>
      <c r="P196" t="str">
        <f>IF(anotacoes!M196=0,"",UPPER(anotacoes!M196))</f>
        <v/>
      </c>
      <c r="Q196" t="str">
        <f t="shared" si="7"/>
        <v>INSERT INTO CONVERSAO_LUTA_ACAO (cd_conversao, id_luta, sequencia, momento_inicio, momento_fim, quem_faz, quem_sofre, acao_tipo, acao, tecnica, direcao, pontuacao) VALUES (1, 5, 28, TRIM(' 00:03:40,491'), TRIM(' 00:03:42,897'), 'ATTAF', 'SCHMITT', 'GRIP TIME', 'RIGHT COLLAR LEFT SLEEVE', NULL, NULL, NULL)</v>
      </c>
      <c r="R196" t="s">
        <v>10327</v>
      </c>
    </row>
    <row r="197" spans="1:18" hidden="1" x14ac:dyDescent="0.25">
      <c r="A197" s="7">
        <f>anotacoes!D197</f>
        <v>40867</v>
      </c>
      <c r="B197" t="str">
        <f>anotacoes!C197</f>
        <v>GRAND PRIX AMSTERDAM 2011</v>
      </c>
      <c r="C197" t="str">
        <f>anotacoes!E197</f>
        <v>ATTAF</v>
      </c>
      <c r="D197" t="str">
        <f>anotacoes!F197</f>
        <v>SCHMITT</v>
      </c>
      <c r="E197" t="s">
        <v>10325</v>
      </c>
      <c r="F197">
        <f>anotacoes!A197</f>
        <v>5</v>
      </c>
      <c r="G197">
        <f>anotacoes!B197</f>
        <v>29</v>
      </c>
      <c r="H197" t="str">
        <f>anotacoes!K197</f>
        <v xml:space="preserve"> 00:03:42,897</v>
      </c>
      <c r="I197" t="str">
        <f>anotacoes!L197</f>
        <v xml:space="preserve"> 00:03:46,801</v>
      </c>
      <c r="J197" t="str">
        <f>IF(L197="PAUSE",E197,IF(anotacoes!G201=conversao_anotacoes!C197,conversao_anotacoes!C197,conversao_anotacoes!D197))</f>
        <v>ATTAF</v>
      </c>
      <c r="K197" t="str">
        <f t="shared" si="6"/>
        <v>SCHMITT</v>
      </c>
      <c r="L197" t="str">
        <f>UPPER(anotacoes!H197)</f>
        <v>GRIP TIME</v>
      </c>
      <c r="M197" t="str">
        <f>IF(OR(L197="ATTACK",L197="FINTA"),"&lt;TECNICA&gt;",UPPER(anotacoes!I197))</f>
        <v>RIGHT COLLAR</v>
      </c>
      <c r="N197" t="str">
        <f>IF(OR(L197="ATTACK",L197="FINTA"),UPPER(anotacoes!I197),"")</f>
        <v/>
      </c>
      <c r="O197" s="6" t="str">
        <f>IF(anotacoes!N197=0,"",anotacoes!N197)</f>
        <v/>
      </c>
      <c r="P197" t="str">
        <f>IF(anotacoes!M197=0,"",UPPER(anotacoes!M197))</f>
        <v/>
      </c>
      <c r="Q197" t="str">
        <f t="shared" si="7"/>
        <v>INSERT INTO CONVERSAO_LUTA_ACAO (cd_conversao, id_luta, sequencia, momento_inicio, momento_fim, quem_faz, quem_sofre, acao_tipo, acao, tecnica, direcao, pontuacao) VALUES (1, 5, 29, TRIM(' 00:03:42,897'), TRIM(' 00:03:46,801'), 'ATTAF', 'SCHMITT', 'GRIP TIME', 'RIGHT COLLAR', NULL, NULL, NULL)</v>
      </c>
      <c r="R197" t="s">
        <v>10327</v>
      </c>
    </row>
    <row r="198" spans="1:18" hidden="1" x14ac:dyDescent="0.25">
      <c r="A198" s="7">
        <f>anotacoes!D198</f>
        <v>40867</v>
      </c>
      <c r="B198" t="str">
        <f>anotacoes!C198</f>
        <v>GRAND PRIX AMSTERDAM 2011</v>
      </c>
      <c r="C198" t="str">
        <f>anotacoes!E198</f>
        <v>ATTAF</v>
      </c>
      <c r="D198" t="str">
        <f>anotacoes!F198</f>
        <v>SCHMITT</v>
      </c>
      <c r="E198" t="s">
        <v>10325</v>
      </c>
      <c r="F198">
        <f>anotacoes!A198</f>
        <v>5</v>
      </c>
      <c r="G198">
        <f>anotacoes!B198</f>
        <v>30</v>
      </c>
      <c r="H198" t="str">
        <f>anotacoes!K198</f>
        <v xml:space="preserve"> 00:03:46,801</v>
      </c>
      <c r="I198" t="str">
        <f>anotacoes!L198</f>
        <v xml:space="preserve"> 00:03:47,240</v>
      </c>
      <c r="J198" t="str">
        <f>IF(L198="PAUSE",E198,IF(anotacoes!G202=conversao_anotacoes!C198,conversao_anotacoes!C198,conversao_anotacoes!D198))</f>
        <v>ATTAF</v>
      </c>
      <c r="K198" t="str">
        <f t="shared" si="6"/>
        <v>SCHMITT</v>
      </c>
      <c r="L198" t="str">
        <f>UPPER(anotacoes!H198)</f>
        <v>ATTACK</v>
      </c>
      <c r="M198" t="str">
        <f>IF(OR(L198="ATTACK",L198="FINTA"),"&lt;TECNICA&gt;",UPPER(anotacoes!I198))</f>
        <v>&lt;TECNICA&gt;</v>
      </c>
      <c r="N198" t="str">
        <f>IF(OR(L198="ATTACK",L198="FINTA"),UPPER(anotacoes!I198),"")</f>
        <v>OUCHI GARI</v>
      </c>
      <c r="O198" s="6">
        <f>IF(anotacoes!N198=0,"",anotacoes!N198)</f>
        <v>2</v>
      </c>
      <c r="P198" t="str">
        <f>IF(anotacoes!M198=0,"",UPPER(anotacoes!M198))</f>
        <v/>
      </c>
      <c r="Q198" t="str">
        <f t="shared" si="7"/>
        <v>INSERT INTO CONVERSAO_LUTA_ACAO (cd_conversao, id_luta, sequencia, momento_inicio, momento_fim, quem_faz, quem_sofre, acao_tipo, acao, tecnica, direcao, pontuacao) VALUES (1, 5, 30, TRIM(' 00:03:46,801'), TRIM(' 00:03:47,240'), 'ATTAF', 'SCHMITT', 'ATTACK', '&lt;TECNICA&gt;', 'OUCHI GARI', 2, NULL)</v>
      </c>
      <c r="R198" t="s">
        <v>10327</v>
      </c>
    </row>
    <row r="199" spans="1:18" hidden="1" x14ac:dyDescent="0.25">
      <c r="A199" s="7">
        <f>anotacoes!D199</f>
        <v>40867</v>
      </c>
      <c r="B199" t="str">
        <f>anotacoes!C199</f>
        <v>GRAND PRIX AMSTERDAM 2011</v>
      </c>
      <c r="C199" t="str">
        <f>anotacoes!E199</f>
        <v>ATTAF</v>
      </c>
      <c r="D199" t="str">
        <f>anotacoes!F199</f>
        <v>SCHMITT</v>
      </c>
      <c r="E199" t="s">
        <v>10325</v>
      </c>
      <c r="F199">
        <f>anotacoes!A199</f>
        <v>5</v>
      </c>
      <c r="G199">
        <f>anotacoes!B199</f>
        <v>31</v>
      </c>
      <c r="H199" t="str">
        <f>anotacoes!K199</f>
        <v xml:space="preserve"> 00:03:47,240</v>
      </c>
      <c r="I199" t="str">
        <f>anotacoes!L199</f>
        <v xml:space="preserve"> 00:03:55,286</v>
      </c>
      <c r="J199" t="str">
        <f>IF(L199="PAUSE",E199,IF(anotacoes!G203=conversao_anotacoes!C199,conversao_anotacoes!C199,conversao_anotacoes!D199))</f>
        <v>ATTAF</v>
      </c>
      <c r="K199" t="str">
        <f t="shared" si="6"/>
        <v>SCHMITT</v>
      </c>
      <c r="L199" t="str">
        <f>UPPER(anotacoes!H199)</f>
        <v>GRIP TIME</v>
      </c>
      <c r="M199" t="str">
        <f>IF(OR(L199="ATTACK",L199="FINTA"),"&lt;TECNICA&gt;",UPPER(anotacoes!I199))</f>
        <v>RIGHT COLLAR LEFT SLEEVE</v>
      </c>
      <c r="N199" t="str">
        <f>IF(OR(L199="ATTACK",L199="FINTA"),UPPER(anotacoes!I199),"")</f>
        <v/>
      </c>
      <c r="O199" s="6" t="str">
        <f>IF(anotacoes!N199=0,"",anotacoes!N199)</f>
        <v/>
      </c>
      <c r="P199" t="str">
        <f>IF(anotacoes!M199=0,"",UPPER(anotacoes!M199))</f>
        <v/>
      </c>
      <c r="Q199" t="str">
        <f t="shared" si="7"/>
        <v>INSERT INTO CONVERSAO_LUTA_ACAO (cd_conversao, id_luta, sequencia, momento_inicio, momento_fim, quem_faz, quem_sofre, acao_tipo, acao, tecnica, direcao, pontuacao) VALUES (1, 5, 31, TRIM(' 00:03:47,240'), TRIM(' 00:03:55,286'), 'ATTAF', 'SCHMITT', 'GRIP TIME', 'RIGHT COLLAR LEFT SLEEVE', NULL, NULL, NULL)</v>
      </c>
      <c r="R199" t="s">
        <v>10327</v>
      </c>
    </row>
    <row r="200" spans="1:18" hidden="1" x14ac:dyDescent="0.25">
      <c r="A200" s="7">
        <f>anotacoes!D200</f>
        <v>40867</v>
      </c>
      <c r="B200" t="str">
        <f>anotacoes!C200</f>
        <v>GRAND PRIX AMSTERDAM 2011</v>
      </c>
      <c r="C200" t="str">
        <f>anotacoes!E200</f>
        <v>ATTAF</v>
      </c>
      <c r="D200" t="str">
        <f>anotacoes!F200</f>
        <v>SCHMITT</v>
      </c>
      <c r="E200" t="s">
        <v>10325</v>
      </c>
      <c r="F200">
        <f>anotacoes!A200</f>
        <v>5</v>
      </c>
      <c r="G200">
        <f>anotacoes!B200</f>
        <v>32</v>
      </c>
      <c r="H200" t="str">
        <f>anotacoes!K200</f>
        <v xml:space="preserve"> 00:03:55,286</v>
      </c>
      <c r="I200" t="str">
        <f>anotacoes!L200</f>
        <v xml:space="preserve"> 00:03:55,286</v>
      </c>
      <c r="J200" t="str">
        <f>IF(L200="PAUSE",E200,IF(anotacoes!G204=conversao_anotacoes!C200,conversao_anotacoes!C200,conversao_anotacoes!D200))</f>
        <v>ATTAF</v>
      </c>
      <c r="K200" t="str">
        <f t="shared" si="6"/>
        <v>SCHMITT</v>
      </c>
      <c r="L200" t="str">
        <f>UPPER(anotacoes!H200)</f>
        <v>FINTA</v>
      </c>
      <c r="M200" t="str">
        <f>IF(OR(L200="ATTACK",L200="FINTA"),"&lt;TECNICA&gt;",UPPER(anotacoes!I200))</f>
        <v>&lt;TECNICA&gt;</v>
      </c>
      <c r="N200" t="str">
        <f>IF(OR(L200="ATTACK",L200="FINTA"),UPPER(anotacoes!I200),"")</f>
        <v>DEASHI HARAI RIGHT</v>
      </c>
      <c r="O200" s="6" t="str">
        <f>IF(anotacoes!N200=0,"",anotacoes!N200)</f>
        <v/>
      </c>
      <c r="P200" t="str">
        <f>IF(anotacoes!M200=0,"",UPPER(anotacoes!M200))</f>
        <v/>
      </c>
      <c r="Q200" t="str">
        <f t="shared" si="7"/>
        <v>INSERT INTO CONVERSAO_LUTA_ACAO (cd_conversao, id_luta, sequencia, momento_inicio, momento_fim, quem_faz, quem_sofre, acao_tipo, acao, tecnica, direcao, pontuacao) VALUES (1, 5, 32, TRIM(' 00:03:55,286'), TRIM(' 00:03:55,286'), 'ATTAF', 'SCHMITT', 'FINTA', '&lt;TECNICA&gt;', 'DEASHI HARAI RIGHT', NULL, NULL)</v>
      </c>
      <c r="R200" t="s">
        <v>10327</v>
      </c>
    </row>
    <row r="201" spans="1:18" hidden="1" x14ac:dyDescent="0.25">
      <c r="A201" s="7">
        <f>anotacoes!D201</f>
        <v>40867</v>
      </c>
      <c r="B201" t="str">
        <f>anotacoes!C201</f>
        <v>GRAND PRIX AMSTERDAM 2011</v>
      </c>
      <c r="C201" t="str">
        <f>anotacoes!E201</f>
        <v>ATTAF</v>
      </c>
      <c r="D201" t="str">
        <f>anotacoes!F201</f>
        <v>SCHMITT</v>
      </c>
      <c r="E201" t="s">
        <v>10325</v>
      </c>
      <c r="F201">
        <f>anotacoes!A201</f>
        <v>5</v>
      </c>
      <c r="G201">
        <f>anotacoes!B201</f>
        <v>33</v>
      </c>
      <c r="H201" t="str">
        <f>anotacoes!K201</f>
        <v xml:space="preserve"> 00:03:55,286</v>
      </c>
      <c r="I201" t="str">
        <f>anotacoes!L201</f>
        <v xml:space="preserve"> 00:03:56,431</v>
      </c>
      <c r="J201" t="str">
        <f>IF(L201="PAUSE",E201,IF(anotacoes!G205=conversao_anotacoes!C201,conversao_anotacoes!C201,conversao_anotacoes!D201))</f>
        <v>ATTAF</v>
      </c>
      <c r="K201" t="str">
        <f t="shared" si="6"/>
        <v>SCHMITT</v>
      </c>
      <c r="L201" t="str">
        <f>UPPER(anotacoes!H201)</f>
        <v>GRIP TIME</v>
      </c>
      <c r="M201" t="str">
        <f>IF(OR(L201="ATTACK",L201="FINTA"),"&lt;TECNICA&gt;",UPPER(anotacoes!I201))</f>
        <v>RIGHT COLLAR LEFT SLEEVE</v>
      </c>
      <c r="N201" t="str">
        <f>IF(OR(L201="ATTACK",L201="FINTA"),UPPER(anotacoes!I201),"")</f>
        <v/>
      </c>
      <c r="O201" s="6" t="str">
        <f>IF(anotacoes!N201=0,"",anotacoes!N201)</f>
        <v/>
      </c>
      <c r="P201" t="str">
        <f>IF(anotacoes!M201=0,"",UPPER(anotacoes!M201))</f>
        <v/>
      </c>
      <c r="Q201" t="str">
        <f t="shared" si="7"/>
        <v>INSERT INTO CONVERSAO_LUTA_ACAO (cd_conversao, id_luta, sequencia, momento_inicio, momento_fim, quem_faz, quem_sofre, acao_tipo, acao, tecnica, direcao, pontuacao) VALUES (1, 5, 33, TRIM(' 00:03:55,286'), TRIM(' 00:03:56,431'), 'ATTAF', 'SCHMITT', 'GRIP TIME', 'RIGHT COLLAR LEFT SLEEVE', NULL, NULL, NULL)</v>
      </c>
      <c r="R201" t="s">
        <v>10327</v>
      </c>
    </row>
    <row r="202" spans="1:18" hidden="1" x14ac:dyDescent="0.25">
      <c r="A202" s="7">
        <f>anotacoes!D202</f>
        <v>40867</v>
      </c>
      <c r="B202" t="str">
        <f>anotacoes!C202</f>
        <v>GRAND PRIX AMSTERDAM 2011</v>
      </c>
      <c r="C202" t="str">
        <f>anotacoes!E202</f>
        <v>ATTAF</v>
      </c>
      <c r="D202" t="str">
        <f>anotacoes!F202</f>
        <v>SCHMITT</v>
      </c>
      <c r="E202" t="s">
        <v>10325</v>
      </c>
      <c r="F202">
        <f>anotacoes!A202</f>
        <v>5</v>
      </c>
      <c r="G202">
        <f>anotacoes!B202</f>
        <v>34</v>
      </c>
      <c r="H202" t="str">
        <f>anotacoes!K202</f>
        <v xml:space="preserve"> 00:03:56,431</v>
      </c>
      <c r="I202" t="str">
        <f>anotacoes!L202</f>
        <v xml:space="preserve"> 00:03:58,124</v>
      </c>
      <c r="J202" t="str">
        <f>IF(L202="PAUSE",E202,IF(anotacoes!G206=conversao_anotacoes!C202,conversao_anotacoes!C202,conversao_anotacoes!D202))</f>
        <v>ATTAF</v>
      </c>
      <c r="K202" t="str">
        <f t="shared" si="6"/>
        <v>SCHMITT</v>
      </c>
      <c r="L202" t="str">
        <f>UPPER(anotacoes!H202)</f>
        <v>DEFENSE</v>
      </c>
      <c r="M202" t="str">
        <f>IF(OR(L202="ATTACK",L202="FINTA"),"&lt;TECNICA&gt;",UPPER(anotacoes!I202))</f>
        <v>USING BODY MASS</v>
      </c>
      <c r="N202" t="str">
        <f>IF(OR(L202="ATTACK",L202="FINTA"),UPPER(anotacoes!I202),"")</f>
        <v/>
      </c>
      <c r="O202" s="6" t="str">
        <f>IF(anotacoes!N202=0,"",anotacoes!N202)</f>
        <v/>
      </c>
      <c r="P202" t="str">
        <f>IF(anotacoes!M202=0,"",UPPER(anotacoes!M202))</f>
        <v/>
      </c>
      <c r="Q202" t="str">
        <f t="shared" si="7"/>
        <v>INSERT INTO CONVERSAO_LUTA_ACAO (cd_conversao, id_luta, sequencia, momento_inicio, momento_fim, quem_faz, quem_sofre, acao_tipo, acao, tecnica, direcao, pontuacao) VALUES (1, 5, 34, TRIM(' 00:03:56,431'), TRIM(' 00:03:58,124'), 'ATTAF', 'SCHMITT', 'DEFENSE', 'USING BODY MASS', NULL, NULL, NULL)</v>
      </c>
      <c r="R202" t="s">
        <v>10327</v>
      </c>
    </row>
    <row r="203" spans="1:18" hidden="1" x14ac:dyDescent="0.25">
      <c r="A203" s="7">
        <f>anotacoes!D203</f>
        <v>40867</v>
      </c>
      <c r="B203" t="str">
        <f>anotacoes!C203</f>
        <v>GRAND PRIX AMSTERDAM 2011</v>
      </c>
      <c r="C203" t="str">
        <f>anotacoes!E203</f>
        <v>ATTAF</v>
      </c>
      <c r="D203" t="str">
        <f>anotacoes!F203</f>
        <v>SCHMITT</v>
      </c>
      <c r="E203" t="s">
        <v>10325</v>
      </c>
      <c r="F203">
        <f>anotacoes!A203</f>
        <v>5</v>
      </c>
      <c r="G203">
        <f>anotacoes!B203</f>
        <v>35</v>
      </c>
      <c r="H203" t="str">
        <f>anotacoes!K203</f>
        <v xml:space="preserve"> 00:03:58,124</v>
      </c>
      <c r="I203" t="str">
        <f>anotacoes!L203</f>
        <v xml:space="preserve"> 00:04:07,125</v>
      </c>
      <c r="J203" t="str">
        <f>IF(L203="PAUSE",E203,IF(anotacoes!G207=conversao_anotacoes!C203,conversao_anotacoes!C203,conversao_anotacoes!D203))</f>
        <v>&lt;ARBITRO_DESCONHECIDO&gt;</v>
      </c>
      <c r="K203" t="str">
        <f t="shared" si="6"/>
        <v/>
      </c>
      <c r="L203" t="str">
        <f>UPPER(anotacoes!H203)</f>
        <v>PAUSE</v>
      </c>
      <c r="M203" t="str">
        <f>IF(OR(L203="ATTACK",L203="FINTA"),"&lt;TECNICA&gt;",UPPER(anotacoes!I203))</f>
        <v>&lt;NAO_CLASSIFICADO&gt;</v>
      </c>
      <c r="N203" t="str">
        <f>IF(OR(L203="ATTACK",L203="FINTA"),UPPER(anotacoes!I203),"")</f>
        <v/>
      </c>
      <c r="O203" s="6" t="str">
        <f>IF(anotacoes!N203=0,"",anotacoes!N203)</f>
        <v/>
      </c>
      <c r="P203" t="str">
        <f>IF(anotacoes!M203=0,"",UPPER(anotacoes!M203))</f>
        <v/>
      </c>
      <c r="Q203" t="str">
        <f t="shared" si="7"/>
        <v>INSERT INTO CONVERSAO_LUTA_ACAO (cd_conversao, id_luta, sequencia, momento_inicio, momento_fim, quem_faz, quem_sofre, acao_tipo, acao, tecnica, direcao, pontuacao) VALUES (1, 5, 35, TRIM(' 00:03:58,124'), TRIM(' 00:04:07,125'), '&lt;ARBITRO_DESCONHECIDO&gt;', '', 'PAUSE', '&lt;NAO_CLASSIFICADO&gt;', NULL, NULL, NULL)</v>
      </c>
      <c r="R203" t="s">
        <v>10327</v>
      </c>
    </row>
    <row r="204" spans="1:18" hidden="1" x14ac:dyDescent="0.25">
      <c r="A204" s="7">
        <f>anotacoes!D204</f>
        <v>40867</v>
      </c>
      <c r="B204" t="str">
        <f>anotacoes!C204</f>
        <v>GRAND PRIX AMSTERDAM 2011</v>
      </c>
      <c r="C204" t="str">
        <f>anotacoes!E204</f>
        <v>ATTAF</v>
      </c>
      <c r="D204" t="str">
        <f>anotacoes!F204</f>
        <v>SCHMITT</v>
      </c>
      <c r="E204" t="s">
        <v>10325</v>
      </c>
      <c r="F204">
        <f>anotacoes!A204</f>
        <v>5</v>
      </c>
      <c r="G204">
        <f>anotacoes!B204</f>
        <v>36</v>
      </c>
      <c r="H204" t="str">
        <f>anotacoes!K204</f>
        <v xml:space="preserve"> 00:04:07,125</v>
      </c>
      <c r="I204" t="str">
        <f>anotacoes!L204</f>
        <v xml:space="preserve"> 00:04:09,651</v>
      </c>
      <c r="J204" t="str">
        <f>IF(L204="PAUSE",E204,IF(anotacoes!G208=conversao_anotacoes!C204,conversao_anotacoes!C204,conversao_anotacoes!D204))</f>
        <v>ATTAF</v>
      </c>
      <c r="K204" t="str">
        <f t="shared" si="6"/>
        <v>SCHMITT</v>
      </c>
      <c r="L204" t="str">
        <f>UPPER(anotacoes!H204)</f>
        <v>DISPLACEMENT</v>
      </c>
      <c r="M204" t="str">
        <f>IF(OR(L204="ATTACK",L204="FINTA"),"&lt;TECNICA&gt;",UPPER(anotacoes!I204))</f>
        <v>2-3 STEP HESITANT LEFT</v>
      </c>
      <c r="N204" t="str">
        <f>IF(OR(L204="ATTACK",L204="FINTA"),UPPER(anotacoes!I204),"")</f>
        <v/>
      </c>
      <c r="O204" s="6" t="str">
        <f>IF(anotacoes!N204=0,"",anotacoes!N204)</f>
        <v/>
      </c>
      <c r="P204" t="str">
        <f>IF(anotacoes!M204=0,"",UPPER(anotacoes!M204))</f>
        <v/>
      </c>
      <c r="Q204" t="str">
        <f t="shared" si="7"/>
        <v>INSERT INTO CONVERSAO_LUTA_ACAO (cd_conversao, id_luta, sequencia, momento_inicio, momento_fim, quem_faz, quem_sofre, acao_tipo, acao, tecnica, direcao, pontuacao) VALUES (1, 5, 36, TRIM(' 00:04:07,125'), TRIM(' 00:04:09,651'), 'ATTAF', 'SCHMITT', 'DISPLACEMENT', '2-3 STEP HESITANT LEFT', NULL, NULL, NULL)</v>
      </c>
      <c r="R204" t="s">
        <v>10327</v>
      </c>
    </row>
    <row r="205" spans="1:18" hidden="1" x14ac:dyDescent="0.25">
      <c r="A205" s="7">
        <f>anotacoes!D205</f>
        <v>40867</v>
      </c>
      <c r="B205" t="str">
        <f>anotacoes!C205</f>
        <v>GRAND PRIX AMSTERDAM 2011</v>
      </c>
      <c r="C205" t="str">
        <f>anotacoes!E205</f>
        <v>ATTAF</v>
      </c>
      <c r="D205" t="str">
        <f>anotacoes!F205</f>
        <v>SCHMITT</v>
      </c>
      <c r="E205" t="s">
        <v>10325</v>
      </c>
      <c r="F205">
        <f>anotacoes!A205</f>
        <v>5</v>
      </c>
      <c r="G205">
        <f>anotacoes!B205</f>
        <v>37</v>
      </c>
      <c r="H205" t="str">
        <f>anotacoes!K205</f>
        <v xml:space="preserve"> 00:04:09,651</v>
      </c>
      <c r="I205" t="str">
        <f>anotacoes!L205</f>
        <v xml:space="preserve"> 00:04:18,410</v>
      </c>
      <c r="J205" t="str">
        <f>IF(L205="PAUSE",E205,IF(anotacoes!G209=conversao_anotacoes!C205,conversao_anotacoes!C205,conversao_anotacoes!D205))</f>
        <v>ATTAF</v>
      </c>
      <c r="K205" t="str">
        <f t="shared" si="6"/>
        <v>SCHMITT</v>
      </c>
      <c r="L205" t="str">
        <f>UPPER(anotacoes!H205)</f>
        <v>GRIP TIME</v>
      </c>
      <c r="M205" t="str">
        <f>IF(OR(L205="ATTACK",L205="FINTA"),"&lt;TECNICA&gt;",UPPER(anotacoes!I205))</f>
        <v>RIGHT SLEEVE LEFT SLEEVE</v>
      </c>
      <c r="N205" t="str">
        <f>IF(OR(L205="ATTACK",L205="FINTA"),UPPER(anotacoes!I205),"")</f>
        <v/>
      </c>
      <c r="O205" s="6" t="str">
        <f>IF(anotacoes!N205=0,"",anotacoes!N205)</f>
        <v/>
      </c>
      <c r="P205" t="str">
        <f>IF(anotacoes!M205=0,"",UPPER(anotacoes!M205))</f>
        <v/>
      </c>
      <c r="Q205" t="str">
        <f t="shared" si="7"/>
        <v>INSERT INTO CONVERSAO_LUTA_ACAO (cd_conversao, id_luta, sequencia, momento_inicio, momento_fim, quem_faz, quem_sofre, acao_tipo, acao, tecnica, direcao, pontuacao) VALUES (1, 5, 37, TRIM(' 00:04:09,651'), TRIM(' 00:04:18,410'), 'ATTAF', 'SCHMITT', 'GRIP TIME', 'RIGHT SLEEVE LEFT SLEEVE', NULL, NULL, NULL)</v>
      </c>
      <c r="R205" t="s">
        <v>10327</v>
      </c>
    </row>
    <row r="206" spans="1:18" hidden="1" x14ac:dyDescent="0.25">
      <c r="A206" s="7">
        <f>anotacoes!D206</f>
        <v>40867</v>
      </c>
      <c r="B206" t="str">
        <f>anotacoes!C206</f>
        <v>GRAND PRIX AMSTERDAM 2011</v>
      </c>
      <c r="C206" t="str">
        <f>anotacoes!E206</f>
        <v>ATTAF</v>
      </c>
      <c r="D206" t="str">
        <f>anotacoes!F206</f>
        <v>SCHMITT</v>
      </c>
      <c r="E206" t="s">
        <v>10325</v>
      </c>
      <c r="F206">
        <f>anotacoes!A206</f>
        <v>5</v>
      </c>
      <c r="G206">
        <f>anotacoes!B206</f>
        <v>38</v>
      </c>
      <c r="H206" t="str">
        <f>anotacoes!K206</f>
        <v xml:space="preserve"> 00:04:18,410</v>
      </c>
      <c r="I206" t="str">
        <f>anotacoes!L206</f>
        <v xml:space="preserve"> 00:04:18,977</v>
      </c>
      <c r="J206" t="str">
        <f>IF(L206="PAUSE",E206,IF(anotacoes!G210=conversao_anotacoes!C206,conversao_anotacoes!C206,conversao_anotacoes!D206))</f>
        <v>ATTAF</v>
      </c>
      <c r="K206" t="str">
        <f t="shared" si="6"/>
        <v>SCHMITT</v>
      </c>
      <c r="L206" t="str">
        <f>UPPER(anotacoes!H206)</f>
        <v>ATTACK</v>
      </c>
      <c r="M206" t="str">
        <f>IF(OR(L206="ATTACK",L206="FINTA"),"&lt;TECNICA&gt;",UPPER(anotacoes!I206))</f>
        <v>&lt;TECNICA&gt;</v>
      </c>
      <c r="N206" t="str">
        <f>IF(OR(L206="ATTACK",L206="FINTA"),UPPER(anotacoes!I206),"")</f>
        <v>SUMI GAESHI</v>
      </c>
      <c r="O206" s="6">
        <f>IF(anotacoes!N206=0,"",anotacoes!N206)</f>
        <v>4</v>
      </c>
      <c r="P206" t="str">
        <f>IF(anotacoes!M206=0,"",UPPER(anotacoes!M206))</f>
        <v/>
      </c>
      <c r="Q206" t="str">
        <f t="shared" si="7"/>
        <v>INSERT INTO CONVERSAO_LUTA_ACAO (cd_conversao, id_luta, sequencia, momento_inicio, momento_fim, quem_faz, quem_sofre, acao_tipo, acao, tecnica, direcao, pontuacao) VALUES (1, 5, 38, TRIM(' 00:04:18,410'), TRIM(' 00:04:18,977'), 'ATTAF', 'SCHMITT', 'ATTACK', '&lt;TECNICA&gt;', 'SUMI GAESHI', 4, NULL)</v>
      </c>
      <c r="R206" t="s">
        <v>10327</v>
      </c>
    </row>
    <row r="207" spans="1:18" hidden="1" x14ac:dyDescent="0.25">
      <c r="A207" s="7">
        <f>anotacoes!D207</f>
        <v>40867</v>
      </c>
      <c r="B207" t="str">
        <f>anotacoes!C207</f>
        <v>GRAND PRIX AMSTERDAM 2011</v>
      </c>
      <c r="C207" t="str">
        <f>anotacoes!E207</f>
        <v>ATTAF</v>
      </c>
      <c r="D207" t="str">
        <f>anotacoes!F207</f>
        <v>SCHMITT</v>
      </c>
      <c r="E207" t="s">
        <v>10325</v>
      </c>
      <c r="F207">
        <f>anotacoes!A207</f>
        <v>5</v>
      </c>
      <c r="G207">
        <f>anotacoes!B207</f>
        <v>39</v>
      </c>
      <c r="H207" t="str">
        <f>anotacoes!K207</f>
        <v xml:space="preserve"> 00:04:18,977</v>
      </c>
      <c r="I207" t="str">
        <f>anotacoes!L207</f>
        <v xml:space="preserve"> 00:05:01,188</v>
      </c>
      <c r="J207" t="str">
        <f>IF(L207="PAUSE",E207,IF(anotacoes!G211=conversao_anotacoes!C207,conversao_anotacoes!C207,conversao_anotacoes!D207))</f>
        <v>ATTAF</v>
      </c>
      <c r="K207" t="str">
        <f t="shared" si="6"/>
        <v>SCHMITT</v>
      </c>
      <c r="L207" t="str">
        <f>UPPER(anotacoes!H207)</f>
        <v>TRANSITION</v>
      </c>
      <c r="M207" t="str">
        <f>IF(OR(L207="ATTACK",L207="FINTA"),"&lt;TECNICA&gt;",UPPER(anotacoes!I207))</f>
        <v>WITHOUT ATTACK</v>
      </c>
      <c r="N207" t="str">
        <f>IF(OR(L207="ATTACK",L207="FINTA"),UPPER(anotacoes!I207),"")</f>
        <v/>
      </c>
      <c r="O207" s="6" t="str">
        <f>IF(anotacoes!N207=0,"",anotacoes!N207)</f>
        <v/>
      </c>
      <c r="P207" t="str">
        <f>IF(anotacoes!M207=0,"",UPPER(anotacoes!M207))</f>
        <v/>
      </c>
      <c r="Q207" t="str">
        <f t="shared" si="7"/>
        <v>INSERT INTO CONVERSAO_LUTA_ACAO (cd_conversao, id_luta, sequencia, momento_inicio, momento_fim, quem_faz, quem_sofre, acao_tipo, acao, tecnica, direcao, pontuacao) VALUES (1, 5, 39, TRIM(' 00:04:18,977'), TRIM(' 00:05:01,188'), 'ATTAF', 'SCHMITT', 'TRANSITION', 'WITHOUT ATTACK', NULL, NULL, NULL)</v>
      </c>
      <c r="R207" t="s">
        <v>10327</v>
      </c>
    </row>
    <row r="208" spans="1:18" hidden="1" x14ac:dyDescent="0.25">
      <c r="A208" s="7">
        <f>anotacoes!D208</f>
        <v>40867</v>
      </c>
      <c r="B208" t="str">
        <f>anotacoes!C208</f>
        <v>GRAND PRIX AMSTERDAM 2011</v>
      </c>
      <c r="C208" t="str">
        <f>anotacoes!E208</f>
        <v>ATTAF</v>
      </c>
      <c r="D208" t="str">
        <f>anotacoes!F208</f>
        <v>SCHMITT</v>
      </c>
      <c r="E208" t="s">
        <v>10325</v>
      </c>
      <c r="F208">
        <f>anotacoes!A208</f>
        <v>5</v>
      </c>
      <c r="G208">
        <f>anotacoes!B208</f>
        <v>40</v>
      </c>
      <c r="H208" t="str">
        <f>anotacoes!K208</f>
        <v xml:space="preserve"> 00:05:01,378</v>
      </c>
      <c r="I208" t="str">
        <f>anotacoes!L208</f>
        <v xml:space="preserve"> 00:05:06,493</v>
      </c>
      <c r="J208" t="str">
        <f>IF(L208="PAUSE",E208,IF(anotacoes!G212=conversao_anotacoes!C208,conversao_anotacoes!C208,conversao_anotacoes!D208))</f>
        <v>&lt;ARBITRO_DESCONHECIDO&gt;</v>
      </c>
      <c r="K208" t="str">
        <f t="shared" si="6"/>
        <v/>
      </c>
      <c r="L208" t="str">
        <f>UPPER(anotacoes!H208)</f>
        <v>PAUSE</v>
      </c>
      <c r="M208" t="str">
        <f>IF(OR(L208="ATTACK",L208="FINTA"),"&lt;TECNICA&gt;",UPPER(anotacoes!I208))</f>
        <v>&lt;NAO_CLASSIFICADO&gt;</v>
      </c>
      <c r="N208" t="str">
        <f>IF(OR(L208="ATTACK",L208="FINTA"),UPPER(anotacoes!I208),"")</f>
        <v/>
      </c>
      <c r="O208" s="6" t="str">
        <f>IF(anotacoes!N208=0,"",anotacoes!N208)</f>
        <v/>
      </c>
      <c r="P208" t="str">
        <f>IF(anotacoes!M208=0,"",UPPER(anotacoes!M208))</f>
        <v/>
      </c>
      <c r="Q208" t="str">
        <f t="shared" si="7"/>
        <v>INSERT INTO CONVERSAO_LUTA_ACAO (cd_conversao, id_luta, sequencia, momento_inicio, momento_fim, quem_faz, quem_sofre, acao_tipo, acao, tecnica, direcao, pontuacao) VALUES (1, 5, 40, TRIM(' 00:05:01,378'), TRIM(' 00:05:06,493'), '&lt;ARBITRO_DESCONHECIDO&gt;', '', 'PAUSE', '&lt;NAO_CLASSIFICADO&gt;', NULL, NULL, NULL)</v>
      </c>
      <c r="R208" t="s">
        <v>10327</v>
      </c>
    </row>
    <row r="209" spans="1:18" hidden="1" x14ac:dyDescent="0.25">
      <c r="A209" s="7">
        <f>anotacoes!D209</f>
        <v>40867</v>
      </c>
      <c r="B209" t="str">
        <f>anotacoes!C209</f>
        <v>GRAND PRIX AMSTERDAM 2011</v>
      </c>
      <c r="C209" t="str">
        <f>anotacoes!E209</f>
        <v>ATTAF</v>
      </c>
      <c r="D209" t="str">
        <f>anotacoes!F209</f>
        <v>SCHMITT</v>
      </c>
      <c r="E209" t="s">
        <v>10325</v>
      </c>
      <c r="F209">
        <f>anotacoes!A209</f>
        <v>5</v>
      </c>
      <c r="G209">
        <f>anotacoes!B209</f>
        <v>41</v>
      </c>
      <c r="H209" t="str">
        <f>anotacoes!K209</f>
        <v xml:space="preserve"> 00:05:06,649</v>
      </c>
      <c r="I209" t="str">
        <f>anotacoes!L209</f>
        <v xml:space="preserve"> 00:05:09,140</v>
      </c>
      <c r="J209" t="str">
        <f>IF(L209="PAUSE",E209,IF(anotacoes!G213=conversao_anotacoes!C209,conversao_anotacoes!C209,conversao_anotacoes!D209))</f>
        <v>ATTAF</v>
      </c>
      <c r="K209" t="str">
        <f t="shared" si="6"/>
        <v>SCHMITT</v>
      </c>
      <c r="L209" t="str">
        <f>UPPER(anotacoes!H209)</f>
        <v>DISPLACEMENT</v>
      </c>
      <c r="M209" t="str">
        <f>IF(OR(L209="ATTACK",L209="FINTA"),"&lt;TECNICA&gt;",UPPER(anotacoes!I209))</f>
        <v>CIRCULAR LEFT</v>
      </c>
      <c r="N209" t="str">
        <f>IF(OR(L209="ATTACK",L209="FINTA"),UPPER(anotacoes!I209),"")</f>
        <v/>
      </c>
      <c r="O209" s="6" t="str">
        <f>IF(anotacoes!N209=0,"",anotacoes!N209)</f>
        <v/>
      </c>
      <c r="P209" t="str">
        <f>IF(anotacoes!M209=0,"",UPPER(anotacoes!M209))</f>
        <v/>
      </c>
      <c r="Q209" t="str">
        <f t="shared" si="7"/>
        <v>INSERT INTO CONVERSAO_LUTA_ACAO (cd_conversao, id_luta, sequencia, momento_inicio, momento_fim, quem_faz, quem_sofre, acao_tipo, acao, tecnica, direcao, pontuacao) VALUES (1, 5, 41, TRIM(' 00:05:06,649'), TRIM(' 00:05:09,140'), 'ATTAF', 'SCHMITT', 'DISPLACEMENT', 'CIRCULAR LEFT', NULL, NULL, NULL)</v>
      </c>
      <c r="R209" t="s">
        <v>10327</v>
      </c>
    </row>
    <row r="210" spans="1:18" hidden="1" x14ac:dyDescent="0.25">
      <c r="A210" s="7">
        <f>anotacoes!D210</f>
        <v>40867</v>
      </c>
      <c r="B210" t="str">
        <f>anotacoes!C210</f>
        <v>GRAND PRIX AMSTERDAM 2011</v>
      </c>
      <c r="C210" t="str">
        <f>anotacoes!E210</f>
        <v>ATTAF</v>
      </c>
      <c r="D210" t="str">
        <f>anotacoes!F210</f>
        <v>SCHMITT</v>
      </c>
      <c r="E210" t="s">
        <v>10325</v>
      </c>
      <c r="F210">
        <f>anotacoes!A210</f>
        <v>5</v>
      </c>
      <c r="G210">
        <f>anotacoes!B210</f>
        <v>42</v>
      </c>
      <c r="H210" t="str">
        <f>anotacoes!K210</f>
        <v xml:space="preserve"> 00:05:09,140</v>
      </c>
      <c r="I210" t="str">
        <f>anotacoes!L210</f>
        <v xml:space="preserve"> 00:05:11,564</v>
      </c>
      <c r="J210" t="str">
        <f>IF(L210="PAUSE",E210,IF(anotacoes!G214=conversao_anotacoes!C210,conversao_anotacoes!C210,conversao_anotacoes!D210))</f>
        <v>ATTAF</v>
      </c>
      <c r="K210" t="str">
        <f t="shared" si="6"/>
        <v>SCHMITT</v>
      </c>
      <c r="L210" t="str">
        <f>UPPER(anotacoes!H210)</f>
        <v>DISPLACEMENT</v>
      </c>
      <c r="M210" t="str">
        <f>IF(OR(L210="ATTACK",L210="FINTA"),"&lt;TECNICA&gt;",UPPER(anotacoes!I210))</f>
        <v>2-3 STEP HESITANT LEFT</v>
      </c>
      <c r="N210" t="str">
        <f>IF(OR(L210="ATTACK",L210="FINTA"),UPPER(anotacoes!I210),"")</f>
        <v/>
      </c>
      <c r="O210" s="6" t="str">
        <f>IF(anotacoes!N210=0,"",anotacoes!N210)</f>
        <v/>
      </c>
      <c r="P210" t="str">
        <f>IF(anotacoes!M210=0,"",UPPER(anotacoes!M210))</f>
        <v/>
      </c>
      <c r="Q210" t="str">
        <f t="shared" si="7"/>
        <v>INSERT INTO CONVERSAO_LUTA_ACAO (cd_conversao, id_luta, sequencia, momento_inicio, momento_fim, quem_faz, quem_sofre, acao_tipo, acao, tecnica, direcao, pontuacao) VALUES (1, 5, 42, TRIM(' 00:05:09,140'), TRIM(' 00:05:11,564'), 'ATTAF', 'SCHMITT', 'DISPLACEMENT', '2-3 STEP HESITANT LEFT', NULL, NULL, NULL)</v>
      </c>
      <c r="R210" t="s">
        <v>10327</v>
      </c>
    </row>
    <row r="211" spans="1:18" hidden="1" x14ac:dyDescent="0.25">
      <c r="A211" s="7">
        <f>anotacoes!D211</f>
        <v>40867</v>
      </c>
      <c r="B211" t="str">
        <f>anotacoes!C211</f>
        <v>GRAND PRIX AMSTERDAM 2011</v>
      </c>
      <c r="C211" t="str">
        <f>anotacoes!E211</f>
        <v>ATTAF</v>
      </c>
      <c r="D211" t="str">
        <f>anotacoes!F211</f>
        <v>SCHMITT</v>
      </c>
      <c r="E211" t="s">
        <v>10325</v>
      </c>
      <c r="F211">
        <f>anotacoes!A211</f>
        <v>5</v>
      </c>
      <c r="G211">
        <f>anotacoes!B211</f>
        <v>43</v>
      </c>
      <c r="H211" t="str">
        <f>anotacoes!K211</f>
        <v xml:space="preserve"> 00:05:11,564</v>
      </c>
      <c r="I211" t="str">
        <f>anotacoes!L211</f>
        <v xml:space="preserve"> 00:05:17,458</v>
      </c>
      <c r="J211" t="str">
        <f>IF(L211="PAUSE",E211,IF(anotacoes!G215=conversao_anotacoes!C211,conversao_anotacoes!C211,conversao_anotacoes!D211))</f>
        <v>ATTAF</v>
      </c>
      <c r="K211" t="str">
        <f t="shared" si="6"/>
        <v>SCHMITT</v>
      </c>
      <c r="L211" t="str">
        <f>UPPER(anotacoes!H211)</f>
        <v>GRIP TIME</v>
      </c>
      <c r="M211" t="str">
        <f>IF(OR(L211="ATTACK",L211="FINTA"),"&lt;TECNICA&gt;",UPPER(anotacoes!I211))</f>
        <v>RIGHT COLLAR</v>
      </c>
      <c r="N211" t="str">
        <f>IF(OR(L211="ATTACK",L211="FINTA"),UPPER(anotacoes!I211),"")</f>
        <v/>
      </c>
      <c r="O211" s="6" t="str">
        <f>IF(anotacoes!N211=0,"",anotacoes!N211)</f>
        <v/>
      </c>
      <c r="P211" t="str">
        <f>IF(anotacoes!M211=0,"",UPPER(anotacoes!M211))</f>
        <v/>
      </c>
      <c r="Q211" t="str">
        <f t="shared" si="7"/>
        <v>INSERT INTO CONVERSAO_LUTA_ACAO (cd_conversao, id_luta, sequencia, momento_inicio, momento_fim, quem_faz, quem_sofre, acao_tipo, acao, tecnica, direcao, pontuacao) VALUES (1, 5, 43, TRIM(' 00:05:11,564'), TRIM(' 00:05:17,458'), 'ATTAF', 'SCHMITT', 'GRIP TIME', 'RIGHT COLLAR', NULL, NULL, NULL)</v>
      </c>
      <c r="R211" t="s">
        <v>10327</v>
      </c>
    </row>
    <row r="212" spans="1:18" hidden="1" x14ac:dyDescent="0.25">
      <c r="A212" s="7">
        <f>anotacoes!D212</f>
        <v>40867</v>
      </c>
      <c r="B212" t="str">
        <f>anotacoes!C212</f>
        <v>GRAND PRIX AMSTERDAM 2011</v>
      </c>
      <c r="C212" t="str">
        <f>anotacoes!E212</f>
        <v>ATTAF</v>
      </c>
      <c r="D212" t="str">
        <f>anotacoes!F212</f>
        <v>SCHMITT</v>
      </c>
      <c r="E212" t="s">
        <v>10325</v>
      </c>
      <c r="F212">
        <f>anotacoes!A212</f>
        <v>5</v>
      </c>
      <c r="G212">
        <f>anotacoes!B212</f>
        <v>44</v>
      </c>
      <c r="H212" t="str">
        <f>anotacoes!K212</f>
        <v xml:space="preserve"> 00:05:17,458</v>
      </c>
      <c r="I212" t="str">
        <f>anotacoes!L212</f>
        <v xml:space="preserve"> 00:05:21,116</v>
      </c>
      <c r="J212" t="str">
        <f>IF(L212="PAUSE",E212,IF(anotacoes!G216=conversao_anotacoes!C212,conversao_anotacoes!C212,conversao_anotacoes!D212))</f>
        <v>ATTAF</v>
      </c>
      <c r="K212" t="str">
        <f t="shared" si="6"/>
        <v>SCHMITT</v>
      </c>
      <c r="L212" t="str">
        <f>UPPER(anotacoes!H212)</f>
        <v>GRIP TIME</v>
      </c>
      <c r="M212" t="str">
        <f>IF(OR(L212="ATTACK",L212="FINTA"),"&lt;TECNICA&gt;",UPPER(anotacoes!I212))</f>
        <v>RIGHT COLLAR LEFT SLEEVE</v>
      </c>
      <c r="N212" t="str">
        <f>IF(OR(L212="ATTACK",L212="FINTA"),UPPER(anotacoes!I212),"")</f>
        <v/>
      </c>
      <c r="O212" s="6" t="str">
        <f>IF(anotacoes!N212=0,"",anotacoes!N212)</f>
        <v/>
      </c>
      <c r="P212" t="str">
        <f>IF(anotacoes!M212=0,"",UPPER(anotacoes!M212))</f>
        <v/>
      </c>
      <c r="Q212" t="str">
        <f t="shared" si="7"/>
        <v>INSERT INTO CONVERSAO_LUTA_ACAO (cd_conversao, id_luta, sequencia, momento_inicio, momento_fim, quem_faz, quem_sofre, acao_tipo, acao, tecnica, direcao, pontuacao) VALUES (1, 5, 44, TRIM(' 00:05:17,458'), TRIM(' 00:05:21,116'), 'ATTAF', 'SCHMITT', 'GRIP TIME', 'RIGHT COLLAR LEFT SLEEVE', NULL, NULL, NULL)</v>
      </c>
      <c r="R212" t="s">
        <v>10327</v>
      </c>
    </row>
    <row r="213" spans="1:18" hidden="1" x14ac:dyDescent="0.25">
      <c r="A213" s="7">
        <f>anotacoes!D213</f>
        <v>40867</v>
      </c>
      <c r="B213" t="str">
        <f>anotacoes!C213</f>
        <v>GRAND PRIX AMSTERDAM 2011</v>
      </c>
      <c r="C213" t="str">
        <f>anotacoes!E213</f>
        <v>ATTAF</v>
      </c>
      <c r="D213" t="str">
        <f>anotacoes!F213</f>
        <v>SCHMITT</v>
      </c>
      <c r="E213" t="s">
        <v>10325</v>
      </c>
      <c r="F213">
        <f>anotacoes!A213</f>
        <v>5</v>
      </c>
      <c r="G213">
        <f>anotacoes!B213</f>
        <v>45</v>
      </c>
      <c r="H213" t="str">
        <f>anotacoes!K213</f>
        <v xml:space="preserve"> 00:05:21,116</v>
      </c>
      <c r="I213" t="str">
        <f>anotacoes!L213</f>
        <v xml:space="preserve"> 00:05:21,991</v>
      </c>
      <c r="J213" t="str">
        <f>IF(L213="PAUSE",E213,IF(anotacoes!G217=conversao_anotacoes!C213,conversao_anotacoes!C213,conversao_anotacoes!D213))</f>
        <v>ATTAF</v>
      </c>
      <c r="K213" t="str">
        <f t="shared" si="6"/>
        <v>SCHMITT</v>
      </c>
      <c r="L213" t="str">
        <f>UPPER(anotacoes!H213)</f>
        <v>DEFENSE</v>
      </c>
      <c r="M213" t="str">
        <f>IF(OR(L213="ATTACK",L213="FINTA"),"&lt;TECNICA&gt;",UPPER(anotacoes!I213))</f>
        <v>USING BODY MASS</v>
      </c>
      <c r="N213" t="str">
        <f>IF(OR(L213="ATTACK",L213="FINTA"),UPPER(anotacoes!I213),"")</f>
        <v/>
      </c>
      <c r="O213" s="6" t="str">
        <f>IF(anotacoes!N213=0,"",anotacoes!N213)</f>
        <v/>
      </c>
      <c r="P213" t="str">
        <f>IF(anotacoes!M213=0,"",UPPER(anotacoes!M213))</f>
        <v/>
      </c>
      <c r="Q213" t="str">
        <f t="shared" si="7"/>
        <v>INSERT INTO CONVERSAO_LUTA_ACAO (cd_conversao, id_luta, sequencia, momento_inicio, momento_fim, quem_faz, quem_sofre, acao_tipo, acao, tecnica, direcao, pontuacao) VALUES (1, 5, 45, TRIM(' 00:05:21,116'), TRIM(' 00:05:21,991'), 'ATTAF', 'SCHMITT', 'DEFENSE', 'USING BODY MASS', NULL, NULL, NULL)</v>
      </c>
      <c r="R213" t="s">
        <v>10327</v>
      </c>
    </row>
    <row r="214" spans="1:18" hidden="1" x14ac:dyDescent="0.25">
      <c r="A214" s="7">
        <f>anotacoes!D214</f>
        <v>40867</v>
      </c>
      <c r="B214" t="str">
        <f>anotacoes!C214</f>
        <v>GRAND PRIX AMSTERDAM 2011</v>
      </c>
      <c r="C214" t="str">
        <f>anotacoes!E214</f>
        <v>ATTAF</v>
      </c>
      <c r="D214" t="str">
        <f>anotacoes!F214</f>
        <v>SCHMITT</v>
      </c>
      <c r="E214" t="s">
        <v>10325</v>
      </c>
      <c r="F214">
        <f>anotacoes!A214</f>
        <v>5</v>
      </c>
      <c r="G214">
        <f>anotacoes!B214</f>
        <v>46</v>
      </c>
      <c r="H214" t="str">
        <f>anotacoes!K214</f>
        <v xml:space="preserve"> 00:05:22,162</v>
      </c>
      <c r="I214" t="str">
        <f>anotacoes!L214</f>
        <v xml:space="preserve"> 00:05:36,286</v>
      </c>
      <c r="J214" t="str">
        <f>IF(L214="PAUSE",E214,IF(anotacoes!G218=conversao_anotacoes!C214,conversao_anotacoes!C214,conversao_anotacoes!D214))</f>
        <v>&lt;ARBITRO_DESCONHECIDO&gt;</v>
      </c>
      <c r="K214" t="str">
        <f t="shared" si="6"/>
        <v/>
      </c>
      <c r="L214" t="str">
        <f>UPPER(anotacoes!H214)</f>
        <v>PAUSE</v>
      </c>
      <c r="M214" t="str">
        <f>IF(OR(L214="ATTACK",L214="FINTA"),"&lt;TECNICA&gt;",UPPER(anotacoes!I214))</f>
        <v>&lt;NAO_CLASSIFICADO&gt;</v>
      </c>
      <c r="N214" t="str">
        <f>IF(OR(L214="ATTACK",L214="FINTA"),UPPER(anotacoes!I214),"")</f>
        <v/>
      </c>
      <c r="O214" s="6" t="str">
        <f>IF(anotacoes!N214=0,"",anotacoes!N214)</f>
        <v/>
      </c>
      <c r="P214" t="str">
        <f>IF(anotacoes!M214=0,"",UPPER(anotacoes!M214))</f>
        <v/>
      </c>
      <c r="Q214" t="str">
        <f t="shared" si="7"/>
        <v>INSERT INTO CONVERSAO_LUTA_ACAO (cd_conversao, id_luta, sequencia, momento_inicio, momento_fim, quem_faz, quem_sofre, acao_tipo, acao, tecnica, direcao, pontuacao) VALUES (1, 5, 46, TRIM(' 00:05:22,162'), TRIM(' 00:05:36,286'), '&lt;ARBITRO_DESCONHECIDO&gt;', '', 'PAUSE', '&lt;NAO_CLASSIFICADO&gt;', NULL, NULL, NULL)</v>
      </c>
      <c r="R214" t="s">
        <v>10327</v>
      </c>
    </row>
    <row r="215" spans="1:18" hidden="1" x14ac:dyDescent="0.25">
      <c r="A215" s="7">
        <f>anotacoes!D215</f>
        <v>40867</v>
      </c>
      <c r="B215" t="str">
        <f>anotacoes!C215</f>
        <v>GRAND PRIX AMSTERDAM 2011</v>
      </c>
      <c r="C215" t="str">
        <f>anotacoes!E215</f>
        <v>ATTAF</v>
      </c>
      <c r="D215" t="str">
        <f>anotacoes!F215</f>
        <v>SCHMITT</v>
      </c>
      <c r="E215" t="s">
        <v>10325</v>
      </c>
      <c r="F215">
        <f>anotacoes!A215</f>
        <v>5</v>
      </c>
      <c r="G215">
        <f>anotacoes!B215</f>
        <v>47</v>
      </c>
      <c r="H215" t="str">
        <f>anotacoes!K215</f>
        <v xml:space="preserve"> 00:05:36,286</v>
      </c>
      <c r="I215" t="str">
        <f>anotacoes!L215</f>
        <v xml:space="preserve"> 00:05:43,097</v>
      </c>
      <c r="J215" t="str">
        <f>IF(L215="PAUSE",E215,IF(anotacoes!G219=conversao_anotacoes!C215,conversao_anotacoes!C215,conversao_anotacoes!D215))</f>
        <v>ATTAF</v>
      </c>
      <c r="K215" t="str">
        <f t="shared" si="6"/>
        <v>SCHMITT</v>
      </c>
      <c r="L215" t="str">
        <f>UPPER(anotacoes!H215)</f>
        <v>DISPLACEMENT</v>
      </c>
      <c r="M215" t="str">
        <f>IF(OR(L215="ATTACK",L215="FINTA"),"&lt;TECNICA&gt;",UPPER(anotacoes!I215))</f>
        <v>2-3 STEP HESITANT LEFT</v>
      </c>
      <c r="N215" t="str">
        <f>IF(OR(L215="ATTACK",L215="FINTA"),UPPER(anotacoes!I215),"")</f>
        <v/>
      </c>
      <c r="O215" s="6" t="str">
        <f>IF(anotacoes!N215=0,"",anotacoes!N215)</f>
        <v/>
      </c>
      <c r="P215" t="str">
        <f>IF(anotacoes!M215=0,"",UPPER(anotacoes!M215))</f>
        <v/>
      </c>
      <c r="Q215" t="str">
        <f t="shared" si="7"/>
        <v>INSERT INTO CONVERSAO_LUTA_ACAO (cd_conversao, id_luta, sequencia, momento_inicio, momento_fim, quem_faz, quem_sofre, acao_tipo, acao, tecnica, direcao, pontuacao) VALUES (1, 5, 47, TRIM(' 00:05:36,286'), TRIM(' 00:05:43,097'), 'ATTAF', 'SCHMITT', 'DISPLACEMENT', '2-3 STEP HESITANT LEFT', NULL, NULL, NULL)</v>
      </c>
      <c r="R215" t="s">
        <v>10327</v>
      </c>
    </row>
    <row r="216" spans="1:18" hidden="1" x14ac:dyDescent="0.25">
      <c r="A216" s="7">
        <f>anotacoes!D216</f>
        <v>40867</v>
      </c>
      <c r="B216" t="str">
        <f>anotacoes!C216</f>
        <v>GRAND PRIX AMSTERDAM 2011</v>
      </c>
      <c r="C216" t="str">
        <f>anotacoes!E216</f>
        <v>ATTAF</v>
      </c>
      <c r="D216" t="str">
        <f>anotacoes!F216</f>
        <v>SCHMITT</v>
      </c>
      <c r="E216" t="s">
        <v>10325</v>
      </c>
      <c r="F216">
        <f>anotacoes!A216</f>
        <v>5</v>
      </c>
      <c r="G216">
        <f>anotacoes!B216</f>
        <v>48</v>
      </c>
      <c r="H216" t="str">
        <f>anotacoes!K216</f>
        <v xml:space="preserve"> 00:05:43,097</v>
      </c>
      <c r="I216" t="str">
        <f>anotacoes!L216</f>
        <v xml:space="preserve"> 00:05:47,780</v>
      </c>
      <c r="J216" t="str">
        <f>IF(L216="PAUSE",E216,IF(anotacoes!G220=conversao_anotacoes!C216,conversao_anotacoes!C216,conversao_anotacoes!D216))</f>
        <v>ATTAF</v>
      </c>
      <c r="K216" t="str">
        <f t="shared" si="6"/>
        <v>SCHMITT</v>
      </c>
      <c r="L216" t="str">
        <f>UPPER(anotacoes!H216)</f>
        <v>DISPLACEMENT</v>
      </c>
      <c r="M216" t="str">
        <f>IF(OR(L216="ATTACK",L216="FINTA"),"&lt;TECNICA&gt;",UPPER(anotacoes!I216))</f>
        <v>TRY TO GRIP WITH CONTACT</v>
      </c>
      <c r="N216" t="str">
        <f>IF(OR(L216="ATTACK",L216="FINTA"),UPPER(anotacoes!I216),"")</f>
        <v/>
      </c>
      <c r="O216" s="6" t="str">
        <f>IF(anotacoes!N216=0,"",anotacoes!N216)</f>
        <v/>
      </c>
      <c r="P216" t="str">
        <f>IF(anotacoes!M216=0,"",UPPER(anotacoes!M216))</f>
        <v/>
      </c>
      <c r="Q216" t="str">
        <f t="shared" si="7"/>
        <v>INSERT INTO CONVERSAO_LUTA_ACAO (cd_conversao, id_luta, sequencia, momento_inicio, momento_fim, quem_faz, quem_sofre, acao_tipo, acao, tecnica, direcao, pontuacao) VALUES (1, 5, 48, TRIM(' 00:05:43,097'), TRIM(' 00:05:47,780'), 'ATTAF', 'SCHMITT', 'DISPLACEMENT', 'TRY TO GRIP WITH CONTACT', NULL, NULL, NULL)</v>
      </c>
      <c r="R216" t="s">
        <v>10327</v>
      </c>
    </row>
    <row r="217" spans="1:18" hidden="1" x14ac:dyDescent="0.25">
      <c r="A217" s="7">
        <f>anotacoes!D217</f>
        <v>40867</v>
      </c>
      <c r="B217" t="str">
        <f>anotacoes!C217</f>
        <v>GRAND PRIX AMSTERDAM 2011</v>
      </c>
      <c r="C217" t="str">
        <f>anotacoes!E217</f>
        <v>ATTAF</v>
      </c>
      <c r="D217" t="str">
        <f>anotacoes!F217</f>
        <v>SCHMITT</v>
      </c>
      <c r="E217" t="s">
        <v>10325</v>
      </c>
      <c r="F217">
        <f>anotacoes!A217</f>
        <v>5</v>
      </c>
      <c r="G217">
        <f>anotacoes!B217</f>
        <v>49</v>
      </c>
      <c r="H217" t="str">
        <f>anotacoes!K217</f>
        <v xml:space="preserve"> 00:05:47,780</v>
      </c>
      <c r="I217" t="str">
        <f>anotacoes!L217</f>
        <v xml:space="preserve"> 00:05:56,400</v>
      </c>
      <c r="J217" t="str">
        <f>IF(L217="PAUSE",E217,IF(anotacoes!G221=conversao_anotacoes!C217,conversao_anotacoes!C217,conversao_anotacoes!D217))</f>
        <v>ATTAF</v>
      </c>
      <c r="K217" t="str">
        <f t="shared" si="6"/>
        <v>SCHMITT</v>
      </c>
      <c r="L217" t="str">
        <f>UPPER(anotacoes!H217)</f>
        <v>GRIP TIME</v>
      </c>
      <c r="M217" t="str">
        <f>IF(OR(L217="ATTACK",L217="FINTA"),"&lt;TECNICA&gt;",UPPER(anotacoes!I217))</f>
        <v>RIGHT COLLAR</v>
      </c>
      <c r="N217" t="str">
        <f>IF(OR(L217="ATTACK",L217="FINTA"),UPPER(anotacoes!I217),"")</f>
        <v/>
      </c>
      <c r="O217" s="6" t="str">
        <f>IF(anotacoes!N217=0,"",anotacoes!N217)</f>
        <v/>
      </c>
      <c r="P217" t="str">
        <f>IF(anotacoes!M217=0,"",UPPER(anotacoes!M217))</f>
        <v/>
      </c>
      <c r="Q217" t="str">
        <f t="shared" si="7"/>
        <v>INSERT INTO CONVERSAO_LUTA_ACAO (cd_conversao, id_luta, sequencia, momento_inicio, momento_fim, quem_faz, quem_sofre, acao_tipo, acao, tecnica, direcao, pontuacao) VALUES (1, 5, 49, TRIM(' 00:05:47,780'), TRIM(' 00:05:56,400'), 'ATTAF', 'SCHMITT', 'GRIP TIME', 'RIGHT COLLAR', NULL, NULL, NULL)</v>
      </c>
      <c r="R217" t="s">
        <v>10327</v>
      </c>
    </row>
    <row r="218" spans="1:18" hidden="1" x14ac:dyDescent="0.25">
      <c r="A218" s="7">
        <f>anotacoes!D218</f>
        <v>40867</v>
      </c>
      <c r="B218" t="str">
        <f>anotacoes!C218</f>
        <v>GRAND PRIX AMSTERDAM 2011</v>
      </c>
      <c r="C218" t="str">
        <f>anotacoes!E218</f>
        <v>ATTAF</v>
      </c>
      <c r="D218" t="str">
        <f>anotacoes!F218</f>
        <v>SCHMITT</v>
      </c>
      <c r="E218" t="s">
        <v>10325</v>
      </c>
      <c r="F218">
        <f>anotacoes!A218</f>
        <v>5</v>
      </c>
      <c r="G218">
        <f>anotacoes!B218</f>
        <v>50</v>
      </c>
      <c r="H218" t="str">
        <f>anotacoes!K218</f>
        <v xml:space="preserve"> 00:05:56,400</v>
      </c>
      <c r="I218" t="str">
        <f>anotacoes!L218</f>
        <v xml:space="preserve"> 00:05:57,382</v>
      </c>
      <c r="J218" t="str">
        <f>IF(L218="PAUSE",E218,IF(anotacoes!G222=conversao_anotacoes!C218,conversao_anotacoes!C218,conversao_anotacoes!D218))</f>
        <v>ATTAF</v>
      </c>
      <c r="K218" t="str">
        <f t="shared" si="6"/>
        <v>SCHMITT</v>
      </c>
      <c r="L218" t="str">
        <f>UPPER(anotacoes!H218)</f>
        <v>ATTACK</v>
      </c>
      <c r="M218" t="str">
        <f>IF(OR(L218="ATTACK",L218="FINTA"),"&lt;TECNICA&gt;",UPPER(anotacoes!I218))</f>
        <v>&lt;TECNICA&gt;</v>
      </c>
      <c r="N218" t="str">
        <f>IF(OR(L218="ATTACK",L218="FINTA"),UPPER(anotacoes!I218),"")</f>
        <v>IPPON SEOINAGE</v>
      </c>
      <c r="O218" s="6">
        <f>IF(anotacoes!N218=0,"",anotacoes!N218)</f>
        <v>6</v>
      </c>
      <c r="P218" t="str">
        <f>IF(anotacoes!M218=0,"",UPPER(anotacoes!M218))</f>
        <v/>
      </c>
      <c r="Q218" t="str">
        <f t="shared" si="7"/>
        <v>INSERT INTO CONVERSAO_LUTA_ACAO (cd_conversao, id_luta, sequencia, momento_inicio, momento_fim, quem_faz, quem_sofre, acao_tipo, acao, tecnica, direcao, pontuacao) VALUES (1, 5, 50, TRIM(' 00:05:56,400'), TRIM(' 00:05:57,382'), 'ATTAF', 'SCHMITT', 'ATTACK', '&lt;TECNICA&gt;', 'IPPON SEOINAGE', 6, NULL)</v>
      </c>
      <c r="R218" t="s">
        <v>10327</v>
      </c>
    </row>
    <row r="219" spans="1:18" hidden="1" x14ac:dyDescent="0.25">
      <c r="A219" s="7">
        <f>anotacoes!D219</f>
        <v>40867</v>
      </c>
      <c r="B219" t="str">
        <f>anotacoes!C219</f>
        <v>GRAND PRIX AMSTERDAM 2011</v>
      </c>
      <c r="C219" t="str">
        <f>anotacoes!E219</f>
        <v>ATTAF</v>
      </c>
      <c r="D219" t="str">
        <f>anotacoes!F219</f>
        <v>SCHMITT</v>
      </c>
      <c r="E219" t="s">
        <v>10325</v>
      </c>
      <c r="F219">
        <f>anotacoes!A219</f>
        <v>5</v>
      </c>
      <c r="G219">
        <f>anotacoes!B219</f>
        <v>51</v>
      </c>
      <c r="H219" t="str">
        <f>anotacoes!K219</f>
        <v xml:space="preserve"> 00:05:57,553</v>
      </c>
      <c r="I219" t="str">
        <f>anotacoes!L219</f>
        <v xml:space="preserve"> 00:05:59,601</v>
      </c>
      <c r="J219" t="str">
        <f>IF(L219="PAUSE",E219,IF(anotacoes!G223=conversao_anotacoes!C219,conversao_anotacoes!C219,conversao_anotacoes!D219))</f>
        <v>ATTAF</v>
      </c>
      <c r="K219" t="str">
        <f t="shared" si="6"/>
        <v>SCHMITT</v>
      </c>
      <c r="L219" t="str">
        <f>UPPER(anotacoes!H219)</f>
        <v>GRIP TIME</v>
      </c>
      <c r="M219" t="str">
        <f>IF(OR(L219="ATTACK",L219="FINTA"),"&lt;TECNICA&gt;",UPPER(anotacoes!I219))</f>
        <v>RIGHT COLLAR</v>
      </c>
      <c r="N219" t="str">
        <f>IF(OR(L219="ATTACK",L219="FINTA"),UPPER(anotacoes!I219),"")</f>
        <v/>
      </c>
      <c r="O219" s="6" t="str">
        <f>IF(anotacoes!N219=0,"",anotacoes!N219)</f>
        <v/>
      </c>
      <c r="P219" t="str">
        <f>IF(anotacoes!M219=0,"",UPPER(anotacoes!M219))</f>
        <v/>
      </c>
      <c r="Q219" t="str">
        <f t="shared" si="7"/>
        <v>INSERT INTO CONVERSAO_LUTA_ACAO (cd_conversao, id_luta, sequencia, momento_inicio, momento_fim, quem_faz, quem_sofre, acao_tipo, acao, tecnica, direcao, pontuacao) VALUES (1, 5, 51, TRIM(' 00:05:57,553'), TRIM(' 00:05:59,601'), 'ATTAF', 'SCHMITT', 'GRIP TIME', 'RIGHT COLLAR', NULL, NULL, NULL)</v>
      </c>
      <c r="R219" t="s">
        <v>10327</v>
      </c>
    </row>
    <row r="220" spans="1:18" hidden="1" x14ac:dyDescent="0.25">
      <c r="A220" s="7">
        <f>anotacoes!D220</f>
        <v>40867</v>
      </c>
      <c r="B220" t="str">
        <f>anotacoes!C220</f>
        <v>GRAND PRIX AMSTERDAM 2011</v>
      </c>
      <c r="C220" t="str">
        <f>anotacoes!E220</f>
        <v>ATTAF</v>
      </c>
      <c r="D220" t="str">
        <f>anotacoes!F220</f>
        <v>SCHMITT</v>
      </c>
      <c r="E220" t="s">
        <v>10325</v>
      </c>
      <c r="F220">
        <f>anotacoes!A220</f>
        <v>5</v>
      </c>
      <c r="G220">
        <f>anotacoes!B220</f>
        <v>52</v>
      </c>
      <c r="H220" t="str">
        <f>anotacoes!K220</f>
        <v xml:space="preserve"> 00:05:59,601</v>
      </c>
      <c r="I220" t="str">
        <f>anotacoes!L220</f>
        <v xml:space="preserve"> 00:06:49,391</v>
      </c>
      <c r="J220" t="str">
        <f>IF(L220="PAUSE",E220,IF(anotacoes!G224=conversao_anotacoes!C220,conversao_anotacoes!C220,conversao_anotacoes!D220))</f>
        <v>ATTAF</v>
      </c>
      <c r="K220" t="str">
        <f t="shared" si="6"/>
        <v>SCHMITT</v>
      </c>
      <c r="L220" t="str">
        <f>UPPER(anotacoes!H220)</f>
        <v>GRIP TIME</v>
      </c>
      <c r="M220" t="str">
        <f>IF(OR(L220="ATTACK",L220="FINTA"),"&lt;TECNICA&gt;",UPPER(anotacoes!I220))</f>
        <v>RIGHT BACK LEFT SLEEVE</v>
      </c>
      <c r="N220" t="str">
        <f>IF(OR(L220="ATTACK",L220="FINTA"),UPPER(anotacoes!I220),"")</f>
        <v/>
      </c>
      <c r="O220" s="6" t="str">
        <f>IF(anotacoes!N220=0,"",anotacoes!N220)</f>
        <v/>
      </c>
      <c r="P220" t="str">
        <f>IF(anotacoes!M220=0,"",UPPER(anotacoes!M220))</f>
        <v/>
      </c>
      <c r="Q220" t="str">
        <f t="shared" si="7"/>
        <v>INSERT INTO CONVERSAO_LUTA_ACAO (cd_conversao, id_luta, sequencia, momento_inicio, momento_fim, quem_faz, quem_sofre, acao_tipo, acao, tecnica, direcao, pontuacao) VALUES (1, 5, 52, TRIM(' 00:05:59,601'), TRIM(' 00:06:49,391'), 'ATTAF', 'SCHMITT', 'GRIP TIME', 'RIGHT BACK LEFT SLEEVE', NULL, NULL, NULL)</v>
      </c>
      <c r="R220" t="s">
        <v>10327</v>
      </c>
    </row>
    <row r="221" spans="1:18" hidden="1" x14ac:dyDescent="0.25">
      <c r="A221" s="7">
        <f>anotacoes!D221</f>
        <v>40867</v>
      </c>
      <c r="B221" t="str">
        <f>anotacoes!C221</f>
        <v>GRAND PRIX AMSTERDAM 2011</v>
      </c>
      <c r="C221" t="str">
        <f>anotacoes!E221</f>
        <v>ATTAF</v>
      </c>
      <c r="D221" t="str">
        <f>anotacoes!F221</f>
        <v>SCHMITT</v>
      </c>
      <c r="E221" t="s">
        <v>10325</v>
      </c>
      <c r="F221">
        <f>anotacoes!A221</f>
        <v>5</v>
      </c>
      <c r="G221">
        <f>anotacoes!B221</f>
        <v>53</v>
      </c>
      <c r="H221" t="str">
        <f>anotacoes!K221</f>
        <v xml:space="preserve"> 00:06:49,391</v>
      </c>
      <c r="I221" t="str">
        <f>anotacoes!L221</f>
        <v xml:space="preserve"> 00:06:59,548</v>
      </c>
      <c r="J221" t="str">
        <f>IF(L221="PAUSE",E221,IF(anotacoes!G225=conversao_anotacoes!C221,conversao_anotacoes!C221,conversao_anotacoes!D221))</f>
        <v>ATTAF</v>
      </c>
      <c r="K221" t="str">
        <f t="shared" si="6"/>
        <v>SCHMITT</v>
      </c>
      <c r="L221" t="str">
        <f>UPPER(anotacoes!H221)</f>
        <v>GRIP TIME</v>
      </c>
      <c r="M221" t="str">
        <f>IF(OR(L221="ATTACK",L221="FINTA"),"&lt;TECNICA&gt;",UPPER(anotacoes!I221))</f>
        <v>RIGHT COLLAR</v>
      </c>
      <c r="N221" t="str">
        <f>IF(OR(L221="ATTACK",L221="FINTA"),UPPER(anotacoes!I221),"")</f>
        <v/>
      </c>
      <c r="O221" s="6" t="str">
        <f>IF(anotacoes!N221=0,"",anotacoes!N221)</f>
        <v/>
      </c>
      <c r="P221" t="str">
        <f>IF(anotacoes!M221=0,"",UPPER(anotacoes!M221))</f>
        <v/>
      </c>
      <c r="Q221" t="str">
        <f t="shared" si="7"/>
        <v>INSERT INTO CONVERSAO_LUTA_ACAO (cd_conversao, id_luta, sequencia, momento_inicio, momento_fim, quem_faz, quem_sofre, acao_tipo, acao, tecnica, direcao, pontuacao) VALUES (1, 5, 53, TRIM(' 00:06:49,391'), TRIM(' 00:06:59,548'), 'ATTAF', 'SCHMITT', 'GRIP TIME', 'RIGHT COLLAR', NULL, NULL, NULL)</v>
      </c>
      <c r="R221" t="s">
        <v>10327</v>
      </c>
    </row>
    <row r="222" spans="1:18" hidden="1" x14ac:dyDescent="0.25">
      <c r="A222" s="7">
        <f>anotacoes!D222</f>
        <v>40867</v>
      </c>
      <c r="B222" t="str">
        <f>anotacoes!C222</f>
        <v>GRAND PRIX AMSTERDAM 2011</v>
      </c>
      <c r="C222" t="str">
        <f>anotacoes!E222</f>
        <v>ATTAF</v>
      </c>
      <c r="D222" t="str">
        <f>anotacoes!F222</f>
        <v>SCHMITT</v>
      </c>
      <c r="E222" t="s">
        <v>10325</v>
      </c>
      <c r="F222">
        <f>anotacoes!A222</f>
        <v>5</v>
      </c>
      <c r="G222">
        <f>anotacoes!B222</f>
        <v>54</v>
      </c>
      <c r="H222" t="str">
        <f>anotacoes!K222</f>
        <v xml:space="preserve"> 00:06:59,548</v>
      </c>
      <c r="I222" t="str">
        <f>anotacoes!L222</f>
        <v xml:space="preserve"> 00:07:02,471</v>
      </c>
      <c r="J222" t="str">
        <f>IF(L222="PAUSE",E222,IF(anotacoes!G226=conversao_anotacoes!C222,conversao_anotacoes!C222,conversao_anotacoes!D222))</f>
        <v>ATTAF</v>
      </c>
      <c r="K222" t="str">
        <f t="shared" si="6"/>
        <v>SCHMITT</v>
      </c>
      <c r="L222" t="str">
        <f>UPPER(anotacoes!H222)</f>
        <v>GRIP TIME</v>
      </c>
      <c r="M222" t="str">
        <f>IF(OR(L222="ATTACK",L222="FINTA"),"&lt;TECNICA&gt;",UPPER(anotacoes!I222))</f>
        <v>RIGHT COLLAR LEFT SLEEVE</v>
      </c>
      <c r="N222" t="str">
        <f>IF(OR(L222="ATTACK",L222="FINTA"),UPPER(anotacoes!I222),"")</f>
        <v/>
      </c>
      <c r="O222" s="6" t="str">
        <f>IF(anotacoes!N222=0,"",anotacoes!N222)</f>
        <v/>
      </c>
      <c r="P222" t="str">
        <f>IF(anotacoes!M222=0,"",UPPER(anotacoes!M222))</f>
        <v/>
      </c>
      <c r="Q222" t="str">
        <f t="shared" si="7"/>
        <v>INSERT INTO CONVERSAO_LUTA_ACAO (cd_conversao, id_luta, sequencia, momento_inicio, momento_fim, quem_faz, quem_sofre, acao_tipo, acao, tecnica, direcao, pontuacao) VALUES (1, 5, 54, TRIM(' 00:06:59,548'), TRIM(' 00:07:02,471'), 'ATTAF', 'SCHMITT', 'GRIP TIME', 'RIGHT COLLAR LEFT SLEEVE', NULL, NULL, NULL)</v>
      </c>
      <c r="R222" t="s">
        <v>10327</v>
      </c>
    </row>
    <row r="223" spans="1:18" hidden="1" x14ac:dyDescent="0.25">
      <c r="A223" s="7">
        <f>anotacoes!D223</f>
        <v>40867</v>
      </c>
      <c r="B223" t="str">
        <f>anotacoes!C223</f>
        <v>GRAND PRIX AMSTERDAM 2011</v>
      </c>
      <c r="C223" t="str">
        <f>anotacoes!E223</f>
        <v>ATTAF</v>
      </c>
      <c r="D223" t="str">
        <f>anotacoes!F223</f>
        <v>SCHMITT</v>
      </c>
      <c r="E223" t="s">
        <v>10325</v>
      </c>
      <c r="F223">
        <f>anotacoes!A223</f>
        <v>5</v>
      </c>
      <c r="G223">
        <f>anotacoes!B223</f>
        <v>55</v>
      </c>
      <c r="H223" t="str">
        <f>anotacoes!K223</f>
        <v xml:space="preserve"> 00:07:02,471</v>
      </c>
      <c r="I223" t="str">
        <f>anotacoes!L223</f>
        <v xml:space="preserve"> 00:07:08,505</v>
      </c>
      <c r="J223" t="str">
        <f>IF(L223="PAUSE",E223,IF(anotacoes!G227=conversao_anotacoes!C223,conversao_anotacoes!C223,conversao_anotacoes!D223))</f>
        <v>ATTAF</v>
      </c>
      <c r="K223" t="str">
        <f t="shared" si="6"/>
        <v>SCHMITT</v>
      </c>
      <c r="L223" t="str">
        <f>UPPER(anotacoes!H223)</f>
        <v>DISPLACEMENT</v>
      </c>
      <c r="M223" t="str">
        <f>IF(OR(L223="ATTACK",L223="FINTA"),"&lt;TECNICA&gt;",UPPER(anotacoes!I223))</f>
        <v>2-3 STEP HESITANT LEFT</v>
      </c>
      <c r="N223" t="str">
        <f>IF(OR(L223="ATTACK",L223="FINTA"),UPPER(anotacoes!I223),"")</f>
        <v/>
      </c>
      <c r="O223" s="6" t="str">
        <f>IF(anotacoes!N223=0,"",anotacoes!N223)</f>
        <v/>
      </c>
      <c r="P223" t="str">
        <f>IF(anotacoes!M223=0,"",UPPER(anotacoes!M223))</f>
        <v/>
      </c>
      <c r="Q223" t="str">
        <f t="shared" si="7"/>
        <v>INSERT INTO CONVERSAO_LUTA_ACAO (cd_conversao, id_luta, sequencia, momento_inicio, momento_fim, quem_faz, quem_sofre, acao_tipo, acao, tecnica, direcao, pontuacao) VALUES (1, 5, 55, TRIM(' 00:07:02,471'), TRIM(' 00:07:08,505'), 'ATTAF', 'SCHMITT', 'DISPLACEMENT', '2-3 STEP HESITANT LEFT', NULL, NULL, NULL)</v>
      </c>
      <c r="R223" t="s">
        <v>10327</v>
      </c>
    </row>
    <row r="224" spans="1:18" hidden="1" x14ac:dyDescent="0.25">
      <c r="A224" s="7">
        <f>anotacoes!D224</f>
        <v>40867</v>
      </c>
      <c r="B224" t="str">
        <f>anotacoes!C224</f>
        <v>GRAND PRIX AMSTERDAM 2011</v>
      </c>
      <c r="C224" t="str">
        <f>anotacoes!E224</f>
        <v>ATTAF</v>
      </c>
      <c r="D224" t="str">
        <f>anotacoes!F224</f>
        <v>SCHMITT</v>
      </c>
      <c r="E224" t="s">
        <v>10325</v>
      </c>
      <c r="F224">
        <f>anotacoes!A224</f>
        <v>5</v>
      </c>
      <c r="G224">
        <f>anotacoes!B224</f>
        <v>56</v>
      </c>
      <c r="H224" t="str">
        <f>anotacoes!K224</f>
        <v xml:space="preserve"> 00:07:08,505</v>
      </c>
      <c r="I224" t="str">
        <f>anotacoes!L224</f>
        <v xml:space="preserve"> 00:07:11,067</v>
      </c>
      <c r="J224" t="str">
        <f>IF(L224="PAUSE",E224,IF(anotacoes!G228=conversao_anotacoes!C224,conversao_anotacoes!C224,conversao_anotacoes!D224))</f>
        <v>ATTAF</v>
      </c>
      <c r="K224" t="str">
        <f t="shared" si="6"/>
        <v>SCHMITT</v>
      </c>
      <c r="L224" t="str">
        <f>UPPER(anotacoes!H224)</f>
        <v>DISPLACEMENT</v>
      </c>
      <c r="M224" t="str">
        <f>IF(OR(L224="ATTACK",L224="FINTA"),"&lt;TECNICA&gt;",UPPER(anotacoes!I224))</f>
        <v>TRY TO GRIP WITH CONTACT</v>
      </c>
      <c r="N224" t="str">
        <f>IF(OR(L224="ATTACK",L224="FINTA"),UPPER(anotacoes!I224),"")</f>
        <v/>
      </c>
      <c r="O224" s="6" t="str">
        <f>IF(anotacoes!N224=0,"",anotacoes!N224)</f>
        <v/>
      </c>
      <c r="P224" t="str">
        <f>IF(anotacoes!M224=0,"",UPPER(anotacoes!M224))</f>
        <v/>
      </c>
      <c r="Q224" t="str">
        <f t="shared" si="7"/>
        <v>INSERT INTO CONVERSAO_LUTA_ACAO (cd_conversao, id_luta, sequencia, momento_inicio, momento_fim, quem_faz, quem_sofre, acao_tipo, acao, tecnica, direcao, pontuacao) VALUES (1, 5, 56, TRIM(' 00:07:08,505'), TRIM(' 00:07:11,067'), 'ATTAF', 'SCHMITT', 'DISPLACEMENT', 'TRY TO GRIP WITH CONTACT', NULL, NULL, NULL)</v>
      </c>
      <c r="R224" t="s">
        <v>10327</v>
      </c>
    </row>
    <row r="225" spans="1:18" hidden="1" x14ac:dyDescent="0.25">
      <c r="A225" s="7">
        <f>anotacoes!D225</f>
        <v>40867</v>
      </c>
      <c r="B225" t="str">
        <f>anotacoes!C225</f>
        <v>GRAND PRIX AMSTERDAM 2011</v>
      </c>
      <c r="C225" t="str">
        <f>anotacoes!E225</f>
        <v>ATTAF</v>
      </c>
      <c r="D225" t="str">
        <f>anotacoes!F225</f>
        <v>SCHMITT</v>
      </c>
      <c r="E225" t="s">
        <v>10325</v>
      </c>
      <c r="F225">
        <f>anotacoes!A225</f>
        <v>5</v>
      </c>
      <c r="G225">
        <f>anotacoes!B225</f>
        <v>57</v>
      </c>
      <c r="H225" t="str">
        <f>anotacoes!K225</f>
        <v xml:space="preserve"> 00:07:11,067</v>
      </c>
      <c r="I225" t="str">
        <f>anotacoes!L225</f>
        <v xml:space="preserve"> 00:07:26,356</v>
      </c>
      <c r="J225" t="str">
        <f>IF(L225="PAUSE",E225,IF(anotacoes!G229=conversao_anotacoes!C225,conversao_anotacoes!C225,conversao_anotacoes!D225))</f>
        <v>&lt;ARBITRO_DESCONHECIDO&gt;</v>
      </c>
      <c r="K225" t="str">
        <f t="shared" si="6"/>
        <v/>
      </c>
      <c r="L225" t="str">
        <f>UPPER(anotacoes!H225)</f>
        <v>PAUSE</v>
      </c>
      <c r="M225" t="str">
        <f>IF(OR(L225="ATTACK",L225="FINTA"),"&lt;TECNICA&gt;",UPPER(anotacoes!I225))</f>
        <v>AID</v>
      </c>
      <c r="N225" t="str">
        <f>IF(OR(L225="ATTACK",L225="FINTA"),UPPER(anotacoes!I225),"")</f>
        <v/>
      </c>
      <c r="O225" s="6" t="str">
        <f>IF(anotacoes!N225=0,"",anotacoes!N225)</f>
        <v/>
      </c>
      <c r="P225" t="str">
        <f>IF(anotacoes!M225=0,"",UPPER(anotacoes!M225))</f>
        <v/>
      </c>
      <c r="Q225" t="str">
        <f t="shared" si="7"/>
        <v>INSERT INTO CONVERSAO_LUTA_ACAO (cd_conversao, id_luta, sequencia, momento_inicio, momento_fim, quem_faz, quem_sofre, acao_tipo, acao, tecnica, direcao, pontuacao) VALUES (1, 5, 57, TRIM(' 00:07:11,067'), TRIM(' 00:07:26,356'), '&lt;ARBITRO_DESCONHECIDO&gt;', '', 'PAUSE', 'AID', NULL, NULL, NULL)</v>
      </c>
      <c r="R225" t="s">
        <v>10327</v>
      </c>
    </row>
    <row r="226" spans="1:18" hidden="1" x14ac:dyDescent="0.25">
      <c r="A226" s="7">
        <f>anotacoes!D226</f>
        <v>40867</v>
      </c>
      <c r="B226" t="str">
        <f>anotacoes!C226</f>
        <v>GRAND PRIX AMSTERDAM 2011</v>
      </c>
      <c r="C226" t="str">
        <f>anotacoes!E226</f>
        <v>ATTAF</v>
      </c>
      <c r="D226" t="str">
        <f>anotacoes!F226</f>
        <v>SCHMITT</v>
      </c>
      <c r="E226" t="s">
        <v>10325</v>
      </c>
      <c r="F226">
        <f>anotacoes!A226</f>
        <v>5</v>
      </c>
      <c r="G226">
        <f>anotacoes!B226</f>
        <v>58</v>
      </c>
      <c r="H226" t="str">
        <f>anotacoes!K226</f>
        <v xml:space="preserve"> 00:07:26,515</v>
      </c>
      <c r="I226" t="str">
        <f>anotacoes!L226</f>
        <v xml:space="preserve"> 00:07:31,985</v>
      </c>
      <c r="J226" t="str">
        <f>IF(L226="PAUSE",E226,IF(anotacoes!G230=conversao_anotacoes!C226,conversao_anotacoes!C226,conversao_anotacoes!D226))</f>
        <v>ATTAF</v>
      </c>
      <c r="K226" t="str">
        <f t="shared" si="6"/>
        <v>SCHMITT</v>
      </c>
      <c r="L226" t="str">
        <f>UPPER(anotacoes!H226)</f>
        <v>DISPLACEMENT</v>
      </c>
      <c r="M226" t="str">
        <f>IF(OR(L226="ATTACK",L226="FINTA"),"&lt;TECNICA&gt;",UPPER(anotacoes!I226))</f>
        <v>2-3 STEP HESITANT LEFT</v>
      </c>
      <c r="N226" t="str">
        <f>IF(OR(L226="ATTACK",L226="FINTA"),UPPER(anotacoes!I226),"")</f>
        <v/>
      </c>
      <c r="O226" s="6" t="str">
        <f>IF(anotacoes!N226=0,"",anotacoes!N226)</f>
        <v/>
      </c>
      <c r="P226" t="str">
        <f>IF(anotacoes!M226=0,"",UPPER(anotacoes!M226))</f>
        <v/>
      </c>
      <c r="Q226" t="str">
        <f t="shared" si="7"/>
        <v>INSERT INTO CONVERSAO_LUTA_ACAO (cd_conversao, id_luta, sequencia, momento_inicio, momento_fim, quem_faz, quem_sofre, acao_tipo, acao, tecnica, direcao, pontuacao) VALUES (1, 5, 58, TRIM(' 00:07:26,515'), TRIM(' 00:07:31,985'), 'ATTAF', 'SCHMITT', 'DISPLACEMENT', '2-3 STEP HESITANT LEFT', NULL, NULL, NULL)</v>
      </c>
      <c r="R226" t="s">
        <v>10327</v>
      </c>
    </row>
    <row r="227" spans="1:18" hidden="1" x14ac:dyDescent="0.25">
      <c r="A227" s="7">
        <f>anotacoes!D227</f>
        <v>40867</v>
      </c>
      <c r="B227" t="str">
        <f>anotacoes!C227</f>
        <v>GRAND PRIX AMSTERDAM 2011</v>
      </c>
      <c r="C227" t="str">
        <f>anotacoes!E227</f>
        <v>ATTAF</v>
      </c>
      <c r="D227" t="str">
        <f>anotacoes!F227</f>
        <v>SCHMITT</v>
      </c>
      <c r="E227" t="s">
        <v>10325</v>
      </c>
      <c r="F227">
        <f>anotacoes!A227</f>
        <v>5</v>
      </c>
      <c r="G227">
        <f>anotacoes!B227</f>
        <v>59</v>
      </c>
      <c r="H227" t="str">
        <f>anotacoes!K227</f>
        <v xml:space="preserve"> 00:07:31,985</v>
      </c>
      <c r="I227" t="str">
        <f>anotacoes!L227</f>
        <v xml:space="preserve"> 00:07:32,816</v>
      </c>
      <c r="J227" t="str">
        <f>IF(L227="PAUSE",E227,IF(anotacoes!G231=conversao_anotacoes!C227,conversao_anotacoes!C227,conversao_anotacoes!D227))</f>
        <v>ATTAF</v>
      </c>
      <c r="K227" t="str">
        <f t="shared" si="6"/>
        <v>SCHMITT</v>
      </c>
      <c r="L227" t="str">
        <f>UPPER(anotacoes!H227)</f>
        <v>DISPLACEMENT</v>
      </c>
      <c r="M227" t="str">
        <f>IF(OR(L227="ATTACK",L227="FINTA"),"&lt;TECNICA&gt;",UPPER(anotacoes!I227))</f>
        <v>TRY TO GRIP WITH CONTACT</v>
      </c>
      <c r="N227" t="str">
        <f>IF(OR(L227="ATTACK",L227="FINTA"),UPPER(anotacoes!I227),"")</f>
        <v/>
      </c>
      <c r="O227" s="6" t="str">
        <f>IF(anotacoes!N227=0,"",anotacoes!N227)</f>
        <v/>
      </c>
      <c r="P227" t="str">
        <f>IF(anotacoes!M227=0,"",UPPER(anotacoes!M227))</f>
        <v/>
      </c>
      <c r="Q227" t="str">
        <f t="shared" si="7"/>
        <v>INSERT INTO CONVERSAO_LUTA_ACAO (cd_conversao, id_luta, sequencia, momento_inicio, momento_fim, quem_faz, quem_sofre, acao_tipo, acao, tecnica, direcao, pontuacao) VALUES (1, 5, 59, TRIM(' 00:07:31,985'), TRIM(' 00:07:32,816'), 'ATTAF', 'SCHMITT', 'DISPLACEMENT', 'TRY TO GRIP WITH CONTACT', NULL, NULL, NULL)</v>
      </c>
      <c r="R227" t="s">
        <v>10327</v>
      </c>
    </row>
    <row r="228" spans="1:18" hidden="1" x14ac:dyDescent="0.25">
      <c r="A228" s="7">
        <f>anotacoes!D228</f>
        <v>40867</v>
      </c>
      <c r="B228" t="str">
        <f>anotacoes!C228</f>
        <v>GRAND PRIX AMSTERDAM 2011</v>
      </c>
      <c r="C228" t="str">
        <f>anotacoes!E228</f>
        <v>ATTAF</v>
      </c>
      <c r="D228" t="str">
        <f>anotacoes!F228</f>
        <v>SCHMITT</v>
      </c>
      <c r="E228" t="s">
        <v>10325</v>
      </c>
      <c r="F228">
        <f>anotacoes!A228</f>
        <v>5</v>
      </c>
      <c r="G228">
        <f>anotacoes!B228</f>
        <v>60</v>
      </c>
      <c r="H228" t="str">
        <f>anotacoes!K228</f>
        <v xml:space="preserve"> 00:07:32,816</v>
      </c>
      <c r="I228" t="str">
        <f>anotacoes!L228</f>
        <v xml:space="preserve"> 00:08:25,643</v>
      </c>
      <c r="J228" t="str">
        <f>IF(L228="PAUSE",E228,IF(anotacoes!G232=conversao_anotacoes!C228,conversao_anotacoes!C228,conversao_anotacoes!D228))</f>
        <v>ATTAF</v>
      </c>
      <c r="K228" t="str">
        <f t="shared" si="6"/>
        <v>SCHMITT</v>
      </c>
      <c r="L228" t="str">
        <f>UPPER(anotacoes!H228)</f>
        <v>GRIP TIME</v>
      </c>
      <c r="M228" t="str">
        <f>IF(OR(L228="ATTACK",L228="FINTA"),"&lt;TECNICA&gt;",UPPER(anotacoes!I228))</f>
        <v>RIGHT COLLAR</v>
      </c>
      <c r="N228" t="str">
        <f>IF(OR(L228="ATTACK",L228="FINTA"),UPPER(anotacoes!I228),"")</f>
        <v/>
      </c>
      <c r="O228" s="6" t="str">
        <f>IF(anotacoes!N228=0,"",anotacoes!N228)</f>
        <v/>
      </c>
      <c r="P228" t="str">
        <f>IF(anotacoes!M228=0,"",UPPER(anotacoes!M228))</f>
        <v/>
      </c>
      <c r="Q228" t="str">
        <f t="shared" si="7"/>
        <v>INSERT INTO CONVERSAO_LUTA_ACAO (cd_conversao, id_luta, sequencia, momento_inicio, momento_fim, quem_faz, quem_sofre, acao_tipo, acao, tecnica, direcao, pontuacao) VALUES (1, 5, 60, TRIM(' 00:07:32,816'), TRIM(' 00:08:25,643'), 'ATTAF', 'SCHMITT', 'GRIP TIME', 'RIGHT COLLAR', NULL, NULL, NULL)</v>
      </c>
      <c r="R228" t="s">
        <v>10327</v>
      </c>
    </row>
    <row r="229" spans="1:18" hidden="1" x14ac:dyDescent="0.25">
      <c r="A229" s="7">
        <f>anotacoes!D229</f>
        <v>40867</v>
      </c>
      <c r="B229" t="str">
        <f>anotacoes!C229</f>
        <v>GRAND PRIX AMSTERDAM 2011</v>
      </c>
      <c r="C229" t="str">
        <f>anotacoes!E229</f>
        <v>ATTAF</v>
      </c>
      <c r="D229" t="str">
        <f>anotacoes!F229</f>
        <v>SCHMITT</v>
      </c>
      <c r="E229" t="s">
        <v>10325</v>
      </c>
      <c r="F229">
        <f>anotacoes!A229</f>
        <v>5</v>
      </c>
      <c r="G229">
        <f>anotacoes!B229</f>
        <v>61</v>
      </c>
      <c r="H229" t="str">
        <f>anotacoes!K229</f>
        <v xml:space="preserve"> 00:08:25,643</v>
      </c>
      <c r="I229" t="str">
        <f>anotacoes!L229</f>
        <v xml:space="preserve"> 00:08:26,552</v>
      </c>
      <c r="J229" t="str">
        <f>IF(L229="PAUSE",E229,IF(anotacoes!G233=conversao_anotacoes!C229,conversao_anotacoes!C229,conversao_anotacoes!D229))</f>
        <v>ATTAF</v>
      </c>
      <c r="K229" t="str">
        <f t="shared" si="6"/>
        <v>SCHMITT</v>
      </c>
      <c r="L229" t="str">
        <f>UPPER(anotacoes!H229)</f>
        <v>DEFENSE</v>
      </c>
      <c r="M229" t="str">
        <f>IF(OR(L229="ATTACK",L229="FINTA"),"&lt;TECNICA&gt;",UPPER(anotacoes!I229))</f>
        <v>USING BODY MASS</v>
      </c>
      <c r="N229" t="str">
        <f>IF(OR(L229="ATTACK",L229="FINTA"),UPPER(anotacoes!I229),"")</f>
        <v/>
      </c>
      <c r="O229" s="6" t="str">
        <f>IF(anotacoes!N229=0,"",anotacoes!N229)</f>
        <v/>
      </c>
      <c r="P229" t="str">
        <f>IF(anotacoes!M229=0,"",UPPER(anotacoes!M229))</f>
        <v/>
      </c>
      <c r="Q229" t="str">
        <f t="shared" si="7"/>
        <v>INSERT INTO CONVERSAO_LUTA_ACAO (cd_conversao, id_luta, sequencia, momento_inicio, momento_fim, quem_faz, quem_sofre, acao_tipo, acao, tecnica, direcao, pontuacao) VALUES (1, 5, 61, TRIM(' 00:08:25,643'), TRIM(' 00:08:26,552'), 'ATTAF', 'SCHMITT', 'DEFENSE', 'USING BODY MASS', NULL, NULL, NULL)</v>
      </c>
      <c r="R229" t="s">
        <v>10327</v>
      </c>
    </row>
    <row r="230" spans="1:18" hidden="1" x14ac:dyDescent="0.25">
      <c r="A230" s="7">
        <f>anotacoes!D230</f>
        <v>40867</v>
      </c>
      <c r="B230" t="str">
        <f>anotacoes!C230</f>
        <v>GRAND PRIX AMSTERDAM 2011</v>
      </c>
      <c r="C230" t="str">
        <f>anotacoes!E230</f>
        <v>ATTAF</v>
      </c>
      <c r="D230" t="str">
        <f>anotacoes!F230</f>
        <v>SCHMITT</v>
      </c>
      <c r="E230" t="s">
        <v>10325</v>
      </c>
      <c r="F230">
        <f>anotacoes!A230</f>
        <v>5</v>
      </c>
      <c r="G230">
        <f>anotacoes!B230</f>
        <v>62</v>
      </c>
      <c r="H230" t="str">
        <f>anotacoes!K230</f>
        <v xml:space="preserve"> 00:08:26,716</v>
      </c>
      <c r="I230" t="str">
        <f>anotacoes!L230</f>
        <v xml:space="preserve"> 00:08:30,398</v>
      </c>
      <c r="J230" t="str">
        <f>IF(L230="PAUSE",E230,IF(anotacoes!G234=conversao_anotacoes!C230,conversao_anotacoes!C230,conversao_anotacoes!D230))</f>
        <v>ATTAF</v>
      </c>
      <c r="K230" t="str">
        <f t="shared" si="6"/>
        <v>SCHMITT</v>
      </c>
      <c r="L230" t="str">
        <f>UPPER(anotacoes!H230)</f>
        <v>GROUNDWORK COMBAT</v>
      </c>
      <c r="M230" t="str">
        <f>IF(OR(L230="ATTACK",L230="FINTA"),"&lt;TECNICA&gt;",UPPER(anotacoes!I230))</f>
        <v>CONTROL WITH LEGS</v>
      </c>
      <c r="N230" t="str">
        <f>IF(OR(L230="ATTACK",L230="FINTA"),UPPER(anotacoes!I230),"")</f>
        <v/>
      </c>
      <c r="O230" s="6" t="str">
        <f>IF(anotacoes!N230=0,"",anotacoes!N230)</f>
        <v/>
      </c>
      <c r="P230" t="str">
        <f>IF(anotacoes!M230=0,"",UPPER(anotacoes!M230))</f>
        <v/>
      </c>
      <c r="Q230" t="str">
        <f t="shared" si="7"/>
        <v>INSERT INTO CONVERSAO_LUTA_ACAO (cd_conversao, id_luta, sequencia, momento_inicio, momento_fim, quem_faz, quem_sofre, acao_tipo, acao, tecnica, direcao, pontuacao) VALUES (1, 5, 62, TRIM(' 00:08:26,716'), TRIM(' 00:08:30,398'), 'ATTAF', 'SCHMITT', 'GROUNDWORK COMBAT', 'CONTROL WITH LEGS', NULL, NULL, NULL)</v>
      </c>
      <c r="R230" t="s">
        <v>10327</v>
      </c>
    </row>
    <row r="231" spans="1:18" hidden="1" x14ac:dyDescent="0.25">
      <c r="A231" s="7">
        <f>anotacoes!D231</f>
        <v>40867</v>
      </c>
      <c r="B231" t="str">
        <f>anotacoes!C231</f>
        <v>GRAND PRIX AMSTERDAM 2011</v>
      </c>
      <c r="C231" t="str">
        <f>anotacoes!E231</f>
        <v>ATTAF</v>
      </c>
      <c r="D231" t="str">
        <f>anotacoes!F231</f>
        <v>SCHMITT</v>
      </c>
      <c r="E231" t="s">
        <v>10325</v>
      </c>
      <c r="F231">
        <f>anotacoes!A231</f>
        <v>5</v>
      </c>
      <c r="G231">
        <f>anotacoes!B231</f>
        <v>63</v>
      </c>
      <c r="H231" t="str">
        <f>anotacoes!K231</f>
        <v xml:space="preserve"> 00:08:30,584</v>
      </c>
      <c r="I231" t="str">
        <f>anotacoes!L231</f>
        <v xml:space="preserve"> 00:08:36,061</v>
      </c>
      <c r="J231" t="str">
        <f>IF(L231="PAUSE",E231,IF(anotacoes!G235=conversao_anotacoes!C231,conversao_anotacoes!C231,conversao_anotacoes!D231))</f>
        <v>&lt;ARBITRO_DESCONHECIDO&gt;</v>
      </c>
      <c r="K231" t="str">
        <f t="shared" si="6"/>
        <v/>
      </c>
      <c r="L231" t="str">
        <f>UPPER(anotacoes!H231)</f>
        <v>PAUSE</v>
      </c>
      <c r="M231" t="str">
        <f>IF(OR(L231="ATTACK",L231="FINTA"),"&lt;TECNICA&gt;",UPPER(anotacoes!I231))</f>
        <v>&lt;NAO_CLASSIFICADO&gt;</v>
      </c>
      <c r="N231" t="str">
        <f>IF(OR(L231="ATTACK",L231="FINTA"),UPPER(anotacoes!I231),"")</f>
        <v/>
      </c>
      <c r="O231" s="6" t="str">
        <f>IF(anotacoes!N231=0,"",anotacoes!N231)</f>
        <v/>
      </c>
      <c r="P231" t="str">
        <f>IF(anotacoes!M231=0,"",UPPER(anotacoes!M231))</f>
        <v/>
      </c>
      <c r="Q231" t="str">
        <f t="shared" si="7"/>
        <v>INSERT INTO CONVERSAO_LUTA_ACAO (cd_conversao, id_luta, sequencia, momento_inicio, momento_fim, quem_faz, quem_sofre, acao_tipo, acao, tecnica, direcao, pontuacao) VALUES (1, 5, 63, TRIM(' 00:08:30,584'), TRIM(' 00:08:36,061'), '&lt;ARBITRO_DESCONHECIDO&gt;', '', 'PAUSE', '&lt;NAO_CLASSIFICADO&gt;', NULL, NULL, NULL)</v>
      </c>
      <c r="R231" t="s">
        <v>10327</v>
      </c>
    </row>
    <row r="232" spans="1:18" hidden="1" x14ac:dyDescent="0.25">
      <c r="A232" s="7">
        <f>anotacoes!D232</f>
        <v>40867</v>
      </c>
      <c r="B232" t="str">
        <f>anotacoes!C232</f>
        <v>GRAND PRIX AMSTERDAM 2011</v>
      </c>
      <c r="C232" t="str">
        <f>anotacoes!E232</f>
        <v>ATTAF</v>
      </c>
      <c r="D232" t="str">
        <f>anotacoes!F232</f>
        <v>SCHMITT</v>
      </c>
      <c r="E232" t="s">
        <v>10325</v>
      </c>
      <c r="F232">
        <f>anotacoes!A232</f>
        <v>5</v>
      </c>
      <c r="G232">
        <f>anotacoes!B232</f>
        <v>64</v>
      </c>
      <c r="H232" t="str">
        <f>anotacoes!K232</f>
        <v xml:space="preserve"> 00:08:36,206</v>
      </c>
      <c r="I232" t="str">
        <f>anotacoes!L232</f>
        <v xml:space="preserve"> 00:08:38,873</v>
      </c>
      <c r="J232" t="str">
        <f>IF(L232="PAUSE",E232,IF(anotacoes!G236=conversao_anotacoes!C232,conversao_anotacoes!C232,conversao_anotacoes!D232))</f>
        <v>ATTAF</v>
      </c>
      <c r="K232" t="str">
        <f t="shared" si="6"/>
        <v>SCHMITT</v>
      </c>
      <c r="L232" t="str">
        <f>UPPER(anotacoes!H232)</f>
        <v>DISPLACEMENT</v>
      </c>
      <c r="M232" t="str">
        <f>IF(OR(L232="ATTACK",L232="FINTA"),"&lt;TECNICA&gt;",UPPER(anotacoes!I232))</f>
        <v>2-3 STEP HESITANT LEFT</v>
      </c>
      <c r="N232" t="str">
        <f>IF(OR(L232="ATTACK",L232="FINTA"),UPPER(anotacoes!I232),"")</f>
        <v/>
      </c>
      <c r="O232" s="6" t="str">
        <f>IF(anotacoes!N232=0,"",anotacoes!N232)</f>
        <v/>
      </c>
      <c r="P232" t="str">
        <f>IF(anotacoes!M232=0,"",UPPER(anotacoes!M232))</f>
        <v/>
      </c>
      <c r="Q232" t="str">
        <f t="shared" si="7"/>
        <v>INSERT INTO CONVERSAO_LUTA_ACAO (cd_conversao, id_luta, sequencia, momento_inicio, momento_fim, quem_faz, quem_sofre, acao_tipo, acao, tecnica, direcao, pontuacao) VALUES (1, 5, 64, TRIM(' 00:08:36,206'), TRIM(' 00:08:38,873'), 'ATTAF', 'SCHMITT', 'DISPLACEMENT', '2-3 STEP HESITANT LEFT', NULL, NULL, NULL)</v>
      </c>
      <c r="R232" t="s">
        <v>10327</v>
      </c>
    </row>
    <row r="233" spans="1:18" hidden="1" x14ac:dyDescent="0.25">
      <c r="A233" s="7">
        <f>anotacoes!D233</f>
        <v>40867</v>
      </c>
      <c r="B233" t="str">
        <f>anotacoes!C233</f>
        <v>GRAND PRIX AMSTERDAM 2011</v>
      </c>
      <c r="C233" t="str">
        <f>anotacoes!E233</f>
        <v>ATTAF</v>
      </c>
      <c r="D233" t="str">
        <f>anotacoes!F233</f>
        <v>SCHMITT</v>
      </c>
      <c r="E233" t="s">
        <v>10325</v>
      </c>
      <c r="F233">
        <f>anotacoes!A233</f>
        <v>5</v>
      </c>
      <c r="G233">
        <f>anotacoes!B233</f>
        <v>65</v>
      </c>
      <c r="H233" t="str">
        <f>anotacoes!K233</f>
        <v xml:space="preserve"> 00:08:38,873</v>
      </c>
      <c r="I233" t="str">
        <f>anotacoes!L233</f>
        <v xml:space="preserve"> 00:08:42,716</v>
      </c>
      <c r="J233" t="str">
        <f>IF(L233="PAUSE",E233,IF(anotacoes!G237=conversao_anotacoes!C233,conversao_anotacoes!C233,conversao_anotacoes!D233))</f>
        <v>ATTAF</v>
      </c>
      <c r="K233" t="str">
        <f t="shared" si="6"/>
        <v>SCHMITT</v>
      </c>
      <c r="L233" t="str">
        <f>UPPER(anotacoes!H233)</f>
        <v>DISPLACEMENT</v>
      </c>
      <c r="M233" t="str">
        <f>IF(OR(L233="ATTACK",L233="FINTA"),"&lt;TECNICA&gt;",UPPER(anotacoes!I233))</f>
        <v>TRY TO GRIP WITH CONTACT</v>
      </c>
      <c r="N233" t="str">
        <f>IF(OR(L233="ATTACK",L233="FINTA"),UPPER(anotacoes!I233),"")</f>
        <v/>
      </c>
      <c r="O233" s="6" t="str">
        <f>IF(anotacoes!N233=0,"",anotacoes!N233)</f>
        <v/>
      </c>
      <c r="P233" t="str">
        <f>IF(anotacoes!M233=0,"",UPPER(anotacoes!M233))</f>
        <v/>
      </c>
      <c r="Q233" t="str">
        <f t="shared" si="7"/>
        <v>INSERT INTO CONVERSAO_LUTA_ACAO (cd_conversao, id_luta, sequencia, momento_inicio, momento_fim, quem_faz, quem_sofre, acao_tipo, acao, tecnica, direcao, pontuacao) VALUES (1, 5, 65, TRIM(' 00:08:38,873'), TRIM(' 00:08:42,716'), 'ATTAF', 'SCHMITT', 'DISPLACEMENT', 'TRY TO GRIP WITH CONTACT', NULL, NULL, NULL)</v>
      </c>
      <c r="R233" t="s">
        <v>10327</v>
      </c>
    </row>
    <row r="234" spans="1:18" hidden="1" x14ac:dyDescent="0.25">
      <c r="A234" s="7">
        <f>anotacoes!D234</f>
        <v>40867</v>
      </c>
      <c r="B234" t="str">
        <f>anotacoes!C234</f>
        <v>GRAND PRIX AMSTERDAM 2011</v>
      </c>
      <c r="C234" t="str">
        <f>anotacoes!E234</f>
        <v>ATTAF</v>
      </c>
      <c r="D234" t="str">
        <f>anotacoes!F234</f>
        <v>SCHMITT</v>
      </c>
      <c r="E234" t="s">
        <v>10325</v>
      </c>
      <c r="F234">
        <f>anotacoes!A234</f>
        <v>5</v>
      </c>
      <c r="G234">
        <f>anotacoes!B234</f>
        <v>66</v>
      </c>
      <c r="H234" t="str">
        <f>anotacoes!K234</f>
        <v xml:space="preserve"> 00:08:42,716</v>
      </c>
      <c r="I234" t="str">
        <f>anotacoes!L234</f>
        <v xml:space="preserve"> 00:08:45,963</v>
      </c>
      <c r="J234" t="str">
        <f>IF(L234="PAUSE",E234,IF(anotacoes!G238=conversao_anotacoes!C234,conversao_anotacoes!C234,conversao_anotacoes!D234))</f>
        <v>ATTAF</v>
      </c>
      <c r="K234" t="str">
        <f t="shared" si="6"/>
        <v>SCHMITT</v>
      </c>
      <c r="L234" t="str">
        <f>UPPER(anotacoes!H234)</f>
        <v>GRIP TIME</v>
      </c>
      <c r="M234" t="str">
        <f>IF(OR(L234="ATTACK",L234="FINTA"),"&lt;TECNICA&gt;",UPPER(anotacoes!I234))</f>
        <v>LEFT SLEEVE</v>
      </c>
      <c r="N234" t="str">
        <f>IF(OR(L234="ATTACK",L234="FINTA"),UPPER(anotacoes!I234),"")</f>
        <v/>
      </c>
      <c r="O234" s="6" t="str">
        <f>IF(anotacoes!N234=0,"",anotacoes!N234)</f>
        <v/>
      </c>
      <c r="P234" t="str">
        <f>IF(anotacoes!M234=0,"",UPPER(anotacoes!M234))</f>
        <v/>
      </c>
      <c r="Q234" t="str">
        <f t="shared" si="7"/>
        <v>INSERT INTO CONVERSAO_LUTA_ACAO (cd_conversao, id_luta, sequencia, momento_inicio, momento_fim, quem_faz, quem_sofre, acao_tipo, acao, tecnica, direcao, pontuacao) VALUES (1, 5, 66, TRIM(' 00:08:42,716'), TRIM(' 00:08:45,963'), 'ATTAF', 'SCHMITT', 'GRIP TIME', 'LEFT SLEEVE', NULL, NULL, NULL)</v>
      </c>
      <c r="R234" t="s">
        <v>10327</v>
      </c>
    </row>
    <row r="235" spans="1:18" hidden="1" x14ac:dyDescent="0.25">
      <c r="A235" s="7">
        <f>anotacoes!D235</f>
        <v>40867</v>
      </c>
      <c r="B235" t="str">
        <f>anotacoes!C235</f>
        <v>GRAND PRIX AMSTERDAM 2011</v>
      </c>
      <c r="C235" t="str">
        <f>anotacoes!E235</f>
        <v>ATTAF</v>
      </c>
      <c r="D235" t="str">
        <f>anotacoes!F235</f>
        <v>SCHMITT</v>
      </c>
      <c r="E235" t="s">
        <v>10325</v>
      </c>
      <c r="F235">
        <f>anotacoes!A235</f>
        <v>5</v>
      </c>
      <c r="G235">
        <f>anotacoes!B235</f>
        <v>67</v>
      </c>
      <c r="H235" t="str">
        <f>anotacoes!K235</f>
        <v xml:space="preserve"> 00:08:45,963</v>
      </c>
      <c r="I235" t="str">
        <f>anotacoes!L235</f>
        <v xml:space="preserve"> 00:08:54,506</v>
      </c>
      <c r="J235" t="str">
        <f>IF(L235="PAUSE",E235,IF(anotacoes!G239=conversao_anotacoes!C235,conversao_anotacoes!C235,conversao_anotacoes!D235))</f>
        <v>ATTAF</v>
      </c>
      <c r="K235" t="str">
        <f t="shared" si="6"/>
        <v>SCHMITT</v>
      </c>
      <c r="L235" t="str">
        <f>UPPER(anotacoes!H235)</f>
        <v>DISPLACEMENT</v>
      </c>
      <c r="M235" t="str">
        <f>IF(OR(L235="ATTACK",L235="FINTA"),"&lt;TECNICA&gt;",UPPER(anotacoes!I235))</f>
        <v>TRY TO GRIP WITH CONTACT</v>
      </c>
      <c r="N235" t="str">
        <f>IF(OR(L235="ATTACK",L235="FINTA"),UPPER(anotacoes!I235),"")</f>
        <v/>
      </c>
      <c r="O235" s="6" t="str">
        <f>IF(anotacoes!N235=0,"",anotacoes!N235)</f>
        <v/>
      </c>
      <c r="P235" t="str">
        <f>IF(anotacoes!M235=0,"",UPPER(anotacoes!M235))</f>
        <v/>
      </c>
      <c r="Q235" t="str">
        <f t="shared" si="7"/>
        <v>INSERT INTO CONVERSAO_LUTA_ACAO (cd_conversao, id_luta, sequencia, momento_inicio, momento_fim, quem_faz, quem_sofre, acao_tipo, acao, tecnica, direcao, pontuacao) VALUES (1, 5, 67, TRIM(' 00:08:45,963'), TRIM(' 00:08:54,506'), 'ATTAF', 'SCHMITT', 'DISPLACEMENT', 'TRY TO GRIP WITH CONTACT', NULL, NULL, NULL)</v>
      </c>
      <c r="R235" t="s">
        <v>10327</v>
      </c>
    </row>
    <row r="236" spans="1:18" hidden="1" x14ac:dyDescent="0.25">
      <c r="A236" s="7">
        <f>anotacoes!D236</f>
        <v>40867</v>
      </c>
      <c r="B236" t="str">
        <f>anotacoes!C236</f>
        <v>GRAND PRIX AMSTERDAM 2011</v>
      </c>
      <c r="C236" t="str">
        <f>anotacoes!E236</f>
        <v>ATTAF</v>
      </c>
      <c r="D236" t="str">
        <f>anotacoes!F236</f>
        <v>SCHMITT</v>
      </c>
      <c r="E236" t="s">
        <v>10325</v>
      </c>
      <c r="F236">
        <f>anotacoes!A236</f>
        <v>5</v>
      </c>
      <c r="G236">
        <f>anotacoes!B236</f>
        <v>68</v>
      </c>
      <c r="H236" t="str">
        <f>anotacoes!K236</f>
        <v xml:space="preserve"> 00:08:54,506</v>
      </c>
      <c r="I236" t="str">
        <f>anotacoes!L236</f>
        <v xml:space="preserve"> 00:08:55,654</v>
      </c>
      <c r="J236" t="str">
        <f>IF(L236="PAUSE",E236,IF(anotacoes!G240=conversao_anotacoes!C236,conversao_anotacoes!C236,conversao_anotacoes!D236))</f>
        <v>ATTAF</v>
      </c>
      <c r="K236" t="str">
        <f t="shared" si="6"/>
        <v>SCHMITT</v>
      </c>
      <c r="L236" t="str">
        <f>UPPER(anotacoes!H236)</f>
        <v>GRIP TIME</v>
      </c>
      <c r="M236" t="str">
        <f>IF(OR(L236="ATTACK",L236="FINTA"),"&lt;TECNICA&gt;",UPPER(anotacoes!I236))</f>
        <v>LEFT SLEEVE</v>
      </c>
      <c r="N236" t="str">
        <f>IF(OR(L236="ATTACK",L236="FINTA"),UPPER(anotacoes!I236),"")</f>
        <v/>
      </c>
      <c r="O236" s="6" t="str">
        <f>IF(anotacoes!N236=0,"",anotacoes!N236)</f>
        <v/>
      </c>
      <c r="P236" t="str">
        <f>IF(anotacoes!M236=0,"",UPPER(anotacoes!M236))</f>
        <v/>
      </c>
      <c r="Q236" t="str">
        <f t="shared" si="7"/>
        <v>INSERT INTO CONVERSAO_LUTA_ACAO (cd_conversao, id_luta, sequencia, momento_inicio, momento_fim, quem_faz, quem_sofre, acao_tipo, acao, tecnica, direcao, pontuacao) VALUES (1, 5, 68, TRIM(' 00:08:54,506'), TRIM(' 00:08:55,654'), 'ATTAF', 'SCHMITT', 'GRIP TIME', 'LEFT SLEEVE', NULL, NULL, NULL)</v>
      </c>
      <c r="R236" t="s">
        <v>10327</v>
      </c>
    </row>
    <row r="237" spans="1:18" hidden="1" x14ac:dyDescent="0.25">
      <c r="A237" s="7">
        <f>anotacoes!D237</f>
        <v>40867</v>
      </c>
      <c r="B237" t="str">
        <f>anotacoes!C237</f>
        <v>GRAND PRIX AMSTERDAM 2011</v>
      </c>
      <c r="C237" t="str">
        <f>anotacoes!E237</f>
        <v>ATTAF</v>
      </c>
      <c r="D237" t="str">
        <f>anotacoes!F237</f>
        <v>SCHMITT</v>
      </c>
      <c r="E237" t="s">
        <v>10325</v>
      </c>
      <c r="F237">
        <f>anotacoes!A237</f>
        <v>5</v>
      </c>
      <c r="G237">
        <f>anotacoes!B237</f>
        <v>69</v>
      </c>
      <c r="H237" t="str">
        <f>anotacoes!K237</f>
        <v xml:space="preserve"> 00:08:55,654</v>
      </c>
      <c r="I237" t="str">
        <f>anotacoes!L237</f>
        <v xml:space="preserve"> 00:08:59,809</v>
      </c>
      <c r="J237" t="str">
        <f>IF(L237="PAUSE",E237,IF(anotacoes!G241=conversao_anotacoes!C237,conversao_anotacoes!C237,conversao_anotacoes!D237))</f>
        <v>ATTAF</v>
      </c>
      <c r="K237" t="str">
        <f t="shared" si="6"/>
        <v>SCHMITT</v>
      </c>
      <c r="L237" t="str">
        <f>UPPER(anotacoes!H237)</f>
        <v>DISPLACEMENT</v>
      </c>
      <c r="M237" t="str">
        <f>IF(OR(L237="ATTACK",L237="FINTA"),"&lt;TECNICA&gt;",UPPER(anotacoes!I237))</f>
        <v>TRY TO GRIP WITH CONTACT</v>
      </c>
      <c r="N237" t="str">
        <f>IF(OR(L237="ATTACK",L237="FINTA"),UPPER(anotacoes!I237),"")</f>
        <v/>
      </c>
      <c r="O237" s="6" t="str">
        <f>IF(anotacoes!N237=0,"",anotacoes!N237)</f>
        <v/>
      </c>
      <c r="P237" t="str">
        <f>IF(anotacoes!M237=0,"",UPPER(anotacoes!M237))</f>
        <v/>
      </c>
      <c r="Q237" t="str">
        <f t="shared" si="7"/>
        <v>INSERT INTO CONVERSAO_LUTA_ACAO (cd_conversao, id_luta, sequencia, momento_inicio, momento_fim, quem_faz, quem_sofre, acao_tipo, acao, tecnica, direcao, pontuacao) VALUES (1, 5, 69, TRIM(' 00:08:55,654'), TRIM(' 00:08:59,809'), 'ATTAF', 'SCHMITT', 'DISPLACEMENT', 'TRY TO GRIP WITH CONTACT', NULL, NULL, NULL)</v>
      </c>
      <c r="R237" t="s">
        <v>10327</v>
      </c>
    </row>
    <row r="238" spans="1:18" hidden="1" x14ac:dyDescent="0.25">
      <c r="A238" s="7">
        <f>anotacoes!D238</f>
        <v>40867</v>
      </c>
      <c r="B238" t="str">
        <f>anotacoes!C238</f>
        <v>GRAND PRIX AMSTERDAM 2011</v>
      </c>
      <c r="C238" t="str">
        <f>anotacoes!E238</f>
        <v>ATTAF</v>
      </c>
      <c r="D238" t="str">
        <f>anotacoes!F238</f>
        <v>SCHMITT</v>
      </c>
      <c r="E238" t="s">
        <v>10325</v>
      </c>
      <c r="F238">
        <f>anotacoes!A238</f>
        <v>5</v>
      </c>
      <c r="G238">
        <f>anotacoes!B238</f>
        <v>70</v>
      </c>
      <c r="H238" t="str">
        <f>anotacoes!K238</f>
        <v xml:space="preserve"> 00:08:59,809</v>
      </c>
      <c r="I238" t="str">
        <f>anotacoes!L238</f>
        <v xml:space="preserve"> 00:09:04,593</v>
      </c>
      <c r="J238" t="str">
        <f>IF(L238="PAUSE",E238,IF(anotacoes!G242=conversao_anotacoes!C238,conversao_anotacoes!C238,conversao_anotacoes!D238))</f>
        <v>ATTAF</v>
      </c>
      <c r="K238" t="str">
        <f t="shared" si="6"/>
        <v>SCHMITT</v>
      </c>
      <c r="L238" t="str">
        <f>UPPER(anotacoes!H238)</f>
        <v>GRIP TIME</v>
      </c>
      <c r="M238" t="str">
        <f>IF(OR(L238="ATTACK",L238="FINTA"),"&lt;TECNICA&gt;",UPPER(anotacoes!I238))</f>
        <v>RIGHT COLLAR</v>
      </c>
      <c r="N238" t="str">
        <f>IF(OR(L238="ATTACK",L238="FINTA"),UPPER(anotacoes!I238),"")</f>
        <v/>
      </c>
      <c r="O238" s="6" t="str">
        <f>IF(anotacoes!N238=0,"",anotacoes!N238)</f>
        <v/>
      </c>
      <c r="P238" t="str">
        <f>IF(anotacoes!M238=0,"",UPPER(anotacoes!M238))</f>
        <v/>
      </c>
      <c r="Q238" t="str">
        <f t="shared" si="7"/>
        <v>INSERT INTO CONVERSAO_LUTA_ACAO (cd_conversao, id_luta, sequencia, momento_inicio, momento_fim, quem_faz, quem_sofre, acao_tipo, acao, tecnica, direcao, pontuacao) VALUES (1, 5, 70, TRIM(' 00:08:59,809'), TRIM(' 00:09:04,593'), 'ATTAF', 'SCHMITT', 'GRIP TIME', 'RIGHT COLLAR', NULL, NULL, NULL)</v>
      </c>
      <c r="R238" t="s">
        <v>10327</v>
      </c>
    </row>
    <row r="239" spans="1:18" hidden="1" x14ac:dyDescent="0.25">
      <c r="A239" s="7">
        <f>anotacoes!D239</f>
        <v>40867</v>
      </c>
      <c r="B239" t="str">
        <f>anotacoes!C239</f>
        <v>GRAND PRIX AMSTERDAM 2011</v>
      </c>
      <c r="C239" t="str">
        <f>anotacoes!E239</f>
        <v>ATTAF</v>
      </c>
      <c r="D239" t="str">
        <f>anotacoes!F239</f>
        <v>SCHMITT</v>
      </c>
      <c r="E239" t="s">
        <v>10325</v>
      </c>
      <c r="F239">
        <f>anotacoes!A239</f>
        <v>5</v>
      </c>
      <c r="G239">
        <f>anotacoes!B239</f>
        <v>71</v>
      </c>
      <c r="H239" t="str">
        <f>anotacoes!K239</f>
        <v xml:space="preserve"> 00:09:04,593</v>
      </c>
      <c r="I239" t="str">
        <f>anotacoes!L239</f>
        <v xml:space="preserve"> 00:09:04,593</v>
      </c>
      <c r="J239" t="str">
        <f>IF(L239="PAUSE",E239,IF(anotacoes!G243=conversao_anotacoes!C239,conversao_anotacoes!C239,conversao_anotacoes!D239))</f>
        <v>ATTAF</v>
      </c>
      <c r="K239" t="str">
        <f t="shared" si="6"/>
        <v>SCHMITT</v>
      </c>
      <c r="L239" t="str">
        <f>UPPER(anotacoes!H239)</f>
        <v>FINTA</v>
      </c>
      <c r="M239" t="str">
        <f>IF(OR(L239="ATTACK",L239="FINTA"),"&lt;TECNICA&gt;",UPPER(anotacoes!I239))</f>
        <v>&lt;TECNICA&gt;</v>
      </c>
      <c r="N239" t="str">
        <f>IF(OR(L239="ATTACK",L239="FINTA"),UPPER(anotacoes!I239),"")</f>
        <v>KOUCHI GARI RIGHT</v>
      </c>
      <c r="O239" s="6" t="str">
        <f>IF(anotacoes!N239=0,"",anotacoes!N239)</f>
        <v/>
      </c>
      <c r="P239" t="str">
        <f>IF(anotacoes!M239=0,"",UPPER(anotacoes!M239))</f>
        <v/>
      </c>
      <c r="Q239" t="str">
        <f t="shared" si="7"/>
        <v>INSERT INTO CONVERSAO_LUTA_ACAO (cd_conversao, id_luta, sequencia, momento_inicio, momento_fim, quem_faz, quem_sofre, acao_tipo, acao, tecnica, direcao, pontuacao) VALUES (1, 5, 71, TRIM(' 00:09:04,593'), TRIM(' 00:09:04,593'), 'ATTAF', 'SCHMITT', 'FINTA', '&lt;TECNICA&gt;', 'KOUCHI GARI RIGHT', NULL, NULL)</v>
      </c>
      <c r="R239" t="s">
        <v>10327</v>
      </c>
    </row>
    <row r="240" spans="1:18" hidden="1" x14ac:dyDescent="0.25">
      <c r="A240" s="7">
        <f>anotacoes!D240</f>
        <v>40867</v>
      </c>
      <c r="B240" t="str">
        <f>anotacoes!C240</f>
        <v>GRAND PRIX AMSTERDAM 2011</v>
      </c>
      <c r="C240" t="str">
        <f>anotacoes!E240</f>
        <v>ATTAF</v>
      </c>
      <c r="D240" t="str">
        <f>anotacoes!F240</f>
        <v>SCHMITT</v>
      </c>
      <c r="E240" t="s">
        <v>10325</v>
      </c>
      <c r="F240">
        <f>anotacoes!A240</f>
        <v>5</v>
      </c>
      <c r="G240">
        <f>anotacoes!B240</f>
        <v>72</v>
      </c>
      <c r="H240" t="str">
        <f>anotacoes!K240</f>
        <v xml:space="preserve"> 00:09:04,593</v>
      </c>
      <c r="I240" t="str">
        <f>anotacoes!L240</f>
        <v xml:space="preserve"> 00:09:04,593</v>
      </c>
      <c r="J240" t="str">
        <f>IF(L240="PAUSE",E240,IF(anotacoes!G244=conversao_anotacoes!C240,conversao_anotacoes!C240,conversao_anotacoes!D240))</f>
        <v>ATTAF</v>
      </c>
      <c r="K240" t="str">
        <f t="shared" si="6"/>
        <v>SCHMITT</v>
      </c>
      <c r="L240" t="str">
        <f>UPPER(anotacoes!H240)</f>
        <v>FINTA</v>
      </c>
      <c r="M240" t="str">
        <f>IF(OR(L240="ATTACK",L240="FINTA"),"&lt;TECNICA&gt;",UPPER(anotacoes!I240))</f>
        <v>&lt;TECNICA&gt;</v>
      </c>
      <c r="N240" t="str">
        <f>IF(OR(L240="ATTACK",L240="FINTA"),UPPER(anotacoes!I240),"")</f>
        <v>DEASHI HARAI LEFT</v>
      </c>
      <c r="O240" s="6" t="str">
        <f>IF(anotacoes!N240=0,"",anotacoes!N240)</f>
        <v/>
      </c>
      <c r="P240" t="str">
        <f>IF(anotacoes!M240=0,"",UPPER(anotacoes!M240))</f>
        <v/>
      </c>
      <c r="Q240" t="str">
        <f t="shared" si="7"/>
        <v>INSERT INTO CONVERSAO_LUTA_ACAO (cd_conversao, id_luta, sequencia, momento_inicio, momento_fim, quem_faz, quem_sofre, acao_tipo, acao, tecnica, direcao, pontuacao) VALUES (1, 5, 72, TRIM(' 00:09:04,593'), TRIM(' 00:09:04,593'), 'ATTAF', 'SCHMITT', 'FINTA', '&lt;TECNICA&gt;', 'DEASHI HARAI LEFT', NULL, NULL)</v>
      </c>
      <c r="R240" t="s">
        <v>10327</v>
      </c>
    </row>
    <row r="241" spans="1:18" hidden="1" x14ac:dyDescent="0.25">
      <c r="A241" s="7">
        <f>anotacoes!D241</f>
        <v>40867</v>
      </c>
      <c r="B241" t="str">
        <f>anotacoes!C241</f>
        <v>GRAND PRIX AMSTERDAM 2011</v>
      </c>
      <c r="C241" t="str">
        <f>anotacoes!E241</f>
        <v>ATTAF</v>
      </c>
      <c r="D241" t="str">
        <f>anotacoes!F241</f>
        <v>SCHMITT</v>
      </c>
      <c r="E241" t="s">
        <v>10325</v>
      </c>
      <c r="F241">
        <f>anotacoes!A241</f>
        <v>5</v>
      </c>
      <c r="G241">
        <f>anotacoes!B241</f>
        <v>73</v>
      </c>
      <c r="H241" t="str">
        <f>anotacoes!K241</f>
        <v xml:space="preserve"> 00:09:04,593</v>
      </c>
      <c r="I241" t="str">
        <f>anotacoes!L241</f>
        <v xml:space="preserve"> 00:09:07,236</v>
      </c>
      <c r="J241" t="str">
        <f>IF(L241="PAUSE",E241,IF(anotacoes!G245=conversao_anotacoes!C241,conversao_anotacoes!C241,conversao_anotacoes!D241))</f>
        <v>ATTAF</v>
      </c>
      <c r="K241" t="str">
        <f t="shared" si="6"/>
        <v>SCHMITT</v>
      </c>
      <c r="L241" t="str">
        <f>UPPER(anotacoes!H241)</f>
        <v>GRIP TIME</v>
      </c>
      <c r="M241" t="str">
        <f>IF(OR(L241="ATTACK",L241="FINTA"),"&lt;TECNICA&gt;",UPPER(anotacoes!I241))</f>
        <v>RIGHT COLLAR</v>
      </c>
      <c r="N241" t="str">
        <f>IF(OR(L241="ATTACK",L241="FINTA"),UPPER(anotacoes!I241),"")</f>
        <v/>
      </c>
      <c r="O241" s="6" t="str">
        <f>IF(anotacoes!N241=0,"",anotacoes!N241)</f>
        <v/>
      </c>
      <c r="P241" t="str">
        <f>IF(anotacoes!M241=0,"",UPPER(anotacoes!M241))</f>
        <v/>
      </c>
      <c r="Q241" t="str">
        <f t="shared" si="7"/>
        <v>INSERT INTO CONVERSAO_LUTA_ACAO (cd_conversao, id_luta, sequencia, momento_inicio, momento_fim, quem_faz, quem_sofre, acao_tipo, acao, tecnica, direcao, pontuacao) VALUES (1, 5, 73, TRIM(' 00:09:04,593'), TRIM(' 00:09:07,236'), 'ATTAF', 'SCHMITT', 'GRIP TIME', 'RIGHT COLLAR', NULL, NULL, NULL)</v>
      </c>
      <c r="R241" t="s">
        <v>10327</v>
      </c>
    </row>
    <row r="242" spans="1:18" hidden="1" x14ac:dyDescent="0.25">
      <c r="A242" s="7">
        <f>anotacoes!D242</f>
        <v>40867</v>
      </c>
      <c r="B242" t="str">
        <f>anotacoes!C242</f>
        <v>GRAND PRIX AMSTERDAM 2011</v>
      </c>
      <c r="C242" t="str">
        <f>anotacoes!E242</f>
        <v>ATTAF</v>
      </c>
      <c r="D242" t="str">
        <f>anotacoes!F242</f>
        <v>SCHMITT</v>
      </c>
      <c r="E242" t="s">
        <v>10325</v>
      </c>
      <c r="F242">
        <f>anotacoes!A242</f>
        <v>5</v>
      </c>
      <c r="G242">
        <f>anotacoes!B242</f>
        <v>74</v>
      </c>
      <c r="H242" t="str">
        <f>anotacoes!K242</f>
        <v xml:space="preserve"> 00:09:07,236</v>
      </c>
      <c r="I242" t="str">
        <f>anotacoes!L242</f>
        <v xml:space="preserve"> 00:09:07,685</v>
      </c>
      <c r="J242" t="str">
        <f>IF(L242="PAUSE",E242,IF(anotacoes!G246=conversao_anotacoes!C242,conversao_anotacoes!C242,conversao_anotacoes!D242))</f>
        <v>ATTAF</v>
      </c>
      <c r="K242" t="str">
        <f t="shared" si="6"/>
        <v>SCHMITT</v>
      </c>
      <c r="L242" t="str">
        <f>UPPER(anotacoes!H242)</f>
        <v>ATTACK</v>
      </c>
      <c r="M242" t="str">
        <f>IF(OR(L242="ATTACK",L242="FINTA"),"&lt;TECNICA&gt;",UPPER(anotacoes!I242))</f>
        <v>&lt;TECNICA&gt;</v>
      </c>
      <c r="N242" t="str">
        <f>IF(OR(L242="ATTACK",L242="FINTA"),UPPER(anotacoes!I242),"")</f>
        <v>DEASHI HARAI</v>
      </c>
      <c r="O242" s="6">
        <f>IF(anotacoes!N242=0,"",anotacoes!N242)</f>
        <v>7</v>
      </c>
      <c r="P242" t="str">
        <f>IF(anotacoes!M242=0,"",UPPER(anotacoes!M242))</f>
        <v/>
      </c>
      <c r="Q242" t="str">
        <f t="shared" si="7"/>
        <v>INSERT INTO CONVERSAO_LUTA_ACAO (cd_conversao, id_luta, sequencia, momento_inicio, momento_fim, quem_faz, quem_sofre, acao_tipo, acao, tecnica, direcao, pontuacao) VALUES (1, 5, 74, TRIM(' 00:09:07,236'), TRIM(' 00:09:07,685'), 'ATTAF', 'SCHMITT', 'ATTACK', '&lt;TECNICA&gt;', 'DEASHI HARAI', 7, NULL)</v>
      </c>
      <c r="R242" t="s">
        <v>10327</v>
      </c>
    </row>
    <row r="243" spans="1:18" hidden="1" x14ac:dyDescent="0.25">
      <c r="A243" s="7">
        <f>anotacoes!D243</f>
        <v>40867</v>
      </c>
      <c r="B243" t="str">
        <f>anotacoes!C243</f>
        <v>GRAND PRIX AMSTERDAM 2011</v>
      </c>
      <c r="C243" t="str">
        <f>anotacoes!E243</f>
        <v>ATTAF</v>
      </c>
      <c r="D243" t="str">
        <f>anotacoes!F243</f>
        <v>SCHMITT</v>
      </c>
      <c r="E243" t="s">
        <v>10325</v>
      </c>
      <c r="F243">
        <f>anotacoes!A243</f>
        <v>5</v>
      </c>
      <c r="G243">
        <f>anotacoes!B243</f>
        <v>75</v>
      </c>
      <c r="H243" t="str">
        <f>anotacoes!K243</f>
        <v xml:space="preserve"> 00:09:07,685</v>
      </c>
      <c r="I243" t="str">
        <f>anotacoes!L243</f>
        <v xml:space="preserve"> 00:10:00,564</v>
      </c>
      <c r="J243" t="str">
        <f>IF(L243="PAUSE",E243,IF(anotacoes!G247=conversao_anotacoes!C243,conversao_anotacoes!C243,conversao_anotacoes!D243))</f>
        <v>ATTAF</v>
      </c>
      <c r="K243" t="str">
        <f t="shared" si="6"/>
        <v>SCHMITT</v>
      </c>
      <c r="L243" t="str">
        <f>UPPER(anotacoes!H243)</f>
        <v>GROUNDWORK COMBAT</v>
      </c>
      <c r="M243" t="str">
        <f>IF(OR(L243="ATTACK",L243="FINTA"),"&lt;TECNICA&gt;",UPPER(anotacoes!I243))</f>
        <v>TRYING TO ATTACK</v>
      </c>
      <c r="N243" t="str">
        <f>IF(OR(L243="ATTACK",L243="FINTA"),UPPER(anotacoes!I243),"")</f>
        <v/>
      </c>
      <c r="O243" s="6" t="str">
        <f>IF(anotacoes!N243=0,"",anotacoes!N243)</f>
        <v/>
      </c>
      <c r="P243" t="str">
        <f>IF(anotacoes!M243=0,"",UPPER(anotacoes!M243))</f>
        <v/>
      </c>
      <c r="Q243" t="str">
        <f t="shared" si="7"/>
        <v>INSERT INTO CONVERSAO_LUTA_ACAO (cd_conversao, id_luta, sequencia, momento_inicio, momento_fim, quem_faz, quem_sofre, acao_tipo, acao, tecnica, direcao, pontuacao) VALUES (1, 5, 75, TRIM(' 00:09:07,685'), TRIM(' 00:10:00,564'), 'ATTAF', 'SCHMITT', 'GROUNDWORK COMBAT', 'TRYING TO ATTACK', NULL, NULL, NULL)</v>
      </c>
      <c r="R243" t="s">
        <v>10327</v>
      </c>
    </row>
    <row r="244" spans="1:18" hidden="1" x14ac:dyDescent="0.25">
      <c r="A244" s="7">
        <f>anotacoes!D244</f>
        <v>40867</v>
      </c>
      <c r="B244" t="str">
        <f>anotacoes!C244</f>
        <v>GRAND PRIX AMSTERDAM 2011</v>
      </c>
      <c r="C244" t="str">
        <f>anotacoes!E244</f>
        <v>ATTAF</v>
      </c>
      <c r="D244" t="str">
        <f>anotacoes!F244</f>
        <v>SCHMITT</v>
      </c>
      <c r="E244" t="s">
        <v>10325</v>
      </c>
      <c r="F244">
        <f>anotacoes!A244</f>
        <v>5</v>
      </c>
      <c r="G244">
        <f>anotacoes!B244</f>
        <v>76</v>
      </c>
      <c r="H244" t="str">
        <f>anotacoes!K244</f>
        <v xml:space="preserve"> 00:10:00,564</v>
      </c>
      <c r="I244" t="str">
        <f>anotacoes!L244</f>
        <v xml:space="preserve"> 00:10:19,521</v>
      </c>
      <c r="J244" t="str">
        <f>IF(L244="PAUSE",E244,IF(anotacoes!G248=conversao_anotacoes!C244,conversao_anotacoes!C244,conversao_anotacoes!D244))</f>
        <v>&lt;ARBITRO_DESCONHECIDO&gt;</v>
      </c>
      <c r="K244" t="str">
        <f t="shared" si="6"/>
        <v/>
      </c>
      <c r="L244" t="str">
        <f>UPPER(anotacoes!H244)</f>
        <v>PAUSE</v>
      </c>
      <c r="M244" t="str">
        <f>IF(OR(L244="ATTACK",L244="FINTA"),"&lt;TECNICA&gt;",UPPER(anotacoes!I244))</f>
        <v>&lt;NAO_CLASSIFICADO&gt;</v>
      </c>
      <c r="N244" t="str">
        <f>IF(OR(L244="ATTACK",L244="FINTA"),UPPER(anotacoes!I244),"")</f>
        <v/>
      </c>
      <c r="O244" s="6" t="str">
        <f>IF(anotacoes!N244=0,"",anotacoes!N244)</f>
        <v/>
      </c>
      <c r="P244" t="str">
        <f>IF(anotacoes!M244=0,"",UPPER(anotacoes!M244))</f>
        <v/>
      </c>
      <c r="Q244" t="str">
        <f t="shared" si="7"/>
        <v>INSERT INTO CONVERSAO_LUTA_ACAO (cd_conversao, id_luta, sequencia, momento_inicio, momento_fim, quem_faz, quem_sofre, acao_tipo, acao, tecnica, direcao, pontuacao) VALUES (1, 5, 76, TRIM(' 00:10:00,564'), TRIM(' 00:10:19,521'), '&lt;ARBITRO_DESCONHECIDO&gt;', '', 'PAUSE', '&lt;NAO_CLASSIFICADO&gt;', NULL, NULL, NULL)</v>
      </c>
      <c r="R244" t="s">
        <v>10327</v>
      </c>
    </row>
    <row r="245" spans="1:18" hidden="1" x14ac:dyDescent="0.25">
      <c r="A245" s="7">
        <f>anotacoes!D245</f>
        <v>40867</v>
      </c>
      <c r="B245" t="str">
        <f>anotacoes!C245</f>
        <v>GRAND PRIX AMSTERDAM 2011</v>
      </c>
      <c r="C245" t="str">
        <f>anotacoes!E245</f>
        <v>ATTAF</v>
      </c>
      <c r="D245" t="str">
        <f>anotacoes!F245</f>
        <v>SCHMITT</v>
      </c>
      <c r="E245" t="s">
        <v>10325</v>
      </c>
      <c r="F245">
        <f>anotacoes!A245</f>
        <v>5</v>
      </c>
      <c r="G245">
        <f>anotacoes!B245</f>
        <v>77</v>
      </c>
      <c r="H245" t="str">
        <f>anotacoes!K245</f>
        <v xml:space="preserve"> 00:10:19,521</v>
      </c>
      <c r="I245" t="str">
        <f>anotacoes!L245</f>
        <v xml:space="preserve"> 00:10:24,998</v>
      </c>
      <c r="J245" t="str">
        <f>IF(L245="PAUSE",E245,IF(anotacoes!G249=conversao_anotacoes!C245,conversao_anotacoes!C245,conversao_anotacoes!D245))</f>
        <v>ATTAF</v>
      </c>
      <c r="K245" t="str">
        <f t="shared" si="6"/>
        <v>SCHMITT</v>
      </c>
      <c r="L245" t="str">
        <f>UPPER(anotacoes!H245)</f>
        <v>DISPLACEMENT</v>
      </c>
      <c r="M245" t="str">
        <f>IF(OR(L245="ATTACK",L245="FINTA"),"&lt;TECNICA&gt;",UPPER(anotacoes!I245))</f>
        <v>2-3 STEP HESITANT LEFT</v>
      </c>
      <c r="N245" t="str">
        <f>IF(OR(L245="ATTACK",L245="FINTA"),UPPER(anotacoes!I245),"")</f>
        <v/>
      </c>
      <c r="O245" s="6" t="str">
        <f>IF(anotacoes!N245=0,"",anotacoes!N245)</f>
        <v/>
      </c>
      <c r="P245" t="str">
        <f>IF(anotacoes!M245=0,"",UPPER(anotacoes!M245))</f>
        <v/>
      </c>
      <c r="Q245" t="str">
        <f t="shared" si="7"/>
        <v>INSERT INTO CONVERSAO_LUTA_ACAO (cd_conversao, id_luta, sequencia, momento_inicio, momento_fim, quem_faz, quem_sofre, acao_tipo, acao, tecnica, direcao, pontuacao) VALUES (1, 5, 77, TRIM(' 00:10:19,521'), TRIM(' 00:10:24,998'), 'ATTAF', 'SCHMITT', 'DISPLACEMENT', '2-3 STEP HESITANT LEFT', NULL, NULL, NULL)</v>
      </c>
      <c r="R245" t="s">
        <v>10327</v>
      </c>
    </row>
    <row r="246" spans="1:18" hidden="1" x14ac:dyDescent="0.25">
      <c r="A246" s="7">
        <f>anotacoes!D246</f>
        <v>40867</v>
      </c>
      <c r="B246" t="str">
        <f>anotacoes!C246</f>
        <v>GRAND PRIX AMSTERDAM 2011</v>
      </c>
      <c r="C246" t="str">
        <f>anotacoes!E246</f>
        <v>ATTAF</v>
      </c>
      <c r="D246" t="str">
        <f>anotacoes!F246</f>
        <v>SCHMITT</v>
      </c>
      <c r="E246" t="s">
        <v>10325</v>
      </c>
      <c r="F246">
        <f>anotacoes!A246</f>
        <v>5</v>
      </c>
      <c r="G246">
        <f>anotacoes!B246</f>
        <v>78</v>
      </c>
      <c r="H246" t="str">
        <f>anotacoes!K246</f>
        <v xml:space="preserve"> 00:10:25,171</v>
      </c>
      <c r="I246" t="str">
        <f>anotacoes!L246</f>
        <v xml:space="preserve"> 00:10:31,210</v>
      </c>
      <c r="J246" t="str">
        <f>IF(L246="PAUSE",E246,IF(anotacoes!G250=conversao_anotacoes!C246,conversao_anotacoes!C246,conversao_anotacoes!D246))</f>
        <v>ATTAF</v>
      </c>
      <c r="K246" t="str">
        <f t="shared" si="6"/>
        <v>SCHMITT</v>
      </c>
      <c r="L246" t="str">
        <f>UPPER(anotacoes!H246)</f>
        <v>DISPLACEMENT</v>
      </c>
      <c r="M246" t="str">
        <f>IF(OR(L246="ATTACK",L246="FINTA"),"&lt;TECNICA&gt;",UPPER(anotacoes!I246))</f>
        <v>TRY TO GRIP WITH CONTACT</v>
      </c>
      <c r="N246" t="str">
        <f>IF(OR(L246="ATTACK",L246="FINTA"),UPPER(anotacoes!I246),"")</f>
        <v/>
      </c>
      <c r="O246" s="6" t="str">
        <f>IF(anotacoes!N246=0,"",anotacoes!N246)</f>
        <v/>
      </c>
      <c r="P246" t="str">
        <f>IF(anotacoes!M246=0,"",UPPER(anotacoes!M246))</f>
        <v/>
      </c>
      <c r="Q246" t="str">
        <f t="shared" si="7"/>
        <v>INSERT INTO CONVERSAO_LUTA_ACAO (cd_conversao, id_luta, sequencia, momento_inicio, momento_fim, quem_faz, quem_sofre, acao_tipo, acao, tecnica, direcao, pontuacao) VALUES (1, 5, 78, TRIM(' 00:10:25,171'), TRIM(' 00:10:31,210'), 'ATTAF', 'SCHMITT', 'DISPLACEMENT', 'TRY TO GRIP WITH CONTACT', NULL, NULL, NULL)</v>
      </c>
      <c r="R246" t="s">
        <v>10327</v>
      </c>
    </row>
    <row r="247" spans="1:18" hidden="1" x14ac:dyDescent="0.25">
      <c r="A247" s="7">
        <f>anotacoes!D247</f>
        <v>40867</v>
      </c>
      <c r="B247" t="str">
        <f>anotacoes!C247</f>
        <v>GRAND PRIX AMSTERDAM 2011</v>
      </c>
      <c r="C247" t="str">
        <f>anotacoes!E247</f>
        <v>ATTAF</v>
      </c>
      <c r="D247" t="str">
        <f>anotacoes!F247</f>
        <v>SCHMITT</v>
      </c>
      <c r="E247" t="s">
        <v>10325</v>
      </c>
      <c r="F247">
        <f>anotacoes!A247</f>
        <v>5</v>
      </c>
      <c r="G247">
        <f>anotacoes!B247</f>
        <v>79</v>
      </c>
      <c r="H247" t="str">
        <f>anotacoes!K247</f>
        <v xml:space="preserve"> 00:10:31,210</v>
      </c>
      <c r="I247" t="str">
        <f>anotacoes!L247</f>
        <v xml:space="preserve"> 00:10:32,042</v>
      </c>
      <c r="J247" t="str">
        <f>IF(L247="PAUSE",E247,IF(anotacoes!G251=conversao_anotacoes!C247,conversao_anotacoes!C247,conversao_anotacoes!D247))</f>
        <v>ATTAF</v>
      </c>
      <c r="K247" t="str">
        <f t="shared" si="6"/>
        <v>SCHMITT</v>
      </c>
      <c r="L247" t="str">
        <f>UPPER(anotacoes!H247)</f>
        <v>DEFENSE</v>
      </c>
      <c r="M247" t="str">
        <f>IF(OR(L247="ATTACK",L247="FINTA"),"&lt;TECNICA&gt;",UPPER(anotacoes!I247))</f>
        <v>USING BODY MASS</v>
      </c>
      <c r="N247" t="str">
        <f>IF(OR(L247="ATTACK",L247="FINTA"),UPPER(anotacoes!I247),"")</f>
        <v/>
      </c>
      <c r="O247" s="6" t="str">
        <f>IF(anotacoes!N247=0,"",anotacoes!N247)</f>
        <v/>
      </c>
      <c r="P247" t="str">
        <f>IF(anotacoes!M247=0,"",UPPER(anotacoes!M247))</f>
        <v/>
      </c>
      <c r="Q247" t="str">
        <f t="shared" si="7"/>
        <v>INSERT INTO CONVERSAO_LUTA_ACAO (cd_conversao, id_luta, sequencia, momento_inicio, momento_fim, quem_faz, quem_sofre, acao_tipo, acao, tecnica, direcao, pontuacao) VALUES (1, 5, 79, TRIM(' 00:10:31,210'), TRIM(' 00:10:32,042'), 'ATTAF', 'SCHMITT', 'DEFENSE', 'USING BODY MASS', NULL, NULL, NULL)</v>
      </c>
      <c r="R247" t="s">
        <v>10327</v>
      </c>
    </row>
    <row r="248" spans="1:18" hidden="1" x14ac:dyDescent="0.25">
      <c r="A248" s="7">
        <f>anotacoes!D248</f>
        <v>40867</v>
      </c>
      <c r="B248" t="str">
        <f>anotacoes!C248</f>
        <v>GRAND PRIX AMSTERDAM 2011</v>
      </c>
      <c r="C248" t="str">
        <f>anotacoes!E248</f>
        <v>ATTAF</v>
      </c>
      <c r="D248" t="str">
        <f>anotacoes!F248</f>
        <v>SCHMITT</v>
      </c>
      <c r="E248" t="s">
        <v>10325</v>
      </c>
      <c r="F248">
        <f>anotacoes!A248</f>
        <v>5</v>
      </c>
      <c r="G248">
        <f>anotacoes!B248</f>
        <v>80</v>
      </c>
      <c r="H248" t="str">
        <f>anotacoes!K248</f>
        <v xml:space="preserve"> 00:10:32,231</v>
      </c>
      <c r="I248" t="str">
        <f>anotacoes!L248</f>
        <v xml:space="preserve"> 00:10:40,811</v>
      </c>
      <c r="J248" t="str">
        <f>IF(L248="PAUSE",E248,IF(anotacoes!G252=conversao_anotacoes!C248,conversao_anotacoes!C248,conversao_anotacoes!D248))</f>
        <v>&lt;ARBITRO_DESCONHECIDO&gt;</v>
      </c>
      <c r="K248" t="str">
        <f t="shared" si="6"/>
        <v/>
      </c>
      <c r="L248" t="str">
        <f>UPPER(anotacoes!H248)</f>
        <v>PAUSE</v>
      </c>
      <c r="M248" t="str">
        <f>IF(OR(L248="ATTACK",L248="FINTA"),"&lt;TECNICA&gt;",UPPER(anotacoes!I248))</f>
        <v>SHIDO OPPONENT WITHOUT SCORE</v>
      </c>
      <c r="N248" t="str">
        <f>IF(OR(L248="ATTACK",L248="FINTA"),UPPER(anotacoes!I248),"")</f>
        <v/>
      </c>
      <c r="O248" s="6" t="str">
        <f>IF(anotacoes!N248=0,"",anotacoes!N248)</f>
        <v/>
      </c>
      <c r="P248" t="str">
        <f>IF(anotacoes!M248=0,"",UPPER(anotacoes!M248))</f>
        <v/>
      </c>
      <c r="Q248" t="str">
        <f t="shared" si="7"/>
        <v>INSERT INTO CONVERSAO_LUTA_ACAO (cd_conversao, id_luta, sequencia, momento_inicio, momento_fim, quem_faz, quem_sofre, acao_tipo, acao, tecnica, direcao, pontuacao) VALUES (1, 5, 80, TRIM(' 00:10:32,231'), TRIM(' 00:10:40,811'), '&lt;ARBITRO_DESCONHECIDO&gt;', '', 'PAUSE', 'SHIDO OPPONENT WITHOUT SCORE', NULL, NULL, NULL)</v>
      </c>
      <c r="R248" t="s">
        <v>10327</v>
      </c>
    </row>
    <row r="249" spans="1:18" hidden="1" x14ac:dyDescent="0.25">
      <c r="A249" s="7">
        <f>anotacoes!D249</f>
        <v>40867</v>
      </c>
      <c r="B249" t="str">
        <f>anotacoes!C249</f>
        <v>GRAND PRIX AMSTERDAM 2011</v>
      </c>
      <c r="C249" t="str">
        <f>anotacoes!E249</f>
        <v>ATTAF</v>
      </c>
      <c r="D249" t="str">
        <f>anotacoes!F249</f>
        <v>SCHMITT</v>
      </c>
      <c r="E249" t="s">
        <v>10325</v>
      </c>
      <c r="F249">
        <f>anotacoes!A249</f>
        <v>5</v>
      </c>
      <c r="G249">
        <f>anotacoes!B249</f>
        <v>81</v>
      </c>
      <c r="H249" t="str">
        <f>anotacoes!K249</f>
        <v xml:space="preserve"> 00:10:40,811</v>
      </c>
      <c r="I249" t="str">
        <f>anotacoes!L249</f>
        <v xml:space="preserve"> 00:10:43,249</v>
      </c>
      <c r="J249" t="str">
        <f>IF(L249="PAUSE",E249,IF(anotacoes!G253=conversao_anotacoes!C249,conversao_anotacoes!C249,conversao_anotacoes!D249))</f>
        <v>ATTAF</v>
      </c>
      <c r="K249" t="str">
        <f t="shared" si="6"/>
        <v>SCHMITT</v>
      </c>
      <c r="L249" t="str">
        <f>UPPER(anotacoes!H249)</f>
        <v>DISPLACEMENT</v>
      </c>
      <c r="M249" t="str">
        <f>IF(OR(L249="ATTACK",L249="FINTA"),"&lt;TECNICA&gt;",UPPER(anotacoes!I249))</f>
        <v>2-3 STEP HESITANT LEFT</v>
      </c>
      <c r="N249" t="str">
        <f>IF(OR(L249="ATTACK",L249="FINTA"),UPPER(anotacoes!I249),"")</f>
        <v/>
      </c>
      <c r="O249" s="6" t="str">
        <f>IF(anotacoes!N249=0,"",anotacoes!N249)</f>
        <v/>
      </c>
      <c r="P249" t="str">
        <f>IF(anotacoes!M249=0,"",UPPER(anotacoes!M249))</f>
        <v/>
      </c>
      <c r="Q249" t="str">
        <f t="shared" si="7"/>
        <v>INSERT INTO CONVERSAO_LUTA_ACAO (cd_conversao, id_luta, sequencia, momento_inicio, momento_fim, quem_faz, quem_sofre, acao_tipo, acao, tecnica, direcao, pontuacao) VALUES (1, 5, 81, TRIM(' 00:10:40,811'), TRIM(' 00:10:43,249'), 'ATTAF', 'SCHMITT', 'DISPLACEMENT', '2-3 STEP HESITANT LEFT', NULL, NULL, NULL)</v>
      </c>
      <c r="R249" t="s">
        <v>10327</v>
      </c>
    </row>
    <row r="250" spans="1:18" hidden="1" x14ac:dyDescent="0.25">
      <c r="A250" s="7">
        <f>anotacoes!D250</f>
        <v>40867</v>
      </c>
      <c r="B250" t="str">
        <f>anotacoes!C250</f>
        <v>GRAND PRIX AMSTERDAM 2011</v>
      </c>
      <c r="C250" t="str">
        <f>anotacoes!E250</f>
        <v>ATTAF</v>
      </c>
      <c r="D250" t="str">
        <f>anotacoes!F250</f>
        <v>SCHMITT</v>
      </c>
      <c r="E250" t="s">
        <v>10325</v>
      </c>
      <c r="F250">
        <f>anotacoes!A250</f>
        <v>5</v>
      </c>
      <c r="G250">
        <f>anotacoes!B250</f>
        <v>82</v>
      </c>
      <c r="H250" t="str">
        <f>anotacoes!K250</f>
        <v xml:space="preserve"> 00:10:43,249</v>
      </c>
      <c r="I250" t="str">
        <f>anotacoes!L250</f>
        <v xml:space="preserve"> 00:10:44,145</v>
      </c>
      <c r="J250" t="str">
        <f>IF(L250="PAUSE",E250,IF(anotacoes!G254=conversao_anotacoes!C250,conversao_anotacoes!C250,conversao_anotacoes!D250))</f>
        <v>ATTAF</v>
      </c>
      <c r="K250" t="str">
        <f t="shared" si="6"/>
        <v>SCHMITT</v>
      </c>
      <c r="L250" t="str">
        <f>UPPER(anotacoes!H250)</f>
        <v>DISPLACEMENT</v>
      </c>
      <c r="M250" t="str">
        <f>IF(OR(L250="ATTACK",L250="FINTA"),"&lt;TECNICA&gt;",UPPER(anotacoes!I250))</f>
        <v>TRY TO GRIP WITH CONTACT</v>
      </c>
      <c r="N250" t="str">
        <f>IF(OR(L250="ATTACK",L250="FINTA"),UPPER(anotacoes!I250),"")</f>
        <v/>
      </c>
      <c r="O250" s="6" t="str">
        <f>IF(anotacoes!N250=0,"",anotacoes!N250)</f>
        <v/>
      </c>
      <c r="P250" t="str">
        <f>IF(anotacoes!M250=0,"",UPPER(anotacoes!M250))</f>
        <v/>
      </c>
      <c r="Q250" t="str">
        <f t="shared" si="7"/>
        <v>INSERT INTO CONVERSAO_LUTA_ACAO (cd_conversao, id_luta, sequencia, momento_inicio, momento_fim, quem_faz, quem_sofre, acao_tipo, acao, tecnica, direcao, pontuacao) VALUES (1, 5, 82, TRIM(' 00:10:43,249'), TRIM(' 00:10:44,145'), 'ATTAF', 'SCHMITT', 'DISPLACEMENT', 'TRY TO GRIP WITH CONTACT', NULL, NULL, NULL)</v>
      </c>
      <c r="R250" t="s">
        <v>10327</v>
      </c>
    </row>
    <row r="251" spans="1:18" hidden="1" x14ac:dyDescent="0.25">
      <c r="A251" s="7">
        <f>anotacoes!D251</f>
        <v>40867</v>
      </c>
      <c r="B251" t="str">
        <f>anotacoes!C251</f>
        <v>GRAND PRIX AMSTERDAM 2011</v>
      </c>
      <c r="C251" t="str">
        <f>anotacoes!E251</f>
        <v>ATTAF</v>
      </c>
      <c r="D251" t="str">
        <f>anotacoes!F251</f>
        <v>SCHMITT</v>
      </c>
      <c r="E251" t="s">
        <v>10325</v>
      </c>
      <c r="F251">
        <f>anotacoes!A251</f>
        <v>5</v>
      </c>
      <c r="G251">
        <f>anotacoes!B251</f>
        <v>83</v>
      </c>
      <c r="H251" t="str">
        <f>anotacoes!K251</f>
        <v xml:space="preserve"> 00:10:44,145</v>
      </c>
      <c r="I251" t="str">
        <f>anotacoes!L251</f>
        <v xml:space="preserve"> 00:10:48,341</v>
      </c>
      <c r="J251" t="str">
        <f>IF(L251="PAUSE",E251,IF(anotacoes!G255=conversao_anotacoes!C251,conversao_anotacoes!C251,conversao_anotacoes!D251))</f>
        <v>ATTAF</v>
      </c>
      <c r="K251" t="str">
        <f t="shared" si="6"/>
        <v>SCHMITT</v>
      </c>
      <c r="L251" t="str">
        <f>UPPER(anotacoes!H251)</f>
        <v>GRIP TIME</v>
      </c>
      <c r="M251" t="str">
        <f>IF(OR(L251="ATTACK",L251="FINTA"),"&lt;TECNICA&gt;",UPPER(anotacoes!I251))</f>
        <v>RIGHT COLLAR</v>
      </c>
      <c r="N251" t="str">
        <f>IF(OR(L251="ATTACK",L251="FINTA"),UPPER(anotacoes!I251),"")</f>
        <v/>
      </c>
      <c r="O251" s="6" t="str">
        <f>IF(anotacoes!N251=0,"",anotacoes!N251)</f>
        <v/>
      </c>
      <c r="P251" t="str">
        <f>IF(anotacoes!M251=0,"",UPPER(anotacoes!M251))</f>
        <v/>
      </c>
      <c r="Q251" t="str">
        <f t="shared" si="7"/>
        <v>INSERT INTO CONVERSAO_LUTA_ACAO (cd_conversao, id_luta, sequencia, momento_inicio, momento_fim, quem_faz, quem_sofre, acao_tipo, acao, tecnica, direcao, pontuacao) VALUES (1, 5, 83, TRIM(' 00:10:44,145'), TRIM(' 00:10:48,341'), 'ATTAF', 'SCHMITT', 'GRIP TIME', 'RIGHT COLLAR', NULL, NULL, NULL)</v>
      </c>
      <c r="R251" t="s">
        <v>10327</v>
      </c>
    </row>
    <row r="252" spans="1:18" hidden="1" x14ac:dyDescent="0.25">
      <c r="A252" s="7">
        <f>anotacoes!D252</f>
        <v>40867</v>
      </c>
      <c r="B252" t="str">
        <f>anotacoes!C252</f>
        <v>GRAND PRIX AMSTERDAM 2011</v>
      </c>
      <c r="C252" t="str">
        <f>anotacoes!E252</f>
        <v>ATTAF</v>
      </c>
      <c r="D252" t="str">
        <f>anotacoes!F252</f>
        <v>SCHMITT</v>
      </c>
      <c r="E252" t="s">
        <v>10325</v>
      </c>
      <c r="F252">
        <f>anotacoes!A252</f>
        <v>5</v>
      </c>
      <c r="G252">
        <f>anotacoes!B252</f>
        <v>84</v>
      </c>
      <c r="H252" t="str">
        <f>anotacoes!K252</f>
        <v xml:space="preserve"> 00:10:48,341</v>
      </c>
      <c r="I252" t="str">
        <f>anotacoes!L252</f>
        <v xml:space="preserve"> 00:10:50,208</v>
      </c>
      <c r="J252" t="str">
        <f>IF(L252="PAUSE",E252,IF(anotacoes!G256=conversao_anotacoes!C252,conversao_anotacoes!C252,conversao_anotacoes!D252))</f>
        <v>ATTAF</v>
      </c>
      <c r="K252" t="str">
        <f t="shared" si="6"/>
        <v>SCHMITT</v>
      </c>
      <c r="L252" t="str">
        <f>UPPER(anotacoes!H252)</f>
        <v>GRIP TIME</v>
      </c>
      <c r="M252" t="str">
        <f>IF(OR(L252="ATTACK",L252="FINTA"),"&lt;TECNICA&gt;",UPPER(anotacoes!I252))</f>
        <v>RIGHT COLLAR LEFT SLEEVE</v>
      </c>
      <c r="N252" t="str">
        <f>IF(OR(L252="ATTACK",L252="FINTA"),UPPER(anotacoes!I252),"")</f>
        <v/>
      </c>
      <c r="O252" s="6" t="str">
        <f>IF(anotacoes!N252=0,"",anotacoes!N252)</f>
        <v/>
      </c>
      <c r="P252" t="str">
        <f>IF(anotacoes!M252=0,"",UPPER(anotacoes!M252))</f>
        <v/>
      </c>
      <c r="Q252" t="str">
        <f t="shared" si="7"/>
        <v>INSERT INTO CONVERSAO_LUTA_ACAO (cd_conversao, id_luta, sequencia, momento_inicio, momento_fim, quem_faz, quem_sofre, acao_tipo, acao, tecnica, direcao, pontuacao) VALUES (1, 5, 84, TRIM(' 00:10:48,341'), TRIM(' 00:10:50,208'), 'ATTAF', 'SCHMITT', 'GRIP TIME', 'RIGHT COLLAR LEFT SLEEVE', NULL, NULL, NULL)</v>
      </c>
      <c r="R252" t="s">
        <v>10327</v>
      </c>
    </row>
    <row r="253" spans="1:18" hidden="1" x14ac:dyDescent="0.25">
      <c r="A253" s="7">
        <f>anotacoes!D253</f>
        <v>40867</v>
      </c>
      <c r="B253" t="str">
        <f>anotacoes!C253</f>
        <v>GRAND PRIX AMSTERDAM 2011</v>
      </c>
      <c r="C253" t="str">
        <f>anotacoes!E253</f>
        <v>ATTAF</v>
      </c>
      <c r="D253" t="str">
        <f>anotacoes!F253</f>
        <v>SCHMITT</v>
      </c>
      <c r="E253" t="s">
        <v>10325</v>
      </c>
      <c r="F253">
        <f>anotacoes!A253</f>
        <v>5</v>
      </c>
      <c r="G253">
        <f>anotacoes!B253</f>
        <v>85</v>
      </c>
      <c r="H253" t="str">
        <f>anotacoes!K253</f>
        <v xml:space="preserve"> 00:10:50,208</v>
      </c>
      <c r="I253" t="str">
        <f>anotacoes!L253</f>
        <v xml:space="preserve"> 00:10:51,141</v>
      </c>
      <c r="J253" t="str">
        <f>IF(L253="PAUSE",E253,IF(anotacoes!G257=conversao_anotacoes!C253,conversao_anotacoes!C253,conversao_anotacoes!D253))</f>
        <v>ATTAF</v>
      </c>
      <c r="K253" t="str">
        <f t="shared" si="6"/>
        <v>SCHMITT</v>
      </c>
      <c r="L253" t="str">
        <f>UPPER(anotacoes!H253)</f>
        <v>ATTACK</v>
      </c>
      <c r="M253" t="str">
        <f>IF(OR(L253="ATTACK",L253="FINTA"),"&lt;TECNICA&gt;",UPPER(anotacoes!I253))</f>
        <v>&lt;TECNICA&gt;</v>
      </c>
      <c r="N253" t="str">
        <f>IF(OR(L253="ATTACK",L253="FINTA"),UPPER(anotacoes!I253),"")</f>
        <v>OUCHI GARI</v>
      </c>
      <c r="O253" s="6">
        <f>IF(anotacoes!N253=0,"",anotacoes!N253)</f>
        <v>2</v>
      </c>
      <c r="P253" t="str">
        <f>IF(anotacoes!M253=0,"",UPPER(anotacoes!M253))</f>
        <v/>
      </c>
      <c r="Q253" t="str">
        <f t="shared" si="7"/>
        <v>INSERT INTO CONVERSAO_LUTA_ACAO (cd_conversao, id_luta, sequencia, momento_inicio, momento_fim, quem_faz, quem_sofre, acao_tipo, acao, tecnica, direcao, pontuacao) VALUES (1, 5, 85, TRIM(' 00:10:50,208'), TRIM(' 00:10:51,141'), 'ATTAF', 'SCHMITT', 'ATTACK', '&lt;TECNICA&gt;', 'OUCHI GARI', 2, NULL)</v>
      </c>
      <c r="R253" t="s">
        <v>10327</v>
      </c>
    </row>
    <row r="254" spans="1:18" hidden="1" x14ac:dyDescent="0.25">
      <c r="A254" s="7">
        <f>anotacoes!D254</f>
        <v>40867</v>
      </c>
      <c r="B254" t="str">
        <f>anotacoes!C254</f>
        <v>GRAND PRIX AMSTERDAM 2011</v>
      </c>
      <c r="C254" t="str">
        <f>anotacoes!E254</f>
        <v>ATTAF</v>
      </c>
      <c r="D254" t="str">
        <f>anotacoes!F254</f>
        <v>SCHMITT</v>
      </c>
      <c r="E254" t="s">
        <v>10325</v>
      </c>
      <c r="F254">
        <f>anotacoes!A254</f>
        <v>5</v>
      </c>
      <c r="G254">
        <f>anotacoes!B254</f>
        <v>86</v>
      </c>
      <c r="H254" t="str">
        <f>anotacoes!K254</f>
        <v xml:space="preserve"> 00:10:51,141</v>
      </c>
      <c r="I254" t="str">
        <f>anotacoes!L254</f>
        <v xml:space="preserve"> 00:10:52,269</v>
      </c>
      <c r="J254" t="str">
        <f>IF(L254="PAUSE",E254,IF(anotacoes!G258=conversao_anotacoes!C254,conversao_anotacoes!C254,conversao_anotacoes!D254))</f>
        <v>ATTAF</v>
      </c>
      <c r="K254" t="str">
        <f t="shared" si="6"/>
        <v>SCHMITT</v>
      </c>
      <c r="L254" t="str">
        <f>UPPER(anotacoes!H254)</f>
        <v>GRIP TIME</v>
      </c>
      <c r="M254" t="str">
        <f>IF(OR(L254="ATTACK",L254="FINTA"),"&lt;TECNICA&gt;",UPPER(anotacoes!I254))</f>
        <v>RIGHT COLLAR</v>
      </c>
      <c r="N254" t="str">
        <f>IF(OR(L254="ATTACK",L254="FINTA"),UPPER(anotacoes!I254),"")</f>
        <v/>
      </c>
      <c r="O254" s="6" t="str">
        <f>IF(anotacoes!N254=0,"",anotacoes!N254)</f>
        <v/>
      </c>
      <c r="P254" t="str">
        <f>IF(anotacoes!M254=0,"",UPPER(anotacoes!M254))</f>
        <v/>
      </c>
      <c r="Q254" t="str">
        <f t="shared" si="7"/>
        <v>INSERT INTO CONVERSAO_LUTA_ACAO (cd_conversao, id_luta, sequencia, momento_inicio, momento_fim, quem_faz, quem_sofre, acao_tipo, acao, tecnica, direcao, pontuacao) VALUES (1, 5, 86, TRIM(' 00:10:51,141'), TRIM(' 00:10:52,269'), 'ATTAF', 'SCHMITT', 'GRIP TIME', 'RIGHT COLLAR', NULL, NULL, NULL)</v>
      </c>
      <c r="R254" t="s">
        <v>10327</v>
      </c>
    </row>
    <row r="255" spans="1:18" hidden="1" x14ac:dyDescent="0.25">
      <c r="A255" s="7">
        <f>anotacoes!D255</f>
        <v>40867</v>
      </c>
      <c r="B255" t="str">
        <f>anotacoes!C255</f>
        <v>GRAND PRIX AMSTERDAM 2011</v>
      </c>
      <c r="C255" t="str">
        <f>anotacoes!E255</f>
        <v>ATTAF</v>
      </c>
      <c r="D255" t="str">
        <f>anotacoes!F255</f>
        <v>SCHMITT</v>
      </c>
      <c r="E255" t="s">
        <v>10325</v>
      </c>
      <c r="F255">
        <f>anotacoes!A255</f>
        <v>5</v>
      </c>
      <c r="G255">
        <f>anotacoes!B255</f>
        <v>87</v>
      </c>
      <c r="H255" t="str">
        <f>anotacoes!K255</f>
        <v xml:space="preserve"> 00:10:52,269</v>
      </c>
      <c r="I255" t="str">
        <f>anotacoes!L255</f>
        <v xml:space="preserve"> 00:10:52,269</v>
      </c>
      <c r="J255" t="str">
        <f>IF(L255="PAUSE",E255,IF(anotacoes!G259=conversao_anotacoes!C255,conversao_anotacoes!C255,conversao_anotacoes!D255))</f>
        <v>ATTAF</v>
      </c>
      <c r="K255" t="str">
        <f t="shared" si="6"/>
        <v>SCHMITT</v>
      </c>
      <c r="L255" t="str">
        <f>UPPER(anotacoes!H255)</f>
        <v>ATTACK</v>
      </c>
      <c r="M255" t="str">
        <f>IF(OR(L255="ATTACK",L255="FINTA"),"&lt;TECNICA&gt;",UPPER(anotacoes!I255))</f>
        <v>&lt;TECNICA&gt;</v>
      </c>
      <c r="N255" t="str">
        <f>IF(OR(L255="ATTACK",L255="FINTA"),UPPER(anotacoes!I255),"")</f>
        <v>DEASHI HARAI</v>
      </c>
      <c r="O255" s="6">
        <f>IF(anotacoes!N255=0,"",anotacoes!N255)</f>
        <v>7</v>
      </c>
      <c r="P255" t="str">
        <f>IF(anotacoes!M255=0,"",UPPER(anotacoes!M255))</f>
        <v/>
      </c>
      <c r="Q255" t="str">
        <f t="shared" si="7"/>
        <v>INSERT INTO CONVERSAO_LUTA_ACAO (cd_conversao, id_luta, sequencia, momento_inicio, momento_fim, quem_faz, quem_sofre, acao_tipo, acao, tecnica, direcao, pontuacao) VALUES (1, 5, 87, TRIM(' 00:10:52,269'), TRIM(' 00:10:52,269'), 'ATTAF', 'SCHMITT', 'ATTACK', '&lt;TECNICA&gt;', 'DEASHI HARAI', 7, NULL)</v>
      </c>
      <c r="R255" t="s">
        <v>10327</v>
      </c>
    </row>
    <row r="256" spans="1:18" hidden="1" x14ac:dyDescent="0.25">
      <c r="A256" s="7">
        <f>anotacoes!D256</f>
        <v>40867</v>
      </c>
      <c r="B256" t="str">
        <f>anotacoes!C256</f>
        <v>GRAND PRIX AMSTERDAM 2011</v>
      </c>
      <c r="C256" t="str">
        <f>anotacoes!E256</f>
        <v>ATTAF</v>
      </c>
      <c r="D256" t="str">
        <f>anotacoes!F256</f>
        <v>SCHMITT</v>
      </c>
      <c r="E256" t="s">
        <v>10325</v>
      </c>
      <c r="F256">
        <f>anotacoes!A256</f>
        <v>5</v>
      </c>
      <c r="G256">
        <f>anotacoes!B256</f>
        <v>88</v>
      </c>
      <c r="H256" t="str">
        <f>anotacoes!K256</f>
        <v xml:space="preserve"> 00:10:52,269</v>
      </c>
      <c r="I256" t="str">
        <f>anotacoes!L256</f>
        <v xml:space="preserve"> 00:10:55,046</v>
      </c>
      <c r="J256" t="str">
        <f>IF(L256="PAUSE",E256,IF(anotacoes!G260=conversao_anotacoes!C256,conversao_anotacoes!C256,conversao_anotacoes!D256))</f>
        <v>ATTAF</v>
      </c>
      <c r="K256" t="str">
        <f t="shared" si="6"/>
        <v>SCHMITT</v>
      </c>
      <c r="L256" t="str">
        <f>UPPER(anotacoes!H256)</f>
        <v>GRIP TIME</v>
      </c>
      <c r="M256" t="str">
        <f>IF(OR(L256="ATTACK",L256="FINTA"),"&lt;TECNICA&gt;",UPPER(anotacoes!I256))</f>
        <v>RIGHT COLLAR</v>
      </c>
      <c r="N256" t="str">
        <f>IF(OR(L256="ATTACK",L256="FINTA"),UPPER(anotacoes!I256),"")</f>
        <v/>
      </c>
      <c r="O256" s="6" t="str">
        <f>IF(anotacoes!N256=0,"",anotacoes!N256)</f>
        <v/>
      </c>
      <c r="P256" t="str">
        <f>IF(anotacoes!M256=0,"",UPPER(anotacoes!M256))</f>
        <v/>
      </c>
      <c r="Q256" t="str">
        <f t="shared" si="7"/>
        <v>INSERT INTO CONVERSAO_LUTA_ACAO (cd_conversao, id_luta, sequencia, momento_inicio, momento_fim, quem_faz, quem_sofre, acao_tipo, acao, tecnica, direcao, pontuacao) VALUES (1, 5, 88, TRIM(' 00:10:52,269'), TRIM(' 00:10:55,046'), 'ATTAF', 'SCHMITT', 'GRIP TIME', 'RIGHT COLLAR', NULL, NULL, NULL)</v>
      </c>
      <c r="R256" t="s">
        <v>10327</v>
      </c>
    </row>
    <row r="257" spans="1:18" hidden="1" x14ac:dyDescent="0.25">
      <c r="A257" s="7">
        <f>anotacoes!D257</f>
        <v>40867</v>
      </c>
      <c r="B257" t="str">
        <f>anotacoes!C257</f>
        <v>GRAND PRIX AMSTERDAM 2011</v>
      </c>
      <c r="C257" t="str">
        <f>anotacoes!E257</f>
        <v>ATTAF</v>
      </c>
      <c r="D257" t="str">
        <f>anotacoes!F257</f>
        <v>SCHMITT</v>
      </c>
      <c r="E257" t="s">
        <v>10325</v>
      </c>
      <c r="F257">
        <f>anotacoes!A257</f>
        <v>5</v>
      </c>
      <c r="G257">
        <f>anotacoes!B257</f>
        <v>89</v>
      </c>
      <c r="H257" t="str">
        <f>anotacoes!K257</f>
        <v xml:space="preserve"> 00:10:55,046</v>
      </c>
      <c r="I257" t="str">
        <f>anotacoes!L257</f>
        <v xml:space="preserve"> 00:10:56,058</v>
      </c>
      <c r="J257" t="str">
        <f>IF(L257="PAUSE",E257,IF(anotacoes!G261=conversao_anotacoes!C257,conversao_anotacoes!C257,conversao_anotacoes!D257))</f>
        <v>ATTAF</v>
      </c>
      <c r="K257" t="str">
        <f t="shared" si="6"/>
        <v>SCHMITT</v>
      </c>
      <c r="L257" t="str">
        <f>UPPER(anotacoes!H257)</f>
        <v>DEFENSE</v>
      </c>
      <c r="M257" t="str">
        <f>IF(OR(L257="ATTACK",L257="FINTA"),"&lt;TECNICA&gt;",UPPER(anotacoes!I257))</f>
        <v>TAE-SABAKI LEFT INCLINED</v>
      </c>
      <c r="N257" t="str">
        <f>IF(OR(L257="ATTACK",L257="FINTA"),UPPER(anotacoes!I257),"")</f>
        <v/>
      </c>
      <c r="O257" s="6" t="str">
        <f>IF(anotacoes!N257=0,"",anotacoes!N257)</f>
        <v/>
      </c>
      <c r="P257" t="str">
        <f>IF(anotacoes!M257=0,"",UPPER(anotacoes!M257))</f>
        <v/>
      </c>
      <c r="Q257" t="str">
        <f t="shared" si="7"/>
        <v>INSERT INTO CONVERSAO_LUTA_ACAO (cd_conversao, id_luta, sequencia, momento_inicio, momento_fim, quem_faz, quem_sofre, acao_tipo, acao, tecnica, direcao, pontuacao) VALUES (1, 5, 89, TRIM(' 00:10:55,046'), TRIM(' 00:10:56,058'), 'ATTAF', 'SCHMITT', 'DEFENSE', 'TAE-SABAKI LEFT INCLINED', NULL, NULL, NULL)</v>
      </c>
      <c r="R257" t="s">
        <v>10327</v>
      </c>
    </row>
    <row r="258" spans="1:18" hidden="1" x14ac:dyDescent="0.25">
      <c r="A258" s="7">
        <f>anotacoes!D258</f>
        <v>40867</v>
      </c>
      <c r="B258" t="str">
        <f>anotacoes!C258</f>
        <v>GRAND PRIX AMSTERDAM 2011</v>
      </c>
      <c r="C258" t="str">
        <f>anotacoes!E258</f>
        <v>ATTAF</v>
      </c>
      <c r="D258" t="str">
        <f>anotacoes!F258</f>
        <v>SCHMITT</v>
      </c>
      <c r="E258" t="s">
        <v>10325</v>
      </c>
      <c r="F258">
        <f>anotacoes!A258</f>
        <v>5</v>
      </c>
      <c r="G258">
        <f>anotacoes!B258</f>
        <v>90</v>
      </c>
      <c r="H258" t="str">
        <f>anotacoes!K258</f>
        <v xml:space="preserve"> 00:10:56,058</v>
      </c>
      <c r="I258" t="str">
        <f>anotacoes!L258</f>
        <v xml:space="preserve"> 00:10:58,610</v>
      </c>
      <c r="J258" t="str">
        <f>IF(L258="PAUSE",E258,IF(anotacoes!G262=conversao_anotacoes!C258,conversao_anotacoes!C258,conversao_anotacoes!D258))</f>
        <v>ATTAF</v>
      </c>
      <c r="K258" t="str">
        <f t="shared" si="6"/>
        <v>SCHMITT</v>
      </c>
      <c r="L258" t="str">
        <f>UPPER(anotacoes!H258)</f>
        <v>TRANSITION</v>
      </c>
      <c r="M258" t="str">
        <f>IF(OR(L258="ATTACK",L258="FINTA"),"&lt;TECNICA&gt;",UPPER(anotacoes!I258))</f>
        <v>WITHOUT ATTACK</v>
      </c>
      <c r="N258" t="str">
        <f>IF(OR(L258="ATTACK",L258="FINTA"),UPPER(anotacoes!I258),"")</f>
        <v/>
      </c>
      <c r="O258" s="6" t="str">
        <f>IF(anotacoes!N258=0,"",anotacoes!N258)</f>
        <v/>
      </c>
      <c r="P258" t="str">
        <f>IF(anotacoes!M258=0,"",UPPER(anotacoes!M258))</f>
        <v/>
      </c>
      <c r="Q258" t="str">
        <f t="shared" si="7"/>
        <v>INSERT INTO CONVERSAO_LUTA_ACAO (cd_conversao, id_luta, sequencia, momento_inicio, momento_fim, quem_faz, quem_sofre, acao_tipo, acao, tecnica, direcao, pontuacao) VALUES (1, 5, 90, TRIM(' 00:10:56,058'), TRIM(' 00:10:58,610'), 'ATTAF', 'SCHMITT', 'TRANSITION', 'WITHOUT ATTACK', NULL, NULL, NULL)</v>
      </c>
      <c r="R258" t="s">
        <v>10327</v>
      </c>
    </row>
    <row r="259" spans="1:18" hidden="1" x14ac:dyDescent="0.25">
      <c r="A259" s="7">
        <f>anotacoes!D259</f>
        <v>40867</v>
      </c>
      <c r="B259" t="str">
        <f>anotacoes!C259</f>
        <v>GRAND PRIX AMSTERDAM 2011</v>
      </c>
      <c r="C259" t="str">
        <f>anotacoes!E259</f>
        <v>ATTAF</v>
      </c>
      <c r="D259" t="str">
        <f>anotacoes!F259</f>
        <v>SCHMITT</v>
      </c>
      <c r="E259" t="s">
        <v>10325</v>
      </c>
      <c r="F259">
        <f>anotacoes!A259</f>
        <v>5</v>
      </c>
      <c r="G259">
        <f>anotacoes!B259</f>
        <v>91</v>
      </c>
      <c r="H259" t="str">
        <f>anotacoes!K259</f>
        <v xml:space="preserve"> 00:10:58,610</v>
      </c>
      <c r="I259" t="str">
        <f>anotacoes!L259</f>
        <v xml:space="preserve"> 00:11:47,051</v>
      </c>
      <c r="J259" t="str">
        <f>IF(L259="PAUSE",E259,IF(anotacoes!G263=conversao_anotacoes!C259,conversao_anotacoes!C259,conversao_anotacoes!D259))</f>
        <v>&lt;ARBITRO_DESCONHECIDO&gt;</v>
      </c>
      <c r="K259" t="str">
        <f t="shared" ref="K259:K322" si="8">IF(J259=E259,"",IF(J259=C259,D259,C259))</f>
        <v/>
      </c>
      <c r="L259" t="str">
        <f>UPPER(anotacoes!H259)</f>
        <v>PAUSE</v>
      </c>
      <c r="M259" t="str">
        <f>IF(OR(L259="ATTACK",L259="FINTA"),"&lt;TECNICA&gt;",UPPER(anotacoes!I259))</f>
        <v>&lt;NAO_CLASSIFICADO&gt;</v>
      </c>
      <c r="N259" t="str">
        <f>IF(OR(L259="ATTACK",L259="FINTA"),UPPER(anotacoes!I259),"")</f>
        <v/>
      </c>
      <c r="O259" s="6" t="str">
        <f>IF(anotacoes!N259=0,"",anotacoes!N259)</f>
        <v/>
      </c>
      <c r="P259" t="str">
        <f>IF(anotacoes!M259=0,"",UPPER(anotacoes!M259))</f>
        <v/>
      </c>
      <c r="Q259" t="str">
        <f t="shared" ref="Q259:Q322" si="9">CONCATENATE("INSERT INTO CONVERSAO_LUTA_ACAO (cd_conversao, id_luta, sequencia, momento_inicio, momento_fim, quem_faz, quem_sofre, acao_tipo, acao, tecnica, direcao, pontuacao) VALUES (1, ",F259,", ",G259,", ","TRIM('",H259,"')",", ","TRIM('",I259,"')",", ","'",J259,"'",", ","'",K259,"'",", ","'",L259,"'",", ","'",M259,"'",", ",IF(N259="","NULL",CONCATENATE("'",N259,"'")),", ",IF(O259="","NULL",O259),", ",IF(P259="","NULL",CONCATENATE("'",P259,"'")),")")</f>
        <v>INSERT INTO CONVERSAO_LUTA_ACAO (cd_conversao, id_luta, sequencia, momento_inicio, momento_fim, quem_faz, quem_sofre, acao_tipo, acao, tecnica, direcao, pontuacao) VALUES (1, 5, 91, TRIM(' 00:10:58,610'), TRIM(' 00:11:47,051'), '&lt;ARBITRO_DESCONHECIDO&gt;', '', 'PAUSE', '&lt;NAO_CLASSIFICADO&gt;', NULL, NULL, NULL)</v>
      </c>
      <c r="R259" t="s">
        <v>10327</v>
      </c>
    </row>
    <row r="260" spans="1:18" hidden="1" x14ac:dyDescent="0.25">
      <c r="A260" s="7">
        <f>anotacoes!D260</f>
        <v>40867</v>
      </c>
      <c r="B260" t="str">
        <f>anotacoes!C260</f>
        <v>GRAND PRIX AMSTERDAM 2011</v>
      </c>
      <c r="C260" t="str">
        <f>anotacoes!E260</f>
        <v>ATTAF</v>
      </c>
      <c r="D260" t="str">
        <f>anotacoes!F260</f>
        <v>SCHMITT</v>
      </c>
      <c r="E260" t="s">
        <v>10325</v>
      </c>
      <c r="F260">
        <f>anotacoes!A260</f>
        <v>5</v>
      </c>
      <c r="G260">
        <f>anotacoes!B260</f>
        <v>92</v>
      </c>
      <c r="H260" t="str">
        <f>anotacoes!K260</f>
        <v xml:space="preserve"> 00:11:47,051</v>
      </c>
      <c r="I260" t="str">
        <f>anotacoes!L260</f>
        <v xml:space="preserve"> 00:11:49,299</v>
      </c>
      <c r="J260" t="str">
        <f>IF(L260="PAUSE",E260,IF(anotacoes!G264=conversao_anotacoes!C260,conversao_anotacoes!C260,conversao_anotacoes!D260))</f>
        <v>ATTAF</v>
      </c>
      <c r="K260" t="str">
        <f t="shared" si="8"/>
        <v>SCHMITT</v>
      </c>
      <c r="L260" t="str">
        <f>UPPER(anotacoes!H260)</f>
        <v>DISPLACEMENT</v>
      </c>
      <c r="M260" t="str">
        <f>IF(OR(L260="ATTACK",L260="FINTA"),"&lt;TECNICA&gt;",UPPER(anotacoes!I260))</f>
        <v>2-3 STEP HESITANT LEFT</v>
      </c>
      <c r="N260" t="str">
        <f>IF(OR(L260="ATTACK",L260="FINTA"),UPPER(anotacoes!I260),"")</f>
        <v/>
      </c>
      <c r="O260" s="6" t="str">
        <f>IF(anotacoes!N260=0,"",anotacoes!N260)</f>
        <v/>
      </c>
      <c r="P260" t="str">
        <f>IF(anotacoes!M260=0,"",UPPER(anotacoes!M260))</f>
        <v/>
      </c>
      <c r="Q260" t="str">
        <f t="shared" si="9"/>
        <v>INSERT INTO CONVERSAO_LUTA_ACAO (cd_conversao, id_luta, sequencia, momento_inicio, momento_fim, quem_faz, quem_sofre, acao_tipo, acao, tecnica, direcao, pontuacao) VALUES (1, 5, 92, TRIM(' 00:11:47,051'), TRIM(' 00:11:49,299'), 'ATTAF', 'SCHMITT', 'DISPLACEMENT', '2-3 STEP HESITANT LEFT', NULL, NULL, NULL)</v>
      </c>
      <c r="R260" t="s">
        <v>10327</v>
      </c>
    </row>
    <row r="261" spans="1:18" hidden="1" x14ac:dyDescent="0.25">
      <c r="A261" s="7">
        <f>anotacoes!D261</f>
        <v>40867</v>
      </c>
      <c r="B261" t="str">
        <f>anotacoes!C261</f>
        <v>GRAND PRIX AMSTERDAM 2011</v>
      </c>
      <c r="C261" t="str">
        <f>anotacoes!E261</f>
        <v>ATTAF</v>
      </c>
      <c r="D261" t="str">
        <f>anotacoes!F261</f>
        <v>SCHMITT</v>
      </c>
      <c r="E261" t="s">
        <v>10325</v>
      </c>
      <c r="F261">
        <f>anotacoes!A261</f>
        <v>5</v>
      </c>
      <c r="G261">
        <f>anotacoes!B261</f>
        <v>93</v>
      </c>
      <c r="H261" t="str">
        <f>anotacoes!K261</f>
        <v xml:space="preserve"> 00:11:49,299</v>
      </c>
      <c r="I261" t="str">
        <f>anotacoes!L261</f>
        <v xml:space="preserve"> 00:11:51,811</v>
      </c>
      <c r="J261" t="str">
        <f>IF(L261="PAUSE",E261,IF(anotacoes!G265=conversao_anotacoes!C261,conversao_anotacoes!C261,conversao_anotacoes!D261))</f>
        <v>ATTAF</v>
      </c>
      <c r="K261" t="str">
        <f t="shared" si="8"/>
        <v>SCHMITT</v>
      </c>
      <c r="L261" t="str">
        <f>UPPER(anotacoes!H261)</f>
        <v>DISPLACEMENT</v>
      </c>
      <c r="M261" t="str">
        <f>IF(OR(L261="ATTACK",L261="FINTA"),"&lt;TECNICA&gt;",UPPER(anotacoes!I261))</f>
        <v>TRY TO GRIP WITH CONTACT</v>
      </c>
      <c r="N261" t="str">
        <f>IF(OR(L261="ATTACK",L261="FINTA"),UPPER(anotacoes!I261),"")</f>
        <v/>
      </c>
      <c r="O261" s="6" t="str">
        <f>IF(anotacoes!N261=0,"",anotacoes!N261)</f>
        <v/>
      </c>
      <c r="P261" t="str">
        <f>IF(anotacoes!M261=0,"",UPPER(anotacoes!M261))</f>
        <v/>
      </c>
      <c r="Q261" t="str">
        <f t="shared" si="9"/>
        <v>INSERT INTO CONVERSAO_LUTA_ACAO (cd_conversao, id_luta, sequencia, momento_inicio, momento_fim, quem_faz, quem_sofre, acao_tipo, acao, tecnica, direcao, pontuacao) VALUES (1, 5, 93, TRIM(' 00:11:49,299'), TRIM(' 00:11:51,811'), 'ATTAF', 'SCHMITT', 'DISPLACEMENT', 'TRY TO GRIP WITH CONTACT', NULL, NULL, NULL)</v>
      </c>
      <c r="R261" t="s">
        <v>10327</v>
      </c>
    </row>
    <row r="262" spans="1:18" hidden="1" x14ac:dyDescent="0.25">
      <c r="A262" s="7">
        <f>anotacoes!D262</f>
        <v>40867</v>
      </c>
      <c r="B262" t="str">
        <f>anotacoes!C262</f>
        <v>GRAND PRIX AMSTERDAM 2011</v>
      </c>
      <c r="C262" t="str">
        <f>anotacoes!E262</f>
        <v>ATTAF</v>
      </c>
      <c r="D262" t="str">
        <f>anotacoes!F262</f>
        <v>SCHMITT</v>
      </c>
      <c r="E262" t="s">
        <v>10325</v>
      </c>
      <c r="F262">
        <f>anotacoes!A262</f>
        <v>5</v>
      </c>
      <c r="G262">
        <f>anotacoes!B262</f>
        <v>94</v>
      </c>
      <c r="H262" t="str">
        <f>anotacoes!K262</f>
        <v xml:space="preserve"> 00:11:51,811</v>
      </c>
      <c r="I262" t="str">
        <f>anotacoes!L262</f>
        <v xml:space="preserve"> 00:11:52,783</v>
      </c>
      <c r="J262" t="str">
        <f>IF(L262="PAUSE",E262,IF(anotacoes!G266=conversao_anotacoes!C262,conversao_anotacoes!C262,conversao_anotacoes!D262))</f>
        <v>ATTAF</v>
      </c>
      <c r="K262" t="str">
        <f t="shared" si="8"/>
        <v>SCHMITT</v>
      </c>
      <c r="L262" t="str">
        <f>UPPER(anotacoes!H262)</f>
        <v>DEFENSE</v>
      </c>
      <c r="M262" t="str">
        <f>IF(OR(L262="ATTACK",L262="FINTA"),"&lt;TECNICA&gt;",UPPER(anotacoes!I262))</f>
        <v>TAE-SABAKI RIGHT INCLINED</v>
      </c>
      <c r="N262" t="str">
        <f>IF(OR(L262="ATTACK",L262="FINTA"),UPPER(anotacoes!I262),"")</f>
        <v/>
      </c>
      <c r="O262" s="6" t="str">
        <f>IF(anotacoes!N262=0,"",anotacoes!N262)</f>
        <v/>
      </c>
      <c r="P262" t="str">
        <f>IF(anotacoes!M262=0,"",UPPER(anotacoes!M262))</f>
        <v/>
      </c>
      <c r="Q262" t="str">
        <f t="shared" si="9"/>
        <v>INSERT INTO CONVERSAO_LUTA_ACAO (cd_conversao, id_luta, sequencia, momento_inicio, momento_fim, quem_faz, quem_sofre, acao_tipo, acao, tecnica, direcao, pontuacao) VALUES (1, 5, 94, TRIM(' 00:11:51,811'), TRIM(' 00:11:52,783'), 'ATTAF', 'SCHMITT', 'DEFENSE', 'TAE-SABAKI RIGHT INCLINED', NULL, NULL, NULL)</v>
      </c>
      <c r="R262" t="s">
        <v>10327</v>
      </c>
    </row>
    <row r="263" spans="1:18" hidden="1" x14ac:dyDescent="0.25">
      <c r="A263" s="7">
        <f>anotacoes!D263</f>
        <v>40867</v>
      </c>
      <c r="B263" t="str">
        <f>anotacoes!C263</f>
        <v>GRAND PRIX AMSTERDAM 2011</v>
      </c>
      <c r="C263" t="str">
        <f>anotacoes!E263</f>
        <v>ATTAF</v>
      </c>
      <c r="D263" t="str">
        <f>anotacoes!F263</f>
        <v>SCHMITT</v>
      </c>
      <c r="E263" t="s">
        <v>10325</v>
      </c>
      <c r="F263">
        <f>anotacoes!A263</f>
        <v>5</v>
      </c>
      <c r="G263">
        <f>anotacoes!B263</f>
        <v>95</v>
      </c>
      <c r="H263" t="str">
        <f>anotacoes!K263</f>
        <v xml:space="preserve"> 00:11:52,783</v>
      </c>
      <c r="I263" t="str">
        <f>anotacoes!L263</f>
        <v xml:space="preserve"> 00:11:52,783</v>
      </c>
      <c r="J263" t="str">
        <f>IF(L263="PAUSE",E263,IF(anotacoes!G267=conversao_anotacoes!C263,conversao_anotacoes!C263,conversao_anotacoes!D263))</f>
        <v>ATTAF</v>
      </c>
      <c r="K263" t="str">
        <f t="shared" si="8"/>
        <v>SCHMITT</v>
      </c>
      <c r="L263" t="str">
        <f>UPPER(anotacoes!H263)</f>
        <v>END OF COMBAT</v>
      </c>
      <c r="M263" t="str">
        <f>IF(OR(L263="ATTACK",L263="FINTA"),"&lt;TECNICA&gt;",UPPER(anotacoes!I263))</f>
        <v>&lt;NULL&gt;</v>
      </c>
      <c r="N263" t="str">
        <f>IF(OR(L263="ATTACK",L263="FINTA"),UPPER(anotacoes!I263),"")</f>
        <v/>
      </c>
      <c r="O263" s="6" t="str">
        <f>IF(anotacoes!N263=0,"",anotacoes!N263)</f>
        <v/>
      </c>
      <c r="P263" t="str">
        <f>IF(anotacoes!M263=0,"",UPPER(anotacoes!M263))</f>
        <v/>
      </c>
      <c r="Q263" t="str">
        <f t="shared" si="9"/>
        <v>INSERT INTO CONVERSAO_LUTA_ACAO (cd_conversao, id_luta, sequencia, momento_inicio, momento_fim, quem_faz, quem_sofre, acao_tipo, acao, tecnica, direcao, pontuacao) VALUES (1, 5, 95, TRIM(' 00:11:52,783'), TRIM(' 00:11:52,783'), 'ATTAF', 'SCHMITT', 'END OF COMBAT', '&lt;NULL&gt;', NULL, NULL, NULL)</v>
      </c>
      <c r="R263" t="s">
        <v>10327</v>
      </c>
    </row>
    <row r="264" spans="1:18" hidden="1" x14ac:dyDescent="0.25">
      <c r="A264" s="7">
        <f>anotacoes!D264</f>
        <v>40720</v>
      </c>
      <c r="B264" t="str">
        <f>anotacoes!C264</f>
        <v>WORLD CUP SAO PAULO 2011</v>
      </c>
      <c r="C264" t="str">
        <f>anotacoes!E264</f>
        <v>ATTAF</v>
      </c>
      <c r="D264" t="str">
        <f>anotacoes!F264</f>
        <v>NACIF</v>
      </c>
      <c r="E264" t="s">
        <v>10325</v>
      </c>
      <c r="F264">
        <f>anotacoes!A264</f>
        <v>6</v>
      </c>
      <c r="G264">
        <f>anotacoes!B264</f>
        <v>1</v>
      </c>
      <c r="H264" t="str">
        <f>anotacoes!K264</f>
        <v xml:space="preserve"> 00:00:05,052</v>
      </c>
      <c r="I264" t="str">
        <f>anotacoes!L264</f>
        <v xml:space="preserve"> 00:00:10,872</v>
      </c>
      <c r="J264" t="str">
        <f>IF(L264="PAUSE",E264,IF(anotacoes!G268=conversao_anotacoes!C264,conversao_anotacoes!C264,conversao_anotacoes!D264))</f>
        <v>ATTAF</v>
      </c>
      <c r="K264" t="str">
        <f t="shared" si="8"/>
        <v>NACIF</v>
      </c>
      <c r="L264" t="str">
        <f>UPPER(anotacoes!H264)</f>
        <v>DISPLACEMENT</v>
      </c>
      <c r="M264" t="str">
        <f>IF(OR(L264="ATTACK",L264="FINTA"),"&lt;TECNICA&gt;",UPPER(anotacoes!I264))</f>
        <v>CIRCULAR RIGHT</v>
      </c>
      <c r="N264" t="str">
        <f>IF(OR(L264="ATTACK",L264="FINTA"),UPPER(anotacoes!I264),"")</f>
        <v/>
      </c>
      <c r="O264" s="6" t="str">
        <f>IF(anotacoes!N264=0,"",anotacoes!N264)</f>
        <v/>
      </c>
      <c r="P264" t="str">
        <f>IF(anotacoes!M264=0,"",UPPER(anotacoes!M264))</f>
        <v/>
      </c>
      <c r="Q264" t="str">
        <f t="shared" si="9"/>
        <v>INSERT INTO CONVERSAO_LUTA_ACAO (cd_conversao, id_luta, sequencia, momento_inicio, momento_fim, quem_faz, quem_sofre, acao_tipo, acao, tecnica, direcao, pontuacao) VALUES (1, 6, 1, TRIM(' 00:00:05,052'), TRIM(' 00:00:10,872'), 'ATTAF', 'NACIF', 'DISPLACEMENT', 'CIRCULAR RIGHT', NULL, NULL, NULL)</v>
      </c>
      <c r="R264" t="s">
        <v>10327</v>
      </c>
    </row>
    <row r="265" spans="1:18" hidden="1" x14ac:dyDescent="0.25">
      <c r="A265" s="7">
        <f>anotacoes!D265</f>
        <v>40720</v>
      </c>
      <c r="B265" t="str">
        <f>anotacoes!C265</f>
        <v>WORLD CUP SAO PAULO 2011</v>
      </c>
      <c r="C265" t="str">
        <f>anotacoes!E265</f>
        <v>ATTAF</v>
      </c>
      <c r="D265" t="str">
        <f>anotacoes!F265</f>
        <v>NACIF</v>
      </c>
      <c r="E265" t="s">
        <v>10325</v>
      </c>
      <c r="F265">
        <f>anotacoes!A265</f>
        <v>6</v>
      </c>
      <c r="G265">
        <f>anotacoes!B265</f>
        <v>2</v>
      </c>
      <c r="H265" t="str">
        <f>anotacoes!K265</f>
        <v xml:space="preserve"> 00:00:10,872</v>
      </c>
      <c r="I265" t="str">
        <f>anotacoes!L265</f>
        <v xml:space="preserve"> 00:00:13,376</v>
      </c>
      <c r="J265" t="str">
        <f>IF(L265="PAUSE",E265,IF(anotacoes!G269=conversao_anotacoes!C265,conversao_anotacoes!C265,conversao_anotacoes!D265))</f>
        <v>ATTAF</v>
      </c>
      <c r="K265" t="str">
        <f t="shared" si="8"/>
        <v>NACIF</v>
      </c>
      <c r="L265" t="str">
        <f>UPPER(anotacoes!H265)</f>
        <v>DISPLACEMENT</v>
      </c>
      <c r="M265" t="str">
        <f>IF(OR(L265="ATTACK",L265="FINTA"),"&lt;TECNICA&gt;",UPPER(anotacoes!I265))</f>
        <v>2-3 STEP HESITANT LEFT</v>
      </c>
      <c r="N265" t="str">
        <f>IF(OR(L265="ATTACK",L265="FINTA"),UPPER(anotacoes!I265),"")</f>
        <v/>
      </c>
      <c r="O265" s="6" t="str">
        <f>IF(anotacoes!N265=0,"",anotacoes!N265)</f>
        <v/>
      </c>
      <c r="P265" t="str">
        <f>IF(anotacoes!M265=0,"",UPPER(anotacoes!M265))</f>
        <v/>
      </c>
      <c r="Q265" t="str">
        <f t="shared" si="9"/>
        <v>INSERT INTO CONVERSAO_LUTA_ACAO (cd_conversao, id_luta, sequencia, momento_inicio, momento_fim, quem_faz, quem_sofre, acao_tipo, acao, tecnica, direcao, pontuacao) VALUES (1, 6, 2, TRIM(' 00:00:10,872'), TRIM(' 00:00:13,376'), 'ATTAF', 'NACIF', 'DISPLACEMENT', '2-3 STEP HESITANT LEFT', NULL, NULL, NULL)</v>
      </c>
      <c r="R265" t="s">
        <v>10327</v>
      </c>
    </row>
    <row r="266" spans="1:18" hidden="1" x14ac:dyDescent="0.25">
      <c r="A266" s="7">
        <f>anotacoes!D266</f>
        <v>40720</v>
      </c>
      <c r="B266" t="str">
        <f>anotacoes!C266</f>
        <v>WORLD CUP SAO PAULO 2011</v>
      </c>
      <c r="C266" t="str">
        <f>anotacoes!E266</f>
        <v>ATTAF</v>
      </c>
      <c r="D266" t="str">
        <f>anotacoes!F266</f>
        <v>NACIF</v>
      </c>
      <c r="E266" t="s">
        <v>10325</v>
      </c>
      <c r="F266">
        <f>anotacoes!A266</f>
        <v>6</v>
      </c>
      <c r="G266">
        <f>anotacoes!B266</f>
        <v>3</v>
      </c>
      <c r="H266" t="str">
        <f>anotacoes!K266</f>
        <v xml:space="preserve"> 00:00:13,376</v>
      </c>
      <c r="I266" t="str">
        <f>anotacoes!L266</f>
        <v xml:space="preserve"> 00:00:30,165</v>
      </c>
      <c r="J266" t="str">
        <f>IF(L266="PAUSE",E266,IF(anotacoes!G270=conversao_anotacoes!C266,conversao_anotacoes!C266,conversao_anotacoes!D266))</f>
        <v>ATTAF</v>
      </c>
      <c r="K266" t="str">
        <f t="shared" si="8"/>
        <v>NACIF</v>
      </c>
      <c r="L266" t="str">
        <f>UPPER(anotacoes!H266)</f>
        <v>DISPLACEMENT</v>
      </c>
      <c r="M266" t="str">
        <f>IF(OR(L266="ATTACK",L266="FINTA"),"&lt;TECNICA&gt;",UPPER(anotacoes!I266))</f>
        <v>TRY TO GRIP WITH CONTACT</v>
      </c>
      <c r="N266" t="str">
        <f>IF(OR(L266="ATTACK",L266="FINTA"),UPPER(anotacoes!I266),"")</f>
        <v/>
      </c>
      <c r="O266" s="6" t="str">
        <f>IF(anotacoes!N266=0,"",anotacoes!N266)</f>
        <v/>
      </c>
      <c r="P266" t="str">
        <f>IF(anotacoes!M266=0,"",UPPER(anotacoes!M266))</f>
        <v/>
      </c>
      <c r="Q266" t="str">
        <f t="shared" si="9"/>
        <v>INSERT INTO CONVERSAO_LUTA_ACAO (cd_conversao, id_luta, sequencia, momento_inicio, momento_fim, quem_faz, quem_sofre, acao_tipo, acao, tecnica, direcao, pontuacao) VALUES (1, 6, 3, TRIM(' 00:00:13,376'), TRIM(' 00:00:30,165'), 'ATTAF', 'NACIF', 'DISPLACEMENT', 'TRY TO GRIP WITH CONTACT', NULL, NULL, NULL)</v>
      </c>
      <c r="R266" t="s">
        <v>10327</v>
      </c>
    </row>
    <row r="267" spans="1:18" hidden="1" x14ac:dyDescent="0.25">
      <c r="A267" s="7">
        <f>anotacoes!D267</f>
        <v>40720</v>
      </c>
      <c r="B267" t="str">
        <f>anotacoes!C267</f>
        <v>WORLD CUP SAO PAULO 2011</v>
      </c>
      <c r="C267" t="str">
        <f>anotacoes!E267</f>
        <v>ATTAF</v>
      </c>
      <c r="D267" t="str">
        <f>anotacoes!F267</f>
        <v>NACIF</v>
      </c>
      <c r="E267" t="s">
        <v>10325</v>
      </c>
      <c r="F267">
        <f>anotacoes!A267</f>
        <v>6</v>
      </c>
      <c r="G267">
        <f>anotacoes!B267</f>
        <v>4</v>
      </c>
      <c r="H267" t="str">
        <f>anotacoes!K267</f>
        <v xml:space="preserve"> 00:00:30,165</v>
      </c>
      <c r="I267" t="str">
        <f>anotacoes!L267</f>
        <v xml:space="preserve"> 00:00:38,169</v>
      </c>
      <c r="J267" t="str">
        <f>IF(L267="PAUSE",E267,IF(anotacoes!G271=conversao_anotacoes!C267,conversao_anotacoes!C267,conversao_anotacoes!D267))</f>
        <v>ATTAF</v>
      </c>
      <c r="K267" t="str">
        <f t="shared" si="8"/>
        <v>NACIF</v>
      </c>
      <c r="L267" t="str">
        <f>UPPER(anotacoes!H267)</f>
        <v>GRIP TIME</v>
      </c>
      <c r="M267" t="str">
        <f>IF(OR(L267="ATTACK",L267="FINTA"),"&lt;TECNICA&gt;",UPPER(anotacoes!I267))</f>
        <v>RIGHT SLEEVE</v>
      </c>
      <c r="N267" t="str">
        <f>IF(OR(L267="ATTACK",L267="FINTA"),UPPER(anotacoes!I267),"")</f>
        <v/>
      </c>
      <c r="O267" s="6" t="str">
        <f>IF(anotacoes!N267=0,"",anotacoes!N267)</f>
        <v/>
      </c>
      <c r="P267" t="str">
        <f>IF(anotacoes!M267=0,"",UPPER(anotacoes!M267))</f>
        <v/>
      </c>
      <c r="Q267" t="str">
        <f t="shared" si="9"/>
        <v>INSERT INTO CONVERSAO_LUTA_ACAO (cd_conversao, id_luta, sequencia, momento_inicio, momento_fim, quem_faz, quem_sofre, acao_tipo, acao, tecnica, direcao, pontuacao) VALUES (1, 6, 4, TRIM(' 00:00:30,165'), TRIM(' 00:00:38,169'), 'ATTAF', 'NACIF', 'GRIP TIME', 'RIGHT SLEEVE', NULL, NULL, NULL)</v>
      </c>
      <c r="R267" t="s">
        <v>10327</v>
      </c>
    </row>
    <row r="268" spans="1:18" hidden="1" x14ac:dyDescent="0.25">
      <c r="A268" s="7">
        <f>anotacoes!D268</f>
        <v>40720</v>
      </c>
      <c r="B268" t="str">
        <f>anotacoes!C268</f>
        <v>WORLD CUP SAO PAULO 2011</v>
      </c>
      <c r="C268" t="str">
        <f>anotacoes!E268</f>
        <v>ATTAF</v>
      </c>
      <c r="D268" t="str">
        <f>anotacoes!F268</f>
        <v>NACIF</v>
      </c>
      <c r="E268" t="s">
        <v>10325</v>
      </c>
      <c r="F268">
        <f>anotacoes!A268</f>
        <v>6</v>
      </c>
      <c r="G268">
        <f>anotacoes!B268</f>
        <v>5</v>
      </c>
      <c r="H268" t="str">
        <f>anotacoes!K268</f>
        <v xml:space="preserve"> 00:00:38,169</v>
      </c>
      <c r="I268" t="str">
        <f>anotacoes!L268</f>
        <v xml:space="preserve"> 00:00:39,225</v>
      </c>
      <c r="J268" t="str">
        <f>IF(L268="PAUSE",E268,IF(anotacoes!G272=conversao_anotacoes!C268,conversao_anotacoes!C268,conversao_anotacoes!D268))</f>
        <v>ATTAF</v>
      </c>
      <c r="K268" t="str">
        <f t="shared" si="8"/>
        <v>NACIF</v>
      </c>
      <c r="L268" t="str">
        <f>UPPER(anotacoes!H268)</f>
        <v>GRIP TIME</v>
      </c>
      <c r="M268" t="str">
        <f>IF(OR(L268="ATTACK",L268="FINTA"),"&lt;TECNICA&gt;",UPPER(anotacoes!I268))</f>
        <v>RIGHT SLEEVE LEFT SLEEVE</v>
      </c>
      <c r="N268" t="str">
        <f>IF(OR(L268="ATTACK",L268="FINTA"),UPPER(anotacoes!I268),"")</f>
        <v/>
      </c>
      <c r="O268" s="6" t="str">
        <f>IF(anotacoes!N268=0,"",anotacoes!N268)</f>
        <v/>
      </c>
      <c r="P268" t="str">
        <f>IF(anotacoes!M268=0,"",UPPER(anotacoes!M268))</f>
        <v/>
      </c>
      <c r="Q268" t="str">
        <f t="shared" si="9"/>
        <v>INSERT INTO CONVERSAO_LUTA_ACAO (cd_conversao, id_luta, sequencia, momento_inicio, momento_fim, quem_faz, quem_sofre, acao_tipo, acao, tecnica, direcao, pontuacao) VALUES (1, 6, 5, TRIM(' 00:00:38,169'), TRIM(' 00:00:39,225'), 'ATTAF', 'NACIF', 'GRIP TIME', 'RIGHT SLEEVE LEFT SLEEVE', NULL, NULL, NULL)</v>
      </c>
      <c r="R268" t="s">
        <v>10327</v>
      </c>
    </row>
    <row r="269" spans="1:18" hidden="1" x14ac:dyDescent="0.25">
      <c r="A269" s="7">
        <f>anotacoes!D269</f>
        <v>40720</v>
      </c>
      <c r="B269" t="str">
        <f>anotacoes!C269</f>
        <v>WORLD CUP SAO PAULO 2011</v>
      </c>
      <c r="C269" t="str">
        <f>anotacoes!E269</f>
        <v>ATTAF</v>
      </c>
      <c r="D269" t="str">
        <f>anotacoes!F269</f>
        <v>NACIF</v>
      </c>
      <c r="E269" t="s">
        <v>10325</v>
      </c>
      <c r="F269">
        <f>anotacoes!A269</f>
        <v>6</v>
      </c>
      <c r="G269">
        <f>anotacoes!B269</f>
        <v>6</v>
      </c>
      <c r="H269" t="str">
        <f>anotacoes!K269</f>
        <v xml:space="preserve"> 00:00:39,225</v>
      </c>
      <c r="I269" t="str">
        <f>anotacoes!L269</f>
        <v xml:space="preserve"> 00:00:40,266</v>
      </c>
      <c r="J269" t="str">
        <f>IF(L269="PAUSE",E269,IF(anotacoes!G273=conversao_anotacoes!C269,conversao_anotacoes!C269,conversao_anotacoes!D269))</f>
        <v>ATTAF</v>
      </c>
      <c r="K269" t="str">
        <f t="shared" si="8"/>
        <v>NACIF</v>
      </c>
      <c r="L269" t="str">
        <f>UPPER(anotacoes!H269)</f>
        <v>DEFENSE</v>
      </c>
      <c r="M269" t="str">
        <f>IF(OR(L269="ATTACK",L269="FINTA"),"&lt;TECNICA&gt;",UPPER(anotacoes!I269))</f>
        <v>USING BODY MASS</v>
      </c>
      <c r="N269" t="str">
        <f>IF(OR(L269="ATTACK",L269="FINTA"),UPPER(anotacoes!I269),"")</f>
        <v/>
      </c>
      <c r="O269" s="6" t="str">
        <f>IF(anotacoes!N269=0,"",anotacoes!N269)</f>
        <v/>
      </c>
      <c r="P269" t="str">
        <f>IF(anotacoes!M269=0,"",UPPER(anotacoes!M269))</f>
        <v/>
      </c>
      <c r="Q269" t="str">
        <f t="shared" si="9"/>
        <v>INSERT INTO CONVERSAO_LUTA_ACAO (cd_conversao, id_luta, sequencia, momento_inicio, momento_fim, quem_faz, quem_sofre, acao_tipo, acao, tecnica, direcao, pontuacao) VALUES (1, 6, 6, TRIM(' 00:00:39,225'), TRIM(' 00:00:40,266'), 'ATTAF', 'NACIF', 'DEFENSE', 'USING BODY MASS', NULL, NULL, NULL)</v>
      </c>
      <c r="R269" t="s">
        <v>10327</v>
      </c>
    </row>
    <row r="270" spans="1:18" hidden="1" x14ac:dyDescent="0.25">
      <c r="A270" s="7">
        <f>anotacoes!D270</f>
        <v>40720</v>
      </c>
      <c r="B270" t="str">
        <f>anotacoes!C270</f>
        <v>WORLD CUP SAO PAULO 2011</v>
      </c>
      <c r="C270" t="str">
        <f>anotacoes!E270</f>
        <v>ATTAF</v>
      </c>
      <c r="D270" t="str">
        <f>anotacoes!F270</f>
        <v>NACIF</v>
      </c>
      <c r="E270" t="s">
        <v>10325</v>
      </c>
      <c r="F270">
        <f>anotacoes!A270</f>
        <v>6</v>
      </c>
      <c r="G270">
        <f>anotacoes!B270</f>
        <v>7</v>
      </c>
      <c r="H270" t="str">
        <f>anotacoes!K270</f>
        <v xml:space="preserve"> 00:00:40,419</v>
      </c>
      <c r="I270" t="str">
        <f>anotacoes!L270</f>
        <v xml:space="preserve"> 00:00:43,292</v>
      </c>
      <c r="J270" t="str">
        <f>IF(L270="PAUSE",E270,IF(anotacoes!G274=conversao_anotacoes!C270,conversao_anotacoes!C270,conversao_anotacoes!D270))</f>
        <v>ATTAF</v>
      </c>
      <c r="K270" t="str">
        <f t="shared" si="8"/>
        <v>NACIF</v>
      </c>
      <c r="L270" t="str">
        <f>UPPER(anotacoes!H270)</f>
        <v>GROUNDWORK COMBAT</v>
      </c>
      <c r="M270" t="str">
        <f>IF(OR(L270="ATTACK",L270="FINTA"),"&lt;TECNICA&gt;",UPPER(anotacoes!I270))</f>
        <v>TRYING TO ATTACK</v>
      </c>
      <c r="N270" t="str">
        <f>IF(OR(L270="ATTACK",L270="FINTA"),UPPER(anotacoes!I270),"")</f>
        <v/>
      </c>
      <c r="O270" s="6" t="str">
        <f>IF(anotacoes!N270=0,"",anotacoes!N270)</f>
        <v/>
      </c>
      <c r="P270" t="str">
        <f>IF(anotacoes!M270=0,"",UPPER(anotacoes!M270))</f>
        <v/>
      </c>
      <c r="Q270" t="str">
        <f t="shared" si="9"/>
        <v>INSERT INTO CONVERSAO_LUTA_ACAO (cd_conversao, id_luta, sequencia, momento_inicio, momento_fim, quem_faz, quem_sofre, acao_tipo, acao, tecnica, direcao, pontuacao) VALUES (1, 6, 7, TRIM(' 00:00:40,419'), TRIM(' 00:00:43,292'), 'ATTAF', 'NACIF', 'GROUNDWORK COMBAT', 'TRYING TO ATTACK', NULL, NULL, NULL)</v>
      </c>
      <c r="R270" t="s">
        <v>10327</v>
      </c>
    </row>
    <row r="271" spans="1:18" hidden="1" x14ac:dyDescent="0.25">
      <c r="A271" s="7">
        <f>anotacoes!D271</f>
        <v>40720</v>
      </c>
      <c r="B271" t="str">
        <f>anotacoes!C271</f>
        <v>WORLD CUP SAO PAULO 2011</v>
      </c>
      <c r="C271" t="str">
        <f>anotacoes!E271</f>
        <v>ATTAF</v>
      </c>
      <c r="D271" t="str">
        <f>anotacoes!F271</f>
        <v>NACIF</v>
      </c>
      <c r="E271" t="s">
        <v>10325</v>
      </c>
      <c r="F271">
        <f>anotacoes!A271</f>
        <v>6</v>
      </c>
      <c r="G271">
        <f>anotacoes!B271</f>
        <v>8</v>
      </c>
      <c r="H271" t="str">
        <f>anotacoes!K271</f>
        <v xml:space="preserve"> 00:00:43,292</v>
      </c>
      <c r="I271" t="str">
        <f>anotacoes!L271</f>
        <v xml:space="preserve"> 00:00:50,374</v>
      </c>
      <c r="J271" t="str">
        <f>IF(L271="PAUSE",E271,IF(anotacoes!G275=conversao_anotacoes!C271,conversao_anotacoes!C271,conversao_anotacoes!D271))</f>
        <v>&lt;ARBITRO_DESCONHECIDO&gt;</v>
      </c>
      <c r="K271" t="str">
        <f t="shared" si="8"/>
        <v/>
      </c>
      <c r="L271" t="str">
        <f>UPPER(anotacoes!H271)</f>
        <v>PAUSE</v>
      </c>
      <c r="M271" t="str">
        <f>IF(OR(L271="ATTACK",L271="FINTA"),"&lt;TECNICA&gt;",UPPER(anotacoes!I271))</f>
        <v>&lt;NAO_CLASSIFICADO&gt;</v>
      </c>
      <c r="N271" t="str">
        <f>IF(OR(L271="ATTACK",L271="FINTA"),UPPER(anotacoes!I271),"")</f>
        <v/>
      </c>
      <c r="O271" s="6" t="str">
        <f>IF(anotacoes!N271=0,"",anotacoes!N271)</f>
        <v/>
      </c>
      <c r="P271" t="str">
        <f>IF(anotacoes!M271=0,"",UPPER(anotacoes!M271))</f>
        <v/>
      </c>
      <c r="Q271" t="str">
        <f t="shared" si="9"/>
        <v>INSERT INTO CONVERSAO_LUTA_ACAO (cd_conversao, id_luta, sequencia, momento_inicio, momento_fim, quem_faz, quem_sofre, acao_tipo, acao, tecnica, direcao, pontuacao) VALUES (1, 6, 8, TRIM(' 00:00:43,292'), TRIM(' 00:00:50,374'), '&lt;ARBITRO_DESCONHECIDO&gt;', '', 'PAUSE', '&lt;NAO_CLASSIFICADO&gt;', NULL, NULL, NULL)</v>
      </c>
      <c r="R271" t="s">
        <v>10327</v>
      </c>
    </row>
    <row r="272" spans="1:18" hidden="1" x14ac:dyDescent="0.25">
      <c r="A272" s="7">
        <f>anotacoes!D272</f>
        <v>40720</v>
      </c>
      <c r="B272" t="str">
        <f>anotacoes!C272</f>
        <v>WORLD CUP SAO PAULO 2011</v>
      </c>
      <c r="C272" t="str">
        <f>anotacoes!E272</f>
        <v>ATTAF</v>
      </c>
      <c r="D272" t="str">
        <f>anotacoes!F272</f>
        <v>NACIF</v>
      </c>
      <c r="E272" t="s">
        <v>10325</v>
      </c>
      <c r="F272">
        <f>anotacoes!A272</f>
        <v>6</v>
      </c>
      <c r="G272">
        <f>anotacoes!B272</f>
        <v>9</v>
      </c>
      <c r="H272" t="str">
        <f>anotacoes!K272</f>
        <v xml:space="preserve"> 00:00:50,392</v>
      </c>
      <c r="I272" t="str">
        <f>anotacoes!L272</f>
        <v xml:space="preserve"> 00:00:53,339</v>
      </c>
      <c r="J272" t="str">
        <f>IF(L272="PAUSE",E272,IF(anotacoes!G276=conversao_anotacoes!C272,conversao_anotacoes!C272,conversao_anotacoes!D272))</f>
        <v>ATTAF</v>
      </c>
      <c r="K272" t="str">
        <f t="shared" si="8"/>
        <v>NACIF</v>
      </c>
      <c r="L272" t="str">
        <f>UPPER(anotacoes!H272)</f>
        <v>DISPLACEMENT</v>
      </c>
      <c r="M272" t="str">
        <f>IF(OR(L272="ATTACK",L272="FINTA"),"&lt;TECNICA&gt;",UPPER(anotacoes!I272))</f>
        <v>CIRCULAR RIGHT</v>
      </c>
      <c r="N272" t="str">
        <f>IF(OR(L272="ATTACK",L272="FINTA"),UPPER(anotacoes!I272),"")</f>
        <v/>
      </c>
      <c r="O272" s="6" t="str">
        <f>IF(anotacoes!N272=0,"",anotacoes!N272)</f>
        <v/>
      </c>
      <c r="P272" t="str">
        <f>IF(anotacoes!M272=0,"",UPPER(anotacoes!M272))</f>
        <v/>
      </c>
      <c r="Q272" t="str">
        <f t="shared" si="9"/>
        <v>INSERT INTO CONVERSAO_LUTA_ACAO (cd_conversao, id_luta, sequencia, momento_inicio, momento_fim, quem_faz, quem_sofre, acao_tipo, acao, tecnica, direcao, pontuacao) VALUES (1, 6, 9, TRIM(' 00:00:50,392'), TRIM(' 00:00:53,339'), 'ATTAF', 'NACIF', 'DISPLACEMENT', 'CIRCULAR RIGHT', NULL, NULL, NULL)</v>
      </c>
      <c r="R272" t="s">
        <v>10327</v>
      </c>
    </row>
    <row r="273" spans="1:18" hidden="1" x14ac:dyDescent="0.25">
      <c r="A273" s="7">
        <f>anotacoes!D273</f>
        <v>40720</v>
      </c>
      <c r="B273" t="str">
        <f>anotacoes!C273</f>
        <v>WORLD CUP SAO PAULO 2011</v>
      </c>
      <c r="C273" t="str">
        <f>anotacoes!E273</f>
        <v>ATTAF</v>
      </c>
      <c r="D273" t="str">
        <f>anotacoes!F273</f>
        <v>NACIF</v>
      </c>
      <c r="E273" t="s">
        <v>10325</v>
      </c>
      <c r="F273">
        <f>anotacoes!A273</f>
        <v>6</v>
      </c>
      <c r="G273">
        <f>anotacoes!B273</f>
        <v>10</v>
      </c>
      <c r="H273" t="str">
        <f>anotacoes!K273</f>
        <v xml:space="preserve"> 00:00:53,339</v>
      </c>
      <c r="I273" t="str">
        <f>anotacoes!L273</f>
        <v xml:space="preserve"> 00:00:55,625</v>
      </c>
      <c r="J273" t="str">
        <f>IF(L273="PAUSE",E273,IF(anotacoes!G277=conversao_anotacoes!C273,conversao_anotacoes!C273,conversao_anotacoes!D273))</f>
        <v>ATTAF</v>
      </c>
      <c r="K273" t="str">
        <f t="shared" si="8"/>
        <v>NACIF</v>
      </c>
      <c r="L273" t="str">
        <f>UPPER(anotacoes!H273)</f>
        <v>DISPLACEMENT</v>
      </c>
      <c r="M273" t="str">
        <f>IF(OR(L273="ATTACK",L273="FINTA"),"&lt;TECNICA&gt;",UPPER(anotacoes!I273))</f>
        <v>2-3 STEP HESITANT LEFT</v>
      </c>
      <c r="N273" t="str">
        <f>IF(OR(L273="ATTACK",L273="FINTA"),UPPER(anotacoes!I273),"")</f>
        <v/>
      </c>
      <c r="O273" s="6" t="str">
        <f>IF(anotacoes!N273=0,"",anotacoes!N273)</f>
        <v/>
      </c>
      <c r="P273" t="str">
        <f>IF(anotacoes!M273=0,"",UPPER(anotacoes!M273))</f>
        <v/>
      </c>
      <c r="Q273" t="str">
        <f t="shared" si="9"/>
        <v>INSERT INTO CONVERSAO_LUTA_ACAO (cd_conversao, id_luta, sequencia, momento_inicio, momento_fim, quem_faz, quem_sofre, acao_tipo, acao, tecnica, direcao, pontuacao) VALUES (1, 6, 10, TRIM(' 00:00:53,339'), TRIM(' 00:00:55,625'), 'ATTAF', 'NACIF', 'DISPLACEMENT', '2-3 STEP HESITANT LEFT', NULL, NULL, NULL)</v>
      </c>
      <c r="R273" t="s">
        <v>10327</v>
      </c>
    </row>
    <row r="274" spans="1:18" hidden="1" x14ac:dyDescent="0.25">
      <c r="A274" s="7">
        <f>anotacoes!D274</f>
        <v>40720</v>
      </c>
      <c r="B274" t="str">
        <f>anotacoes!C274</f>
        <v>WORLD CUP SAO PAULO 2011</v>
      </c>
      <c r="C274" t="str">
        <f>anotacoes!E274</f>
        <v>ATTAF</v>
      </c>
      <c r="D274" t="str">
        <f>anotacoes!F274</f>
        <v>NACIF</v>
      </c>
      <c r="E274" t="s">
        <v>10325</v>
      </c>
      <c r="F274">
        <f>anotacoes!A274</f>
        <v>6</v>
      </c>
      <c r="G274">
        <f>anotacoes!B274</f>
        <v>11</v>
      </c>
      <c r="H274" t="str">
        <f>anotacoes!K274</f>
        <v xml:space="preserve"> 00:00:55,625</v>
      </c>
      <c r="I274" t="str">
        <f>anotacoes!L274</f>
        <v xml:space="preserve"> 00:01:40,303</v>
      </c>
      <c r="J274" t="str">
        <f>IF(L274="PAUSE",E274,IF(anotacoes!G278=conversao_anotacoes!C274,conversao_anotacoes!C274,conversao_anotacoes!D274))</f>
        <v>ATTAF</v>
      </c>
      <c r="K274" t="str">
        <f t="shared" si="8"/>
        <v>NACIF</v>
      </c>
      <c r="L274" t="str">
        <f>UPPER(anotacoes!H274)</f>
        <v>DISPLACEMENT</v>
      </c>
      <c r="M274" t="str">
        <f>IF(OR(L274="ATTACK",L274="FINTA"),"&lt;TECNICA&gt;",UPPER(anotacoes!I274))</f>
        <v>TRY TO GRIP WITH CONTACT</v>
      </c>
      <c r="N274" t="str">
        <f>IF(OR(L274="ATTACK",L274="FINTA"),UPPER(anotacoes!I274),"")</f>
        <v/>
      </c>
      <c r="O274" s="6" t="str">
        <f>IF(anotacoes!N274=0,"",anotacoes!N274)</f>
        <v/>
      </c>
      <c r="P274" t="str">
        <f>IF(anotacoes!M274=0,"",UPPER(anotacoes!M274))</f>
        <v/>
      </c>
      <c r="Q274" t="str">
        <f t="shared" si="9"/>
        <v>INSERT INTO CONVERSAO_LUTA_ACAO (cd_conversao, id_luta, sequencia, momento_inicio, momento_fim, quem_faz, quem_sofre, acao_tipo, acao, tecnica, direcao, pontuacao) VALUES (1, 6, 11, TRIM(' 00:00:55,625'), TRIM(' 00:01:40,303'), 'ATTAF', 'NACIF', 'DISPLACEMENT', 'TRY TO GRIP WITH CONTACT', NULL, NULL, NULL)</v>
      </c>
      <c r="R274" t="s">
        <v>10327</v>
      </c>
    </row>
    <row r="275" spans="1:18" hidden="1" x14ac:dyDescent="0.25">
      <c r="A275" s="7">
        <f>anotacoes!D275</f>
        <v>40720</v>
      </c>
      <c r="B275" t="str">
        <f>anotacoes!C275</f>
        <v>WORLD CUP SAO PAULO 2011</v>
      </c>
      <c r="C275" t="str">
        <f>anotacoes!E275</f>
        <v>ATTAF</v>
      </c>
      <c r="D275" t="str">
        <f>anotacoes!F275</f>
        <v>NACIF</v>
      </c>
      <c r="E275" t="s">
        <v>10325</v>
      </c>
      <c r="F275">
        <f>anotacoes!A275</f>
        <v>6</v>
      </c>
      <c r="G275">
        <f>anotacoes!B275</f>
        <v>12</v>
      </c>
      <c r="H275" t="str">
        <f>anotacoes!K275</f>
        <v xml:space="preserve"> 00:01:40,303</v>
      </c>
      <c r="I275" t="str">
        <f>anotacoes!L275</f>
        <v xml:space="preserve"> 00:01:48,908</v>
      </c>
      <c r="J275" t="str">
        <f>IF(L275="PAUSE",E275,IF(anotacoes!G279=conversao_anotacoes!C275,conversao_anotacoes!C275,conversao_anotacoes!D275))</f>
        <v>ATTAF</v>
      </c>
      <c r="K275" t="str">
        <f t="shared" si="8"/>
        <v>NACIF</v>
      </c>
      <c r="L275" t="str">
        <f>UPPER(anotacoes!H275)</f>
        <v>GRIP TIME</v>
      </c>
      <c r="M275" t="str">
        <f>IF(OR(L275="ATTACK",L275="FINTA"),"&lt;TECNICA&gt;",UPPER(anotacoes!I275))</f>
        <v>RIGHT SLEEVE LEFT SLEEVE</v>
      </c>
      <c r="N275" t="str">
        <f>IF(OR(L275="ATTACK",L275="FINTA"),UPPER(anotacoes!I275),"")</f>
        <v/>
      </c>
      <c r="O275" s="6" t="str">
        <f>IF(anotacoes!N275=0,"",anotacoes!N275)</f>
        <v/>
      </c>
      <c r="P275" t="str">
        <f>IF(anotacoes!M275=0,"",UPPER(anotacoes!M275))</f>
        <v/>
      </c>
      <c r="Q275" t="str">
        <f t="shared" si="9"/>
        <v>INSERT INTO CONVERSAO_LUTA_ACAO (cd_conversao, id_luta, sequencia, momento_inicio, momento_fim, quem_faz, quem_sofre, acao_tipo, acao, tecnica, direcao, pontuacao) VALUES (1, 6, 12, TRIM(' 00:01:40,303'), TRIM(' 00:01:48,908'), 'ATTAF', 'NACIF', 'GRIP TIME', 'RIGHT SLEEVE LEFT SLEEVE', NULL, NULL, NULL)</v>
      </c>
      <c r="R275" t="s">
        <v>10327</v>
      </c>
    </row>
    <row r="276" spans="1:18" hidden="1" x14ac:dyDescent="0.25">
      <c r="A276" s="7">
        <f>anotacoes!D276</f>
        <v>40720</v>
      </c>
      <c r="B276" t="str">
        <f>anotacoes!C276</f>
        <v>WORLD CUP SAO PAULO 2011</v>
      </c>
      <c r="C276" t="str">
        <f>anotacoes!E276</f>
        <v>ATTAF</v>
      </c>
      <c r="D276" t="str">
        <f>anotacoes!F276</f>
        <v>NACIF</v>
      </c>
      <c r="E276" t="s">
        <v>10325</v>
      </c>
      <c r="F276">
        <f>anotacoes!A276</f>
        <v>6</v>
      </c>
      <c r="G276">
        <f>anotacoes!B276</f>
        <v>13</v>
      </c>
      <c r="H276" t="str">
        <f>anotacoes!K276</f>
        <v xml:space="preserve"> 00:01:48,908</v>
      </c>
      <c r="I276" t="str">
        <f>anotacoes!L276</f>
        <v xml:space="preserve"> 00:02:18,437</v>
      </c>
      <c r="J276" t="str">
        <f>IF(L276="PAUSE",E276,IF(anotacoes!G280=conversao_anotacoes!C276,conversao_anotacoes!C276,conversao_anotacoes!D276))</f>
        <v>ATTAF</v>
      </c>
      <c r="K276" t="str">
        <f t="shared" si="8"/>
        <v>NACIF</v>
      </c>
      <c r="L276" t="str">
        <f>UPPER(anotacoes!H276)</f>
        <v>GROUNDWORK COMBAT</v>
      </c>
      <c r="M276" t="str">
        <f>IF(OR(L276="ATTACK",L276="FINTA"),"&lt;TECNICA&gt;",UPPER(anotacoes!I276))</f>
        <v>DEFENSIVE POSITION</v>
      </c>
      <c r="N276" t="str">
        <f>IF(OR(L276="ATTACK",L276="FINTA"),UPPER(anotacoes!I276),"")</f>
        <v/>
      </c>
      <c r="O276" s="6" t="str">
        <f>IF(anotacoes!N276=0,"",anotacoes!N276)</f>
        <v/>
      </c>
      <c r="P276" t="str">
        <f>IF(anotacoes!M276=0,"",UPPER(anotacoes!M276))</f>
        <v/>
      </c>
      <c r="Q276" t="str">
        <f t="shared" si="9"/>
        <v>INSERT INTO CONVERSAO_LUTA_ACAO (cd_conversao, id_luta, sequencia, momento_inicio, momento_fim, quem_faz, quem_sofre, acao_tipo, acao, tecnica, direcao, pontuacao) VALUES (1, 6, 13, TRIM(' 00:01:48,908'), TRIM(' 00:02:18,437'), 'ATTAF', 'NACIF', 'GROUNDWORK COMBAT', 'DEFENSIVE POSITION', NULL, NULL, NULL)</v>
      </c>
      <c r="R276" t="s">
        <v>10327</v>
      </c>
    </row>
    <row r="277" spans="1:18" hidden="1" x14ac:dyDescent="0.25">
      <c r="A277" s="7">
        <f>anotacoes!D277</f>
        <v>40720</v>
      </c>
      <c r="B277" t="str">
        <f>anotacoes!C277</f>
        <v>WORLD CUP SAO PAULO 2011</v>
      </c>
      <c r="C277" t="str">
        <f>anotacoes!E277</f>
        <v>ATTAF</v>
      </c>
      <c r="D277" t="str">
        <f>anotacoes!F277</f>
        <v>NACIF</v>
      </c>
      <c r="E277" t="s">
        <v>10325</v>
      </c>
      <c r="F277">
        <f>anotacoes!A277</f>
        <v>6</v>
      </c>
      <c r="G277">
        <f>anotacoes!B277</f>
        <v>14</v>
      </c>
      <c r="H277" t="str">
        <f>anotacoes!K277</f>
        <v xml:space="preserve"> 00:02:18,618</v>
      </c>
      <c r="I277" t="str">
        <f>anotacoes!L277</f>
        <v xml:space="preserve"> 00:02:30,301</v>
      </c>
      <c r="J277" t="str">
        <f>IF(L277="PAUSE",E277,IF(anotacoes!G281=conversao_anotacoes!C277,conversao_anotacoes!C277,conversao_anotacoes!D277))</f>
        <v>&lt;ARBITRO_DESCONHECIDO&gt;</v>
      </c>
      <c r="K277" t="str">
        <f t="shared" si="8"/>
        <v/>
      </c>
      <c r="L277" t="str">
        <f>UPPER(anotacoes!H277)</f>
        <v>PAUSE</v>
      </c>
      <c r="M277" t="str">
        <f>IF(OR(L277="ATTACK",L277="FINTA"),"&lt;TECNICA&gt;",UPPER(anotacoes!I277))</f>
        <v>&lt;NAO_CLASSIFICADO&gt;</v>
      </c>
      <c r="N277" t="str">
        <f>IF(OR(L277="ATTACK",L277="FINTA"),UPPER(anotacoes!I277),"")</f>
        <v/>
      </c>
      <c r="O277" s="6" t="str">
        <f>IF(anotacoes!N277=0,"",anotacoes!N277)</f>
        <v/>
      </c>
      <c r="P277" t="str">
        <f>IF(anotacoes!M277=0,"",UPPER(anotacoes!M277))</f>
        <v/>
      </c>
      <c r="Q277" t="str">
        <f t="shared" si="9"/>
        <v>INSERT INTO CONVERSAO_LUTA_ACAO (cd_conversao, id_luta, sequencia, momento_inicio, momento_fim, quem_faz, quem_sofre, acao_tipo, acao, tecnica, direcao, pontuacao) VALUES (1, 6, 14, TRIM(' 00:02:18,618'), TRIM(' 00:02:30,301'), '&lt;ARBITRO_DESCONHECIDO&gt;', '', 'PAUSE', '&lt;NAO_CLASSIFICADO&gt;', NULL, NULL, NULL)</v>
      </c>
      <c r="R277" t="s">
        <v>10327</v>
      </c>
    </row>
    <row r="278" spans="1:18" hidden="1" x14ac:dyDescent="0.25">
      <c r="A278" s="7">
        <f>anotacoes!D278</f>
        <v>40720</v>
      </c>
      <c r="B278" t="str">
        <f>anotacoes!C278</f>
        <v>WORLD CUP SAO PAULO 2011</v>
      </c>
      <c r="C278" t="str">
        <f>anotacoes!E278</f>
        <v>ATTAF</v>
      </c>
      <c r="D278" t="str">
        <f>anotacoes!F278</f>
        <v>NACIF</v>
      </c>
      <c r="E278" t="s">
        <v>10325</v>
      </c>
      <c r="F278">
        <f>anotacoes!A278</f>
        <v>6</v>
      </c>
      <c r="G278">
        <f>anotacoes!B278</f>
        <v>15</v>
      </c>
      <c r="H278" t="str">
        <f>anotacoes!K278</f>
        <v xml:space="preserve"> 00:02:30,458</v>
      </c>
      <c r="I278" t="str">
        <f>anotacoes!L278</f>
        <v xml:space="preserve"> 00:02:33,152</v>
      </c>
      <c r="J278" t="str">
        <f>IF(L278="PAUSE",E278,IF(anotacoes!G282=conversao_anotacoes!C278,conversao_anotacoes!C278,conversao_anotacoes!D278))</f>
        <v>ATTAF</v>
      </c>
      <c r="K278" t="str">
        <f t="shared" si="8"/>
        <v>NACIF</v>
      </c>
      <c r="L278" t="str">
        <f>UPPER(anotacoes!H278)</f>
        <v>DISPLACEMENT</v>
      </c>
      <c r="M278" t="str">
        <f>IF(OR(L278="ATTACK",L278="FINTA"),"&lt;TECNICA&gt;",UPPER(anotacoes!I278))</f>
        <v>CIRCULAR RIGHT</v>
      </c>
      <c r="N278" t="str">
        <f>IF(OR(L278="ATTACK",L278="FINTA"),UPPER(anotacoes!I278),"")</f>
        <v/>
      </c>
      <c r="O278" s="6" t="str">
        <f>IF(anotacoes!N278=0,"",anotacoes!N278)</f>
        <v/>
      </c>
      <c r="P278" t="str">
        <f>IF(anotacoes!M278=0,"",UPPER(anotacoes!M278))</f>
        <v/>
      </c>
      <c r="Q278" t="str">
        <f t="shared" si="9"/>
        <v>INSERT INTO CONVERSAO_LUTA_ACAO (cd_conversao, id_luta, sequencia, momento_inicio, momento_fim, quem_faz, quem_sofre, acao_tipo, acao, tecnica, direcao, pontuacao) VALUES (1, 6, 15, TRIM(' 00:02:30,458'), TRIM(' 00:02:33,152'), 'ATTAF', 'NACIF', 'DISPLACEMENT', 'CIRCULAR RIGHT', NULL, NULL, NULL)</v>
      </c>
      <c r="R278" t="s">
        <v>10327</v>
      </c>
    </row>
    <row r="279" spans="1:18" hidden="1" x14ac:dyDescent="0.25">
      <c r="A279" s="7">
        <f>anotacoes!D279</f>
        <v>40720</v>
      </c>
      <c r="B279" t="str">
        <f>anotacoes!C279</f>
        <v>WORLD CUP SAO PAULO 2011</v>
      </c>
      <c r="C279" t="str">
        <f>anotacoes!E279</f>
        <v>ATTAF</v>
      </c>
      <c r="D279" t="str">
        <f>anotacoes!F279</f>
        <v>NACIF</v>
      </c>
      <c r="E279" t="s">
        <v>10325</v>
      </c>
      <c r="F279">
        <f>anotacoes!A279</f>
        <v>6</v>
      </c>
      <c r="G279">
        <f>anotacoes!B279</f>
        <v>16</v>
      </c>
      <c r="H279" t="str">
        <f>anotacoes!K279</f>
        <v xml:space="preserve"> 00:02:33,152</v>
      </c>
      <c r="I279" t="str">
        <f>anotacoes!L279</f>
        <v xml:space="preserve"> 00:02:36,215</v>
      </c>
      <c r="J279" t="str">
        <f>IF(L279="PAUSE",E279,IF(anotacoes!G283=conversao_anotacoes!C279,conversao_anotacoes!C279,conversao_anotacoes!D279))</f>
        <v>ATTAF</v>
      </c>
      <c r="K279" t="str">
        <f t="shared" si="8"/>
        <v>NACIF</v>
      </c>
      <c r="L279" t="str">
        <f>UPPER(anotacoes!H279)</f>
        <v>DISPLACEMENT</v>
      </c>
      <c r="M279" t="str">
        <f>IF(OR(L279="ATTACK",L279="FINTA"),"&lt;TECNICA&gt;",UPPER(anotacoes!I279))</f>
        <v>2-3 STEP HESITANT LEFT</v>
      </c>
      <c r="N279" t="str">
        <f>IF(OR(L279="ATTACK",L279="FINTA"),UPPER(anotacoes!I279),"")</f>
        <v/>
      </c>
      <c r="O279" s="6" t="str">
        <f>IF(anotacoes!N279=0,"",anotacoes!N279)</f>
        <v/>
      </c>
      <c r="P279" t="str">
        <f>IF(anotacoes!M279=0,"",UPPER(anotacoes!M279))</f>
        <v/>
      </c>
      <c r="Q279" t="str">
        <f t="shared" si="9"/>
        <v>INSERT INTO CONVERSAO_LUTA_ACAO (cd_conversao, id_luta, sequencia, momento_inicio, momento_fim, quem_faz, quem_sofre, acao_tipo, acao, tecnica, direcao, pontuacao) VALUES (1, 6, 16, TRIM(' 00:02:33,152'), TRIM(' 00:02:36,215'), 'ATTAF', 'NACIF', 'DISPLACEMENT', '2-3 STEP HESITANT LEFT', NULL, NULL, NULL)</v>
      </c>
      <c r="R279" t="s">
        <v>10327</v>
      </c>
    </row>
    <row r="280" spans="1:18" hidden="1" x14ac:dyDescent="0.25">
      <c r="A280" s="7">
        <f>anotacoes!D280</f>
        <v>40720</v>
      </c>
      <c r="B280" t="str">
        <f>anotacoes!C280</f>
        <v>WORLD CUP SAO PAULO 2011</v>
      </c>
      <c r="C280" t="str">
        <f>anotacoes!E280</f>
        <v>ATTAF</v>
      </c>
      <c r="D280" t="str">
        <f>anotacoes!F280</f>
        <v>NACIF</v>
      </c>
      <c r="E280" t="s">
        <v>10325</v>
      </c>
      <c r="F280">
        <f>anotacoes!A280</f>
        <v>6</v>
      </c>
      <c r="G280">
        <f>anotacoes!B280</f>
        <v>17</v>
      </c>
      <c r="H280" t="str">
        <f>anotacoes!K280</f>
        <v xml:space="preserve"> 00:02:36,215</v>
      </c>
      <c r="I280" t="str">
        <f>anotacoes!L280</f>
        <v xml:space="preserve"> 00:02:38,853</v>
      </c>
      <c r="J280" t="str">
        <f>IF(L280="PAUSE",E280,IF(anotacoes!G284=conversao_anotacoes!C280,conversao_anotacoes!C280,conversao_anotacoes!D280))</f>
        <v>ATTAF</v>
      </c>
      <c r="K280" t="str">
        <f t="shared" si="8"/>
        <v>NACIF</v>
      </c>
      <c r="L280" t="str">
        <f>UPPER(anotacoes!H280)</f>
        <v>DISPLACEMENT</v>
      </c>
      <c r="M280" t="str">
        <f>IF(OR(L280="ATTACK",L280="FINTA"),"&lt;TECNICA&gt;",UPPER(anotacoes!I280))</f>
        <v>TRY TO GRIP WITH CONTACT</v>
      </c>
      <c r="N280" t="str">
        <f>IF(OR(L280="ATTACK",L280="FINTA"),UPPER(anotacoes!I280),"")</f>
        <v/>
      </c>
      <c r="O280" s="6" t="str">
        <f>IF(anotacoes!N280=0,"",anotacoes!N280)</f>
        <v/>
      </c>
      <c r="P280" t="str">
        <f>IF(anotacoes!M280=0,"",UPPER(anotacoes!M280))</f>
        <v/>
      </c>
      <c r="Q280" t="str">
        <f t="shared" si="9"/>
        <v>INSERT INTO CONVERSAO_LUTA_ACAO (cd_conversao, id_luta, sequencia, momento_inicio, momento_fim, quem_faz, quem_sofre, acao_tipo, acao, tecnica, direcao, pontuacao) VALUES (1, 6, 17, TRIM(' 00:02:36,215'), TRIM(' 00:02:38,853'), 'ATTAF', 'NACIF', 'DISPLACEMENT', 'TRY TO GRIP WITH CONTACT', NULL, NULL, NULL)</v>
      </c>
      <c r="R280" t="s">
        <v>10327</v>
      </c>
    </row>
    <row r="281" spans="1:18" hidden="1" x14ac:dyDescent="0.25">
      <c r="A281" s="7">
        <f>anotacoes!D281</f>
        <v>40720</v>
      </c>
      <c r="B281" t="str">
        <f>anotacoes!C281</f>
        <v>WORLD CUP SAO PAULO 2011</v>
      </c>
      <c r="C281" t="str">
        <f>anotacoes!E281</f>
        <v>ATTAF</v>
      </c>
      <c r="D281" t="str">
        <f>anotacoes!F281</f>
        <v>NACIF</v>
      </c>
      <c r="E281" t="s">
        <v>10325</v>
      </c>
      <c r="F281">
        <f>anotacoes!A281</f>
        <v>6</v>
      </c>
      <c r="G281">
        <f>anotacoes!B281</f>
        <v>18</v>
      </c>
      <c r="H281" t="str">
        <f>anotacoes!K281</f>
        <v xml:space="preserve"> 00:02:38,853</v>
      </c>
      <c r="I281" t="str">
        <f>anotacoes!L281</f>
        <v xml:space="preserve"> 00:03:20,998</v>
      </c>
      <c r="J281" t="str">
        <f>IF(L281="PAUSE",E281,IF(anotacoes!G285=conversao_anotacoes!C281,conversao_anotacoes!C281,conversao_anotacoes!D281))</f>
        <v>ATTAF</v>
      </c>
      <c r="K281" t="str">
        <f t="shared" si="8"/>
        <v>NACIF</v>
      </c>
      <c r="L281" t="str">
        <f>UPPER(anotacoes!H281)</f>
        <v>GRIP TIME</v>
      </c>
      <c r="M281" t="str">
        <f>IF(OR(L281="ATTACK",L281="FINTA"),"&lt;TECNICA&gt;",UPPER(anotacoes!I281))</f>
        <v>LEFT COLLAR RIGHT COLLAR</v>
      </c>
      <c r="N281" t="str">
        <f>IF(OR(L281="ATTACK",L281="FINTA"),UPPER(anotacoes!I281),"")</f>
        <v/>
      </c>
      <c r="O281" s="6" t="str">
        <f>IF(anotacoes!N281=0,"",anotacoes!N281)</f>
        <v/>
      </c>
      <c r="P281" t="str">
        <f>IF(anotacoes!M281=0,"",UPPER(anotacoes!M281))</f>
        <v/>
      </c>
      <c r="Q281" t="str">
        <f t="shared" si="9"/>
        <v>INSERT INTO CONVERSAO_LUTA_ACAO (cd_conversao, id_luta, sequencia, momento_inicio, momento_fim, quem_faz, quem_sofre, acao_tipo, acao, tecnica, direcao, pontuacao) VALUES (1, 6, 18, TRIM(' 00:02:38,853'), TRIM(' 00:03:20,998'), 'ATTAF', 'NACIF', 'GRIP TIME', 'LEFT COLLAR RIGHT COLLAR', NULL, NULL, NULL)</v>
      </c>
      <c r="R281" t="s">
        <v>10327</v>
      </c>
    </row>
    <row r="282" spans="1:18" hidden="1" x14ac:dyDescent="0.25">
      <c r="A282" s="7">
        <f>anotacoes!D282</f>
        <v>40720</v>
      </c>
      <c r="B282" t="str">
        <f>anotacoes!C282</f>
        <v>WORLD CUP SAO PAULO 2011</v>
      </c>
      <c r="C282" t="str">
        <f>anotacoes!E282</f>
        <v>ATTAF</v>
      </c>
      <c r="D282" t="str">
        <f>anotacoes!F282</f>
        <v>NACIF</v>
      </c>
      <c r="E282" t="s">
        <v>10325</v>
      </c>
      <c r="F282">
        <f>anotacoes!A282</f>
        <v>6</v>
      </c>
      <c r="G282">
        <f>anotacoes!B282</f>
        <v>19</v>
      </c>
      <c r="H282" t="str">
        <f>anotacoes!K282</f>
        <v xml:space="preserve"> 00:03:20,998</v>
      </c>
      <c r="I282" t="str">
        <f>anotacoes!L282</f>
        <v xml:space="preserve"> 00:03:21,925</v>
      </c>
      <c r="J282" t="str">
        <f>IF(L282="PAUSE",E282,IF(anotacoes!G286=conversao_anotacoes!C282,conversao_anotacoes!C282,conversao_anotacoes!D282))</f>
        <v>ATTAF</v>
      </c>
      <c r="K282" t="str">
        <f t="shared" si="8"/>
        <v>NACIF</v>
      </c>
      <c r="L282" t="str">
        <f>UPPER(anotacoes!H282)</f>
        <v>ATTACK</v>
      </c>
      <c r="M282" t="str">
        <f>IF(OR(L282="ATTACK",L282="FINTA"),"&lt;TECNICA&gt;",UPPER(anotacoes!I282))</f>
        <v>&lt;TECNICA&gt;</v>
      </c>
      <c r="N282" t="str">
        <f>IF(OR(L282="ATTACK",L282="FINTA"),UPPER(anotacoes!I282),"")</f>
        <v>OSOTO GARI</v>
      </c>
      <c r="O282" s="6">
        <f>IF(anotacoes!N282=0,"",anotacoes!N282)</f>
        <v>6</v>
      </c>
      <c r="P282" t="str">
        <f>IF(anotacoes!M282=0,"",UPPER(anotacoes!M282))</f>
        <v/>
      </c>
      <c r="Q282" t="str">
        <f t="shared" si="9"/>
        <v>INSERT INTO CONVERSAO_LUTA_ACAO (cd_conversao, id_luta, sequencia, momento_inicio, momento_fim, quem_faz, quem_sofre, acao_tipo, acao, tecnica, direcao, pontuacao) VALUES (1, 6, 19, TRIM(' 00:03:20,998'), TRIM(' 00:03:21,925'), 'ATTAF', 'NACIF', 'ATTACK', '&lt;TECNICA&gt;', 'OSOTO GARI', 6, NULL)</v>
      </c>
      <c r="R282" t="s">
        <v>10327</v>
      </c>
    </row>
    <row r="283" spans="1:18" hidden="1" x14ac:dyDescent="0.25">
      <c r="A283" s="7">
        <f>anotacoes!D283</f>
        <v>40720</v>
      </c>
      <c r="B283" t="str">
        <f>anotacoes!C283</f>
        <v>WORLD CUP SAO PAULO 2011</v>
      </c>
      <c r="C283" t="str">
        <f>anotacoes!E283</f>
        <v>ATTAF</v>
      </c>
      <c r="D283" t="str">
        <f>anotacoes!F283</f>
        <v>NACIF</v>
      </c>
      <c r="E283" t="s">
        <v>10325</v>
      </c>
      <c r="F283">
        <f>anotacoes!A283</f>
        <v>6</v>
      </c>
      <c r="G283">
        <f>anotacoes!B283</f>
        <v>20</v>
      </c>
      <c r="H283" t="str">
        <f>anotacoes!K283</f>
        <v xml:space="preserve"> 00:03:21,925</v>
      </c>
      <c r="I283" t="str">
        <f>anotacoes!L283</f>
        <v xml:space="preserve"> 00:03:24,106</v>
      </c>
      <c r="J283" t="str">
        <f>IF(L283="PAUSE",E283,IF(anotacoes!G287=conversao_anotacoes!C283,conversao_anotacoes!C283,conversao_anotacoes!D283))</f>
        <v>ATTAF</v>
      </c>
      <c r="K283" t="str">
        <f t="shared" si="8"/>
        <v>NACIF</v>
      </c>
      <c r="L283" t="str">
        <f>UPPER(anotacoes!H283)</f>
        <v>GRIP TIME</v>
      </c>
      <c r="M283" t="str">
        <f>IF(OR(L283="ATTACK",L283="FINTA"),"&lt;TECNICA&gt;",UPPER(anotacoes!I283))</f>
        <v>LEFT COLLAR RIGHT COLLAR</v>
      </c>
      <c r="N283" t="str">
        <f>IF(OR(L283="ATTACK",L283="FINTA"),UPPER(anotacoes!I283),"")</f>
        <v/>
      </c>
      <c r="O283" s="6" t="str">
        <f>IF(anotacoes!N283=0,"",anotacoes!N283)</f>
        <v/>
      </c>
      <c r="P283" t="str">
        <f>IF(anotacoes!M283=0,"",UPPER(anotacoes!M283))</f>
        <v/>
      </c>
      <c r="Q283" t="str">
        <f t="shared" si="9"/>
        <v>INSERT INTO CONVERSAO_LUTA_ACAO (cd_conversao, id_luta, sequencia, momento_inicio, momento_fim, quem_faz, quem_sofre, acao_tipo, acao, tecnica, direcao, pontuacao) VALUES (1, 6, 20, TRIM(' 00:03:21,925'), TRIM(' 00:03:24,106'), 'ATTAF', 'NACIF', 'GRIP TIME', 'LEFT COLLAR RIGHT COLLAR', NULL, NULL, NULL)</v>
      </c>
      <c r="R283" t="s">
        <v>10327</v>
      </c>
    </row>
    <row r="284" spans="1:18" hidden="1" x14ac:dyDescent="0.25">
      <c r="A284" s="7">
        <f>anotacoes!D284</f>
        <v>40720</v>
      </c>
      <c r="B284" t="str">
        <f>anotacoes!C284</f>
        <v>WORLD CUP SAO PAULO 2011</v>
      </c>
      <c r="C284" t="str">
        <f>anotacoes!E284</f>
        <v>ATTAF</v>
      </c>
      <c r="D284" t="str">
        <f>anotacoes!F284</f>
        <v>NACIF</v>
      </c>
      <c r="E284" t="s">
        <v>10325</v>
      </c>
      <c r="F284">
        <f>anotacoes!A284</f>
        <v>6</v>
      </c>
      <c r="G284">
        <f>anotacoes!B284</f>
        <v>21</v>
      </c>
      <c r="H284" t="str">
        <f>anotacoes!K284</f>
        <v xml:space="preserve"> 00:03:24,271</v>
      </c>
      <c r="I284" t="str">
        <f>anotacoes!L284</f>
        <v xml:space="preserve"> 00:03:33,109</v>
      </c>
      <c r="J284" t="str">
        <f>IF(L284="PAUSE",E284,IF(anotacoes!G288=conversao_anotacoes!C284,conversao_anotacoes!C284,conversao_anotacoes!D284))</f>
        <v>&lt;ARBITRO_DESCONHECIDO&gt;</v>
      </c>
      <c r="K284" t="str">
        <f t="shared" si="8"/>
        <v/>
      </c>
      <c r="L284" t="str">
        <f>UPPER(anotacoes!H284)</f>
        <v>PAUSE</v>
      </c>
      <c r="M284" t="str">
        <f>IF(OR(L284="ATTACK",L284="FINTA"),"&lt;TECNICA&gt;",UPPER(anotacoes!I284))</f>
        <v>&lt;NAO_CLASSIFICADO&gt;</v>
      </c>
      <c r="N284" t="str">
        <f>IF(OR(L284="ATTACK",L284="FINTA"),UPPER(anotacoes!I284),"")</f>
        <v/>
      </c>
      <c r="O284" s="6" t="str">
        <f>IF(anotacoes!N284=0,"",anotacoes!N284)</f>
        <v/>
      </c>
      <c r="P284" t="str">
        <f>IF(anotacoes!M284=0,"",UPPER(anotacoes!M284))</f>
        <v/>
      </c>
      <c r="Q284" t="str">
        <f t="shared" si="9"/>
        <v>INSERT INTO CONVERSAO_LUTA_ACAO (cd_conversao, id_luta, sequencia, momento_inicio, momento_fim, quem_faz, quem_sofre, acao_tipo, acao, tecnica, direcao, pontuacao) VALUES (1, 6, 21, TRIM(' 00:03:24,271'), TRIM(' 00:03:33,109'), '&lt;ARBITRO_DESCONHECIDO&gt;', '', 'PAUSE', '&lt;NAO_CLASSIFICADO&gt;', NULL, NULL, NULL)</v>
      </c>
      <c r="R284" t="s">
        <v>10327</v>
      </c>
    </row>
    <row r="285" spans="1:18" hidden="1" x14ac:dyDescent="0.25">
      <c r="A285" s="7">
        <f>anotacoes!D285</f>
        <v>40720</v>
      </c>
      <c r="B285" t="str">
        <f>anotacoes!C285</f>
        <v>WORLD CUP SAO PAULO 2011</v>
      </c>
      <c r="C285" t="str">
        <f>anotacoes!E285</f>
        <v>ATTAF</v>
      </c>
      <c r="D285" t="str">
        <f>anotacoes!F285</f>
        <v>NACIF</v>
      </c>
      <c r="E285" t="s">
        <v>10325</v>
      </c>
      <c r="F285">
        <f>anotacoes!A285</f>
        <v>6</v>
      </c>
      <c r="G285">
        <f>anotacoes!B285</f>
        <v>22</v>
      </c>
      <c r="H285" t="str">
        <f>anotacoes!K285</f>
        <v xml:space="preserve"> 00:03:33,265</v>
      </c>
      <c r="I285" t="str">
        <f>anotacoes!L285</f>
        <v xml:space="preserve"> 00:03:35,135</v>
      </c>
      <c r="J285" t="str">
        <f>IF(L285="PAUSE",E285,IF(anotacoes!G289=conversao_anotacoes!C285,conversao_anotacoes!C285,conversao_anotacoes!D285))</f>
        <v>ATTAF</v>
      </c>
      <c r="K285" t="str">
        <f t="shared" si="8"/>
        <v>NACIF</v>
      </c>
      <c r="L285" t="str">
        <f>UPPER(anotacoes!H285)</f>
        <v>DISPLACEMENT</v>
      </c>
      <c r="M285" t="str">
        <f>IF(OR(L285="ATTACK",L285="FINTA"),"&lt;TECNICA&gt;",UPPER(anotacoes!I285))</f>
        <v>2-3 STEP HESITANT LEFT</v>
      </c>
      <c r="N285" t="str">
        <f>IF(OR(L285="ATTACK",L285="FINTA"),UPPER(anotacoes!I285),"")</f>
        <v/>
      </c>
      <c r="O285" s="6" t="str">
        <f>IF(anotacoes!N285=0,"",anotacoes!N285)</f>
        <v/>
      </c>
      <c r="P285" t="str">
        <f>IF(anotacoes!M285=0,"",UPPER(anotacoes!M285))</f>
        <v/>
      </c>
      <c r="Q285" t="str">
        <f t="shared" si="9"/>
        <v>INSERT INTO CONVERSAO_LUTA_ACAO (cd_conversao, id_luta, sequencia, momento_inicio, momento_fim, quem_faz, quem_sofre, acao_tipo, acao, tecnica, direcao, pontuacao) VALUES (1, 6, 22, TRIM(' 00:03:33,265'), TRIM(' 00:03:35,135'), 'ATTAF', 'NACIF', 'DISPLACEMENT', '2-3 STEP HESITANT LEFT', NULL, NULL, NULL)</v>
      </c>
      <c r="R285" t="s">
        <v>10327</v>
      </c>
    </row>
    <row r="286" spans="1:18" hidden="1" x14ac:dyDescent="0.25">
      <c r="A286" s="7">
        <f>anotacoes!D286</f>
        <v>40720</v>
      </c>
      <c r="B286" t="str">
        <f>anotacoes!C286</f>
        <v>WORLD CUP SAO PAULO 2011</v>
      </c>
      <c r="C286" t="str">
        <f>anotacoes!E286</f>
        <v>ATTAF</v>
      </c>
      <c r="D286" t="str">
        <f>anotacoes!F286</f>
        <v>NACIF</v>
      </c>
      <c r="E286" t="s">
        <v>10325</v>
      </c>
      <c r="F286">
        <f>anotacoes!A286</f>
        <v>6</v>
      </c>
      <c r="G286">
        <f>anotacoes!B286</f>
        <v>23</v>
      </c>
      <c r="H286" t="str">
        <f>anotacoes!K286</f>
        <v xml:space="preserve"> 00:03:35,135</v>
      </c>
      <c r="I286" t="str">
        <f>anotacoes!L286</f>
        <v xml:space="preserve"> 00:03:41,171</v>
      </c>
      <c r="J286" t="str">
        <f>IF(L286="PAUSE",E286,IF(anotacoes!G290=conversao_anotacoes!C286,conversao_anotacoes!C286,conversao_anotacoes!D286))</f>
        <v>ATTAF</v>
      </c>
      <c r="K286" t="str">
        <f t="shared" si="8"/>
        <v>NACIF</v>
      </c>
      <c r="L286" t="str">
        <f>UPPER(anotacoes!H286)</f>
        <v>GRIP TIME</v>
      </c>
      <c r="M286" t="str">
        <f>IF(OR(L286="ATTACK",L286="FINTA"),"&lt;TECNICA&gt;",UPPER(anotacoes!I286))</f>
        <v>RIGHT COLLAR</v>
      </c>
      <c r="N286" t="str">
        <f>IF(OR(L286="ATTACK",L286="FINTA"),UPPER(anotacoes!I286),"")</f>
        <v/>
      </c>
      <c r="O286" s="6" t="str">
        <f>IF(anotacoes!N286=0,"",anotacoes!N286)</f>
        <v/>
      </c>
      <c r="P286" t="str">
        <f>IF(anotacoes!M286=0,"",UPPER(anotacoes!M286))</f>
        <v/>
      </c>
      <c r="Q286" t="str">
        <f t="shared" si="9"/>
        <v>INSERT INTO CONVERSAO_LUTA_ACAO (cd_conversao, id_luta, sequencia, momento_inicio, momento_fim, quem_faz, quem_sofre, acao_tipo, acao, tecnica, direcao, pontuacao) VALUES (1, 6, 23, TRIM(' 00:03:35,135'), TRIM(' 00:03:41,171'), 'ATTAF', 'NACIF', 'GRIP TIME', 'RIGHT COLLAR', NULL, NULL, NULL)</v>
      </c>
      <c r="R286" t="s">
        <v>10327</v>
      </c>
    </row>
    <row r="287" spans="1:18" hidden="1" x14ac:dyDescent="0.25">
      <c r="A287" s="7">
        <f>anotacoes!D287</f>
        <v>40720</v>
      </c>
      <c r="B287" t="str">
        <f>anotacoes!C287</f>
        <v>WORLD CUP SAO PAULO 2011</v>
      </c>
      <c r="C287" t="str">
        <f>anotacoes!E287</f>
        <v>ATTAF</v>
      </c>
      <c r="D287" t="str">
        <f>anotacoes!F287</f>
        <v>NACIF</v>
      </c>
      <c r="E287" t="s">
        <v>10325</v>
      </c>
      <c r="F287">
        <f>anotacoes!A287</f>
        <v>6</v>
      </c>
      <c r="G287">
        <f>anotacoes!B287</f>
        <v>24</v>
      </c>
      <c r="H287" t="str">
        <f>anotacoes!K287</f>
        <v xml:space="preserve"> 00:03:41,171</v>
      </c>
      <c r="I287" t="str">
        <f>anotacoes!L287</f>
        <v xml:space="preserve"> 00:03:41,171</v>
      </c>
      <c r="J287" t="str">
        <f>IF(L287="PAUSE",E287,IF(anotacoes!G291=conversao_anotacoes!C287,conversao_anotacoes!C287,conversao_anotacoes!D287))</f>
        <v>ATTAF</v>
      </c>
      <c r="K287" t="str">
        <f t="shared" si="8"/>
        <v>NACIF</v>
      </c>
      <c r="L287" t="str">
        <f>UPPER(anotacoes!H287)</f>
        <v>FINTA</v>
      </c>
      <c r="M287" t="str">
        <f>IF(OR(L287="ATTACK",L287="FINTA"),"&lt;TECNICA&gt;",UPPER(anotacoes!I287))</f>
        <v>&lt;TECNICA&gt;</v>
      </c>
      <c r="N287" t="str">
        <f>IF(OR(L287="ATTACK",L287="FINTA"),UPPER(anotacoes!I287),"")</f>
        <v>KOUCHI GARI LEFT</v>
      </c>
      <c r="O287" s="6" t="str">
        <f>IF(anotacoes!N287=0,"",anotacoes!N287)</f>
        <v/>
      </c>
      <c r="P287" t="str">
        <f>IF(anotacoes!M287=0,"",UPPER(anotacoes!M287))</f>
        <v/>
      </c>
      <c r="Q287" t="str">
        <f t="shared" si="9"/>
        <v>INSERT INTO CONVERSAO_LUTA_ACAO (cd_conversao, id_luta, sequencia, momento_inicio, momento_fim, quem_faz, quem_sofre, acao_tipo, acao, tecnica, direcao, pontuacao) VALUES (1, 6, 24, TRIM(' 00:03:41,171'), TRIM(' 00:03:41,171'), 'ATTAF', 'NACIF', 'FINTA', '&lt;TECNICA&gt;', 'KOUCHI GARI LEFT', NULL, NULL)</v>
      </c>
      <c r="R287" t="s">
        <v>10327</v>
      </c>
    </row>
    <row r="288" spans="1:18" hidden="1" x14ac:dyDescent="0.25">
      <c r="A288" s="7">
        <f>anotacoes!D288</f>
        <v>40720</v>
      </c>
      <c r="B288" t="str">
        <f>anotacoes!C288</f>
        <v>WORLD CUP SAO PAULO 2011</v>
      </c>
      <c r="C288" t="str">
        <f>anotacoes!E288</f>
        <v>ATTAF</v>
      </c>
      <c r="D288" t="str">
        <f>anotacoes!F288</f>
        <v>NACIF</v>
      </c>
      <c r="E288" t="s">
        <v>10325</v>
      </c>
      <c r="F288">
        <f>anotacoes!A288</f>
        <v>6</v>
      </c>
      <c r="G288">
        <f>anotacoes!B288</f>
        <v>25</v>
      </c>
      <c r="H288" t="str">
        <f>anotacoes!K288</f>
        <v xml:space="preserve"> 00:03:41,171</v>
      </c>
      <c r="I288" t="str">
        <f>anotacoes!L288</f>
        <v xml:space="preserve"> 00:03:45,723</v>
      </c>
      <c r="J288" t="str">
        <f>IF(L288="PAUSE",E288,IF(anotacoes!G292=conversao_anotacoes!C288,conversao_anotacoes!C288,conversao_anotacoes!D288))</f>
        <v>ATTAF</v>
      </c>
      <c r="K288" t="str">
        <f t="shared" si="8"/>
        <v>NACIF</v>
      </c>
      <c r="L288" t="str">
        <f>UPPER(anotacoes!H288)</f>
        <v>GRIP TIME</v>
      </c>
      <c r="M288" t="str">
        <f>IF(OR(L288="ATTACK",L288="FINTA"),"&lt;TECNICA&gt;",UPPER(anotacoes!I288))</f>
        <v>RIGHT COLLAR</v>
      </c>
      <c r="N288" t="str">
        <f>IF(OR(L288="ATTACK",L288="FINTA"),UPPER(anotacoes!I288),"")</f>
        <v/>
      </c>
      <c r="O288" s="6" t="str">
        <f>IF(anotacoes!N288=0,"",anotacoes!N288)</f>
        <v/>
      </c>
      <c r="P288" t="str">
        <f>IF(anotacoes!M288=0,"",UPPER(anotacoes!M288))</f>
        <v/>
      </c>
      <c r="Q288" t="str">
        <f t="shared" si="9"/>
        <v>INSERT INTO CONVERSAO_LUTA_ACAO (cd_conversao, id_luta, sequencia, momento_inicio, momento_fim, quem_faz, quem_sofre, acao_tipo, acao, tecnica, direcao, pontuacao) VALUES (1, 6, 25, TRIM(' 00:03:41,171'), TRIM(' 00:03:45,723'), 'ATTAF', 'NACIF', 'GRIP TIME', 'RIGHT COLLAR', NULL, NULL, NULL)</v>
      </c>
      <c r="R288" t="s">
        <v>10327</v>
      </c>
    </row>
    <row r="289" spans="1:18" hidden="1" x14ac:dyDescent="0.25">
      <c r="A289" s="7">
        <f>anotacoes!D289</f>
        <v>40720</v>
      </c>
      <c r="B289" t="str">
        <f>anotacoes!C289</f>
        <v>WORLD CUP SAO PAULO 2011</v>
      </c>
      <c r="C289" t="str">
        <f>anotacoes!E289</f>
        <v>ATTAF</v>
      </c>
      <c r="D289" t="str">
        <f>anotacoes!F289</f>
        <v>NACIF</v>
      </c>
      <c r="E289" t="s">
        <v>10325</v>
      </c>
      <c r="F289">
        <f>anotacoes!A289</f>
        <v>6</v>
      </c>
      <c r="G289">
        <f>anotacoes!B289</f>
        <v>26</v>
      </c>
      <c r="H289" t="str">
        <f>anotacoes!K289</f>
        <v xml:space="preserve"> 00:03:45,723</v>
      </c>
      <c r="I289" t="str">
        <f>anotacoes!L289</f>
        <v xml:space="preserve"> 00:03:46,243</v>
      </c>
      <c r="J289" t="str">
        <f>IF(L289="PAUSE",E289,IF(anotacoes!G293=conversao_anotacoes!C289,conversao_anotacoes!C289,conversao_anotacoes!D289))</f>
        <v>ATTAF</v>
      </c>
      <c r="K289" t="str">
        <f t="shared" si="8"/>
        <v>NACIF</v>
      </c>
      <c r="L289" t="str">
        <f>UPPER(anotacoes!H289)</f>
        <v>ATTACK</v>
      </c>
      <c r="M289" t="str">
        <f>IF(OR(L289="ATTACK",L289="FINTA"),"&lt;TECNICA&gt;",UPPER(anotacoes!I289))</f>
        <v>&lt;TECNICA&gt;</v>
      </c>
      <c r="N289" t="str">
        <f>IF(OR(L289="ATTACK",L289="FINTA"),UPPER(anotacoes!I289),"")</f>
        <v>KOUCHI GARI</v>
      </c>
      <c r="O289" s="6">
        <f>IF(anotacoes!N289=0,"",anotacoes!N289)</f>
        <v>2</v>
      </c>
      <c r="P289" t="str">
        <f>IF(anotacoes!M289=0,"",UPPER(anotacoes!M289))</f>
        <v/>
      </c>
      <c r="Q289" t="str">
        <f t="shared" si="9"/>
        <v>INSERT INTO CONVERSAO_LUTA_ACAO (cd_conversao, id_luta, sequencia, momento_inicio, momento_fim, quem_faz, quem_sofre, acao_tipo, acao, tecnica, direcao, pontuacao) VALUES (1, 6, 26, TRIM(' 00:03:45,723'), TRIM(' 00:03:46,243'), 'ATTAF', 'NACIF', 'ATTACK', '&lt;TECNICA&gt;', 'KOUCHI GARI', 2, NULL)</v>
      </c>
      <c r="R289" t="s">
        <v>10327</v>
      </c>
    </row>
    <row r="290" spans="1:18" hidden="1" x14ac:dyDescent="0.25">
      <c r="A290" s="7">
        <f>anotacoes!D290</f>
        <v>40720</v>
      </c>
      <c r="B290" t="str">
        <f>anotacoes!C290</f>
        <v>WORLD CUP SAO PAULO 2011</v>
      </c>
      <c r="C290" t="str">
        <f>anotacoes!E290</f>
        <v>ATTAF</v>
      </c>
      <c r="D290" t="str">
        <f>anotacoes!F290</f>
        <v>NACIF</v>
      </c>
      <c r="E290" t="s">
        <v>10325</v>
      </c>
      <c r="F290">
        <f>anotacoes!A290</f>
        <v>6</v>
      </c>
      <c r="G290">
        <f>anotacoes!B290</f>
        <v>27</v>
      </c>
      <c r="H290" t="str">
        <f>anotacoes!K290</f>
        <v xml:space="preserve"> 00:03:46,243</v>
      </c>
      <c r="I290" t="str">
        <f>anotacoes!L290</f>
        <v xml:space="preserve"> 00:03:47,739</v>
      </c>
      <c r="J290" t="str">
        <f>IF(L290="PAUSE",E290,IF(anotacoes!G294=conversao_anotacoes!C290,conversao_anotacoes!C290,conversao_anotacoes!D290))</f>
        <v>ATTAF</v>
      </c>
      <c r="K290" t="str">
        <f t="shared" si="8"/>
        <v>NACIF</v>
      </c>
      <c r="L290" t="str">
        <f>UPPER(anotacoes!H290)</f>
        <v>GRIP TIME</v>
      </c>
      <c r="M290" t="str">
        <f>IF(OR(L290="ATTACK",L290="FINTA"),"&lt;TECNICA&gt;",UPPER(anotacoes!I290))</f>
        <v>RIGHT COLLAR LEFT SLEEVE</v>
      </c>
      <c r="N290" t="str">
        <f>IF(OR(L290="ATTACK",L290="FINTA"),UPPER(anotacoes!I290),"")</f>
        <v/>
      </c>
      <c r="O290" s="6" t="str">
        <f>IF(anotacoes!N290=0,"",anotacoes!N290)</f>
        <v/>
      </c>
      <c r="P290" t="str">
        <f>IF(anotacoes!M290=0,"",UPPER(anotacoes!M290))</f>
        <v/>
      </c>
      <c r="Q290" t="str">
        <f t="shared" si="9"/>
        <v>INSERT INTO CONVERSAO_LUTA_ACAO (cd_conversao, id_luta, sequencia, momento_inicio, momento_fim, quem_faz, quem_sofre, acao_tipo, acao, tecnica, direcao, pontuacao) VALUES (1, 6, 27, TRIM(' 00:03:46,243'), TRIM(' 00:03:47,739'), 'ATTAF', 'NACIF', 'GRIP TIME', 'RIGHT COLLAR LEFT SLEEVE', NULL, NULL, NULL)</v>
      </c>
      <c r="R290" t="s">
        <v>10327</v>
      </c>
    </row>
    <row r="291" spans="1:18" hidden="1" x14ac:dyDescent="0.25">
      <c r="A291" s="7">
        <f>anotacoes!D291</f>
        <v>40720</v>
      </c>
      <c r="B291" t="str">
        <f>anotacoes!C291</f>
        <v>WORLD CUP SAO PAULO 2011</v>
      </c>
      <c r="C291" t="str">
        <f>anotacoes!E291</f>
        <v>ATTAF</v>
      </c>
      <c r="D291" t="str">
        <f>anotacoes!F291</f>
        <v>NACIF</v>
      </c>
      <c r="E291" t="s">
        <v>10325</v>
      </c>
      <c r="F291">
        <f>anotacoes!A291</f>
        <v>6</v>
      </c>
      <c r="G291">
        <f>anotacoes!B291</f>
        <v>28</v>
      </c>
      <c r="H291" t="str">
        <f>anotacoes!K291</f>
        <v xml:space="preserve"> 00:03:47,739</v>
      </c>
      <c r="I291" t="str">
        <f>anotacoes!L291</f>
        <v xml:space="preserve"> 00:03:50,535</v>
      </c>
      <c r="J291" t="str">
        <f>IF(L291="PAUSE",E291,IF(anotacoes!G295=conversao_anotacoes!C291,conversao_anotacoes!C291,conversao_anotacoes!D291))</f>
        <v>ATTAF</v>
      </c>
      <c r="K291" t="str">
        <f t="shared" si="8"/>
        <v>NACIF</v>
      </c>
      <c r="L291" t="str">
        <f>UPPER(anotacoes!H291)</f>
        <v>GRIP TIME</v>
      </c>
      <c r="M291" t="str">
        <f>IF(OR(L291="ATTACK",L291="FINTA"),"&lt;TECNICA&gt;",UPPER(anotacoes!I291))</f>
        <v>LEFT COLLAR RIGHT COLLAR</v>
      </c>
      <c r="N291" t="str">
        <f>IF(OR(L291="ATTACK",L291="FINTA"),UPPER(anotacoes!I291),"")</f>
        <v/>
      </c>
      <c r="O291" s="6" t="str">
        <f>IF(anotacoes!N291=0,"",anotacoes!N291)</f>
        <v/>
      </c>
      <c r="P291" t="str">
        <f>IF(anotacoes!M291=0,"",UPPER(anotacoes!M291))</f>
        <v/>
      </c>
      <c r="Q291" t="str">
        <f t="shared" si="9"/>
        <v>INSERT INTO CONVERSAO_LUTA_ACAO (cd_conversao, id_luta, sequencia, momento_inicio, momento_fim, quem_faz, quem_sofre, acao_tipo, acao, tecnica, direcao, pontuacao) VALUES (1, 6, 28, TRIM(' 00:03:47,739'), TRIM(' 00:03:50,535'), 'ATTAF', 'NACIF', 'GRIP TIME', 'LEFT COLLAR RIGHT COLLAR', NULL, NULL, NULL)</v>
      </c>
      <c r="R291" t="s">
        <v>10327</v>
      </c>
    </row>
    <row r="292" spans="1:18" hidden="1" x14ac:dyDescent="0.25">
      <c r="A292" s="7">
        <f>anotacoes!D292</f>
        <v>40720</v>
      </c>
      <c r="B292" t="str">
        <f>anotacoes!C292</f>
        <v>WORLD CUP SAO PAULO 2011</v>
      </c>
      <c r="C292" t="str">
        <f>anotacoes!E292</f>
        <v>ATTAF</v>
      </c>
      <c r="D292" t="str">
        <f>anotacoes!F292</f>
        <v>NACIF</v>
      </c>
      <c r="E292" t="s">
        <v>10325</v>
      </c>
      <c r="F292">
        <f>anotacoes!A292</f>
        <v>6</v>
      </c>
      <c r="G292">
        <f>anotacoes!B292</f>
        <v>29</v>
      </c>
      <c r="H292" t="str">
        <f>anotacoes!K292</f>
        <v xml:space="preserve"> 00:03:50,535</v>
      </c>
      <c r="I292" t="str">
        <f>anotacoes!L292</f>
        <v xml:space="preserve"> 00:03:51,511</v>
      </c>
      <c r="J292" t="str">
        <f>IF(L292="PAUSE",E292,IF(anotacoes!G296=conversao_anotacoes!C292,conversao_anotacoes!C292,conversao_anotacoes!D292))</f>
        <v>ATTAF</v>
      </c>
      <c r="K292" t="str">
        <f t="shared" si="8"/>
        <v>NACIF</v>
      </c>
      <c r="L292" t="str">
        <f>UPPER(anotacoes!H292)</f>
        <v>ATTACK</v>
      </c>
      <c r="M292" t="str">
        <f>IF(OR(L292="ATTACK",L292="FINTA"),"&lt;TECNICA&gt;",UPPER(anotacoes!I292))</f>
        <v>&lt;TECNICA&gt;</v>
      </c>
      <c r="N292" t="str">
        <f>IF(OR(L292="ATTACK",L292="FINTA"),UPPER(anotacoes!I292),"")</f>
        <v>OUCHI GARI</v>
      </c>
      <c r="O292" s="6">
        <f>IF(anotacoes!N292=0,"",anotacoes!N292)</f>
        <v>2</v>
      </c>
      <c r="P292" t="str">
        <f>IF(anotacoes!M292=0,"",UPPER(anotacoes!M292))</f>
        <v/>
      </c>
      <c r="Q292" t="str">
        <f t="shared" si="9"/>
        <v>INSERT INTO CONVERSAO_LUTA_ACAO (cd_conversao, id_luta, sequencia, momento_inicio, momento_fim, quem_faz, quem_sofre, acao_tipo, acao, tecnica, direcao, pontuacao) VALUES (1, 6, 29, TRIM(' 00:03:50,535'), TRIM(' 00:03:51,511'), 'ATTAF', 'NACIF', 'ATTACK', '&lt;TECNICA&gt;', 'OUCHI GARI', 2, NULL)</v>
      </c>
      <c r="R292" t="s">
        <v>10327</v>
      </c>
    </row>
    <row r="293" spans="1:18" hidden="1" x14ac:dyDescent="0.25">
      <c r="A293" s="7">
        <f>anotacoes!D293</f>
        <v>40720</v>
      </c>
      <c r="B293" t="str">
        <f>anotacoes!C293</f>
        <v>WORLD CUP SAO PAULO 2011</v>
      </c>
      <c r="C293" t="str">
        <f>anotacoes!E293</f>
        <v>ATTAF</v>
      </c>
      <c r="D293" t="str">
        <f>anotacoes!F293</f>
        <v>NACIF</v>
      </c>
      <c r="E293" t="s">
        <v>10325</v>
      </c>
      <c r="F293">
        <f>anotacoes!A293</f>
        <v>6</v>
      </c>
      <c r="G293">
        <f>anotacoes!B293</f>
        <v>30</v>
      </c>
      <c r="H293" t="str">
        <f>anotacoes!K293</f>
        <v xml:space="preserve"> 00:03:51,511</v>
      </c>
      <c r="I293" t="str">
        <f>anotacoes!L293</f>
        <v xml:space="preserve"> 00:05:43,756</v>
      </c>
      <c r="J293" t="str">
        <f>IF(L293="PAUSE",E293,IF(anotacoes!G297=conversao_anotacoes!C293,conversao_anotacoes!C293,conversao_anotacoes!D293))</f>
        <v>&lt;ARBITRO_DESCONHECIDO&gt;</v>
      </c>
      <c r="K293" t="str">
        <f t="shared" si="8"/>
        <v/>
      </c>
      <c r="L293" t="str">
        <f>UPPER(anotacoes!H293)</f>
        <v>PAUSE</v>
      </c>
      <c r="M293" t="str">
        <f>IF(OR(L293="ATTACK",L293="FINTA"),"&lt;TECNICA&gt;",UPPER(anotacoes!I293))</f>
        <v>JUDOGI</v>
      </c>
      <c r="N293" t="str">
        <f>IF(OR(L293="ATTACK",L293="FINTA"),UPPER(anotacoes!I293),"")</f>
        <v/>
      </c>
      <c r="O293" s="6" t="str">
        <f>IF(anotacoes!N293=0,"",anotacoes!N293)</f>
        <v/>
      </c>
      <c r="P293" t="str">
        <f>IF(anotacoes!M293=0,"",UPPER(anotacoes!M293))</f>
        <v/>
      </c>
      <c r="Q293" t="str">
        <f t="shared" si="9"/>
        <v>INSERT INTO CONVERSAO_LUTA_ACAO (cd_conversao, id_luta, sequencia, momento_inicio, momento_fim, quem_faz, quem_sofre, acao_tipo, acao, tecnica, direcao, pontuacao) VALUES (1, 6, 30, TRIM(' 00:03:51,511'), TRIM(' 00:05:43,756'), '&lt;ARBITRO_DESCONHECIDO&gt;', '', 'PAUSE', 'JUDOGI', NULL, NULL, NULL)</v>
      </c>
      <c r="R293" t="s">
        <v>10327</v>
      </c>
    </row>
    <row r="294" spans="1:18" hidden="1" x14ac:dyDescent="0.25">
      <c r="A294" s="7">
        <f>anotacoes!D294</f>
        <v>40720</v>
      </c>
      <c r="B294" t="str">
        <f>anotacoes!C294</f>
        <v>WORLD CUP SAO PAULO 2011</v>
      </c>
      <c r="C294" t="str">
        <f>anotacoes!E294</f>
        <v>ATTAF</v>
      </c>
      <c r="D294" t="str">
        <f>anotacoes!F294</f>
        <v>NACIF</v>
      </c>
      <c r="E294" t="s">
        <v>10325</v>
      </c>
      <c r="F294">
        <f>anotacoes!A294</f>
        <v>6</v>
      </c>
      <c r="G294">
        <f>anotacoes!B294</f>
        <v>31</v>
      </c>
      <c r="H294" t="str">
        <f>anotacoes!K294</f>
        <v xml:space="preserve"> 00:05:43,756</v>
      </c>
      <c r="I294" t="str">
        <f>anotacoes!L294</f>
        <v xml:space="preserve"> 00:05:44,950</v>
      </c>
      <c r="J294" t="str">
        <f>IF(L294="PAUSE",E294,IF(anotacoes!G298=conversao_anotacoes!C294,conversao_anotacoes!C294,conversao_anotacoes!D294))</f>
        <v>ATTAF</v>
      </c>
      <c r="K294" t="str">
        <f t="shared" si="8"/>
        <v>NACIF</v>
      </c>
      <c r="L294" t="str">
        <f>UPPER(anotacoes!H294)</f>
        <v>DISPLACEMENT</v>
      </c>
      <c r="M294" t="str">
        <f>IF(OR(L294="ATTACK",L294="FINTA"),"&lt;TECNICA&gt;",UPPER(anotacoes!I294))</f>
        <v>2-3 STEP HESITANT LEFT</v>
      </c>
      <c r="N294" t="str">
        <f>IF(OR(L294="ATTACK",L294="FINTA"),UPPER(anotacoes!I294),"")</f>
        <v/>
      </c>
      <c r="O294" s="6" t="str">
        <f>IF(anotacoes!N294=0,"",anotacoes!N294)</f>
        <v/>
      </c>
      <c r="P294" t="str">
        <f>IF(anotacoes!M294=0,"",UPPER(anotacoes!M294))</f>
        <v/>
      </c>
      <c r="Q294" t="str">
        <f t="shared" si="9"/>
        <v>INSERT INTO CONVERSAO_LUTA_ACAO (cd_conversao, id_luta, sequencia, momento_inicio, momento_fim, quem_faz, quem_sofre, acao_tipo, acao, tecnica, direcao, pontuacao) VALUES (1, 6, 31, TRIM(' 00:05:43,756'), TRIM(' 00:05:44,950'), 'ATTAF', 'NACIF', 'DISPLACEMENT', '2-3 STEP HESITANT LEFT', NULL, NULL, NULL)</v>
      </c>
      <c r="R294" t="s">
        <v>10327</v>
      </c>
    </row>
    <row r="295" spans="1:18" hidden="1" x14ac:dyDescent="0.25">
      <c r="A295" s="7">
        <f>anotacoes!D295</f>
        <v>40720</v>
      </c>
      <c r="B295" t="str">
        <f>anotacoes!C295</f>
        <v>WORLD CUP SAO PAULO 2011</v>
      </c>
      <c r="C295" t="str">
        <f>anotacoes!E295</f>
        <v>ATTAF</v>
      </c>
      <c r="D295" t="str">
        <f>anotacoes!F295</f>
        <v>NACIF</v>
      </c>
      <c r="E295" t="s">
        <v>10325</v>
      </c>
      <c r="F295">
        <f>anotacoes!A295</f>
        <v>6</v>
      </c>
      <c r="G295">
        <f>anotacoes!B295</f>
        <v>32</v>
      </c>
      <c r="H295" t="str">
        <f>anotacoes!K295</f>
        <v xml:space="preserve"> 00:05:44,950</v>
      </c>
      <c r="I295" t="str">
        <f>anotacoes!L295</f>
        <v xml:space="preserve"> 00:05:54,555</v>
      </c>
      <c r="J295" t="str">
        <f>IF(L295="PAUSE",E295,IF(anotacoes!G299=conversao_anotacoes!C295,conversao_anotacoes!C295,conversao_anotacoes!D295))</f>
        <v>ATTAF</v>
      </c>
      <c r="K295" t="str">
        <f t="shared" si="8"/>
        <v>NACIF</v>
      </c>
      <c r="L295" t="str">
        <f>UPPER(anotacoes!H295)</f>
        <v>DISPLACEMENT</v>
      </c>
      <c r="M295" t="str">
        <f>IF(OR(L295="ATTACK",L295="FINTA"),"&lt;TECNICA&gt;",UPPER(anotacoes!I295))</f>
        <v>TRY TO GRIP WITH CONTACT</v>
      </c>
      <c r="N295" t="str">
        <f>IF(OR(L295="ATTACK",L295="FINTA"),UPPER(anotacoes!I295),"")</f>
        <v/>
      </c>
      <c r="O295" s="6" t="str">
        <f>IF(anotacoes!N295=0,"",anotacoes!N295)</f>
        <v/>
      </c>
      <c r="P295" t="str">
        <f>IF(anotacoes!M295=0,"",UPPER(anotacoes!M295))</f>
        <v/>
      </c>
      <c r="Q295" t="str">
        <f t="shared" si="9"/>
        <v>INSERT INTO CONVERSAO_LUTA_ACAO (cd_conversao, id_luta, sequencia, momento_inicio, momento_fim, quem_faz, quem_sofre, acao_tipo, acao, tecnica, direcao, pontuacao) VALUES (1, 6, 32, TRIM(' 00:05:44,950'), TRIM(' 00:05:54,555'), 'ATTAF', 'NACIF', 'DISPLACEMENT', 'TRY TO GRIP WITH CONTACT', NULL, NULL, NULL)</v>
      </c>
      <c r="R295" t="s">
        <v>10327</v>
      </c>
    </row>
    <row r="296" spans="1:18" hidden="1" x14ac:dyDescent="0.25">
      <c r="A296" s="7">
        <f>anotacoes!D296</f>
        <v>40720</v>
      </c>
      <c r="B296" t="str">
        <f>anotacoes!C296</f>
        <v>WORLD CUP SAO PAULO 2011</v>
      </c>
      <c r="C296" t="str">
        <f>anotacoes!E296</f>
        <v>ATTAF</v>
      </c>
      <c r="D296" t="str">
        <f>anotacoes!F296</f>
        <v>NACIF</v>
      </c>
      <c r="E296" t="s">
        <v>10325</v>
      </c>
      <c r="F296">
        <f>anotacoes!A296</f>
        <v>6</v>
      </c>
      <c r="G296">
        <f>anotacoes!B296</f>
        <v>33</v>
      </c>
      <c r="H296" t="str">
        <f>anotacoes!K296</f>
        <v xml:space="preserve"> 00:05:54,555</v>
      </c>
      <c r="I296" t="str">
        <f>anotacoes!L296</f>
        <v xml:space="preserve"> 00:06:43,053</v>
      </c>
      <c r="J296" t="str">
        <f>IF(L296="PAUSE",E296,IF(anotacoes!G300=conversao_anotacoes!C296,conversao_anotacoes!C296,conversao_anotacoes!D296))</f>
        <v>ATTAF</v>
      </c>
      <c r="K296" t="str">
        <f t="shared" si="8"/>
        <v>NACIF</v>
      </c>
      <c r="L296" t="str">
        <f>UPPER(anotacoes!H296)</f>
        <v>GRIP TIME</v>
      </c>
      <c r="M296" t="str">
        <f>IF(OR(L296="ATTACK",L296="FINTA"),"&lt;TECNICA&gt;",UPPER(anotacoes!I296))</f>
        <v>LEFT COLLAR RIGHT COLLAR</v>
      </c>
      <c r="N296" t="str">
        <f>IF(OR(L296="ATTACK",L296="FINTA"),UPPER(anotacoes!I296),"")</f>
        <v/>
      </c>
      <c r="O296" s="6" t="str">
        <f>IF(anotacoes!N296=0,"",anotacoes!N296)</f>
        <v/>
      </c>
      <c r="P296" t="str">
        <f>IF(anotacoes!M296=0,"",UPPER(anotacoes!M296))</f>
        <v/>
      </c>
      <c r="Q296" t="str">
        <f t="shared" si="9"/>
        <v>INSERT INTO CONVERSAO_LUTA_ACAO (cd_conversao, id_luta, sequencia, momento_inicio, momento_fim, quem_faz, quem_sofre, acao_tipo, acao, tecnica, direcao, pontuacao) VALUES (1, 6, 33, TRIM(' 00:05:54,555'), TRIM(' 00:06:43,053'), 'ATTAF', 'NACIF', 'GRIP TIME', 'LEFT COLLAR RIGHT COLLAR', NULL, NULL, NULL)</v>
      </c>
      <c r="R296" t="s">
        <v>10327</v>
      </c>
    </row>
    <row r="297" spans="1:18" hidden="1" x14ac:dyDescent="0.25">
      <c r="A297" s="7">
        <f>anotacoes!D297</f>
        <v>40720</v>
      </c>
      <c r="B297" t="str">
        <f>anotacoes!C297</f>
        <v>WORLD CUP SAO PAULO 2011</v>
      </c>
      <c r="C297" t="str">
        <f>anotacoes!E297</f>
        <v>ATTAF</v>
      </c>
      <c r="D297" t="str">
        <f>anotacoes!F297</f>
        <v>NACIF</v>
      </c>
      <c r="E297" t="s">
        <v>10325</v>
      </c>
      <c r="F297">
        <f>anotacoes!A297</f>
        <v>6</v>
      </c>
      <c r="G297">
        <f>anotacoes!B297</f>
        <v>34</v>
      </c>
      <c r="H297" t="str">
        <f>anotacoes!K297</f>
        <v xml:space="preserve"> 00:06:43,053</v>
      </c>
      <c r="I297" t="str">
        <f>anotacoes!L297</f>
        <v xml:space="preserve"> 00:06:44,274</v>
      </c>
      <c r="J297" t="str">
        <f>IF(L297="PAUSE",E297,IF(anotacoes!G301=conversao_anotacoes!C297,conversao_anotacoes!C297,conversao_anotacoes!D297))</f>
        <v>ATTAF</v>
      </c>
      <c r="K297" t="str">
        <f t="shared" si="8"/>
        <v>NACIF</v>
      </c>
      <c r="L297" t="str">
        <f>UPPER(anotacoes!H297)</f>
        <v>GRIP TIME</v>
      </c>
      <c r="M297" t="str">
        <f>IF(OR(L297="ATTACK",L297="FINTA"),"&lt;TECNICA&gt;",UPPER(anotacoes!I297))</f>
        <v>RIGHT COLLAR LEFT SLEEVE</v>
      </c>
      <c r="N297" t="str">
        <f>IF(OR(L297="ATTACK",L297="FINTA"),UPPER(anotacoes!I297),"")</f>
        <v/>
      </c>
      <c r="O297" s="6" t="str">
        <f>IF(anotacoes!N297=0,"",anotacoes!N297)</f>
        <v/>
      </c>
      <c r="P297" t="str">
        <f>IF(anotacoes!M297=0,"",UPPER(anotacoes!M297))</f>
        <v/>
      </c>
      <c r="Q297" t="str">
        <f t="shared" si="9"/>
        <v>INSERT INTO CONVERSAO_LUTA_ACAO (cd_conversao, id_luta, sequencia, momento_inicio, momento_fim, quem_faz, quem_sofre, acao_tipo, acao, tecnica, direcao, pontuacao) VALUES (1, 6, 34, TRIM(' 00:06:43,053'), TRIM(' 00:06:44,274'), 'ATTAF', 'NACIF', 'GRIP TIME', 'RIGHT COLLAR LEFT SLEEVE', NULL, NULL, NULL)</v>
      </c>
      <c r="R297" t="s">
        <v>10327</v>
      </c>
    </row>
    <row r="298" spans="1:18" hidden="1" x14ac:dyDescent="0.25">
      <c r="A298" s="7">
        <f>anotacoes!D298</f>
        <v>40720</v>
      </c>
      <c r="B298" t="str">
        <f>anotacoes!C298</f>
        <v>WORLD CUP SAO PAULO 2011</v>
      </c>
      <c r="C298" t="str">
        <f>anotacoes!E298</f>
        <v>ATTAF</v>
      </c>
      <c r="D298" t="str">
        <f>anotacoes!F298</f>
        <v>NACIF</v>
      </c>
      <c r="E298" t="s">
        <v>10325</v>
      </c>
      <c r="F298">
        <f>anotacoes!A298</f>
        <v>6</v>
      </c>
      <c r="G298">
        <f>anotacoes!B298</f>
        <v>35</v>
      </c>
      <c r="H298" t="str">
        <f>anotacoes!K298</f>
        <v xml:space="preserve"> 00:06:44,274</v>
      </c>
      <c r="I298" t="str">
        <f>anotacoes!L298</f>
        <v xml:space="preserve"> 00:06:44,959</v>
      </c>
      <c r="J298" t="str">
        <f>IF(L298="PAUSE",E298,IF(anotacoes!G302=conversao_anotacoes!C298,conversao_anotacoes!C298,conversao_anotacoes!D298))</f>
        <v>ATTAF</v>
      </c>
      <c r="K298" t="str">
        <f t="shared" si="8"/>
        <v>NACIF</v>
      </c>
      <c r="L298" t="str">
        <f>UPPER(anotacoes!H298)</f>
        <v>DEFENSE</v>
      </c>
      <c r="M298" t="str">
        <f>IF(OR(L298="ATTACK",L298="FINTA"),"&lt;TECNICA&gt;",UPPER(anotacoes!I298))</f>
        <v>USING BODY MASS</v>
      </c>
      <c r="N298" t="str">
        <f>IF(OR(L298="ATTACK",L298="FINTA"),UPPER(anotacoes!I298),"")</f>
        <v/>
      </c>
      <c r="O298" s="6" t="str">
        <f>IF(anotacoes!N298=0,"",anotacoes!N298)</f>
        <v/>
      </c>
      <c r="P298" t="str">
        <f>IF(anotacoes!M298=0,"",UPPER(anotacoes!M298))</f>
        <v/>
      </c>
      <c r="Q298" t="str">
        <f t="shared" si="9"/>
        <v>INSERT INTO CONVERSAO_LUTA_ACAO (cd_conversao, id_luta, sequencia, momento_inicio, momento_fim, quem_faz, quem_sofre, acao_tipo, acao, tecnica, direcao, pontuacao) VALUES (1, 6, 35, TRIM(' 00:06:44,274'), TRIM(' 00:06:44,959'), 'ATTAF', 'NACIF', 'DEFENSE', 'USING BODY MASS', NULL, NULL, NULL)</v>
      </c>
      <c r="R298" t="s">
        <v>10327</v>
      </c>
    </row>
    <row r="299" spans="1:18" hidden="1" x14ac:dyDescent="0.25">
      <c r="A299" s="7">
        <f>anotacoes!D299</f>
        <v>40720</v>
      </c>
      <c r="B299" t="str">
        <f>anotacoes!C299</f>
        <v>WORLD CUP SAO PAULO 2011</v>
      </c>
      <c r="C299" t="str">
        <f>anotacoes!E299</f>
        <v>ATTAF</v>
      </c>
      <c r="D299" t="str">
        <f>anotacoes!F299</f>
        <v>NACIF</v>
      </c>
      <c r="E299" t="s">
        <v>10325</v>
      </c>
      <c r="F299">
        <f>anotacoes!A299</f>
        <v>6</v>
      </c>
      <c r="G299">
        <f>anotacoes!B299</f>
        <v>36</v>
      </c>
      <c r="H299" t="str">
        <f>anotacoes!K299</f>
        <v xml:space="preserve"> 00:06:44,959</v>
      </c>
      <c r="I299" t="str">
        <f>anotacoes!L299</f>
        <v xml:space="preserve"> 00:06:51,111</v>
      </c>
      <c r="J299" t="str">
        <f>IF(L299="PAUSE",E299,IF(anotacoes!G303=conversao_anotacoes!C299,conversao_anotacoes!C299,conversao_anotacoes!D299))</f>
        <v>&lt;ARBITRO_DESCONHECIDO&gt;</v>
      </c>
      <c r="K299" t="str">
        <f t="shared" si="8"/>
        <v/>
      </c>
      <c r="L299" t="str">
        <f>UPPER(anotacoes!H299)</f>
        <v>PAUSE</v>
      </c>
      <c r="M299" t="str">
        <f>IF(OR(L299="ATTACK",L299="FINTA"),"&lt;TECNICA&gt;",UPPER(anotacoes!I299))</f>
        <v>&lt;NAO_CLASSIFICADO&gt;</v>
      </c>
      <c r="N299" t="str">
        <f>IF(OR(L299="ATTACK",L299="FINTA"),UPPER(anotacoes!I299),"")</f>
        <v/>
      </c>
      <c r="O299" s="6" t="str">
        <f>IF(anotacoes!N299=0,"",anotacoes!N299)</f>
        <v/>
      </c>
      <c r="P299" t="str">
        <f>IF(anotacoes!M299=0,"",UPPER(anotacoes!M299))</f>
        <v/>
      </c>
      <c r="Q299" t="str">
        <f t="shared" si="9"/>
        <v>INSERT INTO CONVERSAO_LUTA_ACAO (cd_conversao, id_luta, sequencia, momento_inicio, momento_fim, quem_faz, quem_sofre, acao_tipo, acao, tecnica, direcao, pontuacao) VALUES (1, 6, 36, TRIM(' 00:06:44,959'), TRIM(' 00:06:51,111'), '&lt;ARBITRO_DESCONHECIDO&gt;', '', 'PAUSE', '&lt;NAO_CLASSIFICADO&gt;', NULL, NULL, NULL)</v>
      </c>
      <c r="R299" t="s">
        <v>10327</v>
      </c>
    </row>
    <row r="300" spans="1:18" hidden="1" x14ac:dyDescent="0.25">
      <c r="A300" s="7">
        <f>anotacoes!D300</f>
        <v>40720</v>
      </c>
      <c r="B300" t="str">
        <f>anotacoes!C300</f>
        <v>WORLD CUP SAO PAULO 2011</v>
      </c>
      <c r="C300" t="str">
        <f>anotacoes!E300</f>
        <v>ATTAF</v>
      </c>
      <c r="D300" t="str">
        <f>anotacoes!F300</f>
        <v>NACIF</v>
      </c>
      <c r="E300" t="s">
        <v>10325</v>
      </c>
      <c r="F300">
        <f>anotacoes!A300</f>
        <v>6</v>
      </c>
      <c r="G300">
        <f>anotacoes!B300</f>
        <v>37</v>
      </c>
      <c r="H300" t="str">
        <f>anotacoes!K300</f>
        <v xml:space="preserve"> 00:06:51,111</v>
      </c>
      <c r="I300" t="str">
        <f>anotacoes!L300</f>
        <v xml:space="preserve"> 00:06:53,804</v>
      </c>
      <c r="J300" t="str">
        <f>IF(L300="PAUSE",E300,IF(anotacoes!G304=conversao_anotacoes!C300,conversao_anotacoes!C300,conversao_anotacoes!D300))</f>
        <v>ATTAF</v>
      </c>
      <c r="K300" t="str">
        <f t="shared" si="8"/>
        <v>NACIF</v>
      </c>
      <c r="L300" t="str">
        <f>UPPER(anotacoes!H300)</f>
        <v>DISPLACEMENT</v>
      </c>
      <c r="M300" t="str">
        <f>IF(OR(L300="ATTACK",L300="FINTA"),"&lt;TECNICA&gt;",UPPER(anotacoes!I300))</f>
        <v>2-3 STEP HESITANT LEFT</v>
      </c>
      <c r="N300" t="str">
        <f>IF(OR(L300="ATTACK",L300="FINTA"),UPPER(anotacoes!I300),"")</f>
        <v/>
      </c>
      <c r="O300" s="6" t="str">
        <f>IF(anotacoes!N300=0,"",anotacoes!N300)</f>
        <v/>
      </c>
      <c r="P300" t="str">
        <f>IF(anotacoes!M300=0,"",UPPER(anotacoes!M300))</f>
        <v/>
      </c>
      <c r="Q300" t="str">
        <f t="shared" si="9"/>
        <v>INSERT INTO CONVERSAO_LUTA_ACAO (cd_conversao, id_luta, sequencia, momento_inicio, momento_fim, quem_faz, quem_sofre, acao_tipo, acao, tecnica, direcao, pontuacao) VALUES (1, 6, 37, TRIM(' 00:06:51,111'), TRIM(' 00:06:53,804'), 'ATTAF', 'NACIF', 'DISPLACEMENT', '2-3 STEP HESITANT LEFT', NULL, NULL, NULL)</v>
      </c>
      <c r="R300" t="s">
        <v>10327</v>
      </c>
    </row>
    <row r="301" spans="1:18" hidden="1" x14ac:dyDescent="0.25">
      <c r="A301" s="7">
        <f>anotacoes!D301</f>
        <v>40720</v>
      </c>
      <c r="B301" t="str">
        <f>anotacoes!C301</f>
        <v>WORLD CUP SAO PAULO 2011</v>
      </c>
      <c r="C301" t="str">
        <f>anotacoes!E301</f>
        <v>ATTAF</v>
      </c>
      <c r="D301" t="str">
        <f>anotacoes!F301</f>
        <v>NACIF</v>
      </c>
      <c r="E301" t="s">
        <v>10325</v>
      </c>
      <c r="F301">
        <f>anotacoes!A301</f>
        <v>6</v>
      </c>
      <c r="G301">
        <f>anotacoes!B301</f>
        <v>38</v>
      </c>
      <c r="H301" t="str">
        <f>anotacoes!K301</f>
        <v xml:space="preserve"> 00:06:53,804</v>
      </c>
      <c r="I301" t="str">
        <f>anotacoes!L301</f>
        <v xml:space="preserve"> 00:06:56,746</v>
      </c>
      <c r="J301" t="str">
        <f>IF(L301="PAUSE",E301,IF(anotacoes!G305=conversao_anotacoes!C301,conversao_anotacoes!C301,conversao_anotacoes!D301))</f>
        <v>ATTAF</v>
      </c>
      <c r="K301" t="str">
        <f t="shared" si="8"/>
        <v>NACIF</v>
      </c>
      <c r="L301" t="str">
        <f>UPPER(anotacoes!H301)</f>
        <v>DISPLACEMENT</v>
      </c>
      <c r="M301" t="str">
        <f>IF(OR(L301="ATTACK",L301="FINTA"),"&lt;TECNICA&gt;",UPPER(anotacoes!I301))</f>
        <v>TRY TO GRIP WITH CONTACT</v>
      </c>
      <c r="N301" t="str">
        <f>IF(OR(L301="ATTACK",L301="FINTA"),UPPER(anotacoes!I301),"")</f>
        <v/>
      </c>
      <c r="O301" s="6" t="str">
        <f>IF(anotacoes!N301=0,"",anotacoes!N301)</f>
        <v/>
      </c>
      <c r="P301" t="str">
        <f>IF(anotacoes!M301=0,"",UPPER(anotacoes!M301))</f>
        <v/>
      </c>
      <c r="Q301" t="str">
        <f t="shared" si="9"/>
        <v>INSERT INTO CONVERSAO_LUTA_ACAO (cd_conversao, id_luta, sequencia, momento_inicio, momento_fim, quem_faz, quem_sofre, acao_tipo, acao, tecnica, direcao, pontuacao) VALUES (1, 6, 38, TRIM(' 00:06:53,804'), TRIM(' 00:06:56,746'), 'ATTAF', 'NACIF', 'DISPLACEMENT', 'TRY TO GRIP WITH CONTACT', NULL, NULL, NULL)</v>
      </c>
      <c r="R301" t="s">
        <v>10327</v>
      </c>
    </row>
    <row r="302" spans="1:18" hidden="1" x14ac:dyDescent="0.25">
      <c r="A302" s="7">
        <f>anotacoes!D302</f>
        <v>40720</v>
      </c>
      <c r="B302" t="str">
        <f>anotacoes!C302</f>
        <v>WORLD CUP SAO PAULO 2011</v>
      </c>
      <c r="C302" t="str">
        <f>anotacoes!E302</f>
        <v>ATTAF</v>
      </c>
      <c r="D302" t="str">
        <f>anotacoes!F302</f>
        <v>NACIF</v>
      </c>
      <c r="E302" t="s">
        <v>10325</v>
      </c>
      <c r="F302">
        <f>anotacoes!A302</f>
        <v>6</v>
      </c>
      <c r="G302">
        <f>anotacoes!B302</f>
        <v>39</v>
      </c>
      <c r="H302" t="str">
        <f>anotacoes!K302</f>
        <v xml:space="preserve"> 00:06:56,746</v>
      </c>
      <c r="I302" t="str">
        <f>anotacoes!L302</f>
        <v xml:space="preserve"> 00:07:15,333</v>
      </c>
      <c r="J302" t="str">
        <f>IF(L302="PAUSE",E302,IF(anotacoes!G306=conversao_anotacoes!C302,conversao_anotacoes!C302,conversao_anotacoes!D302))</f>
        <v>ATTAF</v>
      </c>
      <c r="K302" t="str">
        <f t="shared" si="8"/>
        <v>NACIF</v>
      </c>
      <c r="L302" t="str">
        <f>UPPER(anotacoes!H302)</f>
        <v>GRIP TIME</v>
      </c>
      <c r="M302" t="str">
        <f>IF(OR(L302="ATTACK",L302="FINTA"),"&lt;TECNICA&gt;",UPPER(anotacoes!I302))</f>
        <v>LEFT COLLAR RIGHT COLLAR</v>
      </c>
      <c r="N302" t="str">
        <f>IF(OR(L302="ATTACK",L302="FINTA"),UPPER(anotacoes!I302),"")</f>
        <v/>
      </c>
      <c r="O302" s="6" t="str">
        <f>IF(anotacoes!N302=0,"",anotacoes!N302)</f>
        <v/>
      </c>
      <c r="P302" t="str">
        <f>IF(anotacoes!M302=0,"",UPPER(anotacoes!M302))</f>
        <v/>
      </c>
      <c r="Q302" t="str">
        <f t="shared" si="9"/>
        <v>INSERT INTO CONVERSAO_LUTA_ACAO (cd_conversao, id_luta, sequencia, momento_inicio, momento_fim, quem_faz, quem_sofre, acao_tipo, acao, tecnica, direcao, pontuacao) VALUES (1, 6, 39, TRIM(' 00:06:56,746'), TRIM(' 00:07:15,333'), 'ATTAF', 'NACIF', 'GRIP TIME', 'LEFT COLLAR RIGHT COLLAR', NULL, NULL, NULL)</v>
      </c>
      <c r="R302" t="s">
        <v>10327</v>
      </c>
    </row>
    <row r="303" spans="1:18" hidden="1" x14ac:dyDescent="0.25">
      <c r="A303" s="7">
        <f>anotacoes!D303</f>
        <v>40720</v>
      </c>
      <c r="B303" t="str">
        <f>anotacoes!C303</f>
        <v>WORLD CUP SAO PAULO 2011</v>
      </c>
      <c r="C303" t="str">
        <f>anotacoes!E303</f>
        <v>ATTAF</v>
      </c>
      <c r="D303" t="str">
        <f>anotacoes!F303</f>
        <v>NACIF</v>
      </c>
      <c r="E303" t="s">
        <v>10325</v>
      </c>
      <c r="F303">
        <f>anotacoes!A303</f>
        <v>6</v>
      </c>
      <c r="G303">
        <f>anotacoes!B303</f>
        <v>40</v>
      </c>
      <c r="H303" t="str">
        <f>anotacoes!K303</f>
        <v xml:space="preserve"> 00:07:15,333</v>
      </c>
      <c r="I303" t="str">
        <f>anotacoes!L303</f>
        <v xml:space="preserve"> 00:07:21,882</v>
      </c>
      <c r="J303" t="str">
        <f>IF(L303="PAUSE",E303,IF(anotacoes!G307=conversao_anotacoes!C303,conversao_anotacoes!C303,conversao_anotacoes!D303))</f>
        <v>&lt;ARBITRO_DESCONHECIDO&gt;</v>
      </c>
      <c r="K303" t="str">
        <f t="shared" si="8"/>
        <v/>
      </c>
      <c r="L303" t="str">
        <f>UPPER(anotacoes!H303)</f>
        <v>PAUSE</v>
      </c>
      <c r="M303" t="str">
        <f>IF(OR(L303="ATTACK",L303="FINTA"),"&lt;TECNICA&gt;",UPPER(anotacoes!I303))</f>
        <v>&lt;NAO_CLASSIFICADO&gt;</v>
      </c>
      <c r="N303" t="str">
        <f>IF(OR(L303="ATTACK",L303="FINTA"),UPPER(anotacoes!I303),"")</f>
        <v/>
      </c>
      <c r="O303" s="6" t="str">
        <f>IF(anotacoes!N303=0,"",anotacoes!N303)</f>
        <v/>
      </c>
      <c r="P303" t="str">
        <f>IF(anotacoes!M303=0,"",UPPER(anotacoes!M303))</f>
        <v/>
      </c>
      <c r="Q303" t="str">
        <f t="shared" si="9"/>
        <v>INSERT INTO CONVERSAO_LUTA_ACAO (cd_conversao, id_luta, sequencia, momento_inicio, momento_fim, quem_faz, quem_sofre, acao_tipo, acao, tecnica, direcao, pontuacao) VALUES (1, 6, 40, TRIM(' 00:07:15,333'), TRIM(' 00:07:21,882'), '&lt;ARBITRO_DESCONHECIDO&gt;', '', 'PAUSE', '&lt;NAO_CLASSIFICADO&gt;', NULL, NULL, NULL)</v>
      </c>
      <c r="R303" t="s">
        <v>10327</v>
      </c>
    </row>
    <row r="304" spans="1:18" hidden="1" x14ac:dyDescent="0.25">
      <c r="A304" s="7">
        <f>anotacoes!D304</f>
        <v>40720</v>
      </c>
      <c r="B304" t="str">
        <f>anotacoes!C304</f>
        <v>WORLD CUP SAO PAULO 2011</v>
      </c>
      <c r="C304" t="str">
        <f>anotacoes!E304</f>
        <v>ATTAF</v>
      </c>
      <c r="D304" t="str">
        <f>anotacoes!F304</f>
        <v>NACIF</v>
      </c>
      <c r="E304" t="s">
        <v>10325</v>
      </c>
      <c r="F304">
        <f>anotacoes!A304</f>
        <v>6</v>
      </c>
      <c r="G304">
        <f>anotacoes!B304</f>
        <v>41</v>
      </c>
      <c r="H304" t="str">
        <f>anotacoes!K304</f>
        <v xml:space="preserve"> 00:07:21,882</v>
      </c>
      <c r="I304" t="str">
        <f>anotacoes!L304</f>
        <v xml:space="preserve"> 00:07:23,881</v>
      </c>
      <c r="J304" t="str">
        <f>IF(L304="PAUSE",E304,IF(anotacoes!G308=conversao_anotacoes!C304,conversao_anotacoes!C304,conversao_anotacoes!D304))</f>
        <v>ATTAF</v>
      </c>
      <c r="K304" t="str">
        <f t="shared" si="8"/>
        <v>NACIF</v>
      </c>
      <c r="L304" t="str">
        <f>UPPER(anotacoes!H304)</f>
        <v>DISPLACEMENT</v>
      </c>
      <c r="M304" t="str">
        <f>IF(OR(L304="ATTACK",L304="FINTA"),"&lt;TECNICA&gt;",UPPER(anotacoes!I304))</f>
        <v>2-3 STEP HESITANT LEFT</v>
      </c>
      <c r="N304" t="str">
        <f>IF(OR(L304="ATTACK",L304="FINTA"),UPPER(anotacoes!I304),"")</f>
        <v/>
      </c>
      <c r="O304" s="6" t="str">
        <f>IF(anotacoes!N304=0,"",anotacoes!N304)</f>
        <v/>
      </c>
      <c r="P304" t="str">
        <f>IF(anotacoes!M304=0,"",UPPER(anotacoes!M304))</f>
        <v/>
      </c>
      <c r="Q304" t="str">
        <f t="shared" si="9"/>
        <v>INSERT INTO CONVERSAO_LUTA_ACAO (cd_conversao, id_luta, sequencia, momento_inicio, momento_fim, quem_faz, quem_sofre, acao_tipo, acao, tecnica, direcao, pontuacao) VALUES (1, 6, 41, TRIM(' 00:07:21,882'), TRIM(' 00:07:23,881'), 'ATTAF', 'NACIF', 'DISPLACEMENT', '2-3 STEP HESITANT LEFT', NULL, NULL, NULL)</v>
      </c>
      <c r="R304" t="s">
        <v>10327</v>
      </c>
    </row>
    <row r="305" spans="1:18" hidden="1" x14ac:dyDescent="0.25">
      <c r="A305" s="7">
        <f>anotacoes!D305</f>
        <v>40720</v>
      </c>
      <c r="B305" t="str">
        <f>anotacoes!C305</f>
        <v>WORLD CUP SAO PAULO 2011</v>
      </c>
      <c r="C305" t="str">
        <f>anotacoes!E305</f>
        <v>ATTAF</v>
      </c>
      <c r="D305" t="str">
        <f>anotacoes!F305</f>
        <v>NACIF</v>
      </c>
      <c r="E305" t="s">
        <v>10325</v>
      </c>
      <c r="F305">
        <f>anotacoes!A305</f>
        <v>6</v>
      </c>
      <c r="G305">
        <f>anotacoes!B305</f>
        <v>42</v>
      </c>
      <c r="H305" t="str">
        <f>anotacoes!K305</f>
        <v xml:space="preserve"> 00:07:23,881</v>
      </c>
      <c r="I305" t="str">
        <f>anotacoes!L305</f>
        <v xml:space="preserve"> 00:07:32,544</v>
      </c>
      <c r="J305" t="str">
        <f>IF(L305="PAUSE",E305,IF(anotacoes!G309=conversao_anotacoes!C305,conversao_anotacoes!C305,conversao_anotacoes!D305))</f>
        <v>ATTAF</v>
      </c>
      <c r="K305" t="str">
        <f t="shared" si="8"/>
        <v>NACIF</v>
      </c>
      <c r="L305" t="str">
        <f>UPPER(anotacoes!H305)</f>
        <v>GRIP TIME</v>
      </c>
      <c r="M305" t="str">
        <f>IF(OR(L305="ATTACK",L305="FINTA"),"&lt;TECNICA&gt;",UPPER(anotacoes!I305))</f>
        <v>LEFT COLLAR RIGHT SLEEVE</v>
      </c>
      <c r="N305" t="str">
        <f>IF(OR(L305="ATTACK",L305="FINTA"),UPPER(anotacoes!I305),"")</f>
        <v/>
      </c>
      <c r="O305" s="6" t="str">
        <f>IF(anotacoes!N305=0,"",anotacoes!N305)</f>
        <v/>
      </c>
      <c r="P305" t="str">
        <f>IF(anotacoes!M305=0,"",UPPER(anotacoes!M305))</f>
        <v/>
      </c>
      <c r="Q305" t="str">
        <f t="shared" si="9"/>
        <v>INSERT INTO CONVERSAO_LUTA_ACAO (cd_conversao, id_luta, sequencia, momento_inicio, momento_fim, quem_faz, quem_sofre, acao_tipo, acao, tecnica, direcao, pontuacao) VALUES (1, 6, 42, TRIM(' 00:07:23,881'), TRIM(' 00:07:32,544'), 'ATTAF', 'NACIF', 'GRIP TIME', 'LEFT COLLAR RIGHT SLEEVE', NULL, NULL, NULL)</v>
      </c>
      <c r="R305" t="s">
        <v>10327</v>
      </c>
    </row>
    <row r="306" spans="1:18" hidden="1" x14ac:dyDescent="0.25">
      <c r="A306" s="7">
        <f>anotacoes!D306</f>
        <v>40720</v>
      </c>
      <c r="B306" t="str">
        <f>anotacoes!C306</f>
        <v>WORLD CUP SAO PAULO 2011</v>
      </c>
      <c r="C306" t="str">
        <f>anotacoes!E306</f>
        <v>ATTAF</v>
      </c>
      <c r="D306" t="str">
        <f>anotacoes!F306</f>
        <v>NACIF</v>
      </c>
      <c r="E306" t="s">
        <v>10325</v>
      </c>
      <c r="F306">
        <f>anotacoes!A306</f>
        <v>6</v>
      </c>
      <c r="G306">
        <f>anotacoes!B306</f>
        <v>43</v>
      </c>
      <c r="H306" t="str">
        <f>anotacoes!K306</f>
        <v xml:space="preserve"> 00:07:32,544</v>
      </c>
      <c r="I306" t="str">
        <f>anotacoes!L306</f>
        <v xml:space="preserve"> 00:07:32,544</v>
      </c>
      <c r="J306" t="str">
        <f>IF(L306="PAUSE",E306,IF(anotacoes!G310=conversao_anotacoes!C306,conversao_anotacoes!C306,conversao_anotacoes!D306))</f>
        <v>ATTAF</v>
      </c>
      <c r="K306" t="str">
        <f t="shared" si="8"/>
        <v>NACIF</v>
      </c>
      <c r="L306" t="str">
        <f>UPPER(anotacoes!H306)</f>
        <v>ATTACK</v>
      </c>
      <c r="M306" t="str">
        <f>IF(OR(L306="ATTACK",L306="FINTA"),"&lt;TECNICA&gt;",UPPER(anotacoes!I306))</f>
        <v>&lt;TECNICA&gt;</v>
      </c>
      <c r="N306" t="str">
        <f>IF(OR(L306="ATTACK",L306="FINTA"),UPPER(anotacoes!I306),"")</f>
        <v>KOUCHI GARI</v>
      </c>
      <c r="O306" s="6">
        <f>IF(anotacoes!N306=0,"",anotacoes!N306)</f>
        <v>2</v>
      </c>
      <c r="P306" t="str">
        <f>IF(anotacoes!M306=0,"",UPPER(anotacoes!M306))</f>
        <v/>
      </c>
      <c r="Q306" t="str">
        <f t="shared" si="9"/>
        <v>INSERT INTO CONVERSAO_LUTA_ACAO (cd_conversao, id_luta, sequencia, momento_inicio, momento_fim, quem_faz, quem_sofre, acao_tipo, acao, tecnica, direcao, pontuacao) VALUES (1, 6, 43, TRIM(' 00:07:32,544'), TRIM(' 00:07:32,544'), 'ATTAF', 'NACIF', 'ATTACK', '&lt;TECNICA&gt;', 'KOUCHI GARI', 2, NULL)</v>
      </c>
      <c r="R306" t="s">
        <v>10327</v>
      </c>
    </row>
    <row r="307" spans="1:18" hidden="1" x14ac:dyDescent="0.25">
      <c r="A307" s="7">
        <f>anotacoes!D307</f>
        <v>40720</v>
      </c>
      <c r="B307" t="str">
        <f>anotacoes!C307</f>
        <v>WORLD CUP SAO PAULO 2011</v>
      </c>
      <c r="C307" t="str">
        <f>anotacoes!E307</f>
        <v>ATTAF</v>
      </c>
      <c r="D307" t="str">
        <f>anotacoes!F307</f>
        <v>NACIF</v>
      </c>
      <c r="E307" t="s">
        <v>10325</v>
      </c>
      <c r="F307">
        <f>anotacoes!A307</f>
        <v>6</v>
      </c>
      <c r="G307">
        <f>anotacoes!B307</f>
        <v>44</v>
      </c>
      <c r="H307" t="str">
        <f>anotacoes!K307</f>
        <v xml:space="preserve"> 00:07:32,544</v>
      </c>
      <c r="I307" t="str">
        <f>anotacoes!L307</f>
        <v xml:space="preserve"> 00:07:34,100</v>
      </c>
      <c r="J307" t="str">
        <f>IF(L307="PAUSE",E307,IF(anotacoes!G311=conversao_anotacoes!C307,conversao_anotacoes!C307,conversao_anotacoes!D307))</f>
        <v>ATTAF</v>
      </c>
      <c r="K307" t="str">
        <f t="shared" si="8"/>
        <v>NACIF</v>
      </c>
      <c r="L307" t="str">
        <f>UPPER(anotacoes!H307)</f>
        <v>GRIP TIME</v>
      </c>
      <c r="M307" t="str">
        <f>IF(OR(L307="ATTACK",L307="FINTA"),"&lt;TECNICA&gt;",UPPER(anotacoes!I307))</f>
        <v>LEFT COLLAR RIGHT SLEEVE</v>
      </c>
      <c r="N307" t="str">
        <f>IF(OR(L307="ATTACK",L307="FINTA"),UPPER(anotacoes!I307),"")</f>
        <v/>
      </c>
      <c r="O307" s="6" t="str">
        <f>IF(anotacoes!N307=0,"",anotacoes!N307)</f>
        <v/>
      </c>
      <c r="P307" t="str">
        <f>IF(anotacoes!M307=0,"",UPPER(anotacoes!M307))</f>
        <v/>
      </c>
      <c r="Q307" t="str">
        <f t="shared" si="9"/>
        <v>INSERT INTO CONVERSAO_LUTA_ACAO (cd_conversao, id_luta, sequencia, momento_inicio, momento_fim, quem_faz, quem_sofre, acao_tipo, acao, tecnica, direcao, pontuacao) VALUES (1, 6, 44, TRIM(' 00:07:32,544'), TRIM(' 00:07:34,100'), 'ATTAF', 'NACIF', 'GRIP TIME', 'LEFT COLLAR RIGHT SLEEVE', NULL, NULL, NULL)</v>
      </c>
      <c r="R307" t="s">
        <v>10327</v>
      </c>
    </row>
    <row r="308" spans="1:18" hidden="1" x14ac:dyDescent="0.25">
      <c r="A308" s="7">
        <f>anotacoes!D308</f>
        <v>40720</v>
      </c>
      <c r="B308" t="str">
        <f>anotacoes!C308</f>
        <v>WORLD CUP SAO PAULO 2011</v>
      </c>
      <c r="C308" t="str">
        <f>anotacoes!E308</f>
        <v>ATTAF</v>
      </c>
      <c r="D308" t="str">
        <f>anotacoes!F308</f>
        <v>NACIF</v>
      </c>
      <c r="E308" t="s">
        <v>10325</v>
      </c>
      <c r="F308">
        <f>anotacoes!A308</f>
        <v>6</v>
      </c>
      <c r="G308">
        <f>anotacoes!B308</f>
        <v>45</v>
      </c>
      <c r="H308" t="str">
        <f>anotacoes!K308</f>
        <v xml:space="preserve"> 00:07:34,100</v>
      </c>
      <c r="I308" t="str">
        <f>anotacoes!L308</f>
        <v xml:space="preserve"> 00:07:34,769</v>
      </c>
      <c r="J308" t="str">
        <f>IF(L308="PAUSE",E308,IF(anotacoes!G312=conversao_anotacoes!C308,conversao_anotacoes!C308,conversao_anotacoes!D308))</f>
        <v>ATTAF</v>
      </c>
      <c r="K308" t="str">
        <f t="shared" si="8"/>
        <v>NACIF</v>
      </c>
      <c r="L308" t="str">
        <f>UPPER(anotacoes!H308)</f>
        <v>ATTACK</v>
      </c>
      <c r="M308" t="str">
        <f>IF(OR(L308="ATTACK",L308="FINTA"),"&lt;TECNICA&gt;",UPPER(anotacoes!I308))</f>
        <v>&lt;TECNICA&gt;</v>
      </c>
      <c r="N308" t="str">
        <f>IF(OR(L308="ATTACK",L308="FINTA"),UPPER(anotacoes!I308),"")</f>
        <v>YOKO TOMOE</v>
      </c>
      <c r="O308" s="6">
        <f>IF(anotacoes!N308=0,"",anotacoes!N308)</f>
        <v>4</v>
      </c>
      <c r="P308" t="str">
        <f>IF(anotacoes!M308=0,"",UPPER(anotacoes!M308))</f>
        <v>IPPON</v>
      </c>
      <c r="Q308" t="str">
        <f t="shared" si="9"/>
        <v>INSERT INTO CONVERSAO_LUTA_ACAO (cd_conversao, id_luta, sequencia, momento_inicio, momento_fim, quem_faz, quem_sofre, acao_tipo, acao, tecnica, direcao, pontuacao) VALUES (1, 6, 45, TRIM(' 00:07:34,100'), TRIM(' 00:07:34,769'), 'ATTAF', 'NACIF', 'ATTACK', '&lt;TECNICA&gt;', 'YOKO TOMOE', 4, 'IPPON')</v>
      </c>
      <c r="R308" t="s">
        <v>10327</v>
      </c>
    </row>
    <row r="309" spans="1:18" hidden="1" x14ac:dyDescent="0.25">
      <c r="A309" s="7">
        <f>anotacoes!D309</f>
        <v>40720</v>
      </c>
      <c r="B309" t="str">
        <f>anotacoes!C309</f>
        <v>WORLD CUP SAO PAULO 2011</v>
      </c>
      <c r="C309" t="str">
        <f>anotacoes!E309</f>
        <v>ATTAF</v>
      </c>
      <c r="D309" t="str">
        <f>anotacoes!F309</f>
        <v>NACIF</v>
      </c>
      <c r="E309" t="s">
        <v>10325</v>
      </c>
      <c r="F309">
        <f>anotacoes!A309</f>
        <v>6</v>
      </c>
      <c r="G309">
        <f>anotacoes!B309</f>
        <v>46</v>
      </c>
      <c r="H309" t="str">
        <f>anotacoes!K309</f>
        <v xml:space="preserve"> 00:07:34,769</v>
      </c>
      <c r="I309" t="str">
        <f>anotacoes!L309</f>
        <v xml:space="preserve"> 00:07:34,769</v>
      </c>
      <c r="J309" t="str">
        <f>IF(L309="PAUSE",E309,IF(anotacoes!G313=conversao_anotacoes!C309,conversao_anotacoes!C309,conversao_anotacoes!D309))</f>
        <v>ATTAF</v>
      </c>
      <c r="K309" t="str">
        <f t="shared" si="8"/>
        <v>NACIF</v>
      </c>
      <c r="L309" t="str">
        <f>UPPER(anotacoes!H309)</f>
        <v>END OF COMBAT</v>
      </c>
      <c r="M309" t="str">
        <f>IF(OR(L309="ATTACK",L309="FINTA"),"&lt;TECNICA&gt;",UPPER(anotacoes!I309))</f>
        <v>&lt;NULL&gt;</v>
      </c>
      <c r="N309" t="str">
        <f>IF(OR(L309="ATTACK",L309="FINTA"),UPPER(anotacoes!I309),"")</f>
        <v/>
      </c>
      <c r="O309" s="6" t="str">
        <f>IF(anotacoes!N309=0,"",anotacoes!N309)</f>
        <v/>
      </c>
      <c r="P309" t="str">
        <f>IF(anotacoes!M309=0,"",UPPER(anotacoes!M309))</f>
        <v/>
      </c>
      <c r="Q309" t="str">
        <f t="shared" si="9"/>
        <v>INSERT INTO CONVERSAO_LUTA_ACAO (cd_conversao, id_luta, sequencia, momento_inicio, momento_fim, quem_faz, quem_sofre, acao_tipo, acao, tecnica, direcao, pontuacao) VALUES (1, 6, 46, TRIM(' 00:07:34,769'), TRIM(' 00:07:34,769'), 'ATTAF', 'NACIF', 'END OF COMBAT', '&lt;NULL&gt;', NULL, NULL, NULL)</v>
      </c>
      <c r="R309" t="s">
        <v>10327</v>
      </c>
    </row>
    <row r="310" spans="1:18" hidden="1" x14ac:dyDescent="0.25">
      <c r="A310" s="7">
        <f>anotacoes!D310</f>
        <v>40867</v>
      </c>
      <c r="B310" t="str">
        <f>anotacoes!C310</f>
        <v>GRAND PRIX AMSTERDAM 2011</v>
      </c>
      <c r="C310" t="str">
        <f>anotacoes!E310</f>
        <v>ATTAF</v>
      </c>
      <c r="D310" t="str">
        <f>anotacoes!F310</f>
        <v>SCHMITT</v>
      </c>
      <c r="E310" t="s">
        <v>10325</v>
      </c>
      <c r="F310">
        <f>anotacoes!A310</f>
        <v>7</v>
      </c>
      <c r="G310">
        <f>anotacoes!B310</f>
        <v>1</v>
      </c>
      <c r="H310" t="str">
        <f>anotacoes!K310</f>
        <v xml:space="preserve"> 00:00:21,614</v>
      </c>
      <c r="I310" t="str">
        <f>anotacoes!L310</f>
        <v xml:space="preserve"> 00:00:26,655</v>
      </c>
      <c r="J310" t="str">
        <f>IF(L310="PAUSE",E310,IF(anotacoes!G314=conversao_anotacoes!C310,conversao_anotacoes!C310,conversao_anotacoes!D310))</f>
        <v>ATTAF</v>
      </c>
      <c r="K310" t="str">
        <f t="shared" si="8"/>
        <v>SCHMITT</v>
      </c>
      <c r="L310" t="str">
        <f>UPPER(anotacoes!H310)</f>
        <v>DISPLACEMENT</v>
      </c>
      <c r="M310" t="str">
        <f>IF(OR(L310="ATTACK",L310="FINTA"),"&lt;TECNICA&gt;",UPPER(anotacoes!I310))</f>
        <v>2-3 STEP HESITANT LEFT</v>
      </c>
      <c r="N310" t="str">
        <f>IF(OR(L310="ATTACK",L310="FINTA"),UPPER(anotacoes!I310),"")</f>
        <v/>
      </c>
      <c r="O310" s="6" t="str">
        <f>IF(anotacoes!N310=0,"",anotacoes!N310)</f>
        <v/>
      </c>
      <c r="P310" t="str">
        <f>IF(anotacoes!M310=0,"",UPPER(anotacoes!M310))</f>
        <v/>
      </c>
      <c r="Q310" t="str">
        <f t="shared" si="9"/>
        <v>INSERT INTO CONVERSAO_LUTA_ACAO (cd_conversao, id_luta, sequencia, momento_inicio, momento_fim, quem_faz, quem_sofre, acao_tipo, acao, tecnica, direcao, pontuacao) VALUES (1, 7, 1, TRIM(' 00:00:21,614'), TRIM(' 00:00:26,655'), 'ATTAF', 'SCHMITT', 'DISPLACEMENT', '2-3 STEP HESITANT LEFT', NULL, NULL, NULL)</v>
      </c>
      <c r="R310" t="s">
        <v>10327</v>
      </c>
    </row>
    <row r="311" spans="1:18" hidden="1" x14ac:dyDescent="0.25">
      <c r="A311" s="7">
        <f>anotacoes!D311</f>
        <v>40867</v>
      </c>
      <c r="B311" t="str">
        <f>anotacoes!C311</f>
        <v>GRAND PRIX AMSTERDAM 2011</v>
      </c>
      <c r="C311" t="str">
        <f>anotacoes!E311</f>
        <v>ATTAF</v>
      </c>
      <c r="D311" t="str">
        <f>anotacoes!F311</f>
        <v>SCHMITT</v>
      </c>
      <c r="E311" t="s">
        <v>10325</v>
      </c>
      <c r="F311">
        <f>anotacoes!A311</f>
        <v>7</v>
      </c>
      <c r="G311">
        <f>anotacoes!B311</f>
        <v>2</v>
      </c>
      <c r="H311" t="str">
        <f>anotacoes!K311</f>
        <v xml:space="preserve"> 00:00:26,949</v>
      </c>
      <c r="I311" t="str">
        <f>anotacoes!L311</f>
        <v xml:space="preserve"> 00:00:32,142</v>
      </c>
      <c r="J311" t="str">
        <f>IF(L311="PAUSE",E311,IF(anotacoes!G315=conversao_anotacoes!C311,conversao_anotacoes!C311,conversao_anotacoes!D311))</f>
        <v>ATTAF</v>
      </c>
      <c r="K311" t="str">
        <f t="shared" si="8"/>
        <v>SCHMITT</v>
      </c>
      <c r="L311" t="str">
        <f>UPPER(anotacoes!H311)</f>
        <v>DISPLACEMENT</v>
      </c>
      <c r="M311" t="str">
        <f>IF(OR(L311="ATTACK",L311="FINTA"),"&lt;TECNICA&gt;",UPPER(anotacoes!I311))</f>
        <v>TRY TO GRIP WITH CONTACT</v>
      </c>
      <c r="N311" t="str">
        <f>IF(OR(L311="ATTACK",L311="FINTA"),UPPER(anotacoes!I311),"")</f>
        <v/>
      </c>
      <c r="O311" s="6" t="str">
        <f>IF(anotacoes!N311=0,"",anotacoes!N311)</f>
        <v/>
      </c>
      <c r="P311" t="str">
        <f>IF(anotacoes!M311=0,"",UPPER(anotacoes!M311))</f>
        <v/>
      </c>
      <c r="Q311" t="str">
        <f t="shared" si="9"/>
        <v>INSERT INTO CONVERSAO_LUTA_ACAO (cd_conversao, id_luta, sequencia, momento_inicio, momento_fim, quem_faz, quem_sofre, acao_tipo, acao, tecnica, direcao, pontuacao) VALUES (1, 7, 2, TRIM(' 00:00:26,949'), TRIM(' 00:00:32,142'), 'ATTAF', 'SCHMITT', 'DISPLACEMENT', 'TRY TO GRIP WITH CONTACT', NULL, NULL, NULL)</v>
      </c>
      <c r="R311" t="s">
        <v>10327</v>
      </c>
    </row>
    <row r="312" spans="1:18" hidden="1" x14ac:dyDescent="0.25">
      <c r="A312" s="7">
        <f>anotacoes!D312</f>
        <v>40867</v>
      </c>
      <c r="B312" t="str">
        <f>anotacoes!C312</f>
        <v>GRAND PRIX AMSTERDAM 2011</v>
      </c>
      <c r="C312" t="str">
        <f>anotacoes!E312</f>
        <v>ATTAF</v>
      </c>
      <c r="D312" t="str">
        <f>anotacoes!F312</f>
        <v>SCHMITT</v>
      </c>
      <c r="E312" t="s">
        <v>10325</v>
      </c>
      <c r="F312">
        <f>anotacoes!A312</f>
        <v>7</v>
      </c>
      <c r="G312">
        <f>anotacoes!B312</f>
        <v>3</v>
      </c>
      <c r="H312" t="str">
        <f>anotacoes!K312</f>
        <v xml:space="preserve"> 00:00:32,142</v>
      </c>
      <c r="I312" t="str">
        <f>anotacoes!L312</f>
        <v xml:space="preserve"> 00:00:48,162</v>
      </c>
      <c r="J312" t="str">
        <f>IF(L312="PAUSE",E312,IF(anotacoes!G316=conversao_anotacoes!C312,conversao_anotacoes!C312,conversao_anotacoes!D312))</f>
        <v>ATTAF</v>
      </c>
      <c r="K312" t="str">
        <f t="shared" si="8"/>
        <v>SCHMITT</v>
      </c>
      <c r="L312" t="str">
        <f>UPPER(anotacoes!H312)</f>
        <v>GRIP TIME</v>
      </c>
      <c r="M312" t="str">
        <f>IF(OR(L312="ATTACK",L312="FINTA"),"&lt;TECNICA&gt;",UPPER(anotacoes!I312))</f>
        <v>RIGHT COLLAR</v>
      </c>
      <c r="N312" t="str">
        <f>IF(OR(L312="ATTACK",L312="FINTA"),UPPER(anotacoes!I312),"")</f>
        <v/>
      </c>
      <c r="O312" s="6" t="str">
        <f>IF(anotacoes!N312=0,"",anotacoes!N312)</f>
        <v/>
      </c>
      <c r="P312" t="str">
        <f>IF(anotacoes!M312=0,"",UPPER(anotacoes!M312))</f>
        <v/>
      </c>
      <c r="Q312" t="str">
        <f t="shared" si="9"/>
        <v>INSERT INTO CONVERSAO_LUTA_ACAO (cd_conversao, id_luta, sequencia, momento_inicio, momento_fim, quem_faz, quem_sofre, acao_tipo, acao, tecnica, direcao, pontuacao) VALUES (1, 7, 3, TRIM(' 00:00:32,142'), TRIM(' 00:00:48,162'), 'ATTAF', 'SCHMITT', 'GRIP TIME', 'RIGHT COLLAR', NULL, NULL, NULL)</v>
      </c>
      <c r="R312" t="s">
        <v>10327</v>
      </c>
    </row>
    <row r="313" spans="1:18" hidden="1" x14ac:dyDescent="0.25">
      <c r="A313" s="7">
        <f>anotacoes!D313</f>
        <v>40867</v>
      </c>
      <c r="B313" t="str">
        <f>anotacoes!C313</f>
        <v>GRAND PRIX AMSTERDAM 2011</v>
      </c>
      <c r="C313" t="str">
        <f>anotacoes!E313</f>
        <v>ATTAF</v>
      </c>
      <c r="D313" t="str">
        <f>anotacoes!F313</f>
        <v>SCHMITT</v>
      </c>
      <c r="E313" t="s">
        <v>10325</v>
      </c>
      <c r="F313">
        <f>anotacoes!A313</f>
        <v>7</v>
      </c>
      <c r="G313">
        <f>anotacoes!B313</f>
        <v>4</v>
      </c>
      <c r="H313" t="str">
        <f>anotacoes!K313</f>
        <v xml:space="preserve"> 00:00:48,375</v>
      </c>
      <c r="I313" t="str">
        <f>anotacoes!L313</f>
        <v xml:space="preserve"> 00:00:54,512</v>
      </c>
      <c r="J313" t="str">
        <f>IF(L313="PAUSE",E313,IF(anotacoes!G317=conversao_anotacoes!C313,conversao_anotacoes!C313,conversao_anotacoes!D313))</f>
        <v>&lt;ARBITRO_DESCONHECIDO&gt;</v>
      </c>
      <c r="K313" t="str">
        <f t="shared" si="8"/>
        <v/>
      </c>
      <c r="L313" t="str">
        <f>UPPER(anotacoes!H313)</f>
        <v>PAUSE</v>
      </c>
      <c r="M313" t="str">
        <f>IF(OR(L313="ATTACK",L313="FINTA"),"&lt;TECNICA&gt;",UPPER(anotacoes!I313))</f>
        <v>&lt;NAO_CLASSIFICADO&gt;</v>
      </c>
      <c r="N313" t="str">
        <f>IF(OR(L313="ATTACK",L313="FINTA"),UPPER(anotacoes!I313),"")</f>
        <v/>
      </c>
      <c r="O313" s="6" t="str">
        <f>IF(anotacoes!N313=0,"",anotacoes!N313)</f>
        <v/>
      </c>
      <c r="P313" t="str">
        <f>IF(anotacoes!M313=0,"",UPPER(anotacoes!M313))</f>
        <v/>
      </c>
      <c r="Q313" t="str">
        <f t="shared" si="9"/>
        <v>INSERT INTO CONVERSAO_LUTA_ACAO (cd_conversao, id_luta, sequencia, momento_inicio, momento_fim, quem_faz, quem_sofre, acao_tipo, acao, tecnica, direcao, pontuacao) VALUES (1, 7, 4, TRIM(' 00:00:48,375'), TRIM(' 00:00:54,512'), '&lt;ARBITRO_DESCONHECIDO&gt;', '', 'PAUSE', '&lt;NAO_CLASSIFICADO&gt;', NULL, NULL, NULL)</v>
      </c>
      <c r="R313" t="s">
        <v>10327</v>
      </c>
    </row>
    <row r="314" spans="1:18" hidden="1" x14ac:dyDescent="0.25">
      <c r="A314" s="7">
        <f>anotacoes!D314</f>
        <v>40867</v>
      </c>
      <c r="B314" t="str">
        <f>anotacoes!C314</f>
        <v>GRAND PRIX AMSTERDAM 2011</v>
      </c>
      <c r="C314" t="str">
        <f>anotacoes!E314</f>
        <v>ATTAF</v>
      </c>
      <c r="D314" t="str">
        <f>anotacoes!F314</f>
        <v>SCHMITT</v>
      </c>
      <c r="E314" t="s">
        <v>10325</v>
      </c>
      <c r="F314">
        <f>anotacoes!A314</f>
        <v>7</v>
      </c>
      <c r="G314">
        <f>anotacoes!B314</f>
        <v>5</v>
      </c>
      <c r="H314" t="str">
        <f>anotacoes!K314</f>
        <v xml:space="preserve"> 00:00:54,512</v>
      </c>
      <c r="I314" t="str">
        <f>anotacoes!L314</f>
        <v xml:space="preserve"> 00:00:56,486</v>
      </c>
      <c r="J314" t="str">
        <f>IF(L314="PAUSE",E314,IF(anotacoes!G318=conversao_anotacoes!C314,conversao_anotacoes!C314,conversao_anotacoes!D314))</f>
        <v>ATTAF</v>
      </c>
      <c r="K314" t="str">
        <f t="shared" si="8"/>
        <v>SCHMITT</v>
      </c>
      <c r="L314" t="str">
        <f>UPPER(anotacoes!H314)</f>
        <v>DISPLACEMENT</v>
      </c>
      <c r="M314" t="str">
        <f>IF(OR(L314="ATTACK",L314="FINTA"),"&lt;TECNICA&gt;",UPPER(anotacoes!I314))</f>
        <v>2-3 STEP HESITANT LEFT</v>
      </c>
      <c r="N314" t="str">
        <f>IF(OR(L314="ATTACK",L314="FINTA"),UPPER(anotacoes!I314),"")</f>
        <v/>
      </c>
      <c r="O314" s="6" t="str">
        <f>IF(anotacoes!N314=0,"",anotacoes!N314)</f>
        <v/>
      </c>
      <c r="P314" t="str">
        <f>IF(anotacoes!M314=0,"",UPPER(anotacoes!M314))</f>
        <v/>
      </c>
      <c r="Q314" t="str">
        <f t="shared" si="9"/>
        <v>INSERT INTO CONVERSAO_LUTA_ACAO (cd_conversao, id_luta, sequencia, momento_inicio, momento_fim, quem_faz, quem_sofre, acao_tipo, acao, tecnica, direcao, pontuacao) VALUES (1, 7, 5, TRIM(' 00:00:54,512'), TRIM(' 00:00:56,486'), 'ATTAF', 'SCHMITT', 'DISPLACEMENT', '2-3 STEP HESITANT LEFT', NULL, NULL, NULL)</v>
      </c>
      <c r="R314" t="s">
        <v>10327</v>
      </c>
    </row>
    <row r="315" spans="1:18" hidden="1" x14ac:dyDescent="0.25">
      <c r="A315" s="7">
        <f>anotacoes!D315</f>
        <v>40867</v>
      </c>
      <c r="B315" t="str">
        <f>anotacoes!C315</f>
        <v>GRAND PRIX AMSTERDAM 2011</v>
      </c>
      <c r="C315" t="str">
        <f>anotacoes!E315</f>
        <v>ATTAF</v>
      </c>
      <c r="D315" t="str">
        <f>anotacoes!F315</f>
        <v>SCHMITT</v>
      </c>
      <c r="E315" t="s">
        <v>10325</v>
      </c>
      <c r="F315">
        <f>anotacoes!A315</f>
        <v>7</v>
      </c>
      <c r="G315">
        <f>anotacoes!B315</f>
        <v>6</v>
      </c>
      <c r="H315" t="str">
        <f>anotacoes!K315</f>
        <v xml:space="preserve"> 00:00:56,636</v>
      </c>
      <c r="I315" t="str">
        <f>anotacoes!L315</f>
        <v xml:space="preserve"> 00:01:45,172</v>
      </c>
      <c r="J315" t="str">
        <f>IF(L315="PAUSE",E315,IF(anotacoes!G319=conversao_anotacoes!C315,conversao_anotacoes!C315,conversao_anotacoes!D315))</f>
        <v>ATTAF</v>
      </c>
      <c r="K315" t="str">
        <f t="shared" si="8"/>
        <v>SCHMITT</v>
      </c>
      <c r="L315" t="str">
        <f>UPPER(anotacoes!H315)</f>
        <v>DISPLACEMENT</v>
      </c>
      <c r="M315" t="str">
        <f>IF(OR(L315="ATTACK",L315="FINTA"),"&lt;TECNICA&gt;",UPPER(anotacoes!I315))</f>
        <v>TRY TO GRIP WITH CONTACT</v>
      </c>
      <c r="N315" t="str">
        <f>IF(OR(L315="ATTACK",L315="FINTA"),UPPER(anotacoes!I315),"")</f>
        <v/>
      </c>
      <c r="O315" s="6" t="str">
        <f>IF(anotacoes!N315=0,"",anotacoes!N315)</f>
        <v/>
      </c>
      <c r="P315" t="str">
        <f>IF(anotacoes!M315=0,"",UPPER(anotacoes!M315))</f>
        <v/>
      </c>
      <c r="Q315" t="str">
        <f t="shared" si="9"/>
        <v>INSERT INTO CONVERSAO_LUTA_ACAO (cd_conversao, id_luta, sequencia, momento_inicio, momento_fim, quem_faz, quem_sofre, acao_tipo, acao, tecnica, direcao, pontuacao) VALUES (1, 7, 6, TRIM(' 00:00:56,636'), TRIM(' 00:01:45,172'), 'ATTAF', 'SCHMITT', 'DISPLACEMENT', 'TRY TO GRIP WITH CONTACT', NULL, NULL, NULL)</v>
      </c>
      <c r="R315" t="s">
        <v>10327</v>
      </c>
    </row>
    <row r="316" spans="1:18" hidden="1" x14ac:dyDescent="0.25">
      <c r="A316" s="7">
        <f>anotacoes!D316</f>
        <v>40867</v>
      </c>
      <c r="B316" t="str">
        <f>anotacoes!C316</f>
        <v>GRAND PRIX AMSTERDAM 2011</v>
      </c>
      <c r="C316" t="str">
        <f>anotacoes!E316</f>
        <v>ATTAF</v>
      </c>
      <c r="D316" t="str">
        <f>anotacoes!F316</f>
        <v>SCHMITT</v>
      </c>
      <c r="E316" t="s">
        <v>10325</v>
      </c>
      <c r="F316">
        <f>anotacoes!A316</f>
        <v>7</v>
      </c>
      <c r="G316">
        <f>anotacoes!B316</f>
        <v>7</v>
      </c>
      <c r="H316" t="str">
        <f>anotacoes!K316</f>
        <v xml:space="preserve"> 00:01:45,385</v>
      </c>
      <c r="I316" t="str">
        <f>anotacoes!L316</f>
        <v xml:space="preserve"> 00:01:48,213</v>
      </c>
      <c r="J316" t="str">
        <f>IF(L316="PAUSE",E316,IF(anotacoes!G320=conversao_anotacoes!C316,conversao_anotacoes!C316,conversao_anotacoes!D316))</f>
        <v>ATTAF</v>
      </c>
      <c r="K316" t="str">
        <f t="shared" si="8"/>
        <v>SCHMITT</v>
      </c>
      <c r="L316" t="str">
        <f>UPPER(anotacoes!H316)</f>
        <v>DISPLACEMENT</v>
      </c>
      <c r="M316" t="str">
        <f>IF(OR(L316="ATTACK",L316="FINTA"),"&lt;TECNICA&gt;",UPPER(anotacoes!I316))</f>
        <v>TRY TO GRIP WITH CONTACT</v>
      </c>
      <c r="N316" t="str">
        <f>IF(OR(L316="ATTACK",L316="FINTA"),UPPER(anotacoes!I316),"")</f>
        <v/>
      </c>
      <c r="O316" s="6" t="str">
        <f>IF(anotacoes!N316=0,"",anotacoes!N316)</f>
        <v/>
      </c>
      <c r="P316" t="str">
        <f>IF(anotacoes!M316=0,"",UPPER(anotacoes!M316))</f>
        <v/>
      </c>
      <c r="Q316" t="str">
        <f t="shared" si="9"/>
        <v>INSERT INTO CONVERSAO_LUTA_ACAO (cd_conversao, id_luta, sequencia, momento_inicio, momento_fim, quem_faz, quem_sofre, acao_tipo, acao, tecnica, direcao, pontuacao) VALUES (1, 7, 7, TRIM(' 00:01:45,385'), TRIM(' 00:01:48,213'), 'ATTAF', 'SCHMITT', 'DISPLACEMENT', 'TRY TO GRIP WITH CONTACT', NULL, NULL, NULL)</v>
      </c>
      <c r="R316" t="s">
        <v>10327</v>
      </c>
    </row>
    <row r="317" spans="1:18" hidden="1" x14ac:dyDescent="0.25">
      <c r="A317" s="7">
        <f>anotacoes!D317</f>
        <v>40867</v>
      </c>
      <c r="B317" t="str">
        <f>anotacoes!C317</f>
        <v>GRAND PRIX AMSTERDAM 2011</v>
      </c>
      <c r="C317" t="str">
        <f>anotacoes!E317</f>
        <v>ATTAF</v>
      </c>
      <c r="D317" t="str">
        <f>anotacoes!F317</f>
        <v>SCHMITT</v>
      </c>
      <c r="E317" t="s">
        <v>10325</v>
      </c>
      <c r="F317">
        <f>anotacoes!A317</f>
        <v>7</v>
      </c>
      <c r="G317">
        <f>anotacoes!B317</f>
        <v>8</v>
      </c>
      <c r="H317" t="str">
        <f>anotacoes!K317</f>
        <v xml:space="preserve"> 00:01:48,213</v>
      </c>
      <c r="I317" t="str">
        <f>anotacoes!L317</f>
        <v xml:space="preserve"> 00:01:49,920</v>
      </c>
      <c r="J317" t="str">
        <f>IF(L317="PAUSE",E317,IF(anotacoes!G321=conversao_anotacoes!C317,conversao_anotacoes!C317,conversao_anotacoes!D317))</f>
        <v>ATTAF</v>
      </c>
      <c r="K317" t="str">
        <f t="shared" si="8"/>
        <v>SCHMITT</v>
      </c>
      <c r="L317" t="str">
        <f>UPPER(anotacoes!H317)</f>
        <v>GRIP TIME</v>
      </c>
      <c r="M317" t="str">
        <f>IF(OR(L317="ATTACK",L317="FINTA"),"&lt;TECNICA&gt;",UPPER(anotacoes!I317))</f>
        <v>RIGHT COLLAR</v>
      </c>
      <c r="N317" t="str">
        <f>IF(OR(L317="ATTACK",L317="FINTA"),UPPER(anotacoes!I317),"")</f>
        <v/>
      </c>
      <c r="O317" s="6" t="str">
        <f>IF(anotacoes!N317=0,"",anotacoes!N317)</f>
        <v/>
      </c>
      <c r="P317" t="str">
        <f>IF(anotacoes!M317=0,"",UPPER(anotacoes!M317))</f>
        <v/>
      </c>
      <c r="Q317" t="str">
        <f t="shared" si="9"/>
        <v>INSERT INTO CONVERSAO_LUTA_ACAO (cd_conversao, id_luta, sequencia, momento_inicio, momento_fim, quem_faz, quem_sofre, acao_tipo, acao, tecnica, direcao, pontuacao) VALUES (1, 7, 8, TRIM(' 00:01:48,213'), TRIM(' 00:01:49,920'), 'ATTAF', 'SCHMITT', 'GRIP TIME', 'RIGHT COLLAR', NULL, NULL, NULL)</v>
      </c>
      <c r="R317" t="s">
        <v>10327</v>
      </c>
    </row>
    <row r="318" spans="1:18" hidden="1" x14ac:dyDescent="0.25">
      <c r="A318" s="7">
        <f>anotacoes!D318</f>
        <v>40867</v>
      </c>
      <c r="B318" t="str">
        <f>anotacoes!C318</f>
        <v>GRAND PRIX AMSTERDAM 2011</v>
      </c>
      <c r="C318" t="str">
        <f>anotacoes!E318</f>
        <v>ATTAF</v>
      </c>
      <c r="D318" t="str">
        <f>anotacoes!F318</f>
        <v>SCHMITT</v>
      </c>
      <c r="E318" t="s">
        <v>10325</v>
      </c>
      <c r="F318">
        <f>anotacoes!A318</f>
        <v>7</v>
      </c>
      <c r="G318">
        <f>anotacoes!B318</f>
        <v>9</v>
      </c>
      <c r="H318" t="str">
        <f>anotacoes!K318</f>
        <v xml:space="preserve"> 00:01:49,920</v>
      </c>
      <c r="I318" t="str">
        <f>anotacoes!L318</f>
        <v xml:space="preserve"> 00:01:52,948</v>
      </c>
      <c r="J318" t="str">
        <f>IF(L318="PAUSE",E318,IF(anotacoes!G322=conversao_anotacoes!C318,conversao_anotacoes!C318,conversao_anotacoes!D318))</f>
        <v>ATTAF</v>
      </c>
      <c r="K318" t="str">
        <f t="shared" si="8"/>
        <v>SCHMITT</v>
      </c>
      <c r="L318" t="str">
        <f>UPPER(anotacoes!H318)</f>
        <v>GRIP TIME</v>
      </c>
      <c r="M318" t="str">
        <f>IF(OR(L318="ATTACK",L318="FINTA"),"&lt;TECNICA&gt;",UPPER(anotacoes!I318))</f>
        <v>RIGHT BACK LEFT SLEEVE</v>
      </c>
      <c r="N318" t="str">
        <f>IF(OR(L318="ATTACK",L318="FINTA"),UPPER(anotacoes!I318),"")</f>
        <v/>
      </c>
      <c r="O318" s="6" t="str">
        <f>IF(anotacoes!N318=0,"",anotacoes!N318)</f>
        <v/>
      </c>
      <c r="P318" t="str">
        <f>IF(anotacoes!M318=0,"",UPPER(anotacoes!M318))</f>
        <v/>
      </c>
      <c r="Q318" t="str">
        <f t="shared" si="9"/>
        <v>INSERT INTO CONVERSAO_LUTA_ACAO (cd_conversao, id_luta, sequencia, momento_inicio, momento_fim, quem_faz, quem_sofre, acao_tipo, acao, tecnica, direcao, pontuacao) VALUES (1, 7, 9, TRIM(' 00:01:49,920'), TRIM(' 00:01:52,948'), 'ATTAF', 'SCHMITT', 'GRIP TIME', 'RIGHT BACK LEFT SLEEVE', NULL, NULL, NULL)</v>
      </c>
      <c r="R318" t="s">
        <v>10327</v>
      </c>
    </row>
    <row r="319" spans="1:18" hidden="1" x14ac:dyDescent="0.25">
      <c r="A319" s="7">
        <f>anotacoes!D319</f>
        <v>40867</v>
      </c>
      <c r="B319" t="str">
        <f>anotacoes!C319</f>
        <v>GRAND PRIX AMSTERDAM 2011</v>
      </c>
      <c r="C319" t="str">
        <f>anotacoes!E319</f>
        <v>ATTAF</v>
      </c>
      <c r="D319" t="str">
        <f>anotacoes!F319</f>
        <v>SCHMITT</v>
      </c>
      <c r="E319" t="s">
        <v>10325</v>
      </c>
      <c r="F319">
        <f>anotacoes!A319</f>
        <v>7</v>
      </c>
      <c r="G319">
        <f>anotacoes!B319</f>
        <v>10</v>
      </c>
      <c r="H319" t="str">
        <f>anotacoes!K319</f>
        <v xml:space="preserve"> 00:01:53,104</v>
      </c>
      <c r="I319" t="str">
        <f>anotacoes!L319</f>
        <v xml:space="preserve"> 00:01:56,537</v>
      </c>
      <c r="J319" t="str">
        <f>IF(L319="PAUSE",E319,IF(anotacoes!G323=conversao_anotacoes!C319,conversao_anotacoes!C319,conversao_anotacoes!D319))</f>
        <v>ATTAF</v>
      </c>
      <c r="K319" t="str">
        <f t="shared" si="8"/>
        <v>SCHMITT</v>
      </c>
      <c r="L319" t="str">
        <f>UPPER(anotacoes!H319)</f>
        <v>DISPLACEMENT</v>
      </c>
      <c r="M319" t="str">
        <f>IF(OR(L319="ATTACK",L319="FINTA"),"&lt;TECNICA&gt;",UPPER(anotacoes!I319))</f>
        <v>2-3 STEP HESITANT LEFT</v>
      </c>
      <c r="N319" t="str">
        <f>IF(OR(L319="ATTACK",L319="FINTA"),UPPER(anotacoes!I319),"")</f>
        <v/>
      </c>
      <c r="O319" s="6" t="str">
        <f>IF(anotacoes!N319=0,"",anotacoes!N319)</f>
        <v/>
      </c>
      <c r="P319" t="str">
        <f>IF(anotacoes!M319=0,"",UPPER(anotacoes!M319))</f>
        <v/>
      </c>
      <c r="Q319" t="str">
        <f t="shared" si="9"/>
        <v>INSERT INTO CONVERSAO_LUTA_ACAO (cd_conversao, id_luta, sequencia, momento_inicio, momento_fim, quem_faz, quem_sofre, acao_tipo, acao, tecnica, direcao, pontuacao) VALUES (1, 7, 10, TRIM(' 00:01:53,104'), TRIM(' 00:01:56,537'), 'ATTAF', 'SCHMITT', 'DISPLACEMENT', '2-3 STEP HESITANT LEFT', NULL, NULL, NULL)</v>
      </c>
      <c r="R319" t="s">
        <v>10327</v>
      </c>
    </row>
    <row r="320" spans="1:18" hidden="1" x14ac:dyDescent="0.25">
      <c r="A320" s="7">
        <f>anotacoes!D320</f>
        <v>40867</v>
      </c>
      <c r="B320" t="str">
        <f>anotacoes!C320</f>
        <v>GRAND PRIX AMSTERDAM 2011</v>
      </c>
      <c r="C320" t="str">
        <f>anotacoes!E320</f>
        <v>ATTAF</v>
      </c>
      <c r="D320" t="str">
        <f>anotacoes!F320</f>
        <v>SCHMITT</v>
      </c>
      <c r="E320" t="s">
        <v>10325</v>
      </c>
      <c r="F320">
        <f>anotacoes!A320</f>
        <v>7</v>
      </c>
      <c r="G320">
        <f>anotacoes!B320</f>
        <v>11</v>
      </c>
      <c r="H320" t="str">
        <f>anotacoes!K320</f>
        <v xml:space="preserve"> 00:01:56,724</v>
      </c>
      <c r="I320" t="str">
        <f>anotacoes!L320</f>
        <v xml:space="preserve"> 00:01:58,446</v>
      </c>
      <c r="J320" t="str">
        <f>IF(L320="PAUSE",E320,IF(anotacoes!G324=conversao_anotacoes!C320,conversao_anotacoes!C320,conversao_anotacoes!D320))</f>
        <v>ATTAF</v>
      </c>
      <c r="K320" t="str">
        <f t="shared" si="8"/>
        <v>SCHMITT</v>
      </c>
      <c r="L320" t="str">
        <f>UPPER(anotacoes!H320)</f>
        <v>DISPLACEMENT</v>
      </c>
      <c r="M320" t="str">
        <f>IF(OR(L320="ATTACK",L320="FINTA"),"&lt;TECNICA&gt;",UPPER(anotacoes!I320))</f>
        <v>TRY TO GRIP WITH CONTACT</v>
      </c>
      <c r="N320" t="str">
        <f>IF(OR(L320="ATTACK",L320="FINTA"),UPPER(anotacoes!I320),"")</f>
        <v/>
      </c>
      <c r="O320" s="6" t="str">
        <f>IF(anotacoes!N320=0,"",anotacoes!N320)</f>
        <v/>
      </c>
      <c r="P320" t="str">
        <f>IF(anotacoes!M320=0,"",UPPER(anotacoes!M320))</f>
        <v/>
      </c>
      <c r="Q320" t="str">
        <f t="shared" si="9"/>
        <v>INSERT INTO CONVERSAO_LUTA_ACAO (cd_conversao, id_luta, sequencia, momento_inicio, momento_fim, quem_faz, quem_sofre, acao_tipo, acao, tecnica, direcao, pontuacao) VALUES (1, 7, 11, TRIM(' 00:01:56,724'), TRIM(' 00:01:58,446'), 'ATTAF', 'SCHMITT', 'DISPLACEMENT', 'TRY TO GRIP WITH CONTACT', NULL, NULL, NULL)</v>
      </c>
      <c r="R320" t="s">
        <v>10327</v>
      </c>
    </row>
    <row r="321" spans="1:18" hidden="1" x14ac:dyDescent="0.25">
      <c r="A321" s="7">
        <f>anotacoes!D321</f>
        <v>40867</v>
      </c>
      <c r="B321" t="str">
        <f>anotacoes!C321</f>
        <v>GRAND PRIX AMSTERDAM 2011</v>
      </c>
      <c r="C321" t="str">
        <f>anotacoes!E321</f>
        <v>ATTAF</v>
      </c>
      <c r="D321" t="str">
        <f>anotacoes!F321</f>
        <v>SCHMITT</v>
      </c>
      <c r="E321" t="s">
        <v>10325</v>
      </c>
      <c r="F321">
        <f>anotacoes!A321</f>
        <v>7</v>
      </c>
      <c r="G321">
        <f>anotacoes!B321</f>
        <v>12</v>
      </c>
      <c r="H321" t="str">
        <f>anotacoes!K321</f>
        <v xml:space="preserve"> 00:01:58,446</v>
      </c>
      <c r="I321" t="str">
        <f>anotacoes!L321</f>
        <v xml:space="preserve"> 00:01:58,446</v>
      </c>
      <c r="J321" t="str">
        <f>IF(L321="PAUSE",E321,IF(anotacoes!G325=conversao_anotacoes!C321,conversao_anotacoes!C321,conversao_anotacoes!D321))</f>
        <v>ATTAF</v>
      </c>
      <c r="K321" t="str">
        <f t="shared" si="8"/>
        <v>SCHMITT</v>
      </c>
      <c r="L321" t="str">
        <f>UPPER(anotacoes!H321)</f>
        <v>GRIP TIME</v>
      </c>
      <c r="M321" t="str">
        <f>IF(OR(L321="ATTACK",L321="FINTA"),"&lt;TECNICA&gt;",UPPER(anotacoes!I321))</f>
        <v>LEFT SLEEVE</v>
      </c>
      <c r="N321" t="str">
        <f>IF(OR(L321="ATTACK",L321="FINTA"),UPPER(anotacoes!I321),"")</f>
        <v/>
      </c>
      <c r="O321" s="6" t="str">
        <f>IF(anotacoes!N321=0,"",anotacoes!N321)</f>
        <v/>
      </c>
      <c r="P321" t="str">
        <f>IF(anotacoes!M321=0,"",UPPER(anotacoes!M321))</f>
        <v/>
      </c>
      <c r="Q321" t="str">
        <f t="shared" si="9"/>
        <v>INSERT INTO CONVERSAO_LUTA_ACAO (cd_conversao, id_luta, sequencia, momento_inicio, momento_fim, quem_faz, quem_sofre, acao_tipo, acao, tecnica, direcao, pontuacao) VALUES (1, 7, 12, TRIM(' 00:01:58,446'), TRIM(' 00:01:58,446'), 'ATTAF', 'SCHMITT', 'GRIP TIME', 'LEFT SLEEVE', NULL, NULL, NULL)</v>
      </c>
      <c r="R321" t="s">
        <v>10327</v>
      </c>
    </row>
    <row r="322" spans="1:18" hidden="1" x14ac:dyDescent="0.25">
      <c r="A322" s="7">
        <f>anotacoes!D322</f>
        <v>40867</v>
      </c>
      <c r="B322" t="str">
        <f>anotacoes!C322</f>
        <v>GRAND PRIX AMSTERDAM 2011</v>
      </c>
      <c r="C322" t="str">
        <f>anotacoes!E322</f>
        <v>ATTAF</v>
      </c>
      <c r="D322" t="str">
        <f>anotacoes!F322</f>
        <v>SCHMITT</v>
      </c>
      <c r="E322" t="s">
        <v>10325</v>
      </c>
      <c r="F322">
        <f>anotacoes!A322</f>
        <v>7</v>
      </c>
      <c r="G322">
        <f>anotacoes!B322</f>
        <v>13</v>
      </c>
      <c r="H322" t="str">
        <f>anotacoes!K322</f>
        <v xml:space="preserve"> 00:01:58,446</v>
      </c>
      <c r="I322" t="str">
        <f>anotacoes!L322</f>
        <v xml:space="preserve"> 00:01:59,987</v>
      </c>
      <c r="J322" t="str">
        <f>IF(L322="PAUSE",E322,IF(anotacoes!G326=conversao_anotacoes!C322,conversao_anotacoes!C322,conversao_anotacoes!D322))</f>
        <v>ATTAF</v>
      </c>
      <c r="K322" t="str">
        <f t="shared" si="8"/>
        <v>SCHMITT</v>
      </c>
      <c r="L322" t="str">
        <f>UPPER(anotacoes!H322)</f>
        <v>ATTACK</v>
      </c>
      <c r="M322" t="str">
        <f>IF(OR(L322="ATTACK",L322="FINTA"),"&lt;TECNICA&gt;",UPPER(anotacoes!I322))</f>
        <v>&lt;TECNICA&gt;</v>
      </c>
      <c r="N322" t="str">
        <f>IF(OR(L322="ATTACK",L322="FINTA"),UPPER(anotacoes!I322),"")</f>
        <v>TAI OTOSHI</v>
      </c>
      <c r="O322" s="6">
        <f>IF(anotacoes!N322=0,"",anotacoes!N322)</f>
        <v>6</v>
      </c>
      <c r="P322" t="str">
        <f>IF(anotacoes!M322=0,"",UPPER(anotacoes!M322))</f>
        <v/>
      </c>
      <c r="Q322" t="str">
        <f t="shared" si="9"/>
        <v>INSERT INTO CONVERSAO_LUTA_ACAO (cd_conversao, id_luta, sequencia, momento_inicio, momento_fim, quem_faz, quem_sofre, acao_tipo, acao, tecnica, direcao, pontuacao) VALUES (1, 7, 13, TRIM(' 00:01:58,446'), TRIM(' 00:01:59,987'), 'ATTAF', 'SCHMITT', 'ATTACK', '&lt;TECNICA&gt;', 'TAI OTOSHI', 6, NULL)</v>
      </c>
      <c r="R322" t="s">
        <v>10327</v>
      </c>
    </row>
    <row r="323" spans="1:18" hidden="1" x14ac:dyDescent="0.25">
      <c r="A323" s="7">
        <f>anotacoes!D323</f>
        <v>40867</v>
      </c>
      <c r="B323" t="str">
        <f>anotacoes!C323</f>
        <v>GRAND PRIX AMSTERDAM 2011</v>
      </c>
      <c r="C323" t="str">
        <f>anotacoes!E323</f>
        <v>ATTAF</v>
      </c>
      <c r="D323" t="str">
        <f>anotacoes!F323</f>
        <v>SCHMITT</v>
      </c>
      <c r="E323" t="s">
        <v>10325</v>
      </c>
      <c r="F323">
        <f>anotacoes!A323</f>
        <v>7</v>
      </c>
      <c r="G323">
        <f>anotacoes!B323</f>
        <v>14</v>
      </c>
      <c r="H323" t="str">
        <f>anotacoes!K323</f>
        <v xml:space="preserve"> 00:02:00,175</v>
      </c>
      <c r="I323" t="str">
        <f>anotacoes!L323</f>
        <v xml:space="preserve"> 00:02:02,636</v>
      </c>
      <c r="J323" t="str">
        <f>IF(L323="PAUSE",E323,IF(anotacoes!G327=conversao_anotacoes!C323,conversao_anotacoes!C323,conversao_anotacoes!D323))</f>
        <v>ATTAF</v>
      </c>
      <c r="K323" t="str">
        <f t="shared" ref="K323:K386" si="10">IF(J323=E323,"",IF(J323=C323,D323,C323))</f>
        <v>SCHMITT</v>
      </c>
      <c r="L323" t="str">
        <f>UPPER(anotacoes!H323)</f>
        <v>GROUNDWORK COMBAT</v>
      </c>
      <c r="M323" t="str">
        <f>IF(OR(L323="ATTACK",L323="FINTA"),"&lt;TECNICA&gt;",UPPER(anotacoes!I323))</f>
        <v>DEFENSIVE POSITION</v>
      </c>
      <c r="N323" t="str">
        <f>IF(OR(L323="ATTACK",L323="FINTA"),UPPER(anotacoes!I323),"")</f>
        <v/>
      </c>
      <c r="O323" s="6" t="str">
        <f>IF(anotacoes!N323=0,"",anotacoes!N323)</f>
        <v/>
      </c>
      <c r="P323" t="str">
        <f>IF(anotacoes!M323=0,"",UPPER(anotacoes!M323))</f>
        <v/>
      </c>
      <c r="Q323" t="str">
        <f t="shared" ref="Q323:Q386" si="11">CONCATENATE("INSERT INTO CONVERSAO_LUTA_ACAO (cd_conversao, id_luta, sequencia, momento_inicio, momento_fim, quem_faz, quem_sofre, acao_tipo, acao, tecnica, direcao, pontuacao) VALUES (1, ",F323,", ",G323,", ","TRIM('",H323,"')",", ","TRIM('",I323,"')",", ","'",J323,"'",", ","'",K323,"'",", ","'",L323,"'",", ","'",M323,"'",", ",IF(N323="","NULL",CONCATENATE("'",N323,"'")),", ",IF(O323="","NULL",O323),", ",IF(P323="","NULL",CONCATENATE("'",P323,"'")),")")</f>
        <v>INSERT INTO CONVERSAO_LUTA_ACAO (cd_conversao, id_luta, sequencia, momento_inicio, momento_fim, quem_faz, quem_sofre, acao_tipo, acao, tecnica, direcao, pontuacao) VALUES (1, 7, 14, TRIM(' 00:02:00,175'), TRIM(' 00:02:02,636'), 'ATTAF', 'SCHMITT', 'GROUNDWORK COMBAT', 'DEFENSIVE POSITION', NULL, NULL, NULL)</v>
      </c>
      <c r="R323" t="s">
        <v>10327</v>
      </c>
    </row>
    <row r="324" spans="1:18" hidden="1" x14ac:dyDescent="0.25">
      <c r="A324" s="7">
        <f>anotacoes!D324</f>
        <v>40867</v>
      </c>
      <c r="B324" t="str">
        <f>anotacoes!C324</f>
        <v>GRAND PRIX AMSTERDAM 2011</v>
      </c>
      <c r="C324" t="str">
        <f>anotacoes!E324</f>
        <v>ATTAF</v>
      </c>
      <c r="D324" t="str">
        <f>anotacoes!F324</f>
        <v>SCHMITT</v>
      </c>
      <c r="E324" t="s">
        <v>10325</v>
      </c>
      <c r="F324">
        <f>anotacoes!A324</f>
        <v>7</v>
      </c>
      <c r="G324">
        <f>anotacoes!B324</f>
        <v>15</v>
      </c>
      <c r="H324" t="str">
        <f>anotacoes!K324</f>
        <v xml:space="preserve"> 00:02:02,813</v>
      </c>
      <c r="I324" t="str">
        <f>anotacoes!L324</f>
        <v xml:space="preserve"> 00:02:05,884</v>
      </c>
      <c r="J324" t="str">
        <f>IF(L324="PAUSE",E324,IF(anotacoes!G328=conversao_anotacoes!C324,conversao_anotacoes!C324,conversao_anotacoes!D324))</f>
        <v>&lt;ARBITRO_DESCONHECIDO&gt;</v>
      </c>
      <c r="K324" t="str">
        <f t="shared" si="10"/>
        <v/>
      </c>
      <c r="L324" t="str">
        <f>UPPER(anotacoes!H324)</f>
        <v>PAUSE</v>
      </c>
      <c r="M324" t="str">
        <f>IF(OR(L324="ATTACK",L324="FINTA"),"&lt;TECNICA&gt;",UPPER(anotacoes!I324))</f>
        <v>&lt;NAO_CLASSIFICADO&gt;</v>
      </c>
      <c r="N324" t="str">
        <f>IF(OR(L324="ATTACK",L324="FINTA"),UPPER(anotacoes!I324),"")</f>
        <v/>
      </c>
      <c r="O324" s="6" t="str">
        <f>IF(anotacoes!N324=0,"",anotacoes!N324)</f>
        <v/>
      </c>
      <c r="P324" t="str">
        <f>IF(anotacoes!M324=0,"",UPPER(anotacoes!M324))</f>
        <v/>
      </c>
      <c r="Q324" t="str">
        <f t="shared" si="11"/>
        <v>INSERT INTO CONVERSAO_LUTA_ACAO (cd_conversao, id_luta, sequencia, momento_inicio, momento_fim, quem_faz, quem_sofre, acao_tipo, acao, tecnica, direcao, pontuacao) VALUES (1, 7, 15, TRIM(' 00:02:02,813'), TRIM(' 00:02:05,884'), '&lt;ARBITRO_DESCONHECIDO&gt;', '', 'PAUSE', '&lt;NAO_CLASSIFICADO&gt;', NULL, NULL, NULL)</v>
      </c>
      <c r="R324" t="s">
        <v>10327</v>
      </c>
    </row>
    <row r="325" spans="1:18" hidden="1" x14ac:dyDescent="0.25">
      <c r="A325" s="7">
        <f>anotacoes!D325</f>
        <v>40867</v>
      </c>
      <c r="B325" t="str">
        <f>anotacoes!C325</f>
        <v>GRAND PRIX AMSTERDAM 2011</v>
      </c>
      <c r="C325" t="str">
        <f>anotacoes!E325</f>
        <v>ATTAF</v>
      </c>
      <c r="D325" t="str">
        <f>anotacoes!F325</f>
        <v>SCHMITT</v>
      </c>
      <c r="E325" t="s">
        <v>10325</v>
      </c>
      <c r="F325">
        <f>anotacoes!A325</f>
        <v>7</v>
      </c>
      <c r="G325">
        <f>anotacoes!B325</f>
        <v>16</v>
      </c>
      <c r="H325" t="str">
        <f>anotacoes!K325</f>
        <v xml:space="preserve"> 00:02:06,072</v>
      </c>
      <c r="I325" t="str">
        <f>anotacoes!L325</f>
        <v xml:space="preserve"> 00:02:08,973</v>
      </c>
      <c r="J325" t="str">
        <f>IF(L325="PAUSE",E325,IF(anotacoes!G329=conversao_anotacoes!C325,conversao_anotacoes!C325,conversao_anotacoes!D325))</f>
        <v>ATTAF</v>
      </c>
      <c r="K325" t="str">
        <f t="shared" si="10"/>
        <v>SCHMITT</v>
      </c>
      <c r="L325" t="str">
        <f>UPPER(anotacoes!H325)</f>
        <v>DISPLACEMENT</v>
      </c>
      <c r="M325" t="str">
        <f>IF(OR(L325="ATTACK",L325="FINTA"),"&lt;TECNICA&gt;",UPPER(anotacoes!I325))</f>
        <v>2-3 STEP HESITANT LEFT</v>
      </c>
      <c r="N325" t="str">
        <f>IF(OR(L325="ATTACK",L325="FINTA"),UPPER(anotacoes!I325),"")</f>
        <v/>
      </c>
      <c r="O325" s="6" t="str">
        <f>IF(anotacoes!N325=0,"",anotacoes!N325)</f>
        <v/>
      </c>
      <c r="P325" t="str">
        <f>IF(anotacoes!M325=0,"",UPPER(anotacoes!M325))</f>
        <v/>
      </c>
      <c r="Q325" t="str">
        <f t="shared" si="11"/>
        <v>INSERT INTO CONVERSAO_LUTA_ACAO (cd_conversao, id_luta, sequencia, momento_inicio, momento_fim, quem_faz, quem_sofre, acao_tipo, acao, tecnica, direcao, pontuacao) VALUES (1, 7, 16, TRIM(' 00:02:06,072'), TRIM(' 00:02:08,973'), 'ATTAF', 'SCHMITT', 'DISPLACEMENT', '2-3 STEP HESITANT LEFT', NULL, NULL, NULL)</v>
      </c>
      <c r="R325" t="s">
        <v>10327</v>
      </c>
    </row>
    <row r="326" spans="1:18" hidden="1" x14ac:dyDescent="0.25">
      <c r="A326" s="7">
        <f>anotacoes!D326</f>
        <v>40867</v>
      </c>
      <c r="B326" t="str">
        <f>anotacoes!C326</f>
        <v>GRAND PRIX AMSTERDAM 2011</v>
      </c>
      <c r="C326" t="str">
        <f>anotacoes!E326</f>
        <v>ATTAF</v>
      </c>
      <c r="D326" t="str">
        <f>anotacoes!F326</f>
        <v>SCHMITT</v>
      </c>
      <c r="E326" t="s">
        <v>10325</v>
      </c>
      <c r="F326">
        <f>anotacoes!A326</f>
        <v>7</v>
      </c>
      <c r="G326">
        <f>anotacoes!B326</f>
        <v>17</v>
      </c>
      <c r="H326" t="str">
        <f>anotacoes!K326</f>
        <v xml:space="preserve"> 00:02:09,175</v>
      </c>
      <c r="I326" t="str">
        <f>anotacoes!L326</f>
        <v xml:space="preserve"> 00:02:18,317</v>
      </c>
      <c r="J326" t="str">
        <f>IF(L326="PAUSE",E326,IF(anotacoes!G330=conversao_anotacoes!C326,conversao_anotacoes!C326,conversao_anotacoes!D326))</f>
        <v>&lt;ARBITRO_DESCONHECIDO&gt;</v>
      </c>
      <c r="K326" t="str">
        <f t="shared" si="10"/>
        <v/>
      </c>
      <c r="L326" t="str">
        <f>UPPER(anotacoes!H326)</f>
        <v>PAUSE</v>
      </c>
      <c r="M326" t="str">
        <f>IF(OR(L326="ATTACK",L326="FINTA"),"&lt;TECNICA&gt;",UPPER(anotacoes!I326))</f>
        <v>&lt;NAO_CLASSIFICADO&gt;</v>
      </c>
      <c r="N326" t="str">
        <f>IF(OR(L326="ATTACK",L326="FINTA"),UPPER(anotacoes!I326),"")</f>
        <v/>
      </c>
      <c r="O326" s="6" t="str">
        <f>IF(anotacoes!N326=0,"",anotacoes!N326)</f>
        <v/>
      </c>
      <c r="P326" t="str">
        <f>IF(anotacoes!M326=0,"",UPPER(anotacoes!M326))</f>
        <v/>
      </c>
      <c r="Q326" t="str">
        <f t="shared" si="11"/>
        <v>INSERT INTO CONVERSAO_LUTA_ACAO (cd_conversao, id_luta, sequencia, momento_inicio, momento_fim, quem_faz, quem_sofre, acao_tipo, acao, tecnica, direcao, pontuacao) VALUES (1, 7, 17, TRIM(' 00:02:09,175'), TRIM(' 00:02:18,317'), '&lt;ARBITRO_DESCONHECIDO&gt;', '', 'PAUSE', '&lt;NAO_CLASSIFICADO&gt;', NULL, NULL, NULL)</v>
      </c>
      <c r="R326" t="s">
        <v>10327</v>
      </c>
    </row>
    <row r="327" spans="1:18" hidden="1" x14ac:dyDescent="0.25">
      <c r="A327" s="7">
        <f>anotacoes!D327</f>
        <v>40867</v>
      </c>
      <c r="B327" t="str">
        <f>anotacoes!C327</f>
        <v>GRAND PRIX AMSTERDAM 2011</v>
      </c>
      <c r="C327" t="str">
        <f>anotacoes!E327</f>
        <v>ATTAF</v>
      </c>
      <c r="D327" t="str">
        <f>anotacoes!F327</f>
        <v>SCHMITT</v>
      </c>
      <c r="E327" t="s">
        <v>10325</v>
      </c>
      <c r="F327">
        <f>anotacoes!A327</f>
        <v>7</v>
      </c>
      <c r="G327">
        <f>anotacoes!B327</f>
        <v>18</v>
      </c>
      <c r="H327" t="str">
        <f>anotacoes!K327</f>
        <v xml:space="preserve"> 00:02:18,508</v>
      </c>
      <c r="I327" t="str">
        <f>anotacoes!L327</f>
        <v xml:space="preserve"> 00:02:22,046</v>
      </c>
      <c r="J327" t="str">
        <f>IF(L327="PAUSE",E327,IF(anotacoes!G331=conversao_anotacoes!C327,conversao_anotacoes!C327,conversao_anotacoes!D327))</f>
        <v>ATTAF</v>
      </c>
      <c r="K327" t="str">
        <f t="shared" si="10"/>
        <v>SCHMITT</v>
      </c>
      <c r="L327" t="str">
        <f>UPPER(anotacoes!H327)</f>
        <v>DISPLACEMENT</v>
      </c>
      <c r="M327" t="str">
        <f>IF(OR(L327="ATTACK",L327="FINTA"),"&lt;TECNICA&gt;",UPPER(anotacoes!I327))</f>
        <v>2-3 STEP HESITANT LEFT</v>
      </c>
      <c r="N327" t="str">
        <f>IF(OR(L327="ATTACK",L327="FINTA"),UPPER(anotacoes!I327),"")</f>
        <v/>
      </c>
      <c r="O327" s="6" t="str">
        <f>IF(anotacoes!N327=0,"",anotacoes!N327)</f>
        <v/>
      </c>
      <c r="P327" t="str">
        <f>IF(anotacoes!M327=0,"",UPPER(anotacoes!M327))</f>
        <v/>
      </c>
      <c r="Q327" t="str">
        <f t="shared" si="11"/>
        <v>INSERT INTO CONVERSAO_LUTA_ACAO (cd_conversao, id_luta, sequencia, momento_inicio, momento_fim, quem_faz, quem_sofre, acao_tipo, acao, tecnica, direcao, pontuacao) VALUES (1, 7, 18, TRIM(' 00:02:18,508'), TRIM(' 00:02:22,046'), 'ATTAF', 'SCHMITT', 'DISPLACEMENT', '2-3 STEP HESITANT LEFT', NULL, NULL, NULL)</v>
      </c>
      <c r="R327" t="s">
        <v>10327</v>
      </c>
    </row>
    <row r="328" spans="1:18" hidden="1" x14ac:dyDescent="0.25">
      <c r="A328" s="7">
        <f>anotacoes!D328</f>
        <v>40867</v>
      </c>
      <c r="B328" t="str">
        <f>anotacoes!C328</f>
        <v>GRAND PRIX AMSTERDAM 2011</v>
      </c>
      <c r="C328" t="str">
        <f>anotacoes!E328</f>
        <v>ATTAF</v>
      </c>
      <c r="D328" t="str">
        <f>anotacoes!F328</f>
        <v>SCHMITT</v>
      </c>
      <c r="E328" t="s">
        <v>10325</v>
      </c>
      <c r="F328">
        <f>anotacoes!A328</f>
        <v>7</v>
      </c>
      <c r="G328">
        <f>anotacoes!B328</f>
        <v>19</v>
      </c>
      <c r="H328" t="str">
        <f>anotacoes!K328</f>
        <v xml:space="preserve"> 00:02:22,218</v>
      </c>
      <c r="I328" t="str">
        <f>anotacoes!L328</f>
        <v xml:space="preserve"> 00:02:25,177</v>
      </c>
      <c r="J328" t="str">
        <f>IF(L328="PAUSE",E328,IF(anotacoes!G332=conversao_anotacoes!C328,conversao_anotacoes!C328,conversao_anotacoes!D328))</f>
        <v>ATTAF</v>
      </c>
      <c r="K328" t="str">
        <f t="shared" si="10"/>
        <v>SCHMITT</v>
      </c>
      <c r="L328" t="str">
        <f>UPPER(anotacoes!H328)</f>
        <v>GRIP TIME</v>
      </c>
      <c r="M328" t="str">
        <f>IF(OR(L328="ATTACK",L328="FINTA"),"&lt;TECNICA&gt;",UPPER(anotacoes!I328))</f>
        <v>LEFT SLEEVE</v>
      </c>
      <c r="N328" t="str">
        <f>IF(OR(L328="ATTACK",L328="FINTA"),UPPER(anotacoes!I328),"")</f>
        <v/>
      </c>
      <c r="O328" s="6" t="str">
        <f>IF(anotacoes!N328=0,"",anotacoes!N328)</f>
        <v/>
      </c>
      <c r="P328" t="str">
        <f>IF(anotacoes!M328=0,"",UPPER(anotacoes!M328))</f>
        <v/>
      </c>
      <c r="Q328" t="str">
        <f t="shared" si="11"/>
        <v>INSERT INTO CONVERSAO_LUTA_ACAO (cd_conversao, id_luta, sequencia, momento_inicio, momento_fim, quem_faz, quem_sofre, acao_tipo, acao, tecnica, direcao, pontuacao) VALUES (1, 7, 19, TRIM(' 00:02:22,218'), TRIM(' 00:02:25,177'), 'ATTAF', 'SCHMITT', 'GRIP TIME', 'LEFT SLEEVE', NULL, NULL, NULL)</v>
      </c>
      <c r="R328" t="s">
        <v>10327</v>
      </c>
    </row>
    <row r="329" spans="1:18" hidden="1" x14ac:dyDescent="0.25">
      <c r="A329" s="7">
        <f>anotacoes!D329</f>
        <v>40867</v>
      </c>
      <c r="B329" t="str">
        <f>anotacoes!C329</f>
        <v>GRAND PRIX AMSTERDAM 2011</v>
      </c>
      <c r="C329" t="str">
        <f>anotacoes!E329</f>
        <v>ATTAF</v>
      </c>
      <c r="D329" t="str">
        <f>anotacoes!F329</f>
        <v>SCHMITT</v>
      </c>
      <c r="E329" t="s">
        <v>10325</v>
      </c>
      <c r="F329">
        <f>anotacoes!A329</f>
        <v>7</v>
      </c>
      <c r="G329">
        <f>anotacoes!B329</f>
        <v>20</v>
      </c>
      <c r="H329" t="str">
        <f>anotacoes!K329</f>
        <v xml:space="preserve"> 00:02:25,177</v>
      </c>
      <c r="I329" t="str">
        <f>anotacoes!L329</f>
        <v xml:space="preserve"> 00:02:29,522</v>
      </c>
      <c r="J329" t="str">
        <f>IF(L329="PAUSE",E329,IF(anotacoes!G333=conversao_anotacoes!C329,conversao_anotacoes!C329,conversao_anotacoes!D329))</f>
        <v>ATTAF</v>
      </c>
      <c r="K329" t="str">
        <f t="shared" si="10"/>
        <v>SCHMITT</v>
      </c>
      <c r="L329" t="str">
        <f>UPPER(anotacoes!H329)</f>
        <v>DISPLACEMENT</v>
      </c>
      <c r="M329" t="str">
        <f>IF(OR(L329="ATTACK",L329="FINTA"),"&lt;TECNICA&gt;",UPPER(anotacoes!I329))</f>
        <v>TRY TO GRIP WITH CONTACT</v>
      </c>
      <c r="N329" t="str">
        <f>IF(OR(L329="ATTACK",L329="FINTA"),UPPER(anotacoes!I329),"")</f>
        <v/>
      </c>
      <c r="O329" s="6" t="str">
        <f>IF(anotacoes!N329=0,"",anotacoes!N329)</f>
        <v/>
      </c>
      <c r="P329" t="str">
        <f>IF(anotacoes!M329=0,"",UPPER(anotacoes!M329))</f>
        <v/>
      </c>
      <c r="Q329" t="str">
        <f t="shared" si="11"/>
        <v>INSERT INTO CONVERSAO_LUTA_ACAO (cd_conversao, id_luta, sequencia, momento_inicio, momento_fim, quem_faz, quem_sofre, acao_tipo, acao, tecnica, direcao, pontuacao) VALUES (1, 7, 20, TRIM(' 00:02:25,177'), TRIM(' 00:02:29,522'), 'ATTAF', 'SCHMITT', 'DISPLACEMENT', 'TRY TO GRIP WITH CONTACT', NULL, NULL, NULL)</v>
      </c>
      <c r="R329" t="s">
        <v>10327</v>
      </c>
    </row>
    <row r="330" spans="1:18" hidden="1" x14ac:dyDescent="0.25">
      <c r="A330" s="7">
        <f>anotacoes!D330</f>
        <v>40867</v>
      </c>
      <c r="B330" t="str">
        <f>anotacoes!C330</f>
        <v>GRAND PRIX AMSTERDAM 2011</v>
      </c>
      <c r="C330" t="str">
        <f>anotacoes!E330</f>
        <v>ATTAF</v>
      </c>
      <c r="D330" t="str">
        <f>anotacoes!F330</f>
        <v>SCHMITT</v>
      </c>
      <c r="E330" t="s">
        <v>10325</v>
      </c>
      <c r="F330">
        <f>anotacoes!A330</f>
        <v>7</v>
      </c>
      <c r="G330">
        <f>anotacoes!B330</f>
        <v>21</v>
      </c>
      <c r="H330" t="str">
        <f>anotacoes!K330</f>
        <v xml:space="preserve"> 00:02:29,725</v>
      </c>
      <c r="I330" t="str">
        <f>anotacoes!L330</f>
        <v xml:space="preserve"> 00:03:25,648</v>
      </c>
      <c r="J330" t="str">
        <f>IF(L330="PAUSE",E330,IF(anotacoes!G334=conversao_anotacoes!C330,conversao_anotacoes!C330,conversao_anotacoes!D330))</f>
        <v>ATTAF</v>
      </c>
      <c r="K330" t="str">
        <f t="shared" si="10"/>
        <v>SCHMITT</v>
      </c>
      <c r="L330" t="str">
        <f>UPPER(anotacoes!H330)</f>
        <v>GRIP TIME</v>
      </c>
      <c r="M330" t="str">
        <f>IF(OR(L330="ATTACK",L330="FINTA"),"&lt;TECNICA&gt;",UPPER(anotacoes!I330))</f>
        <v>RIGHT COLLAR LEFT SLEEVE</v>
      </c>
      <c r="N330" t="str">
        <f>IF(OR(L330="ATTACK",L330="FINTA"),UPPER(anotacoes!I330),"")</f>
        <v/>
      </c>
      <c r="O330" s="6" t="str">
        <f>IF(anotacoes!N330=0,"",anotacoes!N330)</f>
        <v/>
      </c>
      <c r="P330" t="str">
        <f>IF(anotacoes!M330=0,"",UPPER(anotacoes!M330))</f>
        <v/>
      </c>
      <c r="Q330" t="str">
        <f t="shared" si="11"/>
        <v>INSERT INTO CONVERSAO_LUTA_ACAO (cd_conversao, id_luta, sequencia, momento_inicio, momento_fim, quem_faz, quem_sofre, acao_tipo, acao, tecnica, direcao, pontuacao) VALUES (1, 7, 21, TRIM(' 00:02:29,725'), TRIM(' 00:03:25,648'), 'ATTAF', 'SCHMITT', 'GRIP TIME', 'RIGHT COLLAR LEFT SLEEVE', NULL, NULL, NULL)</v>
      </c>
      <c r="R330" t="s">
        <v>10327</v>
      </c>
    </row>
    <row r="331" spans="1:18" hidden="1" x14ac:dyDescent="0.25">
      <c r="A331" s="7">
        <f>anotacoes!D331</f>
        <v>40867</v>
      </c>
      <c r="B331" t="str">
        <f>anotacoes!C331</f>
        <v>GRAND PRIX AMSTERDAM 2011</v>
      </c>
      <c r="C331" t="str">
        <f>anotacoes!E331</f>
        <v>ATTAF</v>
      </c>
      <c r="D331" t="str">
        <f>anotacoes!F331</f>
        <v>SCHMITT</v>
      </c>
      <c r="E331" t="s">
        <v>10325</v>
      </c>
      <c r="F331">
        <f>anotacoes!A331</f>
        <v>7</v>
      </c>
      <c r="G331">
        <f>anotacoes!B331</f>
        <v>22</v>
      </c>
      <c r="H331" t="str">
        <f>anotacoes!K331</f>
        <v xml:space="preserve"> 00:03:25,846</v>
      </c>
      <c r="I331" t="str">
        <f>anotacoes!L331</f>
        <v xml:space="preserve"> 00:03:32,457</v>
      </c>
      <c r="J331" t="str">
        <f>IF(L331="PAUSE",E331,IF(anotacoes!G335=conversao_anotacoes!C331,conversao_anotacoes!C331,conversao_anotacoes!D331))</f>
        <v>&lt;ARBITRO_DESCONHECIDO&gt;</v>
      </c>
      <c r="K331" t="str">
        <f t="shared" si="10"/>
        <v/>
      </c>
      <c r="L331" t="str">
        <f>UPPER(anotacoes!H331)</f>
        <v>PAUSE</v>
      </c>
      <c r="M331" t="str">
        <f>IF(OR(L331="ATTACK",L331="FINTA"),"&lt;TECNICA&gt;",UPPER(anotacoes!I331))</f>
        <v>&lt;NAO_CLASSIFICADO&gt;</v>
      </c>
      <c r="N331" t="str">
        <f>IF(OR(L331="ATTACK",L331="FINTA"),UPPER(anotacoes!I331),"")</f>
        <v/>
      </c>
      <c r="O331" s="6" t="str">
        <f>IF(anotacoes!N331=0,"",anotacoes!N331)</f>
        <v/>
      </c>
      <c r="P331" t="str">
        <f>IF(anotacoes!M331=0,"",UPPER(anotacoes!M331))</f>
        <v/>
      </c>
      <c r="Q331" t="str">
        <f t="shared" si="11"/>
        <v>INSERT INTO CONVERSAO_LUTA_ACAO (cd_conversao, id_luta, sequencia, momento_inicio, momento_fim, quem_faz, quem_sofre, acao_tipo, acao, tecnica, direcao, pontuacao) VALUES (1, 7, 22, TRIM(' 00:03:25,846'), TRIM(' 00:03:32,457'), '&lt;ARBITRO_DESCONHECIDO&gt;', '', 'PAUSE', '&lt;NAO_CLASSIFICADO&gt;', NULL, NULL, NULL)</v>
      </c>
      <c r="R331" t="s">
        <v>10327</v>
      </c>
    </row>
    <row r="332" spans="1:18" hidden="1" x14ac:dyDescent="0.25">
      <c r="A332" s="7">
        <f>anotacoes!D332</f>
        <v>40867</v>
      </c>
      <c r="B332" t="str">
        <f>anotacoes!C332</f>
        <v>GRAND PRIX AMSTERDAM 2011</v>
      </c>
      <c r="C332" t="str">
        <f>anotacoes!E332</f>
        <v>ATTAF</v>
      </c>
      <c r="D332" t="str">
        <f>anotacoes!F332</f>
        <v>SCHMITT</v>
      </c>
      <c r="E332" t="s">
        <v>10325</v>
      </c>
      <c r="F332">
        <f>anotacoes!A332</f>
        <v>7</v>
      </c>
      <c r="G332">
        <f>anotacoes!B332</f>
        <v>23</v>
      </c>
      <c r="H332" t="str">
        <f>anotacoes!K332</f>
        <v xml:space="preserve"> 00:03:32,628</v>
      </c>
      <c r="I332" t="str">
        <f>anotacoes!L332</f>
        <v xml:space="preserve"> 00:03:38,120</v>
      </c>
      <c r="J332" t="str">
        <f>IF(L332="PAUSE",E332,IF(anotacoes!G336=conversao_anotacoes!C332,conversao_anotacoes!C332,conversao_anotacoes!D332))</f>
        <v>ATTAF</v>
      </c>
      <c r="K332" t="str">
        <f t="shared" si="10"/>
        <v>SCHMITT</v>
      </c>
      <c r="L332" t="str">
        <f>UPPER(anotacoes!H332)</f>
        <v>DISPLACEMENT</v>
      </c>
      <c r="M332" t="str">
        <f>IF(OR(L332="ATTACK",L332="FINTA"),"&lt;TECNICA&gt;",UPPER(anotacoes!I332))</f>
        <v>2-3 STEP HESITANT LEFT</v>
      </c>
      <c r="N332" t="str">
        <f>IF(OR(L332="ATTACK",L332="FINTA"),UPPER(anotacoes!I332),"")</f>
        <v/>
      </c>
      <c r="O332" s="6" t="str">
        <f>IF(anotacoes!N332=0,"",anotacoes!N332)</f>
        <v/>
      </c>
      <c r="P332" t="str">
        <f>IF(anotacoes!M332=0,"",UPPER(anotacoes!M332))</f>
        <v/>
      </c>
      <c r="Q332" t="str">
        <f t="shared" si="11"/>
        <v>INSERT INTO CONVERSAO_LUTA_ACAO (cd_conversao, id_luta, sequencia, momento_inicio, momento_fim, quem_faz, quem_sofre, acao_tipo, acao, tecnica, direcao, pontuacao) VALUES (1, 7, 23, TRIM(' 00:03:32,628'), TRIM(' 00:03:38,120'), 'ATTAF', 'SCHMITT', 'DISPLACEMENT', '2-3 STEP HESITANT LEFT', NULL, NULL, NULL)</v>
      </c>
      <c r="R332" t="s">
        <v>10327</v>
      </c>
    </row>
    <row r="333" spans="1:18" hidden="1" x14ac:dyDescent="0.25">
      <c r="A333" s="7">
        <f>anotacoes!D333</f>
        <v>40867</v>
      </c>
      <c r="B333" t="str">
        <f>anotacoes!C333</f>
        <v>GRAND PRIX AMSTERDAM 2011</v>
      </c>
      <c r="C333" t="str">
        <f>anotacoes!E333</f>
        <v>ATTAF</v>
      </c>
      <c r="D333" t="str">
        <f>anotacoes!F333</f>
        <v>SCHMITT</v>
      </c>
      <c r="E333" t="s">
        <v>10325</v>
      </c>
      <c r="F333">
        <f>anotacoes!A333</f>
        <v>7</v>
      </c>
      <c r="G333">
        <f>anotacoes!B333</f>
        <v>24</v>
      </c>
      <c r="H333" t="str">
        <f>anotacoes!K333</f>
        <v xml:space="preserve"> 00:03:38,275</v>
      </c>
      <c r="I333" t="str">
        <f>anotacoes!L333</f>
        <v xml:space="preserve"> 00:03:41,067</v>
      </c>
      <c r="J333" t="str">
        <f>IF(L333="PAUSE",E333,IF(anotacoes!G337=conversao_anotacoes!C333,conversao_anotacoes!C333,conversao_anotacoes!D333))</f>
        <v>ATTAF</v>
      </c>
      <c r="K333" t="str">
        <f t="shared" si="10"/>
        <v>SCHMITT</v>
      </c>
      <c r="L333" t="str">
        <f>UPPER(anotacoes!H333)</f>
        <v>DISPLACEMENT</v>
      </c>
      <c r="M333" t="str">
        <f>IF(OR(L333="ATTACK",L333="FINTA"),"&lt;TECNICA&gt;",UPPER(anotacoes!I333))</f>
        <v>TRY TO GRIP WITH CONTACT</v>
      </c>
      <c r="N333" t="str">
        <f>IF(OR(L333="ATTACK",L333="FINTA"),UPPER(anotacoes!I333),"")</f>
        <v/>
      </c>
      <c r="O333" s="6" t="str">
        <f>IF(anotacoes!N333=0,"",anotacoes!N333)</f>
        <v/>
      </c>
      <c r="P333" t="str">
        <f>IF(anotacoes!M333=0,"",UPPER(anotacoes!M333))</f>
        <v/>
      </c>
      <c r="Q333" t="str">
        <f t="shared" si="11"/>
        <v>INSERT INTO CONVERSAO_LUTA_ACAO (cd_conversao, id_luta, sequencia, momento_inicio, momento_fim, quem_faz, quem_sofre, acao_tipo, acao, tecnica, direcao, pontuacao) VALUES (1, 7, 24, TRIM(' 00:03:38,275'), TRIM(' 00:03:41,067'), 'ATTAF', 'SCHMITT', 'DISPLACEMENT', 'TRY TO GRIP WITH CONTACT', NULL, NULL, NULL)</v>
      </c>
      <c r="R333" t="s">
        <v>10327</v>
      </c>
    </row>
    <row r="334" spans="1:18" hidden="1" x14ac:dyDescent="0.25">
      <c r="A334" s="7">
        <f>anotacoes!D334</f>
        <v>40867</v>
      </c>
      <c r="B334" t="str">
        <f>anotacoes!C334</f>
        <v>GRAND PRIX AMSTERDAM 2011</v>
      </c>
      <c r="C334" t="str">
        <f>anotacoes!E334</f>
        <v>ATTAF</v>
      </c>
      <c r="D334" t="str">
        <f>anotacoes!F334</f>
        <v>SCHMITT</v>
      </c>
      <c r="E334" t="s">
        <v>10325</v>
      </c>
      <c r="F334">
        <f>anotacoes!A334</f>
        <v>7</v>
      </c>
      <c r="G334">
        <f>anotacoes!B334</f>
        <v>25</v>
      </c>
      <c r="H334" t="str">
        <f>anotacoes!K334</f>
        <v xml:space="preserve"> 00:03:41,193</v>
      </c>
      <c r="I334" t="str">
        <f>anotacoes!L334</f>
        <v xml:space="preserve"> 00:03:46,906</v>
      </c>
      <c r="J334" t="str">
        <f>IF(L334="PAUSE",E334,IF(anotacoes!G338=conversao_anotacoes!C334,conversao_anotacoes!C334,conversao_anotacoes!D334))</f>
        <v>ATTAF</v>
      </c>
      <c r="K334" t="str">
        <f t="shared" si="10"/>
        <v>SCHMITT</v>
      </c>
      <c r="L334" t="str">
        <f>UPPER(anotacoes!H334)</f>
        <v>GRIP TIME</v>
      </c>
      <c r="M334" t="str">
        <f>IF(OR(L334="ATTACK",L334="FINTA"),"&lt;TECNICA&gt;",UPPER(anotacoes!I334))</f>
        <v>RIGHT COLLAR</v>
      </c>
      <c r="N334" t="str">
        <f>IF(OR(L334="ATTACK",L334="FINTA"),UPPER(anotacoes!I334),"")</f>
        <v/>
      </c>
      <c r="O334" s="6" t="str">
        <f>IF(anotacoes!N334=0,"",anotacoes!N334)</f>
        <v/>
      </c>
      <c r="P334" t="str">
        <f>IF(anotacoes!M334=0,"",UPPER(anotacoes!M334))</f>
        <v/>
      </c>
      <c r="Q334" t="str">
        <f t="shared" si="11"/>
        <v>INSERT INTO CONVERSAO_LUTA_ACAO (cd_conversao, id_luta, sequencia, momento_inicio, momento_fim, quem_faz, quem_sofre, acao_tipo, acao, tecnica, direcao, pontuacao) VALUES (1, 7, 25, TRIM(' 00:03:41,193'), TRIM(' 00:03:46,906'), 'ATTAF', 'SCHMITT', 'GRIP TIME', 'RIGHT COLLAR', NULL, NULL, NULL)</v>
      </c>
      <c r="R334" t="s">
        <v>10327</v>
      </c>
    </row>
    <row r="335" spans="1:18" hidden="1" x14ac:dyDescent="0.25">
      <c r="A335" s="7">
        <f>anotacoes!D335</f>
        <v>40867</v>
      </c>
      <c r="B335" t="str">
        <f>anotacoes!C335</f>
        <v>GRAND PRIX AMSTERDAM 2011</v>
      </c>
      <c r="C335" t="str">
        <f>anotacoes!E335</f>
        <v>ATTAF</v>
      </c>
      <c r="D335" t="str">
        <f>anotacoes!F335</f>
        <v>SCHMITT</v>
      </c>
      <c r="E335" t="s">
        <v>10325</v>
      </c>
      <c r="F335">
        <f>anotacoes!A335</f>
        <v>7</v>
      </c>
      <c r="G335">
        <f>anotacoes!B335</f>
        <v>26</v>
      </c>
      <c r="H335" t="str">
        <f>anotacoes!K335</f>
        <v xml:space="preserve"> 00:03:46,906</v>
      </c>
      <c r="I335" t="str">
        <f>anotacoes!L335</f>
        <v xml:space="preserve"> 00:03:47,757</v>
      </c>
      <c r="J335" t="str">
        <f>IF(L335="PAUSE",E335,IF(anotacoes!G339=conversao_anotacoes!C335,conversao_anotacoes!C335,conversao_anotacoes!D335))</f>
        <v>ATTAF</v>
      </c>
      <c r="K335" t="str">
        <f t="shared" si="10"/>
        <v>SCHMITT</v>
      </c>
      <c r="L335" t="str">
        <f>UPPER(anotacoes!H335)</f>
        <v>ATTACK</v>
      </c>
      <c r="M335" t="str">
        <f>IF(OR(L335="ATTACK",L335="FINTA"),"&lt;TECNICA&gt;",UPPER(anotacoes!I335))</f>
        <v>&lt;TECNICA&gt;</v>
      </c>
      <c r="N335" t="str">
        <f>IF(OR(L335="ATTACK",L335="FINTA"),UPPER(anotacoes!I335),"")</f>
        <v>OUCHI GARI</v>
      </c>
      <c r="O335" s="6">
        <f>IF(anotacoes!N335=0,"",anotacoes!N335)</f>
        <v>2</v>
      </c>
      <c r="P335" t="str">
        <f>IF(anotacoes!M335=0,"",UPPER(anotacoes!M335))</f>
        <v/>
      </c>
      <c r="Q335" t="str">
        <f t="shared" si="11"/>
        <v>INSERT INTO CONVERSAO_LUTA_ACAO (cd_conversao, id_luta, sequencia, momento_inicio, momento_fim, quem_faz, quem_sofre, acao_tipo, acao, tecnica, direcao, pontuacao) VALUES (1, 7, 26, TRIM(' 00:03:46,906'), TRIM(' 00:03:47,757'), 'ATTAF', 'SCHMITT', 'ATTACK', '&lt;TECNICA&gt;', 'OUCHI GARI', 2, NULL)</v>
      </c>
      <c r="R335" t="s">
        <v>10327</v>
      </c>
    </row>
    <row r="336" spans="1:18" hidden="1" x14ac:dyDescent="0.25">
      <c r="A336" s="7">
        <f>anotacoes!D336</f>
        <v>40867</v>
      </c>
      <c r="B336" t="str">
        <f>anotacoes!C336</f>
        <v>GRAND PRIX AMSTERDAM 2011</v>
      </c>
      <c r="C336" t="str">
        <f>anotacoes!E336</f>
        <v>ATTAF</v>
      </c>
      <c r="D336" t="str">
        <f>anotacoes!F336</f>
        <v>SCHMITT</v>
      </c>
      <c r="E336" t="s">
        <v>10325</v>
      </c>
      <c r="F336">
        <f>anotacoes!A336</f>
        <v>7</v>
      </c>
      <c r="G336">
        <f>anotacoes!B336</f>
        <v>27</v>
      </c>
      <c r="H336" t="str">
        <f>anotacoes!K336</f>
        <v xml:space="preserve"> 00:03:47,930</v>
      </c>
      <c r="I336" t="str">
        <f>anotacoes!L336</f>
        <v xml:space="preserve"> 00:03:55,906</v>
      </c>
      <c r="J336" t="str">
        <f>IF(L336="PAUSE",E336,IF(anotacoes!G340=conversao_anotacoes!C336,conversao_anotacoes!C336,conversao_anotacoes!D336))</f>
        <v>ATTAF</v>
      </c>
      <c r="K336" t="str">
        <f t="shared" si="10"/>
        <v>SCHMITT</v>
      </c>
      <c r="L336" t="str">
        <f>UPPER(anotacoes!H336)</f>
        <v>GRIP TIME</v>
      </c>
      <c r="M336" t="str">
        <f>IF(OR(L336="ATTACK",L336="FINTA"),"&lt;TECNICA&gt;",UPPER(anotacoes!I336))</f>
        <v>RIGHT COLLAR LEFT SLEEVE</v>
      </c>
      <c r="N336" t="str">
        <f>IF(OR(L336="ATTACK",L336="FINTA"),UPPER(anotacoes!I336),"")</f>
        <v/>
      </c>
      <c r="O336" s="6" t="str">
        <f>IF(anotacoes!N336=0,"",anotacoes!N336)</f>
        <v/>
      </c>
      <c r="P336" t="str">
        <f>IF(anotacoes!M336=0,"",UPPER(anotacoes!M336))</f>
        <v/>
      </c>
      <c r="Q336" t="str">
        <f t="shared" si="11"/>
        <v>INSERT INTO CONVERSAO_LUTA_ACAO (cd_conversao, id_luta, sequencia, momento_inicio, momento_fim, quem_faz, quem_sofre, acao_tipo, acao, tecnica, direcao, pontuacao) VALUES (1, 7, 27, TRIM(' 00:03:47,930'), TRIM(' 00:03:55,906'), 'ATTAF', 'SCHMITT', 'GRIP TIME', 'RIGHT COLLAR LEFT SLEEVE', NULL, NULL, NULL)</v>
      </c>
      <c r="R336" t="s">
        <v>10327</v>
      </c>
    </row>
    <row r="337" spans="1:18" hidden="1" x14ac:dyDescent="0.25">
      <c r="A337" s="7">
        <f>anotacoes!D337</f>
        <v>40867</v>
      </c>
      <c r="B337" t="str">
        <f>anotacoes!C337</f>
        <v>GRAND PRIX AMSTERDAM 2011</v>
      </c>
      <c r="C337" t="str">
        <f>anotacoes!E337</f>
        <v>ATTAF</v>
      </c>
      <c r="D337" t="str">
        <f>anotacoes!F337</f>
        <v>SCHMITT</v>
      </c>
      <c r="E337" t="s">
        <v>10325</v>
      </c>
      <c r="F337">
        <f>anotacoes!A337</f>
        <v>7</v>
      </c>
      <c r="G337">
        <f>anotacoes!B337</f>
        <v>28</v>
      </c>
      <c r="H337" t="str">
        <f>anotacoes!K337</f>
        <v xml:space="preserve"> 00:03:55,906</v>
      </c>
      <c r="I337" t="str">
        <f>anotacoes!L337</f>
        <v xml:space="preserve"> 00:03:58,600</v>
      </c>
      <c r="J337" t="str">
        <f>IF(L337="PAUSE",E337,IF(anotacoes!G341=conversao_anotacoes!C337,conversao_anotacoes!C337,conversao_anotacoes!D337))</f>
        <v>ATTAF</v>
      </c>
      <c r="K337" t="str">
        <f t="shared" si="10"/>
        <v>SCHMITT</v>
      </c>
      <c r="L337" t="str">
        <f>UPPER(anotacoes!H337)</f>
        <v>DEFENSE</v>
      </c>
      <c r="M337" t="str">
        <f>IF(OR(L337="ATTACK",L337="FINTA"),"&lt;TECNICA&gt;",UPPER(anotacoes!I337))</f>
        <v>USING BODY MASS</v>
      </c>
      <c r="N337" t="str">
        <f>IF(OR(L337="ATTACK",L337="FINTA"),UPPER(anotacoes!I337),"")</f>
        <v/>
      </c>
      <c r="O337" s="6" t="str">
        <f>IF(anotacoes!N337=0,"",anotacoes!N337)</f>
        <v/>
      </c>
      <c r="P337" t="str">
        <f>IF(anotacoes!M337=0,"",UPPER(anotacoes!M337))</f>
        <v/>
      </c>
      <c r="Q337" t="str">
        <f t="shared" si="11"/>
        <v>INSERT INTO CONVERSAO_LUTA_ACAO (cd_conversao, id_luta, sequencia, momento_inicio, momento_fim, quem_faz, quem_sofre, acao_tipo, acao, tecnica, direcao, pontuacao) VALUES (1, 7, 28, TRIM(' 00:03:55,906'), TRIM(' 00:03:58,600'), 'ATTAF', 'SCHMITT', 'DEFENSE', 'USING BODY MASS', NULL, NULL, NULL)</v>
      </c>
      <c r="R337" t="s">
        <v>10327</v>
      </c>
    </row>
    <row r="338" spans="1:18" hidden="1" x14ac:dyDescent="0.25">
      <c r="A338" s="7">
        <f>anotacoes!D338</f>
        <v>40867</v>
      </c>
      <c r="B338" t="str">
        <f>anotacoes!C338</f>
        <v>GRAND PRIX AMSTERDAM 2011</v>
      </c>
      <c r="C338" t="str">
        <f>anotacoes!E338</f>
        <v>ATTAF</v>
      </c>
      <c r="D338" t="str">
        <f>anotacoes!F338</f>
        <v>SCHMITT</v>
      </c>
      <c r="E338" t="s">
        <v>10325</v>
      </c>
      <c r="F338">
        <f>anotacoes!A338</f>
        <v>7</v>
      </c>
      <c r="G338">
        <f>anotacoes!B338</f>
        <v>29</v>
      </c>
      <c r="H338" t="str">
        <f>anotacoes!K338</f>
        <v xml:space="preserve"> 00:03:58,787</v>
      </c>
      <c r="I338" t="str">
        <f>anotacoes!L338</f>
        <v xml:space="preserve"> 00:04:06,618</v>
      </c>
      <c r="J338" t="str">
        <f>IF(L338="PAUSE",E338,IF(anotacoes!G342=conversao_anotacoes!C338,conversao_anotacoes!C338,conversao_anotacoes!D338))</f>
        <v>&lt;ARBITRO_DESCONHECIDO&gt;</v>
      </c>
      <c r="K338" t="str">
        <f t="shared" si="10"/>
        <v/>
      </c>
      <c r="L338" t="str">
        <f>UPPER(anotacoes!H338)</f>
        <v>PAUSE</v>
      </c>
      <c r="M338" t="str">
        <f>IF(OR(L338="ATTACK",L338="FINTA"),"&lt;TECNICA&gt;",UPPER(anotacoes!I338))</f>
        <v>&lt;NAO_CLASSIFICADO&gt;</v>
      </c>
      <c r="N338" t="str">
        <f>IF(OR(L338="ATTACK",L338="FINTA"),UPPER(anotacoes!I338),"")</f>
        <v/>
      </c>
      <c r="O338" s="6" t="str">
        <f>IF(anotacoes!N338=0,"",anotacoes!N338)</f>
        <v/>
      </c>
      <c r="P338" t="str">
        <f>IF(anotacoes!M338=0,"",UPPER(anotacoes!M338))</f>
        <v/>
      </c>
      <c r="Q338" t="str">
        <f t="shared" si="11"/>
        <v>INSERT INTO CONVERSAO_LUTA_ACAO (cd_conversao, id_luta, sequencia, momento_inicio, momento_fim, quem_faz, quem_sofre, acao_tipo, acao, tecnica, direcao, pontuacao) VALUES (1, 7, 29, TRIM(' 00:03:58,787'), TRIM(' 00:04:06,618'), '&lt;ARBITRO_DESCONHECIDO&gt;', '', 'PAUSE', '&lt;NAO_CLASSIFICADO&gt;', NULL, NULL, NULL)</v>
      </c>
      <c r="R338" t="s">
        <v>10327</v>
      </c>
    </row>
    <row r="339" spans="1:18" hidden="1" x14ac:dyDescent="0.25">
      <c r="A339" s="7">
        <f>anotacoes!D339</f>
        <v>40867</v>
      </c>
      <c r="B339" t="str">
        <f>anotacoes!C339</f>
        <v>GRAND PRIX AMSTERDAM 2011</v>
      </c>
      <c r="C339" t="str">
        <f>anotacoes!E339</f>
        <v>ATTAF</v>
      </c>
      <c r="D339" t="str">
        <f>anotacoes!F339</f>
        <v>SCHMITT</v>
      </c>
      <c r="E339" t="s">
        <v>10325</v>
      </c>
      <c r="F339">
        <f>anotacoes!A339</f>
        <v>7</v>
      </c>
      <c r="G339">
        <f>anotacoes!B339</f>
        <v>30</v>
      </c>
      <c r="H339" t="str">
        <f>anotacoes!K339</f>
        <v xml:space="preserve"> 00:04:06,805</v>
      </c>
      <c r="I339" t="str">
        <f>anotacoes!L339</f>
        <v xml:space="preserve"> 00:04:09,614</v>
      </c>
      <c r="J339" t="str">
        <f>IF(L339="PAUSE",E339,IF(anotacoes!G343=conversao_anotacoes!C339,conversao_anotacoes!C339,conversao_anotacoes!D339))</f>
        <v>ATTAF</v>
      </c>
      <c r="K339" t="str">
        <f t="shared" si="10"/>
        <v>SCHMITT</v>
      </c>
      <c r="L339" t="str">
        <f>UPPER(anotacoes!H339)</f>
        <v>DISPLACEMENT</v>
      </c>
      <c r="M339" t="str">
        <f>IF(OR(L339="ATTACK",L339="FINTA"),"&lt;TECNICA&gt;",UPPER(anotacoes!I339))</f>
        <v>2-3 STEP HESITANT LEFT</v>
      </c>
      <c r="N339" t="str">
        <f>IF(OR(L339="ATTACK",L339="FINTA"),UPPER(anotacoes!I339),"")</f>
        <v/>
      </c>
      <c r="O339" s="6" t="str">
        <f>IF(anotacoes!N339=0,"",anotacoes!N339)</f>
        <v/>
      </c>
      <c r="P339" t="str">
        <f>IF(anotacoes!M339=0,"",UPPER(anotacoes!M339))</f>
        <v/>
      </c>
      <c r="Q339" t="str">
        <f t="shared" si="11"/>
        <v>INSERT INTO CONVERSAO_LUTA_ACAO (cd_conversao, id_luta, sequencia, momento_inicio, momento_fim, quem_faz, quem_sofre, acao_tipo, acao, tecnica, direcao, pontuacao) VALUES (1, 7, 30, TRIM(' 00:04:06,805'), TRIM(' 00:04:09,614'), 'ATTAF', 'SCHMITT', 'DISPLACEMENT', '2-3 STEP HESITANT LEFT', NULL, NULL, NULL)</v>
      </c>
      <c r="R339" t="s">
        <v>10327</v>
      </c>
    </row>
    <row r="340" spans="1:18" hidden="1" x14ac:dyDescent="0.25">
      <c r="A340" s="7">
        <f>anotacoes!D340</f>
        <v>40867</v>
      </c>
      <c r="B340" t="str">
        <f>anotacoes!C340</f>
        <v>GRAND PRIX AMSTERDAM 2011</v>
      </c>
      <c r="C340" t="str">
        <f>anotacoes!E340</f>
        <v>ATTAF</v>
      </c>
      <c r="D340" t="str">
        <f>anotacoes!F340</f>
        <v>SCHMITT</v>
      </c>
      <c r="E340" t="s">
        <v>10325</v>
      </c>
      <c r="F340">
        <f>anotacoes!A340</f>
        <v>7</v>
      </c>
      <c r="G340">
        <f>anotacoes!B340</f>
        <v>31</v>
      </c>
      <c r="H340" t="str">
        <f>anotacoes!K340</f>
        <v xml:space="preserve"> 00:04:09,771</v>
      </c>
      <c r="I340" t="str">
        <f>anotacoes!L340</f>
        <v xml:space="preserve"> 00:04:18,471</v>
      </c>
      <c r="J340" t="str">
        <f>IF(L340="PAUSE",E340,IF(anotacoes!G344=conversao_anotacoes!C340,conversao_anotacoes!C340,conversao_anotacoes!D340))</f>
        <v>ATTAF</v>
      </c>
      <c r="K340" t="str">
        <f t="shared" si="10"/>
        <v>SCHMITT</v>
      </c>
      <c r="L340" t="str">
        <f>UPPER(anotacoes!H340)</f>
        <v>GRIP TIME</v>
      </c>
      <c r="M340" t="str">
        <f>IF(OR(L340="ATTACK",L340="FINTA"),"&lt;TECNICA&gt;",UPPER(anotacoes!I340))</f>
        <v>RIGHT COLLAR LEFT SLEEVE</v>
      </c>
      <c r="N340" t="str">
        <f>IF(OR(L340="ATTACK",L340="FINTA"),UPPER(anotacoes!I340),"")</f>
        <v/>
      </c>
      <c r="O340" s="6" t="str">
        <f>IF(anotacoes!N340=0,"",anotacoes!N340)</f>
        <v/>
      </c>
      <c r="P340" t="str">
        <f>IF(anotacoes!M340=0,"",UPPER(anotacoes!M340))</f>
        <v/>
      </c>
      <c r="Q340" t="str">
        <f t="shared" si="11"/>
        <v>INSERT INTO CONVERSAO_LUTA_ACAO (cd_conversao, id_luta, sequencia, momento_inicio, momento_fim, quem_faz, quem_sofre, acao_tipo, acao, tecnica, direcao, pontuacao) VALUES (1, 7, 31, TRIM(' 00:04:09,771'), TRIM(' 00:04:18,471'), 'ATTAF', 'SCHMITT', 'GRIP TIME', 'RIGHT COLLAR LEFT SLEEVE', NULL, NULL, NULL)</v>
      </c>
      <c r="R340" t="s">
        <v>10327</v>
      </c>
    </row>
    <row r="341" spans="1:18" hidden="1" x14ac:dyDescent="0.25">
      <c r="A341" s="7">
        <f>anotacoes!D341</f>
        <v>40867</v>
      </c>
      <c r="B341" t="str">
        <f>anotacoes!C341</f>
        <v>GRAND PRIX AMSTERDAM 2011</v>
      </c>
      <c r="C341" t="str">
        <f>anotacoes!E341</f>
        <v>ATTAF</v>
      </c>
      <c r="D341" t="str">
        <f>anotacoes!F341</f>
        <v>SCHMITT</v>
      </c>
      <c r="E341" t="s">
        <v>10325</v>
      </c>
      <c r="F341">
        <f>anotacoes!A341</f>
        <v>7</v>
      </c>
      <c r="G341">
        <f>anotacoes!B341</f>
        <v>32</v>
      </c>
      <c r="H341" t="str">
        <f>anotacoes!K341</f>
        <v xml:space="preserve"> 00:04:18,471</v>
      </c>
      <c r="I341" t="str">
        <f>anotacoes!L341</f>
        <v xml:space="preserve"> 00:05:00,051</v>
      </c>
      <c r="J341" t="str">
        <f>IF(L341="PAUSE",E341,IF(anotacoes!G345=conversao_anotacoes!C341,conversao_anotacoes!C341,conversao_anotacoes!D341))</f>
        <v>ATTAF</v>
      </c>
      <c r="K341" t="str">
        <f t="shared" si="10"/>
        <v>SCHMITT</v>
      </c>
      <c r="L341" t="str">
        <f>UPPER(anotacoes!H341)</f>
        <v>ATTACK</v>
      </c>
      <c r="M341" t="str">
        <f>IF(OR(L341="ATTACK",L341="FINTA"),"&lt;TECNICA&gt;",UPPER(anotacoes!I341))</f>
        <v>&lt;TECNICA&gt;</v>
      </c>
      <c r="N341" t="str">
        <f>IF(OR(L341="ATTACK",L341="FINTA"),UPPER(anotacoes!I341),"")</f>
        <v>SUMI GAESHI</v>
      </c>
      <c r="O341" s="6">
        <f>IF(anotacoes!N341=0,"",anotacoes!N341)</f>
        <v>6</v>
      </c>
      <c r="P341" t="str">
        <f>IF(anotacoes!M341=0,"",UPPER(anotacoes!M341))</f>
        <v/>
      </c>
      <c r="Q341" t="str">
        <f t="shared" si="11"/>
        <v>INSERT INTO CONVERSAO_LUTA_ACAO (cd_conversao, id_luta, sequencia, momento_inicio, momento_fim, quem_faz, quem_sofre, acao_tipo, acao, tecnica, direcao, pontuacao) VALUES (1, 7, 32, TRIM(' 00:04:18,471'), TRIM(' 00:05:00,051'), 'ATTAF', 'SCHMITT', 'ATTACK', '&lt;TECNICA&gt;', 'SUMI GAESHI', 6, NULL)</v>
      </c>
      <c r="R341" t="s">
        <v>10327</v>
      </c>
    </row>
    <row r="342" spans="1:18" hidden="1" x14ac:dyDescent="0.25">
      <c r="A342" s="7">
        <f>anotacoes!D342</f>
        <v>40867</v>
      </c>
      <c r="B342" t="str">
        <f>anotacoes!C342</f>
        <v>GRAND PRIX AMSTERDAM 2011</v>
      </c>
      <c r="C342" t="str">
        <f>anotacoes!E342</f>
        <v>ATTAF</v>
      </c>
      <c r="D342" t="str">
        <f>anotacoes!F342</f>
        <v>SCHMITT</v>
      </c>
      <c r="E342" t="s">
        <v>10325</v>
      </c>
      <c r="F342">
        <f>anotacoes!A342</f>
        <v>7</v>
      </c>
      <c r="G342">
        <f>anotacoes!B342</f>
        <v>33</v>
      </c>
      <c r="H342" t="str">
        <f>anotacoes!K342</f>
        <v xml:space="preserve"> 00:05:00,258</v>
      </c>
      <c r="I342" t="str">
        <f>anotacoes!L342</f>
        <v xml:space="preserve"> 00:05:06,386</v>
      </c>
      <c r="J342" t="str">
        <f>IF(L342="PAUSE",E342,IF(anotacoes!G346=conversao_anotacoes!C342,conversao_anotacoes!C342,conversao_anotacoes!D342))</f>
        <v>&lt;ARBITRO_DESCONHECIDO&gt;</v>
      </c>
      <c r="K342" t="str">
        <f t="shared" si="10"/>
        <v/>
      </c>
      <c r="L342" t="str">
        <f>UPPER(anotacoes!H342)</f>
        <v>PAUSE</v>
      </c>
      <c r="M342" t="str">
        <f>IF(OR(L342="ATTACK",L342="FINTA"),"&lt;TECNICA&gt;",UPPER(anotacoes!I342))</f>
        <v>&lt;NAO_CLASSIFICADO&gt;</v>
      </c>
      <c r="N342" t="str">
        <f>IF(OR(L342="ATTACK",L342="FINTA"),UPPER(anotacoes!I342),"")</f>
        <v/>
      </c>
      <c r="O342" s="6" t="str">
        <f>IF(anotacoes!N342=0,"",anotacoes!N342)</f>
        <v/>
      </c>
      <c r="P342" t="str">
        <f>IF(anotacoes!M342=0,"",UPPER(anotacoes!M342))</f>
        <v/>
      </c>
      <c r="Q342" t="str">
        <f t="shared" si="11"/>
        <v>INSERT INTO CONVERSAO_LUTA_ACAO (cd_conversao, id_luta, sequencia, momento_inicio, momento_fim, quem_faz, quem_sofre, acao_tipo, acao, tecnica, direcao, pontuacao) VALUES (1, 7, 33, TRIM(' 00:05:00,258'), TRIM(' 00:05:06,386'), '&lt;ARBITRO_DESCONHECIDO&gt;', '', 'PAUSE', '&lt;NAO_CLASSIFICADO&gt;', NULL, NULL, NULL)</v>
      </c>
      <c r="R342" t="s">
        <v>10327</v>
      </c>
    </row>
    <row r="343" spans="1:18" hidden="1" x14ac:dyDescent="0.25">
      <c r="A343" s="7">
        <f>anotacoes!D343</f>
        <v>40867</v>
      </c>
      <c r="B343" t="str">
        <f>anotacoes!C343</f>
        <v>GRAND PRIX AMSTERDAM 2011</v>
      </c>
      <c r="C343" t="str">
        <f>anotacoes!E343</f>
        <v>ATTAF</v>
      </c>
      <c r="D343" t="str">
        <f>anotacoes!F343</f>
        <v>SCHMITT</v>
      </c>
      <c r="E343" t="s">
        <v>10325</v>
      </c>
      <c r="F343">
        <f>anotacoes!A343</f>
        <v>7</v>
      </c>
      <c r="G343">
        <f>anotacoes!B343</f>
        <v>34</v>
      </c>
      <c r="H343" t="str">
        <f>anotacoes!K343</f>
        <v xml:space="preserve"> 00:05:06,557</v>
      </c>
      <c r="I343" t="str">
        <f>anotacoes!L343</f>
        <v xml:space="preserve"> 00:05:12,124</v>
      </c>
      <c r="J343" t="str">
        <f>IF(L343="PAUSE",E343,IF(anotacoes!G347=conversao_anotacoes!C343,conversao_anotacoes!C343,conversao_anotacoes!D343))</f>
        <v>ATTAF</v>
      </c>
      <c r="K343" t="str">
        <f t="shared" si="10"/>
        <v>SCHMITT</v>
      </c>
      <c r="L343" t="str">
        <f>UPPER(anotacoes!H343)</f>
        <v>DISPLACEMENT</v>
      </c>
      <c r="M343" t="str">
        <f>IF(OR(L343="ATTACK",L343="FINTA"),"&lt;TECNICA&gt;",UPPER(anotacoes!I343))</f>
        <v>2-3 STEP HESITANT LEFT</v>
      </c>
      <c r="N343" t="str">
        <f>IF(OR(L343="ATTACK",L343="FINTA"),UPPER(anotacoes!I343),"")</f>
        <v/>
      </c>
      <c r="O343" s="6" t="str">
        <f>IF(anotacoes!N343=0,"",anotacoes!N343)</f>
        <v/>
      </c>
      <c r="P343" t="str">
        <f>IF(anotacoes!M343=0,"",UPPER(anotacoes!M343))</f>
        <v/>
      </c>
      <c r="Q343" t="str">
        <f t="shared" si="11"/>
        <v>INSERT INTO CONVERSAO_LUTA_ACAO (cd_conversao, id_luta, sequencia, momento_inicio, momento_fim, quem_faz, quem_sofre, acao_tipo, acao, tecnica, direcao, pontuacao) VALUES (1, 7, 34, TRIM(' 00:05:06,557'), TRIM(' 00:05:12,124'), 'ATTAF', 'SCHMITT', 'DISPLACEMENT', '2-3 STEP HESITANT LEFT', NULL, NULL, NULL)</v>
      </c>
      <c r="R343" t="s">
        <v>10327</v>
      </c>
    </row>
    <row r="344" spans="1:18" hidden="1" x14ac:dyDescent="0.25">
      <c r="A344" s="7">
        <f>anotacoes!D344</f>
        <v>40867</v>
      </c>
      <c r="B344" t="str">
        <f>anotacoes!C344</f>
        <v>GRAND PRIX AMSTERDAM 2011</v>
      </c>
      <c r="C344" t="str">
        <f>anotacoes!E344</f>
        <v>ATTAF</v>
      </c>
      <c r="D344" t="str">
        <f>anotacoes!F344</f>
        <v>SCHMITT</v>
      </c>
      <c r="E344" t="s">
        <v>10325</v>
      </c>
      <c r="F344">
        <f>anotacoes!A344</f>
        <v>7</v>
      </c>
      <c r="G344">
        <f>anotacoes!B344</f>
        <v>35</v>
      </c>
      <c r="H344" t="str">
        <f>anotacoes!K344</f>
        <v xml:space="preserve"> 00:05:12,284</v>
      </c>
      <c r="I344" t="str">
        <f>anotacoes!L344</f>
        <v xml:space="preserve"> 00:05:16,478</v>
      </c>
      <c r="J344" t="str">
        <f>IF(L344="PAUSE",E344,IF(anotacoes!G348=conversao_anotacoes!C344,conversao_anotacoes!C344,conversao_anotacoes!D344))</f>
        <v>ATTAF</v>
      </c>
      <c r="K344" t="str">
        <f t="shared" si="10"/>
        <v>SCHMITT</v>
      </c>
      <c r="L344" t="str">
        <f>UPPER(anotacoes!H344)</f>
        <v>GRIP TIME</v>
      </c>
      <c r="M344" t="str">
        <f>IF(OR(L344="ATTACK",L344="FINTA"),"&lt;TECNICA&gt;",UPPER(anotacoes!I344))</f>
        <v>RIGHT COLLAR</v>
      </c>
      <c r="N344" t="str">
        <f>IF(OR(L344="ATTACK",L344="FINTA"),UPPER(anotacoes!I344),"")</f>
        <v/>
      </c>
      <c r="O344" s="6" t="str">
        <f>IF(anotacoes!N344=0,"",anotacoes!N344)</f>
        <v/>
      </c>
      <c r="P344" t="str">
        <f>IF(anotacoes!M344=0,"",UPPER(anotacoes!M344))</f>
        <v/>
      </c>
      <c r="Q344" t="str">
        <f t="shared" si="11"/>
        <v>INSERT INTO CONVERSAO_LUTA_ACAO (cd_conversao, id_luta, sequencia, momento_inicio, momento_fim, quem_faz, quem_sofre, acao_tipo, acao, tecnica, direcao, pontuacao) VALUES (1, 7, 35, TRIM(' 00:05:12,284'), TRIM(' 00:05:16,478'), 'ATTAF', 'SCHMITT', 'GRIP TIME', 'RIGHT COLLAR', NULL, NULL, NULL)</v>
      </c>
      <c r="R344" t="s">
        <v>10327</v>
      </c>
    </row>
    <row r="345" spans="1:18" hidden="1" x14ac:dyDescent="0.25">
      <c r="A345" s="7">
        <f>anotacoes!D345</f>
        <v>40867</v>
      </c>
      <c r="B345" t="str">
        <f>anotacoes!C345</f>
        <v>GRAND PRIX AMSTERDAM 2011</v>
      </c>
      <c r="C345" t="str">
        <f>anotacoes!E345</f>
        <v>ATTAF</v>
      </c>
      <c r="D345" t="str">
        <f>anotacoes!F345</f>
        <v>SCHMITT</v>
      </c>
      <c r="E345" t="s">
        <v>10325</v>
      </c>
      <c r="F345">
        <f>anotacoes!A345</f>
        <v>7</v>
      </c>
      <c r="G345">
        <f>anotacoes!B345</f>
        <v>36</v>
      </c>
      <c r="H345" t="str">
        <f>anotacoes!K345</f>
        <v xml:space="preserve"> 00:05:16,478</v>
      </c>
      <c r="I345" t="str">
        <f>anotacoes!L345</f>
        <v xml:space="preserve"> 00:05:21,224</v>
      </c>
      <c r="J345" t="str">
        <f>IF(L345="PAUSE",E345,IF(anotacoes!G349=conversao_anotacoes!C345,conversao_anotacoes!C345,conversao_anotacoes!D345))</f>
        <v>ATTAF</v>
      </c>
      <c r="K345" t="str">
        <f t="shared" si="10"/>
        <v>SCHMITT</v>
      </c>
      <c r="L345" t="str">
        <f>UPPER(anotacoes!H345)</f>
        <v>GRIP TIME</v>
      </c>
      <c r="M345" t="str">
        <f>IF(OR(L345="ATTACK",L345="FINTA"),"&lt;TECNICA&gt;",UPPER(anotacoes!I345))</f>
        <v>RIGHT COLLAR LEFT SLEEVE</v>
      </c>
      <c r="N345" t="str">
        <f>IF(OR(L345="ATTACK",L345="FINTA"),UPPER(anotacoes!I345),"")</f>
        <v/>
      </c>
      <c r="O345" s="6" t="str">
        <f>IF(anotacoes!N345=0,"",anotacoes!N345)</f>
        <v/>
      </c>
      <c r="P345" t="str">
        <f>IF(anotacoes!M345=0,"",UPPER(anotacoes!M345))</f>
        <v/>
      </c>
      <c r="Q345" t="str">
        <f t="shared" si="11"/>
        <v>INSERT INTO CONVERSAO_LUTA_ACAO (cd_conversao, id_luta, sequencia, momento_inicio, momento_fim, quem_faz, quem_sofre, acao_tipo, acao, tecnica, direcao, pontuacao) VALUES (1, 7, 36, TRIM(' 00:05:16,478'), TRIM(' 00:05:21,224'), 'ATTAF', 'SCHMITT', 'GRIP TIME', 'RIGHT COLLAR LEFT SLEEVE', NULL, NULL, NULL)</v>
      </c>
      <c r="R345" t="s">
        <v>10327</v>
      </c>
    </row>
    <row r="346" spans="1:18" hidden="1" x14ac:dyDescent="0.25">
      <c r="A346" s="7">
        <f>anotacoes!D346</f>
        <v>40867</v>
      </c>
      <c r="B346" t="str">
        <f>anotacoes!C346</f>
        <v>GRAND PRIX AMSTERDAM 2011</v>
      </c>
      <c r="C346" t="str">
        <f>anotacoes!E346</f>
        <v>ATTAF</v>
      </c>
      <c r="D346" t="str">
        <f>anotacoes!F346</f>
        <v>SCHMITT</v>
      </c>
      <c r="E346" t="s">
        <v>10325</v>
      </c>
      <c r="F346">
        <f>anotacoes!A346</f>
        <v>7</v>
      </c>
      <c r="G346">
        <f>anotacoes!B346</f>
        <v>37</v>
      </c>
      <c r="H346" t="str">
        <f>anotacoes!K346</f>
        <v xml:space="preserve"> 00:05:21,224</v>
      </c>
      <c r="I346" t="str">
        <f>anotacoes!L346</f>
        <v xml:space="preserve"> 00:05:35,461</v>
      </c>
      <c r="J346" t="str">
        <f>IF(L346="PAUSE",E346,IF(anotacoes!G350=conversao_anotacoes!C346,conversao_anotacoes!C346,conversao_anotacoes!D346))</f>
        <v>&lt;ARBITRO_DESCONHECIDO&gt;</v>
      </c>
      <c r="K346" t="str">
        <f t="shared" si="10"/>
        <v/>
      </c>
      <c r="L346" t="str">
        <f>UPPER(anotacoes!H346)</f>
        <v>PAUSE</v>
      </c>
      <c r="M346" t="str">
        <f>IF(OR(L346="ATTACK",L346="FINTA"),"&lt;TECNICA&gt;",UPPER(anotacoes!I346))</f>
        <v>&lt;NAO_CLASSIFICADO&gt;</v>
      </c>
      <c r="N346" t="str">
        <f>IF(OR(L346="ATTACK",L346="FINTA"),UPPER(anotacoes!I346),"")</f>
        <v/>
      </c>
      <c r="O346" s="6" t="str">
        <f>IF(anotacoes!N346=0,"",anotacoes!N346)</f>
        <v/>
      </c>
      <c r="P346" t="str">
        <f>IF(anotacoes!M346=0,"",UPPER(anotacoes!M346))</f>
        <v/>
      </c>
      <c r="Q346" t="str">
        <f t="shared" si="11"/>
        <v>INSERT INTO CONVERSAO_LUTA_ACAO (cd_conversao, id_luta, sequencia, momento_inicio, momento_fim, quem_faz, quem_sofre, acao_tipo, acao, tecnica, direcao, pontuacao) VALUES (1, 7, 37, TRIM(' 00:05:21,224'), TRIM(' 00:05:35,461'), '&lt;ARBITRO_DESCONHECIDO&gt;', '', 'PAUSE', '&lt;NAO_CLASSIFICADO&gt;', NULL, NULL, NULL)</v>
      </c>
      <c r="R346" t="s">
        <v>10327</v>
      </c>
    </row>
    <row r="347" spans="1:18" hidden="1" x14ac:dyDescent="0.25">
      <c r="A347" s="7">
        <f>anotacoes!D347</f>
        <v>40867</v>
      </c>
      <c r="B347" t="str">
        <f>anotacoes!C347</f>
        <v>GRAND PRIX AMSTERDAM 2011</v>
      </c>
      <c r="C347" t="str">
        <f>anotacoes!E347</f>
        <v>ATTAF</v>
      </c>
      <c r="D347" t="str">
        <f>anotacoes!F347</f>
        <v>SCHMITT</v>
      </c>
      <c r="E347" t="s">
        <v>10325</v>
      </c>
      <c r="F347">
        <f>anotacoes!A347</f>
        <v>7</v>
      </c>
      <c r="G347">
        <f>anotacoes!B347</f>
        <v>38</v>
      </c>
      <c r="H347" t="str">
        <f>anotacoes!K347</f>
        <v xml:space="preserve"> 00:05:35,676</v>
      </c>
      <c r="I347" t="str">
        <f>anotacoes!L347</f>
        <v xml:space="preserve"> 00:05:47,661</v>
      </c>
      <c r="J347" t="str">
        <f>IF(L347="PAUSE",E347,IF(anotacoes!G351=conversao_anotacoes!C347,conversao_anotacoes!C347,conversao_anotacoes!D347))</f>
        <v>ATTAF</v>
      </c>
      <c r="K347" t="str">
        <f t="shared" si="10"/>
        <v>SCHMITT</v>
      </c>
      <c r="L347" t="str">
        <f>UPPER(anotacoes!H347)</f>
        <v>DISPLACEMENT</v>
      </c>
      <c r="M347" t="str">
        <f>IF(OR(L347="ATTACK",L347="FINTA"),"&lt;TECNICA&gt;",UPPER(anotacoes!I347))</f>
        <v>2-3 STEP HESITANT LEFT</v>
      </c>
      <c r="N347" t="str">
        <f>IF(OR(L347="ATTACK",L347="FINTA"),UPPER(anotacoes!I347),"")</f>
        <v/>
      </c>
      <c r="O347" s="6" t="str">
        <f>IF(anotacoes!N347=0,"",anotacoes!N347)</f>
        <v/>
      </c>
      <c r="P347" t="str">
        <f>IF(anotacoes!M347=0,"",UPPER(anotacoes!M347))</f>
        <v/>
      </c>
      <c r="Q347" t="str">
        <f t="shared" si="11"/>
        <v>INSERT INTO CONVERSAO_LUTA_ACAO (cd_conversao, id_luta, sequencia, momento_inicio, momento_fim, quem_faz, quem_sofre, acao_tipo, acao, tecnica, direcao, pontuacao) VALUES (1, 7, 38, TRIM(' 00:05:35,676'), TRIM(' 00:05:47,661'), 'ATTAF', 'SCHMITT', 'DISPLACEMENT', '2-3 STEP HESITANT LEFT', NULL, NULL, NULL)</v>
      </c>
      <c r="R347" t="s">
        <v>10327</v>
      </c>
    </row>
    <row r="348" spans="1:18" hidden="1" x14ac:dyDescent="0.25">
      <c r="A348" s="7">
        <f>anotacoes!D348</f>
        <v>40867</v>
      </c>
      <c r="B348" t="str">
        <f>anotacoes!C348</f>
        <v>GRAND PRIX AMSTERDAM 2011</v>
      </c>
      <c r="C348" t="str">
        <f>anotacoes!E348</f>
        <v>ATTAF</v>
      </c>
      <c r="D348" t="str">
        <f>anotacoes!F348</f>
        <v>SCHMITT</v>
      </c>
      <c r="E348" t="s">
        <v>10325</v>
      </c>
      <c r="F348">
        <f>anotacoes!A348</f>
        <v>7</v>
      </c>
      <c r="G348">
        <f>anotacoes!B348</f>
        <v>39</v>
      </c>
      <c r="H348" t="str">
        <f>anotacoes!K348</f>
        <v xml:space="preserve"> 00:05:47,661</v>
      </c>
      <c r="I348" t="str">
        <f>anotacoes!L348</f>
        <v xml:space="preserve"> 00:05:56,587</v>
      </c>
      <c r="J348" t="str">
        <f>IF(L348="PAUSE",E348,IF(anotacoes!G352=conversao_anotacoes!C348,conversao_anotacoes!C348,conversao_anotacoes!D348))</f>
        <v>ATTAF</v>
      </c>
      <c r="K348" t="str">
        <f t="shared" si="10"/>
        <v>SCHMITT</v>
      </c>
      <c r="L348" t="str">
        <f>UPPER(anotacoes!H348)</f>
        <v>GRIP TIME</v>
      </c>
      <c r="M348" t="str">
        <f>IF(OR(L348="ATTACK",L348="FINTA"),"&lt;TECNICA&gt;",UPPER(anotacoes!I348))</f>
        <v>RIGHT COLLAR</v>
      </c>
      <c r="N348" t="str">
        <f>IF(OR(L348="ATTACK",L348="FINTA"),UPPER(anotacoes!I348),"")</f>
        <v/>
      </c>
      <c r="O348" s="6" t="str">
        <f>IF(anotacoes!N348=0,"",anotacoes!N348)</f>
        <v/>
      </c>
      <c r="P348" t="str">
        <f>IF(anotacoes!M348=0,"",UPPER(anotacoes!M348))</f>
        <v/>
      </c>
      <c r="Q348" t="str">
        <f t="shared" si="11"/>
        <v>INSERT INTO CONVERSAO_LUTA_ACAO (cd_conversao, id_luta, sequencia, momento_inicio, momento_fim, quem_faz, quem_sofre, acao_tipo, acao, tecnica, direcao, pontuacao) VALUES (1, 7, 39, TRIM(' 00:05:47,661'), TRIM(' 00:05:56,587'), 'ATTAF', 'SCHMITT', 'GRIP TIME', 'RIGHT COLLAR', NULL, NULL, NULL)</v>
      </c>
      <c r="R348" t="s">
        <v>10327</v>
      </c>
    </row>
    <row r="349" spans="1:18" hidden="1" x14ac:dyDescent="0.25">
      <c r="A349" s="7">
        <f>anotacoes!D349</f>
        <v>40867</v>
      </c>
      <c r="B349" t="str">
        <f>anotacoes!C349</f>
        <v>GRAND PRIX AMSTERDAM 2011</v>
      </c>
      <c r="C349" t="str">
        <f>anotacoes!E349</f>
        <v>ATTAF</v>
      </c>
      <c r="D349" t="str">
        <f>anotacoes!F349</f>
        <v>SCHMITT</v>
      </c>
      <c r="E349" t="s">
        <v>10325</v>
      </c>
      <c r="F349">
        <f>anotacoes!A349</f>
        <v>7</v>
      </c>
      <c r="G349">
        <f>anotacoes!B349</f>
        <v>40</v>
      </c>
      <c r="H349" t="str">
        <f>anotacoes!K349</f>
        <v xml:space="preserve"> 00:05:56,587</v>
      </c>
      <c r="I349" t="str">
        <f>anotacoes!L349</f>
        <v xml:space="preserve"> 00:05:57,469</v>
      </c>
      <c r="J349" t="str">
        <f>IF(L349="PAUSE",E349,IF(anotacoes!G353=conversao_anotacoes!C349,conversao_anotacoes!C349,conversao_anotacoes!D349))</f>
        <v>ATTAF</v>
      </c>
      <c r="K349" t="str">
        <f t="shared" si="10"/>
        <v>SCHMITT</v>
      </c>
      <c r="L349" t="str">
        <f>UPPER(anotacoes!H349)</f>
        <v>ATTACK</v>
      </c>
      <c r="M349" t="str">
        <f>IF(OR(L349="ATTACK",L349="FINTA"),"&lt;TECNICA&gt;",UPPER(anotacoes!I349))</f>
        <v>&lt;TECNICA&gt;</v>
      </c>
      <c r="N349" t="str">
        <f>IF(OR(L349="ATTACK",L349="FINTA"),UPPER(anotacoes!I349),"")</f>
        <v>SEOI NAGE</v>
      </c>
      <c r="O349" s="6">
        <f>IF(anotacoes!N349=0,"",anotacoes!N349)</f>
        <v>6</v>
      </c>
      <c r="P349" t="str">
        <f>IF(anotacoes!M349=0,"",UPPER(anotacoes!M349))</f>
        <v/>
      </c>
      <c r="Q349" t="str">
        <f t="shared" si="11"/>
        <v>INSERT INTO CONVERSAO_LUTA_ACAO (cd_conversao, id_luta, sequencia, momento_inicio, momento_fim, quem_faz, quem_sofre, acao_tipo, acao, tecnica, direcao, pontuacao) VALUES (1, 7, 40, TRIM(' 00:05:56,587'), TRIM(' 00:05:57,469'), 'ATTAF', 'SCHMITT', 'ATTACK', '&lt;TECNICA&gt;', 'SEOI NAGE', 6, NULL)</v>
      </c>
      <c r="R349" t="s">
        <v>10327</v>
      </c>
    </row>
    <row r="350" spans="1:18" hidden="1" x14ac:dyDescent="0.25">
      <c r="A350" s="7">
        <f>anotacoes!D350</f>
        <v>40867</v>
      </c>
      <c r="B350" t="str">
        <f>anotacoes!C350</f>
        <v>GRAND PRIX AMSTERDAM 2011</v>
      </c>
      <c r="C350" t="str">
        <f>anotacoes!E350</f>
        <v>ATTAF</v>
      </c>
      <c r="D350" t="str">
        <f>anotacoes!F350</f>
        <v>SCHMITT</v>
      </c>
      <c r="E350" t="s">
        <v>10325</v>
      </c>
      <c r="F350">
        <f>anotacoes!A350</f>
        <v>7</v>
      </c>
      <c r="G350">
        <f>anotacoes!B350</f>
        <v>41</v>
      </c>
      <c r="H350" t="str">
        <f>anotacoes!K350</f>
        <v xml:space="preserve"> 00:05:57,638</v>
      </c>
      <c r="I350" t="str">
        <f>anotacoes!L350</f>
        <v xml:space="preserve"> 00:06:40,022</v>
      </c>
      <c r="J350" t="str">
        <f>IF(L350="PAUSE",E350,IF(anotacoes!G354=conversao_anotacoes!C350,conversao_anotacoes!C350,conversao_anotacoes!D350))</f>
        <v>ATTAF</v>
      </c>
      <c r="K350" t="str">
        <f t="shared" si="10"/>
        <v>SCHMITT</v>
      </c>
      <c r="L350" t="str">
        <f>UPPER(anotacoes!H350)</f>
        <v>GRIP TIME</v>
      </c>
      <c r="M350" t="str">
        <f>IF(OR(L350="ATTACK",L350="FINTA"),"&lt;TECNICA&gt;",UPPER(anotacoes!I350))</f>
        <v>RIGHT COLLAR</v>
      </c>
      <c r="N350" t="str">
        <f>IF(OR(L350="ATTACK",L350="FINTA"),UPPER(anotacoes!I350),"")</f>
        <v/>
      </c>
      <c r="O350" s="6" t="str">
        <f>IF(anotacoes!N350=0,"",anotacoes!N350)</f>
        <v/>
      </c>
      <c r="P350" t="str">
        <f>IF(anotacoes!M350=0,"",UPPER(anotacoes!M350))</f>
        <v/>
      </c>
      <c r="Q350" t="str">
        <f t="shared" si="11"/>
        <v>INSERT INTO CONVERSAO_LUTA_ACAO (cd_conversao, id_luta, sequencia, momento_inicio, momento_fim, quem_faz, quem_sofre, acao_tipo, acao, tecnica, direcao, pontuacao) VALUES (1, 7, 41, TRIM(' 00:05:57,638'), TRIM(' 00:06:40,022'), 'ATTAF', 'SCHMITT', 'GRIP TIME', 'RIGHT COLLAR', NULL, NULL, NULL)</v>
      </c>
      <c r="R350" t="s">
        <v>10327</v>
      </c>
    </row>
    <row r="351" spans="1:18" hidden="1" x14ac:dyDescent="0.25">
      <c r="A351" s="7">
        <f>anotacoes!D351</f>
        <v>40867</v>
      </c>
      <c r="B351" t="str">
        <f>anotacoes!C351</f>
        <v>GRAND PRIX AMSTERDAM 2011</v>
      </c>
      <c r="C351" t="str">
        <f>anotacoes!E351</f>
        <v>ATTAF</v>
      </c>
      <c r="D351" t="str">
        <f>anotacoes!F351</f>
        <v>SCHMITT</v>
      </c>
      <c r="E351" t="s">
        <v>10325</v>
      </c>
      <c r="F351">
        <f>anotacoes!A351</f>
        <v>7</v>
      </c>
      <c r="G351">
        <f>anotacoes!B351</f>
        <v>42</v>
      </c>
      <c r="H351" t="str">
        <f>anotacoes!K351</f>
        <v xml:space="preserve"> 00:06:40,022</v>
      </c>
      <c r="I351" t="str">
        <f>anotacoes!L351</f>
        <v xml:space="preserve"> 00:06:45,094</v>
      </c>
      <c r="J351" t="str">
        <f>IF(L351="PAUSE",E351,IF(anotacoes!G355=conversao_anotacoes!C351,conversao_anotacoes!C351,conversao_anotacoes!D351))</f>
        <v>ATTAF</v>
      </c>
      <c r="K351" t="str">
        <f t="shared" si="10"/>
        <v>SCHMITT</v>
      </c>
      <c r="L351" t="str">
        <f>UPPER(anotacoes!H351)</f>
        <v>GRIP TIME</v>
      </c>
      <c r="M351" t="str">
        <f>IF(OR(L351="ATTACK",L351="FINTA"),"&lt;TECNICA&gt;",UPPER(anotacoes!I351))</f>
        <v>RIGHT BACK LEFT SLEEVE</v>
      </c>
      <c r="N351" t="str">
        <f>IF(OR(L351="ATTACK",L351="FINTA"),UPPER(anotacoes!I351),"")</f>
        <v/>
      </c>
      <c r="O351" s="6" t="str">
        <f>IF(anotacoes!N351=0,"",anotacoes!N351)</f>
        <v/>
      </c>
      <c r="P351" t="str">
        <f>IF(anotacoes!M351=0,"",UPPER(anotacoes!M351))</f>
        <v/>
      </c>
      <c r="Q351" t="str">
        <f t="shared" si="11"/>
        <v>INSERT INTO CONVERSAO_LUTA_ACAO (cd_conversao, id_luta, sequencia, momento_inicio, momento_fim, quem_faz, quem_sofre, acao_tipo, acao, tecnica, direcao, pontuacao) VALUES (1, 7, 42, TRIM(' 00:06:40,022'), TRIM(' 00:06:45,094'), 'ATTAF', 'SCHMITT', 'GRIP TIME', 'RIGHT BACK LEFT SLEEVE', NULL, NULL, NULL)</v>
      </c>
      <c r="R351" t="s">
        <v>10327</v>
      </c>
    </row>
    <row r="352" spans="1:18" hidden="1" x14ac:dyDescent="0.25">
      <c r="A352" s="7">
        <f>anotacoes!D352</f>
        <v>40867</v>
      </c>
      <c r="B352" t="str">
        <f>anotacoes!C352</f>
        <v>GRAND PRIX AMSTERDAM 2011</v>
      </c>
      <c r="C352" t="str">
        <f>anotacoes!E352</f>
        <v>ATTAF</v>
      </c>
      <c r="D352" t="str">
        <f>anotacoes!F352</f>
        <v>SCHMITT</v>
      </c>
      <c r="E352" t="s">
        <v>10325</v>
      </c>
      <c r="F352">
        <f>anotacoes!A352</f>
        <v>7</v>
      </c>
      <c r="G352">
        <f>anotacoes!B352</f>
        <v>43</v>
      </c>
      <c r="H352" t="str">
        <f>anotacoes!K352</f>
        <v xml:space="preserve"> 00:06:45,299</v>
      </c>
      <c r="I352" t="str">
        <f>anotacoes!L352</f>
        <v xml:space="preserve"> 00:06:49,145</v>
      </c>
      <c r="J352" t="str">
        <f>IF(L352="PAUSE",E352,IF(anotacoes!G356=conversao_anotacoes!C352,conversao_anotacoes!C352,conversao_anotacoes!D352))</f>
        <v>ATTAF</v>
      </c>
      <c r="K352" t="str">
        <f t="shared" si="10"/>
        <v>SCHMITT</v>
      </c>
      <c r="L352" t="str">
        <f>UPPER(anotacoes!H352)</f>
        <v>GRIP TIME</v>
      </c>
      <c r="M352" t="str">
        <f>IF(OR(L352="ATTACK",L352="FINTA"),"&lt;TECNICA&gt;",UPPER(anotacoes!I352))</f>
        <v>LEFT SLEEVE</v>
      </c>
      <c r="N352" t="str">
        <f>IF(OR(L352="ATTACK",L352="FINTA"),UPPER(anotacoes!I352),"")</f>
        <v/>
      </c>
      <c r="O352" s="6" t="str">
        <f>IF(anotacoes!N352=0,"",anotacoes!N352)</f>
        <v/>
      </c>
      <c r="P352" t="str">
        <f>IF(anotacoes!M352=0,"",UPPER(anotacoes!M352))</f>
        <v/>
      </c>
      <c r="Q352" t="str">
        <f t="shared" si="11"/>
        <v>INSERT INTO CONVERSAO_LUTA_ACAO (cd_conversao, id_luta, sequencia, momento_inicio, momento_fim, quem_faz, quem_sofre, acao_tipo, acao, tecnica, direcao, pontuacao) VALUES (1, 7, 43, TRIM(' 00:06:45,299'), TRIM(' 00:06:49,145'), 'ATTAF', 'SCHMITT', 'GRIP TIME', 'LEFT SLEEVE', NULL, NULL, NULL)</v>
      </c>
      <c r="R352" t="s">
        <v>10327</v>
      </c>
    </row>
    <row r="353" spans="1:18" hidden="1" x14ac:dyDescent="0.25">
      <c r="A353" s="7">
        <f>anotacoes!D353</f>
        <v>40867</v>
      </c>
      <c r="B353" t="str">
        <f>anotacoes!C353</f>
        <v>GRAND PRIX AMSTERDAM 2011</v>
      </c>
      <c r="C353" t="str">
        <f>anotacoes!E353</f>
        <v>ATTAF</v>
      </c>
      <c r="D353" t="str">
        <f>anotacoes!F353</f>
        <v>SCHMITT</v>
      </c>
      <c r="E353" t="s">
        <v>10325</v>
      </c>
      <c r="F353">
        <f>anotacoes!A353</f>
        <v>7</v>
      </c>
      <c r="G353">
        <f>anotacoes!B353</f>
        <v>44</v>
      </c>
      <c r="H353" t="str">
        <f>anotacoes!K353</f>
        <v xml:space="preserve"> 00:06:49,333</v>
      </c>
      <c r="I353" t="str">
        <f>anotacoes!L353</f>
        <v xml:space="preserve"> 00:06:52,328</v>
      </c>
      <c r="J353" t="str">
        <f>IF(L353="PAUSE",E353,IF(anotacoes!G357=conversao_anotacoes!C353,conversao_anotacoes!C353,conversao_anotacoes!D353))</f>
        <v>ATTAF</v>
      </c>
      <c r="K353" t="str">
        <f t="shared" si="10"/>
        <v>SCHMITT</v>
      </c>
      <c r="L353" t="str">
        <f>UPPER(anotacoes!H353)</f>
        <v>DISPLACEMENT</v>
      </c>
      <c r="M353" t="str">
        <f>IF(OR(L353="ATTACK",L353="FINTA"),"&lt;TECNICA&gt;",UPPER(anotacoes!I353))</f>
        <v>TRY TO GRIP WITH CONTACT</v>
      </c>
      <c r="N353" t="str">
        <f>IF(OR(L353="ATTACK",L353="FINTA"),UPPER(anotacoes!I353),"")</f>
        <v/>
      </c>
      <c r="O353" s="6" t="str">
        <f>IF(anotacoes!N353=0,"",anotacoes!N353)</f>
        <v/>
      </c>
      <c r="P353" t="str">
        <f>IF(anotacoes!M353=0,"",UPPER(anotacoes!M353))</f>
        <v/>
      </c>
      <c r="Q353" t="str">
        <f t="shared" si="11"/>
        <v>INSERT INTO CONVERSAO_LUTA_ACAO (cd_conversao, id_luta, sequencia, momento_inicio, momento_fim, quem_faz, quem_sofre, acao_tipo, acao, tecnica, direcao, pontuacao) VALUES (1, 7, 44, TRIM(' 00:06:49,333'), TRIM(' 00:06:52,328'), 'ATTAF', 'SCHMITT', 'DISPLACEMENT', 'TRY TO GRIP WITH CONTACT', NULL, NULL, NULL)</v>
      </c>
      <c r="R353" t="s">
        <v>10327</v>
      </c>
    </row>
    <row r="354" spans="1:18" hidden="1" x14ac:dyDescent="0.25">
      <c r="A354" s="7">
        <f>anotacoes!D354</f>
        <v>40867</v>
      </c>
      <c r="B354" t="str">
        <f>anotacoes!C354</f>
        <v>GRAND PRIX AMSTERDAM 2011</v>
      </c>
      <c r="C354" t="str">
        <f>anotacoes!E354</f>
        <v>ATTAF</v>
      </c>
      <c r="D354" t="str">
        <f>anotacoes!F354</f>
        <v>SCHMITT</v>
      </c>
      <c r="E354" t="s">
        <v>10325</v>
      </c>
      <c r="F354">
        <f>anotacoes!A354</f>
        <v>7</v>
      </c>
      <c r="G354">
        <f>anotacoes!B354</f>
        <v>45</v>
      </c>
      <c r="H354" t="str">
        <f>anotacoes!K354</f>
        <v xml:space="preserve"> 00:06:52,515</v>
      </c>
      <c r="I354" t="str">
        <f>anotacoes!L354</f>
        <v xml:space="preserve"> 00:06:59,581</v>
      </c>
      <c r="J354" t="str">
        <f>IF(L354="PAUSE",E354,IF(anotacoes!G358=conversao_anotacoes!C354,conversao_anotacoes!C354,conversao_anotacoes!D354))</f>
        <v>ATTAF</v>
      </c>
      <c r="K354" t="str">
        <f t="shared" si="10"/>
        <v>SCHMITT</v>
      </c>
      <c r="L354" t="str">
        <f>UPPER(anotacoes!H354)</f>
        <v>GRIP TIME</v>
      </c>
      <c r="M354" t="str">
        <f>IF(OR(L354="ATTACK",L354="FINTA"),"&lt;TECNICA&gt;",UPPER(anotacoes!I354))</f>
        <v>RIGHT COLLAR</v>
      </c>
      <c r="N354" t="str">
        <f>IF(OR(L354="ATTACK",L354="FINTA"),UPPER(anotacoes!I354),"")</f>
        <v/>
      </c>
      <c r="O354" s="6" t="str">
        <f>IF(anotacoes!N354=0,"",anotacoes!N354)</f>
        <v/>
      </c>
      <c r="P354" t="str">
        <f>IF(anotacoes!M354=0,"",UPPER(anotacoes!M354))</f>
        <v/>
      </c>
      <c r="Q354" t="str">
        <f t="shared" si="11"/>
        <v>INSERT INTO CONVERSAO_LUTA_ACAO (cd_conversao, id_luta, sequencia, momento_inicio, momento_fim, quem_faz, quem_sofre, acao_tipo, acao, tecnica, direcao, pontuacao) VALUES (1, 7, 45, TRIM(' 00:06:52,515'), TRIM(' 00:06:59,581'), 'ATTAF', 'SCHMITT', 'GRIP TIME', 'RIGHT COLLAR', NULL, NULL, NULL)</v>
      </c>
      <c r="R354" t="s">
        <v>10327</v>
      </c>
    </row>
    <row r="355" spans="1:18" hidden="1" x14ac:dyDescent="0.25">
      <c r="A355" s="7">
        <f>anotacoes!D355</f>
        <v>40867</v>
      </c>
      <c r="B355" t="str">
        <f>anotacoes!C355</f>
        <v>GRAND PRIX AMSTERDAM 2011</v>
      </c>
      <c r="C355" t="str">
        <f>anotacoes!E355</f>
        <v>ATTAF</v>
      </c>
      <c r="D355" t="str">
        <f>anotacoes!F355</f>
        <v>SCHMITT</v>
      </c>
      <c r="E355" t="s">
        <v>10325</v>
      </c>
      <c r="F355">
        <f>anotacoes!A355</f>
        <v>7</v>
      </c>
      <c r="G355">
        <f>anotacoes!B355</f>
        <v>46</v>
      </c>
      <c r="H355" t="str">
        <f>anotacoes!K355</f>
        <v xml:space="preserve"> 00:06:59,773</v>
      </c>
      <c r="I355" t="str">
        <f>anotacoes!L355</f>
        <v xml:space="preserve"> 00:07:03,276</v>
      </c>
      <c r="J355" t="str">
        <f>IF(L355="PAUSE",E355,IF(anotacoes!G359=conversao_anotacoes!C355,conversao_anotacoes!C355,conversao_anotacoes!D355))</f>
        <v>ATTAF</v>
      </c>
      <c r="K355" t="str">
        <f t="shared" si="10"/>
        <v>SCHMITT</v>
      </c>
      <c r="L355" t="str">
        <f>UPPER(anotacoes!H355)</f>
        <v>GRIP TIME</v>
      </c>
      <c r="M355" t="str">
        <f>IF(OR(L355="ATTACK",L355="FINTA"),"&lt;TECNICA&gt;",UPPER(anotacoes!I355))</f>
        <v>RIGHT COLLAR LEFT SLEEVE</v>
      </c>
      <c r="N355" t="str">
        <f>IF(OR(L355="ATTACK",L355="FINTA"),UPPER(anotacoes!I355),"")</f>
        <v/>
      </c>
      <c r="O355" s="6" t="str">
        <f>IF(anotacoes!N355=0,"",anotacoes!N355)</f>
        <v/>
      </c>
      <c r="P355" t="str">
        <f>IF(anotacoes!M355=0,"",UPPER(anotacoes!M355))</f>
        <v/>
      </c>
      <c r="Q355" t="str">
        <f t="shared" si="11"/>
        <v>INSERT INTO CONVERSAO_LUTA_ACAO (cd_conversao, id_luta, sequencia, momento_inicio, momento_fim, quem_faz, quem_sofre, acao_tipo, acao, tecnica, direcao, pontuacao) VALUES (1, 7, 46, TRIM(' 00:06:59,773'), TRIM(' 00:07:03,276'), 'ATTAF', 'SCHMITT', 'GRIP TIME', 'RIGHT COLLAR LEFT SLEEVE', NULL, NULL, NULL)</v>
      </c>
      <c r="R355" t="s">
        <v>10327</v>
      </c>
    </row>
    <row r="356" spans="1:18" hidden="1" x14ac:dyDescent="0.25">
      <c r="A356" s="7">
        <f>anotacoes!D356</f>
        <v>40867</v>
      </c>
      <c r="B356" t="str">
        <f>anotacoes!C356</f>
        <v>GRAND PRIX AMSTERDAM 2011</v>
      </c>
      <c r="C356" t="str">
        <f>anotacoes!E356</f>
        <v>ATTAF</v>
      </c>
      <c r="D356" t="str">
        <f>anotacoes!F356</f>
        <v>SCHMITT</v>
      </c>
      <c r="E356" t="s">
        <v>10325</v>
      </c>
      <c r="F356">
        <f>anotacoes!A356</f>
        <v>7</v>
      </c>
      <c r="G356">
        <f>anotacoes!B356</f>
        <v>47</v>
      </c>
      <c r="H356" t="str">
        <f>anotacoes!K356</f>
        <v xml:space="preserve"> 00:07:03,479</v>
      </c>
      <c r="I356" t="str">
        <f>anotacoes!L356</f>
        <v xml:space="preserve"> 00:07:05,866</v>
      </c>
      <c r="J356" t="str">
        <f>IF(L356="PAUSE",E356,IF(anotacoes!G360=conversao_anotacoes!C356,conversao_anotacoes!C356,conversao_anotacoes!D356))</f>
        <v>ATTAF</v>
      </c>
      <c r="K356" t="str">
        <f t="shared" si="10"/>
        <v>SCHMITT</v>
      </c>
      <c r="L356" t="str">
        <f>UPPER(anotacoes!H356)</f>
        <v>DISPLACEMENT</v>
      </c>
      <c r="M356" t="str">
        <f>IF(OR(L356="ATTACK",L356="FINTA"),"&lt;TECNICA&gt;",UPPER(anotacoes!I356))</f>
        <v>2-3 STEP HESITANT LEFT</v>
      </c>
      <c r="N356" t="str">
        <f>IF(OR(L356="ATTACK",L356="FINTA"),UPPER(anotacoes!I356),"")</f>
        <v/>
      </c>
      <c r="O356" s="6" t="str">
        <f>IF(anotacoes!N356=0,"",anotacoes!N356)</f>
        <v/>
      </c>
      <c r="P356" t="str">
        <f>IF(anotacoes!M356=0,"",UPPER(anotacoes!M356))</f>
        <v/>
      </c>
      <c r="Q356" t="str">
        <f t="shared" si="11"/>
        <v>INSERT INTO CONVERSAO_LUTA_ACAO (cd_conversao, id_luta, sequencia, momento_inicio, momento_fim, quem_faz, quem_sofre, acao_tipo, acao, tecnica, direcao, pontuacao) VALUES (1, 7, 47, TRIM(' 00:07:03,479'), TRIM(' 00:07:05,866'), 'ATTAF', 'SCHMITT', 'DISPLACEMENT', '2-3 STEP HESITANT LEFT', NULL, NULL, NULL)</v>
      </c>
      <c r="R356" t="s">
        <v>10327</v>
      </c>
    </row>
    <row r="357" spans="1:18" hidden="1" x14ac:dyDescent="0.25">
      <c r="A357" s="7">
        <f>anotacoes!D357</f>
        <v>40867</v>
      </c>
      <c r="B357" t="str">
        <f>anotacoes!C357</f>
        <v>GRAND PRIX AMSTERDAM 2011</v>
      </c>
      <c r="C357" t="str">
        <f>anotacoes!E357</f>
        <v>ATTAF</v>
      </c>
      <c r="D357" t="str">
        <f>anotacoes!F357</f>
        <v>SCHMITT</v>
      </c>
      <c r="E357" t="s">
        <v>10325</v>
      </c>
      <c r="F357">
        <f>anotacoes!A357</f>
        <v>7</v>
      </c>
      <c r="G357">
        <f>anotacoes!B357</f>
        <v>48</v>
      </c>
      <c r="H357" t="str">
        <f>anotacoes!K357</f>
        <v xml:space="preserve"> 00:07:06,054</v>
      </c>
      <c r="I357" t="str">
        <f>anotacoes!L357</f>
        <v xml:space="preserve"> 00:07:11,716</v>
      </c>
      <c r="J357" t="str">
        <f>IF(L357="PAUSE",E357,IF(anotacoes!G361=conversao_anotacoes!C357,conversao_anotacoes!C357,conversao_anotacoes!D357))</f>
        <v>ATTAF</v>
      </c>
      <c r="K357" t="str">
        <f t="shared" si="10"/>
        <v>SCHMITT</v>
      </c>
      <c r="L357" t="str">
        <f>UPPER(anotacoes!H357)</f>
        <v>DISPLACEMENT</v>
      </c>
      <c r="M357" t="str">
        <f>IF(OR(L357="ATTACK",L357="FINTA"),"&lt;TECNICA&gt;",UPPER(anotacoes!I357))</f>
        <v>TRY TO GRIP WITH CONTACT</v>
      </c>
      <c r="N357" t="str">
        <f>IF(OR(L357="ATTACK",L357="FINTA"),UPPER(anotacoes!I357),"")</f>
        <v/>
      </c>
      <c r="O357" s="6" t="str">
        <f>IF(anotacoes!N357=0,"",anotacoes!N357)</f>
        <v/>
      </c>
      <c r="P357" t="str">
        <f>IF(anotacoes!M357=0,"",UPPER(anotacoes!M357))</f>
        <v/>
      </c>
      <c r="Q357" t="str">
        <f t="shared" si="11"/>
        <v>INSERT INTO CONVERSAO_LUTA_ACAO (cd_conversao, id_luta, sequencia, momento_inicio, momento_fim, quem_faz, quem_sofre, acao_tipo, acao, tecnica, direcao, pontuacao) VALUES (1, 7, 48, TRIM(' 00:07:06,054'), TRIM(' 00:07:11,716'), 'ATTAF', 'SCHMITT', 'DISPLACEMENT', 'TRY TO GRIP WITH CONTACT', NULL, NULL, NULL)</v>
      </c>
      <c r="R357" t="s">
        <v>10327</v>
      </c>
    </row>
    <row r="358" spans="1:18" hidden="1" x14ac:dyDescent="0.25">
      <c r="A358" s="7">
        <f>anotacoes!D358</f>
        <v>40867</v>
      </c>
      <c r="B358" t="str">
        <f>anotacoes!C358</f>
        <v>GRAND PRIX AMSTERDAM 2011</v>
      </c>
      <c r="C358" t="str">
        <f>anotacoes!E358</f>
        <v>ATTAF</v>
      </c>
      <c r="D358" t="str">
        <f>anotacoes!F358</f>
        <v>SCHMITT</v>
      </c>
      <c r="E358" t="s">
        <v>10325</v>
      </c>
      <c r="F358">
        <f>anotacoes!A358</f>
        <v>7</v>
      </c>
      <c r="G358">
        <f>anotacoes!B358</f>
        <v>49</v>
      </c>
      <c r="H358" t="str">
        <f>anotacoes!K358</f>
        <v xml:space="preserve"> 00:07:11,903</v>
      </c>
      <c r="I358" t="str">
        <f>anotacoes!L358</f>
        <v xml:space="preserve"> 00:07:27,488</v>
      </c>
      <c r="J358" t="str">
        <f>IF(L358="PAUSE",E358,IF(anotacoes!G362=conversao_anotacoes!C358,conversao_anotacoes!C358,conversao_anotacoes!D358))</f>
        <v>&lt;ARBITRO_DESCONHECIDO&gt;</v>
      </c>
      <c r="K358" t="str">
        <f t="shared" si="10"/>
        <v/>
      </c>
      <c r="L358" t="str">
        <f>UPPER(anotacoes!H358)</f>
        <v>PAUSE</v>
      </c>
      <c r="M358" t="str">
        <f>IF(OR(L358="ATTACK",L358="FINTA"),"&lt;TECNICA&gt;",UPPER(anotacoes!I358))</f>
        <v>&lt;NAO_CLASSIFICADO&gt;</v>
      </c>
      <c r="N358" t="str">
        <f>IF(OR(L358="ATTACK",L358="FINTA"),UPPER(anotacoes!I358),"")</f>
        <v/>
      </c>
      <c r="O358" s="6" t="str">
        <f>IF(anotacoes!N358=0,"",anotacoes!N358)</f>
        <v/>
      </c>
      <c r="P358" t="str">
        <f>IF(anotacoes!M358=0,"",UPPER(anotacoes!M358))</f>
        <v/>
      </c>
      <c r="Q358" t="str">
        <f t="shared" si="11"/>
        <v>INSERT INTO CONVERSAO_LUTA_ACAO (cd_conversao, id_luta, sequencia, momento_inicio, momento_fim, quem_faz, quem_sofre, acao_tipo, acao, tecnica, direcao, pontuacao) VALUES (1, 7, 49, TRIM(' 00:07:11,903'), TRIM(' 00:07:27,488'), '&lt;ARBITRO_DESCONHECIDO&gt;', '', 'PAUSE', '&lt;NAO_CLASSIFICADO&gt;', NULL, NULL, NULL)</v>
      </c>
      <c r="R358" t="s">
        <v>10327</v>
      </c>
    </row>
    <row r="359" spans="1:18" hidden="1" x14ac:dyDescent="0.25">
      <c r="A359" s="7">
        <f>anotacoes!D359</f>
        <v>40867</v>
      </c>
      <c r="B359" t="str">
        <f>anotacoes!C359</f>
        <v>GRAND PRIX AMSTERDAM 2011</v>
      </c>
      <c r="C359" t="str">
        <f>anotacoes!E359</f>
        <v>ATTAF</v>
      </c>
      <c r="D359" t="str">
        <f>anotacoes!F359</f>
        <v>SCHMITT</v>
      </c>
      <c r="E359" t="s">
        <v>10325</v>
      </c>
      <c r="F359">
        <f>anotacoes!A359</f>
        <v>7</v>
      </c>
      <c r="G359">
        <f>anotacoes!B359</f>
        <v>50</v>
      </c>
      <c r="H359" t="str">
        <f>anotacoes!K359</f>
        <v xml:space="preserve"> 00:07:27,708</v>
      </c>
      <c r="I359" t="str">
        <f>anotacoes!L359</f>
        <v xml:space="preserve"> 00:07:32,309</v>
      </c>
      <c r="J359" t="str">
        <f>IF(L359="PAUSE",E359,IF(anotacoes!G363=conversao_anotacoes!C359,conversao_anotacoes!C359,conversao_anotacoes!D359))</f>
        <v>ATTAF</v>
      </c>
      <c r="K359" t="str">
        <f t="shared" si="10"/>
        <v>SCHMITT</v>
      </c>
      <c r="L359" t="str">
        <f>UPPER(anotacoes!H359)</f>
        <v>DISPLACEMENT</v>
      </c>
      <c r="M359" t="str">
        <f>IF(OR(L359="ATTACK",L359="FINTA"),"&lt;TECNICA&gt;",UPPER(anotacoes!I359))</f>
        <v>2-3 STEP HESITANT LEFT</v>
      </c>
      <c r="N359" t="str">
        <f>IF(OR(L359="ATTACK",L359="FINTA"),UPPER(anotacoes!I359),"")</f>
        <v/>
      </c>
      <c r="O359" s="6" t="str">
        <f>IF(anotacoes!N359=0,"",anotacoes!N359)</f>
        <v/>
      </c>
      <c r="P359" t="str">
        <f>IF(anotacoes!M359=0,"",UPPER(anotacoes!M359))</f>
        <v/>
      </c>
      <c r="Q359" t="str">
        <f t="shared" si="11"/>
        <v>INSERT INTO CONVERSAO_LUTA_ACAO (cd_conversao, id_luta, sequencia, momento_inicio, momento_fim, quem_faz, quem_sofre, acao_tipo, acao, tecnica, direcao, pontuacao) VALUES (1, 7, 50, TRIM(' 00:07:27,708'), TRIM(' 00:07:32,309'), 'ATTAF', 'SCHMITT', 'DISPLACEMENT', '2-3 STEP HESITANT LEFT', NULL, NULL, NULL)</v>
      </c>
      <c r="R359" t="s">
        <v>10327</v>
      </c>
    </row>
    <row r="360" spans="1:18" hidden="1" x14ac:dyDescent="0.25">
      <c r="A360" s="7">
        <f>anotacoes!D360</f>
        <v>40867</v>
      </c>
      <c r="B360" t="str">
        <f>anotacoes!C360</f>
        <v>GRAND PRIX AMSTERDAM 2011</v>
      </c>
      <c r="C360" t="str">
        <f>anotacoes!E360</f>
        <v>ATTAF</v>
      </c>
      <c r="D360" t="str">
        <f>anotacoes!F360</f>
        <v>SCHMITT</v>
      </c>
      <c r="E360" t="s">
        <v>10325</v>
      </c>
      <c r="F360">
        <f>anotacoes!A360</f>
        <v>7</v>
      </c>
      <c r="G360">
        <f>anotacoes!B360</f>
        <v>51</v>
      </c>
      <c r="H360" t="str">
        <f>anotacoes!K360</f>
        <v xml:space="preserve"> 00:07:32,496</v>
      </c>
      <c r="I360" t="str">
        <f>anotacoes!L360</f>
        <v xml:space="preserve"> 00:08:25,758</v>
      </c>
      <c r="J360" t="str">
        <f>IF(L360="PAUSE",E360,IF(anotacoes!G364=conversao_anotacoes!C360,conversao_anotacoes!C360,conversao_anotacoes!D360))</f>
        <v>ATTAF</v>
      </c>
      <c r="K360" t="str">
        <f t="shared" si="10"/>
        <v>SCHMITT</v>
      </c>
      <c r="L360" t="str">
        <f>UPPER(anotacoes!H360)</f>
        <v>GRIP TIME</v>
      </c>
      <c r="M360" t="str">
        <f>IF(OR(L360="ATTACK",L360="FINTA"),"&lt;TECNICA&gt;",UPPER(anotacoes!I360))</f>
        <v>RIGHT COLLAR</v>
      </c>
      <c r="N360" t="str">
        <f>IF(OR(L360="ATTACK",L360="FINTA"),UPPER(anotacoes!I360),"")</f>
        <v/>
      </c>
      <c r="O360" s="6" t="str">
        <f>IF(anotacoes!N360=0,"",anotacoes!N360)</f>
        <v/>
      </c>
      <c r="P360" t="str">
        <f>IF(anotacoes!M360=0,"",UPPER(anotacoes!M360))</f>
        <v/>
      </c>
      <c r="Q360" t="str">
        <f t="shared" si="11"/>
        <v>INSERT INTO CONVERSAO_LUTA_ACAO (cd_conversao, id_luta, sequencia, momento_inicio, momento_fim, quem_faz, quem_sofre, acao_tipo, acao, tecnica, direcao, pontuacao) VALUES (1, 7, 51, TRIM(' 00:07:32,496'), TRIM(' 00:08:25,758'), 'ATTAF', 'SCHMITT', 'GRIP TIME', 'RIGHT COLLAR', NULL, NULL, NULL)</v>
      </c>
      <c r="R360" t="s">
        <v>10327</v>
      </c>
    </row>
    <row r="361" spans="1:18" hidden="1" x14ac:dyDescent="0.25">
      <c r="A361" s="7">
        <f>anotacoes!D361</f>
        <v>40867</v>
      </c>
      <c r="B361" t="str">
        <f>anotacoes!C361</f>
        <v>GRAND PRIX AMSTERDAM 2011</v>
      </c>
      <c r="C361" t="str">
        <f>anotacoes!E361</f>
        <v>ATTAF</v>
      </c>
      <c r="D361" t="str">
        <f>anotacoes!F361</f>
        <v>SCHMITT</v>
      </c>
      <c r="E361" t="s">
        <v>10325</v>
      </c>
      <c r="F361">
        <f>anotacoes!A361</f>
        <v>7</v>
      </c>
      <c r="G361">
        <f>anotacoes!B361</f>
        <v>52</v>
      </c>
      <c r="H361" t="str">
        <f>anotacoes!K361</f>
        <v xml:space="preserve"> 00:08:25,933</v>
      </c>
      <c r="I361" t="str">
        <f>anotacoes!L361</f>
        <v xml:space="preserve"> 00:08:26,093</v>
      </c>
      <c r="J361" t="str">
        <f>IF(L361="PAUSE",E361,IF(anotacoes!G365=conversao_anotacoes!C361,conversao_anotacoes!C361,conversao_anotacoes!D361))</f>
        <v>ATTAF</v>
      </c>
      <c r="K361" t="str">
        <f t="shared" si="10"/>
        <v>SCHMITT</v>
      </c>
      <c r="L361" t="str">
        <f>UPPER(anotacoes!H361)</f>
        <v>DEFENSE</v>
      </c>
      <c r="M361" t="str">
        <f>IF(OR(L361="ATTACK",L361="FINTA"),"&lt;TECNICA&gt;",UPPER(anotacoes!I361))</f>
        <v>USING BODY MASS</v>
      </c>
      <c r="N361" t="str">
        <f>IF(OR(L361="ATTACK",L361="FINTA"),UPPER(anotacoes!I361),"")</f>
        <v/>
      </c>
      <c r="O361" s="6" t="str">
        <f>IF(anotacoes!N361=0,"",anotacoes!N361)</f>
        <v/>
      </c>
      <c r="P361" t="str">
        <f>IF(anotacoes!M361=0,"",UPPER(anotacoes!M361))</f>
        <v/>
      </c>
      <c r="Q361" t="str">
        <f t="shared" si="11"/>
        <v>INSERT INTO CONVERSAO_LUTA_ACAO (cd_conversao, id_luta, sequencia, momento_inicio, momento_fim, quem_faz, quem_sofre, acao_tipo, acao, tecnica, direcao, pontuacao) VALUES (1, 7, 52, TRIM(' 00:08:25,933'), TRIM(' 00:08:26,093'), 'ATTAF', 'SCHMITT', 'DEFENSE', 'USING BODY MASS', NULL, NULL, NULL)</v>
      </c>
      <c r="R361" t="s">
        <v>10327</v>
      </c>
    </row>
    <row r="362" spans="1:18" hidden="1" x14ac:dyDescent="0.25">
      <c r="A362" s="7">
        <f>anotacoes!D362</f>
        <v>40867</v>
      </c>
      <c r="B362" t="str">
        <f>anotacoes!C362</f>
        <v>GRAND PRIX AMSTERDAM 2011</v>
      </c>
      <c r="C362" t="str">
        <f>anotacoes!E362</f>
        <v>ATTAF</v>
      </c>
      <c r="D362" t="str">
        <f>anotacoes!F362</f>
        <v>SCHMITT</v>
      </c>
      <c r="E362" t="s">
        <v>10325</v>
      </c>
      <c r="F362">
        <f>anotacoes!A362</f>
        <v>7</v>
      </c>
      <c r="G362">
        <f>anotacoes!B362</f>
        <v>53</v>
      </c>
      <c r="H362" t="str">
        <f>anotacoes!K362</f>
        <v xml:space="preserve"> 00:08:26,093</v>
      </c>
      <c r="I362" t="str">
        <f>anotacoes!L362</f>
        <v xml:space="preserve"> 00:08:30,399</v>
      </c>
      <c r="J362" t="str">
        <f>IF(L362="PAUSE",E362,IF(anotacoes!G366=conversao_anotacoes!C362,conversao_anotacoes!C362,conversao_anotacoes!D362))</f>
        <v>ATTAF</v>
      </c>
      <c r="K362" t="str">
        <f t="shared" si="10"/>
        <v>SCHMITT</v>
      </c>
      <c r="L362" t="str">
        <f>UPPER(anotacoes!H362)</f>
        <v>GROUNDWORK COMBAT</v>
      </c>
      <c r="M362" t="str">
        <f>IF(OR(L362="ATTACK",L362="FINTA"),"&lt;TECNICA&gt;",UPPER(anotacoes!I362))</f>
        <v>CONTROL WITH LEGS</v>
      </c>
      <c r="N362" t="str">
        <f>IF(OR(L362="ATTACK",L362="FINTA"),UPPER(anotacoes!I362),"")</f>
        <v/>
      </c>
      <c r="O362" s="6" t="str">
        <f>IF(anotacoes!N362=0,"",anotacoes!N362)</f>
        <v/>
      </c>
      <c r="P362" t="str">
        <f>IF(anotacoes!M362=0,"",UPPER(anotacoes!M362))</f>
        <v/>
      </c>
      <c r="Q362" t="str">
        <f t="shared" si="11"/>
        <v>INSERT INTO CONVERSAO_LUTA_ACAO (cd_conversao, id_luta, sequencia, momento_inicio, momento_fim, quem_faz, quem_sofre, acao_tipo, acao, tecnica, direcao, pontuacao) VALUES (1, 7, 53, TRIM(' 00:08:26,093'), TRIM(' 00:08:30,399'), 'ATTAF', 'SCHMITT', 'GROUNDWORK COMBAT', 'CONTROL WITH LEGS', NULL, NULL, NULL)</v>
      </c>
      <c r="R362" t="s">
        <v>10327</v>
      </c>
    </row>
    <row r="363" spans="1:18" hidden="1" x14ac:dyDescent="0.25">
      <c r="A363" s="7">
        <f>anotacoes!D363</f>
        <v>40867</v>
      </c>
      <c r="B363" t="str">
        <f>anotacoes!C363</f>
        <v>GRAND PRIX AMSTERDAM 2011</v>
      </c>
      <c r="C363" t="str">
        <f>anotacoes!E363</f>
        <v>ATTAF</v>
      </c>
      <c r="D363" t="str">
        <f>anotacoes!F363</f>
        <v>SCHMITT</v>
      </c>
      <c r="E363" t="s">
        <v>10325</v>
      </c>
      <c r="F363">
        <f>anotacoes!A363</f>
        <v>7</v>
      </c>
      <c r="G363">
        <f>anotacoes!B363</f>
        <v>54</v>
      </c>
      <c r="H363" t="str">
        <f>anotacoes!K363</f>
        <v xml:space="preserve"> 00:08:30,587</v>
      </c>
      <c r="I363" t="str">
        <f>anotacoes!L363</f>
        <v xml:space="preserve"> 00:08:35,405</v>
      </c>
      <c r="J363" t="str">
        <f>IF(L363="PAUSE",E363,IF(anotacoes!G367=conversao_anotacoes!C363,conversao_anotacoes!C363,conversao_anotacoes!D363))</f>
        <v>&lt;ARBITRO_DESCONHECIDO&gt;</v>
      </c>
      <c r="K363" t="str">
        <f t="shared" si="10"/>
        <v/>
      </c>
      <c r="L363" t="str">
        <f>UPPER(anotacoes!H363)</f>
        <v>PAUSE</v>
      </c>
      <c r="M363" t="str">
        <f>IF(OR(L363="ATTACK",L363="FINTA"),"&lt;TECNICA&gt;",UPPER(anotacoes!I363))</f>
        <v>&lt;NAO_CLASSIFICADO&gt;</v>
      </c>
      <c r="N363" t="str">
        <f>IF(OR(L363="ATTACK",L363="FINTA"),UPPER(anotacoes!I363),"")</f>
        <v/>
      </c>
      <c r="O363" s="6" t="str">
        <f>IF(anotacoes!N363=0,"",anotacoes!N363)</f>
        <v/>
      </c>
      <c r="P363" t="str">
        <f>IF(anotacoes!M363=0,"",UPPER(anotacoes!M363))</f>
        <v/>
      </c>
      <c r="Q363" t="str">
        <f t="shared" si="11"/>
        <v>INSERT INTO CONVERSAO_LUTA_ACAO (cd_conversao, id_luta, sequencia, momento_inicio, momento_fim, quem_faz, quem_sofre, acao_tipo, acao, tecnica, direcao, pontuacao) VALUES (1, 7, 54, TRIM(' 00:08:30,587'), TRIM(' 00:08:35,405'), '&lt;ARBITRO_DESCONHECIDO&gt;', '', 'PAUSE', '&lt;NAO_CLASSIFICADO&gt;', NULL, NULL, NULL)</v>
      </c>
      <c r="R363" t="s">
        <v>10327</v>
      </c>
    </row>
    <row r="364" spans="1:18" hidden="1" x14ac:dyDescent="0.25">
      <c r="A364" s="7">
        <f>anotacoes!D364</f>
        <v>40867</v>
      </c>
      <c r="B364" t="str">
        <f>anotacoes!C364</f>
        <v>GRAND PRIX AMSTERDAM 2011</v>
      </c>
      <c r="C364" t="str">
        <f>anotacoes!E364</f>
        <v>ATTAF</v>
      </c>
      <c r="D364" t="str">
        <f>anotacoes!F364</f>
        <v>SCHMITT</v>
      </c>
      <c r="E364" t="s">
        <v>10325</v>
      </c>
      <c r="F364">
        <f>anotacoes!A364</f>
        <v>7</v>
      </c>
      <c r="G364">
        <f>anotacoes!B364</f>
        <v>55</v>
      </c>
      <c r="H364" t="str">
        <f>anotacoes!K364</f>
        <v xml:space="preserve"> 00:08:35,579</v>
      </c>
      <c r="I364" t="str">
        <f>anotacoes!L364</f>
        <v xml:space="preserve"> 00:08:41,788</v>
      </c>
      <c r="J364" t="str">
        <f>IF(L364="PAUSE",E364,IF(anotacoes!G368=conversao_anotacoes!C364,conversao_anotacoes!C364,conversao_anotacoes!D364))</f>
        <v>ATTAF</v>
      </c>
      <c r="K364" t="str">
        <f t="shared" si="10"/>
        <v>SCHMITT</v>
      </c>
      <c r="L364" t="str">
        <f>UPPER(anotacoes!H364)</f>
        <v>DISPLACEMENT</v>
      </c>
      <c r="M364" t="str">
        <f>IF(OR(L364="ATTACK",L364="FINTA"),"&lt;TECNICA&gt;",UPPER(anotacoes!I364))</f>
        <v>2-3 STEP HESITANT LEFT</v>
      </c>
      <c r="N364" t="str">
        <f>IF(OR(L364="ATTACK",L364="FINTA"),UPPER(anotacoes!I364),"")</f>
        <v/>
      </c>
      <c r="O364" s="6" t="str">
        <f>IF(anotacoes!N364=0,"",anotacoes!N364)</f>
        <v/>
      </c>
      <c r="P364" t="str">
        <f>IF(anotacoes!M364=0,"",UPPER(anotacoes!M364))</f>
        <v/>
      </c>
      <c r="Q364" t="str">
        <f t="shared" si="11"/>
        <v>INSERT INTO CONVERSAO_LUTA_ACAO (cd_conversao, id_luta, sequencia, momento_inicio, momento_fim, quem_faz, quem_sofre, acao_tipo, acao, tecnica, direcao, pontuacao) VALUES (1, 7, 55, TRIM(' 00:08:35,579'), TRIM(' 00:08:41,788'), 'ATTAF', 'SCHMITT', 'DISPLACEMENT', '2-3 STEP HESITANT LEFT', NULL, NULL, NULL)</v>
      </c>
      <c r="R364" t="s">
        <v>10327</v>
      </c>
    </row>
    <row r="365" spans="1:18" hidden="1" x14ac:dyDescent="0.25">
      <c r="A365" s="7">
        <f>anotacoes!D365</f>
        <v>40867</v>
      </c>
      <c r="B365" t="str">
        <f>anotacoes!C365</f>
        <v>GRAND PRIX AMSTERDAM 2011</v>
      </c>
      <c r="C365" t="str">
        <f>anotacoes!E365</f>
        <v>ATTAF</v>
      </c>
      <c r="D365" t="str">
        <f>anotacoes!F365</f>
        <v>SCHMITT</v>
      </c>
      <c r="E365" t="s">
        <v>10325</v>
      </c>
      <c r="F365">
        <f>anotacoes!A365</f>
        <v>7</v>
      </c>
      <c r="G365">
        <f>anotacoes!B365</f>
        <v>56</v>
      </c>
      <c r="H365" t="str">
        <f>anotacoes!K365</f>
        <v xml:space="preserve"> 00:08:41,972</v>
      </c>
      <c r="I365" t="str">
        <f>anotacoes!L365</f>
        <v xml:space="preserve"> 00:08:43,536</v>
      </c>
      <c r="J365" t="str">
        <f>IF(L365="PAUSE",E365,IF(anotacoes!G369=conversao_anotacoes!C365,conversao_anotacoes!C365,conversao_anotacoes!D365))</f>
        <v>ATTAF</v>
      </c>
      <c r="K365" t="str">
        <f t="shared" si="10"/>
        <v>SCHMITT</v>
      </c>
      <c r="L365" t="str">
        <f>UPPER(anotacoes!H365)</f>
        <v>DISPLACEMENT</v>
      </c>
      <c r="M365" t="str">
        <f>IF(OR(L365="ATTACK",L365="FINTA"),"&lt;TECNICA&gt;",UPPER(anotacoes!I365))</f>
        <v>TRY TO GRIP WITH CONTACT</v>
      </c>
      <c r="N365" t="str">
        <f>IF(OR(L365="ATTACK",L365="FINTA"),UPPER(anotacoes!I365),"")</f>
        <v/>
      </c>
      <c r="O365" s="6" t="str">
        <f>IF(anotacoes!N365=0,"",anotacoes!N365)</f>
        <v/>
      </c>
      <c r="P365" t="str">
        <f>IF(anotacoes!M365=0,"",UPPER(anotacoes!M365))</f>
        <v/>
      </c>
      <c r="Q365" t="str">
        <f t="shared" si="11"/>
        <v>INSERT INTO CONVERSAO_LUTA_ACAO (cd_conversao, id_luta, sequencia, momento_inicio, momento_fim, quem_faz, quem_sofre, acao_tipo, acao, tecnica, direcao, pontuacao) VALUES (1, 7, 56, TRIM(' 00:08:41,972'), TRIM(' 00:08:43,536'), 'ATTAF', 'SCHMITT', 'DISPLACEMENT', 'TRY TO GRIP WITH CONTACT', NULL, NULL, NULL)</v>
      </c>
      <c r="R365" t="s">
        <v>10327</v>
      </c>
    </row>
    <row r="366" spans="1:18" hidden="1" x14ac:dyDescent="0.25">
      <c r="A366" s="7">
        <f>anotacoes!D366</f>
        <v>40867</v>
      </c>
      <c r="B366" t="str">
        <f>anotacoes!C366</f>
        <v>GRAND PRIX AMSTERDAM 2011</v>
      </c>
      <c r="C366" t="str">
        <f>anotacoes!E366</f>
        <v>ATTAF</v>
      </c>
      <c r="D366" t="str">
        <f>anotacoes!F366</f>
        <v>SCHMITT</v>
      </c>
      <c r="E366" t="s">
        <v>10325</v>
      </c>
      <c r="F366">
        <f>anotacoes!A366</f>
        <v>7</v>
      </c>
      <c r="G366">
        <f>anotacoes!B366</f>
        <v>57</v>
      </c>
      <c r="H366" t="str">
        <f>anotacoes!K366</f>
        <v xml:space="preserve"> 00:08:43,536</v>
      </c>
      <c r="I366" t="str">
        <f>anotacoes!L366</f>
        <v xml:space="preserve"> 00:08:46,103</v>
      </c>
      <c r="J366" t="str">
        <f>IF(L366="PAUSE",E366,IF(anotacoes!G370=conversao_anotacoes!C366,conversao_anotacoes!C366,conversao_anotacoes!D366))</f>
        <v>ATTAF</v>
      </c>
      <c r="K366" t="str">
        <f t="shared" si="10"/>
        <v>SCHMITT</v>
      </c>
      <c r="L366" t="str">
        <f>UPPER(anotacoes!H366)</f>
        <v>GRIP TIME</v>
      </c>
      <c r="M366" t="str">
        <f>IF(OR(L366="ATTACK",L366="FINTA"),"&lt;TECNICA&gt;",UPPER(anotacoes!I366))</f>
        <v>RIGHT SLEEVE LEFT SLEEVE</v>
      </c>
      <c r="N366" t="str">
        <f>IF(OR(L366="ATTACK",L366="FINTA"),UPPER(anotacoes!I366),"")</f>
        <v/>
      </c>
      <c r="O366" s="6" t="str">
        <f>IF(anotacoes!N366=0,"",anotacoes!N366)</f>
        <v/>
      </c>
      <c r="P366" t="str">
        <f>IF(anotacoes!M366=0,"",UPPER(anotacoes!M366))</f>
        <v/>
      </c>
      <c r="Q366" t="str">
        <f t="shared" si="11"/>
        <v>INSERT INTO CONVERSAO_LUTA_ACAO (cd_conversao, id_luta, sequencia, momento_inicio, momento_fim, quem_faz, quem_sofre, acao_tipo, acao, tecnica, direcao, pontuacao) VALUES (1, 7, 57, TRIM(' 00:08:43,536'), TRIM(' 00:08:46,103'), 'ATTAF', 'SCHMITT', 'GRIP TIME', 'RIGHT SLEEVE LEFT SLEEVE', NULL, NULL, NULL)</v>
      </c>
      <c r="R366" t="s">
        <v>10327</v>
      </c>
    </row>
    <row r="367" spans="1:18" hidden="1" x14ac:dyDescent="0.25">
      <c r="A367" s="7">
        <f>anotacoes!D367</f>
        <v>40867</v>
      </c>
      <c r="B367" t="str">
        <f>anotacoes!C367</f>
        <v>GRAND PRIX AMSTERDAM 2011</v>
      </c>
      <c r="C367" t="str">
        <f>anotacoes!E367</f>
        <v>ATTAF</v>
      </c>
      <c r="D367" t="str">
        <f>anotacoes!F367</f>
        <v>SCHMITT</v>
      </c>
      <c r="E367" t="s">
        <v>10325</v>
      </c>
      <c r="F367">
        <f>anotacoes!A367</f>
        <v>7</v>
      </c>
      <c r="G367">
        <f>anotacoes!B367</f>
        <v>58</v>
      </c>
      <c r="H367" t="str">
        <f>anotacoes!K367</f>
        <v xml:space="preserve"> 00:08:46,103</v>
      </c>
      <c r="I367" t="str">
        <f>anotacoes!L367</f>
        <v xml:space="preserve"> 00:08:47,679</v>
      </c>
      <c r="J367" t="str">
        <f>IF(L367="PAUSE",E367,IF(anotacoes!G371=conversao_anotacoes!C367,conversao_anotacoes!C367,conversao_anotacoes!D367))</f>
        <v>ATTAF</v>
      </c>
      <c r="K367" t="str">
        <f t="shared" si="10"/>
        <v>SCHMITT</v>
      </c>
      <c r="L367" t="str">
        <f>UPPER(anotacoes!H367)</f>
        <v>GRIP TIME</v>
      </c>
      <c r="M367" t="str">
        <f>IF(OR(L367="ATTACK",L367="FINTA"),"&lt;TECNICA&gt;",UPPER(anotacoes!I367))</f>
        <v>LEFT SLEEVE</v>
      </c>
      <c r="N367" t="str">
        <f>IF(OR(L367="ATTACK",L367="FINTA"),UPPER(anotacoes!I367),"")</f>
        <v/>
      </c>
      <c r="O367" s="6" t="str">
        <f>IF(anotacoes!N367=0,"",anotacoes!N367)</f>
        <v/>
      </c>
      <c r="P367" t="str">
        <f>IF(anotacoes!M367=0,"",UPPER(anotacoes!M367))</f>
        <v/>
      </c>
      <c r="Q367" t="str">
        <f t="shared" si="11"/>
        <v>INSERT INTO CONVERSAO_LUTA_ACAO (cd_conversao, id_luta, sequencia, momento_inicio, momento_fim, quem_faz, quem_sofre, acao_tipo, acao, tecnica, direcao, pontuacao) VALUES (1, 7, 58, TRIM(' 00:08:46,103'), TRIM(' 00:08:47,679'), 'ATTAF', 'SCHMITT', 'GRIP TIME', 'LEFT SLEEVE', NULL, NULL, NULL)</v>
      </c>
      <c r="R367" t="s">
        <v>10327</v>
      </c>
    </row>
    <row r="368" spans="1:18" hidden="1" x14ac:dyDescent="0.25">
      <c r="A368" s="7">
        <f>anotacoes!D368</f>
        <v>40867</v>
      </c>
      <c r="B368" t="str">
        <f>anotacoes!C368</f>
        <v>GRAND PRIX AMSTERDAM 2011</v>
      </c>
      <c r="C368" t="str">
        <f>anotacoes!E368</f>
        <v>ATTAF</v>
      </c>
      <c r="D368" t="str">
        <f>anotacoes!F368</f>
        <v>SCHMITT</v>
      </c>
      <c r="E368" t="s">
        <v>10325</v>
      </c>
      <c r="F368">
        <f>anotacoes!A368</f>
        <v>7</v>
      </c>
      <c r="G368">
        <f>anotacoes!B368</f>
        <v>59</v>
      </c>
      <c r="H368" t="str">
        <f>anotacoes!K368</f>
        <v xml:space="preserve"> 00:08:47,878</v>
      </c>
      <c r="I368" t="str">
        <f>anotacoes!L368</f>
        <v xml:space="preserve"> 00:08:59,447</v>
      </c>
      <c r="J368" t="str">
        <f>IF(L368="PAUSE",E368,IF(anotacoes!G372=conversao_anotacoes!C368,conversao_anotacoes!C368,conversao_anotacoes!D368))</f>
        <v>ATTAF</v>
      </c>
      <c r="K368" t="str">
        <f t="shared" si="10"/>
        <v>SCHMITT</v>
      </c>
      <c r="L368" t="str">
        <f>UPPER(anotacoes!H368)</f>
        <v>DISPLACEMENT</v>
      </c>
      <c r="M368" t="str">
        <f>IF(OR(L368="ATTACK",L368="FINTA"),"&lt;TECNICA&gt;",UPPER(anotacoes!I368))</f>
        <v>TRY TO GRIP WITH CONTACT</v>
      </c>
      <c r="N368" t="str">
        <f>IF(OR(L368="ATTACK",L368="FINTA"),UPPER(anotacoes!I368),"")</f>
        <v/>
      </c>
      <c r="O368" s="6" t="str">
        <f>IF(anotacoes!N368=0,"",anotacoes!N368)</f>
        <v/>
      </c>
      <c r="P368" t="str">
        <f>IF(anotacoes!M368=0,"",UPPER(anotacoes!M368))</f>
        <v/>
      </c>
      <c r="Q368" t="str">
        <f t="shared" si="11"/>
        <v>INSERT INTO CONVERSAO_LUTA_ACAO (cd_conversao, id_luta, sequencia, momento_inicio, momento_fim, quem_faz, quem_sofre, acao_tipo, acao, tecnica, direcao, pontuacao) VALUES (1, 7, 59, TRIM(' 00:08:47,878'), TRIM(' 00:08:59,447'), 'ATTAF', 'SCHMITT', 'DISPLACEMENT', 'TRY TO GRIP WITH CONTACT', NULL, NULL, NULL)</v>
      </c>
      <c r="R368" t="s">
        <v>10327</v>
      </c>
    </row>
    <row r="369" spans="1:18" hidden="1" x14ac:dyDescent="0.25">
      <c r="A369" s="7">
        <f>anotacoes!D369</f>
        <v>40867</v>
      </c>
      <c r="B369" t="str">
        <f>anotacoes!C369</f>
        <v>GRAND PRIX AMSTERDAM 2011</v>
      </c>
      <c r="C369" t="str">
        <f>anotacoes!E369</f>
        <v>ATTAF</v>
      </c>
      <c r="D369" t="str">
        <f>anotacoes!F369</f>
        <v>SCHMITT</v>
      </c>
      <c r="E369" t="s">
        <v>10325</v>
      </c>
      <c r="F369">
        <f>anotacoes!A369</f>
        <v>7</v>
      </c>
      <c r="G369">
        <f>anotacoes!B369</f>
        <v>60</v>
      </c>
      <c r="H369" t="str">
        <f>anotacoes!K369</f>
        <v xml:space="preserve"> 00:08:59,447</v>
      </c>
      <c r="I369" t="str">
        <f>anotacoes!L369</f>
        <v xml:space="preserve"> 00:09:04,969</v>
      </c>
      <c r="J369" t="str">
        <f>IF(L369="PAUSE",E369,IF(anotacoes!G373=conversao_anotacoes!C369,conversao_anotacoes!C369,conversao_anotacoes!D369))</f>
        <v>ATTAF</v>
      </c>
      <c r="K369" t="str">
        <f t="shared" si="10"/>
        <v>SCHMITT</v>
      </c>
      <c r="L369" t="str">
        <f>UPPER(anotacoes!H369)</f>
        <v>GRIP TIME</v>
      </c>
      <c r="M369" t="str">
        <f>IF(OR(L369="ATTACK",L369="FINTA"),"&lt;TECNICA&gt;",UPPER(anotacoes!I369))</f>
        <v>RIGHT COLLAR</v>
      </c>
      <c r="N369" t="str">
        <f>IF(OR(L369="ATTACK",L369="FINTA"),UPPER(anotacoes!I369),"")</f>
        <v/>
      </c>
      <c r="O369" s="6" t="str">
        <f>IF(anotacoes!N369=0,"",anotacoes!N369)</f>
        <v/>
      </c>
      <c r="P369" t="str">
        <f>IF(anotacoes!M369=0,"",UPPER(anotacoes!M369))</f>
        <v/>
      </c>
      <c r="Q369" t="str">
        <f t="shared" si="11"/>
        <v>INSERT INTO CONVERSAO_LUTA_ACAO (cd_conversao, id_luta, sequencia, momento_inicio, momento_fim, quem_faz, quem_sofre, acao_tipo, acao, tecnica, direcao, pontuacao) VALUES (1, 7, 60, TRIM(' 00:08:59,447'), TRIM(' 00:09:04,969'), 'ATTAF', 'SCHMITT', 'GRIP TIME', 'RIGHT COLLAR', NULL, NULL, NULL)</v>
      </c>
      <c r="R369" t="s">
        <v>10327</v>
      </c>
    </row>
    <row r="370" spans="1:18" hidden="1" x14ac:dyDescent="0.25">
      <c r="A370" s="7">
        <f>anotacoes!D370</f>
        <v>40867</v>
      </c>
      <c r="B370" t="str">
        <f>anotacoes!C370</f>
        <v>GRAND PRIX AMSTERDAM 2011</v>
      </c>
      <c r="C370" t="str">
        <f>anotacoes!E370</f>
        <v>ATTAF</v>
      </c>
      <c r="D370" t="str">
        <f>anotacoes!F370</f>
        <v>SCHMITT</v>
      </c>
      <c r="E370" t="s">
        <v>10325</v>
      </c>
      <c r="F370">
        <f>anotacoes!A370</f>
        <v>7</v>
      </c>
      <c r="G370">
        <f>anotacoes!B370</f>
        <v>61</v>
      </c>
      <c r="H370" t="str">
        <f>anotacoes!K370</f>
        <v xml:space="preserve"> 00:09:04,969</v>
      </c>
      <c r="I370" t="str">
        <f>anotacoes!L370</f>
        <v xml:space="preserve"> 00:09:04,969</v>
      </c>
      <c r="J370" t="str">
        <f>IF(L370="PAUSE",E370,IF(anotacoes!G374=conversao_anotacoes!C370,conversao_anotacoes!C370,conversao_anotacoes!D370))</f>
        <v>ATTAF</v>
      </c>
      <c r="K370" t="str">
        <f t="shared" si="10"/>
        <v>SCHMITT</v>
      </c>
      <c r="L370" t="str">
        <f>UPPER(anotacoes!H370)</f>
        <v>FINTA</v>
      </c>
      <c r="M370" t="str">
        <f>IF(OR(L370="ATTACK",L370="FINTA"),"&lt;TECNICA&gt;",UPPER(anotacoes!I370))</f>
        <v>&lt;TECNICA&gt;</v>
      </c>
      <c r="N370" t="str">
        <f>IF(OR(L370="ATTACK",L370="FINTA"),UPPER(anotacoes!I370),"")</f>
        <v>KOUCHI GARI RIGHT</v>
      </c>
      <c r="O370" s="6" t="str">
        <f>IF(anotacoes!N370=0,"",anotacoes!N370)</f>
        <v/>
      </c>
      <c r="P370" t="str">
        <f>IF(anotacoes!M370=0,"",UPPER(anotacoes!M370))</f>
        <v/>
      </c>
      <c r="Q370" t="str">
        <f t="shared" si="11"/>
        <v>INSERT INTO CONVERSAO_LUTA_ACAO (cd_conversao, id_luta, sequencia, momento_inicio, momento_fim, quem_faz, quem_sofre, acao_tipo, acao, tecnica, direcao, pontuacao) VALUES (1, 7, 61, TRIM(' 00:09:04,969'), TRIM(' 00:09:04,969'), 'ATTAF', 'SCHMITT', 'FINTA', '&lt;TECNICA&gt;', 'KOUCHI GARI RIGHT', NULL, NULL)</v>
      </c>
      <c r="R370" t="s">
        <v>10327</v>
      </c>
    </row>
    <row r="371" spans="1:18" hidden="1" x14ac:dyDescent="0.25">
      <c r="A371" s="7">
        <f>anotacoes!D371</f>
        <v>40867</v>
      </c>
      <c r="B371" t="str">
        <f>anotacoes!C371</f>
        <v>GRAND PRIX AMSTERDAM 2011</v>
      </c>
      <c r="C371" t="str">
        <f>anotacoes!E371</f>
        <v>ATTAF</v>
      </c>
      <c r="D371" t="str">
        <f>anotacoes!F371</f>
        <v>SCHMITT</v>
      </c>
      <c r="E371" t="s">
        <v>10325</v>
      </c>
      <c r="F371">
        <f>anotacoes!A371</f>
        <v>7</v>
      </c>
      <c r="G371">
        <f>anotacoes!B371</f>
        <v>62</v>
      </c>
      <c r="H371" t="str">
        <f>anotacoes!K371</f>
        <v xml:space="preserve"> 00:09:04,969</v>
      </c>
      <c r="I371" t="str">
        <f>anotacoes!L371</f>
        <v xml:space="preserve"> 00:09:04,969</v>
      </c>
      <c r="J371" t="str">
        <f>IF(L371="PAUSE",E371,IF(anotacoes!G375=conversao_anotacoes!C371,conversao_anotacoes!C371,conversao_anotacoes!D371))</f>
        <v>ATTAF</v>
      </c>
      <c r="K371" t="str">
        <f t="shared" si="10"/>
        <v>SCHMITT</v>
      </c>
      <c r="L371" t="str">
        <f>UPPER(anotacoes!H371)</f>
        <v>FINTA</v>
      </c>
      <c r="M371" t="str">
        <f>IF(OR(L371="ATTACK",L371="FINTA"),"&lt;TECNICA&gt;",UPPER(anotacoes!I371))</f>
        <v>&lt;TECNICA&gt;</v>
      </c>
      <c r="N371" t="str">
        <f>IF(OR(L371="ATTACK",L371="FINTA"),UPPER(anotacoes!I371),"")</f>
        <v>DEASHI HARAI LEFT</v>
      </c>
      <c r="O371" s="6" t="str">
        <f>IF(anotacoes!N371=0,"",anotacoes!N371)</f>
        <v/>
      </c>
      <c r="P371" t="str">
        <f>IF(anotacoes!M371=0,"",UPPER(anotacoes!M371))</f>
        <v/>
      </c>
      <c r="Q371" t="str">
        <f t="shared" si="11"/>
        <v>INSERT INTO CONVERSAO_LUTA_ACAO (cd_conversao, id_luta, sequencia, momento_inicio, momento_fim, quem_faz, quem_sofre, acao_tipo, acao, tecnica, direcao, pontuacao) VALUES (1, 7, 62, TRIM(' 00:09:04,969'), TRIM(' 00:09:04,969'), 'ATTAF', 'SCHMITT', 'FINTA', '&lt;TECNICA&gt;', 'DEASHI HARAI LEFT', NULL, NULL)</v>
      </c>
      <c r="R371" t="s">
        <v>10327</v>
      </c>
    </row>
    <row r="372" spans="1:18" hidden="1" x14ac:dyDescent="0.25">
      <c r="A372" s="7">
        <f>anotacoes!D372</f>
        <v>40867</v>
      </c>
      <c r="B372" t="str">
        <f>anotacoes!C372</f>
        <v>GRAND PRIX AMSTERDAM 2011</v>
      </c>
      <c r="C372" t="str">
        <f>anotacoes!E372</f>
        <v>ATTAF</v>
      </c>
      <c r="D372" t="str">
        <f>anotacoes!F372</f>
        <v>SCHMITT</v>
      </c>
      <c r="E372" t="s">
        <v>10325</v>
      </c>
      <c r="F372">
        <f>anotacoes!A372</f>
        <v>7</v>
      </c>
      <c r="G372">
        <f>anotacoes!B372</f>
        <v>63</v>
      </c>
      <c r="H372" t="str">
        <f>anotacoes!K372</f>
        <v xml:space="preserve"> 00:09:04,969</v>
      </c>
      <c r="I372" t="str">
        <f>anotacoes!L372</f>
        <v xml:space="preserve"> 00:09:07,476</v>
      </c>
      <c r="J372" t="str">
        <f>IF(L372="PAUSE",E372,IF(anotacoes!G376=conversao_anotacoes!C372,conversao_anotacoes!C372,conversao_anotacoes!D372))</f>
        <v>ATTAF</v>
      </c>
      <c r="K372" t="str">
        <f t="shared" si="10"/>
        <v>SCHMITT</v>
      </c>
      <c r="L372" t="str">
        <f>UPPER(anotacoes!H372)</f>
        <v>GRIP TIME</v>
      </c>
      <c r="M372" t="str">
        <f>IF(OR(L372="ATTACK",L372="FINTA"),"&lt;TECNICA&gt;",UPPER(anotacoes!I372))</f>
        <v>RIGHT COLLAR</v>
      </c>
      <c r="N372" t="str">
        <f>IF(OR(L372="ATTACK",L372="FINTA"),UPPER(anotacoes!I372),"")</f>
        <v/>
      </c>
      <c r="O372" s="6" t="str">
        <f>IF(anotacoes!N372=0,"",anotacoes!N372)</f>
        <v/>
      </c>
      <c r="P372" t="str">
        <f>IF(anotacoes!M372=0,"",UPPER(anotacoes!M372))</f>
        <v/>
      </c>
      <c r="Q372" t="str">
        <f t="shared" si="11"/>
        <v>INSERT INTO CONVERSAO_LUTA_ACAO (cd_conversao, id_luta, sequencia, momento_inicio, momento_fim, quem_faz, quem_sofre, acao_tipo, acao, tecnica, direcao, pontuacao) VALUES (1, 7, 63, TRIM(' 00:09:04,969'), TRIM(' 00:09:07,476'), 'ATTAF', 'SCHMITT', 'GRIP TIME', 'RIGHT COLLAR', NULL, NULL, NULL)</v>
      </c>
      <c r="R372" t="s">
        <v>10327</v>
      </c>
    </row>
    <row r="373" spans="1:18" hidden="1" x14ac:dyDescent="0.25">
      <c r="A373" s="7">
        <f>anotacoes!D373</f>
        <v>40867</v>
      </c>
      <c r="B373" t="str">
        <f>anotacoes!C373</f>
        <v>GRAND PRIX AMSTERDAM 2011</v>
      </c>
      <c r="C373" t="str">
        <f>anotacoes!E373</f>
        <v>ATTAF</v>
      </c>
      <c r="D373" t="str">
        <f>anotacoes!F373</f>
        <v>SCHMITT</v>
      </c>
      <c r="E373" t="s">
        <v>10325</v>
      </c>
      <c r="F373">
        <f>anotacoes!A373</f>
        <v>7</v>
      </c>
      <c r="G373">
        <f>anotacoes!B373</f>
        <v>64</v>
      </c>
      <c r="H373" t="str">
        <f>anotacoes!K373</f>
        <v xml:space="preserve"> 00:09:07,476</v>
      </c>
      <c r="I373" t="str">
        <f>anotacoes!L373</f>
        <v xml:space="preserve"> 00:09:07,476</v>
      </c>
      <c r="J373" t="str">
        <f>IF(L373="PAUSE",E373,IF(anotacoes!G377=conversao_anotacoes!C373,conversao_anotacoes!C373,conversao_anotacoes!D373))</f>
        <v>ATTAF</v>
      </c>
      <c r="K373" t="str">
        <f t="shared" si="10"/>
        <v>SCHMITT</v>
      </c>
      <c r="L373" t="str">
        <f>UPPER(anotacoes!H373)</f>
        <v>FINTA</v>
      </c>
      <c r="M373" t="str">
        <f>IF(OR(L373="ATTACK",L373="FINTA"),"&lt;TECNICA&gt;",UPPER(anotacoes!I373))</f>
        <v>&lt;TECNICA&gt;</v>
      </c>
      <c r="N373" t="str">
        <f>IF(OR(L373="ATTACK",L373="FINTA"),UPPER(anotacoes!I373),"")</f>
        <v>KOUCHI GARI RIGHT</v>
      </c>
      <c r="O373" s="6" t="str">
        <f>IF(anotacoes!N373=0,"",anotacoes!N373)</f>
        <v/>
      </c>
      <c r="P373" t="str">
        <f>IF(anotacoes!M373=0,"",UPPER(anotacoes!M373))</f>
        <v/>
      </c>
      <c r="Q373" t="str">
        <f t="shared" si="11"/>
        <v>INSERT INTO CONVERSAO_LUTA_ACAO (cd_conversao, id_luta, sequencia, momento_inicio, momento_fim, quem_faz, quem_sofre, acao_tipo, acao, tecnica, direcao, pontuacao) VALUES (1, 7, 64, TRIM(' 00:09:07,476'), TRIM(' 00:09:07,476'), 'ATTAF', 'SCHMITT', 'FINTA', '&lt;TECNICA&gt;', 'KOUCHI GARI RIGHT', NULL, NULL)</v>
      </c>
      <c r="R373" t="s">
        <v>10327</v>
      </c>
    </row>
    <row r="374" spans="1:18" hidden="1" x14ac:dyDescent="0.25">
      <c r="A374" s="7">
        <f>anotacoes!D374</f>
        <v>40867</v>
      </c>
      <c r="B374" t="str">
        <f>anotacoes!C374</f>
        <v>GRAND PRIX AMSTERDAM 2011</v>
      </c>
      <c r="C374" t="str">
        <f>anotacoes!E374</f>
        <v>ATTAF</v>
      </c>
      <c r="D374" t="str">
        <f>anotacoes!F374</f>
        <v>SCHMITT</v>
      </c>
      <c r="E374" t="s">
        <v>10325</v>
      </c>
      <c r="F374">
        <f>anotacoes!A374</f>
        <v>7</v>
      </c>
      <c r="G374">
        <f>anotacoes!B374</f>
        <v>65</v>
      </c>
      <c r="H374" t="str">
        <f>anotacoes!K374</f>
        <v xml:space="preserve"> 00:09:07,476</v>
      </c>
      <c r="I374" t="str">
        <f>anotacoes!L374</f>
        <v xml:space="preserve"> 00:09:07,476</v>
      </c>
      <c r="J374" t="str">
        <f>IF(L374="PAUSE",E374,IF(anotacoes!G378=conversao_anotacoes!C374,conversao_anotacoes!C374,conversao_anotacoes!D374))</f>
        <v>ATTAF</v>
      </c>
      <c r="K374" t="str">
        <f t="shared" si="10"/>
        <v>SCHMITT</v>
      </c>
      <c r="L374" t="str">
        <f>UPPER(anotacoes!H374)</f>
        <v>ATTACK</v>
      </c>
      <c r="M374" t="str">
        <f>IF(OR(L374="ATTACK",L374="FINTA"),"&lt;TECNICA&gt;",UPPER(anotacoes!I374))</f>
        <v>&lt;TECNICA&gt;</v>
      </c>
      <c r="N374" t="str">
        <f>IF(OR(L374="ATTACK",L374="FINTA"),UPPER(anotacoes!I374),"")</f>
        <v>DEASHI HARAI</v>
      </c>
      <c r="O374" s="6">
        <f>IF(anotacoes!N374=0,"",anotacoes!N374)</f>
        <v>7</v>
      </c>
      <c r="P374" t="str">
        <f>IF(anotacoes!M374=0,"",UPPER(anotacoes!M374))</f>
        <v/>
      </c>
      <c r="Q374" t="str">
        <f t="shared" si="11"/>
        <v>INSERT INTO CONVERSAO_LUTA_ACAO (cd_conversao, id_luta, sequencia, momento_inicio, momento_fim, quem_faz, quem_sofre, acao_tipo, acao, tecnica, direcao, pontuacao) VALUES (1, 7, 65, TRIM(' 00:09:07,476'), TRIM(' 00:09:07,476'), 'ATTAF', 'SCHMITT', 'ATTACK', '&lt;TECNICA&gt;', 'DEASHI HARAI', 7, NULL)</v>
      </c>
      <c r="R374" t="s">
        <v>10327</v>
      </c>
    </row>
    <row r="375" spans="1:18" hidden="1" x14ac:dyDescent="0.25">
      <c r="A375" s="7">
        <f>anotacoes!D375</f>
        <v>40867</v>
      </c>
      <c r="B375" t="str">
        <f>anotacoes!C375</f>
        <v>GRAND PRIX AMSTERDAM 2011</v>
      </c>
      <c r="C375" t="str">
        <f>anotacoes!E375</f>
        <v>ATTAF</v>
      </c>
      <c r="D375" t="str">
        <f>anotacoes!F375</f>
        <v>SCHMITT</v>
      </c>
      <c r="E375" t="s">
        <v>10325</v>
      </c>
      <c r="F375">
        <f>anotacoes!A375</f>
        <v>7</v>
      </c>
      <c r="G375">
        <f>anotacoes!B375</f>
        <v>66</v>
      </c>
      <c r="H375" t="str">
        <f>anotacoes!K375</f>
        <v xml:space="preserve"> 00:09:07,476</v>
      </c>
      <c r="I375" t="str">
        <f>anotacoes!L375</f>
        <v xml:space="preserve"> 00:09:17,689</v>
      </c>
      <c r="J375" t="str">
        <f>IF(L375="PAUSE",E375,IF(anotacoes!G379=conversao_anotacoes!C375,conversao_anotacoes!C375,conversao_anotacoes!D375))</f>
        <v>ATTAF</v>
      </c>
      <c r="K375" t="str">
        <f t="shared" si="10"/>
        <v>SCHMITT</v>
      </c>
      <c r="L375" t="str">
        <f>UPPER(anotacoes!H375)</f>
        <v>GROUNDWORK COMBAT</v>
      </c>
      <c r="M375" t="str">
        <f>IF(OR(L375="ATTACK",L375="FINTA"),"&lt;TECNICA&gt;",UPPER(anotacoes!I375))</f>
        <v>TRYING TO ATTACK</v>
      </c>
      <c r="N375" t="str">
        <f>IF(OR(L375="ATTACK",L375="FINTA"),UPPER(anotacoes!I375),"")</f>
        <v/>
      </c>
      <c r="O375" s="6" t="str">
        <f>IF(anotacoes!N375=0,"",anotacoes!N375)</f>
        <v/>
      </c>
      <c r="P375" t="str">
        <f>IF(anotacoes!M375=0,"",UPPER(anotacoes!M375))</f>
        <v/>
      </c>
      <c r="Q375" t="str">
        <f t="shared" si="11"/>
        <v>INSERT INTO CONVERSAO_LUTA_ACAO (cd_conversao, id_luta, sequencia, momento_inicio, momento_fim, quem_faz, quem_sofre, acao_tipo, acao, tecnica, direcao, pontuacao) VALUES (1, 7, 66, TRIM(' 00:09:07,476'), TRIM(' 00:09:17,689'), 'ATTAF', 'SCHMITT', 'GROUNDWORK COMBAT', 'TRYING TO ATTACK', NULL, NULL, NULL)</v>
      </c>
      <c r="R375" t="s">
        <v>10327</v>
      </c>
    </row>
    <row r="376" spans="1:18" hidden="1" x14ac:dyDescent="0.25">
      <c r="A376" s="7">
        <f>anotacoes!D376</f>
        <v>40867</v>
      </c>
      <c r="B376" t="str">
        <f>anotacoes!C376</f>
        <v>GRAND PRIX AMSTERDAM 2011</v>
      </c>
      <c r="C376" t="str">
        <f>anotacoes!E376</f>
        <v>ATTAF</v>
      </c>
      <c r="D376" t="str">
        <f>anotacoes!F376</f>
        <v>SCHMITT</v>
      </c>
      <c r="E376" t="s">
        <v>10325</v>
      </c>
      <c r="F376">
        <f>anotacoes!A376</f>
        <v>7</v>
      </c>
      <c r="G376">
        <f>anotacoes!B376</f>
        <v>67</v>
      </c>
      <c r="H376" t="str">
        <f>anotacoes!K376</f>
        <v xml:space="preserve"> 00:09:17,859</v>
      </c>
      <c r="I376" t="str">
        <f>anotacoes!L376</f>
        <v xml:space="preserve"> 00:10:03,024</v>
      </c>
      <c r="J376" t="str">
        <f>IF(L376="PAUSE",E376,IF(anotacoes!G380=conversao_anotacoes!C376,conversao_anotacoes!C376,conversao_anotacoes!D376))</f>
        <v>ATTAF</v>
      </c>
      <c r="K376" t="str">
        <f t="shared" si="10"/>
        <v>SCHMITT</v>
      </c>
      <c r="L376" t="str">
        <f>UPPER(anotacoes!H376)</f>
        <v>GROUNDWORK COMBAT</v>
      </c>
      <c r="M376" t="str">
        <f>IF(OR(L376="ATTACK",L376="FINTA"),"&lt;TECNICA&gt;",UPPER(anotacoes!I376))</f>
        <v>TRYING TO ATTACK</v>
      </c>
      <c r="N376" t="str">
        <f>IF(OR(L376="ATTACK",L376="FINTA"),UPPER(anotacoes!I376),"")</f>
        <v/>
      </c>
      <c r="O376" s="6" t="str">
        <f>IF(anotacoes!N376=0,"",anotacoes!N376)</f>
        <v/>
      </c>
      <c r="P376" t="str">
        <f>IF(anotacoes!M376=0,"",UPPER(anotacoes!M376))</f>
        <v/>
      </c>
      <c r="Q376" t="str">
        <f t="shared" si="11"/>
        <v>INSERT INTO CONVERSAO_LUTA_ACAO (cd_conversao, id_luta, sequencia, momento_inicio, momento_fim, quem_faz, quem_sofre, acao_tipo, acao, tecnica, direcao, pontuacao) VALUES (1, 7, 67, TRIM(' 00:09:17,859'), TRIM(' 00:10:03,024'), 'ATTAF', 'SCHMITT', 'GROUNDWORK COMBAT', 'TRYING TO ATTACK', NULL, NULL, NULL)</v>
      </c>
      <c r="R376" t="s">
        <v>10327</v>
      </c>
    </row>
    <row r="377" spans="1:18" hidden="1" x14ac:dyDescent="0.25">
      <c r="A377" s="7">
        <f>anotacoes!D377</f>
        <v>40867</v>
      </c>
      <c r="B377" t="str">
        <f>anotacoes!C377</f>
        <v>GRAND PRIX AMSTERDAM 2011</v>
      </c>
      <c r="C377" t="str">
        <f>anotacoes!E377</f>
        <v>ATTAF</v>
      </c>
      <c r="D377" t="str">
        <f>anotacoes!F377</f>
        <v>SCHMITT</v>
      </c>
      <c r="E377" t="s">
        <v>10325</v>
      </c>
      <c r="F377">
        <f>anotacoes!A377</f>
        <v>7</v>
      </c>
      <c r="G377">
        <f>anotacoes!B377</f>
        <v>68</v>
      </c>
      <c r="H377" t="str">
        <f>anotacoes!K377</f>
        <v xml:space="preserve"> 00:10:03,231</v>
      </c>
      <c r="I377" t="str">
        <f>anotacoes!L377</f>
        <v xml:space="preserve"> 00:10:14,494</v>
      </c>
      <c r="J377" t="str">
        <f>IF(L377="PAUSE",E377,IF(anotacoes!G381=conversao_anotacoes!C377,conversao_anotacoes!C377,conversao_anotacoes!D377))</f>
        <v>&lt;ARBITRO_DESCONHECIDO&gt;</v>
      </c>
      <c r="K377" t="str">
        <f t="shared" si="10"/>
        <v/>
      </c>
      <c r="L377" t="str">
        <f>UPPER(anotacoes!H377)</f>
        <v>PAUSE</v>
      </c>
      <c r="M377" t="str">
        <f>IF(OR(L377="ATTACK",L377="FINTA"),"&lt;TECNICA&gt;",UPPER(anotacoes!I377))</f>
        <v>&lt;NAO_CLASSIFICADO&gt;</v>
      </c>
      <c r="N377" t="str">
        <f>IF(OR(L377="ATTACK",L377="FINTA"),UPPER(anotacoes!I377),"")</f>
        <v/>
      </c>
      <c r="O377" s="6" t="str">
        <f>IF(anotacoes!N377=0,"",anotacoes!N377)</f>
        <v/>
      </c>
      <c r="P377" t="str">
        <f>IF(anotacoes!M377=0,"",UPPER(anotacoes!M377))</f>
        <v/>
      </c>
      <c r="Q377" t="str">
        <f t="shared" si="11"/>
        <v>INSERT INTO CONVERSAO_LUTA_ACAO (cd_conversao, id_luta, sequencia, momento_inicio, momento_fim, quem_faz, quem_sofre, acao_tipo, acao, tecnica, direcao, pontuacao) VALUES (1, 7, 68, TRIM(' 00:10:03,231'), TRIM(' 00:10:14,494'), '&lt;ARBITRO_DESCONHECIDO&gt;', '', 'PAUSE', '&lt;NAO_CLASSIFICADO&gt;', NULL, NULL, NULL)</v>
      </c>
      <c r="R377" t="s">
        <v>10327</v>
      </c>
    </row>
    <row r="378" spans="1:18" hidden="1" x14ac:dyDescent="0.25">
      <c r="A378" s="7">
        <f>anotacoes!D378</f>
        <v>40867</v>
      </c>
      <c r="B378" t="str">
        <f>anotacoes!C378</f>
        <v>GRAND PRIX AMSTERDAM 2011</v>
      </c>
      <c r="C378" t="str">
        <f>anotacoes!E378</f>
        <v>ATTAF</v>
      </c>
      <c r="D378" t="str">
        <f>anotacoes!F378</f>
        <v>SCHMITT</v>
      </c>
      <c r="E378" t="s">
        <v>10325</v>
      </c>
      <c r="F378">
        <f>anotacoes!A378</f>
        <v>7</v>
      </c>
      <c r="G378">
        <f>anotacoes!B378</f>
        <v>69</v>
      </c>
      <c r="H378" t="str">
        <f>anotacoes!K378</f>
        <v xml:space="preserve"> 00:10:14,676</v>
      </c>
      <c r="I378" t="str">
        <f>anotacoes!L378</f>
        <v xml:space="preserve"> 00:10:24,617</v>
      </c>
      <c r="J378" t="str">
        <f>IF(L378="PAUSE",E378,IF(anotacoes!G382=conversao_anotacoes!C378,conversao_anotacoes!C378,conversao_anotacoes!D378))</f>
        <v>ATTAF</v>
      </c>
      <c r="K378" t="str">
        <f t="shared" si="10"/>
        <v>SCHMITT</v>
      </c>
      <c r="L378" t="str">
        <f>UPPER(anotacoes!H378)</f>
        <v>DISPLACEMENT</v>
      </c>
      <c r="M378" t="str">
        <f>IF(OR(L378="ATTACK",L378="FINTA"),"&lt;TECNICA&gt;",UPPER(anotacoes!I378))</f>
        <v>2-3 STEP HESITANT LEFT</v>
      </c>
      <c r="N378" t="str">
        <f>IF(OR(L378="ATTACK",L378="FINTA"),UPPER(anotacoes!I378),"")</f>
        <v/>
      </c>
      <c r="O378" s="6" t="str">
        <f>IF(anotacoes!N378=0,"",anotacoes!N378)</f>
        <v/>
      </c>
      <c r="P378" t="str">
        <f>IF(anotacoes!M378=0,"",UPPER(anotacoes!M378))</f>
        <v/>
      </c>
      <c r="Q378" t="str">
        <f t="shared" si="11"/>
        <v>INSERT INTO CONVERSAO_LUTA_ACAO (cd_conversao, id_luta, sequencia, momento_inicio, momento_fim, quem_faz, quem_sofre, acao_tipo, acao, tecnica, direcao, pontuacao) VALUES (1, 7, 69, TRIM(' 00:10:14,676'), TRIM(' 00:10:24,617'), 'ATTAF', 'SCHMITT', 'DISPLACEMENT', '2-3 STEP HESITANT LEFT', NULL, NULL, NULL)</v>
      </c>
      <c r="R378" t="s">
        <v>10327</v>
      </c>
    </row>
    <row r="379" spans="1:18" hidden="1" x14ac:dyDescent="0.25">
      <c r="A379" s="7">
        <f>anotacoes!D379</f>
        <v>40867</v>
      </c>
      <c r="B379" t="str">
        <f>anotacoes!C379</f>
        <v>GRAND PRIX AMSTERDAM 2011</v>
      </c>
      <c r="C379" t="str">
        <f>anotacoes!E379</f>
        <v>ATTAF</v>
      </c>
      <c r="D379" t="str">
        <f>anotacoes!F379</f>
        <v>SCHMITT</v>
      </c>
      <c r="E379" t="s">
        <v>10325</v>
      </c>
      <c r="F379">
        <f>anotacoes!A379</f>
        <v>7</v>
      </c>
      <c r="G379">
        <f>anotacoes!B379</f>
        <v>70</v>
      </c>
      <c r="H379" t="str">
        <f>anotacoes!K379</f>
        <v xml:space="preserve"> 00:10:24,832</v>
      </c>
      <c r="I379" t="str">
        <f>anotacoes!L379</f>
        <v xml:space="preserve"> 00:10:29,913</v>
      </c>
      <c r="J379" t="str">
        <f>IF(L379="PAUSE",E379,IF(anotacoes!G383=conversao_anotacoes!C379,conversao_anotacoes!C379,conversao_anotacoes!D379))</f>
        <v>ATTAF</v>
      </c>
      <c r="K379" t="str">
        <f t="shared" si="10"/>
        <v>SCHMITT</v>
      </c>
      <c r="L379" t="str">
        <f>UPPER(anotacoes!H379)</f>
        <v>DISPLACEMENT</v>
      </c>
      <c r="M379" t="str">
        <f>IF(OR(L379="ATTACK",L379="FINTA"),"&lt;TECNICA&gt;",UPPER(anotacoes!I379))</f>
        <v>TRY TO GRIP WITH CONTACT</v>
      </c>
      <c r="N379" t="str">
        <f>IF(OR(L379="ATTACK",L379="FINTA"),UPPER(anotacoes!I379),"")</f>
        <v/>
      </c>
      <c r="O379" s="6" t="str">
        <f>IF(anotacoes!N379=0,"",anotacoes!N379)</f>
        <v/>
      </c>
      <c r="P379" t="str">
        <f>IF(anotacoes!M379=0,"",UPPER(anotacoes!M379))</f>
        <v/>
      </c>
      <c r="Q379" t="str">
        <f t="shared" si="11"/>
        <v>INSERT INTO CONVERSAO_LUTA_ACAO (cd_conversao, id_luta, sequencia, momento_inicio, momento_fim, quem_faz, quem_sofre, acao_tipo, acao, tecnica, direcao, pontuacao) VALUES (1, 7, 70, TRIM(' 00:10:24,832'), TRIM(' 00:10:29,913'), 'ATTAF', 'SCHMITT', 'DISPLACEMENT', 'TRY TO GRIP WITH CONTACT', NULL, NULL, NULL)</v>
      </c>
      <c r="R379" t="s">
        <v>10327</v>
      </c>
    </row>
    <row r="380" spans="1:18" hidden="1" x14ac:dyDescent="0.25">
      <c r="A380" s="7">
        <f>anotacoes!D380</f>
        <v>40867</v>
      </c>
      <c r="B380" t="str">
        <f>anotacoes!C380</f>
        <v>GRAND PRIX AMSTERDAM 2011</v>
      </c>
      <c r="C380" t="str">
        <f>anotacoes!E380</f>
        <v>ATTAF</v>
      </c>
      <c r="D380" t="str">
        <f>anotacoes!F380</f>
        <v>SCHMITT</v>
      </c>
      <c r="E380" t="s">
        <v>10325</v>
      </c>
      <c r="F380">
        <f>anotacoes!A380</f>
        <v>7</v>
      </c>
      <c r="G380">
        <f>anotacoes!B380</f>
        <v>71</v>
      </c>
      <c r="H380" t="str">
        <f>anotacoes!K380</f>
        <v xml:space="preserve"> 00:10:29,913</v>
      </c>
      <c r="I380" t="str">
        <f>anotacoes!L380</f>
        <v xml:space="preserve"> 00:10:31,594</v>
      </c>
      <c r="J380" t="str">
        <f>IF(L380="PAUSE",E380,IF(anotacoes!G384=conversao_anotacoes!C380,conversao_anotacoes!C380,conversao_anotacoes!D380))</f>
        <v>ATTAF</v>
      </c>
      <c r="K380" t="str">
        <f t="shared" si="10"/>
        <v>SCHMITT</v>
      </c>
      <c r="L380" t="str">
        <f>UPPER(anotacoes!H380)</f>
        <v>GRIP TIME</v>
      </c>
      <c r="M380" t="str">
        <f>IF(OR(L380="ATTACK",L380="FINTA"),"&lt;TECNICA&gt;",UPPER(anotacoes!I380))</f>
        <v>RIGHT COLLAR LEFT SLEEVE</v>
      </c>
      <c r="N380" t="str">
        <f>IF(OR(L380="ATTACK",L380="FINTA"),UPPER(anotacoes!I380),"")</f>
        <v/>
      </c>
      <c r="O380" s="6" t="str">
        <f>IF(anotacoes!N380=0,"",anotacoes!N380)</f>
        <v/>
      </c>
      <c r="P380" t="str">
        <f>IF(anotacoes!M380=0,"",UPPER(anotacoes!M380))</f>
        <v/>
      </c>
      <c r="Q380" t="str">
        <f t="shared" si="11"/>
        <v>INSERT INTO CONVERSAO_LUTA_ACAO (cd_conversao, id_luta, sequencia, momento_inicio, momento_fim, quem_faz, quem_sofre, acao_tipo, acao, tecnica, direcao, pontuacao) VALUES (1, 7, 71, TRIM(' 00:10:29,913'), TRIM(' 00:10:31,594'), 'ATTAF', 'SCHMITT', 'GRIP TIME', 'RIGHT COLLAR LEFT SLEEVE', NULL, NULL, NULL)</v>
      </c>
      <c r="R380" t="s">
        <v>10327</v>
      </c>
    </row>
    <row r="381" spans="1:18" hidden="1" x14ac:dyDescent="0.25">
      <c r="A381" s="7">
        <f>anotacoes!D381</f>
        <v>40867</v>
      </c>
      <c r="B381" t="str">
        <f>anotacoes!C381</f>
        <v>GRAND PRIX AMSTERDAM 2011</v>
      </c>
      <c r="C381" t="str">
        <f>anotacoes!E381</f>
        <v>ATTAF</v>
      </c>
      <c r="D381" t="str">
        <f>anotacoes!F381</f>
        <v>SCHMITT</v>
      </c>
      <c r="E381" t="s">
        <v>10325</v>
      </c>
      <c r="F381">
        <f>anotacoes!A381</f>
        <v>7</v>
      </c>
      <c r="G381">
        <f>anotacoes!B381</f>
        <v>72</v>
      </c>
      <c r="H381" t="str">
        <f>anotacoes!K381</f>
        <v xml:space="preserve"> 00:10:31,594</v>
      </c>
      <c r="I381" t="str">
        <f>anotacoes!L381</f>
        <v xml:space="preserve"> 00:10:34,554</v>
      </c>
      <c r="J381" t="str">
        <f>IF(L381="PAUSE",E381,IF(anotacoes!G385=conversao_anotacoes!C381,conversao_anotacoes!C381,conversao_anotacoes!D381))</f>
        <v>ATTAF</v>
      </c>
      <c r="K381" t="str">
        <f t="shared" si="10"/>
        <v>SCHMITT</v>
      </c>
      <c r="L381" t="str">
        <f>UPPER(anotacoes!H381)</f>
        <v>TRANSITION</v>
      </c>
      <c r="M381" t="str">
        <f>IF(OR(L381="ATTACK",L381="FINTA"),"&lt;TECNICA&gt;",UPPER(anotacoes!I381))</f>
        <v>WITHOUT ATTACK</v>
      </c>
      <c r="N381" t="str">
        <f>IF(OR(L381="ATTACK",L381="FINTA"),UPPER(anotacoes!I381),"")</f>
        <v/>
      </c>
      <c r="O381" s="6" t="str">
        <f>IF(anotacoes!N381=0,"",anotacoes!N381)</f>
        <v/>
      </c>
      <c r="P381" t="str">
        <f>IF(anotacoes!M381=0,"",UPPER(anotacoes!M381))</f>
        <v/>
      </c>
      <c r="Q381" t="str">
        <f t="shared" si="11"/>
        <v>INSERT INTO CONVERSAO_LUTA_ACAO (cd_conversao, id_luta, sequencia, momento_inicio, momento_fim, quem_faz, quem_sofre, acao_tipo, acao, tecnica, direcao, pontuacao) VALUES (1, 7, 72, TRIM(' 00:10:31,594'), TRIM(' 00:10:34,554'), 'ATTAF', 'SCHMITT', 'TRANSITION', 'WITHOUT ATTACK', NULL, NULL, NULL)</v>
      </c>
      <c r="R381" t="s">
        <v>10327</v>
      </c>
    </row>
    <row r="382" spans="1:18" hidden="1" x14ac:dyDescent="0.25">
      <c r="A382" s="7">
        <f>anotacoes!D382</f>
        <v>40867</v>
      </c>
      <c r="B382" t="str">
        <f>anotacoes!C382</f>
        <v>GRAND PRIX AMSTERDAM 2011</v>
      </c>
      <c r="C382" t="str">
        <f>anotacoes!E382</f>
        <v>ATTAF</v>
      </c>
      <c r="D382" t="str">
        <f>anotacoes!F382</f>
        <v>SCHMITT</v>
      </c>
      <c r="E382" t="s">
        <v>10325</v>
      </c>
      <c r="F382">
        <f>anotacoes!A382</f>
        <v>7</v>
      </c>
      <c r="G382">
        <f>anotacoes!B382</f>
        <v>73</v>
      </c>
      <c r="H382" t="str">
        <f>anotacoes!K382</f>
        <v xml:space="preserve"> 00:10:34,737</v>
      </c>
      <c r="I382" t="str">
        <f>anotacoes!L382</f>
        <v xml:space="preserve"> 00:10:40,917</v>
      </c>
      <c r="J382" t="str">
        <f>IF(L382="PAUSE",E382,IF(anotacoes!G386=conversao_anotacoes!C382,conversao_anotacoes!C382,conversao_anotacoes!D382))</f>
        <v>&lt;ARBITRO_DESCONHECIDO&gt;</v>
      </c>
      <c r="K382" t="str">
        <f t="shared" si="10"/>
        <v/>
      </c>
      <c r="L382" t="str">
        <f>UPPER(anotacoes!H382)</f>
        <v>PAUSE</v>
      </c>
      <c r="M382" t="str">
        <f>IF(OR(L382="ATTACK",L382="FINTA"),"&lt;TECNICA&gt;",UPPER(anotacoes!I382))</f>
        <v>SHIDO OPPONENT WITHOUT SCORE</v>
      </c>
      <c r="N382" t="str">
        <f>IF(OR(L382="ATTACK",L382="FINTA"),UPPER(anotacoes!I382),"")</f>
        <v/>
      </c>
      <c r="O382" s="6" t="str">
        <f>IF(anotacoes!N382=0,"",anotacoes!N382)</f>
        <v/>
      </c>
      <c r="P382" t="str">
        <f>IF(anotacoes!M382=0,"",UPPER(anotacoes!M382))</f>
        <v/>
      </c>
      <c r="Q382" t="str">
        <f t="shared" si="11"/>
        <v>INSERT INTO CONVERSAO_LUTA_ACAO (cd_conversao, id_luta, sequencia, momento_inicio, momento_fim, quem_faz, quem_sofre, acao_tipo, acao, tecnica, direcao, pontuacao) VALUES (1, 7, 73, TRIM(' 00:10:34,737'), TRIM(' 00:10:40,917'), '&lt;ARBITRO_DESCONHECIDO&gt;', '', 'PAUSE', 'SHIDO OPPONENT WITHOUT SCORE', NULL, NULL, NULL)</v>
      </c>
      <c r="R382" t="s">
        <v>10327</v>
      </c>
    </row>
    <row r="383" spans="1:18" hidden="1" x14ac:dyDescent="0.25">
      <c r="A383" s="7">
        <f>anotacoes!D383</f>
        <v>40867</v>
      </c>
      <c r="B383" t="str">
        <f>anotacoes!C383</f>
        <v>GRAND PRIX AMSTERDAM 2011</v>
      </c>
      <c r="C383" t="str">
        <f>anotacoes!E383</f>
        <v>ATTAF</v>
      </c>
      <c r="D383" t="str">
        <f>anotacoes!F383</f>
        <v>SCHMITT</v>
      </c>
      <c r="E383" t="s">
        <v>10325</v>
      </c>
      <c r="F383">
        <f>anotacoes!A383</f>
        <v>7</v>
      </c>
      <c r="G383">
        <f>anotacoes!B383</f>
        <v>74</v>
      </c>
      <c r="H383" t="str">
        <f>anotacoes!K383</f>
        <v xml:space="preserve"> 00:10:40,917</v>
      </c>
      <c r="I383" t="str">
        <f>anotacoes!L383</f>
        <v xml:space="preserve"> 00:10:44,074</v>
      </c>
      <c r="J383" t="str">
        <f>IF(L383="PAUSE",E383,IF(anotacoes!G387=conversao_anotacoes!C383,conversao_anotacoes!C383,conversao_anotacoes!D383))</f>
        <v>ATTAF</v>
      </c>
      <c r="K383" t="str">
        <f t="shared" si="10"/>
        <v>SCHMITT</v>
      </c>
      <c r="L383" t="str">
        <f>UPPER(anotacoes!H383)</f>
        <v>DISPLACEMENT</v>
      </c>
      <c r="M383" t="str">
        <f>IF(OR(L383="ATTACK",L383="FINTA"),"&lt;TECNICA&gt;",UPPER(anotacoes!I383))</f>
        <v>2-3 STEP HESITANT LEFT</v>
      </c>
      <c r="N383" t="str">
        <f>IF(OR(L383="ATTACK",L383="FINTA"),UPPER(anotacoes!I383),"")</f>
        <v/>
      </c>
      <c r="O383" s="6" t="str">
        <f>IF(anotacoes!N383=0,"",anotacoes!N383)</f>
        <v/>
      </c>
      <c r="P383" t="str">
        <f>IF(anotacoes!M383=0,"",UPPER(anotacoes!M383))</f>
        <v/>
      </c>
      <c r="Q383" t="str">
        <f t="shared" si="11"/>
        <v>INSERT INTO CONVERSAO_LUTA_ACAO (cd_conversao, id_luta, sequencia, momento_inicio, momento_fim, quem_faz, quem_sofre, acao_tipo, acao, tecnica, direcao, pontuacao) VALUES (1, 7, 74, TRIM(' 00:10:40,917'), TRIM(' 00:10:44,074'), 'ATTAF', 'SCHMITT', 'DISPLACEMENT', '2-3 STEP HESITANT LEFT', NULL, NULL, NULL)</v>
      </c>
      <c r="R383" t="s">
        <v>10327</v>
      </c>
    </row>
    <row r="384" spans="1:18" hidden="1" x14ac:dyDescent="0.25">
      <c r="A384" s="7">
        <f>anotacoes!D384</f>
        <v>40867</v>
      </c>
      <c r="B384" t="str">
        <f>anotacoes!C384</f>
        <v>GRAND PRIX AMSTERDAM 2011</v>
      </c>
      <c r="C384" t="str">
        <f>anotacoes!E384</f>
        <v>ATTAF</v>
      </c>
      <c r="D384" t="str">
        <f>anotacoes!F384</f>
        <v>SCHMITT</v>
      </c>
      <c r="E384" t="s">
        <v>10325</v>
      </c>
      <c r="F384">
        <f>anotacoes!A384</f>
        <v>7</v>
      </c>
      <c r="G384">
        <f>anotacoes!B384</f>
        <v>75</v>
      </c>
      <c r="H384" t="str">
        <f>anotacoes!K384</f>
        <v xml:space="preserve"> 00:10:44,074</v>
      </c>
      <c r="I384" t="str">
        <f>anotacoes!L384</f>
        <v xml:space="preserve"> 00:10:52,544</v>
      </c>
      <c r="J384" t="str">
        <f>IF(L384="PAUSE",E384,IF(anotacoes!G388=conversao_anotacoes!C384,conversao_anotacoes!C384,conversao_anotacoes!D384))</f>
        <v>ATTAF</v>
      </c>
      <c r="K384" t="str">
        <f t="shared" si="10"/>
        <v>SCHMITT</v>
      </c>
      <c r="L384" t="str">
        <f>UPPER(anotacoes!H384)</f>
        <v>GRIP TIME</v>
      </c>
      <c r="M384" t="str">
        <f>IF(OR(L384="ATTACK",L384="FINTA"),"&lt;TECNICA&gt;",UPPER(anotacoes!I384))</f>
        <v>RIGHT COLLAR</v>
      </c>
      <c r="N384" t="str">
        <f>IF(OR(L384="ATTACK",L384="FINTA"),UPPER(anotacoes!I384),"")</f>
        <v/>
      </c>
      <c r="O384" s="6" t="str">
        <f>IF(anotacoes!N384=0,"",anotacoes!N384)</f>
        <v/>
      </c>
      <c r="P384" t="str">
        <f>IF(anotacoes!M384=0,"",UPPER(anotacoes!M384))</f>
        <v/>
      </c>
      <c r="Q384" t="str">
        <f t="shared" si="11"/>
        <v>INSERT INTO CONVERSAO_LUTA_ACAO (cd_conversao, id_luta, sequencia, momento_inicio, momento_fim, quem_faz, quem_sofre, acao_tipo, acao, tecnica, direcao, pontuacao) VALUES (1, 7, 75, TRIM(' 00:10:44,074'), TRIM(' 00:10:52,544'), 'ATTAF', 'SCHMITT', 'GRIP TIME', 'RIGHT COLLAR', NULL, NULL, NULL)</v>
      </c>
      <c r="R384" t="s">
        <v>10327</v>
      </c>
    </row>
    <row r="385" spans="1:18" hidden="1" x14ac:dyDescent="0.25">
      <c r="A385" s="7">
        <f>anotacoes!D385</f>
        <v>40867</v>
      </c>
      <c r="B385" t="str">
        <f>anotacoes!C385</f>
        <v>GRAND PRIX AMSTERDAM 2011</v>
      </c>
      <c r="C385" t="str">
        <f>anotacoes!E385</f>
        <v>ATTAF</v>
      </c>
      <c r="D385" t="str">
        <f>anotacoes!F385</f>
        <v>SCHMITT</v>
      </c>
      <c r="E385" t="s">
        <v>10325</v>
      </c>
      <c r="F385">
        <f>anotacoes!A385</f>
        <v>7</v>
      </c>
      <c r="G385">
        <f>anotacoes!B385</f>
        <v>76</v>
      </c>
      <c r="H385" t="str">
        <f>anotacoes!K385</f>
        <v xml:space="preserve"> 00:10:52,544</v>
      </c>
      <c r="I385" t="str">
        <f>anotacoes!L385</f>
        <v xml:space="preserve"> 00:10:52,544</v>
      </c>
      <c r="J385" t="str">
        <f>IF(L385="PAUSE",E385,IF(anotacoes!G389=conversao_anotacoes!C385,conversao_anotacoes!C385,conversao_anotacoes!D385))</f>
        <v>ATTAF</v>
      </c>
      <c r="K385" t="str">
        <f t="shared" si="10"/>
        <v>SCHMITT</v>
      </c>
      <c r="L385" t="str">
        <f>UPPER(anotacoes!H385)</f>
        <v>ATTACK</v>
      </c>
      <c r="M385" t="str">
        <f>IF(OR(L385="ATTACK",L385="FINTA"),"&lt;TECNICA&gt;",UPPER(anotacoes!I385))</f>
        <v>&lt;TECNICA&gt;</v>
      </c>
      <c r="N385" t="str">
        <f>IF(OR(L385="ATTACK",L385="FINTA"),UPPER(anotacoes!I385),"")</f>
        <v>DEASHI HARAI</v>
      </c>
      <c r="O385" s="6">
        <f>IF(anotacoes!N385=0,"",anotacoes!N385)</f>
        <v>7</v>
      </c>
      <c r="P385" t="str">
        <f>IF(anotacoes!M385=0,"",UPPER(anotacoes!M385))</f>
        <v/>
      </c>
      <c r="Q385" t="str">
        <f t="shared" si="11"/>
        <v>INSERT INTO CONVERSAO_LUTA_ACAO (cd_conversao, id_luta, sequencia, momento_inicio, momento_fim, quem_faz, quem_sofre, acao_tipo, acao, tecnica, direcao, pontuacao) VALUES (1, 7, 76, TRIM(' 00:10:52,544'), TRIM(' 00:10:52,544'), 'ATTAF', 'SCHMITT', 'ATTACK', '&lt;TECNICA&gt;', 'DEASHI HARAI', 7, NULL)</v>
      </c>
      <c r="R385" t="s">
        <v>10327</v>
      </c>
    </row>
    <row r="386" spans="1:18" hidden="1" x14ac:dyDescent="0.25">
      <c r="A386" s="7">
        <f>anotacoes!D386</f>
        <v>40867</v>
      </c>
      <c r="B386" t="str">
        <f>anotacoes!C386</f>
        <v>GRAND PRIX AMSTERDAM 2011</v>
      </c>
      <c r="C386" t="str">
        <f>anotacoes!E386</f>
        <v>ATTAF</v>
      </c>
      <c r="D386" t="str">
        <f>anotacoes!F386</f>
        <v>SCHMITT</v>
      </c>
      <c r="E386" t="s">
        <v>10325</v>
      </c>
      <c r="F386">
        <f>anotacoes!A386</f>
        <v>7</v>
      </c>
      <c r="G386">
        <f>anotacoes!B386</f>
        <v>77</v>
      </c>
      <c r="H386" t="str">
        <f>anotacoes!K386</f>
        <v xml:space="preserve"> 00:10:52,544</v>
      </c>
      <c r="I386" t="str">
        <f>anotacoes!L386</f>
        <v xml:space="preserve"> 00:10:55,839</v>
      </c>
      <c r="J386" t="str">
        <f>IF(L386="PAUSE",E386,IF(anotacoes!G390=conversao_anotacoes!C386,conversao_anotacoes!C386,conversao_anotacoes!D386))</f>
        <v>ATTAF</v>
      </c>
      <c r="K386" t="str">
        <f t="shared" si="10"/>
        <v>SCHMITT</v>
      </c>
      <c r="L386" t="str">
        <f>UPPER(anotacoes!H386)</f>
        <v>GRIP TIME</v>
      </c>
      <c r="M386" t="str">
        <f>IF(OR(L386="ATTACK",L386="FINTA"),"&lt;TECNICA&gt;",UPPER(anotacoes!I386))</f>
        <v>RIGHT COLLAR</v>
      </c>
      <c r="N386" t="str">
        <f>IF(OR(L386="ATTACK",L386="FINTA"),UPPER(anotacoes!I386),"")</f>
        <v/>
      </c>
      <c r="O386" s="6" t="str">
        <f>IF(anotacoes!N386=0,"",anotacoes!N386)</f>
        <v/>
      </c>
      <c r="P386" t="str">
        <f>IF(anotacoes!M386=0,"",UPPER(anotacoes!M386))</f>
        <v/>
      </c>
      <c r="Q386" t="str">
        <f t="shared" si="11"/>
        <v>INSERT INTO CONVERSAO_LUTA_ACAO (cd_conversao, id_luta, sequencia, momento_inicio, momento_fim, quem_faz, quem_sofre, acao_tipo, acao, tecnica, direcao, pontuacao) VALUES (1, 7, 77, TRIM(' 00:10:52,544'), TRIM(' 00:10:55,839'), 'ATTAF', 'SCHMITT', 'GRIP TIME', 'RIGHT COLLAR', NULL, NULL, NULL)</v>
      </c>
      <c r="R386" t="s">
        <v>10327</v>
      </c>
    </row>
    <row r="387" spans="1:18" hidden="1" x14ac:dyDescent="0.25">
      <c r="A387" s="7">
        <f>anotacoes!D387</f>
        <v>40867</v>
      </c>
      <c r="B387" t="str">
        <f>anotacoes!C387</f>
        <v>GRAND PRIX AMSTERDAM 2011</v>
      </c>
      <c r="C387" t="str">
        <f>anotacoes!E387</f>
        <v>ATTAF</v>
      </c>
      <c r="D387" t="str">
        <f>anotacoes!F387</f>
        <v>SCHMITT</v>
      </c>
      <c r="E387" t="s">
        <v>10325</v>
      </c>
      <c r="F387">
        <f>anotacoes!A387</f>
        <v>7</v>
      </c>
      <c r="G387">
        <f>anotacoes!B387</f>
        <v>78</v>
      </c>
      <c r="H387" t="str">
        <f>anotacoes!K387</f>
        <v xml:space="preserve"> 00:10:55,839</v>
      </c>
      <c r="I387" t="str">
        <f>anotacoes!L387</f>
        <v xml:space="preserve"> 00:10:56,647</v>
      </c>
      <c r="J387" t="str">
        <f>IF(L387="PAUSE",E387,IF(anotacoes!G391=conversao_anotacoes!C387,conversao_anotacoes!C387,conversao_anotacoes!D387))</f>
        <v>ATTAF</v>
      </c>
      <c r="K387" t="str">
        <f t="shared" ref="K387:K450" si="12">IF(J387=E387,"",IF(J387=C387,D387,C387))</f>
        <v>SCHMITT</v>
      </c>
      <c r="L387" t="str">
        <f>UPPER(anotacoes!H387)</f>
        <v>DEFENSE</v>
      </c>
      <c r="M387" t="str">
        <f>IF(OR(L387="ATTACK",L387="FINTA"),"&lt;TECNICA&gt;",UPPER(anotacoes!I387))</f>
        <v>TAE-SABAKI LEFT</v>
      </c>
      <c r="N387" t="str">
        <f>IF(OR(L387="ATTACK",L387="FINTA"),UPPER(anotacoes!I387),"")</f>
        <v/>
      </c>
      <c r="O387" s="6" t="str">
        <f>IF(anotacoes!N387=0,"",anotacoes!N387)</f>
        <v/>
      </c>
      <c r="P387" t="str">
        <f>IF(anotacoes!M387=0,"",UPPER(anotacoes!M387))</f>
        <v/>
      </c>
      <c r="Q387" t="str">
        <f t="shared" ref="Q387:Q450" si="13">CONCATENATE("INSERT INTO CONVERSAO_LUTA_ACAO (cd_conversao, id_luta, sequencia, momento_inicio, momento_fim, quem_faz, quem_sofre, acao_tipo, acao, tecnica, direcao, pontuacao) VALUES (1, ",F387,", ",G387,", ","TRIM('",H387,"')",", ","TRIM('",I387,"')",", ","'",J387,"'",", ","'",K387,"'",", ","'",L387,"'",", ","'",M387,"'",", ",IF(N387="","NULL",CONCATENATE("'",N387,"'")),", ",IF(O387="","NULL",O387),", ",IF(P387="","NULL",CONCATENATE("'",P387,"'")),")")</f>
        <v>INSERT INTO CONVERSAO_LUTA_ACAO (cd_conversao, id_luta, sequencia, momento_inicio, momento_fim, quem_faz, quem_sofre, acao_tipo, acao, tecnica, direcao, pontuacao) VALUES (1, 7, 78, TRIM(' 00:10:55,839'), TRIM(' 00:10:56,647'), 'ATTAF', 'SCHMITT', 'DEFENSE', 'TAE-SABAKI LEFT', NULL, NULL, NULL)</v>
      </c>
      <c r="R387" t="s">
        <v>10327</v>
      </c>
    </row>
    <row r="388" spans="1:18" hidden="1" x14ac:dyDescent="0.25">
      <c r="A388" s="7">
        <f>anotacoes!D388</f>
        <v>40867</v>
      </c>
      <c r="B388" t="str">
        <f>anotacoes!C388</f>
        <v>GRAND PRIX AMSTERDAM 2011</v>
      </c>
      <c r="C388" t="str">
        <f>anotacoes!E388</f>
        <v>ATTAF</v>
      </c>
      <c r="D388" t="str">
        <f>anotacoes!F388</f>
        <v>SCHMITT</v>
      </c>
      <c r="E388" t="s">
        <v>10325</v>
      </c>
      <c r="F388">
        <f>anotacoes!A388</f>
        <v>7</v>
      </c>
      <c r="G388">
        <f>anotacoes!B388</f>
        <v>79</v>
      </c>
      <c r="H388" t="str">
        <f>anotacoes!K388</f>
        <v xml:space="preserve"> 00:10:56,647</v>
      </c>
      <c r="I388" t="str">
        <f>anotacoes!L388</f>
        <v xml:space="preserve"> 00:11:47,233</v>
      </c>
      <c r="J388" t="str">
        <f>IF(L388="PAUSE",E388,IF(anotacoes!G392=conversao_anotacoes!C388,conversao_anotacoes!C388,conversao_anotacoes!D388))</f>
        <v>&lt;ARBITRO_DESCONHECIDO&gt;</v>
      </c>
      <c r="K388" t="str">
        <f t="shared" si="12"/>
        <v/>
      </c>
      <c r="L388" t="str">
        <f>UPPER(anotacoes!H388)</f>
        <v>PAUSE</v>
      </c>
      <c r="M388" t="str">
        <f>IF(OR(L388="ATTACK",L388="FINTA"),"&lt;TECNICA&gt;",UPPER(anotacoes!I388))</f>
        <v>&lt;NAO_CLASSIFICADO&gt;</v>
      </c>
      <c r="N388" t="str">
        <f>IF(OR(L388="ATTACK",L388="FINTA"),UPPER(anotacoes!I388),"")</f>
        <v/>
      </c>
      <c r="O388" s="6" t="str">
        <f>IF(anotacoes!N388=0,"",anotacoes!N388)</f>
        <v/>
      </c>
      <c r="P388" t="str">
        <f>IF(anotacoes!M388=0,"",UPPER(anotacoes!M388))</f>
        <v/>
      </c>
      <c r="Q388" t="str">
        <f t="shared" si="13"/>
        <v>INSERT INTO CONVERSAO_LUTA_ACAO (cd_conversao, id_luta, sequencia, momento_inicio, momento_fim, quem_faz, quem_sofre, acao_tipo, acao, tecnica, direcao, pontuacao) VALUES (1, 7, 79, TRIM(' 00:10:56,647'), TRIM(' 00:11:47,233'), '&lt;ARBITRO_DESCONHECIDO&gt;', '', 'PAUSE', '&lt;NAO_CLASSIFICADO&gt;', NULL, NULL, NULL)</v>
      </c>
      <c r="R388" t="s">
        <v>10327</v>
      </c>
    </row>
    <row r="389" spans="1:18" hidden="1" x14ac:dyDescent="0.25">
      <c r="A389" s="7">
        <f>anotacoes!D389</f>
        <v>40867</v>
      </c>
      <c r="B389" t="str">
        <f>anotacoes!C389</f>
        <v>GRAND PRIX AMSTERDAM 2011</v>
      </c>
      <c r="C389" t="str">
        <f>anotacoes!E389</f>
        <v>ATTAF</v>
      </c>
      <c r="D389" t="str">
        <f>anotacoes!F389</f>
        <v>SCHMITT</v>
      </c>
      <c r="E389" t="s">
        <v>10325</v>
      </c>
      <c r="F389">
        <f>anotacoes!A389</f>
        <v>7</v>
      </c>
      <c r="G389">
        <f>anotacoes!B389</f>
        <v>80</v>
      </c>
      <c r="H389" t="str">
        <f>anotacoes!K389</f>
        <v xml:space="preserve"> 00:11:47,233</v>
      </c>
      <c r="I389" t="str">
        <f>anotacoes!L389</f>
        <v xml:space="preserve"> 00:11:50,669</v>
      </c>
      <c r="J389" t="str">
        <f>IF(L389="PAUSE",E389,IF(anotacoes!G393=conversao_anotacoes!C389,conversao_anotacoes!C389,conversao_anotacoes!D389))</f>
        <v>SCHMITT</v>
      </c>
      <c r="K389" t="str">
        <f t="shared" si="12"/>
        <v>ATTAF</v>
      </c>
      <c r="L389" t="str">
        <f>UPPER(anotacoes!H389)</f>
        <v>DISPLACEMENT</v>
      </c>
      <c r="M389" t="str">
        <f>IF(OR(L389="ATTACK",L389="FINTA"),"&lt;TECNICA&gt;",UPPER(anotacoes!I389))</f>
        <v>2-3 STEP HESITANT LEFT</v>
      </c>
      <c r="N389" t="str">
        <f>IF(OR(L389="ATTACK",L389="FINTA"),UPPER(anotacoes!I389),"")</f>
        <v/>
      </c>
      <c r="O389" s="6" t="str">
        <f>IF(anotacoes!N389=0,"",anotacoes!N389)</f>
        <v/>
      </c>
      <c r="P389" t="str">
        <f>IF(anotacoes!M389=0,"",UPPER(anotacoes!M389))</f>
        <v/>
      </c>
      <c r="Q389" t="str">
        <f t="shared" si="13"/>
        <v>INSERT INTO CONVERSAO_LUTA_ACAO (cd_conversao, id_luta, sequencia, momento_inicio, momento_fim, quem_faz, quem_sofre, acao_tipo, acao, tecnica, direcao, pontuacao) VALUES (1, 7, 80, TRIM(' 00:11:47,233'), TRIM(' 00:11:50,669'), 'SCHMITT', 'ATTAF', 'DISPLACEMENT', '2-3 STEP HESITANT LEFT', NULL, NULL, NULL)</v>
      </c>
      <c r="R389" t="s">
        <v>10327</v>
      </c>
    </row>
    <row r="390" spans="1:18" hidden="1" x14ac:dyDescent="0.25">
      <c r="A390" s="7">
        <f>anotacoes!D390</f>
        <v>40867</v>
      </c>
      <c r="B390" t="str">
        <f>anotacoes!C390</f>
        <v>GRAND PRIX AMSTERDAM 2011</v>
      </c>
      <c r="C390" t="str">
        <f>anotacoes!E390</f>
        <v>ATTAF</v>
      </c>
      <c r="D390" t="str">
        <f>anotacoes!F390</f>
        <v>SCHMITT</v>
      </c>
      <c r="E390" t="s">
        <v>10325</v>
      </c>
      <c r="F390">
        <f>anotacoes!A390</f>
        <v>7</v>
      </c>
      <c r="G390">
        <f>anotacoes!B390</f>
        <v>81</v>
      </c>
      <c r="H390" t="str">
        <f>anotacoes!K390</f>
        <v xml:space="preserve"> 00:11:50,855</v>
      </c>
      <c r="I390" t="str">
        <f>anotacoes!L390</f>
        <v xml:space="preserve"> 00:11:52,940</v>
      </c>
      <c r="J390" t="str">
        <f>IF(L390="PAUSE",E390,IF(anotacoes!G394=conversao_anotacoes!C390,conversao_anotacoes!C390,conversao_anotacoes!D390))</f>
        <v>SCHMITT</v>
      </c>
      <c r="K390" t="str">
        <f t="shared" si="12"/>
        <v>ATTAF</v>
      </c>
      <c r="L390" t="str">
        <f>UPPER(anotacoes!H390)</f>
        <v>GRIP TIME</v>
      </c>
      <c r="M390" t="str">
        <f>IF(OR(L390="ATTACK",L390="FINTA"),"&lt;TECNICA&gt;",UPPER(anotacoes!I390))</f>
        <v>RIGHT COLLAR</v>
      </c>
      <c r="N390" t="str">
        <f>IF(OR(L390="ATTACK",L390="FINTA"),UPPER(anotacoes!I390),"")</f>
        <v/>
      </c>
      <c r="O390" s="6" t="str">
        <f>IF(anotacoes!N390=0,"",anotacoes!N390)</f>
        <v/>
      </c>
      <c r="P390" t="str">
        <f>IF(anotacoes!M390=0,"",UPPER(anotacoes!M390))</f>
        <v/>
      </c>
      <c r="Q390" t="str">
        <f t="shared" si="13"/>
        <v>INSERT INTO CONVERSAO_LUTA_ACAO (cd_conversao, id_luta, sequencia, momento_inicio, momento_fim, quem_faz, quem_sofre, acao_tipo, acao, tecnica, direcao, pontuacao) VALUES (1, 7, 81, TRIM(' 00:11:50,855'), TRIM(' 00:11:52,940'), 'SCHMITT', 'ATTAF', 'GRIP TIME', 'RIGHT COLLAR', NULL, NULL, NULL)</v>
      </c>
      <c r="R390" t="s">
        <v>10327</v>
      </c>
    </row>
    <row r="391" spans="1:18" hidden="1" x14ac:dyDescent="0.25">
      <c r="A391" s="7">
        <f>anotacoes!D391</f>
        <v>40867</v>
      </c>
      <c r="B391" t="str">
        <f>anotacoes!C391</f>
        <v>GRAND PRIX AMSTERDAM 2011</v>
      </c>
      <c r="C391" t="str">
        <f>anotacoes!E391</f>
        <v>ATTAF</v>
      </c>
      <c r="D391" t="str">
        <f>anotacoes!F391</f>
        <v>SCHMITT</v>
      </c>
      <c r="E391" t="s">
        <v>10325</v>
      </c>
      <c r="F391">
        <f>anotacoes!A391</f>
        <v>7</v>
      </c>
      <c r="G391">
        <f>anotacoes!B391</f>
        <v>82</v>
      </c>
      <c r="H391" t="str">
        <f>anotacoes!K391</f>
        <v xml:space="preserve"> 00:11:53,103</v>
      </c>
      <c r="I391" t="str">
        <f>anotacoes!L391</f>
        <v xml:space="preserve"> 00:11:53,216</v>
      </c>
      <c r="J391" t="str">
        <f>IF(L391="PAUSE",E391,IF(anotacoes!G395=conversao_anotacoes!C391,conversao_anotacoes!C391,conversao_anotacoes!D391))</f>
        <v>SCHMITT</v>
      </c>
      <c r="K391" t="str">
        <f t="shared" si="12"/>
        <v>ATTAF</v>
      </c>
      <c r="L391" t="str">
        <f>UPPER(anotacoes!H391)</f>
        <v>DEFENSE</v>
      </c>
      <c r="M391" t="str">
        <f>IF(OR(L391="ATTACK",L391="FINTA"),"&lt;TECNICA&gt;",UPPER(anotacoes!I391))</f>
        <v>USING BODY MASS</v>
      </c>
      <c r="N391" t="str">
        <f>IF(OR(L391="ATTACK",L391="FINTA"),UPPER(anotacoes!I391),"")</f>
        <v/>
      </c>
      <c r="O391" s="6" t="str">
        <f>IF(anotacoes!N391=0,"",anotacoes!N391)</f>
        <v/>
      </c>
      <c r="P391" t="str">
        <f>IF(anotacoes!M391=0,"",UPPER(anotacoes!M391))</f>
        <v/>
      </c>
      <c r="Q391" t="str">
        <f t="shared" si="13"/>
        <v>INSERT INTO CONVERSAO_LUTA_ACAO (cd_conversao, id_luta, sequencia, momento_inicio, momento_fim, quem_faz, quem_sofre, acao_tipo, acao, tecnica, direcao, pontuacao) VALUES (1, 7, 82, TRIM(' 00:11:53,103'), TRIM(' 00:11:53,216'), 'SCHMITT', 'ATTAF', 'DEFENSE', 'USING BODY MASS', NULL, NULL, NULL)</v>
      </c>
      <c r="R391" t="s">
        <v>10327</v>
      </c>
    </row>
    <row r="392" spans="1:18" hidden="1" x14ac:dyDescent="0.25">
      <c r="A392" s="7">
        <f>anotacoes!D392</f>
        <v>40867</v>
      </c>
      <c r="B392" t="str">
        <f>anotacoes!C392</f>
        <v>GRAND PRIX AMSTERDAM 2011</v>
      </c>
      <c r="C392" t="str">
        <f>anotacoes!E392</f>
        <v>ATTAF</v>
      </c>
      <c r="D392" t="str">
        <f>anotacoes!F392</f>
        <v>SCHMITT</v>
      </c>
      <c r="E392" t="s">
        <v>10325</v>
      </c>
      <c r="F392">
        <f>anotacoes!A392</f>
        <v>7</v>
      </c>
      <c r="G392">
        <f>anotacoes!B392</f>
        <v>83</v>
      </c>
      <c r="H392" t="str">
        <f>anotacoes!K392</f>
        <v xml:space="preserve"> 00:11:53,216</v>
      </c>
      <c r="I392" t="str">
        <f>anotacoes!L392</f>
        <v xml:space="preserve"> 00:11:58,067</v>
      </c>
      <c r="J392" t="str">
        <f>IF(L392="PAUSE",E392,IF(anotacoes!G396=conversao_anotacoes!C392,conversao_anotacoes!C392,conversao_anotacoes!D392))</f>
        <v>SCHMITT</v>
      </c>
      <c r="K392" t="str">
        <f t="shared" si="12"/>
        <v>ATTAF</v>
      </c>
      <c r="L392" t="str">
        <f>UPPER(anotacoes!H392)</f>
        <v>END OF COMBAT</v>
      </c>
      <c r="M392" t="str">
        <f>IF(OR(L392="ATTACK",L392="FINTA"),"&lt;TECNICA&gt;",UPPER(anotacoes!I392))</f>
        <v>&lt;NULL&gt;</v>
      </c>
      <c r="N392" t="str">
        <f>IF(OR(L392="ATTACK",L392="FINTA"),UPPER(anotacoes!I392),"")</f>
        <v/>
      </c>
      <c r="O392" s="6" t="str">
        <f>IF(anotacoes!N392=0,"",anotacoes!N392)</f>
        <v/>
      </c>
      <c r="P392" t="str">
        <f>IF(anotacoes!M392=0,"",UPPER(anotacoes!M392))</f>
        <v/>
      </c>
      <c r="Q392" t="str">
        <f t="shared" si="13"/>
        <v>INSERT INTO CONVERSAO_LUTA_ACAO (cd_conversao, id_luta, sequencia, momento_inicio, momento_fim, quem_faz, quem_sofre, acao_tipo, acao, tecnica, direcao, pontuacao) VALUES (1, 7, 83, TRIM(' 00:11:53,216'), TRIM(' 00:11:58,067'), 'SCHMITT', 'ATTAF', 'END OF COMBAT', '&lt;NULL&gt;', NULL, NULL, NULL)</v>
      </c>
      <c r="R392" t="s">
        <v>10327</v>
      </c>
    </row>
    <row r="393" spans="1:18" hidden="1" x14ac:dyDescent="0.25">
      <c r="A393" s="7">
        <f>anotacoes!D393</f>
        <v>40559</v>
      </c>
      <c r="B393" t="str">
        <f>anotacoes!C393</f>
        <v>WORLD MASTERS BAKU 2011</v>
      </c>
      <c r="C393" t="str">
        <f>anotacoes!E393</f>
        <v>BISCHOF</v>
      </c>
      <c r="D393" t="str">
        <f>anotacoes!F393</f>
        <v>GUILHEIRO</v>
      </c>
      <c r="E393" t="s">
        <v>10325</v>
      </c>
      <c r="F393">
        <f>anotacoes!A393</f>
        <v>8</v>
      </c>
      <c r="G393">
        <f>anotacoes!B393</f>
        <v>1</v>
      </c>
      <c r="H393" t="str">
        <f>anotacoes!K393</f>
        <v xml:space="preserve"> 00:00:02,857</v>
      </c>
      <c r="I393" t="str">
        <f>anotacoes!L393</f>
        <v xml:space="preserve"> 00:00:05,910</v>
      </c>
      <c r="J393" t="str">
        <f>IF(L393="PAUSE",E393,IF(anotacoes!G397=conversao_anotacoes!C393,conversao_anotacoes!C393,conversao_anotacoes!D393))</f>
        <v>BISCHOF</v>
      </c>
      <c r="K393" t="str">
        <f t="shared" si="12"/>
        <v>GUILHEIRO</v>
      </c>
      <c r="L393" t="str">
        <f>UPPER(anotacoes!H393)</f>
        <v>DISPLACEMENT</v>
      </c>
      <c r="M393" t="str">
        <f>IF(OR(L393="ATTACK",L393="FINTA"),"&lt;TECNICA&gt;",UPPER(anotacoes!I393))</f>
        <v>CIRCULAR LEFT</v>
      </c>
      <c r="N393" t="str">
        <f>IF(OR(L393="ATTACK",L393="FINTA"),UPPER(anotacoes!I393),"")</f>
        <v/>
      </c>
      <c r="O393" s="6" t="str">
        <f>IF(anotacoes!N393=0,"",anotacoes!N393)</f>
        <v/>
      </c>
      <c r="P393" t="str">
        <f>IF(anotacoes!M393=0,"",UPPER(anotacoes!M393))</f>
        <v/>
      </c>
      <c r="Q393" t="str">
        <f t="shared" si="13"/>
        <v>INSERT INTO CONVERSAO_LUTA_ACAO (cd_conversao, id_luta, sequencia, momento_inicio, momento_fim, quem_faz, quem_sofre, acao_tipo, acao, tecnica, direcao, pontuacao) VALUES (1, 8, 1, TRIM(' 00:00:02,857'), TRIM(' 00:00:05,910'), 'BISCHOF', 'GUILHEIRO', 'DISPLACEMENT', 'CIRCULAR LEFT', NULL, NULL, NULL)</v>
      </c>
      <c r="R393" t="s">
        <v>10327</v>
      </c>
    </row>
    <row r="394" spans="1:18" hidden="1" x14ac:dyDescent="0.25">
      <c r="A394" s="7">
        <f>anotacoes!D394</f>
        <v>40559</v>
      </c>
      <c r="B394" t="str">
        <f>anotacoes!C394</f>
        <v>WORLD MASTERS BAKU 2011</v>
      </c>
      <c r="C394" t="str">
        <f>anotacoes!E394</f>
        <v>BISCHOF</v>
      </c>
      <c r="D394" t="str">
        <f>anotacoes!F394</f>
        <v>GUILHEIRO</v>
      </c>
      <c r="E394" t="s">
        <v>10325</v>
      </c>
      <c r="F394">
        <f>anotacoes!A394</f>
        <v>8</v>
      </c>
      <c r="G394">
        <f>anotacoes!B394</f>
        <v>2</v>
      </c>
      <c r="H394" t="str">
        <f>anotacoes!K394</f>
        <v xml:space="preserve"> 00:00:05,910</v>
      </c>
      <c r="I394" t="str">
        <f>anotacoes!L394</f>
        <v xml:space="preserve"> 00:00:09,079</v>
      </c>
      <c r="J394" t="str">
        <f>IF(L394="PAUSE",E394,IF(anotacoes!G398=conversao_anotacoes!C394,conversao_anotacoes!C394,conversao_anotacoes!D394))</f>
        <v>BISCHOF</v>
      </c>
      <c r="K394" t="str">
        <f t="shared" si="12"/>
        <v>GUILHEIRO</v>
      </c>
      <c r="L394" t="str">
        <f>UPPER(anotacoes!H394)</f>
        <v>DISPLACEMENT</v>
      </c>
      <c r="M394" t="str">
        <f>IF(OR(L394="ATTACK",L394="FINTA"),"&lt;TECNICA&gt;",UPPER(anotacoes!I394))</f>
        <v>2-3 STEP HESITANT RIGHT</v>
      </c>
      <c r="N394" t="str">
        <f>IF(OR(L394="ATTACK",L394="FINTA"),UPPER(anotacoes!I394),"")</f>
        <v/>
      </c>
      <c r="O394" s="6" t="str">
        <f>IF(anotacoes!N394=0,"",anotacoes!N394)</f>
        <v/>
      </c>
      <c r="P394" t="str">
        <f>IF(anotacoes!M394=0,"",UPPER(anotacoes!M394))</f>
        <v/>
      </c>
      <c r="Q394" t="str">
        <f t="shared" si="13"/>
        <v>INSERT INTO CONVERSAO_LUTA_ACAO (cd_conversao, id_luta, sequencia, momento_inicio, momento_fim, quem_faz, quem_sofre, acao_tipo, acao, tecnica, direcao, pontuacao) VALUES (1, 8, 2, TRIM(' 00:00:05,910'), TRIM(' 00:00:09,079'), 'BISCHOF', 'GUILHEIRO', 'DISPLACEMENT', '2-3 STEP HESITANT RIGHT', NULL, NULL, NULL)</v>
      </c>
      <c r="R394" t="s">
        <v>10327</v>
      </c>
    </row>
    <row r="395" spans="1:18" hidden="1" x14ac:dyDescent="0.25">
      <c r="A395" s="7">
        <f>anotacoes!D395</f>
        <v>40559</v>
      </c>
      <c r="B395" t="str">
        <f>anotacoes!C395</f>
        <v>WORLD MASTERS BAKU 2011</v>
      </c>
      <c r="C395" t="str">
        <f>anotacoes!E395</f>
        <v>BISCHOF</v>
      </c>
      <c r="D395" t="str">
        <f>anotacoes!F395</f>
        <v>GUILHEIRO</v>
      </c>
      <c r="E395" t="s">
        <v>10325</v>
      </c>
      <c r="F395">
        <f>anotacoes!A395</f>
        <v>8</v>
      </c>
      <c r="G395">
        <f>anotacoes!B395</f>
        <v>3</v>
      </c>
      <c r="H395" t="str">
        <f>anotacoes!K395</f>
        <v xml:space="preserve"> 00:00:09,079</v>
      </c>
      <c r="I395" t="str">
        <f>anotacoes!L395</f>
        <v xml:space="preserve"> 00:00:10,544</v>
      </c>
      <c r="J395" t="str">
        <f>IF(L395="PAUSE",E395,IF(anotacoes!G399=conversao_anotacoes!C395,conversao_anotacoes!C395,conversao_anotacoes!D395))</f>
        <v>BISCHOF</v>
      </c>
      <c r="K395" t="str">
        <f t="shared" si="12"/>
        <v>GUILHEIRO</v>
      </c>
      <c r="L395" t="str">
        <f>UPPER(anotacoes!H395)</f>
        <v>GRIP TIME</v>
      </c>
      <c r="M395" t="str">
        <f>IF(OR(L395="ATTACK",L395="FINTA"),"&lt;TECNICA&gt;",UPPER(anotacoes!I395))</f>
        <v>LEFT COLLAR</v>
      </c>
      <c r="N395" t="str">
        <f>IF(OR(L395="ATTACK",L395="FINTA"),UPPER(anotacoes!I395),"")</f>
        <v/>
      </c>
      <c r="O395" s="6" t="str">
        <f>IF(anotacoes!N395=0,"",anotacoes!N395)</f>
        <v/>
      </c>
      <c r="P395" t="str">
        <f>IF(anotacoes!M395=0,"",UPPER(anotacoes!M395))</f>
        <v/>
      </c>
      <c r="Q395" t="str">
        <f t="shared" si="13"/>
        <v>INSERT INTO CONVERSAO_LUTA_ACAO (cd_conversao, id_luta, sequencia, momento_inicio, momento_fim, quem_faz, quem_sofre, acao_tipo, acao, tecnica, direcao, pontuacao) VALUES (1, 8, 3, TRIM(' 00:00:09,079'), TRIM(' 00:00:10,544'), 'BISCHOF', 'GUILHEIRO', 'GRIP TIME', 'LEFT COLLAR', NULL, NULL, NULL)</v>
      </c>
      <c r="R395" t="s">
        <v>10327</v>
      </c>
    </row>
    <row r="396" spans="1:18" hidden="1" x14ac:dyDescent="0.25">
      <c r="A396" s="7">
        <f>anotacoes!D396</f>
        <v>40559</v>
      </c>
      <c r="B396" t="str">
        <f>anotacoes!C396</f>
        <v>WORLD MASTERS BAKU 2011</v>
      </c>
      <c r="C396" t="str">
        <f>anotacoes!E396</f>
        <v>BISCHOF</v>
      </c>
      <c r="D396" t="str">
        <f>anotacoes!F396</f>
        <v>GUILHEIRO</v>
      </c>
      <c r="E396" t="s">
        <v>10325</v>
      </c>
      <c r="F396">
        <f>anotacoes!A396</f>
        <v>8</v>
      </c>
      <c r="G396">
        <f>anotacoes!B396</f>
        <v>4</v>
      </c>
      <c r="H396" t="str">
        <f>anotacoes!K396</f>
        <v xml:space="preserve"> 00:00:10,733</v>
      </c>
      <c r="I396" t="str">
        <f>anotacoes!L396</f>
        <v xml:space="preserve"> 00:00:22,309</v>
      </c>
      <c r="J396" t="str">
        <f>IF(L396="PAUSE",E396,IF(anotacoes!G400=conversao_anotacoes!C396,conversao_anotacoes!C396,conversao_anotacoes!D396))</f>
        <v>BISCHOF</v>
      </c>
      <c r="K396" t="str">
        <f t="shared" si="12"/>
        <v>GUILHEIRO</v>
      </c>
      <c r="L396" t="str">
        <f>UPPER(anotacoes!H396)</f>
        <v>GRIP TIME</v>
      </c>
      <c r="M396" t="str">
        <f>IF(OR(L396="ATTACK",L396="FINTA"),"&lt;TECNICA&gt;",UPPER(anotacoes!I396))</f>
        <v>RIGHT SLEEVE LEFT SLEEVE</v>
      </c>
      <c r="N396" t="str">
        <f>IF(OR(L396="ATTACK",L396="FINTA"),UPPER(anotacoes!I396),"")</f>
        <v/>
      </c>
      <c r="O396" s="6" t="str">
        <f>IF(anotacoes!N396=0,"",anotacoes!N396)</f>
        <v/>
      </c>
      <c r="P396" t="str">
        <f>IF(anotacoes!M396=0,"",UPPER(anotacoes!M396))</f>
        <v/>
      </c>
      <c r="Q396" t="str">
        <f t="shared" si="13"/>
        <v>INSERT INTO CONVERSAO_LUTA_ACAO (cd_conversao, id_luta, sequencia, momento_inicio, momento_fim, quem_faz, quem_sofre, acao_tipo, acao, tecnica, direcao, pontuacao) VALUES (1, 8, 4, TRIM(' 00:00:10,733'), TRIM(' 00:00:22,309'), 'BISCHOF', 'GUILHEIRO', 'GRIP TIME', 'RIGHT SLEEVE LEFT SLEEVE', NULL, NULL, NULL)</v>
      </c>
      <c r="R396" t="s">
        <v>10327</v>
      </c>
    </row>
    <row r="397" spans="1:18" hidden="1" x14ac:dyDescent="0.25">
      <c r="A397" s="7">
        <f>anotacoes!D397</f>
        <v>40559</v>
      </c>
      <c r="B397" t="str">
        <f>anotacoes!C397</f>
        <v>WORLD MASTERS BAKU 2011</v>
      </c>
      <c r="C397" t="str">
        <f>anotacoes!E397</f>
        <v>BISCHOF</v>
      </c>
      <c r="D397" t="str">
        <f>anotacoes!F397</f>
        <v>GUILHEIRO</v>
      </c>
      <c r="E397" t="s">
        <v>10325</v>
      </c>
      <c r="F397">
        <f>anotacoes!A397</f>
        <v>8</v>
      </c>
      <c r="G397">
        <f>anotacoes!B397</f>
        <v>5</v>
      </c>
      <c r="H397" t="str">
        <f>anotacoes!K397</f>
        <v xml:space="preserve"> 00:00:22,531</v>
      </c>
      <c r="I397" t="str">
        <f>anotacoes!L397</f>
        <v xml:space="preserve"> 00:00:25,946</v>
      </c>
      <c r="J397" t="str">
        <f>IF(L397="PAUSE",E397,IF(anotacoes!G401=conversao_anotacoes!C397,conversao_anotacoes!C397,conversao_anotacoes!D397))</f>
        <v>BISCHOF</v>
      </c>
      <c r="K397" t="str">
        <f t="shared" si="12"/>
        <v>GUILHEIRO</v>
      </c>
      <c r="L397" t="str">
        <f>UPPER(anotacoes!H397)</f>
        <v>GRIP TIME</v>
      </c>
      <c r="M397" t="str">
        <f>IF(OR(L397="ATTACK",L397="FINTA"),"&lt;TECNICA&gt;",UPPER(anotacoes!I397))</f>
        <v>LEFT SLEEVE</v>
      </c>
      <c r="N397" t="str">
        <f>IF(OR(L397="ATTACK",L397="FINTA"),UPPER(anotacoes!I397),"")</f>
        <v/>
      </c>
      <c r="O397" s="6" t="str">
        <f>IF(anotacoes!N397=0,"",anotacoes!N397)</f>
        <v/>
      </c>
      <c r="P397" t="str">
        <f>IF(anotacoes!M397=0,"",UPPER(anotacoes!M397))</f>
        <v/>
      </c>
      <c r="Q397" t="str">
        <f t="shared" si="13"/>
        <v>INSERT INTO CONVERSAO_LUTA_ACAO (cd_conversao, id_luta, sequencia, momento_inicio, momento_fim, quem_faz, quem_sofre, acao_tipo, acao, tecnica, direcao, pontuacao) VALUES (1, 8, 5, TRIM(' 00:00:22,531'), TRIM(' 00:00:25,946'), 'BISCHOF', 'GUILHEIRO', 'GRIP TIME', 'LEFT SLEEVE', NULL, NULL, NULL)</v>
      </c>
      <c r="R397" t="s">
        <v>10327</v>
      </c>
    </row>
    <row r="398" spans="1:18" hidden="1" x14ac:dyDescent="0.25">
      <c r="A398" s="7">
        <f>anotacoes!D398</f>
        <v>40559</v>
      </c>
      <c r="B398" t="str">
        <f>anotacoes!C398</f>
        <v>WORLD MASTERS BAKU 2011</v>
      </c>
      <c r="C398" t="str">
        <f>anotacoes!E398</f>
        <v>BISCHOF</v>
      </c>
      <c r="D398" t="str">
        <f>anotacoes!F398</f>
        <v>GUILHEIRO</v>
      </c>
      <c r="E398" t="s">
        <v>10325</v>
      </c>
      <c r="F398">
        <f>anotacoes!A398</f>
        <v>8</v>
      </c>
      <c r="G398">
        <f>anotacoes!B398</f>
        <v>6</v>
      </c>
      <c r="H398" t="str">
        <f>anotacoes!K398</f>
        <v xml:space="preserve"> 00:00:25,946</v>
      </c>
      <c r="I398" t="str">
        <f>anotacoes!L398</f>
        <v xml:space="preserve"> 00:00:30,289</v>
      </c>
      <c r="J398" t="str">
        <f>IF(L398="PAUSE",E398,IF(anotacoes!G402=conversao_anotacoes!C398,conversao_anotacoes!C398,conversao_anotacoes!D398))</f>
        <v>BISCHOF</v>
      </c>
      <c r="K398" t="str">
        <f t="shared" si="12"/>
        <v>GUILHEIRO</v>
      </c>
      <c r="L398" t="str">
        <f>UPPER(anotacoes!H398)</f>
        <v>GRIP TIME</v>
      </c>
      <c r="M398" t="str">
        <f>IF(OR(L398="ATTACK",L398="FINTA"),"&lt;TECNICA&gt;",UPPER(anotacoes!I398))</f>
        <v>RIGHT SLEEVE LEFT SLEEVE</v>
      </c>
      <c r="N398" t="str">
        <f>IF(OR(L398="ATTACK",L398="FINTA"),UPPER(anotacoes!I398),"")</f>
        <v/>
      </c>
      <c r="O398" s="6" t="str">
        <f>IF(anotacoes!N398=0,"",anotacoes!N398)</f>
        <v/>
      </c>
      <c r="P398" t="str">
        <f>IF(anotacoes!M398=0,"",UPPER(anotacoes!M398))</f>
        <v/>
      </c>
      <c r="Q398" t="str">
        <f t="shared" si="13"/>
        <v>INSERT INTO CONVERSAO_LUTA_ACAO (cd_conversao, id_luta, sequencia, momento_inicio, momento_fim, quem_faz, quem_sofre, acao_tipo, acao, tecnica, direcao, pontuacao) VALUES (1, 8, 6, TRIM(' 00:00:25,946'), TRIM(' 00:00:30,289'), 'BISCHOF', 'GUILHEIRO', 'GRIP TIME', 'RIGHT SLEEVE LEFT SLEEVE', NULL, NULL, NULL)</v>
      </c>
      <c r="R398" t="s">
        <v>10327</v>
      </c>
    </row>
    <row r="399" spans="1:18" hidden="1" x14ac:dyDescent="0.25">
      <c r="A399" s="7">
        <f>anotacoes!D399</f>
        <v>40559</v>
      </c>
      <c r="B399" t="str">
        <f>anotacoes!C399</f>
        <v>WORLD MASTERS BAKU 2011</v>
      </c>
      <c r="C399" t="str">
        <f>anotacoes!E399</f>
        <v>BISCHOF</v>
      </c>
      <c r="D399" t="str">
        <f>anotacoes!F399</f>
        <v>GUILHEIRO</v>
      </c>
      <c r="E399" t="s">
        <v>10325</v>
      </c>
      <c r="F399">
        <f>anotacoes!A399</f>
        <v>8</v>
      </c>
      <c r="G399">
        <f>anotacoes!B399</f>
        <v>7</v>
      </c>
      <c r="H399" t="str">
        <f>anotacoes!K399</f>
        <v xml:space="preserve"> 00:00:30,289</v>
      </c>
      <c r="I399" t="str">
        <f>anotacoes!L399</f>
        <v xml:space="preserve"> 00:00:35,345</v>
      </c>
      <c r="J399" t="str">
        <f>IF(L399="PAUSE",E399,IF(anotacoes!G403=conversao_anotacoes!C399,conversao_anotacoes!C399,conversao_anotacoes!D399))</f>
        <v>BISCHOF</v>
      </c>
      <c r="K399" t="str">
        <f t="shared" si="12"/>
        <v>GUILHEIRO</v>
      </c>
      <c r="L399" t="str">
        <f>UPPER(anotacoes!H399)</f>
        <v>GRIP TIME</v>
      </c>
      <c r="M399" t="str">
        <f>IF(OR(L399="ATTACK",L399="FINTA"),"&lt;TECNICA&gt;",UPPER(anotacoes!I399))</f>
        <v>RIGHT COLLAR LEFT SLEEVE</v>
      </c>
      <c r="N399" t="str">
        <f>IF(OR(L399="ATTACK",L399="FINTA"),UPPER(anotacoes!I399),"")</f>
        <v/>
      </c>
      <c r="O399" s="6" t="str">
        <f>IF(anotacoes!N399=0,"",anotacoes!N399)</f>
        <v/>
      </c>
      <c r="P399" t="str">
        <f>IF(anotacoes!M399=0,"",UPPER(anotacoes!M399))</f>
        <v/>
      </c>
      <c r="Q399" t="str">
        <f t="shared" si="13"/>
        <v>INSERT INTO CONVERSAO_LUTA_ACAO (cd_conversao, id_luta, sequencia, momento_inicio, momento_fim, quem_faz, quem_sofre, acao_tipo, acao, tecnica, direcao, pontuacao) VALUES (1, 8, 7, TRIM(' 00:00:30,289'), TRIM(' 00:00:35,345'), 'BISCHOF', 'GUILHEIRO', 'GRIP TIME', 'RIGHT COLLAR LEFT SLEEVE', NULL, NULL, NULL)</v>
      </c>
      <c r="R399" t="s">
        <v>10327</v>
      </c>
    </row>
    <row r="400" spans="1:18" hidden="1" x14ac:dyDescent="0.25">
      <c r="A400" s="7">
        <f>anotacoes!D400</f>
        <v>40559</v>
      </c>
      <c r="B400" t="str">
        <f>anotacoes!C400</f>
        <v>WORLD MASTERS BAKU 2011</v>
      </c>
      <c r="C400" t="str">
        <f>anotacoes!E400</f>
        <v>BISCHOF</v>
      </c>
      <c r="D400" t="str">
        <f>anotacoes!F400</f>
        <v>GUILHEIRO</v>
      </c>
      <c r="E400" t="s">
        <v>10325</v>
      </c>
      <c r="F400">
        <f>anotacoes!A400</f>
        <v>8</v>
      </c>
      <c r="G400">
        <f>anotacoes!B400</f>
        <v>8</v>
      </c>
      <c r="H400" t="str">
        <f>anotacoes!K400</f>
        <v xml:space="preserve"> 00:00:35,345</v>
      </c>
      <c r="I400" t="str">
        <f>anotacoes!L400</f>
        <v xml:space="preserve"> 00:00:39,295</v>
      </c>
      <c r="J400" t="str">
        <f>IF(L400="PAUSE",E400,IF(anotacoes!G404=conversao_anotacoes!C400,conversao_anotacoes!C400,conversao_anotacoes!D400))</f>
        <v>BISCHOF</v>
      </c>
      <c r="K400" t="str">
        <f t="shared" si="12"/>
        <v>GUILHEIRO</v>
      </c>
      <c r="L400" t="str">
        <f>UPPER(anotacoes!H400)</f>
        <v>DISPLACEMENT</v>
      </c>
      <c r="M400" t="str">
        <f>IF(OR(L400="ATTACK",L400="FINTA"),"&lt;TECNICA&gt;",UPPER(anotacoes!I400))</f>
        <v>2-3 STEP HESITANT RIGHT</v>
      </c>
      <c r="N400" t="str">
        <f>IF(OR(L400="ATTACK",L400="FINTA"),UPPER(anotacoes!I400),"")</f>
        <v/>
      </c>
      <c r="O400" s="6" t="str">
        <f>IF(anotacoes!N400=0,"",anotacoes!N400)</f>
        <v/>
      </c>
      <c r="P400" t="str">
        <f>IF(anotacoes!M400=0,"",UPPER(anotacoes!M400))</f>
        <v/>
      </c>
      <c r="Q400" t="str">
        <f t="shared" si="13"/>
        <v>INSERT INTO CONVERSAO_LUTA_ACAO (cd_conversao, id_luta, sequencia, momento_inicio, momento_fim, quem_faz, quem_sofre, acao_tipo, acao, tecnica, direcao, pontuacao) VALUES (1, 8, 8, TRIM(' 00:00:35,345'), TRIM(' 00:00:39,295'), 'BISCHOF', 'GUILHEIRO', 'DISPLACEMENT', '2-3 STEP HESITANT RIGHT', NULL, NULL, NULL)</v>
      </c>
      <c r="R400" t="s">
        <v>10327</v>
      </c>
    </row>
    <row r="401" spans="1:18" hidden="1" x14ac:dyDescent="0.25">
      <c r="A401" s="7">
        <f>anotacoes!D401</f>
        <v>40559</v>
      </c>
      <c r="B401" t="str">
        <f>anotacoes!C401</f>
        <v>WORLD MASTERS BAKU 2011</v>
      </c>
      <c r="C401" t="str">
        <f>anotacoes!E401</f>
        <v>BISCHOF</v>
      </c>
      <c r="D401" t="str">
        <f>anotacoes!F401</f>
        <v>GUILHEIRO</v>
      </c>
      <c r="E401" t="s">
        <v>10325</v>
      </c>
      <c r="F401">
        <f>anotacoes!A401</f>
        <v>8</v>
      </c>
      <c r="G401">
        <f>anotacoes!B401</f>
        <v>9</v>
      </c>
      <c r="H401" t="str">
        <f>anotacoes!K401</f>
        <v xml:space="preserve"> 00:00:39,295</v>
      </c>
      <c r="I401" t="str">
        <f>anotacoes!L401</f>
        <v xml:space="preserve"> 00:00:40,253</v>
      </c>
      <c r="J401" t="str">
        <f>IF(L401="PAUSE",E401,IF(anotacoes!G405=conversao_anotacoes!C401,conversao_anotacoes!C401,conversao_anotacoes!D401))</f>
        <v>BISCHOF</v>
      </c>
      <c r="K401" t="str">
        <f t="shared" si="12"/>
        <v>GUILHEIRO</v>
      </c>
      <c r="L401" t="str">
        <f>UPPER(anotacoes!H401)</f>
        <v>DISPLACEMENT</v>
      </c>
      <c r="M401" t="str">
        <f>IF(OR(L401="ATTACK",L401="FINTA"),"&lt;TECNICA&gt;",UPPER(anotacoes!I401))</f>
        <v>2-3 STEP HESITANT LEFT</v>
      </c>
      <c r="N401" t="str">
        <f>IF(OR(L401="ATTACK",L401="FINTA"),UPPER(anotacoes!I401),"")</f>
        <v/>
      </c>
      <c r="O401" s="6" t="str">
        <f>IF(anotacoes!N401=0,"",anotacoes!N401)</f>
        <v/>
      </c>
      <c r="P401" t="str">
        <f>IF(anotacoes!M401=0,"",UPPER(anotacoes!M401))</f>
        <v/>
      </c>
      <c r="Q401" t="str">
        <f t="shared" si="13"/>
        <v>INSERT INTO CONVERSAO_LUTA_ACAO (cd_conversao, id_luta, sequencia, momento_inicio, momento_fim, quem_faz, quem_sofre, acao_tipo, acao, tecnica, direcao, pontuacao) VALUES (1, 8, 9, TRIM(' 00:00:39,295'), TRIM(' 00:00:40,253'), 'BISCHOF', 'GUILHEIRO', 'DISPLACEMENT', '2-3 STEP HESITANT LEFT', NULL, NULL, NULL)</v>
      </c>
      <c r="R401" t="s">
        <v>10327</v>
      </c>
    </row>
    <row r="402" spans="1:18" hidden="1" x14ac:dyDescent="0.25">
      <c r="A402" s="7">
        <f>anotacoes!D402</f>
        <v>40559</v>
      </c>
      <c r="B402" t="str">
        <f>anotacoes!C402</f>
        <v>WORLD MASTERS BAKU 2011</v>
      </c>
      <c r="C402" t="str">
        <f>anotacoes!E402</f>
        <v>BISCHOF</v>
      </c>
      <c r="D402" t="str">
        <f>anotacoes!F402</f>
        <v>GUILHEIRO</v>
      </c>
      <c r="E402" t="s">
        <v>10325</v>
      </c>
      <c r="F402">
        <f>anotacoes!A402</f>
        <v>8</v>
      </c>
      <c r="G402">
        <f>anotacoes!B402</f>
        <v>10</v>
      </c>
      <c r="H402" t="str">
        <f>anotacoes!K402</f>
        <v xml:space="preserve"> 00:00:40,253</v>
      </c>
      <c r="I402" t="str">
        <f>anotacoes!L402</f>
        <v xml:space="preserve"> 00:00:52,066</v>
      </c>
      <c r="J402" t="str">
        <f>IF(L402="PAUSE",E402,IF(anotacoes!G406=conversao_anotacoes!C402,conversao_anotacoes!C402,conversao_anotacoes!D402))</f>
        <v>BISCHOF</v>
      </c>
      <c r="K402" t="str">
        <f t="shared" si="12"/>
        <v>GUILHEIRO</v>
      </c>
      <c r="L402" t="str">
        <f>UPPER(anotacoes!H402)</f>
        <v>DISPLACEMENT</v>
      </c>
      <c r="M402" t="str">
        <f>IF(OR(L402="ATTACK",L402="FINTA"),"&lt;TECNICA&gt;",UPPER(anotacoes!I402))</f>
        <v>TRY TO GRIP WITH CONTACT</v>
      </c>
      <c r="N402" t="str">
        <f>IF(OR(L402="ATTACK",L402="FINTA"),UPPER(anotacoes!I402),"")</f>
        <v/>
      </c>
      <c r="O402" s="6" t="str">
        <f>IF(anotacoes!N402=0,"",anotacoes!N402)</f>
        <v/>
      </c>
      <c r="P402" t="str">
        <f>IF(anotacoes!M402=0,"",UPPER(anotacoes!M402))</f>
        <v/>
      </c>
      <c r="Q402" t="str">
        <f t="shared" si="13"/>
        <v>INSERT INTO CONVERSAO_LUTA_ACAO (cd_conversao, id_luta, sequencia, momento_inicio, momento_fim, quem_faz, quem_sofre, acao_tipo, acao, tecnica, direcao, pontuacao) VALUES (1, 8, 10, TRIM(' 00:00:40,253'), TRIM(' 00:00:52,066'), 'BISCHOF', 'GUILHEIRO', 'DISPLACEMENT', 'TRY TO GRIP WITH CONTACT', NULL, NULL, NULL)</v>
      </c>
      <c r="R402" t="s">
        <v>10327</v>
      </c>
    </row>
    <row r="403" spans="1:18" hidden="1" x14ac:dyDescent="0.25">
      <c r="A403" s="7">
        <f>anotacoes!D403</f>
        <v>40559</v>
      </c>
      <c r="B403" t="str">
        <f>anotacoes!C403</f>
        <v>WORLD MASTERS BAKU 2011</v>
      </c>
      <c r="C403" t="str">
        <f>anotacoes!E403</f>
        <v>BISCHOF</v>
      </c>
      <c r="D403" t="str">
        <f>anotacoes!F403</f>
        <v>GUILHEIRO</v>
      </c>
      <c r="E403" t="s">
        <v>10325</v>
      </c>
      <c r="F403">
        <f>anotacoes!A403</f>
        <v>8</v>
      </c>
      <c r="G403">
        <f>anotacoes!B403</f>
        <v>11</v>
      </c>
      <c r="H403" t="str">
        <f>anotacoes!K403</f>
        <v xml:space="preserve"> 00:00:52,066</v>
      </c>
      <c r="I403" t="str">
        <f>anotacoes!L403</f>
        <v xml:space="preserve"> 00:00:53,742</v>
      </c>
      <c r="J403" t="str">
        <f>IF(L403="PAUSE",E403,IF(anotacoes!G407=conversao_anotacoes!C403,conversao_anotacoes!C403,conversao_anotacoes!D403))</f>
        <v>BISCHOF</v>
      </c>
      <c r="K403" t="str">
        <f t="shared" si="12"/>
        <v>GUILHEIRO</v>
      </c>
      <c r="L403" t="str">
        <f>UPPER(anotacoes!H403)</f>
        <v>GRIP TIME</v>
      </c>
      <c r="M403" t="str">
        <f>IF(OR(L403="ATTACK",L403="FINTA"),"&lt;TECNICA&gt;",UPPER(anotacoes!I403))</f>
        <v>LEFT COLLAR</v>
      </c>
      <c r="N403" t="str">
        <f>IF(OR(L403="ATTACK",L403="FINTA"),UPPER(anotacoes!I403),"")</f>
        <v/>
      </c>
      <c r="O403" s="6" t="str">
        <f>IF(anotacoes!N403=0,"",anotacoes!N403)</f>
        <v/>
      </c>
      <c r="P403" t="str">
        <f>IF(anotacoes!M403=0,"",UPPER(anotacoes!M403))</f>
        <v/>
      </c>
      <c r="Q403" t="str">
        <f t="shared" si="13"/>
        <v>INSERT INTO CONVERSAO_LUTA_ACAO (cd_conversao, id_luta, sequencia, momento_inicio, momento_fim, quem_faz, quem_sofre, acao_tipo, acao, tecnica, direcao, pontuacao) VALUES (1, 8, 11, TRIM(' 00:00:52,066'), TRIM(' 00:00:53,742'), 'BISCHOF', 'GUILHEIRO', 'GRIP TIME', 'LEFT COLLAR', NULL, NULL, NULL)</v>
      </c>
      <c r="R403" t="s">
        <v>10327</v>
      </c>
    </row>
    <row r="404" spans="1:18" hidden="1" x14ac:dyDescent="0.25">
      <c r="A404" s="7">
        <f>anotacoes!D404</f>
        <v>40559</v>
      </c>
      <c r="B404" t="str">
        <f>anotacoes!C404</f>
        <v>WORLD MASTERS BAKU 2011</v>
      </c>
      <c r="C404" t="str">
        <f>anotacoes!E404</f>
        <v>BISCHOF</v>
      </c>
      <c r="D404" t="str">
        <f>anotacoes!F404</f>
        <v>GUILHEIRO</v>
      </c>
      <c r="E404" t="s">
        <v>10325</v>
      </c>
      <c r="F404">
        <f>anotacoes!A404</f>
        <v>8</v>
      </c>
      <c r="G404">
        <f>anotacoes!B404</f>
        <v>12</v>
      </c>
      <c r="H404" t="str">
        <f>anotacoes!K404</f>
        <v xml:space="preserve"> 00:00:53,742</v>
      </c>
      <c r="I404" t="str">
        <f>anotacoes!L404</f>
        <v xml:space="preserve"> 00:00:56,079</v>
      </c>
      <c r="J404" t="str">
        <f>IF(L404="PAUSE",E404,IF(anotacoes!G408=conversao_anotacoes!C404,conversao_anotacoes!C404,conversao_anotacoes!D404))</f>
        <v>BISCHOF</v>
      </c>
      <c r="K404" t="str">
        <f t="shared" si="12"/>
        <v>GUILHEIRO</v>
      </c>
      <c r="L404" t="str">
        <f>UPPER(anotacoes!H404)</f>
        <v>GRIP TIME</v>
      </c>
      <c r="M404" t="str">
        <f>IF(OR(L404="ATTACK",L404="FINTA"),"&lt;TECNICA&gt;",UPPER(anotacoes!I404))</f>
        <v>RIGHT SLEEVE LEFT SLEEVE</v>
      </c>
      <c r="N404" t="str">
        <f>IF(OR(L404="ATTACK",L404="FINTA"),UPPER(anotacoes!I404),"")</f>
        <v/>
      </c>
      <c r="O404" s="6" t="str">
        <f>IF(anotacoes!N404=0,"",anotacoes!N404)</f>
        <v/>
      </c>
      <c r="P404" t="str">
        <f>IF(anotacoes!M404=0,"",UPPER(anotacoes!M404))</f>
        <v/>
      </c>
      <c r="Q404" t="str">
        <f t="shared" si="13"/>
        <v>INSERT INTO CONVERSAO_LUTA_ACAO (cd_conversao, id_luta, sequencia, momento_inicio, momento_fim, quem_faz, quem_sofre, acao_tipo, acao, tecnica, direcao, pontuacao) VALUES (1, 8, 12, TRIM(' 00:00:53,742'), TRIM(' 00:00:56,079'), 'BISCHOF', 'GUILHEIRO', 'GRIP TIME', 'RIGHT SLEEVE LEFT SLEEVE', NULL, NULL, NULL)</v>
      </c>
      <c r="R404" t="s">
        <v>10327</v>
      </c>
    </row>
    <row r="405" spans="1:18" hidden="1" x14ac:dyDescent="0.25">
      <c r="A405" s="7">
        <f>anotacoes!D405</f>
        <v>40559</v>
      </c>
      <c r="B405" t="str">
        <f>anotacoes!C405</f>
        <v>WORLD MASTERS BAKU 2011</v>
      </c>
      <c r="C405" t="str">
        <f>anotacoes!E405</f>
        <v>BISCHOF</v>
      </c>
      <c r="D405" t="str">
        <f>anotacoes!F405</f>
        <v>GUILHEIRO</v>
      </c>
      <c r="E405" t="s">
        <v>10325</v>
      </c>
      <c r="F405">
        <f>anotacoes!A405</f>
        <v>8</v>
      </c>
      <c r="G405">
        <f>anotacoes!B405</f>
        <v>13</v>
      </c>
      <c r="H405" t="str">
        <f>anotacoes!K405</f>
        <v xml:space="preserve"> 00:00:56,079</v>
      </c>
      <c r="I405" t="str">
        <f>anotacoes!L405</f>
        <v xml:space="preserve"> 00:01:47,525</v>
      </c>
      <c r="J405" t="str">
        <f>IF(L405="PAUSE",E405,IF(anotacoes!G409=conversao_anotacoes!C405,conversao_anotacoes!C405,conversao_anotacoes!D405))</f>
        <v>BISCHOF</v>
      </c>
      <c r="K405" t="str">
        <f t="shared" si="12"/>
        <v>GUILHEIRO</v>
      </c>
      <c r="L405" t="str">
        <f>UPPER(anotacoes!H405)</f>
        <v>DISPLACEMENT</v>
      </c>
      <c r="M405" t="str">
        <f>IF(OR(L405="ATTACK",L405="FINTA"),"&lt;TECNICA&gt;",UPPER(anotacoes!I405))</f>
        <v>TRY TO GRIP WITH CONTACT</v>
      </c>
      <c r="N405" t="str">
        <f>IF(OR(L405="ATTACK",L405="FINTA"),UPPER(anotacoes!I405),"")</f>
        <v/>
      </c>
      <c r="O405" s="6" t="str">
        <f>IF(anotacoes!N405=0,"",anotacoes!N405)</f>
        <v/>
      </c>
      <c r="P405" t="str">
        <f>IF(anotacoes!M405=0,"",UPPER(anotacoes!M405))</f>
        <v/>
      </c>
      <c r="Q405" t="str">
        <f t="shared" si="13"/>
        <v>INSERT INTO CONVERSAO_LUTA_ACAO (cd_conversao, id_luta, sequencia, momento_inicio, momento_fim, quem_faz, quem_sofre, acao_tipo, acao, tecnica, direcao, pontuacao) VALUES (1, 8, 13, TRIM(' 00:00:56,079'), TRIM(' 00:01:47,525'), 'BISCHOF', 'GUILHEIRO', 'DISPLACEMENT', 'TRY TO GRIP WITH CONTACT', NULL, NULL, NULL)</v>
      </c>
      <c r="R405" t="s">
        <v>10327</v>
      </c>
    </row>
    <row r="406" spans="1:18" hidden="1" x14ac:dyDescent="0.25">
      <c r="A406" s="7">
        <f>anotacoes!D406</f>
        <v>40559</v>
      </c>
      <c r="B406" t="str">
        <f>anotacoes!C406</f>
        <v>WORLD MASTERS BAKU 2011</v>
      </c>
      <c r="C406" t="str">
        <f>anotacoes!E406</f>
        <v>BISCHOF</v>
      </c>
      <c r="D406" t="str">
        <f>anotacoes!F406</f>
        <v>GUILHEIRO</v>
      </c>
      <c r="E406" t="s">
        <v>10325</v>
      </c>
      <c r="F406">
        <f>anotacoes!A406</f>
        <v>8</v>
      </c>
      <c r="G406">
        <f>anotacoes!B406</f>
        <v>14</v>
      </c>
      <c r="H406" t="str">
        <f>anotacoes!K406</f>
        <v xml:space="preserve"> 00:01:47,525</v>
      </c>
      <c r="I406" t="str">
        <f>anotacoes!L406</f>
        <v xml:space="preserve"> 00:01:49,318</v>
      </c>
      <c r="J406" t="str">
        <f>IF(L406="PAUSE",E406,IF(anotacoes!G410=conversao_anotacoes!C406,conversao_anotacoes!C406,conversao_anotacoes!D406))</f>
        <v>BISCHOF</v>
      </c>
      <c r="K406" t="str">
        <f t="shared" si="12"/>
        <v>GUILHEIRO</v>
      </c>
      <c r="L406" t="str">
        <f>UPPER(anotacoes!H406)</f>
        <v>GRIP TIME</v>
      </c>
      <c r="M406" t="str">
        <f>IF(OR(L406="ATTACK",L406="FINTA"),"&lt;TECNICA&gt;",UPPER(anotacoes!I406))</f>
        <v>RIGHT COLLAR</v>
      </c>
      <c r="N406" t="str">
        <f>IF(OR(L406="ATTACK",L406="FINTA"),UPPER(anotacoes!I406),"")</f>
        <v/>
      </c>
      <c r="O406" s="6" t="str">
        <f>IF(anotacoes!N406=0,"",anotacoes!N406)</f>
        <v/>
      </c>
      <c r="P406" t="str">
        <f>IF(anotacoes!M406=0,"",UPPER(anotacoes!M406))</f>
        <v/>
      </c>
      <c r="Q406" t="str">
        <f t="shared" si="13"/>
        <v>INSERT INTO CONVERSAO_LUTA_ACAO (cd_conversao, id_luta, sequencia, momento_inicio, momento_fim, quem_faz, quem_sofre, acao_tipo, acao, tecnica, direcao, pontuacao) VALUES (1, 8, 14, TRIM(' 00:01:47,525'), TRIM(' 00:01:49,318'), 'BISCHOF', 'GUILHEIRO', 'GRIP TIME', 'RIGHT COLLAR', NULL, NULL, NULL)</v>
      </c>
      <c r="R406" t="s">
        <v>10327</v>
      </c>
    </row>
    <row r="407" spans="1:18" hidden="1" x14ac:dyDescent="0.25">
      <c r="A407" s="7">
        <f>anotacoes!D407</f>
        <v>40559</v>
      </c>
      <c r="B407" t="str">
        <f>anotacoes!C407</f>
        <v>WORLD MASTERS BAKU 2011</v>
      </c>
      <c r="C407" t="str">
        <f>anotacoes!E407</f>
        <v>BISCHOF</v>
      </c>
      <c r="D407" t="str">
        <f>anotacoes!F407</f>
        <v>GUILHEIRO</v>
      </c>
      <c r="E407" t="s">
        <v>10325</v>
      </c>
      <c r="F407">
        <f>anotacoes!A407</f>
        <v>8</v>
      </c>
      <c r="G407">
        <f>anotacoes!B407</f>
        <v>15</v>
      </c>
      <c r="H407" t="str">
        <f>anotacoes!K407</f>
        <v xml:space="preserve"> 00:01:49,475</v>
      </c>
      <c r="I407" t="str">
        <f>anotacoes!L407</f>
        <v xml:space="preserve"> 00:01:57,322</v>
      </c>
      <c r="J407" t="str">
        <f>IF(L407="PAUSE",E407,IF(anotacoes!G411=conversao_anotacoes!C407,conversao_anotacoes!C407,conversao_anotacoes!D407))</f>
        <v>BISCHOF</v>
      </c>
      <c r="K407" t="str">
        <f t="shared" si="12"/>
        <v>GUILHEIRO</v>
      </c>
      <c r="L407" t="str">
        <f>UPPER(anotacoes!H407)</f>
        <v>DISPLACEMENT</v>
      </c>
      <c r="M407" t="str">
        <f>IF(OR(L407="ATTACK",L407="FINTA"),"&lt;TECNICA&gt;",UPPER(anotacoes!I407))</f>
        <v>TRY TO GRIP WITH CONTACT</v>
      </c>
      <c r="N407" t="str">
        <f>IF(OR(L407="ATTACK",L407="FINTA"),UPPER(anotacoes!I407),"")</f>
        <v/>
      </c>
      <c r="O407" s="6" t="str">
        <f>IF(anotacoes!N407=0,"",anotacoes!N407)</f>
        <v/>
      </c>
      <c r="P407" t="str">
        <f>IF(anotacoes!M407=0,"",UPPER(anotacoes!M407))</f>
        <v/>
      </c>
      <c r="Q407" t="str">
        <f t="shared" si="13"/>
        <v>INSERT INTO CONVERSAO_LUTA_ACAO (cd_conversao, id_luta, sequencia, momento_inicio, momento_fim, quem_faz, quem_sofre, acao_tipo, acao, tecnica, direcao, pontuacao) VALUES (1, 8, 15, TRIM(' 00:01:49,475'), TRIM(' 00:01:57,322'), 'BISCHOF', 'GUILHEIRO', 'DISPLACEMENT', 'TRY TO GRIP WITH CONTACT', NULL, NULL, NULL)</v>
      </c>
      <c r="R407" t="s">
        <v>10327</v>
      </c>
    </row>
    <row r="408" spans="1:18" hidden="1" x14ac:dyDescent="0.25">
      <c r="A408" s="7">
        <f>anotacoes!D408</f>
        <v>40559</v>
      </c>
      <c r="B408" t="str">
        <f>anotacoes!C408</f>
        <v>WORLD MASTERS BAKU 2011</v>
      </c>
      <c r="C408" t="str">
        <f>anotacoes!E408</f>
        <v>BISCHOF</v>
      </c>
      <c r="D408" t="str">
        <f>anotacoes!F408</f>
        <v>GUILHEIRO</v>
      </c>
      <c r="E408" t="s">
        <v>10325</v>
      </c>
      <c r="F408">
        <f>anotacoes!A408</f>
        <v>8</v>
      </c>
      <c r="G408">
        <f>anotacoes!B408</f>
        <v>16</v>
      </c>
      <c r="H408" t="str">
        <f>anotacoes!K408</f>
        <v xml:space="preserve"> 00:01:57,322</v>
      </c>
      <c r="I408" t="str">
        <f>anotacoes!L408</f>
        <v xml:space="preserve"> 00:02:02,791</v>
      </c>
      <c r="J408" t="str">
        <f>IF(L408="PAUSE",E408,IF(anotacoes!G412=conversao_anotacoes!C408,conversao_anotacoes!C408,conversao_anotacoes!D408))</f>
        <v>BISCHOF</v>
      </c>
      <c r="K408" t="str">
        <f t="shared" si="12"/>
        <v>GUILHEIRO</v>
      </c>
      <c r="L408" t="str">
        <f>UPPER(anotacoes!H408)</f>
        <v>GRIP TIME</v>
      </c>
      <c r="M408" t="str">
        <f>IF(OR(L408="ATTACK",L408="FINTA"),"&lt;TECNICA&gt;",UPPER(anotacoes!I408))</f>
        <v>RIGHT COLLAR</v>
      </c>
      <c r="N408" t="str">
        <f>IF(OR(L408="ATTACK",L408="FINTA"),UPPER(anotacoes!I408),"")</f>
        <v/>
      </c>
      <c r="O408" s="6" t="str">
        <f>IF(anotacoes!N408=0,"",anotacoes!N408)</f>
        <v/>
      </c>
      <c r="P408" t="str">
        <f>IF(anotacoes!M408=0,"",UPPER(anotacoes!M408))</f>
        <v/>
      </c>
      <c r="Q408" t="str">
        <f t="shared" si="13"/>
        <v>INSERT INTO CONVERSAO_LUTA_ACAO (cd_conversao, id_luta, sequencia, momento_inicio, momento_fim, quem_faz, quem_sofre, acao_tipo, acao, tecnica, direcao, pontuacao) VALUES (1, 8, 16, TRIM(' 00:01:57,322'), TRIM(' 00:02:02,791'), 'BISCHOF', 'GUILHEIRO', 'GRIP TIME', 'RIGHT COLLAR', NULL, NULL, NULL)</v>
      </c>
      <c r="R408" t="s">
        <v>10327</v>
      </c>
    </row>
    <row r="409" spans="1:18" hidden="1" x14ac:dyDescent="0.25">
      <c r="A409" s="7">
        <f>anotacoes!D409</f>
        <v>40559</v>
      </c>
      <c r="B409" t="str">
        <f>anotacoes!C409</f>
        <v>WORLD MASTERS BAKU 2011</v>
      </c>
      <c r="C409" t="str">
        <f>anotacoes!E409</f>
        <v>BISCHOF</v>
      </c>
      <c r="D409" t="str">
        <f>anotacoes!F409</f>
        <v>GUILHEIRO</v>
      </c>
      <c r="E409" t="s">
        <v>10325</v>
      </c>
      <c r="F409">
        <f>anotacoes!A409</f>
        <v>8</v>
      </c>
      <c r="G409">
        <f>anotacoes!B409</f>
        <v>17</v>
      </c>
      <c r="H409" t="str">
        <f>anotacoes!K409</f>
        <v xml:space="preserve"> 00:02:02,944</v>
      </c>
      <c r="I409" t="str">
        <f>anotacoes!L409</f>
        <v xml:space="preserve"> 00:02:09,002</v>
      </c>
      <c r="J409" t="str">
        <f>IF(L409="PAUSE",E409,IF(anotacoes!G413=conversao_anotacoes!C409,conversao_anotacoes!C409,conversao_anotacoes!D409))</f>
        <v>BISCHOF</v>
      </c>
      <c r="K409" t="str">
        <f t="shared" si="12"/>
        <v>GUILHEIRO</v>
      </c>
      <c r="L409" t="str">
        <f>UPPER(anotacoes!H409)</f>
        <v>DISPLACEMENT</v>
      </c>
      <c r="M409" t="str">
        <f>IF(OR(L409="ATTACK",L409="FINTA"),"&lt;TECNICA&gt;",UPPER(anotacoes!I409))</f>
        <v>TRY TO GRIP WITH CONTACT</v>
      </c>
      <c r="N409" t="str">
        <f>IF(OR(L409="ATTACK",L409="FINTA"),UPPER(anotacoes!I409),"")</f>
        <v/>
      </c>
      <c r="O409" s="6" t="str">
        <f>IF(anotacoes!N409=0,"",anotacoes!N409)</f>
        <v/>
      </c>
      <c r="P409" t="str">
        <f>IF(anotacoes!M409=0,"",UPPER(anotacoes!M409))</f>
        <v/>
      </c>
      <c r="Q409" t="str">
        <f t="shared" si="13"/>
        <v>INSERT INTO CONVERSAO_LUTA_ACAO (cd_conversao, id_luta, sequencia, momento_inicio, momento_fim, quem_faz, quem_sofre, acao_tipo, acao, tecnica, direcao, pontuacao) VALUES (1, 8, 17, TRIM(' 00:02:02,944'), TRIM(' 00:02:09,002'), 'BISCHOF', 'GUILHEIRO', 'DISPLACEMENT', 'TRY TO GRIP WITH CONTACT', NULL, NULL, NULL)</v>
      </c>
      <c r="R409" t="s">
        <v>10327</v>
      </c>
    </row>
    <row r="410" spans="1:18" hidden="1" x14ac:dyDescent="0.25">
      <c r="A410" s="7">
        <f>anotacoes!D410</f>
        <v>40559</v>
      </c>
      <c r="B410" t="str">
        <f>anotacoes!C410</f>
        <v>WORLD MASTERS BAKU 2011</v>
      </c>
      <c r="C410" t="str">
        <f>anotacoes!E410</f>
        <v>BISCHOF</v>
      </c>
      <c r="D410" t="str">
        <f>anotacoes!F410</f>
        <v>GUILHEIRO</v>
      </c>
      <c r="E410" t="s">
        <v>10325</v>
      </c>
      <c r="F410">
        <f>anotacoes!A410</f>
        <v>8</v>
      </c>
      <c r="G410">
        <f>anotacoes!B410</f>
        <v>18</v>
      </c>
      <c r="H410" t="str">
        <f>anotacoes!K410</f>
        <v xml:space="preserve"> 00:02:09,266</v>
      </c>
      <c r="I410" t="str">
        <f>anotacoes!L410</f>
        <v xml:space="preserve"> 00:02:15,816</v>
      </c>
      <c r="J410" t="str">
        <f>IF(L410="PAUSE",E410,IF(anotacoes!G414=conversao_anotacoes!C410,conversao_anotacoes!C410,conversao_anotacoes!D410))</f>
        <v>&lt;ARBITRO_DESCONHECIDO&gt;</v>
      </c>
      <c r="K410" t="str">
        <f t="shared" si="12"/>
        <v/>
      </c>
      <c r="L410" t="str">
        <f>UPPER(anotacoes!H410)</f>
        <v>PAUSE</v>
      </c>
      <c r="M410" t="str">
        <f>IF(OR(L410="ATTACK",L410="FINTA"),"&lt;TECNICA&gt;",UPPER(anotacoes!I410))</f>
        <v>SHIDO WITHOUT SCORE</v>
      </c>
      <c r="N410" t="str">
        <f>IF(OR(L410="ATTACK",L410="FINTA"),UPPER(anotacoes!I410),"")</f>
        <v/>
      </c>
      <c r="O410" s="6" t="str">
        <f>IF(anotacoes!N410=0,"",anotacoes!N410)</f>
        <v/>
      </c>
      <c r="P410" t="str">
        <f>IF(anotacoes!M410=0,"",UPPER(anotacoes!M410))</f>
        <v/>
      </c>
      <c r="Q410" t="str">
        <f t="shared" si="13"/>
        <v>INSERT INTO CONVERSAO_LUTA_ACAO (cd_conversao, id_luta, sequencia, momento_inicio, momento_fim, quem_faz, quem_sofre, acao_tipo, acao, tecnica, direcao, pontuacao) VALUES (1, 8, 18, TRIM(' 00:02:09,266'), TRIM(' 00:02:15,816'), '&lt;ARBITRO_DESCONHECIDO&gt;', '', 'PAUSE', 'SHIDO WITHOUT SCORE', NULL, NULL, NULL)</v>
      </c>
      <c r="R410" t="s">
        <v>10327</v>
      </c>
    </row>
    <row r="411" spans="1:18" hidden="1" x14ac:dyDescent="0.25">
      <c r="A411" s="7">
        <f>anotacoes!D411</f>
        <v>40559</v>
      </c>
      <c r="B411" t="str">
        <f>anotacoes!C411</f>
        <v>WORLD MASTERS BAKU 2011</v>
      </c>
      <c r="C411" t="str">
        <f>anotacoes!E411</f>
        <v>BISCHOF</v>
      </c>
      <c r="D411" t="str">
        <f>anotacoes!F411</f>
        <v>GUILHEIRO</v>
      </c>
      <c r="E411" t="s">
        <v>10325</v>
      </c>
      <c r="F411">
        <f>anotacoes!A411</f>
        <v>8</v>
      </c>
      <c r="G411">
        <f>anotacoes!B411</f>
        <v>19</v>
      </c>
      <c r="H411" t="str">
        <f>anotacoes!K411</f>
        <v xml:space="preserve"> 00:02:16,047</v>
      </c>
      <c r="I411" t="str">
        <f>anotacoes!L411</f>
        <v xml:space="preserve"> 00:02:19,166</v>
      </c>
      <c r="J411" t="str">
        <f>IF(L411="PAUSE",E411,IF(anotacoes!G415=conversao_anotacoes!C411,conversao_anotacoes!C411,conversao_anotacoes!D411))</f>
        <v>BISCHOF</v>
      </c>
      <c r="K411" t="str">
        <f t="shared" si="12"/>
        <v>GUILHEIRO</v>
      </c>
      <c r="L411" t="str">
        <f>UPPER(anotacoes!H411)</f>
        <v>DISPLACEMENT</v>
      </c>
      <c r="M411" t="str">
        <f>IF(OR(L411="ATTACK",L411="FINTA"),"&lt;TECNICA&gt;",UPPER(anotacoes!I411))</f>
        <v>2-3 STEP HESITANT LEFT</v>
      </c>
      <c r="N411" t="str">
        <f>IF(OR(L411="ATTACK",L411="FINTA"),UPPER(anotacoes!I411),"")</f>
        <v/>
      </c>
      <c r="O411" s="6" t="str">
        <f>IF(anotacoes!N411=0,"",anotacoes!N411)</f>
        <v/>
      </c>
      <c r="P411" t="str">
        <f>IF(anotacoes!M411=0,"",UPPER(anotacoes!M411))</f>
        <v/>
      </c>
      <c r="Q411" t="str">
        <f t="shared" si="13"/>
        <v>INSERT INTO CONVERSAO_LUTA_ACAO (cd_conversao, id_luta, sequencia, momento_inicio, momento_fim, quem_faz, quem_sofre, acao_tipo, acao, tecnica, direcao, pontuacao) VALUES (1, 8, 19, TRIM(' 00:02:16,047'), TRIM(' 00:02:19,166'), 'BISCHOF', 'GUILHEIRO', 'DISPLACEMENT', '2-3 STEP HESITANT LEFT', NULL, NULL, NULL)</v>
      </c>
      <c r="R411" t="s">
        <v>10327</v>
      </c>
    </row>
    <row r="412" spans="1:18" hidden="1" x14ac:dyDescent="0.25">
      <c r="A412" s="7">
        <f>anotacoes!D412</f>
        <v>40559</v>
      </c>
      <c r="B412" t="str">
        <f>anotacoes!C412</f>
        <v>WORLD MASTERS BAKU 2011</v>
      </c>
      <c r="C412" t="str">
        <f>anotacoes!E412</f>
        <v>BISCHOF</v>
      </c>
      <c r="D412" t="str">
        <f>anotacoes!F412</f>
        <v>GUILHEIRO</v>
      </c>
      <c r="E412" t="s">
        <v>10325</v>
      </c>
      <c r="F412">
        <f>anotacoes!A412</f>
        <v>8</v>
      </c>
      <c r="G412">
        <f>anotacoes!B412</f>
        <v>20</v>
      </c>
      <c r="H412" t="str">
        <f>anotacoes!K412</f>
        <v xml:space="preserve"> 00:02:19,166</v>
      </c>
      <c r="I412" t="str">
        <f>anotacoes!L412</f>
        <v xml:space="preserve"> 00:02:22,568</v>
      </c>
      <c r="J412" t="str">
        <f>IF(L412="PAUSE",E412,IF(anotacoes!G416=conversao_anotacoes!C412,conversao_anotacoes!C412,conversao_anotacoes!D412))</f>
        <v>BISCHOF</v>
      </c>
      <c r="K412" t="str">
        <f t="shared" si="12"/>
        <v>GUILHEIRO</v>
      </c>
      <c r="L412" t="str">
        <f>UPPER(anotacoes!H412)</f>
        <v>GRIP TIME</v>
      </c>
      <c r="M412" t="str">
        <f>IF(OR(L412="ATTACK",L412="FINTA"),"&lt;TECNICA&gt;",UPPER(anotacoes!I412))</f>
        <v>RIGHT COLLAR</v>
      </c>
      <c r="N412" t="str">
        <f>IF(OR(L412="ATTACK",L412="FINTA"),UPPER(anotacoes!I412),"")</f>
        <v/>
      </c>
      <c r="O412" s="6" t="str">
        <f>IF(anotacoes!N412=0,"",anotacoes!N412)</f>
        <v/>
      </c>
      <c r="P412" t="str">
        <f>IF(anotacoes!M412=0,"",UPPER(anotacoes!M412))</f>
        <v/>
      </c>
      <c r="Q412" t="str">
        <f t="shared" si="13"/>
        <v>INSERT INTO CONVERSAO_LUTA_ACAO (cd_conversao, id_luta, sequencia, momento_inicio, momento_fim, quem_faz, quem_sofre, acao_tipo, acao, tecnica, direcao, pontuacao) VALUES (1, 8, 20, TRIM(' 00:02:19,166'), TRIM(' 00:02:22,568'), 'BISCHOF', 'GUILHEIRO', 'GRIP TIME', 'RIGHT COLLAR', NULL, NULL, NULL)</v>
      </c>
      <c r="R412" t="s">
        <v>10327</v>
      </c>
    </row>
    <row r="413" spans="1:18" hidden="1" x14ac:dyDescent="0.25">
      <c r="A413" s="7">
        <f>anotacoes!D413</f>
        <v>40559</v>
      </c>
      <c r="B413" t="str">
        <f>anotacoes!C413</f>
        <v>WORLD MASTERS BAKU 2011</v>
      </c>
      <c r="C413" t="str">
        <f>anotacoes!E413</f>
        <v>BISCHOF</v>
      </c>
      <c r="D413" t="str">
        <f>anotacoes!F413</f>
        <v>GUILHEIRO</v>
      </c>
      <c r="E413" t="s">
        <v>10325</v>
      </c>
      <c r="F413">
        <f>anotacoes!A413</f>
        <v>8</v>
      </c>
      <c r="G413">
        <f>anotacoes!B413</f>
        <v>21</v>
      </c>
      <c r="H413" t="str">
        <f>anotacoes!K413</f>
        <v xml:space="preserve"> 00:02:22,568</v>
      </c>
      <c r="I413" t="str">
        <f>anotacoes!L413</f>
        <v xml:space="preserve"> 00:02:28,383</v>
      </c>
      <c r="J413" t="str">
        <f>IF(L413="PAUSE",E413,IF(anotacoes!G417=conversao_anotacoes!C413,conversao_anotacoes!C413,conversao_anotacoes!D413))</f>
        <v>BISCHOF</v>
      </c>
      <c r="K413" t="str">
        <f t="shared" si="12"/>
        <v>GUILHEIRO</v>
      </c>
      <c r="L413" t="str">
        <f>UPPER(anotacoes!H413)</f>
        <v>DISPLACEMENT</v>
      </c>
      <c r="M413" t="str">
        <f>IF(OR(L413="ATTACK",L413="FINTA"),"&lt;TECNICA&gt;",UPPER(anotacoes!I413))</f>
        <v>TRY TO GRIP WITH CONTACT</v>
      </c>
      <c r="N413" t="str">
        <f>IF(OR(L413="ATTACK",L413="FINTA"),UPPER(anotacoes!I413),"")</f>
        <v/>
      </c>
      <c r="O413" s="6" t="str">
        <f>IF(anotacoes!N413=0,"",anotacoes!N413)</f>
        <v/>
      </c>
      <c r="P413" t="str">
        <f>IF(anotacoes!M413=0,"",UPPER(anotacoes!M413))</f>
        <v/>
      </c>
      <c r="Q413" t="str">
        <f t="shared" si="13"/>
        <v>INSERT INTO CONVERSAO_LUTA_ACAO (cd_conversao, id_luta, sequencia, momento_inicio, momento_fim, quem_faz, quem_sofre, acao_tipo, acao, tecnica, direcao, pontuacao) VALUES (1, 8, 21, TRIM(' 00:02:22,568'), TRIM(' 00:02:28,383'), 'BISCHOF', 'GUILHEIRO', 'DISPLACEMENT', 'TRY TO GRIP WITH CONTACT', NULL, NULL, NULL)</v>
      </c>
      <c r="R413" t="s">
        <v>10327</v>
      </c>
    </row>
    <row r="414" spans="1:18" hidden="1" x14ac:dyDescent="0.25">
      <c r="A414" s="7">
        <f>anotacoes!D414</f>
        <v>40559</v>
      </c>
      <c r="B414" t="str">
        <f>anotacoes!C414</f>
        <v>WORLD MASTERS BAKU 2011</v>
      </c>
      <c r="C414" t="str">
        <f>anotacoes!E414</f>
        <v>BISCHOF</v>
      </c>
      <c r="D414" t="str">
        <f>anotacoes!F414</f>
        <v>GUILHEIRO</v>
      </c>
      <c r="E414" t="s">
        <v>10325</v>
      </c>
      <c r="F414">
        <f>anotacoes!A414</f>
        <v>8</v>
      </c>
      <c r="G414">
        <f>anotacoes!B414</f>
        <v>22</v>
      </c>
      <c r="H414" t="str">
        <f>anotacoes!K414</f>
        <v xml:space="preserve"> 00:02:28,383</v>
      </c>
      <c r="I414" t="str">
        <f>anotacoes!L414</f>
        <v xml:space="preserve"> 00:02:31,477</v>
      </c>
      <c r="J414" t="str">
        <f>IF(L414="PAUSE",E414,IF(anotacoes!G418=conversao_anotacoes!C414,conversao_anotacoes!C414,conversao_anotacoes!D414))</f>
        <v>BISCHOF</v>
      </c>
      <c r="K414" t="str">
        <f t="shared" si="12"/>
        <v>GUILHEIRO</v>
      </c>
      <c r="L414" t="str">
        <f>UPPER(anotacoes!H414)</f>
        <v>GRIP TIME</v>
      </c>
      <c r="M414" t="str">
        <f>IF(OR(L414="ATTACK",L414="FINTA"),"&lt;TECNICA&gt;",UPPER(anotacoes!I414))</f>
        <v>RIGHT COLLAR</v>
      </c>
      <c r="N414" t="str">
        <f>IF(OR(L414="ATTACK",L414="FINTA"),UPPER(anotacoes!I414),"")</f>
        <v/>
      </c>
      <c r="O414" s="6" t="str">
        <f>IF(anotacoes!N414=0,"",anotacoes!N414)</f>
        <v/>
      </c>
      <c r="P414" t="str">
        <f>IF(anotacoes!M414=0,"",UPPER(anotacoes!M414))</f>
        <v/>
      </c>
      <c r="Q414" t="str">
        <f t="shared" si="13"/>
        <v>INSERT INTO CONVERSAO_LUTA_ACAO (cd_conversao, id_luta, sequencia, momento_inicio, momento_fim, quem_faz, quem_sofre, acao_tipo, acao, tecnica, direcao, pontuacao) VALUES (1, 8, 22, TRIM(' 00:02:28,383'), TRIM(' 00:02:31,477'), 'BISCHOF', 'GUILHEIRO', 'GRIP TIME', 'RIGHT COLLAR', NULL, NULL, NULL)</v>
      </c>
      <c r="R414" t="s">
        <v>10327</v>
      </c>
    </row>
    <row r="415" spans="1:18" hidden="1" x14ac:dyDescent="0.25">
      <c r="A415" s="7">
        <f>anotacoes!D415</f>
        <v>40559</v>
      </c>
      <c r="B415" t="str">
        <f>anotacoes!C415</f>
        <v>WORLD MASTERS BAKU 2011</v>
      </c>
      <c r="C415" t="str">
        <f>anotacoes!E415</f>
        <v>BISCHOF</v>
      </c>
      <c r="D415" t="str">
        <f>anotacoes!F415</f>
        <v>GUILHEIRO</v>
      </c>
      <c r="E415" t="s">
        <v>10325</v>
      </c>
      <c r="F415">
        <f>anotacoes!A415</f>
        <v>8</v>
      </c>
      <c r="G415">
        <f>anotacoes!B415</f>
        <v>23</v>
      </c>
      <c r="H415" t="str">
        <f>anotacoes!K415</f>
        <v xml:space="preserve"> 00:02:31,647</v>
      </c>
      <c r="I415" t="str">
        <f>anotacoes!L415</f>
        <v xml:space="preserve"> 00:02:35,143</v>
      </c>
      <c r="J415" t="str">
        <f>IF(L415="PAUSE",E415,IF(anotacoes!G419=conversao_anotacoes!C415,conversao_anotacoes!C415,conversao_anotacoes!D415))</f>
        <v>BISCHOF</v>
      </c>
      <c r="K415" t="str">
        <f t="shared" si="12"/>
        <v>GUILHEIRO</v>
      </c>
      <c r="L415" t="str">
        <f>UPPER(anotacoes!H415)</f>
        <v>DISPLACEMENT</v>
      </c>
      <c r="M415" t="str">
        <f>IF(OR(L415="ATTACK",L415="FINTA"),"&lt;TECNICA&gt;",UPPER(anotacoes!I415))</f>
        <v>TRY TO GRIP WITH CONTACT</v>
      </c>
      <c r="N415" t="str">
        <f>IF(OR(L415="ATTACK",L415="FINTA"),UPPER(anotacoes!I415),"")</f>
        <v/>
      </c>
      <c r="O415" s="6" t="str">
        <f>IF(anotacoes!N415=0,"",anotacoes!N415)</f>
        <v/>
      </c>
      <c r="P415" t="str">
        <f>IF(anotacoes!M415=0,"",UPPER(anotacoes!M415))</f>
        <v/>
      </c>
      <c r="Q415" t="str">
        <f t="shared" si="13"/>
        <v>INSERT INTO CONVERSAO_LUTA_ACAO (cd_conversao, id_luta, sequencia, momento_inicio, momento_fim, quem_faz, quem_sofre, acao_tipo, acao, tecnica, direcao, pontuacao) VALUES (1, 8, 23, TRIM(' 00:02:31,647'), TRIM(' 00:02:35,143'), 'BISCHOF', 'GUILHEIRO', 'DISPLACEMENT', 'TRY TO GRIP WITH CONTACT', NULL, NULL, NULL)</v>
      </c>
      <c r="R415" t="s">
        <v>10327</v>
      </c>
    </row>
    <row r="416" spans="1:18" hidden="1" x14ac:dyDescent="0.25">
      <c r="A416" s="7">
        <f>anotacoes!D416</f>
        <v>40559</v>
      </c>
      <c r="B416" t="str">
        <f>anotacoes!C416</f>
        <v>WORLD MASTERS BAKU 2011</v>
      </c>
      <c r="C416" t="str">
        <f>anotacoes!E416</f>
        <v>BISCHOF</v>
      </c>
      <c r="D416" t="str">
        <f>anotacoes!F416</f>
        <v>GUILHEIRO</v>
      </c>
      <c r="E416" t="s">
        <v>10325</v>
      </c>
      <c r="F416">
        <f>anotacoes!A416</f>
        <v>8</v>
      </c>
      <c r="G416">
        <f>anotacoes!B416</f>
        <v>24</v>
      </c>
      <c r="H416" t="str">
        <f>anotacoes!K416</f>
        <v xml:space="preserve"> 00:02:35,316</v>
      </c>
      <c r="I416" t="str">
        <f>anotacoes!L416</f>
        <v xml:space="preserve"> 00:02:37,858</v>
      </c>
      <c r="J416" t="str">
        <f>IF(L416="PAUSE",E416,IF(anotacoes!G420=conversao_anotacoes!C416,conversao_anotacoes!C416,conversao_anotacoes!D416))</f>
        <v>BISCHOF</v>
      </c>
      <c r="K416" t="str">
        <f t="shared" si="12"/>
        <v>GUILHEIRO</v>
      </c>
      <c r="L416" t="str">
        <f>UPPER(anotacoes!H416)</f>
        <v>GRIP TIME</v>
      </c>
      <c r="M416" t="str">
        <f>IF(OR(L416="ATTACK",L416="FINTA"),"&lt;TECNICA&gt;",UPPER(anotacoes!I416))</f>
        <v>RIGHT COLLAR</v>
      </c>
      <c r="N416" t="str">
        <f>IF(OR(L416="ATTACK",L416="FINTA"),UPPER(anotacoes!I416),"")</f>
        <v/>
      </c>
      <c r="O416" s="6" t="str">
        <f>IF(anotacoes!N416=0,"",anotacoes!N416)</f>
        <v/>
      </c>
      <c r="P416" t="str">
        <f>IF(anotacoes!M416=0,"",UPPER(anotacoes!M416))</f>
        <v/>
      </c>
      <c r="Q416" t="str">
        <f t="shared" si="13"/>
        <v>INSERT INTO CONVERSAO_LUTA_ACAO (cd_conversao, id_luta, sequencia, momento_inicio, momento_fim, quem_faz, quem_sofre, acao_tipo, acao, tecnica, direcao, pontuacao) VALUES (1, 8, 24, TRIM(' 00:02:35,316'), TRIM(' 00:02:37,858'), 'BISCHOF', 'GUILHEIRO', 'GRIP TIME', 'RIGHT COLLAR', NULL, NULL, NULL)</v>
      </c>
      <c r="R416" t="s">
        <v>10327</v>
      </c>
    </row>
    <row r="417" spans="1:18" hidden="1" x14ac:dyDescent="0.25">
      <c r="A417" s="7">
        <f>anotacoes!D417</f>
        <v>40559</v>
      </c>
      <c r="B417" t="str">
        <f>anotacoes!C417</f>
        <v>WORLD MASTERS BAKU 2011</v>
      </c>
      <c r="C417" t="str">
        <f>anotacoes!E417</f>
        <v>BISCHOF</v>
      </c>
      <c r="D417" t="str">
        <f>anotacoes!F417</f>
        <v>GUILHEIRO</v>
      </c>
      <c r="E417" t="s">
        <v>10325</v>
      </c>
      <c r="F417">
        <f>anotacoes!A417</f>
        <v>8</v>
      </c>
      <c r="G417">
        <f>anotacoes!B417</f>
        <v>25</v>
      </c>
      <c r="H417" t="str">
        <f>anotacoes!K417</f>
        <v xml:space="preserve"> 00:02:38,042</v>
      </c>
      <c r="I417" t="str">
        <f>anotacoes!L417</f>
        <v xml:space="preserve"> 00:03:20,791</v>
      </c>
      <c r="J417" t="str">
        <f>IF(L417="PAUSE",E417,IF(anotacoes!G421=conversao_anotacoes!C417,conversao_anotacoes!C417,conversao_anotacoes!D417))</f>
        <v>BISCHOF</v>
      </c>
      <c r="K417" t="str">
        <f t="shared" si="12"/>
        <v>GUILHEIRO</v>
      </c>
      <c r="L417" t="str">
        <f>UPPER(anotacoes!H417)</f>
        <v>DISPLACEMENT</v>
      </c>
      <c r="M417" t="str">
        <f>IF(OR(L417="ATTACK",L417="FINTA"),"&lt;TECNICA&gt;",UPPER(anotacoes!I417))</f>
        <v>TRY TO GRIP WITH CONTACT</v>
      </c>
      <c r="N417" t="str">
        <f>IF(OR(L417="ATTACK",L417="FINTA"),UPPER(anotacoes!I417),"")</f>
        <v/>
      </c>
      <c r="O417" s="6" t="str">
        <f>IF(anotacoes!N417=0,"",anotacoes!N417)</f>
        <v/>
      </c>
      <c r="P417" t="str">
        <f>IF(anotacoes!M417=0,"",UPPER(anotacoes!M417))</f>
        <v/>
      </c>
      <c r="Q417" t="str">
        <f t="shared" si="13"/>
        <v>INSERT INTO CONVERSAO_LUTA_ACAO (cd_conversao, id_luta, sequencia, momento_inicio, momento_fim, quem_faz, quem_sofre, acao_tipo, acao, tecnica, direcao, pontuacao) VALUES (1, 8, 25, TRIM(' 00:02:38,042'), TRIM(' 00:03:20,791'), 'BISCHOF', 'GUILHEIRO', 'DISPLACEMENT', 'TRY TO GRIP WITH CONTACT', NULL, NULL, NULL)</v>
      </c>
      <c r="R417" t="s">
        <v>10327</v>
      </c>
    </row>
    <row r="418" spans="1:18" hidden="1" x14ac:dyDescent="0.25">
      <c r="A418" s="7">
        <f>anotacoes!D418</f>
        <v>40559</v>
      </c>
      <c r="B418" t="str">
        <f>anotacoes!C418</f>
        <v>WORLD MASTERS BAKU 2011</v>
      </c>
      <c r="C418" t="str">
        <f>anotacoes!E418</f>
        <v>BISCHOF</v>
      </c>
      <c r="D418" t="str">
        <f>anotacoes!F418</f>
        <v>GUILHEIRO</v>
      </c>
      <c r="E418" t="s">
        <v>10325</v>
      </c>
      <c r="F418">
        <f>anotacoes!A418</f>
        <v>8</v>
      </c>
      <c r="G418">
        <f>anotacoes!B418</f>
        <v>26</v>
      </c>
      <c r="H418" t="str">
        <f>anotacoes!K418</f>
        <v xml:space="preserve"> 00:03:20,947</v>
      </c>
      <c r="I418" t="str">
        <f>anotacoes!L418</f>
        <v xml:space="preserve"> 00:03:34,182</v>
      </c>
      <c r="J418" t="str">
        <f>IF(L418="PAUSE",E418,IF(anotacoes!G422=conversao_anotacoes!C418,conversao_anotacoes!C418,conversao_anotacoes!D418))</f>
        <v>BISCHOF</v>
      </c>
      <c r="K418" t="str">
        <f t="shared" si="12"/>
        <v>GUILHEIRO</v>
      </c>
      <c r="L418" t="str">
        <f>UPPER(anotacoes!H418)</f>
        <v>GRIP TIME</v>
      </c>
      <c r="M418" t="str">
        <f>IF(OR(L418="ATTACK",L418="FINTA"),"&lt;TECNICA&gt;",UPPER(anotacoes!I418))</f>
        <v>RIGHT COLLAR</v>
      </c>
      <c r="N418" t="str">
        <f>IF(OR(L418="ATTACK",L418="FINTA"),UPPER(anotacoes!I418),"")</f>
        <v/>
      </c>
      <c r="O418" s="6" t="str">
        <f>IF(anotacoes!N418=0,"",anotacoes!N418)</f>
        <v/>
      </c>
      <c r="P418" t="str">
        <f>IF(anotacoes!M418=0,"",UPPER(anotacoes!M418))</f>
        <v/>
      </c>
      <c r="Q418" t="str">
        <f t="shared" si="13"/>
        <v>INSERT INTO CONVERSAO_LUTA_ACAO (cd_conversao, id_luta, sequencia, momento_inicio, momento_fim, quem_faz, quem_sofre, acao_tipo, acao, tecnica, direcao, pontuacao) VALUES (1, 8, 26, TRIM(' 00:03:20,947'), TRIM(' 00:03:34,182'), 'BISCHOF', 'GUILHEIRO', 'GRIP TIME', 'RIGHT COLLAR', NULL, NULL, NULL)</v>
      </c>
      <c r="R418" t="s">
        <v>10327</v>
      </c>
    </row>
    <row r="419" spans="1:18" hidden="1" x14ac:dyDescent="0.25">
      <c r="A419" s="7">
        <f>anotacoes!D419</f>
        <v>40559</v>
      </c>
      <c r="B419" t="str">
        <f>anotacoes!C419</f>
        <v>WORLD MASTERS BAKU 2011</v>
      </c>
      <c r="C419" t="str">
        <f>anotacoes!E419</f>
        <v>BISCHOF</v>
      </c>
      <c r="D419" t="str">
        <f>anotacoes!F419</f>
        <v>GUILHEIRO</v>
      </c>
      <c r="E419" t="s">
        <v>10325</v>
      </c>
      <c r="F419">
        <f>anotacoes!A419</f>
        <v>8</v>
      </c>
      <c r="G419">
        <f>anotacoes!B419</f>
        <v>27</v>
      </c>
      <c r="H419" t="str">
        <f>anotacoes!K419</f>
        <v xml:space="preserve"> 00:03:34,182</v>
      </c>
      <c r="I419" t="str">
        <f>anotacoes!L419</f>
        <v xml:space="preserve"> 00:03:34,182</v>
      </c>
      <c r="J419" t="str">
        <f>IF(L419="PAUSE",E419,IF(anotacoes!G423=conversao_anotacoes!C419,conversao_anotacoes!C419,conversao_anotacoes!D419))</f>
        <v>BISCHOF</v>
      </c>
      <c r="K419" t="str">
        <f t="shared" si="12"/>
        <v>GUILHEIRO</v>
      </c>
      <c r="L419" t="str">
        <f>UPPER(anotacoes!H419)</f>
        <v>DEFENSE</v>
      </c>
      <c r="M419" t="str">
        <f>IF(OR(L419="ATTACK",L419="FINTA"),"&lt;TECNICA&gt;",UPPER(anotacoes!I419))</f>
        <v>TAE-SABAKI RIGHT INCLINED</v>
      </c>
      <c r="N419" t="str">
        <f>IF(OR(L419="ATTACK",L419="FINTA"),UPPER(anotacoes!I419),"")</f>
        <v/>
      </c>
      <c r="O419" s="6" t="str">
        <f>IF(anotacoes!N419=0,"",anotacoes!N419)</f>
        <v/>
      </c>
      <c r="P419" t="str">
        <f>IF(anotacoes!M419=0,"",UPPER(anotacoes!M419))</f>
        <v/>
      </c>
      <c r="Q419" t="str">
        <f t="shared" si="13"/>
        <v>INSERT INTO CONVERSAO_LUTA_ACAO (cd_conversao, id_luta, sequencia, momento_inicio, momento_fim, quem_faz, quem_sofre, acao_tipo, acao, tecnica, direcao, pontuacao) VALUES (1, 8, 27, TRIM(' 00:03:34,182'), TRIM(' 00:03:34,182'), 'BISCHOF', 'GUILHEIRO', 'DEFENSE', 'TAE-SABAKI RIGHT INCLINED', NULL, NULL, NULL)</v>
      </c>
      <c r="R419" t="s">
        <v>10327</v>
      </c>
    </row>
    <row r="420" spans="1:18" hidden="1" x14ac:dyDescent="0.25">
      <c r="A420" s="7">
        <f>anotacoes!D420</f>
        <v>40559</v>
      </c>
      <c r="B420" t="str">
        <f>anotacoes!C420</f>
        <v>WORLD MASTERS BAKU 2011</v>
      </c>
      <c r="C420" t="str">
        <f>anotacoes!E420</f>
        <v>BISCHOF</v>
      </c>
      <c r="D420" t="str">
        <f>anotacoes!F420</f>
        <v>GUILHEIRO</v>
      </c>
      <c r="E420" t="s">
        <v>10325</v>
      </c>
      <c r="F420">
        <f>anotacoes!A420</f>
        <v>8</v>
      </c>
      <c r="G420">
        <f>anotacoes!B420</f>
        <v>28</v>
      </c>
      <c r="H420" t="str">
        <f>anotacoes!K420</f>
        <v xml:space="preserve"> 00:03:34,182</v>
      </c>
      <c r="I420" t="str">
        <f>anotacoes!L420</f>
        <v xml:space="preserve"> 00:03:37,143</v>
      </c>
      <c r="J420" t="str">
        <f>IF(L420="PAUSE",E420,IF(anotacoes!G424=conversao_anotacoes!C420,conversao_anotacoes!C420,conversao_anotacoes!D420))</f>
        <v>BISCHOF</v>
      </c>
      <c r="K420" t="str">
        <f t="shared" si="12"/>
        <v>GUILHEIRO</v>
      </c>
      <c r="L420" t="str">
        <f>UPPER(anotacoes!H420)</f>
        <v>GRIP TIME</v>
      </c>
      <c r="M420" t="str">
        <f>IF(OR(L420="ATTACK",L420="FINTA"),"&lt;TECNICA&gt;",UPPER(anotacoes!I420))</f>
        <v>RIGHT COLLAR</v>
      </c>
      <c r="N420" t="str">
        <f>IF(OR(L420="ATTACK",L420="FINTA"),UPPER(anotacoes!I420),"")</f>
        <v/>
      </c>
      <c r="O420" s="6" t="str">
        <f>IF(anotacoes!N420=0,"",anotacoes!N420)</f>
        <v/>
      </c>
      <c r="P420" t="str">
        <f>IF(anotacoes!M420=0,"",UPPER(anotacoes!M420))</f>
        <v/>
      </c>
      <c r="Q420" t="str">
        <f t="shared" si="13"/>
        <v>INSERT INTO CONVERSAO_LUTA_ACAO (cd_conversao, id_luta, sequencia, momento_inicio, momento_fim, quem_faz, quem_sofre, acao_tipo, acao, tecnica, direcao, pontuacao) VALUES (1, 8, 28, TRIM(' 00:03:34,182'), TRIM(' 00:03:37,143'), 'BISCHOF', 'GUILHEIRO', 'GRIP TIME', 'RIGHT COLLAR', NULL, NULL, NULL)</v>
      </c>
      <c r="R420" t="s">
        <v>10327</v>
      </c>
    </row>
    <row r="421" spans="1:18" hidden="1" x14ac:dyDescent="0.25">
      <c r="A421" s="7">
        <f>anotacoes!D421</f>
        <v>40559</v>
      </c>
      <c r="B421" t="str">
        <f>anotacoes!C421</f>
        <v>WORLD MASTERS BAKU 2011</v>
      </c>
      <c r="C421" t="str">
        <f>anotacoes!E421</f>
        <v>BISCHOF</v>
      </c>
      <c r="D421" t="str">
        <f>anotacoes!F421</f>
        <v>GUILHEIRO</v>
      </c>
      <c r="E421" t="s">
        <v>10325</v>
      </c>
      <c r="F421">
        <f>anotacoes!A421</f>
        <v>8</v>
      </c>
      <c r="G421">
        <f>anotacoes!B421</f>
        <v>29</v>
      </c>
      <c r="H421" t="str">
        <f>anotacoes!K421</f>
        <v xml:space="preserve"> 00:03:37,143</v>
      </c>
      <c r="I421" t="str">
        <f>anotacoes!L421</f>
        <v xml:space="preserve"> 00:03:38,222</v>
      </c>
      <c r="J421" t="str">
        <f>IF(L421="PAUSE",E421,IF(anotacoes!G425=conversao_anotacoes!C421,conversao_anotacoes!C421,conversao_anotacoes!D421))</f>
        <v>BISCHOF</v>
      </c>
      <c r="K421" t="str">
        <f t="shared" si="12"/>
        <v>GUILHEIRO</v>
      </c>
      <c r="L421" t="str">
        <f>UPPER(anotacoes!H421)</f>
        <v>ATTACK</v>
      </c>
      <c r="M421" t="str">
        <f>IF(OR(L421="ATTACK",L421="FINTA"),"&lt;TECNICA&gt;",UPPER(anotacoes!I421))</f>
        <v>&lt;TECNICA&gt;</v>
      </c>
      <c r="N421" t="str">
        <f>IF(OR(L421="ATTACK",L421="FINTA"),UPPER(anotacoes!I421),"")</f>
        <v>SEOI NAGE</v>
      </c>
      <c r="O421" s="6">
        <f>IF(anotacoes!N421=0,"",anotacoes!N421)</f>
        <v>6</v>
      </c>
      <c r="P421" t="str">
        <f>IF(anotacoes!M421=0,"",UPPER(anotacoes!M421))</f>
        <v/>
      </c>
      <c r="Q421" t="str">
        <f t="shared" si="13"/>
        <v>INSERT INTO CONVERSAO_LUTA_ACAO (cd_conversao, id_luta, sequencia, momento_inicio, momento_fim, quem_faz, quem_sofre, acao_tipo, acao, tecnica, direcao, pontuacao) VALUES (1, 8, 29, TRIM(' 00:03:37,143'), TRIM(' 00:03:38,222'), 'BISCHOF', 'GUILHEIRO', 'ATTACK', '&lt;TECNICA&gt;', 'SEOI NAGE', 6, NULL)</v>
      </c>
      <c r="R421" t="s">
        <v>10327</v>
      </c>
    </row>
    <row r="422" spans="1:18" hidden="1" x14ac:dyDescent="0.25">
      <c r="A422" s="7">
        <f>anotacoes!D422</f>
        <v>40559</v>
      </c>
      <c r="B422" t="str">
        <f>anotacoes!C422</f>
        <v>WORLD MASTERS BAKU 2011</v>
      </c>
      <c r="C422" t="str">
        <f>anotacoes!E422</f>
        <v>BISCHOF</v>
      </c>
      <c r="D422" t="str">
        <f>anotacoes!F422</f>
        <v>GUILHEIRO</v>
      </c>
      <c r="E422" t="s">
        <v>10325</v>
      </c>
      <c r="F422">
        <f>anotacoes!A422</f>
        <v>8</v>
      </c>
      <c r="G422">
        <f>anotacoes!B422</f>
        <v>30</v>
      </c>
      <c r="H422" t="str">
        <f>anotacoes!K422</f>
        <v xml:space="preserve"> 00:03:38,396</v>
      </c>
      <c r="I422" t="str">
        <f>anotacoes!L422</f>
        <v xml:space="preserve"> 00:03:46,197</v>
      </c>
      <c r="J422" t="str">
        <f>IF(L422="PAUSE",E422,IF(anotacoes!G426=conversao_anotacoes!C422,conversao_anotacoes!C422,conversao_anotacoes!D422))</f>
        <v>&lt;ARBITRO_DESCONHECIDO&gt;</v>
      </c>
      <c r="K422" t="str">
        <f t="shared" si="12"/>
        <v/>
      </c>
      <c r="L422" t="str">
        <f>UPPER(anotacoes!H422)</f>
        <v>PAUSE</v>
      </c>
      <c r="M422" t="str">
        <f>IF(OR(L422="ATTACK",L422="FINTA"),"&lt;TECNICA&gt;",UPPER(anotacoes!I422))</f>
        <v>&lt;NAO_CLASSIFICADO&gt;</v>
      </c>
      <c r="N422" t="str">
        <f>IF(OR(L422="ATTACK",L422="FINTA"),UPPER(anotacoes!I422),"")</f>
        <v/>
      </c>
      <c r="O422" s="6" t="str">
        <f>IF(anotacoes!N422=0,"",anotacoes!N422)</f>
        <v/>
      </c>
      <c r="P422" t="str">
        <f>IF(anotacoes!M422=0,"",UPPER(anotacoes!M422))</f>
        <v/>
      </c>
      <c r="Q422" t="str">
        <f t="shared" si="13"/>
        <v>INSERT INTO CONVERSAO_LUTA_ACAO (cd_conversao, id_luta, sequencia, momento_inicio, momento_fim, quem_faz, quem_sofre, acao_tipo, acao, tecnica, direcao, pontuacao) VALUES (1, 8, 30, TRIM(' 00:03:38,396'), TRIM(' 00:03:46,197'), '&lt;ARBITRO_DESCONHECIDO&gt;', '', 'PAUSE', '&lt;NAO_CLASSIFICADO&gt;', NULL, NULL, NULL)</v>
      </c>
      <c r="R422" t="s">
        <v>10327</v>
      </c>
    </row>
    <row r="423" spans="1:18" hidden="1" x14ac:dyDescent="0.25">
      <c r="A423" s="7">
        <f>anotacoes!D423</f>
        <v>40559</v>
      </c>
      <c r="B423" t="str">
        <f>anotacoes!C423</f>
        <v>WORLD MASTERS BAKU 2011</v>
      </c>
      <c r="C423" t="str">
        <f>anotacoes!E423</f>
        <v>BISCHOF</v>
      </c>
      <c r="D423" t="str">
        <f>anotacoes!F423</f>
        <v>GUILHEIRO</v>
      </c>
      <c r="E423" t="s">
        <v>10325</v>
      </c>
      <c r="F423">
        <f>anotacoes!A423</f>
        <v>8</v>
      </c>
      <c r="G423">
        <f>anotacoes!B423</f>
        <v>31</v>
      </c>
      <c r="H423" t="str">
        <f>anotacoes!K423</f>
        <v xml:space="preserve"> 00:03:46,350</v>
      </c>
      <c r="I423" t="str">
        <f>anotacoes!L423</f>
        <v xml:space="preserve"> 00:03:58,757</v>
      </c>
      <c r="J423" t="str">
        <f>IF(L423="PAUSE",E423,IF(anotacoes!G427=conversao_anotacoes!C423,conversao_anotacoes!C423,conversao_anotacoes!D423))</f>
        <v>BISCHOF</v>
      </c>
      <c r="K423" t="str">
        <f t="shared" si="12"/>
        <v>GUILHEIRO</v>
      </c>
      <c r="L423" t="str">
        <f>UPPER(anotacoes!H423)</f>
        <v>DISPLACEMENT</v>
      </c>
      <c r="M423" t="str">
        <f>IF(OR(L423="ATTACK",L423="FINTA"),"&lt;TECNICA&gt;",UPPER(anotacoes!I423))</f>
        <v>TRY TO GRIP WITH CONTACT</v>
      </c>
      <c r="N423" t="str">
        <f>IF(OR(L423="ATTACK",L423="FINTA"),UPPER(anotacoes!I423),"")</f>
        <v/>
      </c>
      <c r="O423" s="6" t="str">
        <f>IF(anotacoes!N423=0,"",anotacoes!N423)</f>
        <v/>
      </c>
      <c r="P423" t="str">
        <f>IF(anotacoes!M423=0,"",UPPER(anotacoes!M423))</f>
        <v/>
      </c>
      <c r="Q423" t="str">
        <f t="shared" si="13"/>
        <v>INSERT INTO CONVERSAO_LUTA_ACAO (cd_conversao, id_luta, sequencia, momento_inicio, momento_fim, quem_faz, quem_sofre, acao_tipo, acao, tecnica, direcao, pontuacao) VALUES (1, 8, 31, TRIM(' 00:03:46,350'), TRIM(' 00:03:58,757'), 'BISCHOF', 'GUILHEIRO', 'DISPLACEMENT', 'TRY TO GRIP WITH CONTACT', NULL, NULL, NULL)</v>
      </c>
      <c r="R423" t="s">
        <v>10327</v>
      </c>
    </row>
    <row r="424" spans="1:18" hidden="1" x14ac:dyDescent="0.25">
      <c r="A424" s="7">
        <f>anotacoes!D424</f>
        <v>40559</v>
      </c>
      <c r="B424" t="str">
        <f>anotacoes!C424</f>
        <v>WORLD MASTERS BAKU 2011</v>
      </c>
      <c r="C424" t="str">
        <f>anotacoes!E424</f>
        <v>BISCHOF</v>
      </c>
      <c r="D424" t="str">
        <f>anotacoes!F424</f>
        <v>GUILHEIRO</v>
      </c>
      <c r="E424" t="s">
        <v>10325</v>
      </c>
      <c r="F424">
        <f>anotacoes!A424</f>
        <v>8</v>
      </c>
      <c r="G424">
        <f>anotacoes!B424</f>
        <v>32</v>
      </c>
      <c r="H424" t="str">
        <f>anotacoes!K424</f>
        <v xml:space="preserve"> 00:03:58,757</v>
      </c>
      <c r="I424" t="str">
        <f>anotacoes!L424</f>
        <v xml:space="preserve"> 00:04:01,177</v>
      </c>
      <c r="J424" t="str">
        <f>IF(L424="PAUSE",E424,IF(anotacoes!G428=conversao_anotacoes!C424,conversao_anotacoes!C424,conversao_anotacoes!D424))</f>
        <v>BISCHOF</v>
      </c>
      <c r="K424" t="str">
        <f t="shared" si="12"/>
        <v>GUILHEIRO</v>
      </c>
      <c r="L424" t="str">
        <f>UPPER(anotacoes!H424)</f>
        <v>GRIP TIME</v>
      </c>
      <c r="M424" t="str">
        <f>IF(OR(L424="ATTACK",L424="FINTA"),"&lt;TECNICA&gt;",UPPER(anotacoes!I424))</f>
        <v>RIGHT SLEEVE LEFT SLEEVE</v>
      </c>
      <c r="N424" t="str">
        <f>IF(OR(L424="ATTACK",L424="FINTA"),UPPER(anotacoes!I424),"")</f>
        <v/>
      </c>
      <c r="O424" s="6" t="str">
        <f>IF(anotacoes!N424=0,"",anotacoes!N424)</f>
        <v/>
      </c>
      <c r="P424" t="str">
        <f>IF(anotacoes!M424=0,"",UPPER(anotacoes!M424))</f>
        <v/>
      </c>
      <c r="Q424" t="str">
        <f t="shared" si="13"/>
        <v>INSERT INTO CONVERSAO_LUTA_ACAO (cd_conversao, id_luta, sequencia, momento_inicio, momento_fim, quem_faz, quem_sofre, acao_tipo, acao, tecnica, direcao, pontuacao) VALUES (1, 8, 32, TRIM(' 00:03:58,757'), TRIM(' 00:04:01,177'), 'BISCHOF', 'GUILHEIRO', 'GRIP TIME', 'RIGHT SLEEVE LEFT SLEEVE', NULL, NULL, NULL)</v>
      </c>
      <c r="R424" t="s">
        <v>10327</v>
      </c>
    </row>
    <row r="425" spans="1:18" hidden="1" x14ac:dyDescent="0.25">
      <c r="A425" s="7">
        <f>anotacoes!D425</f>
        <v>40559</v>
      </c>
      <c r="B425" t="str">
        <f>anotacoes!C425</f>
        <v>WORLD MASTERS BAKU 2011</v>
      </c>
      <c r="C425" t="str">
        <f>anotacoes!E425</f>
        <v>BISCHOF</v>
      </c>
      <c r="D425" t="str">
        <f>anotacoes!F425</f>
        <v>GUILHEIRO</v>
      </c>
      <c r="E425" t="s">
        <v>10325</v>
      </c>
      <c r="F425">
        <f>anotacoes!A425</f>
        <v>8</v>
      </c>
      <c r="G425">
        <f>anotacoes!B425</f>
        <v>33</v>
      </c>
      <c r="H425" t="str">
        <f>anotacoes!K425</f>
        <v xml:space="preserve"> 00:04:01,342</v>
      </c>
      <c r="I425" t="str">
        <f>anotacoes!L425</f>
        <v xml:space="preserve"> 00:04:08,639</v>
      </c>
      <c r="J425" t="str">
        <f>IF(L425="PAUSE",E425,IF(anotacoes!G429=conversao_anotacoes!C425,conversao_anotacoes!C425,conversao_anotacoes!D425))</f>
        <v>BISCHOF</v>
      </c>
      <c r="K425" t="str">
        <f t="shared" si="12"/>
        <v>GUILHEIRO</v>
      </c>
      <c r="L425" t="str">
        <f>UPPER(anotacoes!H425)</f>
        <v>GRIP TIME</v>
      </c>
      <c r="M425" t="str">
        <f>IF(OR(L425="ATTACK",L425="FINTA"),"&lt;TECNICA&gt;",UPPER(anotacoes!I425))</f>
        <v>RIGHT COLLAR</v>
      </c>
      <c r="N425" t="str">
        <f>IF(OR(L425="ATTACK",L425="FINTA"),UPPER(anotacoes!I425),"")</f>
        <v/>
      </c>
      <c r="O425" s="6" t="str">
        <f>IF(anotacoes!N425=0,"",anotacoes!N425)</f>
        <v/>
      </c>
      <c r="P425" t="str">
        <f>IF(anotacoes!M425=0,"",UPPER(anotacoes!M425))</f>
        <v/>
      </c>
      <c r="Q425" t="str">
        <f t="shared" si="13"/>
        <v>INSERT INTO CONVERSAO_LUTA_ACAO (cd_conversao, id_luta, sequencia, momento_inicio, momento_fim, quem_faz, quem_sofre, acao_tipo, acao, tecnica, direcao, pontuacao) VALUES (1, 8, 33, TRIM(' 00:04:01,342'), TRIM(' 00:04:08,639'), 'BISCHOF', 'GUILHEIRO', 'GRIP TIME', 'RIGHT COLLAR', NULL, NULL, NULL)</v>
      </c>
      <c r="R425" t="s">
        <v>10327</v>
      </c>
    </row>
    <row r="426" spans="1:18" hidden="1" x14ac:dyDescent="0.25">
      <c r="A426" s="7">
        <f>anotacoes!D426</f>
        <v>40559</v>
      </c>
      <c r="B426" t="str">
        <f>anotacoes!C426</f>
        <v>WORLD MASTERS BAKU 2011</v>
      </c>
      <c r="C426" t="str">
        <f>anotacoes!E426</f>
        <v>BISCHOF</v>
      </c>
      <c r="D426" t="str">
        <f>anotacoes!F426</f>
        <v>GUILHEIRO</v>
      </c>
      <c r="E426" t="s">
        <v>10325</v>
      </c>
      <c r="F426">
        <f>anotacoes!A426</f>
        <v>8</v>
      </c>
      <c r="G426">
        <f>anotacoes!B426</f>
        <v>34</v>
      </c>
      <c r="H426" t="str">
        <f>anotacoes!K426</f>
        <v xml:space="preserve"> 00:04:08,639</v>
      </c>
      <c r="I426" t="str">
        <f>anotacoes!L426</f>
        <v xml:space="preserve"> 00:04:08,639</v>
      </c>
      <c r="J426" t="str">
        <f>IF(L426="PAUSE",E426,IF(anotacoes!G430=conversao_anotacoes!C426,conversao_anotacoes!C426,conversao_anotacoes!D426))</f>
        <v>BISCHOF</v>
      </c>
      <c r="K426" t="str">
        <f t="shared" si="12"/>
        <v>GUILHEIRO</v>
      </c>
      <c r="L426" t="str">
        <f>UPPER(anotacoes!H426)</f>
        <v>DEFENSE</v>
      </c>
      <c r="M426" t="str">
        <f>IF(OR(L426="ATTACK",L426="FINTA"),"&lt;TECNICA&gt;",UPPER(anotacoes!I426))</f>
        <v>TAE-SABAKI RIGHT INCLINED</v>
      </c>
      <c r="N426" t="str">
        <f>IF(OR(L426="ATTACK",L426="FINTA"),UPPER(anotacoes!I426),"")</f>
        <v/>
      </c>
      <c r="O426" s="6" t="str">
        <f>IF(anotacoes!N426=0,"",anotacoes!N426)</f>
        <v/>
      </c>
      <c r="P426" t="str">
        <f>IF(anotacoes!M426=0,"",UPPER(anotacoes!M426))</f>
        <v/>
      </c>
      <c r="Q426" t="str">
        <f t="shared" si="13"/>
        <v>INSERT INTO CONVERSAO_LUTA_ACAO (cd_conversao, id_luta, sequencia, momento_inicio, momento_fim, quem_faz, quem_sofre, acao_tipo, acao, tecnica, direcao, pontuacao) VALUES (1, 8, 34, TRIM(' 00:04:08,639'), TRIM(' 00:04:08,639'), 'BISCHOF', 'GUILHEIRO', 'DEFENSE', 'TAE-SABAKI RIGHT INCLINED', NULL, NULL, NULL)</v>
      </c>
      <c r="R426" t="s">
        <v>10327</v>
      </c>
    </row>
    <row r="427" spans="1:18" hidden="1" x14ac:dyDescent="0.25">
      <c r="A427" s="7">
        <f>anotacoes!D427</f>
        <v>40559</v>
      </c>
      <c r="B427" t="str">
        <f>anotacoes!C427</f>
        <v>WORLD MASTERS BAKU 2011</v>
      </c>
      <c r="C427" t="str">
        <f>anotacoes!E427</f>
        <v>BISCHOF</v>
      </c>
      <c r="D427" t="str">
        <f>anotacoes!F427</f>
        <v>GUILHEIRO</v>
      </c>
      <c r="E427" t="s">
        <v>10325</v>
      </c>
      <c r="F427">
        <f>anotacoes!A427</f>
        <v>8</v>
      </c>
      <c r="G427">
        <f>anotacoes!B427</f>
        <v>35</v>
      </c>
      <c r="H427" t="str">
        <f>anotacoes!K427</f>
        <v xml:space="preserve"> 00:04:08,639</v>
      </c>
      <c r="I427" t="str">
        <f>anotacoes!L427</f>
        <v xml:space="preserve"> 00:04:10,109</v>
      </c>
      <c r="J427" t="str">
        <f>IF(L427="PAUSE",E427,IF(anotacoes!G431=conversao_anotacoes!C427,conversao_anotacoes!C427,conversao_anotacoes!D427))</f>
        <v>BISCHOF</v>
      </c>
      <c r="K427" t="str">
        <f t="shared" si="12"/>
        <v>GUILHEIRO</v>
      </c>
      <c r="L427" t="str">
        <f>UPPER(anotacoes!H427)</f>
        <v>TRANSITION</v>
      </c>
      <c r="M427" t="str">
        <f>IF(OR(L427="ATTACK",L427="FINTA"),"&lt;TECNICA&gt;",UPPER(anotacoes!I427))</f>
        <v>WITHOUT ATTACK</v>
      </c>
      <c r="N427" t="str">
        <f>IF(OR(L427="ATTACK",L427="FINTA"),UPPER(anotacoes!I427),"")</f>
        <v/>
      </c>
      <c r="O427" s="6" t="str">
        <f>IF(anotacoes!N427=0,"",anotacoes!N427)</f>
        <v/>
      </c>
      <c r="P427" t="str">
        <f>IF(anotacoes!M427=0,"",UPPER(anotacoes!M427))</f>
        <v/>
      </c>
      <c r="Q427" t="str">
        <f t="shared" si="13"/>
        <v>INSERT INTO CONVERSAO_LUTA_ACAO (cd_conversao, id_luta, sequencia, momento_inicio, momento_fim, quem_faz, quem_sofre, acao_tipo, acao, tecnica, direcao, pontuacao) VALUES (1, 8, 35, TRIM(' 00:04:08,639'), TRIM(' 00:04:10,109'), 'BISCHOF', 'GUILHEIRO', 'TRANSITION', 'WITHOUT ATTACK', NULL, NULL, NULL)</v>
      </c>
      <c r="R427" t="s">
        <v>10327</v>
      </c>
    </row>
    <row r="428" spans="1:18" hidden="1" x14ac:dyDescent="0.25">
      <c r="A428" s="7">
        <f>anotacoes!D428</f>
        <v>40559</v>
      </c>
      <c r="B428" t="str">
        <f>anotacoes!C428</f>
        <v>WORLD MASTERS BAKU 2011</v>
      </c>
      <c r="C428" t="str">
        <f>anotacoes!E428</f>
        <v>BISCHOF</v>
      </c>
      <c r="D428" t="str">
        <f>anotacoes!F428</f>
        <v>GUILHEIRO</v>
      </c>
      <c r="E428" t="s">
        <v>10325</v>
      </c>
      <c r="F428">
        <f>anotacoes!A428</f>
        <v>8</v>
      </c>
      <c r="G428">
        <f>anotacoes!B428</f>
        <v>36</v>
      </c>
      <c r="H428" t="str">
        <f>anotacoes!K428</f>
        <v xml:space="preserve"> 00:04:10,292</v>
      </c>
      <c r="I428" t="str">
        <f>anotacoes!L428</f>
        <v xml:space="preserve"> 00:04:15,518</v>
      </c>
      <c r="J428" t="str">
        <f>IF(L428="PAUSE",E428,IF(anotacoes!G432=conversao_anotacoes!C428,conversao_anotacoes!C428,conversao_anotacoes!D428))</f>
        <v>&lt;ARBITRO_DESCONHECIDO&gt;</v>
      </c>
      <c r="K428" t="str">
        <f t="shared" si="12"/>
        <v/>
      </c>
      <c r="L428" t="str">
        <f>UPPER(anotacoes!H428)</f>
        <v>PAUSE</v>
      </c>
      <c r="M428" t="str">
        <f>IF(OR(L428="ATTACK",L428="FINTA"),"&lt;TECNICA&gt;",UPPER(anotacoes!I428))</f>
        <v>&lt;NAO_CLASSIFICADO&gt;</v>
      </c>
      <c r="N428" t="str">
        <f>IF(OR(L428="ATTACK",L428="FINTA"),UPPER(anotacoes!I428),"")</f>
        <v/>
      </c>
      <c r="O428" s="6" t="str">
        <f>IF(anotacoes!N428=0,"",anotacoes!N428)</f>
        <v/>
      </c>
      <c r="P428" t="str">
        <f>IF(anotacoes!M428=0,"",UPPER(anotacoes!M428))</f>
        <v/>
      </c>
      <c r="Q428" t="str">
        <f t="shared" si="13"/>
        <v>INSERT INTO CONVERSAO_LUTA_ACAO (cd_conversao, id_luta, sequencia, momento_inicio, momento_fim, quem_faz, quem_sofre, acao_tipo, acao, tecnica, direcao, pontuacao) VALUES (1, 8, 36, TRIM(' 00:04:10,292'), TRIM(' 00:04:15,518'), '&lt;ARBITRO_DESCONHECIDO&gt;', '', 'PAUSE', '&lt;NAO_CLASSIFICADO&gt;', NULL, NULL, NULL)</v>
      </c>
      <c r="R428" t="s">
        <v>10327</v>
      </c>
    </row>
    <row r="429" spans="1:18" hidden="1" x14ac:dyDescent="0.25">
      <c r="A429" s="7">
        <f>anotacoes!D429</f>
        <v>40559</v>
      </c>
      <c r="B429" t="str">
        <f>anotacoes!C429</f>
        <v>WORLD MASTERS BAKU 2011</v>
      </c>
      <c r="C429" t="str">
        <f>anotacoes!E429</f>
        <v>BISCHOF</v>
      </c>
      <c r="D429" t="str">
        <f>anotacoes!F429</f>
        <v>GUILHEIRO</v>
      </c>
      <c r="E429" t="s">
        <v>10325</v>
      </c>
      <c r="F429">
        <f>anotacoes!A429</f>
        <v>8</v>
      </c>
      <c r="G429">
        <f>anotacoes!B429</f>
        <v>37</v>
      </c>
      <c r="H429" t="str">
        <f>anotacoes!K429</f>
        <v xml:space="preserve"> 00:04:15,674</v>
      </c>
      <c r="I429" t="str">
        <f>anotacoes!L429</f>
        <v xml:space="preserve"> 00:05:03,850</v>
      </c>
      <c r="J429" t="str">
        <f>IF(L429="PAUSE",E429,IF(anotacoes!G433=conversao_anotacoes!C429,conversao_anotacoes!C429,conversao_anotacoes!D429))</f>
        <v>BISCHOF</v>
      </c>
      <c r="K429" t="str">
        <f t="shared" si="12"/>
        <v>GUILHEIRO</v>
      </c>
      <c r="L429" t="str">
        <f>UPPER(anotacoes!H429)</f>
        <v>DISPLACEMENT</v>
      </c>
      <c r="M429" t="str">
        <f>IF(OR(L429="ATTACK",L429="FINTA"),"&lt;TECNICA&gt;",UPPER(anotacoes!I429))</f>
        <v>TRY TO GRIP WITH CONTACT</v>
      </c>
      <c r="N429" t="str">
        <f>IF(OR(L429="ATTACK",L429="FINTA"),UPPER(anotacoes!I429),"")</f>
        <v/>
      </c>
      <c r="O429" s="6" t="str">
        <f>IF(anotacoes!N429=0,"",anotacoes!N429)</f>
        <v/>
      </c>
      <c r="P429" t="str">
        <f>IF(anotacoes!M429=0,"",UPPER(anotacoes!M429))</f>
        <v/>
      </c>
      <c r="Q429" t="str">
        <f t="shared" si="13"/>
        <v>INSERT INTO CONVERSAO_LUTA_ACAO (cd_conversao, id_luta, sequencia, momento_inicio, momento_fim, quem_faz, quem_sofre, acao_tipo, acao, tecnica, direcao, pontuacao) VALUES (1, 8, 37, TRIM(' 00:04:15,674'), TRIM(' 00:05:03,850'), 'BISCHOF', 'GUILHEIRO', 'DISPLACEMENT', 'TRY TO GRIP WITH CONTACT', NULL, NULL, NULL)</v>
      </c>
      <c r="R429" t="s">
        <v>10327</v>
      </c>
    </row>
    <row r="430" spans="1:18" hidden="1" x14ac:dyDescent="0.25">
      <c r="A430" s="7">
        <f>anotacoes!D430</f>
        <v>40559</v>
      </c>
      <c r="B430" t="str">
        <f>anotacoes!C430</f>
        <v>WORLD MASTERS BAKU 2011</v>
      </c>
      <c r="C430" t="str">
        <f>anotacoes!E430</f>
        <v>BISCHOF</v>
      </c>
      <c r="D430" t="str">
        <f>anotacoes!F430</f>
        <v>GUILHEIRO</v>
      </c>
      <c r="E430" t="s">
        <v>10325</v>
      </c>
      <c r="F430">
        <f>anotacoes!A430</f>
        <v>8</v>
      </c>
      <c r="G430">
        <f>anotacoes!B430</f>
        <v>38</v>
      </c>
      <c r="H430" t="str">
        <f>anotacoes!K430</f>
        <v xml:space="preserve"> 00:05:04,018</v>
      </c>
      <c r="I430" t="str">
        <f>anotacoes!L430</f>
        <v xml:space="preserve"> 00:05:08,899</v>
      </c>
      <c r="J430" t="str">
        <f>IF(L430="PAUSE",E430,IF(anotacoes!G434=conversao_anotacoes!C430,conversao_anotacoes!C430,conversao_anotacoes!D430))</f>
        <v>BISCHOF</v>
      </c>
      <c r="K430" t="str">
        <f t="shared" si="12"/>
        <v>GUILHEIRO</v>
      </c>
      <c r="L430" t="str">
        <f>UPPER(anotacoes!H430)</f>
        <v>DISPLACEMENT</v>
      </c>
      <c r="M430" t="str">
        <f>IF(OR(L430="ATTACK",L430="FINTA"),"&lt;TECNICA&gt;",UPPER(anotacoes!I430))</f>
        <v>TRY TO GRIP WITH CONTACT</v>
      </c>
      <c r="N430" t="str">
        <f>IF(OR(L430="ATTACK",L430="FINTA"),UPPER(anotacoes!I430),"")</f>
        <v/>
      </c>
      <c r="O430" s="6" t="str">
        <f>IF(anotacoes!N430=0,"",anotacoes!N430)</f>
        <v/>
      </c>
      <c r="P430" t="str">
        <f>IF(anotacoes!M430=0,"",UPPER(anotacoes!M430))</f>
        <v/>
      </c>
      <c r="Q430" t="str">
        <f t="shared" si="13"/>
        <v>INSERT INTO CONVERSAO_LUTA_ACAO (cd_conversao, id_luta, sequencia, momento_inicio, momento_fim, quem_faz, quem_sofre, acao_tipo, acao, tecnica, direcao, pontuacao) VALUES (1, 8, 38, TRIM(' 00:05:04,018'), TRIM(' 00:05:08,899'), 'BISCHOF', 'GUILHEIRO', 'DISPLACEMENT', 'TRY TO GRIP WITH CONTACT', NULL, NULL, NULL)</v>
      </c>
      <c r="R430" t="s">
        <v>10327</v>
      </c>
    </row>
    <row r="431" spans="1:18" hidden="1" x14ac:dyDescent="0.25">
      <c r="A431" s="7">
        <f>anotacoes!D431</f>
        <v>40559</v>
      </c>
      <c r="B431" t="str">
        <f>anotacoes!C431</f>
        <v>WORLD MASTERS BAKU 2011</v>
      </c>
      <c r="C431" t="str">
        <f>anotacoes!E431</f>
        <v>BISCHOF</v>
      </c>
      <c r="D431" t="str">
        <f>anotacoes!F431</f>
        <v>GUILHEIRO</v>
      </c>
      <c r="E431" t="s">
        <v>10325</v>
      </c>
      <c r="F431">
        <f>anotacoes!A431</f>
        <v>8</v>
      </c>
      <c r="G431">
        <f>anotacoes!B431</f>
        <v>39</v>
      </c>
      <c r="H431" t="str">
        <f>anotacoes!K431</f>
        <v xml:space="preserve"> 00:05:08,899</v>
      </c>
      <c r="I431" t="str">
        <f>anotacoes!L431</f>
        <v xml:space="preserve"> 00:05:11,027</v>
      </c>
      <c r="J431" t="str">
        <f>IF(L431="PAUSE",E431,IF(anotacoes!G435=conversao_anotacoes!C431,conversao_anotacoes!C431,conversao_anotacoes!D431))</f>
        <v>BISCHOF</v>
      </c>
      <c r="K431" t="str">
        <f t="shared" si="12"/>
        <v>GUILHEIRO</v>
      </c>
      <c r="L431" t="str">
        <f>UPPER(anotacoes!H431)</f>
        <v>GRIP TIME</v>
      </c>
      <c r="M431" t="str">
        <f>IF(OR(L431="ATTACK",L431="FINTA"),"&lt;TECNICA&gt;",UPPER(anotacoes!I431))</f>
        <v>RIGHT COLLAR</v>
      </c>
      <c r="N431" t="str">
        <f>IF(OR(L431="ATTACK",L431="FINTA"),UPPER(anotacoes!I431),"")</f>
        <v/>
      </c>
      <c r="O431" s="6" t="str">
        <f>IF(anotacoes!N431=0,"",anotacoes!N431)</f>
        <v/>
      </c>
      <c r="P431" t="str">
        <f>IF(anotacoes!M431=0,"",UPPER(anotacoes!M431))</f>
        <v/>
      </c>
      <c r="Q431" t="str">
        <f t="shared" si="13"/>
        <v>INSERT INTO CONVERSAO_LUTA_ACAO (cd_conversao, id_luta, sequencia, momento_inicio, momento_fim, quem_faz, quem_sofre, acao_tipo, acao, tecnica, direcao, pontuacao) VALUES (1, 8, 39, TRIM(' 00:05:08,899'), TRIM(' 00:05:11,027'), 'BISCHOF', 'GUILHEIRO', 'GRIP TIME', 'RIGHT COLLAR', NULL, NULL, NULL)</v>
      </c>
      <c r="R431" t="s">
        <v>10327</v>
      </c>
    </row>
    <row r="432" spans="1:18" hidden="1" x14ac:dyDescent="0.25">
      <c r="A432" s="7">
        <f>anotacoes!D432</f>
        <v>40559</v>
      </c>
      <c r="B432" t="str">
        <f>anotacoes!C432</f>
        <v>WORLD MASTERS BAKU 2011</v>
      </c>
      <c r="C432" t="str">
        <f>anotacoes!E432</f>
        <v>BISCHOF</v>
      </c>
      <c r="D432" t="str">
        <f>anotacoes!F432</f>
        <v>GUILHEIRO</v>
      </c>
      <c r="E432" t="s">
        <v>10325</v>
      </c>
      <c r="F432">
        <f>anotacoes!A432</f>
        <v>8</v>
      </c>
      <c r="G432">
        <f>anotacoes!B432</f>
        <v>40</v>
      </c>
      <c r="H432" t="str">
        <f>anotacoes!K432</f>
        <v xml:space="preserve"> 00:05:11,253</v>
      </c>
      <c r="I432" t="str">
        <f>anotacoes!L432</f>
        <v xml:space="preserve"> 00:05:17,423</v>
      </c>
      <c r="J432" t="str">
        <f>IF(L432="PAUSE",E432,IF(anotacoes!G436=conversao_anotacoes!C432,conversao_anotacoes!C432,conversao_anotacoes!D432))</f>
        <v>BISCHOF</v>
      </c>
      <c r="K432" t="str">
        <f t="shared" si="12"/>
        <v>GUILHEIRO</v>
      </c>
      <c r="L432" t="str">
        <f>UPPER(anotacoes!H432)</f>
        <v>DISPLACEMENT</v>
      </c>
      <c r="M432" t="str">
        <f>IF(OR(L432="ATTACK",L432="FINTA"),"&lt;TECNICA&gt;",UPPER(anotacoes!I432))</f>
        <v>TRY TO GRIP WITH CONTACT</v>
      </c>
      <c r="N432" t="str">
        <f>IF(OR(L432="ATTACK",L432="FINTA"),UPPER(anotacoes!I432),"")</f>
        <v/>
      </c>
      <c r="O432" s="6" t="str">
        <f>IF(anotacoes!N432=0,"",anotacoes!N432)</f>
        <v/>
      </c>
      <c r="P432" t="str">
        <f>IF(anotacoes!M432=0,"",UPPER(anotacoes!M432))</f>
        <v/>
      </c>
      <c r="Q432" t="str">
        <f t="shared" si="13"/>
        <v>INSERT INTO CONVERSAO_LUTA_ACAO (cd_conversao, id_luta, sequencia, momento_inicio, momento_fim, quem_faz, quem_sofre, acao_tipo, acao, tecnica, direcao, pontuacao) VALUES (1, 8, 40, TRIM(' 00:05:11,253'), TRIM(' 00:05:17,423'), 'BISCHOF', 'GUILHEIRO', 'DISPLACEMENT', 'TRY TO GRIP WITH CONTACT', NULL, NULL, NULL)</v>
      </c>
      <c r="R432" t="s">
        <v>10327</v>
      </c>
    </row>
    <row r="433" spans="1:18" hidden="1" x14ac:dyDescent="0.25">
      <c r="A433" s="7">
        <f>anotacoes!D433</f>
        <v>40559</v>
      </c>
      <c r="B433" t="str">
        <f>anotacoes!C433</f>
        <v>WORLD MASTERS BAKU 2011</v>
      </c>
      <c r="C433" t="str">
        <f>anotacoes!E433</f>
        <v>BISCHOF</v>
      </c>
      <c r="D433" t="str">
        <f>anotacoes!F433</f>
        <v>GUILHEIRO</v>
      </c>
      <c r="E433" t="s">
        <v>10325</v>
      </c>
      <c r="F433">
        <f>anotacoes!A433</f>
        <v>8</v>
      </c>
      <c r="G433">
        <f>anotacoes!B433</f>
        <v>41</v>
      </c>
      <c r="H433" t="str">
        <f>anotacoes!K433</f>
        <v xml:space="preserve"> 00:05:17,423</v>
      </c>
      <c r="I433" t="str">
        <f>anotacoes!L433</f>
        <v xml:space="preserve"> 00:05:19,381</v>
      </c>
      <c r="J433" t="str">
        <f>IF(L433="PAUSE",E433,IF(anotacoes!G437=conversao_anotacoes!C433,conversao_anotacoes!C433,conversao_anotacoes!D433))</f>
        <v>BISCHOF</v>
      </c>
      <c r="K433" t="str">
        <f t="shared" si="12"/>
        <v>GUILHEIRO</v>
      </c>
      <c r="L433" t="str">
        <f>UPPER(anotacoes!H433)</f>
        <v>GRIP TIME</v>
      </c>
      <c r="M433" t="str">
        <f>IF(OR(L433="ATTACK",L433="FINTA"),"&lt;TECNICA&gt;",UPPER(anotacoes!I433))</f>
        <v>RIGHT COLLAR</v>
      </c>
      <c r="N433" t="str">
        <f>IF(OR(L433="ATTACK",L433="FINTA"),UPPER(anotacoes!I433),"")</f>
        <v/>
      </c>
      <c r="O433" s="6" t="str">
        <f>IF(anotacoes!N433=0,"",anotacoes!N433)</f>
        <v/>
      </c>
      <c r="P433" t="str">
        <f>IF(anotacoes!M433=0,"",UPPER(anotacoes!M433))</f>
        <v/>
      </c>
      <c r="Q433" t="str">
        <f t="shared" si="13"/>
        <v>INSERT INTO CONVERSAO_LUTA_ACAO (cd_conversao, id_luta, sequencia, momento_inicio, momento_fim, quem_faz, quem_sofre, acao_tipo, acao, tecnica, direcao, pontuacao) VALUES (1, 8, 41, TRIM(' 00:05:17,423'), TRIM(' 00:05:19,381'), 'BISCHOF', 'GUILHEIRO', 'GRIP TIME', 'RIGHT COLLAR', NULL, NULL, NULL)</v>
      </c>
      <c r="R433" t="s">
        <v>10327</v>
      </c>
    </row>
    <row r="434" spans="1:18" hidden="1" x14ac:dyDescent="0.25">
      <c r="A434" s="7">
        <f>anotacoes!D434</f>
        <v>40559</v>
      </c>
      <c r="B434" t="str">
        <f>anotacoes!C434</f>
        <v>WORLD MASTERS BAKU 2011</v>
      </c>
      <c r="C434" t="str">
        <f>anotacoes!E434</f>
        <v>BISCHOF</v>
      </c>
      <c r="D434" t="str">
        <f>anotacoes!F434</f>
        <v>GUILHEIRO</v>
      </c>
      <c r="E434" t="s">
        <v>10325</v>
      </c>
      <c r="F434">
        <f>anotacoes!A434</f>
        <v>8</v>
      </c>
      <c r="G434">
        <f>anotacoes!B434</f>
        <v>42</v>
      </c>
      <c r="H434" t="str">
        <f>anotacoes!K434</f>
        <v xml:space="preserve"> 00:05:19,558</v>
      </c>
      <c r="I434" t="str">
        <f>anotacoes!L434</f>
        <v xml:space="preserve"> 00:05:22,118</v>
      </c>
      <c r="J434" t="str">
        <f>IF(L434="PAUSE",E434,IF(anotacoes!G438=conversao_anotacoes!C434,conversao_anotacoes!C434,conversao_anotacoes!D434))</f>
        <v>BISCHOF</v>
      </c>
      <c r="K434" t="str">
        <f t="shared" si="12"/>
        <v>GUILHEIRO</v>
      </c>
      <c r="L434" t="str">
        <f>UPPER(anotacoes!H434)</f>
        <v>DISPLACEMENT</v>
      </c>
      <c r="M434" t="str">
        <f>IF(OR(L434="ATTACK",L434="FINTA"),"&lt;TECNICA&gt;",UPPER(anotacoes!I434))</f>
        <v>TRY TO GRIP WITH CONTACT</v>
      </c>
      <c r="N434" t="str">
        <f>IF(OR(L434="ATTACK",L434="FINTA"),UPPER(anotacoes!I434),"")</f>
        <v/>
      </c>
      <c r="O434" s="6" t="str">
        <f>IF(anotacoes!N434=0,"",anotacoes!N434)</f>
        <v/>
      </c>
      <c r="P434" t="str">
        <f>IF(anotacoes!M434=0,"",UPPER(anotacoes!M434))</f>
        <v/>
      </c>
      <c r="Q434" t="str">
        <f t="shared" si="13"/>
        <v>INSERT INTO CONVERSAO_LUTA_ACAO (cd_conversao, id_luta, sequencia, momento_inicio, momento_fim, quem_faz, quem_sofre, acao_tipo, acao, tecnica, direcao, pontuacao) VALUES (1, 8, 42, TRIM(' 00:05:19,558'), TRIM(' 00:05:22,118'), 'BISCHOF', 'GUILHEIRO', 'DISPLACEMENT', 'TRY TO GRIP WITH CONTACT', NULL, NULL, NULL)</v>
      </c>
      <c r="R434" t="s">
        <v>10327</v>
      </c>
    </row>
    <row r="435" spans="1:18" hidden="1" x14ac:dyDescent="0.25">
      <c r="A435" s="7">
        <f>anotacoes!D435</f>
        <v>40559</v>
      </c>
      <c r="B435" t="str">
        <f>anotacoes!C435</f>
        <v>WORLD MASTERS BAKU 2011</v>
      </c>
      <c r="C435" t="str">
        <f>anotacoes!E435</f>
        <v>BISCHOF</v>
      </c>
      <c r="D435" t="str">
        <f>anotacoes!F435</f>
        <v>GUILHEIRO</v>
      </c>
      <c r="E435" t="s">
        <v>10325</v>
      </c>
      <c r="F435">
        <f>anotacoes!A435</f>
        <v>8</v>
      </c>
      <c r="G435">
        <f>anotacoes!B435</f>
        <v>43</v>
      </c>
      <c r="H435" t="str">
        <f>anotacoes!K435</f>
        <v xml:space="preserve"> 00:05:22,288</v>
      </c>
      <c r="I435" t="str">
        <f>anotacoes!L435</f>
        <v xml:space="preserve"> 00:05:26,087</v>
      </c>
      <c r="J435" t="str">
        <f>IF(L435="PAUSE",E435,IF(anotacoes!G439=conversao_anotacoes!C435,conversao_anotacoes!C435,conversao_anotacoes!D435))</f>
        <v>BISCHOF</v>
      </c>
      <c r="K435" t="str">
        <f t="shared" si="12"/>
        <v>GUILHEIRO</v>
      </c>
      <c r="L435" t="str">
        <f>UPPER(anotacoes!H435)</f>
        <v>GRIP TIME</v>
      </c>
      <c r="M435" t="str">
        <f>IF(OR(L435="ATTACK",L435="FINTA"),"&lt;TECNICA&gt;",UPPER(anotacoes!I435))</f>
        <v>RIGHT COLLAR</v>
      </c>
      <c r="N435" t="str">
        <f>IF(OR(L435="ATTACK",L435="FINTA"),UPPER(anotacoes!I435),"")</f>
        <v/>
      </c>
      <c r="O435" s="6" t="str">
        <f>IF(anotacoes!N435=0,"",anotacoes!N435)</f>
        <v/>
      </c>
      <c r="P435" t="str">
        <f>IF(anotacoes!M435=0,"",UPPER(anotacoes!M435))</f>
        <v/>
      </c>
      <c r="Q435" t="str">
        <f t="shared" si="13"/>
        <v>INSERT INTO CONVERSAO_LUTA_ACAO (cd_conversao, id_luta, sequencia, momento_inicio, momento_fim, quem_faz, quem_sofre, acao_tipo, acao, tecnica, direcao, pontuacao) VALUES (1, 8, 43, TRIM(' 00:05:22,288'), TRIM(' 00:05:26,087'), 'BISCHOF', 'GUILHEIRO', 'GRIP TIME', 'RIGHT COLLAR', NULL, NULL, NULL)</v>
      </c>
      <c r="R435" t="s">
        <v>10327</v>
      </c>
    </row>
    <row r="436" spans="1:18" hidden="1" x14ac:dyDescent="0.25">
      <c r="A436" s="7">
        <f>anotacoes!D436</f>
        <v>40559</v>
      </c>
      <c r="B436" t="str">
        <f>anotacoes!C436</f>
        <v>WORLD MASTERS BAKU 2011</v>
      </c>
      <c r="C436" t="str">
        <f>anotacoes!E436</f>
        <v>BISCHOF</v>
      </c>
      <c r="D436" t="str">
        <f>anotacoes!F436</f>
        <v>GUILHEIRO</v>
      </c>
      <c r="E436" t="s">
        <v>10325</v>
      </c>
      <c r="F436">
        <f>anotacoes!A436</f>
        <v>8</v>
      </c>
      <c r="G436">
        <f>anotacoes!B436</f>
        <v>44</v>
      </c>
      <c r="H436" t="str">
        <f>anotacoes!K436</f>
        <v xml:space="preserve"> 00:05:26,087</v>
      </c>
      <c r="I436" t="str">
        <f>anotacoes!L436</f>
        <v xml:space="preserve"> 00:05:27,451</v>
      </c>
      <c r="J436" t="str">
        <f>IF(L436="PAUSE",E436,IF(anotacoes!G440=conversao_anotacoes!C436,conversao_anotacoes!C436,conversao_anotacoes!D436))</f>
        <v>BISCHOF</v>
      </c>
      <c r="K436" t="str">
        <f t="shared" si="12"/>
        <v>GUILHEIRO</v>
      </c>
      <c r="L436" t="str">
        <f>UPPER(anotacoes!H436)</f>
        <v>GRIP TIME</v>
      </c>
      <c r="M436" t="str">
        <f>IF(OR(L436="ATTACK",L436="FINTA"),"&lt;TECNICA&gt;",UPPER(anotacoes!I436))</f>
        <v>RIGHT COLLAR LEFT SLEEVE</v>
      </c>
      <c r="N436" t="str">
        <f>IF(OR(L436="ATTACK",L436="FINTA"),UPPER(anotacoes!I436),"")</f>
        <v/>
      </c>
      <c r="O436" s="6" t="str">
        <f>IF(anotacoes!N436=0,"",anotacoes!N436)</f>
        <v/>
      </c>
      <c r="P436" t="str">
        <f>IF(anotacoes!M436=0,"",UPPER(anotacoes!M436))</f>
        <v/>
      </c>
      <c r="Q436" t="str">
        <f t="shared" si="13"/>
        <v>INSERT INTO CONVERSAO_LUTA_ACAO (cd_conversao, id_luta, sequencia, momento_inicio, momento_fim, quem_faz, quem_sofre, acao_tipo, acao, tecnica, direcao, pontuacao) VALUES (1, 8, 44, TRIM(' 00:05:26,087'), TRIM(' 00:05:27,451'), 'BISCHOF', 'GUILHEIRO', 'GRIP TIME', 'RIGHT COLLAR LEFT SLEEVE', NULL, NULL, NULL)</v>
      </c>
      <c r="R436" t="s">
        <v>10327</v>
      </c>
    </row>
    <row r="437" spans="1:18" hidden="1" x14ac:dyDescent="0.25">
      <c r="A437" s="7">
        <f>anotacoes!D437</f>
        <v>40559</v>
      </c>
      <c r="B437" t="str">
        <f>anotacoes!C437</f>
        <v>WORLD MASTERS BAKU 2011</v>
      </c>
      <c r="C437" t="str">
        <f>anotacoes!E437</f>
        <v>BISCHOF</v>
      </c>
      <c r="D437" t="str">
        <f>anotacoes!F437</f>
        <v>GUILHEIRO</v>
      </c>
      <c r="E437" t="s">
        <v>10325</v>
      </c>
      <c r="F437">
        <f>anotacoes!A437</f>
        <v>8</v>
      </c>
      <c r="G437">
        <f>anotacoes!B437</f>
        <v>45</v>
      </c>
      <c r="H437" t="str">
        <f>anotacoes!K437</f>
        <v xml:space="preserve"> 00:05:27,621</v>
      </c>
      <c r="I437" t="str">
        <f>anotacoes!L437</f>
        <v xml:space="preserve"> 00:05:30,475</v>
      </c>
      <c r="J437" t="str">
        <f>IF(L437="PAUSE",E437,IF(anotacoes!G441=conversao_anotacoes!C437,conversao_anotacoes!C437,conversao_anotacoes!D437))</f>
        <v>BISCHOF</v>
      </c>
      <c r="K437" t="str">
        <f t="shared" si="12"/>
        <v>GUILHEIRO</v>
      </c>
      <c r="L437" t="str">
        <f>UPPER(anotacoes!H437)</f>
        <v>GRIP TIME</v>
      </c>
      <c r="M437" t="str">
        <f>IF(OR(L437="ATTACK",L437="FINTA"),"&lt;TECNICA&gt;",UPPER(anotacoes!I437))</f>
        <v>RIGHT COLLAR</v>
      </c>
      <c r="N437" t="str">
        <f>IF(OR(L437="ATTACK",L437="FINTA"),UPPER(anotacoes!I437),"")</f>
        <v/>
      </c>
      <c r="O437" s="6" t="str">
        <f>IF(anotacoes!N437=0,"",anotacoes!N437)</f>
        <v/>
      </c>
      <c r="P437" t="str">
        <f>IF(anotacoes!M437=0,"",UPPER(anotacoes!M437))</f>
        <v/>
      </c>
      <c r="Q437" t="str">
        <f t="shared" si="13"/>
        <v>INSERT INTO CONVERSAO_LUTA_ACAO (cd_conversao, id_luta, sequencia, momento_inicio, momento_fim, quem_faz, quem_sofre, acao_tipo, acao, tecnica, direcao, pontuacao) VALUES (1, 8, 45, TRIM(' 00:05:27,621'), TRIM(' 00:05:30,475'), 'BISCHOF', 'GUILHEIRO', 'GRIP TIME', 'RIGHT COLLAR', NULL, NULL, NULL)</v>
      </c>
      <c r="R437" t="s">
        <v>10327</v>
      </c>
    </row>
    <row r="438" spans="1:18" hidden="1" x14ac:dyDescent="0.25">
      <c r="A438" s="7">
        <f>anotacoes!D438</f>
        <v>40559</v>
      </c>
      <c r="B438" t="str">
        <f>anotacoes!C438</f>
        <v>WORLD MASTERS BAKU 2011</v>
      </c>
      <c r="C438" t="str">
        <f>anotacoes!E438</f>
        <v>BISCHOF</v>
      </c>
      <c r="D438" t="str">
        <f>anotacoes!F438</f>
        <v>GUILHEIRO</v>
      </c>
      <c r="E438" t="s">
        <v>10325</v>
      </c>
      <c r="F438">
        <f>anotacoes!A438</f>
        <v>8</v>
      </c>
      <c r="G438">
        <f>anotacoes!B438</f>
        <v>46</v>
      </c>
      <c r="H438" t="str">
        <f>anotacoes!K438</f>
        <v xml:space="preserve"> 00:05:30,725</v>
      </c>
      <c r="I438" t="str">
        <f>anotacoes!L438</f>
        <v xml:space="preserve"> 00:05:47,653</v>
      </c>
      <c r="J438" t="str">
        <f>IF(L438="PAUSE",E438,IF(anotacoes!G442=conversao_anotacoes!C438,conversao_anotacoes!C438,conversao_anotacoes!D438))</f>
        <v>&lt;ARBITRO_DESCONHECIDO&gt;</v>
      </c>
      <c r="K438" t="str">
        <f t="shared" si="12"/>
        <v/>
      </c>
      <c r="L438" t="str">
        <f>UPPER(anotacoes!H438)</f>
        <v>PAUSE</v>
      </c>
      <c r="M438" t="str">
        <f>IF(OR(L438="ATTACK",L438="FINTA"),"&lt;TECNICA&gt;",UPPER(anotacoes!I438))</f>
        <v>JUDOGI</v>
      </c>
      <c r="N438" t="str">
        <f>IF(OR(L438="ATTACK",L438="FINTA"),UPPER(anotacoes!I438),"")</f>
        <v/>
      </c>
      <c r="O438" s="6" t="str">
        <f>IF(anotacoes!N438=0,"",anotacoes!N438)</f>
        <v/>
      </c>
      <c r="P438" t="str">
        <f>IF(anotacoes!M438=0,"",UPPER(anotacoes!M438))</f>
        <v/>
      </c>
      <c r="Q438" t="str">
        <f t="shared" si="13"/>
        <v>INSERT INTO CONVERSAO_LUTA_ACAO (cd_conversao, id_luta, sequencia, momento_inicio, momento_fim, quem_faz, quem_sofre, acao_tipo, acao, tecnica, direcao, pontuacao) VALUES (1, 8, 46, TRIM(' 00:05:30,725'), TRIM(' 00:05:47,653'), '&lt;ARBITRO_DESCONHECIDO&gt;', '', 'PAUSE', 'JUDOGI', NULL, NULL, NULL)</v>
      </c>
      <c r="R438" t="s">
        <v>10327</v>
      </c>
    </row>
    <row r="439" spans="1:18" hidden="1" x14ac:dyDescent="0.25">
      <c r="A439" s="7">
        <f>anotacoes!D439</f>
        <v>40559</v>
      </c>
      <c r="B439" t="str">
        <f>anotacoes!C439</f>
        <v>WORLD MASTERS BAKU 2011</v>
      </c>
      <c r="C439" t="str">
        <f>anotacoes!E439</f>
        <v>BISCHOF</v>
      </c>
      <c r="D439" t="str">
        <f>anotacoes!F439</f>
        <v>GUILHEIRO</v>
      </c>
      <c r="E439" t="s">
        <v>10325</v>
      </c>
      <c r="F439">
        <f>anotacoes!A439</f>
        <v>8</v>
      </c>
      <c r="G439">
        <f>anotacoes!B439</f>
        <v>47</v>
      </c>
      <c r="H439" t="str">
        <f>anotacoes!K439</f>
        <v xml:space="preserve"> 00:05:47,873</v>
      </c>
      <c r="I439" t="str">
        <f>anotacoes!L439</f>
        <v xml:space="preserve"> 00:05:49,525</v>
      </c>
      <c r="J439" t="str">
        <f>IF(L439="PAUSE",E439,IF(anotacoes!G443=conversao_anotacoes!C439,conversao_anotacoes!C439,conversao_anotacoes!D439))</f>
        <v>BISCHOF</v>
      </c>
      <c r="K439" t="str">
        <f t="shared" si="12"/>
        <v>GUILHEIRO</v>
      </c>
      <c r="L439" t="str">
        <f>UPPER(anotacoes!H439)</f>
        <v>DISPLACEMENT</v>
      </c>
      <c r="M439" t="str">
        <f>IF(OR(L439="ATTACK",L439="FINTA"),"&lt;TECNICA&gt;",UPPER(anotacoes!I439))</f>
        <v>2-3 STEP HESITANT RIGHT</v>
      </c>
      <c r="N439" t="str">
        <f>IF(OR(L439="ATTACK",L439="FINTA"),UPPER(anotacoes!I439),"")</f>
        <v/>
      </c>
      <c r="O439" s="6" t="str">
        <f>IF(anotacoes!N439=0,"",anotacoes!N439)</f>
        <v/>
      </c>
      <c r="P439" t="str">
        <f>IF(anotacoes!M439=0,"",UPPER(anotacoes!M439))</f>
        <v/>
      </c>
      <c r="Q439" t="str">
        <f t="shared" si="13"/>
        <v>INSERT INTO CONVERSAO_LUTA_ACAO (cd_conversao, id_luta, sequencia, momento_inicio, momento_fim, quem_faz, quem_sofre, acao_tipo, acao, tecnica, direcao, pontuacao) VALUES (1, 8, 47, TRIM(' 00:05:47,873'), TRIM(' 00:05:49,525'), 'BISCHOF', 'GUILHEIRO', 'DISPLACEMENT', '2-3 STEP HESITANT RIGHT', NULL, NULL, NULL)</v>
      </c>
      <c r="R439" t="s">
        <v>10327</v>
      </c>
    </row>
    <row r="440" spans="1:18" hidden="1" x14ac:dyDescent="0.25">
      <c r="A440" s="7">
        <f>anotacoes!D440</f>
        <v>40559</v>
      </c>
      <c r="B440" t="str">
        <f>anotacoes!C440</f>
        <v>WORLD MASTERS BAKU 2011</v>
      </c>
      <c r="C440" t="str">
        <f>anotacoes!E440</f>
        <v>BISCHOF</v>
      </c>
      <c r="D440" t="str">
        <f>anotacoes!F440</f>
        <v>GUILHEIRO</v>
      </c>
      <c r="E440" t="s">
        <v>10325</v>
      </c>
      <c r="F440">
        <f>anotacoes!A440</f>
        <v>8</v>
      </c>
      <c r="G440">
        <f>anotacoes!B440</f>
        <v>48</v>
      </c>
      <c r="H440" t="str">
        <f>anotacoes!K440</f>
        <v xml:space="preserve"> 00:05:49,525</v>
      </c>
      <c r="I440" t="str">
        <f>anotacoes!L440</f>
        <v xml:space="preserve"> 00:05:55,075</v>
      </c>
      <c r="J440" t="str">
        <f>IF(L440="PAUSE",E440,IF(anotacoes!G444=conversao_anotacoes!C440,conversao_anotacoes!C440,conversao_anotacoes!D440))</f>
        <v>BISCHOF</v>
      </c>
      <c r="K440" t="str">
        <f t="shared" si="12"/>
        <v>GUILHEIRO</v>
      </c>
      <c r="L440" t="str">
        <f>UPPER(anotacoes!H440)</f>
        <v>GRIP TIME</v>
      </c>
      <c r="M440" t="str">
        <f>IF(OR(L440="ATTACK",L440="FINTA"),"&lt;TECNICA&gt;",UPPER(anotacoes!I440))</f>
        <v>RIGHT SLEEVE LEFT SLEEVE</v>
      </c>
      <c r="N440" t="str">
        <f>IF(OR(L440="ATTACK",L440="FINTA"),UPPER(anotacoes!I440),"")</f>
        <v/>
      </c>
      <c r="O440" s="6" t="str">
        <f>IF(anotacoes!N440=0,"",anotacoes!N440)</f>
        <v/>
      </c>
      <c r="P440" t="str">
        <f>IF(anotacoes!M440=0,"",UPPER(anotacoes!M440))</f>
        <v/>
      </c>
      <c r="Q440" t="str">
        <f t="shared" si="13"/>
        <v>INSERT INTO CONVERSAO_LUTA_ACAO (cd_conversao, id_luta, sequencia, momento_inicio, momento_fim, quem_faz, quem_sofre, acao_tipo, acao, tecnica, direcao, pontuacao) VALUES (1, 8, 48, TRIM(' 00:05:49,525'), TRIM(' 00:05:55,075'), 'BISCHOF', 'GUILHEIRO', 'GRIP TIME', 'RIGHT SLEEVE LEFT SLEEVE', NULL, NULL, NULL)</v>
      </c>
      <c r="R440" t="s">
        <v>10327</v>
      </c>
    </row>
    <row r="441" spans="1:18" hidden="1" x14ac:dyDescent="0.25">
      <c r="A441" s="7">
        <f>anotacoes!D441</f>
        <v>40559</v>
      </c>
      <c r="B441" t="str">
        <f>anotacoes!C441</f>
        <v>WORLD MASTERS BAKU 2011</v>
      </c>
      <c r="C441" t="str">
        <f>anotacoes!E441</f>
        <v>BISCHOF</v>
      </c>
      <c r="D441" t="str">
        <f>anotacoes!F441</f>
        <v>GUILHEIRO</v>
      </c>
      <c r="E441" t="s">
        <v>10325</v>
      </c>
      <c r="F441">
        <f>anotacoes!A441</f>
        <v>8</v>
      </c>
      <c r="G441">
        <f>anotacoes!B441</f>
        <v>49</v>
      </c>
      <c r="H441" t="str">
        <f>anotacoes!K441</f>
        <v xml:space="preserve"> 00:05:55,231</v>
      </c>
      <c r="I441" t="str">
        <f>anotacoes!L441</f>
        <v xml:space="preserve"> 00:05:59,209</v>
      </c>
      <c r="J441" t="str">
        <f>IF(L441="PAUSE",E441,IF(anotacoes!G445=conversao_anotacoes!C441,conversao_anotacoes!C441,conversao_anotacoes!D441))</f>
        <v>BISCHOF</v>
      </c>
      <c r="K441" t="str">
        <f t="shared" si="12"/>
        <v>GUILHEIRO</v>
      </c>
      <c r="L441" t="str">
        <f>UPPER(anotacoes!H441)</f>
        <v>DISPLACEMENT</v>
      </c>
      <c r="M441" t="str">
        <f>IF(OR(L441="ATTACK",L441="FINTA"),"&lt;TECNICA&gt;",UPPER(anotacoes!I441))</f>
        <v>TRY TO GRIP WITH CONTACT</v>
      </c>
      <c r="N441" t="str">
        <f>IF(OR(L441="ATTACK",L441="FINTA"),UPPER(anotacoes!I441),"")</f>
        <v/>
      </c>
      <c r="O441" s="6" t="str">
        <f>IF(anotacoes!N441=0,"",anotacoes!N441)</f>
        <v/>
      </c>
      <c r="P441" t="str">
        <f>IF(anotacoes!M441=0,"",UPPER(anotacoes!M441))</f>
        <v/>
      </c>
      <c r="Q441" t="str">
        <f t="shared" si="13"/>
        <v>INSERT INTO CONVERSAO_LUTA_ACAO (cd_conversao, id_luta, sequencia, momento_inicio, momento_fim, quem_faz, quem_sofre, acao_tipo, acao, tecnica, direcao, pontuacao) VALUES (1, 8, 49, TRIM(' 00:05:55,231'), TRIM(' 00:05:59,209'), 'BISCHOF', 'GUILHEIRO', 'DISPLACEMENT', 'TRY TO GRIP WITH CONTACT', NULL, NULL, NULL)</v>
      </c>
      <c r="R441" t="s">
        <v>10327</v>
      </c>
    </row>
    <row r="442" spans="1:18" hidden="1" x14ac:dyDescent="0.25">
      <c r="A442" s="7">
        <f>anotacoes!D442</f>
        <v>40559</v>
      </c>
      <c r="B442" t="str">
        <f>anotacoes!C442</f>
        <v>WORLD MASTERS BAKU 2011</v>
      </c>
      <c r="C442" t="str">
        <f>anotacoes!E442</f>
        <v>BISCHOF</v>
      </c>
      <c r="D442" t="str">
        <f>anotacoes!F442</f>
        <v>GUILHEIRO</v>
      </c>
      <c r="E442" t="s">
        <v>10325</v>
      </c>
      <c r="F442">
        <f>anotacoes!A442</f>
        <v>8</v>
      </c>
      <c r="G442">
        <f>anotacoes!B442</f>
        <v>50</v>
      </c>
      <c r="H442" t="str">
        <f>anotacoes!K442</f>
        <v xml:space="preserve"> 00:05:59,398</v>
      </c>
      <c r="I442" t="str">
        <f>anotacoes!L442</f>
        <v xml:space="preserve"> 00:06:42,888</v>
      </c>
      <c r="J442" t="str">
        <f>IF(L442="PAUSE",E442,IF(anotacoes!G446=conversao_anotacoes!C442,conversao_anotacoes!C442,conversao_anotacoes!D442))</f>
        <v>BISCHOF</v>
      </c>
      <c r="K442" t="str">
        <f t="shared" si="12"/>
        <v>GUILHEIRO</v>
      </c>
      <c r="L442" t="str">
        <f>UPPER(anotacoes!H442)</f>
        <v>GRIP TIME</v>
      </c>
      <c r="M442" t="str">
        <f>IF(OR(L442="ATTACK",L442="FINTA"),"&lt;TECNICA&gt;",UPPER(anotacoes!I442))</f>
        <v>RIGHT COLLAR</v>
      </c>
      <c r="N442" t="str">
        <f>IF(OR(L442="ATTACK",L442="FINTA"),UPPER(anotacoes!I442),"")</f>
        <v/>
      </c>
      <c r="O442" s="6" t="str">
        <f>IF(anotacoes!N442=0,"",anotacoes!N442)</f>
        <v/>
      </c>
      <c r="P442" t="str">
        <f>IF(anotacoes!M442=0,"",UPPER(anotacoes!M442))</f>
        <v/>
      </c>
      <c r="Q442" t="str">
        <f t="shared" si="13"/>
        <v>INSERT INTO CONVERSAO_LUTA_ACAO (cd_conversao, id_luta, sequencia, momento_inicio, momento_fim, quem_faz, quem_sofre, acao_tipo, acao, tecnica, direcao, pontuacao) VALUES (1, 8, 50, TRIM(' 00:05:59,398'), TRIM(' 00:06:42,888'), 'BISCHOF', 'GUILHEIRO', 'GRIP TIME', 'RIGHT COLLAR', NULL, NULL, NULL)</v>
      </c>
      <c r="R442" t="s">
        <v>10327</v>
      </c>
    </row>
    <row r="443" spans="1:18" hidden="1" x14ac:dyDescent="0.25">
      <c r="A443" s="7">
        <f>anotacoes!D443</f>
        <v>40559</v>
      </c>
      <c r="B443" t="str">
        <f>anotacoes!C443</f>
        <v>WORLD MASTERS BAKU 2011</v>
      </c>
      <c r="C443" t="str">
        <f>anotacoes!E443</f>
        <v>BISCHOF</v>
      </c>
      <c r="D443" t="str">
        <f>anotacoes!F443</f>
        <v>GUILHEIRO</v>
      </c>
      <c r="E443" t="s">
        <v>10325</v>
      </c>
      <c r="F443">
        <f>anotacoes!A443</f>
        <v>8</v>
      </c>
      <c r="G443">
        <f>anotacoes!B443</f>
        <v>51</v>
      </c>
      <c r="H443" t="str">
        <f>anotacoes!K443</f>
        <v xml:space="preserve"> 00:06:43,097</v>
      </c>
      <c r="I443" t="str">
        <f>anotacoes!L443</f>
        <v xml:space="preserve"> 00:06:44,629</v>
      </c>
      <c r="J443" t="str">
        <f>IF(L443="PAUSE",E443,IF(anotacoes!G447=conversao_anotacoes!C443,conversao_anotacoes!C443,conversao_anotacoes!D443))</f>
        <v>BISCHOF</v>
      </c>
      <c r="K443" t="str">
        <f t="shared" si="12"/>
        <v>GUILHEIRO</v>
      </c>
      <c r="L443" t="str">
        <f>UPPER(anotacoes!H443)</f>
        <v>DEFENSE</v>
      </c>
      <c r="M443" t="str">
        <f>IF(OR(L443="ATTACK",L443="FINTA"),"&lt;TECNICA&gt;",UPPER(anotacoes!I443))</f>
        <v>TAE-SABAKI RIGHT INCLINED</v>
      </c>
      <c r="N443" t="str">
        <f>IF(OR(L443="ATTACK",L443="FINTA"),UPPER(anotacoes!I443),"")</f>
        <v/>
      </c>
      <c r="O443" s="6" t="str">
        <f>IF(anotacoes!N443=0,"",anotacoes!N443)</f>
        <v/>
      </c>
      <c r="P443" t="str">
        <f>IF(anotacoes!M443=0,"",UPPER(anotacoes!M443))</f>
        <v/>
      </c>
      <c r="Q443" t="str">
        <f t="shared" si="13"/>
        <v>INSERT INTO CONVERSAO_LUTA_ACAO (cd_conversao, id_luta, sequencia, momento_inicio, momento_fim, quem_faz, quem_sofre, acao_tipo, acao, tecnica, direcao, pontuacao) VALUES (1, 8, 51, TRIM(' 00:06:43,097'), TRIM(' 00:06:44,629'), 'BISCHOF', 'GUILHEIRO', 'DEFENSE', 'TAE-SABAKI RIGHT INCLINED', NULL, NULL, NULL)</v>
      </c>
      <c r="R443" t="s">
        <v>10327</v>
      </c>
    </row>
    <row r="444" spans="1:18" hidden="1" x14ac:dyDescent="0.25">
      <c r="A444" s="7">
        <f>anotacoes!D444</f>
        <v>40559</v>
      </c>
      <c r="B444" t="str">
        <f>anotacoes!C444</f>
        <v>WORLD MASTERS BAKU 2011</v>
      </c>
      <c r="C444" t="str">
        <f>anotacoes!E444</f>
        <v>BISCHOF</v>
      </c>
      <c r="D444" t="str">
        <f>anotacoes!F444</f>
        <v>GUILHEIRO</v>
      </c>
      <c r="E444" t="s">
        <v>10325</v>
      </c>
      <c r="F444">
        <f>anotacoes!A444</f>
        <v>8</v>
      </c>
      <c r="G444">
        <f>anotacoes!B444</f>
        <v>52</v>
      </c>
      <c r="H444" t="str">
        <f>anotacoes!K444</f>
        <v xml:space="preserve"> 00:06:44,629</v>
      </c>
      <c r="I444" t="str">
        <f>anotacoes!L444</f>
        <v xml:space="preserve"> 00:06:49,547</v>
      </c>
      <c r="J444" t="str">
        <f>IF(L444="PAUSE",E444,IF(anotacoes!G448=conversao_anotacoes!C444,conversao_anotacoes!C444,conversao_anotacoes!D444))</f>
        <v>&lt;ARBITRO_DESCONHECIDO&gt;</v>
      </c>
      <c r="K444" t="str">
        <f t="shared" si="12"/>
        <v/>
      </c>
      <c r="L444" t="str">
        <f>UPPER(anotacoes!H444)</f>
        <v>PAUSE</v>
      </c>
      <c r="M444" t="str">
        <f>IF(OR(L444="ATTACK",L444="FINTA"),"&lt;TECNICA&gt;",UPPER(anotacoes!I444))</f>
        <v>&lt;NAO_CLASSIFICADO&gt;</v>
      </c>
      <c r="N444" t="str">
        <f>IF(OR(L444="ATTACK",L444="FINTA"),UPPER(anotacoes!I444),"")</f>
        <v/>
      </c>
      <c r="O444" s="6" t="str">
        <f>IF(anotacoes!N444=0,"",anotacoes!N444)</f>
        <v/>
      </c>
      <c r="P444" t="str">
        <f>IF(anotacoes!M444=0,"",UPPER(anotacoes!M444))</f>
        <v/>
      </c>
      <c r="Q444" t="str">
        <f t="shared" si="13"/>
        <v>INSERT INTO CONVERSAO_LUTA_ACAO (cd_conversao, id_luta, sequencia, momento_inicio, momento_fim, quem_faz, quem_sofre, acao_tipo, acao, tecnica, direcao, pontuacao) VALUES (1, 8, 52, TRIM(' 00:06:44,629'), TRIM(' 00:06:49,547'), '&lt;ARBITRO_DESCONHECIDO&gt;', '', 'PAUSE', '&lt;NAO_CLASSIFICADO&gt;', NULL, NULL, NULL)</v>
      </c>
      <c r="R444" t="s">
        <v>10327</v>
      </c>
    </row>
    <row r="445" spans="1:18" hidden="1" x14ac:dyDescent="0.25">
      <c r="A445" s="7">
        <f>anotacoes!D445</f>
        <v>40559</v>
      </c>
      <c r="B445" t="str">
        <f>anotacoes!C445</f>
        <v>WORLD MASTERS BAKU 2011</v>
      </c>
      <c r="C445" t="str">
        <f>anotacoes!E445</f>
        <v>BISCHOF</v>
      </c>
      <c r="D445" t="str">
        <f>anotacoes!F445</f>
        <v>GUILHEIRO</v>
      </c>
      <c r="E445" t="s">
        <v>10325</v>
      </c>
      <c r="F445">
        <f>anotacoes!A445</f>
        <v>8</v>
      </c>
      <c r="G445">
        <f>anotacoes!B445</f>
        <v>53</v>
      </c>
      <c r="H445" t="str">
        <f>anotacoes!K445</f>
        <v xml:space="preserve"> 00:06:49,746</v>
      </c>
      <c r="I445" t="str">
        <f>anotacoes!L445</f>
        <v xml:space="preserve"> 00:06:55,890</v>
      </c>
      <c r="J445" t="str">
        <f>IF(L445="PAUSE",E445,IF(anotacoes!G449=conversao_anotacoes!C445,conversao_anotacoes!C445,conversao_anotacoes!D445))</f>
        <v>BISCHOF</v>
      </c>
      <c r="K445" t="str">
        <f t="shared" si="12"/>
        <v>GUILHEIRO</v>
      </c>
      <c r="L445" t="str">
        <f>UPPER(anotacoes!H445)</f>
        <v>DISPLACEMENT</v>
      </c>
      <c r="M445" t="str">
        <f>IF(OR(L445="ATTACK",L445="FINTA"),"&lt;TECNICA&gt;",UPPER(anotacoes!I445))</f>
        <v>2-3 STEP HESITANT RIGHT</v>
      </c>
      <c r="N445" t="str">
        <f>IF(OR(L445="ATTACK",L445="FINTA"),UPPER(anotacoes!I445),"")</f>
        <v/>
      </c>
      <c r="O445" s="6" t="str">
        <f>IF(anotacoes!N445=0,"",anotacoes!N445)</f>
        <v/>
      </c>
      <c r="P445" t="str">
        <f>IF(anotacoes!M445=0,"",UPPER(anotacoes!M445))</f>
        <v/>
      </c>
      <c r="Q445" t="str">
        <f t="shared" si="13"/>
        <v>INSERT INTO CONVERSAO_LUTA_ACAO (cd_conversao, id_luta, sequencia, momento_inicio, momento_fim, quem_faz, quem_sofre, acao_tipo, acao, tecnica, direcao, pontuacao) VALUES (1, 8, 53, TRIM(' 00:06:49,746'), TRIM(' 00:06:55,890'), 'BISCHOF', 'GUILHEIRO', 'DISPLACEMENT', '2-3 STEP HESITANT RIGHT', NULL, NULL, NULL)</v>
      </c>
      <c r="R445" t="s">
        <v>10327</v>
      </c>
    </row>
    <row r="446" spans="1:18" hidden="1" x14ac:dyDescent="0.25">
      <c r="A446" s="7">
        <f>anotacoes!D446</f>
        <v>40559</v>
      </c>
      <c r="B446" t="str">
        <f>anotacoes!C446</f>
        <v>WORLD MASTERS BAKU 2011</v>
      </c>
      <c r="C446" t="str">
        <f>anotacoes!E446</f>
        <v>BISCHOF</v>
      </c>
      <c r="D446" t="str">
        <f>anotacoes!F446</f>
        <v>GUILHEIRO</v>
      </c>
      <c r="E446" t="s">
        <v>10325</v>
      </c>
      <c r="F446">
        <f>anotacoes!A446</f>
        <v>8</v>
      </c>
      <c r="G446">
        <f>anotacoes!B446</f>
        <v>54</v>
      </c>
      <c r="H446" t="str">
        <f>anotacoes!K446</f>
        <v xml:space="preserve"> 00:06:55,890</v>
      </c>
      <c r="I446" t="str">
        <f>anotacoes!L446</f>
        <v xml:space="preserve"> 00:06:59,348</v>
      </c>
      <c r="J446" t="str">
        <f>IF(L446="PAUSE",E446,IF(anotacoes!G450=conversao_anotacoes!C446,conversao_anotacoes!C446,conversao_anotacoes!D446))</f>
        <v>BISCHOF</v>
      </c>
      <c r="K446" t="str">
        <f t="shared" si="12"/>
        <v>GUILHEIRO</v>
      </c>
      <c r="L446" t="str">
        <f>UPPER(anotacoes!H446)</f>
        <v>GRIP TIME</v>
      </c>
      <c r="M446" t="str">
        <f>IF(OR(L446="ATTACK",L446="FINTA"),"&lt;TECNICA&gt;",UPPER(anotacoes!I446))</f>
        <v>RIGHT COLLAR</v>
      </c>
      <c r="N446" t="str">
        <f>IF(OR(L446="ATTACK",L446="FINTA"),UPPER(anotacoes!I446),"")</f>
        <v/>
      </c>
      <c r="O446" s="6" t="str">
        <f>IF(anotacoes!N446=0,"",anotacoes!N446)</f>
        <v/>
      </c>
      <c r="P446" t="str">
        <f>IF(anotacoes!M446=0,"",UPPER(anotacoes!M446))</f>
        <v/>
      </c>
      <c r="Q446" t="str">
        <f t="shared" si="13"/>
        <v>INSERT INTO CONVERSAO_LUTA_ACAO (cd_conversao, id_luta, sequencia, momento_inicio, momento_fim, quem_faz, quem_sofre, acao_tipo, acao, tecnica, direcao, pontuacao) VALUES (1, 8, 54, TRIM(' 00:06:55,890'), TRIM(' 00:06:59,348'), 'BISCHOF', 'GUILHEIRO', 'GRIP TIME', 'RIGHT COLLAR', NULL, NULL, NULL)</v>
      </c>
      <c r="R446" t="s">
        <v>10327</v>
      </c>
    </row>
    <row r="447" spans="1:18" hidden="1" x14ac:dyDescent="0.25">
      <c r="A447" s="7">
        <f>anotacoes!D447</f>
        <v>40559</v>
      </c>
      <c r="B447" t="str">
        <f>anotacoes!C447</f>
        <v>WORLD MASTERS BAKU 2011</v>
      </c>
      <c r="C447" t="str">
        <f>anotacoes!E447</f>
        <v>BISCHOF</v>
      </c>
      <c r="D447" t="str">
        <f>anotacoes!F447</f>
        <v>GUILHEIRO</v>
      </c>
      <c r="E447" t="s">
        <v>10325</v>
      </c>
      <c r="F447">
        <f>anotacoes!A447</f>
        <v>8</v>
      </c>
      <c r="G447">
        <f>anotacoes!B447</f>
        <v>55</v>
      </c>
      <c r="H447" t="str">
        <f>anotacoes!K447</f>
        <v xml:space="preserve"> 00:06:59,348</v>
      </c>
      <c r="I447" t="str">
        <f>anotacoes!L447</f>
        <v xml:space="preserve"> 00:07:07,164</v>
      </c>
      <c r="J447" t="str">
        <f>IF(L447="PAUSE",E447,IF(anotacoes!G451=conversao_anotacoes!C447,conversao_anotacoes!C447,conversao_anotacoes!D447))</f>
        <v>BISCHOF</v>
      </c>
      <c r="K447" t="str">
        <f t="shared" si="12"/>
        <v>GUILHEIRO</v>
      </c>
      <c r="L447" t="str">
        <f>UPPER(anotacoes!H447)</f>
        <v>GRIP TIME</v>
      </c>
      <c r="M447" t="str">
        <f>IF(OR(L447="ATTACK",L447="FINTA"),"&lt;TECNICA&gt;",UPPER(anotacoes!I447))</f>
        <v>RIGHT COLLAR LEFT SLEEVE</v>
      </c>
      <c r="N447" t="str">
        <f>IF(OR(L447="ATTACK",L447="FINTA"),UPPER(anotacoes!I447),"")</f>
        <v/>
      </c>
      <c r="O447" s="6" t="str">
        <f>IF(anotacoes!N447=0,"",anotacoes!N447)</f>
        <v/>
      </c>
      <c r="P447" t="str">
        <f>IF(anotacoes!M447=0,"",UPPER(anotacoes!M447))</f>
        <v/>
      </c>
      <c r="Q447" t="str">
        <f t="shared" si="13"/>
        <v>INSERT INTO CONVERSAO_LUTA_ACAO (cd_conversao, id_luta, sequencia, momento_inicio, momento_fim, quem_faz, quem_sofre, acao_tipo, acao, tecnica, direcao, pontuacao) VALUES (1, 8, 55, TRIM(' 00:06:59,348'), TRIM(' 00:07:07,164'), 'BISCHOF', 'GUILHEIRO', 'GRIP TIME', 'RIGHT COLLAR LEFT SLEEVE', NULL, NULL, NULL)</v>
      </c>
      <c r="R447" t="s">
        <v>10327</v>
      </c>
    </row>
    <row r="448" spans="1:18" hidden="1" x14ac:dyDescent="0.25">
      <c r="A448" s="7">
        <f>anotacoes!D448</f>
        <v>40559</v>
      </c>
      <c r="B448" t="str">
        <f>anotacoes!C448</f>
        <v>WORLD MASTERS BAKU 2011</v>
      </c>
      <c r="C448" t="str">
        <f>anotacoes!E448</f>
        <v>BISCHOF</v>
      </c>
      <c r="D448" t="str">
        <f>anotacoes!F448</f>
        <v>GUILHEIRO</v>
      </c>
      <c r="E448" t="s">
        <v>10325</v>
      </c>
      <c r="F448">
        <f>anotacoes!A448</f>
        <v>8</v>
      </c>
      <c r="G448">
        <f>anotacoes!B448</f>
        <v>56</v>
      </c>
      <c r="H448" t="str">
        <f>anotacoes!K448</f>
        <v xml:space="preserve"> 00:07:07,164</v>
      </c>
      <c r="I448" t="str">
        <f>anotacoes!L448</f>
        <v xml:space="preserve"> 00:07:08,827</v>
      </c>
      <c r="J448" t="str">
        <f>IF(L448="PAUSE",E448,IF(anotacoes!G452=conversao_anotacoes!C448,conversao_anotacoes!C448,conversao_anotacoes!D448))</f>
        <v>BISCHOF</v>
      </c>
      <c r="K448" t="str">
        <f t="shared" si="12"/>
        <v>GUILHEIRO</v>
      </c>
      <c r="L448" t="str">
        <f>UPPER(anotacoes!H448)</f>
        <v>DEFENSE</v>
      </c>
      <c r="M448" t="str">
        <f>IF(OR(L448="ATTACK",L448="FINTA"),"&lt;TECNICA&gt;",UPPER(anotacoes!I448))</f>
        <v>TAE-SABAKI RIGHT INCLINED</v>
      </c>
      <c r="N448" t="str">
        <f>IF(OR(L448="ATTACK",L448="FINTA"),UPPER(anotacoes!I448),"")</f>
        <v/>
      </c>
      <c r="O448" s="6" t="str">
        <f>IF(anotacoes!N448=0,"",anotacoes!N448)</f>
        <v/>
      </c>
      <c r="P448" t="str">
        <f>IF(anotacoes!M448=0,"",UPPER(anotacoes!M448))</f>
        <v/>
      </c>
      <c r="Q448" t="str">
        <f t="shared" si="13"/>
        <v>INSERT INTO CONVERSAO_LUTA_ACAO (cd_conversao, id_luta, sequencia, momento_inicio, momento_fim, quem_faz, quem_sofre, acao_tipo, acao, tecnica, direcao, pontuacao) VALUES (1, 8, 56, TRIM(' 00:07:07,164'), TRIM(' 00:07:08,827'), 'BISCHOF', 'GUILHEIRO', 'DEFENSE', 'TAE-SABAKI RIGHT INCLINED', NULL, NULL, NULL)</v>
      </c>
      <c r="R448" t="s">
        <v>10327</v>
      </c>
    </row>
    <row r="449" spans="1:18" hidden="1" x14ac:dyDescent="0.25">
      <c r="A449" s="7">
        <f>anotacoes!D449</f>
        <v>40559</v>
      </c>
      <c r="B449" t="str">
        <f>anotacoes!C449</f>
        <v>WORLD MASTERS BAKU 2011</v>
      </c>
      <c r="C449" t="str">
        <f>anotacoes!E449</f>
        <v>BISCHOF</v>
      </c>
      <c r="D449" t="str">
        <f>anotacoes!F449</f>
        <v>GUILHEIRO</v>
      </c>
      <c r="E449" t="s">
        <v>10325</v>
      </c>
      <c r="F449">
        <f>anotacoes!A449</f>
        <v>8</v>
      </c>
      <c r="G449">
        <f>anotacoes!B449</f>
        <v>57</v>
      </c>
      <c r="H449" t="str">
        <f>anotacoes!K449</f>
        <v xml:space="preserve"> 00:07:09,015</v>
      </c>
      <c r="I449" t="str">
        <f>anotacoes!L449</f>
        <v xml:space="preserve"> 00:07:15,410</v>
      </c>
      <c r="J449" t="str">
        <f>IF(L449="PAUSE",E449,IF(anotacoes!G453=conversao_anotacoes!C449,conversao_anotacoes!C449,conversao_anotacoes!D449))</f>
        <v>&lt;ARBITRO_DESCONHECIDO&gt;</v>
      </c>
      <c r="K449" t="str">
        <f t="shared" si="12"/>
        <v/>
      </c>
      <c r="L449" t="str">
        <f>UPPER(anotacoes!H449)</f>
        <v>PAUSE</v>
      </c>
      <c r="M449" t="str">
        <f>IF(OR(L449="ATTACK",L449="FINTA"),"&lt;TECNICA&gt;",UPPER(anotacoes!I449))</f>
        <v>&lt;NAO_CLASSIFICADO&gt;</v>
      </c>
      <c r="N449" t="str">
        <f>IF(OR(L449="ATTACK",L449="FINTA"),UPPER(anotacoes!I449),"")</f>
        <v/>
      </c>
      <c r="O449" s="6" t="str">
        <f>IF(anotacoes!N449=0,"",anotacoes!N449)</f>
        <v/>
      </c>
      <c r="P449" t="str">
        <f>IF(anotacoes!M449=0,"",UPPER(anotacoes!M449))</f>
        <v/>
      </c>
      <c r="Q449" t="str">
        <f t="shared" si="13"/>
        <v>INSERT INTO CONVERSAO_LUTA_ACAO (cd_conversao, id_luta, sequencia, momento_inicio, momento_fim, quem_faz, quem_sofre, acao_tipo, acao, tecnica, direcao, pontuacao) VALUES (1, 8, 57, TRIM(' 00:07:09,015'), TRIM(' 00:07:15,410'), '&lt;ARBITRO_DESCONHECIDO&gt;', '', 'PAUSE', '&lt;NAO_CLASSIFICADO&gt;', NULL, NULL, NULL)</v>
      </c>
      <c r="R449" t="s">
        <v>10327</v>
      </c>
    </row>
    <row r="450" spans="1:18" hidden="1" x14ac:dyDescent="0.25">
      <c r="A450" s="7">
        <f>anotacoes!D450</f>
        <v>40559</v>
      </c>
      <c r="B450" t="str">
        <f>anotacoes!C450</f>
        <v>WORLD MASTERS BAKU 2011</v>
      </c>
      <c r="C450" t="str">
        <f>anotacoes!E450</f>
        <v>BISCHOF</v>
      </c>
      <c r="D450" t="str">
        <f>anotacoes!F450</f>
        <v>GUILHEIRO</v>
      </c>
      <c r="E450" t="s">
        <v>10325</v>
      </c>
      <c r="F450">
        <f>anotacoes!A450</f>
        <v>8</v>
      </c>
      <c r="G450">
        <f>anotacoes!B450</f>
        <v>58</v>
      </c>
      <c r="H450" t="str">
        <f>anotacoes!K450</f>
        <v xml:space="preserve"> 00:07:15,647</v>
      </c>
      <c r="I450" t="str">
        <f>anotacoes!L450</f>
        <v xml:space="preserve"> 00:07:26,939</v>
      </c>
      <c r="J450" t="str">
        <f>IF(L450="PAUSE",E450,IF(anotacoes!G454=conversao_anotacoes!C450,conversao_anotacoes!C450,conversao_anotacoes!D450))</f>
        <v>BISCHOF</v>
      </c>
      <c r="K450" t="str">
        <f t="shared" si="12"/>
        <v>GUILHEIRO</v>
      </c>
      <c r="L450" t="str">
        <f>UPPER(anotacoes!H450)</f>
        <v>GRIP TIME</v>
      </c>
      <c r="M450" t="str">
        <f>IF(OR(L450="ATTACK",L450="FINTA"),"&lt;TECNICA&gt;",UPPER(anotacoes!I450))</f>
        <v>RIGHT COLLAR</v>
      </c>
      <c r="N450" t="str">
        <f>IF(OR(L450="ATTACK",L450="FINTA"),UPPER(anotacoes!I450),"")</f>
        <v/>
      </c>
      <c r="O450" s="6" t="str">
        <f>IF(anotacoes!N450=0,"",anotacoes!N450)</f>
        <v/>
      </c>
      <c r="P450" t="str">
        <f>IF(anotacoes!M450=0,"",UPPER(anotacoes!M450))</f>
        <v/>
      </c>
      <c r="Q450" t="str">
        <f t="shared" si="13"/>
        <v>INSERT INTO CONVERSAO_LUTA_ACAO (cd_conversao, id_luta, sequencia, momento_inicio, momento_fim, quem_faz, quem_sofre, acao_tipo, acao, tecnica, direcao, pontuacao) VALUES (1, 8, 58, TRIM(' 00:07:15,647'), TRIM(' 00:07:26,939'), 'BISCHOF', 'GUILHEIRO', 'GRIP TIME', 'RIGHT COLLAR', NULL, NULL, NULL)</v>
      </c>
      <c r="R450" t="s">
        <v>10327</v>
      </c>
    </row>
    <row r="451" spans="1:18" hidden="1" x14ac:dyDescent="0.25">
      <c r="A451" s="7">
        <f>anotacoes!D451</f>
        <v>40559</v>
      </c>
      <c r="B451" t="str">
        <f>anotacoes!C451</f>
        <v>WORLD MASTERS BAKU 2011</v>
      </c>
      <c r="C451" t="str">
        <f>anotacoes!E451</f>
        <v>BISCHOF</v>
      </c>
      <c r="D451" t="str">
        <f>anotacoes!F451</f>
        <v>GUILHEIRO</v>
      </c>
      <c r="E451" t="s">
        <v>10325</v>
      </c>
      <c r="F451">
        <f>anotacoes!A451</f>
        <v>8</v>
      </c>
      <c r="G451">
        <f>anotacoes!B451</f>
        <v>59</v>
      </c>
      <c r="H451" t="str">
        <f>anotacoes!K451</f>
        <v xml:space="preserve"> 00:07:26,939</v>
      </c>
      <c r="I451" t="str">
        <f>anotacoes!L451</f>
        <v xml:space="preserve"> 00:07:29,378</v>
      </c>
      <c r="J451" t="str">
        <f>IF(L451="PAUSE",E451,IF(anotacoes!G455=conversao_anotacoes!C451,conversao_anotacoes!C451,conversao_anotacoes!D451))</f>
        <v>BISCHOF</v>
      </c>
      <c r="K451" t="str">
        <f t="shared" ref="K451:K514" si="14">IF(J451=E451,"",IF(J451=C451,D451,C451))</f>
        <v>GUILHEIRO</v>
      </c>
      <c r="L451" t="str">
        <f>UPPER(anotacoes!H451)</f>
        <v>DISPLACEMENT</v>
      </c>
      <c r="M451" t="str">
        <f>IF(OR(L451="ATTACK",L451="FINTA"),"&lt;TECNICA&gt;",UPPER(anotacoes!I451))</f>
        <v>TRY TO GRIP WITH CONTACT</v>
      </c>
      <c r="N451" t="str">
        <f>IF(OR(L451="ATTACK",L451="FINTA"),UPPER(anotacoes!I451),"")</f>
        <v/>
      </c>
      <c r="O451" s="6" t="str">
        <f>IF(anotacoes!N451=0,"",anotacoes!N451)</f>
        <v/>
      </c>
      <c r="P451" t="str">
        <f>IF(anotacoes!M451=0,"",UPPER(anotacoes!M451))</f>
        <v/>
      </c>
      <c r="Q451" t="str">
        <f t="shared" ref="Q451:Q514" si="15">CONCATENATE("INSERT INTO CONVERSAO_LUTA_ACAO (cd_conversao, id_luta, sequencia, momento_inicio, momento_fim, quem_faz, quem_sofre, acao_tipo, acao, tecnica, direcao, pontuacao) VALUES (1, ",F451,", ",G451,", ","TRIM('",H451,"')",", ","TRIM('",I451,"')",", ","'",J451,"'",", ","'",K451,"'",", ","'",L451,"'",", ","'",M451,"'",", ",IF(N451="","NULL",CONCATENATE("'",N451,"'")),", ",IF(O451="","NULL",O451),", ",IF(P451="","NULL",CONCATENATE("'",P451,"'")),")")</f>
        <v>INSERT INTO CONVERSAO_LUTA_ACAO (cd_conversao, id_luta, sequencia, momento_inicio, momento_fim, quem_faz, quem_sofre, acao_tipo, acao, tecnica, direcao, pontuacao) VALUES (1, 8, 59, TRIM(' 00:07:26,939'), TRIM(' 00:07:29,378'), 'BISCHOF', 'GUILHEIRO', 'DISPLACEMENT', 'TRY TO GRIP WITH CONTACT', NULL, NULL, NULL)</v>
      </c>
      <c r="R451" t="s">
        <v>10327</v>
      </c>
    </row>
    <row r="452" spans="1:18" hidden="1" x14ac:dyDescent="0.25">
      <c r="A452" s="7">
        <f>anotacoes!D452</f>
        <v>40559</v>
      </c>
      <c r="B452" t="str">
        <f>anotacoes!C452</f>
        <v>WORLD MASTERS BAKU 2011</v>
      </c>
      <c r="C452" t="str">
        <f>anotacoes!E452</f>
        <v>BISCHOF</v>
      </c>
      <c r="D452" t="str">
        <f>anotacoes!F452</f>
        <v>GUILHEIRO</v>
      </c>
      <c r="E452" t="s">
        <v>10325</v>
      </c>
      <c r="F452">
        <f>anotacoes!A452</f>
        <v>8</v>
      </c>
      <c r="G452">
        <f>anotacoes!B452</f>
        <v>60</v>
      </c>
      <c r="H452" t="str">
        <f>anotacoes!K452</f>
        <v xml:space="preserve"> 00:07:29,378</v>
      </c>
      <c r="I452" t="str">
        <f>anotacoes!L452</f>
        <v xml:space="preserve"> 00:07:31,280</v>
      </c>
      <c r="J452" t="str">
        <f>IF(L452="PAUSE",E452,IF(anotacoes!G456=conversao_anotacoes!C452,conversao_anotacoes!C452,conversao_anotacoes!D452))</f>
        <v>BISCHOF</v>
      </c>
      <c r="K452" t="str">
        <f t="shared" si="14"/>
        <v>GUILHEIRO</v>
      </c>
      <c r="L452" t="str">
        <f>UPPER(anotacoes!H452)</f>
        <v>GRIP TIME</v>
      </c>
      <c r="M452" t="str">
        <f>IF(OR(L452="ATTACK",L452="FINTA"),"&lt;TECNICA&gt;",UPPER(anotacoes!I452))</f>
        <v>RIGHT COLLAR</v>
      </c>
      <c r="N452" t="str">
        <f>IF(OR(L452="ATTACK",L452="FINTA"),UPPER(anotacoes!I452),"")</f>
        <v/>
      </c>
      <c r="O452" s="6" t="str">
        <f>IF(anotacoes!N452=0,"",anotacoes!N452)</f>
        <v/>
      </c>
      <c r="P452" t="str">
        <f>IF(anotacoes!M452=0,"",UPPER(anotacoes!M452))</f>
        <v/>
      </c>
      <c r="Q452" t="str">
        <f t="shared" si="15"/>
        <v>INSERT INTO CONVERSAO_LUTA_ACAO (cd_conversao, id_luta, sequencia, momento_inicio, momento_fim, quem_faz, quem_sofre, acao_tipo, acao, tecnica, direcao, pontuacao) VALUES (1, 8, 60, TRIM(' 00:07:29,378'), TRIM(' 00:07:31,280'), 'BISCHOF', 'GUILHEIRO', 'GRIP TIME', 'RIGHT COLLAR', NULL, NULL, NULL)</v>
      </c>
      <c r="R452" t="s">
        <v>10327</v>
      </c>
    </row>
    <row r="453" spans="1:18" hidden="1" x14ac:dyDescent="0.25">
      <c r="A453" s="7">
        <f>anotacoes!D453</f>
        <v>40559</v>
      </c>
      <c r="B453" t="str">
        <f>anotacoes!C453</f>
        <v>WORLD MASTERS BAKU 2011</v>
      </c>
      <c r="C453" t="str">
        <f>anotacoes!E453</f>
        <v>BISCHOF</v>
      </c>
      <c r="D453" t="str">
        <f>anotacoes!F453</f>
        <v>GUILHEIRO</v>
      </c>
      <c r="E453" t="s">
        <v>10325</v>
      </c>
      <c r="F453">
        <f>anotacoes!A453</f>
        <v>8</v>
      </c>
      <c r="G453">
        <f>anotacoes!B453</f>
        <v>61</v>
      </c>
      <c r="H453" t="str">
        <f>anotacoes!K453</f>
        <v xml:space="preserve"> 00:07:31,280</v>
      </c>
      <c r="I453" t="str">
        <f>anotacoes!L453</f>
        <v xml:space="preserve"> 00:07:36,273</v>
      </c>
      <c r="J453" t="str">
        <f>IF(L453="PAUSE",E453,IF(anotacoes!G457=conversao_anotacoes!C453,conversao_anotacoes!C453,conversao_anotacoes!D453))</f>
        <v>BISCHOF</v>
      </c>
      <c r="K453" t="str">
        <f t="shared" si="14"/>
        <v>GUILHEIRO</v>
      </c>
      <c r="L453" t="str">
        <f>UPPER(anotacoes!H453)</f>
        <v>DISPLACEMENT</v>
      </c>
      <c r="M453" t="str">
        <f>IF(OR(L453="ATTACK",L453="FINTA"),"&lt;TECNICA&gt;",UPPER(anotacoes!I453))</f>
        <v>TRY TO GRIP WITH CONTACT</v>
      </c>
      <c r="N453" t="str">
        <f>IF(OR(L453="ATTACK",L453="FINTA"),UPPER(anotacoes!I453),"")</f>
        <v/>
      </c>
      <c r="O453" s="6" t="str">
        <f>IF(anotacoes!N453=0,"",anotacoes!N453)</f>
        <v/>
      </c>
      <c r="P453" t="str">
        <f>IF(anotacoes!M453=0,"",UPPER(anotacoes!M453))</f>
        <v/>
      </c>
      <c r="Q453" t="str">
        <f t="shared" si="15"/>
        <v>INSERT INTO CONVERSAO_LUTA_ACAO (cd_conversao, id_luta, sequencia, momento_inicio, momento_fim, quem_faz, quem_sofre, acao_tipo, acao, tecnica, direcao, pontuacao) VALUES (1, 8, 61, TRIM(' 00:07:31,280'), TRIM(' 00:07:36,273'), 'BISCHOF', 'GUILHEIRO', 'DISPLACEMENT', 'TRY TO GRIP WITH CONTACT', NULL, NULL, NULL)</v>
      </c>
      <c r="R453" t="s">
        <v>10327</v>
      </c>
    </row>
    <row r="454" spans="1:18" hidden="1" x14ac:dyDescent="0.25">
      <c r="A454" s="7">
        <f>anotacoes!D454</f>
        <v>40559</v>
      </c>
      <c r="B454" t="str">
        <f>anotacoes!C454</f>
        <v>WORLD MASTERS BAKU 2011</v>
      </c>
      <c r="C454" t="str">
        <f>anotacoes!E454</f>
        <v>BISCHOF</v>
      </c>
      <c r="D454" t="str">
        <f>anotacoes!F454</f>
        <v>GUILHEIRO</v>
      </c>
      <c r="E454" t="s">
        <v>10325</v>
      </c>
      <c r="F454">
        <f>anotacoes!A454</f>
        <v>8</v>
      </c>
      <c r="G454">
        <f>anotacoes!B454</f>
        <v>62</v>
      </c>
      <c r="H454" t="str">
        <f>anotacoes!K454</f>
        <v xml:space="preserve"> 00:07:36,273</v>
      </c>
      <c r="I454" t="str">
        <f>anotacoes!L454</f>
        <v xml:space="preserve"> 00:07:39,722</v>
      </c>
      <c r="J454" t="str">
        <f>IF(L454="PAUSE",E454,IF(anotacoes!G458=conversao_anotacoes!C454,conversao_anotacoes!C454,conversao_anotacoes!D454))</f>
        <v>BISCHOF</v>
      </c>
      <c r="K454" t="str">
        <f t="shared" si="14"/>
        <v>GUILHEIRO</v>
      </c>
      <c r="L454" t="str">
        <f>UPPER(anotacoes!H454)</f>
        <v>GRIP TIME</v>
      </c>
      <c r="M454" t="str">
        <f>IF(OR(L454="ATTACK",L454="FINTA"),"&lt;TECNICA&gt;",UPPER(anotacoes!I454))</f>
        <v>RIGHT COLLAR</v>
      </c>
      <c r="N454" t="str">
        <f>IF(OR(L454="ATTACK",L454="FINTA"),UPPER(anotacoes!I454),"")</f>
        <v/>
      </c>
      <c r="O454" s="6" t="str">
        <f>IF(anotacoes!N454=0,"",anotacoes!N454)</f>
        <v/>
      </c>
      <c r="P454" t="str">
        <f>IF(anotacoes!M454=0,"",UPPER(anotacoes!M454))</f>
        <v/>
      </c>
      <c r="Q454" t="str">
        <f t="shared" si="15"/>
        <v>INSERT INTO CONVERSAO_LUTA_ACAO (cd_conversao, id_luta, sequencia, momento_inicio, momento_fim, quem_faz, quem_sofre, acao_tipo, acao, tecnica, direcao, pontuacao) VALUES (1, 8, 62, TRIM(' 00:07:36,273'), TRIM(' 00:07:39,722'), 'BISCHOF', 'GUILHEIRO', 'GRIP TIME', 'RIGHT COLLAR', NULL, NULL, NULL)</v>
      </c>
      <c r="R454" t="s">
        <v>10327</v>
      </c>
    </row>
    <row r="455" spans="1:18" hidden="1" x14ac:dyDescent="0.25">
      <c r="A455" s="7">
        <f>anotacoes!D455</f>
        <v>40559</v>
      </c>
      <c r="B455" t="str">
        <f>anotacoes!C455</f>
        <v>WORLD MASTERS BAKU 2011</v>
      </c>
      <c r="C455" t="str">
        <f>anotacoes!E455</f>
        <v>BISCHOF</v>
      </c>
      <c r="D455" t="str">
        <f>anotacoes!F455</f>
        <v>GUILHEIRO</v>
      </c>
      <c r="E455" t="s">
        <v>10325</v>
      </c>
      <c r="F455">
        <f>anotacoes!A455</f>
        <v>8</v>
      </c>
      <c r="G455">
        <f>anotacoes!B455</f>
        <v>63</v>
      </c>
      <c r="H455" t="str">
        <f>anotacoes!K455</f>
        <v xml:space="preserve"> 00:07:39,722</v>
      </c>
      <c r="I455" t="str">
        <f>anotacoes!L455</f>
        <v xml:space="preserve"> 00:08:22,085</v>
      </c>
      <c r="J455" t="str">
        <f>IF(L455="PAUSE",E455,IF(anotacoes!G459=conversao_anotacoes!C455,conversao_anotacoes!C455,conversao_anotacoes!D455))</f>
        <v>BISCHOF</v>
      </c>
      <c r="K455" t="str">
        <f t="shared" si="14"/>
        <v>GUILHEIRO</v>
      </c>
      <c r="L455" t="str">
        <f>UPPER(anotacoes!H455)</f>
        <v>GRIP TIME</v>
      </c>
      <c r="M455" t="str">
        <f>IF(OR(L455="ATTACK",L455="FINTA"),"&lt;TECNICA&gt;",UPPER(anotacoes!I455))</f>
        <v>LEFT COLLAR RIGHT COLLAR</v>
      </c>
      <c r="N455" t="str">
        <f>IF(OR(L455="ATTACK",L455="FINTA"),UPPER(anotacoes!I455),"")</f>
        <v/>
      </c>
      <c r="O455" s="6" t="str">
        <f>IF(anotacoes!N455=0,"",anotacoes!N455)</f>
        <v/>
      </c>
      <c r="P455" t="str">
        <f>IF(anotacoes!M455=0,"",UPPER(anotacoes!M455))</f>
        <v/>
      </c>
      <c r="Q455" t="str">
        <f t="shared" si="15"/>
        <v>INSERT INTO CONVERSAO_LUTA_ACAO (cd_conversao, id_luta, sequencia, momento_inicio, momento_fim, quem_faz, quem_sofre, acao_tipo, acao, tecnica, direcao, pontuacao) VALUES (1, 8, 63, TRIM(' 00:07:39,722'), TRIM(' 00:08:22,085'), 'BISCHOF', 'GUILHEIRO', 'GRIP TIME', 'LEFT COLLAR RIGHT COLLAR', NULL, NULL, NULL)</v>
      </c>
      <c r="R455" t="s">
        <v>10327</v>
      </c>
    </row>
    <row r="456" spans="1:18" hidden="1" x14ac:dyDescent="0.25">
      <c r="A456" s="7">
        <f>anotacoes!D456</f>
        <v>40559</v>
      </c>
      <c r="B456" t="str">
        <f>anotacoes!C456</f>
        <v>WORLD MASTERS BAKU 2011</v>
      </c>
      <c r="C456" t="str">
        <f>anotacoes!E456</f>
        <v>BISCHOF</v>
      </c>
      <c r="D456" t="str">
        <f>anotacoes!F456</f>
        <v>GUILHEIRO</v>
      </c>
      <c r="E456" t="s">
        <v>10325</v>
      </c>
      <c r="F456">
        <f>anotacoes!A456</f>
        <v>8</v>
      </c>
      <c r="G456">
        <f>anotacoes!B456</f>
        <v>64</v>
      </c>
      <c r="H456" t="str">
        <f>anotacoes!K456</f>
        <v xml:space="preserve"> 00:08:22,085</v>
      </c>
      <c r="I456" t="str">
        <f>anotacoes!L456</f>
        <v xml:space="preserve"> 00:08:39,597</v>
      </c>
      <c r="J456" t="str">
        <f>IF(L456="PAUSE",E456,IF(anotacoes!G460=conversao_anotacoes!C456,conversao_anotacoes!C456,conversao_anotacoes!D456))</f>
        <v>&lt;ARBITRO_DESCONHECIDO&gt;</v>
      </c>
      <c r="K456" t="str">
        <f t="shared" si="14"/>
        <v/>
      </c>
      <c r="L456" t="str">
        <f>UPPER(anotacoes!H456)</f>
        <v>PAUSE</v>
      </c>
      <c r="M456" t="str">
        <f>IF(OR(L456="ATTACK",L456="FINTA"),"&lt;TECNICA&gt;",UPPER(anotacoes!I456))</f>
        <v>&lt;NAO_CLASSIFICADO&gt;</v>
      </c>
      <c r="N456" t="str">
        <f>IF(OR(L456="ATTACK",L456="FINTA"),UPPER(anotacoes!I456),"")</f>
        <v/>
      </c>
      <c r="O456" s="6" t="str">
        <f>IF(anotacoes!N456=0,"",anotacoes!N456)</f>
        <v/>
      </c>
      <c r="P456" t="str">
        <f>IF(anotacoes!M456=0,"",UPPER(anotacoes!M456))</f>
        <v/>
      </c>
      <c r="Q456" t="str">
        <f t="shared" si="15"/>
        <v>INSERT INTO CONVERSAO_LUTA_ACAO (cd_conversao, id_luta, sequencia, momento_inicio, momento_fim, quem_faz, quem_sofre, acao_tipo, acao, tecnica, direcao, pontuacao) VALUES (1, 8, 64, TRIM(' 00:08:22,085'), TRIM(' 00:08:39,597'), '&lt;ARBITRO_DESCONHECIDO&gt;', '', 'PAUSE', '&lt;NAO_CLASSIFICADO&gt;', NULL, NULL, NULL)</v>
      </c>
      <c r="R456" t="s">
        <v>10327</v>
      </c>
    </row>
    <row r="457" spans="1:18" hidden="1" x14ac:dyDescent="0.25">
      <c r="A457" s="7">
        <f>anotacoes!D457</f>
        <v>40559</v>
      </c>
      <c r="B457" t="str">
        <f>anotacoes!C457</f>
        <v>WORLD MASTERS BAKU 2011</v>
      </c>
      <c r="C457" t="str">
        <f>anotacoes!E457</f>
        <v>BISCHOF</v>
      </c>
      <c r="D457" t="str">
        <f>anotacoes!F457</f>
        <v>GUILHEIRO</v>
      </c>
      <c r="E457" t="s">
        <v>10325</v>
      </c>
      <c r="F457">
        <f>anotacoes!A457</f>
        <v>8</v>
      </c>
      <c r="G457">
        <f>anotacoes!B457</f>
        <v>65</v>
      </c>
      <c r="H457" t="str">
        <f>anotacoes!K457</f>
        <v xml:space="preserve"> 00:08:39,597</v>
      </c>
      <c r="I457" t="str">
        <f>anotacoes!L457</f>
        <v xml:space="preserve"> 00:08:49,829</v>
      </c>
      <c r="J457" t="str">
        <f>IF(L457="PAUSE",E457,IF(anotacoes!G461=conversao_anotacoes!C457,conversao_anotacoes!C457,conversao_anotacoes!D457))</f>
        <v>BISCHOF</v>
      </c>
      <c r="K457" t="str">
        <f t="shared" si="14"/>
        <v>GUILHEIRO</v>
      </c>
      <c r="L457" t="str">
        <f>UPPER(anotacoes!H457)</f>
        <v>DISPLACEMENT</v>
      </c>
      <c r="M457" t="str">
        <f>IF(OR(L457="ATTACK",L457="FINTA"),"&lt;TECNICA&gt;",UPPER(anotacoes!I457))</f>
        <v>TRY TO GRIP WITH CONTACT</v>
      </c>
      <c r="N457" t="str">
        <f>IF(OR(L457="ATTACK",L457="FINTA"),UPPER(anotacoes!I457),"")</f>
        <v/>
      </c>
      <c r="O457" s="6" t="str">
        <f>IF(anotacoes!N457=0,"",anotacoes!N457)</f>
        <v/>
      </c>
      <c r="P457" t="str">
        <f>IF(anotacoes!M457=0,"",UPPER(anotacoes!M457))</f>
        <v/>
      </c>
      <c r="Q457" t="str">
        <f t="shared" si="15"/>
        <v>INSERT INTO CONVERSAO_LUTA_ACAO (cd_conversao, id_luta, sequencia, momento_inicio, momento_fim, quem_faz, quem_sofre, acao_tipo, acao, tecnica, direcao, pontuacao) VALUES (1, 8, 65, TRIM(' 00:08:39,597'), TRIM(' 00:08:49,829'), 'BISCHOF', 'GUILHEIRO', 'DISPLACEMENT', 'TRY TO GRIP WITH CONTACT', NULL, NULL, NULL)</v>
      </c>
      <c r="R457" t="s">
        <v>10327</v>
      </c>
    </row>
    <row r="458" spans="1:18" hidden="1" x14ac:dyDescent="0.25">
      <c r="A458" s="7">
        <f>anotacoes!D458</f>
        <v>40559</v>
      </c>
      <c r="B458" t="str">
        <f>anotacoes!C458</f>
        <v>WORLD MASTERS BAKU 2011</v>
      </c>
      <c r="C458" t="str">
        <f>anotacoes!E458</f>
        <v>BISCHOF</v>
      </c>
      <c r="D458" t="str">
        <f>anotacoes!F458</f>
        <v>GUILHEIRO</v>
      </c>
      <c r="E458" t="s">
        <v>10325</v>
      </c>
      <c r="F458">
        <f>anotacoes!A458</f>
        <v>8</v>
      </c>
      <c r="G458">
        <f>anotacoes!B458</f>
        <v>66</v>
      </c>
      <c r="H458" t="str">
        <f>anotacoes!K458</f>
        <v xml:space="preserve"> 00:08:49,829</v>
      </c>
      <c r="I458" t="str">
        <f>anotacoes!L458</f>
        <v xml:space="preserve"> 00:08:54,019</v>
      </c>
      <c r="J458" t="str">
        <f>IF(L458="PAUSE",E458,IF(anotacoes!G462=conversao_anotacoes!C458,conversao_anotacoes!C458,conversao_anotacoes!D458))</f>
        <v>BISCHOF</v>
      </c>
      <c r="K458" t="str">
        <f t="shared" si="14"/>
        <v>GUILHEIRO</v>
      </c>
      <c r="L458" t="str">
        <f>UPPER(anotacoes!H458)</f>
        <v>GRIP TIME</v>
      </c>
      <c r="M458" t="str">
        <f>IF(OR(L458="ATTACK",L458="FINTA"),"&lt;TECNICA&gt;",UPPER(anotacoes!I458))</f>
        <v>RIGHT COLLAR</v>
      </c>
      <c r="N458" t="str">
        <f>IF(OR(L458="ATTACK",L458="FINTA"),UPPER(anotacoes!I458),"")</f>
        <v/>
      </c>
      <c r="O458" s="6" t="str">
        <f>IF(anotacoes!N458=0,"",anotacoes!N458)</f>
        <v/>
      </c>
      <c r="P458" t="str">
        <f>IF(anotacoes!M458=0,"",UPPER(anotacoes!M458))</f>
        <v/>
      </c>
      <c r="Q458" t="str">
        <f t="shared" si="15"/>
        <v>INSERT INTO CONVERSAO_LUTA_ACAO (cd_conversao, id_luta, sequencia, momento_inicio, momento_fim, quem_faz, quem_sofre, acao_tipo, acao, tecnica, direcao, pontuacao) VALUES (1, 8, 66, TRIM(' 00:08:49,829'), TRIM(' 00:08:54,019'), 'BISCHOF', 'GUILHEIRO', 'GRIP TIME', 'RIGHT COLLAR', NULL, NULL, NULL)</v>
      </c>
      <c r="R458" t="s">
        <v>10327</v>
      </c>
    </row>
    <row r="459" spans="1:18" hidden="1" x14ac:dyDescent="0.25">
      <c r="A459" s="7">
        <f>anotacoes!D459</f>
        <v>40559</v>
      </c>
      <c r="B459" t="str">
        <f>anotacoes!C459</f>
        <v>WORLD MASTERS BAKU 2011</v>
      </c>
      <c r="C459" t="str">
        <f>anotacoes!E459</f>
        <v>BISCHOF</v>
      </c>
      <c r="D459" t="str">
        <f>anotacoes!F459</f>
        <v>GUILHEIRO</v>
      </c>
      <c r="E459" t="s">
        <v>10325</v>
      </c>
      <c r="F459">
        <f>anotacoes!A459</f>
        <v>8</v>
      </c>
      <c r="G459">
        <f>anotacoes!B459</f>
        <v>67</v>
      </c>
      <c r="H459" t="str">
        <f>anotacoes!K459</f>
        <v xml:space="preserve"> 00:08:54,019</v>
      </c>
      <c r="I459" t="str">
        <f>anotacoes!L459</f>
        <v xml:space="preserve"> 00:08:58,625</v>
      </c>
      <c r="J459" t="str">
        <f>IF(L459="PAUSE",E459,IF(anotacoes!G463=conversao_anotacoes!C459,conversao_anotacoes!C459,conversao_anotacoes!D459))</f>
        <v>BISCHOF</v>
      </c>
      <c r="K459" t="str">
        <f t="shared" si="14"/>
        <v>GUILHEIRO</v>
      </c>
      <c r="L459" t="str">
        <f>UPPER(anotacoes!H459)</f>
        <v>TRANSITION</v>
      </c>
      <c r="M459" t="str">
        <f>IF(OR(L459="ATTACK",L459="FINTA"),"&lt;TECNICA&gt;",UPPER(anotacoes!I459))</f>
        <v>WITHOUT ATTACK</v>
      </c>
      <c r="N459" t="str">
        <f>IF(OR(L459="ATTACK",L459="FINTA"),UPPER(anotacoes!I459),"")</f>
        <v/>
      </c>
      <c r="O459" s="6" t="str">
        <f>IF(anotacoes!N459=0,"",anotacoes!N459)</f>
        <v/>
      </c>
      <c r="P459" t="str">
        <f>IF(anotacoes!M459=0,"",UPPER(anotacoes!M459))</f>
        <v/>
      </c>
      <c r="Q459" t="str">
        <f t="shared" si="15"/>
        <v>INSERT INTO CONVERSAO_LUTA_ACAO (cd_conversao, id_luta, sequencia, momento_inicio, momento_fim, quem_faz, quem_sofre, acao_tipo, acao, tecnica, direcao, pontuacao) VALUES (1, 8, 67, TRIM(' 00:08:54,019'), TRIM(' 00:08:58,625'), 'BISCHOF', 'GUILHEIRO', 'TRANSITION', 'WITHOUT ATTACK', NULL, NULL, NULL)</v>
      </c>
      <c r="R459" t="s">
        <v>10327</v>
      </c>
    </row>
    <row r="460" spans="1:18" hidden="1" x14ac:dyDescent="0.25">
      <c r="A460" s="7">
        <f>anotacoes!D460</f>
        <v>40559</v>
      </c>
      <c r="B460" t="str">
        <f>anotacoes!C460</f>
        <v>WORLD MASTERS BAKU 2011</v>
      </c>
      <c r="C460" t="str">
        <f>anotacoes!E460</f>
        <v>BISCHOF</v>
      </c>
      <c r="D460" t="str">
        <f>anotacoes!F460</f>
        <v>GUILHEIRO</v>
      </c>
      <c r="E460" t="s">
        <v>10325</v>
      </c>
      <c r="F460">
        <f>anotacoes!A460</f>
        <v>8</v>
      </c>
      <c r="G460">
        <f>anotacoes!B460</f>
        <v>68</v>
      </c>
      <c r="H460" t="str">
        <f>anotacoes!K460</f>
        <v xml:space="preserve"> 00:08:58,625</v>
      </c>
      <c r="I460" t="str">
        <f>anotacoes!L460</f>
        <v xml:space="preserve"> 00:09:03,354</v>
      </c>
      <c r="J460" t="str">
        <f>IF(L460="PAUSE",E460,IF(anotacoes!G464=conversao_anotacoes!C460,conversao_anotacoes!C460,conversao_anotacoes!D460))</f>
        <v>&lt;ARBITRO_DESCONHECIDO&gt;</v>
      </c>
      <c r="K460" t="str">
        <f t="shared" si="14"/>
        <v/>
      </c>
      <c r="L460" t="str">
        <f>UPPER(anotacoes!H460)</f>
        <v>PAUSE</v>
      </c>
      <c r="M460" t="str">
        <f>IF(OR(L460="ATTACK",L460="FINTA"),"&lt;TECNICA&gt;",UPPER(anotacoes!I460))</f>
        <v>&lt;NAO_CLASSIFICADO&gt;</v>
      </c>
      <c r="N460" t="str">
        <f>IF(OR(L460="ATTACK",L460="FINTA"),UPPER(anotacoes!I460),"")</f>
        <v/>
      </c>
      <c r="O460" s="6" t="str">
        <f>IF(anotacoes!N460=0,"",anotacoes!N460)</f>
        <v/>
      </c>
      <c r="P460" t="str">
        <f>IF(anotacoes!M460=0,"",UPPER(anotacoes!M460))</f>
        <v/>
      </c>
      <c r="Q460" t="str">
        <f t="shared" si="15"/>
        <v>INSERT INTO CONVERSAO_LUTA_ACAO (cd_conversao, id_luta, sequencia, momento_inicio, momento_fim, quem_faz, quem_sofre, acao_tipo, acao, tecnica, direcao, pontuacao) VALUES (1, 8, 68, TRIM(' 00:08:58,625'), TRIM(' 00:09:03,354'), '&lt;ARBITRO_DESCONHECIDO&gt;', '', 'PAUSE', '&lt;NAO_CLASSIFICADO&gt;', NULL, NULL, NULL)</v>
      </c>
      <c r="R460" t="s">
        <v>10327</v>
      </c>
    </row>
    <row r="461" spans="1:18" hidden="1" x14ac:dyDescent="0.25">
      <c r="A461" s="7">
        <f>anotacoes!D461</f>
        <v>40559</v>
      </c>
      <c r="B461" t="str">
        <f>anotacoes!C461</f>
        <v>WORLD MASTERS BAKU 2011</v>
      </c>
      <c r="C461" t="str">
        <f>anotacoes!E461</f>
        <v>BISCHOF</v>
      </c>
      <c r="D461" t="str">
        <f>anotacoes!F461</f>
        <v>GUILHEIRO</v>
      </c>
      <c r="E461" t="s">
        <v>10325</v>
      </c>
      <c r="F461">
        <f>anotacoes!A461</f>
        <v>8</v>
      </c>
      <c r="G461">
        <f>anotacoes!B461</f>
        <v>69</v>
      </c>
      <c r="H461" t="str">
        <f>anotacoes!K461</f>
        <v xml:space="preserve"> 00:09:03,354</v>
      </c>
      <c r="I461" t="str">
        <f>anotacoes!L461</f>
        <v xml:space="preserve"> 00:09:07,043</v>
      </c>
      <c r="J461" t="str">
        <f>IF(L461="PAUSE",E461,IF(anotacoes!G465=conversao_anotacoes!C461,conversao_anotacoes!C461,conversao_anotacoes!D461))</f>
        <v>BISCHOF</v>
      </c>
      <c r="K461" t="str">
        <f t="shared" si="14"/>
        <v>GUILHEIRO</v>
      </c>
      <c r="L461" t="str">
        <f>UPPER(anotacoes!H461)</f>
        <v>DISPLACEMENT</v>
      </c>
      <c r="M461" t="str">
        <f>IF(OR(L461="ATTACK",L461="FINTA"),"&lt;TECNICA&gt;",UPPER(anotacoes!I461))</f>
        <v>TRY TO GRIP WITH CONTACT</v>
      </c>
      <c r="N461" t="str">
        <f>IF(OR(L461="ATTACK",L461="FINTA"),UPPER(anotacoes!I461),"")</f>
        <v/>
      </c>
      <c r="O461" s="6" t="str">
        <f>IF(anotacoes!N461=0,"",anotacoes!N461)</f>
        <v/>
      </c>
      <c r="P461" t="str">
        <f>IF(anotacoes!M461=0,"",UPPER(anotacoes!M461))</f>
        <v/>
      </c>
      <c r="Q461" t="str">
        <f t="shared" si="15"/>
        <v>INSERT INTO CONVERSAO_LUTA_ACAO (cd_conversao, id_luta, sequencia, momento_inicio, momento_fim, quem_faz, quem_sofre, acao_tipo, acao, tecnica, direcao, pontuacao) VALUES (1, 8, 69, TRIM(' 00:09:03,354'), TRIM(' 00:09:07,043'), 'BISCHOF', 'GUILHEIRO', 'DISPLACEMENT', 'TRY TO GRIP WITH CONTACT', NULL, NULL, NULL)</v>
      </c>
      <c r="R461" t="s">
        <v>10327</v>
      </c>
    </row>
    <row r="462" spans="1:18" hidden="1" x14ac:dyDescent="0.25">
      <c r="A462" s="7">
        <f>anotacoes!D462</f>
        <v>40559</v>
      </c>
      <c r="B462" t="str">
        <f>anotacoes!C462</f>
        <v>WORLD MASTERS BAKU 2011</v>
      </c>
      <c r="C462" t="str">
        <f>anotacoes!E462</f>
        <v>BISCHOF</v>
      </c>
      <c r="D462" t="str">
        <f>anotacoes!F462</f>
        <v>GUILHEIRO</v>
      </c>
      <c r="E462" t="s">
        <v>10325</v>
      </c>
      <c r="F462">
        <f>anotacoes!A462</f>
        <v>8</v>
      </c>
      <c r="G462">
        <f>anotacoes!B462</f>
        <v>70</v>
      </c>
      <c r="H462" t="str">
        <f>anotacoes!K462</f>
        <v xml:space="preserve"> 00:09:07,204</v>
      </c>
      <c r="I462" t="str">
        <f>anotacoes!L462</f>
        <v xml:space="preserve"> 00:09:17,634</v>
      </c>
      <c r="J462" t="str">
        <f>IF(L462="PAUSE",E462,IF(anotacoes!G466=conversao_anotacoes!C462,conversao_anotacoes!C462,conversao_anotacoes!D462))</f>
        <v>BISCHOF</v>
      </c>
      <c r="K462" t="str">
        <f t="shared" si="14"/>
        <v>GUILHEIRO</v>
      </c>
      <c r="L462" t="str">
        <f>UPPER(anotacoes!H462)</f>
        <v>GRIP TIME</v>
      </c>
      <c r="M462" t="str">
        <f>IF(OR(L462="ATTACK",L462="FINTA"),"&lt;TECNICA&gt;",UPPER(anotacoes!I462))</f>
        <v>RIGHT COLLAR</v>
      </c>
      <c r="N462" t="str">
        <f>IF(OR(L462="ATTACK",L462="FINTA"),UPPER(anotacoes!I462),"")</f>
        <v/>
      </c>
      <c r="O462" s="6" t="str">
        <f>IF(anotacoes!N462=0,"",anotacoes!N462)</f>
        <v/>
      </c>
      <c r="P462" t="str">
        <f>IF(anotacoes!M462=0,"",UPPER(anotacoes!M462))</f>
        <v/>
      </c>
      <c r="Q462" t="str">
        <f t="shared" si="15"/>
        <v>INSERT INTO CONVERSAO_LUTA_ACAO (cd_conversao, id_luta, sequencia, momento_inicio, momento_fim, quem_faz, quem_sofre, acao_tipo, acao, tecnica, direcao, pontuacao) VALUES (1, 8, 70, TRIM(' 00:09:07,204'), TRIM(' 00:09:17,634'), 'BISCHOF', 'GUILHEIRO', 'GRIP TIME', 'RIGHT COLLAR', NULL, NULL, NULL)</v>
      </c>
      <c r="R462" t="s">
        <v>10327</v>
      </c>
    </row>
    <row r="463" spans="1:18" hidden="1" x14ac:dyDescent="0.25">
      <c r="A463" s="7">
        <f>anotacoes!D463</f>
        <v>40559</v>
      </c>
      <c r="B463" t="str">
        <f>anotacoes!C463</f>
        <v>WORLD MASTERS BAKU 2011</v>
      </c>
      <c r="C463" t="str">
        <f>anotacoes!E463</f>
        <v>BISCHOF</v>
      </c>
      <c r="D463" t="str">
        <f>anotacoes!F463</f>
        <v>GUILHEIRO</v>
      </c>
      <c r="E463" t="s">
        <v>10325</v>
      </c>
      <c r="F463">
        <f>anotacoes!A463</f>
        <v>8</v>
      </c>
      <c r="G463">
        <f>anotacoes!B463</f>
        <v>71</v>
      </c>
      <c r="H463" t="str">
        <f>anotacoes!K463</f>
        <v xml:space="preserve"> 00:09:17,836</v>
      </c>
      <c r="I463" t="str">
        <f>anotacoes!L463</f>
        <v xml:space="preserve"> 00:10:01,394</v>
      </c>
      <c r="J463" t="str">
        <f>IF(L463="PAUSE",E463,IF(anotacoes!G467=conversao_anotacoes!C463,conversao_anotacoes!C463,conversao_anotacoes!D463))</f>
        <v>BISCHOF</v>
      </c>
      <c r="K463" t="str">
        <f t="shared" si="14"/>
        <v>GUILHEIRO</v>
      </c>
      <c r="L463" t="str">
        <f>UPPER(anotacoes!H463)</f>
        <v>TRANSITION</v>
      </c>
      <c r="M463" t="str">
        <f>IF(OR(L463="ATTACK",L463="FINTA"),"&lt;TECNICA&gt;",UPPER(anotacoes!I463))</f>
        <v>WITHOUT ATTACK</v>
      </c>
      <c r="N463" t="str">
        <f>IF(OR(L463="ATTACK",L463="FINTA"),UPPER(anotacoes!I463),"")</f>
        <v/>
      </c>
      <c r="O463" s="6" t="str">
        <f>IF(anotacoes!N463=0,"",anotacoes!N463)</f>
        <v/>
      </c>
      <c r="P463" t="str">
        <f>IF(anotacoes!M463=0,"",UPPER(anotacoes!M463))</f>
        <v/>
      </c>
      <c r="Q463" t="str">
        <f t="shared" si="15"/>
        <v>INSERT INTO CONVERSAO_LUTA_ACAO (cd_conversao, id_luta, sequencia, momento_inicio, momento_fim, quem_faz, quem_sofre, acao_tipo, acao, tecnica, direcao, pontuacao) VALUES (1, 8, 71, TRIM(' 00:09:17,836'), TRIM(' 00:10:01,394'), 'BISCHOF', 'GUILHEIRO', 'TRANSITION', 'WITHOUT ATTACK', NULL, NULL, NULL)</v>
      </c>
      <c r="R463" t="s">
        <v>10327</v>
      </c>
    </row>
    <row r="464" spans="1:18" hidden="1" x14ac:dyDescent="0.25">
      <c r="A464" s="7">
        <f>anotacoes!D464</f>
        <v>40559</v>
      </c>
      <c r="B464" t="str">
        <f>anotacoes!C464</f>
        <v>WORLD MASTERS BAKU 2011</v>
      </c>
      <c r="C464" t="str">
        <f>anotacoes!E464</f>
        <v>BISCHOF</v>
      </c>
      <c r="D464" t="str">
        <f>anotacoes!F464</f>
        <v>GUILHEIRO</v>
      </c>
      <c r="E464" t="s">
        <v>10325</v>
      </c>
      <c r="F464">
        <f>anotacoes!A464</f>
        <v>8</v>
      </c>
      <c r="G464">
        <f>anotacoes!B464</f>
        <v>72</v>
      </c>
      <c r="H464" t="str">
        <f>anotacoes!K464</f>
        <v xml:space="preserve"> 00:10:01,582</v>
      </c>
      <c r="I464" t="str">
        <f>anotacoes!L464</f>
        <v xml:space="preserve"> 00:10:05,549</v>
      </c>
      <c r="J464" t="str">
        <f>IF(L464="PAUSE",E464,IF(anotacoes!G468=conversao_anotacoes!C464,conversao_anotacoes!C464,conversao_anotacoes!D464))</f>
        <v>&lt;ARBITRO_DESCONHECIDO&gt;</v>
      </c>
      <c r="K464" t="str">
        <f t="shared" si="14"/>
        <v/>
      </c>
      <c r="L464" t="str">
        <f>UPPER(anotacoes!H464)</f>
        <v>PAUSE</v>
      </c>
      <c r="M464" t="str">
        <f>IF(OR(L464="ATTACK",L464="FINTA"),"&lt;TECNICA&gt;",UPPER(anotacoes!I464))</f>
        <v>&lt;NAO_CLASSIFICADO&gt;</v>
      </c>
      <c r="N464" t="str">
        <f>IF(OR(L464="ATTACK",L464="FINTA"),UPPER(anotacoes!I464),"")</f>
        <v/>
      </c>
      <c r="O464" s="6" t="str">
        <f>IF(anotacoes!N464=0,"",anotacoes!N464)</f>
        <v/>
      </c>
      <c r="P464" t="str">
        <f>IF(anotacoes!M464=0,"",UPPER(anotacoes!M464))</f>
        <v/>
      </c>
      <c r="Q464" t="str">
        <f t="shared" si="15"/>
        <v>INSERT INTO CONVERSAO_LUTA_ACAO (cd_conversao, id_luta, sequencia, momento_inicio, momento_fim, quem_faz, quem_sofre, acao_tipo, acao, tecnica, direcao, pontuacao) VALUES (1, 8, 72, TRIM(' 00:10:01,582'), TRIM(' 00:10:05,549'), '&lt;ARBITRO_DESCONHECIDO&gt;', '', 'PAUSE', '&lt;NAO_CLASSIFICADO&gt;', NULL, NULL, NULL)</v>
      </c>
      <c r="R464" t="s">
        <v>10327</v>
      </c>
    </row>
    <row r="465" spans="1:18" hidden="1" x14ac:dyDescent="0.25">
      <c r="A465" s="7">
        <f>anotacoes!D465</f>
        <v>40559</v>
      </c>
      <c r="B465" t="str">
        <f>anotacoes!C465</f>
        <v>WORLD MASTERS BAKU 2011</v>
      </c>
      <c r="C465" t="str">
        <f>anotacoes!E465</f>
        <v>BISCHOF</v>
      </c>
      <c r="D465" t="str">
        <f>anotacoes!F465</f>
        <v>GUILHEIRO</v>
      </c>
      <c r="E465" t="s">
        <v>10325</v>
      </c>
      <c r="F465">
        <f>anotacoes!A465</f>
        <v>8</v>
      </c>
      <c r="G465">
        <f>anotacoes!B465</f>
        <v>73</v>
      </c>
      <c r="H465" t="str">
        <f>anotacoes!K465</f>
        <v xml:space="preserve"> 00:10:05,549</v>
      </c>
      <c r="I465" t="str">
        <f>anotacoes!L465</f>
        <v xml:space="preserve"> 00:10:08,666</v>
      </c>
      <c r="J465" t="str">
        <f>IF(L465="PAUSE",E465,IF(anotacoes!G469=conversao_anotacoes!C465,conversao_anotacoes!C465,conversao_anotacoes!D465))</f>
        <v>BISCHOF</v>
      </c>
      <c r="K465" t="str">
        <f t="shared" si="14"/>
        <v>GUILHEIRO</v>
      </c>
      <c r="L465" t="str">
        <f>UPPER(anotacoes!H465)</f>
        <v>DISPLACEMENT</v>
      </c>
      <c r="M465" t="str">
        <f>IF(OR(L465="ATTACK",L465="FINTA"),"&lt;TECNICA&gt;",UPPER(anotacoes!I465))</f>
        <v>2-3 STEP HESITANT RIGHT</v>
      </c>
      <c r="N465" t="str">
        <f>IF(OR(L465="ATTACK",L465="FINTA"),UPPER(anotacoes!I465),"")</f>
        <v/>
      </c>
      <c r="O465" s="6" t="str">
        <f>IF(anotacoes!N465=0,"",anotacoes!N465)</f>
        <v/>
      </c>
      <c r="P465" t="str">
        <f>IF(anotacoes!M465=0,"",UPPER(anotacoes!M465))</f>
        <v/>
      </c>
      <c r="Q465" t="str">
        <f t="shared" si="15"/>
        <v>INSERT INTO CONVERSAO_LUTA_ACAO (cd_conversao, id_luta, sequencia, momento_inicio, momento_fim, quem_faz, quem_sofre, acao_tipo, acao, tecnica, direcao, pontuacao) VALUES (1, 8, 73, TRIM(' 00:10:05,549'), TRIM(' 00:10:08,666'), 'BISCHOF', 'GUILHEIRO', 'DISPLACEMENT', '2-3 STEP HESITANT RIGHT', NULL, NULL, NULL)</v>
      </c>
      <c r="R465" t="s">
        <v>10327</v>
      </c>
    </row>
    <row r="466" spans="1:18" hidden="1" x14ac:dyDescent="0.25">
      <c r="A466" s="7">
        <f>anotacoes!D466</f>
        <v>40559</v>
      </c>
      <c r="B466" t="str">
        <f>anotacoes!C466</f>
        <v>WORLD MASTERS BAKU 2011</v>
      </c>
      <c r="C466" t="str">
        <f>anotacoes!E466</f>
        <v>BISCHOF</v>
      </c>
      <c r="D466" t="str">
        <f>anotacoes!F466</f>
        <v>GUILHEIRO</v>
      </c>
      <c r="E466" t="s">
        <v>10325</v>
      </c>
      <c r="F466">
        <f>anotacoes!A466</f>
        <v>8</v>
      </c>
      <c r="G466">
        <f>anotacoes!B466</f>
        <v>74</v>
      </c>
      <c r="H466" t="str">
        <f>anotacoes!K466</f>
        <v xml:space="preserve"> 00:10:08,666</v>
      </c>
      <c r="I466" t="str">
        <f>anotacoes!L466</f>
        <v xml:space="preserve"> 00:10:12,676</v>
      </c>
      <c r="J466" t="str">
        <f>IF(L466="PAUSE",E466,IF(anotacoes!G470=conversao_anotacoes!C466,conversao_anotacoes!C466,conversao_anotacoes!D466))</f>
        <v>BISCHOF</v>
      </c>
      <c r="K466" t="str">
        <f t="shared" si="14"/>
        <v>GUILHEIRO</v>
      </c>
      <c r="L466" t="str">
        <f>UPPER(anotacoes!H466)</f>
        <v>GRIP TIME</v>
      </c>
      <c r="M466" t="str">
        <f>IF(OR(L466="ATTACK",L466="FINTA"),"&lt;TECNICA&gt;",UPPER(anotacoes!I466))</f>
        <v>RIGHT COLLAR</v>
      </c>
      <c r="N466" t="str">
        <f>IF(OR(L466="ATTACK",L466="FINTA"),UPPER(anotacoes!I466),"")</f>
        <v/>
      </c>
      <c r="O466" s="6" t="str">
        <f>IF(anotacoes!N466=0,"",anotacoes!N466)</f>
        <v/>
      </c>
      <c r="P466" t="str">
        <f>IF(anotacoes!M466=0,"",UPPER(anotacoes!M466))</f>
        <v/>
      </c>
      <c r="Q466" t="str">
        <f t="shared" si="15"/>
        <v>INSERT INTO CONVERSAO_LUTA_ACAO (cd_conversao, id_luta, sequencia, momento_inicio, momento_fim, quem_faz, quem_sofre, acao_tipo, acao, tecnica, direcao, pontuacao) VALUES (1, 8, 74, TRIM(' 00:10:08,666'), TRIM(' 00:10:12,676'), 'BISCHOF', 'GUILHEIRO', 'GRIP TIME', 'RIGHT COLLAR', NULL, NULL, NULL)</v>
      </c>
      <c r="R466" t="s">
        <v>10327</v>
      </c>
    </row>
    <row r="467" spans="1:18" hidden="1" x14ac:dyDescent="0.25">
      <c r="A467" s="7">
        <f>anotacoes!D467</f>
        <v>40559</v>
      </c>
      <c r="B467" t="str">
        <f>anotacoes!C467</f>
        <v>WORLD MASTERS BAKU 2011</v>
      </c>
      <c r="C467" t="str">
        <f>anotacoes!E467</f>
        <v>BISCHOF</v>
      </c>
      <c r="D467" t="str">
        <f>anotacoes!F467</f>
        <v>GUILHEIRO</v>
      </c>
      <c r="E467" t="s">
        <v>10325</v>
      </c>
      <c r="F467">
        <f>anotacoes!A467</f>
        <v>8</v>
      </c>
      <c r="G467">
        <f>anotacoes!B467</f>
        <v>75</v>
      </c>
      <c r="H467" t="str">
        <f>anotacoes!K467</f>
        <v xml:space="preserve"> 00:10:12,863</v>
      </c>
      <c r="I467" t="str">
        <f>anotacoes!L467</f>
        <v xml:space="preserve"> 00:10:19,225</v>
      </c>
      <c r="J467" t="str">
        <f>IF(L467="PAUSE",E467,IF(anotacoes!G471=conversao_anotacoes!C467,conversao_anotacoes!C467,conversao_anotacoes!D467))</f>
        <v>&lt;ARBITRO_DESCONHECIDO&gt;</v>
      </c>
      <c r="K467" t="str">
        <f t="shared" si="14"/>
        <v/>
      </c>
      <c r="L467" t="str">
        <f>UPPER(anotacoes!H467)</f>
        <v>PAUSE</v>
      </c>
      <c r="M467" t="str">
        <f>IF(OR(L467="ATTACK",L467="FINTA"),"&lt;TECNICA&gt;",UPPER(anotacoes!I467))</f>
        <v>&lt;NAO_CLASSIFICADO&gt;</v>
      </c>
      <c r="N467" t="str">
        <f>IF(OR(L467="ATTACK",L467="FINTA"),UPPER(anotacoes!I467),"")</f>
        <v/>
      </c>
      <c r="O467" s="6" t="str">
        <f>IF(anotacoes!N467=0,"",anotacoes!N467)</f>
        <v/>
      </c>
      <c r="P467" t="str">
        <f>IF(anotacoes!M467=0,"",UPPER(anotacoes!M467))</f>
        <v/>
      </c>
      <c r="Q467" t="str">
        <f t="shared" si="15"/>
        <v>INSERT INTO CONVERSAO_LUTA_ACAO (cd_conversao, id_luta, sequencia, momento_inicio, momento_fim, quem_faz, quem_sofre, acao_tipo, acao, tecnica, direcao, pontuacao) VALUES (1, 8, 75, TRIM(' 00:10:12,863'), TRIM(' 00:10:19,225'), '&lt;ARBITRO_DESCONHECIDO&gt;', '', 'PAUSE', '&lt;NAO_CLASSIFICADO&gt;', NULL, NULL, NULL)</v>
      </c>
      <c r="R467" t="s">
        <v>10327</v>
      </c>
    </row>
    <row r="468" spans="1:18" hidden="1" x14ac:dyDescent="0.25">
      <c r="A468" s="7">
        <f>anotacoes!D468</f>
        <v>40559</v>
      </c>
      <c r="B468" t="str">
        <f>anotacoes!C468</f>
        <v>WORLD MASTERS BAKU 2011</v>
      </c>
      <c r="C468" t="str">
        <f>anotacoes!E468</f>
        <v>BISCHOF</v>
      </c>
      <c r="D468" t="str">
        <f>anotacoes!F468</f>
        <v>GUILHEIRO</v>
      </c>
      <c r="E468" t="s">
        <v>10325</v>
      </c>
      <c r="F468">
        <f>anotacoes!A468</f>
        <v>8</v>
      </c>
      <c r="G468">
        <f>anotacoes!B468</f>
        <v>76</v>
      </c>
      <c r="H468" t="str">
        <f>anotacoes!K468</f>
        <v xml:space="preserve"> 00:10:19,225</v>
      </c>
      <c r="I468" t="str">
        <f>anotacoes!L468</f>
        <v xml:space="preserve"> 00:10:20,899</v>
      </c>
      <c r="J468" t="str">
        <f>IF(L468="PAUSE",E468,IF(anotacoes!G472=conversao_anotacoes!C468,conversao_anotacoes!C468,conversao_anotacoes!D468))</f>
        <v>BISCHOF</v>
      </c>
      <c r="K468" t="str">
        <f t="shared" si="14"/>
        <v>GUILHEIRO</v>
      </c>
      <c r="L468" t="str">
        <f>UPPER(anotacoes!H468)</f>
        <v>DISPLACEMENT</v>
      </c>
      <c r="M468" t="str">
        <f>IF(OR(L468="ATTACK",L468="FINTA"),"&lt;TECNICA&gt;",UPPER(anotacoes!I468))</f>
        <v>2-3 STEP HESITANT LEFT</v>
      </c>
      <c r="N468" t="str">
        <f>IF(OR(L468="ATTACK",L468="FINTA"),UPPER(anotacoes!I468),"")</f>
        <v/>
      </c>
      <c r="O468" s="6" t="str">
        <f>IF(anotacoes!N468=0,"",anotacoes!N468)</f>
        <v/>
      </c>
      <c r="P468" t="str">
        <f>IF(anotacoes!M468=0,"",UPPER(anotacoes!M468))</f>
        <v/>
      </c>
      <c r="Q468" t="str">
        <f t="shared" si="15"/>
        <v>INSERT INTO CONVERSAO_LUTA_ACAO (cd_conversao, id_luta, sequencia, momento_inicio, momento_fim, quem_faz, quem_sofre, acao_tipo, acao, tecnica, direcao, pontuacao) VALUES (1, 8, 76, TRIM(' 00:10:19,225'), TRIM(' 00:10:20,899'), 'BISCHOF', 'GUILHEIRO', 'DISPLACEMENT', '2-3 STEP HESITANT LEFT', NULL, NULL, NULL)</v>
      </c>
      <c r="R468" t="s">
        <v>10327</v>
      </c>
    </row>
    <row r="469" spans="1:18" hidden="1" x14ac:dyDescent="0.25">
      <c r="A469" s="7">
        <f>anotacoes!D469</f>
        <v>40559</v>
      </c>
      <c r="B469" t="str">
        <f>anotacoes!C469</f>
        <v>WORLD MASTERS BAKU 2011</v>
      </c>
      <c r="C469" t="str">
        <f>anotacoes!E469</f>
        <v>BISCHOF</v>
      </c>
      <c r="D469" t="str">
        <f>anotacoes!F469</f>
        <v>GUILHEIRO</v>
      </c>
      <c r="E469" t="s">
        <v>10325</v>
      </c>
      <c r="F469">
        <f>anotacoes!A469</f>
        <v>8</v>
      </c>
      <c r="G469">
        <f>anotacoes!B469</f>
        <v>77</v>
      </c>
      <c r="H469" t="str">
        <f>anotacoes!K469</f>
        <v xml:space="preserve"> 00:10:20,899</v>
      </c>
      <c r="I469" t="str">
        <f>anotacoes!L469</f>
        <v xml:space="preserve"> 00:10:26,217</v>
      </c>
      <c r="J469" t="str">
        <f>IF(L469="PAUSE",E469,IF(anotacoes!G473=conversao_anotacoes!C469,conversao_anotacoes!C469,conversao_anotacoes!D469))</f>
        <v>BISCHOF</v>
      </c>
      <c r="K469" t="str">
        <f t="shared" si="14"/>
        <v>GUILHEIRO</v>
      </c>
      <c r="L469" t="str">
        <f>UPPER(anotacoes!H469)</f>
        <v>GRIP TIME</v>
      </c>
      <c r="M469" t="str">
        <f>IF(OR(L469="ATTACK",L469="FINTA"),"&lt;TECNICA&gt;",UPPER(anotacoes!I469))</f>
        <v>RIGHT COLLAR</v>
      </c>
      <c r="N469" t="str">
        <f>IF(OR(L469="ATTACK",L469="FINTA"),UPPER(anotacoes!I469),"")</f>
        <v/>
      </c>
      <c r="O469" s="6" t="str">
        <f>IF(anotacoes!N469=0,"",anotacoes!N469)</f>
        <v/>
      </c>
      <c r="P469" t="str">
        <f>IF(anotacoes!M469=0,"",UPPER(anotacoes!M469))</f>
        <v/>
      </c>
      <c r="Q469" t="str">
        <f t="shared" si="15"/>
        <v>INSERT INTO CONVERSAO_LUTA_ACAO (cd_conversao, id_luta, sequencia, momento_inicio, momento_fim, quem_faz, quem_sofre, acao_tipo, acao, tecnica, direcao, pontuacao) VALUES (1, 8, 77, TRIM(' 00:10:20,899'), TRIM(' 00:10:26,217'), 'BISCHOF', 'GUILHEIRO', 'GRIP TIME', 'RIGHT COLLAR', NULL, NULL, NULL)</v>
      </c>
      <c r="R469" t="s">
        <v>10327</v>
      </c>
    </row>
    <row r="470" spans="1:18" hidden="1" x14ac:dyDescent="0.25">
      <c r="A470" s="7">
        <f>anotacoes!D470</f>
        <v>40559</v>
      </c>
      <c r="B470" t="str">
        <f>anotacoes!C470</f>
        <v>WORLD MASTERS BAKU 2011</v>
      </c>
      <c r="C470" t="str">
        <f>anotacoes!E470</f>
        <v>BISCHOF</v>
      </c>
      <c r="D470" t="str">
        <f>anotacoes!F470</f>
        <v>GUILHEIRO</v>
      </c>
      <c r="E470" t="s">
        <v>10325</v>
      </c>
      <c r="F470">
        <f>anotacoes!A470</f>
        <v>8</v>
      </c>
      <c r="G470">
        <f>anotacoes!B470</f>
        <v>78</v>
      </c>
      <c r="H470" t="str">
        <f>anotacoes!K470</f>
        <v xml:space="preserve"> 00:10:26,399</v>
      </c>
      <c r="I470" t="str">
        <f>anotacoes!L470</f>
        <v xml:space="preserve"> 00:10:28,949</v>
      </c>
      <c r="J470" t="str">
        <f>IF(L470="PAUSE",E470,IF(anotacoes!G474=conversao_anotacoes!C470,conversao_anotacoes!C470,conversao_anotacoes!D470))</f>
        <v>BISCHOF</v>
      </c>
      <c r="K470" t="str">
        <f t="shared" si="14"/>
        <v>GUILHEIRO</v>
      </c>
      <c r="L470" t="str">
        <f>UPPER(anotacoes!H470)</f>
        <v>TRANSITION</v>
      </c>
      <c r="M470" t="str">
        <f>IF(OR(L470="ATTACK",L470="FINTA"),"&lt;TECNICA&gt;",UPPER(anotacoes!I470))</f>
        <v>WITH ATTACK</v>
      </c>
      <c r="N470" t="str">
        <f>IF(OR(L470="ATTACK",L470="FINTA"),UPPER(anotacoes!I470),"")</f>
        <v/>
      </c>
      <c r="O470" s="6" t="str">
        <f>IF(anotacoes!N470=0,"",anotacoes!N470)</f>
        <v/>
      </c>
      <c r="P470" t="str">
        <f>IF(anotacoes!M470=0,"",UPPER(anotacoes!M470))</f>
        <v/>
      </c>
      <c r="Q470" t="str">
        <f t="shared" si="15"/>
        <v>INSERT INTO CONVERSAO_LUTA_ACAO (cd_conversao, id_luta, sequencia, momento_inicio, momento_fim, quem_faz, quem_sofre, acao_tipo, acao, tecnica, direcao, pontuacao) VALUES (1, 8, 78, TRIM(' 00:10:26,399'), TRIM(' 00:10:28,949'), 'BISCHOF', 'GUILHEIRO', 'TRANSITION', 'WITH ATTACK', NULL, NULL, NULL)</v>
      </c>
      <c r="R470" t="s">
        <v>10327</v>
      </c>
    </row>
    <row r="471" spans="1:18" hidden="1" x14ac:dyDescent="0.25">
      <c r="A471" s="7">
        <f>anotacoes!D471</f>
        <v>40559</v>
      </c>
      <c r="B471" t="str">
        <f>anotacoes!C471</f>
        <v>WORLD MASTERS BAKU 2011</v>
      </c>
      <c r="C471" t="str">
        <f>anotacoes!E471</f>
        <v>BISCHOF</v>
      </c>
      <c r="D471" t="str">
        <f>anotacoes!F471</f>
        <v>GUILHEIRO</v>
      </c>
      <c r="E471" t="s">
        <v>10325</v>
      </c>
      <c r="F471">
        <f>anotacoes!A471</f>
        <v>8</v>
      </c>
      <c r="G471">
        <f>anotacoes!B471</f>
        <v>79</v>
      </c>
      <c r="H471" t="str">
        <f>anotacoes!K471</f>
        <v xml:space="preserve"> 00:10:29,129</v>
      </c>
      <c r="I471" t="str">
        <f>anotacoes!L471</f>
        <v xml:space="preserve"> 00:10:33,747</v>
      </c>
      <c r="J471" t="str">
        <f>IF(L471="PAUSE",E471,IF(anotacoes!G475=conversao_anotacoes!C471,conversao_anotacoes!C471,conversao_anotacoes!D471))</f>
        <v>BISCHOF</v>
      </c>
      <c r="K471" t="str">
        <f t="shared" si="14"/>
        <v>GUILHEIRO</v>
      </c>
      <c r="L471" t="str">
        <f>UPPER(anotacoes!H471)</f>
        <v>GROUNDWORK COMBAT</v>
      </c>
      <c r="M471" t="str">
        <f>IF(OR(L471="ATTACK",L471="FINTA"),"&lt;TECNICA&gt;",UPPER(anotacoes!I471))</f>
        <v>TRYING TO ATTACK</v>
      </c>
      <c r="N471" t="str">
        <f>IF(OR(L471="ATTACK",L471="FINTA"),UPPER(anotacoes!I471),"")</f>
        <v/>
      </c>
      <c r="O471" s="6" t="str">
        <f>IF(anotacoes!N471=0,"",anotacoes!N471)</f>
        <v/>
      </c>
      <c r="P471" t="str">
        <f>IF(anotacoes!M471=0,"",UPPER(anotacoes!M471))</f>
        <v/>
      </c>
      <c r="Q471" t="str">
        <f t="shared" si="15"/>
        <v>INSERT INTO CONVERSAO_LUTA_ACAO (cd_conversao, id_luta, sequencia, momento_inicio, momento_fim, quem_faz, quem_sofre, acao_tipo, acao, tecnica, direcao, pontuacao) VALUES (1, 8, 79, TRIM(' 00:10:29,129'), TRIM(' 00:10:33,747'), 'BISCHOF', 'GUILHEIRO', 'GROUNDWORK COMBAT', 'TRYING TO ATTACK', NULL, NULL, NULL)</v>
      </c>
      <c r="R471" t="s">
        <v>10327</v>
      </c>
    </row>
    <row r="472" spans="1:18" hidden="1" x14ac:dyDescent="0.25">
      <c r="A472" s="7">
        <f>anotacoes!D472</f>
        <v>40559</v>
      </c>
      <c r="B472" t="str">
        <f>anotacoes!C472</f>
        <v>WORLD MASTERS BAKU 2011</v>
      </c>
      <c r="C472" t="str">
        <f>anotacoes!E472</f>
        <v>BISCHOF</v>
      </c>
      <c r="D472" t="str">
        <f>anotacoes!F472</f>
        <v>GUILHEIRO</v>
      </c>
      <c r="E472" t="s">
        <v>10325</v>
      </c>
      <c r="F472">
        <f>anotacoes!A472</f>
        <v>8</v>
      </c>
      <c r="G472">
        <f>anotacoes!B472</f>
        <v>80</v>
      </c>
      <c r="H472" t="str">
        <f>anotacoes!K472</f>
        <v xml:space="preserve"> 00:10:33,939</v>
      </c>
      <c r="I472" t="str">
        <f>anotacoes!L472</f>
        <v xml:space="preserve"> 00:10:53,928</v>
      </c>
      <c r="J472" t="str">
        <f>IF(L472="PAUSE",E472,IF(anotacoes!G476=conversao_anotacoes!C472,conversao_anotacoes!C472,conversao_anotacoes!D472))</f>
        <v>&lt;ARBITRO_DESCONHECIDO&gt;</v>
      </c>
      <c r="K472" t="str">
        <f t="shared" si="14"/>
        <v/>
      </c>
      <c r="L472" t="str">
        <f>UPPER(anotacoes!H472)</f>
        <v>PAUSE</v>
      </c>
      <c r="M472" t="str">
        <f>IF(OR(L472="ATTACK",L472="FINTA"),"&lt;TECNICA&gt;",UPPER(anotacoes!I472))</f>
        <v>JUDOGI</v>
      </c>
      <c r="N472" t="str">
        <f>IF(OR(L472="ATTACK",L472="FINTA"),UPPER(anotacoes!I472),"")</f>
        <v/>
      </c>
      <c r="O472" s="6" t="str">
        <f>IF(anotacoes!N472=0,"",anotacoes!N472)</f>
        <v/>
      </c>
      <c r="P472" t="str">
        <f>IF(anotacoes!M472=0,"",UPPER(anotacoes!M472))</f>
        <v/>
      </c>
      <c r="Q472" t="str">
        <f t="shared" si="15"/>
        <v>INSERT INTO CONVERSAO_LUTA_ACAO (cd_conversao, id_luta, sequencia, momento_inicio, momento_fim, quem_faz, quem_sofre, acao_tipo, acao, tecnica, direcao, pontuacao) VALUES (1, 8, 80, TRIM(' 00:10:33,939'), TRIM(' 00:10:53,928'), '&lt;ARBITRO_DESCONHECIDO&gt;', '', 'PAUSE', 'JUDOGI', NULL, NULL, NULL)</v>
      </c>
      <c r="R472" t="s">
        <v>10327</v>
      </c>
    </row>
    <row r="473" spans="1:18" hidden="1" x14ac:dyDescent="0.25">
      <c r="A473" s="7">
        <f>anotacoes!D473</f>
        <v>40559</v>
      </c>
      <c r="B473" t="str">
        <f>anotacoes!C473</f>
        <v>WORLD MASTERS BAKU 2011</v>
      </c>
      <c r="C473" t="str">
        <f>anotacoes!E473</f>
        <v>BISCHOF</v>
      </c>
      <c r="D473" t="str">
        <f>anotacoes!F473</f>
        <v>GUILHEIRO</v>
      </c>
      <c r="E473" t="s">
        <v>10325</v>
      </c>
      <c r="F473">
        <f>anotacoes!A473</f>
        <v>8</v>
      </c>
      <c r="G473">
        <f>anotacoes!B473</f>
        <v>81</v>
      </c>
      <c r="H473" t="str">
        <f>anotacoes!K473</f>
        <v xml:space="preserve"> 00:10:53,928</v>
      </c>
      <c r="I473" t="str">
        <f>anotacoes!L473</f>
        <v xml:space="preserve"> 00:10:56,760</v>
      </c>
      <c r="J473" t="str">
        <f>IF(L473="PAUSE",E473,IF(anotacoes!G477=conversao_anotacoes!C473,conversao_anotacoes!C473,conversao_anotacoes!D473))</f>
        <v>BISCHOF</v>
      </c>
      <c r="K473" t="str">
        <f t="shared" si="14"/>
        <v>GUILHEIRO</v>
      </c>
      <c r="L473" t="str">
        <f>UPPER(anotacoes!H473)</f>
        <v>DISPLACEMENT</v>
      </c>
      <c r="M473" t="str">
        <f>IF(OR(L473="ATTACK",L473="FINTA"),"&lt;TECNICA&gt;",UPPER(anotacoes!I473))</f>
        <v>TRY TO GRIP WITH CONTACT</v>
      </c>
      <c r="N473" t="str">
        <f>IF(OR(L473="ATTACK",L473="FINTA"),UPPER(anotacoes!I473),"")</f>
        <v/>
      </c>
      <c r="O473" s="6" t="str">
        <f>IF(anotacoes!N473=0,"",anotacoes!N473)</f>
        <v/>
      </c>
      <c r="P473" t="str">
        <f>IF(anotacoes!M473=0,"",UPPER(anotacoes!M473))</f>
        <v/>
      </c>
      <c r="Q473" t="str">
        <f t="shared" si="15"/>
        <v>INSERT INTO CONVERSAO_LUTA_ACAO (cd_conversao, id_luta, sequencia, momento_inicio, momento_fim, quem_faz, quem_sofre, acao_tipo, acao, tecnica, direcao, pontuacao) VALUES (1, 8, 81, TRIM(' 00:10:53,928'), TRIM(' 00:10:56,760'), 'BISCHOF', 'GUILHEIRO', 'DISPLACEMENT', 'TRY TO GRIP WITH CONTACT', NULL, NULL, NULL)</v>
      </c>
      <c r="R473" t="s">
        <v>10327</v>
      </c>
    </row>
    <row r="474" spans="1:18" hidden="1" x14ac:dyDescent="0.25">
      <c r="A474" s="7">
        <f>anotacoes!D474</f>
        <v>40559</v>
      </c>
      <c r="B474" t="str">
        <f>anotacoes!C474</f>
        <v>WORLD MASTERS BAKU 2011</v>
      </c>
      <c r="C474" t="str">
        <f>anotacoes!E474</f>
        <v>BISCHOF</v>
      </c>
      <c r="D474" t="str">
        <f>anotacoes!F474</f>
        <v>GUILHEIRO</v>
      </c>
      <c r="E474" t="s">
        <v>10325</v>
      </c>
      <c r="F474">
        <f>anotacoes!A474</f>
        <v>8</v>
      </c>
      <c r="G474">
        <f>anotacoes!B474</f>
        <v>82</v>
      </c>
      <c r="H474" t="str">
        <f>anotacoes!K474</f>
        <v xml:space="preserve"> 00:10:56,760</v>
      </c>
      <c r="I474" t="str">
        <f>anotacoes!L474</f>
        <v xml:space="preserve"> 00:11:40,190</v>
      </c>
      <c r="J474" t="str">
        <f>IF(L474="PAUSE",E474,IF(anotacoes!G478=conversao_anotacoes!C474,conversao_anotacoes!C474,conversao_anotacoes!D474))</f>
        <v>BISCHOF</v>
      </c>
      <c r="K474" t="str">
        <f t="shared" si="14"/>
        <v>GUILHEIRO</v>
      </c>
      <c r="L474" t="str">
        <f>UPPER(anotacoes!H474)</f>
        <v>GRIP TIME</v>
      </c>
      <c r="M474" t="str">
        <f>IF(OR(L474="ATTACK",L474="FINTA"),"&lt;TECNICA&gt;",UPPER(anotacoes!I474))</f>
        <v>RIGHT COLLAR</v>
      </c>
      <c r="N474" t="str">
        <f>IF(OR(L474="ATTACK",L474="FINTA"),UPPER(anotacoes!I474),"")</f>
        <v/>
      </c>
      <c r="O474" s="6" t="str">
        <f>IF(anotacoes!N474=0,"",anotacoes!N474)</f>
        <v/>
      </c>
      <c r="P474" t="str">
        <f>IF(anotacoes!M474=0,"",UPPER(anotacoes!M474))</f>
        <v/>
      </c>
      <c r="Q474" t="str">
        <f t="shared" si="15"/>
        <v>INSERT INTO CONVERSAO_LUTA_ACAO (cd_conversao, id_luta, sequencia, momento_inicio, momento_fim, quem_faz, quem_sofre, acao_tipo, acao, tecnica, direcao, pontuacao) VALUES (1, 8, 82, TRIM(' 00:10:56,760'), TRIM(' 00:11:40,190'), 'BISCHOF', 'GUILHEIRO', 'GRIP TIME', 'RIGHT COLLAR', NULL, NULL, NULL)</v>
      </c>
      <c r="R474" t="s">
        <v>10327</v>
      </c>
    </row>
    <row r="475" spans="1:18" hidden="1" x14ac:dyDescent="0.25">
      <c r="A475" s="7">
        <f>anotacoes!D475</f>
        <v>40559</v>
      </c>
      <c r="B475" t="str">
        <f>anotacoes!C475</f>
        <v>WORLD MASTERS BAKU 2011</v>
      </c>
      <c r="C475" t="str">
        <f>anotacoes!E475</f>
        <v>BISCHOF</v>
      </c>
      <c r="D475" t="str">
        <f>anotacoes!F475</f>
        <v>GUILHEIRO</v>
      </c>
      <c r="E475" t="s">
        <v>10325</v>
      </c>
      <c r="F475">
        <f>anotacoes!A475</f>
        <v>8</v>
      </c>
      <c r="G475">
        <f>anotacoes!B475</f>
        <v>83</v>
      </c>
      <c r="H475" t="str">
        <f>anotacoes!K475</f>
        <v xml:space="preserve"> 00:11:40,342</v>
      </c>
      <c r="I475" t="str">
        <f>anotacoes!L475</f>
        <v xml:space="preserve"> 00:11:46,707</v>
      </c>
      <c r="J475" t="str">
        <f>IF(L475="PAUSE",E475,IF(anotacoes!G479=conversao_anotacoes!C475,conversao_anotacoes!C475,conversao_anotacoes!D475))</f>
        <v>BISCHOF</v>
      </c>
      <c r="K475" t="str">
        <f t="shared" si="14"/>
        <v>GUILHEIRO</v>
      </c>
      <c r="L475" t="str">
        <f>UPPER(anotacoes!H475)</f>
        <v>DISPLACEMENT</v>
      </c>
      <c r="M475" t="str">
        <f>IF(OR(L475="ATTACK",L475="FINTA"),"&lt;TECNICA&gt;",UPPER(anotacoes!I475))</f>
        <v>TRY TO GRIP WITH CONTACT</v>
      </c>
      <c r="N475" t="str">
        <f>IF(OR(L475="ATTACK",L475="FINTA"),UPPER(anotacoes!I475),"")</f>
        <v/>
      </c>
      <c r="O475" s="6" t="str">
        <f>IF(anotacoes!N475=0,"",anotacoes!N475)</f>
        <v/>
      </c>
      <c r="P475" t="str">
        <f>IF(anotacoes!M475=0,"",UPPER(anotacoes!M475))</f>
        <v/>
      </c>
      <c r="Q475" t="str">
        <f t="shared" si="15"/>
        <v>INSERT INTO CONVERSAO_LUTA_ACAO (cd_conversao, id_luta, sequencia, momento_inicio, momento_fim, quem_faz, quem_sofre, acao_tipo, acao, tecnica, direcao, pontuacao) VALUES (1, 8, 83, TRIM(' 00:11:40,342'), TRIM(' 00:11:46,707'), 'BISCHOF', 'GUILHEIRO', 'DISPLACEMENT', 'TRY TO GRIP WITH CONTACT', NULL, NULL, NULL)</v>
      </c>
      <c r="R475" t="s">
        <v>10327</v>
      </c>
    </row>
    <row r="476" spans="1:18" hidden="1" x14ac:dyDescent="0.25">
      <c r="A476" s="7">
        <f>anotacoes!D476</f>
        <v>40559</v>
      </c>
      <c r="B476" t="str">
        <f>anotacoes!C476</f>
        <v>WORLD MASTERS BAKU 2011</v>
      </c>
      <c r="C476" t="str">
        <f>anotacoes!E476</f>
        <v>BISCHOF</v>
      </c>
      <c r="D476" t="str">
        <f>anotacoes!F476</f>
        <v>GUILHEIRO</v>
      </c>
      <c r="E476" t="s">
        <v>10325</v>
      </c>
      <c r="F476">
        <f>anotacoes!A476</f>
        <v>8</v>
      </c>
      <c r="G476">
        <f>anotacoes!B476</f>
        <v>84</v>
      </c>
      <c r="H476" t="str">
        <f>anotacoes!K476</f>
        <v xml:space="preserve"> 00:11:46,863</v>
      </c>
      <c r="I476" t="str">
        <f>anotacoes!L476</f>
        <v xml:space="preserve"> 00:11:51,947</v>
      </c>
      <c r="J476" t="str">
        <f>IF(L476="PAUSE",E476,IF(anotacoes!G480=conversao_anotacoes!C476,conversao_anotacoes!C476,conversao_anotacoes!D476))</f>
        <v>BISCHOF</v>
      </c>
      <c r="K476" t="str">
        <f t="shared" si="14"/>
        <v>GUILHEIRO</v>
      </c>
      <c r="L476" t="str">
        <f>UPPER(anotacoes!H476)</f>
        <v>GRIP TIME</v>
      </c>
      <c r="M476" t="str">
        <f>IF(OR(L476="ATTACK",L476="FINTA"),"&lt;TECNICA&gt;",UPPER(anotacoes!I476))</f>
        <v>RIGHT COLLAR</v>
      </c>
      <c r="N476" t="str">
        <f>IF(OR(L476="ATTACK",L476="FINTA"),UPPER(anotacoes!I476),"")</f>
        <v/>
      </c>
      <c r="O476" s="6" t="str">
        <f>IF(anotacoes!N476=0,"",anotacoes!N476)</f>
        <v/>
      </c>
      <c r="P476" t="str">
        <f>IF(anotacoes!M476=0,"",UPPER(anotacoes!M476))</f>
        <v/>
      </c>
      <c r="Q476" t="str">
        <f t="shared" si="15"/>
        <v>INSERT INTO CONVERSAO_LUTA_ACAO (cd_conversao, id_luta, sequencia, momento_inicio, momento_fim, quem_faz, quem_sofre, acao_tipo, acao, tecnica, direcao, pontuacao) VALUES (1, 8, 84, TRIM(' 00:11:46,863'), TRIM(' 00:11:51,947'), 'BISCHOF', 'GUILHEIRO', 'GRIP TIME', 'RIGHT COLLAR', NULL, NULL, NULL)</v>
      </c>
      <c r="R476" t="s">
        <v>10327</v>
      </c>
    </row>
    <row r="477" spans="1:18" hidden="1" x14ac:dyDescent="0.25">
      <c r="A477" s="7">
        <f>anotacoes!D477</f>
        <v>40559</v>
      </c>
      <c r="B477" t="str">
        <f>anotacoes!C477</f>
        <v>WORLD MASTERS BAKU 2011</v>
      </c>
      <c r="C477" t="str">
        <f>anotacoes!E477</f>
        <v>BISCHOF</v>
      </c>
      <c r="D477" t="str">
        <f>anotacoes!F477</f>
        <v>GUILHEIRO</v>
      </c>
      <c r="E477" t="s">
        <v>10325</v>
      </c>
      <c r="F477">
        <f>anotacoes!A477</f>
        <v>8</v>
      </c>
      <c r="G477">
        <f>anotacoes!B477</f>
        <v>85</v>
      </c>
      <c r="H477" t="str">
        <f>anotacoes!K477</f>
        <v xml:space="preserve"> 00:11:52,121</v>
      </c>
      <c r="I477" t="str">
        <f>anotacoes!L477</f>
        <v xml:space="preserve"> 00:11:56,561</v>
      </c>
      <c r="J477" t="str">
        <f>IF(L477="PAUSE",E477,IF(anotacoes!G481=conversao_anotacoes!C477,conversao_anotacoes!C477,conversao_anotacoes!D477))</f>
        <v>&lt;ARBITRO_DESCONHECIDO&gt;</v>
      </c>
      <c r="K477" t="str">
        <f t="shared" si="14"/>
        <v/>
      </c>
      <c r="L477" t="str">
        <f>UPPER(anotacoes!H477)</f>
        <v>PAUSE</v>
      </c>
      <c r="M477" t="str">
        <f>IF(OR(L477="ATTACK",L477="FINTA"),"&lt;TECNICA&gt;",UPPER(anotacoes!I477))</f>
        <v>&lt;NAO_CLASSIFICADO&gt;</v>
      </c>
      <c r="N477" t="str">
        <f>IF(OR(L477="ATTACK",L477="FINTA"),UPPER(anotacoes!I477),"")</f>
        <v/>
      </c>
      <c r="O477" s="6" t="str">
        <f>IF(anotacoes!N477=0,"",anotacoes!N477)</f>
        <v/>
      </c>
      <c r="P477" t="str">
        <f>IF(anotacoes!M477=0,"",UPPER(anotacoes!M477))</f>
        <v/>
      </c>
      <c r="Q477" t="str">
        <f t="shared" si="15"/>
        <v>INSERT INTO CONVERSAO_LUTA_ACAO (cd_conversao, id_luta, sequencia, momento_inicio, momento_fim, quem_faz, quem_sofre, acao_tipo, acao, tecnica, direcao, pontuacao) VALUES (1, 8, 85, TRIM(' 00:11:52,121'), TRIM(' 00:11:56,561'), '&lt;ARBITRO_DESCONHECIDO&gt;', '', 'PAUSE', '&lt;NAO_CLASSIFICADO&gt;', NULL, NULL, NULL)</v>
      </c>
      <c r="R477" t="s">
        <v>10327</v>
      </c>
    </row>
    <row r="478" spans="1:18" hidden="1" x14ac:dyDescent="0.25">
      <c r="A478" s="7">
        <f>anotacoes!D478</f>
        <v>40559</v>
      </c>
      <c r="B478" t="str">
        <f>anotacoes!C478</f>
        <v>WORLD MASTERS BAKU 2011</v>
      </c>
      <c r="C478" t="str">
        <f>anotacoes!E478</f>
        <v>BISCHOF</v>
      </c>
      <c r="D478" t="str">
        <f>anotacoes!F478</f>
        <v>GUILHEIRO</v>
      </c>
      <c r="E478" t="s">
        <v>10325</v>
      </c>
      <c r="F478">
        <f>anotacoes!A478</f>
        <v>8</v>
      </c>
      <c r="G478">
        <f>anotacoes!B478</f>
        <v>86</v>
      </c>
      <c r="H478" t="str">
        <f>anotacoes!K478</f>
        <v xml:space="preserve"> 00:11:56,561</v>
      </c>
      <c r="I478" t="str">
        <f>anotacoes!L478</f>
        <v xml:space="preserve"> 00:11:58,641</v>
      </c>
      <c r="J478" t="str">
        <f>IF(L478="PAUSE",E478,IF(anotacoes!G482=conversao_anotacoes!C478,conversao_anotacoes!C478,conversao_anotacoes!D478))</f>
        <v>BISCHOF</v>
      </c>
      <c r="K478" t="str">
        <f t="shared" si="14"/>
        <v>GUILHEIRO</v>
      </c>
      <c r="L478" t="str">
        <f>UPPER(anotacoes!H478)</f>
        <v>DISPLACEMENT</v>
      </c>
      <c r="M478" t="str">
        <f>IF(OR(L478="ATTACK",L478="FINTA"),"&lt;TECNICA&gt;",UPPER(anotacoes!I478))</f>
        <v>TRY TO GRIP WITH CONTACT</v>
      </c>
      <c r="N478" t="str">
        <f>IF(OR(L478="ATTACK",L478="FINTA"),UPPER(anotacoes!I478),"")</f>
        <v/>
      </c>
      <c r="O478" s="6" t="str">
        <f>IF(anotacoes!N478=0,"",anotacoes!N478)</f>
        <v/>
      </c>
      <c r="P478" t="str">
        <f>IF(anotacoes!M478=0,"",UPPER(anotacoes!M478))</f>
        <v/>
      </c>
      <c r="Q478" t="str">
        <f t="shared" si="15"/>
        <v>INSERT INTO CONVERSAO_LUTA_ACAO (cd_conversao, id_luta, sequencia, momento_inicio, momento_fim, quem_faz, quem_sofre, acao_tipo, acao, tecnica, direcao, pontuacao) VALUES (1, 8, 86, TRIM(' 00:11:56,561'), TRIM(' 00:11:58,641'), 'BISCHOF', 'GUILHEIRO', 'DISPLACEMENT', 'TRY TO GRIP WITH CONTACT', NULL, NULL, NULL)</v>
      </c>
      <c r="R478" t="s">
        <v>10327</v>
      </c>
    </row>
    <row r="479" spans="1:18" hidden="1" x14ac:dyDescent="0.25">
      <c r="A479" s="7">
        <f>anotacoes!D479</f>
        <v>40559</v>
      </c>
      <c r="B479" t="str">
        <f>anotacoes!C479</f>
        <v>WORLD MASTERS BAKU 2011</v>
      </c>
      <c r="C479" t="str">
        <f>anotacoes!E479</f>
        <v>BISCHOF</v>
      </c>
      <c r="D479" t="str">
        <f>anotacoes!F479</f>
        <v>GUILHEIRO</v>
      </c>
      <c r="E479" t="s">
        <v>10325</v>
      </c>
      <c r="F479">
        <f>anotacoes!A479</f>
        <v>8</v>
      </c>
      <c r="G479">
        <f>anotacoes!B479</f>
        <v>87</v>
      </c>
      <c r="H479" t="str">
        <f>anotacoes!K479</f>
        <v xml:space="preserve"> 00:11:58,641</v>
      </c>
      <c r="I479" t="str">
        <f>anotacoes!L479</f>
        <v xml:space="preserve"> 00:12:00,857</v>
      </c>
      <c r="J479" t="str">
        <f>IF(L479="PAUSE",E479,IF(anotacoes!G483=conversao_anotacoes!C479,conversao_anotacoes!C479,conversao_anotacoes!D479))</f>
        <v>BISCHOF</v>
      </c>
      <c r="K479" t="str">
        <f t="shared" si="14"/>
        <v>GUILHEIRO</v>
      </c>
      <c r="L479" t="str">
        <f>UPPER(anotacoes!H479)</f>
        <v>GRIP TIME</v>
      </c>
      <c r="M479" t="str">
        <f>IF(OR(L479="ATTACK",L479="FINTA"),"&lt;TECNICA&gt;",UPPER(anotacoes!I479))</f>
        <v>RIGHT COLLAR</v>
      </c>
      <c r="N479" t="str">
        <f>IF(OR(L479="ATTACK",L479="FINTA"),UPPER(anotacoes!I479),"")</f>
        <v/>
      </c>
      <c r="O479" s="6" t="str">
        <f>IF(anotacoes!N479=0,"",anotacoes!N479)</f>
        <v/>
      </c>
      <c r="P479" t="str">
        <f>IF(anotacoes!M479=0,"",UPPER(anotacoes!M479))</f>
        <v/>
      </c>
      <c r="Q479" t="str">
        <f t="shared" si="15"/>
        <v>INSERT INTO CONVERSAO_LUTA_ACAO (cd_conversao, id_luta, sequencia, momento_inicio, momento_fim, quem_faz, quem_sofre, acao_tipo, acao, tecnica, direcao, pontuacao) VALUES (1, 8, 87, TRIM(' 00:11:58,641'), TRIM(' 00:12:00,857'), 'BISCHOF', 'GUILHEIRO', 'GRIP TIME', 'RIGHT COLLAR', NULL, NULL, NULL)</v>
      </c>
      <c r="R479" t="s">
        <v>10327</v>
      </c>
    </row>
    <row r="480" spans="1:18" hidden="1" x14ac:dyDescent="0.25">
      <c r="A480" s="7">
        <f>anotacoes!D480</f>
        <v>40559</v>
      </c>
      <c r="B480" t="str">
        <f>anotacoes!C480</f>
        <v>WORLD MASTERS BAKU 2011</v>
      </c>
      <c r="C480" t="str">
        <f>anotacoes!E480</f>
        <v>BISCHOF</v>
      </c>
      <c r="D480" t="str">
        <f>anotacoes!F480</f>
        <v>GUILHEIRO</v>
      </c>
      <c r="E480" t="s">
        <v>10325</v>
      </c>
      <c r="F480">
        <f>anotacoes!A480</f>
        <v>8</v>
      </c>
      <c r="G480">
        <f>anotacoes!B480</f>
        <v>88</v>
      </c>
      <c r="H480" t="str">
        <f>anotacoes!K480</f>
        <v xml:space="preserve"> 00:12:01,032</v>
      </c>
      <c r="I480" t="str">
        <f>anotacoes!L480</f>
        <v xml:space="preserve"> 00:12:05,034</v>
      </c>
      <c r="J480" t="str">
        <f>IF(L480="PAUSE",E480,IF(anotacoes!G484=conversao_anotacoes!C480,conversao_anotacoes!C480,conversao_anotacoes!D480))</f>
        <v>BISCHOF</v>
      </c>
      <c r="K480" t="str">
        <f t="shared" si="14"/>
        <v>GUILHEIRO</v>
      </c>
      <c r="L480" t="str">
        <f>UPPER(anotacoes!H480)</f>
        <v>TRANSITION</v>
      </c>
      <c r="M480" t="str">
        <f>IF(OR(L480="ATTACK",L480="FINTA"),"&lt;TECNICA&gt;",UPPER(anotacoes!I480))</f>
        <v>WITHOUT ATTACK</v>
      </c>
      <c r="N480" t="str">
        <f>IF(OR(L480="ATTACK",L480="FINTA"),UPPER(anotacoes!I480),"")</f>
        <v/>
      </c>
      <c r="O480" s="6" t="str">
        <f>IF(anotacoes!N480=0,"",anotacoes!N480)</f>
        <v/>
      </c>
      <c r="P480" t="str">
        <f>IF(anotacoes!M480=0,"",UPPER(anotacoes!M480))</f>
        <v/>
      </c>
      <c r="Q480" t="str">
        <f t="shared" si="15"/>
        <v>INSERT INTO CONVERSAO_LUTA_ACAO (cd_conversao, id_luta, sequencia, momento_inicio, momento_fim, quem_faz, quem_sofre, acao_tipo, acao, tecnica, direcao, pontuacao) VALUES (1, 8, 88, TRIM(' 00:12:01,032'), TRIM(' 00:12:05,034'), 'BISCHOF', 'GUILHEIRO', 'TRANSITION', 'WITHOUT ATTACK', NULL, NULL, NULL)</v>
      </c>
      <c r="R480" t="s">
        <v>10327</v>
      </c>
    </row>
    <row r="481" spans="1:18" hidden="1" x14ac:dyDescent="0.25">
      <c r="A481" s="7">
        <f>anotacoes!D481</f>
        <v>40559</v>
      </c>
      <c r="B481" t="str">
        <f>anotacoes!C481</f>
        <v>WORLD MASTERS BAKU 2011</v>
      </c>
      <c r="C481" t="str">
        <f>anotacoes!E481</f>
        <v>BISCHOF</v>
      </c>
      <c r="D481" t="str">
        <f>anotacoes!F481</f>
        <v>GUILHEIRO</v>
      </c>
      <c r="E481" t="s">
        <v>10325</v>
      </c>
      <c r="F481">
        <f>anotacoes!A481</f>
        <v>8</v>
      </c>
      <c r="G481">
        <f>anotacoes!B481</f>
        <v>89</v>
      </c>
      <c r="H481" t="str">
        <f>anotacoes!K481</f>
        <v xml:space="preserve"> 00:12:05,242</v>
      </c>
      <c r="I481" t="str">
        <f>anotacoes!L481</f>
        <v xml:space="preserve"> 00:12:08,304</v>
      </c>
      <c r="J481" t="str">
        <f>IF(L481="PAUSE",E481,IF(anotacoes!G485=conversao_anotacoes!C481,conversao_anotacoes!C481,conversao_anotacoes!D481))</f>
        <v>&lt;ARBITRO_DESCONHECIDO&gt;</v>
      </c>
      <c r="K481" t="str">
        <f t="shared" si="14"/>
        <v/>
      </c>
      <c r="L481" t="str">
        <f>UPPER(anotacoes!H481)</f>
        <v>PAUSE</v>
      </c>
      <c r="M481" t="str">
        <f>IF(OR(L481="ATTACK",L481="FINTA"),"&lt;TECNICA&gt;",UPPER(anotacoes!I481))</f>
        <v>SHIDO WITH SCORE</v>
      </c>
      <c r="N481" t="str">
        <f>IF(OR(L481="ATTACK",L481="FINTA"),UPPER(anotacoes!I481),"")</f>
        <v/>
      </c>
      <c r="O481" s="6" t="str">
        <f>IF(anotacoes!N481=0,"",anotacoes!N481)</f>
        <v/>
      </c>
      <c r="P481" t="str">
        <f>IF(anotacoes!M481=0,"",UPPER(anotacoes!M481))</f>
        <v/>
      </c>
      <c r="Q481" t="str">
        <f t="shared" si="15"/>
        <v>INSERT INTO CONVERSAO_LUTA_ACAO (cd_conversao, id_luta, sequencia, momento_inicio, momento_fim, quem_faz, quem_sofre, acao_tipo, acao, tecnica, direcao, pontuacao) VALUES (1, 8, 89, TRIM(' 00:12:05,242'), TRIM(' 00:12:08,304'), '&lt;ARBITRO_DESCONHECIDO&gt;', '', 'PAUSE', 'SHIDO WITH SCORE', NULL, NULL, NULL)</v>
      </c>
      <c r="R481" t="s">
        <v>10327</v>
      </c>
    </row>
    <row r="482" spans="1:18" hidden="1" x14ac:dyDescent="0.25">
      <c r="A482" s="7">
        <f>anotacoes!D482</f>
        <v>40559</v>
      </c>
      <c r="B482" t="str">
        <f>anotacoes!C482</f>
        <v>WORLD MASTERS BAKU 2011</v>
      </c>
      <c r="C482" t="str">
        <f>anotacoes!E482</f>
        <v>BISCHOF</v>
      </c>
      <c r="D482" t="str">
        <f>anotacoes!F482</f>
        <v>GUILHEIRO</v>
      </c>
      <c r="E482" t="s">
        <v>10325</v>
      </c>
      <c r="F482">
        <f>anotacoes!A482</f>
        <v>8</v>
      </c>
      <c r="G482">
        <f>anotacoes!B482</f>
        <v>90</v>
      </c>
      <c r="H482" t="str">
        <f>anotacoes!K482</f>
        <v xml:space="preserve"> 00:12:08,304</v>
      </c>
      <c r="I482" t="str">
        <f>anotacoes!L482</f>
        <v xml:space="preserve"> 00:12:08,304</v>
      </c>
      <c r="J482" t="str">
        <f>IF(L482="PAUSE",E482,IF(anotacoes!G486=conversao_anotacoes!C482,conversao_anotacoes!C482,conversao_anotacoes!D482))</f>
        <v>BISCHOF</v>
      </c>
      <c r="K482" t="str">
        <f t="shared" si="14"/>
        <v>GUILHEIRO</v>
      </c>
      <c r="L482" t="str">
        <f>UPPER(anotacoes!H482)</f>
        <v>END OF COMBAT</v>
      </c>
      <c r="M482" t="str">
        <f>IF(OR(L482="ATTACK",L482="FINTA"),"&lt;TECNICA&gt;",UPPER(anotacoes!I482))</f>
        <v>&lt;NULL&gt;</v>
      </c>
      <c r="N482" t="str">
        <f>IF(OR(L482="ATTACK",L482="FINTA"),UPPER(anotacoes!I482),"")</f>
        <v/>
      </c>
      <c r="O482" s="6" t="str">
        <f>IF(anotacoes!N482=0,"",anotacoes!N482)</f>
        <v/>
      </c>
      <c r="P482" t="str">
        <f>IF(anotacoes!M482=0,"",UPPER(anotacoes!M482))</f>
        <v/>
      </c>
      <c r="Q482" t="str">
        <f t="shared" si="15"/>
        <v>INSERT INTO CONVERSAO_LUTA_ACAO (cd_conversao, id_luta, sequencia, momento_inicio, momento_fim, quem_faz, quem_sofre, acao_tipo, acao, tecnica, direcao, pontuacao) VALUES (1, 8, 90, TRIM(' 00:12:08,304'), TRIM(' 00:12:08,304'), 'BISCHOF', 'GUILHEIRO', 'END OF COMBAT', '&lt;NULL&gt;', NULL, NULL, NULL)</v>
      </c>
      <c r="R482" t="s">
        <v>10327</v>
      </c>
    </row>
    <row r="483" spans="1:18" hidden="1" x14ac:dyDescent="0.25">
      <c r="A483" s="7">
        <f>anotacoes!D483</f>
        <v>40958</v>
      </c>
      <c r="B483" t="str">
        <f>anotacoes!C483</f>
        <v>GRAND PRIX DUSSELDORF 2012</v>
      </c>
      <c r="C483" t="str">
        <f>anotacoes!E483</f>
        <v>BISCHOF</v>
      </c>
      <c r="D483" t="str">
        <f>anotacoes!F483</f>
        <v>SCHMITT</v>
      </c>
      <c r="E483" t="s">
        <v>10325</v>
      </c>
      <c r="F483">
        <f>anotacoes!A483</f>
        <v>9</v>
      </c>
      <c r="G483">
        <f>anotacoes!B483</f>
        <v>1</v>
      </c>
      <c r="H483" t="str">
        <f>anotacoes!K483</f>
        <v xml:space="preserve"> 00:00:04,783</v>
      </c>
      <c r="I483" t="str">
        <f>anotacoes!L483</f>
        <v xml:space="preserve"> 00:00:14,028</v>
      </c>
      <c r="J483" t="str">
        <f>IF(L483="PAUSE",E483,IF(anotacoes!G487=conversao_anotacoes!C483,conversao_anotacoes!C483,conversao_anotacoes!D483))</f>
        <v>BISCHOF</v>
      </c>
      <c r="K483" t="str">
        <f t="shared" si="14"/>
        <v>SCHMITT</v>
      </c>
      <c r="L483" t="str">
        <f>UPPER(anotacoes!H483)</f>
        <v>DISPLACEMENT</v>
      </c>
      <c r="M483" t="str">
        <f>IF(OR(L483="ATTACK",L483="FINTA"),"&lt;TECNICA&gt;",UPPER(anotacoes!I483))</f>
        <v>2-3 STEP HESITANT RIGHT</v>
      </c>
      <c r="N483" t="str">
        <f>IF(OR(L483="ATTACK",L483="FINTA"),UPPER(anotacoes!I483),"")</f>
        <v/>
      </c>
      <c r="O483" s="6" t="str">
        <f>IF(anotacoes!N483=0,"",anotacoes!N483)</f>
        <v/>
      </c>
      <c r="P483" t="str">
        <f>IF(anotacoes!M483=0,"",UPPER(anotacoes!M483))</f>
        <v/>
      </c>
      <c r="Q483" t="str">
        <f t="shared" si="15"/>
        <v>INSERT INTO CONVERSAO_LUTA_ACAO (cd_conversao, id_luta, sequencia, momento_inicio, momento_fim, quem_faz, quem_sofre, acao_tipo, acao, tecnica, direcao, pontuacao) VALUES (1, 9, 1, TRIM(' 00:00:04,783'), TRIM(' 00:00:14,028'), 'BISCHOF', 'SCHMITT', 'DISPLACEMENT', '2-3 STEP HESITANT RIGHT', NULL, NULL, NULL)</v>
      </c>
      <c r="R483" t="s">
        <v>10327</v>
      </c>
    </row>
    <row r="484" spans="1:18" hidden="1" x14ac:dyDescent="0.25">
      <c r="A484" s="7">
        <f>anotacoes!D484</f>
        <v>40958</v>
      </c>
      <c r="B484" t="str">
        <f>anotacoes!C484</f>
        <v>GRAND PRIX DUSSELDORF 2012</v>
      </c>
      <c r="C484" t="str">
        <f>anotacoes!E484</f>
        <v>BISCHOF</v>
      </c>
      <c r="D484" t="str">
        <f>anotacoes!F484</f>
        <v>SCHMITT</v>
      </c>
      <c r="E484" t="s">
        <v>10325</v>
      </c>
      <c r="F484">
        <f>anotacoes!A484</f>
        <v>9</v>
      </c>
      <c r="G484">
        <f>anotacoes!B484</f>
        <v>2</v>
      </c>
      <c r="H484" t="str">
        <f>anotacoes!K484</f>
        <v xml:space="preserve"> 00:00:14,028</v>
      </c>
      <c r="I484" t="str">
        <f>anotacoes!L484</f>
        <v xml:space="preserve"> 00:00:16,050</v>
      </c>
      <c r="J484" t="str">
        <f>IF(L484="PAUSE",E484,IF(anotacoes!G488=conversao_anotacoes!C484,conversao_anotacoes!C484,conversao_anotacoes!D484))</f>
        <v>BISCHOF</v>
      </c>
      <c r="K484" t="str">
        <f t="shared" si="14"/>
        <v>SCHMITT</v>
      </c>
      <c r="L484" t="str">
        <f>UPPER(anotacoes!H484)</f>
        <v>DISPLACEMENT</v>
      </c>
      <c r="M484" t="str">
        <f>IF(OR(L484="ATTACK",L484="FINTA"),"&lt;TECNICA&gt;",UPPER(anotacoes!I484))</f>
        <v>TRY TO GRIP WITH CONTACT</v>
      </c>
      <c r="N484" t="str">
        <f>IF(OR(L484="ATTACK",L484="FINTA"),UPPER(anotacoes!I484),"")</f>
        <v/>
      </c>
      <c r="O484" s="6" t="str">
        <f>IF(anotacoes!N484=0,"",anotacoes!N484)</f>
        <v/>
      </c>
      <c r="P484" t="str">
        <f>IF(anotacoes!M484=0,"",UPPER(anotacoes!M484))</f>
        <v/>
      </c>
      <c r="Q484" t="str">
        <f t="shared" si="15"/>
        <v>INSERT INTO CONVERSAO_LUTA_ACAO (cd_conversao, id_luta, sequencia, momento_inicio, momento_fim, quem_faz, quem_sofre, acao_tipo, acao, tecnica, direcao, pontuacao) VALUES (1, 9, 2, TRIM(' 00:00:14,028'), TRIM(' 00:00:16,050'), 'BISCHOF', 'SCHMITT', 'DISPLACEMENT', 'TRY TO GRIP WITH CONTACT', NULL, NULL, NULL)</v>
      </c>
      <c r="R484" t="s">
        <v>10327</v>
      </c>
    </row>
    <row r="485" spans="1:18" hidden="1" x14ac:dyDescent="0.25">
      <c r="A485" s="7">
        <f>anotacoes!D485</f>
        <v>40958</v>
      </c>
      <c r="B485" t="str">
        <f>anotacoes!C485</f>
        <v>GRAND PRIX DUSSELDORF 2012</v>
      </c>
      <c r="C485" t="str">
        <f>anotacoes!E485</f>
        <v>BISCHOF</v>
      </c>
      <c r="D485" t="str">
        <f>anotacoes!F485</f>
        <v>SCHMITT</v>
      </c>
      <c r="E485" t="s">
        <v>10325</v>
      </c>
      <c r="F485">
        <f>anotacoes!A485</f>
        <v>9</v>
      </c>
      <c r="G485">
        <f>anotacoes!B485</f>
        <v>3</v>
      </c>
      <c r="H485" t="str">
        <f>anotacoes!K485</f>
        <v xml:space="preserve"> 00:00:16,050</v>
      </c>
      <c r="I485" t="str">
        <f>anotacoes!L485</f>
        <v xml:space="preserve"> 00:00:20,077</v>
      </c>
      <c r="J485" t="str">
        <f>IF(L485="PAUSE",E485,IF(anotacoes!G489=conversao_anotacoes!C485,conversao_anotacoes!C485,conversao_anotacoes!D485))</f>
        <v>BISCHOF</v>
      </c>
      <c r="K485" t="str">
        <f t="shared" si="14"/>
        <v>SCHMITT</v>
      </c>
      <c r="L485" t="str">
        <f>UPPER(anotacoes!H485)</f>
        <v>GRIP TIME</v>
      </c>
      <c r="M485" t="str">
        <f>IF(OR(L485="ATTACK",L485="FINTA"),"&lt;TECNICA&gt;",UPPER(anotacoes!I485))</f>
        <v>LEFT COLLAR RIGHT SLEEVE</v>
      </c>
      <c r="N485" t="str">
        <f>IF(OR(L485="ATTACK",L485="FINTA"),UPPER(anotacoes!I485),"")</f>
        <v/>
      </c>
      <c r="O485" s="6" t="str">
        <f>IF(anotacoes!N485=0,"",anotacoes!N485)</f>
        <v/>
      </c>
      <c r="P485" t="str">
        <f>IF(anotacoes!M485=0,"",UPPER(anotacoes!M485))</f>
        <v/>
      </c>
      <c r="Q485" t="str">
        <f t="shared" si="15"/>
        <v>INSERT INTO CONVERSAO_LUTA_ACAO (cd_conversao, id_luta, sequencia, momento_inicio, momento_fim, quem_faz, quem_sofre, acao_tipo, acao, tecnica, direcao, pontuacao) VALUES (1, 9, 3, TRIM(' 00:00:16,050'), TRIM(' 00:00:20,077'), 'BISCHOF', 'SCHMITT', 'GRIP TIME', 'LEFT COLLAR RIGHT SLEEVE', NULL, NULL, NULL)</v>
      </c>
      <c r="R485" t="s">
        <v>10327</v>
      </c>
    </row>
    <row r="486" spans="1:18" hidden="1" x14ac:dyDescent="0.25">
      <c r="A486" s="7">
        <f>anotacoes!D486</f>
        <v>40958</v>
      </c>
      <c r="B486" t="str">
        <f>anotacoes!C486</f>
        <v>GRAND PRIX DUSSELDORF 2012</v>
      </c>
      <c r="C486" t="str">
        <f>anotacoes!E486</f>
        <v>BISCHOF</v>
      </c>
      <c r="D486" t="str">
        <f>anotacoes!F486</f>
        <v>SCHMITT</v>
      </c>
      <c r="E486" t="s">
        <v>10325</v>
      </c>
      <c r="F486">
        <f>anotacoes!A486</f>
        <v>9</v>
      </c>
      <c r="G486">
        <f>anotacoes!B486</f>
        <v>4</v>
      </c>
      <c r="H486" t="str">
        <f>anotacoes!K486</f>
        <v xml:space="preserve"> 00:00:20,077</v>
      </c>
      <c r="I486" t="str">
        <f>anotacoes!L486</f>
        <v xml:space="preserve"> 00:00:33,853</v>
      </c>
      <c r="J486" t="str">
        <f>IF(L486="PAUSE",E486,IF(anotacoes!G490=conversao_anotacoes!C486,conversao_anotacoes!C486,conversao_anotacoes!D486))</f>
        <v>BISCHOF</v>
      </c>
      <c r="K486" t="str">
        <f t="shared" si="14"/>
        <v>SCHMITT</v>
      </c>
      <c r="L486" t="str">
        <f>UPPER(anotacoes!H486)</f>
        <v>DISPLACEMENT</v>
      </c>
      <c r="M486" t="str">
        <f>IF(OR(L486="ATTACK",L486="FINTA"),"&lt;TECNICA&gt;",UPPER(anotacoes!I486))</f>
        <v>TRY TO GRIP WITH CONTACT</v>
      </c>
      <c r="N486" t="str">
        <f>IF(OR(L486="ATTACK",L486="FINTA"),UPPER(anotacoes!I486),"")</f>
        <v/>
      </c>
      <c r="O486" s="6" t="str">
        <f>IF(anotacoes!N486=0,"",anotacoes!N486)</f>
        <v/>
      </c>
      <c r="P486" t="str">
        <f>IF(anotacoes!M486=0,"",UPPER(anotacoes!M486))</f>
        <v/>
      </c>
      <c r="Q486" t="str">
        <f t="shared" si="15"/>
        <v>INSERT INTO CONVERSAO_LUTA_ACAO (cd_conversao, id_luta, sequencia, momento_inicio, momento_fim, quem_faz, quem_sofre, acao_tipo, acao, tecnica, direcao, pontuacao) VALUES (1, 9, 4, TRIM(' 00:00:20,077'), TRIM(' 00:00:33,853'), 'BISCHOF', 'SCHMITT', 'DISPLACEMENT', 'TRY TO GRIP WITH CONTACT', NULL, NULL, NULL)</v>
      </c>
      <c r="R486" t="s">
        <v>10327</v>
      </c>
    </row>
    <row r="487" spans="1:18" hidden="1" x14ac:dyDescent="0.25">
      <c r="A487" s="7">
        <f>anotacoes!D487</f>
        <v>40958</v>
      </c>
      <c r="B487" t="str">
        <f>anotacoes!C487</f>
        <v>GRAND PRIX DUSSELDORF 2012</v>
      </c>
      <c r="C487" t="str">
        <f>anotacoes!E487</f>
        <v>BISCHOF</v>
      </c>
      <c r="D487" t="str">
        <f>anotacoes!F487</f>
        <v>SCHMITT</v>
      </c>
      <c r="E487" t="s">
        <v>10325</v>
      </c>
      <c r="F487">
        <f>anotacoes!A487</f>
        <v>9</v>
      </c>
      <c r="G487">
        <f>anotacoes!B487</f>
        <v>5</v>
      </c>
      <c r="H487" t="str">
        <f>anotacoes!K487</f>
        <v xml:space="preserve"> 00:00:33,853</v>
      </c>
      <c r="I487" t="str">
        <f>anotacoes!L487</f>
        <v xml:space="preserve"> 00:00:35,860</v>
      </c>
      <c r="J487" t="str">
        <f>IF(L487="PAUSE",E487,IF(anotacoes!G491=conversao_anotacoes!C487,conversao_anotacoes!C487,conversao_anotacoes!D487))</f>
        <v>BISCHOF</v>
      </c>
      <c r="K487" t="str">
        <f t="shared" si="14"/>
        <v>SCHMITT</v>
      </c>
      <c r="L487" t="str">
        <f>UPPER(anotacoes!H487)</f>
        <v>GRIP TIME</v>
      </c>
      <c r="M487" t="str">
        <f>IF(OR(L487="ATTACK",L487="FINTA"),"&lt;TECNICA&gt;",UPPER(anotacoes!I487))</f>
        <v>LEFT COLLAR</v>
      </c>
      <c r="N487" t="str">
        <f>IF(OR(L487="ATTACK",L487="FINTA"),UPPER(anotacoes!I487),"")</f>
        <v/>
      </c>
      <c r="O487" s="6" t="str">
        <f>IF(anotacoes!N487=0,"",anotacoes!N487)</f>
        <v/>
      </c>
      <c r="P487" t="str">
        <f>IF(anotacoes!M487=0,"",UPPER(anotacoes!M487))</f>
        <v/>
      </c>
      <c r="Q487" t="str">
        <f t="shared" si="15"/>
        <v>INSERT INTO CONVERSAO_LUTA_ACAO (cd_conversao, id_luta, sequencia, momento_inicio, momento_fim, quem_faz, quem_sofre, acao_tipo, acao, tecnica, direcao, pontuacao) VALUES (1, 9, 5, TRIM(' 00:00:33,853'), TRIM(' 00:00:35,860'), 'BISCHOF', 'SCHMITT', 'GRIP TIME', 'LEFT COLLAR', NULL, NULL, NULL)</v>
      </c>
      <c r="R487" t="s">
        <v>10327</v>
      </c>
    </row>
    <row r="488" spans="1:18" hidden="1" x14ac:dyDescent="0.25">
      <c r="A488" s="7">
        <f>anotacoes!D488</f>
        <v>40958</v>
      </c>
      <c r="B488" t="str">
        <f>anotacoes!C488</f>
        <v>GRAND PRIX DUSSELDORF 2012</v>
      </c>
      <c r="C488" t="str">
        <f>anotacoes!E488</f>
        <v>BISCHOF</v>
      </c>
      <c r="D488" t="str">
        <f>anotacoes!F488</f>
        <v>SCHMITT</v>
      </c>
      <c r="E488" t="s">
        <v>10325</v>
      </c>
      <c r="F488">
        <f>anotacoes!A488</f>
        <v>9</v>
      </c>
      <c r="G488">
        <f>anotacoes!B488</f>
        <v>6</v>
      </c>
      <c r="H488" t="str">
        <f>anotacoes!K488</f>
        <v xml:space="preserve"> 00:00:36,014</v>
      </c>
      <c r="I488" t="str">
        <f>anotacoes!L488</f>
        <v xml:space="preserve"> 00:00:40,174</v>
      </c>
      <c r="J488" t="str">
        <f>IF(L488="PAUSE",E488,IF(anotacoes!G492=conversao_anotacoes!C488,conversao_anotacoes!C488,conversao_anotacoes!D488))</f>
        <v>BISCHOF</v>
      </c>
      <c r="K488" t="str">
        <f t="shared" si="14"/>
        <v>SCHMITT</v>
      </c>
      <c r="L488" t="str">
        <f>UPPER(anotacoes!H488)</f>
        <v>DISPLACEMENT</v>
      </c>
      <c r="M488" t="str">
        <f>IF(OR(L488="ATTACK",L488="FINTA"),"&lt;TECNICA&gt;",UPPER(anotacoes!I488))</f>
        <v>TRY TO GRIP WITH CONTACT</v>
      </c>
      <c r="N488" t="str">
        <f>IF(OR(L488="ATTACK",L488="FINTA"),UPPER(anotacoes!I488),"")</f>
        <v/>
      </c>
      <c r="O488" s="6" t="str">
        <f>IF(anotacoes!N488=0,"",anotacoes!N488)</f>
        <v/>
      </c>
      <c r="P488" t="str">
        <f>IF(anotacoes!M488=0,"",UPPER(anotacoes!M488))</f>
        <v/>
      </c>
      <c r="Q488" t="str">
        <f t="shared" si="15"/>
        <v>INSERT INTO CONVERSAO_LUTA_ACAO (cd_conversao, id_luta, sequencia, momento_inicio, momento_fim, quem_faz, quem_sofre, acao_tipo, acao, tecnica, direcao, pontuacao) VALUES (1, 9, 6, TRIM(' 00:00:36,014'), TRIM(' 00:00:40,174'), 'BISCHOF', 'SCHMITT', 'DISPLACEMENT', 'TRY TO GRIP WITH CONTACT', NULL, NULL, NULL)</v>
      </c>
      <c r="R488" t="s">
        <v>10327</v>
      </c>
    </row>
    <row r="489" spans="1:18" hidden="1" x14ac:dyDescent="0.25">
      <c r="A489" s="7">
        <f>anotacoes!D489</f>
        <v>40958</v>
      </c>
      <c r="B489" t="str">
        <f>anotacoes!C489</f>
        <v>GRAND PRIX DUSSELDORF 2012</v>
      </c>
      <c r="C489" t="str">
        <f>anotacoes!E489</f>
        <v>BISCHOF</v>
      </c>
      <c r="D489" t="str">
        <f>anotacoes!F489</f>
        <v>SCHMITT</v>
      </c>
      <c r="E489" t="s">
        <v>10325</v>
      </c>
      <c r="F489">
        <f>anotacoes!A489</f>
        <v>9</v>
      </c>
      <c r="G489">
        <f>anotacoes!B489</f>
        <v>7</v>
      </c>
      <c r="H489" t="str">
        <f>anotacoes!K489</f>
        <v xml:space="preserve"> 00:00:40,174</v>
      </c>
      <c r="I489" t="str">
        <f>anotacoes!L489</f>
        <v xml:space="preserve"> 00:00:52,045</v>
      </c>
      <c r="J489" t="str">
        <f>IF(L489="PAUSE",E489,IF(anotacoes!G493=conversao_anotacoes!C489,conversao_anotacoes!C489,conversao_anotacoes!D489))</f>
        <v>BISCHOF</v>
      </c>
      <c r="K489" t="str">
        <f t="shared" si="14"/>
        <v>SCHMITT</v>
      </c>
      <c r="L489" t="str">
        <f>UPPER(anotacoes!H489)</f>
        <v>GRIP TIME</v>
      </c>
      <c r="M489" t="str">
        <f>IF(OR(L489="ATTACK",L489="FINTA"),"&lt;TECNICA&gt;",UPPER(anotacoes!I489))</f>
        <v>LEFT COLLAR RIGHT SLEEVE</v>
      </c>
      <c r="N489" t="str">
        <f>IF(OR(L489="ATTACK",L489="FINTA"),UPPER(anotacoes!I489),"")</f>
        <v/>
      </c>
      <c r="O489" s="6" t="str">
        <f>IF(anotacoes!N489=0,"",anotacoes!N489)</f>
        <v/>
      </c>
      <c r="P489" t="str">
        <f>IF(anotacoes!M489=0,"",UPPER(anotacoes!M489))</f>
        <v/>
      </c>
      <c r="Q489" t="str">
        <f t="shared" si="15"/>
        <v>INSERT INTO CONVERSAO_LUTA_ACAO (cd_conversao, id_luta, sequencia, momento_inicio, momento_fim, quem_faz, quem_sofre, acao_tipo, acao, tecnica, direcao, pontuacao) VALUES (1, 9, 7, TRIM(' 00:00:40,174'), TRIM(' 00:00:52,045'), 'BISCHOF', 'SCHMITT', 'GRIP TIME', 'LEFT COLLAR RIGHT SLEEVE', NULL, NULL, NULL)</v>
      </c>
      <c r="R489" t="s">
        <v>10327</v>
      </c>
    </row>
    <row r="490" spans="1:18" hidden="1" x14ac:dyDescent="0.25">
      <c r="A490" s="7">
        <f>anotacoes!D490</f>
        <v>40958</v>
      </c>
      <c r="B490" t="str">
        <f>anotacoes!C490</f>
        <v>GRAND PRIX DUSSELDORF 2012</v>
      </c>
      <c r="C490" t="str">
        <f>anotacoes!E490</f>
        <v>BISCHOF</v>
      </c>
      <c r="D490" t="str">
        <f>anotacoes!F490</f>
        <v>SCHMITT</v>
      </c>
      <c r="E490" t="s">
        <v>10325</v>
      </c>
      <c r="F490">
        <f>anotacoes!A490</f>
        <v>9</v>
      </c>
      <c r="G490">
        <f>anotacoes!B490</f>
        <v>8</v>
      </c>
      <c r="H490" t="str">
        <f>anotacoes!K490</f>
        <v xml:space="preserve"> 00:00:52,045</v>
      </c>
      <c r="I490" t="str">
        <f>anotacoes!L490</f>
        <v xml:space="preserve"> 00:01:40,096</v>
      </c>
      <c r="J490" t="str">
        <f>IF(L490="PAUSE",E490,IF(anotacoes!G494=conversao_anotacoes!C490,conversao_anotacoes!C490,conversao_anotacoes!D490))</f>
        <v>BISCHOF</v>
      </c>
      <c r="K490" t="str">
        <f t="shared" si="14"/>
        <v>SCHMITT</v>
      </c>
      <c r="L490" t="str">
        <f>UPPER(anotacoes!H490)</f>
        <v>DISPLACEMENT</v>
      </c>
      <c r="M490" t="str">
        <f>IF(OR(L490="ATTACK",L490="FINTA"),"&lt;TECNICA&gt;",UPPER(anotacoes!I490))</f>
        <v>2-3 STEP HESITANT RIGHT</v>
      </c>
      <c r="N490" t="str">
        <f>IF(OR(L490="ATTACK",L490="FINTA"),UPPER(anotacoes!I490),"")</f>
        <v/>
      </c>
      <c r="O490" s="6" t="str">
        <f>IF(anotacoes!N490=0,"",anotacoes!N490)</f>
        <v/>
      </c>
      <c r="P490" t="str">
        <f>IF(anotacoes!M490=0,"",UPPER(anotacoes!M490))</f>
        <v/>
      </c>
      <c r="Q490" t="str">
        <f t="shared" si="15"/>
        <v>INSERT INTO CONVERSAO_LUTA_ACAO (cd_conversao, id_luta, sequencia, momento_inicio, momento_fim, quem_faz, quem_sofre, acao_tipo, acao, tecnica, direcao, pontuacao) VALUES (1, 9, 8, TRIM(' 00:00:52,045'), TRIM(' 00:01:40,096'), 'BISCHOF', 'SCHMITT', 'DISPLACEMENT', '2-3 STEP HESITANT RIGHT', NULL, NULL, NULL)</v>
      </c>
      <c r="R490" t="s">
        <v>10327</v>
      </c>
    </row>
    <row r="491" spans="1:18" hidden="1" x14ac:dyDescent="0.25">
      <c r="A491" s="7">
        <f>anotacoes!D491</f>
        <v>40958</v>
      </c>
      <c r="B491" t="str">
        <f>anotacoes!C491</f>
        <v>GRAND PRIX DUSSELDORF 2012</v>
      </c>
      <c r="C491" t="str">
        <f>anotacoes!E491</f>
        <v>BISCHOF</v>
      </c>
      <c r="D491" t="str">
        <f>anotacoes!F491</f>
        <v>SCHMITT</v>
      </c>
      <c r="E491" t="s">
        <v>10325</v>
      </c>
      <c r="F491">
        <f>anotacoes!A491</f>
        <v>9</v>
      </c>
      <c r="G491">
        <f>anotacoes!B491</f>
        <v>9</v>
      </c>
      <c r="H491" t="str">
        <f>anotacoes!K491</f>
        <v xml:space="preserve"> 00:01:40,096</v>
      </c>
      <c r="I491" t="str">
        <f>anotacoes!L491</f>
        <v xml:space="preserve"> 00:01:42,527</v>
      </c>
      <c r="J491" t="str">
        <f>IF(L491="PAUSE",E491,IF(anotacoes!G495=conversao_anotacoes!C491,conversao_anotacoes!C491,conversao_anotacoes!D491))</f>
        <v>BISCHOF</v>
      </c>
      <c r="K491" t="str">
        <f t="shared" si="14"/>
        <v>SCHMITT</v>
      </c>
      <c r="L491" t="str">
        <f>UPPER(anotacoes!H491)</f>
        <v>DISPLACEMENT</v>
      </c>
      <c r="M491" t="str">
        <f>IF(OR(L491="ATTACK",L491="FINTA"),"&lt;TECNICA&gt;",UPPER(anotacoes!I491))</f>
        <v>TRY TO GRIP WITH CONTACT</v>
      </c>
      <c r="N491" t="str">
        <f>IF(OR(L491="ATTACK",L491="FINTA"),UPPER(anotacoes!I491),"")</f>
        <v/>
      </c>
      <c r="O491" s="6" t="str">
        <f>IF(anotacoes!N491=0,"",anotacoes!N491)</f>
        <v/>
      </c>
      <c r="P491" t="str">
        <f>IF(anotacoes!M491=0,"",UPPER(anotacoes!M491))</f>
        <v/>
      </c>
      <c r="Q491" t="str">
        <f t="shared" si="15"/>
        <v>INSERT INTO CONVERSAO_LUTA_ACAO (cd_conversao, id_luta, sequencia, momento_inicio, momento_fim, quem_faz, quem_sofre, acao_tipo, acao, tecnica, direcao, pontuacao) VALUES (1, 9, 9, TRIM(' 00:01:40,096'), TRIM(' 00:01:42,527'), 'BISCHOF', 'SCHMITT', 'DISPLACEMENT', 'TRY TO GRIP WITH CONTACT', NULL, NULL, NULL)</v>
      </c>
      <c r="R491" t="s">
        <v>10327</v>
      </c>
    </row>
    <row r="492" spans="1:18" hidden="1" x14ac:dyDescent="0.25">
      <c r="A492" s="7">
        <f>anotacoes!D492</f>
        <v>40958</v>
      </c>
      <c r="B492" t="str">
        <f>anotacoes!C492</f>
        <v>GRAND PRIX DUSSELDORF 2012</v>
      </c>
      <c r="C492" t="str">
        <f>anotacoes!E492</f>
        <v>BISCHOF</v>
      </c>
      <c r="D492" t="str">
        <f>anotacoes!F492</f>
        <v>SCHMITT</v>
      </c>
      <c r="E492" t="s">
        <v>10325</v>
      </c>
      <c r="F492">
        <f>anotacoes!A492</f>
        <v>9</v>
      </c>
      <c r="G492">
        <f>anotacoes!B492</f>
        <v>10</v>
      </c>
      <c r="H492" t="str">
        <f>anotacoes!K492</f>
        <v xml:space="preserve"> 00:01:42,527</v>
      </c>
      <c r="I492" t="str">
        <f>anotacoes!L492</f>
        <v xml:space="preserve"> 00:02:00,308</v>
      </c>
      <c r="J492" t="str">
        <f>IF(L492="PAUSE",E492,IF(anotacoes!G496=conversao_anotacoes!C492,conversao_anotacoes!C492,conversao_anotacoes!D492))</f>
        <v>BISCHOF</v>
      </c>
      <c r="K492" t="str">
        <f t="shared" si="14"/>
        <v>SCHMITT</v>
      </c>
      <c r="L492" t="str">
        <f>UPPER(anotacoes!H492)</f>
        <v>GRIP TIME</v>
      </c>
      <c r="M492" t="str">
        <f>IF(OR(L492="ATTACK",L492="FINTA"),"&lt;TECNICA&gt;",UPPER(anotacoes!I492))</f>
        <v>RIGHT SLEEVE LEFT SLEEVE</v>
      </c>
      <c r="N492" t="str">
        <f>IF(OR(L492="ATTACK",L492="FINTA"),UPPER(anotacoes!I492),"")</f>
        <v/>
      </c>
      <c r="O492" s="6" t="str">
        <f>IF(anotacoes!N492=0,"",anotacoes!N492)</f>
        <v/>
      </c>
      <c r="P492" t="str">
        <f>IF(anotacoes!M492=0,"",UPPER(anotacoes!M492))</f>
        <v/>
      </c>
      <c r="Q492" t="str">
        <f t="shared" si="15"/>
        <v>INSERT INTO CONVERSAO_LUTA_ACAO (cd_conversao, id_luta, sequencia, momento_inicio, momento_fim, quem_faz, quem_sofre, acao_tipo, acao, tecnica, direcao, pontuacao) VALUES (1, 9, 10, TRIM(' 00:01:42,527'), TRIM(' 00:02:00,308'), 'BISCHOF', 'SCHMITT', 'GRIP TIME', 'RIGHT SLEEVE LEFT SLEEVE', NULL, NULL, NULL)</v>
      </c>
      <c r="R492" t="s">
        <v>10327</v>
      </c>
    </row>
    <row r="493" spans="1:18" hidden="1" x14ac:dyDescent="0.25">
      <c r="A493" s="7">
        <f>anotacoes!D493</f>
        <v>40958</v>
      </c>
      <c r="B493" t="str">
        <f>anotacoes!C493</f>
        <v>GRAND PRIX DUSSELDORF 2012</v>
      </c>
      <c r="C493" t="str">
        <f>anotacoes!E493</f>
        <v>BISCHOF</v>
      </c>
      <c r="D493" t="str">
        <f>anotacoes!F493</f>
        <v>SCHMITT</v>
      </c>
      <c r="E493" t="s">
        <v>10325</v>
      </c>
      <c r="F493">
        <f>anotacoes!A493</f>
        <v>9</v>
      </c>
      <c r="G493">
        <f>anotacoes!B493</f>
        <v>11</v>
      </c>
      <c r="H493" t="str">
        <f>anotacoes!K493</f>
        <v xml:space="preserve"> 00:02:00,308</v>
      </c>
      <c r="I493" t="str">
        <f>anotacoes!L493</f>
        <v xml:space="preserve"> 00:02:05,378</v>
      </c>
      <c r="J493" t="str">
        <f>IF(L493="PAUSE",E493,IF(anotacoes!G497=conversao_anotacoes!C493,conversao_anotacoes!C493,conversao_anotacoes!D493))</f>
        <v>BISCHOF</v>
      </c>
      <c r="K493" t="str">
        <f t="shared" si="14"/>
        <v>SCHMITT</v>
      </c>
      <c r="L493" t="str">
        <f>UPPER(anotacoes!H493)</f>
        <v>DISPLACEMENT</v>
      </c>
      <c r="M493" t="str">
        <f>IF(OR(L493="ATTACK",L493="FINTA"),"&lt;TECNICA&gt;",UPPER(anotacoes!I493))</f>
        <v>2-3 STEP HESITANT RIGHT</v>
      </c>
      <c r="N493" t="str">
        <f>IF(OR(L493="ATTACK",L493="FINTA"),UPPER(anotacoes!I493),"")</f>
        <v/>
      </c>
      <c r="O493" s="6" t="str">
        <f>IF(anotacoes!N493=0,"",anotacoes!N493)</f>
        <v/>
      </c>
      <c r="P493" t="str">
        <f>IF(anotacoes!M493=0,"",UPPER(anotacoes!M493))</f>
        <v/>
      </c>
      <c r="Q493" t="str">
        <f t="shared" si="15"/>
        <v>INSERT INTO CONVERSAO_LUTA_ACAO (cd_conversao, id_luta, sequencia, momento_inicio, momento_fim, quem_faz, quem_sofre, acao_tipo, acao, tecnica, direcao, pontuacao) VALUES (1, 9, 11, TRIM(' 00:02:00,308'), TRIM(' 00:02:05,378'), 'BISCHOF', 'SCHMITT', 'DISPLACEMENT', '2-3 STEP HESITANT RIGHT', NULL, NULL, NULL)</v>
      </c>
      <c r="R493" t="s">
        <v>10327</v>
      </c>
    </row>
    <row r="494" spans="1:18" hidden="1" x14ac:dyDescent="0.25">
      <c r="A494" s="7">
        <f>anotacoes!D494</f>
        <v>40958</v>
      </c>
      <c r="B494" t="str">
        <f>anotacoes!C494</f>
        <v>GRAND PRIX DUSSELDORF 2012</v>
      </c>
      <c r="C494" t="str">
        <f>anotacoes!E494</f>
        <v>BISCHOF</v>
      </c>
      <c r="D494" t="str">
        <f>anotacoes!F494</f>
        <v>SCHMITT</v>
      </c>
      <c r="E494" t="s">
        <v>10325</v>
      </c>
      <c r="F494">
        <f>anotacoes!A494</f>
        <v>9</v>
      </c>
      <c r="G494">
        <f>anotacoes!B494</f>
        <v>12</v>
      </c>
      <c r="H494" t="str">
        <f>anotacoes!K494</f>
        <v xml:space="preserve"> 00:02:05,378</v>
      </c>
      <c r="I494" t="str">
        <f>anotacoes!L494</f>
        <v xml:space="preserve"> 00:02:13,504</v>
      </c>
      <c r="J494" t="str">
        <f>IF(L494="PAUSE",E494,IF(anotacoes!G498=conversao_anotacoes!C494,conversao_anotacoes!C494,conversao_anotacoes!D494))</f>
        <v>BISCHOF</v>
      </c>
      <c r="K494" t="str">
        <f t="shared" si="14"/>
        <v>SCHMITT</v>
      </c>
      <c r="L494" t="str">
        <f>UPPER(anotacoes!H494)</f>
        <v>GRIP TIME</v>
      </c>
      <c r="M494" t="str">
        <f>IF(OR(L494="ATTACK",L494="FINTA"),"&lt;TECNICA&gt;",UPPER(anotacoes!I494))</f>
        <v>LEFT COLLAR</v>
      </c>
      <c r="N494" t="str">
        <f>IF(OR(L494="ATTACK",L494="FINTA"),UPPER(anotacoes!I494),"")</f>
        <v/>
      </c>
      <c r="O494" s="6" t="str">
        <f>IF(anotacoes!N494=0,"",anotacoes!N494)</f>
        <v/>
      </c>
      <c r="P494" t="str">
        <f>IF(anotacoes!M494=0,"",UPPER(anotacoes!M494))</f>
        <v/>
      </c>
      <c r="Q494" t="str">
        <f t="shared" si="15"/>
        <v>INSERT INTO CONVERSAO_LUTA_ACAO (cd_conversao, id_luta, sequencia, momento_inicio, momento_fim, quem_faz, quem_sofre, acao_tipo, acao, tecnica, direcao, pontuacao) VALUES (1, 9, 12, TRIM(' 00:02:05,378'), TRIM(' 00:02:13,504'), 'BISCHOF', 'SCHMITT', 'GRIP TIME', 'LEFT COLLAR', NULL, NULL, NULL)</v>
      </c>
      <c r="R494" t="s">
        <v>10327</v>
      </c>
    </row>
    <row r="495" spans="1:18" hidden="1" x14ac:dyDescent="0.25">
      <c r="A495" s="7">
        <f>anotacoes!D495</f>
        <v>40958</v>
      </c>
      <c r="B495" t="str">
        <f>anotacoes!C495</f>
        <v>GRAND PRIX DUSSELDORF 2012</v>
      </c>
      <c r="C495" t="str">
        <f>anotacoes!E495</f>
        <v>BISCHOF</v>
      </c>
      <c r="D495" t="str">
        <f>anotacoes!F495</f>
        <v>SCHMITT</v>
      </c>
      <c r="E495" t="s">
        <v>10325</v>
      </c>
      <c r="F495">
        <f>anotacoes!A495</f>
        <v>9</v>
      </c>
      <c r="G495">
        <f>anotacoes!B495</f>
        <v>13</v>
      </c>
      <c r="H495" t="str">
        <f>anotacoes!K495</f>
        <v xml:space="preserve"> 00:02:13,504</v>
      </c>
      <c r="I495" t="str">
        <f>anotacoes!L495</f>
        <v xml:space="preserve"> 00:02:14,345</v>
      </c>
      <c r="J495" t="str">
        <f>IF(L495="PAUSE",E495,IF(anotacoes!G499=conversao_anotacoes!C495,conversao_anotacoes!C495,conversao_anotacoes!D495))</f>
        <v>BISCHOF</v>
      </c>
      <c r="K495" t="str">
        <f t="shared" si="14"/>
        <v>SCHMITT</v>
      </c>
      <c r="L495" t="str">
        <f>UPPER(anotacoes!H495)</f>
        <v>ATTACK</v>
      </c>
      <c r="M495" t="str">
        <f>IF(OR(L495="ATTACK",L495="FINTA"),"&lt;TECNICA&gt;",UPPER(anotacoes!I495))</f>
        <v>&lt;TECNICA&gt;</v>
      </c>
      <c r="N495" t="str">
        <f>IF(OR(L495="ATTACK",L495="FINTA"),UPPER(anotacoes!I495),"")</f>
        <v>SUMI OTOSHI</v>
      </c>
      <c r="O495" s="6">
        <f>IF(anotacoes!N495=0,"",anotacoes!N495)</f>
        <v>4</v>
      </c>
      <c r="P495" t="str">
        <f>IF(anotacoes!M495=0,"",UPPER(anotacoes!M495))</f>
        <v/>
      </c>
      <c r="Q495" t="str">
        <f t="shared" si="15"/>
        <v>INSERT INTO CONVERSAO_LUTA_ACAO (cd_conversao, id_luta, sequencia, momento_inicio, momento_fim, quem_faz, quem_sofre, acao_tipo, acao, tecnica, direcao, pontuacao) VALUES (1, 9, 13, TRIM(' 00:02:13,504'), TRIM(' 00:02:14,345'), 'BISCHOF', 'SCHMITT', 'ATTACK', '&lt;TECNICA&gt;', 'SUMI OTOSHI', 4, NULL)</v>
      </c>
      <c r="R495" t="s">
        <v>10327</v>
      </c>
    </row>
    <row r="496" spans="1:18" hidden="1" x14ac:dyDescent="0.25">
      <c r="A496" s="7">
        <f>anotacoes!D496</f>
        <v>40958</v>
      </c>
      <c r="B496" t="str">
        <f>anotacoes!C496</f>
        <v>GRAND PRIX DUSSELDORF 2012</v>
      </c>
      <c r="C496" t="str">
        <f>anotacoes!E496</f>
        <v>BISCHOF</v>
      </c>
      <c r="D496" t="str">
        <f>anotacoes!F496</f>
        <v>SCHMITT</v>
      </c>
      <c r="E496" t="s">
        <v>10325</v>
      </c>
      <c r="F496">
        <f>anotacoes!A496</f>
        <v>9</v>
      </c>
      <c r="G496">
        <f>anotacoes!B496</f>
        <v>14</v>
      </c>
      <c r="H496" t="str">
        <f>anotacoes!K496</f>
        <v xml:space="preserve"> 00:02:14,345</v>
      </c>
      <c r="I496" t="str">
        <f>anotacoes!L496</f>
        <v xml:space="preserve"> 00:02:20,056</v>
      </c>
      <c r="J496" t="str">
        <f>IF(L496="PAUSE",E496,IF(anotacoes!G500=conversao_anotacoes!C496,conversao_anotacoes!C496,conversao_anotacoes!D496))</f>
        <v>BISCHOF</v>
      </c>
      <c r="K496" t="str">
        <f t="shared" si="14"/>
        <v>SCHMITT</v>
      </c>
      <c r="L496" t="str">
        <f>UPPER(anotacoes!H496)</f>
        <v>TRANSITION</v>
      </c>
      <c r="M496" t="str">
        <f>IF(OR(L496="ATTACK",L496="FINTA"),"&lt;TECNICA&gt;",UPPER(anotacoes!I496))</f>
        <v>WITH ATTACK</v>
      </c>
      <c r="N496" t="str">
        <f>IF(OR(L496="ATTACK",L496="FINTA"),UPPER(anotacoes!I496),"")</f>
        <v/>
      </c>
      <c r="O496" s="6" t="str">
        <f>IF(anotacoes!N496=0,"",anotacoes!N496)</f>
        <v/>
      </c>
      <c r="P496" t="str">
        <f>IF(anotacoes!M496=0,"",UPPER(anotacoes!M496))</f>
        <v/>
      </c>
      <c r="Q496" t="str">
        <f t="shared" si="15"/>
        <v>INSERT INTO CONVERSAO_LUTA_ACAO (cd_conversao, id_luta, sequencia, momento_inicio, momento_fim, quem_faz, quem_sofre, acao_tipo, acao, tecnica, direcao, pontuacao) VALUES (1, 9, 14, TRIM(' 00:02:14,345'), TRIM(' 00:02:20,056'), 'BISCHOF', 'SCHMITT', 'TRANSITION', 'WITH ATTACK', NULL, NULL, NULL)</v>
      </c>
      <c r="R496" t="s">
        <v>10327</v>
      </c>
    </row>
    <row r="497" spans="1:18" hidden="1" x14ac:dyDescent="0.25">
      <c r="A497" s="7">
        <f>anotacoes!D497</f>
        <v>40958</v>
      </c>
      <c r="B497" t="str">
        <f>anotacoes!C497</f>
        <v>GRAND PRIX DUSSELDORF 2012</v>
      </c>
      <c r="C497" t="str">
        <f>anotacoes!E497</f>
        <v>BISCHOF</v>
      </c>
      <c r="D497" t="str">
        <f>anotacoes!F497</f>
        <v>SCHMITT</v>
      </c>
      <c r="E497" t="s">
        <v>10325</v>
      </c>
      <c r="F497">
        <f>anotacoes!A497</f>
        <v>9</v>
      </c>
      <c r="G497">
        <f>anotacoes!B497</f>
        <v>15</v>
      </c>
      <c r="H497" t="str">
        <f>anotacoes!K497</f>
        <v xml:space="preserve"> 00:02:20,234</v>
      </c>
      <c r="I497" t="str">
        <f>anotacoes!L497</f>
        <v xml:space="preserve"> 00:02:32,147</v>
      </c>
      <c r="J497" t="str">
        <f>IF(L497="PAUSE",E497,IF(anotacoes!G501=conversao_anotacoes!C497,conversao_anotacoes!C497,conversao_anotacoes!D497))</f>
        <v>&lt;ARBITRO_DESCONHECIDO&gt;</v>
      </c>
      <c r="K497" t="str">
        <f t="shared" si="14"/>
        <v/>
      </c>
      <c r="L497" t="str">
        <f>UPPER(anotacoes!H497)</f>
        <v>PAUSE</v>
      </c>
      <c r="M497" t="str">
        <f>IF(OR(L497="ATTACK",L497="FINTA"),"&lt;TECNICA&gt;",UPPER(anotacoes!I497))</f>
        <v>&lt;NAO_CLASSIFICADO&gt;</v>
      </c>
      <c r="N497" t="str">
        <f>IF(OR(L497="ATTACK",L497="FINTA"),UPPER(anotacoes!I497),"")</f>
        <v/>
      </c>
      <c r="O497" s="6" t="str">
        <f>IF(anotacoes!N497=0,"",anotacoes!N497)</f>
        <v/>
      </c>
      <c r="P497" t="str">
        <f>IF(anotacoes!M497=0,"",UPPER(anotacoes!M497))</f>
        <v/>
      </c>
      <c r="Q497" t="str">
        <f t="shared" si="15"/>
        <v>INSERT INTO CONVERSAO_LUTA_ACAO (cd_conversao, id_luta, sequencia, momento_inicio, momento_fim, quem_faz, quem_sofre, acao_tipo, acao, tecnica, direcao, pontuacao) VALUES (1, 9, 15, TRIM(' 00:02:20,234'), TRIM(' 00:02:32,147'), '&lt;ARBITRO_DESCONHECIDO&gt;', '', 'PAUSE', '&lt;NAO_CLASSIFICADO&gt;', NULL, NULL, NULL)</v>
      </c>
      <c r="R497" t="s">
        <v>10327</v>
      </c>
    </row>
    <row r="498" spans="1:18" hidden="1" x14ac:dyDescent="0.25">
      <c r="A498" s="7">
        <f>anotacoes!D498</f>
        <v>40958</v>
      </c>
      <c r="B498" t="str">
        <f>anotacoes!C498</f>
        <v>GRAND PRIX DUSSELDORF 2012</v>
      </c>
      <c r="C498" t="str">
        <f>anotacoes!E498</f>
        <v>BISCHOF</v>
      </c>
      <c r="D498" t="str">
        <f>anotacoes!F498</f>
        <v>SCHMITT</v>
      </c>
      <c r="E498" t="s">
        <v>10325</v>
      </c>
      <c r="F498">
        <f>anotacoes!A498</f>
        <v>9</v>
      </c>
      <c r="G498">
        <f>anotacoes!B498</f>
        <v>16</v>
      </c>
      <c r="H498" t="str">
        <f>anotacoes!K498</f>
        <v xml:space="preserve"> 00:02:32,147</v>
      </c>
      <c r="I498" t="str">
        <f>anotacoes!L498</f>
        <v xml:space="preserve"> 00:03:23,090</v>
      </c>
      <c r="J498" t="str">
        <f>IF(L498="PAUSE",E498,IF(anotacoes!G502=conversao_anotacoes!C498,conversao_anotacoes!C498,conversao_anotacoes!D498))</f>
        <v>BISCHOF</v>
      </c>
      <c r="K498" t="str">
        <f t="shared" si="14"/>
        <v>SCHMITT</v>
      </c>
      <c r="L498" t="str">
        <f>UPPER(anotacoes!H498)</f>
        <v>DISPLACEMENT</v>
      </c>
      <c r="M498" t="str">
        <f>IF(OR(L498="ATTACK",L498="FINTA"),"&lt;TECNICA&gt;",UPPER(anotacoes!I498))</f>
        <v>2-3 STEP HESITANT RIGHT</v>
      </c>
      <c r="N498" t="str">
        <f>IF(OR(L498="ATTACK",L498="FINTA"),UPPER(anotacoes!I498),"")</f>
        <v/>
      </c>
      <c r="O498" s="6" t="str">
        <f>IF(anotacoes!N498=0,"",anotacoes!N498)</f>
        <v/>
      </c>
      <c r="P498" t="str">
        <f>IF(anotacoes!M498=0,"",UPPER(anotacoes!M498))</f>
        <v/>
      </c>
      <c r="Q498" t="str">
        <f t="shared" si="15"/>
        <v>INSERT INTO CONVERSAO_LUTA_ACAO (cd_conversao, id_luta, sequencia, momento_inicio, momento_fim, quem_faz, quem_sofre, acao_tipo, acao, tecnica, direcao, pontuacao) VALUES (1, 9, 16, TRIM(' 00:02:32,147'), TRIM(' 00:03:23,090'), 'BISCHOF', 'SCHMITT', 'DISPLACEMENT', '2-3 STEP HESITANT RIGHT', NULL, NULL, NULL)</v>
      </c>
      <c r="R498" t="s">
        <v>10327</v>
      </c>
    </row>
    <row r="499" spans="1:18" hidden="1" x14ac:dyDescent="0.25">
      <c r="A499" s="7">
        <f>anotacoes!D499</f>
        <v>40958</v>
      </c>
      <c r="B499" t="str">
        <f>anotacoes!C499</f>
        <v>GRAND PRIX DUSSELDORF 2012</v>
      </c>
      <c r="C499" t="str">
        <f>anotacoes!E499</f>
        <v>BISCHOF</v>
      </c>
      <c r="D499" t="str">
        <f>anotacoes!F499</f>
        <v>SCHMITT</v>
      </c>
      <c r="E499" t="s">
        <v>10325</v>
      </c>
      <c r="F499">
        <f>anotacoes!A499</f>
        <v>9</v>
      </c>
      <c r="G499">
        <f>anotacoes!B499</f>
        <v>17</v>
      </c>
      <c r="H499" t="str">
        <f>anotacoes!K499</f>
        <v xml:space="preserve"> 00:03:23,090</v>
      </c>
      <c r="I499" t="str">
        <f>anotacoes!L499</f>
        <v xml:space="preserve"> 00:03:27,982</v>
      </c>
      <c r="J499" t="str">
        <f>IF(L499="PAUSE",E499,IF(anotacoes!G503=conversao_anotacoes!C499,conversao_anotacoes!C499,conversao_anotacoes!D499))</f>
        <v>BISCHOF</v>
      </c>
      <c r="K499" t="str">
        <f t="shared" si="14"/>
        <v>SCHMITT</v>
      </c>
      <c r="L499" t="str">
        <f>UPPER(anotacoes!H499)</f>
        <v>GRIP TIME</v>
      </c>
      <c r="M499" t="str">
        <f>IF(OR(L499="ATTACK",L499="FINTA"),"&lt;TECNICA&gt;",UPPER(anotacoes!I499))</f>
        <v>LEFT COLLAR</v>
      </c>
      <c r="N499" t="str">
        <f>IF(OR(L499="ATTACK",L499="FINTA"),UPPER(anotacoes!I499),"")</f>
        <v/>
      </c>
      <c r="O499" s="6" t="str">
        <f>IF(anotacoes!N499=0,"",anotacoes!N499)</f>
        <v/>
      </c>
      <c r="P499" t="str">
        <f>IF(anotacoes!M499=0,"",UPPER(anotacoes!M499))</f>
        <v/>
      </c>
      <c r="Q499" t="str">
        <f t="shared" si="15"/>
        <v>INSERT INTO CONVERSAO_LUTA_ACAO (cd_conversao, id_luta, sequencia, momento_inicio, momento_fim, quem_faz, quem_sofre, acao_tipo, acao, tecnica, direcao, pontuacao) VALUES (1, 9, 17, TRIM(' 00:03:23,090'), TRIM(' 00:03:27,982'), 'BISCHOF', 'SCHMITT', 'GRIP TIME', 'LEFT COLLAR', NULL, NULL, NULL)</v>
      </c>
      <c r="R499" t="s">
        <v>10327</v>
      </c>
    </row>
    <row r="500" spans="1:18" hidden="1" x14ac:dyDescent="0.25">
      <c r="A500" s="7">
        <f>anotacoes!D500</f>
        <v>40958</v>
      </c>
      <c r="B500" t="str">
        <f>anotacoes!C500</f>
        <v>GRAND PRIX DUSSELDORF 2012</v>
      </c>
      <c r="C500" t="str">
        <f>anotacoes!E500</f>
        <v>BISCHOF</v>
      </c>
      <c r="D500" t="str">
        <f>anotacoes!F500</f>
        <v>SCHMITT</v>
      </c>
      <c r="E500" t="s">
        <v>10325</v>
      </c>
      <c r="F500">
        <f>anotacoes!A500</f>
        <v>9</v>
      </c>
      <c r="G500">
        <f>anotacoes!B500</f>
        <v>18</v>
      </c>
      <c r="H500" t="str">
        <f>anotacoes!K500</f>
        <v xml:space="preserve"> 00:03:27,982</v>
      </c>
      <c r="I500" t="str">
        <f>anotacoes!L500</f>
        <v xml:space="preserve"> 00:03:42,700</v>
      </c>
      <c r="J500" t="str">
        <f>IF(L500="PAUSE",E500,IF(anotacoes!G504=conversao_anotacoes!C500,conversao_anotacoes!C500,conversao_anotacoes!D500))</f>
        <v>BISCHOF</v>
      </c>
      <c r="K500" t="str">
        <f t="shared" si="14"/>
        <v>SCHMITT</v>
      </c>
      <c r="L500" t="str">
        <f>UPPER(anotacoes!H500)</f>
        <v>DISPLACEMENT</v>
      </c>
      <c r="M500" t="str">
        <f>IF(OR(L500="ATTACK",L500="FINTA"),"&lt;TECNICA&gt;",UPPER(anotacoes!I500))</f>
        <v>TRY TO GRIP WITH CONTACT</v>
      </c>
      <c r="N500" t="str">
        <f>IF(OR(L500="ATTACK",L500="FINTA"),UPPER(anotacoes!I500),"")</f>
        <v/>
      </c>
      <c r="O500" s="6" t="str">
        <f>IF(anotacoes!N500=0,"",anotacoes!N500)</f>
        <v/>
      </c>
      <c r="P500" t="str">
        <f>IF(anotacoes!M500=0,"",UPPER(anotacoes!M500))</f>
        <v/>
      </c>
      <c r="Q500" t="str">
        <f t="shared" si="15"/>
        <v>INSERT INTO CONVERSAO_LUTA_ACAO (cd_conversao, id_luta, sequencia, momento_inicio, momento_fim, quem_faz, quem_sofre, acao_tipo, acao, tecnica, direcao, pontuacao) VALUES (1, 9, 18, TRIM(' 00:03:27,982'), TRIM(' 00:03:42,700'), 'BISCHOF', 'SCHMITT', 'DISPLACEMENT', 'TRY TO GRIP WITH CONTACT', NULL, NULL, NULL)</v>
      </c>
      <c r="R500" t="s">
        <v>10327</v>
      </c>
    </row>
    <row r="501" spans="1:18" hidden="1" x14ac:dyDescent="0.25">
      <c r="A501" s="7">
        <f>anotacoes!D501</f>
        <v>40958</v>
      </c>
      <c r="B501" t="str">
        <f>anotacoes!C501</f>
        <v>GRAND PRIX DUSSELDORF 2012</v>
      </c>
      <c r="C501" t="str">
        <f>anotacoes!E501</f>
        <v>BISCHOF</v>
      </c>
      <c r="D501" t="str">
        <f>anotacoes!F501</f>
        <v>SCHMITT</v>
      </c>
      <c r="E501" t="s">
        <v>10325</v>
      </c>
      <c r="F501">
        <f>anotacoes!A501</f>
        <v>9</v>
      </c>
      <c r="G501">
        <f>anotacoes!B501</f>
        <v>19</v>
      </c>
      <c r="H501" t="str">
        <f>anotacoes!K501</f>
        <v xml:space="preserve"> 00:03:42,700</v>
      </c>
      <c r="I501" t="str">
        <f>anotacoes!L501</f>
        <v xml:space="preserve"> 00:03:48,907</v>
      </c>
      <c r="J501" t="str">
        <f>IF(L501="PAUSE",E501,IF(anotacoes!G505=conversao_anotacoes!C501,conversao_anotacoes!C501,conversao_anotacoes!D501))</f>
        <v>&lt;ARBITRO_DESCONHECIDO&gt;</v>
      </c>
      <c r="K501" t="str">
        <f t="shared" si="14"/>
        <v/>
      </c>
      <c r="L501" t="str">
        <f>UPPER(anotacoes!H501)</f>
        <v>PAUSE</v>
      </c>
      <c r="M501" t="str">
        <f>IF(OR(L501="ATTACK",L501="FINTA"),"&lt;TECNICA&gt;",UPPER(anotacoes!I501))</f>
        <v>SHIDO WITHOUT SCORE</v>
      </c>
      <c r="N501" t="str">
        <f>IF(OR(L501="ATTACK",L501="FINTA"),UPPER(anotacoes!I501),"")</f>
        <v/>
      </c>
      <c r="O501" s="6" t="str">
        <f>IF(anotacoes!N501=0,"",anotacoes!N501)</f>
        <v/>
      </c>
      <c r="P501" t="str">
        <f>IF(anotacoes!M501=0,"",UPPER(anotacoes!M501))</f>
        <v/>
      </c>
      <c r="Q501" t="str">
        <f t="shared" si="15"/>
        <v>INSERT INTO CONVERSAO_LUTA_ACAO (cd_conversao, id_luta, sequencia, momento_inicio, momento_fim, quem_faz, quem_sofre, acao_tipo, acao, tecnica, direcao, pontuacao) VALUES (1, 9, 19, TRIM(' 00:03:42,700'), TRIM(' 00:03:48,907'), '&lt;ARBITRO_DESCONHECIDO&gt;', '', 'PAUSE', 'SHIDO WITHOUT SCORE', NULL, NULL, NULL)</v>
      </c>
      <c r="R501" t="s">
        <v>10327</v>
      </c>
    </row>
    <row r="502" spans="1:18" hidden="1" x14ac:dyDescent="0.25">
      <c r="A502" s="7">
        <f>anotacoes!D502</f>
        <v>40958</v>
      </c>
      <c r="B502" t="str">
        <f>anotacoes!C502</f>
        <v>GRAND PRIX DUSSELDORF 2012</v>
      </c>
      <c r="C502" t="str">
        <f>anotacoes!E502</f>
        <v>BISCHOF</v>
      </c>
      <c r="D502" t="str">
        <f>anotacoes!F502</f>
        <v>SCHMITT</v>
      </c>
      <c r="E502" t="s">
        <v>10325</v>
      </c>
      <c r="F502">
        <f>anotacoes!A502</f>
        <v>9</v>
      </c>
      <c r="G502">
        <f>anotacoes!B502</f>
        <v>20</v>
      </c>
      <c r="H502" t="str">
        <f>anotacoes!K502</f>
        <v xml:space="preserve"> 00:03:49,076</v>
      </c>
      <c r="I502" t="str">
        <f>anotacoes!L502</f>
        <v xml:space="preserve"> 00:03:59,427</v>
      </c>
      <c r="J502" t="str">
        <f>IF(L502="PAUSE",E502,IF(anotacoes!G506=conversao_anotacoes!C502,conversao_anotacoes!C502,conversao_anotacoes!D502))</f>
        <v>BISCHOF</v>
      </c>
      <c r="K502" t="str">
        <f t="shared" si="14"/>
        <v>SCHMITT</v>
      </c>
      <c r="L502" t="str">
        <f>UPPER(anotacoes!H502)</f>
        <v>DISPLACEMENT</v>
      </c>
      <c r="M502" t="str">
        <f>IF(OR(L502="ATTACK",L502="FINTA"),"&lt;TECNICA&gt;",UPPER(anotacoes!I502))</f>
        <v>TRY TO GRIP WITH CONTACT</v>
      </c>
      <c r="N502" t="str">
        <f>IF(OR(L502="ATTACK",L502="FINTA"),UPPER(anotacoes!I502),"")</f>
        <v/>
      </c>
      <c r="O502" s="6" t="str">
        <f>IF(anotacoes!N502=0,"",anotacoes!N502)</f>
        <v/>
      </c>
      <c r="P502" t="str">
        <f>IF(anotacoes!M502=0,"",UPPER(anotacoes!M502))</f>
        <v/>
      </c>
      <c r="Q502" t="str">
        <f t="shared" si="15"/>
        <v>INSERT INTO CONVERSAO_LUTA_ACAO (cd_conversao, id_luta, sequencia, momento_inicio, momento_fim, quem_faz, quem_sofre, acao_tipo, acao, tecnica, direcao, pontuacao) VALUES (1, 9, 20, TRIM(' 00:03:49,076'), TRIM(' 00:03:59,427'), 'BISCHOF', 'SCHMITT', 'DISPLACEMENT', 'TRY TO GRIP WITH CONTACT', NULL, NULL, NULL)</v>
      </c>
      <c r="R502" t="s">
        <v>10327</v>
      </c>
    </row>
    <row r="503" spans="1:18" hidden="1" x14ac:dyDescent="0.25">
      <c r="A503" s="7">
        <f>anotacoes!D503</f>
        <v>40958</v>
      </c>
      <c r="B503" t="str">
        <f>anotacoes!C503</f>
        <v>GRAND PRIX DUSSELDORF 2012</v>
      </c>
      <c r="C503" t="str">
        <f>anotacoes!E503</f>
        <v>BISCHOF</v>
      </c>
      <c r="D503" t="str">
        <f>anotacoes!F503</f>
        <v>SCHMITT</v>
      </c>
      <c r="E503" t="s">
        <v>10325</v>
      </c>
      <c r="F503">
        <f>anotacoes!A503</f>
        <v>9</v>
      </c>
      <c r="G503">
        <f>anotacoes!B503</f>
        <v>21</v>
      </c>
      <c r="H503" t="str">
        <f>anotacoes!K503</f>
        <v xml:space="preserve"> 00:03:59,427</v>
      </c>
      <c r="I503" t="str">
        <f>anotacoes!L503</f>
        <v xml:space="preserve"> 00:04:04,435</v>
      </c>
      <c r="J503" t="str">
        <f>IF(L503="PAUSE",E503,IF(anotacoes!G507=conversao_anotacoes!C503,conversao_anotacoes!C503,conversao_anotacoes!D503))</f>
        <v>BISCHOF</v>
      </c>
      <c r="K503" t="str">
        <f t="shared" si="14"/>
        <v>SCHMITT</v>
      </c>
      <c r="L503" t="str">
        <f>UPPER(anotacoes!H503)</f>
        <v>GRIP TIME</v>
      </c>
      <c r="M503" t="str">
        <f>IF(OR(L503="ATTACK",L503="FINTA"),"&lt;TECNICA&gt;",UPPER(anotacoes!I503))</f>
        <v>RIGHT COLLAR</v>
      </c>
      <c r="N503" t="str">
        <f>IF(OR(L503="ATTACK",L503="FINTA"),UPPER(anotacoes!I503),"")</f>
        <v/>
      </c>
      <c r="O503" s="6" t="str">
        <f>IF(anotacoes!N503=0,"",anotacoes!N503)</f>
        <v/>
      </c>
      <c r="P503" t="str">
        <f>IF(anotacoes!M503=0,"",UPPER(anotacoes!M503))</f>
        <v/>
      </c>
      <c r="Q503" t="str">
        <f t="shared" si="15"/>
        <v>INSERT INTO CONVERSAO_LUTA_ACAO (cd_conversao, id_luta, sequencia, momento_inicio, momento_fim, quem_faz, quem_sofre, acao_tipo, acao, tecnica, direcao, pontuacao) VALUES (1, 9, 21, TRIM(' 00:03:59,427'), TRIM(' 00:04:04,435'), 'BISCHOF', 'SCHMITT', 'GRIP TIME', 'RIGHT COLLAR', NULL, NULL, NULL)</v>
      </c>
      <c r="R503" t="s">
        <v>10327</v>
      </c>
    </row>
    <row r="504" spans="1:18" hidden="1" x14ac:dyDescent="0.25">
      <c r="A504" s="7">
        <f>anotacoes!D504</f>
        <v>40958</v>
      </c>
      <c r="B504" t="str">
        <f>anotacoes!C504</f>
        <v>GRAND PRIX DUSSELDORF 2012</v>
      </c>
      <c r="C504" t="str">
        <f>anotacoes!E504</f>
        <v>BISCHOF</v>
      </c>
      <c r="D504" t="str">
        <f>anotacoes!F504</f>
        <v>SCHMITT</v>
      </c>
      <c r="E504" t="s">
        <v>10325</v>
      </c>
      <c r="F504">
        <f>anotacoes!A504</f>
        <v>9</v>
      </c>
      <c r="G504">
        <f>anotacoes!B504</f>
        <v>22</v>
      </c>
      <c r="H504" t="str">
        <f>anotacoes!K504</f>
        <v xml:space="preserve"> 00:04:04,605</v>
      </c>
      <c r="I504" t="str">
        <f>anotacoes!L504</f>
        <v xml:space="preserve"> 00:04:09,967</v>
      </c>
      <c r="J504" t="str">
        <f>IF(L504="PAUSE",E504,IF(anotacoes!G508=conversao_anotacoes!C504,conversao_anotacoes!C504,conversao_anotacoes!D504))</f>
        <v>BISCHOF</v>
      </c>
      <c r="K504" t="str">
        <f t="shared" si="14"/>
        <v>SCHMITT</v>
      </c>
      <c r="L504" t="str">
        <f>UPPER(anotacoes!H504)</f>
        <v>DISPLACEMENT</v>
      </c>
      <c r="M504" t="str">
        <f>IF(OR(L504="ATTACK",L504="FINTA"),"&lt;TECNICA&gt;",UPPER(anotacoes!I504))</f>
        <v>2-3 STEP HESITANT RIGHT</v>
      </c>
      <c r="N504" t="str">
        <f>IF(OR(L504="ATTACK",L504="FINTA"),UPPER(anotacoes!I504),"")</f>
        <v/>
      </c>
      <c r="O504" s="6" t="str">
        <f>IF(anotacoes!N504=0,"",anotacoes!N504)</f>
        <v/>
      </c>
      <c r="P504" t="str">
        <f>IF(anotacoes!M504=0,"",UPPER(anotacoes!M504))</f>
        <v/>
      </c>
      <c r="Q504" t="str">
        <f t="shared" si="15"/>
        <v>INSERT INTO CONVERSAO_LUTA_ACAO (cd_conversao, id_luta, sequencia, momento_inicio, momento_fim, quem_faz, quem_sofre, acao_tipo, acao, tecnica, direcao, pontuacao) VALUES (1, 9, 22, TRIM(' 00:04:04,605'), TRIM(' 00:04:09,967'), 'BISCHOF', 'SCHMITT', 'DISPLACEMENT', '2-3 STEP HESITANT RIGHT', NULL, NULL, NULL)</v>
      </c>
      <c r="R504" t="s">
        <v>10327</v>
      </c>
    </row>
    <row r="505" spans="1:18" hidden="1" x14ac:dyDescent="0.25">
      <c r="A505" s="7">
        <f>anotacoes!D505</f>
        <v>40958</v>
      </c>
      <c r="B505" t="str">
        <f>anotacoes!C505</f>
        <v>GRAND PRIX DUSSELDORF 2012</v>
      </c>
      <c r="C505" t="str">
        <f>anotacoes!E505</f>
        <v>BISCHOF</v>
      </c>
      <c r="D505" t="str">
        <f>anotacoes!F505</f>
        <v>SCHMITT</v>
      </c>
      <c r="E505" t="s">
        <v>10325</v>
      </c>
      <c r="F505">
        <f>anotacoes!A505</f>
        <v>9</v>
      </c>
      <c r="G505">
        <f>anotacoes!B505</f>
        <v>23</v>
      </c>
      <c r="H505" t="str">
        <f>anotacoes!K505</f>
        <v xml:space="preserve"> 00:04:09,967</v>
      </c>
      <c r="I505" t="str">
        <f>anotacoes!L505</f>
        <v xml:space="preserve"> 00:04:12,331</v>
      </c>
      <c r="J505" t="str">
        <f>IF(L505="PAUSE",E505,IF(anotacoes!G509=conversao_anotacoes!C505,conversao_anotacoes!C505,conversao_anotacoes!D505))</f>
        <v>BISCHOF</v>
      </c>
      <c r="K505" t="str">
        <f t="shared" si="14"/>
        <v>SCHMITT</v>
      </c>
      <c r="L505" t="str">
        <f>UPPER(anotacoes!H505)</f>
        <v>GRIP TIME</v>
      </c>
      <c r="M505" t="str">
        <f>IF(OR(L505="ATTACK",L505="FINTA"),"&lt;TECNICA&gt;",UPPER(anotacoes!I505))</f>
        <v>LEFT COLLAR RIGHT SLEEVE</v>
      </c>
      <c r="N505" t="str">
        <f>IF(OR(L505="ATTACK",L505="FINTA"),UPPER(anotacoes!I505),"")</f>
        <v/>
      </c>
      <c r="O505" s="6" t="str">
        <f>IF(anotacoes!N505=0,"",anotacoes!N505)</f>
        <v/>
      </c>
      <c r="P505" t="str">
        <f>IF(anotacoes!M505=0,"",UPPER(anotacoes!M505))</f>
        <v/>
      </c>
      <c r="Q505" t="str">
        <f t="shared" si="15"/>
        <v>INSERT INTO CONVERSAO_LUTA_ACAO (cd_conversao, id_luta, sequencia, momento_inicio, momento_fim, quem_faz, quem_sofre, acao_tipo, acao, tecnica, direcao, pontuacao) VALUES (1, 9, 23, TRIM(' 00:04:09,967'), TRIM(' 00:04:12,331'), 'BISCHOF', 'SCHMITT', 'GRIP TIME', 'LEFT COLLAR RIGHT SLEEVE', NULL, NULL, NULL)</v>
      </c>
      <c r="R505" t="s">
        <v>10327</v>
      </c>
    </row>
    <row r="506" spans="1:18" hidden="1" x14ac:dyDescent="0.25">
      <c r="A506" s="7">
        <f>anotacoes!D506</f>
        <v>40958</v>
      </c>
      <c r="B506" t="str">
        <f>anotacoes!C506</f>
        <v>GRAND PRIX DUSSELDORF 2012</v>
      </c>
      <c r="C506" t="str">
        <f>anotacoes!E506</f>
        <v>BISCHOF</v>
      </c>
      <c r="D506" t="str">
        <f>anotacoes!F506</f>
        <v>SCHMITT</v>
      </c>
      <c r="E506" t="s">
        <v>10325</v>
      </c>
      <c r="F506">
        <f>anotacoes!A506</f>
        <v>9</v>
      </c>
      <c r="G506">
        <f>anotacoes!B506</f>
        <v>24</v>
      </c>
      <c r="H506" t="str">
        <f>anotacoes!K506</f>
        <v xml:space="preserve"> 00:04:12,331</v>
      </c>
      <c r="I506" t="str">
        <f>anotacoes!L506</f>
        <v xml:space="preserve"> 00:04:13,670</v>
      </c>
      <c r="J506" t="str">
        <f>IF(L506="PAUSE",E506,IF(anotacoes!G510=conversao_anotacoes!C506,conversao_anotacoes!C506,conversao_anotacoes!D506))</f>
        <v>BISCHOF</v>
      </c>
      <c r="K506" t="str">
        <f t="shared" si="14"/>
        <v>SCHMITT</v>
      </c>
      <c r="L506" t="str">
        <f>UPPER(anotacoes!H506)</f>
        <v>ATTACK</v>
      </c>
      <c r="M506" t="str">
        <f>IF(OR(L506="ATTACK",L506="FINTA"),"&lt;TECNICA&gt;",UPPER(anotacoes!I506))</f>
        <v>&lt;TECNICA&gt;</v>
      </c>
      <c r="N506" t="str">
        <f>IF(OR(L506="ATTACK",L506="FINTA"),UPPER(anotacoes!I506),"")</f>
        <v>UCHIMATA</v>
      </c>
      <c r="O506" s="6">
        <f>IF(anotacoes!N506=0,"",anotacoes!N506)</f>
        <v>6</v>
      </c>
      <c r="P506" t="str">
        <f>IF(anotacoes!M506=0,"",UPPER(anotacoes!M506))</f>
        <v/>
      </c>
      <c r="Q506" t="str">
        <f t="shared" si="15"/>
        <v>INSERT INTO CONVERSAO_LUTA_ACAO (cd_conversao, id_luta, sequencia, momento_inicio, momento_fim, quem_faz, quem_sofre, acao_tipo, acao, tecnica, direcao, pontuacao) VALUES (1, 9, 24, TRIM(' 00:04:12,331'), TRIM(' 00:04:13,670'), 'BISCHOF', 'SCHMITT', 'ATTACK', '&lt;TECNICA&gt;', 'UCHIMATA', 6, NULL)</v>
      </c>
      <c r="R506" t="s">
        <v>10327</v>
      </c>
    </row>
    <row r="507" spans="1:18" hidden="1" x14ac:dyDescent="0.25">
      <c r="A507" s="7">
        <f>anotacoes!D507</f>
        <v>40958</v>
      </c>
      <c r="B507" t="str">
        <f>anotacoes!C507</f>
        <v>GRAND PRIX DUSSELDORF 2012</v>
      </c>
      <c r="C507" t="str">
        <f>anotacoes!E507</f>
        <v>BISCHOF</v>
      </c>
      <c r="D507" t="str">
        <f>anotacoes!F507</f>
        <v>SCHMITT</v>
      </c>
      <c r="E507" t="s">
        <v>10325</v>
      </c>
      <c r="F507">
        <f>anotacoes!A507</f>
        <v>9</v>
      </c>
      <c r="G507">
        <f>anotacoes!B507</f>
        <v>25</v>
      </c>
      <c r="H507" t="str">
        <f>anotacoes!K507</f>
        <v xml:space="preserve"> 00:04:13,846</v>
      </c>
      <c r="I507" t="str">
        <f>anotacoes!L507</f>
        <v xml:space="preserve"> 00:04:19,681</v>
      </c>
      <c r="J507" t="str">
        <f>IF(L507="PAUSE",E507,IF(anotacoes!G511=conversao_anotacoes!C507,conversao_anotacoes!C507,conversao_anotacoes!D507))</f>
        <v>BISCHOF</v>
      </c>
      <c r="K507" t="str">
        <f t="shared" si="14"/>
        <v>SCHMITT</v>
      </c>
      <c r="L507" t="str">
        <f>UPPER(anotacoes!H507)</f>
        <v>GROUNDWORK COMBAT</v>
      </c>
      <c r="M507" t="str">
        <f>IF(OR(L507="ATTACK",L507="FINTA"),"&lt;TECNICA&gt;",UPPER(anotacoes!I507))</f>
        <v>DEFENSIVE POSITION</v>
      </c>
      <c r="N507" t="str">
        <f>IF(OR(L507="ATTACK",L507="FINTA"),UPPER(anotacoes!I507),"")</f>
        <v/>
      </c>
      <c r="O507" s="6" t="str">
        <f>IF(anotacoes!N507=0,"",anotacoes!N507)</f>
        <v/>
      </c>
      <c r="P507" t="str">
        <f>IF(anotacoes!M507=0,"",UPPER(anotacoes!M507))</f>
        <v/>
      </c>
      <c r="Q507" t="str">
        <f t="shared" si="15"/>
        <v>INSERT INTO CONVERSAO_LUTA_ACAO (cd_conversao, id_luta, sequencia, momento_inicio, momento_fim, quem_faz, quem_sofre, acao_tipo, acao, tecnica, direcao, pontuacao) VALUES (1, 9, 25, TRIM(' 00:04:13,846'), TRIM(' 00:04:19,681'), 'BISCHOF', 'SCHMITT', 'GROUNDWORK COMBAT', 'DEFENSIVE POSITION', NULL, NULL, NULL)</v>
      </c>
      <c r="R507" t="s">
        <v>10327</v>
      </c>
    </row>
    <row r="508" spans="1:18" hidden="1" x14ac:dyDescent="0.25">
      <c r="A508" s="7">
        <f>anotacoes!D508</f>
        <v>40958</v>
      </c>
      <c r="B508" t="str">
        <f>anotacoes!C508</f>
        <v>GRAND PRIX DUSSELDORF 2012</v>
      </c>
      <c r="C508" t="str">
        <f>anotacoes!E508</f>
        <v>BISCHOF</v>
      </c>
      <c r="D508" t="str">
        <f>anotacoes!F508</f>
        <v>SCHMITT</v>
      </c>
      <c r="E508" t="s">
        <v>10325</v>
      </c>
      <c r="F508">
        <f>anotacoes!A508</f>
        <v>9</v>
      </c>
      <c r="G508">
        <f>anotacoes!B508</f>
        <v>26</v>
      </c>
      <c r="H508" t="str">
        <f>anotacoes!K508</f>
        <v xml:space="preserve"> 00:04:19,833</v>
      </c>
      <c r="I508" t="str">
        <f>anotacoes!L508</f>
        <v xml:space="preserve"> 00:05:06,306</v>
      </c>
      <c r="J508" t="str">
        <f>IF(L508="PAUSE",E508,IF(anotacoes!G512=conversao_anotacoes!C508,conversao_anotacoes!C508,conversao_anotacoes!D508))</f>
        <v>&lt;ARBITRO_DESCONHECIDO&gt;</v>
      </c>
      <c r="K508" t="str">
        <f t="shared" si="14"/>
        <v/>
      </c>
      <c r="L508" t="str">
        <f>UPPER(anotacoes!H508)</f>
        <v>PAUSE</v>
      </c>
      <c r="M508" t="str">
        <f>IF(OR(L508="ATTACK",L508="FINTA"),"&lt;TECNICA&gt;",UPPER(anotacoes!I508))</f>
        <v>&lt;NAO_CLASSIFICADO&gt;</v>
      </c>
      <c r="N508" t="str">
        <f>IF(OR(L508="ATTACK",L508="FINTA"),UPPER(anotacoes!I508),"")</f>
        <v/>
      </c>
      <c r="O508" s="6" t="str">
        <f>IF(anotacoes!N508=0,"",anotacoes!N508)</f>
        <v/>
      </c>
      <c r="P508" t="str">
        <f>IF(anotacoes!M508=0,"",UPPER(anotacoes!M508))</f>
        <v/>
      </c>
      <c r="Q508" t="str">
        <f t="shared" si="15"/>
        <v>INSERT INTO CONVERSAO_LUTA_ACAO (cd_conversao, id_luta, sequencia, momento_inicio, momento_fim, quem_faz, quem_sofre, acao_tipo, acao, tecnica, direcao, pontuacao) VALUES (1, 9, 26, TRIM(' 00:04:19,833'), TRIM(' 00:05:06,306'), '&lt;ARBITRO_DESCONHECIDO&gt;', '', 'PAUSE', '&lt;NAO_CLASSIFICADO&gt;', NULL, NULL, NULL)</v>
      </c>
      <c r="R508" t="s">
        <v>10327</v>
      </c>
    </row>
    <row r="509" spans="1:18" hidden="1" x14ac:dyDescent="0.25">
      <c r="A509" s="7">
        <f>anotacoes!D509</f>
        <v>40958</v>
      </c>
      <c r="B509" t="str">
        <f>anotacoes!C509</f>
        <v>GRAND PRIX DUSSELDORF 2012</v>
      </c>
      <c r="C509" t="str">
        <f>anotacoes!E509</f>
        <v>BISCHOF</v>
      </c>
      <c r="D509" t="str">
        <f>anotacoes!F509</f>
        <v>SCHMITT</v>
      </c>
      <c r="E509" t="s">
        <v>10325</v>
      </c>
      <c r="F509">
        <f>anotacoes!A509</f>
        <v>9</v>
      </c>
      <c r="G509">
        <f>anotacoes!B509</f>
        <v>27</v>
      </c>
      <c r="H509" t="str">
        <f>anotacoes!K509</f>
        <v xml:space="preserve"> 00:05:06,465</v>
      </c>
      <c r="I509" t="str">
        <f>anotacoes!L509</f>
        <v xml:space="preserve"> 00:05:10,925</v>
      </c>
      <c r="J509" t="str">
        <f>IF(L509="PAUSE",E509,IF(anotacoes!G513=conversao_anotacoes!C509,conversao_anotacoes!C509,conversao_anotacoes!D509))</f>
        <v>BISCHOF</v>
      </c>
      <c r="K509" t="str">
        <f t="shared" si="14"/>
        <v>SCHMITT</v>
      </c>
      <c r="L509" t="str">
        <f>UPPER(anotacoes!H509)</f>
        <v>DISPLACEMENT</v>
      </c>
      <c r="M509" t="str">
        <f>IF(OR(L509="ATTACK",L509="FINTA"),"&lt;TECNICA&gt;",UPPER(anotacoes!I509))</f>
        <v>2-3 STEP HESITANT RIGHT</v>
      </c>
      <c r="N509" t="str">
        <f>IF(OR(L509="ATTACK",L509="FINTA"),UPPER(anotacoes!I509),"")</f>
        <v/>
      </c>
      <c r="O509" s="6" t="str">
        <f>IF(anotacoes!N509=0,"",anotacoes!N509)</f>
        <v/>
      </c>
      <c r="P509" t="str">
        <f>IF(anotacoes!M509=0,"",UPPER(anotacoes!M509))</f>
        <v/>
      </c>
      <c r="Q509" t="str">
        <f t="shared" si="15"/>
        <v>INSERT INTO CONVERSAO_LUTA_ACAO (cd_conversao, id_luta, sequencia, momento_inicio, momento_fim, quem_faz, quem_sofre, acao_tipo, acao, tecnica, direcao, pontuacao) VALUES (1, 9, 27, TRIM(' 00:05:06,465'), TRIM(' 00:05:10,925'), 'BISCHOF', 'SCHMITT', 'DISPLACEMENT', '2-3 STEP HESITANT RIGHT', NULL, NULL, NULL)</v>
      </c>
      <c r="R509" t="s">
        <v>10327</v>
      </c>
    </row>
    <row r="510" spans="1:18" hidden="1" x14ac:dyDescent="0.25">
      <c r="A510" s="7">
        <f>anotacoes!D510</f>
        <v>40958</v>
      </c>
      <c r="B510" t="str">
        <f>anotacoes!C510</f>
        <v>GRAND PRIX DUSSELDORF 2012</v>
      </c>
      <c r="C510" t="str">
        <f>anotacoes!E510</f>
        <v>BISCHOF</v>
      </c>
      <c r="D510" t="str">
        <f>anotacoes!F510</f>
        <v>SCHMITT</v>
      </c>
      <c r="E510" t="s">
        <v>10325</v>
      </c>
      <c r="F510">
        <f>anotacoes!A510</f>
        <v>9</v>
      </c>
      <c r="G510">
        <f>anotacoes!B510</f>
        <v>28</v>
      </c>
      <c r="H510" t="str">
        <f>anotacoes!K510</f>
        <v xml:space="preserve"> 00:05:11,081</v>
      </c>
      <c r="I510" t="str">
        <f>anotacoes!L510</f>
        <v xml:space="preserve"> 00:05:15,093</v>
      </c>
      <c r="J510" t="str">
        <f>IF(L510="PAUSE",E510,IF(anotacoes!G514=conversao_anotacoes!C510,conversao_anotacoes!C510,conversao_anotacoes!D510))</f>
        <v>BISCHOF</v>
      </c>
      <c r="K510" t="str">
        <f t="shared" si="14"/>
        <v>SCHMITT</v>
      </c>
      <c r="L510" t="str">
        <f>UPPER(anotacoes!H510)</f>
        <v>DISPLACEMENT</v>
      </c>
      <c r="M510" t="str">
        <f>IF(OR(L510="ATTACK",L510="FINTA"),"&lt;TECNICA&gt;",UPPER(anotacoes!I510))</f>
        <v>TRY TO GRIP WITH CONTACT</v>
      </c>
      <c r="N510" t="str">
        <f>IF(OR(L510="ATTACK",L510="FINTA"),UPPER(anotacoes!I510),"")</f>
        <v/>
      </c>
      <c r="O510" s="6" t="str">
        <f>IF(anotacoes!N510=0,"",anotacoes!N510)</f>
        <v/>
      </c>
      <c r="P510" t="str">
        <f>IF(anotacoes!M510=0,"",UPPER(anotacoes!M510))</f>
        <v/>
      </c>
      <c r="Q510" t="str">
        <f t="shared" si="15"/>
        <v>INSERT INTO CONVERSAO_LUTA_ACAO (cd_conversao, id_luta, sequencia, momento_inicio, momento_fim, quem_faz, quem_sofre, acao_tipo, acao, tecnica, direcao, pontuacao) VALUES (1, 9, 28, TRIM(' 00:05:11,081'), TRIM(' 00:05:15,093'), 'BISCHOF', 'SCHMITT', 'DISPLACEMENT', 'TRY TO GRIP WITH CONTACT', NULL, NULL, NULL)</v>
      </c>
      <c r="R510" t="s">
        <v>10327</v>
      </c>
    </row>
    <row r="511" spans="1:18" hidden="1" x14ac:dyDescent="0.25">
      <c r="A511" s="7">
        <f>anotacoes!D511</f>
        <v>40958</v>
      </c>
      <c r="B511" t="str">
        <f>anotacoes!C511</f>
        <v>GRAND PRIX DUSSELDORF 2012</v>
      </c>
      <c r="C511" t="str">
        <f>anotacoes!E511</f>
        <v>BISCHOF</v>
      </c>
      <c r="D511" t="str">
        <f>anotacoes!F511</f>
        <v>SCHMITT</v>
      </c>
      <c r="E511" t="s">
        <v>10325</v>
      </c>
      <c r="F511">
        <f>anotacoes!A511</f>
        <v>9</v>
      </c>
      <c r="G511">
        <f>anotacoes!B511</f>
        <v>29</v>
      </c>
      <c r="H511" t="str">
        <f>anotacoes!K511</f>
        <v xml:space="preserve"> 00:05:15,246</v>
      </c>
      <c r="I511" t="str">
        <f>anotacoes!L511</f>
        <v xml:space="preserve"> 00:05:19,150</v>
      </c>
      <c r="J511" t="str">
        <f>IF(L511="PAUSE",E511,IF(anotacoes!G515=conversao_anotacoes!C511,conversao_anotacoes!C511,conversao_anotacoes!D511))</f>
        <v>BISCHOF</v>
      </c>
      <c r="K511" t="str">
        <f t="shared" si="14"/>
        <v>SCHMITT</v>
      </c>
      <c r="L511" t="str">
        <f>UPPER(anotacoes!H511)</f>
        <v>GRIP TIME</v>
      </c>
      <c r="M511" t="str">
        <f>IF(OR(L511="ATTACK",L511="FINTA"),"&lt;TECNICA&gt;",UPPER(anotacoes!I511))</f>
        <v>RIGHT COLLAR</v>
      </c>
      <c r="N511" t="str">
        <f>IF(OR(L511="ATTACK",L511="FINTA"),UPPER(anotacoes!I511),"")</f>
        <v/>
      </c>
      <c r="O511" s="6" t="str">
        <f>IF(anotacoes!N511=0,"",anotacoes!N511)</f>
        <v/>
      </c>
      <c r="P511" t="str">
        <f>IF(anotacoes!M511=0,"",UPPER(anotacoes!M511))</f>
        <v/>
      </c>
      <c r="Q511" t="str">
        <f t="shared" si="15"/>
        <v>INSERT INTO CONVERSAO_LUTA_ACAO (cd_conversao, id_luta, sequencia, momento_inicio, momento_fim, quem_faz, quem_sofre, acao_tipo, acao, tecnica, direcao, pontuacao) VALUES (1, 9, 29, TRIM(' 00:05:15,246'), TRIM(' 00:05:19,150'), 'BISCHOF', 'SCHMITT', 'GRIP TIME', 'RIGHT COLLAR', NULL, NULL, NULL)</v>
      </c>
      <c r="R511" t="s">
        <v>10327</v>
      </c>
    </row>
    <row r="512" spans="1:18" hidden="1" x14ac:dyDescent="0.25">
      <c r="A512" s="7">
        <f>anotacoes!D512</f>
        <v>40958</v>
      </c>
      <c r="B512" t="str">
        <f>anotacoes!C512</f>
        <v>GRAND PRIX DUSSELDORF 2012</v>
      </c>
      <c r="C512" t="str">
        <f>anotacoes!E512</f>
        <v>BISCHOF</v>
      </c>
      <c r="D512" t="str">
        <f>anotacoes!F512</f>
        <v>SCHMITT</v>
      </c>
      <c r="E512" t="s">
        <v>10325</v>
      </c>
      <c r="F512">
        <f>anotacoes!A512</f>
        <v>9</v>
      </c>
      <c r="G512">
        <f>anotacoes!B512</f>
        <v>30</v>
      </c>
      <c r="H512" t="str">
        <f>anotacoes!K512</f>
        <v xml:space="preserve"> 00:05:19,150</v>
      </c>
      <c r="I512" t="str">
        <f>anotacoes!L512</f>
        <v xml:space="preserve"> 00:05:21,880</v>
      </c>
      <c r="J512" t="str">
        <f>IF(L512="PAUSE",E512,IF(anotacoes!G516=conversao_anotacoes!C512,conversao_anotacoes!C512,conversao_anotacoes!D512))</f>
        <v>BISCHOF</v>
      </c>
      <c r="K512" t="str">
        <f t="shared" si="14"/>
        <v>SCHMITT</v>
      </c>
      <c r="L512" t="str">
        <f>UPPER(anotacoes!H512)</f>
        <v>GRIP TIME</v>
      </c>
      <c r="M512" t="str">
        <f>IF(OR(L512="ATTACK",L512="FINTA"),"&lt;TECNICA&gt;",UPPER(anotacoes!I512))</f>
        <v>LEFT BACK RIGHT SLEEVE</v>
      </c>
      <c r="N512" t="str">
        <f>IF(OR(L512="ATTACK",L512="FINTA"),UPPER(anotacoes!I512),"")</f>
        <v/>
      </c>
      <c r="O512" s="6" t="str">
        <f>IF(anotacoes!N512=0,"",anotacoes!N512)</f>
        <v/>
      </c>
      <c r="P512" t="str">
        <f>IF(anotacoes!M512=0,"",UPPER(anotacoes!M512))</f>
        <v/>
      </c>
      <c r="Q512" t="str">
        <f t="shared" si="15"/>
        <v>INSERT INTO CONVERSAO_LUTA_ACAO (cd_conversao, id_luta, sequencia, momento_inicio, momento_fim, quem_faz, quem_sofre, acao_tipo, acao, tecnica, direcao, pontuacao) VALUES (1, 9, 30, TRIM(' 00:05:19,150'), TRIM(' 00:05:21,880'), 'BISCHOF', 'SCHMITT', 'GRIP TIME', 'LEFT BACK RIGHT SLEEVE', NULL, NULL, NULL)</v>
      </c>
      <c r="R512" t="s">
        <v>10327</v>
      </c>
    </row>
    <row r="513" spans="1:18" hidden="1" x14ac:dyDescent="0.25">
      <c r="A513" s="7">
        <f>anotacoes!D513</f>
        <v>40958</v>
      </c>
      <c r="B513" t="str">
        <f>anotacoes!C513</f>
        <v>GRAND PRIX DUSSELDORF 2012</v>
      </c>
      <c r="C513" t="str">
        <f>anotacoes!E513</f>
        <v>BISCHOF</v>
      </c>
      <c r="D513" t="str">
        <f>anotacoes!F513</f>
        <v>SCHMITT</v>
      </c>
      <c r="E513" t="s">
        <v>10325</v>
      </c>
      <c r="F513">
        <f>anotacoes!A513</f>
        <v>9</v>
      </c>
      <c r="G513">
        <f>anotacoes!B513</f>
        <v>31</v>
      </c>
      <c r="H513" t="str">
        <f>anotacoes!K513</f>
        <v xml:space="preserve"> 00:05:21,880</v>
      </c>
      <c r="I513" t="str">
        <f>anotacoes!L513</f>
        <v xml:space="preserve"> 00:05:32,366</v>
      </c>
      <c r="J513" t="str">
        <f>IF(L513="PAUSE",E513,IF(anotacoes!G517=conversao_anotacoes!C513,conversao_anotacoes!C513,conversao_anotacoes!D513))</f>
        <v>BISCHOF</v>
      </c>
      <c r="K513" t="str">
        <f t="shared" si="14"/>
        <v>SCHMITT</v>
      </c>
      <c r="L513" t="str">
        <f>UPPER(anotacoes!H513)</f>
        <v>DISPLACEMENT</v>
      </c>
      <c r="M513" t="str">
        <f>IF(OR(L513="ATTACK",L513="FINTA"),"&lt;TECNICA&gt;",UPPER(anotacoes!I513))</f>
        <v>TRY TO GRIP WITH CONTACT</v>
      </c>
      <c r="N513" t="str">
        <f>IF(OR(L513="ATTACK",L513="FINTA"),UPPER(anotacoes!I513),"")</f>
        <v/>
      </c>
      <c r="O513" s="6" t="str">
        <f>IF(anotacoes!N513=0,"",anotacoes!N513)</f>
        <v/>
      </c>
      <c r="P513" t="str">
        <f>IF(anotacoes!M513=0,"",UPPER(anotacoes!M513))</f>
        <v/>
      </c>
      <c r="Q513" t="str">
        <f t="shared" si="15"/>
        <v>INSERT INTO CONVERSAO_LUTA_ACAO (cd_conversao, id_luta, sequencia, momento_inicio, momento_fim, quem_faz, quem_sofre, acao_tipo, acao, tecnica, direcao, pontuacao) VALUES (1, 9, 31, TRIM(' 00:05:21,880'), TRIM(' 00:05:32,366'), 'BISCHOF', 'SCHMITT', 'DISPLACEMENT', 'TRY TO GRIP WITH CONTACT', NULL, NULL, NULL)</v>
      </c>
      <c r="R513" t="s">
        <v>10327</v>
      </c>
    </row>
    <row r="514" spans="1:18" hidden="1" x14ac:dyDescent="0.25">
      <c r="A514" s="7">
        <f>anotacoes!D514</f>
        <v>40958</v>
      </c>
      <c r="B514" t="str">
        <f>anotacoes!C514</f>
        <v>GRAND PRIX DUSSELDORF 2012</v>
      </c>
      <c r="C514" t="str">
        <f>anotacoes!E514</f>
        <v>BISCHOF</v>
      </c>
      <c r="D514" t="str">
        <f>anotacoes!F514</f>
        <v>SCHMITT</v>
      </c>
      <c r="E514" t="s">
        <v>10325</v>
      </c>
      <c r="F514">
        <f>anotacoes!A514</f>
        <v>9</v>
      </c>
      <c r="G514">
        <f>anotacoes!B514</f>
        <v>32</v>
      </c>
      <c r="H514" t="str">
        <f>anotacoes!K514</f>
        <v xml:space="preserve"> 00:05:32,366</v>
      </c>
      <c r="I514" t="str">
        <f>anotacoes!L514</f>
        <v xml:space="preserve"> 00:05:38,209</v>
      </c>
      <c r="J514" t="str">
        <f>IF(L514="PAUSE",E514,IF(anotacoes!G518=conversao_anotacoes!C514,conversao_anotacoes!C514,conversao_anotacoes!D514))</f>
        <v>BISCHOF</v>
      </c>
      <c r="K514" t="str">
        <f t="shared" si="14"/>
        <v>SCHMITT</v>
      </c>
      <c r="L514" t="str">
        <f>UPPER(anotacoes!H514)</f>
        <v>GRIP TIME</v>
      </c>
      <c r="M514" t="str">
        <f>IF(OR(L514="ATTACK",L514="FINTA"),"&lt;TECNICA&gt;",UPPER(anotacoes!I514))</f>
        <v>RIGHT COLLAR</v>
      </c>
      <c r="N514" t="str">
        <f>IF(OR(L514="ATTACK",L514="FINTA"),UPPER(anotacoes!I514),"")</f>
        <v/>
      </c>
      <c r="O514" s="6" t="str">
        <f>IF(anotacoes!N514=0,"",anotacoes!N514)</f>
        <v/>
      </c>
      <c r="P514" t="str">
        <f>IF(anotacoes!M514=0,"",UPPER(anotacoes!M514))</f>
        <v/>
      </c>
      <c r="Q514" t="str">
        <f t="shared" si="15"/>
        <v>INSERT INTO CONVERSAO_LUTA_ACAO (cd_conversao, id_luta, sequencia, momento_inicio, momento_fim, quem_faz, quem_sofre, acao_tipo, acao, tecnica, direcao, pontuacao) VALUES (1, 9, 32, TRIM(' 00:05:32,366'), TRIM(' 00:05:38,209'), 'BISCHOF', 'SCHMITT', 'GRIP TIME', 'RIGHT COLLAR', NULL, NULL, NULL)</v>
      </c>
      <c r="R514" t="s">
        <v>10327</v>
      </c>
    </row>
    <row r="515" spans="1:18" hidden="1" x14ac:dyDescent="0.25">
      <c r="A515" s="7">
        <f>anotacoes!D515</f>
        <v>40958</v>
      </c>
      <c r="B515" t="str">
        <f>anotacoes!C515</f>
        <v>GRAND PRIX DUSSELDORF 2012</v>
      </c>
      <c r="C515" t="str">
        <f>anotacoes!E515</f>
        <v>BISCHOF</v>
      </c>
      <c r="D515" t="str">
        <f>anotacoes!F515</f>
        <v>SCHMITT</v>
      </c>
      <c r="E515" t="s">
        <v>10325</v>
      </c>
      <c r="F515">
        <f>anotacoes!A515</f>
        <v>9</v>
      </c>
      <c r="G515">
        <f>anotacoes!B515</f>
        <v>33</v>
      </c>
      <c r="H515" t="str">
        <f>anotacoes!K515</f>
        <v xml:space="preserve"> 00:05:38,209</v>
      </c>
      <c r="I515" t="str">
        <f>anotacoes!L515</f>
        <v xml:space="preserve"> 00:05:45,711</v>
      </c>
      <c r="J515" t="str">
        <f>IF(L515="PAUSE",E515,IF(anotacoes!G519=conversao_anotacoes!C515,conversao_anotacoes!C515,conversao_anotacoes!D515))</f>
        <v>BISCHOF</v>
      </c>
      <c r="K515" t="str">
        <f t="shared" ref="K515:K578" si="16">IF(J515=E515,"",IF(J515=C515,D515,C515))</f>
        <v>SCHMITT</v>
      </c>
      <c r="L515" t="str">
        <f>UPPER(anotacoes!H515)</f>
        <v>GRIP TIME</v>
      </c>
      <c r="M515" t="str">
        <f>IF(OR(L515="ATTACK",L515="FINTA"),"&lt;TECNICA&gt;",UPPER(anotacoes!I515))</f>
        <v>RIGHT COLLAR LEFT SLEEVE</v>
      </c>
      <c r="N515" t="str">
        <f>IF(OR(L515="ATTACK",L515="FINTA"),UPPER(anotacoes!I515),"")</f>
        <v/>
      </c>
      <c r="O515" s="6" t="str">
        <f>IF(anotacoes!N515=0,"",anotacoes!N515)</f>
        <v/>
      </c>
      <c r="P515" t="str">
        <f>IF(anotacoes!M515=0,"",UPPER(anotacoes!M515))</f>
        <v/>
      </c>
      <c r="Q515" t="str">
        <f t="shared" ref="Q515:Q578" si="17">CONCATENATE("INSERT INTO CONVERSAO_LUTA_ACAO (cd_conversao, id_luta, sequencia, momento_inicio, momento_fim, quem_faz, quem_sofre, acao_tipo, acao, tecnica, direcao, pontuacao) VALUES (1, ",F515,", ",G515,", ","TRIM('",H515,"')",", ","TRIM('",I515,"')",", ","'",J515,"'",", ","'",K515,"'",", ","'",L515,"'",", ","'",M515,"'",", ",IF(N515="","NULL",CONCATENATE("'",N515,"'")),", ",IF(O515="","NULL",O515),", ",IF(P515="","NULL",CONCATENATE("'",P515,"'")),")")</f>
        <v>INSERT INTO CONVERSAO_LUTA_ACAO (cd_conversao, id_luta, sequencia, momento_inicio, momento_fim, quem_faz, quem_sofre, acao_tipo, acao, tecnica, direcao, pontuacao) VALUES (1, 9, 33, TRIM(' 00:05:38,209'), TRIM(' 00:05:45,711'), 'BISCHOF', 'SCHMITT', 'GRIP TIME', 'RIGHT COLLAR LEFT SLEEVE', NULL, NULL, NULL)</v>
      </c>
      <c r="R515" t="s">
        <v>10327</v>
      </c>
    </row>
    <row r="516" spans="1:18" hidden="1" x14ac:dyDescent="0.25">
      <c r="A516" s="7">
        <f>anotacoes!D516</f>
        <v>40958</v>
      </c>
      <c r="B516" t="str">
        <f>anotacoes!C516</f>
        <v>GRAND PRIX DUSSELDORF 2012</v>
      </c>
      <c r="C516" t="str">
        <f>anotacoes!E516</f>
        <v>BISCHOF</v>
      </c>
      <c r="D516" t="str">
        <f>anotacoes!F516</f>
        <v>SCHMITT</v>
      </c>
      <c r="E516" t="s">
        <v>10325</v>
      </c>
      <c r="F516">
        <f>anotacoes!A516</f>
        <v>9</v>
      </c>
      <c r="G516">
        <f>anotacoes!B516</f>
        <v>34</v>
      </c>
      <c r="H516" t="str">
        <f>anotacoes!K516</f>
        <v xml:space="preserve"> 00:05:45,711</v>
      </c>
      <c r="I516" t="str">
        <f>anotacoes!L516</f>
        <v xml:space="preserve"> 00:05:48,835</v>
      </c>
      <c r="J516" t="str">
        <f>IF(L516="PAUSE",E516,IF(anotacoes!G520=conversao_anotacoes!C516,conversao_anotacoes!C516,conversao_anotacoes!D516))</f>
        <v>BISCHOF</v>
      </c>
      <c r="K516" t="str">
        <f t="shared" si="16"/>
        <v>SCHMITT</v>
      </c>
      <c r="L516" t="str">
        <f>UPPER(anotacoes!H516)</f>
        <v>GRIP TIME</v>
      </c>
      <c r="M516" t="str">
        <f>IF(OR(L516="ATTACK",L516="FINTA"),"&lt;TECNICA&gt;",UPPER(anotacoes!I516))</f>
        <v>LEFT COLLAR RIGHT SLEEVE</v>
      </c>
      <c r="N516" t="str">
        <f>IF(OR(L516="ATTACK",L516="FINTA"),UPPER(anotacoes!I516),"")</f>
        <v/>
      </c>
      <c r="O516" s="6" t="str">
        <f>IF(anotacoes!N516=0,"",anotacoes!N516)</f>
        <v/>
      </c>
      <c r="P516" t="str">
        <f>IF(anotacoes!M516=0,"",UPPER(anotacoes!M516))</f>
        <v/>
      </c>
      <c r="Q516" t="str">
        <f t="shared" si="17"/>
        <v>INSERT INTO CONVERSAO_LUTA_ACAO (cd_conversao, id_luta, sequencia, momento_inicio, momento_fim, quem_faz, quem_sofre, acao_tipo, acao, tecnica, direcao, pontuacao) VALUES (1, 9, 34, TRIM(' 00:05:45,711'), TRIM(' 00:05:48,835'), 'BISCHOF', 'SCHMITT', 'GRIP TIME', 'LEFT COLLAR RIGHT SLEEVE', NULL, NULL, NULL)</v>
      </c>
      <c r="R516" t="s">
        <v>10327</v>
      </c>
    </row>
    <row r="517" spans="1:18" hidden="1" x14ac:dyDescent="0.25">
      <c r="A517" s="7">
        <f>anotacoes!D517</f>
        <v>40958</v>
      </c>
      <c r="B517" t="str">
        <f>anotacoes!C517</f>
        <v>GRAND PRIX DUSSELDORF 2012</v>
      </c>
      <c r="C517" t="str">
        <f>anotacoes!E517</f>
        <v>BISCHOF</v>
      </c>
      <c r="D517" t="str">
        <f>anotacoes!F517</f>
        <v>SCHMITT</v>
      </c>
      <c r="E517" t="s">
        <v>10325</v>
      </c>
      <c r="F517">
        <f>anotacoes!A517</f>
        <v>9</v>
      </c>
      <c r="G517">
        <f>anotacoes!B517</f>
        <v>35</v>
      </c>
      <c r="H517" t="str">
        <f>anotacoes!K517</f>
        <v xml:space="preserve"> 00:05:48,835</v>
      </c>
      <c r="I517" t="str">
        <f>anotacoes!L517</f>
        <v xml:space="preserve"> 00:05:52,958</v>
      </c>
      <c r="J517" t="str">
        <f>IF(L517="PAUSE",E517,IF(anotacoes!G521=conversao_anotacoes!C517,conversao_anotacoes!C517,conversao_anotacoes!D517))</f>
        <v>BISCHOF</v>
      </c>
      <c r="K517" t="str">
        <f t="shared" si="16"/>
        <v>SCHMITT</v>
      </c>
      <c r="L517" t="str">
        <f>UPPER(anotacoes!H517)</f>
        <v>GRIP TIME</v>
      </c>
      <c r="M517" t="str">
        <f>IF(OR(L517="ATTACK",L517="FINTA"),"&lt;TECNICA&gt;",UPPER(anotacoes!I517))</f>
        <v>RIGHT COLLAR</v>
      </c>
      <c r="N517" t="str">
        <f>IF(OR(L517="ATTACK",L517="FINTA"),UPPER(anotacoes!I517),"")</f>
        <v/>
      </c>
      <c r="O517" s="6" t="str">
        <f>IF(anotacoes!N517=0,"",anotacoes!N517)</f>
        <v/>
      </c>
      <c r="P517" t="str">
        <f>IF(anotacoes!M517=0,"",UPPER(anotacoes!M517))</f>
        <v/>
      </c>
      <c r="Q517" t="str">
        <f t="shared" si="17"/>
        <v>INSERT INTO CONVERSAO_LUTA_ACAO (cd_conversao, id_luta, sequencia, momento_inicio, momento_fim, quem_faz, quem_sofre, acao_tipo, acao, tecnica, direcao, pontuacao) VALUES (1, 9, 35, TRIM(' 00:05:48,835'), TRIM(' 00:05:52,958'), 'BISCHOF', 'SCHMITT', 'GRIP TIME', 'RIGHT COLLAR', NULL, NULL, NULL)</v>
      </c>
      <c r="R517" t="s">
        <v>10327</v>
      </c>
    </row>
    <row r="518" spans="1:18" hidden="1" x14ac:dyDescent="0.25">
      <c r="A518" s="7">
        <f>anotacoes!D518</f>
        <v>40958</v>
      </c>
      <c r="B518" t="str">
        <f>anotacoes!C518</f>
        <v>GRAND PRIX DUSSELDORF 2012</v>
      </c>
      <c r="C518" t="str">
        <f>anotacoes!E518</f>
        <v>BISCHOF</v>
      </c>
      <c r="D518" t="str">
        <f>anotacoes!F518</f>
        <v>SCHMITT</v>
      </c>
      <c r="E518" t="s">
        <v>10325</v>
      </c>
      <c r="F518">
        <f>anotacoes!A518</f>
        <v>9</v>
      </c>
      <c r="G518">
        <f>anotacoes!B518</f>
        <v>36</v>
      </c>
      <c r="H518" t="str">
        <f>anotacoes!K518</f>
        <v xml:space="preserve"> 00:05:53,144</v>
      </c>
      <c r="I518" t="str">
        <f>anotacoes!L518</f>
        <v xml:space="preserve"> 00:05:58,339</v>
      </c>
      <c r="J518" t="str">
        <f>IF(L518="PAUSE",E518,IF(anotacoes!G522=conversao_anotacoes!C518,conversao_anotacoes!C518,conversao_anotacoes!D518))</f>
        <v>BISCHOF</v>
      </c>
      <c r="K518" t="str">
        <f t="shared" si="16"/>
        <v>SCHMITT</v>
      </c>
      <c r="L518" t="str">
        <f>UPPER(anotacoes!H518)</f>
        <v>GRIP TIME</v>
      </c>
      <c r="M518" t="str">
        <f>IF(OR(L518="ATTACK",L518="FINTA"),"&lt;TECNICA&gt;",UPPER(anotacoes!I518))</f>
        <v>RIGHT COLLAR</v>
      </c>
      <c r="N518" t="str">
        <f>IF(OR(L518="ATTACK",L518="FINTA"),UPPER(anotacoes!I518),"")</f>
        <v/>
      </c>
      <c r="O518" s="6" t="str">
        <f>IF(anotacoes!N518=0,"",anotacoes!N518)</f>
        <v/>
      </c>
      <c r="P518" t="str">
        <f>IF(anotacoes!M518=0,"",UPPER(anotacoes!M518))</f>
        <v/>
      </c>
      <c r="Q518" t="str">
        <f t="shared" si="17"/>
        <v>INSERT INTO CONVERSAO_LUTA_ACAO (cd_conversao, id_luta, sequencia, momento_inicio, momento_fim, quem_faz, quem_sofre, acao_tipo, acao, tecnica, direcao, pontuacao) VALUES (1, 9, 36, TRIM(' 00:05:53,144'), TRIM(' 00:05:58,339'), 'BISCHOF', 'SCHMITT', 'GRIP TIME', 'RIGHT COLLAR', NULL, NULL, NULL)</v>
      </c>
      <c r="R518" t="s">
        <v>10327</v>
      </c>
    </row>
    <row r="519" spans="1:18" hidden="1" x14ac:dyDescent="0.25">
      <c r="A519" s="7">
        <f>anotacoes!D519</f>
        <v>40958</v>
      </c>
      <c r="B519" t="str">
        <f>anotacoes!C519</f>
        <v>GRAND PRIX DUSSELDORF 2012</v>
      </c>
      <c r="C519" t="str">
        <f>anotacoes!E519</f>
        <v>BISCHOF</v>
      </c>
      <c r="D519" t="str">
        <f>anotacoes!F519</f>
        <v>SCHMITT</v>
      </c>
      <c r="E519" t="s">
        <v>10325</v>
      </c>
      <c r="F519">
        <f>anotacoes!A519</f>
        <v>9</v>
      </c>
      <c r="G519">
        <f>anotacoes!B519</f>
        <v>37</v>
      </c>
      <c r="H519" t="str">
        <f>anotacoes!K519</f>
        <v xml:space="preserve"> 00:05:58,513</v>
      </c>
      <c r="I519" t="str">
        <f>anotacoes!L519</f>
        <v xml:space="preserve"> 00:06:44,433</v>
      </c>
      <c r="J519" t="str">
        <f>IF(L519="PAUSE",E519,IF(anotacoes!G523=conversao_anotacoes!C519,conversao_anotacoes!C519,conversao_anotacoes!D519))</f>
        <v>BISCHOF</v>
      </c>
      <c r="K519" t="str">
        <f t="shared" si="16"/>
        <v>SCHMITT</v>
      </c>
      <c r="L519" t="str">
        <f>UPPER(anotacoes!H519)</f>
        <v>DISPLACEMENT</v>
      </c>
      <c r="M519" t="str">
        <f>IF(OR(L519="ATTACK",L519="FINTA"),"&lt;TECNICA&gt;",UPPER(anotacoes!I519))</f>
        <v>2-3 STEP HESITANT RIGHT</v>
      </c>
      <c r="N519" t="str">
        <f>IF(OR(L519="ATTACK",L519="FINTA"),UPPER(anotacoes!I519),"")</f>
        <v/>
      </c>
      <c r="O519" s="6" t="str">
        <f>IF(anotacoes!N519=0,"",anotacoes!N519)</f>
        <v/>
      </c>
      <c r="P519" t="str">
        <f>IF(anotacoes!M519=0,"",UPPER(anotacoes!M519))</f>
        <v/>
      </c>
      <c r="Q519" t="str">
        <f t="shared" si="17"/>
        <v>INSERT INTO CONVERSAO_LUTA_ACAO (cd_conversao, id_luta, sequencia, momento_inicio, momento_fim, quem_faz, quem_sofre, acao_tipo, acao, tecnica, direcao, pontuacao) VALUES (1, 9, 37, TRIM(' 00:05:58,513'), TRIM(' 00:06:44,433'), 'BISCHOF', 'SCHMITT', 'DISPLACEMENT', '2-3 STEP HESITANT RIGHT', NULL, NULL, NULL)</v>
      </c>
      <c r="R519" t="s">
        <v>10327</v>
      </c>
    </row>
    <row r="520" spans="1:18" hidden="1" x14ac:dyDescent="0.25">
      <c r="A520" s="7">
        <f>anotacoes!D520</f>
        <v>40958</v>
      </c>
      <c r="B520" t="str">
        <f>anotacoes!C520</f>
        <v>GRAND PRIX DUSSELDORF 2012</v>
      </c>
      <c r="C520" t="str">
        <f>anotacoes!E520</f>
        <v>BISCHOF</v>
      </c>
      <c r="D520" t="str">
        <f>anotacoes!F520</f>
        <v>SCHMITT</v>
      </c>
      <c r="E520" t="s">
        <v>10325</v>
      </c>
      <c r="F520">
        <f>anotacoes!A520</f>
        <v>9</v>
      </c>
      <c r="G520">
        <f>anotacoes!B520</f>
        <v>38</v>
      </c>
      <c r="H520" t="str">
        <f>anotacoes!K520</f>
        <v xml:space="preserve"> 00:06:44,433</v>
      </c>
      <c r="I520" t="str">
        <f>anotacoes!L520</f>
        <v xml:space="preserve"> 00:06:47,822</v>
      </c>
      <c r="J520" t="str">
        <f>IF(L520="PAUSE",E520,IF(anotacoes!G524=conversao_anotacoes!C520,conversao_anotacoes!C520,conversao_anotacoes!D520))</f>
        <v>BISCHOF</v>
      </c>
      <c r="K520" t="str">
        <f t="shared" si="16"/>
        <v>SCHMITT</v>
      </c>
      <c r="L520" t="str">
        <f>UPPER(anotacoes!H520)</f>
        <v>DISPLACEMENT</v>
      </c>
      <c r="M520" t="str">
        <f>IF(OR(L520="ATTACK",L520="FINTA"),"&lt;TECNICA&gt;",UPPER(anotacoes!I520))</f>
        <v>TRY TO GRIP WITH CONTACT</v>
      </c>
      <c r="N520" t="str">
        <f>IF(OR(L520="ATTACK",L520="FINTA"),UPPER(anotacoes!I520),"")</f>
        <v/>
      </c>
      <c r="O520" s="6" t="str">
        <f>IF(anotacoes!N520=0,"",anotacoes!N520)</f>
        <v/>
      </c>
      <c r="P520" t="str">
        <f>IF(anotacoes!M520=0,"",UPPER(anotacoes!M520))</f>
        <v/>
      </c>
      <c r="Q520" t="str">
        <f t="shared" si="17"/>
        <v>INSERT INTO CONVERSAO_LUTA_ACAO (cd_conversao, id_luta, sequencia, momento_inicio, momento_fim, quem_faz, quem_sofre, acao_tipo, acao, tecnica, direcao, pontuacao) VALUES (1, 9, 38, TRIM(' 00:06:44,433'), TRIM(' 00:06:47,822'), 'BISCHOF', 'SCHMITT', 'DISPLACEMENT', 'TRY TO GRIP WITH CONTACT', NULL, NULL, NULL)</v>
      </c>
      <c r="R520" t="s">
        <v>10327</v>
      </c>
    </row>
    <row r="521" spans="1:18" hidden="1" x14ac:dyDescent="0.25">
      <c r="A521" s="7">
        <f>anotacoes!D521</f>
        <v>40958</v>
      </c>
      <c r="B521" t="str">
        <f>anotacoes!C521</f>
        <v>GRAND PRIX DUSSELDORF 2012</v>
      </c>
      <c r="C521" t="str">
        <f>anotacoes!E521</f>
        <v>BISCHOF</v>
      </c>
      <c r="D521" t="str">
        <f>anotacoes!F521</f>
        <v>SCHMITT</v>
      </c>
      <c r="E521" t="s">
        <v>10325</v>
      </c>
      <c r="F521">
        <f>anotacoes!A521</f>
        <v>9</v>
      </c>
      <c r="G521">
        <f>anotacoes!B521</f>
        <v>39</v>
      </c>
      <c r="H521" t="str">
        <f>anotacoes!K521</f>
        <v xml:space="preserve"> 00:06:47,822</v>
      </c>
      <c r="I521" t="str">
        <f>anotacoes!L521</f>
        <v xml:space="preserve"> 00:06:58,035</v>
      </c>
      <c r="J521" t="str">
        <f>IF(L521="PAUSE",E521,IF(anotacoes!G525=conversao_anotacoes!C521,conversao_anotacoes!C521,conversao_anotacoes!D521))</f>
        <v>BISCHOF</v>
      </c>
      <c r="K521" t="str">
        <f t="shared" si="16"/>
        <v>SCHMITT</v>
      </c>
      <c r="L521" t="str">
        <f>UPPER(anotacoes!H521)</f>
        <v>GRIP TIME</v>
      </c>
      <c r="M521" t="str">
        <f>IF(OR(L521="ATTACK",L521="FINTA"),"&lt;TECNICA&gt;",UPPER(anotacoes!I521))</f>
        <v>LEFT COLLAR RIGHT COLLAR</v>
      </c>
      <c r="N521" t="str">
        <f>IF(OR(L521="ATTACK",L521="FINTA"),UPPER(anotacoes!I521),"")</f>
        <v/>
      </c>
      <c r="O521" s="6" t="str">
        <f>IF(anotacoes!N521=0,"",anotacoes!N521)</f>
        <v/>
      </c>
      <c r="P521" t="str">
        <f>IF(anotacoes!M521=0,"",UPPER(anotacoes!M521))</f>
        <v/>
      </c>
      <c r="Q521" t="str">
        <f t="shared" si="17"/>
        <v>INSERT INTO CONVERSAO_LUTA_ACAO (cd_conversao, id_luta, sequencia, momento_inicio, momento_fim, quem_faz, quem_sofre, acao_tipo, acao, tecnica, direcao, pontuacao) VALUES (1, 9, 39, TRIM(' 00:06:47,822'), TRIM(' 00:06:58,035'), 'BISCHOF', 'SCHMITT', 'GRIP TIME', 'LEFT COLLAR RIGHT COLLAR', NULL, NULL, NULL)</v>
      </c>
      <c r="R521" t="s">
        <v>10327</v>
      </c>
    </row>
    <row r="522" spans="1:18" hidden="1" x14ac:dyDescent="0.25">
      <c r="A522" s="7">
        <f>anotacoes!D522</f>
        <v>40958</v>
      </c>
      <c r="B522" t="str">
        <f>anotacoes!C522</f>
        <v>GRAND PRIX DUSSELDORF 2012</v>
      </c>
      <c r="C522" t="str">
        <f>anotacoes!E522</f>
        <v>BISCHOF</v>
      </c>
      <c r="D522" t="str">
        <f>anotacoes!F522</f>
        <v>SCHMITT</v>
      </c>
      <c r="E522" t="s">
        <v>10325</v>
      </c>
      <c r="F522">
        <f>anotacoes!A522</f>
        <v>9</v>
      </c>
      <c r="G522">
        <f>anotacoes!B522</f>
        <v>40</v>
      </c>
      <c r="H522" t="str">
        <f>anotacoes!K522</f>
        <v xml:space="preserve"> 00:06:58,035</v>
      </c>
      <c r="I522" t="str">
        <f>anotacoes!L522</f>
        <v xml:space="preserve"> 00:06:58,035</v>
      </c>
      <c r="J522" t="str">
        <f>IF(L522="PAUSE",E522,IF(anotacoes!G526=conversao_anotacoes!C522,conversao_anotacoes!C522,conversao_anotacoes!D522))</f>
        <v>BISCHOF</v>
      </c>
      <c r="K522" t="str">
        <f t="shared" si="16"/>
        <v>SCHMITT</v>
      </c>
      <c r="L522" t="str">
        <f>UPPER(anotacoes!H522)</f>
        <v>ATTACK</v>
      </c>
      <c r="M522" t="str">
        <f>IF(OR(L522="ATTACK",L522="FINTA"),"&lt;TECNICA&gt;",UPPER(anotacoes!I522))</f>
        <v>&lt;TECNICA&gt;</v>
      </c>
      <c r="N522" t="str">
        <f>IF(OR(L522="ATTACK",L522="FINTA"),UPPER(anotacoes!I522),"")</f>
        <v>KOUCHI GARI</v>
      </c>
      <c r="O522" s="6">
        <f>IF(anotacoes!N522=0,"",anotacoes!N522)</f>
        <v>7</v>
      </c>
      <c r="P522" t="str">
        <f>IF(anotacoes!M522=0,"",UPPER(anotacoes!M522))</f>
        <v/>
      </c>
      <c r="Q522" t="str">
        <f t="shared" si="17"/>
        <v>INSERT INTO CONVERSAO_LUTA_ACAO (cd_conversao, id_luta, sequencia, momento_inicio, momento_fim, quem_faz, quem_sofre, acao_tipo, acao, tecnica, direcao, pontuacao) VALUES (1, 9, 40, TRIM(' 00:06:58,035'), TRIM(' 00:06:58,035'), 'BISCHOF', 'SCHMITT', 'ATTACK', '&lt;TECNICA&gt;', 'KOUCHI GARI', 7, NULL)</v>
      </c>
      <c r="R522" t="s">
        <v>10327</v>
      </c>
    </row>
    <row r="523" spans="1:18" hidden="1" x14ac:dyDescent="0.25">
      <c r="A523" s="7">
        <f>anotacoes!D523</f>
        <v>40958</v>
      </c>
      <c r="B523" t="str">
        <f>anotacoes!C523</f>
        <v>GRAND PRIX DUSSELDORF 2012</v>
      </c>
      <c r="C523" t="str">
        <f>anotacoes!E523</f>
        <v>BISCHOF</v>
      </c>
      <c r="D523" t="str">
        <f>anotacoes!F523</f>
        <v>SCHMITT</v>
      </c>
      <c r="E523" t="s">
        <v>10325</v>
      </c>
      <c r="F523">
        <f>anotacoes!A523</f>
        <v>9</v>
      </c>
      <c r="G523">
        <f>anotacoes!B523</f>
        <v>41</v>
      </c>
      <c r="H523" t="str">
        <f>anotacoes!K523</f>
        <v xml:space="preserve"> 00:06:58,035</v>
      </c>
      <c r="I523" t="str">
        <f>anotacoes!L523</f>
        <v xml:space="preserve"> 00:07:01,062</v>
      </c>
      <c r="J523" t="str">
        <f>IF(L523="PAUSE",E523,IF(anotacoes!G527=conversao_anotacoes!C523,conversao_anotacoes!C523,conversao_anotacoes!D523))</f>
        <v>BISCHOF</v>
      </c>
      <c r="K523" t="str">
        <f t="shared" si="16"/>
        <v>SCHMITT</v>
      </c>
      <c r="L523" t="str">
        <f>UPPER(anotacoes!H523)</f>
        <v>GRIP TIME</v>
      </c>
      <c r="M523" t="str">
        <f>IF(OR(L523="ATTACK",L523="FINTA"),"&lt;TECNICA&gt;",UPPER(anotacoes!I523))</f>
        <v>LEFT COLLAR</v>
      </c>
      <c r="N523" t="str">
        <f>IF(OR(L523="ATTACK",L523="FINTA"),UPPER(anotacoes!I523),"")</f>
        <v/>
      </c>
      <c r="O523" s="6" t="str">
        <f>IF(anotacoes!N523=0,"",anotacoes!N523)</f>
        <v/>
      </c>
      <c r="P523" t="str">
        <f>IF(anotacoes!M523=0,"",UPPER(anotacoes!M523))</f>
        <v/>
      </c>
      <c r="Q523" t="str">
        <f t="shared" si="17"/>
        <v>INSERT INTO CONVERSAO_LUTA_ACAO (cd_conversao, id_luta, sequencia, momento_inicio, momento_fim, quem_faz, quem_sofre, acao_tipo, acao, tecnica, direcao, pontuacao) VALUES (1, 9, 41, TRIM(' 00:06:58,035'), TRIM(' 00:07:01,062'), 'BISCHOF', 'SCHMITT', 'GRIP TIME', 'LEFT COLLAR', NULL, NULL, NULL)</v>
      </c>
      <c r="R523" t="s">
        <v>10327</v>
      </c>
    </row>
    <row r="524" spans="1:18" hidden="1" x14ac:dyDescent="0.25">
      <c r="A524" s="7">
        <f>anotacoes!D524</f>
        <v>40958</v>
      </c>
      <c r="B524" t="str">
        <f>anotacoes!C524</f>
        <v>GRAND PRIX DUSSELDORF 2012</v>
      </c>
      <c r="C524" t="str">
        <f>anotacoes!E524</f>
        <v>BISCHOF</v>
      </c>
      <c r="D524" t="str">
        <f>anotacoes!F524</f>
        <v>SCHMITT</v>
      </c>
      <c r="E524" t="s">
        <v>10325</v>
      </c>
      <c r="F524">
        <f>anotacoes!A524</f>
        <v>9</v>
      </c>
      <c r="G524">
        <f>anotacoes!B524</f>
        <v>42</v>
      </c>
      <c r="H524" t="str">
        <f>anotacoes!K524</f>
        <v xml:space="preserve"> 00:07:01,258</v>
      </c>
      <c r="I524" t="str">
        <f>anotacoes!L524</f>
        <v xml:space="preserve"> 00:07:07,794</v>
      </c>
      <c r="J524" t="str">
        <f>IF(L524="PAUSE",E524,IF(anotacoes!G528=conversao_anotacoes!C524,conversao_anotacoes!C524,conversao_anotacoes!D524))</f>
        <v>BISCHOF</v>
      </c>
      <c r="K524" t="str">
        <f t="shared" si="16"/>
        <v>SCHMITT</v>
      </c>
      <c r="L524" t="str">
        <f>UPPER(anotacoes!H524)</f>
        <v>GRIP TIME</v>
      </c>
      <c r="M524" t="str">
        <f>IF(OR(L524="ATTACK",L524="FINTA"),"&lt;TECNICA&gt;",UPPER(anotacoes!I524))</f>
        <v>LEFT COLLAR</v>
      </c>
      <c r="N524" t="str">
        <f>IF(OR(L524="ATTACK",L524="FINTA"),UPPER(anotacoes!I524),"")</f>
        <v/>
      </c>
      <c r="O524" s="6" t="str">
        <f>IF(anotacoes!N524=0,"",anotacoes!N524)</f>
        <v/>
      </c>
      <c r="P524" t="str">
        <f>IF(anotacoes!M524=0,"",UPPER(anotacoes!M524))</f>
        <v/>
      </c>
      <c r="Q524" t="str">
        <f t="shared" si="17"/>
        <v>INSERT INTO CONVERSAO_LUTA_ACAO (cd_conversao, id_luta, sequencia, momento_inicio, momento_fim, quem_faz, quem_sofre, acao_tipo, acao, tecnica, direcao, pontuacao) VALUES (1, 9, 42, TRIM(' 00:07:01,258'), TRIM(' 00:07:07,794'), 'BISCHOF', 'SCHMITT', 'GRIP TIME', 'LEFT COLLAR', NULL, NULL, NULL)</v>
      </c>
      <c r="R524" t="s">
        <v>10327</v>
      </c>
    </row>
    <row r="525" spans="1:18" hidden="1" x14ac:dyDescent="0.25">
      <c r="A525" s="7">
        <f>anotacoes!D525</f>
        <v>40958</v>
      </c>
      <c r="B525" t="str">
        <f>anotacoes!C525</f>
        <v>GRAND PRIX DUSSELDORF 2012</v>
      </c>
      <c r="C525" t="str">
        <f>anotacoes!E525</f>
        <v>BISCHOF</v>
      </c>
      <c r="D525" t="str">
        <f>anotacoes!F525</f>
        <v>SCHMITT</v>
      </c>
      <c r="E525" t="s">
        <v>10325</v>
      </c>
      <c r="F525">
        <f>anotacoes!A525</f>
        <v>9</v>
      </c>
      <c r="G525">
        <f>anotacoes!B525</f>
        <v>43</v>
      </c>
      <c r="H525" t="str">
        <f>anotacoes!K525</f>
        <v xml:space="preserve"> 00:07:07,794</v>
      </c>
      <c r="I525" t="str">
        <f>anotacoes!L525</f>
        <v xml:space="preserve"> 00:07:07,794</v>
      </c>
      <c r="J525" t="str">
        <f>IF(L525="PAUSE",E525,IF(anotacoes!G529=conversao_anotacoes!C525,conversao_anotacoes!C525,conversao_anotacoes!D525))</f>
        <v>BISCHOF</v>
      </c>
      <c r="K525" t="str">
        <f t="shared" si="16"/>
        <v>SCHMITT</v>
      </c>
      <c r="L525" t="str">
        <f>UPPER(anotacoes!H525)</f>
        <v>DEFENSE</v>
      </c>
      <c r="M525" t="str">
        <f>IF(OR(L525="ATTACK",L525="FINTA"),"&lt;TECNICA&gt;",UPPER(anotacoes!I525))</f>
        <v>TAE-SABAKI RIGHT</v>
      </c>
      <c r="N525" t="str">
        <f>IF(OR(L525="ATTACK",L525="FINTA"),UPPER(anotacoes!I525),"")</f>
        <v/>
      </c>
      <c r="O525" s="6" t="str">
        <f>IF(anotacoes!N525=0,"",anotacoes!N525)</f>
        <v/>
      </c>
      <c r="P525" t="str">
        <f>IF(anotacoes!M525=0,"",UPPER(anotacoes!M525))</f>
        <v/>
      </c>
      <c r="Q525" t="str">
        <f t="shared" si="17"/>
        <v>INSERT INTO CONVERSAO_LUTA_ACAO (cd_conversao, id_luta, sequencia, momento_inicio, momento_fim, quem_faz, quem_sofre, acao_tipo, acao, tecnica, direcao, pontuacao) VALUES (1, 9, 43, TRIM(' 00:07:07,794'), TRIM(' 00:07:07,794'), 'BISCHOF', 'SCHMITT', 'DEFENSE', 'TAE-SABAKI RIGHT', NULL, NULL, NULL)</v>
      </c>
      <c r="R525" t="s">
        <v>10327</v>
      </c>
    </row>
    <row r="526" spans="1:18" hidden="1" x14ac:dyDescent="0.25">
      <c r="A526" s="7">
        <f>anotacoes!D526</f>
        <v>40958</v>
      </c>
      <c r="B526" t="str">
        <f>anotacoes!C526</f>
        <v>GRAND PRIX DUSSELDORF 2012</v>
      </c>
      <c r="C526" t="str">
        <f>anotacoes!E526</f>
        <v>BISCHOF</v>
      </c>
      <c r="D526" t="str">
        <f>anotacoes!F526</f>
        <v>SCHMITT</v>
      </c>
      <c r="E526" t="s">
        <v>10325</v>
      </c>
      <c r="F526">
        <f>anotacoes!A526</f>
        <v>9</v>
      </c>
      <c r="G526">
        <f>anotacoes!B526</f>
        <v>44</v>
      </c>
      <c r="H526" t="str">
        <f>anotacoes!K526</f>
        <v xml:space="preserve"> 00:07:07,794</v>
      </c>
      <c r="I526" t="str">
        <f>anotacoes!L526</f>
        <v xml:space="preserve"> 00:07:10,210</v>
      </c>
      <c r="J526" t="str">
        <f>IF(L526="PAUSE",E526,IF(anotacoes!G530=conversao_anotacoes!C526,conversao_anotacoes!C526,conversao_anotacoes!D526))</f>
        <v>BISCHOF</v>
      </c>
      <c r="K526" t="str">
        <f t="shared" si="16"/>
        <v>SCHMITT</v>
      </c>
      <c r="L526" t="str">
        <f>UPPER(anotacoes!H526)</f>
        <v>TRANSITION</v>
      </c>
      <c r="M526" t="str">
        <f>IF(OR(L526="ATTACK",L526="FINTA"),"&lt;TECNICA&gt;",UPPER(anotacoes!I526))</f>
        <v>WITH ATTACK</v>
      </c>
      <c r="N526" t="str">
        <f>IF(OR(L526="ATTACK",L526="FINTA"),UPPER(anotacoes!I526),"")</f>
        <v/>
      </c>
      <c r="O526" s="6" t="str">
        <f>IF(anotacoes!N526=0,"",anotacoes!N526)</f>
        <v/>
      </c>
      <c r="P526" t="str">
        <f>IF(anotacoes!M526=0,"",UPPER(anotacoes!M526))</f>
        <v/>
      </c>
      <c r="Q526" t="str">
        <f t="shared" si="17"/>
        <v>INSERT INTO CONVERSAO_LUTA_ACAO (cd_conversao, id_luta, sequencia, momento_inicio, momento_fim, quem_faz, quem_sofre, acao_tipo, acao, tecnica, direcao, pontuacao) VALUES (1, 9, 44, TRIM(' 00:07:07,794'), TRIM(' 00:07:10,210'), 'BISCHOF', 'SCHMITT', 'TRANSITION', 'WITH ATTACK', NULL, NULL, NULL)</v>
      </c>
      <c r="R526" t="s">
        <v>10327</v>
      </c>
    </row>
    <row r="527" spans="1:18" hidden="1" x14ac:dyDescent="0.25">
      <c r="A527" s="7">
        <f>anotacoes!D527</f>
        <v>40958</v>
      </c>
      <c r="B527" t="str">
        <f>anotacoes!C527</f>
        <v>GRAND PRIX DUSSELDORF 2012</v>
      </c>
      <c r="C527" t="str">
        <f>anotacoes!E527</f>
        <v>BISCHOF</v>
      </c>
      <c r="D527" t="str">
        <f>anotacoes!F527</f>
        <v>SCHMITT</v>
      </c>
      <c r="E527" t="s">
        <v>10325</v>
      </c>
      <c r="F527">
        <f>anotacoes!A527</f>
        <v>9</v>
      </c>
      <c r="G527">
        <f>anotacoes!B527</f>
        <v>45</v>
      </c>
      <c r="H527" t="str">
        <f>anotacoes!K527</f>
        <v xml:space="preserve"> 00:07:10,379</v>
      </c>
      <c r="I527" t="str">
        <f>anotacoes!L527</f>
        <v xml:space="preserve"> 00:07:16,160</v>
      </c>
      <c r="J527" t="str">
        <f>IF(L527="PAUSE",E527,IF(anotacoes!G531=conversao_anotacoes!C527,conversao_anotacoes!C527,conversao_anotacoes!D527))</f>
        <v>&lt;ARBITRO_DESCONHECIDO&gt;</v>
      </c>
      <c r="K527" t="str">
        <f t="shared" si="16"/>
        <v/>
      </c>
      <c r="L527" t="str">
        <f>UPPER(anotacoes!H527)</f>
        <v>PAUSE</v>
      </c>
      <c r="M527" t="str">
        <f>IF(OR(L527="ATTACK",L527="FINTA"),"&lt;TECNICA&gt;",UPPER(anotacoes!I527))</f>
        <v>&lt;NAO_CLASSIFICADO&gt;</v>
      </c>
      <c r="N527" t="str">
        <f>IF(OR(L527="ATTACK",L527="FINTA"),UPPER(anotacoes!I527),"")</f>
        <v/>
      </c>
      <c r="O527" s="6" t="str">
        <f>IF(anotacoes!N527=0,"",anotacoes!N527)</f>
        <v/>
      </c>
      <c r="P527" t="str">
        <f>IF(anotacoes!M527=0,"",UPPER(anotacoes!M527))</f>
        <v/>
      </c>
      <c r="Q527" t="str">
        <f t="shared" si="17"/>
        <v>INSERT INTO CONVERSAO_LUTA_ACAO (cd_conversao, id_luta, sequencia, momento_inicio, momento_fim, quem_faz, quem_sofre, acao_tipo, acao, tecnica, direcao, pontuacao) VALUES (1, 9, 45, TRIM(' 00:07:10,379'), TRIM(' 00:07:16,160'), '&lt;ARBITRO_DESCONHECIDO&gt;', '', 'PAUSE', '&lt;NAO_CLASSIFICADO&gt;', NULL, NULL, NULL)</v>
      </c>
      <c r="R527" t="s">
        <v>10327</v>
      </c>
    </row>
    <row r="528" spans="1:18" hidden="1" x14ac:dyDescent="0.25">
      <c r="A528" s="7">
        <f>anotacoes!D528</f>
        <v>40958</v>
      </c>
      <c r="B528" t="str">
        <f>anotacoes!C528</f>
        <v>GRAND PRIX DUSSELDORF 2012</v>
      </c>
      <c r="C528" t="str">
        <f>anotacoes!E528</f>
        <v>BISCHOF</v>
      </c>
      <c r="D528" t="str">
        <f>anotacoes!F528</f>
        <v>SCHMITT</v>
      </c>
      <c r="E528" t="s">
        <v>10325</v>
      </c>
      <c r="F528">
        <f>anotacoes!A528</f>
        <v>9</v>
      </c>
      <c r="G528">
        <f>anotacoes!B528</f>
        <v>46</v>
      </c>
      <c r="H528" t="str">
        <f>anotacoes!K528</f>
        <v xml:space="preserve"> 00:07:16,307</v>
      </c>
      <c r="I528" t="str">
        <f>anotacoes!L528</f>
        <v xml:space="preserve"> 00:07:24,544</v>
      </c>
      <c r="J528" t="str">
        <f>IF(L528="PAUSE",E528,IF(anotacoes!G532=conversao_anotacoes!C528,conversao_anotacoes!C528,conversao_anotacoes!D528))</f>
        <v>BISCHOF</v>
      </c>
      <c r="K528" t="str">
        <f t="shared" si="16"/>
        <v>SCHMITT</v>
      </c>
      <c r="L528" t="str">
        <f>UPPER(anotacoes!H528)</f>
        <v>DISPLACEMENT</v>
      </c>
      <c r="M528" t="str">
        <f>IF(OR(L528="ATTACK",L528="FINTA"),"&lt;TECNICA&gt;",UPPER(anotacoes!I528))</f>
        <v>2-3 STEP HESITANT RIGHT</v>
      </c>
      <c r="N528" t="str">
        <f>IF(OR(L528="ATTACK",L528="FINTA"),UPPER(anotacoes!I528),"")</f>
        <v/>
      </c>
      <c r="O528" s="6" t="str">
        <f>IF(anotacoes!N528=0,"",anotacoes!N528)</f>
        <v/>
      </c>
      <c r="P528" t="str">
        <f>IF(anotacoes!M528=0,"",UPPER(anotacoes!M528))</f>
        <v/>
      </c>
      <c r="Q528" t="str">
        <f t="shared" si="17"/>
        <v>INSERT INTO CONVERSAO_LUTA_ACAO (cd_conversao, id_luta, sequencia, momento_inicio, momento_fim, quem_faz, quem_sofre, acao_tipo, acao, tecnica, direcao, pontuacao) VALUES (1, 9, 46, TRIM(' 00:07:16,307'), TRIM(' 00:07:24,544'), 'BISCHOF', 'SCHMITT', 'DISPLACEMENT', '2-3 STEP HESITANT RIGHT', NULL, NULL, NULL)</v>
      </c>
      <c r="R528" t="s">
        <v>10327</v>
      </c>
    </row>
    <row r="529" spans="1:18" hidden="1" x14ac:dyDescent="0.25">
      <c r="A529" s="7">
        <f>anotacoes!D529</f>
        <v>40958</v>
      </c>
      <c r="B529" t="str">
        <f>anotacoes!C529</f>
        <v>GRAND PRIX DUSSELDORF 2012</v>
      </c>
      <c r="C529" t="str">
        <f>anotacoes!E529</f>
        <v>BISCHOF</v>
      </c>
      <c r="D529" t="str">
        <f>anotacoes!F529</f>
        <v>SCHMITT</v>
      </c>
      <c r="E529" t="s">
        <v>10325</v>
      </c>
      <c r="F529">
        <f>anotacoes!A529</f>
        <v>9</v>
      </c>
      <c r="G529">
        <f>anotacoes!B529</f>
        <v>47</v>
      </c>
      <c r="H529" t="str">
        <f>anotacoes!K529</f>
        <v xml:space="preserve"> 00:07:24,544</v>
      </c>
      <c r="I529" t="str">
        <f>anotacoes!L529</f>
        <v xml:space="preserve"> 00:07:26,372</v>
      </c>
      <c r="J529" t="str">
        <f>IF(L529="PAUSE",E529,IF(anotacoes!G533=conversao_anotacoes!C529,conversao_anotacoes!C529,conversao_anotacoes!D529))</f>
        <v>BISCHOF</v>
      </c>
      <c r="K529" t="str">
        <f t="shared" si="16"/>
        <v>SCHMITT</v>
      </c>
      <c r="L529" t="str">
        <f>UPPER(anotacoes!H529)</f>
        <v>DISPLACEMENT</v>
      </c>
      <c r="M529" t="str">
        <f>IF(OR(L529="ATTACK",L529="FINTA"),"&lt;TECNICA&gt;",UPPER(anotacoes!I529))</f>
        <v>TRY TO GRIP WITH CONTACT</v>
      </c>
      <c r="N529" t="str">
        <f>IF(OR(L529="ATTACK",L529="FINTA"),UPPER(anotacoes!I529),"")</f>
        <v/>
      </c>
      <c r="O529" s="6" t="str">
        <f>IF(anotacoes!N529=0,"",anotacoes!N529)</f>
        <v/>
      </c>
      <c r="P529" t="str">
        <f>IF(anotacoes!M529=0,"",UPPER(anotacoes!M529))</f>
        <v/>
      </c>
      <c r="Q529" t="str">
        <f t="shared" si="17"/>
        <v>INSERT INTO CONVERSAO_LUTA_ACAO (cd_conversao, id_luta, sequencia, momento_inicio, momento_fim, quem_faz, quem_sofre, acao_tipo, acao, tecnica, direcao, pontuacao) VALUES (1, 9, 47, TRIM(' 00:07:24,544'), TRIM(' 00:07:26,372'), 'BISCHOF', 'SCHMITT', 'DISPLACEMENT', 'TRY TO GRIP WITH CONTACT', NULL, NULL, NULL)</v>
      </c>
      <c r="R529" t="s">
        <v>10327</v>
      </c>
    </row>
    <row r="530" spans="1:18" hidden="1" x14ac:dyDescent="0.25">
      <c r="A530" s="7">
        <f>anotacoes!D530</f>
        <v>40958</v>
      </c>
      <c r="B530" t="str">
        <f>anotacoes!C530</f>
        <v>GRAND PRIX DUSSELDORF 2012</v>
      </c>
      <c r="C530" t="str">
        <f>anotacoes!E530</f>
        <v>BISCHOF</v>
      </c>
      <c r="D530" t="str">
        <f>anotacoes!F530</f>
        <v>SCHMITT</v>
      </c>
      <c r="E530" t="s">
        <v>10325</v>
      </c>
      <c r="F530">
        <f>anotacoes!A530</f>
        <v>9</v>
      </c>
      <c r="G530">
        <f>anotacoes!B530</f>
        <v>48</v>
      </c>
      <c r="H530" t="str">
        <f>anotacoes!K530</f>
        <v xml:space="preserve"> 00:07:26,539</v>
      </c>
      <c r="I530" t="str">
        <f>anotacoes!L530</f>
        <v xml:space="preserve"> 00:07:33,851</v>
      </c>
      <c r="J530" t="str">
        <f>IF(L530="PAUSE",E530,IF(anotacoes!G534=conversao_anotacoes!C530,conversao_anotacoes!C530,conversao_anotacoes!D530))</f>
        <v>BISCHOF</v>
      </c>
      <c r="K530" t="str">
        <f t="shared" si="16"/>
        <v>SCHMITT</v>
      </c>
      <c r="L530" t="str">
        <f>UPPER(anotacoes!H530)</f>
        <v>DISPLACEMENT</v>
      </c>
      <c r="M530" t="str">
        <f>IF(OR(L530="ATTACK",L530="FINTA"),"&lt;TECNICA&gt;",UPPER(anotacoes!I530))</f>
        <v>TRY TO GRIP WITH CONTACT</v>
      </c>
      <c r="N530" t="str">
        <f>IF(OR(L530="ATTACK",L530="FINTA"),UPPER(anotacoes!I530),"")</f>
        <v/>
      </c>
      <c r="O530" s="6" t="str">
        <f>IF(anotacoes!N530=0,"",anotacoes!N530)</f>
        <v/>
      </c>
      <c r="P530" t="str">
        <f>IF(anotacoes!M530=0,"",UPPER(anotacoes!M530))</f>
        <v/>
      </c>
      <c r="Q530" t="str">
        <f t="shared" si="17"/>
        <v>INSERT INTO CONVERSAO_LUTA_ACAO (cd_conversao, id_luta, sequencia, momento_inicio, momento_fim, quem_faz, quem_sofre, acao_tipo, acao, tecnica, direcao, pontuacao) VALUES (1, 9, 48, TRIM(' 00:07:26,539'), TRIM(' 00:07:33,851'), 'BISCHOF', 'SCHMITT', 'DISPLACEMENT', 'TRY TO GRIP WITH CONTACT', NULL, NULL, NULL)</v>
      </c>
      <c r="R530" t="s">
        <v>10327</v>
      </c>
    </row>
    <row r="531" spans="1:18" hidden="1" x14ac:dyDescent="0.25">
      <c r="A531" s="7">
        <f>anotacoes!D531</f>
        <v>40958</v>
      </c>
      <c r="B531" t="str">
        <f>anotacoes!C531</f>
        <v>GRAND PRIX DUSSELDORF 2012</v>
      </c>
      <c r="C531" t="str">
        <f>anotacoes!E531</f>
        <v>BISCHOF</v>
      </c>
      <c r="D531" t="str">
        <f>anotacoes!F531</f>
        <v>SCHMITT</v>
      </c>
      <c r="E531" t="s">
        <v>10325</v>
      </c>
      <c r="F531">
        <f>anotacoes!A531</f>
        <v>9</v>
      </c>
      <c r="G531">
        <f>anotacoes!B531</f>
        <v>49</v>
      </c>
      <c r="H531" t="str">
        <f>anotacoes!K531</f>
        <v xml:space="preserve"> 00:07:33,851</v>
      </c>
      <c r="I531" t="str">
        <f>anotacoes!L531</f>
        <v xml:space="preserve"> 00:07:39,625</v>
      </c>
      <c r="J531" t="str">
        <f>IF(L531="PAUSE",E531,IF(anotacoes!G535=conversao_anotacoes!C531,conversao_anotacoes!C531,conversao_anotacoes!D531))</f>
        <v>BISCHOF</v>
      </c>
      <c r="K531" t="str">
        <f t="shared" si="16"/>
        <v>SCHMITT</v>
      </c>
      <c r="L531" t="str">
        <f>UPPER(anotacoes!H531)</f>
        <v>GRIP TIME</v>
      </c>
      <c r="M531" t="str">
        <f>IF(OR(L531="ATTACK",L531="FINTA"),"&lt;TECNICA&gt;",UPPER(anotacoes!I531))</f>
        <v>LEFT COLLAR</v>
      </c>
      <c r="N531" t="str">
        <f>IF(OR(L531="ATTACK",L531="FINTA"),UPPER(anotacoes!I531),"")</f>
        <v/>
      </c>
      <c r="O531" s="6" t="str">
        <f>IF(anotacoes!N531=0,"",anotacoes!N531)</f>
        <v/>
      </c>
      <c r="P531" t="str">
        <f>IF(anotacoes!M531=0,"",UPPER(anotacoes!M531))</f>
        <v/>
      </c>
      <c r="Q531" t="str">
        <f t="shared" si="17"/>
        <v>INSERT INTO CONVERSAO_LUTA_ACAO (cd_conversao, id_luta, sequencia, momento_inicio, momento_fim, quem_faz, quem_sofre, acao_tipo, acao, tecnica, direcao, pontuacao) VALUES (1, 9, 49, TRIM(' 00:07:33,851'), TRIM(' 00:07:39,625'), 'BISCHOF', 'SCHMITT', 'GRIP TIME', 'LEFT COLLAR', NULL, NULL, NULL)</v>
      </c>
      <c r="R531" t="s">
        <v>10327</v>
      </c>
    </row>
    <row r="532" spans="1:18" hidden="1" x14ac:dyDescent="0.25">
      <c r="A532" s="7">
        <f>anotacoes!D532</f>
        <v>40958</v>
      </c>
      <c r="B532" t="str">
        <f>anotacoes!C532</f>
        <v>GRAND PRIX DUSSELDORF 2012</v>
      </c>
      <c r="C532" t="str">
        <f>anotacoes!E532</f>
        <v>BISCHOF</v>
      </c>
      <c r="D532" t="str">
        <f>anotacoes!F532</f>
        <v>SCHMITT</v>
      </c>
      <c r="E532" t="s">
        <v>10325</v>
      </c>
      <c r="F532">
        <f>anotacoes!A532</f>
        <v>9</v>
      </c>
      <c r="G532">
        <f>anotacoes!B532</f>
        <v>50</v>
      </c>
      <c r="H532" t="str">
        <f>anotacoes!K532</f>
        <v xml:space="preserve"> 00:07:39,625</v>
      </c>
      <c r="I532" t="str">
        <f>anotacoes!L532</f>
        <v xml:space="preserve"> 00:07:39,625</v>
      </c>
      <c r="J532" t="str">
        <f>IF(L532="PAUSE",E532,IF(anotacoes!G536=conversao_anotacoes!C532,conversao_anotacoes!C532,conversao_anotacoes!D532))</f>
        <v>BISCHOF</v>
      </c>
      <c r="K532" t="str">
        <f t="shared" si="16"/>
        <v>SCHMITT</v>
      </c>
      <c r="L532" t="str">
        <f>UPPER(anotacoes!H532)</f>
        <v>ATTACK</v>
      </c>
      <c r="M532" t="str">
        <f>IF(OR(L532="ATTACK",L532="FINTA"),"&lt;TECNICA&gt;",UPPER(anotacoes!I532))</f>
        <v>&lt;TECNICA&gt;</v>
      </c>
      <c r="N532" t="str">
        <f>IF(OR(L532="ATTACK",L532="FINTA"),UPPER(anotacoes!I532),"")</f>
        <v>OUCHI GARI</v>
      </c>
      <c r="O532" s="6">
        <f>IF(anotacoes!N532=0,"",anotacoes!N532)</f>
        <v>8</v>
      </c>
      <c r="P532" t="str">
        <f>IF(anotacoes!M532=0,"",UPPER(anotacoes!M532))</f>
        <v/>
      </c>
      <c r="Q532" t="str">
        <f t="shared" si="17"/>
        <v>INSERT INTO CONVERSAO_LUTA_ACAO (cd_conversao, id_luta, sequencia, momento_inicio, momento_fim, quem_faz, quem_sofre, acao_tipo, acao, tecnica, direcao, pontuacao) VALUES (1, 9, 50, TRIM(' 00:07:39,625'), TRIM(' 00:07:39,625'), 'BISCHOF', 'SCHMITT', 'ATTACK', '&lt;TECNICA&gt;', 'OUCHI GARI', 8, NULL)</v>
      </c>
      <c r="R532" t="s">
        <v>10327</v>
      </c>
    </row>
    <row r="533" spans="1:18" hidden="1" x14ac:dyDescent="0.25">
      <c r="A533" s="7">
        <f>anotacoes!D533</f>
        <v>40958</v>
      </c>
      <c r="B533" t="str">
        <f>anotacoes!C533</f>
        <v>GRAND PRIX DUSSELDORF 2012</v>
      </c>
      <c r="C533" t="str">
        <f>anotacoes!E533</f>
        <v>BISCHOF</v>
      </c>
      <c r="D533" t="str">
        <f>anotacoes!F533</f>
        <v>SCHMITT</v>
      </c>
      <c r="E533" t="s">
        <v>10325</v>
      </c>
      <c r="F533">
        <f>anotacoes!A533</f>
        <v>9</v>
      </c>
      <c r="G533">
        <f>anotacoes!B533</f>
        <v>51</v>
      </c>
      <c r="H533" t="str">
        <f>anotacoes!K533</f>
        <v xml:space="preserve"> 00:07:39,625</v>
      </c>
      <c r="I533" t="str">
        <f>anotacoes!L533</f>
        <v xml:space="preserve"> 00:08:22,583</v>
      </c>
      <c r="J533" t="str">
        <f>IF(L533="PAUSE",E533,IF(anotacoes!G537=conversao_anotacoes!C533,conversao_anotacoes!C533,conversao_anotacoes!D533))</f>
        <v>BISCHOF</v>
      </c>
      <c r="K533" t="str">
        <f t="shared" si="16"/>
        <v>SCHMITT</v>
      </c>
      <c r="L533" t="str">
        <f>UPPER(anotacoes!H533)</f>
        <v>GRIP TIME</v>
      </c>
      <c r="M533" t="str">
        <f>IF(OR(L533="ATTACK",L533="FINTA"),"&lt;TECNICA&gt;",UPPER(anotacoes!I533))</f>
        <v>LEFT SLEEVE</v>
      </c>
      <c r="N533" t="str">
        <f>IF(OR(L533="ATTACK",L533="FINTA"),UPPER(anotacoes!I533),"")</f>
        <v/>
      </c>
      <c r="O533" s="6" t="str">
        <f>IF(anotacoes!N533=0,"",anotacoes!N533)</f>
        <v/>
      </c>
      <c r="P533" t="str">
        <f>IF(anotacoes!M533=0,"",UPPER(anotacoes!M533))</f>
        <v/>
      </c>
      <c r="Q533" t="str">
        <f t="shared" si="17"/>
        <v>INSERT INTO CONVERSAO_LUTA_ACAO (cd_conversao, id_luta, sequencia, momento_inicio, momento_fim, quem_faz, quem_sofre, acao_tipo, acao, tecnica, direcao, pontuacao) VALUES (1, 9, 51, TRIM(' 00:07:39,625'), TRIM(' 00:08:22,583'), 'BISCHOF', 'SCHMITT', 'GRIP TIME', 'LEFT SLEEVE', NULL, NULL, NULL)</v>
      </c>
      <c r="R533" t="s">
        <v>10327</v>
      </c>
    </row>
    <row r="534" spans="1:18" hidden="1" x14ac:dyDescent="0.25">
      <c r="A534" s="7">
        <f>anotacoes!D534</f>
        <v>40958</v>
      </c>
      <c r="B534" t="str">
        <f>anotacoes!C534</f>
        <v>GRAND PRIX DUSSELDORF 2012</v>
      </c>
      <c r="C534" t="str">
        <f>anotacoes!E534</f>
        <v>BISCHOF</v>
      </c>
      <c r="D534" t="str">
        <f>anotacoes!F534</f>
        <v>SCHMITT</v>
      </c>
      <c r="E534" t="s">
        <v>10325</v>
      </c>
      <c r="F534">
        <f>anotacoes!A534</f>
        <v>9</v>
      </c>
      <c r="G534">
        <f>anotacoes!B534</f>
        <v>52</v>
      </c>
      <c r="H534" t="str">
        <f>anotacoes!K534</f>
        <v xml:space="preserve"> 00:08:22,583</v>
      </c>
      <c r="I534" t="str">
        <f>anotacoes!L534</f>
        <v xml:space="preserve"> 00:08:22,583</v>
      </c>
      <c r="J534" t="str">
        <f>IF(L534="PAUSE",E534,IF(anotacoes!G538=conversao_anotacoes!C534,conversao_anotacoes!C534,conversao_anotacoes!D534))</f>
        <v>BISCHOF</v>
      </c>
      <c r="K534" t="str">
        <f t="shared" si="16"/>
        <v>SCHMITT</v>
      </c>
      <c r="L534" t="str">
        <f>UPPER(anotacoes!H534)</f>
        <v>DEFENSE</v>
      </c>
      <c r="M534" t="str">
        <f>IF(OR(L534="ATTACK",L534="FINTA"),"&lt;TECNICA&gt;",UPPER(anotacoes!I534))</f>
        <v>TAE-SABAKI RIGHT</v>
      </c>
      <c r="N534" t="str">
        <f>IF(OR(L534="ATTACK",L534="FINTA"),UPPER(anotacoes!I534),"")</f>
        <v/>
      </c>
      <c r="O534" s="6" t="str">
        <f>IF(anotacoes!N534=0,"",anotacoes!N534)</f>
        <v/>
      </c>
      <c r="P534" t="str">
        <f>IF(anotacoes!M534=0,"",UPPER(anotacoes!M534))</f>
        <v/>
      </c>
      <c r="Q534" t="str">
        <f t="shared" si="17"/>
        <v>INSERT INTO CONVERSAO_LUTA_ACAO (cd_conversao, id_luta, sequencia, momento_inicio, momento_fim, quem_faz, quem_sofre, acao_tipo, acao, tecnica, direcao, pontuacao) VALUES (1, 9, 52, TRIM(' 00:08:22,583'), TRIM(' 00:08:22,583'), 'BISCHOF', 'SCHMITT', 'DEFENSE', 'TAE-SABAKI RIGHT', NULL, NULL, NULL)</v>
      </c>
      <c r="R534" t="s">
        <v>10327</v>
      </c>
    </row>
    <row r="535" spans="1:18" hidden="1" x14ac:dyDescent="0.25">
      <c r="A535" s="7">
        <f>anotacoes!D535</f>
        <v>40958</v>
      </c>
      <c r="B535" t="str">
        <f>anotacoes!C535</f>
        <v>GRAND PRIX DUSSELDORF 2012</v>
      </c>
      <c r="C535" t="str">
        <f>anotacoes!E535</f>
        <v>BISCHOF</v>
      </c>
      <c r="D535" t="str">
        <f>anotacoes!F535</f>
        <v>SCHMITT</v>
      </c>
      <c r="E535" t="s">
        <v>10325</v>
      </c>
      <c r="F535">
        <f>anotacoes!A535</f>
        <v>9</v>
      </c>
      <c r="G535">
        <f>anotacoes!B535</f>
        <v>53</v>
      </c>
      <c r="H535" t="str">
        <f>anotacoes!K535</f>
        <v xml:space="preserve"> 00:08:22,583</v>
      </c>
      <c r="I535" t="str">
        <f>anotacoes!L535</f>
        <v xml:space="preserve"> 00:08:26,779</v>
      </c>
      <c r="J535" t="str">
        <f>IF(L535="PAUSE",E535,IF(anotacoes!G539=conversao_anotacoes!C535,conversao_anotacoes!C535,conversao_anotacoes!D535))</f>
        <v>BISCHOF</v>
      </c>
      <c r="K535" t="str">
        <f t="shared" si="16"/>
        <v>SCHMITT</v>
      </c>
      <c r="L535" t="str">
        <f>UPPER(anotacoes!H535)</f>
        <v>ATTACK</v>
      </c>
      <c r="M535" t="str">
        <f>IF(OR(L535="ATTACK",L535="FINTA"),"&lt;TECNICA&gt;",UPPER(anotacoes!I535))</f>
        <v>&lt;TECNICA&gt;</v>
      </c>
      <c r="N535" t="str">
        <f>IF(OR(L535="ATTACK",L535="FINTA"),UPPER(anotacoes!I535),"")</f>
        <v>KOSOTO GARI</v>
      </c>
      <c r="O535" s="6">
        <f>IF(anotacoes!N535=0,"",anotacoes!N535)</f>
        <v>2</v>
      </c>
      <c r="P535" t="str">
        <f>IF(anotacoes!M535=0,"",UPPER(anotacoes!M535))</f>
        <v>IPPON</v>
      </c>
      <c r="Q535" t="str">
        <f t="shared" si="17"/>
        <v>INSERT INTO CONVERSAO_LUTA_ACAO (cd_conversao, id_luta, sequencia, momento_inicio, momento_fim, quem_faz, quem_sofre, acao_tipo, acao, tecnica, direcao, pontuacao) VALUES (1, 9, 53, TRIM(' 00:08:22,583'), TRIM(' 00:08:26,779'), 'BISCHOF', 'SCHMITT', 'ATTACK', '&lt;TECNICA&gt;', 'KOSOTO GARI', 2, 'IPPON')</v>
      </c>
      <c r="R535" t="s">
        <v>10327</v>
      </c>
    </row>
    <row r="536" spans="1:18" hidden="1" x14ac:dyDescent="0.25">
      <c r="A536" s="7">
        <f>anotacoes!D536</f>
        <v>40958</v>
      </c>
      <c r="B536" t="str">
        <f>anotacoes!C536</f>
        <v>GRAND PRIX DUSSELDORF 2012</v>
      </c>
      <c r="C536" t="str">
        <f>anotacoes!E536</f>
        <v>BISCHOF</v>
      </c>
      <c r="D536" t="str">
        <f>anotacoes!F536</f>
        <v>SCHMITT</v>
      </c>
      <c r="E536" t="s">
        <v>10325</v>
      </c>
      <c r="F536">
        <f>anotacoes!A536</f>
        <v>9</v>
      </c>
      <c r="G536">
        <f>anotacoes!B536</f>
        <v>54</v>
      </c>
      <c r="H536" t="str">
        <f>anotacoes!K536</f>
        <v xml:space="preserve"> 00:08:26,779</v>
      </c>
      <c r="I536" t="str">
        <f>anotacoes!L536</f>
        <v xml:space="preserve"> 00:08:26,779</v>
      </c>
      <c r="J536" t="str">
        <f>IF(L536="PAUSE",E536,IF(anotacoes!G540=conversao_anotacoes!C536,conversao_anotacoes!C536,conversao_anotacoes!D536))</f>
        <v>BISCHOF</v>
      </c>
      <c r="K536" t="str">
        <f t="shared" si="16"/>
        <v>SCHMITT</v>
      </c>
      <c r="L536" t="str">
        <f>UPPER(anotacoes!H536)</f>
        <v>END OF COMBAT</v>
      </c>
      <c r="M536" t="str">
        <f>IF(OR(L536="ATTACK",L536="FINTA"),"&lt;TECNICA&gt;",UPPER(anotacoes!I536))</f>
        <v>&lt;NULL&gt;</v>
      </c>
      <c r="N536" t="str">
        <f>IF(OR(L536="ATTACK",L536="FINTA"),UPPER(anotacoes!I536),"")</f>
        <v/>
      </c>
      <c r="O536" s="6" t="str">
        <f>IF(anotacoes!N536=0,"",anotacoes!N536)</f>
        <v/>
      </c>
      <c r="P536" t="str">
        <f>IF(anotacoes!M536=0,"",UPPER(anotacoes!M536))</f>
        <v/>
      </c>
      <c r="Q536" t="str">
        <f t="shared" si="17"/>
        <v>INSERT INTO CONVERSAO_LUTA_ACAO (cd_conversao, id_luta, sequencia, momento_inicio, momento_fim, quem_faz, quem_sofre, acao_tipo, acao, tecnica, direcao, pontuacao) VALUES (1, 9, 54, TRIM(' 00:08:26,779'), TRIM(' 00:08:26,779'), 'BISCHOF', 'SCHMITT', 'END OF COMBAT', '&lt;NULL&gt;', NULL, NULL, NULL)</v>
      </c>
      <c r="R536" t="s">
        <v>10327</v>
      </c>
    </row>
    <row r="537" spans="1:18" hidden="1" x14ac:dyDescent="0.25">
      <c r="A537" s="7">
        <f>anotacoes!D537</f>
        <v>40594</v>
      </c>
      <c r="B537" t="str">
        <f>anotacoes!C537</f>
        <v>GRAND PRIX DUSSELDORF 2011</v>
      </c>
      <c r="C537" t="str">
        <f>anotacoes!E537</f>
        <v>BISCHOF</v>
      </c>
      <c r="D537" t="str">
        <f>anotacoes!F537</f>
        <v>STEVENS</v>
      </c>
      <c r="E537" t="s">
        <v>10325</v>
      </c>
      <c r="F537">
        <f>anotacoes!A537</f>
        <v>10</v>
      </c>
      <c r="G537">
        <f>anotacoes!B537</f>
        <v>1</v>
      </c>
      <c r="H537" t="str">
        <f>anotacoes!K537</f>
        <v xml:space="preserve"> 00:00:01,430</v>
      </c>
      <c r="I537" t="str">
        <f>anotacoes!L537</f>
        <v xml:space="preserve"> 00:00:09,250</v>
      </c>
      <c r="J537" t="str">
        <f>IF(L537="PAUSE",E537,IF(anotacoes!G541=conversao_anotacoes!C537,conversao_anotacoes!C537,conversao_anotacoes!D537))</f>
        <v>BISCHOF</v>
      </c>
      <c r="K537" t="str">
        <f t="shared" si="16"/>
        <v>STEVENS</v>
      </c>
      <c r="L537" t="str">
        <f>UPPER(anotacoes!H537)</f>
        <v>DISPLACEMENT</v>
      </c>
      <c r="M537" t="str">
        <f>IF(OR(L537="ATTACK",L537="FINTA"),"&lt;TECNICA&gt;",UPPER(anotacoes!I537))</f>
        <v>2-3 STEP HESITANT RIGHT</v>
      </c>
      <c r="N537" t="str">
        <f>IF(OR(L537="ATTACK",L537="FINTA"),UPPER(anotacoes!I537),"")</f>
        <v/>
      </c>
      <c r="O537" s="6" t="str">
        <f>IF(anotacoes!N537=0,"",anotacoes!N537)</f>
        <v/>
      </c>
      <c r="P537" t="str">
        <f>IF(anotacoes!M537=0,"",UPPER(anotacoes!M537))</f>
        <v/>
      </c>
      <c r="Q537" t="str">
        <f t="shared" si="17"/>
        <v>INSERT INTO CONVERSAO_LUTA_ACAO (cd_conversao, id_luta, sequencia, momento_inicio, momento_fim, quem_faz, quem_sofre, acao_tipo, acao, tecnica, direcao, pontuacao) VALUES (1, 10, 1, TRIM(' 00:00:01,430'), TRIM(' 00:00:09,250'), 'BISCHOF', 'STEVENS', 'DISPLACEMENT', '2-3 STEP HESITANT RIGHT', NULL, NULL, NULL)</v>
      </c>
      <c r="R537" t="s">
        <v>10327</v>
      </c>
    </row>
    <row r="538" spans="1:18" hidden="1" x14ac:dyDescent="0.25">
      <c r="A538" s="7">
        <f>anotacoes!D538</f>
        <v>40594</v>
      </c>
      <c r="B538" t="str">
        <f>anotacoes!C538</f>
        <v>GRAND PRIX DUSSELDORF 2011</v>
      </c>
      <c r="C538" t="str">
        <f>anotacoes!E538</f>
        <v>BISCHOF</v>
      </c>
      <c r="D538" t="str">
        <f>anotacoes!F538</f>
        <v>STEVENS</v>
      </c>
      <c r="E538" t="s">
        <v>10325</v>
      </c>
      <c r="F538">
        <f>anotacoes!A538</f>
        <v>10</v>
      </c>
      <c r="G538">
        <f>anotacoes!B538</f>
        <v>2</v>
      </c>
      <c r="H538" t="str">
        <f>anotacoes!K538</f>
        <v xml:space="preserve"> 00:00:09,250</v>
      </c>
      <c r="I538" t="str">
        <f>anotacoes!L538</f>
        <v xml:space="preserve"> 00:00:11,469</v>
      </c>
      <c r="J538" t="str">
        <f>IF(L538="PAUSE",E538,IF(anotacoes!G542=conversao_anotacoes!C538,conversao_anotacoes!C538,conversao_anotacoes!D538))</f>
        <v>BISCHOF</v>
      </c>
      <c r="K538" t="str">
        <f t="shared" si="16"/>
        <v>STEVENS</v>
      </c>
      <c r="L538" t="str">
        <f>UPPER(anotacoes!H538)</f>
        <v>GRIP TIME</v>
      </c>
      <c r="M538" t="str">
        <f>IF(OR(L538="ATTACK",L538="FINTA"),"&lt;TECNICA&gt;",UPPER(anotacoes!I538))</f>
        <v>LEFT COLLAR</v>
      </c>
      <c r="N538" t="str">
        <f>IF(OR(L538="ATTACK",L538="FINTA"),UPPER(anotacoes!I538),"")</f>
        <v/>
      </c>
      <c r="O538" s="6" t="str">
        <f>IF(anotacoes!N538=0,"",anotacoes!N538)</f>
        <v/>
      </c>
      <c r="P538" t="str">
        <f>IF(anotacoes!M538=0,"",UPPER(anotacoes!M538))</f>
        <v/>
      </c>
      <c r="Q538" t="str">
        <f t="shared" si="17"/>
        <v>INSERT INTO CONVERSAO_LUTA_ACAO (cd_conversao, id_luta, sequencia, momento_inicio, momento_fim, quem_faz, quem_sofre, acao_tipo, acao, tecnica, direcao, pontuacao) VALUES (1, 10, 2, TRIM(' 00:00:09,250'), TRIM(' 00:00:11,469'), 'BISCHOF', 'STEVENS', 'GRIP TIME', 'LEFT COLLAR', NULL, NULL, NULL)</v>
      </c>
      <c r="R538" t="s">
        <v>10327</v>
      </c>
    </row>
    <row r="539" spans="1:18" hidden="1" x14ac:dyDescent="0.25">
      <c r="A539" s="7">
        <f>anotacoes!D539</f>
        <v>40594</v>
      </c>
      <c r="B539" t="str">
        <f>anotacoes!C539</f>
        <v>GRAND PRIX DUSSELDORF 2011</v>
      </c>
      <c r="C539" t="str">
        <f>anotacoes!E539</f>
        <v>BISCHOF</v>
      </c>
      <c r="D539" t="str">
        <f>anotacoes!F539</f>
        <v>STEVENS</v>
      </c>
      <c r="E539" t="s">
        <v>10325</v>
      </c>
      <c r="F539">
        <f>anotacoes!A539</f>
        <v>10</v>
      </c>
      <c r="G539">
        <f>anotacoes!B539</f>
        <v>3</v>
      </c>
      <c r="H539" t="str">
        <f>anotacoes!K539</f>
        <v xml:space="preserve"> 00:00:11,469</v>
      </c>
      <c r="I539" t="str">
        <f>anotacoes!L539</f>
        <v xml:space="preserve"> 00:00:20,369</v>
      </c>
      <c r="J539" t="str">
        <f>IF(L539="PAUSE",E539,IF(anotacoes!G543=conversao_anotacoes!C539,conversao_anotacoes!C539,conversao_anotacoes!D539))</f>
        <v>BISCHOF</v>
      </c>
      <c r="K539" t="str">
        <f t="shared" si="16"/>
        <v>STEVENS</v>
      </c>
      <c r="L539" t="str">
        <f>UPPER(anotacoes!H539)</f>
        <v>GRIP TIME</v>
      </c>
      <c r="M539" t="str">
        <f>IF(OR(L539="ATTACK",L539="FINTA"),"&lt;TECNICA&gt;",UPPER(anotacoes!I539))</f>
        <v>LEFT BACK</v>
      </c>
      <c r="N539" t="str">
        <f>IF(OR(L539="ATTACK",L539="FINTA"),UPPER(anotacoes!I539),"")</f>
        <v/>
      </c>
      <c r="O539" s="6" t="str">
        <f>IF(anotacoes!N539=0,"",anotacoes!N539)</f>
        <v/>
      </c>
      <c r="P539" t="str">
        <f>IF(anotacoes!M539=0,"",UPPER(anotacoes!M539))</f>
        <v/>
      </c>
      <c r="Q539" t="str">
        <f t="shared" si="17"/>
        <v>INSERT INTO CONVERSAO_LUTA_ACAO (cd_conversao, id_luta, sequencia, momento_inicio, momento_fim, quem_faz, quem_sofre, acao_tipo, acao, tecnica, direcao, pontuacao) VALUES (1, 10, 3, TRIM(' 00:00:11,469'), TRIM(' 00:00:20,369'), 'BISCHOF', 'STEVENS', 'GRIP TIME', 'LEFT BACK', NULL, NULL, NULL)</v>
      </c>
      <c r="R539" t="s">
        <v>10327</v>
      </c>
    </row>
    <row r="540" spans="1:18" hidden="1" x14ac:dyDescent="0.25">
      <c r="A540" s="7">
        <f>anotacoes!D540</f>
        <v>40594</v>
      </c>
      <c r="B540" t="str">
        <f>anotacoes!C540</f>
        <v>GRAND PRIX DUSSELDORF 2011</v>
      </c>
      <c r="C540" t="str">
        <f>anotacoes!E540</f>
        <v>BISCHOF</v>
      </c>
      <c r="D540" t="str">
        <f>anotacoes!F540</f>
        <v>STEVENS</v>
      </c>
      <c r="E540" t="s">
        <v>10325</v>
      </c>
      <c r="F540">
        <f>anotacoes!A540</f>
        <v>10</v>
      </c>
      <c r="G540">
        <f>anotacoes!B540</f>
        <v>4</v>
      </c>
      <c r="H540" t="str">
        <f>anotacoes!K540</f>
        <v xml:space="preserve"> 00:00:20,369</v>
      </c>
      <c r="I540" t="str">
        <f>anotacoes!L540</f>
        <v xml:space="preserve"> 00:00:25,004</v>
      </c>
      <c r="J540" t="str">
        <f>IF(L540="PAUSE",E540,IF(anotacoes!G544=conversao_anotacoes!C540,conversao_anotacoes!C540,conversao_anotacoes!D540))</f>
        <v>BISCHOF</v>
      </c>
      <c r="K540" t="str">
        <f t="shared" si="16"/>
        <v>STEVENS</v>
      </c>
      <c r="L540" t="str">
        <f>UPPER(anotacoes!H540)</f>
        <v>GRIP TIME</v>
      </c>
      <c r="M540" t="str">
        <f>IF(OR(L540="ATTACK",L540="FINTA"),"&lt;TECNICA&gt;",UPPER(anotacoes!I540))</f>
        <v>RIGHT COLLAR</v>
      </c>
      <c r="N540" t="str">
        <f>IF(OR(L540="ATTACK",L540="FINTA"),UPPER(anotacoes!I540),"")</f>
        <v/>
      </c>
      <c r="O540" s="6" t="str">
        <f>IF(anotacoes!N540=0,"",anotacoes!N540)</f>
        <v/>
      </c>
      <c r="P540" t="str">
        <f>IF(anotacoes!M540=0,"",UPPER(anotacoes!M540))</f>
        <v/>
      </c>
      <c r="Q540" t="str">
        <f t="shared" si="17"/>
        <v>INSERT INTO CONVERSAO_LUTA_ACAO (cd_conversao, id_luta, sequencia, momento_inicio, momento_fim, quem_faz, quem_sofre, acao_tipo, acao, tecnica, direcao, pontuacao) VALUES (1, 10, 4, TRIM(' 00:00:20,369'), TRIM(' 00:00:25,004'), 'BISCHOF', 'STEVENS', 'GRIP TIME', 'RIGHT COLLAR', NULL, NULL, NULL)</v>
      </c>
      <c r="R540" t="s">
        <v>10327</v>
      </c>
    </row>
    <row r="541" spans="1:18" hidden="1" x14ac:dyDescent="0.25">
      <c r="A541" s="7">
        <f>anotacoes!D541</f>
        <v>40594</v>
      </c>
      <c r="B541" t="str">
        <f>anotacoes!C541</f>
        <v>GRAND PRIX DUSSELDORF 2011</v>
      </c>
      <c r="C541" t="str">
        <f>anotacoes!E541</f>
        <v>BISCHOF</v>
      </c>
      <c r="D541" t="str">
        <f>anotacoes!F541</f>
        <v>STEVENS</v>
      </c>
      <c r="E541" t="s">
        <v>10325</v>
      </c>
      <c r="F541">
        <f>anotacoes!A541</f>
        <v>10</v>
      </c>
      <c r="G541">
        <f>anotacoes!B541</f>
        <v>5</v>
      </c>
      <c r="H541" t="str">
        <f>anotacoes!K541</f>
        <v xml:space="preserve"> 00:00:25,004</v>
      </c>
      <c r="I541" t="str">
        <f>anotacoes!L541</f>
        <v xml:space="preserve"> 00:00:25,516</v>
      </c>
      <c r="J541" t="str">
        <f>IF(L541="PAUSE",E541,IF(anotacoes!G545=conversao_anotacoes!C541,conversao_anotacoes!C541,conversao_anotacoes!D541))</f>
        <v>BISCHOF</v>
      </c>
      <c r="K541" t="str">
        <f t="shared" si="16"/>
        <v>STEVENS</v>
      </c>
      <c r="L541" t="str">
        <f>UPPER(anotacoes!H541)</f>
        <v>ATTACK</v>
      </c>
      <c r="M541" t="str">
        <f>IF(OR(L541="ATTACK",L541="FINTA"),"&lt;TECNICA&gt;",UPPER(anotacoes!I541))</f>
        <v>&lt;TECNICA&gt;</v>
      </c>
      <c r="N541" t="str">
        <f>IF(OR(L541="ATTACK",L541="FINTA"),UPPER(anotacoes!I541),"")</f>
        <v>SEOI NAGE</v>
      </c>
      <c r="O541" s="6">
        <f>IF(anotacoes!N541=0,"",anotacoes!N541)</f>
        <v>4</v>
      </c>
      <c r="P541" t="str">
        <f>IF(anotacoes!M541=0,"",UPPER(anotacoes!M541))</f>
        <v/>
      </c>
      <c r="Q541" t="str">
        <f t="shared" si="17"/>
        <v>INSERT INTO CONVERSAO_LUTA_ACAO (cd_conversao, id_luta, sequencia, momento_inicio, momento_fim, quem_faz, quem_sofre, acao_tipo, acao, tecnica, direcao, pontuacao) VALUES (1, 10, 5, TRIM(' 00:00:25,004'), TRIM(' 00:00:25,516'), 'BISCHOF', 'STEVENS', 'ATTACK', '&lt;TECNICA&gt;', 'SEOI NAGE', 4, NULL)</v>
      </c>
      <c r="R541" t="s">
        <v>10327</v>
      </c>
    </row>
    <row r="542" spans="1:18" hidden="1" x14ac:dyDescent="0.25">
      <c r="A542" s="7">
        <f>anotacoes!D542</f>
        <v>40594</v>
      </c>
      <c r="B542" t="str">
        <f>anotacoes!C542</f>
        <v>GRAND PRIX DUSSELDORF 2011</v>
      </c>
      <c r="C542" t="str">
        <f>anotacoes!E542</f>
        <v>BISCHOF</v>
      </c>
      <c r="D542" t="str">
        <f>anotacoes!F542</f>
        <v>STEVENS</v>
      </c>
      <c r="E542" t="s">
        <v>10325</v>
      </c>
      <c r="F542">
        <f>anotacoes!A542</f>
        <v>10</v>
      </c>
      <c r="G542">
        <f>anotacoes!B542</f>
        <v>6</v>
      </c>
      <c r="H542" t="str">
        <f>anotacoes!K542</f>
        <v xml:space="preserve"> 00:00:25,516</v>
      </c>
      <c r="I542" t="str">
        <f>anotacoes!L542</f>
        <v xml:space="preserve"> 00:00:30,978</v>
      </c>
      <c r="J542" t="str">
        <f>IF(L542="PAUSE",E542,IF(anotacoes!G546=conversao_anotacoes!C542,conversao_anotacoes!C542,conversao_anotacoes!D542))</f>
        <v>BISCHOF</v>
      </c>
      <c r="K542" t="str">
        <f t="shared" si="16"/>
        <v>STEVENS</v>
      </c>
      <c r="L542" t="str">
        <f>UPPER(anotacoes!H542)</f>
        <v>DISPLACEMENT</v>
      </c>
      <c r="M542" t="str">
        <f>IF(OR(L542="ATTACK",L542="FINTA"),"&lt;TECNICA&gt;",UPPER(anotacoes!I542))</f>
        <v>TRY TO GRIP WITH CONTACT</v>
      </c>
      <c r="N542" t="str">
        <f>IF(OR(L542="ATTACK",L542="FINTA"),UPPER(anotacoes!I542),"")</f>
        <v/>
      </c>
      <c r="O542" s="6" t="str">
        <f>IF(anotacoes!N542=0,"",anotacoes!N542)</f>
        <v/>
      </c>
      <c r="P542" t="str">
        <f>IF(anotacoes!M542=0,"",UPPER(anotacoes!M542))</f>
        <v/>
      </c>
      <c r="Q542" t="str">
        <f t="shared" si="17"/>
        <v>INSERT INTO CONVERSAO_LUTA_ACAO (cd_conversao, id_luta, sequencia, momento_inicio, momento_fim, quem_faz, quem_sofre, acao_tipo, acao, tecnica, direcao, pontuacao) VALUES (1, 10, 6, TRIM(' 00:00:25,516'), TRIM(' 00:00:30,978'), 'BISCHOF', 'STEVENS', 'DISPLACEMENT', 'TRY TO GRIP WITH CONTACT', NULL, NULL, NULL)</v>
      </c>
      <c r="R542" t="s">
        <v>10327</v>
      </c>
    </row>
    <row r="543" spans="1:18" hidden="1" x14ac:dyDescent="0.25">
      <c r="A543" s="7">
        <f>anotacoes!D543</f>
        <v>40594</v>
      </c>
      <c r="B543" t="str">
        <f>anotacoes!C543</f>
        <v>GRAND PRIX DUSSELDORF 2011</v>
      </c>
      <c r="C543" t="str">
        <f>anotacoes!E543</f>
        <v>BISCHOF</v>
      </c>
      <c r="D543" t="str">
        <f>anotacoes!F543</f>
        <v>STEVENS</v>
      </c>
      <c r="E543" t="s">
        <v>10325</v>
      </c>
      <c r="F543">
        <f>anotacoes!A543</f>
        <v>10</v>
      </c>
      <c r="G543">
        <f>anotacoes!B543</f>
        <v>7</v>
      </c>
      <c r="H543" t="str">
        <f>anotacoes!K543</f>
        <v xml:space="preserve"> 00:00:30,978</v>
      </c>
      <c r="I543" t="str">
        <f>anotacoes!L543</f>
        <v xml:space="preserve"> 00:00:32,066</v>
      </c>
      <c r="J543" t="str">
        <f>IF(L543="PAUSE",E543,IF(anotacoes!G547=conversao_anotacoes!C543,conversao_anotacoes!C543,conversao_anotacoes!D543))</f>
        <v>BISCHOF</v>
      </c>
      <c r="K543" t="str">
        <f t="shared" si="16"/>
        <v>STEVENS</v>
      </c>
      <c r="L543" t="str">
        <f>UPPER(anotacoes!H543)</f>
        <v>GRIP TIME</v>
      </c>
      <c r="M543" t="str">
        <f>IF(OR(L543="ATTACK",L543="FINTA"),"&lt;TECNICA&gt;",UPPER(anotacoes!I543))</f>
        <v>RIGHT COLLAR</v>
      </c>
      <c r="N543" t="str">
        <f>IF(OR(L543="ATTACK",L543="FINTA"),UPPER(anotacoes!I543),"")</f>
        <v/>
      </c>
      <c r="O543" s="6" t="str">
        <f>IF(anotacoes!N543=0,"",anotacoes!N543)</f>
        <v/>
      </c>
      <c r="P543" t="str">
        <f>IF(anotacoes!M543=0,"",UPPER(anotacoes!M543))</f>
        <v/>
      </c>
      <c r="Q543" t="str">
        <f t="shared" si="17"/>
        <v>INSERT INTO CONVERSAO_LUTA_ACAO (cd_conversao, id_luta, sequencia, momento_inicio, momento_fim, quem_faz, quem_sofre, acao_tipo, acao, tecnica, direcao, pontuacao) VALUES (1, 10, 7, TRIM(' 00:00:30,978'), TRIM(' 00:00:32,066'), 'BISCHOF', 'STEVENS', 'GRIP TIME', 'RIGHT COLLAR', NULL, NULL, NULL)</v>
      </c>
      <c r="R543" t="s">
        <v>10327</v>
      </c>
    </row>
    <row r="544" spans="1:18" hidden="1" x14ac:dyDescent="0.25">
      <c r="A544" s="7">
        <f>anotacoes!D544</f>
        <v>40594</v>
      </c>
      <c r="B544" t="str">
        <f>anotacoes!C544</f>
        <v>GRAND PRIX DUSSELDORF 2011</v>
      </c>
      <c r="C544" t="str">
        <f>anotacoes!E544</f>
        <v>BISCHOF</v>
      </c>
      <c r="D544" t="str">
        <f>anotacoes!F544</f>
        <v>STEVENS</v>
      </c>
      <c r="E544" t="s">
        <v>10325</v>
      </c>
      <c r="F544">
        <f>anotacoes!A544</f>
        <v>10</v>
      </c>
      <c r="G544">
        <f>anotacoes!B544</f>
        <v>8</v>
      </c>
      <c r="H544" t="str">
        <f>anotacoes!K544</f>
        <v xml:space="preserve"> 00:00:32,066</v>
      </c>
      <c r="I544" t="str">
        <f>anotacoes!L544</f>
        <v xml:space="preserve"> 00:00:36,034</v>
      </c>
      <c r="J544" t="str">
        <f>IF(L544="PAUSE",E544,IF(anotacoes!G548=conversao_anotacoes!C544,conversao_anotacoes!C544,conversao_anotacoes!D544))</f>
        <v>BISCHOF</v>
      </c>
      <c r="K544" t="str">
        <f t="shared" si="16"/>
        <v>STEVENS</v>
      </c>
      <c r="L544" t="str">
        <f>UPPER(anotacoes!H544)</f>
        <v>GRIP TIME</v>
      </c>
      <c r="M544" t="str">
        <f>IF(OR(L544="ATTACK",L544="FINTA"),"&lt;TECNICA&gt;",UPPER(anotacoes!I544))</f>
        <v>RIGHT COLLAR LEFT SLEEVE</v>
      </c>
      <c r="N544" t="str">
        <f>IF(OR(L544="ATTACK",L544="FINTA"),UPPER(anotacoes!I544),"")</f>
        <v/>
      </c>
      <c r="O544" s="6" t="str">
        <f>IF(anotacoes!N544=0,"",anotacoes!N544)</f>
        <v/>
      </c>
      <c r="P544" t="str">
        <f>IF(anotacoes!M544=0,"",UPPER(anotacoes!M544))</f>
        <v/>
      </c>
      <c r="Q544" t="str">
        <f t="shared" si="17"/>
        <v>INSERT INTO CONVERSAO_LUTA_ACAO (cd_conversao, id_luta, sequencia, momento_inicio, momento_fim, quem_faz, quem_sofre, acao_tipo, acao, tecnica, direcao, pontuacao) VALUES (1, 10, 8, TRIM(' 00:00:32,066'), TRIM(' 00:00:36,034'), 'BISCHOF', 'STEVENS', 'GRIP TIME', 'RIGHT COLLAR LEFT SLEEVE', NULL, NULL, NULL)</v>
      </c>
      <c r="R544" t="s">
        <v>10327</v>
      </c>
    </row>
    <row r="545" spans="1:18" hidden="1" x14ac:dyDescent="0.25">
      <c r="A545" s="7">
        <f>anotacoes!D545</f>
        <v>40594</v>
      </c>
      <c r="B545" t="str">
        <f>anotacoes!C545</f>
        <v>GRAND PRIX DUSSELDORF 2011</v>
      </c>
      <c r="C545" t="str">
        <f>anotacoes!E545</f>
        <v>BISCHOF</v>
      </c>
      <c r="D545" t="str">
        <f>anotacoes!F545</f>
        <v>STEVENS</v>
      </c>
      <c r="E545" t="s">
        <v>10325</v>
      </c>
      <c r="F545">
        <f>anotacoes!A545</f>
        <v>10</v>
      </c>
      <c r="G545">
        <f>anotacoes!B545</f>
        <v>9</v>
      </c>
      <c r="H545" t="str">
        <f>anotacoes!K545</f>
        <v xml:space="preserve"> 00:00:36,193</v>
      </c>
      <c r="I545" t="str">
        <f>anotacoes!L545</f>
        <v xml:space="preserve"> 00:00:38,908</v>
      </c>
      <c r="J545" t="str">
        <f>IF(L545="PAUSE",E545,IF(anotacoes!G549=conversao_anotacoes!C545,conversao_anotacoes!C545,conversao_anotacoes!D545))</f>
        <v>BISCHOF</v>
      </c>
      <c r="K545" t="str">
        <f t="shared" si="16"/>
        <v>STEVENS</v>
      </c>
      <c r="L545" t="str">
        <f>UPPER(anotacoes!H545)</f>
        <v>TRANSITION</v>
      </c>
      <c r="M545" t="str">
        <f>IF(OR(L545="ATTACK",L545="FINTA"),"&lt;TECNICA&gt;",UPPER(anotacoes!I545))</f>
        <v>&lt;NAO_CLASSIFICADO&gt;</v>
      </c>
      <c r="N545" t="str">
        <f>IF(OR(L545="ATTACK",L545="FINTA"),UPPER(anotacoes!I545),"")</f>
        <v/>
      </c>
      <c r="O545" s="6" t="str">
        <f>IF(anotacoes!N545=0,"",anotacoes!N545)</f>
        <v/>
      </c>
      <c r="P545" t="str">
        <f>IF(anotacoes!M545=0,"",UPPER(anotacoes!M545))</f>
        <v/>
      </c>
      <c r="Q545" t="str">
        <f t="shared" si="17"/>
        <v>INSERT INTO CONVERSAO_LUTA_ACAO (cd_conversao, id_luta, sequencia, momento_inicio, momento_fim, quem_faz, quem_sofre, acao_tipo, acao, tecnica, direcao, pontuacao) VALUES (1, 10, 9, TRIM(' 00:00:36,193'), TRIM(' 00:00:38,908'), 'BISCHOF', 'STEVENS', 'TRANSITION', '&lt;NAO_CLASSIFICADO&gt;', NULL, NULL, NULL)</v>
      </c>
      <c r="R545" t="s">
        <v>10327</v>
      </c>
    </row>
    <row r="546" spans="1:18" hidden="1" x14ac:dyDescent="0.25">
      <c r="A546" s="7">
        <f>anotacoes!D546</f>
        <v>40594</v>
      </c>
      <c r="B546" t="str">
        <f>anotacoes!C546</f>
        <v>GRAND PRIX DUSSELDORF 2011</v>
      </c>
      <c r="C546" t="str">
        <f>anotacoes!E546</f>
        <v>BISCHOF</v>
      </c>
      <c r="D546" t="str">
        <f>anotacoes!F546</f>
        <v>STEVENS</v>
      </c>
      <c r="E546" t="s">
        <v>10325</v>
      </c>
      <c r="F546">
        <f>anotacoes!A546</f>
        <v>10</v>
      </c>
      <c r="G546">
        <f>anotacoes!B546</f>
        <v>10</v>
      </c>
      <c r="H546" t="str">
        <f>anotacoes!K546</f>
        <v xml:space="preserve"> 00:00:39,091</v>
      </c>
      <c r="I546" t="str">
        <f>anotacoes!L546</f>
        <v xml:space="preserve"> 00:00:41,121</v>
      </c>
      <c r="J546" t="str">
        <f>IF(L546="PAUSE",E546,IF(anotacoes!G550=conversao_anotacoes!C546,conversao_anotacoes!C546,conversao_anotacoes!D546))</f>
        <v>&lt;ARBITRO_DESCONHECIDO&gt;</v>
      </c>
      <c r="K546" t="str">
        <f t="shared" si="16"/>
        <v/>
      </c>
      <c r="L546" t="str">
        <f>UPPER(anotacoes!H546)</f>
        <v>PAUSE</v>
      </c>
      <c r="M546" t="str">
        <f>IF(OR(L546="ATTACK",L546="FINTA"),"&lt;TECNICA&gt;",UPPER(anotacoes!I546))</f>
        <v>&lt;NAO_CLASSIFICADO&gt;</v>
      </c>
      <c r="N546" t="str">
        <f>IF(OR(L546="ATTACK",L546="FINTA"),UPPER(anotacoes!I546),"")</f>
        <v/>
      </c>
      <c r="O546" s="6" t="str">
        <f>IF(anotacoes!N546=0,"",anotacoes!N546)</f>
        <v/>
      </c>
      <c r="P546" t="str">
        <f>IF(anotacoes!M546=0,"",UPPER(anotacoes!M546))</f>
        <v/>
      </c>
      <c r="Q546" t="str">
        <f t="shared" si="17"/>
        <v>INSERT INTO CONVERSAO_LUTA_ACAO (cd_conversao, id_luta, sequencia, momento_inicio, momento_fim, quem_faz, quem_sofre, acao_tipo, acao, tecnica, direcao, pontuacao) VALUES (1, 10, 10, TRIM(' 00:00:39,091'), TRIM(' 00:00:41,121'), '&lt;ARBITRO_DESCONHECIDO&gt;', '', 'PAUSE', '&lt;NAO_CLASSIFICADO&gt;', NULL, NULL, NULL)</v>
      </c>
      <c r="R546" t="s">
        <v>10327</v>
      </c>
    </row>
    <row r="547" spans="1:18" hidden="1" x14ac:dyDescent="0.25">
      <c r="A547" s="7">
        <f>anotacoes!D547</f>
        <v>40594</v>
      </c>
      <c r="B547" t="str">
        <f>anotacoes!C547</f>
        <v>GRAND PRIX DUSSELDORF 2011</v>
      </c>
      <c r="C547" t="str">
        <f>anotacoes!E547</f>
        <v>BISCHOF</v>
      </c>
      <c r="D547" t="str">
        <f>anotacoes!F547</f>
        <v>STEVENS</v>
      </c>
      <c r="E547" t="s">
        <v>10325</v>
      </c>
      <c r="F547">
        <f>anotacoes!A547</f>
        <v>10</v>
      </c>
      <c r="G547">
        <f>anotacoes!B547</f>
        <v>11</v>
      </c>
      <c r="H547" t="str">
        <f>anotacoes!K547</f>
        <v xml:space="preserve"> 00:00:41,309</v>
      </c>
      <c r="I547" t="str">
        <f>anotacoes!L547</f>
        <v xml:space="preserve"> 00:00:44,991</v>
      </c>
      <c r="J547" t="str">
        <f>IF(L547="PAUSE",E547,IF(anotacoes!G551=conversao_anotacoes!C547,conversao_anotacoes!C547,conversao_anotacoes!D547))</f>
        <v>BISCHOF</v>
      </c>
      <c r="K547" t="str">
        <f t="shared" si="16"/>
        <v>STEVENS</v>
      </c>
      <c r="L547" t="str">
        <f>UPPER(anotacoes!H547)</f>
        <v>DISPLACEMENT</v>
      </c>
      <c r="M547" t="str">
        <f>IF(OR(L547="ATTACK",L547="FINTA"),"&lt;TECNICA&gt;",UPPER(anotacoes!I547))</f>
        <v>2-3 STEP HESITANT RIGHT</v>
      </c>
      <c r="N547" t="str">
        <f>IF(OR(L547="ATTACK",L547="FINTA"),UPPER(anotacoes!I547),"")</f>
        <v/>
      </c>
      <c r="O547" s="6" t="str">
        <f>IF(anotacoes!N547=0,"",anotacoes!N547)</f>
        <v/>
      </c>
      <c r="P547" t="str">
        <f>IF(anotacoes!M547=0,"",UPPER(anotacoes!M547))</f>
        <v/>
      </c>
      <c r="Q547" t="str">
        <f t="shared" si="17"/>
        <v>INSERT INTO CONVERSAO_LUTA_ACAO (cd_conversao, id_luta, sequencia, momento_inicio, momento_fim, quem_faz, quem_sofre, acao_tipo, acao, tecnica, direcao, pontuacao) VALUES (1, 10, 11, TRIM(' 00:00:41,309'), TRIM(' 00:00:44,991'), 'BISCHOF', 'STEVENS', 'DISPLACEMENT', '2-3 STEP HESITANT RIGHT', NULL, NULL, NULL)</v>
      </c>
      <c r="R547" t="s">
        <v>10327</v>
      </c>
    </row>
    <row r="548" spans="1:18" hidden="1" x14ac:dyDescent="0.25">
      <c r="A548" s="7">
        <f>anotacoes!D548</f>
        <v>40594</v>
      </c>
      <c r="B548" t="str">
        <f>anotacoes!C548</f>
        <v>GRAND PRIX DUSSELDORF 2011</v>
      </c>
      <c r="C548" t="str">
        <f>anotacoes!E548</f>
        <v>BISCHOF</v>
      </c>
      <c r="D548" t="str">
        <f>anotacoes!F548</f>
        <v>STEVENS</v>
      </c>
      <c r="E548" t="s">
        <v>10325</v>
      </c>
      <c r="F548">
        <f>anotacoes!A548</f>
        <v>10</v>
      </c>
      <c r="G548">
        <f>anotacoes!B548</f>
        <v>12</v>
      </c>
      <c r="H548" t="str">
        <f>anotacoes!K548</f>
        <v xml:space="preserve"> 00:00:45,161</v>
      </c>
      <c r="I548" t="str">
        <f>anotacoes!L548</f>
        <v xml:space="preserve"> 00:00:47,422</v>
      </c>
      <c r="J548" t="str">
        <f>IF(L548="PAUSE",E548,IF(anotacoes!G552=conversao_anotacoes!C548,conversao_anotacoes!C548,conversao_anotacoes!D548))</f>
        <v>BISCHOF</v>
      </c>
      <c r="K548" t="str">
        <f t="shared" si="16"/>
        <v>STEVENS</v>
      </c>
      <c r="L548" t="str">
        <f>UPPER(anotacoes!H548)</f>
        <v>GRIP TIME</v>
      </c>
      <c r="M548" t="str">
        <f>IF(OR(L548="ATTACK",L548="FINTA"),"&lt;TECNICA&gt;",UPPER(anotacoes!I548))</f>
        <v>RIGHT COLLAR</v>
      </c>
      <c r="N548" t="str">
        <f>IF(OR(L548="ATTACK",L548="FINTA"),UPPER(anotacoes!I548),"")</f>
        <v/>
      </c>
      <c r="O548" s="6" t="str">
        <f>IF(anotacoes!N548=0,"",anotacoes!N548)</f>
        <v/>
      </c>
      <c r="P548" t="str">
        <f>IF(anotacoes!M548=0,"",UPPER(anotacoes!M548))</f>
        <v/>
      </c>
      <c r="Q548" t="str">
        <f t="shared" si="17"/>
        <v>INSERT INTO CONVERSAO_LUTA_ACAO (cd_conversao, id_luta, sequencia, momento_inicio, momento_fim, quem_faz, quem_sofre, acao_tipo, acao, tecnica, direcao, pontuacao) VALUES (1, 10, 12, TRIM(' 00:00:45,161'), TRIM(' 00:00:47,422'), 'BISCHOF', 'STEVENS', 'GRIP TIME', 'RIGHT COLLAR', NULL, NULL, NULL)</v>
      </c>
      <c r="R548" t="s">
        <v>10327</v>
      </c>
    </row>
    <row r="549" spans="1:18" hidden="1" x14ac:dyDescent="0.25">
      <c r="A549" s="7">
        <f>anotacoes!D549</f>
        <v>40594</v>
      </c>
      <c r="B549" t="str">
        <f>anotacoes!C549</f>
        <v>GRAND PRIX DUSSELDORF 2011</v>
      </c>
      <c r="C549" t="str">
        <f>anotacoes!E549</f>
        <v>BISCHOF</v>
      </c>
      <c r="D549" t="str">
        <f>anotacoes!F549</f>
        <v>STEVENS</v>
      </c>
      <c r="E549" t="s">
        <v>10325</v>
      </c>
      <c r="F549">
        <f>anotacoes!A549</f>
        <v>10</v>
      </c>
      <c r="G549">
        <f>anotacoes!B549</f>
        <v>13</v>
      </c>
      <c r="H549" t="str">
        <f>anotacoes!K549</f>
        <v xml:space="preserve"> 00:00:47,422</v>
      </c>
      <c r="I549" t="str">
        <f>anotacoes!L549</f>
        <v xml:space="preserve"> 00:00:50,410</v>
      </c>
      <c r="J549" t="str">
        <f>IF(L549="PAUSE",E549,IF(anotacoes!G553=conversao_anotacoes!C549,conversao_anotacoes!C549,conversao_anotacoes!D549))</f>
        <v>BISCHOF</v>
      </c>
      <c r="K549" t="str">
        <f t="shared" si="16"/>
        <v>STEVENS</v>
      </c>
      <c r="L549" t="str">
        <f>UPPER(anotacoes!H549)</f>
        <v>DISPLACEMENT</v>
      </c>
      <c r="M549" t="str">
        <f>IF(OR(L549="ATTACK",L549="FINTA"),"&lt;TECNICA&gt;",UPPER(anotacoes!I549))</f>
        <v>TRY TO GRIP WITH CONTACT</v>
      </c>
      <c r="N549" t="str">
        <f>IF(OR(L549="ATTACK",L549="FINTA"),UPPER(anotacoes!I549),"")</f>
        <v/>
      </c>
      <c r="O549" s="6" t="str">
        <f>IF(anotacoes!N549=0,"",anotacoes!N549)</f>
        <v/>
      </c>
      <c r="P549" t="str">
        <f>IF(anotacoes!M549=0,"",UPPER(anotacoes!M549))</f>
        <v/>
      </c>
      <c r="Q549" t="str">
        <f t="shared" si="17"/>
        <v>INSERT INTO CONVERSAO_LUTA_ACAO (cd_conversao, id_luta, sequencia, momento_inicio, momento_fim, quem_faz, quem_sofre, acao_tipo, acao, tecnica, direcao, pontuacao) VALUES (1, 10, 13, TRIM(' 00:00:47,422'), TRIM(' 00:00:50,410'), 'BISCHOF', 'STEVENS', 'DISPLACEMENT', 'TRY TO GRIP WITH CONTACT', NULL, NULL, NULL)</v>
      </c>
      <c r="R549" t="s">
        <v>10327</v>
      </c>
    </row>
    <row r="550" spans="1:18" hidden="1" x14ac:dyDescent="0.25">
      <c r="A550" s="7">
        <f>anotacoes!D550</f>
        <v>40594</v>
      </c>
      <c r="B550" t="str">
        <f>anotacoes!C550</f>
        <v>GRAND PRIX DUSSELDORF 2011</v>
      </c>
      <c r="C550" t="str">
        <f>anotacoes!E550</f>
        <v>BISCHOF</v>
      </c>
      <c r="D550" t="str">
        <f>anotacoes!F550</f>
        <v>STEVENS</v>
      </c>
      <c r="E550" t="s">
        <v>10325</v>
      </c>
      <c r="F550">
        <f>anotacoes!A550</f>
        <v>10</v>
      </c>
      <c r="G550">
        <f>anotacoes!B550</f>
        <v>14</v>
      </c>
      <c r="H550" t="str">
        <f>anotacoes!K550</f>
        <v xml:space="preserve"> 00:00:50,410</v>
      </c>
      <c r="I550" t="str">
        <f>anotacoes!L550</f>
        <v xml:space="preserve"> 00:00:55,688</v>
      </c>
      <c r="J550" t="str">
        <f>IF(L550="PAUSE",E550,IF(anotacoes!G554=conversao_anotacoes!C550,conversao_anotacoes!C550,conversao_anotacoes!D550))</f>
        <v>BISCHOF</v>
      </c>
      <c r="K550" t="str">
        <f t="shared" si="16"/>
        <v>STEVENS</v>
      </c>
      <c r="L550" t="str">
        <f>UPPER(anotacoes!H550)</f>
        <v>DISPLACEMENT</v>
      </c>
      <c r="M550" t="str">
        <f>IF(OR(L550="ATTACK",L550="FINTA"),"&lt;TECNICA&gt;",UPPER(anotacoes!I550))</f>
        <v>TRY TO GRIP WITH CONTACT</v>
      </c>
      <c r="N550" t="str">
        <f>IF(OR(L550="ATTACK",L550="FINTA"),UPPER(anotacoes!I550),"")</f>
        <v/>
      </c>
      <c r="O550" s="6" t="str">
        <f>IF(anotacoes!N550=0,"",anotacoes!N550)</f>
        <v/>
      </c>
      <c r="P550" t="str">
        <f>IF(anotacoes!M550=0,"",UPPER(anotacoes!M550))</f>
        <v/>
      </c>
      <c r="Q550" t="str">
        <f t="shared" si="17"/>
        <v>INSERT INTO CONVERSAO_LUTA_ACAO (cd_conversao, id_luta, sequencia, momento_inicio, momento_fim, quem_faz, quem_sofre, acao_tipo, acao, tecnica, direcao, pontuacao) VALUES (1, 10, 14, TRIM(' 00:00:50,410'), TRIM(' 00:00:55,688'), 'BISCHOF', 'STEVENS', 'DISPLACEMENT', 'TRY TO GRIP WITH CONTACT', NULL, NULL, NULL)</v>
      </c>
      <c r="R550" t="s">
        <v>10327</v>
      </c>
    </row>
    <row r="551" spans="1:18" hidden="1" x14ac:dyDescent="0.25">
      <c r="A551" s="7">
        <f>anotacoes!D551</f>
        <v>40594</v>
      </c>
      <c r="B551" t="str">
        <f>anotacoes!C551</f>
        <v>GRAND PRIX DUSSELDORF 2011</v>
      </c>
      <c r="C551" t="str">
        <f>anotacoes!E551</f>
        <v>BISCHOF</v>
      </c>
      <c r="D551" t="str">
        <f>anotacoes!F551</f>
        <v>STEVENS</v>
      </c>
      <c r="E551" t="s">
        <v>10325</v>
      </c>
      <c r="F551">
        <f>anotacoes!A551</f>
        <v>10</v>
      </c>
      <c r="G551">
        <f>anotacoes!B551</f>
        <v>15</v>
      </c>
      <c r="H551" t="str">
        <f>anotacoes!K551</f>
        <v xml:space="preserve"> 00:00:55,688</v>
      </c>
      <c r="I551" t="str">
        <f>anotacoes!L551</f>
        <v xml:space="preserve"> 00:00:58,730</v>
      </c>
      <c r="J551" t="str">
        <f>IF(L551="PAUSE",E551,IF(anotacoes!G555=conversao_anotacoes!C551,conversao_anotacoes!C551,conversao_anotacoes!D551))</f>
        <v>BISCHOF</v>
      </c>
      <c r="K551" t="str">
        <f t="shared" si="16"/>
        <v>STEVENS</v>
      </c>
      <c r="L551" t="str">
        <f>UPPER(anotacoes!H551)</f>
        <v>GRIP TIME</v>
      </c>
      <c r="M551" t="str">
        <f>IF(OR(L551="ATTACK",L551="FINTA"),"&lt;TECNICA&gt;",UPPER(anotacoes!I551))</f>
        <v>RIGHT COLLAR</v>
      </c>
      <c r="N551" t="str">
        <f>IF(OR(L551="ATTACK",L551="FINTA"),UPPER(anotacoes!I551),"")</f>
        <v/>
      </c>
      <c r="O551" s="6" t="str">
        <f>IF(anotacoes!N551=0,"",anotacoes!N551)</f>
        <v/>
      </c>
      <c r="P551" t="str">
        <f>IF(anotacoes!M551=0,"",UPPER(anotacoes!M551))</f>
        <v/>
      </c>
      <c r="Q551" t="str">
        <f t="shared" si="17"/>
        <v>INSERT INTO CONVERSAO_LUTA_ACAO (cd_conversao, id_luta, sequencia, momento_inicio, momento_fim, quem_faz, quem_sofre, acao_tipo, acao, tecnica, direcao, pontuacao) VALUES (1, 10, 15, TRIM(' 00:00:55,688'), TRIM(' 00:00:58,730'), 'BISCHOF', 'STEVENS', 'GRIP TIME', 'RIGHT COLLAR', NULL, NULL, NULL)</v>
      </c>
      <c r="R551" t="s">
        <v>10327</v>
      </c>
    </row>
    <row r="552" spans="1:18" hidden="1" x14ac:dyDescent="0.25">
      <c r="A552" s="7">
        <f>anotacoes!D552</f>
        <v>40594</v>
      </c>
      <c r="B552" t="str">
        <f>anotacoes!C552</f>
        <v>GRAND PRIX DUSSELDORF 2011</v>
      </c>
      <c r="C552" t="str">
        <f>anotacoes!E552</f>
        <v>BISCHOF</v>
      </c>
      <c r="D552" t="str">
        <f>anotacoes!F552</f>
        <v>STEVENS</v>
      </c>
      <c r="E552" t="s">
        <v>10325</v>
      </c>
      <c r="F552">
        <f>anotacoes!A552</f>
        <v>10</v>
      </c>
      <c r="G552">
        <f>anotacoes!B552</f>
        <v>16</v>
      </c>
      <c r="H552" t="str">
        <f>anotacoes!K552</f>
        <v xml:space="preserve"> 00:00:58,730</v>
      </c>
      <c r="I552" t="str">
        <f>anotacoes!L552</f>
        <v xml:space="preserve"> 00:01:43,505</v>
      </c>
      <c r="J552" t="str">
        <f>IF(L552="PAUSE",E552,IF(anotacoes!G556=conversao_anotacoes!C552,conversao_anotacoes!C552,conversao_anotacoes!D552))</f>
        <v>BISCHOF</v>
      </c>
      <c r="K552" t="str">
        <f t="shared" si="16"/>
        <v>STEVENS</v>
      </c>
      <c r="L552" t="str">
        <f>UPPER(anotacoes!H552)</f>
        <v>DISPLACEMENT</v>
      </c>
      <c r="M552" t="str">
        <f>IF(OR(L552="ATTACK",L552="FINTA"),"&lt;TECNICA&gt;",UPPER(anotacoes!I552))</f>
        <v>TRY TO GRIP WITH CONTACT</v>
      </c>
      <c r="N552" t="str">
        <f>IF(OR(L552="ATTACK",L552="FINTA"),UPPER(anotacoes!I552),"")</f>
        <v/>
      </c>
      <c r="O552" s="6" t="str">
        <f>IF(anotacoes!N552=0,"",anotacoes!N552)</f>
        <v/>
      </c>
      <c r="P552" t="str">
        <f>IF(anotacoes!M552=0,"",UPPER(anotacoes!M552))</f>
        <v/>
      </c>
      <c r="Q552" t="str">
        <f t="shared" si="17"/>
        <v>INSERT INTO CONVERSAO_LUTA_ACAO (cd_conversao, id_luta, sequencia, momento_inicio, momento_fim, quem_faz, quem_sofre, acao_tipo, acao, tecnica, direcao, pontuacao) VALUES (1, 10, 16, TRIM(' 00:00:58,730'), TRIM(' 00:01:43,505'), 'BISCHOF', 'STEVENS', 'DISPLACEMENT', 'TRY TO GRIP WITH CONTACT', NULL, NULL, NULL)</v>
      </c>
      <c r="R552" t="s">
        <v>10327</v>
      </c>
    </row>
    <row r="553" spans="1:18" hidden="1" x14ac:dyDescent="0.25">
      <c r="A553" s="7">
        <f>anotacoes!D553</f>
        <v>40594</v>
      </c>
      <c r="B553" t="str">
        <f>anotacoes!C553</f>
        <v>GRAND PRIX DUSSELDORF 2011</v>
      </c>
      <c r="C553" t="str">
        <f>anotacoes!E553</f>
        <v>BISCHOF</v>
      </c>
      <c r="D553" t="str">
        <f>anotacoes!F553</f>
        <v>STEVENS</v>
      </c>
      <c r="E553" t="s">
        <v>10325</v>
      </c>
      <c r="F553">
        <f>anotacoes!A553</f>
        <v>10</v>
      </c>
      <c r="G553">
        <f>anotacoes!B553</f>
        <v>17</v>
      </c>
      <c r="H553" t="str">
        <f>anotacoes!K553</f>
        <v xml:space="preserve"> 00:01:43,505</v>
      </c>
      <c r="I553" t="str">
        <f>anotacoes!L553</f>
        <v xml:space="preserve"> 00:01:46,120</v>
      </c>
      <c r="J553" t="str">
        <f>IF(L553="PAUSE",E553,IF(anotacoes!G557=conversao_anotacoes!C553,conversao_anotacoes!C553,conversao_anotacoes!D553))</f>
        <v>BISCHOF</v>
      </c>
      <c r="K553" t="str">
        <f t="shared" si="16"/>
        <v>STEVENS</v>
      </c>
      <c r="L553" t="str">
        <f>UPPER(anotacoes!H553)</f>
        <v>GRIP TIME</v>
      </c>
      <c r="M553" t="str">
        <f>IF(OR(L553="ATTACK",L553="FINTA"),"&lt;TECNICA&gt;",UPPER(anotacoes!I553))</f>
        <v>LEFT COLLAR</v>
      </c>
      <c r="N553" t="str">
        <f>IF(OR(L553="ATTACK",L553="FINTA"),UPPER(anotacoes!I553),"")</f>
        <v/>
      </c>
      <c r="O553" s="6" t="str">
        <f>IF(anotacoes!N553=0,"",anotacoes!N553)</f>
        <v/>
      </c>
      <c r="P553" t="str">
        <f>IF(anotacoes!M553=0,"",UPPER(anotacoes!M553))</f>
        <v/>
      </c>
      <c r="Q553" t="str">
        <f t="shared" si="17"/>
        <v>INSERT INTO CONVERSAO_LUTA_ACAO (cd_conversao, id_luta, sequencia, momento_inicio, momento_fim, quem_faz, quem_sofre, acao_tipo, acao, tecnica, direcao, pontuacao) VALUES (1, 10, 17, TRIM(' 00:01:43,505'), TRIM(' 00:01:46,120'), 'BISCHOF', 'STEVENS', 'GRIP TIME', 'LEFT COLLAR', NULL, NULL, NULL)</v>
      </c>
      <c r="R553" t="s">
        <v>10327</v>
      </c>
    </row>
    <row r="554" spans="1:18" hidden="1" x14ac:dyDescent="0.25">
      <c r="A554" s="7">
        <f>anotacoes!D554</f>
        <v>40594</v>
      </c>
      <c r="B554" t="str">
        <f>anotacoes!C554</f>
        <v>GRAND PRIX DUSSELDORF 2011</v>
      </c>
      <c r="C554" t="str">
        <f>anotacoes!E554</f>
        <v>BISCHOF</v>
      </c>
      <c r="D554" t="str">
        <f>anotacoes!F554</f>
        <v>STEVENS</v>
      </c>
      <c r="E554" t="s">
        <v>10325</v>
      </c>
      <c r="F554">
        <f>anotacoes!A554</f>
        <v>10</v>
      </c>
      <c r="G554">
        <f>anotacoes!B554</f>
        <v>18</v>
      </c>
      <c r="H554" t="str">
        <f>anotacoes!K554</f>
        <v xml:space="preserve"> 00:01:46,294</v>
      </c>
      <c r="I554" t="str">
        <f>anotacoes!L554</f>
        <v xml:space="preserve"> 00:01:49,821</v>
      </c>
      <c r="J554" t="str">
        <f>IF(L554="PAUSE",E554,IF(anotacoes!G558=conversao_anotacoes!C554,conversao_anotacoes!C554,conversao_anotacoes!D554))</f>
        <v>BISCHOF</v>
      </c>
      <c r="K554" t="str">
        <f t="shared" si="16"/>
        <v>STEVENS</v>
      </c>
      <c r="L554" t="str">
        <f>UPPER(anotacoes!H554)</f>
        <v>DISPLACEMENT</v>
      </c>
      <c r="M554" t="str">
        <f>IF(OR(L554="ATTACK",L554="FINTA"),"&lt;TECNICA&gt;",UPPER(anotacoes!I554))</f>
        <v>TRY TO GRIP WITH CONTACT</v>
      </c>
      <c r="N554" t="str">
        <f>IF(OR(L554="ATTACK",L554="FINTA"),UPPER(anotacoes!I554),"")</f>
        <v/>
      </c>
      <c r="O554" s="6" t="str">
        <f>IF(anotacoes!N554=0,"",anotacoes!N554)</f>
        <v/>
      </c>
      <c r="P554" t="str">
        <f>IF(anotacoes!M554=0,"",UPPER(anotacoes!M554))</f>
        <v/>
      </c>
      <c r="Q554" t="str">
        <f t="shared" si="17"/>
        <v>INSERT INTO CONVERSAO_LUTA_ACAO (cd_conversao, id_luta, sequencia, momento_inicio, momento_fim, quem_faz, quem_sofre, acao_tipo, acao, tecnica, direcao, pontuacao) VALUES (1, 10, 18, TRIM(' 00:01:46,294'), TRIM(' 00:01:49,821'), 'BISCHOF', 'STEVENS', 'DISPLACEMENT', 'TRY TO GRIP WITH CONTACT', NULL, NULL, NULL)</v>
      </c>
      <c r="R554" t="s">
        <v>10327</v>
      </c>
    </row>
    <row r="555" spans="1:18" hidden="1" x14ac:dyDescent="0.25">
      <c r="A555" s="7">
        <f>anotacoes!D555</f>
        <v>40594</v>
      </c>
      <c r="B555" t="str">
        <f>anotacoes!C555</f>
        <v>GRAND PRIX DUSSELDORF 2011</v>
      </c>
      <c r="C555" t="str">
        <f>anotacoes!E555</f>
        <v>BISCHOF</v>
      </c>
      <c r="D555" t="str">
        <f>anotacoes!F555</f>
        <v>STEVENS</v>
      </c>
      <c r="E555" t="s">
        <v>10325</v>
      </c>
      <c r="F555">
        <f>anotacoes!A555</f>
        <v>10</v>
      </c>
      <c r="G555">
        <f>anotacoes!B555</f>
        <v>19</v>
      </c>
      <c r="H555" t="str">
        <f>anotacoes!K555</f>
        <v xml:space="preserve"> 00:01:49,821</v>
      </c>
      <c r="I555" t="str">
        <f>anotacoes!L555</f>
        <v xml:space="preserve"> 00:01:55,997</v>
      </c>
      <c r="J555" t="str">
        <f>IF(L555="PAUSE",E555,IF(anotacoes!G559=conversao_anotacoes!C555,conversao_anotacoes!C555,conversao_anotacoes!D555))</f>
        <v>BISCHOF</v>
      </c>
      <c r="K555" t="str">
        <f t="shared" si="16"/>
        <v>STEVENS</v>
      </c>
      <c r="L555" t="str">
        <f>UPPER(anotacoes!H555)</f>
        <v>GRIP TIME</v>
      </c>
      <c r="M555" t="str">
        <f>IF(OR(L555="ATTACK",L555="FINTA"),"&lt;TECNICA&gt;",UPPER(anotacoes!I555))</f>
        <v>RIGHT COLLAR</v>
      </c>
      <c r="N555" t="str">
        <f>IF(OR(L555="ATTACK",L555="FINTA"),UPPER(anotacoes!I555),"")</f>
        <v/>
      </c>
      <c r="O555" s="6" t="str">
        <f>IF(anotacoes!N555=0,"",anotacoes!N555)</f>
        <v/>
      </c>
      <c r="P555" t="str">
        <f>IF(anotacoes!M555=0,"",UPPER(anotacoes!M555))</f>
        <v/>
      </c>
      <c r="Q555" t="str">
        <f t="shared" si="17"/>
        <v>INSERT INTO CONVERSAO_LUTA_ACAO (cd_conversao, id_luta, sequencia, momento_inicio, momento_fim, quem_faz, quem_sofre, acao_tipo, acao, tecnica, direcao, pontuacao) VALUES (1, 10, 19, TRIM(' 00:01:49,821'), TRIM(' 00:01:55,997'), 'BISCHOF', 'STEVENS', 'GRIP TIME', 'RIGHT COLLAR', NULL, NULL, NULL)</v>
      </c>
      <c r="R555" t="s">
        <v>10327</v>
      </c>
    </row>
    <row r="556" spans="1:18" hidden="1" x14ac:dyDescent="0.25">
      <c r="A556" s="7">
        <f>anotacoes!D556</f>
        <v>40594</v>
      </c>
      <c r="B556" t="str">
        <f>anotacoes!C556</f>
        <v>GRAND PRIX DUSSELDORF 2011</v>
      </c>
      <c r="C556" t="str">
        <f>anotacoes!E556</f>
        <v>BISCHOF</v>
      </c>
      <c r="D556" t="str">
        <f>anotacoes!F556</f>
        <v>STEVENS</v>
      </c>
      <c r="E556" t="s">
        <v>10325</v>
      </c>
      <c r="F556">
        <f>anotacoes!A556</f>
        <v>10</v>
      </c>
      <c r="G556">
        <f>anotacoes!B556</f>
        <v>20</v>
      </c>
      <c r="H556" t="str">
        <f>anotacoes!K556</f>
        <v xml:space="preserve"> 00:01:56,184</v>
      </c>
      <c r="I556" t="str">
        <f>anotacoes!L556</f>
        <v xml:space="preserve"> 00:02:01,790</v>
      </c>
      <c r="J556" t="str">
        <f>IF(L556="PAUSE",E556,IF(anotacoes!G560=conversao_anotacoes!C556,conversao_anotacoes!C556,conversao_anotacoes!D556))</f>
        <v>BISCHOF</v>
      </c>
      <c r="K556" t="str">
        <f t="shared" si="16"/>
        <v>STEVENS</v>
      </c>
      <c r="L556" t="str">
        <f>UPPER(anotacoes!H556)</f>
        <v>DISPLACEMENT</v>
      </c>
      <c r="M556" t="str">
        <f>IF(OR(L556="ATTACK",L556="FINTA"),"&lt;TECNICA&gt;",UPPER(anotacoes!I556))</f>
        <v>TRY TO GRIP WITH CONTACT</v>
      </c>
      <c r="N556" t="str">
        <f>IF(OR(L556="ATTACK",L556="FINTA"),UPPER(anotacoes!I556),"")</f>
        <v/>
      </c>
      <c r="O556" s="6" t="str">
        <f>IF(anotacoes!N556=0,"",anotacoes!N556)</f>
        <v/>
      </c>
      <c r="P556" t="str">
        <f>IF(anotacoes!M556=0,"",UPPER(anotacoes!M556))</f>
        <v/>
      </c>
      <c r="Q556" t="str">
        <f t="shared" si="17"/>
        <v>INSERT INTO CONVERSAO_LUTA_ACAO (cd_conversao, id_luta, sequencia, momento_inicio, momento_fim, quem_faz, quem_sofre, acao_tipo, acao, tecnica, direcao, pontuacao) VALUES (1, 10, 20, TRIM(' 00:01:56,184'), TRIM(' 00:02:01,790'), 'BISCHOF', 'STEVENS', 'DISPLACEMENT', 'TRY TO GRIP WITH CONTACT', NULL, NULL, NULL)</v>
      </c>
      <c r="R556" t="s">
        <v>10327</v>
      </c>
    </row>
    <row r="557" spans="1:18" hidden="1" x14ac:dyDescent="0.25">
      <c r="A557" s="7">
        <f>anotacoes!D557</f>
        <v>40594</v>
      </c>
      <c r="B557" t="str">
        <f>anotacoes!C557</f>
        <v>GRAND PRIX DUSSELDORF 2011</v>
      </c>
      <c r="C557" t="str">
        <f>anotacoes!E557</f>
        <v>BISCHOF</v>
      </c>
      <c r="D557" t="str">
        <f>anotacoes!F557</f>
        <v>STEVENS</v>
      </c>
      <c r="E557" t="s">
        <v>10325</v>
      </c>
      <c r="F557">
        <f>anotacoes!A557</f>
        <v>10</v>
      </c>
      <c r="G557">
        <f>anotacoes!B557</f>
        <v>21</v>
      </c>
      <c r="H557" t="str">
        <f>anotacoes!K557</f>
        <v xml:space="preserve"> 00:02:01,790</v>
      </c>
      <c r="I557" t="str">
        <f>anotacoes!L557</f>
        <v xml:space="preserve"> 00:02:02,823</v>
      </c>
      <c r="J557" t="str">
        <f>IF(L557="PAUSE",E557,IF(anotacoes!G561=conversao_anotacoes!C557,conversao_anotacoes!C557,conversao_anotacoes!D557))</f>
        <v>BISCHOF</v>
      </c>
      <c r="K557" t="str">
        <f t="shared" si="16"/>
        <v>STEVENS</v>
      </c>
      <c r="L557" t="str">
        <f>UPPER(anotacoes!H557)</f>
        <v>GRIP TIME</v>
      </c>
      <c r="M557" t="str">
        <f>IF(OR(L557="ATTACK",L557="FINTA"),"&lt;TECNICA&gt;",UPPER(anotacoes!I557))</f>
        <v>RIGHT COLLAR</v>
      </c>
      <c r="N557" t="str">
        <f>IF(OR(L557="ATTACK",L557="FINTA"),UPPER(anotacoes!I557),"")</f>
        <v/>
      </c>
      <c r="O557" s="6" t="str">
        <f>IF(anotacoes!N557=0,"",anotacoes!N557)</f>
        <v/>
      </c>
      <c r="P557" t="str">
        <f>IF(anotacoes!M557=0,"",UPPER(anotacoes!M557))</f>
        <v/>
      </c>
      <c r="Q557" t="str">
        <f t="shared" si="17"/>
        <v>INSERT INTO CONVERSAO_LUTA_ACAO (cd_conversao, id_luta, sequencia, momento_inicio, momento_fim, quem_faz, quem_sofre, acao_tipo, acao, tecnica, direcao, pontuacao) VALUES (1, 10, 21, TRIM(' 00:02:01,790'), TRIM(' 00:02:02,823'), 'BISCHOF', 'STEVENS', 'GRIP TIME', 'RIGHT COLLAR', NULL, NULL, NULL)</v>
      </c>
      <c r="R557" t="s">
        <v>10327</v>
      </c>
    </row>
    <row r="558" spans="1:18" hidden="1" x14ac:dyDescent="0.25">
      <c r="A558" s="7">
        <f>anotacoes!D558</f>
        <v>40594</v>
      </c>
      <c r="B558" t="str">
        <f>anotacoes!C558</f>
        <v>GRAND PRIX DUSSELDORF 2011</v>
      </c>
      <c r="C558" t="str">
        <f>anotacoes!E558</f>
        <v>BISCHOF</v>
      </c>
      <c r="D558" t="str">
        <f>anotacoes!F558</f>
        <v>STEVENS</v>
      </c>
      <c r="E558" t="s">
        <v>10325</v>
      </c>
      <c r="F558">
        <f>anotacoes!A558</f>
        <v>10</v>
      </c>
      <c r="G558">
        <f>anotacoes!B558</f>
        <v>22</v>
      </c>
      <c r="H558" t="str">
        <f>anotacoes!K558</f>
        <v xml:space="preserve"> 00:02:02,823</v>
      </c>
      <c r="I558" t="str">
        <f>anotacoes!L558</f>
        <v xml:space="preserve"> 00:02:02,823</v>
      </c>
      <c r="J558" t="str">
        <f>IF(L558="PAUSE",E558,IF(anotacoes!G562=conversao_anotacoes!C558,conversao_anotacoes!C558,conversao_anotacoes!D558))</f>
        <v>BISCHOF</v>
      </c>
      <c r="K558" t="str">
        <f t="shared" si="16"/>
        <v>STEVENS</v>
      </c>
      <c r="L558" t="str">
        <f>UPPER(anotacoes!H558)</f>
        <v>FINTA</v>
      </c>
      <c r="M558" t="str">
        <f>IF(OR(L558="ATTACK",L558="FINTA"),"&lt;TECNICA&gt;",UPPER(anotacoes!I558))</f>
        <v>&lt;TECNICA&gt;</v>
      </c>
      <c r="N558" t="str">
        <f>IF(OR(L558="ATTACK",L558="FINTA"),UPPER(anotacoes!I558),"")</f>
        <v>KOUCHI GARI LEFT</v>
      </c>
      <c r="O558" s="6" t="str">
        <f>IF(anotacoes!N558=0,"",anotacoes!N558)</f>
        <v/>
      </c>
      <c r="P558" t="str">
        <f>IF(anotacoes!M558=0,"",UPPER(anotacoes!M558))</f>
        <v/>
      </c>
      <c r="Q558" t="str">
        <f t="shared" si="17"/>
        <v>INSERT INTO CONVERSAO_LUTA_ACAO (cd_conversao, id_luta, sequencia, momento_inicio, momento_fim, quem_faz, quem_sofre, acao_tipo, acao, tecnica, direcao, pontuacao) VALUES (1, 10, 22, TRIM(' 00:02:02,823'), TRIM(' 00:02:02,823'), 'BISCHOF', 'STEVENS', 'FINTA', '&lt;TECNICA&gt;', 'KOUCHI GARI LEFT', NULL, NULL)</v>
      </c>
      <c r="R558" t="s">
        <v>10327</v>
      </c>
    </row>
    <row r="559" spans="1:18" hidden="1" x14ac:dyDescent="0.25">
      <c r="A559" s="7">
        <f>anotacoes!D559</f>
        <v>40594</v>
      </c>
      <c r="B559" t="str">
        <f>anotacoes!C559</f>
        <v>GRAND PRIX DUSSELDORF 2011</v>
      </c>
      <c r="C559" t="str">
        <f>anotacoes!E559</f>
        <v>BISCHOF</v>
      </c>
      <c r="D559" t="str">
        <f>anotacoes!F559</f>
        <v>STEVENS</v>
      </c>
      <c r="E559" t="s">
        <v>10325</v>
      </c>
      <c r="F559">
        <f>anotacoes!A559</f>
        <v>10</v>
      </c>
      <c r="G559">
        <f>anotacoes!B559</f>
        <v>23</v>
      </c>
      <c r="H559" t="str">
        <f>anotacoes!K559</f>
        <v xml:space="preserve"> 00:02:02,823</v>
      </c>
      <c r="I559" t="str">
        <f>anotacoes!L559</f>
        <v xml:space="preserve"> 00:02:10,477</v>
      </c>
      <c r="J559" t="str">
        <f>IF(L559="PAUSE",E559,IF(anotacoes!G563=conversao_anotacoes!C559,conversao_anotacoes!C559,conversao_anotacoes!D559))</f>
        <v>BISCHOF</v>
      </c>
      <c r="K559" t="str">
        <f t="shared" si="16"/>
        <v>STEVENS</v>
      </c>
      <c r="L559" t="str">
        <f>UPPER(anotacoes!H559)</f>
        <v>GRIP TIME</v>
      </c>
      <c r="M559" t="str">
        <f>IF(OR(L559="ATTACK",L559="FINTA"),"&lt;TECNICA&gt;",UPPER(anotacoes!I559))</f>
        <v>RIGHT COLLAR</v>
      </c>
      <c r="N559" t="str">
        <f>IF(OR(L559="ATTACK",L559="FINTA"),UPPER(anotacoes!I559),"")</f>
        <v/>
      </c>
      <c r="O559" s="6" t="str">
        <f>IF(anotacoes!N559=0,"",anotacoes!N559)</f>
        <v/>
      </c>
      <c r="P559" t="str">
        <f>IF(anotacoes!M559=0,"",UPPER(anotacoes!M559))</f>
        <v/>
      </c>
      <c r="Q559" t="str">
        <f t="shared" si="17"/>
        <v>INSERT INTO CONVERSAO_LUTA_ACAO (cd_conversao, id_luta, sequencia, momento_inicio, momento_fim, quem_faz, quem_sofre, acao_tipo, acao, tecnica, direcao, pontuacao) VALUES (1, 10, 23, TRIM(' 00:02:02,823'), TRIM(' 00:02:10,477'), 'BISCHOF', 'STEVENS', 'GRIP TIME', 'RIGHT COLLAR', NULL, NULL, NULL)</v>
      </c>
      <c r="R559" t="s">
        <v>10327</v>
      </c>
    </row>
    <row r="560" spans="1:18" hidden="1" x14ac:dyDescent="0.25">
      <c r="A560" s="7">
        <f>anotacoes!D560</f>
        <v>40594</v>
      </c>
      <c r="B560" t="str">
        <f>anotacoes!C560</f>
        <v>GRAND PRIX DUSSELDORF 2011</v>
      </c>
      <c r="C560" t="str">
        <f>anotacoes!E560</f>
        <v>BISCHOF</v>
      </c>
      <c r="D560" t="str">
        <f>anotacoes!F560</f>
        <v>STEVENS</v>
      </c>
      <c r="E560" t="s">
        <v>10325</v>
      </c>
      <c r="F560">
        <f>anotacoes!A560</f>
        <v>10</v>
      </c>
      <c r="G560">
        <f>anotacoes!B560</f>
        <v>24</v>
      </c>
      <c r="H560" t="str">
        <f>anotacoes!K560</f>
        <v xml:space="preserve"> 00:02:10,477</v>
      </c>
      <c r="I560" t="str">
        <f>anotacoes!L560</f>
        <v xml:space="preserve"> 00:02:12,007</v>
      </c>
      <c r="J560" t="str">
        <f>IF(L560="PAUSE",E560,IF(anotacoes!G564=conversao_anotacoes!C560,conversao_anotacoes!C560,conversao_anotacoes!D560))</f>
        <v>BISCHOF</v>
      </c>
      <c r="K560" t="str">
        <f t="shared" si="16"/>
        <v>STEVENS</v>
      </c>
      <c r="L560" t="str">
        <f>UPPER(anotacoes!H560)</f>
        <v>TRANSITION</v>
      </c>
      <c r="M560" t="str">
        <f>IF(OR(L560="ATTACK",L560="FINTA"),"&lt;TECNICA&gt;",UPPER(anotacoes!I560))</f>
        <v>WITH ATTACK</v>
      </c>
      <c r="N560" t="str">
        <f>IF(OR(L560="ATTACK",L560="FINTA"),UPPER(anotacoes!I560),"")</f>
        <v/>
      </c>
      <c r="O560" s="6" t="str">
        <f>IF(anotacoes!N560=0,"",anotacoes!N560)</f>
        <v/>
      </c>
      <c r="P560" t="str">
        <f>IF(anotacoes!M560=0,"",UPPER(anotacoes!M560))</f>
        <v/>
      </c>
      <c r="Q560" t="str">
        <f t="shared" si="17"/>
        <v>INSERT INTO CONVERSAO_LUTA_ACAO (cd_conversao, id_luta, sequencia, momento_inicio, momento_fim, quem_faz, quem_sofre, acao_tipo, acao, tecnica, direcao, pontuacao) VALUES (1, 10, 24, TRIM(' 00:02:10,477'), TRIM(' 00:02:12,007'), 'BISCHOF', 'STEVENS', 'TRANSITION', 'WITH ATTACK', NULL, NULL, NULL)</v>
      </c>
      <c r="R560" t="s">
        <v>10327</v>
      </c>
    </row>
    <row r="561" spans="1:18" hidden="1" x14ac:dyDescent="0.25">
      <c r="A561" s="7">
        <f>anotacoes!D561</f>
        <v>40594</v>
      </c>
      <c r="B561" t="str">
        <f>anotacoes!C561</f>
        <v>GRAND PRIX DUSSELDORF 2011</v>
      </c>
      <c r="C561" t="str">
        <f>anotacoes!E561</f>
        <v>BISCHOF</v>
      </c>
      <c r="D561" t="str">
        <f>anotacoes!F561</f>
        <v>STEVENS</v>
      </c>
      <c r="E561" t="s">
        <v>10325</v>
      </c>
      <c r="F561">
        <f>anotacoes!A561</f>
        <v>10</v>
      </c>
      <c r="G561">
        <f>anotacoes!B561</f>
        <v>25</v>
      </c>
      <c r="H561" t="str">
        <f>anotacoes!K561</f>
        <v xml:space="preserve"> 00:02:12,164</v>
      </c>
      <c r="I561" t="str">
        <f>anotacoes!L561</f>
        <v xml:space="preserve"> 00:02:14,395</v>
      </c>
      <c r="J561" t="str">
        <f>IF(L561="PAUSE",E561,IF(anotacoes!G565=conversao_anotacoes!C561,conversao_anotacoes!C561,conversao_anotacoes!D561))</f>
        <v>BISCHOF</v>
      </c>
      <c r="K561" t="str">
        <f t="shared" si="16"/>
        <v>STEVENS</v>
      </c>
      <c r="L561" t="str">
        <f>UPPER(anotacoes!H561)</f>
        <v>GROUNDWORK COMBAT</v>
      </c>
      <c r="M561" t="str">
        <f>IF(OR(L561="ATTACK",L561="FINTA"),"&lt;TECNICA&gt;",UPPER(anotacoes!I561))</f>
        <v>&lt;LUTA_SOLO&gt;</v>
      </c>
      <c r="N561" t="str">
        <f>IF(OR(L561="ATTACK",L561="FINTA"),UPPER(anotacoes!I561),"")</f>
        <v/>
      </c>
      <c r="O561" s="6" t="str">
        <f>IF(anotacoes!N561=0,"",anotacoes!N561)</f>
        <v/>
      </c>
      <c r="P561" t="str">
        <f>IF(anotacoes!M561=0,"",UPPER(anotacoes!M561))</f>
        <v/>
      </c>
      <c r="Q561" t="str">
        <f t="shared" si="17"/>
        <v>INSERT INTO CONVERSAO_LUTA_ACAO (cd_conversao, id_luta, sequencia, momento_inicio, momento_fim, quem_faz, quem_sofre, acao_tipo, acao, tecnica, direcao, pontuacao) VALUES (1, 10, 25, TRIM(' 00:02:12,164'), TRIM(' 00:02:14,395'), 'BISCHOF', 'STEVENS', 'GROUNDWORK COMBAT', '&lt;LUTA_SOLO&gt;', NULL, NULL, NULL)</v>
      </c>
      <c r="R561" t="s">
        <v>10327</v>
      </c>
    </row>
    <row r="562" spans="1:18" hidden="1" x14ac:dyDescent="0.25">
      <c r="A562" s="7">
        <f>anotacoes!D562</f>
        <v>40594</v>
      </c>
      <c r="B562" t="str">
        <f>anotacoes!C562</f>
        <v>GRAND PRIX DUSSELDORF 2011</v>
      </c>
      <c r="C562" t="str">
        <f>anotacoes!E562</f>
        <v>BISCHOF</v>
      </c>
      <c r="D562" t="str">
        <f>anotacoes!F562</f>
        <v>STEVENS</v>
      </c>
      <c r="E562" t="s">
        <v>10325</v>
      </c>
      <c r="F562">
        <f>anotacoes!A562</f>
        <v>10</v>
      </c>
      <c r="G562">
        <f>anotacoes!B562</f>
        <v>26</v>
      </c>
      <c r="H562" t="str">
        <f>anotacoes!K562</f>
        <v xml:space="preserve"> 00:02:14,568</v>
      </c>
      <c r="I562" t="str">
        <f>anotacoes!L562</f>
        <v xml:space="preserve"> 00:02:22,055</v>
      </c>
      <c r="J562" t="str">
        <f>IF(L562="PAUSE",E562,IF(anotacoes!G566=conversao_anotacoes!C562,conversao_anotacoes!C562,conversao_anotacoes!D562))</f>
        <v>&lt;ARBITRO_DESCONHECIDO&gt;</v>
      </c>
      <c r="K562" t="str">
        <f t="shared" si="16"/>
        <v/>
      </c>
      <c r="L562" t="str">
        <f>UPPER(anotacoes!H562)</f>
        <v>PAUSE</v>
      </c>
      <c r="M562" t="str">
        <f>IF(OR(L562="ATTACK",L562="FINTA"),"&lt;TECNICA&gt;",UPPER(anotacoes!I562))</f>
        <v>&lt;NAO_CLASSIFICADO&gt;</v>
      </c>
      <c r="N562" t="str">
        <f>IF(OR(L562="ATTACK",L562="FINTA"),UPPER(anotacoes!I562),"")</f>
        <v/>
      </c>
      <c r="O562" s="6" t="str">
        <f>IF(anotacoes!N562=0,"",anotacoes!N562)</f>
        <v/>
      </c>
      <c r="P562" t="str">
        <f>IF(anotacoes!M562=0,"",UPPER(anotacoes!M562))</f>
        <v/>
      </c>
      <c r="Q562" t="str">
        <f t="shared" si="17"/>
        <v>INSERT INTO CONVERSAO_LUTA_ACAO (cd_conversao, id_luta, sequencia, momento_inicio, momento_fim, quem_faz, quem_sofre, acao_tipo, acao, tecnica, direcao, pontuacao) VALUES (1, 10, 26, TRIM(' 00:02:14,568'), TRIM(' 00:02:22,055'), '&lt;ARBITRO_DESCONHECIDO&gt;', '', 'PAUSE', '&lt;NAO_CLASSIFICADO&gt;', NULL, NULL, NULL)</v>
      </c>
      <c r="R562" t="s">
        <v>10327</v>
      </c>
    </row>
    <row r="563" spans="1:18" hidden="1" x14ac:dyDescent="0.25">
      <c r="A563" s="7">
        <f>anotacoes!D563</f>
        <v>40594</v>
      </c>
      <c r="B563" t="str">
        <f>anotacoes!C563</f>
        <v>GRAND PRIX DUSSELDORF 2011</v>
      </c>
      <c r="C563" t="str">
        <f>anotacoes!E563</f>
        <v>BISCHOF</v>
      </c>
      <c r="D563" t="str">
        <f>anotacoes!F563</f>
        <v>STEVENS</v>
      </c>
      <c r="E563" t="s">
        <v>10325</v>
      </c>
      <c r="F563">
        <f>anotacoes!A563</f>
        <v>10</v>
      </c>
      <c r="G563">
        <f>anotacoes!B563</f>
        <v>27</v>
      </c>
      <c r="H563" t="str">
        <f>anotacoes!K563</f>
        <v xml:space="preserve"> 00:02:22,217</v>
      </c>
      <c r="I563" t="str">
        <f>anotacoes!L563</f>
        <v xml:space="preserve"> 00:02:32,934</v>
      </c>
      <c r="J563" t="str">
        <f>IF(L563="PAUSE",E563,IF(anotacoes!G567=conversao_anotacoes!C563,conversao_anotacoes!C563,conversao_anotacoes!D563))</f>
        <v>BISCHOF</v>
      </c>
      <c r="K563" t="str">
        <f t="shared" si="16"/>
        <v>STEVENS</v>
      </c>
      <c r="L563" t="str">
        <f>UPPER(anotacoes!H563)</f>
        <v>DISPLACEMENT</v>
      </c>
      <c r="M563" t="str">
        <f>IF(OR(L563="ATTACK",L563="FINTA"),"&lt;TECNICA&gt;",UPPER(anotacoes!I563))</f>
        <v>TRY TO GRIP WITH CONTACT</v>
      </c>
      <c r="N563" t="str">
        <f>IF(OR(L563="ATTACK",L563="FINTA"),UPPER(anotacoes!I563),"")</f>
        <v/>
      </c>
      <c r="O563" s="6" t="str">
        <f>IF(anotacoes!N563=0,"",anotacoes!N563)</f>
        <v/>
      </c>
      <c r="P563" t="str">
        <f>IF(anotacoes!M563=0,"",UPPER(anotacoes!M563))</f>
        <v/>
      </c>
      <c r="Q563" t="str">
        <f t="shared" si="17"/>
        <v>INSERT INTO CONVERSAO_LUTA_ACAO (cd_conversao, id_luta, sequencia, momento_inicio, momento_fim, quem_faz, quem_sofre, acao_tipo, acao, tecnica, direcao, pontuacao) VALUES (1, 10, 27, TRIM(' 00:02:22,217'), TRIM(' 00:02:32,934'), 'BISCHOF', 'STEVENS', 'DISPLACEMENT', 'TRY TO GRIP WITH CONTACT', NULL, NULL, NULL)</v>
      </c>
      <c r="R563" t="s">
        <v>10327</v>
      </c>
    </row>
    <row r="564" spans="1:18" hidden="1" x14ac:dyDescent="0.25">
      <c r="A564" s="7">
        <f>anotacoes!D564</f>
        <v>40594</v>
      </c>
      <c r="B564" t="str">
        <f>anotacoes!C564</f>
        <v>GRAND PRIX DUSSELDORF 2011</v>
      </c>
      <c r="C564" t="str">
        <f>anotacoes!E564</f>
        <v>BISCHOF</v>
      </c>
      <c r="D564" t="str">
        <f>anotacoes!F564</f>
        <v>STEVENS</v>
      </c>
      <c r="E564" t="s">
        <v>10325</v>
      </c>
      <c r="F564">
        <f>anotacoes!A564</f>
        <v>10</v>
      </c>
      <c r="G564">
        <f>anotacoes!B564</f>
        <v>28</v>
      </c>
      <c r="H564" t="str">
        <f>anotacoes!K564</f>
        <v xml:space="preserve"> 00:02:33,104</v>
      </c>
      <c r="I564" t="str">
        <f>anotacoes!L564</f>
        <v xml:space="preserve"> 00:02:35,520</v>
      </c>
      <c r="J564" t="str">
        <f>IF(L564="PAUSE",E564,IF(anotacoes!G568=conversao_anotacoes!C564,conversao_anotacoes!C564,conversao_anotacoes!D564))</f>
        <v>BISCHOF</v>
      </c>
      <c r="K564" t="str">
        <f t="shared" si="16"/>
        <v>STEVENS</v>
      </c>
      <c r="L564" t="str">
        <f>UPPER(anotacoes!H564)</f>
        <v>GRIP TIME</v>
      </c>
      <c r="M564" t="str">
        <f>IF(OR(L564="ATTACK",L564="FINTA"),"&lt;TECNICA&gt;",UPPER(anotacoes!I564))</f>
        <v>RIGHT COLLAR</v>
      </c>
      <c r="N564" t="str">
        <f>IF(OR(L564="ATTACK",L564="FINTA"),UPPER(anotacoes!I564),"")</f>
        <v/>
      </c>
      <c r="O564" s="6" t="str">
        <f>IF(anotacoes!N564=0,"",anotacoes!N564)</f>
        <v/>
      </c>
      <c r="P564" t="str">
        <f>IF(anotacoes!M564=0,"",UPPER(anotacoes!M564))</f>
        <v/>
      </c>
      <c r="Q564" t="str">
        <f t="shared" si="17"/>
        <v>INSERT INTO CONVERSAO_LUTA_ACAO (cd_conversao, id_luta, sequencia, momento_inicio, momento_fim, quem_faz, quem_sofre, acao_tipo, acao, tecnica, direcao, pontuacao) VALUES (1, 10, 28, TRIM(' 00:02:33,104'), TRIM(' 00:02:35,520'), 'BISCHOF', 'STEVENS', 'GRIP TIME', 'RIGHT COLLAR', NULL, NULL, NULL)</v>
      </c>
      <c r="R564" t="s">
        <v>10327</v>
      </c>
    </row>
    <row r="565" spans="1:18" hidden="1" x14ac:dyDescent="0.25">
      <c r="A565" s="7">
        <f>anotacoes!D565</f>
        <v>40594</v>
      </c>
      <c r="B565" t="str">
        <f>anotacoes!C565</f>
        <v>GRAND PRIX DUSSELDORF 2011</v>
      </c>
      <c r="C565" t="str">
        <f>anotacoes!E565</f>
        <v>BISCHOF</v>
      </c>
      <c r="D565" t="str">
        <f>anotacoes!F565</f>
        <v>STEVENS</v>
      </c>
      <c r="E565" t="s">
        <v>10325</v>
      </c>
      <c r="F565">
        <f>anotacoes!A565</f>
        <v>10</v>
      </c>
      <c r="G565">
        <f>anotacoes!B565</f>
        <v>29</v>
      </c>
      <c r="H565" t="str">
        <f>anotacoes!K565</f>
        <v xml:space="preserve"> 00:02:35,520</v>
      </c>
      <c r="I565" t="str">
        <f>anotacoes!L565</f>
        <v xml:space="preserve"> 00:02:35,520</v>
      </c>
      <c r="J565" t="str">
        <f>IF(L565="PAUSE",E565,IF(anotacoes!G569=conversao_anotacoes!C565,conversao_anotacoes!C565,conversao_anotacoes!D565))</f>
        <v>BISCHOF</v>
      </c>
      <c r="K565" t="str">
        <f t="shared" si="16"/>
        <v>STEVENS</v>
      </c>
      <c r="L565" t="str">
        <f>UPPER(anotacoes!H565)</f>
        <v>ATTACK</v>
      </c>
      <c r="M565" t="str">
        <f>IF(OR(L565="ATTACK",L565="FINTA"),"&lt;TECNICA&gt;",UPPER(anotacoes!I565))</f>
        <v>&lt;TECNICA&gt;</v>
      </c>
      <c r="N565" t="str">
        <f>IF(OR(L565="ATTACK",L565="FINTA"),UPPER(anotacoes!I565),"")</f>
        <v>IPPON SEOINAGE</v>
      </c>
      <c r="O565" s="6">
        <f>IF(anotacoes!N565=0,"",anotacoes!N565)</f>
        <v>6</v>
      </c>
      <c r="P565" t="str">
        <f>IF(anotacoes!M565=0,"",UPPER(anotacoes!M565))</f>
        <v/>
      </c>
      <c r="Q565" t="str">
        <f t="shared" si="17"/>
        <v>INSERT INTO CONVERSAO_LUTA_ACAO (cd_conversao, id_luta, sequencia, momento_inicio, momento_fim, quem_faz, quem_sofre, acao_tipo, acao, tecnica, direcao, pontuacao) VALUES (1, 10, 29, TRIM(' 00:02:35,520'), TRIM(' 00:02:35,520'), 'BISCHOF', 'STEVENS', 'ATTACK', '&lt;TECNICA&gt;', 'IPPON SEOINAGE', 6, NULL)</v>
      </c>
      <c r="R565" t="s">
        <v>10327</v>
      </c>
    </row>
    <row r="566" spans="1:18" hidden="1" x14ac:dyDescent="0.25">
      <c r="A566" s="7">
        <f>anotacoes!D566</f>
        <v>40594</v>
      </c>
      <c r="B566" t="str">
        <f>anotacoes!C566</f>
        <v>GRAND PRIX DUSSELDORF 2011</v>
      </c>
      <c r="C566" t="str">
        <f>anotacoes!E566</f>
        <v>BISCHOF</v>
      </c>
      <c r="D566" t="str">
        <f>anotacoes!F566</f>
        <v>STEVENS</v>
      </c>
      <c r="E566" t="s">
        <v>10325</v>
      </c>
      <c r="F566">
        <f>anotacoes!A566</f>
        <v>10</v>
      </c>
      <c r="G566">
        <f>anotacoes!B566</f>
        <v>30</v>
      </c>
      <c r="H566" t="str">
        <f>anotacoes!K566</f>
        <v xml:space="preserve"> 00:02:35,520</v>
      </c>
      <c r="I566" t="str">
        <f>anotacoes!L566</f>
        <v xml:space="preserve"> 00:02:37,456</v>
      </c>
      <c r="J566" t="str">
        <f>IF(L566="PAUSE",E566,IF(anotacoes!G570=conversao_anotacoes!C566,conversao_anotacoes!C566,conversao_anotacoes!D566))</f>
        <v>BISCHOF</v>
      </c>
      <c r="K566" t="str">
        <f t="shared" si="16"/>
        <v>STEVENS</v>
      </c>
      <c r="L566" t="str">
        <f>UPPER(anotacoes!H566)</f>
        <v>TRANSITION</v>
      </c>
      <c r="M566" t="str">
        <f>IF(OR(L566="ATTACK",L566="FINTA"),"&lt;TECNICA&gt;",UPPER(anotacoes!I566))</f>
        <v>WITHOUT ATTACK</v>
      </c>
      <c r="N566" t="str">
        <f>IF(OR(L566="ATTACK",L566="FINTA"),UPPER(anotacoes!I566),"")</f>
        <v/>
      </c>
      <c r="O566" s="6" t="str">
        <f>IF(anotacoes!N566=0,"",anotacoes!N566)</f>
        <v/>
      </c>
      <c r="P566" t="str">
        <f>IF(anotacoes!M566=0,"",UPPER(anotacoes!M566))</f>
        <v/>
      </c>
      <c r="Q566" t="str">
        <f t="shared" si="17"/>
        <v>INSERT INTO CONVERSAO_LUTA_ACAO (cd_conversao, id_luta, sequencia, momento_inicio, momento_fim, quem_faz, quem_sofre, acao_tipo, acao, tecnica, direcao, pontuacao) VALUES (1, 10, 30, TRIM(' 00:02:35,520'), TRIM(' 00:02:37,456'), 'BISCHOF', 'STEVENS', 'TRANSITION', 'WITHOUT ATTACK', NULL, NULL, NULL)</v>
      </c>
      <c r="R566" t="s">
        <v>10327</v>
      </c>
    </row>
    <row r="567" spans="1:18" hidden="1" x14ac:dyDescent="0.25">
      <c r="A567" s="7">
        <f>anotacoes!D567</f>
        <v>40594</v>
      </c>
      <c r="B567" t="str">
        <f>anotacoes!C567</f>
        <v>GRAND PRIX DUSSELDORF 2011</v>
      </c>
      <c r="C567" t="str">
        <f>anotacoes!E567</f>
        <v>BISCHOF</v>
      </c>
      <c r="D567" t="str">
        <f>anotacoes!F567</f>
        <v>STEVENS</v>
      </c>
      <c r="E567" t="s">
        <v>10325</v>
      </c>
      <c r="F567">
        <f>anotacoes!A567</f>
        <v>10</v>
      </c>
      <c r="G567">
        <f>anotacoes!B567</f>
        <v>31</v>
      </c>
      <c r="H567" t="str">
        <f>anotacoes!K567</f>
        <v xml:space="preserve"> 00:02:37,645</v>
      </c>
      <c r="I567" t="str">
        <f>anotacoes!L567</f>
        <v xml:space="preserve"> 00:03:24,055</v>
      </c>
      <c r="J567" t="str">
        <f>IF(L567="PAUSE",E567,IF(anotacoes!G571=conversao_anotacoes!C567,conversao_anotacoes!C567,conversao_anotacoes!D567))</f>
        <v>&lt;ARBITRO_DESCONHECIDO&gt;</v>
      </c>
      <c r="K567" t="str">
        <f t="shared" si="16"/>
        <v/>
      </c>
      <c r="L567" t="str">
        <f>UPPER(anotacoes!H567)</f>
        <v>PAUSE</v>
      </c>
      <c r="M567" t="str">
        <f>IF(OR(L567="ATTACK",L567="FINTA"),"&lt;TECNICA&gt;",UPPER(anotacoes!I567))</f>
        <v>&lt;NAO_CLASSIFICADO&gt;</v>
      </c>
      <c r="N567" t="str">
        <f>IF(OR(L567="ATTACK",L567="FINTA"),UPPER(anotacoes!I567),"")</f>
        <v/>
      </c>
      <c r="O567" s="6" t="str">
        <f>IF(anotacoes!N567=0,"",anotacoes!N567)</f>
        <v/>
      </c>
      <c r="P567" t="str">
        <f>IF(anotacoes!M567=0,"",UPPER(anotacoes!M567))</f>
        <v/>
      </c>
      <c r="Q567" t="str">
        <f t="shared" si="17"/>
        <v>INSERT INTO CONVERSAO_LUTA_ACAO (cd_conversao, id_luta, sequencia, momento_inicio, momento_fim, quem_faz, quem_sofre, acao_tipo, acao, tecnica, direcao, pontuacao) VALUES (1, 10, 31, TRIM(' 00:02:37,645'), TRIM(' 00:03:24,055'), '&lt;ARBITRO_DESCONHECIDO&gt;', '', 'PAUSE', '&lt;NAO_CLASSIFICADO&gt;', NULL, NULL, NULL)</v>
      </c>
      <c r="R567" t="s">
        <v>10327</v>
      </c>
    </row>
    <row r="568" spans="1:18" hidden="1" x14ac:dyDescent="0.25">
      <c r="A568" s="7">
        <f>anotacoes!D568</f>
        <v>40594</v>
      </c>
      <c r="B568" t="str">
        <f>anotacoes!C568</f>
        <v>GRAND PRIX DUSSELDORF 2011</v>
      </c>
      <c r="C568" t="str">
        <f>anotacoes!E568</f>
        <v>BISCHOF</v>
      </c>
      <c r="D568" t="str">
        <f>anotacoes!F568</f>
        <v>STEVENS</v>
      </c>
      <c r="E568" t="s">
        <v>10325</v>
      </c>
      <c r="F568">
        <f>anotacoes!A568</f>
        <v>10</v>
      </c>
      <c r="G568">
        <f>anotacoes!B568</f>
        <v>32</v>
      </c>
      <c r="H568" t="str">
        <f>anotacoes!K568</f>
        <v xml:space="preserve"> 00:03:24,234</v>
      </c>
      <c r="I568" t="str">
        <f>anotacoes!L568</f>
        <v xml:space="preserve"> 00:03:29,777</v>
      </c>
      <c r="J568" t="str">
        <f>IF(L568="PAUSE",E568,IF(anotacoes!G572=conversao_anotacoes!C568,conversao_anotacoes!C568,conversao_anotacoes!D568))</f>
        <v>BISCHOF</v>
      </c>
      <c r="K568" t="str">
        <f t="shared" si="16"/>
        <v>STEVENS</v>
      </c>
      <c r="L568" t="str">
        <f>UPPER(anotacoes!H568)</f>
        <v>DISPLACEMENT</v>
      </c>
      <c r="M568" t="str">
        <f>IF(OR(L568="ATTACK",L568="FINTA"),"&lt;TECNICA&gt;",UPPER(anotacoes!I568))</f>
        <v>TRY TO GRIP WITH CONTACT</v>
      </c>
      <c r="N568" t="str">
        <f>IF(OR(L568="ATTACK",L568="FINTA"),UPPER(anotacoes!I568),"")</f>
        <v/>
      </c>
      <c r="O568" s="6" t="str">
        <f>IF(anotacoes!N568=0,"",anotacoes!N568)</f>
        <v/>
      </c>
      <c r="P568" t="str">
        <f>IF(anotacoes!M568=0,"",UPPER(anotacoes!M568))</f>
        <v/>
      </c>
      <c r="Q568" t="str">
        <f t="shared" si="17"/>
        <v>INSERT INTO CONVERSAO_LUTA_ACAO (cd_conversao, id_luta, sequencia, momento_inicio, momento_fim, quem_faz, quem_sofre, acao_tipo, acao, tecnica, direcao, pontuacao) VALUES (1, 10, 32, TRIM(' 00:03:24,234'), TRIM(' 00:03:29,777'), 'BISCHOF', 'STEVENS', 'DISPLACEMENT', 'TRY TO GRIP WITH CONTACT', NULL, NULL, NULL)</v>
      </c>
      <c r="R568" t="s">
        <v>10327</v>
      </c>
    </row>
    <row r="569" spans="1:18" hidden="1" x14ac:dyDescent="0.25">
      <c r="A569" s="7">
        <f>anotacoes!D569</f>
        <v>40594</v>
      </c>
      <c r="B569" t="str">
        <f>anotacoes!C569</f>
        <v>GRAND PRIX DUSSELDORF 2011</v>
      </c>
      <c r="C569" t="str">
        <f>anotacoes!E569</f>
        <v>BISCHOF</v>
      </c>
      <c r="D569" t="str">
        <f>anotacoes!F569</f>
        <v>STEVENS</v>
      </c>
      <c r="E569" t="s">
        <v>10325</v>
      </c>
      <c r="F569">
        <f>anotacoes!A569</f>
        <v>10</v>
      </c>
      <c r="G569">
        <f>anotacoes!B569</f>
        <v>33</v>
      </c>
      <c r="H569" t="str">
        <f>anotacoes!K569</f>
        <v xml:space="preserve"> 00:03:29,777</v>
      </c>
      <c r="I569" t="str">
        <f>anotacoes!L569</f>
        <v xml:space="preserve"> 00:03:29,777</v>
      </c>
      <c r="J569" t="str">
        <f>IF(L569="PAUSE",E569,IF(anotacoes!G573=conversao_anotacoes!C569,conversao_anotacoes!C569,conversao_anotacoes!D569))</f>
        <v>BISCHOF</v>
      </c>
      <c r="K569" t="str">
        <f t="shared" si="16"/>
        <v>STEVENS</v>
      </c>
      <c r="L569" t="str">
        <f>UPPER(anotacoes!H569)</f>
        <v>GRIP TIME</v>
      </c>
      <c r="M569" t="str">
        <f>IF(OR(L569="ATTACK",L569="FINTA"),"&lt;TECNICA&gt;",UPPER(anotacoes!I569))</f>
        <v>LEFT BACK RIGHT SLEEVE</v>
      </c>
      <c r="N569" t="str">
        <f>IF(OR(L569="ATTACK",L569="FINTA"),UPPER(anotacoes!I569),"")</f>
        <v/>
      </c>
      <c r="O569" s="6" t="str">
        <f>IF(anotacoes!N569=0,"",anotacoes!N569)</f>
        <v/>
      </c>
      <c r="P569" t="str">
        <f>IF(anotacoes!M569=0,"",UPPER(anotacoes!M569))</f>
        <v/>
      </c>
      <c r="Q569" t="str">
        <f t="shared" si="17"/>
        <v>INSERT INTO CONVERSAO_LUTA_ACAO (cd_conversao, id_luta, sequencia, momento_inicio, momento_fim, quem_faz, quem_sofre, acao_tipo, acao, tecnica, direcao, pontuacao) VALUES (1, 10, 33, TRIM(' 00:03:29,777'), TRIM(' 00:03:29,777'), 'BISCHOF', 'STEVENS', 'GRIP TIME', 'LEFT BACK RIGHT SLEEVE', NULL, NULL, NULL)</v>
      </c>
      <c r="R569" t="s">
        <v>10327</v>
      </c>
    </row>
    <row r="570" spans="1:18" hidden="1" x14ac:dyDescent="0.25">
      <c r="A570" s="7">
        <f>anotacoes!D570</f>
        <v>40594</v>
      </c>
      <c r="B570" t="str">
        <f>anotacoes!C570</f>
        <v>GRAND PRIX DUSSELDORF 2011</v>
      </c>
      <c r="C570" t="str">
        <f>anotacoes!E570</f>
        <v>BISCHOF</v>
      </c>
      <c r="D570" t="str">
        <f>anotacoes!F570</f>
        <v>STEVENS</v>
      </c>
      <c r="E570" t="s">
        <v>10325</v>
      </c>
      <c r="F570">
        <f>anotacoes!A570</f>
        <v>10</v>
      </c>
      <c r="G570">
        <f>anotacoes!B570</f>
        <v>34</v>
      </c>
      <c r="H570" t="str">
        <f>anotacoes!K570</f>
        <v xml:space="preserve"> 00:03:29,777</v>
      </c>
      <c r="I570" t="str">
        <f>anotacoes!L570</f>
        <v xml:space="preserve"> 00:03:31,081</v>
      </c>
      <c r="J570" t="str">
        <f>IF(L570="PAUSE",E570,IF(anotacoes!G574=conversao_anotacoes!C570,conversao_anotacoes!C570,conversao_anotacoes!D570))</f>
        <v>BISCHOF</v>
      </c>
      <c r="K570" t="str">
        <f t="shared" si="16"/>
        <v>STEVENS</v>
      </c>
      <c r="L570" t="str">
        <f>UPPER(anotacoes!H570)</f>
        <v>ATTACK</v>
      </c>
      <c r="M570" t="str">
        <f>IF(OR(L570="ATTACK",L570="FINTA"),"&lt;TECNICA&gt;",UPPER(anotacoes!I570))</f>
        <v>&lt;TECNICA&gt;</v>
      </c>
      <c r="N570" t="str">
        <f>IF(OR(L570="ATTACK",L570="FINTA"),UPPER(anotacoes!I570),"")</f>
        <v>SUMI GAESHI</v>
      </c>
      <c r="O570" s="6">
        <f>IF(anotacoes!N570=0,"",anotacoes!N570)</f>
        <v>6</v>
      </c>
      <c r="P570" t="str">
        <f>IF(anotacoes!M570=0,"",UPPER(anotacoes!M570))</f>
        <v/>
      </c>
      <c r="Q570" t="str">
        <f t="shared" si="17"/>
        <v>INSERT INTO CONVERSAO_LUTA_ACAO (cd_conversao, id_luta, sequencia, momento_inicio, momento_fim, quem_faz, quem_sofre, acao_tipo, acao, tecnica, direcao, pontuacao) VALUES (1, 10, 34, TRIM(' 00:03:29,777'), TRIM(' 00:03:31,081'), 'BISCHOF', 'STEVENS', 'ATTACK', '&lt;TECNICA&gt;', 'SUMI GAESHI', 6, NULL)</v>
      </c>
      <c r="R570" t="s">
        <v>10327</v>
      </c>
    </row>
    <row r="571" spans="1:18" hidden="1" x14ac:dyDescent="0.25">
      <c r="A571" s="7">
        <f>anotacoes!D571</f>
        <v>40594</v>
      </c>
      <c r="B571" t="str">
        <f>anotacoes!C571</f>
        <v>GRAND PRIX DUSSELDORF 2011</v>
      </c>
      <c r="C571" t="str">
        <f>anotacoes!E571</f>
        <v>BISCHOF</v>
      </c>
      <c r="D571" t="str">
        <f>anotacoes!F571</f>
        <v>STEVENS</v>
      </c>
      <c r="E571" t="s">
        <v>10325</v>
      </c>
      <c r="F571">
        <f>anotacoes!A571</f>
        <v>10</v>
      </c>
      <c r="G571">
        <f>anotacoes!B571</f>
        <v>35</v>
      </c>
      <c r="H571" t="str">
        <f>anotacoes!K571</f>
        <v xml:space="preserve"> 00:03:31,252</v>
      </c>
      <c r="I571" t="str">
        <f>anotacoes!L571</f>
        <v xml:space="preserve"> 00:03:34,644</v>
      </c>
      <c r="J571" t="str">
        <f>IF(L571="PAUSE",E571,IF(anotacoes!G575=conversao_anotacoes!C571,conversao_anotacoes!C571,conversao_anotacoes!D571))</f>
        <v>BISCHOF</v>
      </c>
      <c r="K571" t="str">
        <f t="shared" si="16"/>
        <v>STEVENS</v>
      </c>
      <c r="L571" t="str">
        <f>UPPER(anotacoes!H571)</f>
        <v>GROUNDWORK COMBAT</v>
      </c>
      <c r="M571" t="str">
        <f>IF(OR(L571="ATTACK",L571="FINTA"),"&lt;TECNICA&gt;",UPPER(anotacoes!I571))</f>
        <v>CONTROL WITH LEGS</v>
      </c>
      <c r="N571" t="str">
        <f>IF(OR(L571="ATTACK",L571="FINTA"),UPPER(anotacoes!I571),"")</f>
        <v/>
      </c>
      <c r="O571" s="6" t="str">
        <f>IF(anotacoes!N571=0,"",anotacoes!N571)</f>
        <v/>
      </c>
      <c r="P571" t="str">
        <f>IF(anotacoes!M571=0,"",UPPER(anotacoes!M571))</f>
        <v/>
      </c>
      <c r="Q571" t="str">
        <f t="shared" si="17"/>
        <v>INSERT INTO CONVERSAO_LUTA_ACAO (cd_conversao, id_luta, sequencia, momento_inicio, momento_fim, quem_faz, quem_sofre, acao_tipo, acao, tecnica, direcao, pontuacao) VALUES (1, 10, 35, TRIM(' 00:03:31,252'), TRIM(' 00:03:34,644'), 'BISCHOF', 'STEVENS', 'GROUNDWORK COMBAT', 'CONTROL WITH LEGS', NULL, NULL, NULL)</v>
      </c>
      <c r="R571" t="s">
        <v>10327</v>
      </c>
    </row>
    <row r="572" spans="1:18" hidden="1" x14ac:dyDescent="0.25">
      <c r="A572" s="7">
        <f>anotacoes!D572</f>
        <v>40594</v>
      </c>
      <c r="B572" t="str">
        <f>anotacoes!C572</f>
        <v>GRAND PRIX DUSSELDORF 2011</v>
      </c>
      <c r="C572" t="str">
        <f>anotacoes!E572</f>
        <v>BISCHOF</v>
      </c>
      <c r="D572" t="str">
        <f>anotacoes!F572</f>
        <v>STEVENS</v>
      </c>
      <c r="E572" t="s">
        <v>10325</v>
      </c>
      <c r="F572">
        <f>anotacoes!A572</f>
        <v>10</v>
      </c>
      <c r="G572">
        <f>anotacoes!B572</f>
        <v>36</v>
      </c>
      <c r="H572" t="str">
        <f>anotacoes!K572</f>
        <v xml:space="preserve"> 00:03:34,826</v>
      </c>
      <c r="I572" t="str">
        <f>anotacoes!L572</f>
        <v xml:space="preserve"> 00:03:38,645</v>
      </c>
      <c r="J572" t="str">
        <f>IF(L572="PAUSE",E572,IF(anotacoes!G576=conversao_anotacoes!C572,conversao_anotacoes!C572,conversao_anotacoes!D572))</f>
        <v>&lt;ARBITRO_DESCONHECIDO&gt;</v>
      </c>
      <c r="K572" t="str">
        <f t="shared" si="16"/>
        <v/>
      </c>
      <c r="L572" t="str">
        <f>UPPER(anotacoes!H572)</f>
        <v>PAUSE</v>
      </c>
      <c r="M572" t="str">
        <f>IF(OR(L572="ATTACK",L572="FINTA"),"&lt;TECNICA&gt;",UPPER(anotacoes!I572))</f>
        <v>&lt;NAO_CLASSIFICADO&gt;</v>
      </c>
      <c r="N572" t="str">
        <f>IF(OR(L572="ATTACK",L572="FINTA"),UPPER(anotacoes!I572),"")</f>
        <v/>
      </c>
      <c r="O572" s="6" t="str">
        <f>IF(anotacoes!N572=0,"",anotacoes!N572)</f>
        <v/>
      </c>
      <c r="P572" t="str">
        <f>IF(anotacoes!M572=0,"",UPPER(anotacoes!M572))</f>
        <v/>
      </c>
      <c r="Q572" t="str">
        <f t="shared" si="17"/>
        <v>INSERT INTO CONVERSAO_LUTA_ACAO (cd_conversao, id_luta, sequencia, momento_inicio, momento_fim, quem_faz, quem_sofre, acao_tipo, acao, tecnica, direcao, pontuacao) VALUES (1, 10, 36, TRIM(' 00:03:34,826'), TRIM(' 00:03:38,645'), '&lt;ARBITRO_DESCONHECIDO&gt;', '', 'PAUSE', '&lt;NAO_CLASSIFICADO&gt;', NULL, NULL, NULL)</v>
      </c>
      <c r="R572" t="s">
        <v>10327</v>
      </c>
    </row>
    <row r="573" spans="1:18" hidden="1" x14ac:dyDescent="0.25">
      <c r="A573" s="7">
        <f>anotacoes!D573</f>
        <v>40594</v>
      </c>
      <c r="B573" t="str">
        <f>anotacoes!C573</f>
        <v>GRAND PRIX DUSSELDORF 2011</v>
      </c>
      <c r="C573" t="str">
        <f>anotacoes!E573</f>
        <v>BISCHOF</v>
      </c>
      <c r="D573" t="str">
        <f>anotacoes!F573</f>
        <v>STEVENS</v>
      </c>
      <c r="E573" t="s">
        <v>10325</v>
      </c>
      <c r="F573">
        <f>anotacoes!A573</f>
        <v>10</v>
      </c>
      <c r="G573">
        <f>anotacoes!B573</f>
        <v>37</v>
      </c>
      <c r="H573" t="str">
        <f>anotacoes!K573</f>
        <v xml:space="preserve"> 00:03:38,834</v>
      </c>
      <c r="I573" t="str">
        <f>anotacoes!L573</f>
        <v xml:space="preserve"> 00:03:40,845</v>
      </c>
      <c r="J573" t="str">
        <f>IF(L573="PAUSE",E573,IF(anotacoes!G577=conversao_anotacoes!C573,conversao_anotacoes!C573,conversao_anotacoes!D573))</f>
        <v>&lt;ARBITRO_DESCONHECIDO&gt;</v>
      </c>
      <c r="K573" t="str">
        <f t="shared" si="16"/>
        <v/>
      </c>
      <c r="L573" t="str">
        <f>UPPER(anotacoes!H573)</f>
        <v>PAUSE</v>
      </c>
      <c r="M573" t="str">
        <f>IF(OR(L573="ATTACK",L573="FINTA"),"&lt;TECNICA&gt;",UPPER(anotacoes!I573))</f>
        <v>SHIDO WITHOUT SCORE</v>
      </c>
      <c r="N573" t="str">
        <f>IF(OR(L573="ATTACK",L573="FINTA"),UPPER(anotacoes!I573),"")</f>
        <v/>
      </c>
      <c r="O573" s="6" t="str">
        <f>IF(anotacoes!N573=0,"",anotacoes!N573)</f>
        <v/>
      </c>
      <c r="P573" t="str">
        <f>IF(anotacoes!M573=0,"",UPPER(anotacoes!M573))</f>
        <v/>
      </c>
      <c r="Q573" t="str">
        <f t="shared" si="17"/>
        <v>INSERT INTO CONVERSAO_LUTA_ACAO (cd_conversao, id_luta, sequencia, momento_inicio, momento_fim, quem_faz, quem_sofre, acao_tipo, acao, tecnica, direcao, pontuacao) VALUES (1, 10, 37, TRIM(' 00:03:38,834'), TRIM(' 00:03:40,845'), '&lt;ARBITRO_DESCONHECIDO&gt;', '', 'PAUSE', 'SHIDO WITHOUT SCORE', NULL, NULL, NULL)</v>
      </c>
      <c r="R573" t="s">
        <v>10327</v>
      </c>
    </row>
    <row r="574" spans="1:18" hidden="1" x14ac:dyDescent="0.25">
      <c r="A574" s="7">
        <f>anotacoes!D574</f>
        <v>40594</v>
      </c>
      <c r="B574" t="str">
        <f>anotacoes!C574</f>
        <v>GRAND PRIX DUSSELDORF 2011</v>
      </c>
      <c r="C574" t="str">
        <f>anotacoes!E574</f>
        <v>BISCHOF</v>
      </c>
      <c r="D574" t="str">
        <f>anotacoes!F574</f>
        <v>STEVENS</v>
      </c>
      <c r="E574" t="s">
        <v>10325</v>
      </c>
      <c r="F574">
        <f>anotacoes!A574</f>
        <v>10</v>
      </c>
      <c r="G574">
        <f>anotacoes!B574</f>
        <v>38</v>
      </c>
      <c r="H574" t="str">
        <f>anotacoes!K574</f>
        <v xml:space="preserve"> 00:03:40,845</v>
      </c>
      <c r="I574" t="str">
        <f>anotacoes!L574</f>
        <v xml:space="preserve"> 00:03:43,166</v>
      </c>
      <c r="J574" t="str">
        <f>IF(L574="PAUSE",E574,IF(anotacoes!G578=conversao_anotacoes!C574,conversao_anotacoes!C574,conversao_anotacoes!D574))</f>
        <v>BISCHOF</v>
      </c>
      <c r="K574" t="str">
        <f t="shared" si="16"/>
        <v>STEVENS</v>
      </c>
      <c r="L574" t="str">
        <f>UPPER(anotacoes!H574)</f>
        <v>DISPLACEMENT</v>
      </c>
      <c r="M574" t="str">
        <f>IF(OR(L574="ATTACK",L574="FINTA"),"&lt;TECNICA&gt;",UPPER(anotacoes!I574))</f>
        <v>2-3 STEP HESITANT RIGHT</v>
      </c>
      <c r="N574" t="str">
        <f>IF(OR(L574="ATTACK",L574="FINTA"),UPPER(anotacoes!I574),"")</f>
        <v/>
      </c>
      <c r="O574" s="6" t="str">
        <f>IF(anotacoes!N574=0,"",anotacoes!N574)</f>
        <v/>
      </c>
      <c r="P574" t="str">
        <f>IF(anotacoes!M574=0,"",UPPER(anotacoes!M574))</f>
        <v/>
      </c>
      <c r="Q574" t="str">
        <f t="shared" si="17"/>
        <v>INSERT INTO CONVERSAO_LUTA_ACAO (cd_conversao, id_luta, sequencia, momento_inicio, momento_fim, quem_faz, quem_sofre, acao_tipo, acao, tecnica, direcao, pontuacao) VALUES (1, 10, 38, TRIM(' 00:03:40,845'), TRIM(' 00:03:43,166'), 'BISCHOF', 'STEVENS', 'DISPLACEMENT', '2-3 STEP HESITANT RIGHT', NULL, NULL, NULL)</v>
      </c>
      <c r="R574" t="s">
        <v>10327</v>
      </c>
    </row>
    <row r="575" spans="1:18" hidden="1" x14ac:dyDescent="0.25">
      <c r="A575" s="7">
        <f>anotacoes!D575</f>
        <v>40594</v>
      </c>
      <c r="B575" t="str">
        <f>anotacoes!C575</f>
        <v>GRAND PRIX DUSSELDORF 2011</v>
      </c>
      <c r="C575" t="str">
        <f>anotacoes!E575</f>
        <v>BISCHOF</v>
      </c>
      <c r="D575" t="str">
        <f>anotacoes!F575</f>
        <v>STEVENS</v>
      </c>
      <c r="E575" t="s">
        <v>10325</v>
      </c>
      <c r="F575">
        <f>anotacoes!A575</f>
        <v>10</v>
      </c>
      <c r="G575">
        <f>anotacoes!B575</f>
        <v>39</v>
      </c>
      <c r="H575" t="str">
        <f>anotacoes!K575</f>
        <v xml:space="preserve"> 00:03:43,166</v>
      </c>
      <c r="I575" t="str">
        <f>anotacoes!L575</f>
        <v xml:space="preserve"> 00:03:46,617</v>
      </c>
      <c r="J575" t="str">
        <f>IF(L575="PAUSE",E575,IF(anotacoes!G579=conversao_anotacoes!C575,conversao_anotacoes!C575,conversao_anotacoes!D575))</f>
        <v>BISCHOF</v>
      </c>
      <c r="K575" t="str">
        <f t="shared" si="16"/>
        <v>STEVENS</v>
      </c>
      <c r="L575" t="str">
        <f>UPPER(anotacoes!H575)</f>
        <v>DISPLACEMENT</v>
      </c>
      <c r="M575" t="str">
        <f>IF(OR(L575="ATTACK",L575="FINTA"),"&lt;TECNICA&gt;",UPPER(anotacoes!I575))</f>
        <v>TRY TO GRIP WITH CONTACT</v>
      </c>
      <c r="N575" t="str">
        <f>IF(OR(L575="ATTACK",L575="FINTA"),UPPER(anotacoes!I575),"")</f>
        <v/>
      </c>
      <c r="O575" s="6" t="str">
        <f>IF(anotacoes!N575=0,"",anotacoes!N575)</f>
        <v/>
      </c>
      <c r="P575" t="str">
        <f>IF(anotacoes!M575=0,"",UPPER(anotacoes!M575))</f>
        <v/>
      </c>
      <c r="Q575" t="str">
        <f t="shared" si="17"/>
        <v>INSERT INTO CONVERSAO_LUTA_ACAO (cd_conversao, id_luta, sequencia, momento_inicio, momento_fim, quem_faz, quem_sofre, acao_tipo, acao, tecnica, direcao, pontuacao) VALUES (1, 10, 39, TRIM(' 00:03:43,166'), TRIM(' 00:03:46,617'), 'BISCHOF', 'STEVENS', 'DISPLACEMENT', 'TRY TO GRIP WITH CONTACT', NULL, NULL, NULL)</v>
      </c>
      <c r="R575" t="s">
        <v>10327</v>
      </c>
    </row>
    <row r="576" spans="1:18" hidden="1" x14ac:dyDescent="0.25">
      <c r="A576" s="7">
        <f>anotacoes!D576</f>
        <v>40594</v>
      </c>
      <c r="B576" t="str">
        <f>anotacoes!C576</f>
        <v>GRAND PRIX DUSSELDORF 2011</v>
      </c>
      <c r="C576" t="str">
        <f>anotacoes!E576</f>
        <v>BISCHOF</v>
      </c>
      <c r="D576" t="str">
        <f>anotacoes!F576</f>
        <v>STEVENS</v>
      </c>
      <c r="E576" t="s">
        <v>10325</v>
      </c>
      <c r="F576">
        <f>anotacoes!A576</f>
        <v>10</v>
      </c>
      <c r="G576">
        <f>anotacoes!B576</f>
        <v>40</v>
      </c>
      <c r="H576" t="str">
        <f>anotacoes!K576</f>
        <v xml:space="preserve"> 00:03:46,617</v>
      </c>
      <c r="I576" t="str">
        <f>anotacoes!L576</f>
        <v xml:space="preserve"> 00:03:47,994</v>
      </c>
      <c r="J576" t="str">
        <f>IF(L576="PAUSE",E576,IF(anotacoes!G580=conversao_anotacoes!C576,conversao_anotacoes!C576,conversao_anotacoes!D576))</f>
        <v>BISCHOF</v>
      </c>
      <c r="K576" t="str">
        <f t="shared" si="16"/>
        <v>STEVENS</v>
      </c>
      <c r="L576" t="str">
        <f>UPPER(anotacoes!H576)</f>
        <v>GRIP TIME</v>
      </c>
      <c r="M576" t="str">
        <f>IF(OR(L576="ATTACK",L576="FINTA"),"&lt;TECNICA&gt;",UPPER(anotacoes!I576))</f>
        <v>LEFT COLLAR RIGHT SLEEVE</v>
      </c>
      <c r="N576" t="str">
        <f>IF(OR(L576="ATTACK",L576="FINTA"),UPPER(anotacoes!I576),"")</f>
        <v/>
      </c>
      <c r="O576" s="6" t="str">
        <f>IF(anotacoes!N576=0,"",anotacoes!N576)</f>
        <v/>
      </c>
      <c r="P576" t="str">
        <f>IF(anotacoes!M576=0,"",UPPER(anotacoes!M576))</f>
        <v/>
      </c>
      <c r="Q576" t="str">
        <f t="shared" si="17"/>
        <v>INSERT INTO CONVERSAO_LUTA_ACAO (cd_conversao, id_luta, sequencia, momento_inicio, momento_fim, quem_faz, quem_sofre, acao_tipo, acao, tecnica, direcao, pontuacao) VALUES (1, 10, 40, TRIM(' 00:03:46,617'), TRIM(' 00:03:47,994'), 'BISCHOF', 'STEVENS', 'GRIP TIME', 'LEFT COLLAR RIGHT SLEEVE', NULL, NULL, NULL)</v>
      </c>
      <c r="R576" t="s">
        <v>10327</v>
      </c>
    </row>
    <row r="577" spans="1:18" hidden="1" x14ac:dyDescent="0.25">
      <c r="A577" s="7">
        <f>anotacoes!D577</f>
        <v>40594</v>
      </c>
      <c r="B577" t="str">
        <f>anotacoes!C577</f>
        <v>GRAND PRIX DUSSELDORF 2011</v>
      </c>
      <c r="C577" t="str">
        <f>anotacoes!E577</f>
        <v>BISCHOF</v>
      </c>
      <c r="D577" t="str">
        <f>anotacoes!F577</f>
        <v>STEVENS</v>
      </c>
      <c r="E577" t="s">
        <v>10325</v>
      </c>
      <c r="F577">
        <f>anotacoes!A577</f>
        <v>10</v>
      </c>
      <c r="G577">
        <f>anotacoes!B577</f>
        <v>41</v>
      </c>
      <c r="H577" t="str">
        <f>anotacoes!K577</f>
        <v xml:space="preserve"> 00:03:47,994</v>
      </c>
      <c r="I577" t="str">
        <f>anotacoes!L577</f>
        <v xml:space="preserve"> 00:03:48,473</v>
      </c>
      <c r="J577" t="str">
        <f>IF(L577="PAUSE",E577,IF(anotacoes!G581=conversao_anotacoes!C577,conversao_anotacoes!C577,conversao_anotacoes!D577))</f>
        <v>BISCHOF</v>
      </c>
      <c r="K577" t="str">
        <f t="shared" si="16"/>
        <v>STEVENS</v>
      </c>
      <c r="L577" t="str">
        <f>UPPER(anotacoes!H577)</f>
        <v>ATTACK</v>
      </c>
      <c r="M577" t="str">
        <f>IF(OR(L577="ATTACK",L577="FINTA"),"&lt;TECNICA&gt;",UPPER(anotacoes!I577))</f>
        <v>&lt;TECNICA&gt;</v>
      </c>
      <c r="N577" t="str">
        <f>IF(OR(L577="ATTACK",L577="FINTA"),UPPER(anotacoes!I577),"")</f>
        <v>KOUCHI GARI</v>
      </c>
      <c r="O577" s="6">
        <f>IF(anotacoes!N577=0,"",anotacoes!N577)</f>
        <v>7</v>
      </c>
      <c r="P577" t="str">
        <f>IF(anotacoes!M577=0,"",UPPER(anotacoes!M577))</f>
        <v/>
      </c>
      <c r="Q577" t="str">
        <f t="shared" si="17"/>
        <v>INSERT INTO CONVERSAO_LUTA_ACAO (cd_conversao, id_luta, sequencia, momento_inicio, momento_fim, quem_faz, quem_sofre, acao_tipo, acao, tecnica, direcao, pontuacao) VALUES (1, 10, 41, TRIM(' 00:03:47,994'), TRIM(' 00:03:48,473'), 'BISCHOF', 'STEVENS', 'ATTACK', '&lt;TECNICA&gt;', 'KOUCHI GARI', 7, NULL)</v>
      </c>
      <c r="R577" t="s">
        <v>10327</v>
      </c>
    </row>
    <row r="578" spans="1:18" hidden="1" x14ac:dyDescent="0.25">
      <c r="A578" s="7">
        <f>anotacoes!D578</f>
        <v>40594</v>
      </c>
      <c r="B578" t="str">
        <f>anotacoes!C578</f>
        <v>GRAND PRIX DUSSELDORF 2011</v>
      </c>
      <c r="C578" t="str">
        <f>anotacoes!E578</f>
        <v>BISCHOF</v>
      </c>
      <c r="D578" t="str">
        <f>anotacoes!F578</f>
        <v>STEVENS</v>
      </c>
      <c r="E578" t="s">
        <v>10325</v>
      </c>
      <c r="F578">
        <f>anotacoes!A578</f>
        <v>10</v>
      </c>
      <c r="G578">
        <f>anotacoes!B578</f>
        <v>42</v>
      </c>
      <c r="H578" t="str">
        <f>anotacoes!K578</f>
        <v xml:space="preserve"> 00:03:48,473</v>
      </c>
      <c r="I578" t="str">
        <f>anotacoes!L578</f>
        <v xml:space="preserve"> 00:04:00,865</v>
      </c>
      <c r="J578" t="str">
        <f>IF(L578="PAUSE",E578,IF(anotacoes!G582=conversao_anotacoes!C578,conversao_anotacoes!C578,conversao_anotacoes!D578))</f>
        <v>BISCHOF</v>
      </c>
      <c r="K578" t="str">
        <f t="shared" si="16"/>
        <v>STEVENS</v>
      </c>
      <c r="L578" t="str">
        <f>UPPER(anotacoes!H578)</f>
        <v>GRIP TIME</v>
      </c>
      <c r="M578" t="str">
        <f>IF(OR(L578="ATTACK",L578="FINTA"),"&lt;TECNICA&gt;",UPPER(anotacoes!I578))</f>
        <v>LEFT COLLAR RIGHT COLLAR</v>
      </c>
      <c r="N578" t="str">
        <f>IF(OR(L578="ATTACK",L578="FINTA"),UPPER(anotacoes!I578),"")</f>
        <v/>
      </c>
      <c r="O578" s="6" t="str">
        <f>IF(anotacoes!N578=0,"",anotacoes!N578)</f>
        <v/>
      </c>
      <c r="P578" t="str">
        <f>IF(anotacoes!M578=0,"",UPPER(anotacoes!M578))</f>
        <v/>
      </c>
      <c r="Q578" t="str">
        <f t="shared" si="17"/>
        <v>INSERT INTO CONVERSAO_LUTA_ACAO (cd_conversao, id_luta, sequencia, momento_inicio, momento_fim, quem_faz, quem_sofre, acao_tipo, acao, tecnica, direcao, pontuacao) VALUES (1, 10, 42, TRIM(' 00:03:48,473'), TRIM(' 00:04:00,865'), 'BISCHOF', 'STEVENS', 'GRIP TIME', 'LEFT COLLAR RIGHT COLLAR', NULL, NULL, NULL)</v>
      </c>
      <c r="R578" t="s">
        <v>10327</v>
      </c>
    </row>
    <row r="579" spans="1:18" hidden="1" x14ac:dyDescent="0.25">
      <c r="A579" s="7">
        <f>anotacoes!D579</f>
        <v>40594</v>
      </c>
      <c r="B579" t="str">
        <f>anotacoes!C579</f>
        <v>GRAND PRIX DUSSELDORF 2011</v>
      </c>
      <c r="C579" t="str">
        <f>anotacoes!E579</f>
        <v>BISCHOF</v>
      </c>
      <c r="D579" t="str">
        <f>anotacoes!F579</f>
        <v>STEVENS</v>
      </c>
      <c r="E579" t="s">
        <v>10325</v>
      </c>
      <c r="F579">
        <f>anotacoes!A579</f>
        <v>10</v>
      </c>
      <c r="G579">
        <f>anotacoes!B579</f>
        <v>43</v>
      </c>
      <c r="H579" t="str">
        <f>anotacoes!K579</f>
        <v xml:space="preserve"> 00:04:01,037</v>
      </c>
      <c r="I579" t="str">
        <f>anotacoes!L579</f>
        <v xml:space="preserve"> 00:04:04,071</v>
      </c>
      <c r="J579" t="str">
        <f>IF(L579="PAUSE",E579,IF(anotacoes!G583=conversao_anotacoes!C579,conversao_anotacoes!C579,conversao_anotacoes!D579))</f>
        <v>&lt;ARBITRO_DESCONHECIDO&gt;</v>
      </c>
      <c r="K579" t="str">
        <f t="shared" ref="K579:K642" si="18">IF(J579=E579,"",IF(J579=C579,D579,C579))</f>
        <v/>
      </c>
      <c r="L579" t="str">
        <f>UPPER(anotacoes!H579)</f>
        <v>PAUSE</v>
      </c>
      <c r="M579" t="str">
        <f>IF(OR(L579="ATTACK",L579="FINTA"),"&lt;TECNICA&gt;",UPPER(anotacoes!I579))</f>
        <v>&lt;NAO_CLASSIFICADO&gt;</v>
      </c>
      <c r="N579" t="str">
        <f>IF(OR(L579="ATTACK",L579="FINTA"),UPPER(anotacoes!I579),"")</f>
        <v/>
      </c>
      <c r="O579" s="6" t="str">
        <f>IF(anotacoes!N579=0,"",anotacoes!N579)</f>
        <v/>
      </c>
      <c r="P579" t="str">
        <f>IF(anotacoes!M579=0,"",UPPER(anotacoes!M579))</f>
        <v/>
      </c>
      <c r="Q579" t="str">
        <f t="shared" ref="Q579:Q642" si="19">CONCATENATE("INSERT INTO CONVERSAO_LUTA_ACAO (cd_conversao, id_luta, sequencia, momento_inicio, momento_fim, quem_faz, quem_sofre, acao_tipo, acao, tecnica, direcao, pontuacao) VALUES (1, ",F579,", ",G579,", ","TRIM('",H579,"')",", ","TRIM('",I579,"')",", ","'",J579,"'",", ","'",K579,"'",", ","'",L579,"'",", ","'",M579,"'",", ",IF(N579="","NULL",CONCATENATE("'",N579,"'")),", ",IF(O579="","NULL",O579),", ",IF(P579="","NULL",CONCATENATE("'",P579,"'")),")")</f>
        <v>INSERT INTO CONVERSAO_LUTA_ACAO (cd_conversao, id_luta, sequencia, momento_inicio, momento_fim, quem_faz, quem_sofre, acao_tipo, acao, tecnica, direcao, pontuacao) VALUES (1, 10, 43, TRIM(' 00:04:01,037'), TRIM(' 00:04:04,071'), '&lt;ARBITRO_DESCONHECIDO&gt;', '', 'PAUSE', '&lt;NAO_CLASSIFICADO&gt;', NULL, NULL, NULL)</v>
      </c>
      <c r="R579" t="s">
        <v>10327</v>
      </c>
    </row>
    <row r="580" spans="1:18" hidden="1" x14ac:dyDescent="0.25">
      <c r="A580" s="7">
        <f>anotacoes!D580</f>
        <v>40594</v>
      </c>
      <c r="B580" t="str">
        <f>anotacoes!C580</f>
        <v>GRAND PRIX DUSSELDORF 2011</v>
      </c>
      <c r="C580" t="str">
        <f>anotacoes!E580</f>
        <v>BISCHOF</v>
      </c>
      <c r="D580" t="str">
        <f>anotacoes!F580</f>
        <v>STEVENS</v>
      </c>
      <c r="E580" t="s">
        <v>10325</v>
      </c>
      <c r="F580">
        <f>anotacoes!A580</f>
        <v>10</v>
      </c>
      <c r="G580">
        <f>anotacoes!B580</f>
        <v>44</v>
      </c>
      <c r="H580" t="str">
        <f>anotacoes!K580</f>
        <v xml:space="preserve"> 00:04:04,071</v>
      </c>
      <c r="I580" t="str">
        <f>anotacoes!L580</f>
        <v xml:space="preserve"> 00:04:06,649</v>
      </c>
      <c r="J580" t="str">
        <f>IF(L580="PAUSE",E580,IF(anotacoes!G584=conversao_anotacoes!C580,conversao_anotacoes!C580,conversao_anotacoes!D580))</f>
        <v>BISCHOF</v>
      </c>
      <c r="K580" t="str">
        <f t="shared" si="18"/>
        <v>STEVENS</v>
      </c>
      <c r="L580" t="str">
        <f>UPPER(anotacoes!H580)</f>
        <v>DISPLACEMENT</v>
      </c>
      <c r="M580" t="str">
        <f>IF(OR(L580="ATTACK",L580="FINTA"),"&lt;TECNICA&gt;",UPPER(anotacoes!I580))</f>
        <v>2-3 STEP HESITANT RIGHT</v>
      </c>
      <c r="N580" t="str">
        <f>IF(OR(L580="ATTACK",L580="FINTA"),UPPER(anotacoes!I580),"")</f>
        <v/>
      </c>
      <c r="O580" s="6" t="str">
        <f>IF(anotacoes!N580=0,"",anotacoes!N580)</f>
        <v/>
      </c>
      <c r="P580" t="str">
        <f>IF(anotacoes!M580=0,"",UPPER(anotacoes!M580))</f>
        <v/>
      </c>
      <c r="Q580" t="str">
        <f t="shared" si="19"/>
        <v>INSERT INTO CONVERSAO_LUTA_ACAO (cd_conversao, id_luta, sequencia, momento_inicio, momento_fim, quem_faz, quem_sofre, acao_tipo, acao, tecnica, direcao, pontuacao) VALUES (1, 10, 44, TRIM(' 00:04:04,071'), TRIM(' 00:04:06,649'), 'BISCHOF', 'STEVENS', 'DISPLACEMENT', '2-3 STEP HESITANT RIGHT', NULL, NULL, NULL)</v>
      </c>
      <c r="R580" t="s">
        <v>10327</v>
      </c>
    </row>
    <row r="581" spans="1:18" hidden="1" x14ac:dyDescent="0.25">
      <c r="A581" s="7">
        <f>anotacoes!D581</f>
        <v>40594</v>
      </c>
      <c r="B581" t="str">
        <f>anotacoes!C581</f>
        <v>GRAND PRIX DUSSELDORF 2011</v>
      </c>
      <c r="C581" t="str">
        <f>anotacoes!E581</f>
        <v>BISCHOF</v>
      </c>
      <c r="D581" t="str">
        <f>anotacoes!F581</f>
        <v>STEVENS</v>
      </c>
      <c r="E581" t="s">
        <v>10325</v>
      </c>
      <c r="F581">
        <f>anotacoes!A581</f>
        <v>10</v>
      </c>
      <c r="G581">
        <f>anotacoes!B581</f>
        <v>45</v>
      </c>
      <c r="H581" t="str">
        <f>anotacoes!K581</f>
        <v xml:space="preserve"> 00:04:06,649</v>
      </c>
      <c r="I581" t="str">
        <f>anotacoes!L581</f>
        <v xml:space="preserve"> 00:04:09,395</v>
      </c>
      <c r="J581" t="str">
        <f>IF(L581="PAUSE",E581,IF(anotacoes!G585=conversao_anotacoes!C581,conversao_anotacoes!C581,conversao_anotacoes!D581))</f>
        <v>BISCHOF</v>
      </c>
      <c r="K581" t="str">
        <f t="shared" si="18"/>
        <v>STEVENS</v>
      </c>
      <c r="L581" t="str">
        <f>UPPER(anotacoes!H581)</f>
        <v>DISPLACEMENT</v>
      </c>
      <c r="M581" t="str">
        <f>IF(OR(L581="ATTACK",L581="FINTA"),"&lt;TECNICA&gt;",UPPER(anotacoes!I581))</f>
        <v>TRY TO GRIP WITH CONTACT</v>
      </c>
      <c r="N581" t="str">
        <f>IF(OR(L581="ATTACK",L581="FINTA"),UPPER(anotacoes!I581),"")</f>
        <v/>
      </c>
      <c r="O581" s="6" t="str">
        <f>IF(anotacoes!N581=0,"",anotacoes!N581)</f>
        <v/>
      </c>
      <c r="P581" t="str">
        <f>IF(anotacoes!M581=0,"",UPPER(anotacoes!M581))</f>
        <v/>
      </c>
      <c r="Q581" t="str">
        <f t="shared" si="19"/>
        <v>INSERT INTO CONVERSAO_LUTA_ACAO (cd_conversao, id_luta, sequencia, momento_inicio, momento_fim, quem_faz, quem_sofre, acao_tipo, acao, tecnica, direcao, pontuacao) VALUES (1, 10, 45, TRIM(' 00:04:06,649'), TRIM(' 00:04:09,395'), 'BISCHOF', 'STEVENS', 'DISPLACEMENT', 'TRY TO GRIP WITH CONTACT', NULL, NULL, NULL)</v>
      </c>
      <c r="R581" t="s">
        <v>10327</v>
      </c>
    </row>
    <row r="582" spans="1:18" hidden="1" x14ac:dyDescent="0.25">
      <c r="A582" s="7">
        <f>anotacoes!D582</f>
        <v>40594</v>
      </c>
      <c r="B582" t="str">
        <f>anotacoes!C582</f>
        <v>GRAND PRIX DUSSELDORF 2011</v>
      </c>
      <c r="C582" t="str">
        <f>anotacoes!E582</f>
        <v>BISCHOF</v>
      </c>
      <c r="D582" t="str">
        <f>anotacoes!F582</f>
        <v>STEVENS</v>
      </c>
      <c r="E582" t="s">
        <v>10325</v>
      </c>
      <c r="F582">
        <f>anotacoes!A582</f>
        <v>10</v>
      </c>
      <c r="G582">
        <f>anotacoes!B582</f>
        <v>46</v>
      </c>
      <c r="H582" t="str">
        <f>anotacoes!K582</f>
        <v xml:space="preserve"> 00:04:09,395</v>
      </c>
      <c r="I582" t="str">
        <f>anotacoes!L582</f>
        <v xml:space="preserve"> 00:04:12,489</v>
      </c>
      <c r="J582" t="str">
        <f>IF(L582="PAUSE",E582,IF(anotacoes!G586=conversao_anotacoes!C582,conversao_anotacoes!C582,conversao_anotacoes!D582))</f>
        <v>BISCHOF</v>
      </c>
      <c r="K582" t="str">
        <f t="shared" si="18"/>
        <v>STEVENS</v>
      </c>
      <c r="L582" t="str">
        <f>UPPER(anotacoes!H582)</f>
        <v>GRIP TIME</v>
      </c>
      <c r="M582" t="str">
        <f>IF(OR(L582="ATTACK",L582="FINTA"),"&lt;TECNICA&gt;",UPPER(anotacoes!I582))</f>
        <v>LEFT COLLAR</v>
      </c>
      <c r="N582" t="str">
        <f>IF(OR(L582="ATTACK",L582="FINTA"),UPPER(anotacoes!I582),"")</f>
        <v/>
      </c>
      <c r="O582" s="6" t="str">
        <f>IF(anotacoes!N582=0,"",anotacoes!N582)</f>
        <v/>
      </c>
      <c r="P582" t="str">
        <f>IF(anotacoes!M582=0,"",UPPER(anotacoes!M582))</f>
        <v/>
      </c>
      <c r="Q582" t="str">
        <f t="shared" si="19"/>
        <v>INSERT INTO CONVERSAO_LUTA_ACAO (cd_conversao, id_luta, sequencia, momento_inicio, momento_fim, quem_faz, quem_sofre, acao_tipo, acao, tecnica, direcao, pontuacao) VALUES (1, 10, 46, TRIM(' 00:04:09,395'), TRIM(' 00:04:12,489'), 'BISCHOF', 'STEVENS', 'GRIP TIME', 'LEFT COLLAR', NULL, NULL, NULL)</v>
      </c>
      <c r="R582" t="s">
        <v>10327</v>
      </c>
    </row>
    <row r="583" spans="1:18" hidden="1" x14ac:dyDescent="0.25">
      <c r="A583" s="7">
        <f>anotacoes!D583</f>
        <v>40594</v>
      </c>
      <c r="B583" t="str">
        <f>anotacoes!C583</f>
        <v>GRAND PRIX DUSSELDORF 2011</v>
      </c>
      <c r="C583" t="str">
        <f>anotacoes!E583</f>
        <v>BISCHOF</v>
      </c>
      <c r="D583" t="str">
        <f>anotacoes!F583</f>
        <v>STEVENS</v>
      </c>
      <c r="E583" t="s">
        <v>10325</v>
      </c>
      <c r="F583">
        <f>anotacoes!A583</f>
        <v>10</v>
      </c>
      <c r="G583">
        <f>anotacoes!B583</f>
        <v>47</v>
      </c>
      <c r="H583" t="str">
        <f>anotacoes!K583</f>
        <v xml:space="preserve"> 00:04:12,489</v>
      </c>
      <c r="I583" t="str">
        <f>anotacoes!L583</f>
        <v xml:space="preserve"> 00:05:04,344</v>
      </c>
      <c r="J583" t="str">
        <f>IF(L583="PAUSE",E583,IF(anotacoes!G587=conversao_anotacoes!C583,conversao_anotacoes!C583,conversao_anotacoes!D583))</f>
        <v>BISCHOF</v>
      </c>
      <c r="K583" t="str">
        <f t="shared" si="18"/>
        <v>STEVENS</v>
      </c>
      <c r="L583" t="str">
        <f>UPPER(anotacoes!H583)</f>
        <v>GRIP TIME</v>
      </c>
      <c r="M583" t="str">
        <f>IF(OR(L583="ATTACK",L583="FINTA"),"&lt;TECNICA&gt;",UPPER(anotacoes!I583))</f>
        <v>RIGHT COLLAR</v>
      </c>
      <c r="N583" t="str">
        <f>IF(OR(L583="ATTACK",L583="FINTA"),UPPER(anotacoes!I583),"")</f>
        <v/>
      </c>
      <c r="O583" s="6" t="str">
        <f>IF(anotacoes!N583=0,"",anotacoes!N583)</f>
        <v/>
      </c>
      <c r="P583" t="str">
        <f>IF(anotacoes!M583=0,"",UPPER(anotacoes!M583))</f>
        <v/>
      </c>
      <c r="Q583" t="str">
        <f t="shared" si="19"/>
        <v>INSERT INTO CONVERSAO_LUTA_ACAO (cd_conversao, id_luta, sequencia, momento_inicio, momento_fim, quem_faz, quem_sofre, acao_tipo, acao, tecnica, direcao, pontuacao) VALUES (1, 10, 47, TRIM(' 00:04:12,489'), TRIM(' 00:05:04,344'), 'BISCHOF', 'STEVENS', 'GRIP TIME', 'RIGHT COLLAR', NULL, NULL, NULL)</v>
      </c>
      <c r="R583" t="s">
        <v>10327</v>
      </c>
    </row>
    <row r="584" spans="1:18" hidden="1" x14ac:dyDescent="0.25">
      <c r="A584" s="7">
        <f>anotacoes!D584</f>
        <v>40594</v>
      </c>
      <c r="B584" t="str">
        <f>anotacoes!C584</f>
        <v>GRAND PRIX DUSSELDORF 2011</v>
      </c>
      <c r="C584" t="str">
        <f>anotacoes!E584</f>
        <v>BISCHOF</v>
      </c>
      <c r="D584" t="str">
        <f>anotacoes!F584</f>
        <v>STEVENS</v>
      </c>
      <c r="E584" t="s">
        <v>10325</v>
      </c>
      <c r="F584">
        <f>anotacoes!A584</f>
        <v>10</v>
      </c>
      <c r="G584">
        <f>anotacoes!B584</f>
        <v>48</v>
      </c>
      <c r="H584" t="str">
        <f>anotacoes!K584</f>
        <v xml:space="preserve"> 00:05:04,344</v>
      </c>
      <c r="I584" t="str">
        <f>anotacoes!L584</f>
        <v xml:space="preserve"> 00:05:09,030</v>
      </c>
      <c r="J584" t="str">
        <f>IF(L584="PAUSE",E584,IF(anotacoes!G588=conversao_anotacoes!C584,conversao_anotacoes!C584,conversao_anotacoes!D584))</f>
        <v>BISCHOF</v>
      </c>
      <c r="K584" t="str">
        <f t="shared" si="18"/>
        <v>STEVENS</v>
      </c>
      <c r="L584" t="str">
        <f>UPPER(anotacoes!H584)</f>
        <v>GRIP TIME</v>
      </c>
      <c r="M584" t="str">
        <f>IF(OR(L584="ATTACK",L584="FINTA"),"&lt;TECNICA&gt;",UPPER(anotacoes!I584))</f>
        <v>LEFT COLLAR RIGHT COLLAR</v>
      </c>
      <c r="N584" t="str">
        <f>IF(OR(L584="ATTACK",L584="FINTA"),UPPER(anotacoes!I584),"")</f>
        <v/>
      </c>
      <c r="O584" s="6" t="str">
        <f>IF(anotacoes!N584=0,"",anotacoes!N584)</f>
        <v/>
      </c>
      <c r="P584" t="str">
        <f>IF(anotacoes!M584=0,"",UPPER(anotacoes!M584))</f>
        <v/>
      </c>
      <c r="Q584" t="str">
        <f t="shared" si="19"/>
        <v>INSERT INTO CONVERSAO_LUTA_ACAO (cd_conversao, id_luta, sequencia, momento_inicio, momento_fim, quem_faz, quem_sofre, acao_tipo, acao, tecnica, direcao, pontuacao) VALUES (1, 10, 48, TRIM(' 00:05:04,344'), TRIM(' 00:05:09,030'), 'BISCHOF', 'STEVENS', 'GRIP TIME', 'LEFT COLLAR RIGHT COLLAR', NULL, NULL, NULL)</v>
      </c>
      <c r="R584" t="s">
        <v>10327</v>
      </c>
    </row>
    <row r="585" spans="1:18" hidden="1" x14ac:dyDescent="0.25">
      <c r="A585" s="7">
        <f>anotacoes!D585</f>
        <v>40594</v>
      </c>
      <c r="B585" t="str">
        <f>anotacoes!C585</f>
        <v>GRAND PRIX DUSSELDORF 2011</v>
      </c>
      <c r="C585" t="str">
        <f>anotacoes!E585</f>
        <v>BISCHOF</v>
      </c>
      <c r="D585" t="str">
        <f>anotacoes!F585</f>
        <v>STEVENS</v>
      </c>
      <c r="E585" t="s">
        <v>10325</v>
      </c>
      <c r="F585">
        <f>anotacoes!A585</f>
        <v>10</v>
      </c>
      <c r="G585">
        <f>anotacoes!B585</f>
        <v>49</v>
      </c>
      <c r="H585" t="str">
        <f>anotacoes!K585</f>
        <v xml:space="preserve"> 00:05:09,030</v>
      </c>
      <c r="I585" t="str">
        <f>anotacoes!L585</f>
        <v xml:space="preserve"> 00:05:09,030</v>
      </c>
      <c r="J585" t="str">
        <f>IF(L585="PAUSE",E585,IF(anotacoes!G589=conversao_anotacoes!C585,conversao_anotacoes!C585,conversao_anotacoes!D585))</f>
        <v>BISCHOF</v>
      </c>
      <c r="K585" t="str">
        <f t="shared" si="18"/>
        <v>STEVENS</v>
      </c>
      <c r="L585" t="str">
        <f>UPPER(anotacoes!H585)</f>
        <v>DEFENSE</v>
      </c>
      <c r="M585" t="str">
        <f>IF(OR(L585="ATTACK",L585="FINTA"),"&lt;TECNICA&gt;",UPPER(anotacoes!I585))</f>
        <v>TAE-SABAKI RIGHT</v>
      </c>
      <c r="N585" t="str">
        <f>IF(OR(L585="ATTACK",L585="FINTA"),UPPER(anotacoes!I585),"")</f>
        <v/>
      </c>
      <c r="O585" s="6" t="str">
        <f>IF(anotacoes!N585=0,"",anotacoes!N585)</f>
        <v/>
      </c>
      <c r="P585" t="str">
        <f>IF(anotacoes!M585=0,"",UPPER(anotacoes!M585))</f>
        <v/>
      </c>
      <c r="Q585" t="str">
        <f t="shared" si="19"/>
        <v>INSERT INTO CONVERSAO_LUTA_ACAO (cd_conversao, id_luta, sequencia, momento_inicio, momento_fim, quem_faz, quem_sofre, acao_tipo, acao, tecnica, direcao, pontuacao) VALUES (1, 10, 49, TRIM(' 00:05:09,030'), TRIM(' 00:05:09,030'), 'BISCHOF', 'STEVENS', 'DEFENSE', 'TAE-SABAKI RIGHT', NULL, NULL, NULL)</v>
      </c>
      <c r="R585" t="s">
        <v>10327</v>
      </c>
    </row>
    <row r="586" spans="1:18" hidden="1" x14ac:dyDescent="0.25">
      <c r="A586" s="7">
        <f>anotacoes!D586</f>
        <v>40594</v>
      </c>
      <c r="B586" t="str">
        <f>anotacoes!C586</f>
        <v>GRAND PRIX DUSSELDORF 2011</v>
      </c>
      <c r="C586" t="str">
        <f>anotacoes!E586</f>
        <v>BISCHOF</v>
      </c>
      <c r="D586" t="str">
        <f>anotacoes!F586</f>
        <v>STEVENS</v>
      </c>
      <c r="E586" t="s">
        <v>10325</v>
      </c>
      <c r="F586">
        <f>anotacoes!A586</f>
        <v>10</v>
      </c>
      <c r="G586">
        <f>anotacoes!B586</f>
        <v>50</v>
      </c>
      <c r="H586" t="str">
        <f>anotacoes!K586</f>
        <v xml:space="preserve"> 00:05:09,030</v>
      </c>
      <c r="I586" t="str">
        <f>anotacoes!L586</f>
        <v xml:space="preserve"> 00:05:12,210</v>
      </c>
      <c r="J586" t="str">
        <f>IF(L586="PAUSE",E586,IF(anotacoes!G590=conversao_anotacoes!C586,conversao_anotacoes!C586,conversao_anotacoes!D586))</f>
        <v>BISCHOF</v>
      </c>
      <c r="K586" t="str">
        <f t="shared" si="18"/>
        <v>STEVENS</v>
      </c>
      <c r="L586" t="str">
        <f>UPPER(anotacoes!H586)</f>
        <v>GRIP TIME</v>
      </c>
      <c r="M586" t="str">
        <f>IF(OR(L586="ATTACK",L586="FINTA"),"&lt;TECNICA&gt;",UPPER(anotacoes!I586))</f>
        <v>LEFT COLLAR RIGHT COLLAR</v>
      </c>
      <c r="N586" t="str">
        <f>IF(OR(L586="ATTACK",L586="FINTA"),UPPER(anotacoes!I586),"")</f>
        <v/>
      </c>
      <c r="O586" s="6" t="str">
        <f>IF(anotacoes!N586=0,"",anotacoes!N586)</f>
        <v/>
      </c>
      <c r="P586" t="str">
        <f>IF(anotacoes!M586=0,"",UPPER(anotacoes!M586))</f>
        <v/>
      </c>
      <c r="Q586" t="str">
        <f t="shared" si="19"/>
        <v>INSERT INTO CONVERSAO_LUTA_ACAO (cd_conversao, id_luta, sequencia, momento_inicio, momento_fim, quem_faz, quem_sofre, acao_tipo, acao, tecnica, direcao, pontuacao) VALUES (1, 10, 50, TRIM(' 00:05:09,030'), TRIM(' 00:05:12,210'), 'BISCHOF', 'STEVENS', 'GRIP TIME', 'LEFT COLLAR RIGHT COLLAR', NULL, NULL, NULL)</v>
      </c>
      <c r="R586" t="s">
        <v>10327</v>
      </c>
    </row>
    <row r="587" spans="1:18" hidden="1" x14ac:dyDescent="0.25">
      <c r="A587" s="7">
        <f>anotacoes!D587</f>
        <v>40594</v>
      </c>
      <c r="B587" t="str">
        <f>anotacoes!C587</f>
        <v>GRAND PRIX DUSSELDORF 2011</v>
      </c>
      <c r="C587" t="str">
        <f>anotacoes!E587</f>
        <v>BISCHOF</v>
      </c>
      <c r="D587" t="str">
        <f>anotacoes!F587</f>
        <v>STEVENS</v>
      </c>
      <c r="E587" t="s">
        <v>10325</v>
      </c>
      <c r="F587">
        <f>anotacoes!A587</f>
        <v>10</v>
      </c>
      <c r="G587">
        <f>anotacoes!B587</f>
        <v>51</v>
      </c>
      <c r="H587" t="str">
        <f>anotacoes!K587</f>
        <v xml:space="preserve"> 00:05:12,210</v>
      </c>
      <c r="I587" t="str">
        <f>anotacoes!L587</f>
        <v xml:space="preserve"> 00:05:14,936</v>
      </c>
      <c r="J587" t="str">
        <f>IF(L587="PAUSE",E587,IF(anotacoes!G591=conversao_anotacoes!C587,conversao_anotacoes!C587,conversao_anotacoes!D587))</f>
        <v>BISCHOF</v>
      </c>
      <c r="K587" t="str">
        <f t="shared" si="18"/>
        <v>STEVENS</v>
      </c>
      <c r="L587" t="str">
        <f>UPPER(anotacoes!H587)</f>
        <v>GRIP TIME</v>
      </c>
      <c r="M587" t="str">
        <f>IF(OR(L587="ATTACK",L587="FINTA"),"&lt;TECNICA&gt;",UPPER(anotacoes!I587))</f>
        <v>RIGHT COLLAR LEFT SLEEVE</v>
      </c>
      <c r="N587" t="str">
        <f>IF(OR(L587="ATTACK",L587="FINTA"),UPPER(anotacoes!I587),"")</f>
        <v/>
      </c>
      <c r="O587" s="6" t="str">
        <f>IF(anotacoes!N587=0,"",anotacoes!N587)</f>
        <v/>
      </c>
      <c r="P587" t="str">
        <f>IF(anotacoes!M587=0,"",UPPER(anotacoes!M587))</f>
        <v/>
      </c>
      <c r="Q587" t="str">
        <f t="shared" si="19"/>
        <v>INSERT INTO CONVERSAO_LUTA_ACAO (cd_conversao, id_luta, sequencia, momento_inicio, momento_fim, quem_faz, quem_sofre, acao_tipo, acao, tecnica, direcao, pontuacao) VALUES (1, 10, 51, TRIM(' 00:05:12,210'), TRIM(' 00:05:14,936'), 'BISCHOF', 'STEVENS', 'GRIP TIME', 'RIGHT COLLAR LEFT SLEEVE', NULL, NULL, NULL)</v>
      </c>
      <c r="R587" t="s">
        <v>10327</v>
      </c>
    </row>
    <row r="588" spans="1:18" hidden="1" x14ac:dyDescent="0.25">
      <c r="A588" s="7">
        <f>anotacoes!D588</f>
        <v>40594</v>
      </c>
      <c r="B588" t="str">
        <f>anotacoes!C588</f>
        <v>GRAND PRIX DUSSELDORF 2011</v>
      </c>
      <c r="C588" t="str">
        <f>anotacoes!E588</f>
        <v>BISCHOF</v>
      </c>
      <c r="D588" t="str">
        <f>anotacoes!F588</f>
        <v>STEVENS</v>
      </c>
      <c r="E588" t="s">
        <v>10325</v>
      </c>
      <c r="F588">
        <f>anotacoes!A588</f>
        <v>10</v>
      </c>
      <c r="G588">
        <f>anotacoes!B588</f>
        <v>52</v>
      </c>
      <c r="H588" t="str">
        <f>anotacoes!K588</f>
        <v xml:space="preserve"> 00:05:15,076</v>
      </c>
      <c r="I588" t="str">
        <f>anotacoes!L588</f>
        <v xml:space="preserve"> 00:05:17,464</v>
      </c>
      <c r="J588" t="str">
        <f>IF(L588="PAUSE",E588,IF(anotacoes!G592=conversao_anotacoes!C588,conversao_anotacoes!C588,conversao_anotacoes!D588))</f>
        <v>BISCHOF</v>
      </c>
      <c r="K588" t="str">
        <f t="shared" si="18"/>
        <v>STEVENS</v>
      </c>
      <c r="L588" t="str">
        <f>UPPER(anotacoes!H588)</f>
        <v>TRANSITION</v>
      </c>
      <c r="M588" t="str">
        <f>IF(OR(L588="ATTACK",L588="FINTA"),"&lt;TECNICA&gt;",UPPER(anotacoes!I588))</f>
        <v>WITHOUT ATTACK</v>
      </c>
      <c r="N588" t="str">
        <f>IF(OR(L588="ATTACK",L588="FINTA"),UPPER(anotacoes!I588),"")</f>
        <v/>
      </c>
      <c r="O588" s="6" t="str">
        <f>IF(anotacoes!N588=0,"",anotacoes!N588)</f>
        <v/>
      </c>
      <c r="P588" t="str">
        <f>IF(anotacoes!M588=0,"",UPPER(anotacoes!M588))</f>
        <v/>
      </c>
      <c r="Q588" t="str">
        <f t="shared" si="19"/>
        <v>INSERT INTO CONVERSAO_LUTA_ACAO (cd_conversao, id_luta, sequencia, momento_inicio, momento_fim, quem_faz, quem_sofre, acao_tipo, acao, tecnica, direcao, pontuacao) VALUES (1, 10, 52, TRIM(' 00:05:15,076'), TRIM(' 00:05:17,464'), 'BISCHOF', 'STEVENS', 'TRANSITION', 'WITHOUT ATTACK', NULL, NULL, NULL)</v>
      </c>
      <c r="R588" t="s">
        <v>10327</v>
      </c>
    </row>
    <row r="589" spans="1:18" hidden="1" x14ac:dyDescent="0.25">
      <c r="A589" s="7">
        <f>anotacoes!D589</f>
        <v>40594</v>
      </c>
      <c r="B589" t="str">
        <f>anotacoes!C589</f>
        <v>GRAND PRIX DUSSELDORF 2011</v>
      </c>
      <c r="C589" t="str">
        <f>anotacoes!E589</f>
        <v>BISCHOF</v>
      </c>
      <c r="D589" t="str">
        <f>anotacoes!F589</f>
        <v>STEVENS</v>
      </c>
      <c r="E589" t="s">
        <v>10325</v>
      </c>
      <c r="F589">
        <f>anotacoes!A589</f>
        <v>10</v>
      </c>
      <c r="G589">
        <f>anotacoes!B589</f>
        <v>53</v>
      </c>
      <c r="H589" t="str">
        <f>anotacoes!K589</f>
        <v xml:space="preserve"> 00:05:17,633</v>
      </c>
      <c r="I589" t="str">
        <f>anotacoes!L589</f>
        <v xml:space="preserve"> 00:05:25,310</v>
      </c>
      <c r="J589" t="str">
        <f>IF(L589="PAUSE",E589,IF(anotacoes!G593=conversao_anotacoes!C589,conversao_anotacoes!C589,conversao_anotacoes!D589))</f>
        <v>&lt;ARBITRO_DESCONHECIDO&gt;</v>
      </c>
      <c r="K589" t="str">
        <f t="shared" si="18"/>
        <v/>
      </c>
      <c r="L589" t="str">
        <f>UPPER(anotacoes!H589)</f>
        <v>PAUSE</v>
      </c>
      <c r="M589" t="str">
        <f>IF(OR(L589="ATTACK",L589="FINTA"),"&lt;TECNICA&gt;",UPPER(anotacoes!I589))</f>
        <v>&lt;NAO_CLASSIFICADO&gt;</v>
      </c>
      <c r="N589" t="str">
        <f>IF(OR(L589="ATTACK",L589="FINTA"),UPPER(anotacoes!I589),"")</f>
        <v/>
      </c>
      <c r="O589" s="6" t="str">
        <f>IF(anotacoes!N589=0,"",anotacoes!N589)</f>
        <v/>
      </c>
      <c r="P589" t="str">
        <f>IF(anotacoes!M589=0,"",UPPER(anotacoes!M589))</f>
        <v/>
      </c>
      <c r="Q589" t="str">
        <f t="shared" si="19"/>
        <v>INSERT INTO CONVERSAO_LUTA_ACAO (cd_conversao, id_luta, sequencia, momento_inicio, momento_fim, quem_faz, quem_sofre, acao_tipo, acao, tecnica, direcao, pontuacao) VALUES (1, 10, 53, TRIM(' 00:05:17,633'), TRIM(' 00:05:25,310'), '&lt;ARBITRO_DESCONHECIDO&gt;', '', 'PAUSE', '&lt;NAO_CLASSIFICADO&gt;', NULL, NULL, NULL)</v>
      </c>
      <c r="R589" t="s">
        <v>10327</v>
      </c>
    </row>
    <row r="590" spans="1:18" hidden="1" x14ac:dyDescent="0.25">
      <c r="A590" s="7">
        <f>anotacoes!D590</f>
        <v>40594</v>
      </c>
      <c r="B590" t="str">
        <f>anotacoes!C590</f>
        <v>GRAND PRIX DUSSELDORF 2011</v>
      </c>
      <c r="C590" t="str">
        <f>anotacoes!E590</f>
        <v>BISCHOF</v>
      </c>
      <c r="D590" t="str">
        <f>anotacoes!F590</f>
        <v>STEVENS</v>
      </c>
      <c r="E590" t="s">
        <v>10325</v>
      </c>
      <c r="F590">
        <f>anotacoes!A590</f>
        <v>10</v>
      </c>
      <c r="G590">
        <f>anotacoes!B590</f>
        <v>54</v>
      </c>
      <c r="H590" t="str">
        <f>anotacoes!K590</f>
        <v xml:space="preserve"> 00:05:25,484</v>
      </c>
      <c r="I590" t="str">
        <f>anotacoes!L590</f>
        <v xml:space="preserve"> 00:05:32,012</v>
      </c>
      <c r="J590" t="str">
        <f>IF(L590="PAUSE",E590,IF(anotacoes!G594=conversao_anotacoes!C590,conversao_anotacoes!C590,conversao_anotacoes!D590))</f>
        <v>BISCHOF</v>
      </c>
      <c r="K590" t="str">
        <f t="shared" si="18"/>
        <v>STEVENS</v>
      </c>
      <c r="L590" t="str">
        <f>UPPER(anotacoes!H590)</f>
        <v>DISPLACEMENT</v>
      </c>
      <c r="M590" t="str">
        <f>IF(OR(L590="ATTACK",L590="FINTA"),"&lt;TECNICA&gt;",UPPER(anotacoes!I590))</f>
        <v>TRY TO GRIP WITH CONTACT</v>
      </c>
      <c r="N590" t="str">
        <f>IF(OR(L590="ATTACK",L590="FINTA"),UPPER(anotacoes!I590),"")</f>
        <v/>
      </c>
      <c r="O590" s="6" t="str">
        <f>IF(anotacoes!N590=0,"",anotacoes!N590)</f>
        <v/>
      </c>
      <c r="P590" t="str">
        <f>IF(anotacoes!M590=0,"",UPPER(anotacoes!M590))</f>
        <v/>
      </c>
      <c r="Q590" t="str">
        <f t="shared" si="19"/>
        <v>INSERT INTO CONVERSAO_LUTA_ACAO (cd_conversao, id_luta, sequencia, momento_inicio, momento_fim, quem_faz, quem_sofre, acao_tipo, acao, tecnica, direcao, pontuacao) VALUES (1, 10, 54, TRIM(' 00:05:25,484'), TRIM(' 00:05:32,012'), 'BISCHOF', 'STEVENS', 'DISPLACEMENT', 'TRY TO GRIP WITH CONTACT', NULL, NULL, NULL)</v>
      </c>
      <c r="R590" t="s">
        <v>10327</v>
      </c>
    </row>
    <row r="591" spans="1:18" hidden="1" x14ac:dyDescent="0.25">
      <c r="A591" s="7">
        <f>anotacoes!D591</f>
        <v>40594</v>
      </c>
      <c r="B591" t="str">
        <f>anotacoes!C591</f>
        <v>GRAND PRIX DUSSELDORF 2011</v>
      </c>
      <c r="C591" t="str">
        <f>anotacoes!E591</f>
        <v>BISCHOF</v>
      </c>
      <c r="D591" t="str">
        <f>anotacoes!F591</f>
        <v>STEVENS</v>
      </c>
      <c r="E591" t="s">
        <v>10325</v>
      </c>
      <c r="F591">
        <f>anotacoes!A591</f>
        <v>10</v>
      </c>
      <c r="G591">
        <f>anotacoes!B591</f>
        <v>55</v>
      </c>
      <c r="H591" t="str">
        <f>anotacoes!K591</f>
        <v xml:space="preserve"> 00:05:32,012</v>
      </c>
      <c r="I591" t="str">
        <f>anotacoes!L591</f>
        <v xml:space="preserve"> 00:05:48,007</v>
      </c>
      <c r="J591" t="str">
        <f>IF(L591="PAUSE",E591,IF(anotacoes!G595=conversao_anotacoes!C591,conversao_anotacoes!C591,conversao_anotacoes!D591))</f>
        <v>BISCHOF</v>
      </c>
      <c r="K591" t="str">
        <f t="shared" si="18"/>
        <v>STEVENS</v>
      </c>
      <c r="L591" t="str">
        <f>UPPER(anotacoes!H591)</f>
        <v>GRIP TIME</v>
      </c>
      <c r="M591" t="str">
        <f>IF(OR(L591="ATTACK",L591="FINTA"),"&lt;TECNICA&gt;",UPPER(anotacoes!I591))</f>
        <v>LEFT BACK RIGHT SLEEVE</v>
      </c>
      <c r="N591" t="str">
        <f>IF(OR(L591="ATTACK",L591="FINTA"),UPPER(anotacoes!I591),"")</f>
        <v/>
      </c>
      <c r="O591" s="6" t="str">
        <f>IF(anotacoes!N591=0,"",anotacoes!N591)</f>
        <v/>
      </c>
      <c r="P591" t="str">
        <f>IF(anotacoes!M591=0,"",UPPER(anotacoes!M591))</f>
        <v/>
      </c>
      <c r="Q591" t="str">
        <f t="shared" si="19"/>
        <v>INSERT INTO CONVERSAO_LUTA_ACAO (cd_conversao, id_luta, sequencia, momento_inicio, momento_fim, quem_faz, quem_sofre, acao_tipo, acao, tecnica, direcao, pontuacao) VALUES (1, 10, 55, TRIM(' 00:05:32,012'), TRIM(' 00:05:48,007'), 'BISCHOF', 'STEVENS', 'GRIP TIME', 'LEFT BACK RIGHT SLEEVE', NULL, NULL, NULL)</v>
      </c>
      <c r="R591" t="s">
        <v>10327</v>
      </c>
    </row>
    <row r="592" spans="1:18" hidden="1" x14ac:dyDescent="0.25">
      <c r="A592" s="7">
        <f>anotacoes!D592</f>
        <v>40594</v>
      </c>
      <c r="B592" t="str">
        <f>anotacoes!C592</f>
        <v>GRAND PRIX DUSSELDORF 2011</v>
      </c>
      <c r="C592" t="str">
        <f>anotacoes!E592</f>
        <v>BISCHOF</v>
      </c>
      <c r="D592" t="str">
        <f>anotacoes!F592</f>
        <v>STEVENS</v>
      </c>
      <c r="E592" t="s">
        <v>10325</v>
      </c>
      <c r="F592">
        <f>anotacoes!A592</f>
        <v>10</v>
      </c>
      <c r="G592">
        <f>anotacoes!B592</f>
        <v>56</v>
      </c>
      <c r="H592" t="str">
        <f>anotacoes!K592</f>
        <v xml:space="preserve"> 00:05:48,180</v>
      </c>
      <c r="I592" t="str">
        <f>anotacoes!L592</f>
        <v xml:space="preserve"> 00:05:55,517</v>
      </c>
      <c r="J592" t="str">
        <f>IF(L592="PAUSE",E592,IF(anotacoes!G596=conversao_anotacoes!C592,conversao_anotacoes!C592,conversao_anotacoes!D592))</f>
        <v>BISCHOF</v>
      </c>
      <c r="K592" t="str">
        <f t="shared" si="18"/>
        <v>STEVENS</v>
      </c>
      <c r="L592" t="str">
        <f>UPPER(anotacoes!H592)</f>
        <v>GROUNDWORK COMBAT</v>
      </c>
      <c r="M592" t="str">
        <f>IF(OR(L592="ATTACK",L592="FINTA"),"&lt;TECNICA&gt;",UPPER(anotacoes!I592))</f>
        <v>DEFENSIVE POSITION</v>
      </c>
      <c r="N592" t="str">
        <f>IF(OR(L592="ATTACK",L592="FINTA"),UPPER(anotacoes!I592),"")</f>
        <v/>
      </c>
      <c r="O592" s="6" t="str">
        <f>IF(anotacoes!N592=0,"",anotacoes!N592)</f>
        <v/>
      </c>
      <c r="P592" t="str">
        <f>IF(anotacoes!M592=0,"",UPPER(anotacoes!M592))</f>
        <v/>
      </c>
      <c r="Q592" t="str">
        <f t="shared" si="19"/>
        <v>INSERT INTO CONVERSAO_LUTA_ACAO (cd_conversao, id_luta, sequencia, momento_inicio, momento_fim, quem_faz, quem_sofre, acao_tipo, acao, tecnica, direcao, pontuacao) VALUES (1, 10, 56, TRIM(' 00:05:48,180'), TRIM(' 00:05:55,517'), 'BISCHOF', 'STEVENS', 'GROUNDWORK COMBAT', 'DEFENSIVE POSITION', NULL, NULL, NULL)</v>
      </c>
      <c r="R592" t="s">
        <v>10327</v>
      </c>
    </row>
    <row r="593" spans="1:18" hidden="1" x14ac:dyDescent="0.25">
      <c r="A593" s="7">
        <f>anotacoes!D593</f>
        <v>40594</v>
      </c>
      <c r="B593" t="str">
        <f>anotacoes!C593</f>
        <v>GRAND PRIX DUSSELDORF 2011</v>
      </c>
      <c r="C593" t="str">
        <f>anotacoes!E593</f>
        <v>BISCHOF</v>
      </c>
      <c r="D593" t="str">
        <f>anotacoes!F593</f>
        <v>STEVENS</v>
      </c>
      <c r="E593" t="s">
        <v>10325</v>
      </c>
      <c r="F593">
        <f>anotacoes!A593</f>
        <v>10</v>
      </c>
      <c r="G593">
        <f>anotacoes!B593</f>
        <v>57</v>
      </c>
      <c r="H593" t="str">
        <f>anotacoes!K593</f>
        <v xml:space="preserve"> 00:05:55,668</v>
      </c>
      <c r="I593" t="str">
        <f>anotacoes!L593</f>
        <v xml:space="preserve"> 00:06:45,138</v>
      </c>
      <c r="J593" t="str">
        <f>IF(L593="PAUSE",E593,IF(anotacoes!G597=conversao_anotacoes!C593,conversao_anotacoes!C593,conversao_anotacoes!D593))</f>
        <v>&lt;ARBITRO_DESCONHECIDO&gt;</v>
      </c>
      <c r="K593" t="str">
        <f t="shared" si="18"/>
        <v/>
      </c>
      <c r="L593" t="str">
        <f>UPPER(anotacoes!H593)</f>
        <v>PAUSE</v>
      </c>
      <c r="M593" t="str">
        <f>IF(OR(L593="ATTACK",L593="FINTA"),"&lt;TECNICA&gt;",UPPER(anotacoes!I593))</f>
        <v>&lt;NAO_CLASSIFICADO&gt;</v>
      </c>
      <c r="N593" t="str">
        <f>IF(OR(L593="ATTACK",L593="FINTA"),UPPER(anotacoes!I593),"")</f>
        <v/>
      </c>
      <c r="O593" s="6" t="str">
        <f>IF(anotacoes!N593=0,"",anotacoes!N593)</f>
        <v/>
      </c>
      <c r="P593" t="str">
        <f>IF(anotacoes!M593=0,"",UPPER(anotacoes!M593))</f>
        <v/>
      </c>
      <c r="Q593" t="str">
        <f t="shared" si="19"/>
        <v>INSERT INTO CONVERSAO_LUTA_ACAO (cd_conversao, id_luta, sequencia, momento_inicio, momento_fim, quem_faz, quem_sofre, acao_tipo, acao, tecnica, direcao, pontuacao) VALUES (1, 10, 57, TRIM(' 00:05:55,668'), TRIM(' 00:06:45,138'), '&lt;ARBITRO_DESCONHECIDO&gt;', '', 'PAUSE', '&lt;NAO_CLASSIFICADO&gt;', NULL, NULL, NULL)</v>
      </c>
      <c r="R593" t="s">
        <v>10327</v>
      </c>
    </row>
    <row r="594" spans="1:18" hidden="1" x14ac:dyDescent="0.25">
      <c r="A594" s="7">
        <f>anotacoes!D594</f>
        <v>40594</v>
      </c>
      <c r="B594" t="str">
        <f>anotacoes!C594</f>
        <v>GRAND PRIX DUSSELDORF 2011</v>
      </c>
      <c r="C594" t="str">
        <f>anotacoes!E594</f>
        <v>BISCHOF</v>
      </c>
      <c r="D594" t="str">
        <f>anotacoes!F594</f>
        <v>STEVENS</v>
      </c>
      <c r="E594" t="s">
        <v>10325</v>
      </c>
      <c r="F594">
        <f>anotacoes!A594</f>
        <v>10</v>
      </c>
      <c r="G594">
        <f>anotacoes!B594</f>
        <v>58</v>
      </c>
      <c r="H594" t="str">
        <f>anotacoes!K594</f>
        <v xml:space="preserve"> 00:06:45,312</v>
      </c>
      <c r="I594" t="str">
        <f>anotacoes!L594</f>
        <v xml:space="preserve"> 00:06:49,493</v>
      </c>
      <c r="J594" t="str">
        <f>IF(L594="PAUSE",E594,IF(anotacoes!G598=conversao_anotacoes!C594,conversao_anotacoes!C594,conversao_anotacoes!D594))</f>
        <v>BISCHOF</v>
      </c>
      <c r="K594" t="str">
        <f t="shared" si="18"/>
        <v>STEVENS</v>
      </c>
      <c r="L594" t="str">
        <f>UPPER(anotacoes!H594)</f>
        <v>DISPLACEMENT</v>
      </c>
      <c r="M594" t="str">
        <f>IF(OR(L594="ATTACK",L594="FINTA"),"&lt;TECNICA&gt;",UPPER(anotacoes!I594))</f>
        <v>TRY TO GRIP WITH CONTACT</v>
      </c>
      <c r="N594" t="str">
        <f>IF(OR(L594="ATTACK",L594="FINTA"),UPPER(anotacoes!I594),"")</f>
        <v/>
      </c>
      <c r="O594" s="6" t="str">
        <f>IF(anotacoes!N594=0,"",anotacoes!N594)</f>
        <v/>
      </c>
      <c r="P594" t="str">
        <f>IF(anotacoes!M594=0,"",UPPER(anotacoes!M594))</f>
        <v/>
      </c>
      <c r="Q594" t="str">
        <f t="shared" si="19"/>
        <v>INSERT INTO CONVERSAO_LUTA_ACAO (cd_conversao, id_luta, sequencia, momento_inicio, momento_fim, quem_faz, quem_sofre, acao_tipo, acao, tecnica, direcao, pontuacao) VALUES (1, 10, 58, TRIM(' 00:06:45,312'), TRIM(' 00:06:49,493'), 'BISCHOF', 'STEVENS', 'DISPLACEMENT', 'TRY TO GRIP WITH CONTACT', NULL, NULL, NULL)</v>
      </c>
      <c r="R594" t="s">
        <v>10327</v>
      </c>
    </row>
    <row r="595" spans="1:18" hidden="1" x14ac:dyDescent="0.25">
      <c r="A595" s="7">
        <f>anotacoes!D595</f>
        <v>40594</v>
      </c>
      <c r="B595" t="str">
        <f>anotacoes!C595</f>
        <v>GRAND PRIX DUSSELDORF 2011</v>
      </c>
      <c r="C595" t="str">
        <f>anotacoes!E595</f>
        <v>BISCHOF</v>
      </c>
      <c r="D595" t="str">
        <f>anotacoes!F595</f>
        <v>STEVENS</v>
      </c>
      <c r="E595" t="s">
        <v>10325</v>
      </c>
      <c r="F595">
        <f>anotacoes!A595</f>
        <v>10</v>
      </c>
      <c r="G595">
        <f>anotacoes!B595</f>
        <v>59</v>
      </c>
      <c r="H595" t="str">
        <f>anotacoes!K595</f>
        <v xml:space="preserve"> 00:06:49,493</v>
      </c>
      <c r="I595" t="str">
        <f>anotacoes!L595</f>
        <v xml:space="preserve"> 00:07:06,514</v>
      </c>
      <c r="J595" t="str">
        <f>IF(L595="PAUSE",E595,IF(anotacoes!G599=conversao_anotacoes!C595,conversao_anotacoes!C595,conversao_anotacoes!D595))</f>
        <v>BISCHOF</v>
      </c>
      <c r="K595" t="str">
        <f t="shared" si="18"/>
        <v>STEVENS</v>
      </c>
      <c r="L595" t="str">
        <f>UPPER(anotacoes!H595)</f>
        <v>GRIP TIME</v>
      </c>
      <c r="M595" t="str">
        <f>IF(OR(L595="ATTACK",L595="FINTA"),"&lt;TECNICA&gt;",UPPER(anotacoes!I595))</f>
        <v>RIGHT COLLAR LEFT SLEEVE</v>
      </c>
      <c r="N595" t="str">
        <f>IF(OR(L595="ATTACK",L595="FINTA"),UPPER(anotacoes!I595),"")</f>
        <v/>
      </c>
      <c r="O595" s="6" t="str">
        <f>IF(anotacoes!N595=0,"",anotacoes!N595)</f>
        <v/>
      </c>
      <c r="P595" t="str">
        <f>IF(anotacoes!M595=0,"",UPPER(anotacoes!M595))</f>
        <v/>
      </c>
      <c r="Q595" t="str">
        <f t="shared" si="19"/>
        <v>INSERT INTO CONVERSAO_LUTA_ACAO (cd_conversao, id_luta, sequencia, momento_inicio, momento_fim, quem_faz, quem_sofre, acao_tipo, acao, tecnica, direcao, pontuacao) VALUES (1, 10, 59, TRIM(' 00:06:49,493'), TRIM(' 00:07:06,514'), 'BISCHOF', 'STEVENS', 'GRIP TIME', 'RIGHT COLLAR LEFT SLEEVE', NULL, NULL, NULL)</v>
      </c>
      <c r="R595" t="s">
        <v>10327</v>
      </c>
    </row>
    <row r="596" spans="1:18" hidden="1" x14ac:dyDescent="0.25">
      <c r="A596" s="7">
        <f>anotacoes!D596</f>
        <v>40594</v>
      </c>
      <c r="B596" t="str">
        <f>anotacoes!C596</f>
        <v>GRAND PRIX DUSSELDORF 2011</v>
      </c>
      <c r="C596" t="str">
        <f>anotacoes!E596</f>
        <v>BISCHOF</v>
      </c>
      <c r="D596" t="str">
        <f>anotacoes!F596</f>
        <v>STEVENS</v>
      </c>
      <c r="E596" t="s">
        <v>10325</v>
      </c>
      <c r="F596">
        <f>anotacoes!A596</f>
        <v>10</v>
      </c>
      <c r="G596">
        <f>anotacoes!B596</f>
        <v>60</v>
      </c>
      <c r="H596" t="str">
        <f>anotacoes!K596</f>
        <v xml:space="preserve"> 00:07:06,668</v>
      </c>
      <c r="I596" t="str">
        <f>anotacoes!L596</f>
        <v xml:space="preserve"> 00:07:16,298</v>
      </c>
      <c r="J596" t="str">
        <f>IF(L596="PAUSE",E596,IF(anotacoes!G600=conversao_anotacoes!C596,conversao_anotacoes!C596,conversao_anotacoes!D596))</f>
        <v>BISCHOF</v>
      </c>
      <c r="K596" t="str">
        <f t="shared" si="18"/>
        <v>STEVENS</v>
      </c>
      <c r="L596" t="str">
        <f>UPPER(anotacoes!H596)</f>
        <v>DISPLACEMENT</v>
      </c>
      <c r="M596" t="str">
        <f>IF(OR(L596="ATTACK",L596="FINTA"),"&lt;TECNICA&gt;",UPPER(anotacoes!I596))</f>
        <v>TRY TO GRIP WITH CONTACT</v>
      </c>
      <c r="N596" t="str">
        <f>IF(OR(L596="ATTACK",L596="FINTA"),UPPER(anotacoes!I596),"")</f>
        <v/>
      </c>
      <c r="O596" s="6" t="str">
        <f>IF(anotacoes!N596=0,"",anotacoes!N596)</f>
        <v/>
      </c>
      <c r="P596" t="str">
        <f>IF(anotacoes!M596=0,"",UPPER(anotacoes!M596))</f>
        <v/>
      </c>
      <c r="Q596" t="str">
        <f t="shared" si="19"/>
        <v>INSERT INTO CONVERSAO_LUTA_ACAO (cd_conversao, id_luta, sequencia, momento_inicio, momento_fim, quem_faz, quem_sofre, acao_tipo, acao, tecnica, direcao, pontuacao) VALUES (1, 10, 60, TRIM(' 00:07:06,668'), TRIM(' 00:07:16,298'), 'BISCHOF', 'STEVENS', 'DISPLACEMENT', 'TRY TO GRIP WITH CONTACT', NULL, NULL, NULL)</v>
      </c>
      <c r="R596" t="s">
        <v>10327</v>
      </c>
    </row>
    <row r="597" spans="1:18" hidden="1" x14ac:dyDescent="0.25">
      <c r="A597" s="7">
        <f>anotacoes!D597</f>
        <v>40594</v>
      </c>
      <c r="B597" t="str">
        <f>anotacoes!C597</f>
        <v>GRAND PRIX DUSSELDORF 2011</v>
      </c>
      <c r="C597" t="str">
        <f>anotacoes!E597</f>
        <v>BISCHOF</v>
      </c>
      <c r="D597" t="str">
        <f>anotacoes!F597</f>
        <v>STEVENS</v>
      </c>
      <c r="E597" t="s">
        <v>10325</v>
      </c>
      <c r="F597">
        <f>anotacoes!A597</f>
        <v>10</v>
      </c>
      <c r="G597">
        <f>anotacoes!B597</f>
        <v>61</v>
      </c>
      <c r="H597" t="str">
        <f>anotacoes!K597</f>
        <v xml:space="preserve"> 00:07:16,298</v>
      </c>
      <c r="I597" t="str">
        <f>anotacoes!L597</f>
        <v xml:space="preserve"> 00:07:19,266</v>
      </c>
      <c r="J597" t="str">
        <f>IF(L597="PAUSE",E597,IF(anotacoes!G601=conversao_anotacoes!C597,conversao_anotacoes!C597,conversao_anotacoes!D597))</f>
        <v>BISCHOF</v>
      </c>
      <c r="K597" t="str">
        <f t="shared" si="18"/>
        <v>STEVENS</v>
      </c>
      <c r="L597" t="str">
        <f>UPPER(anotacoes!H597)</f>
        <v>GRIP TIME</v>
      </c>
      <c r="M597" t="str">
        <f>IF(OR(L597="ATTACK",L597="FINTA"),"&lt;TECNICA&gt;",UPPER(anotacoes!I597))</f>
        <v>RIGHT COLLAR LEFT SLEEVE</v>
      </c>
      <c r="N597" t="str">
        <f>IF(OR(L597="ATTACK",L597="FINTA"),UPPER(anotacoes!I597),"")</f>
        <v/>
      </c>
      <c r="O597" s="6" t="str">
        <f>IF(anotacoes!N597=0,"",anotacoes!N597)</f>
        <v/>
      </c>
      <c r="P597" t="str">
        <f>IF(anotacoes!M597=0,"",UPPER(anotacoes!M597))</f>
        <v/>
      </c>
      <c r="Q597" t="str">
        <f t="shared" si="19"/>
        <v>INSERT INTO CONVERSAO_LUTA_ACAO (cd_conversao, id_luta, sequencia, momento_inicio, momento_fim, quem_faz, quem_sofre, acao_tipo, acao, tecnica, direcao, pontuacao) VALUES (1, 10, 61, TRIM(' 00:07:16,298'), TRIM(' 00:07:19,266'), 'BISCHOF', 'STEVENS', 'GRIP TIME', 'RIGHT COLLAR LEFT SLEEVE', NULL, NULL, NULL)</v>
      </c>
      <c r="R597" t="s">
        <v>10327</v>
      </c>
    </row>
    <row r="598" spans="1:18" hidden="1" x14ac:dyDescent="0.25">
      <c r="A598" s="7">
        <f>anotacoes!D598</f>
        <v>40594</v>
      </c>
      <c r="B598" t="str">
        <f>anotacoes!C598</f>
        <v>GRAND PRIX DUSSELDORF 2011</v>
      </c>
      <c r="C598" t="str">
        <f>anotacoes!E598</f>
        <v>BISCHOF</v>
      </c>
      <c r="D598" t="str">
        <f>anotacoes!F598</f>
        <v>STEVENS</v>
      </c>
      <c r="E598" t="s">
        <v>10325</v>
      </c>
      <c r="F598">
        <f>anotacoes!A598</f>
        <v>10</v>
      </c>
      <c r="G598">
        <f>anotacoes!B598</f>
        <v>62</v>
      </c>
      <c r="H598" t="str">
        <f>anotacoes!K598</f>
        <v xml:space="preserve"> 00:07:19,266</v>
      </c>
      <c r="I598" t="str">
        <f>anotacoes!L598</f>
        <v xml:space="preserve"> 00:07:22,367</v>
      </c>
      <c r="J598" t="str">
        <f>IF(L598="PAUSE",E598,IF(anotacoes!G602=conversao_anotacoes!C598,conversao_anotacoes!C598,conversao_anotacoes!D598))</f>
        <v>BISCHOF</v>
      </c>
      <c r="K598" t="str">
        <f t="shared" si="18"/>
        <v>STEVENS</v>
      </c>
      <c r="L598" t="str">
        <f>UPPER(anotacoes!H598)</f>
        <v>GRIP TIME</v>
      </c>
      <c r="M598" t="str">
        <f>IF(OR(L598="ATTACK",L598="FINTA"),"&lt;TECNICA&gt;",UPPER(anotacoes!I598))</f>
        <v>RIGHT COLLAR</v>
      </c>
      <c r="N598" t="str">
        <f>IF(OR(L598="ATTACK",L598="FINTA"),UPPER(anotacoes!I598),"")</f>
        <v/>
      </c>
      <c r="O598" s="6" t="str">
        <f>IF(anotacoes!N598=0,"",anotacoes!N598)</f>
        <v/>
      </c>
      <c r="P598" t="str">
        <f>IF(anotacoes!M598=0,"",UPPER(anotacoes!M598))</f>
        <v/>
      </c>
      <c r="Q598" t="str">
        <f t="shared" si="19"/>
        <v>INSERT INTO CONVERSAO_LUTA_ACAO (cd_conversao, id_luta, sequencia, momento_inicio, momento_fim, quem_faz, quem_sofre, acao_tipo, acao, tecnica, direcao, pontuacao) VALUES (1, 10, 62, TRIM(' 00:07:19,266'), TRIM(' 00:07:22,367'), 'BISCHOF', 'STEVENS', 'GRIP TIME', 'RIGHT COLLAR', NULL, NULL, NULL)</v>
      </c>
      <c r="R598" t="s">
        <v>10327</v>
      </c>
    </row>
    <row r="599" spans="1:18" hidden="1" x14ac:dyDescent="0.25">
      <c r="A599" s="7">
        <f>anotacoes!D599</f>
        <v>40594</v>
      </c>
      <c r="B599" t="str">
        <f>anotacoes!C599</f>
        <v>GRAND PRIX DUSSELDORF 2011</v>
      </c>
      <c r="C599" t="str">
        <f>anotacoes!E599</f>
        <v>BISCHOF</v>
      </c>
      <c r="D599" t="str">
        <f>anotacoes!F599</f>
        <v>STEVENS</v>
      </c>
      <c r="E599" t="s">
        <v>10325</v>
      </c>
      <c r="F599">
        <f>anotacoes!A599</f>
        <v>10</v>
      </c>
      <c r="G599">
        <f>anotacoes!B599</f>
        <v>63</v>
      </c>
      <c r="H599" t="str">
        <f>anotacoes!K599</f>
        <v xml:space="preserve"> 00:07:22,367</v>
      </c>
      <c r="I599" t="str">
        <f>anotacoes!L599</f>
        <v xml:space="preserve"> 00:07:22,367</v>
      </c>
      <c r="J599" t="str">
        <f>IF(L599="PAUSE",E599,IF(anotacoes!G603=conversao_anotacoes!C599,conversao_anotacoes!C599,conversao_anotacoes!D599))</f>
        <v>BISCHOF</v>
      </c>
      <c r="K599" t="str">
        <f t="shared" si="18"/>
        <v>STEVENS</v>
      </c>
      <c r="L599" t="str">
        <f>UPPER(anotacoes!H599)</f>
        <v>FINTA</v>
      </c>
      <c r="M599" t="str">
        <f>IF(OR(L599="ATTACK",L599="FINTA"),"&lt;TECNICA&gt;",UPPER(anotacoes!I599))</f>
        <v>&lt;TECNICA&gt;</v>
      </c>
      <c r="N599" t="str">
        <f>IF(OR(L599="ATTACK",L599="FINTA"),UPPER(anotacoes!I599),"")</f>
        <v>SASSAE TSURI KOMI ASHI LEFT</v>
      </c>
      <c r="O599" s="6" t="str">
        <f>IF(anotacoes!N599=0,"",anotacoes!N599)</f>
        <v/>
      </c>
      <c r="P599" t="str">
        <f>IF(anotacoes!M599=0,"",UPPER(anotacoes!M599))</f>
        <v/>
      </c>
      <c r="Q599" t="str">
        <f t="shared" si="19"/>
        <v>INSERT INTO CONVERSAO_LUTA_ACAO (cd_conversao, id_luta, sequencia, momento_inicio, momento_fim, quem_faz, quem_sofre, acao_tipo, acao, tecnica, direcao, pontuacao) VALUES (1, 10, 63, TRIM(' 00:07:22,367'), TRIM(' 00:07:22,367'), 'BISCHOF', 'STEVENS', 'FINTA', '&lt;TECNICA&gt;', 'SASSAE TSURI KOMI ASHI LEFT', NULL, NULL)</v>
      </c>
      <c r="R599" t="s">
        <v>10327</v>
      </c>
    </row>
    <row r="600" spans="1:18" hidden="1" x14ac:dyDescent="0.25">
      <c r="A600" s="7">
        <f>anotacoes!D600</f>
        <v>40594</v>
      </c>
      <c r="B600" t="str">
        <f>anotacoes!C600</f>
        <v>GRAND PRIX DUSSELDORF 2011</v>
      </c>
      <c r="C600" t="str">
        <f>anotacoes!E600</f>
        <v>BISCHOF</v>
      </c>
      <c r="D600" t="str">
        <f>anotacoes!F600</f>
        <v>STEVENS</v>
      </c>
      <c r="E600" t="s">
        <v>10325</v>
      </c>
      <c r="F600">
        <f>anotacoes!A600</f>
        <v>10</v>
      </c>
      <c r="G600">
        <f>anotacoes!B600</f>
        <v>64</v>
      </c>
      <c r="H600" t="str">
        <f>anotacoes!K600</f>
        <v xml:space="preserve"> 00:07:22,367</v>
      </c>
      <c r="I600" t="str">
        <f>anotacoes!L600</f>
        <v xml:space="preserve"> 00:07:25,587</v>
      </c>
      <c r="J600" t="str">
        <f>IF(L600="PAUSE",E600,IF(anotacoes!G604=conversao_anotacoes!C600,conversao_anotacoes!C600,conversao_anotacoes!D600))</f>
        <v>BISCHOF</v>
      </c>
      <c r="K600" t="str">
        <f t="shared" si="18"/>
        <v>STEVENS</v>
      </c>
      <c r="L600" t="str">
        <f>UPPER(anotacoes!H600)</f>
        <v>GRIP TIME</v>
      </c>
      <c r="M600" t="str">
        <f>IF(OR(L600="ATTACK",L600="FINTA"),"&lt;TECNICA&gt;",UPPER(anotacoes!I600))</f>
        <v>RIGHT COLLAR</v>
      </c>
      <c r="N600" t="str">
        <f>IF(OR(L600="ATTACK",L600="FINTA"),UPPER(anotacoes!I600),"")</f>
        <v/>
      </c>
      <c r="O600" s="6" t="str">
        <f>IF(anotacoes!N600=0,"",anotacoes!N600)</f>
        <v/>
      </c>
      <c r="P600" t="str">
        <f>IF(anotacoes!M600=0,"",UPPER(anotacoes!M600))</f>
        <v/>
      </c>
      <c r="Q600" t="str">
        <f t="shared" si="19"/>
        <v>INSERT INTO CONVERSAO_LUTA_ACAO (cd_conversao, id_luta, sequencia, momento_inicio, momento_fim, quem_faz, quem_sofre, acao_tipo, acao, tecnica, direcao, pontuacao) VALUES (1, 10, 64, TRIM(' 00:07:22,367'), TRIM(' 00:07:25,587'), 'BISCHOF', 'STEVENS', 'GRIP TIME', 'RIGHT COLLAR', NULL, NULL, NULL)</v>
      </c>
      <c r="R600" t="s">
        <v>10327</v>
      </c>
    </row>
    <row r="601" spans="1:18" hidden="1" x14ac:dyDescent="0.25">
      <c r="A601" s="7">
        <f>anotacoes!D601</f>
        <v>40594</v>
      </c>
      <c r="B601" t="str">
        <f>anotacoes!C601</f>
        <v>GRAND PRIX DUSSELDORF 2011</v>
      </c>
      <c r="C601" t="str">
        <f>anotacoes!E601</f>
        <v>BISCHOF</v>
      </c>
      <c r="D601" t="str">
        <f>anotacoes!F601</f>
        <v>STEVENS</v>
      </c>
      <c r="E601" t="s">
        <v>10325</v>
      </c>
      <c r="F601">
        <f>anotacoes!A601</f>
        <v>10</v>
      </c>
      <c r="G601">
        <f>anotacoes!B601</f>
        <v>65</v>
      </c>
      <c r="H601" t="str">
        <f>anotacoes!K601</f>
        <v xml:space="preserve"> 00:07:25,791</v>
      </c>
      <c r="I601" t="str">
        <f>anotacoes!L601</f>
        <v xml:space="preserve"> 00:07:28,332</v>
      </c>
      <c r="J601" t="str">
        <f>IF(L601="PAUSE",E601,IF(anotacoes!G605=conversao_anotacoes!C601,conversao_anotacoes!C601,conversao_anotacoes!D601))</f>
        <v>BISCHOF</v>
      </c>
      <c r="K601" t="str">
        <f t="shared" si="18"/>
        <v>STEVENS</v>
      </c>
      <c r="L601" t="str">
        <f>UPPER(anotacoes!H601)</f>
        <v>GROUNDWORK COMBAT</v>
      </c>
      <c r="M601" t="str">
        <f>IF(OR(L601="ATTACK",L601="FINTA"),"&lt;TECNICA&gt;",UPPER(anotacoes!I601))</f>
        <v>&lt;LUTA_SOLO&gt;</v>
      </c>
      <c r="N601" t="str">
        <f>IF(OR(L601="ATTACK",L601="FINTA"),UPPER(anotacoes!I601),"")</f>
        <v/>
      </c>
      <c r="O601" s="6" t="str">
        <f>IF(anotacoes!N601=0,"",anotacoes!N601)</f>
        <v/>
      </c>
      <c r="P601" t="str">
        <f>IF(anotacoes!M601=0,"",UPPER(anotacoes!M601))</f>
        <v/>
      </c>
      <c r="Q601" t="str">
        <f t="shared" si="19"/>
        <v>INSERT INTO CONVERSAO_LUTA_ACAO (cd_conversao, id_luta, sequencia, momento_inicio, momento_fim, quem_faz, quem_sofre, acao_tipo, acao, tecnica, direcao, pontuacao) VALUES (1, 10, 65, TRIM(' 00:07:25,791'), TRIM(' 00:07:28,332'), 'BISCHOF', 'STEVENS', 'GROUNDWORK COMBAT', '&lt;LUTA_SOLO&gt;', NULL, NULL, NULL)</v>
      </c>
      <c r="R601" t="s">
        <v>10327</v>
      </c>
    </row>
    <row r="602" spans="1:18" hidden="1" x14ac:dyDescent="0.25">
      <c r="A602" s="7">
        <f>anotacoes!D602</f>
        <v>40594</v>
      </c>
      <c r="B602" t="str">
        <f>anotacoes!C602</f>
        <v>GRAND PRIX DUSSELDORF 2011</v>
      </c>
      <c r="C602" t="str">
        <f>anotacoes!E602</f>
        <v>BISCHOF</v>
      </c>
      <c r="D602" t="str">
        <f>anotacoes!F602</f>
        <v>STEVENS</v>
      </c>
      <c r="E602" t="s">
        <v>10325</v>
      </c>
      <c r="F602">
        <f>anotacoes!A602</f>
        <v>10</v>
      </c>
      <c r="G602">
        <f>anotacoes!B602</f>
        <v>66</v>
      </c>
      <c r="H602" t="str">
        <f>anotacoes!K602</f>
        <v xml:space="preserve"> 00:07:28,502</v>
      </c>
      <c r="I602" t="str">
        <f>anotacoes!L602</f>
        <v xml:space="preserve"> 00:08:21,702</v>
      </c>
      <c r="J602" t="str">
        <f>IF(L602="PAUSE",E602,IF(anotacoes!G606=conversao_anotacoes!C602,conversao_anotacoes!C602,conversao_anotacoes!D602))</f>
        <v>&lt;ARBITRO_DESCONHECIDO&gt;</v>
      </c>
      <c r="K602" t="str">
        <f t="shared" si="18"/>
        <v/>
      </c>
      <c r="L602" t="str">
        <f>UPPER(anotacoes!H602)</f>
        <v>PAUSE</v>
      </c>
      <c r="M602" t="str">
        <f>IF(OR(L602="ATTACK",L602="FINTA"),"&lt;TECNICA&gt;",UPPER(anotacoes!I602))</f>
        <v>JUDOGI</v>
      </c>
      <c r="N602" t="str">
        <f>IF(OR(L602="ATTACK",L602="FINTA"),UPPER(anotacoes!I602),"")</f>
        <v/>
      </c>
      <c r="O602" s="6" t="str">
        <f>IF(anotacoes!N602=0,"",anotacoes!N602)</f>
        <v/>
      </c>
      <c r="P602" t="str">
        <f>IF(anotacoes!M602=0,"",UPPER(anotacoes!M602))</f>
        <v/>
      </c>
      <c r="Q602" t="str">
        <f t="shared" si="19"/>
        <v>INSERT INTO CONVERSAO_LUTA_ACAO (cd_conversao, id_luta, sequencia, momento_inicio, momento_fim, quem_faz, quem_sofre, acao_tipo, acao, tecnica, direcao, pontuacao) VALUES (1, 10, 66, TRIM(' 00:07:28,502'), TRIM(' 00:08:21,702'), '&lt;ARBITRO_DESCONHECIDO&gt;', '', 'PAUSE', 'JUDOGI', NULL, NULL, NULL)</v>
      </c>
      <c r="R602" t="s">
        <v>10327</v>
      </c>
    </row>
    <row r="603" spans="1:18" hidden="1" x14ac:dyDescent="0.25">
      <c r="A603" s="7">
        <f>anotacoes!D603</f>
        <v>40594</v>
      </c>
      <c r="B603" t="str">
        <f>anotacoes!C603</f>
        <v>GRAND PRIX DUSSELDORF 2011</v>
      </c>
      <c r="C603" t="str">
        <f>anotacoes!E603</f>
        <v>BISCHOF</v>
      </c>
      <c r="D603" t="str">
        <f>anotacoes!F603</f>
        <v>STEVENS</v>
      </c>
      <c r="E603" t="s">
        <v>10325</v>
      </c>
      <c r="F603">
        <f>anotacoes!A603</f>
        <v>10</v>
      </c>
      <c r="G603">
        <f>anotacoes!B603</f>
        <v>67</v>
      </c>
      <c r="H603" t="str">
        <f>anotacoes!K603</f>
        <v xml:space="preserve"> 00:08:21,857</v>
      </c>
      <c r="I603" t="str">
        <f>anotacoes!L603</f>
        <v xml:space="preserve"> 00:08:25,394</v>
      </c>
      <c r="J603" t="str">
        <f>IF(L603="PAUSE",E603,IF(anotacoes!G607=conversao_anotacoes!C603,conversao_anotacoes!C603,conversao_anotacoes!D603))</f>
        <v>BISCHOF</v>
      </c>
      <c r="K603" t="str">
        <f t="shared" si="18"/>
        <v>STEVENS</v>
      </c>
      <c r="L603" t="str">
        <f>UPPER(anotacoes!H603)</f>
        <v>DISPLACEMENT</v>
      </c>
      <c r="M603" t="str">
        <f>IF(OR(L603="ATTACK",L603="FINTA"),"&lt;TECNICA&gt;",UPPER(anotacoes!I603))</f>
        <v>2-3 STEP HESITANT RIGHT</v>
      </c>
      <c r="N603" t="str">
        <f>IF(OR(L603="ATTACK",L603="FINTA"),UPPER(anotacoes!I603),"")</f>
        <v/>
      </c>
      <c r="O603" s="6" t="str">
        <f>IF(anotacoes!N603=0,"",anotacoes!N603)</f>
        <v/>
      </c>
      <c r="P603" t="str">
        <f>IF(anotacoes!M603=0,"",UPPER(anotacoes!M603))</f>
        <v/>
      </c>
      <c r="Q603" t="str">
        <f t="shared" si="19"/>
        <v>INSERT INTO CONVERSAO_LUTA_ACAO (cd_conversao, id_luta, sequencia, momento_inicio, momento_fim, quem_faz, quem_sofre, acao_tipo, acao, tecnica, direcao, pontuacao) VALUES (1, 10, 67, TRIM(' 00:08:21,857'), TRIM(' 00:08:25,394'), 'BISCHOF', 'STEVENS', 'DISPLACEMENT', '2-3 STEP HESITANT RIGHT', NULL, NULL, NULL)</v>
      </c>
      <c r="R603" t="s">
        <v>10327</v>
      </c>
    </row>
    <row r="604" spans="1:18" hidden="1" x14ac:dyDescent="0.25">
      <c r="A604" s="7">
        <f>anotacoes!D604</f>
        <v>40594</v>
      </c>
      <c r="B604" t="str">
        <f>anotacoes!C604</f>
        <v>GRAND PRIX DUSSELDORF 2011</v>
      </c>
      <c r="C604" t="str">
        <f>anotacoes!E604</f>
        <v>BISCHOF</v>
      </c>
      <c r="D604" t="str">
        <f>anotacoes!F604</f>
        <v>STEVENS</v>
      </c>
      <c r="E604" t="s">
        <v>10325</v>
      </c>
      <c r="F604">
        <f>anotacoes!A604</f>
        <v>10</v>
      </c>
      <c r="G604">
        <f>anotacoes!B604</f>
        <v>68</v>
      </c>
      <c r="H604" t="str">
        <f>anotacoes!K604</f>
        <v xml:space="preserve"> 00:08:25,394</v>
      </c>
      <c r="I604" t="str">
        <f>anotacoes!L604</f>
        <v xml:space="preserve"> 00:08:30,348</v>
      </c>
      <c r="J604" t="str">
        <f>IF(L604="PAUSE",E604,IF(anotacoes!G608=conversao_anotacoes!C604,conversao_anotacoes!C604,conversao_anotacoes!D604))</f>
        <v>BISCHOF</v>
      </c>
      <c r="K604" t="str">
        <f t="shared" si="18"/>
        <v>STEVENS</v>
      </c>
      <c r="L604" t="str">
        <f>UPPER(anotacoes!H604)</f>
        <v>DISPLACEMENT</v>
      </c>
      <c r="M604" t="str">
        <f>IF(OR(L604="ATTACK",L604="FINTA"),"&lt;TECNICA&gt;",UPPER(anotacoes!I604))</f>
        <v>TRY TO GRIP WITH CONTACT</v>
      </c>
      <c r="N604" t="str">
        <f>IF(OR(L604="ATTACK",L604="FINTA"),UPPER(anotacoes!I604),"")</f>
        <v/>
      </c>
      <c r="O604" s="6" t="str">
        <f>IF(anotacoes!N604=0,"",anotacoes!N604)</f>
        <v/>
      </c>
      <c r="P604" t="str">
        <f>IF(anotacoes!M604=0,"",UPPER(anotacoes!M604))</f>
        <v/>
      </c>
      <c r="Q604" t="str">
        <f t="shared" si="19"/>
        <v>INSERT INTO CONVERSAO_LUTA_ACAO (cd_conversao, id_luta, sequencia, momento_inicio, momento_fim, quem_faz, quem_sofre, acao_tipo, acao, tecnica, direcao, pontuacao) VALUES (1, 10, 68, TRIM(' 00:08:25,394'), TRIM(' 00:08:30,348'), 'BISCHOF', 'STEVENS', 'DISPLACEMENT', 'TRY TO GRIP WITH CONTACT', NULL, NULL, NULL)</v>
      </c>
      <c r="R604" t="s">
        <v>10327</v>
      </c>
    </row>
    <row r="605" spans="1:18" hidden="1" x14ac:dyDescent="0.25">
      <c r="A605" s="7">
        <f>anotacoes!D605</f>
        <v>40594</v>
      </c>
      <c r="B605" t="str">
        <f>anotacoes!C605</f>
        <v>GRAND PRIX DUSSELDORF 2011</v>
      </c>
      <c r="C605" t="str">
        <f>anotacoes!E605</f>
        <v>BISCHOF</v>
      </c>
      <c r="D605" t="str">
        <f>anotacoes!F605</f>
        <v>STEVENS</v>
      </c>
      <c r="E605" t="s">
        <v>10325</v>
      </c>
      <c r="F605">
        <f>anotacoes!A605</f>
        <v>10</v>
      </c>
      <c r="G605">
        <f>anotacoes!B605</f>
        <v>69</v>
      </c>
      <c r="H605" t="str">
        <f>anotacoes!K605</f>
        <v xml:space="preserve"> 00:08:30,348</v>
      </c>
      <c r="I605" t="str">
        <f>anotacoes!L605</f>
        <v xml:space="preserve"> 00:08:32,084</v>
      </c>
      <c r="J605" t="str">
        <f>IF(L605="PAUSE",E605,IF(anotacoes!G609=conversao_anotacoes!C605,conversao_anotacoes!C605,conversao_anotacoes!D605))</f>
        <v>BISCHOF</v>
      </c>
      <c r="K605" t="str">
        <f t="shared" si="18"/>
        <v>STEVENS</v>
      </c>
      <c r="L605" t="str">
        <f>UPPER(anotacoes!H605)</f>
        <v>GRIP TIME</v>
      </c>
      <c r="M605" t="str">
        <f>IF(OR(L605="ATTACK",L605="FINTA"),"&lt;TECNICA&gt;",UPPER(anotacoes!I605))</f>
        <v>LEFT COLLAR</v>
      </c>
      <c r="N605" t="str">
        <f>IF(OR(L605="ATTACK",L605="FINTA"),UPPER(anotacoes!I605),"")</f>
        <v/>
      </c>
      <c r="O605" s="6" t="str">
        <f>IF(anotacoes!N605=0,"",anotacoes!N605)</f>
        <v/>
      </c>
      <c r="P605" t="str">
        <f>IF(anotacoes!M605=0,"",UPPER(anotacoes!M605))</f>
        <v/>
      </c>
      <c r="Q605" t="str">
        <f t="shared" si="19"/>
        <v>INSERT INTO CONVERSAO_LUTA_ACAO (cd_conversao, id_luta, sequencia, momento_inicio, momento_fim, quem_faz, quem_sofre, acao_tipo, acao, tecnica, direcao, pontuacao) VALUES (1, 10, 69, TRIM(' 00:08:30,348'), TRIM(' 00:08:32,084'), 'BISCHOF', 'STEVENS', 'GRIP TIME', 'LEFT COLLAR', NULL, NULL, NULL)</v>
      </c>
      <c r="R605" t="s">
        <v>10327</v>
      </c>
    </row>
    <row r="606" spans="1:18" hidden="1" x14ac:dyDescent="0.25">
      <c r="A606" s="7">
        <f>anotacoes!D606</f>
        <v>40594</v>
      </c>
      <c r="B606" t="str">
        <f>anotacoes!C606</f>
        <v>GRAND PRIX DUSSELDORF 2011</v>
      </c>
      <c r="C606" t="str">
        <f>anotacoes!E606</f>
        <v>BISCHOF</v>
      </c>
      <c r="D606" t="str">
        <f>anotacoes!F606</f>
        <v>STEVENS</v>
      </c>
      <c r="E606" t="s">
        <v>10325</v>
      </c>
      <c r="F606">
        <f>anotacoes!A606</f>
        <v>10</v>
      </c>
      <c r="G606">
        <f>anotacoes!B606</f>
        <v>70</v>
      </c>
      <c r="H606" t="str">
        <f>anotacoes!K606</f>
        <v xml:space="preserve"> 00:08:32,084</v>
      </c>
      <c r="I606" t="str">
        <f>anotacoes!L606</f>
        <v xml:space="preserve"> 00:08:35,952</v>
      </c>
      <c r="J606" t="str">
        <f>IF(L606="PAUSE",E606,IF(anotacoes!G610=conversao_anotacoes!C606,conversao_anotacoes!C606,conversao_anotacoes!D606))</f>
        <v>BISCHOF</v>
      </c>
      <c r="K606" t="str">
        <f t="shared" si="18"/>
        <v>STEVENS</v>
      </c>
      <c r="L606" t="str">
        <f>UPPER(anotacoes!H606)</f>
        <v>DISPLACEMENT</v>
      </c>
      <c r="M606" t="str">
        <f>IF(OR(L606="ATTACK",L606="FINTA"),"&lt;TECNICA&gt;",UPPER(anotacoes!I606))</f>
        <v>TRY TO GRIP WITH CONTACT</v>
      </c>
      <c r="N606" t="str">
        <f>IF(OR(L606="ATTACK",L606="FINTA"),UPPER(anotacoes!I606),"")</f>
        <v/>
      </c>
      <c r="O606" s="6" t="str">
        <f>IF(anotacoes!N606=0,"",anotacoes!N606)</f>
        <v/>
      </c>
      <c r="P606" t="str">
        <f>IF(anotacoes!M606=0,"",UPPER(anotacoes!M606))</f>
        <v/>
      </c>
      <c r="Q606" t="str">
        <f t="shared" si="19"/>
        <v>INSERT INTO CONVERSAO_LUTA_ACAO (cd_conversao, id_luta, sequencia, momento_inicio, momento_fim, quem_faz, quem_sofre, acao_tipo, acao, tecnica, direcao, pontuacao) VALUES (1, 10, 70, TRIM(' 00:08:32,084'), TRIM(' 00:08:35,952'), 'BISCHOF', 'STEVENS', 'DISPLACEMENT', 'TRY TO GRIP WITH CONTACT', NULL, NULL, NULL)</v>
      </c>
      <c r="R606" t="s">
        <v>10327</v>
      </c>
    </row>
    <row r="607" spans="1:18" hidden="1" x14ac:dyDescent="0.25">
      <c r="A607" s="7">
        <f>anotacoes!D607</f>
        <v>40594</v>
      </c>
      <c r="B607" t="str">
        <f>anotacoes!C607</f>
        <v>GRAND PRIX DUSSELDORF 2011</v>
      </c>
      <c r="C607" t="str">
        <f>anotacoes!E607</f>
        <v>BISCHOF</v>
      </c>
      <c r="D607" t="str">
        <f>anotacoes!F607</f>
        <v>STEVENS</v>
      </c>
      <c r="E607" t="s">
        <v>10325</v>
      </c>
      <c r="F607">
        <f>anotacoes!A607</f>
        <v>10</v>
      </c>
      <c r="G607">
        <f>anotacoes!B607</f>
        <v>71</v>
      </c>
      <c r="H607" t="str">
        <f>anotacoes!K607</f>
        <v xml:space="preserve"> 00:08:35,952</v>
      </c>
      <c r="I607" t="str">
        <f>anotacoes!L607</f>
        <v xml:space="preserve"> 00:08:37,574</v>
      </c>
      <c r="J607" t="str">
        <f>IF(L607="PAUSE",E607,IF(anotacoes!G611=conversao_anotacoes!C607,conversao_anotacoes!C607,conversao_anotacoes!D607))</f>
        <v>BISCHOF</v>
      </c>
      <c r="K607" t="str">
        <f t="shared" si="18"/>
        <v>STEVENS</v>
      </c>
      <c r="L607" t="str">
        <f>UPPER(anotacoes!H607)</f>
        <v>GRIP TIME</v>
      </c>
      <c r="M607" t="str">
        <f>IF(OR(L607="ATTACK",L607="FINTA"),"&lt;TECNICA&gt;",UPPER(anotacoes!I607))</f>
        <v>RIGHT COLLAR LEFT SLEEVE</v>
      </c>
      <c r="N607" t="str">
        <f>IF(OR(L607="ATTACK",L607="FINTA"),UPPER(anotacoes!I607),"")</f>
        <v/>
      </c>
      <c r="O607" s="6" t="str">
        <f>IF(anotacoes!N607=0,"",anotacoes!N607)</f>
        <v/>
      </c>
      <c r="P607" t="str">
        <f>IF(anotacoes!M607=0,"",UPPER(anotacoes!M607))</f>
        <v/>
      </c>
      <c r="Q607" t="str">
        <f t="shared" si="19"/>
        <v>INSERT INTO CONVERSAO_LUTA_ACAO (cd_conversao, id_luta, sequencia, momento_inicio, momento_fim, quem_faz, quem_sofre, acao_tipo, acao, tecnica, direcao, pontuacao) VALUES (1, 10, 71, TRIM(' 00:08:35,952'), TRIM(' 00:08:37,574'), 'BISCHOF', 'STEVENS', 'GRIP TIME', 'RIGHT COLLAR LEFT SLEEVE', NULL, NULL, NULL)</v>
      </c>
      <c r="R607" t="s">
        <v>10327</v>
      </c>
    </row>
    <row r="608" spans="1:18" hidden="1" x14ac:dyDescent="0.25">
      <c r="A608" s="7">
        <f>anotacoes!D608</f>
        <v>40594</v>
      </c>
      <c r="B608" t="str">
        <f>anotacoes!C608</f>
        <v>GRAND PRIX DUSSELDORF 2011</v>
      </c>
      <c r="C608" t="str">
        <f>anotacoes!E608</f>
        <v>BISCHOF</v>
      </c>
      <c r="D608" t="str">
        <f>anotacoes!F608</f>
        <v>STEVENS</v>
      </c>
      <c r="E608" t="s">
        <v>10325</v>
      </c>
      <c r="F608">
        <f>anotacoes!A608</f>
        <v>10</v>
      </c>
      <c r="G608">
        <f>anotacoes!B608</f>
        <v>72</v>
      </c>
      <c r="H608" t="str">
        <f>anotacoes!K608</f>
        <v xml:space="preserve"> 00:08:37,574</v>
      </c>
      <c r="I608" t="str">
        <f>anotacoes!L608</f>
        <v xml:space="preserve"> 00:08:41,739</v>
      </c>
      <c r="J608" t="str">
        <f>IF(L608="PAUSE",E608,IF(anotacoes!G612=conversao_anotacoes!C608,conversao_anotacoes!C608,conversao_anotacoes!D608))</f>
        <v>BISCHOF</v>
      </c>
      <c r="K608" t="str">
        <f t="shared" si="18"/>
        <v>STEVENS</v>
      </c>
      <c r="L608" t="str">
        <f>UPPER(anotacoes!H608)</f>
        <v>GRIP TIME</v>
      </c>
      <c r="M608" t="str">
        <f>IF(OR(L608="ATTACK",L608="FINTA"),"&lt;TECNICA&gt;",UPPER(anotacoes!I608))</f>
        <v>LEFT BACK RIGHT SLEEVE</v>
      </c>
      <c r="N608" t="str">
        <f>IF(OR(L608="ATTACK",L608="FINTA"),UPPER(anotacoes!I608),"")</f>
        <v/>
      </c>
      <c r="O608" s="6" t="str">
        <f>IF(anotacoes!N608=0,"",anotacoes!N608)</f>
        <v/>
      </c>
      <c r="P608" t="str">
        <f>IF(anotacoes!M608=0,"",UPPER(anotacoes!M608))</f>
        <v/>
      </c>
      <c r="Q608" t="str">
        <f t="shared" si="19"/>
        <v>INSERT INTO CONVERSAO_LUTA_ACAO (cd_conversao, id_luta, sequencia, momento_inicio, momento_fim, quem_faz, quem_sofre, acao_tipo, acao, tecnica, direcao, pontuacao) VALUES (1, 10, 72, TRIM(' 00:08:37,574'), TRIM(' 00:08:41,739'), 'BISCHOF', 'STEVENS', 'GRIP TIME', 'LEFT BACK RIGHT SLEEVE', NULL, NULL, NULL)</v>
      </c>
      <c r="R608" t="s">
        <v>10327</v>
      </c>
    </row>
    <row r="609" spans="1:18" hidden="1" x14ac:dyDescent="0.25">
      <c r="A609" s="7">
        <f>anotacoes!D609</f>
        <v>40594</v>
      </c>
      <c r="B609" t="str">
        <f>anotacoes!C609</f>
        <v>GRAND PRIX DUSSELDORF 2011</v>
      </c>
      <c r="C609" t="str">
        <f>anotacoes!E609</f>
        <v>BISCHOF</v>
      </c>
      <c r="D609" t="str">
        <f>anotacoes!F609</f>
        <v>STEVENS</v>
      </c>
      <c r="E609" t="s">
        <v>10325</v>
      </c>
      <c r="F609">
        <f>anotacoes!A609</f>
        <v>10</v>
      </c>
      <c r="G609">
        <f>anotacoes!B609</f>
        <v>73</v>
      </c>
      <c r="H609" t="str">
        <f>anotacoes!K609</f>
        <v xml:space="preserve"> 00:08:41,739</v>
      </c>
      <c r="I609" t="str">
        <f>anotacoes!L609</f>
        <v xml:space="preserve"> 00:08:42,035</v>
      </c>
      <c r="J609" t="str">
        <f>IF(L609="PAUSE",E609,IF(anotacoes!G613=conversao_anotacoes!C609,conversao_anotacoes!C609,conversao_anotacoes!D609))</f>
        <v>BISCHOF</v>
      </c>
      <c r="K609" t="str">
        <f t="shared" si="18"/>
        <v>STEVENS</v>
      </c>
      <c r="L609" t="str">
        <f>UPPER(anotacoes!H609)</f>
        <v>DEFENSE</v>
      </c>
      <c r="M609" t="str">
        <f>IF(OR(L609="ATTACK",L609="FINTA"),"&lt;TECNICA&gt;",UPPER(anotacoes!I609))</f>
        <v>USING BODY MASS</v>
      </c>
      <c r="N609" t="str">
        <f>IF(OR(L609="ATTACK",L609="FINTA"),UPPER(anotacoes!I609),"")</f>
        <v/>
      </c>
      <c r="O609" s="6" t="str">
        <f>IF(anotacoes!N609=0,"",anotacoes!N609)</f>
        <v/>
      </c>
      <c r="P609" t="str">
        <f>IF(anotacoes!M609=0,"",UPPER(anotacoes!M609))</f>
        <v/>
      </c>
      <c r="Q609" t="str">
        <f t="shared" si="19"/>
        <v>INSERT INTO CONVERSAO_LUTA_ACAO (cd_conversao, id_luta, sequencia, momento_inicio, momento_fim, quem_faz, quem_sofre, acao_tipo, acao, tecnica, direcao, pontuacao) VALUES (1, 10, 73, TRIM(' 00:08:41,739'), TRIM(' 00:08:42,035'), 'BISCHOF', 'STEVENS', 'DEFENSE', 'USING BODY MASS', NULL, NULL, NULL)</v>
      </c>
      <c r="R609" t="s">
        <v>10327</v>
      </c>
    </row>
    <row r="610" spans="1:18" hidden="1" x14ac:dyDescent="0.25">
      <c r="A610" s="7">
        <f>anotacoes!D610</f>
        <v>40594</v>
      </c>
      <c r="B610" t="str">
        <f>anotacoes!C610</f>
        <v>GRAND PRIX DUSSELDORF 2011</v>
      </c>
      <c r="C610" t="str">
        <f>anotacoes!E610</f>
        <v>BISCHOF</v>
      </c>
      <c r="D610" t="str">
        <f>anotacoes!F610</f>
        <v>STEVENS</v>
      </c>
      <c r="E610" t="s">
        <v>10325</v>
      </c>
      <c r="F610">
        <f>anotacoes!A610</f>
        <v>10</v>
      </c>
      <c r="G610">
        <f>anotacoes!B610</f>
        <v>74</v>
      </c>
      <c r="H610" t="str">
        <f>anotacoes!K610</f>
        <v xml:space="preserve"> 00:08:42,035</v>
      </c>
      <c r="I610" t="str">
        <f>anotacoes!L610</f>
        <v xml:space="preserve"> 00:08:46,170</v>
      </c>
      <c r="J610" t="str">
        <f>IF(L610="PAUSE",E610,IF(anotacoes!G614=conversao_anotacoes!C610,conversao_anotacoes!C610,conversao_anotacoes!D610))</f>
        <v>BISCHOF</v>
      </c>
      <c r="K610" t="str">
        <f t="shared" si="18"/>
        <v>STEVENS</v>
      </c>
      <c r="L610" t="str">
        <f>UPPER(anotacoes!H610)</f>
        <v>GROUNDWORK COMBAT</v>
      </c>
      <c r="M610" t="str">
        <f>IF(OR(L610="ATTACK",L610="FINTA"),"&lt;TECNICA&gt;",UPPER(anotacoes!I610))</f>
        <v>&lt;LUTA_SOLO&gt;</v>
      </c>
      <c r="N610" t="str">
        <f>IF(OR(L610="ATTACK",L610="FINTA"),UPPER(anotacoes!I610),"")</f>
        <v/>
      </c>
      <c r="O610" s="6" t="str">
        <f>IF(anotacoes!N610=0,"",anotacoes!N610)</f>
        <v/>
      </c>
      <c r="P610" t="str">
        <f>IF(anotacoes!M610=0,"",UPPER(anotacoes!M610))</f>
        <v/>
      </c>
      <c r="Q610" t="str">
        <f t="shared" si="19"/>
        <v>INSERT INTO CONVERSAO_LUTA_ACAO (cd_conversao, id_luta, sequencia, momento_inicio, momento_fim, quem_faz, quem_sofre, acao_tipo, acao, tecnica, direcao, pontuacao) VALUES (1, 10, 74, TRIM(' 00:08:42,035'), TRIM(' 00:08:46,170'), 'BISCHOF', 'STEVENS', 'GROUNDWORK COMBAT', '&lt;LUTA_SOLO&gt;', NULL, NULL, NULL)</v>
      </c>
      <c r="R610" t="s">
        <v>10327</v>
      </c>
    </row>
    <row r="611" spans="1:18" hidden="1" x14ac:dyDescent="0.25">
      <c r="A611" s="7">
        <f>anotacoes!D611</f>
        <v>40594</v>
      </c>
      <c r="B611" t="str">
        <f>anotacoes!C611</f>
        <v>GRAND PRIX DUSSELDORF 2011</v>
      </c>
      <c r="C611" t="str">
        <f>anotacoes!E611</f>
        <v>BISCHOF</v>
      </c>
      <c r="D611" t="str">
        <f>anotacoes!F611</f>
        <v>STEVENS</v>
      </c>
      <c r="E611" t="s">
        <v>10325</v>
      </c>
      <c r="F611">
        <f>anotacoes!A611</f>
        <v>10</v>
      </c>
      <c r="G611">
        <f>anotacoes!B611</f>
        <v>75</v>
      </c>
      <c r="H611" t="str">
        <f>anotacoes!K611</f>
        <v xml:space="preserve"> 00:08:46,170</v>
      </c>
      <c r="I611" t="str">
        <f>anotacoes!L611</f>
        <v xml:space="preserve"> 00:08:50,670</v>
      </c>
      <c r="J611" t="str">
        <f>IF(L611="PAUSE",E611,IF(anotacoes!G615=conversao_anotacoes!C611,conversao_anotacoes!C611,conversao_anotacoes!D611))</f>
        <v>&lt;ARBITRO_DESCONHECIDO&gt;</v>
      </c>
      <c r="K611" t="str">
        <f t="shared" si="18"/>
        <v/>
      </c>
      <c r="L611" t="str">
        <f>UPPER(anotacoes!H611)</f>
        <v>PAUSE</v>
      </c>
      <c r="M611" t="str">
        <f>IF(OR(L611="ATTACK",L611="FINTA"),"&lt;TECNICA&gt;",UPPER(anotacoes!I611))</f>
        <v>&lt;NAO_CLASSIFICADO&gt;</v>
      </c>
      <c r="N611" t="str">
        <f>IF(OR(L611="ATTACK",L611="FINTA"),UPPER(anotacoes!I611),"")</f>
        <v/>
      </c>
      <c r="O611" s="6" t="str">
        <f>IF(anotacoes!N611=0,"",anotacoes!N611)</f>
        <v/>
      </c>
      <c r="P611" t="str">
        <f>IF(anotacoes!M611=0,"",UPPER(anotacoes!M611))</f>
        <v/>
      </c>
      <c r="Q611" t="str">
        <f t="shared" si="19"/>
        <v>INSERT INTO CONVERSAO_LUTA_ACAO (cd_conversao, id_luta, sequencia, momento_inicio, momento_fim, quem_faz, quem_sofre, acao_tipo, acao, tecnica, direcao, pontuacao) VALUES (1, 10, 75, TRIM(' 00:08:46,170'), TRIM(' 00:08:50,670'), '&lt;ARBITRO_DESCONHECIDO&gt;', '', 'PAUSE', '&lt;NAO_CLASSIFICADO&gt;', NULL, NULL, NULL)</v>
      </c>
      <c r="R611" t="s">
        <v>10327</v>
      </c>
    </row>
    <row r="612" spans="1:18" hidden="1" x14ac:dyDescent="0.25">
      <c r="A612" s="7">
        <f>anotacoes!D612</f>
        <v>40594</v>
      </c>
      <c r="B612" t="str">
        <f>anotacoes!C612</f>
        <v>GRAND PRIX DUSSELDORF 2011</v>
      </c>
      <c r="C612" t="str">
        <f>anotacoes!E612</f>
        <v>BISCHOF</v>
      </c>
      <c r="D612" t="str">
        <f>anotacoes!F612</f>
        <v>STEVENS</v>
      </c>
      <c r="E612" t="s">
        <v>10325</v>
      </c>
      <c r="F612">
        <f>anotacoes!A612</f>
        <v>10</v>
      </c>
      <c r="G612">
        <f>anotacoes!B612</f>
        <v>76</v>
      </c>
      <c r="H612" t="str">
        <f>anotacoes!K612</f>
        <v xml:space="preserve"> 00:08:50,826</v>
      </c>
      <c r="I612" t="str">
        <f>anotacoes!L612</f>
        <v xml:space="preserve"> 00:08:55,171</v>
      </c>
      <c r="J612" t="str">
        <f>IF(L612="PAUSE",E612,IF(anotacoes!G616=conversao_anotacoes!C612,conversao_anotacoes!C612,conversao_anotacoes!D612))</f>
        <v>BISCHOF</v>
      </c>
      <c r="K612" t="str">
        <f t="shared" si="18"/>
        <v>STEVENS</v>
      </c>
      <c r="L612" t="str">
        <f>UPPER(anotacoes!H612)</f>
        <v>DISPLACEMENT</v>
      </c>
      <c r="M612" t="str">
        <f>IF(OR(L612="ATTACK",L612="FINTA"),"&lt;TECNICA&gt;",UPPER(anotacoes!I612))</f>
        <v>TRY TO GRIP WITH CONTACT</v>
      </c>
      <c r="N612" t="str">
        <f>IF(OR(L612="ATTACK",L612="FINTA"),UPPER(anotacoes!I612),"")</f>
        <v/>
      </c>
      <c r="O612" s="6" t="str">
        <f>IF(anotacoes!N612=0,"",anotacoes!N612)</f>
        <v/>
      </c>
      <c r="P612" t="str">
        <f>IF(anotacoes!M612=0,"",UPPER(anotacoes!M612))</f>
        <v/>
      </c>
      <c r="Q612" t="str">
        <f t="shared" si="19"/>
        <v>INSERT INTO CONVERSAO_LUTA_ACAO (cd_conversao, id_luta, sequencia, momento_inicio, momento_fim, quem_faz, quem_sofre, acao_tipo, acao, tecnica, direcao, pontuacao) VALUES (1, 10, 76, TRIM(' 00:08:50,826'), TRIM(' 00:08:55,171'), 'BISCHOF', 'STEVENS', 'DISPLACEMENT', 'TRY TO GRIP WITH CONTACT', NULL, NULL, NULL)</v>
      </c>
      <c r="R612" t="s">
        <v>10327</v>
      </c>
    </row>
    <row r="613" spans="1:18" hidden="1" x14ac:dyDescent="0.25">
      <c r="A613" s="7">
        <f>anotacoes!D613</f>
        <v>40594</v>
      </c>
      <c r="B613" t="str">
        <f>anotacoes!C613</f>
        <v>GRAND PRIX DUSSELDORF 2011</v>
      </c>
      <c r="C613" t="str">
        <f>anotacoes!E613</f>
        <v>BISCHOF</v>
      </c>
      <c r="D613" t="str">
        <f>anotacoes!F613</f>
        <v>STEVENS</v>
      </c>
      <c r="E613" t="s">
        <v>10325</v>
      </c>
      <c r="F613">
        <f>anotacoes!A613</f>
        <v>10</v>
      </c>
      <c r="G613">
        <f>anotacoes!B613</f>
        <v>77</v>
      </c>
      <c r="H613" t="str">
        <f>anotacoes!K613</f>
        <v xml:space="preserve"> 00:08:55,171</v>
      </c>
      <c r="I613" t="str">
        <f>anotacoes!L613</f>
        <v xml:space="preserve"> 00:08:58,066</v>
      </c>
      <c r="J613" t="str">
        <f>IF(L613="PAUSE",E613,IF(anotacoes!G617=conversao_anotacoes!C613,conversao_anotacoes!C613,conversao_anotacoes!D613))</f>
        <v>BISCHOF</v>
      </c>
      <c r="K613" t="str">
        <f t="shared" si="18"/>
        <v>STEVENS</v>
      </c>
      <c r="L613" t="str">
        <f>UPPER(anotacoes!H613)</f>
        <v>GRIP TIME</v>
      </c>
      <c r="M613" t="str">
        <f>IF(OR(L613="ATTACK",L613="FINTA"),"&lt;TECNICA&gt;",UPPER(anotacoes!I613))</f>
        <v>LEFT BACK RIGHT SLEEVE</v>
      </c>
      <c r="N613" t="str">
        <f>IF(OR(L613="ATTACK",L613="FINTA"),UPPER(anotacoes!I613),"")</f>
        <v/>
      </c>
      <c r="O613" s="6" t="str">
        <f>IF(anotacoes!N613=0,"",anotacoes!N613)</f>
        <v/>
      </c>
      <c r="P613" t="str">
        <f>IF(anotacoes!M613=0,"",UPPER(anotacoes!M613))</f>
        <v/>
      </c>
      <c r="Q613" t="str">
        <f t="shared" si="19"/>
        <v>INSERT INTO CONVERSAO_LUTA_ACAO (cd_conversao, id_luta, sequencia, momento_inicio, momento_fim, quem_faz, quem_sofre, acao_tipo, acao, tecnica, direcao, pontuacao) VALUES (1, 10, 77, TRIM(' 00:08:55,171'), TRIM(' 00:08:58,066'), 'BISCHOF', 'STEVENS', 'GRIP TIME', 'LEFT BACK RIGHT SLEEVE', NULL, NULL, NULL)</v>
      </c>
      <c r="R613" t="s">
        <v>10327</v>
      </c>
    </row>
    <row r="614" spans="1:18" hidden="1" x14ac:dyDescent="0.25">
      <c r="A614" s="7">
        <f>anotacoes!D614</f>
        <v>40594</v>
      </c>
      <c r="B614" t="str">
        <f>anotacoes!C614</f>
        <v>GRAND PRIX DUSSELDORF 2011</v>
      </c>
      <c r="C614" t="str">
        <f>anotacoes!E614</f>
        <v>BISCHOF</v>
      </c>
      <c r="D614" t="str">
        <f>anotacoes!F614</f>
        <v>STEVENS</v>
      </c>
      <c r="E614" t="s">
        <v>10325</v>
      </c>
      <c r="F614">
        <f>anotacoes!A614</f>
        <v>10</v>
      </c>
      <c r="G614">
        <f>anotacoes!B614</f>
        <v>78</v>
      </c>
      <c r="H614" t="str">
        <f>anotacoes!K614</f>
        <v xml:space="preserve"> 00:08:58,066</v>
      </c>
      <c r="I614" t="str">
        <f>anotacoes!L614</f>
        <v xml:space="preserve"> 00:08:58,744</v>
      </c>
      <c r="J614" t="str">
        <f>IF(L614="PAUSE",E614,IF(anotacoes!G618=conversao_anotacoes!C614,conversao_anotacoes!C614,conversao_anotacoes!D614))</f>
        <v>BISCHOF</v>
      </c>
      <c r="K614" t="str">
        <f t="shared" si="18"/>
        <v>STEVENS</v>
      </c>
      <c r="L614" t="str">
        <f>UPPER(anotacoes!H614)</f>
        <v>GRIP TIME</v>
      </c>
      <c r="M614" t="str">
        <f>IF(OR(L614="ATTACK",L614="FINTA"),"&lt;TECNICA&gt;",UPPER(anotacoes!I614))</f>
        <v>RIGHT SLEEVE</v>
      </c>
      <c r="N614" t="str">
        <f>IF(OR(L614="ATTACK",L614="FINTA"),UPPER(anotacoes!I614),"")</f>
        <v/>
      </c>
      <c r="O614" s="6" t="str">
        <f>IF(anotacoes!N614=0,"",anotacoes!N614)</f>
        <v/>
      </c>
      <c r="P614" t="str">
        <f>IF(anotacoes!M614=0,"",UPPER(anotacoes!M614))</f>
        <v/>
      </c>
      <c r="Q614" t="str">
        <f t="shared" si="19"/>
        <v>INSERT INTO CONVERSAO_LUTA_ACAO (cd_conversao, id_luta, sequencia, momento_inicio, momento_fim, quem_faz, quem_sofre, acao_tipo, acao, tecnica, direcao, pontuacao) VALUES (1, 10, 78, TRIM(' 00:08:58,066'), TRIM(' 00:08:58,744'), 'BISCHOF', 'STEVENS', 'GRIP TIME', 'RIGHT SLEEVE', NULL, NULL, NULL)</v>
      </c>
      <c r="R614" t="s">
        <v>10327</v>
      </c>
    </row>
    <row r="615" spans="1:18" hidden="1" x14ac:dyDescent="0.25">
      <c r="A615" s="7">
        <f>anotacoes!D615</f>
        <v>40594</v>
      </c>
      <c r="B615" t="str">
        <f>anotacoes!C615</f>
        <v>GRAND PRIX DUSSELDORF 2011</v>
      </c>
      <c r="C615" t="str">
        <f>anotacoes!E615</f>
        <v>BISCHOF</v>
      </c>
      <c r="D615" t="str">
        <f>anotacoes!F615</f>
        <v>STEVENS</v>
      </c>
      <c r="E615" t="s">
        <v>10325</v>
      </c>
      <c r="F615">
        <f>anotacoes!A615</f>
        <v>10</v>
      </c>
      <c r="G615">
        <f>anotacoes!B615</f>
        <v>79</v>
      </c>
      <c r="H615" t="str">
        <f>anotacoes!K615</f>
        <v xml:space="preserve"> 00:08:58,744</v>
      </c>
      <c r="I615" t="str">
        <f>anotacoes!L615</f>
        <v xml:space="preserve"> 00:08:59,980</v>
      </c>
      <c r="J615" t="str">
        <f>IF(L615="PAUSE",E615,IF(anotacoes!G619=conversao_anotacoes!C615,conversao_anotacoes!C615,conversao_anotacoes!D615))</f>
        <v>BISCHOF</v>
      </c>
      <c r="K615" t="str">
        <f t="shared" si="18"/>
        <v>STEVENS</v>
      </c>
      <c r="L615" t="str">
        <f>UPPER(anotacoes!H615)</f>
        <v>ATTACK</v>
      </c>
      <c r="M615" t="str">
        <f>IF(OR(L615="ATTACK",L615="FINTA"),"&lt;TECNICA&gt;",UPPER(anotacoes!I615))</f>
        <v>&lt;TECNICA&gt;</v>
      </c>
      <c r="N615" t="str">
        <f>IF(OR(L615="ATTACK",L615="FINTA"),UPPER(anotacoes!I615),"")</f>
        <v>SUMI GAESHI</v>
      </c>
      <c r="O615" s="6">
        <f>IF(anotacoes!N615=0,"",anotacoes!N615)</f>
        <v>6</v>
      </c>
      <c r="P615" t="str">
        <f>IF(anotacoes!M615=0,"",UPPER(anotacoes!M615))</f>
        <v/>
      </c>
      <c r="Q615" t="str">
        <f t="shared" si="19"/>
        <v>INSERT INTO CONVERSAO_LUTA_ACAO (cd_conversao, id_luta, sequencia, momento_inicio, momento_fim, quem_faz, quem_sofre, acao_tipo, acao, tecnica, direcao, pontuacao) VALUES (1, 10, 79, TRIM(' 00:08:58,744'), TRIM(' 00:08:59,980'), 'BISCHOF', 'STEVENS', 'ATTACK', '&lt;TECNICA&gt;', 'SUMI GAESHI', 6, NULL)</v>
      </c>
      <c r="R615" t="s">
        <v>10327</v>
      </c>
    </row>
    <row r="616" spans="1:18" hidden="1" x14ac:dyDescent="0.25">
      <c r="A616" s="7">
        <f>anotacoes!D616</f>
        <v>40594</v>
      </c>
      <c r="B616" t="str">
        <f>anotacoes!C616</f>
        <v>GRAND PRIX DUSSELDORF 2011</v>
      </c>
      <c r="C616" t="str">
        <f>anotacoes!E616</f>
        <v>BISCHOF</v>
      </c>
      <c r="D616" t="str">
        <f>anotacoes!F616</f>
        <v>STEVENS</v>
      </c>
      <c r="E616" t="s">
        <v>10325</v>
      </c>
      <c r="F616">
        <f>anotacoes!A616</f>
        <v>10</v>
      </c>
      <c r="G616">
        <f>anotacoes!B616</f>
        <v>80</v>
      </c>
      <c r="H616" t="str">
        <f>anotacoes!K616</f>
        <v xml:space="preserve"> 00:08:59,980</v>
      </c>
      <c r="I616" t="str">
        <f>anotacoes!L616</f>
        <v xml:space="preserve"> 00:09:12,944</v>
      </c>
      <c r="J616" t="str">
        <f>IF(L616="PAUSE",E616,IF(anotacoes!G620=conversao_anotacoes!C616,conversao_anotacoes!C616,conversao_anotacoes!D616))</f>
        <v>BISCHOF</v>
      </c>
      <c r="K616" t="str">
        <f t="shared" si="18"/>
        <v>STEVENS</v>
      </c>
      <c r="L616" t="str">
        <f>UPPER(anotacoes!H616)</f>
        <v>GROUNDWORK COMBAT</v>
      </c>
      <c r="M616" t="str">
        <f>IF(OR(L616="ATTACK",L616="FINTA"),"&lt;TECNICA&gt;",UPPER(anotacoes!I616))</f>
        <v>CONTROL WITH LEGS</v>
      </c>
      <c r="N616" t="str">
        <f>IF(OR(L616="ATTACK",L616="FINTA"),UPPER(anotacoes!I616),"")</f>
        <v/>
      </c>
      <c r="O616" s="6" t="str">
        <f>IF(anotacoes!N616=0,"",anotacoes!N616)</f>
        <v/>
      </c>
      <c r="P616" t="str">
        <f>IF(anotacoes!M616=0,"",UPPER(anotacoes!M616))</f>
        <v/>
      </c>
      <c r="Q616" t="str">
        <f t="shared" si="19"/>
        <v>INSERT INTO CONVERSAO_LUTA_ACAO (cd_conversao, id_luta, sequencia, momento_inicio, momento_fim, quem_faz, quem_sofre, acao_tipo, acao, tecnica, direcao, pontuacao) VALUES (1, 10, 80, TRIM(' 00:08:59,980'), TRIM(' 00:09:12,944'), 'BISCHOF', 'STEVENS', 'GROUNDWORK COMBAT', 'CONTROL WITH LEGS', NULL, NULL, NULL)</v>
      </c>
      <c r="R616" t="s">
        <v>10327</v>
      </c>
    </row>
    <row r="617" spans="1:18" hidden="1" x14ac:dyDescent="0.25">
      <c r="A617" s="7">
        <f>anotacoes!D617</f>
        <v>40594</v>
      </c>
      <c r="B617" t="str">
        <f>anotacoes!C617</f>
        <v>GRAND PRIX DUSSELDORF 2011</v>
      </c>
      <c r="C617" t="str">
        <f>anotacoes!E617</f>
        <v>BISCHOF</v>
      </c>
      <c r="D617" t="str">
        <f>anotacoes!F617</f>
        <v>STEVENS</v>
      </c>
      <c r="E617" t="s">
        <v>10325</v>
      </c>
      <c r="F617">
        <f>anotacoes!A617</f>
        <v>10</v>
      </c>
      <c r="G617">
        <f>anotacoes!B617</f>
        <v>81</v>
      </c>
      <c r="H617" t="str">
        <f>anotacoes!K617</f>
        <v xml:space="preserve"> 00:09:12,944</v>
      </c>
      <c r="I617" t="str">
        <f>anotacoes!L617</f>
        <v xml:space="preserve"> 00:09:15,005</v>
      </c>
      <c r="J617" t="str">
        <f>IF(L617="PAUSE",E617,IF(anotacoes!G621=conversao_anotacoes!C617,conversao_anotacoes!C617,conversao_anotacoes!D617))</f>
        <v>BISCHOF</v>
      </c>
      <c r="K617" t="str">
        <f t="shared" si="18"/>
        <v>STEVENS</v>
      </c>
      <c r="L617" t="str">
        <f>UPPER(anotacoes!H617)</f>
        <v>GROUNDWORK COMBAT</v>
      </c>
      <c r="M617" t="str">
        <f>IF(OR(L617="ATTACK",L617="FINTA"),"&lt;TECNICA&gt;",UPPER(anotacoes!I617))</f>
        <v>DEFENSIVE POSITION</v>
      </c>
      <c r="N617" t="str">
        <f>IF(OR(L617="ATTACK",L617="FINTA"),UPPER(anotacoes!I617),"")</f>
        <v/>
      </c>
      <c r="O617" s="6" t="str">
        <f>IF(anotacoes!N617=0,"",anotacoes!N617)</f>
        <v/>
      </c>
      <c r="P617" t="str">
        <f>IF(anotacoes!M617=0,"",UPPER(anotacoes!M617))</f>
        <v/>
      </c>
      <c r="Q617" t="str">
        <f t="shared" si="19"/>
        <v>INSERT INTO CONVERSAO_LUTA_ACAO (cd_conversao, id_luta, sequencia, momento_inicio, momento_fim, quem_faz, quem_sofre, acao_tipo, acao, tecnica, direcao, pontuacao) VALUES (1, 10, 81, TRIM(' 00:09:12,944'), TRIM(' 00:09:15,005'), 'BISCHOF', 'STEVENS', 'GROUNDWORK COMBAT', 'DEFENSIVE POSITION', NULL, NULL, NULL)</v>
      </c>
      <c r="R617" t="s">
        <v>10327</v>
      </c>
    </row>
    <row r="618" spans="1:18" hidden="1" x14ac:dyDescent="0.25">
      <c r="A618" s="7">
        <f>anotacoes!D618</f>
        <v>40594</v>
      </c>
      <c r="B618" t="str">
        <f>anotacoes!C618</f>
        <v>GRAND PRIX DUSSELDORF 2011</v>
      </c>
      <c r="C618" t="str">
        <f>anotacoes!E618</f>
        <v>BISCHOF</v>
      </c>
      <c r="D618" t="str">
        <f>anotacoes!F618</f>
        <v>STEVENS</v>
      </c>
      <c r="E618" t="s">
        <v>10325</v>
      </c>
      <c r="F618">
        <f>anotacoes!A618</f>
        <v>10</v>
      </c>
      <c r="G618">
        <f>anotacoes!B618</f>
        <v>82</v>
      </c>
      <c r="H618" t="str">
        <f>anotacoes!K618</f>
        <v xml:space="preserve"> 00:09:15,169</v>
      </c>
      <c r="I618" t="str">
        <f>anotacoes!L618</f>
        <v xml:space="preserve"> 00:10:05,390</v>
      </c>
      <c r="J618" t="str">
        <f>IF(L618="PAUSE",E618,IF(anotacoes!G622=conversao_anotacoes!C618,conversao_anotacoes!C618,conversao_anotacoes!D618))</f>
        <v>&lt;ARBITRO_DESCONHECIDO&gt;</v>
      </c>
      <c r="K618" t="str">
        <f t="shared" si="18"/>
        <v/>
      </c>
      <c r="L618" t="str">
        <f>UPPER(anotacoes!H618)</f>
        <v>PAUSE</v>
      </c>
      <c r="M618" t="str">
        <f>IF(OR(L618="ATTACK",L618="FINTA"),"&lt;TECNICA&gt;",UPPER(anotacoes!I618))</f>
        <v>&lt;NAO_CLASSIFICADO&gt;</v>
      </c>
      <c r="N618" t="str">
        <f>IF(OR(L618="ATTACK",L618="FINTA"),UPPER(anotacoes!I618),"")</f>
        <v/>
      </c>
      <c r="O618" s="6" t="str">
        <f>IF(anotacoes!N618=0,"",anotacoes!N618)</f>
        <v/>
      </c>
      <c r="P618" t="str">
        <f>IF(anotacoes!M618=0,"",UPPER(anotacoes!M618))</f>
        <v/>
      </c>
      <c r="Q618" t="str">
        <f t="shared" si="19"/>
        <v>INSERT INTO CONVERSAO_LUTA_ACAO (cd_conversao, id_luta, sequencia, momento_inicio, momento_fim, quem_faz, quem_sofre, acao_tipo, acao, tecnica, direcao, pontuacao) VALUES (1, 10, 82, TRIM(' 00:09:15,169'), TRIM(' 00:10:05,390'), '&lt;ARBITRO_DESCONHECIDO&gt;', '', 'PAUSE', '&lt;NAO_CLASSIFICADO&gt;', NULL, NULL, NULL)</v>
      </c>
      <c r="R618" t="s">
        <v>10327</v>
      </c>
    </row>
    <row r="619" spans="1:18" hidden="1" x14ac:dyDescent="0.25">
      <c r="A619" s="7">
        <f>anotacoes!D619</f>
        <v>40594</v>
      </c>
      <c r="B619" t="str">
        <f>anotacoes!C619</f>
        <v>GRAND PRIX DUSSELDORF 2011</v>
      </c>
      <c r="C619" t="str">
        <f>anotacoes!E619</f>
        <v>BISCHOF</v>
      </c>
      <c r="D619" t="str">
        <f>anotacoes!F619</f>
        <v>STEVENS</v>
      </c>
      <c r="E619" t="s">
        <v>10325</v>
      </c>
      <c r="F619">
        <f>anotacoes!A619</f>
        <v>10</v>
      </c>
      <c r="G619">
        <f>anotacoes!B619</f>
        <v>83</v>
      </c>
      <c r="H619" t="str">
        <f>anotacoes!K619</f>
        <v xml:space="preserve"> 00:10:05,543</v>
      </c>
      <c r="I619" t="str">
        <f>anotacoes!L619</f>
        <v xml:space="preserve"> 00:10:08,451</v>
      </c>
      <c r="J619" t="str">
        <f>IF(L619="PAUSE",E619,IF(anotacoes!G623=conversao_anotacoes!C619,conversao_anotacoes!C619,conversao_anotacoes!D619))</f>
        <v>BISCHOF</v>
      </c>
      <c r="K619" t="str">
        <f t="shared" si="18"/>
        <v>STEVENS</v>
      </c>
      <c r="L619" t="str">
        <f>UPPER(anotacoes!H619)</f>
        <v>DISPLACEMENT</v>
      </c>
      <c r="M619" t="str">
        <f>IF(OR(L619="ATTACK",L619="FINTA"),"&lt;TECNICA&gt;",UPPER(anotacoes!I619))</f>
        <v>TRY TO GRIP WITH CONTACT</v>
      </c>
      <c r="N619" t="str">
        <f>IF(OR(L619="ATTACK",L619="FINTA"),UPPER(anotacoes!I619),"")</f>
        <v/>
      </c>
      <c r="O619" s="6" t="str">
        <f>IF(anotacoes!N619=0,"",anotacoes!N619)</f>
        <v/>
      </c>
      <c r="P619" t="str">
        <f>IF(anotacoes!M619=0,"",UPPER(anotacoes!M619))</f>
        <v/>
      </c>
      <c r="Q619" t="str">
        <f t="shared" si="19"/>
        <v>INSERT INTO CONVERSAO_LUTA_ACAO (cd_conversao, id_luta, sequencia, momento_inicio, momento_fim, quem_faz, quem_sofre, acao_tipo, acao, tecnica, direcao, pontuacao) VALUES (1, 10, 83, TRIM(' 00:10:05,543'), TRIM(' 00:10:08,451'), 'BISCHOF', 'STEVENS', 'DISPLACEMENT', 'TRY TO GRIP WITH CONTACT', NULL, NULL, NULL)</v>
      </c>
      <c r="R619" t="s">
        <v>10327</v>
      </c>
    </row>
    <row r="620" spans="1:18" hidden="1" x14ac:dyDescent="0.25">
      <c r="A620" s="7">
        <f>anotacoes!D620</f>
        <v>40594</v>
      </c>
      <c r="B620" t="str">
        <f>anotacoes!C620</f>
        <v>GRAND PRIX DUSSELDORF 2011</v>
      </c>
      <c r="C620" t="str">
        <f>anotacoes!E620</f>
        <v>BISCHOF</v>
      </c>
      <c r="D620" t="str">
        <f>anotacoes!F620</f>
        <v>STEVENS</v>
      </c>
      <c r="E620" t="s">
        <v>10325</v>
      </c>
      <c r="F620">
        <f>anotacoes!A620</f>
        <v>10</v>
      </c>
      <c r="G620">
        <f>anotacoes!B620</f>
        <v>84</v>
      </c>
      <c r="H620" t="str">
        <f>anotacoes!K620</f>
        <v xml:space="preserve"> 00:10:08,451</v>
      </c>
      <c r="I620" t="str">
        <f>anotacoes!L620</f>
        <v xml:space="preserve"> 00:10:09,948</v>
      </c>
      <c r="J620" t="str">
        <f>IF(L620="PAUSE",E620,IF(anotacoes!G624=conversao_anotacoes!C620,conversao_anotacoes!C620,conversao_anotacoes!D620))</f>
        <v>BISCHOF</v>
      </c>
      <c r="K620" t="str">
        <f t="shared" si="18"/>
        <v>STEVENS</v>
      </c>
      <c r="L620" t="str">
        <f>UPPER(anotacoes!H620)</f>
        <v>GRIP TIME</v>
      </c>
      <c r="M620" t="str">
        <f>IF(OR(L620="ATTACK",L620="FINTA"),"&lt;TECNICA&gt;",UPPER(anotacoes!I620))</f>
        <v>RIGHT COLLAR</v>
      </c>
      <c r="N620" t="str">
        <f>IF(OR(L620="ATTACK",L620="FINTA"),UPPER(anotacoes!I620),"")</f>
        <v/>
      </c>
      <c r="O620" s="6" t="str">
        <f>IF(anotacoes!N620=0,"",anotacoes!N620)</f>
        <v/>
      </c>
      <c r="P620" t="str">
        <f>IF(anotacoes!M620=0,"",UPPER(anotacoes!M620))</f>
        <v/>
      </c>
      <c r="Q620" t="str">
        <f t="shared" si="19"/>
        <v>INSERT INTO CONVERSAO_LUTA_ACAO (cd_conversao, id_luta, sequencia, momento_inicio, momento_fim, quem_faz, quem_sofre, acao_tipo, acao, tecnica, direcao, pontuacao) VALUES (1, 10, 84, TRIM(' 00:10:08,451'), TRIM(' 00:10:09,948'), 'BISCHOF', 'STEVENS', 'GRIP TIME', 'RIGHT COLLAR', NULL, NULL, NULL)</v>
      </c>
      <c r="R620" t="s">
        <v>10327</v>
      </c>
    </row>
    <row r="621" spans="1:18" hidden="1" x14ac:dyDescent="0.25">
      <c r="A621" s="7">
        <f>anotacoes!D621</f>
        <v>40594</v>
      </c>
      <c r="B621" t="str">
        <f>anotacoes!C621</f>
        <v>GRAND PRIX DUSSELDORF 2011</v>
      </c>
      <c r="C621" t="str">
        <f>anotacoes!E621</f>
        <v>BISCHOF</v>
      </c>
      <c r="D621" t="str">
        <f>anotacoes!F621</f>
        <v>STEVENS</v>
      </c>
      <c r="E621" t="s">
        <v>10325</v>
      </c>
      <c r="F621">
        <f>anotacoes!A621</f>
        <v>10</v>
      </c>
      <c r="G621">
        <f>anotacoes!B621</f>
        <v>85</v>
      </c>
      <c r="H621" t="str">
        <f>anotacoes!K621</f>
        <v xml:space="preserve"> 00:10:09,948</v>
      </c>
      <c r="I621" t="str">
        <f>anotacoes!L621</f>
        <v xml:space="preserve"> 00:10:11,507</v>
      </c>
      <c r="J621" t="str">
        <f>IF(L621="PAUSE",E621,IF(anotacoes!G625=conversao_anotacoes!C621,conversao_anotacoes!C621,conversao_anotacoes!D621))</f>
        <v>BISCHOF</v>
      </c>
      <c r="K621" t="str">
        <f t="shared" si="18"/>
        <v>STEVENS</v>
      </c>
      <c r="L621" t="str">
        <f>UPPER(anotacoes!H621)</f>
        <v>ATTACK</v>
      </c>
      <c r="M621" t="str">
        <f>IF(OR(L621="ATTACK",L621="FINTA"),"&lt;TECNICA&gt;",UPPER(anotacoes!I621))</f>
        <v>&lt;TECNICA&gt;</v>
      </c>
      <c r="N621" t="str">
        <f>IF(OR(L621="ATTACK",L621="FINTA"),UPPER(anotacoes!I621),"")</f>
        <v>OUCHI GARI</v>
      </c>
      <c r="O621" s="6">
        <f>IF(anotacoes!N621=0,"",anotacoes!N621)</f>
        <v>2</v>
      </c>
      <c r="P621" t="str">
        <f>IF(anotacoes!M621=0,"",UPPER(anotacoes!M621))</f>
        <v/>
      </c>
      <c r="Q621" t="str">
        <f t="shared" si="19"/>
        <v>INSERT INTO CONVERSAO_LUTA_ACAO (cd_conversao, id_luta, sequencia, momento_inicio, momento_fim, quem_faz, quem_sofre, acao_tipo, acao, tecnica, direcao, pontuacao) VALUES (1, 10, 85, TRIM(' 00:10:09,948'), TRIM(' 00:10:11,507'), 'BISCHOF', 'STEVENS', 'ATTACK', '&lt;TECNICA&gt;', 'OUCHI GARI', 2, NULL)</v>
      </c>
      <c r="R621" t="s">
        <v>10327</v>
      </c>
    </row>
    <row r="622" spans="1:18" hidden="1" x14ac:dyDescent="0.25">
      <c r="A622" s="7">
        <f>anotacoes!D622</f>
        <v>40594</v>
      </c>
      <c r="B622" t="str">
        <f>anotacoes!C622</f>
        <v>GRAND PRIX DUSSELDORF 2011</v>
      </c>
      <c r="C622" t="str">
        <f>anotacoes!E622</f>
        <v>BISCHOF</v>
      </c>
      <c r="D622" t="str">
        <f>anotacoes!F622</f>
        <v>STEVENS</v>
      </c>
      <c r="E622" t="s">
        <v>10325</v>
      </c>
      <c r="F622">
        <f>anotacoes!A622</f>
        <v>10</v>
      </c>
      <c r="G622">
        <f>anotacoes!B622</f>
        <v>86</v>
      </c>
      <c r="H622" t="str">
        <f>anotacoes!K622</f>
        <v xml:space="preserve"> 00:10:11,507</v>
      </c>
      <c r="I622" t="str">
        <f>anotacoes!L622</f>
        <v xml:space="preserve"> 00:10:15,016</v>
      </c>
      <c r="J622" t="str">
        <f>IF(L622="PAUSE",E622,IF(anotacoes!G626=conversao_anotacoes!C622,conversao_anotacoes!C622,conversao_anotacoes!D622))</f>
        <v>BISCHOF</v>
      </c>
      <c r="K622" t="str">
        <f t="shared" si="18"/>
        <v>STEVENS</v>
      </c>
      <c r="L622" t="str">
        <f>UPPER(anotacoes!H622)</f>
        <v>GRIP TIME</v>
      </c>
      <c r="M622" t="str">
        <f>IF(OR(L622="ATTACK",L622="FINTA"),"&lt;TECNICA&gt;",UPPER(anotacoes!I622))</f>
        <v>LEFT COLLAR</v>
      </c>
      <c r="N622" t="str">
        <f>IF(OR(L622="ATTACK",L622="FINTA"),UPPER(anotacoes!I622),"")</f>
        <v/>
      </c>
      <c r="O622" s="6" t="str">
        <f>IF(anotacoes!N622=0,"",anotacoes!N622)</f>
        <v/>
      </c>
      <c r="P622" t="str">
        <f>IF(anotacoes!M622=0,"",UPPER(anotacoes!M622))</f>
        <v/>
      </c>
      <c r="Q622" t="str">
        <f t="shared" si="19"/>
        <v>INSERT INTO CONVERSAO_LUTA_ACAO (cd_conversao, id_luta, sequencia, momento_inicio, momento_fim, quem_faz, quem_sofre, acao_tipo, acao, tecnica, direcao, pontuacao) VALUES (1, 10, 86, TRIM(' 00:10:11,507'), TRIM(' 00:10:15,016'), 'BISCHOF', 'STEVENS', 'GRIP TIME', 'LEFT COLLAR', NULL, NULL, NULL)</v>
      </c>
      <c r="R622" t="s">
        <v>10327</v>
      </c>
    </row>
    <row r="623" spans="1:18" hidden="1" x14ac:dyDescent="0.25">
      <c r="A623" s="7">
        <f>anotacoes!D623</f>
        <v>40594</v>
      </c>
      <c r="B623" t="str">
        <f>anotacoes!C623</f>
        <v>GRAND PRIX DUSSELDORF 2011</v>
      </c>
      <c r="C623" t="str">
        <f>anotacoes!E623</f>
        <v>BISCHOF</v>
      </c>
      <c r="D623" t="str">
        <f>anotacoes!F623</f>
        <v>STEVENS</v>
      </c>
      <c r="E623" t="s">
        <v>10325</v>
      </c>
      <c r="F623">
        <f>anotacoes!A623</f>
        <v>10</v>
      </c>
      <c r="G623">
        <f>anotacoes!B623</f>
        <v>87</v>
      </c>
      <c r="H623" t="str">
        <f>anotacoes!K623</f>
        <v xml:space="preserve"> 00:10:15,016</v>
      </c>
      <c r="I623" t="str">
        <f>anotacoes!L623</f>
        <v xml:space="preserve"> 00:10:24,525</v>
      </c>
      <c r="J623" t="str">
        <f>IF(L623="PAUSE",E623,IF(anotacoes!G627=conversao_anotacoes!C623,conversao_anotacoes!C623,conversao_anotacoes!D623))</f>
        <v>BISCHOF</v>
      </c>
      <c r="K623" t="str">
        <f t="shared" si="18"/>
        <v>STEVENS</v>
      </c>
      <c r="L623" t="str">
        <f>UPPER(anotacoes!H623)</f>
        <v>GRIP TIME</v>
      </c>
      <c r="M623" t="str">
        <f>IF(OR(L623="ATTACK",L623="FINTA"),"&lt;TECNICA&gt;",UPPER(anotacoes!I623))</f>
        <v>LEFT COLLAR RIGHT SLEEVE</v>
      </c>
      <c r="N623" t="str">
        <f>IF(OR(L623="ATTACK",L623="FINTA"),UPPER(anotacoes!I623),"")</f>
        <v/>
      </c>
      <c r="O623" s="6" t="str">
        <f>IF(anotacoes!N623=0,"",anotacoes!N623)</f>
        <v/>
      </c>
      <c r="P623" t="str">
        <f>IF(anotacoes!M623=0,"",UPPER(anotacoes!M623))</f>
        <v/>
      </c>
      <c r="Q623" t="str">
        <f t="shared" si="19"/>
        <v>INSERT INTO CONVERSAO_LUTA_ACAO (cd_conversao, id_luta, sequencia, momento_inicio, momento_fim, quem_faz, quem_sofre, acao_tipo, acao, tecnica, direcao, pontuacao) VALUES (1, 10, 87, TRIM(' 00:10:15,016'), TRIM(' 00:10:24,525'), 'BISCHOF', 'STEVENS', 'GRIP TIME', 'LEFT COLLAR RIGHT SLEEVE', NULL, NULL, NULL)</v>
      </c>
      <c r="R623" t="s">
        <v>10327</v>
      </c>
    </row>
    <row r="624" spans="1:18" hidden="1" x14ac:dyDescent="0.25">
      <c r="A624" s="7">
        <f>anotacoes!D624</f>
        <v>40594</v>
      </c>
      <c r="B624" t="str">
        <f>anotacoes!C624</f>
        <v>GRAND PRIX DUSSELDORF 2011</v>
      </c>
      <c r="C624" t="str">
        <f>anotacoes!E624</f>
        <v>BISCHOF</v>
      </c>
      <c r="D624" t="str">
        <f>anotacoes!F624</f>
        <v>STEVENS</v>
      </c>
      <c r="E624" t="s">
        <v>10325</v>
      </c>
      <c r="F624">
        <f>anotacoes!A624</f>
        <v>10</v>
      </c>
      <c r="G624">
        <f>anotacoes!B624</f>
        <v>88</v>
      </c>
      <c r="H624" t="str">
        <f>anotacoes!K624</f>
        <v xml:space="preserve"> 00:10:24,681</v>
      </c>
      <c r="I624" t="str">
        <f>anotacoes!L624</f>
        <v xml:space="preserve"> 00:10:29,394</v>
      </c>
      <c r="J624" t="str">
        <f>IF(L624="PAUSE",E624,IF(anotacoes!G628=conversao_anotacoes!C624,conversao_anotacoes!C624,conversao_anotacoes!D624))</f>
        <v>BISCHOF</v>
      </c>
      <c r="K624" t="str">
        <f t="shared" si="18"/>
        <v>STEVENS</v>
      </c>
      <c r="L624" t="str">
        <f>UPPER(anotacoes!H624)</f>
        <v>GROUNDWORK COMBAT</v>
      </c>
      <c r="M624" t="str">
        <f>IF(OR(L624="ATTACK",L624="FINTA"),"&lt;TECNICA&gt;",UPPER(anotacoes!I624))</f>
        <v>DEFENSIVE POSITION</v>
      </c>
      <c r="N624" t="str">
        <f>IF(OR(L624="ATTACK",L624="FINTA"),UPPER(anotacoes!I624),"")</f>
        <v/>
      </c>
      <c r="O624" s="6" t="str">
        <f>IF(anotacoes!N624=0,"",anotacoes!N624)</f>
        <v/>
      </c>
      <c r="P624" t="str">
        <f>IF(anotacoes!M624=0,"",UPPER(anotacoes!M624))</f>
        <v/>
      </c>
      <c r="Q624" t="str">
        <f t="shared" si="19"/>
        <v>INSERT INTO CONVERSAO_LUTA_ACAO (cd_conversao, id_luta, sequencia, momento_inicio, momento_fim, quem_faz, quem_sofre, acao_tipo, acao, tecnica, direcao, pontuacao) VALUES (1, 10, 88, TRIM(' 00:10:24,681'), TRIM(' 00:10:29,394'), 'BISCHOF', 'STEVENS', 'GROUNDWORK COMBAT', 'DEFENSIVE POSITION', NULL, NULL, NULL)</v>
      </c>
      <c r="R624" t="s">
        <v>10327</v>
      </c>
    </row>
    <row r="625" spans="1:18" hidden="1" x14ac:dyDescent="0.25">
      <c r="A625" s="7">
        <f>anotacoes!D625</f>
        <v>40594</v>
      </c>
      <c r="B625" t="str">
        <f>anotacoes!C625</f>
        <v>GRAND PRIX DUSSELDORF 2011</v>
      </c>
      <c r="C625" t="str">
        <f>anotacoes!E625</f>
        <v>BISCHOF</v>
      </c>
      <c r="D625" t="str">
        <f>anotacoes!F625</f>
        <v>STEVENS</v>
      </c>
      <c r="E625" t="s">
        <v>10325</v>
      </c>
      <c r="F625">
        <f>anotacoes!A625</f>
        <v>10</v>
      </c>
      <c r="G625">
        <f>anotacoes!B625</f>
        <v>89</v>
      </c>
      <c r="H625" t="str">
        <f>anotacoes!K625</f>
        <v xml:space="preserve"> 00:10:29,553</v>
      </c>
      <c r="I625" t="str">
        <f>anotacoes!L625</f>
        <v xml:space="preserve"> 00:10:35,010</v>
      </c>
      <c r="J625" t="str">
        <f>IF(L625="PAUSE",E625,IF(anotacoes!G629=conversao_anotacoes!C625,conversao_anotacoes!C625,conversao_anotacoes!D625))</f>
        <v>&lt;ARBITRO_DESCONHECIDO&gt;</v>
      </c>
      <c r="K625" t="str">
        <f t="shared" si="18"/>
        <v/>
      </c>
      <c r="L625" t="str">
        <f>UPPER(anotacoes!H625)</f>
        <v>PAUSE</v>
      </c>
      <c r="M625" t="str">
        <f>IF(OR(L625="ATTACK",L625="FINTA"),"&lt;TECNICA&gt;",UPPER(anotacoes!I625))</f>
        <v>&lt;NAO_CLASSIFICADO&gt;</v>
      </c>
      <c r="N625" t="str">
        <f>IF(OR(L625="ATTACK",L625="FINTA"),UPPER(anotacoes!I625),"")</f>
        <v/>
      </c>
      <c r="O625" s="6" t="str">
        <f>IF(anotacoes!N625=0,"",anotacoes!N625)</f>
        <v/>
      </c>
      <c r="P625" t="str">
        <f>IF(anotacoes!M625=0,"",UPPER(anotacoes!M625))</f>
        <v/>
      </c>
      <c r="Q625" t="str">
        <f t="shared" si="19"/>
        <v>INSERT INTO CONVERSAO_LUTA_ACAO (cd_conversao, id_luta, sequencia, momento_inicio, momento_fim, quem_faz, quem_sofre, acao_tipo, acao, tecnica, direcao, pontuacao) VALUES (1, 10, 89, TRIM(' 00:10:29,553'), TRIM(' 00:10:35,010'), '&lt;ARBITRO_DESCONHECIDO&gt;', '', 'PAUSE', '&lt;NAO_CLASSIFICADO&gt;', NULL, NULL, NULL)</v>
      </c>
      <c r="R625" t="s">
        <v>10327</v>
      </c>
    </row>
    <row r="626" spans="1:18" hidden="1" x14ac:dyDescent="0.25">
      <c r="A626" s="7">
        <f>anotacoes!D626</f>
        <v>40594</v>
      </c>
      <c r="B626" t="str">
        <f>anotacoes!C626</f>
        <v>GRAND PRIX DUSSELDORF 2011</v>
      </c>
      <c r="C626" t="str">
        <f>anotacoes!E626</f>
        <v>BISCHOF</v>
      </c>
      <c r="D626" t="str">
        <f>anotacoes!F626</f>
        <v>STEVENS</v>
      </c>
      <c r="E626" t="s">
        <v>10325</v>
      </c>
      <c r="F626">
        <f>anotacoes!A626</f>
        <v>10</v>
      </c>
      <c r="G626">
        <f>anotacoes!B626</f>
        <v>90</v>
      </c>
      <c r="H626" t="str">
        <f>anotacoes!K626</f>
        <v xml:space="preserve"> 00:10:35,182</v>
      </c>
      <c r="I626" t="str">
        <f>anotacoes!L626</f>
        <v xml:space="preserve"> 00:10:38,008</v>
      </c>
      <c r="J626" t="str">
        <f>IF(L626="PAUSE",E626,IF(anotacoes!G630=conversao_anotacoes!C626,conversao_anotacoes!C626,conversao_anotacoes!D626))</f>
        <v>BISCHOF</v>
      </c>
      <c r="K626" t="str">
        <f t="shared" si="18"/>
        <v>STEVENS</v>
      </c>
      <c r="L626" t="str">
        <f>UPPER(anotacoes!H626)</f>
        <v>DISPLACEMENT</v>
      </c>
      <c r="M626" t="str">
        <f>IF(OR(L626="ATTACK",L626="FINTA"),"&lt;TECNICA&gt;",UPPER(anotacoes!I626))</f>
        <v>2-3 STEP HESITANT RIGHT</v>
      </c>
      <c r="N626" t="str">
        <f>IF(OR(L626="ATTACK",L626="FINTA"),UPPER(anotacoes!I626),"")</f>
        <v/>
      </c>
      <c r="O626" s="6" t="str">
        <f>IF(anotacoes!N626=0,"",anotacoes!N626)</f>
        <v/>
      </c>
      <c r="P626" t="str">
        <f>IF(anotacoes!M626=0,"",UPPER(anotacoes!M626))</f>
        <v/>
      </c>
      <c r="Q626" t="str">
        <f t="shared" si="19"/>
        <v>INSERT INTO CONVERSAO_LUTA_ACAO (cd_conversao, id_luta, sequencia, momento_inicio, momento_fim, quem_faz, quem_sofre, acao_tipo, acao, tecnica, direcao, pontuacao) VALUES (1, 10, 90, TRIM(' 00:10:35,182'), TRIM(' 00:10:38,008'), 'BISCHOF', 'STEVENS', 'DISPLACEMENT', '2-3 STEP HESITANT RIGHT', NULL, NULL, NULL)</v>
      </c>
      <c r="R626" t="s">
        <v>10327</v>
      </c>
    </row>
    <row r="627" spans="1:18" hidden="1" x14ac:dyDescent="0.25">
      <c r="A627" s="7">
        <f>anotacoes!D627</f>
        <v>40594</v>
      </c>
      <c r="B627" t="str">
        <f>anotacoes!C627</f>
        <v>GRAND PRIX DUSSELDORF 2011</v>
      </c>
      <c r="C627" t="str">
        <f>anotacoes!E627</f>
        <v>BISCHOF</v>
      </c>
      <c r="D627" t="str">
        <f>anotacoes!F627</f>
        <v>STEVENS</v>
      </c>
      <c r="E627" t="s">
        <v>10325</v>
      </c>
      <c r="F627">
        <f>anotacoes!A627</f>
        <v>10</v>
      </c>
      <c r="G627">
        <f>anotacoes!B627</f>
        <v>91</v>
      </c>
      <c r="H627" t="str">
        <f>anotacoes!K627</f>
        <v xml:space="preserve"> 00:10:36,785</v>
      </c>
      <c r="I627" t="str">
        <f>anotacoes!L627</f>
        <v xml:space="preserve"> 00:10:36,785</v>
      </c>
      <c r="J627" t="str">
        <f>IF(L627="PAUSE",E627,IF(anotacoes!G631=conversao_anotacoes!C627,conversao_anotacoes!C627,conversao_anotacoes!D627))</f>
        <v>BISCHOF</v>
      </c>
      <c r="K627" t="str">
        <f t="shared" si="18"/>
        <v>STEVENS</v>
      </c>
      <c r="L627" t="str">
        <f>UPPER(anotacoes!H627)</f>
        <v>END OF COMBAT</v>
      </c>
      <c r="M627" t="str">
        <f>IF(OR(L627="ATTACK",L627="FINTA"),"&lt;TECNICA&gt;",UPPER(anotacoes!I627))</f>
        <v>&lt;NULL&gt;</v>
      </c>
      <c r="N627" t="str">
        <f>IF(OR(L627="ATTACK",L627="FINTA"),UPPER(anotacoes!I627),"")</f>
        <v/>
      </c>
      <c r="O627" s="6" t="str">
        <f>IF(anotacoes!N627=0,"",anotacoes!N627)</f>
        <v/>
      </c>
      <c r="P627" t="str">
        <f>IF(anotacoes!M627=0,"",UPPER(anotacoes!M627))</f>
        <v/>
      </c>
      <c r="Q627" t="str">
        <f t="shared" si="19"/>
        <v>INSERT INTO CONVERSAO_LUTA_ACAO (cd_conversao, id_luta, sequencia, momento_inicio, momento_fim, quem_faz, quem_sofre, acao_tipo, acao, tecnica, direcao, pontuacao) VALUES (1, 10, 91, TRIM(' 00:10:36,785'), TRIM(' 00:10:36,785'), 'BISCHOF', 'STEVENS', 'END OF COMBAT', '&lt;NULL&gt;', NULL, NULL, NULL)</v>
      </c>
      <c r="R627" t="s">
        <v>10327</v>
      </c>
    </row>
    <row r="628" spans="1:18" hidden="1" x14ac:dyDescent="0.25">
      <c r="A628" s="7">
        <f>anotacoes!D628</f>
        <v>40944</v>
      </c>
      <c r="B628" t="str">
        <f>anotacoes!C628</f>
        <v>GRAND SLAM PARIS 2012</v>
      </c>
      <c r="C628" t="str">
        <f>anotacoes!E628</f>
        <v>BISCHOF</v>
      </c>
      <c r="D628" t="str">
        <f>anotacoes!F628</f>
        <v>PIETRI</v>
      </c>
      <c r="E628" t="s">
        <v>10325</v>
      </c>
      <c r="F628">
        <f>anotacoes!A628</f>
        <v>11</v>
      </c>
      <c r="G628">
        <f>anotacoes!B628</f>
        <v>1</v>
      </c>
      <c r="H628" t="str">
        <f>anotacoes!K628</f>
        <v xml:space="preserve"> 00:00:01,276</v>
      </c>
      <c r="I628" t="str">
        <f>anotacoes!L628</f>
        <v xml:space="preserve"> 00:00:04,028</v>
      </c>
      <c r="J628" t="str">
        <f>IF(L628="PAUSE",E628,IF(anotacoes!G632=conversao_anotacoes!C628,conversao_anotacoes!C628,conversao_anotacoes!D628))</f>
        <v>BISCHOF</v>
      </c>
      <c r="K628" t="str">
        <f t="shared" si="18"/>
        <v>PIETRI</v>
      </c>
      <c r="L628" t="str">
        <f>UPPER(anotacoes!H628)</f>
        <v>DISPLACEMENT</v>
      </c>
      <c r="M628" t="str">
        <f>IF(OR(L628="ATTACK",L628="FINTA"),"&lt;TECNICA&gt;",UPPER(anotacoes!I628))</f>
        <v>CIRCULAR LEFT</v>
      </c>
      <c r="N628" t="str">
        <f>IF(OR(L628="ATTACK",L628="FINTA"),UPPER(anotacoes!I628),"")</f>
        <v/>
      </c>
      <c r="O628" s="6" t="str">
        <f>IF(anotacoes!N628=0,"",anotacoes!N628)</f>
        <v/>
      </c>
      <c r="P628" t="str">
        <f>IF(anotacoes!M628=0,"",UPPER(anotacoes!M628))</f>
        <v/>
      </c>
      <c r="Q628" t="str">
        <f t="shared" si="19"/>
        <v>INSERT INTO CONVERSAO_LUTA_ACAO (cd_conversao, id_luta, sequencia, momento_inicio, momento_fim, quem_faz, quem_sofre, acao_tipo, acao, tecnica, direcao, pontuacao) VALUES (1, 11, 1, TRIM(' 00:00:01,276'), TRIM(' 00:00:04,028'), 'BISCHOF', 'PIETRI', 'DISPLACEMENT', 'CIRCULAR LEFT', NULL, NULL, NULL)</v>
      </c>
      <c r="R628" t="s">
        <v>10327</v>
      </c>
    </row>
    <row r="629" spans="1:18" hidden="1" x14ac:dyDescent="0.25">
      <c r="A629" s="7">
        <f>anotacoes!D629</f>
        <v>40944</v>
      </c>
      <c r="B629" t="str">
        <f>anotacoes!C629</f>
        <v>GRAND SLAM PARIS 2012</v>
      </c>
      <c r="C629" t="str">
        <f>anotacoes!E629</f>
        <v>BISCHOF</v>
      </c>
      <c r="D629" t="str">
        <f>anotacoes!F629</f>
        <v>PIETRI</v>
      </c>
      <c r="E629" t="s">
        <v>10325</v>
      </c>
      <c r="F629">
        <f>anotacoes!A629</f>
        <v>11</v>
      </c>
      <c r="G629">
        <f>anotacoes!B629</f>
        <v>2</v>
      </c>
      <c r="H629" t="str">
        <f>anotacoes!K629</f>
        <v xml:space="preserve"> 00:00:04,028</v>
      </c>
      <c r="I629" t="str">
        <f>anotacoes!L629</f>
        <v xml:space="preserve"> 00:00:08,377</v>
      </c>
      <c r="J629" t="str">
        <f>IF(L629="PAUSE",E629,IF(anotacoes!G633=conversao_anotacoes!C629,conversao_anotacoes!C629,conversao_anotacoes!D629))</f>
        <v>BISCHOF</v>
      </c>
      <c r="K629" t="str">
        <f t="shared" si="18"/>
        <v>PIETRI</v>
      </c>
      <c r="L629" t="str">
        <f>UPPER(anotacoes!H629)</f>
        <v>DISPLACEMENT</v>
      </c>
      <c r="M629" t="str">
        <f>IF(OR(L629="ATTACK",L629="FINTA"),"&lt;TECNICA&gt;",UPPER(anotacoes!I629))</f>
        <v>2-3 STEP HESITANT RIGHT</v>
      </c>
      <c r="N629" t="str">
        <f>IF(OR(L629="ATTACK",L629="FINTA"),UPPER(anotacoes!I629),"")</f>
        <v/>
      </c>
      <c r="O629" s="6" t="str">
        <f>IF(anotacoes!N629=0,"",anotacoes!N629)</f>
        <v/>
      </c>
      <c r="P629" t="str">
        <f>IF(anotacoes!M629=0,"",UPPER(anotacoes!M629))</f>
        <v/>
      </c>
      <c r="Q629" t="str">
        <f t="shared" si="19"/>
        <v>INSERT INTO CONVERSAO_LUTA_ACAO (cd_conversao, id_luta, sequencia, momento_inicio, momento_fim, quem_faz, quem_sofre, acao_tipo, acao, tecnica, direcao, pontuacao) VALUES (1, 11, 2, TRIM(' 00:00:04,028'), TRIM(' 00:00:08,377'), 'BISCHOF', 'PIETRI', 'DISPLACEMENT', '2-3 STEP HESITANT RIGHT', NULL, NULL, NULL)</v>
      </c>
      <c r="R629" t="s">
        <v>10327</v>
      </c>
    </row>
    <row r="630" spans="1:18" hidden="1" x14ac:dyDescent="0.25">
      <c r="A630" s="7">
        <f>anotacoes!D630</f>
        <v>40944</v>
      </c>
      <c r="B630" t="str">
        <f>anotacoes!C630</f>
        <v>GRAND SLAM PARIS 2012</v>
      </c>
      <c r="C630" t="str">
        <f>anotacoes!E630</f>
        <v>BISCHOF</v>
      </c>
      <c r="D630" t="str">
        <f>anotacoes!F630</f>
        <v>PIETRI</v>
      </c>
      <c r="E630" t="s">
        <v>10325</v>
      </c>
      <c r="F630">
        <f>anotacoes!A630</f>
        <v>11</v>
      </c>
      <c r="G630">
        <f>anotacoes!B630</f>
        <v>3</v>
      </c>
      <c r="H630" t="str">
        <f>anotacoes!K630</f>
        <v xml:space="preserve"> 00:00:08,377</v>
      </c>
      <c r="I630" t="str">
        <f>anotacoes!L630</f>
        <v xml:space="preserve"> 00:00:15,114</v>
      </c>
      <c r="J630" t="str">
        <f>IF(L630="PAUSE",E630,IF(anotacoes!G634=conversao_anotacoes!C630,conversao_anotacoes!C630,conversao_anotacoes!D630))</f>
        <v>BISCHOF</v>
      </c>
      <c r="K630" t="str">
        <f t="shared" si="18"/>
        <v>PIETRI</v>
      </c>
      <c r="L630" t="str">
        <f>UPPER(anotacoes!H630)</f>
        <v>DISPLACEMENT</v>
      </c>
      <c r="M630" t="str">
        <f>IF(OR(L630="ATTACK",L630="FINTA"),"&lt;TECNICA&gt;",UPPER(anotacoes!I630))</f>
        <v>TRY TO GRIP WITH CONTACT</v>
      </c>
      <c r="N630" t="str">
        <f>IF(OR(L630="ATTACK",L630="FINTA"),UPPER(anotacoes!I630),"")</f>
        <v/>
      </c>
      <c r="O630" s="6" t="str">
        <f>IF(anotacoes!N630=0,"",anotacoes!N630)</f>
        <v/>
      </c>
      <c r="P630" t="str">
        <f>IF(anotacoes!M630=0,"",UPPER(anotacoes!M630))</f>
        <v/>
      </c>
      <c r="Q630" t="str">
        <f t="shared" si="19"/>
        <v>INSERT INTO CONVERSAO_LUTA_ACAO (cd_conversao, id_luta, sequencia, momento_inicio, momento_fim, quem_faz, quem_sofre, acao_tipo, acao, tecnica, direcao, pontuacao) VALUES (1, 11, 3, TRIM(' 00:00:08,377'), TRIM(' 00:00:15,114'), 'BISCHOF', 'PIETRI', 'DISPLACEMENT', 'TRY TO GRIP WITH CONTACT', NULL, NULL, NULL)</v>
      </c>
      <c r="R630" t="s">
        <v>10327</v>
      </c>
    </row>
    <row r="631" spans="1:18" hidden="1" x14ac:dyDescent="0.25">
      <c r="A631" s="7">
        <f>anotacoes!D631</f>
        <v>40944</v>
      </c>
      <c r="B631" t="str">
        <f>anotacoes!C631</f>
        <v>GRAND SLAM PARIS 2012</v>
      </c>
      <c r="C631" t="str">
        <f>anotacoes!E631</f>
        <v>BISCHOF</v>
      </c>
      <c r="D631" t="str">
        <f>anotacoes!F631</f>
        <v>PIETRI</v>
      </c>
      <c r="E631" t="s">
        <v>10325</v>
      </c>
      <c r="F631">
        <f>anotacoes!A631</f>
        <v>11</v>
      </c>
      <c r="G631">
        <f>anotacoes!B631</f>
        <v>4</v>
      </c>
      <c r="H631" t="str">
        <f>anotacoes!K631</f>
        <v xml:space="preserve"> 00:00:15,114</v>
      </c>
      <c r="I631" t="str">
        <f>anotacoes!L631</f>
        <v xml:space="preserve"> 00:00:16,316</v>
      </c>
      <c r="J631" t="str">
        <f>IF(L631="PAUSE",E631,IF(anotacoes!G635=conversao_anotacoes!C631,conversao_anotacoes!C631,conversao_anotacoes!D631))</f>
        <v>BISCHOF</v>
      </c>
      <c r="K631" t="str">
        <f t="shared" si="18"/>
        <v>PIETRI</v>
      </c>
      <c r="L631" t="str">
        <f>UPPER(anotacoes!H631)</f>
        <v>GRIP TIME</v>
      </c>
      <c r="M631" t="str">
        <f>IF(OR(L631="ATTACK",L631="FINTA"),"&lt;TECNICA&gt;",UPPER(anotacoes!I631))</f>
        <v>RIGHT COLLAR</v>
      </c>
      <c r="N631" t="str">
        <f>IF(OR(L631="ATTACK",L631="FINTA"),UPPER(anotacoes!I631),"")</f>
        <v/>
      </c>
      <c r="O631" s="6" t="str">
        <f>IF(anotacoes!N631=0,"",anotacoes!N631)</f>
        <v/>
      </c>
      <c r="P631" t="str">
        <f>IF(anotacoes!M631=0,"",UPPER(anotacoes!M631))</f>
        <v/>
      </c>
      <c r="Q631" t="str">
        <f t="shared" si="19"/>
        <v>INSERT INTO CONVERSAO_LUTA_ACAO (cd_conversao, id_luta, sequencia, momento_inicio, momento_fim, quem_faz, quem_sofre, acao_tipo, acao, tecnica, direcao, pontuacao) VALUES (1, 11, 4, TRIM(' 00:00:15,114'), TRIM(' 00:00:16,316'), 'BISCHOF', 'PIETRI', 'GRIP TIME', 'RIGHT COLLAR', NULL, NULL, NULL)</v>
      </c>
      <c r="R631" t="s">
        <v>10327</v>
      </c>
    </row>
    <row r="632" spans="1:18" hidden="1" x14ac:dyDescent="0.25">
      <c r="A632" s="7">
        <f>anotacoes!D632</f>
        <v>40944</v>
      </c>
      <c r="B632" t="str">
        <f>anotacoes!C632</f>
        <v>GRAND SLAM PARIS 2012</v>
      </c>
      <c r="C632" t="str">
        <f>anotacoes!E632</f>
        <v>BISCHOF</v>
      </c>
      <c r="D632" t="str">
        <f>anotacoes!F632</f>
        <v>PIETRI</v>
      </c>
      <c r="E632" t="s">
        <v>10325</v>
      </c>
      <c r="F632">
        <f>anotacoes!A632</f>
        <v>11</v>
      </c>
      <c r="G632">
        <f>anotacoes!B632</f>
        <v>5</v>
      </c>
      <c r="H632" t="str">
        <f>anotacoes!K632</f>
        <v xml:space="preserve"> 00:00:16,316</v>
      </c>
      <c r="I632" t="str">
        <f>anotacoes!L632</f>
        <v xml:space="preserve"> 00:00:29,566</v>
      </c>
      <c r="J632" t="str">
        <f>IF(L632="PAUSE",E632,IF(anotacoes!G636=conversao_anotacoes!C632,conversao_anotacoes!C632,conversao_anotacoes!D632))</f>
        <v>BISCHOF</v>
      </c>
      <c r="K632" t="str">
        <f t="shared" si="18"/>
        <v>PIETRI</v>
      </c>
      <c r="L632" t="str">
        <f>UPPER(anotacoes!H632)</f>
        <v>DISPLACEMENT</v>
      </c>
      <c r="M632" t="str">
        <f>IF(OR(L632="ATTACK",L632="FINTA"),"&lt;TECNICA&gt;",UPPER(anotacoes!I632))</f>
        <v>TRY TO GRIP WITH CONTACT</v>
      </c>
      <c r="N632" t="str">
        <f>IF(OR(L632="ATTACK",L632="FINTA"),UPPER(anotacoes!I632),"")</f>
        <v/>
      </c>
      <c r="O632" s="6" t="str">
        <f>IF(anotacoes!N632=0,"",anotacoes!N632)</f>
        <v/>
      </c>
      <c r="P632" t="str">
        <f>IF(anotacoes!M632=0,"",UPPER(anotacoes!M632))</f>
        <v/>
      </c>
      <c r="Q632" t="str">
        <f t="shared" si="19"/>
        <v>INSERT INTO CONVERSAO_LUTA_ACAO (cd_conversao, id_luta, sequencia, momento_inicio, momento_fim, quem_faz, quem_sofre, acao_tipo, acao, tecnica, direcao, pontuacao) VALUES (1, 11, 5, TRIM(' 00:00:16,316'), TRIM(' 00:00:29,566'), 'BISCHOF', 'PIETRI', 'DISPLACEMENT', 'TRY TO GRIP WITH CONTACT', NULL, NULL, NULL)</v>
      </c>
      <c r="R632" t="s">
        <v>10327</v>
      </c>
    </row>
    <row r="633" spans="1:18" hidden="1" x14ac:dyDescent="0.25">
      <c r="A633" s="7">
        <f>anotacoes!D633</f>
        <v>40944</v>
      </c>
      <c r="B633" t="str">
        <f>anotacoes!C633</f>
        <v>GRAND SLAM PARIS 2012</v>
      </c>
      <c r="C633" t="str">
        <f>anotacoes!E633</f>
        <v>BISCHOF</v>
      </c>
      <c r="D633" t="str">
        <f>anotacoes!F633</f>
        <v>PIETRI</v>
      </c>
      <c r="E633" t="s">
        <v>10325</v>
      </c>
      <c r="F633">
        <f>anotacoes!A633</f>
        <v>11</v>
      </c>
      <c r="G633">
        <f>anotacoes!B633</f>
        <v>6</v>
      </c>
      <c r="H633" t="str">
        <f>anotacoes!K633</f>
        <v xml:space="preserve"> 00:00:29,566</v>
      </c>
      <c r="I633" t="str">
        <f>anotacoes!L633</f>
        <v xml:space="preserve"> 00:00:34,595</v>
      </c>
      <c r="J633" t="str">
        <f>IF(L633="PAUSE",E633,IF(anotacoes!G637=conversao_anotacoes!C633,conversao_anotacoes!C633,conversao_anotacoes!D633))</f>
        <v>BISCHOF</v>
      </c>
      <c r="K633" t="str">
        <f t="shared" si="18"/>
        <v>PIETRI</v>
      </c>
      <c r="L633" t="str">
        <f>UPPER(anotacoes!H633)</f>
        <v>GRIP TIME</v>
      </c>
      <c r="M633" t="str">
        <f>IF(OR(L633="ATTACK",L633="FINTA"),"&lt;TECNICA&gt;",UPPER(anotacoes!I633))</f>
        <v>LEFT COLLAR RIGHT SLEEVE</v>
      </c>
      <c r="N633" t="str">
        <f>IF(OR(L633="ATTACK",L633="FINTA"),UPPER(anotacoes!I633),"")</f>
        <v/>
      </c>
      <c r="O633" s="6" t="str">
        <f>IF(anotacoes!N633=0,"",anotacoes!N633)</f>
        <v/>
      </c>
      <c r="P633" t="str">
        <f>IF(anotacoes!M633=0,"",UPPER(anotacoes!M633))</f>
        <v/>
      </c>
      <c r="Q633" t="str">
        <f t="shared" si="19"/>
        <v>INSERT INTO CONVERSAO_LUTA_ACAO (cd_conversao, id_luta, sequencia, momento_inicio, momento_fim, quem_faz, quem_sofre, acao_tipo, acao, tecnica, direcao, pontuacao) VALUES (1, 11, 6, TRIM(' 00:00:29,566'), TRIM(' 00:00:34,595'), 'BISCHOF', 'PIETRI', 'GRIP TIME', 'LEFT COLLAR RIGHT SLEEVE', NULL, NULL, NULL)</v>
      </c>
      <c r="R633" t="s">
        <v>10327</v>
      </c>
    </row>
    <row r="634" spans="1:18" hidden="1" x14ac:dyDescent="0.25">
      <c r="A634" s="7">
        <f>anotacoes!D634</f>
        <v>40944</v>
      </c>
      <c r="B634" t="str">
        <f>anotacoes!C634</f>
        <v>GRAND SLAM PARIS 2012</v>
      </c>
      <c r="C634" t="str">
        <f>anotacoes!E634</f>
        <v>BISCHOF</v>
      </c>
      <c r="D634" t="str">
        <f>anotacoes!F634</f>
        <v>PIETRI</v>
      </c>
      <c r="E634" t="s">
        <v>10325</v>
      </c>
      <c r="F634">
        <f>anotacoes!A634</f>
        <v>11</v>
      </c>
      <c r="G634">
        <f>anotacoes!B634</f>
        <v>7</v>
      </c>
      <c r="H634" t="str">
        <f>anotacoes!K634</f>
        <v xml:space="preserve"> 00:00:34,595</v>
      </c>
      <c r="I634" t="str">
        <f>anotacoes!L634</f>
        <v xml:space="preserve"> 00:00:36,047</v>
      </c>
      <c r="J634" t="str">
        <f>IF(L634="PAUSE",E634,IF(anotacoes!G638=conversao_anotacoes!C634,conversao_anotacoes!C634,conversao_anotacoes!D634))</f>
        <v>BISCHOF</v>
      </c>
      <c r="K634" t="str">
        <f t="shared" si="18"/>
        <v>PIETRI</v>
      </c>
      <c r="L634" t="str">
        <f>UPPER(anotacoes!H634)</f>
        <v>DEFENSE</v>
      </c>
      <c r="M634" t="str">
        <f>IF(OR(L634="ATTACK",L634="FINTA"),"&lt;TECNICA&gt;",UPPER(anotacoes!I634))</f>
        <v>TAE-SABAKI LEFT</v>
      </c>
      <c r="N634" t="str">
        <f>IF(OR(L634="ATTACK",L634="FINTA"),UPPER(anotacoes!I634),"")</f>
        <v/>
      </c>
      <c r="O634" s="6" t="str">
        <f>IF(anotacoes!N634=0,"",anotacoes!N634)</f>
        <v/>
      </c>
      <c r="P634" t="str">
        <f>IF(anotacoes!M634=0,"",UPPER(anotacoes!M634))</f>
        <v/>
      </c>
      <c r="Q634" t="str">
        <f t="shared" si="19"/>
        <v>INSERT INTO CONVERSAO_LUTA_ACAO (cd_conversao, id_luta, sequencia, momento_inicio, momento_fim, quem_faz, quem_sofre, acao_tipo, acao, tecnica, direcao, pontuacao) VALUES (1, 11, 7, TRIM(' 00:00:34,595'), TRIM(' 00:00:36,047'), 'BISCHOF', 'PIETRI', 'DEFENSE', 'TAE-SABAKI LEFT', NULL, NULL, NULL)</v>
      </c>
      <c r="R634" t="s">
        <v>10327</v>
      </c>
    </row>
    <row r="635" spans="1:18" hidden="1" x14ac:dyDescent="0.25">
      <c r="A635" s="7">
        <f>anotacoes!D635</f>
        <v>40944</v>
      </c>
      <c r="B635" t="str">
        <f>anotacoes!C635</f>
        <v>GRAND SLAM PARIS 2012</v>
      </c>
      <c r="C635" t="str">
        <f>anotacoes!E635</f>
        <v>BISCHOF</v>
      </c>
      <c r="D635" t="str">
        <f>anotacoes!F635</f>
        <v>PIETRI</v>
      </c>
      <c r="E635" t="s">
        <v>10325</v>
      </c>
      <c r="F635">
        <f>anotacoes!A635</f>
        <v>11</v>
      </c>
      <c r="G635">
        <f>anotacoes!B635</f>
        <v>8</v>
      </c>
      <c r="H635" t="str">
        <f>anotacoes!K635</f>
        <v xml:space="preserve"> 00:00:36,219</v>
      </c>
      <c r="I635" t="str">
        <f>anotacoes!L635</f>
        <v xml:space="preserve"> 00:01:52,484</v>
      </c>
      <c r="J635" t="str">
        <f>IF(L635="PAUSE",E635,IF(anotacoes!G639=conversao_anotacoes!C635,conversao_anotacoes!C635,conversao_anotacoes!D635))</f>
        <v>BISCHOF</v>
      </c>
      <c r="K635" t="str">
        <f t="shared" si="18"/>
        <v>PIETRI</v>
      </c>
      <c r="L635" t="str">
        <f>UPPER(anotacoes!H635)</f>
        <v>GROUNDWORK COMBAT</v>
      </c>
      <c r="M635" t="str">
        <f>IF(OR(L635="ATTACK",L635="FINTA"),"&lt;TECNICA&gt;",UPPER(anotacoes!I635))</f>
        <v>TRYING TO ATTACK</v>
      </c>
      <c r="N635" t="str">
        <f>IF(OR(L635="ATTACK",L635="FINTA"),UPPER(anotacoes!I635),"")</f>
        <v/>
      </c>
      <c r="O635" s="6" t="str">
        <f>IF(anotacoes!N635=0,"",anotacoes!N635)</f>
        <v/>
      </c>
      <c r="P635" t="str">
        <f>IF(anotacoes!M635=0,"",UPPER(anotacoes!M635))</f>
        <v/>
      </c>
      <c r="Q635" t="str">
        <f t="shared" si="19"/>
        <v>INSERT INTO CONVERSAO_LUTA_ACAO (cd_conversao, id_luta, sequencia, momento_inicio, momento_fim, quem_faz, quem_sofre, acao_tipo, acao, tecnica, direcao, pontuacao) VALUES (1, 11, 8, TRIM(' 00:00:36,219'), TRIM(' 00:01:52,484'), 'BISCHOF', 'PIETRI', 'GROUNDWORK COMBAT', 'TRYING TO ATTACK', NULL, NULL, NULL)</v>
      </c>
      <c r="R635" t="s">
        <v>10327</v>
      </c>
    </row>
    <row r="636" spans="1:18" hidden="1" x14ac:dyDescent="0.25">
      <c r="A636" s="7">
        <f>anotacoes!D636</f>
        <v>40944</v>
      </c>
      <c r="B636" t="str">
        <f>anotacoes!C636</f>
        <v>GRAND SLAM PARIS 2012</v>
      </c>
      <c r="C636" t="str">
        <f>anotacoes!E636</f>
        <v>BISCHOF</v>
      </c>
      <c r="D636" t="str">
        <f>anotacoes!F636</f>
        <v>PIETRI</v>
      </c>
      <c r="E636" t="s">
        <v>10325</v>
      </c>
      <c r="F636">
        <f>anotacoes!A636</f>
        <v>11</v>
      </c>
      <c r="G636">
        <f>anotacoes!B636</f>
        <v>9</v>
      </c>
      <c r="H636" t="str">
        <f>anotacoes!K636</f>
        <v xml:space="preserve"> 00:01:52,484</v>
      </c>
      <c r="I636" t="str">
        <f>anotacoes!L636</f>
        <v xml:space="preserve"> 00:01:52,484</v>
      </c>
      <c r="J636" t="str">
        <f>IF(L636="PAUSE",E636,IF(anotacoes!G640=conversao_anotacoes!C636,conversao_anotacoes!C636,conversao_anotacoes!D636))</f>
        <v>BISCHOF</v>
      </c>
      <c r="K636" t="str">
        <f t="shared" si="18"/>
        <v>PIETRI</v>
      </c>
      <c r="L636" t="str">
        <f>UPPER(anotacoes!H636)</f>
        <v>ATTACK</v>
      </c>
      <c r="M636" t="str">
        <f>IF(OR(L636="ATTACK",L636="FINTA"),"&lt;TECNICA&gt;",UPPER(anotacoes!I636))</f>
        <v>&lt;TECNICA&gt;</v>
      </c>
      <c r="N636" t="str">
        <f>IF(OR(L636="ATTACK",L636="FINTA"),UPPER(anotacoes!I636),"")</f>
        <v>KUSURE YUKO SHIHO GATAME</v>
      </c>
      <c r="O636" s="6">
        <f>IF(anotacoes!N636=0,"",anotacoes!N636)</f>
        <v>9</v>
      </c>
      <c r="P636" t="str">
        <f>IF(anotacoes!M636=0,"",UPPER(anotacoes!M636))</f>
        <v>IPPON</v>
      </c>
      <c r="Q636" t="str">
        <f t="shared" si="19"/>
        <v>INSERT INTO CONVERSAO_LUTA_ACAO (cd_conversao, id_luta, sequencia, momento_inicio, momento_fim, quem_faz, quem_sofre, acao_tipo, acao, tecnica, direcao, pontuacao) VALUES (1, 11, 9, TRIM(' 00:01:52,484'), TRIM(' 00:01:52,484'), 'BISCHOF', 'PIETRI', 'ATTACK', '&lt;TECNICA&gt;', 'KUSURE YUKO SHIHO GATAME', 9, 'IPPON')</v>
      </c>
      <c r="R636" t="s">
        <v>10327</v>
      </c>
    </row>
    <row r="637" spans="1:18" hidden="1" x14ac:dyDescent="0.25">
      <c r="A637" s="7">
        <f>anotacoes!D637</f>
        <v>40944</v>
      </c>
      <c r="B637" t="str">
        <f>anotacoes!C637</f>
        <v>GRAND SLAM PARIS 2012</v>
      </c>
      <c r="C637" t="str">
        <f>anotacoes!E637</f>
        <v>BISCHOF</v>
      </c>
      <c r="D637" t="str">
        <f>anotacoes!F637</f>
        <v>PIETRI</v>
      </c>
      <c r="E637" t="s">
        <v>10325</v>
      </c>
      <c r="F637">
        <f>anotacoes!A637</f>
        <v>11</v>
      </c>
      <c r="G637">
        <f>anotacoes!B637</f>
        <v>10</v>
      </c>
      <c r="H637" t="str">
        <f>anotacoes!K637</f>
        <v xml:space="preserve"> 00:01:52,484</v>
      </c>
      <c r="I637" t="str">
        <f>anotacoes!L637</f>
        <v xml:space="preserve"> 00:01:52,484</v>
      </c>
      <c r="J637" t="str">
        <f>IF(L637="PAUSE",E637,IF(anotacoes!G641=conversao_anotacoes!C637,conversao_anotacoes!C637,conversao_anotacoes!D637))</f>
        <v>BISCHOF</v>
      </c>
      <c r="K637" t="str">
        <f t="shared" si="18"/>
        <v>PIETRI</v>
      </c>
      <c r="L637" t="str">
        <f>UPPER(anotacoes!H637)</f>
        <v>END OF COMBAT</v>
      </c>
      <c r="M637" t="str">
        <f>IF(OR(L637="ATTACK",L637="FINTA"),"&lt;TECNICA&gt;",UPPER(anotacoes!I637))</f>
        <v>&lt;NULL&gt;</v>
      </c>
      <c r="N637" t="str">
        <f>IF(OR(L637="ATTACK",L637="FINTA"),UPPER(anotacoes!I637),"")</f>
        <v/>
      </c>
      <c r="O637" s="6" t="str">
        <f>IF(anotacoes!N637=0,"",anotacoes!N637)</f>
        <v/>
      </c>
      <c r="P637" t="str">
        <f>IF(anotacoes!M637=0,"",UPPER(anotacoes!M637))</f>
        <v/>
      </c>
      <c r="Q637" t="str">
        <f t="shared" si="19"/>
        <v>INSERT INTO CONVERSAO_LUTA_ACAO (cd_conversao, id_luta, sequencia, momento_inicio, momento_fim, quem_faz, quem_sofre, acao_tipo, acao, tecnica, direcao, pontuacao) VALUES (1, 11, 10, TRIM(' 00:01:52,484'), TRIM(' 00:01:52,484'), 'BISCHOF', 'PIETRI', 'END OF COMBAT', '&lt;NULL&gt;', NULL, NULL, NULL)</v>
      </c>
      <c r="R637" t="s">
        <v>10327</v>
      </c>
    </row>
    <row r="638" spans="1:18" hidden="1" x14ac:dyDescent="0.25">
      <c r="A638" s="7">
        <f>anotacoes!D638</f>
        <v>40580</v>
      </c>
      <c r="B638" t="str">
        <f>anotacoes!C638</f>
        <v>GRAND SLAM PARIS 2011</v>
      </c>
      <c r="C638" t="str">
        <f>anotacoes!E638</f>
        <v>BISCHOF</v>
      </c>
      <c r="D638" t="str">
        <f>anotacoes!F638</f>
        <v>MARESCH</v>
      </c>
      <c r="E638" t="s">
        <v>10325</v>
      </c>
      <c r="F638">
        <f>anotacoes!A638</f>
        <v>12</v>
      </c>
      <c r="G638">
        <f>anotacoes!B638</f>
        <v>1</v>
      </c>
      <c r="H638" t="str">
        <f>anotacoes!K638</f>
        <v xml:space="preserve"> 00:00:03,921</v>
      </c>
      <c r="I638" t="str">
        <f>anotacoes!L638</f>
        <v xml:space="preserve"> 00:00:11,245</v>
      </c>
      <c r="J638" t="str">
        <f>IF(L638="PAUSE",E638,IF(anotacoes!G642=conversao_anotacoes!C638,conversao_anotacoes!C638,conversao_anotacoes!D638))</f>
        <v>BISCHOF</v>
      </c>
      <c r="K638" t="str">
        <f t="shared" si="18"/>
        <v>MARESCH</v>
      </c>
      <c r="L638" t="str">
        <f>UPPER(anotacoes!H638)</f>
        <v>DISPLACEMENT</v>
      </c>
      <c r="M638" t="str">
        <f>IF(OR(L638="ATTACK",L638="FINTA"),"&lt;TECNICA&gt;",UPPER(anotacoes!I638))</f>
        <v>TRY TO GRIP WITH CONTACT</v>
      </c>
      <c r="N638" t="str">
        <f>IF(OR(L638="ATTACK",L638="FINTA"),UPPER(anotacoes!I638),"")</f>
        <v/>
      </c>
      <c r="O638" s="6" t="str">
        <f>IF(anotacoes!N638=0,"",anotacoes!N638)</f>
        <v/>
      </c>
      <c r="P638" t="str">
        <f>IF(anotacoes!M638=0,"",UPPER(anotacoes!M638))</f>
        <v/>
      </c>
      <c r="Q638" t="str">
        <f t="shared" si="19"/>
        <v>INSERT INTO CONVERSAO_LUTA_ACAO (cd_conversao, id_luta, sequencia, momento_inicio, momento_fim, quem_faz, quem_sofre, acao_tipo, acao, tecnica, direcao, pontuacao) VALUES (1, 12, 1, TRIM(' 00:00:03,921'), TRIM(' 00:00:11,245'), 'BISCHOF', 'MARESCH', 'DISPLACEMENT', 'TRY TO GRIP WITH CONTACT', NULL, NULL, NULL)</v>
      </c>
      <c r="R638" t="s">
        <v>10327</v>
      </c>
    </row>
    <row r="639" spans="1:18" hidden="1" x14ac:dyDescent="0.25">
      <c r="A639" s="7">
        <f>anotacoes!D639</f>
        <v>40580</v>
      </c>
      <c r="B639" t="str">
        <f>anotacoes!C639</f>
        <v>GRAND SLAM PARIS 2011</v>
      </c>
      <c r="C639" t="str">
        <f>anotacoes!E639</f>
        <v>BISCHOF</v>
      </c>
      <c r="D639" t="str">
        <f>anotacoes!F639</f>
        <v>MARESCH</v>
      </c>
      <c r="E639" t="s">
        <v>10325</v>
      </c>
      <c r="F639">
        <f>anotacoes!A639</f>
        <v>12</v>
      </c>
      <c r="G639">
        <f>anotacoes!B639</f>
        <v>2</v>
      </c>
      <c r="H639" t="str">
        <f>anotacoes!K639</f>
        <v xml:space="preserve"> 00:00:11,245</v>
      </c>
      <c r="I639" t="str">
        <f>anotacoes!L639</f>
        <v xml:space="preserve"> 00:00:16,114</v>
      </c>
      <c r="J639" t="str">
        <f>IF(L639="PAUSE",E639,IF(anotacoes!G643=conversao_anotacoes!C639,conversao_anotacoes!C639,conversao_anotacoes!D639))</f>
        <v>&lt;ARBITRO_DESCONHECIDO&gt;</v>
      </c>
      <c r="K639" t="str">
        <f t="shared" si="18"/>
        <v/>
      </c>
      <c r="L639" t="str">
        <f>UPPER(anotacoes!H639)</f>
        <v>PAUSE</v>
      </c>
      <c r="M639" t="str">
        <f>IF(OR(L639="ATTACK",L639="FINTA"),"&lt;TECNICA&gt;",UPPER(anotacoes!I639))</f>
        <v>SHIDO WITHOUT SCORE</v>
      </c>
      <c r="N639" t="str">
        <f>IF(OR(L639="ATTACK",L639="FINTA"),UPPER(anotacoes!I639),"")</f>
        <v/>
      </c>
      <c r="O639" s="6" t="str">
        <f>IF(anotacoes!N639=0,"",anotacoes!N639)</f>
        <v/>
      </c>
      <c r="P639" t="str">
        <f>IF(anotacoes!M639=0,"",UPPER(anotacoes!M639))</f>
        <v/>
      </c>
      <c r="Q639" t="str">
        <f t="shared" si="19"/>
        <v>INSERT INTO CONVERSAO_LUTA_ACAO (cd_conversao, id_luta, sequencia, momento_inicio, momento_fim, quem_faz, quem_sofre, acao_tipo, acao, tecnica, direcao, pontuacao) VALUES (1, 12, 2, TRIM(' 00:00:11,245'), TRIM(' 00:00:16,114'), '&lt;ARBITRO_DESCONHECIDO&gt;', '', 'PAUSE', 'SHIDO WITHOUT SCORE', NULL, NULL, NULL)</v>
      </c>
      <c r="R639" t="s">
        <v>10327</v>
      </c>
    </row>
    <row r="640" spans="1:18" hidden="1" x14ac:dyDescent="0.25">
      <c r="A640" s="7">
        <f>anotacoes!D640</f>
        <v>40580</v>
      </c>
      <c r="B640" t="str">
        <f>anotacoes!C640</f>
        <v>GRAND SLAM PARIS 2011</v>
      </c>
      <c r="C640" t="str">
        <f>anotacoes!E640</f>
        <v>BISCHOF</v>
      </c>
      <c r="D640" t="str">
        <f>anotacoes!F640</f>
        <v>MARESCH</v>
      </c>
      <c r="E640" t="s">
        <v>10325</v>
      </c>
      <c r="F640">
        <f>anotacoes!A640</f>
        <v>12</v>
      </c>
      <c r="G640">
        <f>anotacoes!B640</f>
        <v>3</v>
      </c>
      <c r="H640" t="str">
        <f>anotacoes!K640</f>
        <v xml:space="preserve"> 00:00:16,284</v>
      </c>
      <c r="I640" t="str">
        <f>anotacoes!L640</f>
        <v xml:space="preserve"> 00:00:21,401</v>
      </c>
      <c r="J640" t="str">
        <f>IF(L640="PAUSE",E640,IF(anotacoes!G644=conversao_anotacoes!C640,conversao_anotacoes!C640,conversao_anotacoes!D640))</f>
        <v>BISCHOF</v>
      </c>
      <c r="K640" t="str">
        <f t="shared" si="18"/>
        <v>MARESCH</v>
      </c>
      <c r="L640" t="str">
        <f>UPPER(anotacoes!H640)</f>
        <v>DISPLACEMENT</v>
      </c>
      <c r="M640" t="str">
        <f>IF(OR(L640="ATTACK",L640="FINTA"),"&lt;TECNICA&gt;",UPPER(anotacoes!I640))</f>
        <v>2-3 STEP HESITANT RIGHT</v>
      </c>
      <c r="N640" t="str">
        <f>IF(OR(L640="ATTACK",L640="FINTA"),UPPER(anotacoes!I640),"")</f>
        <v/>
      </c>
      <c r="O640" s="6" t="str">
        <f>IF(anotacoes!N640=0,"",anotacoes!N640)</f>
        <v/>
      </c>
      <c r="P640" t="str">
        <f>IF(anotacoes!M640=0,"",UPPER(anotacoes!M640))</f>
        <v/>
      </c>
      <c r="Q640" t="str">
        <f t="shared" si="19"/>
        <v>INSERT INTO CONVERSAO_LUTA_ACAO (cd_conversao, id_luta, sequencia, momento_inicio, momento_fim, quem_faz, quem_sofre, acao_tipo, acao, tecnica, direcao, pontuacao) VALUES (1, 12, 3, TRIM(' 00:00:16,284'), TRIM(' 00:00:21,401'), 'BISCHOF', 'MARESCH', 'DISPLACEMENT', '2-3 STEP HESITANT RIGHT', NULL, NULL, NULL)</v>
      </c>
      <c r="R640" t="s">
        <v>10327</v>
      </c>
    </row>
    <row r="641" spans="1:18" hidden="1" x14ac:dyDescent="0.25">
      <c r="A641" s="7">
        <f>anotacoes!D641</f>
        <v>40580</v>
      </c>
      <c r="B641" t="str">
        <f>anotacoes!C641</f>
        <v>GRAND SLAM PARIS 2011</v>
      </c>
      <c r="C641" t="str">
        <f>anotacoes!E641</f>
        <v>BISCHOF</v>
      </c>
      <c r="D641" t="str">
        <f>anotacoes!F641</f>
        <v>MARESCH</v>
      </c>
      <c r="E641" t="s">
        <v>10325</v>
      </c>
      <c r="F641">
        <f>anotacoes!A641</f>
        <v>12</v>
      </c>
      <c r="G641">
        <f>anotacoes!B641</f>
        <v>4</v>
      </c>
      <c r="H641" t="str">
        <f>anotacoes!K641</f>
        <v xml:space="preserve"> 00:00:21,401</v>
      </c>
      <c r="I641" t="str">
        <f>anotacoes!L641</f>
        <v xml:space="preserve"> 00:00:30,297</v>
      </c>
      <c r="J641" t="str">
        <f>IF(L641="PAUSE",E641,IF(anotacoes!G645=conversao_anotacoes!C641,conversao_anotacoes!C641,conversao_anotacoes!D641))</f>
        <v>BISCHOF</v>
      </c>
      <c r="K641" t="str">
        <f t="shared" si="18"/>
        <v>MARESCH</v>
      </c>
      <c r="L641" t="str">
        <f>UPPER(anotacoes!H641)</f>
        <v>DISPLACEMENT</v>
      </c>
      <c r="M641" t="str">
        <f>IF(OR(L641="ATTACK",L641="FINTA"),"&lt;TECNICA&gt;",UPPER(anotacoes!I641))</f>
        <v>TRY TO GRIP WITH CONTACT</v>
      </c>
      <c r="N641" t="str">
        <f>IF(OR(L641="ATTACK",L641="FINTA"),UPPER(anotacoes!I641),"")</f>
        <v/>
      </c>
      <c r="O641" s="6" t="str">
        <f>IF(anotacoes!N641=0,"",anotacoes!N641)</f>
        <v/>
      </c>
      <c r="P641" t="str">
        <f>IF(anotacoes!M641=0,"",UPPER(anotacoes!M641))</f>
        <v/>
      </c>
      <c r="Q641" t="str">
        <f t="shared" si="19"/>
        <v>INSERT INTO CONVERSAO_LUTA_ACAO (cd_conversao, id_luta, sequencia, momento_inicio, momento_fim, quem_faz, quem_sofre, acao_tipo, acao, tecnica, direcao, pontuacao) VALUES (1, 12, 4, TRIM(' 00:00:21,401'), TRIM(' 00:00:30,297'), 'BISCHOF', 'MARESCH', 'DISPLACEMENT', 'TRY TO GRIP WITH CONTACT', NULL, NULL, NULL)</v>
      </c>
      <c r="R641" t="s">
        <v>10327</v>
      </c>
    </row>
    <row r="642" spans="1:18" hidden="1" x14ac:dyDescent="0.25">
      <c r="A642" s="7">
        <f>anotacoes!D642</f>
        <v>40580</v>
      </c>
      <c r="B642" t="str">
        <f>anotacoes!C642</f>
        <v>GRAND SLAM PARIS 2011</v>
      </c>
      <c r="C642" t="str">
        <f>anotacoes!E642</f>
        <v>BISCHOF</v>
      </c>
      <c r="D642" t="str">
        <f>anotacoes!F642</f>
        <v>MARESCH</v>
      </c>
      <c r="E642" t="s">
        <v>10325</v>
      </c>
      <c r="F642">
        <f>anotacoes!A642</f>
        <v>12</v>
      </c>
      <c r="G642">
        <f>anotacoes!B642</f>
        <v>5</v>
      </c>
      <c r="H642" t="str">
        <f>anotacoes!K642</f>
        <v xml:space="preserve"> 00:00:30,297</v>
      </c>
      <c r="I642" t="str">
        <f>anotacoes!L642</f>
        <v xml:space="preserve"> 00:00:35,851</v>
      </c>
      <c r="J642" t="str">
        <f>IF(L642="PAUSE",E642,IF(anotacoes!G646=conversao_anotacoes!C642,conversao_anotacoes!C642,conversao_anotacoes!D642))</f>
        <v>BISCHOF</v>
      </c>
      <c r="K642" t="str">
        <f t="shared" si="18"/>
        <v>MARESCH</v>
      </c>
      <c r="L642" t="str">
        <f>UPPER(anotacoes!H642)</f>
        <v>GRIP TIME</v>
      </c>
      <c r="M642" t="str">
        <f>IF(OR(L642="ATTACK",L642="FINTA"),"&lt;TECNICA&gt;",UPPER(anotacoes!I642))</f>
        <v>LEFT COLLAR RIGHT SLEEVE</v>
      </c>
      <c r="N642" t="str">
        <f>IF(OR(L642="ATTACK",L642="FINTA"),UPPER(anotacoes!I642),"")</f>
        <v/>
      </c>
      <c r="O642" s="6" t="str">
        <f>IF(anotacoes!N642=0,"",anotacoes!N642)</f>
        <v/>
      </c>
      <c r="P642" t="str">
        <f>IF(anotacoes!M642=0,"",UPPER(anotacoes!M642))</f>
        <v/>
      </c>
      <c r="Q642" t="str">
        <f t="shared" si="19"/>
        <v>INSERT INTO CONVERSAO_LUTA_ACAO (cd_conversao, id_luta, sequencia, momento_inicio, momento_fim, quem_faz, quem_sofre, acao_tipo, acao, tecnica, direcao, pontuacao) VALUES (1, 12, 5, TRIM(' 00:00:30,297'), TRIM(' 00:00:35,851'), 'BISCHOF', 'MARESCH', 'GRIP TIME', 'LEFT COLLAR RIGHT SLEEVE', NULL, NULL, NULL)</v>
      </c>
      <c r="R642" t="s">
        <v>10327</v>
      </c>
    </row>
    <row r="643" spans="1:18" hidden="1" x14ac:dyDescent="0.25">
      <c r="A643" s="7">
        <f>anotacoes!D643</f>
        <v>40580</v>
      </c>
      <c r="B643" t="str">
        <f>anotacoes!C643</f>
        <v>GRAND SLAM PARIS 2011</v>
      </c>
      <c r="C643" t="str">
        <f>anotacoes!E643</f>
        <v>BISCHOF</v>
      </c>
      <c r="D643" t="str">
        <f>anotacoes!F643</f>
        <v>MARESCH</v>
      </c>
      <c r="E643" t="s">
        <v>10325</v>
      </c>
      <c r="F643">
        <f>anotacoes!A643</f>
        <v>12</v>
      </c>
      <c r="G643">
        <f>anotacoes!B643</f>
        <v>6</v>
      </c>
      <c r="H643" t="str">
        <f>anotacoes!K643</f>
        <v xml:space="preserve"> 00:00:35,851</v>
      </c>
      <c r="I643" t="str">
        <f>anotacoes!L643</f>
        <v xml:space="preserve"> 00:00:41,111</v>
      </c>
      <c r="J643" t="str">
        <f>IF(L643="PAUSE",E643,IF(anotacoes!G647=conversao_anotacoes!C643,conversao_anotacoes!C643,conversao_anotacoes!D643))</f>
        <v>BISCHOF</v>
      </c>
      <c r="K643" t="str">
        <f t="shared" ref="K643:K706" si="20">IF(J643=E643,"",IF(J643=C643,D643,C643))</f>
        <v>MARESCH</v>
      </c>
      <c r="L643" t="str">
        <f>UPPER(anotacoes!H643)</f>
        <v>GRIP TIME</v>
      </c>
      <c r="M643" t="str">
        <f>IF(OR(L643="ATTACK",L643="FINTA"),"&lt;TECNICA&gt;",UPPER(anotacoes!I643))</f>
        <v>RIGHT SLEEVE LEFT SLEEVE</v>
      </c>
      <c r="N643" t="str">
        <f>IF(OR(L643="ATTACK",L643="FINTA"),UPPER(anotacoes!I643),"")</f>
        <v/>
      </c>
      <c r="O643" s="6" t="str">
        <f>IF(anotacoes!N643=0,"",anotacoes!N643)</f>
        <v/>
      </c>
      <c r="P643" t="str">
        <f>IF(anotacoes!M643=0,"",UPPER(anotacoes!M643))</f>
        <v/>
      </c>
      <c r="Q643" t="str">
        <f t="shared" ref="Q643:Q706" si="21">CONCATENATE("INSERT INTO CONVERSAO_LUTA_ACAO (cd_conversao, id_luta, sequencia, momento_inicio, momento_fim, quem_faz, quem_sofre, acao_tipo, acao, tecnica, direcao, pontuacao) VALUES (1, ",F643,", ",G643,", ","TRIM('",H643,"')",", ","TRIM('",I643,"')",", ","'",J643,"'",", ","'",K643,"'",", ","'",L643,"'",", ","'",M643,"'",", ",IF(N643="","NULL",CONCATENATE("'",N643,"'")),", ",IF(O643="","NULL",O643),", ",IF(P643="","NULL",CONCATENATE("'",P643,"'")),")")</f>
        <v>INSERT INTO CONVERSAO_LUTA_ACAO (cd_conversao, id_luta, sequencia, momento_inicio, momento_fim, quem_faz, quem_sofre, acao_tipo, acao, tecnica, direcao, pontuacao) VALUES (1, 12, 6, TRIM(' 00:00:35,851'), TRIM(' 00:00:41,111'), 'BISCHOF', 'MARESCH', 'GRIP TIME', 'RIGHT SLEEVE LEFT SLEEVE', NULL, NULL, NULL)</v>
      </c>
      <c r="R643" t="s">
        <v>10327</v>
      </c>
    </row>
    <row r="644" spans="1:18" hidden="1" x14ac:dyDescent="0.25">
      <c r="A644" s="7">
        <f>anotacoes!D644</f>
        <v>40580</v>
      </c>
      <c r="B644" t="str">
        <f>anotacoes!C644</f>
        <v>GRAND SLAM PARIS 2011</v>
      </c>
      <c r="C644" t="str">
        <f>anotacoes!E644</f>
        <v>BISCHOF</v>
      </c>
      <c r="D644" t="str">
        <f>anotacoes!F644</f>
        <v>MARESCH</v>
      </c>
      <c r="E644" t="s">
        <v>10325</v>
      </c>
      <c r="F644">
        <f>anotacoes!A644</f>
        <v>12</v>
      </c>
      <c r="G644">
        <f>anotacoes!B644</f>
        <v>7</v>
      </c>
      <c r="H644" t="str">
        <f>anotacoes!K644</f>
        <v xml:space="preserve"> 00:00:41,111</v>
      </c>
      <c r="I644" t="str">
        <f>anotacoes!L644</f>
        <v xml:space="preserve"> 00:00:44,491</v>
      </c>
      <c r="J644" t="str">
        <f>IF(L644="PAUSE",E644,IF(anotacoes!G648=conversao_anotacoes!C644,conversao_anotacoes!C644,conversao_anotacoes!D644))</f>
        <v>BISCHOF</v>
      </c>
      <c r="K644" t="str">
        <f t="shared" si="20"/>
        <v>MARESCH</v>
      </c>
      <c r="L644" t="str">
        <f>UPPER(anotacoes!H644)</f>
        <v>DISPLACEMENT</v>
      </c>
      <c r="M644" t="str">
        <f>IF(OR(L644="ATTACK",L644="FINTA"),"&lt;TECNICA&gt;",UPPER(anotacoes!I644))</f>
        <v>TRY TO GRIP WITH CONTACT</v>
      </c>
      <c r="N644" t="str">
        <f>IF(OR(L644="ATTACK",L644="FINTA"),UPPER(anotacoes!I644),"")</f>
        <v/>
      </c>
      <c r="O644" s="6" t="str">
        <f>IF(anotacoes!N644=0,"",anotacoes!N644)</f>
        <v/>
      </c>
      <c r="P644" t="str">
        <f>IF(anotacoes!M644=0,"",UPPER(anotacoes!M644))</f>
        <v/>
      </c>
      <c r="Q644" t="str">
        <f t="shared" si="21"/>
        <v>INSERT INTO CONVERSAO_LUTA_ACAO (cd_conversao, id_luta, sequencia, momento_inicio, momento_fim, quem_faz, quem_sofre, acao_tipo, acao, tecnica, direcao, pontuacao) VALUES (1, 12, 7, TRIM(' 00:00:41,111'), TRIM(' 00:00:44,491'), 'BISCHOF', 'MARESCH', 'DISPLACEMENT', 'TRY TO GRIP WITH CONTACT', NULL, NULL, NULL)</v>
      </c>
      <c r="R644" t="s">
        <v>10327</v>
      </c>
    </row>
    <row r="645" spans="1:18" hidden="1" x14ac:dyDescent="0.25">
      <c r="A645" s="7">
        <f>anotacoes!D645</f>
        <v>40580</v>
      </c>
      <c r="B645" t="str">
        <f>anotacoes!C645</f>
        <v>GRAND SLAM PARIS 2011</v>
      </c>
      <c r="C645" t="str">
        <f>anotacoes!E645</f>
        <v>BISCHOF</v>
      </c>
      <c r="D645" t="str">
        <f>anotacoes!F645</f>
        <v>MARESCH</v>
      </c>
      <c r="E645" t="s">
        <v>10325</v>
      </c>
      <c r="F645">
        <f>anotacoes!A645</f>
        <v>12</v>
      </c>
      <c r="G645">
        <f>anotacoes!B645</f>
        <v>8</v>
      </c>
      <c r="H645" t="str">
        <f>anotacoes!K645</f>
        <v xml:space="preserve"> 00:00:44,647</v>
      </c>
      <c r="I645" t="str">
        <f>anotacoes!L645</f>
        <v xml:space="preserve"> 00:00:47,379</v>
      </c>
      <c r="J645" t="str">
        <f>IF(L645="PAUSE",E645,IF(anotacoes!G649=conversao_anotacoes!C645,conversao_anotacoes!C645,conversao_anotacoes!D645))</f>
        <v>BISCHOF</v>
      </c>
      <c r="K645" t="str">
        <f t="shared" si="20"/>
        <v>MARESCH</v>
      </c>
      <c r="L645" t="str">
        <f>UPPER(anotacoes!H645)</f>
        <v>GRIP TIME</v>
      </c>
      <c r="M645" t="str">
        <f>IF(OR(L645="ATTACK",L645="FINTA"),"&lt;TECNICA&gt;",UPPER(anotacoes!I645))</f>
        <v>LEFT COLLAR RIGHT SLEEVE</v>
      </c>
      <c r="N645" t="str">
        <f>IF(OR(L645="ATTACK",L645="FINTA"),UPPER(anotacoes!I645),"")</f>
        <v/>
      </c>
      <c r="O645" s="6" t="str">
        <f>IF(anotacoes!N645=0,"",anotacoes!N645)</f>
        <v/>
      </c>
      <c r="P645" t="str">
        <f>IF(anotacoes!M645=0,"",UPPER(anotacoes!M645))</f>
        <v/>
      </c>
      <c r="Q645" t="str">
        <f t="shared" si="21"/>
        <v>INSERT INTO CONVERSAO_LUTA_ACAO (cd_conversao, id_luta, sequencia, momento_inicio, momento_fim, quem_faz, quem_sofre, acao_tipo, acao, tecnica, direcao, pontuacao) VALUES (1, 12, 8, TRIM(' 00:00:44,647'), TRIM(' 00:00:47,379'), 'BISCHOF', 'MARESCH', 'GRIP TIME', 'LEFT COLLAR RIGHT SLEEVE', NULL, NULL, NULL)</v>
      </c>
      <c r="R645" t="s">
        <v>10327</v>
      </c>
    </row>
    <row r="646" spans="1:18" hidden="1" x14ac:dyDescent="0.25">
      <c r="A646" s="7">
        <f>anotacoes!D646</f>
        <v>40580</v>
      </c>
      <c r="B646" t="str">
        <f>anotacoes!C646</f>
        <v>GRAND SLAM PARIS 2011</v>
      </c>
      <c r="C646" t="str">
        <f>anotacoes!E646</f>
        <v>BISCHOF</v>
      </c>
      <c r="D646" t="str">
        <f>anotacoes!F646</f>
        <v>MARESCH</v>
      </c>
      <c r="E646" t="s">
        <v>10325</v>
      </c>
      <c r="F646">
        <f>anotacoes!A646</f>
        <v>12</v>
      </c>
      <c r="G646">
        <f>anotacoes!B646</f>
        <v>9</v>
      </c>
      <c r="H646" t="str">
        <f>anotacoes!K646</f>
        <v xml:space="preserve"> 00:00:47,379</v>
      </c>
      <c r="I646" t="str">
        <f>anotacoes!L646</f>
        <v xml:space="preserve"> 00:00:47,379</v>
      </c>
      <c r="J646" t="str">
        <f>IF(L646="PAUSE",E646,IF(anotacoes!G650=conversao_anotacoes!C646,conversao_anotacoes!C646,conversao_anotacoes!D646))</f>
        <v>BISCHOF</v>
      </c>
      <c r="K646" t="str">
        <f t="shared" si="20"/>
        <v>MARESCH</v>
      </c>
      <c r="L646" t="str">
        <f>UPPER(anotacoes!H646)</f>
        <v>DEFENSE</v>
      </c>
      <c r="M646" t="str">
        <f>IF(OR(L646="ATTACK",L646="FINTA"),"&lt;TECNICA&gt;",UPPER(anotacoes!I646))</f>
        <v>TAE-SABAKI LEFT</v>
      </c>
      <c r="N646" t="str">
        <f>IF(OR(L646="ATTACK",L646="FINTA"),UPPER(anotacoes!I646),"")</f>
        <v/>
      </c>
      <c r="O646" s="6" t="str">
        <f>IF(anotacoes!N646=0,"",anotacoes!N646)</f>
        <v/>
      </c>
      <c r="P646" t="str">
        <f>IF(anotacoes!M646=0,"",UPPER(anotacoes!M646))</f>
        <v/>
      </c>
      <c r="Q646" t="str">
        <f t="shared" si="21"/>
        <v>INSERT INTO CONVERSAO_LUTA_ACAO (cd_conversao, id_luta, sequencia, momento_inicio, momento_fim, quem_faz, quem_sofre, acao_tipo, acao, tecnica, direcao, pontuacao) VALUES (1, 12, 9, TRIM(' 00:00:47,379'), TRIM(' 00:00:47,379'), 'BISCHOF', 'MARESCH', 'DEFENSE', 'TAE-SABAKI LEFT', NULL, NULL, NULL)</v>
      </c>
      <c r="R646" t="s">
        <v>10327</v>
      </c>
    </row>
    <row r="647" spans="1:18" hidden="1" x14ac:dyDescent="0.25">
      <c r="A647" s="7">
        <f>anotacoes!D647</f>
        <v>40580</v>
      </c>
      <c r="B647" t="str">
        <f>anotacoes!C647</f>
        <v>GRAND SLAM PARIS 2011</v>
      </c>
      <c r="C647" t="str">
        <f>anotacoes!E647</f>
        <v>BISCHOF</v>
      </c>
      <c r="D647" t="str">
        <f>anotacoes!F647</f>
        <v>MARESCH</v>
      </c>
      <c r="E647" t="s">
        <v>10325</v>
      </c>
      <c r="F647">
        <f>anotacoes!A647</f>
        <v>12</v>
      </c>
      <c r="G647">
        <f>anotacoes!B647</f>
        <v>10</v>
      </c>
      <c r="H647" t="str">
        <f>anotacoes!K647</f>
        <v xml:space="preserve"> 00:00:47,379</v>
      </c>
      <c r="I647" t="str">
        <f>anotacoes!L647</f>
        <v xml:space="preserve"> 00:00:50,347</v>
      </c>
      <c r="J647" t="str">
        <f>IF(L647="PAUSE",E647,IF(anotacoes!G651=conversao_anotacoes!C647,conversao_anotacoes!C647,conversao_anotacoes!D647))</f>
        <v>BISCHOF</v>
      </c>
      <c r="K647" t="str">
        <f t="shared" si="20"/>
        <v>MARESCH</v>
      </c>
      <c r="L647" t="str">
        <f>UPPER(anotacoes!H647)</f>
        <v>DISPLACEMENT</v>
      </c>
      <c r="M647" t="str">
        <f>IF(OR(L647="ATTACK",L647="FINTA"),"&lt;TECNICA&gt;",UPPER(anotacoes!I647))</f>
        <v>TRY TO GRIP WITH CONTACT</v>
      </c>
      <c r="N647" t="str">
        <f>IF(OR(L647="ATTACK",L647="FINTA"),UPPER(anotacoes!I647),"")</f>
        <v/>
      </c>
      <c r="O647" s="6" t="str">
        <f>IF(anotacoes!N647=0,"",anotacoes!N647)</f>
        <v/>
      </c>
      <c r="P647" t="str">
        <f>IF(anotacoes!M647=0,"",UPPER(anotacoes!M647))</f>
        <v/>
      </c>
      <c r="Q647" t="str">
        <f t="shared" si="21"/>
        <v>INSERT INTO CONVERSAO_LUTA_ACAO (cd_conversao, id_luta, sequencia, momento_inicio, momento_fim, quem_faz, quem_sofre, acao_tipo, acao, tecnica, direcao, pontuacao) VALUES (1, 12, 10, TRIM(' 00:00:47,379'), TRIM(' 00:00:50,347'), 'BISCHOF', 'MARESCH', 'DISPLACEMENT', 'TRY TO GRIP WITH CONTACT', NULL, NULL, NULL)</v>
      </c>
      <c r="R647" t="s">
        <v>10327</v>
      </c>
    </row>
    <row r="648" spans="1:18" hidden="1" x14ac:dyDescent="0.25">
      <c r="A648" s="7">
        <f>anotacoes!D648</f>
        <v>40580</v>
      </c>
      <c r="B648" t="str">
        <f>anotacoes!C648</f>
        <v>GRAND SLAM PARIS 2011</v>
      </c>
      <c r="C648" t="str">
        <f>anotacoes!E648</f>
        <v>BISCHOF</v>
      </c>
      <c r="D648" t="str">
        <f>anotacoes!F648</f>
        <v>MARESCH</v>
      </c>
      <c r="E648" t="s">
        <v>10325</v>
      </c>
      <c r="F648">
        <f>anotacoes!A648</f>
        <v>12</v>
      </c>
      <c r="G648">
        <f>anotacoes!B648</f>
        <v>11</v>
      </c>
      <c r="H648" t="str">
        <f>anotacoes!K648</f>
        <v xml:space="preserve"> 00:00:50,872</v>
      </c>
      <c r="I648" t="str">
        <f>anotacoes!L648</f>
        <v xml:space="preserve"> 00:00:59,950</v>
      </c>
      <c r="J648" t="str">
        <f>IF(L648="PAUSE",E648,IF(anotacoes!G652=conversao_anotacoes!C648,conversao_anotacoes!C648,conversao_anotacoes!D648))</f>
        <v>&lt;ARBITRO_DESCONHECIDO&gt;</v>
      </c>
      <c r="K648" t="str">
        <f t="shared" si="20"/>
        <v/>
      </c>
      <c r="L648" t="str">
        <f>UPPER(anotacoes!H648)</f>
        <v>PAUSE</v>
      </c>
      <c r="M648" t="str">
        <f>IF(OR(L648="ATTACK",L648="FINTA"),"&lt;TECNICA&gt;",UPPER(anotacoes!I648))</f>
        <v>&lt;NAO_CLASSIFICADO&gt;</v>
      </c>
      <c r="N648" t="str">
        <f>IF(OR(L648="ATTACK",L648="FINTA"),UPPER(anotacoes!I648),"")</f>
        <v/>
      </c>
      <c r="O648" s="6" t="str">
        <f>IF(anotacoes!N648=0,"",anotacoes!N648)</f>
        <v/>
      </c>
      <c r="P648" t="str">
        <f>IF(anotacoes!M648=0,"",UPPER(anotacoes!M648))</f>
        <v/>
      </c>
      <c r="Q648" t="str">
        <f t="shared" si="21"/>
        <v>INSERT INTO CONVERSAO_LUTA_ACAO (cd_conversao, id_luta, sequencia, momento_inicio, momento_fim, quem_faz, quem_sofre, acao_tipo, acao, tecnica, direcao, pontuacao) VALUES (1, 12, 11, TRIM(' 00:00:50,872'), TRIM(' 00:00:59,950'), '&lt;ARBITRO_DESCONHECIDO&gt;', '', 'PAUSE', '&lt;NAO_CLASSIFICADO&gt;', NULL, NULL, NULL)</v>
      </c>
      <c r="R648" t="s">
        <v>10327</v>
      </c>
    </row>
    <row r="649" spans="1:18" hidden="1" x14ac:dyDescent="0.25">
      <c r="A649" s="7">
        <f>anotacoes!D649</f>
        <v>40580</v>
      </c>
      <c r="B649" t="str">
        <f>anotacoes!C649</f>
        <v>GRAND SLAM PARIS 2011</v>
      </c>
      <c r="C649" t="str">
        <f>anotacoes!E649</f>
        <v>BISCHOF</v>
      </c>
      <c r="D649" t="str">
        <f>anotacoes!F649</f>
        <v>MARESCH</v>
      </c>
      <c r="E649" t="s">
        <v>10325</v>
      </c>
      <c r="F649">
        <f>anotacoes!A649</f>
        <v>12</v>
      </c>
      <c r="G649">
        <f>anotacoes!B649</f>
        <v>12</v>
      </c>
      <c r="H649" t="str">
        <f>anotacoes!K649</f>
        <v xml:space="preserve"> 00:00:59,950</v>
      </c>
      <c r="I649" t="str">
        <f>anotacoes!L649</f>
        <v xml:space="preserve"> 00:01:49,011</v>
      </c>
      <c r="J649" t="str">
        <f>IF(L649="PAUSE",E649,IF(anotacoes!G653=conversao_anotacoes!C649,conversao_anotacoes!C649,conversao_anotacoes!D649))</f>
        <v>BISCHOF</v>
      </c>
      <c r="K649" t="str">
        <f t="shared" si="20"/>
        <v>MARESCH</v>
      </c>
      <c r="L649" t="str">
        <f>UPPER(anotacoes!H649)</f>
        <v>DISPLACEMENT</v>
      </c>
      <c r="M649" t="str">
        <f>IF(OR(L649="ATTACK",L649="FINTA"),"&lt;TECNICA&gt;",UPPER(anotacoes!I649))</f>
        <v>2-3 STEP HESITANT RIGHT</v>
      </c>
      <c r="N649" t="str">
        <f>IF(OR(L649="ATTACK",L649="FINTA"),UPPER(anotacoes!I649),"")</f>
        <v/>
      </c>
      <c r="O649" s="6" t="str">
        <f>IF(anotacoes!N649=0,"",anotacoes!N649)</f>
        <v/>
      </c>
      <c r="P649" t="str">
        <f>IF(anotacoes!M649=0,"",UPPER(anotacoes!M649))</f>
        <v/>
      </c>
      <c r="Q649" t="str">
        <f t="shared" si="21"/>
        <v>INSERT INTO CONVERSAO_LUTA_ACAO (cd_conversao, id_luta, sequencia, momento_inicio, momento_fim, quem_faz, quem_sofre, acao_tipo, acao, tecnica, direcao, pontuacao) VALUES (1, 12, 12, TRIM(' 00:00:59,950'), TRIM(' 00:01:49,011'), 'BISCHOF', 'MARESCH', 'DISPLACEMENT', '2-3 STEP HESITANT RIGHT', NULL, NULL, NULL)</v>
      </c>
      <c r="R649" t="s">
        <v>10327</v>
      </c>
    </row>
    <row r="650" spans="1:18" hidden="1" x14ac:dyDescent="0.25">
      <c r="A650" s="7">
        <f>anotacoes!D650</f>
        <v>40580</v>
      </c>
      <c r="B650" t="str">
        <f>anotacoes!C650</f>
        <v>GRAND SLAM PARIS 2011</v>
      </c>
      <c r="C650" t="str">
        <f>anotacoes!E650</f>
        <v>BISCHOF</v>
      </c>
      <c r="D650" t="str">
        <f>anotacoes!F650</f>
        <v>MARESCH</v>
      </c>
      <c r="E650" t="s">
        <v>10325</v>
      </c>
      <c r="F650">
        <f>anotacoes!A650</f>
        <v>12</v>
      </c>
      <c r="G650">
        <f>anotacoes!B650</f>
        <v>13</v>
      </c>
      <c r="H650" t="str">
        <f>anotacoes!K650</f>
        <v xml:space="preserve"> 00:01:49,011</v>
      </c>
      <c r="I650" t="str">
        <f>anotacoes!L650</f>
        <v xml:space="preserve"> 00:01:50,650</v>
      </c>
      <c r="J650" t="str">
        <f>IF(L650="PAUSE",E650,IF(anotacoes!G654=conversao_anotacoes!C650,conversao_anotacoes!C650,conversao_anotacoes!D650))</f>
        <v>BISCHOF</v>
      </c>
      <c r="K650" t="str">
        <f t="shared" si="20"/>
        <v>MARESCH</v>
      </c>
      <c r="L650" t="str">
        <f>UPPER(anotacoes!H650)</f>
        <v>GRIP TIME</v>
      </c>
      <c r="M650" t="str">
        <f>IF(OR(L650="ATTACK",L650="FINTA"),"&lt;TECNICA&gt;",UPPER(anotacoes!I650))</f>
        <v>LEFT SLEEVE</v>
      </c>
      <c r="N650" t="str">
        <f>IF(OR(L650="ATTACK",L650="FINTA"),UPPER(anotacoes!I650),"")</f>
        <v/>
      </c>
      <c r="O650" s="6" t="str">
        <f>IF(anotacoes!N650=0,"",anotacoes!N650)</f>
        <v/>
      </c>
      <c r="P650" t="str">
        <f>IF(anotacoes!M650=0,"",UPPER(anotacoes!M650))</f>
        <v/>
      </c>
      <c r="Q650" t="str">
        <f t="shared" si="21"/>
        <v>INSERT INTO CONVERSAO_LUTA_ACAO (cd_conversao, id_luta, sequencia, momento_inicio, momento_fim, quem_faz, quem_sofre, acao_tipo, acao, tecnica, direcao, pontuacao) VALUES (1, 12, 13, TRIM(' 00:01:49,011'), TRIM(' 00:01:50,650'), 'BISCHOF', 'MARESCH', 'GRIP TIME', 'LEFT SLEEVE', NULL, NULL, NULL)</v>
      </c>
      <c r="R650" t="s">
        <v>10327</v>
      </c>
    </row>
    <row r="651" spans="1:18" hidden="1" x14ac:dyDescent="0.25">
      <c r="A651" s="7">
        <f>anotacoes!D651</f>
        <v>40580</v>
      </c>
      <c r="B651" t="str">
        <f>anotacoes!C651</f>
        <v>GRAND SLAM PARIS 2011</v>
      </c>
      <c r="C651" t="str">
        <f>anotacoes!E651</f>
        <v>BISCHOF</v>
      </c>
      <c r="D651" t="str">
        <f>anotacoes!F651</f>
        <v>MARESCH</v>
      </c>
      <c r="E651" t="s">
        <v>10325</v>
      </c>
      <c r="F651">
        <f>anotacoes!A651</f>
        <v>12</v>
      </c>
      <c r="G651">
        <f>anotacoes!B651</f>
        <v>14</v>
      </c>
      <c r="H651" t="str">
        <f>anotacoes!K651</f>
        <v xml:space="preserve"> 00:01:50,650</v>
      </c>
      <c r="I651" t="str">
        <f>anotacoes!L651</f>
        <v xml:space="preserve"> 00:01:54,359</v>
      </c>
      <c r="J651" t="str">
        <f>IF(L651="PAUSE",E651,IF(anotacoes!G655=conversao_anotacoes!C651,conversao_anotacoes!C651,conversao_anotacoes!D651))</f>
        <v>BISCHOF</v>
      </c>
      <c r="K651" t="str">
        <f t="shared" si="20"/>
        <v>MARESCH</v>
      </c>
      <c r="L651" t="str">
        <f>UPPER(anotacoes!H651)</f>
        <v>GRIP TIME</v>
      </c>
      <c r="M651" t="str">
        <f>IF(OR(L651="ATTACK",L651="FINTA"),"&lt;TECNICA&gt;",UPPER(anotacoes!I651))</f>
        <v>LEFT SLEEVE</v>
      </c>
      <c r="N651" t="str">
        <f>IF(OR(L651="ATTACK",L651="FINTA"),UPPER(anotacoes!I651),"")</f>
        <v/>
      </c>
      <c r="O651" s="6" t="str">
        <f>IF(anotacoes!N651=0,"",anotacoes!N651)</f>
        <v/>
      </c>
      <c r="P651" t="str">
        <f>IF(anotacoes!M651=0,"",UPPER(anotacoes!M651))</f>
        <v/>
      </c>
      <c r="Q651" t="str">
        <f t="shared" si="21"/>
        <v>INSERT INTO CONVERSAO_LUTA_ACAO (cd_conversao, id_luta, sequencia, momento_inicio, momento_fim, quem_faz, quem_sofre, acao_tipo, acao, tecnica, direcao, pontuacao) VALUES (1, 12, 14, TRIM(' 00:01:50,650'), TRIM(' 00:01:54,359'), 'BISCHOF', 'MARESCH', 'GRIP TIME', 'LEFT SLEEVE', NULL, NULL, NULL)</v>
      </c>
      <c r="R651" t="s">
        <v>10327</v>
      </c>
    </row>
    <row r="652" spans="1:18" hidden="1" x14ac:dyDescent="0.25">
      <c r="A652" s="7">
        <f>anotacoes!D652</f>
        <v>40580</v>
      </c>
      <c r="B652" t="str">
        <f>anotacoes!C652</f>
        <v>GRAND SLAM PARIS 2011</v>
      </c>
      <c r="C652" t="str">
        <f>anotacoes!E652</f>
        <v>BISCHOF</v>
      </c>
      <c r="D652" t="str">
        <f>anotacoes!F652</f>
        <v>MARESCH</v>
      </c>
      <c r="E652" t="s">
        <v>10325</v>
      </c>
      <c r="F652">
        <f>anotacoes!A652</f>
        <v>12</v>
      </c>
      <c r="G652">
        <f>anotacoes!B652</f>
        <v>15</v>
      </c>
      <c r="H652" t="str">
        <f>anotacoes!K652</f>
        <v xml:space="preserve"> 00:01:54,359</v>
      </c>
      <c r="I652" t="str">
        <f>anotacoes!L652</f>
        <v xml:space="preserve"> 00:01:55,251</v>
      </c>
      <c r="J652" t="str">
        <f>IF(L652="PAUSE",E652,IF(anotacoes!G656=conversao_anotacoes!C652,conversao_anotacoes!C652,conversao_anotacoes!D652))</f>
        <v>BISCHOF</v>
      </c>
      <c r="K652" t="str">
        <f t="shared" si="20"/>
        <v>MARESCH</v>
      </c>
      <c r="L652" t="str">
        <f>UPPER(anotacoes!H652)</f>
        <v>DEFENSE</v>
      </c>
      <c r="M652" t="str">
        <f>IF(OR(L652="ATTACK",L652="FINTA"),"&lt;TECNICA&gt;",UPPER(anotacoes!I652))</f>
        <v>TAE-SABAKI RIGHT INCLINED</v>
      </c>
      <c r="N652" t="str">
        <f>IF(OR(L652="ATTACK",L652="FINTA"),UPPER(anotacoes!I652),"")</f>
        <v/>
      </c>
      <c r="O652" s="6" t="str">
        <f>IF(anotacoes!N652=0,"",anotacoes!N652)</f>
        <v/>
      </c>
      <c r="P652" t="str">
        <f>IF(anotacoes!M652=0,"",UPPER(anotacoes!M652))</f>
        <v/>
      </c>
      <c r="Q652" t="str">
        <f t="shared" si="21"/>
        <v>INSERT INTO CONVERSAO_LUTA_ACAO (cd_conversao, id_luta, sequencia, momento_inicio, momento_fim, quem_faz, quem_sofre, acao_tipo, acao, tecnica, direcao, pontuacao) VALUES (1, 12, 15, TRIM(' 00:01:54,359'), TRIM(' 00:01:55,251'), 'BISCHOF', 'MARESCH', 'DEFENSE', 'TAE-SABAKI RIGHT INCLINED', NULL, NULL, NULL)</v>
      </c>
      <c r="R652" t="s">
        <v>10327</v>
      </c>
    </row>
    <row r="653" spans="1:18" hidden="1" x14ac:dyDescent="0.25">
      <c r="A653" s="7">
        <f>anotacoes!D653</f>
        <v>40580</v>
      </c>
      <c r="B653" t="str">
        <f>anotacoes!C653</f>
        <v>GRAND SLAM PARIS 2011</v>
      </c>
      <c r="C653" t="str">
        <f>anotacoes!E653</f>
        <v>BISCHOF</v>
      </c>
      <c r="D653" t="str">
        <f>anotacoes!F653</f>
        <v>MARESCH</v>
      </c>
      <c r="E653" t="s">
        <v>10325</v>
      </c>
      <c r="F653">
        <f>anotacoes!A653</f>
        <v>12</v>
      </c>
      <c r="G653">
        <f>anotacoes!B653</f>
        <v>16</v>
      </c>
      <c r="H653" t="str">
        <f>anotacoes!K653</f>
        <v xml:space="preserve"> 00:01:55,407</v>
      </c>
      <c r="I653" t="str">
        <f>anotacoes!L653</f>
        <v xml:space="preserve"> 00:02:03,407</v>
      </c>
      <c r="J653" t="str">
        <f>IF(L653="PAUSE",E653,IF(anotacoes!G657=conversao_anotacoes!C653,conversao_anotacoes!C653,conversao_anotacoes!D653))</f>
        <v>&lt;ARBITRO_DESCONHECIDO&gt;</v>
      </c>
      <c r="K653" t="str">
        <f t="shared" si="20"/>
        <v/>
      </c>
      <c r="L653" t="str">
        <f>UPPER(anotacoes!H653)</f>
        <v>PAUSE</v>
      </c>
      <c r="M653" t="str">
        <f>IF(OR(L653="ATTACK",L653="FINTA"),"&lt;TECNICA&gt;",UPPER(anotacoes!I653))</f>
        <v>&lt;NAO_CLASSIFICADO&gt;</v>
      </c>
      <c r="N653" t="str">
        <f>IF(OR(L653="ATTACK",L653="FINTA"),UPPER(anotacoes!I653),"")</f>
        <v/>
      </c>
      <c r="O653" s="6" t="str">
        <f>IF(anotacoes!N653=0,"",anotacoes!N653)</f>
        <v/>
      </c>
      <c r="P653" t="str">
        <f>IF(anotacoes!M653=0,"",UPPER(anotacoes!M653))</f>
        <v/>
      </c>
      <c r="Q653" t="str">
        <f t="shared" si="21"/>
        <v>INSERT INTO CONVERSAO_LUTA_ACAO (cd_conversao, id_luta, sequencia, momento_inicio, momento_fim, quem_faz, quem_sofre, acao_tipo, acao, tecnica, direcao, pontuacao) VALUES (1, 12, 16, TRIM(' 00:01:55,407'), TRIM(' 00:02:03,407'), '&lt;ARBITRO_DESCONHECIDO&gt;', '', 'PAUSE', '&lt;NAO_CLASSIFICADO&gt;', NULL, NULL, NULL)</v>
      </c>
      <c r="R653" t="s">
        <v>10327</v>
      </c>
    </row>
    <row r="654" spans="1:18" hidden="1" x14ac:dyDescent="0.25">
      <c r="A654" s="7">
        <f>anotacoes!D654</f>
        <v>40580</v>
      </c>
      <c r="B654" t="str">
        <f>anotacoes!C654</f>
        <v>GRAND SLAM PARIS 2011</v>
      </c>
      <c r="C654" t="str">
        <f>anotacoes!E654</f>
        <v>BISCHOF</v>
      </c>
      <c r="D654" t="str">
        <f>anotacoes!F654</f>
        <v>MARESCH</v>
      </c>
      <c r="E654" t="s">
        <v>10325</v>
      </c>
      <c r="F654">
        <f>anotacoes!A654</f>
        <v>12</v>
      </c>
      <c r="G654">
        <f>anotacoes!B654</f>
        <v>17</v>
      </c>
      <c r="H654" t="str">
        <f>anotacoes!K654</f>
        <v xml:space="preserve"> 00:02:03,407</v>
      </c>
      <c r="I654" t="str">
        <f>anotacoes!L654</f>
        <v xml:space="preserve"> 00:02:19,026</v>
      </c>
      <c r="J654" t="str">
        <f>IF(L654="PAUSE",E654,IF(anotacoes!G658=conversao_anotacoes!C654,conversao_anotacoes!C654,conversao_anotacoes!D654))</f>
        <v>BISCHOF</v>
      </c>
      <c r="K654" t="str">
        <f t="shared" si="20"/>
        <v>MARESCH</v>
      </c>
      <c r="L654" t="str">
        <f>UPPER(anotacoes!H654)</f>
        <v>DISPLACEMENT</v>
      </c>
      <c r="M654" t="str">
        <f>IF(OR(L654="ATTACK",L654="FINTA"),"&lt;TECNICA&gt;",UPPER(anotacoes!I654))</f>
        <v>2-3 STEP HESITANT RIGHT</v>
      </c>
      <c r="N654" t="str">
        <f>IF(OR(L654="ATTACK",L654="FINTA"),UPPER(anotacoes!I654),"")</f>
        <v/>
      </c>
      <c r="O654" s="6" t="str">
        <f>IF(anotacoes!N654=0,"",anotacoes!N654)</f>
        <v/>
      </c>
      <c r="P654" t="str">
        <f>IF(anotacoes!M654=0,"",UPPER(anotacoes!M654))</f>
        <v/>
      </c>
      <c r="Q654" t="str">
        <f t="shared" si="21"/>
        <v>INSERT INTO CONVERSAO_LUTA_ACAO (cd_conversao, id_luta, sequencia, momento_inicio, momento_fim, quem_faz, quem_sofre, acao_tipo, acao, tecnica, direcao, pontuacao) VALUES (1, 12, 17, TRIM(' 00:02:03,407'), TRIM(' 00:02:19,026'), 'BISCHOF', 'MARESCH', 'DISPLACEMENT', '2-3 STEP HESITANT RIGHT', NULL, NULL, NULL)</v>
      </c>
      <c r="R654" t="s">
        <v>10327</v>
      </c>
    </row>
    <row r="655" spans="1:18" hidden="1" x14ac:dyDescent="0.25">
      <c r="A655" s="7">
        <f>anotacoes!D655</f>
        <v>40580</v>
      </c>
      <c r="B655" t="str">
        <f>anotacoes!C655</f>
        <v>GRAND SLAM PARIS 2011</v>
      </c>
      <c r="C655" t="str">
        <f>anotacoes!E655</f>
        <v>BISCHOF</v>
      </c>
      <c r="D655" t="str">
        <f>anotacoes!F655</f>
        <v>MARESCH</v>
      </c>
      <c r="E655" t="s">
        <v>10325</v>
      </c>
      <c r="F655">
        <f>anotacoes!A655</f>
        <v>12</v>
      </c>
      <c r="G655">
        <f>anotacoes!B655</f>
        <v>18</v>
      </c>
      <c r="H655" t="str">
        <f>anotacoes!K655</f>
        <v xml:space="preserve"> 00:02:19,026</v>
      </c>
      <c r="I655" t="str">
        <f>anotacoes!L655</f>
        <v xml:space="preserve"> 00:02:26,839</v>
      </c>
      <c r="J655" t="str">
        <f>IF(L655="PAUSE",E655,IF(anotacoes!G659=conversao_anotacoes!C655,conversao_anotacoes!C655,conversao_anotacoes!D655))</f>
        <v>BISCHOF</v>
      </c>
      <c r="K655" t="str">
        <f t="shared" si="20"/>
        <v>MARESCH</v>
      </c>
      <c r="L655" t="str">
        <f>UPPER(anotacoes!H655)</f>
        <v>GRIP TIME</v>
      </c>
      <c r="M655" t="str">
        <f>IF(OR(L655="ATTACK",L655="FINTA"),"&lt;TECNICA&gt;",UPPER(anotacoes!I655))</f>
        <v>LEFT COLLAR RIGHT SLEEVE</v>
      </c>
      <c r="N655" t="str">
        <f>IF(OR(L655="ATTACK",L655="FINTA"),UPPER(anotacoes!I655),"")</f>
        <v/>
      </c>
      <c r="O655" s="6" t="str">
        <f>IF(anotacoes!N655=0,"",anotacoes!N655)</f>
        <v/>
      </c>
      <c r="P655" t="str">
        <f>IF(anotacoes!M655=0,"",UPPER(anotacoes!M655))</f>
        <v/>
      </c>
      <c r="Q655" t="str">
        <f t="shared" si="21"/>
        <v>INSERT INTO CONVERSAO_LUTA_ACAO (cd_conversao, id_luta, sequencia, momento_inicio, momento_fim, quem_faz, quem_sofre, acao_tipo, acao, tecnica, direcao, pontuacao) VALUES (1, 12, 18, TRIM(' 00:02:19,026'), TRIM(' 00:02:26,839'), 'BISCHOF', 'MARESCH', 'GRIP TIME', 'LEFT COLLAR RIGHT SLEEVE', NULL, NULL, NULL)</v>
      </c>
      <c r="R655" t="s">
        <v>10327</v>
      </c>
    </row>
    <row r="656" spans="1:18" hidden="1" x14ac:dyDescent="0.25">
      <c r="A656" s="7">
        <f>anotacoes!D656</f>
        <v>40580</v>
      </c>
      <c r="B656" t="str">
        <f>anotacoes!C656</f>
        <v>GRAND SLAM PARIS 2011</v>
      </c>
      <c r="C656" t="str">
        <f>anotacoes!E656</f>
        <v>BISCHOF</v>
      </c>
      <c r="D656" t="str">
        <f>anotacoes!F656</f>
        <v>MARESCH</v>
      </c>
      <c r="E656" t="s">
        <v>10325</v>
      </c>
      <c r="F656">
        <f>anotacoes!A656</f>
        <v>12</v>
      </c>
      <c r="G656">
        <f>anotacoes!B656</f>
        <v>19</v>
      </c>
      <c r="H656" t="str">
        <f>anotacoes!K656</f>
        <v xml:space="preserve"> 00:02:26,839</v>
      </c>
      <c r="I656" t="str">
        <f>anotacoes!L656</f>
        <v xml:space="preserve"> 00:02:35,538</v>
      </c>
      <c r="J656" t="str">
        <f>IF(L656="PAUSE",E656,IF(anotacoes!G660=conversao_anotacoes!C656,conversao_anotacoes!C656,conversao_anotacoes!D656))</f>
        <v>BISCHOF</v>
      </c>
      <c r="K656" t="str">
        <f t="shared" si="20"/>
        <v>MARESCH</v>
      </c>
      <c r="L656" t="str">
        <f>UPPER(anotacoes!H656)</f>
        <v>GRIP TIME</v>
      </c>
      <c r="M656" t="str">
        <f>IF(OR(L656="ATTACK",L656="FINTA"),"&lt;TECNICA&gt;",UPPER(anotacoes!I656))</f>
        <v>RIGHT SLEEVE LEFT SLEEVE</v>
      </c>
      <c r="N656" t="str">
        <f>IF(OR(L656="ATTACK",L656="FINTA"),UPPER(anotacoes!I656),"")</f>
        <v/>
      </c>
      <c r="O656" s="6" t="str">
        <f>IF(anotacoes!N656=0,"",anotacoes!N656)</f>
        <v/>
      </c>
      <c r="P656" t="str">
        <f>IF(anotacoes!M656=0,"",UPPER(anotacoes!M656))</f>
        <v/>
      </c>
      <c r="Q656" t="str">
        <f t="shared" si="21"/>
        <v>INSERT INTO CONVERSAO_LUTA_ACAO (cd_conversao, id_luta, sequencia, momento_inicio, momento_fim, quem_faz, quem_sofre, acao_tipo, acao, tecnica, direcao, pontuacao) VALUES (1, 12, 19, TRIM(' 00:02:26,839'), TRIM(' 00:02:35,538'), 'BISCHOF', 'MARESCH', 'GRIP TIME', 'RIGHT SLEEVE LEFT SLEEVE', NULL, NULL, NULL)</v>
      </c>
      <c r="R656" t="s">
        <v>10327</v>
      </c>
    </row>
    <row r="657" spans="1:18" hidden="1" x14ac:dyDescent="0.25">
      <c r="A657" s="7">
        <f>anotacoes!D657</f>
        <v>40580</v>
      </c>
      <c r="B657" t="str">
        <f>anotacoes!C657</f>
        <v>GRAND SLAM PARIS 2011</v>
      </c>
      <c r="C657" t="str">
        <f>anotacoes!E657</f>
        <v>BISCHOF</v>
      </c>
      <c r="D657" t="str">
        <f>anotacoes!F657</f>
        <v>MARESCH</v>
      </c>
      <c r="E657" t="s">
        <v>10325</v>
      </c>
      <c r="F657">
        <f>anotacoes!A657</f>
        <v>12</v>
      </c>
      <c r="G657">
        <f>anotacoes!B657</f>
        <v>20</v>
      </c>
      <c r="H657" t="str">
        <f>anotacoes!K657</f>
        <v xml:space="preserve"> 00:02:35,538</v>
      </c>
      <c r="I657" t="str">
        <f>anotacoes!L657</f>
        <v xml:space="preserve"> 00:02:35,538</v>
      </c>
      <c r="J657" t="str">
        <f>IF(L657="PAUSE",E657,IF(anotacoes!G661=conversao_anotacoes!C657,conversao_anotacoes!C657,conversao_anotacoes!D657))</f>
        <v>BISCHOF</v>
      </c>
      <c r="K657" t="str">
        <f t="shared" si="20"/>
        <v>MARESCH</v>
      </c>
      <c r="L657" t="str">
        <f>UPPER(anotacoes!H657)</f>
        <v>FINTA</v>
      </c>
      <c r="M657" t="str">
        <f>IF(OR(L657="ATTACK",L657="FINTA"),"&lt;TECNICA&gt;",UPPER(anotacoes!I657))</f>
        <v>&lt;TECNICA&gt;</v>
      </c>
      <c r="N657" t="str">
        <f>IF(OR(L657="ATTACK",L657="FINTA"),UPPER(anotacoes!I657),"")</f>
        <v>OUCHI GARI RIGHT</v>
      </c>
      <c r="O657" s="6" t="str">
        <f>IF(anotacoes!N657=0,"",anotacoes!N657)</f>
        <v/>
      </c>
      <c r="P657" t="str">
        <f>IF(anotacoes!M657=0,"",UPPER(anotacoes!M657))</f>
        <v/>
      </c>
      <c r="Q657" t="str">
        <f t="shared" si="21"/>
        <v>INSERT INTO CONVERSAO_LUTA_ACAO (cd_conversao, id_luta, sequencia, momento_inicio, momento_fim, quem_faz, quem_sofre, acao_tipo, acao, tecnica, direcao, pontuacao) VALUES (1, 12, 20, TRIM(' 00:02:35,538'), TRIM(' 00:02:35,538'), 'BISCHOF', 'MARESCH', 'FINTA', '&lt;TECNICA&gt;', 'OUCHI GARI RIGHT', NULL, NULL)</v>
      </c>
      <c r="R657" t="s">
        <v>10327</v>
      </c>
    </row>
    <row r="658" spans="1:18" hidden="1" x14ac:dyDescent="0.25">
      <c r="A658" s="7">
        <f>anotacoes!D658</f>
        <v>40580</v>
      </c>
      <c r="B658" t="str">
        <f>anotacoes!C658</f>
        <v>GRAND SLAM PARIS 2011</v>
      </c>
      <c r="C658" t="str">
        <f>anotacoes!E658</f>
        <v>BISCHOF</v>
      </c>
      <c r="D658" t="str">
        <f>anotacoes!F658</f>
        <v>MARESCH</v>
      </c>
      <c r="E658" t="s">
        <v>10325</v>
      </c>
      <c r="F658">
        <f>anotacoes!A658</f>
        <v>12</v>
      </c>
      <c r="G658">
        <f>anotacoes!B658</f>
        <v>21</v>
      </c>
      <c r="H658" t="str">
        <f>anotacoes!K658</f>
        <v xml:space="preserve"> 00:02:35,538</v>
      </c>
      <c r="I658" t="str">
        <f>anotacoes!L658</f>
        <v xml:space="preserve"> 00:02:37,386</v>
      </c>
      <c r="J658" t="str">
        <f>IF(L658="PAUSE",E658,IF(anotacoes!G662=conversao_anotacoes!C658,conversao_anotacoes!C658,conversao_anotacoes!D658))</f>
        <v>BISCHOF</v>
      </c>
      <c r="K658" t="str">
        <f t="shared" si="20"/>
        <v>MARESCH</v>
      </c>
      <c r="L658" t="str">
        <f>UPPER(anotacoes!H658)</f>
        <v>GRIP TIME</v>
      </c>
      <c r="M658" t="str">
        <f>IF(OR(L658="ATTACK",L658="FINTA"),"&lt;TECNICA&gt;",UPPER(anotacoes!I658))</f>
        <v>LEFT SLEEVE</v>
      </c>
      <c r="N658" t="str">
        <f>IF(OR(L658="ATTACK",L658="FINTA"),UPPER(anotacoes!I658),"")</f>
        <v/>
      </c>
      <c r="O658" s="6" t="str">
        <f>IF(anotacoes!N658=0,"",anotacoes!N658)</f>
        <v/>
      </c>
      <c r="P658" t="str">
        <f>IF(anotacoes!M658=0,"",UPPER(anotacoes!M658))</f>
        <v/>
      </c>
      <c r="Q658" t="str">
        <f t="shared" si="21"/>
        <v>INSERT INTO CONVERSAO_LUTA_ACAO (cd_conversao, id_luta, sequencia, momento_inicio, momento_fim, quem_faz, quem_sofre, acao_tipo, acao, tecnica, direcao, pontuacao) VALUES (1, 12, 21, TRIM(' 00:02:35,538'), TRIM(' 00:02:37,386'), 'BISCHOF', 'MARESCH', 'GRIP TIME', 'LEFT SLEEVE', NULL, NULL, NULL)</v>
      </c>
      <c r="R658" t="s">
        <v>10327</v>
      </c>
    </row>
    <row r="659" spans="1:18" hidden="1" x14ac:dyDescent="0.25">
      <c r="A659" s="7">
        <f>anotacoes!D659</f>
        <v>40580</v>
      </c>
      <c r="B659" t="str">
        <f>anotacoes!C659</f>
        <v>GRAND SLAM PARIS 2011</v>
      </c>
      <c r="C659" t="str">
        <f>anotacoes!E659</f>
        <v>BISCHOF</v>
      </c>
      <c r="D659" t="str">
        <f>anotacoes!F659</f>
        <v>MARESCH</v>
      </c>
      <c r="E659" t="s">
        <v>10325</v>
      </c>
      <c r="F659">
        <f>anotacoes!A659</f>
        <v>12</v>
      </c>
      <c r="G659">
        <f>anotacoes!B659</f>
        <v>22</v>
      </c>
      <c r="H659" t="str">
        <f>anotacoes!K659</f>
        <v xml:space="preserve"> 00:02:37,386</v>
      </c>
      <c r="I659" t="str">
        <f>anotacoes!L659</f>
        <v xml:space="preserve"> 00:03:27,150</v>
      </c>
      <c r="J659" t="str">
        <f>IF(L659="PAUSE",E659,IF(anotacoes!G663=conversao_anotacoes!C659,conversao_anotacoes!C659,conversao_anotacoes!D659))</f>
        <v>&lt;ARBITRO_DESCONHECIDO&gt;</v>
      </c>
      <c r="K659" t="str">
        <f t="shared" si="20"/>
        <v/>
      </c>
      <c r="L659" t="str">
        <f>UPPER(anotacoes!H659)</f>
        <v>PAUSE</v>
      </c>
      <c r="M659" t="str">
        <f>IF(OR(L659="ATTACK",L659="FINTA"),"&lt;TECNICA&gt;",UPPER(anotacoes!I659))</f>
        <v>&lt;NAO_CLASSIFICADO&gt;</v>
      </c>
      <c r="N659" t="str">
        <f>IF(OR(L659="ATTACK",L659="FINTA"),UPPER(anotacoes!I659),"")</f>
        <v/>
      </c>
      <c r="O659" s="6" t="str">
        <f>IF(anotacoes!N659=0,"",anotacoes!N659)</f>
        <v/>
      </c>
      <c r="P659" t="str">
        <f>IF(anotacoes!M659=0,"",UPPER(anotacoes!M659))</f>
        <v/>
      </c>
      <c r="Q659" t="str">
        <f t="shared" si="21"/>
        <v>INSERT INTO CONVERSAO_LUTA_ACAO (cd_conversao, id_luta, sequencia, momento_inicio, momento_fim, quem_faz, quem_sofre, acao_tipo, acao, tecnica, direcao, pontuacao) VALUES (1, 12, 22, TRIM(' 00:02:37,386'), TRIM(' 00:03:27,150'), '&lt;ARBITRO_DESCONHECIDO&gt;', '', 'PAUSE', '&lt;NAO_CLASSIFICADO&gt;', NULL, NULL, NULL)</v>
      </c>
      <c r="R659" t="s">
        <v>10327</v>
      </c>
    </row>
    <row r="660" spans="1:18" hidden="1" x14ac:dyDescent="0.25">
      <c r="A660" s="7">
        <f>anotacoes!D660</f>
        <v>40580</v>
      </c>
      <c r="B660" t="str">
        <f>anotacoes!C660</f>
        <v>GRAND SLAM PARIS 2011</v>
      </c>
      <c r="C660" t="str">
        <f>anotacoes!E660</f>
        <v>BISCHOF</v>
      </c>
      <c r="D660" t="str">
        <f>anotacoes!F660</f>
        <v>MARESCH</v>
      </c>
      <c r="E660" t="s">
        <v>10325</v>
      </c>
      <c r="F660">
        <f>anotacoes!A660</f>
        <v>12</v>
      </c>
      <c r="G660">
        <f>anotacoes!B660</f>
        <v>23</v>
      </c>
      <c r="H660" t="str">
        <f>anotacoes!K660</f>
        <v xml:space="preserve"> 00:03:27,150</v>
      </c>
      <c r="I660" t="str">
        <f>anotacoes!L660</f>
        <v xml:space="preserve"> 00:03:29,575</v>
      </c>
      <c r="J660" t="str">
        <f>IF(L660="PAUSE",E660,IF(anotacoes!G664=conversao_anotacoes!C660,conversao_anotacoes!C660,conversao_anotacoes!D660))</f>
        <v>BISCHOF</v>
      </c>
      <c r="K660" t="str">
        <f t="shared" si="20"/>
        <v>MARESCH</v>
      </c>
      <c r="L660" t="str">
        <f>UPPER(anotacoes!H660)</f>
        <v>DISPLACEMENT</v>
      </c>
      <c r="M660" t="str">
        <f>IF(OR(L660="ATTACK",L660="FINTA"),"&lt;TECNICA&gt;",UPPER(anotacoes!I660))</f>
        <v>2-3 STEP HESITANT RIGHT</v>
      </c>
      <c r="N660" t="str">
        <f>IF(OR(L660="ATTACK",L660="FINTA"),UPPER(anotacoes!I660),"")</f>
        <v/>
      </c>
      <c r="O660" s="6" t="str">
        <f>IF(anotacoes!N660=0,"",anotacoes!N660)</f>
        <v/>
      </c>
      <c r="P660" t="str">
        <f>IF(anotacoes!M660=0,"",UPPER(anotacoes!M660))</f>
        <v/>
      </c>
      <c r="Q660" t="str">
        <f t="shared" si="21"/>
        <v>INSERT INTO CONVERSAO_LUTA_ACAO (cd_conversao, id_luta, sequencia, momento_inicio, momento_fim, quem_faz, quem_sofre, acao_tipo, acao, tecnica, direcao, pontuacao) VALUES (1, 12, 23, TRIM(' 00:03:27,150'), TRIM(' 00:03:29,575'), 'BISCHOF', 'MARESCH', 'DISPLACEMENT', '2-3 STEP HESITANT RIGHT', NULL, NULL, NULL)</v>
      </c>
      <c r="R660" t="s">
        <v>10327</v>
      </c>
    </row>
    <row r="661" spans="1:18" hidden="1" x14ac:dyDescent="0.25">
      <c r="A661" s="7">
        <f>anotacoes!D661</f>
        <v>40580</v>
      </c>
      <c r="B661" t="str">
        <f>anotacoes!C661</f>
        <v>GRAND SLAM PARIS 2011</v>
      </c>
      <c r="C661" t="str">
        <f>anotacoes!E661</f>
        <v>BISCHOF</v>
      </c>
      <c r="D661" t="str">
        <f>anotacoes!F661</f>
        <v>MARESCH</v>
      </c>
      <c r="E661" t="s">
        <v>10325</v>
      </c>
      <c r="F661">
        <f>anotacoes!A661</f>
        <v>12</v>
      </c>
      <c r="G661">
        <f>anotacoes!B661</f>
        <v>24</v>
      </c>
      <c r="H661" t="str">
        <f>anotacoes!K661</f>
        <v xml:space="preserve"> 00:03:29,575</v>
      </c>
      <c r="I661" t="str">
        <f>anotacoes!L661</f>
        <v xml:space="preserve"> 00:03:37,637</v>
      </c>
      <c r="J661" t="str">
        <f>IF(L661="PAUSE",E661,IF(anotacoes!G665=conversao_anotacoes!C661,conversao_anotacoes!C661,conversao_anotacoes!D661))</f>
        <v>BISCHOF</v>
      </c>
      <c r="K661" t="str">
        <f t="shared" si="20"/>
        <v>MARESCH</v>
      </c>
      <c r="L661" t="str">
        <f>UPPER(anotacoes!H661)</f>
        <v>GRIP TIME</v>
      </c>
      <c r="M661" t="str">
        <f>IF(OR(L661="ATTACK",L661="FINTA"),"&lt;TECNICA&gt;",UPPER(anotacoes!I661))</f>
        <v>RIGHT SLEEVE LEFT SLEEVE</v>
      </c>
      <c r="N661" t="str">
        <f>IF(OR(L661="ATTACK",L661="FINTA"),UPPER(anotacoes!I661),"")</f>
        <v/>
      </c>
      <c r="O661" s="6" t="str">
        <f>IF(anotacoes!N661=0,"",anotacoes!N661)</f>
        <v/>
      </c>
      <c r="P661" t="str">
        <f>IF(anotacoes!M661=0,"",UPPER(anotacoes!M661))</f>
        <v/>
      </c>
      <c r="Q661" t="str">
        <f t="shared" si="21"/>
        <v>INSERT INTO CONVERSAO_LUTA_ACAO (cd_conversao, id_luta, sequencia, momento_inicio, momento_fim, quem_faz, quem_sofre, acao_tipo, acao, tecnica, direcao, pontuacao) VALUES (1, 12, 24, TRIM(' 00:03:29,575'), TRIM(' 00:03:37,637'), 'BISCHOF', 'MARESCH', 'GRIP TIME', 'RIGHT SLEEVE LEFT SLEEVE', NULL, NULL, NULL)</v>
      </c>
      <c r="R661" t="s">
        <v>10327</v>
      </c>
    </row>
    <row r="662" spans="1:18" hidden="1" x14ac:dyDescent="0.25">
      <c r="A662" s="7">
        <f>anotacoes!D662</f>
        <v>40580</v>
      </c>
      <c r="B662" t="str">
        <f>anotacoes!C662</f>
        <v>GRAND SLAM PARIS 2011</v>
      </c>
      <c r="C662" t="str">
        <f>anotacoes!E662</f>
        <v>BISCHOF</v>
      </c>
      <c r="D662" t="str">
        <f>anotacoes!F662</f>
        <v>MARESCH</v>
      </c>
      <c r="E662" t="s">
        <v>10325</v>
      </c>
      <c r="F662">
        <f>anotacoes!A662</f>
        <v>12</v>
      </c>
      <c r="G662">
        <f>anotacoes!B662</f>
        <v>25</v>
      </c>
      <c r="H662" t="str">
        <f>anotacoes!K662</f>
        <v xml:space="preserve"> 00:03:37,637</v>
      </c>
      <c r="I662" t="str">
        <f>anotacoes!L662</f>
        <v xml:space="preserve"> 00:03:39,513</v>
      </c>
      <c r="J662" t="str">
        <f>IF(L662="PAUSE",E662,IF(anotacoes!G666=conversao_anotacoes!C662,conversao_anotacoes!C662,conversao_anotacoes!D662))</f>
        <v>BISCHOF</v>
      </c>
      <c r="K662" t="str">
        <f t="shared" si="20"/>
        <v>MARESCH</v>
      </c>
      <c r="L662" t="str">
        <f>UPPER(anotacoes!H662)</f>
        <v>GRIP TIME</v>
      </c>
      <c r="M662" t="str">
        <f>IF(OR(L662="ATTACK",L662="FINTA"),"&lt;TECNICA&gt;",UPPER(anotacoes!I662))</f>
        <v>RIGHT COLLAR</v>
      </c>
      <c r="N662" t="str">
        <f>IF(OR(L662="ATTACK",L662="FINTA"),UPPER(anotacoes!I662),"")</f>
        <v/>
      </c>
      <c r="O662" s="6" t="str">
        <f>IF(anotacoes!N662=0,"",anotacoes!N662)</f>
        <v/>
      </c>
      <c r="P662" t="str">
        <f>IF(anotacoes!M662=0,"",UPPER(anotacoes!M662))</f>
        <v/>
      </c>
      <c r="Q662" t="str">
        <f t="shared" si="21"/>
        <v>INSERT INTO CONVERSAO_LUTA_ACAO (cd_conversao, id_luta, sequencia, momento_inicio, momento_fim, quem_faz, quem_sofre, acao_tipo, acao, tecnica, direcao, pontuacao) VALUES (1, 12, 25, TRIM(' 00:03:37,637'), TRIM(' 00:03:39,513'), 'BISCHOF', 'MARESCH', 'GRIP TIME', 'RIGHT COLLAR', NULL, NULL, NULL)</v>
      </c>
      <c r="R662" t="s">
        <v>10327</v>
      </c>
    </row>
    <row r="663" spans="1:18" hidden="1" x14ac:dyDescent="0.25">
      <c r="A663" s="7">
        <f>anotacoes!D663</f>
        <v>40580</v>
      </c>
      <c r="B663" t="str">
        <f>anotacoes!C663</f>
        <v>GRAND SLAM PARIS 2011</v>
      </c>
      <c r="C663" t="str">
        <f>anotacoes!E663</f>
        <v>BISCHOF</v>
      </c>
      <c r="D663" t="str">
        <f>anotacoes!F663</f>
        <v>MARESCH</v>
      </c>
      <c r="E663" t="s">
        <v>10325</v>
      </c>
      <c r="F663">
        <f>anotacoes!A663</f>
        <v>12</v>
      </c>
      <c r="G663">
        <f>anotacoes!B663</f>
        <v>26</v>
      </c>
      <c r="H663" t="str">
        <f>anotacoes!K663</f>
        <v xml:space="preserve"> 00:03:39,513</v>
      </c>
      <c r="I663" t="str">
        <f>anotacoes!L663</f>
        <v xml:space="preserve"> 00:03:49,057</v>
      </c>
      <c r="J663" t="str">
        <f>IF(L663="PAUSE",E663,IF(anotacoes!G667=conversao_anotacoes!C663,conversao_anotacoes!C663,conversao_anotacoes!D663))</f>
        <v>BISCHOF</v>
      </c>
      <c r="K663" t="str">
        <f t="shared" si="20"/>
        <v>MARESCH</v>
      </c>
      <c r="L663" t="str">
        <f>UPPER(anotacoes!H663)</f>
        <v>DISPLACEMENT</v>
      </c>
      <c r="M663" t="str">
        <f>IF(OR(L663="ATTACK",L663="FINTA"),"&lt;TECNICA&gt;",UPPER(anotacoes!I663))</f>
        <v>TRY TO GRIP WITH CONTACT</v>
      </c>
      <c r="N663" t="str">
        <f>IF(OR(L663="ATTACK",L663="FINTA"),UPPER(anotacoes!I663),"")</f>
        <v/>
      </c>
      <c r="O663" s="6" t="str">
        <f>IF(anotacoes!N663=0,"",anotacoes!N663)</f>
        <v/>
      </c>
      <c r="P663" t="str">
        <f>IF(anotacoes!M663=0,"",UPPER(anotacoes!M663))</f>
        <v/>
      </c>
      <c r="Q663" t="str">
        <f t="shared" si="21"/>
        <v>INSERT INTO CONVERSAO_LUTA_ACAO (cd_conversao, id_luta, sequencia, momento_inicio, momento_fim, quem_faz, quem_sofre, acao_tipo, acao, tecnica, direcao, pontuacao) VALUES (1, 12, 26, TRIM(' 00:03:39,513'), TRIM(' 00:03:49,057'), 'BISCHOF', 'MARESCH', 'DISPLACEMENT', 'TRY TO GRIP WITH CONTACT', NULL, NULL, NULL)</v>
      </c>
      <c r="R663" t="s">
        <v>10327</v>
      </c>
    </row>
    <row r="664" spans="1:18" hidden="1" x14ac:dyDescent="0.25">
      <c r="A664" s="7">
        <f>anotacoes!D664</f>
        <v>40580</v>
      </c>
      <c r="B664" t="str">
        <f>anotacoes!C664</f>
        <v>GRAND SLAM PARIS 2011</v>
      </c>
      <c r="C664" t="str">
        <f>anotacoes!E664</f>
        <v>BISCHOF</v>
      </c>
      <c r="D664" t="str">
        <f>anotacoes!F664</f>
        <v>MARESCH</v>
      </c>
      <c r="E664" t="s">
        <v>10325</v>
      </c>
      <c r="F664">
        <f>anotacoes!A664</f>
        <v>12</v>
      </c>
      <c r="G664">
        <f>anotacoes!B664</f>
        <v>27</v>
      </c>
      <c r="H664" t="str">
        <f>anotacoes!K664</f>
        <v xml:space="preserve"> 00:03:49,057</v>
      </c>
      <c r="I664" t="str">
        <f>anotacoes!L664</f>
        <v xml:space="preserve"> 00:03:53,132</v>
      </c>
      <c r="J664" t="str">
        <f>IF(L664="PAUSE",E664,IF(anotacoes!G668=conversao_anotacoes!C664,conversao_anotacoes!C664,conversao_anotacoes!D664))</f>
        <v>BISCHOF</v>
      </c>
      <c r="K664" t="str">
        <f t="shared" si="20"/>
        <v>MARESCH</v>
      </c>
      <c r="L664" t="str">
        <f>UPPER(anotacoes!H664)</f>
        <v>GRIP TIME</v>
      </c>
      <c r="M664" t="str">
        <f>IF(OR(L664="ATTACK",L664="FINTA"),"&lt;TECNICA&gt;",UPPER(anotacoes!I664))</f>
        <v>LEFT COLLAR RIGHT SLEEVE</v>
      </c>
      <c r="N664" t="str">
        <f>IF(OR(L664="ATTACK",L664="FINTA"),UPPER(anotacoes!I664),"")</f>
        <v/>
      </c>
      <c r="O664" s="6" t="str">
        <f>IF(anotacoes!N664=0,"",anotacoes!N664)</f>
        <v/>
      </c>
      <c r="P664" t="str">
        <f>IF(anotacoes!M664=0,"",UPPER(anotacoes!M664))</f>
        <v/>
      </c>
      <c r="Q664" t="str">
        <f t="shared" si="21"/>
        <v>INSERT INTO CONVERSAO_LUTA_ACAO (cd_conversao, id_luta, sequencia, momento_inicio, momento_fim, quem_faz, quem_sofre, acao_tipo, acao, tecnica, direcao, pontuacao) VALUES (1, 12, 27, TRIM(' 00:03:49,057'), TRIM(' 00:03:53,132'), 'BISCHOF', 'MARESCH', 'GRIP TIME', 'LEFT COLLAR RIGHT SLEEVE', NULL, NULL, NULL)</v>
      </c>
      <c r="R664" t="s">
        <v>10327</v>
      </c>
    </row>
    <row r="665" spans="1:18" hidden="1" x14ac:dyDescent="0.25">
      <c r="A665" s="7">
        <f>anotacoes!D665</f>
        <v>40580</v>
      </c>
      <c r="B665" t="str">
        <f>anotacoes!C665</f>
        <v>GRAND SLAM PARIS 2011</v>
      </c>
      <c r="C665" t="str">
        <f>anotacoes!E665</f>
        <v>BISCHOF</v>
      </c>
      <c r="D665" t="str">
        <f>anotacoes!F665</f>
        <v>MARESCH</v>
      </c>
      <c r="E665" t="s">
        <v>10325</v>
      </c>
      <c r="F665">
        <f>anotacoes!A665</f>
        <v>12</v>
      </c>
      <c r="G665">
        <f>anotacoes!B665</f>
        <v>28</v>
      </c>
      <c r="H665" t="str">
        <f>anotacoes!K665</f>
        <v xml:space="preserve"> 00:03:53,132</v>
      </c>
      <c r="I665" t="str">
        <f>anotacoes!L665</f>
        <v xml:space="preserve"> 00:04:00,325</v>
      </c>
      <c r="J665" t="str">
        <f>IF(L665="PAUSE",E665,IF(anotacoes!G669=conversao_anotacoes!C665,conversao_anotacoes!C665,conversao_anotacoes!D665))</f>
        <v>BISCHOF</v>
      </c>
      <c r="K665" t="str">
        <f t="shared" si="20"/>
        <v>MARESCH</v>
      </c>
      <c r="L665" t="str">
        <f>UPPER(anotacoes!H665)</f>
        <v>DISPLACEMENT</v>
      </c>
      <c r="M665" t="str">
        <f>IF(OR(L665="ATTACK",L665="FINTA"),"&lt;TECNICA&gt;",UPPER(anotacoes!I665))</f>
        <v>TRY TO GRIP WITH CONTACT</v>
      </c>
      <c r="N665" t="str">
        <f>IF(OR(L665="ATTACK",L665="FINTA"),UPPER(anotacoes!I665),"")</f>
        <v/>
      </c>
      <c r="O665" s="6" t="str">
        <f>IF(anotacoes!N665=0,"",anotacoes!N665)</f>
        <v/>
      </c>
      <c r="P665" t="str">
        <f>IF(anotacoes!M665=0,"",UPPER(anotacoes!M665))</f>
        <v/>
      </c>
      <c r="Q665" t="str">
        <f t="shared" si="21"/>
        <v>INSERT INTO CONVERSAO_LUTA_ACAO (cd_conversao, id_luta, sequencia, momento_inicio, momento_fim, quem_faz, quem_sofre, acao_tipo, acao, tecnica, direcao, pontuacao) VALUES (1, 12, 28, TRIM(' 00:03:53,132'), TRIM(' 00:04:00,325'), 'BISCHOF', 'MARESCH', 'DISPLACEMENT', 'TRY TO GRIP WITH CONTACT', NULL, NULL, NULL)</v>
      </c>
      <c r="R665" t="s">
        <v>10327</v>
      </c>
    </row>
    <row r="666" spans="1:18" hidden="1" x14ac:dyDescent="0.25">
      <c r="A666" s="7">
        <f>anotacoes!D666</f>
        <v>40580</v>
      </c>
      <c r="B666" t="str">
        <f>anotacoes!C666</f>
        <v>GRAND SLAM PARIS 2011</v>
      </c>
      <c r="C666" t="str">
        <f>anotacoes!E666</f>
        <v>BISCHOF</v>
      </c>
      <c r="D666" t="str">
        <f>anotacoes!F666</f>
        <v>MARESCH</v>
      </c>
      <c r="E666" t="s">
        <v>10325</v>
      </c>
      <c r="F666">
        <f>anotacoes!A666</f>
        <v>12</v>
      </c>
      <c r="G666">
        <f>anotacoes!B666</f>
        <v>29</v>
      </c>
      <c r="H666" t="str">
        <f>anotacoes!K666</f>
        <v xml:space="preserve"> 00:04:00,325</v>
      </c>
      <c r="I666" t="str">
        <f>anotacoes!L666</f>
        <v xml:space="preserve"> 00:04:00,325</v>
      </c>
      <c r="J666" t="str">
        <f>IF(L666="PAUSE",E666,IF(anotacoes!G670=conversao_anotacoes!C666,conversao_anotacoes!C666,conversao_anotacoes!D666))</f>
        <v>BISCHOF</v>
      </c>
      <c r="K666" t="str">
        <f t="shared" si="20"/>
        <v>MARESCH</v>
      </c>
      <c r="L666" t="str">
        <f>UPPER(anotacoes!H666)</f>
        <v>GRIP TIME</v>
      </c>
      <c r="M666" t="str">
        <f>IF(OR(L666="ATTACK",L666="FINTA"),"&lt;TECNICA&gt;",UPPER(anotacoes!I666))</f>
        <v>LEFT COLLAR RIGHT SLEEVE</v>
      </c>
      <c r="N666" t="str">
        <f>IF(OR(L666="ATTACK",L666="FINTA"),UPPER(anotacoes!I666),"")</f>
        <v/>
      </c>
      <c r="O666" s="6" t="str">
        <f>IF(anotacoes!N666=0,"",anotacoes!N666)</f>
        <v/>
      </c>
      <c r="P666" t="str">
        <f>IF(anotacoes!M666=0,"",UPPER(anotacoes!M666))</f>
        <v/>
      </c>
      <c r="Q666" t="str">
        <f t="shared" si="21"/>
        <v>INSERT INTO CONVERSAO_LUTA_ACAO (cd_conversao, id_luta, sequencia, momento_inicio, momento_fim, quem_faz, quem_sofre, acao_tipo, acao, tecnica, direcao, pontuacao) VALUES (1, 12, 29, TRIM(' 00:04:00,325'), TRIM(' 00:04:00,325'), 'BISCHOF', 'MARESCH', 'GRIP TIME', 'LEFT COLLAR RIGHT SLEEVE', NULL, NULL, NULL)</v>
      </c>
      <c r="R666" t="s">
        <v>10327</v>
      </c>
    </row>
    <row r="667" spans="1:18" hidden="1" x14ac:dyDescent="0.25">
      <c r="A667" s="7">
        <f>anotacoes!D667</f>
        <v>40580</v>
      </c>
      <c r="B667" t="str">
        <f>anotacoes!C667</f>
        <v>GRAND SLAM PARIS 2011</v>
      </c>
      <c r="C667" t="str">
        <f>anotacoes!E667</f>
        <v>BISCHOF</v>
      </c>
      <c r="D667" t="str">
        <f>anotacoes!F667</f>
        <v>MARESCH</v>
      </c>
      <c r="E667" t="s">
        <v>10325</v>
      </c>
      <c r="F667">
        <f>anotacoes!A667</f>
        <v>12</v>
      </c>
      <c r="G667">
        <f>anotacoes!B667</f>
        <v>30</v>
      </c>
      <c r="H667" t="str">
        <f>anotacoes!K667</f>
        <v xml:space="preserve"> 00:04:00,325</v>
      </c>
      <c r="I667" t="str">
        <f>anotacoes!L667</f>
        <v xml:space="preserve"> 00:04:01,097</v>
      </c>
      <c r="J667" t="str">
        <f>IF(L667="PAUSE",E667,IF(anotacoes!G671=conversao_anotacoes!C667,conversao_anotacoes!C667,conversao_anotacoes!D667))</f>
        <v>BISCHOF</v>
      </c>
      <c r="K667" t="str">
        <f t="shared" si="20"/>
        <v>MARESCH</v>
      </c>
      <c r="L667" t="str">
        <f>UPPER(anotacoes!H667)</f>
        <v>ATTACK</v>
      </c>
      <c r="M667" t="str">
        <f>IF(OR(L667="ATTACK",L667="FINTA"),"&lt;TECNICA&gt;",UPPER(anotacoes!I667))</f>
        <v>&lt;TECNICA&gt;</v>
      </c>
      <c r="N667" t="str">
        <f>IF(OR(L667="ATTACK",L667="FINTA"),UPPER(anotacoes!I667),"")</f>
        <v>SUMI GAESHI</v>
      </c>
      <c r="O667" s="6">
        <f>IF(anotacoes!N667=0,"",anotacoes!N667)</f>
        <v>4</v>
      </c>
      <c r="P667" t="str">
        <f>IF(anotacoes!M667=0,"",UPPER(anotacoes!M667))</f>
        <v/>
      </c>
      <c r="Q667" t="str">
        <f t="shared" si="21"/>
        <v>INSERT INTO CONVERSAO_LUTA_ACAO (cd_conversao, id_luta, sequencia, momento_inicio, momento_fim, quem_faz, quem_sofre, acao_tipo, acao, tecnica, direcao, pontuacao) VALUES (1, 12, 30, TRIM(' 00:04:00,325'), TRIM(' 00:04:01,097'), 'BISCHOF', 'MARESCH', 'ATTACK', '&lt;TECNICA&gt;', 'SUMI GAESHI', 4, NULL)</v>
      </c>
      <c r="R667" t="s">
        <v>10327</v>
      </c>
    </row>
    <row r="668" spans="1:18" hidden="1" x14ac:dyDescent="0.25">
      <c r="A668" s="7">
        <f>anotacoes!D668</f>
        <v>40580</v>
      </c>
      <c r="B668" t="str">
        <f>anotacoes!C668</f>
        <v>GRAND SLAM PARIS 2011</v>
      </c>
      <c r="C668" t="str">
        <f>anotacoes!E668</f>
        <v>BISCHOF</v>
      </c>
      <c r="D668" t="str">
        <f>anotacoes!F668</f>
        <v>MARESCH</v>
      </c>
      <c r="E668" t="s">
        <v>10325</v>
      </c>
      <c r="F668">
        <f>anotacoes!A668</f>
        <v>12</v>
      </c>
      <c r="G668">
        <f>anotacoes!B668</f>
        <v>31</v>
      </c>
      <c r="H668" t="str">
        <f>anotacoes!K668</f>
        <v xml:space="preserve"> 00:04:01,283</v>
      </c>
      <c r="I668" t="str">
        <f>anotacoes!L668</f>
        <v xml:space="preserve"> 00:04:04,499</v>
      </c>
      <c r="J668" t="str">
        <f>IF(L668="PAUSE",E668,IF(anotacoes!G672=conversao_anotacoes!C668,conversao_anotacoes!C668,conversao_anotacoes!D668))</f>
        <v>BISCHOF</v>
      </c>
      <c r="K668" t="str">
        <f t="shared" si="20"/>
        <v>MARESCH</v>
      </c>
      <c r="L668" t="str">
        <f>UPPER(anotacoes!H668)</f>
        <v>GROUNDWORK COMBAT</v>
      </c>
      <c r="M668" t="str">
        <f>IF(OR(L668="ATTACK",L668="FINTA"),"&lt;TECNICA&gt;",UPPER(anotacoes!I668))</f>
        <v>DEFENSIVE POSITION</v>
      </c>
      <c r="N668" t="str">
        <f>IF(OR(L668="ATTACK",L668="FINTA"),UPPER(anotacoes!I668),"")</f>
        <v/>
      </c>
      <c r="O668" s="6" t="str">
        <f>IF(anotacoes!N668=0,"",anotacoes!N668)</f>
        <v/>
      </c>
      <c r="P668" t="str">
        <f>IF(anotacoes!M668=0,"",UPPER(anotacoes!M668))</f>
        <v/>
      </c>
      <c r="Q668" t="str">
        <f t="shared" si="21"/>
        <v>INSERT INTO CONVERSAO_LUTA_ACAO (cd_conversao, id_luta, sequencia, momento_inicio, momento_fim, quem_faz, quem_sofre, acao_tipo, acao, tecnica, direcao, pontuacao) VALUES (1, 12, 31, TRIM(' 00:04:01,283'), TRIM(' 00:04:04,499'), 'BISCHOF', 'MARESCH', 'GROUNDWORK COMBAT', 'DEFENSIVE POSITION', NULL, NULL, NULL)</v>
      </c>
      <c r="R668" t="s">
        <v>10327</v>
      </c>
    </row>
    <row r="669" spans="1:18" hidden="1" x14ac:dyDescent="0.25">
      <c r="A669" s="7">
        <f>anotacoes!D669</f>
        <v>40580</v>
      </c>
      <c r="B669" t="str">
        <f>anotacoes!C669</f>
        <v>GRAND SLAM PARIS 2011</v>
      </c>
      <c r="C669" t="str">
        <f>anotacoes!E669</f>
        <v>BISCHOF</v>
      </c>
      <c r="D669" t="str">
        <f>anotacoes!F669</f>
        <v>MARESCH</v>
      </c>
      <c r="E669" t="s">
        <v>10325</v>
      </c>
      <c r="F669">
        <f>anotacoes!A669</f>
        <v>12</v>
      </c>
      <c r="G669">
        <f>anotacoes!B669</f>
        <v>32</v>
      </c>
      <c r="H669" t="str">
        <f>anotacoes!K669</f>
        <v xml:space="preserve"> 00:04:04,735</v>
      </c>
      <c r="I669" t="str">
        <f>anotacoes!L669</f>
        <v xml:space="preserve"> 00:04:07,554</v>
      </c>
      <c r="J669" t="str">
        <f>IF(L669="PAUSE",E669,IF(anotacoes!G673=conversao_anotacoes!C669,conversao_anotacoes!C669,conversao_anotacoes!D669))</f>
        <v>&lt;ARBITRO_DESCONHECIDO&gt;</v>
      </c>
      <c r="K669" t="str">
        <f t="shared" si="20"/>
        <v/>
      </c>
      <c r="L669" t="str">
        <f>UPPER(anotacoes!H669)</f>
        <v>PAUSE</v>
      </c>
      <c r="M669" t="str">
        <f>IF(OR(L669="ATTACK",L669="FINTA"),"&lt;TECNICA&gt;",UPPER(anotacoes!I669))</f>
        <v>&lt;NAO_CLASSIFICADO&gt;</v>
      </c>
      <c r="N669" t="str">
        <f>IF(OR(L669="ATTACK",L669="FINTA"),UPPER(anotacoes!I669),"")</f>
        <v/>
      </c>
      <c r="O669" s="6" t="str">
        <f>IF(anotacoes!N669=0,"",anotacoes!N669)</f>
        <v/>
      </c>
      <c r="P669" t="str">
        <f>IF(anotacoes!M669=0,"",UPPER(anotacoes!M669))</f>
        <v/>
      </c>
      <c r="Q669" t="str">
        <f t="shared" si="21"/>
        <v>INSERT INTO CONVERSAO_LUTA_ACAO (cd_conversao, id_luta, sequencia, momento_inicio, momento_fim, quem_faz, quem_sofre, acao_tipo, acao, tecnica, direcao, pontuacao) VALUES (1, 12, 32, TRIM(' 00:04:04,735'), TRIM(' 00:04:07,554'), '&lt;ARBITRO_DESCONHECIDO&gt;', '', 'PAUSE', '&lt;NAO_CLASSIFICADO&gt;', NULL, NULL, NULL)</v>
      </c>
      <c r="R669" t="s">
        <v>10327</v>
      </c>
    </row>
    <row r="670" spans="1:18" hidden="1" x14ac:dyDescent="0.25">
      <c r="A670" s="7">
        <f>anotacoes!D670</f>
        <v>40580</v>
      </c>
      <c r="B670" t="str">
        <f>anotacoes!C670</f>
        <v>GRAND SLAM PARIS 2011</v>
      </c>
      <c r="C670" t="str">
        <f>anotacoes!E670</f>
        <v>BISCHOF</v>
      </c>
      <c r="D670" t="str">
        <f>anotacoes!F670</f>
        <v>MARESCH</v>
      </c>
      <c r="E670" t="s">
        <v>10325</v>
      </c>
      <c r="F670">
        <f>anotacoes!A670</f>
        <v>12</v>
      </c>
      <c r="G670">
        <f>anotacoes!B670</f>
        <v>33</v>
      </c>
      <c r="H670" t="str">
        <f>anotacoes!K670</f>
        <v xml:space="preserve"> 00:04:07,710</v>
      </c>
      <c r="I670" t="str">
        <f>anotacoes!L670</f>
        <v xml:space="preserve"> 00:04:10,709</v>
      </c>
      <c r="J670" t="str">
        <f>IF(L670="PAUSE",E670,IF(anotacoes!G674=conversao_anotacoes!C670,conversao_anotacoes!C670,conversao_anotacoes!D670))</f>
        <v>BISCHOF</v>
      </c>
      <c r="K670" t="str">
        <f t="shared" si="20"/>
        <v>MARESCH</v>
      </c>
      <c r="L670" t="str">
        <f>UPPER(anotacoes!H670)</f>
        <v>DISPLACEMENT</v>
      </c>
      <c r="M670" t="str">
        <f>IF(OR(L670="ATTACK",L670="FINTA"),"&lt;TECNICA&gt;",UPPER(anotacoes!I670))</f>
        <v>2-3 STEP HESITANT RIGHT</v>
      </c>
      <c r="N670" t="str">
        <f>IF(OR(L670="ATTACK",L670="FINTA"),UPPER(anotacoes!I670),"")</f>
        <v/>
      </c>
      <c r="O670" s="6" t="str">
        <f>IF(anotacoes!N670=0,"",anotacoes!N670)</f>
        <v/>
      </c>
      <c r="P670" t="str">
        <f>IF(anotacoes!M670=0,"",UPPER(anotacoes!M670))</f>
        <v/>
      </c>
      <c r="Q670" t="str">
        <f t="shared" si="21"/>
        <v>INSERT INTO CONVERSAO_LUTA_ACAO (cd_conversao, id_luta, sequencia, momento_inicio, momento_fim, quem_faz, quem_sofre, acao_tipo, acao, tecnica, direcao, pontuacao) VALUES (1, 12, 33, TRIM(' 00:04:07,710'), TRIM(' 00:04:10,709'), 'BISCHOF', 'MARESCH', 'DISPLACEMENT', '2-3 STEP HESITANT RIGHT', NULL, NULL, NULL)</v>
      </c>
      <c r="R670" t="s">
        <v>10327</v>
      </c>
    </row>
    <row r="671" spans="1:18" hidden="1" x14ac:dyDescent="0.25">
      <c r="A671" s="7">
        <f>anotacoes!D671</f>
        <v>40580</v>
      </c>
      <c r="B671" t="str">
        <f>anotacoes!C671</f>
        <v>GRAND SLAM PARIS 2011</v>
      </c>
      <c r="C671" t="str">
        <f>anotacoes!E671</f>
        <v>BISCHOF</v>
      </c>
      <c r="D671" t="str">
        <f>anotacoes!F671</f>
        <v>MARESCH</v>
      </c>
      <c r="E671" t="s">
        <v>10325</v>
      </c>
      <c r="F671">
        <f>anotacoes!A671</f>
        <v>12</v>
      </c>
      <c r="G671">
        <f>anotacoes!B671</f>
        <v>34</v>
      </c>
      <c r="H671" t="str">
        <f>anotacoes!K671</f>
        <v xml:space="preserve"> 00:04:10,709</v>
      </c>
      <c r="I671" t="str">
        <f>anotacoes!L671</f>
        <v xml:space="preserve"> 00:04:12,019</v>
      </c>
      <c r="J671" t="str">
        <f>IF(L671="PAUSE",E671,IF(anotacoes!G675=conversao_anotacoes!C671,conversao_anotacoes!C671,conversao_anotacoes!D671))</f>
        <v>BISCHOF</v>
      </c>
      <c r="K671" t="str">
        <f t="shared" si="20"/>
        <v>MARESCH</v>
      </c>
      <c r="L671" t="str">
        <f>UPPER(anotacoes!H671)</f>
        <v>DISPLACEMENT</v>
      </c>
      <c r="M671" t="str">
        <f>IF(OR(L671="ATTACK",L671="FINTA"),"&lt;TECNICA&gt;",UPPER(anotacoes!I671))</f>
        <v>TRY TO GRIP WITH CONTACT</v>
      </c>
      <c r="N671" t="str">
        <f>IF(OR(L671="ATTACK",L671="FINTA"),UPPER(anotacoes!I671),"")</f>
        <v/>
      </c>
      <c r="O671" s="6" t="str">
        <f>IF(anotacoes!N671=0,"",anotacoes!N671)</f>
        <v/>
      </c>
      <c r="P671" t="str">
        <f>IF(anotacoes!M671=0,"",UPPER(anotacoes!M671))</f>
        <v/>
      </c>
      <c r="Q671" t="str">
        <f t="shared" si="21"/>
        <v>INSERT INTO CONVERSAO_LUTA_ACAO (cd_conversao, id_luta, sequencia, momento_inicio, momento_fim, quem_faz, quem_sofre, acao_tipo, acao, tecnica, direcao, pontuacao) VALUES (1, 12, 34, TRIM(' 00:04:10,709'), TRIM(' 00:04:12,019'), 'BISCHOF', 'MARESCH', 'DISPLACEMENT', 'TRY TO GRIP WITH CONTACT', NULL, NULL, NULL)</v>
      </c>
      <c r="R671" t="s">
        <v>10327</v>
      </c>
    </row>
    <row r="672" spans="1:18" hidden="1" x14ac:dyDescent="0.25">
      <c r="A672" s="7">
        <f>anotacoes!D672</f>
        <v>40580</v>
      </c>
      <c r="B672" t="str">
        <f>anotacoes!C672</f>
        <v>GRAND SLAM PARIS 2011</v>
      </c>
      <c r="C672" t="str">
        <f>anotacoes!E672</f>
        <v>BISCHOF</v>
      </c>
      <c r="D672" t="str">
        <f>anotacoes!F672</f>
        <v>MARESCH</v>
      </c>
      <c r="E672" t="s">
        <v>10325</v>
      </c>
      <c r="F672">
        <f>anotacoes!A672</f>
        <v>12</v>
      </c>
      <c r="G672">
        <f>anotacoes!B672</f>
        <v>35</v>
      </c>
      <c r="H672" t="str">
        <f>anotacoes!K672</f>
        <v xml:space="preserve"> 00:04:12,019</v>
      </c>
      <c r="I672" t="str">
        <f>anotacoes!L672</f>
        <v xml:space="preserve"> 00:04:13,439</v>
      </c>
      <c r="J672" t="str">
        <f>IF(L672="PAUSE",E672,IF(anotacoes!G676=conversao_anotacoes!C672,conversao_anotacoes!C672,conversao_anotacoes!D672))</f>
        <v>BISCHOF</v>
      </c>
      <c r="K672" t="str">
        <f t="shared" si="20"/>
        <v>MARESCH</v>
      </c>
      <c r="L672" t="str">
        <f>UPPER(anotacoes!H672)</f>
        <v>GRIP TIME</v>
      </c>
      <c r="M672" t="str">
        <f>IF(OR(L672="ATTACK",L672="FINTA"),"&lt;TECNICA&gt;",UPPER(anotacoes!I672))</f>
        <v>RIGHT SLEEVE LEFT SLEEVE</v>
      </c>
      <c r="N672" t="str">
        <f>IF(OR(L672="ATTACK",L672="FINTA"),UPPER(anotacoes!I672),"")</f>
        <v/>
      </c>
      <c r="O672" s="6" t="str">
        <f>IF(anotacoes!N672=0,"",anotacoes!N672)</f>
        <v/>
      </c>
      <c r="P672" t="str">
        <f>IF(anotacoes!M672=0,"",UPPER(anotacoes!M672))</f>
        <v/>
      </c>
      <c r="Q672" t="str">
        <f t="shared" si="21"/>
        <v>INSERT INTO CONVERSAO_LUTA_ACAO (cd_conversao, id_luta, sequencia, momento_inicio, momento_fim, quem_faz, quem_sofre, acao_tipo, acao, tecnica, direcao, pontuacao) VALUES (1, 12, 35, TRIM(' 00:04:12,019'), TRIM(' 00:04:13,439'), 'BISCHOF', 'MARESCH', 'GRIP TIME', 'RIGHT SLEEVE LEFT SLEEVE', NULL, NULL, NULL)</v>
      </c>
      <c r="R672" t="s">
        <v>10327</v>
      </c>
    </row>
    <row r="673" spans="1:18" hidden="1" x14ac:dyDescent="0.25">
      <c r="A673" s="7">
        <f>anotacoes!D673</f>
        <v>40580</v>
      </c>
      <c r="B673" t="str">
        <f>anotacoes!C673</f>
        <v>GRAND SLAM PARIS 2011</v>
      </c>
      <c r="C673" t="str">
        <f>anotacoes!E673</f>
        <v>BISCHOF</v>
      </c>
      <c r="D673" t="str">
        <f>anotacoes!F673</f>
        <v>MARESCH</v>
      </c>
      <c r="E673" t="s">
        <v>10325</v>
      </c>
      <c r="F673">
        <f>anotacoes!A673</f>
        <v>12</v>
      </c>
      <c r="G673">
        <f>anotacoes!B673</f>
        <v>36</v>
      </c>
      <c r="H673" t="str">
        <f>anotacoes!K673</f>
        <v xml:space="preserve"> 00:04:13,439</v>
      </c>
      <c r="I673" t="str">
        <f>anotacoes!L673</f>
        <v xml:space="preserve"> 00:04:15,419</v>
      </c>
      <c r="J673" t="str">
        <f>IF(L673="PAUSE",E673,IF(anotacoes!G677=conversao_anotacoes!C673,conversao_anotacoes!C673,conversao_anotacoes!D673))</f>
        <v>BISCHOF</v>
      </c>
      <c r="K673" t="str">
        <f t="shared" si="20"/>
        <v>MARESCH</v>
      </c>
      <c r="L673" t="str">
        <f>UPPER(anotacoes!H673)</f>
        <v>DISPLACEMENT</v>
      </c>
      <c r="M673" t="str">
        <f>IF(OR(L673="ATTACK",L673="FINTA"),"&lt;TECNICA&gt;",UPPER(anotacoes!I673))</f>
        <v>TRY TO GRIP WITH CONTACT</v>
      </c>
      <c r="N673" t="str">
        <f>IF(OR(L673="ATTACK",L673="FINTA"),UPPER(anotacoes!I673),"")</f>
        <v/>
      </c>
      <c r="O673" s="6" t="str">
        <f>IF(anotacoes!N673=0,"",anotacoes!N673)</f>
        <v/>
      </c>
      <c r="P673" t="str">
        <f>IF(anotacoes!M673=0,"",UPPER(anotacoes!M673))</f>
        <v/>
      </c>
      <c r="Q673" t="str">
        <f t="shared" si="21"/>
        <v>INSERT INTO CONVERSAO_LUTA_ACAO (cd_conversao, id_luta, sequencia, momento_inicio, momento_fim, quem_faz, quem_sofre, acao_tipo, acao, tecnica, direcao, pontuacao) VALUES (1, 12, 36, TRIM(' 00:04:13,439'), TRIM(' 00:04:15,419'), 'BISCHOF', 'MARESCH', 'DISPLACEMENT', 'TRY TO GRIP WITH CONTACT', NULL, NULL, NULL)</v>
      </c>
      <c r="R673" t="s">
        <v>10327</v>
      </c>
    </row>
    <row r="674" spans="1:18" hidden="1" x14ac:dyDescent="0.25">
      <c r="A674" s="7">
        <f>anotacoes!D674</f>
        <v>40580</v>
      </c>
      <c r="B674" t="str">
        <f>anotacoes!C674</f>
        <v>GRAND SLAM PARIS 2011</v>
      </c>
      <c r="C674" t="str">
        <f>anotacoes!E674</f>
        <v>BISCHOF</v>
      </c>
      <c r="D674" t="str">
        <f>anotacoes!F674</f>
        <v>MARESCH</v>
      </c>
      <c r="E674" t="s">
        <v>10325</v>
      </c>
      <c r="F674">
        <f>anotacoes!A674</f>
        <v>12</v>
      </c>
      <c r="G674">
        <f>anotacoes!B674</f>
        <v>37</v>
      </c>
      <c r="H674" t="str">
        <f>anotacoes!K674</f>
        <v xml:space="preserve"> 00:04:15,419</v>
      </c>
      <c r="I674" t="str">
        <f>anotacoes!L674</f>
        <v xml:space="preserve"> 00:05:04,550</v>
      </c>
      <c r="J674" t="str">
        <f>IF(L674="PAUSE",E674,IF(anotacoes!G678=conversao_anotacoes!C674,conversao_anotacoes!C674,conversao_anotacoes!D674))</f>
        <v>BISCHOF</v>
      </c>
      <c r="K674" t="str">
        <f t="shared" si="20"/>
        <v>MARESCH</v>
      </c>
      <c r="L674" t="str">
        <f>UPPER(anotacoes!H674)</f>
        <v>GRIP TIME</v>
      </c>
      <c r="M674" t="str">
        <f>IF(OR(L674="ATTACK",L674="FINTA"),"&lt;TECNICA&gt;",UPPER(anotacoes!I674))</f>
        <v>RIGHT SLEEVE LEFT SLEEVE</v>
      </c>
      <c r="N674" t="str">
        <f>IF(OR(L674="ATTACK",L674="FINTA"),UPPER(anotacoes!I674),"")</f>
        <v/>
      </c>
      <c r="O674" s="6" t="str">
        <f>IF(anotacoes!N674=0,"",anotacoes!N674)</f>
        <v/>
      </c>
      <c r="P674" t="str">
        <f>IF(anotacoes!M674=0,"",UPPER(anotacoes!M674))</f>
        <v/>
      </c>
      <c r="Q674" t="str">
        <f t="shared" si="21"/>
        <v>INSERT INTO CONVERSAO_LUTA_ACAO (cd_conversao, id_luta, sequencia, momento_inicio, momento_fim, quem_faz, quem_sofre, acao_tipo, acao, tecnica, direcao, pontuacao) VALUES (1, 12, 37, TRIM(' 00:04:15,419'), TRIM(' 00:05:04,550'), 'BISCHOF', 'MARESCH', 'GRIP TIME', 'RIGHT SLEEVE LEFT SLEEVE', NULL, NULL, NULL)</v>
      </c>
      <c r="R674" t="s">
        <v>10327</v>
      </c>
    </row>
    <row r="675" spans="1:18" hidden="1" x14ac:dyDescent="0.25">
      <c r="A675" s="7">
        <f>anotacoes!D675</f>
        <v>40580</v>
      </c>
      <c r="B675" t="str">
        <f>anotacoes!C675</f>
        <v>GRAND SLAM PARIS 2011</v>
      </c>
      <c r="C675" t="str">
        <f>anotacoes!E675</f>
        <v>BISCHOF</v>
      </c>
      <c r="D675" t="str">
        <f>anotacoes!F675</f>
        <v>MARESCH</v>
      </c>
      <c r="E675" t="s">
        <v>10325</v>
      </c>
      <c r="F675">
        <f>anotacoes!A675</f>
        <v>12</v>
      </c>
      <c r="G675">
        <f>anotacoes!B675</f>
        <v>38</v>
      </c>
      <c r="H675" t="str">
        <f>anotacoes!K675</f>
        <v xml:space="preserve"> 00:05:04,550</v>
      </c>
      <c r="I675" t="str">
        <f>anotacoes!L675</f>
        <v xml:space="preserve"> 00:05:15,855</v>
      </c>
      <c r="J675" t="str">
        <f>IF(L675="PAUSE",E675,IF(anotacoes!G679=conversao_anotacoes!C675,conversao_anotacoes!C675,conversao_anotacoes!D675))</f>
        <v>BISCHOF</v>
      </c>
      <c r="K675" t="str">
        <f t="shared" si="20"/>
        <v>MARESCH</v>
      </c>
      <c r="L675" t="str">
        <f>UPPER(anotacoes!H675)</f>
        <v>DISPLACEMENT</v>
      </c>
      <c r="M675" t="str">
        <f>IF(OR(L675="ATTACK",L675="FINTA"),"&lt;TECNICA&gt;",UPPER(anotacoes!I675))</f>
        <v>TRY TO GRIP WITH CONTACT</v>
      </c>
      <c r="N675" t="str">
        <f>IF(OR(L675="ATTACK",L675="FINTA"),UPPER(anotacoes!I675),"")</f>
        <v/>
      </c>
      <c r="O675" s="6" t="str">
        <f>IF(anotacoes!N675=0,"",anotacoes!N675)</f>
        <v/>
      </c>
      <c r="P675" t="str">
        <f>IF(anotacoes!M675=0,"",UPPER(anotacoes!M675))</f>
        <v/>
      </c>
      <c r="Q675" t="str">
        <f t="shared" si="21"/>
        <v>INSERT INTO CONVERSAO_LUTA_ACAO (cd_conversao, id_luta, sequencia, momento_inicio, momento_fim, quem_faz, quem_sofre, acao_tipo, acao, tecnica, direcao, pontuacao) VALUES (1, 12, 38, TRIM(' 00:05:04,550'), TRIM(' 00:05:15,855'), 'BISCHOF', 'MARESCH', 'DISPLACEMENT', 'TRY TO GRIP WITH CONTACT', NULL, NULL, NULL)</v>
      </c>
      <c r="R675" t="s">
        <v>10327</v>
      </c>
    </row>
    <row r="676" spans="1:18" hidden="1" x14ac:dyDescent="0.25">
      <c r="A676" s="7">
        <f>anotacoes!D676</f>
        <v>40580</v>
      </c>
      <c r="B676" t="str">
        <f>anotacoes!C676</f>
        <v>GRAND SLAM PARIS 2011</v>
      </c>
      <c r="C676" t="str">
        <f>anotacoes!E676</f>
        <v>BISCHOF</v>
      </c>
      <c r="D676" t="str">
        <f>anotacoes!F676</f>
        <v>MARESCH</v>
      </c>
      <c r="E676" t="s">
        <v>10325</v>
      </c>
      <c r="F676">
        <f>anotacoes!A676</f>
        <v>12</v>
      </c>
      <c r="G676">
        <f>anotacoes!B676</f>
        <v>39</v>
      </c>
      <c r="H676" t="str">
        <f>anotacoes!K676</f>
        <v xml:space="preserve"> 00:05:15,855</v>
      </c>
      <c r="I676" t="str">
        <f>anotacoes!L676</f>
        <v xml:space="preserve"> 00:05:26,955</v>
      </c>
      <c r="J676" t="str">
        <f>IF(L676="PAUSE",E676,IF(anotacoes!G680=conversao_anotacoes!C676,conversao_anotacoes!C676,conversao_anotacoes!D676))</f>
        <v>BISCHOF</v>
      </c>
      <c r="K676" t="str">
        <f t="shared" si="20"/>
        <v>MARESCH</v>
      </c>
      <c r="L676" t="str">
        <f>UPPER(anotacoes!H676)</f>
        <v>GRIP TIME</v>
      </c>
      <c r="M676" t="str">
        <f>IF(OR(L676="ATTACK",L676="FINTA"),"&lt;TECNICA&gt;",UPPER(anotacoes!I676))</f>
        <v>RIGHT SLEEVE LEFT SLEEVE</v>
      </c>
      <c r="N676" t="str">
        <f>IF(OR(L676="ATTACK",L676="FINTA"),UPPER(anotacoes!I676),"")</f>
        <v/>
      </c>
      <c r="O676" s="6" t="str">
        <f>IF(anotacoes!N676=0,"",anotacoes!N676)</f>
        <v/>
      </c>
      <c r="P676" t="str">
        <f>IF(anotacoes!M676=0,"",UPPER(anotacoes!M676))</f>
        <v/>
      </c>
      <c r="Q676" t="str">
        <f t="shared" si="21"/>
        <v>INSERT INTO CONVERSAO_LUTA_ACAO (cd_conversao, id_luta, sequencia, momento_inicio, momento_fim, quem_faz, quem_sofre, acao_tipo, acao, tecnica, direcao, pontuacao) VALUES (1, 12, 39, TRIM(' 00:05:15,855'), TRIM(' 00:05:26,955'), 'BISCHOF', 'MARESCH', 'GRIP TIME', 'RIGHT SLEEVE LEFT SLEEVE', NULL, NULL, NULL)</v>
      </c>
      <c r="R676" t="s">
        <v>10327</v>
      </c>
    </row>
    <row r="677" spans="1:18" hidden="1" x14ac:dyDescent="0.25">
      <c r="A677" s="7">
        <f>anotacoes!D677</f>
        <v>40580</v>
      </c>
      <c r="B677" t="str">
        <f>anotacoes!C677</f>
        <v>GRAND SLAM PARIS 2011</v>
      </c>
      <c r="C677" t="str">
        <f>anotacoes!E677</f>
        <v>BISCHOF</v>
      </c>
      <c r="D677" t="str">
        <f>anotacoes!F677</f>
        <v>MARESCH</v>
      </c>
      <c r="E677" t="s">
        <v>10325</v>
      </c>
      <c r="F677">
        <f>anotacoes!A677</f>
        <v>12</v>
      </c>
      <c r="G677">
        <f>anotacoes!B677</f>
        <v>40</v>
      </c>
      <c r="H677" t="str">
        <f>anotacoes!K677</f>
        <v xml:space="preserve"> 00:05:26,955</v>
      </c>
      <c r="I677" t="str">
        <f>anotacoes!L677</f>
        <v xml:space="preserve"> 00:05:27,398</v>
      </c>
      <c r="J677" t="str">
        <f>IF(L677="PAUSE",E677,IF(anotacoes!G681=conversao_anotacoes!C677,conversao_anotacoes!C677,conversao_anotacoes!D677))</f>
        <v>BISCHOF</v>
      </c>
      <c r="K677" t="str">
        <f t="shared" si="20"/>
        <v>MARESCH</v>
      </c>
      <c r="L677" t="str">
        <f>UPPER(anotacoes!H677)</f>
        <v>DEFENSE</v>
      </c>
      <c r="M677" t="str">
        <f>IF(OR(L677="ATTACK",L677="FINTA"),"&lt;TECNICA&gt;",UPPER(anotacoes!I677))</f>
        <v>TAE-SABAKI LEFT</v>
      </c>
      <c r="N677" t="str">
        <f>IF(OR(L677="ATTACK",L677="FINTA"),UPPER(anotacoes!I677),"")</f>
        <v/>
      </c>
      <c r="O677" s="6" t="str">
        <f>IF(anotacoes!N677=0,"",anotacoes!N677)</f>
        <v/>
      </c>
      <c r="P677" t="str">
        <f>IF(anotacoes!M677=0,"",UPPER(anotacoes!M677))</f>
        <v/>
      </c>
      <c r="Q677" t="str">
        <f t="shared" si="21"/>
        <v>INSERT INTO CONVERSAO_LUTA_ACAO (cd_conversao, id_luta, sequencia, momento_inicio, momento_fim, quem_faz, quem_sofre, acao_tipo, acao, tecnica, direcao, pontuacao) VALUES (1, 12, 40, TRIM(' 00:05:26,955'), TRIM(' 00:05:27,398'), 'BISCHOF', 'MARESCH', 'DEFENSE', 'TAE-SABAKI LEFT', NULL, NULL, NULL)</v>
      </c>
      <c r="R677" t="s">
        <v>10327</v>
      </c>
    </row>
    <row r="678" spans="1:18" hidden="1" x14ac:dyDescent="0.25">
      <c r="A678" s="7">
        <f>anotacoes!D678</f>
        <v>40580</v>
      </c>
      <c r="B678" t="str">
        <f>anotacoes!C678</f>
        <v>GRAND SLAM PARIS 2011</v>
      </c>
      <c r="C678" t="str">
        <f>anotacoes!E678</f>
        <v>BISCHOF</v>
      </c>
      <c r="D678" t="str">
        <f>anotacoes!F678</f>
        <v>MARESCH</v>
      </c>
      <c r="E678" t="s">
        <v>10325</v>
      </c>
      <c r="F678">
        <f>anotacoes!A678</f>
        <v>12</v>
      </c>
      <c r="G678">
        <f>anotacoes!B678</f>
        <v>41</v>
      </c>
      <c r="H678" t="str">
        <f>anotacoes!K678</f>
        <v xml:space="preserve"> 00:05:27,573</v>
      </c>
      <c r="I678" t="str">
        <f>anotacoes!L678</f>
        <v xml:space="preserve"> 00:05:39,358</v>
      </c>
      <c r="J678" t="str">
        <f>IF(L678="PAUSE",E678,IF(anotacoes!G682=conversao_anotacoes!C678,conversao_anotacoes!C678,conversao_anotacoes!D678))</f>
        <v>&lt;ARBITRO_DESCONHECIDO&gt;</v>
      </c>
      <c r="K678" t="str">
        <f t="shared" si="20"/>
        <v/>
      </c>
      <c r="L678" t="str">
        <f>UPPER(anotacoes!H678)</f>
        <v>PAUSE</v>
      </c>
      <c r="M678" t="str">
        <f>IF(OR(L678="ATTACK",L678="FINTA"),"&lt;TECNICA&gt;",UPPER(anotacoes!I678))</f>
        <v>&lt;NAO_CLASSIFICADO&gt;</v>
      </c>
      <c r="N678" t="str">
        <f>IF(OR(L678="ATTACK",L678="FINTA"),UPPER(anotacoes!I678),"")</f>
        <v/>
      </c>
      <c r="O678" s="6" t="str">
        <f>IF(anotacoes!N678=0,"",anotacoes!N678)</f>
        <v/>
      </c>
      <c r="P678" t="str">
        <f>IF(anotacoes!M678=0,"",UPPER(anotacoes!M678))</f>
        <v/>
      </c>
      <c r="Q678" t="str">
        <f t="shared" si="21"/>
        <v>INSERT INTO CONVERSAO_LUTA_ACAO (cd_conversao, id_luta, sequencia, momento_inicio, momento_fim, quem_faz, quem_sofre, acao_tipo, acao, tecnica, direcao, pontuacao) VALUES (1, 12, 41, TRIM(' 00:05:27,573'), TRIM(' 00:05:39,358'), '&lt;ARBITRO_DESCONHECIDO&gt;', '', 'PAUSE', '&lt;NAO_CLASSIFICADO&gt;', NULL, NULL, NULL)</v>
      </c>
      <c r="R678" t="s">
        <v>10327</v>
      </c>
    </row>
    <row r="679" spans="1:18" hidden="1" x14ac:dyDescent="0.25">
      <c r="A679" s="7">
        <f>anotacoes!D679</f>
        <v>40580</v>
      </c>
      <c r="B679" t="str">
        <f>anotacoes!C679</f>
        <v>GRAND SLAM PARIS 2011</v>
      </c>
      <c r="C679" t="str">
        <f>anotacoes!E679</f>
        <v>BISCHOF</v>
      </c>
      <c r="D679" t="str">
        <f>anotacoes!F679</f>
        <v>MARESCH</v>
      </c>
      <c r="E679" t="s">
        <v>10325</v>
      </c>
      <c r="F679">
        <f>anotacoes!A679</f>
        <v>12</v>
      </c>
      <c r="G679">
        <f>anotacoes!B679</f>
        <v>42</v>
      </c>
      <c r="H679" t="str">
        <f>anotacoes!K679</f>
        <v xml:space="preserve"> 00:05:39,358</v>
      </c>
      <c r="I679" t="str">
        <f>anotacoes!L679</f>
        <v xml:space="preserve"> 00:05:41,811</v>
      </c>
      <c r="J679" t="str">
        <f>IF(L679="PAUSE",E679,IF(anotacoes!G683=conversao_anotacoes!C679,conversao_anotacoes!C679,conversao_anotacoes!D679))</f>
        <v>BISCHOF</v>
      </c>
      <c r="K679" t="str">
        <f t="shared" si="20"/>
        <v>MARESCH</v>
      </c>
      <c r="L679" t="str">
        <f>UPPER(anotacoes!H679)</f>
        <v>DISPLACEMENT</v>
      </c>
      <c r="M679" t="str">
        <f>IF(OR(L679="ATTACK",L679="FINTA"),"&lt;TECNICA&gt;",UPPER(anotacoes!I679))</f>
        <v>2-3 STEP HESITANT RIGHT</v>
      </c>
      <c r="N679" t="str">
        <f>IF(OR(L679="ATTACK",L679="FINTA"),UPPER(anotacoes!I679),"")</f>
        <v/>
      </c>
      <c r="O679" s="6" t="str">
        <f>IF(anotacoes!N679=0,"",anotacoes!N679)</f>
        <v/>
      </c>
      <c r="P679" t="str">
        <f>IF(anotacoes!M679=0,"",UPPER(anotacoes!M679))</f>
        <v/>
      </c>
      <c r="Q679" t="str">
        <f t="shared" si="21"/>
        <v>INSERT INTO CONVERSAO_LUTA_ACAO (cd_conversao, id_luta, sequencia, momento_inicio, momento_fim, quem_faz, quem_sofre, acao_tipo, acao, tecnica, direcao, pontuacao) VALUES (1, 12, 42, TRIM(' 00:05:39,358'), TRIM(' 00:05:41,811'), 'BISCHOF', 'MARESCH', 'DISPLACEMENT', '2-3 STEP HESITANT RIGHT', NULL, NULL, NULL)</v>
      </c>
      <c r="R679" t="s">
        <v>10327</v>
      </c>
    </row>
    <row r="680" spans="1:18" hidden="1" x14ac:dyDescent="0.25">
      <c r="A680" s="7">
        <f>anotacoes!D680</f>
        <v>40580</v>
      </c>
      <c r="B680" t="str">
        <f>anotacoes!C680</f>
        <v>GRAND SLAM PARIS 2011</v>
      </c>
      <c r="C680" t="str">
        <f>anotacoes!E680</f>
        <v>BISCHOF</v>
      </c>
      <c r="D680" t="str">
        <f>anotacoes!F680</f>
        <v>MARESCH</v>
      </c>
      <c r="E680" t="s">
        <v>10325</v>
      </c>
      <c r="F680">
        <f>anotacoes!A680</f>
        <v>12</v>
      </c>
      <c r="G680">
        <f>anotacoes!B680</f>
        <v>43</v>
      </c>
      <c r="H680" t="str">
        <f>anotacoes!K680</f>
        <v xml:space="preserve"> 00:05:41,811</v>
      </c>
      <c r="I680" t="str">
        <f>anotacoes!L680</f>
        <v xml:space="preserve"> 00:05:58,302</v>
      </c>
      <c r="J680" t="str">
        <f>IF(L680="PAUSE",E680,IF(anotacoes!G684=conversao_anotacoes!C680,conversao_anotacoes!C680,conversao_anotacoes!D680))</f>
        <v>BISCHOF</v>
      </c>
      <c r="K680" t="str">
        <f t="shared" si="20"/>
        <v>MARESCH</v>
      </c>
      <c r="L680" t="str">
        <f>UPPER(anotacoes!H680)</f>
        <v>DISPLACEMENT</v>
      </c>
      <c r="M680" t="str">
        <f>IF(OR(L680="ATTACK",L680="FINTA"),"&lt;TECNICA&gt;",UPPER(anotacoes!I680))</f>
        <v>TRY TO GRIP WITH CONTACT</v>
      </c>
      <c r="N680" t="str">
        <f>IF(OR(L680="ATTACK",L680="FINTA"),UPPER(anotacoes!I680),"")</f>
        <v/>
      </c>
      <c r="O680" s="6" t="str">
        <f>IF(anotacoes!N680=0,"",anotacoes!N680)</f>
        <v/>
      </c>
      <c r="P680" t="str">
        <f>IF(anotacoes!M680=0,"",UPPER(anotacoes!M680))</f>
        <v/>
      </c>
      <c r="Q680" t="str">
        <f t="shared" si="21"/>
        <v>INSERT INTO CONVERSAO_LUTA_ACAO (cd_conversao, id_luta, sequencia, momento_inicio, momento_fim, quem_faz, quem_sofre, acao_tipo, acao, tecnica, direcao, pontuacao) VALUES (1, 12, 43, TRIM(' 00:05:41,811'), TRIM(' 00:05:58,302'), 'BISCHOF', 'MARESCH', 'DISPLACEMENT', 'TRY TO GRIP WITH CONTACT', NULL, NULL, NULL)</v>
      </c>
      <c r="R680" t="s">
        <v>10327</v>
      </c>
    </row>
    <row r="681" spans="1:18" hidden="1" x14ac:dyDescent="0.25">
      <c r="A681" s="7">
        <f>anotacoes!D681</f>
        <v>40580</v>
      </c>
      <c r="B681" t="str">
        <f>anotacoes!C681</f>
        <v>GRAND SLAM PARIS 2011</v>
      </c>
      <c r="C681" t="str">
        <f>anotacoes!E681</f>
        <v>BISCHOF</v>
      </c>
      <c r="D681" t="str">
        <f>anotacoes!F681</f>
        <v>MARESCH</v>
      </c>
      <c r="E681" t="s">
        <v>10325</v>
      </c>
      <c r="F681">
        <f>anotacoes!A681</f>
        <v>12</v>
      </c>
      <c r="G681">
        <f>anotacoes!B681</f>
        <v>44</v>
      </c>
      <c r="H681" t="str">
        <f>anotacoes!K681</f>
        <v xml:space="preserve"> 00:05:58,302</v>
      </c>
      <c r="I681" t="str">
        <f>anotacoes!L681</f>
        <v xml:space="preserve"> 00:06:42,067</v>
      </c>
      <c r="J681" t="str">
        <f>IF(L681="PAUSE",E681,IF(anotacoes!G685=conversao_anotacoes!C681,conversao_anotacoes!C681,conversao_anotacoes!D681))</f>
        <v>BISCHOF</v>
      </c>
      <c r="K681" t="str">
        <f t="shared" si="20"/>
        <v>MARESCH</v>
      </c>
      <c r="L681" t="str">
        <f>UPPER(anotacoes!H681)</f>
        <v>GRIP TIME</v>
      </c>
      <c r="M681" t="str">
        <f>IF(OR(L681="ATTACK",L681="FINTA"),"&lt;TECNICA&gt;",UPPER(anotacoes!I681))</f>
        <v>RIGHT SLEEVE LEFT SLEEVE</v>
      </c>
      <c r="N681" t="str">
        <f>IF(OR(L681="ATTACK",L681="FINTA"),UPPER(anotacoes!I681),"")</f>
        <v/>
      </c>
      <c r="O681" s="6" t="str">
        <f>IF(anotacoes!N681=0,"",anotacoes!N681)</f>
        <v/>
      </c>
      <c r="P681" t="str">
        <f>IF(anotacoes!M681=0,"",UPPER(anotacoes!M681))</f>
        <v/>
      </c>
      <c r="Q681" t="str">
        <f t="shared" si="21"/>
        <v>INSERT INTO CONVERSAO_LUTA_ACAO (cd_conversao, id_luta, sequencia, momento_inicio, momento_fim, quem_faz, quem_sofre, acao_tipo, acao, tecnica, direcao, pontuacao) VALUES (1, 12, 44, TRIM(' 00:05:58,302'), TRIM(' 00:06:42,067'), 'BISCHOF', 'MARESCH', 'GRIP TIME', 'RIGHT SLEEVE LEFT SLEEVE', NULL, NULL, NULL)</v>
      </c>
      <c r="R681" t="s">
        <v>10327</v>
      </c>
    </row>
    <row r="682" spans="1:18" hidden="1" x14ac:dyDescent="0.25">
      <c r="A682" s="7">
        <f>anotacoes!D682</f>
        <v>40580</v>
      </c>
      <c r="B682" t="str">
        <f>anotacoes!C682</f>
        <v>GRAND SLAM PARIS 2011</v>
      </c>
      <c r="C682" t="str">
        <f>anotacoes!E682</f>
        <v>BISCHOF</v>
      </c>
      <c r="D682" t="str">
        <f>anotacoes!F682</f>
        <v>MARESCH</v>
      </c>
      <c r="E682" t="s">
        <v>10325</v>
      </c>
      <c r="F682">
        <f>anotacoes!A682</f>
        <v>12</v>
      </c>
      <c r="G682">
        <f>anotacoes!B682</f>
        <v>45</v>
      </c>
      <c r="H682" t="str">
        <f>anotacoes!K682</f>
        <v xml:space="preserve"> 00:06:42,067</v>
      </c>
      <c r="I682" t="str">
        <f>anotacoes!L682</f>
        <v xml:space="preserve"> 00:06:42,067</v>
      </c>
      <c r="J682" t="str">
        <f>IF(L682="PAUSE",E682,IF(anotacoes!G686=conversao_anotacoes!C682,conversao_anotacoes!C682,conversao_anotacoes!D682))</f>
        <v>BISCHOF</v>
      </c>
      <c r="K682" t="str">
        <f t="shared" si="20"/>
        <v>MARESCH</v>
      </c>
      <c r="L682" t="str">
        <f>UPPER(anotacoes!H682)</f>
        <v>END OF COMBAT</v>
      </c>
      <c r="M682" t="str">
        <f>IF(OR(L682="ATTACK",L682="FINTA"),"&lt;TECNICA&gt;",UPPER(anotacoes!I682))</f>
        <v>&lt;NULL&gt;</v>
      </c>
      <c r="N682" t="str">
        <f>IF(OR(L682="ATTACK",L682="FINTA"),UPPER(anotacoes!I682),"")</f>
        <v/>
      </c>
      <c r="O682" s="6" t="str">
        <f>IF(anotacoes!N682=0,"",anotacoes!N682)</f>
        <v/>
      </c>
      <c r="P682" t="str">
        <f>IF(anotacoes!M682=0,"",UPPER(anotacoes!M682))</f>
        <v/>
      </c>
      <c r="Q682" t="str">
        <f t="shared" si="21"/>
        <v>INSERT INTO CONVERSAO_LUTA_ACAO (cd_conversao, id_luta, sequencia, momento_inicio, momento_fim, quem_faz, quem_sofre, acao_tipo, acao, tecnica, direcao, pontuacao) VALUES (1, 12, 45, TRIM(' 00:06:42,067'), TRIM(' 00:06:42,067'), 'BISCHOF', 'MARESCH', 'END OF COMBAT', '&lt;NULL&gt;', NULL, NULL, NULL)</v>
      </c>
      <c r="R682" t="s">
        <v>10327</v>
      </c>
    </row>
    <row r="683" spans="1:18" hidden="1" x14ac:dyDescent="0.25">
      <c r="A683" s="7">
        <f>anotacoes!D683</f>
        <v>40594</v>
      </c>
      <c r="B683" t="str">
        <f>anotacoes!C683</f>
        <v>GRAND PRIX DUSSELDORF 2011</v>
      </c>
      <c r="C683" t="str">
        <f>anotacoes!E683</f>
        <v>BISCHOF</v>
      </c>
      <c r="D683" t="str">
        <f>anotacoes!F683</f>
        <v>DUMINICA</v>
      </c>
      <c r="E683" t="s">
        <v>10325</v>
      </c>
      <c r="F683">
        <f>anotacoes!A683</f>
        <v>13</v>
      </c>
      <c r="G683">
        <f>anotacoes!B683</f>
        <v>1</v>
      </c>
      <c r="H683" t="str">
        <f>anotacoes!K683</f>
        <v xml:space="preserve"> 00:00:00,402</v>
      </c>
      <c r="I683" t="str">
        <f>anotacoes!L683</f>
        <v xml:space="preserve"> 00:00:02,640</v>
      </c>
      <c r="J683" t="str">
        <f>IF(L683="PAUSE",E683,IF(anotacoes!G687=conversao_anotacoes!C683,conversao_anotacoes!C683,conversao_anotacoes!D683))</f>
        <v>&lt;ARBITRO_DESCONHECIDO&gt;</v>
      </c>
      <c r="K683" t="str">
        <f t="shared" si="20"/>
        <v/>
      </c>
      <c r="L683" t="str">
        <f>UPPER(anotacoes!H683)</f>
        <v>PAUSE</v>
      </c>
      <c r="M683" t="str">
        <f>IF(OR(L683="ATTACK",L683="FINTA"),"&lt;TECNICA&gt;",UPPER(anotacoes!I683))</f>
        <v>SHIDO WITHOUT SCORE</v>
      </c>
      <c r="N683" t="str">
        <f>IF(OR(L683="ATTACK",L683="FINTA"),UPPER(anotacoes!I683),"")</f>
        <v/>
      </c>
      <c r="O683" s="6" t="str">
        <f>IF(anotacoes!N683=0,"",anotacoes!N683)</f>
        <v/>
      </c>
      <c r="P683" t="str">
        <f>IF(anotacoes!M683=0,"",UPPER(anotacoes!M683))</f>
        <v/>
      </c>
      <c r="Q683" t="str">
        <f t="shared" si="21"/>
        <v>INSERT INTO CONVERSAO_LUTA_ACAO (cd_conversao, id_luta, sequencia, momento_inicio, momento_fim, quem_faz, quem_sofre, acao_tipo, acao, tecnica, direcao, pontuacao) VALUES (1, 13, 1, TRIM(' 00:00:00,402'), TRIM(' 00:00:02,640'), '&lt;ARBITRO_DESCONHECIDO&gt;', '', 'PAUSE', 'SHIDO WITHOUT SCORE', NULL, NULL, NULL)</v>
      </c>
      <c r="R683" t="s">
        <v>10327</v>
      </c>
    </row>
    <row r="684" spans="1:18" hidden="1" x14ac:dyDescent="0.25">
      <c r="A684" s="7">
        <f>anotacoes!D684</f>
        <v>40594</v>
      </c>
      <c r="B684" t="str">
        <f>anotacoes!C684</f>
        <v>GRAND PRIX DUSSELDORF 2011</v>
      </c>
      <c r="C684" t="str">
        <f>anotacoes!E684</f>
        <v>BISCHOF</v>
      </c>
      <c r="D684" t="str">
        <f>anotacoes!F684</f>
        <v>DUMINICA</v>
      </c>
      <c r="E684" t="s">
        <v>10325</v>
      </c>
      <c r="F684">
        <f>anotacoes!A684</f>
        <v>13</v>
      </c>
      <c r="G684">
        <f>anotacoes!B684</f>
        <v>2</v>
      </c>
      <c r="H684" t="str">
        <f>anotacoes!K684</f>
        <v xml:space="preserve"> 00:00:02,826</v>
      </c>
      <c r="I684" t="str">
        <f>anotacoes!L684</f>
        <v xml:space="preserve"> 00:00:04,945</v>
      </c>
      <c r="J684" t="str">
        <f>IF(L684="PAUSE",E684,IF(anotacoes!G688=conversao_anotacoes!C684,conversao_anotacoes!C684,conversao_anotacoes!D684))</f>
        <v>BISCHOF</v>
      </c>
      <c r="K684" t="str">
        <f t="shared" si="20"/>
        <v>DUMINICA</v>
      </c>
      <c r="L684" t="str">
        <f>UPPER(anotacoes!H684)</f>
        <v>DISPLACEMENT</v>
      </c>
      <c r="M684" t="str">
        <f>IF(OR(L684="ATTACK",L684="FINTA"),"&lt;TECNICA&gt;",UPPER(anotacoes!I684))</f>
        <v>2-3 STEP HESITANT RIGHT</v>
      </c>
      <c r="N684" t="str">
        <f>IF(OR(L684="ATTACK",L684="FINTA"),UPPER(anotacoes!I684),"")</f>
        <v/>
      </c>
      <c r="O684" s="6" t="str">
        <f>IF(anotacoes!N684=0,"",anotacoes!N684)</f>
        <v/>
      </c>
      <c r="P684" t="str">
        <f>IF(anotacoes!M684=0,"",UPPER(anotacoes!M684))</f>
        <v/>
      </c>
      <c r="Q684" t="str">
        <f t="shared" si="21"/>
        <v>INSERT INTO CONVERSAO_LUTA_ACAO (cd_conversao, id_luta, sequencia, momento_inicio, momento_fim, quem_faz, quem_sofre, acao_tipo, acao, tecnica, direcao, pontuacao) VALUES (1, 13, 2, TRIM(' 00:00:02,826'), TRIM(' 00:00:04,945'), 'BISCHOF', 'DUMINICA', 'DISPLACEMENT', '2-3 STEP HESITANT RIGHT', NULL, NULL, NULL)</v>
      </c>
      <c r="R684" t="s">
        <v>10327</v>
      </c>
    </row>
    <row r="685" spans="1:18" hidden="1" x14ac:dyDescent="0.25">
      <c r="A685" s="7">
        <f>anotacoes!D685</f>
        <v>40594</v>
      </c>
      <c r="B685" t="str">
        <f>anotacoes!C685</f>
        <v>GRAND PRIX DUSSELDORF 2011</v>
      </c>
      <c r="C685" t="str">
        <f>anotacoes!E685</f>
        <v>BISCHOF</v>
      </c>
      <c r="D685" t="str">
        <f>anotacoes!F685</f>
        <v>DUMINICA</v>
      </c>
      <c r="E685" t="s">
        <v>10325</v>
      </c>
      <c r="F685">
        <f>anotacoes!A685</f>
        <v>13</v>
      </c>
      <c r="G685">
        <f>anotacoes!B685</f>
        <v>3</v>
      </c>
      <c r="H685" t="str">
        <f>anotacoes!K685</f>
        <v xml:space="preserve"> 00:00:04,945</v>
      </c>
      <c r="I685" t="str">
        <f>anotacoes!L685</f>
        <v xml:space="preserve"> 00:00:08,985</v>
      </c>
      <c r="J685" t="str">
        <f>IF(L685="PAUSE",E685,IF(anotacoes!G689=conversao_anotacoes!C685,conversao_anotacoes!C685,conversao_anotacoes!D685))</f>
        <v>BISCHOF</v>
      </c>
      <c r="K685" t="str">
        <f t="shared" si="20"/>
        <v>DUMINICA</v>
      </c>
      <c r="L685" t="str">
        <f>UPPER(anotacoes!H685)</f>
        <v>GRIP TIME</v>
      </c>
      <c r="M685" t="str">
        <f>IF(OR(L685="ATTACK",L685="FINTA"),"&lt;TECNICA&gt;",UPPER(anotacoes!I685))</f>
        <v>LEFT BACK RIGHT SLEEVE</v>
      </c>
      <c r="N685" t="str">
        <f>IF(OR(L685="ATTACK",L685="FINTA"),UPPER(anotacoes!I685),"")</f>
        <v/>
      </c>
      <c r="O685" s="6" t="str">
        <f>IF(anotacoes!N685=0,"",anotacoes!N685)</f>
        <v/>
      </c>
      <c r="P685" t="str">
        <f>IF(anotacoes!M685=0,"",UPPER(anotacoes!M685))</f>
        <v/>
      </c>
      <c r="Q685" t="str">
        <f t="shared" si="21"/>
        <v>INSERT INTO CONVERSAO_LUTA_ACAO (cd_conversao, id_luta, sequencia, momento_inicio, momento_fim, quem_faz, quem_sofre, acao_tipo, acao, tecnica, direcao, pontuacao) VALUES (1, 13, 3, TRIM(' 00:00:04,945'), TRIM(' 00:00:08,985'), 'BISCHOF', 'DUMINICA', 'GRIP TIME', 'LEFT BACK RIGHT SLEEVE', NULL, NULL, NULL)</v>
      </c>
      <c r="R685" t="s">
        <v>10327</v>
      </c>
    </row>
    <row r="686" spans="1:18" hidden="1" x14ac:dyDescent="0.25">
      <c r="A686" s="7">
        <f>anotacoes!D686</f>
        <v>40594</v>
      </c>
      <c r="B686" t="str">
        <f>anotacoes!C686</f>
        <v>GRAND PRIX DUSSELDORF 2011</v>
      </c>
      <c r="C686" t="str">
        <f>anotacoes!E686</f>
        <v>BISCHOF</v>
      </c>
      <c r="D686" t="str">
        <f>anotacoes!F686</f>
        <v>DUMINICA</v>
      </c>
      <c r="E686" t="s">
        <v>10325</v>
      </c>
      <c r="F686">
        <f>anotacoes!A686</f>
        <v>13</v>
      </c>
      <c r="G686">
        <f>anotacoes!B686</f>
        <v>4</v>
      </c>
      <c r="H686" t="str">
        <f>anotacoes!K686</f>
        <v xml:space="preserve"> 00:00:08,985</v>
      </c>
      <c r="I686" t="str">
        <f>anotacoes!L686</f>
        <v xml:space="preserve"> 00:00:13,695</v>
      </c>
      <c r="J686" t="str">
        <f>IF(L686="PAUSE",E686,IF(anotacoes!G690=conversao_anotacoes!C686,conversao_anotacoes!C686,conversao_anotacoes!D686))</f>
        <v>BISCHOF</v>
      </c>
      <c r="K686" t="str">
        <f t="shared" si="20"/>
        <v>DUMINICA</v>
      </c>
      <c r="L686" t="str">
        <f>UPPER(anotacoes!H686)</f>
        <v>DISPLACEMENT</v>
      </c>
      <c r="M686" t="str">
        <f>IF(OR(L686="ATTACK",L686="FINTA"),"&lt;TECNICA&gt;",UPPER(anotacoes!I686))</f>
        <v>TRY TO GRIP WITH CONTACT</v>
      </c>
      <c r="N686" t="str">
        <f>IF(OR(L686="ATTACK",L686="FINTA"),UPPER(anotacoes!I686),"")</f>
        <v/>
      </c>
      <c r="O686" s="6" t="str">
        <f>IF(anotacoes!N686=0,"",anotacoes!N686)</f>
        <v/>
      </c>
      <c r="P686" t="str">
        <f>IF(anotacoes!M686=0,"",UPPER(anotacoes!M686))</f>
        <v/>
      </c>
      <c r="Q686" t="str">
        <f t="shared" si="21"/>
        <v>INSERT INTO CONVERSAO_LUTA_ACAO (cd_conversao, id_luta, sequencia, momento_inicio, momento_fim, quem_faz, quem_sofre, acao_tipo, acao, tecnica, direcao, pontuacao) VALUES (1, 13, 4, TRIM(' 00:00:08,985'), TRIM(' 00:00:13,695'), 'BISCHOF', 'DUMINICA', 'DISPLACEMENT', 'TRY TO GRIP WITH CONTACT', NULL, NULL, NULL)</v>
      </c>
      <c r="R686" t="s">
        <v>10327</v>
      </c>
    </row>
    <row r="687" spans="1:18" hidden="1" x14ac:dyDescent="0.25">
      <c r="A687" s="7">
        <f>anotacoes!D687</f>
        <v>40594</v>
      </c>
      <c r="B687" t="str">
        <f>anotacoes!C687</f>
        <v>GRAND PRIX DUSSELDORF 2011</v>
      </c>
      <c r="C687" t="str">
        <f>anotacoes!E687</f>
        <v>BISCHOF</v>
      </c>
      <c r="D687" t="str">
        <f>anotacoes!F687</f>
        <v>DUMINICA</v>
      </c>
      <c r="E687" t="s">
        <v>10325</v>
      </c>
      <c r="F687">
        <f>anotacoes!A687</f>
        <v>13</v>
      </c>
      <c r="G687">
        <f>anotacoes!B687</f>
        <v>5</v>
      </c>
      <c r="H687" t="str">
        <f>anotacoes!K687</f>
        <v xml:space="preserve"> 00:00:13,695</v>
      </c>
      <c r="I687" t="str">
        <f>anotacoes!L687</f>
        <v xml:space="preserve"> 00:00:20,903</v>
      </c>
      <c r="J687" t="str">
        <f>IF(L687="PAUSE",E687,IF(anotacoes!G691=conversao_anotacoes!C687,conversao_anotacoes!C687,conversao_anotacoes!D687))</f>
        <v>BISCHOF</v>
      </c>
      <c r="K687" t="str">
        <f t="shared" si="20"/>
        <v>DUMINICA</v>
      </c>
      <c r="L687" t="str">
        <f>UPPER(anotacoes!H687)</f>
        <v>GRIP TIME</v>
      </c>
      <c r="M687" t="str">
        <f>IF(OR(L687="ATTACK",L687="FINTA"),"&lt;TECNICA&gt;",UPPER(anotacoes!I687))</f>
        <v>LEFT COLLAR</v>
      </c>
      <c r="N687" t="str">
        <f>IF(OR(L687="ATTACK",L687="FINTA"),UPPER(anotacoes!I687),"")</f>
        <v/>
      </c>
      <c r="O687" s="6" t="str">
        <f>IF(anotacoes!N687=0,"",anotacoes!N687)</f>
        <v/>
      </c>
      <c r="P687" t="str">
        <f>IF(anotacoes!M687=0,"",UPPER(anotacoes!M687))</f>
        <v/>
      </c>
      <c r="Q687" t="str">
        <f t="shared" si="21"/>
        <v>INSERT INTO CONVERSAO_LUTA_ACAO (cd_conversao, id_luta, sequencia, momento_inicio, momento_fim, quem_faz, quem_sofre, acao_tipo, acao, tecnica, direcao, pontuacao) VALUES (1, 13, 5, TRIM(' 00:00:13,695'), TRIM(' 00:00:20,903'), 'BISCHOF', 'DUMINICA', 'GRIP TIME', 'LEFT COLLAR', NULL, NULL, NULL)</v>
      </c>
      <c r="R687" t="s">
        <v>10327</v>
      </c>
    </row>
    <row r="688" spans="1:18" hidden="1" x14ac:dyDescent="0.25">
      <c r="A688" s="7">
        <f>anotacoes!D688</f>
        <v>40594</v>
      </c>
      <c r="B688" t="str">
        <f>anotacoes!C688</f>
        <v>GRAND PRIX DUSSELDORF 2011</v>
      </c>
      <c r="C688" t="str">
        <f>anotacoes!E688</f>
        <v>BISCHOF</v>
      </c>
      <c r="D688" t="str">
        <f>anotacoes!F688</f>
        <v>DUMINICA</v>
      </c>
      <c r="E688" t="s">
        <v>10325</v>
      </c>
      <c r="F688">
        <f>anotacoes!A688</f>
        <v>13</v>
      </c>
      <c r="G688">
        <f>anotacoes!B688</f>
        <v>6</v>
      </c>
      <c r="H688" t="str">
        <f>anotacoes!K688</f>
        <v xml:space="preserve"> 00:00:20,903</v>
      </c>
      <c r="I688" t="str">
        <f>anotacoes!L688</f>
        <v xml:space="preserve"> 00:00:27,231</v>
      </c>
      <c r="J688" t="str">
        <f>IF(L688="PAUSE",E688,IF(anotacoes!G692=conversao_anotacoes!C688,conversao_anotacoes!C688,conversao_anotacoes!D688))</f>
        <v>BISCHOF</v>
      </c>
      <c r="K688" t="str">
        <f t="shared" si="20"/>
        <v>DUMINICA</v>
      </c>
      <c r="L688" t="str">
        <f>UPPER(anotacoes!H688)</f>
        <v>GRIP TIME</v>
      </c>
      <c r="M688" t="str">
        <f>IF(OR(L688="ATTACK",L688="FINTA"),"&lt;TECNICA&gt;",UPPER(anotacoes!I688))</f>
        <v>RIGHT COLLAR LEFT SLEEVE</v>
      </c>
      <c r="N688" t="str">
        <f>IF(OR(L688="ATTACK",L688="FINTA"),UPPER(anotacoes!I688),"")</f>
        <v/>
      </c>
      <c r="O688" s="6" t="str">
        <f>IF(anotacoes!N688=0,"",anotacoes!N688)</f>
        <v/>
      </c>
      <c r="P688" t="str">
        <f>IF(anotacoes!M688=0,"",UPPER(anotacoes!M688))</f>
        <v/>
      </c>
      <c r="Q688" t="str">
        <f t="shared" si="21"/>
        <v>INSERT INTO CONVERSAO_LUTA_ACAO (cd_conversao, id_luta, sequencia, momento_inicio, momento_fim, quem_faz, quem_sofre, acao_tipo, acao, tecnica, direcao, pontuacao) VALUES (1, 13, 6, TRIM(' 00:00:20,903'), TRIM(' 00:00:27,231'), 'BISCHOF', 'DUMINICA', 'GRIP TIME', 'RIGHT COLLAR LEFT SLEEVE', NULL, NULL, NULL)</v>
      </c>
      <c r="R688" t="s">
        <v>10327</v>
      </c>
    </row>
    <row r="689" spans="1:18" hidden="1" x14ac:dyDescent="0.25">
      <c r="A689" s="7">
        <f>anotacoes!D689</f>
        <v>40594</v>
      </c>
      <c r="B689" t="str">
        <f>anotacoes!C689</f>
        <v>GRAND PRIX DUSSELDORF 2011</v>
      </c>
      <c r="C689" t="str">
        <f>anotacoes!E689</f>
        <v>BISCHOF</v>
      </c>
      <c r="D689" t="str">
        <f>anotacoes!F689</f>
        <v>DUMINICA</v>
      </c>
      <c r="E689" t="s">
        <v>10325</v>
      </c>
      <c r="F689">
        <f>anotacoes!A689</f>
        <v>13</v>
      </c>
      <c r="G689">
        <f>anotacoes!B689</f>
        <v>7</v>
      </c>
      <c r="H689" t="str">
        <f>anotacoes!K689</f>
        <v xml:space="preserve"> 00:00:27,231</v>
      </c>
      <c r="I689" t="str">
        <f>anotacoes!L689</f>
        <v xml:space="preserve"> 00:00:29,495</v>
      </c>
      <c r="J689" t="str">
        <f>IF(L689="PAUSE",E689,IF(anotacoes!G693=conversao_anotacoes!C689,conversao_anotacoes!C689,conversao_anotacoes!D689))</f>
        <v>BISCHOF</v>
      </c>
      <c r="K689" t="str">
        <f t="shared" si="20"/>
        <v>DUMINICA</v>
      </c>
      <c r="L689" t="str">
        <f>UPPER(anotacoes!H689)</f>
        <v>DEFENSE</v>
      </c>
      <c r="M689" t="str">
        <f>IF(OR(L689="ATTACK",L689="FINTA"),"&lt;TECNICA&gt;",UPPER(anotacoes!I689))</f>
        <v>TAE-SABAKI RIGHT INCLINED</v>
      </c>
      <c r="N689" t="str">
        <f>IF(OR(L689="ATTACK",L689="FINTA"),UPPER(anotacoes!I689),"")</f>
        <v/>
      </c>
      <c r="O689" s="6" t="str">
        <f>IF(anotacoes!N689=0,"",anotacoes!N689)</f>
        <v/>
      </c>
      <c r="P689" t="str">
        <f>IF(anotacoes!M689=0,"",UPPER(anotacoes!M689))</f>
        <v/>
      </c>
      <c r="Q689" t="str">
        <f t="shared" si="21"/>
        <v>INSERT INTO CONVERSAO_LUTA_ACAO (cd_conversao, id_luta, sequencia, momento_inicio, momento_fim, quem_faz, quem_sofre, acao_tipo, acao, tecnica, direcao, pontuacao) VALUES (1, 13, 7, TRIM(' 00:00:27,231'), TRIM(' 00:00:29,495'), 'BISCHOF', 'DUMINICA', 'DEFENSE', 'TAE-SABAKI RIGHT INCLINED', NULL, NULL, NULL)</v>
      </c>
      <c r="R689" t="s">
        <v>10327</v>
      </c>
    </row>
    <row r="690" spans="1:18" hidden="1" x14ac:dyDescent="0.25">
      <c r="A690" s="7">
        <f>anotacoes!D690</f>
        <v>40594</v>
      </c>
      <c r="B690" t="str">
        <f>anotacoes!C690</f>
        <v>GRAND PRIX DUSSELDORF 2011</v>
      </c>
      <c r="C690" t="str">
        <f>anotacoes!E690</f>
        <v>BISCHOF</v>
      </c>
      <c r="D690" t="str">
        <f>anotacoes!F690</f>
        <v>DUMINICA</v>
      </c>
      <c r="E690" t="s">
        <v>10325</v>
      </c>
      <c r="F690">
        <f>anotacoes!A690</f>
        <v>13</v>
      </c>
      <c r="G690">
        <f>anotacoes!B690</f>
        <v>8</v>
      </c>
      <c r="H690" t="str">
        <f>anotacoes!K690</f>
        <v xml:space="preserve"> 00:00:29,667</v>
      </c>
      <c r="I690" t="str">
        <f>anotacoes!L690</f>
        <v xml:space="preserve"> 00:00:30,293</v>
      </c>
      <c r="J690" t="str">
        <f>IF(L690="PAUSE",E690,IF(anotacoes!G694=conversao_anotacoes!C690,conversao_anotacoes!C690,conversao_anotacoes!D690))</f>
        <v>BISCHOF</v>
      </c>
      <c r="K690" t="str">
        <f t="shared" si="20"/>
        <v>DUMINICA</v>
      </c>
      <c r="L690" t="str">
        <f>UPPER(anotacoes!H690)</f>
        <v>TRANSITION</v>
      </c>
      <c r="M690" t="str">
        <f>IF(OR(L690="ATTACK",L690="FINTA"),"&lt;TECNICA&gt;",UPPER(anotacoes!I690))</f>
        <v>&lt;NAO_CLASSIFICADO&gt;</v>
      </c>
      <c r="N690" t="str">
        <f>IF(OR(L690="ATTACK",L690="FINTA"),UPPER(anotacoes!I690),"")</f>
        <v/>
      </c>
      <c r="O690" s="6" t="str">
        <f>IF(anotacoes!N690=0,"",anotacoes!N690)</f>
        <v/>
      </c>
      <c r="P690" t="str">
        <f>IF(anotacoes!M690=0,"",UPPER(anotacoes!M690))</f>
        <v/>
      </c>
      <c r="Q690" t="str">
        <f t="shared" si="21"/>
        <v>INSERT INTO CONVERSAO_LUTA_ACAO (cd_conversao, id_luta, sequencia, momento_inicio, momento_fim, quem_faz, quem_sofre, acao_tipo, acao, tecnica, direcao, pontuacao) VALUES (1, 13, 8, TRIM(' 00:00:29,667'), TRIM(' 00:00:30,293'), 'BISCHOF', 'DUMINICA', 'TRANSITION', '&lt;NAO_CLASSIFICADO&gt;', NULL, NULL, NULL)</v>
      </c>
      <c r="R690" t="s">
        <v>10327</v>
      </c>
    </row>
    <row r="691" spans="1:18" hidden="1" x14ac:dyDescent="0.25">
      <c r="A691" s="7">
        <f>anotacoes!D691</f>
        <v>40594</v>
      </c>
      <c r="B691" t="str">
        <f>anotacoes!C691</f>
        <v>GRAND PRIX DUSSELDORF 2011</v>
      </c>
      <c r="C691" t="str">
        <f>anotacoes!E691</f>
        <v>BISCHOF</v>
      </c>
      <c r="D691" t="str">
        <f>anotacoes!F691</f>
        <v>DUMINICA</v>
      </c>
      <c r="E691" t="s">
        <v>10325</v>
      </c>
      <c r="F691">
        <f>anotacoes!A691</f>
        <v>13</v>
      </c>
      <c r="G691">
        <f>anotacoes!B691</f>
        <v>9</v>
      </c>
      <c r="H691" t="str">
        <f>anotacoes!K691</f>
        <v xml:space="preserve"> 00:00:30,293</v>
      </c>
      <c r="I691" t="str">
        <f>anotacoes!L691</f>
        <v xml:space="preserve"> 00:00:35,567</v>
      </c>
      <c r="J691" t="str">
        <f>IF(L691="PAUSE",E691,IF(anotacoes!G695=conversao_anotacoes!C691,conversao_anotacoes!C691,conversao_anotacoes!D691))</f>
        <v>&lt;ARBITRO_DESCONHECIDO&gt;</v>
      </c>
      <c r="K691" t="str">
        <f t="shared" si="20"/>
        <v/>
      </c>
      <c r="L691" t="str">
        <f>UPPER(anotacoes!H691)</f>
        <v>PAUSE</v>
      </c>
      <c r="M691" t="str">
        <f>IF(OR(L691="ATTACK",L691="FINTA"),"&lt;TECNICA&gt;",UPPER(anotacoes!I691))</f>
        <v>&lt;NAO_CLASSIFICADO&gt;</v>
      </c>
      <c r="N691" t="str">
        <f>IF(OR(L691="ATTACK",L691="FINTA"),UPPER(anotacoes!I691),"")</f>
        <v/>
      </c>
      <c r="O691" s="6" t="str">
        <f>IF(anotacoes!N691=0,"",anotacoes!N691)</f>
        <v/>
      </c>
      <c r="P691" t="str">
        <f>IF(anotacoes!M691=0,"",UPPER(anotacoes!M691))</f>
        <v/>
      </c>
      <c r="Q691" t="str">
        <f t="shared" si="21"/>
        <v>INSERT INTO CONVERSAO_LUTA_ACAO (cd_conversao, id_luta, sequencia, momento_inicio, momento_fim, quem_faz, quem_sofre, acao_tipo, acao, tecnica, direcao, pontuacao) VALUES (1, 13, 9, TRIM(' 00:00:30,293'), TRIM(' 00:00:35,567'), '&lt;ARBITRO_DESCONHECIDO&gt;', '', 'PAUSE', '&lt;NAO_CLASSIFICADO&gt;', NULL, NULL, NULL)</v>
      </c>
      <c r="R691" t="s">
        <v>10327</v>
      </c>
    </row>
    <row r="692" spans="1:18" hidden="1" x14ac:dyDescent="0.25">
      <c r="A692" s="7">
        <f>anotacoes!D692</f>
        <v>40594</v>
      </c>
      <c r="B692" t="str">
        <f>anotacoes!C692</f>
        <v>GRAND PRIX DUSSELDORF 2011</v>
      </c>
      <c r="C692" t="str">
        <f>anotacoes!E692</f>
        <v>BISCHOF</v>
      </c>
      <c r="D692" t="str">
        <f>anotacoes!F692</f>
        <v>DUMINICA</v>
      </c>
      <c r="E692" t="s">
        <v>10325</v>
      </c>
      <c r="F692">
        <f>anotacoes!A692</f>
        <v>13</v>
      </c>
      <c r="G692">
        <f>anotacoes!B692</f>
        <v>10</v>
      </c>
      <c r="H692" t="str">
        <f>anotacoes!K692</f>
        <v xml:space="preserve"> 00:00:35,744</v>
      </c>
      <c r="I692" t="str">
        <f>anotacoes!L692</f>
        <v xml:space="preserve"> 00:00:38,514</v>
      </c>
      <c r="J692" t="str">
        <f>IF(L692="PAUSE",E692,IF(anotacoes!G696=conversao_anotacoes!C692,conversao_anotacoes!C692,conversao_anotacoes!D692))</f>
        <v>&lt;ARBITRO_DESCONHECIDO&gt;</v>
      </c>
      <c r="K692" t="str">
        <f t="shared" si="20"/>
        <v/>
      </c>
      <c r="L692" t="str">
        <f>UPPER(anotacoes!H692)</f>
        <v>PAUSE</v>
      </c>
      <c r="M692" t="str">
        <f>IF(OR(L692="ATTACK",L692="FINTA"),"&lt;TECNICA&gt;",UPPER(anotacoes!I692))</f>
        <v>&lt;NAO_CLASSIFICADO&gt;</v>
      </c>
      <c r="N692" t="str">
        <f>IF(OR(L692="ATTACK",L692="FINTA"),UPPER(anotacoes!I692),"")</f>
        <v/>
      </c>
      <c r="O692" s="6" t="str">
        <f>IF(anotacoes!N692=0,"",anotacoes!N692)</f>
        <v/>
      </c>
      <c r="P692" t="str">
        <f>IF(anotacoes!M692=0,"",UPPER(anotacoes!M692))</f>
        <v/>
      </c>
      <c r="Q692" t="str">
        <f t="shared" si="21"/>
        <v>INSERT INTO CONVERSAO_LUTA_ACAO (cd_conversao, id_luta, sequencia, momento_inicio, momento_fim, quem_faz, quem_sofre, acao_tipo, acao, tecnica, direcao, pontuacao) VALUES (1, 13, 10, TRIM(' 00:00:35,744'), TRIM(' 00:00:38,514'), '&lt;ARBITRO_DESCONHECIDO&gt;', '', 'PAUSE', '&lt;NAO_CLASSIFICADO&gt;', NULL, NULL, NULL)</v>
      </c>
      <c r="R692" t="s">
        <v>10327</v>
      </c>
    </row>
    <row r="693" spans="1:18" hidden="1" x14ac:dyDescent="0.25">
      <c r="A693" s="7">
        <f>anotacoes!D693</f>
        <v>40594</v>
      </c>
      <c r="B693" t="str">
        <f>anotacoes!C693</f>
        <v>GRAND PRIX DUSSELDORF 2011</v>
      </c>
      <c r="C693" t="str">
        <f>anotacoes!E693</f>
        <v>BISCHOF</v>
      </c>
      <c r="D693" t="str">
        <f>anotacoes!F693</f>
        <v>DUMINICA</v>
      </c>
      <c r="E693" t="s">
        <v>10325</v>
      </c>
      <c r="F693">
        <f>anotacoes!A693</f>
        <v>13</v>
      </c>
      <c r="G693">
        <f>anotacoes!B693</f>
        <v>11</v>
      </c>
      <c r="H693" t="str">
        <f>anotacoes!K693</f>
        <v xml:space="preserve"> 00:00:38,702</v>
      </c>
      <c r="I693" t="str">
        <f>anotacoes!L693</f>
        <v xml:space="preserve"> 00:00:59,143</v>
      </c>
      <c r="J693" t="str">
        <f>IF(L693="PAUSE",E693,IF(anotacoes!G697=conversao_anotacoes!C693,conversao_anotacoes!C693,conversao_anotacoes!D693))</f>
        <v>&lt;ARBITRO_DESCONHECIDO&gt;</v>
      </c>
      <c r="K693" t="str">
        <f t="shared" si="20"/>
        <v/>
      </c>
      <c r="L693" t="str">
        <f>UPPER(anotacoes!H693)</f>
        <v>PAUSE</v>
      </c>
      <c r="M693" t="str">
        <f>IF(OR(L693="ATTACK",L693="FINTA"),"&lt;TECNICA&gt;",UPPER(anotacoes!I693))</f>
        <v>JUDOGI</v>
      </c>
      <c r="N693" t="str">
        <f>IF(OR(L693="ATTACK",L693="FINTA"),UPPER(anotacoes!I693),"")</f>
        <v/>
      </c>
      <c r="O693" s="6" t="str">
        <f>IF(anotacoes!N693=0,"",anotacoes!N693)</f>
        <v/>
      </c>
      <c r="P693" t="str">
        <f>IF(anotacoes!M693=0,"",UPPER(anotacoes!M693))</f>
        <v/>
      </c>
      <c r="Q693" t="str">
        <f t="shared" si="21"/>
        <v>INSERT INTO CONVERSAO_LUTA_ACAO (cd_conversao, id_luta, sequencia, momento_inicio, momento_fim, quem_faz, quem_sofre, acao_tipo, acao, tecnica, direcao, pontuacao) VALUES (1, 13, 11, TRIM(' 00:00:38,702'), TRIM(' 00:00:59,143'), '&lt;ARBITRO_DESCONHECIDO&gt;', '', 'PAUSE', 'JUDOGI', NULL, NULL, NULL)</v>
      </c>
      <c r="R693" t="s">
        <v>10327</v>
      </c>
    </row>
    <row r="694" spans="1:18" hidden="1" x14ac:dyDescent="0.25">
      <c r="A694" s="7">
        <f>anotacoes!D694</f>
        <v>40594</v>
      </c>
      <c r="B694" t="str">
        <f>anotacoes!C694</f>
        <v>GRAND PRIX DUSSELDORF 2011</v>
      </c>
      <c r="C694" t="str">
        <f>anotacoes!E694</f>
        <v>BISCHOF</v>
      </c>
      <c r="D694" t="str">
        <f>anotacoes!F694</f>
        <v>DUMINICA</v>
      </c>
      <c r="E694" t="s">
        <v>10325</v>
      </c>
      <c r="F694">
        <f>anotacoes!A694</f>
        <v>13</v>
      </c>
      <c r="G694">
        <f>anotacoes!B694</f>
        <v>12</v>
      </c>
      <c r="H694" t="str">
        <f>anotacoes!K694</f>
        <v xml:space="preserve"> 00:00:59,143</v>
      </c>
      <c r="I694" t="str">
        <f>anotacoes!L694</f>
        <v xml:space="preserve"> 00:01:40,759</v>
      </c>
      <c r="J694" t="str">
        <f>IF(L694="PAUSE",E694,IF(anotacoes!G698=conversao_anotacoes!C694,conversao_anotacoes!C694,conversao_anotacoes!D694))</f>
        <v>BISCHOF</v>
      </c>
      <c r="K694" t="str">
        <f t="shared" si="20"/>
        <v>DUMINICA</v>
      </c>
      <c r="L694" t="str">
        <f>UPPER(anotacoes!H694)</f>
        <v>DISPLACEMENT</v>
      </c>
      <c r="M694" t="str">
        <f>IF(OR(L694="ATTACK",L694="FINTA"),"&lt;TECNICA&gt;",UPPER(anotacoes!I694))</f>
        <v>2-3 STEP HESITANT RIGHT</v>
      </c>
      <c r="N694" t="str">
        <f>IF(OR(L694="ATTACK",L694="FINTA"),UPPER(anotacoes!I694),"")</f>
        <v/>
      </c>
      <c r="O694" s="6" t="str">
        <f>IF(anotacoes!N694=0,"",anotacoes!N694)</f>
        <v/>
      </c>
      <c r="P694" t="str">
        <f>IF(anotacoes!M694=0,"",UPPER(anotacoes!M694))</f>
        <v/>
      </c>
      <c r="Q694" t="str">
        <f t="shared" si="21"/>
        <v>INSERT INTO CONVERSAO_LUTA_ACAO (cd_conversao, id_luta, sequencia, momento_inicio, momento_fim, quem_faz, quem_sofre, acao_tipo, acao, tecnica, direcao, pontuacao) VALUES (1, 13, 12, TRIM(' 00:00:59,143'), TRIM(' 00:01:40,759'), 'BISCHOF', 'DUMINICA', 'DISPLACEMENT', '2-3 STEP HESITANT RIGHT', NULL, NULL, NULL)</v>
      </c>
      <c r="R694" t="s">
        <v>10327</v>
      </c>
    </row>
    <row r="695" spans="1:18" hidden="1" x14ac:dyDescent="0.25">
      <c r="A695" s="7">
        <f>anotacoes!D695</f>
        <v>40594</v>
      </c>
      <c r="B695" t="str">
        <f>anotacoes!C695</f>
        <v>GRAND PRIX DUSSELDORF 2011</v>
      </c>
      <c r="C695" t="str">
        <f>anotacoes!E695</f>
        <v>BISCHOF</v>
      </c>
      <c r="D695" t="str">
        <f>anotacoes!F695</f>
        <v>DUMINICA</v>
      </c>
      <c r="E695" t="s">
        <v>10325</v>
      </c>
      <c r="F695">
        <f>anotacoes!A695</f>
        <v>13</v>
      </c>
      <c r="G695">
        <f>anotacoes!B695</f>
        <v>13</v>
      </c>
      <c r="H695" t="str">
        <f>anotacoes!K695</f>
        <v xml:space="preserve"> 00:01:40,759</v>
      </c>
      <c r="I695" t="str">
        <f>anotacoes!L695</f>
        <v xml:space="preserve"> 00:01:43,225</v>
      </c>
      <c r="J695" t="str">
        <f>IF(L695="PAUSE",E695,IF(anotacoes!G699=conversao_anotacoes!C695,conversao_anotacoes!C695,conversao_anotacoes!D695))</f>
        <v>BISCHOF</v>
      </c>
      <c r="K695" t="str">
        <f t="shared" si="20"/>
        <v>DUMINICA</v>
      </c>
      <c r="L695" t="str">
        <f>UPPER(anotacoes!H695)</f>
        <v>GRIP TIME</v>
      </c>
      <c r="M695" t="str">
        <f>IF(OR(L695="ATTACK",L695="FINTA"),"&lt;TECNICA&gt;",UPPER(anotacoes!I695))</f>
        <v>RIGHT COLLAR LEFT SLEEVE</v>
      </c>
      <c r="N695" t="str">
        <f>IF(OR(L695="ATTACK",L695="FINTA"),UPPER(anotacoes!I695),"")</f>
        <v/>
      </c>
      <c r="O695" s="6" t="str">
        <f>IF(anotacoes!N695=0,"",anotacoes!N695)</f>
        <v/>
      </c>
      <c r="P695" t="str">
        <f>IF(anotacoes!M695=0,"",UPPER(anotacoes!M695))</f>
        <v/>
      </c>
      <c r="Q695" t="str">
        <f t="shared" si="21"/>
        <v>INSERT INTO CONVERSAO_LUTA_ACAO (cd_conversao, id_luta, sequencia, momento_inicio, momento_fim, quem_faz, quem_sofre, acao_tipo, acao, tecnica, direcao, pontuacao) VALUES (1, 13, 13, TRIM(' 00:01:40,759'), TRIM(' 00:01:43,225'), 'BISCHOF', 'DUMINICA', 'GRIP TIME', 'RIGHT COLLAR LEFT SLEEVE', NULL, NULL, NULL)</v>
      </c>
      <c r="R695" t="s">
        <v>10327</v>
      </c>
    </row>
    <row r="696" spans="1:18" hidden="1" x14ac:dyDescent="0.25">
      <c r="A696" s="7">
        <f>anotacoes!D696</f>
        <v>40594</v>
      </c>
      <c r="B696" t="str">
        <f>anotacoes!C696</f>
        <v>GRAND PRIX DUSSELDORF 2011</v>
      </c>
      <c r="C696" t="str">
        <f>anotacoes!E696</f>
        <v>BISCHOF</v>
      </c>
      <c r="D696" t="str">
        <f>anotacoes!F696</f>
        <v>DUMINICA</v>
      </c>
      <c r="E696" t="s">
        <v>10325</v>
      </c>
      <c r="F696">
        <f>anotacoes!A696</f>
        <v>13</v>
      </c>
      <c r="G696">
        <f>anotacoes!B696</f>
        <v>14</v>
      </c>
      <c r="H696" t="str">
        <f>anotacoes!K696</f>
        <v xml:space="preserve"> 00:01:43,225</v>
      </c>
      <c r="I696" t="str">
        <f>anotacoes!L696</f>
        <v xml:space="preserve"> 00:01:43,791</v>
      </c>
      <c r="J696" t="str">
        <f>IF(L696="PAUSE",E696,IF(anotacoes!G700=conversao_anotacoes!C696,conversao_anotacoes!C696,conversao_anotacoes!D696))</f>
        <v>BISCHOF</v>
      </c>
      <c r="K696" t="str">
        <f t="shared" si="20"/>
        <v>DUMINICA</v>
      </c>
      <c r="L696" t="str">
        <f>UPPER(anotacoes!H696)</f>
        <v>ATTACK</v>
      </c>
      <c r="M696" t="str">
        <f>IF(OR(L696="ATTACK",L696="FINTA"),"&lt;TECNICA&gt;",UPPER(anotacoes!I696))</f>
        <v>&lt;TECNICA&gt;</v>
      </c>
      <c r="N696" t="str">
        <f>IF(OR(L696="ATTACK",L696="FINTA"),UPPER(anotacoes!I696),"")</f>
        <v>KOUCHI GARI</v>
      </c>
      <c r="O696" s="6">
        <f>IF(anotacoes!N696=0,"",anotacoes!N696)</f>
        <v>7</v>
      </c>
      <c r="P696" t="str">
        <f>IF(anotacoes!M696=0,"",UPPER(anotacoes!M696))</f>
        <v/>
      </c>
      <c r="Q696" t="str">
        <f t="shared" si="21"/>
        <v>INSERT INTO CONVERSAO_LUTA_ACAO (cd_conversao, id_luta, sequencia, momento_inicio, momento_fim, quem_faz, quem_sofre, acao_tipo, acao, tecnica, direcao, pontuacao) VALUES (1, 13, 14, TRIM(' 00:01:43,225'), TRIM(' 00:01:43,791'), 'BISCHOF', 'DUMINICA', 'ATTACK', '&lt;TECNICA&gt;', 'KOUCHI GARI', 7, NULL)</v>
      </c>
      <c r="R696" t="s">
        <v>10327</v>
      </c>
    </row>
    <row r="697" spans="1:18" hidden="1" x14ac:dyDescent="0.25">
      <c r="A697" s="7">
        <f>anotacoes!D697</f>
        <v>40594</v>
      </c>
      <c r="B697" t="str">
        <f>anotacoes!C697</f>
        <v>GRAND PRIX DUSSELDORF 2011</v>
      </c>
      <c r="C697" t="str">
        <f>anotacoes!E697</f>
        <v>BISCHOF</v>
      </c>
      <c r="D697" t="str">
        <f>anotacoes!F697</f>
        <v>DUMINICA</v>
      </c>
      <c r="E697" t="s">
        <v>10325</v>
      </c>
      <c r="F697">
        <f>anotacoes!A697</f>
        <v>13</v>
      </c>
      <c r="G697">
        <f>anotacoes!B697</f>
        <v>15</v>
      </c>
      <c r="H697" t="str">
        <f>anotacoes!K697</f>
        <v xml:space="preserve"> 00:01:43,791</v>
      </c>
      <c r="I697" t="str">
        <f>anotacoes!L697</f>
        <v xml:space="preserve"> 00:01:46,600</v>
      </c>
      <c r="J697" t="str">
        <f>IF(L697="PAUSE",E697,IF(anotacoes!G701=conversao_anotacoes!C697,conversao_anotacoes!C697,conversao_anotacoes!D697))</f>
        <v>BISCHOF</v>
      </c>
      <c r="K697" t="str">
        <f t="shared" si="20"/>
        <v>DUMINICA</v>
      </c>
      <c r="L697" t="str">
        <f>UPPER(anotacoes!H697)</f>
        <v>GRIP TIME</v>
      </c>
      <c r="M697" t="str">
        <f>IF(OR(L697="ATTACK",L697="FINTA"),"&lt;TECNICA&gt;",UPPER(anotacoes!I697))</f>
        <v>RIGHT COLLAR LEFT SLEEVE</v>
      </c>
      <c r="N697" t="str">
        <f>IF(OR(L697="ATTACK",L697="FINTA"),UPPER(anotacoes!I697),"")</f>
        <v/>
      </c>
      <c r="O697" s="6" t="str">
        <f>IF(anotacoes!N697=0,"",anotacoes!N697)</f>
        <v/>
      </c>
      <c r="P697" t="str">
        <f>IF(anotacoes!M697=0,"",UPPER(anotacoes!M697))</f>
        <v/>
      </c>
      <c r="Q697" t="str">
        <f t="shared" si="21"/>
        <v>INSERT INTO CONVERSAO_LUTA_ACAO (cd_conversao, id_luta, sequencia, momento_inicio, momento_fim, quem_faz, quem_sofre, acao_tipo, acao, tecnica, direcao, pontuacao) VALUES (1, 13, 15, TRIM(' 00:01:43,791'), TRIM(' 00:01:46,600'), 'BISCHOF', 'DUMINICA', 'GRIP TIME', 'RIGHT COLLAR LEFT SLEEVE', NULL, NULL, NULL)</v>
      </c>
      <c r="R697" t="s">
        <v>10327</v>
      </c>
    </row>
    <row r="698" spans="1:18" hidden="1" x14ac:dyDescent="0.25">
      <c r="A698" s="7">
        <f>anotacoes!D698</f>
        <v>40594</v>
      </c>
      <c r="B698" t="str">
        <f>anotacoes!C698</f>
        <v>GRAND PRIX DUSSELDORF 2011</v>
      </c>
      <c r="C698" t="str">
        <f>anotacoes!E698</f>
        <v>BISCHOF</v>
      </c>
      <c r="D698" t="str">
        <f>anotacoes!F698</f>
        <v>DUMINICA</v>
      </c>
      <c r="E698" t="s">
        <v>10325</v>
      </c>
      <c r="F698">
        <f>anotacoes!A698</f>
        <v>13</v>
      </c>
      <c r="G698">
        <f>anotacoes!B698</f>
        <v>16</v>
      </c>
      <c r="H698" t="str">
        <f>anotacoes!K698</f>
        <v xml:space="preserve"> 00:01:46,600</v>
      </c>
      <c r="I698" t="str">
        <f>anotacoes!L698</f>
        <v xml:space="preserve"> 00:01:48,308</v>
      </c>
      <c r="J698" t="str">
        <f>IF(L698="PAUSE",E698,IF(anotacoes!G702=conversao_anotacoes!C698,conversao_anotacoes!C698,conversao_anotacoes!D698))</f>
        <v>BISCHOF</v>
      </c>
      <c r="K698" t="str">
        <f t="shared" si="20"/>
        <v>DUMINICA</v>
      </c>
      <c r="L698" t="str">
        <f>UPPER(anotacoes!H698)</f>
        <v>GRIP TIME</v>
      </c>
      <c r="M698" t="str">
        <f>IF(OR(L698="ATTACK",L698="FINTA"),"&lt;TECNICA&gt;",UPPER(anotacoes!I698))</f>
        <v>LEFT BACK RIGHT SLEEVE</v>
      </c>
      <c r="N698" t="str">
        <f>IF(OR(L698="ATTACK",L698="FINTA"),UPPER(anotacoes!I698),"")</f>
        <v/>
      </c>
      <c r="O698" s="6" t="str">
        <f>IF(anotacoes!N698=0,"",anotacoes!N698)</f>
        <v/>
      </c>
      <c r="P698" t="str">
        <f>IF(anotacoes!M698=0,"",UPPER(anotacoes!M698))</f>
        <v/>
      </c>
      <c r="Q698" t="str">
        <f t="shared" si="21"/>
        <v>INSERT INTO CONVERSAO_LUTA_ACAO (cd_conversao, id_luta, sequencia, momento_inicio, momento_fim, quem_faz, quem_sofre, acao_tipo, acao, tecnica, direcao, pontuacao) VALUES (1, 13, 16, TRIM(' 00:01:46,600'), TRIM(' 00:01:48,308'), 'BISCHOF', 'DUMINICA', 'GRIP TIME', 'LEFT BACK RIGHT SLEEVE', NULL, NULL, NULL)</v>
      </c>
      <c r="R698" t="s">
        <v>10327</v>
      </c>
    </row>
    <row r="699" spans="1:18" hidden="1" x14ac:dyDescent="0.25">
      <c r="A699" s="7">
        <f>anotacoes!D699</f>
        <v>40594</v>
      </c>
      <c r="B699" t="str">
        <f>anotacoes!C699</f>
        <v>GRAND PRIX DUSSELDORF 2011</v>
      </c>
      <c r="C699" t="str">
        <f>anotacoes!E699</f>
        <v>BISCHOF</v>
      </c>
      <c r="D699" t="str">
        <f>anotacoes!F699</f>
        <v>DUMINICA</v>
      </c>
      <c r="E699" t="s">
        <v>10325</v>
      </c>
      <c r="F699">
        <f>anotacoes!A699</f>
        <v>13</v>
      </c>
      <c r="G699">
        <f>anotacoes!B699</f>
        <v>17</v>
      </c>
      <c r="H699" t="str">
        <f>anotacoes!K699</f>
        <v xml:space="preserve"> 00:01:48,308</v>
      </c>
      <c r="I699" t="str">
        <f>anotacoes!L699</f>
        <v xml:space="preserve"> 00:01:49,500</v>
      </c>
      <c r="J699" t="str">
        <f>IF(L699="PAUSE",E699,IF(anotacoes!G703=conversao_anotacoes!C699,conversao_anotacoes!C699,conversao_anotacoes!D699))</f>
        <v>BISCHOF</v>
      </c>
      <c r="K699" t="str">
        <f t="shared" si="20"/>
        <v>DUMINICA</v>
      </c>
      <c r="L699" t="str">
        <f>UPPER(anotacoes!H699)</f>
        <v>ATTACK</v>
      </c>
      <c r="M699" t="str">
        <f>IF(OR(L699="ATTACK",L699="FINTA"),"&lt;TECNICA&gt;",UPPER(anotacoes!I699))</f>
        <v>&lt;TECNICA&gt;</v>
      </c>
      <c r="N699" t="str">
        <f>IF(OR(L699="ATTACK",L699="FINTA"),UPPER(anotacoes!I699),"")</f>
        <v>KOUCHI MAKIKOMI</v>
      </c>
      <c r="O699" s="6">
        <f>IF(anotacoes!N699=0,"",anotacoes!N699)</f>
        <v>7</v>
      </c>
      <c r="P699" t="str">
        <f>IF(anotacoes!M699=0,"",UPPER(anotacoes!M699))</f>
        <v/>
      </c>
      <c r="Q699" t="str">
        <f t="shared" si="21"/>
        <v>INSERT INTO CONVERSAO_LUTA_ACAO (cd_conversao, id_luta, sequencia, momento_inicio, momento_fim, quem_faz, quem_sofre, acao_tipo, acao, tecnica, direcao, pontuacao) VALUES (1, 13, 17, TRIM(' 00:01:48,308'), TRIM(' 00:01:49,500'), 'BISCHOF', 'DUMINICA', 'ATTACK', '&lt;TECNICA&gt;', 'KOUCHI MAKIKOMI', 7, NULL)</v>
      </c>
      <c r="R699" t="s">
        <v>10327</v>
      </c>
    </row>
    <row r="700" spans="1:18" hidden="1" x14ac:dyDescent="0.25">
      <c r="A700" s="7">
        <f>anotacoes!D700</f>
        <v>40594</v>
      </c>
      <c r="B700" t="str">
        <f>anotacoes!C700</f>
        <v>GRAND PRIX DUSSELDORF 2011</v>
      </c>
      <c r="C700" t="str">
        <f>anotacoes!E700</f>
        <v>BISCHOF</v>
      </c>
      <c r="D700" t="str">
        <f>anotacoes!F700</f>
        <v>DUMINICA</v>
      </c>
      <c r="E700" t="s">
        <v>10325</v>
      </c>
      <c r="F700">
        <f>anotacoes!A700</f>
        <v>13</v>
      </c>
      <c r="G700">
        <f>anotacoes!B700</f>
        <v>18</v>
      </c>
      <c r="H700" t="str">
        <f>anotacoes!K700</f>
        <v xml:space="preserve"> 00:01:49,500</v>
      </c>
      <c r="I700" t="str">
        <f>anotacoes!L700</f>
        <v xml:space="preserve"> 00:01:51,265</v>
      </c>
      <c r="J700" t="str">
        <f>IF(L700="PAUSE",E700,IF(anotacoes!G704=conversao_anotacoes!C700,conversao_anotacoes!C700,conversao_anotacoes!D700))</f>
        <v>BISCHOF</v>
      </c>
      <c r="K700" t="str">
        <f t="shared" si="20"/>
        <v>DUMINICA</v>
      </c>
      <c r="L700" t="str">
        <f>UPPER(anotacoes!H700)</f>
        <v>GRIP TIME</v>
      </c>
      <c r="M700" t="str">
        <f>IF(OR(L700="ATTACK",L700="FINTA"),"&lt;TECNICA&gt;",UPPER(anotacoes!I700))</f>
        <v>RIGHT SLEEVE</v>
      </c>
      <c r="N700" t="str">
        <f>IF(OR(L700="ATTACK",L700="FINTA"),UPPER(anotacoes!I700),"")</f>
        <v/>
      </c>
      <c r="O700" s="6" t="str">
        <f>IF(anotacoes!N700=0,"",anotacoes!N700)</f>
        <v/>
      </c>
      <c r="P700" t="str">
        <f>IF(anotacoes!M700=0,"",UPPER(anotacoes!M700))</f>
        <v/>
      </c>
      <c r="Q700" t="str">
        <f t="shared" si="21"/>
        <v>INSERT INTO CONVERSAO_LUTA_ACAO (cd_conversao, id_luta, sequencia, momento_inicio, momento_fim, quem_faz, quem_sofre, acao_tipo, acao, tecnica, direcao, pontuacao) VALUES (1, 13, 18, TRIM(' 00:01:49,500'), TRIM(' 00:01:51,265'), 'BISCHOF', 'DUMINICA', 'GRIP TIME', 'RIGHT SLEEVE', NULL, NULL, NULL)</v>
      </c>
      <c r="R700" t="s">
        <v>10327</v>
      </c>
    </row>
    <row r="701" spans="1:18" hidden="1" x14ac:dyDescent="0.25">
      <c r="A701" s="7">
        <f>anotacoes!D701</f>
        <v>40594</v>
      </c>
      <c r="B701" t="str">
        <f>anotacoes!C701</f>
        <v>GRAND PRIX DUSSELDORF 2011</v>
      </c>
      <c r="C701" t="str">
        <f>anotacoes!E701</f>
        <v>BISCHOF</v>
      </c>
      <c r="D701" t="str">
        <f>anotacoes!F701</f>
        <v>DUMINICA</v>
      </c>
      <c r="E701" t="s">
        <v>10325</v>
      </c>
      <c r="F701">
        <f>anotacoes!A701</f>
        <v>13</v>
      </c>
      <c r="G701">
        <f>anotacoes!B701</f>
        <v>19</v>
      </c>
      <c r="H701" t="str">
        <f>anotacoes!K701</f>
        <v xml:space="preserve"> 00:01:51,265</v>
      </c>
      <c r="I701" t="str">
        <f>anotacoes!L701</f>
        <v xml:space="preserve"> 00:01:57,081</v>
      </c>
      <c r="J701" t="str">
        <f>IF(L701="PAUSE",E701,IF(anotacoes!G705=conversao_anotacoes!C701,conversao_anotacoes!C701,conversao_anotacoes!D701))</f>
        <v>BISCHOF</v>
      </c>
      <c r="K701" t="str">
        <f t="shared" si="20"/>
        <v>DUMINICA</v>
      </c>
      <c r="L701" t="str">
        <f>UPPER(anotacoes!H701)</f>
        <v>DISPLACEMENT</v>
      </c>
      <c r="M701" t="str">
        <f>IF(OR(L701="ATTACK",L701="FINTA"),"&lt;TECNICA&gt;",UPPER(anotacoes!I701))</f>
        <v>TRY TO GRIP WITH CONTACT</v>
      </c>
      <c r="N701" t="str">
        <f>IF(OR(L701="ATTACK",L701="FINTA"),UPPER(anotacoes!I701),"")</f>
        <v/>
      </c>
      <c r="O701" s="6" t="str">
        <f>IF(anotacoes!N701=0,"",anotacoes!N701)</f>
        <v/>
      </c>
      <c r="P701" t="str">
        <f>IF(anotacoes!M701=0,"",UPPER(anotacoes!M701))</f>
        <v/>
      </c>
      <c r="Q701" t="str">
        <f t="shared" si="21"/>
        <v>INSERT INTO CONVERSAO_LUTA_ACAO (cd_conversao, id_luta, sequencia, momento_inicio, momento_fim, quem_faz, quem_sofre, acao_tipo, acao, tecnica, direcao, pontuacao) VALUES (1, 13, 19, TRIM(' 00:01:51,265'), TRIM(' 00:01:57,081'), 'BISCHOF', 'DUMINICA', 'DISPLACEMENT', 'TRY TO GRIP WITH CONTACT', NULL, NULL, NULL)</v>
      </c>
      <c r="R701" t="s">
        <v>10327</v>
      </c>
    </row>
    <row r="702" spans="1:18" hidden="1" x14ac:dyDescent="0.25">
      <c r="A702" s="7">
        <f>anotacoes!D702</f>
        <v>40594</v>
      </c>
      <c r="B702" t="str">
        <f>anotacoes!C702</f>
        <v>GRAND PRIX DUSSELDORF 2011</v>
      </c>
      <c r="C702" t="str">
        <f>anotacoes!E702</f>
        <v>BISCHOF</v>
      </c>
      <c r="D702" t="str">
        <f>anotacoes!F702</f>
        <v>DUMINICA</v>
      </c>
      <c r="E702" t="s">
        <v>10325</v>
      </c>
      <c r="F702">
        <f>anotacoes!A702</f>
        <v>13</v>
      </c>
      <c r="G702">
        <f>anotacoes!B702</f>
        <v>20</v>
      </c>
      <c r="H702" t="str">
        <f>anotacoes!K702</f>
        <v xml:space="preserve"> 00:01:57,081</v>
      </c>
      <c r="I702" t="str">
        <f>anotacoes!L702</f>
        <v xml:space="preserve"> 00:01:59,041</v>
      </c>
      <c r="J702" t="str">
        <f>IF(L702="PAUSE",E702,IF(anotacoes!G706=conversao_anotacoes!C702,conversao_anotacoes!C702,conversao_anotacoes!D702))</f>
        <v>BISCHOF</v>
      </c>
      <c r="K702" t="str">
        <f t="shared" si="20"/>
        <v>DUMINICA</v>
      </c>
      <c r="L702" t="str">
        <f>UPPER(anotacoes!H702)</f>
        <v>GRIP TIME</v>
      </c>
      <c r="M702" t="str">
        <f>IF(OR(L702="ATTACK",L702="FINTA"),"&lt;TECNICA&gt;",UPPER(anotacoes!I702))</f>
        <v>LEFT BACK RIGHT SLEEVE</v>
      </c>
      <c r="N702" t="str">
        <f>IF(OR(L702="ATTACK",L702="FINTA"),UPPER(anotacoes!I702),"")</f>
        <v/>
      </c>
      <c r="O702" s="6" t="str">
        <f>IF(anotacoes!N702=0,"",anotacoes!N702)</f>
        <v/>
      </c>
      <c r="P702" t="str">
        <f>IF(anotacoes!M702=0,"",UPPER(anotacoes!M702))</f>
        <v/>
      </c>
      <c r="Q702" t="str">
        <f t="shared" si="21"/>
        <v>INSERT INTO CONVERSAO_LUTA_ACAO (cd_conversao, id_luta, sequencia, momento_inicio, momento_fim, quem_faz, quem_sofre, acao_tipo, acao, tecnica, direcao, pontuacao) VALUES (1, 13, 20, TRIM(' 00:01:57,081'), TRIM(' 00:01:59,041'), 'BISCHOF', 'DUMINICA', 'GRIP TIME', 'LEFT BACK RIGHT SLEEVE', NULL, NULL, NULL)</v>
      </c>
      <c r="R702" t="s">
        <v>10327</v>
      </c>
    </row>
    <row r="703" spans="1:18" hidden="1" x14ac:dyDescent="0.25">
      <c r="A703" s="7">
        <f>anotacoes!D703</f>
        <v>40594</v>
      </c>
      <c r="B703" t="str">
        <f>anotacoes!C703</f>
        <v>GRAND PRIX DUSSELDORF 2011</v>
      </c>
      <c r="C703" t="str">
        <f>anotacoes!E703</f>
        <v>BISCHOF</v>
      </c>
      <c r="D703" t="str">
        <f>anotacoes!F703</f>
        <v>DUMINICA</v>
      </c>
      <c r="E703" t="s">
        <v>10325</v>
      </c>
      <c r="F703">
        <f>anotacoes!A703</f>
        <v>13</v>
      </c>
      <c r="G703">
        <f>anotacoes!B703</f>
        <v>21</v>
      </c>
      <c r="H703" t="str">
        <f>anotacoes!K703</f>
        <v xml:space="preserve"> 00:01:59,041</v>
      </c>
      <c r="I703" t="str">
        <f>anotacoes!L703</f>
        <v xml:space="preserve"> 00:02:02,869</v>
      </c>
      <c r="J703" t="str">
        <f>IF(L703="PAUSE",E703,IF(anotacoes!G707=conversao_anotacoes!C703,conversao_anotacoes!C703,conversao_anotacoes!D703))</f>
        <v>BISCHOF</v>
      </c>
      <c r="K703" t="str">
        <f t="shared" si="20"/>
        <v>DUMINICA</v>
      </c>
      <c r="L703" t="str">
        <f>UPPER(anotacoes!H703)</f>
        <v>TRANSITION</v>
      </c>
      <c r="M703" t="str">
        <f>IF(OR(L703="ATTACK",L703="FINTA"),"&lt;TECNICA&gt;",UPPER(anotacoes!I703))</f>
        <v>WITH ATTACK</v>
      </c>
      <c r="N703" t="str">
        <f>IF(OR(L703="ATTACK",L703="FINTA"),UPPER(anotacoes!I703),"")</f>
        <v/>
      </c>
      <c r="O703" s="6" t="str">
        <f>IF(anotacoes!N703=0,"",anotacoes!N703)</f>
        <v/>
      </c>
      <c r="P703" t="str">
        <f>IF(anotacoes!M703=0,"",UPPER(anotacoes!M703))</f>
        <v/>
      </c>
      <c r="Q703" t="str">
        <f t="shared" si="21"/>
        <v>INSERT INTO CONVERSAO_LUTA_ACAO (cd_conversao, id_luta, sequencia, momento_inicio, momento_fim, quem_faz, quem_sofre, acao_tipo, acao, tecnica, direcao, pontuacao) VALUES (1, 13, 21, TRIM(' 00:01:59,041'), TRIM(' 00:02:02,869'), 'BISCHOF', 'DUMINICA', 'TRANSITION', 'WITH ATTACK', NULL, NULL, NULL)</v>
      </c>
      <c r="R703" t="s">
        <v>10327</v>
      </c>
    </row>
    <row r="704" spans="1:18" hidden="1" x14ac:dyDescent="0.25">
      <c r="A704" s="7">
        <f>anotacoes!D704</f>
        <v>40594</v>
      </c>
      <c r="B704" t="str">
        <f>anotacoes!C704</f>
        <v>GRAND PRIX DUSSELDORF 2011</v>
      </c>
      <c r="C704" t="str">
        <f>anotacoes!E704</f>
        <v>BISCHOF</v>
      </c>
      <c r="D704" t="str">
        <f>anotacoes!F704</f>
        <v>DUMINICA</v>
      </c>
      <c r="E704" t="s">
        <v>10325</v>
      </c>
      <c r="F704">
        <f>anotacoes!A704</f>
        <v>13</v>
      </c>
      <c r="G704">
        <f>anotacoes!B704</f>
        <v>22</v>
      </c>
      <c r="H704" t="str">
        <f>anotacoes!K704</f>
        <v xml:space="preserve"> 00:02:03,041</v>
      </c>
      <c r="I704" t="str">
        <f>anotacoes!L704</f>
        <v xml:space="preserve"> 00:02:20,626</v>
      </c>
      <c r="J704" t="str">
        <f>IF(L704="PAUSE",E704,IF(anotacoes!G708=conversao_anotacoes!C704,conversao_anotacoes!C704,conversao_anotacoes!D704))</f>
        <v>BISCHOF</v>
      </c>
      <c r="K704" t="str">
        <f t="shared" si="20"/>
        <v>DUMINICA</v>
      </c>
      <c r="L704" t="str">
        <f>UPPER(anotacoes!H704)</f>
        <v>GROUNDWORK COMBAT</v>
      </c>
      <c r="M704" t="str">
        <f>IF(OR(L704="ATTACK",L704="FINTA"),"&lt;TECNICA&gt;",UPPER(anotacoes!I704))</f>
        <v>TRYING TO ATTACK</v>
      </c>
      <c r="N704" t="str">
        <f>IF(OR(L704="ATTACK",L704="FINTA"),UPPER(anotacoes!I704),"")</f>
        <v/>
      </c>
      <c r="O704" s="6" t="str">
        <f>IF(anotacoes!N704=0,"",anotacoes!N704)</f>
        <v/>
      </c>
      <c r="P704" t="str">
        <f>IF(anotacoes!M704=0,"",UPPER(anotacoes!M704))</f>
        <v/>
      </c>
      <c r="Q704" t="str">
        <f t="shared" si="21"/>
        <v>INSERT INTO CONVERSAO_LUTA_ACAO (cd_conversao, id_luta, sequencia, momento_inicio, momento_fim, quem_faz, quem_sofre, acao_tipo, acao, tecnica, direcao, pontuacao) VALUES (1, 13, 22, TRIM(' 00:02:03,041'), TRIM(' 00:02:20,626'), 'BISCHOF', 'DUMINICA', 'GROUNDWORK COMBAT', 'TRYING TO ATTACK', NULL, NULL, NULL)</v>
      </c>
      <c r="R704" t="s">
        <v>10327</v>
      </c>
    </row>
    <row r="705" spans="1:18" hidden="1" x14ac:dyDescent="0.25">
      <c r="A705" s="7">
        <f>anotacoes!D705</f>
        <v>40594</v>
      </c>
      <c r="B705" t="str">
        <f>anotacoes!C705</f>
        <v>GRAND PRIX DUSSELDORF 2011</v>
      </c>
      <c r="C705" t="str">
        <f>anotacoes!E705</f>
        <v>BISCHOF</v>
      </c>
      <c r="D705" t="str">
        <f>anotacoes!F705</f>
        <v>DUMINICA</v>
      </c>
      <c r="E705" t="s">
        <v>10325</v>
      </c>
      <c r="F705">
        <f>anotacoes!A705</f>
        <v>13</v>
      </c>
      <c r="G705">
        <f>anotacoes!B705</f>
        <v>23</v>
      </c>
      <c r="H705" t="str">
        <f>anotacoes!K705</f>
        <v xml:space="preserve"> 00:02:20,626</v>
      </c>
      <c r="I705" t="str">
        <f>anotacoes!L705</f>
        <v xml:space="preserve"> 00:02:01,512</v>
      </c>
      <c r="J705" t="str">
        <f>IF(L705="PAUSE",E705,IF(anotacoes!G709=conversao_anotacoes!C705,conversao_anotacoes!C705,conversao_anotacoes!D705))</f>
        <v>BISCHOF</v>
      </c>
      <c r="K705" t="str">
        <f t="shared" si="20"/>
        <v>DUMINICA</v>
      </c>
      <c r="L705" t="str">
        <f>UPPER(anotacoes!H705)</f>
        <v>ATTACK</v>
      </c>
      <c r="M705" t="str">
        <f>IF(OR(L705="ATTACK",L705="FINTA"),"&lt;TECNICA&gt;",UPPER(anotacoes!I705))</f>
        <v>&lt;TECNICA&gt;</v>
      </c>
      <c r="N705" t="str">
        <f>IF(OR(L705="ATTACK",L705="FINTA"),UPPER(anotacoes!I705),"")</f>
        <v>SUMI GAESHI</v>
      </c>
      <c r="O705" s="6">
        <f>IF(anotacoes!N705=0,"",anotacoes!N705)</f>
        <v>5</v>
      </c>
      <c r="P705" t="str">
        <f>IF(anotacoes!M705=0,"",UPPER(anotacoes!M705))</f>
        <v>WAZARI</v>
      </c>
      <c r="Q705" t="str">
        <f t="shared" si="21"/>
        <v>INSERT INTO CONVERSAO_LUTA_ACAO (cd_conversao, id_luta, sequencia, momento_inicio, momento_fim, quem_faz, quem_sofre, acao_tipo, acao, tecnica, direcao, pontuacao) VALUES (1, 13, 23, TRIM(' 00:02:20,626'), TRIM(' 00:02:01,512'), 'BISCHOF', 'DUMINICA', 'ATTACK', '&lt;TECNICA&gt;', 'SUMI GAESHI', 5, 'WAZARI')</v>
      </c>
      <c r="R705" t="s">
        <v>10327</v>
      </c>
    </row>
    <row r="706" spans="1:18" hidden="1" x14ac:dyDescent="0.25">
      <c r="A706" s="7">
        <f>anotacoes!D706</f>
        <v>40594</v>
      </c>
      <c r="B706" t="str">
        <f>anotacoes!C706</f>
        <v>GRAND PRIX DUSSELDORF 2011</v>
      </c>
      <c r="C706" t="str">
        <f>anotacoes!E706</f>
        <v>BISCHOF</v>
      </c>
      <c r="D706" t="str">
        <f>anotacoes!F706</f>
        <v>DUMINICA</v>
      </c>
      <c r="E706" t="s">
        <v>10325</v>
      </c>
      <c r="F706">
        <f>anotacoes!A706</f>
        <v>13</v>
      </c>
      <c r="G706">
        <f>anotacoes!B706</f>
        <v>24</v>
      </c>
      <c r="H706" t="str">
        <f>anotacoes!K706</f>
        <v xml:space="preserve"> 00:02:01,512</v>
      </c>
      <c r="I706" t="str">
        <f>anotacoes!L706</f>
        <v xml:space="preserve"> 00:02:21,400</v>
      </c>
      <c r="J706" t="str">
        <f>IF(L706="PAUSE",E706,IF(anotacoes!G710=conversao_anotacoes!C706,conversao_anotacoes!C706,conversao_anotacoes!D706))</f>
        <v>BISCHOF</v>
      </c>
      <c r="K706" t="str">
        <f t="shared" si="20"/>
        <v>DUMINICA</v>
      </c>
      <c r="L706" t="str">
        <f>UPPER(anotacoes!H706)</f>
        <v>GROUNDWORK COMBAT</v>
      </c>
      <c r="M706" t="str">
        <f>IF(OR(L706="ATTACK",L706="FINTA"),"&lt;TECNICA&gt;",UPPER(anotacoes!I706))</f>
        <v>TRYING TO ATTACK</v>
      </c>
      <c r="N706" t="str">
        <f>IF(OR(L706="ATTACK",L706="FINTA"),UPPER(anotacoes!I706),"")</f>
        <v/>
      </c>
      <c r="O706" s="6" t="str">
        <f>IF(anotacoes!N706=0,"",anotacoes!N706)</f>
        <v/>
      </c>
      <c r="P706" t="str">
        <f>IF(anotacoes!M706=0,"",UPPER(anotacoes!M706))</f>
        <v/>
      </c>
      <c r="Q706" t="str">
        <f t="shared" si="21"/>
        <v>INSERT INTO CONVERSAO_LUTA_ACAO (cd_conversao, id_luta, sequencia, momento_inicio, momento_fim, quem_faz, quem_sofre, acao_tipo, acao, tecnica, direcao, pontuacao) VALUES (1, 13, 24, TRIM(' 00:02:01,512'), TRIM(' 00:02:21,400'), 'BISCHOF', 'DUMINICA', 'GROUNDWORK COMBAT', 'TRYING TO ATTACK', NULL, NULL, NULL)</v>
      </c>
      <c r="R706" t="s">
        <v>10327</v>
      </c>
    </row>
    <row r="707" spans="1:18" hidden="1" x14ac:dyDescent="0.25">
      <c r="A707" s="7">
        <f>anotacoes!D707</f>
        <v>40594</v>
      </c>
      <c r="B707" t="str">
        <f>anotacoes!C707</f>
        <v>GRAND PRIX DUSSELDORF 2011</v>
      </c>
      <c r="C707" t="str">
        <f>anotacoes!E707</f>
        <v>BISCHOF</v>
      </c>
      <c r="D707" t="str">
        <f>anotacoes!F707</f>
        <v>DUMINICA</v>
      </c>
      <c r="E707" t="s">
        <v>10325</v>
      </c>
      <c r="F707">
        <f>anotacoes!A707</f>
        <v>13</v>
      </c>
      <c r="G707">
        <f>anotacoes!B707</f>
        <v>25</v>
      </c>
      <c r="H707" t="str">
        <f>anotacoes!K707</f>
        <v xml:space="preserve"> 00:02:21,579</v>
      </c>
      <c r="I707" t="str">
        <f>anotacoes!L707</f>
        <v xml:space="preserve"> 00:02:34,460</v>
      </c>
      <c r="J707" t="str">
        <f>IF(L707="PAUSE",E707,IF(anotacoes!G711=conversao_anotacoes!C707,conversao_anotacoes!C707,conversao_anotacoes!D707))</f>
        <v>&lt;ARBITRO_DESCONHECIDO&gt;</v>
      </c>
      <c r="K707" t="str">
        <f t="shared" ref="K707:K770" si="22">IF(J707=E707,"",IF(J707=C707,D707,C707))</f>
        <v/>
      </c>
      <c r="L707" t="str">
        <f>UPPER(anotacoes!H707)</f>
        <v>PAUSE</v>
      </c>
      <c r="M707" t="str">
        <f>IF(OR(L707="ATTACK",L707="FINTA"),"&lt;TECNICA&gt;",UPPER(anotacoes!I707))</f>
        <v>&lt;NAO_CLASSIFICADO&gt;</v>
      </c>
      <c r="N707" t="str">
        <f>IF(OR(L707="ATTACK",L707="FINTA"),UPPER(anotacoes!I707),"")</f>
        <v/>
      </c>
      <c r="O707" s="6" t="str">
        <f>IF(anotacoes!N707=0,"",anotacoes!N707)</f>
        <v/>
      </c>
      <c r="P707" t="str">
        <f>IF(anotacoes!M707=0,"",UPPER(anotacoes!M707))</f>
        <v/>
      </c>
      <c r="Q707" t="str">
        <f t="shared" ref="Q707:Q770" si="23">CONCATENATE("INSERT INTO CONVERSAO_LUTA_ACAO (cd_conversao, id_luta, sequencia, momento_inicio, momento_fim, quem_faz, quem_sofre, acao_tipo, acao, tecnica, direcao, pontuacao) VALUES (1, ",F707,", ",G707,", ","TRIM('",H707,"')",", ","TRIM('",I707,"')",", ","'",J707,"'",", ","'",K707,"'",", ","'",L707,"'",", ","'",M707,"'",", ",IF(N707="","NULL",CONCATENATE("'",N707,"'")),", ",IF(O707="","NULL",O707),", ",IF(P707="","NULL",CONCATENATE("'",P707,"'")),")")</f>
        <v>INSERT INTO CONVERSAO_LUTA_ACAO (cd_conversao, id_luta, sequencia, momento_inicio, momento_fim, quem_faz, quem_sofre, acao_tipo, acao, tecnica, direcao, pontuacao) VALUES (1, 13, 25, TRIM(' 00:02:21,579'), TRIM(' 00:02:34,460'), '&lt;ARBITRO_DESCONHECIDO&gt;', '', 'PAUSE', '&lt;NAO_CLASSIFICADO&gt;', NULL, NULL, NULL)</v>
      </c>
      <c r="R707" t="s">
        <v>10327</v>
      </c>
    </row>
    <row r="708" spans="1:18" hidden="1" x14ac:dyDescent="0.25">
      <c r="A708" s="7">
        <f>anotacoes!D708</f>
        <v>40594</v>
      </c>
      <c r="B708" t="str">
        <f>anotacoes!C708</f>
        <v>GRAND PRIX DUSSELDORF 2011</v>
      </c>
      <c r="C708" t="str">
        <f>anotacoes!E708</f>
        <v>BISCHOF</v>
      </c>
      <c r="D708" t="str">
        <f>anotacoes!F708</f>
        <v>DUMINICA</v>
      </c>
      <c r="E708" t="s">
        <v>10325</v>
      </c>
      <c r="F708">
        <f>anotacoes!A708</f>
        <v>13</v>
      </c>
      <c r="G708">
        <f>anotacoes!B708</f>
        <v>26</v>
      </c>
      <c r="H708" t="str">
        <f>anotacoes!K708</f>
        <v xml:space="preserve"> 00:02:34,634</v>
      </c>
      <c r="I708" t="str">
        <f>anotacoes!L708</f>
        <v xml:space="preserve"> 00:02:39,185</v>
      </c>
      <c r="J708" t="str">
        <f>IF(L708="PAUSE",E708,IF(anotacoes!G712=conversao_anotacoes!C708,conversao_anotacoes!C708,conversao_anotacoes!D708))</f>
        <v>BISCHOF</v>
      </c>
      <c r="K708" t="str">
        <f t="shared" si="22"/>
        <v>DUMINICA</v>
      </c>
      <c r="L708" t="str">
        <f>UPPER(anotacoes!H708)</f>
        <v>DISPLACEMENT</v>
      </c>
      <c r="M708" t="str">
        <f>IF(OR(L708="ATTACK",L708="FINTA"),"&lt;TECNICA&gt;",UPPER(anotacoes!I708))</f>
        <v>2-3 STEP HESITANT RIGHT</v>
      </c>
      <c r="N708" t="str">
        <f>IF(OR(L708="ATTACK",L708="FINTA"),UPPER(anotacoes!I708),"")</f>
        <v/>
      </c>
      <c r="O708" s="6" t="str">
        <f>IF(anotacoes!N708=0,"",anotacoes!N708)</f>
        <v/>
      </c>
      <c r="P708" t="str">
        <f>IF(anotacoes!M708=0,"",UPPER(anotacoes!M708))</f>
        <v/>
      </c>
      <c r="Q708" t="str">
        <f t="shared" si="23"/>
        <v>INSERT INTO CONVERSAO_LUTA_ACAO (cd_conversao, id_luta, sequencia, momento_inicio, momento_fim, quem_faz, quem_sofre, acao_tipo, acao, tecnica, direcao, pontuacao) VALUES (1, 13, 26, TRIM(' 00:02:34,634'), TRIM(' 00:02:39,185'), 'BISCHOF', 'DUMINICA', 'DISPLACEMENT', '2-3 STEP HESITANT RIGHT', NULL, NULL, NULL)</v>
      </c>
      <c r="R708" t="s">
        <v>10327</v>
      </c>
    </row>
    <row r="709" spans="1:18" hidden="1" x14ac:dyDescent="0.25">
      <c r="A709" s="7">
        <f>anotacoes!D709</f>
        <v>40594</v>
      </c>
      <c r="B709" t="str">
        <f>anotacoes!C709</f>
        <v>GRAND PRIX DUSSELDORF 2011</v>
      </c>
      <c r="C709" t="str">
        <f>anotacoes!E709</f>
        <v>BISCHOF</v>
      </c>
      <c r="D709" t="str">
        <f>anotacoes!F709</f>
        <v>DUMINICA</v>
      </c>
      <c r="E709" t="s">
        <v>10325</v>
      </c>
      <c r="F709">
        <f>anotacoes!A709</f>
        <v>13</v>
      </c>
      <c r="G709">
        <f>anotacoes!B709</f>
        <v>27</v>
      </c>
      <c r="H709" t="str">
        <f>anotacoes!K709</f>
        <v xml:space="preserve"> 00:02:39,344</v>
      </c>
      <c r="I709" t="str">
        <f>anotacoes!L709</f>
        <v xml:space="preserve"> 00:02:39,826</v>
      </c>
      <c r="J709" t="str">
        <f>IF(L709="PAUSE",E709,IF(anotacoes!G713=conversao_anotacoes!C709,conversao_anotacoes!C709,conversao_anotacoes!D709))</f>
        <v>BISCHOF</v>
      </c>
      <c r="K709" t="str">
        <f t="shared" si="22"/>
        <v>DUMINICA</v>
      </c>
      <c r="L709" t="str">
        <f>UPPER(anotacoes!H709)</f>
        <v>DISPLACEMENT</v>
      </c>
      <c r="M709" t="str">
        <f>IF(OR(L709="ATTACK",L709="FINTA"),"&lt;TECNICA&gt;",UPPER(anotacoes!I709))</f>
        <v>TRY TO GRIP WITH CONTACT</v>
      </c>
      <c r="N709" t="str">
        <f>IF(OR(L709="ATTACK",L709="FINTA"),UPPER(anotacoes!I709),"")</f>
        <v/>
      </c>
      <c r="O709" s="6" t="str">
        <f>IF(anotacoes!N709=0,"",anotacoes!N709)</f>
        <v/>
      </c>
      <c r="P709" t="str">
        <f>IF(anotacoes!M709=0,"",UPPER(anotacoes!M709))</f>
        <v/>
      </c>
      <c r="Q709" t="str">
        <f t="shared" si="23"/>
        <v>INSERT INTO CONVERSAO_LUTA_ACAO (cd_conversao, id_luta, sequencia, momento_inicio, momento_fim, quem_faz, quem_sofre, acao_tipo, acao, tecnica, direcao, pontuacao) VALUES (1, 13, 27, TRIM(' 00:02:39,344'), TRIM(' 00:02:39,826'), 'BISCHOF', 'DUMINICA', 'DISPLACEMENT', 'TRY TO GRIP WITH CONTACT', NULL, NULL, NULL)</v>
      </c>
      <c r="R709" t="s">
        <v>10327</v>
      </c>
    </row>
    <row r="710" spans="1:18" hidden="1" x14ac:dyDescent="0.25">
      <c r="A710" s="7">
        <f>anotacoes!D710</f>
        <v>40594</v>
      </c>
      <c r="B710" t="str">
        <f>anotacoes!C710</f>
        <v>GRAND PRIX DUSSELDORF 2011</v>
      </c>
      <c r="C710" t="str">
        <f>anotacoes!E710</f>
        <v>BISCHOF</v>
      </c>
      <c r="D710" t="str">
        <f>anotacoes!F710</f>
        <v>DUMINICA</v>
      </c>
      <c r="E710" t="s">
        <v>10325</v>
      </c>
      <c r="F710">
        <f>anotacoes!A710</f>
        <v>13</v>
      </c>
      <c r="G710">
        <f>anotacoes!B710</f>
        <v>28</v>
      </c>
      <c r="H710" t="str">
        <f>anotacoes!K710</f>
        <v xml:space="preserve"> 00:02:39,826</v>
      </c>
      <c r="I710" t="str">
        <f>anotacoes!L710</f>
        <v xml:space="preserve"> 00:03:20,168</v>
      </c>
      <c r="J710" t="str">
        <f>IF(L710="PAUSE",E710,IF(anotacoes!G714=conversao_anotacoes!C710,conversao_anotacoes!C710,conversao_anotacoes!D710))</f>
        <v>BISCHOF</v>
      </c>
      <c r="K710" t="str">
        <f t="shared" si="22"/>
        <v>DUMINICA</v>
      </c>
      <c r="L710" t="str">
        <f>UPPER(anotacoes!H710)</f>
        <v>GRIP TIME</v>
      </c>
      <c r="M710" t="str">
        <f>IF(OR(L710="ATTACK",L710="FINTA"),"&lt;TECNICA&gt;",UPPER(anotacoes!I710))</f>
        <v>RIGHT COLLAR</v>
      </c>
      <c r="N710" t="str">
        <f>IF(OR(L710="ATTACK",L710="FINTA"),UPPER(anotacoes!I710),"")</f>
        <v/>
      </c>
      <c r="O710" s="6" t="str">
        <f>IF(anotacoes!N710=0,"",anotacoes!N710)</f>
        <v/>
      </c>
      <c r="P710" t="str">
        <f>IF(anotacoes!M710=0,"",UPPER(anotacoes!M710))</f>
        <v/>
      </c>
      <c r="Q710" t="str">
        <f t="shared" si="23"/>
        <v>INSERT INTO CONVERSAO_LUTA_ACAO (cd_conversao, id_luta, sequencia, momento_inicio, momento_fim, quem_faz, quem_sofre, acao_tipo, acao, tecnica, direcao, pontuacao) VALUES (1, 13, 28, TRIM(' 00:02:39,826'), TRIM(' 00:03:20,168'), 'BISCHOF', 'DUMINICA', 'GRIP TIME', 'RIGHT COLLAR', NULL, NULL, NULL)</v>
      </c>
      <c r="R710" t="s">
        <v>10327</v>
      </c>
    </row>
    <row r="711" spans="1:18" hidden="1" x14ac:dyDescent="0.25">
      <c r="A711" s="7">
        <f>anotacoes!D711</f>
        <v>40594</v>
      </c>
      <c r="B711" t="str">
        <f>anotacoes!C711</f>
        <v>GRAND PRIX DUSSELDORF 2011</v>
      </c>
      <c r="C711" t="str">
        <f>anotacoes!E711</f>
        <v>BISCHOF</v>
      </c>
      <c r="D711" t="str">
        <f>anotacoes!F711</f>
        <v>DUMINICA</v>
      </c>
      <c r="E711" t="s">
        <v>10325</v>
      </c>
      <c r="F711">
        <f>anotacoes!A711</f>
        <v>13</v>
      </c>
      <c r="G711">
        <f>anotacoes!B711</f>
        <v>29</v>
      </c>
      <c r="H711" t="str">
        <f>anotacoes!K711</f>
        <v xml:space="preserve"> 00:03:20,168</v>
      </c>
      <c r="I711" t="str">
        <f>anotacoes!L711</f>
        <v xml:space="preserve"> 00:03:21,227</v>
      </c>
      <c r="J711" t="str">
        <f>IF(L711="PAUSE",E711,IF(anotacoes!G715=conversao_anotacoes!C711,conversao_anotacoes!C711,conversao_anotacoes!D711))</f>
        <v>BISCHOF</v>
      </c>
      <c r="K711" t="str">
        <f t="shared" si="22"/>
        <v>DUMINICA</v>
      </c>
      <c r="L711" t="str">
        <f>UPPER(anotacoes!H711)</f>
        <v>ATTACK</v>
      </c>
      <c r="M711" t="str">
        <f>IF(OR(L711="ATTACK",L711="FINTA"),"&lt;TECNICA&gt;",UPPER(anotacoes!I711))</f>
        <v>&lt;TECNICA&gt;</v>
      </c>
      <c r="N711" t="str">
        <f>IF(OR(L711="ATTACK",L711="FINTA"),UPPER(anotacoes!I711),"")</f>
        <v>SEOI NAGE</v>
      </c>
      <c r="O711" s="6">
        <f>IF(anotacoes!N711=0,"",anotacoes!N711)</f>
        <v>4</v>
      </c>
      <c r="P711" t="str">
        <f>IF(anotacoes!M711=0,"",UPPER(anotacoes!M711))</f>
        <v/>
      </c>
      <c r="Q711" t="str">
        <f t="shared" si="23"/>
        <v>INSERT INTO CONVERSAO_LUTA_ACAO (cd_conversao, id_luta, sequencia, momento_inicio, momento_fim, quem_faz, quem_sofre, acao_tipo, acao, tecnica, direcao, pontuacao) VALUES (1, 13, 29, TRIM(' 00:03:20,168'), TRIM(' 00:03:21,227'), 'BISCHOF', 'DUMINICA', 'ATTACK', '&lt;TECNICA&gt;', 'SEOI NAGE', 4, NULL)</v>
      </c>
      <c r="R711" t="s">
        <v>10327</v>
      </c>
    </row>
    <row r="712" spans="1:18" hidden="1" x14ac:dyDescent="0.25">
      <c r="A712" s="7">
        <f>anotacoes!D712</f>
        <v>40594</v>
      </c>
      <c r="B712" t="str">
        <f>anotacoes!C712</f>
        <v>GRAND PRIX DUSSELDORF 2011</v>
      </c>
      <c r="C712" t="str">
        <f>anotacoes!E712</f>
        <v>BISCHOF</v>
      </c>
      <c r="D712" t="str">
        <f>anotacoes!F712</f>
        <v>DUMINICA</v>
      </c>
      <c r="E712" t="s">
        <v>10325</v>
      </c>
      <c r="F712">
        <f>anotacoes!A712</f>
        <v>13</v>
      </c>
      <c r="G712">
        <f>anotacoes!B712</f>
        <v>30</v>
      </c>
      <c r="H712" t="str">
        <f>anotacoes!K712</f>
        <v xml:space="preserve"> 00:03:21,413</v>
      </c>
      <c r="I712" t="str">
        <f>anotacoes!L712</f>
        <v xml:space="preserve"> 00:03:44,287</v>
      </c>
      <c r="J712" t="str">
        <f>IF(L712="PAUSE",E712,IF(anotacoes!G716=conversao_anotacoes!C712,conversao_anotacoes!C712,conversao_anotacoes!D712))</f>
        <v>BISCHOF</v>
      </c>
      <c r="K712" t="str">
        <f t="shared" si="22"/>
        <v>DUMINICA</v>
      </c>
      <c r="L712" t="str">
        <f>UPPER(anotacoes!H712)</f>
        <v>GROUNDWORK COMBAT</v>
      </c>
      <c r="M712" t="str">
        <f>IF(OR(L712="ATTACK",L712="FINTA"),"&lt;TECNICA&gt;",UPPER(anotacoes!I712))</f>
        <v>TRYING TO ATTACK</v>
      </c>
      <c r="N712" t="str">
        <f>IF(OR(L712="ATTACK",L712="FINTA"),UPPER(anotacoes!I712),"")</f>
        <v/>
      </c>
      <c r="O712" s="6" t="str">
        <f>IF(anotacoes!N712=0,"",anotacoes!N712)</f>
        <v/>
      </c>
      <c r="P712" t="str">
        <f>IF(anotacoes!M712=0,"",UPPER(anotacoes!M712))</f>
        <v/>
      </c>
      <c r="Q712" t="str">
        <f t="shared" si="23"/>
        <v>INSERT INTO CONVERSAO_LUTA_ACAO (cd_conversao, id_luta, sequencia, momento_inicio, momento_fim, quem_faz, quem_sofre, acao_tipo, acao, tecnica, direcao, pontuacao) VALUES (1, 13, 30, TRIM(' 00:03:21,413'), TRIM(' 00:03:44,287'), 'BISCHOF', 'DUMINICA', 'GROUNDWORK COMBAT', 'TRYING TO ATTACK', NULL, NULL, NULL)</v>
      </c>
      <c r="R712" t="s">
        <v>10327</v>
      </c>
    </row>
    <row r="713" spans="1:18" hidden="1" x14ac:dyDescent="0.25">
      <c r="A713" s="7">
        <f>anotacoes!D713</f>
        <v>40594</v>
      </c>
      <c r="B713" t="str">
        <f>anotacoes!C713</f>
        <v>GRAND PRIX DUSSELDORF 2011</v>
      </c>
      <c r="C713" t="str">
        <f>anotacoes!E713</f>
        <v>BISCHOF</v>
      </c>
      <c r="D713" t="str">
        <f>anotacoes!F713</f>
        <v>DUMINICA</v>
      </c>
      <c r="E713" t="s">
        <v>10325</v>
      </c>
      <c r="F713">
        <f>anotacoes!A713</f>
        <v>13</v>
      </c>
      <c r="G713">
        <f>anotacoes!B713</f>
        <v>31</v>
      </c>
      <c r="H713" t="str">
        <f>anotacoes!K713</f>
        <v xml:space="preserve"> 00:03:44,476</v>
      </c>
      <c r="I713" t="str">
        <f>anotacoes!L713</f>
        <v xml:space="preserve"> 00:03:58,701</v>
      </c>
      <c r="J713" t="str">
        <f>IF(L713="PAUSE",E713,IF(anotacoes!G717=conversao_anotacoes!C713,conversao_anotacoes!C713,conversao_anotacoes!D713))</f>
        <v>&lt;ARBITRO_DESCONHECIDO&gt;</v>
      </c>
      <c r="K713" t="str">
        <f t="shared" si="22"/>
        <v/>
      </c>
      <c r="L713" t="str">
        <f>UPPER(anotacoes!H713)</f>
        <v>PAUSE</v>
      </c>
      <c r="M713" t="str">
        <f>IF(OR(L713="ATTACK",L713="FINTA"),"&lt;TECNICA&gt;",UPPER(anotacoes!I713))</f>
        <v>&lt;NAO_CLASSIFICADO&gt;</v>
      </c>
      <c r="N713" t="str">
        <f>IF(OR(L713="ATTACK",L713="FINTA"),UPPER(anotacoes!I713),"")</f>
        <v/>
      </c>
      <c r="O713" s="6" t="str">
        <f>IF(anotacoes!N713=0,"",anotacoes!N713)</f>
        <v/>
      </c>
      <c r="P713" t="str">
        <f>IF(anotacoes!M713=0,"",UPPER(anotacoes!M713))</f>
        <v/>
      </c>
      <c r="Q713" t="str">
        <f t="shared" si="23"/>
        <v>INSERT INTO CONVERSAO_LUTA_ACAO (cd_conversao, id_luta, sequencia, momento_inicio, momento_fim, quem_faz, quem_sofre, acao_tipo, acao, tecnica, direcao, pontuacao) VALUES (1, 13, 31, TRIM(' 00:03:44,476'), TRIM(' 00:03:58,701'), '&lt;ARBITRO_DESCONHECIDO&gt;', '', 'PAUSE', '&lt;NAO_CLASSIFICADO&gt;', NULL, NULL, NULL)</v>
      </c>
      <c r="R713" t="s">
        <v>10327</v>
      </c>
    </row>
    <row r="714" spans="1:18" hidden="1" x14ac:dyDescent="0.25">
      <c r="A714" s="7">
        <f>anotacoes!D714</f>
        <v>40594</v>
      </c>
      <c r="B714" t="str">
        <f>anotacoes!C714</f>
        <v>GRAND PRIX DUSSELDORF 2011</v>
      </c>
      <c r="C714" t="str">
        <f>anotacoes!E714</f>
        <v>BISCHOF</v>
      </c>
      <c r="D714" t="str">
        <f>anotacoes!F714</f>
        <v>DUMINICA</v>
      </c>
      <c r="E714" t="s">
        <v>10325</v>
      </c>
      <c r="F714">
        <f>anotacoes!A714</f>
        <v>13</v>
      </c>
      <c r="G714">
        <f>anotacoes!B714</f>
        <v>32</v>
      </c>
      <c r="H714" t="str">
        <f>anotacoes!K714</f>
        <v xml:space="preserve"> 00:03:58,840</v>
      </c>
      <c r="I714" t="str">
        <f>anotacoes!L714</f>
        <v xml:space="preserve"> 00:04:03,928</v>
      </c>
      <c r="J714" t="str">
        <f>IF(L714="PAUSE",E714,IF(anotacoes!G718=conversao_anotacoes!C714,conversao_anotacoes!C714,conversao_anotacoes!D714))</f>
        <v>BISCHOF</v>
      </c>
      <c r="K714" t="str">
        <f t="shared" si="22"/>
        <v>DUMINICA</v>
      </c>
      <c r="L714" t="str">
        <f>UPPER(anotacoes!H714)</f>
        <v>DISPLACEMENT</v>
      </c>
      <c r="M714" t="str">
        <f>IF(OR(L714="ATTACK",L714="FINTA"),"&lt;TECNICA&gt;",UPPER(anotacoes!I714))</f>
        <v>2-3 STEP HESITANT RIGHT</v>
      </c>
      <c r="N714" t="str">
        <f>IF(OR(L714="ATTACK",L714="FINTA"),UPPER(anotacoes!I714),"")</f>
        <v/>
      </c>
      <c r="O714" s="6" t="str">
        <f>IF(anotacoes!N714=0,"",anotacoes!N714)</f>
        <v/>
      </c>
      <c r="P714" t="str">
        <f>IF(anotacoes!M714=0,"",UPPER(anotacoes!M714))</f>
        <v/>
      </c>
      <c r="Q714" t="str">
        <f t="shared" si="23"/>
        <v>INSERT INTO CONVERSAO_LUTA_ACAO (cd_conversao, id_luta, sequencia, momento_inicio, momento_fim, quem_faz, quem_sofre, acao_tipo, acao, tecnica, direcao, pontuacao) VALUES (1, 13, 32, TRIM(' 00:03:58,840'), TRIM(' 00:04:03,928'), 'BISCHOF', 'DUMINICA', 'DISPLACEMENT', '2-3 STEP HESITANT RIGHT', NULL, NULL, NULL)</v>
      </c>
      <c r="R714" t="s">
        <v>10327</v>
      </c>
    </row>
    <row r="715" spans="1:18" hidden="1" x14ac:dyDescent="0.25">
      <c r="A715" s="7">
        <f>anotacoes!D715</f>
        <v>40594</v>
      </c>
      <c r="B715" t="str">
        <f>anotacoes!C715</f>
        <v>GRAND PRIX DUSSELDORF 2011</v>
      </c>
      <c r="C715" t="str">
        <f>anotacoes!E715</f>
        <v>BISCHOF</v>
      </c>
      <c r="D715" t="str">
        <f>anotacoes!F715</f>
        <v>DUMINICA</v>
      </c>
      <c r="E715" t="s">
        <v>10325</v>
      </c>
      <c r="F715">
        <f>anotacoes!A715</f>
        <v>13</v>
      </c>
      <c r="G715">
        <f>anotacoes!B715</f>
        <v>33</v>
      </c>
      <c r="H715" t="str">
        <f>anotacoes!K715</f>
        <v xml:space="preserve"> 00:04:03,928</v>
      </c>
      <c r="I715" t="str">
        <f>anotacoes!L715</f>
        <v xml:space="preserve"> 00:04:06,519</v>
      </c>
      <c r="J715" t="str">
        <f>IF(L715="PAUSE",E715,IF(anotacoes!G719=conversao_anotacoes!C715,conversao_anotacoes!C715,conversao_anotacoes!D715))</f>
        <v>BISCHOF</v>
      </c>
      <c r="K715" t="str">
        <f t="shared" si="22"/>
        <v>DUMINICA</v>
      </c>
      <c r="L715" t="str">
        <f>UPPER(anotacoes!H715)</f>
        <v>GRIP TIME</v>
      </c>
      <c r="M715" t="str">
        <f>IF(OR(L715="ATTACK",L715="FINTA"),"&lt;TECNICA&gt;",UPPER(anotacoes!I715))</f>
        <v>LEFT COLLAR</v>
      </c>
      <c r="N715" t="str">
        <f>IF(OR(L715="ATTACK",L715="FINTA"),UPPER(anotacoes!I715),"")</f>
        <v/>
      </c>
      <c r="O715" s="6" t="str">
        <f>IF(anotacoes!N715=0,"",anotacoes!N715)</f>
        <v/>
      </c>
      <c r="P715" t="str">
        <f>IF(anotacoes!M715=0,"",UPPER(anotacoes!M715))</f>
        <v/>
      </c>
      <c r="Q715" t="str">
        <f t="shared" si="23"/>
        <v>INSERT INTO CONVERSAO_LUTA_ACAO (cd_conversao, id_luta, sequencia, momento_inicio, momento_fim, quem_faz, quem_sofre, acao_tipo, acao, tecnica, direcao, pontuacao) VALUES (1, 13, 33, TRIM(' 00:04:03,928'), TRIM(' 00:04:06,519'), 'BISCHOF', 'DUMINICA', 'GRIP TIME', 'LEFT COLLAR', NULL, NULL, NULL)</v>
      </c>
      <c r="R715" t="s">
        <v>10327</v>
      </c>
    </row>
    <row r="716" spans="1:18" hidden="1" x14ac:dyDescent="0.25">
      <c r="A716" s="7">
        <f>anotacoes!D716</f>
        <v>40594</v>
      </c>
      <c r="B716" t="str">
        <f>anotacoes!C716</f>
        <v>GRAND PRIX DUSSELDORF 2011</v>
      </c>
      <c r="C716" t="str">
        <f>anotacoes!E716</f>
        <v>BISCHOF</v>
      </c>
      <c r="D716" t="str">
        <f>anotacoes!F716</f>
        <v>DUMINICA</v>
      </c>
      <c r="E716" t="s">
        <v>10325</v>
      </c>
      <c r="F716">
        <f>anotacoes!A716</f>
        <v>13</v>
      </c>
      <c r="G716">
        <f>anotacoes!B716</f>
        <v>34</v>
      </c>
      <c r="H716" t="str">
        <f>anotacoes!K716</f>
        <v xml:space="preserve"> 00:04:06,519</v>
      </c>
      <c r="I716" t="str">
        <f>anotacoes!L716</f>
        <v xml:space="preserve"> 00:04:13,891</v>
      </c>
      <c r="J716" t="str">
        <f>IF(L716="PAUSE",E716,IF(anotacoes!G720=conversao_anotacoes!C716,conversao_anotacoes!C716,conversao_anotacoes!D716))</f>
        <v>BISCHOF</v>
      </c>
      <c r="K716" t="str">
        <f t="shared" si="22"/>
        <v>DUMINICA</v>
      </c>
      <c r="L716" t="str">
        <f>UPPER(anotacoes!H716)</f>
        <v>GRIP TIME</v>
      </c>
      <c r="M716" t="str">
        <f>IF(OR(L716="ATTACK",L716="FINTA"),"&lt;TECNICA&gt;",UPPER(anotacoes!I716))</f>
        <v>LEFT BACK RIGHT SLEEVE</v>
      </c>
      <c r="N716" t="str">
        <f>IF(OR(L716="ATTACK",L716="FINTA"),UPPER(anotacoes!I716),"")</f>
        <v/>
      </c>
      <c r="O716" s="6" t="str">
        <f>IF(anotacoes!N716=0,"",anotacoes!N716)</f>
        <v/>
      </c>
      <c r="P716" t="str">
        <f>IF(anotacoes!M716=0,"",UPPER(anotacoes!M716))</f>
        <v/>
      </c>
      <c r="Q716" t="str">
        <f t="shared" si="23"/>
        <v>INSERT INTO CONVERSAO_LUTA_ACAO (cd_conversao, id_luta, sequencia, momento_inicio, momento_fim, quem_faz, quem_sofre, acao_tipo, acao, tecnica, direcao, pontuacao) VALUES (1, 13, 34, TRIM(' 00:04:06,519'), TRIM(' 00:04:13,891'), 'BISCHOF', 'DUMINICA', 'GRIP TIME', 'LEFT BACK RIGHT SLEEVE', NULL, NULL, NULL)</v>
      </c>
      <c r="R716" t="s">
        <v>10327</v>
      </c>
    </row>
    <row r="717" spans="1:18" hidden="1" x14ac:dyDescent="0.25">
      <c r="A717" s="7">
        <f>anotacoes!D717</f>
        <v>40594</v>
      </c>
      <c r="B717" t="str">
        <f>anotacoes!C717</f>
        <v>GRAND PRIX DUSSELDORF 2011</v>
      </c>
      <c r="C717" t="str">
        <f>anotacoes!E717</f>
        <v>BISCHOF</v>
      </c>
      <c r="D717" t="str">
        <f>anotacoes!F717</f>
        <v>DUMINICA</v>
      </c>
      <c r="E717" t="s">
        <v>10325</v>
      </c>
      <c r="F717">
        <f>anotacoes!A717</f>
        <v>13</v>
      </c>
      <c r="G717">
        <f>anotacoes!B717</f>
        <v>35</v>
      </c>
      <c r="H717" t="str">
        <f>anotacoes!K717</f>
        <v xml:space="preserve"> 00:04:13,891</v>
      </c>
      <c r="I717" t="str">
        <f>anotacoes!L717</f>
        <v xml:space="preserve"> 00:04:14,684</v>
      </c>
      <c r="J717" t="str">
        <f>IF(L717="PAUSE",E717,IF(anotacoes!G721=conversao_anotacoes!C717,conversao_anotacoes!C717,conversao_anotacoes!D717))</f>
        <v>BISCHOF</v>
      </c>
      <c r="K717" t="str">
        <f t="shared" si="22"/>
        <v>DUMINICA</v>
      </c>
      <c r="L717" t="str">
        <f>UPPER(anotacoes!H717)</f>
        <v>DEFENSE</v>
      </c>
      <c r="M717" t="str">
        <f>IF(OR(L717="ATTACK",L717="FINTA"),"&lt;TECNICA&gt;",UPPER(anotacoes!I717))</f>
        <v>TAE-SABAKI LEFT INCLINED</v>
      </c>
      <c r="N717" t="str">
        <f>IF(OR(L717="ATTACK",L717="FINTA"),UPPER(anotacoes!I717),"")</f>
        <v/>
      </c>
      <c r="O717" s="6" t="str">
        <f>IF(anotacoes!N717=0,"",anotacoes!N717)</f>
        <v/>
      </c>
      <c r="P717" t="str">
        <f>IF(anotacoes!M717=0,"",UPPER(anotacoes!M717))</f>
        <v/>
      </c>
      <c r="Q717" t="str">
        <f t="shared" si="23"/>
        <v>INSERT INTO CONVERSAO_LUTA_ACAO (cd_conversao, id_luta, sequencia, momento_inicio, momento_fim, quem_faz, quem_sofre, acao_tipo, acao, tecnica, direcao, pontuacao) VALUES (1, 13, 35, TRIM(' 00:04:13,891'), TRIM(' 00:04:14,684'), 'BISCHOF', 'DUMINICA', 'DEFENSE', 'TAE-SABAKI LEFT INCLINED', NULL, NULL, NULL)</v>
      </c>
      <c r="R717" t="s">
        <v>10327</v>
      </c>
    </row>
    <row r="718" spans="1:18" hidden="1" x14ac:dyDescent="0.25">
      <c r="A718" s="7">
        <f>anotacoes!D718</f>
        <v>40594</v>
      </c>
      <c r="B718" t="str">
        <f>anotacoes!C718</f>
        <v>GRAND PRIX DUSSELDORF 2011</v>
      </c>
      <c r="C718" t="str">
        <f>anotacoes!E718</f>
        <v>BISCHOF</v>
      </c>
      <c r="D718" t="str">
        <f>anotacoes!F718</f>
        <v>DUMINICA</v>
      </c>
      <c r="E718" t="s">
        <v>10325</v>
      </c>
      <c r="F718">
        <f>anotacoes!A718</f>
        <v>13</v>
      </c>
      <c r="G718">
        <f>anotacoes!B718</f>
        <v>36</v>
      </c>
      <c r="H718" t="str">
        <f>anotacoes!K718</f>
        <v xml:space="preserve"> 00:04:14,684</v>
      </c>
      <c r="I718" t="str">
        <f>anotacoes!L718</f>
        <v xml:space="preserve"> 00:04:16,982</v>
      </c>
      <c r="J718" t="str">
        <f>IF(L718="PAUSE",E718,IF(anotacoes!G722=conversao_anotacoes!C718,conversao_anotacoes!C718,conversao_anotacoes!D718))</f>
        <v>BISCHOF</v>
      </c>
      <c r="K718" t="str">
        <f t="shared" si="22"/>
        <v>DUMINICA</v>
      </c>
      <c r="L718" t="str">
        <f>UPPER(anotacoes!H718)</f>
        <v>GROUNDWORK COMBAT</v>
      </c>
      <c r="M718" t="str">
        <f>IF(OR(L718="ATTACK",L718="FINTA"),"&lt;TECNICA&gt;",UPPER(anotacoes!I718))</f>
        <v>DEFENSIVE POSITION</v>
      </c>
      <c r="N718" t="str">
        <f>IF(OR(L718="ATTACK",L718="FINTA"),UPPER(anotacoes!I718),"")</f>
        <v/>
      </c>
      <c r="O718" s="6" t="str">
        <f>IF(anotacoes!N718=0,"",anotacoes!N718)</f>
        <v/>
      </c>
      <c r="P718" t="str">
        <f>IF(anotacoes!M718=0,"",UPPER(anotacoes!M718))</f>
        <v/>
      </c>
      <c r="Q718" t="str">
        <f t="shared" si="23"/>
        <v>INSERT INTO CONVERSAO_LUTA_ACAO (cd_conversao, id_luta, sequencia, momento_inicio, momento_fim, quem_faz, quem_sofre, acao_tipo, acao, tecnica, direcao, pontuacao) VALUES (1, 13, 36, TRIM(' 00:04:14,684'), TRIM(' 00:04:16,982'), 'BISCHOF', 'DUMINICA', 'GROUNDWORK COMBAT', 'DEFENSIVE POSITION', NULL, NULL, NULL)</v>
      </c>
      <c r="R718" t="s">
        <v>10327</v>
      </c>
    </row>
    <row r="719" spans="1:18" hidden="1" x14ac:dyDescent="0.25">
      <c r="A719" s="7">
        <f>anotacoes!D719</f>
        <v>40594</v>
      </c>
      <c r="B719" t="str">
        <f>anotacoes!C719</f>
        <v>GRAND PRIX DUSSELDORF 2011</v>
      </c>
      <c r="C719" t="str">
        <f>anotacoes!E719</f>
        <v>BISCHOF</v>
      </c>
      <c r="D719" t="str">
        <f>anotacoes!F719</f>
        <v>DUMINICA</v>
      </c>
      <c r="E719" t="s">
        <v>10325</v>
      </c>
      <c r="F719">
        <f>anotacoes!A719</f>
        <v>13</v>
      </c>
      <c r="G719">
        <f>anotacoes!B719</f>
        <v>37</v>
      </c>
      <c r="H719" t="str">
        <f>anotacoes!K719</f>
        <v xml:space="preserve"> 00:04:17,154</v>
      </c>
      <c r="I719" t="str">
        <f>anotacoes!L719</f>
        <v xml:space="preserve"> 00:05:08,827</v>
      </c>
      <c r="J719" t="str">
        <f>IF(L719="PAUSE",E719,IF(anotacoes!G723=conversao_anotacoes!C719,conversao_anotacoes!C719,conversao_anotacoes!D719))</f>
        <v>&lt;ARBITRO_DESCONHECIDO&gt;</v>
      </c>
      <c r="K719" t="str">
        <f t="shared" si="22"/>
        <v/>
      </c>
      <c r="L719" t="str">
        <f>UPPER(anotacoes!H719)</f>
        <v>PAUSE</v>
      </c>
      <c r="M719" t="str">
        <f>IF(OR(L719="ATTACK",L719="FINTA"),"&lt;TECNICA&gt;",UPPER(anotacoes!I719))</f>
        <v>&lt;NAO_CLASSIFICADO&gt;</v>
      </c>
      <c r="N719" t="str">
        <f>IF(OR(L719="ATTACK",L719="FINTA"),UPPER(anotacoes!I719),"")</f>
        <v/>
      </c>
      <c r="O719" s="6" t="str">
        <f>IF(anotacoes!N719=0,"",anotacoes!N719)</f>
        <v/>
      </c>
      <c r="P719" t="str">
        <f>IF(anotacoes!M719=0,"",UPPER(anotacoes!M719))</f>
        <v/>
      </c>
      <c r="Q719" t="str">
        <f t="shared" si="23"/>
        <v>INSERT INTO CONVERSAO_LUTA_ACAO (cd_conversao, id_luta, sequencia, momento_inicio, momento_fim, quem_faz, quem_sofre, acao_tipo, acao, tecnica, direcao, pontuacao) VALUES (1, 13, 37, TRIM(' 00:04:17,154'), TRIM(' 00:05:08,827'), '&lt;ARBITRO_DESCONHECIDO&gt;', '', 'PAUSE', '&lt;NAO_CLASSIFICADO&gt;', NULL, NULL, NULL)</v>
      </c>
      <c r="R719" t="s">
        <v>10327</v>
      </c>
    </row>
    <row r="720" spans="1:18" hidden="1" x14ac:dyDescent="0.25">
      <c r="A720" s="7">
        <f>anotacoes!D720</f>
        <v>40594</v>
      </c>
      <c r="B720" t="str">
        <f>anotacoes!C720</f>
        <v>GRAND PRIX DUSSELDORF 2011</v>
      </c>
      <c r="C720" t="str">
        <f>anotacoes!E720</f>
        <v>BISCHOF</v>
      </c>
      <c r="D720" t="str">
        <f>anotacoes!F720</f>
        <v>DUMINICA</v>
      </c>
      <c r="E720" t="s">
        <v>10325</v>
      </c>
      <c r="F720">
        <f>anotacoes!A720</f>
        <v>13</v>
      </c>
      <c r="G720">
        <f>anotacoes!B720</f>
        <v>38</v>
      </c>
      <c r="H720" t="str">
        <f>anotacoes!K720</f>
        <v xml:space="preserve"> 00:05:08,980</v>
      </c>
      <c r="I720" t="str">
        <f>anotacoes!L720</f>
        <v xml:space="preserve"> 00:05:11,303</v>
      </c>
      <c r="J720" t="str">
        <f>IF(L720="PAUSE",E720,IF(anotacoes!G724=conversao_anotacoes!C720,conversao_anotacoes!C720,conversao_anotacoes!D720))</f>
        <v>BISCHOF</v>
      </c>
      <c r="K720" t="str">
        <f t="shared" si="22"/>
        <v>DUMINICA</v>
      </c>
      <c r="L720" t="str">
        <f>UPPER(anotacoes!H720)</f>
        <v>DISPLACEMENT</v>
      </c>
      <c r="M720" t="str">
        <f>IF(OR(L720="ATTACK",L720="FINTA"),"&lt;TECNICA&gt;",UPPER(anotacoes!I720))</f>
        <v>2-3 STEP HESITANT RIGHT</v>
      </c>
      <c r="N720" t="str">
        <f>IF(OR(L720="ATTACK",L720="FINTA"),UPPER(anotacoes!I720),"")</f>
        <v/>
      </c>
      <c r="O720" s="6" t="str">
        <f>IF(anotacoes!N720=0,"",anotacoes!N720)</f>
        <v/>
      </c>
      <c r="P720" t="str">
        <f>IF(anotacoes!M720=0,"",UPPER(anotacoes!M720))</f>
        <v/>
      </c>
      <c r="Q720" t="str">
        <f t="shared" si="23"/>
        <v>INSERT INTO CONVERSAO_LUTA_ACAO (cd_conversao, id_luta, sequencia, momento_inicio, momento_fim, quem_faz, quem_sofre, acao_tipo, acao, tecnica, direcao, pontuacao) VALUES (1, 13, 38, TRIM(' 00:05:08,980'), TRIM(' 00:05:11,303'), 'BISCHOF', 'DUMINICA', 'DISPLACEMENT', '2-3 STEP HESITANT RIGHT', NULL, NULL, NULL)</v>
      </c>
      <c r="R720" t="s">
        <v>10327</v>
      </c>
    </row>
    <row r="721" spans="1:18" hidden="1" x14ac:dyDescent="0.25">
      <c r="A721" s="7">
        <f>anotacoes!D721</f>
        <v>40594</v>
      </c>
      <c r="B721" t="str">
        <f>anotacoes!C721</f>
        <v>GRAND PRIX DUSSELDORF 2011</v>
      </c>
      <c r="C721" t="str">
        <f>anotacoes!E721</f>
        <v>BISCHOF</v>
      </c>
      <c r="D721" t="str">
        <f>anotacoes!F721</f>
        <v>DUMINICA</v>
      </c>
      <c r="E721" t="s">
        <v>10325</v>
      </c>
      <c r="F721">
        <f>anotacoes!A721</f>
        <v>13</v>
      </c>
      <c r="G721">
        <f>anotacoes!B721</f>
        <v>39</v>
      </c>
      <c r="H721" t="str">
        <f>anotacoes!K721</f>
        <v xml:space="preserve"> 00:05:11,303</v>
      </c>
      <c r="I721" t="str">
        <f>anotacoes!L721</f>
        <v xml:space="preserve"> 00:05:13,879</v>
      </c>
      <c r="J721" t="str">
        <f>IF(L721="PAUSE",E721,IF(anotacoes!G725=conversao_anotacoes!C721,conversao_anotacoes!C721,conversao_anotacoes!D721))</f>
        <v>BISCHOF</v>
      </c>
      <c r="K721" t="str">
        <f t="shared" si="22"/>
        <v>DUMINICA</v>
      </c>
      <c r="L721" t="str">
        <f>UPPER(anotacoes!H721)</f>
        <v>GRIP TIME</v>
      </c>
      <c r="M721" t="str">
        <f>IF(OR(L721="ATTACK",L721="FINTA"),"&lt;TECNICA&gt;",UPPER(anotacoes!I721))</f>
        <v>LEFT COLLAR</v>
      </c>
      <c r="N721" t="str">
        <f>IF(OR(L721="ATTACK",L721="FINTA"),UPPER(anotacoes!I721),"")</f>
        <v/>
      </c>
      <c r="O721" s="6" t="str">
        <f>IF(anotacoes!N721=0,"",anotacoes!N721)</f>
        <v/>
      </c>
      <c r="P721" t="str">
        <f>IF(anotacoes!M721=0,"",UPPER(anotacoes!M721))</f>
        <v/>
      </c>
      <c r="Q721" t="str">
        <f t="shared" si="23"/>
        <v>INSERT INTO CONVERSAO_LUTA_ACAO (cd_conversao, id_luta, sequencia, momento_inicio, momento_fim, quem_faz, quem_sofre, acao_tipo, acao, tecnica, direcao, pontuacao) VALUES (1, 13, 39, TRIM(' 00:05:11,303'), TRIM(' 00:05:13,879'), 'BISCHOF', 'DUMINICA', 'GRIP TIME', 'LEFT COLLAR', NULL, NULL, NULL)</v>
      </c>
      <c r="R721" t="s">
        <v>10327</v>
      </c>
    </row>
    <row r="722" spans="1:18" hidden="1" x14ac:dyDescent="0.25">
      <c r="A722" s="7">
        <f>anotacoes!D722</f>
        <v>40594</v>
      </c>
      <c r="B722" t="str">
        <f>anotacoes!C722</f>
        <v>GRAND PRIX DUSSELDORF 2011</v>
      </c>
      <c r="C722" t="str">
        <f>anotacoes!E722</f>
        <v>BISCHOF</v>
      </c>
      <c r="D722" t="str">
        <f>anotacoes!F722</f>
        <v>DUMINICA</v>
      </c>
      <c r="E722" t="s">
        <v>10325</v>
      </c>
      <c r="F722">
        <f>anotacoes!A722</f>
        <v>13</v>
      </c>
      <c r="G722">
        <f>anotacoes!B722</f>
        <v>40</v>
      </c>
      <c r="H722" t="str">
        <f>anotacoes!K722</f>
        <v xml:space="preserve"> 00:05:13,879</v>
      </c>
      <c r="I722" t="str">
        <f>anotacoes!L722</f>
        <v xml:space="preserve"> 00:05:26,103</v>
      </c>
      <c r="J722" t="str">
        <f>IF(L722="PAUSE",E722,IF(anotacoes!G726=conversao_anotacoes!C722,conversao_anotacoes!C722,conversao_anotacoes!D722))</f>
        <v>BISCHOF</v>
      </c>
      <c r="K722" t="str">
        <f t="shared" si="22"/>
        <v>DUMINICA</v>
      </c>
      <c r="L722" t="str">
        <f>UPPER(anotacoes!H722)</f>
        <v>GRIP TIME</v>
      </c>
      <c r="M722" t="str">
        <f>IF(OR(L722="ATTACK",L722="FINTA"),"&lt;TECNICA&gt;",UPPER(anotacoes!I722))</f>
        <v>LEFT BACK RIGHT SLEEVE</v>
      </c>
      <c r="N722" t="str">
        <f>IF(OR(L722="ATTACK",L722="FINTA"),UPPER(anotacoes!I722),"")</f>
        <v/>
      </c>
      <c r="O722" s="6" t="str">
        <f>IF(anotacoes!N722=0,"",anotacoes!N722)</f>
        <v/>
      </c>
      <c r="P722" t="str">
        <f>IF(anotacoes!M722=0,"",UPPER(anotacoes!M722))</f>
        <v/>
      </c>
      <c r="Q722" t="str">
        <f t="shared" si="23"/>
        <v>INSERT INTO CONVERSAO_LUTA_ACAO (cd_conversao, id_luta, sequencia, momento_inicio, momento_fim, quem_faz, quem_sofre, acao_tipo, acao, tecnica, direcao, pontuacao) VALUES (1, 13, 40, TRIM(' 00:05:13,879'), TRIM(' 00:05:26,103'), 'BISCHOF', 'DUMINICA', 'GRIP TIME', 'LEFT BACK RIGHT SLEEVE', NULL, NULL, NULL)</v>
      </c>
      <c r="R722" t="s">
        <v>10327</v>
      </c>
    </row>
    <row r="723" spans="1:18" hidden="1" x14ac:dyDescent="0.25">
      <c r="A723" s="7">
        <f>anotacoes!D723</f>
        <v>40594</v>
      </c>
      <c r="B723" t="str">
        <f>anotacoes!C723</f>
        <v>GRAND PRIX DUSSELDORF 2011</v>
      </c>
      <c r="C723" t="str">
        <f>anotacoes!E723</f>
        <v>BISCHOF</v>
      </c>
      <c r="D723" t="str">
        <f>anotacoes!F723</f>
        <v>DUMINICA</v>
      </c>
      <c r="E723" t="s">
        <v>10325</v>
      </c>
      <c r="F723">
        <f>anotacoes!A723</f>
        <v>13</v>
      </c>
      <c r="G723">
        <f>anotacoes!B723</f>
        <v>41</v>
      </c>
      <c r="H723" t="str">
        <f>anotacoes!K723</f>
        <v xml:space="preserve"> 00:05:26,103</v>
      </c>
      <c r="I723" t="str">
        <f>anotacoes!L723</f>
        <v xml:space="preserve"> 00:05:26,860</v>
      </c>
      <c r="J723" t="str">
        <f>IF(L723="PAUSE",E723,IF(anotacoes!G727=conversao_anotacoes!C723,conversao_anotacoes!C723,conversao_anotacoes!D723))</f>
        <v>BISCHOF</v>
      </c>
      <c r="K723" t="str">
        <f t="shared" si="22"/>
        <v>DUMINICA</v>
      </c>
      <c r="L723" t="str">
        <f>UPPER(anotacoes!H723)</f>
        <v>DEFENSE</v>
      </c>
      <c r="M723" t="str">
        <f>IF(OR(L723="ATTACK",L723="FINTA"),"&lt;TECNICA&gt;",UPPER(anotacoes!I723))</f>
        <v>TAE-SABAKI RIGHT INCLINED</v>
      </c>
      <c r="N723" t="str">
        <f>IF(OR(L723="ATTACK",L723="FINTA"),UPPER(anotacoes!I723),"")</f>
        <v/>
      </c>
      <c r="O723" s="6" t="str">
        <f>IF(anotacoes!N723=0,"",anotacoes!N723)</f>
        <v/>
      </c>
      <c r="P723" t="str">
        <f>IF(anotacoes!M723=0,"",UPPER(anotacoes!M723))</f>
        <v/>
      </c>
      <c r="Q723" t="str">
        <f t="shared" si="23"/>
        <v>INSERT INTO CONVERSAO_LUTA_ACAO (cd_conversao, id_luta, sequencia, momento_inicio, momento_fim, quem_faz, quem_sofre, acao_tipo, acao, tecnica, direcao, pontuacao) VALUES (1, 13, 41, TRIM(' 00:05:26,103'), TRIM(' 00:05:26,860'), 'BISCHOF', 'DUMINICA', 'DEFENSE', 'TAE-SABAKI RIGHT INCLINED', NULL, NULL, NULL)</v>
      </c>
      <c r="R723" t="s">
        <v>10327</v>
      </c>
    </row>
    <row r="724" spans="1:18" hidden="1" x14ac:dyDescent="0.25">
      <c r="A724" s="7">
        <f>anotacoes!D724</f>
        <v>40594</v>
      </c>
      <c r="B724" t="str">
        <f>anotacoes!C724</f>
        <v>GRAND PRIX DUSSELDORF 2011</v>
      </c>
      <c r="C724" t="str">
        <f>anotacoes!E724</f>
        <v>BISCHOF</v>
      </c>
      <c r="D724" t="str">
        <f>anotacoes!F724</f>
        <v>DUMINICA</v>
      </c>
      <c r="E724" t="s">
        <v>10325</v>
      </c>
      <c r="F724">
        <f>anotacoes!A724</f>
        <v>13</v>
      </c>
      <c r="G724">
        <f>anotacoes!B724</f>
        <v>42</v>
      </c>
      <c r="H724" t="str">
        <f>anotacoes!K724</f>
        <v xml:space="preserve"> 00:05:27,017</v>
      </c>
      <c r="I724" t="str">
        <f>anotacoes!L724</f>
        <v xml:space="preserve"> 00:05:51,473</v>
      </c>
      <c r="J724" t="str">
        <f>IF(L724="PAUSE",E724,IF(anotacoes!G728=conversao_anotacoes!C724,conversao_anotacoes!C724,conversao_anotacoes!D724))</f>
        <v>BISCHOF</v>
      </c>
      <c r="K724" t="str">
        <f t="shared" si="22"/>
        <v>DUMINICA</v>
      </c>
      <c r="L724" t="str">
        <f>UPPER(anotacoes!H724)</f>
        <v>GROUNDWORK COMBAT</v>
      </c>
      <c r="M724" t="str">
        <f>IF(OR(L724="ATTACK",L724="FINTA"),"&lt;TECNICA&gt;",UPPER(anotacoes!I724))</f>
        <v>TRYING TO ATTACK</v>
      </c>
      <c r="N724" t="str">
        <f>IF(OR(L724="ATTACK",L724="FINTA"),UPPER(anotacoes!I724),"")</f>
        <v/>
      </c>
      <c r="O724" s="6" t="str">
        <f>IF(anotacoes!N724=0,"",anotacoes!N724)</f>
        <v/>
      </c>
      <c r="P724" t="str">
        <f>IF(anotacoes!M724=0,"",UPPER(anotacoes!M724))</f>
        <v/>
      </c>
      <c r="Q724" t="str">
        <f t="shared" si="23"/>
        <v>INSERT INTO CONVERSAO_LUTA_ACAO (cd_conversao, id_luta, sequencia, momento_inicio, momento_fim, quem_faz, quem_sofre, acao_tipo, acao, tecnica, direcao, pontuacao) VALUES (1, 13, 42, TRIM(' 00:05:27,017'), TRIM(' 00:05:51,473'), 'BISCHOF', 'DUMINICA', 'GROUNDWORK COMBAT', 'TRYING TO ATTACK', NULL, NULL, NULL)</v>
      </c>
      <c r="R724" t="s">
        <v>10327</v>
      </c>
    </row>
    <row r="725" spans="1:18" hidden="1" x14ac:dyDescent="0.25">
      <c r="A725" s="7">
        <f>anotacoes!D725</f>
        <v>40594</v>
      </c>
      <c r="B725" t="str">
        <f>anotacoes!C725</f>
        <v>GRAND PRIX DUSSELDORF 2011</v>
      </c>
      <c r="C725" t="str">
        <f>anotacoes!E725</f>
        <v>BISCHOF</v>
      </c>
      <c r="D725" t="str">
        <f>anotacoes!F725</f>
        <v>DUMINICA</v>
      </c>
      <c r="E725" t="s">
        <v>10325</v>
      </c>
      <c r="F725">
        <f>anotacoes!A725</f>
        <v>13</v>
      </c>
      <c r="G725">
        <f>anotacoes!B725</f>
        <v>43</v>
      </c>
      <c r="H725" t="str">
        <f>anotacoes!K725</f>
        <v xml:space="preserve"> 00:05:51,473</v>
      </c>
      <c r="I725" t="str">
        <f>anotacoes!L725</f>
        <v xml:space="preserve"> 00:05:51,473</v>
      </c>
      <c r="J725" t="str">
        <f>IF(L725="PAUSE",E725,IF(anotacoes!G729=conversao_anotacoes!C725,conversao_anotacoes!C725,conversao_anotacoes!D725))</f>
        <v>BISCHOF</v>
      </c>
      <c r="K725" t="str">
        <f t="shared" si="22"/>
        <v>DUMINICA</v>
      </c>
      <c r="L725" t="str">
        <f>UPPER(anotacoes!H725)</f>
        <v>ATTACK</v>
      </c>
      <c r="M725" t="str">
        <f>IF(OR(L725="ATTACK",L725="FINTA"),"&lt;TECNICA&gt;",UPPER(anotacoes!I725))</f>
        <v>&lt;TECNICA&gt;</v>
      </c>
      <c r="N725" t="str">
        <f>IF(OR(L725="ATTACK",L725="FINTA"),UPPER(anotacoes!I725),"")</f>
        <v>KUSURE YUKO SHIHO GATAME</v>
      </c>
      <c r="O725" s="6">
        <f>IF(anotacoes!N725=0,"",anotacoes!N725)</f>
        <v>9</v>
      </c>
      <c r="P725" t="str">
        <f>IF(anotacoes!M725=0,"",UPPER(anotacoes!M725))</f>
        <v>WAZARI</v>
      </c>
      <c r="Q725" t="str">
        <f t="shared" si="23"/>
        <v>INSERT INTO CONVERSAO_LUTA_ACAO (cd_conversao, id_luta, sequencia, momento_inicio, momento_fim, quem_faz, quem_sofre, acao_tipo, acao, tecnica, direcao, pontuacao) VALUES (1, 13, 43, TRIM(' 00:05:51,473'), TRIM(' 00:05:51,473'), 'BISCHOF', 'DUMINICA', 'ATTACK', '&lt;TECNICA&gt;', 'KUSURE YUKO SHIHO GATAME', 9, 'WAZARI')</v>
      </c>
      <c r="R725" t="s">
        <v>10327</v>
      </c>
    </row>
    <row r="726" spans="1:18" hidden="1" x14ac:dyDescent="0.25">
      <c r="A726" s="7">
        <f>anotacoes!D726</f>
        <v>40594</v>
      </c>
      <c r="B726" t="str">
        <f>anotacoes!C726</f>
        <v>GRAND PRIX DUSSELDORF 2011</v>
      </c>
      <c r="C726" t="str">
        <f>anotacoes!E726</f>
        <v>BISCHOF</v>
      </c>
      <c r="D726" t="str">
        <f>anotacoes!F726</f>
        <v>DUMINICA</v>
      </c>
      <c r="E726" t="s">
        <v>10325</v>
      </c>
      <c r="F726">
        <f>anotacoes!A726</f>
        <v>13</v>
      </c>
      <c r="G726">
        <f>anotacoes!B726</f>
        <v>44</v>
      </c>
      <c r="H726" t="str">
        <f>anotacoes!K726</f>
        <v xml:space="preserve"> 00:05:51,473</v>
      </c>
      <c r="I726" t="str">
        <f>anotacoes!L726</f>
        <v xml:space="preserve"> 00:05:51,473</v>
      </c>
      <c r="J726" t="str">
        <f>IF(L726="PAUSE",E726,IF(anotacoes!G730=conversao_anotacoes!C726,conversao_anotacoes!C726,conversao_anotacoes!D726))</f>
        <v>BISCHOF</v>
      </c>
      <c r="K726" t="str">
        <f t="shared" si="22"/>
        <v>DUMINICA</v>
      </c>
      <c r="L726" t="str">
        <f>UPPER(anotacoes!H726)</f>
        <v>END OF COMBAT</v>
      </c>
      <c r="M726" t="str">
        <f>IF(OR(L726="ATTACK",L726="FINTA"),"&lt;TECNICA&gt;",UPPER(anotacoes!I726))</f>
        <v>&lt;NULL&gt;</v>
      </c>
      <c r="N726" t="str">
        <f>IF(OR(L726="ATTACK",L726="FINTA"),UPPER(anotacoes!I726),"")</f>
        <v/>
      </c>
      <c r="O726" s="6" t="str">
        <f>IF(anotacoes!N726=0,"",anotacoes!N726)</f>
        <v/>
      </c>
      <c r="P726" t="str">
        <f>IF(anotacoes!M726=0,"",UPPER(anotacoes!M726))</f>
        <v/>
      </c>
      <c r="Q726" t="str">
        <f t="shared" si="23"/>
        <v>INSERT INTO CONVERSAO_LUTA_ACAO (cd_conversao, id_luta, sequencia, momento_inicio, momento_fim, quem_faz, quem_sofre, acao_tipo, acao, tecnica, direcao, pontuacao) VALUES (1, 13, 44, TRIM(' 00:05:51,473'), TRIM(' 00:05:51,473'), 'BISCHOF', 'DUMINICA', 'END OF COMBAT', '&lt;NULL&gt;', NULL, NULL, NULL)</v>
      </c>
      <c r="R726" t="s">
        <v>10327</v>
      </c>
    </row>
    <row r="727" spans="1:18" hidden="1" x14ac:dyDescent="0.25">
      <c r="A727" s="7">
        <f>anotacoes!D727</f>
        <v>40594</v>
      </c>
      <c r="B727" t="str">
        <f>anotacoes!C727</f>
        <v>GRAND PRIX DUSSELDORF 2011</v>
      </c>
      <c r="C727" t="str">
        <f>anotacoes!E727</f>
        <v>BISCHOF</v>
      </c>
      <c r="D727" t="str">
        <f>anotacoes!F727</f>
        <v>BOZBAYEV</v>
      </c>
      <c r="E727" t="s">
        <v>10325</v>
      </c>
      <c r="F727">
        <f>anotacoes!A727</f>
        <v>14</v>
      </c>
      <c r="G727">
        <f>anotacoes!B727</f>
        <v>1</v>
      </c>
      <c r="H727" t="str">
        <f>anotacoes!K727</f>
        <v xml:space="preserve"> 00:00:00,469</v>
      </c>
      <c r="I727" t="str">
        <f>anotacoes!L727</f>
        <v xml:space="preserve"> 00:00:09,773</v>
      </c>
      <c r="J727" t="str">
        <f>IF(L727="PAUSE",E727,IF(anotacoes!G731=conversao_anotacoes!C727,conversao_anotacoes!C727,conversao_anotacoes!D727))</f>
        <v>&lt;ARBITRO_DESCONHECIDO&gt;</v>
      </c>
      <c r="K727" t="str">
        <f t="shared" si="22"/>
        <v/>
      </c>
      <c r="L727" t="str">
        <f>UPPER(anotacoes!H727)</f>
        <v>PAUSE</v>
      </c>
      <c r="M727" t="str">
        <f>IF(OR(L727="ATTACK",L727="FINTA"),"&lt;TECNICA&gt;",UPPER(anotacoes!I727))</f>
        <v>&lt;NAO_CLASSIFICADO&gt;</v>
      </c>
      <c r="N727" t="str">
        <f>IF(OR(L727="ATTACK",L727="FINTA"),UPPER(anotacoes!I727),"")</f>
        <v/>
      </c>
      <c r="O727" s="6" t="str">
        <f>IF(anotacoes!N727=0,"",anotacoes!N727)</f>
        <v/>
      </c>
      <c r="P727" t="str">
        <f>IF(anotacoes!M727=0,"",UPPER(anotacoes!M727))</f>
        <v/>
      </c>
      <c r="Q727" t="str">
        <f t="shared" si="23"/>
        <v>INSERT INTO CONVERSAO_LUTA_ACAO (cd_conversao, id_luta, sequencia, momento_inicio, momento_fim, quem_faz, quem_sofre, acao_tipo, acao, tecnica, direcao, pontuacao) VALUES (1, 14, 1, TRIM(' 00:00:00,469'), TRIM(' 00:00:09,773'), '&lt;ARBITRO_DESCONHECIDO&gt;', '', 'PAUSE', '&lt;NAO_CLASSIFICADO&gt;', NULL, NULL, NULL)</v>
      </c>
      <c r="R727" t="s">
        <v>10327</v>
      </c>
    </row>
    <row r="728" spans="1:18" hidden="1" x14ac:dyDescent="0.25">
      <c r="A728" s="7">
        <f>anotacoes!D728</f>
        <v>40594</v>
      </c>
      <c r="B728" t="str">
        <f>anotacoes!C728</f>
        <v>GRAND PRIX DUSSELDORF 2011</v>
      </c>
      <c r="C728" t="str">
        <f>anotacoes!E728</f>
        <v>BISCHOF</v>
      </c>
      <c r="D728" t="str">
        <f>anotacoes!F728</f>
        <v>BOZBAYEV</v>
      </c>
      <c r="E728" t="s">
        <v>10325</v>
      </c>
      <c r="F728">
        <f>anotacoes!A728</f>
        <v>14</v>
      </c>
      <c r="G728">
        <f>anotacoes!B728</f>
        <v>2</v>
      </c>
      <c r="H728" t="str">
        <f>anotacoes!K728</f>
        <v xml:space="preserve"> 00:00:09,773</v>
      </c>
      <c r="I728" t="str">
        <f>anotacoes!L728</f>
        <v xml:space="preserve"> 00:00:12,760</v>
      </c>
      <c r="J728" t="str">
        <f>IF(L728="PAUSE",E728,IF(anotacoes!G732=conversao_anotacoes!C728,conversao_anotacoes!C728,conversao_anotacoes!D728))</f>
        <v>BISCHOF</v>
      </c>
      <c r="K728" t="str">
        <f t="shared" si="22"/>
        <v>BOZBAYEV</v>
      </c>
      <c r="L728" t="str">
        <f>UPPER(anotacoes!H728)</f>
        <v>DISPLACEMENT</v>
      </c>
      <c r="M728" t="str">
        <f>IF(OR(L728="ATTACK",L728="FINTA"),"&lt;TECNICA&gt;",UPPER(anotacoes!I728))</f>
        <v>2-3 STEP HESITANT RIGHT</v>
      </c>
      <c r="N728" t="str">
        <f>IF(OR(L728="ATTACK",L728="FINTA"),UPPER(anotacoes!I728),"")</f>
        <v/>
      </c>
      <c r="O728" s="6" t="str">
        <f>IF(anotacoes!N728=0,"",anotacoes!N728)</f>
        <v/>
      </c>
      <c r="P728" t="str">
        <f>IF(anotacoes!M728=0,"",UPPER(anotacoes!M728))</f>
        <v/>
      </c>
      <c r="Q728" t="str">
        <f t="shared" si="23"/>
        <v>INSERT INTO CONVERSAO_LUTA_ACAO (cd_conversao, id_luta, sequencia, momento_inicio, momento_fim, quem_faz, quem_sofre, acao_tipo, acao, tecnica, direcao, pontuacao) VALUES (1, 14, 2, TRIM(' 00:00:09,773'), TRIM(' 00:00:12,760'), 'BISCHOF', 'BOZBAYEV', 'DISPLACEMENT', '2-3 STEP HESITANT RIGHT', NULL, NULL, NULL)</v>
      </c>
      <c r="R728" t="s">
        <v>10327</v>
      </c>
    </row>
    <row r="729" spans="1:18" hidden="1" x14ac:dyDescent="0.25">
      <c r="A729" s="7">
        <f>anotacoes!D729</f>
        <v>40594</v>
      </c>
      <c r="B729" t="str">
        <f>anotacoes!C729</f>
        <v>GRAND PRIX DUSSELDORF 2011</v>
      </c>
      <c r="C729" t="str">
        <f>anotacoes!E729</f>
        <v>BISCHOF</v>
      </c>
      <c r="D729" t="str">
        <f>anotacoes!F729</f>
        <v>BOZBAYEV</v>
      </c>
      <c r="E729" t="s">
        <v>10325</v>
      </c>
      <c r="F729">
        <f>anotacoes!A729</f>
        <v>14</v>
      </c>
      <c r="G729">
        <f>anotacoes!B729</f>
        <v>3</v>
      </c>
      <c r="H729" t="str">
        <f>anotacoes!K729</f>
        <v xml:space="preserve"> 00:00:12,760</v>
      </c>
      <c r="I729" t="str">
        <f>anotacoes!L729</f>
        <v xml:space="preserve"> 00:00:15,139</v>
      </c>
      <c r="J729" t="str">
        <f>IF(L729="PAUSE",E729,IF(anotacoes!G733=conversao_anotacoes!C729,conversao_anotacoes!C729,conversao_anotacoes!D729))</f>
        <v>BISCHOF</v>
      </c>
      <c r="K729" t="str">
        <f t="shared" si="22"/>
        <v>BOZBAYEV</v>
      </c>
      <c r="L729" t="str">
        <f>UPPER(anotacoes!H729)</f>
        <v>GRIP TIME</v>
      </c>
      <c r="M729" t="str">
        <f>IF(OR(L729="ATTACK",L729="FINTA"),"&lt;TECNICA&gt;",UPPER(anotacoes!I729))</f>
        <v>RIGHT COLLAR LEFT SLEEVE</v>
      </c>
      <c r="N729" t="str">
        <f>IF(OR(L729="ATTACK",L729="FINTA"),UPPER(anotacoes!I729),"")</f>
        <v/>
      </c>
      <c r="O729" s="6" t="str">
        <f>IF(anotacoes!N729=0,"",anotacoes!N729)</f>
        <v/>
      </c>
      <c r="P729" t="str">
        <f>IF(anotacoes!M729=0,"",UPPER(anotacoes!M729))</f>
        <v/>
      </c>
      <c r="Q729" t="str">
        <f t="shared" si="23"/>
        <v>INSERT INTO CONVERSAO_LUTA_ACAO (cd_conversao, id_luta, sequencia, momento_inicio, momento_fim, quem_faz, quem_sofre, acao_tipo, acao, tecnica, direcao, pontuacao) VALUES (1, 14, 3, TRIM(' 00:00:12,760'), TRIM(' 00:00:15,139'), 'BISCHOF', 'BOZBAYEV', 'GRIP TIME', 'RIGHT COLLAR LEFT SLEEVE', NULL, NULL, NULL)</v>
      </c>
      <c r="R729" t="s">
        <v>10327</v>
      </c>
    </row>
    <row r="730" spans="1:18" hidden="1" x14ac:dyDescent="0.25">
      <c r="A730" s="7">
        <f>anotacoes!D730</f>
        <v>40594</v>
      </c>
      <c r="B730" t="str">
        <f>anotacoes!C730</f>
        <v>GRAND PRIX DUSSELDORF 2011</v>
      </c>
      <c r="C730" t="str">
        <f>anotacoes!E730</f>
        <v>BISCHOF</v>
      </c>
      <c r="D730" t="str">
        <f>anotacoes!F730</f>
        <v>BOZBAYEV</v>
      </c>
      <c r="E730" t="s">
        <v>10325</v>
      </c>
      <c r="F730">
        <f>anotacoes!A730</f>
        <v>14</v>
      </c>
      <c r="G730">
        <f>anotacoes!B730</f>
        <v>4</v>
      </c>
      <c r="H730" t="str">
        <f>anotacoes!K730</f>
        <v xml:space="preserve"> 00:00:15,139</v>
      </c>
      <c r="I730" t="str">
        <f>anotacoes!L730</f>
        <v xml:space="preserve"> 00:00:18,691</v>
      </c>
      <c r="J730" t="str">
        <f>IF(L730="PAUSE",E730,IF(anotacoes!G734=conversao_anotacoes!C730,conversao_anotacoes!C730,conversao_anotacoes!D730))</f>
        <v>BISCHOF</v>
      </c>
      <c r="K730" t="str">
        <f t="shared" si="22"/>
        <v>BOZBAYEV</v>
      </c>
      <c r="L730" t="str">
        <f>UPPER(anotacoes!H730)</f>
        <v>GRIP TIME</v>
      </c>
      <c r="M730" t="str">
        <f>IF(OR(L730="ATTACK",L730="FINTA"),"&lt;TECNICA&gt;",UPPER(anotacoes!I730))</f>
        <v>LEFT BACK RIGHT SLEEVE</v>
      </c>
      <c r="N730" t="str">
        <f>IF(OR(L730="ATTACK",L730="FINTA"),UPPER(anotacoes!I730),"")</f>
        <v/>
      </c>
      <c r="O730" s="6" t="str">
        <f>IF(anotacoes!N730=0,"",anotacoes!N730)</f>
        <v/>
      </c>
      <c r="P730" t="str">
        <f>IF(anotacoes!M730=0,"",UPPER(anotacoes!M730))</f>
        <v/>
      </c>
      <c r="Q730" t="str">
        <f t="shared" si="23"/>
        <v>INSERT INTO CONVERSAO_LUTA_ACAO (cd_conversao, id_luta, sequencia, momento_inicio, momento_fim, quem_faz, quem_sofre, acao_tipo, acao, tecnica, direcao, pontuacao) VALUES (1, 14, 4, TRIM(' 00:00:15,139'), TRIM(' 00:00:18,691'), 'BISCHOF', 'BOZBAYEV', 'GRIP TIME', 'LEFT BACK RIGHT SLEEVE', NULL, NULL, NULL)</v>
      </c>
      <c r="R730" t="s">
        <v>10327</v>
      </c>
    </row>
    <row r="731" spans="1:18" hidden="1" x14ac:dyDescent="0.25">
      <c r="A731" s="7">
        <f>anotacoes!D731</f>
        <v>40594</v>
      </c>
      <c r="B731" t="str">
        <f>anotacoes!C731</f>
        <v>GRAND PRIX DUSSELDORF 2011</v>
      </c>
      <c r="C731" t="str">
        <f>anotacoes!E731</f>
        <v>BISCHOF</v>
      </c>
      <c r="D731" t="str">
        <f>anotacoes!F731</f>
        <v>BOZBAYEV</v>
      </c>
      <c r="E731" t="s">
        <v>10325</v>
      </c>
      <c r="F731">
        <f>anotacoes!A731</f>
        <v>14</v>
      </c>
      <c r="G731">
        <f>anotacoes!B731</f>
        <v>5</v>
      </c>
      <c r="H731" t="str">
        <f>anotacoes!K731</f>
        <v xml:space="preserve"> 00:00:18,691</v>
      </c>
      <c r="I731" t="str">
        <f>anotacoes!L731</f>
        <v xml:space="preserve"> 00:00:19,706</v>
      </c>
      <c r="J731" t="str">
        <f>IF(L731="PAUSE",E731,IF(anotacoes!G735=conversao_anotacoes!C731,conversao_anotacoes!C731,conversao_anotacoes!D731))</f>
        <v>BISCHOF</v>
      </c>
      <c r="K731" t="str">
        <f t="shared" si="22"/>
        <v>BOZBAYEV</v>
      </c>
      <c r="L731" t="str">
        <f>UPPER(anotacoes!H731)</f>
        <v>ATTACK</v>
      </c>
      <c r="M731" t="str">
        <f>IF(OR(L731="ATTACK",L731="FINTA"),"&lt;TECNICA&gt;",UPPER(anotacoes!I731))</f>
        <v>&lt;TECNICA&gt;</v>
      </c>
      <c r="N731" t="str">
        <f>IF(OR(L731="ATTACK",L731="FINTA"),UPPER(anotacoes!I731),"")</f>
        <v>SUMI GAESHI</v>
      </c>
      <c r="O731" s="6">
        <f>IF(anotacoes!N731=0,"",anotacoes!N731)</f>
        <v>5</v>
      </c>
      <c r="P731" t="str">
        <f>IF(anotacoes!M731=0,"",UPPER(anotacoes!M731))</f>
        <v/>
      </c>
      <c r="Q731" t="str">
        <f t="shared" si="23"/>
        <v>INSERT INTO CONVERSAO_LUTA_ACAO (cd_conversao, id_luta, sequencia, momento_inicio, momento_fim, quem_faz, quem_sofre, acao_tipo, acao, tecnica, direcao, pontuacao) VALUES (1, 14, 5, TRIM(' 00:00:18,691'), TRIM(' 00:00:19,706'), 'BISCHOF', 'BOZBAYEV', 'ATTACK', '&lt;TECNICA&gt;', 'SUMI GAESHI', 5, NULL)</v>
      </c>
      <c r="R731" t="s">
        <v>10327</v>
      </c>
    </row>
    <row r="732" spans="1:18" hidden="1" x14ac:dyDescent="0.25">
      <c r="A732" s="7">
        <f>anotacoes!D732</f>
        <v>40594</v>
      </c>
      <c r="B732" t="str">
        <f>anotacoes!C732</f>
        <v>GRAND PRIX DUSSELDORF 2011</v>
      </c>
      <c r="C732" t="str">
        <f>anotacoes!E732</f>
        <v>BISCHOF</v>
      </c>
      <c r="D732" t="str">
        <f>anotacoes!F732</f>
        <v>BOZBAYEV</v>
      </c>
      <c r="E732" t="s">
        <v>10325</v>
      </c>
      <c r="F732">
        <f>anotacoes!A732</f>
        <v>14</v>
      </c>
      <c r="G732">
        <f>anotacoes!B732</f>
        <v>6</v>
      </c>
      <c r="H732" t="str">
        <f>anotacoes!K732</f>
        <v xml:space="preserve"> 00:00:19,706</v>
      </c>
      <c r="I732" t="str">
        <f>anotacoes!L732</f>
        <v xml:space="preserve"> 00:00:21,152</v>
      </c>
      <c r="J732" t="str">
        <f>IF(L732="PAUSE",E732,IF(anotacoes!G736=conversao_anotacoes!C732,conversao_anotacoes!C732,conversao_anotacoes!D732))</f>
        <v>BISCHOF</v>
      </c>
      <c r="K732" t="str">
        <f t="shared" si="22"/>
        <v>BOZBAYEV</v>
      </c>
      <c r="L732" t="str">
        <f>UPPER(anotacoes!H732)</f>
        <v>TRANSITION</v>
      </c>
      <c r="M732" t="str">
        <f>IF(OR(L732="ATTACK",L732="FINTA"),"&lt;TECNICA&gt;",UPPER(anotacoes!I732))</f>
        <v>WITH ATTACK</v>
      </c>
      <c r="N732" t="str">
        <f>IF(OR(L732="ATTACK",L732="FINTA"),UPPER(anotacoes!I732),"")</f>
        <v/>
      </c>
      <c r="O732" s="6" t="str">
        <f>IF(anotacoes!N732=0,"",anotacoes!N732)</f>
        <v/>
      </c>
      <c r="P732" t="str">
        <f>IF(anotacoes!M732=0,"",UPPER(anotacoes!M732))</f>
        <v/>
      </c>
      <c r="Q732" t="str">
        <f t="shared" si="23"/>
        <v>INSERT INTO CONVERSAO_LUTA_ACAO (cd_conversao, id_luta, sequencia, momento_inicio, momento_fim, quem_faz, quem_sofre, acao_tipo, acao, tecnica, direcao, pontuacao) VALUES (1, 14, 6, TRIM(' 00:00:19,706'), TRIM(' 00:00:21,152'), 'BISCHOF', 'BOZBAYEV', 'TRANSITION', 'WITH ATTACK', NULL, NULL, NULL)</v>
      </c>
      <c r="R732" t="s">
        <v>10327</v>
      </c>
    </row>
    <row r="733" spans="1:18" hidden="1" x14ac:dyDescent="0.25">
      <c r="A733" s="7">
        <f>anotacoes!D733</f>
        <v>40594</v>
      </c>
      <c r="B733" t="str">
        <f>anotacoes!C733</f>
        <v>GRAND PRIX DUSSELDORF 2011</v>
      </c>
      <c r="C733" t="str">
        <f>anotacoes!E733</f>
        <v>BISCHOF</v>
      </c>
      <c r="D733" t="str">
        <f>anotacoes!F733</f>
        <v>BOZBAYEV</v>
      </c>
      <c r="E733" t="s">
        <v>10325</v>
      </c>
      <c r="F733">
        <f>anotacoes!A733</f>
        <v>14</v>
      </c>
      <c r="G733">
        <f>anotacoes!B733</f>
        <v>7</v>
      </c>
      <c r="H733" t="str">
        <f>anotacoes!K733</f>
        <v xml:space="preserve"> 00:00:21,306</v>
      </c>
      <c r="I733" t="str">
        <f>anotacoes!L733</f>
        <v xml:space="preserve"> 00:00:29,511</v>
      </c>
      <c r="J733" t="str">
        <f>IF(L733="PAUSE",E733,IF(anotacoes!G737=conversao_anotacoes!C733,conversao_anotacoes!C733,conversao_anotacoes!D733))</f>
        <v>&lt;ARBITRO_DESCONHECIDO&gt;</v>
      </c>
      <c r="K733" t="str">
        <f t="shared" si="22"/>
        <v/>
      </c>
      <c r="L733" t="str">
        <f>UPPER(anotacoes!H733)</f>
        <v>PAUSE</v>
      </c>
      <c r="M733" t="str">
        <f>IF(OR(L733="ATTACK",L733="FINTA"),"&lt;TECNICA&gt;",UPPER(anotacoes!I733))</f>
        <v>&lt;NAO_CLASSIFICADO&gt;</v>
      </c>
      <c r="N733" t="str">
        <f>IF(OR(L733="ATTACK",L733="FINTA"),UPPER(anotacoes!I733),"")</f>
        <v/>
      </c>
      <c r="O733" s="6" t="str">
        <f>IF(anotacoes!N733=0,"",anotacoes!N733)</f>
        <v/>
      </c>
      <c r="P733" t="str">
        <f>IF(anotacoes!M733=0,"",UPPER(anotacoes!M733))</f>
        <v/>
      </c>
      <c r="Q733" t="str">
        <f t="shared" si="23"/>
        <v>INSERT INTO CONVERSAO_LUTA_ACAO (cd_conversao, id_luta, sequencia, momento_inicio, momento_fim, quem_faz, quem_sofre, acao_tipo, acao, tecnica, direcao, pontuacao) VALUES (1, 14, 7, TRIM(' 00:00:21,306'), TRIM(' 00:00:29,511'), '&lt;ARBITRO_DESCONHECIDO&gt;', '', 'PAUSE', '&lt;NAO_CLASSIFICADO&gt;', NULL, NULL, NULL)</v>
      </c>
      <c r="R733" t="s">
        <v>10327</v>
      </c>
    </row>
    <row r="734" spans="1:18" hidden="1" x14ac:dyDescent="0.25">
      <c r="A734" s="7">
        <f>anotacoes!D734</f>
        <v>40594</v>
      </c>
      <c r="B734" t="str">
        <f>anotacoes!C734</f>
        <v>GRAND PRIX DUSSELDORF 2011</v>
      </c>
      <c r="C734" t="str">
        <f>anotacoes!E734</f>
        <v>BISCHOF</v>
      </c>
      <c r="D734" t="str">
        <f>anotacoes!F734</f>
        <v>BOZBAYEV</v>
      </c>
      <c r="E734" t="s">
        <v>10325</v>
      </c>
      <c r="F734">
        <f>anotacoes!A734</f>
        <v>14</v>
      </c>
      <c r="G734">
        <f>anotacoes!B734</f>
        <v>8</v>
      </c>
      <c r="H734" t="str">
        <f>anotacoes!K734</f>
        <v xml:space="preserve"> 00:00:29,682</v>
      </c>
      <c r="I734" t="str">
        <f>anotacoes!L734</f>
        <v xml:space="preserve"> 00:00:35,336</v>
      </c>
      <c r="J734" t="str">
        <f>IF(L734="PAUSE",E734,IF(anotacoes!G738=conversao_anotacoes!C734,conversao_anotacoes!C734,conversao_anotacoes!D734))</f>
        <v>BISCHOF</v>
      </c>
      <c r="K734" t="str">
        <f t="shared" si="22"/>
        <v>BOZBAYEV</v>
      </c>
      <c r="L734" t="str">
        <f>UPPER(anotacoes!H734)</f>
        <v>DISPLACEMENT</v>
      </c>
      <c r="M734" t="str">
        <f>IF(OR(L734="ATTACK",L734="FINTA"),"&lt;TECNICA&gt;",UPPER(anotacoes!I734))</f>
        <v>2-3 STEP HESITANT RIGHT</v>
      </c>
      <c r="N734" t="str">
        <f>IF(OR(L734="ATTACK",L734="FINTA"),UPPER(anotacoes!I734),"")</f>
        <v/>
      </c>
      <c r="O734" s="6" t="str">
        <f>IF(anotacoes!N734=0,"",anotacoes!N734)</f>
        <v/>
      </c>
      <c r="P734" t="str">
        <f>IF(anotacoes!M734=0,"",UPPER(anotacoes!M734))</f>
        <v/>
      </c>
      <c r="Q734" t="str">
        <f t="shared" si="23"/>
        <v>INSERT INTO CONVERSAO_LUTA_ACAO (cd_conversao, id_luta, sequencia, momento_inicio, momento_fim, quem_faz, quem_sofre, acao_tipo, acao, tecnica, direcao, pontuacao) VALUES (1, 14, 8, TRIM(' 00:00:29,682'), TRIM(' 00:00:35,336'), 'BISCHOF', 'BOZBAYEV', 'DISPLACEMENT', '2-3 STEP HESITANT RIGHT', NULL, NULL, NULL)</v>
      </c>
      <c r="R734" t="s">
        <v>10327</v>
      </c>
    </row>
    <row r="735" spans="1:18" hidden="1" x14ac:dyDescent="0.25">
      <c r="A735" s="7">
        <f>anotacoes!D735</f>
        <v>40594</v>
      </c>
      <c r="B735" t="str">
        <f>anotacoes!C735</f>
        <v>GRAND PRIX DUSSELDORF 2011</v>
      </c>
      <c r="C735" t="str">
        <f>anotacoes!E735</f>
        <v>BISCHOF</v>
      </c>
      <c r="D735" t="str">
        <f>anotacoes!F735</f>
        <v>BOZBAYEV</v>
      </c>
      <c r="E735" t="s">
        <v>10325</v>
      </c>
      <c r="F735">
        <f>anotacoes!A735</f>
        <v>14</v>
      </c>
      <c r="G735">
        <f>anotacoes!B735</f>
        <v>9</v>
      </c>
      <c r="H735" t="str">
        <f>anotacoes!K735</f>
        <v xml:space="preserve"> 00:00:35,537</v>
      </c>
      <c r="I735" t="str">
        <f>anotacoes!L735</f>
        <v xml:space="preserve"> 00:00:38,417</v>
      </c>
      <c r="J735" t="str">
        <f>IF(L735="PAUSE",E735,IF(anotacoes!G739=conversao_anotacoes!C735,conversao_anotacoes!C735,conversao_anotacoes!D735))</f>
        <v>BISCHOF</v>
      </c>
      <c r="K735" t="str">
        <f t="shared" si="22"/>
        <v>BOZBAYEV</v>
      </c>
      <c r="L735" t="str">
        <f>UPPER(anotacoes!H735)</f>
        <v>DISPLACEMENT</v>
      </c>
      <c r="M735" t="str">
        <f>IF(OR(L735="ATTACK",L735="FINTA"),"&lt;TECNICA&gt;",UPPER(anotacoes!I735))</f>
        <v>TRY TO GRIP WITH CONTACT</v>
      </c>
      <c r="N735" t="str">
        <f>IF(OR(L735="ATTACK",L735="FINTA"),UPPER(anotacoes!I735),"")</f>
        <v/>
      </c>
      <c r="O735" s="6" t="str">
        <f>IF(anotacoes!N735=0,"",anotacoes!N735)</f>
        <v/>
      </c>
      <c r="P735" t="str">
        <f>IF(anotacoes!M735=0,"",UPPER(anotacoes!M735))</f>
        <v/>
      </c>
      <c r="Q735" t="str">
        <f t="shared" si="23"/>
        <v>INSERT INTO CONVERSAO_LUTA_ACAO (cd_conversao, id_luta, sequencia, momento_inicio, momento_fim, quem_faz, quem_sofre, acao_tipo, acao, tecnica, direcao, pontuacao) VALUES (1, 14, 9, TRIM(' 00:00:35,537'), TRIM(' 00:00:38,417'), 'BISCHOF', 'BOZBAYEV', 'DISPLACEMENT', 'TRY TO GRIP WITH CONTACT', NULL, NULL, NULL)</v>
      </c>
      <c r="R735" t="s">
        <v>10327</v>
      </c>
    </row>
    <row r="736" spans="1:18" hidden="1" x14ac:dyDescent="0.25">
      <c r="A736" s="7">
        <f>anotacoes!D736</f>
        <v>40594</v>
      </c>
      <c r="B736" t="str">
        <f>anotacoes!C736</f>
        <v>GRAND PRIX DUSSELDORF 2011</v>
      </c>
      <c r="C736" t="str">
        <f>anotacoes!E736</f>
        <v>BISCHOF</v>
      </c>
      <c r="D736" t="str">
        <f>anotacoes!F736</f>
        <v>BOZBAYEV</v>
      </c>
      <c r="E736" t="s">
        <v>10325</v>
      </c>
      <c r="F736">
        <f>anotacoes!A736</f>
        <v>14</v>
      </c>
      <c r="G736">
        <f>anotacoes!B736</f>
        <v>10</v>
      </c>
      <c r="H736" t="str">
        <f>anotacoes!K736</f>
        <v xml:space="preserve"> 00:00:38,417</v>
      </c>
      <c r="I736" t="str">
        <f>anotacoes!L736</f>
        <v xml:space="preserve"> 00:00:41,968</v>
      </c>
      <c r="J736" t="str">
        <f>IF(L736="PAUSE",E736,IF(anotacoes!G740=conversao_anotacoes!C736,conversao_anotacoes!C736,conversao_anotacoes!D736))</f>
        <v>BISCHOF</v>
      </c>
      <c r="K736" t="str">
        <f t="shared" si="22"/>
        <v>BOZBAYEV</v>
      </c>
      <c r="L736" t="str">
        <f>UPPER(anotacoes!H736)</f>
        <v>GRIP TIME</v>
      </c>
      <c r="M736" t="str">
        <f>IF(OR(L736="ATTACK",L736="FINTA"),"&lt;TECNICA&gt;",UPPER(anotacoes!I736))</f>
        <v>RIGHT COLLAR</v>
      </c>
      <c r="N736" t="str">
        <f>IF(OR(L736="ATTACK",L736="FINTA"),UPPER(anotacoes!I736),"")</f>
        <v/>
      </c>
      <c r="O736" s="6" t="str">
        <f>IF(anotacoes!N736=0,"",anotacoes!N736)</f>
        <v/>
      </c>
      <c r="P736" t="str">
        <f>IF(anotacoes!M736=0,"",UPPER(anotacoes!M736))</f>
        <v/>
      </c>
      <c r="Q736" t="str">
        <f t="shared" si="23"/>
        <v>INSERT INTO CONVERSAO_LUTA_ACAO (cd_conversao, id_luta, sequencia, momento_inicio, momento_fim, quem_faz, quem_sofre, acao_tipo, acao, tecnica, direcao, pontuacao) VALUES (1, 14, 10, TRIM(' 00:00:38,417'), TRIM(' 00:00:41,968'), 'BISCHOF', 'BOZBAYEV', 'GRIP TIME', 'RIGHT COLLAR', NULL, NULL, NULL)</v>
      </c>
      <c r="R736" t="s">
        <v>10327</v>
      </c>
    </row>
    <row r="737" spans="1:18" hidden="1" x14ac:dyDescent="0.25">
      <c r="A737" s="7">
        <f>anotacoes!D737</f>
        <v>40594</v>
      </c>
      <c r="B737" t="str">
        <f>anotacoes!C737</f>
        <v>GRAND PRIX DUSSELDORF 2011</v>
      </c>
      <c r="C737" t="str">
        <f>anotacoes!E737</f>
        <v>BISCHOF</v>
      </c>
      <c r="D737" t="str">
        <f>anotacoes!F737</f>
        <v>BOZBAYEV</v>
      </c>
      <c r="E737" t="s">
        <v>10325</v>
      </c>
      <c r="F737">
        <f>anotacoes!A737</f>
        <v>14</v>
      </c>
      <c r="G737">
        <f>anotacoes!B737</f>
        <v>11</v>
      </c>
      <c r="H737" t="str">
        <f>anotacoes!K737</f>
        <v xml:space="preserve"> 00:00:41,968</v>
      </c>
      <c r="I737" t="str">
        <f>anotacoes!L737</f>
        <v xml:space="preserve"> 00:00:43,508</v>
      </c>
      <c r="J737" t="str">
        <f>IF(L737="PAUSE",E737,IF(anotacoes!G741=conversao_anotacoes!C737,conversao_anotacoes!C737,conversao_anotacoes!D737))</f>
        <v>BISCHOF</v>
      </c>
      <c r="K737" t="str">
        <f t="shared" si="22"/>
        <v>BOZBAYEV</v>
      </c>
      <c r="L737" t="str">
        <f>UPPER(anotacoes!H737)</f>
        <v>GRIP TIME</v>
      </c>
      <c r="M737" t="str">
        <f>IF(OR(L737="ATTACK",L737="FINTA"),"&lt;TECNICA&gt;",UPPER(anotacoes!I737))</f>
        <v>LEFT COLLAR RIGHT SLEEVE</v>
      </c>
      <c r="N737" t="str">
        <f>IF(OR(L737="ATTACK",L737="FINTA"),UPPER(anotacoes!I737),"")</f>
        <v/>
      </c>
      <c r="O737" s="6" t="str">
        <f>IF(anotacoes!N737=0,"",anotacoes!N737)</f>
        <v/>
      </c>
      <c r="P737" t="str">
        <f>IF(anotacoes!M737=0,"",UPPER(anotacoes!M737))</f>
        <v/>
      </c>
      <c r="Q737" t="str">
        <f t="shared" si="23"/>
        <v>INSERT INTO CONVERSAO_LUTA_ACAO (cd_conversao, id_luta, sequencia, momento_inicio, momento_fim, quem_faz, quem_sofre, acao_tipo, acao, tecnica, direcao, pontuacao) VALUES (1, 14, 11, TRIM(' 00:00:41,968'), TRIM(' 00:00:43,508'), 'BISCHOF', 'BOZBAYEV', 'GRIP TIME', 'LEFT COLLAR RIGHT SLEEVE', NULL, NULL, NULL)</v>
      </c>
      <c r="R737" t="s">
        <v>10327</v>
      </c>
    </row>
    <row r="738" spans="1:18" hidden="1" x14ac:dyDescent="0.25">
      <c r="A738" s="7">
        <f>anotacoes!D738</f>
        <v>40594</v>
      </c>
      <c r="B738" t="str">
        <f>anotacoes!C738</f>
        <v>GRAND PRIX DUSSELDORF 2011</v>
      </c>
      <c r="C738" t="str">
        <f>anotacoes!E738</f>
        <v>BISCHOF</v>
      </c>
      <c r="D738" t="str">
        <f>anotacoes!F738</f>
        <v>BOZBAYEV</v>
      </c>
      <c r="E738" t="s">
        <v>10325</v>
      </c>
      <c r="F738">
        <f>anotacoes!A738</f>
        <v>14</v>
      </c>
      <c r="G738">
        <f>anotacoes!B738</f>
        <v>12</v>
      </c>
      <c r="H738" t="str">
        <f>anotacoes!K738</f>
        <v xml:space="preserve"> 00:00:43,508</v>
      </c>
      <c r="I738" t="str">
        <f>anotacoes!L738</f>
        <v xml:space="preserve"> 00:00:44,074</v>
      </c>
      <c r="J738" t="str">
        <f>IF(L738="PAUSE",E738,IF(anotacoes!G742=conversao_anotacoes!C738,conversao_anotacoes!C738,conversao_anotacoes!D738))</f>
        <v>BISCHOF</v>
      </c>
      <c r="K738" t="str">
        <f t="shared" si="22"/>
        <v>BOZBAYEV</v>
      </c>
      <c r="L738" t="str">
        <f>UPPER(anotacoes!H738)</f>
        <v>ATTACK</v>
      </c>
      <c r="M738" t="str">
        <f>IF(OR(L738="ATTACK",L738="FINTA"),"&lt;TECNICA&gt;",UPPER(anotacoes!I738))</f>
        <v>&lt;TECNICA&gt;</v>
      </c>
      <c r="N738" t="str">
        <f>IF(OR(L738="ATTACK",L738="FINTA"),UPPER(anotacoes!I738),"")</f>
        <v>OUCHI GARI</v>
      </c>
      <c r="O738" s="6">
        <f>IF(anotacoes!N738=0,"",anotacoes!N738)</f>
        <v>6</v>
      </c>
      <c r="P738" t="str">
        <f>IF(anotacoes!M738=0,"",UPPER(anotacoes!M738))</f>
        <v/>
      </c>
      <c r="Q738" t="str">
        <f t="shared" si="23"/>
        <v>INSERT INTO CONVERSAO_LUTA_ACAO (cd_conversao, id_luta, sequencia, momento_inicio, momento_fim, quem_faz, quem_sofre, acao_tipo, acao, tecnica, direcao, pontuacao) VALUES (1, 14, 12, TRIM(' 00:00:43,508'), TRIM(' 00:00:44,074'), 'BISCHOF', 'BOZBAYEV', 'ATTACK', '&lt;TECNICA&gt;', 'OUCHI GARI', 6, NULL)</v>
      </c>
      <c r="R738" t="s">
        <v>10327</v>
      </c>
    </row>
    <row r="739" spans="1:18" hidden="1" x14ac:dyDescent="0.25">
      <c r="A739" s="7">
        <f>anotacoes!D739</f>
        <v>40594</v>
      </c>
      <c r="B739" t="str">
        <f>anotacoes!C739</f>
        <v>GRAND PRIX DUSSELDORF 2011</v>
      </c>
      <c r="C739" t="str">
        <f>anotacoes!E739</f>
        <v>BISCHOF</v>
      </c>
      <c r="D739" t="str">
        <f>anotacoes!F739</f>
        <v>BOZBAYEV</v>
      </c>
      <c r="E739" t="s">
        <v>10325</v>
      </c>
      <c r="F739">
        <f>anotacoes!A739</f>
        <v>14</v>
      </c>
      <c r="G739">
        <f>anotacoes!B739</f>
        <v>13</v>
      </c>
      <c r="H739" t="str">
        <f>anotacoes!K739</f>
        <v xml:space="preserve"> 00:00:44,074</v>
      </c>
      <c r="I739" t="str">
        <f>anotacoes!L739</f>
        <v xml:space="preserve"> 00:00:45,298</v>
      </c>
      <c r="J739" t="str">
        <f>IF(L739="PAUSE",E739,IF(anotacoes!G743=conversao_anotacoes!C739,conversao_anotacoes!C739,conversao_anotacoes!D739))</f>
        <v>BISCHOF</v>
      </c>
      <c r="K739" t="str">
        <f t="shared" si="22"/>
        <v>BOZBAYEV</v>
      </c>
      <c r="L739" t="str">
        <f>UPPER(anotacoes!H739)</f>
        <v>GRIP TIME</v>
      </c>
      <c r="M739" t="str">
        <f>IF(OR(L739="ATTACK",L739="FINTA"),"&lt;TECNICA&gt;",UPPER(anotacoes!I739))</f>
        <v>LEFT BACK RIGHT SLEEVE</v>
      </c>
      <c r="N739" t="str">
        <f>IF(OR(L739="ATTACK",L739="FINTA"),UPPER(anotacoes!I739),"")</f>
        <v/>
      </c>
      <c r="O739" s="6" t="str">
        <f>IF(anotacoes!N739=0,"",anotacoes!N739)</f>
        <v/>
      </c>
      <c r="P739" t="str">
        <f>IF(anotacoes!M739=0,"",UPPER(anotacoes!M739))</f>
        <v/>
      </c>
      <c r="Q739" t="str">
        <f t="shared" si="23"/>
        <v>INSERT INTO CONVERSAO_LUTA_ACAO (cd_conversao, id_luta, sequencia, momento_inicio, momento_fim, quem_faz, quem_sofre, acao_tipo, acao, tecnica, direcao, pontuacao) VALUES (1, 14, 13, TRIM(' 00:00:44,074'), TRIM(' 00:00:45,298'), 'BISCHOF', 'BOZBAYEV', 'GRIP TIME', 'LEFT BACK RIGHT SLEEVE', NULL, NULL, NULL)</v>
      </c>
      <c r="R739" t="s">
        <v>10327</v>
      </c>
    </row>
    <row r="740" spans="1:18" hidden="1" x14ac:dyDescent="0.25">
      <c r="A740" s="7">
        <f>anotacoes!D740</f>
        <v>40594</v>
      </c>
      <c r="B740" t="str">
        <f>anotacoes!C740</f>
        <v>GRAND PRIX DUSSELDORF 2011</v>
      </c>
      <c r="C740" t="str">
        <f>anotacoes!E740</f>
        <v>BISCHOF</v>
      </c>
      <c r="D740" t="str">
        <f>anotacoes!F740</f>
        <v>BOZBAYEV</v>
      </c>
      <c r="E740" t="s">
        <v>10325</v>
      </c>
      <c r="F740">
        <f>anotacoes!A740</f>
        <v>14</v>
      </c>
      <c r="G740">
        <f>anotacoes!B740</f>
        <v>14</v>
      </c>
      <c r="H740" t="str">
        <f>anotacoes!K740</f>
        <v xml:space="preserve"> 00:00:45,440</v>
      </c>
      <c r="I740" t="str">
        <f>anotacoes!L740</f>
        <v xml:space="preserve"> 00:00:50,266</v>
      </c>
      <c r="J740" t="str">
        <f>IF(L740="PAUSE",E740,IF(anotacoes!G744=conversao_anotacoes!C740,conversao_anotacoes!C740,conversao_anotacoes!D740))</f>
        <v>BISCHOF</v>
      </c>
      <c r="K740" t="str">
        <f t="shared" si="22"/>
        <v>BOZBAYEV</v>
      </c>
      <c r="L740" t="str">
        <f>UPPER(anotacoes!H740)</f>
        <v>GROUNDWORK COMBAT</v>
      </c>
      <c r="M740" t="str">
        <f>IF(OR(L740="ATTACK",L740="FINTA"),"&lt;TECNICA&gt;",UPPER(anotacoes!I740))</f>
        <v>CONTROL WITH LEGS</v>
      </c>
      <c r="N740" t="str">
        <f>IF(OR(L740="ATTACK",L740="FINTA"),UPPER(anotacoes!I740),"")</f>
        <v/>
      </c>
      <c r="O740" s="6" t="str">
        <f>IF(anotacoes!N740=0,"",anotacoes!N740)</f>
        <v/>
      </c>
      <c r="P740" t="str">
        <f>IF(anotacoes!M740=0,"",UPPER(anotacoes!M740))</f>
        <v/>
      </c>
      <c r="Q740" t="str">
        <f t="shared" si="23"/>
        <v>INSERT INTO CONVERSAO_LUTA_ACAO (cd_conversao, id_luta, sequencia, momento_inicio, momento_fim, quem_faz, quem_sofre, acao_tipo, acao, tecnica, direcao, pontuacao) VALUES (1, 14, 14, TRIM(' 00:00:45,440'), TRIM(' 00:00:50,266'), 'BISCHOF', 'BOZBAYEV', 'GROUNDWORK COMBAT', 'CONTROL WITH LEGS', NULL, NULL, NULL)</v>
      </c>
      <c r="R740" t="s">
        <v>10327</v>
      </c>
    </row>
    <row r="741" spans="1:18" hidden="1" x14ac:dyDescent="0.25">
      <c r="A741" s="7">
        <f>anotacoes!D741</f>
        <v>40594</v>
      </c>
      <c r="B741" t="str">
        <f>anotacoes!C741</f>
        <v>GRAND PRIX DUSSELDORF 2011</v>
      </c>
      <c r="C741" t="str">
        <f>anotacoes!E741</f>
        <v>BISCHOF</v>
      </c>
      <c r="D741" t="str">
        <f>anotacoes!F741</f>
        <v>BOZBAYEV</v>
      </c>
      <c r="E741" t="s">
        <v>10325</v>
      </c>
      <c r="F741">
        <f>anotacoes!A741</f>
        <v>14</v>
      </c>
      <c r="G741">
        <f>anotacoes!B741</f>
        <v>15</v>
      </c>
      <c r="H741" t="str">
        <f>anotacoes!K741</f>
        <v xml:space="preserve"> 00:00:50,442</v>
      </c>
      <c r="I741" t="str">
        <f>anotacoes!L741</f>
        <v xml:space="preserve"> 00:00:58,108</v>
      </c>
      <c r="J741" t="str">
        <f>IF(L741="PAUSE",E741,IF(anotacoes!G745=conversao_anotacoes!C741,conversao_anotacoes!C741,conversao_anotacoes!D741))</f>
        <v>&lt;ARBITRO_DESCONHECIDO&gt;</v>
      </c>
      <c r="K741" t="str">
        <f t="shared" si="22"/>
        <v/>
      </c>
      <c r="L741" t="str">
        <f>UPPER(anotacoes!H741)</f>
        <v>PAUSE</v>
      </c>
      <c r="M741" t="str">
        <f>IF(OR(L741="ATTACK",L741="FINTA"),"&lt;TECNICA&gt;",UPPER(anotacoes!I741))</f>
        <v>&lt;NAO_CLASSIFICADO&gt;</v>
      </c>
      <c r="N741" t="str">
        <f>IF(OR(L741="ATTACK",L741="FINTA"),UPPER(anotacoes!I741),"")</f>
        <v/>
      </c>
      <c r="O741" s="6" t="str">
        <f>IF(anotacoes!N741=0,"",anotacoes!N741)</f>
        <v/>
      </c>
      <c r="P741" t="str">
        <f>IF(anotacoes!M741=0,"",UPPER(anotacoes!M741))</f>
        <v/>
      </c>
      <c r="Q741" t="str">
        <f t="shared" si="23"/>
        <v>INSERT INTO CONVERSAO_LUTA_ACAO (cd_conversao, id_luta, sequencia, momento_inicio, momento_fim, quem_faz, quem_sofre, acao_tipo, acao, tecnica, direcao, pontuacao) VALUES (1, 14, 15, TRIM(' 00:00:50,442'), TRIM(' 00:00:58,108'), '&lt;ARBITRO_DESCONHECIDO&gt;', '', 'PAUSE', '&lt;NAO_CLASSIFICADO&gt;', NULL, NULL, NULL)</v>
      </c>
      <c r="R741" t="s">
        <v>10327</v>
      </c>
    </row>
    <row r="742" spans="1:18" hidden="1" x14ac:dyDescent="0.25">
      <c r="A742" s="7">
        <f>anotacoes!D742</f>
        <v>40594</v>
      </c>
      <c r="B742" t="str">
        <f>anotacoes!C742</f>
        <v>GRAND PRIX DUSSELDORF 2011</v>
      </c>
      <c r="C742" t="str">
        <f>anotacoes!E742</f>
        <v>BISCHOF</v>
      </c>
      <c r="D742" t="str">
        <f>anotacoes!F742</f>
        <v>BOZBAYEV</v>
      </c>
      <c r="E742" t="s">
        <v>10325</v>
      </c>
      <c r="F742">
        <f>anotacoes!A742</f>
        <v>14</v>
      </c>
      <c r="G742">
        <f>anotacoes!B742</f>
        <v>16</v>
      </c>
      <c r="H742" t="str">
        <f>anotacoes!K742</f>
        <v xml:space="preserve"> 00:00:58,108</v>
      </c>
      <c r="I742" t="str">
        <f>anotacoes!L742</f>
        <v xml:space="preserve"> 00:00:59,660</v>
      </c>
      <c r="J742" t="str">
        <f>IF(L742="PAUSE",E742,IF(anotacoes!G746=conversao_anotacoes!C742,conversao_anotacoes!C742,conversao_anotacoes!D742))</f>
        <v>BISCHOF</v>
      </c>
      <c r="K742" t="str">
        <f t="shared" si="22"/>
        <v>BOZBAYEV</v>
      </c>
      <c r="L742" t="str">
        <f>UPPER(anotacoes!H742)</f>
        <v>DISPLACEMENT</v>
      </c>
      <c r="M742" t="str">
        <f>IF(OR(L742="ATTACK",L742="FINTA"),"&lt;TECNICA&gt;",UPPER(anotacoes!I742))</f>
        <v>2-3 STEP HESITANT RIGHT</v>
      </c>
      <c r="N742" t="str">
        <f>IF(OR(L742="ATTACK",L742="FINTA"),UPPER(anotacoes!I742),"")</f>
        <v/>
      </c>
      <c r="O742" s="6" t="str">
        <f>IF(anotacoes!N742=0,"",anotacoes!N742)</f>
        <v/>
      </c>
      <c r="P742" t="str">
        <f>IF(anotacoes!M742=0,"",UPPER(anotacoes!M742))</f>
        <v/>
      </c>
      <c r="Q742" t="str">
        <f t="shared" si="23"/>
        <v>INSERT INTO CONVERSAO_LUTA_ACAO (cd_conversao, id_luta, sequencia, momento_inicio, momento_fim, quem_faz, quem_sofre, acao_tipo, acao, tecnica, direcao, pontuacao) VALUES (1, 14, 16, TRIM(' 00:00:58,108'), TRIM(' 00:00:59,660'), 'BISCHOF', 'BOZBAYEV', 'DISPLACEMENT', '2-3 STEP HESITANT RIGHT', NULL, NULL, NULL)</v>
      </c>
      <c r="R742" t="s">
        <v>10327</v>
      </c>
    </row>
    <row r="743" spans="1:18" hidden="1" x14ac:dyDescent="0.25">
      <c r="A743" s="7">
        <f>anotacoes!D743</f>
        <v>40594</v>
      </c>
      <c r="B743" t="str">
        <f>anotacoes!C743</f>
        <v>GRAND PRIX DUSSELDORF 2011</v>
      </c>
      <c r="C743" t="str">
        <f>anotacoes!E743</f>
        <v>BISCHOF</v>
      </c>
      <c r="D743" t="str">
        <f>anotacoes!F743</f>
        <v>BOZBAYEV</v>
      </c>
      <c r="E743" t="s">
        <v>10325</v>
      </c>
      <c r="F743">
        <f>anotacoes!A743</f>
        <v>14</v>
      </c>
      <c r="G743">
        <f>anotacoes!B743</f>
        <v>17</v>
      </c>
      <c r="H743" t="str">
        <f>anotacoes!K743</f>
        <v xml:space="preserve"> 00:00:59,660</v>
      </c>
      <c r="I743" t="str">
        <f>anotacoes!L743</f>
        <v xml:space="preserve"> 00:01:43,721</v>
      </c>
      <c r="J743" t="str">
        <f>IF(L743="PAUSE",E743,IF(anotacoes!G747=conversao_anotacoes!C743,conversao_anotacoes!C743,conversao_anotacoes!D743))</f>
        <v>BISCHOF</v>
      </c>
      <c r="K743" t="str">
        <f t="shared" si="22"/>
        <v>BOZBAYEV</v>
      </c>
      <c r="L743" t="str">
        <f>UPPER(anotacoes!H743)</f>
        <v>GRIP TIME</v>
      </c>
      <c r="M743" t="str">
        <f>IF(OR(L743="ATTACK",L743="FINTA"),"&lt;TECNICA&gt;",UPPER(anotacoes!I743))</f>
        <v>RIGHT COLLAR</v>
      </c>
      <c r="N743" t="str">
        <f>IF(OR(L743="ATTACK",L743="FINTA"),UPPER(anotacoes!I743),"")</f>
        <v/>
      </c>
      <c r="O743" s="6" t="str">
        <f>IF(anotacoes!N743=0,"",anotacoes!N743)</f>
        <v/>
      </c>
      <c r="P743" t="str">
        <f>IF(anotacoes!M743=0,"",UPPER(anotacoes!M743))</f>
        <v/>
      </c>
      <c r="Q743" t="str">
        <f t="shared" si="23"/>
        <v>INSERT INTO CONVERSAO_LUTA_ACAO (cd_conversao, id_luta, sequencia, momento_inicio, momento_fim, quem_faz, quem_sofre, acao_tipo, acao, tecnica, direcao, pontuacao) VALUES (1, 14, 17, TRIM(' 00:00:59,660'), TRIM(' 00:01:43,721'), 'BISCHOF', 'BOZBAYEV', 'GRIP TIME', 'RIGHT COLLAR', NULL, NULL, NULL)</v>
      </c>
      <c r="R743" t="s">
        <v>10327</v>
      </c>
    </row>
    <row r="744" spans="1:18" hidden="1" x14ac:dyDescent="0.25">
      <c r="A744" s="7">
        <f>anotacoes!D744</f>
        <v>40594</v>
      </c>
      <c r="B744" t="str">
        <f>anotacoes!C744</f>
        <v>GRAND PRIX DUSSELDORF 2011</v>
      </c>
      <c r="C744" t="str">
        <f>anotacoes!E744</f>
        <v>BISCHOF</v>
      </c>
      <c r="D744" t="str">
        <f>anotacoes!F744</f>
        <v>BOZBAYEV</v>
      </c>
      <c r="E744" t="s">
        <v>10325</v>
      </c>
      <c r="F744">
        <f>anotacoes!A744</f>
        <v>14</v>
      </c>
      <c r="G744">
        <f>anotacoes!B744</f>
        <v>18</v>
      </c>
      <c r="H744" t="str">
        <f>anotacoes!K744</f>
        <v xml:space="preserve"> 00:01:43,721</v>
      </c>
      <c r="I744" t="str">
        <f>anotacoes!L744</f>
        <v xml:space="preserve"> 00:01:49,278</v>
      </c>
      <c r="J744" t="str">
        <f>IF(L744="PAUSE",E744,IF(anotacoes!G748=conversao_anotacoes!C744,conversao_anotacoes!C744,conversao_anotacoes!D744))</f>
        <v>BISCHOF</v>
      </c>
      <c r="K744" t="str">
        <f t="shared" si="22"/>
        <v>BOZBAYEV</v>
      </c>
      <c r="L744" t="str">
        <f>UPPER(anotacoes!H744)</f>
        <v>GRIP TIME</v>
      </c>
      <c r="M744" t="str">
        <f>IF(OR(L744="ATTACK",L744="FINTA"),"&lt;TECNICA&gt;",UPPER(anotacoes!I744))</f>
        <v>LEFT COLLAR RIGHT SLEEVE</v>
      </c>
      <c r="N744" t="str">
        <f>IF(OR(L744="ATTACK",L744="FINTA"),UPPER(anotacoes!I744),"")</f>
        <v/>
      </c>
      <c r="O744" s="6" t="str">
        <f>IF(anotacoes!N744=0,"",anotacoes!N744)</f>
        <v/>
      </c>
      <c r="P744" t="str">
        <f>IF(anotacoes!M744=0,"",UPPER(anotacoes!M744))</f>
        <v/>
      </c>
      <c r="Q744" t="str">
        <f t="shared" si="23"/>
        <v>INSERT INTO CONVERSAO_LUTA_ACAO (cd_conversao, id_luta, sequencia, momento_inicio, momento_fim, quem_faz, quem_sofre, acao_tipo, acao, tecnica, direcao, pontuacao) VALUES (1, 14, 18, TRIM(' 00:01:43,721'), TRIM(' 00:01:49,278'), 'BISCHOF', 'BOZBAYEV', 'GRIP TIME', 'LEFT COLLAR RIGHT SLEEVE', NULL, NULL, NULL)</v>
      </c>
      <c r="R744" t="s">
        <v>10327</v>
      </c>
    </row>
    <row r="745" spans="1:18" hidden="1" x14ac:dyDescent="0.25">
      <c r="A745" s="7">
        <f>anotacoes!D745</f>
        <v>40594</v>
      </c>
      <c r="B745" t="str">
        <f>anotacoes!C745</f>
        <v>GRAND PRIX DUSSELDORF 2011</v>
      </c>
      <c r="C745" t="str">
        <f>anotacoes!E745</f>
        <v>BISCHOF</v>
      </c>
      <c r="D745" t="str">
        <f>anotacoes!F745</f>
        <v>BOZBAYEV</v>
      </c>
      <c r="E745" t="s">
        <v>10325</v>
      </c>
      <c r="F745">
        <f>anotacoes!A745</f>
        <v>14</v>
      </c>
      <c r="G745">
        <f>anotacoes!B745</f>
        <v>19</v>
      </c>
      <c r="H745" t="str">
        <f>anotacoes!K745</f>
        <v xml:space="preserve"> 00:01:49,278</v>
      </c>
      <c r="I745" t="str">
        <f>anotacoes!L745</f>
        <v xml:space="preserve"> 00:01:51,158</v>
      </c>
      <c r="J745" t="str">
        <f>IF(L745="PAUSE",E745,IF(anotacoes!G749=conversao_anotacoes!C745,conversao_anotacoes!C745,conversao_anotacoes!D745))</f>
        <v>BISCHOF</v>
      </c>
      <c r="K745" t="str">
        <f t="shared" si="22"/>
        <v>BOZBAYEV</v>
      </c>
      <c r="L745" t="str">
        <f>UPPER(anotacoes!H745)</f>
        <v>DEFENSE</v>
      </c>
      <c r="M745" t="str">
        <f>IF(OR(L745="ATTACK",L745="FINTA"),"&lt;TECNICA&gt;",UPPER(anotacoes!I745))</f>
        <v>TAE-SABAKI LEFT</v>
      </c>
      <c r="N745" t="str">
        <f>IF(OR(L745="ATTACK",L745="FINTA"),UPPER(anotacoes!I745),"")</f>
        <v/>
      </c>
      <c r="O745" s="6" t="str">
        <f>IF(anotacoes!N745=0,"",anotacoes!N745)</f>
        <v/>
      </c>
      <c r="P745" t="str">
        <f>IF(anotacoes!M745=0,"",UPPER(anotacoes!M745))</f>
        <v/>
      </c>
      <c r="Q745" t="str">
        <f t="shared" si="23"/>
        <v>INSERT INTO CONVERSAO_LUTA_ACAO (cd_conversao, id_luta, sequencia, momento_inicio, momento_fim, quem_faz, quem_sofre, acao_tipo, acao, tecnica, direcao, pontuacao) VALUES (1, 14, 19, TRIM(' 00:01:49,278'), TRIM(' 00:01:51,158'), 'BISCHOF', 'BOZBAYEV', 'DEFENSE', 'TAE-SABAKI LEFT', NULL, NULL, NULL)</v>
      </c>
      <c r="R745" t="s">
        <v>10327</v>
      </c>
    </row>
    <row r="746" spans="1:18" hidden="1" x14ac:dyDescent="0.25">
      <c r="A746" s="7">
        <f>anotacoes!D746</f>
        <v>40594</v>
      </c>
      <c r="B746" t="str">
        <f>anotacoes!C746</f>
        <v>GRAND PRIX DUSSELDORF 2011</v>
      </c>
      <c r="C746" t="str">
        <f>anotacoes!E746</f>
        <v>BISCHOF</v>
      </c>
      <c r="D746" t="str">
        <f>anotacoes!F746</f>
        <v>BOZBAYEV</v>
      </c>
      <c r="E746" t="s">
        <v>10325</v>
      </c>
      <c r="F746">
        <f>anotacoes!A746</f>
        <v>14</v>
      </c>
      <c r="G746">
        <f>anotacoes!B746</f>
        <v>20</v>
      </c>
      <c r="H746" t="str">
        <f>anotacoes!K746</f>
        <v xml:space="preserve"> 00:01:51,318</v>
      </c>
      <c r="I746" t="str">
        <f>anotacoes!L746</f>
        <v xml:space="preserve"> 00:01:53,857</v>
      </c>
      <c r="J746" t="str">
        <f>IF(L746="PAUSE",E746,IF(anotacoes!G750=conversao_anotacoes!C746,conversao_anotacoes!C746,conversao_anotacoes!D746))</f>
        <v>BISCHOF</v>
      </c>
      <c r="K746" t="str">
        <f t="shared" si="22"/>
        <v>BOZBAYEV</v>
      </c>
      <c r="L746" t="str">
        <f>UPPER(anotacoes!H746)</f>
        <v>GROUNDWORK COMBAT</v>
      </c>
      <c r="M746" t="str">
        <f>IF(OR(L746="ATTACK",L746="FINTA"),"&lt;TECNICA&gt;",UPPER(anotacoes!I746))</f>
        <v>TRYING TO ATTACK</v>
      </c>
      <c r="N746" t="str">
        <f>IF(OR(L746="ATTACK",L746="FINTA"),UPPER(anotacoes!I746),"")</f>
        <v/>
      </c>
      <c r="O746" s="6" t="str">
        <f>IF(anotacoes!N746=0,"",anotacoes!N746)</f>
        <v/>
      </c>
      <c r="P746" t="str">
        <f>IF(anotacoes!M746=0,"",UPPER(anotacoes!M746))</f>
        <v/>
      </c>
      <c r="Q746" t="str">
        <f t="shared" si="23"/>
        <v>INSERT INTO CONVERSAO_LUTA_ACAO (cd_conversao, id_luta, sequencia, momento_inicio, momento_fim, quem_faz, quem_sofre, acao_tipo, acao, tecnica, direcao, pontuacao) VALUES (1, 14, 20, TRIM(' 00:01:51,318'), TRIM(' 00:01:53,857'), 'BISCHOF', 'BOZBAYEV', 'GROUNDWORK COMBAT', 'TRYING TO ATTACK', NULL, NULL, NULL)</v>
      </c>
      <c r="R746" t="s">
        <v>10327</v>
      </c>
    </row>
    <row r="747" spans="1:18" hidden="1" x14ac:dyDescent="0.25">
      <c r="A747" s="7">
        <f>anotacoes!D747</f>
        <v>40594</v>
      </c>
      <c r="B747" t="str">
        <f>anotacoes!C747</f>
        <v>GRAND PRIX DUSSELDORF 2011</v>
      </c>
      <c r="C747" t="str">
        <f>anotacoes!E747</f>
        <v>BISCHOF</v>
      </c>
      <c r="D747" t="str">
        <f>anotacoes!F747</f>
        <v>BOZBAYEV</v>
      </c>
      <c r="E747" t="s">
        <v>10325</v>
      </c>
      <c r="F747">
        <f>anotacoes!A747</f>
        <v>14</v>
      </c>
      <c r="G747">
        <f>anotacoes!B747</f>
        <v>21</v>
      </c>
      <c r="H747" t="str">
        <f>anotacoes!K747</f>
        <v xml:space="preserve"> 00:01:54,028</v>
      </c>
      <c r="I747" t="str">
        <f>anotacoes!L747</f>
        <v xml:space="preserve"> 00:02:00,380</v>
      </c>
      <c r="J747" t="str">
        <f>IF(L747="PAUSE",E747,IF(anotacoes!G751=conversao_anotacoes!C747,conversao_anotacoes!C747,conversao_anotacoes!D747))</f>
        <v>&lt;ARBITRO_DESCONHECIDO&gt;</v>
      </c>
      <c r="K747" t="str">
        <f t="shared" si="22"/>
        <v/>
      </c>
      <c r="L747" t="str">
        <f>UPPER(anotacoes!H747)</f>
        <v>PAUSE</v>
      </c>
      <c r="M747" t="str">
        <f>IF(OR(L747="ATTACK",L747="FINTA"),"&lt;TECNICA&gt;",UPPER(anotacoes!I747))</f>
        <v>&lt;NAO_CLASSIFICADO&gt;</v>
      </c>
      <c r="N747" t="str">
        <f>IF(OR(L747="ATTACK",L747="FINTA"),UPPER(anotacoes!I747),"")</f>
        <v/>
      </c>
      <c r="O747" s="6" t="str">
        <f>IF(anotacoes!N747=0,"",anotacoes!N747)</f>
        <v/>
      </c>
      <c r="P747" t="str">
        <f>IF(anotacoes!M747=0,"",UPPER(anotacoes!M747))</f>
        <v/>
      </c>
      <c r="Q747" t="str">
        <f t="shared" si="23"/>
        <v>INSERT INTO CONVERSAO_LUTA_ACAO (cd_conversao, id_luta, sequencia, momento_inicio, momento_fim, quem_faz, quem_sofre, acao_tipo, acao, tecnica, direcao, pontuacao) VALUES (1, 14, 21, TRIM(' 00:01:54,028'), TRIM(' 00:02:00,380'), '&lt;ARBITRO_DESCONHECIDO&gt;', '', 'PAUSE', '&lt;NAO_CLASSIFICADO&gt;', NULL, NULL, NULL)</v>
      </c>
      <c r="R747" t="s">
        <v>10327</v>
      </c>
    </row>
    <row r="748" spans="1:18" hidden="1" x14ac:dyDescent="0.25">
      <c r="A748" s="7">
        <f>anotacoes!D748</f>
        <v>40594</v>
      </c>
      <c r="B748" t="str">
        <f>anotacoes!C748</f>
        <v>GRAND PRIX DUSSELDORF 2011</v>
      </c>
      <c r="C748" t="str">
        <f>anotacoes!E748</f>
        <v>BISCHOF</v>
      </c>
      <c r="D748" t="str">
        <f>anotacoes!F748</f>
        <v>BOZBAYEV</v>
      </c>
      <c r="E748" t="s">
        <v>10325</v>
      </c>
      <c r="F748">
        <f>anotacoes!A748</f>
        <v>14</v>
      </c>
      <c r="G748">
        <f>anotacoes!B748</f>
        <v>22</v>
      </c>
      <c r="H748" t="str">
        <f>anotacoes!K748</f>
        <v xml:space="preserve"> 00:02:00,538</v>
      </c>
      <c r="I748" t="str">
        <f>anotacoes!L748</f>
        <v xml:space="preserve"> 00:02:01,470</v>
      </c>
      <c r="J748" t="str">
        <f>IF(L748="PAUSE",E748,IF(anotacoes!G752=conversao_anotacoes!C748,conversao_anotacoes!C748,conversao_anotacoes!D748))</f>
        <v>BISCHOF</v>
      </c>
      <c r="K748" t="str">
        <f t="shared" si="22"/>
        <v>BOZBAYEV</v>
      </c>
      <c r="L748" t="str">
        <f>UPPER(anotacoes!H748)</f>
        <v>DISPLACEMENT</v>
      </c>
      <c r="M748" t="str">
        <f>IF(OR(L748="ATTACK",L748="FINTA"),"&lt;TECNICA&gt;",UPPER(anotacoes!I748))</f>
        <v>TRY TO GRIP WITH CONTACT</v>
      </c>
      <c r="N748" t="str">
        <f>IF(OR(L748="ATTACK",L748="FINTA"),UPPER(anotacoes!I748),"")</f>
        <v/>
      </c>
      <c r="O748" s="6" t="str">
        <f>IF(anotacoes!N748=0,"",anotacoes!N748)</f>
        <v/>
      </c>
      <c r="P748" t="str">
        <f>IF(anotacoes!M748=0,"",UPPER(anotacoes!M748))</f>
        <v/>
      </c>
      <c r="Q748" t="str">
        <f t="shared" si="23"/>
        <v>INSERT INTO CONVERSAO_LUTA_ACAO (cd_conversao, id_luta, sequencia, momento_inicio, momento_fim, quem_faz, quem_sofre, acao_tipo, acao, tecnica, direcao, pontuacao) VALUES (1, 14, 22, TRIM(' 00:02:00,538'), TRIM(' 00:02:01,470'), 'BISCHOF', 'BOZBAYEV', 'DISPLACEMENT', 'TRY TO GRIP WITH CONTACT', NULL, NULL, NULL)</v>
      </c>
      <c r="R748" t="s">
        <v>10327</v>
      </c>
    </row>
    <row r="749" spans="1:18" hidden="1" x14ac:dyDescent="0.25">
      <c r="A749" s="7">
        <f>anotacoes!D749</f>
        <v>40594</v>
      </c>
      <c r="B749" t="str">
        <f>anotacoes!C749</f>
        <v>GRAND PRIX DUSSELDORF 2011</v>
      </c>
      <c r="C749" t="str">
        <f>anotacoes!E749</f>
        <v>BISCHOF</v>
      </c>
      <c r="D749" t="str">
        <f>anotacoes!F749</f>
        <v>BOZBAYEV</v>
      </c>
      <c r="E749" t="s">
        <v>10325</v>
      </c>
      <c r="F749">
        <f>anotacoes!A749</f>
        <v>14</v>
      </c>
      <c r="G749">
        <f>anotacoes!B749</f>
        <v>23</v>
      </c>
      <c r="H749" t="str">
        <f>anotacoes!K749</f>
        <v xml:space="preserve"> 00:02:01,470</v>
      </c>
      <c r="I749" t="str">
        <f>anotacoes!L749</f>
        <v xml:space="preserve"> 00:02:04,160</v>
      </c>
      <c r="J749" t="str">
        <f>IF(L749="PAUSE",E749,IF(anotacoes!G753=conversao_anotacoes!C749,conversao_anotacoes!C749,conversao_anotacoes!D749))</f>
        <v>BISCHOF</v>
      </c>
      <c r="K749" t="str">
        <f t="shared" si="22"/>
        <v>BOZBAYEV</v>
      </c>
      <c r="L749" t="str">
        <f>UPPER(anotacoes!H749)</f>
        <v>GRIP TIME</v>
      </c>
      <c r="M749" t="str">
        <f>IF(OR(L749="ATTACK",L749="FINTA"),"&lt;TECNICA&gt;",UPPER(anotacoes!I749))</f>
        <v>RIGHT COLLAR</v>
      </c>
      <c r="N749" t="str">
        <f>IF(OR(L749="ATTACK",L749="FINTA"),UPPER(anotacoes!I749),"")</f>
        <v/>
      </c>
      <c r="O749" s="6" t="str">
        <f>IF(anotacoes!N749=0,"",anotacoes!N749)</f>
        <v/>
      </c>
      <c r="P749" t="str">
        <f>IF(anotacoes!M749=0,"",UPPER(anotacoes!M749))</f>
        <v/>
      </c>
      <c r="Q749" t="str">
        <f t="shared" si="23"/>
        <v>INSERT INTO CONVERSAO_LUTA_ACAO (cd_conversao, id_luta, sequencia, momento_inicio, momento_fim, quem_faz, quem_sofre, acao_tipo, acao, tecnica, direcao, pontuacao) VALUES (1, 14, 23, TRIM(' 00:02:01,470'), TRIM(' 00:02:04,160'), 'BISCHOF', 'BOZBAYEV', 'GRIP TIME', 'RIGHT COLLAR', NULL, NULL, NULL)</v>
      </c>
      <c r="R749" t="s">
        <v>10327</v>
      </c>
    </row>
    <row r="750" spans="1:18" hidden="1" x14ac:dyDescent="0.25">
      <c r="A750" s="7">
        <f>anotacoes!D750</f>
        <v>40594</v>
      </c>
      <c r="B750" t="str">
        <f>anotacoes!C750</f>
        <v>GRAND PRIX DUSSELDORF 2011</v>
      </c>
      <c r="C750" t="str">
        <f>anotacoes!E750</f>
        <v>BISCHOF</v>
      </c>
      <c r="D750" t="str">
        <f>anotacoes!F750</f>
        <v>BOZBAYEV</v>
      </c>
      <c r="E750" t="s">
        <v>10325</v>
      </c>
      <c r="F750">
        <f>anotacoes!A750</f>
        <v>14</v>
      </c>
      <c r="G750">
        <f>anotacoes!B750</f>
        <v>24</v>
      </c>
      <c r="H750" t="str">
        <f>anotacoes!K750</f>
        <v xml:space="preserve"> 00:02:04,160</v>
      </c>
      <c r="I750" t="str">
        <f>anotacoes!L750</f>
        <v xml:space="preserve"> 00:02:05,612</v>
      </c>
      <c r="J750" t="str">
        <f>IF(L750="PAUSE",E750,IF(anotacoes!G754=conversao_anotacoes!C750,conversao_anotacoes!C750,conversao_anotacoes!D750))</f>
        <v>BISCHOF</v>
      </c>
      <c r="K750" t="str">
        <f t="shared" si="22"/>
        <v>BOZBAYEV</v>
      </c>
      <c r="L750" t="str">
        <f>UPPER(anotacoes!H750)</f>
        <v>GRIP TIME</v>
      </c>
      <c r="M750" t="str">
        <f>IF(OR(L750="ATTACK",L750="FINTA"),"&lt;TECNICA&gt;",UPPER(anotacoes!I750))</f>
        <v>LEFT BACK RIGHT SLEEVE</v>
      </c>
      <c r="N750" t="str">
        <f>IF(OR(L750="ATTACK",L750="FINTA"),UPPER(anotacoes!I750),"")</f>
        <v/>
      </c>
      <c r="O750" s="6" t="str">
        <f>IF(anotacoes!N750=0,"",anotacoes!N750)</f>
        <v/>
      </c>
      <c r="P750" t="str">
        <f>IF(anotacoes!M750=0,"",UPPER(anotacoes!M750))</f>
        <v/>
      </c>
      <c r="Q750" t="str">
        <f t="shared" si="23"/>
        <v>INSERT INTO CONVERSAO_LUTA_ACAO (cd_conversao, id_luta, sequencia, momento_inicio, momento_fim, quem_faz, quem_sofre, acao_tipo, acao, tecnica, direcao, pontuacao) VALUES (1, 14, 24, TRIM(' 00:02:04,160'), TRIM(' 00:02:05,612'), 'BISCHOF', 'BOZBAYEV', 'GRIP TIME', 'LEFT BACK RIGHT SLEEVE', NULL, NULL, NULL)</v>
      </c>
      <c r="R750" t="s">
        <v>10327</v>
      </c>
    </row>
    <row r="751" spans="1:18" hidden="1" x14ac:dyDescent="0.25">
      <c r="A751" s="7">
        <f>anotacoes!D751</f>
        <v>40594</v>
      </c>
      <c r="B751" t="str">
        <f>anotacoes!C751</f>
        <v>GRAND PRIX DUSSELDORF 2011</v>
      </c>
      <c r="C751" t="str">
        <f>anotacoes!E751</f>
        <v>BISCHOF</v>
      </c>
      <c r="D751" t="str">
        <f>anotacoes!F751</f>
        <v>BOZBAYEV</v>
      </c>
      <c r="E751" t="s">
        <v>10325</v>
      </c>
      <c r="F751">
        <f>anotacoes!A751</f>
        <v>14</v>
      </c>
      <c r="G751">
        <f>anotacoes!B751</f>
        <v>25</v>
      </c>
      <c r="H751" t="str">
        <f>anotacoes!K751</f>
        <v xml:space="preserve"> 00:02:05,612</v>
      </c>
      <c r="I751" t="str">
        <f>anotacoes!L751</f>
        <v xml:space="preserve"> 00:02:06,904</v>
      </c>
      <c r="J751" t="str">
        <f>IF(L751="PAUSE",E751,IF(anotacoes!G755=conversao_anotacoes!C751,conversao_anotacoes!C751,conversao_anotacoes!D751))</f>
        <v>BISCHOF</v>
      </c>
      <c r="K751" t="str">
        <f t="shared" si="22"/>
        <v>BOZBAYEV</v>
      </c>
      <c r="L751" t="str">
        <f>UPPER(anotacoes!H751)</f>
        <v>ATTACK</v>
      </c>
      <c r="M751" t="str">
        <f>IF(OR(L751="ATTACK",L751="FINTA"),"&lt;TECNICA&gt;",UPPER(anotacoes!I751))</f>
        <v>&lt;TECNICA&gt;</v>
      </c>
      <c r="N751" t="str">
        <f>IF(OR(L751="ATTACK",L751="FINTA"),UPPER(anotacoes!I751),"")</f>
        <v>SUMI GAESHI</v>
      </c>
      <c r="O751" s="6">
        <f>IF(anotacoes!N751=0,"",anotacoes!N751)</f>
        <v>5</v>
      </c>
      <c r="P751" t="str">
        <f>IF(anotacoes!M751=0,"",UPPER(anotacoes!M751))</f>
        <v/>
      </c>
      <c r="Q751" t="str">
        <f t="shared" si="23"/>
        <v>INSERT INTO CONVERSAO_LUTA_ACAO (cd_conversao, id_luta, sequencia, momento_inicio, momento_fim, quem_faz, quem_sofre, acao_tipo, acao, tecnica, direcao, pontuacao) VALUES (1, 14, 25, TRIM(' 00:02:05,612'), TRIM(' 00:02:06,904'), 'BISCHOF', 'BOZBAYEV', 'ATTACK', '&lt;TECNICA&gt;', 'SUMI GAESHI', 5, NULL)</v>
      </c>
      <c r="R751" t="s">
        <v>10327</v>
      </c>
    </row>
    <row r="752" spans="1:18" hidden="1" x14ac:dyDescent="0.25">
      <c r="A752" s="7">
        <f>anotacoes!D752</f>
        <v>40594</v>
      </c>
      <c r="B752" t="str">
        <f>anotacoes!C752</f>
        <v>GRAND PRIX DUSSELDORF 2011</v>
      </c>
      <c r="C752" t="str">
        <f>anotacoes!E752</f>
        <v>BISCHOF</v>
      </c>
      <c r="D752" t="str">
        <f>anotacoes!F752</f>
        <v>BOZBAYEV</v>
      </c>
      <c r="E752" t="s">
        <v>10325</v>
      </c>
      <c r="F752">
        <f>anotacoes!A752</f>
        <v>14</v>
      </c>
      <c r="G752">
        <f>anotacoes!B752</f>
        <v>26</v>
      </c>
      <c r="H752" t="str">
        <f>anotacoes!K752</f>
        <v xml:space="preserve"> 00:02:07,087</v>
      </c>
      <c r="I752" t="str">
        <f>anotacoes!L752</f>
        <v xml:space="preserve"> 00:02:12,956</v>
      </c>
      <c r="J752" t="str">
        <f>IF(L752="PAUSE",E752,IF(anotacoes!G756=conversao_anotacoes!C752,conversao_anotacoes!C752,conversao_anotacoes!D752))</f>
        <v>BISCHOF</v>
      </c>
      <c r="K752" t="str">
        <f t="shared" si="22"/>
        <v>BOZBAYEV</v>
      </c>
      <c r="L752" t="str">
        <f>UPPER(anotacoes!H752)</f>
        <v>GROUNDWORK COMBAT</v>
      </c>
      <c r="M752" t="str">
        <f>IF(OR(L752="ATTACK",L752="FINTA"),"&lt;TECNICA&gt;",UPPER(anotacoes!I752))</f>
        <v>CONTROL WITH LEGS</v>
      </c>
      <c r="N752" t="str">
        <f>IF(OR(L752="ATTACK",L752="FINTA"),UPPER(anotacoes!I752),"")</f>
        <v/>
      </c>
      <c r="O752" s="6" t="str">
        <f>IF(anotacoes!N752=0,"",anotacoes!N752)</f>
        <v/>
      </c>
      <c r="P752" t="str">
        <f>IF(anotacoes!M752=0,"",UPPER(anotacoes!M752))</f>
        <v/>
      </c>
      <c r="Q752" t="str">
        <f t="shared" si="23"/>
        <v>INSERT INTO CONVERSAO_LUTA_ACAO (cd_conversao, id_luta, sequencia, momento_inicio, momento_fim, quem_faz, quem_sofre, acao_tipo, acao, tecnica, direcao, pontuacao) VALUES (1, 14, 26, TRIM(' 00:02:07,087'), TRIM(' 00:02:12,956'), 'BISCHOF', 'BOZBAYEV', 'GROUNDWORK COMBAT', 'CONTROL WITH LEGS', NULL, NULL, NULL)</v>
      </c>
      <c r="R752" t="s">
        <v>10327</v>
      </c>
    </row>
    <row r="753" spans="1:18" hidden="1" x14ac:dyDescent="0.25">
      <c r="A753" s="7">
        <f>anotacoes!D753</f>
        <v>40594</v>
      </c>
      <c r="B753" t="str">
        <f>anotacoes!C753</f>
        <v>GRAND PRIX DUSSELDORF 2011</v>
      </c>
      <c r="C753" t="str">
        <f>anotacoes!E753</f>
        <v>BISCHOF</v>
      </c>
      <c r="D753" t="str">
        <f>anotacoes!F753</f>
        <v>BOZBAYEV</v>
      </c>
      <c r="E753" t="s">
        <v>10325</v>
      </c>
      <c r="F753">
        <f>anotacoes!A753</f>
        <v>14</v>
      </c>
      <c r="G753">
        <f>anotacoes!B753</f>
        <v>27</v>
      </c>
      <c r="H753" t="str">
        <f>anotacoes!K753</f>
        <v xml:space="preserve"> 00:02:13,394</v>
      </c>
      <c r="I753" t="str">
        <f>anotacoes!L753</f>
        <v xml:space="preserve"> 00:02:24,237</v>
      </c>
      <c r="J753" t="str">
        <f>IF(L753="PAUSE",E753,IF(anotacoes!G757=conversao_anotacoes!C753,conversao_anotacoes!C753,conversao_anotacoes!D753))</f>
        <v>&lt;ARBITRO_DESCONHECIDO&gt;</v>
      </c>
      <c r="K753" t="str">
        <f t="shared" si="22"/>
        <v/>
      </c>
      <c r="L753" t="str">
        <f>UPPER(anotacoes!H753)</f>
        <v>PAUSE</v>
      </c>
      <c r="M753" t="str">
        <f>IF(OR(L753="ATTACK",L753="FINTA"),"&lt;TECNICA&gt;",UPPER(anotacoes!I753))</f>
        <v>&lt;NAO_CLASSIFICADO&gt;</v>
      </c>
      <c r="N753" t="str">
        <f>IF(OR(L753="ATTACK",L753="FINTA"),UPPER(anotacoes!I753),"")</f>
        <v/>
      </c>
      <c r="O753" s="6" t="str">
        <f>IF(anotacoes!N753=0,"",anotacoes!N753)</f>
        <v/>
      </c>
      <c r="P753" t="str">
        <f>IF(anotacoes!M753=0,"",UPPER(anotacoes!M753))</f>
        <v/>
      </c>
      <c r="Q753" t="str">
        <f t="shared" si="23"/>
        <v>INSERT INTO CONVERSAO_LUTA_ACAO (cd_conversao, id_luta, sequencia, momento_inicio, momento_fim, quem_faz, quem_sofre, acao_tipo, acao, tecnica, direcao, pontuacao) VALUES (1, 14, 27, TRIM(' 00:02:13,394'), TRIM(' 00:02:24,237'), '&lt;ARBITRO_DESCONHECIDO&gt;', '', 'PAUSE', '&lt;NAO_CLASSIFICADO&gt;', NULL, NULL, NULL)</v>
      </c>
      <c r="R753" t="s">
        <v>10327</v>
      </c>
    </row>
    <row r="754" spans="1:18" hidden="1" x14ac:dyDescent="0.25">
      <c r="A754" s="7">
        <f>anotacoes!D754</f>
        <v>40594</v>
      </c>
      <c r="B754" t="str">
        <f>anotacoes!C754</f>
        <v>GRAND PRIX DUSSELDORF 2011</v>
      </c>
      <c r="C754" t="str">
        <f>anotacoes!E754</f>
        <v>BISCHOF</v>
      </c>
      <c r="D754" t="str">
        <f>anotacoes!F754</f>
        <v>BOZBAYEV</v>
      </c>
      <c r="E754" t="s">
        <v>10325</v>
      </c>
      <c r="F754">
        <f>anotacoes!A754</f>
        <v>14</v>
      </c>
      <c r="G754">
        <f>anotacoes!B754</f>
        <v>28</v>
      </c>
      <c r="H754" t="str">
        <f>anotacoes!K754</f>
        <v xml:space="preserve"> 00:02:24,406</v>
      </c>
      <c r="I754" t="str">
        <f>anotacoes!L754</f>
        <v xml:space="preserve"> 00:02:25,811</v>
      </c>
      <c r="J754" t="str">
        <f>IF(L754="PAUSE",E754,IF(anotacoes!G758=conversao_anotacoes!C754,conversao_anotacoes!C754,conversao_anotacoes!D754))</f>
        <v>BISCHOF</v>
      </c>
      <c r="K754" t="str">
        <f t="shared" si="22"/>
        <v>BOZBAYEV</v>
      </c>
      <c r="L754" t="str">
        <f>UPPER(anotacoes!H754)</f>
        <v>DISPLACEMENT</v>
      </c>
      <c r="M754" t="str">
        <f>IF(OR(L754="ATTACK",L754="FINTA"),"&lt;TECNICA&gt;",UPPER(anotacoes!I754))</f>
        <v>2-3 STEP HESITANT RIGHT</v>
      </c>
      <c r="N754" t="str">
        <f>IF(OR(L754="ATTACK",L754="FINTA"),UPPER(anotacoes!I754),"")</f>
        <v/>
      </c>
      <c r="O754" s="6" t="str">
        <f>IF(anotacoes!N754=0,"",anotacoes!N754)</f>
        <v/>
      </c>
      <c r="P754" t="str">
        <f>IF(anotacoes!M754=0,"",UPPER(anotacoes!M754))</f>
        <v/>
      </c>
      <c r="Q754" t="str">
        <f t="shared" si="23"/>
        <v>INSERT INTO CONVERSAO_LUTA_ACAO (cd_conversao, id_luta, sequencia, momento_inicio, momento_fim, quem_faz, quem_sofre, acao_tipo, acao, tecnica, direcao, pontuacao) VALUES (1, 14, 28, TRIM(' 00:02:24,406'), TRIM(' 00:02:25,811'), 'BISCHOF', 'BOZBAYEV', 'DISPLACEMENT', '2-3 STEP HESITANT RIGHT', NULL, NULL, NULL)</v>
      </c>
      <c r="R754" t="s">
        <v>10327</v>
      </c>
    </row>
    <row r="755" spans="1:18" hidden="1" x14ac:dyDescent="0.25">
      <c r="A755" s="7">
        <f>anotacoes!D755</f>
        <v>40594</v>
      </c>
      <c r="B755" t="str">
        <f>anotacoes!C755</f>
        <v>GRAND PRIX DUSSELDORF 2011</v>
      </c>
      <c r="C755" t="str">
        <f>anotacoes!E755</f>
        <v>BISCHOF</v>
      </c>
      <c r="D755" t="str">
        <f>anotacoes!F755</f>
        <v>BOZBAYEV</v>
      </c>
      <c r="E755" t="s">
        <v>10325</v>
      </c>
      <c r="F755">
        <f>anotacoes!A755</f>
        <v>14</v>
      </c>
      <c r="G755">
        <f>anotacoes!B755</f>
        <v>29</v>
      </c>
      <c r="H755" t="str">
        <f>anotacoes!K755</f>
        <v xml:space="preserve"> 00:02:25,811</v>
      </c>
      <c r="I755" t="str">
        <f>anotacoes!L755</f>
        <v xml:space="preserve"> 00:02:28,817</v>
      </c>
      <c r="J755" t="str">
        <f>IF(L755="PAUSE",E755,IF(anotacoes!G759=conversao_anotacoes!C755,conversao_anotacoes!C755,conversao_anotacoes!D755))</f>
        <v>BISCHOF</v>
      </c>
      <c r="K755" t="str">
        <f t="shared" si="22"/>
        <v>BOZBAYEV</v>
      </c>
      <c r="L755" t="str">
        <f>UPPER(anotacoes!H755)</f>
        <v>GRIP TIME</v>
      </c>
      <c r="M755" t="str">
        <f>IF(OR(L755="ATTACK",L755="FINTA"),"&lt;TECNICA&gt;",UPPER(anotacoes!I755))</f>
        <v>RIGHT COLLAR</v>
      </c>
      <c r="N755" t="str">
        <f>IF(OR(L755="ATTACK",L755="FINTA"),UPPER(anotacoes!I755),"")</f>
        <v/>
      </c>
      <c r="O755" s="6" t="str">
        <f>IF(anotacoes!N755=0,"",anotacoes!N755)</f>
        <v/>
      </c>
      <c r="P755" t="str">
        <f>IF(anotacoes!M755=0,"",UPPER(anotacoes!M755))</f>
        <v/>
      </c>
      <c r="Q755" t="str">
        <f t="shared" si="23"/>
        <v>INSERT INTO CONVERSAO_LUTA_ACAO (cd_conversao, id_luta, sequencia, momento_inicio, momento_fim, quem_faz, quem_sofre, acao_tipo, acao, tecnica, direcao, pontuacao) VALUES (1, 14, 29, TRIM(' 00:02:25,811'), TRIM(' 00:02:28,817'), 'BISCHOF', 'BOZBAYEV', 'GRIP TIME', 'RIGHT COLLAR', NULL, NULL, NULL)</v>
      </c>
      <c r="R755" t="s">
        <v>10327</v>
      </c>
    </row>
    <row r="756" spans="1:18" hidden="1" x14ac:dyDescent="0.25">
      <c r="A756" s="7">
        <f>anotacoes!D756</f>
        <v>40594</v>
      </c>
      <c r="B756" t="str">
        <f>anotacoes!C756</f>
        <v>GRAND PRIX DUSSELDORF 2011</v>
      </c>
      <c r="C756" t="str">
        <f>anotacoes!E756</f>
        <v>BISCHOF</v>
      </c>
      <c r="D756" t="str">
        <f>anotacoes!F756</f>
        <v>BOZBAYEV</v>
      </c>
      <c r="E756" t="s">
        <v>10325</v>
      </c>
      <c r="F756">
        <f>anotacoes!A756</f>
        <v>14</v>
      </c>
      <c r="G756">
        <f>anotacoes!B756</f>
        <v>30</v>
      </c>
      <c r="H756" t="str">
        <f>anotacoes!K756</f>
        <v xml:space="preserve"> 00:02:28,817</v>
      </c>
      <c r="I756" t="str">
        <f>anotacoes!L756</f>
        <v xml:space="preserve"> 00:02:32,698</v>
      </c>
      <c r="J756" t="str">
        <f>IF(L756="PAUSE",E756,IF(anotacoes!G760=conversao_anotacoes!C756,conversao_anotacoes!C756,conversao_anotacoes!D756))</f>
        <v>BISCHOF</v>
      </c>
      <c r="K756" t="str">
        <f t="shared" si="22"/>
        <v>BOZBAYEV</v>
      </c>
      <c r="L756" t="str">
        <f>UPPER(anotacoes!H756)</f>
        <v>GRIP TIME</v>
      </c>
      <c r="M756" t="str">
        <f>IF(OR(L756="ATTACK",L756="FINTA"),"&lt;TECNICA&gt;",UPPER(anotacoes!I756))</f>
        <v>LEFT BACK RIGHT SLEEVE</v>
      </c>
      <c r="N756" t="str">
        <f>IF(OR(L756="ATTACK",L756="FINTA"),UPPER(anotacoes!I756),"")</f>
        <v/>
      </c>
      <c r="O756" s="6" t="str">
        <f>IF(anotacoes!N756=0,"",anotacoes!N756)</f>
        <v/>
      </c>
      <c r="P756" t="str">
        <f>IF(anotacoes!M756=0,"",UPPER(anotacoes!M756))</f>
        <v/>
      </c>
      <c r="Q756" t="str">
        <f t="shared" si="23"/>
        <v>INSERT INTO CONVERSAO_LUTA_ACAO (cd_conversao, id_luta, sequencia, momento_inicio, momento_fim, quem_faz, quem_sofre, acao_tipo, acao, tecnica, direcao, pontuacao) VALUES (1, 14, 30, TRIM(' 00:02:28,817'), TRIM(' 00:02:32,698'), 'BISCHOF', 'BOZBAYEV', 'GRIP TIME', 'LEFT BACK RIGHT SLEEVE', NULL, NULL, NULL)</v>
      </c>
      <c r="R756" t="s">
        <v>10327</v>
      </c>
    </row>
    <row r="757" spans="1:18" hidden="1" x14ac:dyDescent="0.25">
      <c r="A757" s="7">
        <f>anotacoes!D757</f>
        <v>40594</v>
      </c>
      <c r="B757" t="str">
        <f>anotacoes!C757</f>
        <v>GRAND PRIX DUSSELDORF 2011</v>
      </c>
      <c r="C757" t="str">
        <f>anotacoes!E757</f>
        <v>BISCHOF</v>
      </c>
      <c r="D757" t="str">
        <f>anotacoes!F757</f>
        <v>BOZBAYEV</v>
      </c>
      <c r="E757" t="s">
        <v>10325</v>
      </c>
      <c r="F757">
        <f>anotacoes!A757</f>
        <v>14</v>
      </c>
      <c r="G757">
        <f>anotacoes!B757</f>
        <v>31</v>
      </c>
      <c r="H757" t="str">
        <f>anotacoes!K757</f>
        <v xml:space="preserve"> 00:02:32,871</v>
      </c>
      <c r="I757" t="str">
        <f>anotacoes!L757</f>
        <v xml:space="preserve"> 00:02:36,709</v>
      </c>
      <c r="J757" t="str">
        <f>IF(L757="PAUSE",E757,IF(anotacoes!G761=conversao_anotacoes!C757,conversao_anotacoes!C757,conversao_anotacoes!D757))</f>
        <v>BISCHOF</v>
      </c>
      <c r="K757" t="str">
        <f t="shared" si="22"/>
        <v>BOZBAYEV</v>
      </c>
      <c r="L757" t="str">
        <f>UPPER(anotacoes!H757)</f>
        <v>GROUNDWORK COMBAT</v>
      </c>
      <c r="M757" t="str">
        <f>IF(OR(L757="ATTACK",L757="FINTA"),"&lt;TECNICA&gt;",UPPER(anotacoes!I757))</f>
        <v>TRYING TO ATTACK</v>
      </c>
      <c r="N757" t="str">
        <f>IF(OR(L757="ATTACK",L757="FINTA"),UPPER(anotacoes!I757),"")</f>
        <v/>
      </c>
      <c r="O757" s="6" t="str">
        <f>IF(anotacoes!N757=0,"",anotacoes!N757)</f>
        <v/>
      </c>
      <c r="P757" t="str">
        <f>IF(anotacoes!M757=0,"",UPPER(anotacoes!M757))</f>
        <v/>
      </c>
      <c r="Q757" t="str">
        <f t="shared" si="23"/>
        <v>INSERT INTO CONVERSAO_LUTA_ACAO (cd_conversao, id_luta, sequencia, momento_inicio, momento_fim, quem_faz, quem_sofre, acao_tipo, acao, tecnica, direcao, pontuacao) VALUES (1, 14, 31, TRIM(' 00:02:32,871'), TRIM(' 00:02:36,709'), 'BISCHOF', 'BOZBAYEV', 'GROUNDWORK COMBAT', 'TRYING TO ATTACK', NULL, NULL, NULL)</v>
      </c>
      <c r="R757" t="s">
        <v>10327</v>
      </c>
    </row>
    <row r="758" spans="1:18" hidden="1" x14ac:dyDescent="0.25">
      <c r="A758" s="7">
        <f>anotacoes!D758</f>
        <v>40594</v>
      </c>
      <c r="B758" t="str">
        <f>anotacoes!C758</f>
        <v>GRAND PRIX DUSSELDORF 2011</v>
      </c>
      <c r="C758" t="str">
        <f>anotacoes!E758</f>
        <v>BISCHOF</v>
      </c>
      <c r="D758" t="str">
        <f>anotacoes!F758</f>
        <v>BOZBAYEV</v>
      </c>
      <c r="E758" t="s">
        <v>10325</v>
      </c>
      <c r="F758">
        <f>anotacoes!A758</f>
        <v>14</v>
      </c>
      <c r="G758">
        <f>anotacoes!B758</f>
        <v>32</v>
      </c>
      <c r="H758" t="str">
        <f>anotacoes!K758</f>
        <v xml:space="preserve"> 00:02:36,864</v>
      </c>
      <c r="I758" t="str">
        <f>anotacoes!L758</f>
        <v xml:space="preserve"> 00:03:21,997</v>
      </c>
      <c r="J758" t="str">
        <f>IF(L758="PAUSE",E758,IF(anotacoes!G762=conversao_anotacoes!C758,conversao_anotacoes!C758,conversao_anotacoes!D758))</f>
        <v>&lt;ARBITRO_DESCONHECIDO&gt;</v>
      </c>
      <c r="K758" t="str">
        <f t="shared" si="22"/>
        <v/>
      </c>
      <c r="L758" t="str">
        <f>UPPER(anotacoes!H758)</f>
        <v>PAUSE</v>
      </c>
      <c r="M758" t="str">
        <f>IF(OR(L758="ATTACK",L758="FINTA"),"&lt;TECNICA&gt;",UPPER(anotacoes!I758))</f>
        <v>&lt;NAO_CLASSIFICADO&gt;</v>
      </c>
      <c r="N758" t="str">
        <f>IF(OR(L758="ATTACK",L758="FINTA"),UPPER(anotacoes!I758),"")</f>
        <v/>
      </c>
      <c r="O758" s="6" t="str">
        <f>IF(anotacoes!N758=0,"",anotacoes!N758)</f>
        <v/>
      </c>
      <c r="P758" t="str">
        <f>IF(anotacoes!M758=0,"",UPPER(anotacoes!M758))</f>
        <v/>
      </c>
      <c r="Q758" t="str">
        <f t="shared" si="23"/>
        <v>INSERT INTO CONVERSAO_LUTA_ACAO (cd_conversao, id_luta, sequencia, momento_inicio, momento_fim, quem_faz, quem_sofre, acao_tipo, acao, tecnica, direcao, pontuacao) VALUES (1, 14, 32, TRIM(' 00:02:36,864'), TRIM(' 00:03:21,997'), '&lt;ARBITRO_DESCONHECIDO&gt;', '', 'PAUSE', '&lt;NAO_CLASSIFICADO&gt;', NULL, NULL, NULL)</v>
      </c>
      <c r="R758" t="s">
        <v>10327</v>
      </c>
    </row>
    <row r="759" spans="1:18" hidden="1" x14ac:dyDescent="0.25">
      <c r="A759" s="7">
        <f>anotacoes!D759</f>
        <v>40594</v>
      </c>
      <c r="B759" t="str">
        <f>anotacoes!C759</f>
        <v>GRAND PRIX DUSSELDORF 2011</v>
      </c>
      <c r="C759" t="str">
        <f>anotacoes!E759</f>
        <v>BISCHOF</v>
      </c>
      <c r="D759" t="str">
        <f>anotacoes!F759</f>
        <v>BOZBAYEV</v>
      </c>
      <c r="E759" t="s">
        <v>10325</v>
      </c>
      <c r="F759">
        <f>anotacoes!A759</f>
        <v>14</v>
      </c>
      <c r="G759">
        <f>anotacoes!B759</f>
        <v>33</v>
      </c>
      <c r="H759" t="str">
        <f>anotacoes!K759</f>
        <v xml:space="preserve"> 00:03:22,174</v>
      </c>
      <c r="I759" t="str">
        <f>anotacoes!L759</f>
        <v xml:space="preserve"> 00:03:23,927</v>
      </c>
      <c r="J759" t="str">
        <f>IF(L759="PAUSE",E759,IF(anotacoes!G763=conversao_anotacoes!C759,conversao_anotacoes!C759,conversao_anotacoes!D759))</f>
        <v>BISCHOF</v>
      </c>
      <c r="K759" t="str">
        <f t="shared" si="22"/>
        <v>BOZBAYEV</v>
      </c>
      <c r="L759" t="str">
        <f>UPPER(anotacoes!H759)</f>
        <v>DISPLACEMENT</v>
      </c>
      <c r="M759" t="str">
        <f>IF(OR(L759="ATTACK",L759="FINTA"),"&lt;TECNICA&gt;",UPPER(anotacoes!I759))</f>
        <v>2-3 STEP HESITANT RIGHT</v>
      </c>
      <c r="N759" t="str">
        <f>IF(OR(L759="ATTACK",L759="FINTA"),UPPER(anotacoes!I759),"")</f>
        <v/>
      </c>
      <c r="O759" s="6" t="str">
        <f>IF(anotacoes!N759=0,"",anotacoes!N759)</f>
        <v/>
      </c>
      <c r="P759" t="str">
        <f>IF(anotacoes!M759=0,"",UPPER(anotacoes!M759))</f>
        <v/>
      </c>
      <c r="Q759" t="str">
        <f t="shared" si="23"/>
        <v>INSERT INTO CONVERSAO_LUTA_ACAO (cd_conversao, id_luta, sequencia, momento_inicio, momento_fim, quem_faz, quem_sofre, acao_tipo, acao, tecnica, direcao, pontuacao) VALUES (1, 14, 33, TRIM(' 00:03:22,174'), TRIM(' 00:03:23,927'), 'BISCHOF', 'BOZBAYEV', 'DISPLACEMENT', '2-3 STEP HESITANT RIGHT', NULL, NULL, NULL)</v>
      </c>
      <c r="R759" t="s">
        <v>10327</v>
      </c>
    </row>
    <row r="760" spans="1:18" hidden="1" x14ac:dyDescent="0.25">
      <c r="A760" s="7">
        <f>anotacoes!D760</f>
        <v>40594</v>
      </c>
      <c r="B760" t="str">
        <f>anotacoes!C760</f>
        <v>GRAND PRIX DUSSELDORF 2011</v>
      </c>
      <c r="C760" t="str">
        <f>anotacoes!E760</f>
        <v>BISCHOF</v>
      </c>
      <c r="D760" t="str">
        <f>anotacoes!F760</f>
        <v>BOZBAYEV</v>
      </c>
      <c r="E760" t="s">
        <v>10325</v>
      </c>
      <c r="F760">
        <f>anotacoes!A760</f>
        <v>14</v>
      </c>
      <c r="G760">
        <f>anotacoes!B760</f>
        <v>34</v>
      </c>
      <c r="H760" t="str">
        <f>anotacoes!K760</f>
        <v xml:space="preserve"> 00:03:23,927</v>
      </c>
      <c r="I760" t="str">
        <f>anotacoes!L760</f>
        <v xml:space="preserve"> 00:03:25,234</v>
      </c>
      <c r="J760" t="str">
        <f>IF(L760="PAUSE",E760,IF(anotacoes!G764=conversao_anotacoes!C760,conversao_anotacoes!C760,conversao_anotacoes!D760))</f>
        <v>&lt;ARBITRO_DESCONHECIDO&gt;</v>
      </c>
      <c r="K760" t="str">
        <f t="shared" si="22"/>
        <v/>
      </c>
      <c r="L760" t="str">
        <f>UPPER(anotacoes!H760)</f>
        <v>PAUSE</v>
      </c>
      <c r="M760" t="str">
        <f>IF(OR(L760="ATTACK",L760="FINTA"),"&lt;TECNICA&gt;",UPPER(anotacoes!I760))</f>
        <v>&lt;NAO_CLASSIFICADO&gt;</v>
      </c>
      <c r="N760" t="str">
        <f>IF(OR(L760="ATTACK",L760="FINTA"),UPPER(anotacoes!I760),"")</f>
        <v/>
      </c>
      <c r="O760" s="6" t="str">
        <f>IF(anotacoes!N760=0,"",anotacoes!N760)</f>
        <v/>
      </c>
      <c r="P760" t="str">
        <f>IF(anotacoes!M760=0,"",UPPER(anotacoes!M760))</f>
        <v/>
      </c>
      <c r="Q760" t="str">
        <f t="shared" si="23"/>
        <v>INSERT INTO CONVERSAO_LUTA_ACAO (cd_conversao, id_luta, sequencia, momento_inicio, momento_fim, quem_faz, quem_sofre, acao_tipo, acao, tecnica, direcao, pontuacao) VALUES (1, 14, 34, TRIM(' 00:03:23,927'), TRIM(' 00:03:25,234'), '&lt;ARBITRO_DESCONHECIDO&gt;', '', 'PAUSE', '&lt;NAO_CLASSIFICADO&gt;', NULL, NULL, NULL)</v>
      </c>
      <c r="R760" t="s">
        <v>10327</v>
      </c>
    </row>
    <row r="761" spans="1:18" hidden="1" x14ac:dyDescent="0.25">
      <c r="A761" s="7">
        <f>anotacoes!D761</f>
        <v>40594</v>
      </c>
      <c r="B761" t="str">
        <f>anotacoes!C761</f>
        <v>GRAND PRIX DUSSELDORF 2011</v>
      </c>
      <c r="C761" t="str">
        <f>anotacoes!E761</f>
        <v>BISCHOF</v>
      </c>
      <c r="D761" t="str">
        <f>anotacoes!F761</f>
        <v>BOZBAYEV</v>
      </c>
      <c r="E761" t="s">
        <v>10325</v>
      </c>
      <c r="F761">
        <f>anotacoes!A761</f>
        <v>14</v>
      </c>
      <c r="G761">
        <f>anotacoes!B761</f>
        <v>35</v>
      </c>
      <c r="H761" t="str">
        <f>anotacoes!K761</f>
        <v xml:space="preserve"> 00:03:25,234</v>
      </c>
      <c r="I761" t="str">
        <f>anotacoes!L761</f>
        <v xml:space="preserve"> 00:03:25,798</v>
      </c>
      <c r="J761" t="str">
        <f>IF(L761="PAUSE",E761,IF(anotacoes!G765=conversao_anotacoes!C761,conversao_anotacoes!C761,conversao_anotacoes!D761))</f>
        <v>BISCHOF</v>
      </c>
      <c r="K761" t="str">
        <f t="shared" si="22"/>
        <v>BOZBAYEV</v>
      </c>
      <c r="L761" t="str">
        <f>UPPER(anotacoes!H761)</f>
        <v>DISPLACEMENT</v>
      </c>
      <c r="M761" t="str">
        <f>IF(OR(L761="ATTACK",L761="FINTA"),"&lt;TECNICA&gt;",UPPER(anotacoes!I761))</f>
        <v>2-3 STEP HESITANT RIGHT</v>
      </c>
      <c r="N761" t="str">
        <f>IF(OR(L761="ATTACK",L761="FINTA"),UPPER(anotacoes!I761),"")</f>
        <v/>
      </c>
      <c r="O761" s="6" t="str">
        <f>IF(anotacoes!N761=0,"",anotacoes!N761)</f>
        <v/>
      </c>
      <c r="P761" t="str">
        <f>IF(anotacoes!M761=0,"",UPPER(anotacoes!M761))</f>
        <v/>
      </c>
      <c r="Q761" t="str">
        <f t="shared" si="23"/>
        <v>INSERT INTO CONVERSAO_LUTA_ACAO (cd_conversao, id_luta, sequencia, momento_inicio, momento_fim, quem_faz, quem_sofre, acao_tipo, acao, tecnica, direcao, pontuacao) VALUES (1, 14, 35, TRIM(' 00:03:25,234'), TRIM(' 00:03:25,798'), 'BISCHOF', 'BOZBAYEV', 'DISPLACEMENT', '2-3 STEP HESITANT RIGHT', NULL, NULL, NULL)</v>
      </c>
      <c r="R761" t="s">
        <v>10327</v>
      </c>
    </row>
    <row r="762" spans="1:18" hidden="1" x14ac:dyDescent="0.25">
      <c r="A762" s="7">
        <f>anotacoes!D762</f>
        <v>40594</v>
      </c>
      <c r="B762" t="str">
        <f>anotacoes!C762</f>
        <v>GRAND PRIX DUSSELDORF 2011</v>
      </c>
      <c r="C762" t="str">
        <f>anotacoes!E762</f>
        <v>BISCHOF</v>
      </c>
      <c r="D762" t="str">
        <f>anotacoes!F762</f>
        <v>BOZBAYEV</v>
      </c>
      <c r="E762" t="s">
        <v>10325</v>
      </c>
      <c r="F762">
        <f>anotacoes!A762</f>
        <v>14</v>
      </c>
      <c r="G762">
        <f>anotacoes!B762</f>
        <v>36</v>
      </c>
      <c r="H762" t="str">
        <f>anotacoes!K762</f>
        <v xml:space="preserve"> 00:03:25,798</v>
      </c>
      <c r="I762" t="str">
        <f>anotacoes!L762</f>
        <v xml:space="preserve"> 00:03:27,493</v>
      </c>
      <c r="J762" t="str">
        <f>IF(L762="PAUSE",E762,IF(anotacoes!G766=conversao_anotacoes!C762,conversao_anotacoes!C762,conversao_anotacoes!D762))</f>
        <v>BISCHOF</v>
      </c>
      <c r="K762" t="str">
        <f t="shared" si="22"/>
        <v>BOZBAYEV</v>
      </c>
      <c r="L762" t="str">
        <f>UPPER(anotacoes!H762)</f>
        <v>GRIP TIME</v>
      </c>
      <c r="M762" t="str">
        <f>IF(OR(L762="ATTACK",L762="FINTA"),"&lt;TECNICA&gt;",UPPER(anotacoes!I762))</f>
        <v>RIGHT COLLAR</v>
      </c>
      <c r="N762" t="str">
        <f>IF(OR(L762="ATTACK",L762="FINTA"),UPPER(anotacoes!I762),"")</f>
        <v/>
      </c>
      <c r="O762" s="6" t="str">
        <f>IF(anotacoes!N762=0,"",anotacoes!N762)</f>
        <v/>
      </c>
      <c r="P762" t="str">
        <f>IF(anotacoes!M762=0,"",UPPER(anotacoes!M762))</f>
        <v/>
      </c>
      <c r="Q762" t="str">
        <f t="shared" si="23"/>
        <v>INSERT INTO CONVERSAO_LUTA_ACAO (cd_conversao, id_luta, sequencia, momento_inicio, momento_fim, quem_faz, quem_sofre, acao_tipo, acao, tecnica, direcao, pontuacao) VALUES (1, 14, 36, TRIM(' 00:03:25,798'), TRIM(' 00:03:27,493'), 'BISCHOF', 'BOZBAYEV', 'GRIP TIME', 'RIGHT COLLAR', NULL, NULL, NULL)</v>
      </c>
      <c r="R762" t="s">
        <v>10327</v>
      </c>
    </row>
    <row r="763" spans="1:18" hidden="1" x14ac:dyDescent="0.25">
      <c r="A763" s="7">
        <f>anotacoes!D763</f>
        <v>40594</v>
      </c>
      <c r="B763" t="str">
        <f>anotacoes!C763</f>
        <v>GRAND PRIX DUSSELDORF 2011</v>
      </c>
      <c r="C763" t="str">
        <f>anotacoes!E763</f>
        <v>BISCHOF</v>
      </c>
      <c r="D763" t="str">
        <f>anotacoes!F763</f>
        <v>BOZBAYEV</v>
      </c>
      <c r="E763" t="s">
        <v>10325</v>
      </c>
      <c r="F763">
        <f>anotacoes!A763</f>
        <v>14</v>
      </c>
      <c r="G763">
        <f>anotacoes!B763</f>
        <v>37</v>
      </c>
      <c r="H763" t="str">
        <f>anotacoes!K763</f>
        <v xml:space="preserve"> 00:03:27,493</v>
      </c>
      <c r="I763" t="str">
        <f>anotacoes!L763</f>
        <v xml:space="preserve"> 00:03:29,617</v>
      </c>
      <c r="J763" t="str">
        <f>IF(L763="PAUSE",E763,IF(anotacoes!G767=conversao_anotacoes!C763,conversao_anotacoes!C763,conversao_anotacoes!D763))</f>
        <v>BISCHOF</v>
      </c>
      <c r="K763" t="str">
        <f t="shared" si="22"/>
        <v>BOZBAYEV</v>
      </c>
      <c r="L763" t="str">
        <f>UPPER(anotacoes!H763)</f>
        <v>GRIP TIME</v>
      </c>
      <c r="M763" t="str">
        <f>IF(OR(L763="ATTACK",L763="FINTA"),"&lt;TECNICA&gt;",UPPER(anotacoes!I763))</f>
        <v>RIGHT COLLAR LEFT SLEEVE</v>
      </c>
      <c r="N763" t="str">
        <f>IF(OR(L763="ATTACK",L763="FINTA"),UPPER(anotacoes!I763),"")</f>
        <v/>
      </c>
      <c r="O763" s="6" t="str">
        <f>IF(anotacoes!N763=0,"",anotacoes!N763)</f>
        <v/>
      </c>
      <c r="P763" t="str">
        <f>IF(anotacoes!M763=0,"",UPPER(anotacoes!M763))</f>
        <v/>
      </c>
      <c r="Q763" t="str">
        <f t="shared" si="23"/>
        <v>INSERT INTO CONVERSAO_LUTA_ACAO (cd_conversao, id_luta, sequencia, momento_inicio, momento_fim, quem_faz, quem_sofre, acao_tipo, acao, tecnica, direcao, pontuacao) VALUES (1, 14, 37, TRIM(' 00:03:27,493'), TRIM(' 00:03:29,617'), 'BISCHOF', 'BOZBAYEV', 'GRIP TIME', 'RIGHT COLLAR LEFT SLEEVE', NULL, NULL, NULL)</v>
      </c>
      <c r="R763" t="s">
        <v>10327</v>
      </c>
    </row>
    <row r="764" spans="1:18" hidden="1" x14ac:dyDescent="0.25">
      <c r="A764" s="7">
        <f>anotacoes!D764</f>
        <v>40594</v>
      </c>
      <c r="B764" t="str">
        <f>anotacoes!C764</f>
        <v>GRAND PRIX DUSSELDORF 2011</v>
      </c>
      <c r="C764" t="str">
        <f>anotacoes!E764</f>
        <v>BISCHOF</v>
      </c>
      <c r="D764" t="str">
        <f>anotacoes!F764</f>
        <v>BOZBAYEV</v>
      </c>
      <c r="E764" t="s">
        <v>10325</v>
      </c>
      <c r="F764">
        <f>anotacoes!A764</f>
        <v>14</v>
      </c>
      <c r="G764">
        <f>anotacoes!B764</f>
        <v>38</v>
      </c>
      <c r="H764" t="str">
        <f>anotacoes!K764</f>
        <v xml:space="preserve"> 00:03:29,617</v>
      </c>
      <c r="I764" t="str">
        <f>anotacoes!L764</f>
        <v xml:space="preserve"> 00:03:30,602</v>
      </c>
      <c r="J764" t="str">
        <f>IF(L764="PAUSE",E764,IF(anotacoes!G768=conversao_anotacoes!C764,conversao_anotacoes!C764,conversao_anotacoes!D764))</f>
        <v>BISCHOF</v>
      </c>
      <c r="K764" t="str">
        <f t="shared" si="22"/>
        <v>BOZBAYEV</v>
      </c>
      <c r="L764" t="str">
        <f>UPPER(anotacoes!H764)</f>
        <v>ATTACK</v>
      </c>
      <c r="M764" t="str">
        <f>IF(OR(L764="ATTACK",L764="FINTA"),"&lt;TECNICA&gt;",UPPER(anotacoes!I764))</f>
        <v>&lt;TECNICA&gt;</v>
      </c>
      <c r="N764" t="str">
        <f>IF(OR(L764="ATTACK",L764="FINTA"),UPPER(anotacoes!I764),"")</f>
        <v>SUMI GAESHI</v>
      </c>
      <c r="O764" s="6">
        <f>IF(anotacoes!N764=0,"",anotacoes!N764)</f>
        <v>6</v>
      </c>
      <c r="P764" t="str">
        <f>IF(anotacoes!M764=0,"",UPPER(anotacoes!M764))</f>
        <v/>
      </c>
      <c r="Q764" t="str">
        <f t="shared" si="23"/>
        <v>INSERT INTO CONVERSAO_LUTA_ACAO (cd_conversao, id_luta, sequencia, momento_inicio, momento_fim, quem_faz, quem_sofre, acao_tipo, acao, tecnica, direcao, pontuacao) VALUES (1, 14, 38, TRIM(' 00:03:29,617'), TRIM(' 00:03:30,602'), 'BISCHOF', 'BOZBAYEV', 'ATTACK', '&lt;TECNICA&gt;', 'SUMI GAESHI', 6, NULL)</v>
      </c>
      <c r="R764" t="s">
        <v>10327</v>
      </c>
    </row>
    <row r="765" spans="1:18" hidden="1" x14ac:dyDescent="0.25">
      <c r="A765" s="7">
        <f>anotacoes!D765</f>
        <v>40594</v>
      </c>
      <c r="B765" t="str">
        <f>anotacoes!C765</f>
        <v>GRAND PRIX DUSSELDORF 2011</v>
      </c>
      <c r="C765" t="str">
        <f>anotacoes!E765</f>
        <v>BISCHOF</v>
      </c>
      <c r="D765" t="str">
        <f>anotacoes!F765</f>
        <v>BOZBAYEV</v>
      </c>
      <c r="E765" t="s">
        <v>10325</v>
      </c>
      <c r="F765">
        <f>anotacoes!A765</f>
        <v>14</v>
      </c>
      <c r="G765">
        <f>anotacoes!B765</f>
        <v>39</v>
      </c>
      <c r="H765" t="str">
        <f>anotacoes!K765</f>
        <v xml:space="preserve"> 00:03:30,602</v>
      </c>
      <c r="I765" t="str">
        <f>anotacoes!L765</f>
        <v xml:space="preserve"> 00:03:37,448</v>
      </c>
      <c r="J765" t="str">
        <f>IF(L765="PAUSE",E765,IF(anotacoes!G769=conversao_anotacoes!C765,conversao_anotacoes!C765,conversao_anotacoes!D765))</f>
        <v>&lt;ARBITRO_DESCONHECIDO&gt;</v>
      </c>
      <c r="K765" t="str">
        <f t="shared" si="22"/>
        <v/>
      </c>
      <c r="L765" t="str">
        <f>UPPER(anotacoes!H765)</f>
        <v>PAUSE</v>
      </c>
      <c r="M765" t="str">
        <f>IF(OR(L765="ATTACK",L765="FINTA"),"&lt;TECNICA&gt;",UPPER(anotacoes!I765))</f>
        <v>&lt;NAO_CLASSIFICADO&gt;</v>
      </c>
      <c r="N765" t="str">
        <f>IF(OR(L765="ATTACK",L765="FINTA"),UPPER(anotacoes!I765),"")</f>
        <v/>
      </c>
      <c r="O765" s="6" t="str">
        <f>IF(anotacoes!N765=0,"",anotacoes!N765)</f>
        <v/>
      </c>
      <c r="P765" t="str">
        <f>IF(anotacoes!M765=0,"",UPPER(anotacoes!M765))</f>
        <v/>
      </c>
      <c r="Q765" t="str">
        <f t="shared" si="23"/>
        <v>INSERT INTO CONVERSAO_LUTA_ACAO (cd_conversao, id_luta, sequencia, momento_inicio, momento_fim, quem_faz, quem_sofre, acao_tipo, acao, tecnica, direcao, pontuacao) VALUES (1, 14, 39, TRIM(' 00:03:30,602'), TRIM(' 00:03:37,448'), '&lt;ARBITRO_DESCONHECIDO&gt;', '', 'PAUSE', '&lt;NAO_CLASSIFICADO&gt;', NULL, NULL, NULL)</v>
      </c>
      <c r="R765" t="s">
        <v>10327</v>
      </c>
    </row>
    <row r="766" spans="1:18" hidden="1" x14ac:dyDescent="0.25">
      <c r="A766" s="7">
        <f>anotacoes!D766</f>
        <v>40594</v>
      </c>
      <c r="B766" t="str">
        <f>anotacoes!C766</f>
        <v>GRAND PRIX DUSSELDORF 2011</v>
      </c>
      <c r="C766" t="str">
        <f>anotacoes!E766</f>
        <v>BISCHOF</v>
      </c>
      <c r="D766" t="str">
        <f>anotacoes!F766</f>
        <v>BOZBAYEV</v>
      </c>
      <c r="E766" t="s">
        <v>10325</v>
      </c>
      <c r="F766">
        <f>anotacoes!A766</f>
        <v>14</v>
      </c>
      <c r="G766">
        <f>anotacoes!B766</f>
        <v>40</v>
      </c>
      <c r="H766" t="str">
        <f>anotacoes!K766</f>
        <v xml:space="preserve"> 00:03:37,448</v>
      </c>
      <c r="I766" t="str">
        <f>anotacoes!L766</f>
        <v xml:space="preserve"> 00:03:38,253</v>
      </c>
      <c r="J766" t="str">
        <f>IF(L766="PAUSE",E766,IF(anotacoes!G770=conversao_anotacoes!C766,conversao_anotacoes!C766,conversao_anotacoes!D766))</f>
        <v>BISCHOF</v>
      </c>
      <c r="K766" t="str">
        <f t="shared" si="22"/>
        <v>BOZBAYEV</v>
      </c>
      <c r="L766" t="str">
        <f>UPPER(anotacoes!H766)</f>
        <v>DISPLACEMENT</v>
      </c>
      <c r="M766" t="str">
        <f>IF(OR(L766="ATTACK",L766="FINTA"),"&lt;TECNICA&gt;",UPPER(anotacoes!I766))</f>
        <v>TRY TO GRIP WITH CONTACT</v>
      </c>
      <c r="N766" t="str">
        <f>IF(OR(L766="ATTACK",L766="FINTA"),UPPER(anotacoes!I766),"")</f>
        <v/>
      </c>
      <c r="O766" s="6" t="str">
        <f>IF(anotacoes!N766=0,"",anotacoes!N766)</f>
        <v/>
      </c>
      <c r="P766" t="str">
        <f>IF(anotacoes!M766=0,"",UPPER(anotacoes!M766))</f>
        <v/>
      </c>
      <c r="Q766" t="str">
        <f t="shared" si="23"/>
        <v>INSERT INTO CONVERSAO_LUTA_ACAO (cd_conversao, id_luta, sequencia, momento_inicio, momento_fim, quem_faz, quem_sofre, acao_tipo, acao, tecnica, direcao, pontuacao) VALUES (1, 14, 40, TRIM(' 00:03:37,448'), TRIM(' 00:03:38,253'), 'BISCHOF', 'BOZBAYEV', 'DISPLACEMENT', 'TRY TO GRIP WITH CONTACT', NULL, NULL, NULL)</v>
      </c>
      <c r="R766" t="s">
        <v>10327</v>
      </c>
    </row>
    <row r="767" spans="1:18" hidden="1" x14ac:dyDescent="0.25">
      <c r="A767" s="7">
        <f>anotacoes!D767</f>
        <v>40594</v>
      </c>
      <c r="B767" t="str">
        <f>anotacoes!C767</f>
        <v>GRAND PRIX DUSSELDORF 2011</v>
      </c>
      <c r="C767" t="str">
        <f>anotacoes!E767</f>
        <v>BISCHOF</v>
      </c>
      <c r="D767" t="str">
        <f>anotacoes!F767</f>
        <v>BOZBAYEV</v>
      </c>
      <c r="E767" t="s">
        <v>10325</v>
      </c>
      <c r="F767">
        <f>anotacoes!A767</f>
        <v>14</v>
      </c>
      <c r="G767">
        <f>anotacoes!B767</f>
        <v>41</v>
      </c>
      <c r="H767" t="str">
        <f>anotacoes!K767</f>
        <v xml:space="preserve"> 00:03:38,253</v>
      </c>
      <c r="I767" t="str">
        <f>anotacoes!L767</f>
        <v xml:space="preserve"> 00:03:39,175</v>
      </c>
      <c r="J767" t="str">
        <f>IF(L767="PAUSE",E767,IF(anotacoes!G771=conversao_anotacoes!C767,conversao_anotacoes!C767,conversao_anotacoes!D767))</f>
        <v>BISCHOF</v>
      </c>
      <c r="K767" t="str">
        <f t="shared" si="22"/>
        <v>BOZBAYEV</v>
      </c>
      <c r="L767" t="str">
        <f>UPPER(anotacoes!H767)</f>
        <v>GRIP TIME</v>
      </c>
      <c r="M767" t="str">
        <f>IF(OR(L767="ATTACK",L767="FINTA"),"&lt;TECNICA&gt;",UPPER(anotacoes!I767))</f>
        <v>LEFT COLLAR RIGHT SLEEVE</v>
      </c>
      <c r="N767" t="str">
        <f>IF(OR(L767="ATTACK",L767="FINTA"),UPPER(anotacoes!I767),"")</f>
        <v/>
      </c>
      <c r="O767" s="6" t="str">
        <f>IF(anotacoes!N767=0,"",anotacoes!N767)</f>
        <v/>
      </c>
      <c r="P767" t="str">
        <f>IF(anotacoes!M767=0,"",UPPER(anotacoes!M767))</f>
        <v/>
      </c>
      <c r="Q767" t="str">
        <f t="shared" si="23"/>
        <v>INSERT INTO CONVERSAO_LUTA_ACAO (cd_conversao, id_luta, sequencia, momento_inicio, momento_fim, quem_faz, quem_sofre, acao_tipo, acao, tecnica, direcao, pontuacao) VALUES (1, 14, 41, TRIM(' 00:03:38,253'), TRIM(' 00:03:39,175'), 'BISCHOF', 'BOZBAYEV', 'GRIP TIME', 'LEFT COLLAR RIGHT SLEEVE', NULL, NULL, NULL)</v>
      </c>
      <c r="R767" t="s">
        <v>10327</v>
      </c>
    </row>
    <row r="768" spans="1:18" hidden="1" x14ac:dyDescent="0.25">
      <c r="A768" s="7">
        <f>anotacoes!D768</f>
        <v>40594</v>
      </c>
      <c r="B768" t="str">
        <f>anotacoes!C768</f>
        <v>GRAND PRIX DUSSELDORF 2011</v>
      </c>
      <c r="C768" t="str">
        <f>anotacoes!E768</f>
        <v>BISCHOF</v>
      </c>
      <c r="D768" t="str">
        <f>anotacoes!F768</f>
        <v>BOZBAYEV</v>
      </c>
      <c r="E768" t="s">
        <v>10325</v>
      </c>
      <c r="F768">
        <f>anotacoes!A768</f>
        <v>14</v>
      </c>
      <c r="G768">
        <f>anotacoes!B768</f>
        <v>42</v>
      </c>
      <c r="H768" t="str">
        <f>anotacoes!K768</f>
        <v xml:space="preserve"> 00:03:39,175</v>
      </c>
      <c r="I768" t="str">
        <f>anotacoes!L768</f>
        <v xml:space="preserve"> 00:03:41,426</v>
      </c>
      <c r="J768" t="str">
        <f>IF(L768="PAUSE",E768,IF(anotacoes!G772=conversao_anotacoes!C768,conversao_anotacoes!C768,conversao_anotacoes!D768))</f>
        <v>BISCHOF</v>
      </c>
      <c r="K768" t="str">
        <f t="shared" si="22"/>
        <v>BOZBAYEV</v>
      </c>
      <c r="L768" t="str">
        <f>UPPER(anotacoes!H768)</f>
        <v>GROUNDWORK COMBAT</v>
      </c>
      <c r="M768" t="str">
        <f>IF(OR(L768="ATTACK",L768="FINTA"),"&lt;TECNICA&gt;",UPPER(anotacoes!I768))</f>
        <v>&lt;LUTA_SOLO&gt;</v>
      </c>
      <c r="N768" t="str">
        <f>IF(OR(L768="ATTACK",L768="FINTA"),UPPER(anotacoes!I768),"")</f>
        <v/>
      </c>
      <c r="O768" s="6" t="str">
        <f>IF(anotacoes!N768=0,"",anotacoes!N768)</f>
        <v/>
      </c>
      <c r="P768" t="str">
        <f>IF(anotacoes!M768=0,"",UPPER(anotacoes!M768))</f>
        <v/>
      </c>
      <c r="Q768" t="str">
        <f t="shared" si="23"/>
        <v>INSERT INTO CONVERSAO_LUTA_ACAO (cd_conversao, id_luta, sequencia, momento_inicio, momento_fim, quem_faz, quem_sofre, acao_tipo, acao, tecnica, direcao, pontuacao) VALUES (1, 14, 42, TRIM(' 00:03:39,175'), TRIM(' 00:03:41,426'), 'BISCHOF', 'BOZBAYEV', 'GROUNDWORK COMBAT', '&lt;LUTA_SOLO&gt;', NULL, NULL, NULL)</v>
      </c>
      <c r="R768" t="s">
        <v>10327</v>
      </c>
    </row>
    <row r="769" spans="1:18" hidden="1" x14ac:dyDescent="0.25">
      <c r="A769" s="7">
        <f>anotacoes!D769</f>
        <v>40594</v>
      </c>
      <c r="B769" t="str">
        <f>anotacoes!C769</f>
        <v>GRAND PRIX DUSSELDORF 2011</v>
      </c>
      <c r="C769" t="str">
        <f>anotacoes!E769</f>
        <v>BISCHOF</v>
      </c>
      <c r="D769" t="str">
        <f>anotacoes!F769</f>
        <v>BOZBAYEV</v>
      </c>
      <c r="E769" t="s">
        <v>10325</v>
      </c>
      <c r="F769">
        <f>anotacoes!A769</f>
        <v>14</v>
      </c>
      <c r="G769">
        <f>anotacoes!B769</f>
        <v>43</v>
      </c>
      <c r="H769" t="str">
        <f>anotacoes!K769</f>
        <v xml:space="preserve"> 00:03:41,426</v>
      </c>
      <c r="I769" t="str">
        <f>anotacoes!L769</f>
        <v xml:space="preserve"> 00:03:41,426</v>
      </c>
      <c r="J769" t="str">
        <f>IF(L769="PAUSE",E769,IF(anotacoes!G773=conversao_anotacoes!C769,conversao_anotacoes!C769,conversao_anotacoes!D769))</f>
        <v>BISCHOF</v>
      </c>
      <c r="K769" t="str">
        <f t="shared" si="22"/>
        <v>BOZBAYEV</v>
      </c>
      <c r="L769" t="str">
        <f>UPPER(anotacoes!H769)</f>
        <v>END OF COMBAT</v>
      </c>
      <c r="M769" t="str">
        <f>IF(OR(L769="ATTACK",L769="FINTA"),"&lt;TECNICA&gt;",UPPER(anotacoes!I769))</f>
        <v>&lt;NULL&gt;</v>
      </c>
      <c r="N769" t="str">
        <f>IF(OR(L769="ATTACK",L769="FINTA"),UPPER(anotacoes!I769),"")</f>
        <v/>
      </c>
      <c r="O769" s="6" t="str">
        <f>IF(anotacoes!N769=0,"",anotacoes!N769)</f>
        <v/>
      </c>
      <c r="P769" t="str">
        <f>IF(anotacoes!M769=0,"",UPPER(anotacoes!M769))</f>
        <v/>
      </c>
      <c r="Q769" t="str">
        <f t="shared" si="23"/>
        <v>INSERT INTO CONVERSAO_LUTA_ACAO (cd_conversao, id_luta, sequencia, momento_inicio, momento_fim, quem_faz, quem_sofre, acao_tipo, acao, tecnica, direcao, pontuacao) VALUES (1, 14, 43, TRIM(' 00:03:41,426'), TRIM(' 00:03:41,426'), 'BISCHOF', 'BOZBAYEV', 'END OF COMBAT', '&lt;NULL&gt;', NULL, NULL, NULL)</v>
      </c>
      <c r="R769" t="s">
        <v>10327</v>
      </c>
    </row>
    <row r="770" spans="1:18" hidden="1" x14ac:dyDescent="0.25">
      <c r="A770" s="7">
        <f>anotacoes!D770</f>
        <v>40670</v>
      </c>
      <c r="B770" t="str">
        <f>anotacoes!C770</f>
        <v>GRAND PRIX BAKU 2011</v>
      </c>
      <c r="C770" t="str">
        <f>anotacoes!E770</f>
        <v>BISCHOF</v>
      </c>
      <c r="D770" t="str">
        <f>anotacoes!F770</f>
        <v>RAJABLI</v>
      </c>
      <c r="E770" t="s">
        <v>10325</v>
      </c>
      <c r="F770">
        <f>anotacoes!A770</f>
        <v>15</v>
      </c>
      <c r="G770">
        <f>anotacoes!B770</f>
        <v>1</v>
      </c>
      <c r="H770" t="str">
        <f>anotacoes!K770</f>
        <v xml:space="preserve"> 00:00:11,080</v>
      </c>
      <c r="I770" t="str">
        <f>anotacoes!L770</f>
        <v xml:space="preserve"> 00:00:15,231</v>
      </c>
      <c r="J770" t="str">
        <f>IF(L770="PAUSE",E770,IF(anotacoes!G774=conversao_anotacoes!C770,conversao_anotacoes!C770,conversao_anotacoes!D770))</f>
        <v>BISCHOF</v>
      </c>
      <c r="K770" t="str">
        <f t="shared" si="22"/>
        <v>RAJABLI</v>
      </c>
      <c r="L770" t="str">
        <f>UPPER(anotacoes!H770)</f>
        <v>DISPLACEMENT</v>
      </c>
      <c r="M770" t="str">
        <f>IF(OR(L770="ATTACK",L770="FINTA"),"&lt;TECNICA&gt;",UPPER(anotacoes!I770))</f>
        <v>2-3 STEP HESITANT RIGHT</v>
      </c>
      <c r="N770" t="str">
        <f>IF(OR(L770="ATTACK",L770="FINTA"),UPPER(anotacoes!I770),"")</f>
        <v/>
      </c>
      <c r="O770" s="6" t="str">
        <f>IF(anotacoes!N770=0,"",anotacoes!N770)</f>
        <v/>
      </c>
      <c r="P770" t="str">
        <f>IF(anotacoes!M770=0,"",UPPER(anotacoes!M770))</f>
        <v/>
      </c>
      <c r="Q770" t="str">
        <f t="shared" si="23"/>
        <v>INSERT INTO CONVERSAO_LUTA_ACAO (cd_conversao, id_luta, sequencia, momento_inicio, momento_fim, quem_faz, quem_sofre, acao_tipo, acao, tecnica, direcao, pontuacao) VALUES (1, 15, 1, TRIM(' 00:00:11,080'), TRIM(' 00:00:15,231'), 'BISCHOF', 'RAJABLI', 'DISPLACEMENT', '2-3 STEP HESITANT RIGHT', NULL, NULL, NULL)</v>
      </c>
      <c r="R770" t="s">
        <v>10327</v>
      </c>
    </row>
    <row r="771" spans="1:18" hidden="1" x14ac:dyDescent="0.25">
      <c r="A771" s="7">
        <f>anotacoes!D771</f>
        <v>40670</v>
      </c>
      <c r="B771" t="str">
        <f>anotacoes!C771</f>
        <v>GRAND PRIX BAKU 2011</v>
      </c>
      <c r="C771" t="str">
        <f>anotacoes!E771</f>
        <v>BISCHOF</v>
      </c>
      <c r="D771" t="str">
        <f>anotacoes!F771</f>
        <v>RAJABLI</v>
      </c>
      <c r="E771" t="s">
        <v>10325</v>
      </c>
      <c r="F771">
        <f>anotacoes!A771</f>
        <v>15</v>
      </c>
      <c r="G771">
        <f>anotacoes!B771</f>
        <v>2</v>
      </c>
      <c r="H771" t="str">
        <f>anotacoes!K771</f>
        <v xml:space="preserve"> 00:00:15,231</v>
      </c>
      <c r="I771" t="str">
        <f>anotacoes!L771</f>
        <v xml:space="preserve"> 00:00:19,923</v>
      </c>
      <c r="J771" t="str">
        <f>IF(L771="PAUSE",E771,IF(anotacoes!G775=conversao_anotacoes!C771,conversao_anotacoes!C771,conversao_anotacoes!D771))</f>
        <v>BISCHOF</v>
      </c>
      <c r="K771" t="str">
        <f t="shared" ref="K771:K834" si="24">IF(J771=E771,"",IF(J771=C771,D771,C771))</f>
        <v>RAJABLI</v>
      </c>
      <c r="L771" t="str">
        <f>UPPER(anotacoes!H771)</f>
        <v>DISPLACEMENT</v>
      </c>
      <c r="M771" t="str">
        <f>IF(OR(L771="ATTACK",L771="FINTA"),"&lt;TECNICA&gt;",UPPER(anotacoes!I771))</f>
        <v>TRY TO GRIP WITH CONTACT</v>
      </c>
      <c r="N771" t="str">
        <f>IF(OR(L771="ATTACK",L771="FINTA"),UPPER(anotacoes!I771),"")</f>
        <v/>
      </c>
      <c r="O771" s="6" t="str">
        <f>IF(anotacoes!N771=0,"",anotacoes!N771)</f>
        <v/>
      </c>
      <c r="P771" t="str">
        <f>IF(anotacoes!M771=0,"",UPPER(anotacoes!M771))</f>
        <v/>
      </c>
      <c r="Q771" t="str">
        <f t="shared" ref="Q771:Q834" si="25">CONCATENATE("INSERT INTO CONVERSAO_LUTA_ACAO (cd_conversao, id_luta, sequencia, momento_inicio, momento_fim, quem_faz, quem_sofre, acao_tipo, acao, tecnica, direcao, pontuacao) VALUES (1, ",F771,", ",G771,", ","TRIM('",H771,"')",", ","TRIM('",I771,"')",", ","'",J771,"'",", ","'",K771,"'",", ","'",L771,"'",", ","'",M771,"'",", ",IF(N771="","NULL",CONCATENATE("'",N771,"'")),", ",IF(O771="","NULL",O771),", ",IF(P771="","NULL",CONCATENATE("'",P771,"'")),")")</f>
        <v>INSERT INTO CONVERSAO_LUTA_ACAO (cd_conversao, id_luta, sequencia, momento_inicio, momento_fim, quem_faz, quem_sofre, acao_tipo, acao, tecnica, direcao, pontuacao) VALUES (1, 15, 2, TRIM(' 00:00:15,231'), TRIM(' 00:00:19,923'), 'BISCHOF', 'RAJABLI', 'DISPLACEMENT', 'TRY TO GRIP WITH CONTACT', NULL, NULL, NULL)</v>
      </c>
      <c r="R771" t="s">
        <v>10327</v>
      </c>
    </row>
    <row r="772" spans="1:18" hidden="1" x14ac:dyDescent="0.25">
      <c r="A772" s="7">
        <f>anotacoes!D772</f>
        <v>40670</v>
      </c>
      <c r="B772" t="str">
        <f>anotacoes!C772</f>
        <v>GRAND PRIX BAKU 2011</v>
      </c>
      <c r="C772" t="str">
        <f>anotacoes!E772</f>
        <v>BISCHOF</v>
      </c>
      <c r="D772" t="str">
        <f>anotacoes!F772</f>
        <v>RAJABLI</v>
      </c>
      <c r="E772" t="s">
        <v>10325</v>
      </c>
      <c r="F772">
        <f>anotacoes!A772</f>
        <v>15</v>
      </c>
      <c r="G772">
        <f>anotacoes!B772</f>
        <v>3</v>
      </c>
      <c r="H772" t="str">
        <f>anotacoes!K772</f>
        <v xml:space="preserve"> 00:00:20,091</v>
      </c>
      <c r="I772" t="str">
        <f>anotacoes!L772</f>
        <v xml:space="preserve"> 00:00:26,784</v>
      </c>
      <c r="J772" t="str">
        <f>IF(L772="PAUSE",E772,IF(anotacoes!G776=conversao_anotacoes!C772,conversao_anotacoes!C772,conversao_anotacoes!D772))</f>
        <v>BISCHOF</v>
      </c>
      <c r="K772" t="str">
        <f t="shared" si="24"/>
        <v>RAJABLI</v>
      </c>
      <c r="L772" t="str">
        <f>UPPER(anotacoes!H772)</f>
        <v>DISPLACEMENT</v>
      </c>
      <c r="M772" t="str">
        <f>IF(OR(L772="ATTACK",L772="FINTA"),"&lt;TECNICA&gt;",UPPER(anotacoes!I772))</f>
        <v>TRY TO GRIP WITH CONTACT</v>
      </c>
      <c r="N772" t="str">
        <f>IF(OR(L772="ATTACK",L772="FINTA"),UPPER(anotacoes!I772),"")</f>
        <v/>
      </c>
      <c r="O772" s="6" t="str">
        <f>IF(anotacoes!N772=0,"",anotacoes!N772)</f>
        <v/>
      </c>
      <c r="P772" t="str">
        <f>IF(anotacoes!M772=0,"",UPPER(anotacoes!M772))</f>
        <v/>
      </c>
      <c r="Q772" t="str">
        <f t="shared" si="25"/>
        <v>INSERT INTO CONVERSAO_LUTA_ACAO (cd_conversao, id_luta, sequencia, momento_inicio, momento_fim, quem_faz, quem_sofre, acao_tipo, acao, tecnica, direcao, pontuacao) VALUES (1, 15, 3, TRIM(' 00:00:20,091'), TRIM(' 00:00:26,784'), 'BISCHOF', 'RAJABLI', 'DISPLACEMENT', 'TRY TO GRIP WITH CONTACT', NULL, NULL, NULL)</v>
      </c>
      <c r="R772" t="s">
        <v>10327</v>
      </c>
    </row>
    <row r="773" spans="1:18" hidden="1" x14ac:dyDescent="0.25">
      <c r="A773" s="7">
        <f>anotacoes!D773</f>
        <v>40670</v>
      </c>
      <c r="B773" t="str">
        <f>anotacoes!C773</f>
        <v>GRAND PRIX BAKU 2011</v>
      </c>
      <c r="C773" t="str">
        <f>anotacoes!E773</f>
        <v>BISCHOF</v>
      </c>
      <c r="D773" t="str">
        <f>anotacoes!F773</f>
        <v>RAJABLI</v>
      </c>
      <c r="E773" t="s">
        <v>10325</v>
      </c>
      <c r="F773">
        <f>anotacoes!A773</f>
        <v>15</v>
      </c>
      <c r="G773">
        <f>anotacoes!B773</f>
        <v>4</v>
      </c>
      <c r="H773" t="str">
        <f>anotacoes!K773</f>
        <v xml:space="preserve"> 00:00:26,784</v>
      </c>
      <c r="I773" t="str">
        <f>anotacoes!L773</f>
        <v xml:space="preserve"> 00:00:26,784</v>
      </c>
      <c r="J773" t="str">
        <f>IF(L773="PAUSE",E773,IF(anotacoes!G777=conversao_anotacoes!C773,conversao_anotacoes!C773,conversao_anotacoes!D773))</f>
        <v>BISCHOF</v>
      </c>
      <c r="K773" t="str">
        <f t="shared" si="24"/>
        <v>RAJABLI</v>
      </c>
      <c r="L773" t="str">
        <f>UPPER(anotacoes!H773)</f>
        <v>GRIP TIME</v>
      </c>
      <c r="M773" t="str">
        <f>IF(OR(L773="ATTACK",L773="FINTA"),"&lt;TECNICA&gt;",UPPER(anotacoes!I773))</f>
        <v>RIGHT COLLAR LEFT SLEEVE</v>
      </c>
      <c r="N773" t="str">
        <f>IF(OR(L773="ATTACK",L773="FINTA"),UPPER(anotacoes!I773),"")</f>
        <v/>
      </c>
      <c r="O773" s="6" t="str">
        <f>IF(anotacoes!N773=0,"",anotacoes!N773)</f>
        <v/>
      </c>
      <c r="P773" t="str">
        <f>IF(anotacoes!M773=0,"",UPPER(anotacoes!M773))</f>
        <v/>
      </c>
      <c r="Q773" t="str">
        <f t="shared" si="25"/>
        <v>INSERT INTO CONVERSAO_LUTA_ACAO (cd_conversao, id_luta, sequencia, momento_inicio, momento_fim, quem_faz, quem_sofre, acao_tipo, acao, tecnica, direcao, pontuacao) VALUES (1, 15, 4, TRIM(' 00:00:26,784'), TRIM(' 00:00:26,784'), 'BISCHOF', 'RAJABLI', 'GRIP TIME', 'RIGHT COLLAR LEFT SLEEVE', NULL, NULL, NULL)</v>
      </c>
      <c r="R773" t="s">
        <v>10327</v>
      </c>
    </row>
    <row r="774" spans="1:18" hidden="1" x14ac:dyDescent="0.25">
      <c r="A774" s="7">
        <f>anotacoes!D774</f>
        <v>40670</v>
      </c>
      <c r="B774" t="str">
        <f>anotacoes!C774</f>
        <v>GRAND PRIX BAKU 2011</v>
      </c>
      <c r="C774" t="str">
        <f>anotacoes!E774</f>
        <v>BISCHOF</v>
      </c>
      <c r="D774" t="str">
        <f>anotacoes!F774</f>
        <v>RAJABLI</v>
      </c>
      <c r="E774" t="s">
        <v>10325</v>
      </c>
      <c r="F774">
        <f>anotacoes!A774</f>
        <v>15</v>
      </c>
      <c r="G774">
        <f>anotacoes!B774</f>
        <v>5</v>
      </c>
      <c r="H774" t="str">
        <f>anotacoes!K774</f>
        <v xml:space="preserve"> 00:00:26,784</v>
      </c>
      <c r="I774" t="str">
        <f>anotacoes!L774</f>
        <v xml:space="preserve"> 00:00:26,784</v>
      </c>
      <c r="J774" t="str">
        <f>IF(L774="PAUSE",E774,IF(anotacoes!G778=conversao_anotacoes!C774,conversao_anotacoes!C774,conversao_anotacoes!D774))</f>
        <v>BISCHOF</v>
      </c>
      <c r="K774" t="str">
        <f t="shared" si="24"/>
        <v>RAJABLI</v>
      </c>
      <c r="L774" t="str">
        <f>UPPER(anotacoes!H774)</f>
        <v>FINTA</v>
      </c>
      <c r="M774" t="str">
        <f>IF(OR(L774="ATTACK",L774="FINTA"),"&lt;TECNICA&gt;",UPPER(anotacoes!I774))</f>
        <v>&lt;TECNICA&gt;</v>
      </c>
      <c r="N774" t="str">
        <f>IF(OR(L774="ATTACK",L774="FINTA"),UPPER(anotacoes!I774),"")</f>
        <v>KOUCHI GARI RIGHT</v>
      </c>
      <c r="O774" s="6" t="str">
        <f>IF(anotacoes!N774=0,"",anotacoes!N774)</f>
        <v/>
      </c>
      <c r="P774" t="str">
        <f>IF(anotacoes!M774=0,"",UPPER(anotacoes!M774))</f>
        <v/>
      </c>
      <c r="Q774" t="str">
        <f t="shared" si="25"/>
        <v>INSERT INTO CONVERSAO_LUTA_ACAO (cd_conversao, id_luta, sequencia, momento_inicio, momento_fim, quem_faz, quem_sofre, acao_tipo, acao, tecnica, direcao, pontuacao) VALUES (1, 15, 5, TRIM(' 00:00:26,784'), TRIM(' 00:00:26,784'), 'BISCHOF', 'RAJABLI', 'FINTA', '&lt;TECNICA&gt;', 'KOUCHI GARI RIGHT', NULL, NULL)</v>
      </c>
      <c r="R774" t="s">
        <v>10327</v>
      </c>
    </row>
    <row r="775" spans="1:18" hidden="1" x14ac:dyDescent="0.25">
      <c r="A775" s="7">
        <f>anotacoes!D775</f>
        <v>40670</v>
      </c>
      <c r="B775" t="str">
        <f>anotacoes!C775</f>
        <v>GRAND PRIX BAKU 2011</v>
      </c>
      <c r="C775" t="str">
        <f>anotacoes!E775</f>
        <v>BISCHOF</v>
      </c>
      <c r="D775" t="str">
        <f>anotacoes!F775</f>
        <v>RAJABLI</v>
      </c>
      <c r="E775" t="s">
        <v>10325</v>
      </c>
      <c r="F775">
        <f>anotacoes!A775</f>
        <v>15</v>
      </c>
      <c r="G775">
        <f>anotacoes!B775</f>
        <v>6</v>
      </c>
      <c r="H775" t="str">
        <f>anotacoes!K775</f>
        <v xml:space="preserve"> 00:00:26,784</v>
      </c>
      <c r="I775" t="str">
        <f>anotacoes!L775</f>
        <v xml:space="preserve"> 00:00:28,417</v>
      </c>
      <c r="J775" t="str">
        <f>IF(L775="PAUSE",E775,IF(anotacoes!G779=conversao_anotacoes!C775,conversao_anotacoes!C775,conversao_anotacoes!D775))</f>
        <v>BISCHOF</v>
      </c>
      <c r="K775" t="str">
        <f t="shared" si="24"/>
        <v>RAJABLI</v>
      </c>
      <c r="L775" t="str">
        <f>UPPER(anotacoes!H775)</f>
        <v>GRIP TIME</v>
      </c>
      <c r="M775" t="str">
        <f>IF(OR(L775="ATTACK",L775="FINTA"),"&lt;TECNICA&gt;",UPPER(anotacoes!I775))</f>
        <v>RIGHT COLLAR LEFT SLEEVE</v>
      </c>
      <c r="N775" t="str">
        <f>IF(OR(L775="ATTACK",L775="FINTA"),UPPER(anotacoes!I775),"")</f>
        <v/>
      </c>
      <c r="O775" s="6" t="str">
        <f>IF(anotacoes!N775=0,"",anotacoes!N775)</f>
        <v/>
      </c>
      <c r="P775" t="str">
        <f>IF(anotacoes!M775=0,"",UPPER(anotacoes!M775))</f>
        <v/>
      </c>
      <c r="Q775" t="str">
        <f t="shared" si="25"/>
        <v>INSERT INTO CONVERSAO_LUTA_ACAO (cd_conversao, id_luta, sequencia, momento_inicio, momento_fim, quem_faz, quem_sofre, acao_tipo, acao, tecnica, direcao, pontuacao) VALUES (1, 15, 6, TRIM(' 00:00:26,784'), TRIM(' 00:00:28,417'), 'BISCHOF', 'RAJABLI', 'GRIP TIME', 'RIGHT COLLAR LEFT SLEEVE', NULL, NULL, NULL)</v>
      </c>
      <c r="R775" t="s">
        <v>10327</v>
      </c>
    </row>
    <row r="776" spans="1:18" hidden="1" x14ac:dyDescent="0.25">
      <c r="A776" s="7">
        <f>anotacoes!D776</f>
        <v>40670</v>
      </c>
      <c r="B776" t="str">
        <f>anotacoes!C776</f>
        <v>GRAND PRIX BAKU 2011</v>
      </c>
      <c r="C776" t="str">
        <f>anotacoes!E776</f>
        <v>BISCHOF</v>
      </c>
      <c r="D776" t="str">
        <f>anotacoes!F776</f>
        <v>RAJABLI</v>
      </c>
      <c r="E776" t="s">
        <v>10325</v>
      </c>
      <c r="F776">
        <f>anotacoes!A776</f>
        <v>15</v>
      </c>
      <c r="G776">
        <f>anotacoes!B776</f>
        <v>7</v>
      </c>
      <c r="H776" t="str">
        <f>anotacoes!K776</f>
        <v xml:space="preserve"> 00:00:28,417</v>
      </c>
      <c r="I776" t="str">
        <f>anotacoes!L776</f>
        <v xml:space="preserve"> 00:00:30,037</v>
      </c>
      <c r="J776" t="str">
        <f>IF(L776="PAUSE",E776,IF(anotacoes!G780=conversao_anotacoes!C776,conversao_anotacoes!C776,conversao_anotacoes!D776))</f>
        <v>BISCHOF</v>
      </c>
      <c r="K776" t="str">
        <f t="shared" si="24"/>
        <v>RAJABLI</v>
      </c>
      <c r="L776" t="str">
        <f>UPPER(anotacoes!H776)</f>
        <v>ATTACK</v>
      </c>
      <c r="M776" t="str">
        <f>IF(OR(L776="ATTACK",L776="FINTA"),"&lt;TECNICA&gt;",UPPER(anotacoes!I776))</f>
        <v>&lt;TECNICA&gt;</v>
      </c>
      <c r="N776" t="str">
        <f>IF(OR(L776="ATTACK",L776="FINTA"),UPPER(anotacoes!I776),"")</f>
        <v>SUMI GAESHI</v>
      </c>
      <c r="O776" s="6">
        <f>IF(anotacoes!N776=0,"",anotacoes!N776)</f>
        <v>6</v>
      </c>
      <c r="P776" t="str">
        <f>IF(anotacoes!M776=0,"",UPPER(anotacoes!M776))</f>
        <v/>
      </c>
      <c r="Q776" t="str">
        <f t="shared" si="25"/>
        <v>INSERT INTO CONVERSAO_LUTA_ACAO (cd_conversao, id_luta, sequencia, momento_inicio, momento_fim, quem_faz, quem_sofre, acao_tipo, acao, tecnica, direcao, pontuacao) VALUES (1, 15, 7, TRIM(' 00:00:28,417'), TRIM(' 00:00:30,037'), 'BISCHOF', 'RAJABLI', 'ATTACK', '&lt;TECNICA&gt;', 'SUMI GAESHI', 6, NULL)</v>
      </c>
      <c r="R776" t="s">
        <v>10327</v>
      </c>
    </row>
    <row r="777" spans="1:18" hidden="1" x14ac:dyDescent="0.25">
      <c r="A777" s="7">
        <f>anotacoes!D777</f>
        <v>40670</v>
      </c>
      <c r="B777" t="str">
        <f>anotacoes!C777</f>
        <v>GRAND PRIX BAKU 2011</v>
      </c>
      <c r="C777" t="str">
        <f>anotacoes!E777</f>
        <v>BISCHOF</v>
      </c>
      <c r="D777" t="str">
        <f>anotacoes!F777</f>
        <v>RAJABLI</v>
      </c>
      <c r="E777" t="s">
        <v>10325</v>
      </c>
      <c r="F777">
        <f>anotacoes!A777</f>
        <v>15</v>
      </c>
      <c r="G777">
        <f>anotacoes!B777</f>
        <v>8</v>
      </c>
      <c r="H777" t="str">
        <f>anotacoes!K777</f>
        <v xml:space="preserve"> 00:00:30,212</v>
      </c>
      <c r="I777" t="str">
        <f>anotacoes!L777</f>
        <v xml:space="preserve"> 00:00:31,868</v>
      </c>
      <c r="J777" t="str">
        <f>IF(L777="PAUSE",E777,IF(anotacoes!G781=conversao_anotacoes!C777,conversao_anotacoes!C777,conversao_anotacoes!D777))</f>
        <v>BISCHOF</v>
      </c>
      <c r="K777" t="str">
        <f t="shared" si="24"/>
        <v>RAJABLI</v>
      </c>
      <c r="L777" t="str">
        <f>UPPER(anotacoes!H777)</f>
        <v>TRANSITION</v>
      </c>
      <c r="M777" t="str">
        <f>IF(OR(L777="ATTACK",L777="FINTA"),"&lt;TECNICA&gt;",UPPER(anotacoes!I777))</f>
        <v>WITHOUT ATTACK</v>
      </c>
      <c r="N777" t="str">
        <f>IF(OR(L777="ATTACK",L777="FINTA"),UPPER(anotacoes!I777),"")</f>
        <v/>
      </c>
      <c r="O777" s="6" t="str">
        <f>IF(anotacoes!N777=0,"",anotacoes!N777)</f>
        <v/>
      </c>
      <c r="P777" t="str">
        <f>IF(anotacoes!M777=0,"",UPPER(anotacoes!M777))</f>
        <v/>
      </c>
      <c r="Q777" t="str">
        <f t="shared" si="25"/>
        <v>INSERT INTO CONVERSAO_LUTA_ACAO (cd_conversao, id_luta, sequencia, momento_inicio, momento_fim, quem_faz, quem_sofre, acao_tipo, acao, tecnica, direcao, pontuacao) VALUES (1, 15, 8, TRIM(' 00:00:30,212'), TRIM(' 00:00:31,868'), 'BISCHOF', 'RAJABLI', 'TRANSITION', 'WITHOUT ATTACK', NULL, NULL, NULL)</v>
      </c>
      <c r="R777" t="s">
        <v>10327</v>
      </c>
    </row>
    <row r="778" spans="1:18" hidden="1" x14ac:dyDescent="0.25">
      <c r="A778" s="7">
        <f>anotacoes!D778</f>
        <v>40670</v>
      </c>
      <c r="B778" t="str">
        <f>anotacoes!C778</f>
        <v>GRAND PRIX BAKU 2011</v>
      </c>
      <c r="C778" t="str">
        <f>anotacoes!E778</f>
        <v>BISCHOF</v>
      </c>
      <c r="D778" t="str">
        <f>anotacoes!F778</f>
        <v>RAJABLI</v>
      </c>
      <c r="E778" t="s">
        <v>10325</v>
      </c>
      <c r="F778">
        <f>anotacoes!A778</f>
        <v>15</v>
      </c>
      <c r="G778">
        <f>anotacoes!B778</f>
        <v>9</v>
      </c>
      <c r="H778" t="str">
        <f>anotacoes!K778</f>
        <v xml:space="preserve"> 00:00:32,039</v>
      </c>
      <c r="I778" t="str">
        <f>anotacoes!L778</f>
        <v xml:space="preserve"> 00:00:36,499</v>
      </c>
      <c r="J778" t="str">
        <f>IF(L778="PAUSE",E778,IF(anotacoes!G782=conversao_anotacoes!C778,conversao_anotacoes!C778,conversao_anotacoes!D778))</f>
        <v>&lt;ARBITRO_DESCONHECIDO&gt;</v>
      </c>
      <c r="K778" t="str">
        <f t="shared" si="24"/>
        <v/>
      </c>
      <c r="L778" t="str">
        <f>UPPER(anotacoes!H778)</f>
        <v>PAUSE</v>
      </c>
      <c r="M778" t="str">
        <f>IF(OR(L778="ATTACK",L778="FINTA"),"&lt;TECNICA&gt;",UPPER(anotacoes!I778))</f>
        <v>&lt;NAO_CLASSIFICADO&gt;</v>
      </c>
      <c r="N778" t="str">
        <f>IF(OR(L778="ATTACK",L778="FINTA"),UPPER(anotacoes!I778),"")</f>
        <v/>
      </c>
      <c r="O778" s="6" t="str">
        <f>IF(anotacoes!N778=0,"",anotacoes!N778)</f>
        <v/>
      </c>
      <c r="P778" t="str">
        <f>IF(anotacoes!M778=0,"",UPPER(anotacoes!M778))</f>
        <v/>
      </c>
      <c r="Q778" t="str">
        <f t="shared" si="25"/>
        <v>INSERT INTO CONVERSAO_LUTA_ACAO (cd_conversao, id_luta, sequencia, momento_inicio, momento_fim, quem_faz, quem_sofre, acao_tipo, acao, tecnica, direcao, pontuacao) VALUES (1, 15, 9, TRIM(' 00:00:32,039'), TRIM(' 00:00:36,499'), '&lt;ARBITRO_DESCONHECIDO&gt;', '', 'PAUSE', '&lt;NAO_CLASSIFICADO&gt;', NULL, NULL, NULL)</v>
      </c>
      <c r="R778" t="s">
        <v>10327</v>
      </c>
    </row>
    <row r="779" spans="1:18" hidden="1" x14ac:dyDescent="0.25">
      <c r="A779" s="7">
        <f>anotacoes!D779</f>
        <v>40670</v>
      </c>
      <c r="B779" t="str">
        <f>anotacoes!C779</f>
        <v>GRAND PRIX BAKU 2011</v>
      </c>
      <c r="C779" t="str">
        <f>anotacoes!E779</f>
        <v>BISCHOF</v>
      </c>
      <c r="D779" t="str">
        <f>anotacoes!F779</f>
        <v>RAJABLI</v>
      </c>
      <c r="E779" t="s">
        <v>10325</v>
      </c>
      <c r="F779">
        <f>anotacoes!A779</f>
        <v>15</v>
      </c>
      <c r="G779">
        <f>anotacoes!B779</f>
        <v>10</v>
      </c>
      <c r="H779" t="str">
        <f>anotacoes!K779</f>
        <v xml:space="preserve"> 00:00:36,675</v>
      </c>
      <c r="I779" t="str">
        <f>anotacoes!L779</f>
        <v xml:space="preserve"> 00:00:39,224</v>
      </c>
      <c r="J779" t="str">
        <f>IF(L779="PAUSE",E779,IF(anotacoes!G783=conversao_anotacoes!C779,conversao_anotacoes!C779,conversao_anotacoes!D779))</f>
        <v>BISCHOF</v>
      </c>
      <c r="K779" t="str">
        <f t="shared" si="24"/>
        <v>RAJABLI</v>
      </c>
      <c r="L779" t="str">
        <f>UPPER(anotacoes!H779)</f>
        <v>DISPLACEMENT</v>
      </c>
      <c r="M779" t="str">
        <f>IF(OR(L779="ATTACK",L779="FINTA"),"&lt;TECNICA&gt;",UPPER(anotacoes!I779))</f>
        <v>2-3 STEP HESITANT RIGHT</v>
      </c>
      <c r="N779" t="str">
        <f>IF(OR(L779="ATTACK",L779="FINTA"),UPPER(anotacoes!I779),"")</f>
        <v/>
      </c>
      <c r="O779" s="6" t="str">
        <f>IF(anotacoes!N779=0,"",anotacoes!N779)</f>
        <v/>
      </c>
      <c r="P779" t="str">
        <f>IF(anotacoes!M779=0,"",UPPER(anotacoes!M779))</f>
        <v/>
      </c>
      <c r="Q779" t="str">
        <f t="shared" si="25"/>
        <v>INSERT INTO CONVERSAO_LUTA_ACAO (cd_conversao, id_luta, sequencia, momento_inicio, momento_fim, quem_faz, quem_sofre, acao_tipo, acao, tecnica, direcao, pontuacao) VALUES (1, 15, 10, TRIM(' 00:00:36,675'), TRIM(' 00:00:39,224'), 'BISCHOF', 'RAJABLI', 'DISPLACEMENT', '2-3 STEP HESITANT RIGHT', NULL, NULL, NULL)</v>
      </c>
      <c r="R779" t="s">
        <v>10327</v>
      </c>
    </row>
    <row r="780" spans="1:18" hidden="1" x14ac:dyDescent="0.25">
      <c r="A780" s="7">
        <f>anotacoes!D780</f>
        <v>40670</v>
      </c>
      <c r="B780" t="str">
        <f>anotacoes!C780</f>
        <v>GRAND PRIX BAKU 2011</v>
      </c>
      <c r="C780" t="str">
        <f>anotacoes!E780</f>
        <v>BISCHOF</v>
      </c>
      <c r="D780" t="str">
        <f>anotacoes!F780</f>
        <v>RAJABLI</v>
      </c>
      <c r="E780" t="s">
        <v>10325</v>
      </c>
      <c r="F780">
        <f>anotacoes!A780</f>
        <v>15</v>
      </c>
      <c r="G780">
        <f>anotacoes!B780</f>
        <v>11</v>
      </c>
      <c r="H780" t="str">
        <f>anotacoes!K780</f>
        <v xml:space="preserve"> 00:00:39,224</v>
      </c>
      <c r="I780" t="str">
        <f>anotacoes!L780</f>
        <v xml:space="preserve"> 00:00:44,794</v>
      </c>
      <c r="J780" t="str">
        <f>IF(L780="PAUSE",E780,IF(anotacoes!G784=conversao_anotacoes!C780,conversao_anotacoes!C780,conversao_anotacoes!D780))</f>
        <v>BISCHOF</v>
      </c>
      <c r="K780" t="str">
        <f t="shared" si="24"/>
        <v>RAJABLI</v>
      </c>
      <c r="L780" t="str">
        <f>UPPER(anotacoes!H780)</f>
        <v>DISPLACEMENT</v>
      </c>
      <c r="M780" t="str">
        <f>IF(OR(L780="ATTACK",L780="FINTA"),"&lt;TECNICA&gt;",UPPER(anotacoes!I780))</f>
        <v>TRY TO GRIP WITH CONTACT</v>
      </c>
      <c r="N780" t="str">
        <f>IF(OR(L780="ATTACK",L780="FINTA"),UPPER(anotacoes!I780),"")</f>
        <v/>
      </c>
      <c r="O780" s="6" t="str">
        <f>IF(anotacoes!N780=0,"",anotacoes!N780)</f>
        <v/>
      </c>
      <c r="P780" t="str">
        <f>IF(anotacoes!M780=0,"",UPPER(anotacoes!M780))</f>
        <v/>
      </c>
      <c r="Q780" t="str">
        <f t="shared" si="25"/>
        <v>INSERT INTO CONVERSAO_LUTA_ACAO (cd_conversao, id_luta, sequencia, momento_inicio, momento_fim, quem_faz, quem_sofre, acao_tipo, acao, tecnica, direcao, pontuacao) VALUES (1, 15, 11, TRIM(' 00:00:39,224'), TRIM(' 00:00:44,794'), 'BISCHOF', 'RAJABLI', 'DISPLACEMENT', 'TRY TO GRIP WITH CONTACT', NULL, NULL, NULL)</v>
      </c>
      <c r="R780" t="s">
        <v>10327</v>
      </c>
    </row>
    <row r="781" spans="1:18" hidden="1" x14ac:dyDescent="0.25">
      <c r="A781" s="7">
        <f>anotacoes!D781</f>
        <v>40670</v>
      </c>
      <c r="B781" t="str">
        <f>anotacoes!C781</f>
        <v>GRAND PRIX BAKU 2011</v>
      </c>
      <c r="C781" t="str">
        <f>anotacoes!E781</f>
        <v>BISCHOF</v>
      </c>
      <c r="D781" t="str">
        <f>anotacoes!F781</f>
        <v>RAJABLI</v>
      </c>
      <c r="E781" t="s">
        <v>10325</v>
      </c>
      <c r="F781">
        <f>anotacoes!A781</f>
        <v>15</v>
      </c>
      <c r="G781">
        <f>anotacoes!B781</f>
        <v>12</v>
      </c>
      <c r="H781" t="str">
        <f>anotacoes!K781</f>
        <v xml:space="preserve"> 00:00:44,794</v>
      </c>
      <c r="I781" t="str">
        <f>anotacoes!L781</f>
        <v xml:space="preserve"> 00:00:48,462</v>
      </c>
      <c r="J781" t="str">
        <f>IF(L781="PAUSE",E781,IF(anotacoes!G785=conversao_anotacoes!C781,conversao_anotacoes!C781,conversao_anotacoes!D781))</f>
        <v>BISCHOF</v>
      </c>
      <c r="K781" t="str">
        <f t="shared" si="24"/>
        <v>RAJABLI</v>
      </c>
      <c r="L781" t="str">
        <f>UPPER(anotacoes!H781)</f>
        <v>GRIP TIME</v>
      </c>
      <c r="M781" t="str">
        <f>IF(OR(L781="ATTACK",L781="FINTA"),"&lt;TECNICA&gt;",UPPER(anotacoes!I781))</f>
        <v>LEFT COLLAR RIGHT COLLAR</v>
      </c>
      <c r="N781" t="str">
        <f>IF(OR(L781="ATTACK",L781="FINTA"),UPPER(anotacoes!I781),"")</f>
        <v/>
      </c>
      <c r="O781" s="6" t="str">
        <f>IF(anotacoes!N781=0,"",anotacoes!N781)</f>
        <v/>
      </c>
      <c r="P781" t="str">
        <f>IF(anotacoes!M781=0,"",UPPER(anotacoes!M781))</f>
        <v/>
      </c>
      <c r="Q781" t="str">
        <f t="shared" si="25"/>
        <v>INSERT INTO CONVERSAO_LUTA_ACAO (cd_conversao, id_luta, sequencia, momento_inicio, momento_fim, quem_faz, quem_sofre, acao_tipo, acao, tecnica, direcao, pontuacao) VALUES (1, 15, 12, TRIM(' 00:00:44,794'), TRIM(' 00:00:48,462'), 'BISCHOF', 'RAJABLI', 'GRIP TIME', 'LEFT COLLAR RIGHT COLLAR', NULL, NULL, NULL)</v>
      </c>
      <c r="R781" t="s">
        <v>10327</v>
      </c>
    </row>
    <row r="782" spans="1:18" hidden="1" x14ac:dyDescent="0.25">
      <c r="A782" s="7">
        <f>anotacoes!D782</f>
        <v>40670</v>
      </c>
      <c r="B782" t="str">
        <f>anotacoes!C782</f>
        <v>GRAND PRIX BAKU 2011</v>
      </c>
      <c r="C782" t="str">
        <f>anotacoes!E782</f>
        <v>BISCHOF</v>
      </c>
      <c r="D782" t="str">
        <f>anotacoes!F782</f>
        <v>RAJABLI</v>
      </c>
      <c r="E782" t="s">
        <v>10325</v>
      </c>
      <c r="F782">
        <f>anotacoes!A782</f>
        <v>15</v>
      </c>
      <c r="G782">
        <f>anotacoes!B782</f>
        <v>13</v>
      </c>
      <c r="H782" t="str">
        <f>anotacoes!K782</f>
        <v xml:space="preserve"> 00:00:48,462</v>
      </c>
      <c r="I782" t="str">
        <f>anotacoes!L782</f>
        <v xml:space="preserve"> 00:00:50,620</v>
      </c>
      <c r="J782" t="str">
        <f>IF(L782="PAUSE",E782,IF(anotacoes!G786=conversao_anotacoes!C782,conversao_anotacoes!C782,conversao_anotacoes!D782))</f>
        <v>BISCHOF</v>
      </c>
      <c r="K782" t="str">
        <f t="shared" si="24"/>
        <v>RAJABLI</v>
      </c>
      <c r="L782" t="str">
        <f>UPPER(anotacoes!H782)</f>
        <v>DEFENSE</v>
      </c>
      <c r="M782" t="str">
        <f>IF(OR(L782="ATTACK",L782="FINTA"),"&lt;TECNICA&gt;",UPPER(anotacoes!I782))</f>
        <v>TAE-SABAKI RIGHT INCLINED</v>
      </c>
      <c r="N782" t="str">
        <f>IF(OR(L782="ATTACK",L782="FINTA"),UPPER(anotacoes!I782),"")</f>
        <v/>
      </c>
      <c r="O782" s="6" t="str">
        <f>IF(anotacoes!N782=0,"",anotacoes!N782)</f>
        <v/>
      </c>
      <c r="P782" t="str">
        <f>IF(anotacoes!M782=0,"",UPPER(anotacoes!M782))</f>
        <v/>
      </c>
      <c r="Q782" t="str">
        <f t="shared" si="25"/>
        <v>INSERT INTO CONVERSAO_LUTA_ACAO (cd_conversao, id_luta, sequencia, momento_inicio, momento_fim, quem_faz, quem_sofre, acao_tipo, acao, tecnica, direcao, pontuacao) VALUES (1, 15, 13, TRIM(' 00:00:48,462'), TRIM(' 00:00:50,620'), 'BISCHOF', 'RAJABLI', 'DEFENSE', 'TAE-SABAKI RIGHT INCLINED', NULL, NULL, NULL)</v>
      </c>
      <c r="R782" t="s">
        <v>10327</v>
      </c>
    </row>
    <row r="783" spans="1:18" hidden="1" x14ac:dyDescent="0.25">
      <c r="A783" s="7">
        <f>anotacoes!D783</f>
        <v>40670</v>
      </c>
      <c r="B783" t="str">
        <f>anotacoes!C783</f>
        <v>GRAND PRIX BAKU 2011</v>
      </c>
      <c r="C783" t="str">
        <f>anotacoes!E783</f>
        <v>BISCHOF</v>
      </c>
      <c r="D783" t="str">
        <f>anotacoes!F783</f>
        <v>RAJABLI</v>
      </c>
      <c r="E783" t="s">
        <v>10325</v>
      </c>
      <c r="F783">
        <f>anotacoes!A783</f>
        <v>15</v>
      </c>
      <c r="G783">
        <f>anotacoes!B783</f>
        <v>14</v>
      </c>
      <c r="H783" t="str">
        <f>anotacoes!K783</f>
        <v xml:space="preserve"> 00:00:50,794</v>
      </c>
      <c r="I783" t="str">
        <f>anotacoes!L783</f>
        <v xml:space="preserve"> 00:00:53,912</v>
      </c>
      <c r="J783" t="str">
        <f>IF(L783="PAUSE",E783,IF(anotacoes!G787=conversao_anotacoes!C783,conversao_anotacoes!C783,conversao_anotacoes!D783))</f>
        <v>BISCHOF</v>
      </c>
      <c r="K783" t="str">
        <f t="shared" si="24"/>
        <v>RAJABLI</v>
      </c>
      <c r="L783" t="str">
        <f>UPPER(anotacoes!H783)</f>
        <v>GROUNDWORK COMBAT</v>
      </c>
      <c r="M783" t="str">
        <f>IF(OR(L783="ATTACK",L783="FINTA"),"&lt;TECNICA&gt;",UPPER(anotacoes!I783))</f>
        <v>TRYING TO ATTACK</v>
      </c>
      <c r="N783" t="str">
        <f>IF(OR(L783="ATTACK",L783="FINTA"),UPPER(anotacoes!I783),"")</f>
        <v/>
      </c>
      <c r="O783" s="6" t="str">
        <f>IF(anotacoes!N783=0,"",anotacoes!N783)</f>
        <v/>
      </c>
      <c r="P783" t="str">
        <f>IF(anotacoes!M783=0,"",UPPER(anotacoes!M783))</f>
        <v/>
      </c>
      <c r="Q783" t="str">
        <f t="shared" si="25"/>
        <v>INSERT INTO CONVERSAO_LUTA_ACAO (cd_conversao, id_luta, sequencia, momento_inicio, momento_fim, quem_faz, quem_sofre, acao_tipo, acao, tecnica, direcao, pontuacao) VALUES (1, 15, 14, TRIM(' 00:00:50,794'), TRIM(' 00:00:53,912'), 'BISCHOF', 'RAJABLI', 'GROUNDWORK COMBAT', 'TRYING TO ATTACK', NULL, NULL, NULL)</v>
      </c>
      <c r="R783" t="s">
        <v>10327</v>
      </c>
    </row>
    <row r="784" spans="1:18" hidden="1" x14ac:dyDescent="0.25">
      <c r="A784" s="7">
        <f>anotacoes!D784</f>
        <v>40670</v>
      </c>
      <c r="B784" t="str">
        <f>anotacoes!C784</f>
        <v>GRAND PRIX BAKU 2011</v>
      </c>
      <c r="C784" t="str">
        <f>anotacoes!E784</f>
        <v>BISCHOF</v>
      </c>
      <c r="D784" t="str">
        <f>anotacoes!F784</f>
        <v>RAJABLI</v>
      </c>
      <c r="E784" t="s">
        <v>10325</v>
      </c>
      <c r="F784">
        <f>anotacoes!A784</f>
        <v>15</v>
      </c>
      <c r="G784">
        <f>anotacoes!B784</f>
        <v>15</v>
      </c>
      <c r="H784" t="str">
        <f>anotacoes!K784</f>
        <v xml:space="preserve"> 00:00:54,088</v>
      </c>
      <c r="I784" t="str">
        <f>anotacoes!L784</f>
        <v xml:space="preserve"> 00:01:45,473</v>
      </c>
      <c r="J784" t="str">
        <f>IF(L784="PAUSE",E784,IF(anotacoes!G788=conversao_anotacoes!C784,conversao_anotacoes!C784,conversao_anotacoes!D784))</f>
        <v>&lt;ARBITRO_DESCONHECIDO&gt;</v>
      </c>
      <c r="K784" t="str">
        <f t="shared" si="24"/>
        <v/>
      </c>
      <c r="L784" t="str">
        <f>UPPER(anotacoes!H784)</f>
        <v>PAUSE</v>
      </c>
      <c r="M784" t="str">
        <f>IF(OR(L784="ATTACK",L784="FINTA"),"&lt;TECNICA&gt;",UPPER(anotacoes!I784))</f>
        <v>&lt;NAO_CLASSIFICADO&gt;</v>
      </c>
      <c r="N784" t="str">
        <f>IF(OR(L784="ATTACK",L784="FINTA"),UPPER(anotacoes!I784),"")</f>
        <v/>
      </c>
      <c r="O784" s="6" t="str">
        <f>IF(anotacoes!N784=0,"",anotacoes!N784)</f>
        <v/>
      </c>
      <c r="P784" t="str">
        <f>IF(anotacoes!M784=0,"",UPPER(anotacoes!M784))</f>
        <v/>
      </c>
      <c r="Q784" t="str">
        <f t="shared" si="25"/>
        <v>INSERT INTO CONVERSAO_LUTA_ACAO (cd_conversao, id_luta, sequencia, momento_inicio, momento_fim, quem_faz, quem_sofre, acao_tipo, acao, tecnica, direcao, pontuacao) VALUES (1, 15, 15, TRIM(' 00:00:54,088'), TRIM(' 00:01:45,473'), '&lt;ARBITRO_DESCONHECIDO&gt;', '', 'PAUSE', '&lt;NAO_CLASSIFICADO&gt;', NULL, NULL, NULL)</v>
      </c>
      <c r="R784" t="s">
        <v>10327</v>
      </c>
    </row>
    <row r="785" spans="1:18" hidden="1" x14ac:dyDescent="0.25">
      <c r="A785" s="7">
        <f>anotacoes!D785</f>
        <v>40670</v>
      </c>
      <c r="B785" t="str">
        <f>anotacoes!C785</f>
        <v>GRAND PRIX BAKU 2011</v>
      </c>
      <c r="C785" t="str">
        <f>anotacoes!E785</f>
        <v>BISCHOF</v>
      </c>
      <c r="D785" t="str">
        <f>anotacoes!F785</f>
        <v>RAJABLI</v>
      </c>
      <c r="E785" t="s">
        <v>10325</v>
      </c>
      <c r="F785">
        <f>anotacoes!A785</f>
        <v>15</v>
      </c>
      <c r="G785">
        <f>anotacoes!B785</f>
        <v>16</v>
      </c>
      <c r="H785" t="str">
        <f>anotacoes!K785</f>
        <v xml:space="preserve"> 00:01:45,473</v>
      </c>
      <c r="I785" t="str">
        <f>anotacoes!L785</f>
        <v xml:space="preserve"> 00:01:51,431</v>
      </c>
      <c r="J785" t="str">
        <f>IF(L785="PAUSE",E785,IF(anotacoes!G789=conversao_anotacoes!C785,conversao_anotacoes!C785,conversao_anotacoes!D785))</f>
        <v>BISCHOF</v>
      </c>
      <c r="K785" t="str">
        <f t="shared" si="24"/>
        <v>RAJABLI</v>
      </c>
      <c r="L785" t="str">
        <f>UPPER(anotacoes!H785)</f>
        <v>DISPLACEMENT</v>
      </c>
      <c r="M785" t="str">
        <f>IF(OR(L785="ATTACK",L785="FINTA"),"&lt;TECNICA&gt;",UPPER(anotacoes!I785))</f>
        <v>2-3 STEP HESITANT RIGHT</v>
      </c>
      <c r="N785" t="str">
        <f>IF(OR(L785="ATTACK",L785="FINTA"),UPPER(anotacoes!I785),"")</f>
        <v/>
      </c>
      <c r="O785" s="6" t="str">
        <f>IF(anotacoes!N785=0,"",anotacoes!N785)</f>
        <v/>
      </c>
      <c r="P785" t="str">
        <f>IF(anotacoes!M785=0,"",UPPER(anotacoes!M785))</f>
        <v/>
      </c>
      <c r="Q785" t="str">
        <f t="shared" si="25"/>
        <v>INSERT INTO CONVERSAO_LUTA_ACAO (cd_conversao, id_luta, sequencia, momento_inicio, momento_fim, quem_faz, quem_sofre, acao_tipo, acao, tecnica, direcao, pontuacao) VALUES (1, 15, 16, TRIM(' 00:01:45,473'), TRIM(' 00:01:51,431'), 'BISCHOF', 'RAJABLI', 'DISPLACEMENT', '2-3 STEP HESITANT RIGHT', NULL, NULL, NULL)</v>
      </c>
      <c r="R785" t="s">
        <v>10327</v>
      </c>
    </row>
    <row r="786" spans="1:18" hidden="1" x14ac:dyDescent="0.25">
      <c r="A786" s="7">
        <f>anotacoes!D786</f>
        <v>40670</v>
      </c>
      <c r="B786" t="str">
        <f>anotacoes!C786</f>
        <v>GRAND PRIX BAKU 2011</v>
      </c>
      <c r="C786" t="str">
        <f>anotacoes!E786</f>
        <v>BISCHOF</v>
      </c>
      <c r="D786" t="str">
        <f>anotacoes!F786</f>
        <v>RAJABLI</v>
      </c>
      <c r="E786" t="s">
        <v>10325</v>
      </c>
      <c r="F786">
        <f>anotacoes!A786</f>
        <v>15</v>
      </c>
      <c r="G786">
        <f>anotacoes!B786</f>
        <v>17</v>
      </c>
      <c r="H786" t="str">
        <f>anotacoes!K786</f>
        <v xml:space="preserve"> 00:01:51,599</v>
      </c>
      <c r="I786" t="str">
        <f>anotacoes!L786</f>
        <v xml:space="preserve"> 00:01:52,720</v>
      </c>
      <c r="J786" t="str">
        <f>IF(L786="PAUSE",E786,IF(anotacoes!G790=conversao_anotacoes!C786,conversao_anotacoes!C786,conversao_anotacoes!D786))</f>
        <v>BISCHOF</v>
      </c>
      <c r="K786" t="str">
        <f t="shared" si="24"/>
        <v>RAJABLI</v>
      </c>
      <c r="L786" t="str">
        <f>UPPER(anotacoes!H786)</f>
        <v>DISPLACEMENT</v>
      </c>
      <c r="M786" t="str">
        <f>IF(OR(L786="ATTACK",L786="FINTA"),"&lt;TECNICA&gt;",UPPER(anotacoes!I786))</f>
        <v>TRY TO GRIP WITH CONTACT</v>
      </c>
      <c r="N786" t="str">
        <f>IF(OR(L786="ATTACK",L786="FINTA"),UPPER(anotacoes!I786),"")</f>
        <v/>
      </c>
      <c r="O786" s="6" t="str">
        <f>IF(anotacoes!N786=0,"",anotacoes!N786)</f>
        <v/>
      </c>
      <c r="P786" t="str">
        <f>IF(anotacoes!M786=0,"",UPPER(anotacoes!M786))</f>
        <v/>
      </c>
      <c r="Q786" t="str">
        <f t="shared" si="25"/>
        <v>INSERT INTO CONVERSAO_LUTA_ACAO (cd_conversao, id_luta, sequencia, momento_inicio, momento_fim, quem_faz, quem_sofre, acao_tipo, acao, tecnica, direcao, pontuacao) VALUES (1, 15, 17, TRIM(' 00:01:51,599'), TRIM(' 00:01:52,720'), 'BISCHOF', 'RAJABLI', 'DISPLACEMENT', 'TRY TO GRIP WITH CONTACT', NULL, NULL, NULL)</v>
      </c>
      <c r="R786" t="s">
        <v>10327</v>
      </c>
    </row>
    <row r="787" spans="1:18" hidden="1" x14ac:dyDescent="0.25">
      <c r="A787" s="7">
        <f>anotacoes!D787</f>
        <v>40670</v>
      </c>
      <c r="B787" t="str">
        <f>anotacoes!C787</f>
        <v>GRAND PRIX BAKU 2011</v>
      </c>
      <c r="C787" t="str">
        <f>anotacoes!E787</f>
        <v>BISCHOF</v>
      </c>
      <c r="D787" t="str">
        <f>anotacoes!F787</f>
        <v>RAJABLI</v>
      </c>
      <c r="E787" t="s">
        <v>10325</v>
      </c>
      <c r="F787">
        <f>anotacoes!A787</f>
        <v>15</v>
      </c>
      <c r="G787">
        <f>anotacoes!B787</f>
        <v>18</v>
      </c>
      <c r="H787" t="str">
        <f>anotacoes!K787</f>
        <v xml:space="preserve"> 00:01:52,720</v>
      </c>
      <c r="I787" t="str">
        <f>anotacoes!L787</f>
        <v xml:space="preserve"> 00:02:00,907</v>
      </c>
      <c r="J787" t="str">
        <f>IF(L787="PAUSE",E787,IF(anotacoes!G791=conversao_anotacoes!C787,conversao_anotacoes!C787,conversao_anotacoes!D787))</f>
        <v>BISCHOF</v>
      </c>
      <c r="K787" t="str">
        <f t="shared" si="24"/>
        <v>RAJABLI</v>
      </c>
      <c r="L787" t="str">
        <f>UPPER(anotacoes!H787)</f>
        <v>GRIP TIME</v>
      </c>
      <c r="M787" t="str">
        <f>IF(OR(L787="ATTACK",L787="FINTA"),"&lt;TECNICA&gt;",UPPER(anotacoes!I787))</f>
        <v>LEFT BACK RIGHT SLEEVE</v>
      </c>
      <c r="N787" t="str">
        <f>IF(OR(L787="ATTACK",L787="FINTA"),UPPER(anotacoes!I787),"")</f>
        <v/>
      </c>
      <c r="O787" s="6" t="str">
        <f>IF(anotacoes!N787=0,"",anotacoes!N787)</f>
        <v/>
      </c>
      <c r="P787" t="str">
        <f>IF(anotacoes!M787=0,"",UPPER(anotacoes!M787))</f>
        <v/>
      </c>
      <c r="Q787" t="str">
        <f t="shared" si="25"/>
        <v>INSERT INTO CONVERSAO_LUTA_ACAO (cd_conversao, id_luta, sequencia, momento_inicio, momento_fim, quem_faz, quem_sofre, acao_tipo, acao, tecnica, direcao, pontuacao) VALUES (1, 15, 18, TRIM(' 00:01:52,720'), TRIM(' 00:02:00,907'), 'BISCHOF', 'RAJABLI', 'GRIP TIME', 'LEFT BACK RIGHT SLEEVE', NULL, NULL, NULL)</v>
      </c>
      <c r="R787" t="s">
        <v>10327</v>
      </c>
    </row>
    <row r="788" spans="1:18" hidden="1" x14ac:dyDescent="0.25">
      <c r="A788" s="7">
        <f>anotacoes!D788</f>
        <v>40670</v>
      </c>
      <c r="B788" t="str">
        <f>anotacoes!C788</f>
        <v>GRAND PRIX BAKU 2011</v>
      </c>
      <c r="C788" t="str">
        <f>anotacoes!E788</f>
        <v>BISCHOF</v>
      </c>
      <c r="D788" t="str">
        <f>anotacoes!F788</f>
        <v>RAJABLI</v>
      </c>
      <c r="E788" t="s">
        <v>10325</v>
      </c>
      <c r="F788">
        <f>anotacoes!A788</f>
        <v>15</v>
      </c>
      <c r="G788">
        <f>anotacoes!B788</f>
        <v>19</v>
      </c>
      <c r="H788" t="str">
        <f>anotacoes!K788</f>
        <v xml:space="preserve"> 00:02:00,907</v>
      </c>
      <c r="I788" t="str">
        <f>anotacoes!L788</f>
        <v xml:space="preserve"> 00:02:02,056</v>
      </c>
      <c r="J788" t="str">
        <f>IF(L788="PAUSE",E788,IF(anotacoes!G792=conversao_anotacoes!C788,conversao_anotacoes!C788,conversao_anotacoes!D788))</f>
        <v>BISCHOF</v>
      </c>
      <c r="K788" t="str">
        <f t="shared" si="24"/>
        <v>RAJABLI</v>
      </c>
      <c r="L788" t="str">
        <f>UPPER(anotacoes!H788)</f>
        <v>DEFENSE</v>
      </c>
      <c r="M788" t="str">
        <f>IF(OR(L788="ATTACK",L788="FINTA"),"&lt;TECNICA&gt;",UPPER(anotacoes!I788))</f>
        <v>TAE-SABAKI RIGHT INCLINED</v>
      </c>
      <c r="N788" t="str">
        <f>IF(OR(L788="ATTACK",L788="FINTA"),UPPER(anotacoes!I788),"")</f>
        <v/>
      </c>
      <c r="O788" s="6" t="str">
        <f>IF(anotacoes!N788=0,"",anotacoes!N788)</f>
        <v/>
      </c>
      <c r="P788" t="str">
        <f>IF(anotacoes!M788=0,"",UPPER(anotacoes!M788))</f>
        <v/>
      </c>
      <c r="Q788" t="str">
        <f t="shared" si="25"/>
        <v>INSERT INTO CONVERSAO_LUTA_ACAO (cd_conversao, id_luta, sequencia, momento_inicio, momento_fim, quem_faz, quem_sofre, acao_tipo, acao, tecnica, direcao, pontuacao) VALUES (1, 15, 19, TRIM(' 00:02:00,907'), TRIM(' 00:02:02,056'), 'BISCHOF', 'RAJABLI', 'DEFENSE', 'TAE-SABAKI RIGHT INCLINED', NULL, NULL, NULL)</v>
      </c>
      <c r="R788" t="s">
        <v>10327</v>
      </c>
    </row>
    <row r="789" spans="1:18" hidden="1" x14ac:dyDescent="0.25">
      <c r="A789" s="7">
        <f>anotacoes!D789</f>
        <v>40670</v>
      </c>
      <c r="B789" t="str">
        <f>anotacoes!C789</f>
        <v>GRAND PRIX BAKU 2011</v>
      </c>
      <c r="C789" t="str">
        <f>anotacoes!E789</f>
        <v>BISCHOF</v>
      </c>
      <c r="D789" t="str">
        <f>anotacoes!F789</f>
        <v>RAJABLI</v>
      </c>
      <c r="E789" t="s">
        <v>10325</v>
      </c>
      <c r="F789">
        <f>anotacoes!A789</f>
        <v>15</v>
      </c>
      <c r="G789">
        <f>anotacoes!B789</f>
        <v>20</v>
      </c>
      <c r="H789" t="str">
        <f>anotacoes!K789</f>
        <v xml:space="preserve"> 00:02:02,216</v>
      </c>
      <c r="I789" t="str">
        <f>anotacoes!L789</f>
        <v xml:space="preserve"> 00:02:05,146</v>
      </c>
      <c r="J789" t="str">
        <f>IF(L789="PAUSE",E789,IF(anotacoes!G793=conversao_anotacoes!C789,conversao_anotacoes!C789,conversao_anotacoes!D789))</f>
        <v>BISCHOF</v>
      </c>
      <c r="K789" t="str">
        <f t="shared" si="24"/>
        <v>RAJABLI</v>
      </c>
      <c r="L789" t="str">
        <f>UPPER(anotacoes!H789)</f>
        <v>GROUNDWORK COMBAT</v>
      </c>
      <c r="M789" t="str">
        <f>IF(OR(L789="ATTACK",L789="FINTA"),"&lt;TECNICA&gt;",UPPER(anotacoes!I789))</f>
        <v>TRYING TO ATTACK</v>
      </c>
      <c r="N789" t="str">
        <f>IF(OR(L789="ATTACK",L789="FINTA"),UPPER(anotacoes!I789),"")</f>
        <v/>
      </c>
      <c r="O789" s="6" t="str">
        <f>IF(anotacoes!N789=0,"",anotacoes!N789)</f>
        <v/>
      </c>
      <c r="P789" t="str">
        <f>IF(anotacoes!M789=0,"",UPPER(anotacoes!M789))</f>
        <v/>
      </c>
      <c r="Q789" t="str">
        <f t="shared" si="25"/>
        <v>INSERT INTO CONVERSAO_LUTA_ACAO (cd_conversao, id_luta, sequencia, momento_inicio, momento_fim, quem_faz, quem_sofre, acao_tipo, acao, tecnica, direcao, pontuacao) VALUES (1, 15, 20, TRIM(' 00:02:02,216'), TRIM(' 00:02:05,146'), 'BISCHOF', 'RAJABLI', 'GROUNDWORK COMBAT', 'TRYING TO ATTACK', NULL, NULL, NULL)</v>
      </c>
      <c r="R789" t="s">
        <v>10327</v>
      </c>
    </row>
    <row r="790" spans="1:18" hidden="1" x14ac:dyDescent="0.25">
      <c r="A790" s="7">
        <f>anotacoes!D790</f>
        <v>40670</v>
      </c>
      <c r="B790" t="str">
        <f>anotacoes!C790</f>
        <v>GRAND PRIX BAKU 2011</v>
      </c>
      <c r="C790" t="str">
        <f>anotacoes!E790</f>
        <v>BISCHOF</v>
      </c>
      <c r="D790" t="str">
        <f>anotacoes!F790</f>
        <v>RAJABLI</v>
      </c>
      <c r="E790" t="s">
        <v>10325</v>
      </c>
      <c r="F790">
        <f>anotacoes!A790</f>
        <v>15</v>
      </c>
      <c r="G790">
        <f>anotacoes!B790</f>
        <v>21</v>
      </c>
      <c r="H790" t="str">
        <f>anotacoes!K790</f>
        <v xml:space="preserve"> 00:02:05,318</v>
      </c>
      <c r="I790" t="str">
        <f>anotacoes!L790</f>
        <v xml:space="preserve"> 00:02:14,939</v>
      </c>
      <c r="J790" t="str">
        <f>IF(L790="PAUSE",E790,IF(anotacoes!G794=conversao_anotacoes!C790,conversao_anotacoes!C790,conversao_anotacoes!D790))</f>
        <v>&lt;ARBITRO_DESCONHECIDO&gt;</v>
      </c>
      <c r="K790" t="str">
        <f t="shared" si="24"/>
        <v/>
      </c>
      <c r="L790" t="str">
        <f>UPPER(anotacoes!H790)</f>
        <v>PAUSE</v>
      </c>
      <c r="M790" t="str">
        <f>IF(OR(L790="ATTACK",L790="FINTA"),"&lt;TECNICA&gt;",UPPER(anotacoes!I790))</f>
        <v>&lt;NAO_CLASSIFICADO&gt;</v>
      </c>
      <c r="N790" t="str">
        <f>IF(OR(L790="ATTACK",L790="FINTA"),UPPER(anotacoes!I790),"")</f>
        <v/>
      </c>
      <c r="O790" s="6" t="str">
        <f>IF(anotacoes!N790=0,"",anotacoes!N790)</f>
        <v/>
      </c>
      <c r="P790" t="str">
        <f>IF(anotacoes!M790=0,"",UPPER(anotacoes!M790))</f>
        <v/>
      </c>
      <c r="Q790" t="str">
        <f t="shared" si="25"/>
        <v>INSERT INTO CONVERSAO_LUTA_ACAO (cd_conversao, id_luta, sequencia, momento_inicio, momento_fim, quem_faz, quem_sofre, acao_tipo, acao, tecnica, direcao, pontuacao) VALUES (1, 15, 21, TRIM(' 00:02:05,318'), TRIM(' 00:02:14,939'), '&lt;ARBITRO_DESCONHECIDO&gt;', '', 'PAUSE', '&lt;NAO_CLASSIFICADO&gt;', NULL, NULL, NULL)</v>
      </c>
      <c r="R790" t="s">
        <v>10327</v>
      </c>
    </row>
    <row r="791" spans="1:18" hidden="1" x14ac:dyDescent="0.25">
      <c r="A791" s="7">
        <f>anotacoes!D791</f>
        <v>40670</v>
      </c>
      <c r="B791" t="str">
        <f>anotacoes!C791</f>
        <v>GRAND PRIX BAKU 2011</v>
      </c>
      <c r="C791" t="str">
        <f>anotacoes!E791</f>
        <v>BISCHOF</v>
      </c>
      <c r="D791" t="str">
        <f>anotacoes!F791</f>
        <v>RAJABLI</v>
      </c>
      <c r="E791" t="s">
        <v>10325</v>
      </c>
      <c r="F791">
        <f>anotacoes!A791</f>
        <v>15</v>
      </c>
      <c r="G791">
        <f>anotacoes!B791</f>
        <v>22</v>
      </c>
      <c r="H791" t="str">
        <f>anotacoes!K791</f>
        <v xml:space="preserve"> 00:02:15,130</v>
      </c>
      <c r="I791" t="str">
        <f>anotacoes!L791</f>
        <v xml:space="preserve"> 00:02:19,135</v>
      </c>
      <c r="J791" t="str">
        <f>IF(L791="PAUSE",E791,IF(anotacoes!G795=conversao_anotacoes!C791,conversao_anotacoes!C791,conversao_anotacoes!D791))</f>
        <v>BISCHOF</v>
      </c>
      <c r="K791" t="str">
        <f t="shared" si="24"/>
        <v>RAJABLI</v>
      </c>
      <c r="L791" t="str">
        <f>UPPER(anotacoes!H791)</f>
        <v>DISPLACEMENT</v>
      </c>
      <c r="M791" t="str">
        <f>IF(OR(L791="ATTACK",L791="FINTA"),"&lt;TECNICA&gt;",UPPER(anotacoes!I791))</f>
        <v>2-3 STEP HESITANT RIGHT</v>
      </c>
      <c r="N791" t="str">
        <f>IF(OR(L791="ATTACK",L791="FINTA"),UPPER(anotacoes!I791),"")</f>
        <v/>
      </c>
      <c r="O791" s="6" t="str">
        <f>IF(anotacoes!N791=0,"",anotacoes!N791)</f>
        <v/>
      </c>
      <c r="P791" t="str">
        <f>IF(anotacoes!M791=0,"",UPPER(anotacoes!M791))</f>
        <v/>
      </c>
      <c r="Q791" t="str">
        <f t="shared" si="25"/>
        <v>INSERT INTO CONVERSAO_LUTA_ACAO (cd_conversao, id_luta, sequencia, momento_inicio, momento_fim, quem_faz, quem_sofre, acao_tipo, acao, tecnica, direcao, pontuacao) VALUES (1, 15, 22, TRIM(' 00:02:15,130'), TRIM(' 00:02:19,135'), 'BISCHOF', 'RAJABLI', 'DISPLACEMENT', '2-3 STEP HESITANT RIGHT', NULL, NULL, NULL)</v>
      </c>
      <c r="R791" t="s">
        <v>10327</v>
      </c>
    </row>
    <row r="792" spans="1:18" hidden="1" x14ac:dyDescent="0.25">
      <c r="A792" s="7">
        <f>anotacoes!D792</f>
        <v>40670</v>
      </c>
      <c r="B792" t="str">
        <f>anotacoes!C792</f>
        <v>GRAND PRIX BAKU 2011</v>
      </c>
      <c r="C792" t="str">
        <f>anotacoes!E792</f>
        <v>BISCHOF</v>
      </c>
      <c r="D792" t="str">
        <f>anotacoes!F792</f>
        <v>RAJABLI</v>
      </c>
      <c r="E792" t="s">
        <v>10325</v>
      </c>
      <c r="F792">
        <f>anotacoes!A792</f>
        <v>15</v>
      </c>
      <c r="G792">
        <f>anotacoes!B792</f>
        <v>23</v>
      </c>
      <c r="H792" t="str">
        <f>anotacoes!K792</f>
        <v xml:space="preserve"> 00:02:19,135</v>
      </c>
      <c r="I792" t="str">
        <f>anotacoes!L792</f>
        <v xml:space="preserve"> 00:02:21,079</v>
      </c>
      <c r="J792" t="str">
        <f>IF(L792="PAUSE",E792,IF(anotacoes!G796=conversao_anotacoes!C792,conversao_anotacoes!C792,conversao_anotacoes!D792))</f>
        <v>BISCHOF</v>
      </c>
      <c r="K792" t="str">
        <f t="shared" si="24"/>
        <v>RAJABLI</v>
      </c>
      <c r="L792" t="str">
        <f>UPPER(anotacoes!H792)</f>
        <v>DISPLACEMENT</v>
      </c>
      <c r="M792" t="str">
        <f>IF(OR(L792="ATTACK",L792="FINTA"),"&lt;TECNICA&gt;",UPPER(anotacoes!I792))</f>
        <v>TRY TO GRIP WITH CONTACT</v>
      </c>
      <c r="N792" t="str">
        <f>IF(OR(L792="ATTACK",L792="FINTA"),UPPER(anotacoes!I792),"")</f>
        <v/>
      </c>
      <c r="O792" s="6" t="str">
        <f>IF(anotacoes!N792=0,"",anotacoes!N792)</f>
        <v/>
      </c>
      <c r="P792" t="str">
        <f>IF(anotacoes!M792=0,"",UPPER(anotacoes!M792))</f>
        <v/>
      </c>
      <c r="Q792" t="str">
        <f t="shared" si="25"/>
        <v>INSERT INTO CONVERSAO_LUTA_ACAO (cd_conversao, id_luta, sequencia, momento_inicio, momento_fim, quem_faz, quem_sofre, acao_tipo, acao, tecnica, direcao, pontuacao) VALUES (1, 15, 23, TRIM(' 00:02:19,135'), TRIM(' 00:02:21,079'), 'BISCHOF', 'RAJABLI', 'DISPLACEMENT', 'TRY TO GRIP WITH CONTACT', NULL, NULL, NULL)</v>
      </c>
      <c r="R792" t="s">
        <v>10327</v>
      </c>
    </row>
    <row r="793" spans="1:18" hidden="1" x14ac:dyDescent="0.25">
      <c r="A793" s="7">
        <f>anotacoes!D793</f>
        <v>40670</v>
      </c>
      <c r="B793" t="str">
        <f>anotacoes!C793</f>
        <v>GRAND PRIX BAKU 2011</v>
      </c>
      <c r="C793" t="str">
        <f>anotacoes!E793</f>
        <v>BISCHOF</v>
      </c>
      <c r="D793" t="str">
        <f>anotacoes!F793</f>
        <v>RAJABLI</v>
      </c>
      <c r="E793" t="s">
        <v>10325</v>
      </c>
      <c r="F793">
        <f>anotacoes!A793</f>
        <v>15</v>
      </c>
      <c r="G793">
        <f>anotacoes!B793</f>
        <v>24</v>
      </c>
      <c r="H793" t="str">
        <f>anotacoes!K793</f>
        <v xml:space="preserve"> 00:02:21,079</v>
      </c>
      <c r="I793" t="str">
        <f>anotacoes!L793</f>
        <v xml:space="preserve"> 00:02:22,690</v>
      </c>
      <c r="J793" t="str">
        <f>IF(L793="PAUSE",E793,IF(anotacoes!G797=conversao_anotacoes!C793,conversao_anotacoes!C793,conversao_anotacoes!D793))</f>
        <v>BISCHOF</v>
      </c>
      <c r="K793" t="str">
        <f t="shared" si="24"/>
        <v>RAJABLI</v>
      </c>
      <c r="L793" t="str">
        <f>UPPER(anotacoes!H793)</f>
        <v>GRIP TIME</v>
      </c>
      <c r="M793" t="str">
        <f>IF(OR(L793="ATTACK",L793="FINTA"),"&lt;TECNICA&gt;",UPPER(anotacoes!I793))</f>
        <v>LEFT COLLAR RIGHT SLEEVE</v>
      </c>
      <c r="N793" t="str">
        <f>IF(OR(L793="ATTACK",L793="FINTA"),UPPER(anotacoes!I793),"")</f>
        <v/>
      </c>
      <c r="O793" s="6" t="str">
        <f>IF(anotacoes!N793=0,"",anotacoes!N793)</f>
        <v/>
      </c>
      <c r="P793" t="str">
        <f>IF(anotacoes!M793=0,"",UPPER(anotacoes!M793))</f>
        <v/>
      </c>
      <c r="Q793" t="str">
        <f t="shared" si="25"/>
        <v>INSERT INTO CONVERSAO_LUTA_ACAO (cd_conversao, id_luta, sequencia, momento_inicio, momento_fim, quem_faz, quem_sofre, acao_tipo, acao, tecnica, direcao, pontuacao) VALUES (1, 15, 24, TRIM(' 00:02:21,079'), TRIM(' 00:02:22,690'), 'BISCHOF', 'RAJABLI', 'GRIP TIME', 'LEFT COLLAR RIGHT SLEEVE', NULL, NULL, NULL)</v>
      </c>
      <c r="R793" t="s">
        <v>10327</v>
      </c>
    </row>
    <row r="794" spans="1:18" hidden="1" x14ac:dyDescent="0.25">
      <c r="A794" s="7">
        <f>anotacoes!D794</f>
        <v>40670</v>
      </c>
      <c r="B794" t="str">
        <f>anotacoes!C794</f>
        <v>GRAND PRIX BAKU 2011</v>
      </c>
      <c r="C794" t="str">
        <f>anotacoes!E794</f>
        <v>BISCHOF</v>
      </c>
      <c r="D794" t="str">
        <f>anotacoes!F794</f>
        <v>RAJABLI</v>
      </c>
      <c r="E794" t="s">
        <v>10325</v>
      </c>
      <c r="F794">
        <f>anotacoes!A794</f>
        <v>15</v>
      </c>
      <c r="G794">
        <f>anotacoes!B794</f>
        <v>25</v>
      </c>
      <c r="H794" t="str">
        <f>anotacoes!K794</f>
        <v xml:space="preserve"> 00:02:22,690</v>
      </c>
      <c r="I794" t="str">
        <f>anotacoes!L794</f>
        <v xml:space="preserve"> 00:02:23,119</v>
      </c>
      <c r="J794" t="str">
        <f>IF(L794="PAUSE",E794,IF(anotacoes!G798=conversao_anotacoes!C794,conversao_anotacoes!C794,conversao_anotacoes!D794))</f>
        <v>BISCHOF</v>
      </c>
      <c r="K794" t="str">
        <f t="shared" si="24"/>
        <v>RAJABLI</v>
      </c>
      <c r="L794" t="str">
        <f>UPPER(anotacoes!H794)</f>
        <v>FINTA</v>
      </c>
      <c r="M794" t="str">
        <f>IF(OR(L794="ATTACK",L794="FINTA"),"&lt;TECNICA&gt;",UPPER(anotacoes!I794))</f>
        <v>&lt;TECNICA&gt;</v>
      </c>
      <c r="N794" t="str">
        <f>IF(OR(L794="ATTACK",L794="FINTA"),UPPER(anotacoes!I794),"")</f>
        <v>DEASHI HARAI RIGHT</v>
      </c>
      <c r="O794" s="6" t="str">
        <f>IF(anotacoes!N794=0,"",anotacoes!N794)</f>
        <v/>
      </c>
      <c r="P794" t="str">
        <f>IF(anotacoes!M794=0,"",UPPER(anotacoes!M794))</f>
        <v/>
      </c>
      <c r="Q794" t="str">
        <f t="shared" si="25"/>
        <v>INSERT INTO CONVERSAO_LUTA_ACAO (cd_conversao, id_luta, sequencia, momento_inicio, momento_fim, quem_faz, quem_sofre, acao_tipo, acao, tecnica, direcao, pontuacao) VALUES (1, 15, 25, TRIM(' 00:02:22,690'), TRIM(' 00:02:23,119'), 'BISCHOF', 'RAJABLI', 'FINTA', '&lt;TECNICA&gt;', 'DEASHI HARAI RIGHT', NULL, NULL)</v>
      </c>
      <c r="R794" t="s">
        <v>10327</v>
      </c>
    </row>
    <row r="795" spans="1:18" hidden="1" x14ac:dyDescent="0.25">
      <c r="A795" s="7">
        <f>anotacoes!D795</f>
        <v>40670</v>
      </c>
      <c r="B795" t="str">
        <f>anotacoes!C795</f>
        <v>GRAND PRIX BAKU 2011</v>
      </c>
      <c r="C795" t="str">
        <f>anotacoes!E795</f>
        <v>BISCHOF</v>
      </c>
      <c r="D795" t="str">
        <f>anotacoes!F795</f>
        <v>RAJABLI</v>
      </c>
      <c r="E795" t="s">
        <v>10325</v>
      </c>
      <c r="F795">
        <f>anotacoes!A795</f>
        <v>15</v>
      </c>
      <c r="G795">
        <f>anotacoes!B795</f>
        <v>26</v>
      </c>
      <c r="H795" t="str">
        <f>anotacoes!K795</f>
        <v xml:space="preserve"> 00:02:23,119</v>
      </c>
      <c r="I795" t="str">
        <f>anotacoes!L795</f>
        <v xml:space="preserve"> 00:02:30,667</v>
      </c>
      <c r="J795" t="str">
        <f>IF(L795="PAUSE",E795,IF(anotacoes!G799=conversao_anotacoes!C795,conversao_anotacoes!C795,conversao_anotacoes!D795))</f>
        <v>BISCHOF</v>
      </c>
      <c r="K795" t="str">
        <f t="shared" si="24"/>
        <v>RAJABLI</v>
      </c>
      <c r="L795" t="str">
        <f>UPPER(anotacoes!H795)</f>
        <v>GRIP TIME</v>
      </c>
      <c r="M795" t="str">
        <f>IF(OR(L795="ATTACK",L795="FINTA"),"&lt;TECNICA&gt;",UPPER(anotacoes!I795))</f>
        <v>RIGHT COLLAR LEFT SLEEVE</v>
      </c>
      <c r="N795" t="str">
        <f>IF(OR(L795="ATTACK",L795="FINTA"),UPPER(anotacoes!I795),"")</f>
        <v/>
      </c>
      <c r="O795" s="6" t="str">
        <f>IF(anotacoes!N795=0,"",anotacoes!N795)</f>
        <v/>
      </c>
      <c r="P795" t="str">
        <f>IF(anotacoes!M795=0,"",UPPER(anotacoes!M795))</f>
        <v/>
      </c>
      <c r="Q795" t="str">
        <f t="shared" si="25"/>
        <v>INSERT INTO CONVERSAO_LUTA_ACAO (cd_conversao, id_luta, sequencia, momento_inicio, momento_fim, quem_faz, quem_sofre, acao_tipo, acao, tecnica, direcao, pontuacao) VALUES (1, 15, 26, TRIM(' 00:02:23,119'), TRIM(' 00:02:30,667'), 'BISCHOF', 'RAJABLI', 'GRIP TIME', 'RIGHT COLLAR LEFT SLEEVE', NULL, NULL, NULL)</v>
      </c>
      <c r="R795" t="s">
        <v>10327</v>
      </c>
    </row>
    <row r="796" spans="1:18" hidden="1" x14ac:dyDescent="0.25">
      <c r="A796" s="7">
        <f>anotacoes!D796</f>
        <v>40670</v>
      </c>
      <c r="B796" t="str">
        <f>anotacoes!C796</f>
        <v>GRAND PRIX BAKU 2011</v>
      </c>
      <c r="C796" t="str">
        <f>anotacoes!E796</f>
        <v>BISCHOF</v>
      </c>
      <c r="D796" t="str">
        <f>anotacoes!F796</f>
        <v>RAJABLI</v>
      </c>
      <c r="E796" t="s">
        <v>10325</v>
      </c>
      <c r="F796">
        <f>anotacoes!A796</f>
        <v>15</v>
      </c>
      <c r="G796">
        <f>anotacoes!B796</f>
        <v>27</v>
      </c>
      <c r="H796" t="str">
        <f>anotacoes!K796</f>
        <v xml:space="preserve"> 00:02:30,667</v>
      </c>
      <c r="I796" t="str">
        <f>anotacoes!L796</f>
        <v xml:space="preserve"> 00:02:30,667</v>
      </c>
      <c r="J796" t="str">
        <f>IF(L796="PAUSE",E796,IF(anotacoes!G800=conversao_anotacoes!C796,conversao_anotacoes!C796,conversao_anotacoes!D796))</f>
        <v>BISCHOF</v>
      </c>
      <c r="K796" t="str">
        <f t="shared" si="24"/>
        <v>RAJABLI</v>
      </c>
      <c r="L796" t="str">
        <f>UPPER(anotacoes!H796)</f>
        <v>FINTA</v>
      </c>
      <c r="M796" t="str">
        <f>IF(OR(L796="ATTACK",L796="FINTA"),"&lt;TECNICA&gt;",UPPER(anotacoes!I796))</f>
        <v>&lt;TECNICA&gt;</v>
      </c>
      <c r="N796" t="str">
        <f>IF(OR(L796="ATTACK",L796="FINTA"),UPPER(anotacoes!I796),"")</f>
        <v>KOUCHI GARI RIGHT</v>
      </c>
      <c r="O796" s="6" t="str">
        <f>IF(anotacoes!N796=0,"",anotacoes!N796)</f>
        <v/>
      </c>
      <c r="P796" t="str">
        <f>IF(anotacoes!M796=0,"",UPPER(anotacoes!M796))</f>
        <v/>
      </c>
      <c r="Q796" t="str">
        <f t="shared" si="25"/>
        <v>INSERT INTO CONVERSAO_LUTA_ACAO (cd_conversao, id_luta, sequencia, momento_inicio, momento_fim, quem_faz, quem_sofre, acao_tipo, acao, tecnica, direcao, pontuacao) VALUES (1, 15, 27, TRIM(' 00:02:30,667'), TRIM(' 00:02:30,667'), 'BISCHOF', 'RAJABLI', 'FINTA', '&lt;TECNICA&gt;', 'KOUCHI GARI RIGHT', NULL, NULL)</v>
      </c>
      <c r="R796" t="s">
        <v>10327</v>
      </c>
    </row>
    <row r="797" spans="1:18" hidden="1" x14ac:dyDescent="0.25">
      <c r="A797" s="7">
        <f>anotacoes!D797</f>
        <v>40670</v>
      </c>
      <c r="B797" t="str">
        <f>anotacoes!C797</f>
        <v>GRAND PRIX BAKU 2011</v>
      </c>
      <c r="C797" t="str">
        <f>anotacoes!E797</f>
        <v>BISCHOF</v>
      </c>
      <c r="D797" t="str">
        <f>anotacoes!F797</f>
        <v>RAJABLI</v>
      </c>
      <c r="E797" t="s">
        <v>10325</v>
      </c>
      <c r="F797">
        <f>anotacoes!A797</f>
        <v>15</v>
      </c>
      <c r="G797">
        <f>anotacoes!B797</f>
        <v>28</v>
      </c>
      <c r="H797" t="str">
        <f>anotacoes!K797</f>
        <v xml:space="preserve"> 00:02:30,667</v>
      </c>
      <c r="I797" t="str">
        <f>anotacoes!L797</f>
        <v xml:space="preserve"> 00:02:34,749</v>
      </c>
      <c r="J797" t="str">
        <f>IF(L797="PAUSE",E797,IF(anotacoes!G801=conversao_anotacoes!C797,conversao_anotacoes!C797,conversao_anotacoes!D797))</f>
        <v>BISCHOF</v>
      </c>
      <c r="K797" t="str">
        <f t="shared" si="24"/>
        <v>RAJABLI</v>
      </c>
      <c r="L797" t="str">
        <f>UPPER(anotacoes!H797)</f>
        <v>GRIP TIME</v>
      </c>
      <c r="M797" t="str">
        <f>IF(OR(L797="ATTACK",L797="FINTA"),"&lt;TECNICA&gt;",UPPER(anotacoes!I797))</f>
        <v>RIGHT COLLAR LEFT SLEEVE</v>
      </c>
      <c r="N797" t="str">
        <f>IF(OR(L797="ATTACK",L797="FINTA"),UPPER(anotacoes!I797),"")</f>
        <v/>
      </c>
      <c r="O797" s="6" t="str">
        <f>IF(anotacoes!N797=0,"",anotacoes!N797)</f>
        <v/>
      </c>
      <c r="P797" t="str">
        <f>IF(anotacoes!M797=0,"",UPPER(anotacoes!M797))</f>
        <v/>
      </c>
      <c r="Q797" t="str">
        <f t="shared" si="25"/>
        <v>INSERT INTO CONVERSAO_LUTA_ACAO (cd_conversao, id_luta, sequencia, momento_inicio, momento_fim, quem_faz, quem_sofre, acao_tipo, acao, tecnica, direcao, pontuacao) VALUES (1, 15, 28, TRIM(' 00:02:30,667'), TRIM(' 00:02:34,749'), 'BISCHOF', 'RAJABLI', 'GRIP TIME', 'RIGHT COLLAR LEFT SLEEVE', NULL, NULL, NULL)</v>
      </c>
      <c r="R797" t="s">
        <v>10327</v>
      </c>
    </row>
    <row r="798" spans="1:18" hidden="1" x14ac:dyDescent="0.25">
      <c r="A798" s="7">
        <f>anotacoes!D798</f>
        <v>40670</v>
      </c>
      <c r="B798" t="str">
        <f>anotacoes!C798</f>
        <v>GRAND PRIX BAKU 2011</v>
      </c>
      <c r="C798" t="str">
        <f>anotacoes!E798</f>
        <v>BISCHOF</v>
      </c>
      <c r="D798" t="str">
        <f>anotacoes!F798</f>
        <v>RAJABLI</v>
      </c>
      <c r="E798" t="s">
        <v>10325</v>
      </c>
      <c r="F798">
        <f>anotacoes!A798</f>
        <v>15</v>
      </c>
      <c r="G798">
        <f>anotacoes!B798</f>
        <v>29</v>
      </c>
      <c r="H798" t="str">
        <f>anotacoes!K798</f>
        <v xml:space="preserve"> 00:02:34,749</v>
      </c>
      <c r="I798" t="str">
        <f>anotacoes!L798</f>
        <v xml:space="preserve"> 00:02:36,907</v>
      </c>
      <c r="J798" t="str">
        <f>IF(L798="PAUSE",E798,IF(anotacoes!G802=conversao_anotacoes!C798,conversao_anotacoes!C798,conversao_anotacoes!D798))</f>
        <v>BISCHOF</v>
      </c>
      <c r="K798" t="str">
        <f t="shared" si="24"/>
        <v>RAJABLI</v>
      </c>
      <c r="L798" t="str">
        <f>UPPER(anotacoes!H798)</f>
        <v>GRIP TIME</v>
      </c>
      <c r="M798" t="str">
        <f>IF(OR(L798="ATTACK",L798="FINTA"),"&lt;TECNICA&gt;",UPPER(anotacoes!I798))</f>
        <v>RIGHT COLLAR</v>
      </c>
      <c r="N798" t="str">
        <f>IF(OR(L798="ATTACK",L798="FINTA"),UPPER(anotacoes!I798),"")</f>
        <v/>
      </c>
      <c r="O798" s="6" t="str">
        <f>IF(anotacoes!N798=0,"",anotacoes!N798)</f>
        <v/>
      </c>
      <c r="P798" t="str">
        <f>IF(anotacoes!M798=0,"",UPPER(anotacoes!M798))</f>
        <v/>
      </c>
      <c r="Q798" t="str">
        <f t="shared" si="25"/>
        <v>INSERT INTO CONVERSAO_LUTA_ACAO (cd_conversao, id_luta, sequencia, momento_inicio, momento_fim, quem_faz, quem_sofre, acao_tipo, acao, tecnica, direcao, pontuacao) VALUES (1, 15, 29, TRIM(' 00:02:34,749'), TRIM(' 00:02:36,907'), 'BISCHOF', 'RAJABLI', 'GRIP TIME', 'RIGHT COLLAR', NULL, NULL, NULL)</v>
      </c>
      <c r="R798" t="s">
        <v>10327</v>
      </c>
    </row>
    <row r="799" spans="1:18" hidden="1" x14ac:dyDescent="0.25">
      <c r="A799" s="7">
        <f>anotacoes!D799</f>
        <v>40670</v>
      </c>
      <c r="B799" t="str">
        <f>anotacoes!C799</f>
        <v>GRAND PRIX BAKU 2011</v>
      </c>
      <c r="C799" t="str">
        <f>anotacoes!E799</f>
        <v>BISCHOF</v>
      </c>
      <c r="D799" t="str">
        <f>anotacoes!F799</f>
        <v>RAJABLI</v>
      </c>
      <c r="E799" t="s">
        <v>10325</v>
      </c>
      <c r="F799">
        <f>anotacoes!A799</f>
        <v>15</v>
      </c>
      <c r="G799">
        <f>anotacoes!B799</f>
        <v>30</v>
      </c>
      <c r="H799" t="str">
        <f>anotacoes!K799</f>
        <v xml:space="preserve"> 00:02:36,907</v>
      </c>
      <c r="I799" t="str">
        <f>anotacoes!L799</f>
        <v xml:space="preserve"> 00:02:39,616</v>
      </c>
      <c r="J799" t="str">
        <f>IF(L799="PAUSE",E799,IF(anotacoes!G803=conversao_anotacoes!C799,conversao_anotacoes!C799,conversao_anotacoes!D799))</f>
        <v>BISCHOF</v>
      </c>
      <c r="K799" t="str">
        <f t="shared" si="24"/>
        <v>RAJABLI</v>
      </c>
      <c r="L799" t="str">
        <f>UPPER(anotacoes!H799)</f>
        <v>GRIP TIME</v>
      </c>
      <c r="M799" t="str">
        <f>IF(OR(L799="ATTACK",L799="FINTA"),"&lt;TECNICA&gt;",UPPER(anotacoes!I799))</f>
        <v>RIGHT COLLAR LEFT SLEEVE</v>
      </c>
      <c r="N799" t="str">
        <f>IF(OR(L799="ATTACK",L799="FINTA"),UPPER(anotacoes!I799),"")</f>
        <v/>
      </c>
      <c r="O799" s="6" t="str">
        <f>IF(anotacoes!N799=0,"",anotacoes!N799)</f>
        <v/>
      </c>
      <c r="P799" t="str">
        <f>IF(anotacoes!M799=0,"",UPPER(anotacoes!M799))</f>
        <v/>
      </c>
      <c r="Q799" t="str">
        <f t="shared" si="25"/>
        <v>INSERT INTO CONVERSAO_LUTA_ACAO (cd_conversao, id_luta, sequencia, momento_inicio, momento_fim, quem_faz, quem_sofre, acao_tipo, acao, tecnica, direcao, pontuacao) VALUES (1, 15, 30, TRIM(' 00:02:36,907'), TRIM(' 00:02:39,616'), 'BISCHOF', 'RAJABLI', 'GRIP TIME', 'RIGHT COLLAR LEFT SLEEVE', NULL, NULL, NULL)</v>
      </c>
      <c r="R799" t="s">
        <v>10327</v>
      </c>
    </row>
    <row r="800" spans="1:18" hidden="1" x14ac:dyDescent="0.25">
      <c r="A800" s="7">
        <f>anotacoes!D800</f>
        <v>40670</v>
      </c>
      <c r="B800" t="str">
        <f>anotacoes!C800</f>
        <v>GRAND PRIX BAKU 2011</v>
      </c>
      <c r="C800" t="str">
        <f>anotacoes!E800</f>
        <v>BISCHOF</v>
      </c>
      <c r="D800" t="str">
        <f>anotacoes!F800</f>
        <v>RAJABLI</v>
      </c>
      <c r="E800" t="s">
        <v>10325</v>
      </c>
      <c r="F800">
        <f>anotacoes!A800</f>
        <v>15</v>
      </c>
      <c r="G800">
        <f>anotacoes!B800</f>
        <v>31</v>
      </c>
      <c r="H800" t="str">
        <f>anotacoes!K800</f>
        <v xml:space="preserve"> 00:02:39,616</v>
      </c>
      <c r="I800" t="str">
        <f>anotacoes!L800</f>
        <v xml:space="preserve"> 00:02:39,616</v>
      </c>
      <c r="J800" t="str">
        <f>IF(L800="PAUSE",E800,IF(anotacoes!G804=conversao_anotacoes!C800,conversao_anotacoes!C800,conversao_anotacoes!D800))</f>
        <v>BISCHOF</v>
      </c>
      <c r="K800" t="str">
        <f t="shared" si="24"/>
        <v>RAJABLI</v>
      </c>
      <c r="L800" t="str">
        <f>UPPER(anotacoes!H800)</f>
        <v>FINTA</v>
      </c>
      <c r="M800" t="str">
        <f>IF(OR(L800="ATTACK",L800="FINTA"),"&lt;TECNICA&gt;",UPPER(anotacoes!I800))</f>
        <v>&lt;TECNICA&gt;</v>
      </c>
      <c r="N800" t="str">
        <f>IF(OR(L800="ATTACK",L800="FINTA"),UPPER(anotacoes!I800),"")</f>
        <v>DEASHI HARAI LEFT</v>
      </c>
      <c r="O800" s="6" t="str">
        <f>IF(anotacoes!N800=0,"",anotacoes!N800)</f>
        <v/>
      </c>
      <c r="P800" t="str">
        <f>IF(anotacoes!M800=0,"",UPPER(anotacoes!M800))</f>
        <v/>
      </c>
      <c r="Q800" t="str">
        <f t="shared" si="25"/>
        <v>INSERT INTO CONVERSAO_LUTA_ACAO (cd_conversao, id_luta, sequencia, momento_inicio, momento_fim, quem_faz, quem_sofre, acao_tipo, acao, tecnica, direcao, pontuacao) VALUES (1, 15, 31, TRIM(' 00:02:39,616'), TRIM(' 00:02:39,616'), 'BISCHOF', 'RAJABLI', 'FINTA', '&lt;TECNICA&gt;', 'DEASHI HARAI LEFT', NULL, NULL)</v>
      </c>
      <c r="R800" t="s">
        <v>10327</v>
      </c>
    </row>
    <row r="801" spans="1:18" hidden="1" x14ac:dyDescent="0.25">
      <c r="A801" s="7">
        <f>anotacoes!D801</f>
        <v>40670</v>
      </c>
      <c r="B801" t="str">
        <f>anotacoes!C801</f>
        <v>GRAND PRIX BAKU 2011</v>
      </c>
      <c r="C801" t="str">
        <f>anotacoes!E801</f>
        <v>BISCHOF</v>
      </c>
      <c r="D801" t="str">
        <f>anotacoes!F801</f>
        <v>RAJABLI</v>
      </c>
      <c r="E801" t="s">
        <v>10325</v>
      </c>
      <c r="F801">
        <f>anotacoes!A801</f>
        <v>15</v>
      </c>
      <c r="G801">
        <f>anotacoes!B801</f>
        <v>32</v>
      </c>
      <c r="H801" t="str">
        <f>anotacoes!K801</f>
        <v xml:space="preserve"> 00:02:39,616</v>
      </c>
      <c r="I801" t="str">
        <f>anotacoes!L801</f>
        <v xml:space="preserve"> 00:03:22,298</v>
      </c>
      <c r="J801" t="str">
        <f>IF(L801="PAUSE",E801,IF(anotacoes!G805=conversao_anotacoes!C801,conversao_anotacoes!C801,conversao_anotacoes!D801))</f>
        <v>BISCHOF</v>
      </c>
      <c r="K801" t="str">
        <f t="shared" si="24"/>
        <v>RAJABLI</v>
      </c>
      <c r="L801" t="str">
        <f>UPPER(anotacoes!H801)</f>
        <v>GRIP TIME</v>
      </c>
      <c r="M801" t="str">
        <f>IF(OR(L801="ATTACK",L801="FINTA"),"&lt;TECNICA&gt;",UPPER(anotacoes!I801))</f>
        <v>RIGHT COLLAR</v>
      </c>
      <c r="N801" t="str">
        <f>IF(OR(L801="ATTACK",L801="FINTA"),UPPER(anotacoes!I801),"")</f>
        <v/>
      </c>
      <c r="O801" s="6" t="str">
        <f>IF(anotacoes!N801=0,"",anotacoes!N801)</f>
        <v/>
      </c>
      <c r="P801" t="str">
        <f>IF(anotacoes!M801=0,"",UPPER(anotacoes!M801))</f>
        <v/>
      </c>
      <c r="Q801" t="str">
        <f t="shared" si="25"/>
        <v>INSERT INTO CONVERSAO_LUTA_ACAO (cd_conversao, id_luta, sequencia, momento_inicio, momento_fim, quem_faz, quem_sofre, acao_tipo, acao, tecnica, direcao, pontuacao) VALUES (1, 15, 32, TRIM(' 00:02:39,616'), TRIM(' 00:03:22,298'), 'BISCHOF', 'RAJABLI', 'GRIP TIME', 'RIGHT COLLAR', NULL, NULL, NULL)</v>
      </c>
      <c r="R801" t="s">
        <v>10327</v>
      </c>
    </row>
    <row r="802" spans="1:18" hidden="1" x14ac:dyDescent="0.25">
      <c r="A802" s="7">
        <f>anotacoes!D802</f>
        <v>40670</v>
      </c>
      <c r="B802" t="str">
        <f>anotacoes!C802</f>
        <v>GRAND PRIX BAKU 2011</v>
      </c>
      <c r="C802" t="str">
        <f>anotacoes!E802</f>
        <v>BISCHOF</v>
      </c>
      <c r="D802" t="str">
        <f>anotacoes!F802</f>
        <v>RAJABLI</v>
      </c>
      <c r="E802" t="s">
        <v>10325</v>
      </c>
      <c r="F802">
        <f>anotacoes!A802</f>
        <v>15</v>
      </c>
      <c r="G802">
        <f>anotacoes!B802</f>
        <v>33</v>
      </c>
      <c r="H802" t="str">
        <f>anotacoes!K802</f>
        <v xml:space="preserve"> 00:03:22,477</v>
      </c>
      <c r="I802" t="str">
        <f>anotacoes!L802</f>
        <v xml:space="preserve"> 00:03:31,926</v>
      </c>
      <c r="J802" t="str">
        <f>IF(L802="PAUSE",E802,IF(anotacoes!G806=conversao_anotacoes!C802,conversao_anotacoes!C802,conversao_anotacoes!D802))</f>
        <v>BISCHOF</v>
      </c>
      <c r="K802" t="str">
        <f t="shared" si="24"/>
        <v>RAJABLI</v>
      </c>
      <c r="L802" t="str">
        <f>UPPER(anotacoes!H802)</f>
        <v>GRIP TIME</v>
      </c>
      <c r="M802" t="str">
        <f>IF(OR(L802="ATTACK",L802="FINTA"),"&lt;TECNICA&gt;",UPPER(anotacoes!I802))</f>
        <v>RIGHT COLLAR LEFT SLEEVE</v>
      </c>
      <c r="N802" t="str">
        <f>IF(OR(L802="ATTACK",L802="FINTA"),UPPER(anotacoes!I802),"")</f>
        <v/>
      </c>
      <c r="O802" s="6" t="str">
        <f>IF(anotacoes!N802=0,"",anotacoes!N802)</f>
        <v/>
      </c>
      <c r="P802" t="str">
        <f>IF(anotacoes!M802=0,"",UPPER(anotacoes!M802))</f>
        <v/>
      </c>
      <c r="Q802" t="str">
        <f t="shared" si="25"/>
        <v>INSERT INTO CONVERSAO_LUTA_ACAO (cd_conversao, id_luta, sequencia, momento_inicio, momento_fim, quem_faz, quem_sofre, acao_tipo, acao, tecnica, direcao, pontuacao) VALUES (1, 15, 33, TRIM(' 00:03:22,477'), TRIM(' 00:03:31,926'), 'BISCHOF', 'RAJABLI', 'GRIP TIME', 'RIGHT COLLAR LEFT SLEEVE', NULL, NULL, NULL)</v>
      </c>
      <c r="R802" t="s">
        <v>10327</v>
      </c>
    </row>
    <row r="803" spans="1:18" hidden="1" x14ac:dyDescent="0.25">
      <c r="A803" s="7">
        <f>anotacoes!D803</f>
        <v>40670</v>
      </c>
      <c r="B803" t="str">
        <f>anotacoes!C803</f>
        <v>GRAND PRIX BAKU 2011</v>
      </c>
      <c r="C803" t="str">
        <f>anotacoes!E803</f>
        <v>BISCHOF</v>
      </c>
      <c r="D803" t="str">
        <f>anotacoes!F803</f>
        <v>RAJABLI</v>
      </c>
      <c r="E803" t="s">
        <v>10325</v>
      </c>
      <c r="F803">
        <f>anotacoes!A803</f>
        <v>15</v>
      </c>
      <c r="G803">
        <f>anotacoes!B803</f>
        <v>34</v>
      </c>
      <c r="H803" t="str">
        <f>anotacoes!K803</f>
        <v xml:space="preserve"> 00:03:32,113</v>
      </c>
      <c r="I803" t="str">
        <f>anotacoes!L803</f>
        <v xml:space="preserve"> 00:03:32,944</v>
      </c>
      <c r="J803" t="str">
        <f>IF(L803="PAUSE",E803,IF(anotacoes!G807=conversao_anotacoes!C803,conversao_anotacoes!C803,conversao_anotacoes!D803))</f>
        <v>BISCHOF</v>
      </c>
      <c r="K803" t="str">
        <f t="shared" si="24"/>
        <v>RAJABLI</v>
      </c>
      <c r="L803" t="str">
        <f>UPPER(anotacoes!H803)</f>
        <v>GRIP TIME</v>
      </c>
      <c r="M803" t="str">
        <f>IF(OR(L803="ATTACK",L803="FINTA"),"&lt;TECNICA&gt;",UPPER(anotacoes!I803))</f>
        <v>LEFT COLLAR RIGHT SLEEVE</v>
      </c>
      <c r="N803" t="str">
        <f>IF(OR(L803="ATTACK",L803="FINTA"),UPPER(anotacoes!I803),"")</f>
        <v/>
      </c>
      <c r="O803" s="6" t="str">
        <f>IF(anotacoes!N803=0,"",anotacoes!N803)</f>
        <v/>
      </c>
      <c r="P803" t="str">
        <f>IF(anotacoes!M803=0,"",UPPER(anotacoes!M803))</f>
        <v/>
      </c>
      <c r="Q803" t="str">
        <f t="shared" si="25"/>
        <v>INSERT INTO CONVERSAO_LUTA_ACAO (cd_conversao, id_luta, sequencia, momento_inicio, momento_fim, quem_faz, quem_sofre, acao_tipo, acao, tecnica, direcao, pontuacao) VALUES (1, 15, 34, TRIM(' 00:03:32,113'), TRIM(' 00:03:32,944'), 'BISCHOF', 'RAJABLI', 'GRIP TIME', 'LEFT COLLAR RIGHT SLEEVE', NULL, NULL, NULL)</v>
      </c>
      <c r="R803" t="s">
        <v>10327</v>
      </c>
    </row>
    <row r="804" spans="1:18" hidden="1" x14ac:dyDescent="0.25">
      <c r="A804" s="7">
        <f>anotacoes!D804</f>
        <v>40670</v>
      </c>
      <c r="B804" t="str">
        <f>anotacoes!C804</f>
        <v>GRAND PRIX BAKU 2011</v>
      </c>
      <c r="C804" t="str">
        <f>anotacoes!E804</f>
        <v>BISCHOF</v>
      </c>
      <c r="D804" t="str">
        <f>anotacoes!F804</f>
        <v>RAJABLI</v>
      </c>
      <c r="E804" t="s">
        <v>10325</v>
      </c>
      <c r="F804">
        <f>anotacoes!A804</f>
        <v>15</v>
      </c>
      <c r="G804">
        <f>anotacoes!B804</f>
        <v>35</v>
      </c>
      <c r="H804" t="str">
        <f>anotacoes!K804</f>
        <v xml:space="preserve"> 00:03:32,944</v>
      </c>
      <c r="I804" t="str">
        <f>anotacoes!L804</f>
        <v xml:space="preserve"> 00:03:33,726</v>
      </c>
      <c r="J804" t="str">
        <f>IF(L804="PAUSE",E804,IF(anotacoes!G808=conversao_anotacoes!C804,conversao_anotacoes!C804,conversao_anotacoes!D804))</f>
        <v>BISCHOF</v>
      </c>
      <c r="K804" t="str">
        <f t="shared" si="24"/>
        <v>RAJABLI</v>
      </c>
      <c r="L804" t="str">
        <f>UPPER(anotacoes!H804)</f>
        <v>ATTACK</v>
      </c>
      <c r="M804" t="str">
        <f>IF(OR(L804="ATTACK",L804="FINTA"),"&lt;TECNICA&gt;",UPPER(anotacoes!I804))</f>
        <v>&lt;TECNICA&gt;</v>
      </c>
      <c r="N804" t="str">
        <f>IF(OR(L804="ATTACK",L804="FINTA"),UPPER(anotacoes!I804),"")</f>
        <v>OUCHI GARI</v>
      </c>
      <c r="O804" s="6">
        <f>IF(anotacoes!N804=0,"",anotacoes!N804)</f>
        <v>2</v>
      </c>
      <c r="P804" t="str">
        <f>IF(anotacoes!M804=0,"",UPPER(anotacoes!M804))</f>
        <v/>
      </c>
      <c r="Q804" t="str">
        <f t="shared" si="25"/>
        <v>INSERT INTO CONVERSAO_LUTA_ACAO (cd_conversao, id_luta, sequencia, momento_inicio, momento_fim, quem_faz, quem_sofre, acao_tipo, acao, tecnica, direcao, pontuacao) VALUES (1, 15, 35, TRIM(' 00:03:32,944'), TRIM(' 00:03:33,726'), 'BISCHOF', 'RAJABLI', 'ATTACK', '&lt;TECNICA&gt;', 'OUCHI GARI', 2, NULL)</v>
      </c>
      <c r="R804" t="s">
        <v>10327</v>
      </c>
    </row>
    <row r="805" spans="1:18" hidden="1" x14ac:dyDescent="0.25">
      <c r="A805" s="7">
        <f>anotacoes!D805</f>
        <v>40670</v>
      </c>
      <c r="B805" t="str">
        <f>anotacoes!C805</f>
        <v>GRAND PRIX BAKU 2011</v>
      </c>
      <c r="C805" t="str">
        <f>anotacoes!E805</f>
        <v>BISCHOF</v>
      </c>
      <c r="D805" t="str">
        <f>anotacoes!F805</f>
        <v>RAJABLI</v>
      </c>
      <c r="E805" t="s">
        <v>10325</v>
      </c>
      <c r="F805">
        <f>anotacoes!A805</f>
        <v>15</v>
      </c>
      <c r="G805">
        <f>anotacoes!B805</f>
        <v>36</v>
      </c>
      <c r="H805" t="str">
        <f>anotacoes!K805</f>
        <v xml:space="preserve"> 00:03:33,726</v>
      </c>
      <c r="I805" t="str">
        <f>anotacoes!L805</f>
        <v xml:space="preserve"> 00:03:36,303</v>
      </c>
      <c r="J805" t="str">
        <f>IF(L805="PAUSE",E805,IF(anotacoes!G809=conversao_anotacoes!C805,conversao_anotacoes!C805,conversao_anotacoes!D805))</f>
        <v>BISCHOF</v>
      </c>
      <c r="K805" t="str">
        <f t="shared" si="24"/>
        <v>RAJABLI</v>
      </c>
      <c r="L805" t="str">
        <f>UPPER(anotacoes!H805)</f>
        <v>GRIP TIME</v>
      </c>
      <c r="M805" t="str">
        <f>IF(OR(L805="ATTACK",L805="FINTA"),"&lt;TECNICA&gt;",UPPER(anotacoes!I805))</f>
        <v>LEFT COLLAR RIGHT SLEEVE</v>
      </c>
      <c r="N805" t="str">
        <f>IF(OR(L805="ATTACK",L805="FINTA"),UPPER(anotacoes!I805),"")</f>
        <v/>
      </c>
      <c r="O805" s="6" t="str">
        <f>IF(anotacoes!N805=0,"",anotacoes!N805)</f>
        <v/>
      </c>
      <c r="P805" t="str">
        <f>IF(anotacoes!M805=0,"",UPPER(anotacoes!M805))</f>
        <v/>
      </c>
      <c r="Q805" t="str">
        <f t="shared" si="25"/>
        <v>INSERT INTO CONVERSAO_LUTA_ACAO (cd_conversao, id_luta, sequencia, momento_inicio, momento_fim, quem_faz, quem_sofre, acao_tipo, acao, tecnica, direcao, pontuacao) VALUES (1, 15, 36, TRIM(' 00:03:33,726'), TRIM(' 00:03:36,303'), 'BISCHOF', 'RAJABLI', 'GRIP TIME', 'LEFT COLLAR RIGHT SLEEVE', NULL, NULL, NULL)</v>
      </c>
      <c r="R805" t="s">
        <v>10327</v>
      </c>
    </row>
    <row r="806" spans="1:18" hidden="1" x14ac:dyDescent="0.25">
      <c r="A806" s="7">
        <f>anotacoes!D806</f>
        <v>40670</v>
      </c>
      <c r="B806" t="str">
        <f>anotacoes!C806</f>
        <v>GRAND PRIX BAKU 2011</v>
      </c>
      <c r="C806" t="str">
        <f>anotacoes!E806</f>
        <v>BISCHOF</v>
      </c>
      <c r="D806" t="str">
        <f>anotacoes!F806</f>
        <v>RAJABLI</v>
      </c>
      <c r="E806" t="s">
        <v>10325</v>
      </c>
      <c r="F806">
        <f>anotacoes!A806</f>
        <v>15</v>
      </c>
      <c r="G806">
        <f>anotacoes!B806</f>
        <v>37</v>
      </c>
      <c r="H806" t="str">
        <f>anotacoes!K806</f>
        <v xml:space="preserve"> 00:03:36,303</v>
      </c>
      <c r="I806" t="str">
        <f>anotacoes!L806</f>
        <v xml:space="preserve"> 00:03:37,231</v>
      </c>
      <c r="J806" t="str">
        <f>IF(L806="PAUSE",E806,IF(anotacoes!G810=conversao_anotacoes!C806,conversao_anotacoes!C806,conversao_anotacoes!D806))</f>
        <v>BISCHOF</v>
      </c>
      <c r="K806" t="str">
        <f t="shared" si="24"/>
        <v>RAJABLI</v>
      </c>
      <c r="L806" t="str">
        <f>UPPER(anotacoes!H806)</f>
        <v>DEFENSE</v>
      </c>
      <c r="M806" t="str">
        <f>IF(OR(L806="ATTACK",L806="FINTA"),"&lt;TECNICA&gt;",UPPER(anotacoes!I806))</f>
        <v>TAE-SABAKI LEFT INCLINED</v>
      </c>
      <c r="N806" t="str">
        <f>IF(OR(L806="ATTACK",L806="FINTA"),UPPER(anotacoes!I806),"")</f>
        <v/>
      </c>
      <c r="O806" s="6" t="str">
        <f>IF(anotacoes!N806=0,"",anotacoes!N806)</f>
        <v/>
      </c>
      <c r="P806" t="str">
        <f>IF(anotacoes!M806=0,"",UPPER(anotacoes!M806))</f>
        <v/>
      </c>
      <c r="Q806" t="str">
        <f t="shared" si="25"/>
        <v>INSERT INTO CONVERSAO_LUTA_ACAO (cd_conversao, id_luta, sequencia, momento_inicio, momento_fim, quem_faz, quem_sofre, acao_tipo, acao, tecnica, direcao, pontuacao) VALUES (1, 15, 37, TRIM(' 00:03:36,303'), TRIM(' 00:03:37,231'), 'BISCHOF', 'RAJABLI', 'DEFENSE', 'TAE-SABAKI LEFT INCLINED', NULL, NULL, NULL)</v>
      </c>
      <c r="R806" t="s">
        <v>10327</v>
      </c>
    </row>
    <row r="807" spans="1:18" hidden="1" x14ac:dyDescent="0.25">
      <c r="A807" s="7">
        <f>anotacoes!D807</f>
        <v>40670</v>
      </c>
      <c r="B807" t="str">
        <f>anotacoes!C807</f>
        <v>GRAND PRIX BAKU 2011</v>
      </c>
      <c r="C807" t="str">
        <f>anotacoes!E807</f>
        <v>BISCHOF</v>
      </c>
      <c r="D807" t="str">
        <f>anotacoes!F807</f>
        <v>RAJABLI</v>
      </c>
      <c r="E807" t="s">
        <v>10325</v>
      </c>
      <c r="F807">
        <f>anotacoes!A807</f>
        <v>15</v>
      </c>
      <c r="G807">
        <f>anotacoes!B807</f>
        <v>38</v>
      </c>
      <c r="H807" t="str">
        <f>anotacoes!K807</f>
        <v xml:space="preserve"> 00:03:37,402</v>
      </c>
      <c r="I807" t="str">
        <f>anotacoes!L807</f>
        <v xml:space="preserve"> 00:03:41,004</v>
      </c>
      <c r="J807" t="str">
        <f>IF(L807="PAUSE",E807,IF(anotacoes!G811=conversao_anotacoes!C807,conversao_anotacoes!C807,conversao_anotacoes!D807))</f>
        <v>BISCHOF</v>
      </c>
      <c r="K807" t="str">
        <f t="shared" si="24"/>
        <v>RAJABLI</v>
      </c>
      <c r="L807" t="str">
        <f>UPPER(anotacoes!H807)</f>
        <v>GROUNDWORK COMBAT</v>
      </c>
      <c r="M807" t="str">
        <f>IF(OR(L807="ATTACK",L807="FINTA"),"&lt;TECNICA&gt;",UPPER(anotacoes!I807))</f>
        <v>TRYING TO ATTACK</v>
      </c>
      <c r="N807" t="str">
        <f>IF(OR(L807="ATTACK",L807="FINTA"),UPPER(anotacoes!I807),"")</f>
        <v/>
      </c>
      <c r="O807" s="6" t="str">
        <f>IF(anotacoes!N807=0,"",anotacoes!N807)</f>
        <v/>
      </c>
      <c r="P807" t="str">
        <f>IF(anotacoes!M807=0,"",UPPER(anotacoes!M807))</f>
        <v/>
      </c>
      <c r="Q807" t="str">
        <f t="shared" si="25"/>
        <v>INSERT INTO CONVERSAO_LUTA_ACAO (cd_conversao, id_luta, sequencia, momento_inicio, momento_fim, quem_faz, quem_sofre, acao_tipo, acao, tecnica, direcao, pontuacao) VALUES (1, 15, 38, TRIM(' 00:03:37,402'), TRIM(' 00:03:41,004'), 'BISCHOF', 'RAJABLI', 'GROUNDWORK COMBAT', 'TRYING TO ATTACK', NULL, NULL, NULL)</v>
      </c>
      <c r="R807" t="s">
        <v>10327</v>
      </c>
    </row>
    <row r="808" spans="1:18" hidden="1" x14ac:dyDescent="0.25">
      <c r="A808" s="7">
        <f>anotacoes!D808</f>
        <v>40670</v>
      </c>
      <c r="B808" t="str">
        <f>anotacoes!C808</f>
        <v>GRAND PRIX BAKU 2011</v>
      </c>
      <c r="C808" t="str">
        <f>anotacoes!E808</f>
        <v>BISCHOF</v>
      </c>
      <c r="D808" t="str">
        <f>anotacoes!F808</f>
        <v>RAJABLI</v>
      </c>
      <c r="E808" t="s">
        <v>10325</v>
      </c>
      <c r="F808">
        <f>anotacoes!A808</f>
        <v>15</v>
      </c>
      <c r="G808">
        <f>anotacoes!B808</f>
        <v>39</v>
      </c>
      <c r="H808" t="str">
        <f>anotacoes!K808</f>
        <v xml:space="preserve"> 00:03:41,191</v>
      </c>
      <c r="I808" t="str">
        <f>anotacoes!L808</f>
        <v xml:space="preserve"> 00:03:52,399</v>
      </c>
      <c r="J808" t="str">
        <f>IF(L808="PAUSE",E808,IF(anotacoes!G812=conversao_anotacoes!C808,conversao_anotacoes!C808,conversao_anotacoes!D808))</f>
        <v>&lt;ARBITRO_DESCONHECIDO&gt;</v>
      </c>
      <c r="K808" t="str">
        <f t="shared" si="24"/>
        <v/>
      </c>
      <c r="L808" t="str">
        <f>UPPER(anotacoes!H808)</f>
        <v>PAUSE</v>
      </c>
      <c r="M808" t="str">
        <f>IF(OR(L808="ATTACK",L808="FINTA"),"&lt;TECNICA&gt;",UPPER(anotacoes!I808))</f>
        <v>&lt;NAO_CLASSIFICADO&gt;</v>
      </c>
      <c r="N808" t="str">
        <f>IF(OR(L808="ATTACK",L808="FINTA"),UPPER(anotacoes!I808),"")</f>
        <v/>
      </c>
      <c r="O808" s="6" t="str">
        <f>IF(anotacoes!N808=0,"",anotacoes!N808)</f>
        <v/>
      </c>
      <c r="P808" t="str">
        <f>IF(anotacoes!M808=0,"",UPPER(anotacoes!M808))</f>
        <v/>
      </c>
      <c r="Q808" t="str">
        <f t="shared" si="25"/>
        <v>INSERT INTO CONVERSAO_LUTA_ACAO (cd_conversao, id_luta, sequencia, momento_inicio, momento_fim, quem_faz, quem_sofre, acao_tipo, acao, tecnica, direcao, pontuacao) VALUES (1, 15, 39, TRIM(' 00:03:41,191'), TRIM(' 00:03:52,399'), '&lt;ARBITRO_DESCONHECIDO&gt;', '', 'PAUSE', '&lt;NAO_CLASSIFICADO&gt;', NULL, NULL, NULL)</v>
      </c>
      <c r="R808" t="s">
        <v>10327</v>
      </c>
    </row>
    <row r="809" spans="1:18" hidden="1" x14ac:dyDescent="0.25">
      <c r="A809" s="7">
        <f>anotacoes!D809</f>
        <v>40670</v>
      </c>
      <c r="B809" t="str">
        <f>anotacoes!C809</f>
        <v>GRAND PRIX BAKU 2011</v>
      </c>
      <c r="C809" t="str">
        <f>anotacoes!E809</f>
        <v>BISCHOF</v>
      </c>
      <c r="D809" t="str">
        <f>anotacoes!F809</f>
        <v>RAJABLI</v>
      </c>
      <c r="E809" t="s">
        <v>10325</v>
      </c>
      <c r="F809">
        <f>anotacoes!A809</f>
        <v>15</v>
      </c>
      <c r="G809">
        <f>anotacoes!B809</f>
        <v>40</v>
      </c>
      <c r="H809" t="str">
        <f>anotacoes!K809</f>
        <v xml:space="preserve"> 00:03:52,591</v>
      </c>
      <c r="I809" t="str">
        <f>anotacoes!L809</f>
        <v xml:space="preserve"> 00:03:54,533</v>
      </c>
      <c r="J809" t="str">
        <f>IF(L809="PAUSE",E809,IF(anotacoes!G813=conversao_anotacoes!C809,conversao_anotacoes!C809,conversao_anotacoes!D809))</f>
        <v>BISCHOF</v>
      </c>
      <c r="K809" t="str">
        <f t="shared" si="24"/>
        <v>RAJABLI</v>
      </c>
      <c r="L809" t="str">
        <f>UPPER(anotacoes!H809)</f>
        <v>DISPLACEMENT</v>
      </c>
      <c r="M809" t="str">
        <f>IF(OR(L809="ATTACK",L809="FINTA"),"&lt;TECNICA&gt;",UPPER(anotacoes!I809))</f>
        <v>2-3 STEP HESITANT RIGHT</v>
      </c>
      <c r="N809" t="str">
        <f>IF(OR(L809="ATTACK",L809="FINTA"),UPPER(anotacoes!I809),"")</f>
        <v/>
      </c>
      <c r="O809" s="6" t="str">
        <f>IF(anotacoes!N809=0,"",anotacoes!N809)</f>
        <v/>
      </c>
      <c r="P809" t="str">
        <f>IF(anotacoes!M809=0,"",UPPER(anotacoes!M809))</f>
        <v/>
      </c>
      <c r="Q809" t="str">
        <f t="shared" si="25"/>
        <v>INSERT INTO CONVERSAO_LUTA_ACAO (cd_conversao, id_luta, sequencia, momento_inicio, momento_fim, quem_faz, quem_sofre, acao_tipo, acao, tecnica, direcao, pontuacao) VALUES (1, 15, 40, TRIM(' 00:03:52,591'), TRIM(' 00:03:54,533'), 'BISCHOF', 'RAJABLI', 'DISPLACEMENT', '2-3 STEP HESITANT RIGHT', NULL, NULL, NULL)</v>
      </c>
      <c r="R809" t="s">
        <v>10327</v>
      </c>
    </row>
    <row r="810" spans="1:18" hidden="1" x14ac:dyDescent="0.25">
      <c r="A810" s="7">
        <f>anotacoes!D810</f>
        <v>40670</v>
      </c>
      <c r="B810" t="str">
        <f>anotacoes!C810</f>
        <v>GRAND PRIX BAKU 2011</v>
      </c>
      <c r="C810" t="str">
        <f>anotacoes!E810</f>
        <v>BISCHOF</v>
      </c>
      <c r="D810" t="str">
        <f>anotacoes!F810</f>
        <v>RAJABLI</v>
      </c>
      <c r="E810" t="s">
        <v>10325</v>
      </c>
      <c r="F810">
        <f>anotacoes!A810</f>
        <v>15</v>
      </c>
      <c r="G810">
        <f>anotacoes!B810</f>
        <v>41</v>
      </c>
      <c r="H810" t="str">
        <f>anotacoes!K810</f>
        <v xml:space="preserve"> 00:03:54,533</v>
      </c>
      <c r="I810" t="str">
        <f>anotacoes!L810</f>
        <v xml:space="preserve"> 00:03:59,856</v>
      </c>
      <c r="J810" t="str">
        <f>IF(L810="PAUSE",E810,IF(anotacoes!G814=conversao_anotacoes!C810,conversao_anotacoes!C810,conversao_anotacoes!D810))</f>
        <v>BISCHOF</v>
      </c>
      <c r="K810" t="str">
        <f t="shared" si="24"/>
        <v>RAJABLI</v>
      </c>
      <c r="L810" t="str">
        <f>UPPER(anotacoes!H810)</f>
        <v>GRIP TIME</v>
      </c>
      <c r="M810" t="str">
        <f>IF(OR(L810="ATTACK",L810="FINTA"),"&lt;TECNICA&gt;",UPPER(anotacoes!I810))</f>
        <v>RIGHT COLLAR LEFT SLEEVE</v>
      </c>
      <c r="N810" t="str">
        <f>IF(OR(L810="ATTACK",L810="FINTA"),UPPER(anotacoes!I810),"")</f>
        <v/>
      </c>
      <c r="O810" s="6" t="str">
        <f>IF(anotacoes!N810=0,"",anotacoes!N810)</f>
        <v/>
      </c>
      <c r="P810" t="str">
        <f>IF(anotacoes!M810=0,"",UPPER(anotacoes!M810))</f>
        <v/>
      </c>
      <c r="Q810" t="str">
        <f t="shared" si="25"/>
        <v>INSERT INTO CONVERSAO_LUTA_ACAO (cd_conversao, id_luta, sequencia, momento_inicio, momento_fim, quem_faz, quem_sofre, acao_tipo, acao, tecnica, direcao, pontuacao) VALUES (1, 15, 41, TRIM(' 00:03:54,533'), TRIM(' 00:03:59,856'), 'BISCHOF', 'RAJABLI', 'GRIP TIME', 'RIGHT COLLAR LEFT SLEEVE', NULL, NULL, NULL)</v>
      </c>
      <c r="R810" t="s">
        <v>10327</v>
      </c>
    </row>
    <row r="811" spans="1:18" hidden="1" x14ac:dyDescent="0.25">
      <c r="A811" s="7">
        <f>anotacoes!D811</f>
        <v>40670</v>
      </c>
      <c r="B811" t="str">
        <f>anotacoes!C811</f>
        <v>GRAND PRIX BAKU 2011</v>
      </c>
      <c r="C811" t="str">
        <f>anotacoes!E811</f>
        <v>BISCHOF</v>
      </c>
      <c r="D811" t="str">
        <f>anotacoes!F811</f>
        <v>RAJABLI</v>
      </c>
      <c r="E811" t="s">
        <v>10325</v>
      </c>
      <c r="F811">
        <f>anotacoes!A811</f>
        <v>15</v>
      </c>
      <c r="G811">
        <f>anotacoes!B811</f>
        <v>42</v>
      </c>
      <c r="H811" t="str">
        <f>anotacoes!K811</f>
        <v xml:space="preserve"> 00:03:59,856</v>
      </c>
      <c r="I811" t="str">
        <f>anotacoes!L811</f>
        <v xml:space="preserve"> 00:03:59,856</v>
      </c>
      <c r="J811" t="str">
        <f>IF(L811="PAUSE",E811,IF(anotacoes!G815=conversao_anotacoes!C811,conversao_anotacoes!C811,conversao_anotacoes!D811))</f>
        <v>BISCHOF</v>
      </c>
      <c r="K811" t="str">
        <f t="shared" si="24"/>
        <v>RAJABLI</v>
      </c>
      <c r="L811" t="str">
        <f>UPPER(anotacoes!H811)</f>
        <v>ATTACK</v>
      </c>
      <c r="M811" t="str">
        <f>IF(OR(L811="ATTACK",L811="FINTA"),"&lt;TECNICA&gt;",UPPER(anotacoes!I811))</f>
        <v>&lt;TECNICA&gt;</v>
      </c>
      <c r="N811" t="str">
        <f>IF(OR(L811="ATTACK",L811="FINTA"),UPPER(anotacoes!I811),"")</f>
        <v>KOUCHI GARI</v>
      </c>
      <c r="O811" s="6">
        <f>IF(anotacoes!N811=0,"",anotacoes!N811)</f>
        <v>7</v>
      </c>
      <c r="P811" t="str">
        <f>IF(anotacoes!M811=0,"",UPPER(anotacoes!M811))</f>
        <v/>
      </c>
      <c r="Q811" t="str">
        <f t="shared" si="25"/>
        <v>INSERT INTO CONVERSAO_LUTA_ACAO (cd_conversao, id_luta, sequencia, momento_inicio, momento_fim, quem_faz, quem_sofre, acao_tipo, acao, tecnica, direcao, pontuacao) VALUES (1, 15, 42, TRIM(' 00:03:59,856'), TRIM(' 00:03:59,856'), 'BISCHOF', 'RAJABLI', 'ATTACK', '&lt;TECNICA&gt;', 'KOUCHI GARI', 7, NULL)</v>
      </c>
      <c r="R811" t="s">
        <v>10327</v>
      </c>
    </row>
    <row r="812" spans="1:18" hidden="1" x14ac:dyDescent="0.25">
      <c r="A812" s="7">
        <f>anotacoes!D812</f>
        <v>40670</v>
      </c>
      <c r="B812" t="str">
        <f>anotacoes!C812</f>
        <v>GRAND PRIX BAKU 2011</v>
      </c>
      <c r="C812" t="str">
        <f>anotacoes!E812</f>
        <v>BISCHOF</v>
      </c>
      <c r="D812" t="str">
        <f>anotacoes!F812</f>
        <v>RAJABLI</v>
      </c>
      <c r="E812" t="s">
        <v>10325</v>
      </c>
      <c r="F812">
        <f>anotacoes!A812</f>
        <v>15</v>
      </c>
      <c r="G812">
        <f>anotacoes!B812</f>
        <v>43</v>
      </c>
      <c r="H812" t="str">
        <f>anotacoes!K812</f>
        <v xml:space="preserve"> 00:03:59,856</v>
      </c>
      <c r="I812" t="str">
        <f>anotacoes!L812</f>
        <v xml:space="preserve"> 00:04:04,254</v>
      </c>
      <c r="J812" t="str">
        <f>IF(L812="PAUSE",E812,IF(anotacoes!G816=conversao_anotacoes!C812,conversao_anotacoes!C812,conversao_anotacoes!D812))</f>
        <v>BISCHOF</v>
      </c>
      <c r="K812" t="str">
        <f t="shared" si="24"/>
        <v>RAJABLI</v>
      </c>
      <c r="L812" t="str">
        <f>UPPER(anotacoes!H812)</f>
        <v>GRIP TIME</v>
      </c>
      <c r="M812" t="str">
        <f>IF(OR(L812="ATTACK",L812="FINTA"),"&lt;TECNICA&gt;",UPPER(anotacoes!I812))</f>
        <v>RIGHT COLLAR LEFT SLEEVE</v>
      </c>
      <c r="N812" t="str">
        <f>IF(OR(L812="ATTACK",L812="FINTA"),UPPER(anotacoes!I812),"")</f>
        <v/>
      </c>
      <c r="O812" s="6" t="str">
        <f>IF(anotacoes!N812=0,"",anotacoes!N812)</f>
        <v/>
      </c>
      <c r="P812" t="str">
        <f>IF(anotacoes!M812=0,"",UPPER(anotacoes!M812))</f>
        <v/>
      </c>
      <c r="Q812" t="str">
        <f t="shared" si="25"/>
        <v>INSERT INTO CONVERSAO_LUTA_ACAO (cd_conversao, id_luta, sequencia, momento_inicio, momento_fim, quem_faz, quem_sofre, acao_tipo, acao, tecnica, direcao, pontuacao) VALUES (1, 15, 43, TRIM(' 00:03:59,856'), TRIM(' 00:04:04,254'), 'BISCHOF', 'RAJABLI', 'GRIP TIME', 'RIGHT COLLAR LEFT SLEEVE', NULL, NULL, NULL)</v>
      </c>
      <c r="R812" t="s">
        <v>10327</v>
      </c>
    </row>
    <row r="813" spans="1:18" hidden="1" x14ac:dyDescent="0.25">
      <c r="A813" s="7">
        <f>anotacoes!D813</f>
        <v>40670</v>
      </c>
      <c r="B813" t="str">
        <f>anotacoes!C813</f>
        <v>GRAND PRIX BAKU 2011</v>
      </c>
      <c r="C813" t="str">
        <f>anotacoes!E813</f>
        <v>BISCHOF</v>
      </c>
      <c r="D813" t="str">
        <f>anotacoes!F813</f>
        <v>RAJABLI</v>
      </c>
      <c r="E813" t="s">
        <v>10325</v>
      </c>
      <c r="F813">
        <f>anotacoes!A813</f>
        <v>15</v>
      </c>
      <c r="G813">
        <f>anotacoes!B813</f>
        <v>44</v>
      </c>
      <c r="H813" t="str">
        <f>anotacoes!K813</f>
        <v xml:space="preserve"> 00:04:04,548</v>
      </c>
      <c r="I813" t="str">
        <f>anotacoes!L813</f>
        <v xml:space="preserve"> 00:05:10,686</v>
      </c>
      <c r="J813" t="str">
        <f>IF(L813="PAUSE",E813,IF(anotacoes!G817=conversao_anotacoes!C813,conversao_anotacoes!C813,conversao_anotacoes!D813))</f>
        <v>BISCHOF</v>
      </c>
      <c r="K813" t="str">
        <f t="shared" si="24"/>
        <v>RAJABLI</v>
      </c>
      <c r="L813" t="str">
        <f>UPPER(anotacoes!H813)</f>
        <v>DISPLACEMENT</v>
      </c>
      <c r="M813" t="str">
        <f>IF(OR(L813="ATTACK",L813="FINTA"),"&lt;TECNICA&gt;",UPPER(anotacoes!I813))</f>
        <v>TRY TO GRIP WITH CONTACT</v>
      </c>
      <c r="N813" t="str">
        <f>IF(OR(L813="ATTACK",L813="FINTA"),UPPER(anotacoes!I813),"")</f>
        <v/>
      </c>
      <c r="O813" s="6" t="str">
        <f>IF(anotacoes!N813=0,"",anotacoes!N813)</f>
        <v/>
      </c>
      <c r="P813" t="str">
        <f>IF(anotacoes!M813=0,"",UPPER(anotacoes!M813))</f>
        <v/>
      </c>
      <c r="Q813" t="str">
        <f t="shared" si="25"/>
        <v>INSERT INTO CONVERSAO_LUTA_ACAO (cd_conversao, id_luta, sequencia, momento_inicio, momento_fim, quem_faz, quem_sofre, acao_tipo, acao, tecnica, direcao, pontuacao) VALUES (1, 15, 44, TRIM(' 00:04:04,548'), TRIM(' 00:05:10,686'), 'BISCHOF', 'RAJABLI', 'DISPLACEMENT', 'TRY TO GRIP WITH CONTACT', NULL, NULL, NULL)</v>
      </c>
      <c r="R813" t="s">
        <v>10327</v>
      </c>
    </row>
    <row r="814" spans="1:18" hidden="1" x14ac:dyDescent="0.25">
      <c r="A814" s="7">
        <f>anotacoes!D814</f>
        <v>40670</v>
      </c>
      <c r="B814" t="str">
        <f>anotacoes!C814</f>
        <v>GRAND PRIX BAKU 2011</v>
      </c>
      <c r="C814" t="str">
        <f>anotacoes!E814</f>
        <v>BISCHOF</v>
      </c>
      <c r="D814" t="str">
        <f>anotacoes!F814</f>
        <v>RAJABLI</v>
      </c>
      <c r="E814" t="s">
        <v>10325</v>
      </c>
      <c r="F814">
        <f>anotacoes!A814</f>
        <v>15</v>
      </c>
      <c r="G814">
        <f>anotacoes!B814</f>
        <v>45</v>
      </c>
      <c r="H814" t="str">
        <f>anotacoes!K814</f>
        <v xml:space="preserve"> 00:05:10,686</v>
      </c>
      <c r="I814" t="str">
        <f>anotacoes!L814</f>
        <v xml:space="preserve"> 00:05:15,491</v>
      </c>
      <c r="J814" t="str">
        <f>IF(L814="PAUSE",E814,IF(anotacoes!G818=conversao_anotacoes!C814,conversao_anotacoes!C814,conversao_anotacoes!D814))</f>
        <v>BISCHOF</v>
      </c>
      <c r="K814" t="str">
        <f t="shared" si="24"/>
        <v>RAJABLI</v>
      </c>
      <c r="L814" t="str">
        <f>UPPER(anotacoes!H814)</f>
        <v>GRIP TIME</v>
      </c>
      <c r="M814" t="str">
        <f>IF(OR(L814="ATTACK",L814="FINTA"),"&lt;TECNICA&gt;",UPPER(anotacoes!I814))</f>
        <v>RIGHT COLLAR</v>
      </c>
      <c r="N814" t="str">
        <f>IF(OR(L814="ATTACK",L814="FINTA"),UPPER(anotacoes!I814),"")</f>
        <v/>
      </c>
      <c r="O814" s="6" t="str">
        <f>IF(anotacoes!N814=0,"",anotacoes!N814)</f>
        <v/>
      </c>
      <c r="P814" t="str">
        <f>IF(anotacoes!M814=0,"",UPPER(anotacoes!M814))</f>
        <v/>
      </c>
      <c r="Q814" t="str">
        <f t="shared" si="25"/>
        <v>INSERT INTO CONVERSAO_LUTA_ACAO (cd_conversao, id_luta, sequencia, momento_inicio, momento_fim, quem_faz, quem_sofre, acao_tipo, acao, tecnica, direcao, pontuacao) VALUES (1, 15, 45, TRIM(' 00:05:10,686'), TRIM(' 00:05:15,491'), 'BISCHOF', 'RAJABLI', 'GRIP TIME', 'RIGHT COLLAR', NULL, NULL, NULL)</v>
      </c>
      <c r="R814" t="s">
        <v>10327</v>
      </c>
    </row>
    <row r="815" spans="1:18" hidden="1" x14ac:dyDescent="0.25">
      <c r="A815" s="7">
        <f>anotacoes!D815</f>
        <v>40670</v>
      </c>
      <c r="B815" t="str">
        <f>anotacoes!C815</f>
        <v>GRAND PRIX BAKU 2011</v>
      </c>
      <c r="C815" t="str">
        <f>anotacoes!E815</f>
        <v>BISCHOF</v>
      </c>
      <c r="D815" t="str">
        <f>anotacoes!F815</f>
        <v>RAJABLI</v>
      </c>
      <c r="E815" t="s">
        <v>10325</v>
      </c>
      <c r="F815">
        <f>anotacoes!A815</f>
        <v>15</v>
      </c>
      <c r="G815">
        <f>anotacoes!B815</f>
        <v>46</v>
      </c>
      <c r="H815" t="str">
        <f>anotacoes!K815</f>
        <v xml:space="preserve"> 00:05:15,491</v>
      </c>
      <c r="I815" t="str">
        <f>anotacoes!L815</f>
        <v xml:space="preserve"> 00:05:18,511</v>
      </c>
      <c r="J815" t="str">
        <f>IF(L815="PAUSE",E815,IF(anotacoes!G819=conversao_anotacoes!C815,conversao_anotacoes!C815,conversao_anotacoes!D815))</f>
        <v>BISCHOF</v>
      </c>
      <c r="K815" t="str">
        <f t="shared" si="24"/>
        <v>RAJABLI</v>
      </c>
      <c r="L815" t="str">
        <f>UPPER(anotacoes!H815)</f>
        <v>GRIP TIME</v>
      </c>
      <c r="M815" t="str">
        <f>IF(OR(L815="ATTACK",L815="FINTA"),"&lt;TECNICA&gt;",UPPER(anotacoes!I815))</f>
        <v>RIGHT COLLAR LEFT SLEEVE</v>
      </c>
      <c r="N815" t="str">
        <f>IF(OR(L815="ATTACK",L815="FINTA"),UPPER(anotacoes!I815),"")</f>
        <v/>
      </c>
      <c r="O815" s="6" t="str">
        <f>IF(anotacoes!N815=0,"",anotacoes!N815)</f>
        <v/>
      </c>
      <c r="P815" t="str">
        <f>IF(anotacoes!M815=0,"",UPPER(anotacoes!M815))</f>
        <v/>
      </c>
      <c r="Q815" t="str">
        <f t="shared" si="25"/>
        <v>INSERT INTO CONVERSAO_LUTA_ACAO (cd_conversao, id_luta, sequencia, momento_inicio, momento_fim, quem_faz, quem_sofre, acao_tipo, acao, tecnica, direcao, pontuacao) VALUES (1, 15, 46, TRIM(' 00:05:15,491'), TRIM(' 00:05:18,511'), 'BISCHOF', 'RAJABLI', 'GRIP TIME', 'RIGHT COLLAR LEFT SLEEVE', NULL, NULL, NULL)</v>
      </c>
      <c r="R815" t="s">
        <v>10327</v>
      </c>
    </row>
    <row r="816" spans="1:18" hidden="1" x14ac:dyDescent="0.25">
      <c r="A816" s="7">
        <f>anotacoes!D816</f>
        <v>40670</v>
      </c>
      <c r="B816" t="str">
        <f>anotacoes!C816</f>
        <v>GRAND PRIX BAKU 2011</v>
      </c>
      <c r="C816" t="str">
        <f>anotacoes!E816</f>
        <v>BISCHOF</v>
      </c>
      <c r="D816" t="str">
        <f>anotacoes!F816</f>
        <v>RAJABLI</v>
      </c>
      <c r="E816" t="s">
        <v>10325</v>
      </c>
      <c r="F816">
        <f>anotacoes!A816</f>
        <v>15</v>
      </c>
      <c r="G816">
        <f>anotacoes!B816</f>
        <v>47</v>
      </c>
      <c r="H816" t="str">
        <f>anotacoes!K816</f>
        <v xml:space="preserve"> 00:05:18,511</v>
      </c>
      <c r="I816" t="str">
        <f>anotacoes!L816</f>
        <v xml:space="preserve"> 00:05:20,575</v>
      </c>
      <c r="J816" t="str">
        <f>IF(L816="PAUSE",E816,IF(anotacoes!G820=conversao_anotacoes!C816,conversao_anotacoes!C816,conversao_anotacoes!D816))</f>
        <v>BISCHOF</v>
      </c>
      <c r="K816" t="str">
        <f t="shared" si="24"/>
        <v>RAJABLI</v>
      </c>
      <c r="L816" t="str">
        <f>UPPER(anotacoes!H816)</f>
        <v>DISPLACEMENT</v>
      </c>
      <c r="M816" t="str">
        <f>IF(OR(L816="ATTACK",L816="FINTA"),"&lt;TECNICA&gt;",UPPER(anotacoes!I816))</f>
        <v>TRY TO GRIP WITH CONTACT</v>
      </c>
      <c r="N816" t="str">
        <f>IF(OR(L816="ATTACK",L816="FINTA"),UPPER(anotacoes!I816),"")</f>
        <v/>
      </c>
      <c r="O816" s="6" t="str">
        <f>IF(anotacoes!N816=0,"",anotacoes!N816)</f>
        <v/>
      </c>
      <c r="P816" t="str">
        <f>IF(anotacoes!M816=0,"",UPPER(anotacoes!M816))</f>
        <v/>
      </c>
      <c r="Q816" t="str">
        <f t="shared" si="25"/>
        <v>INSERT INTO CONVERSAO_LUTA_ACAO (cd_conversao, id_luta, sequencia, momento_inicio, momento_fim, quem_faz, quem_sofre, acao_tipo, acao, tecnica, direcao, pontuacao) VALUES (1, 15, 47, TRIM(' 00:05:18,511'), TRIM(' 00:05:20,575'), 'BISCHOF', 'RAJABLI', 'DISPLACEMENT', 'TRY TO GRIP WITH CONTACT', NULL, NULL, NULL)</v>
      </c>
      <c r="R816" t="s">
        <v>10327</v>
      </c>
    </row>
    <row r="817" spans="1:18" hidden="1" x14ac:dyDescent="0.25">
      <c r="A817" s="7">
        <f>anotacoes!D817</f>
        <v>40670</v>
      </c>
      <c r="B817" t="str">
        <f>anotacoes!C817</f>
        <v>GRAND PRIX BAKU 2011</v>
      </c>
      <c r="C817" t="str">
        <f>anotacoes!E817</f>
        <v>BISCHOF</v>
      </c>
      <c r="D817" t="str">
        <f>anotacoes!F817</f>
        <v>RAJABLI</v>
      </c>
      <c r="E817" t="s">
        <v>10325</v>
      </c>
      <c r="F817">
        <f>anotacoes!A817</f>
        <v>15</v>
      </c>
      <c r="G817">
        <f>anotacoes!B817</f>
        <v>48</v>
      </c>
      <c r="H817" t="str">
        <f>anotacoes!K817</f>
        <v xml:space="preserve"> 00:05:20,575</v>
      </c>
      <c r="I817" t="str">
        <f>anotacoes!L817</f>
        <v xml:space="preserve"> 00:05:27,560</v>
      </c>
      <c r="J817" t="str">
        <f>IF(L817="PAUSE",E817,IF(anotacoes!G821=conversao_anotacoes!C817,conversao_anotacoes!C817,conversao_anotacoes!D817))</f>
        <v>BISCHOF</v>
      </c>
      <c r="K817" t="str">
        <f t="shared" si="24"/>
        <v>RAJABLI</v>
      </c>
      <c r="L817" t="str">
        <f>UPPER(anotacoes!H817)</f>
        <v>GRIP TIME</v>
      </c>
      <c r="M817" t="str">
        <f>IF(OR(L817="ATTACK",L817="FINTA"),"&lt;TECNICA&gt;",UPPER(anotacoes!I817))</f>
        <v>RIGHT COLLAR</v>
      </c>
      <c r="N817" t="str">
        <f>IF(OR(L817="ATTACK",L817="FINTA"),UPPER(anotacoes!I817),"")</f>
        <v/>
      </c>
      <c r="O817" s="6" t="str">
        <f>IF(anotacoes!N817=0,"",anotacoes!N817)</f>
        <v/>
      </c>
      <c r="P817" t="str">
        <f>IF(anotacoes!M817=0,"",UPPER(anotacoes!M817))</f>
        <v/>
      </c>
      <c r="Q817" t="str">
        <f t="shared" si="25"/>
        <v>INSERT INTO CONVERSAO_LUTA_ACAO (cd_conversao, id_luta, sequencia, momento_inicio, momento_fim, quem_faz, quem_sofre, acao_tipo, acao, tecnica, direcao, pontuacao) VALUES (1, 15, 48, TRIM(' 00:05:20,575'), TRIM(' 00:05:27,560'), 'BISCHOF', 'RAJABLI', 'GRIP TIME', 'RIGHT COLLAR', NULL, NULL, NULL)</v>
      </c>
      <c r="R817" t="s">
        <v>10327</v>
      </c>
    </row>
    <row r="818" spans="1:18" hidden="1" x14ac:dyDescent="0.25">
      <c r="A818" s="7">
        <f>anotacoes!D818</f>
        <v>40670</v>
      </c>
      <c r="B818" t="str">
        <f>anotacoes!C818</f>
        <v>GRAND PRIX BAKU 2011</v>
      </c>
      <c r="C818" t="str">
        <f>anotacoes!E818</f>
        <v>BISCHOF</v>
      </c>
      <c r="D818" t="str">
        <f>anotacoes!F818</f>
        <v>RAJABLI</v>
      </c>
      <c r="E818" t="s">
        <v>10325</v>
      </c>
      <c r="F818">
        <f>anotacoes!A818</f>
        <v>15</v>
      </c>
      <c r="G818">
        <f>anotacoes!B818</f>
        <v>49</v>
      </c>
      <c r="H818" t="str">
        <f>anotacoes!K818</f>
        <v xml:space="preserve"> 00:05:27,560</v>
      </c>
      <c r="I818" t="str">
        <f>anotacoes!L818</f>
        <v xml:space="preserve"> 00:05:28,507</v>
      </c>
      <c r="J818" t="str">
        <f>IF(L818="PAUSE",E818,IF(anotacoes!G822=conversao_anotacoes!C818,conversao_anotacoes!C818,conversao_anotacoes!D818))</f>
        <v>BISCHOF</v>
      </c>
      <c r="K818" t="str">
        <f t="shared" si="24"/>
        <v>RAJABLI</v>
      </c>
      <c r="L818" t="str">
        <f>UPPER(anotacoes!H818)</f>
        <v>ATTACK</v>
      </c>
      <c r="M818" t="str">
        <f>IF(OR(L818="ATTACK",L818="FINTA"),"&lt;TECNICA&gt;",UPPER(anotacoes!I818))</f>
        <v>&lt;TECNICA&gt;</v>
      </c>
      <c r="N818" t="str">
        <f>IF(OR(L818="ATTACK",L818="FINTA"),UPPER(anotacoes!I818),"")</f>
        <v>KOUCHI MAKIKOMI</v>
      </c>
      <c r="O818" s="6">
        <f>IF(anotacoes!N818=0,"",anotacoes!N818)</f>
        <v>8</v>
      </c>
      <c r="P818" t="str">
        <f>IF(anotacoes!M818=0,"",UPPER(anotacoes!M818))</f>
        <v/>
      </c>
      <c r="Q818" t="str">
        <f t="shared" si="25"/>
        <v>INSERT INTO CONVERSAO_LUTA_ACAO (cd_conversao, id_luta, sequencia, momento_inicio, momento_fim, quem_faz, quem_sofre, acao_tipo, acao, tecnica, direcao, pontuacao) VALUES (1, 15, 49, TRIM(' 00:05:27,560'), TRIM(' 00:05:28,507'), 'BISCHOF', 'RAJABLI', 'ATTACK', '&lt;TECNICA&gt;', 'KOUCHI MAKIKOMI', 8, NULL)</v>
      </c>
      <c r="R818" t="s">
        <v>10327</v>
      </c>
    </row>
    <row r="819" spans="1:18" hidden="1" x14ac:dyDescent="0.25">
      <c r="A819" s="7">
        <f>anotacoes!D819</f>
        <v>40670</v>
      </c>
      <c r="B819" t="str">
        <f>anotacoes!C819</f>
        <v>GRAND PRIX BAKU 2011</v>
      </c>
      <c r="C819" t="str">
        <f>anotacoes!E819</f>
        <v>BISCHOF</v>
      </c>
      <c r="D819" t="str">
        <f>anotacoes!F819</f>
        <v>RAJABLI</v>
      </c>
      <c r="E819" t="s">
        <v>10325</v>
      </c>
      <c r="F819">
        <f>anotacoes!A819</f>
        <v>15</v>
      </c>
      <c r="G819">
        <f>anotacoes!B819</f>
        <v>50</v>
      </c>
      <c r="H819" t="str">
        <f>anotacoes!K819</f>
        <v xml:space="preserve"> 00:05:28,507</v>
      </c>
      <c r="I819" t="str">
        <f>anotacoes!L819</f>
        <v xml:space="preserve"> 00:05:31,797</v>
      </c>
      <c r="J819" t="str">
        <f>IF(L819="PAUSE",E819,IF(anotacoes!G823=conversao_anotacoes!C819,conversao_anotacoes!C819,conversao_anotacoes!D819))</f>
        <v>BISCHOF</v>
      </c>
      <c r="K819" t="str">
        <f t="shared" si="24"/>
        <v>RAJABLI</v>
      </c>
      <c r="L819" t="str">
        <f>UPPER(anotacoes!H819)</f>
        <v>GROUNDWORK COMBAT</v>
      </c>
      <c r="M819" t="str">
        <f>IF(OR(L819="ATTACK",L819="FINTA"),"&lt;TECNICA&gt;",UPPER(anotacoes!I819))</f>
        <v>DEFENSIVE POSITION</v>
      </c>
      <c r="N819" t="str">
        <f>IF(OR(L819="ATTACK",L819="FINTA"),UPPER(anotacoes!I819),"")</f>
        <v/>
      </c>
      <c r="O819" s="6" t="str">
        <f>IF(anotacoes!N819=0,"",anotacoes!N819)</f>
        <v/>
      </c>
      <c r="P819" t="str">
        <f>IF(anotacoes!M819=0,"",UPPER(anotacoes!M819))</f>
        <v/>
      </c>
      <c r="Q819" t="str">
        <f t="shared" si="25"/>
        <v>INSERT INTO CONVERSAO_LUTA_ACAO (cd_conversao, id_luta, sequencia, momento_inicio, momento_fim, quem_faz, quem_sofre, acao_tipo, acao, tecnica, direcao, pontuacao) VALUES (1, 15, 50, TRIM(' 00:05:28,507'), TRIM(' 00:05:31,797'), 'BISCHOF', 'RAJABLI', 'GROUNDWORK COMBAT', 'DEFENSIVE POSITION', NULL, NULL, NULL)</v>
      </c>
      <c r="R819" t="s">
        <v>10327</v>
      </c>
    </row>
    <row r="820" spans="1:18" hidden="1" x14ac:dyDescent="0.25">
      <c r="A820" s="7">
        <f>anotacoes!D820</f>
        <v>40670</v>
      </c>
      <c r="B820" t="str">
        <f>anotacoes!C820</f>
        <v>GRAND PRIX BAKU 2011</v>
      </c>
      <c r="C820" t="str">
        <f>anotacoes!E820</f>
        <v>BISCHOF</v>
      </c>
      <c r="D820" t="str">
        <f>anotacoes!F820</f>
        <v>RAJABLI</v>
      </c>
      <c r="E820" t="s">
        <v>10325</v>
      </c>
      <c r="F820">
        <f>anotacoes!A820</f>
        <v>15</v>
      </c>
      <c r="G820">
        <f>anotacoes!B820</f>
        <v>51</v>
      </c>
      <c r="H820" t="str">
        <f>anotacoes!K820</f>
        <v xml:space="preserve"> 00:05:32,006</v>
      </c>
      <c r="I820" t="str">
        <f>anotacoes!L820</f>
        <v xml:space="preserve"> 00:05:39,316</v>
      </c>
      <c r="J820" t="str">
        <f>IF(L820="PAUSE",E820,IF(anotacoes!G824=conversao_anotacoes!C820,conversao_anotacoes!C820,conversao_anotacoes!D820))</f>
        <v>&lt;ARBITRO_DESCONHECIDO&gt;</v>
      </c>
      <c r="K820" t="str">
        <f t="shared" si="24"/>
        <v/>
      </c>
      <c r="L820" t="str">
        <f>UPPER(anotacoes!H820)</f>
        <v>PAUSE</v>
      </c>
      <c r="M820" t="str">
        <f>IF(OR(L820="ATTACK",L820="FINTA"),"&lt;TECNICA&gt;",UPPER(anotacoes!I820))</f>
        <v>&lt;NAO_CLASSIFICADO&gt;</v>
      </c>
      <c r="N820" t="str">
        <f>IF(OR(L820="ATTACK",L820="FINTA"),UPPER(anotacoes!I820),"")</f>
        <v/>
      </c>
      <c r="O820" s="6" t="str">
        <f>IF(anotacoes!N820=0,"",anotacoes!N820)</f>
        <v/>
      </c>
      <c r="P820" t="str">
        <f>IF(anotacoes!M820=0,"",UPPER(anotacoes!M820))</f>
        <v/>
      </c>
      <c r="Q820" t="str">
        <f t="shared" si="25"/>
        <v>INSERT INTO CONVERSAO_LUTA_ACAO (cd_conversao, id_luta, sequencia, momento_inicio, momento_fim, quem_faz, quem_sofre, acao_tipo, acao, tecnica, direcao, pontuacao) VALUES (1, 15, 51, TRIM(' 00:05:32,006'), TRIM(' 00:05:39,316'), '&lt;ARBITRO_DESCONHECIDO&gt;', '', 'PAUSE', '&lt;NAO_CLASSIFICADO&gt;', NULL, NULL, NULL)</v>
      </c>
      <c r="R820" t="s">
        <v>10327</v>
      </c>
    </row>
    <row r="821" spans="1:18" hidden="1" x14ac:dyDescent="0.25">
      <c r="A821" s="7">
        <f>anotacoes!D821</f>
        <v>40670</v>
      </c>
      <c r="B821" t="str">
        <f>anotacoes!C821</f>
        <v>GRAND PRIX BAKU 2011</v>
      </c>
      <c r="C821" t="str">
        <f>anotacoes!E821</f>
        <v>BISCHOF</v>
      </c>
      <c r="D821" t="str">
        <f>anotacoes!F821</f>
        <v>RAJABLI</v>
      </c>
      <c r="E821" t="s">
        <v>10325</v>
      </c>
      <c r="F821">
        <f>anotacoes!A821</f>
        <v>15</v>
      </c>
      <c r="G821">
        <f>anotacoes!B821</f>
        <v>52</v>
      </c>
      <c r="H821" t="str">
        <f>anotacoes!K821</f>
        <v xml:space="preserve"> 00:05:39,722</v>
      </c>
      <c r="I821" t="str">
        <f>anotacoes!L821</f>
        <v xml:space="preserve"> 00:05:42,749</v>
      </c>
      <c r="J821" t="str">
        <f>IF(L821="PAUSE",E821,IF(anotacoes!G825=conversao_anotacoes!C821,conversao_anotacoes!C821,conversao_anotacoes!D821))</f>
        <v>BISCHOF</v>
      </c>
      <c r="K821" t="str">
        <f t="shared" si="24"/>
        <v>RAJABLI</v>
      </c>
      <c r="L821" t="str">
        <f>UPPER(anotacoes!H821)</f>
        <v>DISPLACEMENT</v>
      </c>
      <c r="M821" t="str">
        <f>IF(OR(L821="ATTACK",L821="FINTA"),"&lt;TECNICA&gt;",UPPER(anotacoes!I821))</f>
        <v>2-3 STEP HESITANT RIGHT</v>
      </c>
      <c r="N821" t="str">
        <f>IF(OR(L821="ATTACK",L821="FINTA"),UPPER(anotacoes!I821),"")</f>
        <v/>
      </c>
      <c r="O821" s="6" t="str">
        <f>IF(anotacoes!N821=0,"",anotacoes!N821)</f>
        <v/>
      </c>
      <c r="P821" t="str">
        <f>IF(anotacoes!M821=0,"",UPPER(anotacoes!M821))</f>
        <v/>
      </c>
      <c r="Q821" t="str">
        <f t="shared" si="25"/>
        <v>INSERT INTO CONVERSAO_LUTA_ACAO (cd_conversao, id_luta, sequencia, momento_inicio, momento_fim, quem_faz, quem_sofre, acao_tipo, acao, tecnica, direcao, pontuacao) VALUES (1, 15, 52, TRIM(' 00:05:39,722'), TRIM(' 00:05:42,749'), 'BISCHOF', 'RAJABLI', 'DISPLACEMENT', '2-3 STEP HESITANT RIGHT', NULL, NULL, NULL)</v>
      </c>
      <c r="R821" t="s">
        <v>10327</v>
      </c>
    </row>
    <row r="822" spans="1:18" hidden="1" x14ac:dyDescent="0.25">
      <c r="A822" s="7">
        <f>anotacoes!D822</f>
        <v>40670</v>
      </c>
      <c r="B822" t="str">
        <f>anotacoes!C822</f>
        <v>GRAND PRIX BAKU 2011</v>
      </c>
      <c r="C822" t="str">
        <f>anotacoes!E822</f>
        <v>BISCHOF</v>
      </c>
      <c r="D822" t="str">
        <f>anotacoes!F822</f>
        <v>RAJABLI</v>
      </c>
      <c r="E822" t="s">
        <v>10325</v>
      </c>
      <c r="F822">
        <f>anotacoes!A822</f>
        <v>15</v>
      </c>
      <c r="G822">
        <f>anotacoes!B822</f>
        <v>53</v>
      </c>
      <c r="H822" t="str">
        <f>anotacoes!K822</f>
        <v xml:space="preserve"> 00:05:42,969</v>
      </c>
      <c r="I822" t="str">
        <f>anotacoes!L822</f>
        <v xml:space="preserve"> 00:05:55,116</v>
      </c>
      <c r="J822" t="str">
        <f>IF(L822="PAUSE",E822,IF(anotacoes!G826=conversao_anotacoes!C822,conversao_anotacoes!C822,conversao_anotacoes!D822))</f>
        <v>BISCHOF</v>
      </c>
      <c r="K822" t="str">
        <f t="shared" si="24"/>
        <v>RAJABLI</v>
      </c>
      <c r="L822" t="str">
        <f>UPPER(anotacoes!H822)</f>
        <v>GRIP TIME</v>
      </c>
      <c r="M822" t="str">
        <f>IF(OR(L822="ATTACK",L822="FINTA"),"&lt;TECNICA&gt;",UPPER(anotacoes!I822))</f>
        <v>RIGHT COLLAR LEFT SLEEVE</v>
      </c>
      <c r="N822" t="str">
        <f>IF(OR(L822="ATTACK",L822="FINTA"),UPPER(anotacoes!I822),"")</f>
        <v/>
      </c>
      <c r="O822" s="6" t="str">
        <f>IF(anotacoes!N822=0,"",anotacoes!N822)</f>
        <v/>
      </c>
      <c r="P822" t="str">
        <f>IF(anotacoes!M822=0,"",UPPER(anotacoes!M822))</f>
        <v/>
      </c>
      <c r="Q822" t="str">
        <f t="shared" si="25"/>
        <v>INSERT INTO CONVERSAO_LUTA_ACAO (cd_conversao, id_luta, sequencia, momento_inicio, momento_fim, quem_faz, quem_sofre, acao_tipo, acao, tecnica, direcao, pontuacao) VALUES (1, 15, 53, TRIM(' 00:05:42,969'), TRIM(' 00:05:55,116'), 'BISCHOF', 'RAJABLI', 'GRIP TIME', 'RIGHT COLLAR LEFT SLEEVE', NULL, NULL, NULL)</v>
      </c>
      <c r="R822" t="s">
        <v>10327</v>
      </c>
    </row>
    <row r="823" spans="1:18" hidden="1" x14ac:dyDescent="0.25">
      <c r="A823" s="7">
        <f>anotacoes!D823</f>
        <v>40670</v>
      </c>
      <c r="B823" t="str">
        <f>anotacoes!C823</f>
        <v>GRAND PRIX BAKU 2011</v>
      </c>
      <c r="C823" t="str">
        <f>anotacoes!E823</f>
        <v>BISCHOF</v>
      </c>
      <c r="D823" t="str">
        <f>anotacoes!F823</f>
        <v>RAJABLI</v>
      </c>
      <c r="E823" t="s">
        <v>10325</v>
      </c>
      <c r="F823">
        <f>anotacoes!A823</f>
        <v>15</v>
      </c>
      <c r="G823">
        <f>anotacoes!B823</f>
        <v>54</v>
      </c>
      <c r="H823" t="str">
        <f>anotacoes!K823</f>
        <v xml:space="preserve"> 00:05:55,116</v>
      </c>
      <c r="I823" t="str">
        <f>anotacoes!L823</f>
        <v xml:space="preserve"> 00:06:44,723</v>
      </c>
      <c r="J823" t="str">
        <f>IF(L823="PAUSE",E823,IF(anotacoes!G827=conversao_anotacoes!C823,conversao_anotacoes!C823,conversao_anotacoes!D823))</f>
        <v>BISCHOF</v>
      </c>
      <c r="K823" t="str">
        <f t="shared" si="24"/>
        <v>RAJABLI</v>
      </c>
      <c r="L823" t="str">
        <f>UPPER(anotacoes!H823)</f>
        <v>GRIP TIME</v>
      </c>
      <c r="M823" t="str">
        <f>IF(OR(L823="ATTACK",L823="FINTA"),"&lt;TECNICA&gt;",UPPER(anotacoes!I823))</f>
        <v>RIGHT COLLAR</v>
      </c>
      <c r="N823" t="str">
        <f>IF(OR(L823="ATTACK",L823="FINTA"),UPPER(anotacoes!I823),"")</f>
        <v/>
      </c>
      <c r="O823" s="6" t="str">
        <f>IF(anotacoes!N823=0,"",anotacoes!N823)</f>
        <v/>
      </c>
      <c r="P823" t="str">
        <f>IF(anotacoes!M823=0,"",UPPER(anotacoes!M823))</f>
        <v/>
      </c>
      <c r="Q823" t="str">
        <f t="shared" si="25"/>
        <v>INSERT INTO CONVERSAO_LUTA_ACAO (cd_conversao, id_luta, sequencia, momento_inicio, momento_fim, quem_faz, quem_sofre, acao_tipo, acao, tecnica, direcao, pontuacao) VALUES (1, 15, 54, TRIM(' 00:05:55,116'), TRIM(' 00:06:44,723'), 'BISCHOF', 'RAJABLI', 'GRIP TIME', 'RIGHT COLLAR', NULL, NULL, NULL)</v>
      </c>
      <c r="R823" t="s">
        <v>10327</v>
      </c>
    </row>
    <row r="824" spans="1:18" hidden="1" x14ac:dyDescent="0.25">
      <c r="A824" s="7">
        <f>anotacoes!D824</f>
        <v>40670</v>
      </c>
      <c r="B824" t="str">
        <f>anotacoes!C824</f>
        <v>GRAND PRIX BAKU 2011</v>
      </c>
      <c r="C824" t="str">
        <f>anotacoes!E824</f>
        <v>BISCHOF</v>
      </c>
      <c r="D824" t="str">
        <f>anotacoes!F824</f>
        <v>RAJABLI</v>
      </c>
      <c r="E824" t="s">
        <v>10325</v>
      </c>
      <c r="F824">
        <f>anotacoes!A824</f>
        <v>15</v>
      </c>
      <c r="G824">
        <f>anotacoes!B824</f>
        <v>55</v>
      </c>
      <c r="H824" t="str">
        <f>anotacoes!K824</f>
        <v xml:space="preserve"> 00:06:44,723</v>
      </c>
      <c r="I824" t="str">
        <f>anotacoes!L824</f>
        <v xml:space="preserve"> 00:06:44,723</v>
      </c>
      <c r="J824" t="str">
        <f>IF(L824="PAUSE",E824,IF(anotacoes!G828=conversao_anotacoes!C824,conversao_anotacoes!C824,conversao_anotacoes!D824))</f>
        <v>BISCHOF</v>
      </c>
      <c r="K824" t="str">
        <f t="shared" si="24"/>
        <v>RAJABLI</v>
      </c>
      <c r="L824" t="str">
        <f>UPPER(anotacoes!H824)</f>
        <v>FINTA</v>
      </c>
      <c r="M824" t="str">
        <f>IF(OR(L824="ATTACK",L824="FINTA"),"&lt;TECNICA&gt;",UPPER(anotacoes!I824))</f>
        <v>&lt;TECNICA&gt;</v>
      </c>
      <c r="N824" t="str">
        <f>IF(OR(L824="ATTACK",L824="FINTA"),UPPER(anotacoes!I824),"")</f>
        <v>SASSAE TSURI KOMI ASHI LEFT</v>
      </c>
      <c r="O824" s="6" t="str">
        <f>IF(anotacoes!N824=0,"",anotacoes!N824)</f>
        <v/>
      </c>
      <c r="P824" t="str">
        <f>IF(anotacoes!M824=0,"",UPPER(anotacoes!M824))</f>
        <v/>
      </c>
      <c r="Q824" t="str">
        <f t="shared" si="25"/>
        <v>INSERT INTO CONVERSAO_LUTA_ACAO (cd_conversao, id_luta, sequencia, momento_inicio, momento_fim, quem_faz, quem_sofre, acao_tipo, acao, tecnica, direcao, pontuacao) VALUES (1, 15, 55, TRIM(' 00:06:44,723'), TRIM(' 00:06:44,723'), 'BISCHOF', 'RAJABLI', 'FINTA', '&lt;TECNICA&gt;', 'SASSAE TSURI KOMI ASHI LEFT', NULL, NULL)</v>
      </c>
      <c r="R824" t="s">
        <v>10327</v>
      </c>
    </row>
    <row r="825" spans="1:18" hidden="1" x14ac:dyDescent="0.25">
      <c r="A825" s="7">
        <f>anotacoes!D825</f>
        <v>40670</v>
      </c>
      <c r="B825" t="str">
        <f>anotacoes!C825</f>
        <v>GRAND PRIX BAKU 2011</v>
      </c>
      <c r="C825" t="str">
        <f>anotacoes!E825</f>
        <v>BISCHOF</v>
      </c>
      <c r="D825" t="str">
        <f>anotacoes!F825</f>
        <v>RAJABLI</v>
      </c>
      <c r="E825" t="s">
        <v>10325</v>
      </c>
      <c r="F825">
        <f>anotacoes!A825</f>
        <v>15</v>
      </c>
      <c r="G825">
        <f>anotacoes!B825</f>
        <v>56</v>
      </c>
      <c r="H825" t="str">
        <f>anotacoes!K825</f>
        <v xml:space="preserve"> 00:06:44,723</v>
      </c>
      <c r="I825" t="str">
        <f>anotacoes!L825</f>
        <v xml:space="preserve"> 00:06:49,577</v>
      </c>
      <c r="J825" t="str">
        <f>IF(L825="PAUSE",E825,IF(anotacoes!G829=conversao_anotacoes!C825,conversao_anotacoes!C825,conversao_anotacoes!D825))</f>
        <v>BISCHOF</v>
      </c>
      <c r="K825" t="str">
        <f t="shared" si="24"/>
        <v>RAJABLI</v>
      </c>
      <c r="L825" t="str">
        <f>UPPER(anotacoes!H825)</f>
        <v>GRIP TIME</v>
      </c>
      <c r="M825" t="str">
        <f>IF(OR(L825="ATTACK",L825="FINTA"),"&lt;TECNICA&gt;",UPPER(anotacoes!I825))</f>
        <v>RIGHT COLLAR</v>
      </c>
      <c r="N825" t="str">
        <f>IF(OR(L825="ATTACK",L825="FINTA"),UPPER(anotacoes!I825),"")</f>
        <v/>
      </c>
      <c r="O825" s="6" t="str">
        <f>IF(anotacoes!N825=0,"",anotacoes!N825)</f>
        <v/>
      </c>
      <c r="P825" t="str">
        <f>IF(anotacoes!M825=0,"",UPPER(anotacoes!M825))</f>
        <v/>
      </c>
      <c r="Q825" t="str">
        <f t="shared" si="25"/>
        <v>INSERT INTO CONVERSAO_LUTA_ACAO (cd_conversao, id_luta, sequencia, momento_inicio, momento_fim, quem_faz, quem_sofre, acao_tipo, acao, tecnica, direcao, pontuacao) VALUES (1, 15, 56, TRIM(' 00:06:44,723'), TRIM(' 00:06:49,577'), 'BISCHOF', 'RAJABLI', 'GRIP TIME', 'RIGHT COLLAR', NULL, NULL, NULL)</v>
      </c>
      <c r="R825" t="s">
        <v>10327</v>
      </c>
    </row>
    <row r="826" spans="1:18" hidden="1" x14ac:dyDescent="0.25">
      <c r="A826" s="7">
        <f>anotacoes!D826</f>
        <v>40670</v>
      </c>
      <c r="B826" t="str">
        <f>anotacoes!C826</f>
        <v>GRAND PRIX BAKU 2011</v>
      </c>
      <c r="C826" t="str">
        <f>anotacoes!E826</f>
        <v>BISCHOF</v>
      </c>
      <c r="D826" t="str">
        <f>anotacoes!F826</f>
        <v>RAJABLI</v>
      </c>
      <c r="E826" t="s">
        <v>10325</v>
      </c>
      <c r="F826">
        <f>anotacoes!A826</f>
        <v>15</v>
      </c>
      <c r="G826">
        <f>anotacoes!B826</f>
        <v>57</v>
      </c>
      <c r="H826" t="str">
        <f>anotacoes!K826</f>
        <v xml:space="preserve"> 00:06:49,577</v>
      </c>
      <c r="I826" t="str">
        <f>anotacoes!L826</f>
        <v xml:space="preserve"> 00:06:50,596</v>
      </c>
      <c r="J826" t="str">
        <f>IF(L826="PAUSE",E826,IF(anotacoes!G830=conversao_anotacoes!C826,conversao_anotacoes!C826,conversao_anotacoes!D826))</f>
        <v>BISCHOF</v>
      </c>
      <c r="K826" t="str">
        <f t="shared" si="24"/>
        <v>RAJABLI</v>
      </c>
      <c r="L826" t="str">
        <f>UPPER(anotacoes!H826)</f>
        <v>ATTACK</v>
      </c>
      <c r="M826" t="str">
        <f>IF(OR(L826="ATTACK",L826="FINTA"),"&lt;TECNICA&gt;",UPPER(anotacoes!I826))</f>
        <v>&lt;TECNICA&gt;</v>
      </c>
      <c r="N826" t="str">
        <f>IF(OR(L826="ATTACK",L826="FINTA"),UPPER(anotacoes!I826),"")</f>
        <v>SUMI GAESHI</v>
      </c>
      <c r="O826" s="6">
        <f>IF(anotacoes!N826=0,"",anotacoes!N826)</f>
        <v>4</v>
      </c>
      <c r="P826" t="str">
        <f>IF(anotacoes!M826=0,"",UPPER(anotacoes!M826))</f>
        <v/>
      </c>
      <c r="Q826" t="str">
        <f t="shared" si="25"/>
        <v>INSERT INTO CONVERSAO_LUTA_ACAO (cd_conversao, id_luta, sequencia, momento_inicio, momento_fim, quem_faz, quem_sofre, acao_tipo, acao, tecnica, direcao, pontuacao) VALUES (1, 15, 57, TRIM(' 00:06:49,577'), TRIM(' 00:06:50,596'), 'BISCHOF', 'RAJABLI', 'ATTACK', '&lt;TECNICA&gt;', 'SUMI GAESHI', 4, NULL)</v>
      </c>
      <c r="R826" t="s">
        <v>10327</v>
      </c>
    </row>
    <row r="827" spans="1:18" hidden="1" x14ac:dyDescent="0.25">
      <c r="A827" s="7">
        <f>anotacoes!D827</f>
        <v>40670</v>
      </c>
      <c r="B827" t="str">
        <f>anotacoes!C827</f>
        <v>GRAND PRIX BAKU 2011</v>
      </c>
      <c r="C827" t="str">
        <f>anotacoes!E827</f>
        <v>BISCHOF</v>
      </c>
      <c r="D827" t="str">
        <f>anotacoes!F827</f>
        <v>RAJABLI</v>
      </c>
      <c r="E827" t="s">
        <v>10325</v>
      </c>
      <c r="F827">
        <f>anotacoes!A827</f>
        <v>15</v>
      </c>
      <c r="G827">
        <f>anotacoes!B827</f>
        <v>58</v>
      </c>
      <c r="H827" t="str">
        <f>anotacoes!K827</f>
        <v xml:space="preserve"> 00:06:50,799</v>
      </c>
      <c r="I827" t="str">
        <f>anotacoes!L827</f>
        <v xml:space="preserve"> 00:06:53,595</v>
      </c>
      <c r="J827" t="str">
        <f>IF(L827="PAUSE",E827,IF(anotacoes!G831=conversao_anotacoes!C827,conversao_anotacoes!C827,conversao_anotacoes!D827))</f>
        <v>BISCHOF</v>
      </c>
      <c r="K827" t="str">
        <f t="shared" si="24"/>
        <v>RAJABLI</v>
      </c>
      <c r="L827" t="str">
        <f>UPPER(anotacoes!H827)</f>
        <v>GROUNDWORK COMBAT</v>
      </c>
      <c r="M827" t="str">
        <f>IF(OR(L827="ATTACK",L827="FINTA"),"&lt;TECNICA&gt;",UPPER(anotacoes!I827))</f>
        <v>CONTROL WITH LEGS</v>
      </c>
      <c r="N827" t="str">
        <f>IF(OR(L827="ATTACK",L827="FINTA"),UPPER(anotacoes!I827),"")</f>
        <v/>
      </c>
      <c r="O827" s="6" t="str">
        <f>IF(anotacoes!N827=0,"",anotacoes!N827)</f>
        <v/>
      </c>
      <c r="P827" t="str">
        <f>IF(anotacoes!M827=0,"",UPPER(anotacoes!M827))</f>
        <v/>
      </c>
      <c r="Q827" t="str">
        <f t="shared" si="25"/>
        <v>INSERT INTO CONVERSAO_LUTA_ACAO (cd_conversao, id_luta, sequencia, momento_inicio, momento_fim, quem_faz, quem_sofre, acao_tipo, acao, tecnica, direcao, pontuacao) VALUES (1, 15, 58, TRIM(' 00:06:50,799'), TRIM(' 00:06:53,595'), 'BISCHOF', 'RAJABLI', 'GROUNDWORK COMBAT', 'CONTROL WITH LEGS', NULL, NULL, NULL)</v>
      </c>
      <c r="R827" t="s">
        <v>10327</v>
      </c>
    </row>
    <row r="828" spans="1:18" hidden="1" x14ac:dyDescent="0.25">
      <c r="A828" s="7">
        <f>anotacoes!D828</f>
        <v>40670</v>
      </c>
      <c r="B828" t="str">
        <f>anotacoes!C828</f>
        <v>GRAND PRIX BAKU 2011</v>
      </c>
      <c r="C828" t="str">
        <f>anotacoes!E828</f>
        <v>BISCHOF</v>
      </c>
      <c r="D828" t="str">
        <f>anotacoes!F828</f>
        <v>RAJABLI</v>
      </c>
      <c r="E828" t="s">
        <v>10325</v>
      </c>
      <c r="F828">
        <f>anotacoes!A828</f>
        <v>15</v>
      </c>
      <c r="G828">
        <f>anotacoes!B828</f>
        <v>59</v>
      </c>
      <c r="H828" t="str">
        <f>anotacoes!K828</f>
        <v xml:space="preserve"> 00:06:53,798</v>
      </c>
      <c r="I828" t="str">
        <f>anotacoes!L828</f>
        <v xml:space="preserve"> 00:07:02,253</v>
      </c>
      <c r="J828" t="str">
        <f>IF(L828="PAUSE",E828,IF(anotacoes!G832=conversao_anotacoes!C828,conversao_anotacoes!C828,conversao_anotacoes!D828))</f>
        <v>&lt;ARBITRO_DESCONHECIDO&gt;</v>
      </c>
      <c r="K828" t="str">
        <f t="shared" si="24"/>
        <v/>
      </c>
      <c r="L828" t="str">
        <f>UPPER(anotacoes!H828)</f>
        <v>PAUSE</v>
      </c>
      <c r="M828" t="str">
        <f>IF(OR(L828="ATTACK",L828="FINTA"),"&lt;TECNICA&gt;",UPPER(anotacoes!I828))</f>
        <v>&lt;NAO_CLASSIFICADO&gt;</v>
      </c>
      <c r="N828" t="str">
        <f>IF(OR(L828="ATTACK",L828="FINTA"),UPPER(anotacoes!I828),"")</f>
        <v/>
      </c>
      <c r="O828" s="6" t="str">
        <f>IF(anotacoes!N828=0,"",anotacoes!N828)</f>
        <v/>
      </c>
      <c r="P828" t="str">
        <f>IF(anotacoes!M828=0,"",UPPER(anotacoes!M828))</f>
        <v/>
      </c>
      <c r="Q828" t="str">
        <f t="shared" si="25"/>
        <v>INSERT INTO CONVERSAO_LUTA_ACAO (cd_conversao, id_luta, sequencia, momento_inicio, momento_fim, quem_faz, quem_sofre, acao_tipo, acao, tecnica, direcao, pontuacao) VALUES (1, 15, 59, TRIM(' 00:06:53,798'), TRIM(' 00:07:02,253'), '&lt;ARBITRO_DESCONHECIDO&gt;', '', 'PAUSE', '&lt;NAO_CLASSIFICADO&gt;', NULL, NULL, NULL)</v>
      </c>
      <c r="R828" t="s">
        <v>10327</v>
      </c>
    </row>
    <row r="829" spans="1:18" hidden="1" x14ac:dyDescent="0.25">
      <c r="A829" s="7">
        <f>anotacoes!D829</f>
        <v>40670</v>
      </c>
      <c r="B829" t="str">
        <f>anotacoes!C829</f>
        <v>GRAND PRIX BAKU 2011</v>
      </c>
      <c r="C829" t="str">
        <f>anotacoes!E829</f>
        <v>BISCHOF</v>
      </c>
      <c r="D829" t="str">
        <f>anotacoes!F829</f>
        <v>RAJABLI</v>
      </c>
      <c r="E829" t="s">
        <v>10325</v>
      </c>
      <c r="F829">
        <f>anotacoes!A829</f>
        <v>15</v>
      </c>
      <c r="G829">
        <f>anotacoes!B829</f>
        <v>60</v>
      </c>
      <c r="H829" t="str">
        <f>anotacoes!K829</f>
        <v xml:space="preserve"> 00:07:02,421</v>
      </c>
      <c r="I829" t="str">
        <f>anotacoes!L829</f>
        <v xml:space="preserve"> 00:07:04,948</v>
      </c>
      <c r="J829" t="str">
        <f>IF(L829="PAUSE",E829,IF(anotacoes!G833=conversao_anotacoes!C829,conversao_anotacoes!C829,conversao_anotacoes!D829))</f>
        <v>&lt;ARBITRO_DESCONHECIDO&gt;</v>
      </c>
      <c r="K829" t="str">
        <f t="shared" si="24"/>
        <v/>
      </c>
      <c r="L829" t="str">
        <f>UPPER(anotacoes!H829)</f>
        <v>PAUSE</v>
      </c>
      <c r="M829" t="str">
        <f>IF(OR(L829="ATTACK",L829="FINTA"),"&lt;TECNICA&gt;",UPPER(anotacoes!I829))</f>
        <v>SHIDO OPPONENT WITHOUT SCORE</v>
      </c>
      <c r="N829" t="str">
        <f>IF(OR(L829="ATTACK",L829="FINTA"),UPPER(anotacoes!I829),"")</f>
        <v/>
      </c>
      <c r="O829" s="6" t="str">
        <f>IF(anotacoes!N829=0,"",anotacoes!N829)</f>
        <v/>
      </c>
      <c r="P829" t="str">
        <f>IF(anotacoes!M829=0,"",UPPER(anotacoes!M829))</f>
        <v/>
      </c>
      <c r="Q829" t="str">
        <f t="shared" si="25"/>
        <v>INSERT INTO CONVERSAO_LUTA_ACAO (cd_conversao, id_luta, sequencia, momento_inicio, momento_fim, quem_faz, quem_sofre, acao_tipo, acao, tecnica, direcao, pontuacao) VALUES (1, 15, 60, TRIM(' 00:07:02,421'), TRIM(' 00:07:04,948'), '&lt;ARBITRO_DESCONHECIDO&gt;', '', 'PAUSE', 'SHIDO OPPONENT WITHOUT SCORE', NULL, NULL, NULL)</v>
      </c>
      <c r="R829" t="s">
        <v>10327</v>
      </c>
    </row>
    <row r="830" spans="1:18" hidden="1" x14ac:dyDescent="0.25">
      <c r="A830" s="7">
        <f>anotacoes!D830</f>
        <v>40670</v>
      </c>
      <c r="B830" t="str">
        <f>anotacoes!C830</f>
        <v>GRAND PRIX BAKU 2011</v>
      </c>
      <c r="C830" t="str">
        <f>anotacoes!E830</f>
        <v>BISCHOF</v>
      </c>
      <c r="D830" t="str">
        <f>anotacoes!F830</f>
        <v>RAJABLI</v>
      </c>
      <c r="E830" t="s">
        <v>10325</v>
      </c>
      <c r="F830">
        <f>anotacoes!A830</f>
        <v>15</v>
      </c>
      <c r="G830">
        <f>anotacoes!B830</f>
        <v>61</v>
      </c>
      <c r="H830" t="str">
        <f>anotacoes!K830</f>
        <v xml:space="preserve"> 00:07:05,115</v>
      </c>
      <c r="I830" t="str">
        <f>anotacoes!L830</f>
        <v xml:space="preserve"> 00:07:07,580</v>
      </c>
      <c r="J830" t="str">
        <f>IF(L830="PAUSE",E830,IF(anotacoes!G834=conversao_anotacoes!C830,conversao_anotacoes!C830,conversao_anotacoes!D830))</f>
        <v>BISCHOF</v>
      </c>
      <c r="K830" t="str">
        <f t="shared" si="24"/>
        <v>RAJABLI</v>
      </c>
      <c r="L830" t="str">
        <f>UPPER(anotacoes!H830)</f>
        <v>DISPLACEMENT</v>
      </c>
      <c r="M830" t="str">
        <f>IF(OR(L830="ATTACK",L830="FINTA"),"&lt;TECNICA&gt;",UPPER(anotacoes!I830))</f>
        <v>2-3 STEP HESITANT RIGHT</v>
      </c>
      <c r="N830" t="str">
        <f>IF(OR(L830="ATTACK",L830="FINTA"),UPPER(anotacoes!I830),"")</f>
        <v/>
      </c>
      <c r="O830" s="6" t="str">
        <f>IF(anotacoes!N830=0,"",anotacoes!N830)</f>
        <v/>
      </c>
      <c r="P830" t="str">
        <f>IF(anotacoes!M830=0,"",UPPER(anotacoes!M830))</f>
        <v/>
      </c>
      <c r="Q830" t="str">
        <f t="shared" si="25"/>
        <v>INSERT INTO CONVERSAO_LUTA_ACAO (cd_conversao, id_luta, sequencia, momento_inicio, momento_fim, quem_faz, quem_sofre, acao_tipo, acao, tecnica, direcao, pontuacao) VALUES (1, 15, 61, TRIM(' 00:07:05,115'), TRIM(' 00:07:07,580'), 'BISCHOF', 'RAJABLI', 'DISPLACEMENT', '2-3 STEP HESITANT RIGHT', NULL, NULL, NULL)</v>
      </c>
      <c r="R830" t="s">
        <v>10327</v>
      </c>
    </row>
    <row r="831" spans="1:18" hidden="1" x14ac:dyDescent="0.25">
      <c r="A831" s="7">
        <f>anotacoes!D831</f>
        <v>40670</v>
      </c>
      <c r="B831" t="str">
        <f>anotacoes!C831</f>
        <v>GRAND PRIX BAKU 2011</v>
      </c>
      <c r="C831" t="str">
        <f>anotacoes!E831</f>
        <v>BISCHOF</v>
      </c>
      <c r="D831" t="str">
        <f>anotacoes!F831</f>
        <v>RAJABLI</v>
      </c>
      <c r="E831" t="s">
        <v>10325</v>
      </c>
      <c r="F831">
        <f>anotacoes!A831</f>
        <v>15</v>
      </c>
      <c r="G831">
        <f>anotacoes!B831</f>
        <v>62</v>
      </c>
      <c r="H831" t="str">
        <f>anotacoes!K831</f>
        <v xml:space="preserve"> 00:07:07,738</v>
      </c>
      <c r="I831" t="str">
        <f>anotacoes!L831</f>
        <v xml:space="preserve"> 00:07:09,267</v>
      </c>
      <c r="J831" t="str">
        <f>IF(L831="PAUSE",E831,IF(anotacoes!G835=conversao_anotacoes!C831,conversao_anotacoes!C831,conversao_anotacoes!D831))</f>
        <v>BISCHOF</v>
      </c>
      <c r="K831" t="str">
        <f t="shared" si="24"/>
        <v>RAJABLI</v>
      </c>
      <c r="L831" t="str">
        <f>UPPER(anotacoes!H831)</f>
        <v>DISPLACEMENT</v>
      </c>
      <c r="M831" t="str">
        <f>IF(OR(L831="ATTACK",L831="FINTA"),"&lt;TECNICA&gt;",UPPER(anotacoes!I831))</f>
        <v>TRY TO GRIP WITH CONTACT</v>
      </c>
      <c r="N831" t="str">
        <f>IF(OR(L831="ATTACK",L831="FINTA"),UPPER(anotacoes!I831),"")</f>
        <v/>
      </c>
      <c r="O831" s="6" t="str">
        <f>IF(anotacoes!N831=0,"",anotacoes!N831)</f>
        <v/>
      </c>
      <c r="P831" t="str">
        <f>IF(anotacoes!M831=0,"",UPPER(anotacoes!M831))</f>
        <v/>
      </c>
      <c r="Q831" t="str">
        <f t="shared" si="25"/>
        <v>INSERT INTO CONVERSAO_LUTA_ACAO (cd_conversao, id_luta, sequencia, momento_inicio, momento_fim, quem_faz, quem_sofre, acao_tipo, acao, tecnica, direcao, pontuacao) VALUES (1, 15, 62, TRIM(' 00:07:07,738'), TRIM(' 00:07:09,267'), 'BISCHOF', 'RAJABLI', 'DISPLACEMENT', 'TRY TO GRIP WITH CONTACT', NULL, NULL, NULL)</v>
      </c>
      <c r="R831" t="s">
        <v>10327</v>
      </c>
    </row>
    <row r="832" spans="1:18" hidden="1" x14ac:dyDescent="0.25">
      <c r="A832" s="7">
        <f>anotacoes!D832</f>
        <v>40670</v>
      </c>
      <c r="B832" t="str">
        <f>anotacoes!C832</f>
        <v>GRAND PRIX BAKU 2011</v>
      </c>
      <c r="C832" t="str">
        <f>anotacoes!E832</f>
        <v>BISCHOF</v>
      </c>
      <c r="D832" t="str">
        <f>anotacoes!F832</f>
        <v>RAJABLI</v>
      </c>
      <c r="E832" t="s">
        <v>10325</v>
      </c>
      <c r="F832">
        <f>anotacoes!A832</f>
        <v>15</v>
      </c>
      <c r="G832">
        <f>anotacoes!B832</f>
        <v>63</v>
      </c>
      <c r="H832" t="str">
        <f>anotacoes!K832</f>
        <v xml:space="preserve"> 00:07:09,267</v>
      </c>
      <c r="I832" t="str">
        <f>anotacoes!L832</f>
        <v xml:space="preserve"> 00:07:13,017</v>
      </c>
      <c r="J832" t="str">
        <f>IF(L832="PAUSE",E832,IF(anotacoes!G836=conversao_anotacoes!C832,conversao_anotacoes!C832,conversao_anotacoes!D832))</f>
        <v>BISCHOF</v>
      </c>
      <c r="K832" t="str">
        <f t="shared" si="24"/>
        <v>RAJABLI</v>
      </c>
      <c r="L832" t="str">
        <f>UPPER(anotacoes!H832)</f>
        <v>GRIP TIME</v>
      </c>
      <c r="M832" t="str">
        <f>IF(OR(L832="ATTACK",L832="FINTA"),"&lt;TECNICA&gt;",UPPER(anotacoes!I832))</f>
        <v>RIGHT COLLAR</v>
      </c>
      <c r="N832" t="str">
        <f>IF(OR(L832="ATTACK",L832="FINTA"),UPPER(anotacoes!I832),"")</f>
        <v/>
      </c>
      <c r="O832" s="6" t="str">
        <f>IF(anotacoes!N832=0,"",anotacoes!N832)</f>
        <v/>
      </c>
      <c r="P832" t="str">
        <f>IF(anotacoes!M832=0,"",UPPER(anotacoes!M832))</f>
        <v/>
      </c>
      <c r="Q832" t="str">
        <f t="shared" si="25"/>
        <v>INSERT INTO CONVERSAO_LUTA_ACAO (cd_conversao, id_luta, sequencia, momento_inicio, momento_fim, quem_faz, quem_sofre, acao_tipo, acao, tecnica, direcao, pontuacao) VALUES (1, 15, 63, TRIM(' 00:07:09,267'), TRIM(' 00:07:13,017'), 'BISCHOF', 'RAJABLI', 'GRIP TIME', 'RIGHT COLLAR', NULL, NULL, NULL)</v>
      </c>
      <c r="R832" t="s">
        <v>10327</v>
      </c>
    </row>
    <row r="833" spans="1:18" hidden="1" x14ac:dyDescent="0.25">
      <c r="A833" s="7">
        <f>anotacoes!D833</f>
        <v>40670</v>
      </c>
      <c r="B833" t="str">
        <f>anotacoes!C833</f>
        <v>GRAND PRIX BAKU 2011</v>
      </c>
      <c r="C833" t="str">
        <f>anotacoes!E833</f>
        <v>BISCHOF</v>
      </c>
      <c r="D833" t="str">
        <f>anotacoes!F833</f>
        <v>RAJABLI</v>
      </c>
      <c r="E833" t="s">
        <v>10325</v>
      </c>
      <c r="F833">
        <f>anotacoes!A833</f>
        <v>15</v>
      </c>
      <c r="G833">
        <f>anotacoes!B833</f>
        <v>64</v>
      </c>
      <c r="H833" t="str">
        <f>anotacoes!K833</f>
        <v xml:space="preserve"> 00:07:13,175</v>
      </c>
      <c r="I833" t="str">
        <f>anotacoes!L833</f>
        <v xml:space="preserve"> 00:07:16,032</v>
      </c>
      <c r="J833" t="str">
        <f>IF(L833="PAUSE",E833,IF(anotacoes!G837=conversao_anotacoes!C833,conversao_anotacoes!C833,conversao_anotacoes!D833))</f>
        <v>BISCHOF</v>
      </c>
      <c r="K833" t="str">
        <f t="shared" si="24"/>
        <v>RAJABLI</v>
      </c>
      <c r="L833" t="str">
        <f>UPPER(anotacoes!H833)</f>
        <v>GRIP TIME</v>
      </c>
      <c r="M833" t="str">
        <f>IF(OR(L833="ATTACK",L833="FINTA"),"&lt;TECNICA&gt;",UPPER(anotacoes!I833))</f>
        <v>LEFT COLLAR RIGHT SLEEVE</v>
      </c>
      <c r="N833" t="str">
        <f>IF(OR(L833="ATTACK",L833="FINTA"),UPPER(anotacoes!I833),"")</f>
        <v/>
      </c>
      <c r="O833" s="6" t="str">
        <f>IF(anotacoes!N833=0,"",anotacoes!N833)</f>
        <v/>
      </c>
      <c r="P833" t="str">
        <f>IF(anotacoes!M833=0,"",UPPER(anotacoes!M833))</f>
        <v/>
      </c>
      <c r="Q833" t="str">
        <f t="shared" si="25"/>
        <v>INSERT INTO CONVERSAO_LUTA_ACAO (cd_conversao, id_luta, sequencia, momento_inicio, momento_fim, quem_faz, quem_sofre, acao_tipo, acao, tecnica, direcao, pontuacao) VALUES (1, 15, 64, TRIM(' 00:07:13,175'), TRIM(' 00:07:16,032'), 'BISCHOF', 'RAJABLI', 'GRIP TIME', 'LEFT COLLAR RIGHT SLEEVE', NULL, NULL, NULL)</v>
      </c>
      <c r="R833" t="s">
        <v>10327</v>
      </c>
    </row>
    <row r="834" spans="1:18" hidden="1" x14ac:dyDescent="0.25">
      <c r="A834" s="7">
        <f>anotacoes!D834</f>
        <v>40670</v>
      </c>
      <c r="B834" t="str">
        <f>anotacoes!C834</f>
        <v>GRAND PRIX BAKU 2011</v>
      </c>
      <c r="C834" t="str">
        <f>anotacoes!E834</f>
        <v>BISCHOF</v>
      </c>
      <c r="D834" t="str">
        <f>anotacoes!F834</f>
        <v>RAJABLI</v>
      </c>
      <c r="E834" t="s">
        <v>10325</v>
      </c>
      <c r="F834">
        <f>anotacoes!A834</f>
        <v>15</v>
      </c>
      <c r="G834">
        <f>anotacoes!B834</f>
        <v>65</v>
      </c>
      <c r="H834" t="str">
        <f>anotacoes!K834</f>
        <v xml:space="preserve"> 00:07:16,032</v>
      </c>
      <c r="I834" t="str">
        <f>anotacoes!L834</f>
        <v xml:space="preserve"> 00:07:16,901</v>
      </c>
      <c r="J834" t="str">
        <f>IF(L834="PAUSE",E834,IF(anotacoes!G838=conversao_anotacoes!C834,conversao_anotacoes!C834,conversao_anotacoes!D834))</f>
        <v>BISCHOF</v>
      </c>
      <c r="K834" t="str">
        <f t="shared" si="24"/>
        <v>RAJABLI</v>
      </c>
      <c r="L834" t="str">
        <f>UPPER(anotacoes!H834)</f>
        <v>ATTACK</v>
      </c>
      <c r="M834" t="str">
        <f>IF(OR(L834="ATTACK",L834="FINTA"),"&lt;TECNICA&gt;",UPPER(anotacoes!I834))</f>
        <v>&lt;TECNICA&gt;</v>
      </c>
      <c r="N834" t="str">
        <f>IF(OR(L834="ATTACK",L834="FINTA"),UPPER(anotacoes!I834),"")</f>
        <v>KOUCHI GARI</v>
      </c>
      <c r="O834" s="6">
        <f>IF(anotacoes!N834=0,"",anotacoes!N834)</f>
        <v>4</v>
      </c>
      <c r="P834" t="str">
        <f>IF(anotacoes!M834=0,"",UPPER(anotacoes!M834))</f>
        <v/>
      </c>
      <c r="Q834" t="str">
        <f t="shared" si="25"/>
        <v>INSERT INTO CONVERSAO_LUTA_ACAO (cd_conversao, id_luta, sequencia, momento_inicio, momento_fim, quem_faz, quem_sofre, acao_tipo, acao, tecnica, direcao, pontuacao) VALUES (1, 15, 65, TRIM(' 00:07:16,032'), TRIM(' 00:07:16,901'), 'BISCHOF', 'RAJABLI', 'ATTACK', '&lt;TECNICA&gt;', 'KOUCHI GARI', 4, NULL)</v>
      </c>
      <c r="R834" t="s">
        <v>10327</v>
      </c>
    </row>
    <row r="835" spans="1:18" hidden="1" x14ac:dyDescent="0.25">
      <c r="A835" s="7">
        <f>anotacoes!D835</f>
        <v>40670</v>
      </c>
      <c r="B835" t="str">
        <f>anotacoes!C835</f>
        <v>GRAND PRIX BAKU 2011</v>
      </c>
      <c r="C835" t="str">
        <f>anotacoes!E835</f>
        <v>BISCHOF</v>
      </c>
      <c r="D835" t="str">
        <f>anotacoes!F835</f>
        <v>RAJABLI</v>
      </c>
      <c r="E835" t="s">
        <v>10325</v>
      </c>
      <c r="F835">
        <f>anotacoes!A835</f>
        <v>15</v>
      </c>
      <c r="G835">
        <f>anotacoes!B835</f>
        <v>66</v>
      </c>
      <c r="H835" t="str">
        <f>anotacoes!K835</f>
        <v xml:space="preserve"> 00:07:17,079</v>
      </c>
      <c r="I835" t="str">
        <f>anotacoes!L835</f>
        <v xml:space="preserve"> 00:07:20,282</v>
      </c>
      <c r="J835" t="str">
        <f>IF(L835="PAUSE",E835,IF(anotacoes!G839=conversao_anotacoes!C835,conversao_anotacoes!C835,conversao_anotacoes!D835))</f>
        <v>BISCHOF</v>
      </c>
      <c r="K835" t="str">
        <f t="shared" ref="K835:K898" si="26">IF(J835=E835,"",IF(J835=C835,D835,C835))</f>
        <v>RAJABLI</v>
      </c>
      <c r="L835" t="str">
        <f>UPPER(anotacoes!H835)</f>
        <v>GRIP TIME</v>
      </c>
      <c r="M835" t="str">
        <f>IF(OR(L835="ATTACK",L835="FINTA"),"&lt;TECNICA&gt;",UPPER(anotacoes!I835))</f>
        <v>RIGHT SLEEVE LEFT SLEEVE</v>
      </c>
      <c r="N835" t="str">
        <f>IF(OR(L835="ATTACK",L835="FINTA"),UPPER(anotacoes!I835),"")</f>
        <v/>
      </c>
      <c r="O835" s="6" t="str">
        <f>IF(anotacoes!N835=0,"",anotacoes!N835)</f>
        <v/>
      </c>
      <c r="P835" t="str">
        <f>IF(anotacoes!M835=0,"",UPPER(anotacoes!M835))</f>
        <v/>
      </c>
      <c r="Q835" t="str">
        <f t="shared" ref="Q835:Q898" si="27">CONCATENATE("INSERT INTO CONVERSAO_LUTA_ACAO (cd_conversao, id_luta, sequencia, momento_inicio, momento_fim, quem_faz, quem_sofre, acao_tipo, acao, tecnica, direcao, pontuacao) VALUES (1, ",F835,", ",G835,", ","TRIM('",H835,"')",", ","TRIM('",I835,"')",", ","'",J835,"'",", ","'",K835,"'",", ","'",L835,"'",", ","'",M835,"'",", ",IF(N835="","NULL",CONCATENATE("'",N835,"'")),", ",IF(O835="","NULL",O835),", ",IF(P835="","NULL",CONCATENATE("'",P835,"'")),")")</f>
        <v>INSERT INTO CONVERSAO_LUTA_ACAO (cd_conversao, id_luta, sequencia, momento_inicio, momento_fim, quem_faz, quem_sofre, acao_tipo, acao, tecnica, direcao, pontuacao) VALUES (1, 15, 66, TRIM(' 00:07:17,079'), TRIM(' 00:07:20,282'), 'BISCHOF', 'RAJABLI', 'GRIP TIME', 'RIGHT SLEEVE LEFT SLEEVE', NULL, NULL, NULL)</v>
      </c>
      <c r="R835" t="s">
        <v>10327</v>
      </c>
    </row>
    <row r="836" spans="1:18" hidden="1" x14ac:dyDescent="0.25">
      <c r="A836" s="7">
        <f>anotacoes!D836</f>
        <v>40670</v>
      </c>
      <c r="B836" t="str">
        <f>anotacoes!C836</f>
        <v>GRAND PRIX BAKU 2011</v>
      </c>
      <c r="C836" t="str">
        <f>anotacoes!E836</f>
        <v>BISCHOF</v>
      </c>
      <c r="D836" t="str">
        <f>anotacoes!F836</f>
        <v>RAJABLI</v>
      </c>
      <c r="E836" t="s">
        <v>10325</v>
      </c>
      <c r="F836">
        <f>anotacoes!A836</f>
        <v>15</v>
      </c>
      <c r="G836">
        <f>anotacoes!B836</f>
        <v>67</v>
      </c>
      <c r="H836" t="str">
        <f>anotacoes!K836</f>
        <v xml:space="preserve"> 00:07:20,282</v>
      </c>
      <c r="I836" t="str">
        <f>anotacoes!L836</f>
        <v xml:space="preserve"> 00:07:24,362</v>
      </c>
      <c r="J836" t="str">
        <f>IF(L836="PAUSE",E836,IF(anotacoes!G840=conversao_anotacoes!C836,conversao_anotacoes!C836,conversao_anotacoes!D836))</f>
        <v>BISCHOF</v>
      </c>
      <c r="K836" t="str">
        <f t="shared" si="26"/>
        <v>RAJABLI</v>
      </c>
      <c r="L836" t="str">
        <f>UPPER(anotacoes!H836)</f>
        <v>GRIP TIME</v>
      </c>
      <c r="M836" t="str">
        <f>IF(OR(L836="ATTACK",L836="FINTA"),"&lt;TECNICA&gt;",UPPER(anotacoes!I836))</f>
        <v>LEFT COLLAR RIGHT SLEEVE</v>
      </c>
      <c r="N836" t="str">
        <f>IF(OR(L836="ATTACK",L836="FINTA"),UPPER(anotacoes!I836),"")</f>
        <v/>
      </c>
      <c r="O836" s="6" t="str">
        <f>IF(anotacoes!N836=0,"",anotacoes!N836)</f>
        <v/>
      </c>
      <c r="P836" t="str">
        <f>IF(anotacoes!M836=0,"",UPPER(anotacoes!M836))</f>
        <v/>
      </c>
      <c r="Q836" t="str">
        <f t="shared" si="27"/>
        <v>INSERT INTO CONVERSAO_LUTA_ACAO (cd_conversao, id_luta, sequencia, momento_inicio, momento_fim, quem_faz, quem_sofre, acao_tipo, acao, tecnica, direcao, pontuacao) VALUES (1, 15, 67, TRIM(' 00:07:20,282'), TRIM(' 00:07:24,362'), 'BISCHOF', 'RAJABLI', 'GRIP TIME', 'LEFT COLLAR RIGHT SLEEVE', NULL, NULL, NULL)</v>
      </c>
      <c r="R836" t="s">
        <v>10327</v>
      </c>
    </row>
    <row r="837" spans="1:18" hidden="1" x14ac:dyDescent="0.25">
      <c r="A837" s="7">
        <f>anotacoes!D837</f>
        <v>40670</v>
      </c>
      <c r="B837" t="str">
        <f>anotacoes!C837</f>
        <v>GRAND PRIX BAKU 2011</v>
      </c>
      <c r="C837" t="str">
        <f>anotacoes!E837</f>
        <v>BISCHOF</v>
      </c>
      <c r="D837" t="str">
        <f>anotacoes!F837</f>
        <v>RAJABLI</v>
      </c>
      <c r="E837" t="s">
        <v>10325</v>
      </c>
      <c r="F837">
        <f>anotacoes!A837</f>
        <v>15</v>
      </c>
      <c r="G837">
        <f>anotacoes!B837</f>
        <v>68</v>
      </c>
      <c r="H837" t="str">
        <f>anotacoes!K837</f>
        <v xml:space="preserve"> 00:07:24,362</v>
      </c>
      <c r="I837" t="str">
        <f>anotacoes!L837</f>
        <v xml:space="preserve"> 00:07:29,968</v>
      </c>
      <c r="J837" t="str">
        <f>IF(L837="PAUSE",E837,IF(anotacoes!G841=conversao_anotacoes!C837,conversao_anotacoes!C837,conversao_anotacoes!D837))</f>
        <v>BISCHOF</v>
      </c>
      <c r="K837" t="str">
        <f t="shared" si="26"/>
        <v>RAJABLI</v>
      </c>
      <c r="L837" t="str">
        <f>UPPER(anotacoes!H837)</f>
        <v>DISPLACEMENT</v>
      </c>
      <c r="M837" t="str">
        <f>IF(OR(L837="ATTACK",L837="FINTA"),"&lt;TECNICA&gt;",UPPER(anotacoes!I837))</f>
        <v>TRY TO GRIP WITH CONTACT</v>
      </c>
      <c r="N837" t="str">
        <f>IF(OR(L837="ATTACK",L837="FINTA"),UPPER(anotacoes!I837),"")</f>
        <v/>
      </c>
      <c r="O837" s="6" t="str">
        <f>IF(anotacoes!N837=0,"",anotacoes!N837)</f>
        <v/>
      </c>
      <c r="P837" t="str">
        <f>IF(anotacoes!M837=0,"",UPPER(anotacoes!M837))</f>
        <v/>
      </c>
      <c r="Q837" t="str">
        <f t="shared" si="27"/>
        <v>INSERT INTO CONVERSAO_LUTA_ACAO (cd_conversao, id_luta, sequencia, momento_inicio, momento_fim, quem_faz, quem_sofre, acao_tipo, acao, tecnica, direcao, pontuacao) VALUES (1, 15, 68, TRIM(' 00:07:24,362'), TRIM(' 00:07:29,968'), 'BISCHOF', 'RAJABLI', 'DISPLACEMENT', 'TRY TO GRIP WITH CONTACT', NULL, NULL, NULL)</v>
      </c>
      <c r="R837" t="s">
        <v>10327</v>
      </c>
    </row>
    <row r="838" spans="1:18" hidden="1" x14ac:dyDescent="0.25">
      <c r="A838" s="7">
        <f>anotacoes!D838</f>
        <v>40670</v>
      </c>
      <c r="B838" t="str">
        <f>anotacoes!C838</f>
        <v>GRAND PRIX BAKU 2011</v>
      </c>
      <c r="C838" t="str">
        <f>anotacoes!E838</f>
        <v>BISCHOF</v>
      </c>
      <c r="D838" t="str">
        <f>anotacoes!F838</f>
        <v>RAJABLI</v>
      </c>
      <c r="E838" t="s">
        <v>10325</v>
      </c>
      <c r="F838">
        <f>anotacoes!A838</f>
        <v>15</v>
      </c>
      <c r="G838">
        <f>anotacoes!B838</f>
        <v>69</v>
      </c>
      <c r="H838" t="str">
        <f>anotacoes!K838</f>
        <v xml:space="preserve"> 00:07:29,968</v>
      </c>
      <c r="I838" t="str">
        <f>anotacoes!L838</f>
        <v xml:space="preserve"> 00:07:30,948</v>
      </c>
      <c r="J838" t="str">
        <f>IF(L838="PAUSE",E838,IF(anotacoes!G842=conversao_anotacoes!C838,conversao_anotacoes!C838,conversao_anotacoes!D838))</f>
        <v>BISCHOF</v>
      </c>
      <c r="K838" t="str">
        <f t="shared" si="26"/>
        <v>RAJABLI</v>
      </c>
      <c r="L838" t="str">
        <f>UPPER(anotacoes!H838)</f>
        <v>TRANSITION</v>
      </c>
      <c r="M838" t="str">
        <f>IF(OR(L838="ATTACK",L838="FINTA"),"&lt;TECNICA&gt;",UPPER(anotacoes!I838))</f>
        <v>WITHOUT ATTACK</v>
      </c>
      <c r="N838" t="str">
        <f>IF(OR(L838="ATTACK",L838="FINTA"),UPPER(anotacoes!I838),"")</f>
        <v/>
      </c>
      <c r="O838" s="6" t="str">
        <f>IF(anotacoes!N838=0,"",anotacoes!N838)</f>
        <v/>
      </c>
      <c r="P838" t="str">
        <f>IF(anotacoes!M838=0,"",UPPER(anotacoes!M838))</f>
        <v/>
      </c>
      <c r="Q838" t="str">
        <f t="shared" si="27"/>
        <v>INSERT INTO CONVERSAO_LUTA_ACAO (cd_conversao, id_luta, sequencia, momento_inicio, momento_fim, quem_faz, quem_sofre, acao_tipo, acao, tecnica, direcao, pontuacao) VALUES (1, 15, 69, TRIM(' 00:07:29,968'), TRIM(' 00:07:30,948'), 'BISCHOF', 'RAJABLI', 'TRANSITION', 'WITHOUT ATTACK', NULL, NULL, NULL)</v>
      </c>
      <c r="R838" t="s">
        <v>10327</v>
      </c>
    </row>
    <row r="839" spans="1:18" hidden="1" x14ac:dyDescent="0.25">
      <c r="A839" s="7">
        <f>anotacoes!D839</f>
        <v>40670</v>
      </c>
      <c r="B839" t="str">
        <f>anotacoes!C839</f>
        <v>GRAND PRIX BAKU 2011</v>
      </c>
      <c r="C839" t="str">
        <f>anotacoes!E839</f>
        <v>BISCHOF</v>
      </c>
      <c r="D839" t="str">
        <f>anotacoes!F839</f>
        <v>RAJABLI</v>
      </c>
      <c r="E839" t="s">
        <v>10325</v>
      </c>
      <c r="F839">
        <f>anotacoes!A839</f>
        <v>15</v>
      </c>
      <c r="G839">
        <f>anotacoes!B839</f>
        <v>70</v>
      </c>
      <c r="H839" t="str">
        <f>anotacoes!K839</f>
        <v xml:space="preserve"> 00:07:30,948</v>
      </c>
      <c r="I839" t="str">
        <f>anotacoes!L839</f>
        <v xml:space="preserve"> 00:08:22,694</v>
      </c>
      <c r="J839" t="str">
        <f>IF(L839="PAUSE",E839,IF(anotacoes!G843=conversao_anotacoes!C839,conversao_anotacoes!C839,conversao_anotacoes!D839))</f>
        <v>BISCHOF</v>
      </c>
      <c r="K839" t="str">
        <f t="shared" si="26"/>
        <v>RAJABLI</v>
      </c>
      <c r="L839" t="str">
        <f>UPPER(anotacoes!H839)</f>
        <v>GROUNDWORK COMBAT</v>
      </c>
      <c r="M839" t="str">
        <f>IF(OR(L839="ATTACK",L839="FINTA"),"&lt;TECNICA&gt;",UPPER(anotacoes!I839))</f>
        <v>TRYING TO ATTACK</v>
      </c>
      <c r="N839" t="str">
        <f>IF(OR(L839="ATTACK",L839="FINTA"),UPPER(anotacoes!I839),"")</f>
        <v/>
      </c>
      <c r="O839" s="6" t="str">
        <f>IF(anotacoes!N839=0,"",anotacoes!N839)</f>
        <v/>
      </c>
      <c r="P839" t="str">
        <f>IF(anotacoes!M839=0,"",UPPER(anotacoes!M839))</f>
        <v/>
      </c>
      <c r="Q839" t="str">
        <f t="shared" si="27"/>
        <v>INSERT INTO CONVERSAO_LUTA_ACAO (cd_conversao, id_luta, sequencia, momento_inicio, momento_fim, quem_faz, quem_sofre, acao_tipo, acao, tecnica, direcao, pontuacao) VALUES (1, 15, 70, TRIM(' 00:07:30,948'), TRIM(' 00:08:22,694'), 'BISCHOF', 'RAJABLI', 'GROUNDWORK COMBAT', 'TRYING TO ATTACK', NULL, NULL, NULL)</v>
      </c>
      <c r="R839" t="s">
        <v>10327</v>
      </c>
    </row>
    <row r="840" spans="1:18" hidden="1" x14ac:dyDescent="0.25">
      <c r="A840" s="7">
        <f>anotacoes!D840</f>
        <v>40670</v>
      </c>
      <c r="B840" t="str">
        <f>anotacoes!C840</f>
        <v>GRAND PRIX BAKU 2011</v>
      </c>
      <c r="C840" t="str">
        <f>anotacoes!E840</f>
        <v>BISCHOF</v>
      </c>
      <c r="D840" t="str">
        <f>anotacoes!F840</f>
        <v>RAJABLI</v>
      </c>
      <c r="E840" t="s">
        <v>10325</v>
      </c>
      <c r="F840">
        <f>anotacoes!A840</f>
        <v>15</v>
      </c>
      <c r="G840">
        <f>anotacoes!B840</f>
        <v>71</v>
      </c>
      <c r="H840" t="str">
        <f>anotacoes!K840</f>
        <v xml:space="preserve"> 00:08:22,896</v>
      </c>
      <c r="I840" t="str">
        <f>anotacoes!L840</f>
        <v xml:space="preserve"> 00:08:36,163</v>
      </c>
      <c r="J840" t="str">
        <f>IF(L840="PAUSE",E840,IF(anotacoes!G844=conversao_anotacoes!C840,conversao_anotacoes!C840,conversao_anotacoes!D840))</f>
        <v>&lt;ARBITRO_DESCONHECIDO&gt;</v>
      </c>
      <c r="K840" t="str">
        <f t="shared" si="26"/>
        <v/>
      </c>
      <c r="L840" t="str">
        <f>UPPER(anotacoes!H840)</f>
        <v>PAUSE</v>
      </c>
      <c r="M840" t="str">
        <f>IF(OR(L840="ATTACK",L840="FINTA"),"&lt;TECNICA&gt;",UPPER(anotacoes!I840))</f>
        <v>&lt;NAO_CLASSIFICADO&gt;</v>
      </c>
      <c r="N840" t="str">
        <f>IF(OR(L840="ATTACK",L840="FINTA"),UPPER(anotacoes!I840),"")</f>
        <v/>
      </c>
      <c r="O840" s="6" t="str">
        <f>IF(anotacoes!N840=0,"",anotacoes!N840)</f>
        <v/>
      </c>
      <c r="P840" t="str">
        <f>IF(anotacoes!M840=0,"",UPPER(anotacoes!M840))</f>
        <v/>
      </c>
      <c r="Q840" t="str">
        <f t="shared" si="27"/>
        <v>INSERT INTO CONVERSAO_LUTA_ACAO (cd_conversao, id_luta, sequencia, momento_inicio, momento_fim, quem_faz, quem_sofre, acao_tipo, acao, tecnica, direcao, pontuacao) VALUES (1, 15, 71, TRIM(' 00:08:22,896'), TRIM(' 00:08:36,163'), '&lt;ARBITRO_DESCONHECIDO&gt;', '', 'PAUSE', '&lt;NAO_CLASSIFICADO&gt;', NULL, NULL, NULL)</v>
      </c>
      <c r="R840" t="s">
        <v>10327</v>
      </c>
    </row>
    <row r="841" spans="1:18" hidden="1" x14ac:dyDescent="0.25">
      <c r="A841" s="7">
        <f>anotacoes!D841</f>
        <v>40670</v>
      </c>
      <c r="B841" t="str">
        <f>anotacoes!C841</f>
        <v>GRAND PRIX BAKU 2011</v>
      </c>
      <c r="C841" t="str">
        <f>anotacoes!E841</f>
        <v>BISCHOF</v>
      </c>
      <c r="D841" t="str">
        <f>anotacoes!F841</f>
        <v>RAJABLI</v>
      </c>
      <c r="E841" t="s">
        <v>10325</v>
      </c>
      <c r="F841">
        <f>anotacoes!A841</f>
        <v>15</v>
      </c>
      <c r="G841">
        <f>anotacoes!B841</f>
        <v>72</v>
      </c>
      <c r="H841" t="str">
        <f>anotacoes!K841</f>
        <v xml:space="preserve"> 00:08:36,319</v>
      </c>
      <c r="I841" t="str">
        <f>anotacoes!L841</f>
        <v xml:space="preserve"> 00:08:39,081</v>
      </c>
      <c r="J841" t="str">
        <f>IF(L841="PAUSE",E841,IF(anotacoes!G845=conversao_anotacoes!C841,conversao_anotacoes!C841,conversao_anotacoes!D841))</f>
        <v>BISCHOF</v>
      </c>
      <c r="K841" t="str">
        <f t="shared" si="26"/>
        <v>RAJABLI</v>
      </c>
      <c r="L841" t="str">
        <f>UPPER(anotacoes!H841)</f>
        <v>DISPLACEMENT</v>
      </c>
      <c r="M841" t="str">
        <f>IF(OR(L841="ATTACK",L841="FINTA"),"&lt;TECNICA&gt;",UPPER(anotacoes!I841))</f>
        <v>2-3 STEP HESITANT RIGHT</v>
      </c>
      <c r="N841" t="str">
        <f>IF(OR(L841="ATTACK",L841="FINTA"),UPPER(anotacoes!I841),"")</f>
        <v/>
      </c>
      <c r="O841" s="6" t="str">
        <f>IF(anotacoes!N841=0,"",anotacoes!N841)</f>
        <v/>
      </c>
      <c r="P841" t="str">
        <f>IF(anotacoes!M841=0,"",UPPER(anotacoes!M841))</f>
        <v/>
      </c>
      <c r="Q841" t="str">
        <f t="shared" si="27"/>
        <v>INSERT INTO CONVERSAO_LUTA_ACAO (cd_conversao, id_luta, sequencia, momento_inicio, momento_fim, quem_faz, quem_sofre, acao_tipo, acao, tecnica, direcao, pontuacao) VALUES (1, 15, 72, TRIM(' 00:08:36,319'), TRIM(' 00:08:39,081'), 'BISCHOF', 'RAJABLI', 'DISPLACEMENT', '2-3 STEP HESITANT RIGHT', NULL, NULL, NULL)</v>
      </c>
      <c r="R841" t="s">
        <v>10327</v>
      </c>
    </row>
    <row r="842" spans="1:18" hidden="1" x14ac:dyDescent="0.25">
      <c r="A842" s="7">
        <f>anotacoes!D842</f>
        <v>40670</v>
      </c>
      <c r="B842" t="str">
        <f>anotacoes!C842</f>
        <v>GRAND PRIX BAKU 2011</v>
      </c>
      <c r="C842" t="str">
        <f>anotacoes!E842</f>
        <v>BISCHOF</v>
      </c>
      <c r="D842" t="str">
        <f>anotacoes!F842</f>
        <v>RAJABLI</v>
      </c>
      <c r="E842" t="s">
        <v>10325</v>
      </c>
      <c r="F842">
        <f>anotacoes!A842</f>
        <v>15</v>
      </c>
      <c r="G842">
        <f>anotacoes!B842</f>
        <v>73</v>
      </c>
      <c r="H842" t="str">
        <f>anotacoes!K842</f>
        <v xml:space="preserve"> 00:08:39,267</v>
      </c>
      <c r="I842" t="str">
        <f>anotacoes!L842</f>
        <v xml:space="preserve"> 00:08:41,107</v>
      </c>
      <c r="J842" t="str">
        <f>IF(L842="PAUSE",E842,IF(anotacoes!G846=conversao_anotacoes!C842,conversao_anotacoes!C842,conversao_anotacoes!D842))</f>
        <v>BISCHOF</v>
      </c>
      <c r="K842" t="str">
        <f t="shared" si="26"/>
        <v>RAJABLI</v>
      </c>
      <c r="L842" t="str">
        <f>UPPER(anotacoes!H842)</f>
        <v>DISPLACEMENT</v>
      </c>
      <c r="M842" t="str">
        <f>IF(OR(L842="ATTACK",L842="FINTA"),"&lt;TECNICA&gt;",UPPER(anotacoes!I842))</f>
        <v>TRY TO GRIP WITH CONTACT</v>
      </c>
      <c r="N842" t="str">
        <f>IF(OR(L842="ATTACK",L842="FINTA"),UPPER(anotacoes!I842),"")</f>
        <v/>
      </c>
      <c r="O842" s="6" t="str">
        <f>IF(anotacoes!N842=0,"",anotacoes!N842)</f>
        <v/>
      </c>
      <c r="P842" t="str">
        <f>IF(anotacoes!M842=0,"",UPPER(anotacoes!M842))</f>
        <v/>
      </c>
      <c r="Q842" t="str">
        <f t="shared" si="27"/>
        <v>INSERT INTO CONVERSAO_LUTA_ACAO (cd_conversao, id_luta, sequencia, momento_inicio, momento_fim, quem_faz, quem_sofre, acao_tipo, acao, tecnica, direcao, pontuacao) VALUES (1, 15, 73, TRIM(' 00:08:39,267'), TRIM(' 00:08:41,107'), 'BISCHOF', 'RAJABLI', 'DISPLACEMENT', 'TRY TO GRIP WITH CONTACT', NULL, NULL, NULL)</v>
      </c>
      <c r="R842" t="s">
        <v>10327</v>
      </c>
    </row>
    <row r="843" spans="1:18" hidden="1" x14ac:dyDescent="0.25">
      <c r="A843" s="7">
        <f>anotacoes!D843</f>
        <v>40670</v>
      </c>
      <c r="B843" t="str">
        <f>anotacoes!C843</f>
        <v>GRAND PRIX BAKU 2011</v>
      </c>
      <c r="C843" t="str">
        <f>anotacoes!E843</f>
        <v>BISCHOF</v>
      </c>
      <c r="D843" t="str">
        <f>anotacoes!F843</f>
        <v>RAJABLI</v>
      </c>
      <c r="E843" t="s">
        <v>10325</v>
      </c>
      <c r="F843">
        <f>anotacoes!A843</f>
        <v>15</v>
      </c>
      <c r="G843">
        <f>anotacoes!B843</f>
        <v>74</v>
      </c>
      <c r="H843" t="str">
        <f>anotacoes!K843</f>
        <v xml:space="preserve"> 00:08:41,279</v>
      </c>
      <c r="I843" t="str">
        <f>anotacoes!L843</f>
        <v xml:space="preserve"> 00:08:43,975</v>
      </c>
      <c r="J843" t="str">
        <f>IF(L843="PAUSE",E843,IF(anotacoes!G847=conversao_anotacoes!C843,conversao_anotacoes!C843,conversao_anotacoes!D843))</f>
        <v>BISCHOF</v>
      </c>
      <c r="K843" t="str">
        <f t="shared" si="26"/>
        <v>RAJABLI</v>
      </c>
      <c r="L843" t="str">
        <f>UPPER(anotacoes!H843)</f>
        <v>GRIP TIME</v>
      </c>
      <c r="M843" t="str">
        <f>IF(OR(L843="ATTACK",L843="FINTA"),"&lt;TECNICA&gt;",UPPER(anotacoes!I843))</f>
        <v>LEFT COLLAR</v>
      </c>
      <c r="N843" t="str">
        <f>IF(OR(L843="ATTACK",L843="FINTA"),UPPER(anotacoes!I843),"")</f>
        <v/>
      </c>
      <c r="O843" s="6" t="str">
        <f>IF(anotacoes!N843=0,"",anotacoes!N843)</f>
        <v/>
      </c>
      <c r="P843" t="str">
        <f>IF(anotacoes!M843=0,"",UPPER(anotacoes!M843))</f>
        <v/>
      </c>
      <c r="Q843" t="str">
        <f t="shared" si="27"/>
        <v>INSERT INTO CONVERSAO_LUTA_ACAO (cd_conversao, id_luta, sequencia, momento_inicio, momento_fim, quem_faz, quem_sofre, acao_tipo, acao, tecnica, direcao, pontuacao) VALUES (1, 15, 74, TRIM(' 00:08:41,279'), TRIM(' 00:08:43,975'), 'BISCHOF', 'RAJABLI', 'GRIP TIME', 'LEFT COLLAR', NULL, NULL, NULL)</v>
      </c>
      <c r="R843" t="s">
        <v>10327</v>
      </c>
    </row>
    <row r="844" spans="1:18" hidden="1" x14ac:dyDescent="0.25">
      <c r="A844" s="7">
        <f>anotacoes!D844</f>
        <v>40670</v>
      </c>
      <c r="B844" t="str">
        <f>anotacoes!C844</f>
        <v>GRAND PRIX BAKU 2011</v>
      </c>
      <c r="C844" t="str">
        <f>anotacoes!E844</f>
        <v>BISCHOF</v>
      </c>
      <c r="D844" t="str">
        <f>anotacoes!F844</f>
        <v>RAJABLI</v>
      </c>
      <c r="E844" t="s">
        <v>10325</v>
      </c>
      <c r="F844">
        <f>anotacoes!A844</f>
        <v>15</v>
      </c>
      <c r="G844">
        <f>anotacoes!B844</f>
        <v>75</v>
      </c>
      <c r="H844" t="str">
        <f>anotacoes!K844</f>
        <v xml:space="preserve"> 00:08:43,975</v>
      </c>
      <c r="I844" t="str">
        <f>anotacoes!L844</f>
        <v xml:space="preserve"> 00:08:44,683</v>
      </c>
      <c r="J844" t="str">
        <f>IF(L844="PAUSE",E844,IF(anotacoes!G848=conversao_anotacoes!C844,conversao_anotacoes!C844,conversao_anotacoes!D844))</f>
        <v>BISCHOF</v>
      </c>
      <c r="K844" t="str">
        <f t="shared" si="26"/>
        <v>RAJABLI</v>
      </c>
      <c r="L844" t="str">
        <f>UPPER(anotacoes!H844)</f>
        <v>DEFENSE</v>
      </c>
      <c r="M844" t="str">
        <f>IF(OR(L844="ATTACK",L844="FINTA"),"&lt;TECNICA&gt;",UPPER(anotacoes!I844))</f>
        <v>USING BODY MASS</v>
      </c>
      <c r="N844" t="str">
        <f>IF(OR(L844="ATTACK",L844="FINTA"),UPPER(anotacoes!I844),"")</f>
        <v/>
      </c>
      <c r="O844" s="6" t="str">
        <f>IF(anotacoes!N844=0,"",anotacoes!N844)</f>
        <v/>
      </c>
      <c r="P844" t="str">
        <f>IF(anotacoes!M844=0,"",UPPER(anotacoes!M844))</f>
        <v/>
      </c>
      <c r="Q844" t="str">
        <f t="shared" si="27"/>
        <v>INSERT INTO CONVERSAO_LUTA_ACAO (cd_conversao, id_luta, sequencia, momento_inicio, momento_fim, quem_faz, quem_sofre, acao_tipo, acao, tecnica, direcao, pontuacao) VALUES (1, 15, 75, TRIM(' 00:08:43,975'), TRIM(' 00:08:44,683'), 'BISCHOF', 'RAJABLI', 'DEFENSE', 'USING BODY MASS', NULL, NULL, NULL)</v>
      </c>
      <c r="R844" t="s">
        <v>10327</v>
      </c>
    </row>
    <row r="845" spans="1:18" hidden="1" x14ac:dyDescent="0.25">
      <c r="A845" s="7">
        <f>anotacoes!D845</f>
        <v>40670</v>
      </c>
      <c r="B845" t="str">
        <f>anotacoes!C845</f>
        <v>GRAND PRIX BAKU 2011</v>
      </c>
      <c r="C845" t="str">
        <f>anotacoes!E845</f>
        <v>BISCHOF</v>
      </c>
      <c r="D845" t="str">
        <f>anotacoes!F845</f>
        <v>RAJABLI</v>
      </c>
      <c r="E845" t="s">
        <v>10325</v>
      </c>
      <c r="F845">
        <f>anotacoes!A845</f>
        <v>15</v>
      </c>
      <c r="G845">
        <f>anotacoes!B845</f>
        <v>76</v>
      </c>
      <c r="H845" t="str">
        <f>anotacoes!K845</f>
        <v xml:space="preserve"> 00:08:44,844</v>
      </c>
      <c r="I845" t="str">
        <f>anotacoes!L845</f>
        <v xml:space="preserve"> 00:08:46,850</v>
      </c>
      <c r="J845" t="str">
        <f>IF(L845="PAUSE",E845,IF(anotacoes!G849=conversao_anotacoes!C845,conversao_anotacoes!C845,conversao_anotacoes!D845))</f>
        <v>BISCHOF</v>
      </c>
      <c r="K845" t="str">
        <f t="shared" si="26"/>
        <v>RAJABLI</v>
      </c>
      <c r="L845" t="str">
        <f>UPPER(anotacoes!H845)</f>
        <v>GROUNDWORK COMBAT</v>
      </c>
      <c r="M845" t="str">
        <f>IF(OR(L845="ATTACK",L845="FINTA"),"&lt;TECNICA&gt;",UPPER(anotacoes!I845))</f>
        <v>TRYING TO ATTACK</v>
      </c>
      <c r="N845" t="str">
        <f>IF(OR(L845="ATTACK",L845="FINTA"),UPPER(anotacoes!I845),"")</f>
        <v/>
      </c>
      <c r="O845" s="6" t="str">
        <f>IF(anotacoes!N845=0,"",anotacoes!N845)</f>
        <v/>
      </c>
      <c r="P845" t="str">
        <f>IF(anotacoes!M845=0,"",UPPER(anotacoes!M845))</f>
        <v/>
      </c>
      <c r="Q845" t="str">
        <f t="shared" si="27"/>
        <v>INSERT INTO CONVERSAO_LUTA_ACAO (cd_conversao, id_luta, sequencia, momento_inicio, momento_fim, quem_faz, quem_sofre, acao_tipo, acao, tecnica, direcao, pontuacao) VALUES (1, 15, 76, TRIM(' 00:08:44,844'), TRIM(' 00:08:46,850'), 'BISCHOF', 'RAJABLI', 'GROUNDWORK COMBAT', 'TRYING TO ATTACK', NULL, NULL, NULL)</v>
      </c>
      <c r="R845" t="s">
        <v>10327</v>
      </c>
    </row>
    <row r="846" spans="1:18" hidden="1" x14ac:dyDescent="0.25">
      <c r="A846" s="7">
        <f>anotacoes!D846</f>
        <v>40670</v>
      </c>
      <c r="B846" t="str">
        <f>anotacoes!C846</f>
        <v>GRAND PRIX BAKU 2011</v>
      </c>
      <c r="C846" t="str">
        <f>anotacoes!E846</f>
        <v>BISCHOF</v>
      </c>
      <c r="D846" t="str">
        <f>anotacoes!F846</f>
        <v>RAJABLI</v>
      </c>
      <c r="E846" t="s">
        <v>10325</v>
      </c>
      <c r="F846">
        <f>anotacoes!A846</f>
        <v>15</v>
      </c>
      <c r="G846">
        <f>anotacoes!B846</f>
        <v>77</v>
      </c>
      <c r="H846" t="str">
        <f>anotacoes!K846</f>
        <v xml:space="preserve"> 00:08:46,850</v>
      </c>
      <c r="I846" t="str">
        <f>anotacoes!L846</f>
        <v xml:space="preserve"> 00:08:47,813</v>
      </c>
      <c r="J846" t="str">
        <f>IF(L846="PAUSE",E846,IF(anotacoes!G850=conversao_anotacoes!C846,conversao_anotacoes!C846,conversao_anotacoes!D846))</f>
        <v>BISCHOF</v>
      </c>
      <c r="K846" t="str">
        <f t="shared" si="26"/>
        <v>RAJABLI</v>
      </c>
      <c r="L846" t="str">
        <f>UPPER(anotacoes!H846)</f>
        <v>GRIP TIME</v>
      </c>
      <c r="M846" t="str">
        <f>IF(OR(L846="ATTACK",L846="FINTA"),"&lt;TECNICA&gt;",UPPER(anotacoes!I846))</f>
        <v>LEFT COLLAR</v>
      </c>
      <c r="N846" t="str">
        <f>IF(OR(L846="ATTACK",L846="FINTA"),UPPER(anotacoes!I846),"")</f>
        <v/>
      </c>
      <c r="O846" s="6" t="str">
        <f>IF(anotacoes!N846=0,"",anotacoes!N846)</f>
        <v/>
      </c>
      <c r="P846" t="str">
        <f>IF(anotacoes!M846=0,"",UPPER(anotacoes!M846))</f>
        <v/>
      </c>
      <c r="Q846" t="str">
        <f t="shared" si="27"/>
        <v>INSERT INTO CONVERSAO_LUTA_ACAO (cd_conversao, id_luta, sequencia, momento_inicio, momento_fim, quem_faz, quem_sofre, acao_tipo, acao, tecnica, direcao, pontuacao) VALUES (1, 15, 77, TRIM(' 00:08:46,850'), TRIM(' 00:08:47,813'), 'BISCHOF', 'RAJABLI', 'GRIP TIME', 'LEFT COLLAR', NULL, NULL, NULL)</v>
      </c>
      <c r="R846" t="s">
        <v>10327</v>
      </c>
    </row>
    <row r="847" spans="1:18" hidden="1" x14ac:dyDescent="0.25">
      <c r="A847" s="7">
        <f>anotacoes!D847</f>
        <v>40670</v>
      </c>
      <c r="B847" t="str">
        <f>anotacoes!C847</f>
        <v>GRAND PRIX BAKU 2011</v>
      </c>
      <c r="C847" t="str">
        <f>anotacoes!E847</f>
        <v>BISCHOF</v>
      </c>
      <c r="D847" t="str">
        <f>anotacoes!F847</f>
        <v>RAJABLI</v>
      </c>
      <c r="E847" t="s">
        <v>10325</v>
      </c>
      <c r="F847">
        <f>anotacoes!A847</f>
        <v>15</v>
      </c>
      <c r="G847">
        <f>anotacoes!B847</f>
        <v>78</v>
      </c>
      <c r="H847" t="str">
        <f>anotacoes!K847</f>
        <v xml:space="preserve"> 00:08:47,813</v>
      </c>
      <c r="I847" t="str">
        <f>anotacoes!L847</f>
        <v xml:space="preserve"> 00:08:52,387</v>
      </c>
      <c r="J847" t="str">
        <f>IF(L847="PAUSE",E847,IF(anotacoes!G851=conversao_anotacoes!C847,conversao_anotacoes!C847,conversao_anotacoes!D847))</f>
        <v>&lt;ARBITRO_DESCONHECIDO&gt;</v>
      </c>
      <c r="K847" t="str">
        <f t="shared" si="26"/>
        <v/>
      </c>
      <c r="L847" t="str">
        <f>UPPER(anotacoes!H847)</f>
        <v>PAUSE</v>
      </c>
      <c r="M847" t="str">
        <f>IF(OR(L847="ATTACK",L847="FINTA"),"&lt;TECNICA&gt;",UPPER(anotacoes!I847))</f>
        <v>&lt;NAO_CLASSIFICADO&gt;</v>
      </c>
      <c r="N847" t="str">
        <f>IF(OR(L847="ATTACK",L847="FINTA"),UPPER(anotacoes!I847),"")</f>
        <v/>
      </c>
      <c r="O847" s="6" t="str">
        <f>IF(anotacoes!N847=0,"",anotacoes!N847)</f>
        <v/>
      </c>
      <c r="P847" t="str">
        <f>IF(anotacoes!M847=0,"",UPPER(anotacoes!M847))</f>
        <v/>
      </c>
      <c r="Q847" t="str">
        <f t="shared" si="27"/>
        <v>INSERT INTO CONVERSAO_LUTA_ACAO (cd_conversao, id_luta, sequencia, momento_inicio, momento_fim, quem_faz, quem_sofre, acao_tipo, acao, tecnica, direcao, pontuacao) VALUES (1, 15, 78, TRIM(' 00:08:47,813'), TRIM(' 00:08:52,387'), '&lt;ARBITRO_DESCONHECIDO&gt;', '', 'PAUSE', '&lt;NAO_CLASSIFICADO&gt;', NULL, NULL, NULL)</v>
      </c>
      <c r="R847" t="s">
        <v>10327</v>
      </c>
    </row>
    <row r="848" spans="1:18" hidden="1" x14ac:dyDescent="0.25">
      <c r="A848" s="7">
        <f>anotacoes!D848</f>
        <v>40670</v>
      </c>
      <c r="B848" t="str">
        <f>anotacoes!C848</f>
        <v>GRAND PRIX BAKU 2011</v>
      </c>
      <c r="C848" t="str">
        <f>anotacoes!E848</f>
        <v>BISCHOF</v>
      </c>
      <c r="D848" t="str">
        <f>anotacoes!F848</f>
        <v>RAJABLI</v>
      </c>
      <c r="E848" t="s">
        <v>10325</v>
      </c>
      <c r="F848">
        <f>anotacoes!A848</f>
        <v>15</v>
      </c>
      <c r="G848">
        <f>anotacoes!B848</f>
        <v>79</v>
      </c>
      <c r="H848" t="str">
        <f>anotacoes!K848</f>
        <v xml:space="preserve"> 00:08:52,699</v>
      </c>
      <c r="I848" t="str">
        <f>anotacoes!L848</f>
        <v xml:space="preserve"> 00:08:56,414</v>
      </c>
      <c r="J848" t="str">
        <f>IF(L848="PAUSE",E848,IF(anotacoes!G852=conversao_anotacoes!C848,conversao_anotacoes!C848,conversao_anotacoes!D848))</f>
        <v>BISCHOF</v>
      </c>
      <c r="K848" t="str">
        <f t="shared" si="26"/>
        <v>RAJABLI</v>
      </c>
      <c r="L848" t="str">
        <f>UPPER(anotacoes!H848)</f>
        <v>DISPLACEMENT</v>
      </c>
      <c r="M848" t="str">
        <f>IF(OR(L848="ATTACK",L848="FINTA"),"&lt;TECNICA&gt;",UPPER(anotacoes!I848))</f>
        <v>2-3 STEP HESITANT RIGHT</v>
      </c>
      <c r="N848" t="str">
        <f>IF(OR(L848="ATTACK",L848="FINTA"),UPPER(anotacoes!I848),"")</f>
        <v/>
      </c>
      <c r="O848" s="6" t="str">
        <f>IF(anotacoes!N848=0,"",anotacoes!N848)</f>
        <v/>
      </c>
      <c r="P848" t="str">
        <f>IF(anotacoes!M848=0,"",UPPER(anotacoes!M848))</f>
        <v/>
      </c>
      <c r="Q848" t="str">
        <f t="shared" si="27"/>
        <v>INSERT INTO CONVERSAO_LUTA_ACAO (cd_conversao, id_luta, sequencia, momento_inicio, momento_fim, quem_faz, quem_sofre, acao_tipo, acao, tecnica, direcao, pontuacao) VALUES (1, 15, 79, TRIM(' 00:08:52,699'), TRIM(' 00:08:56,414'), 'BISCHOF', 'RAJABLI', 'DISPLACEMENT', '2-3 STEP HESITANT RIGHT', NULL, NULL, NULL)</v>
      </c>
      <c r="R848" t="s">
        <v>10327</v>
      </c>
    </row>
    <row r="849" spans="1:18" hidden="1" x14ac:dyDescent="0.25">
      <c r="A849" s="7">
        <f>anotacoes!D849</f>
        <v>40670</v>
      </c>
      <c r="B849" t="str">
        <f>anotacoes!C849</f>
        <v>GRAND PRIX BAKU 2011</v>
      </c>
      <c r="C849" t="str">
        <f>anotacoes!E849</f>
        <v>BISCHOF</v>
      </c>
      <c r="D849" t="str">
        <f>anotacoes!F849</f>
        <v>RAJABLI</v>
      </c>
      <c r="E849" t="s">
        <v>10325</v>
      </c>
      <c r="F849">
        <f>anotacoes!A849</f>
        <v>15</v>
      </c>
      <c r="G849">
        <f>anotacoes!B849</f>
        <v>80</v>
      </c>
      <c r="H849" t="str">
        <f>anotacoes!K849</f>
        <v xml:space="preserve"> 00:08:56,580</v>
      </c>
      <c r="I849" t="str">
        <f>anotacoes!L849</f>
        <v xml:space="preserve"> 00:08:57,191</v>
      </c>
      <c r="J849" t="str">
        <f>IF(L849="PAUSE",E849,IF(anotacoes!G853=conversao_anotacoes!C849,conversao_anotacoes!C849,conversao_anotacoes!D849))</f>
        <v>BISCHOF</v>
      </c>
      <c r="K849" t="str">
        <f t="shared" si="26"/>
        <v>RAJABLI</v>
      </c>
      <c r="L849" t="str">
        <f>UPPER(anotacoes!H849)</f>
        <v>GRIP TIME</v>
      </c>
      <c r="M849" t="str">
        <f>IF(OR(L849="ATTACK",L849="FINTA"),"&lt;TECNICA&gt;",UPPER(anotacoes!I849))</f>
        <v>RIGHT COLLAR</v>
      </c>
      <c r="N849" t="str">
        <f>IF(OR(L849="ATTACK",L849="FINTA"),UPPER(anotacoes!I849),"")</f>
        <v/>
      </c>
      <c r="O849" s="6" t="str">
        <f>IF(anotacoes!N849=0,"",anotacoes!N849)</f>
        <v/>
      </c>
      <c r="P849" t="str">
        <f>IF(anotacoes!M849=0,"",UPPER(anotacoes!M849))</f>
        <v/>
      </c>
      <c r="Q849" t="str">
        <f t="shared" si="27"/>
        <v>INSERT INTO CONVERSAO_LUTA_ACAO (cd_conversao, id_luta, sequencia, momento_inicio, momento_fim, quem_faz, quem_sofre, acao_tipo, acao, tecnica, direcao, pontuacao) VALUES (1, 15, 80, TRIM(' 00:08:56,580'), TRIM(' 00:08:57,191'), 'BISCHOF', 'RAJABLI', 'GRIP TIME', 'RIGHT COLLAR', NULL, NULL, NULL)</v>
      </c>
      <c r="R849" t="s">
        <v>10327</v>
      </c>
    </row>
    <row r="850" spans="1:18" hidden="1" x14ac:dyDescent="0.25">
      <c r="A850" s="7">
        <f>anotacoes!D850</f>
        <v>40670</v>
      </c>
      <c r="B850" t="str">
        <f>anotacoes!C850</f>
        <v>GRAND PRIX BAKU 2011</v>
      </c>
      <c r="C850" t="str">
        <f>anotacoes!E850</f>
        <v>BISCHOF</v>
      </c>
      <c r="D850" t="str">
        <f>anotacoes!F850</f>
        <v>RAJABLI</v>
      </c>
      <c r="E850" t="s">
        <v>10325</v>
      </c>
      <c r="F850">
        <f>anotacoes!A850</f>
        <v>15</v>
      </c>
      <c r="G850">
        <f>anotacoes!B850</f>
        <v>81</v>
      </c>
      <c r="H850" t="str">
        <f>anotacoes!K850</f>
        <v xml:space="preserve"> 00:08:57,191</v>
      </c>
      <c r="I850" t="str">
        <f>anotacoes!L850</f>
        <v xml:space="preserve"> 00:09:01,274</v>
      </c>
      <c r="J850" t="str">
        <f>IF(L850="PAUSE",E850,IF(anotacoes!G854=conversao_anotacoes!C850,conversao_anotacoes!C850,conversao_anotacoes!D850))</f>
        <v>BISCHOF</v>
      </c>
      <c r="K850" t="str">
        <f t="shared" si="26"/>
        <v>RAJABLI</v>
      </c>
      <c r="L850" t="str">
        <f>UPPER(anotacoes!H850)</f>
        <v>ATTACK</v>
      </c>
      <c r="M850" t="str">
        <f>IF(OR(L850="ATTACK",L850="FINTA"),"&lt;TECNICA&gt;",UPPER(anotacoes!I850))</f>
        <v>&lt;TECNICA&gt;</v>
      </c>
      <c r="N850" t="str">
        <f>IF(OR(L850="ATTACK",L850="FINTA"),UPPER(anotacoes!I850),"")</f>
        <v>IPPON SEOINAGE</v>
      </c>
      <c r="O850" s="6">
        <f>IF(anotacoes!N850=0,"",anotacoes!N850)</f>
        <v>6</v>
      </c>
      <c r="P850" t="str">
        <f>IF(anotacoes!M850=0,"",UPPER(anotacoes!M850))</f>
        <v>WAZARI</v>
      </c>
      <c r="Q850" t="str">
        <f t="shared" si="27"/>
        <v>INSERT INTO CONVERSAO_LUTA_ACAO (cd_conversao, id_luta, sequencia, momento_inicio, momento_fim, quem_faz, quem_sofre, acao_tipo, acao, tecnica, direcao, pontuacao) VALUES (1, 15, 81, TRIM(' 00:08:57,191'), TRIM(' 00:09:01,274'), 'BISCHOF', 'RAJABLI', 'ATTACK', '&lt;TECNICA&gt;', 'IPPON SEOINAGE', 6, 'WAZARI')</v>
      </c>
      <c r="R850" t="s">
        <v>10327</v>
      </c>
    </row>
    <row r="851" spans="1:18" hidden="1" x14ac:dyDescent="0.25">
      <c r="A851" s="7">
        <f>anotacoes!D851</f>
        <v>40670</v>
      </c>
      <c r="B851" t="str">
        <f>anotacoes!C851</f>
        <v>GRAND PRIX BAKU 2011</v>
      </c>
      <c r="C851" t="str">
        <f>anotacoes!E851</f>
        <v>BISCHOF</v>
      </c>
      <c r="D851" t="str">
        <f>anotacoes!F851</f>
        <v>RAJABLI</v>
      </c>
      <c r="E851" t="s">
        <v>10325</v>
      </c>
      <c r="F851">
        <f>anotacoes!A851</f>
        <v>15</v>
      </c>
      <c r="G851">
        <f>anotacoes!B851</f>
        <v>82</v>
      </c>
      <c r="H851" t="str">
        <f>anotacoes!K851</f>
        <v xml:space="preserve"> 00:09:01,465</v>
      </c>
      <c r="I851" t="str">
        <f>anotacoes!L851</f>
        <v xml:space="preserve"> 00:10:13,960</v>
      </c>
      <c r="J851" t="str">
        <f>IF(L851="PAUSE",E851,IF(anotacoes!G855=conversao_anotacoes!C851,conversao_anotacoes!C851,conversao_anotacoes!D851))</f>
        <v>BISCHOF</v>
      </c>
      <c r="K851" t="str">
        <f t="shared" si="26"/>
        <v>RAJABLI</v>
      </c>
      <c r="L851" t="str">
        <f>UPPER(anotacoes!H851)</f>
        <v>GROUNDWORK COMBAT</v>
      </c>
      <c r="M851" t="str">
        <f>IF(OR(L851="ATTACK",L851="FINTA"),"&lt;TECNICA&gt;",UPPER(anotacoes!I851))</f>
        <v>TRYING TO ATTACK</v>
      </c>
      <c r="N851" t="str">
        <f>IF(OR(L851="ATTACK",L851="FINTA"),UPPER(anotacoes!I851),"")</f>
        <v/>
      </c>
      <c r="O851" s="6" t="str">
        <f>IF(anotacoes!N851=0,"",anotacoes!N851)</f>
        <v/>
      </c>
      <c r="P851" t="str">
        <f>IF(anotacoes!M851=0,"",UPPER(anotacoes!M851))</f>
        <v/>
      </c>
      <c r="Q851" t="str">
        <f t="shared" si="27"/>
        <v>INSERT INTO CONVERSAO_LUTA_ACAO (cd_conversao, id_luta, sequencia, momento_inicio, momento_fim, quem_faz, quem_sofre, acao_tipo, acao, tecnica, direcao, pontuacao) VALUES (1, 15, 82, TRIM(' 00:09:01,465'), TRIM(' 00:10:13,960'), 'BISCHOF', 'RAJABLI', 'GROUNDWORK COMBAT', 'TRYING TO ATTACK', NULL, NULL, NULL)</v>
      </c>
      <c r="R851" t="s">
        <v>10327</v>
      </c>
    </row>
    <row r="852" spans="1:18" hidden="1" x14ac:dyDescent="0.25">
      <c r="A852" s="7">
        <f>anotacoes!D852</f>
        <v>40670</v>
      </c>
      <c r="B852" t="str">
        <f>anotacoes!C852</f>
        <v>GRAND PRIX BAKU 2011</v>
      </c>
      <c r="C852" t="str">
        <f>anotacoes!E852</f>
        <v>BISCHOF</v>
      </c>
      <c r="D852" t="str">
        <f>anotacoes!F852</f>
        <v>RAJABLI</v>
      </c>
      <c r="E852" t="s">
        <v>10325</v>
      </c>
      <c r="F852">
        <f>anotacoes!A852</f>
        <v>15</v>
      </c>
      <c r="G852">
        <f>anotacoes!B852</f>
        <v>83</v>
      </c>
      <c r="H852" t="str">
        <f>anotacoes!K852</f>
        <v xml:space="preserve"> 00:10:14,131</v>
      </c>
      <c r="I852" t="str">
        <f>anotacoes!L852</f>
        <v xml:space="preserve"> 00:10:25,345</v>
      </c>
      <c r="J852" t="str">
        <f>IF(L852="PAUSE",E852,IF(anotacoes!G856=conversao_anotacoes!C852,conversao_anotacoes!C852,conversao_anotacoes!D852))</f>
        <v>&lt;ARBITRO_DESCONHECIDO&gt;</v>
      </c>
      <c r="K852" t="str">
        <f t="shared" si="26"/>
        <v/>
      </c>
      <c r="L852" t="str">
        <f>UPPER(anotacoes!H852)</f>
        <v>PAUSE</v>
      </c>
      <c r="M852" t="str">
        <f>IF(OR(L852="ATTACK",L852="FINTA"),"&lt;TECNICA&gt;",UPPER(anotacoes!I852))</f>
        <v>&lt;NAO_CLASSIFICADO&gt;</v>
      </c>
      <c r="N852" t="str">
        <f>IF(OR(L852="ATTACK",L852="FINTA"),UPPER(anotacoes!I852),"")</f>
        <v/>
      </c>
      <c r="O852" s="6" t="str">
        <f>IF(anotacoes!N852=0,"",anotacoes!N852)</f>
        <v/>
      </c>
      <c r="P852" t="str">
        <f>IF(anotacoes!M852=0,"",UPPER(anotacoes!M852))</f>
        <v/>
      </c>
      <c r="Q852" t="str">
        <f t="shared" si="27"/>
        <v>INSERT INTO CONVERSAO_LUTA_ACAO (cd_conversao, id_luta, sequencia, momento_inicio, momento_fim, quem_faz, quem_sofre, acao_tipo, acao, tecnica, direcao, pontuacao) VALUES (1, 15, 83, TRIM(' 00:10:14,131'), TRIM(' 00:10:25,345'), '&lt;ARBITRO_DESCONHECIDO&gt;', '', 'PAUSE', '&lt;NAO_CLASSIFICADO&gt;', NULL, NULL, NULL)</v>
      </c>
      <c r="R852" t="s">
        <v>10327</v>
      </c>
    </row>
    <row r="853" spans="1:18" hidden="1" x14ac:dyDescent="0.25">
      <c r="A853" s="7">
        <f>anotacoes!D853</f>
        <v>40670</v>
      </c>
      <c r="B853" t="str">
        <f>anotacoes!C853</f>
        <v>GRAND PRIX BAKU 2011</v>
      </c>
      <c r="C853" t="str">
        <f>anotacoes!E853</f>
        <v>BISCHOF</v>
      </c>
      <c r="D853" t="str">
        <f>anotacoes!F853</f>
        <v>RAJABLI</v>
      </c>
      <c r="E853" t="s">
        <v>10325</v>
      </c>
      <c r="F853">
        <f>anotacoes!A853</f>
        <v>15</v>
      </c>
      <c r="G853">
        <f>anotacoes!B853</f>
        <v>84</v>
      </c>
      <c r="H853" t="str">
        <f>anotacoes!K853</f>
        <v xml:space="preserve"> 00:10:25,345</v>
      </c>
      <c r="I853" t="str">
        <f>anotacoes!L853</f>
        <v xml:space="preserve"> 00:10:26,220</v>
      </c>
      <c r="J853" t="str">
        <f>IF(L853="PAUSE",E853,IF(anotacoes!G857=conversao_anotacoes!C853,conversao_anotacoes!C853,conversao_anotacoes!D853))</f>
        <v>BISCHOF</v>
      </c>
      <c r="K853" t="str">
        <f t="shared" si="26"/>
        <v>RAJABLI</v>
      </c>
      <c r="L853" t="str">
        <f>UPPER(anotacoes!H853)</f>
        <v>DISPLACEMENT</v>
      </c>
      <c r="M853" t="str">
        <f>IF(OR(L853="ATTACK",L853="FINTA"),"&lt;TECNICA&gt;",UPPER(anotacoes!I853))</f>
        <v>2-3 STEP HESITANT RIGHT</v>
      </c>
      <c r="N853" t="str">
        <f>IF(OR(L853="ATTACK",L853="FINTA"),UPPER(anotacoes!I853),"")</f>
        <v/>
      </c>
      <c r="O853" s="6" t="str">
        <f>IF(anotacoes!N853=0,"",anotacoes!N853)</f>
        <v/>
      </c>
      <c r="P853" t="str">
        <f>IF(anotacoes!M853=0,"",UPPER(anotacoes!M853))</f>
        <v/>
      </c>
      <c r="Q853" t="str">
        <f t="shared" si="27"/>
        <v>INSERT INTO CONVERSAO_LUTA_ACAO (cd_conversao, id_luta, sequencia, momento_inicio, momento_fim, quem_faz, quem_sofre, acao_tipo, acao, tecnica, direcao, pontuacao) VALUES (1, 15, 84, TRIM(' 00:10:25,345'), TRIM(' 00:10:26,220'), 'BISCHOF', 'RAJABLI', 'DISPLACEMENT', '2-3 STEP HESITANT RIGHT', NULL, NULL, NULL)</v>
      </c>
      <c r="R853" t="s">
        <v>10327</v>
      </c>
    </row>
    <row r="854" spans="1:18" hidden="1" x14ac:dyDescent="0.25">
      <c r="A854" s="7">
        <f>anotacoes!D854</f>
        <v>40670</v>
      </c>
      <c r="B854" t="str">
        <f>anotacoes!C854</f>
        <v>GRAND PRIX BAKU 2011</v>
      </c>
      <c r="C854" t="str">
        <f>anotacoes!E854</f>
        <v>BISCHOF</v>
      </c>
      <c r="D854" t="str">
        <f>anotacoes!F854</f>
        <v>RAJABLI</v>
      </c>
      <c r="E854" t="s">
        <v>10325</v>
      </c>
      <c r="F854">
        <f>anotacoes!A854</f>
        <v>15</v>
      </c>
      <c r="G854">
        <f>anotacoes!B854</f>
        <v>85</v>
      </c>
      <c r="H854" t="str">
        <f>anotacoes!K854</f>
        <v xml:space="preserve"> 00:10:26,220</v>
      </c>
      <c r="I854" t="str">
        <f>anotacoes!L854</f>
        <v xml:space="preserve"> 00:10:29,552</v>
      </c>
      <c r="J854" t="str">
        <f>IF(L854="PAUSE",E854,IF(anotacoes!G858=conversao_anotacoes!C854,conversao_anotacoes!C854,conversao_anotacoes!D854))</f>
        <v>BISCHOF</v>
      </c>
      <c r="K854" t="str">
        <f t="shared" si="26"/>
        <v>RAJABLI</v>
      </c>
      <c r="L854" t="str">
        <f>UPPER(anotacoes!H854)</f>
        <v>GRIP TIME</v>
      </c>
      <c r="M854" t="str">
        <f>IF(OR(L854="ATTACK",L854="FINTA"),"&lt;TECNICA&gt;",UPPER(anotacoes!I854))</f>
        <v>RIGHT COLLAR</v>
      </c>
      <c r="N854" t="str">
        <f>IF(OR(L854="ATTACK",L854="FINTA"),UPPER(anotacoes!I854),"")</f>
        <v/>
      </c>
      <c r="O854" s="6" t="str">
        <f>IF(anotacoes!N854=0,"",anotacoes!N854)</f>
        <v/>
      </c>
      <c r="P854" t="str">
        <f>IF(anotacoes!M854=0,"",UPPER(anotacoes!M854))</f>
        <v/>
      </c>
      <c r="Q854" t="str">
        <f t="shared" si="27"/>
        <v>INSERT INTO CONVERSAO_LUTA_ACAO (cd_conversao, id_luta, sequencia, momento_inicio, momento_fim, quem_faz, quem_sofre, acao_tipo, acao, tecnica, direcao, pontuacao) VALUES (1, 15, 85, TRIM(' 00:10:26,220'), TRIM(' 00:10:29,552'), 'BISCHOF', 'RAJABLI', 'GRIP TIME', 'RIGHT COLLAR', NULL, NULL, NULL)</v>
      </c>
      <c r="R854" t="s">
        <v>10327</v>
      </c>
    </row>
    <row r="855" spans="1:18" hidden="1" x14ac:dyDescent="0.25">
      <c r="A855" s="7">
        <f>anotacoes!D855</f>
        <v>40670</v>
      </c>
      <c r="B855" t="str">
        <f>anotacoes!C855</f>
        <v>GRAND PRIX BAKU 2011</v>
      </c>
      <c r="C855" t="str">
        <f>anotacoes!E855</f>
        <v>BISCHOF</v>
      </c>
      <c r="D855" t="str">
        <f>anotacoes!F855</f>
        <v>RAJABLI</v>
      </c>
      <c r="E855" t="s">
        <v>10325</v>
      </c>
      <c r="F855">
        <f>anotacoes!A855</f>
        <v>15</v>
      </c>
      <c r="G855">
        <f>anotacoes!B855</f>
        <v>86</v>
      </c>
      <c r="H855" t="str">
        <f>anotacoes!K855</f>
        <v xml:space="preserve"> 00:10:29,552</v>
      </c>
      <c r="I855" t="str">
        <f>anotacoes!L855</f>
        <v xml:space="preserve"> 00:10:30,433</v>
      </c>
      <c r="J855" t="str">
        <f>IF(L855="PAUSE",E855,IF(anotacoes!G859=conversao_anotacoes!C855,conversao_anotacoes!C855,conversao_anotacoes!D855))</f>
        <v>BISCHOF</v>
      </c>
      <c r="K855" t="str">
        <f t="shared" si="26"/>
        <v>RAJABLI</v>
      </c>
      <c r="L855" t="str">
        <f>UPPER(anotacoes!H855)</f>
        <v>DEFENSE</v>
      </c>
      <c r="M855" t="str">
        <f>IF(OR(L855="ATTACK",L855="FINTA"),"&lt;TECNICA&gt;",UPPER(anotacoes!I855))</f>
        <v>TAE-SABAKI RIGHT INCLINED</v>
      </c>
      <c r="N855" t="str">
        <f>IF(OR(L855="ATTACK",L855="FINTA"),UPPER(anotacoes!I855),"")</f>
        <v/>
      </c>
      <c r="O855" s="6" t="str">
        <f>IF(anotacoes!N855=0,"",anotacoes!N855)</f>
        <v/>
      </c>
      <c r="P855" t="str">
        <f>IF(anotacoes!M855=0,"",UPPER(anotacoes!M855))</f>
        <v/>
      </c>
      <c r="Q855" t="str">
        <f t="shared" si="27"/>
        <v>INSERT INTO CONVERSAO_LUTA_ACAO (cd_conversao, id_luta, sequencia, momento_inicio, momento_fim, quem_faz, quem_sofre, acao_tipo, acao, tecnica, direcao, pontuacao) VALUES (1, 15, 86, TRIM(' 00:10:29,552'), TRIM(' 00:10:30,433'), 'BISCHOF', 'RAJABLI', 'DEFENSE', 'TAE-SABAKI RIGHT INCLINED', NULL, NULL, NULL)</v>
      </c>
      <c r="R855" t="s">
        <v>10327</v>
      </c>
    </row>
    <row r="856" spans="1:18" hidden="1" x14ac:dyDescent="0.25">
      <c r="A856" s="7">
        <f>anotacoes!D856</f>
        <v>40670</v>
      </c>
      <c r="B856" t="str">
        <f>anotacoes!C856</f>
        <v>GRAND PRIX BAKU 2011</v>
      </c>
      <c r="C856" t="str">
        <f>anotacoes!E856</f>
        <v>BISCHOF</v>
      </c>
      <c r="D856" t="str">
        <f>anotacoes!F856</f>
        <v>RAJABLI</v>
      </c>
      <c r="E856" t="s">
        <v>10325</v>
      </c>
      <c r="F856">
        <f>anotacoes!A856</f>
        <v>15</v>
      </c>
      <c r="G856">
        <f>anotacoes!B856</f>
        <v>87</v>
      </c>
      <c r="H856" t="str">
        <f>anotacoes!K856</f>
        <v xml:space="preserve"> 00:10:30,433</v>
      </c>
      <c r="I856" t="str">
        <f>anotacoes!L856</f>
        <v xml:space="preserve"> 00:10:36,889</v>
      </c>
      <c r="J856" t="str">
        <f>IF(L856="PAUSE",E856,IF(anotacoes!G860=conversao_anotacoes!C856,conversao_anotacoes!C856,conversao_anotacoes!D856))</f>
        <v>BISCHOF</v>
      </c>
      <c r="K856" t="str">
        <f t="shared" si="26"/>
        <v>RAJABLI</v>
      </c>
      <c r="L856" t="str">
        <f>UPPER(anotacoes!H856)</f>
        <v>GRIP TIME</v>
      </c>
      <c r="M856" t="str">
        <f>IF(OR(L856="ATTACK",L856="FINTA"),"&lt;TECNICA&gt;",UPPER(anotacoes!I856))</f>
        <v>RIGHT COLLAR LEFT SLEEVE</v>
      </c>
      <c r="N856" t="str">
        <f>IF(OR(L856="ATTACK",L856="FINTA"),UPPER(anotacoes!I856),"")</f>
        <v/>
      </c>
      <c r="O856" s="6" t="str">
        <f>IF(anotacoes!N856=0,"",anotacoes!N856)</f>
        <v/>
      </c>
      <c r="P856" t="str">
        <f>IF(anotacoes!M856=0,"",UPPER(anotacoes!M856))</f>
        <v/>
      </c>
      <c r="Q856" t="str">
        <f t="shared" si="27"/>
        <v>INSERT INTO CONVERSAO_LUTA_ACAO (cd_conversao, id_luta, sequencia, momento_inicio, momento_fim, quem_faz, quem_sofre, acao_tipo, acao, tecnica, direcao, pontuacao) VALUES (1, 15, 87, TRIM(' 00:10:30,433'), TRIM(' 00:10:36,889'), 'BISCHOF', 'RAJABLI', 'GRIP TIME', 'RIGHT COLLAR LEFT SLEEVE', NULL, NULL, NULL)</v>
      </c>
      <c r="R856" t="s">
        <v>10327</v>
      </c>
    </row>
    <row r="857" spans="1:18" hidden="1" x14ac:dyDescent="0.25">
      <c r="A857" s="7">
        <f>anotacoes!D857</f>
        <v>40670</v>
      </c>
      <c r="B857" t="str">
        <f>anotacoes!C857</f>
        <v>GRAND PRIX BAKU 2011</v>
      </c>
      <c r="C857" t="str">
        <f>anotacoes!E857</f>
        <v>BISCHOF</v>
      </c>
      <c r="D857" t="str">
        <f>anotacoes!F857</f>
        <v>RAJABLI</v>
      </c>
      <c r="E857" t="s">
        <v>10325</v>
      </c>
      <c r="F857">
        <f>anotacoes!A857</f>
        <v>15</v>
      </c>
      <c r="G857">
        <f>anotacoes!B857</f>
        <v>88</v>
      </c>
      <c r="H857" t="str">
        <f>anotacoes!K857</f>
        <v xml:space="preserve"> 00:10:36,889</v>
      </c>
      <c r="I857" t="str">
        <f>anotacoes!L857</f>
        <v xml:space="preserve"> 00:10:38,026</v>
      </c>
      <c r="J857" t="str">
        <f>IF(L857="PAUSE",E857,IF(anotacoes!G861=conversao_anotacoes!C857,conversao_anotacoes!C857,conversao_anotacoes!D857))</f>
        <v>BISCHOF</v>
      </c>
      <c r="K857" t="str">
        <f t="shared" si="26"/>
        <v>RAJABLI</v>
      </c>
      <c r="L857" t="str">
        <f>UPPER(anotacoes!H857)</f>
        <v>ATTACK</v>
      </c>
      <c r="M857" t="str">
        <f>IF(OR(L857="ATTACK",L857="FINTA"),"&lt;TECNICA&gt;",UPPER(anotacoes!I857))</f>
        <v>&lt;TECNICA&gt;</v>
      </c>
      <c r="N857" t="str">
        <f>IF(OR(L857="ATTACK",L857="FINTA"),UPPER(anotacoes!I857),"")</f>
        <v>SUMI GAESHI</v>
      </c>
      <c r="O857" s="6">
        <f>IF(anotacoes!N857=0,"",anotacoes!N857)</f>
        <v>4</v>
      </c>
      <c r="P857" t="str">
        <f>IF(anotacoes!M857=0,"",UPPER(anotacoes!M857))</f>
        <v/>
      </c>
      <c r="Q857" t="str">
        <f t="shared" si="27"/>
        <v>INSERT INTO CONVERSAO_LUTA_ACAO (cd_conversao, id_luta, sequencia, momento_inicio, momento_fim, quem_faz, quem_sofre, acao_tipo, acao, tecnica, direcao, pontuacao) VALUES (1, 15, 88, TRIM(' 00:10:36,889'), TRIM(' 00:10:38,026'), 'BISCHOF', 'RAJABLI', 'ATTACK', '&lt;TECNICA&gt;', 'SUMI GAESHI', 4, NULL)</v>
      </c>
      <c r="R857" t="s">
        <v>10327</v>
      </c>
    </row>
    <row r="858" spans="1:18" hidden="1" x14ac:dyDescent="0.25">
      <c r="A858" s="7">
        <f>anotacoes!D858</f>
        <v>40670</v>
      </c>
      <c r="B858" t="str">
        <f>anotacoes!C858</f>
        <v>GRAND PRIX BAKU 2011</v>
      </c>
      <c r="C858" t="str">
        <f>anotacoes!E858</f>
        <v>BISCHOF</v>
      </c>
      <c r="D858" t="str">
        <f>anotacoes!F858</f>
        <v>RAJABLI</v>
      </c>
      <c r="E858" t="s">
        <v>10325</v>
      </c>
      <c r="F858">
        <f>anotacoes!A858</f>
        <v>15</v>
      </c>
      <c r="G858">
        <f>anotacoes!B858</f>
        <v>89</v>
      </c>
      <c r="H858" t="str">
        <f>anotacoes!K858</f>
        <v xml:space="preserve"> 00:10:38,215</v>
      </c>
      <c r="I858" t="str">
        <f>anotacoes!L858</f>
        <v xml:space="preserve"> 00:12:01,873</v>
      </c>
      <c r="J858" t="str">
        <f>IF(L858="PAUSE",E858,IF(anotacoes!G862=conversao_anotacoes!C858,conversao_anotacoes!C858,conversao_anotacoes!D858))</f>
        <v>&lt;ARBITRO_DESCONHECIDO&gt;</v>
      </c>
      <c r="K858" t="str">
        <f t="shared" si="26"/>
        <v/>
      </c>
      <c r="L858" t="str">
        <f>UPPER(anotacoes!H858)</f>
        <v>PAUSE</v>
      </c>
      <c r="M858" t="str">
        <f>IF(OR(L858="ATTACK",L858="FINTA"),"&lt;TECNICA&gt;",UPPER(anotacoes!I858))</f>
        <v>JUDOGI</v>
      </c>
      <c r="N858" t="str">
        <f>IF(OR(L858="ATTACK",L858="FINTA"),UPPER(anotacoes!I858),"")</f>
        <v/>
      </c>
      <c r="O858" s="6" t="str">
        <f>IF(anotacoes!N858=0,"",anotacoes!N858)</f>
        <v/>
      </c>
      <c r="P858" t="str">
        <f>IF(anotacoes!M858=0,"",UPPER(anotacoes!M858))</f>
        <v/>
      </c>
      <c r="Q858" t="str">
        <f t="shared" si="27"/>
        <v>INSERT INTO CONVERSAO_LUTA_ACAO (cd_conversao, id_luta, sequencia, momento_inicio, momento_fim, quem_faz, quem_sofre, acao_tipo, acao, tecnica, direcao, pontuacao) VALUES (1, 15, 89, TRIM(' 00:10:38,215'), TRIM(' 00:12:01,873'), '&lt;ARBITRO_DESCONHECIDO&gt;', '', 'PAUSE', 'JUDOGI', NULL, NULL, NULL)</v>
      </c>
      <c r="R858" t="s">
        <v>10327</v>
      </c>
    </row>
    <row r="859" spans="1:18" hidden="1" x14ac:dyDescent="0.25">
      <c r="A859" s="7">
        <f>anotacoes!D859</f>
        <v>40670</v>
      </c>
      <c r="B859" t="str">
        <f>anotacoes!C859</f>
        <v>GRAND PRIX BAKU 2011</v>
      </c>
      <c r="C859" t="str">
        <f>anotacoes!E859</f>
        <v>BISCHOF</v>
      </c>
      <c r="D859" t="str">
        <f>anotacoes!F859</f>
        <v>RAJABLI</v>
      </c>
      <c r="E859" t="s">
        <v>10325</v>
      </c>
      <c r="F859">
        <f>anotacoes!A859</f>
        <v>15</v>
      </c>
      <c r="G859">
        <f>anotacoes!B859</f>
        <v>90</v>
      </c>
      <c r="H859" t="str">
        <f>anotacoes!K859</f>
        <v xml:space="preserve"> 00:12:01,873</v>
      </c>
      <c r="I859" t="str">
        <f>anotacoes!L859</f>
        <v xml:space="preserve"> 00:12:02,881</v>
      </c>
      <c r="J859" t="str">
        <f>IF(L859="PAUSE",E859,IF(anotacoes!G863=conversao_anotacoes!C859,conversao_anotacoes!C859,conversao_anotacoes!D859))</f>
        <v>&lt;ARBITRO_DESCONHECIDO&gt;</v>
      </c>
      <c r="K859" t="str">
        <f t="shared" si="26"/>
        <v/>
      </c>
      <c r="L859" t="str">
        <f>UPPER(anotacoes!H859)</f>
        <v>PAUSE</v>
      </c>
      <c r="M859" t="str">
        <f>IF(OR(L859="ATTACK",L859="FINTA"),"&lt;TECNICA&gt;",UPPER(anotacoes!I859))</f>
        <v>SHIDO WITHOUT SCORE</v>
      </c>
      <c r="N859" t="str">
        <f>IF(OR(L859="ATTACK",L859="FINTA"),UPPER(anotacoes!I859),"")</f>
        <v/>
      </c>
      <c r="O859" s="6" t="str">
        <f>IF(anotacoes!N859=0,"",anotacoes!N859)</f>
        <v/>
      </c>
      <c r="P859" t="str">
        <f>IF(anotacoes!M859=0,"",UPPER(anotacoes!M859))</f>
        <v/>
      </c>
      <c r="Q859" t="str">
        <f t="shared" si="27"/>
        <v>INSERT INTO CONVERSAO_LUTA_ACAO (cd_conversao, id_luta, sequencia, momento_inicio, momento_fim, quem_faz, quem_sofre, acao_tipo, acao, tecnica, direcao, pontuacao) VALUES (1, 15, 90, TRIM(' 00:12:01,873'), TRIM(' 00:12:02,881'), '&lt;ARBITRO_DESCONHECIDO&gt;', '', 'PAUSE', 'SHIDO WITHOUT SCORE', NULL, NULL, NULL)</v>
      </c>
      <c r="R859" t="s">
        <v>10327</v>
      </c>
    </row>
    <row r="860" spans="1:18" hidden="1" x14ac:dyDescent="0.25">
      <c r="A860" s="7">
        <f>anotacoes!D860</f>
        <v>40670</v>
      </c>
      <c r="B860" t="str">
        <f>anotacoes!C860</f>
        <v>GRAND PRIX BAKU 2011</v>
      </c>
      <c r="C860" t="str">
        <f>anotacoes!E860</f>
        <v>BISCHOF</v>
      </c>
      <c r="D860" t="str">
        <f>anotacoes!F860</f>
        <v>RAJABLI</v>
      </c>
      <c r="E860" t="s">
        <v>10325</v>
      </c>
      <c r="F860">
        <f>anotacoes!A860</f>
        <v>15</v>
      </c>
      <c r="G860">
        <f>anotacoes!B860</f>
        <v>91</v>
      </c>
      <c r="H860" t="str">
        <f>anotacoes!K860</f>
        <v xml:space="preserve"> 00:12:02,881</v>
      </c>
      <c r="I860" t="str">
        <f>anotacoes!L860</f>
        <v xml:space="preserve"> 00:12:04,327</v>
      </c>
      <c r="J860" t="str">
        <f>IF(L860="PAUSE",E860,IF(anotacoes!G864=conversao_anotacoes!C860,conversao_anotacoes!C860,conversao_anotacoes!D860))</f>
        <v>BISCHOF</v>
      </c>
      <c r="K860" t="str">
        <f t="shared" si="26"/>
        <v>RAJABLI</v>
      </c>
      <c r="L860" t="str">
        <f>UPPER(anotacoes!H860)</f>
        <v>DISPLACEMENT</v>
      </c>
      <c r="M860" t="str">
        <f>IF(OR(L860="ATTACK",L860="FINTA"),"&lt;TECNICA&gt;",UPPER(anotacoes!I860))</f>
        <v>2-3 STEP HESITANT RIGHT</v>
      </c>
      <c r="N860" t="str">
        <f>IF(OR(L860="ATTACK",L860="FINTA"),UPPER(anotacoes!I860),"")</f>
        <v/>
      </c>
      <c r="O860" s="6" t="str">
        <f>IF(anotacoes!N860=0,"",anotacoes!N860)</f>
        <v/>
      </c>
      <c r="P860" t="str">
        <f>IF(anotacoes!M860=0,"",UPPER(anotacoes!M860))</f>
        <v/>
      </c>
      <c r="Q860" t="str">
        <f t="shared" si="27"/>
        <v>INSERT INTO CONVERSAO_LUTA_ACAO (cd_conversao, id_luta, sequencia, momento_inicio, momento_fim, quem_faz, quem_sofre, acao_tipo, acao, tecnica, direcao, pontuacao) VALUES (1, 15, 91, TRIM(' 00:12:02,881'), TRIM(' 00:12:04,327'), 'BISCHOF', 'RAJABLI', 'DISPLACEMENT', '2-3 STEP HESITANT RIGHT', NULL, NULL, NULL)</v>
      </c>
      <c r="R860" t="s">
        <v>10327</v>
      </c>
    </row>
    <row r="861" spans="1:18" hidden="1" x14ac:dyDescent="0.25">
      <c r="A861" s="7">
        <f>anotacoes!D861</f>
        <v>40670</v>
      </c>
      <c r="B861" t="str">
        <f>anotacoes!C861</f>
        <v>GRAND PRIX BAKU 2011</v>
      </c>
      <c r="C861" t="str">
        <f>anotacoes!E861</f>
        <v>BISCHOF</v>
      </c>
      <c r="D861" t="str">
        <f>anotacoes!F861</f>
        <v>RAJABLI</v>
      </c>
      <c r="E861" t="s">
        <v>10325</v>
      </c>
      <c r="F861">
        <f>anotacoes!A861</f>
        <v>15</v>
      </c>
      <c r="G861">
        <f>anotacoes!B861</f>
        <v>92</v>
      </c>
      <c r="H861" t="str">
        <f>anotacoes!K861</f>
        <v xml:space="preserve"> 00:12:04,327</v>
      </c>
      <c r="I861" t="str">
        <f>anotacoes!L861</f>
        <v xml:space="preserve"> 00:12:12,735</v>
      </c>
      <c r="J861" t="str">
        <f>IF(L861="PAUSE",E861,IF(anotacoes!G865=conversao_anotacoes!C861,conversao_anotacoes!C861,conversao_anotacoes!D861))</f>
        <v>BISCHOF</v>
      </c>
      <c r="K861" t="str">
        <f t="shared" si="26"/>
        <v>RAJABLI</v>
      </c>
      <c r="L861" t="str">
        <f>UPPER(anotacoes!H861)</f>
        <v>GRIP TIME</v>
      </c>
      <c r="M861" t="str">
        <f>IF(OR(L861="ATTACK",L861="FINTA"),"&lt;TECNICA&gt;",UPPER(anotacoes!I861))</f>
        <v>RIGHT COLLAR</v>
      </c>
      <c r="N861" t="str">
        <f>IF(OR(L861="ATTACK",L861="FINTA"),UPPER(anotacoes!I861),"")</f>
        <v/>
      </c>
      <c r="O861" s="6" t="str">
        <f>IF(anotacoes!N861=0,"",anotacoes!N861)</f>
        <v/>
      </c>
      <c r="P861" t="str">
        <f>IF(anotacoes!M861=0,"",UPPER(anotacoes!M861))</f>
        <v/>
      </c>
      <c r="Q861" t="str">
        <f t="shared" si="27"/>
        <v>INSERT INTO CONVERSAO_LUTA_ACAO (cd_conversao, id_luta, sequencia, momento_inicio, momento_fim, quem_faz, quem_sofre, acao_tipo, acao, tecnica, direcao, pontuacao) VALUES (1, 15, 92, TRIM(' 00:12:04,327'), TRIM(' 00:12:12,735'), 'BISCHOF', 'RAJABLI', 'GRIP TIME', 'RIGHT COLLAR', NULL, NULL, NULL)</v>
      </c>
      <c r="R861" t="s">
        <v>10327</v>
      </c>
    </row>
    <row r="862" spans="1:18" hidden="1" x14ac:dyDescent="0.25">
      <c r="A862" s="7">
        <f>anotacoes!D862</f>
        <v>40670</v>
      </c>
      <c r="B862" t="str">
        <f>anotacoes!C862</f>
        <v>GRAND PRIX BAKU 2011</v>
      </c>
      <c r="C862" t="str">
        <f>anotacoes!E862</f>
        <v>BISCHOF</v>
      </c>
      <c r="D862" t="str">
        <f>anotacoes!F862</f>
        <v>RAJABLI</v>
      </c>
      <c r="E862" t="s">
        <v>10325</v>
      </c>
      <c r="F862">
        <f>anotacoes!A862</f>
        <v>15</v>
      </c>
      <c r="G862">
        <f>anotacoes!B862</f>
        <v>93</v>
      </c>
      <c r="H862" t="str">
        <f>anotacoes!K862</f>
        <v xml:space="preserve"> 00:12:12,735</v>
      </c>
      <c r="I862" t="str">
        <f>anotacoes!L862</f>
        <v xml:space="preserve"> 00:12:12,735</v>
      </c>
      <c r="J862" t="str">
        <f>IF(L862="PAUSE",E862,IF(anotacoes!G866=conversao_anotacoes!C862,conversao_anotacoes!C862,conversao_anotacoes!D862))</f>
        <v>BISCHOF</v>
      </c>
      <c r="K862" t="str">
        <f t="shared" si="26"/>
        <v>RAJABLI</v>
      </c>
      <c r="L862" t="str">
        <f>UPPER(anotacoes!H862)</f>
        <v>END OF COMBAT</v>
      </c>
      <c r="M862" t="str">
        <f>IF(OR(L862="ATTACK",L862="FINTA"),"&lt;TECNICA&gt;",UPPER(anotacoes!I862))</f>
        <v>&lt;NULL&gt;</v>
      </c>
      <c r="N862" t="str">
        <f>IF(OR(L862="ATTACK",L862="FINTA"),UPPER(anotacoes!I862),"")</f>
        <v/>
      </c>
      <c r="O862" s="6" t="str">
        <f>IF(anotacoes!N862=0,"",anotacoes!N862)</f>
        <v/>
      </c>
      <c r="P862" t="str">
        <f>IF(anotacoes!M862=0,"",UPPER(anotacoes!M862))</f>
        <v/>
      </c>
      <c r="Q862" t="str">
        <f t="shared" si="27"/>
        <v>INSERT INTO CONVERSAO_LUTA_ACAO (cd_conversao, id_luta, sequencia, momento_inicio, momento_fim, quem_faz, quem_sofre, acao_tipo, acao, tecnica, direcao, pontuacao) VALUES (1, 15, 93, TRIM(' 00:12:12,735'), TRIM(' 00:12:12,735'), 'BISCHOF', 'RAJABLI', 'END OF COMBAT', '&lt;NULL&gt;', NULL, NULL, NULL)</v>
      </c>
      <c r="R862" t="s">
        <v>10327</v>
      </c>
    </row>
    <row r="863" spans="1:18" hidden="1" x14ac:dyDescent="0.25">
      <c r="A863" s="7">
        <f>anotacoes!D863</f>
        <v>40692</v>
      </c>
      <c r="B863" t="str">
        <f>anotacoes!C863</f>
        <v>GRAND SLAM MOSCOW 2011</v>
      </c>
      <c r="C863" t="str">
        <f>anotacoes!E863</f>
        <v>BISCHOF</v>
      </c>
      <c r="D863" t="str">
        <f>anotacoes!F863</f>
        <v>BRUYERE</v>
      </c>
      <c r="E863" t="s">
        <v>10325</v>
      </c>
      <c r="F863">
        <f>anotacoes!A863</f>
        <v>16</v>
      </c>
      <c r="G863">
        <f>anotacoes!B863</f>
        <v>1</v>
      </c>
      <c r="H863" t="str">
        <f>anotacoes!K863</f>
        <v xml:space="preserve"> 00:00:06,658</v>
      </c>
      <c r="I863" t="str">
        <f>anotacoes!L863</f>
        <v xml:space="preserve"> 00:00:08,904</v>
      </c>
      <c r="J863" t="str">
        <f>IF(L863="PAUSE",E863,IF(anotacoes!G867=conversao_anotacoes!C863,conversao_anotacoes!C863,conversao_anotacoes!D863))</f>
        <v>BISCHOF</v>
      </c>
      <c r="K863" t="str">
        <f t="shared" si="26"/>
        <v>BRUYERE</v>
      </c>
      <c r="L863" t="str">
        <f>UPPER(anotacoes!H863)</f>
        <v>DISPLACEMENT</v>
      </c>
      <c r="M863" t="str">
        <f>IF(OR(L863="ATTACK",L863="FINTA"),"&lt;TECNICA&gt;",UPPER(anotacoes!I863))</f>
        <v>2-3 STEP HESITANT RIGHT</v>
      </c>
      <c r="N863" t="str">
        <f>IF(OR(L863="ATTACK",L863="FINTA"),UPPER(anotacoes!I863),"")</f>
        <v/>
      </c>
      <c r="O863" s="6" t="str">
        <f>IF(anotacoes!N863=0,"",anotacoes!N863)</f>
        <v/>
      </c>
      <c r="P863" t="str">
        <f>IF(anotacoes!M863=0,"",UPPER(anotacoes!M863))</f>
        <v/>
      </c>
      <c r="Q863" t="str">
        <f t="shared" si="27"/>
        <v>INSERT INTO CONVERSAO_LUTA_ACAO (cd_conversao, id_luta, sequencia, momento_inicio, momento_fim, quem_faz, quem_sofre, acao_tipo, acao, tecnica, direcao, pontuacao) VALUES (1, 16, 1, TRIM(' 00:00:06,658'), TRIM(' 00:00:08,904'), 'BISCHOF', 'BRUYERE', 'DISPLACEMENT', '2-3 STEP HESITANT RIGHT', NULL, NULL, NULL)</v>
      </c>
      <c r="R863" t="s">
        <v>10327</v>
      </c>
    </row>
    <row r="864" spans="1:18" hidden="1" x14ac:dyDescent="0.25">
      <c r="A864" s="7">
        <f>anotacoes!D864</f>
        <v>40692</v>
      </c>
      <c r="B864" t="str">
        <f>anotacoes!C864</f>
        <v>GRAND SLAM MOSCOW 2011</v>
      </c>
      <c r="C864" t="str">
        <f>anotacoes!E864</f>
        <v>BISCHOF</v>
      </c>
      <c r="D864" t="str">
        <f>anotacoes!F864</f>
        <v>BRUYERE</v>
      </c>
      <c r="E864" t="s">
        <v>10325</v>
      </c>
      <c r="F864">
        <f>anotacoes!A864</f>
        <v>16</v>
      </c>
      <c r="G864">
        <f>anotacoes!B864</f>
        <v>2</v>
      </c>
      <c r="H864" t="str">
        <f>anotacoes!K864</f>
        <v xml:space="preserve"> 00:00:08,904</v>
      </c>
      <c r="I864" t="str">
        <f>anotacoes!L864</f>
        <v xml:space="preserve"> 00:00:12,362</v>
      </c>
      <c r="J864" t="str">
        <f>IF(L864="PAUSE",E864,IF(anotacoes!G868=conversao_anotacoes!C864,conversao_anotacoes!C864,conversao_anotacoes!D864))</f>
        <v>BISCHOF</v>
      </c>
      <c r="K864" t="str">
        <f t="shared" si="26"/>
        <v>BRUYERE</v>
      </c>
      <c r="L864" t="str">
        <f>UPPER(anotacoes!H864)</f>
        <v>DISPLACEMENT</v>
      </c>
      <c r="M864" t="str">
        <f>IF(OR(L864="ATTACK",L864="FINTA"),"&lt;TECNICA&gt;",UPPER(anotacoes!I864))</f>
        <v>TRY TO GRIP WITH CONTACT</v>
      </c>
      <c r="N864" t="str">
        <f>IF(OR(L864="ATTACK",L864="FINTA"),UPPER(anotacoes!I864),"")</f>
        <v/>
      </c>
      <c r="O864" s="6" t="str">
        <f>IF(anotacoes!N864=0,"",anotacoes!N864)</f>
        <v/>
      </c>
      <c r="P864" t="str">
        <f>IF(anotacoes!M864=0,"",UPPER(anotacoes!M864))</f>
        <v/>
      </c>
      <c r="Q864" t="str">
        <f t="shared" si="27"/>
        <v>INSERT INTO CONVERSAO_LUTA_ACAO (cd_conversao, id_luta, sequencia, momento_inicio, momento_fim, quem_faz, quem_sofre, acao_tipo, acao, tecnica, direcao, pontuacao) VALUES (1, 16, 2, TRIM(' 00:00:08,904'), TRIM(' 00:00:12,362'), 'BISCHOF', 'BRUYERE', 'DISPLACEMENT', 'TRY TO GRIP WITH CONTACT', NULL, NULL, NULL)</v>
      </c>
      <c r="R864" t="s">
        <v>10327</v>
      </c>
    </row>
    <row r="865" spans="1:18" hidden="1" x14ac:dyDescent="0.25">
      <c r="A865" s="7">
        <f>anotacoes!D865</f>
        <v>40692</v>
      </c>
      <c r="B865" t="str">
        <f>anotacoes!C865</f>
        <v>GRAND SLAM MOSCOW 2011</v>
      </c>
      <c r="C865" t="str">
        <f>anotacoes!E865</f>
        <v>BISCHOF</v>
      </c>
      <c r="D865" t="str">
        <f>anotacoes!F865</f>
        <v>BRUYERE</v>
      </c>
      <c r="E865" t="s">
        <v>10325</v>
      </c>
      <c r="F865">
        <f>anotacoes!A865</f>
        <v>16</v>
      </c>
      <c r="G865">
        <f>anotacoes!B865</f>
        <v>3</v>
      </c>
      <c r="H865" t="str">
        <f>anotacoes!K865</f>
        <v xml:space="preserve"> 00:00:12,362</v>
      </c>
      <c r="I865" t="str">
        <f>anotacoes!L865</f>
        <v xml:space="preserve"> 00:00:15,857</v>
      </c>
      <c r="J865" t="str">
        <f>IF(L865="PAUSE",E865,IF(anotacoes!G869=conversao_anotacoes!C865,conversao_anotacoes!C865,conversao_anotacoes!D865))</f>
        <v>BISCHOF</v>
      </c>
      <c r="K865" t="str">
        <f t="shared" si="26"/>
        <v>BRUYERE</v>
      </c>
      <c r="L865" t="str">
        <f>UPPER(anotacoes!H865)</f>
        <v>GRIP TIME</v>
      </c>
      <c r="M865" t="str">
        <f>IF(OR(L865="ATTACK",L865="FINTA"),"&lt;TECNICA&gt;",UPPER(anotacoes!I865))</f>
        <v>LEFT COLLAR</v>
      </c>
      <c r="N865" t="str">
        <f>IF(OR(L865="ATTACK",L865="FINTA"),UPPER(anotacoes!I865),"")</f>
        <v/>
      </c>
      <c r="O865" s="6" t="str">
        <f>IF(anotacoes!N865=0,"",anotacoes!N865)</f>
        <v/>
      </c>
      <c r="P865" t="str">
        <f>IF(anotacoes!M865=0,"",UPPER(anotacoes!M865))</f>
        <v/>
      </c>
      <c r="Q865" t="str">
        <f t="shared" si="27"/>
        <v>INSERT INTO CONVERSAO_LUTA_ACAO (cd_conversao, id_luta, sequencia, momento_inicio, momento_fim, quem_faz, quem_sofre, acao_tipo, acao, tecnica, direcao, pontuacao) VALUES (1, 16, 3, TRIM(' 00:00:12,362'), TRIM(' 00:00:15,857'), 'BISCHOF', 'BRUYERE', 'GRIP TIME', 'LEFT COLLAR', NULL, NULL, NULL)</v>
      </c>
      <c r="R865" t="s">
        <v>10327</v>
      </c>
    </row>
    <row r="866" spans="1:18" hidden="1" x14ac:dyDescent="0.25">
      <c r="A866" s="7">
        <f>anotacoes!D866</f>
        <v>40692</v>
      </c>
      <c r="B866" t="str">
        <f>anotacoes!C866</f>
        <v>GRAND SLAM MOSCOW 2011</v>
      </c>
      <c r="C866" t="str">
        <f>anotacoes!E866</f>
        <v>BISCHOF</v>
      </c>
      <c r="D866" t="str">
        <f>anotacoes!F866</f>
        <v>BRUYERE</v>
      </c>
      <c r="E866" t="s">
        <v>10325</v>
      </c>
      <c r="F866">
        <f>anotacoes!A866</f>
        <v>16</v>
      </c>
      <c r="G866">
        <f>anotacoes!B866</f>
        <v>4</v>
      </c>
      <c r="H866" t="str">
        <f>anotacoes!K866</f>
        <v xml:space="preserve"> 00:00:15,857</v>
      </c>
      <c r="I866" t="str">
        <f>anotacoes!L866</f>
        <v xml:space="preserve"> 00:00:16,782</v>
      </c>
      <c r="J866" t="str">
        <f>IF(L866="PAUSE",E866,IF(anotacoes!G870=conversao_anotacoes!C866,conversao_anotacoes!C866,conversao_anotacoes!D866))</f>
        <v>BISCHOF</v>
      </c>
      <c r="K866" t="str">
        <f t="shared" si="26"/>
        <v>BRUYERE</v>
      </c>
      <c r="L866" t="str">
        <f>UPPER(anotacoes!H866)</f>
        <v>GRIP TIME</v>
      </c>
      <c r="M866" t="str">
        <f>IF(OR(L866="ATTACK",L866="FINTA"),"&lt;TECNICA&gt;",UPPER(anotacoes!I866))</f>
        <v>LEFT BACK RIGHT SLEEVE</v>
      </c>
      <c r="N866" t="str">
        <f>IF(OR(L866="ATTACK",L866="FINTA"),UPPER(anotacoes!I866),"")</f>
        <v/>
      </c>
      <c r="O866" s="6" t="str">
        <f>IF(anotacoes!N866=0,"",anotacoes!N866)</f>
        <v/>
      </c>
      <c r="P866" t="str">
        <f>IF(anotacoes!M866=0,"",UPPER(anotacoes!M866))</f>
        <v/>
      </c>
      <c r="Q866" t="str">
        <f t="shared" si="27"/>
        <v>INSERT INTO CONVERSAO_LUTA_ACAO (cd_conversao, id_luta, sequencia, momento_inicio, momento_fim, quem_faz, quem_sofre, acao_tipo, acao, tecnica, direcao, pontuacao) VALUES (1, 16, 4, TRIM(' 00:00:15,857'), TRIM(' 00:00:16,782'), 'BISCHOF', 'BRUYERE', 'GRIP TIME', 'LEFT BACK RIGHT SLEEVE', NULL, NULL, NULL)</v>
      </c>
      <c r="R866" t="s">
        <v>10327</v>
      </c>
    </row>
    <row r="867" spans="1:18" hidden="1" x14ac:dyDescent="0.25">
      <c r="A867" s="7">
        <f>anotacoes!D867</f>
        <v>40692</v>
      </c>
      <c r="B867" t="str">
        <f>anotacoes!C867</f>
        <v>GRAND SLAM MOSCOW 2011</v>
      </c>
      <c r="C867" t="str">
        <f>anotacoes!E867</f>
        <v>BISCHOF</v>
      </c>
      <c r="D867" t="str">
        <f>anotacoes!F867</f>
        <v>BRUYERE</v>
      </c>
      <c r="E867" t="s">
        <v>10325</v>
      </c>
      <c r="F867">
        <f>anotacoes!A867</f>
        <v>16</v>
      </c>
      <c r="G867">
        <f>anotacoes!B867</f>
        <v>5</v>
      </c>
      <c r="H867" t="str">
        <f>anotacoes!K867</f>
        <v xml:space="preserve"> 00:00:16,782</v>
      </c>
      <c r="I867" t="str">
        <f>anotacoes!L867</f>
        <v xml:space="preserve"> 00:00:28,295</v>
      </c>
      <c r="J867" t="str">
        <f>IF(L867="PAUSE",E867,IF(anotacoes!G871=conversao_anotacoes!C867,conversao_anotacoes!C867,conversao_anotacoes!D867))</f>
        <v>BISCHOF</v>
      </c>
      <c r="K867" t="str">
        <f t="shared" si="26"/>
        <v>BRUYERE</v>
      </c>
      <c r="L867" t="str">
        <f>UPPER(anotacoes!H867)</f>
        <v>GROUNDWORK COMBAT</v>
      </c>
      <c r="M867" t="str">
        <f>IF(OR(L867="ATTACK",L867="FINTA"),"&lt;TECNICA&gt;",UPPER(anotacoes!I867))</f>
        <v>TRYING TO ATTACK</v>
      </c>
      <c r="N867" t="str">
        <f>IF(OR(L867="ATTACK",L867="FINTA"),UPPER(anotacoes!I867),"")</f>
        <v/>
      </c>
      <c r="O867" s="6" t="str">
        <f>IF(anotacoes!N867=0,"",anotacoes!N867)</f>
        <v/>
      </c>
      <c r="P867" t="str">
        <f>IF(anotacoes!M867=0,"",UPPER(anotacoes!M867))</f>
        <v/>
      </c>
      <c r="Q867" t="str">
        <f t="shared" si="27"/>
        <v>INSERT INTO CONVERSAO_LUTA_ACAO (cd_conversao, id_luta, sequencia, momento_inicio, momento_fim, quem_faz, quem_sofre, acao_tipo, acao, tecnica, direcao, pontuacao) VALUES (1, 16, 5, TRIM(' 00:00:16,782'), TRIM(' 00:00:28,295'), 'BISCHOF', 'BRUYERE', 'GROUNDWORK COMBAT', 'TRYING TO ATTACK', NULL, NULL, NULL)</v>
      </c>
      <c r="R867" t="s">
        <v>10327</v>
      </c>
    </row>
    <row r="868" spans="1:18" hidden="1" x14ac:dyDescent="0.25">
      <c r="A868" s="7">
        <f>anotacoes!D868</f>
        <v>40692</v>
      </c>
      <c r="B868" t="str">
        <f>anotacoes!C868</f>
        <v>GRAND SLAM MOSCOW 2011</v>
      </c>
      <c r="C868" t="str">
        <f>anotacoes!E868</f>
        <v>BISCHOF</v>
      </c>
      <c r="D868" t="str">
        <f>anotacoes!F868</f>
        <v>BRUYERE</v>
      </c>
      <c r="E868" t="s">
        <v>10325</v>
      </c>
      <c r="F868">
        <f>anotacoes!A868</f>
        <v>16</v>
      </c>
      <c r="G868">
        <f>anotacoes!B868</f>
        <v>6</v>
      </c>
      <c r="H868" t="str">
        <f>anotacoes!K868</f>
        <v xml:space="preserve"> 00:00:28,437</v>
      </c>
      <c r="I868" t="str">
        <f>anotacoes!L868</f>
        <v xml:space="preserve"> 00:00:35,206</v>
      </c>
      <c r="J868" t="str">
        <f>IF(L868="PAUSE",E868,IF(anotacoes!G872=conversao_anotacoes!C868,conversao_anotacoes!C868,conversao_anotacoes!D868))</f>
        <v>&lt;ARBITRO_DESCONHECIDO&gt;</v>
      </c>
      <c r="K868" t="str">
        <f t="shared" si="26"/>
        <v/>
      </c>
      <c r="L868" t="str">
        <f>UPPER(anotacoes!H868)</f>
        <v>PAUSE</v>
      </c>
      <c r="M868" t="str">
        <f>IF(OR(L868="ATTACK",L868="FINTA"),"&lt;TECNICA&gt;",UPPER(anotacoes!I868))</f>
        <v>&lt;NAO_CLASSIFICADO&gt;</v>
      </c>
      <c r="N868" t="str">
        <f>IF(OR(L868="ATTACK",L868="FINTA"),UPPER(anotacoes!I868),"")</f>
        <v/>
      </c>
      <c r="O868" s="6" t="str">
        <f>IF(anotacoes!N868=0,"",anotacoes!N868)</f>
        <v/>
      </c>
      <c r="P868" t="str">
        <f>IF(anotacoes!M868=0,"",UPPER(anotacoes!M868))</f>
        <v/>
      </c>
      <c r="Q868" t="str">
        <f t="shared" si="27"/>
        <v>INSERT INTO CONVERSAO_LUTA_ACAO (cd_conversao, id_luta, sequencia, momento_inicio, momento_fim, quem_faz, quem_sofre, acao_tipo, acao, tecnica, direcao, pontuacao) VALUES (1, 16, 6, TRIM(' 00:00:28,437'), TRIM(' 00:00:35,206'), '&lt;ARBITRO_DESCONHECIDO&gt;', '', 'PAUSE', '&lt;NAO_CLASSIFICADO&gt;', NULL, NULL, NULL)</v>
      </c>
      <c r="R868" t="s">
        <v>10327</v>
      </c>
    </row>
    <row r="869" spans="1:18" hidden="1" x14ac:dyDescent="0.25">
      <c r="A869" s="7">
        <f>anotacoes!D869</f>
        <v>40692</v>
      </c>
      <c r="B869" t="str">
        <f>anotacoes!C869</f>
        <v>GRAND SLAM MOSCOW 2011</v>
      </c>
      <c r="C869" t="str">
        <f>anotacoes!E869</f>
        <v>BISCHOF</v>
      </c>
      <c r="D869" t="str">
        <f>anotacoes!F869</f>
        <v>BRUYERE</v>
      </c>
      <c r="E869" t="s">
        <v>10325</v>
      </c>
      <c r="F869">
        <f>anotacoes!A869</f>
        <v>16</v>
      </c>
      <c r="G869">
        <f>anotacoes!B869</f>
        <v>7</v>
      </c>
      <c r="H869" t="str">
        <f>anotacoes!K869</f>
        <v xml:space="preserve"> 00:00:35,376</v>
      </c>
      <c r="I869" t="str">
        <f>anotacoes!L869</f>
        <v xml:space="preserve"> 00:00:37,301</v>
      </c>
      <c r="J869" t="str">
        <f>IF(L869="PAUSE",E869,IF(anotacoes!G873=conversao_anotacoes!C869,conversao_anotacoes!C869,conversao_anotacoes!D869))</f>
        <v>BISCHOF</v>
      </c>
      <c r="K869" t="str">
        <f t="shared" si="26"/>
        <v>BRUYERE</v>
      </c>
      <c r="L869" t="str">
        <f>UPPER(anotacoes!H869)</f>
        <v>DISPLACEMENT</v>
      </c>
      <c r="M869" t="str">
        <f>IF(OR(L869="ATTACK",L869="FINTA"),"&lt;TECNICA&gt;",UPPER(anotacoes!I869))</f>
        <v>2-3 STEP HESITANT RIGHT</v>
      </c>
      <c r="N869" t="str">
        <f>IF(OR(L869="ATTACK",L869="FINTA"),UPPER(anotacoes!I869),"")</f>
        <v/>
      </c>
      <c r="O869" s="6" t="str">
        <f>IF(anotacoes!N869=0,"",anotacoes!N869)</f>
        <v/>
      </c>
      <c r="P869" t="str">
        <f>IF(anotacoes!M869=0,"",UPPER(anotacoes!M869))</f>
        <v/>
      </c>
      <c r="Q869" t="str">
        <f t="shared" si="27"/>
        <v>INSERT INTO CONVERSAO_LUTA_ACAO (cd_conversao, id_luta, sequencia, momento_inicio, momento_fim, quem_faz, quem_sofre, acao_tipo, acao, tecnica, direcao, pontuacao) VALUES (1, 16, 7, TRIM(' 00:00:35,376'), TRIM(' 00:00:37,301'), 'BISCHOF', 'BRUYERE', 'DISPLACEMENT', '2-3 STEP HESITANT RIGHT', NULL, NULL, NULL)</v>
      </c>
      <c r="R869" t="s">
        <v>10327</v>
      </c>
    </row>
    <row r="870" spans="1:18" hidden="1" x14ac:dyDescent="0.25">
      <c r="A870" s="7">
        <f>anotacoes!D870</f>
        <v>40692</v>
      </c>
      <c r="B870" t="str">
        <f>anotacoes!C870</f>
        <v>GRAND SLAM MOSCOW 2011</v>
      </c>
      <c r="C870" t="str">
        <f>anotacoes!E870</f>
        <v>BISCHOF</v>
      </c>
      <c r="D870" t="str">
        <f>anotacoes!F870</f>
        <v>BRUYERE</v>
      </c>
      <c r="E870" t="s">
        <v>10325</v>
      </c>
      <c r="F870">
        <f>anotacoes!A870</f>
        <v>16</v>
      </c>
      <c r="G870">
        <f>anotacoes!B870</f>
        <v>8</v>
      </c>
      <c r="H870" t="str">
        <f>anotacoes!K870</f>
        <v xml:space="preserve"> 00:00:37,301</v>
      </c>
      <c r="I870" t="str">
        <f>anotacoes!L870</f>
        <v xml:space="preserve"> 00:00:39,423</v>
      </c>
      <c r="J870" t="str">
        <f>IF(L870="PAUSE",E870,IF(anotacoes!G874=conversao_anotacoes!C870,conversao_anotacoes!C870,conversao_anotacoes!D870))</f>
        <v>BISCHOF</v>
      </c>
      <c r="K870" t="str">
        <f t="shared" si="26"/>
        <v>BRUYERE</v>
      </c>
      <c r="L870" t="str">
        <f>UPPER(anotacoes!H870)</f>
        <v>GRIP TIME</v>
      </c>
      <c r="M870" t="str">
        <f>IF(OR(L870="ATTACK",L870="FINTA"),"&lt;TECNICA&gt;",UPPER(anotacoes!I870))</f>
        <v>LEFT SLEEVE</v>
      </c>
      <c r="N870" t="str">
        <f>IF(OR(L870="ATTACK",L870="FINTA"),UPPER(anotacoes!I870),"")</f>
        <v/>
      </c>
      <c r="O870" s="6" t="str">
        <f>IF(anotacoes!N870=0,"",anotacoes!N870)</f>
        <v/>
      </c>
      <c r="P870" t="str">
        <f>IF(anotacoes!M870=0,"",UPPER(anotacoes!M870))</f>
        <v/>
      </c>
      <c r="Q870" t="str">
        <f t="shared" si="27"/>
        <v>INSERT INTO CONVERSAO_LUTA_ACAO (cd_conversao, id_luta, sequencia, momento_inicio, momento_fim, quem_faz, quem_sofre, acao_tipo, acao, tecnica, direcao, pontuacao) VALUES (1, 16, 8, TRIM(' 00:00:37,301'), TRIM(' 00:00:39,423'), 'BISCHOF', 'BRUYERE', 'GRIP TIME', 'LEFT SLEEVE', NULL, NULL, NULL)</v>
      </c>
      <c r="R870" t="s">
        <v>10327</v>
      </c>
    </row>
    <row r="871" spans="1:18" hidden="1" x14ac:dyDescent="0.25">
      <c r="A871" s="7">
        <f>anotacoes!D871</f>
        <v>40692</v>
      </c>
      <c r="B871" t="str">
        <f>anotacoes!C871</f>
        <v>GRAND SLAM MOSCOW 2011</v>
      </c>
      <c r="C871" t="str">
        <f>anotacoes!E871</f>
        <v>BISCHOF</v>
      </c>
      <c r="D871" t="str">
        <f>anotacoes!F871</f>
        <v>BRUYERE</v>
      </c>
      <c r="E871" t="s">
        <v>10325</v>
      </c>
      <c r="F871">
        <f>anotacoes!A871</f>
        <v>16</v>
      </c>
      <c r="G871">
        <f>anotacoes!B871</f>
        <v>9</v>
      </c>
      <c r="H871" t="str">
        <f>anotacoes!K871</f>
        <v xml:space="preserve"> 00:00:39,423</v>
      </c>
      <c r="I871" t="str">
        <f>anotacoes!L871</f>
        <v xml:space="preserve"> 00:00:42,179</v>
      </c>
      <c r="J871" t="str">
        <f>IF(L871="PAUSE",E871,IF(anotacoes!G875=conversao_anotacoes!C871,conversao_anotacoes!C871,conversao_anotacoes!D871))</f>
        <v>BISCHOF</v>
      </c>
      <c r="K871" t="str">
        <f t="shared" si="26"/>
        <v>BRUYERE</v>
      </c>
      <c r="L871" t="str">
        <f>UPPER(anotacoes!H871)</f>
        <v>DISPLACEMENT</v>
      </c>
      <c r="M871" t="str">
        <f>IF(OR(L871="ATTACK",L871="FINTA"),"&lt;TECNICA&gt;",UPPER(anotacoes!I871))</f>
        <v>TRY TO GRIP WITH CONTACT</v>
      </c>
      <c r="N871" t="str">
        <f>IF(OR(L871="ATTACK",L871="FINTA"),UPPER(anotacoes!I871),"")</f>
        <v/>
      </c>
      <c r="O871" s="6" t="str">
        <f>IF(anotacoes!N871=0,"",anotacoes!N871)</f>
        <v/>
      </c>
      <c r="P871" t="str">
        <f>IF(anotacoes!M871=0,"",UPPER(anotacoes!M871))</f>
        <v/>
      </c>
      <c r="Q871" t="str">
        <f t="shared" si="27"/>
        <v>INSERT INTO CONVERSAO_LUTA_ACAO (cd_conversao, id_luta, sequencia, momento_inicio, momento_fim, quem_faz, quem_sofre, acao_tipo, acao, tecnica, direcao, pontuacao) VALUES (1, 16, 9, TRIM(' 00:00:39,423'), TRIM(' 00:00:42,179'), 'BISCHOF', 'BRUYERE', 'DISPLACEMENT', 'TRY TO GRIP WITH CONTACT', NULL, NULL, NULL)</v>
      </c>
      <c r="R871" t="s">
        <v>10327</v>
      </c>
    </row>
    <row r="872" spans="1:18" hidden="1" x14ac:dyDescent="0.25">
      <c r="A872" s="7">
        <f>anotacoes!D872</f>
        <v>40692</v>
      </c>
      <c r="B872" t="str">
        <f>anotacoes!C872</f>
        <v>GRAND SLAM MOSCOW 2011</v>
      </c>
      <c r="C872" t="str">
        <f>anotacoes!E872</f>
        <v>BISCHOF</v>
      </c>
      <c r="D872" t="str">
        <f>anotacoes!F872</f>
        <v>BRUYERE</v>
      </c>
      <c r="E872" t="s">
        <v>10325</v>
      </c>
      <c r="F872">
        <f>anotacoes!A872</f>
        <v>16</v>
      </c>
      <c r="G872">
        <f>anotacoes!B872</f>
        <v>10</v>
      </c>
      <c r="H872" t="str">
        <f>anotacoes!K872</f>
        <v xml:space="preserve"> 00:00:42,179</v>
      </c>
      <c r="I872" t="str">
        <f>anotacoes!L872</f>
        <v xml:space="preserve"> 00:00:43,997</v>
      </c>
      <c r="J872" t="str">
        <f>IF(L872="PAUSE",E872,IF(anotacoes!G876=conversao_anotacoes!C872,conversao_anotacoes!C872,conversao_anotacoes!D872))</f>
        <v>BISCHOF</v>
      </c>
      <c r="K872" t="str">
        <f t="shared" si="26"/>
        <v>BRUYERE</v>
      </c>
      <c r="L872" t="str">
        <f>UPPER(anotacoes!H872)</f>
        <v>GRIP TIME</v>
      </c>
      <c r="M872" t="str">
        <f>IF(OR(L872="ATTACK",L872="FINTA"),"&lt;TECNICA&gt;",UPPER(anotacoes!I872))</f>
        <v>LEFT COLLAR</v>
      </c>
      <c r="N872" t="str">
        <f>IF(OR(L872="ATTACK",L872="FINTA"),UPPER(anotacoes!I872),"")</f>
        <v/>
      </c>
      <c r="O872" s="6" t="str">
        <f>IF(anotacoes!N872=0,"",anotacoes!N872)</f>
        <v/>
      </c>
      <c r="P872" t="str">
        <f>IF(anotacoes!M872=0,"",UPPER(anotacoes!M872))</f>
        <v/>
      </c>
      <c r="Q872" t="str">
        <f t="shared" si="27"/>
        <v>INSERT INTO CONVERSAO_LUTA_ACAO (cd_conversao, id_luta, sequencia, momento_inicio, momento_fim, quem_faz, quem_sofre, acao_tipo, acao, tecnica, direcao, pontuacao) VALUES (1, 16, 10, TRIM(' 00:00:42,179'), TRIM(' 00:00:43,997'), 'BISCHOF', 'BRUYERE', 'GRIP TIME', 'LEFT COLLAR', NULL, NULL, NULL)</v>
      </c>
      <c r="R872" t="s">
        <v>10327</v>
      </c>
    </row>
    <row r="873" spans="1:18" hidden="1" x14ac:dyDescent="0.25">
      <c r="A873" s="7">
        <f>anotacoes!D873</f>
        <v>40692</v>
      </c>
      <c r="B873" t="str">
        <f>anotacoes!C873</f>
        <v>GRAND SLAM MOSCOW 2011</v>
      </c>
      <c r="C873" t="str">
        <f>anotacoes!E873</f>
        <v>BISCHOF</v>
      </c>
      <c r="D873" t="str">
        <f>anotacoes!F873</f>
        <v>BRUYERE</v>
      </c>
      <c r="E873" t="s">
        <v>10325</v>
      </c>
      <c r="F873">
        <f>anotacoes!A873</f>
        <v>16</v>
      </c>
      <c r="G873">
        <f>anotacoes!B873</f>
        <v>11</v>
      </c>
      <c r="H873" t="str">
        <f>anotacoes!K873</f>
        <v xml:space="preserve"> 00:00:43,997</v>
      </c>
      <c r="I873" t="str">
        <f>anotacoes!L873</f>
        <v xml:space="preserve"> 00:00:44,922</v>
      </c>
      <c r="J873" t="str">
        <f>IF(L873="PAUSE",E873,IF(anotacoes!G877=conversao_anotacoes!C873,conversao_anotacoes!C873,conversao_anotacoes!D873))</f>
        <v>BISCHOF</v>
      </c>
      <c r="K873" t="str">
        <f t="shared" si="26"/>
        <v>BRUYERE</v>
      </c>
      <c r="L873" t="str">
        <f>UPPER(anotacoes!H873)</f>
        <v>ATTACK</v>
      </c>
      <c r="M873" t="str">
        <f>IF(OR(L873="ATTACK",L873="FINTA"),"&lt;TECNICA&gt;",UPPER(anotacoes!I873))</f>
        <v>&lt;TECNICA&gt;</v>
      </c>
      <c r="N873" t="str">
        <f>IF(OR(L873="ATTACK",L873="FINTA"),UPPER(anotacoes!I873),"")</f>
        <v>OUCHI GARI</v>
      </c>
      <c r="O873" s="6">
        <f>IF(anotacoes!N873=0,"",anotacoes!N873)</f>
        <v>6</v>
      </c>
      <c r="P873" t="str">
        <f>IF(anotacoes!M873=0,"",UPPER(anotacoes!M873))</f>
        <v/>
      </c>
      <c r="Q873" t="str">
        <f t="shared" si="27"/>
        <v>INSERT INTO CONVERSAO_LUTA_ACAO (cd_conversao, id_luta, sequencia, momento_inicio, momento_fim, quem_faz, quem_sofre, acao_tipo, acao, tecnica, direcao, pontuacao) VALUES (1, 16, 11, TRIM(' 00:00:43,997'), TRIM(' 00:00:44,922'), 'BISCHOF', 'BRUYERE', 'ATTACK', '&lt;TECNICA&gt;', 'OUCHI GARI', 6, NULL)</v>
      </c>
      <c r="R873" t="s">
        <v>10327</v>
      </c>
    </row>
    <row r="874" spans="1:18" hidden="1" x14ac:dyDescent="0.25">
      <c r="A874" s="7">
        <f>anotacoes!D874</f>
        <v>40692</v>
      </c>
      <c r="B874" t="str">
        <f>anotacoes!C874</f>
        <v>GRAND SLAM MOSCOW 2011</v>
      </c>
      <c r="C874" t="str">
        <f>anotacoes!E874</f>
        <v>BISCHOF</v>
      </c>
      <c r="D874" t="str">
        <f>anotacoes!F874</f>
        <v>BRUYERE</v>
      </c>
      <c r="E874" t="s">
        <v>10325</v>
      </c>
      <c r="F874">
        <f>anotacoes!A874</f>
        <v>16</v>
      </c>
      <c r="G874">
        <f>anotacoes!B874</f>
        <v>12</v>
      </c>
      <c r="H874" t="str">
        <f>anotacoes!K874</f>
        <v xml:space="preserve"> 00:00:44,922</v>
      </c>
      <c r="I874" t="str">
        <f>anotacoes!L874</f>
        <v xml:space="preserve"> 00:00:46,000</v>
      </c>
      <c r="J874" t="str">
        <f>IF(L874="PAUSE",E874,IF(anotacoes!G878=conversao_anotacoes!C874,conversao_anotacoes!C874,conversao_anotacoes!D874))</f>
        <v>BISCHOF</v>
      </c>
      <c r="K874" t="str">
        <f t="shared" si="26"/>
        <v>BRUYERE</v>
      </c>
      <c r="L874" t="str">
        <f>UPPER(anotacoes!H874)</f>
        <v>ATTACK</v>
      </c>
      <c r="M874" t="str">
        <f>IF(OR(L874="ATTACK",L874="FINTA"),"&lt;TECNICA&gt;",UPPER(anotacoes!I874))</f>
        <v>&lt;TECNICA&gt;</v>
      </c>
      <c r="N874" t="str">
        <f>IF(OR(L874="ATTACK",L874="FINTA"),UPPER(anotacoes!I874),"")</f>
        <v>UCHIMATA</v>
      </c>
      <c r="O874" s="6">
        <f>IF(anotacoes!N874=0,"",anotacoes!N874)</f>
        <v>6</v>
      </c>
      <c r="P874" t="str">
        <f>IF(anotacoes!M874=0,"",UPPER(anotacoes!M874))</f>
        <v/>
      </c>
      <c r="Q874" t="str">
        <f t="shared" si="27"/>
        <v>INSERT INTO CONVERSAO_LUTA_ACAO (cd_conversao, id_luta, sequencia, momento_inicio, momento_fim, quem_faz, quem_sofre, acao_tipo, acao, tecnica, direcao, pontuacao) VALUES (1, 16, 12, TRIM(' 00:00:44,922'), TRIM(' 00:00:46,000'), 'BISCHOF', 'BRUYERE', 'ATTACK', '&lt;TECNICA&gt;', 'UCHIMATA', 6, NULL)</v>
      </c>
      <c r="R874" t="s">
        <v>10327</v>
      </c>
    </row>
    <row r="875" spans="1:18" hidden="1" x14ac:dyDescent="0.25">
      <c r="A875" s="7">
        <f>anotacoes!D875</f>
        <v>40692</v>
      </c>
      <c r="B875" t="str">
        <f>anotacoes!C875</f>
        <v>GRAND SLAM MOSCOW 2011</v>
      </c>
      <c r="C875" t="str">
        <f>anotacoes!E875</f>
        <v>BISCHOF</v>
      </c>
      <c r="D875" t="str">
        <f>anotacoes!F875</f>
        <v>BRUYERE</v>
      </c>
      <c r="E875" t="s">
        <v>10325</v>
      </c>
      <c r="F875">
        <f>anotacoes!A875</f>
        <v>16</v>
      </c>
      <c r="G875">
        <f>anotacoes!B875</f>
        <v>13</v>
      </c>
      <c r="H875" t="str">
        <f>anotacoes!K875</f>
        <v xml:space="preserve"> 00:00:46,160</v>
      </c>
      <c r="I875" t="str">
        <f>anotacoes!L875</f>
        <v xml:space="preserve"> 00:00:48,919</v>
      </c>
      <c r="J875" t="str">
        <f>IF(L875="PAUSE",E875,IF(anotacoes!G879=conversao_anotacoes!C875,conversao_anotacoes!C875,conversao_anotacoes!D875))</f>
        <v>BISCHOF</v>
      </c>
      <c r="K875" t="str">
        <f t="shared" si="26"/>
        <v>BRUYERE</v>
      </c>
      <c r="L875" t="str">
        <f>UPPER(anotacoes!H875)</f>
        <v>TRANSITION</v>
      </c>
      <c r="M875" t="str">
        <f>IF(OR(L875="ATTACK",L875="FINTA"),"&lt;TECNICA&gt;",UPPER(anotacoes!I875))</f>
        <v>WITH ATTACK</v>
      </c>
      <c r="N875" t="str">
        <f>IF(OR(L875="ATTACK",L875="FINTA"),UPPER(anotacoes!I875),"")</f>
        <v/>
      </c>
      <c r="O875" s="6" t="str">
        <f>IF(anotacoes!N875=0,"",anotacoes!N875)</f>
        <v/>
      </c>
      <c r="P875" t="str">
        <f>IF(anotacoes!M875=0,"",UPPER(anotacoes!M875))</f>
        <v/>
      </c>
      <c r="Q875" t="str">
        <f t="shared" si="27"/>
        <v>INSERT INTO CONVERSAO_LUTA_ACAO (cd_conversao, id_luta, sequencia, momento_inicio, momento_fim, quem_faz, quem_sofre, acao_tipo, acao, tecnica, direcao, pontuacao) VALUES (1, 16, 13, TRIM(' 00:00:46,160'), TRIM(' 00:00:48,919'), 'BISCHOF', 'BRUYERE', 'TRANSITION', 'WITH ATTACK', NULL, NULL, NULL)</v>
      </c>
      <c r="R875" t="s">
        <v>10327</v>
      </c>
    </row>
    <row r="876" spans="1:18" hidden="1" x14ac:dyDescent="0.25">
      <c r="A876" s="7">
        <f>anotacoes!D876</f>
        <v>40692</v>
      </c>
      <c r="B876" t="str">
        <f>anotacoes!C876</f>
        <v>GRAND SLAM MOSCOW 2011</v>
      </c>
      <c r="C876" t="str">
        <f>anotacoes!E876</f>
        <v>BISCHOF</v>
      </c>
      <c r="D876" t="str">
        <f>anotacoes!F876</f>
        <v>BRUYERE</v>
      </c>
      <c r="E876" t="s">
        <v>10325</v>
      </c>
      <c r="F876">
        <f>anotacoes!A876</f>
        <v>16</v>
      </c>
      <c r="G876">
        <f>anotacoes!B876</f>
        <v>14</v>
      </c>
      <c r="H876" t="str">
        <f>anotacoes!K876</f>
        <v xml:space="preserve"> 00:00:49,089</v>
      </c>
      <c r="I876" t="str">
        <f>anotacoes!L876</f>
        <v xml:space="preserve"> 00:00:55,828</v>
      </c>
      <c r="J876" t="str">
        <f>IF(L876="PAUSE",E876,IF(anotacoes!G880=conversao_anotacoes!C876,conversao_anotacoes!C876,conversao_anotacoes!D876))</f>
        <v>&lt;ARBITRO_DESCONHECIDO&gt;</v>
      </c>
      <c r="K876" t="str">
        <f t="shared" si="26"/>
        <v/>
      </c>
      <c r="L876" t="str">
        <f>UPPER(anotacoes!H876)</f>
        <v>PAUSE</v>
      </c>
      <c r="M876" t="str">
        <f>IF(OR(L876="ATTACK",L876="FINTA"),"&lt;TECNICA&gt;",UPPER(anotacoes!I876))</f>
        <v>&lt;NAO_CLASSIFICADO&gt;</v>
      </c>
      <c r="N876" t="str">
        <f>IF(OR(L876="ATTACK",L876="FINTA"),UPPER(anotacoes!I876),"")</f>
        <v/>
      </c>
      <c r="O876" s="6" t="str">
        <f>IF(anotacoes!N876=0,"",anotacoes!N876)</f>
        <v/>
      </c>
      <c r="P876" t="str">
        <f>IF(anotacoes!M876=0,"",UPPER(anotacoes!M876))</f>
        <v/>
      </c>
      <c r="Q876" t="str">
        <f t="shared" si="27"/>
        <v>INSERT INTO CONVERSAO_LUTA_ACAO (cd_conversao, id_luta, sequencia, momento_inicio, momento_fim, quem_faz, quem_sofre, acao_tipo, acao, tecnica, direcao, pontuacao) VALUES (1, 16, 14, TRIM(' 00:00:49,089'), TRIM(' 00:00:55,828'), '&lt;ARBITRO_DESCONHECIDO&gt;', '', 'PAUSE', '&lt;NAO_CLASSIFICADO&gt;', NULL, NULL, NULL)</v>
      </c>
      <c r="R876" t="s">
        <v>10327</v>
      </c>
    </row>
    <row r="877" spans="1:18" hidden="1" x14ac:dyDescent="0.25">
      <c r="A877" s="7">
        <f>anotacoes!D877</f>
        <v>40692</v>
      </c>
      <c r="B877" t="str">
        <f>anotacoes!C877</f>
        <v>GRAND SLAM MOSCOW 2011</v>
      </c>
      <c r="C877" t="str">
        <f>anotacoes!E877</f>
        <v>BISCHOF</v>
      </c>
      <c r="D877" t="str">
        <f>anotacoes!F877</f>
        <v>BRUYERE</v>
      </c>
      <c r="E877" t="s">
        <v>10325</v>
      </c>
      <c r="F877">
        <f>anotacoes!A877</f>
        <v>16</v>
      </c>
      <c r="G877">
        <f>anotacoes!B877</f>
        <v>15</v>
      </c>
      <c r="H877" t="str">
        <f>anotacoes!K877</f>
        <v xml:space="preserve"> 00:00:55,968</v>
      </c>
      <c r="I877" t="str">
        <f>anotacoes!L877</f>
        <v xml:space="preserve"> 00:00:58,012</v>
      </c>
      <c r="J877" t="str">
        <f>IF(L877="PAUSE",E877,IF(anotacoes!G881=conversao_anotacoes!C877,conversao_anotacoes!C877,conversao_anotacoes!D877))</f>
        <v>BISCHOF</v>
      </c>
      <c r="K877" t="str">
        <f t="shared" si="26"/>
        <v>BRUYERE</v>
      </c>
      <c r="L877" t="str">
        <f>UPPER(anotacoes!H877)</f>
        <v>DISPLACEMENT</v>
      </c>
      <c r="M877" t="str">
        <f>IF(OR(L877="ATTACK",L877="FINTA"),"&lt;TECNICA&gt;",UPPER(anotacoes!I877))</f>
        <v>2-3 STEP HESITANT RIGHT</v>
      </c>
      <c r="N877" t="str">
        <f>IF(OR(L877="ATTACK",L877="FINTA"),UPPER(anotacoes!I877),"")</f>
        <v/>
      </c>
      <c r="O877" s="6" t="str">
        <f>IF(anotacoes!N877=0,"",anotacoes!N877)</f>
        <v/>
      </c>
      <c r="P877" t="str">
        <f>IF(anotacoes!M877=0,"",UPPER(anotacoes!M877))</f>
        <v/>
      </c>
      <c r="Q877" t="str">
        <f t="shared" si="27"/>
        <v>INSERT INTO CONVERSAO_LUTA_ACAO (cd_conversao, id_luta, sequencia, momento_inicio, momento_fim, quem_faz, quem_sofre, acao_tipo, acao, tecnica, direcao, pontuacao) VALUES (1, 16, 15, TRIM(' 00:00:55,968'), TRIM(' 00:00:58,012'), 'BISCHOF', 'BRUYERE', 'DISPLACEMENT', '2-3 STEP HESITANT RIGHT', NULL, NULL, NULL)</v>
      </c>
      <c r="R877" t="s">
        <v>10327</v>
      </c>
    </row>
    <row r="878" spans="1:18" hidden="1" x14ac:dyDescent="0.25">
      <c r="A878" s="7">
        <f>anotacoes!D878</f>
        <v>40692</v>
      </c>
      <c r="B878" t="str">
        <f>anotacoes!C878</f>
        <v>GRAND SLAM MOSCOW 2011</v>
      </c>
      <c r="C878" t="str">
        <f>anotacoes!E878</f>
        <v>BISCHOF</v>
      </c>
      <c r="D878" t="str">
        <f>anotacoes!F878</f>
        <v>BRUYERE</v>
      </c>
      <c r="E878" t="s">
        <v>10325</v>
      </c>
      <c r="F878">
        <f>anotacoes!A878</f>
        <v>16</v>
      </c>
      <c r="G878">
        <f>anotacoes!B878</f>
        <v>16</v>
      </c>
      <c r="H878" t="str">
        <f>anotacoes!K878</f>
        <v xml:space="preserve"> 00:00:58,012</v>
      </c>
      <c r="I878" t="str">
        <f>anotacoes!L878</f>
        <v xml:space="preserve"> 00:00:59,165</v>
      </c>
      <c r="J878" t="str">
        <f>IF(L878="PAUSE",E878,IF(anotacoes!G882=conversao_anotacoes!C878,conversao_anotacoes!C878,conversao_anotacoes!D878))</f>
        <v>BISCHOF</v>
      </c>
      <c r="K878" t="str">
        <f t="shared" si="26"/>
        <v>BRUYERE</v>
      </c>
      <c r="L878" t="str">
        <f>UPPER(anotacoes!H878)</f>
        <v>DISPLACEMENT</v>
      </c>
      <c r="M878" t="str">
        <f>IF(OR(L878="ATTACK",L878="FINTA"),"&lt;TECNICA&gt;",UPPER(anotacoes!I878))</f>
        <v>TRY TO GRIP WITH CONTACT</v>
      </c>
      <c r="N878" t="str">
        <f>IF(OR(L878="ATTACK",L878="FINTA"),UPPER(anotacoes!I878),"")</f>
        <v/>
      </c>
      <c r="O878" s="6" t="str">
        <f>IF(anotacoes!N878=0,"",anotacoes!N878)</f>
        <v/>
      </c>
      <c r="P878" t="str">
        <f>IF(anotacoes!M878=0,"",UPPER(anotacoes!M878))</f>
        <v/>
      </c>
      <c r="Q878" t="str">
        <f t="shared" si="27"/>
        <v>INSERT INTO CONVERSAO_LUTA_ACAO (cd_conversao, id_luta, sequencia, momento_inicio, momento_fim, quem_faz, quem_sofre, acao_tipo, acao, tecnica, direcao, pontuacao) VALUES (1, 16, 16, TRIM(' 00:00:58,012'), TRIM(' 00:00:59,165'), 'BISCHOF', 'BRUYERE', 'DISPLACEMENT', 'TRY TO GRIP WITH CONTACT', NULL, NULL, NULL)</v>
      </c>
      <c r="R878" t="s">
        <v>10327</v>
      </c>
    </row>
    <row r="879" spans="1:18" hidden="1" x14ac:dyDescent="0.25">
      <c r="A879" s="7">
        <f>anotacoes!D879</f>
        <v>40692</v>
      </c>
      <c r="B879" t="str">
        <f>anotacoes!C879</f>
        <v>GRAND SLAM MOSCOW 2011</v>
      </c>
      <c r="C879" t="str">
        <f>anotacoes!E879</f>
        <v>BISCHOF</v>
      </c>
      <c r="D879" t="str">
        <f>anotacoes!F879</f>
        <v>BRUYERE</v>
      </c>
      <c r="E879" t="s">
        <v>10325</v>
      </c>
      <c r="F879">
        <f>anotacoes!A879</f>
        <v>16</v>
      </c>
      <c r="G879">
        <f>anotacoes!B879</f>
        <v>17</v>
      </c>
      <c r="H879" t="str">
        <f>anotacoes!K879</f>
        <v xml:space="preserve"> 00:00:59,165</v>
      </c>
      <c r="I879" t="str">
        <f>anotacoes!L879</f>
        <v xml:space="preserve"> 00:01:46,433</v>
      </c>
      <c r="J879" t="str">
        <f>IF(L879="PAUSE",E879,IF(anotacoes!G883=conversao_anotacoes!C879,conversao_anotacoes!C879,conversao_anotacoes!D879))</f>
        <v>BISCHOF</v>
      </c>
      <c r="K879" t="str">
        <f t="shared" si="26"/>
        <v>BRUYERE</v>
      </c>
      <c r="L879" t="str">
        <f>UPPER(anotacoes!H879)</f>
        <v>GRIP TIME</v>
      </c>
      <c r="M879" t="str">
        <f>IF(OR(L879="ATTACK",L879="FINTA"),"&lt;TECNICA&gt;",UPPER(anotacoes!I879))</f>
        <v>RIGHT SLEEVE LEFT SLEEVE</v>
      </c>
      <c r="N879" t="str">
        <f>IF(OR(L879="ATTACK",L879="FINTA"),UPPER(anotacoes!I879),"")</f>
        <v/>
      </c>
      <c r="O879" s="6" t="str">
        <f>IF(anotacoes!N879=0,"",anotacoes!N879)</f>
        <v/>
      </c>
      <c r="P879" t="str">
        <f>IF(anotacoes!M879=0,"",UPPER(anotacoes!M879))</f>
        <v/>
      </c>
      <c r="Q879" t="str">
        <f t="shared" si="27"/>
        <v>INSERT INTO CONVERSAO_LUTA_ACAO (cd_conversao, id_luta, sequencia, momento_inicio, momento_fim, quem_faz, quem_sofre, acao_tipo, acao, tecnica, direcao, pontuacao) VALUES (1, 16, 17, TRIM(' 00:00:59,165'), TRIM(' 00:01:46,433'), 'BISCHOF', 'BRUYERE', 'GRIP TIME', 'RIGHT SLEEVE LEFT SLEEVE', NULL, NULL, NULL)</v>
      </c>
      <c r="R879" t="s">
        <v>10327</v>
      </c>
    </row>
    <row r="880" spans="1:18" hidden="1" x14ac:dyDescent="0.25">
      <c r="A880" s="7">
        <f>anotacoes!D880</f>
        <v>40692</v>
      </c>
      <c r="B880" t="str">
        <f>anotacoes!C880</f>
        <v>GRAND SLAM MOSCOW 2011</v>
      </c>
      <c r="C880" t="str">
        <f>anotacoes!E880</f>
        <v>BISCHOF</v>
      </c>
      <c r="D880" t="str">
        <f>anotacoes!F880</f>
        <v>BRUYERE</v>
      </c>
      <c r="E880" t="s">
        <v>10325</v>
      </c>
      <c r="F880">
        <f>anotacoes!A880</f>
        <v>16</v>
      </c>
      <c r="G880">
        <f>anotacoes!B880</f>
        <v>18</v>
      </c>
      <c r="H880" t="str">
        <f>anotacoes!K880</f>
        <v xml:space="preserve"> 00:01:46,433</v>
      </c>
      <c r="I880" t="str">
        <f>anotacoes!L880</f>
        <v xml:space="preserve"> 00:01:47,227</v>
      </c>
      <c r="J880" t="str">
        <f>IF(L880="PAUSE",E880,IF(anotacoes!G884=conversao_anotacoes!C880,conversao_anotacoes!C880,conversao_anotacoes!D880))</f>
        <v>BISCHOF</v>
      </c>
      <c r="K880" t="str">
        <f t="shared" si="26"/>
        <v>BRUYERE</v>
      </c>
      <c r="L880" t="str">
        <f>UPPER(anotacoes!H880)</f>
        <v>ATTACK</v>
      </c>
      <c r="M880" t="str">
        <f>IF(OR(L880="ATTACK",L880="FINTA"),"&lt;TECNICA&gt;",UPPER(anotacoes!I880))</f>
        <v>&lt;TECNICA&gt;</v>
      </c>
      <c r="N880" t="str">
        <f>IF(OR(L880="ATTACK",L880="FINTA"),UPPER(anotacoes!I880),"")</f>
        <v>IPPON SEOINAGE</v>
      </c>
      <c r="O880" s="6">
        <f>IF(anotacoes!N880=0,"",anotacoes!N880)</f>
        <v>6</v>
      </c>
      <c r="P880" t="str">
        <f>IF(anotacoes!M880=0,"",UPPER(anotacoes!M880))</f>
        <v>WAZARI</v>
      </c>
      <c r="Q880" t="str">
        <f t="shared" si="27"/>
        <v>INSERT INTO CONVERSAO_LUTA_ACAO (cd_conversao, id_luta, sequencia, momento_inicio, momento_fim, quem_faz, quem_sofre, acao_tipo, acao, tecnica, direcao, pontuacao) VALUES (1, 16, 18, TRIM(' 00:01:46,433'), TRIM(' 00:01:47,227'), 'BISCHOF', 'BRUYERE', 'ATTACK', '&lt;TECNICA&gt;', 'IPPON SEOINAGE', 6, 'WAZARI')</v>
      </c>
      <c r="R880" t="s">
        <v>10327</v>
      </c>
    </row>
    <row r="881" spans="1:18" hidden="1" x14ac:dyDescent="0.25">
      <c r="A881" s="7">
        <f>anotacoes!D881</f>
        <v>40692</v>
      </c>
      <c r="B881" t="str">
        <f>anotacoes!C881</f>
        <v>GRAND SLAM MOSCOW 2011</v>
      </c>
      <c r="C881" t="str">
        <f>anotacoes!E881</f>
        <v>BISCHOF</v>
      </c>
      <c r="D881" t="str">
        <f>anotacoes!F881</f>
        <v>BRUYERE</v>
      </c>
      <c r="E881" t="s">
        <v>10325</v>
      </c>
      <c r="F881">
        <f>anotacoes!A881</f>
        <v>16</v>
      </c>
      <c r="G881">
        <f>anotacoes!B881</f>
        <v>19</v>
      </c>
      <c r="H881" t="str">
        <f>anotacoes!K881</f>
        <v xml:space="preserve"> 00:01:47,227</v>
      </c>
      <c r="I881" t="str">
        <f>anotacoes!L881</f>
        <v xml:space="preserve"> 00:01:56,305</v>
      </c>
      <c r="J881" t="str">
        <f>IF(L881="PAUSE",E881,IF(anotacoes!G885=conversao_anotacoes!C881,conversao_anotacoes!C881,conversao_anotacoes!D881))</f>
        <v>BISCHOF</v>
      </c>
      <c r="K881" t="str">
        <f t="shared" si="26"/>
        <v>BRUYERE</v>
      </c>
      <c r="L881" t="str">
        <f>UPPER(anotacoes!H881)</f>
        <v>GROUNDWORK COMBAT</v>
      </c>
      <c r="M881" t="str">
        <f>IF(OR(L881="ATTACK",L881="FINTA"),"&lt;TECNICA&gt;",UPPER(anotacoes!I881))</f>
        <v>TRYING TO ATTACK</v>
      </c>
      <c r="N881" t="str">
        <f>IF(OR(L881="ATTACK",L881="FINTA"),UPPER(anotacoes!I881),"")</f>
        <v/>
      </c>
      <c r="O881" s="6" t="str">
        <f>IF(anotacoes!N881=0,"",anotacoes!N881)</f>
        <v/>
      </c>
      <c r="P881" t="str">
        <f>IF(anotacoes!M881=0,"",UPPER(anotacoes!M881))</f>
        <v/>
      </c>
      <c r="Q881" t="str">
        <f t="shared" si="27"/>
        <v>INSERT INTO CONVERSAO_LUTA_ACAO (cd_conversao, id_luta, sequencia, momento_inicio, momento_fim, quem_faz, quem_sofre, acao_tipo, acao, tecnica, direcao, pontuacao) VALUES (1, 16, 19, TRIM(' 00:01:47,227'), TRIM(' 00:01:56,305'), 'BISCHOF', 'BRUYERE', 'GROUNDWORK COMBAT', 'TRYING TO ATTACK', NULL, NULL, NULL)</v>
      </c>
      <c r="R881" t="s">
        <v>10327</v>
      </c>
    </row>
    <row r="882" spans="1:18" hidden="1" x14ac:dyDescent="0.25">
      <c r="A882" s="7">
        <f>anotacoes!D882</f>
        <v>40692</v>
      </c>
      <c r="B882" t="str">
        <f>anotacoes!C882</f>
        <v>GRAND SLAM MOSCOW 2011</v>
      </c>
      <c r="C882" t="str">
        <f>anotacoes!E882</f>
        <v>BISCHOF</v>
      </c>
      <c r="D882" t="str">
        <f>anotacoes!F882</f>
        <v>BRUYERE</v>
      </c>
      <c r="E882" t="s">
        <v>10325</v>
      </c>
      <c r="F882">
        <f>anotacoes!A882</f>
        <v>16</v>
      </c>
      <c r="G882">
        <f>anotacoes!B882</f>
        <v>20</v>
      </c>
      <c r="H882" t="str">
        <f>anotacoes!K882</f>
        <v xml:space="preserve"> 00:01:56,305</v>
      </c>
      <c r="I882" t="str">
        <f>anotacoes!L882</f>
        <v xml:space="preserve"> 00:01:56,305</v>
      </c>
      <c r="J882" t="str">
        <f>IF(L882="PAUSE",E882,IF(anotacoes!G886=conversao_anotacoes!C882,conversao_anotacoes!C882,conversao_anotacoes!D882))</f>
        <v>&lt;ARBITRO_DESCONHECIDO&gt;</v>
      </c>
      <c r="K882" t="str">
        <f t="shared" si="26"/>
        <v/>
      </c>
      <c r="L882" t="str">
        <f>UPPER(anotacoes!H882)</f>
        <v>PAUSE</v>
      </c>
      <c r="M882" t="str">
        <f>IF(OR(L882="ATTACK",L882="FINTA"),"&lt;TECNICA&gt;",UPPER(anotacoes!I882))</f>
        <v>MODIFICATON OF SCORE</v>
      </c>
      <c r="N882" t="str">
        <f>IF(OR(L882="ATTACK",L882="FINTA"),UPPER(anotacoes!I882),"")</f>
        <v/>
      </c>
      <c r="O882" s="6" t="str">
        <f>IF(anotacoes!N882=0,"",anotacoes!N882)</f>
        <v/>
      </c>
      <c r="P882" t="str">
        <f>IF(anotacoes!M882=0,"",UPPER(anotacoes!M882))</f>
        <v/>
      </c>
      <c r="Q882" t="str">
        <f t="shared" si="27"/>
        <v>INSERT INTO CONVERSAO_LUTA_ACAO (cd_conversao, id_luta, sequencia, momento_inicio, momento_fim, quem_faz, quem_sofre, acao_tipo, acao, tecnica, direcao, pontuacao) VALUES (1, 16, 20, TRIM(' 00:01:56,305'), TRIM(' 00:01:56,305'), '&lt;ARBITRO_DESCONHECIDO&gt;', '', 'PAUSE', 'MODIFICATON OF SCORE', NULL, NULL, NULL)</v>
      </c>
      <c r="R882" t="s">
        <v>10327</v>
      </c>
    </row>
    <row r="883" spans="1:18" hidden="1" x14ac:dyDescent="0.25">
      <c r="A883" s="7">
        <f>anotacoes!D883</f>
        <v>40692</v>
      </c>
      <c r="B883" t="str">
        <f>anotacoes!C883</f>
        <v>GRAND SLAM MOSCOW 2011</v>
      </c>
      <c r="C883" t="str">
        <f>anotacoes!E883</f>
        <v>BISCHOF</v>
      </c>
      <c r="D883" t="str">
        <f>anotacoes!F883</f>
        <v>BRUYERE</v>
      </c>
      <c r="E883" t="s">
        <v>10325</v>
      </c>
      <c r="F883">
        <f>anotacoes!A883</f>
        <v>16</v>
      </c>
      <c r="G883">
        <f>anotacoes!B883</f>
        <v>21</v>
      </c>
      <c r="H883" t="str">
        <f>anotacoes!K883</f>
        <v xml:space="preserve"> 00:01:56,305</v>
      </c>
      <c r="I883" t="str">
        <f>anotacoes!L883</f>
        <v xml:space="preserve"> 00:01:56,305</v>
      </c>
      <c r="J883" t="str">
        <f>IF(L883="PAUSE",E883,IF(anotacoes!G887=conversao_anotacoes!C883,conversao_anotacoes!C883,conversao_anotacoes!D883))</f>
        <v>BISCHOF</v>
      </c>
      <c r="K883" t="str">
        <f t="shared" si="26"/>
        <v>BRUYERE</v>
      </c>
      <c r="L883" t="str">
        <f>UPPER(anotacoes!H883)</f>
        <v>ATTACK</v>
      </c>
      <c r="M883" t="str">
        <f>IF(OR(L883="ATTACK",L883="FINTA"),"&lt;TECNICA&gt;",UPPER(anotacoes!I883))</f>
        <v>&lt;TECNICA&gt;</v>
      </c>
      <c r="N883" t="str">
        <f>IF(OR(L883="ATTACK",L883="FINTA"),UPPER(anotacoes!I883),"")</f>
        <v>IPPON SEOINAGE</v>
      </c>
      <c r="O883" s="6">
        <f>IF(anotacoes!N883=0,"",anotacoes!N883)</f>
        <v>6</v>
      </c>
      <c r="P883" t="str">
        <f>IF(anotacoes!M883=0,"",UPPER(anotacoes!M883))</f>
        <v>YUKO</v>
      </c>
      <c r="Q883" t="str">
        <f t="shared" si="27"/>
        <v>INSERT INTO CONVERSAO_LUTA_ACAO (cd_conversao, id_luta, sequencia, momento_inicio, momento_fim, quem_faz, quem_sofre, acao_tipo, acao, tecnica, direcao, pontuacao) VALUES (1, 16, 21, TRIM(' 00:01:56,305'), TRIM(' 00:01:56,305'), 'BISCHOF', 'BRUYERE', 'ATTACK', '&lt;TECNICA&gt;', 'IPPON SEOINAGE', 6, 'YUKO')</v>
      </c>
      <c r="R883" t="s">
        <v>10327</v>
      </c>
    </row>
    <row r="884" spans="1:18" hidden="1" x14ac:dyDescent="0.25">
      <c r="A884" s="7">
        <f>anotacoes!D884</f>
        <v>40692</v>
      </c>
      <c r="B884" t="str">
        <f>anotacoes!C884</f>
        <v>GRAND SLAM MOSCOW 2011</v>
      </c>
      <c r="C884" t="str">
        <f>anotacoes!E884</f>
        <v>BISCHOF</v>
      </c>
      <c r="D884" t="str">
        <f>anotacoes!F884</f>
        <v>BRUYERE</v>
      </c>
      <c r="E884" t="s">
        <v>10325</v>
      </c>
      <c r="F884">
        <f>anotacoes!A884</f>
        <v>16</v>
      </c>
      <c r="G884">
        <f>anotacoes!B884</f>
        <v>22</v>
      </c>
      <c r="H884" t="str">
        <f>anotacoes!K884</f>
        <v xml:space="preserve"> 00:01:56,305</v>
      </c>
      <c r="I884" t="str">
        <f>anotacoes!L884</f>
        <v xml:space="preserve"> 00:02:01,607</v>
      </c>
      <c r="J884" t="str">
        <f>IF(L884="PAUSE",E884,IF(anotacoes!G888=conversao_anotacoes!C884,conversao_anotacoes!C884,conversao_anotacoes!D884))</f>
        <v>&lt;ARBITRO_DESCONHECIDO&gt;</v>
      </c>
      <c r="K884" t="str">
        <f t="shared" si="26"/>
        <v/>
      </c>
      <c r="L884" t="str">
        <f>UPPER(anotacoes!H884)</f>
        <v>PAUSE</v>
      </c>
      <c r="M884" t="str">
        <f>IF(OR(L884="ATTACK",L884="FINTA"),"&lt;TECNICA&gt;",UPPER(anotacoes!I884))</f>
        <v>&lt;NAO_CLASSIFICADO&gt;</v>
      </c>
      <c r="N884" t="str">
        <f>IF(OR(L884="ATTACK",L884="FINTA"),UPPER(anotacoes!I884),"")</f>
        <v/>
      </c>
      <c r="O884" s="6" t="str">
        <f>IF(anotacoes!N884=0,"",anotacoes!N884)</f>
        <v/>
      </c>
      <c r="P884" t="str">
        <f>IF(anotacoes!M884=0,"",UPPER(anotacoes!M884))</f>
        <v/>
      </c>
      <c r="Q884" t="str">
        <f t="shared" si="27"/>
        <v>INSERT INTO CONVERSAO_LUTA_ACAO (cd_conversao, id_luta, sequencia, momento_inicio, momento_fim, quem_faz, quem_sofre, acao_tipo, acao, tecnica, direcao, pontuacao) VALUES (1, 16, 22, TRIM(' 00:01:56,305'), TRIM(' 00:02:01,607'), '&lt;ARBITRO_DESCONHECIDO&gt;', '', 'PAUSE', '&lt;NAO_CLASSIFICADO&gt;', NULL, NULL, NULL)</v>
      </c>
      <c r="R884" t="s">
        <v>10327</v>
      </c>
    </row>
    <row r="885" spans="1:18" hidden="1" x14ac:dyDescent="0.25">
      <c r="A885" s="7">
        <f>anotacoes!D885</f>
        <v>40692</v>
      </c>
      <c r="B885" t="str">
        <f>anotacoes!C885</f>
        <v>GRAND SLAM MOSCOW 2011</v>
      </c>
      <c r="C885" t="str">
        <f>anotacoes!E885</f>
        <v>BISCHOF</v>
      </c>
      <c r="D885" t="str">
        <f>anotacoes!F885</f>
        <v>BRUYERE</v>
      </c>
      <c r="E885" t="s">
        <v>10325</v>
      </c>
      <c r="F885">
        <f>anotacoes!A885</f>
        <v>16</v>
      </c>
      <c r="G885">
        <f>anotacoes!B885</f>
        <v>23</v>
      </c>
      <c r="H885" t="str">
        <f>anotacoes!K885</f>
        <v xml:space="preserve"> 00:02:01,607</v>
      </c>
      <c r="I885" t="str">
        <f>anotacoes!L885</f>
        <v xml:space="preserve"> 00:02:03,035</v>
      </c>
      <c r="J885" t="str">
        <f>IF(L885="PAUSE",E885,IF(anotacoes!G889=conversao_anotacoes!C885,conversao_anotacoes!C885,conversao_anotacoes!D885))</f>
        <v>BISCHOF</v>
      </c>
      <c r="K885" t="str">
        <f t="shared" si="26"/>
        <v>BRUYERE</v>
      </c>
      <c r="L885" t="str">
        <f>UPPER(anotacoes!H885)</f>
        <v>DISPLACEMENT</v>
      </c>
      <c r="M885" t="str">
        <f>IF(OR(L885="ATTACK",L885="FINTA"),"&lt;TECNICA&gt;",UPPER(anotacoes!I885))</f>
        <v>2-3 STEP HESITANT RIGHT</v>
      </c>
      <c r="N885" t="str">
        <f>IF(OR(L885="ATTACK",L885="FINTA"),UPPER(anotacoes!I885),"")</f>
        <v/>
      </c>
      <c r="O885" s="6" t="str">
        <f>IF(anotacoes!N885=0,"",anotacoes!N885)</f>
        <v/>
      </c>
      <c r="P885" t="str">
        <f>IF(anotacoes!M885=0,"",UPPER(anotacoes!M885))</f>
        <v/>
      </c>
      <c r="Q885" t="str">
        <f t="shared" si="27"/>
        <v>INSERT INTO CONVERSAO_LUTA_ACAO (cd_conversao, id_luta, sequencia, momento_inicio, momento_fim, quem_faz, quem_sofre, acao_tipo, acao, tecnica, direcao, pontuacao) VALUES (1, 16, 23, TRIM(' 00:02:01,607'), TRIM(' 00:02:03,035'), 'BISCHOF', 'BRUYERE', 'DISPLACEMENT', '2-3 STEP HESITANT RIGHT', NULL, NULL, NULL)</v>
      </c>
      <c r="R885" t="s">
        <v>10327</v>
      </c>
    </row>
    <row r="886" spans="1:18" hidden="1" x14ac:dyDescent="0.25">
      <c r="A886" s="7">
        <f>anotacoes!D886</f>
        <v>40692</v>
      </c>
      <c r="B886" t="str">
        <f>anotacoes!C886</f>
        <v>GRAND SLAM MOSCOW 2011</v>
      </c>
      <c r="C886" t="str">
        <f>anotacoes!E886</f>
        <v>BISCHOF</v>
      </c>
      <c r="D886" t="str">
        <f>anotacoes!F886</f>
        <v>BRUYERE</v>
      </c>
      <c r="E886" t="s">
        <v>10325</v>
      </c>
      <c r="F886">
        <f>anotacoes!A886</f>
        <v>16</v>
      </c>
      <c r="G886">
        <f>anotacoes!B886</f>
        <v>24</v>
      </c>
      <c r="H886" t="str">
        <f>anotacoes!K886</f>
        <v xml:space="preserve"> 00:02:03,035</v>
      </c>
      <c r="I886" t="str">
        <f>anotacoes!L886</f>
        <v xml:space="preserve"> 00:02:08,560</v>
      </c>
      <c r="J886" t="str">
        <f>IF(L886="PAUSE",E886,IF(anotacoes!G890=conversao_anotacoes!C886,conversao_anotacoes!C886,conversao_anotacoes!D886))</f>
        <v>BISCHOF</v>
      </c>
      <c r="K886" t="str">
        <f t="shared" si="26"/>
        <v>BRUYERE</v>
      </c>
      <c r="L886" t="str">
        <f>UPPER(anotacoes!H886)</f>
        <v>DISPLACEMENT</v>
      </c>
      <c r="M886" t="str">
        <f>IF(OR(L886="ATTACK",L886="FINTA"),"&lt;TECNICA&gt;",UPPER(anotacoes!I886))</f>
        <v>TRY TO GRIP WITH CONTACT</v>
      </c>
      <c r="N886" t="str">
        <f>IF(OR(L886="ATTACK",L886="FINTA"),UPPER(anotacoes!I886),"")</f>
        <v/>
      </c>
      <c r="O886" s="6" t="str">
        <f>IF(anotacoes!N886=0,"",anotacoes!N886)</f>
        <v/>
      </c>
      <c r="P886" t="str">
        <f>IF(anotacoes!M886=0,"",UPPER(anotacoes!M886))</f>
        <v/>
      </c>
      <c r="Q886" t="str">
        <f t="shared" si="27"/>
        <v>INSERT INTO CONVERSAO_LUTA_ACAO (cd_conversao, id_luta, sequencia, momento_inicio, momento_fim, quem_faz, quem_sofre, acao_tipo, acao, tecnica, direcao, pontuacao) VALUES (1, 16, 24, TRIM(' 00:02:03,035'), TRIM(' 00:02:08,560'), 'BISCHOF', 'BRUYERE', 'DISPLACEMENT', 'TRY TO GRIP WITH CONTACT', NULL, NULL, NULL)</v>
      </c>
      <c r="R886" t="s">
        <v>10327</v>
      </c>
    </row>
    <row r="887" spans="1:18" hidden="1" x14ac:dyDescent="0.25">
      <c r="A887" s="7">
        <f>anotacoes!D887</f>
        <v>40692</v>
      </c>
      <c r="B887" t="str">
        <f>anotacoes!C887</f>
        <v>GRAND SLAM MOSCOW 2011</v>
      </c>
      <c r="C887" t="str">
        <f>anotacoes!E887</f>
        <v>BISCHOF</v>
      </c>
      <c r="D887" t="str">
        <f>anotacoes!F887</f>
        <v>BRUYERE</v>
      </c>
      <c r="E887" t="s">
        <v>10325</v>
      </c>
      <c r="F887">
        <f>anotacoes!A887</f>
        <v>16</v>
      </c>
      <c r="G887">
        <f>anotacoes!B887</f>
        <v>25</v>
      </c>
      <c r="H887" t="str">
        <f>anotacoes!K887</f>
        <v xml:space="preserve"> 00:02:08,560</v>
      </c>
      <c r="I887" t="str">
        <f>anotacoes!L887</f>
        <v xml:space="preserve"> 00:02:16,597</v>
      </c>
      <c r="J887" t="str">
        <f>IF(L887="PAUSE",E887,IF(anotacoes!G891=conversao_anotacoes!C887,conversao_anotacoes!C887,conversao_anotacoes!D887))</f>
        <v>BISCHOF</v>
      </c>
      <c r="K887" t="str">
        <f t="shared" si="26"/>
        <v>BRUYERE</v>
      </c>
      <c r="L887" t="str">
        <f>UPPER(anotacoes!H887)</f>
        <v>GRIP TIME</v>
      </c>
      <c r="M887" t="str">
        <f>IF(OR(L887="ATTACK",L887="FINTA"),"&lt;TECNICA&gt;",UPPER(anotacoes!I887))</f>
        <v>RIGHT SLEEVE LEFT SLEEVE</v>
      </c>
      <c r="N887" t="str">
        <f>IF(OR(L887="ATTACK",L887="FINTA"),UPPER(anotacoes!I887),"")</f>
        <v/>
      </c>
      <c r="O887" s="6" t="str">
        <f>IF(anotacoes!N887=0,"",anotacoes!N887)</f>
        <v/>
      </c>
      <c r="P887" t="str">
        <f>IF(anotacoes!M887=0,"",UPPER(anotacoes!M887))</f>
        <v/>
      </c>
      <c r="Q887" t="str">
        <f t="shared" si="27"/>
        <v>INSERT INTO CONVERSAO_LUTA_ACAO (cd_conversao, id_luta, sequencia, momento_inicio, momento_fim, quem_faz, quem_sofre, acao_tipo, acao, tecnica, direcao, pontuacao) VALUES (1, 16, 25, TRIM(' 00:02:08,560'), TRIM(' 00:02:16,597'), 'BISCHOF', 'BRUYERE', 'GRIP TIME', 'RIGHT SLEEVE LEFT SLEEVE', NULL, NULL, NULL)</v>
      </c>
      <c r="R887" t="s">
        <v>10327</v>
      </c>
    </row>
    <row r="888" spans="1:18" hidden="1" x14ac:dyDescent="0.25">
      <c r="A888" s="7">
        <f>anotacoes!D888</f>
        <v>40692</v>
      </c>
      <c r="B888" t="str">
        <f>anotacoes!C888</f>
        <v>GRAND SLAM MOSCOW 2011</v>
      </c>
      <c r="C888" t="str">
        <f>anotacoes!E888</f>
        <v>BISCHOF</v>
      </c>
      <c r="D888" t="str">
        <f>anotacoes!F888</f>
        <v>BRUYERE</v>
      </c>
      <c r="E888" t="s">
        <v>10325</v>
      </c>
      <c r="F888">
        <f>anotacoes!A888</f>
        <v>16</v>
      </c>
      <c r="G888">
        <f>anotacoes!B888</f>
        <v>26</v>
      </c>
      <c r="H888" t="str">
        <f>anotacoes!K888</f>
        <v xml:space="preserve"> 00:02:16,597</v>
      </c>
      <c r="I888" t="str">
        <f>anotacoes!L888</f>
        <v xml:space="preserve"> 00:02:18,131</v>
      </c>
      <c r="J888" t="str">
        <f>IF(L888="PAUSE",E888,IF(anotacoes!G892=conversao_anotacoes!C888,conversao_anotacoes!C888,conversao_anotacoes!D888))</f>
        <v>BISCHOF</v>
      </c>
      <c r="K888" t="str">
        <f t="shared" si="26"/>
        <v>BRUYERE</v>
      </c>
      <c r="L888" t="str">
        <f>UPPER(anotacoes!H888)</f>
        <v>DEFENSE</v>
      </c>
      <c r="M888" t="str">
        <f>IF(OR(L888="ATTACK",L888="FINTA"),"&lt;TECNICA&gt;",UPPER(anotacoes!I888))</f>
        <v>TAE-SABAKI LEFT INCLINED</v>
      </c>
      <c r="N888" t="str">
        <f>IF(OR(L888="ATTACK",L888="FINTA"),UPPER(anotacoes!I888),"")</f>
        <v/>
      </c>
      <c r="O888" s="6" t="str">
        <f>IF(anotacoes!N888=0,"",anotacoes!N888)</f>
        <v/>
      </c>
      <c r="P888" t="str">
        <f>IF(anotacoes!M888=0,"",UPPER(anotacoes!M888))</f>
        <v/>
      </c>
      <c r="Q888" t="str">
        <f t="shared" si="27"/>
        <v>INSERT INTO CONVERSAO_LUTA_ACAO (cd_conversao, id_luta, sequencia, momento_inicio, momento_fim, quem_faz, quem_sofre, acao_tipo, acao, tecnica, direcao, pontuacao) VALUES (1, 16, 26, TRIM(' 00:02:16,597'), TRIM(' 00:02:18,131'), 'BISCHOF', 'BRUYERE', 'DEFENSE', 'TAE-SABAKI LEFT INCLINED', NULL, NULL, NULL)</v>
      </c>
      <c r="R888" t="s">
        <v>10327</v>
      </c>
    </row>
    <row r="889" spans="1:18" hidden="1" x14ac:dyDescent="0.25">
      <c r="A889" s="7">
        <f>anotacoes!D889</f>
        <v>40692</v>
      </c>
      <c r="B889" t="str">
        <f>anotacoes!C889</f>
        <v>GRAND SLAM MOSCOW 2011</v>
      </c>
      <c r="C889" t="str">
        <f>anotacoes!E889</f>
        <v>BISCHOF</v>
      </c>
      <c r="D889" t="str">
        <f>anotacoes!F889</f>
        <v>BRUYERE</v>
      </c>
      <c r="E889" t="s">
        <v>10325</v>
      </c>
      <c r="F889">
        <f>anotacoes!A889</f>
        <v>16</v>
      </c>
      <c r="G889">
        <f>anotacoes!B889</f>
        <v>27</v>
      </c>
      <c r="H889" t="str">
        <f>anotacoes!K889</f>
        <v xml:space="preserve"> 00:02:18,131</v>
      </c>
      <c r="I889" t="str">
        <f>anotacoes!L889</f>
        <v xml:space="preserve"> 00:02:23,144</v>
      </c>
      <c r="J889" t="str">
        <f>IF(L889="PAUSE",E889,IF(anotacoes!G893=conversao_anotacoes!C889,conversao_anotacoes!C889,conversao_anotacoes!D889))</f>
        <v>&lt;ARBITRO_DESCONHECIDO&gt;</v>
      </c>
      <c r="K889" t="str">
        <f t="shared" si="26"/>
        <v/>
      </c>
      <c r="L889" t="str">
        <f>UPPER(anotacoes!H889)</f>
        <v>PAUSE</v>
      </c>
      <c r="M889" t="str">
        <f>IF(OR(L889="ATTACK",L889="FINTA"),"&lt;TECNICA&gt;",UPPER(anotacoes!I889))</f>
        <v>&lt;NAO_CLASSIFICADO&gt;</v>
      </c>
      <c r="N889" t="str">
        <f>IF(OR(L889="ATTACK",L889="FINTA"),UPPER(anotacoes!I889),"")</f>
        <v/>
      </c>
      <c r="O889" s="6" t="str">
        <f>IF(anotacoes!N889=0,"",anotacoes!N889)</f>
        <v/>
      </c>
      <c r="P889" t="str">
        <f>IF(anotacoes!M889=0,"",UPPER(anotacoes!M889))</f>
        <v/>
      </c>
      <c r="Q889" t="str">
        <f t="shared" si="27"/>
        <v>INSERT INTO CONVERSAO_LUTA_ACAO (cd_conversao, id_luta, sequencia, momento_inicio, momento_fim, quem_faz, quem_sofre, acao_tipo, acao, tecnica, direcao, pontuacao) VALUES (1, 16, 27, TRIM(' 00:02:18,131'), TRIM(' 00:02:23,144'), '&lt;ARBITRO_DESCONHECIDO&gt;', '', 'PAUSE', '&lt;NAO_CLASSIFICADO&gt;', NULL, NULL, NULL)</v>
      </c>
      <c r="R889" t="s">
        <v>10327</v>
      </c>
    </row>
    <row r="890" spans="1:18" hidden="1" x14ac:dyDescent="0.25">
      <c r="A890" s="7">
        <f>anotacoes!D890</f>
        <v>40692</v>
      </c>
      <c r="B890" t="str">
        <f>anotacoes!C890</f>
        <v>GRAND SLAM MOSCOW 2011</v>
      </c>
      <c r="C890" t="str">
        <f>anotacoes!E890</f>
        <v>BISCHOF</v>
      </c>
      <c r="D890" t="str">
        <f>anotacoes!F890</f>
        <v>BRUYERE</v>
      </c>
      <c r="E890" t="s">
        <v>10325</v>
      </c>
      <c r="F890">
        <f>anotacoes!A890</f>
        <v>16</v>
      </c>
      <c r="G890">
        <f>anotacoes!B890</f>
        <v>28</v>
      </c>
      <c r="H890" t="str">
        <f>anotacoes!K890</f>
        <v xml:space="preserve"> 00:02:23,144</v>
      </c>
      <c r="I890" t="str">
        <f>anotacoes!L890</f>
        <v xml:space="preserve"> 00:02:24,223</v>
      </c>
      <c r="J890" t="str">
        <f>IF(L890="PAUSE",E890,IF(anotacoes!G894=conversao_anotacoes!C890,conversao_anotacoes!C890,conversao_anotacoes!D890))</f>
        <v>BISCHOF</v>
      </c>
      <c r="K890" t="str">
        <f t="shared" si="26"/>
        <v>BRUYERE</v>
      </c>
      <c r="L890" t="str">
        <f>UPPER(anotacoes!H890)</f>
        <v>DISPLACEMENT</v>
      </c>
      <c r="M890" t="str">
        <f>IF(OR(L890="ATTACK",L890="FINTA"),"&lt;TECNICA&gt;",UPPER(anotacoes!I890))</f>
        <v>2-3 STEP HESITANT RIGHT</v>
      </c>
      <c r="N890" t="str">
        <f>IF(OR(L890="ATTACK",L890="FINTA"),UPPER(anotacoes!I890),"")</f>
        <v/>
      </c>
      <c r="O890" s="6" t="str">
        <f>IF(anotacoes!N890=0,"",anotacoes!N890)</f>
        <v/>
      </c>
      <c r="P890" t="str">
        <f>IF(anotacoes!M890=0,"",UPPER(anotacoes!M890))</f>
        <v/>
      </c>
      <c r="Q890" t="str">
        <f t="shared" si="27"/>
        <v>INSERT INTO CONVERSAO_LUTA_ACAO (cd_conversao, id_luta, sequencia, momento_inicio, momento_fim, quem_faz, quem_sofre, acao_tipo, acao, tecnica, direcao, pontuacao) VALUES (1, 16, 28, TRIM(' 00:02:23,144'), TRIM(' 00:02:24,223'), 'BISCHOF', 'BRUYERE', 'DISPLACEMENT', '2-3 STEP HESITANT RIGHT', NULL, NULL, NULL)</v>
      </c>
      <c r="R890" t="s">
        <v>10327</v>
      </c>
    </row>
    <row r="891" spans="1:18" hidden="1" x14ac:dyDescent="0.25">
      <c r="A891" s="7">
        <f>anotacoes!D891</f>
        <v>40692</v>
      </c>
      <c r="B891" t="str">
        <f>anotacoes!C891</f>
        <v>GRAND SLAM MOSCOW 2011</v>
      </c>
      <c r="C891" t="str">
        <f>anotacoes!E891</f>
        <v>BISCHOF</v>
      </c>
      <c r="D891" t="str">
        <f>anotacoes!F891</f>
        <v>BRUYERE</v>
      </c>
      <c r="E891" t="s">
        <v>10325</v>
      </c>
      <c r="F891">
        <f>anotacoes!A891</f>
        <v>16</v>
      </c>
      <c r="G891">
        <f>anotacoes!B891</f>
        <v>29</v>
      </c>
      <c r="H891" t="str">
        <f>anotacoes!K891</f>
        <v xml:space="preserve"> 00:02:24,223</v>
      </c>
      <c r="I891" t="str">
        <f>anotacoes!L891</f>
        <v xml:space="preserve"> 00:02:29,568</v>
      </c>
      <c r="J891" t="str">
        <f>IF(L891="PAUSE",E891,IF(anotacoes!G895=conversao_anotacoes!C891,conversao_anotacoes!C891,conversao_anotacoes!D891))</f>
        <v>BISCHOF</v>
      </c>
      <c r="K891" t="str">
        <f t="shared" si="26"/>
        <v>BRUYERE</v>
      </c>
      <c r="L891" t="str">
        <f>UPPER(anotacoes!H891)</f>
        <v>DISPLACEMENT</v>
      </c>
      <c r="M891" t="str">
        <f>IF(OR(L891="ATTACK",L891="FINTA"),"&lt;TECNICA&gt;",UPPER(anotacoes!I891))</f>
        <v>TRY TO GRIP WITH CONTACT</v>
      </c>
      <c r="N891" t="str">
        <f>IF(OR(L891="ATTACK",L891="FINTA"),UPPER(anotacoes!I891),"")</f>
        <v/>
      </c>
      <c r="O891" s="6" t="str">
        <f>IF(anotacoes!N891=0,"",anotacoes!N891)</f>
        <v/>
      </c>
      <c r="P891" t="str">
        <f>IF(anotacoes!M891=0,"",UPPER(anotacoes!M891))</f>
        <v/>
      </c>
      <c r="Q891" t="str">
        <f t="shared" si="27"/>
        <v>INSERT INTO CONVERSAO_LUTA_ACAO (cd_conversao, id_luta, sequencia, momento_inicio, momento_fim, quem_faz, quem_sofre, acao_tipo, acao, tecnica, direcao, pontuacao) VALUES (1, 16, 29, TRIM(' 00:02:24,223'), TRIM(' 00:02:29,568'), 'BISCHOF', 'BRUYERE', 'DISPLACEMENT', 'TRY TO GRIP WITH CONTACT', NULL, NULL, NULL)</v>
      </c>
      <c r="R891" t="s">
        <v>10327</v>
      </c>
    </row>
    <row r="892" spans="1:18" hidden="1" x14ac:dyDescent="0.25">
      <c r="A892" s="7">
        <f>anotacoes!D892</f>
        <v>40692</v>
      </c>
      <c r="B892" t="str">
        <f>anotacoes!C892</f>
        <v>GRAND SLAM MOSCOW 2011</v>
      </c>
      <c r="C892" t="str">
        <f>anotacoes!E892</f>
        <v>BISCHOF</v>
      </c>
      <c r="D892" t="str">
        <f>anotacoes!F892</f>
        <v>BRUYERE</v>
      </c>
      <c r="E892" t="s">
        <v>10325</v>
      </c>
      <c r="F892">
        <f>anotacoes!A892</f>
        <v>16</v>
      </c>
      <c r="G892">
        <f>anotacoes!B892</f>
        <v>30</v>
      </c>
      <c r="H892" t="str">
        <f>anotacoes!K892</f>
        <v xml:space="preserve"> 00:02:29,568</v>
      </c>
      <c r="I892" t="str">
        <f>anotacoes!L892</f>
        <v xml:space="preserve"> 00:02:32,362</v>
      </c>
      <c r="J892" t="str">
        <f>IF(L892="PAUSE",E892,IF(anotacoes!G896=conversao_anotacoes!C892,conversao_anotacoes!C892,conversao_anotacoes!D892))</f>
        <v>BISCHOF</v>
      </c>
      <c r="K892" t="str">
        <f t="shared" si="26"/>
        <v>BRUYERE</v>
      </c>
      <c r="L892" t="str">
        <f>UPPER(anotacoes!H892)</f>
        <v>GRIP TIME</v>
      </c>
      <c r="M892" t="str">
        <f>IF(OR(L892="ATTACK",L892="FINTA"),"&lt;TECNICA&gt;",UPPER(anotacoes!I892))</f>
        <v>LEFT BACK RIGHT SLEEVE</v>
      </c>
      <c r="N892" t="str">
        <f>IF(OR(L892="ATTACK",L892="FINTA"),UPPER(anotacoes!I892),"")</f>
        <v/>
      </c>
      <c r="O892" s="6" t="str">
        <f>IF(anotacoes!N892=0,"",anotacoes!N892)</f>
        <v/>
      </c>
      <c r="P892" t="str">
        <f>IF(anotacoes!M892=0,"",UPPER(anotacoes!M892))</f>
        <v/>
      </c>
      <c r="Q892" t="str">
        <f t="shared" si="27"/>
        <v>INSERT INTO CONVERSAO_LUTA_ACAO (cd_conversao, id_luta, sequencia, momento_inicio, momento_fim, quem_faz, quem_sofre, acao_tipo, acao, tecnica, direcao, pontuacao) VALUES (1, 16, 30, TRIM(' 00:02:29,568'), TRIM(' 00:02:32,362'), 'BISCHOF', 'BRUYERE', 'GRIP TIME', 'LEFT BACK RIGHT SLEEVE', NULL, NULL, NULL)</v>
      </c>
      <c r="R892" t="s">
        <v>10327</v>
      </c>
    </row>
    <row r="893" spans="1:18" hidden="1" x14ac:dyDescent="0.25">
      <c r="A893" s="7">
        <f>anotacoes!D893</f>
        <v>40692</v>
      </c>
      <c r="B893" t="str">
        <f>anotacoes!C893</f>
        <v>GRAND SLAM MOSCOW 2011</v>
      </c>
      <c r="C893" t="str">
        <f>anotacoes!E893</f>
        <v>BISCHOF</v>
      </c>
      <c r="D893" t="str">
        <f>anotacoes!F893</f>
        <v>BRUYERE</v>
      </c>
      <c r="E893" t="s">
        <v>10325</v>
      </c>
      <c r="F893">
        <f>anotacoes!A893</f>
        <v>16</v>
      </c>
      <c r="G893">
        <f>anotacoes!B893</f>
        <v>31</v>
      </c>
      <c r="H893" t="str">
        <f>anotacoes!K893</f>
        <v xml:space="preserve"> 00:02:32,362</v>
      </c>
      <c r="I893" t="str">
        <f>anotacoes!L893</f>
        <v xml:space="preserve"> 00:02:32,362</v>
      </c>
      <c r="J893" t="str">
        <f>IF(L893="PAUSE",E893,IF(anotacoes!G897=conversao_anotacoes!C893,conversao_anotacoes!C893,conversao_anotacoes!D893))</f>
        <v>BISCHOF</v>
      </c>
      <c r="K893" t="str">
        <f t="shared" si="26"/>
        <v>BRUYERE</v>
      </c>
      <c r="L893" t="str">
        <f>UPPER(anotacoes!H893)</f>
        <v>FINTA</v>
      </c>
      <c r="M893" t="str">
        <f>IF(OR(L893="ATTACK",L893="FINTA"),"&lt;TECNICA&gt;",UPPER(anotacoes!I893))</f>
        <v>&lt;TECNICA&gt;</v>
      </c>
      <c r="N893" t="str">
        <f>IF(OR(L893="ATTACK",L893="FINTA"),UPPER(anotacoes!I893),"")</f>
        <v>OUCHI GARI RIGHT</v>
      </c>
      <c r="O893" s="6" t="str">
        <f>IF(anotacoes!N893=0,"",anotacoes!N893)</f>
        <v/>
      </c>
      <c r="P893" t="str">
        <f>IF(anotacoes!M893=0,"",UPPER(anotacoes!M893))</f>
        <v/>
      </c>
      <c r="Q893" t="str">
        <f t="shared" si="27"/>
        <v>INSERT INTO CONVERSAO_LUTA_ACAO (cd_conversao, id_luta, sequencia, momento_inicio, momento_fim, quem_faz, quem_sofre, acao_tipo, acao, tecnica, direcao, pontuacao) VALUES (1, 16, 31, TRIM(' 00:02:32,362'), TRIM(' 00:02:32,362'), 'BISCHOF', 'BRUYERE', 'FINTA', '&lt;TECNICA&gt;', 'OUCHI GARI RIGHT', NULL, NULL)</v>
      </c>
      <c r="R893" t="s">
        <v>10327</v>
      </c>
    </row>
    <row r="894" spans="1:18" hidden="1" x14ac:dyDescent="0.25">
      <c r="A894" s="7">
        <f>anotacoes!D894</f>
        <v>40692</v>
      </c>
      <c r="B894" t="str">
        <f>anotacoes!C894</f>
        <v>GRAND SLAM MOSCOW 2011</v>
      </c>
      <c r="C894" t="str">
        <f>anotacoes!E894</f>
        <v>BISCHOF</v>
      </c>
      <c r="D894" t="str">
        <f>anotacoes!F894</f>
        <v>BRUYERE</v>
      </c>
      <c r="E894" t="s">
        <v>10325</v>
      </c>
      <c r="F894">
        <f>anotacoes!A894</f>
        <v>16</v>
      </c>
      <c r="G894">
        <f>anotacoes!B894</f>
        <v>32</v>
      </c>
      <c r="H894" t="str">
        <f>anotacoes!K894</f>
        <v xml:space="preserve"> 00:02:32,362</v>
      </c>
      <c r="I894" t="str">
        <f>anotacoes!L894</f>
        <v xml:space="preserve"> 00:02:34,800</v>
      </c>
      <c r="J894" t="str">
        <f>IF(L894="PAUSE",E894,IF(anotacoes!G898=conversao_anotacoes!C894,conversao_anotacoes!C894,conversao_anotacoes!D894))</f>
        <v>BISCHOF</v>
      </c>
      <c r="K894" t="str">
        <f t="shared" si="26"/>
        <v>BRUYERE</v>
      </c>
      <c r="L894" t="str">
        <f>UPPER(anotacoes!H894)</f>
        <v>GRIP TIME</v>
      </c>
      <c r="M894" t="str">
        <f>IF(OR(L894="ATTACK",L894="FINTA"),"&lt;TECNICA&gt;",UPPER(anotacoes!I894))</f>
        <v>LEFT BACK RIGHT SLEEVE</v>
      </c>
      <c r="N894" t="str">
        <f>IF(OR(L894="ATTACK",L894="FINTA"),UPPER(anotacoes!I894),"")</f>
        <v/>
      </c>
      <c r="O894" s="6" t="str">
        <f>IF(anotacoes!N894=0,"",anotacoes!N894)</f>
        <v/>
      </c>
      <c r="P894" t="str">
        <f>IF(anotacoes!M894=0,"",UPPER(anotacoes!M894))</f>
        <v/>
      </c>
      <c r="Q894" t="str">
        <f t="shared" si="27"/>
        <v>INSERT INTO CONVERSAO_LUTA_ACAO (cd_conversao, id_luta, sequencia, momento_inicio, momento_fim, quem_faz, quem_sofre, acao_tipo, acao, tecnica, direcao, pontuacao) VALUES (1, 16, 32, TRIM(' 00:02:32,362'), TRIM(' 00:02:34,800'), 'BISCHOF', 'BRUYERE', 'GRIP TIME', 'LEFT BACK RIGHT SLEEVE', NULL, NULL, NULL)</v>
      </c>
      <c r="R894" t="s">
        <v>10327</v>
      </c>
    </row>
    <row r="895" spans="1:18" hidden="1" x14ac:dyDescent="0.25">
      <c r="A895" s="7">
        <f>anotacoes!D895</f>
        <v>40692</v>
      </c>
      <c r="B895" t="str">
        <f>anotacoes!C895</f>
        <v>GRAND SLAM MOSCOW 2011</v>
      </c>
      <c r="C895" t="str">
        <f>anotacoes!E895</f>
        <v>BISCHOF</v>
      </c>
      <c r="D895" t="str">
        <f>anotacoes!F895</f>
        <v>BRUYERE</v>
      </c>
      <c r="E895" t="s">
        <v>10325</v>
      </c>
      <c r="F895">
        <f>anotacoes!A895</f>
        <v>16</v>
      </c>
      <c r="G895">
        <f>anotacoes!B895</f>
        <v>33</v>
      </c>
      <c r="H895" t="str">
        <f>anotacoes!K895</f>
        <v xml:space="preserve"> 00:02:34,952</v>
      </c>
      <c r="I895" t="str">
        <f>anotacoes!L895</f>
        <v xml:space="preserve"> 00:03:21,753</v>
      </c>
      <c r="J895" t="str">
        <f>IF(L895="PAUSE",E895,IF(anotacoes!G899=conversao_anotacoes!C895,conversao_anotacoes!C895,conversao_anotacoes!D895))</f>
        <v>&lt;ARBITRO_DESCONHECIDO&gt;</v>
      </c>
      <c r="K895" t="str">
        <f t="shared" si="26"/>
        <v/>
      </c>
      <c r="L895" t="str">
        <f>UPPER(anotacoes!H895)</f>
        <v>PAUSE</v>
      </c>
      <c r="M895" t="str">
        <f>IF(OR(L895="ATTACK",L895="FINTA"),"&lt;TECNICA&gt;",UPPER(anotacoes!I895))</f>
        <v>&lt;NAO_CLASSIFICADO&gt;</v>
      </c>
      <c r="N895" t="str">
        <f>IF(OR(L895="ATTACK",L895="FINTA"),UPPER(anotacoes!I895),"")</f>
        <v/>
      </c>
      <c r="O895" s="6" t="str">
        <f>IF(anotacoes!N895=0,"",anotacoes!N895)</f>
        <v/>
      </c>
      <c r="P895" t="str">
        <f>IF(anotacoes!M895=0,"",UPPER(anotacoes!M895))</f>
        <v/>
      </c>
      <c r="Q895" t="str">
        <f t="shared" si="27"/>
        <v>INSERT INTO CONVERSAO_LUTA_ACAO (cd_conversao, id_luta, sequencia, momento_inicio, momento_fim, quem_faz, quem_sofre, acao_tipo, acao, tecnica, direcao, pontuacao) VALUES (1, 16, 33, TRIM(' 00:02:34,952'), TRIM(' 00:03:21,753'), '&lt;ARBITRO_DESCONHECIDO&gt;', '', 'PAUSE', '&lt;NAO_CLASSIFICADO&gt;', NULL, NULL, NULL)</v>
      </c>
      <c r="R895" t="s">
        <v>10327</v>
      </c>
    </row>
    <row r="896" spans="1:18" hidden="1" x14ac:dyDescent="0.25">
      <c r="A896" s="7">
        <f>anotacoes!D896</f>
        <v>40692</v>
      </c>
      <c r="B896" t="str">
        <f>anotacoes!C896</f>
        <v>GRAND SLAM MOSCOW 2011</v>
      </c>
      <c r="C896" t="str">
        <f>anotacoes!E896</f>
        <v>BISCHOF</v>
      </c>
      <c r="D896" t="str">
        <f>anotacoes!F896</f>
        <v>BRUYERE</v>
      </c>
      <c r="E896" t="s">
        <v>10325</v>
      </c>
      <c r="F896">
        <f>anotacoes!A896</f>
        <v>16</v>
      </c>
      <c r="G896">
        <f>anotacoes!B896</f>
        <v>34</v>
      </c>
      <c r="H896" t="str">
        <f>anotacoes!K896</f>
        <v xml:space="preserve"> 00:03:22,008</v>
      </c>
      <c r="I896" t="str">
        <f>anotacoes!L896</f>
        <v xml:space="preserve"> 00:03:26,477</v>
      </c>
      <c r="J896" t="str">
        <f>IF(L896="PAUSE",E896,IF(anotacoes!G900=conversao_anotacoes!C896,conversao_anotacoes!C896,conversao_anotacoes!D896))</f>
        <v>BISCHOF</v>
      </c>
      <c r="K896" t="str">
        <f t="shared" si="26"/>
        <v>BRUYERE</v>
      </c>
      <c r="L896" t="str">
        <f>UPPER(anotacoes!H896)</f>
        <v>DISPLACEMENT</v>
      </c>
      <c r="M896" t="str">
        <f>IF(OR(L896="ATTACK",L896="FINTA"),"&lt;TECNICA&gt;",UPPER(anotacoes!I896))</f>
        <v>2-3 STEP HESITANT RIGHT</v>
      </c>
      <c r="N896" t="str">
        <f>IF(OR(L896="ATTACK",L896="FINTA"),UPPER(anotacoes!I896),"")</f>
        <v/>
      </c>
      <c r="O896" s="6" t="str">
        <f>IF(anotacoes!N896=0,"",anotacoes!N896)</f>
        <v/>
      </c>
      <c r="P896" t="str">
        <f>IF(anotacoes!M896=0,"",UPPER(anotacoes!M896))</f>
        <v/>
      </c>
      <c r="Q896" t="str">
        <f t="shared" si="27"/>
        <v>INSERT INTO CONVERSAO_LUTA_ACAO (cd_conversao, id_luta, sequencia, momento_inicio, momento_fim, quem_faz, quem_sofre, acao_tipo, acao, tecnica, direcao, pontuacao) VALUES (1, 16, 34, TRIM(' 00:03:22,008'), TRIM(' 00:03:26,477'), 'BISCHOF', 'BRUYERE', 'DISPLACEMENT', '2-3 STEP HESITANT RIGHT', NULL, NULL, NULL)</v>
      </c>
      <c r="R896" t="s">
        <v>10327</v>
      </c>
    </row>
    <row r="897" spans="1:18" hidden="1" x14ac:dyDescent="0.25">
      <c r="A897" s="7">
        <f>anotacoes!D897</f>
        <v>40692</v>
      </c>
      <c r="B897" t="str">
        <f>anotacoes!C897</f>
        <v>GRAND SLAM MOSCOW 2011</v>
      </c>
      <c r="C897" t="str">
        <f>anotacoes!E897</f>
        <v>BISCHOF</v>
      </c>
      <c r="D897" t="str">
        <f>anotacoes!F897</f>
        <v>BRUYERE</v>
      </c>
      <c r="E897" t="s">
        <v>10325</v>
      </c>
      <c r="F897">
        <f>anotacoes!A897</f>
        <v>16</v>
      </c>
      <c r="G897">
        <f>anotacoes!B897</f>
        <v>35</v>
      </c>
      <c r="H897" t="str">
        <f>anotacoes!K897</f>
        <v xml:space="preserve"> 00:03:26,477</v>
      </c>
      <c r="I897" t="str">
        <f>anotacoes!L897</f>
        <v xml:space="preserve"> 00:03:29,647</v>
      </c>
      <c r="J897" t="str">
        <f>IF(L897="PAUSE",E897,IF(anotacoes!G901=conversao_anotacoes!C897,conversao_anotacoes!C897,conversao_anotacoes!D897))</f>
        <v>BISCHOF</v>
      </c>
      <c r="K897" t="str">
        <f t="shared" si="26"/>
        <v>BRUYERE</v>
      </c>
      <c r="L897" t="str">
        <f>UPPER(anotacoes!H897)</f>
        <v>GRIP TIME</v>
      </c>
      <c r="M897" t="str">
        <f>IF(OR(L897="ATTACK",L897="FINTA"),"&lt;TECNICA&gt;",UPPER(anotacoes!I897))</f>
        <v>LEFT COLLAR</v>
      </c>
      <c r="N897" t="str">
        <f>IF(OR(L897="ATTACK",L897="FINTA"),UPPER(anotacoes!I897),"")</f>
        <v/>
      </c>
      <c r="O897" s="6" t="str">
        <f>IF(anotacoes!N897=0,"",anotacoes!N897)</f>
        <v/>
      </c>
      <c r="P897" t="str">
        <f>IF(anotacoes!M897=0,"",UPPER(anotacoes!M897))</f>
        <v/>
      </c>
      <c r="Q897" t="str">
        <f t="shared" si="27"/>
        <v>INSERT INTO CONVERSAO_LUTA_ACAO (cd_conversao, id_luta, sequencia, momento_inicio, momento_fim, quem_faz, quem_sofre, acao_tipo, acao, tecnica, direcao, pontuacao) VALUES (1, 16, 35, TRIM(' 00:03:26,477'), TRIM(' 00:03:29,647'), 'BISCHOF', 'BRUYERE', 'GRIP TIME', 'LEFT COLLAR', NULL, NULL, NULL)</v>
      </c>
      <c r="R897" t="s">
        <v>10327</v>
      </c>
    </row>
    <row r="898" spans="1:18" hidden="1" x14ac:dyDescent="0.25">
      <c r="A898" s="7">
        <f>anotacoes!D898</f>
        <v>40692</v>
      </c>
      <c r="B898" t="str">
        <f>anotacoes!C898</f>
        <v>GRAND SLAM MOSCOW 2011</v>
      </c>
      <c r="C898" t="str">
        <f>anotacoes!E898</f>
        <v>BISCHOF</v>
      </c>
      <c r="D898" t="str">
        <f>anotacoes!F898</f>
        <v>BRUYERE</v>
      </c>
      <c r="E898" t="s">
        <v>10325</v>
      </c>
      <c r="F898">
        <f>anotacoes!A898</f>
        <v>16</v>
      </c>
      <c r="G898">
        <f>anotacoes!B898</f>
        <v>36</v>
      </c>
      <c r="H898" t="str">
        <f>anotacoes!K898</f>
        <v xml:space="preserve"> 00:03:29,647</v>
      </c>
      <c r="I898" t="str">
        <f>anotacoes!L898</f>
        <v xml:space="preserve"> 00:03:31,867</v>
      </c>
      <c r="J898" t="str">
        <f>IF(L898="PAUSE",E898,IF(anotacoes!G902=conversao_anotacoes!C898,conversao_anotacoes!C898,conversao_anotacoes!D898))</f>
        <v>BISCHOF</v>
      </c>
      <c r="K898" t="str">
        <f t="shared" si="26"/>
        <v>BRUYERE</v>
      </c>
      <c r="L898" t="str">
        <f>UPPER(anotacoes!H898)</f>
        <v>FINTA</v>
      </c>
      <c r="M898" t="str">
        <f>IF(OR(L898="ATTACK",L898="FINTA"),"&lt;TECNICA&gt;",UPPER(anotacoes!I898))</f>
        <v>&lt;TECNICA&gt;</v>
      </c>
      <c r="N898" t="str">
        <f>IF(OR(L898="ATTACK",L898="FINTA"),UPPER(anotacoes!I898),"")</f>
        <v>UCHIMATA RIGHT</v>
      </c>
      <c r="O898" s="6" t="str">
        <f>IF(anotacoes!N898=0,"",anotacoes!N898)</f>
        <v/>
      </c>
      <c r="P898" t="str">
        <f>IF(anotacoes!M898=0,"",UPPER(anotacoes!M898))</f>
        <v/>
      </c>
      <c r="Q898" t="str">
        <f t="shared" si="27"/>
        <v>INSERT INTO CONVERSAO_LUTA_ACAO (cd_conversao, id_luta, sequencia, momento_inicio, momento_fim, quem_faz, quem_sofre, acao_tipo, acao, tecnica, direcao, pontuacao) VALUES (1, 16, 36, TRIM(' 00:03:29,647'), TRIM(' 00:03:31,867'), 'BISCHOF', 'BRUYERE', 'FINTA', '&lt;TECNICA&gt;', 'UCHIMATA RIGHT', NULL, NULL)</v>
      </c>
      <c r="R898" t="s">
        <v>10327</v>
      </c>
    </row>
    <row r="899" spans="1:18" hidden="1" x14ac:dyDescent="0.25">
      <c r="A899" s="7">
        <f>anotacoes!D899</f>
        <v>40692</v>
      </c>
      <c r="B899" t="str">
        <f>anotacoes!C899</f>
        <v>GRAND SLAM MOSCOW 2011</v>
      </c>
      <c r="C899" t="str">
        <f>anotacoes!E899</f>
        <v>BISCHOF</v>
      </c>
      <c r="D899" t="str">
        <f>anotacoes!F899</f>
        <v>BRUYERE</v>
      </c>
      <c r="E899" t="s">
        <v>10325</v>
      </c>
      <c r="F899">
        <f>anotacoes!A899</f>
        <v>16</v>
      </c>
      <c r="G899">
        <f>anotacoes!B899</f>
        <v>37</v>
      </c>
      <c r="H899" t="str">
        <f>anotacoes!K899</f>
        <v xml:space="preserve"> 00:03:31,867</v>
      </c>
      <c r="I899" t="str">
        <f>anotacoes!L899</f>
        <v xml:space="preserve"> 00:03:33,622</v>
      </c>
      <c r="J899" t="str">
        <f>IF(L899="PAUSE",E899,IF(anotacoes!G903=conversao_anotacoes!C899,conversao_anotacoes!C899,conversao_anotacoes!D899))</f>
        <v>BISCHOF</v>
      </c>
      <c r="K899" t="str">
        <f t="shared" ref="K899:K962" si="28">IF(J899=E899,"",IF(J899=C899,D899,C899))</f>
        <v>BRUYERE</v>
      </c>
      <c r="L899" t="str">
        <f>UPPER(anotacoes!H899)</f>
        <v>TRANSITION</v>
      </c>
      <c r="M899" t="str">
        <f>IF(OR(L899="ATTACK",L899="FINTA"),"&lt;TECNICA&gt;",UPPER(anotacoes!I899))</f>
        <v>WITH ATTACK</v>
      </c>
      <c r="N899" t="str">
        <f>IF(OR(L899="ATTACK",L899="FINTA"),UPPER(anotacoes!I899),"")</f>
        <v/>
      </c>
      <c r="O899" s="6" t="str">
        <f>IF(anotacoes!N899=0,"",anotacoes!N899)</f>
        <v/>
      </c>
      <c r="P899" t="str">
        <f>IF(anotacoes!M899=0,"",UPPER(anotacoes!M899))</f>
        <v/>
      </c>
      <c r="Q899" t="str">
        <f t="shared" ref="Q899:Q962" si="29">CONCATENATE("INSERT INTO CONVERSAO_LUTA_ACAO (cd_conversao, id_luta, sequencia, momento_inicio, momento_fim, quem_faz, quem_sofre, acao_tipo, acao, tecnica, direcao, pontuacao) VALUES (1, ",F899,", ",G899,", ","TRIM('",H899,"')",", ","TRIM('",I899,"')",", ","'",J899,"'",", ","'",K899,"'",", ","'",L899,"'",", ","'",M899,"'",", ",IF(N899="","NULL",CONCATENATE("'",N899,"'")),", ",IF(O899="","NULL",O899),", ",IF(P899="","NULL",CONCATENATE("'",P899,"'")),")")</f>
        <v>INSERT INTO CONVERSAO_LUTA_ACAO (cd_conversao, id_luta, sequencia, momento_inicio, momento_fim, quem_faz, quem_sofre, acao_tipo, acao, tecnica, direcao, pontuacao) VALUES (1, 16, 37, TRIM(' 00:03:31,867'), TRIM(' 00:03:33,622'), 'BISCHOF', 'BRUYERE', 'TRANSITION', 'WITH ATTACK', NULL, NULL, NULL)</v>
      </c>
      <c r="R899" t="s">
        <v>10327</v>
      </c>
    </row>
    <row r="900" spans="1:18" hidden="1" x14ac:dyDescent="0.25">
      <c r="A900" s="7">
        <f>anotacoes!D900</f>
        <v>40692</v>
      </c>
      <c r="B900" t="str">
        <f>anotacoes!C900</f>
        <v>GRAND SLAM MOSCOW 2011</v>
      </c>
      <c r="C900" t="str">
        <f>anotacoes!E900</f>
        <v>BISCHOF</v>
      </c>
      <c r="D900" t="str">
        <f>anotacoes!F900</f>
        <v>BRUYERE</v>
      </c>
      <c r="E900" t="s">
        <v>10325</v>
      </c>
      <c r="F900">
        <f>anotacoes!A900</f>
        <v>16</v>
      </c>
      <c r="G900">
        <f>anotacoes!B900</f>
        <v>38</v>
      </c>
      <c r="H900" t="str">
        <f>anotacoes!K900</f>
        <v xml:space="preserve"> 00:03:33,622</v>
      </c>
      <c r="I900" t="str">
        <f>anotacoes!L900</f>
        <v xml:space="preserve"> 00:03:42,916</v>
      </c>
      <c r="J900" t="str">
        <f>IF(L900="PAUSE",E900,IF(anotacoes!G904=conversao_anotacoes!C900,conversao_anotacoes!C900,conversao_anotacoes!D900))</f>
        <v>BISCHOF</v>
      </c>
      <c r="K900" t="str">
        <f t="shared" si="28"/>
        <v>BRUYERE</v>
      </c>
      <c r="L900" t="str">
        <f>UPPER(anotacoes!H900)</f>
        <v>GROUNDWORK COMBAT</v>
      </c>
      <c r="M900" t="str">
        <f>IF(OR(L900="ATTACK",L900="FINTA"),"&lt;TECNICA&gt;",UPPER(anotacoes!I900))</f>
        <v>TRYING TO ATTACK</v>
      </c>
      <c r="N900" t="str">
        <f>IF(OR(L900="ATTACK",L900="FINTA"),UPPER(anotacoes!I900),"")</f>
        <v/>
      </c>
      <c r="O900" s="6" t="str">
        <f>IF(anotacoes!N900=0,"",anotacoes!N900)</f>
        <v/>
      </c>
      <c r="P900" t="str">
        <f>IF(anotacoes!M900=0,"",UPPER(anotacoes!M900))</f>
        <v/>
      </c>
      <c r="Q900" t="str">
        <f t="shared" si="29"/>
        <v>INSERT INTO CONVERSAO_LUTA_ACAO (cd_conversao, id_luta, sequencia, momento_inicio, momento_fim, quem_faz, quem_sofre, acao_tipo, acao, tecnica, direcao, pontuacao) VALUES (1, 16, 38, TRIM(' 00:03:33,622'), TRIM(' 00:03:42,916'), 'BISCHOF', 'BRUYERE', 'GROUNDWORK COMBAT', 'TRYING TO ATTACK', NULL, NULL, NULL)</v>
      </c>
      <c r="R900" t="s">
        <v>10327</v>
      </c>
    </row>
    <row r="901" spans="1:18" hidden="1" x14ac:dyDescent="0.25">
      <c r="A901" s="7">
        <f>anotacoes!D901</f>
        <v>40692</v>
      </c>
      <c r="B901" t="str">
        <f>anotacoes!C901</f>
        <v>GRAND SLAM MOSCOW 2011</v>
      </c>
      <c r="C901" t="str">
        <f>anotacoes!E901</f>
        <v>BISCHOF</v>
      </c>
      <c r="D901" t="str">
        <f>anotacoes!F901</f>
        <v>BRUYERE</v>
      </c>
      <c r="E901" t="s">
        <v>10325</v>
      </c>
      <c r="F901">
        <f>anotacoes!A901</f>
        <v>16</v>
      </c>
      <c r="G901">
        <f>anotacoes!B901</f>
        <v>39</v>
      </c>
      <c r="H901" t="str">
        <f>anotacoes!K901</f>
        <v xml:space="preserve"> 00:03:43,067</v>
      </c>
      <c r="I901" t="str">
        <f>anotacoes!L901</f>
        <v xml:space="preserve"> 00:03:51,218</v>
      </c>
      <c r="J901" t="str">
        <f>IF(L901="PAUSE",E901,IF(anotacoes!G905=conversao_anotacoes!C901,conversao_anotacoes!C901,conversao_anotacoes!D901))</f>
        <v>&lt;ARBITRO_DESCONHECIDO&gt;</v>
      </c>
      <c r="K901" t="str">
        <f t="shared" si="28"/>
        <v/>
      </c>
      <c r="L901" t="str">
        <f>UPPER(anotacoes!H901)</f>
        <v>PAUSE</v>
      </c>
      <c r="M901" t="str">
        <f>IF(OR(L901="ATTACK",L901="FINTA"),"&lt;TECNICA&gt;",UPPER(anotacoes!I901))</f>
        <v>&lt;NAO_CLASSIFICADO&gt;</v>
      </c>
      <c r="N901" t="str">
        <f>IF(OR(L901="ATTACK",L901="FINTA"),UPPER(anotacoes!I901),"")</f>
        <v/>
      </c>
      <c r="O901" s="6" t="str">
        <f>IF(anotacoes!N901=0,"",anotacoes!N901)</f>
        <v/>
      </c>
      <c r="P901" t="str">
        <f>IF(anotacoes!M901=0,"",UPPER(anotacoes!M901))</f>
        <v/>
      </c>
      <c r="Q901" t="str">
        <f t="shared" si="29"/>
        <v>INSERT INTO CONVERSAO_LUTA_ACAO (cd_conversao, id_luta, sequencia, momento_inicio, momento_fim, quem_faz, quem_sofre, acao_tipo, acao, tecnica, direcao, pontuacao) VALUES (1, 16, 39, TRIM(' 00:03:43,067'), TRIM(' 00:03:51,218'), '&lt;ARBITRO_DESCONHECIDO&gt;', '', 'PAUSE', '&lt;NAO_CLASSIFICADO&gt;', NULL, NULL, NULL)</v>
      </c>
      <c r="R901" t="s">
        <v>10327</v>
      </c>
    </row>
    <row r="902" spans="1:18" hidden="1" x14ac:dyDescent="0.25">
      <c r="A902" s="7">
        <f>anotacoes!D902</f>
        <v>40692</v>
      </c>
      <c r="B902" t="str">
        <f>anotacoes!C902</f>
        <v>GRAND SLAM MOSCOW 2011</v>
      </c>
      <c r="C902" t="str">
        <f>anotacoes!E902</f>
        <v>BISCHOF</v>
      </c>
      <c r="D902" t="str">
        <f>anotacoes!F902</f>
        <v>BRUYERE</v>
      </c>
      <c r="E902" t="s">
        <v>10325</v>
      </c>
      <c r="F902">
        <f>anotacoes!A902</f>
        <v>16</v>
      </c>
      <c r="G902">
        <f>anotacoes!B902</f>
        <v>40</v>
      </c>
      <c r="H902" t="str">
        <f>anotacoes!K902</f>
        <v xml:space="preserve"> 00:03:51,398</v>
      </c>
      <c r="I902" t="str">
        <f>anotacoes!L902</f>
        <v xml:space="preserve"> 00:03:52,909</v>
      </c>
      <c r="J902" t="str">
        <f>IF(L902="PAUSE",E902,IF(anotacoes!G906=conversao_anotacoes!C902,conversao_anotacoes!C902,conversao_anotacoes!D902))</f>
        <v>BISCHOF</v>
      </c>
      <c r="K902" t="str">
        <f t="shared" si="28"/>
        <v>BRUYERE</v>
      </c>
      <c r="L902" t="str">
        <f>UPPER(anotacoes!H902)</f>
        <v>DISPLACEMENT</v>
      </c>
      <c r="M902" t="str">
        <f>IF(OR(L902="ATTACK",L902="FINTA"),"&lt;TECNICA&gt;",UPPER(anotacoes!I902))</f>
        <v>2-3 STEP HESITANT RIGHT</v>
      </c>
      <c r="N902" t="str">
        <f>IF(OR(L902="ATTACK",L902="FINTA"),UPPER(anotacoes!I902),"")</f>
        <v/>
      </c>
      <c r="O902" s="6" t="str">
        <f>IF(anotacoes!N902=0,"",anotacoes!N902)</f>
        <v/>
      </c>
      <c r="P902" t="str">
        <f>IF(anotacoes!M902=0,"",UPPER(anotacoes!M902))</f>
        <v/>
      </c>
      <c r="Q902" t="str">
        <f t="shared" si="29"/>
        <v>INSERT INTO CONVERSAO_LUTA_ACAO (cd_conversao, id_luta, sequencia, momento_inicio, momento_fim, quem_faz, quem_sofre, acao_tipo, acao, tecnica, direcao, pontuacao) VALUES (1, 16, 40, TRIM(' 00:03:51,398'), TRIM(' 00:03:52,909'), 'BISCHOF', 'BRUYERE', 'DISPLACEMENT', '2-3 STEP HESITANT RIGHT', NULL, NULL, NULL)</v>
      </c>
      <c r="R902" t="s">
        <v>10327</v>
      </c>
    </row>
    <row r="903" spans="1:18" hidden="1" x14ac:dyDescent="0.25">
      <c r="A903" s="7">
        <f>anotacoes!D903</f>
        <v>40692</v>
      </c>
      <c r="B903" t="str">
        <f>anotacoes!C903</f>
        <v>GRAND SLAM MOSCOW 2011</v>
      </c>
      <c r="C903" t="str">
        <f>anotacoes!E903</f>
        <v>BISCHOF</v>
      </c>
      <c r="D903" t="str">
        <f>anotacoes!F903</f>
        <v>BRUYERE</v>
      </c>
      <c r="E903" t="s">
        <v>10325</v>
      </c>
      <c r="F903">
        <f>anotacoes!A903</f>
        <v>16</v>
      </c>
      <c r="G903">
        <f>anotacoes!B903</f>
        <v>41</v>
      </c>
      <c r="H903" t="str">
        <f>anotacoes!K903</f>
        <v xml:space="preserve"> 00:03:52,909</v>
      </c>
      <c r="I903" t="str">
        <f>anotacoes!L903</f>
        <v xml:space="preserve"> 00:03:55,338</v>
      </c>
      <c r="J903" t="str">
        <f>IF(L903="PAUSE",E903,IF(anotacoes!G907=conversao_anotacoes!C903,conversao_anotacoes!C903,conversao_anotacoes!D903))</f>
        <v>BISCHOF</v>
      </c>
      <c r="K903" t="str">
        <f t="shared" si="28"/>
        <v>BRUYERE</v>
      </c>
      <c r="L903" t="str">
        <f>UPPER(anotacoes!H903)</f>
        <v>DISPLACEMENT</v>
      </c>
      <c r="M903" t="str">
        <f>IF(OR(L903="ATTACK",L903="FINTA"),"&lt;TECNICA&gt;",UPPER(anotacoes!I903))</f>
        <v>TRY TO GRIP WITH CONTACT</v>
      </c>
      <c r="N903" t="str">
        <f>IF(OR(L903="ATTACK",L903="FINTA"),UPPER(anotacoes!I903),"")</f>
        <v/>
      </c>
      <c r="O903" s="6" t="str">
        <f>IF(anotacoes!N903=0,"",anotacoes!N903)</f>
        <v/>
      </c>
      <c r="P903" t="str">
        <f>IF(anotacoes!M903=0,"",UPPER(anotacoes!M903))</f>
        <v/>
      </c>
      <c r="Q903" t="str">
        <f t="shared" si="29"/>
        <v>INSERT INTO CONVERSAO_LUTA_ACAO (cd_conversao, id_luta, sequencia, momento_inicio, momento_fim, quem_faz, quem_sofre, acao_tipo, acao, tecnica, direcao, pontuacao) VALUES (1, 16, 41, TRIM(' 00:03:52,909'), TRIM(' 00:03:55,338'), 'BISCHOF', 'BRUYERE', 'DISPLACEMENT', 'TRY TO GRIP WITH CONTACT', NULL, NULL, NULL)</v>
      </c>
      <c r="R903" t="s">
        <v>10327</v>
      </c>
    </row>
    <row r="904" spans="1:18" hidden="1" x14ac:dyDescent="0.25">
      <c r="A904" s="7">
        <f>anotacoes!D904</f>
        <v>40692</v>
      </c>
      <c r="B904" t="str">
        <f>anotacoes!C904</f>
        <v>GRAND SLAM MOSCOW 2011</v>
      </c>
      <c r="C904" t="str">
        <f>anotacoes!E904</f>
        <v>BISCHOF</v>
      </c>
      <c r="D904" t="str">
        <f>anotacoes!F904</f>
        <v>BRUYERE</v>
      </c>
      <c r="E904" t="s">
        <v>10325</v>
      </c>
      <c r="F904">
        <f>anotacoes!A904</f>
        <v>16</v>
      </c>
      <c r="G904">
        <f>anotacoes!B904</f>
        <v>42</v>
      </c>
      <c r="H904" t="str">
        <f>anotacoes!K904</f>
        <v xml:space="preserve"> 00:03:55,338</v>
      </c>
      <c r="I904" t="str">
        <f>anotacoes!L904</f>
        <v xml:space="preserve"> 00:03:59,284</v>
      </c>
      <c r="J904" t="str">
        <f>IF(L904="PAUSE",E904,IF(anotacoes!G908=conversao_anotacoes!C904,conversao_anotacoes!C904,conversao_anotacoes!D904))</f>
        <v>&lt;ARBITRO_DESCONHECIDO&gt;</v>
      </c>
      <c r="K904" t="str">
        <f t="shared" si="28"/>
        <v/>
      </c>
      <c r="L904" t="str">
        <f>UPPER(anotacoes!H904)</f>
        <v>PAUSE</v>
      </c>
      <c r="M904" t="str">
        <f>IF(OR(L904="ATTACK",L904="FINTA"),"&lt;TECNICA&gt;",UPPER(anotacoes!I904))</f>
        <v>&lt;NAO_CLASSIFICADO&gt;</v>
      </c>
      <c r="N904" t="str">
        <f>IF(OR(L904="ATTACK",L904="FINTA"),UPPER(anotacoes!I904),"")</f>
        <v/>
      </c>
      <c r="O904" s="6" t="str">
        <f>IF(anotacoes!N904=0,"",anotacoes!N904)</f>
        <v/>
      </c>
      <c r="P904" t="str">
        <f>IF(anotacoes!M904=0,"",UPPER(anotacoes!M904))</f>
        <v/>
      </c>
      <c r="Q904" t="str">
        <f t="shared" si="29"/>
        <v>INSERT INTO CONVERSAO_LUTA_ACAO (cd_conversao, id_luta, sequencia, momento_inicio, momento_fim, quem_faz, quem_sofre, acao_tipo, acao, tecnica, direcao, pontuacao) VALUES (1, 16, 42, TRIM(' 00:03:55,338'), TRIM(' 00:03:59,284'), '&lt;ARBITRO_DESCONHECIDO&gt;', '', 'PAUSE', '&lt;NAO_CLASSIFICADO&gt;', NULL, NULL, NULL)</v>
      </c>
      <c r="R904" t="s">
        <v>10327</v>
      </c>
    </row>
    <row r="905" spans="1:18" hidden="1" x14ac:dyDescent="0.25">
      <c r="A905" s="7">
        <f>anotacoes!D905</f>
        <v>40692</v>
      </c>
      <c r="B905" t="str">
        <f>anotacoes!C905</f>
        <v>GRAND SLAM MOSCOW 2011</v>
      </c>
      <c r="C905" t="str">
        <f>anotacoes!E905</f>
        <v>BISCHOF</v>
      </c>
      <c r="D905" t="str">
        <f>anotacoes!F905</f>
        <v>BRUYERE</v>
      </c>
      <c r="E905" t="s">
        <v>10325</v>
      </c>
      <c r="F905">
        <f>anotacoes!A905</f>
        <v>16</v>
      </c>
      <c r="G905">
        <f>anotacoes!B905</f>
        <v>43</v>
      </c>
      <c r="H905" t="str">
        <f>anotacoes!K905</f>
        <v xml:space="preserve"> 00:03:59,472</v>
      </c>
      <c r="I905" t="str">
        <f>anotacoes!L905</f>
        <v xml:space="preserve"> 00:04:04,198</v>
      </c>
      <c r="J905" t="str">
        <f>IF(L905="PAUSE",E905,IF(anotacoes!G909=conversao_anotacoes!C905,conversao_anotacoes!C905,conversao_anotacoes!D905))</f>
        <v>&lt;ARBITRO_DESCONHECIDO&gt;</v>
      </c>
      <c r="K905" t="str">
        <f t="shared" si="28"/>
        <v/>
      </c>
      <c r="L905" t="str">
        <f>UPPER(anotacoes!H905)</f>
        <v>PAUSE</v>
      </c>
      <c r="M905" t="str">
        <f>IF(OR(L905="ATTACK",L905="FINTA"),"&lt;TECNICA&gt;",UPPER(anotacoes!I905))</f>
        <v>&lt;NAO_CLASSIFICADO&gt;</v>
      </c>
      <c r="N905" t="str">
        <f>IF(OR(L905="ATTACK",L905="FINTA"),UPPER(anotacoes!I905),"")</f>
        <v/>
      </c>
      <c r="O905" s="6" t="str">
        <f>IF(anotacoes!N905=0,"",anotacoes!N905)</f>
        <v/>
      </c>
      <c r="P905" t="str">
        <f>IF(anotacoes!M905=0,"",UPPER(anotacoes!M905))</f>
        <v/>
      </c>
      <c r="Q905" t="str">
        <f t="shared" si="29"/>
        <v>INSERT INTO CONVERSAO_LUTA_ACAO (cd_conversao, id_luta, sequencia, momento_inicio, momento_fim, quem_faz, quem_sofre, acao_tipo, acao, tecnica, direcao, pontuacao) VALUES (1, 16, 43, TRIM(' 00:03:59,472'), TRIM(' 00:04:04,198'), '&lt;ARBITRO_DESCONHECIDO&gt;', '', 'PAUSE', '&lt;NAO_CLASSIFICADO&gt;', NULL, NULL, NULL)</v>
      </c>
      <c r="R905" t="s">
        <v>10327</v>
      </c>
    </row>
    <row r="906" spans="1:18" hidden="1" x14ac:dyDescent="0.25">
      <c r="A906" s="7">
        <f>anotacoes!D906</f>
        <v>40692</v>
      </c>
      <c r="B906" t="str">
        <f>anotacoes!C906</f>
        <v>GRAND SLAM MOSCOW 2011</v>
      </c>
      <c r="C906" t="str">
        <f>anotacoes!E906</f>
        <v>BISCHOF</v>
      </c>
      <c r="D906" t="str">
        <f>anotacoes!F906</f>
        <v>BRUYERE</v>
      </c>
      <c r="E906" t="s">
        <v>10325</v>
      </c>
      <c r="F906">
        <f>anotacoes!A906</f>
        <v>16</v>
      </c>
      <c r="G906">
        <f>anotacoes!B906</f>
        <v>44</v>
      </c>
      <c r="H906" t="str">
        <f>anotacoes!K906</f>
        <v xml:space="preserve"> 00:04:04,385</v>
      </c>
      <c r="I906" t="str">
        <f>anotacoes!L906</f>
        <v xml:space="preserve"> 00:04:06,221</v>
      </c>
      <c r="J906" t="str">
        <f>IF(L906="PAUSE",E906,IF(anotacoes!G910=conversao_anotacoes!C906,conversao_anotacoes!C906,conversao_anotacoes!D906))</f>
        <v>BISCHOF</v>
      </c>
      <c r="K906" t="str">
        <f t="shared" si="28"/>
        <v>BRUYERE</v>
      </c>
      <c r="L906" t="str">
        <f>UPPER(anotacoes!H906)</f>
        <v>DISPLACEMENT</v>
      </c>
      <c r="M906" t="str">
        <f>IF(OR(L906="ATTACK",L906="FINTA"),"&lt;TECNICA&gt;",UPPER(anotacoes!I906))</f>
        <v>2-3 STEP HESITANT RIGHT</v>
      </c>
      <c r="N906" t="str">
        <f>IF(OR(L906="ATTACK",L906="FINTA"),UPPER(anotacoes!I906),"")</f>
        <v/>
      </c>
      <c r="O906" s="6" t="str">
        <f>IF(anotacoes!N906=0,"",anotacoes!N906)</f>
        <v/>
      </c>
      <c r="P906" t="str">
        <f>IF(anotacoes!M906=0,"",UPPER(anotacoes!M906))</f>
        <v/>
      </c>
      <c r="Q906" t="str">
        <f t="shared" si="29"/>
        <v>INSERT INTO CONVERSAO_LUTA_ACAO (cd_conversao, id_luta, sequencia, momento_inicio, momento_fim, quem_faz, quem_sofre, acao_tipo, acao, tecnica, direcao, pontuacao) VALUES (1, 16, 44, TRIM(' 00:04:04,385'), TRIM(' 00:04:06,221'), 'BISCHOF', 'BRUYERE', 'DISPLACEMENT', '2-3 STEP HESITANT RIGHT', NULL, NULL, NULL)</v>
      </c>
      <c r="R906" t="s">
        <v>10327</v>
      </c>
    </row>
    <row r="907" spans="1:18" hidden="1" x14ac:dyDescent="0.25">
      <c r="A907" s="7">
        <f>anotacoes!D907</f>
        <v>40692</v>
      </c>
      <c r="B907" t="str">
        <f>anotacoes!C907</f>
        <v>GRAND SLAM MOSCOW 2011</v>
      </c>
      <c r="C907" t="str">
        <f>anotacoes!E907</f>
        <v>BISCHOF</v>
      </c>
      <c r="D907" t="str">
        <f>anotacoes!F907</f>
        <v>BRUYERE</v>
      </c>
      <c r="E907" t="s">
        <v>10325</v>
      </c>
      <c r="F907">
        <f>anotacoes!A907</f>
        <v>16</v>
      </c>
      <c r="G907">
        <f>anotacoes!B907</f>
        <v>45</v>
      </c>
      <c r="H907" t="str">
        <f>anotacoes!K907</f>
        <v xml:space="preserve"> 00:04:06,221</v>
      </c>
      <c r="I907" t="str">
        <f>anotacoes!L907</f>
        <v xml:space="preserve"> 00:04:07,466</v>
      </c>
      <c r="J907" t="str">
        <f>IF(L907="PAUSE",E907,IF(anotacoes!G911=conversao_anotacoes!C907,conversao_anotacoes!C907,conversao_anotacoes!D907))</f>
        <v>BISCHOF</v>
      </c>
      <c r="K907" t="str">
        <f t="shared" si="28"/>
        <v>BRUYERE</v>
      </c>
      <c r="L907" t="str">
        <f>UPPER(anotacoes!H907)</f>
        <v>DISPLACEMENT</v>
      </c>
      <c r="M907" t="str">
        <f>IF(OR(L907="ATTACK",L907="FINTA"),"&lt;TECNICA&gt;",UPPER(anotacoes!I907))</f>
        <v>TRY TO GRIP WITH CONTACT</v>
      </c>
      <c r="N907" t="str">
        <f>IF(OR(L907="ATTACK",L907="FINTA"),UPPER(anotacoes!I907),"")</f>
        <v/>
      </c>
      <c r="O907" s="6" t="str">
        <f>IF(anotacoes!N907=0,"",anotacoes!N907)</f>
        <v/>
      </c>
      <c r="P907" t="str">
        <f>IF(anotacoes!M907=0,"",UPPER(anotacoes!M907))</f>
        <v/>
      </c>
      <c r="Q907" t="str">
        <f t="shared" si="29"/>
        <v>INSERT INTO CONVERSAO_LUTA_ACAO (cd_conversao, id_luta, sequencia, momento_inicio, momento_fim, quem_faz, quem_sofre, acao_tipo, acao, tecnica, direcao, pontuacao) VALUES (1, 16, 45, TRIM(' 00:04:06,221'), TRIM(' 00:04:07,466'), 'BISCHOF', 'BRUYERE', 'DISPLACEMENT', 'TRY TO GRIP WITH CONTACT', NULL, NULL, NULL)</v>
      </c>
      <c r="R907" t="s">
        <v>10327</v>
      </c>
    </row>
    <row r="908" spans="1:18" hidden="1" x14ac:dyDescent="0.25">
      <c r="A908" s="7">
        <f>anotacoes!D908</f>
        <v>40692</v>
      </c>
      <c r="B908" t="str">
        <f>anotacoes!C908</f>
        <v>GRAND SLAM MOSCOW 2011</v>
      </c>
      <c r="C908" t="str">
        <f>anotacoes!E908</f>
        <v>BISCHOF</v>
      </c>
      <c r="D908" t="str">
        <f>anotacoes!F908</f>
        <v>BRUYERE</v>
      </c>
      <c r="E908" t="s">
        <v>10325</v>
      </c>
      <c r="F908">
        <f>anotacoes!A908</f>
        <v>16</v>
      </c>
      <c r="G908">
        <f>anotacoes!B908</f>
        <v>46</v>
      </c>
      <c r="H908" t="str">
        <f>anotacoes!K908</f>
        <v xml:space="preserve"> 00:04:07,466</v>
      </c>
      <c r="I908" t="str">
        <f>anotacoes!L908</f>
        <v xml:space="preserve"> 00:04:08,520</v>
      </c>
      <c r="J908" t="str">
        <f>IF(L908="PAUSE",E908,IF(anotacoes!G912=conversao_anotacoes!C908,conversao_anotacoes!C908,conversao_anotacoes!D908))</f>
        <v>BISCHOF</v>
      </c>
      <c r="K908" t="str">
        <f t="shared" si="28"/>
        <v>BRUYERE</v>
      </c>
      <c r="L908" t="str">
        <f>UPPER(anotacoes!H908)</f>
        <v>GRIP TIME</v>
      </c>
      <c r="M908" t="str">
        <f>IF(OR(L908="ATTACK",L908="FINTA"),"&lt;TECNICA&gt;",UPPER(anotacoes!I908))</f>
        <v>LEFT BACK RIGHT SLEEVE</v>
      </c>
      <c r="N908" t="str">
        <f>IF(OR(L908="ATTACK",L908="FINTA"),UPPER(anotacoes!I908),"")</f>
        <v/>
      </c>
      <c r="O908" s="6" t="str">
        <f>IF(anotacoes!N908=0,"",anotacoes!N908)</f>
        <v/>
      </c>
      <c r="P908" t="str">
        <f>IF(anotacoes!M908=0,"",UPPER(anotacoes!M908))</f>
        <v/>
      </c>
      <c r="Q908" t="str">
        <f t="shared" si="29"/>
        <v>INSERT INTO CONVERSAO_LUTA_ACAO (cd_conversao, id_luta, sequencia, momento_inicio, momento_fim, quem_faz, quem_sofre, acao_tipo, acao, tecnica, direcao, pontuacao) VALUES (1, 16, 46, TRIM(' 00:04:07,466'), TRIM(' 00:04:08,520'), 'BISCHOF', 'BRUYERE', 'GRIP TIME', 'LEFT BACK RIGHT SLEEVE', NULL, NULL, NULL)</v>
      </c>
      <c r="R908" t="s">
        <v>10327</v>
      </c>
    </row>
    <row r="909" spans="1:18" hidden="1" x14ac:dyDescent="0.25">
      <c r="A909" s="7">
        <f>anotacoes!D909</f>
        <v>40692</v>
      </c>
      <c r="B909" t="str">
        <f>anotacoes!C909</f>
        <v>GRAND SLAM MOSCOW 2011</v>
      </c>
      <c r="C909" t="str">
        <f>anotacoes!E909</f>
        <v>BISCHOF</v>
      </c>
      <c r="D909" t="str">
        <f>anotacoes!F909</f>
        <v>BRUYERE</v>
      </c>
      <c r="E909" t="s">
        <v>10325</v>
      </c>
      <c r="F909">
        <f>anotacoes!A909</f>
        <v>16</v>
      </c>
      <c r="G909">
        <f>anotacoes!B909</f>
        <v>47</v>
      </c>
      <c r="H909" t="str">
        <f>anotacoes!K909</f>
        <v xml:space="preserve"> 00:04:08,520</v>
      </c>
      <c r="I909" t="str">
        <f>anotacoes!L909</f>
        <v xml:space="preserve"> 00:04:10,177</v>
      </c>
      <c r="J909" t="str">
        <f>IF(L909="PAUSE",E909,IF(anotacoes!G913=conversao_anotacoes!C909,conversao_anotacoes!C909,conversao_anotacoes!D909))</f>
        <v>BISCHOF</v>
      </c>
      <c r="K909" t="str">
        <f t="shared" si="28"/>
        <v>BRUYERE</v>
      </c>
      <c r="L909" t="str">
        <f>UPPER(anotacoes!H909)</f>
        <v>ATTACK</v>
      </c>
      <c r="M909" t="str">
        <f>IF(OR(L909="ATTACK",L909="FINTA"),"&lt;TECNICA&gt;",UPPER(anotacoes!I909))</f>
        <v>&lt;TECNICA&gt;</v>
      </c>
      <c r="N909" t="str">
        <f>IF(OR(L909="ATTACK",L909="FINTA"),UPPER(anotacoes!I909),"")</f>
        <v>OUCHI GARI</v>
      </c>
      <c r="O909" s="6">
        <f>IF(anotacoes!N909=0,"",anotacoes!N909)</f>
        <v>2</v>
      </c>
      <c r="P909" t="str">
        <f>IF(anotacoes!M909=0,"",UPPER(anotacoes!M909))</f>
        <v>WAZARI</v>
      </c>
      <c r="Q909" t="str">
        <f t="shared" si="29"/>
        <v>INSERT INTO CONVERSAO_LUTA_ACAO (cd_conversao, id_luta, sequencia, momento_inicio, momento_fim, quem_faz, quem_sofre, acao_tipo, acao, tecnica, direcao, pontuacao) VALUES (1, 16, 47, TRIM(' 00:04:08,520'), TRIM(' 00:04:10,177'), 'BISCHOF', 'BRUYERE', 'ATTACK', '&lt;TECNICA&gt;', 'OUCHI GARI', 2, 'WAZARI')</v>
      </c>
      <c r="R909" t="s">
        <v>10327</v>
      </c>
    </row>
    <row r="910" spans="1:18" hidden="1" x14ac:dyDescent="0.25">
      <c r="A910" s="7">
        <f>anotacoes!D910</f>
        <v>40692</v>
      </c>
      <c r="B910" t="str">
        <f>anotacoes!C910</f>
        <v>GRAND SLAM MOSCOW 2011</v>
      </c>
      <c r="C910" t="str">
        <f>anotacoes!E910</f>
        <v>BISCHOF</v>
      </c>
      <c r="D910" t="str">
        <f>anotacoes!F910</f>
        <v>BRUYERE</v>
      </c>
      <c r="E910" t="s">
        <v>10325</v>
      </c>
      <c r="F910">
        <f>anotacoes!A910</f>
        <v>16</v>
      </c>
      <c r="G910">
        <f>anotacoes!B910</f>
        <v>48</v>
      </c>
      <c r="H910" t="str">
        <f>anotacoes!K910</f>
        <v xml:space="preserve"> 00:04:10,177</v>
      </c>
      <c r="I910" t="str">
        <f>anotacoes!L910</f>
        <v xml:space="preserve"> 00:05:00,875</v>
      </c>
      <c r="J910" t="str">
        <f>IF(L910="PAUSE",E910,IF(anotacoes!G914=conversao_anotacoes!C910,conversao_anotacoes!C910,conversao_anotacoes!D910))</f>
        <v>BISCHOF</v>
      </c>
      <c r="K910" t="str">
        <f t="shared" si="28"/>
        <v>BRUYERE</v>
      </c>
      <c r="L910" t="str">
        <f>UPPER(anotacoes!H910)</f>
        <v>GROUNDWORK COMBAT</v>
      </c>
      <c r="M910" t="str">
        <f>IF(OR(L910="ATTACK",L910="FINTA"),"&lt;TECNICA&gt;",UPPER(anotacoes!I910))</f>
        <v>TRYING TO ATTACK</v>
      </c>
      <c r="N910" t="str">
        <f>IF(OR(L910="ATTACK",L910="FINTA"),UPPER(anotacoes!I910),"")</f>
        <v/>
      </c>
      <c r="O910" s="6" t="str">
        <f>IF(anotacoes!N910=0,"",anotacoes!N910)</f>
        <v/>
      </c>
      <c r="P910" t="str">
        <f>IF(anotacoes!M910=0,"",UPPER(anotacoes!M910))</f>
        <v/>
      </c>
      <c r="Q910" t="str">
        <f t="shared" si="29"/>
        <v>INSERT INTO CONVERSAO_LUTA_ACAO (cd_conversao, id_luta, sequencia, momento_inicio, momento_fim, quem_faz, quem_sofre, acao_tipo, acao, tecnica, direcao, pontuacao) VALUES (1, 16, 48, TRIM(' 00:04:10,177'), TRIM(' 00:05:00,875'), 'BISCHOF', 'BRUYERE', 'GROUNDWORK COMBAT', 'TRYING TO ATTACK', NULL, NULL, NULL)</v>
      </c>
      <c r="R910" t="s">
        <v>10327</v>
      </c>
    </row>
    <row r="911" spans="1:18" hidden="1" x14ac:dyDescent="0.25">
      <c r="A911" s="7">
        <f>anotacoes!D911</f>
        <v>40692</v>
      </c>
      <c r="B911" t="str">
        <f>anotacoes!C911</f>
        <v>GRAND SLAM MOSCOW 2011</v>
      </c>
      <c r="C911" t="str">
        <f>anotacoes!E911</f>
        <v>BISCHOF</v>
      </c>
      <c r="D911" t="str">
        <f>anotacoes!F911</f>
        <v>BRUYERE</v>
      </c>
      <c r="E911" t="s">
        <v>10325</v>
      </c>
      <c r="F911">
        <f>anotacoes!A911</f>
        <v>16</v>
      </c>
      <c r="G911">
        <f>anotacoes!B911</f>
        <v>49</v>
      </c>
      <c r="H911" t="str">
        <f>anotacoes!K911</f>
        <v xml:space="preserve"> 00:05:01,062</v>
      </c>
      <c r="I911" t="str">
        <f>anotacoes!L911</f>
        <v xml:space="preserve"> 00:05:06,878</v>
      </c>
      <c r="J911" t="str">
        <f>IF(L911="PAUSE",E911,IF(anotacoes!G915=conversao_anotacoes!C911,conversao_anotacoes!C911,conversao_anotacoes!D911))</f>
        <v>&lt;ARBITRO_DESCONHECIDO&gt;</v>
      </c>
      <c r="K911" t="str">
        <f t="shared" si="28"/>
        <v/>
      </c>
      <c r="L911" t="str">
        <f>UPPER(anotacoes!H911)</f>
        <v>PAUSE</v>
      </c>
      <c r="M911" t="str">
        <f>IF(OR(L911="ATTACK",L911="FINTA"),"&lt;TECNICA&gt;",UPPER(anotacoes!I911))</f>
        <v>&lt;NAO_CLASSIFICADO&gt;</v>
      </c>
      <c r="N911" t="str">
        <f>IF(OR(L911="ATTACK",L911="FINTA"),UPPER(anotacoes!I911),"")</f>
        <v/>
      </c>
      <c r="O911" s="6" t="str">
        <f>IF(anotacoes!N911=0,"",anotacoes!N911)</f>
        <v/>
      </c>
      <c r="P911" t="str">
        <f>IF(anotacoes!M911=0,"",UPPER(anotacoes!M911))</f>
        <v/>
      </c>
      <c r="Q911" t="str">
        <f t="shared" si="29"/>
        <v>INSERT INTO CONVERSAO_LUTA_ACAO (cd_conversao, id_luta, sequencia, momento_inicio, momento_fim, quem_faz, quem_sofre, acao_tipo, acao, tecnica, direcao, pontuacao) VALUES (1, 16, 49, TRIM(' 00:05:01,062'), TRIM(' 00:05:06,878'), '&lt;ARBITRO_DESCONHECIDO&gt;', '', 'PAUSE', '&lt;NAO_CLASSIFICADO&gt;', NULL, NULL, NULL)</v>
      </c>
      <c r="R911" t="s">
        <v>10327</v>
      </c>
    </row>
    <row r="912" spans="1:18" hidden="1" x14ac:dyDescent="0.25">
      <c r="A912" s="7">
        <f>anotacoes!D912</f>
        <v>40692</v>
      </c>
      <c r="B912" t="str">
        <f>anotacoes!C912</f>
        <v>GRAND SLAM MOSCOW 2011</v>
      </c>
      <c r="C912" t="str">
        <f>anotacoes!E912</f>
        <v>BISCHOF</v>
      </c>
      <c r="D912" t="str">
        <f>anotacoes!F912</f>
        <v>BRUYERE</v>
      </c>
      <c r="E912" t="s">
        <v>10325</v>
      </c>
      <c r="F912">
        <f>anotacoes!A912</f>
        <v>16</v>
      </c>
      <c r="G912">
        <f>anotacoes!B912</f>
        <v>50</v>
      </c>
      <c r="H912" t="str">
        <f>anotacoes!K912</f>
        <v xml:space="preserve"> 00:05:07,032</v>
      </c>
      <c r="I912" t="str">
        <f>anotacoes!L912</f>
        <v xml:space="preserve"> 00:05:09,793</v>
      </c>
      <c r="J912" t="str">
        <f>IF(L912="PAUSE",E912,IF(anotacoes!G916=conversao_anotacoes!C912,conversao_anotacoes!C912,conversao_anotacoes!D912))</f>
        <v>BISCHOF</v>
      </c>
      <c r="K912" t="str">
        <f t="shared" si="28"/>
        <v>BRUYERE</v>
      </c>
      <c r="L912" t="str">
        <f>UPPER(anotacoes!H912)</f>
        <v>DISPLACEMENT</v>
      </c>
      <c r="M912" t="str">
        <f>IF(OR(L912="ATTACK",L912="FINTA"),"&lt;TECNICA&gt;",UPPER(anotacoes!I912))</f>
        <v>2-3 STEP HESITANT RIGHT</v>
      </c>
      <c r="N912" t="str">
        <f>IF(OR(L912="ATTACK",L912="FINTA"),UPPER(anotacoes!I912),"")</f>
        <v/>
      </c>
      <c r="O912" s="6" t="str">
        <f>IF(anotacoes!N912=0,"",anotacoes!N912)</f>
        <v/>
      </c>
      <c r="P912" t="str">
        <f>IF(anotacoes!M912=0,"",UPPER(anotacoes!M912))</f>
        <v/>
      </c>
      <c r="Q912" t="str">
        <f t="shared" si="29"/>
        <v>INSERT INTO CONVERSAO_LUTA_ACAO (cd_conversao, id_luta, sequencia, momento_inicio, momento_fim, quem_faz, quem_sofre, acao_tipo, acao, tecnica, direcao, pontuacao) VALUES (1, 16, 50, TRIM(' 00:05:07,032'), TRIM(' 00:05:09,793'), 'BISCHOF', 'BRUYERE', 'DISPLACEMENT', '2-3 STEP HESITANT RIGHT', NULL, NULL, NULL)</v>
      </c>
      <c r="R912" t="s">
        <v>10327</v>
      </c>
    </row>
    <row r="913" spans="1:18" hidden="1" x14ac:dyDescent="0.25">
      <c r="A913" s="7">
        <f>anotacoes!D913</f>
        <v>40692</v>
      </c>
      <c r="B913" t="str">
        <f>anotacoes!C913</f>
        <v>GRAND SLAM MOSCOW 2011</v>
      </c>
      <c r="C913" t="str">
        <f>anotacoes!E913</f>
        <v>BISCHOF</v>
      </c>
      <c r="D913" t="str">
        <f>anotacoes!F913</f>
        <v>BRUYERE</v>
      </c>
      <c r="E913" t="s">
        <v>10325</v>
      </c>
      <c r="F913">
        <f>anotacoes!A913</f>
        <v>16</v>
      </c>
      <c r="G913">
        <f>anotacoes!B913</f>
        <v>51</v>
      </c>
      <c r="H913" t="str">
        <f>anotacoes!K913</f>
        <v xml:space="preserve"> 00:05:09,949</v>
      </c>
      <c r="I913" t="str">
        <f>anotacoes!L913</f>
        <v xml:space="preserve"> 00:05:16,108</v>
      </c>
      <c r="J913" t="str">
        <f>IF(L913="PAUSE",E913,IF(anotacoes!G917=conversao_anotacoes!C913,conversao_anotacoes!C913,conversao_anotacoes!D913))</f>
        <v>BISCHOF</v>
      </c>
      <c r="K913" t="str">
        <f t="shared" si="28"/>
        <v>BRUYERE</v>
      </c>
      <c r="L913" t="str">
        <f>UPPER(anotacoes!H913)</f>
        <v>DISPLACEMENT</v>
      </c>
      <c r="M913" t="str">
        <f>IF(OR(L913="ATTACK",L913="FINTA"),"&lt;TECNICA&gt;",UPPER(anotacoes!I913))</f>
        <v>TRY TO GRIP WITH CONTACT</v>
      </c>
      <c r="N913" t="str">
        <f>IF(OR(L913="ATTACK",L913="FINTA"),UPPER(anotacoes!I913),"")</f>
        <v/>
      </c>
      <c r="O913" s="6" t="str">
        <f>IF(anotacoes!N913=0,"",anotacoes!N913)</f>
        <v/>
      </c>
      <c r="P913" t="str">
        <f>IF(anotacoes!M913=0,"",UPPER(anotacoes!M913))</f>
        <v/>
      </c>
      <c r="Q913" t="str">
        <f t="shared" si="29"/>
        <v>INSERT INTO CONVERSAO_LUTA_ACAO (cd_conversao, id_luta, sequencia, momento_inicio, momento_fim, quem_faz, quem_sofre, acao_tipo, acao, tecnica, direcao, pontuacao) VALUES (1, 16, 51, TRIM(' 00:05:09,949'), TRIM(' 00:05:16,108'), 'BISCHOF', 'BRUYERE', 'DISPLACEMENT', 'TRY TO GRIP WITH CONTACT', NULL, NULL, NULL)</v>
      </c>
      <c r="R913" t="s">
        <v>10327</v>
      </c>
    </row>
    <row r="914" spans="1:18" hidden="1" x14ac:dyDescent="0.25">
      <c r="A914" s="7">
        <f>anotacoes!D914</f>
        <v>40692</v>
      </c>
      <c r="B914" t="str">
        <f>anotacoes!C914</f>
        <v>GRAND SLAM MOSCOW 2011</v>
      </c>
      <c r="C914" t="str">
        <f>anotacoes!E914</f>
        <v>BISCHOF</v>
      </c>
      <c r="D914" t="str">
        <f>anotacoes!F914</f>
        <v>BRUYERE</v>
      </c>
      <c r="E914" t="s">
        <v>10325</v>
      </c>
      <c r="F914">
        <f>anotacoes!A914</f>
        <v>16</v>
      </c>
      <c r="G914">
        <f>anotacoes!B914</f>
        <v>52</v>
      </c>
      <c r="H914" t="str">
        <f>anotacoes!K914</f>
        <v xml:space="preserve"> 00:05:16,108</v>
      </c>
      <c r="I914" t="str">
        <f>anotacoes!L914</f>
        <v xml:space="preserve"> 00:05:20,531</v>
      </c>
      <c r="J914" t="str">
        <f>IF(L914="PAUSE",E914,IF(anotacoes!G918=conversao_anotacoes!C914,conversao_anotacoes!C914,conversao_anotacoes!D914))</f>
        <v>BISCHOF</v>
      </c>
      <c r="K914" t="str">
        <f t="shared" si="28"/>
        <v>BRUYERE</v>
      </c>
      <c r="L914" t="str">
        <f>UPPER(anotacoes!H914)</f>
        <v>GRIP TIME</v>
      </c>
      <c r="M914" t="str">
        <f>IF(OR(L914="ATTACK",L914="FINTA"),"&lt;TECNICA&gt;",UPPER(anotacoes!I914))</f>
        <v>RIGHT COLLAR LEFT SLEEVE</v>
      </c>
      <c r="N914" t="str">
        <f>IF(OR(L914="ATTACK",L914="FINTA"),UPPER(anotacoes!I914),"")</f>
        <v/>
      </c>
      <c r="O914" s="6" t="str">
        <f>IF(anotacoes!N914=0,"",anotacoes!N914)</f>
        <v/>
      </c>
      <c r="P914" t="str">
        <f>IF(anotacoes!M914=0,"",UPPER(anotacoes!M914))</f>
        <v/>
      </c>
      <c r="Q914" t="str">
        <f t="shared" si="29"/>
        <v>INSERT INTO CONVERSAO_LUTA_ACAO (cd_conversao, id_luta, sequencia, momento_inicio, momento_fim, quem_faz, quem_sofre, acao_tipo, acao, tecnica, direcao, pontuacao) VALUES (1, 16, 52, TRIM(' 00:05:16,108'), TRIM(' 00:05:20,531'), 'BISCHOF', 'BRUYERE', 'GRIP TIME', 'RIGHT COLLAR LEFT SLEEVE', NULL, NULL, NULL)</v>
      </c>
      <c r="R914" t="s">
        <v>10327</v>
      </c>
    </row>
    <row r="915" spans="1:18" hidden="1" x14ac:dyDescent="0.25">
      <c r="A915" s="7">
        <f>anotacoes!D915</f>
        <v>40692</v>
      </c>
      <c r="B915" t="str">
        <f>anotacoes!C915</f>
        <v>GRAND SLAM MOSCOW 2011</v>
      </c>
      <c r="C915" t="str">
        <f>anotacoes!E915</f>
        <v>BISCHOF</v>
      </c>
      <c r="D915" t="str">
        <f>anotacoes!F915</f>
        <v>BRUYERE</v>
      </c>
      <c r="E915" t="s">
        <v>10325</v>
      </c>
      <c r="F915">
        <f>anotacoes!A915</f>
        <v>16</v>
      </c>
      <c r="G915">
        <f>anotacoes!B915</f>
        <v>53</v>
      </c>
      <c r="H915" t="str">
        <f>anotacoes!K915</f>
        <v xml:space="preserve"> 00:05:20,531</v>
      </c>
      <c r="I915" t="str">
        <f>anotacoes!L915</f>
        <v xml:space="preserve"> 00:05:21,640</v>
      </c>
      <c r="J915" t="str">
        <f>IF(L915="PAUSE",E915,IF(anotacoes!G919=conversao_anotacoes!C915,conversao_anotacoes!C915,conversao_anotacoes!D915))</f>
        <v>BISCHOF</v>
      </c>
      <c r="K915" t="str">
        <f t="shared" si="28"/>
        <v>BRUYERE</v>
      </c>
      <c r="L915" t="str">
        <f>UPPER(anotacoes!H915)</f>
        <v>ATTACK</v>
      </c>
      <c r="M915" t="str">
        <f>IF(OR(L915="ATTACK",L915="FINTA"),"&lt;TECNICA&gt;",UPPER(anotacoes!I915))</f>
        <v>&lt;TECNICA&gt;</v>
      </c>
      <c r="N915" t="str">
        <f>IF(OR(L915="ATTACK",L915="FINTA"),UPPER(anotacoes!I915),"")</f>
        <v>IPPON SEOINAGE</v>
      </c>
      <c r="O915" s="6">
        <f>IF(anotacoes!N915=0,"",anotacoes!N915)</f>
        <v>4</v>
      </c>
      <c r="P915" t="str">
        <f>IF(anotacoes!M915=0,"",UPPER(anotacoes!M915))</f>
        <v/>
      </c>
      <c r="Q915" t="str">
        <f t="shared" si="29"/>
        <v>INSERT INTO CONVERSAO_LUTA_ACAO (cd_conversao, id_luta, sequencia, momento_inicio, momento_fim, quem_faz, quem_sofre, acao_tipo, acao, tecnica, direcao, pontuacao) VALUES (1, 16, 53, TRIM(' 00:05:20,531'), TRIM(' 00:05:21,640'), 'BISCHOF', 'BRUYERE', 'ATTACK', '&lt;TECNICA&gt;', 'IPPON SEOINAGE', 4, NULL)</v>
      </c>
      <c r="R915" t="s">
        <v>10327</v>
      </c>
    </row>
    <row r="916" spans="1:18" hidden="1" x14ac:dyDescent="0.25">
      <c r="A916" s="7">
        <f>anotacoes!D916</f>
        <v>40692</v>
      </c>
      <c r="B916" t="str">
        <f>anotacoes!C916</f>
        <v>GRAND SLAM MOSCOW 2011</v>
      </c>
      <c r="C916" t="str">
        <f>anotacoes!E916</f>
        <v>BISCHOF</v>
      </c>
      <c r="D916" t="str">
        <f>anotacoes!F916</f>
        <v>BRUYERE</v>
      </c>
      <c r="E916" t="s">
        <v>10325</v>
      </c>
      <c r="F916">
        <f>anotacoes!A916</f>
        <v>16</v>
      </c>
      <c r="G916">
        <f>anotacoes!B916</f>
        <v>54</v>
      </c>
      <c r="H916" t="str">
        <f>anotacoes!K916</f>
        <v xml:space="preserve"> 00:05:21,814</v>
      </c>
      <c r="I916" t="str">
        <f>anotacoes!L916</f>
        <v xml:space="preserve"> 00:05:24,683</v>
      </c>
      <c r="J916" t="str">
        <f>IF(L916="PAUSE",E916,IF(anotacoes!G920=conversao_anotacoes!C916,conversao_anotacoes!C916,conversao_anotacoes!D916))</f>
        <v>BISCHOF</v>
      </c>
      <c r="K916" t="str">
        <f t="shared" si="28"/>
        <v>BRUYERE</v>
      </c>
      <c r="L916" t="str">
        <f>UPPER(anotacoes!H916)</f>
        <v>GRIP TIME</v>
      </c>
      <c r="M916" t="str">
        <f>IF(OR(L916="ATTACK",L916="FINTA"),"&lt;TECNICA&gt;",UPPER(anotacoes!I916))</f>
        <v>LEFT BACK RIGHT SLEEVE</v>
      </c>
      <c r="N916" t="str">
        <f>IF(OR(L916="ATTACK",L916="FINTA"),UPPER(anotacoes!I916),"")</f>
        <v/>
      </c>
      <c r="O916" s="6" t="str">
        <f>IF(anotacoes!N916=0,"",anotacoes!N916)</f>
        <v/>
      </c>
      <c r="P916" t="str">
        <f>IF(anotacoes!M916=0,"",UPPER(anotacoes!M916))</f>
        <v/>
      </c>
      <c r="Q916" t="str">
        <f t="shared" si="29"/>
        <v>INSERT INTO CONVERSAO_LUTA_ACAO (cd_conversao, id_luta, sequencia, momento_inicio, momento_fim, quem_faz, quem_sofre, acao_tipo, acao, tecnica, direcao, pontuacao) VALUES (1, 16, 54, TRIM(' 00:05:21,814'), TRIM(' 00:05:24,683'), 'BISCHOF', 'BRUYERE', 'GRIP TIME', 'LEFT BACK RIGHT SLEEVE', NULL, NULL, NULL)</v>
      </c>
      <c r="R916" t="s">
        <v>10327</v>
      </c>
    </row>
    <row r="917" spans="1:18" hidden="1" x14ac:dyDescent="0.25">
      <c r="A917" s="7">
        <f>anotacoes!D917</f>
        <v>40692</v>
      </c>
      <c r="B917" t="str">
        <f>anotacoes!C917</f>
        <v>GRAND SLAM MOSCOW 2011</v>
      </c>
      <c r="C917" t="str">
        <f>anotacoes!E917</f>
        <v>BISCHOF</v>
      </c>
      <c r="D917" t="str">
        <f>anotacoes!F917</f>
        <v>BRUYERE</v>
      </c>
      <c r="E917" t="s">
        <v>10325</v>
      </c>
      <c r="F917">
        <f>anotacoes!A917</f>
        <v>16</v>
      </c>
      <c r="G917">
        <f>anotacoes!B917</f>
        <v>55</v>
      </c>
      <c r="H917" t="str">
        <f>anotacoes!K917</f>
        <v xml:space="preserve"> 00:05:24,683</v>
      </c>
      <c r="I917" t="str">
        <f>anotacoes!L917</f>
        <v xml:space="preserve"> 00:05:26,233</v>
      </c>
      <c r="J917" t="str">
        <f>IF(L917="PAUSE",E917,IF(anotacoes!G921=conversao_anotacoes!C917,conversao_anotacoes!C917,conversao_anotacoes!D917))</f>
        <v>BISCHOF</v>
      </c>
      <c r="K917" t="str">
        <f t="shared" si="28"/>
        <v>BRUYERE</v>
      </c>
      <c r="L917" t="str">
        <f>UPPER(anotacoes!H917)</f>
        <v>ATTACK</v>
      </c>
      <c r="M917" t="str">
        <f>IF(OR(L917="ATTACK",L917="FINTA"),"&lt;TECNICA&gt;",UPPER(anotacoes!I917))</f>
        <v>&lt;TECNICA&gt;</v>
      </c>
      <c r="N917" t="str">
        <f>IF(OR(L917="ATTACK",L917="FINTA"),UPPER(anotacoes!I917),"")</f>
        <v>OUCHI GARI</v>
      </c>
      <c r="O917" s="6">
        <f>IF(anotacoes!N917=0,"",anotacoes!N917)</f>
        <v>2</v>
      </c>
      <c r="P917" t="str">
        <f>IF(anotacoes!M917=0,"",UPPER(anotacoes!M917))</f>
        <v/>
      </c>
      <c r="Q917" t="str">
        <f t="shared" si="29"/>
        <v>INSERT INTO CONVERSAO_LUTA_ACAO (cd_conversao, id_luta, sequencia, momento_inicio, momento_fim, quem_faz, quem_sofre, acao_tipo, acao, tecnica, direcao, pontuacao) VALUES (1, 16, 55, TRIM(' 00:05:24,683'), TRIM(' 00:05:26,233'), 'BISCHOF', 'BRUYERE', 'ATTACK', '&lt;TECNICA&gt;', 'OUCHI GARI', 2, NULL)</v>
      </c>
      <c r="R917" t="s">
        <v>10327</v>
      </c>
    </row>
    <row r="918" spans="1:18" hidden="1" x14ac:dyDescent="0.25">
      <c r="A918" s="7">
        <f>anotacoes!D918</f>
        <v>40692</v>
      </c>
      <c r="B918" t="str">
        <f>anotacoes!C918</f>
        <v>GRAND SLAM MOSCOW 2011</v>
      </c>
      <c r="C918" t="str">
        <f>anotacoes!E918</f>
        <v>BISCHOF</v>
      </c>
      <c r="D918" t="str">
        <f>anotacoes!F918</f>
        <v>BRUYERE</v>
      </c>
      <c r="E918" t="s">
        <v>10325</v>
      </c>
      <c r="F918">
        <f>anotacoes!A918</f>
        <v>16</v>
      </c>
      <c r="G918">
        <f>anotacoes!B918</f>
        <v>56</v>
      </c>
      <c r="H918" t="str">
        <f>anotacoes!K918</f>
        <v xml:space="preserve"> 00:05:26,233</v>
      </c>
      <c r="I918" t="str">
        <f>anotacoes!L918</f>
        <v xml:space="preserve"> 00:05:32,147</v>
      </c>
      <c r="J918" t="str">
        <f>IF(L918="PAUSE",E918,IF(anotacoes!G922=conversao_anotacoes!C918,conversao_anotacoes!C918,conversao_anotacoes!D918))</f>
        <v>BISCHOF</v>
      </c>
      <c r="K918" t="str">
        <f t="shared" si="28"/>
        <v>BRUYERE</v>
      </c>
      <c r="L918" t="str">
        <f>UPPER(anotacoes!H918)</f>
        <v>GROUNDWORK COMBAT</v>
      </c>
      <c r="M918" t="str">
        <f>IF(OR(L918="ATTACK",L918="FINTA"),"&lt;TECNICA&gt;",UPPER(anotacoes!I918))</f>
        <v>TRYING TO ATTACK</v>
      </c>
      <c r="N918" t="str">
        <f>IF(OR(L918="ATTACK",L918="FINTA"),UPPER(anotacoes!I918),"")</f>
        <v/>
      </c>
      <c r="O918" s="6" t="str">
        <f>IF(anotacoes!N918=0,"",anotacoes!N918)</f>
        <v/>
      </c>
      <c r="P918" t="str">
        <f>IF(anotacoes!M918=0,"",UPPER(anotacoes!M918))</f>
        <v/>
      </c>
      <c r="Q918" t="str">
        <f t="shared" si="29"/>
        <v>INSERT INTO CONVERSAO_LUTA_ACAO (cd_conversao, id_luta, sequencia, momento_inicio, momento_fim, quem_faz, quem_sofre, acao_tipo, acao, tecnica, direcao, pontuacao) VALUES (1, 16, 56, TRIM(' 00:05:26,233'), TRIM(' 00:05:32,147'), 'BISCHOF', 'BRUYERE', 'GROUNDWORK COMBAT', 'TRYING TO ATTACK', NULL, NULL, NULL)</v>
      </c>
      <c r="R918" t="s">
        <v>10327</v>
      </c>
    </row>
    <row r="919" spans="1:18" hidden="1" x14ac:dyDescent="0.25">
      <c r="A919" s="7">
        <f>anotacoes!D919</f>
        <v>40692</v>
      </c>
      <c r="B919" t="str">
        <f>anotacoes!C919</f>
        <v>GRAND SLAM MOSCOW 2011</v>
      </c>
      <c r="C919" t="str">
        <f>anotacoes!E919</f>
        <v>BISCHOF</v>
      </c>
      <c r="D919" t="str">
        <f>anotacoes!F919</f>
        <v>BRUYERE</v>
      </c>
      <c r="E919" t="s">
        <v>10325</v>
      </c>
      <c r="F919">
        <f>anotacoes!A919</f>
        <v>16</v>
      </c>
      <c r="G919">
        <f>anotacoes!B919</f>
        <v>57</v>
      </c>
      <c r="H919" t="str">
        <f>anotacoes!K919</f>
        <v xml:space="preserve"> 00:05:32,335</v>
      </c>
      <c r="I919" t="str">
        <f>anotacoes!L919</f>
        <v xml:space="preserve"> 00:05:33,443</v>
      </c>
      <c r="J919" t="str">
        <f>IF(L919="PAUSE",E919,IF(anotacoes!G923=conversao_anotacoes!C919,conversao_anotacoes!C919,conversao_anotacoes!D919))</f>
        <v>&lt;ARBITRO_DESCONHECIDO&gt;</v>
      </c>
      <c r="K919" t="str">
        <f t="shared" si="28"/>
        <v/>
      </c>
      <c r="L919" t="str">
        <f>UPPER(anotacoes!H919)</f>
        <v>PAUSE</v>
      </c>
      <c r="M919" t="str">
        <f>IF(OR(L919="ATTACK",L919="FINTA"),"&lt;TECNICA&gt;",UPPER(anotacoes!I919))</f>
        <v>MODIFICATON OF SCORE</v>
      </c>
      <c r="N919" t="str">
        <f>IF(OR(L919="ATTACK",L919="FINTA"),UPPER(anotacoes!I919),"")</f>
        <v/>
      </c>
      <c r="O919" s="6" t="str">
        <f>IF(anotacoes!N919=0,"",anotacoes!N919)</f>
        <v/>
      </c>
      <c r="P919" t="str">
        <f>IF(anotacoes!M919=0,"",UPPER(anotacoes!M919))</f>
        <v/>
      </c>
      <c r="Q919" t="str">
        <f t="shared" si="29"/>
        <v>INSERT INTO CONVERSAO_LUTA_ACAO (cd_conversao, id_luta, sequencia, momento_inicio, momento_fim, quem_faz, quem_sofre, acao_tipo, acao, tecnica, direcao, pontuacao) VALUES (1, 16, 57, TRIM(' 00:05:32,335'), TRIM(' 00:05:33,443'), '&lt;ARBITRO_DESCONHECIDO&gt;', '', 'PAUSE', 'MODIFICATON OF SCORE', NULL, NULL, NULL)</v>
      </c>
      <c r="R919" t="s">
        <v>10327</v>
      </c>
    </row>
    <row r="920" spans="1:18" hidden="1" x14ac:dyDescent="0.25">
      <c r="A920" s="7">
        <f>anotacoes!D920</f>
        <v>40692</v>
      </c>
      <c r="B920" t="str">
        <f>anotacoes!C920</f>
        <v>GRAND SLAM MOSCOW 2011</v>
      </c>
      <c r="C920" t="str">
        <f>anotacoes!E920</f>
        <v>BISCHOF</v>
      </c>
      <c r="D920" t="str">
        <f>anotacoes!F920</f>
        <v>BRUYERE</v>
      </c>
      <c r="E920" t="s">
        <v>10325</v>
      </c>
      <c r="F920">
        <f>anotacoes!A920</f>
        <v>16</v>
      </c>
      <c r="G920">
        <f>anotacoes!B920</f>
        <v>58</v>
      </c>
      <c r="H920" t="str">
        <f>anotacoes!K920</f>
        <v xml:space="preserve"> 00:05:33,443</v>
      </c>
      <c r="I920" t="str">
        <f>anotacoes!L920</f>
        <v xml:space="preserve"> 00:05:33,443</v>
      </c>
      <c r="J920" t="str">
        <f>IF(L920="PAUSE",E920,IF(anotacoes!G924=conversao_anotacoes!C920,conversao_anotacoes!C920,conversao_anotacoes!D920))</f>
        <v>BISCHOF</v>
      </c>
      <c r="K920" t="str">
        <f t="shared" si="28"/>
        <v>BRUYERE</v>
      </c>
      <c r="L920" t="str">
        <f>UPPER(anotacoes!H920)</f>
        <v>ATTACK</v>
      </c>
      <c r="M920" t="str">
        <f>IF(OR(L920="ATTACK",L920="FINTA"),"&lt;TECNICA&gt;",UPPER(anotacoes!I920))</f>
        <v>&lt;TECNICA&gt;</v>
      </c>
      <c r="N920" t="str">
        <f>IF(OR(L920="ATTACK",L920="FINTA"),UPPER(anotacoes!I920),"")</f>
        <v>OUCHI GARI</v>
      </c>
      <c r="O920" s="6">
        <f>IF(anotacoes!N920=0,"",anotacoes!N920)</f>
        <v>2</v>
      </c>
      <c r="P920" t="str">
        <f>IF(anotacoes!M920=0,"",UPPER(anotacoes!M920))</f>
        <v>YUKO</v>
      </c>
      <c r="Q920" t="str">
        <f t="shared" si="29"/>
        <v>INSERT INTO CONVERSAO_LUTA_ACAO (cd_conversao, id_luta, sequencia, momento_inicio, momento_fim, quem_faz, quem_sofre, acao_tipo, acao, tecnica, direcao, pontuacao) VALUES (1, 16, 58, TRIM(' 00:05:33,443'), TRIM(' 00:05:33,443'), 'BISCHOF', 'BRUYERE', 'ATTACK', '&lt;TECNICA&gt;', 'OUCHI GARI', 2, 'YUKO')</v>
      </c>
      <c r="R920" t="s">
        <v>10327</v>
      </c>
    </row>
    <row r="921" spans="1:18" hidden="1" x14ac:dyDescent="0.25">
      <c r="A921" s="7">
        <f>anotacoes!D921</f>
        <v>40692</v>
      </c>
      <c r="B921" t="str">
        <f>anotacoes!C921</f>
        <v>GRAND SLAM MOSCOW 2011</v>
      </c>
      <c r="C921" t="str">
        <f>anotacoes!E921</f>
        <v>BISCHOF</v>
      </c>
      <c r="D921" t="str">
        <f>anotacoes!F921</f>
        <v>BRUYERE</v>
      </c>
      <c r="E921" t="s">
        <v>10325</v>
      </c>
      <c r="F921">
        <f>anotacoes!A921</f>
        <v>16</v>
      </c>
      <c r="G921">
        <f>anotacoes!B921</f>
        <v>59</v>
      </c>
      <c r="H921" t="str">
        <f>anotacoes!K921</f>
        <v xml:space="preserve"> 00:05:33,443</v>
      </c>
      <c r="I921" t="str">
        <f>anotacoes!L921</f>
        <v xml:space="preserve"> 00:05:43,065</v>
      </c>
      <c r="J921" t="str">
        <f>IF(L921="PAUSE",E921,IF(anotacoes!G925=conversao_anotacoes!C921,conversao_anotacoes!C921,conversao_anotacoes!D921))</f>
        <v>&lt;ARBITRO_DESCONHECIDO&gt;</v>
      </c>
      <c r="K921" t="str">
        <f t="shared" si="28"/>
        <v/>
      </c>
      <c r="L921" t="str">
        <f>UPPER(anotacoes!H921)</f>
        <v>PAUSE</v>
      </c>
      <c r="M921" t="str">
        <f>IF(OR(L921="ATTACK",L921="FINTA"),"&lt;TECNICA&gt;",UPPER(anotacoes!I921))</f>
        <v>&lt;NAO_CLASSIFICADO&gt;</v>
      </c>
      <c r="N921" t="str">
        <f>IF(OR(L921="ATTACK",L921="FINTA"),UPPER(anotacoes!I921),"")</f>
        <v/>
      </c>
      <c r="O921" s="6" t="str">
        <f>IF(anotacoes!N921=0,"",anotacoes!N921)</f>
        <v/>
      </c>
      <c r="P921" t="str">
        <f>IF(anotacoes!M921=0,"",UPPER(anotacoes!M921))</f>
        <v/>
      </c>
      <c r="Q921" t="str">
        <f t="shared" si="29"/>
        <v>INSERT INTO CONVERSAO_LUTA_ACAO (cd_conversao, id_luta, sequencia, momento_inicio, momento_fim, quem_faz, quem_sofre, acao_tipo, acao, tecnica, direcao, pontuacao) VALUES (1, 16, 59, TRIM(' 00:05:33,443'), TRIM(' 00:05:43,065'), '&lt;ARBITRO_DESCONHECIDO&gt;', '', 'PAUSE', '&lt;NAO_CLASSIFICADO&gt;', NULL, NULL, NULL)</v>
      </c>
      <c r="R921" t="s">
        <v>10327</v>
      </c>
    </row>
    <row r="922" spans="1:18" hidden="1" x14ac:dyDescent="0.25">
      <c r="A922" s="7">
        <f>anotacoes!D922</f>
        <v>40692</v>
      </c>
      <c r="B922" t="str">
        <f>anotacoes!C922</f>
        <v>GRAND SLAM MOSCOW 2011</v>
      </c>
      <c r="C922" t="str">
        <f>anotacoes!E922</f>
        <v>BISCHOF</v>
      </c>
      <c r="D922" t="str">
        <f>anotacoes!F922</f>
        <v>BRUYERE</v>
      </c>
      <c r="E922" t="s">
        <v>10325</v>
      </c>
      <c r="F922">
        <f>anotacoes!A922</f>
        <v>16</v>
      </c>
      <c r="G922">
        <f>anotacoes!B922</f>
        <v>60</v>
      </c>
      <c r="H922" t="str">
        <f>anotacoes!K922</f>
        <v xml:space="preserve"> 00:05:43,065</v>
      </c>
      <c r="I922" t="str">
        <f>anotacoes!L922</f>
        <v xml:space="preserve"> 00:05:47,105</v>
      </c>
      <c r="J922" t="str">
        <f>IF(L922="PAUSE",E922,IF(anotacoes!G926=conversao_anotacoes!C922,conversao_anotacoes!C922,conversao_anotacoes!D922))</f>
        <v>BISCHOF</v>
      </c>
      <c r="K922" t="str">
        <f t="shared" si="28"/>
        <v>BRUYERE</v>
      </c>
      <c r="L922" t="str">
        <f>UPPER(anotacoes!H922)</f>
        <v>DISPLACEMENT</v>
      </c>
      <c r="M922" t="str">
        <f>IF(OR(L922="ATTACK",L922="FINTA"),"&lt;TECNICA&gt;",UPPER(anotacoes!I922))</f>
        <v>2-3 STEP HESITANT RIGHT</v>
      </c>
      <c r="N922" t="str">
        <f>IF(OR(L922="ATTACK",L922="FINTA"),UPPER(anotacoes!I922),"")</f>
        <v/>
      </c>
      <c r="O922" s="6" t="str">
        <f>IF(anotacoes!N922=0,"",anotacoes!N922)</f>
        <v/>
      </c>
      <c r="P922" t="str">
        <f>IF(anotacoes!M922=0,"",UPPER(anotacoes!M922))</f>
        <v/>
      </c>
      <c r="Q922" t="str">
        <f t="shared" si="29"/>
        <v>INSERT INTO CONVERSAO_LUTA_ACAO (cd_conversao, id_luta, sequencia, momento_inicio, momento_fim, quem_faz, quem_sofre, acao_tipo, acao, tecnica, direcao, pontuacao) VALUES (1, 16, 60, TRIM(' 00:05:43,065'), TRIM(' 00:05:47,105'), 'BISCHOF', 'BRUYERE', 'DISPLACEMENT', '2-3 STEP HESITANT RIGHT', NULL, NULL, NULL)</v>
      </c>
      <c r="R922" t="s">
        <v>10327</v>
      </c>
    </row>
    <row r="923" spans="1:18" hidden="1" x14ac:dyDescent="0.25">
      <c r="A923" s="7">
        <f>anotacoes!D923</f>
        <v>40692</v>
      </c>
      <c r="B923" t="str">
        <f>anotacoes!C923</f>
        <v>GRAND SLAM MOSCOW 2011</v>
      </c>
      <c r="C923" t="str">
        <f>anotacoes!E923</f>
        <v>BISCHOF</v>
      </c>
      <c r="D923" t="str">
        <f>anotacoes!F923</f>
        <v>BRUYERE</v>
      </c>
      <c r="E923" t="s">
        <v>10325</v>
      </c>
      <c r="F923">
        <f>anotacoes!A923</f>
        <v>16</v>
      </c>
      <c r="G923">
        <f>anotacoes!B923</f>
        <v>61</v>
      </c>
      <c r="H923" t="str">
        <f>anotacoes!K923</f>
        <v xml:space="preserve"> 00:05:47,105</v>
      </c>
      <c r="I923" t="str">
        <f>anotacoes!L923</f>
        <v xml:space="preserve"> 00:05:48,425</v>
      </c>
      <c r="J923" t="str">
        <f>IF(L923="PAUSE",E923,IF(anotacoes!G927=conversao_anotacoes!C923,conversao_anotacoes!C923,conversao_anotacoes!D923))</f>
        <v>BISCHOF</v>
      </c>
      <c r="K923" t="str">
        <f t="shared" si="28"/>
        <v>BRUYERE</v>
      </c>
      <c r="L923" t="str">
        <f>UPPER(anotacoes!H923)</f>
        <v>DISPLACEMENT</v>
      </c>
      <c r="M923" t="str">
        <f>IF(OR(L923="ATTACK",L923="FINTA"),"&lt;TECNICA&gt;",UPPER(anotacoes!I923))</f>
        <v>TRY TO GRIP WITH CONTACT</v>
      </c>
      <c r="N923" t="str">
        <f>IF(OR(L923="ATTACK",L923="FINTA"),UPPER(anotacoes!I923),"")</f>
        <v/>
      </c>
      <c r="O923" s="6" t="str">
        <f>IF(anotacoes!N923=0,"",anotacoes!N923)</f>
        <v/>
      </c>
      <c r="P923" t="str">
        <f>IF(anotacoes!M923=0,"",UPPER(anotacoes!M923))</f>
        <v/>
      </c>
      <c r="Q923" t="str">
        <f t="shared" si="29"/>
        <v>INSERT INTO CONVERSAO_LUTA_ACAO (cd_conversao, id_luta, sequencia, momento_inicio, momento_fim, quem_faz, quem_sofre, acao_tipo, acao, tecnica, direcao, pontuacao) VALUES (1, 16, 61, TRIM(' 00:05:47,105'), TRIM(' 00:05:48,425'), 'BISCHOF', 'BRUYERE', 'DISPLACEMENT', 'TRY TO GRIP WITH CONTACT', NULL, NULL, NULL)</v>
      </c>
      <c r="R923" t="s">
        <v>10327</v>
      </c>
    </row>
    <row r="924" spans="1:18" hidden="1" x14ac:dyDescent="0.25">
      <c r="A924" s="7">
        <f>anotacoes!D924</f>
        <v>40692</v>
      </c>
      <c r="B924" t="str">
        <f>anotacoes!C924</f>
        <v>GRAND SLAM MOSCOW 2011</v>
      </c>
      <c r="C924" t="str">
        <f>anotacoes!E924</f>
        <v>BISCHOF</v>
      </c>
      <c r="D924" t="str">
        <f>anotacoes!F924</f>
        <v>BRUYERE</v>
      </c>
      <c r="E924" t="s">
        <v>10325</v>
      </c>
      <c r="F924">
        <f>anotacoes!A924</f>
        <v>16</v>
      </c>
      <c r="G924">
        <f>anotacoes!B924</f>
        <v>62</v>
      </c>
      <c r="H924" t="str">
        <f>anotacoes!K924</f>
        <v xml:space="preserve"> 00:05:48,425</v>
      </c>
      <c r="I924" t="str">
        <f>anotacoes!L924</f>
        <v xml:space="preserve"> 00:05:50,072</v>
      </c>
      <c r="J924" t="str">
        <f>IF(L924="PAUSE",E924,IF(anotacoes!G928=conversao_anotacoes!C924,conversao_anotacoes!C924,conversao_anotacoes!D924))</f>
        <v>BISCHOF</v>
      </c>
      <c r="K924" t="str">
        <f t="shared" si="28"/>
        <v>BRUYERE</v>
      </c>
      <c r="L924" t="str">
        <f>UPPER(anotacoes!H924)</f>
        <v>GRIP TIME</v>
      </c>
      <c r="M924" t="str">
        <f>IF(OR(L924="ATTACK",L924="FINTA"),"&lt;TECNICA&gt;",UPPER(anotacoes!I924))</f>
        <v>RIGHT COLLAR</v>
      </c>
      <c r="N924" t="str">
        <f>IF(OR(L924="ATTACK",L924="FINTA"),UPPER(anotacoes!I924),"")</f>
        <v/>
      </c>
      <c r="O924" s="6" t="str">
        <f>IF(anotacoes!N924=0,"",anotacoes!N924)</f>
        <v/>
      </c>
      <c r="P924" t="str">
        <f>IF(anotacoes!M924=0,"",UPPER(anotacoes!M924))</f>
        <v/>
      </c>
      <c r="Q924" t="str">
        <f t="shared" si="29"/>
        <v>INSERT INTO CONVERSAO_LUTA_ACAO (cd_conversao, id_luta, sequencia, momento_inicio, momento_fim, quem_faz, quem_sofre, acao_tipo, acao, tecnica, direcao, pontuacao) VALUES (1, 16, 62, TRIM(' 00:05:48,425'), TRIM(' 00:05:50,072'), 'BISCHOF', 'BRUYERE', 'GRIP TIME', 'RIGHT COLLAR', NULL, NULL, NULL)</v>
      </c>
      <c r="R924" t="s">
        <v>10327</v>
      </c>
    </row>
    <row r="925" spans="1:18" hidden="1" x14ac:dyDescent="0.25">
      <c r="A925" s="7">
        <f>anotacoes!D925</f>
        <v>40692</v>
      </c>
      <c r="B925" t="str">
        <f>anotacoes!C925</f>
        <v>GRAND SLAM MOSCOW 2011</v>
      </c>
      <c r="C925" t="str">
        <f>anotacoes!E925</f>
        <v>BISCHOF</v>
      </c>
      <c r="D925" t="str">
        <f>anotacoes!F925</f>
        <v>BRUYERE</v>
      </c>
      <c r="E925" t="s">
        <v>10325</v>
      </c>
      <c r="F925">
        <f>anotacoes!A925</f>
        <v>16</v>
      </c>
      <c r="G925">
        <f>anotacoes!B925</f>
        <v>63</v>
      </c>
      <c r="H925" t="str">
        <f>anotacoes!K925</f>
        <v xml:space="preserve"> 00:05:50,072</v>
      </c>
      <c r="I925" t="str">
        <f>anotacoes!L925</f>
        <v xml:space="preserve"> 00:05:54,541</v>
      </c>
      <c r="J925" t="str">
        <f>IF(L925="PAUSE",E925,IF(anotacoes!G929=conversao_anotacoes!C925,conversao_anotacoes!C925,conversao_anotacoes!D925))</f>
        <v>BISCHOF</v>
      </c>
      <c r="K925" t="str">
        <f t="shared" si="28"/>
        <v>BRUYERE</v>
      </c>
      <c r="L925" t="str">
        <f>UPPER(anotacoes!H925)</f>
        <v>GRIP TIME</v>
      </c>
      <c r="M925" t="str">
        <f>IF(OR(L925="ATTACK",L925="FINTA"),"&lt;TECNICA&gt;",UPPER(anotacoes!I925))</f>
        <v>RIGHT SLEEVE LEFT SLEEVE</v>
      </c>
      <c r="N925" t="str">
        <f>IF(OR(L925="ATTACK",L925="FINTA"),UPPER(anotacoes!I925),"")</f>
        <v/>
      </c>
      <c r="O925" s="6" t="str">
        <f>IF(anotacoes!N925=0,"",anotacoes!N925)</f>
        <v/>
      </c>
      <c r="P925" t="str">
        <f>IF(anotacoes!M925=0,"",UPPER(anotacoes!M925))</f>
        <v/>
      </c>
      <c r="Q925" t="str">
        <f t="shared" si="29"/>
        <v>INSERT INTO CONVERSAO_LUTA_ACAO (cd_conversao, id_luta, sequencia, momento_inicio, momento_fim, quem_faz, quem_sofre, acao_tipo, acao, tecnica, direcao, pontuacao) VALUES (1, 16, 63, TRIM(' 00:05:50,072'), TRIM(' 00:05:54,541'), 'BISCHOF', 'BRUYERE', 'GRIP TIME', 'RIGHT SLEEVE LEFT SLEEVE', NULL, NULL, NULL)</v>
      </c>
      <c r="R925" t="s">
        <v>10327</v>
      </c>
    </row>
    <row r="926" spans="1:18" hidden="1" x14ac:dyDescent="0.25">
      <c r="A926" s="7">
        <f>anotacoes!D926</f>
        <v>40692</v>
      </c>
      <c r="B926" t="str">
        <f>anotacoes!C926</f>
        <v>GRAND SLAM MOSCOW 2011</v>
      </c>
      <c r="C926" t="str">
        <f>anotacoes!E926</f>
        <v>BISCHOF</v>
      </c>
      <c r="D926" t="str">
        <f>anotacoes!F926</f>
        <v>BRUYERE</v>
      </c>
      <c r="E926" t="s">
        <v>10325</v>
      </c>
      <c r="F926">
        <f>anotacoes!A926</f>
        <v>16</v>
      </c>
      <c r="G926">
        <f>anotacoes!B926</f>
        <v>64</v>
      </c>
      <c r="H926" t="str">
        <f>anotacoes!K926</f>
        <v xml:space="preserve"> 00:05:54,541</v>
      </c>
      <c r="I926" t="str">
        <f>anotacoes!L926</f>
        <v xml:space="preserve"> 00:05:56,583</v>
      </c>
      <c r="J926" t="str">
        <f>IF(L926="PAUSE",E926,IF(anotacoes!G930=conversao_anotacoes!C926,conversao_anotacoes!C926,conversao_anotacoes!D926))</f>
        <v>BISCHOF</v>
      </c>
      <c r="K926" t="str">
        <f t="shared" si="28"/>
        <v>BRUYERE</v>
      </c>
      <c r="L926" t="str">
        <f>UPPER(anotacoes!H926)</f>
        <v>ATTACK</v>
      </c>
      <c r="M926" t="str">
        <f>IF(OR(L926="ATTACK",L926="FINTA"),"&lt;TECNICA&gt;",UPPER(anotacoes!I926))</f>
        <v>&lt;TECNICA&gt;</v>
      </c>
      <c r="N926" t="str">
        <f>IF(OR(L926="ATTACK",L926="FINTA"),UPPER(anotacoes!I926),"")</f>
        <v>OUCHI GARI</v>
      </c>
      <c r="O926" s="6">
        <f>IF(anotacoes!N926=0,"",anotacoes!N926)</f>
        <v>6</v>
      </c>
      <c r="P926" t="str">
        <f>IF(anotacoes!M926=0,"",UPPER(anotacoes!M926))</f>
        <v/>
      </c>
      <c r="Q926" t="str">
        <f t="shared" si="29"/>
        <v>INSERT INTO CONVERSAO_LUTA_ACAO (cd_conversao, id_luta, sequencia, momento_inicio, momento_fim, quem_faz, quem_sofre, acao_tipo, acao, tecnica, direcao, pontuacao) VALUES (1, 16, 64, TRIM(' 00:05:54,541'), TRIM(' 00:05:56,583'), 'BISCHOF', 'BRUYERE', 'ATTACK', '&lt;TECNICA&gt;', 'OUCHI GARI', 6, NULL)</v>
      </c>
      <c r="R926" t="s">
        <v>10327</v>
      </c>
    </row>
    <row r="927" spans="1:18" hidden="1" x14ac:dyDescent="0.25">
      <c r="A927" s="7">
        <f>anotacoes!D927</f>
        <v>40692</v>
      </c>
      <c r="B927" t="str">
        <f>anotacoes!C927</f>
        <v>GRAND SLAM MOSCOW 2011</v>
      </c>
      <c r="C927" t="str">
        <f>anotacoes!E927</f>
        <v>BISCHOF</v>
      </c>
      <c r="D927" t="str">
        <f>anotacoes!F927</f>
        <v>BRUYERE</v>
      </c>
      <c r="E927" t="s">
        <v>10325</v>
      </c>
      <c r="F927">
        <f>anotacoes!A927</f>
        <v>16</v>
      </c>
      <c r="G927">
        <f>anotacoes!B927</f>
        <v>65</v>
      </c>
      <c r="H927" t="str">
        <f>anotacoes!K927</f>
        <v xml:space="preserve"> 00:05:56,755</v>
      </c>
      <c r="I927" t="str">
        <f>anotacoes!L927</f>
        <v xml:space="preserve"> 00:05:59,282</v>
      </c>
      <c r="J927" t="str">
        <f>IF(L927="PAUSE",E927,IF(anotacoes!G931=conversao_anotacoes!C927,conversao_anotacoes!C927,conversao_anotacoes!D927))</f>
        <v>BISCHOF</v>
      </c>
      <c r="K927" t="str">
        <f t="shared" si="28"/>
        <v>BRUYERE</v>
      </c>
      <c r="L927" t="str">
        <f>UPPER(anotacoes!H927)</f>
        <v>TRANSITION</v>
      </c>
      <c r="M927" t="str">
        <f>IF(OR(L927="ATTACK",L927="FINTA"),"&lt;TECNICA&gt;",UPPER(anotacoes!I927))</f>
        <v>WITH ATTACK</v>
      </c>
      <c r="N927" t="str">
        <f>IF(OR(L927="ATTACK",L927="FINTA"),UPPER(anotacoes!I927),"")</f>
        <v/>
      </c>
      <c r="O927" s="6" t="str">
        <f>IF(anotacoes!N927=0,"",anotacoes!N927)</f>
        <v/>
      </c>
      <c r="P927" t="str">
        <f>IF(anotacoes!M927=0,"",UPPER(anotacoes!M927))</f>
        <v/>
      </c>
      <c r="Q927" t="str">
        <f t="shared" si="29"/>
        <v>INSERT INTO CONVERSAO_LUTA_ACAO (cd_conversao, id_luta, sequencia, momento_inicio, momento_fim, quem_faz, quem_sofre, acao_tipo, acao, tecnica, direcao, pontuacao) VALUES (1, 16, 65, TRIM(' 00:05:56,755'), TRIM(' 00:05:59,282'), 'BISCHOF', 'BRUYERE', 'TRANSITION', 'WITH ATTACK', NULL, NULL, NULL)</v>
      </c>
      <c r="R927" t="s">
        <v>10327</v>
      </c>
    </row>
    <row r="928" spans="1:18" hidden="1" x14ac:dyDescent="0.25">
      <c r="A928" s="7">
        <f>anotacoes!D928</f>
        <v>40692</v>
      </c>
      <c r="B928" t="str">
        <f>anotacoes!C928</f>
        <v>GRAND SLAM MOSCOW 2011</v>
      </c>
      <c r="C928" t="str">
        <f>anotacoes!E928</f>
        <v>BISCHOF</v>
      </c>
      <c r="D928" t="str">
        <f>anotacoes!F928</f>
        <v>BRUYERE</v>
      </c>
      <c r="E928" t="s">
        <v>10325</v>
      </c>
      <c r="F928">
        <f>anotacoes!A928</f>
        <v>16</v>
      </c>
      <c r="G928">
        <f>anotacoes!B928</f>
        <v>66</v>
      </c>
      <c r="H928" t="str">
        <f>anotacoes!K928</f>
        <v xml:space="preserve"> 00:06:40,100</v>
      </c>
      <c r="I928" t="str">
        <f>anotacoes!L928</f>
        <v xml:space="preserve"> 00:06:49,023</v>
      </c>
      <c r="J928" t="str">
        <f>IF(L928="PAUSE",E928,IF(anotacoes!G932=conversao_anotacoes!C928,conversao_anotacoes!C928,conversao_anotacoes!D928))</f>
        <v>BISCHOF</v>
      </c>
      <c r="K928" t="str">
        <f t="shared" si="28"/>
        <v>BRUYERE</v>
      </c>
      <c r="L928" t="str">
        <f>UPPER(anotacoes!H928)</f>
        <v>GROUNDWORK COMBAT</v>
      </c>
      <c r="M928" t="str">
        <f>IF(OR(L928="ATTACK",L928="FINTA"),"&lt;TECNICA&gt;",UPPER(anotacoes!I928))</f>
        <v>TRYING TO ATTACK</v>
      </c>
      <c r="N928" t="str">
        <f>IF(OR(L928="ATTACK",L928="FINTA"),UPPER(anotacoes!I928),"")</f>
        <v/>
      </c>
      <c r="O928" s="6" t="str">
        <f>IF(anotacoes!N928=0,"",anotacoes!N928)</f>
        <v/>
      </c>
      <c r="P928" t="str">
        <f>IF(anotacoes!M928=0,"",UPPER(anotacoes!M928))</f>
        <v/>
      </c>
      <c r="Q928" t="str">
        <f t="shared" si="29"/>
        <v>INSERT INTO CONVERSAO_LUTA_ACAO (cd_conversao, id_luta, sequencia, momento_inicio, momento_fim, quem_faz, quem_sofre, acao_tipo, acao, tecnica, direcao, pontuacao) VALUES (1, 16, 66, TRIM(' 00:06:40,100'), TRIM(' 00:06:49,023'), 'BISCHOF', 'BRUYERE', 'GROUNDWORK COMBAT', 'TRYING TO ATTACK', NULL, NULL, NULL)</v>
      </c>
      <c r="R928" t="s">
        <v>10327</v>
      </c>
    </row>
    <row r="929" spans="1:18" hidden="1" x14ac:dyDescent="0.25">
      <c r="A929" s="7">
        <f>anotacoes!D929</f>
        <v>40692</v>
      </c>
      <c r="B929" t="str">
        <f>anotacoes!C929</f>
        <v>GRAND SLAM MOSCOW 2011</v>
      </c>
      <c r="C929" t="str">
        <f>anotacoes!E929</f>
        <v>BISCHOF</v>
      </c>
      <c r="D929" t="str">
        <f>anotacoes!F929</f>
        <v>BRUYERE</v>
      </c>
      <c r="E929" t="s">
        <v>10325</v>
      </c>
      <c r="F929">
        <f>anotacoes!A929</f>
        <v>16</v>
      </c>
      <c r="G929">
        <f>anotacoes!B929</f>
        <v>67</v>
      </c>
      <c r="H929" t="str">
        <f>anotacoes!K929</f>
        <v xml:space="preserve"> 00:06:49,211</v>
      </c>
      <c r="I929" t="str">
        <f>anotacoes!L929</f>
        <v xml:space="preserve"> 00:06:59,652</v>
      </c>
      <c r="J929" t="str">
        <f>IF(L929="PAUSE",E929,IF(anotacoes!G933=conversao_anotacoes!C929,conversao_anotacoes!C929,conversao_anotacoes!D929))</f>
        <v>&lt;ARBITRO_DESCONHECIDO&gt;</v>
      </c>
      <c r="K929" t="str">
        <f t="shared" si="28"/>
        <v/>
      </c>
      <c r="L929" t="str">
        <f>UPPER(anotacoes!H929)</f>
        <v>PAUSE</v>
      </c>
      <c r="M929" t="str">
        <f>IF(OR(L929="ATTACK",L929="FINTA"),"&lt;TECNICA&gt;",UPPER(anotacoes!I929))</f>
        <v>&lt;NAO_CLASSIFICADO&gt;</v>
      </c>
      <c r="N929" t="str">
        <f>IF(OR(L929="ATTACK",L929="FINTA"),UPPER(anotacoes!I929),"")</f>
        <v/>
      </c>
      <c r="O929" s="6" t="str">
        <f>IF(anotacoes!N929=0,"",anotacoes!N929)</f>
        <v/>
      </c>
      <c r="P929" t="str">
        <f>IF(anotacoes!M929=0,"",UPPER(anotacoes!M929))</f>
        <v/>
      </c>
      <c r="Q929" t="str">
        <f t="shared" si="29"/>
        <v>INSERT INTO CONVERSAO_LUTA_ACAO (cd_conversao, id_luta, sequencia, momento_inicio, momento_fim, quem_faz, quem_sofre, acao_tipo, acao, tecnica, direcao, pontuacao) VALUES (1, 16, 67, TRIM(' 00:06:49,211'), TRIM(' 00:06:59,652'), '&lt;ARBITRO_DESCONHECIDO&gt;', '', 'PAUSE', '&lt;NAO_CLASSIFICADO&gt;', NULL, NULL, NULL)</v>
      </c>
      <c r="R929" t="s">
        <v>10327</v>
      </c>
    </row>
    <row r="930" spans="1:18" hidden="1" x14ac:dyDescent="0.25">
      <c r="A930" s="7">
        <f>anotacoes!D930</f>
        <v>40692</v>
      </c>
      <c r="B930" t="str">
        <f>anotacoes!C930</f>
        <v>GRAND SLAM MOSCOW 2011</v>
      </c>
      <c r="C930" t="str">
        <f>anotacoes!E930</f>
        <v>BISCHOF</v>
      </c>
      <c r="D930" t="str">
        <f>anotacoes!F930</f>
        <v>BRUYERE</v>
      </c>
      <c r="E930" t="s">
        <v>10325</v>
      </c>
      <c r="F930">
        <f>anotacoes!A930</f>
        <v>16</v>
      </c>
      <c r="G930">
        <f>anotacoes!B930</f>
        <v>68</v>
      </c>
      <c r="H930" t="str">
        <f>anotacoes!K930</f>
        <v xml:space="preserve"> 00:06:59,818</v>
      </c>
      <c r="I930" t="str">
        <f>anotacoes!L930</f>
        <v xml:space="preserve"> 00:07:02,253</v>
      </c>
      <c r="J930" t="str">
        <f>IF(L930="PAUSE",E930,IF(anotacoes!G934=conversao_anotacoes!C930,conversao_anotacoes!C930,conversao_anotacoes!D930))</f>
        <v>BISCHOF</v>
      </c>
      <c r="K930" t="str">
        <f t="shared" si="28"/>
        <v>BRUYERE</v>
      </c>
      <c r="L930" t="str">
        <f>UPPER(anotacoes!H930)</f>
        <v>DISPLACEMENT</v>
      </c>
      <c r="M930" t="str">
        <f>IF(OR(L930="ATTACK",L930="FINTA"),"&lt;TECNICA&gt;",UPPER(anotacoes!I930))</f>
        <v>2-3 STEP HESITANT RIGHT</v>
      </c>
      <c r="N930" t="str">
        <f>IF(OR(L930="ATTACK",L930="FINTA"),UPPER(anotacoes!I930),"")</f>
        <v/>
      </c>
      <c r="O930" s="6" t="str">
        <f>IF(anotacoes!N930=0,"",anotacoes!N930)</f>
        <v/>
      </c>
      <c r="P930" t="str">
        <f>IF(anotacoes!M930=0,"",UPPER(anotacoes!M930))</f>
        <v/>
      </c>
      <c r="Q930" t="str">
        <f t="shared" si="29"/>
        <v>INSERT INTO CONVERSAO_LUTA_ACAO (cd_conversao, id_luta, sequencia, momento_inicio, momento_fim, quem_faz, quem_sofre, acao_tipo, acao, tecnica, direcao, pontuacao) VALUES (1, 16, 68, TRIM(' 00:06:59,818'), TRIM(' 00:07:02,253'), 'BISCHOF', 'BRUYERE', 'DISPLACEMENT', '2-3 STEP HESITANT RIGHT', NULL, NULL, NULL)</v>
      </c>
      <c r="R930" t="s">
        <v>10327</v>
      </c>
    </row>
    <row r="931" spans="1:18" hidden="1" x14ac:dyDescent="0.25">
      <c r="A931" s="7">
        <f>anotacoes!D931</f>
        <v>40692</v>
      </c>
      <c r="B931" t="str">
        <f>anotacoes!C931</f>
        <v>GRAND SLAM MOSCOW 2011</v>
      </c>
      <c r="C931" t="str">
        <f>anotacoes!E931</f>
        <v>BISCHOF</v>
      </c>
      <c r="D931" t="str">
        <f>anotacoes!F931</f>
        <v>BRUYERE</v>
      </c>
      <c r="E931" t="s">
        <v>10325</v>
      </c>
      <c r="F931">
        <f>anotacoes!A931</f>
        <v>16</v>
      </c>
      <c r="G931">
        <f>anotacoes!B931</f>
        <v>69</v>
      </c>
      <c r="H931" t="str">
        <f>anotacoes!K931</f>
        <v xml:space="preserve"> 00:07:02,458</v>
      </c>
      <c r="I931" t="str">
        <f>anotacoes!L931</f>
        <v xml:space="preserve"> 00:07:05,274</v>
      </c>
      <c r="J931" t="str">
        <f>IF(L931="PAUSE",E931,IF(anotacoes!G935=conversao_anotacoes!C931,conversao_anotacoes!C931,conversao_anotacoes!D931))</f>
        <v>BISCHOF</v>
      </c>
      <c r="K931" t="str">
        <f t="shared" si="28"/>
        <v>BRUYERE</v>
      </c>
      <c r="L931" t="str">
        <f>UPPER(anotacoes!H931)</f>
        <v>GRIP TIME</v>
      </c>
      <c r="M931" t="str">
        <f>IF(OR(L931="ATTACK",L931="FINTA"),"&lt;TECNICA&gt;",UPPER(anotacoes!I931))</f>
        <v>RIGHT SLEEVE</v>
      </c>
      <c r="N931" t="str">
        <f>IF(OR(L931="ATTACK",L931="FINTA"),UPPER(anotacoes!I931),"")</f>
        <v/>
      </c>
      <c r="O931" s="6" t="str">
        <f>IF(anotacoes!N931=0,"",anotacoes!N931)</f>
        <v/>
      </c>
      <c r="P931" t="str">
        <f>IF(anotacoes!M931=0,"",UPPER(anotacoes!M931))</f>
        <v/>
      </c>
      <c r="Q931" t="str">
        <f t="shared" si="29"/>
        <v>INSERT INTO CONVERSAO_LUTA_ACAO (cd_conversao, id_luta, sequencia, momento_inicio, momento_fim, quem_faz, quem_sofre, acao_tipo, acao, tecnica, direcao, pontuacao) VALUES (1, 16, 69, TRIM(' 00:07:02,458'), TRIM(' 00:07:05,274'), 'BISCHOF', 'BRUYERE', 'GRIP TIME', 'RIGHT SLEEVE', NULL, NULL, NULL)</v>
      </c>
      <c r="R931" t="s">
        <v>10327</v>
      </c>
    </row>
    <row r="932" spans="1:18" hidden="1" x14ac:dyDescent="0.25">
      <c r="A932" s="7">
        <f>anotacoes!D932</f>
        <v>40692</v>
      </c>
      <c r="B932" t="str">
        <f>anotacoes!C932</f>
        <v>GRAND SLAM MOSCOW 2011</v>
      </c>
      <c r="C932" t="str">
        <f>anotacoes!E932</f>
        <v>BISCHOF</v>
      </c>
      <c r="D932" t="str">
        <f>anotacoes!F932</f>
        <v>BRUYERE</v>
      </c>
      <c r="E932" t="s">
        <v>10325</v>
      </c>
      <c r="F932">
        <f>anotacoes!A932</f>
        <v>16</v>
      </c>
      <c r="G932">
        <f>anotacoes!B932</f>
        <v>70</v>
      </c>
      <c r="H932" t="str">
        <f>anotacoes!K932</f>
        <v xml:space="preserve"> 00:07:05,274</v>
      </c>
      <c r="I932" t="str">
        <f>anotacoes!L932</f>
        <v xml:space="preserve"> 00:07:08,056</v>
      </c>
      <c r="J932" t="str">
        <f>IF(L932="PAUSE",E932,IF(anotacoes!G936=conversao_anotacoes!C932,conversao_anotacoes!C932,conversao_anotacoes!D932))</f>
        <v>BISCHOF</v>
      </c>
      <c r="K932" t="str">
        <f t="shared" si="28"/>
        <v>BRUYERE</v>
      </c>
      <c r="L932" t="str">
        <f>UPPER(anotacoes!H932)</f>
        <v>GRIP TIME</v>
      </c>
      <c r="M932" t="str">
        <f>IF(OR(L932="ATTACK",L932="FINTA"),"&lt;TECNICA&gt;",UPPER(anotacoes!I932))</f>
        <v>LEFT COLLAR</v>
      </c>
      <c r="N932" t="str">
        <f>IF(OR(L932="ATTACK",L932="FINTA"),UPPER(anotacoes!I932),"")</f>
        <v/>
      </c>
      <c r="O932" s="6" t="str">
        <f>IF(anotacoes!N932=0,"",anotacoes!N932)</f>
        <v/>
      </c>
      <c r="P932" t="str">
        <f>IF(anotacoes!M932=0,"",UPPER(anotacoes!M932))</f>
        <v/>
      </c>
      <c r="Q932" t="str">
        <f t="shared" si="29"/>
        <v>INSERT INTO CONVERSAO_LUTA_ACAO (cd_conversao, id_luta, sequencia, momento_inicio, momento_fim, quem_faz, quem_sofre, acao_tipo, acao, tecnica, direcao, pontuacao) VALUES (1, 16, 70, TRIM(' 00:07:05,274'), TRIM(' 00:07:08,056'), 'BISCHOF', 'BRUYERE', 'GRIP TIME', 'LEFT COLLAR', NULL, NULL, NULL)</v>
      </c>
      <c r="R932" t="s">
        <v>10327</v>
      </c>
    </row>
    <row r="933" spans="1:18" hidden="1" x14ac:dyDescent="0.25">
      <c r="A933" s="7">
        <f>anotacoes!D933</f>
        <v>40692</v>
      </c>
      <c r="B933" t="str">
        <f>anotacoes!C933</f>
        <v>GRAND SLAM MOSCOW 2011</v>
      </c>
      <c r="C933" t="str">
        <f>anotacoes!E933</f>
        <v>BISCHOF</v>
      </c>
      <c r="D933" t="str">
        <f>anotacoes!F933</f>
        <v>BRUYERE</v>
      </c>
      <c r="E933" t="s">
        <v>10325</v>
      </c>
      <c r="F933">
        <f>anotacoes!A933</f>
        <v>16</v>
      </c>
      <c r="G933">
        <f>anotacoes!B933</f>
        <v>71</v>
      </c>
      <c r="H933" t="str">
        <f>anotacoes!K933</f>
        <v xml:space="preserve"> 00:07:08,056</v>
      </c>
      <c r="I933" t="str">
        <f>anotacoes!L933</f>
        <v xml:space="preserve"> 00:07:08,056</v>
      </c>
      <c r="J933" t="str">
        <f>IF(L933="PAUSE",E933,IF(anotacoes!G937=conversao_anotacoes!C933,conversao_anotacoes!C933,conversao_anotacoes!D933))</f>
        <v>BISCHOF</v>
      </c>
      <c r="K933" t="str">
        <f t="shared" si="28"/>
        <v>BRUYERE</v>
      </c>
      <c r="L933" t="str">
        <f>UPPER(anotacoes!H933)</f>
        <v>ATTACK</v>
      </c>
      <c r="M933" t="str">
        <f>IF(OR(L933="ATTACK",L933="FINTA"),"&lt;TECNICA&gt;",UPPER(anotacoes!I933))</f>
        <v>&lt;TECNICA&gt;</v>
      </c>
      <c r="N933" t="str">
        <f>IF(OR(L933="ATTACK",L933="FINTA"),UPPER(anotacoes!I933),"")</f>
        <v>OUCHI GARI</v>
      </c>
      <c r="O933" s="6">
        <f>IF(anotacoes!N933=0,"",anotacoes!N933)</f>
        <v>6</v>
      </c>
      <c r="P933" t="str">
        <f>IF(anotacoes!M933=0,"",UPPER(anotacoes!M933))</f>
        <v/>
      </c>
      <c r="Q933" t="str">
        <f t="shared" si="29"/>
        <v>INSERT INTO CONVERSAO_LUTA_ACAO (cd_conversao, id_luta, sequencia, momento_inicio, momento_fim, quem_faz, quem_sofre, acao_tipo, acao, tecnica, direcao, pontuacao) VALUES (1, 16, 71, TRIM(' 00:07:08,056'), TRIM(' 00:07:08,056'), 'BISCHOF', 'BRUYERE', 'ATTACK', '&lt;TECNICA&gt;', 'OUCHI GARI', 6, NULL)</v>
      </c>
      <c r="R933" t="s">
        <v>10327</v>
      </c>
    </row>
    <row r="934" spans="1:18" hidden="1" x14ac:dyDescent="0.25">
      <c r="A934" s="7">
        <f>anotacoes!D934</f>
        <v>40692</v>
      </c>
      <c r="B934" t="str">
        <f>anotacoes!C934</f>
        <v>GRAND SLAM MOSCOW 2011</v>
      </c>
      <c r="C934" t="str">
        <f>anotacoes!E934</f>
        <v>BISCHOF</v>
      </c>
      <c r="D934" t="str">
        <f>anotacoes!F934</f>
        <v>BRUYERE</v>
      </c>
      <c r="E934" t="s">
        <v>10325</v>
      </c>
      <c r="F934">
        <f>anotacoes!A934</f>
        <v>16</v>
      </c>
      <c r="G934">
        <f>anotacoes!B934</f>
        <v>72</v>
      </c>
      <c r="H934" t="str">
        <f>anotacoes!K934</f>
        <v xml:space="preserve"> 00:07:08,056</v>
      </c>
      <c r="I934" t="str">
        <f>anotacoes!L934</f>
        <v xml:space="preserve"> 00:07:14,525</v>
      </c>
      <c r="J934" t="str">
        <f>IF(L934="PAUSE",E934,IF(anotacoes!G938=conversao_anotacoes!C934,conversao_anotacoes!C934,conversao_anotacoes!D934))</f>
        <v>BISCHOF</v>
      </c>
      <c r="K934" t="str">
        <f t="shared" si="28"/>
        <v>BRUYERE</v>
      </c>
      <c r="L934" t="str">
        <f>UPPER(anotacoes!H934)</f>
        <v>GRIP TIME</v>
      </c>
      <c r="M934" t="str">
        <f>IF(OR(L934="ATTACK",L934="FINTA"),"&lt;TECNICA&gt;",UPPER(anotacoes!I934))</f>
        <v>LEFT COLLAR</v>
      </c>
      <c r="N934" t="str">
        <f>IF(OR(L934="ATTACK",L934="FINTA"),UPPER(anotacoes!I934),"")</f>
        <v/>
      </c>
      <c r="O934" s="6" t="str">
        <f>IF(anotacoes!N934=0,"",anotacoes!N934)</f>
        <v/>
      </c>
      <c r="P934" t="str">
        <f>IF(anotacoes!M934=0,"",UPPER(anotacoes!M934))</f>
        <v/>
      </c>
      <c r="Q934" t="str">
        <f t="shared" si="29"/>
        <v>INSERT INTO CONVERSAO_LUTA_ACAO (cd_conversao, id_luta, sequencia, momento_inicio, momento_fim, quem_faz, quem_sofre, acao_tipo, acao, tecnica, direcao, pontuacao) VALUES (1, 16, 72, TRIM(' 00:07:08,056'), TRIM(' 00:07:14,525'), 'BISCHOF', 'BRUYERE', 'GRIP TIME', 'LEFT COLLAR', NULL, NULL, NULL)</v>
      </c>
      <c r="R934" t="s">
        <v>10327</v>
      </c>
    </row>
    <row r="935" spans="1:18" hidden="1" x14ac:dyDescent="0.25">
      <c r="A935" s="7">
        <f>anotacoes!D935</f>
        <v>40692</v>
      </c>
      <c r="B935" t="str">
        <f>anotacoes!C935</f>
        <v>GRAND SLAM MOSCOW 2011</v>
      </c>
      <c r="C935" t="str">
        <f>anotacoes!E935</f>
        <v>BISCHOF</v>
      </c>
      <c r="D935" t="str">
        <f>anotacoes!F935</f>
        <v>BRUYERE</v>
      </c>
      <c r="E935" t="s">
        <v>10325</v>
      </c>
      <c r="F935">
        <f>anotacoes!A935</f>
        <v>16</v>
      </c>
      <c r="G935">
        <f>anotacoes!B935</f>
        <v>73</v>
      </c>
      <c r="H935" t="str">
        <f>anotacoes!K935</f>
        <v xml:space="preserve"> 00:07:14,525</v>
      </c>
      <c r="I935" t="str">
        <f>anotacoes!L935</f>
        <v xml:space="preserve"> 00:07:17,788</v>
      </c>
      <c r="J935" t="str">
        <f>IF(L935="PAUSE",E935,IF(anotacoes!G939=conversao_anotacoes!C935,conversao_anotacoes!C935,conversao_anotacoes!D935))</f>
        <v>BISCHOF</v>
      </c>
      <c r="K935" t="str">
        <f t="shared" si="28"/>
        <v>BRUYERE</v>
      </c>
      <c r="L935" t="str">
        <f>UPPER(anotacoes!H935)</f>
        <v>GRIP TIME</v>
      </c>
      <c r="M935" t="str">
        <f>IF(OR(L935="ATTACK",L935="FINTA"),"&lt;TECNICA&gt;",UPPER(anotacoes!I935))</f>
        <v>LEFT BACK RIGHT SLEEVE</v>
      </c>
      <c r="N935" t="str">
        <f>IF(OR(L935="ATTACK",L935="FINTA"),UPPER(anotacoes!I935),"")</f>
        <v/>
      </c>
      <c r="O935" s="6" t="str">
        <f>IF(anotacoes!N935=0,"",anotacoes!N935)</f>
        <v/>
      </c>
      <c r="P935" t="str">
        <f>IF(anotacoes!M935=0,"",UPPER(anotacoes!M935))</f>
        <v/>
      </c>
      <c r="Q935" t="str">
        <f t="shared" si="29"/>
        <v>INSERT INTO CONVERSAO_LUTA_ACAO (cd_conversao, id_luta, sequencia, momento_inicio, momento_fim, quem_faz, quem_sofre, acao_tipo, acao, tecnica, direcao, pontuacao) VALUES (1, 16, 73, TRIM(' 00:07:14,525'), TRIM(' 00:07:17,788'), 'BISCHOF', 'BRUYERE', 'GRIP TIME', 'LEFT BACK RIGHT SLEEVE', NULL, NULL, NULL)</v>
      </c>
      <c r="R935" t="s">
        <v>10327</v>
      </c>
    </row>
    <row r="936" spans="1:18" hidden="1" x14ac:dyDescent="0.25">
      <c r="A936" s="7">
        <f>anotacoes!D936</f>
        <v>40692</v>
      </c>
      <c r="B936" t="str">
        <f>anotacoes!C936</f>
        <v>GRAND SLAM MOSCOW 2011</v>
      </c>
      <c r="C936" t="str">
        <f>anotacoes!E936</f>
        <v>BISCHOF</v>
      </c>
      <c r="D936" t="str">
        <f>anotacoes!F936</f>
        <v>BRUYERE</v>
      </c>
      <c r="E936" t="s">
        <v>10325</v>
      </c>
      <c r="F936">
        <f>anotacoes!A936</f>
        <v>16</v>
      </c>
      <c r="G936">
        <f>anotacoes!B936</f>
        <v>74</v>
      </c>
      <c r="H936" t="str">
        <f>anotacoes!K936</f>
        <v xml:space="preserve"> 00:07:17,788</v>
      </c>
      <c r="I936" t="str">
        <f>anotacoes!L936</f>
        <v xml:space="preserve"> 00:07:18,779</v>
      </c>
      <c r="J936" t="str">
        <f>IF(L936="PAUSE",E936,IF(anotacoes!G940=conversao_anotacoes!C936,conversao_anotacoes!C936,conversao_anotacoes!D936))</f>
        <v>BISCHOF</v>
      </c>
      <c r="K936" t="str">
        <f t="shared" si="28"/>
        <v>BRUYERE</v>
      </c>
      <c r="L936" t="str">
        <f>UPPER(anotacoes!H936)</f>
        <v>ATTACK</v>
      </c>
      <c r="M936" t="str">
        <f>IF(OR(L936="ATTACK",L936="FINTA"),"&lt;TECNICA&gt;",UPPER(anotacoes!I936))</f>
        <v>&lt;TECNICA&gt;</v>
      </c>
      <c r="N936" t="str">
        <f>IF(OR(L936="ATTACK",L936="FINTA"),UPPER(anotacoes!I936),"")</f>
        <v>UCHIMATA</v>
      </c>
      <c r="O936" s="6">
        <f>IF(anotacoes!N936=0,"",anotacoes!N936)</f>
        <v>6</v>
      </c>
      <c r="P936" t="str">
        <f>IF(anotacoes!M936=0,"",UPPER(anotacoes!M936))</f>
        <v/>
      </c>
      <c r="Q936" t="str">
        <f t="shared" si="29"/>
        <v>INSERT INTO CONVERSAO_LUTA_ACAO (cd_conversao, id_luta, sequencia, momento_inicio, momento_fim, quem_faz, quem_sofre, acao_tipo, acao, tecnica, direcao, pontuacao) VALUES (1, 16, 74, TRIM(' 00:07:17,788'), TRIM(' 00:07:18,779'), 'BISCHOF', 'BRUYERE', 'ATTACK', '&lt;TECNICA&gt;', 'UCHIMATA', 6, NULL)</v>
      </c>
      <c r="R936" t="s">
        <v>10327</v>
      </c>
    </row>
    <row r="937" spans="1:18" hidden="1" x14ac:dyDescent="0.25">
      <c r="A937" s="7">
        <f>anotacoes!D937</f>
        <v>40692</v>
      </c>
      <c r="B937" t="str">
        <f>anotacoes!C937</f>
        <v>GRAND SLAM MOSCOW 2011</v>
      </c>
      <c r="C937" t="str">
        <f>anotacoes!E937</f>
        <v>BISCHOF</v>
      </c>
      <c r="D937" t="str">
        <f>anotacoes!F937</f>
        <v>BRUYERE</v>
      </c>
      <c r="E937" t="s">
        <v>10325</v>
      </c>
      <c r="F937">
        <f>anotacoes!A937</f>
        <v>16</v>
      </c>
      <c r="G937">
        <f>anotacoes!B937</f>
        <v>75</v>
      </c>
      <c r="H937" t="str">
        <f>anotacoes!K937</f>
        <v xml:space="preserve"> 00:07:18,779</v>
      </c>
      <c r="I937" t="str">
        <f>anotacoes!L937</f>
        <v xml:space="preserve"> 00:07:21,129</v>
      </c>
      <c r="J937" t="str">
        <f>IF(L937="PAUSE",E937,IF(anotacoes!G941=conversao_anotacoes!C937,conversao_anotacoes!C937,conversao_anotacoes!D937))</f>
        <v>BISCHOF</v>
      </c>
      <c r="K937" t="str">
        <f t="shared" si="28"/>
        <v>BRUYERE</v>
      </c>
      <c r="L937" t="str">
        <f>UPPER(anotacoes!H937)</f>
        <v>ATTACK</v>
      </c>
      <c r="M937" t="str">
        <f>IF(OR(L937="ATTACK",L937="FINTA"),"&lt;TECNICA&gt;",UPPER(anotacoes!I937))</f>
        <v>&lt;TECNICA&gt;</v>
      </c>
      <c r="N937" t="str">
        <f>IF(OR(L937="ATTACK",L937="FINTA"),UPPER(anotacoes!I937),"")</f>
        <v>SUMI GAESHI</v>
      </c>
      <c r="O937" s="6">
        <f>IF(anotacoes!N937=0,"",anotacoes!N937)</f>
        <v>4</v>
      </c>
      <c r="P937" t="str">
        <f>IF(anotacoes!M937=0,"",UPPER(anotacoes!M937))</f>
        <v/>
      </c>
      <c r="Q937" t="str">
        <f t="shared" si="29"/>
        <v>INSERT INTO CONVERSAO_LUTA_ACAO (cd_conversao, id_luta, sequencia, momento_inicio, momento_fim, quem_faz, quem_sofre, acao_tipo, acao, tecnica, direcao, pontuacao) VALUES (1, 16, 75, TRIM(' 00:07:18,779'), TRIM(' 00:07:21,129'), 'BISCHOF', 'BRUYERE', 'ATTACK', '&lt;TECNICA&gt;', 'SUMI GAESHI', 4, NULL)</v>
      </c>
      <c r="R937" t="s">
        <v>10327</v>
      </c>
    </row>
    <row r="938" spans="1:18" hidden="1" x14ac:dyDescent="0.25">
      <c r="A938" s="7">
        <f>anotacoes!D938</f>
        <v>40692</v>
      </c>
      <c r="B938" t="str">
        <f>anotacoes!C938</f>
        <v>GRAND SLAM MOSCOW 2011</v>
      </c>
      <c r="C938" t="str">
        <f>anotacoes!E938</f>
        <v>BISCHOF</v>
      </c>
      <c r="D938" t="str">
        <f>anotacoes!F938</f>
        <v>BRUYERE</v>
      </c>
      <c r="E938" t="s">
        <v>10325</v>
      </c>
      <c r="F938">
        <f>anotacoes!A938</f>
        <v>16</v>
      </c>
      <c r="G938">
        <f>anotacoes!B938</f>
        <v>76</v>
      </c>
      <c r="H938" t="str">
        <f>anotacoes!K938</f>
        <v xml:space="preserve"> 00:07:21,318</v>
      </c>
      <c r="I938" t="str">
        <f>anotacoes!L938</f>
        <v xml:space="preserve"> 00:07:24,605</v>
      </c>
      <c r="J938" t="str">
        <f>IF(L938="PAUSE",E938,IF(anotacoes!G942=conversao_anotacoes!C938,conversao_anotacoes!C938,conversao_anotacoes!D938))</f>
        <v>BISCHOF</v>
      </c>
      <c r="K938" t="str">
        <f t="shared" si="28"/>
        <v>BRUYERE</v>
      </c>
      <c r="L938" t="str">
        <f>UPPER(anotacoes!H938)</f>
        <v>GROUNDWORK COMBAT</v>
      </c>
      <c r="M938" t="str">
        <f>IF(OR(L938="ATTACK",L938="FINTA"),"&lt;TECNICA&gt;",UPPER(anotacoes!I938))</f>
        <v>TRYING TO ATTACK</v>
      </c>
      <c r="N938" t="str">
        <f>IF(OR(L938="ATTACK",L938="FINTA"),UPPER(anotacoes!I938),"")</f>
        <v/>
      </c>
      <c r="O938" s="6" t="str">
        <f>IF(anotacoes!N938=0,"",anotacoes!N938)</f>
        <v/>
      </c>
      <c r="P938" t="str">
        <f>IF(anotacoes!M938=0,"",UPPER(anotacoes!M938))</f>
        <v/>
      </c>
      <c r="Q938" t="str">
        <f t="shared" si="29"/>
        <v>INSERT INTO CONVERSAO_LUTA_ACAO (cd_conversao, id_luta, sequencia, momento_inicio, momento_fim, quem_faz, quem_sofre, acao_tipo, acao, tecnica, direcao, pontuacao) VALUES (1, 16, 76, TRIM(' 00:07:21,318'), TRIM(' 00:07:24,605'), 'BISCHOF', 'BRUYERE', 'GROUNDWORK COMBAT', 'TRYING TO ATTACK', NULL, NULL, NULL)</v>
      </c>
      <c r="R938" t="s">
        <v>10327</v>
      </c>
    </row>
    <row r="939" spans="1:18" hidden="1" x14ac:dyDescent="0.25">
      <c r="A939" s="7">
        <f>anotacoes!D939</f>
        <v>40692</v>
      </c>
      <c r="B939" t="str">
        <f>anotacoes!C939</f>
        <v>GRAND SLAM MOSCOW 2011</v>
      </c>
      <c r="C939" t="str">
        <f>anotacoes!E939</f>
        <v>BISCHOF</v>
      </c>
      <c r="D939" t="str">
        <f>anotacoes!F939</f>
        <v>BRUYERE</v>
      </c>
      <c r="E939" t="s">
        <v>10325</v>
      </c>
      <c r="F939">
        <f>anotacoes!A939</f>
        <v>16</v>
      </c>
      <c r="G939">
        <f>anotacoes!B939</f>
        <v>77</v>
      </c>
      <c r="H939" t="str">
        <f>anotacoes!K939</f>
        <v xml:space="preserve"> 00:07:24,793</v>
      </c>
      <c r="I939" t="str">
        <f>anotacoes!L939</f>
        <v xml:space="preserve"> 00:07:31,813</v>
      </c>
      <c r="J939" t="str">
        <f>IF(L939="PAUSE",E939,IF(anotacoes!G943=conversao_anotacoes!C939,conversao_anotacoes!C939,conversao_anotacoes!D939))</f>
        <v>&lt;ARBITRO_DESCONHECIDO&gt;</v>
      </c>
      <c r="K939" t="str">
        <f t="shared" si="28"/>
        <v/>
      </c>
      <c r="L939" t="str">
        <f>UPPER(anotacoes!H939)</f>
        <v>PAUSE</v>
      </c>
      <c r="M939" t="str">
        <f>IF(OR(L939="ATTACK",L939="FINTA"),"&lt;TECNICA&gt;",UPPER(anotacoes!I939))</f>
        <v>&lt;NAO_CLASSIFICADO&gt;</v>
      </c>
      <c r="N939" t="str">
        <f>IF(OR(L939="ATTACK",L939="FINTA"),UPPER(anotacoes!I939),"")</f>
        <v/>
      </c>
      <c r="O939" s="6" t="str">
        <f>IF(anotacoes!N939=0,"",anotacoes!N939)</f>
        <v/>
      </c>
      <c r="P939" t="str">
        <f>IF(anotacoes!M939=0,"",UPPER(anotacoes!M939))</f>
        <v/>
      </c>
      <c r="Q939" t="str">
        <f t="shared" si="29"/>
        <v>INSERT INTO CONVERSAO_LUTA_ACAO (cd_conversao, id_luta, sequencia, momento_inicio, momento_fim, quem_faz, quem_sofre, acao_tipo, acao, tecnica, direcao, pontuacao) VALUES (1, 16, 77, TRIM(' 00:07:24,793'), TRIM(' 00:07:31,813'), '&lt;ARBITRO_DESCONHECIDO&gt;', '', 'PAUSE', '&lt;NAO_CLASSIFICADO&gt;', NULL, NULL, NULL)</v>
      </c>
      <c r="R939" t="s">
        <v>10327</v>
      </c>
    </row>
    <row r="940" spans="1:18" hidden="1" x14ac:dyDescent="0.25">
      <c r="A940" s="7">
        <f>anotacoes!D940</f>
        <v>40692</v>
      </c>
      <c r="B940" t="str">
        <f>anotacoes!C940</f>
        <v>GRAND SLAM MOSCOW 2011</v>
      </c>
      <c r="C940" t="str">
        <f>anotacoes!E940</f>
        <v>BISCHOF</v>
      </c>
      <c r="D940" t="str">
        <f>anotacoes!F940</f>
        <v>BRUYERE</v>
      </c>
      <c r="E940" t="s">
        <v>10325</v>
      </c>
      <c r="F940">
        <f>anotacoes!A940</f>
        <v>16</v>
      </c>
      <c r="G940">
        <f>anotacoes!B940</f>
        <v>78</v>
      </c>
      <c r="H940" t="str">
        <f>anotacoes!K940</f>
        <v xml:space="preserve"> 00:07:32,002</v>
      </c>
      <c r="I940" t="str">
        <f>anotacoes!L940</f>
        <v xml:space="preserve"> 00:07:35,954</v>
      </c>
      <c r="J940" t="str">
        <f>IF(L940="PAUSE",E940,IF(anotacoes!G944=conversao_anotacoes!C940,conversao_anotacoes!C940,conversao_anotacoes!D940))</f>
        <v>&lt;ARBITRO_DESCONHECIDO&gt;</v>
      </c>
      <c r="K940" t="str">
        <f t="shared" si="28"/>
        <v/>
      </c>
      <c r="L940" t="str">
        <f>UPPER(anotacoes!H940)</f>
        <v>PAUSE</v>
      </c>
      <c r="M940" t="str">
        <f>IF(OR(L940="ATTACK",L940="FINTA"),"&lt;TECNICA&gt;",UPPER(anotacoes!I940))</f>
        <v>SHIDO OPPONENT WITHOUT SCORE</v>
      </c>
      <c r="N940" t="str">
        <f>IF(OR(L940="ATTACK",L940="FINTA"),UPPER(anotacoes!I940),"")</f>
        <v/>
      </c>
      <c r="O940" s="6" t="str">
        <f>IF(anotacoes!N940=0,"",anotacoes!N940)</f>
        <v/>
      </c>
      <c r="P940" t="str">
        <f>IF(anotacoes!M940=0,"",UPPER(anotacoes!M940))</f>
        <v/>
      </c>
      <c r="Q940" t="str">
        <f t="shared" si="29"/>
        <v>INSERT INTO CONVERSAO_LUTA_ACAO (cd_conversao, id_luta, sequencia, momento_inicio, momento_fim, quem_faz, quem_sofre, acao_tipo, acao, tecnica, direcao, pontuacao) VALUES (1, 16, 78, TRIM(' 00:07:32,002'), TRIM(' 00:07:35,954'), '&lt;ARBITRO_DESCONHECIDO&gt;', '', 'PAUSE', 'SHIDO OPPONENT WITHOUT SCORE', NULL, NULL, NULL)</v>
      </c>
      <c r="R940" t="s">
        <v>10327</v>
      </c>
    </row>
    <row r="941" spans="1:18" hidden="1" x14ac:dyDescent="0.25">
      <c r="A941" s="7">
        <f>anotacoes!D941</f>
        <v>40692</v>
      </c>
      <c r="B941" t="str">
        <f>anotacoes!C941</f>
        <v>GRAND SLAM MOSCOW 2011</v>
      </c>
      <c r="C941" t="str">
        <f>anotacoes!E941</f>
        <v>BISCHOF</v>
      </c>
      <c r="D941" t="str">
        <f>anotacoes!F941</f>
        <v>BRUYERE</v>
      </c>
      <c r="E941" t="s">
        <v>10325</v>
      </c>
      <c r="F941">
        <f>anotacoes!A941</f>
        <v>16</v>
      </c>
      <c r="G941">
        <f>anotacoes!B941</f>
        <v>79</v>
      </c>
      <c r="H941" t="str">
        <f>anotacoes!K941</f>
        <v xml:space="preserve"> 00:07:36,106</v>
      </c>
      <c r="I941" t="str">
        <f>anotacoes!L941</f>
        <v xml:space="preserve"> 00:07:38,526</v>
      </c>
      <c r="J941" t="str">
        <f>IF(L941="PAUSE",E941,IF(anotacoes!G945=conversao_anotacoes!C941,conversao_anotacoes!C941,conversao_anotacoes!D941))</f>
        <v>BISCHOF</v>
      </c>
      <c r="K941" t="str">
        <f t="shared" si="28"/>
        <v>BRUYERE</v>
      </c>
      <c r="L941" t="str">
        <f>UPPER(anotacoes!H941)</f>
        <v>DISPLACEMENT</v>
      </c>
      <c r="M941" t="str">
        <f>IF(OR(L941="ATTACK",L941="FINTA"),"&lt;TECNICA&gt;",UPPER(anotacoes!I941))</f>
        <v>2-3 STEP HESITANT RIGHT</v>
      </c>
      <c r="N941" t="str">
        <f>IF(OR(L941="ATTACK",L941="FINTA"),UPPER(anotacoes!I941),"")</f>
        <v/>
      </c>
      <c r="O941" s="6" t="str">
        <f>IF(anotacoes!N941=0,"",anotacoes!N941)</f>
        <v/>
      </c>
      <c r="P941" t="str">
        <f>IF(anotacoes!M941=0,"",UPPER(anotacoes!M941))</f>
        <v/>
      </c>
      <c r="Q941" t="str">
        <f t="shared" si="29"/>
        <v>INSERT INTO CONVERSAO_LUTA_ACAO (cd_conversao, id_luta, sequencia, momento_inicio, momento_fim, quem_faz, quem_sofre, acao_tipo, acao, tecnica, direcao, pontuacao) VALUES (1, 16, 79, TRIM(' 00:07:36,106'), TRIM(' 00:07:38,526'), 'BISCHOF', 'BRUYERE', 'DISPLACEMENT', '2-3 STEP HESITANT RIGHT', NULL, NULL, NULL)</v>
      </c>
      <c r="R941" t="s">
        <v>10327</v>
      </c>
    </row>
    <row r="942" spans="1:18" hidden="1" x14ac:dyDescent="0.25">
      <c r="A942" s="7">
        <f>anotacoes!D942</f>
        <v>40692</v>
      </c>
      <c r="B942" t="str">
        <f>anotacoes!C942</f>
        <v>GRAND SLAM MOSCOW 2011</v>
      </c>
      <c r="C942" t="str">
        <f>anotacoes!E942</f>
        <v>BISCHOF</v>
      </c>
      <c r="D942" t="str">
        <f>anotacoes!F942</f>
        <v>BRUYERE</v>
      </c>
      <c r="E942" t="s">
        <v>10325</v>
      </c>
      <c r="F942">
        <f>anotacoes!A942</f>
        <v>16</v>
      </c>
      <c r="G942">
        <f>anotacoes!B942</f>
        <v>80</v>
      </c>
      <c r="H942" t="str">
        <f>anotacoes!K942</f>
        <v xml:space="preserve"> 00:07:38,526</v>
      </c>
      <c r="I942" t="str">
        <f>anotacoes!L942</f>
        <v xml:space="preserve"> 00:08:20,644</v>
      </c>
      <c r="J942" t="str">
        <f>IF(L942="PAUSE",E942,IF(anotacoes!G946=conversao_anotacoes!C942,conversao_anotacoes!C942,conversao_anotacoes!D942))</f>
        <v>BISCHOF</v>
      </c>
      <c r="K942" t="str">
        <f t="shared" si="28"/>
        <v>BRUYERE</v>
      </c>
      <c r="L942" t="str">
        <f>UPPER(anotacoes!H942)</f>
        <v>DISPLACEMENT</v>
      </c>
      <c r="M942" t="str">
        <f>IF(OR(L942="ATTACK",L942="FINTA"),"&lt;TECNICA&gt;",UPPER(anotacoes!I942))</f>
        <v>TRY TO GRIP WITH CONTACT</v>
      </c>
      <c r="N942" t="str">
        <f>IF(OR(L942="ATTACK",L942="FINTA"),UPPER(anotacoes!I942),"")</f>
        <v/>
      </c>
      <c r="O942" s="6" t="str">
        <f>IF(anotacoes!N942=0,"",anotacoes!N942)</f>
        <v/>
      </c>
      <c r="P942" t="str">
        <f>IF(anotacoes!M942=0,"",UPPER(anotacoes!M942))</f>
        <v/>
      </c>
      <c r="Q942" t="str">
        <f t="shared" si="29"/>
        <v>INSERT INTO CONVERSAO_LUTA_ACAO (cd_conversao, id_luta, sequencia, momento_inicio, momento_fim, quem_faz, quem_sofre, acao_tipo, acao, tecnica, direcao, pontuacao) VALUES (1, 16, 80, TRIM(' 00:07:38,526'), TRIM(' 00:08:20,644'), 'BISCHOF', 'BRUYERE', 'DISPLACEMENT', 'TRY TO GRIP WITH CONTACT', NULL, NULL, NULL)</v>
      </c>
      <c r="R942" t="s">
        <v>10327</v>
      </c>
    </row>
    <row r="943" spans="1:18" hidden="1" x14ac:dyDescent="0.25">
      <c r="A943" s="7">
        <f>anotacoes!D943</f>
        <v>40692</v>
      </c>
      <c r="B943" t="str">
        <f>anotacoes!C943</f>
        <v>GRAND SLAM MOSCOW 2011</v>
      </c>
      <c r="C943" t="str">
        <f>anotacoes!E943</f>
        <v>BISCHOF</v>
      </c>
      <c r="D943" t="str">
        <f>anotacoes!F943</f>
        <v>BRUYERE</v>
      </c>
      <c r="E943" t="s">
        <v>10325</v>
      </c>
      <c r="F943">
        <f>anotacoes!A943</f>
        <v>16</v>
      </c>
      <c r="G943">
        <f>anotacoes!B943</f>
        <v>81</v>
      </c>
      <c r="H943" t="str">
        <f>anotacoes!K943</f>
        <v xml:space="preserve"> 00:08:20,644</v>
      </c>
      <c r="I943" t="str">
        <f>anotacoes!L943</f>
        <v xml:space="preserve"> 00:08:22,867</v>
      </c>
      <c r="J943" t="str">
        <f>IF(L943="PAUSE",E943,IF(anotacoes!G947=conversao_anotacoes!C943,conversao_anotacoes!C943,conversao_anotacoes!D943))</f>
        <v>BISCHOF</v>
      </c>
      <c r="K943" t="str">
        <f t="shared" si="28"/>
        <v>BRUYERE</v>
      </c>
      <c r="L943" t="str">
        <f>UPPER(anotacoes!H943)</f>
        <v>GRIP TIME</v>
      </c>
      <c r="M943" t="str">
        <f>IF(OR(L943="ATTACK",L943="FINTA"),"&lt;TECNICA&gt;",UPPER(anotacoes!I943))</f>
        <v>LEFT COLLAR</v>
      </c>
      <c r="N943" t="str">
        <f>IF(OR(L943="ATTACK",L943="FINTA"),UPPER(anotacoes!I943),"")</f>
        <v/>
      </c>
      <c r="O943" s="6" t="str">
        <f>IF(anotacoes!N943=0,"",anotacoes!N943)</f>
        <v/>
      </c>
      <c r="P943" t="str">
        <f>IF(anotacoes!M943=0,"",UPPER(anotacoes!M943))</f>
        <v/>
      </c>
      <c r="Q943" t="str">
        <f t="shared" si="29"/>
        <v>INSERT INTO CONVERSAO_LUTA_ACAO (cd_conversao, id_luta, sequencia, momento_inicio, momento_fim, quem_faz, quem_sofre, acao_tipo, acao, tecnica, direcao, pontuacao) VALUES (1, 16, 81, TRIM(' 00:08:20,644'), TRIM(' 00:08:22,867'), 'BISCHOF', 'BRUYERE', 'GRIP TIME', 'LEFT COLLAR', NULL, NULL, NULL)</v>
      </c>
      <c r="R943" t="s">
        <v>10327</v>
      </c>
    </row>
    <row r="944" spans="1:18" hidden="1" x14ac:dyDescent="0.25">
      <c r="A944" s="7">
        <f>anotacoes!D944</f>
        <v>40692</v>
      </c>
      <c r="B944" t="str">
        <f>anotacoes!C944</f>
        <v>GRAND SLAM MOSCOW 2011</v>
      </c>
      <c r="C944" t="str">
        <f>anotacoes!E944</f>
        <v>BISCHOF</v>
      </c>
      <c r="D944" t="str">
        <f>anotacoes!F944</f>
        <v>BRUYERE</v>
      </c>
      <c r="E944" t="s">
        <v>10325</v>
      </c>
      <c r="F944">
        <f>anotacoes!A944</f>
        <v>16</v>
      </c>
      <c r="G944">
        <f>anotacoes!B944</f>
        <v>82</v>
      </c>
      <c r="H944" t="str">
        <f>anotacoes!K944</f>
        <v xml:space="preserve"> 00:08:22,867</v>
      </c>
      <c r="I944" t="str">
        <f>anotacoes!L944</f>
        <v xml:space="preserve"> 00:08:23,221</v>
      </c>
      <c r="J944" t="str">
        <f>IF(L944="PAUSE",E944,IF(anotacoes!G948=conversao_anotacoes!C944,conversao_anotacoes!C944,conversao_anotacoes!D944))</f>
        <v>BISCHOF</v>
      </c>
      <c r="K944" t="str">
        <f t="shared" si="28"/>
        <v>BRUYERE</v>
      </c>
      <c r="L944" t="str">
        <f>UPPER(anotacoes!H944)</f>
        <v>GRIP TIME</v>
      </c>
      <c r="M944" t="str">
        <f>IF(OR(L944="ATTACK",L944="FINTA"),"&lt;TECNICA&gt;",UPPER(anotacoes!I944))</f>
        <v>RIGHT COLLAR</v>
      </c>
      <c r="N944" t="str">
        <f>IF(OR(L944="ATTACK",L944="FINTA"),UPPER(anotacoes!I944),"")</f>
        <v/>
      </c>
      <c r="O944" s="6" t="str">
        <f>IF(anotacoes!N944=0,"",anotacoes!N944)</f>
        <v/>
      </c>
      <c r="P944" t="str">
        <f>IF(anotacoes!M944=0,"",UPPER(anotacoes!M944))</f>
        <v/>
      </c>
      <c r="Q944" t="str">
        <f t="shared" si="29"/>
        <v>INSERT INTO CONVERSAO_LUTA_ACAO (cd_conversao, id_luta, sequencia, momento_inicio, momento_fim, quem_faz, quem_sofre, acao_tipo, acao, tecnica, direcao, pontuacao) VALUES (1, 16, 82, TRIM(' 00:08:22,867'), TRIM(' 00:08:23,221'), 'BISCHOF', 'BRUYERE', 'GRIP TIME', 'RIGHT COLLAR', NULL, NULL, NULL)</v>
      </c>
      <c r="R944" t="s">
        <v>10327</v>
      </c>
    </row>
    <row r="945" spans="1:18" hidden="1" x14ac:dyDescent="0.25">
      <c r="A945" s="7">
        <f>anotacoes!D945</f>
        <v>40692</v>
      </c>
      <c r="B945" t="str">
        <f>anotacoes!C945</f>
        <v>GRAND SLAM MOSCOW 2011</v>
      </c>
      <c r="C945" t="str">
        <f>anotacoes!E945</f>
        <v>BISCHOF</v>
      </c>
      <c r="D945" t="str">
        <f>anotacoes!F945</f>
        <v>BRUYERE</v>
      </c>
      <c r="E945" t="s">
        <v>10325</v>
      </c>
      <c r="F945">
        <f>anotacoes!A945</f>
        <v>16</v>
      </c>
      <c r="G945">
        <f>anotacoes!B945</f>
        <v>83</v>
      </c>
      <c r="H945" t="str">
        <f>anotacoes!K945</f>
        <v xml:space="preserve"> 00:08:23,221</v>
      </c>
      <c r="I945" t="str">
        <f>anotacoes!L945</f>
        <v xml:space="preserve"> 00:08:24,378</v>
      </c>
      <c r="J945" t="str">
        <f>IF(L945="PAUSE",E945,IF(anotacoes!G949=conversao_anotacoes!C945,conversao_anotacoes!C945,conversao_anotacoes!D945))</f>
        <v>BISCHOF</v>
      </c>
      <c r="K945" t="str">
        <f t="shared" si="28"/>
        <v>BRUYERE</v>
      </c>
      <c r="L945" t="str">
        <f>UPPER(anotacoes!H945)</f>
        <v>ATTACK</v>
      </c>
      <c r="M945" t="str">
        <f>IF(OR(L945="ATTACK",L945="FINTA"),"&lt;TECNICA&gt;",UPPER(anotacoes!I945))</f>
        <v>&lt;TECNICA&gt;</v>
      </c>
      <c r="N945" t="str">
        <f>IF(OR(L945="ATTACK",L945="FINTA"),UPPER(anotacoes!I945),"")</f>
        <v>OUCHI GARI</v>
      </c>
      <c r="O945" s="6">
        <f>IF(anotacoes!N945=0,"",anotacoes!N945)</f>
        <v>6</v>
      </c>
      <c r="P945" t="str">
        <f>IF(anotacoes!M945=0,"",UPPER(anotacoes!M945))</f>
        <v/>
      </c>
      <c r="Q945" t="str">
        <f t="shared" si="29"/>
        <v>INSERT INTO CONVERSAO_LUTA_ACAO (cd_conversao, id_luta, sequencia, momento_inicio, momento_fim, quem_faz, quem_sofre, acao_tipo, acao, tecnica, direcao, pontuacao) VALUES (1, 16, 83, TRIM(' 00:08:23,221'), TRIM(' 00:08:24,378'), 'BISCHOF', 'BRUYERE', 'ATTACK', '&lt;TECNICA&gt;', 'OUCHI GARI', 6, NULL)</v>
      </c>
      <c r="R945" t="s">
        <v>10327</v>
      </c>
    </row>
    <row r="946" spans="1:18" hidden="1" x14ac:dyDescent="0.25">
      <c r="A946" s="7">
        <f>anotacoes!D946</f>
        <v>40692</v>
      </c>
      <c r="B946" t="str">
        <f>anotacoes!C946</f>
        <v>GRAND SLAM MOSCOW 2011</v>
      </c>
      <c r="C946" t="str">
        <f>anotacoes!E946</f>
        <v>BISCHOF</v>
      </c>
      <c r="D946" t="str">
        <f>anotacoes!F946</f>
        <v>BRUYERE</v>
      </c>
      <c r="E946" t="s">
        <v>10325</v>
      </c>
      <c r="F946">
        <f>anotacoes!A946</f>
        <v>16</v>
      </c>
      <c r="G946">
        <f>anotacoes!B946</f>
        <v>84</v>
      </c>
      <c r="H946" t="str">
        <f>anotacoes!K946</f>
        <v xml:space="preserve"> 00:08:24,378</v>
      </c>
      <c r="I946" t="str">
        <f>anotacoes!L946</f>
        <v xml:space="preserve"> 00:08:25,491</v>
      </c>
      <c r="J946" t="str">
        <f>IF(L946="PAUSE",E946,IF(anotacoes!G950=conversao_anotacoes!C946,conversao_anotacoes!C946,conversao_anotacoes!D946))</f>
        <v>BISCHOF</v>
      </c>
      <c r="K946" t="str">
        <f t="shared" si="28"/>
        <v>BRUYERE</v>
      </c>
      <c r="L946" t="str">
        <f>UPPER(anotacoes!H946)</f>
        <v>ATTACK</v>
      </c>
      <c r="M946" t="str">
        <f>IF(OR(L946="ATTACK",L946="FINTA"),"&lt;TECNICA&gt;",UPPER(anotacoes!I946))</f>
        <v>&lt;TECNICA&gt;</v>
      </c>
      <c r="N946" t="str">
        <f>IF(OR(L946="ATTACK",L946="FINTA"),UPPER(anotacoes!I946),"")</f>
        <v>UCHIMATA</v>
      </c>
      <c r="O946" s="6">
        <f>IF(anotacoes!N946=0,"",anotacoes!N946)</f>
        <v>6</v>
      </c>
      <c r="P946" t="str">
        <f>IF(anotacoes!M946=0,"",UPPER(anotacoes!M946))</f>
        <v/>
      </c>
      <c r="Q946" t="str">
        <f t="shared" si="29"/>
        <v>INSERT INTO CONVERSAO_LUTA_ACAO (cd_conversao, id_luta, sequencia, momento_inicio, momento_fim, quem_faz, quem_sofre, acao_tipo, acao, tecnica, direcao, pontuacao) VALUES (1, 16, 84, TRIM(' 00:08:24,378'), TRIM(' 00:08:25,491'), 'BISCHOF', 'BRUYERE', 'ATTACK', '&lt;TECNICA&gt;', 'UCHIMATA', 6, NULL)</v>
      </c>
      <c r="R946" t="s">
        <v>10327</v>
      </c>
    </row>
    <row r="947" spans="1:18" hidden="1" x14ac:dyDescent="0.25">
      <c r="A947" s="7">
        <f>anotacoes!D947</f>
        <v>40692</v>
      </c>
      <c r="B947" t="str">
        <f>anotacoes!C947</f>
        <v>GRAND SLAM MOSCOW 2011</v>
      </c>
      <c r="C947" t="str">
        <f>anotacoes!E947</f>
        <v>BISCHOF</v>
      </c>
      <c r="D947" t="str">
        <f>anotacoes!F947</f>
        <v>BRUYERE</v>
      </c>
      <c r="E947" t="s">
        <v>10325</v>
      </c>
      <c r="F947">
        <f>anotacoes!A947</f>
        <v>16</v>
      </c>
      <c r="G947">
        <f>anotacoes!B947</f>
        <v>85</v>
      </c>
      <c r="H947" t="str">
        <f>anotacoes!K947</f>
        <v xml:space="preserve"> 00:08:25,652</v>
      </c>
      <c r="I947" t="str">
        <f>anotacoes!L947</f>
        <v xml:space="preserve"> 00:08:27,597</v>
      </c>
      <c r="J947" t="str">
        <f>IF(L947="PAUSE",E947,IF(anotacoes!G951=conversao_anotacoes!C947,conversao_anotacoes!C947,conversao_anotacoes!D947))</f>
        <v>BISCHOF</v>
      </c>
      <c r="K947" t="str">
        <f t="shared" si="28"/>
        <v>BRUYERE</v>
      </c>
      <c r="L947" t="str">
        <f>UPPER(anotacoes!H947)</f>
        <v>TRANSITION</v>
      </c>
      <c r="M947" t="str">
        <f>IF(OR(L947="ATTACK",L947="FINTA"),"&lt;TECNICA&gt;",UPPER(anotacoes!I947))</f>
        <v>WITH ATTACK</v>
      </c>
      <c r="N947" t="str">
        <f>IF(OR(L947="ATTACK",L947="FINTA"),UPPER(anotacoes!I947),"")</f>
        <v/>
      </c>
      <c r="O947" s="6" t="str">
        <f>IF(anotacoes!N947=0,"",anotacoes!N947)</f>
        <v/>
      </c>
      <c r="P947" t="str">
        <f>IF(anotacoes!M947=0,"",UPPER(anotacoes!M947))</f>
        <v/>
      </c>
      <c r="Q947" t="str">
        <f t="shared" si="29"/>
        <v>INSERT INTO CONVERSAO_LUTA_ACAO (cd_conversao, id_luta, sequencia, momento_inicio, momento_fim, quem_faz, quem_sofre, acao_tipo, acao, tecnica, direcao, pontuacao) VALUES (1, 16, 85, TRIM(' 00:08:25,652'), TRIM(' 00:08:27,597'), 'BISCHOF', 'BRUYERE', 'TRANSITION', 'WITH ATTACK', NULL, NULL, NULL)</v>
      </c>
      <c r="R947" t="s">
        <v>10327</v>
      </c>
    </row>
    <row r="948" spans="1:18" hidden="1" x14ac:dyDescent="0.25">
      <c r="A948" s="7">
        <f>anotacoes!D948</f>
        <v>40692</v>
      </c>
      <c r="B948" t="str">
        <f>anotacoes!C948</f>
        <v>GRAND SLAM MOSCOW 2011</v>
      </c>
      <c r="C948" t="str">
        <f>anotacoes!E948</f>
        <v>BISCHOF</v>
      </c>
      <c r="D948" t="str">
        <f>anotacoes!F948</f>
        <v>BRUYERE</v>
      </c>
      <c r="E948" t="s">
        <v>10325</v>
      </c>
      <c r="F948">
        <f>anotacoes!A948</f>
        <v>16</v>
      </c>
      <c r="G948">
        <f>anotacoes!B948</f>
        <v>86</v>
      </c>
      <c r="H948" t="str">
        <f>anotacoes!K948</f>
        <v xml:space="preserve"> 00:08:27,777</v>
      </c>
      <c r="I948" t="str">
        <f>anotacoes!L948</f>
        <v xml:space="preserve"> 00:08:33,379</v>
      </c>
      <c r="J948" t="str">
        <f>IF(L948="PAUSE",E948,IF(anotacoes!G952=conversao_anotacoes!C948,conversao_anotacoes!C948,conversao_anotacoes!D948))</f>
        <v>&lt;ARBITRO_DESCONHECIDO&gt;</v>
      </c>
      <c r="K948" t="str">
        <f t="shared" si="28"/>
        <v/>
      </c>
      <c r="L948" t="str">
        <f>UPPER(anotacoes!H948)</f>
        <v>PAUSE</v>
      </c>
      <c r="M948" t="str">
        <f>IF(OR(L948="ATTACK",L948="FINTA"),"&lt;TECNICA&gt;",UPPER(anotacoes!I948))</f>
        <v>&lt;NAO_CLASSIFICADO&gt;</v>
      </c>
      <c r="N948" t="str">
        <f>IF(OR(L948="ATTACK",L948="FINTA"),UPPER(anotacoes!I948),"")</f>
        <v/>
      </c>
      <c r="O948" s="6" t="str">
        <f>IF(anotacoes!N948=0,"",anotacoes!N948)</f>
        <v/>
      </c>
      <c r="P948" t="str">
        <f>IF(anotacoes!M948=0,"",UPPER(anotacoes!M948))</f>
        <v/>
      </c>
      <c r="Q948" t="str">
        <f t="shared" si="29"/>
        <v>INSERT INTO CONVERSAO_LUTA_ACAO (cd_conversao, id_luta, sequencia, momento_inicio, momento_fim, quem_faz, quem_sofre, acao_tipo, acao, tecnica, direcao, pontuacao) VALUES (1, 16, 86, TRIM(' 00:08:27,777'), TRIM(' 00:08:33,379'), '&lt;ARBITRO_DESCONHECIDO&gt;', '', 'PAUSE', '&lt;NAO_CLASSIFICADO&gt;', NULL, NULL, NULL)</v>
      </c>
      <c r="R948" t="s">
        <v>10327</v>
      </c>
    </row>
    <row r="949" spans="1:18" hidden="1" x14ac:dyDescent="0.25">
      <c r="A949" s="7">
        <f>anotacoes!D949</f>
        <v>40692</v>
      </c>
      <c r="B949" t="str">
        <f>anotacoes!C949</f>
        <v>GRAND SLAM MOSCOW 2011</v>
      </c>
      <c r="C949" t="str">
        <f>anotacoes!E949</f>
        <v>BISCHOF</v>
      </c>
      <c r="D949" t="str">
        <f>anotacoes!F949</f>
        <v>BRUYERE</v>
      </c>
      <c r="E949" t="s">
        <v>10325</v>
      </c>
      <c r="F949">
        <f>anotacoes!A949</f>
        <v>16</v>
      </c>
      <c r="G949">
        <f>anotacoes!B949</f>
        <v>87</v>
      </c>
      <c r="H949" t="str">
        <f>anotacoes!K949</f>
        <v xml:space="preserve"> 00:08:33,379</v>
      </c>
      <c r="I949" t="str">
        <f>anotacoes!L949</f>
        <v xml:space="preserve"> 00:08:35,991</v>
      </c>
      <c r="J949" t="str">
        <f>IF(L949="PAUSE",E949,IF(anotacoes!G953=conversao_anotacoes!C949,conversao_anotacoes!C949,conversao_anotacoes!D949))</f>
        <v>BISCHOF</v>
      </c>
      <c r="K949" t="str">
        <f t="shared" si="28"/>
        <v>BRUYERE</v>
      </c>
      <c r="L949" t="str">
        <f>UPPER(anotacoes!H949)</f>
        <v>DISPLACEMENT</v>
      </c>
      <c r="M949" t="str">
        <f>IF(OR(L949="ATTACK",L949="FINTA"),"&lt;TECNICA&gt;",UPPER(anotacoes!I949))</f>
        <v>2-3 STEP HESITANT RIGHT</v>
      </c>
      <c r="N949" t="str">
        <f>IF(OR(L949="ATTACK",L949="FINTA"),UPPER(anotacoes!I949),"")</f>
        <v/>
      </c>
      <c r="O949" s="6" t="str">
        <f>IF(anotacoes!N949=0,"",anotacoes!N949)</f>
        <v/>
      </c>
      <c r="P949" t="str">
        <f>IF(anotacoes!M949=0,"",UPPER(anotacoes!M949))</f>
        <v/>
      </c>
      <c r="Q949" t="str">
        <f t="shared" si="29"/>
        <v>INSERT INTO CONVERSAO_LUTA_ACAO (cd_conversao, id_luta, sequencia, momento_inicio, momento_fim, quem_faz, quem_sofre, acao_tipo, acao, tecnica, direcao, pontuacao) VALUES (1, 16, 87, TRIM(' 00:08:33,379'), TRIM(' 00:08:35,991'), 'BISCHOF', 'BRUYERE', 'DISPLACEMENT', '2-3 STEP HESITANT RIGHT', NULL, NULL, NULL)</v>
      </c>
      <c r="R949" t="s">
        <v>10327</v>
      </c>
    </row>
    <row r="950" spans="1:18" hidden="1" x14ac:dyDescent="0.25">
      <c r="A950" s="7">
        <f>anotacoes!D950</f>
        <v>40692</v>
      </c>
      <c r="B950" t="str">
        <f>anotacoes!C950</f>
        <v>GRAND SLAM MOSCOW 2011</v>
      </c>
      <c r="C950" t="str">
        <f>anotacoes!E950</f>
        <v>BISCHOF</v>
      </c>
      <c r="D950" t="str">
        <f>anotacoes!F950</f>
        <v>BRUYERE</v>
      </c>
      <c r="E950" t="s">
        <v>10325</v>
      </c>
      <c r="F950">
        <f>anotacoes!A950</f>
        <v>16</v>
      </c>
      <c r="G950">
        <f>anotacoes!B950</f>
        <v>88</v>
      </c>
      <c r="H950" t="str">
        <f>anotacoes!K950</f>
        <v xml:space="preserve"> 00:08:36,151</v>
      </c>
      <c r="I950" t="str">
        <f>anotacoes!L950</f>
        <v xml:space="preserve"> 00:08:38,383</v>
      </c>
      <c r="J950" t="str">
        <f>IF(L950="PAUSE",E950,IF(anotacoes!G954=conversao_anotacoes!C950,conversao_anotacoes!C950,conversao_anotacoes!D950))</f>
        <v>BISCHOF</v>
      </c>
      <c r="K950" t="str">
        <f t="shared" si="28"/>
        <v>BRUYERE</v>
      </c>
      <c r="L950" t="str">
        <f>UPPER(anotacoes!H950)</f>
        <v>DISPLACEMENT</v>
      </c>
      <c r="M950" t="str">
        <f>IF(OR(L950="ATTACK",L950="FINTA"),"&lt;TECNICA&gt;",UPPER(anotacoes!I950))</f>
        <v>TRY TO GRIP WITH CONTACT</v>
      </c>
      <c r="N950" t="str">
        <f>IF(OR(L950="ATTACK",L950="FINTA"),UPPER(anotacoes!I950),"")</f>
        <v/>
      </c>
      <c r="O950" s="6" t="str">
        <f>IF(anotacoes!N950=0,"",anotacoes!N950)</f>
        <v/>
      </c>
      <c r="P950" t="str">
        <f>IF(anotacoes!M950=0,"",UPPER(anotacoes!M950))</f>
        <v/>
      </c>
      <c r="Q950" t="str">
        <f t="shared" si="29"/>
        <v>INSERT INTO CONVERSAO_LUTA_ACAO (cd_conversao, id_luta, sequencia, momento_inicio, momento_fim, quem_faz, quem_sofre, acao_tipo, acao, tecnica, direcao, pontuacao) VALUES (1, 16, 88, TRIM(' 00:08:36,151'), TRIM(' 00:08:38,383'), 'BISCHOF', 'BRUYERE', 'DISPLACEMENT', 'TRY TO GRIP WITH CONTACT', NULL, NULL, NULL)</v>
      </c>
      <c r="R950" t="s">
        <v>10327</v>
      </c>
    </row>
    <row r="951" spans="1:18" hidden="1" x14ac:dyDescent="0.25">
      <c r="A951" s="7">
        <f>anotacoes!D951</f>
        <v>40692</v>
      </c>
      <c r="B951" t="str">
        <f>anotacoes!C951</f>
        <v>GRAND SLAM MOSCOW 2011</v>
      </c>
      <c r="C951" t="str">
        <f>anotacoes!E951</f>
        <v>BISCHOF</v>
      </c>
      <c r="D951" t="str">
        <f>anotacoes!F951</f>
        <v>BRUYERE</v>
      </c>
      <c r="E951" t="s">
        <v>10325</v>
      </c>
      <c r="F951">
        <f>anotacoes!A951</f>
        <v>16</v>
      </c>
      <c r="G951">
        <f>anotacoes!B951</f>
        <v>89</v>
      </c>
      <c r="H951" t="str">
        <f>anotacoes!K951</f>
        <v xml:space="preserve"> 00:08:38,383</v>
      </c>
      <c r="I951" t="str">
        <f>anotacoes!L951</f>
        <v xml:space="preserve"> 00:08:39,608</v>
      </c>
      <c r="J951" t="str">
        <f>IF(L951="PAUSE",E951,IF(anotacoes!G955=conversao_anotacoes!C951,conversao_anotacoes!C951,conversao_anotacoes!D951))</f>
        <v>BISCHOF</v>
      </c>
      <c r="K951" t="str">
        <f t="shared" si="28"/>
        <v>BRUYERE</v>
      </c>
      <c r="L951" t="str">
        <f>UPPER(anotacoes!H951)</f>
        <v>GRIP TIME</v>
      </c>
      <c r="M951" t="str">
        <f>IF(OR(L951="ATTACK",L951="FINTA"),"&lt;TECNICA&gt;",UPPER(anotacoes!I951))</f>
        <v>RIGHT COLLAR</v>
      </c>
      <c r="N951" t="str">
        <f>IF(OR(L951="ATTACK",L951="FINTA"),UPPER(anotacoes!I951),"")</f>
        <v/>
      </c>
      <c r="O951" s="6" t="str">
        <f>IF(anotacoes!N951=0,"",anotacoes!N951)</f>
        <v/>
      </c>
      <c r="P951" t="str">
        <f>IF(anotacoes!M951=0,"",UPPER(anotacoes!M951))</f>
        <v/>
      </c>
      <c r="Q951" t="str">
        <f t="shared" si="29"/>
        <v>INSERT INTO CONVERSAO_LUTA_ACAO (cd_conversao, id_luta, sequencia, momento_inicio, momento_fim, quem_faz, quem_sofre, acao_tipo, acao, tecnica, direcao, pontuacao) VALUES (1, 16, 89, TRIM(' 00:08:38,383'), TRIM(' 00:08:39,608'), 'BISCHOF', 'BRUYERE', 'GRIP TIME', 'RIGHT COLLAR', NULL, NULL, NULL)</v>
      </c>
      <c r="R951" t="s">
        <v>10327</v>
      </c>
    </row>
    <row r="952" spans="1:18" hidden="1" x14ac:dyDescent="0.25">
      <c r="A952" s="7">
        <f>anotacoes!D952</f>
        <v>40692</v>
      </c>
      <c r="B952" t="str">
        <f>anotacoes!C952</f>
        <v>GRAND SLAM MOSCOW 2011</v>
      </c>
      <c r="C952" t="str">
        <f>anotacoes!E952</f>
        <v>BISCHOF</v>
      </c>
      <c r="D952" t="str">
        <f>anotacoes!F952</f>
        <v>BRUYERE</v>
      </c>
      <c r="E952" t="s">
        <v>10325</v>
      </c>
      <c r="F952">
        <f>anotacoes!A952</f>
        <v>16</v>
      </c>
      <c r="G952">
        <f>anotacoes!B952</f>
        <v>90</v>
      </c>
      <c r="H952" t="str">
        <f>anotacoes!K952</f>
        <v xml:space="preserve"> 00:08:39,608</v>
      </c>
      <c r="I952" t="str">
        <f>anotacoes!L952</f>
        <v xml:space="preserve"> 00:08:46,223</v>
      </c>
      <c r="J952" t="str">
        <f>IF(L952="PAUSE",E952,IF(anotacoes!G956=conversao_anotacoes!C952,conversao_anotacoes!C952,conversao_anotacoes!D952))</f>
        <v>BISCHOF</v>
      </c>
      <c r="K952" t="str">
        <f t="shared" si="28"/>
        <v>BRUYERE</v>
      </c>
      <c r="L952" t="str">
        <f>UPPER(anotacoes!H952)</f>
        <v>DISPLACEMENT</v>
      </c>
      <c r="M952" t="str">
        <f>IF(OR(L952="ATTACK",L952="FINTA"),"&lt;TECNICA&gt;",UPPER(anotacoes!I952))</f>
        <v>TRY TO GRIP WITH CONTACT</v>
      </c>
      <c r="N952" t="str">
        <f>IF(OR(L952="ATTACK",L952="FINTA"),UPPER(anotacoes!I952),"")</f>
        <v/>
      </c>
      <c r="O952" s="6" t="str">
        <f>IF(anotacoes!N952=0,"",anotacoes!N952)</f>
        <v/>
      </c>
      <c r="P952" t="str">
        <f>IF(anotacoes!M952=0,"",UPPER(anotacoes!M952))</f>
        <v/>
      </c>
      <c r="Q952" t="str">
        <f t="shared" si="29"/>
        <v>INSERT INTO CONVERSAO_LUTA_ACAO (cd_conversao, id_luta, sequencia, momento_inicio, momento_fim, quem_faz, quem_sofre, acao_tipo, acao, tecnica, direcao, pontuacao) VALUES (1, 16, 90, TRIM(' 00:08:39,608'), TRIM(' 00:08:46,223'), 'BISCHOF', 'BRUYERE', 'DISPLACEMENT', 'TRY TO GRIP WITH CONTACT', NULL, NULL, NULL)</v>
      </c>
      <c r="R952" t="s">
        <v>10327</v>
      </c>
    </row>
    <row r="953" spans="1:18" hidden="1" x14ac:dyDescent="0.25">
      <c r="A953" s="7">
        <f>anotacoes!D953</f>
        <v>40692</v>
      </c>
      <c r="B953" t="str">
        <f>anotacoes!C953</f>
        <v>GRAND SLAM MOSCOW 2011</v>
      </c>
      <c r="C953" t="str">
        <f>anotacoes!E953</f>
        <v>BISCHOF</v>
      </c>
      <c r="D953" t="str">
        <f>anotacoes!F953</f>
        <v>BRUYERE</v>
      </c>
      <c r="E953" t="s">
        <v>10325</v>
      </c>
      <c r="F953">
        <f>anotacoes!A953</f>
        <v>16</v>
      </c>
      <c r="G953">
        <f>anotacoes!B953</f>
        <v>91</v>
      </c>
      <c r="H953" t="str">
        <f>anotacoes!K953</f>
        <v xml:space="preserve"> 00:08:46,382</v>
      </c>
      <c r="I953" t="str">
        <f>anotacoes!L953</f>
        <v xml:space="preserve"> 00:08:49,282</v>
      </c>
      <c r="J953" t="str">
        <f>IF(L953="PAUSE",E953,IF(anotacoes!G957=conversao_anotacoes!C953,conversao_anotacoes!C953,conversao_anotacoes!D953))</f>
        <v>BISCHOF</v>
      </c>
      <c r="K953" t="str">
        <f t="shared" si="28"/>
        <v>BRUYERE</v>
      </c>
      <c r="L953" t="str">
        <f>UPPER(anotacoes!H953)</f>
        <v>GRIP TIME</v>
      </c>
      <c r="M953" t="str">
        <f>IF(OR(L953="ATTACK",L953="FINTA"),"&lt;TECNICA&gt;",UPPER(anotacoes!I953))</f>
        <v>LEFT SLEEVE</v>
      </c>
      <c r="N953" t="str">
        <f>IF(OR(L953="ATTACK",L953="FINTA"),UPPER(anotacoes!I953),"")</f>
        <v/>
      </c>
      <c r="O953" s="6" t="str">
        <f>IF(anotacoes!N953=0,"",anotacoes!N953)</f>
        <v/>
      </c>
      <c r="P953" t="str">
        <f>IF(anotacoes!M953=0,"",UPPER(anotacoes!M953))</f>
        <v/>
      </c>
      <c r="Q953" t="str">
        <f t="shared" si="29"/>
        <v>INSERT INTO CONVERSAO_LUTA_ACAO (cd_conversao, id_luta, sequencia, momento_inicio, momento_fim, quem_faz, quem_sofre, acao_tipo, acao, tecnica, direcao, pontuacao) VALUES (1, 16, 91, TRIM(' 00:08:46,382'), TRIM(' 00:08:49,282'), 'BISCHOF', 'BRUYERE', 'GRIP TIME', 'LEFT SLEEVE', NULL, NULL, NULL)</v>
      </c>
      <c r="R953" t="s">
        <v>10327</v>
      </c>
    </row>
    <row r="954" spans="1:18" hidden="1" x14ac:dyDescent="0.25">
      <c r="A954" s="7">
        <f>anotacoes!D954</f>
        <v>40692</v>
      </c>
      <c r="B954" t="str">
        <f>anotacoes!C954</f>
        <v>GRAND SLAM MOSCOW 2011</v>
      </c>
      <c r="C954" t="str">
        <f>anotacoes!E954</f>
        <v>BISCHOF</v>
      </c>
      <c r="D954" t="str">
        <f>anotacoes!F954</f>
        <v>BRUYERE</v>
      </c>
      <c r="E954" t="s">
        <v>10325</v>
      </c>
      <c r="F954">
        <f>anotacoes!A954</f>
        <v>16</v>
      </c>
      <c r="G954">
        <f>anotacoes!B954</f>
        <v>92</v>
      </c>
      <c r="H954" t="str">
        <f>anotacoes!K954</f>
        <v xml:space="preserve"> 00:08:49,282</v>
      </c>
      <c r="I954" t="str">
        <f>anotacoes!L954</f>
        <v xml:space="preserve"> 00:08:57,521</v>
      </c>
      <c r="J954" t="str">
        <f>IF(L954="PAUSE",E954,IF(anotacoes!G958=conversao_anotacoes!C954,conversao_anotacoes!C954,conversao_anotacoes!D954))</f>
        <v>&lt;ARBITRO_DESCONHECIDO&gt;</v>
      </c>
      <c r="K954" t="str">
        <f t="shared" si="28"/>
        <v/>
      </c>
      <c r="L954" t="str">
        <f>UPPER(anotacoes!H954)</f>
        <v>PAUSE</v>
      </c>
      <c r="M954" t="str">
        <f>IF(OR(L954="ATTACK",L954="FINTA"),"&lt;TECNICA&gt;",UPPER(anotacoes!I954))</f>
        <v>&lt;NAO_CLASSIFICADO&gt;</v>
      </c>
      <c r="N954" t="str">
        <f>IF(OR(L954="ATTACK",L954="FINTA"),UPPER(anotacoes!I954),"")</f>
        <v/>
      </c>
      <c r="O954" s="6" t="str">
        <f>IF(anotacoes!N954=0,"",anotacoes!N954)</f>
        <v/>
      </c>
      <c r="P954" t="str">
        <f>IF(anotacoes!M954=0,"",UPPER(anotacoes!M954))</f>
        <v/>
      </c>
      <c r="Q954" t="str">
        <f t="shared" si="29"/>
        <v>INSERT INTO CONVERSAO_LUTA_ACAO (cd_conversao, id_luta, sequencia, momento_inicio, momento_fim, quem_faz, quem_sofre, acao_tipo, acao, tecnica, direcao, pontuacao) VALUES (1, 16, 92, TRIM(' 00:08:49,282'), TRIM(' 00:08:57,521'), '&lt;ARBITRO_DESCONHECIDO&gt;', '', 'PAUSE', '&lt;NAO_CLASSIFICADO&gt;', NULL, NULL, NULL)</v>
      </c>
      <c r="R954" t="s">
        <v>10327</v>
      </c>
    </row>
    <row r="955" spans="1:18" hidden="1" x14ac:dyDescent="0.25">
      <c r="A955" s="7">
        <f>anotacoes!D955</f>
        <v>40692</v>
      </c>
      <c r="B955" t="str">
        <f>anotacoes!C955</f>
        <v>GRAND SLAM MOSCOW 2011</v>
      </c>
      <c r="C955" t="str">
        <f>anotacoes!E955</f>
        <v>BISCHOF</v>
      </c>
      <c r="D955" t="str">
        <f>anotacoes!F955</f>
        <v>BRUYERE</v>
      </c>
      <c r="E955" t="s">
        <v>10325</v>
      </c>
      <c r="F955">
        <f>anotacoes!A955</f>
        <v>16</v>
      </c>
      <c r="G955">
        <f>anotacoes!B955</f>
        <v>93</v>
      </c>
      <c r="H955" t="str">
        <f>anotacoes!K955</f>
        <v xml:space="preserve"> 00:08:57,689</v>
      </c>
      <c r="I955" t="str">
        <f>anotacoes!L955</f>
        <v xml:space="preserve"> 00:08:59,500</v>
      </c>
      <c r="J955" t="str">
        <f>IF(L955="PAUSE",E955,IF(anotacoes!G959=conversao_anotacoes!C955,conversao_anotacoes!C955,conversao_anotacoes!D955))</f>
        <v>BISCHOF</v>
      </c>
      <c r="K955" t="str">
        <f t="shared" si="28"/>
        <v>BRUYERE</v>
      </c>
      <c r="L955" t="str">
        <f>UPPER(anotacoes!H955)</f>
        <v>DISPLACEMENT</v>
      </c>
      <c r="M955" t="str">
        <f>IF(OR(L955="ATTACK",L955="FINTA"),"&lt;TECNICA&gt;",UPPER(anotacoes!I955))</f>
        <v>2-3 STEP HESITANT RIGHT</v>
      </c>
      <c r="N955" t="str">
        <f>IF(OR(L955="ATTACK",L955="FINTA"),UPPER(anotacoes!I955),"")</f>
        <v/>
      </c>
      <c r="O955" s="6" t="str">
        <f>IF(anotacoes!N955=0,"",anotacoes!N955)</f>
        <v/>
      </c>
      <c r="P955" t="str">
        <f>IF(anotacoes!M955=0,"",UPPER(anotacoes!M955))</f>
        <v/>
      </c>
      <c r="Q955" t="str">
        <f t="shared" si="29"/>
        <v>INSERT INTO CONVERSAO_LUTA_ACAO (cd_conversao, id_luta, sequencia, momento_inicio, momento_fim, quem_faz, quem_sofre, acao_tipo, acao, tecnica, direcao, pontuacao) VALUES (1, 16, 93, TRIM(' 00:08:57,689'), TRIM(' 00:08:59,500'), 'BISCHOF', 'BRUYERE', 'DISPLACEMENT', '2-3 STEP HESITANT RIGHT', NULL, NULL, NULL)</v>
      </c>
      <c r="R955" t="s">
        <v>10327</v>
      </c>
    </row>
    <row r="956" spans="1:18" hidden="1" x14ac:dyDescent="0.25">
      <c r="A956" s="7">
        <f>anotacoes!D956</f>
        <v>40692</v>
      </c>
      <c r="B956" t="str">
        <f>anotacoes!C956</f>
        <v>GRAND SLAM MOSCOW 2011</v>
      </c>
      <c r="C956" t="str">
        <f>anotacoes!E956</f>
        <v>BISCHOF</v>
      </c>
      <c r="D956" t="str">
        <f>anotacoes!F956</f>
        <v>BRUYERE</v>
      </c>
      <c r="E956" t="s">
        <v>10325</v>
      </c>
      <c r="F956">
        <f>anotacoes!A956</f>
        <v>16</v>
      </c>
      <c r="G956">
        <f>anotacoes!B956</f>
        <v>94</v>
      </c>
      <c r="H956" t="str">
        <f>anotacoes!K956</f>
        <v xml:space="preserve"> 00:08:59,500</v>
      </c>
      <c r="I956" t="str">
        <f>anotacoes!L956</f>
        <v xml:space="preserve"> 00:08:59,781</v>
      </c>
      <c r="J956" t="str">
        <f>IF(L956="PAUSE",E956,IF(anotacoes!G960=conversao_anotacoes!C956,conversao_anotacoes!C956,conversao_anotacoes!D956))</f>
        <v>BISCHOF</v>
      </c>
      <c r="K956" t="str">
        <f t="shared" si="28"/>
        <v>BRUYERE</v>
      </c>
      <c r="L956" t="str">
        <f>UPPER(anotacoes!H956)</f>
        <v>GRIP TIME</v>
      </c>
      <c r="M956" t="str">
        <f>IF(OR(L956="ATTACK",L956="FINTA"),"&lt;TECNICA&gt;",UPPER(anotacoes!I956))</f>
        <v>RIGHT SLEEVE</v>
      </c>
      <c r="N956" t="str">
        <f>IF(OR(L956="ATTACK",L956="FINTA"),UPPER(anotacoes!I956),"")</f>
        <v/>
      </c>
      <c r="O956" s="6" t="str">
        <f>IF(anotacoes!N956=0,"",anotacoes!N956)</f>
        <v/>
      </c>
      <c r="P956" t="str">
        <f>IF(anotacoes!M956=0,"",UPPER(anotacoes!M956))</f>
        <v/>
      </c>
      <c r="Q956" t="str">
        <f t="shared" si="29"/>
        <v>INSERT INTO CONVERSAO_LUTA_ACAO (cd_conversao, id_luta, sequencia, momento_inicio, momento_fim, quem_faz, quem_sofre, acao_tipo, acao, tecnica, direcao, pontuacao) VALUES (1, 16, 94, TRIM(' 00:08:59,500'), TRIM(' 00:08:59,781'), 'BISCHOF', 'BRUYERE', 'GRIP TIME', 'RIGHT SLEEVE', NULL, NULL, NULL)</v>
      </c>
      <c r="R956" t="s">
        <v>10327</v>
      </c>
    </row>
    <row r="957" spans="1:18" hidden="1" x14ac:dyDescent="0.25">
      <c r="A957" s="7">
        <f>anotacoes!D957</f>
        <v>40692</v>
      </c>
      <c r="B957" t="str">
        <f>anotacoes!C957</f>
        <v>GRAND SLAM MOSCOW 2011</v>
      </c>
      <c r="C957" t="str">
        <f>anotacoes!E957</f>
        <v>BISCHOF</v>
      </c>
      <c r="D957" t="str">
        <f>anotacoes!F957</f>
        <v>BRUYERE</v>
      </c>
      <c r="E957" t="s">
        <v>10325</v>
      </c>
      <c r="F957">
        <f>anotacoes!A957</f>
        <v>16</v>
      </c>
      <c r="G957">
        <f>anotacoes!B957</f>
        <v>95</v>
      </c>
      <c r="H957" t="str">
        <f>anotacoes!K957</f>
        <v xml:space="preserve"> 00:08:59,781</v>
      </c>
      <c r="I957" t="str">
        <f>anotacoes!L957</f>
        <v xml:space="preserve"> 00:09:02,457</v>
      </c>
      <c r="J957" t="str">
        <f>IF(L957="PAUSE",E957,IF(anotacoes!G961=conversao_anotacoes!C957,conversao_anotacoes!C957,conversao_anotacoes!D957))</f>
        <v>BISCHOF</v>
      </c>
      <c r="K957" t="str">
        <f t="shared" si="28"/>
        <v>BRUYERE</v>
      </c>
      <c r="L957" t="str">
        <f>UPPER(anotacoes!H957)</f>
        <v>ATTACK</v>
      </c>
      <c r="M957" t="str">
        <f>IF(OR(L957="ATTACK",L957="FINTA"),"&lt;TECNICA&gt;",UPPER(anotacoes!I957))</f>
        <v>&lt;TECNICA&gt;</v>
      </c>
      <c r="N957" t="str">
        <f>IF(OR(L957="ATTACK",L957="FINTA"),UPPER(anotacoes!I957),"")</f>
        <v>OUCHI GARI</v>
      </c>
      <c r="O957" s="6">
        <f>IF(anotacoes!N957=0,"",anotacoes!N957)</f>
        <v>6</v>
      </c>
      <c r="P957" t="str">
        <f>IF(anotacoes!M957=0,"",UPPER(anotacoes!M957))</f>
        <v/>
      </c>
      <c r="Q957" t="str">
        <f t="shared" si="29"/>
        <v>INSERT INTO CONVERSAO_LUTA_ACAO (cd_conversao, id_luta, sequencia, momento_inicio, momento_fim, quem_faz, quem_sofre, acao_tipo, acao, tecnica, direcao, pontuacao) VALUES (1, 16, 95, TRIM(' 00:08:59,781'), TRIM(' 00:09:02,457'), 'BISCHOF', 'BRUYERE', 'ATTACK', '&lt;TECNICA&gt;', 'OUCHI GARI', 6, NULL)</v>
      </c>
      <c r="R957" t="s">
        <v>10327</v>
      </c>
    </row>
    <row r="958" spans="1:18" hidden="1" x14ac:dyDescent="0.25">
      <c r="A958" s="7">
        <f>anotacoes!D958</f>
        <v>40692</v>
      </c>
      <c r="B958" t="str">
        <f>anotacoes!C958</f>
        <v>GRAND SLAM MOSCOW 2011</v>
      </c>
      <c r="C958" t="str">
        <f>anotacoes!E958</f>
        <v>BISCHOF</v>
      </c>
      <c r="D958" t="str">
        <f>anotacoes!F958</f>
        <v>BRUYERE</v>
      </c>
      <c r="E958" t="s">
        <v>10325</v>
      </c>
      <c r="F958">
        <f>anotacoes!A958</f>
        <v>16</v>
      </c>
      <c r="G958">
        <f>anotacoes!B958</f>
        <v>96</v>
      </c>
      <c r="H958" t="str">
        <f>anotacoes!K958</f>
        <v xml:space="preserve"> 00:09:02,457</v>
      </c>
      <c r="I958" t="str">
        <f>anotacoes!L958</f>
        <v xml:space="preserve"> 00:09:03,274</v>
      </c>
      <c r="J958" t="str">
        <f>IF(L958="PAUSE",E958,IF(anotacoes!G962=conversao_anotacoes!C958,conversao_anotacoes!C958,conversao_anotacoes!D958))</f>
        <v>BISCHOF</v>
      </c>
      <c r="K958" t="str">
        <f t="shared" si="28"/>
        <v>BRUYERE</v>
      </c>
      <c r="L958" t="str">
        <f>UPPER(anotacoes!H958)</f>
        <v>ATTACK</v>
      </c>
      <c r="M958" t="str">
        <f>IF(OR(L958="ATTACK",L958="FINTA"),"&lt;TECNICA&gt;",UPPER(anotacoes!I958))</f>
        <v>&lt;TECNICA&gt;</v>
      </c>
      <c r="N958" t="str">
        <f>IF(OR(L958="ATTACK",L958="FINTA"),UPPER(anotacoes!I958),"")</f>
        <v>SUMI GAESHI</v>
      </c>
      <c r="O958" s="6">
        <f>IF(anotacoes!N958=0,"",anotacoes!N958)</f>
        <v>4</v>
      </c>
      <c r="P958" t="str">
        <f>IF(anotacoes!M958=0,"",UPPER(anotacoes!M958))</f>
        <v/>
      </c>
      <c r="Q958" t="str">
        <f t="shared" si="29"/>
        <v>INSERT INTO CONVERSAO_LUTA_ACAO (cd_conversao, id_luta, sequencia, momento_inicio, momento_fim, quem_faz, quem_sofre, acao_tipo, acao, tecnica, direcao, pontuacao) VALUES (1, 16, 96, TRIM(' 00:09:02,457'), TRIM(' 00:09:03,274'), 'BISCHOF', 'BRUYERE', 'ATTACK', '&lt;TECNICA&gt;', 'SUMI GAESHI', 4, NULL)</v>
      </c>
      <c r="R958" t="s">
        <v>10327</v>
      </c>
    </row>
    <row r="959" spans="1:18" hidden="1" x14ac:dyDescent="0.25">
      <c r="A959" s="7">
        <f>anotacoes!D959</f>
        <v>40692</v>
      </c>
      <c r="B959" t="str">
        <f>anotacoes!C959</f>
        <v>GRAND SLAM MOSCOW 2011</v>
      </c>
      <c r="C959" t="str">
        <f>anotacoes!E959</f>
        <v>BISCHOF</v>
      </c>
      <c r="D959" t="str">
        <f>anotacoes!F959</f>
        <v>BRUYERE</v>
      </c>
      <c r="E959" t="s">
        <v>10325</v>
      </c>
      <c r="F959">
        <f>anotacoes!A959</f>
        <v>16</v>
      </c>
      <c r="G959">
        <f>anotacoes!B959</f>
        <v>97</v>
      </c>
      <c r="H959" t="str">
        <f>anotacoes!K959</f>
        <v xml:space="preserve"> 00:09:03,274</v>
      </c>
      <c r="I959" t="str">
        <f>anotacoes!L959</f>
        <v xml:space="preserve"> 00:09:05,359</v>
      </c>
      <c r="J959" t="str">
        <f>IF(L959="PAUSE",E959,IF(anotacoes!G963=conversao_anotacoes!C959,conversao_anotacoes!C959,conversao_anotacoes!D959))</f>
        <v>BISCHOF</v>
      </c>
      <c r="K959" t="str">
        <f t="shared" si="28"/>
        <v>BRUYERE</v>
      </c>
      <c r="L959" t="str">
        <f>UPPER(anotacoes!H959)</f>
        <v>TRANSITION</v>
      </c>
      <c r="M959" t="str">
        <f>IF(OR(L959="ATTACK",L959="FINTA"),"&lt;TECNICA&gt;",UPPER(anotacoes!I959))</f>
        <v>WITH ATTACK</v>
      </c>
      <c r="N959" t="str">
        <f>IF(OR(L959="ATTACK",L959="FINTA"),UPPER(anotacoes!I959),"")</f>
        <v/>
      </c>
      <c r="O959" s="6" t="str">
        <f>IF(anotacoes!N959=0,"",anotacoes!N959)</f>
        <v/>
      </c>
      <c r="P959" t="str">
        <f>IF(anotacoes!M959=0,"",UPPER(anotacoes!M959))</f>
        <v/>
      </c>
      <c r="Q959" t="str">
        <f t="shared" si="29"/>
        <v>INSERT INTO CONVERSAO_LUTA_ACAO (cd_conversao, id_luta, sequencia, momento_inicio, momento_fim, quem_faz, quem_sofre, acao_tipo, acao, tecnica, direcao, pontuacao) VALUES (1, 16, 97, TRIM(' 00:09:03,274'), TRIM(' 00:09:05,359'), 'BISCHOF', 'BRUYERE', 'TRANSITION', 'WITH ATTACK', NULL, NULL, NULL)</v>
      </c>
      <c r="R959" t="s">
        <v>10327</v>
      </c>
    </row>
    <row r="960" spans="1:18" hidden="1" x14ac:dyDescent="0.25">
      <c r="A960" s="7">
        <f>anotacoes!D960</f>
        <v>40692</v>
      </c>
      <c r="B960" t="str">
        <f>anotacoes!C960</f>
        <v>GRAND SLAM MOSCOW 2011</v>
      </c>
      <c r="C960" t="str">
        <f>anotacoes!E960</f>
        <v>BISCHOF</v>
      </c>
      <c r="D960" t="str">
        <f>anotacoes!F960</f>
        <v>BRUYERE</v>
      </c>
      <c r="E960" t="s">
        <v>10325</v>
      </c>
      <c r="F960">
        <f>anotacoes!A960</f>
        <v>16</v>
      </c>
      <c r="G960">
        <f>anotacoes!B960</f>
        <v>98</v>
      </c>
      <c r="H960" t="str">
        <f>anotacoes!K960</f>
        <v xml:space="preserve"> 00:09:05,529</v>
      </c>
      <c r="I960" t="str">
        <f>anotacoes!L960</f>
        <v xml:space="preserve"> 00:09:11,132</v>
      </c>
      <c r="J960" t="str">
        <f>IF(L960="PAUSE",E960,IF(anotacoes!G964=conversao_anotacoes!C960,conversao_anotacoes!C960,conversao_anotacoes!D960))</f>
        <v>BISCHOF</v>
      </c>
      <c r="K960" t="str">
        <f t="shared" si="28"/>
        <v>BRUYERE</v>
      </c>
      <c r="L960" t="str">
        <f>UPPER(anotacoes!H960)</f>
        <v>GROUNDWORK COMBAT</v>
      </c>
      <c r="M960" t="str">
        <f>IF(OR(L960="ATTACK",L960="FINTA"),"&lt;TECNICA&gt;",UPPER(anotacoes!I960))</f>
        <v>TRYING TO ATTACK</v>
      </c>
      <c r="N960" t="str">
        <f>IF(OR(L960="ATTACK",L960="FINTA"),UPPER(anotacoes!I960),"")</f>
        <v/>
      </c>
      <c r="O960" s="6" t="str">
        <f>IF(anotacoes!N960=0,"",anotacoes!N960)</f>
        <v/>
      </c>
      <c r="P960" t="str">
        <f>IF(anotacoes!M960=0,"",UPPER(anotacoes!M960))</f>
        <v/>
      </c>
      <c r="Q960" t="str">
        <f t="shared" si="29"/>
        <v>INSERT INTO CONVERSAO_LUTA_ACAO (cd_conversao, id_luta, sequencia, momento_inicio, momento_fim, quem_faz, quem_sofre, acao_tipo, acao, tecnica, direcao, pontuacao) VALUES (1, 16, 98, TRIM(' 00:09:05,529'), TRIM(' 00:09:11,132'), 'BISCHOF', 'BRUYERE', 'GROUNDWORK COMBAT', 'TRYING TO ATTACK', NULL, NULL, NULL)</v>
      </c>
      <c r="R960" t="s">
        <v>10327</v>
      </c>
    </row>
    <row r="961" spans="1:18" hidden="1" x14ac:dyDescent="0.25">
      <c r="A961" s="7">
        <f>anotacoes!D961</f>
        <v>40692</v>
      </c>
      <c r="B961" t="str">
        <f>anotacoes!C961</f>
        <v>GRAND SLAM MOSCOW 2011</v>
      </c>
      <c r="C961" t="str">
        <f>anotacoes!E961</f>
        <v>BISCHOF</v>
      </c>
      <c r="D961" t="str">
        <f>anotacoes!F961</f>
        <v>BRUYERE</v>
      </c>
      <c r="E961" t="s">
        <v>10325</v>
      </c>
      <c r="F961">
        <f>anotacoes!A961</f>
        <v>16</v>
      </c>
      <c r="G961">
        <f>anotacoes!B961</f>
        <v>99</v>
      </c>
      <c r="H961" t="str">
        <f>anotacoes!K961</f>
        <v xml:space="preserve"> 00:09:11,287</v>
      </c>
      <c r="I961" t="str">
        <f>anotacoes!L961</f>
        <v xml:space="preserve"> 00:10:07,573</v>
      </c>
      <c r="J961" t="str">
        <f>IF(L961="PAUSE",E961,IF(anotacoes!G965=conversao_anotacoes!C961,conversao_anotacoes!C961,conversao_anotacoes!D961))</f>
        <v>&lt;ARBITRO_DESCONHECIDO&gt;</v>
      </c>
      <c r="K961" t="str">
        <f t="shared" si="28"/>
        <v/>
      </c>
      <c r="L961" t="str">
        <f>UPPER(anotacoes!H961)</f>
        <v>PAUSE</v>
      </c>
      <c r="M961" t="str">
        <f>IF(OR(L961="ATTACK",L961="FINTA"),"&lt;TECNICA&gt;",UPPER(anotacoes!I961))</f>
        <v>AID</v>
      </c>
      <c r="N961" t="str">
        <f>IF(OR(L961="ATTACK",L961="FINTA"),UPPER(anotacoes!I961),"")</f>
        <v/>
      </c>
      <c r="O961" s="6" t="str">
        <f>IF(anotacoes!N961=0,"",anotacoes!N961)</f>
        <v/>
      </c>
      <c r="P961" t="str">
        <f>IF(anotacoes!M961=0,"",UPPER(anotacoes!M961))</f>
        <v/>
      </c>
      <c r="Q961" t="str">
        <f t="shared" si="29"/>
        <v>INSERT INTO CONVERSAO_LUTA_ACAO (cd_conversao, id_luta, sequencia, momento_inicio, momento_fim, quem_faz, quem_sofre, acao_tipo, acao, tecnica, direcao, pontuacao) VALUES (1, 16, 99, TRIM(' 00:09:11,287'), TRIM(' 00:10:07,573'), '&lt;ARBITRO_DESCONHECIDO&gt;', '', 'PAUSE', 'AID', NULL, NULL, NULL)</v>
      </c>
      <c r="R961" t="s">
        <v>10327</v>
      </c>
    </row>
    <row r="962" spans="1:18" hidden="1" x14ac:dyDescent="0.25">
      <c r="A962" s="7">
        <f>anotacoes!D962</f>
        <v>40692</v>
      </c>
      <c r="B962" t="str">
        <f>anotacoes!C962</f>
        <v>GRAND SLAM MOSCOW 2011</v>
      </c>
      <c r="C962" t="str">
        <f>anotacoes!E962</f>
        <v>BISCHOF</v>
      </c>
      <c r="D962" t="str">
        <f>anotacoes!F962</f>
        <v>BRUYERE</v>
      </c>
      <c r="E962" t="s">
        <v>10325</v>
      </c>
      <c r="F962">
        <f>anotacoes!A962</f>
        <v>16</v>
      </c>
      <c r="G962">
        <f>anotacoes!B962</f>
        <v>100</v>
      </c>
      <c r="H962" t="str">
        <f>anotacoes!K962</f>
        <v xml:space="preserve"> 00:10:07,744</v>
      </c>
      <c r="I962" t="str">
        <f>anotacoes!L962</f>
        <v xml:space="preserve"> 00:10:10,878</v>
      </c>
      <c r="J962" t="str">
        <f>IF(L962="PAUSE",E962,IF(anotacoes!G966=conversao_anotacoes!C962,conversao_anotacoes!C962,conversao_anotacoes!D962))</f>
        <v>BISCHOF</v>
      </c>
      <c r="K962" t="str">
        <f t="shared" si="28"/>
        <v>BRUYERE</v>
      </c>
      <c r="L962" t="str">
        <f>UPPER(anotacoes!H962)</f>
        <v>DISPLACEMENT</v>
      </c>
      <c r="M962" t="str">
        <f>IF(OR(L962="ATTACK",L962="FINTA"),"&lt;TECNICA&gt;",UPPER(anotacoes!I962))</f>
        <v>2-3 STEP HESITANT RIGHT</v>
      </c>
      <c r="N962" t="str">
        <f>IF(OR(L962="ATTACK",L962="FINTA"),UPPER(anotacoes!I962),"")</f>
        <v/>
      </c>
      <c r="O962" s="6" t="str">
        <f>IF(anotacoes!N962=0,"",anotacoes!N962)</f>
        <v/>
      </c>
      <c r="P962" t="str">
        <f>IF(anotacoes!M962=0,"",UPPER(anotacoes!M962))</f>
        <v/>
      </c>
      <c r="Q962" t="str">
        <f t="shared" si="29"/>
        <v>INSERT INTO CONVERSAO_LUTA_ACAO (cd_conversao, id_luta, sequencia, momento_inicio, momento_fim, quem_faz, quem_sofre, acao_tipo, acao, tecnica, direcao, pontuacao) VALUES (1, 16, 100, TRIM(' 00:10:07,744'), TRIM(' 00:10:10,878'), 'BISCHOF', 'BRUYERE', 'DISPLACEMENT', '2-3 STEP HESITANT RIGHT', NULL, NULL, NULL)</v>
      </c>
      <c r="R962" t="s">
        <v>10327</v>
      </c>
    </row>
    <row r="963" spans="1:18" hidden="1" x14ac:dyDescent="0.25">
      <c r="A963" s="7">
        <f>anotacoes!D963</f>
        <v>40692</v>
      </c>
      <c r="B963" t="str">
        <f>anotacoes!C963</f>
        <v>GRAND SLAM MOSCOW 2011</v>
      </c>
      <c r="C963" t="str">
        <f>anotacoes!E963</f>
        <v>BISCHOF</v>
      </c>
      <c r="D963" t="str">
        <f>anotacoes!F963</f>
        <v>BRUYERE</v>
      </c>
      <c r="E963" t="s">
        <v>10325</v>
      </c>
      <c r="F963">
        <f>anotacoes!A963</f>
        <v>16</v>
      </c>
      <c r="G963">
        <f>anotacoes!B963</f>
        <v>101</v>
      </c>
      <c r="H963" t="str">
        <f>anotacoes!K963</f>
        <v xml:space="preserve"> 00:10:11,112</v>
      </c>
      <c r="I963" t="str">
        <f>anotacoes!L963</f>
        <v xml:space="preserve"> 00:10:13,312</v>
      </c>
      <c r="J963" t="str">
        <f>IF(L963="PAUSE",E963,IF(anotacoes!G967=conversao_anotacoes!C963,conversao_anotacoes!C963,conversao_anotacoes!D963))</f>
        <v>BISCHOF</v>
      </c>
      <c r="K963" t="str">
        <f t="shared" ref="K963:K1026" si="30">IF(J963=E963,"",IF(J963=C963,D963,C963))</f>
        <v>BRUYERE</v>
      </c>
      <c r="L963" t="str">
        <f>UPPER(anotacoes!H963)</f>
        <v>DISPLACEMENT</v>
      </c>
      <c r="M963" t="str">
        <f>IF(OR(L963="ATTACK",L963="FINTA"),"&lt;TECNICA&gt;",UPPER(anotacoes!I963))</f>
        <v>TRY TO GRIP WITH CONTACT</v>
      </c>
      <c r="N963" t="str">
        <f>IF(OR(L963="ATTACK",L963="FINTA"),UPPER(anotacoes!I963),"")</f>
        <v/>
      </c>
      <c r="O963" s="6" t="str">
        <f>IF(anotacoes!N963=0,"",anotacoes!N963)</f>
        <v/>
      </c>
      <c r="P963" t="str">
        <f>IF(anotacoes!M963=0,"",UPPER(anotacoes!M963))</f>
        <v/>
      </c>
      <c r="Q963" t="str">
        <f t="shared" ref="Q963:Q1026" si="31">CONCATENATE("INSERT INTO CONVERSAO_LUTA_ACAO (cd_conversao, id_luta, sequencia, momento_inicio, momento_fim, quem_faz, quem_sofre, acao_tipo, acao, tecnica, direcao, pontuacao) VALUES (1, ",F963,", ",G963,", ","TRIM('",H963,"')",", ","TRIM('",I963,"')",", ","'",J963,"'",", ","'",K963,"'",", ","'",L963,"'",", ","'",M963,"'",", ",IF(N963="","NULL",CONCATENATE("'",N963,"'")),", ",IF(O963="","NULL",O963),", ",IF(P963="","NULL",CONCATENATE("'",P963,"'")),")")</f>
        <v>INSERT INTO CONVERSAO_LUTA_ACAO (cd_conversao, id_luta, sequencia, momento_inicio, momento_fim, quem_faz, quem_sofre, acao_tipo, acao, tecnica, direcao, pontuacao) VALUES (1, 16, 101, TRIM(' 00:10:11,112'), TRIM(' 00:10:13,312'), 'BISCHOF', 'BRUYERE', 'DISPLACEMENT', 'TRY TO GRIP WITH CONTACT', NULL, NULL, NULL)</v>
      </c>
      <c r="R963" t="s">
        <v>10327</v>
      </c>
    </row>
    <row r="964" spans="1:18" hidden="1" x14ac:dyDescent="0.25">
      <c r="A964" s="7">
        <f>anotacoes!D964</f>
        <v>40692</v>
      </c>
      <c r="B964" t="str">
        <f>anotacoes!C964</f>
        <v>GRAND SLAM MOSCOW 2011</v>
      </c>
      <c r="C964" t="str">
        <f>anotacoes!E964</f>
        <v>BISCHOF</v>
      </c>
      <c r="D964" t="str">
        <f>anotacoes!F964</f>
        <v>BRUYERE</v>
      </c>
      <c r="E964" t="s">
        <v>10325</v>
      </c>
      <c r="F964">
        <f>anotacoes!A964</f>
        <v>16</v>
      </c>
      <c r="G964">
        <f>anotacoes!B964</f>
        <v>102</v>
      </c>
      <c r="H964" t="str">
        <f>anotacoes!K964</f>
        <v xml:space="preserve"> 00:10:13,452</v>
      </c>
      <c r="I964" t="str">
        <f>anotacoes!L964</f>
        <v xml:space="preserve"> 00:10:18,351</v>
      </c>
      <c r="J964" t="str">
        <f>IF(L964="PAUSE",E964,IF(anotacoes!G968=conversao_anotacoes!C964,conversao_anotacoes!C964,conversao_anotacoes!D964))</f>
        <v>BISCHOF</v>
      </c>
      <c r="K964" t="str">
        <f t="shared" si="30"/>
        <v>BRUYERE</v>
      </c>
      <c r="L964" t="str">
        <f>UPPER(anotacoes!H964)</f>
        <v>GRIP TIME</v>
      </c>
      <c r="M964" t="str">
        <f>IF(OR(L964="ATTACK",L964="FINTA"),"&lt;TECNICA&gt;",UPPER(anotacoes!I964))</f>
        <v>RIGHT SLEEVE LEFT SLEEVE</v>
      </c>
      <c r="N964" t="str">
        <f>IF(OR(L964="ATTACK",L964="FINTA"),UPPER(anotacoes!I964),"")</f>
        <v/>
      </c>
      <c r="O964" s="6" t="str">
        <f>IF(anotacoes!N964=0,"",anotacoes!N964)</f>
        <v/>
      </c>
      <c r="P964" t="str">
        <f>IF(anotacoes!M964=0,"",UPPER(anotacoes!M964))</f>
        <v/>
      </c>
      <c r="Q964" t="str">
        <f t="shared" si="31"/>
        <v>INSERT INTO CONVERSAO_LUTA_ACAO (cd_conversao, id_luta, sequencia, momento_inicio, momento_fim, quem_faz, quem_sofre, acao_tipo, acao, tecnica, direcao, pontuacao) VALUES (1, 16, 102, TRIM(' 00:10:13,452'), TRIM(' 00:10:18,351'), 'BISCHOF', 'BRUYERE', 'GRIP TIME', 'RIGHT SLEEVE LEFT SLEEVE', NULL, NULL, NULL)</v>
      </c>
      <c r="R964" t="s">
        <v>10327</v>
      </c>
    </row>
    <row r="965" spans="1:18" hidden="1" x14ac:dyDescent="0.25">
      <c r="A965" s="7">
        <f>anotacoes!D965</f>
        <v>40692</v>
      </c>
      <c r="B965" t="str">
        <f>anotacoes!C965</f>
        <v>GRAND SLAM MOSCOW 2011</v>
      </c>
      <c r="C965" t="str">
        <f>anotacoes!E965</f>
        <v>BISCHOF</v>
      </c>
      <c r="D965" t="str">
        <f>anotacoes!F965</f>
        <v>BRUYERE</v>
      </c>
      <c r="E965" t="s">
        <v>10325</v>
      </c>
      <c r="F965">
        <f>anotacoes!A965</f>
        <v>16</v>
      </c>
      <c r="G965">
        <f>anotacoes!B965</f>
        <v>103</v>
      </c>
      <c r="H965" t="str">
        <f>anotacoes!K965</f>
        <v xml:space="preserve"> 00:10:18,351</v>
      </c>
      <c r="I965" t="str">
        <f>anotacoes!L965</f>
        <v xml:space="preserve"> 00:10:19,907</v>
      </c>
      <c r="J965" t="str">
        <f>IF(L965="PAUSE",E965,IF(anotacoes!G969=conversao_anotacoes!C965,conversao_anotacoes!C965,conversao_anotacoes!D965))</f>
        <v>BISCHOF</v>
      </c>
      <c r="K965" t="str">
        <f t="shared" si="30"/>
        <v>BRUYERE</v>
      </c>
      <c r="L965" t="str">
        <f>UPPER(anotacoes!H965)</f>
        <v>DISPLACEMENT</v>
      </c>
      <c r="M965" t="str">
        <f>IF(OR(L965="ATTACK",L965="FINTA"),"&lt;TECNICA&gt;",UPPER(anotacoes!I965))</f>
        <v>TRY TO GRIP WITH CONTACT</v>
      </c>
      <c r="N965" t="str">
        <f>IF(OR(L965="ATTACK",L965="FINTA"),UPPER(anotacoes!I965),"")</f>
        <v/>
      </c>
      <c r="O965" s="6" t="str">
        <f>IF(anotacoes!N965=0,"",anotacoes!N965)</f>
        <v/>
      </c>
      <c r="P965" t="str">
        <f>IF(anotacoes!M965=0,"",UPPER(anotacoes!M965))</f>
        <v/>
      </c>
      <c r="Q965" t="str">
        <f t="shared" si="31"/>
        <v>INSERT INTO CONVERSAO_LUTA_ACAO (cd_conversao, id_luta, sequencia, momento_inicio, momento_fim, quem_faz, quem_sofre, acao_tipo, acao, tecnica, direcao, pontuacao) VALUES (1, 16, 103, TRIM(' 00:10:18,351'), TRIM(' 00:10:19,907'), 'BISCHOF', 'BRUYERE', 'DISPLACEMENT', 'TRY TO GRIP WITH CONTACT', NULL, NULL, NULL)</v>
      </c>
      <c r="R965" t="s">
        <v>10327</v>
      </c>
    </row>
    <row r="966" spans="1:18" hidden="1" x14ac:dyDescent="0.25">
      <c r="A966" s="7">
        <f>anotacoes!D966</f>
        <v>40692</v>
      </c>
      <c r="B966" t="str">
        <f>anotacoes!C966</f>
        <v>GRAND SLAM MOSCOW 2011</v>
      </c>
      <c r="C966" t="str">
        <f>anotacoes!E966</f>
        <v>BISCHOF</v>
      </c>
      <c r="D966" t="str">
        <f>anotacoes!F966</f>
        <v>BRUYERE</v>
      </c>
      <c r="E966" t="s">
        <v>10325</v>
      </c>
      <c r="F966">
        <f>anotacoes!A966</f>
        <v>16</v>
      </c>
      <c r="G966">
        <f>anotacoes!B966</f>
        <v>104</v>
      </c>
      <c r="H966" t="str">
        <f>anotacoes!K966</f>
        <v xml:space="preserve"> 00:10:19,907</v>
      </c>
      <c r="I966" t="str">
        <f>anotacoes!L966</f>
        <v xml:space="preserve"> 00:10:19,907</v>
      </c>
      <c r="J966" t="str">
        <f>IF(L966="PAUSE",E966,IF(anotacoes!G970=conversao_anotacoes!C966,conversao_anotacoes!C966,conversao_anotacoes!D966))</f>
        <v>BISCHOF</v>
      </c>
      <c r="K966" t="str">
        <f t="shared" si="30"/>
        <v>BRUYERE</v>
      </c>
      <c r="L966" t="str">
        <f>UPPER(anotacoes!H966)</f>
        <v>GRIP TIME</v>
      </c>
      <c r="M966" t="str">
        <f>IF(OR(L966="ATTACK",L966="FINTA"),"&lt;TECNICA&gt;",UPPER(anotacoes!I966))</f>
        <v>LEFT COLLAR</v>
      </c>
      <c r="N966" t="str">
        <f>IF(OR(L966="ATTACK",L966="FINTA"),UPPER(anotacoes!I966),"")</f>
        <v/>
      </c>
      <c r="O966" s="6" t="str">
        <f>IF(anotacoes!N966=0,"",anotacoes!N966)</f>
        <v/>
      </c>
      <c r="P966" t="str">
        <f>IF(anotacoes!M966=0,"",UPPER(anotacoes!M966))</f>
        <v/>
      </c>
      <c r="Q966" t="str">
        <f t="shared" si="31"/>
        <v>INSERT INTO CONVERSAO_LUTA_ACAO (cd_conversao, id_luta, sequencia, momento_inicio, momento_fim, quem_faz, quem_sofre, acao_tipo, acao, tecnica, direcao, pontuacao) VALUES (1, 16, 104, TRIM(' 00:10:19,907'), TRIM(' 00:10:19,907'), 'BISCHOF', 'BRUYERE', 'GRIP TIME', 'LEFT COLLAR', NULL, NULL, NULL)</v>
      </c>
      <c r="R966" t="s">
        <v>10327</v>
      </c>
    </row>
    <row r="967" spans="1:18" hidden="1" x14ac:dyDescent="0.25">
      <c r="A967" s="7">
        <f>anotacoes!D967</f>
        <v>40692</v>
      </c>
      <c r="B967" t="str">
        <f>anotacoes!C967</f>
        <v>GRAND SLAM MOSCOW 2011</v>
      </c>
      <c r="C967" t="str">
        <f>anotacoes!E967</f>
        <v>BISCHOF</v>
      </c>
      <c r="D967" t="str">
        <f>anotacoes!F967</f>
        <v>BRUYERE</v>
      </c>
      <c r="E967" t="s">
        <v>10325</v>
      </c>
      <c r="F967">
        <f>anotacoes!A967</f>
        <v>16</v>
      </c>
      <c r="G967">
        <f>anotacoes!B967</f>
        <v>105</v>
      </c>
      <c r="H967" t="str">
        <f>anotacoes!K967</f>
        <v xml:space="preserve"> 00:10:19,907</v>
      </c>
      <c r="I967" t="str">
        <f>anotacoes!L967</f>
        <v xml:space="preserve"> 00:10:20,977</v>
      </c>
      <c r="J967" t="str">
        <f>IF(L967="PAUSE",E967,IF(anotacoes!G971=conversao_anotacoes!C967,conversao_anotacoes!C967,conversao_anotacoes!D967))</f>
        <v>BISCHOF</v>
      </c>
      <c r="K967" t="str">
        <f t="shared" si="30"/>
        <v>BRUYERE</v>
      </c>
      <c r="L967" t="str">
        <f>UPPER(anotacoes!H967)</f>
        <v>ATTACK</v>
      </c>
      <c r="M967" t="str">
        <f>IF(OR(L967="ATTACK",L967="FINTA"),"&lt;TECNICA&gt;",UPPER(anotacoes!I967))</f>
        <v>&lt;TECNICA&gt;</v>
      </c>
      <c r="N967" t="str">
        <f>IF(OR(L967="ATTACK",L967="FINTA"),UPPER(anotacoes!I967),"")</f>
        <v>OUCHI GARI</v>
      </c>
      <c r="O967" s="6">
        <f>IF(anotacoes!N967=0,"",anotacoes!N967)</f>
        <v>6</v>
      </c>
      <c r="P967" t="str">
        <f>IF(anotacoes!M967=0,"",UPPER(anotacoes!M967))</f>
        <v/>
      </c>
      <c r="Q967" t="str">
        <f t="shared" si="31"/>
        <v>INSERT INTO CONVERSAO_LUTA_ACAO (cd_conversao, id_luta, sequencia, momento_inicio, momento_fim, quem_faz, quem_sofre, acao_tipo, acao, tecnica, direcao, pontuacao) VALUES (1, 16, 105, TRIM(' 00:10:19,907'), TRIM(' 00:10:20,977'), 'BISCHOF', 'BRUYERE', 'ATTACK', '&lt;TECNICA&gt;', 'OUCHI GARI', 6, NULL)</v>
      </c>
      <c r="R967" t="s">
        <v>10327</v>
      </c>
    </row>
    <row r="968" spans="1:18" hidden="1" x14ac:dyDescent="0.25">
      <c r="A968" s="7">
        <f>anotacoes!D968</f>
        <v>40692</v>
      </c>
      <c r="B968" t="str">
        <f>anotacoes!C968</f>
        <v>GRAND SLAM MOSCOW 2011</v>
      </c>
      <c r="C968" t="str">
        <f>anotacoes!E968</f>
        <v>BISCHOF</v>
      </c>
      <c r="D968" t="str">
        <f>anotacoes!F968</f>
        <v>BRUYERE</v>
      </c>
      <c r="E968" t="s">
        <v>10325</v>
      </c>
      <c r="F968">
        <f>anotacoes!A968</f>
        <v>16</v>
      </c>
      <c r="G968">
        <f>anotacoes!B968</f>
        <v>106</v>
      </c>
      <c r="H968" t="str">
        <f>anotacoes!K968</f>
        <v xml:space="preserve"> 00:10:20,977</v>
      </c>
      <c r="I968" t="str">
        <f>anotacoes!L968</f>
        <v xml:space="preserve"> 00:10:23,282</v>
      </c>
      <c r="J968" t="str">
        <f>IF(L968="PAUSE",E968,IF(anotacoes!G972=conversao_anotacoes!C968,conversao_anotacoes!C968,conversao_anotacoes!D968))</f>
        <v>BISCHOF</v>
      </c>
      <c r="K968" t="str">
        <f t="shared" si="30"/>
        <v>BRUYERE</v>
      </c>
      <c r="L968" t="str">
        <f>UPPER(anotacoes!H968)</f>
        <v>GRIP TIME</v>
      </c>
      <c r="M968" t="str">
        <f>IF(OR(L968="ATTACK",L968="FINTA"),"&lt;TECNICA&gt;",UPPER(anotacoes!I968))</f>
        <v>LEFT COLLAR</v>
      </c>
      <c r="N968" t="str">
        <f>IF(OR(L968="ATTACK",L968="FINTA"),UPPER(anotacoes!I968),"")</f>
        <v/>
      </c>
      <c r="O968" s="6" t="str">
        <f>IF(anotacoes!N968=0,"",anotacoes!N968)</f>
        <v/>
      </c>
      <c r="P968" t="str">
        <f>IF(anotacoes!M968=0,"",UPPER(anotacoes!M968))</f>
        <v/>
      </c>
      <c r="Q968" t="str">
        <f t="shared" si="31"/>
        <v>INSERT INTO CONVERSAO_LUTA_ACAO (cd_conversao, id_luta, sequencia, momento_inicio, momento_fim, quem_faz, quem_sofre, acao_tipo, acao, tecnica, direcao, pontuacao) VALUES (1, 16, 106, TRIM(' 00:10:20,977'), TRIM(' 00:10:23,282'), 'BISCHOF', 'BRUYERE', 'GRIP TIME', 'LEFT COLLAR', NULL, NULL, NULL)</v>
      </c>
      <c r="R968" t="s">
        <v>10327</v>
      </c>
    </row>
    <row r="969" spans="1:18" hidden="1" x14ac:dyDescent="0.25">
      <c r="A969" s="7">
        <f>anotacoes!D969</f>
        <v>40692</v>
      </c>
      <c r="B969" t="str">
        <f>anotacoes!C969</f>
        <v>GRAND SLAM MOSCOW 2011</v>
      </c>
      <c r="C969" t="str">
        <f>anotacoes!E969</f>
        <v>BISCHOF</v>
      </c>
      <c r="D969" t="str">
        <f>anotacoes!F969</f>
        <v>BRUYERE</v>
      </c>
      <c r="E969" t="s">
        <v>10325</v>
      </c>
      <c r="F969">
        <f>anotacoes!A969</f>
        <v>16</v>
      </c>
      <c r="G969">
        <f>anotacoes!B969</f>
        <v>107</v>
      </c>
      <c r="H969" t="str">
        <f>anotacoes!K969</f>
        <v xml:space="preserve"> 00:10:23,282</v>
      </c>
      <c r="I969" t="str">
        <f>anotacoes!L969</f>
        <v xml:space="preserve"> 00:10:24,325</v>
      </c>
      <c r="J969" t="str">
        <f>IF(L969="PAUSE",E969,IF(anotacoes!G973=conversao_anotacoes!C969,conversao_anotacoes!C969,conversao_anotacoes!D969))</f>
        <v>BISCHOF</v>
      </c>
      <c r="K969" t="str">
        <f t="shared" si="30"/>
        <v>BRUYERE</v>
      </c>
      <c r="L969" t="str">
        <f>UPPER(anotacoes!H969)</f>
        <v>ATTACK</v>
      </c>
      <c r="M969" t="str">
        <f>IF(OR(L969="ATTACK",L969="FINTA"),"&lt;TECNICA&gt;",UPPER(anotacoes!I969))</f>
        <v>&lt;TECNICA&gt;</v>
      </c>
      <c r="N969" t="str">
        <f>IF(OR(L969="ATTACK",L969="FINTA"),UPPER(anotacoes!I969),"")</f>
        <v>SUMI GAESHI</v>
      </c>
      <c r="O969" s="6">
        <f>IF(anotacoes!N969=0,"",anotacoes!N969)</f>
        <v>4</v>
      </c>
      <c r="P969" t="str">
        <f>IF(anotacoes!M969=0,"",UPPER(anotacoes!M969))</f>
        <v/>
      </c>
      <c r="Q969" t="str">
        <f t="shared" si="31"/>
        <v>INSERT INTO CONVERSAO_LUTA_ACAO (cd_conversao, id_luta, sequencia, momento_inicio, momento_fim, quem_faz, quem_sofre, acao_tipo, acao, tecnica, direcao, pontuacao) VALUES (1, 16, 107, TRIM(' 00:10:23,282'), TRIM(' 00:10:24,325'), 'BISCHOF', 'BRUYERE', 'ATTACK', '&lt;TECNICA&gt;', 'SUMI GAESHI', 4, NULL)</v>
      </c>
      <c r="R969" t="s">
        <v>10327</v>
      </c>
    </row>
    <row r="970" spans="1:18" hidden="1" x14ac:dyDescent="0.25">
      <c r="A970" s="7">
        <f>anotacoes!D970</f>
        <v>40692</v>
      </c>
      <c r="B970" t="str">
        <f>anotacoes!C970</f>
        <v>GRAND SLAM MOSCOW 2011</v>
      </c>
      <c r="C970" t="str">
        <f>anotacoes!E970</f>
        <v>BISCHOF</v>
      </c>
      <c r="D970" t="str">
        <f>anotacoes!F970</f>
        <v>BRUYERE</v>
      </c>
      <c r="E970" t="s">
        <v>10325</v>
      </c>
      <c r="F970">
        <f>anotacoes!A970</f>
        <v>16</v>
      </c>
      <c r="G970">
        <f>anotacoes!B970</f>
        <v>108</v>
      </c>
      <c r="H970" t="str">
        <f>anotacoes!K970</f>
        <v xml:space="preserve"> 00:10:24,482</v>
      </c>
      <c r="I970" t="str">
        <f>anotacoes!L970</f>
        <v xml:space="preserve"> 00:10:30,160</v>
      </c>
      <c r="J970" t="str">
        <f>IF(L970="PAUSE",E970,IF(anotacoes!G974=conversao_anotacoes!C970,conversao_anotacoes!C970,conversao_anotacoes!D970))</f>
        <v>&lt;ARBITRO_DESCONHECIDO&gt;</v>
      </c>
      <c r="K970" t="str">
        <f t="shared" si="30"/>
        <v/>
      </c>
      <c r="L970" t="str">
        <f>UPPER(anotacoes!H970)</f>
        <v>PAUSE</v>
      </c>
      <c r="M970" t="str">
        <f>IF(OR(L970="ATTACK",L970="FINTA"),"&lt;TECNICA&gt;",UPPER(anotacoes!I970))</f>
        <v>&lt;NAO_CLASSIFICADO&gt;</v>
      </c>
      <c r="N970" t="str">
        <f>IF(OR(L970="ATTACK",L970="FINTA"),UPPER(anotacoes!I970),"")</f>
        <v/>
      </c>
      <c r="O970" s="6" t="str">
        <f>IF(anotacoes!N970=0,"",anotacoes!N970)</f>
        <v/>
      </c>
      <c r="P970" t="str">
        <f>IF(anotacoes!M970=0,"",UPPER(anotacoes!M970))</f>
        <v/>
      </c>
      <c r="Q970" t="str">
        <f t="shared" si="31"/>
        <v>INSERT INTO CONVERSAO_LUTA_ACAO (cd_conversao, id_luta, sequencia, momento_inicio, momento_fim, quem_faz, quem_sofre, acao_tipo, acao, tecnica, direcao, pontuacao) VALUES (1, 16, 108, TRIM(' 00:10:24,482'), TRIM(' 00:10:30,160'), '&lt;ARBITRO_DESCONHECIDO&gt;', '', 'PAUSE', '&lt;NAO_CLASSIFICADO&gt;', NULL, NULL, NULL)</v>
      </c>
      <c r="R970" t="s">
        <v>10327</v>
      </c>
    </row>
    <row r="971" spans="1:18" hidden="1" x14ac:dyDescent="0.25">
      <c r="A971" s="7">
        <f>anotacoes!D971</f>
        <v>40692</v>
      </c>
      <c r="B971" t="str">
        <f>anotacoes!C971</f>
        <v>GRAND SLAM MOSCOW 2011</v>
      </c>
      <c r="C971" t="str">
        <f>anotacoes!E971</f>
        <v>BISCHOF</v>
      </c>
      <c r="D971" t="str">
        <f>anotacoes!F971</f>
        <v>BRUYERE</v>
      </c>
      <c r="E971" t="s">
        <v>10325</v>
      </c>
      <c r="F971">
        <f>anotacoes!A971</f>
        <v>16</v>
      </c>
      <c r="G971">
        <f>anotacoes!B971</f>
        <v>109</v>
      </c>
      <c r="H971" t="str">
        <f>anotacoes!K971</f>
        <v xml:space="preserve"> 00:10:30,311</v>
      </c>
      <c r="I971" t="str">
        <f>anotacoes!L971</f>
        <v xml:space="preserve"> 00:10:32,223</v>
      </c>
      <c r="J971" t="str">
        <f>IF(L971="PAUSE",E971,IF(anotacoes!G975=conversao_anotacoes!C971,conversao_anotacoes!C971,conversao_anotacoes!D971))</f>
        <v>BISCHOF</v>
      </c>
      <c r="K971" t="str">
        <f t="shared" si="30"/>
        <v>BRUYERE</v>
      </c>
      <c r="L971" t="str">
        <f>UPPER(anotacoes!H971)</f>
        <v>DISPLACEMENT</v>
      </c>
      <c r="M971" t="str">
        <f>IF(OR(L971="ATTACK",L971="FINTA"),"&lt;TECNICA&gt;",UPPER(anotacoes!I971))</f>
        <v>2-3 STEP HESITANT RIGHT</v>
      </c>
      <c r="N971" t="str">
        <f>IF(OR(L971="ATTACK",L971="FINTA"),UPPER(anotacoes!I971),"")</f>
        <v/>
      </c>
      <c r="O971" s="6" t="str">
        <f>IF(anotacoes!N971=0,"",anotacoes!N971)</f>
        <v/>
      </c>
      <c r="P971" t="str">
        <f>IF(anotacoes!M971=0,"",UPPER(anotacoes!M971))</f>
        <v/>
      </c>
      <c r="Q971" t="str">
        <f t="shared" si="31"/>
        <v>INSERT INTO CONVERSAO_LUTA_ACAO (cd_conversao, id_luta, sequencia, momento_inicio, momento_fim, quem_faz, quem_sofre, acao_tipo, acao, tecnica, direcao, pontuacao) VALUES (1, 16, 109, TRIM(' 00:10:30,311'), TRIM(' 00:10:32,223'), 'BISCHOF', 'BRUYERE', 'DISPLACEMENT', '2-3 STEP HESITANT RIGHT', NULL, NULL, NULL)</v>
      </c>
      <c r="R971" t="s">
        <v>10327</v>
      </c>
    </row>
    <row r="972" spans="1:18" hidden="1" x14ac:dyDescent="0.25">
      <c r="A972" s="7">
        <f>anotacoes!D972</f>
        <v>40692</v>
      </c>
      <c r="B972" t="str">
        <f>anotacoes!C972</f>
        <v>GRAND SLAM MOSCOW 2011</v>
      </c>
      <c r="C972" t="str">
        <f>anotacoes!E972</f>
        <v>BISCHOF</v>
      </c>
      <c r="D972" t="str">
        <f>anotacoes!F972</f>
        <v>BRUYERE</v>
      </c>
      <c r="E972" t="s">
        <v>10325</v>
      </c>
      <c r="F972">
        <f>anotacoes!A972</f>
        <v>16</v>
      </c>
      <c r="G972">
        <f>anotacoes!B972</f>
        <v>110</v>
      </c>
      <c r="H972" t="str">
        <f>anotacoes!K972</f>
        <v xml:space="preserve"> 00:10:32,223</v>
      </c>
      <c r="I972" t="str">
        <f>anotacoes!L972</f>
        <v xml:space="preserve"> 00:10:40,819</v>
      </c>
      <c r="J972" t="str">
        <f>IF(L972="PAUSE",E972,IF(anotacoes!G976=conversao_anotacoes!C972,conversao_anotacoes!C972,conversao_anotacoes!D972))</f>
        <v>BISCHOF</v>
      </c>
      <c r="K972" t="str">
        <f t="shared" si="30"/>
        <v>BRUYERE</v>
      </c>
      <c r="L972" t="str">
        <f>UPPER(anotacoes!H972)</f>
        <v>GRIP TIME</v>
      </c>
      <c r="M972" t="str">
        <f>IF(OR(L972="ATTACK",L972="FINTA"),"&lt;TECNICA&gt;",UPPER(anotacoes!I972))</f>
        <v>LEFT COLLAR RIGHT COLLAR</v>
      </c>
      <c r="N972" t="str">
        <f>IF(OR(L972="ATTACK",L972="FINTA"),UPPER(anotacoes!I972),"")</f>
        <v/>
      </c>
      <c r="O972" s="6" t="str">
        <f>IF(anotacoes!N972=0,"",anotacoes!N972)</f>
        <v/>
      </c>
      <c r="P972" t="str">
        <f>IF(anotacoes!M972=0,"",UPPER(anotacoes!M972))</f>
        <v/>
      </c>
      <c r="Q972" t="str">
        <f t="shared" si="31"/>
        <v>INSERT INTO CONVERSAO_LUTA_ACAO (cd_conversao, id_luta, sequencia, momento_inicio, momento_fim, quem_faz, quem_sofre, acao_tipo, acao, tecnica, direcao, pontuacao) VALUES (1, 16, 110, TRIM(' 00:10:32,223'), TRIM(' 00:10:40,819'), 'BISCHOF', 'BRUYERE', 'GRIP TIME', 'LEFT COLLAR RIGHT COLLAR', NULL, NULL, NULL)</v>
      </c>
      <c r="R972" t="s">
        <v>10327</v>
      </c>
    </row>
    <row r="973" spans="1:18" hidden="1" x14ac:dyDescent="0.25">
      <c r="A973" s="7">
        <f>anotacoes!D973</f>
        <v>40692</v>
      </c>
      <c r="B973" t="str">
        <f>anotacoes!C973</f>
        <v>GRAND SLAM MOSCOW 2011</v>
      </c>
      <c r="C973" t="str">
        <f>anotacoes!E973</f>
        <v>BISCHOF</v>
      </c>
      <c r="D973" t="str">
        <f>anotacoes!F973</f>
        <v>BRUYERE</v>
      </c>
      <c r="E973" t="s">
        <v>10325</v>
      </c>
      <c r="F973">
        <f>anotacoes!A973</f>
        <v>16</v>
      </c>
      <c r="G973">
        <f>anotacoes!B973</f>
        <v>111</v>
      </c>
      <c r="H973" t="str">
        <f>anotacoes!K973</f>
        <v xml:space="preserve"> 00:10:40,819</v>
      </c>
      <c r="I973" t="str">
        <f>anotacoes!L973</f>
        <v xml:space="preserve"> 00:10:43,476</v>
      </c>
      <c r="J973" t="str">
        <f>IF(L973="PAUSE",E973,IF(anotacoes!G977=conversao_anotacoes!C973,conversao_anotacoes!C973,conversao_anotacoes!D973))</f>
        <v>BISCHOF</v>
      </c>
      <c r="K973" t="str">
        <f t="shared" si="30"/>
        <v>BRUYERE</v>
      </c>
      <c r="L973" t="str">
        <f>UPPER(anotacoes!H973)</f>
        <v>GRIP TIME</v>
      </c>
      <c r="M973" t="str">
        <f>IF(OR(L973="ATTACK",L973="FINTA"),"&lt;TECNICA&gt;",UPPER(anotacoes!I973))</f>
        <v>LEFT COLLAR RIGHT SLEEVE</v>
      </c>
      <c r="N973" t="str">
        <f>IF(OR(L973="ATTACK",L973="FINTA"),UPPER(anotacoes!I973),"")</f>
        <v/>
      </c>
      <c r="O973" s="6" t="str">
        <f>IF(anotacoes!N973=0,"",anotacoes!N973)</f>
        <v/>
      </c>
      <c r="P973" t="str">
        <f>IF(anotacoes!M973=0,"",UPPER(anotacoes!M973))</f>
        <v/>
      </c>
      <c r="Q973" t="str">
        <f t="shared" si="31"/>
        <v>INSERT INTO CONVERSAO_LUTA_ACAO (cd_conversao, id_luta, sequencia, momento_inicio, momento_fim, quem_faz, quem_sofre, acao_tipo, acao, tecnica, direcao, pontuacao) VALUES (1, 16, 111, TRIM(' 00:10:40,819'), TRIM(' 00:10:43,476'), 'BISCHOF', 'BRUYERE', 'GRIP TIME', 'LEFT COLLAR RIGHT SLEEVE', NULL, NULL, NULL)</v>
      </c>
      <c r="R973" t="s">
        <v>10327</v>
      </c>
    </row>
    <row r="974" spans="1:18" hidden="1" x14ac:dyDescent="0.25">
      <c r="A974" s="7">
        <f>anotacoes!D974</f>
        <v>40692</v>
      </c>
      <c r="B974" t="str">
        <f>anotacoes!C974</f>
        <v>GRAND SLAM MOSCOW 2011</v>
      </c>
      <c r="C974" t="str">
        <f>anotacoes!E974</f>
        <v>BISCHOF</v>
      </c>
      <c r="D974" t="str">
        <f>anotacoes!F974</f>
        <v>BRUYERE</v>
      </c>
      <c r="E974" t="s">
        <v>10325</v>
      </c>
      <c r="F974">
        <f>anotacoes!A974</f>
        <v>16</v>
      </c>
      <c r="G974">
        <f>anotacoes!B974</f>
        <v>112</v>
      </c>
      <c r="H974" t="str">
        <f>anotacoes!K974</f>
        <v xml:space="preserve"> 00:10:43,476</v>
      </c>
      <c r="I974" t="str">
        <f>anotacoes!L974</f>
        <v xml:space="preserve"> 00:10:49,136</v>
      </c>
      <c r="J974" t="str">
        <f>IF(L974="PAUSE",E974,IF(anotacoes!G978=conversao_anotacoes!C974,conversao_anotacoes!C974,conversao_anotacoes!D974))</f>
        <v>&lt;ARBITRO_DESCONHECIDO&gt;</v>
      </c>
      <c r="K974" t="str">
        <f t="shared" si="30"/>
        <v/>
      </c>
      <c r="L974" t="str">
        <f>UPPER(anotacoes!H974)</f>
        <v>PAUSE</v>
      </c>
      <c r="M974" t="str">
        <f>IF(OR(L974="ATTACK",L974="FINTA"),"&lt;TECNICA&gt;",UPPER(anotacoes!I974))</f>
        <v>SHIDO WITHOUT SCORE</v>
      </c>
      <c r="N974" t="str">
        <f>IF(OR(L974="ATTACK",L974="FINTA"),UPPER(anotacoes!I974),"")</f>
        <v/>
      </c>
      <c r="O974" s="6" t="str">
        <f>IF(anotacoes!N974=0,"",anotacoes!N974)</f>
        <v/>
      </c>
      <c r="P974" t="str">
        <f>IF(anotacoes!M974=0,"",UPPER(anotacoes!M974))</f>
        <v/>
      </c>
      <c r="Q974" t="str">
        <f t="shared" si="31"/>
        <v>INSERT INTO CONVERSAO_LUTA_ACAO (cd_conversao, id_luta, sequencia, momento_inicio, momento_fim, quem_faz, quem_sofre, acao_tipo, acao, tecnica, direcao, pontuacao) VALUES (1, 16, 112, TRIM(' 00:10:43,476'), TRIM(' 00:10:49,136'), '&lt;ARBITRO_DESCONHECIDO&gt;', '', 'PAUSE', 'SHIDO WITHOUT SCORE', NULL, NULL, NULL)</v>
      </c>
      <c r="R974" t="s">
        <v>10327</v>
      </c>
    </row>
    <row r="975" spans="1:18" hidden="1" x14ac:dyDescent="0.25">
      <c r="A975" s="7">
        <f>anotacoes!D975</f>
        <v>40692</v>
      </c>
      <c r="B975" t="str">
        <f>anotacoes!C975</f>
        <v>GRAND SLAM MOSCOW 2011</v>
      </c>
      <c r="C975" t="str">
        <f>anotacoes!E975</f>
        <v>BISCHOF</v>
      </c>
      <c r="D975" t="str">
        <f>anotacoes!F975</f>
        <v>BRUYERE</v>
      </c>
      <c r="E975" t="s">
        <v>10325</v>
      </c>
      <c r="F975">
        <f>anotacoes!A975</f>
        <v>16</v>
      </c>
      <c r="G975">
        <f>anotacoes!B975</f>
        <v>113</v>
      </c>
      <c r="H975" t="str">
        <f>anotacoes!K975</f>
        <v xml:space="preserve"> 00:10:49,292</v>
      </c>
      <c r="I975" t="str">
        <f>anotacoes!L975</f>
        <v xml:space="preserve"> 00:10:51,538</v>
      </c>
      <c r="J975" t="str">
        <f>IF(L975="PAUSE",E975,IF(anotacoes!G979=conversao_anotacoes!C975,conversao_anotacoes!C975,conversao_anotacoes!D975))</f>
        <v>BISCHOF</v>
      </c>
      <c r="K975" t="str">
        <f t="shared" si="30"/>
        <v>BRUYERE</v>
      </c>
      <c r="L975" t="str">
        <f>UPPER(anotacoes!H975)</f>
        <v>DISPLACEMENT</v>
      </c>
      <c r="M975" t="str">
        <f>IF(OR(L975="ATTACK",L975="FINTA"),"&lt;TECNICA&gt;",UPPER(anotacoes!I975))</f>
        <v>2-3 STEP HESITANT RIGHT</v>
      </c>
      <c r="N975" t="str">
        <f>IF(OR(L975="ATTACK",L975="FINTA"),UPPER(anotacoes!I975),"")</f>
        <v/>
      </c>
      <c r="O975" s="6" t="str">
        <f>IF(anotacoes!N975=0,"",anotacoes!N975)</f>
        <v/>
      </c>
      <c r="P975" t="str">
        <f>IF(anotacoes!M975=0,"",UPPER(anotacoes!M975))</f>
        <v/>
      </c>
      <c r="Q975" t="str">
        <f t="shared" si="31"/>
        <v>INSERT INTO CONVERSAO_LUTA_ACAO (cd_conversao, id_luta, sequencia, momento_inicio, momento_fim, quem_faz, quem_sofre, acao_tipo, acao, tecnica, direcao, pontuacao) VALUES (1, 16, 113, TRIM(' 00:10:49,292'), TRIM(' 00:10:51,538'), 'BISCHOF', 'BRUYERE', 'DISPLACEMENT', '2-3 STEP HESITANT RIGHT', NULL, NULL, NULL)</v>
      </c>
      <c r="R975" t="s">
        <v>10327</v>
      </c>
    </row>
    <row r="976" spans="1:18" hidden="1" x14ac:dyDescent="0.25">
      <c r="A976" s="7">
        <f>anotacoes!D976</f>
        <v>40692</v>
      </c>
      <c r="B976" t="str">
        <f>anotacoes!C976</f>
        <v>GRAND SLAM MOSCOW 2011</v>
      </c>
      <c r="C976" t="str">
        <f>anotacoes!E976</f>
        <v>BISCHOF</v>
      </c>
      <c r="D976" t="str">
        <f>anotacoes!F976</f>
        <v>BRUYERE</v>
      </c>
      <c r="E976" t="s">
        <v>10325</v>
      </c>
      <c r="F976">
        <f>anotacoes!A976</f>
        <v>16</v>
      </c>
      <c r="G976">
        <f>anotacoes!B976</f>
        <v>114</v>
      </c>
      <c r="H976" t="str">
        <f>anotacoes!K976</f>
        <v xml:space="preserve"> 00:10:51,538</v>
      </c>
      <c r="I976" t="str">
        <f>anotacoes!L976</f>
        <v xml:space="preserve"> 00:10:51,538</v>
      </c>
      <c r="J976" t="str">
        <f>IF(L976="PAUSE",E976,IF(anotacoes!G980=conversao_anotacoes!C976,conversao_anotacoes!C976,conversao_anotacoes!D976))</f>
        <v>BISCHOF</v>
      </c>
      <c r="K976" t="str">
        <f t="shared" si="30"/>
        <v>BRUYERE</v>
      </c>
      <c r="L976" t="str">
        <f>UPPER(anotacoes!H976)</f>
        <v>GRIP TIME</v>
      </c>
      <c r="M976" t="str">
        <f>IF(OR(L976="ATTACK",L976="FINTA"),"&lt;TECNICA&gt;",UPPER(anotacoes!I976))</f>
        <v>RIGHT COLLAR</v>
      </c>
      <c r="N976" t="str">
        <f>IF(OR(L976="ATTACK",L976="FINTA"),UPPER(anotacoes!I976),"")</f>
        <v/>
      </c>
      <c r="O976" s="6" t="str">
        <f>IF(anotacoes!N976=0,"",anotacoes!N976)</f>
        <v/>
      </c>
      <c r="P976" t="str">
        <f>IF(anotacoes!M976=0,"",UPPER(anotacoes!M976))</f>
        <v/>
      </c>
      <c r="Q976" t="str">
        <f t="shared" si="31"/>
        <v>INSERT INTO CONVERSAO_LUTA_ACAO (cd_conversao, id_luta, sequencia, momento_inicio, momento_fim, quem_faz, quem_sofre, acao_tipo, acao, tecnica, direcao, pontuacao) VALUES (1, 16, 114, TRIM(' 00:10:51,538'), TRIM(' 00:10:51,538'), 'BISCHOF', 'BRUYERE', 'GRIP TIME', 'RIGHT COLLAR', NULL, NULL, NULL)</v>
      </c>
      <c r="R976" t="s">
        <v>10327</v>
      </c>
    </row>
    <row r="977" spans="1:18" hidden="1" x14ac:dyDescent="0.25">
      <c r="A977" s="7">
        <f>anotacoes!D977</f>
        <v>40692</v>
      </c>
      <c r="B977" t="str">
        <f>anotacoes!C977</f>
        <v>GRAND SLAM MOSCOW 2011</v>
      </c>
      <c r="C977" t="str">
        <f>anotacoes!E977</f>
        <v>BISCHOF</v>
      </c>
      <c r="D977" t="str">
        <f>anotacoes!F977</f>
        <v>BRUYERE</v>
      </c>
      <c r="E977" t="s">
        <v>10325</v>
      </c>
      <c r="F977">
        <f>anotacoes!A977</f>
        <v>16</v>
      </c>
      <c r="G977">
        <f>anotacoes!B977</f>
        <v>115</v>
      </c>
      <c r="H977" t="str">
        <f>anotacoes!K977</f>
        <v xml:space="preserve"> 00:10:51,538</v>
      </c>
      <c r="I977" t="str">
        <f>anotacoes!L977</f>
        <v xml:space="preserve"> 00:10:52,611</v>
      </c>
      <c r="J977" t="str">
        <f>IF(L977="PAUSE",E977,IF(anotacoes!G981=conversao_anotacoes!C977,conversao_anotacoes!C977,conversao_anotacoes!D977))</f>
        <v>BISCHOF</v>
      </c>
      <c r="K977" t="str">
        <f t="shared" si="30"/>
        <v>BRUYERE</v>
      </c>
      <c r="L977" t="str">
        <f>UPPER(anotacoes!H977)</f>
        <v>ATTACK</v>
      </c>
      <c r="M977" t="str">
        <f>IF(OR(L977="ATTACK",L977="FINTA"),"&lt;TECNICA&gt;",UPPER(anotacoes!I977))</f>
        <v>&lt;TECNICA&gt;</v>
      </c>
      <c r="N977" t="str">
        <f>IF(OR(L977="ATTACK",L977="FINTA"),UPPER(anotacoes!I977),"")</f>
        <v>IPPON SEOINAGE</v>
      </c>
      <c r="O977" s="6">
        <f>IF(anotacoes!N977=0,"",anotacoes!N977)</f>
        <v>6</v>
      </c>
      <c r="P977" t="str">
        <f>IF(anotacoes!M977=0,"",UPPER(anotacoes!M977))</f>
        <v/>
      </c>
      <c r="Q977" t="str">
        <f t="shared" si="31"/>
        <v>INSERT INTO CONVERSAO_LUTA_ACAO (cd_conversao, id_luta, sequencia, momento_inicio, momento_fim, quem_faz, quem_sofre, acao_tipo, acao, tecnica, direcao, pontuacao) VALUES (1, 16, 115, TRIM(' 00:10:51,538'), TRIM(' 00:10:52,611'), 'BISCHOF', 'BRUYERE', 'ATTACK', '&lt;TECNICA&gt;', 'IPPON SEOINAGE', 6, NULL)</v>
      </c>
      <c r="R977" t="s">
        <v>10327</v>
      </c>
    </row>
    <row r="978" spans="1:18" hidden="1" x14ac:dyDescent="0.25">
      <c r="A978" s="7">
        <f>anotacoes!D978</f>
        <v>40692</v>
      </c>
      <c r="B978" t="str">
        <f>anotacoes!C978</f>
        <v>GRAND SLAM MOSCOW 2011</v>
      </c>
      <c r="C978" t="str">
        <f>anotacoes!E978</f>
        <v>BISCHOF</v>
      </c>
      <c r="D978" t="str">
        <f>anotacoes!F978</f>
        <v>BRUYERE</v>
      </c>
      <c r="E978" t="s">
        <v>10325</v>
      </c>
      <c r="F978">
        <f>anotacoes!A978</f>
        <v>16</v>
      </c>
      <c r="G978">
        <f>anotacoes!B978</f>
        <v>116</v>
      </c>
      <c r="H978" t="str">
        <f>anotacoes!K978</f>
        <v xml:space="preserve"> 00:10:52,799</v>
      </c>
      <c r="I978" t="str">
        <f>anotacoes!L978</f>
        <v xml:space="preserve"> 00:10:55,059</v>
      </c>
      <c r="J978" t="str">
        <f>IF(L978="PAUSE",E978,IF(anotacoes!G982=conversao_anotacoes!C978,conversao_anotacoes!C978,conversao_anotacoes!D978))</f>
        <v>BISCHOF</v>
      </c>
      <c r="K978" t="str">
        <f t="shared" si="30"/>
        <v>BRUYERE</v>
      </c>
      <c r="L978" t="str">
        <f>UPPER(anotacoes!H978)</f>
        <v>GROUNDWORK COMBAT</v>
      </c>
      <c r="M978" t="str">
        <f>IF(OR(L978="ATTACK",L978="FINTA"),"&lt;TECNICA&gt;",UPPER(anotacoes!I978))</f>
        <v>DEFENSIVE POSITION</v>
      </c>
      <c r="N978" t="str">
        <f>IF(OR(L978="ATTACK",L978="FINTA"),UPPER(anotacoes!I978),"")</f>
        <v/>
      </c>
      <c r="O978" s="6" t="str">
        <f>IF(anotacoes!N978=0,"",anotacoes!N978)</f>
        <v/>
      </c>
      <c r="P978" t="str">
        <f>IF(anotacoes!M978=0,"",UPPER(anotacoes!M978))</f>
        <v/>
      </c>
      <c r="Q978" t="str">
        <f t="shared" si="31"/>
        <v>INSERT INTO CONVERSAO_LUTA_ACAO (cd_conversao, id_luta, sequencia, momento_inicio, momento_fim, quem_faz, quem_sofre, acao_tipo, acao, tecnica, direcao, pontuacao) VALUES (1, 16, 116, TRIM(' 00:10:52,799'), TRIM(' 00:10:55,059'), 'BISCHOF', 'BRUYERE', 'GROUNDWORK COMBAT', 'DEFENSIVE POSITION', NULL, NULL, NULL)</v>
      </c>
      <c r="R978" t="s">
        <v>10327</v>
      </c>
    </row>
    <row r="979" spans="1:18" hidden="1" x14ac:dyDescent="0.25">
      <c r="A979" s="7">
        <f>anotacoes!D979</f>
        <v>40692</v>
      </c>
      <c r="B979" t="str">
        <f>anotacoes!C979</f>
        <v>GRAND SLAM MOSCOW 2011</v>
      </c>
      <c r="C979" t="str">
        <f>anotacoes!E979</f>
        <v>BISCHOF</v>
      </c>
      <c r="D979" t="str">
        <f>anotacoes!F979</f>
        <v>BRUYERE</v>
      </c>
      <c r="E979" t="s">
        <v>10325</v>
      </c>
      <c r="F979">
        <f>anotacoes!A979</f>
        <v>16</v>
      </c>
      <c r="G979">
        <f>anotacoes!B979</f>
        <v>117</v>
      </c>
      <c r="H979" t="str">
        <f>anotacoes!K979</f>
        <v xml:space="preserve"> 00:10:55,247</v>
      </c>
      <c r="I979" t="str">
        <f>anotacoes!L979</f>
        <v xml:space="preserve"> 00:10:57,891</v>
      </c>
      <c r="J979" t="str">
        <f>IF(L979="PAUSE",E979,IF(anotacoes!G983=conversao_anotacoes!C979,conversao_anotacoes!C979,conversao_anotacoes!D979))</f>
        <v>&lt;ARBITRO_DESCONHECIDO&gt;</v>
      </c>
      <c r="K979" t="str">
        <f t="shared" si="30"/>
        <v/>
      </c>
      <c r="L979" t="str">
        <f>UPPER(anotacoes!H979)</f>
        <v>PAUSE</v>
      </c>
      <c r="M979" t="str">
        <f>IF(OR(L979="ATTACK",L979="FINTA"),"&lt;TECNICA&gt;",UPPER(anotacoes!I979))</f>
        <v>&lt;NAO_CLASSIFICADO&gt;</v>
      </c>
      <c r="N979" t="str">
        <f>IF(OR(L979="ATTACK",L979="FINTA"),UPPER(anotacoes!I979),"")</f>
        <v/>
      </c>
      <c r="O979" s="6" t="str">
        <f>IF(anotacoes!N979=0,"",anotacoes!N979)</f>
        <v/>
      </c>
      <c r="P979" t="str">
        <f>IF(anotacoes!M979=0,"",UPPER(anotacoes!M979))</f>
        <v/>
      </c>
      <c r="Q979" t="str">
        <f t="shared" si="31"/>
        <v>INSERT INTO CONVERSAO_LUTA_ACAO (cd_conversao, id_luta, sequencia, momento_inicio, momento_fim, quem_faz, quem_sofre, acao_tipo, acao, tecnica, direcao, pontuacao) VALUES (1, 16, 117, TRIM(' 00:10:55,247'), TRIM(' 00:10:57,891'), '&lt;ARBITRO_DESCONHECIDO&gt;', '', 'PAUSE', '&lt;NAO_CLASSIFICADO&gt;', NULL, NULL, NULL)</v>
      </c>
      <c r="R979" t="s">
        <v>10327</v>
      </c>
    </row>
    <row r="980" spans="1:18" hidden="1" x14ac:dyDescent="0.25">
      <c r="A980" s="7">
        <f>anotacoes!D980</f>
        <v>40692</v>
      </c>
      <c r="B980" t="str">
        <f>anotacoes!C980</f>
        <v>GRAND SLAM MOSCOW 2011</v>
      </c>
      <c r="C980" t="str">
        <f>anotacoes!E980</f>
        <v>BISCHOF</v>
      </c>
      <c r="D980" t="str">
        <f>anotacoes!F980</f>
        <v>BRUYERE</v>
      </c>
      <c r="E980" t="s">
        <v>10325</v>
      </c>
      <c r="F980">
        <f>anotacoes!A980</f>
        <v>16</v>
      </c>
      <c r="G980">
        <f>anotacoes!B980</f>
        <v>118</v>
      </c>
      <c r="H980" t="str">
        <f>anotacoes!K980</f>
        <v xml:space="preserve"> 00:10:57,891</v>
      </c>
      <c r="I980" t="str">
        <f>anotacoes!L980</f>
        <v xml:space="preserve"> 00:10:58,899</v>
      </c>
      <c r="J980" t="str">
        <f>IF(L980="PAUSE",E980,IF(anotacoes!G984=conversao_anotacoes!C980,conversao_anotacoes!C980,conversao_anotacoes!D980))</f>
        <v>BISCHOF</v>
      </c>
      <c r="K980" t="str">
        <f t="shared" si="30"/>
        <v>BRUYERE</v>
      </c>
      <c r="L980" t="str">
        <f>UPPER(anotacoes!H980)</f>
        <v>DISPLACEMENT</v>
      </c>
      <c r="M980" t="str">
        <f>IF(OR(L980="ATTACK",L980="FINTA"),"&lt;TECNICA&gt;",UPPER(anotacoes!I980))</f>
        <v>2-3 STEP HESITANT RIGHT</v>
      </c>
      <c r="N980" t="str">
        <f>IF(OR(L980="ATTACK",L980="FINTA"),UPPER(anotacoes!I980),"")</f>
        <v/>
      </c>
      <c r="O980" s="6" t="str">
        <f>IF(anotacoes!N980=0,"",anotacoes!N980)</f>
        <v/>
      </c>
      <c r="P980" t="str">
        <f>IF(anotacoes!M980=0,"",UPPER(anotacoes!M980))</f>
        <v/>
      </c>
      <c r="Q980" t="str">
        <f t="shared" si="31"/>
        <v>INSERT INTO CONVERSAO_LUTA_ACAO (cd_conversao, id_luta, sequencia, momento_inicio, momento_fim, quem_faz, quem_sofre, acao_tipo, acao, tecnica, direcao, pontuacao) VALUES (1, 16, 118, TRIM(' 00:10:57,891'), TRIM(' 00:10:58,899'), 'BISCHOF', 'BRUYERE', 'DISPLACEMENT', '2-3 STEP HESITANT RIGHT', NULL, NULL, NULL)</v>
      </c>
      <c r="R980" t="s">
        <v>10327</v>
      </c>
    </row>
    <row r="981" spans="1:18" hidden="1" x14ac:dyDescent="0.25">
      <c r="A981" s="7">
        <f>anotacoes!D981</f>
        <v>40692</v>
      </c>
      <c r="B981" t="str">
        <f>anotacoes!C981</f>
        <v>GRAND SLAM MOSCOW 2011</v>
      </c>
      <c r="C981" t="str">
        <f>anotacoes!E981</f>
        <v>BISCHOF</v>
      </c>
      <c r="D981" t="str">
        <f>anotacoes!F981</f>
        <v>BRUYERE</v>
      </c>
      <c r="E981" t="s">
        <v>10325</v>
      </c>
      <c r="F981">
        <f>anotacoes!A981</f>
        <v>16</v>
      </c>
      <c r="G981">
        <f>anotacoes!B981</f>
        <v>119</v>
      </c>
      <c r="H981" t="str">
        <f>anotacoes!K981</f>
        <v xml:space="preserve"> 00:10:58,899</v>
      </c>
      <c r="I981" t="str">
        <f>anotacoes!L981</f>
        <v xml:space="preserve"> 00:11:41,442</v>
      </c>
      <c r="J981" t="str">
        <f>IF(L981="PAUSE",E981,IF(anotacoes!G985=conversao_anotacoes!C981,conversao_anotacoes!C981,conversao_anotacoes!D981))</f>
        <v>BISCHOF</v>
      </c>
      <c r="K981" t="str">
        <f t="shared" si="30"/>
        <v>BRUYERE</v>
      </c>
      <c r="L981" t="str">
        <f>UPPER(anotacoes!H981)</f>
        <v>GRIP TIME</v>
      </c>
      <c r="M981" t="str">
        <f>IF(OR(L981="ATTACK",L981="FINTA"),"&lt;TECNICA&gt;",UPPER(anotacoes!I981))</f>
        <v>RIGHT COLLAR</v>
      </c>
      <c r="N981" t="str">
        <f>IF(OR(L981="ATTACK",L981="FINTA"),UPPER(anotacoes!I981),"")</f>
        <v/>
      </c>
      <c r="O981" s="6" t="str">
        <f>IF(anotacoes!N981=0,"",anotacoes!N981)</f>
        <v/>
      </c>
      <c r="P981" t="str">
        <f>IF(anotacoes!M981=0,"",UPPER(anotacoes!M981))</f>
        <v/>
      </c>
      <c r="Q981" t="str">
        <f t="shared" si="31"/>
        <v>INSERT INTO CONVERSAO_LUTA_ACAO (cd_conversao, id_luta, sequencia, momento_inicio, momento_fim, quem_faz, quem_sofre, acao_tipo, acao, tecnica, direcao, pontuacao) VALUES (1, 16, 119, TRIM(' 00:10:58,899'), TRIM(' 00:11:41,442'), 'BISCHOF', 'BRUYERE', 'GRIP TIME', 'RIGHT COLLAR', NULL, NULL, NULL)</v>
      </c>
      <c r="R981" t="s">
        <v>10327</v>
      </c>
    </row>
    <row r="982" spans="1:18" hidden="1" x14ac:dyDescent="0.25">
      <c r="A982" s="7">
        <f>anotacoes!D982</f>
        <v>40692</v>
      </c>
      <c r="B982" t="str">
        <f>anotacoes!C982</f>
        <v>GRAND SLAM MOSCOW 2011</v>
      </c>
      <c r="C982" t="str">
        <f>anotacoes!E982</f>
        <v>BISCHOF</v>
      </c>
      <c r="D982" t="str">
        <f>anotacoes!F982</f>
        <v>BRUYERE</v>
      </c>
      <c r="E982" t="s">
        <v>10325</v>
      </c>
      <c r="F982">
        <f>anotacoes!A982</f>
        <v>16</v>
      </c>
      <c r="G982">
        <f>anotacoes!B982</f>
        <v>120</v>
      </c>
      <c r="H982" t="str">
        <f>anotacoes!K982</f>
        <v xml:space="preserve"> 00:11:41,442</v>
      </c>
      <c r="I982" t="str">
        <f>anotacoes!L982</f>
        <v xml:space="preserve"> 00:11:43,784</v>
      </c>
      <c r="J982" t="str">
        <f>IF(L982="PAUSE",E982,IF(anotacoes!G986=conversao_anotacoes!C982,conversao_anotacoes!C982,conversao_anotacoes!D982))</f>
        <v>BISCHOF</v>
      </c>
      <c r="K982" t="str">
        <f t="shared" si="30"/>
        <v>BRUYERE</v>
      </c>
      <c r="L982" t="str">
        <f>UPPER(anotacoes!H982)</f>
        <v>DISPLACEMENT</v>
      </c>
      <c r="M982" t="str">
        <f>IF(OR(L982="ATTACK",L982="FINTA"),"&lt;TECNICA&gt;",UPPER(anotacoes!I982))</f>
        <v>2-3 STEP HESITANT RIGHT</v>
      </c>
      <c r="N982" t="str">
        <f>IF(OR(L982="ATTACK",L982="FINTA"),UPPER(anotacoes!I982),"")</f>
        <v/>
      </c>
      <c r="O982" s="6" t="str">
        <f>IF(anotacoes!N982=0,"",anotacoes!N982)</f>
        <v/>
      </c>
      <c r="P982" t="str">
        <f>IF(anotacoes!M982=0,"",UPPER(anotacoes!M982))</f>
        <v/>
      </c>
      <c r="Q982" t="str">
        <f t="shared" si="31"/>
        <v>INSERT INTO CONVERSAO_LUTA_ACAO (cd_conversao, id_luta, sequencia, momento_inicio, momento_fim, quem_faz, quem_sofre, acao_tipo, acao, tecnica, direcao, pontuacao) VALUES (1, 16, 120, TRIM(' 00:11:41,442'), TRIM(' 00:11:43,784'), 'BISCHOF', 'BRUYERE', 'DISPLACEMENT', '2-3 STEP HESITANT RIGHT', NULL, NULL, NULL)</v>
      </c>
      <c r="R982" t="s">
        <v>10327</v>
      </c>
    </row>
    <row r="983" spans="1:18" hidden="1" x14ac:dyDescent="0.25">
      <c r="A983" s="7">
        <f>anotacoes!D983</f>
        <v>40692</v>
      </c>
      <c r="B983" t="str">
        <f>anotacoes!C983</f>
        <v>GRAND SLAM MOSCOW 2011</v>
      </c>
      <c r="C983" t="str">
        <f>anotacoes!E983</f>
        <v>BISCHOF</v>
      </c>
      <c r="D983" t="str">
        <f>anotacoes!F983</f>
        <v>BRUYERE</v>
      </c>
      <c r="E983" t="s">
        <v>10325</v>
      </c>
      <c r="F983">
        <f>anotacoes!A983</f>
        <v>16</v>
      </c>
      <c r="G983">
        <f>anotacoes!B983</f>
        <v>121</v>
      </c>
      <c r="H983" t="str">
        <f>anotacoes!K983</f>
        <v xml:space="preserve"> 00:11:43,784</v>
      </c>
      <c r="I983" t="str">
        <f>anotacoes!L983</f>
        <v xml:space="preserve"> 00:11:46,433</v>
      </c>
      <c r="J983" t="str">
        <f>IF(L983="PAUSE",E983,IF(anotacoes!G987=conversao_anotacoes!C983,conversao_anotacoes!C983,conversao_anotacoes!D983))</f>
        <v>BISCHOF</v>
      </c>
      <c r="K983" t="str">
        <f t="shared" si="30"/>
        <v>BRUYERE</v>
      </c>
      <c r="L983" t="str">
        <f>UPPER(anotacoes!H983)</f>
        <v>DISPLACEMENT</v>
      </c>
      <c r="M983" t="str">
        <f>IF(OR(L983="ATTACK",L983="FINTA"),"&lt;TECNICA&gt;",UPPER(anotacoes!I983))</f>
        <v>TRY TO GRIP WITH CONTACT</v>
      </c>
      <c r="N983" t="str">
        <f>IF(OR(L983="ATTACK",L983="FINTA"),UPPER(anotacoes!I983),"")</f>
        <v/>
      </c>
      <c r="O983" s="6" t="str">
        <f>IF(anotacoes!N983=0,"",anotacoes!N983)</f>
        <v/>
      </c>
      <c r="P983" t="str">
        <f>IF(anotacoes!M983=0,"",UPPER(anotacoes!M983))</f>
        <v/>
      </c>
      <c r="Q983" t="str">
        <f t="shared" si="31"/>
        <v>INSERT INTO CONVERSAO_LUTA_ACAO (cd_conversao, id_luta, sequencia, momento_inicio, momento_fim, quem_faz, quem_sofre, acao_tipo, acao, tecnica, direcao, pontuacao) VALUES (1, 16, 121, TRIM(' 00:11:43,784'), TRIM(' 00:11:46,433'), 'BISCHOF', 'BRUYERE', 'DISPLACEMENT', 'TRY TO GRIP WITH CONTACT', NULL, NULL, NULL)</v>
      </c>
      <c r="R983" t="s">
        <v>10327</v>
      </c>
    </row>
    <row r="984" spans="1:18" hidden="1" x14ac:dyDescent="0.25">
      <c r="A984" s="7">
        <f>anotacoes!D984</f>
        <v>40692</v>
      </c>
      <c r="B984" t="str">
        <f>anotacoes!C984</f>
        <v>GRAND SLAM MOSCOW 2011</v>
      </c>
      <c r="C984" t="str">
        <f>anotacoes!E984</f>
        <v>BISCHOF</v>
      </c>
      <c r="D984" t="str">
        <f>anotacoes!F984</f>
        <v>BRUYERE</v>
      </c>
      <c r="E984" t="s">
        <v>10325</v>
      </c>
      <c r="F984">
        <f>anotacoes!A984</f>
        <v>16</v>
      </c>
      <c r="G984">
        <f>anotacoes!B984</f>
        <v>122</v>
      </c>
      <c r="H984" t="str">
        <f>anotacoes!K984</f>
        <v xml:space="preserve"> 00:11:46,433</v>
      </c>
      <c r="I984" t="str">
        <f>anotacoes!L984</f>
        <v xml:space="preserve"> 00:11:49,987</v>
      </c>
      <c r="J984" t="str">
        <f>IF(L984="PAUSE",E984,IF(anotacoes!G988=conversao_anotacoes!C984,conversao_anotacoes!C984,conversao_anotacoes!D984))</f>
        <v>BISCHOF</v>
      </c>
      <c r="K984" t="str">
        <f t="shared" si="30"/>
        <v>BRUYERE</v>
      </c>
      <c r="L984" t="str">
        <f>UPPER(anotacoes!H984)</f>
        <v>GRIP TIME</v>
      </c>
      <c r="M984" t="str">
        <f>IF(OR(L984="ATTACK",L984="FINTA"),"&lt;TECNICA&gt;",UPPER(anotacoes!I984))</f>
        <v>LEFT SLEEVE</v>
      </c>
      <c r="N984" t="str">
        <f>IF(OR(L984="ATTACK",L984="FINTA"),UPPER(anotacoes!I984),"")</f>
        <v/>
      </c>
      <c r="O984" s="6" t="str">
        <f>IF(anotacoes!N984=0,"",anotacoes!N984)</f>
        <v/>
      </c>
      <c r="P984" t="str">
        <f>IF(anotacoes!M984=0,"",UPPER(anotacoes!M984))</f>
        <v/>
      </c>
      <c r="Q984" t="str">
        <f t="shared" si="31"/>
        <v>INSERT INTO CONVERSAO_LUTA_ACAO (cd_conversao, id_luta, sequencia, momento_inicio, momento_fim, quem_faz, quem_sofre, acao_tipo, acao, tecnica, direcao, pontuacao) VALUES (1, 16, 122, TRIM(' 00:11:46,433'), TRIM(' 00:11:49,987'), 'BISCHOF', 'BRUYERE', 'GRIP TIME', 'LEFT SLEEVE', NULL, NULL, NULL)</v>
      </c>
      <c r="R984" t="s">
        <v>10327</v>
      </c>
    </row>
    <row r="985" spans="1:18" hidden="1" x14ac:dyDescent="0.25">
      <c r="A985" s="7">
        <f>anotacoes!D985</f>
        <v>40692</v>
      </c>
      <c r="B985" t="str">
        <f>anotacoes!C985</f>
        <v>GRAND SLAM MOSCOW 2011</v>
      </c>
      <c r="C985" t="str">
        <f>anotacoes!E985</f>
        <v>BISCHOF</v>
      </c>
      <c r="D985" t="str">
        <f>anotacoes!F985</f>
        <v>BRUYERE</v>
      </c>
      <c r="E985" t="s">
        <v>10325</v>
      </c>
      <c r="F985">
        <f>anotacoes!A985</f>
        <v>16</v>
      </c>
      <c r="G985">
        <f>anotacoes!B985</f>
        <v>123</v>
      </c>
      <c r="H985" t="str">
        <f>anotacoes!K985</f>
        <v xml:space="preserve"> 00:11:49,987</v>
      </c>
      <c r="I985" t="str">
        <f>anotacoes!L985</f>
        <v xml:space="preserve"> 00:11:53,993</v>
      </c>
      <c r="J985" t="str">
        <f>IF(L985="PAUSE",E985,IF(anotacoes!G989=conversao_anotacoes!C985,conversao_anotacoes!C985,conversao_anotacoes!D985))</f>
        <v>BISCHOF</v>
      </c>
      <c r="K985" t="str">
        <f t="shared" si="30"/>
        <v>BRUYERE</v>
      </c>
      <c r="L985" t="str">
        <f>UPPER(anotacoes!H985)</f>
        <v>GRIP TIME</v>
      </c>
      <c r="M985" t="str">
        <f>IF(OR(L985="ATTACK",L985="FINTA"),"&lt;TECNICA&gt;",UPPER(anotacoes!I985))</f>
        <v>RIGHT COLLAR</v>
      </c>
      <c r="N985" t="str">
        <f>IF(OR(L985="ATTACK",L985="FINTA"),UPPER(anotacoes!I985),"")</f>
        <v/>
      </c>
      <c r="O985" s="6" t="str">
        <f>IF(anotacoes!N985=0,"",anotacoes!N985)</f>
        <v/>
      </c>
      <c r="P985" t="str">
        <f>IF(anotacoes!M985=0,"",UPPER(anotacoes!M985))</f>
        <v/>
      </c>
      <c r="Q985" t="str">
        <f t="shared" si="31"/>
        <v>INSERT INTO CONVERSAO_LUTA_ACAO (cd_conversao, id_luta, sequencia, momento_inicio, momento_fim, quem_faz, quem_sofre, acao_tipo, acao, tecnica, direcao, pontuacao) VALUES (1, 16, 123, TRIM(' 00:11:49,987'), TRIM(' 00:11:53,993'), 'BISCHOF', 'BRUYERE', 'GRIP TIME', 'RIGHT COLLAR', NULL, NULL, NULL)</v>
      </c>
      <c r="R985" t="s">
        <v>10327</v>
      </c>
    </row>
    <row r="986" spans="1:18" hidden="1" x14ac:dyDescent="0.25">
      <c r="A986" s="7">
        <f>anotacoes!D986</f>
        <v>40692</v>
      </c>
      <c r="B986" t="str">
        <f>anotacoes!C986</f>
        <v>GRAND SLAM MOSCOW 2011</v>
      </c>
      <c r="C986" t="str">
        <f>anotacoes!E986</f>
        <v>BISCHOF</v>
      </c>
      <c r="D986" t="str">
        <f>anotacoes!F986</f>
        <v>BRUYERE</v>
      </c>
      <c r="E986" t="s">
        <v>10325</v>
      </c>
      <c r="F986">
        <f>anotacoes!A986</f>
        <v>16</v>
      </c>
      <c r="G986">
        <f>anotacoes!B986</f>
        <v>124</v>
      </c>
      <c r="H986" t="str">
        <f>anotacoes!K986</f>
        <v xml:space="preserve"> 00:11:53,993</v>
      </c>
      <c r="I986" t="str">
        <f>anotacoes!L986</f>
        <v xml:space="preserve"> 00:12:03,010</v>
      </c>
      <c r="J986" t="str">
        <f>IF(L986="PAUSE",E986,IF(anotacoes!G990=conversao_anotacoes!C986,conversao_anotacoes!C986,conversao_anotacoes!D986))</f>
        <v>&lt;ARBITRO_DESCONHECIDO&gt;</v>
      </c>
      <c r="K986" t="str">
        <f t="shared" si="30"/>
        <v/>
      </c>
      <c r="L986" t="str">
        <f>UPPER(anotacoes!H986)</f>
        <v>PAUSE</v>
      </c>
      <c r="M986" t="str">
        <f>IF(OR(L986="ATTACK",L986="FINTA"),"&lt;TECNICA&gt;",UPPER(anotacoes!I986))</f>
        <v>SHIDO WITH SCORE</v>
      </c>
      <c r="N986" t="str">
        <f>IF(OR(L986="ATTACK",L986="FINTA"),UPPER(anotacoes!I986),"")</f>
        <v/>
      </c>
      <c r="O986" s="6" t="str">
        <f>IF(anotacoes!N986=0,"",anotacoes!N986)</f>
        <v/>
      </c>
      <c r="P986" t="str">
        <f>IF(anotacoes!M986=0,"",UPPER(anotacoes!M986))</f>
        <v/>
      </c>
      <c r="Q986" t="str">
        <f t="shared" si="31"/>
        <v>INSERT INTO CONVERSAO_LUTA_ACAO (cd_conversao, id_luta, sequencia, momento_inicio, momento_fim, quem_faz, quem_sofre, acao_tipo, acao, tecnica, direcao, pontuacao) VALUES (1, 16, 124, TRIM(' 00:11:53,993'), TRIM(' 00:12:03,010'), '&lt;ARBITRO_DESCONHECIDO&gt;', '', 'PAUSE', 'SHIDO WITH SCORE', NULL, NULL, NULL)</v>
      </c>
      <c r="R986" t="s">
        <v>10327</v>
      </c>
    </row>
    <row r="987" spans="1:18" hidden="1" x14ac:dyDescent="0.25">
      <c r="A987" s="7">
        <f>anotacoes!D987</f>
        <v>40692</v>
      </c>
      <c r="B987" t="str">
        <f>anotacoes!C987</f>
        <v>GRAND SLAM MOSCOW 2011</v>
      </c>
      <c r="C987" t="str">
        <f>anotacoes!E987</f>
        <v>BISCHOF</v>
      </c>
      <c r="D987" t="str">
        <f>anotacoes!F987</f>
        <v>BRUYERE</v>
      </c>
      <c r="E987" t="s">
        <v>10325</v>
      </c>
      <c r="F987">
        <f>anotacoes!A987</f>
        <v>16</v>
      </c>
      <c r="G987">
        <f>anotacoes!B987</f>
        <v>125</v>
      </c>
      <c r="H987" t="str">
        <f>anotacoes!K987</f>
        <v xml:space="preserve"> 00:12:03,178</v>
      </c>
      <c r="I987" t="str">
        <f>anotacoes!L987</f>
        <v xml:space="preserve"> 00:12:04,786</v>
      </c>
      <c r="J987" t="str">
        <f>IF(L987="PAUSE",E987,IF(anotacoes!G991=conversao_anotacoes!C987,conversao_anotacoes!C987,conversao_anotacoes!D987))</f>
        <v>BISCHOF</v>
      </c>
      <c r="K987" t="str">
        <f t="shared" si="30"/>
        <v>BRUYERE</v>
      </c>
      <c r="L987" t="str">
        <f>UPPER(anotacoes!H987)</f>
        <v>DISPLACEMENT</v>
      </c>
      <c r="M987" t="str">
        <f>IF(OR(L987="ATTACK",L987="FINTA"),"&lt;TECNICA&gt;",UPPER(anotacoes!I987))</f>
        <v>2-3 STEP HESITANT RIGHT</v>
      </c>
      <c r="N987" t="str">
        <f>IF(OR(L987="ATTACK",L987="FINTA"),UPPER(anotacoes!I987),"")</f>
        <v/>
      </c>
      <c r="O987" s="6" t="str">
        <f>IF(anotacoes!N987=0,"",anotacoes!N987)</f>
        <v/>
      </c>
      <c r="P987" t="str">
        <f>IF(anotacoes!M987=0,"",UPPER(anotacoes!M987))</f>
        <v/>
      </c>
      <c r="Q987" t="str">
        <f t="shared" si="31"/>
        <v>INSERT INTO CONVERSAO_LUTA_ACAO (cd_conversao, id_luta, sequencia, momento_inicio, momento_fim, quem_faz, quem_sofre, acao_tipo, acao, tecnica, direcao, pontuacao) VALUES (1, 16, 125, TRIM(' 00:12:03,178'), TRIM(' 00:12:04,786'), 'BISCHOF', 'BRUYERE', 'DISPLACEMENT', '2-3 STEP HESITANT RIGHT', NULL, NULL, NULL)</v>
      </c>
      <c r="R987" t="s">
        <v>10327</v>
      </c>
    </row>
    <row r="988" spans="1:18" hidden="1" x14ac:dyDescent="0.25">
      <c r="A988" s="7">
        <f>anotacoes!D988</f>
        <v>40692</v>
      </c>
      <c r="B988" t="str">
        <f>anotacoes!C988</f>
        <v>GRAND SLAM MOSCOW 2011</v>
      </c>
      <c r="C988" t="str">
        <f>anotacoes!E988</f>
        <v>BISCHOF</v>
      </c>
      <c r="D988" t="str">
        <f>anotacoes!F988</f>
        <v>BRUYERE</v>
      </c>
      <c r="E988" t="s">
        <v>10325</v>
      </c>
      <c r="F988">
        <f>anotacoes!A988</f>
        <v>16</v>
      </c>
      <c r="G988">
        <f>anotacoes!B988</f>
        <v>126</v>
      </c>
      <c r="H988" t="str">
        <f>anotacoes!K988</f>
        <v xml:space="preserve"> 00:12:04,786</v>
      </c>
      <c r="I988" t="str">
        <f>anotacoes!L988</f>
        <v xml:space="preserve"> 00:12:05,452</v>
      </c>
      <c r="J988" t="str">
        <f>IF(L988="PAUSE",E988,IF(anotacoes!G992=conversao_anotacoes!C988,conversao_anotacoes!C988,conversao_anotacoes!D988))</f>
        <v>BISCHOF</v>
      </c>
      <c r="K988" t="str">
        <f t="shared" si="30"/>
        <v>BRUYERE</v>
      </c>
      <c r="L988" t="str">
        <f>UPPER(anotacoes!H988)</f>
        <v>DISPLACEMENT</v>
      </c>
      <c r="M988" t="str">
        <f>IF(OR(L988="ATTACK",L988="FINTA"),"&lt;TECNICA&gt;",UPPER(anotacoes!I988))</f>
        <v>TRY TO GRIP WITH CONTACT</v>
      </c>
      <c r="N988" t="str">
        <f>IF(OR(L988="ATTACK",L988="FINTA"),UPPER(anotacoes!I988),"")</f>
        <v/>
      </c>
      <c r="O988" s="6" t="str">
        <f>IF(anotacoes!N988=0,"",anotacoes!N988)</f>
        <v/>
      </c>
      <c r="P988" t="str">
        <f>IF(anotacoes!M988=0,"",UPPER(anotacoes!M988))</f>
        <v/>
      </c>
      <c r="Q988" t="str">
        <f t="shared" si="31"/>
        <v>INSERT INTO CONVERSAO_LUTA_ACAO (cd_conversao, id_luta, sequencia, momento_inicio, momento_fim, quem_faz, quem_sofre, acao_tipo, acao, tecnica, direcao, pontuacao) VALUES (1, 16, 126, TRIM(' 00:12:04,786'), TRIM(' 00:12:05,452'), 'BISCHOF', 'BRUYERE', 'DISPLACEMENT', 'TRY TO GRIP WITH CONTACT', NULL, NULL, NULL)</v>
      </c>
      <c r="R988" t="s">
        <v>10327</v>
      </c>
    </row>
    <row r="989" spans="1:18" hidden="1" x14ac:dyDescent="0.25">
      <c r="A989" s="7">
        <f>anotacoes!D989</f>
        <v>40692</v>
      </c>
      <c r="B989" t="str">
        <f>anotacoes!C989</f>
        <v>GRAND SLAM MOSCOW 2011</v>
      </c>
      <c r="C989" t="str">
        <f>anotacoes!E989</f>
        <v>BISCHOF</v>
      </c>
      <c r="D989" t="str">
        <f>anotacoes!F989</f>
        <v>BRUYERE</v>
      </c>
      <c r="E989" t="s">
        <v>10325</v>
      </c>
      <c r="F989">
        <f>anotacoes!A989</f>
        <v>16</v>
      </c>
      <c r="G989">
        <f>anotacoes!B989</f>
        <v>127</v>
      </c>
      <c r="H989" t="str">
        <f>anotacoes!K989</f>
        <v xml:space="preserve"> 00:12:05,452</v>
      </c>
      <c r="I989" t="str">
        <f>anotacoes!L989</f>
        <v xml:space="preserve"> 00:12:07,767</v>
      </c>
      <c r="J989" t="str">
        <f>IF(L989="PAUSE",E989,IF(anotacoes!G993=conversao_anotacoes!C989,conversao_anotacoes!C989,conversao_anotacoes!D989))</f>
        <v>BISCHOF</v>
      </c>
      <c r="K989" t="str">
        <f t="shared" si="30"/>
        <v>BRUYERE</v>
      </c>
      <c r="L989" t="str">
        <f>UPPER(anotacoes!H989)</f>
        <v>GRIP TIME</v>
      </c>
      <c r="M989" t="str">
        <f>IF(OR(L989="ATTACK",L989="FINTA"),"&lt;TECNICA&gt;",UPPER(anotacoes!I989))</f>
        <v>RIGHT COLLAR</v>
      </c>
      <c r="N989" t="str">
        <f>IF(OR(L989="ATTACK",L989="FINTA"),UPPER(anotacoes!I989),"")</f>
        <v/>
      </c>
      <c r="O989" s="6" t="str">
        <f>IF(anotacoes!N989=0,"",anotacoes!N989)</f>
        <v/>
      </c>
      <c r="P989" t="str">
        <f>IF(anotacoes!M989=0,"",UPPER(anotacoes!M989))</f>
        <v/>
      </c>
      <c r="Q989" t="str">
        <f t="shared" si="31"/>
        <v>INSERT INTO CONVERSAO_LUTA_ACAO (cd_conversao, id_luta, sequencia, momento_inicio, momento_fim, quem_faz, quem_sofre, acao_tipo, acao, tecnica, direcao, pontuacao) VALUES (1, 16, 127, TRIM(' 00:12:05,452'), TRIM(' 00:12:07,767'), 'BISCHOF', 'BRUYERE', 'GRIP TIME', 'RIGHT COLLAR', NULL, NULL, NULL)</v>
      </c>
      <c r="R989" t="s">
        <v>10327</v>
      </c>
    </row>
    <row r="990" spans="1:18" hidden="1" x14ac:dyDescent="0.25">
      <c r="A990" s="7">
        <f>anotacoes!D990</f>
        <v>40692</v>
      </c>
      <c r="B990" t="str">
        <f>anotacoes!C990</f>
        <v>GRAND SLAM MOSCOW 2011</v>
      </c>
      <c r="C990" t="str">
        <f>anotacoes!E990</f>
        <v>BISCHOF</v>
      </c>
      <c r="D990" t="str">
        <f>anotacoes!F990</f>
        <v>BRUYERE</v>
      </c>
      <c r="E990" t="s">
        <v>10325</v>
      </c>
      <c r="F990">
        <f>anotacoes!A990</f>
        <v>16</v>
      </c>
      <c r="G990">
        <f>anotacoes!B990</f>
        <v>128</v>
      </c>
      <c r="H990" t="str">
        <f>anotacoes!K990</f>
        <v xml:space="preserve"> 00:12:07,910</v>
      </c>
      <c r="I990" t="str">
        <f>anotacoes!L990</f>
        <v xml:space="preserve"> 00:12:09,809</v>
      </c>
      <c r="J990" t="str">
        <f>IF(L990="PAUSE",E990,IF(anotacoes!G994=conversao_anotacoes!C990,conversao_anotacoes!C990,conversao_anotacoes!D990))</f>
        <v>BISCHOF</v>
      </c>
      <c r="K990" t="str">
        <f t="shared" si="30"/>
        <v>BRUYERE</v>
      </c>
      <c r="L990" t="str">
        <f>UPPER(anotacoes!H990)</f>
        <v>GROUNDWORK COMBAT</v>
      </c>
      <c r="M990" t="str">
        <f>IF(OR(L990="ATTACK",L990="FINTA"),"&lt;TECNICA&gt;",UPPER(anotacoes!I990))</f>
        <v>DEFENSIVE POSITION</v>
      </c>
      <c r="N990" t="str">
        <f>IF(OR(L990="ATTACK",L990="FINTA"),UPPER(anotacoes!I990),"")</f>
        <v/>
      </c>
      <c r="O990" s="6" t="str">
        <f>IF(anotacoes!N990=0,"",anotacoes!N990)</f>
        <v/>
      </c>
      <c r="P990" t="str">
        <f>IF(anotacoes!M990=0,"",UPPER(anotacoes!M990))</f>
        <v/>
      </c>
      <c r="Q990" t="str">
        <f t="shared" si="31"/>
        <v>INSERT INTO CONVERSAO_LUTA_ACAO (cd_conversao, id_luta, sequencia, momento_inicio, momento_fim, quem_faz, quem_sofre, acao_tipo, acao, tecnica, direcao, pontuacao) VALUES (1, 16, 128, TRIM(' 00:12:07,910'), TRIM(' 00:12:09,809'), 'BISCHOF', 'BRUYERE', 'GROUNDWORK COMBAT', 'DEFENSIVE POSITION', NULL, NULL, NULL)</v>
      </c>
      <c r="R990" t="s">
        <v>10327</v>
      </c>
    </row>
    <row r="991" spans="1:18" hidden="1" x14ac:dyDescent="0.25">
      <c r="A991" s="7">
        <f>anotacoes!D991</f>
        <v>40692</v>
      </c>
      <c r="B991" t="str">
        <f>anotacoes!C991</f>
        <v>GRAND SLAM MOSCOW 2011</v>
      </c>
      <c r="C991" t="str">
        <f>anotacoes!E991</f>
        <v>BISCHOF</v>
      </c>
      <c r="D991" t="str">
        <f>anotacoes!F991</f>
        <v>BRUYERE</v>
      </c>
      <c r="E991" t="s">
        <v>10325</v>
      </c>
      <c r="F991">
        <f>anotacoes!A991</f>
        <v>16</v>
      </c>
      <c r="G991">
        <f>anotacoes!B991</f>
        <v>129</v>
      </c>
      <c r="H991" t="str">
        <f>anotacoes!K991</f>
        <v xml:space="preserve"> 00:12:09,961</v>
      </c>
      <c r="I991" t="str">
        <f>anotacoes!L991</f>
        <v xml:space="preserve"> 00:12:10,187</v>
      </c>
      <c r="J991" t="str">
        <f>IF(L991="PAUSE",E991,IF(anotacoes!G995=conversao_anotacoes!C991,conversao_anotacoes!C991,conversao_anotacoes!D991))</f>
        <v>BISCHOF</v>
      </c>
      <c r="K991" t="str">
        <f t="shared" si="30"/>
        <v>BRUYERE</v>
      </c>
      <c r="L991" t="str">
        <f>UPPER(anotacoes!H991)</f>
        <v>END OF COMBAT</v>
      </c>
      <c r="M991" t="str">
        <f>IF(OR(L991="ATTACK",L991="FINTA"),"&lt;TECNICA&gt;",UPPER(anotacoes!I991))</f>
        <v>&lt;NULL&gt;</v>
      </c>
      <c r="N991" t="str">
        <f>IF(OR(L991="ATTACK",L991="FINTA"),UPPER(anotacoes!I991),"")</f>
        <v/>
      </c>
      <c r="O991" s="6" t="str">
        <f>IF(anotacoes!N991=0,"",anotacoes!N991)</f>
        <v/>
      </c>
      <c r="P991" t="str">
        <f>IF(anotacoes!M991=0,"",UPPER(anotacoes!M991))</f>
        <v/>
      </c>
      <c r="Q991" t="str">
        <f t="shared" si="31"/>
        <v>INSERT INTO CONVERSAO_LUTA_ACAO (cd_conversao, id_luta, sequencia, momento_inicio, momento_fim, quem_faz, quem_sofre, acao_tipo, acao, tecnica, direcao, pontuacao) VALUES (1, 16, 129, TRIM(' 00:12:09,961'), TRIM(' 00:12:10,187'), 'BISCHOF', 'BRUYERE', 'END OF COMBAT', '&lt;NULL&gt;', NULL, NULL, NULL)</v>
      </c>
      <c r="R991" t="s">
        <v>10327</v>
      </c>
    </row>
    <row r="992" spans="1:18" hidden="1" x14ac:dyDescent="0.25">
      <c r="A992" s="7">
        <f>anotacoes!D992</f>
        <v>40887</v>
      </c>
      <c r="B992" t="str">
        <f>anotacoes!C992</f>
        <v>GRAND SLAM TOKYO 2011</v>
      </c>
      <c r="C992" t="str">
        <f>anotacoes!E992</f>
        <v>BISCHOF</v>
      </c>
      <c r="D992" t="str">
        <f>anotacoes!F992</f>
        <v>NAGASHIMA</v>
      </c>
      <c r="E992" t="s">
        <v>10325</v>
      </c>
      <c r="F992">
        <f>anotacoes!A992</f>
        <v>17</v>
      </c>
      <c r="G992">
        <f>anotacoes!B992</f>
        <v>1</v>
      </c>
      <c r="H992" t="str">
        <f>anotacoes!K992</f>
        <v xml:space="preserve"> 00:00:04,525</v>
      </c>
      <c r="I992" t="str">
        <f>anotacoes!L992</f>
        <v xml:space="preserve"> 00:00:08,548</v>
      </c>
      <c r="J992" t="str">
        <f>IF(L992="PAUSE",E992,IF(anotacoes!G996=conversao_anotacoes!C992,conversao_anotacoes!C992,conversao_anotacoes!D992))</f>
        <v>BISCHOF</v>
      </c>
      <c r="K992" t="str">
        <f t="shared" si="30"/>
        <v>NAGASHIMA</v>
      </c>
      <c r="L992" t="str">
        <f>UPPER(anotacoes!H992)</f>
        <v>DISPLACEMENT</v>
      </c>
      <c r="M992" t="str">
        <f>IF(OR(L992="ATTACK",L992="FINTA"),"&lt;TECNICA&gt;",UPPER(anotacoes!I992))</f>
        <v>2-3 STEP HESITANT RIGHT</v>
      </c>
      <c r="N992" t="str">
        <f>IF(OR(L992="ATTACK",L992="FINTA"),UPPER(anotacoes!I992),"")</f>
        <v/>
      </c>
      <c r="O992" s="6" t="str">
        <f>IF(anotacoes!N992=0,"",anotacoes!N992)</f>
        <v/>
      </c>
      <c r="P992" t="str">
        <f>IF(anotacoes!M992=0,"",UPPER(anotacoes!M992))</f>
        <v/>
      </c>
      <c r="Q992" t="str">
        <f t="shared" si="31"/>
        <v>INSERT INTO CONVERSAO_LUTA_ACAO (cd_conversao, id_luta, sequencia, momento_inicio, momento_fim, quem_faz, quem_sofre, acao_tipo, acao, tecnica, direcao, pontuacao) VALUES (1, 17, 1, TRIM(' 00:00:04,525'), TRIM(' 00:00:08,548'), 'BISCHOF', 'NAGASHIMA', 'DISPLACEMENT', '2-3 STEP HESITANT RIGHT', NULL, NULL, NULL)</v>
      </c>
      <c r="R992" t="s">
        <v>10327</v>
      </c>
    </row>
    <row r="993" spans="1:18" hidden="1" x14ac:dyDescent="0.25">
      <c r="A993" s="7">
        <f>anotacoes!D993</f>
        <v>40887</v>
      </c>
      <c r="B993" t="str">
        <f>anotacoes!C993</f>
        <v>GRAND SLAM TOKYO 2011</v>
      </c>
      <c r="C993" t="str">
        <f>anotacoes!E993</f>
        <v>BISCHOF</v>
      </c>
      <c r="D993" t="str">
        <f>anotacoes!F993</f>
        <v>NAGASHIMA</v>
      </c>
      <c r="E993" t="s">
        <v>10325</v>
      </c>
      <c r="F993">
        <f>anotacoes!A993</f>
        <v>17</v>
      </c>
      <c r="G993">
        <f>anotacoes!B993</f>
        <v>2</v>
      </c>
      <c r="H993" t="str">
        <f>anotacoes!K993</f>
        <v xml:space="preserve"> 00:00:08,548</v>
      </c>
      <c r="I993" t="str">
        <f>anotacoes!L993</f>
        <v xml:space="preserve"> 00:00:09,522</v>
      </c>
      <c r="J993" t="str">
        <f>IF(L993="PAUSE",E993,IF(anotacoes!G997=conversao_anotacoes!C993,conversao_anotacoes!C993,conversao_anotacoes!D993))</f>
        <v>BISCHOF</v>
      </c>
      <c r="K993" t="str">
        <f t="shared" si="30"/>
        <v>NAGASHIMA</v>
      </c>
      <c r="L993" t="str">
        <f>UPPER(anotacoes!H993)</f>
        <v>DISPLACEMENT</v>
      </c>
      <c r="M993" t="str">
        <f>IF(OR(L993="ATTACK",L993="FINTA"),"&lt;TECNICA&gt;",UPPER(anotacoes!I993))</f>
        <v>TRY TO GRIP WITH CONTACT</v>
      </c>
      <c r="N993" t="str">
        <f>IF(OR(L993="ATTACK",L993="FINTA"),UPPER(anotacoes!I993),"")</f>
        <v/>
      </c>
      <c r="O993" s="6" t="str">
        <f>IF(anotacoes!N993=0,"",anotacoes!N993)</f>
        <v/>
      </c>
      <c r="P993" t="str">
        <f>IF(anotacoes!M993=0,"",UPPER(anotacoes!M993))</f>
        <v/>
      </c>
      <c r="Q993" t="str">
        <f t="shared" si="31"/>
        <v>INSERT INTO CONVERSAO_LUTA_ACAO (cd_conversao, id_luta, sequencia, momento_inicio, momento_fim, quem_faz, quem_sofre, acao_tipo, acao, tecnica, direcao, pontuacao) VALUES (1, 17, 2, TRIM(' 00:00:08,548'), TRIM(' 00:00:09,522'), 'BISCHOF', 'NAGASHIMA', 'DISPLACEMENT', 'TRY TO GRIP WITH CONTACT', NULL, NULL, NULL)</v>
      </c>
      <c r="R993" t="s">
        <v>10327</v>
      </c>
    </row>
    <row r="994" spans="1:18" hidden="1" x14ac:dyDescent="0.25">
      <c r="A994" s="7">
        <f>anotacoes!D994</f>
        <v>40887</v>
      </c>
      <c r="B994" t="str">
        <f>anotacoes!C994</f>
        <v>GRAND SLAM TOKYO 2011</v>
      </c>
      <c r="C994" t="str">
        <f>anotacoes!E994</f>
        <v>BISCHOF</v>
      </c>
      <c r="D994" t="str">
        <f>anotacoes!F994</f>
        <v>NAGASHIMA</v>
      </c>
      <c r="E994" t="s">
        <v>10325</v>
      </c>
      <c r="F994">
        <f>anotacoes!A994</f>
        <v>17</v>
      </c>
      <c r="G994">
        <f>anotacoes!B994</f>
        <v>3</v>
      </c>
      <c r="H994" t="str">
        <f>anotacoes!K994</f>
        <v xml:space="preserve"> 00:00:09,522</v>
      </c>
      <c r="I994" t="str">
        <f>anotacoes!L994</f>
        <v xml:space="preserve"> 00:00:11,996</v>
      </c>
      <c r="J994" t="str">
        <f>IF(L994="PAUSE",E994,IF(anotacoes!G998=conversao_anotacoes!C994,conversao_anotacoes!C994,conversao_anotacoes!D994))</f>
        <v>BISCHOF</v>
      </c>
      <c r="K994" t="str">
        <f t="shared" si="30"/>
        <v>NAGASHIMA</v>
      </c>
      <c r="L994" t="str">
        <f>UPPER(anotacoes!H994)</f>
        <v>GRIP TIME</v>
      </c>
      <c r="M994" t="str">
        <f>IF(OR(L994="ATTACK",L994="FINTA"),"&lt;TECNICA&gt;",UPPER(anotacoes!I994))</f>
        <v>LEFT COLLAR</v>
      </c>
      <c r="N994" t="str">
        <f>IF(OR(L994="ATTACK",L994="FINTA"),UPPER(anotacoes!I994),"")</f>
        <v/>
      </c>
      <c r="O994" s="6" t="str">
        <f>IF(anotacoes!N994=0,"",anotacoes!N994)</f>
        <v/>
      </c>
      <c r="P994" t="str">
        <f>IF(anotacoes!M994=0,"",UPPER(anotacoes!M994))</f>
        <v/>
      </c>
      <c r="Q994" t="str">
        <f t="shared" si="31"/>
        <v>INSERT INTO CONVERSAO_LUTA_ACAO (cd_conversao, id_luta, sequencia, momento_inicio, momento_fim, quem_faz, quem_sofre, acao_tipo, acao, tecnica, direcao, pontuacao) VALUES (1, 17, 3, TRIM(' 00:00:09,522'), TRIM(' 00:00:11,996'), 'BISCHOF', 'NAGASHIMA', 'GRIP TIME', 'LEFT COLLAR', NULL, NULL, NULL)</v>
      </c>
      <c r="R994" t="s">
        <v>10327</v>
      </c>
    </row>
    <row r="995" spans="1:18" hidden="1" x14ac:dyDescent="0.25">
      <c r="A995" s="7">
        <f>anotacoes!D995</f>
        <v>40887</v>
      </c>
      <c r="B995" t="str">
        <f>anotacoes!C995</f>
        <v>GRAND SLAM TOKYO 2011</v>
      </c>
      <c r="C995" t="str">
        <f>anotacoes!E995</f>
        <v>BISCHOF</v>
      </c>
      <c r="D995" t="str">
        <f>anotacoes!F995</f>
        <v>NAGASHIMA</v>
      </c>
      <c r="E995" t="s">
        <v>10325</v>
      </c>
      <c r="F995">
        <f>anotacoes!A995</f>
        <v>17</v>
      </c>
      <c r="G995">
        <f>anotacoes!B995</f>
        <v>4</v>
      </c>
      <c r="H995" t="str">
        <f>anotacoes!K995</f>
        <v xml:space="preserve"> 00:00:11,996</v>
      </c>
      <c r="I995" t="str">
        <f>anotacoes!L995</f>
        <v xml:space="preserve"> 00:00:16,499</v>
      </c>
      <c r="J995" t="str">
        <f>IF(L995="PAUSE",E995,IF(anotacoes!G999=conversao_anotacoes!C995,conversao_anotacoes!C995,conversao_anotacoes!D995))</f>
        <v>BISCHOF</v>
      </c>
      <c r="K995" t="str">
        <f t="shared" si="30"/>
        <v>NAGASHIMA</v>
      </c>
      <c r="L995" t="str">
        <f>UPPER(anotacoes!H995)</f>
        <v>DISPLACEMENT</v>
      </c>
      <c r="M995" t="str">
        <f>IF(OR(L995="ATTACK",L995="FINTA"),"&lt;TECNICA&gt;",UPPER(anotacoes!I995))</f>
        <v>TRY TO GRIP WITH CONTACT</v>
      </c>
      <c r="N995" t="str">
        <f>IF(OR(L995="ATTACK",L995="FINTA"),UPPER(anotacoes!I995),"")</f>
        <v/>
      </c>
      <c r="O995" s="6" t="str">
        <f>IF(anotacoes!N995=0,"",anotacoes!N995)</f>
        <v/>
      </c>
      <c r="P995" t="str">
        <f>IF(anotacoes!M995=0,"",UPPER(anotacoes!M995))</f>
        <v/>
      </c>
      <c r="Q995" t="str">
        <f t="shared" si="31"/>
        <v>INSERT INTO CONVERSAO_LUTA_ACAO (cd_conversao, id_luta, sequencia, momento_inicio, momento_fim, quem_faz, quem_sofre, acao_tipo, acao, tecnica, direcao, pontuacao) VALUES (1, 17, 4, TRIM(' 00:00:11,996'), TRIM(' 00:00:16,499'), 'BISCHOF', 'NAGASHIMA', 'DISPLACEMENT', 'TRY TO GRIP WITH CONTACT', NULL, NULL, NULL)</v>
      </c>
      <c r="R995" t="s">
        <v>10327</v>
      </c>
    </row>
    <row r="996" spans="1:18" hidden="1" x14ac:dyDescent="0.25">
      <c r="A996" s="7">
        <f>anotacoes!D996</f>
        <v>40887</v>
      </c>
      <c r="B996" t="str">
        <f>anotacoes!C996</f>
        <v>GRAND SLAM TOKYO 2011</v>
      </c>
      <c r="C996" t="str">
        <f>anotacoes!E996</f>
        <v>BISCHOF</v>
      </c>
      <c r="D996" t="str">
        <f>anotacoes!F996</f>
        <v>NAGASHIMA</v>
      </c>
      <c r="E996" t="s">
        <v>10325</v>
      </c>
      <c r="F996">
        <f>anotacoes!A996</f>
        <v>17</v>
      </c>
      <c r="G996">
        <f>anotacoes!B996</f>
        <v>5</v>
      </c>
      <c r="H996" t="str">
        <f>anotacoes!K996</f>
        <v xml:space="preserve"> 00:00:16,499</v>
      </c>
      <c r="I996" t="str">
        <f>anotacoes!L996</f>
        <v xml:space="preserve"> 00:00:18,860</v>
      </c>
      <c r="J996" t="str">
        <f>IF(L996="PAUSE",E996,IF(anotacoes!G1000=conversao_anotacoes!C996,conversao_anotacoes!C996,conversao_anotacoes!D996))</f>
        <v>BISCHOF</v>
      </c>
      <c r="K996" t="str">
        <f t="shared" si="30"/>
        <v>NAGASHIMA</v>
      </c>
      <c r="L996" t="str">
        <f>UPPER(anotacoes!H996)</f>
        <v>GRIP TIME</v>
      </c>
      <c r="M996" t="str">
        <f>IF(OR(L996="ATTACK",L996="FINTA"),"&lt;TECNICA&gt;",UPPER(anotacoes!I996))</f>
        <v>RIGHT COLLAR</v>
      </c>
      <c r="N996" t="str">
        <f>IF(OR(L996="ATTACK",L996="FINTA"),UPPER(anotacoes!I996),"")</f>
        <v/>
      </c>
      <c r="O996" s="6" t="str">
        <f>IF(anotacoes!N996=0,"",anotacoes!N996)</f>
        <v/>
      </c>
      <c r="P996" t="str">
        <f>IF(anotacoes!M996=0,"",UPPER(anotacoes!M996))</f>
        <v/>
      </c>
      <c r="Q996" t="str">
        <f t="shared" si="31"/>
        <v>INSERT INTO CONVERSAO_LUTA_ACAO (cd_conversao, id_luta, sequencia, momento_inicio, momento_fim, quem_faz, quem_sofre, acao_tipo, acao, tecnica, direcao, pontuacao) VALUES (1, 17, 5, TRIM(' 00:00:16,499'), TRIM(' 00:00:18,860'), 'BISCHOF', 'NAGASHIMA', 'GRIP TIME', 'RIGHT COLLAR', NULL, NULL, NULL)</v>
      </c>
      <c r="R996" t="s">
        <v>10327</v>
      </c>
    </row>
    <row r="997" spans="1:18" hidden="1" x14ac:dyDescent="0.25">
      <c r="A997" s="7">
        <f>anotacoes!D997</f>
        <v>40887</v>
      </c>
      <c r="B997" t="str">
        <f>anotacoes!C997</f>
        <v>GRAND SLAM TOKYO 2011</v>
      </c>
      <c r="C997" t="str">
        <f>anotacoes!E997</f>
        <v>BISCHOF</v>
      </c>
      <c r="D997" t="str">
        <f>anotacoes!F997</f>
        <v>NAGASHIMA</v>
      </c>
      <c r="E997" t="s">
        <v>10325</v>
      </c>
      <c r="F997">
        <f>anotacoes!A997</f>
        <v>17</v>
      </c>
      <c r="G997">
        <f>anotacoes!B997</f>
        <v>6</v>
      </c>
      <c r="H997" t="str">
        <f>anotacoes!K997</f>
        <v xml:space="preserve"> 00:00:18,860</v>
      </c>
      <c r="I997" t="str">
        <f>anotacoes!L997</f>
        <v xml:space="preserve"> 00:00:18,860</v>
      </c>
      <c r="J997" t="str">
        <f>IF(L997="PAUSE",E997,IF(anotacoes!G1001=conversao_anotacoes!C997,conversao_anotacoes!C997,conversao_anotacoes!D997))</f>
        <v>BISCHOF</v>
      </c>
      <c r="K997" t="str">
        <f t="shared" si="30"/>
        <v>NAGASHIMA</v>
      </c>
      <c r="L997" t="str">
        <f>UPPER(anotacoes!H997)</f>
        <v>FINTA</v>
      </c>
      <c r="M997" t="str">
        <f>IF(OR(L997="ATTACK",L997="FINTA"),"&lt;TECNICA&gt;",UPPER(anotacoes!I997))</f>
        <v>&lt;TECNICA&gt;</v>
      </c>
      <c r="N997" t="str">
        <f>IF(OR(L997="ATTACK",L997="FINTA"),UPPER(anotacoes!I997),"")</f>
        <v>OUCHI GARI RIGHT</v>
      </c>
      <c r="O997" s="6" t="str">
        <f>IF(anotacoes!N997=0,"",anotacoes!N997)</f>
        <v/>
      </c>
      <c r="P997" t="str">
        <f>IF(anotacoes!M997=0,"",UPPER(anotacoes!M997))</f>
        <v/>
      </c>
      <c r="Q997" t="str">
        <f t="shared" si="31"/>
        <v>INSERT INTO CONVERSAO_LUTA_ACAO (cd_conversao, id_luta, sequencia, momento_inicio, momento_fim, quem_faz, quem_sofre, acao_tipo, acao, tecnica, direcao, pontuacao) VALUES (1, 17, 6, TRIM(' 00:00:18,860'), TRIM(' 00:00:18,860'), 'BISCHOF', 'NAGASHIMA', 'FINTA', '&lt;TECNICA&gt;', 'OUCHI GARI RIGHT', NULL, NULL)</v>
      </c>
      <c r="R997" t="s">
        <v>10327</v>
      </c>
    </row>
    <row r="998" spans="1:18" hidden="1" x14ac:dyDescent="0.25">
      <c r="A998" s="7">
        <f>anotacoes!D998</f>
        <v>40887</v>
      </c>
      <c r="B998" t="str">
        <f>anotacoes!C998</f>
        <v>GRAND SLAM TOKYO 2011</v>
      </c>
      <c r="C998" t="str">
        <f>anotacoes!E998</f>
        <v>BISCHOF</v>
      </c>
      <c r="D998" t="str">
        <f>anotacoes!F998</f>
        <v>NAGASHIMA</v>
      </c>
      <c r="E998" t="s">
        <v>10325</v>
      </c>
      <c r="F998">
        <f>anotacoes!A998</f>
        <v>17</v>
      </c>
      <c r="G998">
        <f>anotacoes!B998</f>
        <v>7</v>
      </c>
      <c r="H998" t="str">
        <f>anotacoes!K998</f>
        <v xml:space="preserve"> 00:00:18,860</v>
      </c>
      <c r="I998" t="str">
        <f>anotacoes!L998</f>
        <v xml:space="preserve"> 00:00:20,706</v>
      </c>
      <c r="J998" t="str">
        <f>IF(L998="PAUSE",E998,IF(anotacoes!G1002=conversao_anotacoes!C998,conversao_anotacoes!C998,conversao_anotacoes!D998))</f>
        <v>BISCHOF</v>
      </c>
      <c r="K998" t="str">
        <f t="shared" si="30"/>
        <v>NAGASHIMA</v>
      </c>
      <c r="L998" t="str">
        <f>UPPER(anotacoes!H998)</f>
        <v>GRIP TIME</v>
      </c>
      <c r="M998" t="str">
        <f>IF(OR(L998="ATTACK",L998="FINTA"),"&lt;TECNICA&gt;",UPPER(anotacoes!I998))</f>
        <v>RIGHT COLLAR</v>
      </c>
      <c r="N998" t="str">
        <f>IF(OR(L998="ATTACK",L998="FINTA"),UPPER(anotacoes!I998),"")</f>
        <v/>
      </c>
      <c r="O998" s="6" t="str">
        <f>IF(anotacoes!N998=0,"",anotacoes!N998)</f>
        <v/>
      </c>
      <c r="P998" t="str">
        <f>IF(anotacoes!M998=0,"",UPPER(anotacoes!M998))</f>
        <v/>
      </c>
      <c r="Q998" t="str">
        <f t="shared" si="31"/>
        <v>INSERT INTO CONVERSAO_LUTA_ACAO (cd_conversao, id_luta, sequencia, momento_inicio, momento_fim, quem_faz, quem_sofre, acao_tipo, acao, tecnica, direcao, pontuacao) VALUES (1, 17, 7, TRIM(' 00:00:18,860'), TRIM(' 00:00:20,706'), 'BISCHOF', 'NAGASHIMA', 'GRIP TIME', 'RIGHT COLLAR', NULL, NULL, NULL)</v>
      </c>
      <c r="R998" t="s">
        <v>10327</v>
      </c>
    </row>
    <row r="999" spans="1:18" hidden="1" x14ac:dyDescent="0.25">
      <c r="A999" s="7">
        <f>anotacoes!D999</f>
        <v>40887</v>
      </c>
      <c r="B999" t="str">
        <f>anotacoes!C999</f>
        <v>GRAND SLAM TOKYO 2011</v>
      </c>
      <c r="C999" t="str">
        <f>anotacoes!E999</f>
        <v>BISCHOF</v>
      </c>
      <c r="D999" t="str">
        <f>anotacoes!F999</f>
        <v>NAGASHIMA</v>
      </c>
      <c r="E999" t="s">
        <v>10325</v>
      </c>
      <c r="F999">
        <f>anotacoes!A999</f>
        <v>17</v>
      </c>
      <c r="G999">
        <f>anotacoes!B999</f>
        <v>8</v>
      </c>
      <c r="H999" t="str">
        <f>anotacoes!K999</f>
        <v xml:space="preserve"> 00:00:20,706</v>
      </c>
      <c r="I999" t="str">
        <f>anotacoes!L999</f>
        <v xml:space="preserve"> 00:00:22,506</v>
      </c>
      <c r="J999" t="str">
        <f>IF(L999="PAUSE",E999,IF(anotacoes!G1003=conversao_anotacoes!C999,conversao_anotacoes!C999,conversao_anotacoes!D999))</f>
        <v>BISCHOF</v>
      </c>
      <c r="K999" t="str">
        <f t="shared" si="30"/>
        <v>NAGASHIMA</v>
      </c>
      <c r="L999" t="str">
        <f>UPPER(anotacoes!H999)</f>
        <v>GRIP TIME</v>
      </c>
      <c r="M999" t="str">
        <f>IF(OR(L999="ATTACK",L999="FINTA"),"&lt;TECNICA&gt;",UPPER(anotacoes!I999))</f>
        <v>RIGHT COLLAR</v>
      </c>
      <c r="N999" t="str">
        <f>IF(OR(L999="ATTACK",L999="FINTA"),UPPER(anotacoes!I999),"")</f>
        <v/>
      </c>
      <c r="O999" s="6" t="str">
        <f>IF(anotacoes!N999=0,"",anotacoes!N999)</f>
        <v/>
      </c>
      <c r="P999" t="str">
        <f>IF(anotacoes!M999=0,"",UPPER(anotacoes!M999))</f>
        <v/>
      </c>
      <c r="Q999" t="str">
        <f t="shared" si="31"/>
        <v>INSERT INTO CONVERSAO_LUTA_ACAO (cd_conversao, id_luta, sequencia, momento_inicio, momento_fim, quem_faz, quem_sofre, acao_tipo, acao, tecnica, direcao, pontuacao) VALUES (1, 17, 8, TRIM(' 00:00:20,706'), TRIM(' 00:00:22,506'), 'BISCHOF', 'NAGASHIMA', 'GRIP TIME', 'RIGHT COLLAR', NULL, NULL, NULL)</v>
      </c>
      <c r="R999" t="s">
        <v>10327</v>
      </c>
    </row>
    <row r="1000" spans="1:18" hidden="1" x14ac:dyDescent="0.25">
      <c r="A1000" s="7">
        <f>anotacoes!D1000</f>
        <v>40887</v>
      </c>
      <c r="B1000" t="str">
        <f>anotacoes!C1000</f>
        <v>GRAND SLAM TOKYO 2011</v>
      </c>
      <c r="C1000" t="str">
        <f>anotacoes!E1000</f>
        <v>BISCHOF</v>
      </c>
      <c r="D1000" t="str">
        <f>anotacoes!F1000</f>
        <v>NAGASHIMA</v>
      </c>
      <c r="E1000" t="s">
        <v>10325</v>
      </c>
      <c r="F1000">
        <f>anotacoes!A1000</f>
        <v>17</v>
      </c>
      <c r="G1000">
        <f>anotacoes!B1000</f>
        <v>9</v>
      </c>
      <c r="H1000" t="str">
        <f>anotacoes!K1000</f>
        <v xml:space="preserve"> 00:00:22,662</v>
      </c>
      <c r="I1000" t="str">
        <f>anotacoes!L1000</f>
        <v xml:space="preserve"> 00:00:26,598</v>
      </c>
      <c r="J1000" t="str">
        <f>IF(L1000="PAUSE",E1000,IF(anotacoes!G1004=conversao_anotacoes!C1000,conversao_anotacoes!C1000,conversao_anotacoes!D1000))</f>
        <v>BISCHOF</v>
      </c>
      <c r="K1000" t="str">
        <f t="shared" si="30"/>
        <v>NAGASHIMA</v>
      </c>
      <c r="L1000" t="str">
        <f>UPPER(anotacoes!H1000)</f>
        <v>DISPLACEMENT</v>
      </c>
      <c r="M1000" t="str">
        <f>IF(OR(L1000="ATTACK",L1000="FINTA"),"&lt;TECNICA&gt;",UPPER(anotacoes!I1000))</f>
        <v>2-3 STEP HESITANT RIGHT</v>
      </c>
      <c r="N1000" t="str">
        <f>IF(OR(L1000="ATTACK",L1000="FINTA"),UPPER(anotacoes!I1000),"")</f>
        <v/>
      </c>
      <c r="O1000" s="6" t="str">
        <f>IF(anotacoes!N1000=0,"",anotacoes!N1000)</f>
        <v/>
      </c>
      <c r="P1000" t="str">
        <f>IF(anotacoes!M1000=0,"",UPPER(anotacoes!M1000))</f>
        <v/>
      </c>
      <c r="Q1000" t="str">
        <f t="shared" si="31"/>
        <v>INSERT INTO CONVERSAO_LUTA_ACAO (cd_conversao, id_luta, sequencia, momento_inicio, momento_fim, quem_faz, quem_sofre, acao_tipo, acao, tecnica, direcao, pontuacao) VALUES (1, 17, 9, TRIM(' 00:00:22,662'), TRIM(' 00:00:26,598'), 'BISCHOF', 'NAGASHIMA', 'DISPLACEMENT', '2-3 STEP HESITANT RIGHT', NULL, NULL, NULL)</v>
      </c>
      <c r="R1000" t="s">
        <v>10327</v>
      </c>
    </row>
    <row r="1001" spans="1:18" hidden="1" x14ac:dyDescent="0.25">
      <c r="A1001" s="7">
        <f>anotacoes!D1001</f>
        <v>40887</v>
      </c>
      <c r="B1001" t="str">
        <f>anotacoes!C1001</f>
        <v>GRAND SLAM TOKYO 2011</v>
      </c>
      <c r="C1001" t="str">
        <f>anotacoes!E1001</f>
        <v>BISCHOF</v>
      </c>
      <c r="D1001" t="str">
        <f>anotacoes!F1001</f>
        <v>NAGASHIMA</v>
      </c>
      <c r="E1001" t="s">
        <v>10325</v>
      </c>
      <c r="F1001">
        <f>anotacoes!A1001</f>
        <v>17</v>
      </c>
      <c r="G1001">
        <f>anotacoes!B1001</f>
        <v>10</v>
      </c>
      <c r="H1001" t="str">
        <f>anotacoes!K1001</f>
        <v xml:space="preserve"> 00:00:26,598</v>
      </c>
      <c r="I1001" t="str">
        <f>anotacoes!L1001</f>
        <v xml:space="preserve"> 00:00:28,970</v>
      </c>
      <c r="J1001" t="str">
        <f>IF(L1001="PAUSE",E1001,IF(anotacoes!G1005=conversao_anotacoes!C1001,conversao_anotacoes!C1001,conversao_anotacoes!D1001))</f>
        <v>BISCHOF</v>
      </c>
      <c r="K1001" t="str">
        <f t="shared" si="30"/>
        <v>NAGASHIMA</v>
      </c>
      <c r="L1001" t="str">
        <f>UPPER(anotacoes!H1001)</f>
        <v>DISPLACEMENT</v>
      </c>
      <c r="M1001" t="str">
        <f>IF(OR(L1001="ATTACK",L1001="FINTA"),"&lt;TECNICA&gt;",UPPER(anotacoes!I1001))</f>
        <v>TRY TO GRIP WITH CONTACT</v>
      </c>
      <c r="N1001" t="str">
        <f>IF(OR(L1001="ATTACK",L1001="FINTA"),UPPER(anotacoes!I1001),"")</f>
        <v/>
      </c>
      <c r="O1001" s="6" t="str">
        <f>IF(anotacoes!N1001=0,"",anotacoes!N1001)</f>
        <v/>
      </c>
      <c r="P1001" t="str">
        <f>IF(anotacoes!M1001=0,"",UPPER(anotacoes!M1001))</f>
        <v/>
      </c>
      <c r="Q1001" t="str">
        <f t="shared" si="31"/>
        <v>INSERT INTO CONVERSAO_LUTA_ACAO (cd_conversao, id_luta, sequencia, momento_inicio, momento_fim, quem_faz, quem_sofre, acao_tipo, acao, tecnica, direcao, pontuacao) VALUES (1, 17, 10, TRIM(' 00:00:26,598'), TRIM(' 00:00:28,970'), 'BISCHOF', 'NAGASHIMA', 'DISPLACEMENT', 'TRY TO GRIP WITH CONTACT', NULL, NULL, NULL)</v>
      </c>
      <c r="R1001" t="s">
        <v>10327</v>
      </c>
    </row>
    <row r="1002" spans="1:18" hidden="1" x14ac:dyDescent="0.25">
      <c r="A1002" s="7">
        <f>anotacoes!D1002</f>
        <v>40887</v>
      </c>
      <c r="B1002" t="str">
        <f>anotacoes!C1002</f>
        <v>GRAND SLAM TOKYO 2011</v>
      </c>
      <c r="C1002" t="str">
        <f>anotacoes!E1002</f>
        <v>BISCHOF</v>
      </c>
      <c r="D1002" t="str">
        <f>anotacoes!F1002</f>
        <v>NAGASHIMA</v>
      </c>
      <c r="E1002" t="s">
        <v>10325</v>
      </c>
      <c r="F1002">
        <f>anotacoes!A1002</f>
        <v>17</v>
      </c>
      <c r="G1002">
        <f>anotacoes!B1002</f>
        <v>11</v>
      </c>
      <c r="H1002" t="str">
        <f>anotacoes!K1002</f>
        <v xml:space="preserve"> 00:00:28,970</v>
      </c>
      <c r="I1002" t="str">
        <f>anotacoes!L1002</f>
        <v xml:space="preserve"> 00:00:30,833</v>
      </c>
      <c r="J1002" t="str">
        <f>IF(L1002="PAUSE",E1002,IF(anotacoes!G1006=conversao_anotacoes!C1002,conversao_anotacoes!C1002,conversao_anotacoes!D1002))</f>
        <v>BISCHOF</v>
      </c>
      <c r="K1002" t="str">
        <f t="shared" si="30"/>
        <v>NAGASHIMA</v>
      </c>
      <c r="L1002" t="str">
        <f>UPPER(anotacoes!H1002)</f>
        <v>GRIP TIME</v>
      </c>
      <c r="M1002" t="str">
        <f>IF(OR(L1002="ATTACK",L1002="FINTA"),"&lt;TECNICA&gt;",UPPER(anotacoes!I1002))</f>
        <v>RIGHT COLLAR LEFT SLEEVE</v>
      </c>
      <c r="N1002" t="str">
        <f>IF(OR(L1002="ATTACK",L1002="FINTA"),UPPER(anotacoes!I1002),"")</f>
        <v/>
      </c>
      <c r="O1002" s="6" t="str">
        <f>IF(anotacoes!N1002=0,"",anotacoes!N1002)</f>
        <v/>
      </c>
      <c r="P1002" t="str">
        <f>IF(anotacoes!M1002=0,"",UPPER(anotacoes!M1002))</f>
        <v/>
      </c>
      <c r="Q1002" t="str">
        <f t="shared" si="31"/>
        <v>INSERT INTO CONVERSAO_LUTA_ACAO (cd_conversao, id_luta, sequencia, momento_inicio, momento_fim, quem_faz, quem_sofre, acao_tipo, acao, tecnica, direcao, pontuacao) VALUES (1, 17, 11, TRIM(' 00:00:28,970'), TRIM(' 00:00:30,833'), 'BISCHOF', 'NAGASHIMA', 'GRIP TIME', 'RIGHT COLLAR LEFT SLEEVE', NULL, NULL, NULL)</v>
      </c>
      <c r="R1002" t="s">
        <v>10327</v>
      </c>
    </row>
    <row r="1003" spans="1:18" hidden="1" x14ac:dyDescent="0.25">
      <c r="A1003" s="7">
        <f>anotacoes!D1003</f>
        <v>40887</v>
      </c>
      <c r="B1003" t="str">
        <f>anotacoes!C1003</f>
        <v>GRAND SLAM TOKYO 2011</v>
      </c>
      <c r="C1003" t="str">
        <f>anotacoes!E1003</f>
        <v>BISCHOF</v>
      </c>
      <c r="D1003" t="str">
        <f>anotacoes!F1003</f>
        <v>NAGASHIMA</v>
      </c>
      <c r="E1003" t="s">
        <v>10325</v>
      </c>
      <c r="F1003">
        <f>anotacoes!A1003</f>
        <v>17</v>
      </c>
      <c r="G1003">
        <f>anotacoes!B1003</f>
        <v>12</v>
      </c>
      <c r="H1003" t="str">
        <f>anotacoes!K1003</f>
        <v xml:space="preserve"> 00:00:30,833</v>
      </c>
      <c r="I1003" t="str">
        <f>anotacoes!L1003</f>
        <v xml:space="preserve"> 00:00:35,874</v>
      </c>
      <c r="J1003" t="str">
        <f>IF(L1003="PAUSE",E1003,IF(anotacoes!G1007=conversao_anotacoes!C1003,conversao_anotacoes!C1003,conversao_anotacoes!D1003))</f>
        <v>BISCHOF</v>
      </c>
      <c r="K1003" t="str">
        <f t="shared" si="30"/>
        <v>NAGASHIMA</v>
      </c>
      <c r="L1003" t="str">
        <f>UPPER(anotacoes!H1003)</f>
        <v>DISPLACEMENT</v>
      </c>
      <c r="M1003" t="str">
        <f>IF(OR(L1003="ATTACK",L1003="FINTA"),"&lt;TECNICA&gt;",UPPER(anotacoes!I1003))</f>
        <v>TRY TO GRIP WITH CONTACT</v>
      </c>
      <c r="N1003" t="str">
        <f>IF(OR(L1003="ATTACK",L1003="FINTA"),UPPER(anotacoes!I1003),"")</f>
        <v/>
      </c>
      <c r="O1003" s="6" t="str">
        <f>IF(anotacoes!N1003=0,"",anotacoes!N1003)</f>
        <v/>
      </c>
      <c r="P1003" t="str">
        <f>IF(anotacoes!M1003=0,"",UPPER(anotacoes!M1003))</f>
        <v/>
      </c>
      <c r="Q1003" t="str">
        <f t="shared" si="31"/>
        <v>INSERT INTO CONVERSAO_LUTA_ACAO (cd_conversao, id_luta, sequencia, momento_inicio, momento_fim, quem_faz, quem_sofre, acao_tipo, acao, tecnica, direcao, pontuacao) VALUES (1, 17, 12, TRIM(' 00:00:30,833'), TRIM(' 00:00:35,874'), 'BISCHOF', 'NAGASHIMA', 'DISPLACEMENT', 'TRY TO GRIP WITH CONTACT', NULL, NULL, NULL)</v>
      </c>
      <c r="R1003" t="s">
        <v>10327</v>
      </c>
    </row>
    <row r="1004" spans="1:18" hidden="1" x14ac:dyDescent="0.25">
      <c r="A1004" s="7">
        <f>anotacoes!D1004</f>
        <v>40887</v>
      </c>
      <c r="B1004" t="str">
        <f>anotacoes!C1004</f>
        <v>GRAND SLAM TOKYO 2011</v>
      </c>
      <c r="C1004" t="str">
        <f>anotacoes!E1004</f>
        <v>BISCHOF</v>
      </c>
      <c r="D1004" t="str">
        <f>anotacoes!F1004</f>
        <v>NAGASHIMA</v>
      </c>
      <c r="E1004" t="s">
        <v>10325</v>
      </c>
      <c r="F1004">
        <f>anotacoes!A1004</f>
        <v>17</v>
      </c>
      <c r="G1004">
        <f>anotacoes!B1004</f>
        <v>13</v>
      </c>
      <c r="H1004" t="str">
        <f>anotacoes!K1004</f>
        <v xml:space="preserve"> 00:00:35,874</v>
      </c>
      <c r="I1004" t="str">
        <f>anotacoes!L1004</f>
        <v xml:space="preserve"> 00:00:37,216</v>
      </c>
      <c r="J1004" t="str">
        <f>IF(L1004="PAUSE",E1004,IF(anotacoes!G1008=conversao_anotacoes!C1004,conversao_anotacoes!C1004,conversao_anotacoes!D1004))</f>
        <v>NAGASHIMA</v>
      </c>
      <c r="K1004" t="str">
        <f t="shared" si="30"/>
        <v>BISCHOF</v>
      </c>
      <c r="L1004" t="str">
        <f>UPPER(anotacoes!H1004)</f>
        <v>GRIP TIME</v>
      </c>
      <c r="M1004" t="str">
        <f>IF(OR(L1004="ATTACK",L1004="FINTA"),"&lt;TECNICA&gt;",UPPER(anotacoes!I1004))</f>
        <v>LEFT COLLAR RIGHT SLEEVE</v>
      </c>
      <c r="N1004" t="str">
        <f>IF(OR(L1004="ATTACK",L1004="FINTA"),UPPER(anotacoes!I1004),"")</f>
        <v/>
      </c>
      <c r="O1004" s="6" t="str">
        <f>IF(anotacoes!N1004=0,"",anotacoes!N1004)</f>
        <v/>
      </c>
      <c r="P1004" t="str">
        <f>IF(anotacoes!M1004=0,"",UPPER(anotacoes!M1004))</f>
        <v/>
      </c>
      <c r="Q1004" t="str">
        <f t="shared" si="31"/>
        <v>INSERT INTO CONVERSAO_LUTA_ACAO (cd_conversao, id_luta, sequencia, momento_inicio, momento_fim, quem_faz, quem_sofre, acao_tipo, acao, tecnica, direcao, pontuacao) VALUES (1, 17, 13, TRIM(' 00:00:35,874'), TRIM(' 00:00:37,216'), 'NAGASHIMA', 'BISCHOF', 'GRIP TIME', 'LEFT COLLAR RIGHT SLEEVE', NULL, NULL, NULL)</v>
      </c>
      <c r="R1004" t="s">
        <v>10327</v>
      </c>
    </row>
    <row r="1005" spans="1:18" hidden="1" x14ac:dyDescent="0.25">
      <c r="A1005" s="7">
        <f>anotacoes!D1005</f>
        <v>40887</v>
      </c>
      <c r="B1005" t="str">
        <f>anotacoes!C1005</f>
        <v>GRAND SLAM TOKYO 2011</v>
      </c>
      <c r="C1005" t="str">
        <f>anotacoes!E1005</f>
        <v>BISCHOF</v>
      </c>
      <c r="D1005" t="str">
        <f>anotacoes!F1005</f>
        <v>NAGASHIMA</v>
      </c>
      <c r="E1005" t="s">
        <v>10325</v>
      </c>
      <c r="F1005">
        <f>anotacoes!A1005</f>
        <v>17</v>
      </c>
      <c r="G1005">
        <f>anotacoes!B1005</f>
        <v>14</v>
      </c>
      <c r="H1005" t="str">
        <f>anotacoes!K1005</f>
        <v xml:space="preserve"> 00:00:37,216</v>
      </c>
      <c r="I1005" t="str">
        <f>anotacoes!L1005</f>
        <v xml:space="preserve"> 00:00:42,182</v>
      </c>
      <c r="J1005" t="str">
        <f>IF(L1005="PAUSE",E1005,IF(anotacoes!G1009=conversao_anotacoes!C1005,conversao_anotacoes!C1005,conversao_anotacoes!D1005))</f>
        <v>NAGASHIMA</v>
      </c>
      <c r="K1005" t="str">
        <f t="shared" si="30"/>
        <v>BISCHOF</v>
      </c>
      <c r="L1005" t="str">
        <f>UPPER(anotacoes!H1005)</f>
        <v>DISPLACEMENT</v>
      </c>
      <c r="M1005" t="str">
        <f>IF(OR(L1005="ATTACK",L1005="FINTA"),"&lt;TECNICA&gt;",UPPER(anotacoes!I1005))</f>
        <v>TRY TO GRIP WITH CONTACT</v>
      </c>
      <c r="N1005" t="str">
        <f>IF(OR(L1005="ATTACK",L1005="FINTA"),UPPER(anotacoes!I1005),"")</f>
        <v/>
      </c>
      <c r="O1005" s="6" t="str">
        <f>IF(anotacoes!N1005=0,"",anotacoes!N1005)</f>
        <v/>
      </c>
      <c r="P1005" t="str">
        <f>IF(anotacoes!M1005=0,"",UPPER(anotacoes!M1005))</f>
        <v/>
      </c>
      <c r="Q1005" t="str">
        <f t="shared" si="31"/>
        <v>INSERT INTO CONVERSAO_LUTA_ACAO (cd_conversao, id_luta, sequencia, momento_inicio, momento_fim, quem_faz, quem_sofre, acao_tipo, acao, tecnica, direcao, pontuacao) VALUES (1, 17, 14, TRIM(' 00:00:37,216'), TRIM(' 00:00:42,182'), 'NAGASHIMA', 'BISCHOF', 'DISPLACEMENT', 'TRY TO GRIP WITH CONTACT', NULL, NULL, NULL)</v>
      </c>
      <c r="R1005" t="s">
        <v>10327</v>
      </c>
    </row>
    <row r="1006" spans="1:18" hidden="1" x14ac:dyDescent="0.25">
      <c r="A1006" s="7">
        <f>anotacoes!D1006</f>
        <v>40887</v>
      </c>
      <c r="B1006" t="str">
        <f>anotacoes!C1006</f>
        <v>GRAND SLAM TOKYO 2011</v>
      </c>
      <c r="C1006" t="str">
        <f>anotacoes!E1006</f>
        <v>BISCHOF</v>
      </c>
      <c r="D1006" t="str">
        <f>anotacoes!F1006</f>
        <v>NAGASHIMA</v>
      </c>
      <c r="E1006" t="s">
        <v>10325</v>
      </c>
      <c r="F1006">
        <f>anotacoes!A1006</f>
        <v>17</v>
      </c>
      <c r="G1006">
        <f>anotacoes!B1006</f>
        <v>15</v>
      </c>
      <c r="H1006" t="str">
        <f>anotacoes!K1006</f>
        <v xml:space="preserve"> 00:00:42,182</v>
      </c>
      <c r="I1006" t="str">
        <f>anotacoes!L1006</f>
        <v xml:space="preserve"> 00:00:43,982</v>
      </c>
      <c r="J1006" t="str">
        <f>IF(L1006="PAUSE",E1006,IF(anotacoes!G1010=conversao_anotacoes!C1006,conversao_anotacoes!C1006,conversao_anotacoes!D1006))</f>
        <v>NAGASHIMA</v>
      </c>
      <c r="K1006" t="str">
        <f t="shared" si="30"/>
        <v>BISCHOF</v>
      </c>
      <c r="L1006" t="str">
        <f>UPPER(anotacoes!H1006)</f>
        <v>GRIP TIME</v>
      </c>
      <c r="M1006" t="str">
        <f>IF(OR(L1006="ATTACK",L1006="FINTA"),"&lt;TECNICA&gt;",UPPER(anotacoes!I1006))</f>
        <v>LEFT COLLAR</v>
      </c>
      <c r="N1006" t="str">
        <f>IF(OR(L1006="ATTACK",L1006="FINTA"),UPPER(anotacoes!I1006),"")</f>
        <v/>
      </c>
      <c r="O1006" s="6" t="str">
        <f>IF(anotacoes!N1006=0,"",anotacoes!N1006)</f>
        <v/>
      </c>
      <c r="P1006" t="str">
        <f>IF(anotacoes!M1006=0,"",UPPER(anotacoes!M1006))</f>
        <v/>
      </c>
      <c r="Q1006" t="str">
        <f t="shared" si="31"/>
        <v>INSERT INTO CONVERSAO_LUTA_ACAO (cd_conversao, id_luta, sequencia, momento_inicio, momento_fim, quem_faz, quem_sofre, acao_tipo, acao, tecnica, direcao, pontuacao) VALUES (1, 17, 15, TRIM(' 00:00:42,182'), TRIM(' 00:00:43,982'), 'NAGASHIMA', 'BISCHOF', 'GRIP TIME', 'LEFT COLLAR', NULL, NULL, NULL)</v>
      </c>
      <c r="R1006" t="s">
        <v>10327</v>
      </c>
    </row>
    <row r="1007" spans="1:18" hidden="1" x14ac:dyDescent="0.25">
      <c r="A1007" s="7">
        <f>anotacoes!D1007</f>
        <v>40887</v>
      </c>
      <c r="B1007" t="str">
        <f>anotacoes!C1007</f>
        <v>GRAND SLAM TOKYO 2011</v>
      </c>
      <c r="C1007" t="str">
        <f>anotacoes!E1007</f>
        <v>BISCHOF</v>
      </c>
      <c r="D1007" t="str">
        <f>anotacoes!F1007</f>
        <v>NAGASHIMA</v>
      </c>
      <c r="E1007" t="s">
        <v>10325</v>
      </c>
      <c r="F1007">
        <f>anotacoes!A1007</f>
        <v>17</v>
      </c>
      <c r="G1007">
        <f>anotacoes!B1007</f>
        <v>16</v>
      </c>
      <c r="H1007" t="str">
        <f>anotacoes!K1007</f>
        <v xml:space="preserve"> 00:00:44,649</v>
      </c>
      <c r="I1007" t="str">
        <f>anotacoes!L1007</f>
        <v xml:space="preserve"> 00:00:44,649</v>
      </c>
      <c r="J1007" t="str">
        <f>IF(L1007="PAUSE",E1007,IF(anotacoes!G1011=conversao_anotacoes!C1007,conversao_anotacoes!C1007,conversao_anotacoes!D1007))</f>
        <v>NAGASHIMA</v>
      </c>
      <c r="K1007" t="str">
        <f t="shared" si="30"/>
        <v>BISCHOF</v>
      </c>
      <c r="L1007" t="str">
        <f>UPPER(anotacoes!H1007)</f>
        <v>END OF COMBAT</v>
      </c>
      <c r="M1007" t="str">
        <f>IF(OR(L1007="ATTACK",L1007="FINTA"),"&lt;TECNICA&gt;",UPPER(anotacoes!I1007))</f>
        <v>&lt;NULL&gt;</v>
      </c>
      <c r="N1007" t="str">
        <f>IF(OR(L1007="ATTACK",L1007="FINTA"),UPPER(anotacoes!I1007),"")</f>
        <v/>
      </c>
      <c r="O1007" s="6" t="str">
        <f>IF(anotacoes!N1007=0,"",anotacoes!N1007)</f>
        <v/>
      </c>
      <c r="P1007" t="str">
        <f>IF(anotacoes!M1007=0,"",UPPER(anotacoes!M1007))</f>
        <v/>
      </c>
      <c r="Q1007" t="str">
        <f t="shared" si="31"/>
        <v>INSERT INTO CONVERSAO_LUTA_ACAO (cd_conversao, id_luta, sequencia, momento_inicio, momento_fim, quem_faz, quem_sofre, acao_tipo, acao, tecnica, direcao, pontuacao) VALUES (1, 17, 16, TRIM(' 00:00:44,649'), TRIM(' 00:00:44,649'), 'NAGASHIMA', 'BISCHOF', 'END OF COMBAT', '&lt;NULL&gt;', NULL, NULL, NULL)</v>
      </c>
      <c r="R1007" t="s">
        <v>10327</v>
      </c>
    </row>
    <row r="1008" spans="1:18" hidden="1" x14ac:dyDescent="0.25">
      <c r="A1008" s="7">
        <f>anotacoes!D1008</f>
        <v>40780</v>
      </c>
      <c r="B1008" t="str">
        <f>anotacoes!C1008</f>
        <v>WORLD CHAMPIONSHIPS PARIS 2011</v>
      </c>
      <c r="C1008" t="str">
        <f>anotacoes!E1008</f>
        <v>BOTTIEAU</v>
      </c>
      <c r="D1008" t="str">
        <f>anotacoes!F1008</f>
        <v>KIM, J B</v>
      </c>
      <c r="E1008" t="s">
        <v>10325</v>
      </c>
      <c r="F1008">
        <f>anotacoes!A1008</f>
        <v>18</v>
      </c>
      <c r="G1008">
        <f>anotacoes!B1008</f>
        <v>1</v>
      </c>
      <c r="H1008" t="str">
        <f>anotacoes!K1008</f>
        <v xml:space="preserve"> 00:00:04,607</v>
      </c>
      <c r="I1008" t="str">
        <f>anotacoes!L1008</f>
        <v xml:space="preserve"> 00:00:06,817</v>
      </c>
      <c r="J1008" t="str">
        <f>IF(L1008="PAUSE",E1008,IF(anotacoes!G1012=conversao_anotacoes!C1008,conversao_anotacoes!C1008,conversao_anotacoes!D1008))</f>
        <v>BOTTIEAU</v>
      </c>
      <c r="K1008" t="str">
        <f t="shared" si="30"/>
        <v>KIM, J B</v>
      </c>
      <c r="L1008" t="str">
        <f>UPPER(anotacoes!H1008)</f>
        <v>DISPLACEMENT</v>
      </c>
      <c r="M1008" t="str">
        <f>IF(OR(L1008="ATTACK",L1008="FINTA"),"&lt;TECNICA&gt;",UPPER(anotacoes!I1008))</f>
        <v>2-3 STEP HESITANT RIGHT</v>
      </c>
      <c r="N1008" t="str">
        <f>IF(OR(L1008="ATTACK",L1008="FINTA"),UPPER(anotacoes!I1008),"")</f>
        <v/>
      </c>
      <c r="O1008" s="6" t="str">
        <f>IF(anotacoes!N1008=0,"",anotacoes!N1008)</f>
        <v/>
      </c>
      <c r="P1008" t="str">
        <f>IF(anotacoes!M1008=0,"",UPPER(anotacoes!M1008))</f>
        <v/>
      </c>
      <c r="Q1008" t="str">
        <f t="shared" si="31"/>
        <v>INSERT INTO CONVERSAO_LUTA_ACAO (cd_conversao, id_luta, sequencia, momento_inicio, momento_fim, quem_faz, quem_sofre, acao_tipo, acao, tecnica, direcao, pontuacao) VALUES (1, 18, 1, TRIM(' 00:00:04,607'), TRIM(' 00:00:06,817'), 'BOTTIEAU', 'KIM, J B', 'DISPLACEMENT', '2-3 STEP HESITANT RIGHT', NULL, NULL, NULL)</v>
      </c>
      <c r="R1008" t="s">
        <v>10327</v>
      </c>
    </row>
    <row r="1009" spans="1:18" hidden="1" x14ac:dyDescent="0.25">
      <c r="A1009" s="7">
        <f>anotacoes!D1009</f>
        <v>40780</v>
      </c>
      <c r="B1009" t="str">
        <f>anotacoes!C1009</f>
        <v>WORLD CHAMPIONSHIPS PARIS 2011</v>
      </c>
      <c r="C1009" t="str">
        <f>anotacoes!E1009</f>
        <v>BOTTIEAU</v>
      </c>
      <c r="D1009" t="str">
        <f>anotacoes!F1009</f>
        <v>KIM, J B</v>
      </c>
      <c r="E1009" t="s">
        <v>10325</v>
      </c>
      <c r="F1009">
        <f>anotacoes!A1009</f>
        <v>18</v>
      </c>
      <c r="G1009">
        <f>anotacoes!B1009</f>
        <v>2</v>
      </c>
      <c r="H1009" t="str">
        <f>anotacoes!K1009</f>
        <v xml:space="preserve"> 00:00:06,817</v>
      </c>
      <c r="I1009" t="str">
        <f>anotacoes!L1009</f>
        <v xml:space="preserve"> 00:00:06,817</v>
      </c>
      <c r="J1009" t="str">
        <f>IF(L1009="PAUSE",E1009,IF(anotacoes!G1013=conversao_anotacoes!C1009,conversao_anotacoes!C1009,conversao_anotacoes!D1009))</f>
        <v>BOTTIEAU</v>
      </c>
      <c r="K1009" t="str">
        <f t="shared" si="30"/>
        <v>KIM, J B</v>
      </c>
      <c r="L1009" t="str">
        <f>UPPER(anotacoes!H1009)</f>
        <v>GRIP TIME</v>
      </c>
      <c r="M1009" t="str">
        <f>IF(OR(L1009="ATTACK",L1009="FINTA"),"&lt;TECNICA&gt;",UPPER(anotacoes!I1009))</f>
        <v>RIGHT COLLAR</v>
      </c>
      <c r="N1009" t="str">
        <f>IF(OR(L1009="ATTACK",L1009="FINTA"),UPPER(anotacoes!I1009),"")</f>
        <v/>
      </c>
      <c r="O1009" s="6" t="str">
        <f>IF(anotacoes!N1009=0,"",anotacoes!N1009)</f>
        <v/>
      </c>
      <c r="P1009" t="str">
        <f>IF(anotacoes!M1009=0,"",UPPER(anotacoes!M1009))</f>
        <v/>
      </c>
      <c r="Q1009" t="str">
        <f t="shared" si="31"/>
        <v>INSERT INTO CONVERSAO_LUTA_ACAO (cd_conversao, id_luta, sequencia, momento_inicio, momento_fim, quem_faz, quem_sofre, acao_tipo, acao, tecnica, direcao, pontuacao) VALUES (1, 18, 2, TRIM(' 00:00:06,817'), TRIM(' 00:00:06,817'), 'BOTTIEAU', 'KIM, J B', 'GRIP TIME', 'RIGHT COLLAR', NULL, NULL, NULL)</v>
      </c>
      <c r="R1009" t="s">
        <v>10327</v>
      </c>
    </row>
    <row r="1010" spans="1:18" hidden="1" x14ac:dyDescent="0.25">
      <c r="A1010" s="7">
        <f>anotacoes!D1010</f>
        <v>40780</v>
      </c>
      <c r="B1010" t="str">
        <f>anotacoes!C1010</f>
        <v>WORLD CHAMPIONSHIPS PARIS 2011</v>
      </c>
      <c r="C1010" t="str">
        <f>anotacoes!E1010</f>
        <v>BOTTIEAU</v>
      </c>
      <c r="D1010" t="str">
        <f>anotacoes!F1010</f>
        <v>KIM, J B</v>
      </c>
      <c r="E1010" t="s">
        <v>10325</v>
      </c>
      <c r="F1010">
        <f>anotacoes!A1010</f>
        <v>18</v>
      </c>
      <c r="G1010">
        <f>anotacoes!B1010</f>
        <v>3</v>
      </c>
      <c r="H1010" t="str">
        <f>anotacoes!K1010</f>
        <v xml:space="preserve"> 00:00:06,817</v>
      </c>
      <c r="I1010" t="str">
        <f>anotacoes!L1010</f>
        <v xml:space="preserve"> 00:00:08,370</v>
      </c>
      <c r="J1010" t="str">
        <f>IF(L1010="PAUSE",E1010,IF(anotacoes!G1014=conversao_anotacoes!C1010,conversao_anotacoes!C1010,conversao_anotacoes!D1010))</f>
        <v>BOTTIEAU</v>
      </c>
      <c r="K1010" t="str">
        <f t="shared" si="30"/>
        <v>KIM, J B</v>
      </c>
      <c r="L1010" t="str">
        <f>UPPER(anotacoes!H1010)</f>
        <v>DEFENSE</v>
      </c>
      <c r="M1010" t="str">
        <f>IF(OR(L1010="ATTACK",L1010="FINTA"),"&lt;TECNICA&gt;",UPPER(anotacoes!I1010))</f>
        <v>TAE-SABAKI LEFT INCLINED</v>
      </c>
      <c r="N1010" t="str">
        <f>IF(OR(L1010="ATTACK",L1010="FINTA"),UPPER(anotacoes!I1010),"")</f>
        <v/>
      </c>
      <c r="O1010" s="6" t="str">
        <f>IF(anotacoes!N1010=0,"",anotacoes!N1010)</f>
        <v/>
      </c>
      <c r="P1010" t="str">
        <f>IF(anotacoes!M1010=0,"",UPPER(anotacoes!M1010))</f>
        <v/>
      </c>
      <c r="Q1010" t="str">
        <f t="shared" si="31"/>
        <v>INSERT INTO CONVERSAO_LUTA_ACAO (cd_conversao, id_luta, sequencia, momento_inicio, momento_fim, quem_faz, quem_sofre, acao_tipo, acao, tecnica, direcao, pontuacao) VALUES (1, 18, 3, TRIM(' 00:00:06,817'), TRIM(' 00:00:08,370'), 'BOTTIEAU', 'KIM, J B', 'DEFENSE', 'TAE-SABAKI LEFT INCLINED', NULL, NULL, NULL)</v>
      </c>
      <c r="R1010" t="s">
        <v>10327</v>
      </c>
    </row>
    <row r="1011" spans="1:18" hidden="1" x14ac:dyDescent="0.25">
      <c r="A1011" s="7">
        <f>anotacoes!D1011</f>
        <v>40780</v>
      </c>
      <c r="B1011" t="str">
        <f>anotacoes!C1011</f>
        <v>WORLD CHAMPIONSHIPS PARIS 2011</v>
      </c>
      <c r="C1011" t="str">
        <f>anotacoes!E1011</f>
        <v>BOTTIEAU</v>
      </c>
      <c r="D1011" t="str">
        <f>anotacoes!F1011</f>
        <v>KIM, J B</v>
      </c>
      <c r="E1011" t="s">
        <v>10325</v>
      </c>
      <c r="F1011">
        <f>anotacoes!A1011</f>
        <v>18</v>
      </c>
      <c r="G1011">
        <f>anotacoes!B1011</f>
        <v>4</v>
      </c>
      <c r="H1011" t="str">
        <f>anotacoes!K1011</f>
        <v xml:space="preserve"> 00:00:08,370</v>
      </c>
      <c r="I1011" t="str">
        <f>anotacoes!L1011</f>
        <v xml:space="preserve"> 00:00:10,962</v>
      </c>
      <c r="J1011" t="str">
        <f>IF(L1011="PAUSE",E1011,IF(anotacoes!G1015=conversao_anotacoes!C1011,conversao_anotacoes!C1011,conversao_anotacoes!D1011))</f>
        <v>BOTTIEAU</v>
      </c>
      <c r="K1011" t="str">
        <f t="shared" si="30"/>
        <v>KIM, J B</v>
      </c>
      <c r="L1011" t="str">
        <f>UPPER(anotacoes!H1011)</f>
        <v>TRANSITION</v>
      </c>
      <c r="M1011" t="str">
        <f>IF(OR(L1011="ATTACK",L1011="FINTA"),"&lt;TECNICA&gt;",UPPER(anotacoes!I1011))</f>
        <v>WITHOUT ATTACK</v>
      </c>
      <c r="N1011" t="str">
        <f>IF(OR(L1011="ATTACK",L1011="FINTA"),UPPER(anotacoes!I1011),"")</f>
        <v/>
      </c>
      <c r="O1011" s="6" t="str">
        <f>IF(anotacoes!N1011=0,"",anotacoes!N1011)</f>
        <v/>
      </c>
      <c r="P1011" t="str">
        <f>IF(anotacoes!M1011=0,"",UPPER(anotacoes!M1011))</f>
        <v/>
      </c>
      <c r="Q1011" t="str">
        <f t="shared" si="31"/>
        <v>INSERT INTO CONVERSAO_LUTA_ACAO (cd_conversao, id_luta, sequencia, momento_inicio, momento_fim, quem_faz, quem_sofre, acao_tipo, acao, tecnica, direcao, pontuacao) VALUES (1, 18, 4, TRIM(' 00:00:08,370'), TRIM(' 00:00:10,962'), 'BOTTIEAU', 'KIM, J B', 'TRANSITION', 'WITHOUT ATTACK', NULL, NULL, NULL)</v>
      </c>
      <c r="R1011" t="s">
        <v>10327</v>
      </c>
    </row>
    <row r="1012" spans="1:18" hidden="1" x14ac:dyDescent="0.25">
      <c r="A1012" s="7">
        <f>anotacoes!D1012</f>
        <v>40780</v>
      </c>
      <c r="B1012" t="str">
        <f>anotacoes!C1012</f>
        <v>WORLD CHAMPIONSHIPS PARIS 2011</v>
      </c>
      <c r="C1012" t="str">
        <f>anotacoes!E1012</f>
        <v>BOTTIEAU</v>
      </c>
      <c r="D1012" t="str">
        <f>anotacoes!F1012</f>
        <v>KIM, J B</v>
      </c>
      <c r="E1012" t="s">
        <v>10325</v>
      </c>
      <c r="F1012">
        <f>anotacoes!A1012</f>
        <v>18</v>
      </c>
      <c r="G1012">
        <f>anotacoes!B1012</f>
        <v>5</v>
      </c>
      <c r="H1012" t="str">
        <f>anotacoes!K1012</f>
        <v xml:space="preserve"> 00:00:10,962</v>
      </c>
      <c r="I1012" t="str">
        <f>anotacoes!L1012</f>
        <v xml:space="preserve"> 00:00:17,456</v>
      </c>
      <c r="J1012" t="str">
        <f>IF(L1012="PAUSE",E1012,IF(anotacoes!G1016=conversao_anotacoes!C1012,conversao_anotacoes!C1012,conversao_anotacoes!D1012))</f>
        <v>&lt;ARBITRO_DESCONHECIDO&gt;</v>
      </c>
      <c r="K1012" t="str">
        <f t="shared" si="30"/>
        <v/>
      </c>
      <c r="L1012" t="str">
        <f>UPPER(anotacoes!H1012)</f>
        <v>PAUSE</v>
      </c>
      <c r="M1012" t="str">
        <f>IF(OR(L1012="ATTACK",L1012="FINTA"),"&lt;TECNICA&gt;",UPPER(anotacoes!I1012))</f>
        <v>&lt;NAO_CLASSIFICADO&gt;</v>
      </c>
      <c r="N1012" t="str">
        <f>IF(OR(L1012="ATTACK",L1012="FINTA"),UPPER(anotacoes!I1012),"")</f>
        <v/>
      </c>
      <c r="O1012" s="6" t="str">
        <f>IF(anotacoes!N1012=0,"",anotacoes!N1012)</f>
        <v/>
      </c>
      <c r="P1012" t="str">
        <f>IF(anotacoes!M1012=0,"",UPPER(anotacoes!M1012))</f>
        <v/>
      </c>
      <c r="Q1012" t="str">
        <f t="shared" si="31"/>
        <v>INSERT INTO CONVERSAO_LUTA_ACAO (cd_conversao, id_luta, sequencia, momento_inicio, momento_fim, quem_faz, quem_sofre, acao_tipo, acao, tecnica, direcao, pontuacao) VALUES (1, 18, 5, TRIM(' 00:00:10,962'), TRIM(' 00:00:17,456'), '&lt;ARBITRO_DESCONHECIDO&gt;', '', 'PAUSE', '&lt;NAO_CLASSIFICADO&gt;', NULL, NULL, NULL)</v>
      </c>
      <c r="R1012" t="s">
        <v>10327</v>
      </c>
    </row>
    <row r="1013" spans="1:18" hidden="1" x14ac:dyDescent="0.25">
      <c r="A1013" s="7">
        <f>anotacoes!D1013</f>
        <v>40780</v>
      </c>
      <c r="B1013" t="str">
        <f>anotacoes!C1013</f>
        <v>WORLD CHAMPIONSHIPS PARIS 2011</v>
      </c>
      <c r="C1013" t="str">
        <f>anotacoes!E1013</f>
        <v>BOTTIEAU</v>
      </c>
      <c r="D1013" t="str">
        <f>anotacoes!F1013</f>
        <v>KIM, J B</v>
      </c>
      <c r="E1013" t="s">
        <v>10325</v>
      </c>
      <c r="F1013">
        <f>anotacoes!A1013</f>
        <v>18</v>
      </c>
      <c r="G1013">
        <f>anotacoes!B1013</f>
        <v>6</v>
      </c>
      <c r="H1013" t="str">
        <f>anotacoes!K1013</f>
        <v xml:space="preserve"> 00:00:17,456</v>
      </c>
      <c r="I1013" t="str">
        <f>anotacoes!L1013</f>
        <v xml:space="preserve"> 00:00:21,978</v>
      </c>
      <c r="J1013" t="str">
        <f>IF(L1013="PAUSE",E1013,IF(anotacoes!G1017=conversao_anotacoes!C1013,conversao_anotacoes!C1013,conversao_anotacoes!D1013))</f>
        <v>BOTTIEAU</v>
      </c>
      <c r="K1013" t="str">
        <f t="shared" si="30"/>
        <v>KIM, J B</v>
      </c>
      <c r="L1013" t="str">
        <f>UPPER(anotacoes!H1013)</f>
        <v>DISPLACEMENT</v>
      </c>
      <c r="M1013" t="str">
        <f>IF(OR(L1013="ATTACK",L1013="FINTA"),"&lt;TECNICA&gt;",UPPER(anotacoes!I1013))</f>
        <v>2-3 STEP HESITANT LEFT</v>
      </c>
      <c r="N1013" t="str">
        <f>IF(OR(L1013="ATTACK",L1013="FINTA"),UPPER(anotacoes!I1013),"")</f>
        <v/>
      </c>
      <c r="O1013" s="6" t="str">
        <f>IF(anotacoes!N1013=0,"",anotacoes!N1013)</f>
        <v/>
      </c>
      <c r="P1013" t="str">
        <f>IF(anotacoes!M1013=0,"",UPPER(anotacoes!M1013))</f>
        <v/>
      </c>
      <c r="Q1013" t="str">
        <f t="shared" si="31"/>
        <v>INSERT INTO CONVERSAO_LUTA_ACAO (cd_conversao, id_luta, sequencia, momento_inicio, momento_fim, quem_faz, quem_sofre, acao_tipo, acao, tecnica, direcao, pontuacao) VALUES (1, 18, 6, TRIM(' 00:00:17,456'), TRIM(' 00:00:21,978'), 'BOTTIEAU', 'KIM, J B', 'DISPLACEMENT', '2-3 STEP HESITANT LEFT', NULL, NULL, NULL)</v>
      </c>
      <c r="R1013" t="s">
        <v>10327</v>
      </c>
    </row>
    <row r="1014" spans="1:18" hidden="1" x14ac:dyDescent="0.25">
      <c r="A1014" s="7">
        <f>anotacoes!D1014</f>
        <v>40780</v>
      </c>
      <c r="B1014" t="str">
        <f>anotacoes!C1014</f>
        <v>WORLD CHAMPIONSHIPS PARIS 2011</v>
      </c>
      <c r="C1014" t="str">
        <f>anotacoes!E1014</f>
        <v>BOTTIEAU</v>
      </c>
      <c r="D1014" t="str">
        <f>anotacoes!F1014</f>
        <v>KIM, J B</v>
      </c>
      <c r="E1014" t="s">
        <v>10325</v>
      </c>
      <c r="F1014">
        <f>anotacoes!A1014</f>
        <v>18</v>
      </c>
      <c r="G1014">
        <f>anotacoes!B1014</f>
        <v>7</v>
      </c>
      <c r="H1014" t="str">
        <f>anotacoes!K1014</f>
        <v xml:space="preserve"> 00:00:21,978</v>
      </c>
      <c r="I1014" t="str">
        <f>anotacoes!L1014</f>
        <v xml:space="preserve"> 00:00:22,962</v>
      </c>
      <c r="J1014" t="str">
        <f>IF(L1014="PAUSE",E1014,IF(anotacoes!G1018=conversao_anotacoes!C1014,conversao_anotacoes!C1014,conversao_anotacoes!D1014))</f>
        <v>BOTTIEAU</v>
      </c>
      <c r="K1014" t="str">
        <f t="shared" si="30"/>
        <v>KIM, J B</v>
      </c>
      <c r="L1014" t="str">
        <f>UPPER(anotacoes!H1014)</f>
        <v>GRIP TIME</v>
      </c>
      <c r="M1014" t="str">
        <f>IF(OR(L1014="ATTACK",L1014="FINTA"),"&lt;TECNICA&gt;",UPPER(anotacoes!I1014))</f>
        <v>RIGHT SLEEVE</v>
      </c>
      <c r="N1014" t="str">
        <f>IF(OR(L1014="ATTACK",L1014="FINTA"),UPPER(anotacoes!I1014),"")</f>
        <v/>
      </c>
      <c r="O1014" s="6" t="str">
        <f>IF(anotacoes!N1014=0,"",anotacoes!N1014)</f>
        <v/>
      </c>
      <c r="P1014" t="str">
        <f>IF(anotacoes!M1014=0,"",UPPER(anotacoes!M1014))</f>
        <v/>
      </c>
      <c r="Q1014" t="str">
        <f t="shared" si="31"/>
        <v>INSERT INTO CONVERSAO_LUTA_ACAO (cd_conversao, id_luta, sequencia, momento_inicio, momento_fim, quem_faz, quem_sofre, acao_tipo, acao, tecnica, direcao, pontuacao) VALUES (1, 18, 7, TRIM(' 00:00:21,978'), TRIM(' 00:00:22,962'), 'BOTTIEAU', 'KIM, J B', 'GRIP TIME', 'RIGHT SLEEVE', NULL, NULL, NULL)</v>
      </c>
      <c r="R1014" t="s">
        <v>10327</v>
      </c>
    </row>
    <row r="1015" spans="1:18" hidden="1" x14ac:dyDescent="0.25">
      <c r="A1015" s="7">
        <f>anotacoes!D1015</f>
        <v>40780</v>
      </c>
      <c r="B1015" t="str">
        <f>anotacoes!C1015</f>
        <v>WORLD CHAMPIONSHIPS PARIS 2011</v>
      </c>
      <c r="C1015" t="str">
        <f>anotacoes!E1015</f>
        <v>BOTTIEAU</v>
      </c>
      <c r="D1015" t="str">
        <f>anotacoes!F1015</f>
        <v>KIM, J B</v>
      </c>
      <c r="E1015" t="s">
        <v>10325</v>
      </c>
      <c r="F1015">
        <f>anotacoes!A1015</f>
        <v>18</v>
      </c>
      <c r="G1015">
        <f>anotacoes!B1015</f>
        <v>8</v>
      </c>
      <c r="H1015" t="str">
        <f>anotacoes!K1015</f>
        <v xml:space="preserve"> 00:00:22,962</v>
      </c>
      <c r="I1015" t="str">
        <f>anotacoes!L1015</f>
        <v xml:space="preserve"> 00:00:28,792</v>
      </c>
      <c r="J1015" t="str">
        <f>IF(L1015="PAUSE",E1015,IF(anotacoes!G1019=conversao_anotacoes!C1015,conversao_anotacoes!C1015,conversao_anotacoes!D1015))</f>
        <v>BOTTIEAU</v>
      </c>
      <c r="K1015" t="str">
        <f t="shared" si="30"/>
        <v>KIM, J B</v>
      </c>
      <c r="L1015" t="str">
        <f>UPPER(anotacoes!H1015)</f>
        <v>GRIP TIME</v>
      </c>
      <c r="M1015" t="str">
        <f>IF(OR(L1015="ATTACK",L1015="FINTA"),"&lt;TECNICA&gt;",UPPER(anotacoes!I1015))</f>
        <v>RIGHT SLEEVE LEFT SLEEVE</v>
      </c>
      <c r="N1015" t="str">
        <f>IF(OR(L1015="ATTACK",L1015="FINTA"),UPPER(anotacoes!I1015),"")</f>
        <v/>
      </c>
      <c r="O1015" s="6" t="str">
        <f>IF(anotacoes!N1015=0,"",anotacoes!N1015)</f>
        <v/>
      </c>
      <c r="P1015" t="str">
        <f>IF(anotacoes!M1015=0,"",UPPER(anotacoes!M1015))</f>
        <v/>
      </c>
      <c r="Q1015" t="str">
        <f t="shared" si="31"/>
        <v>INSERT INTO CONVERSAO_LUTA_ACAO (cd_conversao, id_luta, sequencia, momento_inicio, momento_fim, quem_faz, quem_sofre, acao_tipo, acao, tecnica, direcao, pontuacao) VALUES (1, 18, 8, TRIM(' 00:00:22,962'), TRIM(' 00:00:28,792'), 'BOTTIEAU', 'KIM, J B', 'GRIP TIME', 'RIGHT SLEEVE LEFT SLEEVE', NULL, NULL, NULL)</v>
      </c>
      <c r="R1015" t="s">
        <v>10327</v>
      </c>
    </row>
    <row r="1016" spans="1:18" hidden="1" x14ac:dyDescent="0.25">
      <c r="A1016" s="7">
        <f>anotacoes!D1016</f>
        <v>40780</v>
      </c>
      <c r="B1016" t="str">
        <f>anotacoes!C1016</f>
        <v>WORLD CHAMPIONSHIPS PARIS 2011</v>
      </c>
      <c r="C1016" t="str">
        <f>anotacoes!E1016</f>
        <v>BOTTIEAU</v>
      </c>
      <c r="D1016" t="str">
        <f>anotacoes!F1016</f>
        <v>KIM, J B</v>
      </c>
      <c r="E1016" t="s">
        <v>10325</v>
      </c>
      <c r="F1016">
        <f>anotacoes!A1016</f>
        <v>18</v>
      </c>
      <c r="G1016">
        <f>anotacoes!B1016</f>
        <v>9</v>
      </c>
      <c r="H1016" t="str">
        <f>anotacoes!K1016</f>
        <v xml:space="preserve"> 00:00:28,792</v>
      </c>
      <c r="I1016" t="str">
        <f>anotacoes!L1016</f>
        <v xml:space="preserve"> 00:00:29,917</v>
      </c>
      <c r="J1016" t="str">
        <f>IF(L1016="PAUSE",E1016,IF(anotacoes!G1020=conversao_anotacoes!C1016,conversao_anotacoes!C1016,conversao_anotacoes!D1016))</f>
        <v>BOTTIEAU</v>
      </c>
      <c r="K1016" t="str">
        <f t="shared" si="30"/>
        <v>KIM, J B</v>
      </c>
      <c r="L1016" t="str">
        <f>UPPER(anotacoes!H1016)</f>
        <v>DEFENSE</v>
      </c>
      <c r="M1016" t="str">
        <f>IF(OR(L1016="ATTACK",L1016="FINTA"),"&lt;TECNICA&gt;",UPPER(anotacoes!I1016))</f>
        <v>TAE-SABAKI LEFT</v>
      </c>
      <c r="N1016" t="str">
        <f>IF(OR(L1016="ATTACK",L1016="FINTA"),UPPER(anotacoes!I1016),"")</f>
        <v/>
      </c>
      <c r="O1016" s="6" t="str">
        <f>IF(anotacoes!N1016=0,"",anotacoes!N1016)</f>
        <v/>
      </c>
      <c r="P1016" t="str">
        <f>IF(anotacoes!M1016=0,"",UPPER(anotacoes!M1016))</f>
        <v/>
      </c>
      <c r="Q1016" t="str">
        <f t="shared" si="31"/>
        <v>INSERT INTO CONVERSAO_LUTA_ACAO (cd_conversao, id_luta, sequencia, momento_inicio, momento_fim, quem_faz, quem_sofre, acao_tipo, acao, tecnica, direcao, pontuacao) VALUES (1, 18, 9, TRIM(' 00:00:28,792'), TRIM(' 00:00:29,917'), 'BOTTIEAU', 'KIM, J B', 'DEFENSE', 'TAE-SABAKI LEFT', NULL, NULL, NULL)</v>
      </c>
      <c r="R1016" t="s">
        <v>10327</v>
      </c>
    </row>
    <row r="1017" spans="1:18" hidden="1" x14ac:dyDescent="0.25">
      <c r="A1017" s="7">
        <f>anotacoes!D1017</f>
        <v>40780</v>
      </c>
      <c r="B1017" t="str">
        <f>anotacoes!C1017</f>
        <v>WORLD CHAMPIONSHIPS PARIS 2011</v>
      </c>
      <c r="C1017" t="str">
        <f>anotacoes!E1017</f>
        <v>BOTTIEAU</v>
      </c>
      <c r="D1017" t="str">
        <f>anotacoes!F1017</f>
        <v>KIM, J B</v>
      </c>
      <c r="E1017" t="s">
        <v>10325</v>
      </c>
      <c r="F1017">
        <f>anotacoes!A1017</f>
        <v>18</v>
      </c>
      <c r="G1017">
        <f>anotacoes!B1017</f>
        <v>10</v>
      </c>
      <c r="H1017" t="str">
        <f>anotacoes!K1017</f>
        <v xml:space="preserve"> 00:00:29,917</v>
      </c>
      <c r="I1017" t="str">
        <f>anotacoes!L1017</f>
        <v xml:space="preserve"> 00:00:33,825</v>
      </c>
      <c r="J1017" t="str">
        <f>IF(L1017="PAUSE",E1017,IF(anotacoes!G1021=conversao_anotacoes!C1017,conversao_anotacoes!C1017,conversao_anotacoes!D1017))</f>
        <v>BOTTIEAU</v>
      </c>
      <c r="K1017" t="str">
        <f t="shared" si="30"/>
        <v>KIM, J B</v>
      </c>
      <c r="L1017" t="str">
        <f>UPPER(anotacoes!H1017)</f>
        <v>GRIP TIME</v>
      </c>
      <c r="M1017" t="str">
        <f>IF(OR(L1017="ATTACK",L1017="FINTA"),"&lt;TECNICA&gt;",UPPER(anotacoes!I1017))</f>
        <v>RIGHT SLEEVE LEFT SLEEVE</v>
      </c>
      <c r="N1017" t="str">
        <f>IF(OR(L1017="ATTACK",L1017="FINTA"),UPPER(anotacoes!I1017),"")</f>
        <v/>
      </c>
      <c r="O1017" s="6" t="str">
        <f>IF(anotacoes!N1017=0,"",anotacoes!N1017)</f>
        <v/>
      </c>
      <c r="P1017" t="str">
        <f>IF(anotacoes!M1017=0,"",UPPER(anotacoes!M1017))</f>
        <v/>
      </c>
      <c r="Q1017" t="str">
        <f t="shared" si="31"/>
        <v>INSERT INTO CONVERSAO_LUTA_ACAO (cd_conversao, id_luta, sequencia, momento_inicio, momento_fim, quem_faz, quem_sofre, acao_tipo, acao, tecnica, direcao, pontuacao) VALUES (1, 18, 10, TRIM(' 00:00:29,917'), TRIM(' 00:00:33,825'), 'BOTTIEAU', 'KIM, J B', 'GRIP TIME', 'RIGHT SLEEVE LEFT SLEEVE', NULL, NULL, NULL)</v>
      </c>
      <c r="R1017" t="s">
        <v>10327</v>
      </c>
    </row>
    <row r="1018" spans="1:18" hidden="1" x14ac:dyDescent="0.25">
      <c r="A1018" s="7">
        <f>anotacoes!D1018</f>
        <v>40780</v>
      </c>
      <c r="B1018" t="str">
        <f>anotacoes!C1018</f>
        <v>WORLD CHAMPIONSHIPS PARIS 2011</v>
      </c>
      <c r="C1018" t="str">
        <f>anotacoes!E1018</f>
        <v>BOTTIEAU</v>
      </c>
      <c r="D1018" t="str">
        <f>anotacoes!F1018</f>
        <v>KIM, J B</v>
      </c>
      <c r="E1018" t="s">
        <v>10325</v>
      </c>
      <c r="F1018">
        <f>anotacoes!A1018</f>
        <v>18</v>
      </c>
      <c r="G1018">
        <f>anotacoes!B1018</f>
        <v>11</v>
      </c>
      <c r="H1018" t="str">
        <f>anotacoes!K1018</f>
        <v xml:space="preserve"> 00:00:33,825</v>
      </c>
      <c r="I1018" t="str">
        <f>anotacoes!L1018</f>
        <v xml:space="preserve"> 00:00:41,058</v>
      </c>
      <c r="J1018" t="str">
        <f>IF(L1018="PAUSE",E1018,IF(anotacoes!G1022=conversao_anotacoes!C1018,conversao_anotacoes!C1018,conversao_anotacoes!D1018))</f>
        <v>BOTTIEAU</v>
      </c>
      <c r="K1018" t="str">
        <f t="shared" si="30"/>
        <v>KIM, J B</v>
      </c>
      <c r="L1018" t="str">
        <f>UPPER(anotacoes!H1018)</f>
        <v>GRIP TIME</v>
      </c>
      <c r="M1018" t="str">
        <f>IF(OR(L1018="ATTACK",L1018="FINTA"),"&lt;TECNICA&gt;",UPPER(anotacoes!I1018))</f>
        <v>RIGHT SLEEVE</v>
      </c>
      <c r="N1018" t="str">
        <f>IF(OR(L1018="ATTACK",L1018="FINTA"),UPPER(anotacoes!I1018),"")</f>
        <v/>
      </c>
      <c r="O1018" s="6" t="str">
        <f>IF(anotacoes!N1018=0,"",anotacoes!N1018)</f>
        <v/>
      </c>
      <c r="P1018" t="str">
        <f>IF(anotacoes!M1018=0,"",UPPER(anotacoes!M1018))</f>
        <v/>
      </c>
      <c r="Q1018" t="str">
        <f t="shared" si="31"/>
        <v>INSERT INTO CONVERSAO_LUTA_ACAO (cd_conversao, id_luta, sequencia, momento_inicio, momento_fim, quem_faz, quem_sofre, acao_tipo, acao, tecnica, direcao, pontuacao) VALUES (1, 18, 11, TRIM(' 00:00:33,825'), TRIM(' 00:00:41,058'), 'BOTTIEAU', 'KIM, J B', 'GRIP TIME', 'RIGHT SLEEVE', NULL, NULL, NULL)</v>
      </c>
      <c r="R1018" t="s">
        <v>10327</v>
      </c>
    </row>
    <row r="1019" spans="1:18" hidden="1" x14ac:dyDescent="0.25">
      <c r="A1019" s="7">
        <f>anotacoes!D1019</f>
        <v>40780</v>
      </c>
      <c r="B1019" t="str">
        <f>anotacoes!C1019</f>
        <v>WORLD CHAMPIONSHIPS PARIS 2011</v>
      </c>
      <c r="C1019" t="str">
        <f>anotacoes!E1019</f>
        <v>BOTTIEAU</v>
      </c>
      <c r="D1019" t="str">
        <f>anotacoes!F1019</f>
        <v>KIM, J B</v>
      </c>
      <c r="E1019" t="s">
        <v>10325</v>
      </c>
      <c r="F1019">
        <f>anotacoes!A1019</f>
        <v>18</v>
      </c>
      <c r="G1019">
        <f>anotacoes!B1019</f>
        <v>12</v>
      </c>
      <c r="H1019" t="str">
        <f>anotacoes!K1019</f>
        <v xml:space="preserve"> 00:00:41,246</v>
      </c>
      <c r="I1019" t="str">
        <f>anotacoes!L1019</f>
        <v xml:space="preserve"> 00:00:50,487</v>
      </c>
      <c r="J1019" t="str">
        <f>IF(L1019="PAUSE",E1019,IF(anotacoes!G1023=conversao_anotacoes!C1019,conversao_anotacoes!C1019,conversao_anotacoes!D1019))</f>
        <v>&lt;ARBITRO_DESCONHECIDO&gt;</v>
      </c>
      <c r="K1019" t="str">
        <f t="shared" si="30"/>
        <v/>
      </c>
      <c r="L1019" t="str">
        <f>UPPER(anotacoes!H1019)</f>
        <v>PAUSE</v>
      </c>
      <c r="M1019" t="str">
        <f>IF(OR(L1019="ATTACK",L1019="FINTA"),"&lt;TECNICA&gt;",UPPER(anotacoes!I1019))</f>
        <v>&lt;NAO_CLASSIFICADO&gt;</v>
      </c>
      <c r="N1019" t="str">
        <f>IF(OR(L1019="ATTACK",L1019="FINTA"),UPPER(anotacoes!I1019),"")</f>
        <v/>
      </c>
      <c r="O1019" s="6" t="str">
        <f>IF(anotacoes!N1019=0,"",anotacoes!N1019)</f>
        <v/>
      </c>
      <c r="P1019" t="str">
        <f>IF(anotacoes!M1019=0,"",UPPER(anotacoes!M1019))</f>
        <v/>
      </c>
      <c r="Q1019" t="str">
        <f t="shared" si="31"/>
        <v>INSERT INTO CONVERSAO_LUTA_ACAO (cd_conversao, id_luta, sequencia, momento_inicio, momento_fim, quem_faz, quem_sofre, acao_tipo, acao, tecnica, direcao, pontuacao) VALUES (1, 18, 12, TRIM(' 00:00:41,246'), TRIM(' 00:00:50,487'), '&lt;ARBITRO_DESCONHECIDO&gt;', '', 'PAUSE', '&lt;NAO_CLASSIFICADO&gt;', NULL, NULL, NULL)</v>
      </c>
      <c r="R1019" t="s">
        <v>10327</v>
      </c>
    </row>
    <row r="1020" spans="1:18" hidden="1" x14ac:dyDescent="0.25">
      <c r="A1020" s="7">
        <f>anotacoes!D1020</f>
        <v>40780</v>
      </c>
      <c r="B1020" t="str">
        <f>anotacoes!C1020</f>
        <v>WORLD CHAMPIONSHIPS PARIS 2011</v>
      </c>
      <c r="C1020" t="str">
        <f>anotacoes!E1020</f>
        <v>BOTTIEAU</v>
      </c>
      <c r="D1020" t="str">
        <f>anotacoes!F1020</f>
        <v>KIM, J B</v>
      </c>
      <c r="E1020" t="s">
        <v>10325</v>
      </c>
      <c r="F1020">
        <f>anotacoes!A1020</f>
        <v>18</v>
      </c>
      <c r="G1020">
        <f>anotacoes!B1020</f>
        <v>13</v>
      </c>
      <c r="H1020" t="str">
        <f>anotacoes!K1020</f>
        <v xml:space="preserve"> 00:00:50,487</v>
      </c>
      <c r="I1020" t="str">
        <f>anotacoes!L1020</f>
        <v xml:space="preserve"> 00:00:52,624</v>
      </c>
      <c r="J1020" t="str">
        <f>IF(L1020="PAUSE",E1020,IF(anotacoes!G1024=conversao_anotacoes!C1020,conversao_anotacoes!C1020,conversao_anotacoes!D1020))</f>
        <v>BOTTIEAU</v>
      </c>
      <c r="K1020" t="str">
        <f t="shared" si="30"/>
        <v>KIM, J B</v>
      </c>
      <c r="L1020" t="str">
        <f>UPPER(anotacoes!H1020)</f>
        <v>DISPLACEMENT</v>
      </c>
      <c r="M1020" t="str">
        <f>IF(OR(L1020="ATTACK",L1020="FINTA"),"&lt;TECNICA&gt;",UPPER(anotacoes!I1020))</f>
        <v>2-3 STEP HESITANT RIGHT</v>
      </c>
      <c r="N1020" t="str">
        <f>IF(OR(L1020="ATTACK",L1020="FINTA"),UPPER(anotacoes!I1020),"")</f>
        <v/>
      </c>
      <c r="O1020" s="6" t="str">
        <f>IF(anotacoes!N1020=0,"",anotacoes!N1020)</f>
        <v/>
      </c>
      <c r="P1020" t="str">
        <f>IF(anotacoes!M1020=0,"",UPPER(anotacoes!M1020))</f>
        <v/>
      </c>
      <c r="Q1020" t="str">
        <f t="shared" si="31"/>
        <v>INSERT INTO CONVERSAO_LUTA_ACAO (cd_conversao, id_luta, sequencia, momento_inicio, momento_fim, quem_faz, quem_sofre, acao_tipo, acao, tecnica, direcao, pontuacao) VALUES (1, 18, 13, TRIM(' 00:00:50,487'), TRIM(' 00:00:52,624'), 'BOTTIEAU', 'KIM, J B', 'DISPLACEMENT', '2-3 STEP HESITANT RIGHT', NULL, NULL, NULL)</v>
      </c>
      <c r="R1020" t="s">
        <v>10327</v>
      </c>
    </row>
    <row r="1021" spans="1:18" hidden="1" x14ac:dyDescent="0.25">
      <c r="A1021" s="7">
        <f>anotacoes!D1021</f>
        <v>40780</v>
      </c>
      <c r="B1021" t="str">
        <f>anotacoes!C1021</f>
        <v>WORLD CHAMPIONSHIPS PARIS 2011</v>
      </c>
      <c r="C1021" t="str">
        <f>anotacoes!E1021</f>
        <v>BOTTIEAU</v>
      </c>
      <c r="D1021" t="str">
        <f>anotacoes!F1021</f>
        <v>KIM, J B</v>
      </c>
      <c r="E1021" t="s">
        <v>10325</v>
      </c>
      <c r="F1021">
        <f>anotacoes!A1021</f>
        <v>18</v>
      </c>
      <c r="G1021">
        <f>anotacoes!B1021</f>
        <v>14</v>
      </c>
      <c r="H1021" t="str">
        <f>anotacoes!K1021</f>
        <v xml:space="preserve"> 00:00:52,624</v>
      </c>
      <c r="I1021" t="str">
        <f>anotacoes!L1021</f>
        <v xml:space="preserve"> 00:00:54,941</v>
      </c>
      <c r="J1021" t="str">
        <f>IF(L1021="PAUSE",E1021,IF(anotacoes!G1025=conversao_anotacoes!C1021,conversao_anotacoes!C1021,conversao_anotacoes!D1021))</f>
        <v>BOTTIEAU</v>
      </c>
      <c r="K1021" t="str">
        <f t="shared" si="30"/>
        <v>KIM, J B</v>
      </c>
      <c r="L1021" t="str">
        <f>UPPER(anotacoes!H1021)</f>
        <v>DISPLACEMENT</v>
      </c>
      <c r="M1021" t="str">
        <f>IF(OR(L1021="ATTACK",L1021="FINTA"),"&lt;TECNICA&gt;",UPPER(anotacoes!I1021))</f>
        <v>2-3 STEP HESITANT LEFT</v>
      </c>
      <c r="N1021" t="str">
        <f>IF(OR(L1021="ATTACK",L1021="FINTA"),UPPER(anotacoes!I1021),"")</f>
        <v/>
      </c>
      <c r="O1021" s="6" t="str">
        <f>IF(anotacoes!N1021=0,"",anotacoes!N1021)</f>
        <v/>
      </c>
      <c r="P1021" t="str">
        <f>IF(anotacoes!M1021=0,"",UPPER(anotacoes!M1021))</f>
        <v/>
      </c>
      <c r="Q1021" t="str">
        <f t="shared" si="31"/>
        <v>INSERT INTO CONVERSAO_LUTA_ACAO (cd_conversao, id_luta, sequencia, momento_inicio, momento_fim, quem_faz, quem_sofre, acao_tipo, acao, tecnica, direcao, pontuacao) VALUES (1, 18, 14, TRIM(' 00:00:52,624'), TRIM(' 00:00:54,941'), 'BOTTIEAU', 'KIM, J B', 'DISPLACEMENT', '2-3 STEP HESITANT LEFT', NULL, NULL, NULL)</v>
      </c>
      <c r="R1021" t="s">
        <v>10327</v>
      </c>
    </row>
    <row r="1022" spans="1:18" hidden="1" x14ac:dyDescent="0.25">
      <c r="A1022" s="7">
        <f>anotacoes!D1022</f>
        <v>40780</v>
      </c>
      <c r="B1022" t="str">
        <f>anotacoes!C1022</f>
        <v>WORLD CHAMPIONSHIPS PARIS 2011</v>
      </c>
      <c r="C1022" t="str">
        <f>anotacoes!E1022</f>
        <v>BOTTIEAU</v>
      </c>
      <c r="D1022" t="str">
        <f>anotacoes!F1022</f>
        <v>KIM, J B</v>
      </c>
      <c r="E1022" t="s">
        <v>10325</v>
      </c>
      <c r="F1022">
        <f>anotacoes!A1022</f>
        <v>18</v>
      </c>
      <c r="G1022">
        <f>anotacoes!B1022</f>
        <v>15</v>
      </c>
      <c r="H1022" t="str">
        <f>anotacoes!K1022</f>
        <v xml:space="preserve"> 00:00:54,941</v>
      </c>
      <c r="I1022" t="str">
        <f>anotacoes!L1022</f>
        <v xml:space="preserve"> 00:00:57,072</v>
      </c>
      <c r="J1022" t="str">
        <f>IF(L1022="PAUSE",E1022,IF(anotacoes!G1026=conversao_anotacoes!C1022,conversao_anotacoes!C1022,conversao_anotacoes!D1022))</f>
        <v>BOTTIEAU</v>
      </c>
      <c r="K1022" t="str">
        <f t="shared" si="30"/>
        <v>KIM, J B</v>
      </c>
      <c r="L1022" t="str">
        <f>UPPER(anotacoes!H1022)</f>
        <v>GRIP TIME</v>
      </c>
      <c r="M1022" t="str">
        <f>IF(OR(L1022="ATTACK",L1022="FINTA"),"&lt;TECNICA&gt;",UPPER(anotacoes!I1022))</f>
        <v>RIGHT COLLAR</v>
      </c>
      <c r="N1022" t="str">
        <f>IF(OR(L1022="ATTACK",L1022="FINTA"),UPPER(anotacoes!I1022),"")</f>
        <v/>
      </c>
      <c r="O1022" s="6" t="str">
        <f>IF(anotacoes!N1022=0,"",anotacoes!N1022)</f>
        <v/>
      </c>
      <c r="P1022" t="str">
        <f>IF(anotacoes!M1022=0,"",UPPER(anotacoes!M1022))</f>
        <v/>
      </c>
      <c r="Q1022" t="str">
        <f t="shared" si="31"/>
        <v>INSERT INTO CONVERSAO_LUTA_ACAO (cd_conversao, id_luta, sequencia, momento_inicio, momento_fim, quem_faz, quem_sofre, acao_tipo, acao, tecnica, direcao, pontuacao) VALUES (1, 18, 15, TRIM(' 00:00:54,941'), TRIM(' 00:00:57,072'), 'BOTTIEAU', 'KIM, J B', 'GRIP TIME', 'RIGHT COLLAR', NULL, NULL, NULL)</v>
      </c>
      <c r="R1022" t="s">
        <v>10327</v>
      </c>
    </row>
    <row r="1023" spans="1:18" hidden="1" x14ac:dyDescent="0.25">
      <c r="A1023" s="7">
        <f>anotacoes!D1023</f>
        <v>40780</v>
      </c>
      <c r="B1023" t="str">
        <f>anotacoes!C1023</f>
        <v>WORLD CHAMPIONSHIPS PARIS 2011</v>
      </c>
      <c r="C1023" t="str">
        <f>anotacoes!E1023</f>
        <v>BOTTIEAU</v>
      </c>
      <c r="D1023" t="str">
        <f>anotacoes!F1023</f>
        <v>KIM, J B</v>
      </c>
      <c r="E1023" t="s">
        <v>10325</v>
      </c>
      <c r="F1023">
        <f>anotacoes!A1023</f>
        <v>18</v>
      </c>
      <c r="G1023">
        <f>anotacoes!B1023</f>
        <v>16</v>
      </c>
      <c r="H1023" t="str">
        <f>anotacoes!K1023</f>
        <v xml:space="preserve"> 00:00:57,072</v>
      </c>
      <c r="I1023" t="str">
        <f>anotacoes!L1023</f>
        <v xml:space="preserve"> 00:00:59,030</v>
      </c>
      <c r="J1023" t="str">
        <f>IF(L1023="PAUSE",E1023,IF(anotacoes!G1027=conversao_anotacoes!C1023,conversao_anotacoes!C1023,conversao_anotacoes!D1023))</f>
        <v>BOTTIEAU</v>
      </c>
      <c r="K1023" t="str">
        <f t="shared" si="30"/>
        <v>KIM, J B</v>
      </c>
      <c r="L1023" t="str">
        <f>UPPER(anotacoes!H1023)</f>
        <v>DISPLACEMENT</v>
      </c>
      <c r="M1023" t="str">
        <f>IF(OR(L1023="ATTACK",L1023="FINTA"),"&lt;TECNICA&gt;",UPPER(anotacoes!I1023))</f>
        <v>2-3 STEP HESITANT LEFT</v>
      </c>
      <c r="N1023" t="str">
        <f>IF(OR(L1023="ATTACK",L1023="FINTA"),UPPER(anotacoes!I1023),"")</f>
        <v/>
      </c>
      <c r="O1023" s="6" t="str">
        <f>IF(anotacoes!N1023=0,"",anotacoes!N1023)</f>
        <v/>
      </c>
      <c r="P1023" t="str">
        <f>IF(anotacoes!M1023=0,"",UPPER(anotacoes!M1023))</f>
        <v/>
      </c>
      <c r="Q1023" t="str">
        <f t="shared" si="31"/>
        <v>INSERT INTO CONVERSAO_LUTA_ACAO (cd_conversao, id_luta, sequencia, momento_inicio, momento_fim, quem_faz, quem_sofre, acao_tipo, acao, tecnica, direcao, pontuacao) VALUES (1, 18, 16, TRIM(' 00:00:57,072'), TRIM(' 00:00:59,030'), 'BOTTIEAU', 'KIM, J B', 'DISPLACEMENT', '2-3 STEP HESITANT LEFT', NULL, NULL, NULL)</v>
      </c>
      <c r="R1023" t="s">
        <v>10327</v>
      </c>
    </row>
    <row r="1024" spans="1:18" hidden="1" x14ac:dyDescent="0.25">
      <c r="A1024" s="7">
        <f>anotacoes!D1024</f>
        <v>40780</v>
      </c>
      <c r="B1024" t="str">
        <f>anotacoes!C1024</f>
        <v>WORLD CHAMPIONSHIPS PARIS 2011</v>
      </c>
      <c r="C1024" t="str">
        <f>anotacoes!E1024</f>
        <v>BOTTIEAU</v>
      </c>
      <c r="D1024" t="str">
        <f>anotacoes!F1024</f>
        <v>KIM, J B</v>
      </c>
      <c r="E1024" t="s">
        <v>10325</v>
      </c>
      <c r="F1024">
        <f>anotacoes!A1024</f>
        <v>18</v>
      </c>
      <c r="G1024">
        <f>anotacoes!B1024</f>
        <v>17</v>
      </c>
      <c r="H1024" t="str">
        <f>anotacoes!K1024</f>
        <v xml:space="preserve"> 00:00:59,030</v>
      </c>
      <c r="I1024" t="str">
        <f>anotacoes!L1024</f>
        <v xml:space="preserve"> 00:01:43,166</v>
      </c>
      <c r="J1024" t="str">
        <f>IF(L1024="PAUSE",E1024,IF(anotacoes!G1028=conversao_anotacoes!C1024,conversao_anotacoes!C1024,conversao_anotacoes!D1024))</f>
        <v>BOTTIEAU</v>
      </c>
      <c r="K1024" t="str">
        <f t="shared" si="30"/>
        <v>KIM, J B</v>
      </c>
      <c r="L1024" t="str">
        <f>UPPER(anotacoes!H1024)</f>
        <v>GRIP TIME</v>
      </c>
      <c r="M1024" t="str">
        <f>IF(OR(L1024="ATTACK",L1024="FINTA"),"&lt;TECNICA&gt;",UPPER(anotacoes!I1024))</f>
        <v>RIGHT SLEEVE LEFT SLEEVE</v>
      </c>
      <c r="N1024" t="str">
        <f>IF(OR(L1024="ATTACK",L1024="FINTA"),UPPER(anotacoes!I1024),"")</f>
        <v/>
      </c>
      <c r="O1024" s="6" t="str">
        <f>IF(anotacoes!N1024=0,"",anotacoes!N1024)</f>
        <v/>
      </c>
      <c r="P1024" t="str">
        <f>IF(anotacoes!M1024=0,"",UPPER(anotacoes!M1024))</f>
        <v/>
      </c>
      <c r="Q1024" t="str">
        <f t="shared" si="31"/>
        <v>INSERT INTO CONVERSAO_LUTA_ACAO (cd_conversao, id_luta, sequencia, momento_inicio, momento_fim, quem_faz, quem_sofre, acao_tipo, acao, tecnica, direcao, pontuacao) VALUES (1, 18, 17, TRIM(' 00:00:59,030'), TRIM(' 00:01:43,166'), 'BOTTIEAU', 'KIM, J B', 'GRIP TIME', 'RIGHT SLEEVE LEFT SLEEVE', NULL, NULL, NULL)</v>
      </c>
      <c r="R1024" t="s">
        <v>10327</v>
      </c>
    </row>
    <row r="1025" spans="1:18" hidden="1" x14ac:dyDescent="0.25">
      <c r="A1025" s="7">
        <f>anotacoes!D1025</f>
        <v>40780</v>
      </c>
      <c r="B1025" t="str">
        <f>anotacoes!C1025</f>
        <v>WORLD CHAMPIONSHIPS PARIS 2011</v>
      </c>
      <c r="C1025" t="str">
        <f>anotacoes!E1025</f>
        <v>BOTTIEAU</v>
      </c>
      <c r="D1025" t="str">
        <f>anotacoes!F1025</f>
        <v>KIM, J B</v>
      </c>
      <c r="E1025" t="s">
        <v>10325</v>
      </c>
      <c r="F1025">
        <f>anotacoes!A1025</f>
        <v>18</v>
      </c>
      <c r="G1025">
        <f>anotacoes!B1025</f>
        <v>18</v>
      </c>
      <c r="H1025" t="str">
        <f>anotacoes!K1025</f>
        <v xml:space="preserve"> 00:01:43,166</v>
      </c>
      <c r="I1025" t="str">
        <f>anotacoes!L1025</f>
        <v xml:space="preserve"> 00:01:43,166</v>
      </c>
      <c r="J1025" t="str">
        <f>IF(L1025="PAUSE",E1025,IF(anotacoes!G1029=conversao_anotacoes!C1025,conversao_anotacoes!C1025,conversao_anotacoes!D1025))</f>
        <v>BOTTIEAU</v>
      </c>
      <c r="K1025" t="str">
        <f t="shared" si="30"/>
        <v>KIM, J B</v>
      </c>
      <c r="L1025" t="str">
        <f>UPPER(anotacoes!H1025)</f>
        <v>ATTACK</v>
      </c>
      <c r="M1025" t="str">
        <f>IF(OR(L1025="ATTACK",L1025="FINTA"),"&lt;TECNICA&gt;",UPPER(anotacoes!I1025))</f>
        <v>&lt;TECNICA&gt;</v>
      </c>
      <c r="N1025" t="str">
        <f>IF(OR(L1025="ATTACK",L1025="FINTA"),UPPER(anotacoes!I1025),"")</f>
        <v>KOUCHI GARI</v>
      </c>
      <c r="O1025" s="6">
        <f>IF(anotacoes!N1025=0,"",anotacoes!N1025)</f>
        <v>7</v>
      </c>
      <c r="P1025" t="str">
        <f>IF(anotacoes!M1025=0,"",UPPER(anotacoes!M1025))</f>
        <v/>
      </c>
      <c r="Q1025" t="str">
        <f t="shared" si="31"/>
        <v>INSERT INTO CONVERSAO_LUTA_ACAO (cd_conversao, id_luta, sequencia, momento_inicio, momento_fim, quem_faz, quem_sofre, acao_tipo, acao, tecnica, direcao, pontuacao) VALUES (1, 18, 18, TRIM(' 00:01:43,166'), TRIM(' 00:01:43,166'), 'BOTTIEAU', 'KIM, J B', 'ATTACK', '&lt;TECNICA&gt;', 'KOUCHI GARI', 7, NULL)</v>
      </c>
      <c r="R1025" t="s">
        <v>10327</v>
      </c>
    </row>
    <row r="1026" spans="1:18" hidden="1" x14ac:dyDescent="0.25">
      <c r="A1026" s="7">
        <f>anotacoes!D1026</f>
        <v>40780</v>
      </c>
      <c r="B1026" t="str">
        <f>anotacoes!C1026</f>
        <v>WORLD CHAMPIONSHIPS PARIS 2011</v>
      </c>
      <c r="C1026" t="str">
        <f>anotacoes!E1026</f>
        <v>BOTTIEAU</v>
      </c>
      <c r="D1026" t="str">
        <f>anotacoes!F1026</f>
        <v>KIM, J B</v>
      </c>
      <c r="E1026" t="s">
        <v>10325</v>
      </c>
      <c r="F1026">
        <f>anotacoes!A1026</f>
        <v>18</v>
      </c>
      <c r="G1026">
        <f>anotacoes!B1026</f>
        <v>19</v>
      </c>
      <c r="H1026" t="str">
        <f>anotacoes!K1026</f>
        <v xml:space="preserve"> 00:01:43,166</v>
      </c>
      <c r="I1026" t="str">
        <f>anotacoes!L1026</f>
        <v xml:space="preserve"> 00:01:46,086</v>
      </c>
      <c r="J1026" t="str">
        <f>IF(L1026="PAUSE",E1026,IF(anotacoes!G1030=conversao_anotacoes!C1026,conversao_anotacoes!C1026,conversao_anotacoes!D1026))</f>
        <v>BOTTIEAU</v>
      </c>
      <c r="K1026" t="str">
        <f t="shared" si="30"/>
        <v>KIM, J B</v>
      </c>
      <c r="L1026" t="str">
        <f>UPPER(anotacoes!H1026)</f>
        <v>GRIP TIME</v>
      </c>
      <c r="M1026" t="str">
        <f>IF(OR(L1026="ATTACK",L1026="FINTA"),"&lt;TECNICA&gt;",UPPER(anotacoes!I1026))</f>
        <v>RIGHT COLLAR LEFT SLEEVE</v>
      </c>
      <c r="N1026" t="str">
        <f>IF(OR(L1026="ATTACK",L1026="FINTA"),UPPER(anotacoes!I1026),"")</f>
        <v/>
      </c>
      <c r="O1026" s="6" t="str">
        <f>IF(anotacoes!N1026=0,"",anotacoes!N1026)</f>
        <v/>
      </c>
      <c r="P1026" t="str">
        <f>IF(anotacoes!M1026=0,"",UPPER(anotacoes!M1026))</f>
        <v/>
      </c>
      <c r="Q1026" t="str">
        <f t="shared" si="31"/>
        <v>INSERT INTO CONVERSAO_LUTA_ACAO (cd_conversao, id_luta, sequencia, momento_inicio, momento_fim, quem_faz, quem_sofre, acao_tipo, acao, tecnica, direcao, pontuacao) VALUES (1, 18, 19, TRIM(' 00:01:43,166'), TRIM(' 00:01:46,086'), 'BOTTIEAU', 'KIM, J B', 'GRIP TIME', 'RIGHT COLLAR LEFT SLEEVE', NULL, NULL, NULL)</v>
      </c>
      <c r="R1026" t="s">
        <v>10327</v>
      </c>
    </row>
    <row r="1027" spans="1:18" hidden="1" x14ac:dyDescent="0.25">
      <c r="A1027" s="7">
        <f>anotacoes!D1027</f>
        <v>40780</v>
      </c>
      <c r="B1027" t="str">
        <f>anotacoes!C1027</f>
        <v>WORLD CHAMPIONSHIPS PARIS 2011</v>
      </c>
      <c r="C1027" t="str">
        <f>anotacoes!E1027</f>
        <v>BOTTIEAU</v>
      </c>
      <c r="D1027" t="str">
        <f>anotacoes!F1027</f>
        <v>KIM, J B</v>
      </c>
      <c r="E1027" t="s">
        <v>10325</v>
      </c>
      <c r="F1027">
        <f>anotacoes!A1027</f>
        <v>18</v>
      </c>
      <c r="G1027">
        <f>anotacoes!B1027</f>
        <v>20</v>
      </c>
      <c r="H1027" t="str">
        <f>anotacoes!K1027</f>
        <v xml:space="preserve"> 00:01:46,086</v>
      </c>
      <c r="I1027" t="str">
        <f>anotacoes!L1027</f>
        <v xml:space="preserve"> 00:01:47,989</v>
      </c>
      <c r="J1027" t="str">
        <f>IF(L1027="PAUSE",E1027,IF(anotacoes!G1031=conversao_anotacoes!C1027,conversao_anotacoes!C1027,conversao_anotacoes!D1027))</f>
        <v>BOTTIEAU</v>
      </c>
      <c r="K1027" t="str">
        <f t="shared" ref="K1027:K1090" si="32">IF(J1027=E1027,"",IF(J1027=C1027,D1027,C1027))</f>
        <v>KIM, J B</v>
      </c>
      <c r="L1027" t="str">
        <f>UPPER(anotacoes!H1027)</f>
        <v>DEFENSE</v>
      </c>
      <c r="M1027" t="str">
        <f>IF(OR(L1027="ATTACK",L1027="FINTA"),"&lt;TECNICA&gt;",UPPER(anotacoes!I1027))</f>
        <v>TAE-SABAKI RIGHT</v>
      </c>
      <c r="N1027" t="str">
        <f>IF(OR(L1027="ATTACK",L1027="FINTA"),UPPER(anotacoes!I1027),"")</f>
        <v/>
      </c>
      <c r="O1027" s="6" t="str">
        <f>IF(anotacoes!N1027=0,"",anotacoes!N1027)</f>
        <v/>
      </c>
      <c r="P1027" t="str">
        <f>IF(anotacoes!M1027=0,"",UPPER(anotacoes!M1027))</f>
        <v/>
      </c>
      <c r="Q1027" t="str">
        <f t="shared" ref="Q1027:Q1090" si="33">CONCATENATE("INSERT INTO CONVERSAO_LUTA_ACAO (cd_conversao, id_luta, sequencia, momento_inicio, momento_fim, quem_faz, quem_sofre, acao_tipo, acao, tecnica, direcao, pontuacao) VALUES (1, ",F1027,", ",G1027,", ","TRIM('",H1027,"')",", ","TRIM('",I1027,"')",", ","'",J1027,"'",", ","'",K1027,"'",", ","'",L1027,"'",", ","'",M1027,"'",", ",IF(N1027="","NULL",CONCATENATE("'",N1027,"'")),", ",IF(O1027="","NULL",O1027),", ",IF(P1027="","NULL",CONCATENATE("'",P1027,"'")),")")</f>
        <v>INSERT INTO CONVERSAO_LUTA_ACAO (cd_conversao, id_luta, sequencia, momento_inicio, momento_fim, quem_faz, quem_sofre, acao_tipo, acao, tecnica, direcao, pontuacao) VALUES (1, 18, 20, TRIM(' 00:01:46,086'), TRIM(' 00:01:47,989'), 'BOTTIEAU', 'KIM, J B', 'DEFENSE', 'TAE-SABAKI RIGHT', NULL, NULL, NULL)</v>
      </c>
      <c r="R1027" t="s">
        <v>10327</v>
      </c>
    </row>
    <row r="1028" spans="1:18" hidden="1" x14ac:dyDescent="0.25">
      <c r="A1028" s="7">
        <f>anotacoes!D1028</f>
        <v>40780</v>
      </c>
      <c r="B1028" t="str">
        <f>anotacoes!C1028</f>
        <v>WORLD CHAMPIONSHIPS PARIS 2011</v>
      </c>
      <c r="C1028" t="str">
        <f>anotacoes!E1028</f>
        <v>BOTTIEAU</v>
      </c>
      <c r="D1028" t="str">
        <f>anotacoes!F1028</f>
        <v>KIM, J B</v>
      </c>
      <c r="E1028" t="s">
        <v>10325</v>
      </c>
      <c r="F1028">
        <f>anotacoes!A1028</f>
        <v>18</v>
      </c>
      <c r="G1028">
        <f>anotacoes!B1028</f>
        <v>21</v>
      </c>
      <c r="H1028" t="str">
        <f>anotacoes!K1028</f>
        <v xml:space="preserve"> 00:01:47,989</v>
      </c>
      <c r="I1028" t="str">
        <f>anotacoes!L1028</f>
        <v xml:space="preserve"> 00:01:55,931</v>
      </c>
      <c r="J1028" t="str">
        <f>IF(L1028="PAUSE",E1028,IF(anotacoes!G1032=conversao_anotacoes!C1028,conversao_anotacoes!C1028,conversao_anotacoes!D1028))</f>
        <v>BOTTIEAU</v>
      </c>
      <c r="K1028" t="str">
        <f t="shared" si="32"/>
        <v>KIM, J B</v>
      </c>
      <c r="L1028" t="str">
        <f>UPPER(anotacoes!H1028)</f>
        <v>GRIP TIME</v>
      </c>
      <c r="M1028" t="str">
        <f>IF(OR(L1028="ATTACK",L1028="FINTA"),"&lt;TECNICA&gt;",UPPER(anotacoes!I1028))</f>
        <v>RIGHT COLLAR LEFT SLEEVE</v>
      </c>
      <c r="N1028" t="str">
        <f>IF(OR(L1028="ATTACK",L1028="FINTA"),UPPER(anotacoes!I1028),"")</f>
        <v/>
      </c>
      <c r="O1028" s="6" t="str">
        <f>IF(anotacoes!N1028=0,"",anotacoes!N1028)</f>
        <v/>
      </c>
      <c r="P1028" t="str">
        <f>IF(anotacoes!M1028=0,"",UPPER(anotacoes!M1028))</f>
        <v/>
      </c>
      <c r="Q1028" t="str">
        <f t="shared" si="33"/>
        <v>INSERT INTO CONVERSAO_LUTA_ACAO (cd_conversao, id_luta, sequencia, momento_inicio, momento_fim, quem_faz, quem_sofre, acao_tipo, acao, tecnica, direcao, pontuacao) VALUES (1, 18, 21, TRIM(' 00:01:47,989'), TRIM(' 00:01:55,931'), 'BOTTIEAU', 'KIM, J B', 'GRIP TIME', 'RIGHT COLLAR LEFT SLEEVE', NULL, NULL, NULL)</v>
      </c>
      <c r="R1028" t="s">
        <v>10327</v>
      </c>
    </row>
    <row r="1029" spans="1:18" hidden="1" x14ac:dyDescent="0.25">
      <c r="A1029" s="7">
        <f>anotacoes!D1029</f>
        <v>40780</v>
      </c>
      <c r="B1029" t="str">
        <f>anotacoes!C1029</f>
        <v>WORLD CHAMPIONSHIPS PARIS 2011</v>
      </c>
      <c r="C1029" t="str">
        <f>anotacoes!E1029</f>
        <v>BOTTIEAU</v>
      </c>
      <c r="D1029" t="str">
        <f>anotacoes!F1029</f>
        <v>KIM, J B</v>
      </c>
      <c r="E1029" t="s">
        <v>10325</v>
      </c>
      <c r="F1029">
        <f>anotacoes!A1029</f>
        <v>18</v>
      </c>
      <c r="G1029">
        <f>anotacoes!B1029</f>
        <v>22</v>
      </c>
      <c r="H1029" t="str">
        <f>anotacoes!K1029</f>
        <v xml:space="preserve"> 00:01:55,491</v>
      </c>
      <c r="I1029" t="str">
        <f>anotacoes!L1029</f>
        <v xml:space="preserve"> 00:01:56,990</v>
      </c>
      <c r="J1029" t="str">
        <f>IF(L1029="PAUSE",E1029,IF(anotacoes!G1033=conversao_anotacoes!C1029,conversao_anotacoes!C1029,conversao_anotacoes!D1029))</f>
        <v>BOTTIEAU</v>
      </c>
      <c r="K1029" t="str">
        <f t="shared" si="32"/>
        <v>KIM, J B</v>
      </c>
      <c r="L1029" t="str">
        <f>UPPER(anotacoes!H1029)</f>
        <v>DEFENSE</v>
      </c>
      <c r="M1029" t="str">
        <f>IF(OR(L1029="ATTACK",L1029="FINTA"),"&lt;TECNICA&gt;",UPPER(anotacoes!I1029))</f>
        <v>USING BODY MASS</v>
      </c>
      <c r="N1029" t="str">
        <f>IF(OR(L1029="ATTACK",L1029="FINTA"),UPPER(anotacoes!I1029),"")</f>
        <v/>
      </c>
      <c r="O1029" s="6" t="str">
        <f>IF(anotacoes!N1029=0,"",anotacoes!N1029)</f>
        <v/>
      </c>
      <c r="P1029" t="str">
        <f>IF(anotacoes!M1029=0,"",UPPER(anotacoes!M1029))</f>
        <v/>
      </c>
      <c r="Q1029" t="str">
        <f t="shared" si="33"/>
        <v>INSERT INTO CONVERSAO_LUTA_ACAO (cd_conversao, id_luta, sequencia, momento_inicio, momento_fim, quem_faz, quem_sofre, acao_tipo, acao, tecnica, direcao, pontuacao) VALUES (1, 18, 22, TRIM(' 00:01:55,491'), TRIM(' 00:01:56,990'), 'BOTTIEAU', 'KIM, J B', 'DEFENSE', 'USING BODY MASS', NULL, NULL, NULL)</v>
      </c>
      <c r="R1029" t="s">
        <v>10327</v>
      </c>
    </row>
    <row r="1030" spans="1:18" hidden="1" x14ac:dyDescent="0.25">
      <c r="A1030" s="7">
        <f>anotacoes!D1030</f>
        <v>40780</v>
      </c>
      <c r="B1030" t="str">
        <f>anotacoes!C1030</f>
        <v>WORLD CHAMPIONSHIPS PARIS 2011</v>
      </c>
      <c r="C1030" t="str">
        <f>anotacoes!E1030</f>
        <v>BOTTIEAU</v>
      </c>
      <c r="D1030" t="str">
        <f>anotacoes!F1030</f>
        <v>KIM, J B</v>
      </c>
      <c r="E1030" t="s">
        <v>10325</v>
      </c>
      <c r="F1030">
        <f>anotacoes!A1030</f>
        <v>18</v>
      </c>
      <c r="G1030">
        <f>anotacoes!B1030</f>
        <v>23</v>
      </c>
      <c r="H1030" t="str">
        <f>anotacoes!K1030</f>
        <v xml:space="preserve"> 00:01:57,146</v>
      </c>
      <c r="I1030" t="str">
        <f>anotacoes!L1030</f>
        <v xml:space="preserve"> 00:02:08,867</v>
      </c>
      <c r="J1030" t="str">
        <f>IF(L1030="PAUSE",E1030,IF(anotacoes!G1034=conversao_anotacoes!C1030,conversao_anotacoes!C1030,conversao_anotacoes!D1030))</f>
        <v>&lt;ARBITRO_DESCONHECIDO&gt;</v>
      </c>
      <c r="K1030" t="str">
        <f t="shared" si="32"/>
        <v/>
      </c>
      <c r="L1030" t="str">
        <f>UPPER(anotacoes!H1030)</f>
        <v>PAUSE</v>
      </c>
      <c r="M1030" t="str">
        <f>IF(OR(L1030="ATTACK",L1030="FINTA"),"&lt;TECNICA&gt;",UPPER(anotacoes!I1030))</f>
        <v>&lt;NAO_CLASSIFICADO&gt;</v>
      </c>
      <c r="N1030" t="str">
        <f>IF(OR(L1030="ATTACK",L1030="FINTA"),UPPER(anotacoes!I1030),"")</f>
        <v/>
      </c>
      <c r="O1030" s="6" t="str">
        <f>IF(anotacoes!N1030=0,"",anotacoes!N1030)</f>
        <v/>
      </c>
      <c r="P1030" t="str">
        <f>IF(anotacoes!M1030=0,"",UPPER(anotacoes!M1030))</f>
        <v/>
      </c>
      <c r="Q1030" t="str">
        <f t="shared" si="33"/>
        <v>INSERT INTO CONVERSAO_LUTA_ACAO (cd_conversao, id_luta, sequencia, momento_inicio, momento_fim, quem_faz, quem_sofre, acao_tipo, acao, tecnica, direcao, pontuacao) VALUES (1, 18, 23, TRIM(' 00:01:57,146'), TRIM(' 00:02:08,867'), '&lt;ARBITRO_DESCONHECIDO&gt;', '', 'PAUSE', '&lt;NAO_CLASSIFICADO&gt;', NULL, NULL, NULL)</v>
      </c>
      <c r="R1030" t="s">
        <v>10327</v>
      </c>
    </row>
    <row r="1031" spans="1:18" hidden="1" x14ac:dyDescent="0.25">
      <c r="A1031" s="7">
        <f>anotacoes!D1031</f>
        <v>40780</v>
      </c>
      <c r="B1031" t="str">
        <f>anotacoes!C1031</f>
        <v>WORLD CHAMPIONSHIPS PARIS 2011</v>
      </c>
      <c r="C1031" t="str">
        <f>anotacoes!E1031</f>
        <v>BOTTIEAU</v>
      </c>
      <c r="D1031" t="str">
        <f>anotacoes!F1031</f>
        <v>KIM, J B</v>
      </c>
      <c r="E1031" t="s">
        <v>10325</v>
      </c>
      <c r="F1031">
        <f>anotacoes!A1031</f>
        <v>18</v>
      </c>
      <c r="G1031">
        <f>anotacoes!B1031</f>
        <v>24</v>
      </c>
      <c r="H1031" t="str">
        <f>anotacoes!K1031</f>
        <v xml:space="preserve"> 00:02:09,052</v>
      </c>
      <c r="I1031" t="str">
        <f>anotacoes!L1031</f>
        <v xml:space="preserve"> 00:02:12,289</v>
      </c>
      <c r="J1031" t="str">
        <f>IF(L1031="PAUSE",E1031,IF(anotacoes!G1035=conversao_anotacoes!C1031,conversao_anotacoes!C1031,conversao_anotacoes!D1031))</f>
        <v>BOTTIEAU</v>
      </c>
      <c r="K1031" t="str">
        <f t="shared" si="32"/>
        <v>KIM, J B</v>
      </c>
      <c r="L1031" t="str">
        <f>UPPER(anotacoes!H1031)</f>
        <v>DISPLACEMENT</v>
      </c>
      <c r="M1031" t="str">
        <f>IF(OR(L1031="ATTACK",L1031="FINTA"),"&lt;TECNICA&gt;",UPPER(anotacoes!I1031))</f>
        <v>CIRCULAR LEFT</v>
      </c>
      <c r="N1031" t="str">
        <f>IF(OR(L1031="ATTACK",L1031="FINTA"),UPPER(anotacoes!I1031),"")</f>
        <v/>
      </c>
      <c r="O1031" s="6" t="str">
        <f>IF(anotacoes!N1031=0,"",anotacoes!N1031)</f>
        <v/>
      </c>
      <c r="P1031" t="str">
        <f>IF(anotacoes!M1031=0,"",UPPER(anotacoes!M1031))</f>
        <v/>
      </c>
      <c r="Q1031" t="str">
        <f t="shared" si="33"/>
        <v>INSERT INTO CONVERSAO_LUTA_ACAO (cd_conversao, id_luta, sequencia, momento_inicio, momento_fim, quem_faz, quem_sofre, acao_tipo, acao, tecnica, direcao, pontuacao) VALUES (1, 18, 24, TRIM(' 00:02:09,052'), TRIM(' 00:02:12,289'), 'BOTTIEAU', 'KIM, J B', 'DISPLACEMENT', 'CIRCULAR LEFT', NULL, NULL, NULL)</v>
      </c>
      <c r="R1031" t="s">
        <v>10327</v>
      </c>
    </row>
    <row r="1032" spans="1:18" hidden="1" x14ac:dyDescent="0.25">
      <c r="A1032" s="7">
        <f>anotacoes!D1032</f>
        <v>40780</v>
      </c>
      <c r="B1032" t="str">
        <f>anotacoes!C1032</f>
        <v>WORLD CHAMPIONSHIPS PARIS 2011</v>
      </c>
      <c r="C1032" t="str">
        <f>anotacoes!E1032</f>
        <v>BOTTIEAU</v>
      </c>
      <c r="D1032" t="str">
        <f>anotacoes!F1032</f>
        <v>KIM, J B</v>
      </c>
      <c r="E1032" t="s">
        <v>10325</v>
      </c>
      <c r="F1032">
        <f>anotacoes!A1032</f>
        <v>18</v>
      </c>
      <c r="G1032">
        <f>anotacoes!B1032</f>
        <v>25</v>
      </c>
      <c r="H1032" t="str">
        <f>anotacoes!K1032</f>
        <v xml:space="preserve"> 00:02:12,289</v>
      </c>
      <c r="I1032" t="str">
        <f>anotacoes!L1032</f>
        <v xml:space="preserve"> 00:02:13,189</v>
      </c>
      <c r="J1032" t="str">
        <f>IF(L1032="PAUSE",E1032,IF(anotacoes!G1036=conversao_anotacoes!C1032,conversao_anotacoes!C1032,conversao_anotacoes!D1032))</f>
        <v>BOTTIEAU</v>
      </c>
      <c r="K1032" t="str">
        <f t="shared" si="32"/>
        <v>KIM, J B</v>
      </c>
      <c r="L1032" t="str">
        <f>UPPER(anotacoes!H1032)</f>
        <v>DISPLACEMENT</v>
      </c>
      <c r="M1032" t="str">
        <f>IF(OR(L1032="ATTACK",L1032="FINTA"),"&lt;TECNICA&gt;",UPPER(anotacoes!I1032))</f>
        <v>2-3 STEP HESITANT RIGHT</v>
      </c>
      <c r="N1032" t="str">
        <f>IF(OR(L1032="ATTACK",L1032="FINTA"),UPPER(anotacoes!I1032),"")</f>
        <v/>
      </c>
      <c r="O1032" s="6" t="str">
        <f>IF(anotacoes!N1032=0,"",anotacoes!N1032)</f>
        <v/>
      </c>
      <c r="P1032" t="str">
        <f>IF(anotacoes!M1032=0,"",UPPER(anotacoes!M1032))</f>
        <v/>
      </c>
      <c r="Q1032" t="str">
        <f t="shared" si="33"/>
        <v>INSERT INTO CONVERSAO_LUTA_ACAO (cd_conversao, id_luta, sequencia, momento_inicio, momento_fim, quem_faz, quem_sofre, acao_tipo, acao, tecnica, direcao, pontuacao) VALUES (1, 18, 25, TRIM(' 00:02:12,289'), TRIM(' 00:02:13,189'), 'BOTTIEAU', 'KIM, J B', 'DISPLACEMENT', '2-3 STEP HESITANT RIGHT', NULL, NULL, NULL)</v>
      </c>
      <c r="R1032" t="s">
        <v>10327</v>
      </c>
    </row>
    <row r="1033" spans="1:18" hidden="1" x14ac:dyDescent="0.25">
      <c r="A1033" s="7">
        <f>anotacoes!D1033</f>
        <v>40780</v>
      </c>
      <c r="B1033" t="str">
        <f>anotacoes!C1033</f>
        <v>WORLD CHAMPIONSHIPS PARIS 2011</v>
      </c>
      <c r="C1033" t="str">
        <f>anotacoes!E1033</f>
        <v>BOTTIEAU</v>
      </c>
      <c r="D1033" t="str">
        <f>anotacoes!F1033</f>
        <v>KIM, J B</v>
      </c>
      <c r="E1033" t="s">
        <v>10325</v>
      </c>
      <c r="F1033">
        <f>anotacoes!A1033</f>
        <v>18</v>
      </c>
      <c r="G1033">
        <f>anotacoes!B1033</f>
        <v>26</v>
      </c>
      <c r="H1033" t="str">
        <f>anotacoes!K1033</f>
        <v xml:space="preserve"> 00:02:13,189</v>
      </c>
      <c r="I1033" t="str">
        <f>anotacoes!L1033</f>
        <v xml:space="preserve"> 00:02:19,370</v>
      </c>
      <c r="J1033" t="str">
        <f>IF(L1033="PAUSE",E1033,IF(anotacoes!G1037=conversao_anotacoes!C1033,conversao_anotacoes!C1033,conversao_anotacoes!D1033))</f>
        <v>BOTTIEAU</v>
      </c>
      <c r="K1033" t="str">
        <f t="shared" si="32"/>
        <v>KIM, J B</v>
      </c>
      <c r="L1033" t="str">
        <f>UPPER(anotacoes!H1033)</f>
        <v>DISPLACEMENT</v>
      </c>
      <c r="M1033" t="str">
        <f>IF(OR(L1033="ATTACK",L1033="FINTA"),"&lt;TECNICA&gt;",UPPER(anotacoes!I1033))</f>
        <v>2-3 STEP HESITANT RIGHT</v>
      </c>
      <c r="N1033" t="str">
        <f>IF(OR(L1033="ATTACK",L1033="FINTA"),UPPER(anotacoes!I1033),"")</f>
        <v/>
      </c>
      <c r="O1033" s="6" t="str">
        <f>IF(anotacoes!N1033=0,"",anotacoes!N1033)</f>
        <v/>
      </c>
      <c r="P1033" t="str">
        <f>IF(anotacoes!M1033=0,"",UPPER(anotacoes!M1033))</f>
        <v/>
      </c>
      <c r="Q1033" t="str">
        <f t="shared" si="33"/>
        <v>INSERT INTO CONVERSAO_LUTA_ACAO (cd_conversao, id_luta, sequencia, momento_inicio, momento_fim, quem_faz, quem_sofre, acao_tipo, acao, tecnica, direcao, pontuacao) VALUES (1, 18, 26, TRIM(' 00:02:13,189'), TRIM(' 00:02:19,370'), 'BOTTIEAU', 'KIM, J B', 'DISPLACEMENT', '2-3 STEP HESITANT RIGHT', NULL, NULL, NULL)</v>
      </c>
      <c r="R1033" t="s">
        <v>10327</v>
      </c>
    </row>
    <row r="1034" spans="1:18" hidden="1" x14ac:dyDescent="0.25">
      <c r="A1034" s="7">
        <f>anotacoes!D1034</f>
        <v>40780</v>
      </c>
      <c r="B1034" t="str">
        <f>anotacoes!C1034</f>
        <v>WORLD CHAMPIONSHIPS PARIS 2011</v>
      </c>
      <c r="C1034" t="str">
        <f>anotacoes!E1034</f>
        <v>BOTTIEAU</v>
      </c>
      <c r="D1034" t="str">
        <f>anotacoes!F1034</f>
        <v>KIM, J B</v>
      </c>
      <c r="E1034" t="s">
        <v>10325</v>
      </c>
      <c r="F1034">
        <f>anotacoes!A1034</f>
        <v>18</v>
      </c>
      <c r="G1034">
        <f>anotacoes!B1034</f>
        <v>27</v>
      </c>
      <c r="H1034" t="str">
        <f>anotacoes!K1034</f>
        <v xml:space="preserve"> 00:02:19,370</v>
      </c>
      <c r="I1034" t="str">
        <f>anotacoes!L1034</f>
        <v xml:space="preserve"> 00:02:22,358</v>
      </c>
      <c r="J1034" t="str">
        <f>IF(L1034="PAUSE",E1034,IF(anotacoes!G1038=conversao_anotacoes!C1034,conversao_anotacoes!C1034,conversao_anotacoes!D1034))</f>
        <v>BOTTIEAU</v>
      </c>
      <c r="K1034" t="str">
        <f t="shared" si="32"/>
        <v>KIM, J B</v>
      </c>
      <c r="L1034" t="str">
        <f>UPPER(anotacoes!H1034)</f>
        <v>GRIP TIME</v>
      </c>
      <c r="M1034" t="str">
        <f>IF(OR(L1034="ATTACK",L1034="FINTA"),"&lt;TECNICA&gt;",UPPER(anotacoes!I1034))</f>
        <v>RIGHT SLEEVE LEFT SLEEVE</v>
      </c>
      <c r="N1034" t="str">
        <f>IF(OR(L1034="ATTACK",L1034="FINTA"),UPPER(anotacoes!I1034),"")</f>
        <v/>
      </c>
      <c r="O1034" s="6" t="str">
        <f>IF(anotacoes!N1034=0,"",anotacoes!N1034)</f>
        <v/>
      </c>
      <c r="P1034" t="str">
        <f>IF(anotacoes!M1034=0,"",UPPER(anotacoes!M1034))</f>
        <v/>
      </c>
      <c r="Q1034" t="str">
        <f t="shared" si="33"/>
        <v>INSERT INTO CONVERSAO_LUTA_ACAO (cd_conversao, id_luta, sequencia, momento_inicio, momento_fim, quem_faz, quem_sofre, acao_tipo, acao, tecnica, direcao, pontuacao) VALUES (1, 18, 27, TRIM(' 00:02:19,370'), TRIM(' 00:02:22,358'), 'BOTTIEAU', 'KIM, J B', 'GRIP TIME', 'RIGHT SLEEVE LEFT SLEEVE', NULL, NULL, NULL)</v>
      </c>
      <c r="R1034" t="s">
        <v>10327</v>
      </c>
    </row>
    <row r="1035" spans="1:18" hidden="1" x14ac:dyDescent="0.25">
      <c r="A1035" s="7">
        <f>anotacoes!D1035</f>
        <v>40780</v>
      </c>
      <c r="B1035" t="str">
        <f>anotacoes!C1035</f>
        <v>WORLD CHAMPIONSHIPS PARIS 2011</v>
      </c>
      <c r="C1035" t="str">
        <f>anotacoes!E1035</f>
        <v>BOTTIEAU</v>
      </c>
      <c r="D1035" t="str">
        <f>anotacoes!F1035</f>
        <v>KIM, J B</v>
      </c>
      <c r="E1035" t="s">
        <v>10325</v>
      </c>
      <c r="F1035">
        <f>anotacoes!A1035</f>
        <v>18</v>
      </c>
      <c r="G1035">
        <f>anotacoes!B1035</f>
        <v>28</v>
      </c>
      <c r="H1035" t="str">
        <f>anotacoes!K1035</f>
        <v xml:space="preserve"> 00:02:22,358</v>
      </c>
      <c r="I1035" t="str">
        <f>anotacoes!L1035</f>
        <v xml:space="preserve"> 00:02:23,054</v>
      </c>
      <c r="J1035" t="str">
        <f>IF(L1035="PAUSE",E1035,IF(anotacoes!G1039=conversao_anotacoes!C1035,conversao_anotacoes!C1035,conversao_anotacoes!D1035))</f>
        <v>BOTTIEAU</v>
      </c>
      <c r="K1035" t="str">
        <f t="shared" si="32"/>
        <v>KIM, J B</v>
      </c>
      <c r="L1035" t="str">
        <f>UPPER(anotacoes!H1035)</f>
        <v>DEFENSE</v>
      </c>
      <c r="M1035" t="str">
        <f>IF(OR(L1035="ATTACK",L1035="FINTA"),"&lt;TECNICA&gt;",UPPER(anotacoes!I1035))</f>
        <v>TAE-SABAKI LEFT INCLINED</v>
      </c>
      <c r="N1035" t="str">
        <f>IF(OR(L1035="ATTACK",L1035="FINTA"),UPPER(anotacoes!I1035),"")</f>
        <v/>
      </c>
      <c r="O1035" s="6" t="str">
        <f>IF(anotacoes!N1035=0,"",anotacoes!N1035)</f>
        <v/>
      </c>
      <c r="P1035" t="str">
        <f>IF(anotacoes!M1035=0,"",UPPER(anotacoes!M1035))</f>
        <v/>
      </c>
      <c r="Q1035" t="str">
        <f t="shared" si="33"/>
        <v>INSERT INTO CONVERSAO_LUTA_ACAO (cd_conversao, id_luta, sequencia, momento_inicio, momento_fim, quem_faz, quem_sofre, acao_tipo, acao, tecnica, direcao, pontuacao) VALUES (1, 18, 28, TRIM(' 00:02:22,358'), TRIM(' 00:02:23,054'), 'BOTTIEAU', 'KIM, J B', 'DEFENSE', 'TAE-SABAKI LEFT INCLINED', NULL, NULL, NULL)</v>
      </c>
      <c r="R1035" t="s">
        <v>10327</v>
      </c>
    </row>
    <row r="1036" spans="1:18" hidden="1" x14ac:dyDescent="0.25">
      <c r="A1036" s="7">
        <f>anotacoes!D1036</f>
        <v>40780</v>
      </c>
      <c r="B1036" t="str">
        <f>anotacoes!C1036</f>
        <v>WORLD CHAMPIONSHIPS PARIS 2011</v>
      </c>
      <c r="C1036" t="str">
        <f>anotacoes!E1036</f>
        <v>BOTTIEAU</v>
      </c>
      <c r="D1036" t="str">
        <f>anotacoes!F1036</f>
        <v>KIM, J B</v>
      </c>
      <c r="E1036" t="s">
        <v>10325</v>
      </c>
      <c r="F1036">
        <f>anotacoes!A1036</f>
        <v>18</v>
      </c>
      <c r="G1036">
        <f>anotacoes!B1036</f>
        <v>29</v>
      </c>
      <c r="H1036" t="str">
        <f>anotacoes!K1036</f>
        <v xml:space="preserve"> 00:02:23,054</v>
      </c>
      <c r="I1036" t="str">
        <f>anotacoes!L1036</f>
        <v xml:space="preserve"> 00:02:24,711</v>
      </c>
      <c r="J1036" t="str">
        <f>IF(L1036="PAUSE",E1036,IF(anotacoes!G1040=conversao_anotacoes!C1036,conversao_anotacoes!C1036,conversao_anotacoes!D1036))</f>
        <v>BOTTIEAU</v>
      </c>
      <c r="K1036" t="str">
        <f t="shared" si="32"/>
        <v>KIM, J B</v>
      </c>
      <c r="L1036" t="str">
        <f>UPPER(anotacoes!H1036)</f>
        <v>TRANSITION</v>
      </c>
      <c r="M1036" t="str">
        <f>IF(OR(L1036="ATTACK",L1036="FINTA"),"&lt;TECNICA&gt;",UPPER(anotacoes!I1036))</f>
        <v>WITHOUT ATTACK</v>
      </c>
      <c r="N1036" t="str">
        <f>IF(OR(L1036="ATTACK",L1036="FINTA"),UPPER(anotacoes!I1036),"")</f>
        <v/>
      </c>
      <c r="O1036" s="6" t="str">
        <f>IF(anotacoes!N1036=0,"",anotacoes!N1036)</f>
        <v/>
      </c>
      <c r="P1036" t="str">
        <f>IF(anotacoes!M1036=0,"",UPPER(anotacoes!M1036))</f>
        <v/>
      </c>
      <c r="Q1036" t="str">
        <f t="shared" si="33"/>
        <v>INSERT INTO CONVERSAO_LUTA_ACAO (cd_conversao, id_luta, sequencia, momento_inicio, momento_fim, quem_faz, quem_sofre, acao_tipo, acao, tecnica, direcao, pontuacao) VALUES (1, 18, 29, TRIM(' 00:02:23,054'), TRIM(' 00:02:24,711'), 'BOTTIEAU', 'KIM, J B', 'TRANSITION', 'WITHOUT ATTACK', NULL, NULL, NULL)</v>
      </c>
      <c r="R1036" t="s">
        <v>10327</v>
      </c>
    </row>
    <row r="1037" spans="1:18" hidden="1" x14ac:dyDescent="0.25">
      <c r="A1037" s="7">
        <f>anotacoes!D1037</f>
        <v>40780</v>
      </c>
      <c r="B1037" t="str">
        <f>anotacoes!C1037</f>
        <v>WORLD CHAMPIONSHIPS PARIS 2011</v>
      </c>
      <c r="C1037" t="str">
        <f>anotacoes!E1037</f>
        <v>BOTTIEAU</v>
      </c>
      <c r="D1037" t="str">
        <f>anotacoes!F1037</f>
        <v>KIM, J B</v>
      </c>
      <c r="E1037" t="s">
        <v>10325</v>
      </c>
      <c r="F1037">
        <f>anotacoes!A1037</f>
        <v>18</v>
      </c>
      <c r="G1037">
        <f>anotacoes!B1037</f>
        <v>30</v>
      </c>
      <c r="H1037" t="str">
        <f>anotacoes!K1037</f>
        <v xml:space="preserve"> 00:02:24,878</v>
      </c>
      <c r="I1037" t="str">
        <f>anotacoes!L1037</f>
        <v xml:space="preserve"> 00:02:29,627</v>
      </c>
      <c r="J1037" t="str">
        <f>IF(L1037="PAUSE",E1037,IF(anotacoes!G1041=conversao_anotacoes!C1037,conversao_anotacoes!C1037,conversao_anotacoes!D1037))</f>
        <v>&lt;ARBITRO_DESCONHECIDO&gt;</v>
      </c>
      <c r="K1037" t="str">
        <f t="shared" si="32"/>
        <v/>
      </c>
      <c r="L1037" t="str">
        <f>UPPER(anotacoes!H1037)</f>
        <v>PAUSE</v>
      </c>
      <c r="M1037" t="str">
        <f>IF(OR(L1037="ATTACK",L1037="FINTA"),"&lt;TECNICA&gt;",UPPER(anotacoes!I1037))</f>
        <v>&lt;NAO_CLASSIFICADO&gt;</v>
      </c>
      <c r="N1037" t="str">
        <f>IF(OR(L1037="ATTACK",L1037="FINTA"),UPPER(anotacoes!I1037),"")</f>
        <v/>
      </c>
      <c r="O1037" s="6" t="str">
        <f>IF(anotacoes!N1037=0,"",anotacoes!N1037)</f>
        <v/>
      </c>
      <c r="P1037" t="str">
        <f>IF(anotacoes!M1037=0,"",UPPER(anotacoes!M1037))</f>
        <v/>
      </c>
      <c r="Q1037" t="str">
        <f t="shared" si="33"/>
        <v>INSERT INTO CONVERSAO_LUTA_ACAO (cd_conversao, id_luta, sequencia, momento_inicio, momento_fim, quem_faz, quem_sofre, acao_tipo, acao, tecnica, direcao, pontuacao) VALUES (1, 18, 30, TRIM(' 00:02:24,878'), TRIM(' 00:02:29,627'), '&lt;ARBITRO_DESCONHECIDO&gt;', '', 'PAUSE', '&lt;NAO_CLASSIFICADO&gt;', NULL, NULL, NULL)</v>
      </c>
      <c r="R1037" t="s">
        <v>10327</v>
      </c>
    </row>
    <row r="1038" spans="1:18" hidden="1" x14ac:dyDescent="0.25">
      <c r="A1038" s="7">
        <f>anotacoes!D1038</f>
        <v>40780</v>
      </c>
      <c r="B1038" t="str">
        <f>anotacoes!C1038</f>
        <v>WORLD CHAMPIONSHIPS PARIS 2011</v>
      </c>
      <c r="C1038" t="str">
        <f>anotacoes!E1038</f>
        <v>BOTTIEAU</v>
      </c>
      <c r="D1038" t="str">
        <f>anotacoes!F1038</f>
        <v>KIM, J B</v>
      </c>
      <c r="E1038" t="s">
        <v>10325</v>
      </c>
      <c r="F1038">
        <f>anotacoes!A1038</f>
        <v>18</v>
      </c>
      <c r="G1038">
        <f>anotacoes!B1038</f>
        <v>31</v>
      </c>
      <c r="H1038" t="str">
        <f>anotacoes!K1038</f>
        <v xml:space="preserve"> 00:02:29,627</v>
      </c>
      <c r="I1038" t="str">
        <f>anotacoes!L1038</f>
        <v xml:space="preserve"> 00:02:32,016</v>
      </c>
      <c r="J1038" t="str">
        <f>IF(L1038="PAUSE",E1038,IF(anotacoes!G1042=conversao_anotacoes!C1038,conversao_anotacoes!C1038,conversao_anotacoes!D1038))</f>
        <v>BOTTIEAU</v>
      </c>
      <c r="K1038" t="str">
        <f t="shared" si="32"/>
        <v>KIM, J B</v>
      </c>
      <c r="L1038" t="str">
        <f>UPPER(anotacoes!H1038)</f>
        <v>DISPLACEMENT</v>
      </c>
      <c r="M1038" t="str">
        <f>IF(OR(L1038="ATTACK",L1038="FINTA"),"&lt;TECNICA&gt;",UPPER(anotacoes!I1038))</f>
        <v>2-3 STEP HESITANT RIGHT</v>
      </c>
      <c r="N1038" t="str">
        <f>IF(OR(L1038="ATTACK",L1038="FINTA"),UPPER(anotacoes!I1038),"")</f>
        <v/>
      </c>
      <c r="O1038" s="6" t="str">
        <f>IF(anotacoes!N1038=0,"",anotacoes!N1038)</f>
        <v/>
      </c>
      <c r="P1038" t="str">
        <f>IF(anotacoes!M1038=0,"",UPPER(anotacoes!M1038))</f>
        <v/>
      </c>
      <c r="Q1038" t="str">
        <f t="shared" si="33"/>
        <v>INSERT INTO CONVERSAO_LUTA_ACAO (cd_conversao, id_luta, sequencia, momento_inicio, momento_fim, quem_faz, quem_sofre, acao_tipo, acao, tecnica, direcao, pontuacao) VALUES (1, 18, 31, TRIM(' 00:02:29,627'), TRIM(' 00:02:32,016'), 'BOTTIEAU', 'KIM, J B', 'DISPLACEMENT', '2-3 STEP HESITANT RIGHT', NULL, NULL, NULL)</v>
      </c>
      <c r="R1038" t="s">
        <v>10327</v>
      </c>
    </row>
    <row r="1039" spans="1:18" hidden="1" x14ac:dyDescent="0.25">
      <c r="A1039" s="7">
        <f>anotacoes!D1039</f>
        <v>40780</v>
      </c>
      <c r="B1039" t="str">
        <f>anotacoes!C1039</f>
        <v>WORLD CHAMPIONSHIPS PARIS 2011</v>
      </c>
      <c r="C1039" t="str">
        <f>anotacoes!E1039</f>
        <v>BOTTIEAU</v>
      </c>
      <c r="D1039" t="str">
        <f>anotacoes!F1039</f>
        <v>KIM, J B</v>
      </c>
      <c r="E1039" t="s">
        <v>10325</v>
      </c>
      <c r="F1039">
        <f>anotacoes!A1039</f>
        <v>18</v>
      </c>
      <c r="G1039">
        <f>anotacoes!B1039</f>
        <v>32</v>
      </c>
      <c r="H1039" t="str">
        <f>anotacoes!K1039</f>
        <v xml:space="preserve"> 00:02:32,016</v>
      </c>
      <c r="I1039" t="str">
        <f>anotacoes!L1039</f>
        <v xml:space="preserve"> 00:02:36,455</v>
      </c>
      <c r="J1039" t="str">
        <f>IF(L1039="PAUSE",E1039,IF(anotacoes!G1043=conversao_anotacoes!C1039,conversao_anotacoes!C1039,conversao_anotacoes!D1039))</f>
        <v>BOTTIEAU</v>
      </c>
      <c r="K1039" t="str">
        <f t="shared" si="32"/>
        <v>KIM, J B</v>
      </c>
      <c r="L1039" t="str">
        <f>UPPER(anotacoes!H1039)</f>
        <v>GRIP TIME</v>
      </c>
      <c r="M1039" t="str">
        <f>IF(OR(L1039="ATTACK",L1039="FINTA"),"&lt;TECNICA&gt;",UPPER(anotacoes!I1039))</f>
        <v>LEFT COLLAR RIGHT SLEEVE</v>
      </c>
      <c r="N1039" t="str">
        <f>IF(OR(L1039="ATTACK",L1039="FINTA"),UPPER(anotacoes!I1039),"")</f>
        <v/>
      </c>
      <c r="O1039" s="6" t="str">
        <f>IF(anotacoes!N1039=0,"",anotacoes!N1039)</f>
        <v/>
      </c>
      <c r="P1039" t="str">
        <f>IF(anotacoes!M1039=0,"",UPPER(anotacoes!M1039))</f>
        <v/>
      </c>
      <c r="Q1039" t="str">
        <f t="shared" si="33"/>
        <v>INSERT INTO CONVERSAO_LUTA_ACAO (cd_conversao, id_luta, sequencia, momento_inicio, momento_fim, quem_faz, quem_sofre, acao_tipo, acao, tecnica, direcao, pontuacao) VALUES (1, 18, 32, TRIM(' 00:02:32,016'), TRIM(' 00:02:36,455'), 'BOTTIEAU', 'KIM, J B', 'GRIP TIME', 'LEFT COLLAR RIGHT SLEEVE', NULL, NULL, NULL)</v>
      </c>
      <c r="R1039" t="s">
        <v>10327</v>
      </c>
    </row>
    <row r="1040" spans="1:18" hidden="1" x14ac:dyDescent="0.25">
      <c r="A1040" s="7">
        <f>anotacoes!D1040</f>
        <v>40780</v>
      </c>
      <c r="B1040" t="str">
        <f>anotacoes!C1040</f>
        <v>WORLD CHAMPIONSHIPS PARIS 2011</v>
      </c>
      <c r="C1040" t="str">
        <f>anotacoes!E1040</f>
        <v>BOTTIEAU</v>
      </c>
      <c r="D1040" t="str">
        <f>anotacoes!F1040</f>
        <v>KIM, J B</v>
      </c>
      <c r="E1040" t="s">
        <v>10325</v>
      </c>
      <c r="F1040">
        <f>anotacoes!A1040</f>
        <v>18</v>
      </c>
      <c r="G1040">
        <f>anotacoes!B1040</f>
        <v>33</v>
      </c>
      <c r="H1040" t="str">
        <f>anotacoes!K1040</f>
        <v xml:space="preserve"> 00:02:36,455</v>
      </c>
      <c r="I1040" t="str">
        <f>anotacoes!L1040</f>
        <v xml:space="preserve"> 00:02:37,673</v>
      </c>
      <c r="J1040" t="str">
        <f>IF(L1040="PAUSE",E1040,IF(anotacoes!G1044=conversao_anotacoes!C1040,conversao_anotacoes!C1040,conversao_anotacoes!D1040))</f>
        <v>BOTTIEAU</v>
      </c>
      <c r="K1040" t="str">
        <f t="shared" si="32"/>
        <v>KIM, J B</v>
      </c>
      <c r="L1040" t="str">
        <f>UPPER(anotacoes!H1040)</f>
        <v>DEFENSE</v>
      </c>
      <c r="M1040" t="str">
        <f>IF(OR(L1040="ATTACK",L1040="FINTA"),"&lt;TECNICA&gt;",UPPER(anotacoes!I1040))</f>
        <v>USING BODY MASS</v>
      </c>
      <c r="N1040" t="str">
        <f>IF(OR(L1040="ATTACK",L1040="FINTA"),UPPER(anotacoes!I1040),"")</f>
        <v/>
      </c>
      <c r="O1040" s="6" t="str">
        <f>IF(anotacoes!N1040=0,"",anotacoes!N1040)</f>
        <v/>
      </c>
      <c r="P1040" t="str">
        <f>IF(anotacoes!M1040=0,"",UPPER(anotacoes!M1040))</f>
        <v/>
      </c>
      <c r="Q1040" t="str">
        <f t="shared" si="33"/>
        <v>INSERT INTO CONVERSAO_LUTA_ACAO (cd_conversao, id_luta, sequencia, momento_inicio, momento_fim, quem_faz, quem_sofre, acao_tipo, acao, tecnica, direcao, pontuacao) VALUES (1, 18, 33, TRIM(' 00:02:36,455'), TRIM(' 00:02:37,673'), 'BOTTIEAU', 'KIM, J B', 'DEFENSE', 'USING BODY MASS', NULL, NULL, NULL)</v>
      </c>
      <c r="R1040" t="s">
        <v>10327</v>
      </c>
    </row>
    <row r="1041" spans="1:18" hidden="1" x14ac:dyDescent="0.25">
      <c r="A1041" s="7">
        <f>anotacoes!D1041</f>
        <v>40780</v>
      </c>
      <c r="B1041" t="str">
        <f>anotacoes!C1041</f>
        <v>WORLD CHAMPIONSHIPS PARIS 2011</v>
      </c>
      <c r="C1041" t="str">
        <f>anotacoes!E1041</f>
        <v>BOTTIEAU</v>
      </c>
      <c r="D1041" t="str">
        <f>anotacoes!F1041</f>
        <v>KIM, J B</v>
      </c>
      <c r="E1041" t="s">
        <v>10325</v>
      </c>
      <c r="F1041">
        <f>anotacoes!A1041</f>
        <v>18</v>
      </c>
      <c r="G1041">
        <f>anotacoes!B1041</f>
        <v>34</v>
      </c>
      <c r="H1041" t="str">
        <f>anotacoes!K1041</f>
        <v xml:space="preserve"> 00:02:37,673</v>
      </c>
      <c r="I1041" t="str">
        <f>anotacoes!L1041</f>
        <v xml:space="preserve"> 00:03:23,394</v>
      </c>
      <c r="J1041" t="str">
        <f>IF(L1041="PAUSE",E1041,IF(anotacoes!G1045=conversao_anotacoes!C1041,conversao_anotacoes!C1041,conversao_anotacoes!D1041))</f>
        <v>&lt;ARBITRO_DESCONHECIDO&gt;</v>
      </c>
      <c r="K1041" t="str">
        <f t="shared" si="32"/>
        <v/>
      </c>
      <c r="L1041" t="str">
        <f>UPPER(anotacoes!H1041)</f>
        <v>PAUSE</v>
      </c>
      <c r="M1041" t="str">
        <f>IF(OR(L1041="ATTACK",L1041="FINTA"),"&lt;TECNICA&gt;",UPPER(anotacoes!I1041))</f>
        <v>&lt;NAO_CLASSIFICADO&gt;</v>
      </c>
      <c r="N1041" t="str">
        <f>IF(OR(L1041="ATTACK",L1041="FINTA"),UPPER(anotacoes!I1041),"")</f>
        <v/>
      </c>
      <c r="O1041" s="6" t="str">
        <f>IF(anotacoes!N1041=0,"",anotacoes!N1041)</f>
        <v/>
      </c>
      <c r="P1041" t="str">
        <f>IF(anotacoes!M1041=0,"",UPPER(anotacoes!M1041))</f>
        <v/>
      </c>
      <c r="Q1041" t="str">
        <f t="shared" si="33"/>
        <v>INSERT INTO CONVERSAO_LUTA_ACAO (cd_conversao, id_luta, sequencia, momento_inicio, momento_fim, quem_faz, quem_sofre, acao_tipo, acao, tecnica, direcao, pontuacao) VALUES (1, 18, 34, TRIM(' 00:02:37,673'), TRIM(' 00:03:23,394'), '&lt;ARBITRO_DESCONHECIDO&gt;', '', 'PAUSE', '&lt;NAO_CLASSIFICADO&gt;', NULL, NULL, NULL)</v>
      </c>
      <c r="R1041" t="s">
        <v>10327</v>
      </c>
    </row>
    <row r="1042" spans="1:18" hidden="1" x14ac:dyDescent="0.25">
      <c r="A1042" s="7">
        <f>anotacoes!D1042</f>
        <v>40780</v>
      </c>
      <c r="B1042" t="str">
        <f>anotacoes!C1042</f>
        <v>WORLD CHAMPIONSHIPS PARIS 2011</v>
      </c>
      <c r="C1042" t="str">
        <f>anotacoes!E1042</f>
        <v>BOTTIEAU</v>
      </c>
      <c r="D1042" t="str">
        <f>anotacoes!F1042</f>
        <v>KIM, J B</v>
      </c>
      <c r="E1042" t="s">
        <v>10325</v>
      </c>
      <c r="F1042">
        <f>anotacoes!A1042</f>
        <v>18</v>
      </c>
      <c r="G1042">
        <f>anotacoes!B1042</f>
        <v>35</v>
      </c>
      <c r="H1042" t="str">
        <f>anotacoes!K1042</f>
        <v xml:space="preserve"> 00:03:23,570</v>
      </c>
      <c r="I1042" t="str">
        <f>anotacoes!L1042</f>
        <v xml:space="preserve"> 00:03:25,312</v>
      </c>
      <c r="J1042" t="str">
        <f>IF(L1042="PAUSE",E1042,IF(anotacoes!G1046=conversao_anotacoes!C1042,conversao_anotacoes!C1042,conversao_anotacoes!D1042))</f>
        <v>BOTTIEAU</v>
      </c>
      <c r="K1042" t="str">
        <f t="shared" si="32"/>
        <v>KIM, J B</v>
      </c>
      <c r="L1042" t="str">
        <f>UPPER(anotacoes!H1042)</f>
        <v>DISPLACEMENT</v>
      </c>
      <c r="M1042" t="str">
        <f>IF(OR(L1042="ATTACK",L1042="FINTA"),"&lt;TECNICA&gt;",UPPER(anotacoes!I1042))</f>
        <v>2-3 STEP HESITANT LEFT</v>
      </c>
      <c r="N1042" t="str">
        <f>IF(OR(L1042="ATTACK",L1042="FINTA"),UPPER(anotacoes!I1042),"")</f>
        <v/>
      </c>
      <c r="O1042" s="6" t="str">
        <f>IF(anotacoes!N1042=0,"",anotacoes!N1042)</f>
        <v/>
      </c>
      <c r="P1042" t="str">
        <f>IF(anotacoes!M1042=0,"",UPPER(anotacoes!M1042))</f>
        <v/>
      </c>
      <c r="Q1042" t="str">
        <f t="shared" si="33"/>
        <v>INSERT INTO CONVERSAO_LUTA_ACAO (cd_conversao, id_luta, sequencia, momento_inicio, momento_fim, quem_faz, quem_sofre, acao_tipo, acao, tecnica, direcao, pontuacao) VALUES (1, 18, 35, TRIM(' 00:03:23,570'), TRIM(' 00:03:25,312'), 'BOTTIEAU', 'KIM, J B', 'DISPLACEMENT', '2-3 STEP HESITANT LEFT', NULL, NULL, NULL)</v>
      </c>
      <c r="R1042" t="s">
        <v>10327</v>
      </c>
    </row>
    <row r="1043" spans="1:18" hidden="1" x14ac:dyDescent="0.25">
      <c r="A1043" s="7">
        <f>anotacoes!D1043</f>
        <v>40780</v>
      </c>
      <c r="B1043" t="str">
        <f>anotacoes!C1043</f>
        <v>WORLD CHAMPIONSHIPS PARIS 2011</v>
      </c>
      <c r="C1043" t="str">
        <f>anotacoes!E1043</f>
        <v>BOTTIEAU</v>
      </c>
      <c r="D1043" t="str">
        <f>anotacoes!F1043</f>
        <v>KIM, J B</v>
      </c>
      <c r="E1043" t="s">
        <v>10325</v>
      </c>
      <c r="F1043">
        <f>anotacoes!A1043</f>
        <v>18</v>
      </c>
      <c r="G1043">
        <f>anotacoes!B1043</f>
        <v>36</v>
      </c>
      <c r="H1043" t="str">
        <f>anotacoes!K1043</f>
        <v xml:space="preserve"> 00:03:25,312</v>
      </c>
      <c r="I1043" t="str">
        <f>anotacoes!L1043</f>
        <v xml:space="preserve"> 00:03:27,268</v>
      </c>
      <c r="J1043" t="str">
        <f>IF(L1043="PAUSE",E1043,IF(anotacoes!G1047=conversao_anotacoes!C1043,conversao_anotacoes!C1043,conversao_anotacoes!D1043))</f>
        <v>BOTTIEAU</v>
      </c>
      <c r="K1043" t="str">
        <f t="shared" si="32"/>
        <v>KIM, J B</v>
      </c>
      <c r="L1043" t="str">
        <f>UPPER(anotacoes!H1043)</f>
        <v>GRIP TIME</v>
      </c>
      <c r="M1043" t="str">
        <f>IF(OR(L1043="ATTACK",L1043="FINTA"),"&lt;TECNICA&gt;",UPPER(anotacoes!I1043))</f>
        <v>LEFT COLLAR RIGHT SLEEVE</v>
      </c>
      <c r="N1043" t="str">
        <f>IF(OR(L1043="ATTACK",L1043="FINTA"),UPPER(anotacoes!I1043),"")</f>
        <v/>
      </c>
      <c r="O1043" s="6" t="str">
        <f>IF(anotacoes!N1043=0,"",anotacoes!N1043)</f>
        <v/>
      </c>
      <c r="P1043" t="str">
        <f>IF(anotacoes!M1043=0,"",UPPER(anotacoes!M1043))</f>
        <v/>
      </c>
      <c r="Q1043" t="str">
        <f t="shared" si="33"/>
        <v>INSERT INTO CONVERSAO_LUTA_ACAO (cd_conversao, id_luta, sequencia, momento_inicio, momento_fim, quem_faz, quem_sofre, acao_tipo, acao, tecnica, direcao, pontuacao) VALUES (1, 18, 36, TRIM(' 00:03:25,312'), TRIM(' 00:03:27,268'), 'BOTTIEAU', 'KIM, J B', 'GRIP TIME', 'LEFT COLLAR RIGHT SLEEVE', NULL, NULL, NULL)</v>
      </c>
      <c r="R1043" t="s">
        <v>10327</v>
      </c>
    </row>
    <row r="1044" spans="1:18" hidden="1" x14ac:dyDescent="0.25">
      <c r="A1044" s="7">
        <f>anotacoes!D1044</f>
        <v>40780</v>
      </c>
      <c r="B1044" t="str">
        <f>anotacoes!C1044</f>
        <v>WORLD CHAMPIONSHIPS PARIS 2011</v>
      </c>
      <c r="C1044" t="str">
        <f>anotacoes!E1044</f>
        <v>BOTTIEAU</v>
      </c>
      <c r="D1044" t="str">
        <f>anotacoes!F1044</f>
        <v>KIM, J B</v>
      </c>
      <c r="E1044" t="s">
        <v>10325</v>
      </c>
      <c r="F1044">
        <f>anotacoes!A1044</f>
        <v>18</v>
      </c>
      <c r="G1044">
        <f>anotacoes!B1044</f>
        <v>37</v>
      </c>
      <c r="H1044" t="str">
        <f>anotacoes!K1044</f>
        <v xml:space="preserve"> 00:03:27,268</v>
      </c>
      <c r="I1044" t="str">
        <f>anotacoes!L1044</f>
        <v xml:space="preserve"> 00:03:28,345</v>
      </c>
      <c r="J1044" t="str">
        <f>IF(L1044="PAUSE",E1044,IF(anotacoes!G1048=conversao_anotacoes!C1044,conversao_anotacoes!C1044,conversao_anotacoes!D1044))</f>
        <v>BOTTIEAU</v>
      </c>
      <c r="K1044" t="str">
        <f t="shared" si="32"/>
        <v>KIM, J B</v>
      </c>
      <c r="L1044" t="str">
        <f>UPPER(anotacoes!H1044)</f>
        <v>GRIP TIME</v>
      </c>
      <c r="M1044" t="str">
        <f>IF(OR(L1044="ATTACK",L1044="FINTA"),"&lt;TECNICA&gt;",UPPER(anotacoes!I1044))</f>
        <v>LEFT BACK RIGHT SLEEVE</v>
      </c>
      <c r="N1044" t="str">
        <f>IF(OR(L1044="ATTACK",L1044="FINTA"),UPPER(anotacoes!I1044),"")</f>
        <v/>
      </c>
      <c r="O1044" s="6" t="str">
        <f>IF(anotacoes!N1044=0,"",anotacoes!N1044)</f>
        <v/>
      </c>
      <c r="P1044" t="str">
        <f>IF(anotacoes!M1044=0,"",UPPER(anotacoes!M1044))</f>
        <v/>
      </c>
      <c r="Q1044" t="str">
        <f t="shared" si="33"/>
        <v>INSERT INTO CONVERSAO_LUTA_ACAO (cd_conversao, id_luta, sequencia, momento_inicio, momento_fim, quem_faz, quem_sofre, acao_tipo, acao, tecnica, direcao, pontuacao) VALUES (1, 18, 37, TRIM(' 00:03:27,268'), TRIM(' 00:03:28,345'), 'BOTTIEAU', 'KIM, J B', 'GRIP TIME', 'LEFT BACK RIGHT SLEEVE', NULL, NULL, NULL)</v>
      </c>
      <c r="R1044" t="s">
        <v>10327</v>
      </c>
    </row>
    <row r="1045" spans="1:18" hidden="1" x14ac:dyDescent="0.25">
      <c r="A1045" s="7">
        <f>anotacoes!D1045</f>
        <v>40780</v>
      </c>
      <c r="B1045" t="str">
        <f>anotacoes!C1045</f>
        <v>WORLD CHAMPIONSHIPS PARIS 2011</v>
      </c>
      <c r="C1045" t="str">
        <f>anotacoes!E1045</f>
        <v>BOTTIEAU</v>
      </c>
      <c r="D1045" t="str">
        <f>anotacoes!F1045</f>
        <v>KIM, J B</v>
      </c>
      <c r="E1045" t="s">
        <v>10325</v>
      </c>
      <c r="F1045">
        <f>anotacoes!A1045</f>
        <v>18</v>
      </c>
      <c r="G1045">
        <f>anotacoes!B1045</f>
        <v>38</v>
      </c>
      <c r="H1045" t="str">
        <f>anotacoes!K1045</f>
        <v xml:space="preserve"> 00:03:28,345</v>
      </c>
      <c r="I1045" t="str">
        <f>anotacoes!L1045</f>
        <v xml:space="preserve"> 00:03:29,119</v>
      </c>
      <c r="J1045" t="str">
        <f>IF(L1045="PAUSE",E1045,IF(anotacoes!G1049=conversao_anotacoes!C1045,conversao_anotacoes!C1045,conversao_anotacoes!D1045))</f>
        <v>BOTTIEAU</v>
      </c>
      <c r="K1045" t="str">
        <f t="shared" si="32"/>
        <v>KIM, J B</v>
      </c>
      <c r="L1045" t="str">
        <f>UPPER(anotacoes!H1045)</f>
        <v>DEFENSE</v>
      </c>
      <c r="M1045" t="str">
        <f>IF(OR(L1045="ATTACK",L1045="FINTA"),"&lt;TECNICA&gt;",UPPER(anotacoes!I1045))</f>
        <v>USING BODY MASS</v>
      </c>
      <c r="N1045" t="str">
        <f>IF(OR(L1045="ATTACK",L1045="FINTA"),UPPER(anotacoes!I1045),"")</f>
        <v/>
      </c>
      <c r="O1045" s="6" t="str">
        <f>IF(anotacoes!N1045=0,"",anotacoes!N1045)</f>
        <v/>
      </c>
      <c r="P1045" t="str">
        <f>IF(anotacoes!M1045=0,"",UPPER(anotacoes!M1045))</f>
        <v/>
      </c>
      <c r="Q1045" t="str">
        <f t="shared" si="33"/>
        <v>INSERT INTO CONVERSAO_LUTA_ACAO (cd_conversao, id_luta, sequencia, momento_inicio, momento_fim, quem_faz, quem_sofre, acao_tipo, acao, tecnica, direcao, pontuacao) VALUES (1, 18, 38, TRIM(' 00:03:28,345'), TRIM(' 00:03:29,119'), 'BOTTIEAU', 'KIM, J B', 'DEFENSE', 'USING BODY MASS', NULL, NULL, NULL)</v>
      </c>
      <c r="R1045" t="s">
        <v>10327</v>
      </c>
    </row>
    <row r="1046" spans="1:18" hidden="1" x14ac:dyDescent="0.25">
      <c r="A1046" s="7">
        <f>anotacoes!D1046</f>
        <v>40780</v>
      </c>
      <c r="B1046" t="str">
        <f>anotacoes!C1046</f>
        <v>WORLD CHAMPIONSHIPS PARIS 2011</v>
      </c>
      <c r="C1046" t="str">
        <f>anotacoes!E1046</f>
        <v>BOTTIEAU</v>
      </c>
      <c r="D1046" t="str">
        <f>anotacoes!F1046</f>
        <v>KIM, J B</v>
      </c>
      <c r="E1046" t="s">
        <v>10325</v>
      </c>
      <c r="F1046">
        <f>anotacoes!A1046</f>
        <v>18</v>
      </c>
      <c r="G1046">
        <f>anotacoes!B1046</f>
        <v>39</v>
      </c>
      <c r="H1046" t="str">
        <f>anotacoes!K1046</f>
        <v xml:space="preserve"> 00:03:29,119</v>
      </c>
      <c r="I1046" t="str">
        <f>anotacoes!L1046</f>
        <v xml:space="preserve"> 00:03:42,392</v>
      </c>
      <c r="J1046" t="str">
        <f>IF(L1046="PAUSE",E1046,IF(anotacoes!G1050=conversao_anotacoes!C1046,conversao_anotacoes!C1046,conversao_anotacoes!D1046))</f>
        <v>BOTTIEAU</v>
      </c>
      <c r="K1046" t="str">
        <f t="shared" si="32"/>
        <v>KIM, J B</v>
      </c>
      <c r="L1046" t="str">
        <f>UPPER(anotacoes!H1046)</f>
        <v>GROUNDWORK COMBAT</v>
      </c>
      <c r="M1046" t="str">
        <f>IF(OR(L1046="ATTACK",L1046="FINTA"),"&lt;TECNICA&gt;",UPPER(anotacoes!I1046))</f>
        <v>DEFENSIVE POSITION</v>
      </c>
      <c r="N1046" t="str">
        <f>IF(OR(L1046="ATTACK",L1046="FINTA"),UPPER(anotacoes!I1046),"")</f>
        <v/>
      </c>
      <c r="O1046" s="6" t="str">
        <f>IF(anotacoes!N1046=0,"",anotacoes!N1046)</f>
        <v/>
      </c>
      <c r="P1046" t="str">
        <f>IF(anotacoes!M1046=0,"",UPPER(anotacoes!M1046))</f>
        <v/>
      </c>
      <c r="Q1046" t="str">
        <f t="shared" si="33"/>
        <v>INSERT INTO CONVERSAO_LUTA_ACAO (cd_conversao, id_luta, sequencia, momento_inicio, momento_fim, quem_faz, quem_sofre, acao_tipo, acao, tecnica, direcao, pontuacao) VALUES (1, 18, 39, TRIM(' 00:03:29,119'), TRIM(' 00:03:42,392'), 'BOTTIEAU', 'KIM, J B', 'GROUNDWORK COMBAT', 'DEFENSIVE POSITION', NULL, NULL, NULL)</v>
      </c>
      <c r="R1046" t="s">
        <v>10327</v>
      </c>
    </row>
    <row r="1047" spans="1:18" hidden="1" x14ac:dyDescent="0.25">
      <c r="A1047" s="7">
        <f>anotacoes!D1047</f>
        <v>40780</v>
      </c>
      <c r="B1047" t="str">
        <f>anotacoes!C1047</f>
        <v>WORLD CHAMPIONSHIPS PARIS 2011</v>
      </c>
      <c r="C1047" t="str">
        <f>anotacoes!E1047</f>
        <v>BOTTIEAU</v>
      </c>
      <c r="D1047" t="str">
        <f>anotacoes!F1047</f>
        <v>KIM, J B</v>
      </c>
      <c r="E1047" t="s">
        <v>10325</v>
      </c>
      <c r="F1047">
        <f>anotacoes!A1047</f>
        <v>18</v>
      </c>
      <c r="G1047">
        <f>anotacoes!B1047</f>
        <v>40</v>
      </c>
      <c r="H1047" t="str">
        <f>anotacoes!K1047</f>
        <v xml:space="preserve"> 00:03:42,594</v>
      </c>
      <c r="I1047" t="str">
        <f>anotacoes!L1047</f>
        <v xml:space="preserve"> 00:03:46,056</v>
      </c>
      <c r="J1047" t="str">
        <f>IF(L1047="PAUSE",E1047,IF(anotacoes!G1051=conversao_anotacoes!C1047,conversao_anotacoes!C1047,conversao_anotacoes!D1047))</f>
        <v>&lt;ARBITRO_DESCONHECIDO&gt;</v>
      </c>
      <c r="K1047" t="str">
        <f t="shared" si="32"/>
        <v/>
      </c>
      <c r="L1047" t="str">
        <f>UPPER(anotacoes!H1047)</f>
        <v>PAUSE</v>
      </c>
      <c r="M1047" t="str">
        <f>IF(OR(L1047="ATTACK",L1047="FINTA"),"&lt;TECNICA&gt;",UPPER(anotacoes!I1047))</f>
        <v>&lt;NAO_CLASSIFICADO&gt;</v>
      </c>
      <c r="N1047" t="str">
        <f>IF(OR(L1047="ATTACK",L1047="FINTA"),UPPER(anotacoes!I1047),"")</f>
        <v/>
      </c>
      <c r="O1047" s="6" t="str">
        <f>IF(anotacoes!N1047=0,"",anotacoes!N1047)</f>
        <v/>
      </c>
      <c r="P1047" t="str">
        <f>IF(anotacoes!M1047=0,"",UPPER(anotacoes!M1047))</f>
        <v/>
      </c>
      <c r="Q1047" t="str">
        <f t="shared" si="33"/>
        <v>INSERT INTO CONVERSAO_LUTA_ACAO (cd_conversao, id_luta, sequencia, momento_inicio, momento_fim, quem_faz, quem_sofre, acao_tipo, acao, tecnica, direcao, pontuacao) VALUES (1, 18, 40, TRIM(' 00:03:42,594'), TRIM(' 00:03:46,056'), '&lt;ARBITRO_DESCONHECIDO&gt;', '', 'PAUSE', '&lt;NAO_CLASSIFICADO&gt;', NULL, NULL, NULL)</v>
      </c>
      <c r="R1047" t="s">
        <v>10327</v>
      </c>
    </row>
    <row r="1048" spans="1:18" hidden="1" x14ac:dyDescent="0.25">
      <c r="A1048" s="7">
        <f>anotacoes!D1048</f>
        <v>40780</v>
      </c>
      <c r="B1048" t="str">
        <f>anotacoes!C1048</f>
        <v>WORLD CHAMPIONSHIPS PARIS 2011</v>
      </c>
      <c r="C1048" t="str">
        <f>anotacoes!E1048</f>
        <v>BOTTIEAU</v>
      </c>
      <c r="D1048" t="str">
        <f>anotacoes!F1048</f>
        <v>KIM, J B</v>
      </c>
      <c r="E1048" t="s">
        <v>10325</v>
      </c>
      <c r="F1048">
        <f>anotacoes!A1048</f>
        <v>18</v>
      </c>
      <c r="G1048">
        <f>anotacoes!B1048</f>
        <v>41</v>
      </c>
      <c r="H1048" t="str">
        <f>anotacoes!K1048</f>
        <v xml:space="preserve"> 00:03:46,056</v>
      </c>
      <c r="I1048" t="str">
        <f>anotacoes!L1048</f>
        <v xml:space="preserve"> 00:03:47,655</v>
      </c>
      <c r="J1048" t="str">
        <f>IF(L1048="PAUSE",E1048,IF(anotacoes!G1052=conversao_anotacoes!C1048,conversao_anotacoes!C1048,conversao_anotacoes!D1048))</f>
        <v>BOTTIEAU</v>
      </c>
      <c r="K1048" t="str">
        <f t="shared" si="32"/>
        <v>KIM, J B</v>
      </c>
      <c r="L1048" t="str">
        <f>UPPER(anotacoes!H1048)</f>
        <v>DISPLACEMENT</v>
      </c>
      <c r="M1048" t="str">
        <f>IF(OR(L1048="ATTACK",L1048="FINTA"),"&lt;TECNICA&gt;",UPPER(anotacoes!I1048))</f>
        <v>2-3 STEP HESITANT RIGHT</v>
      </c>
      <c r="N1048" t="str">
        <f>IF(OR(L1048="ATTACK",L1048="FINTA"),UPPER(anotacoes!I1048),"")</f>
        <v/>
      </c>
      <c r="O1048" s="6" t="str">
        <f>IF(anotacoes!N1048=0,"",anotacoes!N1048)</f>
        <v/>
      </c>
      <c r="P1048" t="str">
        <f>IF(anotacoes!M1048=0,"",UPPER(anotacoes!M1048))</f>
        <v/>
      </c>
      <c r="Q1048" t="str">
        <f t="shared" si="33"/>
        <v>INSERT INTO CONVERSAO_LUTA_ACAO (cd_conversao, id_luta, sequencia, momento_inicio, momento_fim, quem_faz, quem_sofre, acao_tipo, acao, tecnica, direcao, pontuacao) VALUES (1, 18, 41, TRIM(' 00:03:46,056'), TRIM(' 00:03:47,655'), 'BOTTIEAU', 'KIM, J B', 'DISPLACEMENT', '2-3 STEP HESITANT RIGHT', NULL, NULL, NULL)</v>
      </c>
      <c r="R1048" t="s">
        <v>10327</v>
      </c>
    </row>
    <row r="1049" spans="1:18" hidden="1" x14ac:dyDescent="0.25">
      <c r="A1049" s="7">
        <f>anotacoes!D1049</f>
        <v>40780</v>
      </c>
      <c r="B1049" t="str">
        <f>anotacoes!C1049</f>
        <v>WORLD CHAMPIONSHIPS PARIS 2011</v>
      </c>
      <c r="C1049" t="str">
        <f>anotacoes!E1049</f>
        <v>BOTTIEAU</v>
      </c>
      <c r="D1049" t="str">
        <f>anotacoes!F1049</f>
        <v>KIM, J B</v>
      </c>
      <c r="E1049" t="s">
        <v>10325</v>
      </c>
      <c r="F1049">
        <f>anotacoes!A1049</f>
        <v>18</v>
      </c>
      <c r="G1049">
        <f>anotacoes!B1049</f>
        <v>42</v>
      </c>
      <c r="H1049" t="str">
        <f>anotacoes!K1049</f>
        <v xml:space="preserve"> 00:03:47,655</v>
      </c>
      <c r="I1049" t="str">
        <f>anotacoes!L1049</f>
        <v xml:space="preserve"> 00:03:48,989</v>
      </c>
      <c r="J1049" t="str">
        <f>IF(L1049="PAUSE",E1049,IF(anotacoes!G1053=conversao_anotacoes!C1049,conversao_anotacoes!C1049,conversao_anotacoes!D1049))</f>
        <v>BOTTIEAU</v>
      </c>
      <c r="K1049" t="str">
        <f t="shared" si="32"/>
        <v>KIM, J B</v>
      </c>
      <c r="L1049" t="str">
        <f>UPPER(anotacoes!H1049)</f>
        <v>GRIP TIME</v>
      </c>
      <c r="M1049" t="str">
        <f>IF(OR(L1049="ATTACK",L1049="FINTA"),"&lt;TECNICA&gt;",UPPER(anotacoes!I1049))</f>
        <v>LEFT COLLAR</v>
      </c>
      <c r="N1049" t="str">
        <f>IF(OR(L1049="ATTACK",L1049="FINTA"),UPPER(anotacoes!I1049),"")</f>
        <v/>
      </c>
      <c r="O1049" s="6" t="str">
        <f>IF(anotacoes!N1049=0,"",anotacoes!N1049)</f>
        <v/>
      </c>
      <c r="P1049" t="str">
        <f>IF(anotacoes!M1049=0,"",UPPER(anotacoes!M1049))</f>
        <v/>
      </c>
      <c r="Q1049" t="str">
        <f t="shared" si="33"/>
        <v>INSERT INTO CONVERSAO_LUTA_ACAO (cd_conversao, id_luta, sequencia, momento_inicio, momento_fim, quem_faz, quem_sofre, acao_tipo, acao, tecnica, direcao, pontuacao) VALUES (1, 18, 42, TRIM(' 00:03:47,655'), TRIM(' 00:03:48,989'), 'BOTTIEAU', 'KIM, J B', 'GRIP TIME', 'LEFT COLLAR', NULL, NULL, NULL)</v>
      </c>
      <c r="R1049" t="s">
        <v>10327</v>
      </c>
    </row>
    <row r="1050" spans="1:18" hidden="1" x14ac:dyDescent="0.25">
      <c r="A1050" s="7">
        <f>anotacoes!D1050</f>
        <v>40780</v>
      </c>
      <c r="B1050" t="str">
        <f>anotacoes!C1050</f>
        <v>WORLD CHAMPIONSHIPS PARIS 2011</v>
      </c>
      <c r="C1050" t="str">
        <f>anotacoes!E1050</f>
        <v>BOTTIEAU</v>
      </c>
      <c r="D1050" t="str">
        <f>anotacoes!F1050</f>
        <v>KIM, J B</v>
      </c>
      <c r="E1050" t="s">
        <v>10325</v>
      </c>
      <c r="F1050">
        <f>anotacoes!A1050</f>
        <v>18</v>
      </c>
      <c r="G1050">
        <f>anotacoes!B1050</f>
        <v>43</v>
      </c>
      <c r="H1050" t="str">
        <f>anotacoes!K1050</f>
        <v xml:space="preserve"> 00:03:48,989</v>
      </c>
      <c r="I1050" t="str">
        <f>anotacoes!L1050</f>
        <v xml:space="preserve"> 00:03:52,463</v>
      </c>
      <c r="J1050" t="str">
        <f>IF(L1050="PAUSE",E1050,IF(anotacoes!G1054=conversao_anotacoes!C1050,conversao_anotacoes!C1050,conversao_anotacoes!D1050))</f>
        <v>BOTTIEAU</v>
      </c>
      <c r="K1050" t="str">
        <f t="shared" si="32"/>
        <v>KIM, J B</v>
      </c>
      <c r="L1050" t="str">
        <f>UPPER(anotacoes!H1050)</f>
        <v>GROUNDWORK COMBAT</v>
      </c>
      <c r="M1050" t="str">
        <f>IF(OR(L1050="ATTACK",L1050="FINTA"),"&lt;TECNICA&gt;",UPPER(anotacoes!I1050))</f>
        <v>DEFENSIVE POSITION</v>
      </c>
      <c r="N1050" t="str">
        <f>IF(OR(L1050="ATTACK",L1050="FINTA"),UPPER(anotacoes!I1050),"")</f>
        <v/>
      </c>
      <c r="O1050" s="6" t="str">
        <f>IF(anotacoes!N1050=0,"",anotacoes!N1050)</f>
        <v/>
      </c>
      <c r="P1050" t="str">
        <f>IF(anotacoes!M1050=0,"",UPPER(anotacoes!M1050))</f>
        <v/>
      </c>
      <c r="Q1050" t="str">
        <f t="shared" si="33"/>
        <v>INSERT INTO CONVERSAO_LUTA_ACAO (cd_conversao, id_luta, sequencia, momento_inicio, momento_fim, quem_faz, quem_sofre, acao_tipo, acao, tecnica, direcao, pontuacao) VALUES (1, 18, 43, TRIM(' 00:03:48,989'), TRIM(' 00:03:52,463'), 'BOTTIEAU', 'KIM, J B', 'GROUNDWORK COMBAT', 'DEFENSIVE POSITION', NULL, NULL, NULL)</v>
      </c>
      <c r="R1050" t="s">
        <v>10327</v>
      </c>
    </row>
    <row r="1051" spans="1:18" hidden="1" x14ac:dyDescent="0.25">
      <c r="A1051" s="7">
        <f>anotacoes!D1051</f>
        <v>40780</v>
      </c>
      <c r="B1051" t="str">
        <f>anotacoes!C1051</f>
        <v>WORLD CHAMPIONSHIPS PARIS 2011</v>
      </c>
      <c r="C1051" t="str">
        <f>anotacoes!E1051</f>
        <v>BOTTIEAU</v>
      </c>
      <c r="D1051" t="str">
        <f>anotacoes!F1051</f>
        <v>KIM, J B</v>
      </c>
      <c r="E1051" t="s">
        <v>10325</v>
      </c>
      <c r="F1051">
        <f>anotacoes!A1051</f>
        <v>18</v>
      </c>
      <c r="G1051">
        <f>anotacoes!B1051</f>
        <v>44</v>
      </c>
      <c r="H1051" t="str">
        <f>anotacoes!K1051</f>
        <v xml:space="preserve"> 00:03:52,681</v>
      </c>
      <c r="I1051" t="str">
        <f>anotacoes!L1051</f>
        <v xml:space="preserve"> 00:03:58,502</v>
      </c>
      <c r="J1051" t="str">
        <f>IF(L1051="PAUSE",E1051,IF(anotacoes!G1055=conversao_anotacoes!C1051,conversao_anotacoes!C1051,conversao_anotacoes!D1051))</f>
        <v>&lt;ARBITRO_DESCONHECIDO&gt;</v>
      </c>
      <c r="K1051" t="str">
        <f t="shared" si="32"/>
        <v/>
      </c>
      <c r="L1051" t="str">
        <f>UPPER(anotacoes!H1051)</f>
        <v>PAUSE</v>
      </c>
      <c r="M1051" t="str">
        <f>IF(OR(L1051="ATTACK",L1051="FINTA"),"&lt;TECNICA&gt;",UPPER(anotacoes!I1051))</f>
        <v>&lt;NAO_CLASSIFICADO&gt;</v>
      </c>
      <c r="N1051" t="str">
        <f>IF(OR(L1051="ATTACK",L1051="FINTA"),UPPER(anotacoes!I1051),"")</f>
        <v/>
      </c>
      <c r="O1051" s="6" t="str">
        <f>IF(anotacoes!N1051=0,"",anotacoes!N1051)</f>
        <v/>
      </c>
      <c r="P1051" t="str">
        <f>IF(anotacoes!M1051=0,"",UPPER(anotacoes!M1051))</f>
        <v/>
      </c>
      <c r="Q1051" t="str">
        <f t="shared" si="33"/>
        <v>INSERT INTO CONVERSAO_LUTA_ACAO (cd_conversao, id_luta, sequencia, momento_inicio, momento_fim, quem_faz, quem_sofre, acao_tipo, acao, tecnica, direcao, pontuacao) VALUES (1, 18, 44, TRIM(' 00:03:52,681'), TRIM(' 00:03:58,502'), '&lt;ARBITRO_DESCONHECIDO&gt;', '', 'PAUSE', '&lt;NAO_CLASSIFICADO&gt;', NULL, NULL, NULL)</v>
      </c>
      <c r="R1051" t="s">
        <v>10327</v>
      </c>
    </row>
    <row r="1052" spans="1:18" hidden="1" x14ac:dyDescent="0.25">
      <c r="A1052" s="7">
        <f>anotacoes!D1052</f>
        <v>40780</v>
      </c>
      <c r="B1052" t="str">
        <f>anotacoes!C1052</f>
        <v>WORLD CHAMPIONSHIPS PARIS 2011</v>
      </c>
      <c r="C1052" t="str">
        <f>anotacoes!E1052</f>
        <v>BOTTIEAU</v>
      </c>
      <c r="D1052" t="str">
        <f>anotacoes!F1052</f>
        <v>KIM, J B</v>
      </c>
      <c r="E1052" t="s">
        <v>10325</v>
      </c>
      <c r="F1052">
        <f>anotacoes!A1052</f>
        <v>18</v>
      </c>
      <c r="G1052">
        <f>anotacoes!B1052</f>
        <v>45</v>
      </c>
      <c r="H1052" t="str">
        <f>anotacoes!K1052</f>
        <v xml:space="preserve"> 00:03:58,671</v>
      </c>
      <c r="I1052" t="str">
        <f>anotacoes!L1052</f>
        <v xml:space="preserve"> 00:04:10,612</v>
      </c>
      <c r="J1052" t="str">
        <f>IF(L1052="PAUSE",E1052,IF(anotacoes!G1056=conversao_anotacoes!C1052,conversao_anotacoes!C1052,conversao_anotacoes!D1052))</f>
        <v>BOTTIEAU</v>
      </c>
      <c r="K1052" t="str">
        <f t="shared" si="32"/>
        <v>KIM, J B</v>
      </c>
      <c r="L1052" t="str">
        <f>UPPER(anotacoes!H1052)</f>
        <v>DISPLACEMENT</v>
      </c>
      <c r="M1052" t="str">
        <f>IF(OR(L1052="ATTACK",L1052="FINTA"),"&lt;TECNICA&gt;",UPPER(anotacoes!I1052))</f>
        <v>2-3 STEP HESITANT LEFT</v>
      </c>
      <c r="N1052" t="str">
        <f>IF(OR(L1052="ATTACK",L1052="FINTA"),UPPER(anotacoes!I1052),"")</f>
        <v/>
      </c>
      <c r="O1052" s="6" t="str">
        <f>IF(anotacoes!N1052=0,"",anotacoes!N1052)</f>
        <v/>
      </c>
      <c r="P1052" t="str">
        <f>IF(anotacoes!M1052=0,"",UPPER(anotacoes!M1052))</f>
        <v/>
      </c>
      <c r="Q1052" t="str">
        <f t="shared" si="33"/>
        <v>INSERT INTO CONVERSAO_LUTA_ACAO (cd_conversao, id_luta, sequencia, momento_inicio, momento_fim, quem_faz, quem_sofre, acao_tipo, acao, tecnica, direcao, pontuacao) VALUES (1, 18, 45, TRIM(' 00:03:58,671'), TRIM(' 00:04:10,612'), 'BOTTIEAU', 'KIM, J B', 'DISPLACEMENT', '2-3 STEP HESITANT LEFT', NULL, NULL, NULL)</v>
      </c>
      <c r="R1052" t="s">
        <v>10327</v>
      </c>
    </row>
    <row r="1053" spans="1:18" hidden="1" x14ac:dyDescent="0.25">
      <c r="A1053" s="7">
        <f>anotacoes!D1053</f>
        <v>40780</v>
      </c>
      <c r="B1053" t="str">
        <f>anotacoes!C1053</f>
        <v>WORLD CHAMPIONSHIPS PARIS 2011</v>
      </c>
      <c r="C1053" t="str">
        <f>anotacoes!E1053</f>
        <v>BOTTIEAU</v>
      </c>
      <c r="D1053" t="str">
        <f>anotacoes!F1053</f>
        <v>KIM, J B</v>
      </c>
      <c r="E1053" t="s">
        <v>10325</v>
      </c>
      <c r="F1053">
        <f>anotacoes!A1053</f>
        <v>18</v>
      </c>
      <c r="G1053">
        <f>anotacoes!B1053</f>
        <v>46</v>
      </c>
      <c r="H1053" t="str">
        <f>anotacoes!K1053</f>
        <v xml:space="preserve"> 00:04:10,612</v>
      </c>
      <c r="I1053" t="str">
        <f>anotacoes!L1053</f>
        <v xml:space="preserve"> 00:04:12,115</v>
      </c>
      <c r="J1053" t="str">
        <f>IF(L1053="PAUSE",E1053,IF(anotacoes!G1057=conversao_anotacoes!C1053,conversao_anotacoes!C1053,conversao_anotacoes!D1053))</f>
        <v>BOTTIEAU</v>
      </c>
      <c r="K1053" t="str">
        <f t="shared" si="32"/>
        <v>KIM, J B</v>
      </c>
      <c r="L1053" t="str">
        <f>UPPER(anotacoes!H1053)</f>
        <v>TRYING TO GRIP</v>
      </c>
      <c r="M1053" t="str">
        <f>IF(OR(L1053="ATTACK",L1053="FINTA"),"&lt;TECNICA&gt;",UPPER(anotacoes!I1053))</f>
        <v>&lt;NAO_CLASSIFICADO&gt;</v>
      </c>
      <c r="N1053" t="str">
        <f>IF(OR(L1053="ATTACK",L1053="FINTA"),UPPER(anotacoes!I1053),"")</f>
        <v/>
      </c>
      <c r="O1053" s="6" t="str">
        <f>IF(anotacoes!N1053=0,"",anotacoes!N1053)</f>
        <v/>
      </c>
      <c r="P1053" t="str">
        <f>IF(anotacoes!M1053=0,"",UPPER(anotacoes!M1053))</f>
        <v/>
      </c>
      <c r="Q1053" t="str">
        <f t="shared" si="33"/>
        <v>INSERT INTO CONVERSAO_LUTA_ACAO (cd_conversao, id_luta, sequencia, momento_inicio, momento_fim, quem_faz, quem_sofre, acao_tipo, acao, tecnica, direcao, pontuacao) VALUES (1, 18, 46, TRIM(' 00:04:10,612'), TRIM(' 00:04:12,115'), 'BOTTIEAU', 'KIM, J B', 'TRYING TO GRIP', '&lt;NAO_CLASSIFICADO&gt;', NULL, NULL, NULL)</v>
      </c>
      <c r="R1053" t="s">
        <v>10327</v>
      </c>
    </row>
    <row r="1054" spans="1:18" hidden="1" x14ac:dyDescent="0.25">
      <c r="A1054" s="7">
        <f>anotacoes!D1054</f>
        <v>40780</v>
      </c>
      <c r="B1054" t="str">
        <f>anotacoes!C1054</f>
        <v>WORLD CHAMPIONSHIPS PARIS 2011</v>
      </c>
      <c r="C1054" t="str">
        <f>anotacoes!E1054</f>
        <v>BOTTIEAU</v>
      </c>
      <c r="D1054" t="str">
        <f>anotacoes!F1054</f>
        <v>KIM, J B</v>
      </c>
      <c r="E1054" t="s">
        <v>10325</v>
      </c>
      <c r="F1054">
        <f>anotacoes!A1054</f>
        <v>18</v>
      </c>
      <c r="G1054">
        <f>anotacoes!B1054</f>
        <v>47</v>
      </c>
      <c r="H1054" t="str">
        <f>anotacoes!K1054</f>
        <v xml:space="preserve"> 00:04:12,115</v>
      </c>
      <c r="I1054" t="str">
        <f>anotacoes!L1054</f>
        <v xml:space="preserve"> 00:04:15,026</v>
      </c>
      <c r="J1054" t="str">
        <f>IF(L1054="PAUSE",E1054,IF(anotacoes!G1058=conversao_anotacoes!C1054,conversao_anotacoes!C1054,conversao_anotacoes!D1054))</f>
        <v>BOTTIEAU</v>
      </c>
      <c r="K1054" t="str">
        <f t="shared" si="32"/>
        <v>KIM, J B</v>
      </c>
      <c r="L1054" t="str">
        <f>UPPER(anotacoes!H1054)</f>
        <v>GRIP TIME</v>
      </c>
      <c r="M1054" t="str">
        <f>IF(OR(L1054="ATTACK",L1054="FINTA"),"&lt;TECNICA&gt;",UPPER(anotacoes!I1054))</f>
        <v>LEFT COLLAR</v>
      </c>
      <c r="N1054" t="str">
        <f>IF(OR(L1054="ATTACK",L1054="FINTA"),UPPER(anotacoes!I1054),"")</f>
        <v/>
      </c>
      <c r="O1054" s="6" t="str">
        <f>IF(anotacoes!N1054=0,"",anotacoes!N1054)</f>
        <v/>
      </c>
      <c r="P1054" t="str">
        <f>IF(anotacoes!M1054=0,"",UPPER(anotacoes!M1054))</f>
        <v/>
      </c>
      <c r="Q1054" t="str">
        <f t="shared" si="33"/>
        <v>INSERT INTO CONVERSAO_LUTA_ACAO (cd_conversao, id_luta, sequencia, momento_inicio, momento_fim, quem_faz, quem_sofre, acao_tipo, acao, tecnica, direcao, pontuacao) VALUES (1, 18, 47, TRIM(' 00:04:12,115'), TRIM(' 00:04:15,026'), 'BOTTIEAU', 'KIM, J B', 'GRIP TIME', 'LEFT COLLAR', NULL, NULL, NULL)</v>
      </c>
      <c r="R1054" t="s">
        <v>10327</v>
      </c>
    </row>
    <row r="1055" spans="1:18" hidden="1" x14ac:dyDescent="0.25">
      <c r="A1055" s="7">
        <f>anotacoes!D1055</f>
        <v>40720</v>
      </c>
      <c r="B1055" t="str">
        <f>anotacoes!C1055</f>
        <v>WORLD CUP SAO PAULO 2011</v>
      </c>
      <c r="C1055" t="str">
        <f>anotacoes!E1055</f>
        <v>BOTTIEAU</v>
      </c>
      <c r="D1055" t="str">
        <f>anotacoes!F1055</f>
        <v>ATTAF</v>
      </c>
      <c r="E1055" t="s">
        <v>10325</v>
      </c>
      <c r="F1055">
        <f>anotacoes!A1055</f>
        <v>19</v>
      </c>
      <c r="G1055">
        <f>anotacoes!B1055</f>
        <v>1</v>
      </c>
      <c r="H1055" t="str">
        <f>anotacoes!K1055</f>
        <v xml:space="preserve"> 00:00:19,020</v>
      </c>
      <c r="I1055" t="str">
        <f>anotacoes!L1055</f>
        <v xml:space="preserve"> 00:00:24,503</v>
      </c>
      <c r="J1055" t="str">
        <f>IF(L1055="PAUSE",E1055,IF(anotacoes!G1059=conversao_anotacoes!C1055,conversao_anotacoes!C1055,conversao_anotacoes!D1055))</f>
        <v>BOTTIEAU</v>
      </c>
      <c r="K1055" t="str">
        <f t="shared" si="32"/>
        <v>ATTAF</v>
      </c>
      <c r="L1055" t="str">
        <f>UPPER(anotacoes!H1055)</f>
        <v>DISPLACEMENT</v>
      </c>
      <c r="M1055" t="str">
        <f>IF(OR(L1055="ATTACK",L1055="FINTA"),"&lt;TECNICA&gt;",UPPER(anotacoes!I1055))</f>
        <v>CIRCULAR RIGHT</v>
      </c>
      <c r="N1055" t="str">
        <f>IF(OR(L1055="ATTACK",L1055="FINTA"),UPPER(anotacoes!I1055),"")</f>
        <v/>
      </c>
      <c r="O1055" s="6" t="str">
        <f>IF(anotacoes!N1055=0,"",anotacoes!N1055)</f>
        <v/>
      </c>
      <c r="P1055" t="str">
        <f>IF(anotacoes!M1055=0,"",UPPER(anotacoes!M1055))</f>
        <v/>
      </c>
      <c r="Q1055" t="str">
        <f t="shared" si="33"/>
        <v>INSERT INTO CONVERSAO_LUTA_ACAO (cd_conversao, id_luta, sequencia, momento_inicio, momento_fim, quem_faz, quem_sofre, acao_tipo, acao, tecnica, direcao, pontuacao) VALUES (1, 19, 1, TRIM(' 00:00:19,020'), TRIM(' 00:00:24,503'), 'BOTTIEAU', 'ATTAF', 'DISPLACEMENT', 'CIRCULAR RIGHT', NULL, NULL, NULL)</v>
      </c>
      <c r="R1055" t="s">
        <v>10327</v>
      </c>
    </row>
    <row r="1056" spans="1:18" hidden="1" x14ac:dyDescent="0.25">
      <c r="A1056" s="7">
        <f>anotacoes!D1056</f>
        <v>40720</v>
      </c>
      <c r="B1056" t="str">
        <f>anotacoes!C1056</f>
        <v>WORLD CUP SAO PAULO 2011</v>
      </c>
      <c r="C1056" t="str">
        <f>anotacoes!E1056</f>
        <v>BOTTIEAU</v>
      </c>
      <c r="D1056" t="str">
        <f>anotacoes!F1056</f>
        <v>ATTAF</v>
      </c>
      <c r="E1056" t="s">
        <v>10325</v>
      </c>
      <c r="F1056">
        <f>anotacoes!A1056</f>
        <v>19</v>
      </c>
      <c r="G1056">
        <f>anotacoes!B1056</f>
        <v>2</v>
      </c>
      <c r="H1056" t="str">
        <f>anotacoes!K1056</f>
        <v xml:space="preserve"> 00:00:24,503</v>
      </c>
      <c r="I1056" t="str">
        <f>anotacoes!L1056</f>
        <v xml:space="preserve"> 00:00:29,444</v>
      </c>
      <c r="J1056" t="str">
        <f>IF(L1056="PAUSE",E1056,IF(anotacoes!G1060=conversao_anotacoes!C1056,conversao_anotacoes!C1056,conversao_anotacoes!D1056))</f>
        <v>BOTTIEAU</v>
      </c>
      <c r="K1056" t="str">
        <f t="shared" si="32"/>
        <v>ATTAF</v>
      </c>
      <c r="L1056" t="str">
        <f>UPPER(anotacoes!H1056)</f>
        <v>DISPLACEMENT</v>
      </c>
      <c r="M1056" t="str">
        <f>IF(OR(L1056="ATTACK",L1056="FINTA"),"&lt;TECNICA&gt;",UPPER(anotacoes!I1056))</f>
        <v>2-3 STEP HESITANT RIGHT</v>
      </c>
      <c r="N1056" t="str">
        <f>IF(OR(L1056="ATTACK",L1056="FINTA"),UPPER(anotacoes!I1056),"")</f>
        <v/>
      </c>
      <c r="O1056" s="6" t="str">
        <f>IF(anotacoes!N1056=0,"",anotacoes!N1056)</f>
        <v/>
      </c>
      <c r="P1056" t="str">
        <f>IF(anotacoes!M1056=0,"",UPPER(anotacoes!M1056))</f>
        <v/>
      </c>
      <c r="Q1056" t="str">
        <f t="shared" si="33"/>
        <v>INSERT INTO CONVERSAO_LUTA_ACAO (cd_conversao, id_luta, sequencia, momento_inicio, momento_fim, quem_faz, quem_sofre, acao_tipo, acao, tecnica, direcao, pontuacao) VALUES (1, 19, 2, TRIM(' 00:00:24,503'), TRIM(' 00:00:29,444'), 'BOTTIEAU', 'ATTAF', 'DISPLACEMENT', '2-3 STEP HESITANT RIGHT', NULL, NULL, NULL)</v>
      </c>
      <c r="R1056" t="s">
        <v>10327</v>
      </c>
    </row>
    <row r="1057" spans="1:18" hidden="1" x14ac:dyDescent="0.25">
      <c r="A1057" s="7">
        <f>anotacoes!D1057</f>
        <v>40720</v>
      </c>
      <c r="B1057" t="str">
        <f>anotacoes!C1057</f>
        <v>WORLD CUP SAO PAULO 2011</v>
      </c>
      <c r="C1057" t="str">
        <f>anotacoes!E1057</f>
        <v>BOTTIEAU</v>
      </c>
      <c r="D1057" t="str">
        <f>anotacoes!F1057</f>
        <v>ATTAF</v>
      </c>
      <c r="E1057" t="s">
        <v>10325</v>
      </c>
      <c r="F1057">
        <f>anotacoes!A1057</f>
        <v>19</v>
      </c>
      <c r="G1057">
        <f>anotacoes!B1057</f>
        <v>3</v>
      </c>
      <c r="H1057" t="str">
        <f>anotacoes!K1057</f>
        <v xml:space="preserve"> 00:00:29,648</v>
      </c>
      <c r="I1057" t="str">
        <f>anotacoes!L1057</f>
        <v xml:space="preserve"> 00:00:32,301</v>
      </c>
      <c r="J1057" t="str">
        <f>IF(L1057="PAUSE",E1057,IF(anotacoes!G1061=conversao_anotacoes!C1057,conversao_anotacoes!C1057,conversao_anotacoes!D1057))</f>
        <v>BOTTIEAU</v>
      </c>
      <c r="K1057" t="str">
        <f t="shared" si="32"/>
        <v>ATTAF</v>
      </c>
      <c r="L1057" t="str">
        <f>UPPER(anotacoes!H1057)</f>
        <v>DISPLACEMENT</v>
      </c>
      <c r="M1057" t="str">
        <f>IF(OR(L1057="ATTACK",L1057="FINTA"),"&lt;TECNICA&gt;",UPPER(anotacoes!I1057))</f>
        <v>TRY TO GRIP WITH CONTACT</v>
      </c>
      <c r="N1057" t="str">
        <f>IF(OR(L1057="ATTACK",L1057="FINTA"),UPPER(anotacoes!I1057),"")</f>
        <v/>
      </c>
      <c r="O1057" s="6" t="str">
        <f>IF(anotacoes!N1057=0,"",anotacoes!N1057)</f>
        <v/>
      </c>
      <c r="P1057" t="str">
        <f>IF(anotacoes!M1057=0,"",UPPER(anotacoes!M1057))</f>
        <v/>
      </c>
      <c r="Q1057" t="str">
        <f t="shared" si="33"/>
        <v>INSERT INTO CONVERSAO_LUTA_ACAO (cd_conversao, id_luta, sequencia, momento_inicio, momento_fim, quem_faz, quem_sofre, acao_tipo, acao, tecnica, direcao, pontuacao) VALUES (1, 19, 3, TRIM(' 00:00:29,648'), TRIM(' 00:00:32,301'), 'BOTTIEAU', 'ATTAF', 'DISPLACEMENT', 'TRY TO GRIP WITH CONTACT', NULL, NULL, NULL)</v>
      </c>
      <c r="R1057" t="s">
        <v>10327</v>
      </c>
    </row>
    <row r="1058" spans="1:18" hidden="1" x14ac:dyDescent="0.25">
      <c r="A1058" s="7">
        <f>anotacoes!D1058</f>
        <v>40720</v>
      </c>
      <c r="B1058" t="str">
        <f>anotacoes!C1058</f>
        <v>WORLD CUP SAO PAULO 2011</v>
      </c>
      <c r="C1058" t="str">
        <f>anotacoes!E1058</f>
        <v>BOTTIEAU</v>
      </c>
      <c r="D1058" t="str">
        <f>anotacoes!F1058</f>
        <v>ATTAF</v>
      </c>
      <c r="E1058" t="s">
        <v>10325</v>
      </c>
      <c r="F1058">
        <f>anotacoes!A1058</f>
        <v>19</v>
      </c>
      <c r="G1058">
        <f>anotacoes!B1058</f>
        <v>4</v>
      </c>
      <c r="H1058" t="str">
        <f>anotacoes!K1058</f>
        <v xml:space="preserve"> 00:00:32,471</v>
      </c>
      <c r="I1058" t="str">
        <f>anotacoes!L1058</f>
        <v xml:space="preserve"> 00:00:41,803</v>
      </c>
      <c r="J1058" t="str">
        <f>IF(L1058="PAUSE",E1058,IF(anotacoes!G1062=conversao_anotacoes!C1058,conversao_anotacoes!C1058,conversao_anotacoes!D1058))</f>
        <v>BOTTIEAU</v>
      </c>
      <c r="K1058" t="str">
        <f t="shared" si="32"/>
        <v>ATTAF</v>
      </c>
      <c r="L1058" t="str">
        <f>UPPER(anotacoes!H1058)</f>
        <v>GRIP TIME</v>
      </c>
      <c r="M1058" t="str">
        <f>IF(OR(L1058="ATTACK",L1058="FINTA"),"&lt;TECNICA&gt;",UPPER(anotacoes!I1058))</f>
        <v>LEFT COLLAR RIGHT SLEEVE</v>
      </c>
      <c r="N1058" t="str">
        <f>IF(OR(L1058="ATTACK",L1058="FINTA"),UPPER(anotacoes!I1058),"")</f>
        <v/>
      </c>
      <c r="O1058" s="6" t="str">
        <f>IF(anotacoes!N1058=0,"",anotacoes!N1058)</f>
        <v/>
      </c>
      <c r="P1058" t="str">
        <f>IF(anotacoes!M1058=0,"",UPPER(anotacoes!M1058))</f>
        <v/>
      </c>
      <c r="Q1058" t="str">
        <f t="shared" si="33"/>
        <v>INSERT INTO CONVERSAO_LUTA_ACAO (cd_conversao, id_luta, sequencia, momento_inicio, momento_fim, quem_faz, quem_sofre, acao_tipo, acao, tecnica, direcao, pontuacao) VALUES (1, 19, 4, TRIM(' 00:00:32,471'), TRIM(' 00:00:41,803'), 'BOTTIEAU', 'ATTAF', 'GRIP TIME', 'LEFT COLLAR RIGHT SLEEVE', NULL, NULL, NULL)</v>
      </c>
      <c r="R1058" t="s">
        <v>10327</v>
      </c>
    </row>
    <row r="1059" spans="1:18" hidden="1" x14ac:dyDescent="0.25">
      <c r="A1059" s="7">
        <f>anotacoes!D1059</f>
        <v>40720</v>
      </c>
      <c r="B1059" t="str">
        <f>anotacoes!C1059</f>
        <v>WORLD CUP SAO PAULO 2011</v>
      </c>
      <c r="C1059" t="str">
        <f>anotacoes!E1059</f>
        <v>BOTTIEAU</v>
      </c>
      <c r="D1059" t="str">
        <f>anotacoes!F1059</f>
        <v>ATTAF</v>
      </c>
      <c r="E1059" t="s">
        <v>10325</v>
      </c>
      <c r="F1059">
        <f>anotacoes!A1059</f>
        <v>19</v>
      </c>
      <c r="G1059">
        <f>anotacoes!B1059</f>
        <v>5</v>
      </c>
      <c r="H1059" t="str">
        <f>anotacoes!K1059</f>
        <v xml:space="preserve"> 00:00:41,803</v>
      </c>
      <c r="I1059" t="str">
        <f>anotacoes!L1059</f>
        <v xml:space="preserve"> 00:00:42,963</v>
      </c>
      <c r="J1059" t="str">
        <f>IF(L1059="PAUSE",E1059,IF(anotacoes!G1063=conversao_anotacoes!C1059,conversao_anotacoes!C1059,conversao_anotacoes!D1059))</f>
        <v>BOTTIEAU</v>
      </c>
      <c r="K1059" t="str">
        <f t="shared" si="32"/>
        <v>ATTAF</v>
      </c>
      <c r="L1059" t="str">
        <f>UPPER(anotacoes!H1059)</f>
        <v>DEFENSE</v>
      </c>
      <c r="M1059" t="str">
        <f>IF(OR(L1059="ATTACK",L1059="FINTA"),"&lt;TECNICA&gt;",UPPER(anotacoes!I1059))</f>
        <v>TAE-SABAKI LEFT INCLINED</v>
      </c>
      <c r="N1059" t="str">
        <f>IF(OR(L1059="ATTACK",L1059="FINTA"),UPPER(anotacoes!I1059),"")</f>
        <v/>
      </c>
      <c r="O1059" s="6" t="str">
        <f>IF(anotacoes!N1059=0,"",anotacoes!N1059)</f>
        <v/>
      </c>
      <c r="P1059" t="str">
        <f>IF(anotacoes!M1059=0,"",UPPER(anotacoes!M1059))</f>
        <v/>
      </c>
      <c r="Q1059" t="str">
        <f t="shared" si="33"/>
        <v>INSERT INTO CONVERSAO_LUTA_ACAO (cd_conversao, id_luta, sequencia, momento_inicio, momento_fim, quem_faz, quem_sofre, acao_tipo, acao, tecnica, direcao, pontuacao) VALUES (1, 19, 5, TRIM(' 00:00:41,803'), TRIM(' 00:00:42,963'), 'BOTTIEAU', 'ATTAF', 'DEFENSE', 'TAE-SABAKI LEFT INCLINED', NULL, NULL, NULL)</v>
      </c>
      <c r="R1059" t="s">
        <v>10327</v>
      </c>
    </row>
    <row r="1060" spans="1:18" hidden="1" x14ac:dyDescent="0.25">
      <c r="A1060" s="7">
        <f>anotacoes!D1060</f>
        <v>40720</v>
      </c>
      <c r="B1060" t="str">
        <f>anotacoes!C1060</f>
        <v>WORLD CUP SAO PAULO 2011</v>
      </c>
      <c r="C1060" t="str">
        <f>anotacoes!E1060</f>
        <v>BOTTIEAU</v>
      </c>
      <c r="D1060" t="str">
        <f>anotacoes!F1060</f>
        <v>ATTAF</v>
      </c>
      <c r="E1060" t="s">
        <v>10325</v>
      </c>
      <c r="F1060">
        <f>anotacoes!A1060</f>
        <v>19</v>
      </c>
      <c r="G1060">
        <f>anotacoes!B1060</f>
        <v>6</v>
      </c>
      <c r="H1060" t="str">
        <f>anotacoes!K1060</f>
        <v xml:space="preserve"> 00:00:43,133</v>
      </c>
      <c r="I1060" t="str">
        <f>anotacoes!L1060</f>
        <v xml:space="preserve"> 00:00:53,196</v>
      </c>
      <c r="J1060" t="str">
        <f>IF(L1060="PAUSE",E1060,IF(anotacoes!G1064=conversao_anotacoes!C1060,conversao_anotacoes!C1060,conversao_anotacoes!D1060))</f>
        <v>&lt;ARBITRO_DESCONHECIDO&gt;</v>
      </c>
      <c r="K1060" t="str">
        <f t="shared" si="32"/>
        <v/>
      </c>
      <c r="L1060" t="str">
        <f>UPPER(anotacoes!H1060)</f>
        <v>PAUSE</v>
      </c>
      <c r="M1060" t="str">
        <f>IF(OR(L1060="ATTACK",L1060="FINTA"),"&lt;TECNICA&gt;",UPPER(anotacoes!I1060))</f>
        <v>&lt;NAO_CLASSIFICADO&gt;</v>
      </c>
      <c r="N1060" t="str">
        <f>IF(OR(L1060="ATTACK",L1060="FINTA"),UPPER(anotacoes!I1060),"")</f>
        <v/>
      </c>
      <c r="O1060" s="6" t="str">
        <f>IF(anotacoes!N1060=0,"",anotacoes!N1060)</f>
        <v/>
      </c>
      <c r="P1060" t="str">
        <f>IF(anotacoes!M1060=0,"",UPPER(anotacoes!M1060))</f>
        <v/>
      </c>
      <c r="Q1060" t="str">
        <f t="shared" si="33"/>
        <v>INSERT INTO CONVERSAO_LUTA_ACAO (cd_conversao, id_luta, sequencia, momento_inicio, momento_fim, quem_faz, quem_sofre, acao_tipo, acao, tecnica, direcao, pontuacao) VALUES (1, 19, 6, TRIM(' 00:00:43,133'), TRIM(' 00:00:53,196'), '&lt;ARBITRO_DESCONHECIDO&gt;', '', 'PAUSE', '&lt;NAO_CLASSIFICADO&gt;', NULL, NULL, NULL)</v>
      </c>
      <c r="R1060" t="s">
        <v>10327</v>
      </c>
    </row>
    <row r="1061" spans="1:18" hidden="1" x14ac:dyDescent="0.25">
      <c r="A1061" s="7">
        <f>anotacoes!D1061</f>
        <v>40720</v>
      </c>
      <c r="B1061" t="str">
        <f>anotacoes!C1061</f>
        <v>WORLD CUP SAO PAULO 2011</v>
      </c>
      <c r="C1061" t="str">
        <f>anotacoes!E1061</f>
        <v>BOTTIEAU</v>
      </c>
      <c r="D1061" t="str">
        <f>anotacoes!F1061</f>
        <v>ATTAF</v>
      </c>
      <c r="E1061" t="s">
        <v>10325</v>
      </c>
      <c r="F1061">
        <f>anotacoes!A1061</f>
        <v>19</v>
      </c>
      <c r="G1061">
        <f>anotacoes!B1061</f>
        <v>7</v>
      </c>
      <c r="H1061" t="str">
        <f>anotacoes!K1061</f>
        <v xml:space="preserve"> 00:00:53,503</v>
      </c>
      <c r="I1061" t="str">
        <f>anotacoes!L1061</f>
        <v xml:space="preserve"> 00:00:57,999</v>
      </c>
      <c r="J1061" t="str">
        <f>IF(L1061="PAUSE",E1061,IF(anotacoes!G1065=conversao_anotacoes!C1061,conversao_anotacoes!C1061,conversao_anotacoes!D1061))</f>
        <v>BOTTIEAU</v>
      </c>
      <c r="K1061" t="str">
        <f t="shared" si="32"/>
        <v>ATTAF</v>
      </c>
      <c r="L1061" t="str">
        <f>UPPER(anotacoes!H1061)</f>
        <v>DISPLACEMENT</v>
      </c>
      <c r="M1061" t="str">
        <f>IF(OR(L1061="ATTACK",L1061="FINTA"),"&lt;TECNICA&gt;",UPPER(anotacoes!I1061))</f>
        <v>2-3 STEP HESITANT RIGHT</v>
      </c>
      <c r="N1061" t="str">
        <f>IF(OR(L1061="ATTACK",L1061="FINTA"),UPPER(anotacoes!I1061),"")</f>
        <v/>
      </c>
      <c r="O1061" s="6" t="str">
        <f>IF(anotacoes!N1061=0,"",anotacoes!N1061)</f>
        <v/>
      </c>
      <c r="P1061" t="str">
        <f>IF(anotacoes!M1061=0,"",UPPER(anotacoes!M1061))</f>
        <v/>
      </c>
      <c r="Q1061" t="str">
        <f t="shared" si="33"/>
        <v>INSERT INTO CONVERSAO_LUTA_ACAO (cd_conversao, id_luta, sequencia, momento_inicio, momento_fim, quem_faz, quem_sofre, acao_tipo, acao, tecnica, direcao, pontuacao) VALUES (1, 19, 7, TRIM(' 00:00:53,503'), TRIM(' 00:00:57,999'), 'BOTTIEAU', 'ATTAF', 'DISPLACEMENT', '2-3 STEP HESITANT RIGHT', NULL, NULL, NULL)</v>
      </c>
      <c r="R1061" t="s">
        <v>10327</v>
      </c>
    </row>
    <row r="1062" spans="1:18" hidden="1" x14ac:dyDescent="0.25">
      <c r="A1062" s="7">
        <f>anotacoes!D1062</f>
        <v>40720</v>
      </c>
      <c r="B1062" t="str">
        <f>anotacoes!C1062</f>
        <v>WORLD CUP SAO PAULO 2011</v>
      </c>
      <c r="C1062" t="str">
        <f>anotacoes!E1062</f>
        <v>BOTTIEAU</v>
      </c>
      <c r="D1062" t="str">
        <f>anotacoes!F1062</f>
        <v>ATTAF</v>
      </c>
      <c r="E1062" t="s">
        <v>10325</v>
      </c>
      <c r="F1062">
        <f>anotacoes!A1062</f>
        <v>19</v>
      </c>
      <c r="G1062">
        <f>anotacoes!B1062</f>
        <v>8</v>
      </c>
      <c r="H1062" t="str">
        <f>anotacoes!K1062</f>
        <v xml:space="preserve"> 00:00:58,183</v>
      </c>
      <c r="I1062" t="str">
        <f>anotacoes!L1062</f>
        <v xml:space="preserve"> 00:01:42,910</v>
      </c>
      <c r="J1062" t="str">
        <f>IF(L1062="PAUSE",E1062,IF(anotacoes!G1066=conversao_anotacoes!C1062,conversao_anotacoes!C1062,conversao_anotacoes!D1062))</f>
        <v>BOTTIEAU</v>
      </c>
      <c r="K1062" t="str">
        <f t="shared" si="32"/>
        <v>ATTAF</v>
      </c>
      <c r="L1062" t="str">
        <f>UPPER(anotacoes!H1062)</f>
        <v>DISPLACEMENT</v>
      </c>
      <c r="M1062" t="str">
        <f>IF(OR(L1062="ATTACK",L1062="FINTA"),"&lt;TECNICA&gt;",UPPER(anotacoes!I1062))</f>
        <v>TRY TO GRIP WITH CONTACT</v>
      </c>
      <c r="N1062" t="str">
        <f>IF(OR(L1062="ATTACK",L1062="FINTA"),UPPER(anotacoes!I1062),"")</f>
        <v/>
      </c>
      <c r="O1062" s="6" t="str">
        <f>IF(anotacoes!N1062=0,"",anotacoes!N1062)</f>
        <v/>
      </c>
      <c r="P1062" t="str">
        <f>IF(anotacoes!M1062=0,"",UPPER(anotacoes!M1062))</f>
        <v/>
      </c>
      <c r="Q1062" t="str">
        <f t="shared" si="33"/>
        <v>INSERT INTO CONVERSAO_LUTA_ACAO (cd_conversao, id_luta, sequencia, momento_inicio, momento_fim, quem_faz, quem_sofre, acao_tipo, acao, tecnica, direcao, pontuacao) VALUES (1, 19, 8, TRIM(' 00:00:58,183'), TRIM(' 00:01:42,910'), 'BOTTIEAU', 'ATTAF', 'DISPLACEMENT', 'TRY TO GRIP WITH CONTACT', NULL, NULL, NULL)</v>
      </c>
      <c r="R1062" t="s">
        <v>10327</v>
      </c>
    </row>
    <row r="1063" spans="1:18" hidden="1" x14ac:dyDescent="0.25">
      <c r="A1063" s="7">
        <f>anotacoes!D1063</f>
        <v>40720</v>
      </c>
      <c r="B1063" t="str">
        <f>anotacoes!C1063</f>
        <v>WORLD CUP SAO PAULO 2011</v>
      </c>
      <c r="C1063" t="str">
        <f>anotacoes!E1063</f>
        <v>BOTTIEAU</v>
      </c>
      <c r="D1063" t="str">
        <f>anotacoes!F1063</f>
        <v>ATTAF</v>
      </c>
      <c r="E1063" t="s">
        <v>10325</v>
      </c>
      <c r="F1063">
        <f>anotacoes!A1063</f>
        <v>19</v>
      </c>
      <c r="G1063">
        <f>anotacoes!B1063</f>
        <v>9</v>
      </c>
      <c r="H1063" t="str">
        <f>anotacoes!K1063</f>
        <v xml:space="preserve"> 00:01:43,118</v>
      </c>
      <c r="I1063" t="str">
        <f>anotacoes!L1063</f>
        <v xml:space="preserve"> 00:01:51,347</v>
      </c>
      <c r="J1063" t="str">
        <f>IF(L1063="PAUSE",E1063,IF(anotacoes!G1067=conversao_anotacoes!C1063,conversao_anotacoes!C1063,conversao_anotacoes!D1063))</f>
        <v>BOTTIEAU</v>
      </c>
      <c r="K1063" t="str">
        <f t="shared" si="32"/>
        <v>ATTAF</v>
      </c>
      <c r="L1063" t="str">
        <f>UPPER(anotacoes!H1063)</f>
        <v>GRIP TIME</v>
      </c>
      <c r="M1063" t="str">
        <f>IF(OR(L1063="ATTACK",L1063="FINTA"),"&lt;TECNICA&gt;",UPPER(anotacoes!I1063))</f>
        <v>LEFT SLEEVE</v>
      </c>
      <c r="N1063" t="str">
        <f>IF(OR(L1063="ATTACK",L1063="FINTA"),UPPER(anotacoes!I1063),"")</f>
        <v/>
      </c>
      <c r="O1063" s="6" t="str">
        <f>IF(anotacoes!N1063=0,"",anotacoes!N1063)</f>
        <v/>
      </c>
      <c r="P1063" t="str">
        <f>IF(anotacoes!M1063=0,"",UPPER(anotacoes!M1063))</f>
        <v/>
      </c>
      <c r="Q1063" t="str">
        <f t="shared" si="33"/>
        <v>INSERT INTO CONVERSAO_LUTA_ACAO (cd_conversao, id_luta, sequencia, momento_inicio, momento_fim, quem_faz, quem_sofre, acao_tipo, acao, tecnica, direcao, pontuacao) VALUES (1, 19, 9, TRIM(' 00:01:43,118'), TRIM(' 00:01:51,347'), 'BOTTIEAU', 'ATTAF', 'GRIP TIME', 'LEFT SLEEVE', NULL, NULL, NULL)</v>
      </c>
      <c r="R1063" t="s">
        <v>10327</v>
      </c>
    </row>
    <row r="1064" spans="1:18" hidden="1" x14ac:dyDescent="0.25">
      <c r="A1064" s="7">
        <f>anotacoes!D1064</f>
        <v>40720</v>
      </c>
      <c r="B1064" t="str">
        <f>anotacoes!C1064</f>
        <v>WORLD CUP SAO PAULO 2011</v>
      </c>
      <c r="C1064" t="str">
        <f>anotacoes!E1064</f>
        <v>BOTTIEAU</v>
      </c>
      <c r="D1064" t="str">
        <f>anotacoes!F1064</f>
        <v>ATTAF</v>
      </c>
      <c r="E1064" t="s">
        <v>10325</v>
      </c>
      <c r="F1064">
        <f>anotacoes!A1064</f>
        <v>19</v>
      </c>
      <c r="G1064">
        <f>anotacoes!B1064</f>
        <v>10</v>
      </c>
      <c r="H1064" t="str">
        <f>anotacoes!K1064</f>
        <v xml:space="preserve"> 00:01:51,347</v>
      </c>
      <c r="I1064" t="str">
        <f>anotacoes!L1064</f>
        <v xml:space="preserve"> 00:01:54,909</v>
      </c>
      <c r="J1064" t="str">
        <f>IF(L1064="PAUSE",E1064,IF(anotacoes!G1068=conversao_anotacoes!C1064,conversao_anotacoes!C1064,conversao_anotacoes!D1064))</f>
        <v>BOTTIEAU</v>
      </c>
      <c r="K1064" t="str">
        <f t="shared" si="32"/>
        <v>ATTAF</v>
      </c>
      <c r="L1064" t="str">
        <f>UPPER(anotacoes!H1064)</f>
        <v>GRIP TIME</v>
      </c>
      <c r="M1064" t="str">
        <f>IF(OR(L1064="ATTACK",L1064="FINTA"),"&lt;TECNICA&gt;",UPPER(anotacoes!I1064))</f>
        <v>LEFT COLLAR RIGHT SLEEVE</v>
      </c>
      <c r="N1064" t="str">
        <f>IF(OR(L1064="ATTACK",L1064="FINTA"),UPPER(anotacoes!I1064),"")</f>
        <v/>
      </c>
      <c r="O1064" s="6" t="str">
        <f>IF(anotacoes!N1064=0,"",anotacoes!N1064)</f>
        <v/>
      </c>
      <c r="P1064" t="str">
        <f>IF(anotacoes!M1064=0,"",UPPER(anotacoes!M1064))</f>
        <v/>
      </c>
      <c r="Q1064" t="str">
        <f t="shared" si="33"/>
        <v>INSERT INTO CONVERSAO_LUTA_ACAO (cd_conversao, id_luta, sequencia, momento_inicio, momento_fim, quem_faz, quem_sofre, acao_tipo, acao, tecnica, direcao, pontuacao) VALUES (1, 19, 10, TRIM(' 00:01:51,347'), TRIM(' 00:01:54,909'), 'BOTTIEAU', 'ATTAF', 'GRIP TIME', 'LEFT COLLAR RIGHT SLEEVE', NULL, NULL, NULL)</v>
      </c>
      <c r="R1064" t="s">
        <v>10327</v>
      </c>
    </row>
    <row r="1065" spans="1:18" hidden="1" x14ac:dyDescent="0.25">
      <c r="A1065" s="7">
        <f>anotacoes!D1065</f>
        <v>40720</v>
      </c>
      <c r="B1065" t="str">
        <f>anotacoes!C1065</f>
        <v>WORLD CUP SAO PAULO 2011</v>
      </c>
      <c r="C1065" t="str">
        <f>anotacoes!E1065</f>
        <v>BOTTIEAU</v>
      </c>
      <c r="D1065" t="str">
        <f>anotacoes!F1065</f>
        <v>ATTAF</v>
      </c>
      <c r="E1065" t="s">
        <v>10325</v>
      </c>
      <c r="F1065">
        <f>anotacoes!A1065</f>
        <v>19</v>
      </c>
      <c r="G1065">
        <f>anotacoes!B1065</f>
        <v>11</v>
      </c>
      <c r="H1065" t="str">
        <f>anotacoes!K1065</f>
        <v xml:space="preserve"> 00:01:54,909</v>
      </c>
      <c r="I1065" t="str">
        <f>anotacoes!L1065</f>
        <v xml:space="preserve"> 00:01:55,874</v>
      </c>
      <c r="J1065" t="str">
        <f>IF(L1065="PAUSE",E1065,IF(anotacoes!G1069=conversao_anotacoes!C1065,conversao_anotacoes!C1065,conversao_anotacoes!D1065))</f>
        <v>BOTTIEAU</v>
      </c>
      <c r="K1065" t="str">
        <f t="shared" si="32"/>
        <v>ATTAF</v>
      </c>
      <c r="L1065" t="str">
        <f>UPPER(anotacoes!H1065)</f>
        <v>ATTACK</v>
      </c>
      <c r="M1065" t="str">
        <f>IF(OR(L1065="ATTACK",L1065="FINTA"),"&lt;TECNICA&gt;",UPPER(anotacoes!I1065))</f>
        <v>&lt;TECNICA&gt;</v>
      </c>
      <c r="N1065" t="str">
        <f>IF(OR(L1065="ATTACK",L1065="FINTA"),UPPER(anotacoes!I1065),"")</f>
        <v>KATA OTOSHI KUZURE</v>
      </c>
      <c r="O1065" s="6">
        <f>IF(anotacoes!N1065=0,"",anotacoes!N1065)</f>
        <v>4</v>
      </c>
      <c r="P1065" t="str">
        <f>IF(anotacoes!M1065=0,"",UPPER(anotacoes!M1065))</f>
        <v/>
      </c>
      <c r="Q1065" t="str">
        <f t="shared" si="33"/>
        <v>INSERT INTO CONVERSAO_LUTA_ACAO (cd_conversao, id_luta, sequencia, momento_inicio, momento_fim, quem_faz, quem_sofre, acao_tipo, acao, tecnica, direcao, pontuacao) VALUES (1, 19, 11, TRIM(' 00:01:54,909'), TRIM(' 00:01:55,874'), 'BOTTIEAU', 'ATTAF', 'ATTACK', '&lt;TECNICA&gt;', 'KATA OTOSHI KUZURE', 4, NULL)</v>
      </c>
      <c r="R1065" t="s">
        <v>10327</v>
      </c>
    </row>
    <row r="1066" spans="1:18" hidden="1" x14ac:dyDescent="0.25">
      <c r="A1066" s="7">
        <f>anotacoes!D1066</f>
        <v>40720</v>
      </c>
      <c r="B1066" t="str">
        <f>anotacoes!C1066</f>
        <v>WORLD CUP SAO PAULO 2011</v>
      </c>
      <c r="C1066" t="str">
        <f>anotacoes!E1066</f>
        <v>BOTTIEAU</v>
      </c>
      <c r="D1066" t="str">
        <f>anotacoes!F1066</f>
        <v>ATTAF</v>
      </c>
      <c r="E1066" t="s">
        <v>10325</v>
      </c>
      <c r="F1066">
        <f>anotacoes!A1066</f>
        <v>19</v>
      </c>
      <c r="G1066">
        <f>anotacoes!B1066</f>
        <v>12</v>
      </c>
      <c r="H1066" t="str">
        <f>anotacoes!K1066</f>
        <v xml:space="preserve"> 00:01:56,065</v>
      </c>
      <c r="I1066" t="str">
        <f>anotacoes!L1066</f>
        <v xml:space="preserve"> 00:02:14,159</v>
      </c>
      <c r="J1066" t="str">
        <f>IF(L1066="PAUSE",E1066,IF(anotacoes!G1070=conversao_anotacoes!C1066,conversao_anotacoes!C1066,conversao_anotacoes!D1066))</f>
        <v>BOTTIEAU</v>
      </c>
      <c r="K1066" t="str">
        <f t="shared" si="32"/>
        <v>ATTAF</v>
      </c>
      <c r="L1066" t="str">
        <f>UPPER(anotacoes!H1066)</f>
        <v>GROUNDWORK COMBAT</v>
      </c>
      <c r="M1066" t="str">
        <f>IF(OR(L1066="ATTACK",L1066="FINTA"),"&lt;TECNICA&gt;",UPPER(anotacoes!I1066))</f>
        <v>DEFENSIVE POSITION</v>
      </c>
      <c r="N1066" t="str">
        <f>IF(OR(L1066="ATTACK",L1066="FINTA"),UPPER(anotacoes!I1066),"")</f>
        <v/>
      </c>
      <c r="O1066" s="6" t="str">
        <f>IF(anotacoes!N1066=0,"",anotacoes!N1066)</f>
        <v/>
      </c>
      <c r="P1066" t="str">
        <f>IF(anotacoes!M1066=0,"",UPPER(anotacoes!M1066))</f>
        <v/>
      </c>
      <c r="Q1066" t="str">
        <f t="shared" si="33"/>
        <v>INSERT INTO CONVERSAO_LUTA_ACAO (cd_conversao, id_luta, sequencia, momento_inicio, momento_fim, quem_faz, quem_sofre, acao_tipo, acao, tecnica, direcao, pontuacao) VALUES (1, 19, 12, TRIM(' 00:01:56,065'), TRIM(' 00:02:14,159'), 'BOTTIEAU', 'ATTAF', 'GROUNDWORK COMBAT', 'DEFENSIVE POSITION', NULL, NULL, NULL)</v>
      </c>
      <c r="R1066" t="s">
        <v>10327</v>
      </c>
    </row>
    <row r="1067" spans="1:18" hidden="1" x14ac:dyDescent="0.25">
      <c r="A1067" s="7">
        <f>anotacoes!D1067</f>
        <v>40720</v>
      </c>
      <c r="B1067" t="str">
        <f>anotacoes!C1067</f>
        <v>WORLD CUP SAO PAULO 2011</v>
      </c>
      <c r="C1067" t="str">
        <f>anotacoes!E1067</f>
        <v>BOTTIEAU</v>
      </c>
      <c r="D1067" t="str">
        <f>anotacoes!F1067</f>
        <v>ATTAF</v>
      </c>
      <c r="E1067" t="s">
        <v>10325</v>
      </c>
      <c r="F1067">
        <f>anotacoes!A1067</f>
        <v>19</v>
      </c>
      <c r="G1067">
        <f>anotacoes!B1067</f>
        <v>13</v>
      </c>
      <c r="H1067" t="str">
        <f>anotacoes!K1067</f>
        <v xml:space="preserve"> 00:02:14,362</v>
      </c>
      <c r="I1067" t="str">
        <f>anotacoes!L1067</f>
        <v xml:space="preserve"> 00:02:23,317</v>
      </c>
      <c r="J1067" t="str">
        <f>IF(L1067="PAUSE",E1067,IF(anotacoes!G1071=conversao_anotacoes!C1067,conversao_anotacoes!C1067,conversao_anotacoes!D1067))</f>
        <v>&lt;ARBITRO_DESCONHECIDO&gt;</v>
      </c>
      <c r="K1067" t="str">
        <f t="shared" si="32"/>
        <v/>
      </c>
      <c r="L1067" t="str">
        <f>UPPER(anotacoes!H1067)</f>
        <v>PAUSE</v>
      </c>
      <c r="M1067" t="str">
        <f>IF(OR(L1067="ATTACK",L1067="FINTA"),"&lt;TECNICA&gt;",UPPER(anotacoes!I1067))</f>
        <v>&lt;NAO_CLASSIFICADO&gt;</v>
      </c>
      <c r="N1067" t="str">
        <f>IF(OR(L1067="ATTACK",L1067="FINTA"),UPPER(anotacoes!I1067),"")</f>
        <v/>
      </c>
      <c r="O1067" s="6" t="str">
        <f>IF(anotacoes!N1067=0,"",anotacoes!N1067)</f>
        <v/>
      </c>
      <c r="P1067" t="str">
        <f>IF(anotacoes!M1067=0,"",UPPER(anotacoes!M1067))</f>
        <v/>
      </c>
      <c r="Q1067" t="str">
        <f t="shared" si="33"/>
        <v>INSERT INTO CONVERSAO_LUTA_ACAO (cd_conversao, id_luta, sequencia, momento_inicio, momento_fim, quem_faz, quem_sofre, acao_tipo, acao, tecnica, direcao, pontuacao) VALUES (1, 19, 13, TRIM(' 00:02:14,362'), TRIM(' 00:02:23,317'), '&lt;ARBITRO_DESCONHECIDO&gt;', '', 'PAUSE', '&lt;NAO_CLASSIFICADO&gt;', NULL, NULL, NULL)</v>
      </c>
      <c r="R1067" t="s">
        <v>10327</v>
      </c>
    </row>
    <row r="1068" spans="1:18" hidden="1" x14ac:dyDescent="0.25">
      <c r="A1068" s="7">
        <f>anotacoes!D1068</f>
        <v>40720</v>
      </c>
      <c r="B1068" t="str">
        <f>anotacoes!C1068</f>
        <v>WORLD CUP SAO PAULO 2011</v>
      </c>
      <c r="C1068" t="str">
        <f>anotacoes!E1068</f>
        <v>BOTTIEAU</v>
      </c>
      <c r="D1068" t="str">
        <f>anotacoes!F1068</f>
        <v>ATTAF</v>
      </c>
      <c r="E1068" t="s">
        <v>10325</v>
      </c>
      <c r="F1068">
        <f>anotacoes!A1068</f>
        <v>19</v>
      </c>
      <c r="G1068">
        <f>anotacoes!B1068</f>
        <v>14</v>
      </c>
      <c r="H1068" t="str">
        <f>anotacoes!K1068</f>
        <v xml:space="preserve"> 00:02:23,580</v>
      </c>
      <c r="I1068" t="str">
        <f>anotacoes!L1068</f>
        <v xml:space="preserve"> 00:02:32,426</v>
      </c>
      <c r="J1068" t="str">
        <f>IF(L1068="PAUSE",E1068,IF(anotacoes!G1072=conversao_anotacoes!C1068,conversao_anotacoes!C1068,conversao_anotacoes!D1068))</f>
        <v>BOTTIEAU</v>
      </c>
      <c r="K1068" t="str">
        <f t="shared" si="32"/>
        <v>ATTAF</v>
      </c>
      <c r="L1068" t="str">
        <f>UPPER(anotacoes!H1068)</f>
        <v>DISPLACEMENT</v>
      </c>
      <c r="M1068" t="str">
        <f>IF(OR(L1068="ATTACK",L1068="FINTA"),"&lt;TECNICA&gt;",UPPER(anotacoes!I1068))</f>
        <v>2-3 STEP HESITANT RIGHT</v>
      </c>
      <c r="N1068" t="str">
        <f>IF(OR(L1068="ATTACK",L1068="FINTA"),UPPER(anotacoes!I1068),"")</f>
        <v/>
      </c>
      <c r="O1068" s="6" t="str">
        <f>IF(anotacoes!N1068=0,"",anotacoes!N1068)</f>
        <v/>
      </c>
      <c r="P1068" t="str">
        <f>IF(anotacoes!M1068=0,"",UPPER(anotacoes!M1068))</f>
        <v/>
      </c>
      <c r="Q1068" t="str">
        <f t="shared" si="33"/>
        <v>INSERT INTO CONVERSAO_LUTA_ACAO (cd_conversao, id_luta, sequencia, momento_inicio, momento_fim, quem_faz, quem_sofre, acao_tipo, acao, tecnica, direcao, pontuacao) VALUES (1, 19, 14, TRIM(' 00:02:23,580'), TRIM(' 00:02:32,426'), 'BOTTIEAU', 'ATTAF', 'DISPLACEMENT', '2-3 STEP HESITANT RIGHT', NULL, NULL, NULL)</v>
      </c>
      <c r="R1068" t="s">
        <v>10327</v>
      </c>
    </row>
    <row r="1069" spans="1:18" hidden="1" x14ac:dyDescent="0.25">
      <c r="A1069" s="7">
        <f>anotacoes!D1069</f>
        <v>40720</v>
      </c>
      <c r="B1069" t="str">
        <f>anotacoes!C1069</f>
        <v>WORLD CUP SAO PAULO 2011</v>
      </c>
      <c r="C1069" t="str">
        <f>anotacoes!E1069</f>
        <v>BOTTIEAU</v>
      </c>
      <c r="D1069" t="str">
        <f>anotacoes!F1069</f>
        <v>ATTAF</v>
      </c>
      <c r="E1069" t="s">
        <v>10325</v>
      </c>
      <c r="F1069">
        <f>anotacoes!A1069</f>
        <v>19</v>
      </c>
      <c r="G1069">
        <f>anotacoes!B1069</f>
        <v>15</v>
      </c>
      <c r="H1069" t="str">
        <f>anotacoes!K1069</f>
        <v xml:space="preserve"> 00:02:32,644</v>
      </c>
      <c r="I1069" t="str">
        <f>anotacoes!L1069</f>
        <v xml:space="preserve"> 00:03:27,542</v>
      </c>
      <c r="J1069" t="str">
        <f>IF(L1069="PAUSE",E1069,IF(anotacoes!G1073=conversao_anotacoes!C1069,conversao_anotacoes!C1069,conversao_anotacoes!D1069))</f>
        <v>BOTTIEAU</v>
      </c>
      <c r="K1069" t="str">
        <f t="shared" si="32"/>
        <v>ATTAF</v>
      </c>
      <c r="L1069" t="str">
        <f>UPPER(anotacoes!H1069)</f>
        <v>GRIP TIME</v>
      </c>
      <c r="M1069" t="str">
        <f>IF(OR(L1069="ATTACK",L1069="FINTA"),"&lt;TECNICA&gt;",UPPER(anotacoes!I1069))</f>
        <v>LEFT COLLAR</v>
      </c>
      <c r="N1069" t="str">
        <f>IF(OR(L1069="ATTACK",L1069="FINTA"),UPPER(anotacoes!I1069),"")</f>
        <v/>
      </c>
      <c r="O1069" s="6" t="str">
        <f>IF(anotacoes!N1069=0,"",anotacoes!N1069)</f>
        <v/>
      </c>
      <c r="P1069" t="str">
        <f>IF(anotacoes!M1069=0,"",UPPER(anotacoes!M1069))</f>
        <v/>
      </c>
      <c r="Q1069" t="str">
        <f t="shared" si="33"/>
        <v>INSERT INTO CONVERSAO_LUTA_ACAO (cd_conversao, id_luta, sequencia, momento_inicio, momento_fim, quem_faz, quem_sofre, acao_tipo, acao, tecnica, direcao, pontuacao) VALUES (1, 19, 15, TRIM(' 00:02:32,644'), TRIM(' 00:03:27,542'), 'BOTTIEAU', 'ATTAF', 'GRIP TIME', 'LEFT COLLAR', NULL, NULL, NULL)</v>
      </c>
      <c r="R1069" t="s">
        <v>10327</v>
      </c>
    </row>
    <row r="1070" spans="1:18" hidden="1" x14ac:dyDescent="0.25">
      <c r="A1070" s="7">
        <f>anotacoes!D1070</f>
        <v>40720</v>
      </c>
      <c r="B1070" t="str">
        <f>anotacoes!C1070</f>
        <v>WORLD CUP SAO PAULO 2011</v>
      </c>
      <c r="C1070" t="str">
        <f>anotacoes!E1070</f>
        <v>BOTTIEAU</v>
      </c>
      <c r="D1070" t="str">
        <f>anotacoes!F1070</f>
        <v>ATTAF</v>
      </c>
      <c r="E1070" t="s">
        <v>10325</v>
      </c>
      <c r="F1070">
        <f>anotacoes!A1070</f>
        <v>19</v>
      </c>
      <c r="G1070">
        <f>anotacoes!B1070</f>
        <v>16</v>
      </c>
      <c r="H1070" t="str">
        <f>anotacoes!K1070</f>
        <v xml:space="preserve"> 00:03:27,542</v>
      </c>
      <c r="I1070" t="str">
        <f>anotacoes!L1070</f>
        <v xml:space="preserve"> 00:03:31,098</v>
      </c>
      <c r="J1070" t="str">
        <f>IF(L1070="PAUSE",E1070,IF(anotacoes!G1074=conversao_anotacoes!C1070,conversao_anotacoes!C1070,conversao_anotacoes!D1070))</f>
        <v>BOTTIEAU</v>
      </c>
      <c r="K1070" t="str">
        <f t="shared" si="32"/>
        <v>ATTAF</v>
      </c>
      <c r="L1070" t="str">
        <f>UPPER(anotacoes!H1070)</f>
        <v>GRIP TIME</v>
      </c>
      <c r="M1070" t="str">
        <f>IF(OR(L1070="ATTACK",L1070="FINTA"),"&lt;TECNICA&gt;",UPPER(anotacoes!I1070))</f>
        <v>LEFT BACK RIGHT SLEEVE</v>
      </c>
      <c r="N1070" t="str">
        <f>IF(OR(L1070="ATTACK",L1070="FINTA"),UPPER(anotacoes!I1070),"")</f>
        <v/>
      </c>
      <c r="O1070" s="6" t="str">
        <f>IF(anotacoes!N1070=0,"",anotacoes!N1070)</f>
        <v/>
      </c>
      <c r="P1070" t="str">
        <f>IF(anotacoes!M1070=0,"",UPPER(anotacoes!M1070))</f>
        <v/>
      </c>
      <c r="Q1070" t="str">
        <f t="shared" si="33"/>
        <v>INSERT INTO CONVERSAO_LUTA_ACAO (cd_conversao, id_luta, sequencia, momento_inicio, momento_fim, quem_faz, quem_sofre, acao_tipo, acao, tecnica, direcao, pontuacao) VALUES (1, 19, 16, TRIM(' 00:03:27,542'), TRIM(' 00:03:31,098'), 'BOTTIEAU', 'ATTAF', 'GRIP TIME', 'LEFT BACK RIGHT SLEEVE', NULL, NULL, NULL)</v>
      </c>
      <c r="R1070" t="s">
        <v>10327</v>
      </c>
    </row>
    <row r="1071" spans="1:18" hidden="1" x14ac:dyDescent="0.25">
      <c r="A1071" s="7">
        <f>anotacoes!D1071</f>
        <v>40720</v>
      </c>
      <c r="B1071" t="str">
        <f>anotacoes!C1071</f>
        <v>WORLD CUP SAO PAULO 2011</v>
      </c>
      <c r="C1071" t="str">
        <f>anotacoes!E1071</f>
        <v>BOTTIEAU</v>
      </c>
      <c r="D1071" t="str">
        <f>anotacoes!F1071</f>
        <v>ATTAF</v>
      </c>
      <c r="E1071" t="s">
        <v>10325</v>
      </c>
      <c r="F1071">
        <f>anotacoes!A1071</f>
        <v>19</v>
      </c>
      <c r="G1071">
        <f>anotacoes!B1071</f>
        <v>17</v>
      </c>
      <c r="H1071" t="str">
        <f>anotacoes!K1071</f>
        <v xml:space="preserve"> 00:03:31,298</v>
      </c>
      <c r="I1071" t="str">
        <f>anotacoes!L1071</f>
        <v xml:space="preserve"> 00:03:37,773</v>
      </c>
      <c r="J1071" t="str">
        <f>IF(L1071="PAUSE",E1071,IF(anotacoes!G1075=conversao_anotacoes!C1071,conversao_anotacoes!C1071,conversao_anotacoes!D1071))</f>
        <v>&lt;ARBITRO_DESCONHECIDO&gt;</v>
      </c>
      <c r="K1071" t="str">
        <f t="shared" si="32"/>
        <v/>
      </c>
      <c r="L1071" t="str">
        <f>UPPER(anotacoes!H1071)</f>
        <v>PAUSE</v>
      </c>
      <c r="M1071" t="str">
        <f>IF(OR(L1071="ATTACK",L1071="FINTA"),"&lt;TECNICA&gt;",UPPER(anotacoes!I1071))</f>
        <v>&lt;NAO_CLASSIFICADO&gt;</v>
      </c>
      <c r="N1071" t="str">
        <f>IF(OR(L1071="ATTACK",L1071="FINTA"),UPPER(anotacoes!I1071),"")</f>
        <v/>
      </c>
      <c r="O1071" s="6" t="str">
        <f>IF(anotacoes!N1071=0,"",anotacoes!N1071)</f>
        <v/>
      </c>
      <c r="P1071" t="str">
        <f>IF(anotacoes!M1071=0,"",UPPER(anotacoes!M1071))</f>
        <v/>
      </c>
      <c r="Q1071" t="str">
        <f t="shared" si="33"/>
        <v>INSERT INTO CONVERSAO_LUTA_ACAO (cd_conversao, id_luta, sequencia, momento_inicio, momento_fim, quem_faz, quem_sofre, acao_tipo, acao, tecnica, direcao, pontuacao) VALUES (1, 19, 17, TRIM(' 00:03:31,298'), TRIM(' 00:03:37,773'), '&lt;ARBITRO_DESCONHECIDO&gt;', '', 'PAUSE', '&lt;NAO_CLASSIFICADO&gt;', NULL, NULL, NULL)</v>
      </c>
      <c r="R1071" t="s">
        <v>10327</v>
      </c>
    </row>
    <row r="1072" spans="1:18" hidden="1" x14ac:dyDescent="0.25">
      <c r="A1072" s="7">
        <f>anotacoes!D1072</f>
        <v>40720</v>
      </c>
      <c r="B1072" t="str">
        <f>anotacoes!C1072</f>
        <v>WORLD CUP SAO PAULO 2011</v>
      </c>
      <c r="C1072" t="str">
        <f>anotacoes!E1072</f>
        <v>BOTTIEAU</v>
      </c>
      <c r="D1072" t="str">
        <f>anotacoes!F1072</f>
        <v>ATTAF</v>
      </c>
      <c r="E1072" t="s">
        <v>10325</v>
      </c>
      <c r="F1072">
        <f>anotacoes!A1072</f>
        <v>19</v>
      </c>
      <c r="G1072">
        <f>anotacoes!B1072</f>
        <v>18</v>
      </c>
      <c r="H1072" t="str">
        <f>anotacoes!K1072</f>
        <v xml:space="preserve"> 00:03:37,773</v>
      </c>
      <c r="I1072" t="str">
        <f>anotacoes!L1072</f>
        <v xml:space="preserve"> 00:03:39,255</v>
      </c>
      <c r="J1072" t="str">
        <f>IF(L1072="PAUSE",E1072,IF(anotacoes!G1076=conversao_anotacoes!C1072,conversao_anotacoes!C1072,conversao_anotacoes!D1072))</f>
        <v>BOTTIEAU</v>
      </c>
      <c r="K1072" t="str">
        <f t="shared" si="32"/>
        <v>ATTAF</v>
      </c>
      <c r="L1072" t="str">
        <f>UPPER(anotacoes!H1072)</f>
        <v>DISPLACEMENT</v>
      </c>
      <c r="M1072" t="str">
        <f>IF(OR(L1072="ATTACK",L1072="FINTA"),"&lt;TECNICA&gt;",UPPER(anotacoes!I1072))</f>
        <v>CIRCULAR RIGHT</v>
      </c>
      <c r="N1072" t="str">
        <f>IF(OR(L1072="ATTACK",L1072="FINTA"),UPPER(anotacoes!I1072),"")</f>
        <v/>
      </c>
      <c r="O1072" s="6" t="str">
        <f>IF(anotacoes!N1072=0,"",anotacoes!N1072)</f>
        <v/>
      </c>
      <c r="P1072" t="str">
        <f>IF(anotacoes!M1072=0,"",UPPER(anotacoes!M1072))</f>
        <v/>
      </c>
      <c r="Q1072" t="str">
        <f t="shared" si="33"/>
        <v>INSERT INTO CONVERSAO_LUTA_ACAO (cd_conversao, id_luta, sequencia, momento_inicio, momento_fim, quem_faz, quem_sofre, acao_tipo, acao, tecnica, direcao, pontuacao) VALUES (1, 19, 18, TRIM(' 00:03:37,773'), TRIM(' 00:03:39,255'), 'BOTTIEAU', 'ATTAF', 'DISPLACEMENT', 'CIRCULAR RIGHT', NULL, NULL, NULL)</v>
      </c>
      <c r="R1072" t="s">
        <v>10327</v>
      </c>
    </row>
    <row r="1073" spans="1:18" hidden="1" x14ac:dyDescent="0.25">
      <c r="A1073" s="7">
        <f>anotacoes!D1073</f>
        <v>40720</v>
      </c>
      <c r="B1073" t="str">
        <f>anotacoes!C1073</f>
        <v>WORLD CUP SAO PAULO 2011</v>
      </c>
      <c r="C1073" t="str">
        <f>anotacoes!E1073</f>
        <v>BOTTIEAU</v>
      </c>
      <c r="D1073" t="str">
        <f>anotacoes!F1073</f>
        <v>ATTAF</v>
      </c>
      <c r="E1073" t="s">
        <v>10325</v>
      </c>
      <c r="F1073">
        <f>anotacoes!A1073</f>
        <v>19</v>
      </c>
      <c r="G1073">
        <f>anotacoes!B1073</f>
        <v>19</v>
      </c>
      <c r="H1073" t="str">
        <f>anotacoes!K1073</f>
        <v xml:space="preserve"> 00:03:39,416</v>
      </c>
      <c r="I1073" t="str">
        <f>anotacoes!L1073</f>
        <v xml:space="preserve"> 00:03:43,109</v>
      </c>
      <c r="J1073" t="str">
        <f>IF(L1073="PAUSE",E1073,IF(anotacoes!G1077=conversao_anotacoes!C1073,conversao_anotacoes!C1073,conversao_anotacoes!D1073))</f>
        <v>BOTTIEAU</v>
      </c>
      <c r="K1073" t="str">
        <f t="shared" si="32"/>
        <v>ATTAF</v>
      </c>
      <c r="L1073" t="str">
        <f>UPPER(anotacoes!H1073)</f>
        <v>DISPLACEMENT</v>
      </c>
      <c r="M1073" t="str">
        <f>IF(OR(L1073="ATTACK",L1073="FINTA"),"&lt;TECNICA&gt;",UPPER(anotacoes!I1073))</f>
        <v>2-3 STEP HESITANT RIGHT</v>
      </c>
      <c r="N1073" t="str">
        <f>IF(OR(L1073="ATTACK",L1073="FINTA"),UPPER(anotacoes!I1073),"")</f>
        <v/>
      </c>
      <c r="O1073" s="6" t="str">
        <f>IF(anotacoes!N1073=0,"",anotacoes!N1073)</f>
        <v/>
      </c>
      <c r="P1073" t="str">
        <f>IF(anotacoes!M1073=0,"",UPPER(anotacoes!M1073))</f>
        <v/>
      </c>
      <c r="Q1073" t="str">
        <f t="shared" si="33"/>
        <v>INSERT INTO CONVERSAO_LUTA_ACAO (cd_conversao, id_luta, sequencia, momento_inicio, momento_fim, quem_faz, quem_sofre, acao_tipo, acao, tecnica, direcao, pontuacao) VALUES (1, 19, 19, TRIM(' 00:03:39,416'), TRIM(' 00:03:43,109'), 'BOTTIEAU', 'ATTAF', 'DISPLACEMENT', '2-3 STEP HESITANT RIGHT', NULL, NULL, NULL)</v>
      </c>
      <c r="R1073" t="s">
        <v>10327</v>
      </c>
    </row>
    <row r="1074" spans="1:18" hidden="1" x14ac:dyDescent="0.25">
      <c r="A1074" s="7">
        <f>anotacoes!D1074</f>
        <v>40720</v>
      </c>
      <c r="B1074" t="str">
        <f>anotacoes!C1074</f>
        <v>WORLD CUP SAO PAULO 2011</v>
      </c>
      <c r="C1074" t="str">
        <f>anotacoes!E1074</f>
        <v>BOTTIEAU</v>
      </c>
      <c r="D1074" t="str">
        <f>anotacoes!F1074</f>
        <v>ATTAF</v>
      </c>
      <c r="E1074" t="s">
        <v>10325</v>
      </c>
      <c r="F1074">
        <f>anotacoes!A1074</f>
        <v>19</v>
      </c>
      <c r="G1074">
        <f>anotacoes!B1074</f>
        <v>20</v>
      </c>
      <c r="H1074" t="str">
        <f>anotacoes!K1074</f>
        <v xml:space="preserve"> 00:03:43,264</v>
      </c>
      <c r="I1074" t="str">
        <f>anotacoes!L1074</f>
        <v xml:space="preserve"> 00:03:45,951</v>
      </c>
      <c r="J1074" t="str">
        <f>IF(L1074="PAUSE",E1074,IF(anotacoes!G1078=conversao_anotacoes!C1074,conversao_anotacoes!C1074,conversao_anotacoes!D1074))</f>
        <v>BOTTIEAU</v>
      </c>
      <c r="K1074" t="str">
        <f t="shared" si="32"/>
        <v>ATTAF</v>
      </c>
      <c r="L1074" t="str">
        <f>UPPER(anotacoes!H1074)</f>
        <v>DISPLACEMENT</v>
      </c>
      <c r="M1074" t="str">
        <f>IF(OR(L1074="ATTACK",L1074="FINTA"),"&lt;TECNICA&gt;",UPPER(anotacoes!I1074))</f>
        <v>TRY TO GRIP WITH CONTACT</v>
      </c>
      <c r="N1074" t="str">
        <f>IF(OR(L1074="ATTACK",L1074="FINTA"),UPPER(anotacoes!I1074),"")</f>
        <v/>
      </c>
      <c r="O1074" s="6" t="str">
        <f>IF(anotacoes!N1074=0,"",anotacoes!N1074)</f>
        <v/>
      </c>
      <c r="P1074" t="str">
        <f>IF(anotacoes!M1074=0,"",UPPER(anotacoes!M1074))</f>
        <v/>
      </c>
      <c r="Q1074" t="str">
        <f t="shared" si="33"/>
        <v>INSERT INTO CONVERSAO_LUTA_ACAO (cd_conversao, id_luta, sequencia, momento_inicio, momento_fim, quem_faz, quem_sofre, acao_tipo, acao, tecnica, direcao, pontuacao) VALUES (1, 19, 20, TRIM(' 00:03:43,264'), TRIM(' 00:03:45,951'), 'BOTTIEAU', 'ATTAF', 'DISPLACEMENT', 'TRY TO GRIP WITH CONTACT', NULL, NULL, NULL)</v>
      </c>
      <c r="R1074" t="s">
        <v>10327</v>
      </c>
    </row>
    <row r="1075" spans="1:18" hidden="1" x14ac:dyDescent="0.25">
      <c r="A1075" s="7">
        <f>anotacoes!D1075</f>
        <v>40720</v>
      </c>
      <c r="B1075" t="str">
        <f>anotacoes!C1075</f>
        <v>WORLD CUP SAO PAULO 2011</v>
      </c>
      <c r="C1075" t="str">
        <f>anotacoes!E1075</f>
        <v>BOTTIEAU</v>
      </c>
      <c r="D1075" t="str">
        <f>anotacoes!F1075</f>
        <v>ATTAF</v>
      </c>
      <c r="E1075" t="s">
        <v>10325</v>
      </c>
      <c r="F1075">
        <f>anotacoes!A1075</f>
        <v>19</v>
      </c>
      <c r="G1075">
        <f>anotacoes!B1075</f>
        <v>21</v>
      </c>
      <c r="H1075" t="str">
        <f>anotacoes!K1075</f>
        <v xml:space="preserve"> 00:03:46,245</v>
      </c>
      <c r="I1075" t="str">
        <f>anotacoes!L1075</f>
        <v xml:space="preserve"> 00:03:49,149</v>
      </c>
      <c r="J1075" t="str">
        <f>IF(L1075="PAUSE",E1075,IF(anotacoes!G1079=conversao_anotacoes!C1075,conversao_anotacoes!C1075,conversao_anotacoes!D1075))</f>
        <v>BOTTIEAU</v>
      </c>
      <c r="K1075" t="str">
        <f t="shared" si="32"/>
        <v>ATTAF</v>
      </c>
      <c r="L1075" t="str">
        <f>UPPER(anotacoes!H1075)</f>
        <v>GRIP TIME</v>
      </c>
      <c r="M1075" t="str">
        <f>IF(OR(L1075="ATTACK",L1075="FINTA"),"&lt;TECNICA&gt;",UPPER(anotacoes!I1075))</f>
        <v>LEFT COLLAR RIGHT SLEEVE</v>
      </c>
      <c r="N1075" t="str">
        <f>IF(OR(L1075="ATTACK",L1075="FINTA"),UPPER(anotacoes!I1075),"")</f>
        <v/>
      </c>
      <c r="O1075" s="6" t="str">
        <f>IF(anotacoes!N1075=0,"",anotacoes!N1075)</f>
        <v/>
      </c>
      <c r="P1075" t="str">
        <f>IF(anotacoes!M1075=0,"",UPPER(anotacoes!M1075))</f>
        <v/>
      </c>
      <c r="Q1075" t="str">
        <f t="shared" si="33"/>
        <v>INSERT INTO CONVERSAO_LUTA_ACAO (cd_conversao, id_luta, sequencia, momento_inicio, momento_fim, quem_faz, quem_sofre, acao_tipo, acao, tecnica, direcao, pontuacao) VALUES (1, 19, 21, TRIM(' 00:03:46,245'), TRIM(' 00:03:49,149'), 'BOTTIEAU', 'ATTAF', 'GRIP TIME', 'LEFT COLLAR RIGHT SLEEVE', NULL, NULL, NULL)</v>
      </c>
      <c r="R1075" t="s">
        <v>10327</v>
      </c>
    </row>
    <row r="1076" spans="1:18" hidden="1" x14ac:dyDescent="0.25">
      <c r="A1076" s="7">
        <f>anotacoes!D1076</f>
        <v>40720</v>
      </c>
      <c r="B1076" t="str">
        <f>anotacoes!C1076</f>
        <v>WORLD CUP SAO PAULO 2011</v>
      </c>
      <c r="C1076" t="str">
        <f>anotacoes!E1076</f>
        <v>BOTTIEAU</v>
      </c>
      <c r="D1076" t="str">
        <f>anotacoes!F1076</f>
        <v>ATTAF</v>
      </c>
      <c r="E1076" t="s">
        <v>10325</v>
      </c>
      <c r="F1076">
        <f>anotacoes!A1076</f>
        <v>19</v>
      </c>
      <c r="G1076">
        <f>anotacoes!B1076</f>
        <v>22</v>
      </c>
      <c r="H1076" t="str">
        <f>anotacoes!K1076</f>
        <v xml:space="preserve"> 00:03:49,149</v>
      </c>
      <c r="I1076" t="str">
        <f>anotacoes!L1076</f>
        <v xml:space="preserve"> 00:03:49,611</v>
      </c>
      <c r="J1076" t="str">
        <f>IF(L1076="PAUSE",E1076,IF(anotacoes!G1080=conversao_anotacoes!C1076,conversao_anotacoes!C1076,conversao_anotacoes!D1076))</f>
        <v>BOTTIEAU</v>
      </c>
      <c r="K1076" t="str">
        <f t="shared" si="32"/>
        <v>ATTAF</v>
      </c>
      <c r="L1076" t="str">
        <f>UPPER(anotacoes!H1076)</f>
        <v>ATTACK</v>
      </c>
      <c r="M1076" t="str">
        <f>IF(OR(L1076="ATTACK",L1076="FINTA"),"&lt;TECNICA&gt;",UPPER(anotacoes!I1076))</f>
        <v>&lt;TECNICA&gt;</v>
      </c>
      <c r="N1076" t="str">
        <f>IF(OR(L1076="ATTACK",L1076="FINTA"),UPPER(anotacoes!I1076),"")</f>
        <v>OUCHI GARI</v>
      </c>
      <c r="O1076" s="6">
        <f>IF(anotacoes!N1076=0,"",anotacoes!N1076)</f>
        <v>6</v>
      </c>
      <c r="P1076" t="str">
        <f>IF(anotacoes!M1076=0,"",UPPER(anotacoes!M1076))</f>
        <v/>
      </c>
      <c r="Q1076" t="str">
        <f t="shared" si="33"/>
        <v>INSERT INTO CONVERSAO_LUTA_ACAO (cd_conversao, id_luta, sequencia, momento_inicio, momento_fim, quem_faz, quem_sofre, acao_tipo, acao, tecnica, direcao, pontuacao) VALUES (1, 19, 22, TRIM(' 00:03:49,149'), TRIM(' 00:03:49,611'), 'BOTTIEAU', 'ATTAF', 'ATTACK', '&lt;TECNICA&gt;', 'OUCHI GARI', 6, NULL)</v>
      </c>
      <c r="R1076" t="s">
        <v>10327</v>
      </c>
    </row>
    <row r="1077" spans="1:18" hidden="1" x14ac:dyDescent="0.25">
      <c r="A1077" s="7">
        <f>anotacoes!D1077</f>
        <v>40720</v>
      </c>
      <c r="B1077" t="str">
        <f>anotacoes!C1077</f>
        <v>WORLD CUP SAO PAULO 2011</v>
      </c>
      <c r="C1077" t="str">
        <f>anotacoes!E1077</f>
        <v>BOTTIEAU</v>
      </c>
      <c r="D1077" t="str">
        <f>anotacoes!F1077</f>
        <v>ATTAF</v>
      </c>
      <c r="E1077" t="s">
        <v>10325</v>
      </c>
      <c r="F1077">
        <f>anotacoes!A1077</f>
        <v>19</v>
      </c>
      <c r="G1077">
        <f>anotacoes!B1077</f>
        <v>23</v>
      </c>
      <c r="H1077" t="str">
        <f>anotacoes!K1077</f>
        <v xml:space="preserve"> 00:03:49,611</v>
      </c>
      <c r="I1077" t="str">
        <f>anotacoes!L1077</f>
        <v xml:space="preserve"> 00:04:00,326</v>
      </c>
      <c r="J1077" t="str">
        <f>IF(L1077="PAUSE",E1077,IF(anotacoes!G1081=conversao_anotacoes!C1077,conversao_anotacoes!C1077,conversao_anotacoes!D1077))</f>
        <v>&lt;ARBITRO_DESCONHECIDO&gt;</v>
      </c>
      <c r="K1077" t="str">
        <f t="shared" si="32"/>
        <v/>
      </c>
      <c r="L1077" t="str">
        <f>UPPER(anotacoes!H1077)</f>
        <v>PAUSE</v>
      </c>
      <c r="M1077" t="str">
        <f>IF(OR(L1077="ATTACK",L1077="FINTA"),"&lt;TECNICA&gt;",UPPER(anotacoes!I1077))</f>
        <v>&lt;NAO_CLASSIFICADO&gt;</v>
      </c>
      <c r="N1077" t="str">
        <f>IF(OR(L1077="ATTACK",L1077="FINTA"),UPPER(anotacoes!I1077),"")</f>
        <v/>
      </c>
      <c r="O1077" s="6" t="str">
        <f>IF(anotacoes!N1077=0,"",anotacoes!N1077)</f>
        <v/>
      </c>
      <c r="P1077" t="str">
        <f>IF(anotacoes!M1077=0,"",UPPER(anotacoes!M1077))</f>
        <v/>
      </c>
      <c r="Q1077" t="str">
        <f t="shared" si="33"/>
        <v>INSERT INTO CONVERSAO_LUTA_ACAO (cd_conversao, id_luta, sequencia, momento_inicio, momento_fim, quem_faz, quem_sofre, acao_tipo, acao, tecnica, direcao, pontuacao) VALUES (1, 19, 23, TRIM(' 00:03:49,611'), TRIM(' 00:04:00,326'), '&lt;ARBITRO_DESCONHECIDO&gt;', '', 'PAUSE', '&lt;NAO_CLASSIFICADO&gt;', NULL, NULL, NULL)</v>
      </c>
      <c r="R1077" t="s">
        <v>10327</v>
      </c>
    </row>
    <row r="1078" spans="1:18" hidden="1" x14ac:dyDescent="0.25">
      <c r="A1078" s="7">
        <f>anotacoes!D1078</f>
        <v>40720</v>
      </c>
      <c r="B1078" t="str">
        <f>anotacoes!C1078</f>
        <v>WORLD CUP SAO PAULO 2011</v>
      </c>
      <c r="C1078" t="str">
        <f>anotacoes!E1078</f>
        <v>BOTTIEAU</v>
      </c>
      <c r="D1078" t="str">
        <f>anotacoes!F1078</f>
        <v>ATTAF</v>
      </c>
      <c r="E1078" t="s">
        <v>10325</v>
      </c>
      <c r="F1078">
        <f>anotacoes!A1078</f>
        <v>19</v>
      </c>
      <c r="G1078">
        <f>anotacoes!B1078</f>
        <v>24</v>
      </c>
      <c r="H1078" t="str">
        <f>anotacoes!K1078</f>
        <v xml:space="preserve"> 00:04:00,561</v>
      </c>
      <c r="I1078" t="str">
        <f>anotacoes!L1078</f>
        <v xml:space="preserve"> 00:04:04,260</v>
      </c>
      <c r="J1078" t="str">
        <f>IF(L1078="PAUSE",E1078,IF(anotacoes!G1082=conversao_anotacoes!C1078,conversao_anotacoes!C1078,conversao_anotacoes!D1078))</f>
        <v>BOTTIEAU</v>
      </c>
      <c r="K1078" t="str">
        <f t="shared" si="32"/>
        <v>ATTAF</v>
      </c>
      <c r="L1078" t="str">
        <f>UPPER(anotacoes!H1078)</f>
        <v>DISPLACEMENT</v>
      </c>
      <c r="M1078" t="str">
        <f>IF(OR(L1078="ATTACK",L1078="FINTA"),"&lt;TECNICA&gt;",UPPER(anotacoes!I1078))</f>
        <v>2-3 STEP HESITANT RIGHT</v>
      </c>
      <c r="N1078" t="str">
        <f>IF(OR(L1078="ATTACK",L1078="FINTA"),UPPER(anotacoes!I1078),"")</f>
        <v/>
      </c>
      <c r="O1078" s="6" t="str">
        <f>IF(anotacoes!N1078=0,"",anotacoes!N1078)</f>
        <v/>
      </c>
      <c r="P1078" t="str">
        <f>IF(anotacoes!M1078=0,"",UPPER(anotacoes!M1078))</f>
        <v/>
      </c>
      <c r="Q1078" t="str">
        <f t="shared" si="33"/>
        <v>INSERT INTO CONVERSAO_LUTA_ACAO (cd_conversao, id_luta, sequencia, momento_inicio, momento_fim, quem_faz, quem_sofre, acao_tipo, acao, tecnica, direcao, pontuacao) VALUES (1, 19, 24, TRIM(' 00:04:00,561'), TRIM(' 00:04:04,260'), 'BOTTIEAU', 'ATTAF', 'DISPLACEMENT', '2-3 STEP HESITANT RIGHT', NULL, NULL, NULL)</v>
      </c>
      <c r="R1078" t="s">
        <v>10327</v>
      </c>
    </row>
    <row r="1079" spans="1:18" hidden="1" x14ac:dyDescent="0.25">
      <c r="A1079" s="7">
        <f>anotacoes!D1079</f>
        <v>40720</v>
      </c>
      <c r="B1079" t="str">
        <f>anotacoes!C1079</f>
        <v>WORLD CUP SAO PAULO 2011</v>
      </c>
      <c r="C1079" t="str">
        <f>anotacoes!E1079</f>
        <v>BOTTIEAU</v>
      </c>
      <c r="D1079" t="str">
        <f>anotacoes!F1079</f>
        <v>ATTAF</v>
      </c>
      <c r="E1079" t="s">
        <v>10325</v>
      </c>
      <c r="F1079">
        <f>anotacoes!A1079</f>
        <v>19</v>
      </c>
      <c r="G1079">
        <f>anotacoes!B1079</f>
        <v>25</v>
      </c>
      <c r="H1079" t="str">
        <f>anotacoes!K1079</f>
        <v xml:space="preserve"> 00:04:04,428</v>
      </c>
      <c r="I1079" t="str">
        <f>anotacoes!L1079</f>
        <v xml:space="preserve"> 00:04:13,165</v>
      </c>
      <c r="J1079" t="str">
        <f>IF(L1079="PAUSE",E1079,IF(anotacoes!G1083=conversao_anotacoes!C1079,conversao_anotacoes!C1079,conversao_anotacoes!D1079))</f>
        <v>BOTTIEAU</v>
      </c>
      <c r="K1079" t="str">
        <f t="shared" si="32"/>
        <v>ATTAF</v>
      </c>
      <c r="L1079" t="str">
        <f>UPPER(anotacoes!H1079)</f>
        <v>GRIP TIME</v>
      </c>
      <c r="M1079" t="str">
        <f>IF(OR(L1079="ATTACK",L1079="FINTA"),"&lt;TECNICA&gt;",UPPER(anotacoes!I1079))</f>
        <v>LEFT COLLAR RIGHT SLEEVE</v>
      </c>
      <c r="N1079" t="str">
        <f>IF(OR(L1079="ATTACK",L1079="FINTA"),UPPER(anotacoes!I1079),"")</f>
        <v/>
      </c>
      <c r="O1079" s="6" t="str">
        <f>IF(anotacoes!N1079=0,"",anotacoes!N1079)</f>
        <v/>
      </c>
      <c r="P1079" t="str">
        <f>IF(anotacoes!M1079=0,"",UPPER(anotacoes!M1079))</f>
        <v/>
      </c>
      <c r="Q1079" t="str">
        <f t="shared" si="33"/>
        <v>INSERT INTO CONVERSAO_LUTA_ACAO (cd_conversao, id_luta, sequencia, momento_inicio, momento_fim, quem_faz, quem_sofre, acao_tipo, acao, tecnica, direcao, pontuacao) VALUES (1, 19, 25, TRIM(' 00:04:04,428'), TRIM(' 00:04:13,165'), 'BOTTIEAU', 'ATTAF', 'GRIP TIME', 'LEFT COLLAR RIGHT SLEEVE', NULL, NULL, NULL)</v>
      </c>
      <c r="R1079" t="s">
        <v>10327</v>
      </c>
    </row>
    <row r="1080" spans="1:18" hidden="1" x14ac:dyDescent="0.25">
      <c r="A1080" s="7">
        <f>anotacoes!D1080</f>
        <v>40720</v>
      </c>
      <c r="B1080" t="str">
        <f>anotacoes!C1080</f>
        <v>WORLD CUP SAO PAULO 2011</v>
      </c>
      <c r="C1080" t="str">
        <f>anotacoes!E1080</f>
        <v>BOTTIEAU</v>
      </c>
      <c r="D1080" t="str">
        <f>anotacoes!F1080</f>
        <v>ATTAF</v>
      </c>
      <c r="E1080" t="s">
        <v>10325</v>
      </c>
      <c r="F1080">
        <f>anotacoes!A1080</f>
        <v>19</v>
      </c>
      <c r="G1080">
        <f>anotacoes!B1080</f>
        <v>26</v>
      </c>
      <c r="H1080" t="str">
        <f>anotacoes!K1080</f>
        <v xml:space="preserve"> 00:04:13,445</v>
      </c>
      <c r="I1080" t="str">
        <f>anotacoes!L1080</f>
        <v xml:space="preserve"> 00:04:16,203</v>
      </c>
      <c r="J1080" t="str">
        <f>IF(L1080="PAUSE",E1080,IF(anotacoes!G1084=conversao_anotacoes!C1080,conversao_anotacoes!C1080,conversao_anotacoes!D1080))</f>
        <v>BOTTIEAU</v>
      </c>
      <c r="K1080" t="str">
        <f t="shared" si="32"/>
        <v>ATTAF</v>
      </c>
      <c r="L1080" t="str">
        <f>UPPER(anotacoes!H1080)</f>
        <v>GRIP TIME</v>
      </c>
      <c r="M1080" t="str">
        <f>IF(OR(L1080="ATTACK",L1080="FINTA"),"&lt;TECNICA&gt;",UPPER(anotacoes!I1080))</f>
        <v>LEFT COLLAR RIGHT SLEEVE</v>
      </c>
      <c r="N1080" t="str">
        <f>IF(OR(L1080="ATTACK",L1080="FINTA"),UPPER(anotacoes!I1080),"")</f>
        <v/>
      </c>
      <c r="O1080" s="6" t="str">
        <f>IF(anotacoes!N1080=0,"",anotacoes!N1080)</f>
        <v/>
      </c>
      <c r="P1080" t="str">
        <f>IF(anotacoes!M1080=0,"",UPPER(anotacoes!M1080))</f>
        <v/>
      </c>
      <c r="Q1080" t="str">
        <f t="shared" si="33"/>
        <v>INSERT INTO CONVERSAO_LUTA_ACAO (cd_conversao, id_luta, sequencia, momento_inicio, momento_fim, quem_faz, quem_sofre, acao_tipo, acao, tecnica, direcao, pontuacao) VALUES (1, 19, 26, TRIM(' 00:04:13,445'), TRIM(' 00:04:16,203'), 'BOTTIEAU', 'ATTAF', 'GRIP TIME', 'LEFT COLLAR RIGHT SLEEVE', NULL, NULL, NULL)</v>
      </c>
      <c r="R1080" t="s">
        <v>10327</v>
      </c>
    </row>
    <row r="1081" spans="1:18" hidden="1" x14ac:dyDescent="0.25">
      <c r="A1081" s="7">
        <f>anotacoes!D1081</f>
        <v>40720</v>
      </c>
      <c r="B1081" t="str">
        <f>anotacoes!C1081</f>
        <v>WORLD CUP SAO PAULO 2011</v>
      </c>
      <c r="C1081" t="str">
        <f>anotacoes!E1081</f>
        <v>BOTTIEAU</v>
      </c>
      <c r="D1081" t="str">
        <f>anotacoes!F1081</f>
        <v>ATTAF</v>
      </c>
      <c r="E1081" t="s">
        <v>10325</v>
      </c>
      <c r="F1081">
        <f>anotacoes!A1081</f>
        <v>19</v>
      </c>
      <c r="G1081">
        <f>anotacoes!B1081</f>
        <v>27</v>
      </c>
      <c r="H1081" t="str">
        <f>anotacoes!K1081</f>
        <v xml:space="preserve"> 00:04:16,203</v>
      </c>
      <c r="I1081" t="str">
        <f>anotacoes!L1081</f>
        <v xml:space="preserve"> 00:04:16,604</v>
      </c>
      <c r="J1081" t="str">
        <f>IF(L1081="PAUSE",E1081,IF(anotacoes!G1085=conversao_anotacoes!C1081,conversao_anotacoes!C1081,conversao_anotacoes!D1081))</f>
        <v>BOTTIEAU</v>
      </c>
      <c r="K1081" t="str">
        <f t="shared" si="32"/>
        <v>ATTAF</v>
      </c>
      <c r="L1081" t="str">
        <f>UPPER(anotacoes!H1081)</f>
        <v>ATTACK</v>
      </c>
      <c r="M1081" t="str">
        <f>IF(OR(L1081="ATTACK",L1081="FINTA"),"&lt;TECNICA&gt;",UPPER(anotacoes!I1081))</f>
        <v>&lt;TECNICA&gt;</v>
      </c>
      <c r="N1081" t="str">
        <f>IF(OR(L1081="ATTACK",L1081="FINTA"),UPPER(anotacoes!I1081),"")</f>
        <v>SEOI NAGE</v>
      </c>
      <c r="O1081" s="6">
        <f>IF(anotacoes!N1081=0,"",anotacoes!N1081)</f>
        <v>6</v>
      </c>
      <c r="P1081" t="str">
        <f>IF(anotacoes!M1081=0,"",UPPER(anotacoes!M1081))</f>
        <v/>
      </c>
      <c r="Q1081" t="str">
        <f t="shared" si="33"/>
        <v>INSERT INTO CONVERSAO_LUTA_ACAO (cd_conversao, id_luta, sequencia, momento_inicio, momento_fim, quem_faz, quem_sofre, acao_tipo, acao, tecnica, direcao, pontuacao) VALUES (1, 19, 27, TRIM(' 00:04:16,203'), TRIM(' 00:04:16,604'), 'BOTTIEAU', 'ATTAF', 'ATTACK', '&lt;TECNICA&gt;', 'SEOI NAGE', 6, NULL)</v>
      </c>
      <c r="R1081" t="s">
        <v>10327</v>
      </c>
    </row>
    <row r="1082" spans="1:18" hidden="1" x14ac:dyDescent="0.25">
      <c r="A1082" s="7">
        <f>anotacoes!D1082</f>
        <v>40720</v>
      </c>
      <c r="B1082" t="str">
        <f>anotacoes!C1082</f>
        <v>WORLD CUP SAO PAULO 2011</v>
      </c>
      <c r="C1082" t="str">
        <f>anotacoes!E1082</f>
        <v>BOTTIEAU</v>
      </c>
      <c r="D1082" t="str">
        <f>anotacoes!F1082</f>
        <v>ATTAF</v>
      </c>
      <c r="E1082" t="s">
        <v>10325</v>
      </c>
      <c r="F1082">
        <f>anotacoes!A1082</f>
        <v>19</v>
      </c>
      <c r="G1082">
        <f>anotacoes!B1082</f>
        <v>28</v>
      </c>
      <c r="H1082" t="str">
        <f>anotacoes!K1082</f>
        <v xml:space="preserve"> 00:04:16,741</v>
      </c>
      <c r="I1082" t="str">
        <f>anotacoes!L1082</f>
        <v xml:space="preserve"> 00:05:00,566</v>
      </c>
      <c r="J1082" t="str">
        <f>IF(L1082="PAUSE",E1082,IF(anotacoes!G1086=conversao_anotacoes!C1082,conversao_anotacoes!C1082,conversao_anotacoes!D1082))</f>
        <v>BOTTIEAU</v>
      </c>
      <c r="K1082" t="str">
        <f t="shared" si="32"/>
        <v>ATTAF</v>
      </c>
      <c r="L1082" t="str">
        <f>UPPER(anotacoes!H1082)</f>
        <v>GROUNDWORK COMBAT</v>
      </c>
      <c r="M1082" t="str">
        <f>IF(OR(L1082="ATTACK",L1082="FINTA"),"&lt;TECNICA&gt;",UPPER(anotacoes!I1082))</f>
        <v>DEFENSIVE POSITION</v>
      </c>
      <c r="N1082" t="str">
        <f>IF(OR(L1082="ATTACK",L1082="FINTA"),UPPER(anotacoes!I1082),"")</f>
        <v/>
      </c>
      <c r="O1082" s="6" t="str">
        <f>IF(anotacoes!N1082=0,"",anotacoes!N1082)</f>
        <v/>
      </c>
      <c r="P1082" t="str">
        <f>IF(anotacoes!M1082=0,"",UPPER(anotacoes!M1082))</f>
        <v/>
      </c>
      <c r="Q1082" t="str">
        <f t="shared" si="33"/>
        <v>INSERT INTO CONVERSAO_LUTA_ACAO (cd_conversao, id_luta, sequencia, momento_inicio, momento_fim, quem_faz, quem_sofre, acao_tipo, acao, tecnica, direcao, pontuacao) VALUES (1, 19, 28, TRIM(' 00:04:16,741'), TRIM(' 00:05:00,566'), 'BOTTIEAU', 'ATTAF', 'GROUNDWORK COMBAT', 'DEFENSIVE POSITION', NULL, NULL, NULL)</v>
      </c>
      <c r="R1082" t="s">
        <v>10327</v>
      </c>
    </row>
    <row r="1083" spans="1:18" hidden="1" x14ac:dyDescent="0.25">
      <c r="A1083" s="7">
        <f>anotacoes!D1083</f>
        <v>40720</v>
      </c>
      <c r="B1083" t="str">
        <f>anotacoes!C1083</f>
        <v>WORLD CUP SAO PAULO 2011</v>
      </c>
      <c r="C1083" t="str">
        <f>anotacoes!E1083</f>
        <v>BOTTIEAU</v>
      </c>
      <c r="D1083" t="str">
        <f>anotacoes!F1083</f>
        <v>ATTAF</v>
      </c>
      <c r="E1083" t="s">
        <v>10325</v>
      </c>
      <c r="F1083">
        <f>anotacoes!A1083</f>
        <v>19</v>
      </c>
      <c r="G1083">
        <f>anotacoes!B1083</f>
        <v>29</v>
      </c>
      <c r="H1083" t="str">
        <f>anotacoes!K1083</f>
        <v xml:space="preserve"> 00:05:00,735</v>
      </c>
      <c r="I1083" t="str">
        <f>anotacoes!L1083</f>
        <v xml:space="preserve"> 00:05:09,335</v>
      </c>
      <c r="J1083" t="str">
        <f>IF(L1083="PAUSE",E1083,IF(anotacoes!G1087=conversao_anotacoes!C1083,conversao_anotacoes!C1083,conversao_anotacoes!D1083))</f>
        <v>&lt;ARBITRO_DESCONHECIDO&gt;</v>
      </c>
      <c r="K1083" t="str">
        <f t="shared" si="32"/>
        <v/>
      </c>
      <c r="L1083" t="str">
        <f>UPPER(anotacoes!H1083)</f>
        <v>PAUSE</v>
      </c>
      <c r="M1083" t="str">
        <f>IF(OR(L1083="ATTACK",L1083="FINTA"),"&lt;TECNICA&gt;",UPPER(anotacoes!I1083))</f>
        <v>SHIDO OPPONENT WITHOUT SCORE</v>
      </c>
      <c r="N1083" t="str">
        <f>IF(OR(L1083="ATTACK",L1083="FINTA"),UPPER(anotacoes!I1083),"")</f>
        <v/>
      </c>
      <c r="O1083" s="6" t="str">
        <f>IF(anotacoes!N1083=0,"",anotacoes!N1083)</f>
        <v/>
      </c>
      <c r="P1083" t="str">
        <f>IF(anotacoes!M1083=0,"",UPPER(anotacoes!M1083))</f>
        <v/>
      </c>
      <c r="Q1083" t="str">
        <f t="shared" si="33"/>
        <v>INSERT INTO CONVERSAO_LUTA_ACAO (cd_conversao, id_luta, sequencia, momento_inicio, momento_fim, quem_faz, quem_sofre, acao_tipo, acao, tecnica, direcao, pontuacao) VALUES (1, 19, 29, TRIM(' 00:05:00,735'), TRIM(' 00:05:09,335'), '&lt;ARBITRO_DESCONHECIDO&gt;', '', 'PAUSE', 'SHIDO OPPONENT WITHOUT SCORE', NULL, NULL, NULL)</v>
      </c>
      <c r="R1083" t="s">
        <v>10327</v>
      </c>
    </row>
    <row r="1084" spans="1:18" hidden="1" x14ac:dyDescent="0.25">
      <c r="A1084" s="7">
        <f>anotacoes!D1084</f>
        <v>40720</v>
      </c>
      <c r="B1084" t="str">
        <f>anotacoes!C1084</f>
        <v>WORLD CUP SAO PAULO 2011</v>
      </c>
      <c r="C1084" t="str">
        <f>anotacoes!E1084</f>
        <v>BOTTIEAU</v>
      </c>
      <c r="D1084" t="str">
        <f>anotacoes!F1084</f>
        <v>ATTAF</v>
      </c>
      <c r="E1084" t="s">
        <v>10325</v>
      </c>
      <c r="F1084">
        <f>anotacoes!A1084</f>
        <v>19</v>
      </c>
      <c r="G1084">
        <f>anotacoes!B1084</f>
        <v>30</v>
      </c>
      <c r="H1084" t="str">
        <f>anotacoes!K1084</f>
        <v xml:space="preserve"> 00:05:09,335</v>
      </c>
      <c r="I1084" t="str">
        <f>anotacoes!L1084</f>
        <v xml:space="preserve"> 00:05:16,898</v>
      </c>
      <c r="J1084" t="str">
        <f>IF(L1084="PAUSE",E1084,IF(anotacoes!G1088=conversao_anotacoes!C1084,conversao_anotacoes!C1084,conversao_anotacoes!D1084))</f>
        <v>BOTTIEAU</v>
      </c>
      <c r="K1084" t="str">
        <f t="shared" si="32"/>
        <v>ATTAF</v>
      </c>
      <c r="L1084" t="str">
        <f>UPPER(anotacoes!H1084)</f>
        <v>DISPLACEMENT</v>
      </c>
      <c r="M1084" t="str">
        <f>IF(OR(L1084="ATTACK",L1084="FINTA"),"&lt;TECNICA&gt;",UPPER(anotacoes!I1084))</f>
        <v>2-3 STEP HESITANT RIGHT</v>
      </c>
      <c r="N1084" t="str">
        <f>IF(OR(L1084="ATTACK",L1084="FINTA"),UPPER(anotacoes!I1084),"")</f>
        <v/>
      </c>
      <c r="O1084" s="6" t="str">
        <f>IF(anotacoes!N1084=0,"",anotacoes!N1084)</f>
        <v/>
      </c>
      <c r="P1084" t="str">
        <f>IF(anotacoes!M1084=0,"",UPPER(anotacoes!M1084))</f>
        <v/>
      </c>
      <c r="Q1084" t="str">
        <f t="shared" si="33"/>
        <v>INSERT INTO CONVERSAO_LUTA_ACAO (cd_conversao, id_luta, sequencia, momento_inicio, momento_fim, quem_faz, quem_sofre, acao_tipo, acao, tecnica, direcao, pontuacao) VALUES (1, 19, 30, TRIM(' 00:05:09,335'), TRIM(' 00:05:16,898'), 'BOTTIEAU', 'ATTAF', 'DISPLACEMENT', '2-3 STEP HESITANT RIGHT', NULL, NULL, NULL)</v>
      </c>
      <c r="R1084" t="s">
        <v>10327</v>
      </c>
    </row>
    <row r="1085" spans="1:18" hidden="1" x14ac:dyDescent="0.25">
      <c r="A1085" s="7">
        <f>anotacoes!D1085</f>
        <v>40720</v>
      </c>
      <c r="B1085" t="str">
        <f>anotacoes!C1085</f>
        <v>WORLD CUP SAO PAULO 2011</v>
      </c>
      <c r="C1085" t="str">
        <f>anotacoes!E1085</f>
        <v>BOTTIEAU</v>
      </c>
      <c r="D1085" t="str">
        <f>anotacoes!F1085</f>
        <v>ATTAF</v>
      </c>
      <c r="E1085" t="s">
        <v>10325</v>
      </c>
      <c r="F1085">
        <f>anotacoes!A1085</f>
        <v>19</v>
      </c>
      <c r="G1085">
        <f>anotacoes!B1085</f>
        <v>31</v>
      </c>
      <c r="H1085" t="str">
        <f>anotacoes!K1085</f>
        <v xml:space="preserve"> 00:05:17,059</v>
      </c>
      <c r="I1085" t="str">
        <f>anotacoes!L1085</f>
        <v xml:space="preserve"> 00:05:25,391</v>
      </c>
      <c r="J1085" t="str">
        <f>IF(L1085="PAUSE",E1085,IF(anotacoes!G1089=conversao_anotacoes!C1085,conversao_anotacoes!C1085,conversao_anotacoes!D1085))</f>
        <v>BOTTIEAU</v>
      </c>
      <c r="K1085" t="str">
        <f t="shared" si="32"/>
        <v>ATTAF</v>
      </c>
      <c r="L1085" t="str">
        <f>UPPER(anotacoes!H1085)</f>
        <v>GRIP TIME</v>
      </c>
      <c r="M1085" t="str">
        <f>IF(OR(L1085="ATTACK",L1085="FINTA"),"&lt;TECNICA&gt;",UPPER(anotacoes!I1085))</f>
        <v>LEFT COLLAR</v>
      </c>
      <c r="N1085" t="str">
        <f>IF(OR(L1085="ATTACK",L1085="FINTA"),UPPER(anotacoes!I1085),"")</f>
        <v/>
      </c>
      <c r="O1085" s="6" t="str">
        <f>IF(anotacoes!N1085=0,"",anotacoes!N1085)</f>
        <v/>
      </c>
      <c r="P1085" t="str">
        <f>IF(anotacoes!M1085=0,"",UPPER(anotacoes!M1085))</f>
        <v/>
      </c>
      <c r="Q1085" t="str">
        <f t="shared" si="33"/>
        <v>INSERT INTO CONVERSAO_LUTA_ACAO (cd_conversao, id_luta, sequencia, momento_inicio, momento_fim, quem_faz, quem_sofre, acao_tipo, acao, tecnica, direcao, pontuacao) VALUES (1, 19, 31, TRIM(' 00:05:17,059'), TRIM(' 00:05:25,391'), 'BOTTIEAU', 'ATTAF', 'GRIP TIME', 'LEFT COLLAR', NULL, NULL, NULL)</v>
      </c>
      <c r="R1085" t="s">
        <v>10327</v>
      </c>
    </row>
    <row r="1086" spans="1:18" hidden="1" x14ac:dyDescent="0.25">
      <c r="A1086" s="7">
        <f>anotacoes!D1086</f>
        <v>40720</v>
      </c>
      <c r="B1086" t="str">
        <f>anotacoes!C1086</f>
        <v>WORLD CUP SAO PAULO 2011</v>
      </c>
      <c r="C1086" t="str">
        <f>anotacoes!E1086</f>
        <v>BOTTIEAU</v>
      </c>
      <c r="D1086" t="str">
        <f>anotacoes!F1086</f>
        <v>ATTAF</v>
      </c>
      <c r="E1086" t="s">
        <v>10325</v>
      </c>
      <c r="F1086">
        <f>anotacoes!A1086</f>
        <v>19</v>
      </c>
      <c r="G1086">
        <f>anotacoes!B1086</f>
        <v>32</v>
      </c>
      <c r="H1086" t="str">
        <f>anotacoes!K1086</f>
        <v xml:space="preserve"> 00:05:25,391</v>
      </c>
      <c r="I1086" t="str">
        <f>anotacoes!L1086</f>
        <v xml:space="preserve"> 00:05:25,391</v>
      </c>
      <c r="J1086" t="str">
        <f>IF(L1086="PAUSE",E1086,IF(anotacoes!G1090=conversao_anotacoes!C1086,conversao_anotacoes!C1086,conversao_anotacoes!D1086))</f>
        <v>BOTTIEAU</v>
      </c>
      <c r="K1086" t="str">
        <f t="shared" si="32"/>
        <v>ATTAF</v>
      </c>
      <c r="L1086" t="str">
        <f>UPPER(anotacoes!H1086)</f>
        <v>ATTACK</v>
      </c>
      <c r="M1086" t="str">
        <f>IF(OR(L1086="ATTACK",L1086="FINTA"),"&lt;TECNICA&gt;",UPPER(anotacoes!I1086))</f>
        <v>&lt;TECNICA&gt;</v>
      </c>
      <c r="N1086" t="str">
        <f>IF(OR(L1086="ATTACK",L1086="FINTA"),UPPER(anotacoes!I1086),"")</f>
        <v>OUCHI GARI</v>
      </c>
      <c r="O1086" s="6">
        <f>IF(anotacoes!N1086=0,"",anotacoes!N1086)</f>
        <v>2</v>
      </c>
      <c r="P1086" t="str">
        <f>IF(anotacoes!M1086=0,"",UPPER(anotacoes!M1086))</f>
        <v/>
      </c>
      <c r="Q1086" t="str">
        <f t="shared" si="33"/>
        <v>INSERT INTO CONVERSAO_LUTA_ACAO (cd_conversao, id_luta, sequencia, momento_inicio, momento_fim, quem_faz, quem_sofre, acao_tipo, acao, tecnica, direcao, pontuacao) VALUES (1, 19, 32, TRIM(' 00:05:25,391'), TRIM(' 00:05:25,391'), 'BOTTIEAU', 'ATTAF', 'ATTACK', '&lt;TECNICA&gt;', 'OUCHI GARI', 2, NULL)</v>
      </c>
      <c r="R1086" t="s">
        <v>10327</v>
      </c>
    </row>
    <row r="1087" spans="1:18" hidden="1" x14ac:dyDescent="0.25">
      <c r="A1087" s="7">
        <f>anotacoes!D1087</f>
        <v>40720</v>
      </c>
      <c r="B1087" t="str">
        <f>anotacoes!C1087</f>
        <v>WORLD CUP SAO PAULO 2011</v>
      </c>
      <c r="C1087" t="str">
        <f>anotacoes!E1087</f>
        <v>BOTTIEAU</v>
      </c>
      <c r="D1087" t="str">
        <f>anotacoes!F1087</f>
        <v>ATTAF</v>
      </c>
      <c r="E1087" t="s">
        <v>10325</v>
      </c>
      <c r="F1087">
        <f>anotacoes!A1087</f>
        <v>19</v>
      </c>
      <c r="G1087">
        <f>anotacoes!B1087</f>
        <v>33</v>
      </c>
      <c r="H1087" t="str">
        <f>anotacoes!K1087</f>
        <v xml:space="preserve"> 00:05:25,391</v>
      </c>
      <c r="I1087" t="str">
        <f>anotacoes!L1087</f>
        <v xml:space="preserve"> 00:05:26,608</v>
      </c>
      <c r="J1087" t="str">
        <f>IF(L1087="PAUSE",E1087,IF(anotacoes!G1091=conversao_anotacoes!C1087,conversao_anotacoes!C1087,conversao_anotacoes!D1087))</f>
        <v>BOTTIEAU</v>
      </c>
      <c r="K1087" t="str">
        <f t="shared" si="32"/>
        <v>ATTAF</v>
      </c>
      <c r="L1087" t="str">
        <f>UPPER(anotacoes!H1087)</f>
        <v>ATTACK</v>
      </c>
      <c r="M1087" t="str">
        <f>IF(OR(L1087="ATTACK",L1087="FINTA"),"&lt;TECNICA&gt;",UPPER(anotacoes!I1087))</f>
        <v>&lt;TECNICA&gt;</v>
      </c>
      <c r="N1087" t="str">
        <f>IF(OR(L1087="ATTACK",L1087="FINTA"),UPPER(anotacoes!I1087),"")</f>
        <v>KOUCHI GARI</v>
      </c>
      <c r="O1087" s="6">
        <f>IF(anotacoes!N1087=0,"",anotacoes!N1087)</f>
        <v>7</v>
      </c>
      <c r="P1087" t="str">
        <f>IF(anotacoes!M1087=0,"",UPPER(anotacoes!M1087))</f>
        <v>YUKO</v>
      </c>
      <c r="Q1087" t="str">
        <f t="shared" si="33"/>
        <v>INSERT INTO CONVERSAO_LUTA_ACAO (cd_conversao, id_luta, sequencia, momento_inicio, momento_fim, quem_faz, quem_sofre, acao_tipo, acao, tecnica, direcao, pontuacao) VALUES (1, 19, 33, TRIM(' 00:05:25,391'), TRIM(' 00:05:26,608'), 'BOTTIEAU', 'ATTAF', 'ATTACK', '&lt;TECNICA&gt;', 'KOUCHI GARI', 7, 'YUKO')</v>
      </c>
      <c r="R1087" t="s">
        <v>10327</v>
      </c>
    </row>
    <row r="1088" spans="1:18" hidden="1" x14ac:dyDescent="0.25">
      <c r="A1088" s="7">
        <f>anotacoes!D1088</f>
        <v>40720</v>
      </c>
      <c r="B1088" t="str">
        <f>anotacoes!C1088</f>
        <v>WORLD CUP SAO PAULO 2011</v>
      </c>
      <c r="C1088" t="str">
        <f>anotacoes!E1088</f>
        <v>BOTTIEAU</v>
      </c>
      <c r="D1088" t="str">
        <f>anotacoes!F1088</f>
        <v>ATTAF</v>
      </c>
      <c r="E1088" t="s">
        <v>10325</v>
      </c>
      <c r="F1088">
        <f>anotacoes!A1088</f>
        <v>19</v>
      </c>
      <c r="G1088">
        <f>anotacoes!B1088</f>
        <v>34</v>
      </c>
      <c r="H1088" t="str">
        <f>anotacoes!K1088</f>
        <v xml:space="preserve"> 00:05:26,608</v>
      </c>
      <c r="I1088" t="str">
        <f>anotacoes!L1088</f>
        <v xml:space="preserve"> 00:05:31,335</v>
      </c>
      <c r="J1088" t="str">
        <f>IF(L1088="PAUSE",E1088,IF(anotacoes!G1092=conversao_anotacoes!C1088,conversao_anotacoes!C1088,conversao_anotacoes!D1088))</f>
        <v>BOTTIEAU</v>
      </c>
      <c r="K1088" t="str">
        <f t="shared" si="32"/>
        <v>ATTAF</v>
      </c>
      <c r="L1088" t="str">
        <f>UPPER(anotacoes!H1088)</f>
        <v>GROUNDWORK COMBAT</v>
      </c>
      <c r="M1088" t="str">
        <f>IF(OR(L1088="ATTACK",L1088="FINTA"),"&lt;TECNICA&gt;",UPPER(anotacoes!I1088))</f>
        <v>DEFENSIVE POSITION</v>
      </c>
      <c r="N1088" t="str">
        <f>IF(OR(L1088="ATTACK",L1088="FINTA"),UPPER(anotacoes!I1088),"")</f>
        <v/>
      </c>
      <c r="O1088" s="6" t="str">
        <f>IF(anotacoes!N1088=0,"",anotacoes!N1088)</f>
        <v/>
      </c>
      <c r="P1088" t="str">
        <f>IF(anotacoes!M1088=0,"",UPPER(anotacoes!M1088))</f>
        <v/>
      </c>
      <c r="Q1088" t="str">
        <f t="shared" si="33"/>
        <v>INSERT INTO CONVERSAO_LUTA_ACAO (cd_conversao, id_luta, sequencia, momento_inicio, momento_fim, quem_faz, quem_sofre, acao_tipo, acao, tecnica, direcao, pontuacao) VALUES (1, 19, 34, TRIM(' 00:05:26,608'), TRIM(' 00:05:31,335'), 'BOTTIEAU', 'ATTAF', 'GROUNDWORK COMBAT', 'DEFENSIVE POSITION', NULL, NULL, NULL)</v>
      </c>
      <c r="R1088" t="s">
        <v>10327</v>
      </c>
    </row>
    <row r="1089" spans="1:18" hidden="1" x14ac:dyDescent="0.25">
      <c r="A1089" s="7">
        <f>anotacoes!D1089</f>
        <v>40720</v>
      </c>
      <c r="B1089" t="str">
        <f>anotacoes!C1089</f>
        <v>WORLD CUP SAO PAULO 2011</v>
      </c>
      <c r="C1089" t="str">
        <f>anotacoes!E1089</f>
        <v>BOTTIEAU</v>
      </c>
      <c r="D1089" t="str">
        <f>anotacoes!F1089</f>
        <v>ATTAF</v>
      </c>
      <c r="E1089" t="s">
        <v>10325</v>
      </c>
      <c r="F1089">
        <f>anotacoes!A1089</f>
        <v>19</v>
      </c>
      <c r="G1089">
        <f>anotacoes!B1089</f>
        <v>35</v>
      </c>
      <c r="H1089" t="str">
        <f>anotacoes!K1089</f>
        <v xml:space="preserve"> 00:05:31,518</v>
      </c>
      <c r="I1089" t="str">
        <f>anotacoes!L1089</f>
        <v xml:space="preserve"> 00:05:39,459</v>
      </c>
      <c r="J1089" t="str">
        <f>IF(L1089="PAUSE",E1089,IF(anotacoes!G1093=conversao_anotacoes!C1089,conversao_anotacoes!C1089,conversao_anotacoes!D1089))</f>
        <v>&lt;ARBITRO_DESCONHECIDO&gt;</v>
      </c>
      <c r="K1089" t="str">
        <f t="shared" si="32"/>
        <v/>
      </c>
      <c r="L1089" t="str">
        <f>UPPER(anotacoes!H1089)</f>
        <v>PAUSE</v>
      </c>
      <c r="M1089" t="str">
        <f>IF(OR(L1089="ATTACK",L1089="FINTA"),"&lt;TECNICA&gt;",UPPER(anotacoes!I1089))</f>
        <v>&lt;NAO_CLASSIFICADO&gt;</v>
      </c>
      <c r="N1089" t="str">
        <f>IF(OR(L1089="ATTACK",L1089="FINTA"),UPPER(anotacoes!I1089),"")</f>
        <v/>
      </c>
      <c r="O1089" s="6" t="str">
        <f>IF(anotacoes!N1089=0,"",anotacoes!N1089)</f>
        <v/>
      </c>
      <c r="P1089" t="str">
        <f>IF(anotacoes!M1089=0,"",UPPER(anotacoes!M1089))</f>
        <v/>
      </c>
      <c r="Q1089" t="str">
        <f t="shared" si="33"/>
        <v>INSERT INTO CONVERSAO_LUTA_ACAO (cd_conversao, id_luta, sequencia, momento_inicio, momento_fim, quem_faz, quem_sofre, acao_tipo, acao, tecnica, direcao, pontuacao) VALUES (1, 19, 35, TRIM(' 00:05:31,518'), TRIM(' 00:05:39,459'), '&lt;ARBITRO_DESCONHECIDO&gt;', '', 'PAUSE', '&lt;NAO_CLASSIFICADO&gt;', NULL, NULL, NULL)</v>
      </c>
      <c r="R1089" t="s">
        <v>10327</v>
      </c>
    </row>
    <row r="1090" spans="1:18" hidden="1" x14ac:dyDescent="0.25">
      <c r="A1090" s="7">
        <f>anotacoes!D1090</f>
        <v>40720</v>
      </c>
      <c r="B1090" t="str">
        <f>anotacoes!C1090</f>
        <v>WORLD CUP SAO PAULO 2011</v>
      </c>
      <c r="C1090" t="str">
        <f>anotacoes!E1090</f>
        <v>BOTTIEAU</v>
      </c>
      <c r="D1090" t="str">
        <f>anotacoes!F1090</f>
        <v>ATTAF</v>
      </c>
      <c r="E1090" t="s">
        <v>10325</v>
      </c>
      <c r="F1090">
        <f>anotacoes!A1090</f>
        <v>19</v>
      </c>
      <c r="G1090">
        <f>anotacoes!B1090</f>
        <v>36</v>
      </c>
      <c r="H1090" t="str">
        <f>anotacoes!K1090</f>
        <v xml:space="preserve"> 00:05:39,459</v>
      </c>
      <c r="I1090" t="str">
        <f>anotacoes!L1090</f>
        <v xml:space="preserve"> 00:05:43,992</v>
      </c>
      <c r="J1090" t="str">
        <f>IF(L1090="PAUSE",E1090,IF(anotacoes!G1094=conversao_anotacoes!C1090,conversao_anotacoes!C1090,conversao_anotacoes!D1090))</f>
        <v>BOTTIEAU</v>
      </c>
      <c r="K1090" t="str">
        <f t="shared" si="32"/>
        <v>ATTAF</v>
      </c>
      <c r="L1090" t="str">
        <f>UPPER(anotacoes!H1090)</f>
        <v>DISPLACEMENT</v>
      </c>
      <c r="M1090" t="str">
        <f>IF(OR(L1090="ATTACK",L1090="FINTA"),"&lt;TECNICA&gt;",UPPER(anotacoes!I1090))</f>
        <v>2-3 STEP HESITANT RIGHT</v>
      </c>
      <c r="N1090" t="str">
        <f>IF(OR(L1090="ATTACK",L1090="FINTA"),UPPER(anotacoes!I1090),"")</f>
        <v/>
      </c>
      <c r="O1090" s="6" t="str">
        <f>IF(anotacoes!N1090=0,"",anotacoes!N1090)</f>
        <v/>
      </c>
      <c r="P1090" t="str">
        <f>IF(anotacoes!M1090=0,"",UPPER(anotacoes!M1090))</f>
        <v/>
      </c>
      <c r="Q1090" t="str">
        <f t="shared" si="33"/>
        <v>INSERT INTO CONVERSAO_LUTA_ACAO (cd_conversao, id_luta, sequencia, momento_inicio, momento_fim, quem_faz, quem_sofre, acao_tipo, acao, tecnica, direcao, pontuacao) VALUES (1, 19, 36, TRIM(' 00:05:39,459'), TRIM(' 00:05:43,992'), 'BOTTIEAU', 'ATTAF', 'DISPLACEMENT', '2-3 STEP HESITANT RIGHT', NULL, NULL, NULL)</v>
      </c>
      <c r="R1090" t="s">
        <v>10327</v>
      </c>
    </row>
    <row r="1091" spans="1:18" hidden="1" x14ac:dyDescent="0.25">
      <c r="A1091" s="7">
        <f>anotacoes!D1091</f>
        <v>40720</v>
      </c>
      <c r="B1091" t="str">
        <f>anotacoes!C1091</f>
        <v>WORLD CUP SAO PAULO 2011</v>
      </c>
      <c r="C1091" t="str">
        <f>anotacoes!E1091</f>
        <v>BOTTIEAU</v>
      </c>
      <c r="D1091" t="str">
        <f>anotacoes!F1091</f>
        <v>ATTAF</v>
      </c>
      <c r="E1091" t="s">
        <v>10325</v>
      </c>
      <c r="F1091">
        <f>anotacoes!A1091</f>
        <v>19</v>
      </c>
      <c r="G1091">
        <f>anotacoes!B1091</f>
        <v>37</v>
      </c>
      <c r="H1091" t="str">
        <f>anotacoes!K1091</f>
        <v xml:space="preserve"> 00:05:44,163</v>
      </c>
      <c r="I1091" t="str">
        <f>anotacoes!L1091</f>
        <v xml:space="preserve"> 00:05:46,712</v>
      </c>
      <c r="J1091" t="str">
        <f>IF(L1091="PAUSE",E1091,IF(anotacoes!G1095=conversao_anotacoes!C1091,conversao_anotacoes!C1091,conversao_anotacoes!D1091))</f>
        <v>BOTTIEAU</v>
      </c>
      <c r="K1091" t="str">
        <f t="shared" ref="K1091:K1154" si="34">IF(J1091=E1091,"",IF(J1091=C1091,D1091,C1091))</f>
        <v>ATTAF</v>
      </c>
      <c r="L1091" t="str">
        <f>UPPER(anotacoes!H1091)</f>
        <v>GRIP TIME</v>
      </c>
      <c r="M1091" t="str">
        <f>IF(OR(L1091="ATTACK",L1091="FINTA"),"&lt;TECNICA&gt;",UPPER(anotacoes!I1091))</f>
        <v>RIGHT COLLAR</v>
      </c>
      <c r="N1091" t="str">
        <f>IF(OR(L1091="ATTACK",L1091="FINTA"),UPPER(anotacoes!I1091),"")</f>
        <v/>
      </c>
      <c r="O1091" s="6" t="str">
        <f>IF(anotacoes!N1091=0,"",anotacoes!N1091)</f>
        <v/>
      </c>
      <c r="P1091" t="str">
        <f>IF(anotacoes!M1091=0,"",UPPER(anotacoes!M1091))</f>
        <v/>
      </c>
      <c r="Q1091" t="str">
        <f t="shared" ref="Q1091:Q1154" si="35">CONCATENATE("INSERT INTO CONVERSAO_LUTA_ACAO (cd_conversao, id_luta, sequencia, momento_inicio, momento_fim, quem_faz, quem_sofre, acao_tipo, acao, tecnica, direcao, pontuacao) VALUES (1, ",F1091,", ",G1091,", ","TRIM('",H1091,"')",", ","TRIM('",I1091,"')",", ","'",J1091,"'",", ","'",K1091,"'",", ","'",L1091,"'",", ","'",M1091,"'",", ",IF(N1091="","NULL",CONCATENATE("'",N1091,"'")),", ",IF(O1091="","NULL",O1091),", ",IF(P1091="","NULL",CONCATENATE("'",P1091,"'")),")")</f>
        <v>INSERT INTO CONVERSAO_LUTA_ACAO (cd_conversao, id_luta, sequencia, momento_inicio, momento_fim, quem_faz, quem_sofre, acao_tipo, acao, tecnica, direcao, pontuacao) VALUES (1, 19, 37, TRIM(' 00:05:44,163'), TRIM(' 00:05:46,712'), 'BOTTIEAU', 'ATTAF', 'GRIP TIME', 'RIGHT COLLAR', NULL, NULL, NULL)</v>
      </c>
      <c r="R1091" t="s">
        <v>10327</v>
      </c>
    </row>
    <row r="1092" spans="1:18" hidden="1" x14ac:dyDescent="0.25">
      <c r="A1092" s="7">
        <f>anotacoes!D1092</f>
        <v>40720</v>
      </c>
      <c r="B1092" t="str">
        <f>anotacoes!C1092</f>
        <v>WORLD CUP SAO PAULO 2011</v>
      </c>
      <c r="C1092" t="str">
        <f>anotacoes!E1092</f>
        <v>BOTTIEAU</v>
      </c>
      <c r="D1092" t="str">
        <f>anotacoes!F1092</f>
        <v>ATTAF</v>
      </c>
      <c r="E1092" t="s">
        <v>10325</v>
      </c>
      <c r="F1092">
        <f>anotacoes!A1092</f>
        <v>19</v>
      </c>
      <c r="G1092">
        <f>anotacoes!B1092</f>
        <v>38</v>
      </c>
      <c r="H1092" t="str">
        <f>anotacoes!K1092</f>
        <v xml:space="preserve"> 00:05:46,712</v>
      </c>
      <c r="I1092" t="str">
        <f>anotacoes!L1092</f>
        <v xml:space="preserve"> 00:05:46,712</v>
      </c>
      <c r="J1092" t="str">
        <f>IF(L1092="PAUSE",E1092,IF(anotacoes!G1096=conversao_anotacoes!C1092,conversao_anotacoes!C1092,conversao_anotacoes!D1092))</f>
        <v>BOTTIEAU</v>
      </c>
      <c r="K1092" t="str">
        <f t="shared" si="34"/>
        <v>ATTAF</v>
      </c>
      <c r="L1092" t="str">
        <f>UPPER(anotacoes!H1092)</f>
        <v>ATTACK</v>
      </c>
      <c r="M1092" t="str">
        <f>IF(OR(L1092="ATTACK",L1092="FINTA"),"&lt;TECNICA&gt;",UPPER(anotacoes!I1092))</f>
        <v>&lt;TECNICA&gt;</v>
      </c>
      <c r="N1092" t="str">
        <f>IF(OR(L1092="ATTACK",L1092="FINTA"),UPPER(anotacoes!I1092),"")</f>
        <v>IPPON SEOINAGE</v>
      </c>
      <c r="O1092" s="6">
        <f>IF(anotacoes!N1092=0,"",anotacoes!N1092)</f>
        <v>6</v>
      </c>
      <c r="P1092" t="str">
        <f>IF(anotacoes!M1092=0,"",UPPER(anotacoes!M1092))</f>
        <v/>
      </c>
      <c r="Q1092" t="str">
        <f t="shared" si="35"/>
        <v>INSERT INTO CONVERSAO_LUTA_ACAO (cd_conversao, id_luta, sequencia, momento_inicio, momento_fim, quem_faz, quem_sofre, acao_tipo, acao, tecnica, direcao, pontuacao) VALUES (1, 19, 38, TRIM(' 00:05:46,712'), TRIM(' 00:05:46,712'), 'BOTTIEAU', 'ATTAF', 'ATTACK', '&lt;TECNICA&gt;', 'IPPON SEOINAGE', 6, NULL)</v>
      </c>
      <c r="R1092" t="s">
        <v>10327</v>
      </c>
    </row>
    <row r="1093" spans="1:18" hidden="1" x14ac:dyDescent="0.25">
      <c r="A1093" s="7">
        <f>anotacoes!D1093</f>
        <v>40720</v>
      </c>
      <c r="B1093" t="str">
        <f>anotacoes!C1093</f>
        <v>WORLD CUP SAO PAULO 2011</v>
      </c>
      <c r="C1093" t="str">
        <f>anotacoes!E1093</f>
        <v>BOTTIEAU</v>
      </c>
      <c r="D1093" t="str">
        <f>anotacoes!F1093</f>
        <v>ATTAF</v>
      </c>
      <c r="E1093" t="s">
        <v>10325</v>
      </c>
      <c r="F1093">
        <f>anotacoes!A1093</f>
        <v>19</v>
      </c>
      <c r="G1093">
        <f>anotacoes!B1093</f>
        <v>39</v>
      </c>
      <c r="H1093" t="str">
        <f>anotacoes!K1093</f>
        <v xml:space="preserve"> 00:05:46,712</v>
      </c>
      <c r="I1093" t="str">
        <f>anotacoes!L1093</f>
        <v xml:space="preserve"> 00:05:56,800</v>
      </c>
      <c r="J1093" t="str">
        <f>IF(L1093="PAUSE",E1093,IF(anotacoes!G1097=conversao_anotacoes!C1093,conversao_anotacoes!C1093,conversao_anotacoes!D1093))</f>
        <v>BOTTIEAU</v>
      </c>
      <c r="K1093" t="str">
        <f t="shared" si="34"/>
        <v>ATTAF</v>
      </c>
      <c r="L1093" t="str">
        <f>UPPER(anotacoes!H1093)</f>
        <v>GROUNDWORK COMBAT</v>
      </c>
      <c r="M1093" t="str">
        <f>IF(OR(L1093="ATTACK",L1093="FINTA"),"&lt;TECNICA&gt;",UPPER(anotacoes!I1093))</f>
        <v>DEFENSIVE POSITION</v>
      </c>
      <c r="N1093" t="str">
        <f>IF(OR(L1093="ATTACK",L1093="FINTA"),UPPER(anotacoes!I1093),"")</f>
        <v/>
      </c>
      <c r="O1093" s="6" t="str">
        <f>IF(anotacoes!N1093=0,"",anotacoes!N1093)</f>
        <v/>
      </c>
      <c r="P1093" t="str">
        <f>IF(anotacoes!M1093=0,"",UPPER(anotacoes!M1093))</f>
        <v/>
      </c>
      <c r="Q1093" t="str">
        <f t="shared" si="35"/>
        <v>INSERT INTO CONVERSAO_LUTA_ACAO (cd_conversao, id_luta, sequencia, momento_inicio, momento_fim, quem_faz, quem_sofre, acao_tipo, acao, tecnica, direcao, pontuacao) VALUES (1, 19, 39, TRIM(' 00:05:46,712'), TRIM(' 00:05:56,800'), 'BOTTIEAU', 'ATTAF', 'GROUNDWORK COMBAT', 'DEFENSIVE POSITION', NULL, NULL, NULL)</v>
      </c>
      <c r="R1093" t="s">
        <v>10327</v>
      </c>
    </row>
    <row r="1094" spans="1:18" hidden="1" x14ac:dyDescent="0.25">
      <c r="A1094" s="7">
        <f>anotacoes!D1094</f>
        <v>40720</v>
      </c>
      <c r="B1094" t="str">
        <f>anotacoes!C1094</f>
        <v>WORLD CUP SAO PAULO 2011</v>
      </c>
      <c r="C1094" t="str">
        <f>anotacoes!E1094</f>
        <v>BOTTIEAU</v>
      </c>
      <c r="D1094" t="str">
        <f>anotacoes!F1094</f>
        <v>ATTAF</v>
      </c>
      <c r="E1094" t="s">
        <v>10325</v>
      </c>
      <c r="F1094">
        <f>anotacoes!A1094</f>
        <v>19</v>
      </c>
      <c r="G1094">
        <f>anotacoes!B1094</f>
        <v>40</v>
      </c>
      <c r="H1094" t="str">
        <f>anotacoes!K1094</f>
        <v xml:space="preserve"> 00:05:57,021</v>
      </c>
      <c r="I1094" t="str">
        <f>anotacoes!L1094</f>
        <v xml:space="preserve"> 00:06:44,994</v>
      </c>
      <c r="J1094" t="str">
        <f>IF(L1094="PAUSE",E1094,IF(anotacoes!G1098=conversao_anotacoes!C1094,conversao_anotacoes!C1094,conversao_anotacoes!D1094))</f>
        <v>&lt;ARBITRO_DESCONHECIDO&gt;</v>
      </c>
      <c r="K1094" t="str">
        <f t="shared" si="34"/>
        <v/>
      </c>
      <c r="L1094" t="str">
        <f>UPPER(anotacoes!H1094)</f>
        <v>PAUSE</v>
      </c>
      <c r="M1094" t="str">
        <f>IF(OR(L1094="ATTACK",L1094="FINTA"),"&lt;TECNICA&gt;",UPPER(anotacoes!I1094))</f>
        <v>&lt;NAO_CLASSIFICADO&gt;</v>
      </c>
      <c r="N1094" t="str">
        <f>IF(OR(L1094="ATTACK",L1094="FINTA"),UPPER(anotacoes!I1094),"")</f>
        <v/>
      </c>
      <c r="O1094" s="6" t="str">
        <f>IF(anotacoes!N1094=0,"",anotacoes!N1094)</f>
        <v/>
      </c>
      <c r="P1094" t="str">
        <f>IF(anotacoes!M1094=0,"",UPPER(anotacoes!M1094))</f>
        <v/>
      </c>
      <c r="Q1094" t="str">
        <f t="shared" si="35"/>
        <v>INSERT INTO CONVERSAO_LUTA_ACAO (cd_conversao, id_luta, sequencia, momento_inicio, momento_fim, quem_faz, quem_sofre, acao_tipo, acao, tecnica, direcao, pontuacao) VALUES (1, 19, 40, TRIM(' 00:05:57,021'), TRIM(' 00:06:44,994'), '&lt;ARBITRO_DESCONHECIDO&gt;', '', 'PAUSE', '&lt;NAO_CLASSIFICADO&gt;', NULL, NULL, NULL)</v>
      </c>
      <c r="R1094" t="s">
        <v>10327</v>
      </c>
    </row>
    <row r="1095" spans="1:18" hidden="1" x14ac:dyDescent="0.25">
      <c r="A1095" s="7">
        <f>anotacoes!D1095</f>
        <v>40720</v>
      </c>
      <c r="B1095" t="str">
        <f>anotacoes!C1095</f>
        <v>WORLD CUP SAO PAULO 2011</v>
      </c>
      <c r="C1095" t="str">
        <f>anotacoes!E1095</f>
        <v>BOTTIEAU</v>
      </c>
      <c r="D1095" t="str">
        <f>anotacoes!F1095</f>
        <v>ATTAF</v>
      </c>
      <c r="E1095" t="s">
        <v>10325</v>
      </c>
      <c r="F1095">
        <f>anotacoes!A1095</f>
        <v>19</v>
      </c>
      <c r="G1095">
        <f>anotacoes!B1095</f>
        <v>41</v>
      </c>
      <c r="H1095" t="str">
        <f>anotacoes!K1095</f>
        <v xml:space="preserve"> 00:06:44,994</v>
      </c>
      <c r="I1095" t="str">
        <f>anotacoes!L1095</f>
        <v xml:space="preserve"> 00:06:47,952</v>
      </c>
      <c r="J1095" t="str">
        <f>IF(L1095="PAUSE",E1095,IF(anotacoes!G1099=conversao_anotacoes!C1095,conversao_anotacoes!C1095,conversao_anotacoes!D1095))</f>
        <v>BOTTIEAU</v>
      </c>
      <c r="K1095" t="str">
        <f t="shared" si="34"/>
        <v>ATTAF</v>
      </c>
      <c r="L1095" t="str">
        <f>UPPER(anotacoes!H1095)</f>
        <v>DISPLACEMENT</v>
      </c>
      <c r="M1095" t="str">
        <f>IF(OR(L1095="ATTACK",L1095="FINTA"),"&lt;TECNICA&gt;",UPPER(anotacoes!I1095))</f>
        <v>2-3 STEP HESITANT RIGHT</v>
      </c>
      <c r="N1095" t="str">
        <f>IF(OR(L1095="ATTACK",L1095="FINTA"),UPPER(anotacoes!I1095),"")</f>
        <v/>
      </c>
      <c r="O1095" s="6" t="str">
        <f>IF(anotacoes!N1095=0,"",anotacoes!N1095)</f>
        <v/>
      </c>
      <c r="P1095" t="str">
        <f>IF(anotacoes!M1095=0,"",UPPER(anotacoes!M1095))</f>
        <v/>
      </c>
      <c r="Q1095" t="str">
        <f t="shared" si="35"/>
        <v>INSERT INTO CONVERSAO_LUTA_ACAO (cd_conversao, id_luta, sequencia, momento_inicio, momento_fim, quem_faz, quem_sofre, acao_tipo, acao, tecnica, direcao, pontuacao) VALUES (1, 19, 41, TRIM(' 00:06:44,994'), TRIM(' 00:06:47,952'), 'BOTTIEAU', 'ATTAF', 'DISPLACEMENT', '2-3 STEP HESITANT RIGHT', NULL, NULL, NULL)</v>
      </c>
      <c r="R1095" t="s">
        <v>10327</v>
      </c>
    </row>
    <row r="1096" spans="1:18" hidden="1" x14ac:dyDescent="0.25">
      <c r="A1096" s="7">
        <f>anotacoes!D1096</f>
        <v>40720</v>
      </c>
      <c r="B1096" t="str">
        <f>anotacoes!C1096</f>
        <v>WORLD CUP SAO PAULO 2011</v>
      </c>
      <c r="C1096" t="str">
        <f>anotacoes!E1096</f>
        <v>BOTTIEAU</v>
      </c>
      <c r="D1096" t="str">
        <f>anotacoes!F1096</f>
        <v>ATTAF</v>
      </c>
      <c r="E1096" t="s">
        <v>10325</v>
      </c>
      <c r="F1096">
        <f>anotacoes!A1096</f>
        <v>19</v>
      </c>
      <c r="G1096">
        <f>anotacoes!B1096</f>
        <v>42</v>
      </c>
      <c r="H1096" t="str">
        <f>anotacoes!K1096</f>
        <v xml:space="preserve"> 00:06:48,109</v>
      </c>
      <c r="I1096" t="str">
        <f>anotacoes!L1096</f>
        <v xml:space="preserve"> 00:06:52,443</v>
      </c>
      <c r="J1096" t="str">
        <f>IF(L1096="PAUSE",E1096,IF(anotacoes!G1100=conversao_anotacoes!C1096,conversao_anotacoes!C1096,conversao_anotacoes!D1096))</f>
        <v>BOTTIEAU</v>
      </c>
      <c r="K1096" t="str">
        <f t="shared" si="34"/>
        <v>ATTAF</v>
      </c>
      <c r="L1096" t="str">
        <f>UPPER(anotacoes!H1096)</f>
        <v>DISPLACEMENT</v>
      </c>
      <c r="M1096" t="str">
        <f>IF(OR(L1096="ATTACK",L1096="FINTA"),"&lt;TECNICA&gt;",UPPER(anotacoes!I1096))</f>
        <v>TRY TO GRIP WITH CONTACT</v>
      </c>
      <c r="N1096" t="str">
        <f>IF(OR(L1096="ATTACK",L1096="FINTA"),UPPER(anotacoes!I1096),"")</f>
        <v/>
      </c>
      <c r="O1096" s="6" t="str">
        <f>IF(anotacoes!N1096=0,"",anotacoes!N1096)</f>
        <v/>
      </c>
      <c r="P1096" t="str">
        <f>IF(anotacoes!M1096=0,"",UPPER(anotacoes!M1096))</f>
        <v/>
      </c>
      <c r="Q1096" t="str">
        <f t="shared" si="35"/>
        <v>INSERT INTO CONVERSAO_LUTA_ACAO (cd_conversao, id_luta, sequencia, momento_inicio, momento_fim, quem_faz, quem_sofre, acao_tipo, acao, tecnica, direcao, pontuacao) VALUES (1, 19, 42, TRIM(' 00:06:48,109'), TRIM(' 00:06:52,443'), 'BOTTIEAU', 'ATTAF', 'DISPLACEMENT', 'TRY TO GRIP WITH CONTACT', NULL, NULL, NULL)</v>
      </c>
      <c r="R1096" t="s">
        <v>10327</v>
      </c>
    </row>
    <row r="1097" spans="1:18" hidden="1" x14ac:dyDescent="0.25">
      <c r="A1097" s="7">
        <f>anotacoes!D1097</f>
        <v>40720</v>
      </c>
      <c r="B1097" t="str">
        <f>anotacoes!C1097</f>
        <v>WORLD CUP SAO PAULO 2011</v>
      </c>
      <c r="C1097" t="str">
        <f>anotacoes!E1097</f>
        <v>BOTTIEAU</v>
      </c>
      <c r="D1097" t="str">
        <f>anotacoes!F1097</f>
        <v>ATTAF</v>
      </c>
      <c r="E1097" t="s">
        <v>10325</v>
      </c>
      <c r="F1097">
        <f>anotacoes!A1097</f>
        <v>19</v>
      </c>
      <c r="G1097">
        <f>anotacoes!B1097</f>
        <v>43</v>
      </c>
      <c r="H1097" t="str">
        <f>anotacoes!K1097</f>
        <v xml:space="preserve"> 00:06:52,616</v>
      </c>
      <c r="I1097" t="str">
        <f>anotacoes!L1097</f>
        <v xml:space="preserve"> 00:06:56,466</v>
      </c>
      <c r="J1097" t="str">
        <f>IF(L1097="PAUSE",E1097,IF(anotacoes!G1101=conversao_anotacoes!C1097,conversao_anotacoes!C1097,conversao_anotacoes!D1097))</f>
        <v>BOTTIEAU</v>
      </c>
      <c r="K1097" t="str">
        <f t="shared" si="34"/>
        <v>ATTAF</v>
      </c>
      <c r="L1097" t="str">
        <f>UPPER(anotacoes!H1097)</f>
        <v>GRIP TIME</v>
      </c>
      <c r="M1097" t="str">
        <f>IF(OR(L1097="ATTACK",L1097="FINTA"),"&lt;TECNICA&gt;",UPPER(anotacoes!I1097))</f>
        <v>LEFT COLLAR RIGHT SLEEVE</v>
      </c>
      <c r="N1097" t="str">
        <f>IF(OR(L1097="ATTACK",L1097="FINTA"),UPPER(anotacoes!I1097),"")</f>
        <v/>
      </c>
      <c r="O1097" s="6" t="str">
        <f>IF(anotacoes!N1097=0,"",anotacoes!N1097)</f>
        <v/>
      </c>
      <c r="P1097" t="str">
        <f>IF(anotacoes!M1097=0,"",UPPER(anotacoes!M1097))</f>
        <v/>
      </c>
      <c r="Q1097" t="str">
        <f t="shared" si="35"/>
        <v>INSERT INTO CONVERSAO_LUTA_ACAO (cd_conversao, id_luta, sequencia, momento_inicio, momento_fim, quem_faz, quem_sofre, acao_tipo, acao, tecnica, direcao, pontuacao) VALUES (1, 19, 43, TRIM(' 00:06:52,616'), TRIM(' 00:06:56,466'), 'BOTTIEAU', 'ATTAF', 'GRIP TIME', 'LEFT COLLAR RIGHT SLEEVE', NULL, NULL, NULL)</v>
      </c>
      <c r="R1097" t="s">
        <v>10327</v>
      </c>
    </row>
    <row r="1098" spans="1:18" hidden="1" x14ac:dyDescent="0.25">
      <c r="A1098" s="7">
        <f>anotacoes!D1098</f>
        <v>40720</v>
      </c>
      <c r="B1098" t="str">
        <f>anotacoes!C1098</f>
        <v>WORLD CUP SAO PAULO 2011</v>
      </c>
      <c r="C1098" t="str">
        <f>anotacoes!E1098</f>
        <v>BOTTIEAU</v>
      </c>
      <c r="D1098" t="str">
        <f>anotacoes!F1098</f>
        <v>ATTAF</v>
      </c>
      <c r="E1098" t="s">
        <v>10325</v>
      </c>
      <c r="F1098">
        <f>anotacoes!A1098</f>
        <v>19</v>
      </c>
      <c r="G1098">
        <f>anotacoes!B1098</f>
        <v>44</v>
      </c>
      <c r="H1098" t="str">
        <f>anotacoes!K1098</f>
        <v xml:space="preserve"> 00:06:56,466</v>
      </c>
      <c r="I1098" t="str">
        <f>anotacoes!L1098</f>
        <v xml:space="preserve"> 00:06:56,466</v>
      </c>
      <c r="J1098" t="str">
        <f>IF(L1098="PAUSE",E1098,IF(anotacoes!G1102=conversao_anotacoes!C1098,conversao_anotacoes!C1098,conversao_anotacoes!D1098))</f>
        <v>BOTTIEAU</v>
      </c>
      <c r="K1098" t="str">
        <f t="shared" si="34"/>
        <v>ATTAF</v>
      </c>
      <c r="L1098" t="str">
        <f>UPPER(anotacoes!H1098)</f>
        <v>ATTACK</v>
      </c>
      <c r="M1098" t="str">
        <f>IF(OR(L1098="ATTACK",L1098="FINTA"),"&lt;TECNICA&gt;",UPPER(anotacoes!I1098))</f>
        <v>&lt;TECNICA&gt;</v>
      </c>
      <c r="N1098" t="str">
        <f>IF(OR(L1098="ATTACK",L1098="FINTA"),UPPER(anotacoes!I1098),"")</f>
        <v>KOUCHI GARI</v>
      </c>
      <c r="O1098" s="6">
        <f>IF(anotacoes!N1098=0,"",anotacoes!N1098)</f>
        <v>7</v>
      </c>
      <c r="P1098" t="str">
        <f>IF(anotacoes!M1098=0,"",UPPER(anotacoes!M1098))</f>
        <v/>
      </c>
      <c r="Q1098" t="str">
        <f t="shared" si="35"/>
        <v>INSERT INTO CONVERSAO_LUTA_ACAO (cd_conversao, id_luta, sequencia, momento_inicio, momento_fim, quem_faz, quem_sofre, acao_tipo, acao, tecnica, direcao, pontuacao) VALUES (1, 19, 44, TRIM(' 00:06:56,466'), TRIM(' 00:06:56,466'), 'BOTTIEAU', 'ATTAF', 'ATTACK', '&lt;TECNICA&gt;', 'KOUCHI GARI', 7, NULL)</v>
      </c>
      <c r="R1098" t="s">
        <v>10327</v>
      </c>
    </row>
    <row r="1099" spans="1:18" hidden="1" x14ac:dyDescent="0.25">
      <c r="A1099" s="7">
        <f>anotacoes!D1099</f>
        <v>40720</v>
      </c>
      <c r="B1099" t="str">
        <f>anotacoes!C1099</f>
        <v>WORLD CUP SAO PAULO 2011</v>
      </c>
      <c r="C1099" t="str">
        <f>anotacoes!E1099</f>
        <v>BOTTIEAU</v>
      </c>
      <c r="D1099" t="str">
        <f>anotacoes!F1099</f>
        <v>ATTAF</v>
      </c>
      <c r="E1099" t="s">
        <v>10325</v>
      </c>
      <c r="F1099">
        <f>anotacoes!A1099</f>
        <v>19</v>
      </c>
      <c r="G1099">
        <f>anotacoes!B1099</f>
        <v>45</v>
      </c>
      <c r="H1099" t="str">
        <f>anotacoes!K1099</f>
        <v xml:space="preserve"> 00:06:56,466</v>
      </c>
      <c r="I1099" t="str">
        <f>anotacoes!L1099</f>
        <v xml:space="preserve"> 00:07:01,575</v>
      </c>
      <c r="J1099" t="str">
        <f>IF(L1099="PAUSE",E1099,IF(anotacoes!G1103=conversao_anotacoes!C1099,conversao_anotacoes!C1099,conversao_anotacoes!D1099))</f>
        <v>BOTTIEAU</v>
      </c>
      <c r="K1099" t="str">
        <f t="shared" si="34"/>
        <v>ATTAF</v>
      </c>
      <c r="L1099" t="str">
        <f>UPPER(anotacoes!H1099)</f>
        <v>GRIP TIME</v>
      </c>
      <c r="M1099" t="str">
        <f>IF(OR(L1099="ATTACK",L1099="FINTA"),"&lt;TECNICA&gt;",UPPER(anotacoes!I1099))</f>
        <v>LEFT COLLAR RIGHT SLEEVE</v>
      </c>
      <c r="N1099" t="str">
        <f>IF(OR(L1099="ATTACK",L1099="FINTA"),UPPER(anotacoes!I1099),"")</f>
        <v/>
      </c>
      <c r="O1099" s="6" t="str">
        <f>IF(anotacoes!N1099=0,"",anotacoes!N1099)</f>
        <v/>
      </c>
      <c r="P1099" t="str">
        <f>IF(anotacoes!M1099=0,"",UPPER(anotacoes!M1099))</f>
        <v/>
      </c>
      <c r="Q1099" t="str">
        <f t="shared" si="35"/>
        <v>INSERT INTO CONVERSAO_LUTA_ACAO (cd_conversao, id_luta, sequencia, momento_inicio, momento_fim, quem_faz, quem_sofre, acao_tipo, acao, tecnica, direcao, pontuacao) VALUES (1, 19, 45, TRIM(' 00:06:56,466'), TRIM(' 00:07:01,575'), 'BOTTIEAU', 'ATTAF', 'GRIP TIME', 'LEFT COLLAR RIGHT SLEEVE', NULL, NULL, NULL)</v>
      </c>
      <c r="R1099" t="s">
        <v>10327</v>
      </c>
    </row>
    <row r="1100" spans="1:18" hidden="1" x14ac:dyDescent="0.25">
      <c r="A1100" s="7">
        <f>anotacoes!D1100</f>
        <v>40720</v>
      </c>
      <c r="B1100" t="str">
        <f>anotacoes!C1100</f>
        <v>WORLD CUP SAO PAULO 2011</v>
      </c>
      <c r="C1100" t="str">
        <f>anotacoes!E1100</f>
        <v>BOTTIEAU</v>
      </c>
      <c r="D1100" t="str">
        <f>anotacoes!F1100</f>
        <v>ATTAF</v>
      </c>
      <c r="E1100" t="s">
        <v>10325</v>
      </c>
      <c r="F1100">
        <f>anotacoes!A1100</f>
        <v>19</v>
      </c>
      <c r="G1100">
        <f>anotacoes!B1100</f>
        <v>46</v>
      </c>
      <c r="H1100" t="str">
        <f>anotacoes!K1100</f>
        <v xml:space="preserve"> 00:07:01,575</v>
      </c>
      <c r="I1100" t="str">
        <f>anotacoes!L1100</f>
        <v xml:space="preserve"> 00:07:13,639</v>
      </c>
      <c r="J1100" t="str">
        <f>IF(L1100="PAUSE",E1100,IF(anotacoes!G1104=conversao_anotacoes!C1100,conversao_anotacoes!C1100,conversao_anotacoes!D1100))</f>
        <v>&lt;ARBITRO_DESCONHECIDO&gt;</v>
      </c>
      <c r="K1100" t="str">
        <f t="shared" si="34"/>
        <v/>
      </c>
      <c r="L1100" t="str">
        <f>UPPER(anotacoes!H1100)</f>
        <v>PAUSE</v>
      </c>
      <c r="M1100" t="str">
        <f>IF(OR(L1100="ATTACK",L1100="FINTA"),"&lt;TECNICA&gt;",UPPER(anotacoes!I1100))</f>
        <v>SCORE WITH SHIDO</v>
      </c>
      <c r="N1100" t="str">
        <f>IF(OR(L1100="ATTACK",L1100="FINTA"),UPPER(anotacoes!I1100),"")</f>
        <v/>
      </c>
      <c r="O1100" s="6" t="str">
        <f>IF(anotacoes!N1100=0,"",anotacoes!N1100)</f>
        <v/>
      </c>
      <c r="P1100" t="str">
        <f>IF(anotacoes!M1100=0,"",UPPER(anotacoes!M1100))</f>
        <v/>
      </c>
      <c r="Q1100" t="str">
        <f t="shared" si="35"/>
        <v>INSERT INTO CONVERSAO_LUTA_ACAO (cd_conversao, id_luta, sequencia, momento_inicio, momento_fim, quem_faz, quem_sofre, acao_tipo, acao, tecnica, direcao, pontuacao) VALUES (1, 19, 46, TRIM(' 00:07:01,575'), TRIM(' 00:07:13,639'), '&lt;ARBITRO_DESCONHECIDO&gt;', '', 'PAUSE', 'SCORE WITH SHIDO', NULL, NULL, NULL)</v>
      </c>
      <c r="R1100" t="s">
        <v>10327</v>
      </c>
    </row>
    <row r="1101" spans="1:18" hidden="1" x14ac:dyDescent="0.25">
      <c r="A1101" s="7">
        <f>anotacoes!D1101</f>
        <v>40720</v>
      </c>
      <c r="B1101" t="str">
        <f>anotacoes!C1101</f>
        <v>WORLD CUP SAO PAULO 2011</v>
      </c>
      <c r="C1101" t="str">
        <f>anotacoes!E1101</f>
        <v>BOTTIEAU</v>
      </c>
      <c r="D1101" t="str">
        <f>anotacoes!F1101</f>
        <v>ATTAF</v>
      </c>
      <c r="E1101" t="s">
        <v>10325</v>
      </c>
      <c r="F1101">
        <f>anotacoes!A1101</f>
        <v>19</v>
      </c>
      <c r="G1101">
        <f>anotacoes!B1101</f>
        <v>47</v>
      </c>
      <c r="H1101" t="str">
        <f>anotacoes!K1101</f>
        <v xml:space="preserve"> 00:07:13,639</v>
      </c>
      <c r="I1101" t="str">
        <f>anotacoes!L1101</f>
        <v xml:space="preserve"> 00:07:17,023</v>
      </c>
      <c r="J1101" t="str">
        <f>IF(L1101="PAUSE",E1101,IF(anotacoes!G1105=conversao_anotacoes!C1101,conversao_anotacoes!C1101,conversao_anotacoes!D1101))</f>
        <v>BOTTIEAU</v>
      </c>
      <c r="K1101" t="str">
        <f t="shared" si="34"/>
        <v>ATTAF</v>
      </c>
      <c r="L1101" t="str">
        <f>UPPER(anotacoes!H1101)</f>
        <v>DISPLACEMENT</v>
      </c>
      <c r="M1101" t="str">
        <f>IF(OR(L1101="ATTACK",L1101="FINTA"),"&lt;TECNICA&gt;",UPPER(anotacoes!I1101))</f>
        <v>2-3 STEP HESITANT RIGHT</v>
      </c>
      <c r="N1101" t="str">
        <f>IF(OR(L1101="ATTACK",L1101="FINTA"),UPPER(anotacoes!I1101),"")</f>
        <v/>
      </c>
      <c r="O1101" s="6" t="str">
        <f>IF(anotacoes!N1101=0,"",anotacoes!N1101)</f>
        <v/>
      </c>
      <c r="P1101" t="str">
        <f>IF(anotacoes!M1101=0,"",UPPER(anotacoes!M1101))</f>
        <v/>
      </c>
      <c r="Q1101" t="str">
        <f t="shared" si="35"/>
        <v>INSERT INTO CONVERSAO_LUTA_ACAO (cd_conversao, id_luta, sequencia, momento_inicio, momento_fim, quem_faz, quem_sofre, acao_tipo, acao, tecnica, direcao, pontuacao) VALUES (1, 19, 47, TRIM(' 00:07:13,639'), TRIM(' 00:07:17,023'), 'BOTTIEAU', 'ATTAF', 'DISPLACEMENT', '2-3 STEP HESITANT RIGHT', NULL, NULL, NULL)</v>
      </c>
      <c r="R1101" t="s">
        <v>10327</v>
      </c>
    </row>
    <row r="1102" spans="1:18" hidden="1" x14ac:dyDescent="0.25">
      <c r="A1102" s="7">
        <f>anotacoes!D1102</f>
        <v>40720</v>
      </c>
      <c r="B1102" t="str">
        <f>anotacoes!C1102</f>
        <v>WORLD CUP SAO PAULO 2011</v>
      </c>
      <c r="C1102" t="str">
        <f>anotacoes!E1102</f>
        <v>BOTTIEAU</v>
      </c>
      <c r="D1102" t="str">
        <f>anotacoes!F1102</f>
        <v>ATTAF</v>
      </c>
      <c r="E1102" t="s">
        <v>10325</v>
      </c>
      <c r="F1102">
        <f>anotacoes!A1102</f>
        <v>19</v>
      </c>
      <c r="G1102">
        <f>anotacoes!B1102</f>
        <v>48</v>
      </c>
      <c r="H1102" t="str">
        <f>anotacoes!K1102</f>
        <v xml:space="preserve"> 00:07:17,180</v>
      </c>
      <c r="I1102" t="str">
        <f>anotacoes!L1102</f>
        <v xml:space="preserve"> 00:07:20,974</v>
      </c>
      <c r="J1102" t="str">
        <f>IF(L1102="PAUSE",E1102,IF(anotacoes!G1106=conversao_anotacoes!C1102,conversao_anotacoes!C1102,conversao_anotacoes!D1102))</f>
        <v>BOTTIEAU</v>
      </c>
      <c r="K1102" t="str">
        <f t="shared" si="34"/>
        <v>ATTAF</v>
      </c>
      <c r="L1102" t="str">
        <f>UPPER(anotacoes!H1102)</f>
        <v>DISPLACEMENT</v>
      </c>
      <c r="M1102" t="str">
        <f>IF(OR(L1102="ATTACK",L1102="FINTA"),"&lt;TECNICA&gt;",UPPER(anotacoes!I1102))</f>
        <v>TRY TO GRIP WITH CONTACT</v>
      </c>
      <c r="N1102" t="str">
        <f>IF(OR(L1102="ATTACK",L1102="FINTA"),UPPER(anotacoes!I1102),"")</f>
        <v/>
      </c>
      <c r="O1102" s="6" t="str">
        <f>IF(anotacoes!N1102=0,"",anotacoes!N1102)</f>
        <v/>
      </c>
      <c r="P1102" t="str">
        <f>IF(anotacoes!M1102=0,"",UPPER(anotacoes!M1102))</f>
        <v/>
      </c>
      <c r="Q1102" t="str">
        <f t="shared" si="35"/>
        <v>INSERT INTO CONVERSAO_LUTA_ACAO (cd_conversao, id_luta, sequencia, momento_inicio, momento_fim, quem_faz, quem_sofre, acao_tipo, acao, tecnica, direcao, pontuacao) VALUES (1, 19, 48, TRIM(' 00:07:17,180'), TRIM(' 00:07:20,974'), 'BOTTIEAU', 'ATTAF', 'DISPLACEMENT', 'TRY TO GRIP WITH CONTACT', NULL, NULL, NULL)</v>
      </c>
      <c r="R1102" t="s">
        <v>10327</v>
      </c>
    </row>
    <row r="1103" spans="1:18" hidden="1" x14ac:dyDescent="0.25">
      <c r="A1103" s="7">
        <f>anotacoes!D1103</f>
        <v>40720</v>
      </c>
      <c r="B1103" t="str">
        <f>anotacoes!C1103</f>
        <v>WORLD CUP SAO PAULO 2011</v>
      </c>
      <c r="C1103" t="str">
        <f>anotacoes!E1103</f>
        <v>BOTTIEAU</v>
      </c>
      <c r="D1103" t="str">
        <f>anotacoes!F1103</f>
        <v>ATTAF</v>
      </c>
      <c r="E1103" t="s">
        <v>10325</v>
      </c>
      <c r="F1103">
        <f>anotacoes!A1103</f>
        <v>19</v>
      </c>
      <c r="G1103">
        <f>anotacoes!B1103</f>
        <v>49</v>
      </c>
      <c r="H1103" t="str">
        <f>anotacoes!K1103</f>
        <v xml:space="preserve"> 00:07:20,974</v>
      </c>
      <c r="I1103" t="str">
        <f>anotacoes!L1103</f>
        <v xml:space="preserve"> 00:07:26,737</v>
      </c>
      <c r="J1103" t="str">
        <f>IF(L1103="PAUSE",E1103,IF(anotacoes!G1107=conversao_anotacoes!C1103,conversao_anotacoes!C1103,conversao_anotacoes!D1103))</f>
        <v>BOTTIEAU</v>
      </c>
      <c r="K1103" t="str">
        <f t="shared" si="34"/>
        <v>ATTAF</v>
      </c>
      <c r="L1103" t="str">
        <f>UPPER(anotacoes!H1103)</f>
        <v>GRIP TIME</v>
      </c>
      <c r="M1103" t="str">
        <f>IF(OR(L1103="ATTACK",L1103="FINTA"),"&lt;TECNICA&gt;",UPPER(anotacoes!I1103))</f>
        <v>LEFT SLEEVE</v>
      </c>
      <c r="N1103" t="str">
        <f>IF(OR(L1103="ATTACK",L1103="FINTA"),UPPER(anotacoes!I1103),"")</f>
        <v/>
      </c>
      <c r="O1103" s="6" t="str">
        <f>IF(anotacoes!N1103=0,"",anotacoes!N1103)</f>
        <v/>
      </c>
      <c r="P1103" t="str">
        <f>IF(anotacoes!M1103=0,"",UPPER(anotacoes!M1103))</f>
        <v/>
      </c>
      <c r="Q1103" t="str">
        <f t="shared" si="35"/>
        <v>INSERT INTO CONVERSAO_LUTA_ACAO (cd_conversao, id_luta, sequencia, momento_inicio, momento_fim, quem_faz, quem_sofre, acao_tipo, acao, tecnica, direcao, pontuacao) VALUES (1, 19, 49, TRIM(' 00:07:20,974'), TRIM(' 00:07:26,737'), 'BOTTIEAU', 'ATTAF', 'GRIP TIME', 'LEFT SLEEVE', NULL, NULL, NULL)</v>
      </c>
      <c r="R1103" t="s">
        <v>10327</v>
      </c>
    </row>
    <row r="1104" spans="1:18" hidden="1" x14ac:dyDescent="0.25">
      <c r="A1104" s="7">
        <f>anotacoes!D1104</f>
        <v>40720</v>
      </c>
      <c r="B1104" t="str">
        <f>anotacoes!C1104</f>
        <v>WORLD CUP SAO PAULO 2011</v>
      </c>
      <c r="C1104" t="str">
        <f>anotacoes!E1104</f>
        <v>BOTTIEAU</v>
      </c>
      <c r="D1104" t="str">
        <f>anotacoes!F1104</f>
        <v>ATTAF</v>
      </c>
      <c r="E1104" t="s">
        <v>10325</v>
      </c>
      <c r="F1104">
        <f>anotacoes!A1104</f>
        <v>19</v>
      </c>
      <c r="G1104">
        <f>anotacoes!B1104</f>
        <v>50</v>
      </c>
      <c r="H1104" t="str">
        <f>anotacoes!K1104</f>
        <v xml:space="preserve"> 00:07:26,737</v>
      </c>
      <c r="I1104" t="str">
        <f>anotacoes!L1104</f>
        <v xml:space="preserve"> 00:07:39,020</v>
      </c>
      <c r="J1104" t="str">
        <f>IF(L1104="PAUSE",E1104,IF(anotacoes!G1108=conversao_anotacoes!C1104,conversao_anotacoes!C1104,conversao_anotacoes!D1104))</f>
        <v>BOTTIEAU</v>
      </c>
      <c r="K1104" t="str">
        <f t="shared" si="34"/>
        <v>ATTAF</v>
      </c>
      <c r="L1104" t="str">
        <f>UPPER(anotacoes!H1104)</f>
        <v>GRIP TIME</v>
      </c>
      <c r="M1104" t="str">
        <f>IF(OR(L1104="ATTACK",L1104="FINTA"),"&lt;TECNICA&gt;",UPPER(anotacoes!I1104))</f>
        <v>LEFT COLLAR RIGHT SLEEVE</v>
      </c>
      <c r="N1104" t="str">
        <f>IF(OR(L1104="ATTACK",L1104="FINTA"),UPPER(anotacoes!I1104),"")</f>
        <v/>
      </c>
      <c r="O1104" s="6" t="str">
        <f>IF(anotacoes!N1104=0,"",anotacoes!N1104)</f>
        <v/>
      </c>
      <c r="P1104" t="str">
        <f>IF(anotacoes!M1104=0,"",UPPER(anotacoes!M1104))</f>
        <v/>
      </c>
      <c r="Q1104" t="str">
        <f t="shared" si="35"/>
        <v>INSERT INTO CONVERSAO_LUTA_ACAO (cd_conversao, id_luta, sequencia, momento_inicio, momento_fim, quem_faz, quem_sofre, acao_tipo, acao, tecnica, direcao, pontuacao) VALUES (1, 19, 50, TRIM(' 00:07:26,737'), TRIM(' 00:07:39,020'), 'BOTTIEAU', 'ATTAF', 'GRIP TIME', 'LEFT COLLAR RIGHT SLEEVE', NULL, NULL, NULL)</v>
      </c>
      <c r="R1104" t="s">
        <v>10327</v>
      </c>
    </row>
    <row r="1105" spans="1:18" hidden="1" x14ac:dyDescent="0.25">
      <c r="A1105" s="7">
        <f>anotacoes!D1105</f>
        <v>40720</v>
      </c>
      <c r="B1105" t="str">
        <f>anotacoes!C1105</f>
        <v>WORLD CUP SAO PAULO 2011</v>
      </c>
      <c r="C1105" t="str">
        <f>anotacoes!E1105</f>
        <v>BOTTIEAU</v>
      </c>
      <c r="D1105" t="str">
        <f>anotacoes!F1105</f>
        <v>ATTAF</v>
      </c>
      <c r="E1105" t="s">
        <v>10325</v>
      </c>
      <c r="F1105">
        <f>anotacoes!A1105</f>
        <v>19</v>
      </c>
      <c r="G1105">
        <f>anotacoes!B1105</f>
        <v>51</v>
      </c>
      <c r="H1105" t="str">
        <f>anotacoes!K1105</f>
        <v xml:space="preserve"> 00:07:39,020</v>
      </c>
      <c r="I1105" t="str">
        <f>anotacoes!L1105</f>
        <v xml:space="preserve"> 00:07:39,956</v>
      </c>
      <c r="J1105" t="str">
        <f>IF(L1105="PAUSE",E1105,IF(anotacoes!G1109=conversao_anotacoes!C1105,conversao_anotacoes!C1105,conversao_anotacoes!D1105))</f>
        <v>BOTTIEAU</v>
      </c>
      <c r="K1105" t="str">
        <f t="shared" si="34"/>
        <v>ATTAF</v>
      </c>
      <c r="L1105" t="str">
        <f>UPPER(anotacoes!H1105)</f>
        <v>DEFENSE</v>
      </c>
      <c r="M1105" t="str">
        <f>IF(OR(L1105="ATTACK",L1105="FINTA"),"&lt;TECNICA&gt;",UPPER(anotacoes!I1105))</f>
        <v>TAE-SABAKI RIGHT INCLINED</v>
      </c>
      <c r="N1105" t="str">
        <f>IF(OR(L1105="ATTACK",L1105="FINTA"),UPPER(anotacoes!I1105),"")</f>
        <v/>
      </c>
      <c r="O1105" s="6" t="str">
        <f>IF(anotacoes!N1105=0,"",anotacoes!N1105)</f>
        <v/>
      </c>
      <c r="P1105" t="str">
        <f>IF(anotacoes!M1105=0,"",UPPER(anotacoes!M1105))</f>
        <v/>
      </c>
      <c r="Q1105" t="str">
        <f t="shared" si="35"/>
        <v>INSERT INTO CONVERSAO_LUTA_ACAO (cd_conversao, id_luta, sequencia, momento_inicio, momento_fim, quem_faz, quem_sofre, acao_tipo, acao, tecnica, direcao, pontuacao) VALUES (1, 19, 51, TRIM(' 00:07:39,020'), TRIM(' 00:07:39,956'), 'BOTTIEAU', 'ATTAF', 'DEFENSE', 'TAE-SABAKI RIGHT INCLINED', NULL, NULL, NULL)</v>
      </c>
      <c r="R1105" t="s">
        <v>10327</v>
      </c>
    </row>
    <row r="1106" spans="1:18" hidden="1" x14ac:dyDescent="0.25">
      <c r="A1106" s="7">
        <f>anotacoes!D1106</f>
        <v>40720</v>
      </c>
      <c r="B1106" t="str">
        <f>anotacoes!C1106</f>
        <v>WORLD CUP SAO PAULO 2011</v>
      </c>
      <c r="C1106" t="str">
        <f>anotacoes!E1106</f>
        <v>BOTTIEAU</v>
      </c>
      <c r="D1106" t="str">
        <f>anotacoes!F1106</f>
        <v>ATTAF</v>
      </c>
      <c r="E1106" t="s">
        <v>10325</v>
      </c>
      <c r="F1106">
        <f>anotacoes!A1106</f>
        <v>19</v>
      </c>
      <c r="G1106">
        <f>anotacoes!B1106</f>
        <v>52</v>
      </c>
      <c r="H1106" t="str">
        <f>anotacoes!K1106</f>
        <v xml:space="preserve"> 00:08:20,128</v>
      </c>
      <c r="I1106" t="str">
        <f>anotacoes!L1106</f>
        <v xml:space="preserve"> 00:08:22,425</v>
      </c>
      <c r="J1106" t="str">
        <f>IF(L1106="PAUSE",E1106,IF(anotacoes!G1110=conversao_anotacoes!C1106,conversao_anotacoes!C1106,conversao_anotacoes!D1106))</f>
        <v>BOTTIEAU</v>
      </c>
      <c r="K1106" t="str">
        <f t="shared" si="34"/>
        <v>ATTAF</v>
      </c>
      <c r="L1106" t="str">
        <f>UPPER(anotacoes!H1106)</f>
        <v>TRANSITION</v>
      </c>
      <c r="M1106" t="str">
        <f>IF(OR(L1106="ATTACK",L1106="FINTA"),"&lt;TECNICA&gt;",UPPER(anotacoes!I1106))</f>
        <v>&lt;NAO_CLASSIFICADO&gt;</v>
      </c>
      <c r="N1106" t="str">
        <f>IF(OR(L1106="ATTACK",L1106="FINTA"),UPPER(anotacoes!I1106),"")</f>
        <v/>
      </c>
      <c r="O1106" s="6" t="str">
        <f>IF(anotacoes!N1106=0,"",anotacoes!N1106)</f>
        <v/>
      </c>
      <c r="P1106" t="str">
        <f>IF(anotacoes!M1106=0,"",UPPER(anotacoes!M1106))</f>
        <v/>
      </c>
      <c r="Q1106" t="str">
        <f t="shared" si="35"/>
        <v>INSERT INTO CONVERSAO_LUTA_ACAO (cd_conversao, id_luta, sequencia, momento_inicio, momento_fim, quem_faz, quem_sofre, acao_tipo, acao, tecnica, direcao, pontuacao) VALUES (1, 19, 52, TRIM(' 00:08:20,128'), TRIM(' 00:08:22,425'), 'BOTTIEAU', 'ATTAF', 'TRANSITION', '&lt;NAO_CLASSIFICADO&gt;', NULL, NULL, NULL)</v>
      </c>
      <c r="R1106" t="s">
        <v>10327</v>
      </c>
    </row>
    <row r="1107" spans="1:18" hidden="1" x14ac:dyDescent="0.25">
      <c r="A1107" s="7">
        <f>anotacoes!D1107</f>
        <v>40720</v>
      </c>
      <c r="B1107" t="str">
        <f>anotacoes!C1107</f>
        <v>WORLD CUP SAO PAULO 2011</v>
      </c>
      <c r="C1107" t="str">
        <f>anotacoes!E1107</f>
        <v>BOTTIEAU</v>
      </c>
      <c r="D1107" t="str">
        <f>anotacoes!F1107</f>
        <v>ATTAF</v>
      </c>
      <c r="E1107" t="s">
        <v>10325</v>
      </c>
      <c r="F1107">
        <f>anotacoes!A1107</f>
        <v>19</v>
      </c>
      <c r="G1107">
        <f>anotacoes!B1107</f>
        <v>53</v>
      </c>
      <c r="H1107" t="str">
        <f>anotacoes!K1107</f>
        <v xml:space="preserve"> 00:08:22,594</v>
      </c>
      <c r="I1107" t="str">
        <f>anotacoes!L1107</f>
        <v xml:space="preserve"> 00:08:29,115</v>
      </c>
      <c r="J1107" t="str">
        <f>IF(L1107="PAUSE",E1107,IF(anotacoes!G1111=conversao_anotacoes!C1107,conversao_anotacoes!C1107,conversao_anotacoes!D1107))</f>
        <v>&lt;ARBITRO_DESCONHECIDO&gt;</v>
      </c>
      <c r="K1107" t="str">
        <f t="shared" si="34"/>
        <v/>
      </c>
      <c r="L1107" t="str">
        <f>UPPER(anotacoes!H1107)</f>
        <v>PAUSE</v>
      </c>
      <c r="M1107" t="str">
        <f>IF(OR(L1107="ATTACK",L1107="FINTA"),"&lt;TECNICA&gt;",UPPER(anotacoes!I1107))</f>
        <v>&lt;NAO_CLASSIFICADO&gt;</v>
      </c>
      <c r="N1107" t="str">
        <f>IF(OR(L1107="ATTACK",L1107="FINTA"),UPPER(anotacoes!I1107),"")</f>
        <v/>
      </c>
      <c r="O1107" s="6" t="str">
        <f>IF(anotacoes!N1107=0,"",anotacoes!N1107)</f>
        <v/>
      </c>
      <c r="P1107" t="str">
        <f>IF(anotacoes!M1107=0,"",UPPER(anotacoes!M1107))</f>
        <v/>
      </c>
      <c r="Q1107" t="str">
        <f t="shared" si="35"/>
        <v>INSERT INTO CONVERSAO_LUTA_ACAO (cd_conversao, id_luta, sequencia, momento_inicio, momento_fim, quem_faz, quem_sofre, acao_tipo, acao, tecnica, direcao, pontuacao) VALUES (1, 19, 53, TRIM(' 00:08:22,594'), TRIM(' 00:08:29,115'), '&lt;ARBITRO_DESCONHECIDO&gt;', '', 'PAUSE', '&lt;NAO_CLASSIFICADO&gt;', NULL, NULL, NULL)</v>
      </c>
      <c r="R1107" t="s">
        <v>10327</v>
      </c>
    </row>
    <row r="1108" spans="1:18" hidden="1" x14ac:dyDescent="0.25">
      <c r="A1108" s="7">
        <f>anotacoes!D1108</f>
        <v>40720</v>
      </c>
      <c r="B1108" t="str">
        <f>anotacoes!C1108</f>
        <v>WORLD CUP SAO PAULO 2011</v>
      </c>
      <c r="C1108" t="str">
        <f>anotacoes!E1108</f>
        <v>BOTTIEAU</v>
      </c>
      <c r="D1108" t="str">
        <f>anotacoes!F1108</f>
        <v>ATTAF</v>
      </c>
      <c r="E1108" t="s">
        <v>10325</v>
      </c>
      <c r="F1108">
        <f>anotacoes!A1108</f>
        <v>19</v>
      </c>
      <c r="G1108">
        <f>anotacoes!B1108</f>
        <v>54</v>
      </c>
      <c r="H1108" t="str">
        <f>anotacoes!K1108</f>
        <v xml:space="preserve"> 00:08:29,115</v>
      </c>
      <c r="I1108" t="str">
        <f>anotacoes!L1108</f>
        <v xml:space="preserve"> 00:08:30,886</v>
      </c>
      <c r="J1108" t="str">
        <f>IF(L1108="PAUSE",E1108,IF(anotacoes!G1112=conversao_anotacoes!C1108,conversao_anotacoes!C1108,conversao_anotacoes!D1108))</f>
        <v>BOTTIEAU</v>
      </c>
      <c r="K1108" t="str">
        <f t="shared" si="34"/>
        <v>ATTAF</v>
      </c>
      <c r="L1108" t="str">
        <f>UPPER(anotacoes!H1108)</f>
        <v>DISPLACEMENT</v>
      </c>
      <c r="M1108" t="str">
        <f>IF(OR(L1108="ATTACK",L1108="FINTA"),"&lt;TECNICA&gt;",UPPER(anotacoes!I1108))</f>
        <v>2-3 STEP HESITANT RIGHT</v>
      </c>
      <c r="N1108" t="str">
        <f>IF(OR(L1108="ATTACK",L1108="FINTA"),UPPER(anotacoes!I1108),"")</f>
        <v/>
      </c>
      <c r="O1108" s="6" t="str">
        <f>IF(anotacoes!N1108=0,"",anotacoes!N1108)</f>
        <v/>
      </c>
      <c r="P1108" t="str">
        <f>IF(anotacoes!M1108=0,"",UPPER(anotacoes!M1108))</f>
        <v/>
      </c>
      <c r="Q1108" t="str">
        <f t="shared" si="35"/>
        <v>INSERT INTO CONVERSAO_LUTA_ACAO (cd_conversao, id_luta, sequencia, momento_inicio, momento_fim, quem_faz, quem_sofre, acao_tipo, acao, tecnica, direcao, pontuacao) VALUES (1, 19, 54, TRIM(' 00:08:29,115'), TRIM(' 00:08:30,886'), 'BOTTIEAU', 'ATTAF', 'DISPLACEMENT', '2-3 STEP HESITANT RIGHT', NULL, NULL, NULL)</v>
      </c>
      <c r="R1108" t="s">
        <v>10327</v>
      </c>
    </row>
    <row r="1109" spans="1:18" hidden="1" x14ac:dyDescent="0.25">
      <c r="A1109" s="7">
        <f>anotacoes!D1109</f>
        <v>40720</v>
      </c>
      <c r="B1109" t="str">
        <f>anotacoes!C1109</f>
        <v>WORLD CUP SAO PAULO 2011</v>
      </c>
      <c r="C1109" t="str">
        <f>anotacoes!E1109</f>
        <v>BOTTIEAU</v>
      </c>
      <c r="D1109" t="str">
        <f>anotacoes!F1109</f>
        <v>ATTAF</v>
      </c>
      <c r="E1109" t="s">
        <v>10325</v>
      </c>
      <c r="F1109">
        <f>anotacoes!A1109</f>
        <v>19</v>
      </c>
      <c r="G1109">
        <f>anotacoes!B1109</f>
        <v>55</v>
      </c>
      <c r="H1109" t="str">
        <f>anotacoes!K1109</f>
        <v xml:space="preserve"> 00:08:30,886</v>
      </c>
      <c r="I1109" t="str">
        <f>anotacoes!L1109</f>
        <v xml:space="preserve"> 00:08:31,795</v>
      </c>
      <c r="J1109" t="str">
        <f>IF(L1109="PAUSE",E1109,IF(anotacoes!G1113=conversao_anotacoes!C1109,conversao_anotacoes!C1109,conversao_anotacoes!D1109))</f>
        <v>BOTTIEAU</v>
      </c>
      <c r="K1109" t="str">
        <f t="shared" si="34"/>
        <v>ATTAF</v>
      </c>
      <c r="L1109" t="str">
        <f>UPPER(anotacoes!H1109)</f>
        <v>GRIP TIME</v>
      </c>
      <c r="M1109" t="str">
        <f>IF(OR(L1109="ATTACK",L1109="FINTA"),"&lt;TECNICA&gt;",UPPER(anotacoes!I1109))</f>
        <v>LEFT COLLAR RIGHT SLEEVE</v>
      </c>
      <c r="N1109" t="str">
        <f>IF(OR(L1109="ATTACK",L1109="FINTA"),UPPER(anotacoes!I1109),"")</f>
        <v/>
      </c>
      <c r="O1109" s="6" t="str">
        <f>IF(anotacoes!N1109=0,"",anotacoes!N1109)</f>
        <v/>
      </c>
      <c r="P1109" t="str">
        <f>IF(anotacoes!M1109=0,"",UPPER(anotacoes!M1109))</f>
        <v/>
      </c>
      <c r="Q1109" t="str">
        <f t="shared" si="35"/>
        <v>INSERT INTO CONVERSAO_LUTA_ACAO (cd_conversao, id_luta, sequencia, momento_inicio, momento_fim, quem_faz, quem_sofre, acao_tipo, acao, tecnica, direcao, pontuacao) VALUES (1, 19, 55, TRIM(' 00:08:30,886'), TRIM(' 00:08:31,795'), 'BOTTIEAU', 'ATTAF', 'GRIP TIME', 'LEFT COLLAR RIGHT SLEEVE', NULL, NULL, NULL)</v>
      </c>
      <c r="R1109" t="s">
        <v>10327</v>
      </c>
    </row>
    <row r="1110" spans="1:18" hidden="1" x14ac:dyDescent="0.25">
      <c r="A1110" s="7">
        <f>anotacoes!D1110</f>
        <v>40720</v>
      </c>
      <c r="B1110" t="str">
        <f>anotacoes!C1110</f>
        <v>WORLD CUP SAO PAULO 2011</v>
      </c>
      <c r="C1110" t="str">
        <f>anotacoes!E1110</f>
        <v>BOTTIEAU</v>
      </c>
      <c r="D1110" t="str">
        <f>anotacoes!F1110</f>
        <v>ATTAF</v>
      </c>
      <c r="E1110" t="s">
        <v>10325</v>
      </c>
      <c r="F1110">
        <f>anotacoes!A1110</f>
        <v>19</v>
      </c>
      <c r="G1110">
        <f>anotacoes!B1110</f>
        <v>56</v>
      </c>
      <c r="H1110" t="str">
        <f>anotacoes!K1110</f>
        <v xml:space="preserve"> 00:08:31,795</v>
      </c>
      <c r="I1110" t="str">
        <f>anotacoes!L1110</f>
        <v xml:space="preserve"> 00:08:33,433</v>
      </c>
      <c r="J1110" t="str">
        <f>IF(L1110="PAUSE",E1110,IF(anotacoes!G1114=conversao_anotacoes!C1110,conversao_anotacoes!C1110,conversao_anotacoes!D1110))</f>
        <v>BOTTIEAU</v>
      </c>
      <c r="K1110" t="str">
        <f t="shared" si="34"/>
        <v>ATTAF</v>
      </c>
      <c r="L1110" t="str">
        <f>UPPER(anotacoes!H1110)</f>
        <v>ATTACK</v>
      </c>
      <c r="M1110" t="str">
        <f>IF(OR(L1110="ATTACK",L1110="FINTA"),"&lt;TECNICA&gt;",UPPER(anotacoes!I1110))</f>
        <v>&lt;TECNICA&gt;</v>
      </c>
      <c r="N1110" t="str">
        <f>IF(OR(L1110="ATTACK",L1110="FINTA"),UPPER(anotacoes!I1110),"")</f>
        <v>UCHIMATA</v>
      </c>
      <c r="O1110" s="6">
        <f>IF(anotacoes!N1110=0,"",anotacoes!N1110)</f>
        <v>6</v>
      </c>
      <c r="P1110" t="str">
        <f>IF(anotacoes!M1110=0,"",UPPER(anotacoes!M1110))</f>
        <v/>
      </c>
      <c r="Q1110" t="str">
        <f t="shared" si="35"/>
        <v>INSERT INTO CONVERSAO_LUTA_ACAO (cd_conversao, id_luta, sequencia, momento_inicio, momento_fim, quem_faz, quem_sofre, acao_tipo, acao, tecnica, direcao, pontuacao) VALUES (1, 19, 56, TRIM(' 00:08:31,795'), TRIM(' 00:08:33,433'), 'BOTTIEAU', 'ATTAF', 'ATTACK', '&lt;TECNICA&gt;', 'UCHIMATA', 6, NULL)</v>
      </c>
      <c r="R1110" t="s">
        <v>10327</v>
      </c>
    </row>
    <row r="1111" spans="1:18" hidden="1" x14ac:dyDescent="0.25">
      <c r="A1111" s="7">
        <f>anotacoes!D1111</f>
        <v>40720</v>
      </c>
      <c r="B1111" t="str">
        <f>anotacoes!C1111</f>
        <v>WORLD CUP SAO PAULO 2011</v>
      </c>
      <c r="C1111" t="str">
        <f>anotacoes!E1111</f>
        <v>BOTTIEAU</v>
      </c>
      <c r="D1111" t="str">
        <f>anotacoes!F1111</f>
        <v>ATTAF</v>
      </c>
      <c r="E1111" t="s">
        <v>10325</v>
      </c>
      <c r="F1111">
        <f>anotacoes!A1111</f>
        <v>19</v>
      </c>
      <c r="G1111">
        <f>anotacoes!B1111</f>
        <v>57</v>
      </c>
      <c r="H1111" t="str">
        <f>anotacoes!K1111</f>
        <v xml:space="preserve"> 00:08:33,636</v>
      </c>
      <c r="I1111" t="str">
        <f>anotacoes!L1111</f>
        <v xml:space="preserve"> 00:08:43,273</v>
      </c>
      <c r="J1111" t="str">
        <f>IF(L1111="PAUSE",E1111,IF(anotacoes!G1115=conversao_anotacoes!C1111,conversao_anotacoes!C1111,conversao_anotacoes!D1111))</f>
        <v>&lt;ARBITRO_DESCONHECIDO&gt;</v>
      </c>
      <c r="K1111" t="str">
        <f t="shared" si="34"/>
        <v/>
      </c>
      <c r="L1111" t="str">
        <f>UPPER(anotacoes!H1111)</f>
        <v>PAUSE</v>
      </c>
      <c r="M1111" t="str">
        <f>IF(OR(L1111="ATTACK",L1111="FINTA"),"&lt;TECNICA&gt;",UPPER(anotacoes!I1111))</f>
        <v>&lt;NAO_CLASSIFICADO&gt;</v>
      </c>
      <c r="N1111" t="str">
        <f>IF(OR(L1111="ATTACK",L1111="FINTA"),UPPER(anotacoes!I1111),"")</f>
        <v/>
      </c>
      <c r="O1111" s="6" t="str">
        <f>IF(anotacoes!N1111=0,"",anotacoes!N1111)</f>
        <v/>
      </c>
      <c r="P1111" t="str">
        <f>IF(anotacoes!M1111=0,"",UPPER(anotacoes!M1111))</f>
        <v/>
      </c>
      <c r="Q1111" t="str">
        <f t="shared" si="35"/>
        <v>INSERT INTO CONVERSAO_LUTA_ACAO (cd_conversao, id_luta, sequencia, momento_inicio, momento_fim, quem_faz, quem_sofre, acao_tipo, acao, tecnica, direcao, pontuacao) VALUES (1, 19, 57, TRIM(' 00:08:33,636'), TRIM(' 00:08:43,273'), '&lt;ARBITRO_DESCONHECIDO&gt;', '', 'PAUSE', '&lt;NAO_CLASSIFICADO&gt;', NULL, NULL, NULL)</v>
      </c>
      <c r="R1111" t="s">
        <v>10327</v>
      </c>
    </row>
    <row r="1112" spans="1:18" hidden="1" x14ac:dyDescent="0.25">
      <c r="A1112" s="7">
        <f>anotacoes!D1112</f>
        <v>40720</v>
      </c>
      <c r="B1112" t="str">
        <f>anotacoes!C1112</f>
        <v>WORLD CUP SAO PAULO 2011</v>
      </c>
      <c r="C1112" t="str">
        <f>anotacoes!E1112</f>
        <v>BOTTIEAU</v>
      </c>
      <c r="D1112" t="str">
        <f>anotacoes!F1112</f>
        <v>ATTAF</v>
      </c>
      <c r="E1112" t="s">
        <v>10325</v>
      </c>
      <c r="F1112">
        <f>anotacoes!A1112</f>
        <v>19</v>
      </c>
      <c r="G1112">
        <f>anotacoes!B1112</f>
        <v>58</v>
      </c>
      <c r="H1112" t="str">
        <f>anotacoes!K1112</f>
        <v xml:space="preserve"> 00:08:43,273</v>
      </c>
      <c r="I1112" t="str">
        <f>anotacoes!L1112</f>
        <v xml:space="preserve"> 00:08:43,651</v>
      </c>
      <c r="J1112" t="str">
        <f>IF(L1112="PAUSE",E1112,IF(anotacoes!G1116=conversao_anotacoes!C1112,conversao_anotacoes!C1112,conversao_anotacoes!D1112))</f>
        <v>BOTTIEAU</v>
      </c>
      <c r="K1112" t="str">
        <f t="shared" si="34"/>
        <v>ATTAF</v>
      </c>
      <c r="L1112" t="str">
        <f>UPPER(anotacoes!H1112)</f>
        <v>DISPLACEMENT</v>
      </c>
      <c r="M1112" t="str">
        <f>IF(OR(L1112="ATTACK",L1112="FINTA"),"&lt;TECNICA&gt;",UPPER(anotacoes!I1112))</f>
        <v>2-3 STEP HESITANT RIGHT</v>
      </c>
      <c r="N1112" t="str">
        <f>IF(OR(L1112="ATTACK",L1112="FINTA"),UPPER(anotacoes!I1112),"")</f>
        <v/>
      </c>
      <c r="O1112" s="6" t="str">
        <f>IF(anotacoes!N1112=0,"",anotacoes!N1112)</f>
        <v/>
      </c>
      <c r="P1112" t="str">
        <f>IF(anotacoes!M1112=0,"",UPPER(anotacoes!M1112))</f>
        <v/>
      </c>
      <c r="Q1112" t="str">
        <f t="shared" si="35"/>
        <v>INSERT INTO CONVERSAO_LUTA_ACAO (cd_conversao, id_luta, sequencia, momento_inicio, momento_fim, quem_faz, quem_sofre, acao_tipo, acao, tecnica, direcao, pontuacao) VALUES (1, 19, 58, TRIM(' 00:08:43,273'), TRIM(' 00:08:43,651'), 'BOTTIEAU', 'ATTAF', 'DISPLACEMENT', '2-3 STEP HESITANT RIGHT', NULL, NULL, NULL)</v>
      </c>
      <c r="R1112" t="s">
        <v>10327</v>
      </c>
    </row>
    <row r="1113" spans="1:18" hidden="1" x14ac:dyDescent="0.25">
      <c r="A1113" s="7">
        <f>anotacoes!D1113</f>
        <v>40720</v>
      </c>
      <c r="B1113" t="str">
        <f>anotacoes!C1113</f>
        <v>WORLD CUP SAO PAULO 2011</v>
      </c>
      <c r="C1113" t="str">
        <f>anotacoes!E1113</f>
        <v>BOTTIEAU</v>
      </c>
      <c r="D1113" t="str">
        <f>anotacoes!F1113</f>
        <v>ATTAF</v>
      </c>
      <c r="E1113" t="s">
        <v>10325</v>
      </c>
      <c r="F1113">
        <f>anotacoes!A1113</f>
        <v>19</v>
      </c>
      <c r="G1113">
        <f>anotacoes!B1113</f>
        <v>59</v>
      </c>
      <c r="H1113" t="str">
        <f>anotacoes!K1113</f>
        <v xml:space="preserve"> 00:08:43,651</v>
      </c>
      <c r="I1113" t="str">
        <f>anotacoes!L1113</f>
        <v xml:space="preserve"> 00:08:45,395</v>
      </c>
      <c r="J1113" t="str">
        <f>IF(L1113="PAUSE",E1113,IF(anotacoes!G1117=conversao_anotacoes!C1113,conversao_anotacoes!C1113,conversao_anotacoes!D1113))</f>
        <v>BOTTIEAU</v>
      </c>
      <c r="K1113" t="str">
        <f t="shared" si="34"/>
        <v>ATTAF</v>
      </c>
      <c r="L1113" t="str">
        <f>UPPER(anotacoes!H1113)</f>
        <v>DISPLACEMENT</v>
      </c>
      <c r="M1113" t="str">
        <f>IF(OR(L1113="ATTACK",L1113="FINTA"),"&lt;TECNICA&gt;",UPPER(anotacoes!I1113))</f>
        <v>TRY TO GRIP WITH CONTACT</v>
      </c>
      <c r="N1113" t="str">
        <f>IF(OR(L1113="ATTACK",L1113="FINTA"),UPPER(anotacoes!I1113),"")</f>
        <v/>
      </c>
      <c r="O1113" s="6" t="str">
        <f>IF(anotacoes!N1113=0,"",anotacoes!N1113)</f>
        <v/>
      </c>
      <c r="P1113" t="str">
        <f>IF(anotacoes!M1113=0,"",UPPER(anotacoes!M1113))</f>
        <v/>
      </c>
      <c r="Q1113" t="str">
        <f t="shared" si="35"/>
        <v>INSERT INTO CONVERSAO_LUTA_ACAO (cd_conversao, id_luta, sequencia, momento_inicio, momento_fim, quem_faz, quem_sofre, acao_tipo, acao, tecnica, direcao, pontuacao) VALUES (1, 19, 59, TRIM(' 00:08:43,651'), TRIM(' 00:08:45,395'), 'BOTTIEAU', 'ATTAF', 'DISPLACEMENT', 'TRY TO GRIP WITH CONTACT', NULL, NULL, NULL)</v>
      </c>
      <c r="R1113" t="s">
        <v>10327</v>
      </c>
    </row>
    <row r="1114" spans="1:18" hidden="1" x14ac:dyDescent="0.25">
      <c r="A1114" s="7">
        <f>anotacoes!D1114</f>
        <v>40720</v>
      </c>
      <c r="B1114" t="str">
        <f>anotacoes!C1114</f>
        <v>WORLD CUP SAO PAULO 2011</v>
      </c>
      <c r="C1114" t="str">
        <f>anotacoes!E1114</f>
        <v>BOTTIEAU</v>
      </c>
      <c r="D1114" t="str">
        <f>anotacoes!F1114</f>
        <v>ATTAF</v>
      </c>
      <c r="E1114" t="s">
        <v>10325</v>
      </c>
      <c r="F1114">
        <f>anotacoes!A1114</f>
        <v>19</v>
      </c>
      <c r="G1114">
        <f>anotacoes!B1114</f>
        <v>60</v>
      </c>
      <c r="H1114" t="str">
        <f>anotacoes!K1114</f>
        <v xml:space="preserve"> 00:08:45,395</v>
      </c>
      <c r="I1114" t="str">
        <f>anotacoes!L1114</f>
        <v xml:space="preserve"> 00:08:54,884</v>
      </c>
      <c r="J1114" t="str">
        <f>IF(L1114="PAUSE",E1114,IF(anotacoes!G1118=conversao_anotacoes!C1114,conversao_anotacoes!C1114,conversao_anotacoes!D1114))</f>
        <v>BOTTIEAU</v>
      </c>
      <c r="K1114" t="str">
        <f t="shared" si="34"/>
        <v>ATTAF</v>
      </c>
      <c r="L1114" t="str">
        <f>UPPER(anotacoes!H1114)</f>
        <v>GRIP TIME</v>
      </c>
      <c r="M1114" t="str">
        <f>IF(OR(L1114="ATTACK",L1114="FINTA"),"&lt;TECNICA&gt;",UPPER(anotacoes!I1114))</f>
        <v>LEFT COLLAR RIGHT SLEEVE</v>
      </c>
      <c r="N1114" t="str">
        <f>IF(OR(L1114="ATTACK",L1114="FINTA"),UPPER(anotacoes!I1114),"")</f>
        <v/>
      </c>
      <c r="O1114" s="6" t="str">
        <f>IF(anotacoes!N1114=0,"",anotacoes!N1114)</f>
        <v/>
      </c>
      <c r="P1114" t="str">
        <f>IF(anotacoes!M1114=0,"",UPPER(anotacoes!M1114))</f>
        <v/>
      </c>
      <c r="Q1114" t="str">
        <f t="shared" si="35"/>
        <v>INSERT INTO CONVERSAO_LUTA_ACAO (cd_conversao, id_luta, sequencia, momento_inicio, momento_fim, quem_faz, quem_sofre, acao_tipo, acao, tecnica, direcao, pontuacao) VALUES (1, 19, 60, TRIM(' 00:08:45,395'), TRIM(' 00:08:54,884'), 'BOTTIEAU', 'ATTAF', 'GRIP TIME', 'LEFT COLLAR RIGHT SLEEVE', NULL, NULL, NULL)</v>
      </c>
      <c r="R1114" t="s">
        <v>10327</v>
      </c>
    </row>
    <row r="1115" spans="1:18" hidden="1" x14ac:dyDescent="0.25">
      <c r="A1115" s="7">
        <f>anotacoes!D1115</f>
        <v>40720</v>
      </c>
      <c r="B1115" t="str">
        <f>anotacoes!C1115</f>
        <v>WORLD CUP SAO PAULO 2011</v>
      </c>
      <c r="C1115" t="str">
        <f>anotacoes!E1115</f>
        <v>BOTTIEAU</v>
      </c>
      <c r="D1115" t="str">
        <f>anotacoes!F1115</f>
        <v>ATTAF</v>
      </c>
      <c r="E1115" t="s">
        <v>10325</v>
      </c>
      <c r="F1115">
        <f>anotacoes!A1115</f>
        <v>19</v>
      </c>
      <c r="G1115">
        <f>anotacoes!B1115</f>
        <v>61</v>
      </c>
      <c r="H1115" t="str">
        <f>anotacoes!K1115</f>
        <v xml:space="preserve"> 00:08:54,884</v>
      </c>
      <c r="I1115" t="str">
        <f>anotacoes!L1115</f>
        <v xml:space="preserve"> 00:08:56,371</v>
      </c>
      <c r="J1115" t="str">
        <f>IF(L1115="PAUSE",E1115,IF(anotacoes!G1119=conversao_anotacoes!C1115,conversao_anotacoes!C1115,conversao_anotacoes!D1115))</f>
        <v>BOTTIEAU</v>
      </c>
      <c r="K1115" t="str">
        <f t="shared" si="34"/>
        <v>ATTAF</v>
      </c>
      <c r="L1115" t="str">
        <f>UPPER(anotacoes!H1115)</f>
        <v>ATTACK</v>
      </c>
      <c r="M1115" t="str">
        <f>IF(OR(L1115="ATTACK",L1115="FINTA"),"&lt;TECNICA&gt;",UPPER(anotacoes!I1115))</f>
        <v>&lt;TECNICA&gt;</v>
      </c>
      <c r="N1115" t="str">
        <f>IF(OR(L1115="ATTACK",L1115="FINTA"),UPPER(anotacoes!I1115),"")</f>
        <v>TAI OTOSHI</v>
      </c>
      <c r="O1115" s="6">
        <f>IF(anotacoes!N1115=0,"",anotacoes!N1115)</f>
        <v>6</v>
      </c>
      <c r="P1115" t="str">
        <f>IF(anotacoes!M1115=0,"",UPPER(anotacoes!M1115))</f>
        <v/>
      </c>
      <c r="Q1115" t="str">
        <f t="shared" si="35"/>
        <v>INSERT INTO CONVERSAO_LUTA_ACAO (cd_conversao, id_luta, sequencia, momento_inicio, momento_fim, quem_faz, quem_sofre, acao_tipo, acao, tecnica, direcao, pontuacao) VALUES (1, 19, 61, TRIM(' 00:08:54,884'), TRIM(' 00:08:56,371'), 'BOTTIEAU', 'ATTAF', 'ATTACK', '&lt;TECNICA&gt;', 'TAI OTOSHI', 6, NULL)</v>
      </c>
      <c r="R1115" t="s">
        <v>10327</v>
      </c>
    </row>
    <row r="1116" spans="1:18" hidden="1" x14ac:dyDescent="0.25">
      <c r="A1116" s="7">
        <f>anotacoes!D1116</f>
        <v>40720</v>
      </c>
      <c r="B1116" t="str">
        <f>anotacoes!C1116</f>
        <v>WORLD CUP SAO PAULO 2011</v>
      </c>
      <c r="C1116" t="str">
        <f>anotacoes!E1116</f>
        <v>BOTTIEAU</v>
      </c>
      <c r="D1116" t="str">
        <f>anotacoes!F1116</f>
        <v>ATTAF</v>
      </c>
      <c r="E1116" t="s">
        <v>10325</v>
      </c>
      <c r="F1116">
        <f>anotacoes!A1116</f>
        <v>19</v>
      </c>
      <c r="G1116">
        <f>anotacoes!B1116</f>
        <v>62</v>
      </c>
      <c r="H1116" t="str">
        <f>anotacoes!K1116</f>
        <v xml:space="preserve"> 00:08:56,574</v>
      </c>
      <c r="I1116" t="str">
        <f>anotacoes!L1116</f>
        <v xml:space="preserve"> 00:09:05,405</v>
      </c>
      <c r="J1116" t="str">
        <f>IF(L1116="PAUSE",E1116,IF(anotacoes!G1120=conversao_anotacoes!C1116,conversao_anotacoes!C1116,conversao_anotacoes!D1116))</f>
        <v>&lt;ARBITRO_DESCONHECIDO&gt;</v>
      </c>
      <c r="K1116" t="str">
        <f t="shared" si="34"/>
        <v/>
      </c>
      <c r="L1116" t="str">
        <f>UPPER(anotacoes!H1116)</f>
        <v>PAUSE</v>
      </c>
      <c r="M1116" t="str">
        <f>IF(OR(L1116="ATTACK",L1116="FINTA"),"&lt;TECNICA&gt;",UPPER(anotacoes!I1116))</f>
        <v>&lt;NAO_CLASSIFICADO&gt;</v>
      </c>
      <c r="N1116" t="str">
        <f>IF(OR(L1116="ATTACK",L1116="FINTA"),UPPER(anotacoes!I1116),"")</f>
        <v/>
      </c>
      <c r="O1116" s="6" t="str">
        <f>IF(anotacoes!N1116=0,"",anotacoes!N1116)</f>
        <v/>
      </c>
      <c r="P1116" t="str">
        <f>IF(anotacoes!M1116=0,"",UPPER(anotacoes!M1116))</f>
        <v/>
      </c>
      <c r="Q1116" t="str">
        <f t="shared" si="35"/>
        <v>INSERT INTO CONVERSAO_LUTA_ACAO (cd_conversao, id_luta, sequencia, momento_inicio, momento_fim, quem_faz, quem_sofre, acao_tipo, acao, tecnica, direcao, pontuacao) VALUES (1, 19, 62, TRIM(' 00:08:56,574'), TRIM(' 00:09:05,405'), '&lt;ARBITRO_DESCONHECIDO&gt;', '', 'PAUSE', '&lt;NAO_CLASSIFICADO&gt;', NULL, NULL, NULL)</v>
      </c>
      <c r="R1116" t="s">
        <v>10327</v>
      </c>
    </row>
    <row r="1117" spans="1:18" hidden="1" x14ac:dyDescent="0.25">
      <c r="A1117" s="7">
        <f>anotacoes!D1117</f>
        <v>40720</v>
      </c>
      <c r="B1117" t="str">
        <f>anotacoes!C1117</f>
        <v>WORLD CUP SAO PAULO 2011</v>
      </c>
      <c r="C1117" t="str">
        <f>anotacoes!E1117</f>
        <v>BOTTIEAU</v>
      </c>
      <c r="D1117" t="str">
        <f>anotacoes!F1117</f>
        <v>ATTAF</v>
      </c>
      <c r="E1117" t="s">
        <v>10325</v>
      </c>
      <c r="F1117">
        <f>anotacoes!A1117</f>
        <v>19</v>
      </c>
      <c r="G1117">
        <f>anotacoes!B1117</f>
        <v>63</v>
      </c>
      <c r="H1117" t="str">
        <f>anotacoes!K1117</f>
        <v xml:space="preserve"> 00:09:05,576</v>
      </c>
      <c r="I1117" t="str">
        <f>anotacoes!L1117</f>
        <v xml:space="preserve"> 00:09:08,975</v>
      </c>
      <c r="J1117" t="str">
        <f>IF(L1117="PAUSE",E1117,IF(anotacoes!G1121=conversao_anotacoes!C1117,conversao_anotacoes!C1117,conversao_anotacoes!D1117))</f>
        <v>BOTTIEAU</v>
      </c>
      <c r="K1117" t="str">
        <f t="shared" si="34"/>
        <v>ATTAF</v>
      </c>
      <c r="L1117" t="str">
        <f>UPPER(anotacoes!H1117)</f>
        <v>DISPLACEMENT</v>
      </c>
      <c r="M1117" t="str">
        <f>IF(OR(L1117="ATTACK",L1117="FINTA"),"&lt;TECNICA&gt;",UPPER(anotacoes!I1117))</f>
        <v>2-3 STEP HESITANT RIGHT</v>
      </c>
      <c r="N1117" t="str">
        <f>IF(OR(L1117="ATTACK",L1117="FINTA"),UPPER(anotacoes!I1117),"")</f>
        <v/>
      </c>
      <c r="O1117" s="6" t="str">
        <f>IF(anotacoes!N1117=0,"",anotacoes!N1117)</f>
        <v/>
      </c>
      <c r="P1117" t="str">
        <f>IF(anotacoes!M1117=0,"",UPPER(anotacoes!M1117))</f>
        <v/>
      </c>
      <c r="Q1117" t="str">
        <f t="shared" si="35"/>
        <v>INSERT INTO CONVERSAO_LUTA_ACAO (cd_conversao, id_luta, sequencia, momento_inicio, momento_fim, quem_faz, quem_sofre, acao_tipo, acao, tecnica, direcao, pontuacao) VALUES (1, 19, 63, TRIM(' 00:09:05,576'), TRIM(' 00:09:08,975'), 'BOTTIEAU', 'ATTAF', 'DISPLACEMENT', '2-3 STEP HESITANT RIGHT', NULL, NULL, NULL)</v>
      </c>
      <c r="R1117" t="s">
        <v>10327</v>
      </c>
    </row>
    <row r="1118" spans="1:18" hidden="1" x14ac:dyDescent="0.25">
      <c r="A1118" s="7">
        <f>anotacoes!D1118</f>
        <v>40720</v>
      </c>
      <c r="B1118" t="str">
        <f>anotacoes!C1118</f>
        <v>WORLD CUP SAO PAULO 2011</v>
      </c>
      <c r="C1118" t="str">
        <f>anotacoes!E1118</f>
        <v>BOTTIEAU</v>
      </c>
      <c r="D1118" t="str">
        <f>anotacoes!F1118</f>
        <v>ATTAF</v>
      </c>
      <c r="E1118" t="s">
        <v>10325</v>
      </c>
      <c r="F1118">
        <f>anotacoes!A1118</f>
        <v>19</v>
      </c>
      <c r="G1118">
        <f>anotacoes!B1118</f>
        <v>64</v>
      </c>
      <c r="H1118" t="str">
        <f>anotacoes!K1118</f>
        <v xml:space="preserve"> 00:09:09,151</v>
      </c>
      <c r="I1118" t="str">
        <f>anotacoes!L1118</f>
        <v xml:space="preserve"> 00:09:10,778</v>
      </c>
      <c r="J1118" t="str">
        <f>IF(L1118="PAUSE",E1118,IF(anotacoes!G1122=conversao_anotacoes!C1118,conversao_anotacoes!C1118,conversao_anotacoes!D1118))</f>
        <v>BOTTIEAU</v>
      </c>
      <c r="K1118" t="str">
        <f t="shared" si="34"/>
        <v>ATTAF</v>
      </c>
      <c r="L1118" t="str">
        <f>UPPER(anotacoes!H1118)</f>
        <v>DISPLACEMENT</v>
      </c>
      <c r="M1118" t="str">
        <f>IF(OR(L1118="ATTACK",L1118="FINTA"),"&lt;TECNICA&gt;",UPPER(anotacoes!I1118))</f>
        <v>TRY TO GRIP WITH CONTACT</v>
      </c>
      <c r="N1118" t="str">
        <f>IF(OR(L1118="ATTACK",L1118="FINTA"),UPPER(anotacoes!I1118),"")</f>
        <v/>
      </c>
      <c r="O1118" s="6" t="str">
        <f>IF(anotacoes!N1118=0,"",anotacoes!N1118)</f>
        <v/>
      </c>
      <c r="P1118" t="str">
        <f>IF(anotacoes!M1118=0,"",UPPER(anotacoes!M1118))</f>
        <v/>
      </c>
      <c r="Q1118" t="str">
        <f t="shared" si="35"/>
        <v>INSERT INTO CONVERSAO_LUTA_ACAO (cd_conversao, id_luta, sequencia, momento_inicio, momento_fim, quem_faz, quem_sofre, acao_tipo, acao, tecnica, direcao, pontuacao) VALUES (1, 19, 64, TRIM(' 00:09:09,151'), TRIM(' 00:09:10,778'), 'BOTTIEAU', 'ATTAF', 'DISPLACEMENT', 'TRY TO GRIP WITH CONTACT', NULL, NULL, NULL)</v>
      </c>
      <c r="R1118" t="s">
        <v>10327</v>
      </c>
    </row>
    <row r="1119" spans="1:18" hidden="1" x14ac:dyDescent="0.25">
      <c r="A1119" s="7">
        <f>anotacoes!D1119</f>
        <v>40720</v>
      </c>
      <c r="B1119" t="str">
        <f>anotacoes!C1119</f>
        <v>WORLD CUP SAO PAULO 2011</v>
      </c>
      <c r="C1119" t="str">
        <f>anotacoes!E1119</f>
        <v>BOTTIEAU</v>
      </c>
      <c r="D1119" t="str">
        <f>anotacoes!F1119</f>
        <v>ATTAF</v>
      </c>
      <c r="E1119" t="s">
        <v>10325</v>
      </c>
      <c r="F1119">
        <f>anotacoes!A1119</f>
        <v>19</v>
      </c>
      <c r="G1119">
        <f>anotacoes!B1119</f>
        <v>65</v>
      </c>
      <c r="H1119" t="str">
        <f>anotacoes!K1119</f>
        <v xml:space="preserve"> 00:09:10,778</v>
      </c>
      <c r="I1119" t="str">
        <f>anotacoes!L1119</f>
        <v xml:space="preserve"> 00:10:00,933</v>
      </c>
      <c r="J1119" t="str">
        <f>IF(L1119="PAUSE",E1119,IF(anotacoes!G1123=conversao_anotacoes!C1119,conversao_anotacoes!C1119,conversao_anotacoes!D1119))</f>
        <v>BOTTIEAU</v>
      </c>
      <c r="K1119" t="str">
        <f t="shared" si="34"/>
        <v>ATTAF</v>
      </c>
      <c r="L1119" t="str">
        <f>UPPER(anotacoes!H1119)</f>
        <v>GRIP TIME</v>
      </c>
      <c r="M1119" t="str">
        <f>IF(OR(L1119="ATTACK",L1119="FINTA"),"&lt;TECNICA&gt;",UPPER(anotacoes!I1119))</f>
        <v>LEFT COLLAR RIGHT COLLAR</v>
      </c>
      <c r="N1119" t="str">
        <f>IF(OR(L1119="ATTACK",L1119="FINTA"),UPPER(anotacoes!I1119),"")</f>
        <v/>
      </c>
      <c r="O1119" s="6" t="str">
        <f>IF(anotacoes!N1119=0,"",anotacoes!N1119)</f>
        <v/>
      </c>
      <c r="P1119" t="str">
        <f>IF(anotacoes!M1119=0,"",UPPER(anotacoes!M1119))</f>
        <v/>
      </c>
      <c r="Q1119" t="str">
        <f t="shared" si="35"/>
        <v>INSERT INTO CONVERSAO_LUTA_ACAO (cd_conversao, id_luta, sequencia, momento_inicio, momento_fim, quem_faz, quem_sofre, acao_tipo, acao, tecnica, direcao, pontuacao) VALUES (1, 19, 65, TRIM(' 00:09:10,778'), TRIM(' 00:10:00,933'), 'BOTTIEAU', 'ATTAF', 'GRIP TIME', 'LEFT COLLAR RIGHT COLLAR', NULL, NULL, NULL)</v>
      </c>
      <c r="R1119" t="s">
        <v>10327</v>
      </c>
    </row>
    <row r="1120" spans="1:18" hidden="1" x14ac:dyDescent="0.25">
      <c r="A1120" s="7">
        <f>anotacoes!D1120</f>
        <v>40720</v>
      </c>
      <c r="B1120" t="str">
        <f>anotacoes!C1120</f>
        <v>WORLD CUP SAO PAULO 2011</v>
      </c>
      <c r="C1120" t="str">
        <f>anotacoes!E1120</f>
        <v>BOTTIEAU</v>
      </c>
      <c r="D1120" t="str">
        <f>anotacoes!F1120</f>
        <v>ATTAF</v>
      </c>
      <c r="E1120" t="s">
        <v>10325</v>
      </c>
      <c r="F1120">
        <f>anotacoes!A1120</f>
        <v>19</v>
      </c>
      <c r="G1120">
        <f>anotacoes!B1120</f>
        <v>66</v>
      </c>
      <c r="H1120" t="str">
        <f>anotacoes!K1120</f>
        <v xml:space="preserve"> 00:10:00,933</v>
      </c>
      <c r="I1120" t="str">
        <f>anotacoes!L1120</f>
        <v xml:space="preserve"> 00:10:15,999</v>
      </c>
      <c r="J1120" t="str">
        <f>IF(L1120="PAUSE",E1120,IF(anotacoes!G1124=conversao_anotacoes!C1120,conversao_anotacoes!C1120,conversao_anotacoes!D1120))</f>
        <v>BOTTIEAU</v>
      </c>
      <c r="K1120" t="str">
        <f t="shared" si="34"/>
        <v>ATTAF</v>
      </c>
      <c r="L1120" t="str">
        <f>UPPER(anotacoes!H1120)</f>
        <v>GROUNDWORK COMBAT</v>
      </c>
      <c r="M1120" t="str">
        <f>IF(OR(L1120="ATTACK",L1120="FINTA"),"&lt;TECNICA&gt;",UPPER(anotacoes!I1120))</f>
        <v>TRYING TO ATTACK</v>
      </c>
      <c r="N1120" t="str">
        <f>IF(OR(L1120="ATTACK",L1120="FINTA"),UPPER(anotacoes!I1120),"")</f>
        <v/>
      </c>
      <c r="O1120" s="6" t="str">
        <f>IF(anotacoes!N1120=0,"",anotacoes!N1120)</f>
        <v/>
      </c>
      <c r="P1120" t="str">
        <f>IF(anotacoes!M1120=0,"",UPPER(anotacoes!M1120))</f>
        <v/>
      </c>
      <c r="Q1120" t="str">
        <f t="shared" si="35"/>
        <v>INSERT INTO CONVERSAO_LUTA_ACAO (cd_conversao, id_luta, sequencia, momento_inicio, momento_fim, quem_faz, quem_sofre, acao_tipo, acao, tecnica, direcao, pontuacao) VALUES (1, 19, 66, TRIM(' 00:10:00,933'), TRIM(' 00:10:15,999'), 'BOTTIEAU', 'ATTAF', 'GROUNDWORK COMBAT', 'TRYING TO ATTACK', NULL, NULL, NULL)</v>
      </c>
      <c r="R1120" t="s">
        <v>10327</v>
      </c>
    </row>
    <row r="1121" spans="1:18" hidden="1" x14ac:dyDescent="0.25">
      <c r="A1121" s="7">
        <f>anotacoes!D1121</f>
        <v>40720</v>
      </c>
      <c r="B1121" t="str">
        <f>anotacoes!C1121</f>
        <v>WORLD CUP SAO PAULO 2011</v>
      </c>
      <c r="C1121" t="str">
        <f>anotacoes!E1121</f>
        <v>BOTTIEAU</v>
      </c>
      <c r="D1121" t="str">
        <f>anotacoes!F1121</f>
        <v>ATTAF</v>
      </c>
      <c r="E1121" t="s">
        <v>10325</v>
      </c>
      <c r="F1121">
        <f>anotacoes!A1121</f>
        <v>19</v>
      </c>
      <c r="G1121">
        <f>anotacoes!B1121</f>
        <v>67</v>
      </c>
      <c r="H1121" t="str">
        <f>anotacoes!K1121</f>
        <v xml:space="preserve"> 00:10:16,166</v>
      </c>
      <c r="I1121" t="str">
        <f>anotacoes!L1121</f>
        <v xml:space="preserve"> 00:10:22,876</v>
      </c>
      <c r="J1121" t="str">
        <f>IF(L1121="PAUSE",E1121,IF(anotacoes!G1125=conversao_anotacoes!C1121,conversao_anotacoes!C1121,conversao_anotacoes!D1121))</f>
        <v>&lt;ARBITRO_DESCONHECIDO&gt;</v>
      </c>
      <c r="K1121" t="str">
        <f t="shared" si="34"/>
        <v/>
      </c>
      <c r="L1121" t="str">
        <f>UPPER(anotacoes!H1121)</f>
        <v>PAUSE</v>
      </c>
      <c r="M1121" t="str">
        <f>IF(OR(L1121="ATTACK",L1121="FINTA"),"&lt;TECNICA&gt;",UPPER(anotacoes!I1121))</f>
        <v>&lt;NAO_CLASSIFICADO&gt;</v>
      </c>
      <c r="N1121" t="str">
        <f>IF(OR(L1121="ATTACK",L1121="FINTA"),UPPER(anotacoes!I1121),"")</f>
        <v/>
      </c>
      <c r="O1121" s="6" t="str">
        <f>IF(anotacoes!N1121=0,"",anotacoes!N1121)</f>
        <v/>
      </c>
      <c r="P1121" t="str">
        <f>IF(anotacoes!M1121=0,"",UPPER(anotacoes!M1121))</f>
        <v/>
      </c>
      <c r="Q1121" t="str">
        <f t="shared" si="35"/>
        <v>INSERT INTO CONVERSAO_LUTA_ACAO (cd_conversao, id_luta, sequencia, momento_inicio, momento_fim, quem_faz, quem_sofre, acao_tipo, acao, tecnica, direcao, pontuacao) VALUES (1, 19, 67, TRIM(' 00:10:16,166'), TRIM(' 00:10:22,876'), '&lt;ARBITRO_DESCONHECIDO&gt;', '', 'PAUSE', '&lt;NAO_CLASSIFICADO&gt;', NULL, NULL, NULL)</v>
      </c>
      <c r="R1121" t="s">
        <v>10327</v>
      </c>
    </row>
    <row r="1122" spans="1:18" hidden="1" x14ac:dyDescent="0.25">
      <c r="A1122" s="7">
        <f>anotacoes!D1122</f>
        <v>40720</v>
      </c>
      <c r="B1122" t="str">
        <f>anotacoes!C1122</f>
        <v>WORLD CUP SAO PAULO 2011</v>
      </c>
      <c r="C1122" t="str">
        <f>anotacoes!E1122</f>
        <v>BOTTIEAU</v>
      </c>
      <c r="D1122" t="str">
        <f>anotacoes!F1122</f>
        <v>ATTAF</v>
      </c>
      <c r="E1122" t="s">
        <v>10325</v>
      </c>
      <c r="F1122">
        <f>anotacoes!A1122</f>
        <v>19</v>
      </c>
      <c r="G1122">
        <f>anotacoes!B1122</f>
        <v>68</v>
      </c>
      <c r="H1122" t="str">
        <f>anotacoes!K1122</f>
        <v xml:space="preserve"> 00:10:22,876</v>
      </c>
      <c r="I1122" t="str">
        <f>anotacoes!L1122</f>
        <v xml:space="preserve"> 00:10:23,923</v>
      </c>
      <c r="J1122" t="str">
        <f>IF(L1122="PAUSE",E1122,IF(anotacoes!G1126=conversao_anotacoes!C1122,conversao_anotacoes!C1122,conversao_anotacoes!D1122))</f>
        <v>BOTTIEAU</v>
      </c>
      <c r="K1122" t="str">
        <f t="shared" si="34"/>
        <v>ATTAF</v>
      </c>
      <c r="L1122" t="str">
        <f>UPPER(anotacoes!H1122)</f>
        <v>DISPLACEMENT</v>
      </c>
      <c r="M1122" t="str">
        <f>IF(OR(L1122="ATTACK",L1122="FINTA"),"&lt;TECNICA&gt;",UPPER(anotacoes!I1122))</f>
        <v>2-3 STEP HESITANT RIGHT</v>
      </c>
      <c r="N1122" t="str">
        <f>IF(OR(L1122="ATTACK",L1122="FINTA"),UPPER(anotacoes!I1122),"")</f>
        <v/>
      </c>
      <c r="O1122" s="6" t="str">
        <f>IF(anotacoes!N1122=0,"",anotacoes!N1122)</f>
        <v/>
      </c>
      <c r="P1122" t="str">
        <f>IF(anotacoes!M1122=0,"",UPPER(anotacoes!M1122))</f>
        <v/>
      </c>
      <c r="Q1122" t="str">
        <f t="shared" si="35"/>
        <v>INSERT INTO CONVERSAO_LUTA_ACAO (cd_conversao, id_luta, sequencia, momento_inicio, momento_fim, quem_faz, quem_sofre, acao_tipo, acao, tecnica, direcao, pontuacao) VALUES (1, 19, 68, TRIM(' 00:10:22,876'), TRIM(' 00:10:23,923'), 'BOTTIEAU', 'ATTAF', 'DISPLACEMENT', '2-3 STEP HESITANT RIGHT', NULL, NULL, NULL)</v>
      </c>
      <c r="R1122" t="s">
        <v>10327</v>
      </c>
    </row>
    <row r="1123" spans="1:18" hidden="1" x14ac:dyDescent="0.25">
      <c r="A1123" s="7">
        <f>anotacoes!D1123</f>
        <v>40720</v>
      </c>
      <c r="B1123" t="str">
        <f>anotacoes!C1123</f>
        <v>WORLD CUP SAO PAULO 2011</v>
      </c>
      <c r="C1123" t="str">
        <f>anotacoes!E1123</f>
        <v>BOTTIEAU</v>
      </c>
      <c r="D1123" t="str">
        <f>anotacoes!F1123</f>
        <v>ATTAF</v>
      </c>
      <c r="E1123" t="s">
        <v>10325</v>
      </c>
      <c r="F1123">
        <f>anotacoes!A1123</f>
        <v>19</v>
      </c>
      <c r="G1123">
        <f>anotacoes!B1123</f>
        <v>69</v>
      </c>
      <c r="H1123" t="str">
        <f>anotacoes!K1123</f>
        <v xml:space="preserve"> 00:10:23,923</v>
      </c>
      <c r="I1123" t="str">
        <f>anotacoes!L1123</f>
        <v xml:space="preserve"> 00:10:27,903</v>
      </c>
      <c r="J1123" t="str">
        <f>IF(L1123="PAUSE",E1123,IF(anotacoes!G1127=conversao_anotacoes!C1123,conversao_anotacoes!C1123,conversao_anotacoes!D1123))</f>
        <v>BOTTIEAU</v>
      </c>
      <c r="K1123" t="str">
        <f t="shared" si="34"/>
        <v>ATTAF</v>
      </c>
      <c r="L1123" t="str">
        <f>UPPER(anotacoes!H1123)</f>
        <v>DISPLACEMENT</v>
      </c>
      <c r="M1123" t="str">
        <f>IF(OR(L1123="ATTACK",L1123="FINTA"),"&lt;TECNICA&gt;",UPPER(anotacoes!I1123))</f>
        <v>TRY TO GRIP WITH CONTACT</v>
      </c>
      <c r="N1123" t="str">
        <f>IF(OR(L1123="ATTACK",L1123="FINTA"),UPPER(anotacoes!I1123),"")</f>
        <v/>
      </c>
      <c r="O1123" s="6" t="str">
        <f>IF(anotacoes!N1123=0,"",anotacoes!N1123)</f>
        <v/>
      </c>
      <c r="P1123" t="str">
        <f>IF(anotacoes!M1123=0,"",UPPER(anotacoes!M1123))</f>
        <v/>
      </c>
      <c r="Q1123" t="str">
        <f t="shared" si="35"/>
        <v>INSERT INTO CONVERSAO_LUTA_ACAO (cd_conversao, id_luta, sequencia, momento_inicio, momento_fim, quem_faz, quem_sofre, acao_tipo, acao, tecnica, direcao, pontuacao) VALUES (1, 19, 69, TRIM(' 00:10:23,923'), TRIM(' 00:10:27,903'), 'BOTTIEAU', 'ATTAF', 'DISPLACEMENT', 'TRY TO GRIP WITH CONTACT', NULL, NULL, NULL)</v>
      </c>
      <c r="R1123" t="s">
        <v>10327</v>
      </c>
    </row>
    <row r="1124" spans="1:18" hidden="1" x14ac:dyDescent="0.25">
      <c r="A1124" s="7">
        <f>anotacoes!D1124</f>
        <v>40720</v>
      </c>
      <c r="B1124" t="str">
        <f>anotacoes!C1124</f>
        <v>WORLD CUP SAO PAULO 2011</v>
      </c>
      <c r="C1124" t="str">
        <f>anotacoes!E1124</f>
        <v>BOTTIEAU</v>
      </c>
      <c r="D1124" t="str">
        <f>anotacoes!F1124</f>
        <v>ATTAF</v>
      </c>
      <c r="E1124" t="s">
        <v>10325</v>
      </c>
      <c r="F1124">
        <f>anotacoes!A1124</f>
        <v>19</v>
      </c>
      <c r="G1124">
        <f>anotacoes!B1124</f>
        <v>70</v>
      </c>
      <c r="H1124" t="str">
        <f>anotacoes!K1124</f>
        <v xml:space="preserve"> 00:10:27,903</v>
      </c>
      <c r="I1124" t="str">
        <f>anotacoes!L1124</f>
        <v xml:space="preserve"> 00:10:32,420</v>
      </c>
      <c r="J1124" t="str">
        <f>IF(L1124="PAUSE",E1124,IF(anotacoes!G1128=conversao_anotacoes!C1124,conversao_anotacoes!C1124,conversao_anotacoes!D1124))</f>
        <v>BOTTIEAU</v>
      </c>
      <c r="K1124" t="str">
        <f t="shared" si="34"/>
        <v>ATTAF</v>
      </c>
      <c r="L1124" t="str">
        <f>UPPER(anotacoes!H1124)</f>
        <v>GRIP TIME</v>
      </c>
      <c r="M1124" t="str">
        <f>IF(OR(L1124="ATTACK",L1124="FINTA"),"&lt;TECNICA&gt;",UPPER(anotacoes!I1124))</f>
        <v>RIGHT SLEEVE LEFT SLEEVE</v>
      </c>
      <c r="N1124" t="str">
        <f>IF(OR(L1124="ATTACK",L1124="FINTA"),UPPER(anotacoes!I1124),"")</f>
        <v/>
      </c>
      <c r="O1124" s="6" t="str">
        <f>IF(anotacoes!N1124=0,"",anotacoes!N1124)</f>
        <v/>
      </c>
      <c r="P1124" t="str">
        <f>IF(anotacoes!M1124=0,"",UPPER(anotacoes!M1124))</f>
        <v/>
      </c>
      <c r="Q1124" t="str">
        <f t="shared" si="35"/>
        <v>INSERT INTO CONVERSAO_LUTA_ACAO (cd_conversao, id_luta, sequencia, momento_inicio, momento_fim, quem_faz, quem_sofre, acao_tipo, acao, tecnica, direcao, pontuacao) VALUES (1, 19, 70, TRIM(' 00:10:27,903'), TRIM(' 00:10:32,420'), 'BOTTIEAU', 'ATTAF', 'GRIP TIME', 'RIGHT SLEEVE LEFT SLEEVE', NULL, NULL, NULL)</v>
      </c>
      <c r="R1124" t="s">
        <v>10327</v>
      </c>
    </row>
    <row r="1125" spans="1:18" hidden="1" x14ac:dyDescent="0.25">
      <c r="A1125" s="7">
        <f>anotacoes!D1125</f>
        <v>40720</v>
      </c>
      <c r="B1125" t="str">
        <f>anotacoes!C1125</f>
        <v>WORLD CUP SAO PAULO 2011</v>
      </c>
      <c r="C1125" t="str">
        <f>anotacoes!E1125</f>
        <v>BOTTIEAU</v>
      </c>
      <c r="D1125" t="str">
        <f>anotacoes!F1125</f>
        <v>ATTAF</v>
      </c>
      <c r="E1125" t="s">
        <v>10325</v>
      </c>
      <c r="F1125">
        <f>anotacoes!A1125</f>
        <v>19</v>
      </c>
      <c r="G1125">
        <f>anotacoes!B1125</f>
        <v>71</v>
      </c>
      <c r="H1125" t="str">
        <f>anotacoes!K1125</f>
        <v xml:space="preserve"> 00:10:32,637</v>
      </c>
      <c r="I1125" t="str">
        <f>anotacoes!L1125</f>
        <v xml:space="preserve"> 00:11:41,954</v>
      </c>
      <c r="J1125" t="str">
        <f>IF(L1125="PAUSE",E1125,IF(anotacoes!G1129=conversao_anotacoes!C1125,conversao_anotacoes!C1125,conversao_anotacoes!D1125))</f>
        <v>&lt;ARBITRO_DESCONHECIDO&gt;</v>
      </c>
      <c r="K1125" t="str">
        <f t="shared" si="34"/>
        <v/>
      </c>
      <c r="L1125" t="str">
        <f>UPPER(anotacoes!H1125)</f>
        <v>PAUSE</v>
      </c>
      <c r="M1125" t="str">
        <f>IF(OR(L1125="ATTACK",L1125="FINTA"),"&lt;TECNICA&gt;",UPPER(anotacoes!I1125))</f>
        <v>JUDOGI</v>
      </c>
      <c r="N1125" t="str">
        <f>IF(OR(L1125="ATTACK",L1125="FINTA"),UPPER(anotacoes!I1125),"")</f>
        <v/>
      </c>
      <c r="O1125" s="6" t="str">
        <f>IF(anotacoes!N1125=0,"",anotacoes!N1125)</f>
        <v/>
      </c>
      <c r="P1125" t="str">
        <f>IF(anotacoes!M1125=0,"",UPPER(anotacoes!M1125))</f>
        <v/>
      </c>
      <c r="Q1125" t="str">
        <f t="shared" si="35"/>
        <v>INSERT INTO CONVERSAO_LUTA_ACAO (cd_conversao, id_luta, sequencia, momento_inicio, momento_fim, quem_faz, quem_sofre, acao_tipo, acao, tecnica, direcao, pontuacao) VALUES (1, 19, 71, TRIM(' 00:10:32,637'), TRIM(' 00:11:41,954'), '&lt;ARBITRO_DESCONHECIDO&gt;', '', 'PAUSE', 'JUDOGI', NULL, NULL, NULL)</v>
      </c>
      <c r="R1125" t="s">
        <v>10327</v>
      </c>
    </row>
    <row r="1126" spans="1:18" hidden="1" x14ac:dyDescent="0.25">
      <c r="A1126" s="7">
        <f>anotacoes!D1126</f>
        <v>40720</v>
      </c>
      <c r="B1126" t="str">
        <f>anotacoes!C1126</f>
        <v>WORLD CUP SAO PAULO 2011</v>
      </c>
      <c r="C1126" t="str">
        <f>anotacoes!E1126</f>
        <v>BOTTIEAU</v>
      </c>
      <c r="D1126" t="str">
        <f>anotacoes!F1126</f>
        <v>ATTAF</v>
      </c>
      <c r="E1126" t="s">
        <v>10325</v>
      </c>
      <c r="F1126">
        <f>anotacoes!A1126</f>
        <v>19</v>
      </c>
      <c r="G1126">
        <f>anotacoes!B1126</f>
        <v>72</v>
      </c>
      <c r="H1126" t="str">
        <f>anotacoes!K1126</f>
        <v xml:space="preserve"> 00:11:41,954</v>
      </c>
      <c r="I1126" t="str">
        <f>anotacoes!L1126</f>
        <v xml:space="preserve"> 00:11:42,884</v>
      </c>
      <c r="J1126" t="str">
        <f>IF(L1126="PAUSE",E1126,IF(anotacoes!G1130=conversao_anotacoes!C1126,conversao_anotacoes!C1126,conversao_anotacoes!D1126))</f>
        <v>BOTTIEAU</v>
      </c>
      <c r="K1126" t="str">
        <f t="shared" si="34"/>
        <v>ATTAF</v>
      </c>
      <c r="L1126" t="str">
        <f>UPPER(anotacoes!H1126)</f>
        <v>DISPLACEMENT</v>
      </c>
      <c r="M1126" t="str">
        <f>IF(OR(L1126="ATTACK",L1126="FINTA"),"&lt;TECNICA&gt;",UPPER(anotacoes!I1126))</f>
        <v>2-3 STEP HESITANT RIGHT</v>
      </c>
      <c r="N1126" t="str">
        <f>IF(OR(L1126="ATTACK",L1126="FINTA"),UPPER(anotacoes!I1126),"")</f>
        <v/>
      </c>
      <c r="O1126" s="6" t="str">
        <f>IF(anotacoes!N1126=0,"",anotacoes!N1126)</f>
        <v/>
      </c>
      <c r="P1126" t="str">
        <f>IF(anotacoes!M1126=0,"",UPPER(anotacoes!M1126))</f>
        <v/>
      </c>
      <c r="Q1126" t="str">
        <f t="shared" si="35"/>
        <v>INSERT INTO CONVERSAO_LUTA_ACAO (cd_conversao, id_luta, sequencia, momento_inicio, momento_fim, quem_faz, quem_sofre, acao_tipo, acao, tecnica, direcao, pontuacao) VALUES (1, 19, 72, TRIM(' 00:11:41,954'), TRIM(' 00:11:42,884'), 'BOTTIEAU', 'ATTAF', 'DISPLACEMENT', '2-3 STEP HESITANT RIGHT', NULL, NULL, NULL)</v>
      </c>
      <c r="R1126" t="s">
        <v>10327</v>
      </c>
    </row>
    <row r="1127" spans="1:18" hidden="1" x14ac:dyDescent="0.25">
      <c r="A1127" s="7">
        <f>anotacoes!D1127</f>
        <v>40720</v>
      </c>
      <c r="B1127" t="str">
        <f>anotacoes!C1127</f>
        <v>WORLD CUP SAO PAULO 2011</v>
      </c>
      <c r="C1127" t="str">
        <f>anotacoes!E1127</f>
        <v>BOTTIEAU</v>
      </c>
      <c r="D1127" t="str">
        <f>anotacoes!F1127</f>
        <v>ATTAF</v>
      </c>
      <c r="E1127" t="s">
        <v>10325</v>
      </c>
      <c r="F1127">
        <f>anotacoes!A1127</f>
        <v>19</v>
      </c>
      <c r="G1127">
        <f>anotacoes!B1127</f>
        <v>73</v>
      </c>
      <c r="H1127" t="str">
        <f>anotacoes!K1127</f>
        <v xml:space="preserve"> 00:11:42,884</v>
      </c>
      <c r="I1127" t="str">
        <f>anotacoes!L1127</f>
        <v xml:space="preserve"> 00:11:46,707</v>
      </c>
      <c r="J1127" t="str">
        <f>IF(L1127="PAUSE",E1127,IF(anotacoes!G1131=conversao_anotacoes!C1127,conversao_anotacoes!C1127,conversao_anotacoes!D1127))</f>
        <v>BOTTIEAU</v>
      </c>
      <c r="K1127" t="str">
        <f t="shared" si="34"/>
        <v>ATTAF</v>
      </c>
      <c r="L1127" t="str">
        <f>UPPER(anotacoes!H1127)</f>
        <v>GRIP TIME</v>
      </c>
      <c r="M1127" t="str">
        <f>IF(OR(L1127="ATTACK",L1127="FINTA"),"&lt;TECNICA&gt;",UPPER(anotacoes!I1127))</f>
        <v>LEFT COLLAR RIGHT SLEEVE</v>
      </c>
      <c r="N1127" t="str">
        <f>IF(OR(L1127="ATTACK",L1127="FINTA"),UPPER(anotacoes!I1127),"")</f>
        <v/>
      </c>
      <c r="O1127" s="6" t="str">
        <f>IF(anotacoes!N1127=0,"",anotacoes!N1127)</f>
        <v/>
      </c>
      <c r="P1127" t="str">
        <f>IF(anotacoes!M1127=0,"",UPPER(anotacoes!M1127))</f>
        <v/>
      </c>
      <c r="Q1127" t="str">
        <f t="shared" si="35"/>
        <v>INSERT INTO CONVERSAO_LUTA_ACAO (cd_conversao, id_luta, sequencia, momento_inicio, momento_fim, quem_faz, quem_sofre, acao_tipo, acao, tecnica, direcao, pontuacao) VALUES (1, 19, 73, TRIM(' 00:11:42,884'), TRIM(' 00:11:46,707'), 'BOTTIEAU', 'ATTAF', 'GRIP TIME', 'LEFT COLLAR RIGHT SLEEVE', NULL, NULL, NULL)</v>
      </c>
      <c r="R1127" t="s">
        <v>10327</v>
      </c>
    </row>
    <row r="1128" spans="1:18" hidden="1" x14ac:dyDescent="0.25">
      <c r="A1128" s="7">
        <f>anotacoes!D1128</f>
        <v>40720</v>
      </c>
      <c r="B1128" t="str">
        <f>anotacoes!C1128</f>
        <v>WORLD CUP SAO PAULO 2011</v>
      </c>
      <c r="C1128" t="str">
        <f>anotacoes!E1128</f>
        <v>BOTTIEAU</v>
      </c>
      <c r="D1128" t="str">
        <f>anotacoes!F1128</f>
        <v>ATTAF</v>
      </c>
      <c r="E1128" t="s">
        <v>10325</v>
      </c>
      <c r="F1128">
        <f>anotacoes!A1128</f>
        <v>19</v>
      </c>
      <c r="G1128">
        <f>anotacoes!B1128</f>
        <v>74</v>
      </c>
      <c r="H1128" t="str">
        <f>anotacoes!K1128</f>
        <v xml:space="preserve"> 00:11:46,707</v>
      </c>
      <c r="I1128" t="str">
        <f>anotacoes!L1128</f>
        <v xml:space="preserve"> 00:11:47,861</v>
      </c>
      <c r="J1128" t="str">
        <f>IF(L1128="PAUSE",E1128,IF(anotacoes!G1132=conversao_anotacoes!C1128,conversao_anotacoes!C1128,conversao_anotacoes!D1128))</f>
        <v>BOTTIEAU</v>
      </c>
      <c r="K1128" t="str">
        <f t="shared" si="34"/>
        <v>ATTAF</v>
      </c>
      <c r="L1128" t="str">
        <f>UPPER(anotacoes!H1128)</f>
        <v>DISPLACEMENT</v>
      </c>
      <c r="M1128" t="str">
        <f>IF(OR(L1128="ATTACK",L1128="FINTA"),"&lt;TECNICA&gt;",UPPER(anotacoes!I1128))</f>
        <v>TRY TO GRIP WITH CONTACT</v>
      </c>
      <c r="N1128" t="str">
        <f>IF(OR(L1128="ATTACK",L1128="FINTA"),UPPER(anotacoes!I1128),"")</f>
        <v/>
      </c>
      <c r="O1128" s="6" t="str">
        <f>IF(anotacoes!N1128=0,"",anotacoes!N1128)</f>
        <v/>
      </c>
      <c r="P1128" t="str">
        <f>IF(anotacoes!M1128=0,"",UPPER(anotacoes!M1128))</f>
        <v/>
      </c>
      <c r="Q1128" t="str">
        <f t="shared" si="35"/>
        <v>INSERT INTO CONVERSAO_LUTA_ACAO (cd_conversao, id_luta, sequencia, momento_inicio, momento_fim, quem_faz, quem_sofre, acao_tipo, acao, tecnica, direcao, pontuacao) VALUES (1, 19, 74, TRIM(' 00:11:46,707'), TRIM(' 00:11:47,861'), 'BOTTIEAU', 'ATTAF', 'DISPLACEMENT', 'TRY TO GRIP WITH CONTACT', NULL, NULL, NULL)</v>
      </c>
      <c r="R1128" t="s">
        <v>10327</v>
      </c>
    </row>
    <row r="1129" spans="1:18" hidden="1" x14ac:dyDescent="0.25">
      <c r="A1129" s="7">
        <f>anotacoes!D1129</f>
        <v>40720</v>
      </c>
      <c r="B1129" t="str">
        <f>anotacoes!C1129</f>
        <v>WORLD CUP SAO PAULO 2011</v>
      </c>
      <c r="C1129" t="str">
        <f>anotacoes!E1129</f>
        <v>BOTTIEAU</v>
      </c>
      <c r="D1129" t="str">
        <f>anotacoes!F1129</f>
        <v>ATTAF</v>
      </c>
      <c r="E1129" t="s">
        <v>10325</v>
      </c>
      <c r="F1129">
        <f>anotacoes!A1129</f>
        <v>19</v>
      </c>
      <c r="G1129">
        <f>anotacoes!B1129</f>
        <v>75</v>
      </c>
      <c r="H1129" t="str">
        <f>anotacoes!K1129</f>
        <v xml:space="preserve"> 00:11:47,861</v>
      </c>
      <c r="I1129" t="str">
        <f>anotacoes!L1129</f>
        <v xml:space="preserve"> 00:11:49,711</v>
      </c>
      <c r="J1129" t="str">
        <f>IF(L1129="PAUSE",E1129,IF(anotacoes!G1133=conversao_anotacoes!C1129,conversao_anotacoes!C1129,conversao_anotacoes!D1129))</f>
        <v>BOTTIEAU</v>
      </c>
      <c r="K1129" t="str">
        <f t="shared" si="34"/>
        <v>ATTAF</v>
      </c>
      <c r="L1129" t="str">
        <f>UPPER(anotacoes!H1129)</f>
        <v>GRIP TIME</v>
      </c>
      <c r="M1129" t="str">
        <f>IF(OR(L1129="ATTACK",L1129="FINTA"),"&lt;TECNICA&gt;",UPPER(anotacoes!I1129))</f>
        <v>LEFT COLLAR RIGHT SLEEVE</v>
      </c>
      <c r="N1129" t="str">
        <f>IF(OR(L1129="ATTACK",L1129="FINTA"),UPPER(anotacoes!I1129),"")</f>
        <v/>
      </c>
      <c r="O1129" s="6" t="str">
        <f>IF(anotacoes!N1129=0,"",anotacoes!N1129)</f>
        <v/>
      </c>
      <c r="P1129" t="str">
        <f>IF(anotacoes!M1129=0,"",UPPER(anotacoes!M1129))</f>
        <v/>
      </c>
      <c r="Q1129" t="str">
        <f t="shared" si="35"/>
        <v>INSERT INTO CONVERSAO_LUTA_ACAO (cd_conversao, id_luta, sequencia, momento_inicio, momento_fim, quem_faz, quem_sofre, acao_tipo, acao, tecnica, direcao, pontuacao) VALUES (1, 19, 75, TRIM(' 00:11:47,861'), TRIM(' 00:11:49,711'), 'BOTTIEAU', 'ATTAF', 'GRIP TIME', 'LEFT COLLAR RIGHT SLEEVE', NULL, NULL, NULL)</v>
      </c>
      <c r="R1129" t="s">
        <v>10327</v>
      </c>
    </row>
    <row r="1130" spans="1:18" hidden="1" x14ac:dyDescent="0.25">
      <c r="A1130" s="7">
        <f>anotacoes!D1130</f>
        <v>40720</v>
      </c>
      <c r="B1130" t="str">
        <f>anotacoes!C1130</f>
        <v>WORLD CUP SAO PAULO 2011</v>
      </c>
      <c r="C1130" t="str">
        <f>anotacoes!E1130</f>
        <v>BOTTIEAU</v>
      </c>
      <c r="D1130" t="str">
        <f>anotacoes!F1130</f>
        <v>ATTAF</v>
      </c>
      <c r="E1130" t="s">
        <v>10325</v>
      </c>
      <c r="F1130">
        <f>anotacoes!A1130</f>
        <v>19</v>
      </c>
      <c r="G1130">
        <f>anotacoes!B1130</f>
        <v>76</v>
      </c>
      <c r="H1130" t="str">
        <f>anotacoes!K1130</f>
        <v xml:space="preserve"> 00:11:50,492</v>
      </c>
      <c r="I1130" t="str">
        <f>anotacoes!L1130</f>
        <v xml:space="preserve"> 00:11:57,002</v>
      </c>
      <c r="J1130" t="str">
        <f>IF(L1130="PAUSE",E1130,IF(anotacoes!G1134=conversao_anotacoes!C1130,conversao_anotacoes!C1130,conversao_anotacoes!D1130))</f>
        <v>&lt;ARBITRO_DESCONHECIDO&gt;</v>
      </c>
      <c r="K1130" t="str">
        <f t="shared" si="34"/>
        <v/>
      </c>
      <c r="L1130" t="str">
        <f>UPPER(anotacoes!H1130)</f>
        <v>PAUSE</v>
      </c>
      <c r="M1130" t="str">
        <f>IF(OR(L1130="ATTACK",L1130="FINTA"),"&lt;TECNICA&gt;",UPPER(anotacoes!I1130))</f>
        <v>SHIDO WITHOUT SCORE</v>
      </c>
      <c r="N1130" t="str">
        <f>IF(OR(L1130="ATTACK",L1130="FINTA"),UPPER(anotacoes!I1130),"")</f>
        <v/>
      </c>
      <c r="O1130" s="6" t="str">
        <f>IF(anotacoes!N1130=0,"",anotacoes!N1130)</f>
        <v/>
      </c>
      <c r="P1130" t="str">
        <f>IF(anotacoes!M1130=0,"",UPPER(anotacoes!M1130))</f>
        <v/>
      </c>
      <c r="Q1130" t="str">
        <f t="shared" si="35"/>
        <v>INSERT INTO CONVERSAO_LUTA_ACAO (cd_conversao, id_luta, sequencia, momento_inicio, momento_fim, quem_faz, quem_sofre, acao_tipo, acao, tecnica, direcao, pontuacao) VALUES (1, 19, 76, TRIM(' 00:11:50,492'), TRIM(' 00:11:57,002'), '&lt;ARBITRO_DESCONHECIDO&gt;', '', 'PAUSE', 'SHIDO WITHOUT SCORE', NULL, NULL, NULL)</v>
      </c>
      <c r="R1130" t="s">
        <v>10327</v>
      </c>
    </row>
    <row r="1131" spans="1:18" hidden="1" x14ac:dyDescent="0.25">
      <c r="A1131" s="7">
        <f>anotacoes!D1131</f>
        <v>40601</v>
      </c>
      <c r="B1131" t="str">
        <f>anotacoes!C1131</f>
        <v>WORLD CUP WARSAW 2011</v>
      </c>
      <c r="C1131" t="str">
        <f>anotacoes!E1131</f>
        <v>BOTTIEAU</v>
      </c>
      <c r="D1131" t="str">
        <f>anotacoes!F1131</f>
        <v>CLERGET</v>
      </c>
      <c r="E1131" t="s">
        <v>10325</v>
      </c>
      <c r="F1131">
        <f>anotacoes!A1131</f>
        <v>20</v>
      </c>
      <c r="G1131">
        <f>anotacoes!B1131</f>
        <v>1</v>
      </c>
      <c r="H1131" t="str">
        <f>anotacoes!K1131</f>
        <v xml:space="preserve"> 00:00:00,728</v>
      </c>
      <c r="I1131" t="str">
        <f>anotacoes!L1131</f>
        <v xml:space="preserve"> 00:00:01,784</v>
      </c>
      <c r="J1131" t="str">
        <f>IF(L1131="PAUSE",E1131,IF(anotacoes!G1135=conversao_anotacoes!C1131,conversao_anotacoes!C1131,conversao_anotacoes!D1131))</f>
        <v>BOTTIEAU</v>
      </c>
      <c r="K1131" t="str">
        <f t="shared" si="34"/>
        <v>CLERGET</v>
      </c>
      <c r="L1131" t="str">
        <f>UPPER(anotacoes!H1131)</f>
        <v>DISPLACEMENT</v>
      </c>
      <c r="M1131" t="str">
        <f>IF(OR(L1131="ATTACK",L1131="FINTA"),"&lt;TECNICA&gt;",UPPER(anotacoes!I1131))</f>
        <v>CIRCULAR RIGHT</v>
      </c>
      <c r="N1131" t="str">
        <f>IF(OR(L1131="ATTACK",L1131="FINTA"),UPPER(anotacoes!I1131),"")</f>
        <v/>
      </c>
      <c r="O1131" s="6" t="str">
        <f>IF(anotacoes!N1131=0,"",anotacoes!N1131)</f>
        <v/>
      </c>
      <c r="P1131" t="str">
        <f>IF(anotacoes!M1131=0,"",UPPER(anotacoes!M1131))</f>
        <v/>
      </c>
      <c r="Q1131" t="str">
        <f t="shared" si="35"/>
        <v>INSERT INTO CONVERSAO_LUTA_ACAO (cd_conversao, id_luta, sequencia, momento_inicio, momento_fim, quem_faz, quem_sofre, acao_tipo, acao, tecnica, direcao, pontuacao) VALUES (1, 20, 1, TRIM(' 00:00:00,728'), TRIM(' 00:00:01,784'), 'BOTTIEAU', 'CLERGET', 'DISPLACEMENT', 'CIRCULAR RIGHT', NULL, NULL, NULL)</v>
      </c>
      <c r="R1131" t="s">
        <v>10327</v>
      </c>
    </row>
    <row r="1132" spans="1:18" hidden="1" x14ac:dyDescent="0.25">
      <c r="A1132" s="7">
        <f>anotacoes!D1132</f>
        <v>40601</v>
      </c>
      <c r="B1132" t="str">
        <f>anotacoes!C1132</f>
        <v>WORLD CUP WARSAW 2011</v>
      </c>
      <c r="C1132" t="str">
        <f>anotacoes!E1132</f>
        <v>BOTTIEAU</v>
      </c>
      <c r="D1132" t="str">
        <f>anotacoes!F1132</f>
        <v>CLERGET</v>
      </c>
      <c r="E1132" t="s">
        <v>10325</v>
      </c>
      <c r="F1132">
        <f>anotacoes!A1132</f>
        <v>20</v>
      </c>
      <c r="G1132">
        <f>anotacoes!B1132</f>
        <v>2</v>
      </c>
      <c r="H1132" t="str">
        <f>anotacoes!K1132</f>
        <v xml:space="preserve"> 00:00:01,784</v>
      </c>
      <c r="I1132" t="str">
        <f>anotacoes!L1132</f>
        <v xml:space="preserve"> 00:00:03,020</v>
      </c>
      <c r="J1132" t="str">
        <f>IF(L1132="PAUSE",E1132,IF(anotacoes!G1136=conversao_anotacoes!C1132,conversao_anotacoes!C1132,conversao_anotacoes!D1132))</f>
        <v>BOTTIEAU</v>
      </c>
      <c r="K1132" t="str">
        <f t="shared" si="34"/>
        <v>CLERGET</v>
      </c>
      <c r="L1132" t="str">
        <f>UPPER(anotacoes!H1132)</f>
        <v>DISPLACEMENT</v>
      </c>
      <c r="M1132" t="str">
        <f>IF(OR(L1132="ATTACK",L1132="FINTA"),"&lt;TECNICA&gt;",UPPER(anotacoes!I1132))</f>
        <v>2-3 STEP HESITANT RIGHT</v>
      </c>
      <c r="N1132" t="str">
        <f>IF(OR(L1132="ATTACK",L1132="FINTA"),UPPER(anotacoes!I1132),"")</f>
        <v/>
      </c>
      <c r="O1132" s="6" t="str">
        <f>IF(anotacoes!N1132=0,"",anotacoes!N1132)</f>
        <v/>
      </c>
      <c r="P1132" t="str">
        <f>IF(anotacoes!M1132=0,"",UPPER(anotacoes!M1132))</f>
        <v/>
      </c>
      <c r="Q1132" t="str">
        <f t="shared" si="35"/>
        <v>INSERT INTO CONVERSAO_LUTA_ACAO (cd_conversao, id_luta, sequencia, momento_inicio, momento_fim, quem_faz, quem_sofre, acao_tipo, acao, tecnica, direcao, pontuacao) VALUES (1, 20, 2, TRIM(' 00:00:01,784'), TRIM(' 00:00:03,020'), 'BOTTIEAU', 'CLERGET', 'DISPLACEMENT', '2-3 STEP HESITANT RIGHT', NULL, NULL, NULL)</v>
      </c>
      <c r="R1132" t="s">
        <v>10327</v>
      </c>
    </row>
    <row r="1133" spans="1:18" hidden="1" x14ac:dyDescent="0.25">
      <c r="A1133" s="7">
        <f>anotacoes!D1133</f>
        <v>40601</v>
      </c>
      <c r="B1133" t="str">
        <f>anotacoes!C1133</f>
        <v>WORLD CUP WARSAW 2011</v>
      </c>
      <c r="C1133" t="str">
        <f>anotacoes!E1133</f>
        <v>BOTTIEAU</v>
      </c>
      <c r="D1133" t="str">
        <f>anotacoes!F1133</f>
        <v>CLERGET</v>
      </c>
      <c r="E1133" t="s">
        <v>10325</v>
      </c>
      <c r="F1133">
        <f>anotacoes!A1133</f>
        <v>20</v>
      </c>
      <c r="G1133">
        <f>anotacoes!B1133</f>
        <v>3</v>
      </c>
      <c r="H1133" t="str">
        <f>anotacoes!K1133</f>
        <v xml:space="preserve"> 00:00:03,020</v>
      </c>
      <c r="I1133" t="str">
        <f>anotacoes!L1133</f>
        <v xml:space="preserve"> 00:00:10,956</v>
      </c>
      <c r="J1133" t="str">
        <f>IF(L1133="PAUSE",E1133,IF(anotacoes!G1137=conversao_anotacoes!C1133,conversao_anotacoes!C1133,conversao_anotacoes!D1133))</f>
        <v>BOTTIEAU</v>
      </c>
      <c r="K1133" t="str">
        <f t="shared" si="34"/>
        <v>CLERGET</v>
      </c>
      <c r="L1133" t="str">
        <f>UPPER(anotacoes!H1133)</f>
        <v>DISPLACEMENT</v>
      </c>
      <c r="M1133" t="str">
        <f>IF(OR(L1133="ATTACK",L1133="FINTA"),"&lt;TECNICA&gt;",UPPER(anotacoes!I1133))</f>
        <v>TRY TO GRIP WITH CONTACT</v>
      </c>
      <c r="N1133" t="str">
        <f>IF(OR(L1133="ATTACK",L1133="FINTA"),UPPER(anotacoes!I1133),"")</f>
        <v/>
      </c>
      <c r="O1133" s="6" t="str">
        <f>IF(anotacoes!N1133=0,"",anotacoes!N1133)</f>
        <v/>
      </c>
      <c r="P1133" t="str">
        <f>IF(anotacoes!M1133=0,"",UPPER(anotacoes!M1133))</f>
        <v/>
      </c>
      <c r="Q1133" t="str">
        <f t="shared" si="35"/>
        <v>INSERT INTO CONVERSAO_LUTA_ACAO (cd_conversao, id_luta, sequencia, momento_inicio, momento_fim, quem_faz, quem_sofre, acao_tipo, acao, tecnica, direcao, pontuacao) VALUES (1, 20, 3, TRIM(' 00:00:03,020'), TRIM(' 00:00:10,956'), 'BOTTIEAU', 'CLERGET', 'DISPLACEMENT', 'TRY TO GRIP WITH CONTACT', NULL, NULL, NULL)</v>
      </c>
      <c r="R1133" t="s">
        <v>10327</v>
      </c>
    </row>
    <row r="1134" spans="1:18" hidden="1" x14ac:dyDescent="0.25">
      <c r="A1134" s="7">
        <f>anotacoes!D1134</f>
        <v>40601</v>
      </c>
      <c r="B1134" t="str">
        <f>anotacoes!C1134</f>
        <v>WORLD CUP WARSAW 2011</v>
      </c>
      <c r="C1134" t="str">
        <f>anotacoes!E1134</f>
        <v>BOTTIEAU</v>
      </c>
      <c r="D1134" t="str">
        <f>anotacoes!F1134</f>
        <v>CLERGET</v>
      </c>
      <c r="E1134" t="s">
        <v>10325</v>
      </c>
      <c r="F1134">
        <f>anotacoes!A1134</f>
        <v>20</v>
      </c>
      <c r="G1134">
        <f>anotacoes!B1134</f>
        <v>4</v>
      </c>
      <c r="H1134" t="str">
        <f>anotacoes!K1134</f>
        <v xml:space="preserve"> 00:00:10,956</v>
      </c>
      <c r="I1134" t="str">
        <f>anotacoes!L1134</f>
        <v xml:space="preserve"> 00:00:20,213</v>
      </c>
      <c r="J1134" t="str">
        <f>IF(L1134="PAUSE",E1134,IF(anotacoes!G1138=conversao_anotacoes!C1134,conversao_anotacoes!C1134,conversao_anotacoes!D1134))</f>
        <v>BOTTIEAU</v>
      </c>
      <c r="K1134" t="str">
        <f t="shared" si="34"/>
        <v>CLERGET</v>
      </c>
      <c r="L1134" t="str">
        <f>UPPER(anotacoes!H1134)</f>
        <v>GRIP TIME</v>
      </c>
      <c r="M1134" t="str">
        <f>IF(OR(L1134="ATTACK",L1134="FINTA"),"&lt;TECNICA&gt;",UPPER(anotacoes!I1134))</f>
        <v>RIGHT SLEEVE</v>
      </c>
      <c r="N1134" t="str">
        <f>IF(OR(L1134="ATTACK",L1134="FINTA"),UPPER(anotacoes!I1134),"")</f>
        <v/>
      </c>
      <c r="O1134" s="6" t="str">
        <f>IF(anotacoes!N1134=0,"",anotacoes!N1134)</f>
        <v/>
      </c>
      <c r="P1134" t="str">
        <f>IF(anotacoes!M1134=0,"",UPPER(anotacoes!M1134))</f>
        <v/>
      </c>
      <c r="Q1134" t="str">
        <f t="shared" si="35"/>
        <v>INSERT INTO CONVERSAO_LUTA_ACAO (cd_conversao, id_luta, sequencia, momento_inicio, momento_fim, quem_faz, quem_sofre, acao_tipo, acao, tecnica, direcao, pontuacao) VALUES (1, 20, 4, TRIM(' 00:00:10,956'), TRIM(' 00:00:20,213'), 'BOTTIEAU', 'CLERGET', 'GRIP TIME', 'RIGHT SLEEVE', NULL, NULL, NULL)</v>
      </c>
      <c r="R1134" t="s">
        <v>10327</v>
      </c>
    </row>
    <row r="1135" spans="1:18" hidden="1" x14ac:dyDescent="0.25">
      <c r="A1135" s="7">
        <f>anotacoes!D1135</f>
        <v>40601</v>
      </c>
      <c r="B1135" t="str">
        <f>anotacoes!C1135</f>
        <v>WORLD CUP WARSAW 2011</v>
      </c>
      <c r="C1135" t="str">
        <f>anotacoes!E1135</f>
        <v>BOTTIEAU</v>
      </c>
      <c r="D1135" t="str">
        <f>anotacoes!F1135</f>
        <v>CLERGET</v>
      </c>
      <c r="E1135" t="s">
        <v>10325</v>
      </c>
      <c r="F1135">
        <f>anotacoes!A1135</f>
        <v>20</v>
      </c>
      <c r="G1135">
        <f>anotacoes!B1135</f>
        <v>5</v>
      </c>
      <c r="H1135" t="str">
        <f>anotacoes!K1135</f>
        <v xml:space="preserve"> 00:00:20,213</v>
      </c>
      <c r="I1135" t="str">
        <f>anotacoes!L1135</f>
        <v xml:space="preserve"> 00:00:24,352</v>
      </c>
      <c r="J1135" t="str">
        <f>IF(L1135="PAUSE",E1135,IF(anotacoes!G1139=conversao_anotacoes!C1135,conversao_anotacoes!C1135,conversao_anotacoes!D1135))</f>
        <v>BOTTIEAU</v>
      </c>
      <c r="K1135" t="str">
        <f t="shared" si="34"/>
        <v>CLERGET</v>
      </c>
      <c r="L1135" t="str">
        <f>UPPER(anotacoes!H1135)</f>
        <v>GRIP TIME</v>
      </c>
      <c r="M1135" t="str">
        <f>IF(OR(L1135="ATTACK",L1135="FINTA"),"&lt;TECNICA&gt;",UPPER(anotacoes!I1135))</f>
        <v>RIGHT SLEEVE LEFT SLEEVE</v>
      </c>
      <c r="N1135" t="str">
        <f>IF(OR(L1135="ATTACK",L1135="FINTA"),UPPER(anotacoes!I1135),"")</f>
        <v/>
      </c>
      <c r="O1135" s="6" t="str">
        <f>IF(anotacoes!N1135=0,"",anotacoes!N1135)</f>
        <v/>
      </c>
      <c r="P1135" t="str">
        <f>IF(anotacoes!M1135=0,"",UPPER(anotacoes!M1135))</f>
        <v/>
      </c>
      <c r="Q1135" t="str">
        <f t="shared" si="35"/>
        <v>INSERT INTO CONVERSAO_LUTA_ACAO (cd_conversao, id_luta, sequencia, momento_inicio, momento_fim, quem_faz, quem_sofre, acao_tipo, acao, tecnica, direcao, pontuacao) VALUES (1, 20, 5, TRIM(' 00:00:20,213'), TRIM(' 00:00:24,352'), 'BOTTIEAU', 'CLERGET', 'GRIP TIME', 'RIGHT SLEEVE LEFT SLEEVE', NULL, NULL, NULL)</v>
      </c>
      <c r="R1135" t="s">
        <v>10327</v>
      </c>
    </row>
    <row r="1136" spans="1:18" hidden="1" x14ac:dyDescent="0.25">
      <c r="A1136" s="7">
        <f>anotacoes!D1136</f>
        <v>40601</v>
      </c>
      <c r="B1136" t="str">
        <f>anotacoes!C1136</f>
        <v>WORLD CUP WARSAW 2011</v>
      </c>
      <c r="C1136" t="str">
        <f>anotacoes!E1136</f>
        <v>BOTTIEAU</v>
      </c>
      <c r="D1136" t="str">
        <f>anotacoes!F1136</f>
        <v>CLERGET</v>
      </c>
      <c r="E1136" t="s">
        <v>10325</v>
      </c>
      <c r="F1136">
        <f>anotacoes!A1136</f>
        <v>20</v>
      </c>
      <c r="G1136">
        <f>anotacoes!B1136</f>
        <v>6</v>
      </c>
      <c r="H1136" t="str">
        <f>anotacoes!K1136</f>
        <v xml:space="preserve"> 00:00:24,352</v>
      </c>
      <c r="I1136" t="str">
        <f>anotacoes!L1136</f>
        <v xml:space="preserve"> 00:00:26,432</v>
      </c>
      <c r="J1136" t="str">
        <f>IF(L1136="PAUSE",E1136,IF(anotacoes!G1140=conversao_anotacoes!C1136,conversao_anotacoes!C1136,conversao_anotacoes!D1136))</f>
        <v>BOTTIEAU</v>
      </c>
      <c r="K1136" t="str">
        <f t="shared" si="34"/>
        <v>CLERGET</v>
      </c>
      <c r="L1136" t="str">
        <f>UPPER(anotacoes!H1136)</f>
        <v>DISPLACEMENT</v>
      </c>
      <c r="M1136" t="str">
        <f>IF(OR(L1136="ATTACK",L1136="FINTA"),"&lt;TECNICA&gt;",UPPER(anotacoes!I1136))</f>
        <v>2-3 STEP HESITANT LEFT</v>
      </c>
      <c r="N1136" t="str">
        <f>IF(OR(L1136="ATTACK",L1136="FINTA"),UPPER(anotacoes!I1136),"")</f>
        <v/>
      </c>
      <c r="O1136" s="6" t="str">
        <f>IF(anotacoes!N1136=0,"",anotacoes!N1136)</f>
        <v/>
      </c>
      <c r="P1136" t="str">
        <f>IF(anotacoes!M1136=0,"",UPPER(anotacoes!M1136))</f>
        <v/>
      </c>
      <c r="Q1136" t="str">
        <f t="shared" si="35"/>
        <v>INSERT INTO CONVERSAO_LUTA_ACAO (cd_conversao, id_luta, sequencia, momento_inicio, momento_fim, quem_faz, quem_sofre, acao_tipo, acao, tecnica, direcao, pontuacao) VALUES (1, 20, 6, TRIM(' 00:00:24,352'), TRIM(' 00:00:26,432'), 'BOTTIEAU', 'CLERGET', 'DISPLACEMENT', '2-3 STEP HESITANT LEFT', NULL, NULL, NULL)</v>
      </c>
      <c r="R1136" t="s">
        <v>10327</v>
      </c>
    </row>
    <row r="1137" spans="1:18" hidden="1" x14ac:dyDescent="0.25">
      <c r="A1137" s="7">
        <f>anotacoes!D1137</f>
        <v>40601</v>
      </c>
      <c r="B1137" t="str">
        <f>anotacoes!C1137</f>
        <v>WORLD CUP WARSAW 2011</v>
      </c>
      <c r="C1137" t="str">
        <f>anotacoes!E1137</f>
        <v>BOTTIEAU</v>
      </c>
      <c r="D1137" t="str">
        <f>anotacoes!F1137</f>
        <v>CLERGET</v>
      </c>
      <c r="E1137" t="s">
        <v>10325</v>
      </c>
      <c r="F1137">
        <f>anotacoes!A1137</f>
        <v>20</v>
      </c>
      <c r="G1137">
        <f>anotacoes!B1137</f>
        <v>7</v>
      </c>
      <c r="H1137" t="str">
        <f>anotacoes!K1137</f>
        <v xml:space="preserve"> 00:00:26,432</v>
      </c>
      <c r="I1137" t="str">
        <f>anotacoes!L1137</f>
        <v xml:space="preserve"> 00:00:27,448</v>
      </c>
      <c r="J1137" t="str">
        <f>IF(L1137="PAUSE",E1137,IF(anotacoes!G1141=conversao_anotacoes!C1137,conversao_anotacoes!C1137,conversao_anotacoes!D1137))</f>
        <v>BOTTIEAU</v>
      </c>
      <c r="K1137" t="str">
        <f t="shared" si="34"/>
        <v>CLERGET</v>
      </c>
      <c r="L1137" t="str">
        <f>UPPER(anotacoes!H1137)</f>
        <v>DISPLACEMENT</v>
      </c>
      <c r="M1137" t="str">
        <f>IF(OR(L1137="ATTACK",L1137="FINTA"),"&lt;TECNICA&gt;",UPPER(anotacoes!I1137))</f>
        <v>TRY TO GRIP WITH CONTACT</v>
      </c>
      <c r="N1137" t="str">
        <f>IF(OR(L1137="ATTACK",L1137="FINTA"),UPPER(anotacoes!I1137),"")</f>
        <v/>
      </c>
      <c r="O1137" s="6" t="str">
        <f>IF(anotacoes!N1137=0,"",anotacoes!N1137)</f>
        <v/>
      </c>
      <c r="P1137" t="str">
        <f>IF(anotacoes!M1137=0,"",UPPER(anotacoes!M1137))</f>
        <v/>
      </c>
      <c r="Q1137" t="str">
        <f t="shared" si="35"/>
        <v>INSERT INTO CONVERSAO_LUTA_ACAO (cd_conversao, id_luta, sequencia, momento_inicio, momento_fim, quem_faz, quem_sofre, acao_tipo, acao, tecnica, direcao, pontuacao) VALUES (1, 20, 7, TRIM(' 00:00:26,432'), TRIM(' 00:00:27,448'), 'BOTTIEAU', 'CLERGET', 'DISPLACEMENT', 'TRY TO GRIP WITH CONTACT', NULL, NULL, NULL)</v>
      </c>
      <c r="R1137" t="s">
        <v>10327</v>
      </c>
    </row>
    <row r="1138" spans="1:18" hidden="1" x14ac:dyDescent="0.25">
      <c r="A1138" s="7">
        <f>anotacoes!D1138</f>
        <v>40601</v>
      </c>
      <c r="B1138" t="str">
        <f>anotacoes!C1138</f>
        <v>WORLD CUP WARSAW 2011</v>
      </c>
      <c r="C1138" t="str">
        <f>anotacoes!E1138</f>
        <v>BOTTIEAU</v>
      </c>
      <c r="D1138" t="str">
        <f>anotacoes!F1138</f>
        <v>CLERGET</v>
      </c>
      <c r="E1138" t="s">
        <v>10325</v>
      </c>
      <c r="F1138">
        <f>anotacoes!A1138</f>
        <v>20</v>
      </c>
      <c r="G1138">
        <f>anotacoes!B1138</f>
        <v>8</v>
      </c>
      <c r="H1138" t="str">
        <f>anotacoes!K1138</f>
        <v xml:space="preserve"> 00:00:27,448</v>
      </c>
      <c r="I1138" t="str">
        <f>anotacoes!L1138</f>
        <v xml:space="preserve"> 00:00:32,751</v>
      </c>
      <c r="J1138" t="str">
        <f>IF(L1138="PAUSE",E1138,IF(anotacoes!G1142=conversao_anotacoes!C1138,conversao_anotacoes!C1138,conversao_anotacoes!D1138))</f>
        <v>BOTTIEAU</v>
      </c>
      <c r="K1138" t="str">
        <f t="shared" si="34"/>
        <v>CLERGET</v>
      </c>
      <c r="L1138" t="str">
        <f>UPPER(anotacoes!H1138)</f>
        <v>GRIP TIME</v>
      </c>
      <c r="M1138" t="str">
        <f>IF(OR(L1138="ATTACK",L1138="FINTA"),"&lt;TECNICA&gt;",UPPER(anotacoes!I1138))</f>
        <v>LEFT BACK RIGHT SLEEVE</v>
      </c>
      <c r="N1138" t="str">
        <f>IF(OR(L1138="ATTACK",L1138="FINTA"),UPPER(anotacoes!I1138),"")</f>
        <v/>
      </c>
      <c r="O1138" s="6" t="str">
        <f>IF(anotacoes!N1138=0,"",anotacoes!N1138)</f>
        <v/>
      </c>
      <c r="P1138" t="str">
        <f>IF(anotacoes!M1138=0,"",UPPER(anotacoes!M1138))</f>
        <v/>
      </c>
      <c r="Q1138" t="str">
        <f t="shared" si="35"/>
        <v>INSERT INTO CONVERSAO_LUTA_ACAO (cd_conversao, id_luta, sequencia, momento_inicio, momento_fim, quem_faz, quem_sofre, acao_tipo, acao, tecnica, direcao, pontuacao) VALUES (1, 20, 8, TRIM(' 00:00:27,448'), TRIM(' 00:00:32,751'), 'BOTTIEAU', 'CLERGET', 'GRIP TIME', 'LEFT BACK RIGHT SLEEVE', NULL, NULL, NULL)</v>
      </c>
      <c r="R1138" t="s">
        <v>10327</v>
      </c>
    </row>
    <row r="1139" spans="1:18" hidden="1" x14ac:dyDescent="0.25">
      <c r="A1139" s="7">
        <f>anotacoes!D1139</f>
        <v>40601</v>
      </c>
      <c r="B1139" t="str">
        <f>anotacoes!C1139</f>
        <v>WORLD CUP WARSAW 2011</v>
      </c>
      <c r="C1139" t="str">
        <f>anotacoes!E1139</f>
        <v>BOTTIEAU</v>
      </c>
      <c r="D1139" t="str">
        <f>anotacoes!F1139</f>
        <v>CLERGET</v>
      </c>
      <c r="E1139" t="s">
        <v>10325</v>
      </c>
      <c r="F1139">
        <f>anotacoes!A1139</f>
        <v>20</v>
      </c>
      <c r="G1139">
        <f>anotacoes!B1139</f>
        <v>9</v>
      </c>
      <c r="H1139" t="str">
        <f>anotacoes!K1139</f>
        <v xml:space="preserve"> 00:00:32,751</v>
      </c>
      <c r="I1139" t="str">
        <f>anotacoes!L1139</f>
        <v xml:space="preserve"> 00:00:32,751</v>
      </c>
      <c r="J1139" t="str">
        <f>IF(L1139="PAUSE",E1139,IF(anotacoes!G1143=conversao_anotacoes!C1139,conversao_anotacoes!C1139,conversao_anotacoes!D1139))</f>
        <v>BOTTIEAU</v>
      </c>
      <c r="K1139" t="str">
        <f t="shared" si="34"/>
        <v>CLERGET</v>
      </c>
      <c r="L1139" t="str">
        <f>UPPER(anotacoes!H1139)</f>
        <v>ATTACK</v>
      </c>
      <c r="M1139" t="str">
        <f>IF(OR(L1139="ATTACK",L1139="FINTA"),"&lt;TECNICA&gt;",UPPER(anotacoes!I1139))</f>
        <v>&lt;TECNICA&gt;</v>
      </c>
      <c r="N1139" t="str">
        <f>IF(OR(L1139="ATTACK",L1139="FINTA"),UPPER(anotacoes!I1139),"")</f>
        <v>KOUCHI GARI</v>
      </c>
      <c r="O1139" s="6">
        <f>IF(anotacoes!N1139=0,"",anotacoes!N1139)</f>
        <v>7</v>
      </c>
      <c r="P1139" t="str">
        <f>IF(anotacoes!M1139=0,"",UPPER(anotacoes!M1139))</f>
        <v/>
      </c>
      <c r="Q1139" t="str">
        <f t="shared" si="35"/>
        <v>INSERT INTO CONVERSAO_LUTA_ACAO (cd_conversao, id_luta, sequencia, momento_inicio, momento_fim, quem_faz, quem_sofre, acao_tipo, acao, tecnica, direcao, pontuacao) VALUES (1, 20, 9, TRIM(' 00:00:32,751'), TRIM(' 00:00:32,751'), 'BOTTIEAU', 'CLERGET', 'ATTACK', '&lt;TECNICA&gt;', 'KOUCHI GARI', 7, NULL)</v>
      </c>
      <c r="R1139" t="s">
        <v>10327</v>
      </c>
    </row>
    <row r="1140" spans="1:18" hidden="1" x14ac:dyDescent="0.25">
      <c r="A1140" s="7">
        <f>anotacoes!D1140</f>
        <v>40601</v>
      </c>
      <c r="B1140" t="str">
        <f>anotacoes!C1140</f>
        <v>WORLD CUP WARSAW 2011</v>
      </c>
      <c r="C1140" t="str">
        <f>anotacoes!E1140</f>
        <v>BOTTIEAU</v>
      </c>
      <c r="D1140" t="str">
        <f>anotacoes!F1140</f>
        <v>CLERGET</v>
      </c>
      <c r="E1140" t="s">
        <v>10325</v>
      </c>
      <c r="F1140">
        <f>anotacoes!A1140</f>
        <v>20</v>
      </c>
      <c r="G1140">
        <f>anotacoes!B1140</f>
        <v>10</v>
      </c>
      <c r="H1140" t="str">
        <f>anotacoes!K1140</f>
        <v xml:space="preserve"> 00:00:32,751</v>
      </c>
      <c r="I1140" t="str">
        <f>anotacoes!L1140</f>
        <v xml:space="preserve"> 00:00:34,094</v>
      </c>
      <c r="J1140" t="str">
        <f>IF(L1140="PAUSE",E1140,IF(anotacoes!G1144=conversao_anotacoes!C1140,conversao_anotacoes!C1140,conversao_anotacoes!D1140))</f>
        <v>BOTTIEAU</v>
      </c>
      <c r="K1140" t="str">
        <f t="shared" si="34"/>
        <v>CLERGET</v>
      </c>
      <c r="L1140" t="str">
        <f>UPPER(anotacoes!H1140)</f>
        <v>GRIP TIME</v>
      </c>
      <c r="M1140" t="str">
        <f>IF(OR(L1140="ATTACK",L1140="FINTA"),"&lt;TECNICA&gt;",UPPER(anotacoes!I1140))</f>
        <v>LEFT BACK RIGHT SLEEVE</v>
      </c>
      <c r="N1140" t="str">
        <f>IF(OR(L1140="ATTACK",L1140="FINTA"),UPPER(anotacoes!I1140),"")</f>
        <v/>
      </c>
      <c r="O1140" s="6" t="str">
        <f>IF(anotacoes!N1140=0,"",anotacoes!N1140)</f>
        <v/>
      </c>
      <c r="P1140" t="str">
        <f>IF(anotacoes!M1140=0,"",UPPER(anotacoes!M1140))</f>
        <v/>
      </c>
      <c r="Q1140" t="str">
        <f t="shared" si="35"/>
        <v>INSERT INTO CONVERSAO_LUTA_ACAO (cd_conversao, id_luta, sequencia, momento_inicio, momento_fim, quem_faz, quem_sofre, acao_tipo, acao, tecnica, direcao, pontuacao) VALUES (1, 20, 10, TRIM(' 00:00:32,751'), TRIM(' 00:00:34,094'), 'BOTTIEAU', 'CLERGET', 'GRIP TIME', 'LEFT BACK RIGHT SLEEVE', NULL, NULL, NULL)</v>
      </c>
      <c r="R1140" t="s">
        <v>10327</v>
      </c>
    </row>
    <row r="1141" spans="1:18" hidden="1" x14ac:dyDescent="0.25">
      <c r="A1141" s="7">
        <f>anotacoes!D1141</f>
        <v>40601</v>
      </c>
      <c r="B1141" t="str">
        <f>anotacoes!C1141</f>
        <v>WORLD CUP WARSAW 2011</v>
      </c>
      <c r="C1141" t="str">
        <f>anotacoes!E1141</f>
        <v>BOTTIEAU</v>
      </c>
      <c r="D1141" t="str">
        <f>anotacoes!F1141</f>
        <v>CLERGET</v>
      </c>
      <c r="E1141" t="s">
        <v>10325</v>
      </c>
      <c r="F1141">
        <f>anotacoes!A1141</f>
        <v>20</v>
      </c>
      <c r="G1141">
        <f>anotacoes!B1141</f>
        <v>11</v>
      </c>
      <c r="H1141" t="str">
        <f>anotacoes!K1141</f>
        <v xml:space="preserve"> 00:00:34,094</v>
      </c>
      <c r="I1141" t="str">
        <f>anotacoes!L1141</f>
        <v xml:space="preserve"> 00:00:39,356</v>
      </c>
      <c r="J1141" t="str">
        <f>IF(L1141="PAUSE",E1141,IF(anotacoes!G1145=conversao_anotacoes!C1141,conversao_anotacoes!C1141,conversao_anotacoes!D1141))</f>
        <v>&lt;ARBITRO_DESCONHECIDO&gt;</v>
      </c>
      <c r="K1141" t="str">
        <f t="shared" si="34"/>
        <v/>
      </c>
      <c r="L1141" t="str">
        <f>UPPER(anotacoes!H1141)</f>
        <v>PAUSE</v>
      </c>
      <c r="M1141" t="str">
        <f>IF(OR(L1141="ATTACK",L1141="FINTA"),"&lt;TECNICA&gt;",UPPER(anotacoes!I1141))</f>
        <v>&lt;NAO_CLASSIFICADO&gt;</v>
      </c>
      <c r="N1141" t="str">
        <f>IF(OR(L1141="ATTACK",L1141="FINTA"),UPPER(anotacoes!I1141),"")</f>
        <v/>
      </c>
      <c r="O1141" s="6" t="str">
        <f>IF(anotacoes!N1141=0,"",anotacoes!N1141)</f>
        <v/>
      </c>
      <c r="P1141" t="str">
        <f>IF(anotacoes!M1141=0,"",UPPER(anotacoes!M1141))</f>
        <v/>
      </c>
      <c r="Q1141" t="str">
        <f t="shared" si="35"/>
        <v>INSERT INTO CONVERSAO_LUTA_ACAO (cd_conversao, id_luta, sequencia, momento_inicio, momento_fim, quem_faz, quem_sofre, acao_tipo, acao, tecnica, direcao, pontuacao) VALUES (1, 20, 11, TRIM(' 00:00:34,094'), TRIM(' 00:00:39,356'), '&lt;ARBITRO_DESCONHECIDO&gt;', '', 'PAUSE', '&lt;NAO_CLASSIFICADO&gt;', NULL, NULL, NULL)</v>
      </c>
      <c r="R1141" t="s">
        <v>10327</v>
      </c>
    </row>
    <row r="1142" spans="1:18" hidden="1" x14ac:dyDescent="0.25">
      <c r="A1142" s="7">
        <f>anotacoes!D1142</f>
        <v>40601</v>
      </c>
      <c r="B1142" t="str">
        <f>anotacoes!C1142</f>
        <v>WORLD CUP WARSAW 2011</v>
      </c>
      <c r="C1142" t="str">
        <f>anotacoes!E1142</f>
        <v>BOTTIEAU</v>
      </c>
      <c r="D1142" t="str">
        <f>anotacoes!F1142</f>
        <v>CLERGET</v>
      </c>
      <c r="E1142" t="s">
        <v>10325</v>
      </c>
      <c r="F1142">
        <f>anotacoes!A1142</f>
        <v>20</v>
      </c>
      <c r="G1142">
        <f>anotacoes!B1142</f>
        <v>12</v>
      </c>
      <c r="H1142" t="str">
        <f>anotacoes!K1142</f>
        <v xml:space="preserve"> 00:00:39,507</v>
      </c>
      <c r="I1142" t="str">
        <f>anotacoes!L1142</f>
        <v xml:space="preserve"> 00:00:44,576</v>
      </c>
      <c r="J1142" t="str">
        <f>IF(L1142="PAUSE",E1142,IF(anotacoes!G1146=conversao_anotacoes!C1142,conversao_anotacoes!C1142,conversao_anotacoes!D1142))</f>
        <v>BOTTIEAU</v>
      </c>
      <c r="K1142" t="str">
        <f t="shared" si="34"/>
        <v>CLERGET</v>
      </c>
      <c r="L1142" t="str">
        <f>UPPER(anotacoes!H1142)</f>
        <v>DISPLACEMENT</v>
      </c>
      <c r="M1142" t="str">
        <f>IF(OR(L1142="ATTACK",L1142="FINTA"),"&lt;TECNICA&gt;",UPPER(anotacoes!I1142))</f>
        <v>2-3 STEP HESITANT RIGHT</v>
      </c>
      <c r="N1142" t="str">
        <f>IF(OR(L1142="ATTACK",L1142="FINTA"),UPPER(anotacoes!I1142),"")</f>
        <v/>
      </c>
      <c r="O1142" s="6" t="str">
        <f>IF(anotacoes!N1142=0,"",anotacoes!N1142)</f>
        <v/>
      </c>
      <c r="P1142" t="str">
        <f>IF(anotacoes!M1142=0,"",UPPER(anotacoes!M1142))</f>
        <v/>
      </c>
      <c r="Q1142" t="str">
        <f t="shared" si="35"/>
        <v>INSERT INTO CONVERSAO_LUTA_ACAO (cd_conversao, id_luta, sequencia, momento_inicio, momento_fim, quem_faz, quem_sofre, acao_tipo, acao, tecnica, direcao, pontuacao) VALUES (1, 20, 12, TRIM(' 00:00:39,507'), TRIM(' 00:00:44,576'), 'BOTTIEAU', 'CLERGET', 'DISPLACEMENT', '2-3 STEP HESITANT RIGHT', NULL, NULL, NULL)</v>
      </c>
      <c r="R1142" t="s">
        <v>10327</v>
      </c>
    </row>
    <row r="1143" spans="1:18" hidden="1" x14ac:dyDescent="0.25">
      <c r="A1143" s="7">
        <f>anotacoes!D1143</f>
        <v>40601</v>
      </c>
      <c r="B1143" t="str">
        <f>anotacoes!C1143</f>
        <v>WORLD CUP WARSAW 2011</v>
      </c>
      <c r="C1143" t="str">
        <f>anotacoes!E1143</f>
        <v>BOTTIEAU</v>
      </c>
      <c r="D1143" t="str">
        <f>anotacoes!F1143</f>
        <v>CLERGET</v>
      </c>
      <c r="E1143" t="s">
        <v>10325</v>
      </c>
      <c r="F1143">
        <f>anotacoes!A1143</f>
        <v>20</v>
      </c>
      <c r="G1143">
        <f>anotacoes!B1143</f>
        <v>13</v>
      </c>
      <c r="H1143" t="str">
        <f>anotacoes!K1143</f>
        <v xml:space="preserve"> 00:00:44,576</v>
      </c>
      <c r="I1143" t="str">
        <f>anotacoes!L1143</f>
        <v xml:space="preserve"> 00:00:47,918</v>
      </c>
      <c r="J1143" t="str">
        <f>IF(L1143="PAUSE",E1143,IF(anotacoes!G1147=conversao_anotacoes!C1143,conversao_anotacoes!C1143,conversao_anotacoes!D1143))</f>
        <v>BOTTIEAU</v>
      </c>
      <c r="K1143" t="str">
        <f t="shared" si="34"/>
        <v>CLERGET</v>
      </c>
      <c r="L1143" t="str">
        <f>UPPER(anotacoes!H1143)</f>
        <v>DISPLACEMENT</v>
      </c>
      <c r="M1143" t="str">
        <f>IF(OR(L1143="ATTACK",L1143="FINTA"),"&lt;TECNICA&gt;",UPPER(anotacoes!I1143))</f>
        <v>TRY TO GRIP WITH CONTACT</v>
      </c>
      <c r="N1143" t="str">
        <f>IF(OR(L1143="ATTACK",L1143="FINTA"),UPPER(anotacoes!I1143),"")</f>
        <v/>
      </c>
      <c r="O1143" s="6" t="str">
        <f>IF(anotacoes!N1143=0,"",anotacoes!N1143)</f>
        <v/>
      </c>
      <c r="P1143" t="str">
        <f>IF(anotacoes!M1143=0,"",UPPER(anotacoes!M1143))</f>
        <v/>
      </c>
      <c r="Q1143" t="str">
        <f t="shared" si="35"/>
        <v>INSERT INTO CONVERSAO_LUTA_ACAO (cd_conversao, id_luta, sequencia, momento_inicio, momento_fim, quem_faz, quem_sofre, acao_tipo, acao, tecnica, direcao, pontuacao) VALUES (1, 20, 13, TRIM(' 00:00:44,576'), TRIM(' 00:00:47,918'), 'BOTTIEAU', 'CLERGET', 'DISPLACEMENT', 'TRY TO GRIP WITH CONTACT', NULL, NULL, NULL)</v>
      </c>
      <c r="R1143" t="s">
        <v>10327</v>
      </c>
    </row>
    <row r="1144" spans="1:18" hidden="1" x14ac:dyDescent="0.25">
      <c r="A1144" s="7">
        <f>anotacoes!D1144</f>
        <v>40601</v>
      </c>
      <c r="B1144" t="str">
        <f>anotacoes!C1144</f>
        <v>WORLD CUP WARSAW 2011</v>
      </c>
      <c r="C1144" t="str">
        <f>anotacoes!E1144</f>
        <v>BOTTIEAU</v>
      </c>
      <c r="D1144" t="str">
        <f>anotacoes!F1144</f>
        <v>CLERGET</v>
      </c>
      <c r="E1144" t="s">
        <v>10325</v>
      </c>
      <c r="F1144">
        <f>anotacoes!A1144</f>
        <v>20</v>
      </c>
      <c r="G1144">
        <f>anotacoes!B1144</f>
        <v>14</v>
      </c>
      <c r="H1144" t="str">
        <f>anotacoes!K1144</f>
        <v xml:space="preserve"> 00:00:47,918</v>
      </c>
      <c r="I1144" t="str">
        <f>anotacoes!L1144</f>
        <v xml:space="preserve"> 00:00:50,993</v>
      </c>
      <c r="J1144" t="str">
        <f>IF(L1144="PAUSE",E1144,IF(anotacoes!G1148=conversao_anotacoes!C1144,conversao_anotacoes!C1144,conversao_anotacoes!D1144))</f>
        <v>BOTTIEAU</v>
      </c>
      <c r="K1144" t="str">
        <f t="shared" si="34"/>
        <v>CLERGET</v>
      </c>
      <c r="L1144" t="str">
        <f>UPPER(anotacoes!H1144)</f>
        <v>GRIP TIME</v>
      </c>
      <c r="M1144" t="str">
        <f>IF(OR(L1144="ATTACK",L1144="FINTA"),"&lt;TECNICA&gt;",UPPER(anotacoes!I1144))</f>
        <v>RIGHT SLEEVE LEFT SLEEVE</v>
      </c>
      <c r="N1144" t="str">
        <f>IF(OR(L1144="ATTACK",L1144="FINTA"),UPPER(anotacoes!I1144),"")</f>
        <v/>
      </c>
      <c r="O1144" s="6" t="str">
        <f>IF(anotacoes!N1144=0,"",anotacoes!N1144)</f>
        <v/>
      </c>
      <c r="P1144" t="str">
        <f>IF(anotacoes!M1144=0,"",UPPER(anotacoes!M1144))</f>
        <v/>
      </c>
      <c r="Q1144" t="str">
        <f t="shared" si="35"/>
        <v>INSERT INTO CONVERSAO_LUTA_ACAO (cd_conversao, id_luta, sequencia, momento_inicio, momento_fim, quem_faz, quem_sofre, acao_tipo, acao, tecnica, direcao, pontuacao) VALUES (1, 20, 14, TRIM(' 00:00:47,918'), TRIM(' 00:00:50,993'), 'BOTTIEAU', 'CLERGET', 'GRIP TIME', 'RIGHT SLEEVE LEFT SLEEVE', NULL, NULL, NULL)</v>
      </c>
      <c r="R1144" t="s">
        <v>10327</v>
      </c>
    </row>
    <row r="1145" spans="1:18" hidden="1" x14ac:dyDescent="0.25">
      <c r="A1145" s="7">
        <f>anotacoes!D1145</f>
        <v>40601</v>
      </c>
      <c r="B1145" t="str">
        <f>anotacoes!C1145</f>
        <v>WORLD CUP WARSAW 2011</v>
      </c>
      <c r="C1145" t="str">
        <f>anotacoes!E1145</f>
        <v>BOTTIEAU</v>
      </c>
      <c r="D1145" t="str">
        <f>anotacoes!F1145</f>
        <v>CLERGET</v>
      </c>
      <c r="E1145" t="s">
        <v>10325</v>
      </c>
      <c r="F1145">
        <f>anotacoes!A1145</f>
        <v>20</v>
      </c>
      <c r="G1145">
        <f>anotacoes!B1145</f>
        <v>15</v>
      </c>
      <c r="H1145" t="str">
        <f>anotacoes!K1145</f>
        <v xml:space="preserve"> 00:00:50,993</v>
      </c>
      <c r="I1145" t="str">
        <f>anotacoes!L1145</f>
        <v xml:space="preserve"> 00:00:51,889</v>
      </c>
      <c r="J1145" t="str">
        <f>IF(L1145="PAUSE",E1145,IF(anotacoes!G1149=conversao_anotacoes!C1145,conversao_anotacoes!C1145,conversao_anotacoes!D1145))</f>
        <v>BOTTIEAU</v>
      </c>
      <c r="K1145" t="str">
        <f t="shared" si="34"/>
        <v>CLERGET</v>
      </c>
      <c r="L1145" t="str">
        <f>UPPER(anotacoes!H1145)</f>
        <v>GRIP TIME</v>
      </c>
      <c r="M1145" t="str">
        <f>IF(OR(L1145="ATTACK",L1145="FINTA"),"&lt;TECNICA&gt;",UPPER(anotacoes!I1145))</f>
        <v>LEFT COLLAR</v>
      </c>
      <c r="N1145" t="str">
        <f>IF(OR(L1145="ATTACK",L1145="FINTA"),UPPER(anotacoes!I1145),"")</f>
        <v/>
      </c>
      <c r="O1145" s="6" t="str">
        <f>IF(anotacoes!N1145=0,"",anotacoes!N1145)</f>
        <v/>
      </c>
      <c r="P1145" t="str">
        <f>IF(anotacoes!M1145=0,"",UPPER(anotacoes!M1145))</f>
        <v/>
      </c>
      <c r="Q1145" t="str">
        <f t="shared" si="35"/>
        <v>INSERT INTO CONVERSAO_LUTA_ACAO (cd_conversao, id_luta, sequencia, momento_inicio, momento_fim, quem_faz, quem_sofre, acao_tipo, acao, tecnica, direcao, pontuacao) VALUES (1, 20, 15, TRIM(' 00:00:50,993'), TRIM(' 00:00:51,889'), 'BOTTIEAU', 'CLERGET', 'GRIP TIME', 'LEFT COLLAR', NULL, NULL, NULL)</v>
      </c>
      <c r="R1145" t="s">
        <v>10327</v>
      </c>
    </row>
    <row r="1146" spans="1:18" hidden="1" x14ac:dyDescent="0.25">
      <c r="A1146" s="7">
        <f>anotacoes!D1146</f>
        <v>40601</v>
      </c>
      <c r="B1146" t="str">
        <f>anotacoes!C1146</f>
        <v>WORLD CUP WARSAW 2011</v>
      </c>
      <c r="C1146" t="str">
        <f>anotacoes!E1146</f>
        <v>BOTTIEAU</v>
      </c>
      <c r="D1146" t="str">
        <f>anotacoes!F1146</f>
        <v>CLERGET</v>
      </c>
      <c r="E1146" t="s">
        <v>10325</v>
      </c>
      <c r="F1146">
        <f>anotacoes!A1146</f>
        <v>20</v>
      </c>
      <c r="G1146">
        <f>anotacoes!B1146</f>
        <v>16</v>
      </c>
      <c r="H1146" t="str">
        <f>anotacoes!K1146</f>
        <v xml:space="preserve"> 00:00:51,889</v>
      </c>
      <c r="I1146" t="str">
        <f>anotacoes!L1146</f>
        <v xml:space="preserve"> 00:00:51,889</v>
      </c>
      <c r="J1146" t="str">
        <f>IF(L1146="PAUSE",E1146,IF(anotacoes!G1150=conversao_anotacoes!C1146,conversao_anotacoes!C1146,conversao_anotacoes!D1146))</f>
        <v>BOTTIEAU</v>
      </c>
      <c r="K1146" t="str">
        <f t="shared" si="34"/>
        <v>CLERGET</v>
      </c>
      <c r="L1146" t="str">
        <f>UPPER(anotacoes!H1146)</f>
        <v>GRIP TIME</v>
      </c>
      <c r="M1146" t="str">
        <f>IF(OR(L1146="ATTACK",L1146="FINTA"),"&lt;TECNICA&gt;",UPPER(anotacoes!I1146))</f>
        <v>LEFT COLLAR RIGHT SLEEVE</v>
      </c>
      <c r="N1146" t="str">
        <f>IF(OR(L1146="ATTACK",L1146="FINTA"),UPPER(anotacoes!I1146),"")</f>
        <v/>
      </c>
      <c r="O1146" s="6" t="str">
        <f>IF(anotacoes!N1146=0,"",anotacoes!N1146)</f>
        <v/>
      </c>
      <c r="P1146" t="str">
        <f>IF(anotacoes!M1146=0,"",UPPER(anotacoes!M1146))</f>
        <v/>
      </c>
      <c r="Q1146" t="str">
        <f t="shared" si="35"/>
        <v>INSERT INTO CONVERSAO_LUTA_ACAO (cd_conversao, id_luta, sequencia, momento_inicio, momento_fim, quem_faz, quem_sofre, acao_tipo, acao, tecnica, direcao, pontuacao) VALUES (1, 20, 16, TRIM(' 00:00:51,889'), TRIM(' 00:00:51,889'), 'BOTTIEAU', 'CLERGET', 'GRIP TIME', 'LEFT COLLAR RIGHT SLEEVE', NULL, NULL, NULL)</v>
      </c>
      <c r="R1146" t="s">
        <v>10327</v>
      </c>
    </row>
    <row r="1147" spans="1:18" hidden="1" x14ac:dyDescent="0.25">
      <c r="A1147" s="7">
        <f>anotacoes!D1147</f>
        <v>40601</v>
      </c>
      <c r="B1147" t="str">
        <f>anotacoes!C1147</f>
        <v>WORLD CUP WARSAW 2011</v>
      </c>
      <c r="C1147" t="str">
        <f>anotacoes!E1147</f>
        <v>BOTTIEAU</v>
      </c>
      <c r="D1147" t="str">
        <f>anotacoes!F1147</f>
        <v>CLERGET</v>
      </c>
      <c r="E1147" t="s">
        <v>10325</v>
      </c>
      <c r="F1147">
        <f>anotacoes!A1147</f>
        <v>20</v>
      </c>
      <c r="G1147">
        <f>anotacoes!B1147</f>
        <v>17</v>
      </c>
      <c r="H1147" t="str">
        <f>anotacoes!K1147</f>
        <v xml:space="preserve"> 00:00:51,889</v>
      </c>
      <c r="I1147" t="str">
        <f>anotacoes!L1147</f>
        <v xml:space="preserve"> 00:00:52,987</v>
      </c>
      <c r="J1147" t="str">
        <f>IF(L1147="PAUSE",E1147,IF(anotacoes!G1151=conversao_anotacoes!C1147,conversao_anotacoes!C1147,conversao_anotacoes!D1147))</f>
        <v>BOTTIEAU</v>
      </c>
      <c r="K1147" t="str">
        <f t="shared" si="34"/>
        <v>CLERGET</v>
      </c>
      <c r="L1147" t="str">
        <f>UPPER(anotacoes!H1147)</f>
        <v>ATTACK</v>
      </c>
      <c r="M1147" t="str">
        <f>IF(OR(L1147="ATTACK",L1147="FINTA"),"&lt;TECNICA&gt;",UPPER(anotacoes!I1147))</f>
        <v>&lt;TECNICA&gt;</v>
      </c>
      <c r="N1147" t="str">
        <f>IF(OR(L1147="ATTACK",L1147="FINTA"),UPPER(anotacoes!I1147),"")</f>
        <v>UCHIMATA</v>
      </c>
      <c r="O1147" s="6">
        <f>IF(anotacoes!N1147=0,"",anotacoes!N1147)</f>
        <v>6</v>
      </c>
      <c r="P1147" t="str">
        <f>IF(anotacoes!M1147=0,"",UPPER(anotacoes!M1147))</f>
        <v/>
      </c>
      <c r="Q1147" t="str">
        <f t="shared" si="35"/>
        <v>INSERT INTO CONVERSAO_LUTA_ACAO (cd_conversao, id_luta, sequencia, momento_inicio, momento_fim, quem_faz, quem_sofre, acao_tipo, acao, tecnica, direcao, pontuacao) VALUES (1, 20, 17, TRIM(' 00:00:51,889'), TRIM(' 00:00:52,987'), 'BOTTIEAU', 'CLERGET', 'ATTACK', '&lt;TECNICA&gt;', 'UCHIMATA', 6, NULL)</v>
      </c>
      <c r="R1147" t="s">
        <v>10327</v>
      </c>
    </row>
    <row r="1148" spans="1:18" hidden="1" x14ac:dyDescent="0.25">
      <c r="A1148" s="7">
        <f>anotacoes!D1148</f>
        <v>40601</v>
      </c>
      <c r="B1148" t="str">
        <f>anotacoes!C1148</f>
        <v>WORLD CUP WARSAW 2011</v>
      </c>
      <c r="C1148" t="str">
        <f>anotacoes!E1148</f>
        <v>BOTTIEAU</v>
      </c>
      <c r="D1148" t="str">
        <f>anotacoes!F1148</f>
        <v>CLERGET</v>
      </c>
      <c r="E1148" t="s">
        <v>10325</v>
      </c>
      <c r="F1148">
        <f>anotacoes!A1148</f>
        <v>20</v>
      </c>
      <c r="G1148">
        <f>anotacoes!B1148</f>
        <v>18</v>
      </c>
      <c r="H1148" t="str">
        <f>anotacoes!K1148</f>
        <v xml:space="preserve"> 00:00:52,987</v>
      </c>
      <c r="I1148" t="str">
        <f>anotacoes!L1148</f>
        <v xml:space="preserve"> 00:01:44,751</v>
      </c>
      <c r="J1148" t="str">
        <f>IF(L1148="PAUSE",E1148,IF(anotacoes!G1152=conversao_anotacoes!C1148,conversao_anotacoes!C1148,conversao_anotacoes!D1148))</f>
        <v>BOTTIEAU</v>
      </c>
      <c r="K1148" t="str">
        <f t="shared" si="34"/>
        <v>CLERGET</v>
      </c>
      <c r="L1148" t="str">
        <f>UPPER(anotacoes!H1148)</f>
        <v>GROUNDWORK COMBAT</v>
      </c>
      <c r="M1148" t="str">
        <f>IF(OR(L1148="ATTACK",L1148="FINTA"),"&lt;TECNICA&gt;",UPPER(anotacoes!I1148))</f>
        <v>DEFENSIVE POSITION</v>
      </c>
      <c r="N1148" t="str">
        <f>IF(OR(L1148="ATTACK",L1148="FINTA"),UPPER(anotacoes!I1148),"")</f>
        <v/>
      </c>
      <c r="O1148" s="6" t="str">
        <f>IF(anotacoes!N1148=0,"",anotacoes!N1148)</f>
        <v/>
      </c>
      <c r="P1148" t="str">
        <f>IF(anotacoes!M1148=0,"",UPPER(anotacoes!M1148))</f>
        <v/>
      </c>
      <c r="Q1148" t="str">
        <f t="shared" si="35"/>
        <v>INSERT INTO CONVERSAO_LUTA_ACAO (cd_conversao, id_luta, sequencia, momento_inicio, momento_fim, quem_faz, quem_sofre, acao_tipo, acao, tecnica, direcao, pontuacao) VALUES (1, 20, 18, TRIM(' 00:00:52,987'), TRIM(' 00:01:44,751'), 'BOTTIEAU', 'CLERGET', 'GROUNDWORK COMBAT', 'DEFENSIVE POSITION', NULL, NULL, NULL)</v>
      </c>
      <c r="R1148" t="s">
        <v>10327</v>
      </c>
    </row>
    <row r="1149" spans="1:18" hidden="1" x14ac:dyDescent="0.25">
      <c r="A1149" s="7">
        <f>anotacoes!D1149</f>
        <v>40601</v>
      </c>
      <c r="B1149" t="str">
        <f>anotacoes!C1149</f>
        <v>WORLD CUP WARSAW 2011</v>
      </c>
      <c r="C1149" t="str">
        <f>anotacoes!E1149</f>
        <v>BOTTIEAU</v>
      </c>
      <c r="D1149" t="str">
        <f>anotacoes!F1149</f>
        <v>CLERGET</v>
      </c>
      <c r="E1149" t="s">
        <v>10325</v>
      </c>
      <c r="F1149">
        <f>anotacoes!A1149</f>
        <v>20</v>
      </c>
      <c r="G1149">
        <f>anotacoes!B1149</f>
        <v>19</v>
      </c>
      <c r="H1149" t="str">
        <f>anotacoes!K1149</f>
        <v xml:space="preserve"> 00:01:44,917</v>
      </c>
      <c r="I1149" t="str">
        <f>anotacoes!L1149</f>
        <v xml:space="preserve"> 00:01:53,466</v>
      </c>
      <c r="J1149" t="str">
        <f>IF(L1149="PAUSE",E1149,IF(anotacoes!G1153=conversao_anotacoes!C1149,conversao_anotacoes!C1149,conversao_anotacoes!D1149))</f>
        <v>&lt;ARBITRO_DESCONHECIDO&gt;</v>
      </c>
      <c r="K1149" t="str">
        <f t="shared" si="34"/>
        <v/>
      </c>
      <c r="L1149" t="str">
        <f>UPPER(anotacoes!H1149)</f>
        <v>PAUSE</v>
      </c>
      <c r="M1149" t="str">
        <f>IF(OR(L1149="ATTACK",L1149="FINTA"),"&lt;TECNICA&gt;",UPPER(anotacoes!I1149))</f>
        <v>&lt;NAO_CLASSIFICADO&gt;</v>
      </c>
      <c r="N1149" t="str">
        <f>IF(OR(L1149="ATTACK",L1149="FINTA"),UPPER(anotacoes!I1149),"")</f>
        <v/>
      </c>
      <c r="O1149" s="6" t="str">
        <f>IF(anotacoes!N1149=0,"",anotacoes!N1149)</f>
        <v/>
      </c>
      <c r="P1149" t="str">
        <f>IF(anotacoes!M1149=0,"",UPPER(anotacoes!M1149))</f>
        <v/>
      </c>
      <c r="Q1149" t="str">
        <f t="shared" si="35"/>
        <v>INSERT INTO CONVERSAO_LUTA_ACAO (cd_conversao, id_luta, sequencia, momento_inicio, momento_fim, quem_faz, quem_sofre, acao_tipo, acao, tecnica, direcao, pontuacao) VALUES (1, 20, 19, TRIM(' 00:01:44,917'), TRIM(' 00:01:53,466'), '&lt;ARBITRO_DESCONHECIDO&gt;', '', 'PAUSE', '&lt;NAO_CLASSIFICADO&gt;', NULL, NULL, NULL)</v>
      </c>
      <c r="R1149" t="s">
        <v>10327</v>
      </c>
    </row>
    <row r="1150" spans="1:18" hidden="1" x14ac:dyDescent="0.25">
      <c r="A1150" s="7">
        <f>anotacoes!D1150</f>
        <v>40601</v>
      </c>
      <c r="B1150" t="str">
        <f>anotacoes!C1150</f>
        <v>WORLD CUP WARSAW 2011</v>
      </c>
      <c r="C1150" t="str">
        <f>anotacoes!E1150</f>
        <v>BOTTIEAU</v>
      </c>
      <c r="D1150" t="str">
        <f>anotacoes!F1150</f>
        <v>CLERGET</v>
      </c>
      <c r="E1150" t="s">
        <v>10325</v>
      </c>
      <c r="F1150">
        <f>anotacoes!A1150</f>
        <v>20</v>
      </c>
      <c r="G1150">
        <f>anotacoes!B1150</f>
        <v>20</v>
      </c>
      <c r="H1150" t="str">
        <f>anotacoes!K1150</f>
        <v xml:space="preserve"> 00:01:53,621</v>
      </c>
      <c r="I1150" t="str">
        <f>anotacoes!L1150</f>
        <v xml:space="preserve"> 00:01:58,263</v>
      </c>
      <c r="J1150" t="str">
        <f>IF(L1150="PAUSE",E1150,IF(anotacoes!G1154=conversao_anotacoes!C1150,conversao_anotacoes!C1150,conversao_anotacoes!D1150))</f>
        <v>BOTTIEAU</v>
      </c>
      <c r="K1150" t="str">
        <f t="shared" si="34"/>
        <v>CLERGET</v>
      </c>
      <c r="L1150" t="str">
        <f>UPPER(anotacoes!H1150)</f>
        <v>DISPLACEMENT</v>
      </c>
      <c r="M1150" t="str">
        <f>IF(OR(L1150="ATTACK",L1150="FINTA"),"&lt;TECNICA&gt;",UPPER(anotacoes!I1150))</f>
        <v>2-3 STEP HESITANT LEFT</v>
      </c>
      <c r="N1150" t="str">
        <f>IF(OR(L1150="ATTACK",L1150="FINTA"),UPPER(anotacoes!I1150),"")</f>
        <v/>
      </c>
      <c r="O1150" s="6" t="str">
        <f>IF(anotacoes!N1150=0,"",anotacoes!N1150)</f>
        <v/>
      </c>
      <c r="P1150" t="str">
        <f>IF(anotacoes!M1150=0,"",UPPER(anotacoes!M1150))</f>
        <v/>
      </c>
      <c r="Q1150" t="str">
        <f t="shared" si="35"/>
        <v>INSERT INTO CONVERSAO_LUTA_ACAO (cd_conversao, id_luta, sequencia, momento_inicio, momento_fim, quem_faz, quem_sofre, acao_tipo, acao, tecnica, direcao, pontuacao) VALUES (1, 20, 20, TRIM(' 00:01:53,621'), TRIM(' 00:01:58,263'), 'BOTTIEAU', 'CLERGET', 'DISPLACEMENT', '2-3 STEP HESITANT LEFT', NULL, NULL, NULL)</v>
      </c>
      <c r="R1150" t="s">
        <v>10327</v>
      </c>
    </row>
    <row r="1151" spans="1:18" hidden="1" x14ac:dyDescent="0.25">
      <c r="A1151" s="7">
        <f>anotacoes!D1151</f>
        <v>40601</v>
      </c>
      <c r="B1151" t="str">
        <f>anotacoes!C1151</f>
        <v>WORLD CUP WARSAW 2011</v>
      </c>
      <c r="C1151" t="str">
        <f>anotacoes!E1151</f>
        <v>BOTTIEAU</v>
      </c>
      <c r="D1151" t="str">
        <f>anotacoes!F1151</f>
        <v>CLERGET</v>
      </c>
      <c r="E1151" t="s">
        <v>10325</v>
      </c>
      <c r="F1151">
        <f>anotacoes!A1151</f>
        <v>20</v>
      </c>
      <c r="G1151">
        <f>anotacoes!B1151</f>
        <v>21</v>
      </c>
      <c r="H1151" t="str">
        <f>anotacoes!K1151</f>
        <v xml:space="preserve"> 00:01:58,263</v>
      </c>
      <c r="I1151" t="str">
        <f>anotacoes!L1151</f>
        <v xml:space="preserve"> 00:01:58,892</v>
      </c>
      <c r="J1151" t="str">
        <f>IF(L1151="PAUSE",E1151,IF(anotacoes!G1155=conversao_anotacoes!C1151,conversao_anotacoes!C1151,conversao_anotacoes!D1151))</f>
        <v>BOTTIEAU</v>
      </c>
      <c r="K1151" t="str">
        <f t="shared" si="34"/>
        <v>CLERGET</v>
      </c>
      <c r="L1151" t="str">
        <f>UPPER(anotacoes!H1151)</f>
        <v>DISPLACEMENT</v>
      </c>
      <c r="M1151" t="str">
        <f>IF(OR(L1151="ATTACK",L1151="FINTA"),"&lt;TECNICA&gt;",UPPER(anotacoes!I1151))</f>
        <v>TRY TO GRIP WITH CONTACT</v>
      </c>
      <c r="N1151" t="str">
        <f>IF(OR(L1151="ATTACK",L1151="FINTA"),UPPER(anotacoes!I1151),"")</f>
        <v/>
      </c>
      <c r="O1151" s="6" t="str">
        <f>IF(anotacoes!N1151=0,"",anotacoes!N1151)</f>
        <v/>
      </c>
      <c r="P1151" t="str">
        <f>IF(anotacoes!M1151=0,"",UPPER(anotacoes!M1151))</f>
        <v/>
      </c>
      <c r="Q1151" t="str">
        <f t="shared" si="35"/>
        <v>INSERT INTO CONVERSAO_LUTA_ACAO (cd_conversao, id_luta, sequencia, momento_inicio, momento_fim, quem_faz, quem_sofre, acao_tipo, acao, tecnica, direcao, pontuacao) VALUES (1, 20, 21, TRIM(' 00:01:58,263'), TRIM(' 00:01:58,892'), 'BOTTIEAU', 'CLERGET', 'DISPLACEMENT', 'TRY TO GRIP WITH CONTACT', NULL, NULL, NULL)</v>
      </c>
      <c r="R1151" t="s">
        <v>10327</v>
      </c>
    </row>
    <row r="1152" spans="1:18" hidden="1" x14ac:dyDescent="0.25">
      <c r="A1152" s="7">
        <f>anotacoes!D1152</f>
        <v>40601</v>
      </c>
      <c r="B1152" t="str">
        <f>anotacoes!C1152</f>
        <v>WORLD CUP WARSAW 2011</v>
      </c>
      <c r="C1152" t="str">
        <f>anotacoes!E1152</f>
        <v>BOTTIEAU</v>
      </c>
      <c r="D1152" t="str">
        <f>anotacoes!F1152</f>
        <v>CLERGET</v>
      </c>
      <c r="E1152" t="s">
        <v>10325</v>
      </c>
      <c r="F1152">
        <f>anotacoes!A1152</f>
        <v>20</v>
      </c>
      <c r="G1152">
        <f>anotacoes!B1152</f>
        <v>22</v>
      </c>
      <c r="H1152" t="str">
        <f>anotacoes!K1152</f>
        <v xml:space="preserve"> 00:01:58,892</v>
      </c>
      <c r="I1152" t="str">
        <f>anotacoes!L1152</f>
        <v xml:space="preserve"> 00:02:04,117</v>
      </c>
      <c r="J1152" t="str">
        <f>IF(L1152="PAUSE",E1152,IF(anotacoes!G1156=conversao_anotacoes!C1152,conversao_anotacoes!C1152,conversao_anotacoes!D1152))</f>
        <v>BOTTIEAU</v>
      </c>
      <c r="K1152" t="str">
        <f t="shared" si="34"/>
        <v>CLERGET</v>
      </c>
      <c r="L1152" t="str">
        <f>UPPER(anotacoes!H1152)</f>
        <v>GRIP TIME</v>
      </c>
      <c r="M1152" t="str">
        <f>IF(OR(L1152="ATTACK",L1152="FINTA"),"&lt;TECNICA&gt;",UPPER(anotacoes!I1152))</f>
        <v>RIGHT SLEEVE</v>
      </c>
      <c r="N1152" t="str">
        <f>IF(OR(L1152="ATTACK",L1152="FINTA"),UPPER(anotacoes!I1152),"")</f>
        <v/>
      </c>
      <c r="O1152" s="6" t="str">
        <f>IF(anotacoes!N1152=0,"",anotacoes!N1152)</f>
        <v/>
      </c>
      <c r="P1152" t="str">
        <f>IF(anotacoes!M1152=0,"",UPPER(anotacoes!M1152))</f>
        <v/>
      </c>
      <c r="Q1152" t="str">
        <f t="shared" si="35"/>
        <v>INSERT INTO CONVERSAO_LUTA_ACAO (cd_conversao, id_luta, sequencia, momento_inicio, momento_fim, quem_faz, quem_sofre, acao_tipo, acao, tecnica, direcao, pontuacao) VALUES (1, 20, 22, TRIM(' 00:01:58,892'), TRIM(' 00:02:04,117'), 'BOTTIEAU', 'CLERGET', 'GRIP TIME', 'RIGHT SLEEVE', NULL, NULL, NULL)</v>
      </c>
      <c r="R1152" t="s">
        <v>10327</v>
      </c>
    </row>
    <row r="1153" spans="1:18" hidden="1" x14ac:dyDescent="0.25">
      <c r="A1153" s="7">
        <f>anotacoes!D1153</f>
        <v>40601</v>
      </c>
      <c r="B1153" t="str">
        <f>anotacoes!C1153</f>
        <v>WORLD CUP WARSAW 2011</v>
      </c>
      <c r="C1153" t="str">
        <f>anotacoes!E1153</f>
        <v>BOTTIEAU</v>
      </c>
      <c r="D1153" t="str">
        <f>anotacoes!F1153</f>
        <v>CLERGET</v>
      </c>
      <c r="E1153" t="s">
        <v>10325</v>
      </c>
      <c r="F1153">
        <f>anotacoes!A1153</f>
        <v>20</v>
      </c>
      <c r="G1153">
        <f>anotacoes!B1153</f>
        <v>23</v>
      </c>
      <c r="H1153" t="str">
        <f>anotacoes!K1153</f>
        <v xml:space="preserve"> 00:02:04,117</v>
      </c>
      <c r="I1153" t="str">
        <f>anotacoes!L1153</f>
        <v xml:space="preserve"> 00:02:14,415</v>
      </c>
      <c r="J1153" t="str">
        <f>IF(L1153="PAUSE",E1153,IF(anotacoes!G1157=conversao_anotacoes!C1153,conversao_anotacoes!C1153,conversao_anotacoes!D1153))</f>
        <v>BOTTIEAU</v>
      </c>
      <c r="K1153" t="str">
        <f t="shared" si="34"/>
        <v>CLERGET</v>
      </c>
      <c r="L1153" t="str">
        <f>UPPER(anotacoes!H1153)</f>
        <v>GRIP TIME</v>
      </c>
      <c r="M1153" t="str">
        <f>IF(OR(L1153="ATTACK",L1153="FINTA"),"&lt;TECNICA&gt;",UPPER(anotacoes!I1153))</f>
        <v>LEFT COLLAR RIGHT SLEEVE</v>
      </c>
      <c r="N1153" t="str">
        <f>IF(OR(L1153="ATTACK",L1153="FINTA"),UPPER(anotacoes!I1153),"")</f>
        <v/>
      </c>
      <c r="O1153" s="6" t="str">
        <f>IF(anotacoes!N1153=0,"",anotacoes!N1153)</f>
        <v/>
      </c>
      <c r="P1153" t="str">
        <f>IF(anotacoes!M1153=0,"",UPPER(anotacoes!M1153))</f>
        <v/>
      </c>
      <c r="Q1153" t="str">
        <f t="shared" si="35"/>
        <v>INSERT INTO CONVERSAO_LUTA_ACAO (cd_conversao, id_luta, sequencia, momento_inicio, momento_fim, quem_faz, quem_sofre, acao_tipo, acao, tecnica, direcao, pontuacao) VALUES (1, 20, 23, TRIM(' 00:02:04,117'), TRIM(' 00:02:14,415'), 'BOTTIEAU', 'CLERGET', 'GRIP TIME', 'LEFT COLLAR RIGHT SLEEVE', NULL, NULL, NULL)</v>
      </c>
      <c r="R1153" t="s">
        <v>10327</v>
      </c>
    </row>
    <row r="1154" spans="1:18" hidden="1" x14ac:dyDescent="0.25">
      <c r="A1154" s="7">
        <f>anotacoes!D1154</f>
        <v>40601</v>
      </c>
      <c r="B1154" t="str">
        <f>anotacoes!C1154</f>
        <v>WORLD CUP WARSAW 2011</v>
      </c>
      <c r="C1154" t="str">
        <f>anotacoes!E1154</f>
        <v>BOTTIEAU</v>
      </c>
      <c r="D1154" t="str">
        <f>anotacoes!F1154</f>
        <v>CLERGET</v>
      </c>
      <c r="E1154" t="s">
        <v>10325</v>
      </c>
      <c r="F1154">
        <f>anotacoes!A1154</f>
        <v>20</v>
      </c>
      <c r="G1154">
        <f>anotacoes!B1154</f>
        <v>24</v>
      </c>
      <c r="H1154" t="str">
        <f>anotacoes!K1154</f>
        <v xml:space="preserve"> 00:02:14,415</v>
      </c>
      <c r="I1154" t="str">
        <f>anotacoes!L1154</f>
        <v xml:space="preserve"> 00:02:14,415</v>
      </c>
      <c r="J1154" t="str">
        <f>IF(L1154="PAUSE",E1154,IF(anotacoes!G1158=conversao_anotacoes!C1154,conversao_anotacoes!C1154,conversao_anotacoes!D1154))</f>
        <v>BOTTIEAU</v>
      </c>
      <c r="K1154" t="str">
        <f t="shared" si="34"/>
        <v>CLERGET</v>
      </c>
      <c r="L1154" t="str">
        <f>UPPER(anotacoes!H1154)</f>
        <v>FINTA</v>
      </c>
      <c r="M1154" t="str">
        <f>IF(OR(L1154="ATTACK",L1154="FINTA"),"&lt;TECNICA&gt;",UPPER(anotacoes!I1154))</f>
        <v>&lt;TECNICA&gt;</v>
      </c>
      <c r="N1154" t="str">
        <f>IF(OR(L1154="ATTACK",L1154="FINTA"),UPPER(anotacoes!I1154),"")</f>
        <v>KOUCHI GARI RIGHT</v>
      </c>
      <c r="O1154" s="6" t="str">
        <f>IF(anotacoes!N1154=0,"",anotacoes!N1154)</f>
        <v/>
      </c>
      <c r="P1154" t="str">
        <f>IF(anotacoes!M1154=0,"",UPPER(anotacoes!M1154))</f>
        <v/>
      </c>
      <c r="Q1154" t="str">
        <f t="shared" si="35"/>
        <v>INSERT INTO CONVERSAO_LUTA_ACAO (cd_conversao, id_luta, sequencia, momento_inicio, momento_fim, quem_faz, quem_sofre, acao_tipo, acao, tecnica, direcao, pontuacao) VALUES (1, 20, 24, TRIM(' 00:02:14,415'), TRIM(' 00:02:14,415'), 'BOTTIEAU', 'CLERGET', 'FINTA', '&lt;TECNICA&gt;', 'KOUCHI GARI RIGHT', NULL, NULL)</v>
      </c>
      <c r="R1154" t="s">
        <v>10327</v>
      </c>
    </row>
    <row r="1155" spans="1:18" hidden="1" x14ac:dyDescent="0.25">
      <c r="A1155" s="7">
        <f>anotacoes!D1155</f>
        <v>40601</v>
      </c>
      <c r="B1155" t="str">
        <f>anotacoes!C1155</f>
        <v>WORLD CUP WARSAW 2011</v>
      </c>
      <c r="C1155" t="str">
        <f>anotacoes!E1155</f>
        <v>BOTTIEAU</v>
      </c>
      <c r="D1155" t="str">
        <f>anotacoes!F1155</f>
        <v>CLERGET</v>
      </c>
      <c r="E1155" t="s">
        <v>10325</v>
      </c>
      <c r="F1155">
        <f>anotacoes!A1155</f>
        <v>20</v>
      </c>
      <c r="G1155">
        <f>anotacoes!B1155</f>
        <v>25</v>
      </c>
      <c r="H1155" t="str">
        <f>anotacoes!K1155</f>
        <v xml:space="preserve"> 00:02:14,415</v>
      </c>
      <c r="I1155" t="str">
        <f>anotacoes!L1155</f>
        <v xml:space="preserve"> 00:02:19,130</v>
      </c>
      <c r="J1155" t="str">
        <f>IF(L1155="PAUSE",E1155,IF(anotacoes!G1159=conversao_anotacoes!C1155,conversao_anotacoes!C1155,conversao_anotacoes!D1155))</f>
        <v>BOTTIEAU</v>
      </c>
      <c r="K1155" t="str">
        <f t="shared" ref="K1155:K1218" si="36">IF(J1155=E1155,"",IF(J1155=C1155,D1155,C1155))</f>
        <v>CLERGET</v>
      </c>
      <c r="L1155" t="str">
        <f>UPPER(anotacoes!H1155)</f>
        <v>GRIP TIME</v>
      </c>
      <c r="M1155" t="str">
        <f>IF(OR(L1155="ATTACK",L1155="FINTA"),"&lt;TECNICA&gt;",UPPER(anotacoes!I1155))</f>
        <v>LEFT COLLAR RIGHT SLEEVE</v>
      </c>
      <c r="N1155" t="str">
        <f>IF(OR(L1155="ATTACK",L1155="FINTA"),UPPER(anotacoes!I1155),"")</f>
        <v/>
      </c>
      <c r="O1155" s="6" t="str">
        <f>IF(anotacoes!N1155=0,"",anotacoes!N1155)</f>
        <v/>
      </c>
      <c r="P1155" t="str">
        <f>IF(anotacoes!M1155=0,"",UPPER(anotacoes!M1155))</f>
        <v/>
      </c>
      <c r="Q1155" t="str">
        <f t="shared" ref="Q1155:Q1218" si="37">CONCATENATE("INSERT INTO CONVERSAO_LUTA_ACAO (cd_conversao, id_luta, sequencia, momento_inicio, momento_fim, quem_faz, quem_sofre, acao_tipo, acao, tecnica, direcao, pontuacao) VALUES (1, ",F1155,", ",G1155,", ","TRIM('",H1155,"')",", ","TRIM('",I1155,"')",", ","'",J1155,"'",", ","'",K1155,"'",", ","'",L1155,"'",", ","'",M1155,"'",", ",IF(N1155="","NULL",CONCATENATE("'",N1155,"'")),", ",IF(O1155="","NULL",O1155),", ",IF(P1155="","NULL",CONCATENATE("'",P1155,"'")),")")</f>
        <v>INSERT INTO CONVERSAO_LUTA_ACAO (cd_conversao, id_luta, sequencia, momento_inicio, momento_fim, quem_faz, quem_sofre, acao_tipo, acao, tecnica, direcao, pontuacao) VALUES (1, 20, 25, TRIM(' 00:02:14,415'), TRIM(' 00:02:19,130'), 'BOTTIEAU', 'CLERGET', 'GRIP TIME', 'LEFT COLLAR RIGHT SLEEVE', NULL, NULL, NULL)</v>
      </c>
      <c r="R1155" t="s">
        <v>10327</v>
      </c>
    </row>
    <row r="1156" spans="1:18" hidden="1" x14ac:dyDescent="0.25">
      <c r="A1156" s="7">
        <f>anotacoes!D1156</f>
        <v>40601</v>
      </c>
      <c r="B1156" t="str">
        <f>anotacoes!C1156</f>
        <v>WORLD CUP WARSAW 2011</v>
      </c>
      <c r="C1156" t="str">
        <f>anotacoes!E1156</f>
        <v>BOTTIEAU</v>
      </c>
      <c r="D1156" t="str">
        <f>anotacoes!F1156</f>
        <v>CLERGET</v>
      </c>
      <c r="E1156" t="s">
        <v>10325</v>
      </c>
      <c r="F1156">
        <f>anotacoes!A1156</f>
        <v>20</v>
      </c>
      <c r="G1156">
        <f>anotacoes!B1156</f>
        <v>26</v>
      </c>
      <c r="H1156" t="str">
        <f>anotacoes!K1156</f>
        <v xml:space="preserve"> 00:02:19,130</v>
      </c>
      <c r="I1156" t="str">
        <f>anotacoes!L1156</f>
        <v xml:space="preserve"> 00:02:19,877</v>
      </c>
      <c r="J1156" t="str">
        <f>IF(L1156="PAUSE",E1156,IF(anotacoes!G1160=conversao_anotacoes!C1156,conversao_anotacoes!C1156,conversao_anotacoes!D1156))</f>
        <v>BOTTIEAU</v>
      </c>
      <c r="K1156" t="str">
        <f t="shared" si="36"/>
        <v>CLERGET</v>
      </c>
      <c r="L1156" t="str">
        <f>UPPER(anotacoes!H1156)</f>
        <v>DEFENSE</v>
      </c>
      <c r="M1156" t="str">
        <f>IF(OR(L1156="ATTACK",L1156="FINTA"),"&lt;TECNICA&gt;",UPPER(anotacoes!I1156))</f>
        <v>USING BODY MASS</v>
      </c>
      <c r="N1156" t="str">
        <f>IF(OR(L1156="ATTACK",L1156="FINTA"),UPPER(anotacoes!I1156),"")</f>
        <v/>
      </c>
      <c r="O1156" s="6" t="str">
        <f>IF(anotacoes!N1156=0,"",anotacoes!N1156)</f>
        <v/>
      </c>
      <c r="P1156" t="str">
        <f>IF(anotacoes!M1156=0,"",UPPER(anotacoes!M1156))</f>
        <v/>
      </c>
      <c r="Q1156" t="str">
        <f t="shared" si="37"/>
        <v>INSERT INTO CONVERSAO_LUTA_ACAO (cd_conversao, id_luta, sequencia, momento_inicio, momento_fim, quem_faz, quem_sofre, acao_tipo, acao, tecnica, direcao, pontuacao) VALUES (1, 20, 26, TRIM(' 00:02:19,130'), TRIM(' 00:02:19,877'), 'BOTTIEAU', 'CLERGET', 'DEFENSE', 'USING BODY MASS', NULL, NULL, NULL)</v>
      </c>
      <c r="R1156" t="s">
        <v>10327</v>
      </c>
    </row>
    <row r="1157" spans="1:18" hidden="1" x14ac:dyDescent="0.25">
      <c r="A1157" s="7">
        <f>anotacoes!D1157</f>
        <v>40601</v>
      </c>
      <c r="B1157" t="str">
        <f>anotacoes!C1157</f>
        <v>WORLD CUP WARSAW 2011</v>
      </c>
      <c r="C1157" t="str">
        <f>anotacoes!E1157</f>
        <v>BOTTIEAU</v>
      </c>
      <c r="D1157" t="str">
        <f>anotacoes!F1157</f>
        <v>CLERGET</v>
      </c>
      <c r="E1157" t="s">
        <v>10325</v>
      </c>
      <c r="F1157">
        <f>anotacoes!A1157</f>
        <v>20</v>
      </c>
      <c r="G1157">
        <f>anotacoes!B1157</f>
        <v>27</v>
      </c>
      <c r="H1157" t="str">
        <f>anotacoes!K1157</f>
        <v xml:space="preserve"> 00:02:20,124</v>
      </c>
      <c r="I1157" t="str">
        <f>anotacoes!L1157</f>
        <v xml:space="preserve"> 00:02:22,386</v>
      </c>
      <c r="J1157" t="str">
        <f>IF(L1157="PAUSE",E1157,IF(anotacoes!G1161=conversao_anotacoes!C1157,conversao_anotacoes!C1157,conversao_anotacoes!D1157))</f>
        <v>BOTTIEAU</v>
      </c>
      <c r="K1157" t="str">
        <f t="shared" si="36"/>
        <v>CLERGET</v>
      </c>
      <c r="L1157" t="str">
        <f>UPPER(anotacoes!H1157)</f>
        <v>GROUNDWORK COMBAT</v>
      </c>
      <c r="M1157" t="str">
        <f>IF(OR(L1157="ATTACK",L1157="FINTA"),"&lt;TECNICA&gt;",UPPER(anotacoes!I1157))</f>
        <v>&lt;LUTA_SOLO&gt;</v>
      </c>
      <c r="N1157" t="str">
        <f>IF(OR(L1157="ATTACK",L1157="FINTA"),UPPER(anotacoes!I1157),"")</f>
        <v/>
      </c>
      <c r="O1157" s="6" t="str">
        <f>IF(anotacoes!N1157=0,"",anotacoes!N1157)</f>
        <v/>
      </c>
      <c r="P1157" t="str">
        <f>IF(anotacoes!M1157=0,"",UPPER(anotacoes!M1157))</f>
        <v/>
      </c>
      <c r="Q1157" t="str">
        <f t="shared" si="37"/>
        <v>INSERT INTO CONVERSAO_LUTA_ACAO (cd_conversao, id_luta, sequencia, momento_inicio, momento_fim, quem_faz, quem_sofre, acao_tipo, acao, tecnica, direcao, pontuacao) VALUES (1, 20, 27, TRIM(' 00:02:20,124'), TRIM(' 00:02:22,386'), 'BOTTIEAU', 'CLERGET', 'GROUNDWORK COMBAT', '&lt;LUTA_SOLO&gt;', NULL, NULL, NULL)</v>
      </c>
      <c r="R1157" t="s">
        <v>10327</v>
      </c>
    </row>
    <row r="1158" spans="1:18" hidden="1" x14ac:dyDescent="0.25">
      <c r="A1158" s="7">
        <f>anotacoes!D1158</f>
        <v>40601</v>
      </c>
      <c r="B1158" t="str">
        <f>anotacoes!C1158</f>
        <v>WORLD CUP WARSAW 2011</v>
      </c>
      <c r="C1158" t="str">
        <f>anotacoes!E1158</f>
        <v>BOTTIEAU</v>
      </c>
      <c r="D1158" t="str">
        <f>anotacoes!F1158</f>
        <v>CLERGET</v>
      </c>
      <c r="E1158" t="s">
        <v>10325</v>
      </c>
      <c r="F1158">
        <f>anotacoes!A1158</f>
        <v>20</v>
      </c>
      <c r="G1158">
        <f>anotacoes!B1158</f>
        <v>28</v>
      </c>
      <c r="H1158" t="str">
        <f>anotacoes!K1158</f>
        <v xml:space="preserve"> 00:02:22,567</v>
      </c>
      <c r="I1158" t="str">
        <f>anotacoes!L1158</f>
        <v xml:space="preserve"> 00:02:28,864</v>
      </c>
      <c r="J1158" t="str">
        <f>IF(L1158="PAUSE",E1158,IF(anotacoes!G1162=conversao_anotacoes!C1158,conversao_anotacoes!C1158,conversao_anotacoes!D1158))</f>
        <v>&lt;ARBITRO_DESCONHECIDO&gt;</v>
      </c>
      <c r="K1158" t="str">
        <f t="shared" si="36"/>
        <v/>
      </c>
      <c r="L1158" t="str">
        <f>UPPER(anotacoes!H1158)</f>
        <v>PAUSE</v>
      </c>
      <c r="M1158" t="str">
        <f>IF(OR(L1158="ATTACK",L1158="FINTA"),"&lt;TECNICA&gt;",UPPER(anotacoes!I1158))</f>
        <v>&lt;NAO_CLASSIFICADO&gt;</v>
      </c>
      <c r="N1158" t="str">
        <f>IF(OR(L1158="ATTACK",L1158="FINTA"),UPPER(anotacoes!I1158),"")</f>
        <v/>
      </c>
      <c r="O1158" s="6" t="str">
        <f>IF(anotacoes!N1158=0,"",anotacoes!N1158)</f>
        <v/>
      </c>
      <c r="P1158" t="str">
        <f>IF(anotacoes!M1158=0,"",UPPER(anotacoes!M1158))</f>
        <v/>
      </c>
      <c r="Q1158" t="str">
        <f t="shared" si="37"/>
        <v>INSERT INTO CONVERSAO_LUTA_ACAO (cd_conversao, id_luta, sequencia, momento_inicio, momento_fim, quem_faz, quem_sofre, acao_tipo, acao, tecnica, direcao, pontuacao) VALUES (1, 20, 28, TRIM(' 00:02:22,567'), TRIM(' 00:02:28,864'), '&lt;ARBITRO_DESCONHECIDO&gt;', '', 'PAUSE', '&lt;NAO_CLASSIFICADO&gt;', NULL, NULL, NULL)</v>
      </c>
      <c r="R1158" t="s">
        <v>10327</v>
      </c>
    </row>
    <row r="1159" spans="1:18" hidden="1" x14ac:dyDescent="0.25">
      <c r="A1159" s="7">
        <f>anotacoes!D1159</f>
        <v>40601</v>
      </c>
      <c r="B1159" t="str">
        <f>anotacoes!C1159</f>
        <v>WORLD CUP WARSAW 2011</v>
      </c>
      <c r="C1159" t="str">
        <f>anotacoes!E1159</f>
        <v>BOTTIEAU</v>
      </c>
      <c r="D1159" t="str">
        <f>anotacoes!F1159</f>
        <v>CLERGET</v>
      </c>
      <c r="E1159" t="s">
        <v>10325</v>
      </c>
      <c r="F1159">
        <f>anotacoes!A1159</f>
        <v>20</v>
      </c>
      <c r="G1159">
        <f>anotacoes!B1159</f>
        <v>29</v>
      </c>
      <c r="H1159" t="str">
        <f>anotacoes!K1159</f>
        <v xml:space="preserve"> 00:02:29,065</v>
      </c>
      <c r="I1159" t="str">
        <f>anotacoes!L1159</f>
        <v xml:space="preserve"> 00:02:33,135</v>
      </c>
      <c r="J1159" t="str">
        <f>IF(L1159="PAUSE",E1159,IF(anotacoes!G1163=conversao_anotacoes!C1159,conversao_anotacoes!C1159,conversao_anotacoes!D1159))</f>
        <v>BOTTIEAU</v>
      </c>
      <c r="K1159" t="str">
        <f t="shared" si="36"/>
        <v>CLERGET</v>
      </c>
      <c r="L1159" t="str">
        <f>UPPER(anotacoes!H1159)</f>
        <v>DISPLACEMENT</v>
      </c>
      <c r="M1159" t="str">
        <f>IF(OR(L1159="ATTACK",L1159="FINTA"),"&lt;TECNICA&gt;",UPPER(anotacoes!I1159))</f>
        <v>2-3 STEP HESITANT RIGHT</v>
      </c>
      <c r="N1159" t="str">
        <f>IF(OR(L1159="ATTACK",L1159="FINTA"),UPPER(anotacoes!I1159),"")</f>
        <v/>
      </c>
      <c r="O1159" s="6" t="str">
        <f>IF(anotacoes!N1159=0,"",anotacoes!N1159)</f>
        <v/>
      </c>
      <c r="P1159" t="str">
        <f>IF(anotacoes!M1159=0,"",UPPER(anotacoes!M1159))</f>
        <v/>
      </c>
      <c r="Q1159" t="str">
        <f t="shared" si="37"/>
        <v>INSERT INTO CONVERSAO_LUTA_ACAO (cd_conversao, id_luta, sequencia, momento_inicio, momento_fim, quem_faz, quem_sofre, acao_tipo, acao, tecnica, direcao, pontuacao) VALUES (1, 20, 29, TRIM(' 00:02:29,065'), TRIM(' 00:02:33,135'), 'BOTTIEAU', 'CLERGET', 'DISPLACEMENT', '2-3 STEP HESITANT RIGHT', NULL, NULL, NULL)</v>
      </c>
      <c r="R1159" t="s">
        <v>10327</v>
      </c>
    </row>
    <row r="1160" spans="1:18" hidden="1" x14ac:dyDescent="0.25">
      <c r="A1160" s="7">
        <f>anotacoes!D1160</f>
        <v>40601</v>
      </c>
      <c r="B1160" t="str">
        <f>anotacoes!C1160</f>
        <v>WORLD CUP WARSAW 2011</v>
      </c>
      <c r="C1160" t="str">
        <f>anotacoes!E1160</f>
        <v>BOTTIEAU</v>
      </c>
      <c r="D1160" t="str">
        <f>anotacoes!F1160</f>
        <v>CLERGET</v>
      </c>
      <c r="E1160" t="s">
        <v>10325</v>
      </c>
      <c r="F1160">
        <f>anotacoes!A1160</f>
        <v>20</v>
      </c>
      <c r="G1160">
        <f>anotacoes!B1160</f>
        <v>30</v>
      </c>
      <c r="H1160" t="str">
        <f>anotacoes!K1160</f>
        <v xml:space="preserve"> 00:02:33,135</v>
      </c>
      <c r="I1160" t="str">
        <f>anotacoes!L1160</f>
        <v xml:space="preserve"> 00:02:34,436</v>
      </c>
      <c r="J1160" t="str">
        <f>IF(L1160="PAUSE",E1160,IF(anotacoes!G1164=conversao_anotacoes!C1160,conversao_anotacoes!C1160,conversao_anotacoes!D1160))</f>
        <v>BOTTIEAU</v>
      </c>
      <c r="K1160" t="str">
        <f t="shared" si="36"/>
        <v>CLERGET</v>
      </c>
      <c r="L1160" t="str">
        <f>UPPER(anotacoes!H1160)</f>
        <v>GRIP TIME</v>
      </c>
      <c r="M1160" t="str">
        <f>IF(OR(L1160="ATTACK",L1160="FINTA"),"&lt;TECNICA&gt;",UPPER(anotacoes!I1160))</f>
        <v>LEFT BACK</v>
      </c>
      <c r="N1160" t="str">
        <f>IF(OR(L1160="ATTACK",L1160="FINTA"),UPPER(anotacoes!I1160),"")</f>
        <v/>
      </c>
      <c r="O1160" s="6" t="str">
        <f>IF(anotacoes!N1160=0,"",anotacoes!N1160)</f>
        <v/>
      </c>
      <c r="P1160" t="str">
        <f>IF(anotacoes!M1160=0,"",UPPER(anotacoes!M1160))</f>
        <v/>
      </c>
      <c r="Q1160" t="str">
        <f t="shared" si="37"/>
        <v>INSERT INTO CONVERSAO_LUTA_ACAO (cd_conversao, id_luta, sequencia, momento_inicio, momento_fim, quem_faz, quem_sofre, acao_tipo, acao, tecnica, direcao, pontuacao) VALUES (1, 20, 30, TRIM(' 00:02:33,135'), TRIM(' 00:02:34,436'), 'BOTTIEAU', 'CLERGET', 'GRIP TIME', 'LEFT BACK', NULL, NULL, NULL)</v>
      </c>
      <c r="R1160" t="s">
        <v>10327</v>
      </c>
    </row>
    <row r="1161" spans="1:18" hidden="1" x14ac:dyDescent="0.25">
      <c r="A1161" s="7">
        <f>anotacoes!D1161</f>
        <v>40601</v>
      </c>
      <c r="B1161" t="str">
        <f>anotacoes!C1161</f>
        <v>WORLD CUP WARSAW 2011</v>
      </c>
      <c r="C1161" t="str">
        <f>anotacoes!E1161</f>
        <v>BOTTIEAU</v>
      </c>
      <c r="D1161" t="str">
        <f>anotacoes!F1161</f>
        <v>CLERGET</v>
      </c>
      <c r="E1161" t="s">
        <v>10325</v>
      </c>
      <c r="F1161">
        <f>anotacoes!A1161</f>
        <v>20</v>
      </c>
      <c r="G1161">
        <f>anotacoes!B1161</f>
        <v>31</v>
      </c>
      <c r="H1161" t="str">
        <f>anotacoes!K1161</f>
        <v xml:space="preserve"> 00:02:34,589</v>
      </c>
      <c r="I1161" t="str">
        <f>anotacoes!L1161</f>
        <v xml:space="preserve"> 00:02:35,051</v>
      </c>
      <c r="J1161" t="str">
        <f>IF(L1161="PAUSE",E1161,IF(anotacoes!G1165=conversao_anotacoes!C1161,conversao_anotacoes!C1161,conversao_anotacoes!D1161))</f>
        <v>BOTTIEAU</v>
      </c>
      <c r="K1161" t="str">
        <f t="shared" si="36"/>
        <v>CLERGET</v>
      </c>
      <c r="L1161" t="str">
        <f>UPPER(anotacoes!H1161)</f>
        <v>DEFENSE</v>
      </c>
      <c r="M1161" t="str">
        <f>IF(OR(L1161="ATTACK",L1161="FINTA"),"&lt;TECNICA&gt;",UPPER(anotacoes!I1161))</f>
        <v>TAE-SABAKI LEFT INCLINED</v>
      </c>
      <c r="N1161" t="str">
        <f>IF(OR(L1161="ATTACK",L1161="FINTA"),UPPER(anotacoes!I1161),"")</f>
        <v/>
      </c>
      <c r="O1161" s="6" t="str">
        <f>IF(anotacoes!N1161=0,"",anotacoes!N1161)</f>
        <v/>
      </c>
      <c r="P1161" t="str">
        <f>IF(anotacoes!M1161=0,"",UPPER(anotacoes!M1161))</f>
        <v/>
      </c>
      <c r="Q1161" t="str">
        <f t="shared" si="37"/>
        <v>INSERT INTO CONVERSAO_LUTA_ACAO (cd_conversao, id_luta, sequencia, momento_inicio, momento_fim, quem_faz, quem_sofre, acao_tipo, acao, tecnica, direcao, pontuacao) VALUES (1, 20, 31, TRIM(' 00:02:34,589'), TRIM(' 00:02:35,051'), 'BOTTIEAU', 'CLERGET', 'DEFENSE', 'TAE-SABAKI LEFT INCLINED', NULL, NULL, NULL)</v>
      </c>
      <c r="R1161" t="s">
        <v>10327</v>
      </c>
    </row>
    <row r="1162" spans="1:18" hidden="1" x14ac:dyDescent="0.25">
      <c r="A1162" s="7">
        <f>anotacoes!D1162</f>
        <v>40601</v>
      </c>
      <c r="B1162" t="str">
        <f>anotacoes!C1162</f>
        <v>WORLD CUP WARSAW 2011</v>
      </c>
      <c r="C1162" t="str">
        <f>anotacoes!E1162</f>
        <v>BOTTIEAU</v>
      </c>
      <c r="D1162" t="str">
        <f>anotacoes!F1162</f>
        <v>CLERGET</v>
      </c>
      <c r="E1162" t="s">
        <v>10325</v>
      </c>
      <c r="F1162">
        <f>anotacoes!A1162</f>
        <v>20</v>
      </c>
      <c r="G1162">
        <f>anotacoes!B1162</f>
        <v>32</v>
      </c>
      <c r="H1162" t="str">
        <f>anotacoes!K1162</f>
        <v xml:space="preserve"> 00:02:35,051</v>
      </c>
      <c r="I1162" t="str">
        <f>anotacoes!L1162</f>
        <v xml:space="preserve"> 00:02:37,283</v>
      </c>
      <c r="J1162" t="str">
        <f>IF(L1162="PAUSE",E1162,IF(anotacoes!G1166=conversao_anotacoes!C1162,conversao_anotacoes!C1162,conversao_anotacoes!D1162))</f>
        <v>BOTTIEAU</v>
      </c>
      <c r="K1162" t="str">
        <f t="shared" si="36"/>
        <v>CLERGET</v>
      </c>
      <c r="L1162" t="str">
        <f>UPPER(anotacoes!H1162)</f>
        <v>GROUNDWORK COMBAT</v>
      </c>
      <c r="M1162" t="str">
        <f>IF(OR(L1162="ATTACK",L1162="FINTA"),"&lt;TECNICA&gt;",UPPER(anotacoes!I1162))</f>
        <v>&lt;LUTA_SOLO&gt;</v>
      </c>
      <c r="N1162" t="str">
        <f>IF(OR(L1162="ATTACK",L1162="FINTA"),UPPER(anotacoes!I1162),"")</f>
        <v/>
      </c>
      <c r="O1162" s="6" t="str">
        <f>IF(anotacoes!N1162=0,"",anotacoes!N1162)</f>
        <v/>
      </c>
      <c r="P1162" t="str">
        <f>IF(anotacoes!M1162=0,"",UPPER(anotacoes!M1162))</f>
        <v/>
      </c>
      <c r="Q1162" t="str">
        <f t="shared" si="37"/>
        <v>INSERT INTO CONVERSAO_LUTA_ACAO (cd_conversao, id_luta, sequencia, momento_inicio, momento_fim, quem_faz, quem_sofre, acao_tipo, acao, tecnica, direcao, pontuacao) VALUES (1, 20, 32, TRIM(' 00:02:35,051'), TRIM(' 00:02:37,283'), 'BOTTIEAU', 'CLERGET', 'GROUNDWORK COMBAT', '&lt;LUTA_SOLO&gt;', NULL, NULL, NULL)</v>
      </c>
      <c r="R1162" t="s">
        <v>10327</v>
      </c>
    </row>
    <row r="1163" spans="1:18" hidden="1" x14ac:dyDescent="0.25">
      <c r="A1163" s="7">
        <f>anotacoes!D1163</f>
        <v>40601</v>
      </c>
      <c r="B1163" t="str">
        <f>anotacoes!C1163</f>
        <v>WORLD CUP WARSAW 2011</v>
      </c>
      <c r="C1163" t="str">
        <f>anotacoes!E1163</f>
        <v>BOTTIEAU</v>
      </c>
      <c r="D1163" t="str">
        <f>anotacoes!F1163</f>
        <v>CLERGET</v>
      </c>
      <c r="E1163" t="s">
        <v>10325</v>
      </c>
      <c r="F1163">
        <f>anotacoes!A1163</f>
        <v>20</v>
      </c>
      <c r="G1163">
        <f>anotacoes!B1163</f>
        <v>33</v>
      </c>
      <c r="H1163" t="str">
        <f>anotacoes!K1163</f>
        <v xml:space="preserve"> 00:02:37,433</v>
      </c>
      <c r="I1163" t="str">
        <f>anotacoes!L1163</f>
        <v xml:space="preserve"> 00:03:22,546</v>
      </c>
      <c r="J1163" t="str">
        <f>IF(L1163="PAUSE",E1163,IF(anotacoes!G1167=conversao_anotacoes!C1163,conversao_anotacoes!C1163,conversao_anotacoes!D1163))</f>
        <v>&lt;ARBITRO_DESCONHECIDO&gt;</v>
      </c>
      <c r="K1163" t="str">
        <f t="shared" si="36"/>
        <v/>
      </c>
      <c r="L1163" t="str">
        <f>UPPER(anotacoes!H1163)</f>
        <v>PAUSE</v>
      </c>
      <c r="M1163" t="str">
        <f>IF(OR(L1163="ATTACK",L1163="FINTA"),"&lt;TECNICA&gt;",UPPER(anotacoes!I1163))</f>
        <v>SHIDO OPPONENT WITHOUT SCORE</v>
      </c>
      <c r="N1163" t="str">
        <f>IF(OR(L1163="ATTACK",L1163="FINTA"),UPPER(anotacoes!I1163),"")</f>
        <v/>
      </c>
      <c r="O1163" s="6" t="str">
        <f>IF(anotacoes!N1163=0,"",anotacoes!N1163)</f>
        <v/>
      </c>
      <c r="P1163" t="str">
        <f>IF(anotacoes!M1163=0,"",UPPER(anotacoes!M1163))</f>
        <v/>
      </c>
      <c r="Q1163" t="str">
        <f t="shared" si="37"/>
        <v>INSERT INTO CONVERSAO_LUTA_ACAO (cd_conversao, id_luta, sequencia, momento_inicio, momento_fim, quem_faz, quem_sofre, acao_tipo, acao, tecnica, direcao, pontuacao) VALUES (1, 20, 33, TRIM(' 00:02:37,433'), TRIM(' 00:03:22,546'), '&lt;ARBITRO_DESCONHECIDO&gt;', '', 'PAUSE', 'SHIDO OPPONENT WITHOUT SCORE', NULL, NULL, NULL)</v>
      </c>
      <c r="R1163" t="s">
        <v>10327</v>
      </c>
    </row>
    <row r="1164" spans="1:18" hidden="1" x14ac:dyDescent="0.25">
      <c r="A1164" s="7">
        <f>anotacoes!D1164</f>
        <v>40601</v>
      </c>
      <c r="B1164" t="str">
        <f>anotacoes!C1164</f>
        <v>WORLD CUP WARSAW 2011</v>
      </c>
      <c r="C1164" t="str">
        <f>anotacoes!E1164</f>
        <v>BOTTIEAU</v>
      </c>
      <c r="D1164" t="str">
        <f>anotacoes!F1164</f>
        <v>CLERGET</v>
      </c>
      <c r="E1164" t="s">
        <v>10325</v>
      </c>
      <c r="F1164">
        <f>anotacoes!A1164</f>
        <v>20</v>
      </c>
      <c r="G1164">
        <f>anotacoes!B1164</f>
        <v>34</v>
      </c>
      <c r="H1164" t="str">
        <f>anotacoes!K1164</f>
        <v xml:space="preserve"> 00:03:22,546</v>
      </c>
      <c r="I1164" t="str">
        <f>anotacoes!L1164</f>
        <v xml:space="preserve"> 00:03:24,707</v>
      </c>
      <c r="J1164" t="str">
        <f>IF(L1164="PAUSE",E1164,IF(anotacoes!G1168=conversao_anotacoes!C1164,conversao_anotacoes!C1164,conversao_anotacoes!D1164))</f>
        <v>BOTTIEAU</v>
      </c>
      <c r="K1164" t="str">
        <f t="shared" si="36"/>
        <v>CLERGET</v>
      </c>
      <c r="L1164" t="str">
        <f>UPPER(anotacoes!H1164)</f>
        <v>DISPLACEMENT</v>
      </c>
      <c r="M1164" t="str">
        <f>IF(OR(L1164="ATTACK",L1164="FINTA"),"&lt;TECNICA&gt;",UPPER(anotacoes!I1164))</f>
        <v>2-3 STEP HESITANT RIGHT</v>
      </c>
      <c r="N1164" t="str">
        <f>IF(OR(L1164="ATTACK",L1164="FINTA"),UPPER(anotacoes!I1164),"")</f>
        <v/>
      </c>
      <c r="O1164" s="6" t="str">
        <f>IF(anotacoes!N1164=0,"",anotacoes!N1164)</f>
        <v/>
      </c>
      <c r="P1164" t="str">
        <f>IF(anotacoes!M1164=0,"",UPPER(anotacoes!M1164))</f>
        <v/>
      </c>
      <c r="Q1164" t="str">
        <f t="shared" si="37"/>
        <v>INSERT INTO CONVERSAO_LUTA_ACAO (cd_conversao, id_luta, sequencia, momento_inicio, momento_fim, quem_faz, quem_sofre, acao_tipo, acao, tecnica, direcao, pontuacao) VALUES (1, 20, 34, TRIM(' 00:03:22,546'), TRIM(' 00:03:24,707'), 'BOTTIEAU', 'CLERGET', 'DISPLACEMENT', '2-3 STEP HESITANT RIGHT', NULL, NULL, NULL)</v>
      </c>
      <c r="R1164" t="s">
        <v>10327</v>
      </c>
    </row>
    <row r="1165" spans="1:18" hidden="1" x14ac:dyDescent="0.25">
      <c r="A1165" s="7">
        <f>anotacoes!D1165</f>
        <v>40601</v>
      </c>
      <c r="B1165" t="str">
        <f>anotacoes!C1165</f>
        <v>WORLD CUP WARSAW 2011</v>
      </c>
      <c r="C1165" t="str">
        <f>anotacoes!E1165</f>
        <v>BOTTIEAU</v>
      </c>
      <c r="D1165" t="str">
        <f>anotacoes!F1165</f>
        <v>CLERGET</v>
      </c>
      <c r="E1165" t="s">
        <v>10325</v>
      </c>
      <c r="F1165">
        <f>anotacoes!A1165</f>
        <v>20</v>
      </c>
      <c r="G1165">
        <f>anotacoes!B1165</f>
        <v>35</v>
      </c>
      <c r="H1165" t="str">
        <f>anotacoes!K1165</f>
        <v xml:space="preserve"> 00:03:24,707</v>
      </c>
      <c r="I1165" t="str">
        <f>anotacoes!L1165</f>
        <v xml:space="preserve"> 00:03:38,206</v>
      </c>
      <c r="J1165" t="str">
        <f>IF(L1165="PAUSE",E1165,IF(anotacoes!G1169=conversao_anotacoes!C1165,conversao_anotacoes!C1165,conversao_anotacoes!D1165))</f>
        <v>BOTTIEAU</v>
      </c>
      <c r="K1165" t="str">
        <f t="shared" si="36"/>
        <v>CLERGET</v>
      </c>
      <c r="L1165" t="str">
        <f>UPPER(anotacoes!H1165)</f>
        <v>GRIP TIME</v>
      </c>
      <c r="M1165" t="str">
        <f>IF(OR(L1165="ATTACK",L1165="FINTA"),"&lt;TECNICA&gt;",UPPER(anotacoes!I1165))</f>
        <v>RIGHT SLEEVE LEFT SLEEVE</v>
      </c>
      <c r="N1165" t="str">
        <f>IF(OR(L1165="ATTACK",L1165="FINTA"),UPPER(anotacoes!I1165),"")</f>
        <v/>
      </c>
      <c r="O1165" s="6" t="str">
        <f>IF(anotacoes!N1165=0,"",anotacoes!N1165)</f>
        <v/>
      </c>
      <c r="P1165" t="str">
        <f>IF(anotacoes!M1165=0,"",UPPER(anotacoes!M1165))</f>
        <v/>
      </c>
      <c r="Q1165" t="str">
        <f t="shared" si="37"/>
        <v>INSERT INTO CONVERSAO_LUTA_ACAO (cd_conversao, id_luta, sequencia, momento_inicio, momento_fim, quem_faz, quem_sofre, acao_tipo, acao, tecnica, direcao, pontuacao) VALUES (1, 20, 35, TRIM(' 00:03:24,707'), TRIM(' 00:03:38,206'), 'BOTTIEAU', 'CLERGET', 'GRIP TIME', 'RIGHT SLEEVE LEFT SLEEVE', NULL, NULL, NULL)</v>
      </c>
      <c r="R1165" t="s">
        <v>10327</v>
      </c>
    </row>
    <row r="1166" spans="1:18" hidden="1" x14ac:dyDescent="0.25">
      <c r="A1166" s="7">
        <f>anotacoes!D1166</f>
        <v>40601</v>
      </c>
      <c r="B1166" t="str">
        <f>anotacoes!C1166</f>
        <v>WORLD CUP WARSAW 2011</v>
      </c>
      <c r="C1166" t="str">
        <f>anotacoes!E1166</f>
        <v>BOTTIEAU</v>
      </c>
      <c r="D1166" t="str">
        <f>anotacoes!F1166</f>
        <v>CLERGET</v>
      </c>
      <c r="E1166" t="s">
        <v>10325</v>
      </c>
      <c r="F1166">
        <f>anotacoes!A1166</f>
        <v>20</v>
      </c>
      <c r="G1166">
        <f>anotacoes!B1166</f>
        <v>36</v>
      </c>
      <c r="H1166" t="str">
        <f>anotacoes!K1166</f>
        <v xml:space="preserve"> 00:03:38,206</v>
      </c>
      <c r="I1166" t="str">
        <f>anotacoes!L1166</f>
        <v xml:space="preserve"> 00:04:01,682</v>
      </c>
      <c r="J1166" t="str">
        <f>IF(L1166="PAUSE",E1166,IF(anotacoes!G1170=conversao_anotacoes!C1166,conversao_anotacoes!C1166,conversao_anotacoes!D1166))</f>
        <v>BOTTIEAU</v>
      </c>
      <c r="K1166" t="str">
        <f t="shared" si="36"/>
        <v>CLERGET</v>
      </c>
      <c r="L1166" t="str">
        <f>UPPER(anotacoes!H1166)</f>
        <v>GROUNDWORK COMBAT</v>
      </c>
      <c r="M1166" t="str">
        <f>IF(OR(L1166="ATTACK",L1166="FINTA"),"&lt;TECNICA&gt;",UPPER(anotacoes!I1166))</f>
        <v>DEFENSIVE POSITION</v>
      </c>
      <c r="N1166" t="str">
        <f>IF(OR(L1166="ATTACK",L1166="FINTA"),UPPER(anotacoes!I1166),"")</f>
        <v/>
      </c>
      <c r="O1166" s="6" t="str">
        <f>IF(anotacoes!N1166=0,"",anotacoes!N1166)</f>
        <v/>
      </c>
      <c r="P1166" t="str">
        <f>IF(anotacoes!M1166=0,"",UPPER(anotacoes!M1166))</f>
        <v/>
      </c>
      <c r="Q1166" t="str">
        <f t="shared" si="37"/>
        <v>INSERT INTO CONVERSAO_LUTA_ACAO (cd_conversao, id_luta, sequencia, momento_inicio, momento_fim, quem_faz, quem_sofre, acao_tipo, acao, tecnica, direcao, pontuacao) VALUES (1, 20, 36, TRIM(' 00:03:38,206'), TRIM(' 00:04:01,682'), 'BOTTIEAU', 'CLERGET', 'GROUNDWORK COMBAT', 'DEFENSIVE POSITION', NULL, NULL, NULL)</v>
      </c>
      <c r="R1166" t="s">
        <v>10327</v>
      </c>
    </row>
    <row r="1167" spans="1:18" hidden="1" x14ac:dyDescent="0.25">
      <c r="A1167" s="7">
        <f>anotacoes!D1167</f>
        <v>40601</v>
      </c>
      <c r="B1167" t="str">
        <f>anotacoes!C1167</f>
        <v>WORLD CUP WARSAW 2011</v>
      </c>
      <c r="C1167" t="str">
        <f>anotacoes!E1167</f>
        <v>BOTTIEAU</v>
      </c>
      <c r="D1167" t="str">
        <f>anotacoes!F1167</f>
        <v>CLERGET</v>
      </c>
      <c r="E1167" t="s">
        <v>10325</v>
      </c>
      <c r="F1167">
        <f>anotacoes!A1167</f>
        <v>20</v>
      </c>
      <c r="G1167">
        <f>anotacoes!B1167</f>
        <v>37</v>
      </c>
      <c r="H1167" t="str">
        <f>anotacoes!K1167</f>
        <v xml:space="preserve"> 00:04:01,854</v>
      </c>
      <c r="I1167" t="str">
        <f>anotacoes!L1167</f>
        <v xml:space="preserve"> 00:04:12,303</v>
      </c>
      <c r="J1167" t="str">
        <f>IF(L1167="PAUSE",E1167,IF(anotacoes!G1171=conversao_anotacoes!C1167,conversao_anotacoes!C1167,conversao_anotacoes!D1167))</f>
        <v>&lt;ARBITRO_DESCONHECIDO&gt;</v>
      </c>
      <c r="K1167" t="str">
        <f t="shared" si="36"/>
        <v/>
      </c>
      <c r="L1167" t="str">
        <f>UPPER(anotacoes!H1167)</f>
        <v>PAUSE</v>
      </c>
      <c r="M1167" t="str">
        <f>IF(OR(L1167="ATTACK",L1167="FINTA"),"&lt;TECNICA&gt;",UPPER(anotacoes!I1167))</f>
        <v>&lt;NAO_CLASSIFICADO&gt;</v>
      </c>
      <c r="N1167" t="str">
        <f>IF(OR(L1167="ATTACK",L1167="FINTA"),UPPER(anotacoes!I1167),"")</f>
        <v/>
      </c>
      <c r="O1167" s="6" t="str">
        <f>IF(anotacoes!N1167=0,"",anotacoes!N1167)</f>
        <v/>
      </c>
      <c r="P1167" t="str">
        <f>IF(anotacoes!M1167=0,"",UPPER(anotacoes!M1167))</f>
        <v/>
      </c>
      <c r="Q1167" t="str">
        <f t="shared" si="37"/>
        <v>INSERT INTO CONVERSAO_LUTA_ACAO (cd_conversao, id_luta, sequencia, momento_inicio, momento_fim, quem_faz, quem_sofre, acao_tipo, acao, tecnica, direcao, pontuacao) VALUES (1, 20, 37, TRIM(' 00:04:01,854'), TRIM(' 00:04:12,303'), '&lt;ARBITRO_DESCONHECIDO&gt;', '', 'PAUSE', '&lt;NAO_CLASSIFICADO&gt;', NULL, NULL, NULL)</v>
      </c>
      <c r="R1167" t="s">
        <v>10327</v>
      </c>
    </row>
    <row r="1168" spans="1:18" hidden="1" x14ac:dyDescent="0.25">
      <c r="A1168" s="7">
        <f>anotacoes!D1168</f>
        <v>40601</v>
      </c>
      <c r="B1168" t="str">
        <f>anotacoes!C1168</f>
        <v>WORLD CUP WARSAW 2011</v>
      </c>
      <c r="C1168" t="str">
        <f>anotacoes!E1168</f>
        <v>BOTTIEAU</v>
      </c>
      <c r="D1168" t="str">
        <f>anotacoes!F1168</f>
        <v>CLERGET</v>
      </c>
      <c r="E1168" t="s">
        <v>10325</v>
      </c>
      <c r="F1168">
        <f>anotacoes!A1168</f>
        <v>20</v>
      </c>
      <c r="G1168">
        <f>anotacoes!B1168</f>
        <v>38</v>
      </c>
      <c r="H1168" t="str">
        <f>anotacoes!K1168</f>
        <v xml:space="preserve"> 00:04:12,303</v>
      </c>
      <c r="I1168" t="str">
        <f>anotacoes!L1168</f>
        <v xml:space="preserve"> 00:04:19,842</v>
      </c>
      <c r="J1168" t="str">
        <f>IF(L1168="PAUSE",E1168,IF(anotacoes!G1172=conversao_anotacoes!C1168,conversao_anotacoes!C1168,conversao_anotacoes!D1168))</f>
        <v>BOTTIEAU</v>
      </c>
      <c r="K1168" t="str">
        <f t="shared" si="36"/>
        <v>CLERGET</v>
      </c>
      <c r="L1168" t="str">
        <f>UPPER(anotacoes!H1168)</f>
        <v>DISPLACEMENT</v>
      </c>
      <c r="M1168" t="str">
        <f>IF(OR(L1168="ATTACK",L1168="FINTA"),"&lt;TECNICA&gt;",UPPER(anotacoes!I1168))</f>
        <v>2-3 STEP HESITANT LEFT</v>
      </c>
      <c r="N1168" t="str">
        <f>IF(OR(L1168="ATTACK",L1168="FINTA"),UPPER(anotacoes!I1168),"")</f>
        <v/>
      </c>
      <c r="O1168" s="6" t="str">
        <f>IF(anotacoes!N1168=0,"",anotacoes!N1168)</f>
        <v/>
      </c>
      <c r="P1168" t="str">
        <f>IF(anotacoes!M1168=0,"",UPPER(anotacoes!M1168))</f>
        <v/>
      </c>
      <c r="Q1168" t="str">
        <f t="shared" si="37"/>
        <v>INSERT INTO CONVERSAO_LUTA_ACAO (cd_conversao, id_luta, sequencia, momento_inicio, momento_fim, quem_faz, quem_sofre, acao_tipo, acao, tecnica, direcao, pontuacao) VALUES (1, 20, 38, TRIM(' 00:04:12,303'), TRIM(' 00:04:19,842'), 'BOTTIEAU', 'CLERGET', 'DISPLACEMENT', '2-3 STEP HESITANT LEFT', NULL, NULL, NULL)</v>
      </c>
      <c r="R1168" t="s">
        <v>10327</v>
      </c>
    </row>
    <row r="1169" spans="1:18" hidden="1" x14ac:dyDescent="0.25">
      <c r="A1169" s="7">
        <f>anotacoes!D1169</f>
        <v>40601</v>
      </c>
      <c r="B1169" t="str">
        <f>anotacoes!C1169</f>
        <v>WORLD CUP WARSAW 2011</v>
      </c>
      <c r="C1169" t="str">
        <f>anotacoes!E1169</f>
        <v>BOTTIEAU</v>
      </c>
      <c r="D1169" t="str">
        <f>anotacoes!F1169</f>
        <v>CLERGET</v>
      </c>
      <c r="E1169" t="s">
        <v>10325</v>
      </c>
      <c r="F1169">
        <f>anotacoes!A1169</f>
        <v>20</v>
      </c>
      <c r="G1169">
        <f>anotacoes!B1169</f>
        <v>39</v>
      </c>
      <c r="H1169" t="str">
        <f>anotacoes!K1169</f>
        <v xml:space="preserve"> 00:04:19,842</v>
      </c>
      <c r="I1169" t="str">
        <f>anotacoes!L1169</f>
        <v xml:space="preserve"> 00:05:03,557</v>
      </c>
      <c r="J1169" t="str">
        <f>IF(L1169="PAUSE",E1169,IF(anotacoes!G1173=conversao_anotacoes!C1169,conversao_anotacoes!C1169,conversao_anotacoes!D1169))</f>
        <v>BOTTIEAU</v>
      </c>
      <c r="K1169" t="str">
        <f t="shared" si="36"/>
        <v>CLERGET</v>
      </c>
      <c r="L1169" t="str">
        <f>UPPER(anotacoes!H1169)</f>
        <v>GRIP TIME</v>
      </c>
      <c r="M1169" t="str">
        <f>IF(OR(L1169="ATTACK",L1169="FINTA"),"&lt;TECNICA&gt;",UPPER(anotacoes!I1169))</f>
        <v>LEFT BACK RIGHT SLEEVE</v>
      </c>
      <c r="N1169" t="str">
        <f>IF(OR(L1169="ATTACK",L1169="FINTA"),UPPER(anotacoes!I1169),"")</f>
        <v/>
      </c>
      <c r="O1169" s="6" t="str">
        <f>IF(anotacoes!N1169=0,"",anotacoes!N1169)</f>
        <v/>
      </c>
      <c r="P1169" t="str">
        <f>IF(anotacoes!M1169=0,"",UPPER(anotacoes!M1169))</f>
        <v/>
      </c>
      <c r="Q1169" t="str">
        <f t="shared" si="37"/>
        <v>INSERT INTO CONVERSAO_LUTA_ACAO (cd_conversao, id_luta, sequencia, momento_inicio, momento_fim, quem_faz, quem_sofre, acao_tipo, acao, tecnica, direcao, pontuacao) VALUES (1, 20, 39, TRIM(' 00:04:19,842'), TRIM(' 00:05:03,557'), 'BOTTIEAU', 'CLERGET', 'GRIP TIME', 'LEFT BACK RIGHT SLEEVE', NULL, NULL, NULL)</v>
      </c>
      <c r="R1169" t="s">
        <v>10327</v>
      </c>
    </row>
    <row r="1170" spans="1:18" hidden="1" x14ac:dyDescent="0.25">
      <c r="A1170" s="7">
        <f>anotacoes!D1170</f>
        <v>40601</v>
      </c>
      <c r="B1170" t="str">
        <f>anotacoes!C1170</f>
        <v>WORLD CUP WARSAW 2011</v>
      </c>
      <c r="C1170" t="str">
        <f>anotacoes!E1170</f>
        <v>BOTTIEAU</v>
      </c>
      <c r="D1170" t="str">
        <f>anotacoes!F1170</f>
        <v>CLERGET</v>
      </c>
      <c r="E1170" t="s">
        <v>10325</v>
      </c>
      <c r="F1170">
        <f>anotacoes!A1170</f>
        <v>20</v>
      </c>
      <c r="G1170">
        <f>anotacoes!B1170</f>
        <v>40</v>
      </c>
      <c r="H1170" t="str">
        <f>anotacoes!K1170</f>
        <v xml:space="preserve"> 00:05:03,557</v>
      </c>
      <c r="I1170" t="str">
        <f>anotacoes!L1170</f>
        <v xml:space="preserve"> 00:05:03,557</v>
      </c>
      <c r="J1170" t="str">
        <f>IF(L1170="PAUSE",E1170,IF(anotacoes!G1174=conversao_anotacoes!C1170,conversao_anotacoes!C1170,conversao_anotacoes!D1170))</f>
        <v>BOTTIEAU</v>
      </c>
      <c r="K1170" t="str">
        <f t="shared" si="36"/>
        <v>CLERGET</v>
      </c>
      <c r="L1170" t="str">
        <f>UPPER(anotacoes!H1170)</f>
        <v>FINTA</v>
      </c>
      <c r="M1170" t="str">
        <f>IF(OR(L1170="ATTACK",L1170="FINTA"),"&lt;TECNICA&gt;",UPPER(anotacoes!I1170))</f>
        <v>&lt;TECNICA&gt;</v>
      </c>
      <c r="N1170" t="str">
        <f>IF(OR(L1170="ATTACK",L1170="FINTA"),UPPER(anotacoes!I1170),"")</f>
        <v>KOUCHI GARI RIGHT</v>
      </c>
      <c r="O1170" s="6" t="str">
        <f>IF(anotacoes!N1170=0,"",anotacoes!N1170)</f>
        <v/>
      </c>
      <c r="P1170" t="str">
        <f>IF(anotacoes!M1170=0,"",UPPER(anotacoes!M1170))</f>
        <v/>
      </c>
      <c r="Q1170" t="str">
        <f t="shared" si="37"/>
        <v>INSERT INTO CONVERSAO_LUTA_ACAO (cd_conversao, id_luta, sequencia, momento_inicio, momento_fim, quem_faz, quem_sofre, acao_tipo, acao, tecnica, direcao, pontuacao) VALUES (1, 20, 40, TRIM(' 00:05:03,557'), TRIM(' 00:05:03,557'), 'BOTTIEAU', 'CLERGET', 'FINTA', '&lt;TECNICA&gt;', 'KOUCHI GARI RIGHT', NULL, NULL)</v>
      </c>
      <c r="R1170" t="s">
        <v>10327</v>
      </c>
    </row>
    <row r="1171" spans="1:18" hidden="1" x14ac:dyDescent="0.25">
      <c r="A1171" s="7">
        <f>anotacoes!D1171</f>
        <v>40601</v>
      </c>
      <c r="B1171" t="str">
        <f>anotacoes!C1171</f>
        <v>WORLD CUP WARSAW 2011</v>
      </c>
      <c r="C1171" t="str">
        <f>anotacoes!E1171</f>
        <v>BOTTIEAU</v>
      </c>
      <c r="D1171" t="str">
        <f>anotacoes!F1171</f>
        <v>CLERGET</v>
      </c>
      <c r="E1171" t="s">
        <v>10325</v>
      </c>
      <c r="F1171">
        <f>anotacoes!A1171</f>
        <v>20</v>
      </c>
      <c r="G1171">
        <f>anotacoes!B1171</f>
        <v>41</v>
      </c>
      <c r="H1171" t="str">
        <f>anotacoes!K1171</f>
        <v xml:space="preserve"> 00:05:03,557</v>
      </c>
      <c r="I1171" t="str">
        <f>anotacoes!L1171</f>
        <v xml:space="preserve"> 00:05:05,058</v>
      </c>
      <c r="J1171" t="str">
        <f>IF(L1171="PAUSE",E1171,IF(anotacoes!G1175=conversao_anotacoes!C1171,conversao_anotacoes!C1171,conversao_anotacoes!D1171))</f>
        <v>BOTTIEAU</v>
      </c>
      <c r="K1171" t="str">
        <f t="shared" si="36"/>
        <v>CLERGET</v>
      </c>
      <c r="L1171" t="str">
        <f>UPPER(anotacoes!H1171)</f>
        <v>GRIP TIME</v>
      </c>
      <c r="M1171" t="str">
        <f>IF(OR(L1171="ATTACK",L1171="FINTA"),"&lt;TECNICA&gt;",UPPER(anotacoes!I1171))</f>
        <v>LEFT BACK RIGHT SLEEVE</v>
      </c>
      <c r="N1171" t="str">
        <f>IF(OR(L1171="ATTACK",L1171="FINTA"),UPPER(anotacoes!I1171),"")</f>
        <v/>
      </c>
      <c r="O1171" s="6" t="str">
        <f>IF(anotacoes!N1171=0,"",anotacoes!N1171)</f>
        <v/>
      </c>
      <c r="P1171" t="str">
        <f>IF(anotacoes!M1171=0,"",UPPER(anotacoes!M1171))</f>
        <v/>
      </c>
      <c r="Q1171" t="str">
        <f t="shared" si="37"/>
        <v>INSERT INTO CONVERSAO_LUTA_ACAO (cd_conversao, id_luta, sequencia, momento_inicio, momento_fim, quem_faz, quem_sofre, acao_tipo, acao, tecnica, direcao, pontuacao) VALUES (1, 20, 41, TRIM(' 00:05:03,557'), TRIM(' 00:05:05,058'), 'BOTTIEAU', 'CLERGET', 'GRIP TIME', 'LEFT BACK RIGHT SLEEVE', NULL, NULL, NULL)</v>
      </c>
      <c r="R1171" t="s">
        <v>10327</v>
      </c>
    </row>
    <row r="1172" spans="1:18" hidden="1" x14ac:dyDescent="0.25">
      <c r="A1172" s="7">
        <f>anotacoes!D1172</f>
        <v>40601</v>
      </c>
      <c r="B1172" t="str">
        <f>anotacoes!C1172</f>
        <v>WORLD CUP WARSAW 2011</v>
      </c>
      <c r="C1172" t="str">
        <f>anotacoes!E1172</f>
        <v>BOTTIEAU</v>
      </c>
      <c r="D1172" t="str">
        <f>anotacoes!F1172</f>
        <v>CLERGET</v>
      </c>
      <c r="E1172" t="s">
        <v>10325</v>
      </c>
      <c r="F1172">
        <f>anotacoes!A1172</f>
        <v>20</v>
      </c>
      <c r="G1172">
        <f>anotacoes!B1172</f>
        <v>42</v>
      </c>
      <c r="H1172" t="str">
        <f>anotacoes!K1172</f>
        <v xml:space="preserve"> 00:05:05,058</v>
      </c>
      <c r="I1172" t="str">
        <f>anotacoes!L1172</f>
        <v xml:space="preserve"> 00:05:05,058</v>
      </c>
      <c r="J1172" t="str">
        <f>IF(L1172="PAUSE",E1172,IF(anotacoes!G1176=conversao_anotacoes!C1172,conversao_anotacoes!C1172,conversao_anotacoes!D1172))</f>
        <v>BOTTIEAU</v>
      </c>
      <c r="K1172" t="str">
        <f t="shared" si="36"/>
        <v>CLERGET</v>
      </c>
      <c r="L1172" t="str">
        <f>UPPER(anotacoes!H1172)</f>
        <v>FINTA</v>
      </c>
      <c r="M1172" t="str">
        <f>IF(OR(L1172="ATTACK",L1172="FINTA"),"&lt;TECNICA&gt;",UPPER(anotacoes!I1172))</f>
        <v>&lt;TECNICA&gt;</v>
      </c>
      <c r="N1172" t="str">
        <f>IF(OR(L1172="ATTACK",L1172="FINTA"),UPPER(anotacoes!I1172),"")</f>
        <v>UCHIMATA RIGHT</v>
      </c>
      <c r="O1172" s="6" t="str">
        <f>IF(anotacoes!N1172=0,"",anotacoes!N1172)</f>
        <v/>
      </c>
      <c r="P1172" t="str">
        <f>IF(anotacoes!M1172=0,"",UPPER(anotacoes!M1172))</f>
        <v/>
      </c>
      <c r="Q1172" t="str">
        <f t="shared" si="37"/>
        <v>INSERT INTO CONVERSAO_LUTA_ACAO (cd_conversao, id_luta, sequencia, momento_inicio, momento_fim, quem_faz, quem_sofre, acao_tipo, acao, tecnica, direcao, pontuacao) VALUES (1, 20, 42, TRIM(' 00:05:05,058'), TRIM(' 00:05:05,058'), 'BOTTIEAU', 'CLERGET', 'FINTA', '&lt;TECNICA&gt;', 'UCHIMATA RIGHT', NULL, NULL)</v>
      </c>
      <c r="R1172" t="s">
        <v>10327</v>
      </c>
    </row>
    <row r="1173" spans="1:18" hidden="1" x14ac:dyDescent="0.25">
      <c r="A1173" s="7">
        <f>anotacoes!D1173</f>
        <v>40601</v>
      </c>
      <c r="B1173" t="str">
        <f>anotacoes!C1173</f>
        <v>WORLD CUP WARSAW 2011</v>
      </c>
      <c r="C1173" t="str">
        <f>anotacoes!E1173</f>
        <v>BOTTIEAU</v>
      </c>
      <c r="D1173" t="str">
        <f>anotacoes!F1173</f>
        <v>CLERGET</v>
      </c>
      <c r="E1173" t="s">
        <v>10325</v>
      </c>
      <c r="F1173">
        <f>anotacoes!A1173</f>
        <v>20</v>
      </c>
      <c r="G1173">
        <f>anotacoes!B1173</f>
        <v>43</v>
      </c>
      <c r="H1173" t="str">
        <f>anotacoes!K1173</f>
        <v xml:space="preserve"> 00:05:05,058</v>
      </c>
      <c r="I1173" t="str">
        <f>anotacoes!L1173</f>
        <v xml:space="preserve"> 00:05:04,863</v>
      </c>
      <c r="J1173" t="str">
        <f>IF(L1173="PAUSE",E1173,IF(anotacoes!G1177=conversao_anotacoes!C1173,conversao_anotacoes!C1173,conversao_anotacoes!D1173))</f>
        <v>BOTTIEAU</v>
      </c>
      <c r="K1173" t="str">
        <f t="shared" si="36"/>
        <v>CLERGET</v>
      </c>
      <c r="L1173" t="str">
        <f>UPPER(anotacoes!H1173)</f>
        <v>GRIP TIME</v>
      </c>
      <c r="M1173" t="str">
        <f>IF(OR(L1173="ATTACK",L1173="FINTA"),"&lt;TECNICA&gt;",UPPER(anotacoes!I1173))</f>
        <v>LEFT BACK RIGHT SLEEVE</v>
      </c>
      <c r="N1173" t="str">
        <f>IF(OR(L1173="ATTACK",L1173="FINTA"),UPPER(anotacoes!I1173),"")</f>
        <v/>
      </c>
      <c r="O1173" s="6" t="str">
        <f>IF(anotacoes!N1173=0,"",anotacoes!N1173)</f>
        <v/>
      </c>
      <c r="P1173" t="str">
        <f>IF(anotacoes!M1173=0,"",UPPER(anotacoes!M1173))</f>
        <v/>
      </c>
      <c r="Q1173" t="str">
        <f t="shared" si="37"/>
        <v>INSERT INTO CONVERSAO_LUTA_ACAO (cd_conversao, id_luta, sequencia, momento_inicio, momento_fim, quem_faz, quem_sofre, acao_tipo, acao, tecnica, direcao, pontuacao) VALUES (1, 20, 43, TRIM(' 00:05:05,058'), TRIM(' 00:05:04,863'), 'BOTTIEAU', 'CLERGET', 'GRIP TIME', 'LEFT BACK RIGHT SLEEVE', NULL, NULL, NULL)</v>
      </c>
      <c r="R1173" t="s">
        <v>10327</v>
      </c>
    </row>
    <row r="1174" spans="1:18" hidden="1" x14ac:dyDescent="0.25">
      <c r="A1174" s="7">
        <f>anotacoes!D1174</f>
        <v>40601</v>
      </c>
      <c r="B1174" t="str">
        <f>anotacoes!C1174</f>
        <v>WORLD CUP WARSAW 2011</v>
      </c>
      <c r="C1174" t="str">
        <f>anotacoes!E1174</f>
        <v>BOTTIEAU</v>
      </c>
      <c r="D1174" t="str">
        <f>anotacoes!F1174</f>
        <v>CLERGET</v>
      </c>
      <c r="E1174" t="s">
        <v>10325</v>
      </c>
      <c r="F1174">
        <f>anotacoes!A1174</f>
        <v>20</v>
      </c>
      <c r="G1174">
        <f>anotacoes!B1174</f>
        <v>44</v>
      </c>
      <c r="H1174" t="str">
        <f>anotacoes!K1174</f>
        <v xml:space="preserve"> 00:05:04,863</v>
      </c>
      <c r="I1174" t="str">
        <f>anotacoes!L1174</f>
        <v xml:space="preserve"> 00:05:08,093</v>
      </c>
      <c r="J1174" t="str">
        <f>IF(L1174="PAUSE",E1174,IF(anotacoes!G1178=conversao_anotacoes!C1174,conversao_anotacoes!C1174,conversao_anotacoes!D1174))</f>
        <v>BOTTIEAU</v>
      </c>
      <c r="K1174" t="str">
        <f t="shared" si="36"/>
        <v>CLERGET</v>
      </c>
      <c r="L1174" t="str">
        <f>UPPER(anotacoes!H1174)</f>
        <v>GRIP TIME</v>
      </c>
      <c r="M1174" t="str">
        <f>IF(OR(L1174="ATTACK",L1174="FINTA"),"&lt;TECNICA&gt;",UPPER(anotacoes!I1174))</f>
        <v>LEFT BACK RIGHT SLEEVE</v>
      </c>
      <c r="N1174" t="str">
        <f>IF(OR(L1174="ATTACK",L1174="FINTA"),UPPER(anotacoes!I1174),"")</f>
        <v/>
      </c>
      <c r="O1174" s="6" t="str">
        <f>IF(anotacoes!N1174=0,"",anotacoes!N1174)</f>
        <v/>
      </c>
      <c r="P1174" t="str">
        <f>IF(anotacoes!M1174=0,"",UPPER(anotacoes!M1174))</f>
        <v/>
      </c>
      <c r="Q1174" t="str">
        <f t="shared" si="37"/>
        <v>INSERT INTO CONVERSAO_LUTA_ACAO (cd_conversao, id_luta, sequencia, momento_inicio, momento_fim, quem_faz, quem_sofre, acao_tipo, acao, tecnica, direcao, pontuacao) VALUES (1, 20, 44, TRIM(' 00:05:04,863'), TRIM(' 00:05:08,093'), 'BOTTIEAU', 'CLERGET', 'GRIP TIME', 'LEFT BACK RIGHT SLEEVE', NULL, NULL, NULL)</v>
      </c>
      <c r="R1174" t="s">
        <v>10327</v>
      </c>
    </row>
    <row r="1175" spans="1:18" hidden="1" x14ac:dyDescent="0.25">
      <c r="A1175" s="7">
        <f>anotacoes!D1175</f>
        <v>40601</v>
      </c>
      <c r="B1175" t="str">
        <f>anotacoes!C1175</f>
        <v>WORLD CUP WARSAW 2011</v>
      </c>
      <c r="C1175" t="str">
        <f>anotacoes!E1175</f>
        <v>BOTTIEAU</v>
      </c>
      <c r="D1175" t="str">
        <f>anotacoes!F1175</f>
        <v>CLERGET</v>
      </c>
      <c r="E1175" t="s">
        <v>10325</v>
      </c>
      <c r="F1175">
        <f>anotacoes!A1175</f>
        <v>20</v>
      </c>
      <c r="G1175">
        <f>anotacoes!B1175</f>
        <v>45</v>
      </c>
      <c r="H1175" t="str">
        <f>anotacoes!K1175</f>
        <v xml:space="preserve"> 00:05:08,093</v>
      </c>
      <c r="I1175" t="str">
        <f>anotacoes!L1175</f>
        <v xml:space="preserve"> 00:05:09,352</v>
      </c>
      <c r="J1175" t="str">
        <f>IF(L1175="PAUSE",E1175,IF(anotacoes!G1179=conversao_anotacoes!C1175,conversao_anotacoes!C1175,conversao_anotacoes!D1175))</f>
        <v>BOTTIEAU</v>
      </c>
      <c r="K1175" t="str">
        <f t="shared" si="36"/>
        <v>CLERGET</v>
      </c>
      <c r="L1175" t="str">
        <f>UPPER(anotacoes!H1175)</f>
        <v>GRIP TIME</v>
      </c>
      <c r="M1175" t="str">
        <f>IF(OR(L1175="ATTACK",L1175="FINTA"),"&lt;TECNICA&gt;",UPPER(anotacoes!I1175))</f>
        <v>RIGHT SLEEVE</v>
      </c>
      <c r="N1175" t="str">
        <f>IF(OR(L1175="ATTACK",L1175="FINTA"),UPPER(anotacoes!I1175),"")</f>
        <v/>
      </c>
      <c r="O1175" s="6" t="str">
        <f>IF(anotacoes!N1175=0,"",anotacoes!N1175)</f>
        <v/>
      </c>
      <c r="P1175" t="str">
        <f>IF(anotacoes!M1175=0,"",UPPER(anotacoes!M1175))</f>
        <v/>
      </c>
      <c r="Q1175" t="str">
        <f t="shared" si="37"/>
        <v>INSERT INTO CONVERSAO_LUTA_ACAO (cd_conversao, id_luta, sequencia, momento_inicio, momento_fim, quem_faz, quem_sofre, acao_tipo, acao, tecnica, direcao, pontuacao) VALUES (1, 20, 45, TRIM(' 00:05:08,093'), TRIM(' 00:05:09,352'), 'BOTTIEAU', 'CLERGET', 'GRIP TIME', 'RIGHT SLEEVE', NULL, NULL, NULL)</v>
      </c>
      <c r="R1175" t="s">
        <v>10327</v>
      </c>
    </row>
    <row r="1176" spans="1:18" hidden="1" x14ac:dyDescent="0.25">
      <c r="A1176" s="7">
        <f>anotacoes!D1176</f>
        <v>40601</v>
      </c>
      <c r="B1176" t="str">
        <f>anotacoes!C1176</f>
        <v>WORLD CUP WARSAW 2011</v>
      </c>
      <c r="C1176" t="str">
        <f>anotacoes!E1176</f>
        <v>BOTTIEAU</v>
      </c>
      <c r="D1176" t="str">
        <f>anotacoes!F1176</f>
        <v>CLERGET</v>
      </c>
      <c r="E1176" t="s">
        <v>10325</v>
      </c>
      <c r="F1176">
        <f>anotacoes!A1176</f>
        <v>20</v>
      </c>
      <c r="G1176">
        <f>anotacoes!B1176</f>
        <v>46</v>
      </c>
      <c r="H1176" t="str">
        <f>anotacoes!K1176</f>
        <v xml:space="preserve"> 00:05:09,352</v>
      </c>
      <c r="I1176" t="str">
        <f>anotacoes!L1176</f>
        <v xml:space="preserve"> 00:05:10,746</v>
      </c>
      <c r="J1176" t="str">
        <f>IF(L1176="PAUSE",E1176,IF(anotacoes!G1180=conversao_anotacoes!C1176,conversao_anotacoes!C1176,conversao_anotacoes!D1176))</f>
        <v>BOTTIEAU</v>
      </c>
      <c r="K1176" t="str">
        <f t="shared" si="36"/>
        <v>CLERGET</v>
      </c>
      <c r="L1176" t="str">
        <f>UPPER(anotacoes!H1176)</f>
        <v>ATTACK</v>
      </c>
      <c r="M1176" t="str">
        <f>IF(OR(L1176="ATTACK",L1176="FINTA"),"&lt;TECNICA&gt;",UPPER(anotacoes!I1176))</f>
        <v>&lt;TECNICA&gt;</v>
      </c>
      <c r="N1176" t="str">
        <f>IF(OR(L1176="ATTACK",L1176="FINTA"),UPPER(anotacoes!I1176),"")</f>
        <v>SASAE TSURIKOMI ASHI</v>
      </c>
      <c r="O1176" s="6">
        <f>IF(anotacoes!N1176=0,"",anotacoes!N1176)</f>
        <v>6</v>
      </c>
      <c r="P1176" t="str">
        <f>IF(anotacoes!M1176=0,"",UPPER(anotacoes!M1176))</f>
        <v/>
      </c>
      <c r="Q1176" t="str">
        <f t="shared" si="37"/>
        <v>INSERT INTO CONVERSAO_LUTA_ACAO (cd_conversao, id_luta, sequencia, momento_inicio, momento_fim, quem_faz, quem_sofre, acao_tipo, acao, tecnica, direcao, pontuacao) VALUES (1, 20, 46, TRIM(' 00:05:09,352'), TRIM(' 00:05:10,746'), 'BOTTIEAU', 'CLERGET', 'ATTACK', '&lt;TECNICA&gt;', 'SASAE TSURIKOMI ASHI', 6, NULL)</v>
      </c>
      <c r="R1176" t="s">
        <v>10327</v>
      </c>
    </row>
    <row r="1177" spans="1:18" hidden="1" x14ac:dyDescent="0.25">
      <c r="A1177" s="7">
        <f>anotacoes!D1177</f>
        <v>40601</v>
      </c>
      <c r="B1177" t="str">
        <f>anotacoes!C1177</f>
        <v>WORLD CUP WARSAW 2011</v>
      </c>
      <c r="C1177" t="str">
        <f>anotacoes!E1177</f>
        <v>BOTTIEAU</v>
      </c>
      <c r="D1177" t="str">
        <f>anotacoes!F1177</f>
        <v>CLERGET</v>
      </c>
      <c r="E1177" t="s">
        <v>10325</v>
      </c>
      <c r="F1177">
        <f>anotacoes!A1177</f>
        <v>20</v>
      </c>
      <c r="G1177">
        <f>anotacoes!B1177</f>
        <v>47</v>
      </c>
      <c r="H1177" t="str">
        <f>anotacoes!K1177</f>
        <v xml:space="preserve"> 00:05:10,919</v>
      </c>
      <c r="I1177" t="str">
        <f>anotacoes!L1177</f>
        <v xml:space="preserve"> 00:05:16,408</v>
      </c>
      <c r="J1177" t="str">
        <f>IF(L1177="PAUSE",E1177,IF(anotacoes!G1181=conversao_anotacoes!C1177,conversao_anotacoes!C1177,conversao_anotacoes!D1177))</f>
        <v>BOTTIEAU</v>
      </c>
      <c r="K1177" t="str">
        <f t="shared" si="36"/>
        <v>CLERGET</v>
      </c>
      <c r="L1177" t="str">
        <f>UPPER(anotacoes!H1177)</f>
        <v>GROUNDWORK COMBAT</v>
      </c>
      <c r="M1177" t="str">
        <f>IF(OR(L1177="ATTACK",L1177="FINTA"),"&lt;TECNICA&gt;",UPPER(anotacoes!I1177))</f>
        <v>TRYING TO ATTACK</v>
      </c>
      <c r="N1177" t="str">
        <f>IF(OR(L1177="ATTACK",L1177="FINTA"),UPPER(anotacoes!I1177),"")</f>
        <v/>
      </c>
      <c r="O1177" s="6" t="str">
        <f>IF(anotacoes!N1177=0,"",anotacoes!N1177)</f>
        <v/>
      </c>
      <c r="P1177" t="str">
        <f>IF(anotacoes!M1177=0,"",UPPER(anotacoes!M1177))</f>
        <v/>
      </c>
      <c r="Q1177" t="str">
        <f t="shared" si="37"/>
        <v>INSERT INTO CONVERSAO_LUTA_ACAO (cd_conversao, id_luta, sequencia, momento_inicio, momento_fim, quem_faz, quem_sofre, acao_tipo, acao, tecnica, direcao, pontuacao) VALUES (1, 20, 47, TRIM(' 00:05:10,919'), TRIM(' 00:05:16,408'), 'BOTTIEAU', 'CLERGET', 'GROUNDWORK COMBAT', 'TRYING TO ATTACK', NULL, NULL, NULL)</v>
      </c>
      <c r="R1177" t="s">
        <v>10327</v>
      </c>
    </row>
    <row r="1178" spans="1:18" hidden="1" x14ac:dyDescent="0.25">
      <c r="A1178" s="7">
        <f>anotacoes!D1178</f>
        <v>40601</v>
      </c>
      <c r="B1178" t="str">
        <f>anotacoes!C1178</f>
        <v>WORLD CUP WARSAW 2011</v>
      </c>
      <c r="C1178" t="str">
        <f>anotacoes!E1178</f>
        <v>BOTTIEAU</v>
      </c>
      <c r="D1178" t="str">
        <f>anotacoes!F1178</f>
        <v>CLERGET</v>
      </c>
      <c r="E1178" t="s">
        <v>10325</v>
      </c>
      <c r="F1178">
        <f>anotacoes!A1178</f>
        <v>20</v>
      </c>
      <c r="G1178">
        <f>anotacoes!B1178</f>
        <v>48</v>
      </c>
      <c r="H1178" t="str">
        <f>anotacoes!K1178</f>
        <v xml:space="preserve"> 00:05:16,580</v>
      </c>
      <c r="I1178" t="str">
        <f>anotacoes!L1178</f>
        <v xml:space="preserve"> 00:05:33,174</v>
      </c>
      <c r="J1178" t="str">
        <f>IF(L1178="PAUSE",E1178,IF(anotacoes!G1182=conversao_anotacoes!C1178,conversao_anotacoes!C1178,conversao_anotacoes!D1178))</f>
        <v>&lt;ARBITRO_DESCONHECIDO&gt;</v>
      </c>
      <c r="K1178" t="str">
        <f t="shared" si="36"/>
        <v/>
      </c>
      <c r="L1178" t="str">
        <f>UPPER(anotacoes!H1178)</f>
        <v>PAUSE</v>
      </c>
      <c r="M1178" t="str">
        <f>IF(OR(L1178="ATTACK",L1178="FINTA"),"&lt;TECNICA&gt;",UPPER(anotacoes!I1178))</f>
        <v>&lt;NAO_CLASSIFICADO&gt;</v>
      </c>
      <c r="N1178" t="str">
        <f>IF(OR(L1178="ATTACK",L1178="FINTA"),UPPER(anotacoes!I1178),"")</f>
        <v/>
      </c>
      <c r="O1178" s="6" t="str">
        <f>IF(anotacoes!N1178=0,"",anotacoes!N1178)</f>
        <v/>
      </c>
      <c r="P1178" t="str">
        <f>IF(anotacoes!M1178=0,"",UPPER(anotacoes!M1178))</f>
        <v/>
      </c>
      <c r="Q1178" t="str">
        <f t="shared" si="37"/>
        <v>INSERT INTO CONVERSAO_LUTA_ACAO (cd_conversao, id_luta, sequencia, momento_inicio, momento_fim, quem_faz, quem_sofre, acao_tipo, acao, tecnica, direcao, pontuacao) VALUES (1, 20, 48, TRIM(' 00:05:16,580'), TRIM(' 00:05:33,174'), '&lt;ARBITRO_DESCONHECIDO&gt;', '', 'PAUSE', '&lt;NAO_CLASSIFICADO&gt;', NULL, NULL, NULL)</v>
      </c>
      <c r="R1178" t="s">
        <v>10327</v>
      </c>
    </row>
    <row r="1179" spans="1:18" hidden="1" x14ac:dyDescent="0.25">
      <c r="A1179" s="7">
        <f>anotacoes!D1179</f>
        <v>40601</v>
      </c>
      <c r="B1179" t="str">
        <f>anotacoes!C1179</f>
        <v>WORLD CUP WARSAW 2011</v>
      </c>
      <c r="C1179" t="str">
        <f>anotacoes!E1179</f>
        <v>BOTTIEAU</v>
      </c>
      <c r="D1179" t="str">
        <f>anotacoes!F1179</f>
        <v>CLERGET</v>
      </c>
      <c r="E1179" t="s">
        <v>10325</v>
      </c>
      <c r="F1179">
        <f>anotacoes!A1179</f>
        <v>20</v>
      </c>
      <c r="G1179">
        <f>anotacoes!B1179</f>
        <v>49</v>
      </c>
      <c r="H1179" t="str">
        <f>anotacoes!K1179</f>
        <v xml:space="preserve"> 00:05:33,174</v>
      </c>
      <c r="I1179" t="str">
        <f>anotacoes!L1179</f>
        <v xml:space="preserve"> 00:05:37,368</v>
      </c>
      <c r="J1179" t="str">
        <f>IF(L1179="PAUSE",E1179,IF(anotacoes!G1183=conversao_anotacoes!C1179,conversao_anotacoes!C1179,conversao_anotacoes!D1179))</f>
        <v>BOTTIEAU</v>
      </c>
      <c r="K1179" t="str">
        <f t="shared" si="36"/>
        <v>CLERGET</v>
      </c>
      <c r="L1179" t="str">
        <f>UPPER(anotacoes!H1179)</f>
        <v>DISPLACEMENT</v>
      </c>
      <c r="M1179" t="str">
        <f>IF(OR(L1179="ATTACK",L1179="FINTA"),"&lt;TECNICA&gt;",UPPER(anotacoes!I1179))</f>
        <v>2-3 STEP HESITANT LEFT</v>
      </c>
      <c r="N1179" t="str">
        <f>IF(OR(L1179="ATTACK",L1179="FINTA"),UPPER(anotacoes!I1179),"")</f>
        <v/>
      </c>
      <c r="O1179" s="6" t="str">
        <f>IF(anotacoes!N1179=0,"",anotacoes!N1179)</f>
        <v/>
      </c>
      <c r="P1179" t="str">
        <f>IF(anotacoes!M1179=0,"",UPPER(anotacoes!M1179))</f>
        <v/>
      </c>
      <c r="Q1179" t="str">
        <f t="shared" si="37"/>
        <v>INSERT INTO CONVERSAO_LUTA_ACAO (cd_conversao, id_luta, sequencia, momento_inicio, momento_fim, quem_faz, quem_sofre, acao_tipo, acao, tecnica, direcao, pontuacao) VALUES (1, 20, 49, TRIM(' 00:05:33,174'), TRIM(' 00:05:37,368'), 'BOTTIEAU', 'CLERGET', 'DISPLACEMENT', '2-3 STEP HESITANT LEFT', NULL, NULL, NULL)</v>
      </c>
      <c r="R1179" t="s">
        <v>10327</v>
      </c>
    </row>
    <row r="1180" spans="1:18" hidden="1" x14ac:dyDescent="0.25">
      <c r="A1180" s="7">
        <f>anotacoes!D1180</f>
        <v>40601</v>
      </c>
      <c r="B1180" t="str">
        <f>anotacoes!C1180</f>
        <v>WORLD CUP WARSAW 2011</v>
      </c>
      <c r="C1180" t="str">
        <f>anotacoes!E1180</f>
        <v>BOTTIEAU</v>
      </c>
      <c r="D1180" t="str">
        <f>anotacoes!F1180</f>
        <v>CLERGET</v>
      </c>
      <c r="E1180" t="s">
        <v>10325</v>
      </c>
      <c r="F1180">
        <f>anotacoes!A1180</f>
        <v>20</v>
      </c>
      <c r="G1180">
        <f>anotacoes!B1180</f>
        <v>50</v>
      </c>
      <c r="H1180" t="str">
        <f>anotacoes!K1180</f>
        <v xml:space="preserve"> 00:05:37,368</v>
      </c>
      <c r="I1180" t="str">
        <f>anotacoes!L1180</f>
        <v xml:space="preserve"> 00:05:47,191</v>
      </c>
      <c r="J1180" t="str">
        <f>IF(L1180="PAUSE",E1180,IF(anotacoes!G1184=conversao_anotacoes!C1180,conversao_anotacoes!C1180,conversao_anotacoes!D1180))</f>
        <v>BOTTIEAU</v>
      </c>
      <c r="K1180" t="str">
        <f t="shared" si="36"/>
        <v>CLERGET</v>
      </c>
      <c r="L1180" t="str">
        <f>UPPER(anotacoes!H1180)</f>
        <v>DISPLACEMENT</v>
      </c>
      <c r="M1180" t="str">
        <f>IF(OR(L1180="ATTACK",L1180="FINTA"),"&lt;TECNICA&gt;",UPPER(anotacoes!I1180))</f>
        <v>TRY TO GRIP WITH CONTACT</v>
      </c>
      <c r="N1180" t="str">
        <f>IF(OR(L1180="ATTACK",L1180="FINTA"),UPPER(anotacoes!I1180),"")</f>
        <v/>
      </c>
      <c r="O1180" s="6" t="str">
        <f>IF(anotacoes!N1180=0,"",anotacoes!N1180)</f>
        <v/>
      </c>
      <c r="P1180" t="str">
        <f>IF(anotacoes!M1180=0,"",UPPER(anotacoes!M1180))</f>
        <v/>
      </c>
      <c r="Q1180" t="str">
        <f t="shared" si="37"/>
        <v>INSERT INTO CONVERSAO_LUTA_ACAO (cd_conversao, id_luta, sequencia, momento_inicio, momento_fim, quem_faz, quem_sofre, acao_tipo, acao, tecnica, direcao, pontuacao) VALUES (1, 20, 50, TRIM(' 00:05:37,368'), TRIM(' 00:05:47,191'), 'BOTTIEAU', 'CLERGET', 'DISPLACEMENT', 'TRY TO GRIP WITH CONTACT', NULL, NULL, NULL)</v>
      </c>
      <c r="R1180" t="s">
        <v>10327</v>
      </c>
    </row>
    <row r="1181" spans="1:18" hidden="1" x14ac:dyDescent="0.25">
      <c r="A1181" s="7">
        <f>anotacoes!D1181</f>
        <v>40601</v>
      </c>
      <c r="B1181" t="str">
        <f>anotacoes!C1181</f>
        <v>WORLD CUP WARSAW 2011</v>
      </c>
      <c r="C1181" t="str">
        <f>anotacoes!E1181</f>
        <v>BOTTIEAU</v>
      </c>
      <c r="D1181" t="str">
        <f>anotacoes!F1181</f>
        <v>CLERGET</v>
      </c>
      <c r="E1181" t="s">
        <v>10325</v>
      </c>
      <c r="F1181">
        <f>anotacoes!A1181</f>
        <v>20</v>
      </c>
      <c r="G1181">
        <f>anotacoes!B1181</f>
        <v>51</v>
      </c>
      <c r="H1181" t="str">
        <f>anotacoes!K1181</f>
        <v xml:space="preserve"> 00:05:47,381</v>
      </c>
      <c r="I1181" t="str">
        <f>anotacoes!L1181</f>
        <v xml:space="preserve"> 00:05:51,899</v>
      </c>
      <c r="J1181" t="str">
        <f>IF(L1181="PAUSE",E1181,IF(anotacoes!G1185=conversao_anotacoes!C1181,conversao_anotacoes!C1181,conversao_anotacoes!D1181))</f>
        <v>&lt;ARBITRO_DESCONHECIDO&gt;</v>
      </c>
      <c r="K1181" t="str">
        <f t="shared" si="36"/>
        <v/>
      </c>
      <c r="L1181" t="str">
        <f>UPPER(anotacoes!H1181)</f>
        <v>PAUSE</v>
      </c>
      <c r="M1181" t="str">
        <f>IF(OR(L1181="ATTACK",L1181="FINTA"),"&lt;TECNICA&gt;",UPPER(anotacoes!I1181))</f>
        <v>&lt;NAO_CLASSIFICADO&gt;</v>
      </c>
      <c r="N1181" t="str">
        <f>IF(OR(L1181="ATTACK",L1181="FINTA"),UPPER(anotacoes!I1181),"")</f>
        <v/>
      </c>
      <c r="O1181" s="6" t="str">
        <f>IF(anotacoes!N1181=0,"",anotacoes!N1181)</f>
        <v/>
      </c>
      <c r="P1181" t="str">
        <f>IF(anotacoes!M1181=0,"",UPPER(anotacoes!M1181))</f>
        <v/>
      </c>
      <c r="Q1181" t="str">
        <f t="shared" si="37"/>
        <v>INSERT INTO CONVERSAO_LUTA_ACAO (cd_conversao, id_luta, sequencia, momento_inicio, momento_fim, quem_faz, quem_sofre, acao_tipo, acao, tecnica, direcao, pontuacao) VALUES (1, 20, 51, TRIM(' 00:05:47,381'), TRIM(' 00:05:51,899'), '&lt;ARBITRO_DESCONHECIDO&gt;', '', 'PAUSE', '&lt;NAO_CLASSIFICADO&gt;', NULL, NULL, NULL)</v>
      </c>
      <c r="R1181" t="s">
        <v>10327</v>
      </c>
    </row>
    <row r="1182" spans="1:18" hidden="1" x14ac:dyDescent="0.25">
      <c r="A1182" s="7">
        <f>anotacoes!D1182</f>
        <v>40601</v>
      </c>
      <c r="B1182" t="str">
        <f>anotacoes!C1182</f>
        <v>WORLD CUP WARSAW 2011</v>
      </c>
      <c r="C1182" t="str">
        <f>anotacoes!E1182</f>
        <v>BOTTIEAU</v>
      </c>
      <c r="D1182" t="str">
        <f>anotacoes!F1182</f>
        <v>CLERGET</v>
      </c>
      <c r="E1182" t="s">
        <v>10325</v>
      </c>
      <c r="F1182">
        <f>anotacoes!A1182</f>
        <v>20</v>
      </c>
      <c r="G1182">
        <f>anotacoes!B1182</f>
        <v>52</v>
      </c>
      <c r="H1182" t="str">
        <f>anotacoes!K1182</f>
        <v xml:space="preserve"> 00:05:51,899</v>
      </c>
      <c r="I1182" t="str">
        <f>anotacoes!L1182</f>
        <v xml:space="preserve"> 00:05:53,690</v>
      </c>
      <c r="J1182" t="str">
        <f>IF(L1182="PAUSE",E1182,IF(anotacoes!G1186=conversao_anotacoes!C1182,conversao_anotacoes!C1182,conversao_anotacoes!D1182))</f>
        <v>BOTTIEAU</v>
      </c>
      <c r="K1182" t="str">
        <f t="shared" si="36"/>
        <v>CLERGET</v>
      </c>
      <c r="L1182" t="str">
        <f>UPPER(anotacoes!H1182)</f>
        <v>DISPLACEMENT</v>
      </c>
      <c r="M1182" t="str">
        <f>IF(OR(L1182="ATTACK",L1182="FINTA"),"&lt;TECNICA&gt;",UPPER(anotacoes!I1182))</f>
        <v>2-3 STEP HESITANT LEFT</v>
      </c>
      <c r="N1182" t="str">
        <f>IF(OR(L1182="ATTACK",L1182="FINTA"),UPPER(anotacoes!I1182),"")</f>
        <v/>
      </c>
      <c r="O1182" s="6" t="str">
        <f>IF(anotacoes!N1182=0,"",anotacoes!N1182)</f>
        <v/>
      </c>
      <c r="P1182" t="str">
        <f>IF(anotacoes!M1182=0,"",UPPER(anotacoes!M1182))</f>
        <v/>
      </c>
      <c r="Q1182" t="str">
        <f t="shared" si="37"/>
        <v>INSERT INTO CONVERSAO_LUTA_ACAO (cd_conversao, id_luta, sequencia, momento_inicio, momento_fim, quem_faz, quem_sofre, acao_tipo, acao, tecnica, direcao, pontuacao) VALUES (1, 20, 52, TRIM(' 00:05:51,899'), TRIM(' 00:05:53,690'), 'BOTTIEAU', 'CLERGET', 'DISPLACEMENT', '2-3 STEP HESITANT LEFT', NULL, NULL, NULL)</v>
      </c>
      <c r="R1182" t="s">
        <v>10327</v>
      </c>
    </row>
    <row r="1183" spans="1:18" hidden="1" x14ac:dyDescent="0.25">
      <c r="A1183" s="7">
        <f>anotacoes!D1183</f>
        <v>40601</v>
      </c>
      <c r="B1183" t="str">
        <f>anotacoes!C1183</f>
        <v>WORLD CUP WARSAW 2011</v>
      </c>
      <c r="C1183" t="str">
        <f>anotacoes!E1183</f>
        <v>BOTTIEAU</v>
      </c>
      <c r="D1183" t="str">
        <f>anotacoes!F1183</f>
        <v>CLERGET</v>
      </c>
      <c r="E1183" t="s">
        <v>10325</v>
      </c>
      <c r="F1183">
        <f>anotacoes!A1183</f>
        <v>20</v>
      </c>
      <c r="G1183">
        <f>anotacoes!B1183</f>
        <v>53</v>
      </c>
      <c r="H1183" t="str">
        <f>anotacoes!K1183</f>
        <v xml:space="preserve"> 00:05:53,690</v>
      </c>
      <c r="I1183" t="str">
        <f>anotacoes!L1183</f>
        <v xml:space="preserve"> 00:06:43,862</v>
      </c>
      <c r="J1183" t="str">
        <f>IF(L1183="PAUSE",E1183,IF(anotacoes!G1187=conversao_anotacoes!C1183,conversao_anotacoes!C1183,conversao_anotacoes!D1183))</f>
        <v>BOTTIEAU</v>
      </c>
      <c r="K1183" t="str">
        <f t="shared" si="36"/>
        <v>CLERGET</v>
      </c>
      <c r="L1183" t="str">
        <f>UPPER(anotacoes!H1183)</f>
        <v>GRIP TIME</v>
      </c>
      <c r="M1183" t="str">
        <f>IF(OR(L1183="ATTACK",L1183="FINTA"),"&lt;TECNICA&gt;",UPPER(anotacoes!I1183))</f>
        <v>LEFT COLLAR RIGHT SLEEVE</v>
      </c>
      <c r="N1183" t="str">
        <f>IF(OR(L1183="ATTACK",L1183="FINTA"),UPPER(anotacoes!I1183),"")</f>
        <v/>
      </c>
      <c r="O1183" s="6" t="str">
        <f>IF(anotacoes!N1183=0,"",anotacoes!N1183)</f>
        <v/>
      </c>
      <c r="P1183" t="str">
        <f>IF(anotacoes!M1183=0,"",UPPER(anotacoes!M1183))</f>
        <v/>
      </c>
      <c r="Q1183" t="str">
        <f t="shared" si="37"/>
        <v>INSERT INTO CONVERSAO_LUTA_ACAO (cd_conversao, id_luta, sequencia, momento_inicio, momento_fim, quem_faz, quem_sofre, acao_tipo, acao, tecnica, direcao, pontuacao) VALUES (1, 20, 53, TRIM(' 00:05:53,690'), TRIM(' 00:06:43,862'), 'BOTTIEAU', 'CLERGET', 'GRIP TIME', 'LEFT COLLAR RIGHT SLEEVE', NULL, NULL, NULL)</v>
      </c>
      <c r="R1183" t="s">
        <v>10327</v>
      </c>
    </row>
    <row r="1184" spans="1:18" hidden="1" x14ac:dyDescent="0.25">
      <c r="A1184" s="7">
        <f>anotacoes!D1184</f>
        <v>40601</v>
      </c>
      <c r="B1184" t="str">
        <f>anotacoes!C1184</f>
        <v>WORLD CUP WARSAW 2011</v>
      </c>
      <c r="C1184" t="str">
        <f>anotacoes!E1184</f>
        <v>BOTTIEAU</v>
      </c>
      <c r="D1184" t="str">
        <f>anotacoes!F1184</f>
        <v>CLERGET</v>
      </c>
      <c r="E1184" t="s">
        <v>10325</v>
      </c>
      <c r="F1184">
        <f>anotacoes!A1184</f>
        <v>20</v>
      </c>
      <c r="G1184">
        <f>anotacoes!B1184</f>
        <v>54</v>
      </c>
      <c r="H1184" t="str">
        <f>anotacoes!K1184</f>
        <v xml:space="preserve"> 00:06:43,862</v>
      </c>
      <c r="I1184" t="str">
        <f>anotacoes!L1184</f>
        <v xml:space="preserve"> 00:06:50,250</v>
      </c>
      <c r="J1184" t="str">
        <f>IF(L1184="PAUSE",E1184,IF(anotacoes!G1188=conversao_anotacoes!C1184,conversao_anotacoes!C1184,conversao_anotacoes!D1184))</f>
        <v>BOTTIEAU</v>
      </c>
      <c r="K1184" t="str">
        <f t="shared" si="36"/>
        <v>CLERGET</v>
      </c>
      <c r="L1184" t="str">
        <f>UPPER(anotacoes!H1184)</f>
        <v>GRIP TIME</v>
      </c>
      <c r="M1184" t="str">
        <f>IF(OR(L1184="ATTACK",L1184="FINTA"),"&lt;TECNICA&gt;",UPPER(anotacoes!I1184))</f>
        <v>RIGHT SLEEVE LEFT SLEEVE</v>
      </c>
      <c r="N1184" t="str">
        <f>IF(OR(L1184="ATTACK",L1184="FINTA"),UPPER(anotacoes!I1184),"")</f>
        <v/>
      </c>
      <c r="O1184" s="6" t="str">
        <f>IF(anotacoes!N1184=0,"",anotacoes!N1184)</f>
        <v/>
      </c>
      <c r="P1184" t="str">
        <f>IF(anotacoes!M1184=0,"",UPPER(anotacoes!M1184))</f>
        <v/>
      </c>
      <c r="Q1184" t="str">
        <f t="shared" si="37"/>
        <v>INSERT INTO CONVERSAO_LUTA_ACAO (cd_conversao, id_luta, sequencia, momento_inicio, momento_fim, quem_faz, quem_sofre, acao_tipo, acao, tecnica, direcao, pontuacao) VALUES (1, 20, 54, TRIM(' 00:06:43,862'), TRIM(' 00:06:50,250'), 'BOTTIEAU', 'CLERGET', 'GRIP TIME', 'RIGHT SLEEVE LEFT SLEEVE', NULL, NULL, NULL)</v>
      </c>
      <c r="R1184" t="s">
        <v>10327</v>
      </c>
    </row>
    <row r="1185" spans="1:18" hidden="1" x14ac:dyDescent="0.25">
      <c r="A1185" s="7">
        <f>anotacoes!D1185</f>
        <v>40601</v>
      </c>
      <c r="B1185" t="str">
        <f>anotacoes!C1185</f>
        <v>WORLD CUP WARSAW 2011</v>
      </c>
      <c r="C1185" t="str">
        <f>anotacoes!E1185</f>
        <v>BOTTIEAU</v>
      </c>
      <c r="D1185" t="str">
        <f>anotacoes!F1185</f>
        <v>CLERGET</v>
      </c>
      <c r="E1185" t="s">
        <v>10325</v>
      </c>
      <c r="F1185">
        <f>anotacoes!A1185</f>
        <v>20</v>
      </c>
      <c r="G1185">
        <f>anotacoes!B1185</f>
        <v>55</v>
      </c>
      <c r="H1185" t="str">
        <f>anotacoes!K1185</f>
        <v xml:space="preserve"> 00:06:50,250</v>
      </c>
      <c r="I1185" t="str">
        <f>anotacoes!L1185</f>
        <v xml:space="preserve"> 00:06:51,471</v>
      </c>
      <c r="J1185" t="str">
        <f>IF(L1185="PAUSE",E1185,IF(anotacoes!G1189=conversao_anotacoes!C1185,conversao_anotacoes!C1185,conversao_anotacoes!D1185))</f>
        <v>BOTTIEAU</v>
      </c>
      <c r="K1185" t="str">
        <f t="shared" si="36"/>
        <v>CLERGET</v>
      </c>
      <c r="L1185" t="str">
        <f>UPPER(anotacoes!H1185)</f>
        <v>DEFENSE</v>
      </c>
      <c r="M1185" t="str">
        <f>IF(OR(L1185="ATTACK",L1185="FINTA"),"&lt;TECNICA&gt;",UPPER(anotacoes!I1185))</f>
        <v>TAE-SABAKI LEFT INCLINED</v>
      </c>
      <c r="N1185" t="str">
        <f>IF(OR(L1185="ATTACK",L1185="FINTA"),UPPER(anotacoes!I1185),"")</f>
        <v/>
      </c>
      <c r="O1185" s="6" t="str">
        <f>IF(anotacoes!N1185=0,"",anotacoes!N1185)</f>
        <v/>
      </c>
      <c r="P1185" t="str">
        <f>IF(anotacoes!M1185=0,"",UPPER(anotacoes!M1185))</f>
        <v/>
      </c>
      <c r="Q1185" t="str">
        <f t="shared" si="37"/>
        <v>INSERT INTO CONVERSAO_LUTA_ACAO (cd_conversao, id_luta, sequencia, momento_inicio, momento_fim, quem_faz, quem_sofre, acao_tipo, acao, tecnica, direcao, pontuacao) VALUES (1, 20, 55, TRIM(' 00:06:50,250'), TRIM(' 00:06:51,471'), 'BOTTIEAU', 'CLERGET', 'DEFENSE', 'TAE-SABAKI LEFT INCLINED', NULL, NULL, NULL)</v>
      </c>
      <c r="R1185" t="s">
        <v>10327</v>
      </c>
    </row>
    <row r="1186" spans="1:18" hidden="1" x14ac:dyDescent="0.25">
      <c r="A1186" s="7">
        <f>anotacoes!D1186</f>
        <v>40601</v>
      </c>
      <c r="B1186" t="str">
        <f>anotacoes!C1186</f>
        <v>WORLD CUP WARSAW 2011</v>
      </c>
      <c r="C1186" t="str">
        <f>anotacoes!E1186</f>
        <v>BOTTIEAU</v>
      </c>
      <c r="D1186" t="str">
        <f>anotacoes!F1186</f>
        <v>CLERGET</v>
      </c>
      <c r="E1186" t="s">
        <v>10325</v>
      </c>
      <c r="F1186">
        <f>anotacoes!A1186</f>
        <v>20</v>
      </c>
      <c r="G1186">
        <f>anotacoes!B1186</f>
        <v>56</v>
      </c>
      <c r="H1186" t="str">
        <f>anotacoes!K1186</f>
        <v xml:space="preserve"> 00:06:51,471</v>
      </c>
      <c r="I1186" t="str">
        <f>anotacoes!L1186</f>
        <v xml:space="preserve"> 00:07:03,344</v>
      </c>
      <c r="J1186" t="str">
        <f>IF(L1186="PAUSE",E1186,IF(anotacoes!G1190=conversao_anotacoes!C1186,conversao_anotacoes!C1186,conversao_anotacoes!D1186))</f>
        <v>&lt;ARBITRO_DESCONHECIDO&gt;</v>
      </c>
      <c r="K1186" t="str">
        <f t="shared" si="36"/>
        <v/>
      </c>
      <c r="L1186" t="str">
        <f>UPPER(anotacoes!H1186)</f>
        <v>PAUSE</v>
      </c>
      <c r="M1186" t="str">
        <f>IF(OR(L1186="ATTACK",L1186="FINTA"),"&lt;TECNICA&gt;",UPPER(anotacoes!I1186))</f>
        <v>&lt;NAO_CLASSIFICADO&gt;</v>
      </c>
      <c r="N1186" t="str">
        <f>IF(OR(L1186="ATTACK",L1186="FINTA"),UPPER(anotacoes!I1186),"")</f>
        <v/>
      </c>
      <c r="O1186" s="6" t="str">
        <f>IF(anotacoes!N1186=0,"",anotacoes!N1186)</f>
        <v/>
      </c>
      <c r="P1186" t="str">
        <f>IF(anotacoes!M1186=0,"",UPPER(anotacoes!M1186))</f>
        <v/>
      </c>
      <c r="Q1186" t="str">
        <f t="shared" si="37"/>
        <v>INSERT INTO CONVERSAO_LUTA_ACAO (cd_conversao, id_luta, sequencia, momento_inicio, momento_fim, quem_faz, quem_sofre, acao_tipo, acao, tecnica, direcao, pontuacao) VALUES (1, 20, 56, TRIM(' 00:06:51,471'), TRIM(' 00:07:03,344'), '&lt;ARBITRO_DESCONHECIDO&gt;', '', 'PAUSE', '&lt;NAO_CLASSIFICADO&gt;', NULL, NULL, NULL)</v>
      </c>
      <c r="R1186" t="s">
        <v>10327</v>
      </c>
    </row>
    <row r="1187" spans="1:18" hidden="1" x14ac:dyDescent="0.25">
      <c r="A1187" s="7">
        <f>anotacoes!D1187</f>
        <v>40601</v>
      </c>
      <c r="B1187" t="str">
        <f>anotacoes!C1187</f>
        <v>WORLD CUP WARSAW 2011</v>
      </c>
      <c r="C1187" t="str">
        <f>anotacoes!E1187</f>
        <v>BOTTIEAU</v>
      </c>
      <c r="D1187" t="str">
        <f>anotacoes!F1187</f>
        <v>CLERGET</v>
      </c>
      <c r="E1187" t="s">
        <v>10325</v>
      </c>
      <c r="F1187">
        <f>anotacoes!A1187</f>
        <v>20</v>
      </c>
      <c r="G1187">
        <f>anotacoes!B1187</f>
        <v>57</v>
      </c>
      <c r="H1187" t="str">
        <f>anotacoes!K1187</f>
        <v xml:space="preserve"> 00:07:03,577</v>
      </c>
      <c r="I1187" t="str">
        <f>anotacoes!L1187</f>
        <v xml:space="preserve"> 00:07:09,957</v>
      </c>
      <c r="J1187" t="str">
        <f>IF(L1187="PAUSE",E1187,IF(anotacoes!G1191=conversao_anotacoes!C1187,conversao_anotacoes!C1187,conversao_anotacoes!D1187))</f>
        <v>BOTTIEAU</v>
      </c>
      <c r="K1187" t="str">
        <f t="shared" si="36"/>
        <v>CLERGET</v>
      </c>
      <c r="L1187" t="str">
        <f>UPPER(anotacoes!H1187)</f>
        <v>DISPLACEMENT</v>
      </c>
      <c r="M1187" t="str">
        <f>IF(OR(L1187="ATTACK",L1187="FINTA"),"&lt;TECNICA&gt;",UPPER(anotacoes!I1187))</f>
        <v>2-3 STEP HESITANT LEFT</v>
      </c>
      <c r="N1187" t="str">
        <f>IF(OR(L1187="ATTACK",L1187="FINTA"),UPPER(anotacoes!I1187),"")</f>
        <v/>
      </c>
      <c r="O1187" s="6" t="str">
        <f>IF(anotacoes!N1187=0,"",anotacoes!N1187)</f>
        <v/>
      </c>
      <c r="P1187" t="str">
        <f>IF(anotacoes!M1187=0,"",UPPER(anotacoes!M1187))</f>
        <v/>
      </c>
      <c r="Q1187" t="str">
        <f t="shared" si="37"/>
        <v>INSERT INTO CONVERSAO_LUTA_ACAO (cd_conversao, id_luta, sequencia, momento_inicio, momento_fim, quem_faz, quem_sofre, acao_tipo, acao, tecnica, direcao, pontuacao) VALUES (1, 20, 57, TRIM(' 00:07:03,577'), TRIM(' 00:07:09,957'), 'BOTTIEAU', 'CLERGET', 'DISPLACEMENT', '2-3 STEP HESITANT LEFT', NULL, NULL, NULL)</v>
      </c>
      <c r="R1187" t="s">
        <v>10327</v>
      </c>
    </row>
    <row r="1188" spans="1:18" hidden="1" x14ac:dyDescent="0.25">
      <c r="A1188" s="7">
        <f>anotacoes!D1188</f>
        <v>40601</v>
      </c>
      <c r="B1188" t="str">
        <f>anotacoes!C1188</f>
        <v>WORLD CUP WARSAW 2011</v>
      </c>
      <c r="C1188" t="str">
        <f>anotacoes!E1188</f>
        <v>BOTTIEAU</v>
      </c>
      <c r="D1188" t="str">
        <f>anotacoes!F1188</f>
        <v>CLERGET</v>
      </c>
      <c r="E1188" t="s">
        <v>10325</v>
      </c>
      <c r="F1188">
        <f>anotacoes!A1188</f>
        <v>20</v>
      </c>
      <c r="G1188">
        <f>anotacoes!B1188</f>
        <v>58</v>
      </c>
      <c r="H1188" t="str">
        <f>anotacoes!K1188</f>
        <v xml:space="preserve"> 00:07:10,155</v>
      </c>
      <c r="I1188" t="str">
        <f>anotacoes!L1188</f>
        <v xml:space="preserve"> 00:07:11,045</v>
      </c>
      <c r="J1188" t="str">
        <f>IF(L1188="PAUSE",E1188,IF(anotacoes!G1192=conversao_anotacoes!C1188,conversao_anotacoes!C1188,conversao_anotacoes!D1188))</f>
        <v>BOTTIEAU</v>
      </c>
      <c r="K1188" t="str">
        <f t="shared" si="36"/>
        <v>CLERGET</v>
      </c>
      <c r="L1188" t="str">
        <f>UPPER(anotacoes!H1188)</f>
        <v>GRIP TIME</v>
      </c>
      <c r="M1188" t="str">
        <f>IF(OR(L1188="ATTACK",L1188="FINTA"),"&lt;TECNICA&gt;",UPPER(anotacoes!I1188))</f>
        <v>LEFT COLLAR</v>
      </c>
      <c r="N1188" t="str">
        <f>IF(OR(L1188="ATTACK",L1188="FINTA"),UPPER(anotacoes!I1188),"")</f>
        <v/>
      </c>
      <c r="O1188" s="6" t="str">
        <f>IF(anotacoes!N1188=0,"",anotacoes!N1188)</f>
        <v/>
      </c>
      <c r="P1188" t="str">
        <f>IF(anotacoes!M1188=0,"",UPPER(anotacoes!M1188))</f>
        <v/>
      </c>
      <c r="Q1188" t="str">
        <f t="shared" si="37"/>
        <v>INSERT INTO CONVERSAO_LUTA_ACAO (cd_conversao, id_luta, sequencia, momento_inicio, momento_fim, quem_faz, quem_sofre, acao_tipo, acao, tecnica, direcao, pontuacao) VALUES (1, 20, 58, TRIM(' 00:07:10,155'), TRIM(' 00:07:11,045'), 'BOTTIEAU', 'CLERGET', 'GRIP TIME', 'LEFT COLLAR', NULL, NULL, NULL)</v>
      </c>
      <c r="R1188" t="s">
        <v>10327</v>
      </c>
    </row>
    <row r="1189" spans="1:18" hidden="1" x14ac:dyDescent="0.25">
      <c r="A1189" s="7">
        <f>anotacoes!D1189</f>
        <v>40601</v>
      </c>
      <c r="B1189" t="str">
        <f>anotacoes!C1189</f>
        <v>WORLD CUP WARSAW 2011</v>
      </c>
      <c r="C1189" t="str">
        <f>anotacoes!E1189</f>
        <v>BOTTIEAU</v>
      </c>
      <c r="D1189" t="str">
        <f>anotacoes!F1189</f>
        <v>CLERGET</v>
      </c>
      <c r="E1189" t="s">
        <v>10325</v>
      </c>
      <c r="F1189">
        <f>anotacoes!A1189</f>
        <v>20</v>
      </c>
      <c r="G1189">
        <f>anotacoes!B1189</f>
        <v>59</v>
      </c>
      <c r="H1189" t="str">
        <f>anotacoes!K1189</f>
        <v xml:space="preserve"> 00:07:11,045</v>
      </c>
      <c r="I1189" t="str">
        <f>anotacoes!L1189</f>
        <v xml:space="preserve"> 00:07:11,920</v>
      </c>
      <c r="J1189" t="str">
        <f>IF(L1189="PAUSE",E1189,IF(anotacoes!G1193=conversao_anotacoes!C1189,conversao_anotacoes!C1189,conversao_anotacoes!D1189))</f>
        <v>BOTTIEAU</v>
      </c>
      <c r="K1189" t="str">
        <f t="shared" si="36"/>
        <v>CLERGET</v>
      </c>
      <c r="L1189" t="str">
        <f>UPPER(anotacoes!H1189)</f>
        <v>ATTACK</v>
      </c>
      <c r="M1189" t="str">
        <f>IF(OR(L1189="ATTACK",L1189="FINTA"),"&lt;TECNICA&gt;",UPPER(anotacoes!I1189))</f>
        <v>&lt;TECNICA&gt;</v>
      </c>
      <c r="N1189" t="str">
        <f>IF(OR(L1189="ATTACK",L1189="FINTA"),UPPER(anotacoes!I1189),"")</f>
        <v>SEOI NAGE</v>
      </c>
      <c r="O1189" s="6">
        <f>IF(anotacoes!N1189=0,"",anotacoes!N1189)</f>
        <v>6</v>
      </c>
      <c r="P1189" t="str">
        <f>IF(anotacoes!M1189=0,"",UPPER(anotacoes!M1189))</f>
        <v/>
      </c>
      <c r="Q1189" t="str">
        <f t="shared" si="37"/>
        <v>INSERT INTO CONVERSAO_LUTA_ACAO (cd_conversao, id_luta, sequencia, momento_inicio, momento_fim, quem_faz, quem_sofre, acao_tipo, acao, tecnica, direcao, pontuacao) VALUES (1, 20, 59, TRIM(' 00:07:11,045'), TRIM(' 00:07:11,920'), 'BOTTIEAU', 'CLERGET', 'ATTACK', '&lt;TECNICA&gt;', 'SEOI NAGE', 6, NULL)</v>
      </c>
      <c r="R1189" t="s">
        <v>10327</v>
      </c>
    </row>
    <row r="1190" spans="1:18" hidden="1" x14ac:dyDescent="0.25">
      <c r="A1190" s="7">
        <f>anotacoes!D1190</f>
        <v>40601</v>
      </c>
      <c r="B1190" t="str">
        <f>anotacoes!C1190</f>
        <v>WORLD CUP WARSAW 2011</v>
      </c>
      <c r="C1190" t="str">
        <f>anotacoes!E1190</f>
        <v>BOTTIEAU</v>
      </c>
      <c r="D1190" t="str">
        <f>anotacoes!F1190</f>
        <v>CLERGET</v>
      </c>
      <c r="E1190" t="s">
        <v>10325</v>
      </c>
      <c r="F1190">
        <f>anotacoes!A1190</f>
        <v>20</v>
      </c>
      <c r="G1190">
        <f>anotacoes!B1190</f>
        <v>60</v>
      </c>
      <c r="H1190" t="str">
        <f>anotacoes!K1190</f>
        <v xml:space="preserve"> 00:07:11,920</v>
      </c>
      <c r="I1190" t="str">
        <f>anotacoes!L1190</f>
        <v xml:space="preserve"> 00:07:13,494</v>
      </c>
      <c r="J1190" t="str">
        <f>IF(L1190="PAUSE",E1190,IF(anotacoes!G1194=conversao_anotacoes!C1190,conversao_anotacoes!C1190,conversao_anotacoes!D1190))</f>
        <v>BOTTIEAU</v>
      </c>
      <c r="K1190" t="str">
        <f t="shared" si="36"/>
        <v>CLERGET</v>
      </c>
      <c r="L1190" t="str">
        <f>UPPER(anotacoes!H1190)</f>
        <v>GRIP TIME</v>
      </c>
      <c r="M1190" t="str">
        <f>IF(OR(L1190="ATTACK",L1190="FINTA"),"&lt;TECNICA&gt;",UPPER(anotacoes!I1190))</f>
        <v>LEFT COLLAR</v>
      </c>
      <c r="N1190" t="str">
        <f>IF(OR(L1190="ATTACK",L1190="FINTA"),UPPER(anotacoes!I1190),"")</f>
        <v/>
      </c>
      <c r="O1190" s="6" t="str">
        <f>IF(anotacoes!N1190=0,"",anotacoes!N1190)</f>
        <v/>
      </c>
      <c r="P1190" t="str">
        <f>IF(anotacoes!M1190=0,"",UPPER(anotacoes!M1190))</f>
        <v/>
      </c>
      <c r="Q1190" t="str">
        <f t="shared" si="37"/>
        <v>INSERT INTO CONVERSAO_LUTA_ACAO (cd_conversao, id_luta, sequencia, momento_inicio, momento_fim, quem_faz, quem_sofre, acao_tipo, acao, tecnica, direcao, pontuacao) VALUES (1, 20, 60, TRIM(' 00:07:11,920'), TRIM(' 00:07:13,494'), 'BOTTIEAU', 'CLERGET', 'GRIP TIME', 'LEFT COLLAR', NULL, NULL, NULL)</v>
      </c>
      <c r="R1190" t="s">
        <v>10327</v>
      </c>
    </row>
    <row r="1191" spans="1:18" hidden="1" x14ac:dyDescent="0.25">
      <c r="A1191" s="7">
        <f>anotacoes!D1191</f>
        <v>40601</v>
      </c>
      <c r="B1191" t="str">
        <f>anotacoes!C1191</f>
        <v>WORLD CUP WARSAW 2011</v>
      </c>
      <c r="C1191" t="str">
        <f>anotacoes!E1191</f>
        <v>BOTTIEAU</v>
      </c>
      <c r="D1191" t="str">
        <f>anotacoes!F1191</f>
        <v>CLERGET</v>
      </c>
      <c r="E1191" t="s">
        <v>10325</v>
      </c>
      <c r="F1191">
        <f>anotacoes!A1191</f>
        <v>20</v>
      </c>
      <c r="G1191">
        <f>anotacoes!B1191</f>
        <v>61</v>
      </c>
      <c r="H1191" t="str">
        <f>anotacoes!K1191</f>
        <v xml:space="preserve"> 00:07:13,494</v>
      </c>
      <c r="I1191" t="str">
        <f>anotacoes!L1191</f>
        <v xml:space="preserve"> 00:07:16,290</v>
      </c>
      <c r="J1191" t="str">
        <f>IF(L1191="PAUSE",E1191,IF(anotacoes!G1195=conversao_anotacoes!C1191,conversao_anotacoes!C1191,conversao_anotacoes!D1191))</f>
        <v>BOTTIEAU</v>
      </c>
      <c r="K1191" t="str">
        <f t="shared" si="36"/>
        <v>CLERGET</v>
      </c>
      <c r="L1191" t="str">
        <f>UPPER(anotacoes!H1191)</f>
        <v>TRANSITION</v>
      </c>
      <c r="M1191" t="str">
        <f>IF(OR(L1191="ATTACK",L1191="FINTA"),"&lt;TECNICA&gt;",UPPER(anotacoes!I1191))</f>
        <v>WITHOUT ATTACK</v>
      </c>
      <c r="N1191" t="str">
        <f>IF(OR(L1191="ATTACK",L1191="FINTA"),UPPER(anotacoes!I1191),"")</f>
        <v/>
      </c>
      <c r="O1191" s="6" t="str">
        <f>IF(anotacoes!N1191=0,"",anotacoes!N1191)</f>
        <v/>
      </c>
      <c r="P1191" t="str">
        <f>IF(anotacoes!M1191=0,"",UPPER(anotacoes!M1191))</f>
        <v/>
      </c>
      <c r="Q1191" t="str">
        <f t="shared" si="37"/>
        <v>INSERT INTO CONVERSAO_LUTA_ACAO (cd_conversao, id_luta, sequencia, momento_inicio, momento_fim, quem_faz, quem_sofre, acao_tipo, acao, tecnica, direcao, pontuacao) VALUES (1, 20, 61, TRIM(' 00:07:13,494'), TRIM(' 00:07:16,290'), 'BOTTIEAU', 'CLERGET', 'TRANSITION', 'WITHOUT ATTACK', NULL, NULL, NULL)</v>
      </c>
      <c r="R1191" t="s">
        <v>10327</v>
      </c>
    </row>
    <row r="1192" spans="1:18" hidden="1" x14ac:dyDescent="0.25">
      <c r="A1192" s="7">
        <f>anotacoes!D1192</f>
        <v>40601</v>
      </c>
      <c r="B1192" t="str">
        <f>anotacoes!C1192</f>
        <v>WORLD CUP WARSAW 2011</v>
      </c>
      <c r="C1192" t="str">
        <f>anotacoes!E1192</f>
        <v>BOTTIEAU</v>
      </c>
      <c r="D1192" t="str">
        <f>anotacoes!F1192</f>
        <v>CLERGET</v>
      </c>
      <c r="E1192" t="s">
        <v>10325</v>
      </c>
      <c r="F1192">
        <f>anotacoes!A1192</f>
        <v>20</v>
      </c>
      <c r="G1192">
        <f>anotacoes!B1192</f>
        <v>62</v>
      </c>
      <c r="H1192" t="str">
        <f>anotacoes!K1192</f>
        <v xml:space="preserve"> 00:07:16,493</v>
      </c>
      <c r="I1192" t="str">
        <f>anotacoes!L1192</f>
        <v xml:space="preserve"> 00:07:25,245</v>
      </c>
      <c r="J1192" t="str">
        <f>IF(L1192="PAUSE",E1192,IF(anotacoes!G1196=conversao_anotacoes!C1192,conversao_anotacoes!C1192,conversao_anotacoes!D1192))</f>
        <v>BOTTIEAU</v>
      </c>
      <c r="K1192" t="str">
        <f t="shared" si="36"/>
        <v>CLERGET</v>
      </c>
      <c r="L1192" t="str">
        <f>UPPER(anotacoes!H1192)</f>
        <v>GROUNDWORK COMBAT</v>
      </c>
      <c r="M1192" t="str">
        <f>IF(OR(L1192="ATTACK",L1192="FINTA"),"&lt;TECNICA&gt;",UPPER(anotacoes!I1192))</f>
        <v>DEFENSIVE POSITION</v>
      </c>
      <c r="N1192" t="str">
        <f>IF(OR(L1192="ATTACK",L1192="FINTA"),UPPER(anotacoes!I1192),"")</f>
        <v/>
      </c>
      <c r="O1192" s="6" t="str">
        <f>IF(anotacoes!N1192=0,"",anotacoes!N1192)</f>
        <v/>
      </c>
      <c r="P1192" t="str">
        <f>IF(anotacoes!M1192=0,"",UPPER(anotacoes!M1192))</f>
        <v/>
      </c>
      <c r="Q1192" t="str">
        <f t="shared" si="37"/>
        <v>INSERT INTO CONVERSAO_LUTA_ACAO (cd_conversao, id_luta, sequencia, momento_inicio, momento_fim, quem_faz, quem_sofre, acao_tipo, acao, tecnica, direcao, pontuacao) VALUES (1, 20, 62, TRIM(' 00:07:16,493'), TRIM(' 00:07:25,245'), 'BOTTIEAU', 'CLERGET', 'GROUNDWORK COMBAT', 'DEFENSIVE POSITION', NULL, NULL, NULL)</v>
      </c>
      <c r="R1192" t="s">
        <v>10327</v>
      </c>
    </row>
    <row r="1193" spans="1:18" hidden="1" x14ac:dyDescent="0.25">
      <c r="A1193" s="7">
        <f>anotacoes!D1193</f>
        <v>40601</v>
      </c>
      <c r="B1193" t="str">
        <f>anotacoes!C1193</f>
        <v>WORLD CUP WARSAW 2011</v>
      </c>
      <c r="C1193" t="str">
        <f>anotacoes!E1193</f>
        <v>BOTTIEAU</v>
      </c>
      <c r="D1193" t="str">
        <f>anotacoes!F1193</f>
        <v>CLERGET</v>
      </c>
      <c r="E1193" t="s">
        <v>10325</v>
      </c>
      <c r="F1193">
        <f>anotacoes!A1193</f>
        <v>20</v>
      </c>
      <c r="G1193">
        <f>anotacoes!B1193</f>
        <v>63</v>
      </c>
      <c r="H1193" t="str">
        <f>anotacoes!K1193</f>
        <v xml:space="preserve"> 00:07:25,431</v>
      </c>
      <c r="I1193" t="str">
        <f>anotacoes!L1193</f>
        <v xml:space="preserve"> 00:07:30,828</v>
      </c>
      <c r="J1193" t="str">
        <f>IF(L1193="PAUSE",E1193,IF(anotacoes!G1197=conversao_anotacoes!C1193,conversao_anotacoes!C1193,conversao_anotacoes!D1193))</f>
        <v>BOTTIEAU</v>
      </c>
      <c r="K1193" t="str">
        <f t="shared" si="36"/>
        <v>CLERGET</v>
      </c>
      <c r="L1193" t="str">
        <f>UPPER(anotacoes!H1193)</f>
        <v>GROUNDWORK COMBAT</v>
      </c>
      <c r="M1193" t="str">
        <f>IF(OR(L1193="ATTACK",L1193="FINTA"),"&lt;TECNICA&gt;",UPPER(anotacoes!I1193))</f>
        <v>TRYING TO ATTACK</v>
      </c>
      <c r="N1193" t="str">
        <f>IF(OR(L1193="ATTACK",L1193="FINTA"),UPPER(anotacoes!I1193),"")</f>
        <v/>
      </c>
      <c r="O1193" s="6" t="str">
        <f>IF(anotacoes!N1193=0,"",anotacoes!N1193)</f>
        <v/>
      </c>
      <c r="P1193" t="str">
        <f>IF(anotacoes!M1193=0,"",UPPER(anotacoes!M1193))</f>
        <v/>
      </c>
      <c r="Q1193" t="str">
        <f t="shared" si="37"/>
        <v>INSERT INTO CONVERSAO_LUTA_ACAO (cd_conversao, id_luta, sequencia, momento_inicio, momento_fim, quem_faz, quem_sofre, acao_tipo, acao, tecnica, direcao, pontuacao) VALUES (1, 20, 63, TRIM(' 00:07:25,431'), TRIM(' 00:07:30,828'), 'BOTTIEAU', 'CLERGET', 'GROUNDWORK COMBAT', 'TRYING TO ATTACK', NULL, NULL, NULL)</v>
      </c>
      <c r="R1193" t="s">
        <v>10327</v>
      </c>
    </row>
    <row r="1194" spans="1:18" hidden="1" x14ac:dyDescent="0.25">
      <c r="A1194" s="7">
        <f>anotacoes!D1194</f>
        <v>40601</v>
      </c>
      <c r="B1194" t="str">
        <f>anotacoes!C1194</f>
        <v>WORLD CUP WARSAW 2011</v>
      </c>
      <c r="C1194" t="str">
        <f>anotacoes!E1194</f>
        <v>BOTTIEAU</v>
      </c>
      <c r="D1194" t="str">
        <f>anotacoes!F1194</f>
        <v>CLERGET</v>
      </c>
      <c r="E1194" t="s">
        <v>10325</v>
      </c>
      <c r="F1194">
        <f>anotacoes!A1194</f>
        <v>20</v>
      </c>
      <c r="G1194">
        <f>anotacoes!B1194</f>
        <v>64</v>
      </c>
      <c r="H1194" t="str">
        <f>anotacoes!K1194</f>
        <v xml:space="preserve"> 00:07:30,982</v>
      </c>
      <c r="I1194" t="str">
        <f>anotacoes!L1194</f>
        <v xml:space="preserve"> 00:07:37,025</v>
      </c>
      <c r="J1194" t="str">
        <f>IF(L1194="PAUSE",E1194,IF(anotacoes!G1198=conversao_anotacoes!C1194,conversao_anotacoes!C1194,conversao_anotacoes!D1194))</f>
        <v>&lt;ARBITRO_DESCONHECIDO&gt;</v>
      </c>
      <c r="K1194" t="str">
        <f t="shared" si="36"/>
        <v/>
      </c>
      <c r="L1194" t="str">
        <f>UPPER(anotacoes!H1194)</f>
        <v>PAUSE</v>
      </c>
      <c r="M1194" t="str">
        <f>IF(OR(L1194="ATTACK",L1194="FINTA"),"&lt;TECNICA&gt;",UPPER(anotacoes!I1194))</f>
        <v>&lt;NAO_CLASSIFICADO&gt;</v>
      </c>
      <c r="N1194" t="str">
        <f>IF(OR(L1194="ATTACK",L1194="FINTA"),UPPER(anotacoes!I1194),"")</f>
        <v/>
      </c>
      <c r="O1194" s="6" t="str">
        <f>IF(anotacoes!N1194=0,"",anotacoes!N1194)</f>
        <v/>
      </c>
      <c r="P1194" t="str">
        <f>IF(anotacoes!M1194=0,"",UPPER(anotacoes!M1194))</f>
        <v/>
      </c>
      <c r="Q1194" t="str">
        <f t="shared" si="37"/>
        <v>INSERT INTO CONVERSAO_LUTA_ACAO (cd_conversao, id_luta, sequencia, momento_inicio, momento_fim, quem_faz, quem_sofre, acao_tipo, acao, tecnica, direcao, pontuacao) VALUES (1, 20, 64, TRIM(' 00:07:30,982'), TRIM(' 00:07:37,025'), '&lt;ARBITRO_DESCONHECIDO&gt;', '', 'PAUSE', '&lt;NAO_CLASSIFICADO&gt;', NULL, NULL, NULL)</v>
      </c>
      <c r="R1194" t="s">
        <v>10327</v>
      </c>
    </row>
    <row r="1195" spans="1:18" hidden="1" x14ac:dyDescent="0.25">
      <c r="A1195" s="7">
        <f>anotacoes!D1195</f>
        <v>40601</v>
      </c>
      <c r="B1195" t="str">
        <f>anotacoes!C1195</f>
        <v>WORLD CUP WARSAW 2011</v>
      </c>
      <c r="C1195" t="str">
        <f>anotacoes!E1195</f>
        <v>BOTTIEAU</v>
      </c>
      <c r="D1195" t="str">
        <f>anotacoes!F1195</f>
        <v>CLERGET</v>
      </c>
      <c r="E1195" t="s">
        <v>10325</v>
      </c>
      <c r="F1195">
        <f>anotacoes!A1195</f>
        <v>20</v>
      </c>
      <c r="G1195">
        <f>anotacoes!B1195</f>
        <v>65</v>
      </c>
      <c r="H1195" t="str">
        <f>anotacoes!K1195</f>
        <v xml:space="preserve"> 00:07:37,191</v>
      </c>
      <c r="I1195" t="str">
        <f>anotacoes!L1195</f>
        <v xml:space="preserve"> 00:08:51,450</v>
      </c>
      <c r="J1195" t="str">
        <f>IF(L1195="PAUSE",E1195,IF(anotacoes!G1199=conversao_anotacoes!C1195,conversao_anotacoes!C1195,conversao_anotacoes!D1195))</f>
        <v>&lt;ARBITRO_DESCONHECIDO&gt;</v>
      </c>
      <c r="K1195" t="str">
        <f t="shared" si="36"/>
        <v/>
      </c>
      <c r="L1195" t="str">
        <f>UPPER(anotacoes!H1195)</f>
        <v>PAUSE</v>
      </c>
      <c r="M1195" t="str">
        <f>IF(OR(L1195="ATTACK",L1195="FINTA"),"&lt;TECNICA&gt;",UPPER(anotacoes!I1195))</f>
        <v>JUDOGI</v>
      </c>
      <c r="N1195" t="str">
        <f>IF(OR(L1195="ATTACK",L1195="FINTA"),UPPER(anotacoes!I1195),"")</f>
        <v/>
      </c>
      <c r="O1195" s="6" t="str">
        <f>IF(anotacoes!N1195=0,"",anotacoes!N1195)</f>
        <v/>
      </c>
      <c r="P1195" t="str">
        <f>IF(anotacoes!M1195=0,"",UPPER(anotacoes!M1195))</f>
        <v/>
      </c>
      <c r="Q1195" t="str">
        <f t="shared" si="37"/>
        <v>INSERT INTO CONVERSAO_LUTA_ACAO (cd_conversao, id_luta, sequencia, momento_inicio, momento_fim, quem_faz, quem_sofre, acao_tipo, acao, tecnica, direcao, pontuacao) VALUES (1, 20, 65, TRIM(' 00:07:37,191'), TRIM(' 00:08:51,450'), '&lt;ARBITRO_DESCONHECIDO&gt;', '', 'PAUSE', 'JUDOGI', NULL, NULL, NULL)</v>
      </c>
      <c r="R1195" t="s">
        <v>10327</v>
      </c>
    </row>
    <row r="1196" spans="1:18" hidden="1" x14ac:dyDescent="0.25">
      <c r="A1196" s="7">
        <f>anotacoes!D1196</f>
        <v>40601</v>
      </c>
      <c r="B1196" t="str">
        <f>anotacoes!C1196</f>
        <v>WORLD CUP WARSAW 2011</v>
      </c>
      <c r="C1196" t="str">
        <f>anotacoes!E1196</f>
        <v>BOTTIEAU</v>
      </c>
      <c r="D1196" t="str">
        <f>anotacoes!F1196</f>
        <v>CLERGET</v>
      </c>
      <c r="E1196" t="s">
        <v>10325</v>
      </c>
      <c r="F1196">
        <f>anotacoes!A1196</f>
        <v>20</v>
      </c>
      <c r="G1196">
        <f>anotacoes!B1196</f>
        <v>66</v>
      </c>
      <c r="H1196" t="str">
        <f>anotacoes!K1196</f>
        <v xml:space="preserve"> 00:08:51,450</v>
      </c>
      <c r="I1196" t="str">
        <f>anotacoes!L1196</f>
        <v xml:space="preserve"> 00:08:54,141</v>
      </c>
      <c r="J1196" t="str">
        <f>IF(L1196="PAUSE",E1196,IF(anotacoes!G1200=conversao_anotacoes!C1196,conversao_anotacoes!C1196,conversao_anotacoes!D1196))</f>
        <v>BOTTIEAU</v>
      </c>
      <c r="K1196" t="str">
        <f t="shared" si="36"/>
        <v>CLERGET</v>
      </c>
      <c r="L1196" t="str">
        <f>UPPER(anotacoes!H1196)</f>
        <v>DISPLACEMENT</v>
      </c>
      <c r="M1196" t="str">
        <f>IF(OR(L1196="ATTACK",L1196="FINTA"),"&lt;TECNICA&gt;",UPPER(anotacoes!I1196))</f>
        <v>2-3 STEP HESITANT RIGHT</v>
      </c>
      <c r="N1196" t="str">
        <f>IF(OR(L1196="ATTACK",L1196="FINTA"),UPPER(anotacoes!I1196),"")</f>
        <v/>
      </c>
      <c r="O1196" s="6" t="str">
        <f>IF(anotacoes!N1196=0,"",anotacoes!N1196)</f>
        <v/>
      </c>
      <c r="P1196" t="str">
        <f>IF(anotacoes!M1196=0,"",UPPER(anotacoes!M1196))</f>
        <v/>
      </c>
      <c r="Q1196" t="str">
        <f t="shared" si="37"/>
        <v>INSERT INTO CONVERSAO_LUTA_ACAO (cd_conversao, id_luta, sequencia, momento_inicio, momento_fim, quem_faz, quem_sofre, acao_tipo, acao, tecnica, direcao, pontuacao) VALUES (1, 20, 66, TRIM(' 00:08:51,450'), TRIM(' 00:08:54,141'), 'BOTTIEAU', 'CLERGET', 'DISPLACEMENT', '2-3 STEP HESITANT RIGHT', NULL, NULL, NULL)</v>
      </c>
      <c r="R1196" t="s">
        <v>10327</v>
      </c>
    </row>
    <row r="1197" spans="1:18" hidden="1" x14ac:dyDescent="0.25">
      <c r="A1197" s="7">
        <f>anotacoes!D1197</f>
        <v>40601</v>
      </c>
      <c r="B1197" t="str">
        <f>anotacoes!C1197</f>
        <v>WORLD CUP WARSAW 2011</v>
      </c>
      <c r="C1197" t="str">
        <f>anotacoes!E1197</f>
        <v>BOTTIEAU</v>
      </c>
      <c r="D1197" t="str">
        <f>anotacoes!F1197</f>
        <v>CLERGET</v>
      </c>
      <c r="E1197" t="s">
        <v>10325</v>
      </c>
      <c r="F1197">
        <f>anotacoes!A1197</f>
        <v>20</v>
      </c>
      <c r="G1197">
        <f>anotacoes!B1197</f>
        <v>67</v>
      </c>
      <c r="H1197" t="str">
        <f>anotacoes!K1197</f>
        <v xml:space="preserve"> 00:08:54,141</v>
      </c>
      <c r="I1197" t="str">
        <f>anotacoes!L1197</f>
        <v xml:space="preserve"> 00:08:56,523</v>
      </c>
      <c r="J1197" t="str">
        <f>IF(L1197="PAUSE",E1197,IF(anotacoes!G1201=conversao_anotacoes!C1197,conversao_anotacoes!C1197,conversao_anotacoes!D1197))</f>
        <v>BOTTIEAU</v>
      </c>
      <c r="K1197" t="str">
        <f t="shared" si="36"/>
        <v>CLERGET</v>
      </c>
      <c r="L1197" t="str">
        <f>UPPER(anotacoes!H1197)</f>
        <v>DISPLACEMENT</v>
      </c>
      <c r="M1197" t="str">
        <f>IF(OR(L1197="ATTACK",L1197="FINTA"),"&lt;TECNICA&gt;",UPPER(anotacoes!I1197))</f>
        <v>TRY TO GRIP WITH CONTACT</v>
      </c>
      <c r="N1197" t="str">
        <f>IF(OR(L1197="ATTACK",L1197="FINTA"),UPPER(anotacoes!I1197),"")</f>
        <v/>
      </c>
      <c r="O1197" s="6" t="str">
        <f>IF(anotacoes!N1197=0,"",anotacoes!N1197)</f>
        <v/>
      </c>
      <c r="P1197" t="str">
        <f>IF(anotacoes!M1197=0,"",UPPER(anotacoes!M1197))</f>
        <v/>
      </c>
      <c r="Q1197" t="str">
        <f t="shared" si="37"/>
        <v>INSERT INTO CONVERSAO_LUTA_ACAO (cd_conversao, id_luta, sequencia, momento_inicio, momento_fim, quem_faz, quem_sofre, acao_tipo, acao, tecnica, direcao, pontuacao) VALUES (1, 20, 67, TRIM(' 00:08:54,141'), TRIM(' 00:08:56,523'), 'BOTTIEAU', 'CLERGET', 'DISPLACEMENT', 'TRY TO GRIP WITH CONTACT', NULL, NULL, NULL)</v>
      </c>
      <c r="R1197" t="s">
        <v>10327</v>
      </c>
    </row>
    <row r="1198" spans="1:18" hidden="1" x14ac:dyDescent="0.25">
      <c r="A1198" s="7">
        <f>anotacoes!D1198</f>
        <v>40601</v>
      </c>
      <c r="B1198" t="str">
        <f>anotacoes!C1198</f>
        <v>WORLD CUP WARSAW 2011</v>
      </c>
      <c r="C1198" t="str">
        <f>anotacoes!E1198</f>
        <v>BOTTIEAU</v>
      </c>
      <c r="D1198" t="str">
        <f>anotacoes!F1198</f>
        <v>CLERGET</v>
      </c>
      <c r="E1198" t="s">
        <v>10325</v>
      </c>
      <c r="F1198">
        <f>anotacoes!A1198</f>
        <v>20</v>
      </c>
      <c r="G1198">
        <f>anotacoes!B1198</f>
        <v>68</v>
      </c>
      <c r="H1198" t="str">
        <f>anotacoes!K1198</f>
        <v xml:space="preserve"> 00:08:56,523</v>
      </c>
      <c r="I1198" t="str">
        <f>anotacoes!L1198</f>
        <v xml:space="preserve"> 00:08:57,489</v>
      </c>
      <c r="J1198" t="str">
        <f>IF(L1198="PAUSE",E1198,IF(anotacoes!G1202=conversao_anotacoes!C1198,conversao_anotacoes!C1198,conversao_anotacoes!D1198))</f>
        <v>BOTTIEAU</v>
      </c>
      <c r="K1198" t="str">
        <f t="shared" si="36"/>
        <v>CLERGET</v>
      </c>
      <c r="L1198" t="str">
        <f>UPPER(anotacoes!H1198)</f>
        <v>GRIP TIME</v>
      </c>
      <c r="M1198" t="str">
        <f>IF(OR(L1198="ATTACK",L1198="FINTA"),"&lt;TECNICA&gt;",UPPER(anotacoes!I1198))</f>
        <v>LEFT BACK RIGHT SLEEVE</v>
      </c>
      <c r="N1198" t="str">
        <f>IF(OR(L1198="ATTACK",L1198="FINTA"),UPPER(anotacoes!I1198),"")</f>
        <v/>
      </c>
      <c r="O1198" s="6" t="str">
        <f>IF(anotacoes!N1198=0,"",anotacoes!N1198)</f>
        <v/>
      </c>
      <c r="P1198" t="str">
        <f>IF(anotacoes!M1198=0,"",UPPER(anotacoes!M1198))</f>
        <v/>
      </c>
      <c r="Q1198" t="str">
        <f t="shared" si="37"/>
        <v>INSERT INTO CONVERSAO_LUTA_ACAO (cd_conversao, id_luta, sequencia, momento_inicio, momento_fim, quem_faz, quem_sofre, acao_tipo, acao, tecnica, direcao, pontuacao) VALUES (1, 20, 68, TRIM(' 00:08:56,523'), TRIM(' 00:08:57,489'), 'BOTTIEAU', 'CLERGET', 'GRIP TIME', 'LEFT BACK RIGHT SLEEVE', NULL, NULL, NULL)</v>
      </c>
      <c r="R1198" t="s">
        <v>10327</v>
      </c>
    </row>
    <row r="1199" spans="1:18" hidden="1" x14ac:dyDescent="0.25">
      <c r="A1199" s="7">
        <f>anotacoes!D1199</f>
        <v>40601</v>
      </c>
      <c r="B1199" t="str">
        <f>anotacoes!C1199</f>
        <v>WORLD CUP WARSAW 2011</v>
      </c>
      <c r="C1199" t="str">
        <f>anotacoes!E1199</f>
        <v>BOTTIEAU</v>
      </c>
      <c r="D1199" t="str">
        <f>anotacoes!F1199</f>
        <v>CLERGET</v>
      </c>
      <c r="E1199" t="s">
        <v>10325</v>
      </c>
      <c r="F1199">
        <f>anotacoes!A1199</f>
        <v>20</v>
      </c>
      <c r="G1199">
        <f>anotacoes!B1199</f>
        <v>69</v>
      </c>
      <c r="H1199" t="str">
        <f>anotacoes!K1199</f>
        <v xml:space="preserve"> 00:08:57,677</v>
      </c>
      <c r="I1199" t="str">
        <f>anotacoes!L1199</f>
        <v xml:space="preserve"> 00:08:59,824</v>
      </c>
      <c r="J1199" t="str">
        <f>IF(L1199="PAUSE",E1199,IF(anotacoes!G1203=conversao_anotacoes!C1199,conversao_anotacoes!C1199,conversao_anotacoes!D1199))</f>
        <v>BOTTIEAU</v>
      </c>
      <c r="K1199" t="str">
        <f t="shared" si="36"/>
        <v>CLERGET</v>
      </c>
      <c r="L1199" t="str">
        <f>UPPER(anotacoes!H1199)</f>
        <v>GROUNDWORK COMBAT</v>
      </c>
      <c r="M1199" t="str">
        <f>IF(OR(L1199="ATTACK",L1199="FINTA"),"&lt;TECNICA&gt;",UPPER(anotacoes!I1199))</f>
        <v>&lt;LUTA_SOLO&gt;</v>
      </c>
      <c r="N1199" t="str">
        <f>IF(OR(L1199="ATTACK",L1199="FINTA"),UPPER(anotacoes!I1199),"")</f>
        <v/>
      </c>
      <c r="O1199" s="6" t="str">
        <f>IF(anotacoes!N1199=0,"",anotacoes!N1199)</f>
        <v/>
      </c>
      <c r="P1199" t="str">
        <f>IF(anotacoes!M1199=0,"",UPPER(anotacoes!M1199))</f>
        <v/>
      </c>
      <c r="Q1199" t="str">
        <f t="shared" si="37"/>
        <v>INSERT INTO CONVERSAO_LUTA_ACAO (cd_conversao, id_luta, sequencia, momento_inicio, momento_fim, quem_faz, quem_sofre, acao_tipo, acao, tecnica, direcao, pontuacao) VALUES (1, 20, 69, TRIM(' 00:08:57,677'), TRIM(' 00:08:59,824'), 'BOTTIEAU', 'CLERGET', 'GROUNDWORK COMBAT', '&lt;LUTA_SOLO&gt;', NULL, NULL, NULL)</v>
      </c>
      <c r="R1199" t="s">
        <v>10327</v>
      </c>
    </row>
    <row r="1200" spans="1:18" hidden="1" x14ac:dyDescent="0.25">
      <c r="A1200" s="7">
        <f>anotacoes!D1200</f>
        <v>40601</v>
      </c>
      <c r="B1200" t="str">
        <f>anotacoes!C1200</f>
        <v>WORLD CUP WARSAW 2011</v>
      </c>
      <c r="C1200" t="str">
        <f>anotacoes!E1200</f>
        <v>BOTTIEAU</v>
      </c>
      <c r="D1200" t="str">
        <f>anotacoes!F1200</f>
        <v>CLERGET</v>
      </c>
      <c r="E1200" t="s">
        <v>10325</v>
      </c>
      <c r="F1200">
        <f>anotacoes!A1200</f>
        <v>20</v>
      </c>
      <c r="G1200">
        <f>anotacoes!B1200</f>
        <v>70</v>
      </c>
      <c r="H1200" t="str">
        <f>anotacoes!K1200</f>
        <v xml:space="preserve"> 00:08:59,824</v>
      </c>
      <c r="I1200" t="str">
        <f>anotacoes!L1200</f>
        <v xml:space="preserve"> 00:09:04,073</v>
      </c>
      <c r="J1200" t="str">
        <f>IF(L1200="PAUSE",E1200,IF(anotacoes!G1204=conversao_anotacoes!C1200,conversao_anotacoes!C1200,conversao_anotacoes!D1200))</f>
        <v>&lt;ARBITRO_DESCONHECIDO&gt;</v>
      </c>
      <c r="K1200" t="str">
        <f t="shared" si="36"/>
        <v/>
      </c>
      <c r="L1200" t="str">
        <f>UPPER(anotacoes!H1200)</f>
        <v>PAUSE</v>
      </c>
      <c r="M1200" t="str">
        <f>IF(OR(L1200="ATTACK",L1200="FINTA"),"&lt;TECNICA&gt;",UPPER(anotacoes!I1200))</f>
        <v>&lt;NAO_CLASSIFICADO&gt;</v>
      </c>
      <c r="N1200" t="str">
        <f>IF(OR(L1200="ATTACK",L1200="FINTA"),UPPER(anotacoes!I1200),"")</f>
        <v/>
      </c>
      <c r="O1200" s="6" t="str">
        <f>IF(anotacoes!N1200=0,"",anotacoes!N1200)</f>
        <v/>
      </c>
      <c r="P1200" t="str">
        <f>IF(anotacoes!M1200=0,"",UPPER(anotacoes!M1200))</f>
        <v/>
      </c>
      <c r="Q1200" t="str">
        <f t="shared" si="37"/>
        <v>INSERT INTO CONVERSAO_LUTA_ACAO (cd_conversao, id_luta, sequencia, momento_inicio, momento_fim, quem_faz, quem_sofre, acao_tipo, acao, tecnica, direcao, pontuacao) VALUES (1, 20, 70, TRIM(' 00:08:59,824'), TRIM(' 00:09:04,073'), '&lt;ARBITRO_DESCONHECIDO&gt;', '', 'PAUSE', '&lt;NAO_CLASSIFICADO&gt;', NULL, NULL, NULL)</v>
      </c>
      <c r="R1200" t="s">
        <v>10327</v>
      </c>
    </row>
    <row r="1201" spans="1:18" hidden="1" x14ac:dyDescent="0.25">
      <c r="A1201" s="7">
        <f>anotacoes!D1201</f>
        <v>40601</v>
      </c>
      <c r="B1201" t="str">
        <f>anotacoes!C1201</f>
        <v>WORLD CUP WARSAW 2011</v>
      </c>
      <c r="C1201" t="str">
        <f>anotacoes!E1201</f>
        <v>BOTTIEAU</v>
      </c>
      <c r="D1201" t="str">
        <f>anotacoes!F1201</f>
        <v>CLERGET</v>
      </c>
      <c r="E1201" t="s">
        <v>10325</v>
      </c>
      <c r="F1201">
        <f>anotacoes!A1201</f>
        <v>20</v>
      </c>
      <c r="G1201">
        <f>anotacoes!B1201</f>
        <v>71</v>
      </c>
      <c r="H1201" t="str">
        <f>anotacoes!K1201</f>
        <v xml:space="preserve"> 00:09:04,073</v>
      </c>
      <c r="I1201" t="str">
        <f>anotacoes!L1201</f>
        <v xml:space="preserve"> 00:09:06,237</v>
      </c>
      <c r="J1201" t="str">
        <f>IF(L1201="PAUSE",E1201,IF(anotacoes!G1205=conversao_anotacoes!C1201,conversao_anotacoes!C1201,conversao_anotacoes!D1201))</f>
        <v>BOTTIEAU</v>
      </c>
      <c r="K1201" t="str">
        <f t="shared" si="36"/>
        <v>CLERGET</v>
      </c>
      <c r="L1201" t="str">
        <f>UPPER(anotacoes!H1201)</f>
        <v>DISPLACEMENT</v>
      </c>
      <c r="M1201" t="str">
        <f>IF(OR(L1201="ATTACK",L1201="FINTA"),"&lt;TECNICA&gt;",UPPER(anotacoes!I1201))</f>
        <v>2-3 STEP HESITANT LEFT</v>
      </c>
      <c r="N1201" t="str">
        <f>IF(OR(L1201="ATTACK",L1201="FINTA"),UPPER(anotacoes!I1201),"")</f>
        <v/>
      </c>
      <c r="O1201" s="6" t="str">
        <f>IF(anotacoes!N1201=0,"",anotacoes!N1201)</f>
        <v/>
      </c>
      <c r="P1201" t="str">
        <f>IF(anotacoes!M1201=0,"",UPPER(anotacoes!M1201))</f>
        <v/>
      </c>
      <c r="Q1201" t="str">
        <f t="shared" si="37"/>
        <v>INSERT INTO CONVERSAO_LUTA_ACAO (cd_conversao, id_luta, sequencia, momento_inicio, momento_fim, quem_faz, quem_sofre, acao_tipo, acao, tecnica, direcao, pontuacao) VALUES (1, 20, 71, TRIM(' 00:09:04,073'), TRIM(' 00:09:06,237'), 'BOTTIEAU', 'CLERGET', 'DISPLACEMENT', '2-3 STEP HESITANT LEFT', NULL, NULL, NULL)</v>
      </c>
      <c r="R1201" t="s">
        <v>10327</v>
      </c>
    </row>
    <row r="1202" spans="1:18" hidden="1" x14ac:dyDescent="0.25">
      <c r="A1202" s="7">
        <f>anotacoes!D1202</f>
        <v>40601</v>
      </c>
      <c r="B1202" t="str">
        <f>anotacoes!C1202</f>
        <v>WORLD CUP WARSAW 2011</v>
      </c>
      <c r="C1202" t="str">
        <f>anotacoes!E1202</f>
        <v>BOTTIEAU</v>
      </c>
      <c r="D1202" t="str">
        <f>anotacoes!F1202</f>
        <v>CLERGET</v>
      </c>
      <c r="E1202" t="s">
        <v>10325</v>
      </c>
      <c r="F1202">
        <f>anotacoes!A1202</f>
        <v>20</v>
      </c>
      <c r="G1202">
        <f>anotacoes!B1202</f>
        <v>72</v>
      </c>
      <c r="H1202" t="str">
        <f>anotacoes!K1202</f>
        <v xml:space="preserve"> 00:09:06,237</v>
      </c>
      <c r="I1202" t="str">
        <f>anotacoes!L1202</f>
        <v xml:space="preserve"> 00:09:09,376</v>
      </c>
      <c r="J1202" t="str">
        <f>IF(L1202="PAUSE",E1202,IF(anotacoes!G1206=conversao_anotacoes!C1202,conversao_anotacoes!C1202,conversao_anotacoes!D1202))</f>
        <v>BOTTIEAU</v>
      </c>
      <c r="K1202" t="str">
        <f t="shared" si="36"/>
        <v>CLERGET</v>
      </c>
      <c r="L1202" t="str">
        <f>UPPER(anotacoes!H1202)</f>
        <v>GRIP TIME</v>
      </c>
      <c r="M1202" t="str">
        <f>IF(OR(L1202="ATTACK",L1202="FINTA"),"&lt;TECNICA&gt;",UPPER(anotacoes!I1202))</f>
        <v>RIGHT COLLAR</v>
      </c>
      <c r="N1202" t="str">
        <f>IF(OR(L1202="ATTACK",L1202="FINTA"),UPPER(anotacoes!I1202),"")</f>
        <v/>
      </c>
      <c r="O1202" s="6" t="str">
        <f>IF(anotacoes!N1202=0,"",anotacoes!N1202)</f>
        <v/>
      </c>
      <c r="P1202" t="str">
        <f>IF(anotacoes!M1202=0,"",UPPER(anotacoes!M1202))</f>
        <v/>
      </c>
      <c r="Q1202" t="str">
        <f t="shared" si="37"/>
        <v>INSERT INTO CONVERSAO_LUTA_ACAO (cd_conversao, id_luta, sequencia, momento_inicio, momento_fim, quem_faz, quem_sofre, acao_tipo, acao, tecnica, direcao, pontuacao) VALUES (1, 20, 72, TRIM(' 00:09:06,237'), TRIM(' 00:09:09,376'), 'BOTTIEAU', 'CLERGET', 'GRIP TIME', 'RIGHT COLLAR', NULL, NULL, NULL)</v>
      </c>
      <c r="R1202" t="s">
        <v>10327</v>
      </c>
    </row>
    <row r="1203" spans="1:18" hidden="1" x14ac:dyDescent="0.25">
      <c r="A1203" s="7">
        <f>anotacoes!D1203</f>
        <v>40601</v>
      </c>
      <c r="B1203" t="str">
        <f>anotacoes!C1203</f>
        <v>WORLD CUP WARSAW 2011</v>
      </c>
      <c r="C1203" t="str">
        <f>anotacoes!E1203</f>
        <v>BOTTIEAU</v>
      </c>
      <c r="D1203" t="str">
        <f>anotacoes!F1203</f>
        <v>CLERGET</v>
      </c>
      <c r="E1203" t="s">
        <v>10325</v>
      </c>
      <c r="F1203">
        <f>anotacoes!A1203</f>
        <v>20</v>
      </c>
      <c r="G1203">
        <f>anotacoes!B1203</f>
        <v>73</v>
      </c>
      <c r="H1203" t="str">
        <f>anotacoes!K1203</f>
        <v xml:space="preserve"> 00:09:09,376</v>
      </c>
      <c r="I1203" t="str">
        <f>anotacoes!L1203</f>
        <v xml:space="preserve"> 00:09:13,376</v>
      </c>
      <c r="J1203" t="str">
        <f>IF(L1203="PAUSE",E1203,IF(anotacoes!G1207=conversao_anotacoes!C1203,conversao_anotacoes!C1203,conversao_anotacoes!D1203))</f>
        <v>BOTTIEAU</v>
      </c>
      <c r="K1203" t="str">
        <f t="shared" si="36"/>
        <v>CLERGET</v>
      </c>
      <c r="L1203" t="str">
        <f>UPPER(anotacoes!H1203)</f>
        <v>GRIP TIME</v>
      </c>
      <c r="M1203" t="str">
        <f>IF(OR(L1203="ATTACK",L1203="FINTA"),"&lt;TECNICA&gt;",UPPER(anotacoes!I1203))</f>
        <v>RIGHT SLEEVE LEFT SLEEVE</v>
      </c>
      <c r="N1203" t="str">
        <f>IF(OR(L1203="ATTACK",L1203="FINTA"),UPPER(anotacoes!I1203),"")</f>
        <v/>
      </c>
      <c r="O1203" s="6" t="str">
        <f>IF(anotacoes!N1203=0,"",anotacoes!N1203)</f>
        <v/>
      </c>
      <c r="P1203" t="str">
        <f>IF(anotacoes!M1203=0,"",UPPER(anotacoes!M1203))</f>
        <v/>
      </c>
      <c r="Q1203" t="str">
        <f t="shared" si="37"/>
        <v>INSERT INTO CONVERSAO_LUTA_ACAO (cd_conversao, id_luta, sequencia, momento_inicio, momento_fim, quem_faz, quem_sofre, acao_tipo, acao, tecnica, direcao, pontuacao) VALUES (1, 20, 73, TRIM(' 00:09:09,376'), TRIM(' 00:09:13,376'), 'BOTTIEAU', 'CLERGET', 'GRIP TIME', 'RIGHT SLEEVE LEFT SLEEVE', NULL, NULL, NULL)</v>
      </c>
      <c r="R1203" t="s">
        <v>10327</v>
      </c>
    </row>
    <row r="1204" spans="1:18" hidden="1" x14ac:dyDescent="0.25">
      <c r="A1204" s="7">
        <f>anotacoes!D1204</f>
        <v>40601</v>
      </c>
      <c r="B1204" t="str">
        <f>anotacoes!C1204</f>
        <v>WORLD CUP WARSAW 2011</v>
      </c>
      <c r="C1204" t="str">
        <f>anotacoes!E1204</f>
        <v>BOTTIEAU</v>
      </c>
      <c r="D1204" t="str">
        <f>anotacoes!F1204</f>
        <v>CLERGET</v>
      </c>
      <c r="E1204" t="s">
        <v>10325</v>
      </c>
      <c r="F1204">
        <f>anotacoes!A1204</f>
        <v>20</v>
      </c>
      <c r="G1204">
        <f>anotacoes!B1204</f>
        <v>74</v>
      </c>
      <c r="H1204" t="str">
        <f>anotacoes!K1204</f>
        <v xml:space="preserve"> 00:09:13,376</v>
      </c>
      <c r="I1204" t="str">
        <f>anotacoes!L1204</f>
        <v xml:space="preserve"> 00:09:16,552</v>
      </c>
      <c r="J1204" t="str">
        <f>IF(L1204="PAUSE",E1204,IF(anotacoes!G1208=conversao_anotacoes!C1204,conversao_anotacoes!C1204,conversao_anotacoes!D1204))</f>
        <v>BOTTIEAU</v>
      </c>
      <c r="K1204" t="str">
        <f t="shared" si="36"/>
        <v>CLERGET</v>
      </c>
      <c r="L1204" t="str">
        <f>UPPER(anotacoes!H1204)</f>
        <v>GRIP TIME</v>
      </c>
      <c r="M1204" t="str">
        <f>IF(OR(L1204="ATTACK",L1204="FINTA"),"&lt;TECNICA&gt;",UPPER(anotacoes!I1204))</f>
        <v>RIGHT SLEEVE</v>
      </c>
      <c r="N1204" t="str">
        <f>IF(OR(L1204="ATTACK",L1204="FINTA"),UPPER(anotacoes!I1204),"")</f>
        <v/>
      </c>
      <c r="O1204" s="6" t="str">
        <f>IF(anotacoes!N1204=0,"",anotacoes!N1204)</f>
        <v/>
      </c>
      <c r="P1204" t="str">
        <f>IF(anotacoes!M1204=0,"",UPPER(anotacoes!M1204))</f>
        <v/>
      </c>
      <c r="Q1204" t="str">
        <f t="shared" si="37"/>
        <v>INSERT INTO CONVERSAO_LUTA_ACAO (cd_conversao, id_luta, sequencia, momento_inicio, momento_fim, quem_faz, quem_sofre, acao_tipo, acao, tecnica, direcao, pontuacao) VALUES (1, 20, 74, TRIM(' 00:09:13,376'), TRIM(' 00:09:16,552'), 'BOTTIEAU', 'CLERGET', 'GRIP TIME', 'RIGHT SLEEVE', NULL, NULL, NULL)</v>
      </c>
      <c r="R1204" t="s">
        <v>10327</v>
      </c>
    </row>
    <row r="1205" spans="1:18" hidden="1" x14ac:dyDescent="0.25">
      <c r="A1205" s="7">
        <f>anotacoes!D1205</f>
        <v>40601</v>
      </c>
      <c r="B1205" t="str">
        <f>anotacoes!C1205</f>
        <v>WORLD CUP WARSAW 2011</v>
      </c>
      <c r="C1205" t="str">
        <f>anotacoes!E1205</f>
        <v>BOTTIEAU</v>
      </c>
      <c r="D1205" t="str">
        <f>anotacoes!F1205</f>
        <v>CLERGET</v>
      </c>
      <c r="E1205" t="s">
        <v>10325</v>
      </c>
      <c r="F1205">
        <f>anotacoes!A1205</f>
        <v>20</v>
      </c>
      <c r="G1205">
        <f>anotacoes!B1205</f>
        <v>75</v>
      </c>
      <c r="H1205" t="str">
        <f>anotacoes!K1205</f>
        <v xml:space="preserve"> 00:09:16,552</v>
      </c>
      <c r="I1205" t="str">
        <f>anotacoes!L1205</f>
        <v xml:space="preserve"> 00:09:18,708</v>
      </c>
      <c r="J1205" t="str">
        <f>IF(L1205="PAUSE",E1205,IF(anotacoes!G1209=conversao_anotacoes!C1205,conversao_anotacoes!C1205,conversao_anotacoes!D1205))</f>
        <v>BOTTIEAU</v>
      </c>
      <c r="K1205" t="str">
        <f t="shared" si="36"/>
        <v>CLERGET</v>
      </c>
      <c r="L1205" t="str">
        <f>UPPER(anotacoes!H1205)</f>
        <v>DEFENSE</v>
      </c>
      <c r="M1205" t="str">
        <f>IF(OR(L1205="ATTACK",L1205="FINTA"),"&lt;TECNICA&gt;",UPPER(anotacoes!I1205))</f>
        <v>TAE-SABAKI LEFT INCLINED</v>
      </c>
      <c r="N1205" t="str">
        <f>IF(OR(L1205="ATTACK",L1205="FINTA"),UPPER(anotacoes!I1205),"")</f>
        <v/>
      </c>
      <c r="O1205" s="6" t="str">
        <f>IF(anotacoes!N1205=0,"",anotacoes!N1205)</f>
        <v/>
      </c>
      <c r="P1205" t="str">
        <f>IF(anotacoes!M1205=0,"",UPPER(anotacoes!M1205))</f>
        <v/>
      </c>
      <c r="Q1205" t="str">
        <f t="shared" si="37"/>
        <v>INSERT INTO CONVERSAO_LUTA_ACAO (cd_conversao, id_luta, sequencia, momento_inicio, momento_fim, quem_faz, quem_sofre, acao_tipo, acao, tecnica, direcao, pontuacao) VALUES (1, 20, 75, TRIM(' 00:09:16,552'), TRIM(' 00:09:18,708'), 'BOTTIEAU', 'CLERGET', 'DEFENSE', 'TAE-SABAKI LEFT INCLINED', NULL, NULL, NULL)</v>
      </c>
      <c r="R1205" t="s">
        <v>10327</v>
      </c>
    </row>
    <row r="1206" spans="1:18" hidden="1" x14ac:dyDescent="0.25">
      <c r="A1206" s="7">
        <f>anotacoes!D1206</f>
        <v>40601</v>
      </c>
      <c r="B1206" t="str">
        <f>anotacoes!C1206</f>
        <v>WORLD CUP WARSAW 2011</v>
      </c>
      <c r="C1206" t="str">
        <f>anotacoes!E1206</f>
        <v>BOTTIEAU</v>
      </c>
      <c r="D1206" t="str">
        <f>anotacoes!F1206</f>
        <v>CLERGET</v>
      </c>
      <c r="E1206" t="s">
        <v>10325</v>
      </c>
      <c r="F1206">
        <f>anotacoes!A1206</f>
        <v>20</v>
      </c>
      <c r="G1206">
        <f>anotacoes!B1206</f>
        <v>76</v>
      </c>
      <c r="H1206" t="str">
        <f>anotacoes!K1206</f>
        <v xml:space="preserve"> 00:09:18,909</v>
      </c>
      <c r="I1206" t="str">
        <f>anotacoes!L1206</f>
        <v xml:space="preserve"> 00:10:04,503</v>
      </c>
      <c r="J1206" t="str">
        <f>IF(L1206="PAUSE",E1206,IF(anotacoes!G1210=conversao_anotacoes!C1206,conversao_anotacoes!C1206,conversao_anotacoes!D1206))</f>
        <v>&lt;ARBITRO_DESCONHECIDO&gt;</v>
      </c>
      <c r="K1206" t="str">
        <f t="shared" si="36"/>
        <v/>
      </c>
      <c r="L1206" t="str">
        <f>UPPER(anotacoes!H1206)</f>
        <v>PAUSE</v>
      </c>
      <c r="M1206" t="str">
        <f>IF(OR(L1206="ATTACK",L1206="FINTA"),"&lt;TECNICA&gt;",UPPER(anotacoes!I1206))</f>
        <v>&lt;NAO_CLASSIFICADO&gt;</v>
      </c>
      <c r="N1206" t="str">
        <f>IF(OR(L1206="ATTACK",L1206="FINTA"),UPPER(anotacoes!I1206),"")</f>
        <v/>
      </c>
      <c r="O1206" s="6" t="str">
        <f>IF(anotacoes!N1206=0,"",anotacoes!N1206)</f>
        <v/>
      </c>
      <c r="P1206" t="str">
        <f>IF(anotacoes!M1206=0,"",UPPER(anotacoes!M1206))</f>
        <v/>
      </c>
      <c r="Q1206" t="str">
        <f t="shared" si="37"/>
        <v>INSERT INTO CONVERSAO_LUTA_ACAO (cd_conversao, id_luta, sequencia, momento_inicio, momento_fim, quem_faz, quem_sofre, acao_tipo, acao, tecnica, direcao, pontuacao) VALUES (1, 20, 76, TRIM(' 00:09:18,909'), TRIM(' 00:10:04,503'), '&lt;ARBITRO_DESCONHECIDO&gt;', '', 'PAUSE', '&lt;NAO_CLASSIFICADO&gt;', NULL, NULL, NULL)</v>
      </c>
      <c r="R1206" t="s">
        <v>10327</v>
      </c>
    </row>
    <row r="1207" spans="1:18" hidden="1" x14ac:dyDescent="0.25">
      <c r="A1207" s="7">
        <f>anotacoes!D1207</f>
        <v>40601</v>
      </c>
      <c r="B1207" t="str">
        <f>anotacoes!C1207</f>
        <v>WORLD CUP WARSAW 2011</v>
      </c>
      <c r="C1207" t="str">
        <f>anotacoes!E1207</f>
        <v>BOTTIEAU</v>
      </c>
      <c r="D1207" t="str">
        <f>anotacoes!F1207</f>
        <v>CLERGET</v>
      </c>
      <c r="E1207" t="s">
        <v>10325</v>
      </c>
      <c r="F1207">
        <f>anotacoes!A1207</f>
        <v>20</v>
      </c>
      <c r="G1207">
        <f>anotacoes!B1207</f>
        <v>77</v>
      </c>
      <c r="H1207" t="str">
        <f>anotacoes!K1207</f>
        <v xml:space="preserve"> 00:10:04,503</v>
      </c>
      <c r="I1207" t="str">
        <f>anotacoes!L1207</f>
        <v xml:space="preserve"> 00:10:06,974</v>
      </c>
      <c r="J1207" t="str">
        <f>IF(L1207="PAUSE",E1207,IF(anotacoes!G1211=conversao_anotacoes!C1207,conversao_anotacoes!C1207,conversao_anotacoes!D1207))</f>
        <v>BOTTIEAU</v>
      </c>
      <c r="K1207" t="str">
        <f t="shared" si="36"/>
        <v>CLERGET</v>
      </c>
      <c r="L1207" t="str">
        <f>UPPER(anotacoes!H1207)</f>
        <v>DISPLACEMENT</v>
      </c>
      <c r="M1207" t="str">
        <f>IF(OR(L1207="ATTACK",L1207="FINTA"),"&lt;TECNICA&gt;",UPPER(anotacoes!I1207))</f>
        <v>2-3 STEP HESITANT LEFT</v>
      </c>
      <c r="N1207" t="str">
        <f>IF(OR(L1207="ATTACK",L1207="FINTA"),UPPER(anotacoes!I1207),"")</f>
        <v/>
      </c>
      <c r="O1207" s="6" t="str">
        <f>IF(anotacoes!N1207=0,"",anotacoes!N1207)</f>
        <v/>
      </c>
      <c r="P1207" t="str">
        <f>IF(anotacoes!M1207=0,"",UPPER(anotacoes!M1207))</f>
        <v/>
      </c>
      <c r="Q1207" t="str">
        <f t="shared" si="37"/>
        <v>INSERT INTO CONVERSAO_LUTA_ACAO (cd_conversao, id_luta, sequencia, momento_inicio, momento_fim, quem_faz, quem_sofre, acao_tipo, acao, tecnica, direcao, pontuacao) VALUES (1, 20, 77, TRIM(' 00:10:04,503'), TRIM(' 00:10:06,974'), 'BOTTIEAU', 'CLERGET', 'DISPLACEMENT', '2-3 STEP HESITANT LEFT', NULL, NULL, NULL)</v>
      </c>
      <c r="R1207" t="s">
        <v>10327</v>
      </c>
    </row>
    <row r="1208" spans="1:18" hidden="1" x14ac:dyDescent="0.25">
      <c r="A1208" s="7">
        <f>anotacoes!D1208</f>
        <v>40601</v>
      </c>
      <c r="B1208" t="str">
        <f>anotacoes!C1208</f>
        <v>WORLD CUP WARSAW 2011</v>
      </c>
      <c r="C1208" t="str">
        <f>anotacoes!E1208</f>
        <v>BOTTIEAU</v>
      </c>
      <c r="D1208" t="str">
        <f>anotacoes!F1208</f>
        <v>CLERGET</v>
      </c>
      <c r="E1208" t="s">
        <v>10325</v>
      </c>
      <c r="F1208">
        <f>anotacoes!A1208</f>
        <v>20</v>
      </c>
      <c r="G1208">
        <f>anotacoes!B1208</f>
        <v>78</v>
      </c>
      <c r="H1208" t="str">
        <f>anotacoes!K1208</f>
        <v xml:space="preserve"> 00:10:06,974</v>
      </c>
      <c r="I1208" t="str">
        <f>anotacoes!L1208</f>
        <v xml:space="preserve"> 00:10:09,479</v>
      </c>
      <c r="J1208" t="str">
        <f>IF(L1208="PAUSE",E1208,IF(anotacoes!G1212=conversao_anotacoes!C1208,conversao_anotacoes!C1208,conversao_anotacoes!D1208))</f>
        <v>BOTTIEAU</v>
      </c>
      <c r="K1208" t="str">
        <f t="shared" si="36"/>
        <v>CLERGET</v>
      </c>
      <c r="L1208" t="str">
        <f>UPPER(anotacoes!H1208)</f>
        <v>GRIP TIME</v>
      </c>
      <c r="M1208" t="str">
        <f>IF(OR(L1208="ATTACK",L1208="FINTA"),"&lt;TECNICA&gt;",UPPER(anotacoes!I1208))</f>
        <v>LEFT BACK RIGHT SLEEVE</v>
      </c>
      <c r="N1208" t="str">
        <f>IF(OR(L1208="ATTACK",L1208="FINTA"),UPPER(anotacoes!I1208),"")</f>
        <v/>
      </c>
      <c r="O1208" s="6" t="str">
        <f>IF(anotacoes!N1208=0,"",anotacoes!N1208)</f>
        <v/>
      </c>
      <c r="P1208" t="str">
        <f>IF(anotacoes!M1208=0,"",UPPER(anotacoes!M1208))</f>
        <v/>
      </c>
      <c r="Q1208" t="str">
        <f t="shared" si="37"/>
        <v>INSERT INTO CONVERSAO_LUTA_ACAO (cd_conversao, id_luta, sequencia, momento_inicio, momento_fim, quem_faz, quem_sofre, acao_tipo, acao, tecnica, direcao, pontuacao) VALUES (1, 20, 78, TRIM(' 00:10:06,974'), TRIM(' 00:10:09,479'), 'BOTTIEAU', 'CLERGET', 'GRIP TIME', 'LEFT BACK RIGHT SLEEVE', NULL, NULL, NULL)</v>
      </c>
      <c r="R1208" t="s">
        <v>10327</v>
      </c>
    </row>
    <row r="1209" spans="1:18" hidden="1" x14ac:dyDescent="0.25">
      <c r="A1209" s="7">
        <f>anotacoes!D1209</f>
        <v>40601</v>
      </c>
      <c r="B1209" t="str">
        <f>anotacoes!C1209</f>
        <v>WORLD CUP WARSAW 2011</v>
      </c>
      <c r="C1209" t="str">
        <f>anotacoes!E1209</f>
        <v>BOTTIEAU</v>
      </c>
      <c r="D1209" t="str">
        <f>anotacoes!F1209</f>
        <v>CLERGET</v>
      </c>
      <c r="E1209" t="s">
        <v>10325</v>
      </c>
      <c r="F1209">
        <f>anotacoes!A1209</f>
        <v>20</v>
      </c>
      <c r="G1209">
        <f>anotacoes!B1209</f>
        <v>79</v>
      </c>
      <c r="H1209" t="str">
        <f>anotacoes!K1209</f>
        <v xml:space="preserve"> 00:10:09,479</v>
      </c>
      <c r="I1209" t="str">
        <f>anotacoes!L1209</f>
        <v xml:space="preserve"> 00:10:09,479</v>
      </c>
      <c r="J1209" t="str">
        <f>IF(L1209="PAUSE",E1209,IF(anotacoes!G1213=conversao_anotacoes!C1209,conversao_anotacoes!C1209,conversao_anotacoes!D1209))</f>
        <v>BOTTIEAU</v>
      </c>
      <c r="K1209" t="str">
        <f t="shared" si="36"/>
        <v>CLERGET</v>
      </c>
      <c r="L1209" t="str">
        <f>UPPER(anotacoes!H1209)</f>
        <v>FINTA</v>
      </c>
      <c r="M1209" t="str">
        <f>IF(OR(L1209="ATTACK",L1209="FINTA"),"&lt;TECNICA&gt;",UPPER(anotacoes!I1209))</f>
        <v>&lt;TECNICA&gt;</v>
      </c>
      <c r="N1209" t="str">
        <f>IF(OR(L1209="ATTACK",L1209="FINTA"),UPPER(anotacoes!I1209),"")</f>
        <v>KOUCHI GARI RIGHT</v>
      </c>
      <c r="O1209" s="6" t="str">
        <f>IF(anotacoes!N1209=0,"",anotacoes!N1209)</f>
        <v/>
      </c>
      <c r="P1209" t="str">
        <f>IF(anotacoes!M1209=0,"",UPPER(anotacoes!M1209))</f>
        <v/>
      </c>
      <c r="Q1209" t="str">
        <f t="shared" si="37"/>
        <v>INSERT INTO CONVERSAO_LUTA_ACAO (cd_conversao, id_luta, sequencia, momento_inicio, momento_fim, quem_faz, quem_sofre, acao_tipo, acao, tecnica, direcao, pontuacao) VALUES (1, 20, 79, TRIM(' 00:10:09,479'), TRIM(' 00:10:09,479'), 'BOTTIEAU', 'CLERGET', 'FINTA', '&lt;TECNICA&gt;', 'KOUCHI GARI RIGHT', NULL, NULL)</v>
      </c>
      <c r="R1209" t="s">
        <v>10327</v>
      </c>
    </row>
    <row r="1210" spans="1:18" hidden="1" x14ac:dyDescent="0.25">
      <c r="A1210" s="7">
        <f>anotacoes!D1210</f>
        <v>40601</v>
      </c>
      <c r="B1210" t="str">
        <f>anotacoes!C1210</f>
        <v>WORLD CUP WARSAW 2011</v>
      </c>
      <c r="C1210" t="str">
        <f>anotacoes!E1210</f>
        <v>BOTTIEAU</v>
      </c>
      <c r="D1210" t="str">
        <f>anotacoes!F1210</f>
        <v>CLERGET</v>
      </c>
      <c r="E1210" t="s">
        <v>10325</v>
      </c>
      <c r="F1210">
        <f>anotacoes!A1210</f>
        <v>20</v>
      </c>
      <c r="G1210">
        <f>anotacoes!B1210</f>
        <v>80</v>
      </c>
      <c r="H1210" t="str">
        <f>anotacoes!K1210</f>
        <v xml:space="preserve"> 00:10:09,479</v>
      </c>
      <c r="I1210" t="str">
        <f>anotacoes!L1210</f>
        <v xml:space="preserve"> 00:10:12,704</v>
      </c>
      <c r="J1210" t="str">
        <f>IF(L1210="PAUSE",E1210,IF(anotacoes!G1214=conversao_anotacoes!C1210,conversao_anotacoes!C1210,conversao_anotacoes!D1210))</f>
        <v>BOTTIEAU</v>
      </c>
      <c r="K1210" t="str">
        <f t="shared" si="36"/>
        <v>CLERGET</v>
      </c>
      <c r="L1210" t="str">
        <f>UPPER(anotacoes!H1210)</f>
        <v>GRIP TIME</v>
      </c>
      <c r="M1210" t="str">
        <f>IF(OR(L1210="ATTACK",L1210="FINTA"),"&lt;TECNICA&gt;",UPPER(anotacoes!I1210))</f>
        <v>LEFT BACK RIGHT SLEEVE</v>
      </c>
      <c r="N1210" t="str">
        <f>IF(OR(L1210="ATTACK",L1210="FINTA"),UPPER(anotacoes!I1210),"")</f>
        <v/>
      </c>
      <c r="O1210" s="6" t="str">
        <f>IF(anotacoes!N1210=0,"",anotacoes!N1210)</f>
        <v/>
      </c>
      <c r="P1210" t="str">
        <f>IF(anotacoes!M1210=0,"",UPPER(anotacoes!M1210))</f>
        <v/>
      </c>
      <c r="Q1210" t="str">
        <f t="shared" si="37"/>
        <v>INSERT INTO CONVERSAO_LUTA_ACAO (cd_conversao, id_luta, sequencia, momento_inicio, momento_fim, quem_faz, quem_sofre, acao_tipo, acao, tecnica, direcao, pontuacao) VALUES (1, 20, 80, TRIM(' 00:10:09,479'), TRIM(' 00:10:12,704'), 'BOTTIEAU', 'CLERGET', 'GRIP TIME', 'LEFT BACK RIGHT SLEEVE', NULL, NULL, NULL)</v>
      </c>
      <c r="R1210" t="s">
        <v>10327</v>
      </c>
    </row>
    <row r="1211" spans="1:18" hidden="1" x14ac:dyDescent="0.25">
      <c r="A1211" s="7">
        <f>anotacoes!D1211</f>
        <v>40601</v>
      </c>
      <c r="B1211" t="str">
        <f>anotacoes!C1211</f>
        <v>WORLD CUP WARSAW 2011</v>
      </c>
      <c r="C1211" t="str">
        <f>anotacoes!E1211</f>
        <v>BOTTIEAU</v>
      </c>
      <c r="D1211" t="str">
        <f>anotacoes!F1211</f>
        <v>CLERGET</v>
      </c>
      <c r="E1211" t="s">
        <v>10325</v>
      </c>
      <c r="F1211">
        <f>anotacoes!A1211</f>
        <v>20</v>
      </c>
      <c r="G1211">
        <f>anotacoes!B1211</f>
        <v>81</v>
      </c>
      <c r="H1211" t="str">
        <f>anotacoes!K1211</f>
        <v xml:space="preserve"> 00:10:12,841</v>
      </c>
      <c r="I1211" t="str">
        <f>anotacoes!L1211</f>
        <v xml:space="preserve"> 00:10:17,227</v>
      </c>
      <c r="J1211" t="str">
        <f>IF(L1211="PAUSE",E1211,IF(anotacoes!G1215=conversao_anotacoes!C1211,conversao_anotacoes!C1211,conversao_anotacoes!D1211))</f>
        <v>BOTTIEAU</v>
      </c>
      <c r="K1211" t="str">
        <f t="shared" si="36"/>
        <v>CLERGET</v>
      </c>
      <c r="L1211" t="str">
        <f>UPPER(anotacoes!H1211)</f>
        <v>GRIP TIME</v>
      </c>
      <c r="M1211" t="str">
        <f>IF(OR(L1211="ATTACK",L1211="FINTA"),"&lt;TECNICA&gt;",UPPER(anotacoes!I1211))</f>
        <v>RIGHT SLEEVE</v>
      </c>
      <c r="N1211" t="str">
        <f>IF(OR(L1211="ATTACK",L1211="FINTA"),UPPER(anotacoes!I1211),"")</f>
        <v/>
      </c>
      <c r="O1211" s="6" t="str">
        <f>IF(anotacoes!N1211=0,"",anotacoes!N1211)</f>
        <v/>
      </c>
      <c r="P1211" t="str">
        <f>IF(anotacoes!M1211=0,"",UPPER(anotacoes!M1211))</f>
        <v/>
      </c>
      <c r="Q1211" t="str">
        <f t="shared" si="37"/>
        <v>INSERT INTO CONVERSAO_LUTA_ACAO (cd_conversao, id_luta, sequencia, momento_inicio, momento_fim, quem_faz, quem_sofre, acao_tipo, acao, tecnica, direcao, pontuacao) VALUES (1, 20, 81, TRIM(' 00:10:12,841'), TRIM(' 00:10:17,227'), 'BOTTIEAU', 'CLERGET', 'GRIP TIME', 'RIGHT SLEEVE', NULL, NULL, NULL)</v>
      </c>
      <c r="R1211" t="s">
        <v>10327</v>
      </c>
    </row>
    <row r="1212" spans="1:18" hidden="1" x14ac:dyDescent="0.25">
      <c r="A1212" s="7">
        <f>anotacoes!D1212</f>
        <v>40601</v>
      </c>
      <c r="B1212" t="str">
        <f>anotacoes!C1212</f>
        <v>WORLD CUP WARSAW 2011</v>
      </c>
      <c r="C1212" t="str">
        <f>anotacoes!E1212</f>
        <v>BOTTIEAU</v>
      </c>
      <c r="D1212" t="str">
        <f>anotacoes!F1212</f>
        <v>CLERGET</v>
      </c>
      <c r="E1212" t="s">
        <v>10325</v>
      </c>
      <c r="F1212">
        <f>anotacoes!A1212</f>
        <v>20</v>
      </c>
      <c r="G1212">
        <f>anotacoes!B1212</f>
        <v>82</v>
      </c>
      <c r="H1212" t="str">
        <f>anotacoes!K1212</f>
        <v xml:space="preserve"> 00:10:17,227</v>
      </c>
      <c r="I1212" t="str">
        <f>anotacoes!L1212</f>
        <v xml:space="preserve"> 00:10:22,274</v>
      </c>
      <c r="J1212" t="str">
        <f>IF(L1212="PAUSE",E1212,IF(anotacoes!G1216=conversao_anotacoes!C1212,conversao_anotacoes!C1212,conversao_anotacoes!D1212))</f>
        <v>BOTTIEAU</v>
      </c>
      <c r="K1212" t="str">
        <f t="shared" si="36"/>
        <v>CLERGET</v>
      </c>
      <c r="L1212" t="str">
        <f>UPPER(anotacoes!H1212)</f>
        <v>GRIP TIME</v>
      </c>
      <c r="M1212" t="str">
        <f>IF(OR(L1212="ATTACK",L1212="FINTA"),"&lt;TECNICA&gt;",UPPER(anotacoes!I1212))</f>
        <v>LEFT COLLAR RIGHT SLEEVE</v>
      </c>
      <c r="N1212" t="str">
        <f>IF(OR(L1212="ATTACK",L1212="FINTA"),UPPER(anotacoes!I1212),"")</f>
        <v/>
      </c>
      <c r="O1212" s="6" t="str">
        <f>IF(anotacoes!N1212=0,"",anotacoes!N1212)</f>
        <v/>
      </c>
      <c r="P1212" t="str">
        <f>IF(anotacoes!M1212=0,"",UPPER(anotacoes!M1212))</f>
        <v/>
      </c>
      <c r="Q1212" t="str">
        <f t="shared" si="37"/>
        <v>INSERT INTO CONVERSAO_LUTA_ACAO (cd_conversao, id_luta, sequencia, momento_inicio, momento_fim, quem_faz, quem_sofre, acao_tipo, acao, tecnica, direcao, pontuacao) VALUES (1, 20, 82, TRIM(' 00:10:17,227'), TRIM(' 00:10:22,274'), 'BOTTIEAU', 'CLERGET', 'GRIP TIME', 'LEFT COLLAR RIGHT SLEEVE', NULL, NULL, NULL)</v>
      </c>
      <c r="R1212" t="s">
        <v>10327</v>
      </c>
    </row>
    <row r="1213" spans="1:18" hidden="1" x14ac:dyDescent="0.25">
      <c r="A1213" s="7">
        <f>anotacoes!D1213</f>
        <v>40601</v>
      </c>
      <c r="B1213" t="str">
        <f>anotacoes!C1213</f>
        <v>WORLD CUP WARSAW 2011</v>
      </c>
      <c r="C1213" t="str">
        <f>anotacoes!E1213</f>
        <v>BOTTIEAU</v>
      </c>
      <c r="D1213" t="str">
        <f>anotacoes!F1213</f>
        <v>CLERGET</v>
      </c>
      <c r="E1213" t="s">
        <v>10325</v>
      </c>
      <c r="F1213">
        <f>anotacoes!A1213</f>
        <v>20</v>
      </c>
      <c r="G1213">
        <f>anotacoes!B1213</f>
        <v>83</v>
      </c>
      <c r="H1213" t="str">
        <f>anotacoes!K1213</f>
        <v xml:space="preserve"> 00:10:22,274</v>
      </c>
      <c r="I1213" t="str">
        <f>anotacoes!L1213</f>
        <v xml:space="preserve"> 00:10:29,046</v>
      </c>
      <c r="J1213" t="str">
        <f>IF(L1213="PAUSE",E1213,IF(anotacoes!G1217=conversao_anotacoes!C1213,conversao_anotacoes!C1213,conversao_anotacoes!D1213))</f>
        <v>BOTTIEAU</v>
      </c>
      <c r="K1213" t="str">
        <f t="shared" si="36"/>
        <v>CLERGET</v>
      </c>
      <c r="L1213" t="str">
        <f>UPPER(anotacoes!H1213)</f>
        <v>GRIP TIME</v>
      </c>
      <c r="M1213" t="str">
        <f>IF(OR(L1213="ATTACK",L1213="FINTA"),"&lt;TECNICA&gt;",UPPER(anotacoes!I1213))</f>
        <v>LEFT COLLAR</v>
      </c>
      <c r="N1213" t="str">
        <f>IF(OR(L1213="ATTACK",L1213="FINTA"),UPPER(anotacoes!I1213),"")</f>
        <v/>
      </c>
      <c r="O1213" s="6" t="str">
        <f>IF(anotacoes!N1213=0,"",anotacoes!N1213)</f>
        <v/>
      </c>
      <c r="P1213" t="str">
        <f>IF(anotacoes!M1213=0,"",UPPER(anotacoes!M1213))</f>
        <v/>
      </c>
      <c r="Q1213" t="str">
        <f t="shared" si="37"/>
        <v>INSERT INTO CONVERSAO_LUTA_ACAO (cd_conversao, id_luta, sequencia, momento_inicio, momento_fim, quem_faz, quem_sofre, acao_tipo, acao, tecnica, direcao, pontuacao) VALUES (1, 20, 83, TRIM(' 00:10:22,274'), TRIM(' 00:10:29,046'), 'BOTTIEAU', 'CLERGET', 'GRIP TIME', 'LEFT COLLAR', NULL, NULL, NULL)</v>
      </c>
      <c r="R1213" t="s">
        <v>10327</v>
      </c>
    </row>
    <row r="1214" spans="1:18" hidden="1" x14ac:dyDescent="0.25">
      <c r="A1214" s="7">
        <f>anotacoes!D1214</f>
        <v>40601</v>
      </c>
      <c r="B1214" t="str">
        <f>anotacoes!C1214</f>
        <v>WORLD CUP WARSAW 2011</v>
      </c>
      <c r="C1214" t="str">
        <f>anotacoes!E1214</f>
        <v>BOTTIEAU</v>
      </c>
      <c r="D1214" t="str">
        <f>anotacoes!F1214</f>
        <v>CLERGET</v>
      </c>
      <c r="E1214" t="s">
        <v>10325</v>
      </c>
      <c r="F1214">
        <f>anotacoes!A1214</f>
        <v>20</v>
      </c>
      <c r="G1214">
        <f>anotacoes!B1214</f>
        <v>84</v>
      </c>
      <c r="H1214" t="str">
        <f>anotacoes!K1214</f>
        <v xml:space="preserve"> 00:10:29,046</v>
      </c>
      <c r="I1214" t="str">
        <f>anotacoes!L1214</f>
        <v xml:space="preserve"> 00:10:29,046</v>
      </c>
      <c r="J1214" t="str">
        <f>IF(L1214="PAUSE",E1214,IF(anotacoes!G1218=conversao_anotacoes!C1214,conversao_anotacoes!C1214,conversao_anotacoes!D1214))</f>
        <v>BOTTIEAU</v>
      </c>
      <c r="K1214" t="str">
        <f t="shared" si="36"/>
        <v>CLERGET</v>
      </c>
      <c r="L1214" t="str">
        <f>UPPER(anotacoes!H1214)</f>
        <v>FINTA</v>
      </c>
      <c r="M1214" t="str">
        <f>IF(OR(L1214="ATTACK",L1214="FINTA"),"&lt;TECNICA&gt;",UPPER(anotacoes!I1214))</f>
        <v>&lt;TECNICA&gt;</v>
      </c>
      <c r="N1214" t="str">
        <f>IF(OR(L1214="ATTACK",L1214="FINTA"),UPPER(anotacoes!I1214),"")</f>
        <v>KOUCHI GARI RIGHT</v>
      </c>
      <c r="O1214" s="6" t="str">
        <f>IF(anotacoes!N1214=0,"",anotacoes!N1214)</f>
        <v/>
      </c>
      <c r="P1214" t="str">
        <f>IF(anotacoes!M1214=0,"",UPPER(anotacoes!M1214))</f>
        <v/>
      </c>
      <c r="Q1214" t="str">
        <f t="shared" si="37"/>
        <v>INSERT INTO CONVERSAO_LUTA_ACAO (cd_conversao, id_luta, sequencia, momento_inicio, momento_fim, quem_faz, quem_sofre, acao_tipo, acao, tecnica, direcao, pontuacao) VALUES (1, 20, 84, TRIM(' 00:10:29,046'), TRIM(' 00:10:29,046'), 'BOTTIEAU', 'CLERGET', 'FINTA', '&lt;TECNICA&gt;', 'KOUCHI GARI RIGHT', NULL, NULL)</v>
      </c>
      <c r="R1214" t="s">
        <v>10327</v>
      </c>
    </row>
    <row r="1215" spans="1:18" hidden="1" x14ac:dyDescent="0.25">
      <c r="A1215" s="7">
        <f>anotacoes!D1215</f>
        <v>40601</v>
      </c>
      <c r="B1215" t="str">
        <f>anotacoes!C1215</f>
        <v>WORLD CUP WARSAW 2011</v>
      </c>
      <c r="C1215" t="str">
        <f>anotacoes!E1215</f>
        <v>BOTTIEAU</v>
      </c>
      <c r="D1215" t="str">
        <f>anotacoes!F1215</f>
        <v>CLERGET</v>
      </c>
      <c r="E1215" t="s">
        <v>10325</v>
      </c>
      <c r="F1215">
        <f>anotacoes!A1215</f>
        <v>20</v>
      </c>
      <c r="G1215">
        <f>anotacoes!B1215</f>
        <v>85</v>
      </c>
      <c r="H1215" t="str">
        <f>anotacoes!K1215</f>
        <v xml:space="preserve"> 00:10:29,046</v>
      </c>
      <c r="I1215" t="str">
        <f>anotacoes!L1215</f>
        <v xml:space="preserve"> 00:10:30,885</v>
      </c>
      <c r="J1215" t="str">
        <f>IF(L1215="PAUSE",E1215,IF(anotacoes!G1219=conversao_anotacoes!C1215,conversao_anotacoes!C1215,conversao_anotacoes!D1215))</f>
        <v>BOTTIEAU</v>
      </c>
      <c r="K1215" t="str">
        <f t="shared" si="36"/>
        <v>CLERGET</v>
      </c>
      <c r="L1215" t="str">
        <f>UPPER(anotacoes!H1215)</f>
        <v>GRIP TIME</v>
      </c>
      <c r="M1215" t="str">
        <f>IF(OR(L1215="ATTACK",L1215="FINTA"),"&lt;TECNICA&gt;",UPPER(anotacoes!I1215))</f>
        <v>LEFT COLLAR</v>
      </c>
      <c r="N1215" t="str">
        <f>IF(OR(L1215="ATTACK",L1215="FINTA"),UPPER(anotacoes!I1215),"")</f>
        <v/>
      </c>
      <c r="O1215" s="6" t="str">
        <f>IF(anotacoes!N1215=0,"",anotacoes!N1215)</f>
        <v/>
      </c>
      <c r="P1215" t="str">
        <f>IF(anotacoes!M1215=0,"",UPPER(anotacoes!M1215))</f>
        <v/>
      </c>
      <c r="Q1215" t="str">
        <f t="shared" si="37"/>
        <v>INSERT INTO CONVERSAO_LUTA_ACAO (cd_conversao, id_luta, sequencia, momento_inicio, momento_fim, quem_faz, quem_sofre, acao_tipo, acao, tecnica, direcao, pontuacao) VALUES (1, 20, 85, TRIM(' 00:10:29,046'), TRIM(' 00:10:30,885'), 'BOTTIEAU', 'CLERGET', 'GRIP TIME', 'LEFT COLLAR', NULL, NULL, NULL)</v>
      </c>
      <c r="R1215" t="s">
        <v>10327</v>
      </c>
    </row>
    <row r="1216" spans="1:18" hidden="1" x14ac:dyDescent="0.25">
      <c r="A1216" s="7">
        <f>anotacoes!D1216</f>
        <v>40601</v>
      </c>
      <c r="B1216" t="str">
        <f>anotacoes!C1216</f>
        <v>WORLD CUP WARSAW 2011</v>
      </c>
      <c r="C1216" t="str">
        <f>anotacoes!E1216</f>
        <v>BOTTIEAU</v>
      </c>
      <c r="D1216" t="str">
        <f>anotacoes!F1216</f>
        <v>CLERGET</v>
      </c>
      <c r="E1216" t="s">
        <v>10325</v>
      </c>
      <c r="F1216">
        <f>anotacoes!A1216</f>
        <v>20</v>
      </c>
      <c r="G1216">
        <f>anotacoes!B1216</f>
        <v>86</v>
      </c>
      <c r="H1216" t="str">
        <f>anotacoes!K1216</f>
        <v xml:space="preserve"> 00:10:31,057</v>
      </c>
      <c r="I1216" t="str">
        <f>anotacoes!L1216</f>
        <v xml:space="preserve"> 00:10:45,395</v>
      </c>
      <c r="J1216" t="str">
        <f>IF(L1216="PAUSE",E1216,IF(anotacoes!G1220=conversao_anotacoes!C1216,conversao_anotacoes!C1216,conversao_anotacoes!D1216))</f>
        <v>&lt;ARBITRO_DESCONHECIDO&gt;</v>
      </c>
      <c r="K1216" t="str">
        <f t="shared" si="36"/>
        <v/>
      </c>
      <c r="L1216" t="str">
        <f>UPPER(anotacoes!H1216)</f>
        <v>PAUSE</v>
      </c>
      <c r="M1216" t="str">
        <f>IF(OR(L1216="ATTACK",L1216="FINTA"),"&lt;TECNICA&gt;",UPPER(anotacoes!I1216))</f>
        <v>&lt;NAO_CLASSIFICADO&gt;</v>
      </c>
      <c r="N1216" t="str">
        <f>IF(OR(L1216="ATTACK",L1216="FINTA"),UPPER(anotacoes!I1216),"")</f>
        <v/>
      </c>
      <c r="O1216" s="6" t="str">
        <f>IF(anotacoes!N1216=0,"",anotacoes!N1216)</f>
        <v/>
      </c>
      <c r="P1216" t="str">
        <f>IF(anotacoes!M1216=0,"",UPPER(anotacoes!M1216))</f>
        <v/>
      </c>
      <c r="Q1216" t="str">
        <f t="shared" si="37"/>
        <v>INSERT INTO CONVERSAO_LUTA_ACAO (cd_conversao, id_luta, sequencia, momento_inicio, momento_fim, quem_faz, quem_sofre, acao_tipo, acao, tecnica, direcao, pontuacao) VALUES (1, 20, 86, TRIM(' 00:10:31,057'), TRIM(' 00:10:45,395'), '&lt;ARBITRO_DESCONHECIDO&gt;', '', 'PAUSE', '&lt;NAO_CLASSIFICADO&gt;', NULL, NULL, NULL)</v>
      </c>
      <c r="R1216" t="s">
        <v>10327</v>
      </c>
    </row>
    <row r="1217" spans="1:18" hidden="1" x14ac:dyDescent="0.25">
      <c r="A1217" s="7">
        <f>anotacoes!D1217</f>
        <v>40601</v>
      </c>
      <c r="B1217" t="str">
        <f>anotacoes!C1217</f>
        <v>WORLD CUP WARSAW 2011</v>
      </c>
      <c r="C1217" t="str">
        <f>anotacoes!E1217</f>
        <v>BOTTIEAU</v>
      </c>
      <c r="D1217" t="str">
        <f>anotacoes!F1217</f>
        <v>CLERGET</v>
      </c>
      <c r="E1217" t="s">
        <v>10325</v>
      </c>
      <c r="F1217">
        <f>anotacoes!A1217</f>
        <v>20</v>
      </c>
      <c r="G1217">
        <f>anotacoes!B1217</f>
        <v>87</v>
      </c>
      <c r="H1217" t="str">
        <f>anotacoes!K1217</f>
        <v xml:space="preserve"> 00:10:45,556</v>
      </c>
      <c r="I1217" t="str">
        <f>anotacoes!L1217</f>
        <v xml:space="preserve"> 00:10:47,230</v>
      </c>
      <c r="J1217" t="str">
        <f>IF(L1217="PAUSE",E1217,IF(anotacoes!G1221=conversao_anotacoes!C1217,conversao_anotacoes!C1217,conversao_anotacoes!D1217))</f>
        <v>BOTTIEAU</v>
      </c>
      <c r="K1217" t="str">
        <f t="shared" si="36"/>
        <v>CLERGET</v>
      </c>
      <c r="L1217" t="str">
        <f>UPPER(anotacoes!H1217)</f>
        <v>DISPLACEMENT</v>
      </c>
      <c r="M1217" t="str">
        <f>IF(OR(L1217="ATTACK",L1217="FINTA"),"&lt;TECNICA&gt;",UPPER(anotacoes!I1217))</f>
        <v>2-3 STEP HESITANT LEFT</v>
      </c>
      <c r="N1217" t="str">
        <f>IF(OR(L1217="ATTACK",L1217="FINTA"),UPPER(anotacoes!I1217),"")</f>
        <v/>
      </c>
      <c r="O1217" s="6" t="str">
        <f>IF(anotacoes!N1217=0,"",anotacoes!N1217)</f>
        <v/>
      </c>
      <c r="P1217" t="str">
        <f>IF(anotacoes!M1217=0,"",UPPER(anotacoes!M1217))</f>
        <v/>
      </c>
      <c r="Q1217" t="str">
        <f t="shared" si="37"/>
        <v>INSERT INTO CONVERSAO_LUTA_ACAO (cd_conversao, id_luta, sequencia, momento_inicio, momento_fim, quem_faz, quem_sofre, acao_tipo, acao, tecnica, direcao, pontuacao) VALUES (1, 20, 87, TRIM(' 00:10:45,556'), TRIM(' 00:10:47,230'), 'BOTTIEAU', 'CLERGET', 'DISPLACEMENT', '2-3 STEP HESITANT LEFT', NULL, NULL, NULL)</v>
      </c>
      <c r="R1217" t="s">
        <v>10327</v>
      </c>
    </row>
    <row r="1218" spans="1:18" hidden="1" x14ac:dyDescent="0.25">
      <c r="A1218" s="7">
        <f>anotacoes!D1218</f>
        <v>40601</v>
      </c>
      <c r="B1218" t="str">
        <f>anotacoes!C1218</f>
        <v>WORLD CUP WARSAW 2011</v>
      </c>
      <c r="C1218" t="str">
        <f>anotacoes!E1218</f>
        <v>BOTTIEAU</v>
      </c>
      <c r="D1218" t="str">
        <f>anotacoes!F1218</f>
        <v>CLERGET</v>
      </c>
      <c r="E1218" t="s">
        <v>10325</v>
      </c>
      <c r="F1218">
        <f>anotacoes!A1218</f>
        <v>20</v>
      </c>
      <c r="G1218">
        <f>anotacoes!B1218</f>
        <v>88</v>
      </c>
      <c r="H1218" t="str">
        <f>anotacoes!K1218</f>
        <v xml:space="preserve"> 00:10:47,230</v>
      </c>
      <c r="I1218" t="str">
        <f>anotacoes!L1218</f>
        <v xml:space="preserve"> 00:10:49,851</v>
      </c>
      <c r="J1218" t="str">
        <f>IF(L1218="PAUSE",E1218,IF(anotacoes!G1222=conversao_anotacoes!C1218,conversao_anotacoes!C1218,conversao_anotacoes!D1218))</f>
        <v>BOTTIEAU</v>
      </c>
      <c r="K1218" t="str">
        <f t="shared" si="36"/>
        <v>CLERGET</v>
      </c>
      <c r="L1218" t="str">
        <f>UPPER(anotacoes!H1218)</f>
        <v>GRIP TIME</v>
      </c>
      <c r="M1218" t="str">
        <f>IF(OR(L1218="ATTACK",L1218="FINTA"),"&lt;TECNICA&gt;",UPPER(anotacoes!I1218))</f>
        <v>LEFT COLLAR RIGHT COLLAR</v>
      </c>
      <c r="N1218" t="str">
        <f>IF(OR(L1218="ATTACK",L1218="FINTA"),UPPER(anotacoes!I1218),"")</f>
        <v/>
      </c>
      <c r="O1218" s="6" t="str">
        <f>IF(anotacoes!N1218=0,"",anotacoes!N1218)</f>
        <v/>
      </c>
      <c r="P1218" t="str">
        <f>IF(anotacoes!M1218=0,"",UPPER(anotacoes!M1218))</f>
        <v/>
      </c>
      <c r="Q1218" t="str">
        <f t="shared" si="37"/>
        <v>INSERT INTO CONVERSAO_LUTA_ACAO (cd_conversao, id_luta, sequencia, momento_inicio, momento_fim, quem_faz, quem_sofre, acao_tipo, acao, tecnica, direcao, pontuacao) VALUES (1, 20, 88, TRIM(' 00:10:47,230'), TRIM(' 00:10:49,851'), 'BOTTIEAU', 'CLERGET', 'GRIP TIME', 'LEFT COLLAR RIGHT COLLAR', NULL, NULL, NULL)</v>
      </c>
      <c r="R1218" t="s">
        <v>10327</v>
      </c>
    </row>
    <row r="1219" spans="1:18" hidden="1" x14ac:dyDescent="0.25">
      <c r="A1219" s="7">
        <f>anotacoes!D1219</f>
        <v>40601</v>
      </c>
      <c r="B1219" t="str">
        <f>anotacoes!C1219</f>
        <v>WORLD CUP WARSAW 2011</v>
      </c>
      <c r="C1219" t="str">
        <f>anotacoes!E1219</f>
        <v>BOTTIEAU</v>
      </c>
      <c r="D1219" t="str">
        <f>anotacoes!F1219</f>
        <v>CLERGET</v>
      </c>
      <c r="E1219" t="s">
        <v>10325</v>
      </c>
      <c r="F1219">
        <f>anotacoes!A1219</f>
        <v>20</v>
      </c>
      <c r="G1219">
        <f>anotacoes!B1219</f>
        <v>89</v>
      </c>
      <c r="H1219" t="str">
        <f>anotacoes!K1219</f>
        <v xml:space="preserve"> 00:10:49,851</v>
      </c>
      <c r="I1219" t="str">
        <f>anotacoes!L1219</f>
        <v xml:space="preserve"> 00:11:41,954</v>
      </c>
      <c r="J1219" t="str">
        <f>IF(L1219="PAUSE",E1219,IF(anotacoes!G1223=conversao_anotacoes!C1219,conversao_anotacoes!C1219,conversao_anotacoes!D1219))</f>
        <v>&lt;ARBITRO_DESCONHECIDO&gt;</v>
      </c>
      <c r="K1219" t="str">
        <f t="shared" ref="K1219:K1282" si="38">IF(J1219=E1219,"",IF(J1219=C1219,D1219,C1219))</f>
        <v/>
      </c>
      <c r="L1219" t="str">
        <f>UPPER(anotacoes!H1219)</f>
        <v>PAUSE</v>
      </c>
      <c r="M1219" t="str">
        <f>IF(OR(L1219="ATTACK",L1219="FINTA"),"&lt;TECNICA&gt;",UPPER(anotacoes!I1219))</f>
        <v>&lt;NAO_CLASSIFICADO&gt;</v>
      </c>
      <c r="N1219" t="str">
        <f>IF(OR(L1219="ATTACK",L1219="FINTA"),UPPER(anotacoes!I1219),"")</f>
        <v/>
      </c>
      <c r="O1219" s="6" t="str">
        <f>IF(anotacoes!N1219=0,"",anotacoes!N1219)</f>
        <v/>
      </c>
      <c r="P1219" t="str">
        <f>IF(anotacoes!M1219=0,"",UPPER(anotacoes!M1219))</f>
        <v/>
      </c>
      <c r="Q1219" t="str">
        <f t="shared" ref="Q1219:Q1282" si="39">CONCATENATE("INSERT INTO CONVERSAO_LUTA_ACAO (cd_conversao, id_luta, sequencia, momento_inicio, momento_fim, quem_faz, quem_sofre, acao_tipo, acao, tecnica, direcao, pontuacao) VALUES (1, ",F1219,", ",G1219,", ","TRIM('",H1219,"')",", ","TRIM('",I1219,"')",", ","'",J1219,"'",", ","'",K1219,"'",", ","'",L1219,"'",", ","'",M1219,"'",", ",IF(N1219="","NULL",CONCATENATE("'",N1219,"'")),", ",IF(O1219="","NULL",O1219),", ",IF(P1219="","NULL",CONCATENATE("'",P1219,"'")),")")</f>
        <v>INSERT INTO CONVERSAO_LUTA_ACAO (cd_conversao, id_luta, sequencia, momento_inicio, momento_fim, quem_faz, quem_sofre, acao_tipo, acao, tecnica, direcao, pontuacao) VALUES (1, 20, 89, TRIM(' 00:10:49,851'), TRIM(' 00:11:41,954'), '&lt;ARBITRO_DESCONHECIDO&gt;', '', 'PAUSE', '&lt;NAO_CLASSIFICADO&gt;', NULL, NULL, NULL)</v>
      </c>
      <c r="R1219" t="s">
        <v>10327</v>
      </c>
    </row>
    <row r="1220" spans="1:18" hidden="1" x14ac:dyDescent="0.25">
      <c r="A1220" s="7">
        <f>anotacoes!D1220</f>
        <v>40601</v>
      </c>
      <c r="B1220" t="str">
        <f>anotacoes!C1220</f>
        <v>WORLD CUP WARSAW 2011</v>
      </c>
      <c r="C1220" t="str">
        <f>anotacoes!E1220</f>
        <v>BOTTIEAU</v>
      </c>
      <c r="D1220" t="str">
        <f>anotacoes!F1220</f>
        <v>CLERGET</v>
      </c>
      <c r="E1220" t="s">
        <v>10325</v>
      </c>
      <c r="F1220">
        <f>anotacoes!A1220</f>
        <v>20</v>
      </c>
      <c r="G1220">
        <f>anotacoes!B1220</f>
        <v>90</v>
      </c>
      <c r="H1220" t="str">
        <f>anotacoes!K1220</f>
        <v xml:space="preserve"> 00:11:41,954</v>
      </c>
      <c r="I1220" t="str">
        <f>anotacoes!L1220</f>
        <v xml:space="preserve"> 00:11:42,953</v>
      </c>
      <c r="J1220" t="str">
        <f>IF(L1220="PAUSE",E1220,IF(anotacoes!G1224=conversao_anotacoes!C1220,conversao_anotacoes!C1220,conversao_anotacoes!D1220))</f>
        <v>BOTTIEAU</v>
      </c>
      <c r="K1220" t="str">
        <f t="shared" si="38"/>
        <v>CLERGET</v>
      </c>
      <c r="L1220" t="str">
        <f>UPPER(anotacoes!H1220)</f>
        <v>DISPLACEMENT</v>
      </c>
      <c r="M1220" t="str">
        <f>IF(OR(L1220="ATTACK",L1220="FINTA"),"&lt;TECNICA&gt;",UPPER(anotacoes!I1220))</f>
        <v>2-3 STEP HESITANT LEFT</v>
      </c>
      <c r="N1220" t="str">
        <f>IF(OR(L1220="ATTACK",L1220="FINTA"),UPPER(anotacoes!I1220),"")</f>
        <v/>
      </c>
      <c r="O1220" s="6" t="str">
        <f>IF(anotacoes!N1220=0,"",anotacoes!N1220)</f>
        <v/>
      </c>
      <c r="P1220" t="str">
        <f>IF(anotacoes!M1220=0,"",UPPER(anotacoes!M1220))</f>
        <v/>
      </c>
      <c r="Q1220" t="str">
        <f t="shared" si="39"/>
        <v>INSERT INTO CONVERSAO_LUTA_ACAO (cd_conversao, id_luta, sequencia, momento_inicio, momento_fim, quem_faz, quem_sofre, acao_tipo, acao, tecnica, direcao, pontuacao) VALUES (1, 20, 90, TRIM(' 00:11:41,954'), TRIM(' 00:11:42,953'), 'BOTTIEAU', 'CLERGET', 'DISPLACEMENT', '2-3 STEP HESITANT LEFT', NULL, NULL, NULL)</v>
      </c>
      <c r="R1220" t="s">
        <v>10327</v>
      </c>
    </row>
    <row r="1221" spans="1:18" hidden="1" x14ac:dyDescent="0.25">
      <c r="A1221" s="7">
        <f>anotacoes!D1221</f>
        <v>40601</v>
      </c>
      <c r="B1221" t="str">
        <f>anotacoes!C1221</f>
        <v>WORLD CUP WARSAW 2011</v>
      </c>
      <c r="C1221" t="str">
        <f>anotacoes!E1221</f>
        <v>BOTTIEAU</v>
      </c>
      <c r="D1221" t="str">
        <f>anotacoes!F1221</f>
        <v>CLERGET</v>
      </c>
      <c r="E1221" t="s">
        <v>10325</v>
      </c>
      <c r="F1221">
        <f>anotacoes!A1221</f>
        <v>20</v>
      </c>
      <c r="G1221">
        <f>anotacoes!B1221</f>
        <v>91</v>
      </c>
      <c r="H1221" t="str">
        <f>anotacoes!K1221</f>
        <v xml:space="preserve"> 00:11:42,953</v>
      </c>
      <c r="I1221" t="str">
        <f>anotacoes!L1221</f>
        <v xml:space="preserve"> 00:11:50,789</v>
      </c>
      <c r="J1221" t="str">
        <f>IF(L1221="PAUSE",E1221,IF(anotacoes!G1225=conversao_anotacoes!C1221,conversao_anotacoes!C1221,conversao_anotacoes!D1221))</f>
        <v>BOTTIEAU</v>
      </c>
      <c r="K1221" t="str">
        <f t="shared" si="38"/>
        <v>CLERGET</v>
      </c>
      <c r="L1221" t="str">
        <f>UPPER(anotacoes!H1221)</f>
        <v>GRIP TIME</v>
      </c>
      <c r="M1221" t="str">
        <f>IF(OR(L1221="ATTACK",L1221="FINTA"),"&lt;TECNICA&gt;",UPPER(anotacoes!I1221))</f>
        <v>RIGHT COLLAR</v>
      </c>
      <c r="N1221" t="str">
        <f>IF(OR(L1221="ATTACK",L1221="FINTA"),UPPER(anotacoes!I1221),"")</f>
        <v/>
      </c>
      <c r="O1221" s="6" t="str">
        <f>IF(anotacoes!N1221=0,"",anotacoes!N1221)</f>
        <v/>
      </c>
      <c r="P1221" t="str">
        <f>IF(anotacoes!M1221=0,"",UPPER(anotacoes!M1221))</f>
        <v/>
      </c>
      <c r="Q1221" t="str">
        <f t="shared" si="39"/>
        <v>INSERT INTO CONVERSAO_LUTA_ACAO (cd_conversao, id_luta, sequencia, momento_inicio, momento_fim, quem_faz, quem_sofre, acao_tipo, acao, tecnica, direcao, pontuacao) VALUES (1, 20, 91, TRIM(' 00:11:42,953'), TRIM(' 00:11:50,789'), 'BOTTIEAU', 'CLERGET', 'GRIP TIME', 'RIGHT COLLAR', NULL, NULL, NULL)</v>
      </c>
      <c r="R1221" t="s">
        <v>10327</v>
      </c>
    </row>
    <row r="1222" spans="1:18" hidden="1" x14ac:dyDescent="0.25">
      <c r="A1222" s="7">
        <f>anotacoes!D1222</f>
        <v>40601</v>
      </c>
      <c r="B1222" t="str">
        <f>anotacoes!C1222</f>
        <v>WORLD CUP WARSAW 2011</v>
      </c>
      <c r="C1222" t="str">
        <f>anotacoes!E1222</f>
        <v>BOTTIEAU</v>
      </c>
      <c r="D1222" t="str">
        <f>anotacoes!F1222</f>
        <v>CLERGET</v>
      </c>
      <c r="E1222" t="s">
        <v>10325</v>
      </c>
      <c r="F1222">
        <f>anotacoes!A1222</f>
        <v>20</v>
      </c>
      <c r="G1222">
        <f>anotacoes!B1222</f>
        <v>92</v>
      </c>
      <c r="H1222" t="str">
        <f>anotacoes!K1222</f>
        <v xml:space="preserve"> 00:11:50,789</v>
      </c>
      <c r="I1222" t="str">
        <f>anotacoes!L1222</f>
        <v xml:space="preserve"> 00:11:57,912</v>
      </c>
      <c r="J1222" t="str">
        <f>IF(L1222="PAUSE",E1222,IF(anotacoes!G1226=conversao_anotacoes!C1222,conversao_anotacoes!C1222,conversao_anotacoes!D1222))</f>
        <v>BOTTIEAU</v>
      </c>
      <c r="K1222" t="str">
        <f t="shared" si="38"/>
        <v>CLERGET</v>
      </c>
      <c r="L1222" t="str">
        <f>UPPER(anotacoes!H1222)</f>
        <v>GRIP TIME</v>
      </c>
      <c r="M1222" t="str">
        <f>IF(OR(L1222="ATTACK",L1222="FINTA"),"&lt;TECNICA&gt;",UPPER(anotacoes!I1222))</f>
        <v>RIGHT SLEEVE LEFT SLEEVE</v>
      </c>
      <c r="N1222" t="str">
        <f>IF(OR(L1222="ATTACK",L1222="FINTA"),UPPER(anotacoes!I1222),"")</f>
        <v/>
      </c>
      <c r="O1222" s="6" t="str">
        <f>IF(anotacoes!N1222=0,"",anotacoes!N1222)</f>
        <v/>
      </c>
      <c r="P1222" t="str">
        <f>IF(anotacoes!M1222=0,"",UPPER(anotacoes!M1222))</f>
        <v/>
      </c>
      <c r="Q1222" t="str">
        <f t="shared" si="39"/>
        <v>INSERT INTO CONVERSAO_LUTA_ACAO (cd_conversao, id_luta, sequencia, momento_inicio, momento_fim, quem_faz, quem_sofre, acao_tipo, acao, tecnica, direcao, pontuacao) VALUES (1, 20, 92, TRIM(' 00:11:50,789'), TRIM(' 00:11:57,912'), 'BOTTIEAU', 'CLERGET', 'GRIP TIME', 'RIGHT SLEEVE LEFT SLEEVE', NULL, NULL, NULL)</v>
      </c>
      <c r="R1222" t="s">
        <v>10327</v>
      </c>
    </row>
    <row r="1223" spans="1:18" hidden="1" x14ac:dyDescent="0.25">
      <c r="A1223" s="7">
        <f>anotacoes!D1223</f>
        <v>40601</v>
      </c>
      <c r="B1223" t="str">
        <f>anotacoes!C1223</f>
        <v>WORLD CUP WARSAW 2011</v>
      </c>
      <c r="C1223" t="str">
        <f>anotacoes!E1223</f>
        <v>BOTTIEAU</v>
      </c>
      <c r="D1223" t="str">
        <f>anotacoes!F1223</f>
        <v>CLERGET</v>
      </c>
      <c r="E1223" t="s">
        <v>10325</v>
      </c>
      <c r="F1223">
        <f>anotacoes!A1223</f>
        <v>20</v>
      </c>
      <c r="G1223">
        <f>anotacoes!B1223</f>
        <v>93</v>
      </c>
      <c r="H1223" t="str">
        <f>anotacoes!K1223</f>
        <v xml:space="preserve"> 00:11:57,912</v>
      </c>
      <c r="I1223" t="str">
        <f>anotacoes!L1223</f>
        <v xml:space="preserve"> 00:12:01,322</v>
      </c>
      <c r="J1223" t="str">
        <f>IF(L1223="PAUSE",E1223,IF(anotacoes!G1227=conversao_anotacoes!C1223,conversao_anotacoes!C1223,conversao_anotacoes!D1223))</f>
        <v>BOTTIEAU</v>
      </c>
      <c r="K1223" t="str">
        <f t="shared" si="38"/>
        <v>CLERGET</v>
      </c>
      <c r="L1223" t="str">
        <f>UPPER(anotacoes!H1223)</f>
        <v>GRIP TIME</v>
      </c>
      <c r="M1223" t="str">
        <f>IF(OR(L1223="ATTACK",L1223="FINTA"),"&lt;TECNICA&gt;",UPPER(anotacoes!I1223))</f>
        <v>LEFT COLLAR</v>
      </c>
      <c r="N1223" t="str">
        <f>IF(OR(L1223="ATTACK",L1223="FINTA"),UPPER(anotacoes!I1223),"")</f>
        <v/>
      </c>
      <c r="O1223" s="6" t="str">
        <f>IF(anotacoes!N1223=0,"",anotacoes!N1223)</f>
        <v/>
      </c>
      <c r="P1223" t="str">
        <f>IF(anotacoes!M1223=0,"",UPPER(anotacoes!M1223))</f>
        <v/>
      </c>
      <c r="Q1223" t="str">
        <f t="shared" si="39"/>
        <v>INSERT INTO CONVERSAO_LUTA_ACAO (cd_conversao, id_luta, sequencia, momento_inicio, momento_fim, quem_faz, quem_sofre, acao_tipo, acao, tecnica, direcao, pontuacao) VALUES (1, 20, 93, TRIM(' 00:11:57,912'), TRIM(' 00:12:01,322'), 'BOTTIEAU', 'CLERGET', 'GRIP TIME', 'LEFT COLLAR', NULL, NULL, NULL)</v>
      </c>
      <c r="R1223" t="s">
        <v>10327</v>
      </c>
    </row>
    <row r="1224" spans="1:18" hidden="1" x14ac:dyDescent="0.25">
      <c r="A1224" s="7">
        <f>anotacoes!D1224</f>
        <v>40601</v>
      </c>
      <c r="B1224" t="str">
        <f>anotacoes!C1224</f>
        <v>WORLD CUP WARSAW 2011</v>
      </c>
      <c r="C1224" t="str">
        <f>anotacoes!E1224</f>
        <v>BOTTIEAU</v>
      </c>
      <c r="D1224" t="str">
        <f>anotacoes!F1224</f>
        <v>CLERGET</v>
      </c>
      <c r="E1224" t="s">
        <v>10325</v>
      </c>
      <c r="F1224">
        <f>anotacoes!A1224</f>
        <v>20</v>
      </c>
      <c r="G1224">
        <f>anotacoes!B1224</f>
        <v>94</v>
      </c>
      <c r="H1224" t="str">
        <f>anotacoes!K1224</f>
        <v xml:space="preserve"> 00:12:01,322</v>
      </c>
      <c r="I1224" t="str">
        <f>anotacoes!L1224</f>
        <v xml:space="preserve"> 00:12:02,313</v>
      </c>
      <c r="J1224" t="str">
        <f>IF(L1224="PAUSE",E1224,IF(anotacoes!G1228=conversao_anotacoes!C1224,conversao_anotacoes!C1224,conversao_anotacoes!D1224))</f>
        <v>BOTTIEAU</v>
      </c>
      <c r="K1224" t="str">
        <f t="shared" si="38"/>
        <v>CLERGET</v>
      </c>
      <c r="L1224" t="str">
        <f>UPPER(anotacoes!H1224)</f>
        <v>ATTACK</v>
      </c>
      <c r="M1224" t="str">
        <f>IF(OR(L1224="ATTACK",L1224="FINTA"),"&lt;TECNICA&gt;",UPPER(anotacoes!I1224))</f>
        <v>&lt;TECNICA&gt;</v>
      </c>
      <c r="N1224" t="str">
        <f>IF(OR(L1224="ATTACK",L1224="FINTA"),UPPER(anotacoes!I1224),"")</f>
        <v>KOSOTO GARI</v>
      </c>
      <c r="O1224" s="6">
        <f>IF(anotacoes!N1224=0,"",anotacoes!N1224)</f>
        <v>2</v>
      </c>
      <c r="P1224" t="str">
        <f>IF(anotacoes!M1224=0,"",UPPER(anotacoes!M1224))</f>
        <v/>
      </c>
      <c r="Q1224" t="str">
        <f t="shared" si="39"/>
        <v>INSERT INTO CONVERSAO_LUTA_ACAO (cd_conversao, id_luta, sequencia, momento_inicio, momento_fim, quem_faz, quem_sofre, acao_tipo, acao, tecnica, direcao, pontuacao) VALUES (1, 20, 94, TRIM(' 00:12:01,322'), TRIM(' 00:12:02,313'), 'BOTTIEAU', 'CLERGET', 'ATTACK', '&lt;TECNICA&gt;', 'KOSOTO GARI', 2, NULL)</v>
      </c>
      <c r="R1224" t="s">
        <v>10327</v>
      </c>
    </row>
    <row r="1225" spans="1:18" hidden="1" x14ac:dyDescent="0.25">
      <c r="A1225" s="7">
        <f>anotacoes!D1225</f>
        <v>40601</v>
      </c>
      <c r="B1225" t="str">
        <f>anotacoes!C1225</f>
        <v>WORLD CUP WARSAW 2011</v>
      </c>
      <c r="C1225" t="str">
        <f>anotacoes!E1225</f>
        <v>BOTTIEAU</v>
      </c>
      <c r="D1225" t="str">
        <f>anotacoes!F1225</f>
        <v>CLERGET</v>
      </c>
      <c r="E1225" t="s">
        <v>10325</v>
      </c>
      <c r="F1225">
        <f>anotacoes!A1225</f>
        <v>20</v>
      </c>
      <c r="G1225">
        <f>anotacoes!B1225</f>
        <v>95</v>
      </c>
      <c r="H1225" t="str">
        <f>anotacoes!K1225</f>
        <v xml:space="preserve"> 00:12:02,313</v>
      </c>
      <c r="I1225" t="str">
        <f>anotacoes!L1225</f>
        <v xml:space="preserve"> 00:12:05,004</v>
      </c>
      <c r="J1225" t="str">
        <f>IF(L1225="PAUSE",E1225,IF(anotacoes!G1229=conversao_anotacoes!C1225,conversao_anotacoes!C1225,conversao_anotacoes!D1225))</f>
        <v>BOTTIEAU</v>
      </c>
      <c r="K1225" t="str">
        <f t="shared" si="38"/>
        <v>CLERGET</v>
      </c>
      <c r="L1225" t="str">
        <f>UPPER(anotacoes!H1225)</f>
        <v>GROUNDWORK COMBAT</v>
      </c>
      <c r="M1225" t="str">
        <f>IF(OR(L1225="ATTACK",L1225="FINTA"),"&lt;TECNICA&gt;",UPPER(anotacoes!I1225))</f>
        <v>DEFENSIVE POSITION</v>
      </c>
      <c r="N1225" t="str">
        <f>IF(OR(L1225="ATTACK",L1225="FINTA"),UPPER(anotacoes!I1225),"")</f>
        <v/>
      </c>
      <c r="O1225" s="6" t="str">
        <f>IF(anotacoes!N1225=0,"",anotacoes!N1225)</f>
        <v/>
      </c>
      <c r="P1225" t="str">
        <f>IF(anotacoes!M1225=0,"",UPPER(anotacoes!M1225))</f>
        <v/>
      </c>
      <c r="Q1225" t="str">
        <f t="shared" si="39"/>
        <v>INSERT INTO CONVERSAO_LUTA_ACAO (cd_conversao, id_luta, sequencia, momento_inicio, momento_fim, quem_faz, quem_sofre, acao_tipo, acao, tecnica, direcao, pontuacao) VALUES (1, 20, 95, TRIM(' 00:12:02,313'), TRIM(' 00:12:05,004'), 'BOTTIEAU', 'CLERGET', 'GROUNDWORK COMBAT', 'DEFENSIVE POSITION', NULL, NULL, NULL)</v>
      </c>
      <c r="R1225" t="s">
        <v>10327</v>
      </c>
    </row>
    <row r="1226" spans="1:18" hidden="1" x14ac:dyDescent="0.25">
      <c r="A1226" s="7">
        <f>anotacoes!D1226</f>
        <v>40601</v>
      </c>
      <c r="B1226" t="str">
        <f>anotacoes!C1226</f>
        <v>WORLD CUP WARSAW 2011</v>
      </c>
      <c r="C1226" t="str">
        <f>anotacoes!E1226</f>
        <v>BOTTIEAU</v>
      </c>
      <c r="D1226" t="str">
        <f>anotacoes!F1226</f>
        <v>CLERGET</v>
      </c>
      <c r="E1226" t="s">
        <v>10325</v>
      </c>
      <c r="F1226">
        <f>anotacoes!A1226</f>
        <v>20</v>
      </c>
      <c r="G1226">
        <f>anotacoes!B1226</f>
        <v>96</v>
      </c>
      <c r="H1226" t="str">
        <f>anotacoes!K1226</f>
        <v xml:space="preserve"> 00:12:05,178</v>
      </c>
      <c r="I1226" t="str">
        <f>anotacoes!L1226</f>
        <v xml:space="preserve"> 00:12:11,602</v>
      </c>
      <c r="J1226" t="str">
        <f>IF(L1226="PAUSE",E1226,IF(anotacoes!G1230=conversao_anotacoes!C1226,conversao_anotacoes!C1226,conversao_anotacoes!D1226))</f>
        <v>&lt;ARBITRO_DESCONHECIDO&gt;</v>
      </c>
      <c r="K1226" t="str">
        <f t="shared" si="38"/>
        <v/>
      </c>
      <c r="L1226" t="str">
        <f>UPPER(anotacoes!H1226)</f>
        <v>PAUSE</v>
      </c>
      <c r="M1226" t="str">
        <f>IF(OR(L1226="ATTACK",L1226="FINTA"),"&lt;TECNICA&gt;",UPPER(anotacoes!I1226))</f>
        <v>&lt;NAO_CLASSIFICADO&gt;</v>
      </c>
      <c r="N1226" t="str">
        <f>IF(OR(L1226="ATTACK",L1226="FINTA"),UPPER(anotacoes!I1226),"")</f>
        <v/>
      </c>
      <c r="O1226" s="6" t="str">
        <f>IF(anotacoes!N1226=0,"",anotacoes!N1226)</f>
        <v/>
      </c>
      <c r="P1226" t="str">
        <f>IF(anotacoes!M1226=0,"",UPPER(anotacoes!M1226))</f>
        <v/>
      </c>
      <c r="Q1226" t="str">
        <f t="shared" si="39"/>
        <v>INSERT INTO CONVERSAO_LUTA_ACAO (cd_conversao, id_luta, sequencia, momento_inicio, momento_fim, quem_faz, quem_sofre, acao_tipo, acao, tecnica, direcao, pontuacao) VALUES (1, 20, 96, TRIM(' 00:12:05,178'), TRIM(' 00:12:11,602'), '&lt;ARBITRO_DESCONHECIDO&gt;', '', 'PAUSE', '&lt;NAO_CLASSIFICADO&gt;', NULL, NULL, NULL)</v>
      </c>
      <c r="R1226" t="s">
        <v>10327</v>
      </c>
    </row>
    <row r="1227" spans="1:18" hidden="1" x14ac:dyDescent="0.25">
      <c r="A1227" s="7">
        <f>anotacoes!D1227</f>
        <v>40601</v>
      </c>
      <c r="B1227" t="str">
        <f>anotacoes!C1227</f>
        <v>WORLD CUP WARSAW 2011</v>
      </c>
      <c r="C1227" t="str">
        <f>anotacoes!E1227</f>
        <v>BOTTIEAU</v>
      </c>
      <c r="D1227" t="str">
        <f>anotacoes!F1227</f>
        <v>CLERGET</v>
      </c>
      <c r="E1227" t="s">
        <v>10325</v>
      </c>
      <c r="F1227">
        <f>anotacoes!A1227</f>
        <v>20</v>
      </c>
      <c r="G1227">
        <f>anotacoes!B1227</f>
        <v>97</v>
      </c>
      <c r="H1227" t="str">
        <f>anotacoes!K1227</f>
        <v xml:space="preserve"> 00:12:11,839</v>
      </c>
      <c r="I1227" t="str">
        <f>anotacoes!L1227</f>
        <v xml:space="preserve"> 00:12:13,351</v>
      </c>
      <c r="J1227" t="str">
        <f>IF(L1227="PAUSE",E1227,IF(anotacoes!G1231=conversao_anotacoes!C1227,conversao_anotacoes!C1227,conversao_anotacoes!D1227))</f>
        <v>BOTTIEAU</v>
      </c>
      <c r="K1227" t="str">
        <f t="shared" si="38"/>
        <v>CLERGET</v>
      </c>
      <c r="L1227" t="str">
        <f>UPPER(anotacoes!H1227)</f>
        <v>DISPLACEMENT</v>
      </c>
      <c r="M1227" t="str">
        <f>IF(OR(L1227="ATTACK",L1227="FINTA"),"&lt;TECNICA&gt;",UPPER(anotacoes!I1227))</f>
        <v>2-3 STEP HESITANT RIGHT</v>
      </c>
      <c r="N1227" t="str">
        <f>IF(OR(L1227="ATTACK",L1227="FINTA"),UPPER(anotacoes!I1227),"")</f>
        <v/>
      </c>
      <c r="O1227" s="6" t="str">
        <f>IF(anotacoes!N1227=0,"",anotacoes!N1227)</f>
        <v/>
      </c>
      <c r="P1227" t="str">
        <f>IF(anotacoes!M1227=0,"",UPPER(anotacoes!M1227))</f>
        <v/>
      </c>
      <c r="Q1227" t="str">
        <f t="shared" si="39"/>
        <v>INSERT INTO CONVERSAO_LUTA_ACAO (cd_conversao, id_luta, sequencia, momento_inicio, momento_fim, quem_faz, quem_sofre, acao_tipo, acao, tecnica, direcao, pontuacao) VALUES (1, 20, 97, TRIM(' 00:12:11,839'), TRIM(' 00:12:13,351'), 'BOTTIEAU', 'CLERGET', 'DISPLACEMENT', '2-3 STEP HESITANT RIGHT', NULL, NULL, NULL)</v>
      </c>
      <c r="R1227" t="s">
        <v>10327</v>
      </c>
    </row>
    <row r="1228" spans="1:18" hidden="1" x14ac:dyDescent="0.25">
      <c r="A1228" s="7">
        <f>anotacoes!D1228</f>
        <v>40601</v>
      </c>
      <c r="B1228" t="str">
        <f>anotacoes!C1228</f>
        <v>WORLD CUP WARSAW 2011</v>
      </c>
      <c r="C1228" t="str">
        <f>anotacoes!E1228</f>
        <v>BOTTIEAU</v>
      </c>
      <c r="D1228" t="str">
        <f>anotacoes!F1228</f>
        <v>CLERGET</v>
      </c>
      <c r="E1228" t="s">
        <v>10325</v>
      </c>
      <c r="F1228">
        <f>anotacoes!A1228</f>
        <v>20</v>
      </c>
      <c r="G1228">
        <f>anotacoes!B1228</f>
        <v>98</v>
      </c>
      <c r="H1228" t="str">
        <f>anotacoes!K1228</f>
        <v xml:space="preserve"> 00:12:13,351</v>
      </c>
      <c r="I1228" t="str">
        <f>anotacoes!L1228</f>
        <v xml:space="preserve"> 00:12:18,809</v>
      </c>
      <c r="J1228" t="str">
        <f>IF(L1228="PAUSE",E1228,IF(anotacoes!G1232=conversao_anotacoes!C1228,conversao_anotacoes!C1228,conversao_anotacoes!D1228))</f>
        <v>BOTTIEAU</v>
      </c>
      <c r="K1228" t="str">
        <f t="shared" si="38"/>
        <v>CLERGET</v>
      </c>
      <c r="L1228" t="str">
        <f>UPPER(anotacoes!H1228)</f>
        <v>GRIP TIME</v>
      </c>
      <c r="M1228" t="str">
        <f>IF(OR(L1228="ATTACK",L1228="FINTA"),"&lt;TECNICA&gt;",UPPER(anotacoes!I1228))</f>
        <v>LEFT COLLAR RIGHT SLEEVE</v>
      </c>
      <c r="N1228" t="str">
        <f>IF(OR(L1228="ATTACK",L1228="FINTA"),UPPER(anotacoes!I1228),"")</f>
        <v/>
      </c>
      <c r="O1228" s="6" t="str">
        <f>IF(anotacoes!N1228=0,"",anotacoes!N1228)</f>
        <v/>
      </c>
      <c r="P1228" t="str">
        <f>IF(anotacoes!M1228=0,"",UPPER(anotacoes!M1228))</f>
        <v/>
      </c>
      <c r="Q1228" t="str">
        <f t="shared" si="39"/>
        <v>INSERT INTO CONVERSAO_LUTA_ACAO (cd_conversao, id_luta, sequencia, momento_inicio, momento_fim, quem_faz, quem_sofre, acao_tipo, acao, tecnica, direcao, pontuacao) VALUES (1, 20, 98, TRIM(' 00:12:13,351'), TRIM(' 00:12:18,809'), 'BOTTIEAU', 'CLERGET', 'GRIP TIME', 'LEFT COLLAR RIGHT SLEEVE', NULL, NULL, NULL)</v>
      </c>
      <c r="R1228" t="s">
        <v>10327</v>
      </c>
    </row>
    <row r="1229" spans="1:18" hidden="1" x14ac:dyDescent="0.25">
      <c r="A1229" s="7">
        <f>anotacoes!D1229</f>
        <v>40601</v>
      </c>
      <c r="B1229" t="str">
        <f>anotacoes!C1229</f>
        <v>WORLD CUP WARSAW 2011</v>
      </c>
      <c r="C1229" t="str">
        <f>anotacoes!E1229</f>
        <v>BOTTIEAU</v>
      </c>
      <c r="D1229" t="str">
        <f>anotacoes!F1229</f>
        <v>CLERGET</v>
      </c>
      <c r="E1229" t="s">
        <v>10325</v>
      </c>
      <c r="F1229">
        <f>anotacoes!A1229</f>
        <v>20</v>
      </c>
      <c r="G1229">
        <f>anotacoes!B1229</f>
        <v>99</v>
      </c>
      <c r="H1229" t="str">
        <f>anotacoes!K1229</f>
        <v xml:space="preserve"> 00:12:18,809</v>
      </c>
      <c r="I1229" t="str">
        <f>anotacoes!L1229</f>
        <v xml:space="preserve"> 00:12:20,569</v>
      </c>
      <c r="J1229" t="str">
        <f>IF(L1229="PAUSE",E1229,IF(anotacoes!G1233=conversao_anotacoes!C1229,conversao_anotacoes!C1229,conversao_anotacoes!D1229))</f>
        <v>BOTTIEAU</v>
      </c>
      <c r="K1229" t="str">
        <f t="shared" si="38"/>
        <v>CLERGET</v>
      </c>
      <c r="L1229" t="str">
        <f>UPPER(anotacoes!H1229)</f>
        <v>GRIP TIME</v>
      </c>
      <c r="M1229" t="str">
        <f>IF(OR(L1229="ATTACK",L1229="FINTA"),"&lt;TECNICA&gt;",UPPER(anotacoes!I1229))</f>
        <v>RIGHT SLEEVE</v>
      </c>
      <c r="N1229" t="str">
        <f>IF(OR(L1229="ATTACK",L1229="FINTA"),UPPER(anotacoes!I1229),"")</f>
        <v/>
      </c>
      <c r="O1229" s="6" t="str">
        <f>IF(anotacoes!N1229=0,"",anotacoes!N1229)</f>
        <v/>
      </c>
      <c r="P1229" t="str">
        <f>IF(anotacoes!M1229=0,"",UPPER(anotacoes!M1229))</f>
        <v/>
      </c>
      <c r="Q1229" t="str">
        <f t="shared" si="39"/>
        <v>INSERT INTO CONVERSAO_LUTA_ACAO (cd_conversao, id_luta, sequencia, momento_inicio, momento_fim, quem_faz, quem_sofre, acao_tipo, acao, tecnica, direcao, pontuacao) VALUES (1, 20, 99, TRIM(' 00:12:18,809'), TRIM(' 00:12:20,569'), 'BOTTIEAU', 'CLERGET', 'GRIP TIME', 'RIGHT SLEEVE', NULL, NULL, NULL)</v>
      </c>
      <c r="R1229" t="s">
        <v>10327</v>
      </c>
    </row>
    <row r="1230" spans="1:18" hidden="1" x14ac:dyDescent="0.25">
      <c r="A1230" s="7">
        <f>anotacoes!D1230</f>
        <v>40601</v>
      </c>
      <c r="B1230" t="str">
        <f>anotacoes!C1230</f>
        <v>WORLD CUP WARSAW 2011</v>
      </c>
      <c r="C1230" t="str">
        <f>anotacoes!E1230</f>
        <v>BOTTIEAU</v>
      </c>
      <c r="D1230" t="str">
        <f>anotacoes!F1230</f>
        <v>CLERGET</v>
      </c>
      <c r="E1230" t="s">
        <v>10325</v>
      </c>
      <c r="F1230">
        <f>anotacoes!A1230</f>
        <v>20</v>
      </c>
      <c r="G1230">
        <f>anotacoes!B1230</f>
        <v>100</v>
      </c>
      <c r="H1230" t="str">
        <f>anotacoes!K1230</f>
        <v xml:space="preserve"> 00:12:20,569</v>
      </c>
      <c r="I1230" t="str">
        <f>anotacoes!L1230</f>
        <v xml:space="preserve"> 00:12:20,569</v>
      </c>
      <c r="J1230" t="str">
        <f>IF(L1230="PAUSE",E1230,IF(anotacoes!G1234=conversao_anotacoes!C1230,conversao_anotacoes!C1230,conversao_anotacoes!D1230))</f>
        <v>BOTTIEAU</v>
      </c>
      <c r="K1230" t="str">
        <f t="shared" si="38"/>
        <v>CLERGET</v>
      </c>
      <c r="L1230" t="str">
        <f>UPPER(anotacoes!H1230)</f>
        <v>END OF COMBAT</v>
      </c>
      <c r="M1230" t="str">
        <f>IF(OR(L1230="ATTACK",L1230="FINTA"),"&lt;TECNICA&gt;",UPPER(anotacoes!I1230))</f>
        <v>&lt;NULL&gt;</v>
      </c>
      <c r="N1230" t="str">
        <f>IF(OR(L1230="ATTACK",L1230="FINTA"),UPPER(anotacoes!I1230),"")</f>
        <v/>
      </c>
      <c r="O1230" s="6" t="str">
        <f>IF(anotacoes!N1230=0,"",anotacoes!N1230)</f>
        <v/>
      </c>
      <c r="P1230" t="str">
        <f>IF(anotacoes!M1230=0,"",UPPER(anotacoes!M1230))</f>
        <v/>
      </c>
      <c r="Q1230" t="str">
        <f t="shared" si="39"/>
        <v>INSERT INTO CONVERSAO_LUTA_ACAO (cd_conversao, id_luta, sequencia, momento_inicio, momento_fim, quem_faz, quem_sofre, acao_tipo, acao, tecnica, direcao, pontuacao) VALUES (1, 20, 100, TRIM(' 00:12:20,569'), TRIM(' 00:12:20,569'), 'BOTTIEAU', 'CLERGET', 'END OF COMBAT', '&lt;NULL&gt;', NULL, NULL, NULL)</v>
      </c>
      <c r="R1230" t="s">
        <v>10327</v>
      </c>
    </row>
    <row r="1231" spans="1:18" hidden="1" x14ac:dyDescent="0.25">
      <c r="A1231" s="7">
        <f>anotacoes!D1231</f>
        <v>40780</v>
      </c>
      <c r="B1231" t="str">
        <f>anotacoes!C1231</f>
        <v>WORLD CHAMPIONSHIPS PARIS 2011</v>
      </c>
      <c r="C1231" t="str">
        <f>anotacoes!E1231</f>
        <v>BOTTIEAU</v>
      </c>
      <c r="D1231" t="str">
        <f>anotacoes!F1231</f>
        <v>CRUZ</v>
      </c>
      <c r="E1231" t="s">
        <v>10325</v>
      </c>
      <c r="F1231">
        <f>anotacoes!A1231</f>
        <v>21</v>
      </c>
      <c r="G1231">
        <f>anotacoes!B1231</f>
        <v>1</v>
      </c>
      <c r="H1231" t="str">
        <f>anotacoes!K1231</f>
        <v xml:space="preserve"> 00:00:03,734</v>
      </c>
      <c r="I1231" t="str">
        <f>anotacoes!L1231</f>
        <v xml:space="preserve"> 00:00:07,594</v>
      </c>
      <c r="J1231" t="str">
        <f>IF(L1231="PAUSE",E1231,IF(anotacoes!G1235=conversao_anotacoes!C1231,conversao_anotacoes!C1231,conversao_anotacoes!D1231))</f>
        <v>BOTTIEAU</v>
      </c>
      <c r="K1231" t="str">
        <f t="shared" si="38"/>
        <v>CRUZ</v>
      </c>
      <c r="L1231" t="str">
        <f>UPPER(anotacoes!H1231)</f>
        <v>DISPLACEMENT</v>
      </c>
      <c r="M1231" t="str">
        <f>IF(OR(L1231="ATTACK",L1231="FINTA"),"&lt;TECNICA&gt;",UPPER(anotacoes!I1231))</f>
        <v>2-3 STEP HESITANT RIGHT</v>
      </c>
      <c r="N1231" t="str">
        <f>IF(OR(L1231="ATTACK",L1231="FINTA"),UPPER(anotacoes!I1231),"")</f>
        <v/>
      </c>
      <c r="O1231" s="6" t="str">
        <f>IF(anotacoes!N1231=0,"",anotacoes!N1231)</f>
        <v/>
      </c>
      <c r="P1231" t="str">
        <f>IF(anotacoes!M1231=0,"",UPPER(anotacoes!M1231))</f>
        <v/>
      </c>
      <c r="Q1231" t="str">
        <f t="shared" si="39"/>
        <v>INSERT INTO CONVERSAO_LUTA_ACAO (cd_conversao, id_luta, sequencia, momento_inicio, momento_fim, quem_faz, quem_sofre, acao_tipo, acao, tecnica, direcao, pontuacao) VALUES (1, 21, 1, TRIM(' 00:00:03,734'), TRIM(' 00:00:07,594'), 'BOTTIEAU', 'CRUZ', 'DISPLACEMENT', '2-3 STEP HESITANT RIGHT', NULL, NULL, NULL)</v>
      </c>
      <c r="R1231" t="s">
        <v>10327</v>
      </c>
    </row>
    <row r="1232" spans="1:18" hidden="1" x14ac:dyDescent="0.25">
      <c r="A1232" s="7">
        <f>anotacoes!D1232</f>
        <v>40780</v>
      </c>
      <c r="B1232" t="str">
        <f>anotacoes!C1232</f>
        <v>WORLD CHAMPIONSHIPS PARIS 2011</v>
      </c>
      <c r="C1232" t="str">
        <f>anotacoes!E1232</f>
        <v>BOTTIEAU</v>
      </c>
      <c r="D1232" t="str">
        <f>anotacoes!F1232</f>
        <v>CRUZ</v>
      </c>
      <c r="E1232" t="s">
        <v>10325</v>
      </c>
      <c r="F1232">
        <f>anotacoes!A1232</f>
        <v>21</v>
      </c>
      <c r="G1232">
        <f>anotacoes!B1232</f>
        <v>2</v>
      </c>
      <c r="H1232" t="str">
        <f>anotacoes!K1232</f>
        <v xml:space="preserve"> 00:00:07,594</v>
      </c>
      <c r="I1232" t="str">
        <f>anotacoes!L1232</f>
        <v xml:space="preserve"> 00:00:10,065</v>
      </c>
      <c r="J1232" t="str">
        <f>IF(L1232="PAUSE",E1232,IF(anotacoes!G1236=conversao_anotacoes!C1232,conversao_anotacoes!C1232,conversao_anotacoes!D1232))</f>
        <v>BOTTIEAU</v>
      </c>
      <c r="K1232" t="str">
        <f t="shared" si="38"/>
        <v>CRUZ</v>
      </c>
      <c r="L1232" t="str">
        <f>UPPER(anotacoes!H1232)</f>
        <v>GRIP TIME</v>
      </c>
      <c r="M1232" t="str">
        <f>IF(OR(L1232="ATTACK",L1232="FINTA"),"&lt;TECNICA&gt;",UPPER(anotacoes!I1232))</f>
        <v>RIGHT SLEEVE LEFT SLEEVE</v>
      </c>
      <c r="N1232" t="str">
        <f>IF(OR(L1232="ATTACK",L1232="FINTA"),UPPER(anotacoes!I1232),"")</f>
        <v/>
      </c>
      <c r="O1232" s="6" t="str">
        <f>IF(anotacoes!N1232=0,"",anotacoes!N1232)</f>
        <v/>
      </c>
      <c r="P1232" t="str">
        <f>IF(anotacoes!M1232=0,"",UPPER(anotacoes!M1232))</f>
        <v/>
      </c>
      <c r="Q1232" t="str">
        <f t="shared" si="39"/>
        <v>INSERT INTO CONVERSAO_LUTA_ACAO (cd_conversao, id_luta, sequencia, momento_inicio, momento_fim, quem_faz, quem_sofre, acao_tipo, acao, tecnica, direcao, pontuacao) VALUES (1, 21, 2, TRIM(' 00:00:07,594'), TRIM(' 00:00:10,065'), 'BOTTIEAU', 'CRUZ', 'GRIP TIME', 'RIGHT SLEEVE LEFT SLEEVE', NULL, NULL, NULL)</v>
      </c>
      <c r="R1232" t="s">
        <v>10327</v>
      </c>
    </row>
    <row r="1233" spans="1:18" hidden="1" x14ac:dyDescent="0.25">
      <c r="A1233" s="7">
        <f>anotacoes!D1233</f>
        <v>40780</v>
      </c>
      <c r="B1233" t="str">
        <f>anotacoes!C1233</f>
        <v>WORLD CHAMPIONSHIPS PARIS 2011</v>
      </c>
      <c r="C1233" t="str">
        <f>anotacoes!E1233</f>
        <v>BOTTIEAU</v>
      </c>
      <c r="D1233" t="str">
        <f>anotacoes!F1233</f>
        <v>CRUZ</v>
      </c>
      <c r="E1233" t="s">
        <v>10325</v>
      </c>
      <c r="F1233">
        <f>anotacoes!A1233</f>
        <v>21</v>
      </c>
      <c r="G1233">
        <f>anotacoes!B1233</f>
        <v>3</v>
      </c>
      <c r="H1233" t="str">
        <f>anotacoes!K1233</f>
        <v xml:space="preserve"> 00:00:10,227</v>
      </c>
      <c r="I1233" t="str">
        <f>anotacoes!L1233</f>
        <v xml:space="preserve"> 00:00:14,357</v>
      </c>
      <c r="J1233" t="str">
        <f>IF(L1233="PAUSE",E1233,IF(anotacoes!G1237=conversao_anotacoes!C1233,conversao_anotacoes!C1233,conversao_anotacoes!D1233))</f>
        <v>BOTTIEAU</v>
      </c>
      <c r="K1233" t="str">
        <f t="shared" si="38"/>
        <v>CRUZ</v>
      </c>
      <c r="L1233" t="str">
        <f>UPPER(anotacoes!H1233)</f>
        <v>DISPLACEMENT</v>
      </c>
      <c r="M1233" t="str">
        <f>IF(OR(L1233="ATTACK",L1233="FINTA"),"&lt;TECNICA&gt;",UPPER(anotacoes!I1233))</f>
        <v>2-3 STEP HESITANT RIGHT</v>
      </c>
      <c r="N1233" t="str">
        <f>IF(OR(L1233="ATTACK",L1233="FINTA"),UPPER(anotacoes!I1233),"")</f>
        <v/>
      </c>
      <c r="O1233" s="6" t="str">
        <f>IF(anotacoes!N1233=0,"",anotacoes!N1233)</f>
        <v/>
      </c>
      <c r="P1233" t="str">
        <f>IF(anotacoes!M1233=0,"",UPPER(anotacoes!M1233))</f>
        <v/>
      </c>
      <c r="Q1233" t="str">
        <f t="shared" si="39"/>
        <v>INSERT INTO CONVERSAO_LUTA_ACAO (cd_conversao, id_luta, sequencia, momento_inicio, momento_fim, quem_faz, quem_sofre, acao_tipo, acao, tecnica, direcao, pontuacao) VALUES (1, 21, 3, TRIM(' 00:00:10,227'), TRIM(' 00:00:14,357'), 'BOTTIEAU', 'CRUZ', 'DISPLACEMENT', '2-3 STEP HESITANT RIGHT', NULL, NULL, NULL)</v>
      </c>
      <c r="R1233" t="s">
        <v>10327</v>
      </c>
    </row>
    <row r="1234" spans="1:18" hidden="1" x14ac:dyDescent="0.25">
      <c r="A1234" s="7">
        <f>anotacoes!D1234</f>
        <v>40780</v>
      </c>
      <c r="B1234" t="str">
        <f>anotacoes!C1234</f>
        <v>WORLD CHAMPIONSHIPS PARIS 2011</v>
      </c>
      <c r="C1234" t="str">
        <f>anotacoes!E1234</f>
        <v>BOTTIEAU</v>
      </c>
      <c r="D1234" t="str">
        <f>anotacoes!F1234</f>
        <v>CRUZ</v>
      </c>
      <c r="E1234" t="s">
        <v>10325</v>
      </c>
      <c r="F1234">
        <f>anotacoes!A1234</f>
        <v>21</v>
      </c>
      <c r="G1234">
        <f>anotacoes!B1234</f>
        <v>4</v>
      </c>
      <c r="H1234" t="str">
        <f>anotacoes!K1234</f>
        <v xml:space="preserve"> 00:00:14,357</v>
      </c>
      <c r="I1234" t="str">
        <f>anotacoes!L1234</f>
        <v xml:space="preserve"> 00:00:19,208</v>
      </c>
      <c r="J1234" t="str">
        <f>IF(L1234="PAUSE",E1234,IF(anotacoes!G1238=conversao_anotacoes!C1234,conversao_anotacoes!C1234,conversao_anotacoes!D1234))</f>
        <v>BOTTIEAU</v>
      </c>
      <c r="K1234" t="str">
        <f t="shared" si="38"/>
        <v>CRUZ</v>
      </c>
      <c r="L1234" t="str">
        <f>UPPER(anotacoes!H1234)</f>
        <v>GRIP TIME</v>
      </c>
      <c r="M1234" t="str">
        <f>IF(OR(L1234="ATTACK",L1234="FINTA"),"&lt;TECNICA&gt;",UPPER(anotacoes!I1234))</f>
        <v>RIGHT SLEEVE LEFT SLEEVE</v>
      </c>
      <c r="N1234" t="str">
        <f>IF(OR(L1234="ATTACK",L1234="FINTA"),UPPER(anotacoes!I1234),"")</f>
        <v/>
      </c>
      <c r="O1234" s="6" t="str">
        <f>IF(anotacoes!N1234=0,"",anotacoes!N1234)</f>
        <v/>
      </c>
      <c r="P1234" t="str">
        <f>IF(anotacoes!M1234=0,"",UPPER(anotacoes!M1234))</f>
        <v/>
      </c>
      <c r="Q1234" t="str">
        <f t="shared" si="39"/>
        <v>INSERT INTO CONVERSAO_LUTA_ACAO (cd_conversao, id_luta, sequencia, momento_inicio, momento_fim, quem_faz, quem_sofre, acao_tipo, acao, tecnica, direcao, pontuacao) VALUES (1, 21, 4, TRIM(' 00:00:14,357'), TRIM(' 00:00:19,208'), 'BOTTIEAU', 'CRUZ', 'GRIP TIME', 'RIGHT SLEEVE LEFT SLEEVE', NULL, NULL, NULL)</v>
      </c>
      <c r="R1234" t="s">
        <v>10327</v>
      </c>
    </row>
    <row r="1235" spans="1:18" hidden="1" x14ac:dyDescent="0.25">
      <c r="A1235" s="7">
        <f>anotacoes!D1235</f>
        <v>40780</v>
      </c>
      <c r="B1235" t="str">
        <f>anotacoes!C1235</f>
        <v>WORLD CHAMPIONSHIPS PARIS 2011</v>
      </c>
      <c r="C1235" t="str">
        <f>anotacoes!E1235</f>
        <v>BOTTIEAU</v>
      </c>
      <c r="D1235" t="str">
        <f>anotacoes!F1235</f>
        <v>CRUZ</v>
      </c>
      <c r="E1235" t="s">
        <v>10325</v>
      </c>
      <c r="F1235">
        <f>anotacoes!A1235</f>
        <v>21</v>
      </c>
      <c r="G1235">
        <f>anotacoes!B1235</f>
        <v>5</v>
      </c>
      <c r="H1235" t="str">
        <f>anotacoes!K1235</f>
        <v xml:space="preserve"> 00:00:19,208</v>
      </c>
      <c r="I1235" t="str">
        <f>anotacoes!L1235</f>
        <v xml:space="preserve"> 00:00:26,119</v>
      </c>
      <c r="J1235" t="str">
        <f>IF(L1235="PAUSE",E1235,IF(anotacoes!G1239=conversao_anotacoes!C1235,conversao_anotacoes!C1235,conversao_anotacoes!D1235))</f>
        <v>BOTTIEAU</v>
      </c>
      <c r="K1235" t="str">
        <f t="shared" si="38"/>
        <v>CRUZ</v>
      </c>
      <c r="L1235" t="str">
        <f>UPPER(anotacoes!H1235)</f>
        <v>GRIP TIME</v>
      </c>
      <c r="M1235" t="str">
        <f>IF(OR(L1235="ATTACK",L1235="FINTA"),"&lt;TECNICA&gt;",UPPER(anotacoes!I1235))</f>
        <v>RIGHT SLEEVE</v>
      </c>
      <c r="N1235" t="str">
        <f>IF(OR(L1235="ATTACK",L1235="FINTA"),UPPER(anotacoes!I1235),"")</f>
        <v/>
      </c>
      <c r="O1235" s="6" t="str">
        <f>IF(anotacoes!N1235=0,"",anotacoes!N1235)</f>
        <v/>
      </c>
      <c r="P1235" t="str">
        <f>IF(anotacoes!M1235=0,"",UPPER(anotacoes!M1235))</f>
        <v/>
      </c>
      <c r="Q1235" t="str">
        <f t="shared" si="39"/>
        <v>INSERT INTO CONVERSAO_LUTA_ACAO (cd_conversao, id_luta, sequencia, momento_inicio, momento_fim, quem_faz, quem_sofre, acao_tipo, acao, tecnica, direcao, pontuacao) VALUES (1, 21, 5, TRIM(' 00:00:19,208'), TRIM(' 00:00:26,119'), 'BOTTIEAU', 'CRUZ', 'GRIP TIME', 'RIGHT SLEEVE', NULL, NULL, NULL)</v>
      </c>
      <c r="R1235" t="s">
        <v>10327</v>
      </c>
    </row>
    <row r="1236" spans="1:18" hidden="1" x14ac:dyDescent="0.25">
      <c r="A1236" s="7">
        <f>anotacoes!D1236</f>
        <v>40780</v>
      </c>
      <c r="B1236" t="str">
        <f>anotacoes!C1236</f>
        <v>WORLD CHAMPIONSHIPS PARIS 2011</v>
      </c>
      <c r="C1236" t="str">
        <f>anotacoes!E1236</f>
        <v>BOTTIEAU</v>
      </c>
      <c r="D1236" t="str">
        <f>anotacoes!F1236</f>
        <v>CRUZ</v>
      </c>
      <c r="E1236" t="s">
        <v>10325</v>
      </c>
      <c r="F1236">
        <f>anotacoes!A1236</f>
        <v>21</v>
      </c>
      <c r="G1236">
        <f>anotacoes!B1236</f>
        <v>6</v>
      </c>
      <c r="H1236" t="str">
        <f>anotacoes!K1236</f>
        <v xml:space="preserve"> 00:00:26,119</v>
      </c>
      <c r="I1236" t="str">
        <f>anotacoes!L1236</f>
        <v xml:space="preserve"> 00:00:27,566</v>
      </c>
      <c r="J1236" t="str">
        <f>IF(L1236="PAUSE",E1236,IF(anotacoes!G1240=conversao_anotacoes!C1236,conversao_anotacoes!C1236,conversao_anotacoes!D1236))</f>
        <v>BOTTIEAU</v>
      </c>
      <c r="K1236" t="str">
        <f t="shared" si="38"/>
        <v>CRUZ</v>
      </c>
      <c r="L1236" t="str">
        <f>UPPER(anotacoes!H1236)</f>
        <v>GRIP TIME</v>
      </c>
      <c r="M1236" t="str">
        <f>IF(OR(L1236="ATTACK",L1236="FINTA"),"&lt;TECNICA&gt;",UPPER(anotacoes!I1236))</f>
        <v>RIGHT SLEEVE LEFT SLEEVE</v>
      </c>
      <c r="N1236" t="str">
        <f>IF(OR(L1236="ATTACK",L1236="FINTA"),UPPER(anotacoes!I1236),"")</f>
        <v/>
      </c>
      <c r="O1236" s="6" t="str">
        <f>IF(anotacoes!N1236=0,"",anotacoes!N1236)</f>
        <v/>
      </c>
      <c r="P1236" t="str">
        <f>IF(anotacoes!M1236=0,"",UPPER(anotacoes!M1236))</f>
        <v/>
      </c>
      <c r="Q1236" t="str">
        <f t="shared" si="39"/>
        <v>INSERT INTO CONVERSAO_LUTA_ACAO (cd_conversao, id_luta, sequencia, momento_inicio, momento_fim, quem_faz, quem_sofre, acao_tipo, acao, tecnica, direcao, pontuacao) VALUES (1, 21, 6, TRIM(' 00:00:26,119'), TRIM(' 00:00:27,566'), 'BOTTIEAU', 'CRUZ', 'GRIP TIME', 'RIGHT SLEEVE LEFT SLEEVE', NULL, NULL, NULL)</v>
      </c>
      <c r="R1236" t="s">
        <v>10327</v>
      </c>
    </row>
    <row r="1237" spans="1:18" hidden="1" x14ac:dyDescent="0.25">
      <c r="A1237" s="7">
        <f>anotacoes!D1237</f>
        <v>40780</v>
      </c>
      <c r="B1237" t="str">
        <f>anotacoes!C1237</f>
        <v>WORLD CHAMPIONSHIPS PARIS 2011</v>
      </c>
      <c r="C1237" t="str">
        <f>anotacoes!E1237</f>
        <v>BOTTIEAU</v>
      </c>
      <c r="D1237" t="str">
        <f>anotacoes!F1237</f>
        <v>CRUZ</v>
      </c>
      <c r="E1237" t="s">
        <v>10325</v>
      </c>
      <c r="F1237">
        <f>anotacoes!A1237</f>
        <v>21</v>
      </c>
      <c r="G1237">
        <f>anotacoes!B1237</f>
        <v>7</v>
      </c>
      <c r="H1237" t="str">
        <f>anotacoes!K1237</f>
        <v xml:space="preserve"> 00:00:27,566</v>
      </c>
      <c r="I1237" t="str">
        <f>anotacoes!L1237</f>
        <v xml:space="preserve"> 00:00:29,244</v>
      </c>
      <c r="J1237" t="str">
        <f>IF(L1237="PAUSE",E1237,IF(anotacoes!G1241=conversao_anotacoes!C1237,conversao_anotacoes!C1237,conversao_anotacoes!D1237))</f>
        <v>BOTTIEAU</v>
      </c>
      <c r="K1237" t="str">
        <f t="shared" si="38"/>
        <v>CRUZ</v>
      </c>
      <c r="L1237" t="str">
        <f>UPPER(anotacoes!H1237)</f>
        <v>TRANSITION</v>
      </c>
      <c r="M1237" t="str">
        <f>IF(OR(L1237="ATTACK",L1237="FINTA"),"&lt;TECNICA&gt;",UPPER(anotacoes!I1237))</f>
        <v>WITHOUT ATTACK</v>
      </c>
      <c r="N1237" t="str">
        <f>IF(OR(L1237="ATTACK",L1237="FINTA"),UPPER(anotacoes!I1237),"")</f>
        <v/>
      </c>
      <c r="O1237" s="6" t="str">
        <f>IF(anotacoes!N1237=0,"",anotacoes!N1237)</f>
        <v/>
      </c>
      <c r="P1237" t="str">
        <f>IF(anotacoes!M1237=0,"",UPPER(anotacoes!M1237))</f>
        <v/>
      </c>
      <c r="Q1237" t="str">
        <f t="shared" si="39"/>
        <v>INSERT INTO CONVERSAO_LUTA_ACAO (cd_conversao, id_luta, sequencia, momento_inicio, momento_fim, quem_faz, quem_sofre, acao_tipo, acao, tecnica, direcao, pontuacao) VALUES (1, 21, 7, TRIM(' 00:00:27,566'), TRIM(' 00:00:29,244'), 'BOTTIEAU', 'CRUZ', 'TRANSITION', 'WITHOUT ATTACK', NULL, NULL, NULL)</v>
      </c>
      <c r="R1237" t="s">
        <v>10327</v>
      </c>
    </row>
    <row r="1238" spans="1:18" hidden="1" x14ac:dyDescent="0.25">
      <c r="A1238" s="7">
        <f>anotacoes!D1238</f>
        <v>40780</v>
      </c>
      <c r="B1238" t="str">
        <f>anotacoes!C1238</f>
        <v>WORLD CHAMPIONSHIPS PARIS 2011</v>
      </c>
      <c r="C1238" t="str">
        <f>anotacoes!E1238</f>
        <v>BOTTIEAU</v>
      </c>
      <c r="D1238" t="str">
        <f>anotacoes!F1238</f>
        <v>CRUZ</v>
      </c>
      <c r="E1238" t="s">
        <v>10325</v>
      </c>
      <c r="F1238">
        <f>anotacoes!A1238</f>
        <v>21</v>
      </c>
      <c r="G1238">
        <f>anotacoes!B1238</f>
        <v>8</v>
      </c>
      <c r="H1238" t="str">
        <f>anotacoes!K1238</f>
        <v xml:space="preserve"> 00:00:29,463</v>
      </c>
      <c r="I1238" t="str">
        <f>anotacoes!L1238</f>
        <v xml:space="preserve"> 00:00:38,418</v>
      </c>
      <c r="J1238" t="str">
        <f>IF(L1238="PAUSE",E1238,IF(anotacoes!G1242=conversao_anotacoes!C1238,conversao_anotacoes!C1238,conversao_anotacoes!D1238))</f>
        <v>&lt;ARBITRO_DESCONHECIDO&gt;</v>
      </c>
      <c r="K1238" t="str">
        <f t="shared" si="38"/>
        <v/>
      </c>
      <c r="L1238" t="str">
        <f>UPPER(anotacoes!H1238)</f>
        <v>PAUSE</v>
      </c>
      <c r="M1238" t="str">
        <f>IF(OR(L1238="ATTACK",L1238="FINTA"),"&lt;TECNICA&gt;",UPPER(anotacoes!I1238))</f>
        <v>&lt;NAO_CLASSIFICADO&gt;</v>
      </c>
      <c r="N1238" t="str">
        <f>IF(OR(L1238="ATTACK",L1238="FINTA"),UPPER(anotacoes!I1238),"")</f>
        <v/>
      </c>
      <c r="O1238" s="6" t="str">
        <f>IF(anotacoes!N1238=0,"",anotacoes!N1238)</f>
        <v/>
      </c>
      <c r="P1238" t="str">
        <f>IF(anotacoes!M1238=0,"",UPPER(anotacoes!M1238))</f>
        <v/>
      </c>
      <c r="Q1238" t="str">
        <f t="shared" si="39"/>
        <v>INSERT INTO CONVERSAO_LUTA_ACAO (cd_conversao, id_luta, sequencia, momento_inicio, momento_fim, quem_faz, quem_sofre, acao_tipo, acao, tecnica, direcao, pontuacao) VALUES (1, 21, 8, TRIM(' 00:00:29,463'), TRIM(' 00:00:38,418'), '&lt;ARBITRO_DESCONHECIDO&gt;', '', 'PAUSE', '&lt;NAO_CLASSIFICADO&gt;', NULL, NULL, NULL)</v>
      </c>
      <c r="R1238" t="s">
        <v>10327</v>
      </c>
    </row>
    <row r="1239" spans="1:18" hidden="1" x14ac:dyDescent="0.25">
      <c r="A1239" s="7">
        <f>anotacoes!D1239</f>
        <v>40780</v>
      </c>
      <c r="B1239" t="str">
        <f>anotacoes!C1239</f>
        <v>WORLD CHAMPIONSHIPS PARIS 2011</v>
      </c>
      <c r="C1239" t="str">
        <f>anotacoes!E1239</f>
        <v>BOTTIEAU</v>
      </c>
      <c r="D1239" t="str">
        <f>anotacoes!F1239</f>
        <v>CRUZ</v>
      </c>
      <c r="E1239" t="s">
        <v>10325</v>
      </c>
      <c r="F1239">
        <f>anotacoes!A1239</f>
        <v>21</v>
      </c>
      <c r="G1239">
        <f>anotacoes!B1239</f>
        <v>9</v>
      </c>
      <c r="H1239" t="str">
        <f>anotacoes!K1239</f>
        <v xml:space="preserve"> 00:00:38,596</v>
      </c>
      <c r="I1239" t="str">
        <f>anotacoes!L1239</f>
        <v xml:space="preserve"> 00:00:45,830</v>
      </c>
      <c r="J1239" t="str">
        <f>IF(L1239="PAUSE",E1239,IF(anotacoes!G1243=conversao_anotacoes!C1239,conversao_anotacoes!C1239,conversao_anotacoes!D1239))</f>
        <v>BOTTIEAU</v>
      </c>
      <c r="K1239" t="str">
        <f t="shared" si="38"/>
        <v>CRUZ</v>
      </c>
      <c r="L1239" t="str">
        <f>UPPER(anotacoes!H1239)</f>
        <v>DISPLACEMENT</v>
      </c>
      <c r="M1239" t="str">
        <f>IF(OR(L1239="ATTACK",L1239="FINTA"),"&lt;TECNICA&gt;",UPPER(anotacoes!I1239))</f>
        <v>2-3 STEP HESITANT LEFT</v>
      </c>
      <c r="N1239" t="str">
        <f>IF(OR(L1239="ATTACK",L1239="FINTA"),UPPER(anotacoes!I1239),"")</f>
        <v/>
      </c>
      <c r="O1239" s="6" t="str">
        <f>IF(anotacoes!N1239=0,"",anotacoes!N1239)</f>
        <v/>
      </c>
      <c r="P1239" t="str">
        <f>IF(anotacoes!M1239=0,"",UPPER(anotacoes!M1239))</f>
        <v/>
      </c>
      <c r="Q1239" t="str">
        <f t="shared" si="39"/>
        <v>INSERT INTO CONVERSAO_LUTA_ACAO (cd_conversao, id_luta, sequencia, momento_inicio, momento_fim, quem_faz, quem_sofre, acao_tipo, acao, tecnica, direcao, pontuacao) VALUES (1, 21, 9, TRIM(' 00:00:38,596'), TRIM(' 00:00:45,830'), 'BOTTIEAU', 'CRUZ', 'DISPLACEMENT', '2-3 STEP HESITANT LEFT', NULL, NULL, NULL)</v>
      </c>
      <c r="R1239" t="s">
        <v>10327</v>
      </c>
    </row>
    <row r="1240" spans="1:18" hidden="1" x14ac:dyDescent="0.25">
      <c r="A1240" s="7">
        <f>anotacoes!D1240</f>
        <v>40780</v>
      </c>
      <c r="B1240" t="str">
        <f>anotacoes!C1240</f>
        <v>WORLD CHAMPIONSHIPS PARIS 2011</v>
      </c>
      <c r="C1240" t="str">
        <f>anotacoes!E1240</f>
        <v>BOTTIEAU</v>
      </c>
      <c r="D1240" t="str">
        <f>anotacoes!F1240</f>
        <v>CRUZ</v>
      </c>
      <c r="E1240" t="s">
        <v>10325</v>
      </c>
      <c r="F1240">
        <f>anotacoes!A1240</f>
        <v>21</v>
      </c>
      <c r="G1240">
        <f>anotacoes!B1240</f>
        <v>10</v>
      </c>
      <c r="H1240" t="str">
        <f>anotacoes!K1240</f>
        <v xml:space="preserve"> 00:00:45,830</v>
      </c>
      <c r="I1240" t="str">
        <f>anotacoes!L1240</f>
        <v xml:space="preserve"> 00:00:57,614</v>
      </c>
      <c r="J1240" t="str">
        <f>IF(L1240="PAUSE",E1240,IF(anotacoes!G1244=conversao_anotacoes!C1240,conversao_anotacoes!C1240,conversao_anotacoes!D1240))</f>
        <v>BOTTIEAU</v>
      </c>
      <c r="K1240" t="str">
        <f t="shared" si="38"/>
        <v>CRUZ</v>
      </c>
      <c r="L1240" t="str">
        <f>UPPER(anotacoes!H1240)</f>
        <v>GRIP TIME</v>
      </c>
      <c r="M1240" t="str">
        <f>IF(OR(L1240="ATTACK",L1240="FINTA"),"&lt;TECNICA&gt;",UPPER(anotacoes!I1240))</f>
        <v>LEFT COLLAR</v>
      </c>
      <c r="N1240" t="str">
        <f>IF(OR(L1240="ATTACK",L1240="FINTA"),UPPER(anotacoes!I1240),"")</f>
        <v/>
      </c>
      <c r="O1240" s="6" t="str">
        <f>IF(anotacoes!N1240=0,"",anotacoes!N1240)</f>
        <v/>
      </c>
      <c r="P1240" t="str">
        <f>IF(anotacoes!M1240=0,"",UPPER(anotacoes!M1240))</f>
        <v/>
      </c>
      <c r="Q1240" t="str">
        <f t="shared" si="39"/>
        <v>INSERT INTO CONVERSAO_LUTA_ACAO (cd_conversao, id_luta, sequencia, momento_inicio, momento_fim, quem_faz, quem_sofre, acao_tipo, acao, tecnica, direcao, pontuacao) VALUES (1, 21, 10, TRIM(' 00:00:45,830'), TRIM(' 00:00:57,614'), 'BOTTIEAU', 'CRUZ', 'GRIP TIME', 'LEFT COLLAR', NULL, NULL, NULL)</v>
      </c>
      <c r="R1240" t="s">
        <v>10327</v>
      </c>
    </row>
    <row r="1241" spans="1:18" hidden="1" x14ac:dyDescent="0.25">
      <c r="A1241" s="7">
        <f>anotacoes!D1241</f>
        <v>40780</v>
      </c>
      <c r="B1241" t="str">
        <f>anotacoes!C1241</f>
        <v>WORLD CHAMPIONSHIPS PARIS 2011</v>
      </c>
      <c r="C1241" t="str">
        <f>anotacoes!E1241</f>
        <v>BOTTIEAU</v>
      </c>
      <c r="D1241" t="str">
        <f>anotacoes!F1241</f>
        <v>CRUZ</v>
      </c>
      <c r="E1241" t="s">
        <v>10325</v>
      </c>
      <c r="F1241">
        <f>anotacoes!A1241</f>
        <v>21</v>
      </c>
      <c r="G1241">
        <f>anotacoes!B1241</f>
        <v>11</v>
      </c>
      <c r="H1241" t="str">
        <f>anotacoes!K1241</f>
        <v xml:space="preserve"> 00:00:57,614</v>
      </c>
      <c r="I1241" t="str">
        <f>anotacoes!L1241</f>
        <v xml:space="preserve"> 00:00:59,594</v>
      </c>
      <c r="J1241" t="str">
        <f>IF(L1241="PAUSE",E1241,IF(anotacoes!G1245=conversao_anotacoes!C1241,conversao_anotacoes!C1241,conversao_anotacoes!D1241))</f>
        <v>BOTTIEAU</v>
      </c>
      <c r="K1241" t="str">
        <f t="shared" si="38"/>
        <v>CRUZ</v>
      </c>
      <c r="L1241" t="str">
        <f>UPPER(anotacoes!H1241)</f>
        <v>DISPLACEMENT</v>
      </c>
      <c r="M1241" t="str">
        <f>IF(OR(L1241="ATTACK",L1241="FINTA"),"&lt;TECNICA&gt;",UPPER(anotacoes!I1241))</f>
        <v>TRY TO GRIP WITH CONTACT</v>
      </c>
      <c r="N1241" t="str">
        <f>IF(OR(L1241="ATTACK",L1241="FINTA"),UPPER(anotacoes!I1241),"")</f>
        <v/>
      </c>
      <c r="O1241" s="6" t="str">
        <f>IF(anotacoes!N1241=0,"",anotacoes!N1241)</f>
        <v/>
      </c>
      <c r="P1241" t="str">
        <f>IF(anotacoes!M1241=0,"",UPPER(anotacoes!M1241))</f>
        <v/>
      </c>
      <c r="Q1241" t="str">
        <f t="shared" si="39"/>
        <v>INSERT INTO CONVERSAO_LUTA_ACAO (cd_conversao, id_luta, sequencia, momento_inicio, momento_fim, quem_faz, quem_sofre, acao_tipo, acao, tecnica, direcao, pontuacao) VALUES (1, 21, 11, TRIM(' 00:00:57,614'), TRIM(' 00:00:59,594'), 'BOTTIEAU', 'CRUZ', 'DISPLACEMENT', 'TRY TO GRIP WITH CONTACT', NULL, NULL, NULL)</v>
      </c>
      <c r="R1241" t="s">
        <v>10327</v>
      </c>
    </row>
    <row r="1242" spans="1:18" hidden="1" x14ac:dyDescent="0.25">
      <c r="A1242" s="7">
        <f>anotacoes!D1242</f>
        <v>40780</v>
      </c>
      <c r="B1242" t="str">
        <f>anotacoes!C1242</f>
        <v>WORLD CHAMPIONSHIPS PARIS 2011</v>
      </c>
      <c r="C1242" t="str">
        <f>anotacoes!E1242</f>
        <v>BOTTIEAU</v>
      </c>
      <c r="D1242" t="str">
        <f>anotacoes!F1242</f>
        <v>CRUZ</v>
      </c>
      <c r="E1242" t="s">
        <v>10325</v>
      </c>
      <c r="F1242">
        <f>anotacoes!A1242</f>
        <v>21</v>
      </c>
      <c r="G1242">
        <f>anotacoes!B1242</f>
        <v>12</v>
      </c>
      <c r="H1242" t="str">
        <f>anotacoes!K1242</f>
        <v xml:space="preserve"> 00:00:59,594</v>
      </c>
      <c r="I1242" t="str">
        <f>anotacoes!L1242</f>
        <v xml:space="preserve"> 00:01:40,204</v>
      </c>
      <c r="J1242" t="str">
        <f>IF(L1242="PAUSE",E1242,IF(anotacoes!G1246=conversao_anotacoes!C1242,conversao_anotacoes!C1242,conversao_anotacoes!D1242))</f>
        <v>BOTTIEAU</v>
      </c>
      <c r="K1242" t="str">
        <f t="shared" si="38"/>
        <v>CRUZ</v>
      </c>
      <c r="L1242" t="str">
        <f>UPPER(anotacoes!H1242)</f>
        <v>GRIP TIME</v>
      </c>
      <c r="M1242" t="str">
        <f>IF(OR(L1242="ATTACK",L1242="FINTA"),"&lt;TECNICA&gt;",UPPER(anotacoes!I1242))</f>
        <v>LEFT COLLAR</v>
      </c>
      <c r="N1242" t="str">
        <f>IF(OR(L1242="ATTACK",L1242="FINTA"),UPPER(anotacoes!I1242),"")</f>
        <v/>
      </c>
      <c r="O1242" s="6" t="str">
        <f>IF(anotacoes!N1242=0,"",anotacoes!N1242)</f>
        <v/>
      </c>
      <c r="P1242" t="str">
        <f>IF(anotacoes!M1242=0,"",UPPER(anotacoes!M1242))</f>
        <v/>
      </c>
      <c r="Q1242" t="str">
        <f t="shared" si="39"/>
        <v>INSERT INTO CONVERSAO_LUTA_ACAO (cd_conversao, id_luta, sequencia, momento_inicio, momento_fim, quem_faz, quem_sofre, acao_tipo, acao, tecnica, direcao, pontuacao) VALUES (1, 21, 12, TRIM(' 00:00:59,594'), TRIM(' 00:01:40,204'), 'BOTTIEAU', 'CRUZ', 'GRIP TIME', 'LEFT COLLAR', NULL, NULL, NULL)</v>
      </c>
      <c r="R1242" t="s">
        <v>10327</v>
      </c>
    </row>
    <row r="1243" spans="1:18" hidden="1" x14ac:dyDescent="0.25">
      <c r="A1243" s="7">
        <f>anotacoes!D1243</f>
        <v>40780</v>
      </c>
      <c r="B1243" t="str">
        <f>anotacoes!C1243</f>
        <v>WORLD CHAMPIONSHIPS PARIS 2011</v>
      </c>
      <c r="C1243" t="str">
        <f>anotacoes!E1243</f>
        <v>BOTTIEAU</v>
      </c>
      <c r="D1243" t="str">
        <f>anotacoes!F1243</f>
        <v>CRUZ</v>
      </c>
      <c r="E1243" t="s">
        <v>10325</v>
      </c>
      <c r="F1243">
        <f>anotacoes!A1243</f>
        <v>21</v>
      </c>
      <c r="G1243">
        <f>anotacoes!B1243</f>
        <v>13</v>
      </c>
      <c r="H1243" t="str">
        <f>anotacoes!K1243</f>
        <v xml:space="preserve"> 00:01:40,204</v>
      </c>
      <c r="I1243" t="str">
        <f>anotacoes!L1243</f>
        <v xml:space="preserve"> 00:01:41,117</v>
      </c>
      <c r="J1243" t="str">
        <f>IF(L1243="PAUSE",E1243,IF(anotacoes!G1247=conversao_anotacoes!C1243,conversao_anotacoes!C1243,conversao_anotacoes!D1243))</f>
        <v>BOTTIEAU</v>
      </c>
      <c r="K1243" t="str">
        <f t="shared" si="38"/>
        <v>CRUZ</v>
      </c>
      <c r="L1243" t="str">
        <f>UPPER(anotacoes!H1243)</f>
        <v>DEFENSE</v>
      </c>
      <c r="M1243" t="str">
        <f>IF(OR(L1243="ATTACK",L1243="FINTA"),"&lt;TECNICA&gt;",UPPER(anotacoes!I1243))</f>
        <v>USING BODY MASS</v>
      </c>
      <c r="N1243" t="str">
        <f>IF(OR(L1243="ATTACK",L1243="FINTA"),UPPER(anotacoes!I1243),"")</f>
        <v/>
      </c>
      <c r="O1243" s="6" t="str">
        <f>IF(anotacoes!N1243=0,"",anotacoes!N1243)</f>
        <v/>
      </c>
      <c r="P1243" t="str">
        <f>IF(anotacoes!M1243=0,"",UPPER(anotacoes!M1243))</f>
        <v/>
      </c>
      <c r="Q1243" t="str">
        <f t="shared" si="39"/>
        <v>INSERT INTO CONVERSAO_LUTA_ACAO (cd_conversao, id_luta, sequencia, momento_inicio, momento_fim, quem_faz, quem_sofre, acao_tipo, acao, tecnica, direcao, pontuacao) VALUES (1, 21, 13, TRIM(' 00:01:40,204'), TRIM(' 00:01:41,117'), 'BOTTIEAU', 'CRUZ', 'DEFENSE', 'USING BODY MASS', NULL, NULL, NULL)</v>
      </c>
      <c r="R1243" t="s">
        <v>10327</v>
      </c>
    </row>
    <row r="1244" spans="1:18" hidden="1" x14ac:dyDescent="0.25">
      <c r="A1244" s="7">
        <f>anotacoes!D1244</f>
        <v>40780</v>
      </c>
      <c r="B1244" t="str">
        <f>anotacoes!C1244</f>
        <v>WORLD CHAMPIONSHIPS PARIS 2011</v>
      </c>
      <c r="C1244" t="str">
        <f>anotacoes!E1244</f>
        <v>BOTTIEAU</v>
      </c>
      <c r="D1244" t="str">
        <f>anotacoes!F1244</f>
        <v>CRUZ</v>
      </c>
      <c r="E1244" t="s">
        <v>10325</v>
      </c>
      <c r="F1244">
        <f>anotacoes!A1244</f>
        <v>21</v>
      </c>
      <c r="G1244">
        <f>anotacoes!B1244</f>
        <v>14</v>
      </c>
      <c r="H1244" t="str">
        <f>anotacoes!K1244</f>
        <v xml:space="preserve"> 00:01:41,300</v>
      </c>
      <c r="I1244" t="str">
        <f>anotacoes!L1244</f>
        <v xml:space="preserve"> 00:01:49,175</v>
      </c>
      <c r="J1244" t="str">
        <f>IF(L1244="PAUSE",E1244,IF(anotacoes!G1248=conversao_anotacoes!C1244,conversao_anotacoes!C1244,conversao_anotacoes!D1244))</f>
        <v>&lt;ARBITRO_DESCONHECIDO&gt;</v>
      </c>
      <c r="K1244" t="str">
        <f t="shared" si="38"/>
        <v/>
      </c>
      <c r="L1244" t="str">
        <f>UPPER(anotacoes!H1244)</f>
        <v>PAUSE</v>
      </c>
      <c r="M1244" t="str">
        <f>IF(OR(L1244="ATTACK",L1244="FINTA"),"&lt;TECNICA&gt;",UPPER(anotacoes!I1244))</f>
        <v>&lt;NAO_CLASSIFICADO&gt;</v>
      </c>
      <c r="N1244" t="str">
        <f>IF(OR(L1244="ATTACK",L1244="FINTA"),UPPER(anotacoes!I1244),"")</f>
        <v/>
      </c>
      <c r="O1244" s="6" t="str">
        <f>IF(anotacoes!N1244=0,"",anotacoes!N1244)</f>
        <v/>
      </c>
      <c r="P1244" t="str">
        <f>IF(anotacoes!M1244=0,"",UPPER(anotacoes!M1244))</f>
        <v/>
      </c>
      <c r="Q1244" t="str">
        <f t="shared" si="39"/>
        <v>INSERT INTO CONVERSAO_LUTA_ACAO (cd_conversao, id_luta, sequencia, momento_inicio, momento_fim, quem_faz, quem_sofre, acao_tipo, acao, tecnica, direcao, pontuacao) VALUES (1, 21, 14, TRIM(' 00:01:41,300'), TRIM(' 00:01:49,175'), '&lt;ARBITRO_DESCONHECIDO&gt;', '', 'PAUSE', '&lt;NAO_CLASSIFICADO&gt;', NULL, NULL, NULL)</v>
      </c>
      <c r="R1244" t="s">
        <v>10327</v>
      </c>
    </row>
    <row r="1245" spans="1:18" hidden="1" x14ac:dyDescent="0.25">
      <c r="A1245" s="7">
        <f>anotacoes!D1245</f>
        <v>40780</v>
      </c>
      <c r="B1245" t="str">
        <f>anotacoes!C1245</f>
        <v>WORLD CHAMPIONSHIPS PARIS 2011</v>
      </c>
      <c r="C1245" t="str">
        <f>anotacoes!E1245</f>
        <v>BOTTIEAU</v>
      </c>
      <c r="D1245" t="str">
        <f>anotacoes!F1245</f>
        <v>CRUZ</v>
      </c>
      <c r="E1245" t="s">
        <v>10325</v>
      </c>
      <c r="F1245">
        <f>anotacoes!A1245</f>
        <v>21</v>
      </c>
      <c r="G1245">
        <f>anotacoes!B1245</f>
        <v>15</v>
      </c>
      <c r="H1245" t="str">
        <f>anotacoes!K1245</f>
        <v xml:space="preserve"> 00:01:49,175</v>
      </c>
      <c r="I1245" t="str">
        <f>anotacoes!L1245</f>
        <v xml:space="preserve"> 00:01:54,436</v>
      </c>
      <c r="J1245" t="str">
        <f>IF(L1245="PAUSE",E1245,IF(anotacoes!G1249=conversao_anotacoes!C1245,conversao_anotacoes!C1245,conversao_anotacoes!D1245))</f>
        <v>BOTTIEAU</v>
      </c>
      <c r="K1245" t="str">
        <f t="shared" si="38"/>
        <v>CRUZ</v>
      </c>
      <c r="L1245" t="str">
        <f>UPPER(anotacoes!H1245)</f>
        <v>DISPLACEMENT</v>
      </c>
      <c r="M1245" t="str">
        <f>IF(OR(L1245="ATTACK",L1245="FINTA"),"&lt;TECNICA&gt;",UPPER(anotacoes!I1245))</f>
        <v>2-3 STEP HESITANT LEFT</v>
      </c>
      <c r="N1245" t="str">
        <f>IF(OR(L1245="ATTACK",L1245="FINTA"),UPPER(anotacoes!I1245),"")</f>
        <v/>
      </c>
      <c r="O1245" s="6" t="str">
        <f>IF(anotacoes!N1245=0,"",anotacoes!N1245)</f>
        <v/>
      </c>
      <c r="P1245" t="str">
        <f>IF(anotacoes!M1245=0,"",UPPER(anotacoes!M1245))</f>
        <v/>
      </c>
      <c r="Q1245" t="str">
        <f t="shared" si="39"/>
        <v>INSERT INTO CONVERSAO_LUTA_ACAO (cd_conversao, id_luta, sequencia, momento_inicio, momento_fim, quem_faz, quem_sofre, acao_tipo, acao, tecnica, direcao, pontuacao) VALUES (1, 21, 15, TRIM(' 00:01:49,175'), TRIM(' 00:01:54,436'), 'BOTTIEAU', 'CRUZ', 'DISPLACEMENT', '2-3 STEP HESITANT LEFT', NULL, NULL, NULL)</v>
      </c>
      <c r="R1245" t="s">
        <v>10327</v>
      </c>
    </row>
    <row r="1246" spans="1:18" hidden="1" x14ac:dyDescent="0.25">
      <c r="A1246" s="7">
        <f>anotacoes!D1246</f>
        <v>40780</v>
      </c>
      <c r="B1246" t="str">
        <f>anotacoes!C1246</f>
        <v>WORLD CHAMPIONSHIPS PARIS 2011</v>
      </c>
      <c r="C1246" t="str">
        <f>anotacoes!E1246</f>
        <v>BOTTIEAU</v>
      </c>
      <c r="D1246" t="str">
        <f>anotacoes!F1246</f>
        <v>CRUZ</v>
      </c>
      <c r="E1246" t="s">
        <v>10325</v>
      </c>
      <c r="F1246">
        <f>anotacoes!A1246</f>
        <v>21</v>
      </c>
      <c r="G1246">
        <f>anotacoes!B1246</f>
        <v>16</v>
      </c>
      <c r="H1246" t="str">
        <f>anotacoes!K1246</f>
        <v xml:space="preserve"> 00:01:54,436</v>
      </c>
      <c r="I1246" t="str">
        <f>anotacoes!L1246</f>
        <v xml:space="preserve"> 00:01:54,936</v>
      </c>
      <c r="J1246" t="str">
        <f>IF(L1246="PAUSE",E1246,IF(anotacoes!G1250=conversao_anotacoes!C1246,conversao_anotacoes!C1246,conversao_anotacoes!D1246))</f>
        <v>BOTTIEAU</v>
      </c>
      <c r="K1246" t="str">
        <f t="shared" si="38"/>
        <v>CRUZ</v>
      </c>
      <c r="L1246" t="str">
        <f>UPPER(anotacoes!H1246)</f>
        <v>DISPLACEMENT</v>
      </c>
      <c r="M1246" t="str">
        <f>IF(OR(L1246="ATTACK",L1246="FINTA"),"&lt;TECNICA&gt;",UPPER(anotacoes!I1246))</f>
        <v>TRY TO GRIP WITH CONTACT</v>
      </c>
      <c r="N1246" t="str">
        <f>IF(OR(L1246="ATTACK",L1246="FINTA"),UPPER(anotacoes!I1246),"")</f>
        <v/>
      </c>
      <c r="O1246" s="6" t="str">
        <f>IF(anotacoes!N1246=0,"",anotacoes!N1246)</f>
        <v/>
      </c>
      <c r="P1246" t="str">
        <f>IF(anotacoes!M1246=0,"",UPPER(anotacoes!M1246))</f>
        <v/>
      </c>
      <c r="Q1246" t="str">
        <f t="shared" si="39"/>
        <v>INSERT INTO CONVERSAO_LUTA_ACAO (cd_conversao, id_luta, sequencia, momento_inicio, momento_fim, quem_faz, quem_sofre, acao_tipo, acao, tecnica, direcao, pontuacao) VALUES (1, 21, 16, TRIM(' 00:01:54,436'), TRIM(' 00:01:54,936'), 'BOTTIEAU', 'CRUZ', 'DISPLACEMENT', 'TRY TO GRIP WITH CONTACT', NULL, NULL, NULL)</v>
      </c>
      <c r="R1246" t="s">
        <v>10327</v>
      </c>
    </row>
    <row r="1247" spans="1:18" hidden="1" x14ac:dyDescent="0.25">
      <c r="A1247" s="7">
        <f>anotacoes!D1247</f>
        <v>40780</v>
      </c>
      <c r="B1247" t="str">
        <f>anotacoes!C1247</f>
        <v>WORLD CHAMPIONSHIPS PARIS 2011</v>
      </c>
      <c r="C1247" t="str">
        <f>anotacoes!E1247</f>
        <v>BOTTIEAU</v>
      </c>
      <c r="D1247" t="str">
        <f>anotacoes!F1247</f>
        <v>CRUZ</v>
      </c>
      <c r="E1247" t="s">
        <v>10325</v>
      </c>
      <c r="F1247">
        <f>anotacoes!A1247</f>
        <v>21</v>
      </c>
      <c r="G1247">
        <f>anotacoes!B1247</f>
        <v>17</v>
      </c>
      <c r="H1247" t="str">
        <f>anotacoes!K1247</f>
        <v xml:space="preserve"> 00:01:54,936</v>
      </c>
      <c r="I1247" t="str">
        <f>anotacoes!L1247</f>
        <v xml:space="preserve"> 00:01:56,509</v>
      </c>
      <c r="J1247" t="str">
        <f>IF(L1247="PAUSE",E1247,IF(anotacoes!G1251=conversao_anotacoes!C1247,conversao_anotacoes!C1247,conversao_anotacoes!D1247))</f>
        <v>BOTTIEAU</v>
      </c>
      <c r="K1247" t="str">
        <f t="shared" si="38"/>
        <v>CRUZ</v>
      </c>
      <c r="L1247" t="str">
        <f>UPPER(anotacoes!H1247)</f>
        <v>GRIP TIME</v>
      </c>
      <c r="M1247" t="str">
        <f>IF(OR(L1247="ATTACK",L1247="FINTA"),"&lt;TECNICA&gt;",UPPER(anotacoes!I1247))</f>
        <v>LEFT COLLAR</v>
      </c>
      <c r="N1247" t="str">
        <f>IF(OR(L1247="ATTACK",L1247="FINTA"),UPPER(anotacoes!I1247),"")</f>
        <v/>
      </c>
      <c r="O1247" s="6" t="str">
        <f>IF(anotacoes!N1247=0,"",anotacoes!N1247)</f>
        <v/>
      </c>
      <c r="P1247" t="str">
        <f>IF(anotacoes!M1247=0,"",UPPER(anotacoes!M1247))</f>
        <v/>
      </c>
      <c r="Q1247" t="str">
        <f t="shared" si="39"/>
        <v>INSERT INTO CONVERSAO_LUTA_ACAO (cd_conversao, id_luta, sequencia, momento_inicio, momento_fim, quem_faz, quem_sofre, acao_tipo, acao, tecnica, direcao, pontuacao) VALUES (1, 21, 17, TRIM(' 00:01:54,936'), TRIM(' 00:01:56,509'), 'BOTTIEAU', 'CRUZ', 'GRIP TIME', 'LEFT COLLAR', NULL, NULL, NULL)</v>
      </c>
      <c r="R1247" t="s">
        <v>10327</v>
      </c>
    </row>
    <row r="1248" spans="1:18" hidden="1" x14ac:dyDescent="0.25">
      <c r="A1248" s="7">
        <f>anotacoes!D1248</f>
        <v>40780</v>
      </c>
      <c r="B1248" t="str">
        <f>anotacoes!C1248</f>
        <v>WORLD CHAMPIONSHIPS PARIS 2011</v>
      </c>
      <c r="C1248" t="str">
        <f>anotacoes!E1248</f>
        <v>BOTTIEAU</v>
      </c>
      <c r="D1248" t="str">
        <f>anotacoes!F1248</f>
        <v>CRUZ</v>
      </c>
      <c r="E1248" t="s">
        <v>10325</v>
      </c>
      <c r="F1248">
        <f>anotacoes!A1248</f>
        <v>21</v>
      </c>
      <c r="G1248">
        <f>anotacoes!B1248</f>
        <v>18</v>
      </c>
      <c r="H1248" t="str">
        <f>anotacoes!K1248</f>
        <v xml:space="preserve"> 00:01:56,509</v>
      </c>
      <c r="I1248" t="str">
        <f>anotacoes!L1248</f>
        <v xml:space="preserve"> 00:01:58,102</v>
      </c>
      <c r="J1248" t="str">
        <f>IF(L1248="PAUSE",E1248,IF(anotacoes!G1252=conversao_anotacoes!C1248,conversao_anotacoes!C1248,conversao_anotacoes!D1248))</f>
        <v>BOTTIEAU</v>
      </c>
      <c r="K1248" t="str">
        <f t="shared" si="38"/>
        <v>CRUZ</v>
      </c>
      <c r="L1248" t="str">
        <f>UPPER(anotacoes!H1248)</f>
        <v>GRIP TIME</v>
      </c>
      <c r="M1248" t="str">
        <f>IF(OR(L1248="ATTACK",L1248="FINTA"),"&lt;TECNICA&gt;",UPPER(anotacoes!I1248))</f>
        <v>LEFT COLLAR RIGHT SLEEVE</v>
      </c>
      <c r="N1248" t="str">
        <f>IF(OR(L1248="ATTACK",L1248="FINTA"),UPPER(anotacoes!I1248),"")</f>
        <v/>
      </c>
      <c r="O1248" s="6" t="str">
        <f>IF(anotacoes!N1248=0,"",anotacoes!N1248)</f>
        <v/>
      </c>
      <c r="P1248" t="str">
        <f>IF(anotacoes!M1248=0,"",UPPER(anotacoes!M1248))</f>
        <v/>
      </c>
      <c r="Q1248" t="str">
        <f t="shared" si="39"/>
        <v>INSERT INTO CONVERSAO_LUTA_ACAO (cd_conversao, id_luta, sequencia, momento_inicio, momento_fim, quem_faz, quem_sofre, acao_tipo, acao, tecnica, direcao, pontuacao) VALUES (1, 21, 18, TRIM(' 00:01:56,509'), TRIM(' 00:01:58,102'), 'BOTTIEAU', 'CRUZ', 'GRIP TIME', 'LEFT COLLAR RIGHT SLEEVE', NULL, NULL, NULL)</v>
      </c>
      <c r="R1248" t="s">
        <v>10327</v>
      </c>
    </row>
    <row r="1249" spans="1:18" hidden="1" x14ac:dyDescent="0.25">
      <c r="A1249" s="7">
        <f>anotacoes!D1249</f>
        <v>40780</v>
      </c>
      <c r="B1249" t="str">
        <f>anotacoes!C1249</f>
        <v>WORLD CHAMPIONSHIPS PARIS 2011</v>
      </c>
      <c r="C1249" t="str">
        <f>anotacoes!E1249</f>
        <v>BOTTIEAU</v>
      </c>
      <c r="D1249" t="str">
        <f>anotacoes!F1249</f>
        <v>CRUZ</v>
      </c>
      <c r="E1249" t="s">
        <v>10325</v>
      </c>
      <c r="F1249">
        <f>anotacoes!A1249</f>
        <v>21</v>
      </c>
      <c r="G1249">
        <f>anotacoes!B1249</f>
        <v>19</v>
      </c>
      <c r="H1249" t="str">
        <f>anotacoes!K1249</f>
        <v xml:space="preserve"> 00:01:58,102</v>
      </c>
      <c r="I1249" t="str">
        <f>anotacoes!L1249</f>
        <v xml:space="preserve"> 00:02:02,643</v>
      </c>
      <c r="J1249" t="str">
        <f>IF(L1249="PAUSE",E1249,IF(anotacoes!G1253=conversao_anotacoes!C1249,conversao_anotacoes!C1249,conversao_anotacoes!D1249))</f>
        <v>BOTTIEAU</v>
      </c>
      <c r="K1249" t="str">
        <f t="shared" si="38"/>
        <v>CRUZ</v>
      </c>
      <c r="L1249" t="str">
        <f>UPPER(anotacoes!H1249)</f>
        <v>GRIP TIME</v>
      </c>
      <c r="M1249" t="str">
        <f>IF(OR(L1249="ATTACK",L1249="FINTA"),"&lt;TECNICA&gt;",UPPER(anotacoes!I1249))</f>
        <v>RIGHT SLEEVE</v>
      </c>
      <c r="N1249" t="str">
        <f>IF(OR(L1249="ATTACK",L1249="FINTA"),UPPER(anotacoes!I1249),"")</f>
        <v/>
      </c>
      <c r="O1249" s="6" t="str">
        <f>IF(anotacoes!N1249=0,"",anotacoes!N1249)</f>
        <v/>
      </c>
      <c r="P1249" t="str">
        <f>IF(anotacoes!M1249=0,"",UPPER(anotacoes!M1249))</f>
        <v/>
      </c>
      <c r="Q1249" t="str">
        <f t="shared" si="39"/>
        <v>INSERT INTO CONVERSAO_LUTA_ACAO (cd_conversao, id_luta, sequencia, momento_inicio, momento_fim, quem_faz, quem_sofre, acao_tipo, acao, tecnica, direcao, pontuacao) VALUES (1, 21, 19, TRIM(' 00:01:58,102'), TRIM(' 00:02:02,643'), 'BOTTIEAU', 'CRUZ', 'GRIP TIME', 'RIGHT SLEEVE', NULL, NULL, NULL)</v>
      </c>
      <c r="R1249" t="s">
        <v>10327</v>
      </c>
    </row>
    <row r="1250" spans="1:18" hidden="1" x14ac:dyDescent="0.25">
      <c r="A1250" s="7">
        <f>anotacoes!D1250</f>
        <v>40780</v>
      </c>
      <c r="B1250" t="str">
        <f>anotacoes!C1250</f>
        <v>WORLD CHAMPIONSHIPS PARIS 2011</v>
      </c>
      <c r="C1250" t="str">
        <f>anotacoes!E1250</f>
        <v>BOTTIEAU</v>
      </c>
      <c r="D1250" t="str">
        <f>anotacoes!F1250</f>
        <v>CRUZ</v>
      </c>
      <c r="E1250" t="s">
        <v>10325</v>
      </c>
      <c r="F1250">
        <f>anotacoes!A1250</f>
        <v>21</v>
      </c>
      <c r="G1250">
        <f>anotacoes!B1250</f>
        <v>20</v>
      </c>
      <c r="H1250" t="str">
        <f>anotacoes!K1250</f>
        <v xml:space="preserve"> 00:02:02,643</v>
      </c>
      <c r="I1250" t="str">
        <f>anotacoes!L1250</f>
        <v xml:space="preserve"> 00:02:10,469</v>
      </c>
      <c r="J1250" t="str">
        <f>IF(L1250="PAUSE",E1250,IF(anotacoes!G1254=conversao_anotacoes!C1250,conversao_anotacoes!C1250,conversao_anotacoes!D1250))</f>
        <v>&lt;ARBITRO_DESCONHECIDO&gt;</v>
      </c>
      <c r="K1250" t="str">
        <f t="shared" si="38"/>
        <v/>
      </c>
      <c r="L1250" t="str">
        <f>UPPER(anotacoes!H1250)</f>
        <v>PAUSE</v>
      </c>
      <c r="M1250" t="str">
        <f>IF(OR(L1250="ATTACK",L1250="FINTA"),"&lt;TECNICA&gt;",UPPER(anotacoes!I1250))</f>
        <v>&lt;NAO_CLASSIFICADO&gt;</v>
      </c>
      <c r="N1250" t="str">
        <f>IF(OR(L1250="ATTACK",L1250="FINTA"),UPPER(anotacoes!I1250),"")</f>
        <v/>
      </c>
      <c r="O1250" s="6" t="str">
        <f>IF(anotacoes!N1250=0,"",anotacoes!N1250)</f>
        <v/>
      </c>
      <c r="P1250" t="str">
        <f>IF(anotacoes!M1250=0,"",UPPER(anotacoes!M1250))</f>
        <v/>
      </c>
      <c r="Q1250" t="str">
        <f t="shared" si="39"/>
        <v>INSERT INTO CONVERSAO_LUTA_ACAO (cd_conversao, id_luta, sequencia, momento_inicio, momento_fim, quem_faz, quem_sofre, acao_tipo, acao, tecnica, direcao, pontuacao) VALUES (1, 21, 20, TRIM(' 00:02:02,643'), TRIM(' 00:02:10,469'), '&lt;ARBITRO_DESCONHECIDO&gt;', '', 'PAUSE', '&lt;NAO_CLASSIFICADO&gt;', NULL, NULL, NULL)</v>
      </c>
      <c r="R1250" t="s">
        <v>10327</v>
      </c>
    </row>
    <row r="1251" spans="1:18" hidden="1" x14ac:dyDescent="0.25">
      <c r="A1251" s="7">
        <f>anotacoes!D1251</f>
        <v>40780</v>
      </c>
      <c r="B1251" t="str">
        <f>anotacoes!C1251</f>
        <v>WORLD CHAMPIONSHIPS PARIS 2011</v>
      </c>
      <c r="C1251" t="str">
        <f>anotacoes!E1251</f>
        <v>BOTTIEAU</v>
      </c>
      <c r="D1251" t="str">
        <f>anotacoes!F1251</f>
        <v>CRUZ</v>
      </c>
      <c r="E1251" t="s">
        <v>10325</v>
      </c>
      <c r="F1251">
        <f>anotacoes!A1251</f>
        <v>21</v>
      </c>
      <c r="G1251">
        <f>anotacoes!B1251</f>
        <v>21</v>
      </c>
      <c r="H1251" t="str">
        <f>anotacoes!K1251</f>
        <v xml:space="preserve"> 00:02:10,634</v>
      </c>
      <c r="I1251" t="str">
        <f>anotacoes!L1251</f>
        <v xml:space="preserve"> 00:02:14,287</v>
      </c>
      <c r="J1251" t="str">
        <f>IF(L1251="PAUSE",E1251,IF(anotacoes!G1255=conversao_anotacoes!C1251,conversao_anotacoes!C1251,conversao_anotacoes!D1251))</f>
        <v>BOTTIEAU</v>
      </c>
      <c r="K1251" t="str">
        <f t="shared" si="38"/>
        <v>CRUZ</v>
      </c>
      <c r="L1251" t="str">
        <f>UPPER(anotacoes!H1251)</f>
        <v>DISPLACEMENT</v>
      </c>
      <c r="M1251" t="str">
        <f>IF(OR(L1251="ATTACK",L1251="FINTA"),"&lt;TECNICA&gt;",UPPER(anotacoes!I1251))</f>
        <v>2-3 STEP HESITANT LEFT</v>
      </c>
      <c r="N1251" t="str">
        <f>IF(OR(L1251="ATTACK",L1251="FINTA"),UPPER(anotacoes!I1251),"")</f>
        <v/>
      </c>
      <c r="O1251" s="6" t="str">
        <f>IF(anotacoes!N1251=0,"",anotacoes!N1251)</f>
        <v/>
      </c>
      <c r="P1251" t="str">
        <f>IF(anotacoes!M1251=0,"",UPPER(anotacoes!M1251))</f>
        <v/>
      </c>
      <c r="Q1251" t="str">
        <f t="shared" si="39"/>
        <v>INSERT INTO CONVERSAO_LUTA_ACAO (cd_conversao, id_luta, sequencia, momento_inicio, momento_fim, quem_faz, quem_sofre, acao_tipo, acao, tecnica, direcao, pontuacao) VALUES (1, 21, 21, TRIM(' 00:02:10,634'), TRIM(' 00:02:14,287'), 'BOTTIEAU', 'CRUZ', 'DISPLACEMENT', '2-3 STEP HESITANT LEFT', NULL, NULL, NULL)</v>
      </c>
      <c r="R1251" t="s">
        <v>10327</v>
      </c>
    </row>
    <row r="1252" spans="1:18" hidden="1" x14ac:dyDescent="0.25">
      <c r="A1252" s="7">
        <f>anotacoes!D1252</f>
        <v>40780</v>
      </c>
      <c r="B1252" t="str">
        <f>anotacoes!C1252</f>
        <v>WORLD CHAMPIONSHIPS PARIS 2011</v>
      </c>
      <c r="C1252" t="str">
        <f>anotacoes!E1252</f>
        <v>BOTTIEAU</v>
      </c>
      <c r="D1252" t="str">
        <f>anotacoes!F1252</f>
        <v>CRUZ</v>
      </c>
      <c r="E1252" t="s">
        <v>10325</v>
      </c>
      <c r="F1252">
        <f>anotacoes!A1252</f>
        <v>21</v>
      </c>
      <c r="G1252">
        <f>anotacoes!B1252</f>
        <v>22</v>
      </c>
      <c r="H1252" t="str">
        <f>anotacoes!K1252</f>
        <v xml:space="preserve"> 00:02:14,457</v>
      </c>
      <c r="I1252" t="str">
        <f>anotacoes!L1252</f>
        <v xml:space="preserve"> 00:02:16,046</v>
      </c>
      <c r="J1252" t="str">
        <f>IF(L1252="PAUSE",E1252,IF(anotacoes!G1256=conversao_anotacoes!C1252,conversao_anotacoes!C1252,conversao_anotacoes!D1252))</f>
        <v>BOTTIEAU</v>
      </c>
      <c r="K1252" t="str">
        <f t="shared" si="38"/>
        <v>CRUZ</v>
      </c>
      <c r="L1252" t="str">
        <f>UPPER(anotacoes!H1252)</f>
        <v>DISPLACEMENT</v>
      </c>
      <c r="M1252" t="str">
        <f>IF(OR(L1252="ATTACK",L1252="FINTA"),"&lt;TECNICA&gt;",UPPER(anotacoes!I1252))</f>
        <v>TRY TO GRIP WITH CONTACT</v>
      </c>
      <c r="N1252" t="str">
        <f>IF(OR(L1252="ATTACK",L1252="FINTA"),UPPER(anotacoes!I1252),"")</f>
        <v/>
      </c>
      <c r="O1252" s="6" t="str">
        <f>IF(anotacoes!N1252=0,"",anotacoes!N1252)</f>
        <v/>
      </c>
      <c r="P1252" t="str">
        <f>IF(anotacoes!M1252=0,"",UPPER(anotacoes!M1252))</f>
        <v/>
      </c>
      <c r="Q1252" t="str">
        <f t="shared" si="39"/>
        <v>INSERT INTO CONVERSAO_LUTA_ACAO (cd_conversao, id_luta, sequencia, momento_inicio, momento_fim, quem_faz, quem_sofre, acao_tipo, acao, tecnica, direcao, pontuacao) VALUES (1, 21, 22, TRIM(' 00:02:14,457'), TRIM(' 00:02:16,046'), 'BOTTIEAU', 'CRUZ', 'DISPLACEMENT', 'TRY TO GRIP WITH CONTACT', NULL, NULL, NULL)</v>
      </c>
      <c r="R1252" t="s">
        <v>10327</v>
      </c>
    </row>
    <row r="1253" spans="1:18" hidden="1" x14ac:dyDescent="0.25">
      <c r="A1253" s="7">
        <f>anotacoes!D1253</f>
        <v>40780</v>
      </c>
      <c r="B1253" t="str">
        <f>anotacoes!C1253</f>
        <v>WORLD CHAMPIONSHIPS PARIS 2011</v>
      </c>
      <c r="C1253" t="str">
        <f>anotacoes!E1253</f>
        <v>BOTTIEAU</v>
      </c>
      <c r="D1253" t="str">
        <f>anotacoes!F1253</f>
        <v>CRUZ</v>
      </c>
      <c r="E1253" t="s">
        <v>10325</v>
      </c>
      <c r="F1253">
        <f>anotacoes!A1253</f>
        <v>21</v>
      </c>
      <c r="G1253">
        <f>anotacoes!B1253</f>
        <v>23</v>
      </c>
      <c r="H1253" t="str">
        <f>anotacoes!K1253</f>
        <v xml:space="preserve"> 00:02:16,046</v>
      </c>
      <c r="I1253" t="str">
        <f>anotacoes!L1253</f>
        <v xml:space="preserve"> 00:02:17,152</v>
      </c>
      <c r="J1253" t="str">
        <f>IF(L1253="PAUSE",E1253,IF(anotacoes!G1257=conversao_anotacoes!C1253,conversao_anotacoes!C1253,conversao_anotacoes!D1253))</f>
        <v>BOTTIEAU</v>
      </c>
      <c r="K1253" t="str">
        <f t="shared" si="38"/>
        <v>CRUZ</v>
      </c>
      <c r="L1253" t="str">
        <f>UPPER(anotacoes!H1253)</f>
        <v>GRIP TIME</v>
      </c>
      <c r="M1253" t="str">
        <f>IF(OR(L1253="ATTACK",L1253="FINTA"),"&lt;TECNICA&gt;",UPPER(anotacoes!I1253))</f>
        <v>LEFT SLEEVE</v>
      </c>
      <c r="N1253" t="str">
        <f>IF(OR(L1253="ATTACK",L1253="FINTA"),UPPER(anotacoes!I1253),"")</f>
        <v/>
      </c>
      <c r="O1253" s="6" t="str">
        <f>IF(anotacoes!N1253=0,"",anotacoes!N1253)</f>
        <v/>
      </c>
      <c r="P1253" t="str">
        <f>IF(anotacoes!M1253=0,"",UPPER(anotacoes!M1253))</f>
        <v/>
      </c>
      <c r="Q1253" t="str">
        <f t="shared" si="39"/>
        <v>INSERT INTO CONVERSAO_LUTA_ACAO (cd_conversao, id_luta, sequencia, momento_inicio, momento_fim, quem_faz, quem_sofre, acao_tipo, acao, tecnica, direcao, pontuacao) VALUES (1, 21, 23, TRIM(' 00:02:16,046'), TRIM(' 00:02:17,152'), 'BOTTIEAU', 'CRUZ', 'GRIP TIME', 'LEFT SLEEVE', NULL, NULL, NULL)</v>
      </c>
      <c r="R1253" t="s">
        <v>10327</v>
      </c>
    </row>
    <row r="1254" spans="1:18" hidden="1" x14ac:dyDescent="0.25">
      <c r="A1254" s="7">
        <f>anotacoes!D1254</f>
        <v>40780</v>
      </c>
      <c r="B1254" t="str">
        <f>anotacoes!C1254</f>
        <v>WORLD CHAMPIONSHIPS PARIS 2011</v>
      </c>
      <c r="C1254" t="str">
        <f>anotacoes!E1254</f>
        <v>BOTTIEAU</v>
      </c>
      <c r="D1254" t="str">
        <f>anotacoes!F1254</f>
        <v>CRUZ</v>
      </c>
      <c r="E1254" t="s">
        <v>10325</v>
      </c>
      <c r="F1254">
        <f>anotacoes!A1254</f>
        <v>21</v>
      </c>
      <c r="G1254">
        <f>anotacoes!B1254</f>
        <v>24</v>
      </c>
      <c r="H1254" t="str">
        <f>anotacoes!K1254</f>
        <v xml:space="preserve"> 00:02:17,152</v>
      </c>
      <c r="I1254" t="str">
        <f>anotacoes!L1254</f>
        <v xml:space="preserve"> 00:02:21,676</v>
      </c>
      <c r="J1254" t="str">
        <f>IF(L1254="PAUSE",E1254,IF(anotacoes!G1258=conversao_anotacoes!C1254,conversao_anotacoes!C1254,conversao_anotacoes!D1254))</f>
        <v>BOTTIEAU</v>
      </c>
      <c r="K1254" t="str">
        <f t="shared" si="38"/>
        <v>CRUZ</v>
      </c>
      <c r="L1254" t="str">
        <f>UPPER(anotacoes!H1254)</f>
        <v>GRIP TIME</v>
      </c>
      <c r="M1254" t="str">
        <f>IF(OR(L1254="ATTACK",L1254="FINTA"),"&lt;TECNICA&gt;",UPPER(anotacoes!I1254))</f>
        <v>LEFT BACK</v>
      </c>
      <c r="N1254" t="str">
        <f>IF(OR(L1254="ATTACK",L1254="FINTA"),UPPER(anotacoes!I1254),"")</f>
        <v/>
      </c>
      <c r="O1254" s="6" t="str">
        <f>IF(anotacoes!N1254=0,"",anotacoes!N1254)</f>
        <v/>
      </c>
      <c r="P1254" t="str">
        <f>IF(anotacoes!M1254=0,"",UPPER(anotacoes!M1254))</f>
        <v/>
      </c>
      <c r="Q1254" t="str">
        <f t="shared" si="39"/>
        <v>INSERT INTO CONVERSAO_LUTA_ACAO (cd_conversao, id_luta, sequencia, momento_inicio, momento_fim, quem_faz, quem_sofre, acao_tipo, acao, tecnica, direcao, pontuacao) VALUES (1, 21, 24, TRIM(' 00:02:17,152'), TRIM(' 00:02:21,676'), 'BOTTIEAU', 'CRUZ', 'GRIP TIME', 'LEFT BACK', NULL, NULL, NULL)</v>
      </c>
      <c r="R1254" t="s">
        <v>10327</v>
      </c>
    </row>
    <row r="1255" spans="1:18" hidden="1" x14ac:dyDescent="0.25">
      <c r="A1255" s="7">
        <f>anotacoes!D1255</f>
        <v>40780</v>
      </c>
      <c r="B1255" t="str">
        <f>anotacoes!C1255</f>
        <v>WORLD CHAMPIONSHIPS PARIS 2011</v>
      </c>
      <c r="C1255" t="str">
        <f>anotacoes!E1255</f>
        <v>BOTTIEAU</v>
      </c>
      <c r="D1255" t="str">
        <f>anotacoes!F1255</f>
        <v>CRUZ</v>
      </c>
      <c r="E1255" t="s">
        <v>10325</v>
      </c>
      <c r="F1255">
        <f>anotacoes!A1255</f>
        <v>21</v>
      </c>
      <c r="G1255">
        <f>anotacoes!B1255</f>
        <v>25</v>
      </c>
      <c r="H1255" t="str">
        <f>anotacoes!K1255</f>
        <v xml:space="preserve"> 00:02:21,830</v>
      </c>
      <c r="I1255" t="str">
        <f>anotacoes!L1255</f>
        <v xml:space="preserve"> 00:02:28,228</v>
      </c>
      <c r="J1255" t="str">
        <f>IF(L1255="PAUSE",E1255,IF(anotacoes!G1259=conversao_anotacoes!C1255,conversao_anotacoes!C1255,conversao_anotacoes!D1255))</f>
        <v>&lt;ARBITRO_DESCONHECIDO&gt;</v>
      </c>
      <c r="K1255" t="str">
        <f t="shared" si="38"/>
        <v/>
      </c>
      <c r="L1255" t="str">
        <f>UPPER(anotacoes!H1255)</f>
        <v>PAUSE</v>
      </c>
      <c r="M1255" t="str">
        <f>IF(OR(L1255="ATTACK",L1255="FINTA"),"&lt;TECNICA&gt;",UPPER(anotacoes!I1255))</f>
        <v>&lt;NAO_CLASSIFICADO&gt;</v>
      </c>
      <c r="N1255" t="str">
        <f>IF(OR(L1255="ATTACK",L1255="FINTA"),UPPER(anotacoes!I1255),"")</f>
        <v/>
      </c>
      <c r="O1255" s="6" t="str">
        <f>IF(anotacoes!N1255=0,"",anotacoes!N1255)</f>
        <v/>
      </c>
      <c r="P1255" t="str">
        <f>IF(anotacoes!M1255=0,"",UPPER(anotacoes!M1255))</f>
        <v/>
      </c>
      <c r="Q1255" t="str">
        <f t="shared" si="39"/>
        <v>INSERT INTO CONVERSAO_LUTA_ACAO (cd_conversao, id_luta, sequencia, momento_inicio, momento_fim, quem_faz, quem_sofre, acao_tipo, acao, tecnica, direcao, pontuacao) VALUES (1, 21, 25, TRIM(' 00:02:21,830'), TRIM(' 00:02:28,228'), '&lt;ARBITRO_DESCONHECIDO&gt;', '', 'PAUSE', '&lt;NAO_CLASSIFICADO&gt;', NULL, NULL, NULL)</v>
      </c>
      <c r="R1255" t="s">
        <v>10327</v>
      </c>
    </row>
    <row r="1256" spans="1:18" hidden="1" x14ac:dyDescent="0.25">
      <c r="A1256" s="7">
        <f>anotacoes!D1256</f>
        <v>40780</v>
      </c>
      <c r="B1256" t="str">
        <f>anotacoes!C1256</f>
        <v>WORLD CHAMPIONSHIPS PARIS 2011</v>
      </c>
      <c r="C1256" t="str">
        <f>anotacoes!E1256</f>
        <v>BOTTIEAU</v>
      </c>
      <c r="D1256" t="str">
        <f>anotacoes!F1256</f>
        <v>CRUZ</v>
      </c>
      <c r="E1256" t="s">
        <v>10325</v>
      </c>
      <c r="F1256">
        <f>anotacoes!A1256</f>
        <v>21</v>
      </c>
      <c r="G1256">
        <f>anotacoes!B1256</f>
        <v>26</v>
      </c>
      <c r="H1256" t="str">
        <f>anotacoes!K1256</f>
        <v xml:space="preserve"> 00:02:28,413</v>
      </c>
      <c r="I1256" t="str">
        <f>anotacoes!L1256</f>
        <v xml:space="preserve"> 00:02:30,329</v>
      </c>
      <c r="J1256" t="str">
        <f>IF(L1256="PAUSE",E1256,IF(anotacoes!G1260=conversao_anotacoes!C1256,conversao_anotacoes!C1256,conversao_anotacoes!D1256))</f>
        <v>&lt;ARBITRO_DESCONHECIDO&gt;</v>
      </c>
      <c r="K1256" t="str">
        <f t="shared" si="38"/>
        <v/>
      </c>
      <c r="L1256" t="str">
        <f>UPPER(anotacoes!H1256)</f>
        <v>PAUSE</v>
      </c>
      <c r="M1256" t="str">
        <f>IF(OR(L1256="ATTACK",L1256="FINTA"),"&lt;TECNICA&gt;",UPPER(anotacoes!I1256))</f>
        <v>SHIDO OPPONENT WITHOUT SCORE</v>
      </c>
      <c r="N1256" t="str">
        <f>IF(OR(L1256="ATTACK",L1256="FINTA"),UPPER(anotacoes!I1256),"")</f>
        <v/>
      </c>
      <c r="O1256" s="6" t="str">
        <f>IF(anotacoes!N1256=0,"",anotacoes!N1256)</f>
        <v/>
      </c>
      <c r="P1256" t="str">
        <f>IF(anotacoes!M1256=0,"",UPPER(anotacoes!M1256))</f>
        <v/>
      </c>
      <c r="Q1256" t="str">
        <f t="shared" si="39"/>
        <v>INSERT INTO CONVERSAO_LUTA_ACAO (cd_conversao, id_luta, sequencia, momento_inicio, momento_fim, quem_faz, quem_sofre, acao_tipo, acao, tecnica, direcao, pontuacao) VALUES (1, 21, 26, TRIM(' 00:02:28,413'), TRIM(' 00:02:30,329'), '&lt;ARBITRO_DESCONHECIDO&gt;', '', 'PAUSE', 'SHIDO OPPONENT WITHOUT SCORE', NULL, NULL, NULL)</v>
      </c>
      <c r="R1256" t="s">
        <v>10327</v>
      </c>
    </row>
    <row r="1257" spans="1:18" hidden="1" x14ac:dyDescent="0.25">
      <c r="A1257" s="7">
        <f>anotacoes!D1257</f>
        <v>40780</v>
      </c>
      <c r="B1257" t="str">
        <f>anotacoes!C1257</f>
        <v>WORLD CHAMPIONSHIPS PARIS 2011</v>
      </c>
      <c r="C1257" t="str">
        <f>anotacoes!E1257</f>
        <v>BOTTIEAU</v>
      </c>
      <c r="D1257" t="str">
        <f>anotacoes!F1257</f>
        <v>CRUZ</v>
      </c>
      <c r="E1257" t="s">
        <v>10325</v>
      </c>
      <c r="F1257">
        <f>anotacoes!A1257</f>
        <v>21</v>
      </c>
      <c r="G1257">
        <f>anotacoes!B1257</f>
        <v>27</v>
      </c>
      <c r="H1257" t="str">
        <f>anotacoes!K1257</f>
        <v xml:space="preserve"> 00:02:30,499</v>
      </c>
      <c r="I1257" t="str">
        <f>anotacoes!L1257</f>
        <v xml:space="preserve"> 00:02:33,594</v>
      </c>
      <c r="J1257" t="str">
        <f>IF(L1257="PAUSE",E1257,IF(anotacoes!G1261=conversao_anotacoes!C1257,conversao_anotacoes!C1257,conversao_anotacoes!D1257))</f>
        <v>BOTTIEAU</v>
      </c>
      <c r="K1257" t="str">
        <f t="shared" si="38"/>
        <v>CRUZ</v>
      </c>
      <c r="L1257" t="str">
        <f>UPPER(anotacoes!H1257)</f>
        <v>DISPLACEMENT</v>
      </c>
      <c r="M1257" t="str">
        <f>IF(OR(L1257="ATTACK",L1257="FINTA"),"&lt;TECNICA&gt;",UPPER(anotacoes!I1257))</f>
        <v>2-3 STEP HESITANT RIGHT</v>
      </c>
      <c r="N1257" t="str">
        <f>IF(OR(L1257="ATTACK",L1257="FINTA"),UPPER(anotacoes!I1257),"")</f>
        <v/>
      </c>
      <c r="O1257" s="6" t="str">
        <f>IF(anotacoes!N1257=0,"",anotacoes!N1257)</f>
        <v/>
      </c>
      <c r="P1257" t="str">
        <f>IF(anotacoes!M1257=0,"",UPPER(anotacoes!M1257))</f>
        <v/>
      </c>
      <c r="Q1257" t="str">
        <f t="shared" si="39"/>
        <v>INSERT INTO CONVERSAO_LUTA_ACAO (cd_conversao, id_luta, sequencia, momento_inicio, momento_fim, quem_faz, quem_sofre, acao_tipo, acao, tecnica, direcao, pontuacao) VALUES (1, 21, 27, TRIM(' 00:02:30,499'), TRIM(' 00:02:33,594'), 'BOTTIEAU', 'CRUZ', 'DISPLACEMENT', '2-3 STEP HESITANT RIGHT', NULL, NULL, NULL)</v>
      </c>
      <c r="R1257" t="s">
        <v>10327</v>
      </c>
    </row>
    <row r="1258" spans="1:18" hidden="1" x14ac:dyDescent="0.25">
      <c r="A1258" s="7">
        <f>anotacoes!D1258</f>
        <v>40780</v>
      </c>
      <c r="B1258" t="str">
        <f>anotacoes!C1258</f>
        <v>WORLD CHAMPIONSHIPS PARIS 2011</v>
      </c>
      <c r="C1258" t="str">
        <f>anotacoes!E1258</f>
        <v>BOTTIEAU</v>
      </c>
      <c r="D1258" t="str">
        <f>anotacoes!F1258</f>
        <v>CRUZ</v>
      </c>
      <c r="E1258" t="s">
        <v>10325</v>
      </c>
      <c r="F1258">
        <f>anotacoes!A1258</f>
        <v>21</v>
      </c>
      <c r="G1258">
        <f>anotacoes!B1258</f>
        <v>28</v>
      </c>
      <c r="H1258" t="str">
        <f>anotacoes!K1258</f>
        <v xml:space="preserve"> 00:02:33,594</v>
      </c>
      <c r="I1258" t="str">
        <f>anotacoes!L1258</f>
        <v xml:space="preserve"> 00:02:38,337</v>
      </c>
      <c r="J1258" t="str">
        <f>IF(L1258="PAUSE",E1258,IF(anotacoes!G1262=conversao_anotacoes!C1258,conversao_anotacoes!C1258,conversao_anotacoes!D1258))</f>
        <v>BOTTIEAU</v>
      </c>
      <c r="K1258" t="str">
        <f t="shared" si="38"/>
        <v>CRUZ</v>
      </c>
      <c r="L1258" t="str">
        <f>UPPER(anotacoes!H1258)</f>
        <v>DISPLACEMENT</v>
      </c>
      <c r="M1258" t="str">
        <f>IF(OR(L1258="ATTACK",L1258="FINTA"),"&lt;TECNICA&gt;",UPPER(anotacoes!I1258))</f>
        <v>TRY TO GRIP WITH CONTACT</v>
      </c>
      <c r="N1258" t="str">
        <f>IF(OR(L1258="ATTACK",L1258="FINTA"),UPPER(anotacoes!I1258),"")</f>
        <v/>
      </c>
      <c r="O1258" s="6" t="str">
        <f>IF(anotacoes!N1258=0,"",anotacoes!N1258)</f>
        <v/>
      </c>
      <c r="P1258" t="str">
        <f>IF(anotacoes!M1258=0,"",UPPER(anotacoes!M1258))</f>
        <v/>
      </c>
      <c r="Q1258" t="str">
        <f t="shared" si="39"/>
        <v>INSERT INTO CONVERSAO_LUTA_ACAO (cd_conversao, id_luta, sequencia, momento_inicio, momento_fim, quem_faz, quem_sofre, acao_tipo, acao, tecnica, direcao, pontuacao) VALUES (1, 21, 28, TRIM(' 00:02:33,594'), TRIM(' 00:02:38,337'), 'BOTTIEAU', 'CRUZ', 'DISPLACEMENT', 'TRY TO GRIP WITH CONTACT', NULL, NULL, NULL)</v>
      </c>
      <c r="R1258" t="s">
        <v>10327</v>
      </c>
    </row>
    <row r="1259" spans="1:18" hidden="1" x14ac:dyDescent="0.25">
      <c r="A1259" s="7">
        <f>anotacoes!D1259</f>
        <v>40780</v>
      </c>
      <c r="B1259" t="str">
        <f>anotacoes!C1259</f>
        <v>WORLD CHAMPIONSHIPS PARIS 2011</v>
      </c>
      <c r="C1259" t="str">
        <f>anotacoes!E1259</f>
        <v>BOTTIEAU</v>
      </c>
      <c r="D1259" t="str">
        <f>anotacoes!F1259</f>
        <v>CRUZ</v>
      </c>
      <c r="E1259" t="s">
        <v>10325</v>
      </c>
      <c r="F1259">
        <f>anotacoes!A1259</f>
        <v>21</v>
      </c>
      <c r="G1259">
        <f>anotacoes!B1259</f>
        <v>29</v>
      </c>
      <c r="H1259" t="str">
        <f>anotacoes!K1259</f>
        <v xml:space="preserve"> 00:02:38,337</v>
      </c>
      <c r="I1259" t="str">
        <f>anotacoes!L1259</f>
        <v xml:space="preserve"> 00:03:26,133</v>
      </c>
      <c r="J1259" t="str">
        <f>IF(L1259="PAUSE",E1259,IF(anotacoes!G1263=conversao_anotacoes!C1259,conversao_anotacoes!C1259,conversao_anotacoes!D1259))</f>
        <v>BOTTIEAU</v>
      </c>
      <c r="K1259" t="str">
        <f t="shared" si="38"/>
        <v>CRUZ</v>
      </c>
      <c r="L1259" t="str">
        <f>UPPER(anotacoes!H1259)</f>
        <v>GRIP TIME</v>
      </c>
      <c r="M1259" t="str">
        <f>IF(OR(L1259="ATTACK",L1259="FINTA"),"&lt;TECNICA&gt;",UPPER(anotacoes!I1259))</f>
        <v>RIGHT SLEEVE</v>
      </c>
      <c r="N1259" t="str">
        <f>IF(OR(L1259="ATTACK",L1259="FINTA"),UPPER(anotacoes!I1259),"")</f>
        <v/>
      </c>
      <c r="O1259" s="6" t="str">
        <f>IF(anotacoes!N1259=0,"",anotacoes!N1259)</f>
        <v/>
      </c>
      <c r="P1259" t="str">
        <f>IF(anotacoes!M1259=0,"",UPPER(anotacoes!M1259))</f>
        <v/>
      </c>
      <c r="Q1259" t="str">
        <f t="shared" si="39"/>
        <v>INSERT INTO CONVERSAO_LUTA_ACAO (cd_conversao, id_luta, sequencia, momento_inicio, momento_fim, quem_faz, quem_sofre, acao_tipo, acao, tecnica, direcao, pontuacao) VALUES (1, 21, 29, TRIM(' 00:02:38,337'), TRIM(' 00:03:26,133'), 'BOTTIEAU', 'CRUZ', 'GRIP TIME', 'RIGHT SLEEVE', NULL, NULL, NULL)</v>
      </c>
      <c r="R1259" t="s">
        <v>10327</v>
      </c>
    </row>
    <row r="1260" spans="1:18" hidden="1" x14ac:dyDescent="0.25">
      <c r="A1260" s="7">
        <f>anotacoes!D1260</f>
        <v>40780</v>
      </c>
      <c r="B1260" t="str">
        <f>anotacoes!C1260</f>
        <v>WORLD CHAMPIONSHIPS PARIS 2011</v>
      </c>
      <c r="C1260" t="str">
        <f>anotacoes!E1260</f>
        <v>BOTTIEAU</v>
      </c>
      <c r="D1260" t="str">
        <f>anotacoes!F1260</f>
        <v>CRUZ</v>
      </c>
      <c r="E1260" t="s">
        <v>10325</v>
      </c>
      <c r="F1260">
        <f>anotacoes!A1260</f>
        <v>21</v>
      </c>
      <c r="G1260">
        <f>anotacoes!B1260</f>
        <v>30</v>
      </c>
      <c r="H1260" t="str">
        <f>anotacoes!K1260</f>
        <v xml:space="preserve"> 00:03:26,133</v>
      </c>
      <c r="I1260" t="str">
        <f>anotacoes!L1260</f>
        <v xml:space="preserve"> 00:03:33,147</v>
      </c>
      <c r="J1260" t="str">
        <f>IF(L1260="PAUSE",E1260,IF(anotacoes!G1264=conversao_anotacoes!C1260,conversao_anotacoes!C1260,conversao_anotacoes!D1260))</f>
        <v>BOTTIEAU</v>
      </c>
      <c r="K1260" t="str">
        <f t="shared" si="38"/>
        <v>CRUZ</v>
      </c>
      <c r="L1260" t="str">
        <f>UPPER(anotacoes!H1260)</f>
        <v>GRIP TIME</v>
      </c>
      <c r="M1260" t="str">
        <f>IF(OR(L1260="ATTACK",L1260="FINTA"),"&lt;TECNICA&gt;",UPPER(anotacoes!I1260))</f>
        <v>LEFT COLLAR RIGHT SLEEVE</v>
      </c>
      <c r="N1260" t="str">
        <f>IF(OR(L1260="ATTACK",L1260="FINTA"),UPPER(anotacoes!I1260),"")</f>
        <v/>
      </c>
      <c r="O1260" s="6" t="str">
        <f>IF(anotacoes!N1260=0,"",anotacoes!N1260)</f>
        <v/>
      </c>
      <c r="P1260" t="str">
        <f>IF(anotacoes!M1260=0,"",UPPER(anotacoes!M1260))</f>
        <v/>
      </c>
      <c r="Q1260" t="str">
        <f t="shared" si="39"/>
        <v>INSERT INTO CONVERSAO_LUTA_ACAO (cd_conversao, id_luta, sequencia, momento_inicio, momento_fim, quem_faz, quem_sofre, acao_tipo, acao, tecnica, direcao, pontuacao) VALUES (1, 21, 30, TRIM(' 00:03:26,133'), TRIM(' 00:03:33,147'), 'BOTTIEAU', 'CRUZ', 'GRIP TIME', 'LEFT COLLAR RIGHT SLEEVE', NULL, NULL, NULL)</v>
      </c>
      <c r="R1260" t="s">
        <v>10327</v>
      </c>
    </row>
    <row r="1261" spans="1:18" hidden="1" x14ac:dyDescent="0.25">
      <c r="A1261" s="7">
        <f>anotacoes!D1261</f>
        <v>40780</v>
      </c>
      <c r="B1261" t="str">
        <f>anotacoes!C1261</f>
        <v>WORLD CHAMPIONSHIPS PARIS 2011</v>
      </c>
      <c r="C1261" t="str">
        <f>anotacoes!E1261</f>
        <v>BOTTIEAU</v>
      </c>
      <c r="D1261" t="str">
        <f>anotacoes!F1261</f>
        <v>CRUZ</v>
      </c>
      <c r="E1261" t="s">
        <v>10325</v>
      </c>
      <c r="F1261">
        <f>anotacoes!A1261</f>
        <v>21</v>
      </c>
      <c r="G1261">
        <f>anotacoes!B1261</f>
        <v>31</v>
      </c>
      <c r="H1261" t="str">
        <f>anotacoes!K1261</f>
        <v xml:space="preserve"> 00:03:33,147</v>
      </c>
      <c r="I1261" t="str">
        <f>anotacoes!L1261</f>
        <v xml:space="preserve"> 00:03:33,950</v>
      </c>
      <c r="J1261" t="str">
        <f>IF(L1261="PAUSE",E1261,IF(anotacoes!G1265=conversao_anotacoes!C1261,conversao_anotacoes!C1261,conversao_anotacoes!D1261))</f>
        <v>BOTTIEAU</v>
      </c>
      <c r="K1261" t="str">
        <f t="shared" si="38"/>
        <v>CRUZ</v>
      </c>
      <c r="L1261" t="str">
        <f>UPPER(anotacoes!H1261)</f>
        <v>DEFENSE</v>
      </c>
      <c r="M1261" t="str">
        <f>IF(OR(L1261="ATTACK",L1261="FINTA"),"&lt;TECNICA&gt;",UPPER(anotacoes!I1261))</f>
        <v>TAE-SABAKI LEFT INCLINED</v>
      </c>
      <c r="N1261" t="str">
        <f>IF(OR(L1261="ATTACK",L1261="FINTA"),UPPER(anotacoes!I1261),"")</f>
        <v/>
      </c>
      <c r="O1261" s="6" t="str">
        <f>IF(anotacoes!N1261=0,"",anotacoes!N1261)</f>
        <v/>
      </c>
      <c r="P1261" t="str">
        <f>IF(anotacoes!M1261=0,"",UPPER(anotacoes!M1261))</f>
        <v/>
      </c>
      <c r="Q1261" t="str">
        <f t="shared" si="39"/>
        <v>INSERT INTO CONVERSAO_LUTA_ACAO (cd_conversao, id_luta, sequencia, momento_inicio, momento_fim, quem_faz, quem_sofre, acao_tipo, acao, tecnica, direcao, pontuacao) VALUES (1, 21, 31, TRIM(' 00:03:33,147'), TRIM(' 00:03:33,950'), 'BOTTIEAU', 'CRUZ', 'DEFENSE', 'TAE-SABAKI LEFT INCLINED', NULL, NULL, NULL)</v>
      </c>
      <c r="R1261" t="s">
        <v>10327</v>
      </c>
    </row>
    <row r="1262" spans="1:18" hidden="1" x14ac:dyDescent="0.25">
      <c r="A1262" s="7">
        <f>anotacoes!D1262</f>
        <v>40780</v>
      </c>
      <c r="B1262" t="str">
        <f>anotacoes!C1262</f>
        <v>WORLD CHAMPIONSHIPS PARIS 2011</v>
      </c>
      <c r="C1262" t="str">
        <f>anotacoes!E1262</f>
        <v>BOTTIEAU</v>
      </c>
      <c r="D1262" t="str">
        <f>anotacoes!F1262</f>
        <v>CRUZ</v>
      </c>
      <c r="E1262" t="s">
        <v>10325</v>
      </c>
      <c r="F1262">
        <f>anotacoes!A1262</f>
        <v>21</v>
      </c>
      <c r="G1262">
        <f>anotacoes!B1262</f>
        <v>32</v>
      </c>
      <c r="H1262" t="str">
        <f>anotacoes!K1262</f>
        <v xml:space="preserve"> 00:03:33,950</v>
      </c>
      <c r="I1262" t="str">
        <f>anotacoes!L1262</f>
        <v xml:space="preserve"> 00:03:34,426</v>
      </c>
      <c r="J1262" t="str">
        <f>IF(L1262="PAUSE",E1262,IF(anotacoes!G1266=conversao_anotacoes!C1262,conversao_anotacoes!C1262,conversao_anotacoes!D1262))</f>
        <v>BOTTIEAU</v>
      </c>
      <c r="K1262" t="str">
        <f t="shared" si="38"/>
        <v>CRUZ</v>
      </c>
      <c r="L1262" t="str">
        <f>UPPER(anotacoes!H1262)</f>
        <v>ATTACK</v>
      </c>
      <c r="M1262" t="str">
        <f>IF(OR(L1262="ATTACK",L1262="FINTA"),"&lt;TECNICA&gt;",UPPER(anotacoes!I1262))</f>
        <v>&lt;TECNICA&gt;</v>
      </c>
      <c r="N1262" t="str">
        <f>IF(OR(L1262="ATTACK",L1262="FINTA"),UPPER(anotacoes!I1262),"")</f>
        <v>KOUCHI GARI</v>
      </c>
      <c r="O1262" s="6">
        <f>IF(anotacoes!N1262=0,"",anotacoes!N1262)</f>
        <v>7</v>
      </c>
      <c r="P1262" t="str">
        <f>IF(anotacoes!M1262=0,"",UPPER(anotacoes!M1262))</f>
        <v/>
      </c>
      <c r="Q1262" t="str">
        <f t="shared" si="39"/>
        <v>INSERT INTO CONVERSAO_LUTA_ACAO (cd_conversao, id_luta, sequencia, momento_inicio, momento_fim, quem_faz, quem_sofre, acao_tipo, acao, tecnica, direcao, pontuacao) VALUES (1, 21, 32, TRIM(' 00:03:33,950'), TRIM(' 00:03:34,426'), 'BOTTIEAU', 'CRUZ', 'ATTACK', '&lt;TECNICA&gt;', 'KOUCHI GARI', 7, NULL)</v>
      </c>
      <c r="R1262" t="s">
        <v>10327</v>
      </c>
    </row>
    <row r="1263" spans="1:18" hidden="1" x14ac:dyDescent="0.25">
      <c r="A1263" s="7">
        <f>anotacoes!D1263</f>
        <v>40780</v>
      </c>
      <c r="B1263" t="str">
        <f>anotacoes!C1263</f>
        <v>WORLD CHAMPIONSHIPS PARIS 2011</v>
      </c>
      <c r="C1263" t="str">
        <f>anotacoes!E1263</f>
        <v>BOTTIEAU</v>
      </c>
      <c r="D1263" t="str">
        <f>anotacoes!F1263</f>
        <v>CRUZ</v>
      </c>
      <c r="E1263" t="s">
        <v>10325</v>
      </c>
      <c r="F1263">
        <f>anotacoes!A1263</f>
        <v>21</v>
      </c>
      <c r="G1263">
        <f>anotacoes!B1263</f>
        <v>33</v>
      </c>
      <c r="H1263" t="str">
        <f>anotacoes!K1263</f>
        <v xml:space="preserve"> 00:03:34,426</v>
      </c>
      <c r="I1263" t="str">
        <f>anotacoes!L1263</f>
        <v xml:space="preserve"> 00:03:36,271</v>
      </c>
      <c r="J1263" t="str">
        <f>IF(L1263="PAUSE",E1263,IF(anotacoes!G1267=conversao_anotacoes!C1263,conversao_anotacoes!C1263,conversao_anotacoes!D1263))</f>
        <v>BOTTIEAU</v>
      </c>
      <c r="K1263" t="str">
        <f t="shared" si="38"/>
        <v>CRUZ</v>
      </c>
      <c r="L1263" t="str">
        <f>UPPER(anotacoes!H1263)</f>
        <v>GRIP TIME</v>
      </c>
      <c r="M1263" t="str">
        <f>IF(OR(L1263="ATTACK",L1263="FINTA"),"&lt;TECNICA&gt;",UPPER(anotacoes!I1263))</f>
        <v>LEFT COLLAR RIGHT SLEEVE</v>
      </c>
      <c r="N1263" t="str">
        <f>IF(OR(L1263="ATTACK",L1263="FINTA"),UPPER(anotacoes!I1263),"")</f>
        <v/>
      </c>
      <c r="O1263" s="6" t="str">
        <f>IF(anotacoes!N1263=0,"",anotacoes!N1263)</f>
        <v/>
      </c>
      <c r="P1263" t="str">
        <f>IF(anotacoes!M1263=0,"",UPPER(anotacoes!M1263))</f>
        <v/>
      </c>
      <c r="Q1263" t="str">
        <f t="shared" si="39"/>
        <v>INSERT INTO CONVERSAO_LUTA_ACAO (cd_conversao, id_luta, sequencia, momento_inicio, momento_fim, quem_faz, quem_sofre, acao_tipo, acao, tecnica, direcao, pontuacao) VALUES (1, 21, 33, TRIM(' 00:03:34,426'), TRIM(' 00:03:36,271'), 'BOTTIEAU', 'CRUZ', 'GRIP TIME', 'LEFT COLLAR RIGHT SLEEVE', NULL, NULL, NULL)</v>
      </c>
      <c r="R1263" t="s">
        <v>10327</v>
      </c>
    </row>
    <row r="1264" spans="1:18" hidden="1" x14ac:dyDescent="0.25">
      <c r="A1264" s="7">
        <f>anotacoes!D1264</f>
        <v>40780</v>
      </c>
      <c r="B1264" t="str">
        <f>anotacoes!C1264</f>
        <v>WORLD CHAMPIONSHIPS PARIS 2011</v>
      </c>
      <c r="C1264" t="str">
        <f>anotacoes!E1264</f>
        <v>BOTTIEAU</v>
      </c>
      <c r="D1264" t="str">
        <f>anotacoes!F1264</f>
        <v>CRUZ</v>
      </c>
      <c r="E1264" t="s">
        <v>10325</v>
      </c>
      <c r="F1264">
        <f>anotacoes!A1264</f>
        <v>21</v>
      </c>
      <c r="G1264">
        <f>anotacoes!B1264</f>
        <v>34</v>
      </c>
      <c r="H1264" t="str">
        <f>anotacoes!K1264</f>
        <v xml:space="preserve"> 00:03:36,442</v>
      </c>
      <c r="I1264" t="str">
        <f>anotacoes!L1264</f>
        <v xml:space="preserve"> 00:03:44,663</v>
      </c>
      <c r="J1264" t="str">
        <f>IF(L1264="PAUSE",E1264,IF(anotacoes!G1268=conversao_anotacoes!C1264,conversao_anotacoes!C1264,conversao_anotacoes!D1264))</f>
        <v>&lt;ARBITRO_DESCONHECIDO&gt;</v>
      </c>
      <c r="K1264" t="str">
        <f t="shared" si="38"/>
        <v/>
      </c>
      <c r="L1264" t="str">
        <f>UPPER(anotacoes!H1264)</f>
        <v>PAUSE</v>
      </c>
      <c r="M1264" t="str">
        <f>IF(OR(L1264="ATTACK",L1264="FINTA"),"&lt;TECNICA&gt;",UPPER(anotacoes!I1264))</f>
        <v>&lt;NAO_CLASSIFICADO&gt;</v>
      </c>
      <c r="N1264" t="str">
        <f>IF(OR(L1264="ATTACK",L1264="FINTA"),UPPER(anotacoes!I1264),"")</f>
        <v/>
      </c>
      <c r="O1264" s="6" t="str">
        <f>IF(anotacoes!N1264=0,"",anotacoes!N1264)</f>
        <v/>
      </c>
      <c r="P1264" t="str">
        <f>IF(anotacoes!M1264=0,"",UPPER(anotacoes!M1264))</f>
        <v/>
      </c>
      <c r="Q1264" t="str">
        <f t="shared" si="39"/>
        <v>INSERT INTO CONVERSAO_LUTA_ACAO (cd_conversao, id_luta, sequencia, momento_inicio, momento_fim, quem_faz, quem_sofre, acao_tipo, acao, tecnica, direcao, pontuacao) VALUES (1, 21, 34, TRIM(' 00:03:36,442'), TRIM(' 00:03:44,663'), '&lt;ARBITRO_DESCONHECIDO&gt;', '', 'PAUSE', '&lt;NAO_CLASSIFICADO&gt;', NULL, NULL, NULL)</v>
      </c>
      <c r="R1264" t="s">
        <v>10327</v>
      </c>
    </row>
    <row r="1265" spans="1:18" hidden="1" x14ac:dyDescent="0.25">
      <c r="A1265" s="7">
        <f>anotacoes!D1265</f>
        <v>40780</v>
      </c>
      <c r="B1265" t="str">
        <f>anotacoes!C1265</f>
        <v>WORLD CHAMPIONSHIPS PARIS 2011</v>
      </c>
      <c r="C1265" t="str">
        <f>anotacoes!E1265</f>
        <v>BOTTIEAU</v>
      </c>
      <c r="D1265" t="str">
        <f>anotacoes!F1265</f>
        <v>CRUZ</v>
      </c>
      <c r="E1265" t="s">
        <v>10325</v>
      </c>
      <c r="F1265">
        <f>anotacoes!A1265</f>
        <v>21</v>
      </c>
      <c r="G1265">
        <f>anotacoes!B1265</f>
        <v>35</v>
      </c>
      <c r="H1265" t="str">
        <f>anotacoes!K1265</f>
        <v xml:space="preserve"> 00:03:44,851</v>
      </c>
      <c r="I1265" t="str">
        <f>anotacoes!L1265</f>
        <v xml:space="preserve"> 00:03:50,147</v>
      </c>
      <c r="J1265" t="str">
        <f>IF(L1265="PAUSE",E1265,IF(anotacoes!G1269=conversao_anotacoes!C1265,conversao_anotacoes!C1265,conversao_anotacoes!D1265))</f>
        <v>BOTTIEAU</v>
      </c>
      <c r="K1265" t="str">
        <f t="shared" si="38"/>
        <v>CRUZ</v>
      </c>
      <c r="L1265" t="str">
        <f>UPPER(anotacoes!H1265)</f>
        <v>DISPLACEMENT</v>
      </c>
      <c r="M1265" t="str">
        <f>IF(OR(L1265="ATTACK",L1265="FINTA"),"&lt;TECNICA&gt;",UPPER(anotacoes!I1265))</f>
        <v>2-3 STEP HESITANT RIGHT</v>
      </c>
      <c r="N1265" t="str">
        <f>IF(OR(L1265="ATTACK",L1265="FINTA"),UPPER(anotacoes!I1265),"")</f>
        <v/>
      </c>
      <c r="O1265" s="6" t="str">
        <f>IF(anotacoes!N1265=0,"",anotacoes!N1265)</f>
        <v/>
      </c>
      <c r="P1265" t="str">
        <f>IF(anotacoes!M1265=0,"",UPPER(anotacoes!M1265))</f>
        <v/>
      </c>
      <c r="Q1265" t="str">
        <f t="shared" si="39"/>
        <v>INSERT INTO CONVERSAO_LUTA_ACAO (cd_conversao, id_luta, sequencia, momento_inicio, momento_fim, quem_faz, quem_sofre, acao_tipo, acao, tecnica, direcao, pontuacao) VALUES (1, 21, 35, TRIM(' 00:03:44,851'), TRIM(' 00:03:50,147'), 'BOTTIEAU', 'CRUZ', 'DISPLACEMENT', '2-3 STEP HESITANT RIGHT', NULL, NULL, NULL)</v>
      </c>
      <c r="R1265" t="s">
        <v>10327</v>
      </c>
    </row>
    <row r="1266" spans="1:18" hidden="1" x14ac:dyDescent="0.25">
      <c r="A1266" s="7">
        <f>anotacoes!D1266</f>
        <v>40780</v>
      </c>
      <c r="B1266" t="str">
        <f>anotacoes!C1266</f>
        <v>WORLD CHAMPIONSHIPS PARIS 2011</v>
      </c>
      <c r="C1266" t="str">
        <f>anotacoes!E1266</f>
        <v>BOTTIEAU</v>
      </c>
      <c r="D1266" t="str">
        <f>anotacoes!F1266</f>
        <v>CRUZ</v>
      </c>
      <c r="E1266" t="s">
        <v>10325</v>
      </c>
      <c r="F1266">
        <f>anotacoes!A1266</f>
        <v>21</v>
      </c>
      <c r="G1266">
        <f>anotacoes!B1266</f>
        <v>36</v>
      </c>
      <c r="H1266" t="str">
        <f>anotacoes!K1266</f>
        <v xml:space="preserve"> 00:03:50,147</v>
      </c>
      <c r="I1266" t="str">
        <f>anotacoes!L1266</f>
        <v xml:space="preserve"> 00:03:56,251</v>
      </c>
      <c r="J1266" t="str">
        <f>IF(L1266="PAUSE",E1266,IF(anotacoes!G1270=conversao_anotacoes!C1266,conversao_anotacoes!C1266,conversao_anotacoes!D1266))</f>
        <v>BOTTIEAU</v>
      </c>
      <c r="K1266" t="str">
        <f t="shared" si="38"/>
        <v>CRUZ</v>
      </c>
      <c r="L1266" t="str">
        <f>UPPER(anotacoes!H1266)</f>
        <v>GRIP TIME</v>
      </c>
      <c r="M1266" t="str">
        <f>IF(OR(L1266="ATTACK",L1266="FINTA"),"&lt;TECNICA&gt;",UPPER(anotacoes!I1266))</f>
        <v>LEFT COLLAR</v>
      </c>
      <c r="N1266" t="str">
        <f>IF(OR(L1266="ATTACK",L1266="FINTA"),UPPER(anotacoes!I1266),"")</f>
        <v/>
      </c>
      <c r="O1266" s="6" t="str">
        <f>IF(anotacoes!N1266=0,"",anotacoes!N1266)</f>
        <v/>
      </c>
      <c r="P1266" t="str">
        <f>IF(anotacoes!M1266=0,"",UPPER(anotacoes!M1266))</f>
        <v/>
      </c>
      <c r="Q1266" t="str">
        <f t="shared" si="39"/>
        <v>INSERT INTO CONVERSAO_LUTA_ACAO (cd_conversao, id_luta, sequencia, momento_inicio, momento_fim, quem_faz, quem_sofre, acao_tipo, acao, tecnica, direcao, pontuacao) VALUES (1, 21, 36, TRIM(' 00:03:50,147'), TRIM(' 00:03:56,251'), 'BOTTIEAU', 'CRUZ', 'GRIP TIME', 'LEFT COLLAR', NULL, NULL, NULL)</v>
      </c>
      <c r="R1266" t="s">
        <v>10327</v>
      </c>
    </row>
    <row r="1267" spans="1:18" hidden="1" x14ac:dyDescent="0.25">
      <c r="A1267" s="7">
        <f>anotacoes!D1267</f>
        <v>40780</v>
      </c>
      <c r="B1267" t="str">
        <f>anotacoes!C1267</f>
        <v>WORLD CHAMPIONSHIPS PARIS 2011</v>
      </c>
      <c r="C1267" t="str">
        <f>anotacoes!E1267</f>
        <v>BOTTIEAU</v>
      </c>
      <c r="D1267" t="str">
        <f>anotacoes!F1267</f>
        <v>CRUZ</v>
      </c>
      <c r="E1267" t="s">
        <v>10325</v>
      </c>
      <c r="F1267">
        <f>anotacoes!A1267</f>
        <v>21</v>
      </c>
      <c r="G1267">
        <f>anotacoes!B1267</f>
        <v>37</v>
      </c>
      <c r="H1267" t="str">
        <f>anotacoes!K1267</f>
        <v xml:space="preserve"> 00:03:56,251</v>
      </c>
      <c r="I1267" t="str">
        <f>anotacoes!L1267</f>
        <v xml:space="preserve"> 00:03:57,571</v>
      </c>
      <c r="J1267" t="str">
        <f>IF(L1267="PAUSE",E1267,IF(anotacoes!G1271=conversao_anotacoes!C1267,conversao_anotacoes!C1267,conversao_anotacoes!D1267))</f>
        <v>BOTTIEAU</v>
      </c>
      <c r="K1267" t="str">
        <f t="shared" si="38"/>
        <v>CRUZ</v>
      </c>
      <c r="L1267" t="str">
        <f>UPPER(anotacoes!H1267)</f>
        <v>GRIP TIME</v>
      </c>
      <c r="M1267" t="str">
        <f>IF(OR(L1267="ATTACK",L1267="FINTA"),"&lt;TECNICA&gt;",UPPER(anotacoes!I1267))</f>
        <v>LEFT SLEEVE</v>
      </c>
      <c r="N1267" t="str">
        <f>IF(OR(L1267="ATTACK",L1267="FINTA"),UPPER(anotacoes!I1267),"")</f>
        <v/>
      </c>
      <c r="O1267" s="6" t="str">
        <f>IF(anotacoes!N1267=0,"",anotacoes!N1267)</f>
        <v/>
      </c>
      <c r="P1267" t="str">
        <f>IF(anotacoes!M1267=0,"",UPPER(anotacoes!M1267))</f>
        <v/>
      </c>
      <c r="Q1267" t="str">
        <f t="shared" si="39"/>
        <v>INSERT INTO CONVERSAO_LUTA_ACAO (cd_conversao, id_luta, sequencia, momento_inicio, momento_fim, quem_faz, quem_sofre, acao_tipo, acao, tecnica, direcao, pontuacao) VALUES (1, 21, 37, TRIM(' 00:03:56,251'), TRIM(' 00:03:57,571'), 'BOTTIEAU', 'CRUZ', 'GRIP TIME', 'LEFT SLEEVE', NULL, NULL, NULL)</v>
      </c>
      <c r="R1267" t="s">
        <v>10327</v>
      </c>
    </row>
    <row r="1268" spans="1:18" hidden="1" x14ac:dyDescent="0.25">
      <c r="A1268" s="7">
        <f>anotacoes!D1268</f>
        <v>40780</v>
      </c>
      <c r="B1268" t="str">
        <f>anotacoes!C1268</f>
        <v>WORLD CHAMPIONSHIPS PARIS 2011</v>
      </c>
      <c r="C1268" t="str">
        <f>anotacoes!E1268</f>
        <v>BOTTIEAU</v>
      </c>
      <c r="D1268" t="str">
        <f>anotacoes!F1268</f>
        <v>CRUZ</v>
      </c>
      <c r="E1268" t="s">
        <v>10325</v>
      </c>
      <c r="F1268">
        <f>anotacoes!A1268</f>
        <v>21</v>
      </c>
      <c r="G1268">
        <f>anotacoes!B1268</f>
        <v>38</v>
      </c>
      <c r="H1268" t="str">
        <f>anotacoes!K1268</f>
        <v xml:space="preserve"> 00:03:57,571</v>
      </c>
      <c r="I1268" t="str">
        <f>anotacoes!L1268</f>
        <v xml:space="preserve"> 00:03:58,524</v>
      </c>
      <c r="J1268" t="str">
        <f>IF(L1268="PAUSE",E1268,IF(anotacoes!G1272=conversao_anotacoes!C1268,conversao_anotacoes!C1268,conversao_anotacoes!D1268))</f>
        <v>BOTTIEAU</v>
      </c>
      <c r="K1268" t="str">
        <f t="shared" si="38"/>
        <v>CRUZ</v>
      </c>
      <c r="L1268" t="str">
        <f>UPPER(anotacoes!H1268)</f>
        <v>DEFENSE</v>
      </c>
      <c r="M1268" t="str">
        <f>IF(OR(L1268="ATTACK",L1268="FINTA"),"&lt;TECNICA&gt;",UPPER(anotacoes!I1268))</f>
        <v>TAE-SABAKI LEFT INCLINED</v>
      </c>
      <c r="N1268" t="str">
        <f>IF(OR(L1268="ATTACK",L1268="FINTA"),UPPER(anotacoes!I1268),"")</f>
        <v/>
      </c>
      <c r="O1268" s="6" t="str">
        <f>IF(anotacoes!N1268=0,"",anotacoes!N1268)</f>
        <v/>
      </c>
      <c r="P1268" t="str">
        <f>IF(anotacoes!M1268=0,"",UPPER(anotacoes!M1268))</f>
        <v/>
      </c>
      <c r="Q1268" t="str">
        <f t="shared" si="39"/>
        <v>INSERT INTO CONVERSAO_LUTA_ACAO (cd_conversao, id_luta, sequencia, momento_inicio, momento_fim, quem_faz, quem_sofre, acao_tipo, acao, tecnica, direcao, pontuacao) VALUES (1, 21, 38, TRIM(' 00:03:57,571'), TRIM(' 00:03:58,524'), 'BOTTIEAU', 'CRUZ', 'DEFENSE', 'TAE-SABAKI LEFT INCLINED', NULL, NULL, NULL)</v>
      </c>
      <c r="R1268" t="s">
        <v>10327</v>
      </c>
    </row>
    <row r="1269" spans="1:18" hidden="1" x14ac:dyDescent="0.25">
      <c r="A1269" s="7">
        <f>anotacoes!D1269</f>
        <v>40780</v>
      </c>
      <c r="B1269" t="str">
        <f>anotacoes!C1269</f>
        <v>WORLD CHAMPIONSHIPS PARIS 2011</v>
      </c>
      <c r="C1269" t="str">
        <f>anotacoes!E1269</f>
        <v>BOTTIEAU</v>
      </c>
      <c r="D1269" t="str">
        <f>anotacoes!F1269</f>
        <v>CRUZ</v>
      </c>
      <c r="E1269" t="s">
        <v>10325</v>
      </c>
      <c r="F1269">
        <f>anotacoes!A1269</f>
        <v>21</v>
      </c>
      <c r="G1269">
        <f>anotacoes!B1269</f>
        <v>39</v>
      </c>
      <c r="H1269" t="str">
        <f>anotacoes!K1269</f>
        <v xml:space="preserve"> 00:03:58,679</v>
      </c>
      <c r="I1269" t="str">
        <f>anotacoes!L1269</f>
        <v xml:space="preserve"> 00:04:08,429</v>
      </c>
      <c r="J1269" t="str">
        <f>IF(L1269="PAUSE",E1269,IF(anotacoes!G1273=conversao_anotacoes!C1269,conversao_anotacoes!C1269,conversao_anotacoes!D1269))</f>
        <v>BOTTIEAU</v>
      </c>
      <c r="K1269" t="str">
        <f t="shared" si="38"/>
        <v>CRUZ</v>
      </c>
      <c r="L1269" t="str">
        <f>UPPER(anotacoes!H1269)</f>
        <v>GROUNDWORK COMBAT</v>
      </c>
      <c r="M1269" t="str">
        <f>IF(OR(L1269="ATTACK",L1269="FINTA"),"&lt;TECNICA&gt;",UPPER(anotacoes!I1269))</f>
        <v>TRYING TO ATTACK</v>
      </c>
      <c r="N1269" t="str">
        <f>IF(OR(L1269="ATTACK",L1269="FINTA"),UPPER(anotacoes!I1269),"")</f>
        <v/>
      </c>
      <c r="O1269" s="6" t="str">
        <f>IF(anotacoes!N1269=0,"",anotacoes!N1269)</f>
        <v/>
      </c>
      <c r="P1269" t="str">
        <f>IF(anotacoes!M1269=0,"",UPPER(anotacoes!M1269))</f>
        <v/>
      </c>
      <c r="Q1269" t="str">
        <f t="shared" si="39"/>
        <v>INSERT INTO CONVERSAO_LUTA_ACAO (cd_conversao, id_luta, sequencia, momento_inicio, momento_fim, quem_faz, quem_sofre, acao_tipo, acao, tecnica, direcao, pontuacao) VALUES (1, 21, 39, TRIM(' 00:03:58,679'), TRIM(' 00:04:08,429'), 'BOTTIEAU', 'CRUZ', 'GROUNDWORK COMBAT', 'TRYING TO ATTACK', NULL, NULL, NULL)</v>
      </c>
      <c r="R1269" t="s">
        <v>10327</v>
      </c>
    </row>
    <row r="1270" spans="1:18" hidden="1" x14ac:dyDescent="0.25">
      <c r="A1270" s="7">
        <f>anotacoes!D1270</f>
        <v>40780</v>
      </c>
      <c r="B1270" t="str">
        <f>anotacoes!C1270</f>
        <v>WORLD CHAMPIONSHIPS PARIS 2011</v>
      </c>
      <c r="C1270" t="str">
        <f>anotacoes!E1270</f>
        <v>BOTTIEAU</v>
      </c>
      <c r="D1270" t="str">
        <f>anotacoes!F1270</f>
        <v>CRUZ</v>
      </c>
      <c r="E1270" t="s">
        <v>10325</v>
      </c>
      <c r="F1270">
        <f>anotacoes!A1270</f>
        <v>21</v>
      </c>
      <c r="G1270">
        <f>anotacoes!B1270</f>
        <v>40</v>
      </c>
      <c r="H1270" t="str">
        <f>anotacoes!K1270</f>
        <v xml:space="preserve"> 00:04:08,614</v>
      </c>
      <c r="I1270" t="str">
        <f>anotacoes!L1270</f>
        <v xml:space="preserve"> 00:04:15,227</v>
      </c>
      <c r="J1270" t="str">
        <f>IF(L1270="PAUSE",E1270,IF(anotacoes!G1274=conversao_anotacoes!C1270,conversao_anotacoes!C1270,conversao_anotacoes!D1270))</f>
        <v>&lt;ARBITRO_DESCONHECIDO&gt;</v>
      </c>
      <c r="K1270" t="str">
        <f t="shared" si="38"/>
        <v/>
      </c>
      <c r="L1270" t="str">
        <f>UPPER(anotacoes!H1270)</f>
        <v>PAUSE</v>
      </c>
      <c r="M1270" t="str">
        <f>IF(OR(L1270="ATTACK",L1270="FINTA"),"&lt;TECNICA&gt;",UPPER(anotacoes!I1270))</f>
        <v>&lt;NAO_CLASSIFICADO&gt;</v>
      </c>
      <c r="N1270" t="str">
        <f>IF(OR(L1270="ATTACK",L1270="FINTA"),UPPER(anotacoes!I1270),"")</f>
        <v/>
      </c>
      <c r="O1270" s="6" t="str">
        <f>IF(anotacoes!N1270=0,"",anotacoes!N1270)</f>
        <v/>
      </c>
      <c r="P1270" t="str">
        <f>IF(anotacoes!M1270=0,"",UPPER(anotacoes!M1270))</f>
        <v/>
      </c>
      <c r="Q1270" t="str">
        <f t="shared" si="39"/>
        <v>INSERT INTO CONVERSAO_LUTA_ACAO (cd_conversao, id_luta, sequencia, momento_inicio, momento_fim, quem_faz, quem_sofre, acao_tipo, acao, tecnica, direcao, pontuacao) VALUES (1, 21, 40, TRIM(' 00:04:08,614'), TRIM(' 00:04:15,227'), '&lt;ARBITRO_DESCONHECIDO&gt;', '', 'PAUSE', '&lt;NAO_CLASSIFICADO&gt;', NULL, NULL, NULL)</v>
      </c>
      <c r="R1270" t="s">
        <v>10327</v>
      </c>
    </row>
    <row r="1271" spans="1:18" hidden="1" x14ac:dyDescent="0.25">
      <c r="A1271" s="7">
        <f>anotacoes!D1271</f>
        <v>40780</v>
      </c>
      <c r="B1271" t="str">
        <f>anotacoes!C1271</f>
        <v>WORLD CHAMPIONSHIPS PARIS 2011</v>
      </c>
      <c r="C1271" t="str">
        <f>anotacoes!E1271</f>
        <v>BOTTIEAU</v>
      </c>
      <c r="D1271" t="str">
        <f>anotacoes!F1271</f>
        <v>CRUZ</v>
      </c>
      <c r="E1271" t="s">
        <v>10325</v>
      </c>
      <c r="F1271">
        <f>anotacoes!A1271</f>
        <v>21</v>
      </c>
      <c r="G1271">
        <f>anotacoes!B1271</f>
        <v>41</v>
      </c>
      <c r="H1271" t="str">
        <f>anotacoes!K1271</f>
        <v xml:space="preserve"> 00:04:15,227</v>
      </c>
      <c r="I1271" t="str">
        <f>anotacoes!L1271</f>
        <v xml:space="preserve"> 00:04:18,456</v>
      </c>
      <c r="J1271" t="str">
        <f>IF(L1271="PAUSE",E1271,IF(anotacoes!G1275=conversao_anotacoes!C1271,conversao_anotacoes!C1271,conversao_anotacoes!D1271))</f>
        <v>BOTTIEAU</v>
      </c>
      <c r="K1271" t="str">
        <f t="shared" si="38"/>
        <v>CRUZ</v>
      </c>
      <c r="L1271" t="str">
        <f>UPPER(anotacoes!H1271)</f>
        <v>DISPLACEMENT</v>
      </c>
      <c r="M1271" t="str">
        <f>IF(OR(L1271="ATTACK",L1271="FINTA"),"&lt;TECNICA&gt;",UPPER(anotacoes!I1271))</f>
        <v>2-3 STEP HESITANT RIGHT</v>
      </c>
      <c r="N1271" t="str">
        <f>IF(OR(L1271="ATTACK",L1271="FINTA"),UPPER(anotacoes!I1271),"")</f>
        <v/>
      </c>
      <c r="O1271" s="6" t="str">
        <f>IF(anotacoes!N1271=0,"",anotacoes!N1271)</f>
        <v/>
      </c>
      <c r="P1271" t="str">
        <f>IF(anotacoes!M1271=0,"",UPPER(anotacoes!M1271))</f>
        <v/>
      </c>
      <c r="Q1271" t="str">
        <f t="shared" si="39"/>
        <v>INSERT INTO CONVERSAO_LUTA_ACAO (cd_conversao, id_luta, sequencia, momento_inicio, momento_fim, quem_faz, quem_sofre, acao_tipo, acao, tecnica, direcao, pontuacao) VALUES (1, 21, 41, TRIM(' 00:04:15,227'), TRIM(' 00:04:18,456'), 'BOTTIEAU', 'CRUZ', 'DISPLACEMENT', '2-3 STEP HESITANT RIGHT', NULL, NULL, NULL)</v>
      </c>
      <c r="R1271" t="s">
        <v>10327</v>
      </c>
    </row>
    <row r="1272" spans="1:18" hidden="1" x14ac:dyDescent="0.25">
      <c r="A1272" s="7">
        <f>anotacoes!D1272</f>
        <v>40780</v>
      </c>
      <c r="B1272" t="str">
        <f>anotacoes!C1272</f>
        <v>WORLD CHAMPIONSHIPS PARIS 2011</v>
      </c>
      <c r="C1272" t="str">
        <f>anotacoes!E1272</f>
        <v>BOTTIEAU</v>
      </c>
      <c r="D1272" t="str">
        <f>anotacoes!F1272</f>
        <v>CRUZ</v>
      </c>
      <c r="E1272" t="s">
        <v>10325</v>
      </c>
      <c r="F1272">
        <f>anotacoes!A1272</f>
        <v>21</v>
      </c>
      <c r="G1272">
        <f>anotacoes!B1272</f>
        <v>42</v>
      </c>
      <c r="H1272" t="str">
        <f>anotacoes!K1272</f>
        <v xml:space="preserve"> 00:04:18,456</v>
      </c>
      <c r="I1272" t="str">
        <f>anotacoes!L1272</f>
        <v xml:space="preserve"> 00:04:18,456</v>
      </c>
      <c r="J1272" t="str">
        <f>IF(L1272="PAUSE",E1272,IF(anotacoes!G1276=conversao_anotacoes!C1272,conversao_anotacoes!C1272,conversao_anotacoes!D1272))</f>
        <v>BOTTIEAU</v>
      </c>
      <c r="K1272" t="str">
        <f t="shared" si="38"/>
        <v>CRUZ</v>
      </c>
      <c r="L1272" t="str">
        <f>UPPER(anotacoes!H1272)</f>
        <v>GRIP TIME</v>
      </c>
      <c r="M1272" t="str">
        <f>IF(OR(L1272="ATTACK",L1272="FINTA"),"&lt;TECNICA&gt;",UPPER(anotacoes!I1272))</f>
        <v>LEFT COLLAR</v>
      </c>
      <c r="N1272" t="str">
        <f>IF(OR(L1272="ATTACK",L1272="FINTA"),UPPER(anotacoes!I1272),"")</f>
        <v/>
      </c>
      <c r="O1272" s="6" t="str">
        <f>IF(anotacoes!N1272=0,"",anotacoes!N1272)</f>
        <v/>
      </c>
      <c r="P1272" t="str">
        <f>IF(anotacoes!M1272=0,"",UPPER(anotacoes!M1272))</f>
        <v/>
      </c>
      <c r="Q1272" t="str">
        <f t="shared" si="39"/>
        <v>INSERT INTO CONVERSAO_LUTA_ACAO (cd_conversao, id_luta, sequencia, momento_inicio, momento_fim, quem_faz, quem_sofre, acao_tipo, acao, tecnica, direcao, pontuacao) VALUES (1, 21, 42, TRIM(' 00:04:18,456'), TRIM(' 00:04:18,456'), 'BOTTIEAU', 'CRUZ', 'GRIP TIME', 'LEFT COLLAR', NULL, NULL, NULL)</v>
      </c>
      <c r="R1272" t="s">
        <v>10327</v>
      </c>
    </row>
    <row r="1273" spans="1:18" hidden="1" x14ac:dyDescent="0.25">
      <c r="A1273" s="7">
        <f>anotacoes!D1273</f>
        <v>40780</v>
      </c>
      <c r="B1273" t="str">
        <f>anotacoes!C1273</f>
        <v>WORLD CHAMPIONSHIPS PARIS 2011</v>
      </c>
      <c r="C1273" t="str">
        <f>anotacoes!E1273</f>
        <v>BOTTIEAU</v>
      </c>
      <c r="D1273" t="str">
        <f>anotacoes!F1273</f>
        <v>CRUZ</v>
      </c>
      <c r="E1273" t="s">
        <v>10325</v>
      </c>
      <c r="F1273">
        <f>anotacoes!A1273</f>
        <v>21</v>
      </c>
      <c r="G1273">
        <f>anotacoes!B1273</f>
        <v>43</v>
      </c>
      <c r="H1273" t="str">
        <f>anotacoes!K1273</f>
        <v xml:space="preserve"> 00:04:18,456</v>
      </c>
      <c r="I1273" t="str">
        <f>anotacoes!L1273</f>
        <v xml:space="preserve"> 00:04:19,273</v>
      </c>
      <c r="J1273" t="str">
        <f>IF(L1273="PAUSE",E1273,IF(anotacoes!G1277=conversao_anotacoes!C1273,conversao_anotacoes!C1273,conversao_anotacoes!D1273))</f>
        <v>BOTTIEAU</v>
      </c>
      <c r="K1273" t="str">
        <f t="shared" si="38"/>
        <v>CRUZ</v>
      </c>
      <c r="L1273" t="str">
        <f>UPPER(anotacoes!H1273)</f>
        <v>ATTACK</v>
      </c>
      <c r="M1273" t="str">
        <f>IF(OR(L1273="ATTACK",L1273="FINTA"),"&lt;TECNICA&gt;",UPPER(anotacoes!I1273))</f>
        <v>&lt;TECNICA&gt;</v>
      </c>
      <c r="N1273" t="str">
        <f>IF(OR(L1273="ATTACK",L1273="FINTA"),UPPER(anotacoes!I1273),"")</f>
        <v>DEASHI HARAI</v>
      </c>
      <c r="O1273" s="6">
        <f>IF(anotacoes!N1273=0,"",anotacoes!N1273)</f>
        <v>3</v>
      </c>
      <c r="P1273" t="str">
        <f>IF(anotacoes!M1273=0,"",UPPER(anotacoes!M1273))</f>
        <v/>
      </c>
      <c r="Q1273" t="str">
        <f t="shared" si="39"/>
        <v>INSERT INTO CONVERSAO_LUTA_ACAO (cd_conversao, id_luta, sequencia, momento_inicio, momento_fim, quem_faz, quem_sofre, acao_tipo, acao, tecnica, direcao, pontuacao) VALUES (1, 21, 43, TRIM(' 00:04:18,456'), TRIM(' 00:04:19,273'), 'BOTTIEAU', 'CRUZ', 'ATTACK', '&lt;TECNICA&gt;', 'DEASHI HARAI', 3, NULL)</v>
      </c>
      <c r="R1273" t="s">
        <v>10327</v>
      </c>
    </row>
    <row r="1274" spans="1:18" hidden="1" x14ac:dyDescent="0.25">
      <c r="A1274" s="7">
        <f>anotacoes!D1274</f>
        <v>40780</v>
      </c>
      <c r="B1274" t="str">
        <f>anotacoes!C1274</f>
        <v>WORLD CHAMPIONSHIPS PARIS 2011</v>
      </c>
      <c r="C1274" t="str">
        <f>anotacoes!E1274</f>
        <v>BOTTIEAU</v>
      </c>
      <c r="D1274" t="str">
        <f>anotacoes!F1274</f>
        <v>CRUZ</v>
      </c>
      <c r="E1274" t="s">
        <v>10325</v>
      </c>
      <c r="F1274">
        <f>anotacoes!A1274</f>
        <v>21</v>
      </c>
      <c r="G1274">
        <f>anotacoes!B1274</f>
        <v>44</v>
      </c>
      <c r="H1274" t="str">
        <f>anotacoes!K1274</f>
        <v xml:space="preserve"> 00:04:19,273</v>
      </c>
      <c r="I1274" t="str">
        <f>anotacoes!L1274</f>
        <v xml:space="preserve"> 00:05:01,114</v>
      </c>
      <c r="J1274" t="str">
        <f>IF(L1274="PAUSE",E1274,IF(anotacoes!G1278=conversao_anotacoes!C1274,conversao_anotacoes!C1274,conversao_anotacoes!D1274))</f>
        <v>BOTTIEAU</v>
      </c>
      <c r="K1274" t="str">
        <f t="shared" si="38"/>
        <v>CRUZ</v>
      </c>
      <c r="L1274" t="str">
        <f>UPPER(anotacoes!H1274)</f>
        <v>GRIP TIME</v>
      </c>
      <c r="M1274" t="str">
        <f>IF(OR(L1274="ATTACK",L1274="FINTA"),"&lt;TECNICA&gt;",UPPER(anotacoes!I1274))</f>
        <v>LEFT COLLAR</v>
      </c>
      <c r="N1274" t="str">
        <f>IF(OR(L1274="ATTACK",L1274="FINTA"),UPPER(anotacoes!I1274),"")</f>
        <v/>
      </c>
      <c r="O1274" s="6" t="str">
        <f>IF(anotacoes!N1274=0,"",anotacoes!N1274)</f>
        <v/>
      </c>
      <c r="P1274" t="str">
        <f>IF(anotacoes!M1274=0,"",UPPER(anotacoes!M1274))</f>
        <v/>
      </c>
      <c r="Q1274" t="str">
        <f t="shared" si="39"/>
        <v>INSERT INTO CONVERSAO_LUTA_ACAO (cd_conversao, id_luta, sequencia, momento_inicio, momento_fim, quem_faz, quem_sofre, acao_tipo, acao, tecnica, direcao, pontuacao) VALUES (1, 21, 44, TRIM(' 00:04:19,273'), TRIM(' 00:05:01,114'), 'BOTTIEAU', 'CRUZ', 'GRIP TIME', 'LEFT COLLAR', NULL, NULL, NULL)</v>
      </c>
      <c r="R1274" t="s">
        <v>10327</v>
      </c>
    </row>
    <row r="1275" spans="1:18" hidden="1" x14ac:dyDescent="0.25">
      <c r="A1275" s="7">
        <f>anotacoes!D1275</f>
        <v>40780</v>
      </c>
      <c r="B1275" t="str">
        <f>anotacoes!C1275</f>
        <v>WORLD CHAMPIONSHIPS PARIS 2011</v>
      </c>
      <c r="C1275" t="str">
        <f>anotacoes!E1275</f>
        <v>BOTTIEAU</v>
      </c>
      <c r="D1275" t="str">
        <f>anotacoes!F1275</f>
        <v>CRUZ</v>
      </c>
      <c r="E1275" t="s">
        <v>10325</v>
      </c>
      <c r="F1275">
        <f>anotacoes!A1275</f>
        <v>21</v>
      </c>
      <c r="G1275">
        <f>anotacoes!B1275</f>
        <v>45</v>
      </c>
      <c r="H1275" t="str">
        <f>anotacoes!K1275</f>
        <v xml:space="preserve"> 00:05:01,114</v>
      </c>
      <c r="I1275" t="str">
        <f>anotacoes!L1275</f>
        <v xml:space="preserve"> 00:05:03,915</v>
      </c>
      <c r="J1275" t="str">
        <f>IF(L1275="PAUSE",E1275,IF(anotacoes!G1279=conversao_anotacoes!C1275,conversao_anotacoes!C1275,conversao_anotacoes!D1275))</f>
        <v>BOTTIEAU</v>
      </c>
      <c r="K1275" t="str">
        <f t="shared" si="38"/>
        <v>CRUZ</v>
      </c>
      <c r="L1275" t="str">
        <f>UPPER(anotacoes!H1275)</f>
        <v>GRIP TIME</v>
      </c>
      <c r="M1275" t="str">
        <f>IF(OR(L1275="ATTACK",L1275="FINTA"),"&lt;TECNICA&gt;",UPPER(anotacoes!I1275))</f>
        <v>LEFT COLLAR RIGHT SLEEVE</v>
      </c>
      <c r="N1275" t="str">
        <f>IF(OR(L1275="ATTACK",L1275="FINTA"),UPPER(anotacoes!I1275),"")</f>
        <v/>
      </c>
      <c r="O1275" s="6" t="str">
        <f>IF(anotacoes!N1275=0,"",anotacoes!N1275)</f>
        <v/>
      </c>
      <c r="P1275" t="str">
        <f>IF(anotacoes!M1275=0,"",UPPER(anotacoes!M1275))</f>
        <v/>
      </c>
      <c r="Q1275" t="str">
        <f t="shared" si="39"/>
        <v>INSERT INTO CONVERSAO_LUTA_ACAO (cd_conversao, id_luta, sequencia, momento_inicio, momento_fim, quem_faz, quem_sofre, acao_tipo, acao, tecnica, direcao, pontuacao) VALUES (1, 21, 45, TRIM(' 00:05:01,114'), TRIM(' 00:05:03,915'), 'BOTTIEAU', 'CRUZ', 'GRIP TIME', 'LEFT COLLAR RIGHT SLEEVE', NULL, NULL, NULL)</v>
      </c>
      <c r="R1275" t="s">
        <v>10327</v>
      </c>
    </row>
    <row r="1276" spans="1:18" hidden="1" x14ac:dyDescent="0.25">
      <c r="A1276" s="7">
        <f>anotacoes!D1276</f>
        <v>40780</v>
      </c>
      <c r="B1276" t="str">
        <f>anotacoes!C1276</f>
        <v>WORLD CHAMPIONSHIPS PARIS 2011</v>
      </c>
      <c r="C1276" t="str">
        <f>anotacoes!E1276</f>
        <v>BOTTIEAU</v>
      </c>
      <c r="D1276" t="str">
        <f>anotacoes!F1276</f>
        <v>CRUZ</v>
      </c>
      <c r="E1276" t="s">
        <v>10325</v>
      </c>
      <c r="F1276">
        <f>anotacoes!A1276</f>
        <v>21</v>
      </c>
      <c r="G1276">
        <f>anotacoes!B1276</f>
        <v>46</v>
      </c>
      <c r="H1276" t="str">
        <f>anotacoes!K1276</f>
        <v xml:space="preserve"> 00:05:03,915</v>
      </c>
      <c r="I1276" t="str">
        <f>anotacoes!L1276</f>
        <v xml:space="preserve"> 00:05:05,482</v>
      </c>
      <c r="J1276" t="str">
        <f>IF(L1276="PAUSE",E1276,IF(anotacoes!G1280=conversao_anotacoes!C1276,conversao_anotacoes!C1276,conversao_anotacoes!D1276))</f>
        <v>BOTTIEAU</v>
      </c>
      <c r="K1276" t="str">
        <f t="shared" si="38"/>
        <v>CRUZ</v>
      </c>
      <c r="L1276" t="str">
        <f>UPPER(anotacoes!H1276)</f>
        <v>GRIP TIME</v>
      </c>
      <c r="M1276" t="str">
        <f>IF(OR(L1276="ATTACK",L1276="FINTA"),"&lt;TECNICA&gt;",UPPER(anotacoes!I1276))</f>
        <v>LEFT BACK RIGHT SLEEVE</v>
      </c>
      <c r="N1276" t="str">
        <f>IF(OR(L1276="ATTACK",L1276="FINTA"),UPPER(anotacoes!I1276),"")</f>
        <v/>
      </c>
      <c r="O1276" s="6" t="str">
        <f>IF(anotacoes!N1276=0,"",anotacoes!N1276)</f>
        <v/>
      </c>
      <c r="P1276" t="str">
        <f>IF(anotacoes!M1276=0,"",UPPER(anotacoes!M1276))</f>
        <v/>
      </c>
      <c r="Q1276" t="str">
        <f t="shared" si="39"/>
        <v>INSERT INTO CONVERSAO_LUTA_ACAO (cd_conversao, id_luta, sequencia, momento_inicio, momento_fim, quem_faz, quem_sofre, acao_tipo, acao, tecnica, direcao, pontuacao) VALUES (1, 21, 46, TRIM(' 00:05:03,915'), TRIM(' 00:05:05,482'), 'BOTTIEAU', 'CRUZ', 'GRIP TIME', 'LEFT BACK RIGHT SLEEVE', NULL, NULL, NULL)</v>
      </c>
      <c r="R1276" t="s">
        <v>10327</v>
      </c>
    </row>
    <row r="1277" spans="1:18" hidden="1" x14ac:dyDescent="0.25">
      <c r="A1277" s="7">
        <f>anotacoes!D1277</f>
        <v>40780</v>
      </c>
      <c r="B1277" t="str">
        <f>anotacoes!C1277</f>
        <v>WORLD CHAMPIONSHIPS PARIS 2011</v>
      </c>
      <c r="C1277" t="str">
        <f>anotacoes!E1277</f>
        <v>BOTTIEAU</v>
      </c>
      <c r="D1277" t="str">
        <f>anotacoes!F1277</f>
        <v>CRUZ</v>
      </c>
      <c r="E1277" t="s">
        <v>10325</v>
      </c>
      <c r="F1277">
        <f>anotacoes!A1277</f>
        <v>21</v>
      </c>
      <c r="G1277">
        <f>anotacoes!B1277</f>
        <v>47</v>
      </c>
      <c r="H1277" t="str">
        <f>anotacoes!K1277</f>
        <v xml:space="preserve"> 00:05:05,638</v>
      </c>
      <c r="I1277" t="str">
        <f>anotacoes!L1277</f>
        <v xml:space="preserve"> 00:05:07,855</v>
      </c>
      <c r="J1277" t="str">
        <f>IF(L1277="PAUSE",E1277,IF(anotacoes!G1281=conversao_anotacoes!C1277,conversao_anotacoes!C1277,conversao_anotacoes!D1277))</f>
        <v>BOTTIEAU</v>
      </c>
      <c r="K1277" t="str">
        <f t="shared" si="38"/>
        <v>CRUZ</v>
      </c>
      <c r="L1277" t="str">
        <f>UPPER(anotacoes!H1277)</f>
        <v>TRANSITION</v>
      </c>
      <c r="M1277" t="str">
        <f>IF(OR(L1277="ATTACK",L1277="FINTA"),"&lt;TECNICA&gt;",UPPER(anotacoes!I1277))</f>
        <v>WITHOUT ATTACK</v>
      </c>
      <c r="N1277" t="str">
        <f>IF(OR(L1277="ATTACK",L1277="FINTA"),UPPER(anotacoes!I1277),"")</f>
        <v/>
      </c>
      <c r="O1277" s="6" t="str">
        <f>IF(anotacoes!N1277=0,"",anotacoes!N1277)</f>
        <v/>
      </c>
      <c r="P1277" t="str">
        <f>IF(anotacoes!M1277=0,"",UPPER(anotacoes!M1277))</f>
        <v/>
      </c>
      <c r="Q1277" t="str">
        <f t="shared" si="39"/>
        <v>INSERT INTO CONVERSAO_LUTA_ACAO (cd_conversao, id_luta, sequencia, momento_inicio, momento_fim, quem_faz, quem_sofre, acao_tipo, acao, tecnica, direcao, pontuacao) VALUES (1, 21, 47, TRIM(' 00:05:05,638'), TRIM(' 00:05:07,855'), 'BOTTIEAU', 'CRUZ', 'TRANSITION', 'WITHOUT ATTACK', NULL, NULL, NULL)</v>
      </c>
      <c r="R1277" t="s">
        <v>10327</v>
      </c>
    </row>
    <row r="1278" spans="1:18" hidden="1" x14ac:dyDescent="0.25">
      <c r="A1278" s="7">
        <f>anotacoes!D1278</f>
        <v>40780</v>
      </c>
      <c r="B1278" t="str">
        <f>anotacoes!C1278</f>
        <v>WORLD CHAMPIONSHIPS PARIS 2011</v>
      </c>
      <c r="C1278" t="str">
        <f>anotacoes!E1278</f>
        <v>BOTTIEAU</v>
      </c>
      <c r="D1278" t="str">
        <f>anotacoes!F1278</f>
        <v>CRUZ</v>
      </c>
      <c r="E1278" t="s">
        <v>10325</v>
      </c>
      <c r="F1278">
        <f>anotacoes!A1278</f>
        <v>21</v>
      </c>
      <c r="G1278">
        <f>anotacoes!B1278</f>
        <v>48</v>
      </c>
      <c r="H1278" t="str">
        <f>anotacoes!K1278</f>
        <v xml:space="preserve"> 00:05:08,042</v>
      </c>
      <c r="I1278" t="str">
        <f>anotacoes!L1278</f>
        <v xml:space="preserve"> 00:05:14,329</v>
      </c>
      <c r="J1278" t="str">
        <f>IF(L1278="PAUSE",E1278,IF(anotacoes!G1282=conversao_anotacoes!C1278,conversao_anotacoes!C1278,conversao_anotacoes!D1278))</f>
        <v>&lt;ARBITRO_DESCONHECIDO&gt;</v>
      </c>
      <c r="K1278" t="str">
        <f t="shared" si="38"/>
        <v/>
      </c>
      <c r="L1278" t="str">
        <f>UPPER(anotacoes!H1278)</f>
        <v>PAUSE</v>
      </c>
      <c r="M1278" t="str">
        <f>IF(OR(L1278="ATTACK",L1278="FINTA"),"&lt;TECNICA&gt;",UPPER(anotacoes!I1278))</f>
        <v>&lt;NAO_CLASSIFICADO&gt;</v>
      </c>
      <c r="N1278" t="str">
        <f>IF(OR(L1278="ATTACK",L1278="FINTA"),UPPER(anotacoes!I1278),"")</f>
        <v/>
      </c>
      <c r="O1278" s="6" t="str">
        <f>IF(anotacoes!N1278=0,"",anotacoes!N1278)</f>
        <v/>
      </c>
      <c r="P1278" t="str">
        <f>IF(anotacoes!M1278=0,"",UPPER(anotacoes!M1278))</f>
        <v/>
      </c>
      <c r="Q1278" t="str">
        <f t="shared" si="39"/>
        <v>INSERT INTO CONVERSAO_LUTA_ACAO (cd_conversao, id_luta, sequencia, momento_inicio, momento_fim, quem_faz, quem_sofre, acao_tipo, acao, tecnica, direcao, pontuacao) VALUES (1, 21, 48, TRIM(' 00:05:08,042'), TRIM(' 00:05:14,329'), '&lt;ARBITRO_DESCONHECIDO&gt;', '', 'PAUSE', '&lt;NAO_CLASSIFICADO&gt;', NULL, NULL, NULL)</v>
      </c>
      <c r="R1278" t="s">
        <v>10327</v>
      </c>
    </row>
    <row r="1279" spans="1:18" hidden="1" x14ac:dyDescent="0.25">
      <c r="A1279" s="7">
        <f>anotacoes!D1279</f>
        <v>40780</v>
      </c>
      <c r="B1279" t="str">
        <f>anotacoes!C1279</f>
        <v>WORLD CHAMPIONSHIPS PARIS 2011</v>
      </c>
      <c r="C1279" t="str">
        <f>anotacoes!E1279</f>
        <v>BOTTIEAU</v>
      </c>
      <c r="D1279" t="str">
        <f>anotacoes!F1279</f>
        <v>CRUZ</v>
      </c>
      <c r="E1279" t="s">
        <v>10325</v>
      </c>
      <c r="F1279">
        <f>anotacoes!A1279</f>
        <v>21</v>
      </c>
      <c r="G1279">
        <f>anotacoes!B1279</f>
        <v>49</v>
      </c>
      <c r="H1279" t="str">
        <f>anotacoes!K1279</f>
        <v xml:space="preserve"> 00:05:14,517</v>
      </c>
      <c r="I1279" t="str">
        <f>anotacoes!L1279</f>
        <v xml:space="preserve"> 00:05:16,442</v>
      </c>
      <c r="J1279" t="str">
        <f>IF(L1279="PAUSE",E1279,IF(anotacoes!G1283=conversao_anotacoes!C1279,conversao_anotacoes!C1279,conversao_anotacoes!D1279))</f>
        <v>BOTTIEAU</v>
      </c>
      <c r="K1279" t="str">
        <f t="shared" si="38"/>
        <v>CRUZ</v>
      </c>
      <c r="L1279" t="str">
        <f>UPPER(anotacoes!H1279)</f>
        <v>DISPLACEMENT</v>
      </c>
      <c r="M1279" t="str">
        <f>IF(OR(L1279="ATTACK",L1279="FINTA"),"&lt;TECNICA&gt;",UPPER(anotacoes!I1279))</f>
        <v>2-3 STEP HESITANT RIGHT</v>
      </c>
      <c r="N1279" t="str">
        <f>IF(OR(L1279="ATTACK",L1279="FINTA"),UPPER(anotacoes!I1279),"")</f>
        <v/>
      </c>
      <c r="O1279" s="6" t="str">
        <f>IF(anotacoes!N1279=0,"",anotacoes!N1279)</f>
        <v/>
      </c>
      <c r="P1279" t="str">
        <f>IF(anotacoes!M1279=0,"",UPPER(anotacoes!M1279))</f>
        <v/>
      </c>
      <c r="Q1279" t="str">
        <f t="shared" si="39"/>
        <v>INSERT INTO CONVERSAO_LUTA_ACAO (cd_conversao, id_luta, sequencia, momento_inicio, momento_fim, quem_faz, quem_sofre, acao_tipo, acao, tecnica, direcao, pontuacao) VALUES (1, 21, 49, TRIM(' 00:05:14,517'), TRIM(' 00:05:16,442'), 'BOTTIEAU', 'CRUZ', 'DISPLACEMENT', '2-3 STEP HESITANT RIGHT', NULL, NULL, NULL)</v>
      </c>
      <c r="R1279" t="s">
        <v>10327</v>
      </c>
    </row>
    <row r="1280" spans="1:18" hidden="1" x14ac:dyDescent="0.25">
      <c r="A1280" s="7">
        <f>anotacoes!D1280</f>
        <v>40780</v>
      </c>
      <c r="B1280" t="str">
        <f>anotacoes!C1280</f>
        <v>WORLD CHAMPIONSHIPS PARIS 2011</v>
      </c>
      <c r="C1280" t="str">
        <f>anotacoes!E1280</f>
        <v>BOTTIEAU</v>
      </c>
      <c r="D1280" t="str">
        <f>anotacoes!F1280</f>
        <v>CRUZ</v>
      </c>
      <c r="E1280" t="s">
        <v>10325</v>
      </c>
      <c r="F1280">
        <f>anotacoes!A1280</f>
        <v>21</v>
      </c>
      <c r="G1280">
        <f>anotacoes!B1280</f>
        <v>50</v>
      </c>
      <c r="H1280" t="str">
        <f>anotacoes!K1280</f>
        <v xml:space="preserve"> 00:05:16,442</v>
      </c>
      <c r="I1280" t="str">
        <f>anotacoes!L1280</f>
        <v xml:space="preserve"> 00:05:16,790</v>
      </c>
      <c r="J1280" t="str">
        <f>IF(L1280="PAUSE",E1280,IF(anotacoes!G1284=conversao_anotacoes!C1280,conversao_anotacoes!C1280,conversao_anotacoes!D1280))</f>
        <v>BOTTIEAU</v>
      </c>
      <c r="K1280" t="str">
        <f t="shared" si="38"/>
        <v>CRUZ</v>
      </c>
      <c r="L1280" t="str">
        <f>UPPER(anotacoes!H1280)</f>
        <v>DISPLACEMENT</v>
      </c>
      <c r="M1280" t="str">
        <f>IF(OR(L1280="ATTACK",L1280="FINTA"),"&lt;TECNICA&gt;",UPPER(anotacoes!I1280))</f>
        <v>TRY TO GRIP WITH CONTACT</v>
      </c>
      <c r="N1280" t="str">
        <f>IF(OR(L1280="ATTACK",L1280="FINTA"),UPPER(anotacoes!I1280),"")</f>
        <v/>
      </c>
      <c r="O1280" s="6" t="str">
        <f>IF(anotacoes!N1280=0,"",anotacoes!N1280)</f>
        <v/>
      </c>
      <c r="P1280" t="str">
        <f>IF(anotacoes!M1280=0,"",UPPER(anotacoes!M1280))</f>
        <v/>
      </c>
      <c r="Q1280" t="str">
        <f t="shared" si="39"/>
        <v>INSERT INTO CONVERSAO_LUTA_ACAO (cd_conversao, id_luta, sequencia, momento_inicio, momento_fim, quem_faz, quem_sofre, acao_tipo, acao, tecnica, direcao, pontuacao) VALUES (1, 21, 50, TRIM(' 00:05:16,442'), TRIM(' 00:05:16,790'), 'BOTTIEAU', 'CRUZ', 'DISPLACEMENT', 'TRY TO GRIP WITH CONTACT', NULL, NULL, NULL)</v>
      </c>
      <c r="R1280" t="s">
        <v>10327</v>
      </c>
    </row>
    <row r="1281" spans="1:18" hidden="1" x14ac:dyDescent="0.25">
      <c r="A1281" s="7">
        <f>anotacoes!D1281</f>
        <v>40780</v>
      </c>
      <c r="B1281" t="str">
        <f>anotacoes!C1281</f>
        <v>WORLD CHAMPIONSHIPS PARIS 2011</v>
      </c>
      <c r="C1281" t="str">
        <f>anotacoes!E1281</f>
        <v>BOTTIEAU</v>
      </c>
      <c r="D1281" t="str">
        <f>anotacoes!F1281</f>
        <v>CRUZ</v>
      </c>
      <c r="E1281" t="s">
        <v>10325</v>
      </c>
      <c r="F1281">
        <f>anotacoes!A1281</f>
        <v>21</v>
      </c>
      <c r="G1281">
        <f>anotacoes!B1281</f>
        <v>51</v>
      </c>
      <c r="H1281" t="str">
        <f>anotacoes!K1281</f>
        <v xml:space="preserve"> 00:05:16,790</v>
      </c>
      <c r="I1281" t="str">
        <f>anotacoes!L1281</f>
        <v xml:space="preserve"> 00:05:20,523</v>
      </c>
      <c r="J1281" t="str">
        <f>IF(L1281="PAUSE",E1281,IF(anotacoes!G1285=conversao_anotacoes!C1281,conversao_anotacoes!C1281,conversao_anotacoes!D1281))</f>
        <v>BOTTIEAU</v>
      </c>
      <c r="K1281" t="str">
        <f t="shared" si="38"/>
        <v>CRUZ</v>
      </c>
      <c r="L1281" t="str">
        <f>UPPER(anotacoes!H1281)</f>
        <v>GRIP TIME</v>
      </c>
      <c r="M1281" t="str">
        <f>IF(OR(L1281="ATTACK",L1281="FINTA"),"&lt;TECNICA&gt;",UPPER(anotacoes!I1281))</f>
        <v>LEFT COLLAR RIGHT SLEEVE</v>
      </c>
      <c r="N1281" t="str">
        <f>IF(OR(L1281="ATTACK",L1281="FINTA"),UPPER(anotacoes!I1281),"")</f>
        <v/>
      </c>
      <c r="O1281" s="6" t="str">
        <f>IF(anotacoes!N1281=0,"",anotacoes!N1281)</f>
        <v/>
      </c>
      <c r="P1281" t="str">
        <f>IF(anotacoes!M1281=0,"",UPPER(anotacoes!M1281))</f>
        <v/>
      </c>
      <c r="Q1281" t="str">
        <f t="shared" si="39"/>
        <v>INSERT INTO CONVERSAO_LUTA_ACAO (cd_conversao, id_luta, sequencia, momento_inicio, momento_fim, quem_faz, quem_sofre, acao_tipo, acao, tecnica, direcao, pontuacao) VALUES (1, 21, 51, TRIM(' 00:05:16,790'), TRIM(' 00:05:20,523'), 'BOTTIEAU', 'CRUZ', 'GRIP TIME', 'LEFT COLLAR RIGHT SLEEVE', NULL, NULL, NULL)</v>
      </c>
      <c r="R1281" t="s">
        <v>10327</v>
      </c>
    </row>
    <row r="1282" spans="1:18" hidden="1" x14ac:dyDescent="0.25">
      <c r="A1282" s="7">
        <f>anotacoes!D1282</f>
        <v>40780</v>
      </c>
      <c r="B1282" t="str">
        <f>anotacoes!C1282</f>
        <v>WORLD CHAMPIONSHIPS PARIS 2011</v>
      </c>
      <c r="C1282" t="str">
        <f>anotacoes!E1282</f>
        <v>BOTTIEAU</v>
      </c>
      <c r="D1282" t="str">
        <f>anotacoes!F1282</f>
        <v>CRUZ</v>
      </c>
      <c r="E1282" t="s">
        <v>10325</v>
      </c>
      <c r="F1282">
        <f>anotacoes!A1282</f>
        <v>21</v>
      </c>
      <c r="G1282">
        <f>anotacoes!B1282</f>
        <v>52</v>
      </c>
      <c r="H1282" t="str">
        <f>anotacoes!K1282</f>
        <v xml:space="preserve"> 00:05:20,523</v>
      </c>
      <c r="I1282" t="str">
        <f>anotacoes!L1282</f>
        <v xml:space="preserve"> 00:05:22,803</v>
      </c>
      <c r="J1282" t="str">
        <f>IF(L1282="PAUSE",E1282,IF(anotacoes!G1286=conversao_anotacoes!C1282,conversao_anotacoes!C1282,conversao_anotacoes!D1282))</f>
        <v>BOTTIEAU</v>
      </c>
      <c r="K1282" t="str">
        <f t="shared" si="38"/>
        <v>CRUZ</v>
      </c>
      <c r="L1282" t="str">
        <f>UPPER(anotacoes!H1282)</f>
        <v>GRIP TIME</v>
      </c>
      <c r="M1282" t="str">
        <f>IF(OR(L1282="ATTACK",L1282="FINTA"),"&lt;TECNICA&gt;",UPPER(anotacoes!I1282))</f>
        <v>LEFT BACK RIGHT SLEEVE</v>
      </c>
      <c r="N1282" t="str">
        <f>IF(OR(L1282="ATTACK",L1282="FINTA"),UPPER(anotacoes!I1282),"")</f>
        <v/>
      </c>
      <c r="O1282" s="6" t="str">
        <f>IF(anotacoes!N1282=0,"",anotacoes!N1282)</f>
        <v/>
      </c>
      <c r="P1282" t="str">
        <f>IF(anotacoes!M1282=0,"",UPPER(anotacoes!M1282))</f>
        <v/>
      </c>
      <c r="Q1282" t="str">
        <f t="shared" si="39"/>
        <v>INSERT INTO CONVERSAO_LUTA_ACAO (cd_conversao, id_luta, sequencia, momento_inicio, momento_fim, quem_faz, quem_sofre, acao_tipo, acao, tecnica, direcao, pontuacao) VALUES (1, 21, 52, TRIM(' 00:05:20,523'), TRIM(' 00:05:22,803'), 'BOTTIEAU', 'CRUZ', 'GRIP TIME', 'LEFT BACK RIGHT SLEEVE', NULL, NULL, NULL)</v>
      </c>
      <c r="R1282" t="s">
        <v>10327</v>
      </c>
    </row>
    <row r="1283" spans="1:18" hidden="1" x14ac:dyDescent="0.25">
      <c r="A1283" s="7">
        <f>anotacoes!D1283</f>
        <v>40780</v>
      </c>
      <c r="B1283" t="str">
        <f>anotacoes!C1283</f>
        <v>WORLD CHAMPIONSHIPS PARIS 2011</v>
      </c>
      <c r="C1283" t="str">
        <f>anotacoes!E1283</f>
        <v>BOTTIEAU</v>
      </c>
      <c r="D1283" t="str">
        <f>anotacoes!F1283</f>
        <v>CRUZ</v>
      </c>
      <c r="E1283" t="s">
        <v>10325</v>
      </c>
      <c r="F1283">
        <f>anotacoes!A1283</f>
        <v>21</v>
      </c>
      <c r="G1283">
        <f>anotacoes!B1283</f>
        <v>53</v>
      </c>
      <c r="H1283" t="str">
        <f>anotacoes!K1283</f>
        <v xml:space="preserve"> 00:05:22,803</v>
      </c>
      <c r="I1283" t="str">
        <f>anotacoes!L1283</f>
        <v xml:space="preserve"> 00:05:22,803</v>
      </c>
      <c r="J1283" t="str">
        <f>IF(L1283="PAUSE",E1283,IF(anotacoes!G1287=conversao_anotacoes!C1283,conversao_anotacoes!C1283,conversao_anotacoes!D1283))</f>
        <v>BOTTIEAU</v>
      </c>
      <c r="K1283" t="str">
        <f t="shared" ref="K1283:K1346" si="40">IF(J1283=E1283,"",IF(J1283=C1283,D1283,C1283))</f>
        <v>CRUZ</v>
      </c>
      <c r="L1283" t="str">
        <f>UPPER(anotacoes!H1283)</f>
        <v>FINTA</v>
      </c>
      <c r="M1283" t="str">
        <f>IF(OR(L1283="ATTACK",L1283="FINTA"),"&lt;TECNICA&gt;",UPPER(anotacoes!I1283))</f>
        <v>&lt;TECNICA&gt;</v>
      </c>
      <c r="N1283" t="str">
        <f>IF(OR(L1283="ATTACK",L1283="FINTA"),UPPER(anotacoes!I1283),"")</f>
        <v>KOUCHI GARI RIGHT</v>
      </c>
      <c r="O1283" s="6" t="str">
        <f>IF(anotacoes!N1283=0,"",anotacoes!N1283)</f>
        <v/>
      </c>
      <c r="P1283" t="str">
        <f>IF(anotacoes!M1283=0,"",UPPER(anotacoes!M1283))</f>
        <v/>
      </c>
      <c r="Q1283" t="str">
        <f t="shared" ref="Q1283:Q1346" si="41">CONCATENATE("INSERT INTO CONVERSAO_LUTA_ACAO (cd_conversao, id_luta, sequencia, momento_inicio, momento_fim, quem_faz, quem_sofre, acao_tipo, acao, tecnica, direcao, pontuacao) VALUES (1, ",F1283,", ",G1283,", ","TRIM('",H1283,"')",", ","TRIM('",I1283,"')",", ","'",J1283,"'",", ","'",K1283,"'",", ","'",L1283,"'",", ","'",M1283,"'",", ",IF(N1283="","NULL",CONCATENATE("'",N1283,"'")),", ",IF(O1283="","NULL",O1283),", ",IF(P1283="","NULL",CONCATENATE("'",P1283,"'")),")")</f>
        <v>INSERT INTO CONVERSAO_LUTA_ACAO (cd_conversao, id_luta, sequencia, momento_inicio, momento_fim, quem_faz, quem_sofre, acao_tipo, acao, tecnica, direcao, pontuacao) VALUES (1, 21, 53, TRIM(' 00:05:22,803'), TRIM(' 00:05:22,803'), 'BOTTIEAU', 'CRUZ', 'FINTA', '&lt;TECNICA&gt;', 'KOUCHI GARI RIGHT', NULL, NULL)</v>
      </c>
      <c r="R1283" t="s">
        <v>10327</v>
      </c>
    </row>
    <row r="1284" spans="1:18" hidden="1" x14ac:dyDescent="0.25">
      <c r="A1284" s="7">
        <f>anotacoes!D1284</f>
        <v>40780</v>
      </c>
      <c r="B1284" t="str">
        <f>anotacoes!C1284</f>
        <v>WORLD CHAMPIONSHIPS PARIS 2011</v>
      </c>
      <c r="C1284" t="str">
        <f>anotacoes!E1284</f>
        <v>BOTTIEAU</v>
      </c>
      <c r="D1284" t="str">
        <f>anotacoes!F1284</f>
        <v>CRUZ</v>
      </c>
      <c r="E1284" t="s">
        <v>10325</v>
      </c>
      <c r="F1284">
        <f>anotacoes!A1284</f>
        <v>21</v>
      </c>
      <c r="G1284">
        <f>anotacoes!B1284</f>
        <v>54</v>
      </c>
      <c r="H1284" t="str">
        <f>anotacoes!K1284</f>
        <v xml:space="preserve"> 00:05:22,803</v>
      </c>
      <c r="I1284" t="str">
        <f>anotacoes!L1284</f>
        <v xml:space="preserve"> 00:05:25,885</v>
      </c>
      <c r="J1284" t="str">
        <f>IF(L1284="PAUSE",E1284,IF(anotacoes!G1288=conversao_anotacoes!C1284,conversao_anotacoes!C1284,conversao_anotacoes!D1284))</f>
        <v>BOTTIEAU</v>
      </c>
      <c r="K1284" t="str">
        <f t="shared" si="40"/>
        <v>CRUZ</v>
      </c>
      <c r="L1284" t="str">
        <f>UPPER(anotacoes!H1284)</f>
        <v>GRIP TIME</v>
      </c>
      <c r="M1284" t="str">
        <f>IF(OR(L1284="ATTACK",L1284="FINTA"),"&lt;TECNICA&gt;",UPPER(anotacoes!I1284))</f>
        <v>RIGHT SLEEVE</v>
      </c>
      <c r="N1284" t="str">
        <f>IF(OR(L1284="ATTACK",L1284="FINTA"),UPPER(anotacoes!I1284),"")</f>
        <v/>
      </c>
      <c r="O1284" s="6" t="str">
        <f>IF(anotacoes!N1284=0,"",anotacoes!N1284)</f>
        <v/>
      </c>
      <c r="P1284" t="str">
        <f>IF(anotacoes!M1284=0,"",UPPER(anotacoes!M1284))</f>
        <v/>
      </c>
      <c r="Q1284" t="str">
        <f t="shared" si="41"/>
        <v>INSERT INTO CONVERSAO_LUTA_ACAO (cd_conversao, id_luta, sequencia, momento_inicio, momento_fim, quem_faz, quem_sofre, acao_tipo, acao, tecnica, direcao, pontuacao) VALUES (1, 21, 54, TRIM(' 00:05:22,803'), TRIM(' 00:05:25,885'), 'BOTTIEAU', 'CRUZ', 'GRIP TIME', 'RIGHT SLEEVE', NULL, NULL, NULL)</v>
      </c>
      <c r="R1284" t="s">
        <v>10327</v>
      </c>
    </row>
    <row r="1285" spans="1:18" hidden="1" x14ac:dyDescent="0.25">
      <c r="A1285" s="7">
        <f>anotacoes!D1285</f>
        <v>40780</v>
      </c>
      <c r="B1285" t="str">
        <f>anotacoes!C1285</f>
        <v>WORLD CHAMPIONSHIPS PARIS 2011</v>
      </c>
      <c r="C1285" t="str">
        <f>anotacoes!E1285</f>
        <v>BOTTIEAU</v>
      </c>
      <c r="D1285" t="str">
        <f>anotacoes!F1285</f>
        <v>CRUZ</v>
      </c>
      <c r="E1285" t="s">
        <v>10325</v>
      </c>
      <c r="F1285">
        <f>anotacoes!A1285</f>
        <v>21</v>
      </c>
      <c r="G1285">
        <f>anotacoes!B1285</f>
        <v>55</v>
      </c>
      <c r="H1285" t="str">
        <f>anotacoes!K1285</f>
        <v xml:space="preserve"> 00:05:26,041</v>
      </c>
      <c r="I1285" t="str">
        <f>anotacoes!L1285</f>
        <v xml:space="preserve"> 00:05:29,035</v>
      </c>
      <c r="J1285" t="str">
        <f>IF(L1285="PAUSE",E1285,IF(anotacoes!G1289=conversao_anotacoes!C1285,conversao_anotacoes!C1285,conversao_anotacoes!D1285))</f>
        <v>BOTTIEAU</v>
      </c>
      <c r="K1285" t="str">
        <f t="shared" si="40"/>
        <v>CRUZ</v>
      </c>
      <c r="L1285" t="str">
        <f>UPPER(anotacoes!H1285)</f>
        <v>DISPLACEMENT</v>
      </c>
      <c r="M1285" t="str">
        <f>IF(OR(L1285="ATTACK",L1285="FINTA"),"&lt;TECNICA&gt;",UPPER(anotacoes!I1285))</f>
        <v>TRY TO GRIP WITH CONTACT</v>
      </c>
      <c r="N1285" t="str">
        <f>IF(OR(L1285="ATTACK",L1285="FINTA"),UPPER(anotacoes!I1285),"")</f>
        <v/>
      </c>
      <c r="O1285" s="6" t="str">
        <f>IF(anotacoes!N1285=0,"",anotacoes!N1285)</f>
        <v/>
      </c>
      <c r="P1285" t="str">
        <f>IF(anotacoes!M1285=0,"",UPPER(anotacoes!M1285))</f>
        <v/>
      </c>
      <c r="Q1285" t="str">
        <f t="shared" si="41"/>
        <v>INSERT INTO CONVERSAO_LUTA_ACAO (cd_conversao, id_luta, sequencia, momento_inicio, momento_fim, quem_faz, quem_sofre, acao_tipo, acao, tecnica, direcao, pontuacao) VALUES (1, 21, 55, TRIM(' 00:05:26,041'), TRIM(' 00:05:29,035'), 'BOTTIEAU', 'CRUZ', 'DISPLACEMENT', 'TRY TO GRIP WITH CONTACT', NULL, NULL, NULL)</v>
      </c>
      <c r="R1285" t="s">
        <v>10327</v>
      </c>
    </row>
    <row r="1286" spans="1:18" hidden="1" x14ac:dyDescent="0.25">
      <c r="A1286" s="7">
        <f>anotacoes!D1286</f>
        <v>40780</v>
      </c>
      <c r="B1286" t="str">
        <f>anotacoes!C1286</f>
        <v>WORLD CHAMPIONSHIPS PARIS 2011</v>
      </c>
      <c r="C1286" t="str">
        <f>anotacoes!E1286</f>
        <v>BOTTIEAU</v>
      </c>
      <c r="D1286" t="str">
        <f>anotacoes!F1286</f>
        <v>CRUZ</v>
      </c>
      <c r="E1286" t="s">
        <v>10325</v>
      </c>
      <c r="F1286">
        <f>anotacoes!A1286</f>
        <v>21</v>
      </c>
      <c r="G1286">
        <f>anotacoes!B1286</f>
        <v>56</v>
      </c>
      <c r="H1286" t="str">
        <f>anotacoes!K1286</f>
        <v xml:space="preserve"> 00:05:29,035</v>
      </c>
      <c r="I1286" t="str">
        <f>anotacoes!L1286</f>
        <v xml:space="preserve"> 00:05:32,938</v>
      </c>
      <c r="J1286" t="str">
        <f>IF(L1286="PAUSE",E1286,IF(anotacoes!G1290=conversao_anotacoes!C1286,conversao_anotacoes!C1286,conversao_anotacoes!D1286))</f>
        <v>BOTTIEAU</v>
      </c>
      <c r="K1286" t="str">
        <f t="shared" si="40"/>
        <v>CRUZ</v>
      </c>
      <c r="L1286" t="str">
        <f>UPPER(anotacoes!H1286)</f>
        <v>GRIP TIME</v>
      </c>
      <c r="M1286" t="str">
        <f>IF(OR(L1286="ATTACK",L1286="FINTA"),"&lt;TECNICA&gt;",UPPER(anotacoes!I1286))</f>
        <v>LEFT COLLAR</v>
      </c>
      <c r="N1286" t="str">
        <f>IF(OR(L1286="ATTACK",L1286="FINTA"),UPPER(anotacoes!I1286),"")</f>
        <v/>
      </c>
      <c r="O1286" s="6" t="str">
        <f>IF(anotacoes!N1286=0,"",anotacoes!N1286)</f>
        <v/>
      </c>
      <c r="P1286" t="str">
        <f>IF(anotacoes!M1286=0,"",UPPER(anotacoes!M1286))</f>
        <v/>
      </c>
      <c r="Q1286" t="str">
        <f t="shared" si="41"/>
        <v>INSERT INTO CONVERSAO_LUTA_ACAO (cd_conversao, id_luta, sequencia, momento_inicio, momento_fim, quem_faz, quem_sofre, acao_tipo, acao, tecnica, direcao, pontuacao) VALUES (1, 21, 56, TRIM(' 00:05:29,035'), TRIM(' 00:05:32,938'), 'BOTTIEAU', 'CRUZ', 'GRIP TIME', 'LEFT COLLAR', NULL, NULL, NULL)</v>
      </c>
      <c r="R1286" t="s">
        <v>10327</v>
      </c>
    </row>
    <row r="1287" spans="1:18" hidden="1" x14ac:dyDescent="0.25">
      <c r="A1287" s="7">
        <f>anotacoes!D1287</f>
        <v>40780</v>
      </c>
      <c r="B1287" t="str">
        <f>anotacoes!C1287</f>
        <v>WORLD CHAMPIONSHIPS PARIS 2011</v>
      </c>
      <c r="C1287" t="str">
        <f>anotacoes!E1287</f>
        <v>BOTTIEAU</v>
      </c>
      <c r="D1287" t="str">
        <f>anotacoes!F1287</f>
        <v>CRUZ</v>
      </c>
      <c r="E1287" t="s">
        <v>10325</v>
      </c>
      <c r="F1287">
        <f>anotacoes!A1287</f>
        <v>21</v>
      </c>
      <c r="G1287">
        <f>anotacoes!B1287</f>
        <v>57</v>
      </c>
      <c r="H1287" t="str">
        <f>anotacoes!K1287</f>
        <v xml:space="preserve"> 00:05:32,938</v>
      </c>
      <c r="I1287" t="str">
        <f>anotacoes!L1287</f>
        <v xml:space="preserve"> 00:05:35,679</v>
      </c>
      <c r="J1287" t="str">
        <f>IF(L1287="PAUSE",E1287,IF(anotacoes!G1291=conversao_anotacoes!C1287,conversao_anotacoes!C1287,conversao_anotacoes!D1287))</f>
        <v>BOTTIEAU</v>
      </c>
      <c r="K1287" t="str">
        <f t="shared" si="40"/>
        <v>CRUZ</v>
      </c>
      <c r="L1287" t="str">
        <f>UPPER(anotacoes!H1287)</f>
        <v>TRANSITION</v>
      </c>
      <c r="M1287" t="str">
        <f>IF(OR(L1287="ATTACK",L1287="FINTA"),"&lt;TECNICA&gt;",UPPER(anotacoes!I1287))</f>
        <v>WITHOUT ATTACK</v>
      </c>
      <c r="N1287" t="str">
        <f>IF(OR(L1287="ATTACK",L1287="FINTA"),UPPER(anotacoes!I1287),"")</f>
        <v/>
      </c>
      <c r="O1287" s="6" t="str">
        <f>IF(anotacoes!N1287=0,"",anotacoes!N1287)</f>
        <v/>
      </c>
      <c r="P1287" t="str">
        <f>IF(anotacoes!M1287=0,"",UPPER(anotacoes!M1287))</f>
        <v/>
      </c>
      <c r="Q1287" t="str">
        <f t="shared" si="41"/>
        <v>INSERT INTO CONVERSAO_LUTA_ACAO (cd_conversao, id_luta, sequencia, momento_inicio, momento_fim, quem_faz, quem_sofre, acao_tipo, acao, tecnica, direcao, pontuacao) VALUES (1, 21, 57, TRIM(' 00:05:32,938'), TRIM(' 00:05:35,679'), 'BOTTIEAU', 'CRUZ', 'TRANSITION', 'WITHOUT ATTACK', NULL, NULL, NULL)</v>
      </c>
      <c r="R1287" t="s">
        <v>10327</v>
      </c>
    </row>
    <row r="1288" spans="1:18" hidden="1" x14ac:dyDescent="0.25">
      <c r="A1288" s="7">
        <f>anotacoes!D1288</f>
        <v>40780</v>
      </c>
      <c r="B1288" t="str">
        <f>anotacoes!C1288</f>
        <v>WORLD CHAMPIONSHIPS PARIS 2011</v>
      </c>
      <c r="C1288" t="str">
        <f>anotacoes!E1288</f>
        <v>BOTTIEAU</v>
      </c>
      <c r="D1288" t="str">
        <f>anotacoes!F1288</f>
        <v>CRUZ</v>
      </c>
      <c r="E1288" t="s">
        <v>10325</v>
      </c>
      <c r="F1288">
        <f>anotacoes!A1288</f>
        <v>21</v>
      </c>
      <c r="G1288">
        <f>anotacoes!B1288</f>
        <v>58</v>
      </c>
      <c r="H1288" t="str">
        <f>anotacoes!K1288</f>
        <v xml:space="preserve"> 00:05:35,856</v>
      </c>
      <c r="I1288" t="str">
        <f>anotacoes!L1288</f>
        <v xml:space="preserve"> 00:05:40,823</v>
      </c>
      <c r="J1288" t="str">
        <f>IF(L1288="PAUSE",E1288,IF(anotacoes!G1292=conversao_anotacoes!C1288,conversao_anotacoes!C1288,conversao_anotacoes!D1288))</f>
        <v>&lt;ARBITRO_DESCONHECIDO&gt;</v>
      </c>
      <c r="K1288" t="str">
        <f t="shared" si="40"/>
        <v/>
      </c>
      <c r="L1288" t="str">
        <f>UPPER(anotacoes!H1288)</f>
        <v>PAUSE</v>
      </c>
      <c r="M1288" t="str">
        <f>IF(OR(L1288="ATTACK",L1288="FINTA"),"&lt;TECNICA&gt;",UPPER(anotacoes!I1288))</f>
        <v>&lt;NAO_CLASSIFICADO&gt;</v>
      </c>
      <c r="N1288" t="str">
        <f>IF(OR(L1288="ATTACK",L1288="FINTA"),UPPER(anotacoes!I1288),"")</f>
        <v/>
      </c>
      <c r="O1288" s="6" t="str">
        <f>IF(anotacoes!N1288=0,"",anotacoes!N1288)</f>
        <v/>
      </c>
      <c r="P1288" t="str">
        <f>IF(anotacoes!M1288=0,"",UPPER(anotacoes!M1288))</f>
        <v/>
      </c>
      <c r="Q1288" t="str">
        <f t="shared" si="41"/>
        <v>INSERT INTO CONVERSAO_LUTA_ACAO (cd_conversao, id_luta, sequencia, momento_inicio, momento_fim, quem_faz, quem_sofre, acao_tipo, acao, tecnica, direcao, pontuacao) VALUES (1, 21, 58, TRIM(' 00:05:35,856'), TRIM(' 00:05:40,823'), '&lt;ARBITRO_DESCONHECIDO&gt;', '', 'PAUSE', '&lt;NAO_CLASSIFICADO&gt;', NULL, NULL, NULL)</v>
      </c>
      <c r="R1288" t="s">
        <v>10327</v>
      </c>
    </row>
    <row r="1289" spans="1:18" hidden="1" x14ac:dyDescent="0.25">
      <c r="A1289" s="7">
        <f>anotacoes!D1289</f>
        <v>40780</v>
      </c>
      <c r="B1289" t="str">
        <f>anotacoes!C1289</f>
        <v>WORLD CHAMPIONSHIPS PARIS 2011</v>
      </c>
      <c r="C1289" t="str">
        <f>anotacoes!E1289</f>
        <v>BOTTIEAU</v>
      </c>
      <c r="D1289" t="str">
        <f>anotacoes!F1289</f>
        <v>CRUZ</v>
      </c>
      <c r="E1289" t="s">
        <v>10325</v>
      </c>
      <c r="F1289">
        <f>anotacoes!A1289</f>
        <v>21</v>
      </c>
      <c r="G1289">
        <f>anotacoes!B1289</f>
        <v>59</v>
      </c>
      <c r="H1289" t="str">
        <f>anotacoes!K1289</f>
        <v xml:space="preserve"> 00:05:40,823</v>
      </c>
      <c r="I1289" t="str">
        <f>anotacoes!L1289</f>
        <v xml:space="preserve"> 00:05:42,900</v>
      </c>
      <c r="J1289" t="str">
        <f>IF(L1289="PAUSE",E1289,IF(anotacoes!G1293=conversao_anotacoes!C1289,conversao_anotacoes!C1289,conversao_anotacoes!D1289))</f>
        <v>BOTTIEAU</v>
      </c>
      <c r="K1289" t="str">
        <f t="shared" si="40"/>
        <v>CRUZ</v>
      </c>
      <c r="L1289" t="str">
        <f>UPPER(anotacoes!H1289)</f>
        <v>DISPLACEMENT</v>
      </c>
      <c r="M1289" t="str">
        <f>IF(OR(L1289="ATTACK",L1289="FINTA"),"&lt;TECNICA&gt;",UPPER(anotacoes!I1289))</f>
        <v>2-3 STEP HESITANT LEFT</v>
      </c>
      <c r="N1289" t="str">
        <f>IF(OR(L1289="ATTACK",L1289="FINTA"),UPPER(anotacoes!I1289),"")</f>
        <v/>
      </c>
      <c r="O1289" s="6" t="str">
        <f>IF(anotacoes!N1289=0,"",anotacoes!N1289)</f>
        <v/>
      </c>
      <c r="P1289" t="str">
        <f>IF(anotacoes!M1289=0,"",UPPER(anotacoes!M1289))</f>
        <v/>
      </c>
      <c r="Q1289" t="str">
        <f t="shared" si="41"/>
        <v>INSERT INTO CONVERSAO_LUTA_ACAO (cd_conversao, id_luta, sequencia, momento_inicio, momento_fim, quem_faz, quem_sofre, acao_tipo, acao, tecnica, direcao, pontuacao) VALUES (1, 21, 59, TRIM(' 00:05:40,823'), TRIM(' 00:05:42,900'), 'BOTTIEAU', 'CRUZ', 'DISPLACEMENT', '2-3 STEP HESITANT LEFT', NULL, NULL, NULL)</v>
      </c>
      <c r="R1289" t="s">
        <v>10327</v>
      </c>
    </row>
    <row r="1290" spans="1:18" hidden="1" x14ac:dyDescent="0.25">
      <c r="A1290" s="7">
        <f>anotacoes!D1290</f>
        <v>40780</v>
      </c>
      <c r="B1290" t="str">
        <f>anotacoes!C1290</f>
        <v>WORLD CHAMPIONSHIPS PARIS 2011</v>
      </c>
      <c r="C1290" t="str">
        <f>anotacoes!E1290</f>
        <v>BOTTIEAU</v>
      </c>
      <c r="D1290" t="str">
        <f>anotacoes!F1290</f>
        <v>CRUZ</v>
      </c>
      <c r="E1290" t="s">
        <v>10325</v>
      </c>
      <c r="F1290">
        <f>anotacoes!A1290</f>
        <v>21</v>
      </c>
      <c r="G1290">
        <f>anotacoes!B1290</f>
        <v>60</v>
      </c>
      <c r="H1290" t="str">
        <f>anotacoes!K1290</f>
        <v xml:space="preserve"> 00:05:42,900</v>
      </c>
      <c r="I1290" t="str">
        <f>anotacoes!L1290</f>
        <v xml:space="preserve"> 00:05:45,076</v>
      </c>
      <c r="J1290" t="str">
        <f>IF(L1290="PAUSE",E1290,IF(anotacoes!G1294=conversao_anotacoes!C1290,conversao_anotacoes!C1290,conversao_anotacoes!D1290))</f>
        <v>BOTTIEAU</v>
      </c>
      <c r="K1290" t="str">
        <f t="shared" si="40"/>
        <v>CRUZ</v>
      </c>
      <c r="L1290" t="str">
        <f>UPPER(anotacoes!H1290)</f>
        <v>GRIP TIME</v>
      </c>
      <c r="M1290" t="str">
        <f>IF(OR(L1290="ATTACK",L1290="FINTA"),"&lt;TECNICA&gt;",UPPER(anotacoes!I1290))</f>
        <v>LEFT SLEEVE</v>
      </c>
      <c r="N1290" t="str">
        <f>IF(OR(L1290="ATTACK",L1290="FINTA"),UPPER(anotacoes!I1290),"")</f>
        <v/>
      </c>
      <c r="O1290" s="6" t="str">
        <f>IF(anotacoes!N1290=0,"",anotacoes!N1290)</f>
        <v/>
      </c>
      <c r="P1290" t="str">
        <f>IF(anotacoes!M1290=0,"",UPPER(anotacoes!M1290))</f>
        <v/>
      </c>
      <c r="Q1290" t="str">
        <f t="shared" si="41"/>
        <v>INSERT INTO CONVERSAO_LUTA_ACAO (cd_conversao, id_luta, sequencia, momento_inicio, momento_fim, quem_faz, quem_sofre, acao_tipo, acao, tecnica, direcao, pontuacao) VALUES (1, 21, 60, TRIM(' 00:05:42,900'), TRIM(' 00:05:45,076'), 'BOTTIEAU', 'CRUZ', 'GRIP TIME', 'LEFT SLEEVE', NULL, NULL, NULL)</v>
      </c>
      <c r="R1290" t="s">
        <v>10327</v>
      </c>
    </row>
    <row r="1291" spans="1:18" hidden="1" x14ac:dyDescent="0.25">
      <c r="A1291" s="7">
        <f>anotacoes!D1291</f>
        <v>40780</v>
      </c>
      <c r="B1291" t="str">
        <f>anotacoes!C1291</f>
        <v>WORLD CHAMPIONSHIPS PARIS 2011</v>
      </c>
      <c r="C1291" t="str">
        <f>anotacoes!E1291</f>
        <v>BOTTIEAU</v>
      </c>
      <c r="D1291" t="str">
        <f>anotacoes!F1291</f>
        <v>CRUZ</v>
      </c>
      <c r="E1291" t="s">
        <v>10325</v>
      </c>
      <c r="F1291">
        <f>anotacoes!A1291</f>
        <v>21</v>
      </c>
      <c r="G1291">
        <f>anotacoes!B1291</f>
        <v>61</v>
      </c>
      <c r="H1291" t="str">
        <f>anotacoes!K1291</f>
        <v xml:space="preserve"> 00:05:45,076</v>
      </c>
      <c r="I1291" t="str">
        <f>anotacoes!L1291</f>
        <v xml:space="preserve"> 00:05:46,494</v>
      </c>
      <c r="J1291" t="str">
        <f>IF(L1291="PAUSE",E1291,IF(anotacoes!G1295=conversao_anotacoes!C1291,conversao_anotacoes!C1291,conversao_anotacoes!D1291))</f>
        <v>BOTTIEAU</v>
      </c>
      <c r="K1291" t="str">
        <f t="shared" si="40"/>
        <v>CRUZ</v>
      </c>
      <c r="L1291" t="str">
        <f>UPPER(anotacoes!H1291)</f>
        <v>GRIP TIME</v>
      </c>
      <c r="M1291" t="str">
        <f>IF(OR(L1291="ATTACK",L1291="FINTA"),"&lt;TECNICA&gt;",UPPER(anotacoes!I1291))</f>
        <v>RIGHT COLLAR</v>
      </c>
      <c r="N1291" t="str">
        <f>IF(OR(L1291="ATTACK",L1291="FINTA"),UPPER(anotacoes!I1291),"")</f>
        <v/>
      </c>
      <c r="O1291" s="6" t="str">
        <f>IF(anotacoes!N1291=0,"",anotacoes!N1291)</f>
        <v/>
      </c>
      <c r="P1291" t="str">
        <f>IF(anotacoes!M1291=0,"",UPPER(anotacoes!M1291))</f>
        <v/>
      </c>
      <c r="Q1291" t="str">
        <f t="shared" si="41"/>
        <v>INSERT INTO CONVERSAO_LUTA_ACAO (cd_conversao, id_luta, sequencia, momento_inicio, momento_fim, quem_faz, quem_sofre, acao_tipo, acao, tecnica, direcao, pontuacao) VALUES (1, 21, 61, TRIM(' 00:05:45,076'), TRIM(' 00:05:46,494'), 'BOTTIEAU', 'CRUZ', 'GRIP TIME', 'RIGHT COLLAR', NULL, NULL, NULL)</v>
      </c>
      <c r="R1291" t="s">
        <v>10327</v>
      </c>
    </row>
    <row r="1292" spans="1:18" hidden="1" x14ac:dyDescent="0.25">
      <c r="A1292" s="7">
        <f>anotacoes!D1292</f>
        <v>40780</v>
      </c>
      <c r="B1292" t="str">
        <f>anotacoes!C1292</f>
        <v>WORLD CHAMPIONSHIPS PARIS 2011</v>
      </c>
      <c r="C1292" t="str">
        <f>anotacoes!E1292</f>
        <v>BOTTIEAU</v>
      </c>
      <c r="D1292" t="str">
        <f>anotacoes!F1292</f>
        <v>CRUZ</v>
      </c>
      <c r="E1292" t="s">
        <v>10325</v>
      </c>
      <c r="F1292">
        <f>anotacoes!A1292</f>
        <v>21</v>
      </c>
      <c r="G1292">
        <f>anotacoes!B1292</f>
        <v>62</v>
      </c>
      <c r="H1292" t="str">
        <f>anotacoes!K1292</f>
        <v xml:space="preserve"> 00:05:46,494</v>
      </c>
      <c r="I1292" t="str">
        <f>anotacoes!L1292</f>
        <v xml:space="preserve"> 00:05:48,394</v>
      </c>
      <c r="J1292" t="str">
        <f>IF(L1292="PAUSE",E1292,IF(anotacoes!G1296=conversao_anotacoes!C1292,conversao_anotacoes!C1292,conversao_anotacoes!D1292))</f>
        <v>BOTTIEAU</v>
      </c>
      <c r="K1292" t="str">
        <f t="shared" si="40"/>
        <v>CRUZ</v>
      </c>
      <c r="L1292" t="str">
        <f>UPPER(anotacoes!H1292)</f>
        <v>DEFENSE</v>
      </c>
      <c r="M1292" t="str">
        <f>IF(OR(L1292="ATTACK",L1292="FINTA"),"&lt;TECNICA&gt;",UPPER(anotacoes!I1292))</f>
        <v>USING BODY MASS</v>
      </c>
      <c r="N1292" t="str">
        <f>IF(OR(L1292="ATTACK",L1292="FINTA"),UPPER(anotacoes!I1292),"")</f>
        <v/>
      </c>
      <c r="O1292" s="6" t="str">
        <f>IF(anotacoes!N1292=0,"",anotacoes!N1292)</f>
        <v/>
      </c>
      <c r="P1292" t="str">
        <f>IF(anotacoes!M1292=0,"",UPPER(anotacoes!M1292))</f>
        <v/>
      </c>
      <c r="Q1292" t="str">
        <f t="shared" si="41"/>
        <v>INSERT INTO CONVERSAO_LUTA_ACAO (cd_conversao, id_luta, sequencia, momento_inicio, momento_fim, quem_faz, quem_sofre, acao_tipo, acao, tecnica, direcao, pontuacao) VALUES (1, 21, 62, TRIM(' 00:05:46,494'), TRIM(' 00:05:48,394'), 'BOTTIEAU', 'CRUZ', 'DEFENSE', 'USING BODY MASS', NULL, NULL, NULL)</v>
      </c>
      <c r="R1292" t="s">
        <v>10327</v>
      </c>
    </row>
    <row r="1293" spans="1:18" hidden="1" x14ac:dyDescent="0.25">
      <c r="A1293" s="7">
        <f>anotacoes!D1293</f>
        <v>40780</v>
      </c>
      <c r="B1293" t="str">
        <f>anotacoes!C1293</f>
        <v>WORLD CHAMPIONSHIPS PARIS 2011</v>
      </c>
      <c r="C1293" t="str">
        <f>anotacoes!E1293</f>
        <v>BOTTIEAU</v>
      </c>
      <c r="D1293" t="str">
        <f>anotacoes!F1293</f>
        <v>CRUZ</v>
      </c>
      <c r="E1293" t="s">
        <v>10325</v>
      </c>
      <c r="F1293">
        <f>anotacoes!A1293</f>
        <v>21</v>
      </c>
      <c r="G1293">
        <f>anotacoes!B1293</f>
        <v>63</v>
      </c>
      <c r="H1293" t="str">
        <f>anotacoes!K1293</f>
        <v xml:space="preserve"> 00:05:48,596</v>
      </c>
      <c r="I1293" t="str">
        <f>anotacoes!L1293</f>
        <v xml:space="preserve"> 00:05:53,293</v>
      </c>
      <c r="J1293" t="str">
        <f>IF(L1293="PAUSE",E1293,IF(anotacoes!G1297=conversao_anotacoes!C1293,conversao_anotacoes!C1293,conversao_anotacoes!D1293))</f>
        <v>BOTTIEAU</v>
      </c>
      <c r="K1293" t="str">
        <f t="shared" si="40"/>
        <v>CRUZ</v>
      </c>
      <c r="L1293" t="str">
        <f>UPPER(anotacoes!H1293)</f>
        <v>GROUNDWORK COMBAT</v>
      </c>
      <c r="M1293" t="str">
        <f>IF(OR(L1293="ATTACK",L1293="FINTA"),"&lt;TECNICA&gt;",UPPER(anotacoes!I1293))</f>
        <v>TRYING TO ATTACK</v>
      </c>
      <c r="N1293" t="str">
        <f>IF(OR(L1293="ATTACK",L1293="FINTA"),UPPER(anotacoes!I1293),"")</f>
        <v/>
      </c>
      <c r="O1293" s="6" t="str">
        <f>IF(anotacoes!N1293=0,"",anotacoes!N1293)</f>
        <v/>
      </c>
      <c r="P1293" t="str">
        <f>IF(anotacoes!M1293=0,"",UPPER(anotacoes!M1293))</f>
        <v/>
      </c>
      <c r="Q1293" t="str">
        <f t="shared" si="41"/>
        <v>INSERT INTO CONVERSAO_LUTA_ACAO (cd_conversao, id_luta, sequencia, momento_inicio, momento_fim, quem_faz, quem_sofre, acao_tipo, acao, tecnica, direcao, pontuacao) VALUES (1, 21, 63, TRIM(' 00:05:48,596'), TRIM(' 00:05:53,293'), 'BOTTIEAU', 'CRUZ', 'GROUNDWORK COMBAT', 'TRYING TO ATTACK', NULL, NULL, NULL)</v>
      </c>
      <c r="R1293" t="s">
        <v>10327</v>
      </c>
    </row>
    <row r="1294" spans="1:18" hidden="1" x14ac:dyDescent="0.25">
      <c r="A1294" s="7">
        <f>anotacoes!D1294</f>
        <v>40780</v>
      </c>
      <c r="B1294" t="str">
        <f>anotacoes!C1294</f>
        <v>WORLD CHAMPIONSHIPS PARIS 2011</v>
      </c>
      <c r="C1294" t="str">
        <f>anotacoes!E1294</f>
        <v>BOTTIEAU</v>
      </c>
      <c r="D1294" t="str">
        <f>anotacoes!F1294</f>
        <v>CRUZ</v>
      </c>
      <c r="E1294" t="s">
        <v>10325</v>
      </c>
      <c r="F1294">
        <f>anotacoes!A1294</f>
        <v>21</v>
      </c>
      <c r="G1294">
        <f>anotacoes!B1294</f>
        <v>64</v>
      </c>
      <c r="H1294" t="str">
        <f>anotacoes!K1294</f>
        <v xml:space="preserve"> 00:05:53,479</v>
      </c>
      <c r="I1294" t="str">
        <f>anotacoes!L1294</f>
        <v xml:space="preserve"> 00:06:41,434</v>
      </c>
      <c r="J1294" t="str">
        <f>IF(L1294="PAUSE",E1294,IF(anotacoes!G1298=conversao_anotacoes!C1294,conversao_anotacoes!C1294,conversao_anotacoes!D1294))</f>
        <v>&lt;ARBITRO_DESCONHECIDO&gt;</v>
      </c>
      <c r="K1294" t="str">
        <f t="shared" si="40"/>
        <v/>
      </c>
      <c r="L1294" t="str">
        <f>UPPER(anotacoes!H1294)</f>
        <v>PAUSE</v>
      </c>
      <c r="M1294" t="str">
        <f>IF(OR(L1294="ATTACK",L1294="FINTA"),"&lt;TECNICA&gt;",UPPER(anotacoes!I1294))</f>
        <v>&lt;NAO_CLASSIFICADO&gt;</v>
      </c>
      <c r="N1294" t="str">
        <f>IF(OR(L1294="ATTACK",L1294="FINTA"),UPPER(anotacoes!I1294),"")</f>
        <v/>
      </c>
      <c r="O1294" s="6" t="str">
        <f>IF(anotacoes!N1294=0,"",anotacoes!N1294)</f>
        <v/>
      </c>
      <c r="P1294" t="str">
        <f>IF(anotacoes!M1294=0,"",UPPER(anotacoes!M1294))</f>
        <v/>
      </c>
      <c r="Q1294" t="str">
        <f t="shared" si="41"/>
        <v>INSERT INTO CONVERSAO_LUTA_ACAO (cd_conversao, id_luta, sequencia, momento_inicio, momento_fim, quem_faz, quem_sofre, acao_tipo, acao, tecnica, direcao, pontuacao) VALUES (1, 21, 64, TRIM(' 00:05:53,479'), TRIM(' 00:06:41,434'), '&lt;ARBITRO_DESCONHECIDO&gt;', '', 'PAUSE', '&lt;NAO_CLASSIFICADO&gt;', NULL, NULL, NULL)</v>
      </c>
      <c r="R1294" t="s">
        <v>10327</v>
      </c>
    </row>
    <row r="1295" spans="1:18" hidden="1" x14ac:dyDescent="0.25">
      <c r="A1295" s="7">
        <f>anotacoes!D1295</f>
        <v>40780</v>
      </c>
      <c r="B1295" t="str">
        <f>anotacoes!C1295</f>
        <v>WORLD CHAMPIONSHIPS PARIS 2011</v>
      </c>
      <c r="C1295" t="str">
        <f>anotacoes!E1295</f>
        <v>BOTTIEAU</v>
      </c>
      <c r="D1295" t="str">
        <f>anotacoes!F1295</f>
        <v>CRUZ</v>
      </c>
      <c r="E1295" t="s">
        <v>10325</v>
      </c>
      <c r="F1295">
        <f>anotacoes!A1295</f>
        <v>21</v>
      </c>
      <c r="G1295">
        <f>anotacoes!B1295</f>
        <v>65</v>
      </c>
      <c r="H1295" t="str">
        <f>anotacoes!K1295</f>
        <v xml:space="preserve"> 00:06:41,610</v>
      </c>
      <c r="I1295" t="str">
        <f>anotacoes!L1295</f>
        <v xml:space="preserve"> 00:06:44,316</v>
      </c>
      <c r="J1295" t="str">
        <f>IF(L1295="PAUSE",E1295,IF(anotacoes!G1299=conversao_anotacoes!C1295,conversao_anotacoes!C1295,conversao_anotacoes!D1295))</f>
        <v>BOTTIEAU</v>
      </c>
      <c r="K1295" t="str">
        <f t="shared" si="40"/>
        <v>CRUZ</v>
      </c>
      <c r="L1295" t="str">
        <f>UPPER(anotacoes!H1295)</f>
        <v>DISPLACEMENT</v>
      </c>
      <c r="M1295" t="str">
        <f>IF(OR(L1295="ATTACK",L1295="FINTA"),"&lt;TECNICA&gt;",UPPER(anotacoes!I1295))</f>
        <v>2-3 STEP HESITANT LEFT</v>
      </c>
      <c r="N1295" t="str">
        <f>IF(OR(L1295="ATTACK",L1295="FINTA"),UPPER(anotacoes!I1295),"")</f>
        <v/>
      </c>
      <c r="O1295" s="6" t="str">
        <f>IF(anotacoes!N1295=0,"",anotacoes!N1295)</f>
        <v/>
      </c>
      <c r="P1295" t="str">
        <f>IF(anotacoes!M1295=0,"",UPPER(anotacoes!M1295))</f>
        <v/>
      </c>
      <c r="Q1295" t="str">
        <f t="shared" si="41"/>
        <v>INSERT INTO CONVERSAO_LUTA_ACAO (cd_conversao, id_luta, sequencia, momento_inicio, momento_fim, quem_faz, quem_sofre, acao_tipo, acao, tecnica, direcao, pontuacao) VALUES (1, 21, 65, TRIM(' 00:06:41,610'), TRIM(' 00:06:44,316'), 'BOTTIEAU', 'CRUZ', 'DISPLACEMENT', '2-3 STEP HESITANT LEFT', NULL, NULL, NULL)</v>
      </c>
      <c r="R1295" t="s">
        <v>10327</v>
      </c>
    </row>
    <row r="1296" spans="1:18" hidden="1" x14ac:dyDescent="0.25">
      <c r="A1296" s="7">
        <f>anotacoes!D1296</f>
        <v>40780</v>
      </c>
      <c r="B1296" t="str">
        <f>anotacoes!C1296</f>
        <v>WORLD CHAMPIONSHIPS PARIS 2011</v>
      </c>
      <c r="C1296" t="str">
        <f>anotacoes!E1296</f>
        <v>BOTTIEAU</v>
      </c>
      <c r="D1296" t="str">
        <f>anotacoes!F1296</f>
        <v>CRUZ</v>
      </c>
      <c r="E1296" t="s">
        <v>10325</v>
      </c>
      <c r="F1296">
        <f>anotacoes!A1296</f>
        <v>21</v>
      </c>
      <c r="G1296">
        <f>anotacoes!B1296</f>
        <v>66</v>
      </c>
      <c r="H1296" t="str">
        <f>anotacoes!K1296</f>
        <v xml:space="preserve"> 00:06:44,316</v>
      </c>
      <c r="I1296" t="str">
        <f>anotacoes!L1296</f>
        <v xml:space="preserve"> 00:06:45,347</v>
      </c>
      <c r="J1296" t="str">
        <f>IF(L1296="PAUSE",E1296,IF(anotacoes!G1300=conversao_anotacoes!C1296,conversao_anotacoes!C1296,conversao_anotacoes!D1296))</f>
        <v>BOTTIEAU</v>
      </c>
      <c r="K1296" t="str">
        <f t="shared" si="40"/>
        <v>CRUZ</v>
      </c>
      <c r="L1296" t="str">
        <f>UPPER(anotacoes!H1296)</f>
        <v>DISPLACEMENT</v>
      </c>
      <c r="M1296" t="str">
        <f>IF(OR(L1296="ATTACK",L1296="FINTA"),"&lt;TECNICA&gt;",UPPER(anotacoes!I1296))</f>
        <v>TRY TO GRIP WITH CONTACT</v>
      </c>
      <c r="N1296" t="str">
        <f>IF(OR(L1296="ATTACK",L1296="FINTA"),UPPER(anotacoes!I1296),"")</f>
        <v/>
      </c>
      <c r="O1296" s="6" t="str">
        <f>IF(anotacoes!N1296=0,"",anotacoes!N1296)</f>
        <v/>
      </c>
      <c r="P1296" t="str">
        <f>IF(anotacoes!M1296=0,"",UPPER(anotacoes!M1296))</f>
        <v/>
      </c>
      <c r="Q1296" t="str">
        <f t="shared" si="41"/>
        <v>INSERT INTO CONVERSAO_LUTA_ACAO (cd_conversao, id_luta, sequencia, momento_inicio, momento_fim, quem_faz, quem_sofre, acao_tipo, acao, tecnica, direcao, pontuacao) VALUES (1, 21, 66, TRIM(' 00:06:44,316'), TRIM(' 00:06:45,347'), 'BOTTIEAU', 'CRUZ', 'DISPLACEMENT', 'TRY TO GRIP WITH CONTACT', NULL, NULL, NULL)</v>
      </c>
      <c r="R1296" t="s">
        <v>10327</v>
      </c>
    </row>
    <row r="1297" spans="1:18" hidden="1" x14ac:dyDescent="0.25">
      <c r="A1297" s="7">
        <f>anotacoes!D1297</f>
        <v>40780</v>
      </c>
      <c r="B1297" t="str">
        <f>anotacoes!C1297</f>
        <v>WORLD CHAMPIONSHIPS PARIS 2011</v>
      </c>
      <c r="C1297" t="str">
        <f>anotacoes!E1297</f>
        <v>BOTTIEAU</v>
      </c>
      <c r="D1297" t="str">
        <f>anotacoes!F1297</f>
        <v>CRUZ</v>
      </c>
      <c r="E1297" t="s">
        <v>10325</v>
      </c>
      <c r="F1297">
        <f>anotacoes!A1297</f>
        <v>21</v>
      </c>
      <c r="G1297">
        <f>anotacoes!B1297</f>
        <v>67</v>
      </c>
      <c r="H1297" t="str">
        <f>anotacoes!K1297</f>
        <v xml:space="preserve"> 00:06:45,505</v>
      </c>
      <c r="I1297" t="str">
        <f>anotacoes!L1297</f>
        <v xml:space="preserve"> 00:06:47,360</v>
      </c>
      <c r="J1297" t="str">
        <f>IF(L1297="PAUSE",E1297,IF(anotacoes!G1301=conversao_anotacoes!C1297,conversao_anotacoes!C1297,conversao_anotacoes!D1297))</f>
        <v>BOTTIEAU</v>
      </c>
      <c r="K1297" t="str">
        <f t="shared" si="40"/>
        <v>CRUZ</v>
      </c>
      <c r="L1297" t="str">
        <f>UPPER(anotacoes!H1297)</f>
        <v>GRIP TIME</v>
      </c>
      <c r="M1297" t="str">
        <f>IF(OR(L1297="ATTACK",L1297="FINTA"),"&lt;TECNICA&gt;",UPPER(anotacoes!I1297))</f>
        <v>LEFT COLLAR RIGHT SLEEVE</v>
      </c>
      <c r="N1297" t="str">
        <f>IF(OR(L1297="ATTACK",L1297="FINTA"),UPPER(anotacoes!I1297),"")</f>
        <v/>
      </c>
      <c r="O1297" s="6" t="str">
        <f>IF(anotacoes!N1297=0,"",anotacoes!N1297)</f>
        <v/>
      </c>
      <c r="P1297" t="str">
        <f>IF(anotacoes!M1297=0,"",UPPER(anotacoes!M1297))</f>
        <v/>
      </c>
      <c r="Q1297" t="str">
        <f t="shared" si="41"/>
        <v>INSERT INTO CONVERSAO_LUTA_ACAO (cd_conversao, id_luta, sequencia, momento_inicio, momento_fim, quem_faz, quem_sofre, acao_tipo, acao, tecnica, direcao, pontuacao) VALUES (1, 21, 67, TRIM(' 00:06:45,505'), TRIM(' 00:06:47,360'), 'BOTTIEAU', 'CRUZ', 'GRIP TIME', 'LEFT COLLAR RIGHT SLEEVE', NULL, NULL, NULL)</v>
      </c>
      <c r="R1297" t="s">
        <v>10327</v>
      </c>
    </row>
    <row r="1298" spans="1:18" hidden="1" x14ac:dyDescent="0.25">
      <c r="A1298" s="7">
        <f>anotacoes!D1298</f>
        <v>40780</v>
      </c>
      <c r="B1298" t="str">
        <f>anotacoes!C1298</f>
        <v>WORLD CHAMPIONSHIPS PARIS 2011</v>
      </c>
      <c r="C1298" t="str">
        <f>anotacoes!E1298</f>
        <v>BOTTIEAU</v>
      </c>
      <c r="D1298" t="str">
        <f>anotacoes!F1298</f>
        <v>CRUZ</v>
      </c>
      <c r="E1298" t="s">
        <v>10325</v>
      </c>
      <c r="F1298">
        <f>anotacoes!A1298</f>
        <v>21</v>
      </c>
      <c r="G1298">
        <f>anotacoes!B1298</f>
        <v>68</v>
      </c>
      <c r="H1298" t="str">
        <f>anotacoes!K1298</f>
        <v xml:space="preserve"> 00:06:47,360</v>
      </c>
      <c r="I1298" t="str">
        <f>anotacoes!L1298</f>
        <v xml:space="preserve"> 00:06:49,689</v>
      </c>
      <c r="J1298" t="str">
        <f>IF(L1298="PAUSE",E1298,IF(anotacoes!G1302=conversao_anotacoes!C1298,conversao_anotacoes!C1298,conversao_anotacoes!D1298))</f>
        <v>BOTTIEAU</v>
      </c>
      <c r="K1298" t="str">
        <f t="shared" si="40"/>
        <v>CRUZ</v>
      </c>
      <c r="L1298" t="str">
        <f>UPPER(anotacoes!H1298)</f>
        <v>ATTACK</v>
      </c>
      <c r="M1298" t="str">
        <f>IF(OR(L1298="ATTACK",L1298="FINTA"),"&lt;TECNICA&gt;",UPPER(anotacoes!I1298))</f>
        <v>&lt;TECNICA&gt;</v>
      </c>
      <c r="N1298" t="str">
        <f>IF(OR(L1298="ATTACK",L1298="FINTA"),UPPER(anotacoes!I1298),"")</f>
        <v>UCHIMATA</v>
      </c>
      <c r="O1298" s="6">
        <f>IF(anotacoes!N1298=0,"",anotacoes!N1298)</f>
        <v>6</v>
      </c>
      <c r="P1298" t="str">
        <f>IF(anotacoes!M1298=0,"",UPPER(anotacoes!M1298))</f>
        <v/>
      </c>
      <c r="Q1298" t="str">
        <f t="shared" si="41"/>
        <v>INSERT INTO CONVERSAO_LUTA_ACAO (cd_conversao, id_luta, sequencia, momento_inicio, momento_fim, quem_faz, quem_sofre, acao_tipo, acao, tecnica, direcao, pontuacao) VALUES (1, 21, 68, TRIM(' 00:06:47,360'), TRIM(' 00:06:49,689'), 'BOTTIEAU', 'CRUZ', 'ATTACK', '&lt;TECNICA&gt;', 'UCHIMATA', 6, NULL)</v>
      </c>
      <c r="R1298" t="s">
        <v>10327</v>
      </c>
    </row>
    <row r="1299" spans="1:18" hidden="1" x14ac:dyDescent="0.25">
      <c r="A1299" s="7">
        <f>anotacoes!D1299</f>
        <v>40780</v>
      </c>
      <c r="B1299" t="str">
        <f>anotacoes!C1299</f>
        <v>WORLD CHAMPIONSHIPS PARIS 2011</v>
      </c>
      <c r="C1299" t="str">
        <f>anotacoes!E1299</f>
        <v>BOTTIEAU</v>
      </c>
      <c r="D1299" t="str">
        <f>anotacoes!F1299</f>
        <v>CRUZ</v>
      </c>
      <c r="E1299" t="s">
        <v>10325</v>
      </c>
      <c r="F1299">
        <f>anotacoes!A1299</f>
        <v>21</v>
      </c>
      <c r="G1299">
        <f>anotacoes!B1299</f>
        <v>69</v>
      </c>
      <c r="H1299" t="str">
        <f>anotacoes!K1299</f>
        <v xml:space="preserve"> 00:06:49,863</v>
      </c>
      <c r="I1299" t="str">
        <f>anotacoes!L1299</f>
        <v xml:space="preserve"> 00:07:00,381</v>
      </c>
      <c r="J1299" t="str">
        <f>IF(L1299="PAUSE",E1299,IF(anotacoes!G1303=conversao_anotacoes!C1299,conversao_anotacoes!C1299,conversao_anotacoes!D1299))</f>
        <v>BOTTIEAU</v>
      </c>
      <c r="K1299" t="str">
        <f t="shared" si="40"/>
        <v>CRUZ</v>
      </c>
      <c r="L1299" t="str">
        <f>UPPER(anotacoes!H1299)</f>
        <v>GROUNDWORK COMBAT</v>
      </c>
      <c r="M1299" t="str">
        <f>IF(OR(L1299="ATTACK",L1299="FINTA"),"&lt;TECNICA&gt;",UPPER(anotacoes!I1299))</f>
        <v>DEFENSIVE POSITION</v>
      </c>
      <c r="N1299" t="str">
        <f>IF(OR(L1299="ATTACK",L1299="FINTA"),UPPER(anotacoes!I1299),"")</f>
        <v/>
      </c>
      <c r="O1299" s="6" t="str">
        <f>IF(anotacoes!N1299=0,"",anotacoes!N1299)</f>
        <v/>
      </c>
      <c r="P1299" t="str">
        <f>IF(anotacoes!M1299=0,"",UPPER(anotacoes!M1299))</f>
        <v/>
      </c>
      <c r="Q1299" t="str">
        <f t="shared" si="41"/>
        <v>INSERT INTO CONVERSAO_LUTA_ACAO (cd_conversao, id_luta, sequencia, momento_inicio, momento_fim, quem_faz, quem_sofre, acao_tipo, acao, tecnica, direcao, pontuacao) VALUES (1, 21, 69, TRIM(' 00:06:49,863'), TRIM(' 00:07:00,381'), 'BOTTIEAU', 'CRUZ', 'GROUNDWORK COMBAT', 'DEFENSIVE POSITION', NULL, NULL, NULL)</v>
      </c>
      <c r="R1299" t="s">
        <v>10327</v>
      </c>
    </row>
    <row r="1300" spans="1:18" hidden="1" x14ac:dyDescent="0.25">
      <c r="A1300" s="7">
        <f>anotacoes!D1300</f>
        <v>40780</v>
      </c>
      <c r="B1300" t="str">
        <f>anotacoes!C1300</f>
        <v>WORLD CHAMPIONSHIPS PARIS 2011</v>
      </c>
      <c r="C1300" t="str">
        <f>anotacoes!E1300</f>
        <v>BOTTIEAU</v>
      </c>
      <c r="D1300" t="str">
        <f>anotacoes!F1300</f>
        <v>CRUZ</v>
      </c>
      <c r="E1300" t="s">
        <v>10325</v>
      </c>
      <c r="F1300">
        <f>anotacoes!A1300</f>
        <v>21</v>
      </c>
      <c r="G1300">
        <f>anotacoes!B1300</f>
        <v>70</v>
      </c>
      <c r="H1300" t="str">
        <f>anotacoes!K1300</f>
        <v xml:space="preserve"> 00:07:00,566</v>
      </c>
      <c r="I1300" t="str">
        <f>anotacoes!L1300</f>
        <v xml:space="preserve"> 00:07:14,543</v>
      </c>
      <c r="J1300" t="str">
        <f>IF(L1300="PAUSE",E1300,IF(anotacoes!G1304=conversao_anotacoes!C1300,conversao_anotacoes!C1300,conversao_anotacoes!D1300))</f>
        <v>&lt;ARBITRO_DESCONHECIDO&gt;</v>
      </c>
      <c r="K1300" t="str">
        <f t="shared" si="40"/>
        <v/>
      </c>
      <c r="L1300" t="str">
        <f>UPPER(anotacoes!H1300)</f>
        <v>PAUSE</v>
      </c>
      <c r="M1300" t="str">
        <f>IF(OR(L1300="ATTACK",L1300="FINTA"),"&lt;TECNICA&gt;",UPPER(anotacoes!I1300))</f>
        <v>&lt;NAO_CLASSIFICADO&gt;</v>
      </c>
      <c r="N1300" t="str">
        <f>IF(OR(L1300="ATTACK",L1300="FINTA"),UPPER(anotacoes!I1300),"")</f>
        <v/>
      </c>
      <c r="O1300" s="6" t="str">
        <f>IF(anotacoes!N1300=0,"",anotacoes!N1300)</f>
        <v/>
      </c>
      <c r="P1300" t="str">
        <f>IF(anotacoes!M1300=0,"",UPPER(anotacoes!M1300))</f>
        <v/>
      </c>
      <c r="Q1300" t="str">
        <f t="shared" si="41"/>
        <v>INSERT INTO CONVERSAO_LUTA_ACAO (cd_conversao, id_luta, sequencia, momento_inicio, momento_fim, quem_faz, quem_sofre, acao_tipo, acao, tecnica, direcao, pontuacao) VALUES (1, 21, 70, TRIM(' 00:07:00,566'), TRIM(' 00:07:14,543'), '&lt;ARBITRO_DESCONHECIDO&gt;', '', 'PAUSE', '&lt;NAO_CLASSIFICADO&gt;', NULL, NULL, NULL)</v>
      </c>
      <c r="R1300" t="s">
        <v>10327</v>
      </c>
    </row>
    <row r="1301" spans="1:18" hidden="1" x14ac:dyDescent="0.25">
      <c r="A1301" s="7">
        <f>anotacoes!D1301</f>
        <v>40780</v>
      </c>
      <c r="B1301" t="str">
        <f>anotacoes!C1301</f>
        <v>WORLD CHAMPIONSHIPS PARIS 2011</v>
      </c>
      <c r="C1301" t="str">
        <f>anotacoes!E1301</f>
        <v>BOTTIEAU</v>
      </c>
      <c r="D1301" t="str">
        <f>anotacoes!F1301</f>
        <v>CRUZ</v>
      </c>
      <c r="E1301" t="s">
        <v>10325</v>
      </c>
      <c r="F1301">
        <f>anotacoes!A1301</f>
        <v>21</v>
      </c>
      <c r="G1301">
        <f>anotacoes!B1301</f>
        <v>71</v>
      </c>
      <c r="H1301" t="str">
        <f>anotacoes!K1301</f>
        <v xml:space="preserve"> 00:07:14,543</v>
      </c>
      <c r="I1301" t="str">
        <f>anotacoes!L1301</f>
        <v xml:space="preserve"> 00:07:15,761</v>
      </c>
      <c r="J1301" t="str">
        <f>IF(L1301="PAUSE",E1301,IF(anotacoes!G1305=conversao_anotacoes!C1301,conversao_anotacoes!C1301,conversao_anotacoes!D1301))</f>
        <v>BOTTIEAU</v>
      </c>
      <c r="K1301" t="str">
        <f t="shared" si="40"/>
        <v>CRUZ</v>
      </c>
      <c r="L1301" t="str">
        <f>UPPER(anotacoes!H1301)</f>
        <v>DISPLACEMENT</v>
      </c>
      <c r="M1301" t="str">
        <f>IF(OR(L1301="ATTACK",L1301="FINTA"),"&lt;TECNICA&gt;",UPPER(anotacoes!I1301))</f>
        <v>2-3 STEP HESITANT RIGHT</v>
      </c>
      <c r="N1301" t="str">
        <f>IF(OR(L1301="ATTACK",L1301="FINTA"),UPPER(anotacoes!I1301),"")</f>
        <v/>
      </c>
      <c r="O1301" s="6" t="str">
        <f>IF(anotacoes!N1301=0,"",anotacoes!N1301)</f>
        <v/>
      </c>
      <c r="P1301" t="str">
        <f>IF(anotacoes!M1301=0,"",UPPER(anotacoes!M1301))</f>
        <v/>
      </c>
      <c r="Q1301" t="str">
        <f t="shared" si="41"/>
        <v>INSERT INTO CONVERSAO_LUTA_ACAO (cd_conversao, id_luta, sequencia, momento_inicio, momento_fim, quem_faz, quem_sofre, acao_tipo, acao, tecnica, direcao, pontuacao) VALUES (1, 21, 71, TRIM(' 00:07:14,543'), TRIM(' 00:07:15,761'), 'BOTTIEAU', 'CRUZ', 'DISPLACEMENT', '2-3 STEP HESITANT RIGHT', NULL, NULL, NULL)</v>
      </c>
      <c r="R1301" t="s">
        <v>10327</v>
      </c>
    </row>
    <row r="1302" spans="1:18" hidden="1" x14ac:dyDescent="0.25">
      <c r="A1302" s="7">
        <f>anotacoes!D1302</f>
        <v>40780</v>
      </c>
      <c r="B1302" t="str">
        <f>anotacoes!C1302</f>
        <v>WORLD CHAMPIONSHIPS PARIS 2011</v>
      </c>
      <c r="C1302" t="str">
        <f>anotacoes!E1302</f>
        <v>BOTTIEAU</v>
      </c>
      <c r="D1302" t="str">
        <f>anotacoes!F1302</f>
        <v>CRUZ</v>
      </c>
      <c r="E1302" t="s">
        <v>10325</v>
      </c>
      <c r="F1302">
        <f>anotacoes!A1302</f>
        <v>21</v>
      </c>
      <c r="G1302">
        <f>anotacoes!B1302</f>
        <v>72</v>
      </c>
      <c r="H1302" t="str">
        <f>anotacoes!K1302</f>
        <v xml:space="preserve"> 00:07:15,761</v>
      </c>
      <c r="I1302" t="str">
        <f>anotacoes!L1302</f>
        <v xml:space="preserve"> 00:07:18,852</v>
      </c>
      <c r="J1302" t="str">
        <f>IF(L1302="PAUSE",E1302,IF(anotacoes!G1306=conversao_anotacoes!C1302,conversao_anotacoes!C1302,conversao_anotacoes!D1302))</f>
        <v>BOTTIEAU</v>
      </c>
      <c r="K1302" t="str">
        <f t="shared" si="40"/>
        <v>CRUZ</v>
      </c>
      <c r="L1302" t="str">
        <f>UPPER(anotacoes!H1302)</f>
        <v>DISPLACEMENT</v>
      </c>
      <c r="M1302" t="str">
        <f>IF(OR(L1302="ATTACK",L1302="FINTA"),"&lt;TECNICA&gt;",UPPER(anotacoes!I1302))</f>
        <v>TRY TO GRIP WITH CONTACT</v>
      </c>
      <c r="N1302" t="str">
        <f>IF(OR(L1302="ATTACK",L1302="FINTA"),UPPER(anotacoes!I1302),"")</f>
        <v/>
      </c>
      <c r="O1302" s="6" t="str">
        <f>IF(anotacoes!N1302=0,"",anotacoes!N1302)</f>
        <v/>
      </c>
      <c r="P1302" t="str">
        <f>IF(anotacoes!M1302=0,"",UPPER(anotacoes!M1302))</f>
        <v/>
      </c>
      <c r="Q1302" t="str">
        <f t="shared" si="41"/>
        <v>INSERT INTO CONVERSAO_LUTA_ACAO (cd_conversao, id_luta, sequencia, momento_inicio, momento_fim, quem_faz, quem_sofre, acao_tipo, acao, tecnica, direcao, pontuacao) VALUES (1, 21, 72, TRIM(' 00:07:15,761'), TRIM(' 00:07:18,852'), 'BOTTIEAU', 'CRUZ', 'DISPLACEMENT', 'TRY TO GRIP WITH CONTACT', NULL, NULL, NULL)</v>
      </c>
      <c r="R1302" t="s">
        <v>10327</v>
      </c>
    </row>
    <row r="1303" spans="1:18" hidden="1" x14ac:dyDescent="0.25">
      <c r="A1303" s="7">
        <f>anotacoes!D1303</f>
        <v>40780</v>
      </c>
      <c r="B1303" t="str">
        <f>anotacoes!C1303</f>
        <v>WORLD CHAMPIONSHIPS PARIS 2011</v>
      </c>
      <c r="C1303" t="str">
        <f>anotacoes!E1303</f>
        <v>BOTTIEAU</v>
      </c>
      <c r="D1303" t="str">
        <f>anotacoes!F1303</f>
        <v>CRUZ</v>
      </c>
      <c r="E1303" t="s">
        <v>10325</v>
      </c>
      <c r="F1303">
        <f>anotacoes!A1303</f>
        <v>21</v>
      </c>
      <c r="G1303">
        <f>anotacoes!B1303</f>
        <v>73</v>
      </c>
      <c r="H1303" t="str">
        <f>anotacoes!K1303</f>
        <v xml:space="preserve"> 00:07:18,852</v>
      </c>
      <c r="I1303" t="str">
        <f>anotacoes!L1303</f>
        <v xml:space="preserve"> 00:07:21,898</v>
      </c>
      <c r="J1303" t="str">
        <f>IF(L1303="PAUSE",E1303,IF(anotacoes!G1307=conversao_anotacoes!C1303,conversao_anotacoes!C1303,conversao_anotacoes!D1303))</f>
        <v>BOTTIEAU</v>
      </c>
      <c r="K1303" t="str">
        <f t="shared" si="40"/>
        <v>CRUZ</v>
      </c>
      <c r="L1303" t="str">
        <f>UPPER(anotacoes!H1303)</f>
        <v>GRIP TIME</v>
      </c>
      <c r="M1303" t="str">
        <f>IF(OR(L1303="ATTACK",L1303="FINTA"),"&lt;TECNICA&gt;",UPPER(anotacoes!I1303))</f>
        <v>LEFT BACK RIGHT SLEEVE</v>
      </c>
      <c r="N1303" t="str">
        <f>IF(OR(L1303="ATTACK",L1303="FINTA"),UPPER(anotacoes!I1303),"")</f>
        <v/>
      </c>
      <c r="O1303" s="6" t="str">
        <f>IF(anotacoes!N1303=0,"",anotacoes!N1303)</f>
        <v/>
      </c>
      <c r="P1303" t="str">
        <f>IF(anotacoes!M1303=0,"",UPPER(anotacoes!M1303))</f>
        <v/>
      </c>
      <c r="Q1303" t="str">
        <f t="shared" si="41"/>
        <v>INSERT INTO CONVERSAO_LUTA_ACAO (cd_conversao, id_luta, sequencia, momento_inicio, momento_fim, quem_faz, quem_sofre, acao_tipo, acao, tecnica, direcao, pontuacao) VALUES (1, 21, 73, TRIM(' 00:07:18,852'), TRIM(' 00:07:21,898'), 'BOTTIEAU', 'CRUZ', 'GRIP TIME', 'LEFT BACK RIGHT SLEEVE', NULL, NULL, NULL)</v>
      </c>
      <c r="R1303" t="s">
        <v>10327</v>
      </c>
    </row>
    <row r="1304" spans="1:18" hidden="1" x14ac:dyDescent="0.25">
      <c r="A1304" s="7">
        <f>anotacoes!D1304</f>
        <v>40780</v>
      </c>
      <c r="B1304" t="str">
        <f>anotacoes!C1304</f>
        <v>WORLD CHAMPIONSHIPS PARIS 2011</v>
      </c>
      <c r="C1304" t="str">
        <f>anotacoes!E1304</f>
        <v>BOTTIEAU</v>
      </c>
      <c r="D1304" t="str">
        <f>anotacoes!F1304</f>
        <v>CRUZ</v>
      </c>
      <c r="E1304" t="s">
        <v>10325</v>
      </c>
      <c r="F1304">
        <f>anotacoes!A1304</f>
        <v>21</v>
      </c>
      <c r="G1304">
        <f>anotacoes!B1304</f>
        <v>74</v>
      </c>
      <c r="H1304" t="str">
        <f>anotacoes!K1304</f>
        <v xml:space="preserve"> 00:07:22,056</v>
      </c>
      <c r="I1304" t="str">
        <f>anotacoes!L1304</f>
        <v xml:space="preserve"> 00:07:24,246</v>
      </c>
      <c r="J1304" t="str">
        <f>IF(L1304="PAUSE",E1304,IF(anotacoes!G1308=conversao_anotacoes!C1304,conversao_anotacoes!C1304,conversao_anotacoes!D1304))</f>
        <v>BOTTIEAU</v>
      </c>
      <c r="K1304" t="str">
        <f t="shared" si="40"/>
        <v>CRUZ</v>
      </c>
      <c r="L1304" t="str">
        <f>UPPER(anotacoes!H1304)</f>
        <v>DISPLACEMENT</v>
      </c>
      <c r="M1304" t="str">
        <f>IF(OR(L1304="ATTACK",L1304="FINTA"),"&lt;TECNICA&gt;",UPPER(anotacoes!I1304))</f>
        <v>TRY TO GRIP WITH CONTACT</v>
      </c>
      <c r="N1304" t="str">
        <f>IF(OR(L1304="ATTACK",L1304="FINTA"),UPPER(anotacoes!I1304),"")</f>
        <v/>
      </c>
      <c r="O1304" s="6" t="str">
        <f>IF(anotacoes!N1304=0,"",anotacoes!N1304)</f>
        <v/>
      </c>
      <c r="P1304" t="str">
        <f>IF(anotacoes!M1304=0,"",UPPER(anotacoes!M1304))</f>
        <v/>
      </c>
      <c r="Q1304" t="str">
        <f t="shared" si="41"/>
        <v>INSERT INTO CONVERSAO_LUTA_ACAO (cd_conversao, id_luta, sequencia, momento_inicio, momento_fim, quem_faz, quem_sofre, acao_tipo, acao, tecnica, direcao, pontuacao) VALUES (1, 21, 74, TRIM(' 00:07:22,056'), TRIM(' 00:07:24,246'), 'BOTTIEAU', 'CRUZ', 'DISPLACEMENT', 'TRY TO GRIP WITH CONTACT', NULL, NULL, NULL)</v>
      </c>
      <c r="R1304" t="s">
        <v>10327</v>
      </c>
    </row>
    <row r="1305" spans="1:18" hidden="1" x14ac:dyDescent="0.25">
      <c r="A1305" s="7">
        <f>anotacoes!D1305</f>
        <v>40780</v>
      </c>
      <c r="B1305" t="str">
        <f>anotacoes!C1305</f>
        <v>WORLD CHAMPIONSHIPS PARIS 2011</v>
      </c>
      <c r="C1305" t="str">
        <f>anotacoes!E1305</f>
        <v>BOTTIEAU</v>
      </c>
      <c r="D1305" t="str">
        <f>anotacoes!F1305</f>
        <v>CRUZ</v>
      </c>
      <c r="E1305" t="s">
        <v>10325</v>
      </c>
      <c r="F1305">
        <f>anotacoes!A1305</f>
        <v>21</v>
      </c>
      <c r="G1305">
        <f>anotacoes!B1305</f>
        <v>75</v>
      </c>
      <c r="H1305" t="str">
        <f>anotacoes!K1305</f>
        <v xml:space="preserve"> 00:07:24,443</v>
      </c>
      <c r="I1305" t="str">
        <f>anotacoes!L1305</f>
        <v xml:space="preserve"> 00:07:28,646</v>
      </c>
      <c r="J1305" t="str">
        <f>IF(L1305="PAUSE",E1305,IF(anotacoes!G1309=conversao_anotacoes!C1305,conversao_anotacoes!C1305,conversao_anotacoes!D1305))</f>
        <v>BOTTIEAU</v>
      </c>
      <c r="K1305" t="str">
        <f t="shared" si="40"/>
        <v>CRUZ</v>
      </c>
      <c r="L1305" t="str">
        <f>UPPER(anotacoes!H1305)</f>
        <v>GRIP TIME</v>
      </c>
      <c r="M1305" t="str">
        <f>IF(OR(L1305="ATTACK",L1305="FINTA"),"&lt;TECNICA&gt;",UPPER(anotacoes!I1305))</f>
        <v>RIGHT SLEEVE</v>
      </c>
      <c r="N1305" t="str">
        <f>IF(OR(L1305="ATTACK",L1305="FINTA"),UPPER(anotacoes!I1305),"")</f>
        <v/>
      </c>
      <c r="O1305" s="6" t="str">
        <f>IF(anotacoes!N1305=0,"",anotacoes!N1305)</f>
        <v/>
      </c>
      <c r="P1305" t="str">
        <f>IF(anotacoes!M1305=0,"",UPPER(anotacoes!M1305))</f>
        <v/>
      </c>
      <c r="Q1305" t="str">
        <f t="shared" si="41"/>
        <v>INSERT INTO CONVERSAO_LUTA_ACAO (cd_conversao, id_luta, sequencia, momento_inicio, momento_fim, quem_faz, quem_sofre, acao_tipo, acao, tecnica, direcao, pontuacao) VALUES (1, 21, 75, TRIM(' 00:07:24,443'), TRIM(' 00:07:28,646'), 'BOTTIEAU', 'CRUZ', 'GRIP TIME', 'RIGHT SLEEVE', NULL, NULL, NULL)</v>
      </c>
      <c r="R1305" t="s">
        <v>10327</v>
      </c>
    </row>
    <row r="1306" spans="1:18" hidden="1" x14ac:dyDescent="0.25">
      <c r="A1306" s="7">
        <f>anotacoes!D1306</f>
        <v>40780</v>
      </c>
      <c r="B1306" t="str">
        <f>anotacoes!C1306</f>
        <v>WORLD CHAMPIONSHIPS PARIS 2011</v>
      </c>
      <c r="C1306" t="str">
        <f>anotacoes!E1306</f>
        <v>BOTTIEAU</v>
      </c>
      <c r="D1306" t="str">
        <f>anotacoes!F1306</f>
        <v>CRUZ</v>
      </c>
      <c r="E1306" t="s">
        <v>10325</v>
      </c>
      <c r="F1306">
        <f>anotacoes!A1306</f>
        <v>21</v>
      </c>
      <c r="G1306">
        <f>anotacoes!B1306</f>
        <v>76</v>
      </c>
      <c r="H1306" t="str">
        <f>anotacoes!K1306</f>
        <v xml:space="preserve"> 00:07:28,646</v>
      </c>
      <c r="I1306" t="str">
        <f>anotacoes!L1306</f>
        <v xml:space="preserve"> 00:07:30,331</v>
      </c>
      <c r="J1306" t="str">
        <f>IF(L1306="PAUSE",E1306,IF(anotacoes!G1310=conversao_anotacoes!C1306,conversao_anotacoes!C1306,conversao_anotacoes!D1306))</f>
        <v>BOTTIEAU</v>
      </c>
      <c r="K1306" t="str">
        <f t="shared" si="40"/>
        <v>CRUZ</v>
      </c>
      <c r="L1306" t="str">
        <f>UPPER(anotacoes!H1306)</f>
        <v>DEFENSE</v>
      </c>
      <c r="M1306" t="str">
        <f>IF(OR(L1306="ATTACK",L1306="FINTA"),"&lt;TECNICA&gt;",UPPER(anotacoes!I1306))</f>
        <v>TAE-SABAKI LEFT INCLINED</v>
      </c>
      <c r="N1306" t="str">
        <f>IF(OR(L1306="ATTACK",L1306="FINTA"),UPPER(anotacoes!I1306),"")</f>
        <v/>
      </c>
      <c r="O1306" s="6" t="str">
        <f>IF(anotacoes!N1306=0,"",anotacoes!N1306)</f>
        <v/>
      </c>
      <c r="P1306" t="str">
        <f>IF(anotacoes!M1306=0,"",UPPER(anotacoes!M1306))</f>
        <v/>
      </c>
      <c r="Q1306" t="str">
        <f t="shared" si="41"/>
        <v>INSERT INTO CONVERSAO_LUTA_ACAO (cd_conversao, id_luta, sequencia, momento_inicio, momento_fim, quem_faz, quem_sofre, acao_tipo, acao, tecnica, direcao, pontuacao) VALUES (1, 21, 76, TRIM(' 00:07:28,646'), TRIM(' 00:07:30,331'), 'BOTTIEAU', 'CRUZ', 'DEFENSE', 'TAE-SABAKI LEFT INCLINED', NULL, NULL, NULL)</v>
      </c>
      <c r="R1306" t="s">
        <v>10327</v>
      </c>
    </row>
    <row r="1307" spans="1:18" hidden="1" x14ac:dyDescent="0.25">
      <c r="A1307" s="7">
        <f>anotacoes!D1307</f>
        <v>40780</v>
      </c>
      <c r="B1307" t="str">
        <f>anotacoes!C1307</f>
        <v>WORLD CHAMPIONSHIPS PARIS 2011</v>
      </c>
      <c r="C1307" t="str">
        <f>anotacoes!E1307</f>
        <v>BOTTIEAU</v>
      </c>
      <c r="D1307" t="str">
        <f>anotacoes!F1307</f>
        <v>CRUZ</v>
      </c>
      <c r="E1307" t="s">
        <v>10325</v>
      </c>
      <c r="F1307">
        <f>anotacoes!A1307</f>
        <v>21</v>
      </c>
      <c r="G1307">
        <f>anotacoes!B1307</f>
        <v>77</v>
      </c>
      <c r="H1307" t="str">
        <f>anotacoes!K1307</f>
        <v xml:space="preserve"> 00:07:30,518</v>
      </c>
      <c r="I1307" t="str">
        <f>anotacoes!L1307</f>
        <v xml:space="preserve"> 00:07:32,352</v>
      </c>
      <c r="J1307" t="str">
        <f>IF(L1307="PAUSE",E1307,IF(anotacoes!G1311=conversao_anotacoes!C1307,conversao_anotacoes!C1307,conversao_anotacoes!D1307))</f>
        <v>BOTTIEAU</v>
      </c>
      <c r="K1307" t="str">
        <f t="shared" si="40"/>
        <v>CRUZ</v>
      </c>
      <c r="L1307" t="str">
        <f>UPPER(anotacoes!H1307)</f>
        <v>TRANSITION</v>
      </c>
      <c r="M1307" t="str">
        <f>IF(OR(L1307="ATTACK",L1307="FINTA"),"&lt;TECNICA&gt;",UPPER(anotacoes!I1307))</f>
        <v>WITHOUT ATTACK</v>
      </c>
      <c r="N1307" t="str">
        <f>IF(OR(L1307="ATTACK",L1307="FINTA"),UPPER(anotacoes!I1307),"")</f>
        <v/>
      </c>
      <c r="O1307" s="6" t="str">
        <f>IF(anotacoes!N1307=0,"",anotacoes!N1307)</f>
        <v/>
      </c>
      <c r="P1307" t="str">
        <f>IF(anotacoes!M1307=0,"",UPPER(anotacoes!M1307))</f>
        <v/>
      </c>
      <c r="Q1307" t="str">
        <f t="shared" si="41"/>
        <v>INSERT INTO CONVERSAO_LUTA_ACAO (cd_conversao, id_luta, sequencia, momento_inicio, momento_fim, quem_faz, quem_sofre, acao_tipo, acao, tecnica, direcao, pontuacao) VALUES (1, 21, 77, TRIM(' 00:07:30,518'), TRIM(' 00:07:32,352'), 'BOTTIEAU', 'CRUZ', 'TRANSITION', 'WITHOUT ATTACK', NULL, NULL, NULL)</v>
      </c>
      <c r="R1307" t="s">
        <v>10327</v>
      </c>
    </row>
    <row r="1308" spans="1:18" hidden="1" x14ac:dyDescent="0.25">
      <c r="A1308" s="7">
        <f>anotacoes!D1308</f>
        <v>40780</v>
      </c>
      <c r="B1308" t="str">
        <f>anotacoes!C1308</f>
        <v>WORLD CHAMPIONSHIPS PARIS 2011</v>
      </c>
      <c r="C1308" t="str">
        <f>anotacoes!E1308</f>
        <v>BOTTIEAU</v>
      </c>
      <c r="D1308" t="str">
        <f>anotacoes!F1308</f>
        <v>CRUZ</v>
      </c>
      <c r="E1308" t="s">
        <v>10325</v>
      </c>
      <c r="F1308">
        <f>anotacoes!A1308</f>
        <v>21</v>
      </c>
      <c r="G1308">
        <f>anotacoes!B1308</f>
        <v>78</v>
      </c>
      <c r="H1308" t="str">
        <f>anotacoes!K1308</f>
        <v xml:space="preserve"> 00:07:32,352</v>
      </c>
      <c r="I1308" t="str">
        <f>anotacoes!L1308</f>
        <v xml:space="preserve"> 00:07:32,891</v>
      </c>
      <c r="J1308" t="str">
        <f>IF(L1308="PAUSE",E1308,IF(anotacoes!G1312=conversao_anotacoes!C1308,conversao_anotacoes!C1308,conversao_anotacoes!D1308))</f>
        <v>BOTTIEAU</v>
      </c>
      <c r="K1308" t="str">
        <f t="shared" si="40"/>
        <v>CRUZ</v>
      </c>
      <c r="L1308" t="str">
        <f>UPPER(anotacoes!H1308)</f>
        <v>GROUNDWORK COMBAT</v>
      </c>
      <c r="M1308" t="str">
        <f>IF(OR(L1308="ATTACK",L1308="FINTA"),"&lt;TECNICA&gt;",UPPER(anotacoes!I1308))</f>
        <v>DEFENSIVE POSITION</v>
      </c>
      <c r="N1308" t="str">
        <f>IF(OR(L1308="ATTACK",L1308="FINTA"),UPPER(anotacoes!I1308),"")</f>
        <v/>
      </c>
      <c r="O1308" s="6" t="str">
        <f>IF(anotacoes!N1308=0,"",anotacoes!N1308)</f>
        <v/>
      </c>
      <c r="P1308" t="str">
        <f>IF(anotacoes!M1308=0,"",UPPER(anotacoes!M1308))</f>
        <v/>
      </c>
      <c r="Q1308" t="str">
        <f t="shared" si="41"/>
        <v>INSERT INTO CONVERSAO_LUTA_ACAO (cd_conversao, id_luta, sequencia, momento_inicio, momento_fim, quem_faz, quem_sofre, acao_tipo, acao, tecnica, direcao, pontuacao) VALUES (1, 21, 78, TRIM(' 00:07:32,352'), TRIM(' 00:07:32,891'), 'BOTTIEAU', 'CRUZ', 'GROUNDWORK COMBAT', 'DEFENSIVE POSITION', NULL, NULL, NULL)</v>
      </c>
      <c r="R1308" t="s">
        <v>10327</v>
      </c>
    </row>
    <row r="1309" spans="1:18" hidden="1" x14ac:dyDescent="0.25">
      <c r="A1309" s="7">
        <f>anotacoes!D1309</f>
        <v>40780</v>
      </c>
      <c r="B1309" t="str">
        <f>anotacoes!C1309</f>
        <v>WORLD CHAMPIONSHIPS PARIS 2011</v>
      </c>
      <c r="C1309" t="str">
        <f>anotacoes!E1309</f>
        <v>BOTTIEAU</v>
      </c>
      <c r="D1309" t="str">
        <f>anotacoes!F1309</f>
        <v>CRUZ</v>
      </c>
      <c r="E1309" t="s">
        <v>10325</v>
      </c>
      <c r="F1309">
        <f>anotacoes!A1309</f>
        <v>21</v>
      </c>
      <c r="G1309">
        <f>anotacoes!B1309</f>
        <v>79</v>
      </c>
      <c r="H1309" t="str">
        <f>anotacoes!K1309</f>
        <v xml:space="preserve"> 00:07:32,891</v>
      </c>
      <c r="I1309" t="str">
        <f>anotacoes!L1309</f>
        <v xml:space="preserve"> 00:07:34,538</v>
      </c>
      <c r="J1309" t="str">
        <f>IF(L1309="PAUSE",E1309,IF(anotacoes!G1313=conversao_anotacoes!C1309,conversao_anotacoes!C1309,conversao_anotacoes!D1309))</f>
        <v>&lt;ARBITRO_DESCONHECIDO&gt;</v>
      </c>
      <c r="K1309" t="str">
        <f t="shared" si="40"/>
        <v/>
      </c>
      <c r="L1309" t="str">
        <f>UPPER(anotacoes!H1309)</f>
        <v>PAUSE</v>
      </c>
      <c r="M1309" t="str">
        <f>IF(OR(L1309="ATTACK",L1309="FINTA"),"&lt;TECNICA&gt;",UPPER(anotacoes!I1309))</f>
        <v>&lt;NAO_CLASSIFICADO&gt;</v>
      </c>
      <c r="N1309" t="str">
        <f>IF(OR(L1309="ATTACK",L1309="FINTA"),UPPER(anotacoes!I1309),"")</f>
        <v/>
      </c>
      <c r="O1309" s="6" t="str">
        <f>IF(anotacoes!N1309=0,"",anotacoes!N1309)</f>
        <v/>
      </c>
      <c r="P1309" t="str">
        <f>IF(anotacoes!M1309=0,"",UPPER(anotacoes!M1309))</f>
        <v/>
      </c>
      <c r="Q1309" t="str">
        <f t="shared" si="41"/>
        <v>INSERT INTO CONVERSAO_LUTA_ACAO (cd_conversao, id_luta, sequencia, momento_inicio, momento_fim, quem_faz, quem_sofre, acao_tipo, acao, tecnica, direcao, pontuacao) VALUES (1, 21, 79, TRIM(' 00:07:32,891'), TRIM(' 00:07:34,538'), '&lt;ARBITRO_DESCONHECIDO&gt;', '', 'PAUSE', '&lt;NAO_CLASSIFICADO&gt;', NULL, NULL, NULL)</v>
      </c>
      <c r="R1309" t="s">
        <v>10327</v>
      </c>
    </row>
    <row r="1310" spans="1:18" hidden="1" x14ac:dyDescent="0.25">
      <c r="A1310" s="7">
        <f>anotacoes!D1310</f>
        <v>40780</v>
      </c>
      <c r="B1310" t="str">
        <f>anotacoes!C1310</f>
        <v>WORLD CHAMPIONSHIPS PARIS 2011</v>
      </c>
      <c r="C1310" t="str">
        <f>anotacoes!E1310</f>
        <v>BOTTIEAU</v>
      </c>
      <c r="D1310" t="str">
        <f>anotacoes!F1310</f>
        <v>CRUZ</v>
      </c>
      <c r="E1310" t="s">
        <v>10325</v>
      </c>
      <c r="F1310">
        <f>anotacoes!A1310</f>
        <v>21</v>
      </c>
      <c r="G1310">
        <f>anotacoes!B1310</f>
        <v>80</v>
      </c>
      <c r="H1310" t="str">
        <f>anotacoes!K1310</f>
        <v xml:space="preserve"> 00:07:34,538</v>
      </c>
      <c r="I1310" t="str">
        <f>anotacoes!L1310</f>
        <v xml:space="preserve"> 00:07:37,424</v>
      </c>
      <c r="J1310" t="str">
        <f>IF(L1310="PAUSE",E1310,IF(anotacoes!G1314=conversao_anotacoes!C1310,conversao_anotacoes!C1310,conversao_anotacoes!D1310))</f>
        <v>BOTTIEAU</v>
      </c>
      <c r="K1310" t="str">
        <f t="shared" si="40"/>
        <v>CRUZ</v>
      </c>
      <c r="L1310" t="str">
        <f>UPPER(anotacoes!H1310)</f>
        <v>DISPLACEMENT</v>
      </c>
      <c r="M1310" t="str">
        <f>IF(OR(L1310="ATTACK",L1310="FINTA"),"&lt;TECNICA&gt;",UPPER(anotacoes!I1310))</f>
        <v>2-3 STEP HESITANT LEFT</v>
      </c>
      <c r="N1310" t="str">
        <f>IF(OR(L1310="ATTACK",L1310="FINTA"),UPPER(anotacoes!I1310),"")</f>
        <v/>
      </c>
      <c r="O1310" s="6" t="str">
        <f>IF(anotacoes!N1310=0,"",anotacoes!N1310)</f>
        <v/>
      </c>
      <c r="P1310" t="str">
        <f>IF(anotacoes!M1310=0,"",UPPER(anotacoes!M1310))</f>
        <v/>
      </c>
      <c r="Q1310" t="str">
        <f t="shared" si="41"/>
        <v>INSERT INTO CONVERSAO_LUTA_ACAO (cd_conversao, id_luta, sequencia, momento_inicio, momento_fim, quem_faz, quem_sofre, acao_tipo, acao, tecnica, direcao, pontuacao) VALUES (1, 21, 80, TRIM(' 00:07:34,538'), TRIM(' 00:07:37,424'), 'BOTTIEAU', 'CRUZ', 'DISPLACEMENT', '2-3 STEP HESITANT LEFT', NULL, NULL, NULL)</v>
      </c>
      <c r="R1310" t="s">
        <v>10327</v>
      </c>
    </row>
    <row r="1311" spans="1:18" hidden="1" x14ac:dyDescent="0.25">
      <c r="A1311" s="7">
        <f>anotacoes!D1311</f>
        <v>40780</v>
      </c>
      <c r="B1311" t="str">
        <f>anotacoes!C1311</f>
        <v>WORLD CHAMPIONSHIPS PARIS 2011</v>
      </c>
      <c r="C1311" t="str">
        <f>anotacoes!E1311</f>
        <v>BOTTIEAU</v>
      </c>
      <c r="D1311" t="str">
        <f>anotacoes!F1311</f>
        <v>CRUZ</v>
      </c>
      <c r="E1311" t="s">
        <v>10325</v>
      </c>
      <c r="F1311">
        <f>anotacoes!A1311</f>
        <v>21</v>
      </c>
      <c r="G1311">
        <f>anotacoes!B1311</f>
        <v>81</v>
      </c>
      <c r="H1311" t="str">
        <f>anotacoes!K1311</f>
        <v xml:space="preserve"> 00:07:37,424</v>
      </c>
      <c r="I1311" t="str">
        <f>anotacoes!L1311</f>
        <v xml:space="preserve"> 00:08:20,342</v>
      </c>
      <c r="J1311" t="str">
        <f>IF(L1311="PAUSE",E1311,IF(anotacoes!G1315=conversao_anotacoes!C1311,conversao_anotacoes!C1311,conversao_anotacoes!D1311))</f>
        <v>BOTTIEAU</v>
      </c>
      <c r="K1311" t="str">
        <f t="shared" si="40"/>
        <v>CRUZ</v>
      </c>
      <c r="L1311" t="str">
        <f>UPPER(anotacoes!H1311)</f>
        <v>GRIP TIME</v>
      </c>
      <c r="M1311" t="str">
        <f>IF(OR(L1311="ATTACK",L1311="FINTA"),"&lt;TECNICA&gt;",UPPER(anotacoes!I1311))</f>
        <v>RIGHT SLEEVE</v>
      </c>
      <c r="N1311" t="str">
        <f>IF(OR(L1311="ATTACK",L1311="FINTA"),UPPER(anotacoes!I1311),"")</f>
        <v/>
      </c>
      <c r="O1311" s="6" t="str">
        <f>IF(anotacoes!N1311=0,"",anotacoes!N1311)</f>
        <v/>
      </c>
      <c r="P1311" t="str">
        <f>IF(anotacoes!M1311=0,"",UPPER(anotacoes!M1311))</f>
        <v/>
      </c>
      <c r="Q1311" t="str">
        <f t="shared" si="41"/>
        <v>INSERT INTO CONVERSAO_LUTA_ACAO (cd_conversao, id_luta, sequencia, momento_inicio, momento_fim, quem_faz, quem_sofre, acao_tipo, acao, tecnica, direcao, pontuacao) VALUES (1, 21, 81, TRIM(' 00:07:37,424'), TRIM(' 00:08:20,342'), 'BOTTIEAU', 'CRUZ', 'GRIP TIME', 'RIGHT SLEEVE', NULL, NULL, NULL)</v>
      </c>
      <c r="R1311" t="s">
        <v>10327</v>
      </c>
    </row>
    <row r="1312" spans="1:18" hidden="1" x14ac:dyDescent="0.25">
      <c r="A1312" s="7">
        <f>anotacoes!D1312</f>
        <v>40780</v>
      </c>
      <c r="B1312" t="str">
        <f>anotacoes!C1312</f>
        <v>WORLD CHAMPIONSHIPS PARIS 2011</v>
      </c>
      <c r="C1312" t="str">
        <f>anotacoes!E1312</f>
        <v>BOTTIEAU</v>
      </c>
      <c r="D1312" t="str">
        <f>anotacoes!F1312</f>
        <v>CRUZ</v>
      </c>
      <c r="E1312" t="s">
        <v>10325</v>
      </c>
      <c r="F1312">
        <f>anotacoes!A1312</f>
        <v>21</v>
      </c>
      <c r="G1312">
        <f>anotacoes!B1312</f>
        <v>82</v>
      </c>
      <c r="H1312" t="str">
        <f>anotacoes!K1312</f>
        <v xml:space="preserve"> 00:08:20,342</v>
      </c>
      <c r="I1312" t="str">
        <f>anotacoes!L1312</f>
        <v xml:space="preserve"> 00:08:20,743</v>
      </c>
      <c r="J1312" t="str">
        <f>IF(L1312="PAUSE",E1312,IF(anotacoes!G1316=conversao_anotacoes!C1312,conversao_anotacoes!C1312,conversao_anotacoes!D1312))</f>
        <v>BOTTIEAU</v>
      </c>
      <c r="K1312" t="str">
        <f t="shared" si="40"/>
        <v>CRUZ</v>
      </c>
      <c r="L1312" t="str">
        <f>UPPER(anotacoes!H1312)</f>
        <v>DEFENSE</v>
      </c>
      <c r="M1312" t="str">
        <f>IF(OR(L1312="ATTACK",L1312="FINTA"),"&lt;TECNICA&gt;",UPPER(anotacoes!I1312))</f>
        <v>TAE-SABAKI LEFT INCLINED</v>
      </c>
      <c r="N1312" t="str">
        <f>IF(OR(L1312="ATTACK",L1312="FINTA"),UPPER(anotacoes!I1312),"")</f>
        <v/>
      </c>
      <c r="O1312" s="6" t="str">
        <f>IF(anotacoes!N1312=0,"",anotacoes!N1312)</f>
        <v/>
      </c>
      <c r="P1312" t="str">
        <f>IF(anotacoes!M1312=0,"",UPPER(anotacoes!M1312))</f>
        <v/>
      </c>
      <c r="Q1312" t="str">
        <f t="shared" si="41"/>
        <v>INSERT INTO CONVERSAO_LUTA_ACAO (cd_conversao, id_luta, sequencia, momento_inicio, momento_fim, quem_faz, quem_sofre, acao_tipo, acao, tecnica, direcao, pontuacao) VALUES (1, 21, 82, TRIM(' 00:08:20,342'), TRIM(' 00:08:20,743'), 'BOTTIEAU', 'CRUZ', 'DEFENSE', 'TAE-SABAKI LEFT INCLINED', NULL, NULL, NULL)</v>
      </c>
      <c r="R1312" t="s">
        <v>10327</v>
      </c>
    </row>
    <row r="1313" spans="1:18" hidden="1" x14ac:dyDescent="0.25">
      <c r="A1313" s="7">
        <f>anotacoes!D1313</f>
        <v>40780</v>
      </c>
      <c r="B1313" t="str">
        <f>anotacoes!C1313</f>
        <v>WORLD CHAMPIONSHIPS PARIS 2011</v>
      </c>
      <c r="C1313" t="str">
        <f>anotacoes!E1313</f>
        <v>BOTTIEAU</v>
      </c>
      <c r="D1313" t="str">
        <f>anotacoes!F1313</f>
        <v>CRUZ</v>
      </c>
      <c r="E1313" t="s">
        <v>10325</v>
      </c>
      <c r="F1313">
        <f>anotacoes!A1313</f>
        <v>21</v>
      </c>
      <c r="G1313">
        <f>anotacoes!B1313</f>
        <v>83</v>
      </c>
      <c r="H1313" t="str">
        <f>anotacoes!K1313</f>
        <v xml:space="preserve"> 00:08:20,743</v>
      </c>
      <c r="I1313" t="str">
        <f>anotacoes!L1313</f>
        <v xml:space="preserve"> 00:08:32,373</v>
      </c>
      <c r="J1313" t="str">
        <f>IF(L1313="PAUSE",E1313,IF(anotacoes!G1317=conversao_anotacoes!C1313,conversao_anotacoes!C1313,conversao_anotacoes!D1313))</f>
        <v>BOTTIEAU</v>
      </c>
      <c r="K1313" t="str">
        <f t="shared" si="40"/>
        <v>CRUZ</v>
      </c>
      <c r="L1313" t="str">
        <f>UPPER(anotacoes!H1313)</f>
        <v>GROUNDWORK COMBAT</v>
      </c>
      <c r="M1313" t="str">
        <f>IF(OR(L1313="ATTACK",L1313="FINTA"),"&lt;TECNICA&gt;",UPPER(anotacoes!I1313))</f>
        <v>DEFENSIVE POSITION</v>
      </c>
      <c r="N1313" t="str">
        <f>IF(OR(L1313="ATTACK",L1313="FINTA"),UPPER(anotacoes!I1313),"")</f>
        <v/>
      </c>
      <c r="O1313" s="6" t="str">
        <f>IF(anotacoes!N1313=0,"",anotacoes!N1313)</f>
        <v/>
      </c>
      <c r="P1313" t="str">
        <f>IF(anotacoes!M1313=0,"",UPPER(anotacoes!M1313))</f>
        <v/>
      </c>
      <c r="Q1313" t="str">
        <f t="shared" si="41"/>
        <v>INSERT INTO CONVERSAO_LUTA_ACAO (cd_conversao, id_luta, sequencia, momento_inicio, momento_fim, quem_faz, quem_sofre, acao_tipo, acao, tecnica, direcao, pontuacao) VALUES (1, 21, 83, TRIM(' 00:08:20,743'), TRIM(' 00:08:32,373'), 'BOTTIEAU', 'CRUZ', 'GROUNDWORK COMBAT', 'DEFENSIVE POSITION', NULL, NULL, NULL)</v>
      </c>
      <c r="R1313" t="s">
        <v>10327</v>
      </c>
    </row>
    <row r="1314" spans="1:18" hidden="1" x14ac:dyDescent="0.25">
      <c r="A1314" s="7">
        <f>anotacoes!D1314</f>
        <v>40780</v>
      </c>
      <c r="B1314" t="str">
        <f>anotacoes!C1314</f>
        <v>WORLD CHAMPIONSHIPS PARIS 2011</v>
      </c>
      <c r="C1314" t="str">
        <f>anotacoes!E1314</f>
        <v>BOTTIEAU</v>
      </c>
      <c r="D1314" t="str">
        <f>anotacoes!F1314</f>
        <v>CRUZ</v>
      </c>
      <c r="E1314" t="s">
        <v>10325</v>
      </c>
      <c r="F1314">
        <f>anotacoes!A1314</f>
        <v>21</v>
      </c>
      <c r="G1314">
        <f>anotacoes!B1314</f>
        <v>84</v>
      </c>
      <c r="H1314" t="str">
        <f>anotacoes!K1314</f>
        <v xml:space="preserve"> 00:08:32,536</v>
      </c>
      <c r="I1314" t="str">
        <f>anotacoes!L1314</f>
        <v xml:space="preserve"> 00:08:40,304</v>
      </c>
      <c r="J1314" t="str">
        <f>IF(L1314="PAUSE",E1314,IF(anotacoes!G1318=conversao_anotacoes!C1314,conversao_anotacoes!C1314,conversao_anotacoes!D1314))</f>
        <v>&lt;ARBITRO_DESCONHECIDO&gt;</v>
      </c>
      <c r="K1314" t="str">
        <f t="shared" si="40"/>
        <v/>
      </c>
      <c r="L1314" t="str">
        <f>UPPER(anotacoes!H1314)</f>
        <v>PAUSE</v>
      </c>
      <c r="M1314" t="str">
        <f>IF(OR(L1314="ATTACK",L1314="FINTA"),"&lt;TECNICA&gt;",UPPER(anotacoes!I1314))</f>
        <v>&lt;NAO_CLASSIFICADO&gt;</v>
      </c>
      <c r="N1314" t="str">
        <f>IF(OR(L1314="ATTACK",L1314="FINTA"),UPPER(anotacoes!I1314),"")</f>
        <v/>
      </c>
      <c r="O1314" s="6" t="str">
        <f>IF(anotacoes!N1314=0,"",anotacoes!N1314)</f>
        <v/>
      </c>
      <c r="P1314" t="str">
        <f>IF(anotacoes!M1314=0,"",UPPER(anotacoes!M1314))</f>
        <v/>
      </c>
      <c r="Q1314" t="str">
        <f t="shared" si="41"/>
        <v>INSERT INTO CONVERSAO_LUTA_ACAO (cd_conversao, id_luta, sequencia, momento_inicio, momento_fim, quem_faz, quem_sofre, acao_tipo, acao, tecnica, direcao, pontuacao) VALUES (1, 21, 84, TRIM(' 00:08:32,536'), TRIM(' 00:08:40,304'), '&lt;ARBITRO_DESCONHECIDO&gt;', '', 'PAUSE', '&lt;NAO_CLASSIFICADO&gt;', NULL, NULL, NULL)</v>
      </c>
      <c r="R1314" t="s">
        <v>10327</v>
      </c>
    </row>
    <row r="1315" spans="1:18" hidden="1" x14ac:dyDescent="0.25">
      <c r="A1315" s="7">
        <f>anotacoes!D1315</f>
        <v>40780</v>
      </c>
      <c r="B1315" t="str">
        <f>anotacoes!C1315</f>
        <v>WORLD CHAMPIONSHIPS PARIS 2011</v>
      </c>
      <c r="C1315" t="str">
        <f>anotacoes!E1315</f>
        <v>BOTTIEAU</v>
      </c>
      <c r="D1315" t="str">
        <f>anotacoes!F1315</f>
        <v>CRUZ</v>
      </c>
      <c r="E1315" t="s">
        <v>10325</v>
      </c>
      <c r="F1315">
        <f>anotacoes!A1315</f>
        <v>21</v>
      </c>
      <c r="G1315">
        <f>anotacoes!B1315</f>
        <v>85</v>
      </c>
      <c r="H1315" t="str">
        <f>anotacoes!K1315</f>
        <v xml:space="preserve"> 00:08:40,470</v>
      </c>
      <c r="I1315" t="str">
        <f>anotacoes!L1315</f>
        <v xml:space="preserve"> 00:08:45,039</v>
      </c>
      <c r="J1315" t="str">
        <f>IF(L1315="PAUSE",E1315,IF(anotacoes!G1319=conversao_anotacoes!C1315,conversao_anotacoes!C1315,conversao_anotacoes!D1315))</f>
        <v>BOTTIEAU</v>
      </c>
      <c r="K1315" t="str">
        <f t="shared" si="40"/>
        <v>CRUZ</v>
      </c>
      <c r="L1315" t="str">
        <f>UPPER(anotacoes!H1315)</f>
        <v>DISPLACEMENT</v>
      </c>
      <c r="M1315" t="str">
        <f>IF(OR(L1315="ATTACK",L1315="FINTA"),"&lt;TECNICA&gt;",UPPER(anotacoes!I1315))</f>
        <v>2-3 STEP HESITANT LEFT</v>
      </c>
      <c r="N1315" t="str">
        <f>IF(OR(L1315="ATTACK",L1315="FINTA"),UPPER(anotacoes!I1315),"")</f>
        <v/>
      </c>
      <c r="O1315" s="6" t="str">
        <f>IF(anotacoes!N1315=0,"",anotacoes!N1315)</f>
        <v/>
      </c>
      <c r="P1315" t="str">
        <f>IF(anotacoes!M1315=0,"",UPPER(anotacoes!M1315))</f>
        <v/>
      </c>
      <c r="Q1315" t="str">
        <f t="shared" si="41"/>
        <v>INSERT INTO CONVERSAO_LUTA_ACAO (cd_conversao, id_luta, sequencia, momento_inicio, momento_fim, quem_faz, quem_sofre, acao_tipo, acao, tecnica, direcao, pontuacao) VALUES (1, 21, 85, TRIM(' 00:08:40,470'), TRIM(' 00:08:45,039'), 'BOTTIEAU', 'CRUZ', 'DISPLACEMENT', '2-3 STEP HESITANT LEFT', NULL, NULL, NULL)</v>
      </c>
      <c r="R1315" t="s">
        <v>10327</v>
      </c>
    </row>
    <row r="1316" spans="1:18" hidden="1" x14ac:dyDescent="0.25">
      <c r="A1316" s="7">
        <f>anotacoes!D1316</f>
        <v>40780</v>
      </c>
      <c r="B1316" t="str">
        <f>anotacoes!C1316</f>
        <v>WORLD CHAMPIONSHIPS PARIS 2011</v>
      </c>
      <c r="C1316" t="str">
        <f>anotacoes!E1316</f>
        <v>BOTTIEAU</v>
      </c>
      <c r="D1316" t="str">
        <f>anotacoes!F1316</f>
        <v>CRUZ</v>
      </c>
      <c r="E1316" t="s">
        <v>10325</v>
      </c>
      <c r="F1316">
        <f>anotacoes!A1316</f>
        <v>21</v>
      </c>
      <c r="G1316">
        <f>anotacoes!B1316</f>
        <v>86</v>
      </c>
      <c r="H1316" t="str">
        <f>anotacoes!K1316</f>
        <v xml:space="preserve"> 00:08:45,039</v>
      </c>
      <c r="I1316" t="str">
        <f>anotacoes!L1316</f>
        <v xml:space="preserve"> 00:08:52,810</v>
      </c>
      <c r="J1316" t="str">
        <f>IF(L1316="PAUSE",E1316,IF(anotacoes!G1320=conversao_anotacoes!C1316,conversao_anotacoes!C1316,conversao_anotacoes!D1316))</f>
        <v>BOTTIEAU</v>
      </c>
      <c r="K1316" t="str">
        <f t="shared" si="40"/>
        <v>CRUZ</v>
      </c>
      <c r="L1316" t="str">
        <f>UPPER(anotacoes!H1316)</f>
        <v>GRIP TIME</v>
      </c>
      <c r="M1316" t="str">
        <f>IF(OR(L1316="ATTACK",L1316="FINTA"),"&lt;TECNICA&gt;",UPPER(anotacoes!I1316))</f>
        <v>RIGHT SLEEVE LEFT SLEEVE</v>
      </c>
      <c r="N1316" t="str">
        <f>IF(OR(L1316="ATTACK",L1316="FINTA"),UPPER(anotacoes!I1316),"")</f>
        <v/>
      </c>
      <c r="O1316" s="6" t="str">
        <f>IF(anotacoes!N1316=0,"",anotacoes!N1316)</f>
        <v/>
      </c>
      <c r="P1316" t="str">
        <f>IF(anotacoes!M1316=0,"",UPPER(anotacoes!M1316))</f>
        <v/>
      </c>
      <c r="Q1316" t="str">
        <f t="shared" si="41"/>
        <v>INSERT INTO CONVERSAO_LUTA_ACAO (cd_conversao, id_luta, sequencia, momento_inicio, momento_fim, quem_faz, quem_sofre, acao_tipo, acao, tecnica, direcao, pontuacao) VALUES (1, 21, 86, TRIM(' 00:08:45,039'), TRIM(' 00:08:52,810'), 'BOTTIEAU', 'CRUZ', 'GRIP TIME', 'RIGHT SLEEVE LEFT SLEEVE', NULL, NULL, NULL)</v>
      </c>
      <c r="R1316" t="s">
        <v>10327</v>
      </c>
    </row>
    <row r="1317" spans="1:18" hidden="1" x14ac:dyDescent="0.25">
      <c r="A1317" s="7">
        <f>anotacoes!D1317</f>
        <v>40780</v>
      </c>
      <c r="B1317" t="str">
        <f>anotacoes!C1317</f>
        <v>WORLD CHAMPIONSHIPS PARIS 2011</v>
      </c>
      <c r="C1317" t="str">
        <f>anotacoes!E1317</f>
        <v>BOTTIEAU</v>
      </c>
      <c r="D1317" t="str">
        <f>anotacoes!F1317</f>
        <v>CRUZ</v>
      </c>
      <c r="E1317" t="s">
        <v>10325</v>
      </c>
      <c r="F1317">
        <f>anotacoes!A1317</f>
        <v>21</v>
      </c>
      <c r="G1317">
        <f>anotacoes!B1317</f>
        <v>87</v>
      </c>
      <c r="H1317" t="str">
        <f>anotacoes!K1317</f>
        <v xml:space="preserve"> 00:08:52,810</v>
      </c>
      <c r="I1317" t="str">
        <f>anotacoes!L1317</f>
        <v xml:space="preserve"> 00:08:54,366</v>
      </c>
      <c r="J1317" t="str">
        <f>IF(L1317="PAUSE",E1317,IF(anotacoes!G1321=conversao_anotacoes!C1317,conversao_anotacoes!C1317,conversao_anotacoes!D1317))</f>
        <v>BOTTIEAU</v>
      </c>
      <c r="K1317" t="str">
        <f t="shared" si="40"/>
        <v>CRUZ</v>
      </c>
      <c r="L1317" t="str">
        <f>UPPER(anotacoes!H1317)</f>
        <v>ATTACK</v>
      </c>
      <c r="M1317" t="str">
        <f>IF(OR(L1317="ATTACK",L1317="FINTA"),"&lt;TECNICA&gt;",UPPER(anotacoes!I1317))</f>
        <v>&lt;TECNICA&gt;</v>
      </c>
      <c r="N1317" t="str">
        <f>IF(OR(L1317="ATTACK",L1317="FINTA"),UPPER(anotacoes!I1317),"")</f>
        <v>UCHIMATA</v>
      </c>
      <c r="O1317" s="6">
        <f>IF(anotacoes!N1317=0,"",anotacoes!N1317)</f>
        <v>6</v>
      </c>
      <c r="P1317" t="str">
        <f>IF(anotacoes!M1317=0,"",UPPER(anotacoes!M1317))</f>
        <v/>
      </c>
      <c r="Q1317" t="str">
        <f t="shared" si="41"/>
        <v>INSERT INTO CONVERSAO_LUTA_ACAO (cd_conversao, id_luta, sequencia, momento_inicio, momento_fim, quem_faz, quem_sofre, acao_tipo, acao, tecnica, direcao, pontuacao) VALUES (1, 21, 87, TRIM(' 00:08:52,810'), TRIM(' 00:08:54,366'), 'BOTTIEAU', 'CRUZ', 'ATTACK', '&lt;TECNICA&gt;', 'UCHIMATA', 6, NULL)</v>
      </c>
      <c r="R1317" t="s">
        <v>10327</v>
      </c>
    </row>
    <row r="1318" spans="1:18" hidden="1" x14ac:dyDescent="0.25">
      <c r="A1318" s="7">
        <f>anotacoes!D1318</f>
        <v>40780</v>
      </c>
      <c r="B1318" t="str">
        <f>anotacoes!C1318</f>
        <v>WORLD CHAMPIONSHIPS PARIS 2011</v>
      </c>
      <c r="C1318" t="str">
        <f>anotacoes!E1318</f>
        <v>BOTTIEAU</v>
      </c>
      <c r="D1318" t="str">
        <f>anotacoes!F1318</f>
        <v>CRUZ</v>
      </c>
      <c r="E1318" t="s">
        <v>10325</v>
      </c>
      <c r="F1318">
        <f>anotacoes!A1318</f>
        <v>21</v>
      </c>
      <c r="G1318">
        <f>anotacoes!B1318</f>
        <v>88</v>
      </c>
      <c r="H1318" t="str">
        <f>anotacoes!K1318</f>
        <v xml:space="preserve"> 00:08:54,538</v>
      </c>
      <c r="I1318" t="str">
        <f>anotacoes!L1318</f>
        <v xml:space="preserve"> 00:08:57,260</v>
      </c>
      <c r="J1318" t="str">
        <f>IF(L1318="PAUSE",E1318,IF(anotacoes!G1322=conversao_anotacoes!C1318,conversao_anotacoes!C1318,conversao_anotacoes!D1318))</f>
        <v>BOTTIEAU</v>
      </c>
      <c r="K1318" t="str">
        <f t="shared" si="40"/>
        <v>CRUZ</v>
      </c>
      <c r="L1318" t="str">
        <f>UPPER(anotacoes!H1318)</f>
        <v>GROUNDWORK COMBAT</v>
      </c>
      <c r="M1318" t="str">
        <f>IF(OR(L1318="ATTACK",L1318="FINTA"),"&lt;TECNICA&gt;",UPPER(anotacoes!I1318))</f>
        <v>DEFENSIVE POSITION</v>
      </c>
      <c r="N1318" t="str">
        <f>IF(OR(L1318="ATTACK",L1318="FINTA"),UPPER(anotacoes!I1318),"")</f>
        <v/>
      </c>
      <c r="O1318" s="6" t="str">
        <f>IF(anotacoes!N1318=0,"",anotacoes!N1318)</f>
        <v/>
      </c>
      <c r="P1318" t="str">
        <f>IF(anotacoes!M1318=0,"",UPPER(anotacoes!M1318))</f>
        <v/>
      </c>
      <c r="Q1318" t="str">
        <f t="shared" si="41"/>
        <v>INSERT INTO CONVERSAO_LUTA_ACAO (cd_conversao, id_luta, sequencia, momento_inicio, momento_fim, quem_faz, quem_sofre, acao_tipo, acao, tecnica, direcao, pontuacao) VALUES (1, 21, 88, TRIM(' 00:08:54,538'), TRIM(' 00:08:57,260'), 'BOTTIEAU', 'CRUZ', 'GROUNDWORK COMBAT', 'DEFENSIVE POSITION', NULL, NULL, NULL)</v>
      </c>
      <c r="R1318" t="s">
        <v>10327</v>
      </c>
    </row>
    <row r="1319" spans="1:18" hidden="1" x14ac:dyDescent="0.25">
      <c r="A1319" s="7">
        <f>anotacoes!D1319</f>
        <v>40780</v>
      </c>
      <c r="B1319" t="str">
        <f>anotacoes!C1319</f>
        <v>WORLD CHAMPIONSHIPS PARIS 2011</v>
      </c>
      <c r="C1319" t="str">
        <f>anotacoes!E1319</f>
        <v>BOTTIEAU</v>
      </c>
      <c r="D1319" t="str">
        <f>anotacoes!F1319</f>
        <v>CRUZ</v>
      </c>
      <c r="E1319" t="s">
        <v>10325</v>
      </c>
      <c r="F1319">
        <f>anotacoes!A1319</f>
        <v>21</v>
      </c>
      <c r="G1319">
        <f>anotacoes!B1319</f>
        <v>89</v>
      </c>
      <c r="H1319" t="str">
        <f>anotacoes!K1319</f>
        <v xml:space="preserve"> 00:08:57,260</v>
      </c>
      <c r="I1319" t="str">
        <f>anotacoes!L1319</f>
        <v xml:space="preserve"> 00:09:03,217</v>
      </c>
      <c r="J1319" t="str">
        <f>IF(L1319="PAUSE",E1319,IF(anotacoes!G1323=conversao_anotacoes!C1319,conversao_anotacoes!C1319,conversao_anotacoes!D1319))</f>
        <v>&lt;ARBITRO_DESCONHECIDO&gt;</v>
      </c>
      <c r="K1319" t="str">
        <f t="shared" si="40"/>
        <v/>
      </c>
      <c r="L1319" t="str">
        <f>UPPER(anotacoes!H1319)</f>
        <v>PAUSE</v>
      </c>
      <c r="M1319" t="str">
        <f>IF(OR(L1319="ATTACK",L1319="FINTA"),"&lt;TECNICA&gt;",UPPER(anotacoes!I1319))</f>
        <v>&lt;NAO_CLASSIFICADO&gt;</v>
      </c>
      <c r="N1319" t="str">
        <f>IF(OR(L1319="ATTACK",L1319="FINTA"),UPPER(anotacoes!I1319),"")</f>
        <v/>
      </c>
      <c r="O1319" s="6" t="str">
        <f>IF(anotacoes!N1319=0,"",anotacoes!N1319)</f>
        <v/>
      </c>
      <c r="P1319" t="str">
        <f>IF(anotacoes!M1319=0,"",UPPER(anotacoes!M1319))</f>
        <v/>
      </c>
      <c r="Q1319" t="str">
        <f t="shared" si="41"/>
        <v>INSERT INTO CONVERSAO_LUTA_ACAO (cd_conversao, id_luta, sequencia, momento_inicio, momento_fim, quem_faz, quem_sofre, acao_tipo, acao, tecnica, direcao, pontuacao) VALUES (1, 21, 89, TRIM(' 00:08:57,260'), TRIM(' 00:09:03,217'), '&lt;ARBITRO_DESCONHECIDO&gt;', '', 'PAUSE', '&lt;NAO_CLASSIFICADO&gt;', NULL, NULL, NULL)</v>
      </c>
      <c r="R1319" t="s">
        <v>10327</v>
      </c>
    </row>
    <row r="1320" spans="1:18" hidden="1" x14ac:dyDescent="0.25">
      <c r="A1320" s="7">
        <f>anotacoes!D1320</f>
        <v>40780</v>
      </c>
      <c r="B1320" t="str">
        <f>anotacoes!C1320</f>
        <v>WORLD CHAMPIONSHIPS PARIS 2011</v>
      </c>
      <c r="C1320" t="str">
        <f>anotacoes!E1320</f>
        <v>BOTTIEAU</v>
      </c>
      <c r="D1320" t="str">
        <f>anotacoes!F1320</f>
        <v>CRUZ</v>
      </c>
      <c r="E1320" t="s">
        <v>10325</v>
      </c>
      <c r="F1320">
        <f>anotacoes!A1320</f>
        <v>21</v>
      </c>
      <c r="G1320">
        <f>anotacoes!B1320</f>
        <v>90</v>
      </c>
      <c r="H1320" t="str">
        <f>anotacoes!K1320</f>
        <v xml:space="preserve"> 00:09:03,402</v>
      </c>
      <c r="I1320" t="str">
        <f>anotacoes!L1320</f>
        <v xml:space="preserve"> 00:09:08,384</v>
      </c>
      <c r="J1320" t="str">
        <f>IF(L1320="PAUSE",E1320,IF(anotacoes!G1324=conversao_anotacoes!C1320,conversao_anotacoes!C1320,conversao_anotacoes!D1320))</f>
        <v>BOTTIEAU</v>
      </c>
      <c r="K1320" t="str">
        <f t="shared" si="40"/>
        <v>CRUZ</v>
      </c>
      <c r="L1320" t="str">
        <f>UPPER(anotacoes!H1320)</f>
        <v>DISPLACEMENT</v>
      </c>
      <c r="M1320" t="str">
        <f>IF(OR(L1320="ATTACK",L1320="FINTA"),"&lt;TECNICA&gt;",UPPER(anotacoes!I1320))</f>
        <v>2-3 STEP HESITANT RIGHT</v>
      </c>
      <c r="N1320" t="str">
        <f>IF(OR(L1320="ATTACK",L1320="FINTA"),UPPER(anotacoes!I1320),"")</f>
        <v/>
      </c>
      <c r="O1320" s="6" t="str">
        <f>IF(anotacoes!N1320=0,"",anotacoes!N1320)</f>
        <v/>
      </c>
      <c r="P1320" t="str">
        <f>IF(anotacoes!M1320=0,"",UPPER(anotacoes!M1320))</f>
        <v/>
      </c>
      <c r="Q1320" t="str">
        <f t="shared" si="41"/>
        <v>INSERT INTO CONVERSAO_LUTA_ACAO (cd_conversao, id_luta, sequencia, momento_inicio, momento_fim, quem_faz, quem_sofre, acao_tipo, acao, tecnica, direcao, pontuacao) VALUES (1, 21, 90, TRIM(' 00:09:03,402'), TRIM(' 00:09:08,384'), 'BOTTIEAU', 'CRUZ', 'DISPLACEMENT', '2-3 STEP HESITANT RIGHT', NULL, NULL, NULL)</v>
      </c>
      <c r="R1320" t="s">
        <v>10327</v>
      </c>
    </row>
    <row r="1321" spans="1:18" hidden="1" x14ac:dyDescent="0.25">
      <c r="A1321" s="7">
        <f>anotacoes!D1321</f>
        <v>40780</v>
      </c>
      <c r="B1321" t="str">
        <f>anotacoes!C1321</f>
        <v>WORLD CHAMPIONSHIPS PARIS 2011</v>
      </c>
      <c r="C1321" t="str">
        <f>anotacoes!E1321</f>
        <v>BOTTIEAU</v>
      </c>
      <c r="D1321" t="str">
        <f>anotacoes!F1321</f>
        <v>CRUZ</v>
      </c>
      <c r="E1321" t="s">
        <v>10325</v>
      </c>
      <c r="F1321">
        <f>anotacoes!A1321</f>
        <v>21</v>
      </c>
      <c r="G1321">
        <f>anotacoes!B1321</f>
        <v>91</v>
      </c>
      <c r="H1321" t="str">
        <f>anotacoes!K1321</f>
        <v xml:space="preserve"> 00:09:08,384</v>
      </c>
      <c r="I1321" t="str">
        <f>anotacoes!L1321</f>
        <v xml:space="preserve"> 00:09:12,412</v>
      </c>
      <c r="J1321" t="str">
        <f>IF(L1321="PAUSE",E1321,IF(anotacoes!G1325=conversao_anotacoes!C1321,conversao_anotacoes!C1321,conversao_anotacoes!D1321))</f>
        <v>BOTTIEAU</v>
      </c>
      <c r="K1321" t="str">
        <f t="shared" si="40"/>
        <v>CRUZ</v>
      </c>
      <c r="L1321" t="str">
        <f>UPPER(anotacoes!H1321)</f>
        <v>DISPLACEMENT</v>
      </c>
      <c r="M1321" t="str">
        <f>IF(OR(L1321="ATTACK",L1321="FINTA"),"&lt;TECNICA&gt;",UPPER(anotacoes!I1321))</f>
        <v>TRY TO GRIP WITH CONTACT</v>
      </c>
      <c r="N1321" t="str">
        <f>IF(OR(L1321="ATTACK",L1321="FINTA"),UPPER(anotacoes!I1321),"")</f>
        <v/>
      </c>
      <c r="O1321" s="6" t="str">
        <f>IF(anotacoes!N1321=0,"",anotacoes!N1321)</f>
        <v/>
      </c>
      <c r="P1321" t="str">
        <f>IF(anotacoes!M1321=0,"",UPPER(anotacoes!M1321))</f>
        <v/>
      </c>
      <c r="Q1321" t="str">
        <f t="shared" si="41"/>
        <v>INSERT INTO CONVERSAO_LUTA_ACAO (cd_conversao, id_luta, sequencia, momento_inicio, momento_fim, quem_faz, quem_sofre, acao_tipo, acao, tecnica, direcao, pontuacao) VALUES (1, 21, 91, TRIM(' 00:09:08,384'), TRIM(' 00:09:12,412'), 'BOTTIEAU', 'CRUZ', 'DISPLACEMENT', 'TRY TO GRIP WITH CONTACT', NULL, NULL, NULL)</v>
      </c>
      <c r="R1321" t="s">
        <v>10327</v>
      </c>
    </row>
    <row r="1322" spans="1:18" hidden="1" x14ac:dyDescent="0.25">
      <c r="A1322" s="7">
        <f>anotacoes!D1322</f>
        <v>40780</v>
      </c>
      <c r="B1322" t="str">
        <f>anotacoes!C1322</f>
        <v>WORLD CHAMPIONSHIPS PARIS 2011</v>
      </c>
      <c r="C1322" t="str">
        <f>anotacoes!E1322</f>
        <v>BOTTIEAU</v>
      </c>
      <c r="D1322" t="str">
        <f>anotacoes!F1322</f>
        <v>CRUZ</v>
      </c>
      <c r="E1322" t="s">
        <v>10325</v>
      </c>
      <c r="F1322">
        <f>anotacoes!A1322</f>
        <v>21</v>
      </c>
      <c r="G1322">
        <f>anotacoes!B1322</f>
        <v>92</v>
      </c>
      <c r="H1322" t="str">
        <f>anotacoes!K1322</f>
        <v xml:space="preserve"> 00:09:12,412</v>
      </c>
      <c r="I1322" t="str">
        <f>anotacoes!L1322</f>
        <v xml:space="preserve"> 00:09:16,512</v>
      </c>
      <c r="J1322" t="str">
        <f>IF(L1322="PAUSE",E1322,IF(anotacoes!G1326=conversao_anotacoes!C1322,conversao_anotacoes!C1322,conversao_anotacoes!D1322))</f>
        <v>BOTTIEAU</v>
      </c>
      <c r="K1322" t="str">
        <f t="shared" si="40"/>
        <v>CRUZ</v>
      </c>
      <c r="L1322" t="str">
        <f>UPPER(anotacoes!H1322)</f>
        <v>GRIP TIME</v>
      </c>
      <c r="M1322" t="str">
        <f>IF(OR(L1322="ATTACK",L1322="FINTA"),"&lt;TECNICA&gt;",UPPER(anotacoes!I1322))</f>
        <v>LEFT BACK RIGHT SLEEVE</v>
      </c>
      <c r="N1322" t="str">
        <f>IF(OR(L1322="ATTACK",L1322="FINTA"),UPPER(anotacoes!I1322),"")</f>
        <v/>
      </c>
      <c r="O1322" s="6" t="str">
        <f>IF(anotacoes!N1322=0,"",anotacoes!N1322)</f>
        <v/>
      </c>
      <c r="P1322" t="str">
        <f>IF(anotacoes!M1322=0,"",UPPER(anotacoes!M1322))</f>
        <v/>
      </c>
      <c r="Q1322" t="str">
        <f t="shared" si="41"/>
        <v>INSERT INTO CONVERSAO_LUTA_ACAO (cd_conversao, id_luta, sequencia, momento_inicio, momento_fim, quem_faz, quem_sofre, acao_tipo, acao, tecnica, direcao, pontuacao) VALUES (1, 21, 92, TRIM(' 00:09:12,412'), TRIM(' 00:09:16,512'), 'BOTTIEAU', 'CRUZ', 'GRIP TIME', 'LEFT BACK RIGHT SLEEVE', NULL, NULL, NULL)</v>
      </c>
      <c r="R1322" t="s">
        <v>10327</v>
      </c>
    </row>
    <row r="1323" spans="1:18" hidden="1" x14ac:dyDescent="0.25">
      <c r="A1323" s="7">
        <f>anotacoes!D1323</f>
        <v>40780</v>
      </c>
      <c r="B1323" t="str">
        <f>anotacoes!C1323</f>
        <v>WORLD CHAMPIONSHIPS PARIS 2011</v>
      </c>
      <c r="C1323" t="str">
        <f>anotacoes!E1323</f>
        <v>BOTTIEAU</v>
      </c>
      <c r="D1323" t="str">
        <f>anotacoes!F1323</f>
        <v>CRUZ</v>
      </c>
      <c r="E1323" t="s">
        <v>10325</v>
      </c>
      <c r="F1323">
        <f>anotacoes!A1323</f>
        <v>21</v>
      </c>
      <c r="G1323">
        <f>anotacoes!B1323</f>
        <v>93</v>
      </c>
      <c r="H1323" t="str">
        <f>anotacoes!K1323</f>
        <v xml:space="preserve"> 00:09:16,512</v>
      </c>
      <c r="I1323" t="str">
        <f>anotacoes!L1323</f>
        <v xml:space="preserve"> 00:09:17,463</v>
      </c>
      <c r="J1323" t="str">
        <f>IF(L1323="PAUSE",E1323,IF(anotacoes!G1327=conversao_anotacoes!C1323,conversao_anotacoes!C1323,conversao_anotacoes!D1323))</f>
        <v>BOTTIEAU</v>
      </c>
      <c r="K1323" t="str">
        <f t="shared" si="40"/>
        <v>CRUZ</v>
      </c>
      <c r="L1323" t="str">
        <f>UPPER(anotacoes!H1323)</f>
        <v>TRANSITION</v>
      </c>
      <c r="M1323" t="str">
        <f>IF(OR(L1323="ATTACK",L1323="FINTA"),"&lt;TECNICA&gt;",UPPER(anotacoes!I1323))</f>
        <v>WITHOUT ATTACK</v>
      </c>
      <c r="N1323" t="str">
        <f>IF(OR(L1323="ATTACK",L1323="FINTA"),UPPER(anotacoes!I1323),"")</f>
        <v/>
      </c>
      <c r="O1323" s="6" t="str">
        <f>IF(anotacoes!N1323=0,"",anotacoes!N1323)</f>
        <v/>
      </c>
      <c r="P1323" t="str">
        <f>IF(anotacoes!M1323=0,"",UPPER(anotacoes!M1323))</f>
        <v/>
      </c>
      <c r="Q1323" t="str">
        <f t="shared" si="41"/>
        <v>INSERT INTO CONVERSAO_LUTA_ACAO (cd_conversao, id_luta, sequencia, momento_inicio, momento_fim, quem_faz, quem_sofre, acao_tipo, acao, tecnica, direcao, pontuacao) VALUES (1, 21, 93, TRIM(' 00:09:16,512'), TRIM(' 00:09:17,463'), 'BOTTIEAU', 'CRUZ', 'TRANSITION', 'WITHOUT ATTACK', NULL, NULL, NULL)</v>
      </c>
      <c r="R1323" t="s">
        <v>10327</v>
      </c>
    </row>
    <row r="1324" spans="1:18" hidden="1" x14ac:dyDescent="0.25">
      <c r="A1324" s="7">
        <f>anotacoes!D1324</f>
        <v>40780</v>
      </c>
      <c r="B1324" t="str">
        <f>anotacoes!C1324</f>
        <v>WORLD CHAMPIONSHIPS PARIS 2011</v>
      </c>
      <c r="C1324" t="str">
        <f>anotacoes!E1324</f>
        <v>BOTTIEAU</v>
      </c>
      <c r="D1324" t="str">
        <f>anotacoes!F1324</f>
        <v>CRUZ</v>
      </c>
      <c r="E1324" t="s">
        <v>10325</v>
      </c>
      <c r="F1324">
        <f>anotacoes!A1324</f>
        <v>21</v>
      </c>
      <c r="G1324">
        <f>anotacoes!B1324</f>
        <v>94</v>
      </c>
      <c r="H1324" t="str">
        <f>anotacoes!K1324</f>
        <v xml:space="preserve"> 00:09:17,657</v>
      </c>
      <c r="I1324" t="str">
        <f>anotacoes!L1324</f>
        <v xml:space="preserve"> 00:10:04,699</v>
      </c>
      <c r="J1324" t="str">
        <f>IF(L1324="PAUSE",E1324,IF(anotacoes!G1328=conversao_anotacoes!C1324,conversao_anotacoes!C1324,conversao_anotacoes!D1324))</f>
        <v>&lt;ARBITRO_DESCONHECIDO&gt;</v>
      </c>
      <c r="K1324" t="str">
        <f t="shared" si="40"/>
        <v/>
      </c>
      <c r="L1324" t="str">
        <f>UPPER(anotacoes!H1324)</f>
        <v>PAUSE</v>
      </c>
      <c r="M1324" t="str">
        <f>IF(OR(L1324="ATTACK",L1324="FINTA"),"&lt;TECNICA&gt;",UPPER(anotacoes!I1324))</f>
        <v>&lt;NAO_CLASSIFICADO&gt;</v>
      </c>
      <c r="N1324" t="str">
        <f>IF(OR(L1324="ATTACK",L1324="FINTA"),UPPER(anotacoes!I1324),"")</f>
        <v/>
      </c>
      <c r="O1324" s="6" t="str">
        <f>IF(anotacoes!N1324=0,"",anotacoes!N1324)</f>
        <v/>
      </c>
      <c r="P1324" t="str">
        <f>IF(anotacoes!M1324=0,"",UPPER(anotacoes!M1324))</f>
        <v/>
      </c>
      <c r="Q1324" t="str">
        <f t="shared" si="41"/>
        <v>INSERT INTO CONVERSAO_LUTA_ACAO (cd_conversao, id_luta, sequencia, momento_inicio, momento_fim, quem_faz, quem_sofre, acao_tipo, acao, tecnica, direcao, pontuacao) VALUES (1, 21, 94, TRIM(' 00:09:17,657'), TRIM(' 00:10:04,699'), '&lt;ARBITRO_DESCONHECIDO&gt;', '', 'PAUSE', '&lt;NAO_CLASSIFICADO&gt;', NULL, NULL, NULL)</v>
      </c>
      <c r="R1324" t="s">
        <v>10327</v>
      </c>
    </row>
    <row r="1325" spans="1:18" hidden="1" x14ac:dyDescent="0.25">
      <c r="A1325" s="7">
        <f>anotacoes!D1325</f>
        <v>40780</v>
      </c>
      <c r="B1325" t="str">
        <f>anotacoes!C1325</f>
        <v>WORLD CHAMPIONSHIPS PARIS 2011</v>
      </c>
      <c r="C1325" t="str">
        <f>anotacoes!E1325</f>
        <v>BOTTIEAU</v>
      </c>
      <c r="D1325" t="str">
        <f>anotacoes!F1325</f>
        <v>CRUZ</v>
      </c>
      <c r="E1325" t="s">
        <v>10325</v>
      </c>
      <c r="F1325">
        <f>anotacoes!A1325</f>
        <v>21</v>
      </c>
      <c r="G1325">
        <f>anotacoes!B1325</f>
        <v>95</v>
      </c>
      <c r="H1325" t="str">
        <f>anotacoes!K1325</f>
        <v xml:space="preserve"> 00:10:04,699</v>
      </c>
      <c r="I1325" t="str">
        <f>anotacoes!L1325</f>
        <v xml:space="preserve"> 00:10:10,141</v>
      </c>
      <c r="J1325" t="str">
        <f>IF(L1325="PAUSE",E1325,IF(anotacoes!G1329=conversao_anotacoes!C1325,conversao_anotacoes!C1325,conversao_anotacoes!D1325))</f>
        <v>BOTTIEAU</v>
      </c>
      <c r="K1325" t="str">
        <f t="shared" si="40"/>
        <v>CRUZ</v>
      </c>
      <c r="L1325" t="str">
        <f>UPPER(anotacoes!H1325)</f>
        <v>DISPLACEMENT</v>
      </c>
      <c r="M1325" t="str">
        <f>IF(OR(L1325="ATTACK",L1325="FINTA"),"&lt;TECNICA&gt;",UPPER(anotacoes!I1325))</f>
        <v>2-3 STEP HESITANT LEFT</v>
      </c>
      <c r="N1325" t="str">
        <f>IF(OR(L1325="ATTACK",L1325="FINTA"),UPPER(anotacoes!I1325),"")</f>
        <v/>
      </c>
      <c r="O1325" s="6" t="str">
        <f>IF(anotacoes!N1325=0,"",anotacoes!N1325)</f>
        <v/>
      </c>
      <c r="P1325" t="str">
        <f>IF(anotacoes!M1325=0,"",UPPER(anotacoes!M1325))</f>
        <v/>
      </c>
      <c r="Q1325" t="str">
        <f t="shared" si="41"/>
        <v>INSERT INTO CONVERSAO_LUTA_ACAO (cd_conversao, id_luta, sequencia, momento_inicio, momento_fim, quem_faz, quem_sofre, acao_tipo, acao, tecnica, direcao, pontuacao) VALUES (1, 21, 95, TRIM(' 00:10:04,699'), TRIM(' 00:10:10,141'), 'BOTTIEAU', 'CRUZ', 'DISPLACEMENT', '2-3 STEP HESITANT LEFT', NULL, NULL, NULL)</v>
      </c>
      <c r="R1325" t="s">
        <v>10327</v>
      </c>
    </row>
    <row r="1326" spans="1:18" hidden="1" x14ac:dyDescent="0.25">
      <c r="A1326" s="7">
        <f>anotacoes!D1326</f>
        <v>40780</v>
      </c>
      <c r="B1326" t="str">
        <f>anotacoes!C1326</f>
        <v>WORLD CHAMPIONSHIPS PARIS 2011</v>
      </c>
      <c r="C1326" t="str">
        <f>anotacoes!E1326</f>
        <v>BOTTIEAU</v>
      </c>
      <c r="D1326" t="str">
        <f>anotacoes!F1326</f>
        <v>CRUZ</v>
      </c>
      <c r="E1326" t="s">
        <v>10325</v>
      </c>
      <c r="F1326">
        <f>anotacoes!A1326</f>
        <v>21</v>
      </c>
      <c r="G1326">
        <f>anotacoes!B1326</f>
        <v>96</v>
      </c>
      <c r="H1326" t="str">
        <f>anotacoes!K1326</f>
        <v xml:space="preserve"> 00:10:10,141</v>
      </c>
      <c r="I1326" t="str">
        <f>anotacoes!L1326</f>
        <v xml:space="preserve"> 00:10:25,659</v>
      </c>
      <c r="J1326" t="str">
        <f>IF(L1326="PAUSE",E1326,IF(anotacoes!G1330=conversao_anotacoes!C1326,conversao_anotacoes!C1326,conversao_anotacoes!D1326))</f>
        <v>BOTTIEAU</v>
      </c>
      <c r="K1326" t="str">
        <f t="shared" si="40"/>
        <v>CRUZ</v>
      </c>
      <c r="L1326" t="str">
        <f>UPPER(anotacoes!H1326)</f>
        <v>GRIP TIME</v>
      </c>
      <c r="M1326" t="str">
        <f>IF(OR(L1326="ATTACK",L1326="FINTA"),"&lt;TECNICA&gt;",UPPER(anotacoes!I1326))</f>
        <v>RIGHT SLEEVE LEFT SLEEVE</v>
      </c>
      <c r="N1326" t="str">
        <f>IF(OR(L1326="ATTACK",L1326="FINTA"),UPPER(anotacoes!I1326),"")</f>
        <v/>
      </c>
      <c r="O1326" s="6" t="str">
        <f>IF(anotacoes!N1326=0,"",anotacoes!N1326)</f>
        <v/>
      </c>
      <c r="P1326" t="str">
        <f>IF(anotacoes!M1326=0,"",UPPER(anotacoes!M1326))</f>
        <v/>
      </c>
      <c r="Q1326" t="str">
        <f t="shared" si="41"/>
        <v>INSERT INTO CONVERSAO_LUTA_ACAO (cd_conversao, id_luta, sequencia, momento_inicio, momento_fim, quem_faz, quem_sofre, acao_tipo, acao, tecnica, direcao, pontuacao) VALUES (1, 21, 96, TRIM(' 00:10:10,141'), TRIM(' 00:10:25,659'), 'BOTTIEAU', 'CRUZ', 'GRIP TIME', 'RIGHT SLEEVE LEFT SLEEVE', NULL, NULL, NULL)</v>
      </c>
      <c r="R1326" t="s">
        <v>10327</v>
      </c>
    </row>
    <row r="1327" spans="1:18" hidden="1" x14ac:dyDescent="0.25">
      <c r="A1327" s="7">
        <f>anotacoes!D1327</f>
        <v>40780</v>
      </c>
      <c r="B1327" t="str">
        <f>anotacoes!C1327</f>
        <v>WORLD CHAMPIONSHIPS PARIS 2011</v>
      </c>
      <c r="C1327" t="str">
        <f>anotacoes!E1327</f>
        <v>BOTTIEAU</v>
      </c>
      <c r="D1327" t="str">
        <f>anotacoes!F1327</f>
        <v>CRUZ</v>
      </c>
      <c r="E1327" t="s">
        <v>10325</v>
      </c>
      <c r="F1327">
        <f>anotacoes!A1327</f>
        <v>21</v>
      </c>
      <c r="G1327">
        <f>anotacoes!B1327</f>
        <v>97</v>
      </c>
      <c r="H1327" t="str">
        <f>anotacoes!K1327</f>
        <v xml:space="preserve"> 00:10:25,659</v>
      </c>
      <c r="I1327" t="str">
        <f>anotacoes!L1327</f>
        <v xml:space="preserve"> 00:10:27,572</v>
      </c>
      <c r="J1327" t="str">
        <f>IF(L1327="PAUSE",E1327,IF(anotacoes!G1331=conversao_anotacoes!C1327,conversao_anotacoes!C1327,conversao_anotacoes!D1327))</f>
        <v>BOTTIEAU</v>
      </c>
      <c r="K1327" t="str">
        <f t="shared" si="40"/>
        <v>CRUZ</v>
      </c>
      <c r="L1327" t="str">
        <f>UPPER(anotacoes!H1327)</f>
        <v>ATTACK</v>
      </c>
      <c r="M1327" t="str">
        <f>IF(OR(L1327="ATTACK",L1327="FINTA"),"&lt;TECNICA&gt;",UPPER(anotacoes!I1327))</f>
        <v>&lt;TECNICA&gt;</v>
      </c>
      <c r="N1327" t="str">
        <f>IF(OR(L1327="ATTACK",L1327="FINTA"),UPPER(anotacoes!I1327),"")</f>
        <v>IPPON SEOINAGE</v>
      </c>
      <c r="O1327" s="6">
        <f>IF(anotacoes!N1327=0,"",anotacoes!N1327)</f>
        <v>6</v>
      </c>
      <c r="P1327" t="str">
        <f>IF(anotacoes!M1327=0,"",UPPER(anotacoes!M1327))</f>
        <v/>
      </c>
      <c r="Q1327" t="str">
        <f t="shared" si="41"/>
        <v>INSERT INTO CONVERSAO_LUTA_ACAO (cd_conversao, id_luta, sequencia, momento_inicio, momento_fim, quem_faz, quem_sofre, acao_tipo, acao, tecnica, direcao, pontuacao) VALUES (1, 21, 97, TRIM(' 00:10:25,659'), TRIM(' 00:10:27,572'), 'BOTTIEAU', 'CRUZ', 'ATTACK', '&lt;TECNICA&gt;', 'IPPON SEOINAGE', 6, NULL)</v>
      </c>
      <c r="R1327" t="s">
        <v>10327</v>
      </c>
    </row>
    <row r="1328" spans="1:18" hidden="1" x14ac:dyDescent="0.25">
      <c r="A1328" s="7">
        <f>anotacoes!D1328</f>
        <v>40780</v>
      </c>
      <c r="B1328" t="str">
        <f>anotacoes!C1328</f>
        <v>WORLD CHAMPIONSHIPS PARIS 2011</v>
      </c>
      <c r="C1328" t="str">
        <f>anotacoes!E1328</f>
        <v>BOTTIEAU</v>
      </c>
      <c r="D1328" t="str">
        <f>anotacoes!F1328</f>
        <v>CRUZ</v>
      </c>
      <c r="E1328" t="s">
        <v>10325</v>
      </c>
      <c r="F1328">
        <f>anotacoes!A1328</f>
        <v>21</v>
      </c>
      <c r="G1328">
        <f>anotacoes!B1328</f>
        <v>98</v>
      </c>
      <c r="H1328" t="str">
        <f>anotacoes!K1328</f>
        <v xml:space="preserve"> 00:10:27,728</v>
      </c>
      <c r="I1328" t="str">
        <f>anotacoes!L1328</f>
        <v xml:space="preserve"> 00:10:30,490</v>
      </c>
      <c r="J1328" t="str">
        <f>IF(L1328="PAUSE",E1328,IF(anotacoes!G1332=conversao_anotacoes!C1328,conversao_anotacoes!C1328,conversao_anotacoes!D1328))</f>
        <v>BOTTIEAU</v>
      </c>
      <c r="K1328" t="str">
        <f t="shared" si="40"/>
        <v>CRUZ</v>
      </c>
      <c r="L1328" t="str">
        <f>UPPER(anotacoes!H1328)</f>
        <v>GROUNDWORK COMBAT</v>
      </c>
      <c r="M1328" t="str">
        <f>IF(OR(L1328="ATTACK",L1328="FINTA"),"&lt;TECNICA&gt;",UPPER(anotacoes!I1328))</f>
        <v>DEFENSIVE POSITION</v>
      </c>
      <c r="N1328" t="str">
        <f>IF(OR(L1328="ATTACK",L1328="FINTA"),UPPER(anotacoes!I1328),"")</f>
        <v/>
      </c>
      <c r="O1328" s="6" t="str">
        <f>IF(anotacoes!N1328=0,"",anotacoes!N1328)</f>
        <v/>
      </c>
      <c r="P1328" t="str">
        <f>IF(anotacoes!M1328=0,"",UPPER(anotacoes!M1328))</f>
        <v/>
      </c>
      <c r="Q1328" t="str">
        <f t="shared" si="41"/>
        <v>INSERT INTO CONVERSAO_LUTA_ACAO (cd_conversao, id_luta, sequencia, momento_inicio, momento_fim, quem_faz, quem_sofre, acao_tipo, acao, tecnica, direcao, pontuacao) VALUES (1, 21, 98, TRIM(' 00:10:27,728'), TRIM(' 00:10:30,490'), 'BOTTIEAU', 'CRUZ', 'GROUNDWORK COMBAT', 'DEFENSIVE POSITION', NULL, NULL, NULL)</v>
      </c>
      <c r="R1328" t="s">
        <v>10327</v>
      </c>
    </row>
    <row r="1329" spans="1:18" hidden="1" x14ac:dyDescent="0.25">
      <c r="A1329" s="7">
        <f>anotacoes!D1329</f>
        <v>40780</v>
      </c>
      <c r="B1329" t="str">
        <f>anotacoes!C1329</f>
        <v>WORLD CHAMPIONSHIPS PARIS 2011</v>
      </c>
      <c r="C1329" t="str">
        <f>anotacoes!E1329</f>
        <v>BOTTIEAU</v>
      </c>
      <c r="D1329" t="str">
        <f>anotacoes!F1329</f>
        <v>CRUZ</v>
      </c>
      <c r="E1329" t="s">
        <v>10325</v>
      </c>
      <c r="F1329">
        <f>anotacoes!A1329</f>
        <v>21</v>
      </c>
      <c r="G1329">
        <f>anotacoes!B1329</f>
        <v>99</v>
      </c>
      <c r="H1329" t="str">
        <f>anotacoes!K1329</f>
        <v xml:space="preserve"> 00:10:30,677</v>
      </c>
      <c r="I1329" t="str">
        <f>anotacoes!L1329</f>
        <v xml:space="preserve"> 00:10:40,243</v>
      </c>
      <c r="J1329" t="str">
        <f>IF(L1329="PAUSE",E1329,IF(anotacoes!G1333=conversao_anotacoes!C1329,conversao_anotacoes!C1329,conversao_anotacoes!D1329))</f>
        <v>&lt;ARBITRO_DESCONHECIDO&gt;</v>
      </c>
      <c r="K1329" t="str">
        <f t="shared" si="40"/>
        <v/>
      </c>
      <c r="L1329" t="str">
        <f>UPPER(anotacoes!H1329)</f>
        <v>PAUSE</v>
      </c>
      <c r="M1329" t="str">
        <f>IF(OR(L1329="ATTACK",L1329="FINTA"),"&lt;TECNICA&gt;",UPPER(anotacoes!I1329))</f>
        <v>&lt;NAO_CLASSIFICADO&gt;</v>
      </c>
      <c r="N1329" t="str">
        <f>IF(OR(L1329="ATTACK",L1329="FINTA"),UPPER(anotacoes!I1329),"")</f>
        <v/>
      </c>
      <c r="O1329" s="6" t="str">
        <f>IF(anotacoes!N1329=0,"",anotacoes!N1329)</f>
        <v/>
      </c>
      <c r="P1329" t="str">
        <f>IF(anotacoes!M1329=0,"",UPPER(anotacoes!M1329))</f>
        <v/>
      </c>
      <c r="Q1329" t="str">
        <f t="shared" si="41"/>
        <v>INSERT INTO CONVERSAO_LUTA_ACAO (cd_conversao, id_luta, sequencia, momento_inicio, momento_fim, quem_faz, quem_sofre, acao_tipo, acao, tecnica, direcao, pontuacao) VALUES (1, 21, 99, TRIM(' 00:10:30,677'), TRIM(' 00:10:40,243'), '&lt;ARBITRO_DESCONHECIDO&gt;', '', 'PAUSE', '&lt;NAO_CLASSIFICADO&gt;', NULL, NULL, NULL)</v>
      </c>
      <c r="R1329" t="s">
        <v>10327</v>
      </c>
    </row>
    <row r="1330" spans="1:18" hidden="1" x14ac:dyDescent="0.25">
      <c r="A1330" s="7">
        <f>anotacoes!D1330</f>
        <v>40780</v>
      </c>
      <c r="B1330" t="str">
        <f>anotacoes!C1330</f>
        <v>WORLD CHAMPIONSHIPS PARIS 2011</v>
      </c>
      <c r="C1330" t="str">
        <f>anotacoes!E1330</f>
        <v>BOTTIEAU</v>
      </c>
      <c r="D1330" t="str">
        <f>anotacoes!F1330</f>
        <v>CRUZ</v>
      </c>
      <c r="E1330" t="s">
        <v>10325</v>
      </c>
      <c r="F1330">
        <f>anotacoes!A1330</f>
        <v>21</v>
      </c>
      <c r="G1330">
        <f>anotacoes!B1330</f>
        <v>100</v>
      </c>
      <c r="H1330" t="str">
        <f>anotacoes!K1330</f>
        <v xml:space="preserve"> 00:10:40,243</v>
      </c>
      <c r="I1330" t="str">
        <f>anotacoes!L1330</f>
        <v xml:space="preserve"> 00:10:43,777</v>
      </c>
      <c r="J1330" t="str">
        <f>IF(L1330="PAUSE",E1330,IF(anotacoes!G1334=conversao_anotacoes!C1330,conversao_anotacoes!C1330,conversao_anotacoes!D1330))</f>
        <v>BOTTIEAU</v>
      </c>
      <c r="K1330" t="str">
        <f t="shared" si="40"/>
        <v>CRUZ</v>
      </c>
      <c r="L1330" t="str">
        <f>UPPER(anotacoes!H1330)</f>
        <v>DISPLACEMENT</v>
      </c>
      <c r="M1330" t="str">
        <f>IF(OR(L1330="ATTACK",L1330="FINTA"),"&lt;TECNICA&gt;",UPPER(anotacoes!I1330))</f>
        <v>2-3 STEP HESITANT LEFT</v>
      </c>
      <c r="N1330" t="str">
        <f>IF(OR(L1330="ATTACK",L1330="FINTA"),UPPER(anotacoes!I1330),"")</f>
        <v/>
      </c>
      <c r="O1330" s="6" t="str">
        <f>IF(anotacoes!N1330=0,"",anotacoes!N1330)</f>
        <v/>
      </c>
      <c r="P1330" t="str">
        <f>IF(anotacoes!M1330=0,"",UPPER(anotacoes!M1330))</f>
        <v/>
      </c>
      <c r="Q1330" t="str">
        <f t="shared" si="41"/>
        <v>INSERT INTO CONVERSAO_LUTA_ACAO (cd_conversao, id_luta, sequencia, momento_inicio, momento_fim, quem_faz, quem_sofre, acao_tipo, acao, tecnica, direcao, pontuacao) VALUES (1, 21, 100, TRIM(' 00:10:40,243'), TRIM(' 00:10:43,777'), 'BOTTIEAU', 'CRUZ', 'DISPLACEMENT', '2-3 STEP HESITANT LEFT', NULL, NULL, NULL)</v>
      </c>
      <c r="R1330" t="s">
        <v>10327</v>
      </c>
    </row>
    <row r="1331" spans="1:18" hidden="1" x14ac:dyDescent="0.25">
      <c r="A1331" s="7">
        <f>anotacoes!D1331</f>
        <v>40780</v>
      </c>
      <c r="B1331" t="str">
        <f>anotacoes!C1331</f>
        <v>WORLD CHAMPIONSHIPS PARIS 2011</v>
      </c>
      <c r="C1331" t="str">
        <f>anotacoes!E1331</f>
        <v>BOTTIEAU</v>
      </c>
      <c r="D1331" t="str">
        <f>anotacoes!F1331</f>
        <v>CRUZ</v>
      </c>
      <c r="E1331" t="s">
        <v>10325</v>
      </c>
      <c r="F1331">
        <f>anotacoes!A1331</f>
        <v>21</v>
      </c>
      <c r="G1331">
        <f>anotacoes!B1331</f>
        <v>101</v>
      </c>
      <c r="H1331" t="str">
        <f>anotacoes!K1331</f>
        <v xml:space="preserve"> 00:10:43,943</v>
      </c>
      <c r="I1331" t="str">
        <f>anotacoes!L1331</f>
        <v xml:space="preserve"> 00:10:47,429</v>
      </c>
      <c r="J1331" t="str">
        <f>IF(L1331="PAUSE",E1331,IF(anotacoes!G1335=conversao_anotacoes!C1331,conversao_anotacoes!C1331,conversao_anotacoes!D1331))</f>
        <v>BOTTIEAU</v>
      </c>
      <c r="K1331" t="str">
        <f t="shared" si="40"/>
        <v>CRUZ</v>
      </c>
      <c r="L1331" t="str">
        <f>UPPER(anotacoes!H1331)</f>
        <v>DISPLACEMENT</v>
      </c>
      <c r="M1331" t="str">
        <f>IF(OR(L1331="ATTACK",L1331="FINTA"),"&lt;TECNICA&gt;",UPPER(anotacoes!I1331))</f>
        <v>TRY TO GRIP WITH CONTACT</v>
      </c>
      <c r="N1331" t="str">
        <f>IF(OR(L1331="ATTACK",L1331="FINTA"),UPPER(anotacoes!I1331),"")</f>
        <v/>
      </c>
      <c r="O1331" s="6" t="str">
        <f>IF(anotacoes!N1331=0,"",anotacoes!N1331)</f>
        <v/>
      </c>
      <c r="P1331" t="str">
        <f>IF(anotacoes!M1331=0,"",UPPER(anotacoes!M1331))</f>
        <v/>
      </c>
      <c r="Q1331" t="str">
        <f t="shared" si="41"/>
        <v>INSERT INTO CONVERSAO_LUTA_ACAO (cd_conversao, id_luta, sequencia, momento_inicio, momento_fim, quem_faz, quem_sofre, acao_tipo, acao, tecnica, direcao, pontuacao) VALUES (1, 21, 101, TRIM(' 00:10:43,943'), TRIM(' 00:10:47,429'), 'BOTTIEAU', 'CRUZ', 'DISPLACEMENT', 'TRY TO GRIP WITH CONTACT', NULL, NULL, NULL)</v>
      </c>
      <c r="R1331" t="s">
        <v>10327</v>
      </c>
    </row>
    <row r="1332" spans="1:18" hidden="1" x14ac:dyDescent="0.25">
      <c r="A1332" s="7">
        <f>anotacoes!D1332</f>
        <v>40780</v>
      </c>
      <c r="B1332" t="str">
        <f>anotacoes!C1332</f>
        <v>WORLD CHAMPIONSHIPS PARIS 2011</v>
      </c>
      <c r="C1332" t="str">
        <f>anotacoes!E1332</f>
        <v>BOTTIEAU</v>
      </c>
      <c r="D1332" t="str">
        <f>anotacoes!F1332</f>
        <v>CRUZ</v>
      </c>
      <c r="E1332" t="s">
        <v>10325</v>
      </c>
      <c r="F1332">
        <f>anotacoes!A1332</f>
        <v>21</v>
      </c>
      <c r="G1332">
        <f>anotacoes!B1332</f>
        <v>102</v>
      </c>
      <c r="H1332" t="str">
        <f>anotacoes!K1332</f>
        <v xml:space="preserve"> 00:10:47,429</v>
      </c>
      <c r="I1332" t="str">
        <f>anotacoes!L1332</f>
        <v xml:space="preserve"> 00:10:47,429</v>
      </c>
      <c r="J1332" t="str">
        <f>IF(L1332="PAUSE",E1332,IF(anotacoes!G1336=conversao_anotacoes!C1332,conversao_anotacoes!C1332,conversao_anotacoes!D1332))</f>
        <v>BOTTIEAU</v>
      </c>
      <c r="K1332" t="str">
        <f t="shared" si="40"/>
        <v>CRUZ</v>
      </c>
      <c r="L1332" t="str">
        <f>UPPER(anotacoes!H1332)</f>
        <v>END OF COMBAT</v>
      </c>
      <c r="M1332" t="str">
        <f>IF(OR(L1332="ATTACK",L1332="FINTA"),"&lt;TECNICA&gt;",UPPER(anotacoes!I1332))</f>
        <v>&lt;NULL&gt;</v>
      </c>
      <c r="N1332" t="str">
        <f>IF(OR(L1332="ATTACK",L1332="FINTA"),UPPER(anotacoes!I1332),"")</f>
        <v/>
      </c>
      <c r="O1332" s="6" t="str">
        <f>IF(anotacoes!N1332=0,"",anotacoes!N1332)</f>
        <v/>
      </c>
      <c r="P1332" t="str">
        <f>IF(anotacoes!M1332=0,"",UPPER(anotacoes!M1332))</f>
        <v/>
      </c>
      <c r="Q1332" t="str">
        <f t="shared" si="41"/>
        <v>INSERT INTO CONVERSAO_LUTA_ACAO (cd_conversao, id_luta, sequencia, momento_inicio, momento_fim, quem_faz, quem_sofre, acao_tipo, acao, tecnica, direcao, pontuacao) VALUES (1, 21, 102, TRIM(' 00:10:47,429'), TRIM(' 00:10:47,429'), 'BOTTIEAU', 'CRUZ', 'END OF COMBAT', '&lt;NULL&gt;', NULL, NULL, NULL)</v>
      </c>
      <c r="R1332" t="s">
        <v>10327</v>
      </c>
    </row>
    <row r="1333" spans="1:18" hidden="1" x14ac:dyDescent="0.25">
      <c r="A1333" s="7">
        <f>anotacoes!D1333</f>
        <v>40780</v>
      </c>
      <c r="B1333" t="str">
        <f>anotacoes!C1333</f>
        <v>WORLD CHAMPIONSHIPS PARIS 2011</v>
      </c>
      <c r="C1333" t="str">
        <f>anotacoes!E1333</f>
        <v>BOTTIEAU</v>
      </c>
      <c r="D1333" t="str">
        <f>anotacoes!F1333</f>
        <v>CRUZ</v>
      </c>
      <c r="E1333" t="s">
        <v>10325</v>
      </c>
      <c r="F1333">
        <f>anotacoes!A1333</f>
        <v>21</v>
      </c>
      <c r="G1333">
        <f>anotacoes!B1333</f>
        <v>103</v>
      </c>
      <c r="H1333" t="str">
        <f>anotacoes!K1333</f>
        <v xml:space="preserve"> 00:11:44,119</v>
      </c>
      <c r="I1333" t="str">
        <f>anotacoes!L1333</f>
        <v xml:space="preserve"> 00:12:27,999</v>
      </c>
      <c r="J1333" t="str">
        <f>IF(L1333="PAUSE",E1333,IF(anotacoes!G1337=conversao_anotacoes!C1333,conversao_anotacoes!C1333,conversao_anotacoes!D1333))</f>
        <v>&lt;ARBITRO_DESCONHECIDO&gt;</v>
      </c>
      <c r="K1333" t="str">
        <f t="shared" si="40"/>
        <v/>
      </c>
      <c r="L1333" t="str">
        <f>UPPER(anotacoes!H1333)</f>
        <v>PAUSE</v>
      </c>
      <c r="M1333" t="str">
        <f>IF(OR(L1333="ATTACK",L1333="FINTA"),"&lt;TECNICA&gt;",UPPER(anotacoes!I1333))</f>
        <v>GOLDENSCORE</v>
      </c>
      <c r="N1333" t="str">
        <f>IF(OR(L1333="ATTACK",L1333="FINTA"),UPPER(anotacoes!I1333),"")</f>
        <v/>
      </c>
      <c r="O1333" s="6" t="str">
        <f>IF(anotacoes!N1333=0,"",anotacoes!N1333)</f>
        <v/>
      </c>
      <c r="P1333" t="str">
        <f>IF(anotacoes!M1333=0,"",UPPER(anotacoes!M1333))</f>
        <v/>
      </c>
      <c r="Q1333" t="str">
        <f t="shared" si="41"/>
        <v>INSERT INTO CONVERSAO_LUTA_ACAO (cd_conversao, id_luta, sequencia, momento_inicio, momento_fim, quem_faz, quem_sofre, acao_tipo, acao, tecnica, direcao, pontuacao) VALUES (1, 21, 103, TRIM(' 00:11:44,119'), TRIM(' 00:12:27,999'), '&lt;ARBITRO_DESCONHECIDO&gt;', '', 'PAUSE', 'GOLDENSCORE', NULL, NULL, NULL)</v>
      </c>
      <c r="R1333" t="s">
        <v>10327</v>
      </c>
    </row>
    <row r="1334" spans="1:18" hidden="1" x14ac:dyDescent="0.25">
      <c r="A1334" s="7">
        <f>anotacoes!D1334</f>
        <v>40780</v>
      </c>
      <c r="B1334" t="str">
        <f>anotacoes!C1334</f>
        <v>WORLD CHAMPIONSHIPS PARIS 2011</v>
      </c>
      <c r="C1334" t="str">
        <f>anotacoes!E1334</f>
        <v>BOTTIEAU</v>
      </c>
      <c r="D1334" t="str">
        <f>anotacoes!F1334</f>
        <v>CRUZ</v>
      </c>
      <c r="E1334" t="s">
        <v>10325</v>
      </c>
      <c r="F1334">
        <f>anotacoes!A1334</f>
        <v>21</v>
      </c>
      <c r="G1334">
        <f>anotacoes!B1334</f>
        <v>104</v>
      </c>
      <c r="H1334" t="str">
        <f>anotacoes!K1334</f>
        <v xml:space="preserve"> 00:12:27,999</v>
      </c>
      <c r="I1334" t="str">
        <f>anotacoes!L1334</f>
        <v xml:space="preserve"> 00:12:32,517</v>
      </c>
      <c r="J1334" t="str">
        <f>IF(L1334="PAUSE",E1334,IF(anotacoes!G1338=conversao_anotacoes!C1334,conversao_anotacoes!C1334,conversao_anotacoes!D1334))</f>
        <v>BOTTIEAU</v>
      </c>
      <c r="K1334" t="str">
        <f t="shared" si="40"/>
        <v>CRUZ</v>
      </c>
      <c r="L1334" t="str">
        <f>UPPER(anotacoes!H1334)</f>
        <v>DISPLACEMENT</v>
      </c>
      <c r="M1334" t="str">
        <f>IF(OR(L1334="ATTACK",L1334="FINTA"),"&lt;TECNICA&gt;",UPPER(anotacoes!I1334))</f>
        <v>2-3 STEP HESITANT LEFT</v>
      </c>
      <c r="N1334" t="str">
        <f>IF(OR(L1334="ATTACK",L1334="FINTA"),UPPER(anotacoes!I1334),"")</f>
        <v/>
      </c>
      <c r="O1334" s="6" t="str">
        <f>IF(anotacoes!N1334=0,"",anotacoes!N1334)</f>
        <v/>
      </c>
      <c r="P1334" t="str">
        <f>IF(anotacoes!M1334=0,"",UPPER(anotacoes!M1334))</f>
        <v/>
      </c>
      <c r="Q1334" t="str">
        <f t="shared" si="41"/>
        <v>INSERT INTO CONVERSAO_LUTA_ACAO (cd_conversao, id_luta, sequencia, momento_inicio, momento_fim, quem_faz, quem_sofre, acao_tipo, acao, tecnica, direcao, pontuacao) VALUES (1, 21, 104, TRIM(' 00:12:27,999'), TRIM(' 00:12:32,517'), 'BOTTIEAU', 'CRUZ', 'DISPLACEMENT', '2-3 STEP HESITANT LEFT', NULL, NULL, NULL)</v>
      </c>
      <c r="R1334" t="s">
        <v>10327</v>
      </c>
    </row>
    <row r="1335" spans="1:18" hidden="1" x14ac:dyDescent="0.25">
      <c r="A1335" s="7">
        <f>anotacoes!D1335</f>
        <v>40780</v>
      </c>
      <c r="B1335" t="str">
        <f>anotacoes!C1335</f>
        <v>WORLD CHAMPIONSHIPS PARIS 2011</v>
      </c>
      <c r="C1335" t="str">
        <f>anotacoes!E1335</f>
        <v>BOTTIEAU</v>
      </c>
      <c r="D1335" t="str">
        <f>anotacoes!F1335</f>
        <v>CRUZ</v>
      </c>
      <c r="E1335" t="s">
        <v>10325</v>
      </c>
      <c r="F1335">
        <f>anotacoes!A1335</f>
        <v>21</v>
      </c>
      <c r="G1335">
        <f>anotacoes!B1335</f>
        <v>105</v>
      </c>
      <c r="H1335" t="str">
        <f>anotacoes!K1335</f>
        <v xml:space="preserve"> 00:12:32,517</v>
      </c>
      <c r="I1335" t="str">
        <f>anotacoes!L1335</f>
        <v xml:space="preserve"> 00:12:37,973</v>
      </c>
      <c r="J1335" t="str">
        <f>IF(L1335="PAUSE",E1335,IF(anotacoes!G1339=conversao_anotacoes!C1335,conversao_anotacoes!C1335,conversao_anotacoes!D1335))</f>
        <v>BOTTIEAU</v>
      </c>
      <c r="K1335" t="str">
        <f t="shared" si="40"/>
        <v>CRUZ</v>
      </c>
      <c r="L1335" t="str">
        <f>UPPER(anotacoes!H1335)</f>
        <v>GRIP TIME</v>
      </c>
      <c r="M1335" t="str">
        <f>IF(OR(L1335="ATTACK",L1335="FINTA"),"&lt;TECNICA&gt;",UPPER(anotacoes!I1335))</f>
        <v>RIGHT SLEEVE</v>
      </c>
      <c r="N1335" t="str">
        <f>IF(OR(L1335="ATTACK",L1335="FINTA"),UPPER(anotacoes!I1335),"")</f>
        <v/>
      </c>
      <c r="O1335" s="6" t="str">
        <f>IF(anotacoes!N1335=0,"",anotacoes!N1335)</f>
        <v/>
      </c>
      <c r="P1335" t="str">
        <f>IF(anotacoes!M1335=0,"",UPPER(anotacoes!M1335))</f>
        <v/>
      </c>
      <c r="Q1335" t="str">
        <f t="shared" si="41"/>
        <v>INSERT INTO CONVERSAO_LUTA_ACAO (cd_conversao, id_luta, sequencia, momento_inicio, momento_fim, quem_faz, quem_sofre, acao_tipo, acao, tecnica, direcao, pontuacao) VALUES (1, 21, 105, TRIM(' 00:12:32,517'), TRIM(' 00:12:37,973'), 'BOTTIEAU', 'CRUZ', 'GRIP TIME', 'RIGHT SLEEVE', NULL, NULL, NULL)</v>
      </c>
      <c r="R1335" t="s">
        <v>10327</v>
      </c>
    </row>
    <row r="1336" spans="1:18" hidden="1" x14ac:dyDescent="0.25">
      <c r="A1336" s="7">
        <f>anotacoes!D1336</f>
        <v>40780</v>
      </c>
      <c r="B1336" t="str">
        <f>anotacoes!C1336</f>
        <v>WORLD CHAMPIONSHIPS PARIS 2011</v>
      </c>
      <c r="C1336" t="str">
        <f>anotacoes!E1336</f>
        <v>BOTTIEAU</v>
      </c>
      <c r="D1336" t="str">
        <f>anotacoes!F1336</f>
        <v>CRUZ</v>
      </c>
      <c r="E1336" t="s">
        <v>10325</v>
      </c>
      <c r="F1336">
        <f>anotacoes!A1336</f>
        <v>21</v>
      </c>
      <c r="G1336">
        <f>anotacoes!B1336</f>
        <v>106</v>
      </c>
      <c r="H1336" t="str">
        <f>anotacoes!K1336</f>
        <v xml:space="preserve"> 00:12:37,973</v>
      </c>
      <c r="I1336" t="str">
        <f>anotacoes!L1336</f>
        <v xml:space="preserve"> 00:12:39,332</v>
      </c>
      <c r="J1336" t="str">
        <f>IF(L1336="PAUSE",E1336,IF(anotacoes!G1340=conversao_anotacoes!C1336,conversao_anotacoes!C1336,conversao_anotacoes!D1336))</f>
        <v>BOTTIEAU</v>
      </c>
      <c r="K1336" t="str">
        <f t="shared" si="40"/>
        <v>CRUZ</v>
      </c>
      <c r="L1336" t="str">
        <f>UPPER(anotacoes!H1336)</f>
        <v>DEFENSE</v>
      </c>
      <c r="M1336" t="str">
        <f>IF(OR(L1336="ATTACK",L1336="FINTA"),"&lt;TECNICA&gt;",UPPER(anotacoes!I1336))</f>
        <v>USING BODY MASS</v>
      </c>
      <c r="N1336" t="str">
        <f>IF(OR(L1336="ATTACK",L1336="FINTA"),UPPER(anotacoes!I1336),"")</f>
        <v/>
      </c>
      <c r="O1336" s="6" t="str">
        <f>IF(anotacoes!N1336=0,"",anotacoes!N1336)</f>
        <v/>
      </c>
      <c r="P1336" t="str">
        <f>IF(anotacoes!M1336=0,"",UPPER(anotacoes!M1336))</f>
        <v/>
      </c>
      <c r="Q1336" t="str">
        <f t="shared" si="41"/>
        <v>INSERT INTO CONVERSAO_LUTA_ACAO (cd_conversao, id_luta, sequencia, momento_inicio, momento_fim, quem_faz, quem_sofre, acao_tipo, acao, tecnica, direcao, pontuacao) VALUES (1, 21, 106, TRIM(' 00:12:37,973'), TRIM(' 00:12:39,332'), 'BOTTIEAU', 'CRUZ', 'DEFENSE', 'USING BODY MASS', NULL, NULL, NULL)</v>
      </c>
      <c r="R1336" t="s">
        <v>10327</v>
      </c>
    </row>
    <row r="1337" spans="1:18" hidden="1" x14ac:dyDescent="0.25">
      <c r="A1337" s="7">
        <f>anotacoes!D1337</f>
        <v>40780</v>
      </c>
      <c r="B1337" t="str">
        <f>anotacoes!C1337</f>
        <v>WORLD CHAMPIONSHIPS PARIS 2011</v>
      </c>
      <c r="C1337" t="str">
        <f>anotacoes!E1337</f>
        <v>BOTTIEAU</v>
      </c>
      <c r="D1337" t="str">
        <f>anotacoes!F1337</f>
        <v>CRUZ</v>
      </c>
      <c r="E1337" t="s">
        <v>10325</v>
      </c>
      <c r="F1337">
        <f>anotacoes!A1337</f>
        <v>21</v>
      </c>
      <c r="G1337">
        <f>anotacoes!B1337</f>
        <v>107</v>
      </c>
      <c r="H1337" t="str">
        <f>anotacoes!K1337</f>
        <v xml:space="preserve"> 00:12:39,332</v>
      </c>
      <c r="I1337" t="str">
        <f>anotacoes!L1337</f>
        <v xml:space="preserve"> 00:13:24,676</v>
      </c>
      <c r="J1337" t="str">
        <f>IF(L1337="PAUSE",E1337,IF(anotacoes!G1341=conversao_anotacoes!C1337,conversao_anotacoes!C1337,conversao_anotacoes!D1337))</f>
        <v>&lt;ARBITRO_DESCONHECIDO&gt;</v>
      </c>
      <c r="K1337" t="str">
        <f t="shared" si="40"/>
        <v/>
      </c>
      <c r="L1337" t="str">
        <f>UPPER(anotacoes!H1337)</f>
        <v>PAUSE</v>
      </c>
      <c r="M1337" t="str">
        <f>IF(OR(L1337="ATTACK",L1337="FINTA"),"&lt;TECNICA&gt;",UPPER(anotacoes!I1337))</f>
        <v>&lt;NAO_CLASSIFICADO&gt;</v>
      </c>
      <c r="N1337" t="str">
        <f>IF(OR(L1337="ATTACK",L1337="FINTA"),UPPER(anotacoes!I1337),"")</f>
        <v/>
      </c>
      <c r="O1337" s="6" t="str">
        <f>IF(anotacoes!N1337=0,"",anotacoes!N1337)</f>
        <v/>
      </c>
      <c r="P1337" t="str">
        <f>IF(anotacoes!M1337=0,"",UPPER(anotacoes!M1337))</f>
        <v/>
      </c>
      <c r="Q1337" t="str">
        <f t="shared" si="41"/>
        <v>INSERT INTO CONVERSAO_LUTA_ACAO (cd_conversao, id_luta, sequencia, momento_inicio, momento_fim, quem_faz, quem_sofre, acao_tipo, acao, tecnica, direcao, pontuacao) VALUES (1, 21, 107, TRIM(' 00:12:39,332'), TRIM(' 00:13:24,676'), '&lt;ARBITRO_DESCONHECIDO&gt;', '', 'PAUSE', '&lt;NAO_CLASSIFICADO&gt;', NULL, NULL, NULL)</v>
      </c>
      <c r="R1337" t="s">
        <v>10327</v>
      </c>
    </row>
    <row r="1338" spans="1:18" hidden="1" x14ac:dyDescent="0.25">
      <c r="A1338" s="7">
        <f>anotacoes!D1338</f>
        <v>40780</v>
      </c>
      <c r="B1338" t="str">
        <f>anotacoes!C1338</f>
        <v>WORLD CHAMPIONSHIPS PARIS 2011</v>
      </c>
      <c r="C1338" t="str">
        <f>anotacoes!E1338</f>
        <v>BOTTIEAU</v>
      </c>
      <c r="D1338" t="str">
        <f>anotacoes!F1338</f>
        <v>CRUZ</v>
      </c>
      <c r="E1338" t="s">
        <v>10325</v>
      </c>
      <c r="F1338">
        <f>anotacoes!A1338</f>
        <v>21</v>
      </c>
      <c r="G1338">
        <f>anotacoes!B1338</f>
        <v>108</v>
      </c>
      <c r="H1338" t="str">
        <f>anotacoes!K1338</f>
        <v xml:space="preserve"> 00:13:24,676</v>
      </c>
      <c r="I1338" t="str">
        <f>anotacoes!L1338</f>
        <v xml:space="preserve"> 00:13:26,480</v>
      </c>
      <c r="J1338" t="str">
        <f>IF(L1338="PAUSE",E1338,IF(anotacoes!G1342=conversao_anotacoes!C1338,conversao_anotacoes!C1338,conversao_anotacoes!D1338))</f>
        <v>BOTTIEAU</v>
      </c>
      <c r="K1338" t="str">
        <f t="shared" si="40"/>
        <v>CRUZ</v>
      </c>
      <c r="L1338" t="str">
        <f>UPPER(anotacoes!H1338)</f>
        <v>DISPLACEMENT</v>
      </c>
      <c r="M1338" t="str">
        <f>IF(OR(L1338="ATTACK",L1338="FINTA"),"&lt;TECNICA&gt;",UPPER(anotacoes!I1338))</f>
        <v>2-3 STEP HESITANT RIGHT</v>
      </c>
      <c r="N1338" t="str">
        <f>IF(OR(L1338="ATTACK",L1338="FINTA"),UPPER(anotacoes!I1338),"")</f>
        <v/>
      </c>
      <c r="O1338" s="6" t="str">
        <f>IF(anotacoes!N1338=0,"",anotacoes!N1338)</f>
        <v/>
      </c>
      <c r="P1338" t="str">
        <f>IF(anotacoes!M1338=0,"",UPPER(anotacoes!M1338))</f>
        <v/>
      </c>
      <c r="Q1338" t="str">
        <f t="shared" si="41"/>
        <v>INSERT INTO CONVERSAO_LUTA_ACAO (cd_conversao, id_luta, sequencia, momento_inicio, momento_fim, quem_faz, quem_sofre, acao_tipo, acao, tecnica, direcao, pontuacao) VALUES (1, 21, 108, TRIM(' 00:13:24,676'), TRIM(' 00:13:26,480'), 'BOTTIEAU', 'CRUZ', 'DISPLACEMENT', '2-3 STEP HESITANT RIGHT', NULL, NULL, NULL)</v>
      </c>
      <c r="R1338" t="s">
        <v>10327</v>
      </c>
    </row>
    <row r="1339" spans="1:18" hidden="1" x14ac:dyDescent="0.25">
      <c r="A1339" s="7">
        <f>anotacoes!D1339</f>
        <v>40780</v>
      </c>
      <c r="B1339" t="str">
        <f>anotacoes!C1339</f>
        <v>WORLD CHAMPIONSHIPS PARIS 2011</v>
      </c>
      <c r="C1339" t="str">
        <f>anotacoes!E1339</f>
        <v>BOTTIEAU</v>
      </c>
      <c r="D1339" t="str">
        <f>anotacoes!F1339</f>
        <v>CRUZ</v>
      </c>
      <c r="E1339" t="s">
        <v>10325</v>
      </c>
      <c r="F1339">
        <f>anotacoes!A1339</f>
        <v>21</v>
      </c>
      <c r="G1339">
        <f>anotacoes!B1339</f>
        <v>109</v>
      </c>
      <c r="H1339" t="str">
        <f>anotacoes!K1339</f>
        <v xml:space="preserve"> 00:13:26,480</v>
      </c>
      <c r="I1339" t="str">
        <f>anotacoes!L1339</f>
        <v xml:space="preserve"> 00:13:27,467</v>
      </c>
      <c r="J1339" t="str">
        <f>IF(L1339="PAUSE",E1339,IF(anotacoes!G1343=conversao_anotacoes!C1339,conversao_anotacoes!C1339,conversao_anotacoes!D1339))</f>
        <v>BOTTIEAU</v>
      </c>
      <c r="K1339" t="str">
        <f t="shared" si="40"/>
        <v>CRUZ</v>
      </c>
      <c r="L1339" t="str">
        <f>UPPER(anotacoes!H1339)</f>
        <v>GRIP TIME</v>
      </c>
      <c r="M1339" t="str">
        <f>IF(OR(L1339="ATTACK",L1339="FINTA"),"&lt;TECNICA&gt;",UPPER(anotacoes!I1339))</f>
        <v>LEFT COLLAR</v>
      </c>
      <c r="N1339" t="str">
        <f>IF(OR(L1339="ATTACK",L1339="FINTA"),UPPER(anotacoes!I1339),"")</f>
        <v/>
      </c>
      <c r="O1339" s="6" t="str">
        <f>IF(anotacoes!N1339=0,"",anotacoes!N1339)</f>
        <v/>
      </c>
      <c r="P1339" t="str">
        <f>IF(anotacoes!M1339=0,"",UPPER(anotacoes!M1339))</f>
        <v/>
      </c>
      <c r="Q1339" t="str">
        <f t="shared" si="41"/>
        <v>INSERT INTO CONVERSAO_LUTA_ACAO (cd_conversao, id_luta, sequencia, momento_inicio, momento_fim, quem_faz, quem_sofre, acao_tipo, acao, tecnica, direcao, pontuacao) VALUES (1, 21, 109, TRIM(' 00:13:26,480'), TRIM(' 00:13:27,467'), 'BOTTIEAU', 'CRUZ', 'GRIP TIME', 'LEFT COLLAR', NULL, NULL, NULL)</v>
      </c>
      <c r="R1339" t="s">
        <v>10327</v>
      </c>
    </row>
    <row r="1340" spans="1:18" hidden="1" x14ac:dyDescent="0.25">
      <c r="A1340" s="7">
        <f>anotacoes!D1340</f>
        <v>40780</v>
      </c>
      <c r="B1340" t="str">
        <f>anotacoes!C1340</f>
        <v>WORLD CHAMPIONSHIPS PARIS 2011</v>
      </c>
      <c r="C1340" t="str">
        <f>anotacoes!E1340</f>
        <v>BOTTIEAU</v>
      </c>
      <c r="D1340" t="str">
        <f>anotacoes!F1340</f>
        <v>CRUZ</v>
      </c>
      <c r="E1340" t="s">
        <v>10325</v>
      </c>
      <c r="F1340">
        <f>anotacoes!A1340</f>
        <v>21</v>
      </c>
      <c r="G1340">
        <f>anotacoes!B1340</f>
        <v>110</v>
      </c>
      <c r="H1340" t="str">
        <f>anotacoes!K1340</f>
        <v xml:space="preserve"> 00:13:27,467</v>
      </c>
      <c r="I1340" t="str">
        <f>anotacoes!L1340</f>
        <v xml:space="preserve"> 00:13:30,307</v>
      </c>
      <c r="J1340" t="str">
        <f>IF(L1340="PAUSE",E1340,IF(anotacoes!G1344=conversao_anotacoes!C1340,conversao_anotacoes!C1340,conversao_anotacoes!D1340))</f>
        <v>BOTTIEAU</v>
      </c>
      <c r="K1340" t="str">
        <f t="shared" si="40"/>
        <v>CRUZ</v>
      </c>
      <c r="L1340" t="str">
        <f>UPPER(anotacoes!H1340)</f>
        <v>GROUNDWORK COMBAT</v>
      </c>
      <c r="M1340" t="str">
        <f>IF(OR(L1340="ATTACK",L1340="FINTA"),"&lt;TECNICA&gt;",UPPER(anotacoes!I1340))</f>
        <v>DEFENSIVE POSITION</v>
      </c>
      <c r="N1340" t="str">
        <f>IF(OR(L1340="ATTACK",L1340="FINTA"),UPPER(anotacoes!I1340),"")</f>
        <v/>
      </c>
      <c r="O1340" s="6" t="str">
        <f>IF(anotacoes!N1340=0,"",anotacoes!N1340)</f>
        <v/>
      </c>
      <c r="P1340" t="str">
        <f>IF(anotacoes!M1340=0,"",UPPER(anotacoes!M1340))</f>
        <v/>
      </c>
      <c r="Q1340" t="str">
        <f t="shared" si="41"/>
        <v>INSERT INTO CONVERSAO_LUTA_ACAO (cd_conversao, id_luta, sequencia, momento_inicio, momento_fim, quem_faz, quem_sofre, acao_tipo, acao, tecnica, direcao, pontuacao) VALUES (1, 21, 110, TRIM(' 00:13:27,467'), TRIM(' 00:13:30,307'), 'BOTTIEAU', 'CRUZ', 'GROUNDWORK COMBAT', 'DEFENSIVE POSITION', NULL, NULL, NULL)</v>
      </c>
      <c r="R1340" t="s">
        <v>10327</v>
      </c>
    </row>
    <row r="1341" spans="1:18" hidden="1" x14ac:dyDescent="0.25">
      <c r="A1341" s="7">
        <f>anotacoes!D1341</f>
        <v>40780</v>
      </c>
      <c r="B1341" t="str">
        <f>anotacoes!C1341</f>
        <v>WORLD CHAMPIONSHIPS PARIS 2011</v>
      </c>
      <c r="C1341" t="str">
        <f>anotacoes!E1341</f>
        <v>BOTTIEAU</v>
      </c>
      <c r="D1341" t="str">
        <f>anotacoes!F1341</f>
        <v>CRUZ</v>
      </c>
      <c r="E1341" t="s">
        <v>10325</v>
      </c>
      <c r="F1341">
        <f>anotacoes!A1341</f>
        <v>21</v>
      </c>
      <c r="G1341">
        <f>anotacoes!B1341</f>
        <v>111</v>
      </c>
      <c r="H1341" t="str">
        <f>anotacoes!K1341</f>
        <v xml:space="preserve"> 00:13:30,459</v>
      </c>
      <c r="I1341" t="str">
        <f>anotacoes!L1341</f>
        <v xml:space="preserve"> 00:13:34,684</v>
      </c>
      <c r="J1341" t="str">
        <f>IF(L1341="PAUSE",E1341,IF(anotacoes!G1345=conversao_anotacoes!C1341,conversao_anotacoes!C1341,conversao_anotacoes!D1341))</f>
        <v>&lt;ARBITRO_DESCONHECIDO&gt;</v>
      </c>
      <c r="K1341" t="str">
        <f t="shared" si="40"/>
        <v/>
      </c>
      <c r="L1341" t="str">
        <f>UPPER(anotacoes!H1341)</f>
        <v>PAUSE</v>
      </c>
      <c r="M1341" t="str">
        <f>IF(OR(L1341="ATTACK",L1341="FINTA"),"&lt;TECNICA&gt;",UPPER(anotacoes!I1341))</f>
        <v>&lt;NAO_CLASSIFICADO&gt;</v>
      </c>
      <c r="N1341" t="str">
        <f>IF(OR(L1341="ATTACK",L1341="FINTA"),UPPER(anotacoes!I1341),"")</f>
        <v/>
      </c>
      <c r="O1341" s="6" t="str">
        <f>IF(anotacoes!N1341=0,"",anotacoes!N1341)</f>
        <v/>
      </c>
      <c r="P1341" t="str">
        <f>IF(anotacoes!M1341=0,"",UPPER(anotacoes!M1341))</f>
        <v/>
      </c>
      <c r="Q1341" t="str">
        <f t="shared" si="41"/>
        <v>INSERT INTO CONVERSAO_LUTA_ACAO (cd_conversao, id_luta, sequencia, momento_inicio, momento_fim, quem_faz, quem_sofre, acao_tipo, acao, tecnica, direcao, pontuacao) VALUES (1, 21, 111, TRIM(' 00:13:30,459'), TRIM(' 00:13:34,684'), '&lt;ARBITRO_DESCONHECIDO&gt;', '', 'PAUSE', '&lt;NAO_CLASSIFICADO&gt;', NULL, NULL, NULL)</v>
      </c>
      <c r="R1341" t="s">
        <v>10327</v>
      </c>
    </row>
    <row r="1342" spans="1:18" hidden="1" x14ac:dyDescent="0.25">
      <c r="A1342" s="7">
        <f>anotacoes!D1342</f>
        <v>40780</v>
      </c>
      <c r="B1342" t="str">
        <f>anotacoes!C1342</f>
        <v>WORLD CHAMPIONSHIPS PARIS 2011</v>
      </c>
      <c r="C1342" t="str">
        <f>anotacoes!E1342</f>
        <v>BOTTIEAU</v>
      </c>
      <c r="D1342" t="str">
        <f>anotacoes!F1342</f>
        <v>CRUZ</v>
      </c>
      <c r="E1342" t="s">
        <v>10325</v>
      </c>
      <c r="F1342">
        <f>anotacoes!A1342</f>
        <v>21</v>
      </c>
      <c r="G1342">
        <f>anotacoes!B1342</f>
        <v>112</v>
      </c>
      <c r="H1342" t="str">
        <f>anotacoes!K1342</f>
        <v xml:space="preserve"> 00:13:34,684</v>
      </c>
      <c r="I1342" t="str">
        <f>anotacoes!L1342</f>
        <v xml:space="preserve"> 00:13:35,990</v>
      </c>
      <c r="J1342" t="str">
        <f>IF(L1342="PAUSE",E1342,IF(anotacoes!G1346=conversao_anotacoes!C1342,conversao_anotacoes!C1342,conversao_anotacoes!D1342))</f>
        <v>BOTTIEAU</v>
      </c>
      <c r="K1342" t="str">
        <f t="shared" si="40"/>
        <v>CRUZ</v>
      </c>
      <c r="L1342" t="str">
        <f>UPPER(anotacoes!H1342)</f>
        <v>DISPLACEMENT</v>
      </c>
      <c r="M1342" t="str">
        <f>IF(OR(L1342="ATTACK",L1342="FINTA"),"&lt;TECNICA&gt;",UPPER(anotacoes!I1342))</f>
        <v>2-3 STEP HESITANT RIGHT</v>
      </c>
      <c r="N1342" t="str">
        <f>IF(OR(L1342="ATTACK",L1342="FINTA"),UPPER(anotacoes!I1342),"")</f>
        <v/>
      </c>
      <c r="O1342" s="6" t="str">
        <f>IF(anotacoes!N1342=0,"",anotacoes!N1342)</f>
        <v/>
      </c>
      <c r="P1342" t="str">
        <f>IF(anotacoes!M1342=0,"",UPPER(anotacoes!M1342))</f>
        <v/>
      </c>
      <c r="Q1342" t="str">
        <f t="shared" si="41"/>
        <v>INSERT INTO CONVERSAO_LUTA_ACAO (cd_conversao, id_luta, sequencia, momento_inicio, momento_fim, quem_faz, quem_sofre, acao_tipo, acao, tecnica, direcao, pontuacao) VALUES (1, 21, 112, TRIM(' 00:13:34,684'), TRIM(' 00:13:35,990'), 'BOTTIEAU', 'CRUZ', 'DISPLACEMENT', '2-3 STEP HESITANT RIGHT', NULL, NULL, NULL)</v>
      </c>
      <c r="R1342" t="s">
        <v>10327</v>
      </c>
    </row>
    <row r="1343" spans="1:18" hidden="1" x14ac:dyDescent="0.25">
      <c r="A1343" s="7">
        <f>anotacoes!D1343</f>
        <v>40780</v>
      </c>
      <c r="B1343" t="str">
        <f>anotacoes!C1343</f>
        <v>WORLD CHAMPIONSHIPS PARIS 2011</v>
      </c>
      <c r="C1343" t="str">
        <f>anotacoes!E1343</f>
        <v>BOTTIEAU</v>
      </c>
      <c r="D1343" t="str">
        <f>anotacoes!F1343</f>
        <v>CRUZ</v>
      </c>
      <c r="E1343" t="s">
        <v>10325</v>
      </c>
      <c r="F1343">
        <f>anotacoes!A1343</f>
        <v>21</v>
      </c>
      <c r="G1343">
        <f>anotacoes!B1343</f>
        <v>113</v>
      </c>
      <c r="H1343" t="str">
        <f>anotacoes!K1343</f>
        <v xml:space="preserve"> 00:13:35,990</v>
      </c>
      <c r="I1343" t="str">
        <f>anotacoes!L1343</f>
        <v xml:space="preserve"> 00:13:37,166</v>
      </c>
      <c r="J1343" t="str">
        <f>IF(L1343="PAUSE",E1343,IF(anotacoes!G1347=conversao_anotacoes!C1343,conversao_anotacoes!C1343,conversao_anotacoes!D1343))</f>
        <v>BOTTIEAU</v>
      </c>
      <c r="K1343" t="str">
        <f t="shared" si="40"/>
        <v>CRUZ</v>
      </c>
      <c r="L1343" t="str">
        <f>UPPER(anotacoes!H1343)</f>
        <v>GRIP TIME</v>
      </c>
      <c r="M1343" t="str">
        <f>IF(OR(L1343="ATTACK",L1343="FINTA"),"&lt;TECNICA&gt;",UPPER(anotacoes!I1343))</f>
        <v>RIGHT COLLAR</v>
      </c>
      <c r="N1343" t="str">
        <f>IF(OR(L1343="ATTACK",L1343="FINTA"),UPPER(anotacoes!I1343),"")</f>
        <v/>
      </c>
      <c r="O1343" s="6" t="str">
        <f>IF(anotacoes!N1343=0,"",anotacoes!N1343)</f>
        <v/>
      </c>
      <c r="P1343" t="str">
        <f>IF(anotacoes!M1343=0,"",UPPER(anotacoes!M1343))</f>
        <v/>
      </c>
      <c r="Q1343" t="str">
        <f t="shared" si="41"/>
        <v>INSERT INTO CONVERSAO_LUTA_ACAO (cd_conversao, id_luta, sequencia, momento_inicio, momento_fim, quem_faz, quem_sofre, acao_tipo, acao, tecnica, direcao, pontuacao) VALUES (1, 21, 113, TRIM(' 00:13:35,990'), TRIM(' 00:13:37,166'), 'BOTTIEAU', 'CRUZ', 'GRIP TIME', 'RIGHT COLLAR', NULL, NULL, NULL)</v>
      </c>
      <c r="R1343" t="s">
        <v>10327</v>
      </c>
    </row>
    <row r="1344" spans="1:18" hidden="1" x14ac:dyDescent="0.25">
      <c r="A1344" s="7">
        <f>anotacoes!D1344</f>
        <v>40780</v>
      </c>
      <c r="B1344" t="str">
        <f>anotacoes!C1344</f>
        <v>WORLD CHAMPIONSHIPS PARIS 2011</v>
      </c>
      <c r="C1344" t="str">
        <f>anotacoes!E1344</f>
        <v>BOTTIEAU</v>
      </c>
      <c r="D1344" t="str">
        <f>anotacoes!F1344</f>
        <v>CRUZ</v>
      </c>
      <c r="E1344" t="s">
        <v>10325</v>
      </c>
      <c r="F1344">
        <f>anotacoes!A1344</f>
        <v>21</v>
      </c>
      <c r="G1344">
        <f>anotacoes!B1344</f>
        <v>114</v>
      </c>
      <c r="H1344" t="str">
        <f>anotacoes!K1344</f>
        <v xml:space="preserve"> 00:13:37,166</v>
      </c>
      <c r="I1344" t="str">
        <f>anotacoes!L1344</f>
        <v xml:space="preserve"> 00:13:37,166</v>
      </c>
      <c r="J1344" t="str">
        <f>IF(L1344="PAUSE",E1344,IF(anotacoes!G1348=conversao_anotacoes!C1344,conversao_anotacoes!C1344,conversao_anotacoes!D1344))</f>
        <v>BOTTIEAU</v>
      </c>
      <c r="K1344" t="str">
        <f t="shared" si="40"/>
        <v>CRUZ</v>
      </c>
      <c r="L1344" t="str">
        <f>UPPER(anotacoes!H1344)</f>
        <v>DEFENSE</v>
      </c>
      <c r="M1344" t="str">
        <f>IF(OR(L1344="ATTACK",L1344="FINTA"),"&lt;TECNICA&gt;",UPPER(anotacoes!I1344))</f>
        <v>TAE-SABAKI LEFT INCLINED</v>
      </c>
      <c r="N1344" t="str">
        <f>IF(OR(L1344="ATTACK",L1344="FINTA"),UPPER(anotacoes!I1344),"")</f>
        <v/>
      </c>
      <c r="O1344" s="6" t="str">
        <f>IF(anotacoes!N1344=0,"",anotacoes!N1344)</f>
        <v/>
      </c>
      <c r="P1344" t="str">
        <f>IF(anotacoes!M1344=0,"",UPPER(anotacoes!M1344))</f>
        <v/>
      </c>
      <c r="Q1344" t="str">
        <f t="shared" si="41"/>
        <v>INSERT INTO CONVERSAO_LUTA_ACAO (cd_conversao, id_luta, sequencia, momento_inicio, momento_fim, quem_faz, quem_sofre, acao_tipo, acao, tecnica, direcao, pontuacao) VALUES (1, 21, 114, TRIM(' 00:13:37,166'), TRIM(' 00:13:37,166'), 'BOTTIEAU', 'CRUZ', 'DEFENSE', 'TAE-SABAKI LEFT INCLINED', NULL, NULL, NULL)</v>
      </c>
      <c r="R1344" t="s">
        <v>10327</v>
      </c>
    </row>
    <row r="1345" spans="1:18" hidden="1" x14ac:dyDescent="0.25">
      <c r="A1345" s="7">
        <f>anotacoes!D1345</f>
        <v>40780</v>
      </c>
      <c r="B1345" t="str">
        <f>anotacoes!C1345</f>
        <v>WORLD CHAMPIONSHIPS PARIS 2011</v>
      </c>
      <c r="C1345" t="str">
        <f>anotacoes!E1345</f>
        <v>BOTTIEAU</v>
      </c>
      <c r="D1345" t="str">
        <f>anotacoes!F1345</f>
        <v>CRUZ</v>
      </c>
      <c r="E1345" t="s">
        <v>10325</v>
      </c>
      <c r="F1345">
        <f>anotacoes!A1345</f>
        <v>21</v>
      </c>
      <c r="G1345">
        <f>anotacoes!B1345</f>
        <v>115</v>
      </c>
      <c r="H1345" t="str">
        <f>anotacoes!K1345</f>
        <v xml:space="preserve"> 00:13:37,166</v>
      </c>
      <c r="I1345" t="str">
        <f>anotacoes!L1345</f>
        <v xml:space="preserve"> 00:13:42,183</v>
      </c>
      <c r="J1345" t="str">
        <f>IF(L1345="PAUSE",E1345,IF(anotacoes!G1349=conversao_anotacoes!C1345,conversao_anotacoes!C1345,conversao_anotacoes!D1345))</f>
        <v>BOTTIEAU</v>
      </c>
      <c r="K1345" t="str">
        <f t="shared" si="40"/>
        <v>CRUZ</v>
      </c>
      <c r="L1345" t="str">
        <f>UPPER(anotacoes!H1345)</f>
        <v>TRANSITION</v>
      </c>
      <c r="M1345" t="str">
        <f>IF(OR(L1345="ATTACK",L1345="FINTA"),"&lt;TECNICA&gt;",UPPER(anotacoes!I1345))</f>
        <v>WITH ATTACK</v>
      </c>
      <c r="N1345" t="str">
        <f>IF(OR(L1345="ATTACK",L1345="FINTA"),UPPER(anotacoes!I1345),"")</f>
        <v/>
      </c>
      <c r="O1345" s="6" t="str">
        <f>IF(anotacoes!N1345=0,"",anotacoes!N1345)</f>
        <v/>
      </c>
      <c r="P1345" t="str">
        <f>IF(anotacoes!M1345=0,"",UPPER(anotacoes!M1345))</f>
        <v/>
      </c>
      <c r="Q1345" t="str">
        <f t="shared" si="41"/>
        <v>INSERT INTO CONVERSAO_LUTA_ACAO (cd_conversao, id_luta, sequencia, momento_inicio, momento_fim, quem_faz, quem_sofre, acao_tipo, acao, tecnica, direcao, pontuacao) VALUES (1, 21, 115, TRIM(' 00:13:37,166'), TRIM(' 00:13:42,183'), 'BOTTIEAU', 'CRUZ', 'TRANSITION', 'WITH ATTACK', NULL, NULL, NULL)</v>
      </c>
      <c r="R1345" t="s">
        <v>10327</v>
      </c>
    </row>
    <row r="1346" spans="1:18" hidden="1" x14ac:dyDescent="0.25">
      <c r="A1346" s="7">
        <f>anotacoes!D1346</f>
        <v>40780</v>
      </c>
      <c r="B1346" t="str">
        <f>anotacoes!C1346</f>
        <v>WORLD CHAMPIONSHIPS PARIS 2011</v>
      </c>
      <c r="C1346" t="str">
        <f>anotacoes!E1346</f>
        <v>BOTTIEAU</v>
      </c>
      <c r="D1346" t="str">
        <f>anotacoes!F1346</f>
        <v>CRUZ</v>
      </c>
      <c r="E1346" t="s">
        <v>10325</v>
      </c>
      <c r="F1346">
        <f>anotacoes!A1346</f>
        <v>21</v>
      </c>
      <c r="G1346">
        <f>anotacoes!B1346</f>
        <v>116</v>
      </c>
      <c r="H1346" t="str">
        <f>anotacoes!K1346</f>
        <v xml:space="preserve"> 00:13:42,354</v>
      </c>
      <c r="I1346" t="str">
        <f>anotacoes!L1346</f>
        <v xml:space="preserve"> 00:13:45,301</v>
      </c>
      <c r="J1346" t="str">
        <f>IF(L1346="PAUSE",E1346,IF(anotacoes!G1350=conversao_anotacoes!C1346,conversao_anotacoes!C1346,conversao_anotacoes!D1346))</f>
        <v>&lt;ARBITRO_DESCONHECIDO&gt;</v>
      </c>
      <c r="K1346" t="str">
        <f t="shared" si="40"/>
        <v/>
      </c>
      <c r="L1346" t="str">
        <f>UPPER(anotacoes!H1346)</f>
        <v>PAUSE</v>
      </c>
      <c r="M1346" t="str">
        <f>IF(OR(L1346="ATTACK",L1346="FINTA"),"&lt;TECNICA&gt;",UPPER(anotacoes!I1346))</f>
        <v>&lt;NAO_CLASSIFICADO&gt;</v>
      </c>
      <c r="N1346" t="str">
        <f>IF(OR(L1346="ATTACK",L1346="FINTA"),UPPER(anotacoes!I1346),"")</f>
        <v/>
      </c>
      <c r="O1346" s="6" t="str">
        <f>IF(anotacoes!N1346=0,"",anotacoes!N1346)</f>
        <v/>
      </c>
      <c r="P1346" t="str">
        <f>IF(anotacoes!M1346=0,"",UPPER(anotacoes!M1346))</f>
        <v/>
      </c>
      <c r="Q1346" t="str">
        <f t="shared" si="41"/>
        <v>INSERT INTO CONVERSAO_LUTA_ACAO (cd_conversao, id_luta, sequencia, momento_inicio, momento_fim, quem_faz, quem_sofre, acao_tipo, acao, tecnica, direcao, pontuacao) VALUES (1, 21, 116, TRIM(' 00:13:42,354'), TRIM(' 00:13:45,301'), '&lt;ARBITRO_DESCONHECIDO&gt;', '', 'PAUSE', '&lt;NAO_CLASSIFICADO&gt;', NULL, NULL, NULL)</v>
      </c>
      <c r="R1346" t="s">
        <v>10327</v>
      </c>
    </row>
    <row r="1347" spans="1:18" hidden="1" x14ac:dyDescent="0.25">
      <c r="A1347" s="7">
        <f>anotacoes!D1347</f>
        <v>40780</v>
      </c>
      <c r="B1347" t="str">
        <f>anotacoes!C1347</f>
        <v>WORLD CHAMPIONSHIPS PARIS 2011</v>
      </c>
      <c r="C1347" t="str">
        <f>anotacoes!E1347</f>
        <v>BOTTIEAU</v>
      </c>
      <c r="D1347" t="str">
        <f>anotacoes!F1347</f>
        <v>CRUZ</v>
      </c>
      <c r="E1347" t="s">
        <v>10325</v>
      </c>
      <c r="F1347">
        <f>anotacoes!A1347</f>
        <v>21</v>
      </c>
      <c r="G1347">
        <f>anotacoes!B1347</f>
        <v>117</v>
      </c>
      <c r="H1347" t="str">
        <f>anotacoes!K1347</f>
        <v xml:space="preserve"> 00:13:45,520</v>
      </c>
      <c r="I1347" t="str">
        <f>anotacoes!L1347</f>
        <v xml:space="preserve"> 00:13:48,334</v>
      </c>
      <c r="J1347" t="str">
        <f>IF(L1347="PAUSE",E1347,IF(anotacoes!G1351=conversao_anotacoes!C1347,conversao_anotacoes!C1347,conversao_anotacoes!D1347))</f>
        <v>BOTTIEAU</v>
      </c>
      <c r="K1347" t="str">
        <f t="shared" ref="K1347:K1410" si="42">IF(J1347=E1347,"",IF(J1347=C1347,D1347,C1347))</f>
        <v>CRUZ</v>
      </c>
      <c r="L1347" t="str">
        <f>UPPER(anotacoes!H1347)</f>
        <v>DISPLACEMENT</v>
      </c>
      <c r="M1347" t="str">
        <f>IF(OR(L1347="ATTACK",L1347="FINTA"),"&lt;TECNICA&gt;",UPPER(anotacoes!I1347))</f>
        <v>2-3 STEP HESITANT LEFT</v>
      </c>
      <c r="N1347" t="str">
        <f>IF(OR(L1347="ATTACK",L1347="FINTA"),UPPER(anotacoes!I1347),"")</f>
        <v/>
      </c>
      <c r="O1347" s="6" t="str">
        <f>IF(anotacoes!N1347=0,"",anotacoes!N1347)</f>
        <v/>
      </c>
      <c r="P1347" t="str">
        <f>IF(anotacoes!M1347=0,"",UPPER(anotacoes!M1347))</f>
        <v/>
      </c>
      <c r="Q1347" t="str">
        <f t="shared" ref="Q1347:Q1410" si="43">CONCATENATE("INSERT INTO CONVERSAO_LUTA_ACAO (cd_conversao, id_luta, sequencia, momento_inicio, momento_fim, quem_faz, quem_sofre, acao_tipo, acao, tecnica, direcao, pontuacao) VALUES (1, ",F1347,", ",G1347,", ","TRIM('",H1347,"')",", ","TRIM('",I1347,"')",", ","'",J1347,"'",", ","'",K1347,"'",", ","'",L1347,"'",", ","'",M1347,"'",", ",IF(N1347="","NULL",CONCATENATE("'",N1347,"'")),", ",IF(O1347="","NULL",O1347),", ",IF(P1347="","NULL",CONCATENATE("'",P1347,"'")),")")</f>
        <v>INSERT INTO CONVERSAO_LUTA_ACAO (cd_conversao, id_luta, sequencia, momento_inicio, momento_fim, quem_faz, quem_sofre, acao_tipo, acao, tecnica, direcao, pontuacao) VALUES (1, 21, 117, TRIM(' 00:13:45,520'), TRIM(' 00:13:48,334'), 'BOTTIEAU', 'CRUZ', 'DISPLACEMENT', '2-3 STEP HESITANT LEFT', NULL, NULL, NULL)</v>
      </c>
      <c r="R1347" t="s">
        <v>10327</v>
      </c>
    </row>
    <row r="1348" spans="1:18" hidden="1" x14ac:dyDescent="0.25">
      <c r="A1348" s="7">
        <f>anotacoes!D1348</f>
        <v>40780</v>
      </c>
      <c r="B1348" t="str">
        <f>anotacoes!C1348</f>
        <v>WORLD CHAMPIONSHIPS PARIS 2011</v>
      </c>
      <c r="C1348" t="str">
        <f>anotacoes!E1348</f>
        <v>BOTTIEAU</v>
      </c>
      <c r="D1348" t="str">
        <f>anotacoes!F1348</f>
        <v>CRUZ</v>
      </c>
      <c r="E1348" t="s">
        <v>10325</v>
      </c>
      <c r="F1348">
        <f>anotacoes!A1348</f>
        <v>21</v>
      </c>
      <c r="G1348">
        <f>anotacoes!B1348</f>
        <v>118</v>
      </c>
      <c r="H1348" t="str">
        <f>anotacoes!K1348</f>
        <v xml:space="preserve"> 00:13:48,334</v>
      </c>
      <c r="I1348" t="str">
        <f>anotacoes!L1348</f>
        <v xml:space="preserve"> 00:13:50,782</v>
      </c>
      <c r="J1348" t="str">
        <f>IF(L1348="PAUSE",E1348,IF(anotacoes!G1352=conversao_anotacoes!C1348,conversao_anotacoes!C1348,conversao_anotacoes!D1348))</f>
        <v>BOTTIEAU</v>
      </c>
      <c r="K1348" t="str">
        <f t="shared" si="42"/>
        <v>CRUZ</v>
      </c>
      <c r="L1348" t="str">
        <f>UPPER(anotacoes!H1348)</f>
        <v>GRIP TIME</v>
      </c>
      <c r="M1348" t="str">
        <f>IF(OR(L1348="ATTACK",L1348="FINTA"),"&lt;TECNICA&gt;",UPPER(anotacoes!I1348))</f>
        <v>LEFT BACK RIGHT SLEEVE</v>
      </c>
      <c r="N1348" t="str">
        <f>IF(OR(L1348="ATTACK",L1348="FINTA"),UPPER(anotacoes!I1348),"")</f>
        <v/>
      </c>
      <c r="O1348" s="6" t="str">
        <f>IF(anotacoes!N1348=0,"",anotacoes!N1348)</f>
        <v/>
      </c>
      <c r="P1348" t="str">
        <f>IF(anotacoes!M1348=0,"",UPPER(anotacoes!M1348))</f>
        <v/>
      </c>
      <c r="Q1348" t="str">
        <f t="shared" si="43"/>
        <v>INSERT INTO CONVERSAO_LUTA_ACAO (cd_conversao, id_luta, sequencia, momento_inicio, momento_fim, quem_faz, quem_sofre, acao_tipo, acao, tecnica, direcao, pontuacao) VALUES (1, 21, 118, TRIM(' 00:13:48,334'), TRIM(' 00:13:50,782'), 'BOTTIEAU', 'CRUZ', 'GRIP TIME', 'LEFT BACK RIGHT SLEEVE', NULL, NULL, NULL)</v>
      </c>
      <c r="R1348" t="s">
        <v>10327</v>
      </c>
    </row>
    <row r="1349" spans="1:18" hidden="1" x14ac:dyDescent="0.25">
      <c r="A1349" s="7">
        <f>anotacoes!D1349</f>
        <v>40780</v>
      </c>
      <c r="B1349" t="str">
        <f>anotacoes!C1349</f>
        <v>WORLD CHAMPIONSHIPS PARIS 2011</v>
      </c>
      <c r="C1349" t="str">
        <f>anotacoes!E1349</f>
        <v>BOTTIEAU</v>
      </c>
      <c r="D1349" t="str">
        <f>anotacoes!F1349</f>
        <v>CRUZ</v>
      </c>
      <c r="E1349" t="s">
        <v>10325</v>
      </c>
      <c r="F1349">
        <f>anotacoes!A1349</f>
        <v>21</v>
      </c>
      <c r="G1349">
        <f>anotacoes!B1349</f>
        <v>119</v>
      </c>
      <c r="H1349" t="str">
        <f>anotacoes!K1349</f>
        <v xml:space="preserve"> 00:13:50,782</v>
      </c>
      <c r="I1349" t="str">
        <f>anotacoes!L1349</f>
        <v xml:space="preserve"> 00:13:51,373</v>
      </c>
      <c r="J1349" t="str">
        <f>IF(L1349="PAUSE",E1349,IF(anotacoes!G1353=conversao_anotacoes!C1349,conversao_anotacoes!C1349,conversao_anotacoes!D1349))</f>
        <v>BOTTIEAU</v>
      </c>
      <c r="K1349" t="str">
        <f t="shared" si="42"/>
        <v>CRUZ</v>
      </c>
      <c r="L1349" t="str">
        <f>UPPER(anotacoes!H1349)</f>
        <v>ATTACK</v>
      </c>
      <c r="M1349" t="str">
        <f>IF(OR(L1349="ATTACK",L1349="FINTA"),"&lt;TECNICA&gt;",UPPER(anotacoes!I1349))</f>
        <v>&lt;TECNICA&gt;</v>
      </c>
      <c r="N1349" t="str">
        <f>IF(OR(L1349="ATTACK",L1349="FINTA"),UPPER(anotacoes!I1349),"")</f>
        <v>KIBISU GAESHI</v>
      </c>
      <c r="O1349" s="6">
        <f>IF(anotacoes!N1349=0,"",anotacoes!N1349)</f>
        <v>8</v>
      </c>
      <c r="P1349" t="str">
        <f>IF(anotacoes!M1349=0,"",UPPER(anotacoes!M1349))</f>
        <v/>
      </c>
      <c r="Q1349" t="str">
        <f t="shared" si="43"/>
        <v>INSERT INTO CONVERSAO_LUTA_ACAO (cd_conversao, id_luta, sequencia, momento_inicio, momento_fim, quem_faz, quem_sofre, acao_tipo, acao, tecnica, direcao, pontuacao) VALUES (1, 21, 119, TRIM(' 00:13:50,782'), TRIM(' 00:13:51,373'), 'BOTTIEAU', 'CRUZ', 'ATTACK', '&lt;TECNICA&gt;', 'KIBISU GAESHI', 8, NULL)</v>
      </c>
      <c r="R1349" t="s">
        <v>10327</v>
      </c>
    </row>
    <row r="1350" spans="1:18" hidden="1" x14ac:dyDescent="0.25">
      <c r="A1350" s="7">
        <f>anotacoes!D1350</f>
        <v>40780</v>
      </c>
      <c r="B1350" t="str">
        <f>anotacoes!C1350</f>
        <v>WORLD CHAMPIONSHIPS PARIS 2011</v>
      </c>
      <c r="C1350" t="str">
        <f>anotacoes!E1350</f>
        <v>BOTTIEAU</v>
      </c>
      <c r="D1350" t="str">
        <f>anotacoes!F1350</f>
        <v>CRUZ</v>
      </c>
      <c r="E1350" t="s">
        <v>10325</v>
      </c>
      <c r="F1350">
        <f>anotacoes!A1350</f>
        <v>21</v>
      </c>
      <c r="G1350">
        <f>anotacoes!B1350</f>
        <v>120</v>
      </c>
      <c r="H1350" t="str">
        <f>anotacoes!K1350</f>
        <v xml:space="preserve"> 00:13:51,373</v>
      </c>
      <c r="I1350" t="str">
        <f>anotacoes!L1350</f>
        <v xml:space="preserve"> 00:13:53,235</v>
      </c>
      <c r="J1350" t="str">
        <f>IF(L1350="PAUSE",E1350,IF(anotacoes!G1354=conversao_anotacoes!C1350,conversao_anotacoes!C1350,conversao_anotacoes!D1350))</f>
        <v>BOTTIEAU</v>
      </c>
      <c r="K1350" t="str">
        <f t="shared" si="42"/>
        <v>CRUZ</v>
      </c>
      <c r="L1350" t="str">
        <f>UPPER(anotacoes!H1350)</f>
        <v>GROUNDWORK COMBAT</v>
      </c>
      <c r="M1350" t="str">
        <f>IF(OR(L1350="ATTACK",L1350="FINTA"),"&lt;TECNICA&gt;",UPPER(anotacoes!I1350))</f>
        <v>&lt;LUTA_SOLO&gt;</v>
      </c>
      <c r="N1350" t="str">
        <f>IF(OR(L1350="ATTACK",L1350="FINTA"),UPPER(anotacoes!I1350),"")</f>
        <v/>
      </c>
      <c r="O1350" s="6" t="str">
        <f>IF(anotacoes!N1350=0,"",anotacoes!N1350)</f>
        <v/>
      </c>
      <c r="P1350" t="str">
        <f>IF(anotacoes!M1350=0,"",UPPER(anotacoes!M1350))</f>
        <v/>
      </c>
      <c r="Q1350" t="str">
        <f t="shared" si="43"/>
        <v>INSERT INTO CONVERSAO_LUTA_ACAO (cd_conversao, id_luta, sequencia, momento_inicio, momento_fim, quem_faz, quem_sofre, acao_tipo, acao, tecnica, direcao, pontuacao) VALUES (1, 21, 120, TRIM(' 00:13:51,373'), TRIM(' 00:13:53,235'), 'BOTTIEAU', 'CRUZ', 'GROUNDWORK COMBAT', '&lt;LUTA_SOLO&gt;', NULL, NULL, NULL)</v>
      </c>
      <c r="R1350" t="s">
        <v>10327</v>
      </c>
    </row>
    <row r="1351" spans="1:18" hidden="1" x14ac:dyDescent="0.25">
      <c r="A1351" s="7">
        <f>anotacoes!D1351</f>
        <v>40780</v>
      </c>
      <c r="B1351" t="str">
        <f>anotacoes!C1351</f>
        <v>WORLD CHAMPIONSHIPS PARIS 2011</v>
      </c>
      <c r="C1351" t="str">
        <f>anotacoes!E1351</f>
        <v>BOTTIEAU</v>
      </c>
      <c r="D1351" t="str">
        <f>anotacoes!F1351</f>
        <v>CRUZ</v>
      </c>
      <c r="E1351" t="s">
        <v>10325</v>
      </c>
      <c r="F1351">
        <f>anotacoes!A1351</f>
        <v>21</v>
      </c>
      <c r="G1351">
        <f>anotacoes!B1351</f>
        <v>121</v>
      </c>
      <c r="H1351" t="str">
        <f>anotacoes!K1351</f>
        <v xml:space="preserve"> 00:13:53,411</v>
      </c>
      <c r="I1351" t="str">
        <f>anotacoes!L1351</f>
        <v xml:space="preserve"> 00:14:03,103</v>
      </c>
      <c r="J1351" t="str">
        <f>IF(L1351="PAUSE",E1351,IF(anotacoes!G1355=conversao_anotacoes!C1351,conversao_anotacoes!C1351,conversao_anotacoes!D1351))</f>
        <v>&lt;ARBITRO_DESCONHECIDO&gt;</v>
      </c>
      <c r="K1351" t="str">
        <f t="shared" si="42"/>
        <v/>
      </c>
      <c r="L1351" t="str">
        <f>UPPER(anotacoes!H1351)</f>
        <v>PAUSE</v>
      </c>
      <c r="M1351" t="str">
        <f>IF(OR(L1351="ATTACK",L1351="FINTA"),"&lt;TECNICA&gt;",UPPER(anotacoes!I1351))</f>
        <v>&lt;NAO_CLASSIFICADO&gt;</v>
      </c>
      <c r="N1351" t="str">
        <f>IF(OR(L1351="ATTACK",L1351="FINTA"),UPPER(anotacoes!I1351),"")</f>
        <v/>
      </c>
      <c r="O1351" s="6" t="str">
        <f>IF(anotacoes!N1351=0,"",anotacoes!N1351)</f>
        <v/>
      </c>
      <c r="P1351" t="str">
        <f>IF(anotacoes!M1351=0,"",UPPER(anotacoes!M1351))</f>
        <v/>
      </c>
      <c r="Q1351" t="str">
        <f t="shared" si="43"/>
        <v>INSERT INTO CONVERSAO_LUTA_ACAO (cd_conversao, id_luta, sequencia, momento_inicio, momento_fim, quem_faz, quem_sofre, acao_tipo, acao, tecnica, direcao, pontuacao) VALUES (1, 21, 121, TRIM(' 00:13:53,411'), TRIM(' 00:14:03,103'), '&lt;ARBITRO_DESCONHECIDO&gt;', '', 'PAUSE', '&lt;NAO_CLASSIFICADO&gt;', NULL, NULL, NULL)</v>
      </c>
      <c r="R1351" t="s">
        <v>10327</v>
      </c>
    </row>
    <row r="1352" spans="1:18" hidden="1" x14ac:dyDescent="0.25">
      <c r="A1352" s="7">
        <f>anotacoes!D1352</f>
        <v>40780</v>
      </c>
      <c r="B1352" t="str">
        <f>anotacoes!C1352</f>
        <v>WORLD CHAMPIONSHIPS PARIS 2011</v>
      </c>
      <c r="C1352" t="str">
        <f>anotacoes!E1352</f>
        <v>BOTTIEAU</v>
      </c>
      <c r="D1352" t="str">
        <f>anotacoes!F1352</f>
        <v>CRUZ</v>
      </c>
      <c r="E1352" t="s">
        <v>10325</v>
      </c>
      <c r="F1352">
        <f>anotacoes!A1352</f>
        <v>21</v>
      </c>
      <c r="G1352">
        <f>anotacoes!B1352</f>
        <v>122</v>
      </c>
      <c r="H1352" t="str">
        <f>anotacoes!K1352</f>
        <v xml:space="preserve"> 00:14:03,103</v>
      </c>
      <c r="I1352" t="str">
        <f>anotacoes!L1352</f>
        <v xml:space="preserve"> 00:14:08,643</v>
      </c>
      <c r="J1352" t="str">
        <f>IF(L1352="PAUSE",E1352,IF(anotacoes!G1356=conversao_anotacoes!C1352,conversao_anotacoes!C1352,conversao_anotacoes!D1352))</f>
        <v>BOTTIEAU</v>
      </c>
      <c r="K1352" t="str">
        <f t="shared" si="42"/>
        <v>CRUZ</v>
      </c>
      <c r="L1352" t="str">
        <f>UPPER(anotacoes!H1352)</f>
        <v>DISPLACEMENT</v>
      </c>
      <c r="M1352" t="str">
        <f>IF(OR(L1352="ATTACK",L1352="FINTA"),"&lt;TECNICA&gt;",UPPER(anotacoes!I1352))</f>
        <v>2-3 STEP HESITANT RIGHT</v>
      </c>
      <c r="N1352" t="str">
        <f>IF(OR(L1352="ATTACK",L1352="FINTA"),UPPER(anotacoes!I1352),"")</f>
        <v/>
      </c>
      <c r="O1352" s="6" t="str">
        <f>IF(anotacoes!N1352=0,"",anotacoes!N1352)</f>
        <v/>
      </c>
      <c r="P1352" t="str">
        <f>IF(anotacoes!M1352=0,"",UPPER(anotacoes!M1352))</f>
        <v/>
      </c>
      <c r="Q1352" t="str">
        <f t="shared" si="43"/>
        <v>INSERT INTO CONVERSAO_LUTA_ACAO (cd_conversao, id_luta, sequencia, momento_inicio, momento_fim, quem_faz, quem_sofre, acao_tipo, acao, tecnica, direcao, pontuacao) VALUES (1, 21, 122, TRIM(' 00:14:03,103'), TRIM(' 00:14:08,643'), 'BOTTIEAU', 'CRUZ', 'DISPLACEMENT', '2-3 STEP HESITANT RIGHT', NULL, NULL, NULL)</v>
      </c>
      <c r="R1352" t="s">
        <v>10327</v>
      </c>
    </row>
    <row r="1353" spans="1:18" hidden="1" x14ac:dyDescent="0.25">
      <c r="A1353" s="7">
        <f>anotacoes!D1353</f>
        <v>40780</v>
      </c>
      <c r="B1353" t="str">
        <f>anotacoes!C1353</f>
        <v>WORLD CHAMPIONSHIPS PARIS 2011</v>
      </c>
      <c r="C1353" t="str">
        <f>anotacoes!E1353</f>
        <v>BOTTIEAU</v>
      </c>
      <c r="D1353" t="str">
        <f>anotacoes!F1353</f>
        <v>CRUZ</v>
      </c>
      <c r="E1353" t="s">
        <v>10325</v>
      </c>
      <c r="F1353">
        <f>anotacoes!A1353</f>
        <v>21</v>
      </c>
      <c r="G1353">
        <f>anotacoes!B1353</f>
        <v>123</v>
      </c>
      <c r="H1353" t="str">
        <f>anotacoes!K1353</f>
        <v xml:space="preserve"> 00:14:08,643</v>
      </c>
      <c r="I1353" t="str">
        <f>anotacoes!L1353</f>
        <v xml:space="preserve"> 00:14:11,357</v>
      </c>
      <c r="J1353" t="str">
        <f>IF(L1353="PAUSE",E1353,IF(anotacoes!G1357=conversao_anotacoes!C1353,conversao_anotacoes!C1353,conversao_anotacoes!D1353))</f>
        <v>BOTTIEAU</v>
      </c>
      <c r="K1353" t="str">
        <f t="shared" si="42"/>
        <v>CRUZ</v>
      </c>
      <c r="L1353" t="str">
        <f>UPPER(anotacoes!H1353)</f>
        <v>DISPLACEMENT</v>
      </c>
      <c r="M1353" t="str">
        <f>IF(OR(L1353="ATTACK",L1353="FINTA"),"&lt;TECNICA&gt;",UPPER(anotacoes!I1353))</f>
        <v>TRY TO GRIP WITH CONTACT</v>
      </c>
      <c r="N1353" t="str">
        <f>IF(OR(L1353="ATTACK",L1353="FINTA"),UPPER(anotacoes!I1353),"")</f>
        <v/>
      </c>
      <c r="O1353" s="6" t="str">
        <f>IF(anotacoes!N1353=0,"",anotacoes!N1353)</f>
        <v/>
      </c>
      <c r="P1353" t="str">
        <f>IF(anotacoes!M1353=0,"",UPPER(anotacoes!M1353))</f>
        <v/>
      </c>
      <c r="Q1353" t="str">
        <f t="shared" si="43"/>
        <v>INSERT INTO CONVERSAO_LUTA_ACAO (cd_conversao, id_luta, sequencia, momento_inicio, momento_fim, quem_faz, quem_sofre, acao_tipo, acao, tecnica, direcao, pontuacao) VALUES (1, 21, 123, TRIM(' 00:14:08,643'), TRIM(' 00:14:11,357'), 'BOTTIEAU', 'CRUZ', 'DISPLACEMENT', 'TRY TO GRIP WITH CONTACT', NULL, NULL, NULL)</v>
      </c>
      <c r="R1353" t="s">
        <v>10327</v>
      </c>
    </row>
    <row r="1354" spans="1:18" hidden="1" x14ac:dyDescent="0.25">
      <c r="A1354" s="7">
        <f>anotacoes!D1354</f>
        <v>40780</v>
      </c>
      <c r="B1354" t="str">
        <f>anotacoes!C1354</f>
        <v>WORLD CHAMPIONSHIPS PARIS 2011</v>
      </c>
      <c r="C1354" t="str">
        <f>anotacoes!E1354</f>
        <v>BOTTIEAU</v>
      </c>
      <c r="D1354" t="str">
        <f>anotacoes!F1354</f>
        <v>CRUZ</v>
      </c>
      <c r="E1354" t="s">
        <v>10325</v>
      </c>
      <c r="F1354">
        <f>anotacoes!A1354</f>
        <v>21</v>
      </c>
      <c r="G1354">
        <f>anotacoes!B1354</f>
        <v>124</v>
      </c>
      <c r="H1354" t="str">
        <f>anotacoes!K1354</f>
        <v xml:space="preserve"> 00:14:11,357</v>
      </c>
      <c r="I1354" t="str">
        <f>anotacoes!L1354</f>
        <v xml:space="preserve"> 00:14:14,601</v>
      </c>
      <c r="J1354" t="str">
        <f>IF(L1354="PAUSE",E1354,IF(anotacoes!G1358=conversao_anotacoes!C1354,conversao_anotacoes!C1354,conversao_anotacoes!D1354))</f>
        <v>BOTTIEAU</v>
      </c>
      <c r="K1354" t="str">
        <f t="shared" si="42"/>
        <v>CRUZ</v>
      </c>
      <c r="L1354" t="str">
        <f>UPPER(anotacoes!H1354)</f>
        <v>GRIP TIME</v>
      </c>
      <c r="M1354" t="str">
        <f>IF(OR(L1354="ATTACK",L1354="FINTA"),"&lt;TECNICA&gt;",UPPER(anotacoes!I1354))</f>
        <v>RIGHT COLLAR</v>
      </c>
      <c r="N1354" t="str">
        <f>IF(OR(L1354="ATTACK",L1354="FINTA"),UPPER(anotacoes!I1354),"")</f>
        <v/>
      </c>
      <c r="O1354" s="6" t="str">
        <f>IF(anotacoes!N1354=0,"",anotacoes!N1354)</f>
        <v/>
      </c>
      <c r="P1354" t="str">
        <f>IF(anotacoes!M1354=0,"",UPPER(anotacoes!M1354))</f>
        <v/>
      </c>
      <c r="Q1354" t="str">
        <f t="shared" si="43"/>
        <v>INSERT INTO CONVERSAO_LUTA_ACAO (cd_conversao, id_luta, sequencia, momento_inicio, momento_fim, quem_faz, quem_sofre, acao_tipo, acao, tecnica, direcao, pontuacao) VALUES (1, 21, 124, TRIM(' 00:14:11,357'), TRIM(' 00:14:14,601'), 'BOTTIEAU', 'CRUZ', 'GRIP TIME', 'RIGHT COLLAR', NULL, NULL, NULL)</v>
      </c>
      <c r="R1354" t="s">
        <v>10327</v>
      </c>
    </row>
    <row r="1355" spans="1:18" hidden="1" x14ac:dyDescent="0.25">
      <c r="A1355" s="7">
        <f>anotacoes!D1355</f>
        <v>40780</v>
      </c>
      <c r="B1355" t="str">
        <f>anotacoes!C1355</f>
        <v>WORLD CHAMPIONSHIPS PARIS 2011</v>
      </c>
      <c r="C1355" t="str">
        <f>anotacoes!E1355</f>
        <v>BOTTIEAU</v>
      </c>
      <c r="D1355" t="str">
        <f>anotacoes!F1355</f>
        <v>CRUZ</v>
      </c>
      <c r="E1355" t="s">
        <v>10325</v>
      </c>
      <c r="F1355">
        <f>anotacoes!A1355</f>
        <v>21</v>
      </c>
      <c r="G1355">
        <f>anotacoes!B1355</f>
        <v>125</v>
      </c>
      <c r="H1355" t="str">
        <f>anotacoes!K1355</f>
        <v xml:space="preserve"> 00:14:14,601</v>
      </c>
      <c r="I1355" t="str">
        <f>anotacoes!L1355</f>
        <v xml:space="preserve"> 00:14:19,368</v>
      </c>
      <c r="J1355" t="str">
        <f>IF(L1355="PAUSE",E1355,IF(anotacoes!G1359=conversao_anotacoes!C1355,conversao_anotacoes!C1355,conversao_anotacoes!D1355))</f>
        <v>BOTTIEAU</v>
      </c>
      <c r="K1355" t="str">
        <f t="shared" si="42"/>
        <v>CRUZ</v>
      </c>
      <c r="L1355" t="str">
        <f>UPPER(anotacoes!H1355)</f>
        <v>GRIP TIME</v>
      </c>
      <c r="M1355" t="str">
        <f>IF(OR(L1355="ATTACK",L1355="FINTA"),"&lt;TECNICA&gt;",UPPER(anotacoes!I1355))</f>
        <v>RIGHT SLEEVE LEFT SLEEVE</v>
      </c>
      <c r="N1355" t="str">
        <f>IF(OR(L1355="ATTACK",L1355="FINTA"),UPPER(anotacoes!I1355),"")</f>
        <v/>
      </c>
      <c r="O1355" s="6" t="str">
        <f>IF(anotacoes!N1355=0,"",anotacoes!N1355)</f>
        <v/>
      </c>
      <c r="P1355" t="str">
        <f>IF(anotacoes!M1355=0,"",UPPER(anotacoes!M1355))</f>
        <v/>
      </c>
      <c r="Q1355" t="str">
        <f t="shared" si="43"/>
        <v>INSERT INTO CONVERSAO_LUTA_ACAO (cd_conversao, id_luta, sequencia, momento_inicio, momento_fim, quem_faz, quem_sofre, acao_tipo, acao, tecnica, direcao, pontuacao) VALUES (1, 21, 125, TRIM(' 00:14:14,601'), TRIM(' 00:14:19,368'), 'BOTTIEAU', 'CRUZ', 'GRIP TIME', 'RIGHT SLEEVE LEFT SLEEVE', NULL, NULL, NULL)</v>
      </c>
      <c r="R1355" t="s">
        <v>10327</v>
      </c>
    </row>
    <row r="1356" spans="1:18" hidden="1" x14ac:dyDescent="0.25">
      <c r="A1356" s="7">
        <f>anotacoes!D1356</f>
        <v>40780</v>
      </c>
      <c r="B1356" t="str">
        <f>anotacoes!C1356</f>
        <v>WORLD CHAMPIONSHIPS PARIS 2011</v>
      </c>
      <c r="C1356" t="str">
        <f>anotacoes!E1356</f>
        <v>BOTTIEAU</v>
      </c>
      <c r="D1356" t="str">
        <f>anotacoes!F1356</f>
        <v>CRUZ</v>
      </c>
      <c r="E1356" t="s">
        <v>10325</v>
      </c>
      <c r="F1356">
        <f>anotacoes!A1356</f>
        <v>21</v>
      </c>
      <c r="G1356">
        <f>anotacoes!B1356</f>
        <v>126</v>
      </c>
      <c r="H1356" t="str">
        <f>anotacoes!K1356</f>
        <v xml:space="preserve"> 00:14:19,368</v>
      </c>
      <c r="I1356" t="str">
        <f>anotacoes!L1356</f>
        <v xml:space="preserve"> 00:15:00,366</v>
      </c>
      <c r="J1356" t="str">
        <f>IF(L1356="PAUSE",E1356,IF(anotacoes!G1360=conversao_anotacoes!C1356,conversao_anotacoes!C1356,conversao_anotacoes!D1356))</f>
        <v>BOTTIEAU</v>
      </c>
      <c r="K1356" t="str">
        <f t="shared" si="42"/>
        <v>CRUZ</v>
      </c>
      <c r="L1356" t="str">
        <f>UPPER(anotacoes!H1356)</f>
        <v>ATTACK</v>
      </c>
      <c r="M1356" t="str">
        <f>IF(OR(L1356="ATTACK",L1356="FINTA"),"&lt;TECNICA&gt;",UPPER(anotacoes!I1356))</f>
        <v>&lt;TECNICA&gt;</v>
      </c>
      <c r="N1356" t="str">
        <f>IF(OR(L1356="ATTACK",L1356="FINTA"),UPPER(anotacoes!I1356),"")</f>
        <v>SUMI GAESHI</v>
      </c>
      <c r="O1356" s="6">
        <f>IF(anotacoes!N1356=0,"",anotacoes!N1356)</f>
        <v>4</v>
      </c>
      <c r="P1356" t="str">
        <f>IF(anotacoes!M1356=0,"",UPPER(anotacoes!M1356))</f>
        <v/>
      </c>
      <c r="Q1356" t="str">
        <f t="shared" si="43"/>
        <v>INSERT INTO CONVERSAO_LUTA_ACAO (cd_conversao, id_luta, sequencia, momento_inicio, momento_fim, quem_faz, quem_sofre, acao_tipo, acao, tecnica, direcao, pontuacao) VALUES (1, 21, 126, TRIM(' 00:14:19,368'), TRIM(' 00:15:00,366'), 'BOTTIEAU', 'CRUZ', 'ATTACK', '&lt;TECNICA&gt;', 'SUMI GAESHI', 4, NULL)</v>
      </c>
      <c r="R1356" t="s">
        <v>10327</v>
      </c>
    </row>
    <row r="1357" spans="1:18" hidden="1" x14ac:dyDescent="0.25">
      <c r="A1357" s="7">
        <f>anotacoes!D1357</f>
        <v>40780</v>
      </c>
      <c r="B1357" t="str">
        <f>anotacoes!C1357</f>
        <v>WORLD CHAMPIONSHIPS PARIS 2011</v>
      </c>
      <c r="C1357" t="str">
        <f>anotacoes!E1357</f>
        <v>BOTTIEAU</v>
      </c>
      <c r="D1357" t="str">
        <f>anotacoes!F1357</f>
        <v>CRUZ</v>
      </c>
      <c r="E1357" t="s">
        <v>10325</v>
      </c>
      <c r="F1357">
        <f>anotacoes!A1357</f>
        <v>21</v>
      </c>
      <c r="G1357">
        <f>anotacoes!B1357</f>
        <v>127</v>
      </c>
      <c r="H1357" t="str">
        <f>anotacoes!K1357</f>
        <v xml:space="preserve"> 00:15:00,366</v>
      </c>
      <c r="I1357" t="str">
        <f>anotacoes!L1357</f>
        <v xml:space="preserve"> 00:15:03,517</v>
      </c>
      <c r="J1357" t="str">
        <f>IF(L1357="PAUSE",E1357,IF(anotacoes!G1361=conversao_anotacoes!C1357,conversao_anotacoes!C1357,conversao_anotacoes!D1357))</f>
        <v>BOTTIEAU</v>
      </c>
      <c r="K1357" t="str">
        <f t="shared" si="42"/>
        <v>CRUZ</v>
      </c>
      <c r="L1357" t="str">
        <f>UPPER(anotacoes!H1357)</f>
        <v>GROUNDWORK COMBAT</v>
      </c>
      <c r="M1357" t="str">
        <f>IF(OR(L1357="ATTACK",L1357="FINTA"),"&lt;TECNICA&gt;",UPPER(anotacoes!I1357))</f>
        <v>CONTROL WITH LEGS</v>
      </c>
      <c r="N1357" t="str">
        <f>IF(OR(L1357="ATTACK",L1357="FINTA"),UPPER(anotacoes!I1357),"")</f>
        <v/>
      </c>
      <c r="O1357" s="6" t="str">
        <f>IF(anotacoes!N1357=0,"",anotacoes!N1357)</f>
        <v/>
      </c>
      <c r="P1357" t="str">
        <f>IF(anotacoes!M1357=0,"",UPPER(anotacoes!M1357))</f>
        <v/>
      </c>
      <c r="Q1357" t="str">
        <f t="shared" si="43"/>
        <v>INSERT INTO CONVERSAO_LUTA_ACAO (cd_conversao, id_luta, sequencia, momento_inicio, momento_fim, quem_faz, quem_sofre, acao_tipo, acao, tecnica, direcao, pontuacao) VALUES (1, 21, 127, TRIM(' 00:15:00,366'), TRIM(' 00:15:03,517'), 'BOTTIEAU', 'CRUZ', 'GROUNDWORK COMBAT', 'CONTROL WITH LEGS', NULL, NULL, NULL)</v>
      </c>
      <c r="R1357" t="s">
        <v>10327</v>
      </c>
    </row>
    <row r="1358" spans="1:18" hidden="1" x14ac:dyDescent="0.25">
      <c r="A1358" s="7">
        <f>anotacoes!D1358</f>
        <v>40780</v>
      </c>
      <c r="B1358" t="str">
        <f>anotacoes!C1358</f>
        <v>WORLD CHAMPIONSHIPS PARIS 2011</v>
      </c>
      <c r="C1358" t="str">
        <f>anotacoes!E1358</f>
        <v>BOTTIEAU</v>
      </c>
      <c r="D1358" t="str">
        <f>anotacoes!F1358</f>
        <v>CRUZ</v>
      </c>
      <c r="E1358" t="s">
        <v>10325</v>
      </c>
      <c r="F1358">
        <f>anotacoes!A1358</f>
        <v>21</v>
      </c>
      <c r="G1358">
        <f>anotacoes!B1358</f>
        <v>128</v>
      </c>
      <c r="H1358" t="str">
        <f>anotacoes!K1358</f>
        <v xml:space="preserve"> 00:15:03,688</v>
      </c>
      <c r="I1358" t="str">
        <f>anotacoes!L1358</f>
        <v xml:space="preserve"> 00:15:09,312</v>
      </c>
      <c r="J1358" t="str">
        <f>IF(L1358="PAUSE",E1358,IF(anotacoes!G1362=conversao_anotacoes!C1358,conversao_anotacoes!C1358,conversao_anotacoes!D1358))</f>
        <v>&lt;ARBITRO_DESCONHECIDO&gt;</v>
      </c>
      <c r="K1358" t="str">
        <f t="shared" si="42"/>
        <v/>
      </c>
      <c r="L1358" t="str">
        <f>UPPER(anotacoes!H1358)</f>
        <v>PAUSE</v>
      </c>
      <c r="M1358" t="str">
        <f>IF(OR(L1358="ATTACK",L1358="FINTA"),"&lt;TECNICA&gt;",UPPER(anotacoes!I1358))</f>
        <v>&lt;NAO_CLASSIFICADO&gt;</v>
      </c>
      <c r="N1358" t="str">
        <f>IF(OR(L1358="ATTACK",L1358="FINTA"),UPPER(anotacoes!I1358),"")</f>
        <v/>
      </c>
      <c r="O1358" s="6" t="str">
        <f>IF(anotacoes!N1358=0,"",anotacoes!N1358)</f>
        <v/>
      </c>
      <c r="P1358" t="str">
        <f>IF(anotacoes!M1358=0,"",UPPER(anotacoes!M1358))</f>
        <v/>
      </c>
      <c r="Q1358" t="str">
        <f t="shared" si="43"/>
        <v>INSERT INTO CONVERSAO_LUTA_ACAO (cd_conversao, id_luta, sequencia, momento_inicio, momento_fim, quem_faz, quem_sofre, acao_tipo, acao, tecnica, direcao, pontuacao) VALUES (1, 21, 128, TRIM(' 00:15:03,688'), TRIM(' 00:15:09,312'), '&lt;ARBITRO_DESCONHECIDO&gt;', '', 'PAUSE', '&lt;NAO_CLASSIFICADO&gt;', NULL, NULL, NULL)</v>
      </c>
      <c r="R1358" t="s">
        <v>10327</v>
      </c>
    </row>
    <row r="1359" spans="1:18" hidden="1" x14ac:dyDescent="0.25">
      <c r="A1359" s="7">
        <f>anotacoes!D1359</f>
        <v>40780</v>
      </c>
      <c r="B1359" t="str">
        <f>anotacoes!C1359</f>
        <v>WORLD CHAMPIONSHIPS PARIS 2011</v>
      </c>
      <c r="C1359" t="str">
        <f>anotacoes!E1359</f>
        <v>BOTTIEAU</v>
      </c>
      <c r="D1359" t="str">
        <f>anotacoes!F1359</f>
        <v>CRUZ</v>
      </c>
      <c r="E1359" t="s">
        <v>10325</v>
      </c>
      <c r="F1359">
        <f>anotacoes!A1359</f>
        <v>21</v>
      </c>
      <c r="G1359">
        <f>anotacoes!B1359</f>
        <v>129</v>
      </c>
      <c r="H1359" t="str">
        <f>anotacoes!K1359</f>
        <v xml:space="preserve"> 00:15:09,312</v>
      </c>
      <c r="I1359" t="str">
        <f>anotacoes!L1359</f>
        <v xml:space="preserve"> 00:15:15,470</v>
      </c>
      <c r="J1359" t="str">
        <f>IF(L1359="PAUSE",E1359,IF(anotacoes!G1363=conversao_anotacoes!C1359,conversao_anotacoes!C1359,conversao_anotacoes!D1359))</f>
        <v>BOTTIEAU</v>
      </c>
      <c r="K1359" t="str">
        <f t="shared" si="42"/>
        <v>CRUZ</v>
      </c>
      <c r="L1359" t="str">
        <f>UPPER(anotacoes!H1359)</f>
        <v>DISPLACEMENT</v>
      </c>
      <c r="M1359" t="str">
        <f>IF(OR(L1359="ATTACK",L1359="FINTA"),"&lt;TECNICA&gt;",UPPER(anotacoes!I1359))</f>
        <v>CIRCULAR RIGHT</v>
      </c>
      <c r="N1359" t="str">
        <f>IF(OR(L1359="ATTACK",L1359="FINTA"),UPPER(anotacoes!I1359),"")</f>
        <v/>
      </c>
      <c r="O1359" s="6" t="str">
        <f>IF(anotacoes!N1359=0,"",anotacoes!N1359)</f>
        <v/>
      </c>
      <c r="P1359" t="str">
        <f>IF(anotacoes!M1359=0,"",UPPER(anotacoes!M1359))</f>
        <v/>
      </c>
      <c r="Q1359" t="str">
        <f t="shared" si="43"/>
        <v>INSERT INTO CONVERSAO_LUTA_ACAO (cd_conversao, id_luta, sequencia, momento_inicio, momento_fim, quem_faz, quem_sofre, acao_tipo, acao, tecnica, direcao, pontuacao) VALUES (1, 21, 129, TRIM(' 00:15:09,312'), TRIM(' 00:15:15,470'), 'BOTTIEAU', 'CRUZ', 'DISPLACEMENT', 'CIRCULAR RIGHT', NULL, NULL, NULL)</v>
      </c>
      <c r="R1359" t="s">
        <v>10327</v>
      </c>
    </row>
    <row r="1360" spans="1:18" hidden="1" x14ac:dyDescent="0.25">
      <c r="A1360" s="7">
        <f>anotacoes!D1360</f>
        <v>40780</v>
      </c>
      <c r="B1360" t="str">
        <f>anotacoes!C1360</f>
        <v>WORLD CHAMPIONSHIPS PARIS 2011</v>
      </c>
      <c r="C1360" t="str">
        <f>anotacoes!E1360</f>
        <v>BOTTIEAU</v>
      </c>
      <c r="D1360" t="str">
        <f>anotacoes!F1360</f>
        <v>CRUZ</v>
      </c>
      <c r="E1360" t="s">
        <v>10325</v>
      </c>
      <c r="F1360">
        <f>anotacoes!A1360</f>
        <v>21</v>
      </c>
      <c r="G1360">
        <f>anotacoes!B1360</f>
        <v>130</v>
      </c>
      <c r="H1360" t="str">
        <f>anotacoes!K1360</f>
        <v xml:space="preserve"> 00:15:15,470</v>
      </c>
      <c r="I1360" t="str">
        <f>anotacoes!L1360</f>
        <v xml:space="preserve"> 00:15:21,236</v>
      </c>
      <c r="J1360" t="str">
        <f>IF(L1360="PAUSE",E1360,IF(anotacoes!G1364=conversao_anotacoes!C1360,conversao_anotacoes!C1360,conversao_anotacoes!D1360))</f>
        <v>BOTTIEAU</v>
      </c>
      <c r="K1360" t="str">
        <f t="shared" si="42"/>
        <v>CRUZ</v>
      </c>
      <c r="L1360" t="str">
        <f>UPPER(anotacoes!H1360)</f>
        <v>GRIP TIME</v>
      </c>
      <c r="M1360" t="str">
        <f>IF(OR(L1360="ATTACK",L1360="FINTA"),"&lt;TECNICA&gt;",UPPER(anotacoes!I1360))</f>
        <v>RIGHT SLEEVE</v>
      </c>
      <c r="N1360" t="str">
        <f>IF(OR(L1360="ATTACK",L1360="FINTA"),UPPER(anotacoes!I1360),"")</f>
        <v/>
      </c>
      <c r="O1360" s="6" t="str">
        <f>IF(anotacoes!N1360=0,"",anotacoes!N1360)</f>
        <v/>
      </c>
      <c r="P1360" t="str">
        <f>IF(anotacoes!M1360=0,"",UPPER(anotacoes!M1360))</f>
        <v/>
      </c>
      <c r="Q1360" t="str">
        <f t="shared" si="43"/>
        <v>INSERT INTO CONVERSAO_LUTA_ACAO (cd_conversao, id_luta, sequencia, momento_inicio, momento_fim, quem_faz, quem_sofre, acao_tipo, acao, tecnica, direcao, pontuacao) VALUES (1, 21, 130, TRIM(' 00:15:15,470'), TRIM(' 00:15:21,236'), 'BOTTIEAU', 'CRUZ', 'GRIP TIME', 'RIGHT SLEEVE', NULL, NULL, NULL)</v>
      </c>
      <c r="R1360" t="s">
        <v>10327</v>
      </c>
    </row>
    <row r="1361" spans="1:18" hidden="1" x14ac:dyDescent="0.25">
      <c r="A1361" s="7">
        <f>anotacoes!D1361</f>
        <v>40780</v>
      </c>
      <c r="B1361" t="str">
        <f>anotacoes!C1361</f>
        <v>WORLD CHAMPIONSHIPS PARIS 2011</v>
      </c>
      <c r="C1361" t="str">
        <f>anotacoes!E1361</f>
        <v>BOTTIEAU</v>
      </c>
      <c r="D1361" t="str">
        <f>anotacoes!F1361</f>
        <v>CRUZ</v>
      </c>
      <c r="E1361" t="s">
        <v>10325</v>
      </c>
      <c r="F1361">
        <f>anotacoes!A1361</f>
        <v>21</v>
      </c>
      <c r="G1361">
        <f>anotacoes!B1361</f>
        <v>131</v>
      </c>
      <c r="H1361" t="str">
        <f>anotacoes!K1361</f>
        <v xml:space="preserve"> 00:15:21,236</v>
      </c>
      <c r="I1361" t="str">
        <f>anotacoes!L1361</f>
        <v xml:space="preserve"> 00:15:21,652</v>
      </c>
      <c r="J1361" t="str">
        <f>IF(L1361="PAUSE",E1361,IF(anotacoes!G1365=conversao_anotacoes!C1361,conversao_anotacoes!C1361,conversao_anotacoes!D1361))</f>
        <v>BOTTIEAU</v>
      </c>
      <c r="K1361" t="str">
        <f t="shared" si="42"/>
        <v>CRUZ</v>
      </c>
      <c r="L1361" t="str">
        <f>UPPER(anotacoes!H1361)</f>
        <v>ATTACK</v>
      </c>
      <c r="M1361" t="str">
        <f>IF(OR(L1361="ATTACK",L1361="FINTA"),"&lt;TECNICA&gt;",UPPER(anotacoes!I1361))</f>
        <v>&lt;TECNICA&gt;</v>
      </c>
      <c r="N1361" t="str">
        <f>IF(OR(L1361="ATTACK",L1361="FINTA"),UPPER(anotacoes!I1361),"")</f>
        <v>DEASHI HARAI</v>
      </c>
      <c r="O1361" s="6">
        <f>IF(anotacoes!N1361=0,"",anotacoes!N1361)</f>
        <v>2</v>
      </c>
      <c r="P1361" t="str">
        <f>IF(anotacoes!M1361=0,"",UPPER(anotacoes!M1361))</f>
        <v/>
      </c>
      <c r="Q1361" t="str">
        <f t="shared" si="43"/>
        <v>INSERT INTO CONVERSAO_LUTA_ACAO (cd_conversao, id_luta, sequencia, momento_inicio, momento_fim, quem_faz, quem_sofre, acao_tipo, acao, tecnica, direcao, pontuacao) VALUES (1, 21, 131, TRIM(' 00:15:21,236'), TRIM(' 00:15:21,652'), 'BOTTIEAU', 'CRUZ', 'ATTACK', '&lt;TECNICA&gt;', 'DEASHI HARAI', 2, NULL)</v>
      </c>
      <c r="R1361" t="s">
        <v>10327</v>
      </c>
    </row>
    <row r="1362" spans="1:18" hidden="1" x14ac:dyDescent="0.25">
      <c r="A1362" s="7">
        <f>anotacoes!D1362</f>
        <v>40780</v>
      </c>
      <c r="B1362" t="str">
        <f>anotacoes!C1362</f>
        <v>WORLD CHAMPIONSHIPS PARIS 2011</v>
      </c>
      <c r="C1362" t="str">
        <f>anotacoes!E1362</f>
        <v>BOTTIEAU</v>
      </c>
      <c r="D1362" t="str">
        <f>anotacoes!F1362</f>
        <v>CRUZ</v>
      </c>
      <c r="E1362" t="s">
        <v>10325</v>
      </c>
      <c r="F1362">
        <f>anotacoes!A1362</f>
        <v>21</v>
      </c>
      <c r="G1362">
        <f>anotacoes!B1362</f>
        <v>132</v>
      </c>
      <c r="H1362" t="str">
        <f>anotacoes!K1362</f>
        <v xml:space="preserve"> 00:15:21,652</v>
      </c>
      <c r="I1362" t="str">
        <f>anotacoes!L1362</f>
        <v xml:space="preserve"> 00:15:27,808</v>
      </c>
      <c r="J1362" t="str">
        <f>IF(L1362="PAUSE",E1362,IF(anotacoes!G1366=conversao_anotacoes!C1362,conversao_anotacoes!C1362,conversao_anotacoes!D1362))</f>
        <v>BOTTIEAU</v>
      </c>
      <c r="K1362" t="str">
        <f t="shared" si="42"/>
        <v>CRUZ</v>
      </c>
      <c r="L1362" t="str">
        <f>UPPER(anotacoes!H1362)</f>
        <v>GRIP TIME</v>
      </c>
      <c r="M1362" t="str">
        <f>IF(OR(L1362="ATTACK",L1362="FINTA"),"&lt;TECNICA&gt;",UPPER(anotacoes!I1362))</f>
        <v>LEFT COLLAR RIGHT SLEEVE</v>
      </c>
      <c r="N1362" t="str">
        <f>IF(OR(L1362="ATTACK",L1362="FINTA"),UPPER(anotacoes!I1362),"")</f>
        <v/>
      </c>
      <c r="O1362" s="6" t="str">
        <f>IF(anotacoes!N1362=0,"",anotacoes!N1362)</f>
        <v/>
      </c>
      <c r="P1362" t="str">
        <f>IF(anotacoes!M1362=0,"",UPPER(anotacoes!M1362))</f>
        <v/>
      </c>
      <c r="Q1362" t="str">
        <f t="shared" si="43"/>
        <v>INSERT INTO CONVERSAO_LUTA_ACAO (cd_conversao, id_luta, sequencia, momento_inicio, momento_fim, quem_faz, quem_sofre, acao_tipo, acao, tecnica, direcao, pontuacao) VALUES (1, 21, 132, TRIM(' 00:15:21,652'), TRIM(' 00:15:27,808'), 'BOTTIEAU', 'CRUZ', 'GRIP TIME', 'LEFT COLLAR RIGHT SLEEVE', NULL, NULL, NULL)</v>
      </c>
      <c r="R1362" t="s">
        <v>10327</v>
      </c>
    </row>
    <row r="1363" spans="1:18" hidden="1" x14ac:dyDescent="0.25">
      <c r="A1363" s="7">
        <f>anotacoes!D1363</f>
        <v>40780</v>
      </c>
      <c r="B1363" t="str">
        <f>anotacoes!C1363</f>
        <v>WORLD CHAMPIONSHIPS PARIS 2011</v>
      </c>
      <c r="C1363" t="str">
        <f>anotacoes!E1363</f>
        <v>BOTTIEAU</v>
      </c>
      <c r="D1363" t="str">
        <f>anotacoes!F1363</f>
        <v>CRUZ</v>
      </c>
      <c r="E1363" t="s">
        <v>10325</v>
      </c>
      <c r="F1363">
        <f>anotacoes!A1363</f>
        <v>21</v>
      </c>
      <c r="G1363">
        <f>anotacoes!B1363</f>
        <v>133</v>
      </c>
      <c r="H1363" t="str">
        <f>anotacoes!K1363</f>
        <v xml:space="preserve"> 00:15:27,808</v>
      </c>
      <c r="I1363" t="str">
        <f>anotacoes!L1363</f>
        <v xml:space="preserve"> 00:15:28,874</v>
      </c>
      <c r="J1363" t="str">
        <f>IF(L1363="PAUSE",E1363,IF(anotacoes!G1367=conversao_anotacoes!C1363,conversao_anotacoes!C1363,conversao_anotacoes!D1363))</f>
        <v>BOTTIEAU</v>
      </c>
      <c r="K1363" t="str">
        <f t="shared" si="42"/>
        <v>CRUZ</v>
      </c>
      <c r="L1363" t="str">
        <f>UPPER(anotacoes!H1363)</f>
        <v>GRIP TIME</v>
      </c>
      <c r="M1363" t="str">
        <f>IF(OR(L1363="ATTACK",L1363="FINTA"),"&lt;TECNICA&gt;",UPPER(anotacoes!I1363))</f>
        <v>RIGHT SLEEVE LEFT SLEEVE</v>
      </c>
      <c r="N1363" t="str">
        <f>IF(OR(L1363="ATTACK",L1363="FINTA"),UPPER(anotacoes!I1363),"")</f>
        <v/>
      </c>
      <c r="O1363" s="6" t="str">
        <f>IF(anotacoes!N1363=0,"",anotacoes!N1363)</f>
        <v/>
      </c>
      <c r="P1363" t="str">
        <f>IF(anotacoes!M1363=0,"",UPPER(anotacoes!M1363))</f>
        <v/>
      </c>
      <c r="Q1363" t="str">
        <f t="shared" si="43"/>
        <v>INSERT INTO CONVERSAO_LUTA_ACAO (cd_conversao, id_luta, sequencia, momento_inicio, momento_fim, quem_faz, quem_sofre, acao_tipo, acao, tecnica, direcao, pontuacao) VALUES (1, 21, 133, TRIM(' 00:15:27,808'), TRIM(' 00:15:28,874'), 'BOTTIEAU', 'CRUZ', 'GRIP TIME', 'RIGHT SLEEVE LEFT SLEEVE', NULL, NULL, NULL)</v>
      </c>
      <c r="R1363" t="s">
        <v>10327</v>
      </c>
    </row>
    <row r="1364" spans="1:18" hidden="1" x14ac:dyDescent="0.25">
      <c r="A1364" s="7">
        <f>anotacoes!D1364</f>
        <v>40780</v>
      </c>
      <c r="B1364" t="str">
        <f>anotacoes!C1364</f>
        <v>WORLD CHAMPIONSHIPS PARIS 2011</v>
      </c>
      <c r="C1364" t="str">
        <f>anotacoes!E1364</f>
        <v>BOTTIEAU</v>
      </c>
      <c r="D1364" t="str">
        <f>anotacoes!F1364</f>
        <v>CRUZ</v>
      </c>
      <c r="E1364" t="s">
        <v>10325</v>
      </c>
      <c r="F1364">
        <f>anotacoes!A1364</f>
        <v>21</v>
      </c>
      <c r="G1364">
        <f>anotacoes!B1364</f>
        <v>134</v>
      </c>
      <c r="H1364" t="str">
        <f>anotacoes!K1364</f>
        <v xml:space="preserve"> 00:15:28,874</v>
      </c>
      <c r="I1364" t="str">
        <f>anotacoes!L1364</f>
        <v xml:space="preserve"> 00:15:28,874</v>
      </c>
      <c r="J1364" t="str">
        <f>IF(L1364="PAUSE",E1364,IF(anotacoes!G1368=conversao_anotacoes!C1364,conversao_anotacoes!C1364,conversao_anotacoes!D1364))</f>
        <v>BOTTIEAU</v>
      </c>
      <c r="K1364" t="str">
        <f t="shared" si="42"/>
        <v>CRUZ</v>
      </c>
      <c r="L1364" t="str">
        <f>UPPER(anotacoes!H1364)</f>
        <v>FINTA</v>
      </c>
      <c r="M1364" t="str">
        <f>IF(OR(L1364="ATTACK",L1364="FINTA"),"&lt;TECNICA&gt;",UPPER(anotacoes!I1364))</f>
        <v>&lt;TECNICA&gt;</v>
      </c>
      <c r="N1364" t="str">
        <f>IF(OR(L1364="ATTACK",L1364="FINTA"),UPPER(anotacoes!I1364),"")</f>
        <v>KOUCHI GARI RIGHT</v>
      </c>
      <c r="O1364" s="6" t="str">
        <f>IF(anotacoes!N1364=0,"",anotacoes!N1364)</f>
        <v/>
      </c>
      <c r="P1364" t="str">
        <f>IF(anotacoes!M1364=0,"",UPPER(anotacoes!M1364))</f>
        <v/>
      </c>
      <c r="Q1364" t="str">
        <f t="shared" si="43"/>
        <v>INSERT INTO CONVERSAO_LUTA_ACAO (cd_conversao, id_luta, sequencia, momento_inicio, momento_fim, quem_faz, quem_sofre, acao_tipo, acao, tecnica, direcao, pontuacao) VALUES (1, 21, 134, TRIM(' 00:15:28,874'), TRIM(' 00:15:28,874'), 'BOTTIEAU', 'CRUZ', 'FINTA', '&lt;TECNICA&gt;', 'KOUCHI GARI RIGHT', NULL, NULL)</v>
      </c>
      <c r="R1364" t="s">
        <v>10327</v>
      </c>
    </row>
    <row r="1365" spans="1:18" hidden="1" x14ac:dyDescent="0.25">
      <c r="A1365" s="7">
        <f>anotacoes!D1365</f>
        <v>40780</v>
      </c>
      <c r="B1365" t="str">
        <f>anotacoes!C1365</f>
        <v>WORLD CHAMPIONSHIPS PARIS 2011</v>
      </c>
      <c r="C1365" t="str">
        <f>anotacoes!E1365</f>
        <v>BOTTIEAU</v>
      </c>
      <c r="D1365" t="str">
        <f>anotacoes!F1365</f>
        <v>CRUZ</v>
      </c>
      <c r="E1365" t="s">
        <v>10325</v>
      </c>
      <c r="F1365">
        <f>anotacoes!A1365</f>
        <v>21</v>
      </c>
      <c r="G1365">
        <f>anotacoes!B1365</f>
        <v>135</v>
      </c>
      <c r="H1365" t="str">
        <f>anotacoes!K1365</f>
        <v xml:space="preserve"> 00:15:28,874</v>
      </c>
      <c r="I1365" t="str">
        <f>anotacoes!L1365</f>
        <v xml:space="preserve"> 00:15:32,126</v>
      </c>
      <c r="J1365" t="str">
        <f>IF(L1365="PAUSE",E1365,IF(anotacoes!G1369=conversao_anotacoes!C1365,conversao_anotacoes!C1365,conversao_anotacoes!D1365))</f>
        <v>BOTTIEAU</v>
      </c>
      <c r="K1365" t="str">
        <f t="shared" si="42"/>
        <v>CRUZ</v>
      </c>
      <c r="L1365" t="str">
        <f>UPPER(anotacoes!H1365)</f>
        <v>GRIP TIME</v>
      </c>
      <c r="M1365" t="str">
        <f>IF(OR(L1365="ATTACK",L1365="FINTA"),"&lt;TECNICA&gt;",UPPER(anotacoes!I1365))</f>
        <v>RIGHT SLEEVE LEFT SLEEVE</v>
      </c>
      <c r="N1365" t="str">
        <f>IF(OR(L1365="ATTACK",L1365="FINTA"),UPPER(anotacoes!I1365),"")</f>
        <v/>
      </c>
      <c r="O1365" s="6" t="str">
        <f>IF(anotacoes!N1365=0,"",anotacoes!N1365)</f>
        <v/>
      </c>
      <c r="P1365" t="str">
        <f>IF(anotacoes!M1365=0,"",UPPER(anotacoes!M1365))</f>
        <v/>
      </c>
      <c r="Q1365" t="str">
        <f t="shared" si="43"/>
        <v>INSERT INTO CONVERSAO_LUTA_ACAO (cd_conversao, id_luta, sequencia, momento_inicio, momento_fim, quem_faz, quem_sofre, acao_tipo, acao, tecnica, direcao, pontuacao) VALUES (1, 21, 135, TRIM(' 00:15:28,874'), TRIM(' 00:15:32,126'), 'BOTTIEAU', 'CRUZ', 'GRIP TIME', 'RIGHT SLEEVE LEFT SLEEVE', NULL, NULL, NULL)</v>
      </c>
      <c r="R1365" t="s">
        <v>10327</v>
      </c>
    </row>
    <row r="1366" spans="1:18" hidden="1" x14ac:dyDescent="0.25">
      <c r="A1366" s="7">
        <f>anotacoes!D1366</f>
        <v>40780</v>
      </c>
      <c r="B1366" t="str">
        <f>anotacoes!C1366</f>
        <v>WORLD CHAMPIONSHIPS PARIS 2011</v>
      </c>
      <c r="C1366" t="str">
        <f>anotacoes!E1366</f>
        <v>BOTTIEAU</v>
      </c>
      <c r="D1366" t="str">
        <f>anotacoes!F1366</f>
        <v>CRUZ</v>
      </c>
      <c r="E1366" t="s">
        <v>10325</v>
      </c>
      <c r="F1366">
        <f>anotacoes!A1366</f>
        <v>21</v>
      </c>
      <c r="G1366">
        <f>anotacoes!B1366</f>
        <v>136</v>
      </c>
      <c r="H1366" t="str">
        <f>anotacoes!K1366</f>
        <v xml:space="preserve"> 00:15:32,126</v>
      </c>
      <c r="I1366" t="str">
        <f>anotacoes!L1366</f>
        <v xml:space="preserve"> 00:15:35,127</v>
      </c>
      <c r="J1366" t="str">
        <f>IF(L1366="PAUSE",E1366,IF(anotacoes!G1370=conversao_anotacoes!C1366,conversao_anotacoes!C1366,conversao_anotacoes!D1366))</f>
        <v>BOTTIEAU</v>
      </c>
      <c r="K1366" t="str">
        <f t="shared" si="42"/>
        <v>CRUZ</v>
      </c>
      <c r="L1366" t="str">
        <f>UPPER(anotacoes!H1366)</f>
        <v>GRIP TIME</v>
      </c>
      <c r="M1366" t="str">
        <f>IF(OR(L1366="ATTACK",L1366="FINTA"),"&lt;TECNICA&gt;",UPPER(anotacoes!I1366))</f>
        <v>RIGHT SLEEVE</v>
      </c>
      <c r="N1366" t="str">
        <f>IF(OR(L1366="ATTACK",L1366="FINTA"),UPPER(anotacoes!I1366),"")</f>
        <v/>
      </c>
      <c r="O1366" s="6" t="str">
        <f>IF(anotacoes!N1366=0,"",anotacoes!N1366)</f>
        <v/>
      </c>
      <c r="P1366" t="str">
        <f>IF(anotacoes!M1366=0,"",UPPER(anotacoes!M1366))</f>
        <v/>
      </c>
      <c r="Q1366" t="str">
        <f t="shared" si="43"/>
        <v>INSERT INTO CONVERSAO_LUTA_ACAO (cd_conversao, id_luta, sequencia, momento_inicio, momento_fim, quem_faz, quem_sofre, acao_tipo, acao, tecnica, direcao, pontuacao) VALUES (1, 21, 136, TRIM(' 00:15:32,126'), TRIM(' 00:15:35,127'), 'BOTTIEAU', 'CRUZ', 'GRIP TIME', 'RIGHT SLEEVE', NULL, NULL, NULL)</v>
      </c>
      <c r="R1366" t="s">
        <v>10327</v>
      </c>
    </row>
    <row r="1367" spans="1:18" hidden="1" x14ac:dyDescent="0.25">
      <c r="A1367" s="7">
        <f>anotacoes!D1367</f>
        <v>40780</v>
      </c>
      <c r="B1367" t="str">
        <f>anotacoes!C1367</f>
        <v>WORLD CHAMPIONSHIPS PARIS 2011</v>
      </c>
      <c r="C1367" t="str">
        <f>anotacoes!E1367</f>
        <v>BOTTIEAU</v>
      </c>
      <c r="D1367" t="str">
        <f>anotacoes!F1367</f>
        <v>CRUZ</v>
      </c>
      <c r="E1367" t="s">
        <v>10325</v>
      </c>
      <c r="F1367">
        <f>anotacoes!A1367</f>
        <v>21</v>
      </c>
      <c r="G1367">
        <f>anotacoes!B1367</f>
        <v>137</v>
      </c>
      <c r="H1367" t="str">
        <f>anotacoes!K1367</f>
        <v xml:space="preserve"> 00:15:35,127</v>
      </c>
      <c r="I1367" t="str">
        <f>anotacoes!L1367</f>
        <v xml:space="preserve"> 00:15:35,802</v>
      </c>
      <c r="J1367" t="str">
        <f>IF(L1367="PAUSE",E1367,IF(anotacoes!G1371=conversao_anotacoes!C1367,conversao_anotacoes!C1367,conversao_anotacoes!D1367))</f>
        <v>BOTTIEAU</v>
      </c>
      <c r="K1367" t="str">
        <f t="shared" si="42"/>
        <v>CRUZ</v>
      </c>
      <c r="L1367" t="str">
        <f>UPPER(anotacoes!H1367)</f>
        <v>ATTACK</v>
      </c>
      <c r="M1367" t="str">
        <f>IF(OR(L1367="ATTACK",L1367="FINTA"),"&lt;TECNICA&gt;",UPPER(anotacoes!I1367))</f>
        <v>&lt;TECNICA&gt;</v>
      </c>
      <c r="N1367" t="str">
        <f>IF(OR(L1367="ATTACK",L1367="FINTA"),UPPER(anotacoes!I1367),"")</f>
        <v>KOUCHI GARI</v>
      </c>
      <c r="O1367" s="6">
        <f>IF(anotacoes!N1367=0,"",anotacoes!N1367)</f>
        <v>9</v>
      </c>
      <c r="P1367" t="str">
        <f>IF(anotacoes!M1367=0,"",UPPER(anotacoes!M1367))</f>
        <v/>
      </c>
      <c r="Q1367" t="str">
        <f t="shared" si="43"/>
        <v>INSERT INTO CONVERSAO_LUTA_ACAO (cd_conversao, id_luta, sequencia, momento_inicio, momento_fim, quem_faz, quem_sofre, acao_tipo, acao, tecnica, direcao, pontuacao) VALUES (1, 21, 137, TRIM(' 00:15:35,127'), TRIM(' 00:15:35,802'), 'BOTTIEAU', 'CRUZ', 'ATTACK', '&lt;TECNICA&gt;', 'KOUCHI GARI', 9, NULL)</v>
      </c>
      <c r="R1367" t="s">
        <v>10327</v>
      </c>
    </row>
    <row r="1368" spans="1:18" hidden="1" x14ac:dyDescent="0.25">
      <c r="A1368" s="7">
        <f>anotacoes!D1368</f>
        <v>40780</v>
      </c>
      <c r="B1368" t="str">
        <f>anotacoes!C1368</f>
        <v>WORLD CHAMPIONSHIPS PARIS 2011</v>
      </c>
      <c r="C1368" t="str">
        <f>anotacoes!E1368</f>
        <v>BOTTIEAU</v>
      </c>
      <c r="D1368" t="str">
        <f>anotacoes!F1368</f>
        <v>CRUZ</v>
      </c>
      <c r="E1368" t="s">
        <v>10325</v>
      </c>
      <c r="F1368">
        <f>anotacoes!A1368</f>
        <v>21</v>
      </c>
      <c r="G1368">
        <f>anotacoes!B1368</f>
        <v>138</v>
      </c>
      <c r="H1368" t="str">
        <f>anotacoes!K1368</f>
        <v xml:space="preserve"> 00:15:35,802</v>
      </c>
      <c r="I1368" t="str">
        <f>anotacoes!L1368</f>
        <v xml:space="preserve"> 00:16:57,390</v>
      </c>
      <c r="J1368" t="str">
        <f>IF(L1368="PAUSE",E1368,IF(anotacoes!G1372=conversao_anotacoes!C1368,conversao_anotacoes!C1368,conversao_anotacoes!D1368))</f>
        <v>&lt;ARBITRO_DESCONHECIDO&gt;</v>
      </c>
      <c r="K1368" t="str">
        <f t="shared" si="42"/>
        <v/>
      </c>
      <c r="L1368" t="str">
        <f>UPPER(anotacoes!H1368)</f>
        <v>PAUSE</v>
      </c>
      <c r="M1368" t="str">
        <f>IF(OR(L1368="ATTACK",L1368="FINTA"),"&lt;TECNICA&gt;",UPPER(anotacoes!I1368))</f>
        <v>JUDOGI</v>
      </c>
      <c r="N1368" t="str">
        <f>IF(OR(L1368="ATTACK",L1368="FINTA"),UPPER(anotacoes!I1368),"")</f>
        <v/>
      </c>
      <c r="O1368" s="6" t="str">
        <f>IF(anotacoes!N1368=0,"",anotacoes!N1368)</f>
        <v/>
      </c>
      <c r="P1368" t="str">
        <f>IF(anotacoes!M1368=0,"",UPPER(anotacoes!M1368))</f>
        <v/>
      </c>
      <c r="Q1368" t="str">
        <f t="shared" si="43"/>
        <v>INSERT INTO CONVERSAO_LUTA_ACAO (cd_conversao, id_luta, sequencia, momento_inicio, momento_fim, quem_faz, quem_sofre, acao_tipo, acao, tecnica, direcao, pontuacao) VALUES (1, 21, 138, TRIM(' 00:15:35,802'), TRIM(' 00:16:57,390'), '&lt;ARBITRO_DESCONHECIDO&gt;', '', 'PAUSE', 'JUDOGI', NULL, NULL, NULL)</v>
      </c>
      <c r="R1368" t="s">
        <v>10327</v>
      </c>
    </row>
    <row r="1369" spans="1:18" hidden="1" x14ac:dyDescent="0.25">
      <c r="A1369" s="7">
        <f>anotacoes!D1369</f>
        <v>40780</v>
      </c>
      <c r="B1369" t="str">
        <f>anotacoes!C1369</f>
        <v>WORLD CHAMPIONSHIPS PARIS 2011</v>
      </c>
      <c r="C1369" t="str">
        <f>anotacoes!E1369</f>
        <v>BOTTIEAU</v>
      </c>
      <c r="D1369" t="str">
        <f>anotacoes!F1369</f>
        <v>CRUZ</v>
      </c>
      <c r="E1369" t="s">
        <v>10325</v>
      </c>
      <c r="F1369">
        <f>anotacoes!A1369</f>
        <v>21</v>
      </c>
      <c r="G1369">
        <f>anotacoes!B1369</f>
        <v>139</v>
      </c>
      <c r="H1369" t="str">
        <f>anotacoes!K1369</f>
        <v xml:space="preserve"> 00:16:57,390</v>
      </c>
      <c r="I1369" t="str">
        <f>anotacoes!L1369</f>
        <v xml:space="preserve"> 00:16:57,390</v>
      </c>
      <c r="J1369" t="str">
        <f>IF(L1369="PAUSE",E1369,IF(anotacoes!G1373=conversao_anotacoes!C1369,conversao_anotacoes!C1369,conversao_anotacoes!D1369))</f>
        <v>BOTTIEAU</v>
      </c>
      <c r="K1369" t="str">
        <f t="shared" si="42"/>
        <v>CRUZ</v>
      </c>
      <c r="L1369" t="str">
        <f>UPPER(anotacoes!H1369)</f>
        <v>ATTACK</v>
      </c>
      <c r="M1369" t="str">
        <f>IF(OR(L1369="ATTACK",L1369="FINTA"),"&lt;TECNICA&gt;",UPPER(anotacoes!I1369))</f>
        <v>&lt;TECNICA&gt;</v>
      </c>
      <c r="N1369" t="str">
        <f>IF(OR(L1369="ATTACK",L1369="FINTA"),UPPER(anotacoes!I1369),"")</f>
        <v>SODE SEOI NAGE</v>
      </c>
      <c r="O1369" s="6">
        <f>IF(anotacoes!N1369=0,"",anotacoes!N1369)</f>
        <v>6</v>
      </c>
      <c r="P1369" t="str">
        <f>IF(anotacoes!M1369=0,"",UPPER(anotacoes!M1369))</f>
        <v>YUKO</v>
      </c>
      <c r="Q1369" t="str">
        <f t="shared" si="43"/>
        <v>INSERT INTO CONVERSAO_LUTA_ACAO (cd_conversao, id_luta, sequencia, momento_inicio, momento_fim, quem_faz, quem_sofre, acao_tipo, acao, tecnica, direcao, pontuacao) VALUES (1, 21, 139, TRIM(' 00:16:57,390'), TRIM(' 00:16:57,390'), 'BOTTIEAU', 'CRUZ', 'ATTACK', '&lt;TECNICA&gt;', 'SODE SEOI NAGE', 6, 'YUKO')</v>
      </c>
      <c r="R1369" t="s">
        <v>10327</v>
      </c>
    </row>
    <row r="1370" spans="1:18" hidden="1" x14ac:dyDescent="0.25">
      <c r="A1370" s="7">
        <f>anotacoes!D1370</f>
        <v>40937</v>
      </c>
      <c r="B1370" t="str">
        <f>anotacoes!C1370</f>
        <v>WORLD CUP TBILISI 2012</v>
      </c>
      <c r="C1370" t="str">
        <f>anotacoes!E1370</f>
        <v>BOTTIEAU</v>
      </c>
      <c r="D1370" t="str">
        <f>anotacoes!F1370</f>
        <v>TCHIRIKISHVILI</v>
      </c>
      <c r="E1370" t="s">
        <v>10325</v>
      </c>
      <c r="F1370">
        <f>anotacoes!A1370</f>
        <v>22</v>
      </c>
      <c r="G1370">
        <f>anotacoes!B1370</f>
        <v>1</v>
      </c>
      <c r="H1370" t="str">
        <f>anotacoes!K1370</f>
        <v xml:space="preserve"> 00:00:01,280</v>
      </c>
      <c r="I1370" t="str">
        <f>anotacoes!L1370</f>
        <v xml:space="preserve"> 00:00:04,668</v>
      </c>
      <c r="J1370" t="str">
        <f>IF(L1370="PAUSE",E1370,IF(anotacoes!G1374=conversao_anotacoes!C1370,conversao_anotacoes!C1370,conversao_anotacoes!D1370))</f>
        <v>BOTTIEAU</v>
      </c>
      <c r="K1370" t="str">
        <f t="shared" si="42"/>
        <v>TCHIRIKISHVILI</v>
      </c>
      <c r="L1370" t="str">
        <f>UPPER(anotacoes!H1370)</f>
        <v>DISPLACEMENT</v>
      </c>
      <c r="M1370" t="str">
        <f>IF(OR(L1370="ATTACK",L1370="FINTA"),"&lt;TECNICA&gt;",UPPER(anotacoes!I1370))</f>
        <v>2-3 STEP HESITANT RIGHT</v>
      </c>
      <c r="N1370" t="str">
        <f>IF(OR(L1370="ATTACK",L1370="FINTA"),UPPER(anotacoes!I1370),"")</f>
        <v/>
      </c>
      <c r="O1370" s="6" t="str">
        <f>IF(anotacoes!N1370=0,"",anotacoes!N1370)</f>
        <v/>
      </c>
      <c r="P1370" t="str">
        <f>IF(anotacoes!M1370=0,"",UPPER(anotacoes!M1370))</f>
        <v/>
      </c>
      <c r="Q1370" t="str">
        <f t="shared" si="43"/>
        <v>INSERT INTO CONVERSAO_LUTA_ACAO (cd_conversao, id_luta, sequencia, momento_inicio, momento_fim, quem_faz, quem_sofre, acao_tipo, acao, tecnica, direcao, pontuacao) VALUES (1, 22, 1, TRIM(' 00:00:01,280'), TRIM(' 00:00:04,668'), 'BOTTIEAU', 'TCHIRIKISHVILI', 'DISPLACEMENT', '2-3 STEP HESITANT RIGHT', NULL, NULL, NULL)</v>
      </c>
      <c r="R1370" t="s">
        <v>10327</v>
      </c>
    </row>
    <row r="1371" spans="1:18" hidden="1" x14ac:dyDescent="0.25">
      <c r="A1371" s="7">
        <f>anotacoes!D1371</f>
        <v>40937</v>
      </c>
      <c r="B1371" t="str">
        <f>anotacoes!C1371</f>
        <v>WORLD CUP TBILISI 2012</v>
      </c>
      <c r="C1371" t="str">
        <f>anotacoes!E1371</f>
        <v>BOTTIEAU</v>
      </c>
      <c r="D1371" t="str">
        <f>anotacoes!F1371</f>
        <v>TCHIRIKISHVILI</v>
      </c>
      <c r="E1371" t="s">
        <v>10325</v>
      </c>
      <c r="F1371">
        <f>anotacoes!A1371</f>
        <v>22</v>
      </c>
      <c r="G1371">
        <f>anotacoes!B1371</f>
        <v>2</v>
      </c>
      <c r="H1371" t="str">
        <f>anotacoes!K1371</f>
        <v xml:space="preserve"> 00:00:04,668</v>
      </c>
      <c r="I1371" t="str">
        <f>anotacoes!L1371</f>
        <v xml:space="preserve"> 00:00:15,049</v>
      </c>
      <c r="J1371" t="str">
        <f>IF(L1371="PAUSE",E1371,IF(anotacoes!G1375=conversao_anotacoes!C1371,conversao_anotacoes!C1371,conversao_anotacoes!D1371))</f>
        <v>BOTTIEAU</v>
      </c>
      <c r="K1371" t="str">
        <f t="shared" si="42"/>
        <v>TCHIRIKISHVILI</v>
      </c>
      <c r="L1371" t="str">
        <f>UPPER(anotacoes!H1371)</f>
        <v>GRIP TIME</v>
      </c>
      <c r="M1371" t="str">
        <f>IF(OR(L1371="ATTACK",L1371="FINTA"),"&lt;TECNICA&gt;",UPPER(anotacoes!I1371))</f>
        <v>RIGHT COLLAR LEFT SLEEVE</v>
      </c>
      <c r="N1371" t="str">
        <f>IF(OR(L1371="ATTACK",L1371="FINTA"),UPPER(anotacoes!I1371),"")</f>
        <v/>
      </c>
      <c r="O1371" s="6" t="str">
        <f>IF(anotacoes!N1371=0,"",anotacoes!N1371)</f>
        <v/>
      </c>
      <c r="P1371" t="str">
        <f>IF(anotacoes!M1371=0,"",UPPER(anotacoes!M1371))</f>
        <v/>
      </c>
      <c r="Q1371" t="str">
        <f t="shared" si="43"/>
        <v>INSERT INTO CONVERSAO_LUTA_ACAO (cd_conversao, id_luta, sequencia, momento_inicio, momento_fim, quem_faz, quem_sofre, acao_tipo, acao, tecnica, direcao, pontuacao) VALUES (1, 22, 2, TRIM(' 00:00:04,668'), TRIM(' 00:00:15,049'), 'BOTTIEAU', 'TCHIRIKISHVILI', 'GRIP TIME', 'RIGHT COLLAR LEFT SLEEVE', NULL, NULL, NULL)</v>
      </c>
      <c r="R1371" t="s">
        <v>10327</v>
      </c>
    </row>
    <row r="1372" spans="1:18" hidden="1" x14ac:dyDescent="0.25">
      <c r="A1372" s="7">
        <f>anotacoes!D1372</f>
        <v>40937</v>
      </c>
      <c r="B1372" t="str">
        <f>anotacoes!C1372</f>
        <v>WORLD CUP TBILISI 2012</v>
      </c>
      <c r="C1372" t="str">
        <f>anotacoes!E1372</f>
        <v>BOTTIEAU</v>
      </c>
      <c r="D1372" t="str">
        <f>anotacoes!F1372</f>
        <v>TCHIRIKISHVILI</v>
      </c>
      <c r="E1372" t="s">
        <v>10325</v>
      </c>
      <c r="F1372">
        <f>anotacoes!A1372</f>
        <v>22</v>
      </c>
      <c r="G1372">
        <f>anotacoes!B1372</f>
        <v>3</v>
      </c>
      <c r="H1372" t="str">
        <f>anotacoes!K1372</f>
        <v xml:space="preserve"> 00:00:15,226</v>
      </c>
      <c r="I1372" t="str">
        <f>anotacoes!L1372</f>
        <v xml:space="preserve"> 00:00:20,497</v>
      </c>
      <c r="J1372" t="str">
        <f>IF(L1372="PAUSE",E1372,IF(anotacoes!G1376=conversao_anotacoes!C1372,conversao_anotacoes!C1372,conversao_anotacoes!D1372))</f>
        <v>BOTTIEAU</v>
      </c>
      <c r="K1372" t="str">
        <f t="shared" si="42"/>
        <v>TCHIRIKISHVILI</v>
      </c>
      <c r="L1372" t="str">
        <f>UPPER(anotacoes!H1372)</f>
        <v>DISPLACEMENT</v>
      </c>
      <c r="M1372" t="str">
        <f>IF(OR(L1372="ATTACK",L1372="FINTA"),"&lt;TECNICA&gt;",UPPER(anotacoes!I1372))</f>
        <v>TRY TO GRIP WITH CONTACT</v>
      </c>
      <c r="N1372" t="str">
        <f>IF(OR(L1372="ATTACK",L1372="FINTA"),UPPER(anotacoes!I1372),"")</f>
        <v/>
      </c>
      <c r="O1372" s="6" t="str">
        <f>IF(anotacoes!N1372=0,"",anotacoes!N1372)</f>
        <v/>
      </c>
      <c r="P1372" t="str">
        <f>IF(anotacoes!M1372=0,"",UPPER(anotacoes!M1372))</f>
        <v/>
      </c>
      <c r="Q1372" t="str">
        <f t="shared" si="43"/>
        <v>INSERT INTO CONVERSAO_LUTA_ACAO (cd_conversao, id_luta, sequencia, momento_inicio, momento_fim, quem_faz, quem_sofre, acao_tipo, acao, tecnica, direcao, pontuacao) VALUES (1, 22, 3, TRIM(' 00:00:15,226'), TRIM(' 00:00:20,497'), 'BOTTIEAU', 'TCHIRIKISHVILI', 'DISPLACEMENT', 'TRY TO GRIP WITH CONTACT', NULL, NULL, NULL)</v>
      </c>
      <c r="R1372" t="s">
        <v>10327</v>
      </c>
    </row>
    <row r="1373" spans="1:18" hidden="1" x14ac:dyDescent="0.25">
      <c r="A1373" s="7">
        <f>anotacoes!D1373</f>
        <v>40937</v>
      </c>
      <c r="B1373" t="str">
        <f>anotacoes!C1373</f>
        <v>WORLD CUP TBILISI 2012</v>
      </c>
      <c r="C1373" t="str">
        <f>anotacoes!E1373</f>
        <v>BOTTIEAU</v>
      </c>
      <c r="D1373" t="str">
        <f>anotacoes!F1373</f>
        <v>TCHIRIKISHVILI</v>
      </c>
      <c r="E1373" t="s">
        <v>10325</v>
      </c>
      <c r="F1373">
        <f>anotacoes!A1373</f>
        <v>22</v>
      </c>
      <c r="G1373">
        <f>anotacoes!B1373</f>
        <v>4</v>
      </c>
      <c r="H1373" t="str">
        <f>anotacoes!K1373</f>
        <v xml:space="preserve"> 00:00:20,669</v>
      </c>
      <c r="I1373" t="str">
        <f>anotacoes!L1373</f>
        <v xml:space="preserve"> 00:00:20,667</v>
      </c>
      <c r="J1373" t="str">
        <f>IF(L1373="PAUSE",E1373,IF(anotacoes!G1377=conversao_anotacoes!C1373,conversao_anotacoes!C1373,conversao_anotacoes!D1373))</f>
        <v>BOTTIEAU</v>
      </c>
      <c r="K1373" t="str">
        <f t="shared" si="42"/>
        <v>TCHIRIKISHVILI</v>
      </c>
      <c r="L1373" t="str">
        <f>UPPER(anotacoes!H1373)</f>
        <v>GRIP TIME</v>
      </c>
      <c r="M1373" t="str">
        <f>IF(OR(L1373="ATTACK",L1373="FINTA"),"&lt;TECNICA&gt;",UPPER(anotacoes!I1373))</f>
        <v>LEFT COLLAR RIGHT SLEEVE</v>
      </c>
      <c r="N1373" t="str">
        <f>IF(OR(L1373="ATTACK",L1373="FINTA"),UPPER(anotacoes!I1373),"")</f>
        <v/>
      </c>
      <c r="O1373" s="6" t="str">
        <f>IF(anotacoes!N1373=0,"",anotacoes!N1373)</f>
        <v/>
      </c>
      <c r="P1373" t="str">
        <f>IF(anotacoes!M1373=0,"",UPPER(anotacoes!M1373))</f>
        <v/>
      </c>
      <c r="Q1373" t="str">
        <f t="shared" si="43"/>
        <v>INSERT INTO CONVERSAO_LUTA_ACAO (cd_conversao, id_luta, sequencia, momento_inicio, momento_fim, quem_faz, quem_sofre, acao_tipo, acao, tecnica, direcao, pontuacao) VALUES (1, 22, 4, TRIM(' 00:00:20,669'), TRIM(' 00:00:20,667'), 'BOTTIEAU', 'TCHIRIKISHVILI', 'GRIP TIME', 'LEFT COLLAR RIGHT SLEEVE', NULL, NULL, NULL)</v>
      </c>
      <c r="R1373" t="s">
        <v>10327</v>
      </c>
    </row>
    <row r="1374" spans="1:18" hidden="1" x14ac:dyDescent="0.25">
      <c r="A1374" s="7">
        <f>anotacoes!D1374</f>
        <v>40937</v>
      </c>
      <c r="B1374" t="str">
        <f>anotacoes!C1374</f>
        <v>WORLD CUP TBILISI 2012</v>
      </c>
      <c r="C1374" t="str">
        <f>anotacoes!E1374</f>
        <v>BOTTIEAU</v>
      </c>
      <c r="D1374" t="str">
        <f>anotacoes!F1374</f>
        <v>TCHIRIKISHVILI</v>
      </c>
      <c r="E1374" t="s">
        <v>10325</v>
      </c>
      <c r="F1374">
        <f>anotacoes!A1374</f>
        <v>22</v>
      </c>
      <c r="G1374">
        <f>anotacoes!B1374</f>
        <v>5</v>
      </c>
      <c r="H1374" t="str">
        <f>anotacoes!K1374</f>
        <v xml:space="preserve"> 00:00:20,067</v>
      </c>
      <c r="I1374" t="str">
        <f>anotacoes!L1374</f>
        <v xml:space="preserve"> 00:00:21,557</v>
      </c>
      <c r="J1374" t="str">
        <f>IF(L1374="PAUSE",E1374,IF(anotacoes!G1378=conversao_anotacoes!C1374,conversao_anotacoes!C1374,conversao_anotacoes!D1374))</f>
        <v>BOTTIEAU</v>
      </c>
      <c r="K1374" t="str">
        <f t="shared" si="42"/>
        <v>TCHIRIKISHVILI</v>
      </c>
      <c r="L1374" t="str">
        <f>UPPER(anotacoes!H1374)</f>
        <v>ATTACK</v>
      </c>
      <c r="M1374" t="str">
        <f>IF(OR(L1374="ATTACK",L1374="FINTA"),"&lt;TECNICA&gt;",UPPER(anotacoes!I1374))</f>
        <v>&lt;TECNICA&gt;</v>
      </c>
      <c r="N1374" t="str">
        <f>IF(OR(L1374="ATTACK",L1374="FINTA"),UPPER(anotacoes!I1374),"")</f>
        <v>UKI WAZA</v>
      </c>
      <c r="O1374" s="6">
        <f>IF(anotacoes!N1374=0,"",anotacoes!N1374)</f>
        <v>4</v>
      </c>
      <c r="P1374" t="str">
        <f>IF(anotacoes!M1374=0,"",UPPER(anotacoes!M1374))</f>
        <v/>
      </c>
      <c r="Q1374" t="str">
        <f t="shared" si="43"/>
        <v>INSERT INTO CONVERSAO_LUTA_ACAO (cd_conversao, id_luta, sequencia, momento_inicio, momento_fim, quem_faz, quem_sofre, acao_tipo, acao, tecnica, direcao, pontuacao) VALUES (1, 22, 5, TRIM(' 00:00:20,067'), TRIM(' 00:00:21,557'), 'BOTTIEAU', 'TCHIRIKISHVILI', 'ATTACK', '&lt;TECNICA&gt;', 'UKI WAZA', 4, NULL)</v>
      </c>
      <c r="R1374" t="s">
        <v>10327</v>
      </c>
    </row>
    <row r="1375" spans="1:18" hidden="1" x14ac:dyDescent="0.25">
      <c r="A1375" s="7">
        <f>anotacoes!D1375</f>
        <v>40937</v>
      </c>
      <c r="B1375" t="str">
        <f>anotacoes!C1375</f>
        <v>WORLD CUP TBILISI 2012</v>
      </c>
      <c r="C1375" t="str">
        <f>anotacoes!E1375</f>
        <v>BOTTIEAU</v>
      </c>
      <c r="D1375" t="str">
        <f>anotacoes!F1375</f>
        <v>TCHIRIKISHVILI</v>
      </c>
      <c r="E1375" t="s">
        <v>10325</v>
      </c>
      <c r="F1375">
        <f>anotacoes!A1375</f>
        <v>22</v>
      </c>
      <c r="G1375">
        <f>anotacoes!B1375</f>
        <v>6</v>
      </c>
      <c r="H1375" t="str">
        <f>anotacoes!K1375</f>
        <v xml:space="preserve"> 00:00:21,740</v>
      </c>
      <c r="I1375" t="str">
        <f>anotacoes!L1375</f>
        <v xml:space="preserve"> 00:00:27,547</v>
      </c>
      <c r="J1375" t="str">
        <f>IF(L1375="PAUSE",E1375,IF(anotacoes!G1379=conversao_anotacoes!C1375,conversao_anotacoes!C1375,conversao_anotacoes!D1375))</f>
        <v>BOTTIEAU</v>
      </c>
      <c r="K1375" t="str">
        <f t="shared" si="42"/>
        <v>TCHIRIKISHVILI</v>
      </c>
      <c r="L1375" t="str">
        <f>UPPER(anotacoes!H1375)</f>
        <v>GROUNDWORK COMBAT</v>
      </c>
      <c r="M1375" t="str">
        <f>IF(OR(L1375="ATTACK",L1375="FINTA"),"&lt;TECNICA&gt;",UPPER(anotacoes!I1375))</f>
        <v>CONTROL WITH LEGS</v>
      </c>
      <c r="N1375" t="str">
        <f>IF(OR(L1375="ATTACK",L1375="FINTA"),UPPER(anotacoes!I1375),"")</f>
        <v/>
      </c>
      <c r="O1375" s="6" t="str">
        <f>IF(anotacoes!N1375=0,"",anotacoes!N1375)</f>
        <v/>
      </c>
      <c r="P1375" t="str">
        <f>IF(anotacoes!M1375=0,"",UPPER(anotacoes!M1375))</f>
        <v/>
      </c>
      <c r="Q1375" t="str">
        <f t="shared" si="43"/>
        <v>INSERT INTO CONVERSAO_LUTA_ACAO (cd_conversao, id_luta, sequencia, momento_inicio, momento_fim, quem_faz, quem_sofre, acao_tipo, acao, tecnica, direcao, pontuacao) VALUES (1, 22, 6, TRIM(' 00:00:21,740'), TRIM(' 00:00:27,547'), 'BOTTIEAU', 'TCHIRIKISHVILI', 'GROUNDWORK COMBAT', 'CONTROL WITH LEGS', NULL, NULL, NULL)</v>
      </c>
      <c r="R1375" t="s">
        <v>10327</v>
      </c>
    </row>
    <row r="1376" spans="1:18" hidden="1" x14ac:dyDescent="0.25">
      <c r="A1376" s="7">
        <f>anotacoes!D1376</f>
        <v>40937</v>
      </c>
      <c r="B1376" t="str">
        <f>anotacoes!C1376</f>
        <v>WORLD CUP TBILISI 2012</v>
      </c>
      <c r="C1376" t="str">
        <f>anotacoes!E1376</f>
        <v>BOTTIEAU</v>
      </c>
      <c r="D1376" t="str">
        <f>anotacoes!F1376</f>
        <v>TCHIRIKISHVILI</v>
      </c>
      <c r="E1376" t="s">
        <v>10325</v>
      </c>
      <c r="F1376">
        <f>anotacoes!A1376</f>
        <v>22</v>
      </c>
      <c r="G1376">
        <f>anotacoes!B1376</f>
        <v>7</v>
      </c>
      <c r="H1376" t="str">
        <f>anotacoes!K1376</f>
        <v xml:space="preserve"> 00:00:27,748</v>
      </c>
      <c r="I1376" t="str">
        <f>anotacoes!L1376</f>
        <v xml:space="preserve"> 00:00:33,507</v>
      </c>
      <c r="J1376" t="str">
        <f>IF(L1376="PAUSE",E1376,IF(anotacoes!G1380=conversao_anotacoes!C1376,conversao_anotacoes!C1376,conversao_anotacoes!D1376))</f>
        <v>&lt;ARBITRO_DESCONHECIDO&gt;</v>
      </c>
      <c r="K1376" t="str">
        <f t="shared" si="42"/>
        <v/>
      </c>
      <c r="L1376" t="str">
        <f>UPPER(anotacoes!H1376)</f>
        <v>PAUSE</v>
      </c>
      <c r="M1376" t="str">
        <f>IF(OR(L1376="ATTACK",L1376="FINTA"),"&lt;TECNICA&gt;",UPPER(anotacoes!I1376))</f>
        <v>&lt;NAO_CLASSIFICADO&gt;</v>
      </c>
      <c r="N1376" t="str">
        <f>IF(OR(L1376="ATTACK",L1376="FINTA"),UPPER(anotacoes!I1376),"")</f>
        <v/>
      </c>
      <c r="O1376" s="6" t="str">
        <f>IF(anotacoes!N1376=0,"",anotacoes!N1376)</f>
        <v/>
      </c>
      <c r="P1376" t="str">
        <f>IF(anotacoes!M1376=0,"",UPPER(anotacoes!M1376))</f>
        <v/>
      </c>
      <c r="Q1376" t="str">
        <f t="shared" si="43"/>
        <v>INSERT INTO CONVERSAO_LUTA_ACAO (cd_conversao, id_luta, sequencia, momento_inicio, momento_fim, quem_faz, quem_sofre, acao_tipo, acao, tecnica, direcao, pontuacao) VALUES (1, 22, 7, TRIM(' 00:00:27,748'), TRIM(' 00:00:33,507'), '&lt;ARBITRO_DESCONHECIDO&gt;', '', 'PAUSE', '&lt;NAO_CLASSIFICADO&gt;', NULL, NULL, NULL)</v>
      </c>
      <c r="R1376" t="s">
        <v>10327</v>
      </c>
    </row>
    <row r="1377" spans="1:18" hidden="1" x14ac:dyDescent="0.25">
      <c r="A1377" s="7">
        <f>anotacoes!D1377</f>
        <v>40937</v>
      </c>
      <c r="B1377" t="str">
        <f>anotacoes!C1377</f>
        <v>WORLD CUP TBILISI 2012</v>
      </c>
      <c r="C1377" t="str">
        <f>anotacoes!E1377</f>
        <v>BOTTIEAU</v>
      </c>
      <c r="D1377" t="str">
        <f>anotacoes!F1377</f>
        <v>TCHIRIKISHVILI</v>
      </c>
      <c r="E1377" t="s">
        <v>10325</v>
      </c>
      <c r="F1377">
        <f>anotacoes!A1377</f>
        <v>22</v>
      </c>
      <c r="G1377">
        <f>anotacoes!B1377</f>
        <v>8</v>
      </c>
      <c r="H1377" t="str">
        <f>anotacoes!K1377</f>
        <v xml:space="preserve"> 00:00:33,507</v>
      </c>
      <c r="I1377" t="str">
        <f>anotacoes!L1377</f>
        <v xml:space="preserve"> 00:00:36,799</v>
      </c>
      <c r="J1377" t="str">
        <f>IF(L1377="PAUSE",E1377,IF(anotacoes!G1381=conversao_anotacoes!C1377,conversao_anotacoes!C1377,conversao_anotacoes!D1377))</f>
        <v>BOTTIEAU</v>
      </c>
      <c r="K1377" t="str">
        <f t="shared" si="42"/>
        <v>TCHIRIKISHVILI</v>
      </c>
      <c r="L1377" t="str">
        <f>UPPER(anotacoes!H1377)</f>
        <v>DISPLACEMENT</v>
      </c>
      <c r="M1377" t="str">
        <f>IF(OR(L1377="ATTACK",L1377="FINTA"),"&lt;TECNICA&gt;",UPPER(anotacoes!I1377))</f>
        <v>CIRCULAR RIGHT</v>
      </c>
      <c r="N1377" t="str">
        <f>IF(OR(L1377="ATTACK",L1377="FINTA"),UPPER(anotacoes!I1377),"")</f>
        <v/>
      </c>
      <c r="O1377" s="6" t="str">
        <f>IF(anotacoes!N1377=0,"",anotacoes!N1377)</f>
        <v/>
      </c>
      <c r="P1377" t="str">
        <f>IF(anotacoes!M1377=0,"",UPPER(anotacoes!M1377))</f>
        <v/>
      </c>
      <c r="Q1377" t="str">
        <f t="shared" si="43"/>
        <v>INSERT INTO CONVERSAO_LUTA_ACAO (cd_conversao, id_luta, sequencia, momento_inicio, momento_fim, quem_faz, quem_sofre, acao_tipo, acao, tecnica, direcao, pontuacao) VALUES (1, 22, 8, TRIM(' 00:00:33,507'), TRIM(' 00:00:36,799'), 'BOTTIEAU', 'TCHIRIKISHVILI', 'DISPLACEMENT', 'CIRCULAR RIGHT', NULL, NULL, NULL)</v>
      </c>
      <c r="R1377" t="s">
        <v>10327</v>
      </c>
    </row>
    <row r="1378" spans="1:18" hidden="1" x14ac:dyDescent="0.25">
      <c r="A1378" s="7">
        <f>anotacoes!D1378</f>
        <v>40937</v>
      </c>
      <c r="B1378" t="str">
        <f>anotacoes!C1378</f>
        <v>WORLD CUP TBILISI 2012</v>
      </c>
      <c r="C1378" t="str">
        <f>anotacoes!E1378</f>
        <v>BOTTIEAU</v>
      </c>
      <c r="D1378" t="str">
        <f>anotacoes!F1378</f>
        <v>TCHIRIKISHVILI</v>
      </c>
      <c r="E1378" t="s">
        <v>10325</v>
      </c>
      <c r="F1378">
        <f>anotacoes!A1378</f>
        <v>22</v>
      </c>
      <c r="G1378">
        <f>anotacoes!B1378</f>
        <v>9</v>
      </c>
      <c r="H1378" t="str">
        <f>anotacoes!K1378</f>
        <v xml:space="preserve"> 00:00:36,799</v>
      </c>
      <c r="I1378" t="str">
        <f>anotacoes!L1378</f>
        <v xml:space="preserve"> 00:00:37,982</v>
      </c>
      <c r="J1378" t="str">
        <f>IF(L1378="PAUSE",E1378,IF(anotacoes!G1382=conversao_anotacoes!C1378,conversao_anotacoes!C1378,conversao_anotacoes!D1378))</f>
        <v>BOTTIEAU</v>
      </c>
      <c r="K1378" t="str">
        <f t="shared" si="42"/>
        <v>TCHIRIKISHVILI</v>
      </c>
      <c r="L1378" t="str">
        <f>UPPER(anotacoes!H1378)</f>
        <v>DISPLACEMENT</v>
      </c>
      <c r="M1378" t="str">
        <f>IF(OR(L1378="ATTACK",L1378="FINTA"),"&lt;TECNICA&gt;",UPPER(anotacoes!I1378))</f>
        <v>2-3 STEP HESITANT RIGHT</v>
      </c>
      <c r="N1378" t="str">
        <f>IF(OR(L1378="ATTACK",L1378="FINTA"),UPPER(anotacoes!I1378),"")</f>
        <v/>
      </c>
      <c r="O1378" s="6" t="str">
        <f>IF(anotacoes!N1378=0,"",anotacoes!N1378)</f>
        <v/>
      </c>
      <c r="P1378" t="str">
        <f>IF(anotacoes!M1378=0,"",UPPER(anotacoes!M1378))</f>
        <v/>
      </c>
      <c r="Q1378" t="str">
        <f t="shared" si="43"/>
        <v>INSERT INTO CONVERSAO_LUTA_ACAO (cd_conversao, id_luta, sequencia, momento_inicio, momento_fim, quem_faz, quem_sofre, acao_tipo, acao, tecnica, direcao, pontuacao) VALUES (1, 22, 9, TRIM(' 00:00:36,799'), TRIM(' 00:00:37,982'), 'BOTTIEAU', 'TCHIRIKISHVILI', 'DISPLACEMENT', '2-3 STEP HESITANT RIGHT', NULL, NULL, NULL)</v>
      </c>
      <c r="R1378" t="s">
        <v>10327</v>
      </c>
    </row>
    <row r="1379" spans="1:18" hidden="1" x14ac:dyDescent="0.25">
      <c r="A1379" s="7">
        <f>anotacoes!D1379</f>
        <v>40937</v>
      </c>
      <c r="B1379" t="str">
        <f>anotacoes!C1379</f>
        <v>WORLD CUP TBILISI 2012</v>
      </c>
      <c r="C1379" t="str">
        <f>anotacoes!E1379</f>
        <v>BOTTIEAU</v>
      </c>
      <c r="D1379" t="str">
        <f>anotacoes!F1379</f>
        <v>TCHIRIKISHVILI</v>
      </c>
      <c r="E1379" t="s">
        <v>10325</v>
      </c>
      <c r="F1379">
        <f>anotacoes!A1379</f>
        <v>22</v>
      </c>
      <c r="G1379">
        <f>anotacoes!B1379</f>
        <v>10</v>
      </c>
      <c r="H1379" t="str">
        <f>anotacoes!K1379</f>
        <v xml:space="preserve"> 00:00:37,982</v>
      </c>
      <c r="I1379" t="str">
        <f>anotacoes!L1379</f>
        <v xml:space="preserve"> 00:00:41,305</v>
      </c>
      <c r="J1379" t="str">
        <f>IF(L1379="PAUSE",E1379,IF(anotacoes!G1383=conversao_anotacoes!C1379,conversao_anotacoes!C1379,conversao_anotacoes!D1379))</f>
        <v>BOTTIEAU</v>
      </c>
      <c r="K1379" t="str">
        <f t="shared" si="42"/>
        <v>TCHIRIKISHVILI</v>
      </c>
      <c r="L1379" t="str">
        <f>UPPER(anotacoes!H1379)</f>
        <v>GRIP TIME</v>
      </c>
      <c r="M1379" t="str">
        <f>IF(OR(L1379="ATTACK",L1379="FINTA"),"&lt;TECNICA&gt;",UPPER(anotacoes!I1379))</f>
        <v>LEFT COLLAR RIGHT SLEEVE</v>
      </c>
      <c r="N1379" t="str">
        <f>IF(OR(L1379="ATTACK",L1379="FINTA"),UPPER(anotacoes!I1379),"")</f>
        <v/>
      </c>
      <c r="O1379" s="6" t="str">
        <f>IF(anotacoes!N1379=0,"",anotacoes!N1379)</f>
        <v/>
      </c>
      <c r="P1379" t="str">
        <f>IF(anotacoes!M1379=0,"",UPPER(anotacoes!M1379))</f>
        <v/>
      </c>
      <c r="Q1379" t="str">
        <f t="shared" si="43"/>
        <v>INSERT INTO CONVERSAO_LUTA_ACAO (cd_conversao, id_luta, sequencia, momento_inicio, momento_fim, quem_faz, quem_sofre, acao_tipo, acao, tecnica, direcao, pontuacao) VALUES (1, 22, 10, TRIM(' 00:00:37,982'), TRIM(' 00:00:41,305'), 'BOTTIEAU', 'TCHIRIKISHVILI', 'GRIP TIME', 'LEFT COLLAR RIGHT SLEEVE', NULL, NULL, NULL)</v>
      </c>
      <c r="R1379" t="s">
        <v>10327</v>
      </c>
    </row>
    <row r="1380" spans="1:18" hidden="1" x14ac:dyDescent="0.25">
      <c r="A1380" s="7">
        <f>anotacoes!D1380</f>
        <v>40937</v>
      </c>
      <c r="B1380" t="str">
        <f>anotacoes!C1380</f>
        <v>WORLD CUP TBILISI 2012</v>
      </c>
      <c r="C1380" t="str">
        <f>anotacoes!E1380</f>
        <v>BOTTIEAU</v>
      </c>
      <c r="D1380" t="str">
        <f>anotacoes!F1380</f>
        <v>TCHIRIKISHVILI</v>
      </c>
      <c r="E1380" t="s">
        <v>10325</v>
      </c>
      <c r="F1380">
        <f>anotacoes!A1380</f>
        <v>22</v>
      </c>
      <c r="G1380">
        <f>anotacoes!B1380</f>
        <v>11</v>
      </c>
      <c r="H1380" t="str">
        <f>anotacoes!K1380</f>
        <v xml:space="preserve"> 00:00:41,305</v>
      </c>
      <c r="I1380" t="str">
        <f>anotacoes!L1380</f>
        <v xml:space="preserve"> 00:00:41,305</v>
      </c>
      <c r="J1380" t="str">
        <f>IF(L1380="PAUSE",E1380,IF(anotacoes!G1384=conversao_anotacoes!C1380,conversao_anotacoes!C1380,conversao_anotacoes!D1380))</f>
        <v>BOTTIEAU</v>
      </c>
      <c r="K1380" t="str">
        <f t="shared" si="42"/>
        <v>TCHIRIKISHVILI</v>
      </c>
      <c r="L1380" t="str">
        <f>UPPER(anotacoes!H1380)</f>
        <v>DEFENSE</v>
      </c>
      <c r="M1380" t="str">
        <f>IF(OR(L1380="ATTACK",L1380="FINTA"),"&lt;TECNICA&gt;",UPPER(anotacoes!I1380))</f>
        <v>TAE-SABAKI LEFT INCLINED</v>
      </c>
      <c r="N1380" t="str">
        <f>IF(OR(L1380="ATTACK",L1380="FINTA"),UPPER(anotacoes!I1380),"")</f>
        <v/>
      </c>
      <c r="O1380" s="6" t="str">
        <f>IF(anotacoes!N1380=0,"",anotacoes!N1380)</f>
        <v/>
      </c>
      <c r="P1380" t="str">
        <f>IF(anotacoes!M1380=0,"",UPPER(anotacoes!M1380))</f>
        <v/>
      </c>
      <c r="Q1380" t="str">
        <f t="shared" si="43"/>
        <v>INSERT INTO CONVERSAO_LUTA_ACAO (cd_conversao, id_luta, sequencia, momento_inicio, momento_fim, quem_faz, quem_sofre, acao_tipo, acao, tecnica, direcao, pontuacao) VALUES (1, 22, 11, TRIM(' 00:00:41,305'), TRIM(' 00:00:41,305'), 'BOTTIEAU', 'TCHIRIKISHVILI', 'DEFENSE', 'TAE-SABAKI LEFT INCLINED', NULL, NULL, NULL)</v>
      </c>
      <c r="R1380" t="s">
        <v>10327</v>
      </c>
    </row>
    <row r="1381" spans="1:18" hidden="1" x14ac:dyDescent="0.25">
      <c r="A1381" s="7">
        <f>anotacoes!D1381</f>
        <v>40937</v>
      </c>
      <c r="B1381" t="str">
        <f>anotacoes!C1381</f>
        <v>WORLD CUP TBILISI 2012</v>
      </c>
      <c r="C1381" t="str">
        <f>anotacoes!E1381</f>
        <v>BOTTIEAU</v>
      </c>
      <c r="D1381" t="str">
        <f>anotacoes!F1381</f>
        <v>TCHIRIKISHVILI</v>
      </c>
      <c r="E1381" t="s">
        <v>10325</v>
      </c>
      <c r="F1381">
        <f>anotacoes!A1381</f>
        <v>22</v>
      </c>
      <c r="G1381">
        <f>anotacoes!B1381</f>
        <v>12</v>
      </c>
      <c r="H1381" t="str">
        <f>anotacoes!K1381</f>
        <v xml:space="preserve"> 00:00:41,305</v>
      </c>
      <c r="I1381" t="str">
        <f>anotacoes!L1381</f>
        <v xml:space="preserve"> 00:00:42,555</v>
      </c>
      <c r="J1381" t="str">
        <f>IF(L1381="PAUSE",E1381,IF(anotacoes!G1385=conversao_anotacoes!C1381,conversao_anotacoes!C1381,conversao_anotacoes!D1381))</f>
        <v>BOTTIEAU</v>
      </c>
      <c r="K1381" t="str">
        <f t="shared" si="42"/>
        <v>TCHIRIKISHVILI</v>
      </c>
      <c r="L1381" t="str">
        <f>UPPER(anotacoes!H1381)</f>
        <v>TRANSITION</v>
      </c>
      <c r="M1381" t="str">
        <f>IF(OR(L1381="ATTACK",L1381="FINTA"),"&lt;TECNICA&gt;",UPPER(anotacoes!I1381))</f>
        <v>WITHOUT ATTACK</v>
      </c>
      <c r="N1381" t="str">
        <f>IF(OR(L1381="ATTACK",L1381="FINTA"),UPPER(anotacoes!I1381),"")</f>
        <v/>
      </c>
      <c r="O1381" s="6" t="str">
        <f>IF(anotacoes!N1381=0,"",anotacoes!N1381)</f>
        <v/>
      </c>
      <c r="P1381" t="str">
        <f>IF(anotacoes!M1381=0,"",UPPER(anotacoes!M1381))</f>
        <v/>
      </c>
      <c r="Q1381" t="str">
        <f t="shared" si="43"/>
        <v>INSERT INTO CONVERSAO_LUTA_ACAO (cd_conversao, id_luta, sequencia, momento_inicio, momento_fim, quem_faz, quem_sofre, acao_tipo, acao, tecnica, direcao, pontuacao) VALUES (1, 22, 12, TRIM(' 00:00:41,305'), TRIM(' 00:00:42,555'), 'BOTTIEAU', 'TCHIRIKISHVILI', 'TRANSITION', 'WITHOUT ATTACK', NULL, NULL, NULL)</v>
      </c>
      <c r="R1381" t="s">
        <v>10327</v>
      </c>
    </row>
    <row r="1382" spans="1:18" hidden="1" x14ac:dyDescent="0.25">
      <c r="A1382" s="7">
        <f>anotacoes!D1382</f>
        <v>40937</v>
      </c>
      <c r="B1382" t="str">
        <f>anotacoes!C1382</f>
        <v>WORLD CUP TBILISI 2012</v>
      </c>
      <c r="C1382" t="str">
        <f>anotacoes!E1382</f>
        <v>BOTTIEAU</v>
      </c>
      <c r="D1382" t="str">
        <f>anotacoes!F1382</f>
        <v>TCHIRIKISHVILI</v>
      </c>
      <c r="E1382" t="s">
        <v>10325</v>
      </c>
      <c r="F1382">
        <f>anotacoes!A1382</f>
        <v>22</v>
      </c>
      <c r="G1382">
        <f>anotacoes!B1382</f>
        <v>13</v>
      </c>
      <c r="H1382" t="str">
        <f>anotacoes!K1382</f>
        <v xml:space="preserve"> 00:00:42,725</v>
      </c>
      <c r="I1382" t="str">
        <f>anotacoes!L1382</f>
        <v xml:space="preserve"> 00:00:48,174</v>
      </c>
      <c r="J1382" t="str">
        <f>IF(L1382="PAUSE",E1382,IF(anotacoes!G1386=conversao_anotacoes!C1382,conversao_anotacoes!C1382,conversao_anotacoes!D1382))</f>
        <v>&lt;ARBITRO_DESCONHECIDO&gt;</v>
      </c>
      <c r="K1382" t="str">
        <f t="shared" si="42"/>
        <v/>
      </c>
      <c r="L1382" t="str">
        <f>UPPER(anotacoes!H1382)</f>
        <v>PAUSE</v>
      </c>
      <c r="M1382" t="str">
        <f>IF(OR(L1382="ATTACK",L1382="FINTA"),"&lt;TECNICA&gt;",UPPER(anotacoes!I1382))</f>
        <v>&lt;NAO_CLASSIFICADO&gt;</v>
      </c>
      <c r="N1382" t="str">
        <f>IF(OR(L1382="ATTACK",L1382="FINTA"),UPPER(anotacoes!I1382),"")</f>
        <v/>
      </c>
      <c r="O1382" s="6" t="str">
        <f>IF(anotacoes!N1382=0,"",anotacoes!N1382)</f>
        <v/>
      </c>
      <c r="P1382" t="str">
        <f>IF(anotacoes!M1382=0,"",UPPER(anotacoes!M1382))</f>
        <v/>
      </c>
      <c r="Q1382" t="str">
        <f t="shared" si="43"/>
        <v>INSERT INTO CONVERSAO_LUTA_ACAO (cd_conversao, id_luta, sequencia, momento_inicio, momento_fim, quem_faz, quem_sofre, acao_tipo, acao, tecnica, direcao, pontuacao) VALUES (1, 22, 13, TRIM(' 00:00:42,725'), TRIM(' 00:00:48,174'), '&lt;ARBITRO_DESCONHECIDO&gt;', '', 'PAUSE', '&lt;NAO_CLASSIFICADO&gt;', NULL, NULL, NULL)</v>
      </c>
      <c r="R1382" t="s">
        <v>10327</v>
      </c>
    </row>
    <row r="1383" spans="1:18" hidden="1" x14ac:dyDescent="0.25">
      <c r="A1383" s="7">
        <f>anotacoes!D1383</f>
        <v>40937</v>
      </c>
      <c r="B1383" t="str">
        <f>anotacoes!C1383</f>
        <v>WORLD CUP TBILISI 2012</v>
      </c>
      <c r="C1383" t="str">
        <f>anotacoes!E1383</f>
        <v>BOTTIEAU</v>
      </c>
      <c r="D1383" t="str">
        <f>anotacoes!F1383</f>
        <v>TCHIRIKISHVILI</v>
      </c>
      <c r="E1383" t="s">
        <v>10325</v>
      </c>
      <c r="F1383">
        <f>anotacoes!A1383</f>
        <v>22</v>
      </c>
      <c r="G1383">
        <f>anotacoes!B1383</f>
        <v>14</v>
      </c>
      <c r="H1383" t="str">
        <f>anotacoes!K1383</f>
        <v xml:space="preserve"> 00:00:48,355</v>
      </c>
      <c r="I1383" t="str">
        <f>anotacoes!L1383</f>
        <v xml:space="preserve"> 00:00:50,659</v>
      </c>
      <c r="J1383" t="str">
        <f>IF(L1383="PAUSE",E1383,IF(anotacoes!G1387=conversao_anotacoes!C1383,conversao_anotacoes!C1383,conversao_anotacoes!D1383))</f>
        <v>BOTTIEAU</v>
      </c>
      <c r="K1383" t="str">
        <f t="shared" si="42"/>
        <v>TCHIRIKISHVILI</v>
      </c>
      <c r="L1383" t="str">
        <f>UPPER(anotacoes!H1383)</f>
        <v>DISPLACEMENT</v>
      </c>
      <c r="M1383" t="str">
        <f>IF(OR(L1383="ATTACK",L1383="FINTA"),"&lt;TECNICA&gt;",UPPER(anotacoes!I1383))</f>
        <v>2-3 STEP HESITANT RIGHT</v>
      </c>
      <c r="N1383" t="str">
        <f>IF(OR(L1383="ATTACK",L1383="FINTA"),UPPER(anotacoes!I1383),"")</f>
        <v/>
      </c>
      <c r="O1383" s="6" t="str">
        <f>IF(anotacoes!N1383=0,"",anotacoes!N1383)</f>
        <v/>
      </c>
      <c r="P1383" t="str">
        <f>IF(anotacoes!M1383=0,"",UPPER(anotacoes!M1383))</f>
        <v/>
      </c>
      <c r="Q1383" t="str">
        <f t="shared" si="43"/>
        <v>INSERT INTO CONVERSAO_LUTA_ACAO (cd_conversao, id_luta, sequencia, momento_inicio, momento_fim, quem_faz, quem_sofre, acao_tipo, acao, tecnica, direcao, pontuacao) VALUES (1, 22, 14, TRIM(' 00:00:48,355'), TRIM(' 00:00:50,659'), 'BOTTIEAU', 'TCHIRIKISHVILI', 'DISPLACEMENT', '2-3 STEP HESITANT RIGHT', NULL, NULL, NULL)</v>
      </c>
      <c r="R1383" t="s">
        <v>10327</v>
      </c>
    </row>
    <row r="1384" spans="1:18" hidden="1" x14ac:dyDescent="0.25">
      <c r="A1384" s="7">
        <f>anotacoes!D1384</f>
        <v>40937</v>
      </c>
      <c r="B1384" t="str">
        <f>anotacoes!C1384</f>
        <v>WORLD CUP TBILISI 2012</v>
      </c>
      <c r="C1384" t="str">
        <f>anotacoes!E1384</f>
        <v>BOTTIEAU</v>
      </c>
      <c r="D1384" t="str">
        <f>anotacoes!F1384</f>
        <v>TCHIRIKISHVILI</v>
      </c>
      <c r="E1384" t="s">
        <v>10325</v>
      </c>
      <c r="F1384">
        <f>anotacoes!A1384</f>
        <v>22</v>
      </c>
      <c r="G1384">
        <f>anotacoes!B1384</f>
        <v>15</v>
      </c>
      <c r="H1384" t="str">
        <f>anotacoes!K1384</f>
        <v xml:space="preserve"> 00:00:50,659</v>
      </c>
      <c r="I1384" t="str">
        <f>anotacoes!L1384</f>
        <v xml:space="preserve"> 00:00:52,736</v>
      </c>
      <c r="J1384" t="str">
        <f>IF(L1384="PAUSE",E1384,IF(anotacoes!G1388=conversao_anotacoes!C1384,conversao_anotacoes!C1384,conversao_anotacoes!D1384))</f>
        <v>&lt;ARBITRO_DESCONHECIDO&gt;</v>
      </c>
      <c r="K1384" t="str">
        <f t="shared" si="42"/>
        <v/>
      </c>
      <c r="L1384" t="str">
        <f>UPPER(anotacoes!H1384)</f>
        <v>PAUSE</v>
      </c>
      <c r="M1384" t="str">
        <f>IF(OR(L1384="ATTACK",L1384="FINTA"),"&lt;TECNICA&gt;",UPPER(anotacoes!I1384))</f>
        <v>SHIDO WITHOUT SCORE</v>
      </c>
      <c r="N1384" t="str">
        <f>IF(OR(L1384="ATTACK",L1384="FINTA"),UPPER(anotacoes!I1384),"")</f>
        <v/>
      </c>
      <c r="O1384" s="6" t="str">
        <f>IF(anotacoes!N1384=0,"",anotacoes!N1384)</f>
        <v/>
      </c>
      <c r="P1384" t="str">
        <f>IF(anotacoes!M1384=0,"",UPPER(anotacoes!M1384))</f>
        <v/>
      </c>
      <c r="Q1384" t="str">
        <f t="shared" si="43"/>
        <v>INSERT INTO CONVERSAO_LUTA_ACAO (cd_conversao, id_luta, sequencia, momento_inicio, momento_fim, quem_faz, quem_sofre, acao_tipo, acao, tecnica, direcao, pontuacao) VALUES (1, 22, 15, TRIM(' 00:00:50,659'), TRIM(' 00:00:52,736'), '&lt;ARBITRO_DESCONHECIDO&gt;', '', 'PAUSE', 'SHIDO WITHOUT SCORE', NULL, NULL, NULL)</v>
      </c>
      <c r="R1384" t="s">
        <v>10327</v>
      </c>
    </row>
    <row r="1385" spans="1:18" hidden="1" x14ac:dyDescent="0.25">
      <c r="A1385" s="7">
        <f>anotacoes!D1385</f>
        <v>40937</v>
      </c>
      <c r="B1385" t="str">
        <f>anotacoes!C1385</f>
        <v>WORLD CUP TBILISI 2012</v>
      </c>
      <c r="C1385" t="str">
        <f>anotacoes!E1385</f>
        <v>BOTTIEAU</v>
      </c>
      <c r="D1385" t="str">
        <f>anotacoes!F1385</f>
        <v>TCHIRIKISHVILI</v>
      </c>
      <c r="E1385" t="s">
        <v>10325</v>
      </c>
      <c r="F1385">
        <f>anotacoes!A1385</f>
        <v>22</v>
      </c>
      <c r="G1385">
        <f>anotacoes!B1385</f>
        <v>16</v>
      </c>
      <c r="H1385" t="str">
        <f>anotacoes!K1385</f>
        <v xml:space="preserve"> 00:00:52,736</v>
      </c>
      <c r="I1385" t="str">
        <f>anotacoes!L1385</f>
        <v xml:space="preserve"> 00:00:57,927</v>
      </c>
      <c r="J1385" t="str">
        <f>IF(L1385="PAUSE",E1385,IF(anotacoes!G1389=conversao_anotacoes!C1385,conversao_anotacoes!C1385,conversao_anotacoes!D1385))</f>
        <v>BOTTIEAU</v>
      </c>
      <c r="K1385" t="str">
        <f t="shared" si="42"/>
        <v>TCHIRIKISHVILI</v>
      </c>
      <c r="L1385" t="str">
        <f>UPPER(anotacoes!H1385)</f>
        <v>DISPLACEMENT</v>
      </c>
      <c r="M1385" t="str">
        <f>IF(OR(L1385="ATTACK",L1385="FINTA"),"&lt;TECNICA&gt;",UPPER(anotacoes!I1385))</f>
        <v>2-3 STEP HESITANT RIGHT</v>
      </c>
      <c r="N1385" t="str">
        <f>IF(OR(L1385="ATTACK",L1385="FINTA"),UPPER(anotacoes!I1385),"")</f>
        <v/>
      </c>
      <c r="O1385" s="6" t="str">
        <f>IF(anotacoes!N1385=0,"",anotacoes!N1385)</f>
        <v/>
      </c>
      <c r="P1385" t="str">
        <f>IF(anotacoes!M1385=0,"",UPPER(anotacoes!M1385))</f>
        <v/>
      </c>
      <c r="Q1385" t="str">
        <f t="shared" si="43"/>
        <v>INSERT INTO CONVERSAO_LUTA_ACAO (cd_conversao, id_luta, sequencia, momento_inicio, momento_fim, quem_faz, quem_sofre, acao_tipo, acao, tecnica, direcao, pontuacao) VALUES (1, 22, 16, TRIM(' 00:00:52,736'), TRIM(' 00:00:57,927'), 'BOTTIEAU', 'TCHIRIKISHVILI', 'DISPLACEMENT', '2-3 STEP HESITANT RIGHT', NULL, NULL, NULL)</v>
      </c>
      <c r="R1385" t="s">
        <v>10327</v>
      </c>
    </row>
    <row r="1386" spans="1:18" hidden="1" x14ac:dyDescent="0.25">
      <c r="A1386" s="7">
        <f>anotacoes!D1386</f>
        <v>40937</v>
      </c>
      <c r="B1386" t="str">
        <f>anotacoes!C1386</f>
        <v>WORLD CUP TBILISI 2012</v>
      </c>
      <c r="C1386" t="str">
        <f>anotacoes!E1386</f>
        <v>BOTTIEAU</v>
      </c>
      <c r="D1386" t="str">
        <f>anotacoes!F1386</f>
        <v>TCHIRIKISHVILI</v>
      </c>
      <c r="E1386" t="s">
        <v>10325</v>
      </c>
      <c r="F1386">
        <f>anotacoes!A1386</f>
        <v>22</v>
      </c>
      <c r="G1386">
        <f>anotacoes!B1386</f>
        <v>17</v>
      </c>
      <c r="H1386" t="str">
        <f>anotacoes!K1386</f>
        <v xml:space="preserve"> 00:00:57,927</v>
      </c>
      <c r="I1386" t="str">
        <f>anotacoes!L1386</f>
        <v xml:space="preserve"> 00:00:58,651</v>
      </c>
      <c r="J1386" t="str">
        <f>IF(L1386="PAUSE",E1386,IF(anotacoes!G1390=conversao_anotacoes!C1386,conversao_anotacoes!C1386,conversao_anotacoes!D1386))</f>
        <v>BOTTIEAU</v>
      </c>
      <c r="K1386" t="str">
        <f t="shared" si="42"/>
        <v>TCHIRIKISHVILI</v>
      </c>
      <c r="L1386" t="str">
        <f>UPPER(anotacoes!H1386)</f>
        <v>GRIP TIME</v>
      </c>
      <c r="M1386" t="str">
        <f>IF(OR(L1386="ATTACK",L1386="FINTA"),"&lt;TECNICA&gt;",UPPER(anotacoes!I1386))</f>
        <v>RIGHT SLEEVE</v>
      </c>
      <c r="N1386" t="str">
        <f>IF(OR(L1386="ATTACK",L1386="FINTA"),UPPER(anotacoes!I1386),"")</f>
        <v/>
      </c>
      <c r="O1386" s="6" t="str">
        <f>IF(anotacoes!N1386=0,"",anotacoes!N1386)</f>
        <v/>
      </c>
      <c r="P1386" t="str">
        <f>IF(anotacoes!M1386=0,"",UPPER(anotacoes!M1386))</f>
        <v/>
      </c>
      <c r="Q1386" t="str">
        <f t="shared" si="43"/>
        <v>INSERT INTO CONVERSAO_LUTA_ACAO (cd_conversao, id_luta, sequencia, momento_inicio, momento_fim, quem_faz, quem_sofre, acao_tipo, acao, tecnica, direcao, pontuacao) VALUES (1, 22, 17, TRIM(' 00:00:57,927'), TRIM(' 00:00:58,651'), 'BOTTIEAU', 'TCHIRIKISHVILI', 'GRIP TIME', 'RIGHT SLEEVE', NULL, NULL, NULL)</v>
      </c>
      <c r="R1386" t="s">
        <v>10327</v>
      </c>
    </row>
    <row r="1387" spans="1:18" hidden="1" x14ac:dyDescent="0.25">
      <c r="A1387" s="7">
        <f>anotacoes!D1387</f>
        <v>40937</v>
      </c>
      <c r="B1387" t="str">
        <f>anotacoes!C1387</f>
        <v>WORLD CUP TBILISI 2012</v>
      </c>
      <c r="C1387" t="str">
        <f>anotacoes!E1387</f>
        <v>BOTTIEAU</v>
      </c>
      <c r="D1387" t="str">
        <f>anotacoes!F1387</f>
        <v>TCHIRIKISHVILI</v>
      </c>
      <c r="E1387" t="s">
        <v>10325</v>
      </c>
      <c r="F1387">
        <f>anotacoes!A1387</f>
        <v>22</v>
      </c>
      <c r="G1387">
        <f>anotacoes!B1387</f>
        <v>18</v>
      </c>
      <c r="H1387" t="str">
        <f>anotacoes!K1387</f>
        <v xml:space="preserve"> 00:00:58,651</v>
      </c>
      <c r="I1387" t="str">
        <f>anotacoes!L1387</f>
        <v xml:space="preserve"> 00:01:45,392</v>
      </c>
      <c r="J1387" t="str">
        <f>IF(L1387="PAUSE",E1387,IF(anotacoes!G1391=conversao_anotacoes!C1387,conversao_anotacoes!C1387,conversao_anotacoes!D1387))</f>
        <v>BOTTIEAU</v>
      </c>
      <c r="K1387" t="str">
        <f t="shared" si="42"/>
        <v>TCHIRIKISHVILI</v>
      </c>
      <c r="L1387" t="str">
        <f>UPPER(anotacoes!H1387)</f>
        <v>DISPLACEMENT</v>
      </c>
      <c r="M1387" t="str">
        <f>IF(OR(L1387="ATTACK",L1387="FINTA"),"&lt;TECNICA&gt;",UPPER(anotacoes!I1387))</f>
        <v>2-3 STEP HESITANT RIGHT</v>
      </c>
      <c r="N1387" t="str">
        <f>IF(OR(L1387="ATTACK",L1387="FINTA"),UPPER(anotacoes!I1387),"")</f>
        <v/>
      </c>
      <c r="O1387" s="6" t="str">
        <f>IF(anotacoes!N1387=0,"",anotacoes!N1387)</f>
        <v/>
      </c>
      <c r="P1387" t="str">
        <f>IF(anotacoes!M1387=0,"",UPPER(anotacoes!M1387))</f>
        <v/>
      </c>
      <c r="Q1387" t="str">
        <f t="shared" si="43"/>
        <v>INSERT INTO CONVERSAO_LUTA_ACAO (cd_conversao, id_luta, sequencia, momento_inicio, momento_fim, quem_faz, quem_sofre, acao_tipo, acao, tecnica, direcao, pontuacao) VALUES (1, 22, 18, TRIM(' 00:00:58,651'), TRIM(' 00:01:45,392'), 'BOTTIEAU', 'TCHIRIKISHVILI', 'DISPLACEMENT', '2-3 STEP HESITANT RIGHT', NULL, NULL, NULL)</v>
      </c>
      <c r="R1387" t="s">
        <v>10327</v>
      </c>
    </row>
    <row r="1388" spans="1:18" hidden="1" x14ac:dyDescent="0.25">
      <c r="A1388" s="7">
        <f>anotacoes!D1388</f>
        <v>40937</v>
      </c>
      <c r="B1388" t="str">
        <f>anotacoes!C1388</f>
        <v>WORLD CUP TBILISI 2012</v>
      </c>
      <c r="C1388" t="str">
        <f>anotacoes!E1388</f>
        <v>BOTTIEAU</v>
      </c>
      <c r="D1388" t="str">
        <f>anotacoes!F1388</f>
        <v>TCHIRIKISHVILI</v>
      </c>
      <c r="E1388" t="s">
        <v>10325</v>
      </c>
      <c r="F1388">
        <f>anotacoes!A1388</f>
        <v>22</v>
      </c>
      <c r="G1388">
        <f>anotacoes!B1388</f>
        <v>19</v>
      </c>
      <c r="H1388" t="str">
        <f>anotacoes!K1388</f>
        <v xml:space="preserve"> 00:01:45,392</v>
      </c>
      <c r="I1388" t="str">
        <f>anotacoes!L1388</f>
        <v xml:space="preserve"> 00:01:46,806</v>
      </c>
      <c r="J1388" t="str">
        <f>IF(L1388="PAUSE",E1388,IF(anotacoes!G1392=conversao_anotacoes!C1388,conversao_anotacoes!C1388,conversao_anotacoes!D1388))</f>
        <v>BOTTIEAU</v>
      </c>
      <c r="K1388" t="str">
        <f t="shared" si="42"/>
        <v>TCHIRIKISHVILI</v>
      </c>
      <c r="L1388" t="str">
        <f>UPPER(anotacoes!H1388)</f>
        <v>DISPLACEMENT</v>
      </c>
      <c r="M1388" t="str">
        <f>IF(OR(L1388="ATTACK",L1388="FINTA"),"&lt;TECNICA&gt;",UPPER(anotacoes!I1388))</f>
        <v>TRY TO GRIP WITH CONTACT</v>
      </c>
      <c r="N1388" t="str">
        <f>IF(OR(L1388="ATTACK",L1388="FINTA"),UPPER(anotacoes!I1388),"")</f>
        <v/>
      </c>
      <c r="O1388" s="6" t="str">
        <f>IF(anotacoes!N1388=0,"",anotacoes!N1388)</f>
        <v/>
      </c>
      <c r="P1388" t="str">
        <f>IF(anotacoes!M1388=0,"",UPPER(anotacoes!M1388))</f>
        <v/>
      </c>
      <c r="Q1388" t="str">
        <f t="shared" si="43"/>
        <v>INSERT INTO CONVERSAO_LUTA_ACAO (cd_conversao, id_luta, sequencia, momento_inicio, momento_fim, quem_faz, quem_sofre, acao_tipo, acao, tecnica, direcao, pontuacao) VALUES (1, 22, 19, TRIM(' 00:01:45,392'), TRIM(' 00:01:46,806'), 'BOTTIEAU', 'TCHIRIKISHVILI', 'DISPLACEMENT', 'TRY TO GRIP WITH CONTACT', NULL, NULL, NULL)</v>
      </c>
      <c r="R1388" t="s">
        <v>10327</v>
      </c>
    </row>
    <row r="1389" spans="1:18" hidden="1" x14ac:dyDescent="0.25">
      <c r="A1389" s="7">
        <f>anotacoes!D1389</f>
        <v>40937</v>
      </c>
      <c r="B1389" t="str">
        <f>anotacoes!C1389</f>
        <v>WORLD CUP TBILISI 2012</v>
      </c>
      <c r="C1389" t="str">
        <f>anotacoes!E1389</f>
        <v>BOTTIEAU</v>
      </c>
      <c r="D1389" t="str">
        <f>anotacoes!F1389</f>
        <v>TCHIRIKISHVILI</v>
      </c>
      <c r="E1389" t="s">
        <v>10325</v>
      </c>
      <c r="F1389">
        <f>anotacoes!A1389</f>
        <v>22</v>
      </c>
      <c r="G1389">
        <f>anotacoes!B1389</f>
        <v>20</v>
      </c>
      <c r="H1389" t="str">
        <f>anotacoes!K1389</f>
        <v xml:space="preserve"> 00:01:46,806</v>
      </c>
      <c r="I1389" t="str">
        <f>anotacoes!L1389</f>
        <v xml:space="preserve"> 00:01:57,540</v>
      </c>
      <c r="J1389" t="str">
        <f>IF(L1389="PAUSE",E1389,IF(anotacoes!G1393=conversao_anotacoes!C1389,conversao_anotacoes!C1389,conversao_anotacoes!D1389))</f>
        <v>BOTTIEAU</v>
      </c>
      <c r="K1389" t="str">
        <f t="shared" si="42"/>
        <v>TCHIRIKISHVILI</v>
      </c>
      <c r="L1389" t="str">
        <f>UPPER(anotacoes!H1389)</f>
        <v>GRIP TIME</v>
      </c>
      <c r="M1389" t="str">
        <f>IF(OR(L1389="ATTACK",L1389="FINTA"),"&lt;TECNICA&gt;",UPPER(anotacoes!I1389))</f>
        <v>LEFT BACK RIGHT SLEEVE</v>
      </c>
      <c r="N1389" t="str">
        <f>IF(OR(L1389="ATTACK",L1389="FINTA"),UPPER(anotacoes!I1389),"")</f>
        <v/>
      </c>
      <c r="O1389" s="6" t="str">
        <f>IF(anotacoes!N1389=0,"",anotacoes!N1389)</f>
        <v/>
      </c>
      <c r="P1389" t="str">
        <f>IF(anotacoes!M1389=0,"",UPPER(anotacoes!M1389))</f>
        <v/>
      </c>
      <c r="Q1389" t="str">
        <f t="shared" si="43"/>
        <v>INSERT INTO CONVERSAO_LUTA_ACAO (cd_conversao, id_luta, sequencia, momento_inicio, momento_fim, quem_faz, quem_sofre, acao_tipo, acao, tecnica, direcao, pontuacao) VALUES (1, 22, 20, TRIM(' 00:01:46,806'), TRIM(' 00:01:57,540'), 'BOTTIEAU', 'TCHIRIKISHVILI', 'GRIP TIME', 'LEFT BACK RIGHT SLEEVE', NULL, NULL, NULL)</v>
      </c>
      <c r="R1389" t="s">
        <v>10327</v>
      </c>
    </row>
    <row r="1390" spans="1:18" hidden="1" x14ac:dyDescent="0.25">
      <c r="A1390" s="7">
        <f>anotacoes!D1390</f>
        <v>40937</v>
      </c>
      <c r="B1390" t="str">
        <f>anotacoes!C1390</f>
        <v>WORLD CUP TBILISI 2012</v>
      </c>
      <c r="C1390" t="str">
        <f>anotacoes!E1390</f>
        <v>BOTTIEAU</v>
      </c>
      <c r="D1390" t="str">
        <f>anotacoes!F1390</f>
        <v>TCHIRIKISHVILI</v>
      </c>
      <c r="E1390" t="s">
        <v>10325</v>
      </c>
      <c r="F1390">
        <f>anotacoes!A1390</f>
        <v>22</v>
      </c>
      <c r="G1390">
        <f>anotacoes!B1390</f>
        <v>21</v>
      </c>
      <c r="H1390" t="str">
        <f>anotacoes!K1390</f>
        <v xml:space="preserve"> 00:01:57,742</v>
      </c>
      <c r="I1390" t="str">
        <f>anotacoes!L1390</f>
        <v xml:space="preserve"> 00:02:06,355</v>
      </c>
      <c r="J1390" t="str">
        <f>IF(L1390="PAUSE",E1390,IF(anotacoes!G1394=conversao_anotacoes!C1390,conversao_anotacoes!C1390,conversao_anotacoes!D1390))</f>
        <v>&lt;ARBITRO_DESCONHECIDO&gt;</v>
      </c>
      <c r="K1390" t="str">
        <f t="shared" si="42"/>
        <v/>
      </c>
      <c r="L1390" t="str">
        <f>UPPER(anotacoes!H1390)</f>
        <v>PAUSE</v>
      </c>
      <c r="M1390" t="str">
        <f>IF(OR(L1390="ATTACK",L1390="FINTA"),"&lt;TECNICA&gt;",UPPER(anotacoes!I1390))</f>
        <v>&lt;NAO_CLASSIFICADO&gt;</v>
      </c>
      <c r="N1390" t="str">
        <f>IF(OR(L1390="ATTACK",L1390="FINTA"),UPPER(anotacoes!I1390),"")</f>
        <v/>
      </c>
      <c r="O1390" s="6" t="str">
        <f>IF(anotacoes!N1390=0,"",anotacoes!N1390)</f>
        <v/>
      </c>
      <c r="P1390" t="str">
        <f>IF(anotacoes!M1390=0,"",UPPER(anotacoes!M1390))</f>
        <v/>
      </c>
      <c r="Q1390" t="str">
        <f t="shared" si="43"/>
        <v>INSERT INTO CONVERSAO_LUTA_ACAO (cd_conversao, id_luta, sequencia, momento_inicio, momento_fim, quem_faz, quem_sofre, acao_tipo, acao, tecnica, direcao, pontuacao) VALUES (1, 22, 21, TRIM(' 00:01:57,742'), TRIM(' 00:02:06,355'), '&lt;ARBITRO_DESCONHECIDO&gt;', '', 'PAUSE', '&lt;NAO_CLASSIFICADO&gt;', NULL, NULL, NULL)</v>
      </c>
      <c r="R1390" t="s">
        <v>10327</v>
      </c>
    </row>
    <row r="1391" spans="1:18" hidden="1" x14ac:dyDescent="0.25">
      <c r="A1391" s="7">
        <f>anotacoes!D1391</f>
        <v>40937</v>
      </c>
      <c r="B1391" t="str">
        <f>anotacoes!C1391</f>
        <v>WORLD CUP TBILISI 2012</v>
      </c>
      <c r="C1391" t="str">
        <f>anotacoes!E1391</f>
        <v>BOTTIEAU</v>
      </c>
      <c r="D1391" t="str">
        <f>anotacoes!F1391</f>
        <v>TCHIRIKISHVILI</v>
      </c>
      <c r="E1391" t="s">
        <v>10325</v>
      </c>
      <c r="F1391">
        <f>anotacoes!A1391</f>
        <v>22</v>
      </c>
      <c r="G1391">
        <f>anotacoes!B1391</f>
        <v>22</v>
      </c>
      <c r="H1391" t="str">
        <f>anotacoes!K1391</f>
        <v xml:space="preserve"> 00:02:06,574</v>
      </c>
      <c r="I1391" t="str">
        <f>anotacoes!L1391</f>
        <v xml:space="preserve"> 00:02:15,596</v>
      </c>
      <c r="J1391" t="str">
        <f>IF(L1391="PAUSE",E1391,IF(anotacoes!G1395=conversao_anotacoes!C1391,conversao_anotacoes!C1391,conversao_anotacoes!D1391))</f>
        <v>BOTTIEAU</v>
      </c>
      <c r="K1391" t="str">
        <f t="shared" si="42"/>
        <v>TCHIRIKISHVILI</v>
      </c>
      <c r="L1391" t="str">
        <f>UPPER(anotacoes!H1391)</f>
        <v>DISPLACEMENT</v>
      </c>
      <c r="M1391" t="str">
        <f>IF(OR(L1391="ATTACK",L1391="FINTA"),"&lt;TECNICA&gt;",UPPER(anotacoes!I1391))</f>
        <v>2-3 STEP HESITANT RIGHT</v>
      </c>
      <c r="N1391" t="str">
        <f>IF(OR(L1391="ATTACK",L1391="FINTA"),UPPER(anotacoes!I1391),"")</f>
        <v/>
      </c>
      <c r="O1391" s="6" t="str">
        <f>IF(anotacoes!N1391=0,"",anotacoes!N1391)</f>
        <v/>
      </c>
      <c r="P1391" t="str">
        <f>IF(anotacoes!M1391=0,"",UPPER(anotacoes!M1391))</f>
        <v/>
      </c>
      <c r="Q1391" t="str">
        <f t="shared" si="43"/>
        <v>INSERT INTO CONVERSAO_LUTA_ACAO (cd_conversao, id_luta, sequencia, momento_inicio, momento_fim, quem_faz, quem_sofre, acao_tipo, acao, tecnica, direcao, pontuacao) VALUES (1, 22, 22, TRIM(' 00:02:06,574'), TRIM(' 00:02:15,596'), 'BOTTIEAU', 'TCHIRIKISHVILI', 'DISPLACEMENT', '2-3 STEP HESITANT RIGHT', NULL, NULL, NULL)</v>
      </c>
      <c r="R1391" t="s">
        <v>10327</v>
      </c>
    </row>
    <row r="1392" spans="1:18" hidden="1" x14ac:dyDescent="0.25">
      <c r="A1392" s="7">
        <f>anotacoes!D1392</f>
        <v>40937</v>
      </c>
      <c r="B1392" t="str">
        <f>anotacoes!C1392</f>
        <v>WORLD CUP TBILISI 2012</v>
      </c>
      <c r="C1392" t="str">
        <f>anotacoes!E1392</f>
        <v>BOTTIEAU</v>
      </c>
      <c r="D1392" t="str">
        <f>anotacoes!F1392</f>
        <v>TCHIRIKISHVILI</v>
      </c>
      <c r="E1392" t="s">
        <v>10325</v>
      </c>
      <c r="F1392">
        <f>anotacoes!A1392</f>
        <v>22</v>
      </c>
      <c r="G1392">
        <f>anotacoes!B1392</f>
        <v>23</v>
      </c>
      <c r="H1392" t="str">
        <f>anotacoes!K1392</f>
        <v xml:space="preserve"> 00:02:15,596</v>
      </c>
      <c r="I1392" t="str">
        <f>anotacoes!L1392</f>
        <v xml:space="preserve"> 00:02:34,559</v>
      </c>
      <c r="J1392" t="str">
        <f>IF(L1392="PAUSE",E1392,IF(anotacoes!G1396=conversao_anotacoes!C1392,conversao_anotacoes!C1392,conversao_anotacoes!D1392))</f>
        <v>&lt;ARBITRO_DESCONHECIDO&gt;</v>
      </c>
      <c r="K1392" t="str">
        <f t="shared" si="42"/>
        <v/>
      </c>
      <c r="L1392" t="str">
        <f>UPPER(anotacoes!H1392)</f>
        <v>PAUSE</v>
      </c>
      <c r="M1392" t="str">
        <f>IF(OR(L1392="ATTACK",L1392="FINTA"),"&lt;TECNICA&gt;",UPPER(anotacoes!I1392))</f>
        <v>JUDOGI</v>
      </c>
      <c r="N1392" t="str">
        <f>IF(OR(L1392="ATTACK",L1392="FINTA"),UPPER(anotacoes!I1392),"")</f>
        <v/>
      </c>
      <c r="O1392" s="6" t="str">
        <f>IF(anotacoes!N1392=0,"",anotacoes!N1392)</f>
        <v/>
      </c>
      <c r="P1392" t="str">
        <f>IF(anotacoes!M1392=0,"",UPPER(anotacoes!M1392))</f>
        <v/>
      </c>
      <c r="Q1392" t="str">
        <f t="shared" si="43"/>
        <v>INSERT INTO CONVERSAO_LUTA_ACAO (cd_conversao, id_luta, sequencia, momento_inicio, momento_fim, quem_faz, quem_sofre, acao_tipo, acao, tecnica, direcao, pontuacao) VALUES (1, 22, 23, TRIM(' 00:02:15,596'), TRIM(' 00:02:34,559'), '&lt;ARBITRO_DESCONHECIDO&gt;', '', 'PAUSE', 'JUDOGI', NULL, NULL, NULL)</v>
      </c>
      <c r="R1392" t="s">
        <v>10327</v>
      </c>
    </row>
    <row r="1393" spans="1:18" hidden="1" x14ac:dyDescent="0.25">
      <c r="A1393" s="7">
        <f>anotacoes!D1393</f>
        <v>40937</v>
      </c>
      <c r="B1393" t="str">
        <f>anotacoes!C1393</f>
        <v>WORLD CUP TBILISI 2012</v>
      </c>
      <c r="C1393" t="str">
        <f>anotacoes!E1393</f>
        <v>BOTTIEAU</v>
      </c>
      <c r="D1393" t="str">
        <f>anotacoes!F1393</f>
        <v>TCHIRIKISHVILI</v>
      </c>
      <c r="E1393" t="s">
        <v>10325</v>
      </c>
      <c r="F1393">
        <f>anotacoes!A1393</f>
        <v>22</v>
      </c>
      <c r="G1393">
        <f>anotacoes!B1393</f>
        <v>24</v>
      </c>
      <c r="H1393" t="str">
        <f>anotacoes!K1393</f>
        <v xml:space="preserve"> 00:02:34,797</v>
      </c>
      <c r="I1393" t="str">
        <f>anotacoes!L1393</f>
        <v xml:space="preserve"> 00:03:22,735</v>
      </c>
      <c r="J1393" t="str">
        <f>IF(L1393="PAUSE",E1393,IF(anotacoes!G1397=conversao_anotacoes!C1393,conversao_anotacoes!C1393,conversao_anotacoes!D1393))</f>
        <v>BOTTIEAU</v>
      </c>
      <c r="K1393" t="str">
        <f t="shared" si="42"/>
        <v>TCHIRIKISHVILI</v>
      </c>
      <c r="L1393" t="str">
        <f>UPPER(anotacoes!H1393)</f>
        <v>DISPLACEMENT</v>
      </c>
      <c r="M1393" t="str">
        <f>IF(OR(L1393="ATTACK",L1393="FINTA"),"&lt;TECNICA&gt;",UPPER(anotacoes!I1393))</f>
        <v>2-3 STEP HESITANT RIGHT</v>
      </c>
      <c r="N1393" t="str">
        <f>IF(OR(L1393="ATTACK",L1393="FINTA"),UPPER(anotacoes!I1393),"")</f>
        <v/>
      </c>
      <c r="O1393" s="6" t="str">
        <f>IF(anotacoes!N1393=0,"",anotacoes!N1393)</f>
        <v/>
      </c>
      <c r="P1393" t="str">
        <f>IF(anotacoes!M1393=0,"",UPPER(anotacoes!M1393))</f>
        <v/>
      </c>
      <c r="Q1393" t="str">
        <f t="shared" si="43"/>
        <v>INSERT INTO CONVERSAO_LUTA_ACAO (cd_conversao, id_luta, sequencia, momento_inicio, momento_fim, quem_faz, quem_sofre, acao_tipo, acao, tecnica, direcao, pontuacao) VALUES (1, 22, 24, TRIM(' 00:02:34,797'), TRIM(' 00:03:22,735'), 'BOTTIEAU', 'TCHIRIKISHVILI', 'DISPLACEMENT', '2-3 STEP HESITANT RIGHT', NULL, NULL, NULL)</v>
      </c>
      <c r="R1393" t="s">
        <v>10327</v>
      </c>
    </row>
    <row r="1394" spans="1:18" hidden="1" x14ac:dyDescent="0.25">
      <c r="A1394" s="7">
        <f>anotacoes!D1394</f>
        <v>40937</v>
      </c>
      <c r="B1394" t="str">
        <f>anotacoes!C1394</f>
        <v>WORLD CUP TBILISI 2012</v>
      </c>
      <c r="C1394" t="str">
        <f>anotacoes!E1394</f>
        <v>BOTTIEAU</v>
      </c>
      <c r="D1394" t="str">
        <f>anotacoes!F1394</f>
        <v>TCHIRIKISHVILI</v>
      </c>
      <c r="E1394" t="s">
        <v>10325</v>
      </c>
      <c r="F1394">
        <f>anotacoes!A1394</f>
        <v>22</v>
      </c>
      <c r="G1394">
        <f>anotacoes!B1394</f>
        <v>25</v>
      </c>
      <c r="H1394" t="str">
        <f>anotacoes!K1394</f>
        <v xml:space="preserve"> 00:03:22,735</v>
      </c>
      <c r="I1394" t="str">
        <f>anotacoes!L1394</f>
        <v xml:space="preserve"> 00:03:25,104</v>
      </c>
      <c r="J1394" t="str">
        <f>IF(L1394="PAUSE",E1394,IF(anotacoes!G1398=conversao_anotacoes!C1394,conversao_anotacoes!C1394,conversao_anotacoes!D1394))</f>
        <v>BOTTIEAU</v>
      </c>
      <c r="K1394" t="str">
        <f t="shared" si="42"/>
        <v>TCHIRIKISHVILI</v>
      </c>
      <c r="L1394" t="str">
        <f>UPPER(anotacoes!H1394)</f>
        <v>GRIP TIME</v>
      </c>
      <c r="M1394" t="str">
        <f>IF(OR(L1394="ATTACK",L1394="FINTA"),"&lt;TECNICA&gt;",UPPER(anotacoes!I1394))</f>
        <v>LEFT BACK RIGHT SLEEVE</v>
      </c>
      <c r="N1394" t="str">
        <f>IF(OR(L1394="ATTACK",L1394="FINTA"),UPPER(anotacoes!I1394),"")</f>
        <v/>
      </c>
      <c r="O1394" s="6" t="str">
        <f>IF(anotacoes!N1394=0,"",anotacoes!N1394)</f>
        <v/>
      </c>
      <c r="P1394" t="str">
        <f>IF(anotacoes!M1394=0,"",UPPER(anotacoes!M1394))</f>
        <v/>
      </c>
      <c r="Q1394" t="str">
        <f t="shared" si="43"/>
        <v>INSERT INTO CONVERSAO_LUTA_ACAO (cd_conversao, id_luta, sequencia, momento_inicio, momento_fim, quem_faz, quem_sofre, acao_tipo, acao, tecnica, direcao, pontuacao) VALUES (1, 22, 25, TRIM(' 00:03:22,735'), TRIM(' 00:03:25,104'), 'BOTTIEAU', 'TCHIRIKISHVILI', 'GRIP TIME', 'LEFT BACK RIGHT SLEEVE', NULL, NULL, NULL)</v>
      </c>
      <c r="R1394" t="s">
        <v>10327</v>
      </c>
    </row>
    <row r="1395" spans="1:18" hidden="1" x14ac:dyDescent="0.25">
      <c r="A1395" s="7">
        <f>anotacoes!D1395</f>
        <v>40937</v>
      </c>
      <c r="B1395" t="str">
        <f>anotacoes!C1395</f>
        <v>WORLD CUP TBILISI 2012</v>
      </c>
      <c r="C1395" t="str">
        <f>anotacoes!E1395</f>
        <v>BOTTIEAU</v>
      </c>
      <c r="D1395" t="str">
        <f>anotacoes!F1395</f>
        <v>TCHIRIKISHVILI</v>
      </c>
      <c r="E1395" t="s">
        <v>10325</v>
      </c>
      <c r="F1395">
        <f>anotacoes!A1395</f>
        <v>22</v>
      </c>
      <c r="G1395">
        <f>anotacoes!B1395</f>
        <v>26</v>
      </c>
      <c r="H1395" t="str">
        <f>anotacoes!K1395</f>
        <v xml:space="preserve"> 00:03:25,104</v>
      </c>
      <c r="I1395" t="str">
        <f>anotacoes!L1395</f>
        <v xml:space="preserve"> 00:03:25,104</v>
      </c>
      <c r="J1395" t="str">
        <f>IF(L1395="PAUSE",E1395,IF(anotacoes!G1399=conversao_anotacoes!C1395,conversao_anotacoes!C1395,conversao_anotacoes!D1395))</f>
        <v>BOTTIEAU</v>
      </c>
      <c r="K1395" t="str">
        <f t="shared" si="42"/>
        <v>TCHIRIKISHVILI</v>
      </c>
      <c r="L1395" t="str">
        <f>UPPER(anotacoes!H1395)</f>
        <v>DEFENSE</v>
      </c>
      <c r="M1395" t="str">
        <f>IF(OR(L1395="ATTACK",L1395="FINTA"),"&lt;TECNICA&gt;",UPPER(anotacoes!I1395))</f>
        <v>TAE-SABAKI LEFT INCLINED</v>
      </c>
      <c r="N1395" t="str">
        <f>IF(OR(L1395="ATTACK",L1395="FINTA"),UPPER(anotacoes!I1395),"")</f>
        <v/>
      </c>
      <c r="O1395" s="6" t="str">
        <f>IF(anotacoes!N1395=0,"",anotacoes!N1395)</f>
        <v/>
      </c>
      <c r="P1395" t="str">
        <f>IF(anotacoes!M1395=0,"",UPPER(anotacoes!M1395))</f>
        <v/>
      </c>
      <c r="Q1395" t="str">
        <f t="shared" si="43"/>
        <v>INSERT INTO CONVERSAO_LUTA_ACAO (cd_conversao, id_luta, sequencia, momento_inicio, momento_fim, quem_faz, quem_sofre, acao_tipo, acao, tecnica, direcao, pontuacao) VALUES (1, 22, 26, TRIM(' 00:03:25,104'), TRIM(' 00:03:25,104'), 'BOTTIEAU', 'TCHIRIKISHVILI', 'DEFENSE', 'TAE-SABAKI LEFT INCLINED', NULL, NULL, NULL)</v>
      </c>
      <c r="R1395" t="s">
        <v>10327</v>
      </c>
    </row>
    <row r="1396" spans="1:18" hidden="1" x14ac:dyDescent="0.25">
      <c r="A1396" s="7">
        <f>anotacoes!D1396</f>
        <v>40937</v>
      </c>
      <c r="B1396" t="str">
        <f>anotacoes!C1396</f>
        <v>WORLD CUP TBILISI 2012</v>
      </c>
      <c r="C1396" t="str">
        <f>anotacoes!E1396</f>
        <v>BOTTIEAU</v>
      </c>
      <c r="D1396" t="str">
        <f>anotacoes!F1396</f>
        <v>TCHIRIKISHVILI</v>
      </c>
      <c r="E1396" t="s">
        <v>10325</v>
      </c>
      <c r="F1396">
        <f>anotacoes!A1396</f>
        <v>22</v>
      </c>
      <c r="G1396">
        <f>anotacoes!B1396</f>
        <v>27</v>
      </c>
      <c r="H1396" t="str">
        <f>anotacoes!K1396</f>
        <v xml:space="preserve"> 00:03:25,104</v>
      </c>
      <c r="I1396" t="str">
        <f>anotacoes!L1396</f>
        <v xml:space="preserve"> 00:03:30,134</v>
      </c>
      <c r="J1396" t="str">
        <f>IF(L1396="PAUSE",E1396,IF(anotacoes!G1400=conversao_anotacoes!C1396,conversao_anotacoes!C1396,conversao_anotacoes!D1396))</f>
        <v>BOTTIEAU</v>
      </c>
      <c r="K1396" t="str">
        <f t="shared" si="42"/>
        <v>TCHIRIKISHVILI</v>
      </c>
      <c r="L1396" t="str">
        <f>UPPER(anotacoes!H1396)</f>
        <v>GRIP TIME</v>
      </c>
      <c r="M1396" t="str">
        <f>IF(OR(L1396="ATTACK",L1396="FINTA"),"&lt;TECNICA&gt;",UPPER(anotacoes!I1396))</f>
        <v>LEFT BACK RIGHT SLEEVE</v>
      </c>
      <c r="N1396" t="str">
        <f>IF(OR(L1396="ATTACK",L1396="FINTA"),UPPER(anotacoes!I1396),"")</f>
        <v/>
      </c>
      <c r="O1396" s="6" t="str">
        <f>IF(anotacoes!N1396=0,"",anotacoes!N1396)</f>
        <v/>
      </c>
      <c r="P1396" t="str">
        <f>IF(anotacoes!M1396=0,"",UPPER(anotacoes!M1396))</f>
        <v/>
      </c>
      <c r="Q1396" t="str">
        <f t="shared" si="43"/>
        <v>INSERT INTO CONVERSAO_LUTA_ACAO (cd_conversao, id_luta, sequencia, momento_inicio, momento_fim, quem_faz, quem_sofre, acao_tipo, acao, tecnica, direcao, pontuacao) VALUES (1, 22, 27, TRIM(' 00:03:25,104'), TRIM(' 00:03:30,134'), 'BOTTIEAU', 'TCHIRIKISHVILI', 'GRIP TIME', 'LEFT BACK RIGHT SLEEVE', NULL, NULL, NULL)</v>
      </c>
      <c r="R1396" t="s">
        <v>10327</v>
      </c>
    </row>
    <row r="1397" spans="1:18" hidden="1" x14ac:dyDescent="0.25">
      <c r="A1397" s="7">
        <f>anotacoes!D1397</f>
        <v>40937</v>
      </c>
      <c r="B1397" t="str">
        <f>anotacoes!C1397</f>
        <v>WORLD CUP TBILISI 2012</v>
      </c>
      <c r="C1397" t="str">
        <f>anotacoes!E1397</f>
        <v>BOTTIEAU</v>
      </c>
      <c r="D1397" t="str">
        <f>anotacoes!F1397</f>
        <v>TCHIRIKISHVILI</v>
      </c>
      <c r="E1397" t="s">
        <v>10325</v>
      </c>
      <c r="F1397">
        <f>anotacoes!A1397</f>
        <v>22</v>
      </c>
      <c r="G1397">
        <f>anotacoes!B1397</f>
        <v>28</v>
      </c>
      <c r="H1397" t="str">
        <f>anotacoes!K1397</f>
        <v xml:space="preserve"> 00:03:30,340</v>
      </c>
      <c r="I1397" t="str">
        <f>anotacoes!L1397</f>
        <v xml:space="preserve"> 00:03:39,371</v>
      </c>
      <c r="J1397" t="str">
        <f>IF(L1397="PAUSE",E1397,IF(anotacoes!G1401=conversao_anotacoes!C1397,conversao_anotacoes!C1397,conversao_anotacoes!D1397))</f>
        <v>&lt;ARBITRO_DESCONHECIDO&gt;</v>
      </c>
      <c r="K1397" t="str">
        <f t="shared" si="42"/>
        <v/>
      </c>
      <c r="L1397" t="str">
        <f>UPPER(anotacoes!H1397)</f>
        <v>PAUSE</v>
      </c>
      <c r="M1397" t="str">
        <f>IF(OR(L1397="ATTACK",L1397="FINTA"),"&lt;TECNICA&gt;",UPPER(anotacoes!I1397))</f>
        <v>&lt;NAO_CLASSIFICADO&gt;</v>
      </c>
      <c r="N1397" t="str">
        <f>IF(OR(L1397="ATTACK",L1397="FINTA"),UPPER(anotacoes!I1397),"")</f>
        <v/>
      </c>
      <c r="O1397" s="6" t="str">
        <f>IF(anotacoes!N1397=0,"",anotacoes!N1397)</f>
        <v/>
      </c>
      <c r="P1397" t="str">
        <f>IF(anotacoes!M1397=0,"",UPPER(anotacoes!M1397))</f>
        <v/>
      </c>
      <c r="Q1397" t="str">
        <f t="shared" si="43"/>
        <v>INSERT INTO CONVERSAO_LUTA_ACAO (cd_conversao, id_luta, sequencia, momento_inicio, momento_fim, quem_faz, quem_sofre, acao_tipo, acao, tecnica, direcao, pontuacao) VALUES (1, 22, 28, TRIM(' 00:03:30,340'), TRIM(' 00:03:39,371'), '&lt;ARBITRO_DESCONHECIDO&gt;', '', 'PAUSE', '&lt;NAO_CLASSIFICADO&gt;', NULL, NULL, NULL)</v>
      </c>
      <c r="R1397" t="s">
        <v>10327</v>
      </c>
    </row>
    <row r="1398" spans="1:18" hidden="1" x14ac:dyDescent="0.25">
      <c r="A1398" s="7">
        <f>anotacoes!D1398</f>
        <v>40937</v>
      </c>
      <c r="B1398" t="str">
        <f>anotacoes!C1398</f>
        <v>WORLD CUP TBILISI 2012</v>
      </c>
      <c r="C1398" t="str">
        <f>anotacoes!E1398</f>
        <v>BOTTIEAU</v>
      </c>
      <c r="D1398" t="str">
        <f>anotacoes!F1398</f>
        <v>TCHIRIKISHVILI</v>
      </c>
      <c r="E1398" t="s">
        <v>10325</v>
      </c>
      <c r="F1398">
        <f>anotacoes!A1398</f>
        <v>22</v>
      </c>
      <c r="G1398">
        <f>anotacoes!B1398</f>
        <v>29</v>
      </c>
      <c r="H1398" t="str">
        <f>anotacoes!K1398</f>
        <v xml:space="preserve"> 00:03:39,544</v>
      </c>
      <c r="I1398" t="str">
        <f>anotacoes!L1398</f>
        <v xml:space="preserve"> 00:03:43,421</v>
      </c>
      <c r="J1398" t="str">
        <f>IF(L1398="PAUSE",E1398,IF(anotacoes!G1402=conversao_anotacoes!C1398,conversao_anotacoes!C1398,conversao_anotacoes!D1398))</f>
        <v>BOTTIEAU</v>
      </c>
      <c r="K1398" t="str">
        <f t="shared" si="42"/>
        <v>TCHIRIKISHVILI</v>
      </c>
      <c r="L1398" t="str">
        <f>UPPER(anotacoes!H1398)</f>
        <v>DISPLACEMENT</v>
      </c>
      <c r="M1398" t="str">
        <f>IF(OR(L1398="ATTACK",L1398="FINTA"),"&lt;TECNICA&gt;",UPPER(anotacoes!I1398))</f>
        <v>2-3 STEP HESITANT RIGHT</v>
      </c>
      <c r="N1398" t="str">
        <f>IF(OR(L1398="ATTACK",L1398="FINTA"),UPPER(anotacoes!I1398),"")</f>
        <v/>
      </c>
      <c r="O1398" s="6" t="str">
        <f>IF(anotacoes!N1398=0,"",anotacoes!N1398)</f>
        <v/>
      </c>
      <c r="P1398" t="str">
        <f>IF(anotacoes!M1398=0,"",UPPER(anotacoes!M1398))</f>
        <v/>
      </c>
      <c r="Q1398" t="str">
        <f t="shared" si="43"/>
        <v>INSERT INTO CONVERSAO_LUTA_ACAO (cd_conversao, id_luta, sequencia, momento_inicio, momento_fim, quem_faz, quem_sofre, acao_tipo, acao, tecnica, direcao, pontuacao) VALUES (1, 22, 29, TRIM(' 00:03:39,544'), TRIM(' 00:03:43,421'), 'BOTTIEAU', 'TCHIRIKISHVILI', 'DISPLACEMENT', '2-3 STEP HESITANT RIGHT', NULL, NULL, NULL)</v>
      </c>
      <c r="R1398" t="s">
        <v>10327</v>
      </c>
    </row>
    <row r="1399" spans="1:18" hidden="1" x14ac:dyDescent="0.25">
      <c r="A1399" s="7">
        <f>anotacoes!D1399</f>
        <v>40937</v>
      </c>
      <c r="B1399" t="str">
        <f>anotacoes!C1399</f>
        <v>WORLD CUP TBILISI 2012</v>
      </c>
      <c r="C1399" t="str">
        <f>anotacoes!E1399</f>
        <v>BOTTIEAU</v>
      </c>
      <c r="D1399" t="str">
        <f>anotacoes!F1399</f>
        <v>TCHIRIKISHVILI</v>
      </c>
      <c r="E1399" t="s">
        <v>10325</v>
      </c>
      <c r="F1399">
        <f>anotacoes!A1399</f>
        <v>22</v>
      </c>
      <c r="G1399">
        <f>anotacoes!B1399</f>
        <v>30</v>
      </c>
      <c r="H1399" t="str">
        <f>anotacoes!K1399</f>
        <v xml:space="preserve"> 00:03:43,421</v>
      </c>
      <c r="I1399" t="str">
        <f>anotacoes!L1399</f>
        <v xml:space="preserve"> 00:03:47,660</v>
      </c>
      <c r="J1399" t="str">
        <f>IF(L1399="PAUSE",E1399,IF(anotacoes!G1403=conversao_anotacoes!C1399,conversao_anotacoes!C1399,conversao_anotacoes!D1399))</f>
        <v>BOTTIEAU</v>
      </c>
      <c r="K1399" t="str">
        <f t="shared" si="42"/>
        <v>TCHIRIKISHVILI</v>
      </c>
      <c r="L1399" t="str">
        <f>UPPER(anotacoes!H1399)</f>
        <v>GRIP TIME</v>
      </c>
      <c r="M1399" t="str">
        <f>IF(OR(L1399="ATTACK",L1399="FINTA"),"&lt;TECNICA&gt;",UPPER(anotacoes!I1399))</f>
        <v>LEFT COLLAR RIGHT SLEEVE</v>
      </c>
      <c r="N1399" t="str">
        <f>IF(OR(L1399="ATTACK",L1399="FINTA"),UPPER(anotacoes!I1399),"")</f>
        <v/>
      </c>
      <c r="O1399" s="6" t="str">
        <f>IF(anotacoes!N1399=0,"",anotacoes!N1399)</f>
        <v/>
      </c>
      <c r="P1399" t="str">
        <f>IF(anotacoes!M1399=0,"",UPPER(anotacoes!M1399))</f>
        <v/>
      </c>
      <c r="Q1399" t="str">
        <f t="shared" si="43"/>
        <v>INSERT INTO CONVERSAO_LUTA_ACAO (cd_conversao, id_luta, sequencia, momento_inicio, momento_fim, quem_faz, quem_sofre, acao_tipo, acao, tecnica, direcao, pontuacao) VALUES (1, 22, 30, TRIM(' 00:03:43,421'), TRIM(' 00:03:47,660'), 'BOTTIEAU', 'TCHIRIKISHVILI', 'GRIP TIME', 'LEFT COLLAR RIGHT SLEEVE', NULL, NULL, NULL)</v>
      </c>
      <c r="R1399" t="s">
        <v>10327</v>
      </c>
    </row>
    <row r="1400" spans="1:18" hidden="1" x14ac:dyDescent="0.25">
      <c r="A1400" s="7">
        <f>anotacoes!D1400</f>
        <v>40937</v>
      </c>
      <c r="B1400" t="str">
        <f>anotacoes!C1400</f>
        <v>WORLD CUP TBILISI 2012</v>
      </c>
      <c r="C1400" t="str">
        <f>anotacoes!E1400</f>
        <v>BOTTIEAU</v>
      </c>
      <c r="D1400" t="str">
        <f>anotacoes!F1400</f>
        <v>TCHIRIKISHVILI</v>
      </c>
      <c r="E1400" t="s">
        <v>10325</v>
      </c>
      <c r="F1400">
        <f>anotacoes!A1400</f>
        <v>22</v>
      </c>
      <c r="G1400">
        <f>anotacoes!B1400</f>
        <v>31</v>
      </c>
      <c r="H1400" t="str">
        <f>anotacoes!K1400</f>
        <v xml:space="preserve"> 00:03:47,835</v>
      </c>
      <c r="I1400" t="str">
        <f>anotacoes!L1400</f>
        <v xml:space="preserve"> 00:03:51,008</v>
      </c>
      <c r="J1400" t="str">
        <f>IF(L1400="PAUSE",E1400,IF(anotacoes!G1404=conversao_anotacoes!C1400,conversao_anotacoes!C1400,conversao_anotacoes!D1400))</f>
        <v>BOTTIEAU</v>
      </c>
      <c r="K1400" t="str">
        <f t="shared" si="42"/>
        <v>TCHIRIKISHVILI</v>
      </c>
      <c r="L1400" t="str">
        <f>UPPER(anotacoes!H1400)</f>
        <v>DISPLACEMENT</v>
      </c>
      <c r="M1400" t="str">
        <f>IF(OR(L1400="ATTACK",L1400="FINTA"),"&lt;TECNICA&gt;",UPPER(anotacoes!I1400))</f>
        <v>TRY TO GRIP WITH CONTACT</v>
      </c>
      <c r="N1400" t="str">
        <f>IF(OR(L1400="ATTACK",L1400="FINTA"),UPPER(anotacoes!I1400),"")</f>
        <v/>
      </c>
      <c r="O1400" s="6" t="str">
        <f>IF(anotacoes!N1400=0,"",anotacoes!N1400)</f>
        <v/>
      </c>
      <c r="P1400" t="str">
        <f>IF(anotacoes!M1400=0,"",UPPER(anotacoes!M1400))</f>
        <v/>
      </c>
      <c r="Q1400" t="str">
        <f t="shared" si="43"/>
        <v>INSERT INTO CONVERSAO_LUTA_ACAO (cd_conversao, id_luta, sequencia, momento_inicio, momento_fim, quem_faz, quem_sofre, acao_tipo, acao, tecnica, direcao, pontuacao) VALUES (1, 22, 31, TRIM(' 00:03:47,835'), TRIM(' 00:03:51,008'), 'BOTTIEAU', 'TCHIRIKISHVILI', 'DISPLACEMENT', 'TRY TO GRIP WITH CONTACT', NULL, NULL, NULL)</v>
      </c>
      <c r="R1400" t="s">
        <v>10327</v>
      </c>
    </row>
    <row r="1401" spans="1:18" hidden="1" x14ac:dyDescent="0.25">
      <c r="A1401" s="7">
        <f>anotacoes!D1401</f>
        <v>40937</v>
      </c>
      <c r="B1401" t="str">
        <f>anotacoes!C1401</f>
        <v>WORLD CUP TBILISI 2012</v>
      </c>
      <c r="C1401" t="str">
        <f>anotacoes!E1401</f>
        <v>BOTTIEAU</v>
      </c>
      <c r="D1401" t="str">
        <f>anotacoes!F1401</f>
        <v>TCHIRIKISHVILI</v>
      </c>
      <c r="E1401" t="s">
        <v>10325</v>
      </c>
      <c r="F1401">
        <f>anotacoes!A1401</f>
        <v>22</v>
      </c>
      <c r="G1401">
        <f>anotacoes!B1401</f>
        <v>32</v>
      </c>
      <c r="H1401" t="str">
        <f>anotacoes!K1401</f>
        <v xml:space="preserve"> 00:03:51,008</v>
      </c>
      <c r="I1401" t="str">
        <f>anotacoes!L1401</f>
        <v xml:space="preserve"> 00:03:51,704</v>
      </c>
      <c r="J1401" t="str">
        <f>IF(L1401="PAUSE",E1401,IF(anotacoes!G1405=conversao_anotacoes!C1401,conversao_anotacoes!C1401,conversao_anotacoes!D1401))</f>
        <v>BOTTIEAU</v>
      </c>
      <c r="K1401" t="str">
        <f t="shared" si="42"/>
        <v>TCHIRIKISHVILI</v>
      </c>
      <c r="L1401" t="str">
        <f>UPPER(anotacoes!H1401)</f>
        <v>ATTACK</v>
      </c>
      <c r="M1401" t="str">
        <f>IF(OR(L1401="ATTACK",L1401="FINTA"),"&lt;TECNICA&gt;",UPPER(anotacoes!I1401))</f>
        <v>&lt;TECNICA&gt;</v>
      </c>
      <c r="N1401" t="str">
        <f>IF(OR(L1401="ATTACK",L1401="FINTA"),UPPER(anotacoes!I1401),"")</f>
        <v>DEASHI HARAI</v>
      </c>
      <c r="O1401" s="6">
        <f>IF(anotacoes!N1401=0,"",anotacoes!N1401)</f>
        <v>2</v>
      </c>
      <c r="P1401" t="str">
        <f>IF(anotacoes!M1401=0,"",UPPER(anotacoes!M1401))</f>
        <v/>
      </c>
      <c r="Q1401" t="str">
        <f t="shared" si="43"/>
        <v>INSERT INTO CONVERSAO_LUTA_ACAO (cd_conversao, id_luta, sequencia, momento_inicio, momento_fim, quem_faz, quem_sofre, acao_tipo, acao, tecnica, direcao, pontuacao) VALUES (1, 22, 32, TRIM(' 00:03:51,008'), TRIM(' 00:03:51,704'), 'BOTTIEAU', 'TCHIRIKISHVILI', 'ATTACK', '&lt;TECNICA&gt;', 'DEASHI HARAI', 2, NULL)</v>
      </c>
      <c r="R1401" t="s">
        <v>10327</v>
      </c>
    </row>
    <row r="1402" spans="1:18" hidden="1" x14ac:dyDescent="0.25">
      <c r="A1402" s="7">
        <f>anotacoes!D1402</f>
        <v>40937</v>
      </c>
      <c r="B1402" t="str">
        <f>anotacoes!C1402</f>
        <v>WORLD CUP TBILISI 2012</v>
      </c>
      <c r="C1402" t="str">
        <f>anotacoes!E1402</f>
        <v>BOTTIEAU</v>
      </c>
      <c r="D1402" t="str">
        <f>anotacoes!F1402</f>
        <v>TCHIRIKISHVILI</v>
      </c>
      <c r="E1402" t="s">
        <v>10325</v>
      </c>
      <c r="F1402">
        <f>anotacoes!A1402</f>
        <v>22</v>
      </c>
      <c r="G1402">
        <f>anotacoes!B1402</f>
        <v>33</v>
      </c>
      <c r="H1402" t="str">
        <f>anotacoes!K1402</f>
        <v xml:space="preserve"> 00:03:51,704</v>
      </c>
      <c r="I1402" t="str">
        <f>anotacoes!L1402</f>
        <v xml:space="preserve"> 00:03:52,863</v>
      </c>
      <c r="J1402" t="str">
        <f>IF(L1402="PAUSE",E1402,IF(anotacoes!G1406=conversao_anotacoes!C1402,conversao_anotacoes!C1402,conversao_anotacoes!D1402))</f>
        <v>BOTTIEAU</v>
      </c>
      <c r="K1402" t="str">
        <f t="shared" si="42"/>
        <v>TCHIRIKISHVILI</v>
      </c>
      <c r="L1402" t="str">
        <f>UPPER(anotacoes!H1402)</f>
        <v>GRIP TIME</v>
      </c>
      <c r="M1402" t="str">
        <f>IF(OR(L1402="ATTACK",L1402="FINTA"),"&lt;TECNICA&gt;",UPPER(anotacoes!I1402))</f>
        <v>LEFT COLLAR</v>
      </c>
      <c r="N1402" t="str">
        <f>IF(OR(L1402="ATTACK",L1402="FINTA"),UPPER(anotacoes!I1402),"")</f>
        <v/>
      </c>
      <c r="O1402" s="6" t="str">
        <f>IF(anotacoes!N1402=0,"",anotacoes!N1402)</f>
        <v/>
      </c>
      <c r="P1402" t="str">
        <f>IF(anotacoes!M1402=0,"",UPPER(anotacoes!M1402))</f>
        <v/>
      </c>
      <c r="Q1402" t="str">
        <f t="shared" si="43"/>
        <v>INSERT INTO CONVERSAO_LUTA_ACAO (cd_conversao, id_luta, sequencia, momento_inicio, momento_fim, quem_faz, quem_sofre, acao_tipo, acao, tecnica, direcao, pontuacao) VALUES (1, 22, 33, TRIM(' 00:03:51,704'), TRIM(' 00:03:52,863'), 'BOTTIEAU', 'TCHIRIKISHVILI', 'GRIP TIME', 'LEFT COLLAR', NULL, NULL, NULL)</v>
      </c>
      <c r="R1402" t="s">
        <v>10327</v>
      </c>
    </row>
    <row r="1403" spans="1:18" hidden="1" x14ac:dyDescent="0.25">
      <c r="A1403" s="7">
        <f>anotacoes!D1403</f>
        <v>40937</v>
      </c>
      <c r="B1403" t="str">
        <f>anotacoes!C1403</f>
        <v>WORLD CUP TBILISI 2012</v>
      </c>
      <c r="C1403" t="str">
        <f>anotacoes!E1403</f>
        <v>BOTTIEAU</v>
      </c>
      <c r="D1403" t="str">
        <f>anotacoes!F1403</f>
        <v>TCHIRIKISHVILI</v>
      </c>
      <c r="E1403" t="s">
        <v>10325</v>
      </c>
      <c r="F1403">
        <f>anotacoes!A1403</f>
        <v>22</v>
      </c>
      <c r="G1403">
        <f>anotacoes!B1403</f>
        <v>34</v>
      </c>
      <c r="H1403" t="str">
        <f>anotacoes!K1403</f>
        <v xml:space="preserve"> 00:03:52,863</v>
      </c>
      <c r="I1403" t="str">
        <f>anotacoes!L1403</f>
        <v xml:space="preserve"> 00:03:53,370</v>
      </c>
      <c r="J1403" t="str">
        <f>IF(L1403="PAUSE",E1403,IF(anotacoes!G1407=conversao_anotacoes!C1403,conversao_anotacoes!C1403,conversao_anotacoes!D1403))</f>
        <v>BOTTIEAU</v>
      </c>
      <c r="K1403" t="str">
        <f t="shared" si="42"/>
        <v>TCHIRIKISHVILI</v>
      </c>
      <c r="L1403" t="str">
        <f>UPPER(anotacoes!H1403)</f>
        <v>ATTACK</v>
      </c>
      <c r="M1403" t="str">
        <f>IF(OR(L1403="ATTACK",L1403="FINTA"),"&lt;TECNICA&gt;",UPPER(anotacoes!I1403))</f>
        <v>&lt;TECNICA&gt;</v>
      </c>
      <c r="N1403" t="str">
        <f>IF(OR(L1403="ATTACK",L1403="FINTA"),UPPER(anotacoes!I1403),"")</f>
        <v>KOUCHI GARI</v>
      </c>
      <c r="O1403" s="6">
        <f>IF(anotacoes!N1403=0,"",anotacoes!N1403)</f>
        <v>7</v>
      </c>
      <c r="P1403" t="str">
        <f>IF(anotacoes!M1403=0,"",UPPER(anotacoes!M1403))</f>
        <v/>
      </c>
      <c r="Q1403" t="str">
        <f t="shared" si="43"/>
        <v>INSERT INTO CONVERSAO_LUTA_ACAO (cd_conversao, id_luta, sequencia, momento_inicio, momento_fim, quem_faz, quem_sofre, acao_tipo, acao, tecnica, direcao, pontuacao) VALUES (1, 22, 34, TRIM(' 00:03:52,863'), TRIM(' 00:03:53,370'), 'BOTTIEAU', 'TCHIRIKISHVILI', 'ATTACK', '&lt;TECNICA&gt;', 'KOUCHI GARI', 7, NULL)</v>
      </c>
      <c r="R1403" t="s">
        <v>10327</v>
      </c>
    </row>
    <row r="1404" spans="1:18" hidden="1" x14ac:dyDescent="0.25">
      <c r="A1404" s="7">
        <f>anotacoes!D1404</f>
        <v>40937</v>
      </c>
      <c r="B1404" t="str">
        <f>anotacoes!C1404</f>
        <v>WORLD CUP TBILISI 2012</v>
      </c>
      <c r="C1404" t="str">
        <f>anotacoes!E1404</f>
        <v>BOTTIEAU</v>
      </c>
      <c r="D1404" t="str">
        <f>anotacoes!F1404</f>
        <v>TCHIRIKISHVILI</v>
      </c>
      <c r="E1404" t="s">
        <v>10325</v>
      </c>
      <c r="F1404">
        <f>anotacoes!A1404</f>
        <v>22</v>
      </c>
      <c r="G1404">
        <f>anotacoes!B1404</f>
        <v>35</v>
      </c>
      <c r="H1404" t="str">
        <f>anotacoes!K1404</f>
        <v xml:space="preserve"> 00:03:53,370</v>
      </c>
      <c r="I1404" t="str">
        <f>anotacoes!L1404</f>
        <v xml:space="preserve"> 00:03:55,826</v>
      </c>
      <c r="J1404" t="str">
        <f>IF(L1404="PAUSE",E1404,IF(anotacoes!G1408=conversao_anotacoes!C1404,conversao_anotacoes!C1404,conversao_anotacoes!D1404))</f>
        <v>BOTTIEAU</v>
      </c>
      <c r="K1404" t="str">
        <f t="shared" si="42"/>
        <v>TCHIRIKISHVILI</v>
      </c>
      <c r="L1404" t="str">
        <f>UPPER(anotacoes!H1404)</f>
        <v>GRIP TIME</v>
      </c>
      <c r="M1404" t="str">
        <f>IF(OR(L1404="ATTACK",L1404="FINTA"),"&lt;TECNICA&gt;",UPPER(anotacoes!I1404))</f>
        <v>LEFT COLLAR</v>
      </c>
      <c r="N1404" t="str">
        <f>IF(OR(L1404="ATTACK",L1404="FINTA"),UPPER(anotacoes!I1404),"")</f>
        <v/>
      </c>
      <c r="O1404" s="6" t="str">
        <f>IF(anotacoes!N1404=0,"",anotacoes!N1404)</f>
        <v/>
      </c>
      <c r="P1404" t="str">
        <f>IF(anotacoes!M1404=0,"",UPPER(anotacoes!M1404))</f>
        <v/>
      </c>
      <c r="Q1404" t="str">
        <f t="shared" si="43"/>
        <v>INSERT INTO CONVERSAO_LUTA_ACAO (cd_conversao, id_luta, sequencia, momento_inicio, momento_fim, quem_faz, quem_sofre, acao_tipo, acao, tecnica, direcao, pontuacao) VALUES (1, 22, 35, TRIM(' 00:03:53,370'), TRIM(' 00:03:55,826'), 'BOTTIEAU', 'TCHIRIKISHVILI', 'GRIP TIME', 'LEFT COLLAR', NULL, NULL, NULL)</v>
      </c>
      <c r="R1404" t="s">
        <v>10327</v>
      </c>
    </row>
    <row r="1405" spans="1:18" hidden="1" x14ac:dyDescent="0.25">
      <c r="A1405" s="7">
        <f>anotacoes!D1405</f>
        <v>40937</v>
      </c>
      <c r="B1405" t="str">
        <f>anotacoes!C1405</f>
        <v>WORLD CUP TBILISI 2012</v>
      </c>
      <c r="C1405" t="str">
        <f>anotacoes!E1405</f>
        <v>BOTTIEAU</v>
      </c>
      <c r="D1405" t="str">
        <f>anotacoes!F1405</f>
        <v>TCHIRIKISHVILI</v>
      </c>
      <c r="E1405" t="s">
        <v>10325</v>
      </c>
      <c r="F1405">
        <f>anotacoes!A1405</f>
        <v>22</v>
      </c>
      <c r="G1405">
        <f>anotacoes!B1405</f>
        <v>36</v>
      </c>
      <c r="H1405" t="str">
        <f>anotacoes!K1405</f>
        <v xml:space="preserve"> 00:03:56,076</v>
      </c>
      <c r="I1405" t="str">
        <f>anotacoes!L1405</f>
        <v xml:space="preserve"> 00:04:00,148</v>
      </c>
      <c r="J1405" t="str">
        <f>IF(L1405="PAUSE",E1405,IF(anotacoes!G1409=conversao_anotacoes!C1405,conversao_anotacoes!C1405,conversao_anotacoes!D1405))</f>
        <v>&lt;ARBITRO_DESCONHECIDO&gt;</v>
      </c>
      <c r="K1405" t="str">
        <f t="shared" si="42"/>
        <v/>
      </c>
      <c r="L1405" t="str">
        <f>UPPER(anotacoes!H1405)</f>
        <v>PAUSE</v>
      </c>
      <c r="M1405" t="str">
        <f>IF(OR(L1405="ATTACK",L1405="FINTA"),"&lt;TECNICA&gt;",UPPER(anotacoes!I1405))</f>
        <v>&lt;NAO_CLASSIFICADO&gt;</v>
      </c>
      <c r="N1405" t="str">
        <f>IF(OR(L1405="ATTACK",L1405="FINTA"),UPPER(anotacoes!I1405),"")</f>
        <v/>
      </c>
      <c r="O1405" s="6" t="str">
        <f>IF(anotacoes!N1405=0,"",anotacoes!N1405)</f>
        <v/>
      </c>
      <c r="P1405" t="str">
        <f>IF(anotacoes!M1405=0,"",UPPER(anotacoes!M1405))</f>
        <v/>
      </c>
      <c r="Q1405" t="str">
        <f t="shared" si="43"/>
        <v>INSERT INTO CONVERSAO_LUTA_ACAO (cd_conversao, id_luta, sequencia, momento_inicio, momento_fim, quem_faz, quem_sofre, acao_tipo, acao, tecnica, direcao, pontuacao) VALUES (1, 22, 36, TRIM(' 00:03:56,076'), TRIM(' 00:04:00,148'), '&lt;ARBITRO_DESCONHECIDO&gt;', '', 'PAUSE', '&lt;NAO_CLASSIFICADO&gt;', NULL, NULL, NULL)</v>
      </c>
      <c r="R1405" t="s">
        <v>10327</v>
      </c>
    </row>
    <row r="1406" spans="1:18" hidden="1" x14ac:dyDescent="0.25">
      <c r="A1406" s="7">
        <f>anotacoes!D1406</f>
        <v>40937</v>
      </c>
      <c r="B1406" t="str">
        <f>anotacoes!C1406</f>
        <v>WORLD CUP TBILISI 2012</v>
      </c>
      <c r="C1406" t="str">
        <f>anotacoes!E1406</f>
        <v>BOTTIEAU</v>
      </c>
      <c r="D1406" t="str">
        <f>anotacoes!F1406</f>
        <v>TCHIRIKISHVILI</v>
      </c>
      <c r="E1406" t="s">
        <v>10325</v>
      </c>
      <c r="F1406">
        <f>anotacoes!A1406</f>
        <v>22</v>
      </c>
      <c r="G1406">
        <f>anotacoes!B1406</f>
        <v>37</v>
      </c>
      <c r="H1406" t="str">
        <f>anotacoes!K1406</f>
        <v xml:space="preserve"> 00:04:00,331</v>
      </c>
      <c r="I1406" t="str">
        <f>anotacoes!L1406</f>
        <v xml:space="preserve"> 00:04:06,798</v>
      </c>
      <c r="J1406" t="str">
        <f>IF(L1406="PAUSE",E1406,IF(anotacoes!G1410=conversao_anotacoes!C1406,conversao_anotacoes!C1406,conversao_anotacoes!D1406))</f>
        <v>BOTTIEAU</v>
      </c>
      <c r="K1406" t="str">
        <f t="shared" si="42"/>
        <v>TCHIRIKISHVILI</v>
      </c>
      <c r="L1406" t="str">
        <f>UPPER(anotacoes!H1406)</f>
        <v>DISPLACEMENT</v>
      </c>
      <c r="M1406" t="str">
        <f>IF(OR(L1406="ATTACK",L1406="FINTA"),"&lt;TECNICA&gt;",UPPER(anotacoes!I1406))</f>
        <v>CIRCULAR RIGHT</v>
      </c>
      <c r="N1406" t="str">
        <f>IF(OR(L1406="ATTACK",L1406="FINTA"),UPPER(anotacoes!I1406),"")</f>
        <v/>
      </c>
      <c r="O1406" s="6" t="str">
        <f>IF(anotacoes!N1406=0,"",anotacoes!N1406)</f>
        <v/>
      </c>
      <c r="P1406" t="str">
        <f>IF(anotacoes!M1406=0,"",UPPER(anotacoes!M1406))</f>
        <v/>
      </c>
      <c r="Q1406" t="str">
        <f t="shared" si="43"/>
        <v>INSERT INTO CONVERSAO_LUTA_ACAO (cd_conversao, id_luta, sequencia, momento_inicio, momento_fim, quem_faz, quem_sofre, acao_tipo, acao, tecnica, direcao, pontuacao) VALUES (1, 22, 37, TRIM(' 00:04:00,331'), TRIM(' 00:04:06,798'), 'BOTTIEAU', 'TCHIRIKISHVILI', 'DISPLACEMENT', 'CIRCULAR RIGHT', NULL, NULL, NULL)</v>
      </c>
      <c r="R1406" t="s">
        <v>10327</v>
      </c>
    </row>
    <row r="1407" spans="1:18" hidden="1" x14ac:dyDescent="0.25">
      <c r="A1407" s="7">
        <f>anotacoes!D1407</f>
        <v>40937</v>
      </c>
      <c r="B1407" t="str">
        <f>anotacoes!C1407</f>
        <v>WORLD CUP TBILISI 2012</v>
      </c>
      <c r="C1407" t="str">
        <f>anotacoes!E1407</f>
        <v>BOTTIEAU</v>
      </c>
      <c r="D1407" t="str">
        <f>anotacoes!F1407</f>
        <v>TCHIRIKISHVILI</v>
      </c>
      <c r="E1407" t="s">
        <v>10325</v>
      </c>
      <c r="F1407">
        <f>anotacoes!A1407</f>
        <v>22</v>
      </c>
      <c r="G1407">
        <f>anotacoes!B1407</f>
        <v>38</v>
      </c>
      <c r="H1407" t="str">
        <f>anotacoes!K1407</f>
        <v xml:space="preserve"> 00:04:06,968</v>
      </c>
      <c r="I1407" t="str">
        <f>anotacoes!L1407</f>
        <v xml:space="preserve"> 00:04:11,790</v>
      </c>
      <c r="J1407" t="str">
        <f>IF(L1407="PAUSE",E1407,IF(anotacoes!G1411=conversao_anotacoes!C1407,conversao_anotacoes!C1407,conversao_anotacoes!D1407))</f>
        <v>BOTTIEAU</v>
      </c>
      <c r="K1407" t="str">
        <f t="shared" si="42"/>
        <v>TCHIRIKISHVILI</v>
      </c>
      <c r="L1407" t="str">
        <f>UPPER(anotacoes!H1407)</f>
        <v>DISPLACEMENT</v>
      </c>
      <c r="M1407" t="str">
        <f>IF(OR(L1407="ATTACK",L1407="FINTA"),"&lt;TECNICA&gt;",UPPER(anotacoes!I1407))</f>
        <v>TRY TO GRIP WITH CONTACT</v>
      </c>
      <c r="N1407" t="str">
        <f>IF(OR(L1407="ATTACK",L1407="FINTA"),UPPER(anotacoes!I1407),"")</f>
        <v/>
      </c>
      <c r="O1407" s="6" t="str">
        <f>IF(anotacoes!N1407=0,"",anotacoes!N1407)</f>
        <v/>
      </c>
      <c r="P1407" t="str">
        <f>IF(anotacoes!M1407=0,"",UPPER(anotacoes!M1407))</f>
        <v/>
      </c>
      <c r="Q1407" t="str">
        <f t="shared" si="43"/>
        <v>INSERT INTO CONVERSAO_LUTA_ACAO (cd_conversao, id_luta, sequencia, momento_inicio, momento_fim, quem_faz, quem_sofre, acao_tipo, acao, tecnica, direcao, pontuacao) VALUES (1, 22, 38, TRIM(' 00:04:06,968'), TRIM(' 00:04:11,790'), 'BOTTIEAU', 'TCHIRIKISHVILI', 'DISPLACEMENT', 'TRY TO GRIP WITH CONTACT', NULL, NULL, NULL)</v>
      </c>
      <c r="R1407" t="s">
        <v>10327</v>
      </c>
    </row>
    <row r="1408" spans="1:18" hidden="1" x14ac:dyDescent="0.25">
      <c r="A1408" s="7">
        <f>anotacoes!D1408</f>
        <v>40937</v>
      </c>
      <c r="B1408" t="str">
        <f>anotacoes!C1408</f>
        <v>WORLD CUP TBILISI 2012</v>
      </c>
      <c r="C1408" t="str">
        <f>anotacoes!E1408</f>
        <v>BOTTIEAU</v>
      </c>
      <c r="D1408" t="str">
        <f>anotacoes!F1408</f>
        <v>TCHIRIKISHVILI</v>
      </c>
      <c r="E1408" t="s">
        <v>10325</v>
      </c>
      <c r="F1408">
        <f>anotacoes!A1408</f>
        <v>22</v>
      </c>
      <c r="G1408">
        <f>anotacoes!B1408</f>
        <v>39</v>
      </c>
      <c r="H1408" t="str">
        <f>anotacoes!K1408</f>
        <v xml:space="preserve"> 00:04:11,790</v>
      </c>
      <c r="I1408" t="str">
        <f>anotacoes!L1408</f>
        <v xml:space="preserve"> 00:04:14,523</v>
      </c>
      <c r="J1408" t="str">
        <f>IF(L1408="PAUSE",E1408,IF(anotacoes!G1412=conversao_anotacoes!C1408,conversao_anotacoes!C1408,conversao_anotacoes!D1408))</f>
        <v>BOTTIEAU</v>
      </c>
      <c r="K1408" t="str">
        <f t="shared" si="42"/>
        <v>TCHIRIKISHVILI</v>
      </c>
      <c r="L1408" t="str">
        <f>UPPER(anotacoes!H1408)</f>
        <v>GRIP TIME</v>
      </c>
      <c r="M1408" t="str">
        <f>IF(OR(L1408="ATTACK",L1408="FINTA"),"&lt;TECNICA&gt;",UPPER(anotacoes!I1408))</f>
        <v>LEFT BACK RIGHT SLEEVE</v>
      </c>
      <c r="N1408" t="str">
        <f>IF(OR(L1408="ATTACK",L1408="FINTA"),UPPER(anotacoes!I1408),"")</f>
        <v/>
      </c>
      <c r="O1408" s="6" t="str">
        <f>IF(anotacoes!N1408=0,"",anotacoes!N1408)</f>
        <v/>
      </c>
      <c r="P1408" t="str">
        <f>IF(anotacoes!M1408=0,"",UPPER(anotacoes!M1408))</f>
        <v/>
      </c>
      <c r="Q1408" t="str">
        <f t="shared" si="43"/>
        <v>INSERT INTO CONVERSAO_LUTA_ACAO (cd_conversao, id_luta, sequencia, momento_inicio, momento_fim, quem_faz, quem_sofre, acao_tipo, acao, tecnica, direcao, pontuacao) VALUES (1, 22, 39, TRIM(' 00:04:11,790'), TRIM(' 00:04:14,523'), 'BOTTIEAU', 'TCHIRIKISHVILI', 'GRIP TIME', 'LEFT BACK RIGHT SLEEVE', NULL, NULL, NULL)</v>
      </c>
      <c r="R1408" t="s">
        <v>10327</v>
      </c>
    </row>
    <row r="1409" spans="1:18" hidden="1" x14ac:dyDescent="0.25">
      <c r="A1409" s="7">
        <f>anotacoes!D1409</f>
        <v>40937</v>
      </c>
      <c r="B1409" t="str">
        <f>anotacoes!C1409</f>
        <v>WORLD CUP TBILISI 2012</v>
      </c>
      <c r="C1409" t="str">
        <f>anotacoes!E1409</f>
        <v>BOTTIEAU</v>
      </c>
      <c r="D1409" t="str">
        <f>anotacoes!F1409</f>
        <v>TCHIRIKISHVILI</v>
      </c>
      <c r="E1409" t="s">
        <v>10325</v>
      </c>
      <c r="F1409">
        <f>anotacoes!A1409</f>
        <v>22</v>
      </c>
      <c r="G1409">
        <f>anotacoes!B1409</f>
        <v>40</v>
      </c>
      <c r="H1409" t="str">
        <f>anotacoes!K1409</f>
        <v xml:space="preserve"> 00:04:14,523</v>
      </c>
      <c r="I1409" t="str">
        <f>anotacoes!L1409</f>
        <v xml:space="preserve"> 00:04:15,774</v>
      </c>
      <c r="J1409" t="str">
        <f>IF(L1409="PAUSE",E1409,IF(anotacoes!G1413=conversao_anotacoes!C1409,conversao_anotacoes!C1409,conversao_anotacoes!D1409))</f>
        <v>BOTTIEAU</v>
      </c>
      <c r="K1409" t="str">
        <f t="shared" si="42"/>
        <v>TCHIRIKISHVILI</v>
      </c>
      <c r="L1409" t="str">
        <f>UPPER(anotacoes!H1409)</f>
        <v>DEFENSE</v>
      </c>
      <c r="M1409" t="str">
        <f>IF(OR(L1409="ATTACK",L1409="FINTA"),"&lt;TECNICA&gt;",UPPER(anotacoes!I1409))</f>
        <v>TAE-SABAKI RIGHT INCLINED</v>
      </c>
      <c r="N1409" t="str">
        <f>IF(OR(L1409="ATTACK",L1409="FINTA"),UPPER(anotacoes!I1409),"")</f>
        <v/>
      </c>
      <c r="O1409" s="6" t="str">
        <f>IF(anotacoes!N1409=0,"",anotacoes!N1409)</f>
        <v/>
      </c>
      <c r="P1409" t="str">
        <f>IF(anotacoes!M1409=0,"",UPPER(anotacoes!M1409))</f>
        <v/>
      </c>
      <c r="Q1409" t="str">
        <f t="shared" si="43"/>
        <v>INSERT INTO CONVERSAO_LUTA_ACAO (cd_conversao, id_luta, sequencia, momento_inicio, momento_fim, quem_faz, quem_sofre, acao_tipo, acao, tecnica, direcao, pontuacao) VALUES (1, 22, 40, TRIM(' 00:04:14,523'), TRIM(' 00:04:15,774'), 'BOTTIEAU', 'TCHIRIKISHVILI', 'DEFENSE', 'TAE-SABAKI RIGHT INCLINED', NULL, NULL, NULL)</v>
      </c>
      <c r="R1409" t="s">
        <v>10327</v>
      </c>
    </row>
    <row r="1410" spans="1:18" hidden="1" x14ac:dyDescent="0.25">
      <c r="A1410" s="7">
        <f>anotacoes!D1410</f>
        <v>40937</v>
      </c>
      <c r="B1410" t="str">
        <f>anotacoes!C1410</f>
        <v>WORLD CUP TBILISI 2012</v>
      </c>
      <c r="C1410" t="str">
        <f>anotacoes!E1410</f>
        <v>BOTTIEAU</v>
      </c>
      <c r="D1410" t="str">
        <f>anotacoes!F1410</f>
        <v>TCHIRIKISHVILI</v>
      </c>
      <c r="E1410" t="s">
        <v>10325</v>
      </c>
      <c r="F1410">
        <f>anotacoes!A1410</f>
        <v>22</v>
      </c>
      <c r="G1410">
        <f>anotacoes!B1410</f>
        <v>41</v>
      </c>
      <c r="H1410" t="str">
        <f>anotacoes!K1410</f>
        <v xml:space="preserve"> 00:04:15,965</v>
      </c>
      <c r="I1410" t="str">
        <f>anotacoes!L1410</f>
        <v xml:space="preserve"> 00:05:00,048</v>
      </c>
      <c r="J1410" t="str">
        <f>IF(L1410="PAUSE",E1410,IF(anotacoes!G1414=conversao_anotacoes!C1410,conversao_anotacoes!C1410,conversao_anotacoes!D1410))</f>
        <v>BOTTIEAU</v>
      </c>
      <c r="K1410" t="str">
        <f t="shared" si="42"/>
        <v>TCHIRIKISHVILI</v>
      </c>
      <c r="L1410" t="str">
        <f>UPPER(anotacoes!H1410)</f>
        <v>GROUNDWORK COMBAT</v>
      </c>
      <c r="M1410" t="str">
        <f>IF(OR(L1410="ATTACK",L1410="FINTA"),"&lt;TECNICA&gt;",UPPER(anotacoes!I1410))</f>
        <v>TRYING TO ATTACK</v>
      </c>
      <c r="N1410" t="str">
        <f>IF(OR(L1410="ATTACK",L1410="FINTA"),UPPER(anotacoes!I1410),"")</f>
        <v/>
      </c>
      <c r="O1410" s="6" t="str">
        <f>IF(anotacoes!N1410=0,"",anotacoes!N1410)</f>
        <v/>
      </c>
      <c r="P1410" t="str">
        <f>IF(anotacoes!M1410=0,"",UPPER(anotacoes!M1410))</f>
        <v/>
      </c>
      <c r="Q1410" t="str">
        <f t="shared" si="43"/>
        <v>INSERT INTO CONVERSAO_LUTA_ACAO (cd_conversao, id_luta, sequencia, momento_inicio, momento_fim, quem_faz, quem_sofre, acao_tipo, acao, tecnica, direcao, pontuacao) VALUES (1, 22, 41, TRIM(' 00:04:15,965'), TRIM(' 00:05:00,048'), 'BOTTIEAU', 'TCHIRIKISHVILI', 'GROUNDWORK COMBAT', 'TRYING TO ATTACK', NULL, NULL, NULL)</v>
      </c>
      <c r="R1410" t="s">
        <v>10327</v>
      </c>
    </row>
    <row r="1411" spans="1:18" hidden="1" x14ac:dyDescent="0.25">
      <c r="A1411" s="7">
        <f>anotacoes!D1411</f>
        <v>40937</v>
      </c>
      <c r="B1411" t="str">
        <f>anotacoes!C1411</f>
        <v>WORLD CUP TBILISI 2012</v>
      </c>
      <c r="C1411" t="str">
        <f>anotacoes!E1411</f>
        <v>BOTTIEAU</v>
      </c>
      <c r="D1411" t="str">
        <f>anotacoes!F1411</f>
        <v>TCHIRIKISHVILI</v>
      </c>
      <c r="E1411" t="s">
        <v>10325</v>
      </c>
      <c r="F1411">
        <f>anotacoes!A1411</f>
        <v>22</v>
      </c>
      <c r="G1411">
        <f>anotacoes!B1411</f>
        <v>42</v>
      </c>
      <c r="H1411" t="str">
        <f>anotacoes!K1411</f>
        <v xml:space="preserve"> 00:05:00,224</v>
      </c>
      <c r="I1411" t="str">
        <f>anotacoes!L1411</f>
        <v xml:space="preserve"> 00:05:07,800</v>
      </c>
      <c r="J1411" t="str">
        <f>IF(L1411="PAUSE",E1411,IF(anotacoes!G1415=conversao_anotacoes!C1411,conversao_anotacoes!C1411,conversao_anotacoes!D1411))</f>
        <v>&lt;ARBITRO_DESCONHECIDO&gt;</v>
      </c>
      <c r="K1411" t="str">
        <f t="shared" ref="K1411:K1474" si="44">IF(J1411=E1411,"",IF(J1411=C1411,D1411,C1411))</f>
        <v/>
      </c>
      <c r="L1411" t="str">
        <f>UPPER(anotacoes!H1411)</f>
        <v>PAUSE</v>
      </c>
      <c r="M1411" t="str">
        <f>IF(OR(L1411="ATTACK",L1411="FINTA"),"&lt;TECNICA&gt;",UPPER(anotacoes!I1411))</f>
        <v>&lt;NAO_CLASSIFICADO&gt;</v>
      </c>
      <c r="N1411" t="str">
        <f>IF(OR(L1411="ATTACK",L1411="FINTA"),UPPER(anotacoes!I1411),"")</f>
        <v/>
      </c>
      <c r="O1411" s="6" t="str">
        <f>IF(anotacoes!N1411=0,"",anotacoes!N1411)</f>
        <v/>
      </c>
      <c r="P1411" t="str">
        <f>IF(anotacoes!M1411=0,"",UPPER(anotacoes!M1411))</f>
        <v/>
      </c>
      <c r="Q1411" t="str">
        <f t="shared" ref="Q1411:Q1474" si="45">CONCATENATE("INSERT INTO CONVERSAO_LUTA_ACAO (cd_conversao, id_luta, sequencia, momento_inicio, momento_fim, quem_faz, quem_sofre, acao_tipo, acao, tecnica, direcao, pontuacao) VALUES (1, ",F1411,", ",G1411,", ","TRIM('",H1411,"')",", ","TRIM('",I1411,"')",", ","'",J1411,"'",", ","'",K1411,"'",", ","'",L1411,"'",", ","'",M1411,"'",", ",IF(N1411="","NULL",CONCATENATE("'",N1411,"'")),", ",IF(O1411="","NULL",O1411),", ",IF(P1411="","NULL",CONCATENATE("'",P1411,"'")),")")</f>
        <v>INSERT INTO CONVERSAO_LUTA_ACAO (cd_conversao, id_luta, sequencia, momento_inicio, momento_fim, quem_faz, quem_sofre, acao_tipo, acao, tecnica, direcao, pontuacao) VALUES (1, 22, 42, TRIM(' 00:05:00,224'), TRIM(' 00:05:07,800'), '&lt;ARBITRO_DESCONHECIDO&gt;', '', 'PAUSE', '&lt;NAO_CLASSIFICADO&gt;', NULL, NULL, NULL)</v>
      </c>
      <c r="R1411" t="s">
        <v>10327</v>
      </c>
    </row>
    <row r="1412" spans="1:18" hidden="1" x14ac:dyDescent="0.25">
      <c r="A1412" s="7">
        <f>anotacoes!D1412</f>
        <v>40937</v>
      </c>
      <c r="B1412" t="str">
        <f>anotacoes!C1412</f>
        <v>WORLD CUP TBILISI 2012</v>
      </c>
      <c r="C1412" t="str">
        <f>anotacoes!E1412</f>
        <v>BOTTIEAU</v>
      </c>
      <c r="D1412" t="str">
        <f>anotacoes!F1412</f>
        <v>TCHIRIKISHVILI</v>
      </c>
      <c r="E1412" t="s">
        <v>10325</v>
      </c>
      <c r="F1412">
        <f>anotacoes!A1412</f>
        <v>22</v>
      </c>
      <c r="G1412">
        <f>anotacoes!B1412</f>
        <v>43</v>
      </c>
      <c r="H1412" t="str">
        <f>anotacoes!K1412</f>
        <v xml:space="preserve"> 00:05:07,957</v>
      </c>
      <c r="I1412" t="str">
        <f>anotacoes!L1412</f>
        <v xml:space="preserve"> 00:05:14,228</v>
      </c>
      <c r="J1412" t="str">
        <f>IF(L1412="PAUSE",E1412,IF(anotacoes!G1416=conversao_anotacoes!C1412,conversao_anotacoes!C1412,conversao_anotacoes!D1412))</f>
        <v>BOTTIEAU</v>
      </c>
      <c r="K1412" t="str">
        <f t="shared" si="44"/>
        <v>TCHIRIKISHVILI</v>
      </c>
      <c r="L1412" t="str">
        <f>UPPER(anotacoes!H1412)</f>
        <v>DISPLACEMENT</v>
      </c>
      <c r="M1412" t="str">
        <f>IF(OR(L1412="ATTACK",L1412="FINTA"),"&lt;TECNICA&gt;",UPPER(anotacoes!I1412))</f>
        <v>2-3 STEP HESITANT RIGHT</v>
      </c>
      <c r="N1412" t="str">
        <f>IF(OR(L1412="ATTACK",L1412="FINTA"),UPPER(anotacoes!I1412),"")</f>
        <v/>
      </c>
      <c r="O1412" s="6" t="str">
        <f>IF(anotacoes!N1412=0,"",anotacoes!N1412)</f>
        <v/>
      </c>
      <c r="P1412" t="str">
        <f>IF(anotacoes!M1412=0,"",UPPER(anotacoes!M1412))</f>
        <v/>
      </c>
      <c r="Q1412" t="str">
        <f t="shared" si="45"/>
        <v>INSERT INTO CONVERSAO_LUTA_ACAO (cd_conversao, id_luta, sequencia, momento_inicio, momento_fim, quem_faz, quem_sofre, acao_tipo, acao, tecnica, direcao, pontuacao) VALUES (1, 22, 43, TRIM(' 00:05:07,957'), TRIM(' 00:05:14,228'), 'BOTTIEAU', 'TCHIRIKISHVILI', 'DISPLACEMENT', '2-3 STEP HESITANT RIGHT', NULL, NULL, NULL)</v>
      </c>
      <c r="R1412" t="s">
        <v>10327</v>
      </c>
    </row>
    <row r="1413" spans="1:18" hidden="1" x14ac:dyDescent="0.25">
      <c r="A1413" s="7">
        <f>anotacoes!D1413</f>
        <v>40937</v>
      </c>
      <c r="B1413" t="str">
        <f>anotacoes!C1413</f>
        <v>WORLD CUP TBILISI 2012</v>
      </c>
      <c r="C1413" t="str">
        <f>anotacoes!E1413</f>
        <v>BOTTIEAU</v>
      </c>
      <c r="D1413" t="str">
        <f>anotacoes!F1413</f>
        <v>TCHIRIKISHVILI</v>
      </c>
      <c r="E1413" t="s">
        <v>10325</v>
      </c>
      <c r="F1413">
        <f>anotacoes!A1413</f>
        <v>22</v>
      </c>
      <c r="G1413">
        <f>anotacoes!B1413</f>
        <v>44</v>
      </c>
      <c r="H1413" t="str">
        <f>anotacoes!K1413</f>
        <v xml:space="preserve"> 00:05:14,430</v>
      </c>
      <c r="I1413" t="str">
        <f>anotacoes!L1413</f>
        <v xml:space="preserve"> 00:05:18,008</v>
      </c>
      <c r="J1413" t="str">
        <f>IF(L1413="PAUSE",E1413,IF(anotacoes!G1417=conversao_anotacoes!C1413,conversao_anotacoes!C1413,conversao_anotacoes!D1413))</f>
        <v>BOTTIEAU</v>
      </c>
      <c r="K1413" t="str">
        <f t="shared" si="44"/>
        <v>TCHIRIKISHVILI</v>
      </c>
      <c r="L1413" t="str">
        <f>UPPER(anotacoes!H1413)</f>
        <v>DISPLACEMENT</v>
      </c>
      <c r="M1413" t="str">
        <f>IF(OR(L1413="ATTACK",L1413="FINTA"),"&lt;TECNICA&gt;",UPPER(anotacoes!I1413))</f>
        <v>TRY TO GRIP WITH CONTACT</v>
      </c>
      <c r="N1413" t="str">
        <f>IF(OR(L1413="ATTACK",L1413="FINTA"),UPPER(anotacoes!I1413),"")</f>
        <v/>
      </c>
      <c r="O1413" s="6" t="str">
        <f>IF(anotacoes!N1413=0,"",anotacoes!N1413)</f>
        <v/>
      </c>
      <c r="P1413" t="str">
        <f>IF(anotacoes!M1413=0,"",UPPER(anotacoes!M1413))</f>
        <v/>
      </c>
      <c r="Q1413" t="str">
        <f t="shared" si="45"/>
        <v>INSERT INTO CONVERSAO_LUTA_ACAO (cd_conversao, id_luta, sequencia, momento_inicio, momento_fim, quem_faz, quem_sofre, acao_tipo, acao, tecnica, direcao, pontuacao) VALUES (1, 22, 44, TRIM(' 00:05:14,430'), TRIM(' 00:05:18,008'), 'BOTTIEAU', 'TCHIRIKISHVILI', 'DISPLACEMENT', 'TRY TO GRIP WITH CONTACT', NULL, NULL, NULL)</v>
      </c>
      <c r="R1413" t="s">
        <v>10327</v>
      </c>
    </row>
    <row r="1414" spans="1:18" hidden="1" x14ac:dyDescent="0.25">
      <c r="A1414" s="7">
        <f>anotacoes!D1414</f>
        <v>40937</v>
      </c>
      <c r="B1414" t="str">
        <f>anotacoes!C1414</f>
        <v>WORLD CUP TBILISI 2012</v>
      </c>
      <c r="C1414" t="str">
        <f>anotacoes!E1414</f>
        <v>BOTTIEAU</v>
      </c>
      <c r="D1414" t="str">
        <f>anotacoes!F1414</f>
        <v>TCHIRIKISHVILI</v>
      </c>
      <c r="E1414" t="s">
        <v>10325</v>
      </c>
      <c r="F1414">
        <f>anotacoes!A1414</f>
        <v>22</v>
      </c>
      <c r="G1414">
        <f>anotacoes!B1414</f>
        <v>45</v>
      </c>
      <c r="H1414" t="str">
        <f>anotacoes!K1414</f>
        <v xml:space="preserve"> 00:05:18,008</v>
      </c>
      <c r="I1414" t="str">
        <f>anotacoes!L1414</f>
        <v xml:space="preserve"> 00:05:21,378</v>
      </c>
      <c r="J1414" t="str">
        <f>IF(L1414="PAUSE",E1414,IF(anotacoes!G1418=conversao_anotacoes!C1414,conversao_anotacoes!C1414,conversao_anotacoes!D1414))</f>
        <v>BOTTIEAU</v>
      </c>
      <c r="K1414" t="str">
        <f t="shared" si="44"/>
        <v>TCHIRIKISHVILI</v>
      </c>
      <c r="L1414" t="str">
        <f>UPPER(anotacoes!H1414)</f>
        <v>GRIP TIME</v>
      </c>
      <c r="M1414" t="str">
        <f>IF(OR(L1414="ATTACK",L1414="FINTA"),"&lt;TECNICA&gt;",UPPER(anotacoes!I1414))</f>
        <v>LEFT COLLAR</v>
      </c>
      <c r="N1414" t="str">
        <f>IF(OR(L1414="ATTACK",L1414="FINTA"),UPPER(anotacoes!I1414),"")</f>
        <v/>
      </c>
      <c r="O1414" s="6" t="str">
        <f>IF(anotacoes!N1414=0,"",anotacoes!N1414)</f>
        <v/>
      </c>
      <c r="P1414" t="str">
        <f>IF(anotacoes!M1414=0,"",UPPER(anotacoes!M1414))</f>
        <v/>
      </c>
      <c r="Q1414" t="str">
        <f t="shared" si="45"/>
        <v>INSERT INTO CONVERSAO_LUTA_ACAO (cd_conversao, id_luta, sequencia, momento_inicio, momento_fim, quem_faz, quem_sofre, acao_tipo, acao, tecnica, direcao, pontuacao) VALUES (1, 22, 45, TRIM(' 00:05:18,008'), TRIM(' 00:05:21,378'), 'BOTTIEAU', 'TCHIRIKISHVILI', 'GRIP TIME', 'LEFT COLLAR', NULL, NULL, NULL)</v>
      </c>
      <c r="R1414" t="s">
        <v>10327</v>
      </c>
    </row>
    <row r="1415" spans="1:18" hidden="1" x14ac:dyDescent="0.25">
      <c r="A1415" s="7">
        <f>anotacoes!D1415</f>
        <v>40937</v>
      </c>
      <c r="B1415" t="str">
        <f>anotacoes!C1415</f>
        <v>WORLD CUP TBILISI 2012</v>
      </c>
      <c r="C1415" t="str">
        <f>anotacoes!E1415</f>
        <v>BOTTIEAU</v>
      </c>
      <c r="D1415" t="str">
        <f>anotacoes!F1415</f>
        <v>TCHIRIKISHVILI</v>
      </c>
      <c r="E1415" t="s">
        <v>10325</v>
      </c>
      <c r="F1415">
        <f>anotacoes!A1415</f>
        <v>22</v>
      </c>
      <c r="G1415">
        <f>anotacoes!B1415</f>
        <v>46</v>
      </c>
      <c r="H1415" t="str">
        <f>anotacoes!K1415</f>
        <v xml:space="preserve"> 00:05:21,378</v>
      </c>
      <c r="I1415" t="str">
        <f>anotacoes!L1415</f>
        <v xml:space="preserve"> 00:05:22,281</v>
      </c>
      <c r="J1415" t="str">
        <f>IF(L1415="PAUSE",E1415,IF(anotacoes!G1419=conversao_anotacoes!C1415,conversao_anotacoes!C1415,conversao_anotacoes!D1415))</f>
        <v>BOTTIEAU</v>
      </c>
      <c r="K1415" t="str">
        <f t="shared" si="44"/>
        <v>TCHIRIKISHVILI</v>
      </c>
      <c r="L1415" t="str">
        <f>UPPER(anotacoes!H1415)</f>
        <v>ATTACK</v>
      </c>
      <c r="M1415" t="str">
        <f>IF(OR(L1415="ATTACK",L1415="FINTA"),"&lt;TECNICA&gt;",UPPER(anotacoes!I1415))</f>
        <v>&lt;TECNICA&gt;</v>
      </c>
      <c r="N1415" t="str">
        <f>IF(OR(L1415="ATTACK",L1415="FINTA"),UPPER(anotacoes!I1415),"")</f>
        <v>DEASHI HARAI</v>
      </c>
      <c r="O1415" s="6">
        <f>IF(anotacoes!N1415=0,"",anotacoes!N1415)</f>
        <v>2</v>
      </c>
      <c r="P1415" t="str">
        <f>IF(anotacoes!M1415=0,"",UPPER(anotacoes!M1415))</f>
        <v/>
      </c>
      <c r="Q1415" t="str">
        <f t="shared" si="45"/>
        <v>INSERT INTO CONVERSAO_LUTA_ACAO (cd_conversao, id_luta, sequencia, momento_inicio, momento_fim, quem_faz, quem_sofre, acao_tipo, acao, tecnica, direcao, pontuacao) VALUES (1, 22, 46, TRIM(' 00:05:21,378'), TRIM(' 00:05:22,281'), 'BOTTIEAU', 'TCHIRIKISHVILI', 'ATTACK', '&lt;TECNICA&gt;', 'DEASHI HARAI', 2, NULL)</v>
      </c>
      <c r="R1415" t="s">
        <v>10327</v>
      </c>
    </row>
    <row r="1416" spans="1:18" hidden="1" x14ac:dyDescent="0.25">
      <c r="A1416" s="7">
        <f>anotacoes!D1416</f>
        <v>40937</v>
      </c>
      <c r="B1416" t="str">
        <f>anotacoes!C1416</f>
        <v>WORLD CUP TBILISI 2012</v>
      </c>
      <c r="C1416" t="str">
        <f>anotacoes!E1416</f>
        <v>BOTTIEAU</v>
      </c>
      <c r="D1416" t="str">
        <f>anotacoes!F1416</f>
        <v>TCHIRIKISHVILI</v>
      </c>
      <c r="E1416" t="s">
        <v>10325</v>
      </c>
      <c r="F1416">
        <f>anotacoes!A1416</f>
        <v>22</v>
      </c>
      <c r="G1416">
        <f>anotacoes!B1416</f>
        <v>47</v>
      </c>
      <c r="H1416" t="str">
        <f>anotacoes!K1416</f>
        <v xml:space="preserve"> 00:05:22,281</v>
      </c>
      <c r="I1416" t="str">
        <f>anotacoes!L1416</f>
        <v xml:space="preserve"> 00:05:26,198</v>
      </c>
      <c r="J1416" t="str">
        <f>IF(L1416="PAUSE",E1416,IF(anotacoes!G1420=conversao_anotacoes!C1416,conversao_anotacoes!C1416,conversao_anotacoes!D1416))</f>
        <v>BOTTIEAU</v>
      </c>
      <c r="K1416" t="str">
        <f t="shared" si="44"/>
        <v>TCHIRIKISHVILI</v>
      </c>
      <c r="L1416" t="str">
        <f>UPPER(anotacoes!H1416)</f>
        <v>GRIP TIME</v>
      </c>
      <c r="M1416" t="str">
        <f>IF(OR(L1416="ATTACK",L1416="FINTA"),"&lt;TECNICA&gt;",UPPER(anotacoes!I1416))</f>
        <v>LEFT COLLAR</v>
      </c>
      <c r="N1416" t="str">
        <f>IF(OR(L1416="ATTACK",L1416="FINTA"),UPPER(anotacoes!I1416),"")</f>
        <v/>
      </c>
      <c r="O1416" s="6" t="str">
        <f>IF(anotacoes!N1416=0,"",anotacoes!N1416)</f>
        <v/>
      </c>
      <c r="P1416" t="str">
        <f>IF(anotacoes!M1416=0,"",UPPER(anotacoes!M1416))</f>
        <v/>
      </c>
      <c r="Q1416" t="str">
        <f t="shared" si="45"/>
        <v>INSERT INTO CONVERSAO_LUTA_ACAO (cd_conversao, id_luta, sequencia, momento_inicio, momento_fim, quem_faz, quem_sofre, acao_tipo, acao, tecnica, direcao, pontuacao) VALUES (1, 22, 47, TRIM(' 00:05:22,281'), TRIM(' 00:05:26,198'), 'BOTTIEAU', 'TCHIRIKISHVILI', 'GRIP TIME', 'LEFT COLLAR', NULL, NULL, NULL)</v>
      </c>
      <c r="R1416" t="s">
        <v>10327</v>
      </c>
    </row>
    <row r="1417" spans="1:18" hidden="1" x14ac:dyDescent="0.25">
      <c r="A1417" s="7">
        <f>anotacoes!D1417</f>
        <v>40937</v>
      </c>
      <c r="B1417" t="str">
        <f>anotacoes!C1417</f>
        <v>WORLD CUP TBILISI 2012</v>
      </c>
      <c r="C1417" t="str">
        <f>anotacoes!E1417</f>
        <v>BOTTIEAU</v>
      </c>
      <c r="D1417" t="str">
        <f>anotacoes!F1417</f>
        <v>TCHIRIKISHVILI</v>
      </c>
      <c r="E1417" t="s">
        <v>10325</v>
      </c>
      <c r="F1417">
        <f>anotacoes!A1417</f>
        <v>22</v>
      </c>
      <c r="G1417">
        <f>anotacoes!B1417</f>
        <v>48</v>
      </c>
      <c r="H1417" t="str">
        <f>anotacoes!K1417</f>
        <v xml:space="preserve"> 00:05:26,198</v>
      </c>
      <c r="I1417" t="str">
        <f>anotacoes!L1417</f>
        <v xml:space="preserve"> 00:05:31,425</v>
      </c>
      <c r="J1417" t="str">
        <f>IF(L1417="PAUSE",E1417,IF(anotacoes!G1421=conversao_anotacoes!C1417,conversao_anotacoes!C1417,conversao_anotacoes!D1417))</f>
        <v>&lt;ARBITRO_DESCONHECIDO&gt;</v>
      </c>
      <c r="K1417" t="str">
        <f t="shared" si="44"/>
        <v/>
      </c>
      <c r="L1417" t="str">
        <f>UPPER(anotacoes!H1417)</f>
        <v>PAUSE</v>
      </c>
      <c r="M1417" t="str">
        <f>IF(OR(L1417="ATTACK",L1417="FINTA"),"&lt;TECNICA&gt;",UPPER(anotacoes!I1417))</f>
        <v>&lt;NAO_CLASSIFICADO&gt;</v>
      </c>
      <c r="N1417" t="str">
        <f>IF(OR(L1417="ATTACK",L1417="FINTA"),UPPER(anotacoes!I1417),"")</f>
        <v/>
      </c>
      <c r="O1417" s="6" t="str">
        <f>IF(anotacoes!N1417=0,"",anotacoes!N1417)</f>
        <v/>
      </c>
      <c r="P1417" t="str">
        <f>IF(anotacoes!M1417=0,"",UPPER(anotacoes!M1417))</f>
        <v/>
      </c>
      <c r="Q1417" t="str">
        <f t="shared" si="45"/>
        <v>INSERT INTO CONVERSAO_LUTA_ACAO (cd_conversao, id_luta, sequencia, momento_inicio, momento_fim, quem_faz, quem_sofre, acao_tipo, acao, tecnica, direcao, pontuacao) VALUES (1, 22, 48, TRIM(' 00:05:26,198'), TRIM(' 00:05:31,425'), '&lt;ARBITRO_DESCONHECIDO&gt;', '', 'PAUSE', '&lt;NAO_CLASSIFICADO&gt;', NULL, NULL, NULL)</v>
      </c>
      <c r="R1417" t="s">
        <v>10327</v>
      </c>
    </row>
    <row r="1418" spans="1:18" hidden="1" x14ac:dyDescent="0.25">
      <c r="A1418" s="7">
        <f>anotacoes!D1418</f>
        <v>40937</v>
      </c>
      <c r="B1418" t="str">
        <f>anotacoes!C1418</f>
        <v>WORLD CUP TBILISI 2012</v>
      </c>
      <c r="C1418" t="str">
        <f>anotacoes!E1418</f>
        <v>BOTTIEAU</v>
      </c>
      <c r="D1418" t="str">
        <f>anotacoes!F1418</f>
        <v>TCHIRIKISHVILI</v>
      </c>
      <c r="E1418" t="s">
        <v>10325</v>
      </c>
      <c r="F1418">
        <f>anotacoes!A1418</f>
        <v>22</v>
      </c>
      <c r="G1418">
        <f>anotacoes!B1418</f>
        <v>49</v>
      </c>
      <c r="H1418" t="str">
        <f>anotacoes!K1418</f>
        <v xml:space="preserve"> 00:05:31,609</v>
      </c>
      <c r="I1418" t="str">
        <f>anotacoes!L1418</f>
        <v xml:space="preserve"> 00:05:39,835</v>
      </c>
      <c r="J1418" t="str">
        <f>IF(L1418="PAUSE",E1418,IF(anotacoes!G1422=conversao_anotacoes!C1418,conversao_anotacoes!C1418,conversao_anotacoes!D1418))</f>
        <v>BOTTIEAU</v>
      </c>
      <c r="K1418" t="str">
        <f t="shared" si="44"/>
        <v>TCHIRIKISHVILI</v>
      </c>
      <c r="L1418" t="str">
        <f>UPPER(anotacoes!H1418)</f>
        <v>DISPLACEMENT</v>
      </c>
      <c r="M1418" t="str">
        <f>IF(OR(L1418="ATTACK",L1418="FINTA"),"&lt;TECNICA&gt;",UPPER(anotacoes!I1418))</f>
        <v>2-3 STEP HESITANT RIGHT</v>
      </c>
      <c r="N1418" t="str">
        <f>IF(OR(L1418="ATTACK",L1418="FINTA"),UPPER(anotacoes!I1418),"")</f>
        <v/>
      </c>
      <c r="O1418" s="6" t="str">
        <f>IF(anotacoes!N1418=0,"",anotacoes!N1418)</f>
        <v/>
      </c>
      <c r="P1418" t="str">
        <f>IF(anotacoes!M1418=0,"",UPPER(anotacoes!M1418))</f>
        <v/>
      </c>
      <c r="Q1418" t="str">
        <f t="shared" si="45"/>
        <v>INSERT INTO CONVERSAO_LUTA_ACAO (cd_conversao, id_luta, sequencia, momento_inicio, momento_fim, quem_faz, quem_sofre, acao_tipo, acao, tecnica, direcao, pontuacao) VALUES (1, 22, 49, TRIM(' 00:05:31,609'), TRIM(' 00:05:39,835'), 'BOTTIEAU', 'TCHIRIKISHVILI', 'DISPLACEMENT', '2-3 STEP HESITANT RIGHT', NULL, NULL, NULL)</v>
      </c>
      <c r="R1418" t="s">
        <v>10327</v>
      </c>
    </row>
    <row r="1419" spans="1:18" hidden="1" x14ac:dyDescent="0.25">
      <c r="A1419" s="7">
        <f>anotacoes!D1419</f>
        <v>40937</v>
      </c>
      <c r="B1419" t="str">
        <f>anotacoes!C1419</f>
        <v>WORLD CUP TBILISI 2012</v>
      </c>
      <c r="C1419" t="str">
        <f>anotacoes!E1419</f>
        <v>BOTTIEAU</v>
      </c>
      <c r="D1419" t="str">
        <f>anotacoes!F1419</f>
        <v>TCHIRIKISHVILI</v>
      </c>
      <c r="E1419" t="s">
        <v>10325</v>
      </c>
      <c r="F1419">
        <f>anotacoes!A1419</f>
        <v>22</v>
      </c>
      <c r="G1419">
        <f>anotacoes!B1419</f>
        <v>50</v>
      </c>
      <c r="H1419" t="str">
        <f>anotacoes!K1419</f>
        <v xml:space="preserve"> 00:05:39,835</v>
      </c>
      <c r="I1419" t="str">
        <f>anotacoes!L1419</f>
        <v xml:space="preserve"> 00:05:40,916</v>
      </c>
      <c r="J1419" t="str">
        <f>IF(L1419="PAUSE",E1419,IF(anotacoes!G1423=conversao_anotacoes!C1419,conversao_anotacoes!C1419,conversao_anotacoes!D1419))</f>
        <v>BOTTIEAU</v>
      </c>
      <c r="K1419" t="str">
        <f t="shared" si="44"/>
        <v>TCHIRIKISHVILI</v>
      </c>
      <c r="L1419" t="str">
        <f>UPPER(anotacoes!H1419)</f>
        <v>DISPLACEMENT</v>
      </c>
      <c r="M1419" t="str">
        <f>IF(OR(L1419="ATTACK",L1419="FINTA"),"&lt;TECNICA&gt;",UPPER(anotacoes!I1419))</f>
        <v>TRY TO GRIP WITH CONTACT</v>
      </c>
      <c r="N1419" t="str">
        <f>IF(OR(L1419="ATTACK",L1419="FINTA"),UPPER(anotacoes!I1419),"")</f>
        <v/>
      </c>
      <c r="O1419" s="6" t="str">
        <f>IF(anotacoes!N1419=0,"",anotacoes!N1419)</f>
        <v/>
      </c>
      <c r="P1419" t="str">
        <f>IF(anotacoes!M1419=0,"",UPPER(anotacoes!M1419))</f>
        <v/>
      </c>
      <c r="Q1419" t="str">
        <f t="shared" si="45"/>
        <v>INSERT INTO CONVERSAO_LUTA_ACAO (cd_conversao, id_luta, sequencia, momento_inicio, momento_fim, quem_faz, quem_sofre, acao_tipo, acao, tecnica, direcao, pontuacao) VALUES (1, 22, 50, TRIM(' 00:05:39,835'), TRIM(' 00:05:40,916'), 'BOTTIEAU', 'TCHIRIKISHVILI', 'DISPLACEMENT', 'TRY TO GRIP WITH CONTACT', NULL, NULL, NULL)</v>
      </c>
      <c r="R1419" t="s">
        <v>10327</v>
      </c>
    </row>
    <row r="1420" spans="1:18" hidden="1" x14ac:dyDescent="0.25">
      <c r="A1420" s="7">
        <f>anotacoes!D1420</f>
        <v>40937</v>
      </c>
      <c r="B1420" t="str">
        <f>anotacoes!C1420</f>
        <v>WORLD CUP TBILISI 2012</v>
      </c>
      <c r="C1420" t="str">
        <f>anotacoes!E1420</f>
        <v>BOTTIEAU</v>
      </c>
      <c r="D1420" t="str">
        <f>anotacoes!F1420</f>
        <v>TCHIRIKISHVILI</v>
      </c>
      <c r="E1420" t="s">
        <v>10325</v>
      </c>
      <c r="F1420">
        <f>anotacoes!A1420</f>
        <v>22</v>
      </c>
      <c r="G1420">
        <f>anotacoes!B1420</f>
        <v>51</v>
      </c>
      <c r="H1420" t="str">
        <f>anotacoes!K1420</f>
        <v xml:space="preserve"> 00:05:40,916</v>
      </c>
      <c r="I1420" t="str">
        <f>anotacoes!L1420</f>
        <v xml:space="preserve"> 00:05:42,117</v>
      </c>
      <c r="J1420" t="str">
        <f>IF(L1420="PAUSE",E1420,IF(anotacoes!G1424=conversao_anotacoes!C1420,conversao_anotacoes!C1420,conversao_anotacoes!D1420))</f>
        <v>BOTTIEAU</v>
      </c>
      <c r="K1420" t="str">
        <f t="shared" si="44"/>
        <v>TCHIRIKISHVILI</v>
      </c>
      <c r="L1420" t="str">
        <f>UPPER(anotacoes!H1420)</f>
        <v>DEFENSE</v>
      </c>
      <c r="M1420" t="str">
        <f>IF(OR(L1420="ATTACK",L1420="FINTA"),"&lt;TECNICA&gt;",UPPER(anotacoes!I1420))</f>
        <v>TAE-SABAKI LEFT INCLINED</v>
      </c>
      <c r="N1420" t="str">
        <f>IF(OR(L1420="ATTACK",L1420="FINTA"),UPPER(anotacoes!I1420),"")</f>
        <v/>
      </c>
      <c r="O1420" s="6" t="str">
        <f>IF(anotacoes!N1420=0,"",anotacoes!N1420)</f>
        <v/>
      </c>
      <c r="P1420" t="str">
        <f>IF(anotacoes!M1420=0,"",UPPER(anotacoes!M1420))</f>
        <v/>
      </c>
      <c r="Q1420" t="str">
        <f t="shared" si="45"/>
        <v>INSERT INTO CONVERSAO_LUTA_ACAO (cd_conversao, id_luta, sequencia, momento_inicio, momento_fim, quem_faz, quem_sofre, acao_tipo, acao, tecnica, direcao, pontuacao) VALUES (1, 22, 51, TRIM(' 00:05:40,916'), TRIM(' 00:05:42,117'), 'BOTTIEAU', 'TCHIRIKISHVILI', 'DEFENSE', 'TAE-SABAKI LEFT INCLINED', NULL, NULL, NULL)</v>
      </c>
      <c r="R1420" t="s">
        <v>10327</v>
      </c>
    </row>
    <row r="1421" spans="1:18" hidden="1" x14ac:dyDescent="0.25">
      <c r="A1421" s="7">
        <f>anotacoes!D1421</f>
        <v>40937</v>
      </c>
      <c r="B1421" t="str">
        <f>anotacoes!C1421</f>
        <v>WORLD CUP TBILISI 2012</v>
      </c>
      <c r="C1421" t="str">
        <f>anotacoes!E1421</f>
        <v>BOTTIEAU</v>
      </c>
      <c r="D1421" t="str">
        <f>anotacoes!F1421</f>
        <v>TCHIRIKISHVILI</v>
      </c>
      <c r="E1421" t="s">
        <v>10325</v>
      </c>
      <c r="F1421">
        <f>anotacoes!A1421</f>
        <v>22</v>
      </c>
      <c r="G1421">
        <f>anotacoes!B1421</f>
        <v>52</v>
      </c>
      <c r="H1421" t="str">
        <f>anotacoes!K1421</f>
        <v xml:space="preserve"> 00:05:42,117</v>
      </c>
      <c r="I1421" t="str">
        <f>anotacoes!L1421</f>
        <v xml:space="preserve"> 00:05:43,167</v>
      </c>
      <c r="J1421" t="str">
        <f>IF(L1421="PAUSE",E1421,IF(anotacoes!G1425=conversao_anotacoes!C1421,conversao_anotacoes!C1421,conversao_anotacoes!D1421))</f>
        <v>TCHIRIKISHVILI</v>
      </c>
      <c r="K1421" t="str">
        <f t="shared" si="44"/>
        <v>BOTTIEAU</v>
      </c>
      <c r="L1421" t="str">
        <f>UPPER(anotacoes!H1421)</f>
        <v>ATTACK</v>
      </c>
      <c r="M1421" t="str">
        <f>IF(OR(L1421="ATTACK",L1421="FINTA"),"&lt;TECNICA&gt;",UPPER(anotacoes!I1421))</f>
        <v>&lt;TECNICA&gt;</v>
      </c>
      <c r="N1421" t="str">
        <f>IF(OR(L1421="ATTACK",L1421="FINTA"),UPPER(anotacoes!I1421),"")</f>
        <v>TOMOE NAGE</v>
      </c>
      <c r="O1421" s="6">
        <f>IF(anotacoes!N1421=0,"",anotacoes!N1421)</f>
        <v>6</v>
      </c>
      <c r="P1421" t="str">
        <f>IF(anotacoes!M1421=0,"",UPPER(anotacoes!M1421))</f>
        <v/>
      </c>
      <c r="Q1421" t="str">
        <f t="shared" si="45"/>
        <v>INSERT INTO CONVERSAO_LUTA_ACAO (cd_conversao, id_luta, sequencia, momento_inicio, momento_fim, quem_faz, quem_sofre, acao_tipo, acao, tecnica, direcao, pontuacao) VALUES (1, 22, 52, TRIM(' 00:05:42,117'), TRIM(' 00:05:43,167'), 'TCHIRIKISHVILI', 'BOTTIEAU', 'ATTACK', '&lt;TECNICA&gt;', 'TOMOE NAGE', 6, NULL)</v>
      </c>
      <c r="R1421" t="s">
        <v>10327</v>
      </c>
    </row>
    <row r="1422" spans="1:18" hidden="1" x14ac:dyDescent="0.25">
      <c r="A1422" s="7">
        <f>anotacoes!D1422</f>
        <v>40937</v>
      </c>
      <c r="B1422" t="str">
        <f>anotacoes!C1422</f>
        <v>WORLD CUP TBILISI 2012</v>
      </c>
      <c r="C1422" t="str">
        <f>anotacoes!E1422</f>
        <v>BOTTIEAU</v>
      </c>
      <c r="D1422" t="str">
        <f>anotacoes!F1422</f>
        <v>TCHIRIKISHVILI</v>
      </c>
      <c r="E1422" t="s">
        <v>10325</v>
      </c>
      <c r="F1422">
        <f>anotacoes!A1422</f>
        <v>22</v>
      </c>
      <c r="G1422">
        <f>anotacoes!B1422</f>
        <v>53</v>
      </c>
      <c r="H1422" t="str">
        <f>anotacoes!K1422</f>
        <v xml:space="preserve"> 00:05:43,167</v>
      </c>
      <c r="I1422" t="str">
        <f>anotacoes!L1422</f>
        <v xml:space="preserve"> 00:05:48,000</v>
      </c>
      <c r="J1422" t="str">
        <f>IF(L1422="PAUSE",E1422,IF(anotacoes!G1426=conversao_anotacoes!C1422,conversao_anotacoes!C1422,conversao_anotacoes!D1422))</f>
        <v>TCHIRIKISHVILI</v>
      </c>
      <c r="K1422" t="str">
        <f t="shared" si="44"/>
        <v>BOTTIEAU</v>
      </c>
      <c r="L1422" t="str">
        <f>UPPER(anotacoes!H1422)</f>
        <v>GROUNDWORK COMBAT</v>
      </c>
      <c r="M1422" t="str">
        <f>IF(OR(L1422="ATTACK",L1422="FINTA"),"&lt;TECNICA&gt;",UPPER(anotacoes!I1422))</f>
        <v>TRYING TO ATTACK</v>
      </c>
      <c r="N1422" t="str">
        <f>IF(OR(L1422="ATTACK",L1422="FINTA"),UPPER(anotacoes!I1422),"")</f>
        <v/>
      </c>
      <c r="O1422" s="6" t="str">
        <f>IF(anotacoes!N1422=0,"",anotacoes!N1422)</f>
        <v/>
      </c>
      <c r="P1422" t="str">
        <f>IF(anotacoes!M1422=0,"",UPPER(anotacoes!M1422))</f>
        <v/>
      </c>
      <c r="Q1422" t="str">
        <f t="shared" si="45"/>
        <v>INSERT INTO CONVERSAO_LUTA_ACAO (cd_conversao, id_luta, sequencia, momento_inicio, momento_fim, quem_faz, quem_sofre, acao_tipo, acao, tecnica, direcao, pontuacao) VALUES (1, 22, 53, TRIM(' 00:05:43,167'), TRIM(' 00:05:48,000'), 'TCHIRIKISHVILI', 'BOTTIEAU', 'GROUNDWORK COMBAT', 'TRYING TO ATTACK', NULL, NULL, NULL)</v>
      </c>
      <c r="R1422" t="s">
        <v>10327</v>
      </c>
    </row>
    <row r="1423" spans="1:18" hidden="1" x14ac:dyDescent="0.25">
      <c r="A1423" s="7">
        <f>anotacoes!D1423</f>
        <v>40937</v>
      </c>
      <c r="B1423" t="str">
        <f>anotacoes!C1423</f>
        <v>WORLD CUP TBILISI 2012</v>
      </c>
      <c r="C1423" t="str">
        <f>anotacoes!E1423</f>
        <v>BOTTIEAU</v>
      </c>
      <c r="D1423" t="str">
        <f>anotacoes!F1423</f>
        <v>TCHIRIKISHVILI</v>
      </c>
      <c r="E1423" t="s">
        <v>10325</v>
      </c>
      <c r="F1423">
        <f>anotacoes!A1423</f>
        <v>22</v>
      </c>
      <c r="G1423">
        <f>anotacoes!B1423</f>
        <v>54</v>
      </c>
      <c r="H1423" t="str">
        <f>anotacoes!K1423</f>
        <v xml:space="preserve"> 00:05:48,206</v>
      </c>
      <c r="I1423" t="str">
        <f>anotacoes!L1423</f>
        <v xml:space="preserve"> 00:06:41,625</v>
      </c>
      <c r="J1423" t="str">
        <f>IF(L1423="PAUSE",E1423,IF(anotacoes!G1427=conversao_anotacoes!C1423,conversao_anotacoes!C1423,conversao_anotacoes!D1423))</f>
        <v>&lt;ARBITRO_DESCONHECIDO&gt;</v>
      </c>
      <c r="K1423" t="str">
        <f t="shared" si="44"/>
        <v/>
      </c>
      <c r="L1423" t="str">
        <f>UPPER(anotacoes!H1423)</f>
        <v>PAUSE</v>
      </c>
      <c r="M1423" t="str">
        <f>IF(OR(L1423="ATTACK",L1423="FINTA"),"&lt;TECNICA&gt;",UPPER(anotacoes!I1423))</f>
        <v>&lt;NAO_CLASSIFICADO&gt;</v>
      </c>
      <c r="N1423" t="str">
        <f>IF(OR(L1423="ATTACK",L1423="FINTA"),UPPER(anotacoes!I1423),"")</f>
        <v/>
      </c>
      <c r="O1423" s="6" t="str">
        <f>IF(anotacoes!N1423=0,"",anotacoes!N1423)</f>
        <v/>
      </c>
      <c r="P1423" t="str">
        <f>IF(anotacoes!M1423=0,"",UPPER(anotacoes!M1423))</f>
        <v/>
      </c>
      <c r="Q1423" t="str">
        <f t="shared" si="45"/>
        <v>INSERT INTO CONVERSAO_LUTA_ACAO (cd_conversao, id_luta, sequencia, momento_inicio, momento_fim, quem_faz, quem_sofre, acao_tipo, acao, tecnica, direcao, pontuacao) VALUES (1, 22, 54, TRIM(' 00:05:48,206'), TRIM(' 00:06:41,625'), '&lt;ARBITRO_DESCONHECIDO&gt;', '', 'PAUSE', '&lt;NAO_CLASSIFICADO&gt;', NULL, NULL, NULL)</v>
      </c>
      <c r="R1423" t="s">
        <v>10327</v>
      </c>
    </row>
    <row r="1424" spans="1:18" hidden="1" x14ac:dyDescent="0.25">
      <c r="A1424" s="7">
        <f>anotacoes!D1424</f>
        <v>40937</v>
      </c>
      <c r="B1424" t="str">
        <f>anotacoes!C1424</f>
        <v>WORLD CUP TBILISI 2012</v>
      </c>
      <c r="C1424" t="str">
        <f>anotacoes!E1424</f>
        <v>BOTTIEAU</v>
      </c>
      <c r="D1424" t="str">
        <f>anotacoes!F1424</f>
        <v>TCHIRIKISHVILI</v>
      </c>
      <c r="E1424" t="s">
        <v>10325</v>
      </c>
      <c r="F1424">
        <f>anotacoes!A1424</f>
        <v>22</v>
      </c>
      <c r="G1424">
        <f>anotacoes!B1424</f>
        <v>55</v>
      </c>
      <c r="H1424" t="str">
        <f>anotacoes!K1424</f>
        <v xml:space="preserve"> 00:06:41,625</v>
      </c>
      <c r="I1424" t="str">
        <f>anotacoes!L1424</f>
        <v xml:space="preserve"> 00:06:41,625</v>
      </c>
      <c r="J1424" t="str">
        <f>IF(L1424="PAUSE",E1424,IF(anotacoes!G1428=conversao_anotacoes!C1424,conversao_anotacoes!C1424,conversao_anotacoes!D1424))</f>
        <v>TCHIRIKISHVILI</v>
      </c>
      <c r="K1424" t="str">
        <f t="shared" si="44"/>
        <v>BOTTIEAU</v>
      </c>
      <c r="L1424" t="str">
        <f>UPPER(anotacoes!H1424)</f>
        <v>END OF COMBAT</v>
      </c>
      <c r="M1424" t="str">
        <f>IF(OR(L1424="ATTACK",L1424="FINTA"),"&lt;TECNICA&gt;",UPPER(anotacoes!I1424))</f>
        <v>&lt;NULL&gt;</v>
      </c>
      <c r="N1424" t="str">
        <f>IF(OR(L1424="ATTACK",L1424="FINTA"),UPPER(anotacoes!I1424),"")</f>
        <v/>
      </c>
      <c r="O1424" s="6" t="str">
        <f>IF(anotacoes!N1424=0,"",anotacoes!N1424)</f>
        <v/>
      </c>
      <c r="P1424" t="str">
        <f>IF(anotacoes!M1424=0,"",UPPER(anotacoes!M1424))</f>
        <v/>
      </c>
      <c r="Q1424" t="str">
        <f t="shared" si="45"/>
        <v>INSERT INTO CONVERSAO_LUTA_ACAO (cd_conversao, id_luta, sequencia, momento_inicio, momento_fim, quem_faz, quem_sofre, acao_tipo, acao, tecnica, direcao, pontuacao) VALUES (1, 22, 55, TRIM(' 00:06:41,625'), TRIM(' 00:06:41,625'), 'TCHIRIKISHVILI', 'BOTTIEAU', 'END OF COMBAT', '&lt;NULL&gt;', NULL, NULL, NULL)</v>
      </c>
      <c r="R1424" t="s">
        <v>10327</v>
      </c>
    </row>
    <row r="1425" spans="1:18" hidden="1" x14ac:dyDescent="0.25">
      <c r="A1425" s="7">
        <f>anotacoes!D1425</f>
        <v>40692</v>
      </c>
      <c r="B1425" t="str">
        <f>anotacoes!C1425</f>
        <v>GRAND SLAM MOSCOW 2011</v>
      </c>
      <c r="C1425" t="str">
        <f>anotacoes!E1425</f>
        <v>BOZBAYEV</v>
      </c>
      <c r="D1425" t="str">
        <f>anotacoes!F1425</f>
        <v>STEVENS</v>
      </c>
      <c r="E1425" t="s">
        <v>10325</v>
      </c>
      <c r="F1425">
        <f>anotacoes!A1425</f>
        <v>23</v>
      </c>
      <c r="G1425">
        <f>anotacoes!B1425</f>
        <v>1</v>
      </c>
      <c r="H1425" t="str">
        <f>anotacoes!K1425</f>
        <v xml:space="preserve"> 00:00:02,818</v>
      </c>
      <c r="I1425" t="str">
        <f>anotacoes!L1425</f>
        <v xml:space="preserve"> 00:00:04,853</v>
      </c>
      <c r="J1425" t="str">
        <f>IF(L1425="PAUSE",E1425,IF(anotacoes!G1429=conversao_anotacoes!C1425,conversao_anotacoes!C1425,conversao_anotacoes!D1425))</f>
        <v>BOZBAYEV</v>
      </c>
      <c r="K1425" t="str">
        <f t="shared" si="44"/>
        <v>STEVENS</v>
      </c>
      <c r="L1425" t="str">
        <f>UPPER(anotacoes!H1425)</f>
        <v>DISPLACEMENT</v>
      </c>
      <c r="M1425" t="str">
        <f>IF(OR(L1425="ATTACK",L1425="FINTA"),"&lt;TECNICA&gt;",UPPER(anotacoes!I1425))</f>
        <v>CIRCULAR LEFT</v>
      </c>
      <c r="N1425" t="str">
        <f>IF(OR(L1425="ATTACK",L1425="FINTA"),UPPER(anotacoes!I1425),"")</f>
        <v/>
      </c>
      <c r="O1425" s="6" t="str">
        <f>IF(anotacoes!N1425=0,"",anotacoes!N1425)</f>
        <v/>
      </c>
      <c r="P1425" t="str">
        <f>IF(anotacoes!M1425=0,"",UPPER(anotacoes!M1425))</f>
        <v/>
      </c>
      <c r="Q1425" t="str">
        <f t="shared" si="45"/>
        <v>INSERT INTO CONVERSAO_LUTA_ACAO (cd_conversao, id_luta, sequencia, momento_inicio, momento_fim, quem_faz, quem_sofre, acao_tipo, acao, tecnica, direcao, pontuacao) VALUES (1, 23, 1, TRIM(' 00:00:02,818'), TRIM(' 00:00:04,853'), 'BOZBAYEV', 'STEVENS', 'DISPLACEMENT', 'CIRCULAR LEFT', NULL, NULL, NULL)</v>
      </c>
      <c r="R1425" t="s">
        <v>10327</v>
      </c>
    </row>
    <row r="1426" spans="1:18" hidden="1" x14ac:dyDescent="0.25">
      <c r="A1426" s="7">
        <f>anotacoes!D1426</f>
        <v>40692</v>
      </c>
      <c r="B1426" t="str">
        <f>anotacoes!C1426</f>
        <v>GRAND SLAM MOSCOW 2011</v>
      </c>
      <c r="C1426" t="str">
        <f>anotacoes!E1426</f>
        <v>BOZBAYEV</v>
      </c>
      <c r="D1426" t="str">
        <f>anotacoes!F1426</f>
        <v>STEVENS</v>
      </c>
      <c r="E1426" t="s">
        <v>10325</v>
      </c>
      <c r="F1426">
        <f>anotacoes!A1426</f>
        <v>23</v>
      </c>
      <c r="G1426">
        <f>anotacoes!B1426</f>
        <v>2</v>
      </c>
      <c r="H1426" t="str">
        <f>anotacoes!K1426</f>
        <v xml:space="preserve"> 00:00:04,853</v>
      </c>
      <c r="I1426" t="str">
        <f>anotacoes!L1426</f>
        <v xml:space="preserve"> 00:00:08,091</v>
      </c>
      <c r="J1426" t="str">
        <f>IF(L1426="PAUSE",E1426,IF(anotacoes!G1430=conversao_anotacoes!C1426,conversao_anotacoes!C1426,conversao_anotacoes!D1426))</f>
        <v>BOZBAYEV</v>
      </c>
      <c r="K1426" t="str">
        <f t="shared" si="44"/>
        <v>STEVENS</v>
      </c>
      <c r="L1426" t="str">
        <f>UPPER(anotacoes!H1426)</f>
        <v>DISPLACEMENT</v>
      </c>
      <c r="M1426" t="str">
        <f>IF(OR(L1426="ATTACK",L1426="FINTA"),"&lt;TECNICA&gt;",UPPER(anotacoes!I1426))</f>
        <v>2-3 STEP HESITANT RIGHT</v>
      </c>
      <c r="N1426" t="str">
        <f>IF(OR(L1426="ATTACK",L1426="FINTA"),UPPER(anotacoes!I1426),"")</f>
        <v/>
      </c>
      <c r="O1426" s="6" t="str">
        <f>IF(anotacoes!N1426=0,"",anotacoes!N1426)</f>
        <v/>
      </c>
      <c r="P1426" t="str">
        <f>IF(anotacoes!M1426=0,"",UPPER(anotacoes!M1426))</f>
        <v/>
      </c>
      <c r="Q1426" t="str">
        <f t="shared" si="45"/>
        <v>INSERT INTO CONVERSAO_LUTA_ACAO (cd_conversao, id_luta, sequencia, momento_inicio, momento_fim, quem_faz, quem_sofre, acao_tipo, acao, tecnica, direcao, pontuacao) VALUES (1, 23, 2, TRIM(' 00:00:04,853'), TRIM(' 00:00:08,091'), 'BOZBAYEV', 'STEVENS', 'DISPLACEMENT', '2-3 STEP HESITANT RIGHT', NULL, NULL, NULL)</v>
      </c>
      <c r="R1426" t="s">
        <v>10327</v>
      </c>
    </row>
    <row r="1427" spans="1:18" hidden="1" x14ac:dyDescent="0.25">
      <c r="A1427" s="7">
        <f>anotacoes!D1427</f>
        <v>40692</v>
      </c>
      <c r="B1427" t="str">
        <f>anotacoes!C1427</f>
        <v>GRAND SLAM MOSCOW 2011</v>
      </c>
      <c r="C1427" t="str">
        <f>anotacoes!E1427</f>
        <v>BOZBAYEV</v>
      </c>
      <c r="D1427" t="str">
        <f>anotacoes!F1427</f>
        <v>STEVENS</v>
      </c>
      <c r="E1427" t="s">
        <v>10325</v>
      </c>
      <c r="F1427">
        <f>anotacoes!A1427</f>
        <v>23</v>
      </c>
      <c r="G1427">
        <f>anotacoes!B1427</f>
        <v>3</v>
      </c>
      <c r="H1427" t="str">
        <f>anotacoes!K1427</f>
        <v xml:space="preserve"> 00:00:08,286</v>
      </c>
      <c r="I1427" t="str">
        <f>anotacoes!L1427</f>
        <v xml:space="preserve"> 00:00:12,138</v>
      </c>
      <c r="J1427" t="str">
        <f>IF(L1427="PAUSE",E1427,IF(anotacoes!G1431=conversao_anotacoes!C1427,conversao_anotacoes!C1427,conversao_anotacoes!D1427))</f>
        <v>BOZBAYEV</v>
      </c>
      <c r="K1427" t="str">
        <f t="shared" si="44"/>
        <v>STEVENS</v>
      </c>
      <c r="L1427" t="str">
        <f>UPPER(anotacoes!H1427)</f>
        <v>DISPLACEMENT</v>
      </c>
      <c r="M1427" t="str">
        <f>IF(OR(L1427="ATTACK",L1427="FINTA"),"&lt;TECNICA&gt;",UPPER(anotacoes!I1427))</f>
        <v>TRY TO GRIP WITH CONTACT</v>
      </c>
      <c r="N1427" t="str">
        <f>IF(OR(L1427="ATTACK",L1427="FINTA"),UPPER(anotacoes!I1427),"")</f>
        <v/>
      </c>
      <c r="O1427" s="6" t="str">
        <f>IF(anotacoes!N1427=0,"",anotacoes!N1427)</f>
        <v/>
      </c>
      <c r="P1427" t="str">
        <f>IF(anotacoes!M1427=0,"",UPPER(anotacoes!M1427))</f>
        <v/>
      </c>
      <c r="Q1427" t="str">
        <f t="shared" si="45"/>
        <v>INSERT INTO CONVERSAO_LUTA_ACAO (cd_conversao, id_luta, sequencia, momento_inicio, momento_fim, quem_faz, quem_sofre, acao_tipo, acao, tecnica, direcao, pontuacao) VALUES (1, 23, 3, TRIM(' 00:00:08,286'), TRIM(' 00:00:12,138'), 'BOZBAYEV', 'STEVENS', 'DISPLACEMENT', 'TRY TO GRIP WITH CONTACT', NULL, NULL, NULL)</v>
      </c>
      <c r="R1427" t="s">
        <v>10327</v>
      </c>
    </row>
    <row r="1428" spans="1:18" hidden="1" x14ac:dyDescent="0.25">
      <c r="A1428" s="7">
        <f>anotacoes!D1428</f>
        <v>40692</v>
      </c>
      <c r="B1428" t="str">
        <f>anotacoes!C1428</f>
        <v>GRAND SLAM MOSCOW 2011</v>
      </c>
      <c r="C1428" t="str">
        <f>anotacoes!E1428</f>
        <v>BOZBAYEV</v>
      </c>
      <c r="D1428" t="str">
        <f>anotacoes!F1428</f>
        <v>STEVENS</v>
      </c>
      <c r="E1428" t="s">
        <v>10325</v>
      </c>
      <c r="F1428">
        <f>anotacoes!A1428</f>
        <v>23</v>
      </c>
      <c r="G1428">
        <f>anotacoes!B1428</f>
        <v>4</v>
      </c>
      <c r="H1428" t="str">
        <f>anotacoes!K1428</f>
        <v xml:space="preserve"> 00:00:12,306</v>
      </c>
      <c r="I1428" t="str">
        <f>anotacoes!L1428</f>
        <v xml:space="preserve"> 00:00:14,774</v>
      </c>
      <c r="J1428" t="str">
        <f>IF(L1428="PAUSE",E1428,IF(anotacoes!G1432=conversao_anotacoes!C1428,conversao_anotacoes!C1428,conversao_anotacoes!D1428))</f>
        <v>BOZBAYEV</v>
      </c>
      <c r="K1428" t="str">
        <f t="shared" si="44"/>
        <v>STEVENS</v>
      </c>
      <c r="L1428" t="str">
        <f>UPPER(anotacoes!H1428)</f>
        <v>GRIP TIME</v>
      </c>
      <c r="M1428" t="str">
        <f>IF(OR(L1428="ATTACK",L1428="FINTA"),"&lt;TECNICA&gt;",UPPER(anotacoes!I1428))</f>
        <v>LEFT COLLAR</v>
      </c>
      <c r="N1428" t="str">
        <f>IF(OR(L1428="ATTACK",L1428="FINTA"),UPPER(anotacoes!I1428),"")</f>
        <v/>
      </c>
      <c r="O1428" s="6" t="str">
        <f>IF(anotacoes!N1428=0,"",anotacoes!N1428)</f>
        <v/>
      </c>
      <c r="P1428" t="str">
        <f>IF(anotacoes!M1428=0,"",UPPER(anotacoes!M1428))</f>
        <v/>
      </c>
      <c r="Q1428" t="str">
        <f t="shared" si="45"/>
        <v>INSERT INTO CONVERSAO_LUTA_ACAO (cd_conversao, id_luta, sequencia, momento_inicio, momento_fim, quem_faz, quem_sofre, acao_tipo, acao, tecnica, direcao, pontuacao) VALUES (1, 23, 4, TRIM(' 00:00:12,306'), TRIM(' 00:00:14,774'), 'BOZBAYEV', 'STEVENS', 'GRIP TIME', 'LEFT COLLAR', NULL, NULL, NULL)</v>
      </c>
      <c r="R1428" t="s">
        <v>10327</v>
      </c>
    </row>
    <row r="1429" spans="1:18" hidden="1" x14ac:dyDescent="0.25">
      <c r="A1429" s="7">
        <f>anotacoes!D1429</f>
        <v>40692</v>
      </c>
      <c r="B1429" t="str">
        <f>anotacoes!C1429</f>
        <v>GRAND SLAM MOSCOW 2011</v>
      </c>
      <c r="C1429" t="str">
        <f>anotacoes!E1429</f>
        <v>BOZBAYEV</v>
      </c>
      <c r="D1429" t="str">
        <f>anotacoes!F1429</f>
        <v>STEVENS</v>
      </c>
      <c r="E1429" t="s">
        <v>10325</v>
      </c>
      <c r="F1429">
        <f>anotacoes!A1429</f>
        <v>23</v>
      </c>
      <c r="G1429">
        <f>anotacoes!B1429</f>
        <v>5</v>
      </c>
      <c r="H1429" t="str">
        <f>anotacoes!K1429</f>
        <v xml:space="preserve"> 00:00:14,774</v>
      </c>
      <c r="I1429" t="str">
        <f>anotacoes!L1429</f>
        <v xml:space="preserve"> 00:00:14,774</v>
      </c>
      <c r="J1429" t="str">
        <f>IF(L1429="PAUSE",E1429,IF(anotacoes!G1433=conversao_anotacoes!C1429,conversao_anotacoes!C1429,conversao_anotacoes!D1429))</f>
        <v>BOZBAYEV</v>
      </c>
      <c r="K1429" t="str">
        <f t="shared" si="44"/>
        <v>STEVENS</v>
      </c>
      <c r="L1429" t="str">
        <f>UPPER(anotacoes!H1429)</f>
        <v>ATTACK</v>
      </c>
      <c r="M1429" t="str">
        <f>IF(OR(L1429="ATTACK",L1429="FINTA"),"&lt;TECNICA&gt;",UPPER(anotacoes!I1429))</f>
        <v>&lt;TECNICA&gt;</v>
      </c>
      <c r="N1429" t="str">
        <f>IF(OR(L1429="ATTACK",L1429="FINTA"),UPPER(anotacoes!I1429),"")</f>
        <v>SEOI NAGE</v>
      </c>
      <c r="O1429" s="6">
        <f>IF(anotacoes!N1429=0,"",anotacoes!N1429)</f>
        <v>6</v>
      </c>
      <c r="P1429" t="str">
        <f>IF(anotacoes!M1429=0,"",UPPER(anotacoes!M1429))</f>
        <v/>
      </c>
      <c r="Q1429" t="str">
        <f t="shared" si="45"/>
        <v>INSERT INTO CONVERSAO_LUTA_ACAO (cd_conversao, id_luta, sequencia, momento_inicio, momento_fim, quem_faz, quem_sofre, acao_tipo, acao, tecnica, direcao, pontuacao) VALUES (1, 23, 5, TRIM(' 00:00:14,774'), TRIM(' 00:00:14,774'), 'BOZBAYEV', 'STEVENS', 'ATTACK', '&lt;TECNICA&gt;', 'SEOI NAGE', 6, NULL)</v>
      </c>
      <c r="R1429" t="s">
        <v>10327</v>
      </c>
    </row>
    <row r="1430" spans="1:18" hidden="1" x14ac:dyDescent="0.25">
      <c r="A1430" s="7">
        <f>anotacoes!D1430</f>
        <v>40692</v>
      </c>
      <c r="B1430" t="str">
        <f>anotacoes!C1430</f>
        <v>GRAND SLAM MOSCOW 2011</v>
      </c>
      <c r="C1430" t="str">
        <f>anotacoes!E1430</f>
        <v>BOZBAYEV</v>
      </c>
      <c r="D1430" t="str">
        <f>anotacoes!F1430</f>
        <v>STEVENS</v>
      </c>
      <c r="E1430" t="s">
        <v>10325</v>
      </c>
      <c r="F1430">
        <f>anotacoes!A1430</f>
        <v>23</v>
      </c>
      <c r="G1430">
        <f>anotacoes!B1430</f>
        <v>6</v>
      </c>
      <c r="H1430" t="str">
        <f>anotacoes!K1430</f>
        <v xml:space="preserve"> 00:00:14,774</v>
      </c>
      <c r="I1430" t="str">
        <f>anotacoes!L1430</f>
        <v xml:space="preserve"> 00:00:17,645</v>
      </c>
      <c r="J1430" t="str">
        <f>IF(L1430="PAUSE",E1430,IF(anotacoes!G1434=conversao_anotacoes!C1430,conversao_anotacoes!C1430,conversao_anotacoes!D1430))</f>
        <v>BOZBAYEV</v>
      </c>
      <c r="K1430" t="str">
        <f t="shared" si="44"/>
        <v>STEVENS</v>
      </c>
      <c r="L1430" t="str">
        <f>UPPER(anotacoes!H1430)</f>
        <v>GROUNDWORK COMBAT</v>
      </c>
      <c r="M1430" t="str">
        <f>IF(OR(L1430="ATTACK",L1430="FINTA"),"&lt;TECNICA&gt;",UPPER(anotacoes!I1430))</f>
        <v>TRYING TO ATTACK</v>
      </c>
      <c r="N1430" t="str">
        <f>IF(OR(L1430="ATTACK",L1430="FINTA"),UPPER(anotacoes!I1430),"")</f>
        <v/>
      </c>
      <c r="O1430" s="6" t="str">
        <f>IF(anotacoes!N1430=0,"",anotacoes!N1430)</f>
        <v/>
      </c>
      <c r="P1430" t="str">
        <f>IF(anotacoes!M1430=0,"",UPPER(anotacoes!M1430))</f>
        <v/>
      </c>
      <c r="Q1430" t="str">
        <f t="shared" si="45"/>
        <v>INSERT INTO CONVERSAO_LUTA_ACAO (cd_conversao, id_luta, sequencia, momento_inicio, momento_fim, quem_faz, quem_sofre, acao_tipo, acao, tecnica, direcao, pontuacao) VALUES (1, 23, 6, TRIM(' 00:00:14,774'), TRIM(' 00:00:17,645'), 'BOZBAYEV', 'STEVENS', 'GROUNDWORK COMBAT', 'TRYING TO ATTACK', NULL, NULL, NULL)</v>
      </c>
      <c r="R1430" t="s">
        <v>10327</v>
      </c>
    </row>
    <row r="1431" spans="1:18" hidden="1" x14ac:dyDescent="0.25">
      <c r="A1431" s="7">
        <f>anotacoes!D1431</f>
        <v>40692</v>
      </c>
      <c r="B1431" t="str">
        <f>anotacoes!C1431</f>
        <v>GRAND SLAM MOSCOW 2011</v>
      </c>
      <c r="C1431" t="str">
        <f>anotacoes!E1431</f>
        <v>BOZBAYEV</v>
      </c>
      <c r="D1431" t="str">
        <f>anotacoes!F1431</f>
        <v>STEVENS</v>
      </c>
      <c r="E1431" t="s">
        <v>10325</v>
      </c>
      <c r="F1431">
        <f>anotacoes!A1431</f>
        <v>23</v>
      </c>
      <c r="G1431">
        <f>anotacoes!B1431</f>
        <v>7</v>
      </c>
      <c r="H1431" t="str">
        <f>anotacoes!K1431</f>
        <v xml:space="preserve"> 00:00:17,806</v>
      </c>
      <c r="I1431" t="str">
        <f>anotacoes!L1431</f>
        <v xml:space="preserve"> 00:00:21,419</v>
      </c>
      <c r="J1431" t="str">
        <f>IF(L1431="PAUSE",E1431,IF(anotacoes!G1435=conversao_anotacoes!C1431,conversao_anotacoes!C1431,conversao_anotacoes!D1431))</f>
        <v>&lt;ARBITRO_DESCONHECIDO&gt;</v>
      </c>
      <c r="K1431" t="str">
        <f t="shared" si="44"/>
        <v/>
      </c>
      <c r="L1431" t="str">
        <f>UPPER(anotacoes!H1431)</f>
        <v>PAUSE</v>
      </c>
      <c r="M1431" t="str">
        <f>IF(OR(L1431="ATTACK",L1431="FINTA"),"&lt;TECNICA&gt;",UPPER(anotacoes!I1431))</f>
        <v>&lt;NAO_CLASSIFICADO&gt;</v>
      </c>
      <c r="N1431" t="str">
        <f>IF(OR(L1431="ATTACK",L1431="FINTA"),UPPER(anotacoes!I1431),"")</f>
        <v/>
      </c>
      <c r="O1431" s="6" t="str">
        <f>IF(anotacoes!N1431=0,"",anotacoes!N1431)</f>
        <v/>
      </c>
      <c r="P1431" t="str">
        <f>IF(anotacoes!M1431=0,"",UPPER(anotacoes!M1431))</f>
        <v/>
      </c>
      <c r="Q1431" t="str">
        <f t="shared" si="45"/>
        <v>INSERT INTO CONVERSAO_LUTA_ACAO (cd_conversao, id_luta, sequencia, momento_inicio, momento_fim, quem_faz, quem_sofre, acao_tipo, acao, tecnica, direcao, pontuacao) VALUES (1, 23, 7, TRIM(' 00:00:17,806'), TRIM(' 00:00:21,419'), '&lt;ARBITRO_DESCONHECIDO&gt;', '', 'PAUSE', '&lt;NAO_CLASSIFICADO&gt;', NULL, NULL, NULL)</v>
      </c>
      <c r="R1431" t="s">
        <v>10327</v>
      </c>
    </row>
    <row r="1432" spans="1:18" hidden="1" x14ac:dyDescent="0.25">
      <c r="A1432" s="7">
        <f>anotacoes!D1432</f>
        <v>40692</v>
      </c>
      <c r="B1432" t="str">
        <f>anotacoes!C1432</f>
        <v>GRAND SLAM MOSCOW 2011</v>
      </c>
      <c r="C1432" t="str">
        <f>anotacoes!E1432</f>
        <v>BOZBAYEV</v>
      </c>
      <c r="D1432" t="str">
        <f>anotacoes!F1432</f>
        <v>STEVENS</v>
      </c>
      <c r="E1432" t="s">
        <v>10325</v>
      </c>
      <c r="F1432">
        <f>anotacoes!A1432</f>
        <v>23</v>
      </c>
      <c r="G1432">
        <f>anotacoes!B1432</f>
        <v>8</v>
      </c>
      <c r="H1432" t="str">
        <f>anotacoes!K1432</f>
        <v xml:space="preserve"> 00:00:21,594</v>
      </c>
      <c r="I1432" t="str">
        <f>anotacoes!L1432</f>
        <v xml:space="preserve"> 00:00:33,199</v>
      </c>
      <c r="J1432" t="str">
        <f>IF(L1432="PAUSE",E1432,IF(anotacoes!G1436=conversao_anotacoes!C1432,conversao_anotacoes!C1432,conversao_anotacoes!D1432))</f>
        <v>BOZBAYEV</v>
      </c>
      <c r="K1432" t="str">
        <f t="shared" si="44"/>
        <v>STEVENS</v>
      </c>
      <c r="L1432" t="str">
        <f>UPPER(anotacoes!H1432)</f>
        <v>DISPLACEMENT</v>
      </c>
      <c r="M1432" t="str">
        <f>IF(OR(L1432="ATTACK",L1432="FINTA"),"&lt;TECNICA&gt;",UPPER(anotacoes!I1432))</f>
        <v>2-3 STEP HESITANT RIGHT</v>
      </c>
      <c r="N1432" t="str">
        <f>IF(OR(L1432="ATTACK",L1432="FINTA"),UPPER(anotacoes!I1432),"")</f>
        <v/>
      </c>
      <c r="O1432" s="6" t="str">
        <f>IF(anotacoes!N1432=0,"",anotacoes!N1432)</f>
        <v/>
      </c>
      <c r="P1432" t="str">
        <f>IF(anotacoes!M1432=0,"",UPPER(anotacoes!M1432))</f>
        <v/>
      </c>
      <c r="Q1432" t="str">
        <f t="shared" si="45"/>
        <v>INSERT INTO CONVERSAO_LUTA_ACAO (cd_conversao, id_luta, sequencia, momento_inicio, momento_fim, quem_faz, quem_sofre, acao_tipo, acao, tecnica, direcao, pontuacao) VALUES (1, 23, 8, TRIM(' 00:00:21,594'), TRIM(' 00:00:33,199'), 'BOZBAYEV', 'STEVENS', 'DISPLACEMENT', '2-3 STEP HESITANT RIGHT', NULL, NULL, NULL)</v>
      </c>
      <c r="R1432" t="s">
        <v>10327</v>
      </c>
    </row>
    <row r="1433" spans="1:18" hidden="1" x14ac:dyDescent="0.25">
      <c r="A1433" s="7">
        <f>anotacoes!D1433</f>
        <v>40692</v>
      </c>
      <c r="B1433" t="str">
        <f>anotacoes!C1433</f>
        <v>GRAND SLAM MOSCOW 2011</v>
      </c>
      <c r="C1433" t="str">
        <f>anotacoes!E1433</f>
        <v>BOZBAYEV</v>
      </c>
      <c r="D1433" t="str">
        <f>anotacoes!F1433</f>
        <v>STEVENS</v>
      </c>
      <c r="E1433" t="s">
        <v>10325</v>
      </c>
      <c r="F1433">
        <f>anotacoes!A1433</f>
        <v>23</v>
      </c>
      <c r="G1433">
        <f>anotacoes!B1433</f>
        <v>9</v>
      </c>
      <c r="H1433" t="str">
        <f>anotacoes!K1433</f>
        <v xml:space="preserve"> 00:00:33,199</v>
      </c>
      <c r="I1433" t="str">
        <f>anotacoes!L1433</f>
        <v xml:space="preserve"> 00:00:34,667</v>
      </c>
      <c r="J1433" t="str">
        <f>IF(L1433="PAUSE",E1433,IF(anotacoes!G1437=conversao_anotacoes!C1433,conversao_anotacoes!C1433,conversao_anotacoes!D1433))</f>
        <v>BOZBAYEV</v>
      </c>
      <c r="K1433" t="str">
        <f t="shared" si="44"/>
        <v>STEVENS</v>
      </c>
      <c r="L1433" t="str">
        <f>UPPER(anotacoes!H1433)</f>
        <v>GRIP TIME</v>
      </c>
      <c r="M1433" t="str">
        <f>IF(OR(L1433="ATTACK",L1433="FINTA"),"&lt;TECNICA&gt;",UPPER(anotacoes!I1433))</f>
        <v>RIGHT COLLAR RIGHT SLEEVE</v>
      </c>
      <c r="N1433" t="str">
        <f>IF(OR(L1433="ATTACK",L1433="FINTA"),UPPER(anotacoes!I1433),"")</f>
        <v/>
      </c>
      <c r="O1433" s="6" t="str">
        <f>IF(anotacoes!N1433=0,"",anotacoes!N1433)</f>
        <v/>
      </c>
      <c r="P1433" t="str">
        <f>IF(anotacoes!M1433=0,"",UPPER(anotacoes!M1433))</f>
        <v/>
      </c>
      <c r="Q1433" t="str">
        <f t="shared" si="45"/>
        <v>INSERT INTO CONVERSAO_LUTA_ACAO (cd_conversao, id_luta, sequencia, momento_inicio, momento_fim, quem_faz, quem_sofre, acao_tipo, acao, tecnica, direcao, pontuacao) VALUES (1, 23, 9, TRIM(' 00:00:33,199'), TRIM(' 00:00:34,667'), 'BOZBAYEV', 'STEVENS', 'GRIP TIME', 'RIGHT COLLAR RIGHT SLEEVE', NULL, NULL, NULL)</v>
      </c>
      <c r="R1433" t="s">
        <v>10327</v>
      </c>
    </row>
    <row r="1434" spans="1:18" hidden="1" x14ac:dyDescent="0.25">
      <c r="A1434" s="7">
        <f>anotacoes!D1434</f>
        <v>40692</v>
      </c>
      <c r="B1434" t="str">
        <f>anotacoes!C1434</f>
        <v>GRAND SLAM MOSCOW 2011</v>
      </c>
      <c r="C1434" t="str">
        <f>anotacoes!E1434</f>
        <v>BOZBAYEV</v>
      </c>
      <c r="D1434" t="str">
        <f>anotacoes!F1434</f>
        <v>STEVENS</v>
      </c>
      <c r="E1434" t="s">
        <v>10325</v>
      </c>
      <c r="F1434">
        <f>anotacoes!A1434</f>
        <v>23</v>
      </c>
      <c r="G1434">
        <f>anotacoes!B1434</f>
        <v>10</v>
      </c>
      <c r="H1434" t="str">
        <f>anotacoes!K1434</f>
        <v xml:space="preserve"> 00:00:34,667</v>
      </c>
      <c r="I1434" t="str">
        <f>anotacoes!L1434</f>
        <v xml:space="preserve"> 00:00:37,546</v>
      </c>
      <c r="J1434" t="str">
        <f>IF(L1434="PAUSE",E1434,IF(anotacoes!G1438=conversao_anotacoes!C1434,conversao_anotacoes!C1434,conversao_anotacoes!D1434))</f>
        <v>BOZBAYEV</v>
      </c>
      <c r="K1434" t="str">
        <f t="shared" si="44"/>
        <v>STEVENS</v>
      </c>
      <c r="L1434" t="str">
        <f>UPPER(anotacoes!H1434)</f>
        <v>GRIP TIME</v>
      </c>
      <c r="M1434" t="str">
        <f>IF(OR(L1434="ATTACK",L1434="FINTA"),"&lt;TECNICA&gt;",UPPER(anotacoes!I1434))</f>
        <v>RIGHT SLEEVE LEFT SLEEVE</v>
      </c>
      <c r="N1434" t="str">
        <f>IF(OR(L1434="ATTACK",L1434="FINTA"),UPPER(anotacoes!I1434),"")</f>
        <v/>
      </c>
      <c r="O1434" s="6" t="str">
        <f>IF(anotacoes!N1434=0,"",anotacoes!N1434)</f>
        <v/>
      </c>
      <c r="P1434" t="str">
        <f>IF(anotacoes!M1434=0,"",UPPER(anotacoes!M1434))</f>
        <v/>
      </c>
      <c r="Q1434" t="str">
        <f t="shared" si="45"/>
        <v>INSERT INTO CONVERSAO_LUTA_ACAO (cd_conversao, id_luta, sequencia, momento_inicio, momento_fim, quem_faz, quem_sofre, acao_tipo, acao, tecnica, direcao, pontuacao) VALUES (1, 23, 10, TRIM(' 00:00:34,667'), TRIM(' 00:00:37,546'), 'BOZBAYEV', 'STEVENS', 'GRIP TIME', 'RIGHT SLEEVE LEFT SLEEVE', NULL, NULL, NULL)</v>
      </c>
      <c r="R1434" t="s">
        <v>10327</v>
      </c>
    </row>
    <row r="1435" spans="1:18" hidden="1" x14ac:dyDescent="0.25">
      <c r="A1435" s="7">
        <f>anotacoes!D1435</f>
        <v>40692</v>
      </c>
      <c r="B1435" t="str">
        <f>anotacoes!C1435</f>
        <v>GRAND SLAM MOSCOW 2011</v>
      </c>
      <c r="C1435" t="str">
        <f>anotacoes!E1435</f>
        <v>BOZBAYEV</v>
      </c>
      <c r="D1435" t="str">
        <f>anotacoes!F1435</f>
        <v>STEVENS</v>
      </c>
      <c r="E1435" t="s">
        <v>10325</v>
      </c>
      <c r="F1435">
        <f>anotacoes!A1435</f>
        <v>23</v>
      </c>
      <c r="G1435">
        <f>anotacoes!B1435</f>
        <v>11</v>
      </c>
      <c r="H1435" t="str">
        <f>anotacoes!K1435</f>
        <v xml:space="preserve"> 00:00:37,736</v>
      </c>
      <c r="I1435" t="str">
        <f>anotacoes!L1435</f>
        <v xml:space="preserve"> 00:00:41,338</v>
      </c>
      <c r="J1435" t="str">
        <f>IF(L1435="PAUSE",E1435,IF(anotacoes!G1439=conversao_anotacoes!C1435,conversao_anotacoes!C1435,conversao_anotacoes!D1435))</f>
        <v>BOZBAYEV</v>
      </c>
      <c r="K1435" t="str">
        <f t="shared" si="44"/>
        <v>STEVENS</v>
      </c>
      <c r="L1435" t="str">
        <f>UPPER(anotacoes!H1435)</f>
        <v>DISPLACEMENT</v>
      </c>
      <c r="M1435" t="str">
        <f>IF(OR(L1435="ATTACK",L1435="FINTA"),"&lt;TECNICA&gt;",UPPER(anotacoes!I1435))</f>
        <v>TRY TO GRIP WITH CONTACT</v>
      </c>
      <c r="N1435" t="str">
        <f>IF(OR(L1435="ATTACK",L1435="FINTA"),UPPER(anotacoes!I1435),"")</f>
        <v/>
      </c>
      <c r="O1435" s="6" t="str">
        <f>IF(anotacoes!N1435=0,"",anotacoes!N1435)</f>
        <v/>
      </c>
      <c r="P1435" t="str">
        <f>IF(anotacoes!M1435=0,"",UPPER(anotacoes!M1435))</f>
        <v/>
      </c>
      <c r="Q1435" t="str">
        <f t="shared" si="45"/>
        <v>INSERT INTO CONVERSAO_LUTA_ACAO (cd_conversao, id_luta, sequencia, momento_inicio, momento_fim, quem_faz, quem_sofre, acao_tipo, acao, tecnica, direcao, pontuacao) VALUES (1, 23, 11, TRIM(' 00:00:37,736'), TRIM(' 00:00:41,338'), 'BOZBAYEV', 'STEVENS', 'DISPLACEMENT', 'TRY TO GRIP WITH CONTACT', NULL, NULL, NULL)</v>
      </c>
      <c r="R1435" t="s">
        <v>10327</v>
      </c>
    </row>
    <row r="1436" spans="1:18" hidden="1" x14ac:dyDescent="0.25">
      <c r="A1436" s="7">
        <f>anotacoes!D1436</f>
        <v>40692</v>
      </c>
      <c r="B1436" t="str">
        <f>anotacoes!C1436</f>
        <v>GRAND SLAM MOSCOW 2011</v>
      </c>
      <c r="C1436" t="str">
        <f>anotacoes!E1436</f>
        <v>BOZBAYEV</v>
      </c>
      <c r="D1436" t="str">
        <f>anotacoes!F1436</f>
        <v>STEVENS</v>
      </c>
      <c r="E1436" t="s">
        <v>10325</v>
      </c>
      <c r="F1436">
        <f>anotacoes!A1436</f>
        <v>23</v>
      </c>
      <c r="G1436">
        <f>anotacoes!B1436</f>
        <v>12</v>
      </c>
      <c r="H1436" t="str">
        <f>anotacoes!K1436</f>
        <v xml:space="preserve"> 00:00:41,513</v>
      </c>
      <c r="I1436" t="str">
        <f>anotacoes!L1436</f>
        <v xml:space="preserve"> 00:00:46,689</v>
      </c>
      <c r="J1436" t="str">
        <f>IF(L1436="PAUSE",E1436,IF(anotacoes!G1440=conversao_anotacoes!C1436,conversao_anotacoes!C1436,conversao_anotacoes!D1436))</f>
        <v>BOZBAYEV</v>
      </c>
      <c r="K1436" t="str">
        <f t="shared" si="44"/>
        <v>STEVENS</v>
      </c>
      <c r="L1436" t="str">
        <f>UPPER(anotacoes!H1436)</f>
        <v>GRIP TIME</v>
      </c>
      <c r="M1436" t="str">
        <f>IF(OR(L1436="ATTACK",L1436="FINTA"),"&lt;TECNICA&gt;",UPPER(anotacoes!I1436))</f>
        <v>LEFT SLEEVE</v>
      </c>
      <c r="N1436" t="str">
        <f>IF(OR(L1436="ATTACK",L1436="FINTA"),UPPER(anotacoes!I1436),"")</f>
        <v/>
      </c>
      <c r="O1436" s="6" t="str">
        <f>IF(anotacoes!N1436=0,"",anotacoes!N1436)</f>
        <v/>
      </c>
      <c r="P1436" t="str">
        <f>IF(anotacoes!M1436=0,"",UPPER(anotacoes!M1436))</f>
        <v/>
      </c>
      <c r="Q1436" t="str">
        <f t="shared" si="45"/>
        <v>INSERT INTO CONVERSAO_LUTA_ACAO (cd_conversao, id_luta, sequencia, momento_inicio, momento_fim, quem_faz, quem_sofre, acao_tipo, acao, tecnica, direcao, pontuacao) VALUES (1, 23, 12, TRIM(' 00:00:41,513'), TRIM(' 00:00:46,689'), 'BOZBAYEV', 'STEVENS', 'GRIP TIME', 'LEFT SLEEVE', NULL, NULL, NULL)</v>
      </c>
      <c r="R1436" t="s">
        <v>10327</v>
      </c>
    </row>
    <row r="1437" spans="1:18" hidden="1" x14ac:dyDescent="0.25">
      <c r="A1437" s="7">
        <f>anotacoes!D1437</f>
        <v>40692</v>
      </c>
      <c r="B1437" t="str">
        <f>anotacoes!C1437</f>
        <v>GRAND SLAM MOSCOW 2011</v>
      </c>
      <c r="C1437" t="str">
        <f>anotacoes!E1437</f>
        <v>BOZBAYEV</v>
      </c>
      <c r="D1437" t="str">
        <f>anotacoes!F1437</f>
        <v>STEVENS</v>
      </c>
      <c r="E1437" t="s">
        <v>10325</v>
      </c>
      <c r="F1437">
        <f>anotacoes!A1437</f>
        <v>23</v>
      </c>
      <c r="G1437">
        <f>anotacoes!B1437</f>
        <v>13</v>
      </c>
      <c r="H1437" t="str">
        <f>anotacoes!K1437</f>
        <v xml:space="preserve"> 00:00:46,883</v>
      </c>
      <c r="I1437" t="str">
        <f>anotacoes!L1437</f>
        <v xml:space="preserve"> 00:00:49,418</v>
      </c>
      <c r="J1437" t="str">
        <f>IF(L1437="PAUSE",E1437,IF(anotacoes!G1441=conversao_anotacoes!C1437,conversao_anotacoes!C1437,conversao_anotacoes!D1437))</f>
        <v>BOZBAYEV</v>
      </c>
      <c r="K1437" t="str">
        <f t="shared" si="44"/>
        <v>STEVENS</v>
      </c>
      <c r="L1437" t="str">
        <f>UPPER(anotacoes!H1437)</f>
        <v>GRIP TIME</v>
      </c>
      <c r="M1437" t="str">
        <f>IF(OR(L1437="ATTACK",L1437="FINTA"),"&lt;TECNICA&gt;",UPPER(anotacoes!I1437))</f>
        <v>LEFT SLEEVE</v>
      </c>
      <c r="N1437" t="str">
        <f>IF(OR(L1437="ATTACK",L1437="FINTA"),UPPER(anotacoes!I1437),"")</f>
        <v/>
      </c>
      <c r="O1437" s="6" t="str">
        <f>IF(anotacoes!N1437=0,"",anotacoes!N1437)</f>
        <v/>
      </c>
      <c r="P1437" t="str">
        <f>IF(anotacoes!M1437=0,"",UPPER(anotacoes!M1437))</f>
        <v/>
      </c>
      <c r="Q1437" t="str">
        <f t="shared" si="45"/>
        <v>INSERT INTO CONVERSAO_LUTA_ACAO (cd_conversao, id_luta, sequencia, momento_inicio, momento_fim, quem_faz, quem_sofre, acao_tipo, acao, tecnica, direcao, pontuacao) VALUES (1, 23, 13, TRIM(' 00:00:46,883'), TRIM(' 00:00:49,418'), 'BOZBAYEV', 'STEVENS', 'GRIP TIME', 'LEFT SLEEVE', NULL, NULL, NULL)</v>
      </c>
      <c r="R1437" t="s">
        <v>10327</v>
      </c>
    </row>
    <row r="1438" spans="1:18" hidden="1" x14ac:dyDescent="0.25">
      <c r="A1438" s="7">
        <f>anotacoes!D1438</f>
        <v>40692</v>
      </c>
      <c r="B1438" t="str">
        <f>anotacoes!C1438</f>
        <v>GRAND SLAM MOSCOW 2011</v>
      </c>
      <c r="C1438" t="str">
        <f>anotacoes!E1438</f>
        <v>BOZBAYEV</v>
      </c>
      <c r="D1438" t="str">
        <f>anotacoes!F1438</f>
        <v>STEVENS</v>
      </c>
      <c r="E1438" t="s">
        <v>10325</v>
      </c>
      <c r="F1438">
        <f>anotacoes!A1438</f>
        <v>23</v>
      </c>
      <c r="G1438">
        <f>anotacoes!B1438</f>
        <v>14</v>
      </c>
      <c r="H1438" t="str">
        <f>anotacoes!K1438</f>
        <v xml:space="preserve"> 00:00:49,590</v>
      </c>
      <c r="I1438" t="str">
        <f>anotacoes!L1438</f>
        <v xml:space="preserve"> 00:00:51,231</v>
      </c>
      <c r="J1438" t="str">
        <f>IF(L1438="PAUSE",E1438,IF(anotacoes!G1442=conversao_anotacoes!C1438,conversao_anotacoes!C1438,conversao_anotacoes!D1438))</f>
        <v>BOZBAYEV</v>
      </c>
      <c r="K1438" t="str">
        <f t="shared" si="44"/>
        <v>STEVENS</v>
      </c>
      <c r="L1438" t="str">
        <f>UPPER(anotacoes!H1438)</f>
        <v>DEFENSE</v>
      </c>
      <c r="M1438" t="str">
        <f>IF(OR(L1438="ATTACK",L1438="FINTA"),"&lt;TECNICA&gt;",UPPER(anotacoes!I1438))</f>
        <v>TAE-SABAKI RIGHT INCLINED</v>
      </c>
      <c r="N1438" t="str">
        <f>IF(OR(L1438="ATTACK",L1438="FINTA"),UPPER(anotacoes!I1438),"")</f>
        <v/>
      </c>
      <c r="O1438" s="6" t="str">
        <f>IF(anotacoes!N1438=0,"",anotacoes!N1438)</f>
        <v/>
      </c>
      <c r="P1438" t="str">
        <f>IF(anotacoes!M1438=0,"",UPPER(anotacoes!M1438))</f>
        <v/>
      </c>
      <c r="Q1438" t="str">
        <f t="shared" si="45"/>
        <v>INSERT INTO CONVERSAO_LUTA_ACAO (cd_conversao, id_luta, sequencia, momento_inicio, momento_fim, quem_faz, quem_sofre, acao_tipo, acao, tecnica, direcao, pontuacao) VALUES (1, 23, 14, TRIM(' 00:00:49,590'), TRIM(' 00:00:51,231'), 'BOZBAYEV', 'STEVENS', 'DEFENSE', 'TAE-SABAKI RIGHT INCLINED', NULL, NULL, NULL)</v>
      </c>
      <c r="R1438" t="s">
        <v>10327</v>
      </c>
    </row>
    <row r="1439" spans="1:18" hidden="1" x14ac:dyDescent="0.25">
      <c r="A1439" s="7">
        <f>anotacoes!D1439</f>
        <v>40692</v>
      </c>
      <c r="B1439" t="str">
        <f>anotacoes!C1439</f>
        <v>GRAND SLAM MOSCOW 2011</v>
      </c>
      <c r="C1439" t="str">
        <f>anotacoes!E1439</f>
        <v>BOZBAYEV</v>
      </c>
      <c r="D1439" t="str">
        <f>anotacoes!F1439</f>
        <v>STEVENS</v>
      </c>
      <c r="E1439" t="s">
        <v>10325</v>
      </c>
      <c r="F1439">
        <f>anotacoes!A1439</f>
        <v>23</v>
      </c>
      <c r="G1439">
        <f>anotacoes!B1439</f>
        <v>15</v>
      </c>
      <c r="H1439" t="str">
        <f>anotacoes!K1439</f>
        <v xml:space="preserve"> 00:00:51,399</v>
      </c>
      <c r="I1439" t="str">
        <f>anotacoes!L1439</f>
        <v xml:space="preserve"> 00:01:43,297</v>
      </c>
      <c r="J1439" t="str">
        <f>IF(L1439="PAUSE",E1439,IF(anotacoes!G1443=conversao_anotacoes!C1439,conversao_anotacoes!C1439,conversao_anotacoes!D1439))</f>
        <v>&lt;ARBITRO_DESCONHECIDO&gt;</v>
      </c>
      <c r="K1439" t="str">
        <f t="shared" si="44"/>
        <v/>
      </c>
      <c r="L1439" t="str">
        <f>UPPER(anotacoes!H1439)</f>
        <v>PAUSE</v>
      </c>
      <c r="M1439" t="str">
        <f>IF(OR(L1439="ATTACK",L1439="FINTA"),"&lt;TECNICA&gt;",UPPER(anotacoes!I1439))</f>
        <v>&lt;NAO_CLASSIFICADO&gt;</v>
      </c>
      <c r="N1439" t="str">
        <f>IF(OR(L1439="ATTACK",L1439="FINTA"),UPPER(anotacoes!I1439),"")</f>
        <v/>
      </c>
      <c r="O1439" s="6" t="str">
        <f>IF(anotacoes!N1439=0,"",anotacoes!N1439)</f>
        <v/>
      </c>
      <c r="P1439" t="str">
        <f>IF(anotacoes!M1439=0,"",UPPER(anotacoes!M1439))</f>
        <v/>
      </c>
      <c r="Q1439" t="str">
        <f t="shared" si="45"/>
        <v>INSERT INTO CONVERSAO_LUTA_ACAO (cd_conversao, id_luta, sequencia, momento_inicio, momento_fim, quem_faz, quem_sofre, acao_tipo, acao, tecnica, direcao, pontuacao) VALUES (1, 23, 15, TRIM(' 00:00:51,399'), TRIM(' 00:01:43,297'), '&lt;ARBITRO_DESCONHECIDO&gt;', '', 'PAUSE', '&lt;NAO_CLASSIFICADO&gt;', NULL, NULL, NULL)</v>
      </c>
      <c r="R1439" t="s">
        <v>10327</v>
      </c>
    </row>
    <row r="1440" spans="1:18" hidden="1" x14ac:dyDescent="0.25">
      <c r="A1440" s="7">
        <f>anotacoes!D1440</f>
        <v>40692</v>
      </c>
      <c r="B1440" t="str">
        <f>anotacoes!C1440</f>
        <v>GRAND SLAM MOSCOW 2011</v>
      </c>
      <c r="C1440" t="str">
        <f>anotacoes!E1440</f>
        <v>BOZBAYEV</v>
      </c>
      <c r="D1440" t="str">
        <f>anotacoes!F1440</f>
        <v>STEVENS</v>
      </c>
      <c r="E1440" t="s">
        <v>10325</v>
      </c>
      <c r="F1440">
        <f>anotacoes!A1440</f>
        <v>23</v>
      </c>
      <c r="G1440">
        <f>anotacoes!B1440</f>
        <v>16</v>
      </c>
      <c r="H1440" t="str">
        <f>anotacoes!K1440</f>
        <v xml:space="preserve"> 00:01:43,461</v>
      </c>
      <c r="I1440" t="str">
        <f>anotacoes!L1440</f>
        <v xml:space="preserve"> 00:01:45,800</v>
      </c>
      <c r="J1440" t="str">
        <f>IF(L1440="PAUSE",E1440,IF(anotacoes!G1444=conversao_anotacoes!C1440,conversao_anotacoes!C1440,conversao_anotacoes!D1440))</f>
        <v>BOZBAYEV</v>
      </c>
      <c r="K1440" t="str">
        <f t="shared" si="44"/>
        <v>STEVENS</v>
      </c>
      <c r="L1440" t="str">
        <f>UPPER(anotacoes!H1440)</f>
        <v>DISPLACEMENT</v>
      </c>
      <c r="M1440" t="str">
        <f>IF(OR(L1440="ATTACK",L1440="FINTA"),"&lt;TECNICA&gt;",UPPER(anotacoes!I1440))</f>
        <v>TRY TO GRIP WITH CONTACT</v>
      </c>
      <c r="N1440" t="str">
        <f>IF(OR(L1440="ATTACK",L1440="FINTA"),UPPER(anotacoes!I1440),"")</f>
        <v/>
      </c>
      <c r="O1440" s="6" t="str">
        <f>IF(anotacoes!N1440=0,"",anotacoes!N1440)</f>
        <v/>
      </c>
      <c r="P1440" t="str">
        <f>IF(anotacoes!M1440=0,"",UPPER(anotacoes!M1440))</f>
        <v/>
      </c>
      <c r="Q1440" t="str">
        <f t="shared" si="45"/>
        <v>INSERT INTO CONVERSAO_LUTA_ACAO (cd_conversao, id_luta, sequencia, momento_inicio, momento_fim, quem_faz, quem_sofre, acao_tipo, acao, tecnica, direcao, pontuacao) VALUES (1, 23, 16, TRIM(' 00:01:43,461'), TRIM(' 00:01:45,800'), 'BOZBAYEV', 'STEVENS', 'DISPLACEMENT', 'TRY TO GRIP WITH CONTACT', NULL, NULL, NULL)</v>
      </c>
      <c r="R1440" t="s">
        <v>10327</v>
      </c>
    </row>
    <row r="1441" spans="1:18" hidden="1" x14ac:dyDescent="0.25">
      <c r="A1441" s="7">
        <f>anotacoes!D1441</f>
        <v>40692</v>
      </c>
      <c r="B1441" t="str">
        <f>anotacoes!C1441</f>
        <v>GRAND SLAM MOSCOW 2011</v>
      </c>
      <c r="C1441" t="str">
        <f>anotacoes!E1441</f>
        <v>BOZBAYEV</v>
      </c>
      <c r="D1441" t="str">
        <f>anotacoes!F1441</f>
        <v>STEVENS</v>
      </c>
      <c r="E1441" t="s">
        <v>10325</v>
      </c>
      <c r="F1441">
        <f>anotacoes!A1441</f>
        <v>23</v>
      </c>
      <c r="G1441">
        <f>anotacoes!B1441</f>
        <v>17</v>
      </c>
      <c r="H1441" t="str">
        <f>anotacoes!K1441</f>
        <v xml:space="preserve"> 00:01:45,800</v>
      </c>
      <c r="I1441" t="str">
        <f>anotacoes!L1441</f>
        <v xml:space="preserve"> 00:01:51,273</v>
      </c>
      <c r="J1441" t="str">
        <f>IF(L1441="PAUSE",E1441,IF(anotacoes!G1445=conversao_anotacoes!C1441,conversao_anotacoes!C1441,conversao_anotacoes!D1441))</f>
        <v>BOZBAYEV</v>
      </c>
      <c r="K1441" t="str">
        <f t="shared" si="44"/>
        <v>STEVENS</v>
      </c>
      <c r="L1441" t="str">
        <f>UPPER(anotacoes!H1441)</f>
        <v>GRIP TIME</v>
      </c>
      <c r="M1441" t="str">
        <f>IF(OR(L1441="ATTACK",L1441="FINTA"),"&lt;TECNICA&gt;",UPPER(anotacoes!I1441))</f>
        <v>LEFT COLLAR RIGHT SLEEVE</v>
      </c>
      <c r="N1441" t="str">
        <f>IF(OR(L1441="ATTACK",L1441="FINTA"),UPPER(anotacoes!I1441),"")</f>
        <v/>
      </c>
      <c r="O1441" s="6" t="str">
        <f>IF(anotacoes!N1441=0,"",anotacoes!N1441)</f>
        <v/>
      </c>
      <c r="P1441" t="str">
        <f>IF(anotacoes!M1441=0,"",UPPER(anotacoes!M1441))</f>
        <v/>
      </c>
      <c r="Q1441" t="str">
        <f t="shared" si="45"/>
        <v>INSERT INTO CONVERSAO_LUTA_ACAO (cd_conversao, id_luta, sequencia, momento_inicio, momento_fim, quem_faz, quem_sofre, acao_tipo, acao, tecnica, direcao, pontuacao) VALUES (1, 23, 17, TRIM(' 00:01:45,800'), TRIM(' 00:01:51,273'), 'BOZBAYEV', 'STEVENS', 'GRIP TIME', 'LEFT COLLAR RIGHT SLEEVE', NULL, NULL, NULL)</v>
      </c>
      <c r="R1441" t="s">
        <v>10327</v>
      </c>
    </row>
    <row r="1442" spans="1:18" hidden="1" x14ac:dyDescent="0.25">
      <c r="A1442" s="7">
        <f>anotacoes!D1442</f>
        <v>40692</v>
      </c>
      <c r="B1442" t="str">
        <f>anotacoes!C1442</f>
        <v>GRAND SLAM MOSCOW 2011</v>
      </c>
      <c r="C1442" t="str">
        <f>anotacoes!E1442</f>
        <v>BOZBAYEV</v>
      </c>
      <c r="D1442" t="str">
        <f>anotacoes!F1442</f>
        <v>STEVENS</v>
      </c>
      <c r="E1442" t="s">
        <v>10325</v>
      </c>
      <c r="F1442">
        <f>anotacoes!A1442</f>
        <v>23</v>
      </c>
      <c r="G1442">
        <f>anotacoes!B1442</f>
        <v>18</v>
      </c>
      <c r="H1442" t="str">
        <f>anotacoes!K1442</f>
        <v xml:space="preserve"> 00:01:51,441</v>
      </c>
      <c r="I1442" t="str">
        <f>anotacoes!L1442</f>
        <v xml:space="preserve"> 00:01:57,804</v>
      </c>
      <c r="J1442" t="str">
        <f>IF(L1442="PAUSE",E1442,IF(anotacoes!G1446=conversao_anotacoes!C1442,conversao_anotacoes!C1442,conversao_anotacoes!D1442))</f>
        <v>BOZBAYEV</v>
      </c>
      <c r="K1442" t="str">
        <f t="shared" si="44"/>
        <v>STEVENS</v>
      </c>
      <c r="L1442" t="str">
        <f>UPPER(anotacoes!H1442)</f>
        <v>GRIP TIME</v>
      </c>
      <c r="M1442" t="str">
        <f>IF(OR(L1442="ATTACK",L1442="FINTA"),"&lt;TECNICA&gt;",UPPER(anotacoes!I1442))</f>
        <v>LEFT COLLAR</v>
      </c>
      <c r="N1442" t="str">
        <f>IF(OR(L1442="ATTACK",L1442="FINTA"),UPPER(anotacoes!I1442),"")</f>
        <v/>
      </c>
      <c r="O1442" s="6" t="str">
        <f>IF(anotacoes!N1442=0,"",anotacoes!N1442)</f>
        <v/>
      </c>
      <c r="P1442" t="str">
        <f>IF(anotacoes!M1442=0,"",UPPER(anotacoes!M1442))</f>
        <v/>
      </c>
      <c r="Q1442" t="str">
        <f t="shared" si="45"/>
        <v>INSERT INTO CONVERSAO_LUTA_ACAO (cd_conversao, id_luta, sequencia, momento_inicio, momento_fim, quem_faz, quem_sofre, acao_tipo, acao, tecnica, direcao, pontuacao) VALUES (1, 23, 18, TRIM(' 00:01:51,441'), TRIM(' 00:01:57,804'), 'BOZBAYEV', 'STEVENS', 'GRIP TIME', 'LEFT COLLAR', NULL, NULL, NULL)</v>
      </c>
      <c r="R1442" t="s">
        <v>10327</v>
      </c>
    </row>
    <row r="1443" spans="1:18" hidden="1" x14ac:dyDescent="0.25">
      <c r="A1443" s="7">
        <f>anotacoes!D1443</f>
        <v>40692</v>
      </c>
      <c r="B1443" t="str">
        <f>anotacoes!C1443</f>
        <v>GRAND SLAM MOSCOW 2011</v>
      </c>
      <c r="C1443" t="str">
        <f>anotacoes!E1443</f>
        <v>BOZBAYEV</v>
      </c>
      <c r="D1443" t="str">
        <f>anotacoes!F1443</f>
        <v>STEVENS</v>
      </c>
      <c r="E1443" t="s">
        <v>10325</v>
      </c>
      <c r="F1443">
        <f>anotacoes!A1443</f>
        <v>23</v>
      </c>
      <c r="G1443">
        <f>anotacoes!B1443</f>
        <v>19</v>
      </c>
      <c r="H1443" t="str">
        <f>anotacoes!K1443</f>
        <v xml:space="preserve"> 00:01:57,804</v>
      </c>
      <c r="I1443" t="str">
        <f>anotacoes!L1443</f>
        <v xml:space="preserve"> 00:01:58,664</v>
      </c>
      <c r="J1443" t="str">
        <f>IF(L1443="PAUSE",E1443,IF(anotacoes!G1447=conversao_anotacoes!C1443,conversao_anotacoes!C1443,conversao_anotacoes!D1443))</f>
        <v>BOZBAYEV</v>
      </c>
      <c r="K1443" t="str">
        <f t="shared" si="44"/>
        <v>STEVENS</v>
      </c>
      <c r="L1443" t="str">
        <f>UPPER(anotacoes!H1443)</f>
        <v>DEFENSE</v>
      </c>
      <c r="M1443" t="str">
        <f>IF(OR(L1443="ATTACK",L1443="FINTA"),"&lt;TECNICA&gt;",UPPER(anotacoes!I1443))</f>
        <v>TAE-SABAKI RIGHT INCLINED</v>
      </c>
      <c r="N1443" t="str">
        <f>IF(OR(L1443="ATTACK",L1443="FINTA"),UPPER(anotacoes!I1443),"")</f>
        <v/>
      </c>
      <c r="O1443" s="6" t="str">
        <f>IF(anotacoes!N1443=0,"",anotacoes!N1443)</f>
        <v/>
      </c>
      <c r="P1443" t="str">
        <f>IF(anotacoes!M1443=0,"",UPPER(anotacoes!M1443))</f>
        <v/>
      </c>
      <c r="Q1443" t="str">
        <f t="shared" si="45"/>
        <v>INSERT INTO CONVERSAO_LUTA_ACAO (cd_conversao, id_luta, sequencia, momento_inicio, momento_fim, quem_faz, quem_sofre, acao_tipo, acao, tecnica, direcao, pontuacao) VALUES (1, 23, 19, TRIM(' 00:01:57,804'), TRIM(' 00:01:58,664'), 'BOZBAYEV', 'STEVENS', 'DEFENSE', 'TAE-SABAKI RIGHT INCLINED', NULL, NULL, NULL)</v>
      </c>
      <c r="R1443" t="s">
        <v>10327</v>
      </c>
    </row>
    <row r="1444" spans="1:18" hidden="1" x14ac:dyDescent="0.25">
      <c r="A1444" s="7">
        <f>anotacoes!D1444</f>
        <v>40692</v>
      </c>
      <c r="B1444" t="str">
        <f>anotacoes!C1444</f>
        <v>GRAND SLAM MOSCOW 2011</v>
      </c>
      <c r="C1444" t="str">
        <f>anotacoes!E1444</f>
        <v>BOZBAYEV</v>
      </c>
      <c r="D1444" t="str">
        <f>anotacoes!F1444</f>
        <v>STEVENS</v>
      </c>
      <c r="E1444" t="s">
        <v>10325</v>
      </c>
      <c r="F1444">
        <f>anotacoes!A1444</f>
        <v>23</v>
      </c>
      <c r="G1444">
        <f>anotacoes!B1444</f>
        <v>20</v>
      </c>
      <c r="H1444" t="str">
        <f>anotacoes!K1444</f>
        <v xml:space="preserve"> 00:01:58,838</v>
      </c>
      <c r="I1444" t="str">
        <f>anotacoes!L1444</f>
        <v xml:space="preserve"> 00:02:02,569</v>
      </c>
      <c r="J1444" t="str">
        <f>IF(L1444="PAUSE",E1444,IF(anotacoes!G1448=conversao_anotacoes!C1444,conversao_anotacoes!C1444,conversao_anotacoes!D1444))</f>
        <v>BOZBAYEV</v>
      </c>
      <c r="K1444" t="str">
        <f t="shared" si="44"/>
        <v>STEVENS</v>
      </c>
      <c r="L1444" t="str">
        <f>UPPER(anotacoes!H1444)</f>
        <v>GROUNDWORK COMBAT</v>
      </c>
      <c r="M1444" t="str">
        <f>IF(OR(L1444="ATTACK",L1444="FINTA"),"&lt;TECNICA&gt;",UPPER(anotacoes!I1444))</f>
        <v>&lt;LUTA_SOLO&gt;</v>
      </c>
      <c r="N1444" t="str">
        <f>IF(OR(L1444="ATTACK",L1444="FINTA"),UPPER(anotacoes!I1444),"")</f>
        <v/>
      </c>
      <c r="O1444" s="6" t="str">
        <f>IF(anotacoes!N1444=0,"",anotacoes!N1444)</f>
        <v/>
      </c>
      <c r="P1444" t="str">
        <f>IF(anotacoes!M1444=0,"",UPPER(anotacoes!M1444))</f>
        <v/>
      </c>
      <c r="Q1444" t="str">
        <f t="shared" si="45"/>
        <v>INSERT INTO CONVERSAO_LUTA_ACAO (cd_conversao, id_luta, sequencia, momento_inicio, momento_fim, quem_faz, quem_sofre, acao_tipo, acao, tecnica, direcao, pontuacao) VALUES (1, 23, 20, TRIM(' 00:01:58,838'), TRIM(' 00:02:02,569'), 'BOZBAYEV', 'STEVENS', 'GROUNDWORK COMBAT', '&lt;LUTA_SOLO&gt;', NULL, NULL, NULL)</v>
      </c>
      <c r="R1444" t="s">
        <v>10327</v>
      </c>
    </row>
    <row r="1445" spans="1:18" hidden="1" x14ac:dyDescent="0.25">
      <c r="A1445" s="7">
        <f>anotacoes!D1445</f>
        <v>40692</v>
      </c>
      <c r="B1445" t="str">
        <f>anotacoes!C1445</f>
        <v>GRAND SLAM MOSCOW 2011</v>
      </c>
      <c r="C1445" t="str">
        <f>anotacoes!E1445</f>
        <v>BOZBAYEV</v>
      </c>
      <c r="D1445" t="str">
        <f>anotacoes!F1445</f>
        <v>STEVENS</v>
      </c>
      <c r="E1445" t="s">
        <v>10325</v>
      </c>
      <c r="F1445">
        <f>anotacoes!A1445</f>
        <v>23</v>
      </c>
      <c r="G1445">
        <f>anotacoes!B1445</f>
        <v>21</v>
      </c>
      <c r="H1445" t="str">
        <f>anotacoes!K1445</f>
        <v xml:space="preserve"> 00:02:02,756</v>
      </c>
      <c r="I1445" t="str">
        <f>anotacoes!L1445</f>
        <v xml:space="preserve"> 00:02:12,860</v>
      </c>
      <c r="J1445" t="str">
        <f>IF(L1445="PAUSE",E1445,IF(anotacoes!G1449=conversao_anotacoes!C1445,conversao_anotacoes!C1445,conversao_anotacoes!D1445))</f>
        <v>&lt;ARBITRO_DESCONHECIDO&gt;</v>
      </c>
      <c r="K1445" t="str">
        <f t="shared" si="44"/>
        <v/>
      </c>
      <c r="L1445" t="str">
        <f>UPPER(anotacoes!H1445)</f>
        <v>PAUSE</v>
      </c>
      <c r="M1445" t="str">
        <f>IF(OR(L1445="ATTACK",L1445="FINTA"),"&lt;TECNICA&gt;",UPPER(anotacoes!I1445))</f>
        <v>&lt;NAO_CLASSIFICADO&gt;</v>
      </c>
      <c r="N1445" t="str">
        <f>IF(OR(L1445="ATTACK",L1445="FINTA"),UPPER(anotacoes!I1445),"")</f>
        <v/>
      </c>
      <c r="O1445" s="6" t="str">
        <f>IF(anotacoes!N1445=0,"",anotacoes!N1445)</f>
        <v/>
      </c>
      <c r="P1445" t="str">
        <f>IF(anotacoes!M1445=0,"",UPPER(anotacoes!M1445))</f>
        <v/>
      </c>
      <c r="Q1445" t="str">
        <f t="shared" si="45"/>
        <v>INSERT INTO CONVERSAO_LUTA_ACAO (cd_conversao, id_luta, sequencia, momento_inicio, momento_fim, quem_faz, quem_sofre, acao_tipo, acao, tecnica, direcao, pontuacao) VALUES (1, 23, 21, TRIM(' 00:02:02,756'), TRIM(' 00:02:12,860'), '&lt;ARBITRO_DESCONHECIDO&gt;', '', 'PAUSE', '&lt;NAO_CLASSIFICADO&gt;', NULL, NULL, NULL)</v>
      </c>
      <c r="R1445" t="s">
        <v>10327</v>
      </c>
    </row>
    <row r="1446" spans="1:18" hidden="1" x14ac:dyDescent="0.25">
      <c r="A1446" s="7">
        <f>anotacoes!D1446</f>
        <v>40692</v>
      </c>
      <c r="B1446" t="str">
        <f>anotacoes!C1446</f>
        <v>GRAND SLAM MOSCOW 2011</v>
      </c>
      <c r="C1446" t="str">
        <f>anotacoes!E1446</f>
        <v>BOZBAYEV</v>
      </c>
      <c r="D1446" t="str">
        <f>anotacoes!F1446</f>
        <v>STEVENS</v>
      </c>
      <c r="E1446" t="s">
        <v>10325</v>
      </c>
      <c r="F1446">
        <f>anotacoes!A1446</f>
        <v>23</v>
      </c>
      <c r="G1446">
        <f>anotacoes!B1446</f>
        <v>22</v>
      </c>
      <c r="H1446" t="str">
        <f>anotacoes!K1446</f>
        <v xml:space="preserve"> 00:02:13,017</v>
      </c>
      <c r="I1446" t="str">
        <f>anotacoes!L1446</f>
        <v xml:space="preserve"> 00:02:17,087</v>
      </c>
      <c r="J1446" t="str">
        <f>IF(L1446="PAUSE",E1446,IF(anotacoes!G1450=conversao_anotacoes!C1446,conversao_anotacoes!C1446,conversao_anotacoes!D1446))</f>
        <v>BOZBAYEV</v>
      </c>
      <c r="K1446" t="str">
        <f t="shared" si="44"/>
        <v>STEVENS</v>
      </c>
      <c r="L1446" t="str">
        <f>UPPER(anotacoes!H1446)</f>
        <v>DISPLACEMENT</v>
      </c>
      <c r="M1446" t="str">
        <f>IF(OR(L1446="ATTACK",L1446="FINTA"),"&lt;TECNICA&gt;",UPPER(anotacoes!I1446))</f>
        <v>2-3 STEP HESITANT RIGHT</v>
      </c>
      <c r="N1446" t="str">
        <f>IF(OR(L1446="ATTACK",L1446="FINTA"),UPPER(anotacoes!I1446),"")</f>
        <v/>
      </c>
      <c r="O1446" s="6" t="str">
        <f>IF(anotacoes!N1446=0,"",anotacoes!N1446)</f>
        <v/>
      </c>
      <c r="P1446" t="str">
        <f>IF(anotacoes!M1446=0,"",UPPER(anotacoes!M1446))</f>
        <v/>
      </c>
      <c r="Q1446" t="str">
        <f t="shared" si="45"/>
        <v>INSERT INTO CONVERSAO_LUTA_ACAO (cd_conversao, id_luta, sequencia, momento_inicio, momento_fim, quem_faz, quem_sofre, acao_tipo, acao, tecnica, direcao, pontuacao) VALUES (1, 23, 22, TRIM(' 00:02:13,017'), TRIM(' 00:02:17,087'), 'BOZBAYEV', 'STEVENS', 'DISPLACEMENT', '2-3 STEP HESITANT RIGHT', NULL, NULL, NULL)</v>
      </c>
      <c r="R1446" t="s">
        <v>10327</v>
      </c>
    </row>
    <row r="1447" spans="1:18" hidden="1" x14ac:dyDescent="0.25">
      <c r="A1447" s="7">
        <f>anotacoes!D1447</f>
        <v>40692</v>
      </c>
      <c r="B1447" t="str">
        <f>anotacoes!C1447</f>
        <v>GRAND SLAM MOSCOW 2011</v>
      </c>
      <c r="C1447" t="str">
        <f>anotacoes!E1447</f>
        <v>BOZBAYEV</v>
      </c>
      <c r="D1447" t="str">
        <f>anotacoes!F1447</f>
        <v>STEVENS</v>
      </c>
      <c r="E1447" t="s">
        <v>10325</v>
      </c>
      <c r="F1447">
        <f>anotacoes!A1447</f>
        <v>23</v>
      </c>
      <c r="G1447">
        <f>anotacoes!B1447</f>
        <v>23</v>
      </c>
      <c r="H1447" t="str">
        <f>anotacoes!K1447</f>
        <v xml:space="preserve"> 00:02:17,087</v>
      </c>
      <c r="I1447" t="str">
        <f>anotacoes!L1447</f>
        <v xml:space="preserve"> 00:02:22,607</v>
      </c>
      <c r="J1447" t="str">
        <f>IF(L1447="PAUSE",E1447,IF(anotacoes!G1451=conversao_anotacoes!C1447,conversao_anotacoes!C1447,conversao_anotacoes!D1447))</f>
        <v>BOZBAYEV</v>
      </c>
      <c r="K1447" t="str">
        <f t="shared" si="44"/>
        <v>STEVENS</v>
      </c>
      <c r="L1447" t="str">
        <f>UPPER(anotacoes!H1447)</f>
        <v>GRIP TIME</v>
      </c>
      <c r="M1447" t="str">
        <f>IF(OR(L1447="ATTACK",L1447="FINTA"),"&lt;TECNICA&gt;",UPPER(anotacoes!I1447))</f>
        <v>RIGHT COLLAR LEFT SLEEVE</v>
      </c>
      <c r="N1447" t="str">
        <f>IF(OR(L1447="ATTACK",L1447="FINTA"),UPPER(anotacoes!I1447),"")</f>
        <v/>
      </c>
      <c r="O1447" s="6" t="str">
        <f>IF(anotacoes!N1447=0,"",anotacoes!N1447)</f>
        <v/>
      </c>
      <c r="P1447" t="str">
        <f>IF(anotacoes!M1447=0,"",UPPER(anotacoes!M1447))</f>
        <v/>
      </c>
      <c r="Q1447" t="str">
        <f t="shared" si="45"/>
        <v>INSERT INTO CONVERSAO_LUTA_ACAO (cd_conversao, id_luta, sequencia, momento_inicio, momento_fim, quem_faz, quem_sofre, acao_tipo, acao, tecnica, direcao, pontuacao) VALUES (1, 23, 23, TRIM(' 00:02:17,087'), TRIM(' 00:02:22,607'), 'BOZBAYEV', 'STEVENS', 'GRIP TIME', 'RIGHT COLLAR LEFT SLEEVE', NULL, NULL, NULL)</v>
      </c>
      <c r="R1447" t="s">
        <v>10327</v>
      </c>
    </row>
    <row r="1448" spans="1:18" hidden="1" x14ac:dyDescent="0.25">
      <c r="A1448" s="7">
        <f>anotacoes!D1448</f>
        <v>40692</v>
      </c>
      <c r="B1448" t="str">
        <f>anotacoes!C1448</f>
        <v>GRAND SLAM MOSCOW 2011</v>
      </c>
      <c r="C1448" t="str">
        <f>anotacoes!E1448</f>
        <v>BOZBAYEV</v>
      </c>
      <c r="D1448" t="str">
        <f>anotacoes!F1448</f>
        <v>STEVENS</v>
      </c>
      <c r="E1448" t="s">
        <v>10325</v>
      </c>
      <c r="F1448">
        <f>anotacoes!A1448</f>
        <v>23</v>
      </c>
      <c r="G1448">
        <f>anotacoes!B1448</f>
        <v>24</v>
      </c>
      <c r="H1448" t="str">
        <f>anotacoes!K1448</f>
        <v xml:space="preserve"> 00:02:22,607</v>
      </c>
      <c r="I1448" t="str">
        <f>anotacoes!L1448</f>
        <v xml:space="preserve"> 00:02:24,821</v>
      </c>
      <c r="J1448" t="str">
        <f>IF(L1448="PAUSE",E1448,IF(anotacoes!G1452=conversao_anotacoes!C1448,conversao_anotacoes!C1448,conversao_anotacoes!D1448))</f>
        <v>BOZBAYEV</v>
      </c>
      <c r="K1448" t="str">
        <f t="shared" si="44"/>
        <v>STEVENS</v>
      </c>
      <c r="L1448" t="str">
        <f>UPPER(anotacoes!H1448)</f>
        <v>ATTACK</v>
      </c>
      <c r="M1448" t="str">
        <f>IF(OR(L1448="ATTACK",L1448="FINTA"),"&lt;TECNICA&gt;",UPPER(anotacoes!I1448))</f>
        <v>&lt;TECNICA&gt;</v>
      </c>
      <c r="N1448" t="str">
        <f>IF(OR(L1448="ATTACK",L1448="FINTA"),UPPER(anotacoes!I1448),"")</f>
        <v>OSOTO GARI</v>
      </c>
      <c r="O1448" s="6">
        <f>IF(anotacoes!N1448=0,"",anotacoes!N1448)</f>
        <v>7</v>
      </c>
      <c r="P1448" t="str">
        <f>IF(anotacoes!M1448=0,"",UPPER(anotacoes!M1448))</f>
        <v/>
      </c>
      <c r="Q1448" t="str">
        <f t="shared" si="45"/>
        <v>INSERT INTO CONVERSAO_LUTA_ACAO (cd_conversao, id_luta, sequencia, momento_inicio, momento_fim, quem_faz, quem_sofre, acao_tipo, acao, tecnica, direcao, pontuacao) VALUES (1, 23, 24, TRIM(' 00:02:22,607'), TRIM(' 00:02:24,821'), 'BOZBAYEV', 'STEVENS', 'ATTACK', '&lt;TECNICA&gt;', 'OSOTO GARI', 7, NULL)</v>
      </c>
      <c r="R1448" t="s">
        <v>10327</v>
      </c>
    </row>
    <row r="1449" spans="1:18" hidden="1" x14ac:dyDescent="0.25">
      <c r="A1449" s="7">
        <f>anotacoes!D1449</f>
        <v>40692</v>
      </c>
      <c r="B1449" t="str">
        <f>anotacoes!C1449</f>
        <v>GRAND SLAM MOSCOW 2011</v>
      </c>
      <c r="C1449" t="str">
        <f>anotacoes!E1449</f>
        <v>BOZBAYEV</v>
      </c>
      <c r="D1449" t="str">
        <f>anotacoes!F1449</f>
        <v>STEVENS</v>
      </c>
      <c r="E1449" t="s">
        <v>10325</v>
      </c>
      <c r="F1449">
        <f>anotacoes!A1449</f>
        <v>23</v>
      </c>
      <c r="G1449">
        <f>anotacoes!B1449</f>
        <v>25</v>
      </c>
      <c r="H1449" t="str">
        <f>anotacoes!K1449</f>
        <v xml:space="preserve"> 00:02:24,993</v>
      </c>
      <c r="I1449" t="str">
        <f>anotacoes!L1449</f>
        <v xml:space="preserve"> 00:03:20,515</v>
      </c>
      <c r="J1449" t="str">
        <f>IF(L1449="PAUSE",E1449,IF(anotacoes!G1453=conversao_anotacoes!C1449,conversao_anotacoes!C1449,conversao_anotacoes!D1449))</f>
        <v>BOZBAYEV</v>
      </c>
      <c r="K1449" t="str">
        <f t="shared" si="44"/>
        <v>STEVENS</v>
      </c>
      <c r="L1449" t="str">
        <f>UPPER(anotacoes!H1449)</f>
        <v>GROUNDWORK COMBAT</v>
      </c>
      <c r="M1449" t="str">
        <f>IF(OR(L1449="ATTACK",L1449="FINTA"),"&lt;TECNICA&gt;",UPPER(anotacoes!I1449))</f>
        <v>DEFENSIVE POSITION</v>
      </c>
      <c r="N1449" t="str">
        <f>IF(OR(L1449="ATTACK",L1449="FINTA"),UPPER(anotacoes!I1449),"")</f>
        <v/>
      </c>
      <c r="O1449" s="6" t="str">
        <f>IF(anotacoes!N1449=0,"",anotacoes!N1449)</f>
        <v/>
      </c>
      <c r="P1449" t="str">
        <f>IF(anotacoes!M1449=0,"",UPPER(anotacoes!M1449))</f>
        <v/>
      </c>
      <c r="Q1449" t="str">
        <f t="shared" si="45"/>
        <v>INSERT INTO CONVERSAO_LUTA_ACAO (cd_conversao, id_luta, sequencia, momento_inicio, momento_fim, quem_faz, quem_sofre, acao_tipo, acao, tecnica, direcao, pontuacao) VALUES (1, 23, 25, TRIM(' 00:02:24,993'), TRIM(' 00:03:20,515'), 'BOZBAYEV', 'STEVENS', 'GROUNDWORK COMBAT', 'DEFENSIVE POSITION', NULL, NULL, NULL)</v>
      </c>
      <c r="R1449" t="s">
        <v>10327</v>
      </c>
    </row>
    <row r="1450" spans="1:18" hidden="1" x14ac:dyDescent="0.25">
      <c r="A1450" s="7">
        <f>anotacoes!D1450</f>
        <v>40692</v>
      </c>
      <c r="B1450" t="str">
        <f>anotacoes!C1450</f>
        <v>GRAND SLAM MOSCOW 2011</v>
      </c>
      <c r="C1450" t="str">
        <f>anotacoes!E1450</f>
        <v>BOZBAYEV</v>
      </c>
      <c r="D1450" t="str">
        <f>anotacoes!F1450</f>
        <v>STEVENS</v>
      </c>
      <c r="E1450" t="s">
        <v>10325</v>
      </c>
      <c r="F1450">
        <f>anotacoes!A1450</f>
        <v>23</v>
      </c>
      <c r="G1450">
        <f>anotacoes!B1450</f>
        <v>26</v>
      </c>
      <c r="H1450" t="str">
        <f>anotacoes!K1450</f>
        <v xml:space="preserve"> 00:03:20,685</v>
      </c>
      <c r="I1450" t="str">
        <f>anotacoes!L1450</f>
        <v xml:space="preserve"> 00:05:40,151</v>
      </c>
      <c r="J1450" t="str">
        <f>IF(L1450="PAUSE",E1450,IF(anotacoes!G1454=conversao_anotacoes!C1450,conversao_anotacoes!C1450,conversao_anotacoes!D1450))</f>
        <v>&lt;ARBITRO_DESCONHECIDO&gt;</v>
      </c>
      <c r="K1450" t="str">
        <f t="shared" si="44"/>
        <v/>
      </c>
      <c r="L1450" t="str">
        <f>UPPER(anotacoes!H1450)</f>
        <v>PAUSE</v>
      </c>
      <c r="M1450" t="str">
        <f>IF(OR(L1450="ATTACK",L1450="FINTA"),"&lt;TECNICA&gt;",UPPER(anotacoes!I1450))</f>
        <v>JUDOGI</v>
      </c>
      <c r="N1450" t="str">
        <f>IF(OR(L1450="ATTACK",L1450="FINTA"),UPPER(anotacoes!I1450),"")</f>
        <v/>
      </c>
      <c r="O1450" s="6" t="str">
        <f>IF(anotacoes!N1450=0,"",anotacoes!N1450)</f>
        <v/>
      </c>
      <c r="P1450" t="str">
        <f>IF(anotacoes!M1450=0,"",UPPER(anotacoes!M1450))</f>
        <v/>
      </c>
      <c r="Q1450" t="str">
        <f t="shared" si="45"/>
        <v>INSERT INTO CONVERSAO_LUTA_ACAO (cd_conversao, id_luta, sequencia, momento_inicio, momento_fim, quem_faz, quem_sofre, acao_tipo, acao, tecnica, direcao, pontuacao) VALUES (1, 23, 26, TRIM(' 00:03:20,685'), TRIM(' 00:05:40,151'), '&lt;ARBITRO_DESCONHECIDO&gt;', '', 'PAUSE', 'JUDOGI', NULL, NULL, NULL)</v>
      </c>
      <c r="R1450" t="s">
        <v>10327</v>
      </c>
    </row>
    <row r="1451" spans="1:18" hidden="1" x14ac:dyDescent="0.25">
      <c r="A1451" s="7">
        <f>anotacoes!D1451</f>
        <v>40692</v>
      </c>
      <c r="B1451" t="str">
        <f>anotacoes!C1451</f>
        <v>GRAND SLAM MOSCOW 2011</v>
      </c>
      <c r="C1451" t="str">
        <f>anotacoes!E1451</f>
        <v>BOZBAYEV</v>
      </c>
      <c r="D1451" t="str">
        <f>anotacoes!F1451</f>
        <v>STEVENS</v>
      </c>
      <c r="E1451" t="s">
        <v>10325</v>
      </c>
      <c r="F1451">
        <f>anotacoes!A1451</f>
        <v>23</v>
      </c>
      <c r="G1451">
        <f>anotacoes!B1451</f>
        <v>27</v>
      </c>
      <c r="H1451" t="str">
        <f>anotacoes!K1451</f>
        <v xml:space="preserve"> 00:05:40,151</v>
      </c>
      <c r="I1451" t="str">
        <f>anotacoes!L1451</f>
        <v xml:space="preserve"> 00:05:42,147</v>
      </c>
      <c r="J1451" t="str">
        <f>IF(L1451="PAUSE",E1451,IF(anotacoes!G1455=conversao_anotacoes!C1451,conversao_anotacoes!C1451,conversao_anotacoes!D1451))</f>
        <v>BOZBAYEV</v>
      </c>
      <c r="K1451" t="str">
        <f t="shared" si="44"/>
        <v>STEVENS</v>
      </c>
      <c r="L1451" t="str">
        <f>UPPER(anotacoes!H1451)</f>
        <v>DISPLACEMENT</v>
      </c>
      <c r="M1451" t="str">
        <f>IF(OR(L1451="ATTACK",L1451="FINTA"),"&lt;TECNICA&gt;",UPPER(anotacoes!I1451))</f>
        <v>CIRCULAR LEFT</v>
      </c>
      <c r="N1451" t="str">
        <f>IF(OR(L1451="ATTACK",L1451="FINTA"),UPPER(anotacoes!I1451),"")</f>
        <v/>
      </c>
      <c r="O1451" s="6" t="str">
        <f>IF(anotacoes!N1451=0,"",anotacoes!N1451)</f>
        <v/>
      </c>
      <c r="P1451" t="str">
        <f>IF(anotacoes!M1451=0,"",UPPER(anotacoes!M1451))</f>
        <v/>
      </c>
      <c r="Q1451" t="str">
        <f t="shared" si="45"/>
        <v>INSERT INTO CONVERSAO_LUTA_ACAO (cd_conversao, id_luta, sequencia, momento_inicio, momento_fim, quem_faz, quem_sofre, acao_tipo, acao, tecnica, direcao, pontuacao) VALUES (1, 23, 27, TRIM(' 00:05:40,151'), TRIM(' 00:05:42,147'), 'BOZBAYEV', 'STEVENS', 'DISPLACEMENT', 'CIRCULAR LEFT', NULL, NULL, NULL)</v>
      </c>
      <c r="R1451" t="s">
        <v>10327</v>
      </c>
    </row>
    <row r="1452" spans="1:18" hidden="1" x14ac:dyDescent="0.25">
      <c r="A1452" s="7">
        <f>anotacoes!D1452</f>
        <v>40692</v>
      </c>
      <c r="B1452" t="str">
        <f>anotacoes!C1452</f>
        <v>GRAND SLAM MOSCOW 2011</v>
      </c>
      <c r="C1452" t="str">
        <f>anotacoes!E1452</f>
        <v>BOZBAYEV</v>
      </c>
      <c r="D1452" t="str">
        <f>anotacoes!F1452</f>
        <v>STEVENS</v>
      </c>
      <c r="E1452" t="s">
        <v>10325</v>
      </c>
      <c r="F1452">
        <f>anotacoes!A1452</f>
        <v>23</v>
      </c>
      <c r="G1452">
        <f>anotacoes!B1452</f>
        <v>28</v>
      </c>
      <c r="H1452" t="str">
        <f>anotacoes!K1452</f>
        <v xml:space="preserve"> 00:05:42,147</v>
      </c>
      <c r="I1452" t="str">
        <f>anotacoes!L1452</f>
        <v xml:space="preserve"> 00:05:45,565</v>
      </c>
      <c r="J1452" t="str">
        <f>IF(L1452="PAUSE",E1452,IF(anotacoes!G1456=conversao_anotacoes!C1452,conversao_anotacoes!C1452,conversao_anotacoes!D1452))</f>
        <v>BOZBAYEV</v>
      </c>
      <c r="K1452" t="str">
        <f t="shared" si="44"/>
        <v>STEVENS</v>
      </c>
      <c r="L1452" t="str">
        <f>UPPER(anotacoes!H1452)</f>
        <v>DISPLACEMENT</v>
      </c>
      <c r="M1452" t="str">
        <f>IF(OR(L1452="ATTACK",L1452="FINTA"),"&lt;TECNICA&gt;",UPPER(anotacoes!I1452))</f>
        <v>2-3 STEP HESITANT RIGHT</v>
      </c>
      <c r="N1452" t="str">
        <f>IF(OR(L1452="ATTACK",L1452="FINTA"),UPPER(anotacoes!I1452),"")</f>
        <v/>
      </c>
      <c r="O1452" s="6" t="str">
        <f>IF(anotacoes!N1452=0,"",anotacoes!N1452)</f>
        <v/>
      </c>
      <c r="P1452" t="str">
        <f>IF(anotacoes!M1452=0,"",UPPER(anotacoes!M1452))</f>
        <v/>
      </c>
      <c r="Q1452" t="str">
        <f t="shared" si="45"/>
        <v>INSERT INTO CONVERSAO_LUTA_ACAO (cd_conversao, id_luta, sequencia, momento_inicio, momento_fim, quem_faz, quem_sofre, acao_tipo, acao, tecnica, direcao, pontuacao) VALUES (1, 23, 28, TRIM(' 00:05:42,147'), TRIM(' 00:05:45,565'), 'BOZBAYEV', 'STEVENS', 'DISPLACEMENT', '2-3 STEP HESITANT RIGHT', NULL, NULL, NULL)</v>
      </c>
      <c r="R1452" t="s">
        <v>10327</v>
      </c>
    </row>
    <row r="1453" spans="1:18" hidden="1" x14ac:dyDescent="0.25">
      <c r="A1453" s="7">
        <f>anotacoes!D1453</f>
        <v>40692</v>
      </c>
      <c r="B1453" t="str">
        <f>anotacoes!C1453</f>
        <v>GRAND SLAM MOSCOW 2011</v>
      </c>
      <c r="C1453" t="str">
        <f>anotacoes!E1453</f>
        <v>BOZBAYEV</v>
      </c>
      <c r="D1453" t="str">
        <f>anotacoes!F1453</f>
        <v>STEVENS</v>
      </c>
      <c r="E1453" t="s">
        <v>10325</v>
      </c>
      <c r="F1453">
        <f>anotacoes!A1453</f>
        <v>23</v>
      </c>
      <c r="G1453">
        <f>anotacoes!B1453</f>
        <v>29</v>
      </c>
      <c r="H1453" t="str">
        <f>anotacoes!K1453</f>
        <v xml:space="preserve"> 00:05:45,565</v>
      </c>
      <c r="I1453" t="str">
        <f>anotacoes!L1453</f>
        <v xml:space="preserve"> 00:05:50,163</v>
      </c>
      <c r="J1453" t="str">
        <f>IF(L1453="PAUSE",E1453,IF(anotacoes!G1457=conversao_anotacoes!C1453,conversao_anotacoes!C1453,conversao_anotacoes!D1453))</f>
        <v>BOZBAYEV</v>
      </c>
      <c r="K1453" t="str">
        <f t="shared" si="44"/>
        <v>STEVENS</v>
      </c>
      <c r="L1453" t="str">
        <f>UPPER(anotacoes!H1453)</f>
        <v>GRIP TIME</v>
      </c>
      <c r="M1453" t="str">
        <f>IF(OR(L1453="ATTACK",L1453="FINTA"),"&lt;TECNICA&gt;",UPPER(anotacoes!I1453))</f>
        <v>LEFT COLLAR RIGHT SLEEVE</v>
      </c>
      <c r="N1453" t="str">
        <f>IF(OR(L1453="ATTACK",L1453="FINTA"),UPPER(anotacoes!I1453),"")</f>
        <v/>
      </c>
      <c r="O1453" s="6" t="str">
        <f>IF(anotacoes!N1453=0,"",anotacoes!N1453)</f>
        <v/>
      </c>
      <c r="P1453" t="str">
        <f>IF(anotacoes!M1453=0,"",UPPER(anotacoes!M1453))</f>
        <v/>
      </c>
      <c r="Q1453" t="str">
        <f t="shared" si="45"/>
        <v>INSERT INTO CONVERSAO_LUTA_ACAO (cd_conversao, id_luta, sequencia, momento_inicio, momento_fim, quem_faz, quem_sofre, acao_tipo, acao, tecnica, direcao, pontuacao) VALUES (1, 23, 29, TRIM(' 00:05:45,565'), TRIM(' 00:05:50,163'), 'BOZBAYEV', 'STEVENS', 'GRIP TIME', 'LEFT COLLAR RIGHT SLEEVE', NULL, NULL, NULL)</v>
      </c>
      <c r="R1453" t="s">
        <v>10327</v>
      </c>
    </row>
    <row r="1454" spans="1:18" hidden="1" x14ac:dyDescent="0.25">
      <c r="A1454" s="7">
        <f>anotacoes!D1454</f>
        <v>40692</v>
      </c>
      <c r="B1454" t="str">
        <f>anotacoes!C1454</f>
        <v>GRAND SLAM MOSCOW 2011</v>
      </c>
      <c r="C1454" t="str">
        <f>anotacoes!E1454</f>
        <v>BOZBAYEV</v>
      </c>
      <c r="D1454" t="str">
        <f>anotacoes!F1454</f>
        <v>STEVENS</v>
      </c>
      <c r="E1454" t="s">
        <v>10325</v>
      </c>
      <c r="F1454">
        <f>anotacoes!A1454</f>
        <v>23</v>
      </c>
      <c r="G1454">
        <f>anotacoes!B1454</f>
        <v>30</v>
      </c>
      <c r="H1454" t="str">
        <f>anotacoes!K1454</f>
        <v xml:space="preserve"> 00:05:50,163</v>
      </c>
      <c r="I1454" t="str">
        <f>anotacoes!L1454</f>
        <v xml:space="preserve"> 00:05:53,177</v>
      </c>
      <c r="J1454" t="str">
        <f>IF(L1454="PAUSE",E1454,IF(anotacoes!G1458=conversao_anotacoes!C1454,conversao_anotacoes!C1454,conversao_anotacoes!D1454))</f>
        <v>BOZBAYEV</v>
      </c>
      <c r="K1454" t="str">
        <f t="shared" si="44"/>
        <v>STEVENS</v>
      </c>
      <c r="L1454" t="str">
        <f>UPPER(anotacoes!H1454)</f>
        <v>GRIP TIME</v>
      </c>
      <c r="M1454" t="str">
        <f>IF(OR(L1454="ATTACK",L1454="FINTA"),"&lt;TECNICA&gt;",UPPER(anotacoes!I1454))</f>
        <v>LEFT COLLAR</v>
      </c>
      <c r="N1454" t="str">
        <f>IF(OR(L1454="ATTACK",L1454="FINTA"),UPPER(anotacoes!I1454),"")</f>
        <v/>
      </c>
      <c r="O1454" s="6" t="str">
        <f>IF(anotacoes!N1454=0,"",anotacoes!N1454)</f>
        <v/>
      </c>
      <c r="P1454" t="str">
        <f>IF(anotacoes!M1454=0,"",UPPER(anotacoes!M1454))</f>
        <v/>
      </c>
      <c r="Q1454" t="str">
        <f t="shared" si="45"/>
        <v>INSERT INTO CONVERSAO_LUTA_ACAO (cd_conversao, id_luta, sequencia, momento_inicio, momento_fim, quem_faz, quem_sofre, acao_tipo, acao, tecnica, direcao, pontuacao) VALUES (1, 23, 30, TRIM(' 00:05:50,163'), TRIM(' 00:05:53,177'), 'BOZBAYEV', 'STEVENS', 'GRIP TIME', 'LEFT COLLAR', NULL, NULL, NULL)</v>
      </c>
      <c r="R1454" t="s">
        <v>10327</v>
      </c>
    </row>
    <row r="1455" spans="1:18" hidden="1" x14ac:dyDescent="0.25">
      <c r="A1455" s="7">
        <f>anotacoes!D1455</f>
        <v>40692</v>
      </c>
      <c r="B1455" t="str">
        <f>anotacoes!C1455</f>
        <v>GRAND SLAM MOSCOW 2011</v>
      </c>
      <c r="C1455" t="str">
        <f>anotacoes!E1455</f>
        <v>BOZBAYEV</v>
      </c>
      <c r="D1455" t="str">
        <f>anotacoes!F1455</f>
        <v>STEVENS</v>
      </c>
      <c r="E1455" t="s">
        <v>10325</v>
      </c>
      <c r="F1455">
        <f>anotacoes!A1455</f>
        <v>23</v>
      </c>
      <c r="G1455">
        <f>anotacoes!B1455</f>
        <v>31</v>
      </c>
      <c r="H1455" t="str">
        <f>anotacoes!K1455</f>
        <v xml:space="preserve"> 00:05:53,335</v>
      </c>
      <c r="I1455" t="str">
        <f>anotacoes!L1455</f>
        <v xml:space="preserve"> 00:05:55,810</v>
      </c>
      <c r="J1455" t="str">
        <f>IF(L1455="PAUSE",E1455,IF(anotacoes!G1459=conversao_anotacoes!C1455,conversao_anotacoes!C1455,conversao_anotacoes!D1455))</f>
        <v>BOZBAYEV</v>
      </c>
      <c r="K1455" t="str">
        <f t="shared" si="44"/>
        <v>STEVENS</v>
      </c>
      <c r="L1455" t="str">
        <f>UPPER(anotacoes!H1455)</f>
        <v>GRIP TIME</v>
      </c>
      <c r="M1455" t="str">
        <f>IF(OR(L1455="ATTACK",L1455="FINTA"),"&lt;TECNICA&gt;",UPPER(anotacoes!I1455))</f>
        <v>LEFT COLLAR RIGHT SLEEVE</v>
      </c>
      <c r="N1455" t="str">
        <f>IF(OR(L1455="ATTACK",L1455="FINTA"),UPPER(anotacoes!I1455),"")</f>
        <v/>
      </c>
      <c r="O1455" s="6" t="str">
        <f>IF(anotacoes!N1455=0,"",anotacoes!N1455)</f>
        <v/>
      </c>
      <c r="P1455" t="str">
        <f>IF(anotacoes!M1455=0,"",UPPER(anotacoes!M1455))</f>
        <v/>
      </c>
      <c r="Q1455" t="str">
        <f t="shared" si="45"/>
        <v>INSERT INTO CONVERSAO_LUTA_ACAO (cd_conversao, id_luta, sequencia, momento_inicio, momento_fim, quem_faz, quem_sofre, acao_tipo, acao, tecnica, direcao, pontuacao) VALUES (1, 23, 31, TRIM(' 00:05:53,335'), TRIM(' 00:05:55,810'), 'BOZBAYEV', 'STEVENS', 'GRIP TIME', 'LEFT COLLAR RIGHT SLEEVE', NULL, NULL, NULL)</v>
      </c>
      <c r="R1455" t="s">
        <v>10327</v>
      </c>
    </row>
    <row r="1456" spans="1:18" hidden="1" x14ac:dyDescent="0.25">
      <c r="A1456" s="7">
        <f>anotacoes!D1456</f>
        <v>40692</v>
      </c>
      <c r="B1456" t="str">
        <f>anotacoes!C1456</f>
        <v>GRAND SLAM MOSCOW 2011</v>
      </c>
      <c r="C1456" t="str">
        <f>anotacoes!E1456</f>
        <v>BOZBAYEV</v>
      </c>
      <c r="D1456" t="str">
        <f>anotacoes!F1456</f>
        <v>STEVENS</v>
      </c>
      <c r="E1456" t="s">
        <v>10325</v>
      </c>
      <c r="F1456">
        <f>anotacoes!A1456</f>
        <v>23</v>
      </c>
      <c r="G1456">
        <f>anotacoes!B1456</f>
        <v>32</v>
      </c>
      <c r="H1456" t="str">
        <f>anotacoes!K1456</f>
        <v xml:space="preserve"> 00:05:55,969</v>
      </c>
      <c r="I1456" t="str">
        <f>anotacoes!L1456</f>
        <v xml:space="preserve"> 00:05:56,495</v>
      </c>
      <c r="J1456" t="str">
        <f>IF(L1456="PAUSE",E1456,IF(anotacoes!G1460=conversao_anotacoes!C1456,conversao_anotacoes!C1456,conversao_anotacoes!D1456))</f>
        <v>BOZBAYEV</v>
      </c>
      <c r="K1456" t="str">
        <f t="shared" si="44"/>
        <v>STEVENS</v>
      </c>
      <c r="L1456" t="str">
        <f>UPPER(anotacoes!H1456)</f>
        <v>DEFENSE</v>
      </c>
      <c r="M1456" t="str">
        <f>IF(OR(L1456="ATTACK",L1456="FINTA"),"&lt;TECNICA&gt;",UPPER(anotacoes!I1456))</f>
        <v>USING BODY MASS</v>
      </c>
      <c r="N1456" t="str">
        <f>IF(OR(L1456="ATTACK",L1456="FINTA"),UPPER(anotacoes!I1456),"")</f>
        <v/>
      </c>
      <c r="O1456" s="6" t="str">
        <f>IF(anotacoes!N1456=0,"",anotacoes!N1456)</f>
        <v/>
      </c>
      <c r="P1456" t="str">
        <f>IF(anotacoes!M1456=0,"",UPPER(anotacoes!M1456))</f>
        <v/>
      </c>
      <c r="Q1456" t="str">
        <f t="shared" si="45"/>
        <v>INSERT INTO CONVERSAO_LUTA_ACAO (cd_conversao, id_luta, sequencia, momento_inicio, momento_fim, quem_faz, quem_sofre, acao_tipo, acao, tecnica, direcao, pontuacao) VALUES (1, 23, 32, TRIM(' 00:05:55,969'), TRIM(' 00:05:56,495'), 'BOZBAYEV', 'STEVENS', 'DEFENSE', 'USING BODY MASS', NULL, NULL, NULL)</v>
      </c>
      <c r="R1456" t="s">
        <v>10327</v>
      </c>
    </row>
    <row r="1457" spans="1:18" hidden="1" x14ac:dyDescent="0.25">
      <c r="A1457" s="7">
        <f>anotacoes!D1457</f>
        <v>40692</v>
      </c>
      <c r="B1457" t="str">
        <f>anotacoes!C1457</f>
        <v>GRAND SLAM MOSCOW 2011</v>
      </c>
      <c r="C1457" t="str">
        <f>anotacoes!E1457</f>
        <v>BOZBAYEV</v>
      </c>
      <c r="D1457" t="str">
        <f>anotacoes!F1457</f>
        <v>STEVENS</v>
      </c>
      <c r="E1457" t="s">
        <v>10325</v>
      </c>
      <c r="F1457">
        <f>anotacoes!A1457</f>
        <v>23</v>
      </c>
      <c r="G1457">
        <f>anotacoes!B1457</f>
        <v>33</v>
      </c>
      <c r="H1457" t="str">
        <f>anotacoes!K1457</f>
        <v xml:space="preserve"> 00:05:56,495</v>
      </c>
      <c r="I1457" t="str">
        <f>anotacoes!L1457</f>
        <v xml:space="preserve"> 00:06:42,538</v>
      </c>
      <c r="J1457" t="str">
        <f>IF(L1457="PAUSE",E1457,IF(anotacoes!G1461=conversao_anotacoes!C1457,conversao_anotacoes!C1457,conversao_anotacoes!D1457))</f>
        <v>BOZBAYEV</v>
      </c>
      <c r="K1457" t="str">
        <f t="shared" si="44"/>
        <v>STEVENS</v>
      </c>
      <c r="L1457" t="str">
        <f>UPPER(anotacoes!H1457)</f>
        <v>GROUNDWORK COMBAT</v>
      </c>
      <c r="M1457" t="str">
        <f>IF(OR(L1457="ATTACK",L1457="FINTA"),"&lt;TECNICA&gt;",UPPER(anotacoes!I1457))</f>
        <v>DEFENSIVE POSITION</v>
      </c>
      <c r="N1457" t="str">
        <f>IF(OR(L1457="ATTACK",L1457="FINTA"),UPPER(anotacoes!I1457),"")</f>
        <v/>
      </c>
      <c r="O1457" s="6" t="str">
        <f>IF(anotacoes!N1457=0,"",anotacoes!N1457)</f>
        <v/>
      </c>
      <c r="P1457" t="str">
        <f>IF(anotacoes!M1457=0,"",UPPER(anotacoes!M1457))</f>
        <v/>
      </c>
      <c r="Q1457" t="str">
        <f t="shared" si="45"/>
        <v>INSERT INTO CONVERSAO_LUTA_ACAO (cd_conversao, id_luta, sequencia, momento_inicio, momento_fim, quem_faz, quem_sofre, acao_tipo, acao, tecnica, direcao, pontuacao) VALUES (1, 23, 33, TRIM(' 00:05:56,495'), TRIM(' 00:06:42,538'), 'BOZBAYEV', 'STEVENS', 'GROUNDWORK COMBAT', 'DEFENSIVE POSITION', NULL, NULL, NULL)</v>
      </c>
      <c r="R1457" t="s">
        <v>10327</v>
      </c>
    </row>
    <row r="1458" spans="1:18" hidden="1" x14ac:dyDescent="0.25">
      <c r="A1458" s="7">
        <f>anotacoes!D1458</f>
        <v>40692</v>
      </c>
      <c r="B1458" t="str">
        <f>anotacoes!C1458</f>
        <v>GRAND SLAM MOSCOW 2011</v>
      </c>
      <c r="C1458" t="str">
        <f>anotacoes!E1458</f>
        <v>BOZBAYEV</v>
      </c>
      <c r="D1458" t="str">
        <f>anotacoes!F1458</f>
        <v>STEVENS</v>
      </c>
      <c r="E1458" t="s">
        <v>10325</v>
      </c>
      <c r="F1458">
        <f>anotacoes!A1458</f>
        <v>23</v>
      </c>
      <c r="G1458">
        <f>anotacoes!B1458</f>
        <v>34</v>
      </c>
      <c r="H1458" t="str">
        <f>anotacoes!K1458</f>
        <v xml:space="preserve"> 00:06:42,762</v>
      </c>
      <c r="I1458" t="str">
        <f>anotacoes!L1458</f>
        <v xml:space="preserve"> 00:06:53,083</v>
      </c>
      <c r="J1458" t="str">
        <f>IF(L1458="PAUSE",E1458,IF(anotacoes!G1462=conversao_anotacoes!C1458,conversao_anotacoes!C1458,conversao_anotacoes!D1458))</f>
        <v>BOZBAYEV</v>
      </c>
      <c r="K1458" t="str">
        <f t="shared" si="44"/>
        <v>STEVENS</v>
      </c>
      <c r="L1458" t="str">
        <f>UPPER(anotacoes!H1458)</f>
        <v>GROUNDWORK COMBAT</v>
      </c>
      <c r="M1458" t="str">
        <f>IF(OR(L1458="ATTACK",L1458="FINTA"),"&lt;TECNICA&gt;",UPPER(anotacoes!I1458))</f>
        <v>DEFENSIVE POSITION</v>
      </c>
      <c r="N1458" t="str">
        <f>IF(OR(L1458="ATTACK",L1458="FINTA"),UPPER(anotacoes!I1458),"")</f>
        <v/>
      </c>
      <c r="O1458" s="6" t="str">
        <f>IF(anotacoes!N1458=0,"",anotacoes!N1458)</f>
        <v/>
      </c>
      <c r="P1458" t="str">
        <f>IF(anotacoes!M1458=0,"",UPPER(anotacoes!M1458))</f>
        <v/>
      </c>
      <c r="Q1458" t="str">
        <f t="shared" si="45"/>
        <v>INSERT INTO CONVERSAO_LUTA_ACAO (cd_conversao, id_luta, sequencia, momento_inicio, momento_fim, quem_faz, quem_sofre, acao_tipo, acao, tecnica, direcao, pontuacao) VALUES (1, 23, 34, TRIM(' 00:06:42,762'), TRIM(' 00:06:53,083'), 'BOZBAYEV', 'STEVENS', 'GROUNDWORK COMBAT', 'DEFENSIVE POSITION', NULL, NULL, NULL)</v>
      </c>
      <c r="R1458" t="s">
        <v>10327</v>
      </c>
    </row>
    <row r="1459" spans="1:18" hidden="1" x14ac:dyDescent="0.25">
      <c r="A1459" s="7">
        <f>anotacoes!D1459</f>
        <v>40692</v>
      </c>
      <c r="B1459" t="str">
        <f>anotacoes!C1459</f>
        <v>GRAND SLAM MOSCOW 2011</v>
      </c>
      <c r="C1459" t="str">
        <f>anotacoes!E1459</f>
        <v>BOZBAYEV</v>
      </c>
      <c r="D1459" t="str">
        <f>anotacoes!F1459</f>
        <v>STEVENS</v>
      </c>
      <c r="E1459" t="s">
        <v>10325</v>
      </c>
      <c r="F1459">
        <f>anotacoes!A1459</f>
        <v>23</v>
      </c>
      <c r="G1459">
        <f>anotacoes!B1459</f>
        <v>35</v>
      </c>
      <c r="H1459" t="str">
        <f>anotacoes!K1459</f>
        <v xml:space="preserve"> 00:06:53,256</v>
      </c>
      <c r="I1459" t="str">
        <f>anotacoes!L1459</f>
        <v xml:space="preserve"> 00:06:59,747</v>
      </c>
      <c r="J1459" t="str">
        <f>IF(L1459="PAUSE",E1459,IF(anotacoes!G1463=conversao_anotacoes!C1459,conversao_anotacoes!C1459,conversao_anotacoes!D1459))</f>
        <v>&lt;ARBITRO_DESCONHECIDO&gt;</v>
      </c>
      <c r="K1459" t="str">
        <f t="shared" si="44"/>
        <v/>
      </c>
      <c r="L1459" t="str">
        <f>UPPER(anotacoes!H1459)</f>
        <v>PAUSE</v>
      </c>
      <c r="M1459" t="str">
        <f>IF(OR(L1459="ATTACK",L1459="FINTA"),"&lt;TECNICA&gt;",UPPER(anotacoes!I1459))</f>
        <v>&lt;NAO_CLASSIFICADO&gt;</v>
      </c>
      <c r="N1459" t="str">
        <f>IF(OR(L1459="ATTACK",L1459="FINTA"),UPPER(anotacoes!I1459),"")</f>
        <v/>
      </c>
      <c r="O1459" s="6" t="str">
        <f>IF(anotacoes!N1459=0,"",anotacoes!N1459)</f>
        <v/>
      </c>
      <c r="P1459" t="str">
        <f>IF(anotacoes!M1459=0,"",UPPER(anotacoes!M1459))</f>
        <v/>
      </c>
      <c r="Q1459" t="str">
        <f t="shared" si="45"/>
        <v>INSERT INTO CONVERSAO_LUTA_ACAO (cd_conversao, id_luta, sequencia, momento_inicio, momento_fim, quem_faz, quem_sofre, acao_tipo, acao, tecnica, direcao, pontuacao) VALUES (1, 23, 35, TRIM(' 00:06:53,256'), TRIM(' 00:06:59,747'), '&lt;ARBITRO_DESCONHECIDO&gt;', '', 'PAUSE', '&lt;NAO_CLASSIFICADO&gt;', NULL, NULL, NULL)</v>
      </c>
      <c r="R1459" t="s">
        <v>10327</v>
      </c>
    </row>
    <row r="1460" spans="1:18" hidden="1" x14ac:dyDescent="0.25">
      <c r="A1460" s="7">
        <f>anotacoes!D1460</f>
        <v>40692</v>
      </c>
      <c r="B1460" t="str">
        <f>anotacoes!C1460</f>
        <v>GRAND SLAM MOSCOW 2011</v>
      </c>
      <c r="C1460" t="str">
        <f>anotacoes!E1460</f>
        <v>BOZBAYEV</v>
      </c>
      <c r="D1460" t="str">
        <f>anotacoes!F1460</f>
        <v>STEVENS</v>
      </c>
      <c r="E1460" t="s">
        <v>10325</v>
      </c>
      <c r="F1460">
        <f>anotacoes!A1460</f>
        <v>23</v>
      </c>
      <c r="G1460">
        <f>anotacoes!B1460</f>
        <v>36</v>
      </c>
      <c r="H1460" t="str">
        <f>anotacoes!K1460</f>
        <v xml:space="preserve"> 00:06:59,936</v>
      </c>
      <c r="I1460" t="str">
        <f>anotacoes!L1460</f>
        <v xml:space="preserve"> 00:07:06,119</v>
      </c>
      <c r="J1460" t="str">
        <f>IF(L1460="PAUSE",E1460,IF(anotacoes!G1464=conversao_anotacoes!C1460,conversao_anotacoes!C1460,conversao_anotacoes!D1460))</f>
        <v>BOZBAYEV</v>
      </c>
      <c r="K1460" t="str">
        <f t="shared" si="44"/>
        <v>STEVENS</v>
      </c>
      <c r="L1460" t="str">
        <f>UPPER(anotacoes!H1460)</f>
        <v>DISPLACEMENT</v>
      </c>
      <c r="M1460" t="str">
        <f>IF(OR(L1460="ATTACK",L1460="FINTA"),"&lt;TECNICA&gt;",UPPER(anotacoes!I1460))</f>
        <v>2-3 STEP HESITANT RIGHT</v>
      </c>
      <c r="N1460" t="str">
        <f>IF(OR(L1460="ATTACK",L1460="FINTA"),UPPER(anotacoes!I1460),"")</f>
        <v/>
      </c>
      <c r="O1460" s="6" t="str">
        <f>IF(anotacoes!N1460=0,"",anotacoes!N1460)</f>
        <v/>
      </c>
      <c r="P1460" t="str">
        <f>IF(anotacoes!M1460=0,"",UPPER(anotacoes!M1460))</f>
        <v/>
      </c>
      <c r="Q1460" t="str">
        <f t="shared" si="45"/>
        <v>INSERT INTO CONVERSAO_LUTA_ACAO (cd_conversao, id_luta, sequencia, momento_inicio, momento_fim, quem_faz, quem_sofre, acao_tipo, acao, tecnica, direcao, pontuacao) VALUES (1, 23, 36, TRIM(' 00:06:59,936'), TRIM(' 00:07:06,119'), 'BOZBAYEV', 'STEVENS', 'DISPLACEMENT', '2-3 STEP HESITANT RIGHT', NULL, NULL, NULL)</v>
      </c>
      <c r="R1460" t="s">
        <v>10327</v>
      </c>
    </row>
    <row r="1461" spans="1:18" hidden="1" x14ac:dyDescent="0.25">
      <c r="A1461" s="7">
        <f>anotacoes!D1461</f>
        <v>40692</v>
      </c>
      <c r="B1461" t="str">
        <f>anotacoes!C1461</f>
        <v>GRAND SLAM MOSCOW 2011</v>
      </c>
      <c r="C1461" t="str">
        <f>anotacoes!E1461</f>
        <v>BOZBAYEV</v>
      </c>
      <c r="D1461" t="str">
        <f>anotacoes!F1461</f>
        <v>STEVENS</v>
      </c>
      <c r="E1461" t="s">
        <v>10325</v>
      </c>
      <c r="F1461">
        <f>anotacoes!A1461</f>
        <v>23</v>
      </c>
      <c r="G1461">
        <f>anotacoes!B1461</f>
        <v>37</v>
      </c>
      <c r="H1461" t="str">
        <f>anotacoes!K1461</f>
        <v xml:space="preserve"> 00:07:06,119</v>
      </c>
      <c r="I1461" t="str">
        <f>anotacoes!L1461</f>
        <v xml:space="preserve"> 00:07:10,403</v>
      </c>
      <c r="J1461" t="str">
        <f>IF(L1461="PAUSE",E1461,IF(anotacoes!G1465=conversao_anotacoes!C1461,conversao_anotacoes!C1461,conversao_anotacoes!D1461))</f>
        <v>BOZBAYEV</v>
      </c>
      <c r="K1461" t="str">
        <f t="shared" si="44"/>
        <v>STEVENS</v>
      </c>
      <c r="L1461" t="str">
        <f>UPPER(anotacoes!H1461)</f>
        <v>GRIP TIME</v>
      </c>
      <c r="M1461" t="str">
        <f>IF(OR(L1461="ATTACK",L1461="FINTA"),"&lt;TECNICA&gt;",UPPER(anotacoes!I1461))</f>
        <v>LEFT COLLAR RIGHT SLEEVE</v>
      </c>
      <c r="N1461" t="str">
        <f>IF(OR(L1461="ATTACK",L1461="FINTA"),UPPER(anotacoes!I1461),"")</f>
        <v/>
      </c>
      <c r="O1461" s="6" t="str">
        <f>IF(anotacoes!N1461=0,"",anotacoes!N1461)</f>
        <v/>
      </c>
      <c r="P1461" t="str">
        <f>IF(anotacoes!M1461=0,"",UPPER(anotacoes!M1461))</f>
        <v/>
      </c>
      <c r="Q1461" t="str">
        <f t="shared" si="45"/>
        <v>INSERT INTO CONVERSAO_LUTA_ACAO (cd_conversao, id_luta, sequencia, momento_inicio, momento_fim, quem_faz, quem_sofre, acao_tipo, acao, tecnica, direcao, pontuacao) VALUES (1, 23, 37, TRIM(' 00:07:06,119'), TRIM(' 00:07:10,403'), 'BOZBAYEV', 'STEVENS', 'GRIP TIME', 'LEFT COLLAR RIGHT SLEEVE', NULL, NULL, NULL)</v>
      </c>
      <c r="R1461" t="s">
        <v>10327</v>
      </c>
    </row>
    <row r="1462" spans="1:18" hidden="1" x14ac:dyDescent="0.25">
      <c r="A1462" s="7">
        <f>anotacoes!D1462</f>
        <v>40692</v>
      </c>
      <c r="B1462" t="str">
        <f>anotacoes!C1462</f>
        <v>GRAND SLAM MOSCOW 2011</v>
      </c>
      <c r="C1462" t="str">
        <f>anotacoes!E1462</f>
        <v>BOZBAYEV</v>
      </c>
      <c r="D1462" t="str">
        <f>anotacoes!F1462</f>
        <v>STEVENS</v>
      </c>
      <c r="E1462" t="s">
        <v>10325</v>
      </c>
      <c r="F1462">
        <f>anotacoes!A1462</f>
        <v>23</v>
      </c>
      <c r="G1462">
        <f>anotacoes!B1462</f>
        <v>38</v>
      </c>
      <c r="H1462" t="str">
        <f>anotacoes!K1462</f>
        <v xml:space="preserve"> 00:07:10,403</v>
      </c>
      <c r="I1462" t="str">
        <f>anotacoes!L1462</f>
        <v xml:space="preserve"> 00:07:16,327</v>
      </c>
      <c r="J1462" t="str">
        <f>IF(L1462="PAUSE",E1462,IF(anotacoes!G1466=conversao_anotacoes!C1462,conversao_anotacoes!C1462,conversao_anotacoes!D1462))</f>
        <v>BOZBAYEV</v>
      </c>
      <c r="K1462" t="str">
        <f t="shared" si="44"/>
        <v>STEVENS</v>
      </c>
      <c r="L1462" t="str">
        <f>UPPER(anotacoes!H1462)</f>
        <v>GRIP TIME</v>
      </c>
      <c r="M1462" t="str">
        <f>IF(OR(L1462="ATTACK",L1462="FINTA"),"&lt;TECNICA&gt;",UPPER(anotacoes!I1462))</f>
        <v>LEFT COLLAR</v>
      </c>
      <c r="N1462" t="str">
        <f>IF(OR(L1462="ATTACK",L1462="FINTA"),UPPER(anotacoes!I1462),"")</f>
        <v/>
      </c>
      <c r="O1462" s="6" t="str">
        <f>IF(anotacoes!N1462=0,"",anotacoes!N1462)</f>
        <v/>
      </c>
      <c r="P1462" t="str">
        <f>IF(anotacoes!M1462=0,"",UPPER(anotacoes!M1462))</f>
        <v/>
      </c>
      <c r="Q1462" t="str">
        <f t="shared" si="45"/>
        <v>INSERT INTO CONVERSAO_LUTA_ACAO (cd_conversao, id_luta, sequencia, momento_inicio, momento_fim, quem_faz, quem_sofre, acao_tipo, acao, tecnica, direcao, pontuacao) VALUES (1, 23, 38, TRIM(' 00:07:10,403'), TRIM(' 00:07:16,327'), 'BOZBAYEV', 'STEVENS', 'GRIP TIME', 'LEFT COLLAR', NULL, NULL, NULL)</v>
      </c>
      <c r="R1462" t="s">
        <v>10327</v>
      </c>
    </row>
    <row r="1463" spans="1:18" hidden="1" x14ac:dyDescent="0.25">
      <c r="A1463" s="7">
        <f>anotacoes!D1463</f>
        <v>40692</v>
      </c>
      <c r="B1463" t="str">
        <f>anotacoes!C1463</f>
        <v>GRAND SLAM MOSCOW 2011</v>
      </c>
      <c r="C1463" t="str">
        <f>anotacoes!E1463</f>
        <v>BOZBAYEV</v>
      </c>
      <c r="D1463" t="str">
        <f>anotacoes!F1463</f>
        <v>STEVENS</v>
      </c>
      <c r="E1463" t="s">
        <v>10325</v>
      </c>
      <c r="F1463">
        <f>anotacoes!A1463</f>
        <v>23</v>
      </c>
      <c r="G1463">
        <f>anotacoes!B1463</f>
        <v>39</v>
      </c>
      <c r="H1463" t="str">
        <f>anotacoes!K1463</f>
        <v xml:space="preserve"> 00:07:16,327</v>
      </c>
      <c r="I1463" t="str">
        <f>anotacoes!L1463</f>
        <v xml:space="preserve"> 00:07:20,157</v>
      </c>
      <c r="J1463" t="str">
        <f>IF(L1463="PAUSE",E1463,IF(anotacoes!G1467=conversao_anotacoes!C1463,conversao_anotacoes!C1463,conversao_anotacoes!D1463))</f>
        <v>BOZBAYEV</v>
      </c>
      <c r="K1463" t="str">
        <f t="shared" si="44"/>
        <v>STEVENS</v>
      </c>
      <c r="L1463" t="str">
        <f>UPPER(anotacoes!H1463)</f>
        <v>GRIP TIME</v>
      </c>
      <c r="M1463" t="str">
        <f>IF(OR(L1463="ATTACK",L1463="FINTA"),"&lt;TECNICA&gt;",UPPER(anotacoes!I1463))</f>
        <v>LEFT COLLAR RIGHT SLEEVE</v>
      </c>
      <c r="N1463" t="str">
        <f>IF(OR(L1463="ATTACK",L1463="FINTA"),UPPER(anotacoes!I1463),"")</f>
        <v/>
      </c>
      <c r="O1463" s="6" t="str">
        <f>IF(anotacoes!N1463=0,"",anotacoes!N1463)</f>
        <v/>
      </c>
      <c r="P1463" t="str">
        <f>IF(anotacoes!M1463=0,"",UPPER(anotacoes!M1463))</f>
        <v/>
      </c>
      <c r="Q1463" t="str">
        <f t="shared" si="45"/>
        <v>INSERT INTO CONVERSAO_LUTA_ACAO (cd_conversao, id_luta, sequencia, momento_inicio, momento_fim, quem_faz, quem_sofre, acao_tipo, acao, tecnica, direcao, pontuacao) VALUES (1, 23, 39, TRIM(' 00:07:16,327'), TRIM(' 00:07:20,157'), 'BOZBAYEV', 'STEVENS', 'GRIP TIME', 'LEFT COLLAR RIGHT SLEEVE', NULL, NULL, NULL)</v>
      </c>
      <c r="R1463" t="s">
        <v>10327</v>
      </c>
    </row>
    <row r="1464" spans="1:18" hidden="1" x14ac:dyDescent="0.25">
      <c r="A1464" s="7">
        <f>anotacoes!D1464</f>
        <v>40692</v>
      </c>
      <c r="B1464" t="str">
        <f>anotacoes!C1464</f>
        <v>GRAND SLAM MOSCOW 2011</v>
      </c>
      <c r="C1464" t="str">
        <f>anotacoes!E1464</f>
        <v>BOZBAYEV</v>
      </c>
      <c r="D1464" t="str">
        <f>anotacoes!F1464</f>
        <v>STEVENS</v>
      </c>
      <c r="E1464" t="s">
        <v>10325</v>
      </c>
      <c r="F1464">
        <f>anotacoes!A1464</f>
        <v>23</v>
      </c>
      <c r="G1464">
        <f>anotacoes!B1464</f>
        <v>40</v>
      </c>
      <c r="H1464" t="str">
        <f>anotacoes!K1464</f>
        <v xml:space="preserve"> 00:07:20,157</v>
      </c>
      <c r="I1464" t="str">
        <f>anotacoes!L1464</f>
        <v xml:space="preserve"> 00:07:20,157</v>
      </c>
      <c r="J1464" t="str">
        <f>IF(L1464="PAUSE",E1464,IF(anotacoes!G1468=conversao_anotacoes!C1464,conversao_anotacoes!C1464,conversao_anotacoes!D1464))</f>
        <v>BOZBAYEV</v>
      </c>
      <c r="K1464" t="str">
        <f t="shared" si="44"/>
        <v>STEVENS</v>
      </c>
      <c r="L1464" t="str">
        <f>UPPER(anotacoes!H1464)</f>
        <v>ATTACK</v>
      </c>
      <c r="M1464" t="str">
        <f>IF(OR(L1464="ATTACK",L1464="FINTA"),"&lt;TECNICA&gt;",UPPER(anotacoes!I1464))</f>
        <v>&lt;TECNICA&gt;</v>
      </c>
      <c r="N1464" t="str">
        <f>IF(OR(L1464="ATTACK",L1464="FINTA"),UPPER(anotacoes!I1464),"")</f>
        <v>OUCHI GARI</v>
      </c>
      <c r="O1464" s="6">
        <f>IF(anotacoes!N1464=0,"",anotacoes!N1464)</f>
        <v>8</v>
      </c>
      <c r="P1464" t="str">
        <f>IF(anotacoes!M1464=0,"",UPPER(anotacoes!M1464))</f>
        <v/>
      </c>
      <c r="Q1464" t="str">
        <f t="shared" si="45"/>
        <v>INSERT INTO CONVERSAO_LUTA_ACAO (cd_conversao, id_luta, sequencia, momento_inicio, momento_fim, quem_faz, quem_sofre, acao_tipo, acao, tecnica, direcao, pontuacao) VALUES (1, 23, 40, TRIM(' 00:07:20,157'), TRIM(' 00:07:20,157'), 'BOZBAYEV', 'STEVENS', 'ATTACK', '&lt;TECNICA&gt;', 'OUCHI GARI', 8, NULL)</v>
      </c>
      <c r="R1464" t="s">
        <v>10327</v>
      </c>
    </row>
    <row r="1465" spans="1:18" hidden="1" x14ac:dyDescent="0.25">
      <c r="A1465" s="7">
        <f>anotacoes!D1465</f>
        <v>40692</v>
      </c>
      <c r="B1465" t="str">
        <f>anotacoes!C1465</f>
        <v>GRAND SLAM MOSCOW 2011</v>
      </c>
      <c r="C1465" t="str">
        <f>anotacoes!E1465</f>
        <v>BOZBAYEV</v>
      </c>
      <c r="D1465" t="str">
        <f>anotacoes!F1465</f>
        <v>STEVENS</v>
      </c>
      <c r="E1465" t="s">
        <v>10325</v>
      </c>
      <c r="F1465">
        <f>anotacoes!A1465</f>
        <v>23</v>
      </c>
      <c r="G1465">
        <f>anotacoes!B1465</f>
        <v>41</v>
      </c>
      <c r="H1465" t="str">
        <f>anotacoes!K1465</f>
        <v xml:space="preserve"> 00:07:20,157</v>
      </c>
      <c r="I1465" t="str">
        <f>anotacoes!L1465</f>
        <v xml:space="preserve"> 00:07:27,896</v>
      </c>
      <c r="J1465" t="str">
        <f>IF(L1465="PAUSE",E1465,IF(anotacoes!G1469=conversao_anotacoes!C1465,conversao_anotacoes!C1465,conversao_anotacoes!D1465))</f>
        <v>BOZBAYEV</v>
      </c>
      <c r="K1465" t="str">
        <f t="shared" si="44"/>
        <v>STEVENS</v>
      </c>
      <c r="L1465" t="str">
        <f>UPPER(anotacoes!H1465)</f>
        <v>GRIP TIME</v>
      </c>
      <c r="M1465" t="str">
        <f>IF(OR(L1465="ATTACK",L1465="FINTA"),"&lt;TECNICA&gt;",UPPER(anotacoes!I1465))</f>
        <v>LEFT COLLAR RIGHT SLEEVE</v>
      </c>
      <c r="N1465" t="str">
        <f>IF(OR(L1465="ATTACK",L1465="FINTA"),UPPER(anotacoes!I1465),"")</f>
        <v/>
      </c>
      <c r="O1465" s="6" t="str">
        <f>IF(anotacoes!N1465=0,"",anotacoes!N1465)</f>
        <v/>
      </c>
      <c r="P1465" t="str">
        <f>IF(anotacoes!M1465=0,"",UPPER(anotacoes!M1465))</f>
        <v/>
      </c>
      <c r="Q1465" t="str">
        <f t="shared" si="45"/>
        <v>INSERT INTO CONVERSAO_LUTA_ACAO (cd_conversao, id_luta, sequencia, momento_inicio, momento_fim, quem_faz, quem_sofre, acao_tipo, acao, tecnica, direcao, pontuacao) VALUES (1, 23, 41, TRIM(' 00:07:20,157'), TRIM(' 00:07:27,896'), 'BOZBAYEV', 'STEVENS', 'GRIP TIME', 'LEFT COLLAR RIGHT SLEEVE', NULL, NULL, NULL)</v>
      </c>
      <c r="R1465" t="s">
        <v>10327</v>
      </c>
    </row>
    <row r="1466" spans="1:18" hidden="1" x14ac:dyDescent="0.25">
      <c r="A1466" s="7">
        <f>anotacoes!D1466</f>
        <v>40692</v>
      </c>
      <c r="B1466" t="str">
        <f>anotacoes!C1466</f>
        <v>GRAND SLAM MOSCOW 2011</v>
      </c>
      <c r="C1466" t="str">
        <f>anotacoes!E1466</f>
        <v>BOZBAYEV</v>
      </c>
      <c r="D1466" t="str">
        <f>anotacoes!F1466</f>
        <v>STEVENS</v>
      </c>
      <c r="E1466" t="s">
        <v>10325</v>
      </c>
      <c r="F1466">
        <f>anotacoes!A1466</f>
        <v>23</v>
      </c>
      <c r="G1466">
        <f>anotacoes!B1466</f>
        <v>42</v>
      </c>
      <c r="H1466" t="str">
        <f>anotacoes!K1466</f>
        <v xml:space="preserve"> 00:07:27,896</v>
      </c>
      <c r="I1466" t="str">
        <f>anotacoes!L1466</f>
        <v xml:space="preserve"> 00:07:28,852</v>
      </c>
      <c r="J1466" t="str">
        <f>IF(L1466="PAUSE",E1466,IF(anotacoes!G1470=conversao_anotacoes!C1466,conversao_anotacoes!C1466,conversao_anotacoes!D1466))</f>
        <v>BOZBAYEV</v>
      </c>
      <c r="K1466" t="str">
        <f t="shared" si="44"/>
        <v>STEVENS</v>
      </c>
      <c r="L1466" t="str">
        <f>UPPER(anotacoes!H1466)</f>
        <v>DEFENSE</v>
      </c>
      <c r="M1466" t="str">
        <f>IF(OR(L1466="ATTACK",L1466="FINTA"),"&lt;TECNICA&gt;",UPPER(anotacoes!I1466))</f>
        <v>USING BODY MASS</v>
      </c>
      <c r="N1466" t="str">
        <f>IF(OR(L1466="ATTACK",L1466="FINTA"),UPPER(anotacoes!I1466),"")</f>
        <v/>
      </c>
      <c r="O1466" s="6" t="str">
        <f>IF(anotacoes!N1466=0,"",anotacoes!N1466)</f>
        <v/>
      </c>
      <c r="P1466" t="str">
        <f>IF(anotacoes!M1466=0,"",UPPER(anotacoes!M1466))</f>
        <v/>
      </c>
      <c r="Q1466" t="str">
        <f t="shared" si="45"/>
        <v>INSERT INTO CONVERSAO_LUTA_ACAO (cd_conversao, id_luta, sequencia, momento_inicio, momento_fim, quem_faz, quem_sofre, acao_tipo, acao, tecnica, direcao, pontuacao) VALUES (1, 23, 42, TRIM(' 00:07:27,896'), TRIM(' 00:07:28,852'), 'BOZBAYEV', 'STEVENS', 'DEFENSE', 'USING BODY MASS', NULL, NULL, NULL)</v>
      </c>
      <c r="R1466" t="s">
        <v>10327</v>
      </c>
    </row>
    <row r="1467" spans="1:18" hidden="1" x14ac:dyDescent="0.25">
      <c r="A1467" s="7">
        <f>anotacoes!D1467</f>
        <v>40692</v>
      </c>
      <c r="B1467" t="str">
        <f>anotacoes!C1467</f>
        <v>GRAND SLAM MOSCOW 2011</v>
      </c>
      <c r="C1467" t="str">
        <f>anotacoes!E1467</f>
        <v>BOZBAYEV</v>
      </c>
      <c r="D1467" t="str">
        <f>anotacoes!F1467</f>
        <v>STEVENS</v>
      </c>
      <c r="E1467" t="s">
        <v>10325</v>
      </c>
      <c r="F1467">
        <f>anotacoes!A1467</f>
        <v>23</v>
      </c>
      <c r="G1467">
        <f>anotacoes!B1467</f>
        <v>43</v>
      </c>
      <c r="H1467" t="str">
        <f>anotacoes!K1467</f>
        <v xml:space="preserve"> 00:07:29,018</v>
      </c>
      <c r="I1467" t="str">
        <f>anotacoes!L1467</f>
        <v xml:space="preserve"> 00:07:35,547</v>
      </c>
      <c r="J1467" t="str">
        <f>IF(L1467="PAUSE",E1467,IF(anotacoes!G1471=conversao_anotacoes!C1467,conversao_anotacoes!C1467,conversao_anotacoes!D1467))</f>
        <v>BOZBAYEV</v>
      </c>
      <c r="K1467" t="str">
        <f t="shared" si="44"/>
        <v>STEVENS</v>
      </c>
      <c r="L1467" t="str">
        <f>UPPER(anotacoes!H1467)</f>
        <v>GROUNDWORK COMBAT</v>
      </c>
      <c r="M1467" t="str">
        <f>IF(OR(L1467="ATTACK",L1467="FINTA"),"&lt;TECNICA&gt;",UPPER(anotacoes!I1467))</f>
        <v>TRYING TO ATTACK</v>
      </c>
      <c r="N1467" t="str">
        <f>IF(OR(L1467="ATTACK",L1467="FINTA"),UPPER(anotacoes!I1467),"")</f>
        <v/>
      </c>
      <c r="O1467" s="6" t="str">
        <f>IF(anotacoes!N1467=0,"",anotacoes!N1467)</f>
        <v/>
      </c>
      <c r="P1467" t="str">
        <f>IF(anotacoes!M1467=0,"",UPPER(anotacoes!M1467))</f>
        <v/>
      </c>
      <c r="Q1467" t="str">
        <f t="shared" si="45"/>
        <v>INSERT INTO CONVERSAO_LUTA_ACAO (cd_conversao, id_luta, sequencia, momento_inicio, momento_fim, quem_faz, quem_sofre, acao_tipo, acao, tecnica, direcao, pontuacao) VALUES (1, 23, 43, TRIM(' 00:07:29,018'), TRIM(' 00:07:35,547'), 'BOZBAYEV', 'STEVENS', 'GROUNDWORK COMBAT', 'TRYING TO ATTACK', NULL, NULL, NULL)</v>
      </c>
      <c r="R1467" t="s">
        <v>10327</v>
      </c>
    </row>
    <row r="1468" spans="1:18" hidden="1" x14ac:dyDescent="0.25">
      <c r="A1468" s="7">
        <f>anotacoes!D1468</f>
        <v>40692</v>
      </c>
      <c r="B1468" t="str">
        <f>anotacoes!C1468</f>
        <v>GRAND SLAM MOSCOW 2011</v>
      </c>
      <c r="C1468" t="str">
        <f>anotacoes!E1468</f>
        <v>BOZBAYEV</v>
      </c>
      <c r="D1468" t="str">
        <f>anotacoes!F1468</f>
        <v>STEVENS</v>
      </c>
      <c r="E1468" t="s">
        <v>10325</v>
      </c>
      <c r="F1468">
        <f>anotacoes!A1468</f>
        <v>23</v>
      </c>
      <c r="G1468">
        <f>anotacoes!B1468</f>
        <v>44</v>
      </c>
      <c r="H1468" t="str">
        <f>anotacoes!K1468</f>
        <v xml:space="preserve"> 00:07:35,746</v>
      </c>
      <c r="I1468" t="str">
        <f>anotacoes!L1468</f>
        <v xml:space="preserve"> 00:08:21,987</v>
      </c>
      <c r="J1468" t="str">
        <f>IF(L1468="PAUSE",E1468,IF(anotacoes!G1472=conversao_anotacoes!C1468,conversao_anotacoes!C1468,conversao_anotacoes!D1468))</f>
        <v>BOZBAYEV</v>
      </c>
      <c r="K1468" t="str">
        <f t="shared" si="44"/>
        <v>STEVENS</v>
      </c>
      <c r="L1468" t="str">
        <f>UPPER(anotacoes!H1468)</f>
        <v>GROUNDWORK COMBAT</v>
      </c>
      <c r="M1468" t="str">
        <f>IF(OR(L1468="ATTACK",L1468="FINTA"),"&lt;TECNICA&gt;",UPPER(anotacoes!I1468))</f>
        <v>DEFENSIVE POSITION</v>
      </c>
      <c r="N1468" t="str">
        <f>IF(OR(L1468="ATTACK",L1468="FINTA"),UPPER(anotacoes!I1468),"")</f>
        <v/>
      </c>
      <c r="O1468" s="6" t="str">
        <f>IF(anotacoes!N1468=0,"",anotacoes!N1468)</f>
        <v/>
      </c>
      <c r="P1468" t="str">
        <f>IF(anotacoes!M1468=0,"",UPPER(anotacoes!M1468))</f>
        <v/>
      </c>
      <c r="Q1468" t="str">
        <f t="shared" si="45"/>
        <v>INSERT INTO CONVERSAO_LUTA_ACAO (cd_conversao, id_luta, sequencia, momento_inicio, momento_fim, quem_faz, quem_sofre, acao_tipo, acao, tecnica, direcao, pontuacao) VALUES (1, 23, 44, TRIM(' 00:07:35,746'), TRIM(' 00:08:21,987'), 'BOZBAYEV', 'STEVENS', 'GROUNDWORK COMBAT', 'DEFENSIVE POSITION', NULL, NULL, NULL)</v>
      </c>
      <c r="R1468" t="s">
        <v>10327</v>
      </c>
    </row>
    <row r="1469" spans="1:18" hidden="1" x14ac:dyDescent="0.25">
      <c r="A1469" s="7">
        <f>anotacoes!D1469</f>
        <v>40692</v>
      </c>
      <c r="B1469" t="str">
        <f>anotacoes!C1469</f>
        <v>GRAND SLAM MOSCOW 2011</v>
      </c>
      <c r="C1469" t="str">
        <f>anotacoes!E1469</f>
        <v>BOZBAYEV</v>
      </c>
      <c r="D1469" t="str">
        <f>anotacoes!F1469</f>
        <v>STEVENS</v>
      </c>
      <c r="E1469" t="s">
        <v>10325</v>
      </c>
      <c r="F1469">
        <f>anotacoes!A1469</f>
        <v>23</v>
      </c>
      <c r="G1469">
        <f>anotacoes!B1469</f>
        <v>45</v>
      </c>
      <c r="H1469" t="str">
        <f>anotacoes!K1469</f>
        <v xml:space="preserve"> 00:08:22,187</v>
      </c>
      <c r="I1469" t="str">
        <f>anotacoes!L1469</f>
        <v xml:space="preserve"> 00:08:31,438</v>
      </c>
      <c r="J1469" t="str">
        <f>IF(L1469="PAUSE",E1469,IF(anotacoes!G1473=conversao_anotacoes!C1469,conversao_anotacoes!C1469,conversao_anotacoes!D1469))</f>
        <v>&lt;ARBITRO_DESCONHECIDO&gt;</v>
      </c>
      <c r="K1469" t="str">
        <f t="shared" si="44"/>
        <v/>
      </c>
      <c r="L1469" t="str">
        <f>UPPER(anotacoes!H1469)</f>
        <v>PAUSE</v>
      </c>
      <c r="M1469" t="str">
        <f>IF(OR(L1469="ATTACK",L1469="FINTA"),"&lt;TECNICA&gt;",UPPER(anotacoes!I1469))</f>
        <v>&lt;NAO_CLASSIFICADO&gt;</v>
      </c>
      <c r="N1469" t="str">
        <f>IF(OR(L1469="ATTACK",L1469="FINTA"),UPPER(anotacoes!I1469),"")</f>
        <v/>
      </c>
      <c r="O1469" s="6" t="str">
        <f>IF(anotacoes!N1469=0,"",anotacoes!N1469)</f>
        <v/>
      </c>
      <c r="P1469" t="str">
        <f>IF(anotacoes!M1469=0,"",UPPER(anotacoes!M1469))</f>
        <v/>
      </c>
      <c r="Q1469" t="str">
        <f t="shared" si="45"/>
        <v>INSERT INTO CONVERSAO_LUTA_ACAO (cd_conversao, id_luta, sequencia, momento_inicio, momento_fim, quem_faz, quem_sofre, acao_tipo, acao, tecnica, direcao, pontuacao) VALUES (1, 23, 45, TRIM(' 00:08:22,187'), TRIM(' 00:08:31,438'), '&lt;ARBITRO_DESCONHECIDO&gt;', '', 'PAUSE', '&lt;NAO_CLASSIFICADO&gt;', NULL, NULL, NULL)</v>
      </c>
      <c r="R1469" t="s">
        <v>10327</v>
      </c>
    </row>
    <row r="1470" spans="1:18" hidden="1" x14ac:dyDescent="0.25">
      <c r="A1470" s="7">
        <f>anotacoes!D1470</f>
        <v>40692</v>
      </c>
      <c r="B1470" t="str">
        <f>anotacoes!C1470</f>
        <v>GRAND SLAM MOSCOW 2011</v>
      </c>
      <c r="C1470" t="str">
        <f>anotacoes!E1470</f>
        <v>BOZBAYEV</v>
      </c>
      <c r="D1470" t="str">
        <f>anotacoes!F1470</f>
        <v>STEVENS</v>
      </c>
      <c r="E1470" t="s">
        <v>10325</v>
      </c>
      <c r="F1470">
        <f>anotacoes!A1470</f>
        <v>23</v>
      </c>
      <c r="G1470">
        <f>anotacoes!B1470</f>
        <v>46</v>
      </c>
      <c r="H1470" t="str">
        <f>anotacoes!K1470</f>
        <v xml:space="preserve"> 00:08:31,438</v>
      </c>
      <c r="I1470" t="str">
        <f>anotacoes!L1470</f>
        <v xml:space="preserve"> 00:08:36,454</v>
      </c>
      <c r="J1470" t="str">
        <f>IF(L1470="PAUSE",E1470,IF(anotacoes!G1474=conversao_anotacoes!C1470,conversao_anotacoes!C1470,conversao_anotacoes!D1470))</f>
        <v>BOZBAYEV</v>
      </c>
      <c r="K1470" t="str">
        <f t="shared" si="44"/>
        <v>STEVENS</v>
      </c>
      <c r="L1470" t="str">
        <f>UPPER(anotacoes!H1470)</f>
        <v>DISPLACEMENT</v>
      </c>
      <c r="M1470" t="str">
        <f>IF(OR(L1470="ATTACK",L1470="FINTA"),"&lt;TECNICA&gt;",UPPER(anotacoes!I1470))</f>
        <v>2-3 STEP HESITANT LEFT</v>
      </c>
      <c r="N1470" t="str">
        <f>IF(OR(L1470="ATTACK",L1470="FINTA"),UPPER(anotacoes!I1470),"")</f>
        <v/>
      </c>
      <c r="O1470" s="6" t="str">
        <f>IF(anotacoes!N1470=0,"",anotacoes!N1470)</f>
        <v/>
      </c>
      <c r="P1470" t="str">
        <f>IF(anotacoes!M1470=0,"",UPPER(anotacoes!M1470))</f>
        <v/>
      </c>
      <c r="Q1470" t="str">
        <f t="shared" si="45"/>
        <v>INSERT INTO CONVERSAO_LUTA_ACAO (cd_conversao, id_luta, sequencia, momento_inicio, momento_fim, quem_faz, quem_sofre, acao_tipo, acao, tecnica, direcao, pontuacao) VALUES (1, 23, 46, TRIM(' 00:08:31,438'), TRIM(' 00:08:36,454'), 'BOZBAYEV', 'STEVENS', 'DISPLACEMENT', '2-3 STEP HESITANT LEFT', NULL, NULL, NULL)</v>
      </c>
      <c r="R1470" t="s">
        <v>10327</v>
      </c>
    </row>
    <row r="1471" spans="1:18" hidden="1" x14ac:dyDescent="0.25">
      <c r="A1471" s="7">
        <f>anotacoes!D1471</f>
        <v>40692</v>
      </c>
      <c r="B1471" t="str">
        <f>anotacoes!C1471</f>
        <v>GRAND SLAM MOSCOW 2011</v>
      </c>
      <c r="C1471" t="str">
        <f>anotacoes!E1471</f>
        <v>BOZBAYEV</v>
      </c>
      <c r="D1471" t="str">
        <f>anotacoes!F1471</f>
        <v>STEVENS</v>
      </c>
      <c r="E1471" t="s">
        <v>10325</v>
      </c>
      <c r="F1471">
        <f>anotacoes!A1471</f>
        <v>23</v>
      </c>
      <c r="G1471">
        <f>anotacoes!B1471</f>
        <v>47</v>
      </c>
      <c r="H1471" t="str">
        <f>anotacoes!K1471</f>
        <v xml:space="preserve"> 00:08:36,454</v>
      </c>
      <c r="I1471" t="str">
        <f>anotacoes!L1471</f>
        <v xml:space="preserve"> 00:08:39,665</v>
      </c>
      <c r="J1471" t="str">
        <f>IF(L1471="PAUSE",E1471,IF(anotacoes!G1475=conversao_anotacoes!C1471,conversao_anotacoes!C1471,conversao_anotacoes!D1471))</f>
        <v>BOZBAYEV</v>
      </c>
      <c r="K1471" t="str">
        <f t="shared" si="44"/>
        <v>STEVENS</v>
      </c>
      <c r="L1471" t="str">
        <f>UPPER(anotacoes!H1471)</f>
        <v>GRIP TIME</v>
      </c>
      <c r="M1471" t="str">
        <f>IF(OR(L1471="ATTACK",L1471="FINTA"),"&lt;TECNICA&gt;",UPPER(anotacoes!I1471))</f>
        <v>RIGHT SLEEVE</v>
      </c>
      <c r="N1471" t="str">
        <f>IF(OR(L1471="ATTACK",L1471="FINTA"),UPPER(anotacoes!I1471),"")</f>
        <v/>
      </c>
      <c r="O1471" s="6" t="str">
        <f>IF(anotacoes!N1471=0,"",anotacoes!N1471)</f>
        <v/>
      </c>
      <c r="P1471" t="str">
        <f>IF(anotacoes!M1471=0,"",UPPER(anotacoes!M1471))</f>
        <v/>
      </c>
      <c r="Q1471" t="str">
        <f t="shared" si="45"/>
        <v>INSERT INTO CONVERSAO_LUTA_ACAO (cd_conversao, id_luta, sequencia, momento_inicio, momento_fim, quem_faz, quem_sofre, acao_tipo, acao, tecnica, direcao, pontuacao) VALUES (1, 23, 47, TRIM(' 00:08:36,454'), TRIM(' 00:08:39,665'), 'BOZBAYEV', 'STEVENS', 'GRIP TIME', 'RIGHT SLEEVE', NULL, NULL, NULL)</v>
      </c>
      <c r="R1471" t="s">
        <v>10327</v>
      </c>
    </row>
    <row r="1472" spans="1:18" hidden="1" x14ac:dyDescent="0.25">
      <c r="A1472" s="7">
        <f>anotacoes!D1472</f>
        <v>40692</v>
      </c>
      <c r="B1472" t="str">
        <f>anotacoes!C1472</f>
        <v>GRAND SLAM MOSCOW 2011</v>
      </c>
      <c r="C1472" t="str">
        <f>anotacoes!E1472</f>
        <v>BOZBAYEV</v>
      </c>
      <c r="D1472" t="str">
        <f>anotacoes!F1472</f>
        <v>STEVENS</v>
      </c>
      <c r="E1472" t="s">
        <v>10325</v>
      </c>
      <c r="F1472">
        <f>anotacoes!A1472</f>
        <v>23</v>
      </c>
      <c r="G1472">
        <f>anotacoes!B1472</f>
        <v>48</v>
      </c>
      <c r="H1472" t="str">
        <f>anotacoes!K1472</f>
        <v xml:space="preserve"> 00:08:39,665</v>
      </c>
      <c r="I1472" t="str">
        <f>anotacoes!L1472</f>
        <v xml:space="preserve"> 00:08:40,558</v>
      </c>
      <c r="J1472" t="str">
        <f>IF(L1472="PAUSE",E1472,IF(anotacoes!G1476=conversao_anotacoes!C1472,conversao_anotacoes!C1472,conversao_anotacoes!D1472))</f>
        <v>BOZBAYEV</v>
      </c>
      <c r="K1472" t="str">
        <f t="shared" si="44"/>
        <v>STEVENS</v>
      </c>
      <c r="L1472" t="str">
        <f>UPPER(anotacoes!H1472)</f>
        <v>ATTACK</v>
      </c>
      <c r="M1472" t="str">
        <f>IF(OR(L1472="ATTACK",L1472="FINTA"),"&lt;TECNICA&gt;",UPPER(anotacoes!I1472))</f>
        <v>&lt;TECNICA&gt;</v>
      </c>
      <c r="N1472" t="str">
        <f>IF(OR(L1472="ATTACK",L1472="FINTA"),UPPER(anotacoes!I1472),"")</f>
        <v>SEOI NAGE</v>
      </c>
      <c r="O1472" s="6">
        <f>IF(anotacoes!N1472=0,"",anotacoes!N1472)</f>
        <v>6</v>
      </c>
      <c r="P1472" t="str">
        <f>IF(anotacoes!M1472=0,"",UPPER(anotacoes!M1472))</f>
        <v/>
      </c>
      <c r="Q1472" t="str">
        <f t="shared" si="45"/>
        <v>INSERT INTO CONVERSAO_LUTA_ACAO (cd_conversao, id_luta, sequencia, momento_inicio, momento_fim, quem_faz, quem_sofre, acao_tipo, acao, tecnica, direcao, pontuacao) VALUES (1, 23, 48, TRIM(' 00:08:39,665'), TRIM(' 00:08:40,558'), 'BOZBAYEV', 'STEVENS', 'ATTACK', '&lt;TECNICA&gt;', 'SEOI NAGE', 6, NULL)</v>
      </c>
      <c r="R1472" t="s">
        <v>10327</v>
      </c>
    </row>
    <row r="1473" spans="1:18" hidden="1" x14ac:dyDescent="0.25">
      <c r="A1473" s="7">
        <f>anotacoes!D1473</f>
        <v>40692</v>
      </c>
      <c r="B1473" t="str">
        <f>anotacoes!C1473</f>
        <v>GRAND SLAM MOSCOW 2011</v>
      </c>
      <c r="C1473" t="str">
        <f>anotacoes!E1473</f>
        <v>BOZBAYEV</v>
      </c>
      <c r="D1473" t="str">
        <f>anotacoes!F1473</f>
        <v>STEVENS</v>
      </c>
      <c r="E1473" t="s">
        <v>10325</v>
      </c>
      <c r="F1473">
        <f>anotacoes!A1473</f>
        <v>23</v>
      </c>
      <c r="G1473">
        <f>anotacoes!B1473</f>
        <v>49</v>
      </c>
      <c r="H1473" t="str">
        <f>anotacoes!K1473</f>
        <v xml:space="preserve"> 00:08:40,813</v>
      </c>
      <c r="I1473" t="str">
        <f>anotacoes!L1473</f>
        <v xml:space="preserve"> 00:08:55,212</v>
      </c>
      <c r="J1473" t="str">
        <f>IF(L1473="PAUSE",E1473,IF(anotacoes!G1477=conversao_anotacoes!C1473,conversao_anotacoes!C1473,conversao_anotacoes!D1473))</f>
        <v>BOZBAYEV</v>
      </c>
      <c r="K1473" t="str">
        <f t="shared" si="44"/>
        <v>STEVENS</v>
      </c>
      <c r="L1473" t="str">
        <f>UPPER(anotacoes!H1473)</f>
        <v>GROUNDWORK COMBAT</v>
      </c>
      <c r="M1473" t="str">
        <f>IF(OR(L1473="ATTACK",L1473="FINTA"),"&lt;TECNICA&gt;",UPPER(anotacoes!I1473))</f>
        <v>DEFENSIVE POSITION</v>
      </c>
      <c r="N1473" t="str">
        <f>IF(OR(L1473="ATTACK",L1473="FINTA"),UPPER(anotacoes!I1473),"")</f>
        <v/>
      </c>
      <c r="O1473" s="6" t="str">
        <f>IF(anotacoes!N1473=0,"",anotacoes!N1473)</f>
        <v/>
      </c>
      <c r="P1473" t="str">
        <f>IF(anotacoes!M1473=0,"",UPPER(anotacoes!M1473))</f>
        <v/>
      </c>
      <c r="Q1473" t="str">
        <f t="shared" si="45"/>
        <v>INSERT INTO CONVERSAO_LUTA_ACAO (cd_conversao, id_luta, sequencia, momento_inicio, momento_fim, quem_faz, quem_sofre, acao_tipo, acao, tecnica, direcao, pontuacao) VALUES (1, 23, 49, TRIM(' 00:08:40,813'), TRIM(' 00:08:55,212'), 'BOZBAYEV', 'STEVENS', 'GROUNDWORK COMBAT', 'DEFENSIVE POSITION', NULL, NULL, NULL)</v>
      </c>
      <c r="R1473" t="s">
        <v>10327</v>
      </c>
    </row>
    <row r="1474" spans="1:18" hidden="1" x14ac:dyDescent="0.25">
      <c r="A1474" s="7">
        <f>anotacoes!D1474</f>
        <v>40692</v>
      </c>
      <c r="B1474" t="str">
        <f>anotacoes!C1474</f>
        <v>GRAND SLAM MOSCOW 2011</v>
      </c>
      <c r="C1474" t="str">
        <f>anotacoes!E1474</f>
        <v>BOZBAYEV</v>
      </c>
      <c r="D1474" t="str">
        <f>anotacoes!F1474</f>
        <v>STEVENS</v>
      </c>
      <c r="E1474" t="s">
        <v>10325</v>
      </c>
      <c r="F1474">
        <f>anotacoes!A1474</f>
        <v>23</v>
      </c>
      <c r="G1474">
        <f>anotacoes!B1474</f>
        <v>50</v>
      </c>
      <c r="H1474" t="str">
        <f>anotacoes!K1474</f>
        <v xml:space="preserve"> 00:08:55,382</v>
      </c>
      <c r="I1474" t="str">
        <f>anotacoes!L1474</f>
        <v xml:space="preserve"> 00:09:11,874</v>
      </c>
      <c r="J1474" t="str">
        <f>IF(L1474="PAUSE",E1474,IF(anotacoes!G1478=conversao_anotacoes!C1474,conversao_anotacoes!C1474,conversao_anotacoes!D1474))</f>
        <v>&lt;ARBITRO_DESCONHECIDO&gt;</v>
      </c>
      <c r="K1474" t="str">
        <f t="shared" si="44"/>
        <v/>
      </c>
      <c r="L1474" t="str">
        <f>UPPER(anotacoes!H1474)</f>
        <v>PAUSE</v>
      </c>
      <c r="M1474" t="str">
        <f>IF(OR(L1474="ATTACK",L1474="FINTA"),"&lt;TECNICA&gt;",UPPER(anotacoes!I1474))</f>
        <v>&lt;NAO_CLASSIFICADO&gt;</v>
      </c>
      <c r="N1474" t="str">
        <f>IF(OR(L1474="ATTACK",L1474="FINTA"),UPPER(anotacoes!I1474),"")</f>
        <v/>
      </c>
      <c r="O1474" s="6" t="str">
        <f>IF(anotacoes!N1474=0,"",anotacoes!N1474)</f>
        <v/>
      </c>
      <c r="P1474" t="str">
        <f>IF(anotacoes!M1474=0,"",UPPER(anotacoes!M1474))</f>
        <v/>
      </c>
      <c r="Q1474" t="str">
        <f t="shared" si="45"/>
        <v>INSERT INTO CONVERSAO_LUTA_ACAO (cd_conversao, id_luta, sequencia, momento_inicio, momento_fim, quem_faz, quem_sofre, acao_tipo, acao, tecnica, direcao, pontuacao) VALUES (1, 23, 50, TRIM(' 00:08:55,382'), TRIM(' 00:09:11,874'), '&lt;ARBITRO_DESCONHECIDO&gt;', '', 'PAUSE', '&lt;NAO_CLASSIFICADO&gt;', NULL, NULL, NULL)</v>
      </c>
      <c r="R1474" t="s">
        <v>10327</v>
      </c>
    </row>
    <row r="1475" spans="1:18" hidden="1" x14ac:dyDescent="0.25">
      <c r="A1475" s="7">
        <f>anotacoes!D1475</f>
        <v>40692</v>
      </c>
      <c r="B1475" t="str">
        <f>anotacoes!C1475</f>
        <v>GRAND SLAM MOSCOW 2011</v>
      </c>
      <c r="C1475" t="str">
        <f>anotacoes!E1475</f>
        <v>BOZBAYEV</v>
      </c>
      <c r="D1475" t="str">
        <f>anotacoes!F1475</f>
        <v>STEVENS</v>
      </c>
      <c r="E1475" t="s">
        <v>10325</v>
      </c>
      <c r="F1475">
        <f>anotacoes!A1475</f>
        <v>23</v>
      </c>
      <c r="G1475">
        <f>anotacoes!B1475</f>
        <v>51</v>
      </c>
      <c r="H1475" t="str">
        <f>anotacoes!K1475</f>
        <v xml:space="preserve"> 00:09:11,874</v>
      </c>
      <c r="I1475" t="str">
        <f>anotacoes!L1475</f>
        <v xml:space="preserve"> 00:09:12,974</v>
      </c>
      <c r="J1475" t="str">
        <f>IF(L1475="PAUSE",E1475,IF(anotacoes!G1479=conversao_anotacoes!C1475,conversao_anotacoes!C1475,conversao_anotacoes!D1475))</f>
        <v>BOZBAYEV</v>
      </c>
      <c r="K1475" t="str">
        <f t="shared" ref="K1475:K1538" si="46">IF(J1475=E1475,"",IF(J1475=C1475,D1475,C1475))</f>
        <v>STEVENS</v>
      </c>
      <c r="L1475" t="str">
        <f>UPPER(anotacoes!H1475)</f>
        <v>DISPLACEMENT</v>
      </c>
      <c r="M1475" t="str">
        <f>IF(OR(L1475="ATTACK",L1475="FINTA"),"&lt;TECNICA&gt;",UPPER(anotacoes!I1475))</f>
        <v>TRY TO GRIP WITH CONTACT</v>
      </c>
      <c r="N1475" t="str">
        <f>IF(OR(L1475="ATTACK",L1475="FINTA"),UPPER(anotacoes!I1475),"")</f>
        <v/>
      </c>
      <c r="O1475" s="6" t="str">
        <f>IF(anotacoes!N1475=0,"",anotacoes!N1475)</f>
        <v/>
      </c>
      <c r="P1475" t="str">
        <f>IF(anotacoes!M1475=0,"",UPPER(anotacoes!M1475))</f>
        <v/>
      </c>
      <c r="Q1475" t="str">
        <f t="shared" ref="Q1475:Q1538" si="47">CONCATENATE("INSERT INTO CONVERSAO_LUTA_ACAO (cd_conversao, id_luta, sequencia, momento_inicio, momento_fim, quem_faz, quem_sofre, acao_tipo, acao, tecnica, direcao, pontuacao) VALUES (1, ",F1475,", ",G1475,", ","TRIM('",H1475,"')",", ","TRIM('",I1475,"')",", ","'",J1475,"'",", ","'",K1475,"'",", ","'",L1475,"'",", ","'",M1475,"'",", ",IF(N1475="","NULL",CONCATENATE("'",N1475,"'")),", ",IF(O1475="","NULL",O1475),", ",IF(P1475="","NULL",CONCATENATE("'",P1475,"'")),")")</f>
        <v>INSERT INTO CONVERSAO_LUTA_ACAO (cd_conversao, id_luta, sequencia, momento_inicio, momento_fim, quem_faz, quem_sofre, acao_tipo, acao, tecnica, direcao, pontuacao) VALUES (1, 23, 51, TRIM(' 00:09:11,874'), TRIM(' 00:09:12,974'), 'BOZBAYEV', 'STEVENS', 'DISPLACEMENT', 'TRY TO GRIP WITH CONTACT', NULL, NULL, NULL)</v>
      </c>
      <c r="R1475" t="s">
        <v>10327</v>
      </c>
    </row>
    <row r="1476" spans="1:18" hidden="1" x14ac:dyDescent="0.25">
      <c r="A1476" s="7">
        <f>anotacoes!D1476</f>
        <v>40692</v>
      </c>
      <c r="B1476" t="str">
        <f>anotacoes!C1476</f>
        <v>GRAND SLAM MOSCOW 2011</v>
      </c>
      <c r="C1476" t="str">
        <f>anotacoes!E1476</f>
        <v>BOZBAYEV</v>
      </c>
      <c r="D1476" t="str">
        <f>anotacoes!F1476</f>
        <v>STEVENS</v>
      </c>
      <c r="E1476" t="s">
        <v>10325</v>
      </c>
      <c r="F1476">
        <f>anotacoes!A1476</f>
        <v>23</v>
      </c>
      <c r="G1476">
        <f>anotacoes!B1476</f>
        <v>52</v>
      </c>
      <c r="H1476" t="str">
        <f>anotacoes!K1476</f>
        <v xml:space="preserve"> 00:09:12,974</v>
      </c>
      <c r="I1476" t="str">
        <f>anotacoes!L1476</f>
        <v xml:space="preserve"> 00:09:17,057</v>
      </c>
      <c r="J1476" t="str">
        <f>IF(L1476="PAUSE",E1476,IF(anotacoes!G1480=conversao_anotacoes!C1476,conversao_anotacoes!C1476,conversao_anotacoes!D1476))</f>
        <v>BOZBAYEV</v>
      </c>
      <c r="K1476" t="str">
        <f t="shared" si="46"/>
        <v>STEVENS</v>
      </c>
      <c r="L1476" t="str">
        <f>UPPER(anotacoes!H1476)</f>
        <v>GRIP TIME</v>
      </c>
      <c r="M1476" t="str">
        <f>IF(OR(L1476="ATTACK",L1476="FINTA"),"&lt;TECNICA&gt;",UPPER(anotacoes!I1476))</f>
        <v>LEFT COLLAR</v>
      </c>
      <c r="N1476" t="str">
        <f>IF(OR(L1476="ATTACK",L1476="FINTA"),UPPER(anotacoes!I1476),"")</f>
        <v/>
      </c>
      <c r="O1476" s="6" t="str">
        <f>IF(anotacoes!N1476=0,"",anotacoes!N1476)</f>
        <v/>
      </c>
      <c r="P1476" t="str">
        <f>IF(anotacoes!M1476=0,"",UPPER(anotacoes!M1476))</f>
        <v/>
      </c>
      <c r="Q1476" t="str">
        <f t="shared" si="47"/>
        <v>INSERT INTO CONVERSAO_LUTA_ACAO (cd_conversao, id_luta, sequencia, momento_inicio, momento_fim, quem_faz, quem_sofre, acao_tipo, acao, tecnica, direcao, pontuacao) VALUES (1, 23, 52, TRIM(' 00:09:12,974'), TRIM(' 00:09:17,057'), 'BOZBAYEV', 'STEVENS', 'GRIP TIME', 'LEFT COLLAR', NULL, NULL, NULL)</v>
      </c>
      <c r="R1476" t="s">
        <v>10327</v>
      </c>
    </row>
    <row r="1477" spans="1:18" hidden="1" x14ac:dyDescent="0.25">
      <c r="A1477" s="7">
        <f>anotacoes!D1477</f>
        <v>40692</v>
      </c>
      <c r="B1477" t="str">
        <f>anotacoes!C1477</f>
        <v>GRAND SLAM MOSCOW 2011</v>
      </c>
      <c r="C1477" t="str">
        <f>anotacoes!E1477</f>
        <v>BOZBAYEV</v>
      </c>
      <c r="D1477" t="str">
        <f>anotacoes!F1477</f>
        <v>STEVENS</v>
      </c>
      <c r="E1477" t="s">
        <v>10325</v>
      </c>
      <c r="F1477">
        <f>anotacoes!A1477</f>
        <v>23</v>
      </c>
      <c r="G1477">
        <f>anotacoes!B1477</f>
        <v>53</v>
      </c>
      <c r="H1477" t="str">
        <f>anotacoes!K1477</f>
        <v xml:space="preserve"> 00:09:17,057</v>
      </c>
      <c r="I1477" t="str">
        <f>anotacoes!L1477</f>
        <v xml:space="preserve"> 00:09:17,057</v>
      </c>
      <c r="J1477" t="str">
        <f>IF(L1477="PAUSE",E1477,IF(anotacoes!G1481=conversao_anotacoes!C1477,conversao_anotacoes!C1477,conversao_anotacoes!D1477))</f>
        <v>BOZBAYEV</v>
      </c>
      <c r="K1477" t="str">
        <f t="shared" si="46"/>
        <v>STEVENS</v>
      </c>
      <c r="L1477" t="str">
        <f>UPPER(anotacoes!H1477)</f>
        <v>DEFENSE</v>
      </c>
      <c r="M1477" t="str">
        <f>IF(OR(L1477="ATTACK",L1477="FINTA"),"&lt;TECNICA&gt;",UPPER(anotacoes!I1477))</f>
        <v>TAE-SABAKI RIGHT INCLINED</v>
      </c>
      <c r="N1477" t="str">
        <f>IF(OR(L1477="ATTACK",L1477="FINTA"),UPPER(anotacoes!I1477),"")</f>
        <v/>
      </c>
      <c r="O1477" s="6" t="str">
        <f>IF(anotacoes!N1477=0,"",anotacoes!N1477)</f>
        <v/>
      </c>
      <c r="P1477" t="str">
        <f>IF(anotacoes!M1477=0,"",UPPER(anotacoes!M1477))</f>
        <v/>
      </c>
      <c r="Q1477" t="str">
        <f t="shared" si="47"/>
        <v>INSERT INTO CONVERSAO_LUTA_ACAO (cd_conversao, id_luta, sequencia, momento_inicio, momento_fim, quem_faz, quem_sofre, acao_tipo, acao, tecnica, direcao, pontuacao) VALUES (1, 23, 53, TRIM(' 00:09:17,057'), TRIM(' 00:09:17,057'), 'BOZBAYEV', 'STEVENS', 'DEFENSE', 'TAE-SABAKI RIGHT INCLINED', NULL, NULL, NULL)</v>
      </c>
      <c r="R1477" t="s">
        <v>10327</v>
      </c>
    </row>
    <row r="1478" spans="1:18" hidden="1" x14ac:dyDescent="0.25">
      <c r="A1478" s="7">
        <f>anotacoes!D1478</f>
        <v>40692</v>
      </c>
      <c r="B1478" t="str">
        <f>anotacoes!C1478</f>
        <v>GRAND SLAM MOSCOW 2011</v>
      </c>
      <c r="C1478" t="str">
        <f>anotacoes!E1478</f>
        <v>BOZBAYEV</v>
      </c>
      <c r="D1478" t="str">
        <f>anotacoes!F1478</f>
        <v>STEVENS</v>
      </c>
      <c r="E1478" t="s">
        <v>10325</v>
      </c>
      <c r="F1478">
        <f>anotacoes!A1478</f>
        <v>23</v>
      </c>
      <c r="G1478">
        <f>anotacoes!B1478</f>
        <v>54</v>
      </c>
      <c r="H1478" t="str">
        <f>anotacoes!K1478</f>
        <v xml:space="preserve"> 00:09:17,057</v>
      </c>
      <c r="I1478" t="str">
        <f>anotacoes!L1478</f>
        <v xml:space="preserve"> 00:10:06,387</v>
      </c>
      <c r="J1478" t="str">
        <f>IF(L1478="PAUSE",E1478,IF(anotacoes!G1482=conversao_anotacoes!C1478,conversao_anotacoes!C1478,conversao_anotacoes!D1478))</f>
        <v>BOZBAYEV</v>
      </c>
      <c r="K1478" t="str">
        <f t="shared" si="46"/>
        <v>STEVENS</v>
      </c>
      <c r="L1478" t="str">
        <f>UPPER(anotacoes!H1478)</f>
        <v>GROUNDWORK COMBAT</v>
      </c>
      <c r="M1478" t="str">
        <f>IF(OR(L1478="ATTACK",L1478="FINTA"),"&lt;TECNICA&gt;",UPPER(anotacoes!I1478))</f>
        <v>TRYING TO ATTACK</v>
      </c>
      <c r="N1478" t="str">
        <f>IF(OR(L1478="ATTACK",L1478="FINTA"),UPPER(anotacoes!I1478),"")</f>
        <v/>
      </c>
      <c r="O1478" s="6" t="str">
        <f>IF(anotacoes!N1478=0,"",anotacoes!N1478)</f>
        <v/>
      </c>
      <c r="P1478" t="str">
        <f>IF(anotacoes!M1478=0,"",UPPER(anotacoes!M1478))</f>
        <v/>
      </c>
      <c r="Q1478" t="str">
        <f t="shared" si="47"/>
        <v>INSERT INTO CONVERSAO_LUTA_ACAO (cd_conversao, id_luta, sequencia, momento_inicio, momento_fim, quem_faz, quem_sofre, acao_tipo, acao, tecnica, direcao, pontuacao) VALUES (1, 23, 54, TRIM(' 00:09:17,057'), TRIM(' 00:10:06,387'), 'BOZBAYEV', 'STEVENS', 'GROUNDWORK COMBAT', 'TRYING TO ATTACK', NULL, NULL, NULL)</v>
      </c>
      <c r="R1478" t="s">
        <v>10327</v>
      </c>
    </row>
    <row r="1479" spans="1:18" hidden="1" x14ac:dyDescent="0.25">
      <c r="A1479" s="7">
        <f>anotacoes!D1479</f>
        <v>40692</v>
      </c>
      <c r="B1479" t="str">
        <f>anotacoes!C1479</f>
        <v>GRAND SLAM MOSCOW 2011</v>
      </c>
      <c r="C1479" t="str">
        <f>anotacoes!E1479</f>
        <v>BOZBAYEV</v>
      </c>
      <c r="D1479" t="str">
        <f>anotacoes!F1479</f>
        <v>STEVENS</v>
      </c>
      <c r="E1479" t="s">
        <v>10325</v>
      </c>
      <c r="F1479">
        <f>anotacoes!A1479</f>
        <v>23</v>
      </c>
      <c r="G1479">
        <f>anotacoes!B1479</f>
        <v>55</v>
      </c>
      <c r="H1479" t="str">
        <f>anotacoes!K1479</f>
        <v xml:space="preserve"> 00:10:06,553</v>
      </c>
      <c r="I1479" t="str">
        <f>anotacoes!L1479</f>
        <v xml:space="preserve"> 00:10:09,957</v>
      </c>
      <c r="J1479" t="str">
        <f>IF(L1479="PAUSE",E1479,IF(anotacoes!G1483=conversao_anotacoes!C1479,conversao_anotacoes!C1479,conversao_anotacoes!D1479))</f>
        <v>&lt;ARBITRO_DESCONHECIDO&gt;</v>
      </c>
      <c r="K1479" t="str">
        <f t="shared" si="46"/>
        <v/>
      </c>
      <c r="L1479" t="str">
        <f>UPPER(anotacoes!H1479)</f>
        <v>PAUSE</v>
      </c>
      <c r="M1479" t="str">
        <f>IF(OR(L1479="ATTACK",L1479="FINTA"),"&lt;TECNICA&gt;",UPPER(anotacoes!I1479))</f>
        <v>&lt;NAO_CLASSIFICADO&gt;</v>
      </c>
      <c r="N1479" t="str">
        <f>IF(OR(L1479="ATTACK",L1479="FINTA"),UPPER(anotacoes!I1479),"")</f>
        <v/>
      </c>
      <c r="O1479" s="6" t="str">
        <f>IF(anotacoes!N1479=0,"",anotacoes!N1479)</f>
        <v/>
      </c>
      <c r="P1479" t="str">
        <f>IF(anotacoes!M1479=0,"",UPPER(anotacoes!M1479))</f>
        <v/>
      </c>
      <c r="Q1479" t="str">
        <f t="shared" si="47"/>
        <v>INSERT INTO CONVERSAO_LUTA_ACAO (cd_conversao, id_luta, sequencia, momento_inicio, momento_fim, quem_faz, quem_sofre, acao_tipo, acao, tecnica, direcao, pontuacao) VALUES (1, 23, 55, TRIM(' 00:10:06,553'), TRIM(' 00:10:09,957'), '&lt;ARBITRO_DESCONHECIDO&gt;', '', 'PAUSE', '&lt;NAO_CLASSIFICADO&gt;', NULL, NULL, NULL)</v>
      </c>
      <c r="R1479" t="s">
        <v>10327</v>
      </c>
    </row>
    <row r="1480" spans="1:18" hidden="1" x14ac:dyDescent="0.25">
      <c r="A1480" s="7">
        <f>anotacoes!D1480</f>
        <v>40692</v>
      </c>
      <c r="B1480" t="str">
        <f>anotacoes!C1480</f>
        <v>GRAND SLAM MOSCOW 2011</v>
      </c>
      <c r="C1480" t="str">
        <f>anotacoes!E1480</f>
        <v>BOZBAYEV</v>
      </c>
      <c r="D1480" t="str">
        <f>anotacoes!F1480</f>
        <v>STEVENS</v>
      </c>
      <c r="E1480" t="s">
        <v>10325</v>
      </c>
      <c r="F1480">
        <f>anotacoes!A1480</f>
        <v>23</v>
      </c>
      <c r="G1480">
        <f>anotacoes!B1480</f>
        <v>56</v>
      </c>
      <c r="H1480" t="str">
        <f>anotacoes!K1480</f>
        <v xml:space="preserve"> 00:10:10,128</v>
      </c>
      <c r="I1480" t="str">
        <f>anotacoes!L1480</f>
        <v xml:space="preserve"> 00:10:14,931</v>
      </c>
      <c r="J1480" t="str">
        <f>IF(L1480="PAUSE",E1480,IF(anotacoes!G1484=conversao_anotacoes!C1480,conversao_anotacoes!C1480,conversao_anotacoes!D1480))</f>
        <v>BOZBAYEV</v>
      </c>
      <c r="K1480" t="str">
        <f t="shared" si="46"/>
        <v>STEVENS</v>
      </c>
      <c r="L1480" t="str">
        <f>UPPER(anotacoes!H1480)</f>
        <v>DISPLACEMENT</v>
      </c>
      <c r="M1480" t="str">
        <f>IF(OR(L1480="ATTACK",L1480="FINTA"),"&lt;TECNICA&gt;",UPPER(anotacoes!I1480))</f>
        <v>2-3 STEP HESITANT RIGHT</v>
      </c>
      <c r="N1480" t="str">
        <f>IF(OR(L1480="ATTACK",L1480="FINTA"),UPPER(anotacoes!I1480),"")</f>
        <v/>
      </c>
      <c r="O1480" s="6" t="str">
        <f>IF(anotacoes!N1480=0,"",anotacoes!N1480)</f>
        <v/>
      </c>
      <c r="P1480" t="str">
        <f>IF(anotacoes!M1480=0,"",UPPER(anotacoes!M1480))</f>
        <v/>
      </c>
      <c r="Q1480" t="str">
        <f t="shared" si="47"/>
        <v>INSERT INTO CONVERSAO_LUTA_ACAO (cd_conversao, id_luta, sequencia, momento_inicio, momento_fim, quem_faz, quem_sofre, acao_tipo, acao, tecnica, direcao, pontuacao) VALUES (1, 23, 56, TRIM(' 00:10:10,128'), TRIM(' 00:10:14,931'), 'BOZBAYEV', 'STEVENS', 'DISPLACEMENT', '2-3 STEP HESITANT RIGHT', NULL, NULL, NULL)</v>
      </c>
      <c r="R1480" t="s">
        <v>10327</v>
      </c>
    </row>
    <row r="1481" spans="1:18" hidden="1" x14ac:dyDescent="0.25">
      <c r="A1481" s="7">
        <f>anotacoes!D1481</f>
        <v>40692</v>
      </c>
      <c r="B1481" t="str">
        <f>anotacoes!C1481</f>
        <v>GRAND SLAM MOSCOW 2011</v>
      </c>
      <c r="C1481" t="str">
        <f>anotacoes!E1481</f>
        <v>BOZBAYEV</v>
      </c>
      <c r="D1481" t="str">
        <f>anotacoes!F1481</f>
        <v>STEVENS</v>
      </c>
      <c r="E1481" t="s">
        <v>10325</v>
      </c>
      <c r="F1481">
        <f>anotacoes!A1481</f>
        <v>23</v>
      </c>
      <c r="G1481">
        <f>anotacoes!B1481</f>
        <v>57</v>
      </c>
      <c r="H1481" t="str">
        <f>anotacoes!K1481</f>
        <v xml:space="preserve"> 00:10:14,931</v>
      </c>
      <c r="I1481" t="str">
        <f>anotacoes!L1481</f>
        <v xml:space="preserve"> 00:10:19,708</v>
      </c>
      <c r="J1481" t="str">
        <f>IF(L1481="PAUSE",E1481,IF(anotacoes!G1485=conversao_anotacoes!C1481,conversao_anotacoes!C1481,conversao_anotacoes!D1481))</f>
        <v>BOZBAYEV</v>
      </c>
      <c r="K1481" t="str">
        <f t="shared" si="46"/>
        <v>STEVENS</v>
      </c>
      <c r="L1481" t="str">
        <f>UPPER(anotacoes!H1481)</f>
        <v>GRIP TIME</v>
      </c>
      <c r="M1481" t="str">
        <f>IF(OR(L1481="ATTACK",L1481="FINTA"),"&lt;TECNICA&gt;",UPPER(anotacoes!I1481))</f>
        <v>LEFT COLLAR RIGHT SLEEVE</v>
      </c>
      <c r="N1481" t="str">
        <f>IF(OR(L1481="ATTACK",L1481="FINTA"),UPPER(anotacoes!I1481),"")</f>
        <v/>
      </c>
      <c r="O1481" s="6" t="str">
        <f>IF(anotacoes!N1481=0,"",anotacoes!N1481)</f>
        <v/>
      </c>
      <c r="P1481" t="str">
        <f>IF(anotacoes!M1481=0,"",UPPER(anotacoes!M1481))</f>
        <v/>
      </c>
      <c r="Q1481" t="str">
        <f t="shared" si="47"/>
        <v>INSERT INTO CONVERSAO_LUTA_ACAO (cd_conversao, id_luta, sequencia, momento_inicio, momento_fim, quem_faz, quem_sofre, acao_tipo, acao, tecnica, direcao, pontuacao) VALUES (1, 23, 57, TRIM(' 00:10:14,931'), TRIM(' 00:10:19,708'), 'BOZBAYEV', 'STEVENS', 'GRIP TIME', 'LEFT COLLAR RIGHT SLEEVE', NULL, NULL, NULL)</v>
      </c>
      <c r="R1481" t="s">
        <v>10327</v>
      </c>
    </row>
    <row r="1482" spans="1:18" hidden="1" x14ac:dyDescent="0.25">
      <c r="A1482" s="7">
        <f>anotacoes!D1482</f>
        <v>40692</v>
      </c>
      <c r="B1482" t="str">
        <f>anotacoes!C1482</f>
        <v>GRAND SLAM MOSCOW 2011</v>
      </c>
      <c r="C1482" t="str">
        <f>anotacoes!E1482</f>
        <v>BOZBAYEV</v>
      </c>
      <c r="D1482" t="str">
        <f>anotacoes!F1482</f>
        <v>STEVENS</v>
      </c>
      <c r="E1482" t="s">
        <v>10325</v>
      </c>
      <c r="F1482">
        <f>anotacoes!A1482</f>
        <v>23</v>
      </c>
      <c r="G1482">
        <f>anotacoes!B1482</f>
        <v>58</v>
      </c>
      <c r="H1482" t="str">
        <f>anotacoes!K1482</f>
        <v xml:space="preserve"> 00:10:19,708</v>
      </c>
      <c r="I1482" t="str">
        <f>anotacoes!L1482</f>
        <v xml:space="preserve"> 00:10:20,528</v>
      </c>
      <c r="J1482" t="str">
        <f>IF(L1482="PAUSE",E1482,IF(anotacoes!G1486=conversao_anotacoes!C1482,conversao_anotacoes!C1482,conversao_anotacoes!D1482))</f>
        <v>BOZBAYEV</v>
      </c>
      <c r="K1482" t="str">
        <f t="shared" si="46"/>
        <v>STEVENS</v>
      </c>
      <c r="L1482" t="str">
        <f>UPPER(anotacoes!H1482)</f>
        <v>ATTACK</v>
      </c>
      <c r="M1482" t="str">
        <f>IF(OR(L1482="ATTACK",L1482="FINTA"),"&lt;TECNICA&gt;",UPPER(anotacoes!I1482))</f>
        <v>&lt;TECNICA&gt;</v>
      </c>
      <c r="N1482" t="str">
        <f>IF(OR(L1482="ATTACK",L1482="FINTA"),UPPER(anotacoes!I1482),"")</f>
        <v>KOSOTO GARI</v>
      </c>
      <c r="O1482" s="6">
        <f>IF(anotacoes!N1482=0,"",anotacoes!N1482)</f>
        <v>7</v>
      </c>
      <c r="P1482" t="str">
        <f>IF(anotacoes!M1482=0,"",UPPER(anotacoes!M1482))</f>
        <v/>
      </c>
      <c r="Q1482" t="str">
        <f t="shared" si="47"/>
        <v>INSERT INTO CONVERSAO_LUTA_ACAO (cd_conversao, id_luta, sequencia, momento_inicio, momento_fim, quem_faz, quem_sofre, acao_tipo, acao, tecnica, direcao, pontuacao) VALUES (1, 23, 58, TRIM(' 00:10:19,708'), TRIM(' 00:10:20,528'), 'BOZBAYEV', 'STEVENS', 'ATTACK', '&lt;TECNICA&gt;', 'KOSOTO GARI', 7, NULL)</v>
      </c>
      <c r="R1482" t="s">
        <v>10327</v>
      </c>
    </row>
    <row r="1483" spans="1:18" hidden="1" x14ac:dyDescent="0.25">
      <c r="A1483" s="7">
        <f>anotacoes!D1483</f>
        <v>40692</v>
      </c>
      <c r="B1483" t="str">
        <f>anotacoes!C1483</f>
        <v>GRAND SLAM MOSCOW 2011</v>
      </c>
      <c r="C1483" t="str">
        <f>anotacoes!E1483</f>
        <v>BOZBAYEV</v>
      </c>
      <c r="D1483" t="str">
        <f>anotacoes!F1483</f>
        <v>STEVENS</v>
      </c>
      <c r="E1483" t="s">
        <v>10325</v>
      </c>
      <c r="F1483">
        <f>anotacoes!A1483</f>
        <v>23</v>
      </c>
      <c r="G1483">
        <f>anotacoes!B1483</f>
        <v>59</v>
      </c>
      <c r="H1483" t="str">
        <f>anotacoes!K1483</f>
        <v xml:space="preserve"> 00:10:20,528</v>
      </c>
      <c r="I1483" t="str">
        <f>anotacoes!L1483</f>
        <v xml:space="preserve"> 00:10:22,988</v>
      </c>
      <c r="J1483" t="str">
        <f>IF(L1483="PAUSE",E1483,IF(anotacoes!G1487=conversao_anotacoes!C1483,conversao_anotacoes!C1483,conversao_anotacoes!D1483))</f>
        <v>BOZBAYEV</v>
      </c>
      <c r="K1483" t="str">
        <f t="shared" si="46"/>
        <v>STEVENS</v>
      </c>
      <c r="L1483" t="str">
        <f>UPPER(anotacoes!H1483)</f>
        <v>GRIP TIME</v>
      </c>
      <c r="M1483" t="str">
        <f>IF(OR(L1483="ATTACK",L1483="FINTA"),"&lt;TECNICA&gt;",UPPER(anotacoes!I1483))</f>
        <v>LEFT COLLAR</v>
      </c>
      <c r="N1483" t="str">
        <f>IF(OR(L1483="ATTACK",L1483="FINTA"),UPPER(anotacoes!I1483),"")</f>
        <v/>
      </c>
      <c r="O1483" s="6" t="str">
        <f>IF(anotacoes!N1483=0,"",anotacoes!N1483)</f>
        <v/>
      </c>
      <c r="P1483" t="str">
        <f>IF(anotacoes!M1483=0,"",UPPER(anotacoes!M1483))</f>
        <v/>
      </c>
      <c r="Q1483" t="str">
        <f t="shared" si="47"/>
        <v>INSERT INTO CONVERSAO_LUTA_ACAO (cd_conversao, id_luta, sequencia, momento_inicio, momento_fim, quem_faz, quem_sofre, acao_tipo, acao, tecnica, direcao, pontuacao) VALUES (1, 23, 59, TRIM(' 00:10:20,528'), TRIM(' 00:10:22,988'), 'BOZBAYEV', 'STEVENS', 'GRIP TIME', 'LEFT COLLAR', NULL, NULL, NULL)</v>
      </c>
      <c r="R1483" t="s">
        <v>10327</v>
      </c>
    </row>
    <row r="1484" spans="1:18" hidden="1" x14ac:dyDescent="0.25">
      <c r="A1484" s="7">
        <f>anotacoes!D1484</f>
        <v>40692</v>
      </c>
      <c r="B1484" t="str">
        <f>anotacoes!C1484</f>
        <v>GRAND SLAM MOSCOW 2011</v>
      </c>
      <c r="C1484" t="str">
        <f>anotacoes!E1484</f>
        <v>BOZBAYEV</v>
      </c>
      <c r="D1484" t="str">
        <f>anotacoes!F1484</f>
        <v>STEVENS</v>
      </c>
      <c r="E1484" t="s">
        <v>10325</v>
      </c>
      <c r="F1484">
        <f>anotacoes!A1484</f>
        <v>23</v>
      </c>
      <c r="G1484">
        <f>anotacoes!B1484</f>
        <v>60</v>
      </c>
      <c r="H1484" t="str">
        <f>anotacoes!K1484</f>
        <v xml:space="preserve"> 00:10:22,988</v>
      </c>
      <c r="I1484" t="str">
        <f>anotacoes!L1484</f>
        <v xml:space="preserve"> 00:10:23,324</v>
      </c>
      <c r="J1484" t="str">
        <f>IF(L1484="PAUSE",E1484,IF(anotacoes!G1488=conversao_anotacoes!C1484,conversao_anotacoes!C1484,conversao_anotacoes!D1484))</f>
        <v>BOZBAYEV</v>
      </c>
      <c r="K1484" t="str">
        <f t="shared" si="46"/>
        <v>STEVENS</v>
      </c>
      <c r="L1484" t="str">
        <f>UPPER(anotacoes!H1484)</f>
        <v>DEFENSE</v>
      </c>
      <c r="M1484" t="str">
        <f>IF(OR(L1484="ATTACK",L1484="FINTA"),"&lt;TECNICA&gt;",UPPER(anotacoes!I1484))</f>
        <v>TAE-SABAKI RIGHT INCLINED</v>
      </c>
      <c r="N1484" t="str">
        <f>IF(OR(L1484="ATTACK",L1484="FINTA"),UPPER(anotacoes!I1484),"")</f>
        <v/>
      </c>
      <c r="O1484" s="6" t="str">
        <f>IF(anotacoes!N1484=0,"",anotacoes!N1484)</f>
        <v/>
      </c>
      <c r="P1484" t="str">
        <f>IF(anotacoes!M1484=0,"",UPPER(anotacoes!M1484))</f>
        <v/>
      </c>
      <c r="Q1484" t="str">
        <f t="shared" si="47"/>
        <v>INSERT INTO CONVERSAO_LUTA_ACAO (cd_conversao, id_luta, sequencia, momento_inicio, momento_fim, quem_faz, quem_sofre, acao_tipo, acao, tecnica, direcao, pontuacao) VALUES (1, 23, 60, TRIM(' 00:10:22,988'), TRIM(' 00:10:23,324'), 'BOZBAYEV', 'STEVENS', 'DEFENSE', 'TAE-SABAKI RIGHT INCLINED', NULL, NULL, NULL)</v>
      </c>
      <c r="R1484" t="s">
        <v>10327</v>
      </c>
    </row>
    <row r="1485" spans="1:18" hidden="1" x14ac:dyDescent="0.25">
      <c r="A1485" s="7">
        <f>anotacoes!D1485</f>
        <v>40692</v>
      </c>
      <c r="B1485" t="str">
        <f>anotacoes!C1485</f>
        <v>GRAND SLAM MOSCOW 2011</v>
      </c>
      <c r="C1485" t="str">
        <f>anotacoes!E1485</f>
        <v>BOZBAYEV</v>
      </c>
      <c r="D1485" t="str">
        <f>anotacoes!F1485</f>
        <v>STEVENS</v>
      </c>
      <c r="E1485" t="s">
        <v>10325</v>
      </c>
      <c r="F1485">
        <f>anotacoes!A1485</f>
        <v>23</v>
      </c>
      <c r="G1485">
        <f>anotacoes!B1485</f>
        <v>61</v>
      </c>
      <c r="H1485" t="str">
        <f>anotacoes!K1485</f>
        <v xml:space="preserve"> 00:10:23,324</v>
      </c>
      <c r="I1485" t="str">
        <f>anotacoes!L1485</f>
        <v xml:space="preserve"> 00:10:26,318</v>
      </c>
      <c r="J1485" t="str">
        <f>IF(L1485="PAUSE",E1485,IF(anotacoes!G1489=conversao_anotacoes!C1485,conversao_anotacoes!C1485,conversao_anotacoes!D1485))</f>
        <v>&lt;ARBITRO_DESCONHECIDO&gt;</v>
      </c>
      <c r="K1485" t="str">
        <f t="shared" si="46"/>
        <v/>
      </c>
      <c r="L1485" t="str">
        <f>UPPER(anotacoes!H1485)</f>
        <v>PAUSE</v>
      </c>
      <c r="M1485" t="str">
        <f>IF(OR(L1485="ATTACK",L1485="FINTA"),"&lt;TECNICA&gt;",UPPER(anotacoes!I1485))</f>
        <v>&lt;NAO_CLASSIFICADO&gt;</v>
      </c>
      <c r="N1485" t="str">
        <f>IF(OR(L1485="ATTACK",L1485="FINTA"),UPPER(anotacoes!I1485),"")</f>
        <v/>
      </c>
      <c r="O1485" s="6" t="str">
        <f>IF(anotacoes!N1485=0,"",anotacoes!N1485)</f>
        <v/>
      </c>
      <c r="P1485" t="str">
        <f>IF(anotacoes!M1485=0,"",UPPER(anotacoes!M1485))</f>
        <v/>
      </c>
      <c r="Q1485" t="str">
        <f t="shared" si="47"/>
        <v>INSERT INTO CONVERSAO_LUTA_ACAO (cd_conversao, id_luta, sequencia, momento_inicio, momento_fim, quem_faz, quem_sofre, acao_tipo, acao, tecnica, direcao, pontuacao) VALUES (1, 23, 61, TRIM(' 00:10:23,324'), TRIM(' 00:10:26,318'), '&lt;ARBITRO_DESCONHECIDO&gt;', '', 'PAUSE', '&lt;NAO_CLASSIFICADO&gt;', NULL, NULL, NULL)</v>
      </c>
      <c r="R1485" t="s">
        <v>10327</v>
      </c>
    </row>
    <row r="1486" spans="1:18" hidden="1" x14ac:dyDescent="0.25">
      <c r="A1486" s="7">
        <f>anotacoes!D1486</f>
        <v>40692</v>
      </c>
      <c r="B1486" t="str">
        <f>anotacoes!C1486</f>
        <v>GRAND SLAM MOSCOW 2011</v>
      </c>
      <c r="C1486" t="str">
        <f>anotacoes!E1486</f>
        <v>BOZBAYEV</v>
      </c>
      <c r="D1486" t="str">
        <f>anotacoes!F1486</f>
        <v>STEVENS</v>
      </c>
      <c r="E1486" t="s">
        <v>10325</v>
      </c>
      <c r="F1486">
        <f>anotacoes!A1486</f>
        <v>23</v>
      </c>
      <c r="G1486">
        <f>anotacoes!B1486</f>
        <v>62</v>
      </c>
      <c r="H1486" t="str">
        <f>anotacoes!K1486</f>
        <v xml:space="preserve"> 00:10:26,318</v>
      </c>
      <c r="I1486" t="str">
        <f>anotacoes!L1486</f>
        <v xml:space="preserve"> 00:10:28,854</v>
      </c>
      <c r="J1486" t="str">
        <f>IF(L1486="PAUSE",E1486,IF(anotacoes!G1490=conversao_anotacoes!C1486,conversao_anotacoes!C1486,conversao_anotacoes!D1486))</f>
        <v>BOZBAYEV</v>
      </c>
      <c r="K1486" t="str">
        <f t="shared" si="46"/>
        <v>STEVENS</v>
      </c>
      <c r="L1486" t="str">
        <f>UPPER(anotacoes!H1486)</f>
        <v>DISPLACEMENT</v>
      </c>
      <c r="M1486" t="str">
        <f>IF(OR(L1486="ATTACK",L1486="FINTA"),"&lt;TECNICA&gt;",UPPER(anotacoes!I1486))</f>
        <v>2-3 STEP HESITANT RIGHT</v>
      </c>
      <c r="N1486" t="str">
        <f>IF(OR(L1486="ATTACK",L1486="FINTA"),UPPER(anotacoes!I1486),"")</f>
        <v/>
      </c>
      <c r="O1486" s="6" t="str">
        <f>IF(anotacoes!N1486=0,"",anotacoes!N1486)</f>
        <v/>
      </c>
      <c r="P1486" t="str">
        <f>IF(anotacoes!M1486=0,"",UPPER(anotacoes!M1486))</f>
        <v/>
      </c>
      <c r="Q1486" t="str">
        <f t="shared" si="47"/>
        <v>INSERT INTO CONVERSAO_LUTA_ACAO (cd_conversao, id_luta, sequencia, momento_inicio, momento_fim, quem_faz, quem_sofre, acao_tipo, acao, tecnica, direcao, pontuacao) VALUES (1, 23, 62, TRIM(' 00:10:26,318'), TRIM(' 00:10:28,854'), 'BOZBAYEV', 'STEVENS', 'DISPLACEMENT', '2-3 STEP HESITANT RIGHT', NULL, NULL, NULL)</v>
      </c>
      <c r="R1486" t="s">
        <v>10327</v>
      </c>
    </row>
    <row r="1487" spans="1:18" hidden="1" x14ac:dyDescent="0.25">
      <c r="A1487" s="7">
        <f>anotacoes!D1487</f>
        <v>40692</v>
      </c>
      <c r="B1487" t="str">
        <f>anotacoes!C1487</f>
        <v>GRAND SLAM MOSCOW 2011</v>
      </c>
      <c r="C1487" t="str">
        <f>anotacoes!E1487</f>
        <v>BOZBAYEV</v>
      </c>
      <c r="D1487" t="str">
        <f>anotacoes!F1487</f>
        <v>STEVENS</v>
      </c>
      <c r="E1487" t="s">
        <v>10325</v>
      </c>
      <c r="F1487">
        <f>anotacoes!A1487</f>
        <v>23</v>
      </c>
      <c r="G1487">
        <f>anotacoes!B1487</f>
        <v>63</v>
      </c>
      <c r="H1487" t="str">
        <f>anotacoes!K1487</f>
        <v xml:space="preserve"> 00:10:28,854</v>
      </c>
      <c r="I1487" t="str">
        <f>anotacoes!L1487</f>
        <v xml:space="preserve"> 00:10:31,803</v>
      </c>
      <c r="J1487" t="str">
        <f>IF(L1487="PAUSE",E1487,IF(anotacoes!G1491=conversao_anotacoes!C1487,conversao_anotacoes!C1487,conversao_anotacoes!D1487))</f>
        <v>BOZBAYEV</v>
      </c>
      <c r="K1487" t="str">
        <f t="shared" si="46"/>
        <v>STEVENS</v>
      </c>
      <c r="L1487" t="str">
        <f>UPPER(anotacoes!H1487)</f>
        <v>GRIP TIME</v>
      </c>
      <c r="M1487" t="str">
        <f>IF(OR(L1487="ATTACK",L1487="FINTA"),"&lt;TECNICA&gt;",UPPER(anotacoes!I1487))</f>
        <v>LEFT COLLAR</v>
      </c>
      <c r="N1487" t="str">
        <f>IF(OR(L1487="ATTACK",L1487="FINTA"),UPPER(anotacoes!I1487),"")</f>
        <v/>
      </c>
      <c r="O1487" s="6" t="str">
        <f>IF(anotacoes!N1487=0,"",anotacoes!N1487)</f>
        <v/>
      </c>
      <c r="P1487" t="str">
        <f>IF(anotacoes!M1487=0,"",UPPER(anotacoes!M1487))</f>
        <v/>
      </c>
      <c r="Q1487" t="str">
        <f t="shared" si="47"/>
        <v>INSERT INTO CONVERSAO_LUTA_ACAO (cd_conversao, id_luta, sequencia, momento_inicio, momento_fim, quem_faz, quem_sofre, acao_tipo, acao, tecnica, direcao, pontuacao) VALUES (1, 23, 63, TRIM(' 00:10:28,854'), TRIM(' 00:10:31,803'), 'BOZBAYEV', 'STEVENS', 'GRIP TIME', 'LEFT COLLAR', NULL, NULL, NULL)</v>
      </c>
      <c r="R1487" t="s">
        <v>10327</v>
      </c>
    </row>
    <row r="1488" spans="1:18" hidden="1" x14ac:dyDescent="0.25">
      <c r="A1488" s="7">
        <f>anotacoes!D1488</f>
        <v>40692</v>
      </c>
      <c r="B1488" t="str">
        <f>anotacoes!C1488</f>
        <v>GRAND SLAM MOSCOW 2011</v>
      </c>
      <c r="C1488" t="str">
        <f>anotacoes!E1488</f>
        <v>BOZBAYEV</v>
      </c>
      <c r="D1488" t="str">
        <f>anotacoes!F1488</f>
        <v>STEVENS</v>
      </c>
      <c r="E1488" t="s">
        <v>10325</v>
      </c>
      <c r="F1488">
        <f>anotacoes!A1488</f>
        <v>23</v>
      </c>
      <c r="G1488">
        <f>anotacoes!B1488</f>
        <v>64</v>
      </c>
      <c r="H1488" t="str">
        <f>anotacoes!K1488</f>
        <v xml:space="preserve"> 00:10:31,803</v>
      </c>
      <c r="I1488" t="str">
        <f>anotacoes!L1488</f>
        <v xml:space="preserve"> 00:10:31,803</v>
      </c>
      <c r="J1488" t="str">
        <f>IF(L1488="PAUSE",E1488,IF(anotacoes!G1492=conversao_anotacoes!C1488,conversao_anotacoes!C1488,conversao_anotacoes!D1488))</f>
        <v>BOZBAYEV</v>
      </c>
      <c r="K1488" t="str">
        <f t="shared" si="46"/>
        <v>STEVENS</v>
      </c>
      <c r="L1488" t="str">
        <f>UPPER(anotacoes!H1488)</f>
        <v>ATTACK</v>
      </c>
      <c r="M1488" t="str">
        <f>IF(OR(L1488="ATTACK",L1488="FINTA"),"&lt;TECNICA&gt;",UPPER(anotacoes!I1488))</f>
        <v>&lt;TECNICA&gt;</v>
      </c>
      <c r="N1488" t="str">
        <f>IF(OR(L1488="ATTACK",L1488="FINTA"),UPPER(anotacoes!I1488),"")</f>
        <v>OUCHI GARI</v>
      </c>
      <c r="O1488" s="6">
        <f>IF(anotacoes!N1488=0,"",anotacoes!N1488)</f>
        <v>7</v>
      </c>
      <c r="P1488" t="str">
        <f>IF(anotacoes!M1488=0,"",UPPER(anotacoes!M1488))</f>
        <v/>
      </c>
      <c r="Q1488" t="str">
        <f t="shared" si="47"/>
        <v>INSERT INTO CONVERSAO_LUTA_ACAO (cd_conversao, id_luta, sequencia, momento_inicio, momento_fim, quem_faz, quem_sofre, acao_tipo, acao, tecnica, direcao, pontuacao) VALUES (1, 23, 64, TRIM(' 00:10:31,803'), TRIM(' 00:10:31,803'), 'BOZBAYEV', 'STEVENS', 'ATTACK', '&lt;TECNICA&gt;', 'OUCHI GARI', 7, NULL)</v>
      </c>
      <c r="R1488" t="s">
        <v>10327</v>
      </c>
    </row>
    <row r="1489" spans="1:18" hidden="1" x14ac:dyDescent="0.25">
      <c r="A1489" s="7">
        <f>anotacoes!D1489</f>
        <v>40692</v>
      </c>
      <c r="B1489" t="str">
        <f>anotacoes!C1489</f>
        <v>GRAND SLAM MOSCOW 2011</v>
      </c>
      <c r="C1489" t="str">
        <f>anotacoes!E1489</f>
        <v>BOZBAYEV</v>
      </c>
      <c r="D1489" t="str">
        <f>anotacoes!F1489</f>
        <v>STEVENS</v>
      </c>
      <c r="E1489" t="s">
        <v>10325</v>
      </c>
      <c r="F1489">
        <f>anotacoes!A1489</f>
        <v>23</v>
      </c>
      <c r="G1489">
        <f>anotacoes!B1489</f>
        <v>65</v>
      </c>
      <c r="H1489" t="str">
        <f>anotacoes!K1489</f>
        <v xml:space="preserve"> 00:10:31,803</v>
      </c>
      <c r="I1489" t="str">
        <f>anotacoes!L1489</f>
        <v xml:space="preserve"> 00:10:34,293</v>
      </c>
      <c r="J1489" t="str">
        <f>IF(L1489="PAUSE",E1489,IF(anotacoes!G1493=conversao_anotacoes!C1489,conversao_anotacoes!C1489,conversao_anotacoes!D1489))</f>
        <v>BOZBAYEV</v>
      </c>
      <c r="K1489" t="str">
        <f t="shared" si="46"/>
        <v>STEVENS</v>
      </c>
      <c r="L1489" t="str">
        <f>UPPER(anotacoes!H1489)</f>
        <v>TRANSITION</v>
      </c>
      <c r="M1489" t="str">
        <f>IF(OR(L1489="ATTACK",L1489="FINTA"),"&lt;TECNICA&gt;",UPPER(anotacoes!I1489))</f>
        <v>WITHOUT ATTACK</v>
      </c>
      <c r="N1489" t="str">
        <f>IF(OR(L1489="ATTACK",L1489="FINTA"),UPPER(anotacoes!I1489),"")</f>
        <v/>
      </c>
      <c r="O1489" s="6" t="str">
        <f>IF(anotacoes!N1489=0,"",anotacoes!N1489)</f>
        <v/>
      </c>
      <c r="P1489" t="str">
        <f>IF(anotacoes!M1489=0,"",UPPER(anotacoes!M1489))</f>
        <v/>
      </c>
      <c r="Q1489" t="str">
        <f t="shared" si="47"/>
        <v>INSERT INTO CONVERSAO_LUTA_ACAO (cd_conversao, id_luta, sequencia, momento_inicio, momento_fim, quem_faz, quem_sofre, acao_tipo, acao, tecnica, direcao, pontuacao) VALUES (1, 23, 65, TRIM(' 00:10:31,803'), TRIM(' 00:10:34,293'), 'BOZBAYEV', 'STEVENS', 'TRANSITION', 'WITHOUT ATTACK', NULL, NULL, NULL)</v>
      </c>
      <c r="R1489" t="s">
        <v>10327</v>
      </c>
    </row>
    <row r="1490" spans="1:18" hidden="1" x14ac:dyDescent="0.25">
      <c r="A1490" s="7">
        <f>anotacoes!D1490</f>
        <v>40692</v>
      </c>
      <c r="B1490" t="str">
        <f>anotacoes!C1490</f>
        <v>GRAND SLAM MOSCOW 2011</v>
      </c>
      <c r="C1490" t="str">
        <f>anotacoes!E1490</f>
        <v>BOZBAYEV</v>
      </c>
      <c r="D1490" t="str">
        <f>anotacoes!F1490</f>
        <v>STEVENS</v>
      </c>
      <c r="E1490" t="s">
        <v>10325</v>
      </c>
      <c r="F1490">
        <f>anotacoes!A1490</f>
        <v>23</v>
      </c>
      <c r="G1490">
        <f>anotacoes!B1490</f>
        <v>66</v>
      </c>
      <c r="H1490" t="str">
        <f>anotacoes!K1490</f>
        <v xml:space="preserve"> 00:10:34,464</v>
      </c>
      <c r="I1490" t="str">
        <f>anotacoes!L1490</f>
        <v xml:space="preserve"> 00:10:36,103</v>
      </c>
      <c r="J1490" t="str">
        <f>IF(L1490="PAUSE",E1490,IF(anotacoes!G1494=conversao_anotacoes!C1490,conversao_anotacoes!C1490,conversao_anotacoes!D1490))</f>
        <v>BOZBAYEV</v>
      </c>
      <c r="K1490" t="str">
        <f t="shared" si="46"/>
        <v>STEVENS</v>
      </c>
      <c r="L1490" t="str">
        <f>UPPER(anotacoes!H1490)</f>
        <v>GROUNDWORK COMBAT</v>
      </c>
      <c r="M1490" t="str">
        <f>IF(OR(L1490="ATTACK",L1490="FINTA"),"&lt;TECNICA&gt;",UPPER(anotacoes!I1490))</f>
        <v>&lt;LUTA_SOLO&gt;</v>
      </c>
      <c r="N1490" t="str">
        <f>IF(OR(L1490="ATTACK",L1490="FINTA"),UPPER(anotacoes!I1490),"")</f>
        <v/>
      </c>
      <c r="O1490" s="6" t="str">
        <f>IF(anotacoes!N1490=0,"",anotacoes!N1490)</f>
        <v/>
      </c>
      <c r="P1490" t="str">
        <f>IF(anotacoes!M1490=0,"",UPPER(anotacoes!M1490))</f>
        <v/>
      </c>
      <c r="Q1490" t="str">
        <f t="shared" si="47"/>
        <v>INSERT INTO CONVERSAO_LUTA_ACAO (cd_conversao, id_luta, sequencia, momento_inicio, momento_fim, quem_faz, quem_sofre, acao_tipo, acao, tecnica, direcao, pontuacao) VALUES (1, 23, 66, TRIM(' 00:10:34,464'), TRIM(' 00:10:36,103'), 'BOZBAYEV', 'STEVENS', 'GROUNDWORK COMBAT', '&lt;LUTA_SOLO&gt;', NULL, NULL, NULL)</v>
      </c>
      <c r="R1490" t="s">
        <v>10327</v>
      </c>
    </row>
    <row r="1491" spans="1:18" hidden="1" x14ac:dyDescent="0.25">
      <c r="A1491" s="7">
        <f>anotacoes!D1491</f>
        <v>40692</v>
      </c>
      <c r="B1491" t="str">
        <f>anotacoes!C1491</f>
        <v>GRAND SLAM MOSCOW 2011</v>
      </c>
      <c r="C1491" t="str">
        <f>anotacoes!E1491</f>
        <v>BOZBAYEV</v>
      </c>
      <c r="D1491" t="str">
        <f>anotacoes!F1491</f>
        <v>STEVENS</v>
      </c>
      <c r="E1491" t="s">
        <v>10325</v>
      </c>
      <c r="F1491">
        <f>anotacoes!A1491</f>
        <v>23</v>
      </c>
      <c r="G1491">
        <f>anotacoes!B1491</f>
        <v>67</v>
      </c>
      <c r="H1491" t="str">
        <f>anotacoes!K1491</f>
        <v xml:space="preserve"> 00:10:36,103</v>
      </c>
      <c r="I1491" t="str">
        <f>anotacoes!L1491</f>
        <v xml:space="preserve"> 00:10:42,860</v>
      </c>
      <c r="J1491" t="str">
        <f>IF(L1491="PAUSE",E1491,IF(anotacoes!G1495=conversao_anotacoes!C1491,conversao_anotacoes!C1491,conversao_anotacoes!D1491))</f>
        <v>BOZBAYEV</v>
      </c>
      <c r="K1491" t="str">
        <f t="shared" si="46"/>
        <v>STEVENS</v>
      </c>
      <c r="L1491" t="str">
        <f>UPPER(anotacoes!H1491)</f>
        <v>GRIP TIME</v>
      </c>
      <c r="M1491" t="str">
        <f>IF(OR(L1491="ATTACK",L1491="FINTA"),"&lt;TECNICA&gt;",UPPER(anotacoes!I1491))</f>
        <v>LEFT COLLAR</v>
      </c>
      <c r="N1491" t="str">
        <f>IF(OR(L1491="ATTACK",L1491="FINTA"),UPPER(anotacoes!I1491),"")</f>
        <v/>
      </c>
      <c r="O1491" s="6" t="str">
        <f>IF(anotacoes!N1491=0,"",anotacoes!N1491)</f>
        <v/>
      </c>
      <c r="P1491" t="str">
        <f>IF(anotacoes!M1491=0,"",UPPER(anotacoes!M1491))</f>
        <v/>
      </c>
      <c r="Q1491" t="str">
        <f t="shared" si="47"/>
        <v>INSERT INTO CONVERSAO_LUTA_ACAO (cd_conversao, id_luta, sequencia, momento_inicio, momento_fim, quem_faz, quem_sofre, acao_tipo, acao, tecnica, direcao, pontuacao) VALUES (1, 23, 67, TRIM(' 00:10:36,103'), TRIM(' 00:10:42,860'), 'BOZBAYEV', 'STEVENS', 'GRIP TIME', 'LEFT COLLAR', NULL, NULL, NULL)</v>
      </c>
      <c r="R1491" t="s">
        <v>10327</v>
      </c>
    </row>
    <row r="1492" spans="1:18" hidden="1" x14ac:dyDescent="0.25">
      <c r="A1492" s="7">
        <f>anotacoes!D1492</f>
        <v>40692</v>
      </c>
      <c r="B1492" t="str">
        <f>anotacoes!C1492</f>
        <v>GRAND SLAM MOSCOW 2011</v>
      </c>
      <c r="C1492" t="str">
        <f>anotacoes!E1492</f>
        <v>BOZBAYEV</v>
      </c>
      <c r="D1492" t="str">
        <f>anotacoes!F1492</f>
        <v>STEVENS</v>
      </c>
      <c r="E1492" t="s">
        <v>10325</v>
      </c>
      <c r="F1492">
        <f>anotacoes!A1492</f>
        <v>23</v>
      </c>
      <c r="G1492">
        <f>anotacoes!B1492</f>
        <v>68</v>
      </c>
      <c r="H1492" t="str">
        <f>anotacoes!K1492</f>
        <v xml:space="preserve"> 00:10:42,860</v>
      </c>
      <c r="I1492" t="str">
        <f>anotacoes!L1492</f>
        <v xml:space="preserve"> 00:10:47,466</v>
      </c>
      <c r="J1492" t="str">
        <f>IF(L1492="PAUSE",E1492,IF(anotacoes!G1496=conversao_anotacoes!C1492,conversao_anotacoes!C1492,conversao_anotacoes!D1492))</f>
        <v>BOZBAYEV</v>
      </c>
      <c r="K1492" t="str">
        <f t="shared" si="46"/>
        <v>STEVENS</v>
      </c>
      <c r="L1492" t="str">
        <f>UPPER(anotacoes!H1492)</f>
        <v>GRIP TIME</v>
      </c>
      <c r="M1492" t="str">
        <f>IF(OR(L1492="ATTACK",L1492="FINTA"),"&lt;TECNICA&gt;",UPPER(anotacoes!I1492))</f>
        <v>LEFT SLEEVE</v>
      </c>
      <c r="N1492" t="str">
        <f>IF(OR(L1492="ATTACK",L1492="FINTA"),UPPER(anotacoes!I1492),"")</f>
        <v/>
      </c>
      <c r="O1492" s="6" t="str">
        <f>IF(anotacoes!N1492=0,"",anotacoes!N1492)</f>
        <v/>
      </c>
      <c r="P1492" t="str">
        <f>IF(anotacoes!M1492=0,"",UPPER(anotacoes!M1492))</f>
        <v/>
      </c>
      <c r="Q1492" t="str">
        <f t="shared" si="47"/>
        <v>INSERT INTO CONVERSAO_LUTA_ACAO (cd_conversao, id_luta, sequencia, momento_inicio, momento_fim, quem_faz, quem_sofre, acao_tipo, acao, tecnica, direcao, pontuacao) VALUES (1, 23, 68, TRIM(' 00:10:42,860'), TRIM(' 00:10:47,466'), 'BOZBAYEV', 'STEVENS', 'GRIP TIME', 'LEFT SLEEVE', NULL, NULL, NULL)</v>
      </c>
      <c r="R1492" t="s">
        <v>10327</v>
      </c>
    </row>
    <row r="1493" spans="1:18" hidden="1" x14ac:dyDescent="0.25">
      <c r="A1493" s="7">
        <f>anotacoes!D1493</f>
        <v>40692</v>
      </c>
      <c r="B1493" t="str">
        <f>anotacoes!C1493</f>
        <v>GRAND SLAM MOSCOW 2011</v>
      </c>
      <c r="C1493" t="str">
        <f>anotacoes!E1493</f>
        <v>BOZBAYEV</v>
      </c>
      <c r="D1493" t="str">
        <f>anotacoes!F1493</f>
        <v>STEVENS</v>
      </c>
      <c r="E1493" t="s">
        <v>10325</v>
      </c>
      <c r="F1493">
        <f>anotacoes!A1493</f>
        <v>23</v>
      </c>
      <c r="G1493">
        <f>anotacoes!B1493</f>
        <v>69</v>
      </c>
      <c r="H1493" t="str">
        <f>anotacoes!K1493</f>
        <v xml:space="preserve"> 00:10:47,639</v>
      </c>
      <c r="I1493" t="str">
        <f>anotacoes!L1493</f>
        <v xml:space="preserve"> 00:10:48,476</v>
      </c>
      <c r="J1493" t="str">
        <f>IF(L1493="PAUSE",E1493,IF(anotacoes!G1497=conversao_anotacoes!C1493,conversao_anotacoes!C1493,conversao_anotacoes!D1493))</f>
        <v>&lt;ARBITRO_DESCONHECIDO&gt;</v>
      </c>
      <c r="K1493" t="str">
        <f t="shared" si="46"/>
        <v/>
      </c>
      <c r="L1493" t="str">
        <f>UPPER(anotacoes!H1493)</f>
        <v>PAUSE</v>
      </c>
      <c r="M1493" t="str">
        <f>IF(OR(L1493="ATTACK",L1493="FINTA"),"&lt;TECNICA&gt;",UPPER(anotacoes!I1493))</f>
        <v>&lt;NAO_CLASSIFICADO&gt;</v>
      </c>
      <c r="N1493" t="str">
        <f>IF(OR(L1493="ATTACK",L1493="FINTA"),UPPER(anotacoes!I1493),"")</f>
        <v/>
      </c>
      <c r="O1493" s="6" t="str">
        <f>IF(anotacoes!N1493=0,"",anotacoes!N1493)</f>
        <v/>
      </c>
      <c r="P1493" t="str">
        <f>IF(anotacoes!M1493=0,"",UPPER(anotacoes!M1493))</f>
        <v/>
      </c>
      <c r="Q1493" t="str">
        <f t="shared" si="47"/>
        <v>INSERT INTO CONVERSAO_LUTA_ACAO (cd_conversao, id_luta, sequencia, momento_inicio, momento_fim, quem_faz, quem_sofre, acao_tipo, acao, tecnica, direcao, pontuacao) VALUES (1, 23, 69, TRIM(' 00:10:47,639'), TRIM(' 00:10:48,476'), '&lt;ARBITRO_DESCONHECIDO&gt;', '', 'PAUSE', '&lt;NAO_CLASSIFICADO&gt;', NULL, NULL, NULL)</v>
      </c>
      <c r="R1493" t="s">
        <v>10327</v>
      </c>
    </row>
    <row r="1494" spans="1:18" hidden="1" x14ac:dyDescent="0.25">
      <c r="A1494" s="7">
        <f>anotacoes!D1494</f>
        <v>40692</v>
      </c>
      <c r="B1494" t="str">
        <f>anotacoes!C1494</f>
        <v>GRAND SLAM MOSCOW 2011</v>
      </c>
      <c r="C1494" t="str">
        <f>anotacoes!E1494</f>
        <v>BOZBAYEV</v>
      </c>
      <c r="D1494" t="str">
        <f>anotacoes!F1494</f>
        <v>STEVENS</v>
      </c>
      <c r="E1494" t="s">
        <v>10325</v>
      </c>
      <c r="F1494">
        <f>anotacoes!A1494</f>
        <v>23</v>
      </c>
      <c r="G1494">
        <f>anotacoes!B1494</f>
        <v>70</v>
      </c>
      <c r="H1494" t="str">
        <f>anotacoes!K1494</f>
        <v xml:space="preserve"> 00:10:48,476</v>
      </c>
      <c r="I1494" t="str">
        <f>anotacoes!L1494</f>
        <v xml:space="preserve"> 00:10:53,256</v>
      </c>
      <c r="J1494" t="str">
        <f>IF(L1494="PAUSE",E1494,IF(anotacoes!G1498=conversao_anotacoes!C1494,conversao_anotacoes!C1494,conversao_anotacoes!D1494))</f>
        <v>BOZBAYEV</v>
      </c>
      <c r="K1494" t="str">
        <f t="shared" si="46"/>
        <v>STEVENS</v>
      </c>
      <c r="L1494" t="str">
        <f>UPPER(anotacoes!H1494)</f>
        <v>DISPLACEMENT</v>
      </c>
      <c r="M1494" t="str">
        <f>IF(OR(L1494="ATTACK",L1494="FINTA"),"&lt;TECNICA&gt;",UPPER(anotacoes!I1494))</f>
        <v>2-3 STEP HESITANT RIGHT</v>
      </c>
      <c r="N1494" t="str">
        <f>IF(OR(L1494="ATTACK",L1494="FINTA"),UPPER(anotacoes!I1494),"")</f>
        <v/>
      </c>
      <c r="O1494" s="6" t="str">
        <f>IF(anotacoes!N1494=0,"",anotacoes!N1494)</f>
        <v/>
      </c>
      <c r="P1494" t="str">
        <f>IF(anotacoes!M1494=0,"",UPPER(anotacoes!M1494))</f>
        <v/>
      </c>
      <c r="Q1494" t="str">
        <f t="shared" si="47"/>
        <v>INSERT INTO CONVERSAO_LUTA_ACAO (cd_conversao, id_luta, sequencia, momento_inicio, momento_fim, quem_faz, quem_sofre, acao_tipo, acao, tecnica, direcao, pontuacao) VALUES (1, 23, 70, TRIM(' 00:10:48,476'), TRIM(' 00:10:53,256'), 'BOZBAYEV', 'STEVENS', 'DISPLACEMENT', '2-3 STEP HESITANT RIGHT', NULL, NULL, NULL)</v>
      </c>
      <c r="R1494" t="s">
        <v>10327</v>
      </c>
    </row>
    <row r="1495" spans="1:18" hidden="1" x14ac:dyDescent="0.25">
      <c r="A1495" s="7">
        <f>anotacoes!D1495</f>
        <v>40692</v>
      </c>
      <c r="B1495" t="str">
        <f>anotacoes!C1495</f>
        <v>GRAND SLAM MOSCOW 2011</v>
      </c>
      <c r="C1495" t="str">
        <f>anotacoes!E1495</f>
        <v>BOZBAYEV</v>
      </c>
      <c r="D1495" t="str">
        <f>anotacoes!F1495</f>
        <v>STEVENS</v>
      </c>
      <c r="E1495" t="s">
        <v>10325</v>
      </c>
      <c r="F1495">
        <f>anotacoes!A1495</f>
        <v>23</v>
      </c>
      <c r="G1495">
        <f>anotacoes!B1495</f>
        <v>71</v>
      </c>
      <c r="H1495" t="str">
        <f>anotacoes!K1495</f>
        <v xml:space="preserve"> 00:10:53,426</v>
      </c>
      <c r="I1495" t="str">
        <f>anotacoes!L1495</f>
        <v xml:space="preserve"> 00:11:44,444</v>
      </c>
      <c r="J1495" t="str">
        <f>IF(L1495="PAUSE",E1495,IF(anotacoes!G1499=conversao_anotacoes!C1495,conversao_anotacoes!C1495,conversao_anotacoes!D1495))</f>
        <v>BOZBAYEV</v>
      </c>
      <c r="K1495" t="str">
        <f t="shared" si="46"/>
        <v>STEVENS</v>
      </c>
      <c r="L1495" t="str">
        <f>UPPER(anotacoes!H1495)</f>
        <v>GRIP TIME</v>
      </c>
      <c r="M1495" t="str">
        <f>IF(OR(L1495="ATTACK",L1495="FINTA"),"&lt;TECNICA&gt;",UPPER(anotacoes!I1495))</f>
        <v>LEFT COLLAR</v>
      </c>
      <c r="N1495" t="str">
        <f>IF(OR(L1495="ATTACK",L1495="FINTA"),UPPER(anotacoes!I1495),"")</f>
        <v/>
      </c>
      <c r="O1495" s="6" t="str">
        <f>IF(anotacoes!N1495=0,"",anotacoes!N1495)</f>
        <v/>
      </c>
      <c r="P1495" t="str">
        <f>IF(anotacoes!M1495=0,"",UPPER(anotacoes!M1495))</f>
        <v/>
      </c>
      <c r="Q1495" t="str">
        <f t="shared" si="47"/>
        <v>INSERT INTO CONVERSAO_LUTA_ACAO (cd_conversao, id_luta, sequencia, momento_inicio, momento_fim, quem_faz, quem_sofre, acao_tipo, acao, tecnica, direcao, pontuacao) VALUES (1, 23, 71, TRIM(' 00:10:53,426'), TRIM(' 00:11:44,444'), 'BOZBAYEV', 'STEVENS', 'GRIP TIME', 'LEFT COLLAR', NULL, NULL, NULL)</v>
      </c>
      <c r="R1495" t="s">
        <v>10327</v>
      </c>
    </row>
    <row r="1496" spans="1:18" hidden="1" x14ac:dyDescent="0.25">
      <c r="A1496" s="7">
        <f>anotacoes!D1496</f>
        <v>40692</v>
      </c>
      <c r="B1496" t="str">
        <f>anotacoes!C1496</f>
        <v>GRAND SLAM MOSCOW 2011</v>
      </c>
      <c r="C1496" t="str">
        <f>anotacoes!E1496</f>
        <v>BOZBAYEV</v>
      </c>
      <c r="D1496" t="str">
        <f>anotacoes!F1496</f>
        <v>STEVENS</v>
      </c>
      <c r="E1496" t="s">
        <v>10325</v>
      </c>
      <c r="F1496">
        <f>anotacoes!A1496</f>
        <v>23</v>
      </c>
      <c r="G1496">
        <f>anotacoes!B1496</f>
        <v>72</v>
      </c>
      <c r="H1496" t="str">
        <f>anotacoes!K1496</f>
        <v xml:space="preserve"> 00:11:44,444</v>
      </c>
      <c r="I1496" t="str">
        <f>anotacoes!L1496</f>
        <v xml:space="preserve"> 00:11:45,788</v>
      </c>
      <c r="J1496" t="str">
        <f>IF(L1496="PAUSE",E1496,IF(anotacoes!G1500=conversao_anotacoes!C1496,conversao_anotacoes!C1496,conversao_anotacoes!D1496))</f>
        <v>BOZBAYEV</v>
      </c>
      <c r="K1496" t="str">
        <f t="shared" si="46"/>
        <v>STEVENS</v>
      </c>
      <c r="L1496" t="str">
        <f>UPPER(anotacoes!H1496)</f>
        <v>ATTACK</v>
      </c>
      <c r="M1496" t="str">
        <f>IF(OR(L1496="ATTACK",L1496="FINTA"),"&lt;TECNICA&gt;",UPPER(anotacoes!I1496))</f>
        <v>&lt;TECNICA&gt;</v>
      </c>
      <c r="N1496" t="str">
        <f>IF(OR(L1496="ATTACK",L1496="FINTA"),UPPER(anotacoes!I1496),"")</f>
        <v>SEOI NAGE</v>
      </c>
      <c r="O1496" s="6">
        <f>IF(anotacoes!N1496=0,"",anotacoes!N1496)</f>
        <v>6</v>
      </c>
      <c r="P1496" t="str">
        <f>IF(anotacoes!M1496=0,"",UPPER(anotacoes!M1496))</f>
        <v/>
      </c>
      <c r="Q1496" t="str">
        <f t="shared" si="47"/>
        <v>INSERT INTO CONVERSAO_LUTA_ACAO (cd_conversao, id_luta, sequencia, momento_inicio, momento_fim, quem_faz, quem_sofre, acao_tipo, acao, tecnica, direcao, pontuacao) VALUES (1, 23, 72, TRIM(' 00:11:44,444'), TRIM(' 00:11:45,788'), 'BOZBAYEV', 'STEVENS', 'ATTACK', '&lt;TECNICA&gt;', 'SEOI NAGE', 6, NULL)</v>
      </c>
      <c r="R1496" t="s">
        <v>10327</v>
      </c>
    </row>
    <row r="1497" spans="1:18" hidden="1" x14ac:dyDescent="0.25">
      <c r="A1497" s="7">
        <f>anotacoes!D1497</f>
        <v>40692</v>
      </c>
      <c r="B1497" t="str">
        <f>anotacoes!C1497</f>
        <v>GRAND SLAM MOSCOW 2011</v>
      </c>
      <c r="C1497" t="str">
        <f>anotacoes!E1497</f>
        <v>BOZBAYEV</v>
      </c>
      <c r="D1497" t="str">
        <f>anotacoes!F1497</f>
        <v>STEVENS</v>
      </c>
      <c r="E1497" t="s">
        <v>10325</v>
      </c>
      <c r="F1497">
        <f>anotacoes!A1497</f>
        <v>23</v>
      </c>
      <c r="G1497">
        <f>anotacoes!B1497</f>
        <v>73</v>
      </c>
      <c r="H1497" t="str">
        <f>anotacoes!K1497</f>
        <v xml:space="preserve"> 00:11:45,991</v>
      </c>
      <c r="I1497" t="str">
        <f>anotacoes!L1497</f>
        <v xml:space="preserve"> 00:11:50,458</v>
      </c>
      <c r="J1497" t="str">
        <f>IF(L1497="PAUSE",E1497,IF(anotacoes!G1501=conversao_anotacoes!C1497,conversao_anotacoes!C1497,conversao_anotacoes!D1497))</f>
        <v>BOZBAYEV</v>
      </c>
      <c r="K1497" t="str">
        <f t="shared" si="46"/>
        <v>STEVENS</v>
      </c>
      <c r="L1497" t="str">
        <f>UPPER(anotacoes!H1497)</f>
        <v>TRANSITION</v>
      </c>
      <c r="M1497" t="str">
        <f>IF(OR(L1497="ATTACK",L1497="FINTA"),"&lt;TECNICA&gt;",UPPER(anotacoes!I1497))</f>
        <v>WITHOUT ATTACK</v>
      </c>
      <c r="N1497" t="str">
        <f>IF(OR(L1497="ATTACK",L1497="FINTA"),UPPER(anotacoes!I1497),"")</f>
        <v/>
      </c>
      <c r="O1497" s="6" t="str">
        <f>IF(anotacoes!N1497=0,"",anotacoes!N1497)</f>
        <v/>
      </c>
      <c r="P1497" t="str">
        <f>IF(anotacoes!M1497=0,"",UPPER(anotacoes!M1497))</f>
        <v/>
      </c>
      <c r="Q1497" t="str">
        <f t="shared" si="47"/>
        <v>INSERT INTO CONVERSAO_LUTA_ACAO (cd_conversao, id_luta, sequencia, momento_inicio, momento_fim, quem_faz, quem_sofre, acao_tipo, acao, tecnica, direcao, pontuacao) VALUES (1, 23, 73, TRIM(' 00:11:45,991'), TRIM(' 00:11:50,458'), 'BOZBAYEV', 'STEVENS', 'TRANSITION', 'WITHOUT ATTACK', NULL, NULL, NULL)</v>
      </c>
      <c r="R1497" t="s">
        <v>10327</v>
      </c>
    </row>
    <row r="1498" spans="1:18" hidden="1" x14ac:dyDescent="0.25">
      <c r="A1498" s="7">
        <f>anotacoes!D1498</f>
        <v>40692</v>
      </c>
      <c r="B1498" t="str">
        <f>anotacoes!C1498</f>
        <v>GRAND SLAM MOSCOW 2011</v>
      </c>
      <c r="C1498" t="str">
        <f>anotacoes!E1498</f>
        <v>BOZBAYEV</v>
      </c>
      <c r="D1498" t="str">
        <f>anotacoes!F1498</f>
        <v>STEVENS</v>
      </c>
      <c r="E1498" t="s">
        <v>10325</v>
      </c>
      <c r="F1498">
        <f>anotacoes!A1498</f>
        <v>23</v>
      </c>
      <c r="G1498">
        <f>anotacoes!B1498</f>
        <v>74</v>
      </c>
      <c r="H1498" t="str">
        <f>anotacoes!K1498</f>
        <v xml:space="preserve"> 00:11:50,702</v>
      </c>
      <c r="I1498" t="str">
        <f>anotacoes!L1498</f>
        <v xml:space="preserve"> 00:11:56,538</v>
      </c>
      <c r="J1498" t="str">
        <f>IF(L1498="PAUSE",E1498,IF(anotacoes!G1502=conversao_anotacoes!C1498,conversao_anotacoes!C1498,conversao_anotacoes!D1498))</f>
        <v>BOZBAYEV</v>
      </c>
      <c r="K1498" t="str">
        <f t="shared" si="46"/>
        <v>STEVENS</v>
      </c>
      <c r="L1498" t="str">
        <f>UPPER(anotacoes!H1498)</f>
        <v>GROUNDWORK COMBAT</v>
      </c>
      <c r="M1498" t="str">
        <f>IF(OR(L1498="ATTACK",L1498="FINTA"),"&lt;TECNICA&gt;",UPPER(anotacoes!I1498))</f>
        <v>DEFENSIVE POSITION</v>
      </c>
      <c r="N1498" t="str">
        <f>IF(OR(L1498="ATTACK",L1498="FINTA"),UPPER(anotacoes!I1498),"")</f>
        <v/>
      </c>
      <c r="O1498" s="6" t="str">
        <f>IF(anotacoes!N1498=0,"",anotacoes!N1498)</f>
        <v/>
      </c>
      <c r="P1498" t="str">
        <f>IF(anotacoes!M1498=0,"",UPPER(anotacoes!M1498))</f>
        <v/>
      </c>
      <c r="Q1498" t="str">
        <f t="shared" si="47"/>
        <v>INSERT INTO CONVERSAO_LUTA_ACAO (cd_conversao, id_luta, sequencia, momento_inicio, momento_fim, quem_faz, quem_sofre, acao_tipo, acao, tecnica, direcao, pontuacao) VALUES (1, 23, 74, TRIM(' 00:11:50,702'), TRIM(' 00:11:56,538'), 'BOZBAYEV', 'STEVENS', 'GROUNDWORK COMBAT', 'DEFENSIVE POSITION', NULL, NULL, NULL)</v>
      </c>
      <c r="R1498" t="s">
        <v>10327</v>
      </c>
    </row>
    <row r="1499" spans="1:18" hidden="1" x14ac:dyDescent="0.25">
      <c r="A1499" s="7">
        <f>anotacoes!D1499</f>
        <v>40692</v>
      </c>
      <c r="B1499" t="str">
        <f>anotacoes!C1499</f>
        <v>GRAND SLAM MOSCOW 2011</v>
      </c>
      <c r="C1499" t="str">
        <f>anotacoes!E1499</f>
        <v>BOZBAYEV</v>
      </c>
      <c r="D1499" t="str">
        <f>anotacoes!F1499</f>
        <v>STEVENS</v>
      </c>
      <c r="E1499" t="s">
        <v>10325</v>
      </c>
      <c r="F1499">
        <f>anotacoes!A1499</f>
        <v>23</v>
      </c>
      <c r="G1499">
        <f>anotacoes!B1499</f>
        <v>75</v>
      </c>
      <c r="H1499" t="str">
        <f>anotacoes!K1499</f>
        <v xml:space="preserve"> 00:11:56,723</v>
      </c>
      <c r="I1499" t="str">
        <f>anotacoes!L1499</f>
        <v xml:space="preserve"> 00:11:57,414</v>
      </c>
      <c r="J1499" t="str">
        <f>IF(L1499="PAUSE",E1499,IF(anotacoes!G1503=conversao_anotacoes!C1499,conversao_anotacoes!C1499,conversao_anotacoes!D1499))</f>
        <v>&lt;ARBITRO_DESCONHECIDO&gt;</v>
      </c>
      <c r="K1499" t="str">
        <f t="shared" si="46"/>
        <v/>
      </c>
      <c r="L1499" t="str">
        <f>UPPER(anotacoes!H1499)</f>
        <v>PAUSE</v>
      </c>
      <c r="M1499" t="str">
        <f>IF(OR(L1499="ATTACK",L1499="FINTA"),"&lt;TECNICA&gt;",UPPER(anotacoes!I1499))</f>
        <v>&lt;NAO_CLASSIFICADO&gt;</v>
      </c>
      <c r="N1499" t="str">
        <f>IF(OR(L1499="ATTACK",L1499="FINTA"),UPPER(anotacoes!I1499),"")</f>
        <v/>
      </c>
      <c r="O1499" s="6" t="str">
        <f>IF(anotacoes!N1499=0,"",anotacoes!N1499)</f>
        <v/>
      </c>
      <c r="P1499" t="str">
        <f>IF(anotacoes!M1499=0,"",UPPER(anotacoes!M1499))</f>
        <v/>
      </c>
      <c r="Q1499" t="str">
        <f t="shared" si="47"/>
        <v>INSERT INTO CONVERSAO_LUTA_ACAO (cd_conversao, id_luta, sequencia, momento_inicio, momento_fim, quem_faz, quem_sofre, acao_tipo, acao, tecnica, direcao, pontuacao) VALUES (1, 23, 75, TRIM(' 00:11:56,723'), TRIM(' 00:11:57,414'), '&lt;ARBITRO_DESCONHECIDO&gt;', '', 'PAUSE', '&lt;NAO_CLASSIFICADO&gt;', NULL, NULL, NULL)</v>
      </c>
      <c r="R1499" t="s">
        <v>10327</v>
      </c>
    </row>
    <row r="1500" spans="1:18" hidden="1" x14ac:dyDescent="0.25">
      <c r="A1500" s="7">
        <f>anotacoes!D1500</f>
        <v>40692</v>
      </c>
      <c r="B1500" t="str">
        <f>anotacoes!C1500</f>
        <v>GRAND SLAM MOSCOW 2011</v>
      </c>
      <c r="C1500" t="str">
        <f>anotacoes!E1500</f>
        <v>BOZBAYEV</v>
      </c>
      <c r="D1500" t="str">
        <f>anotacoes!F1500</f>
        <v>STEVENS</v>
      </c>
      <c r="E1500" t="s">
        <v>10325</v>
      </c>
      <c r="F1500">
        <f>anotacoes!A1500</f>
        <v>23</v>
      </c>
      <c r="G1500">
        <f>anotacoes!B1500</f>
        <v>76</v>
      </c>
      <c r="H1500" t="str">
        <f>anotacoes!K1500</f>
        <v xml:space="preserve"> 00:11:57,414</v>
      </c>
      <c r="I1500" t="str">
        <f>anotacoes!L1500</f>
        <v xml:space="preserve"> 00:11:58,156</v>
      </c>
      <c r="J1500" t="str">
        <f>IF(L1500="PAUSE",E1500,IF(anotacoes!G1504=conversao_anotacoes!C1500,conversao_anotacoes!C1500,conversao_anotacoes!D1500))</f>
        <v>BOZBAYEV</v>
      </c>
      <c r="K1500" t="str">
        <f t="shared" si="46"/>
        <v>STEVENS</v>
      </c>
      <c r="L1500" t="str">
        <f>UPPER(anotacoes!H1500)</f>
        <v>DISPLACEMENT</v>
      </c>
      <c r="M1500" t="str">
        <f>IF(OR(L1500="ATTACK",L1500="FINTA"),"&lt;TECNICA&gt;",UPPER(anotacoes!I1500))</f>
        <v>TRY TO GRIP WITH CONTACT</v>
      </c>
      <c r="N1500" t="str">
        <f>IF(OR(L1500="ATTACK",L1500="FINTA"),UPPER(anotacoes!I1500),"")</f>
        <v/>
      </c>
      <c r="O1500" s="6" t="str">
        <f>IF(anotacoes!N1500=0,"",anotacoes!N1500)</f>
        <v/>
      </c>
      <c r="P1500" t="str">
        <f>IF(anotacoes!M1500=0,"",UPPER(anotacoes!M1500))</f>
        <v/>
      </c>
      <c r="Q1500" t="str">
        <f t="shared" si="47"/>
        <v>INSERT INTO CONVERSAO_LUTA_ACAO (cd_conversao, id_luta, sequencia, momento_inicio, momento_fim, quem_faz, quem_sofre, acao_tipo, acao, tecnica, direcao, pontuacao) VALUES (1, 23, 76, TRIM(' 00:11:57,414'), TRIM(' 00:11:58,156'), 'BOZBAYEV', 'STEVENS', 'DISPLACEMENT', 'TRY TO GRIP WITH CONTACT', NULL, NULL, NULL)</v>
      </c>
      <c r="R1500" t="s">
        <v>10327</v>
      </c>
    </row>
    <row r="1501" spans="1:18" hidden="1" x14ac:dyDescent="0.25">
      <c r="A1501" s="7">
        <f>anotacoes!D1501</f>
        <v>40692</v>
      </c>
      <c r="B1501" t="str">
        <f>anotacoes!C1501</f>
        <v>GRAND SLAM MOSCOW 2011</v>
      </c>
      <c r="C1501" t="str">
        <f>anotacoes!E1501</f>
        <v>BOZBAYEV</v>
      </c>
      <c r="D1501" t="str">
        <f>anotacoes!F1501</f>
        <v>STEVENS</v>
      </c>
      <c r="E1501" t="s">
        <v>10325</v>
      </c>
      <c r="F1501">
        <f>anotacoes!A1501</f>
        <v>23</v>
      </c>
      <c r="G1501">
        <f>anotacoes!B1501</f>
        <v>77</v>
      </c>
      <c r="H1501" t="str">
        <f>anotacoes!K1501</f>
        <v xml:space="preserve"> 00:11:58,156</v>
      </c>
      <c r="I1501" t="str">
        <f>anotacoes!L1501</f>
        <v xml:space="preserve"> 00:12:03,500</v>
      </c>
      <c r="J1501" t="str">
        <f>IF(L1501="PAUSE",E1501,IF(anotacoes!G1505=conversao_anotacoes!C1501,conversao_anotacoes!C1501,conversao_anotacoes!D1501))</f>
        <v>BOZBAYEV</v>
      </c>
      <c r="K1501" t="str">
        <f t="shared" si="46"/>
        <v>STEVENS</v>
      </c>
      <c r="L1501" t="str">
        <f>UPPER(anotacoes!H1501)</f>
        <v>GRIP TIME</v>
      </c>
      <c r="M1501" t="str">
        <f>IF(OR(L1501="ATTACK",L1501="FINTA"),"&lt;TECNICA&gt;",UPPER(anotacoes!I1501))</f>
        <v>LEFT COLLAR</v>
      </c>
      <c r="N1501" t="str">
        <f>IF(OR(L1501="ATTACK",L1501="FINTA"),UPPER(anotacoes!I1501),"")</f>
        <v/>
      </c>
      <c r="O1501" s="6" t="str">
        <f>IF(anotacoes!N1501=0,"",anotacoes!N1501)</f>
        <v/>
      </c>
      <c r="P1501" t="str">
        <f>IF(anotacoes!M1501=0,"",UPPER(anotacoes!M1501))</f>
        <v/>
      </c>
      <c r="Q1501" t="str">
        <f t="shared" si="47"/>
        <v>INSERT INTO CONVERSAO_LUTA_ACAO (cd_conversao, id_luta, sequencia, momento_inicio, momento_fim, quem_faz, quem_sofre, acao_tipo, acao, tecnica, direcao, pontuacao) VALUES (1, 23, 77, TRIM(' 00:11:58,156'), TRIM(' 00:12:03,500'), 'BOZBAYEV', 'STEVENS', 'GRIP TIME', 'LEFT COLLAR', NULL, NULL, NULL)</v>
      </c>
      <c r="R1501" t="s">
        <v>10327</v>
      </c>
    </row>
    <row r="1502" spans="1:18" hidden="1" x14ac:dyDescent="0.25">
      <c r="A1502" s="7">
        <f>anotacoes!D1502</f>
        <v>40692</v>
      </c>
      <c r="B1502" t="str">
        <f>anotacoes!C1502</f>
        <v>GRAND SLAM MOSCOW 2011</v>
      </c>
      <c r="C1502" t="str">
        <f>anotacoes!E1502</f>
        <v>BOZBAYEV</v>
      </c>
      <c r="D1502" t="str">
        <f>anotacoes!F1502</f>
        <v>STEVENS</v>
      </c>
      <c r="E1502" t="s">
        <v>10325</v>
      </c>
      <c r="F1502">
        <f>anotacoes!A1502</f>
        <v>23</v>
      </c>
      <c r="G1502">
        <f>anotacoes!B1502</f>
        <v>78</v>
      </c>
      <c r="H1502" t="str">
        <f>anotacoes!K1502</f>
        <v xml:space="preserve"> 00:12:03,500</v>
      </c>
      <c r="I1502" t="str">
        <f>anotacoes!L1502</f>
        <v xml:space="preserve"> 00:12:04,572</v>
      </c>
      <c r="J1502" t="str">
        <f>IF(L1502="PAUSE",E1502,IF(anotacoes!G1506=conversao_anotacoes!C1502,conversao_anotacoes!C1502,conversao_anotacoes!D1502))</f>
        <v>BOZBAYEV</v>
      </c>
      <c r="K1502" t="str">
        <f t="shared" si="46"/>
        <v>STEVENS</v>
      </c>
      <c r="L1502" t="str">
        <f>UPPER(anotacoes!H1502)</f>
        <v>DEFENSE</v>
      </c>
      <c r="M1502" t="str">
        <f>IF(OR(L1502="ATTACK",L1502="FINTA"),"&lt;TECNICA&gt;",UPPER(anotacoes!I1502))</f>
        <v>TAE-SABAKI LEFT INCLINED</v>
      </c>
      <c r="N1502" t="str">
        <f>IF(OR(L1502="ATTACK",L1502="FINTA"),UPPER(anotacoes!I1502),"")</f>
        <v/>
      </c>
      <c r="O1502" s="6" t="str">
        <f>IF(anotacoes!N1502=0,"",anotacoes!N1502)</f>
        <v/>
      </c>
      <c r="P1502" t="str">
        <f>IF(anotacoes!M1502=0,"",UPPER(anotacoes!M1502))</f>
        <v/>
      </c>
      <c r="Q1502" t="str">
        <f t="shared" si="47"/>
        <v>INSERT INTO CONVERSAO_LUTA_ACAO (cd_conversao, id_luta, sequencia, momento_inicio, momento_fim, quem_faz, quem_sofre, acao_tipo, acao, tecnica, direcao, pontuacao) VALUES (1, 23, 78, TRIM(' 00:12:03,500'), TRIM(' 00:12:04,572'), 'BOZBAYEV', 'STEVENS', 'DEFENSE', 'TAE-SABAKI LEFT INCLINED', NULL, NULL, NULL)</v>
      </c>
      <c r="R1502" t="s">
        <v>10327</v>
      </c>
    </row>
    <row r="1503" spans="1:18" hidden="1" x14ac:dyDescent="0.25">
      <c r="A1503" s="7">
        <f>anotacoes!D1503</f>
        <v>40692</v>
      </c>
      <c r="B1503" t="str">
        <f>anotacoes!C1503</f>
        <v>GRAND SLAM MOSCOW 2011</v>
      </c>
      <c r="C1503" t="str">
        <f>anotacoes!E1503</f>
        <v>BOZBAYEV</v>
      </c>
      <c r="D1503" t="str">
        <f>anotacoes!F1503</f>
        <v>STEVENS</v>
      </c>
      <c r="E1503" t="s">
        <v>10325</v>
      </c>
      <c r="F1503">
        <f>anotacoes!A1503</f>
        <v>23</v>
      </c>
      <c r="G1503">
        <f>anotacoes!B1503</f>
        <v>79</v>
      </c>
      <c r="H1503" t="str">
        <f>anotacoes!K1503</f>
        <v xml:space="preserve"> 00:12:04,764</v>
      </c>
      <c r="I1503" t="str">
        <f>anotacoes!L1503</f>
        <v xml:space="preserve"> 00:12:07,522</v>
      </c>
      <c r="J1503" t="str">
        <f>IF(L1503="PAUSE",E1503,IF(anotacoes!G1507=conversao_anotacoes!C1503,conversao_anotacoes!C1503,conversao_anotacoes!D1503))</f>
        <v>BOZBAYEV</v>
      </c>
      <c r="K1503" t="str">
        <f t="shared" si="46"/>
        <v>STEVENS</v>
      </c>
      <c r="L1503" t="str">
        <f>UPPER(anotacoes!H1503)</f>
        <v>GROUNDWORK COMBAT</v>
      </c>
      <c r="M1503" t="str">
        <f>IF(OR(L1503="ATTACK",L1503="FINTA"),"&lt;TECNICA&gt;",UPPER(anotacoes!I1503))</f>
        <v>TRYING TO ATTACK</v>
      </c>
      <c r="N1503" t="str">
        <f>IF(OR(L1503="ATTACK",L1503="FINTA"),UPPER(anotacoes!I1503),"")</f>
        <v/>
      </c>
      <c r="O1503" s="6" t="str">
        <f>IF(anotacoes!N1503=0,"",anotacoes!N1503)</f>
        <v/>
      </c>
      <c r="P1503" t="str">
        <f>IF(anotacoes!M1503=0,"",UPPER(anotacoes!M1503))</f>
        <v/>
      </c>
      <c r="Q1503" t="str">
        <f t="shared" si="47"/>
        <v>INSERT INTO CONVERSAO_LUTA_ACAO (cd_conversao, id_luta, sequencia, momento_inicio, momento_fim, quem_faz, quem_sofre, acao_tipo, acao, tecnica, direcao, pontuacao) VALUES (1, 23, 79, TRIM(' 00:12:04,764'), TRIM(' 00:12:07,522'), 'BOZBAYEV', 'STEVENS', 'GROUNDWORK COMBAT', 'TRYING TO ATTACK', NULL, NULL, NULL)</v>
      </c>
      <c r="R1503" t="s">
        <v>10327</v>
      </c>
    </row>
    <row r="1504" spans="1:18" hidden="1" x14ac:dyDescent="0.25">
      <c r="A1504" s="7">
        <f>anotacoes!D1504</f>
        <v>40692</v>
      </c>
      <c r="B1504" t="str">
        <f>anotacoes!C1504</f>
        <v>GRAND SLAM MOSCOW 2011</v>
      </c>
      <c r="C1504" t="str">
        <f>anotacoes!E1504</f>
        <v>BOZBAYEV</v>
      </c>
      <c r="D1504" t="str">
        <f>anotacoes!F1504</f>
        <v>STEVENS</v>
      </c>
      <c r="E1504" t="s">
        <v>10325</v>
      </c>
      <c r="F1504">
        <f>anotacoes!A1504</f>
        <v>23</v>
      </c>
      <c r="G1504">
        <f>anotacoes!B1504</f>
        <v>80</v>
      </c>
      <c r="H1504" t="str">
        <f>anotacoes!K1504</f>
        <v xml:space="preserve"> 00:12:07,522</v>
      </c>
      <c r="I1504" t="str">
        <f>anotacoes!L1504</f>
        <v xml:space="preserve"> 00:12:09,348</v>
      </c>
      <c r="J1504" t="str">
        <f>IF(L1504="PAUSE",E1504,IF(anotacoes!G1508=conversao_anotacoes!C1504,conversao_anotacoes!C1504,conversao_anotacoes!D1504))</f>
        <v>BOZBAYEV</v>
      </c>
      <c r="K1504" t="str">
        <f t="shared" si="46"/>
        <v>STEVENS</v>
      </c>
      <c r="L1504" t="str">
        <f>UPPER(anotacoes!H1504)</f>
        <v>GRIP TIME</v>
      </c>
      <c r="M1504" t="str">
        <f>IF(OR(L1504="ATTACK",L1504="FINTA"),"&lt;TECNICA&gt;",UPPER(anotacoes!I1504))</f>
        <v>LEFT COLLAR RIGHT SLEEVE</v>
      </c>
      <c r="N1504" t="str">
        <f>IF(OR(L1504="ATTACK",L1504="FINTA"),UPPER(anotacoes!I1504),"")</f>
        <v/>
      </c>
      <c r="O1504" s="6" t="str">
        <f>IF(anotacoes!N1504=0,"",anotacoes!N1504)</f>
        <v/>
      </c>
      <c r="P1504" t="str">
        <f>IF(anotacoes!M1504=0,"",UPPER(anotacoes!M1504))</f>
        <v/>
      </c>
      <c r="Q1504" t="str">
        <f t="shared" si="47"/>
        <v>INSERT INTO CONVERSAO_LUTA_ACAO (cd_conversao, id_luta, sequencia, momento_inicio, momento_fim, quem_faz, quem_sofre, acao_tipo, acao, tecnica, direcao, pontuacao) VALUES (1, 23, 80, TRIM(' 00:12:07,522'), TRIM(' 00:12:09,348'), 'BOZBAYEV', 'STEVENS', 'GRIP TIME', 'LEFT COLLAR RIGHT SLEEVE', NULL, NULL, NULL)</v>
      </c>
      <c r="R1504" t="s">
        <v>10327</v>
      </c>
    </row>
    <row r="1505" spans="1:18" hidden="1" x14ac:dyDescent="0.25">
      <c r="A1505" s="7">
        <f>anotacoes!D1505</f>
        <v>40692</v>
      </c>
      <c r="B1505" t="str">
        <f>anotacoes!C1505</f>
        <v>GRAND SLAM MOSCOW 2011</v>
      </c>
      <c r="C1505" t="str">
        <f>anotacoes!E1505</f>
        <v>BOZBAYEV</v>
      </c>
      <c r="D1505" t="str">
        <f>anotacoes!F1505</f>
        <v>STEVENS</v>
      </c>
      <c r="E1505" t="s">
        <v>10325</v>
      </c>
      <c r="F1505">
        <f>anotacoes!A1505</f>
        <v>23</v>
      </c>
      <c r="G1505">
        <f>anotacoes!B1505</f>
        <v>81</v>
      </c>
      <c r="H1505" t="str">
        <f>anotacoes!K1505</f>
        <v xml:space="preserve"> 00:12:09,556</v>
      </c>
      <c r="I1505" t="str">
        <f>anotacoes!L1505</f>
        <v xml:space="preserve"> 00:12:11,781</v>
      </c>
      <c r="J1505" t="str">
        <f>IF(L1505="PAUSE",E1505,IF(anotacoes!G1509=conversao_anotacoes!C1505,conversao_anotacoes!C1505,conversao_anotacoes!D1505))</f>
        <v>&lt;ARBITRO_DESCONHECIDO&gt;</v>
      </c>
      <c r="K1505" t="str">
        <f t="shared" si="46"/>
        <v/>
      </c>
      <c r="L1505" t="str">
        <f>UPPER(anotacoes!H1505)</f>
        <v>PAUSE</v>
      </c>
      <c r="M1505" t="str">
        <f>IF(OR(L1505="ATTACK",L1505="FINTA"),"&lt;TECNICA&gt;",UPPER(anotacoes!I1505))</f>
        <v>&lt;NAO_CLASSIFICADO&gt;</v>
      </c>
      <c r="N1505" t="str">
        <f>IF(OR(L1505="ATTACK",L1505="FINTA"),UPPER(anotacoes!I1505),"")</f>
        <v/>
      </c>
      <c r="O1505" s="6" t="str">
        <f>IF(anotacoes!N1505=0,"",anotacoes!N1505)</f>
        <v/>
      </c>
      <c r="P1505" t="str">
        <f>IF(anotacoes!M1505=0,"",UPPER(anotacoes!M1505))</f>
        <v/>
      </c>
      <c r="Q1505" t="str">
        <f t="shared" si="47"/>
        <v>INSERT INTO CONVERSAO_LUTA_ACAO (cd_conversao, id_luta, sequencia, momento_inicio, momento_fim, quem_faz, quem_sofre, acao_tipo, acao, tecnica, direcao, pontuacao) VALUES (1, 23, 81, TRIM(' 00:12:09,556'), TRIM(' 00:12:11,781'), '&lt;ARBITRO_DESCONHECIDO&gt;', '', 'PAUSE', '&lt;NAO_CLASSIFICADO&gt;', NULL, NULL, NULL)</v>
      </c>
      <c r="R1505" t="s">
        <v>10327</v>
      </c>
    </row>
    <row r="1506" spans="1:18" hidden="1" x14ac:dyDescent="0.25">
      <c r="A1506" s="7">
        <f>anotacoes!D1506</f>
        <v>40692</v>
      </c>
      <c r="B1506" t="str">
        <f>anotacoes!C1506</f>
        <v>GRAND SLAM MOSCOW 2011</v>
      </c>
      <c r="C1506" t="str">
        <f>anotacoes!E1506</f>
        <v>BOZBAYEV</v>
      </c>
      <c r="D1506" t="str">
        <f>anotacoes!F1506</f>
        <v>STEVENS</v>
      </c>
      <c r="E1506" t="s">
        <v>10325</v>
      </c>
      <c r="F1506">
        <f>anotacoes!A1506</f>
        <v>23</v>
      </c>
      <c r="G1506">
        <f>anotacoes!B1506</f>
        <v>82</v>
      </c>
      <c r="H1506" t="str">
        <f>anotacoes!K1506</f>
        <v xml:space="preserve"> 00:12:11,781</v>
      </c>
      <c r="I1506" t="str">
        <f>anotacoes!L1506</f>
        <v xml:space="preserve"> 00:12:17,270</v>
      </c>
      <c r="J1506" t="str">
        <f>IF(L1506="PAUSE",E1506,IF(anotacoes!G1510=conversao_anotacoes!C1506,conversao_anotacoes!C1506,conversao_anotacoes!D1506))</f>
        <v>BOZBAYEV</v>
      </c>
      <c r="K1506" t="str">
        <f t="shared" si="46"/>
        <v>STEVENS</v>
      </c>
      <c r="L1506" t="str">
        <f>UPPER(anotacoes!H1506)</f>
        <v>DISPLACEMENT</v>
      </c>
      <c r="M1506" t="str">
        <f>IF(OR(L1506="ATTACK",L1506="FINTA"),"&lt;TECNICA&gt;",UPPER(anotacoes!I1506))</f>
        <v>CIRCULAR LEFT</v>
      </c>
      <c r="N1506" t="str">
        <f>IF(OR(L1506="ATTACK",L1506="FINTA"),UPPER(anotacoes!I1506),"")</f>
        <v/>
      </c>
      <c r="O1506" s="6" t="str">
        <f>IF(anotacoes!N1506=0,"",anotacoes!N1506)</f>
        <v/>
      </c>
      <c r="P1506" t="str">
        <f>IF(anotacoes!M1506=0,"",UPPER(anotacoes!M1506))</f>
        <v/>
      </c>
      <c r="Q1506" t="str">
        <f t="shared" si="47"/>
        <v>INSERT INTO CONVERSAO_LUTA_ACAO (cd_conversao, id_luta, sequencia, momento_inicio, momento_fim, quem_faz, quem_sofre, acao_tipo, acao, tecnica, direcao, pontuacao) VALUES (1, 23, 82, TRIM(' 00:12:11,781'), TRIM(' 00:12:17,270'), 'BOZBAYEV', 'STEVENS', 'DISPLACEMENT', 'CIRCULAR LEFT', NULL, NULL, NULL)</v>
      </c>
      <c r="R1506" t="s">
        <v>10327</v>
      </c>
    </row>
    <row r="1507" spans="1:18" hidden="1" x14ac:dyDescent="0.25">
      <c r="A1507" s="7">
        <f>anotacoes!D1507</f>
        <v>40692</v>
      </c>
      <c r="B1507" t="str">
        <f>anotacoes!C1507</f>
        <v>GRAND SLAM MOSCOW 2011</v>
      </c>
      <c r="C1507" t="str">
        <f>anotacoes!E1507</f>
        <v>BOZBAYEV</v>
      </c>
      <c r="D1507" t="str">
        <f>anotacoes!F1507</f>
        <v>STEVENS</v>
      </c>
      <c r="E1507" t="s">
        <v>10325</v>
      </c>
      <c r="F1507">
        <f>anotacoes!A1507</f>
        <v>23</v>
      </c>
      <c r="G1507">
        <f>anotacoes!B1507</f>
        <v>83</v>
      </c>
      <c r="H1507" t="str">
        <f>anotacoes!K1507</f>
        <v xml:space="preserve"> 00:12:17,270</v>
      </c>
      <c r="I1507" t="str">
        <f>anotacoes!L1507</f>
        <v xml:space="preserve"> 00:12:17,967</v>
      </c>
      <c r="J1507" t="str">
        <f>IF(L1507="PAUSE",E1507,IF(anotacoes!G1511=conversao_anotacoes!C1507,conversao_anotacoes!C1507,conversao_anotacoes!D1507))</f>
        <v>BOZBAYEV</v>
      </c>
      <c r="K1507" t="str">
        <f t="shared" si="46"/>
        <v>STEVENS</v>
      </c>
      <c r="L1507" t="str">
        <f>UPPER(anotacoes!H1507)</f>
        <v>DISPLACEMENT</v>
      </c>
      <c r="M1507" t="str">
        <f>IF(OR(L1507="ATTACK",L1507="FINTA"),"&lt;TECNICA&gt;",UPPER(anotacoes!I1507))</f>
        <v>2-3 STEP HESITANT RIGHT</v>
      </c>
      <c r="N1507" t="str">
        <f>IF(OR(L1507="ATTACK",L1507="FINTA"),UPPER(anotacoes!I1507),"")</f>
        <v/>
      </c>
      <c r="O1507" s="6" t="str">
        <f>IF(anotacoes!N1507=0,"",anotacoes!N1507)</f>
        <v/>
      </c>
      <c r="P1507" t="str">
        <f>IF(anotacoes!M1507=0,"",UPPER(anotacoes!M1507))</f>
        <v/>
      </c>
      <c r="Q1507" t="str">
        <f t="shared" si="47"/>
        <v>INSERT INTO CONVERSAO_LUTA_ACAO (cd_conversao, id_luta, sequencia, momento_inicio, momento_fim, quem_faz, quem_sofre, acao_tipo, acao, tecnica, direcao, pontuacao) VALUES (1, 23, 83, TRIM(' 00:12:17,270'), TRIM(' 00:12:17,967'), 'BOZBAYEV', 'STEVENS', 'DISPLACEMENT', '2-3 STEP HESITANT RIGHT', NULL, NULL, NULL)</v>
      </c>
      <c r="R1507" t="s">
        <v>10327</v>
      </c>
    </row>
    <row r="1508" spans="1:18" hidden="1" x14ac:dyDescent="0.25">
      <c r="A1508" s="7">
        <f>anotacoes!D1508</f>
        <v>40692</v>
      </c>
      <c r="B1508" t="str">
        <f>anotacoes!C1508</f>
        <v>GRAND SLAM MOSCOW 2011</v>
      </c>
      <c r="C1508" t="str">
        <f>anotacoes!E1508</f>
        <v>BOZBAYEV</v>
      </c>
      <c r="D1508" t="str">
        <f>anotacoes!F1508</f>
        <v>STEVENS</v>
      </c>
      <c r="E1508" t="s">
        <v>10325</v>
      </c>
      <c r="F1508">
        <f>anotacoes!A1508</f>
        <v>23</v>
      </c>
      <c r="G1508">
        <f>anotacoes!B1508</f>
        <v>84</v>
      </c>
      <c r="H1508" t="str">
        <f>anotacoes!K1508</f>
        <v xml:space="preserve"> 00:12:17,967</v>
      </c>
      <c r="I1508" t="str">
        <f>anotacoes!L1508</f>
        <v xml:space="preserve"> 00:12:21,124</v>
      </c>
      <c r="J1508" t="str">
        <f>IF(L1508="PAUSE",E1508,IF(anotacoes!G1512=conversao_anotacoes!C1508,conversao_anotacoes!C1508,conversao_anotacoes!D1508))</f>
        <v>BOZBAYEV</v>
      </c>
      <c r="K1508" t="str">
        <f t="shared" si="46"/>
        <v>STEVENS</v>
      </c>
      <c r="L1508" t="str">
        <f>UPPER(anotacoes!H1508)</f>
        <v>GRIP TIME</v>
      </c>
      <c r="M1508" t="str">
        <f>IF(OR(L1508="ATTACK",L1508="FINTA"),"&lt;TECNICA&gt;",UPPER(anotacoes!I1508))</f>
        <v>LEFT COLLAR</v>
      </c>
      <c r="N1508" t="str">
        <f>IF(OR(L1508="ATTACK",L1508="FINTA"),UPPER(anotacoes!I1508),"")</f>
        <v/>
      </c>
      <c r="O1508" s="6" t="str">
        <f>IF(anotacoes!N1508=0,"",anotacoes!N1508)</f>
        <v/>
      </c>
      <c r="P1508" t="str">
        <f>IF(anotacoes!M1508=0,"",UPPER(anotacoes!M1508))</f>
        <v/>
      </c>
      <c r="Q1508" t="str">
        <f t="shared" si="47"/>
        <v>INSERT INTO CONVERSAO_LUTA_ACAO (cd_conversao, id_luta, sequencia, momento_inicio, momento_fim, quem_faz, quem_sofre, acao_tipo, acao, tecnica, direcao, pontuacao) VALUES (1, 23, 84, TRIM(' 00:12:17,967'), TRIM(' 00:12:21,124'), 'BOZBAYEV', 'STEVENS', 'GRIP TIME', 'LEFT COLLAR', NULL, NULL, NULL)</v>
      </c>
      <c r="R1508" t="s">
        <v>10327</v>
      </c>
    </row>
    <row r="1509" spans="1:18" hidden="1" x14ac:dyDescent="0.25">
      <c r="A1509" s="7">
        <f>anotacoes!D1509</f>
        <v>40692</v>
      </c>
      <c r="B1509" t="str">
        <f>anotacoes!C1509</f>
        <v>GRAND SLAM MOSCOW 2011</v>
      </c>
      <c r="C1509" t="str">
        <f>anotacoes!E1509</f>
        <v>BOZBAYEV</v>
      </c>
      <c r="D1509" t="str">
        <f>anotacoes!F1509</f>
        <v>STEVENS</v>
      </c>
      <c r="E1509" t="s">
        <v>10325</v>
      </c>
      <c r="F1509">
        <f>anotacoes!A1509</f>
        <v>23</v>
      </c>
      <c r="G1509">
        <f>anotacoes!B1509</f>
        <v>85</v>
      </c>
      <c r="H1509" t="str">
        <f>anotacoes!K1509</f>
        <v xml:space="preserve"> 00:12:21,124</v>
      </c>
      <c r="I1509" t="str">
        <f>anotacoes!L1509</f>
        <v xml:space="preserve"> 00:12:21,124</v>
      </c>
      <c r="J1509" t="str">
        <f>IF(L1509="PAUSE",E1509,IF(anotacoes!G1513=conversao_anotacoes!C1509,conversao_anotacoes!C1509,conversao_anotacoes!D1509))</f>
        <v>BOZBAYEV</v>
      </c>
      <c r="K1509" t="str">
        <f t="shared" si="46"/>
        <v>STEVENS</v>
      </c>
      <c r="L1509" t="str">
        <f>UPPER(anotacoes!H1509)</f>
        <v>FINTA</v>
      </c>
      <c r="M1509" t="str">
        <f>IF(OR(L1509="ATTACK",L1509="FINTA"),"&lt;TECNICA&gt;",UPPER(anotacoes!I1509))</f>
        <v>&lt;TECNICA&gt;</v>
      </c>
      <c r="N1509" t="str">
        <f>IF(OR(L1509="ATTACK",L1509="FINTA"),UPPER(anotacoes!I1509),"")</f>
        <v>KOUCHI GARI RIGHT</v>
      </c>
      <c r="O1509" s="6" t="str">
        <f>IF(anotacoes!N1509=0,"",anotacoes!N1509)</f>
        <v/>
      </c>
      <c r="P1509" t="str">
        <f>IF(anotacoes!M1509=0,"",UPPER(anotacoes!M1509))</f>
        <v/>
      </c>
      <c r="Q1509" t="str">
        <f t="shared" si="47"/>
        <v>INSERT INTO CONVERSAO_LUTA_ACAO (cd_conversao, id_luta, sequencia, momento_inicio, momento_fim, quem_faz, quem_sofre, acao_tipo, acao, tecnica, direcao, pontuacao) VALUES (1, 23, 85, TRIM(' 00:12:21,124'), TRIM(' 00:12:21,124'), 'BOZBAYEV', 'STEVENS', 'FINTA', '&lt;TECNICA&gt;', 'KOUCHI GARI RIGHT', NULL, NULL)</v>
      </c>
      <c r="R1509" t="s">
        <v>10327</v>
      </c>
    </row>
    <row r="1510" spans="1:18" hidden="1" x14ac:dyDescent="0.25">
      <c r="A1510" s="7">
        <f>anotacoes!D1510</f>
        <v>40692</v>
      </c>
      <c r="B1510" t="str">
        <f>anotacoes!C1510</f>
        <v>GRAND SLAM MOSCOW 2011</v>
      </c>
      <c r="C1510" t="str">
        <f>anotacoes!E1510</f>
        <v>BOZBAYEV</v>
      </c>
      <c r="D1510" t="str">
        <f>anotacoes!F1510</f>
        <v>STEVENS</v>
      </c>
      <c r="E1510" t="s">
        <v>10325</v>
      </c>
      <c r="F1510">
        <f>anotacoes!A1510</f>
        <v>23</v>
      </c>
      <c r="G1510">
        <f>anotacoes!B1510</f>
        <v>86</v>
      </c>
      <c r="H1510" t="str">
        <f>anotacoes!K1510</f>
        <v xml:space="preserve"> 00:12:21,124</v>
      </c>
      <c r="I1510" t="str">
        <f>anotacoes!L1510</f>
        <v xml:space="preserve"> 00:12:22,202</v>
      </c>
      <c r="J1510" t="str">
        <f>IF(L1510="PAUSE",E1510,IF(anotacoes!G1514=conversao_anotacoes!C1510,conversao_anotacoes!C1510,conversao_anotacoes!D1510))</f>
        <v>BOZBAYEV</v>
      </c>
      <c r="K1510" t="str">
        <f t="shared" si="46"/>
        <v>STEVENS</v>
      </c>
      <c r="L1510" t="str">
        <f>UPPER(anotacoes!H1510)</f>
        <v>GRIP TIME</v>
      </c>
      <c r="M1510" t="str">
        <f>IF(OR(L1510="ATTACK",L1510="FINTA"),"&lt;TECNICA&gt;",UPPER(anotacoes!I1510))</f>
        <v>LEFT COLLAR RIGHT SLEEVE</v>
      </c>
      <c r="N1510" t="str">
        <f>IF(OR(L1510="ATTACK",L1510="FINTA"),UPPER(anotacoes!I1510),"")</f>
        <v/>
      </c>
      <c r="O1510" s="6" t="str">
        <f>IF(anotacoes!N1510=0,"",anotacoes!N1510)</f>
        <v/>
      </c>
      <c r="P1510" t="str">
        <f>IF(anotacoes!M1510=0,"",UPPER(anotacoes!M1510))</f>
        <v/>
      </c>
      <c r="Q1510" t="str">
        <f t="shared" si="47"/>
        <v>INSERT INTO CONVERSAO_LUTA_ACAO (cd_conversao, id_luta, sequencia, momento_inicio, momento_fim, quem_faz, quem_sofre, acao_tipo, acao, tecnica, direcao, pontuacao) VALUES (1, 23, 86, TRIM(' 00:12:21,124'), TRIM(' 00:12:22,202'), 'BOZBAYEV', 'STEVENS', 'GRIP TIME', 'LEFT COLLAR RIGHT SLEEVE', NULL, NULL, NULL)</v>
      </c>
      <c r="R1510" t="s">
        <v>10327</v>
      </c>
    </row>
    <row r="1511" spans="1:18" hidden="1" x14ac:dyDescent="0.25">
      <c r="A1511" s="7">
        <f>anotacoes!D1511</f>
        <v>40692</v>
      </c>
      <c r="B1511" t="str">
        <f>anotacoes!C1511</f>
        <v>GRAND SLAM MOSCOW 2011</v>
      </c>
      <c r="C1511" t="str">
        <f>anotacoes!E1511</f>
        <v>BOZBAYEV</v>
      </c>
      <c r="D1511" t="str">
        <f>anotacoes!F1511</f>
        <v>STEVENS</v>
      </c>
      <c r="E1511" t="s">
        <v>10325</v>
      </c>
      <c r="F1511">
        <f>anotacoes!A1511</f>
        <v>23</v>
      </c>
      <c r="G1511">
        <f>anotacoes!B1511</f>
        <v>87</v>
      </c>
      <c r="H1511" t="str">
        <f>anotacoes!K1511</f>
        <v xml:space="preserve"> 00:12:22,202</v>
      </c>
      <c r="I1511" t="str">
        <f>anotacoes!L1511</f>
        <v xml:space="preserve"> 00:12:29,109</v>
      </c>
      <c r="J1511" t="str">
        <f>IF(L1511="PAUSE",E1511,IF(anotacoes!G1515=conversao_anotacoes!C1511,conversao_anotacoes!C1511,conversao_anotacoes!D1511))</f>
        <v>BOZBAYEV</v>
      </c>
      <c r="K1511" t="str">
        <f t="shared" si="46"/>
        <v>STEVENS</v>
      </c>
      <c r="L1511" t="str">
        <f>UPPER(anotacoes!H1511)</f>
        <v>GRIP TIME</v>
      </c>
      <c r="M1511" t="str">
        <f>IF(OR(L1511="ATTACK",L1511="FINTA"),"&lt;TECNICA&gt;",UPPER(anotacoes!I1511))</f>
        <v>LEFT COLLAR</v>
      </c>
      <c r="N1511" t="str">
        <f>IF(OR(L1511="ATTACK",L1511="FINTA"),UPPER(anotacoes!I1511),"")</f>
        <v/>
      </c>
      <c r="O1511" s="6" t="str">
        <f>IF(anotacoes!N1511=0,"",anotacoes!N1511)</f>
        <v/>
      </c>
      <c r="P1511" t="str">
        <f>IF(anotacoes!M1511=0,"",UPPER(anotacoes!M1511))</f>
        <v/>
      </c>
      <c r="Q1511" t="str">
        <f t="shared" si="47"/>
        <v>INSERT INTO CONVERSAO_LUTA_ACAO (cd_conversao, id_luta, sequencia, momento_inicio, momento_fim, quem_faz, quem_sofre, acao_tipo, acao, tecnica, direcao, pontuacao) VALUES (1, 23, 87, TRIM(' 00:12:22,202'), TRIM(' 00:12:29,109'), 'BOZBAYEV', 'STEVENS', 'GRIP TIME', 'LEFT COLLAR', NULL, NULL, NULL)</v>
      </c>
      <c r="R1511" t="s">
        <v>10327</v>
      </c>
    </row>
    <row r="1512" spans="1:18" hidden="1" x14ac:dyDescent="0.25">
      <c r="A1512" s="7">
        <f>anotacoes!D1512</f>
        <v>40692</v>
      </c>
      <c r="B1512" t="str">
        <f>anotacoes!C1512</f>
        <v>GRAND SLAM MOSCOW 2011</v>
      </c>
      <c r="C1512" t="str">
        <f>anotacoes!E1512</f>
        <v>BOZBAYEV</v>
      </c>
      <c r="D1512" t="str">
        <f>anotacoes!F1512</f>
        <v>STEVENS</v>
      </c>
      <c r="E1512" t="s">
        <v>10325</v>
      </c>
      <c r="F1512">
        <f>anotacoes!A1512</f>
        <v>23</v>
      </c>
      <c r="G1512">
        <f>anotacoes!B1512</f>
        <v>88</v>
      </c>
      <c r="H1512" t="str">
        <f>anotacoes!K1512</f>
        <v xml:space="preserve"> 00:12:29,109</v>
      </c>
      <c r="I1512" t="str">
        <f>anotacoes!L1512</f>
        <v xml:space="preserve"> 00:12:29,514</v>
      </c>
      <c r="J1512" t="str">
        <f>IF(L1512="PAUSE",E1512,IF(anotacoes!G1516=conversao_anotacoes!C1512,conversao_anotacoes!C1512,conversao_anotacoes!D1512))</f>
        <v>BOZBAYEV</v>
      </c>
      <c r="K1512" t="str">
        <f t="shared" si="46"/>
        <v>STEVENS</v>
      </c>
      <c r="L1512" t="str">
        <f>UPPER(anotacoes!H1512)</f>
        <v>DEFENSE</v>
      </c>
      <c r="M1512" t="str">
        <f>IF(OR(L1512="ATTACK",L1512="FINTA"),"&lt;TECNICA&gt;",UPPER(anotacoes!I1512))</f>
        <v>TAE-SABAKI RIGHT INCLINED</v>
      </c>
      <c r="N1512" t="str">
        <f>IF(OR(L1512="ATTACK",L1512="FINTA"),UPPER(anotacoes!I1512),"")</f>
        <v/>
      </c>
      <c r="O1512" s="6" t="str">
        <f>IF(anotacoes!N1512=0,"",anotacoes!N1512)</f>
        <v/>
      </c>
      <c r="P1512" t="str">
        <f>IF(anotacoes!M1512=0,"",UPPER(anotacoes!M1512))</f>
        <v/>
      </c>
      <c r="Q1512" t="str">
        <f t="shared" si="47"/>
        <v>INSERT INTO CONVERSAO_LUTA_ACAO (cd_conversao, id_luta, sequencia, momento_inicio, momento_fim, quem_faz, quem_sofre, acao_tipo, acao, tecnica, direcao, pontuacao) VALUES (1, 23, 88, TRIM(' 00:12:29,109'), TRIM(' 00:12:29,514'), 'BOZBAYEV', 'STEVENS', 'DEFENSE', 'TAE-SABAKI RIGHT INCLINED', NULL, NULL, NULL)</v>
      </c>
      <c r="R1512" t="s">
        <v>10327</v>
      </c>
    </row>
    <row r="1513" spans="1:18" hidden="1" x14ac:dyDescent="0.25">
      <c r="A1513" s="7">
        <f>anotacoes!D1513</f>
        <v>40692</v>
      </c>
      <c r="B1513" t="str">
        <f>anotacoes!C1513</f>
        <v>GRAND SLAM MOSCOW 2011</v>
      </c>
      <c r="C1513" t="str">
        <f>anotacoes!E1513</f>
        <v>BOZBAYEV</v>
      </c>
      <c r="D1513" t="str">
        <f>anotacoes!F1513</f>
        <v>STEVENS</v>
      </c>
      <c r="E1513" t="s">
        <v>10325</v>
      </c>
      <c r="F1513">
        <f>anotacoes!A1513</f>
        <v>23</v>
      </c>
      <c r="G1513">
        <f>anotacoes!B1513</f>
        <v>89</v>
      </c>
      <c r="H1513" t="str">
        <f>anotacoes!K1513</f>
        <v xml:space="preserve"> 00:12:29,514</v>
      </c>
      <c r="I1513" t="str">
        <f>anotacoes!L1513</f>
        <v xml:space="preserve"> 00:12:33,442</v>
      </c>
      <c r="J1513" t="str">
        <f>IF(L1513="PAUSE",E1513,IF(anotacoes!G1517=conversao_anotacoes!C1513,conversao_anotacoes!C1513,conversao_anotacoes!D1513))</f>
        <v>&lt;ARBITRO_DESCONHECIDO&gt;</v>
      </c>
      <c r="K1513" t="str">
        <f t="shared" si="46"/>
        <v/>
      </c>
      <c r="L1513" t="str">
        <f>UPPER(anotacoes!H1513)</f>
        <v>PAUSE</v>
      </c>
      <c r="M1513" t="str">
        <f>IF(OR(L1513="ATTACK",L1513="FINTA"),"&lt;TECNICA&gt;",UPPER(anotacoes!I1513))</f>
        <v>&lt;NAO_CLASSIFICADO&gt;</v>
      </c>
      <c r="N1513" t="str">
        <f>IF(OR(L1513="ATTACK",L1513="FINTA"),UPPER(anotacoes!I1513),"")</f>
        <v/>
      </c>
      <c r="O1513" s="6" t="str">
        <f>IF(anotacoes!N1513=0,"",anotacoes!N1513)</f>
        <v/>
      </c>
      <c r="P1513" t="str">
        <f>IF(anotacoes!M1513=0,"",UPPER(anotacoes!M1513))</f>
        <v/>
      </c>
      <c r="Q1513" t="str">
        <f t="shared" si="47"/>
        <v>INSERT INTO CONVERSAO_LUTA_ACAO (cd_conversao, id_luta, sequencia, momento_inicio, momento_fim, quem_faz, quem_sofre, acao_tipo, acao, tecnica, direcao, pontuacao) VALUES (1, 23, 89, TRIM(' 00:12:29,514'), TRIM(' 00:12:33,442'), '&lt;ARBITRO_DESCONHECIDO&gt;', '', 'PAUSE', '&lt;NAO_CLASSIFICADO&gt;', NULL, NULL, NULL)</v>
      </c>
      <c r="R1513" t="s">
        <v>10327</v>
      </c>
    </row>
    <row r="1514" spans="1:18" hidden="1" x14ac:dyDescent="0.25">
      <c r="A1514" s="7">
        <f>anotacoes!D1514</f>
        <v>40692</v>
      </c>
      <c r="B1514" t="str">
        <f>anotacoes!C1514</f>
        <v>GRAND SLAM MOSCOW 2011</v>
      </c>
      <c r="C1514" t="str">
        <f>anotacoes!E1514</f>
        <v>BOZBAYEV</v>
      </c>
      <c r="D1514" t="str">
        <f>anotacoes!F1514</f>
        <v>STEVENS</v>
      </c>
      <c r="E1514" t="s">
        <v>10325</v>
      </c>
      <c r="F1514">
        <f>anotacoes!A1514</f>
        <v>23</v>
      </c>
      <c r="G1514">
        <f>anotacoes!B1514</f>
        <v>90</v>
      </c>
      <c r="H1514" t="str">
        <f>anotacoes!K1514</f>
        <v xml:space="preserve"> 00:12:33,442</v>
      </c>
      <c r="I1514" t="str">
        <f>anotacoes!L1514</f>
        <v xml:space="preserve"> 00:12:36,231</v>
      </c>
      <c r="J1514" t="str">
        <f>IF(L1514="PAUSE",E1514,IF(anotacoes!G1518=conversao_anotacoes!C1514,conversao_anotacoes!C1514,conversao_anotacoes!D1514))</f>
        <v>BOZBAYEV</v>
      </c>
      <c r="K1514" t="str">
        <f t="shared" si="46"/>
        <v>STEVENS</v>
      </c>
      <c r="L1514" t="str">
        <f>UPPER(anotacoes!H1514)</f>
        <v>DISPLACEMENT</v>
      </c>
      <c r="M1514" t="str">
        <f>IF(OR(L1514="ATTACK",L1514="FINTA"),"&lt;TECNICA&gt;",UPPER(anotacoes!I1514))</f>
        <v>TRY TO GRIP WITH CONTACT</v>
      </c>
      <c r="N1514" t="str">
        <f>IF(OR(L1514="ATTACK",L1514="FINTA"),UPPER(anotacoes!I1514),"")</f>
        <v/>
      </c>
      <c r="O1514" s="6" t="str">
        <f>IF(anotacoes!N1514=0,"",anotacoes!N1514)</f>
        <v/>
      </c>
      <c r="P1514" t="str">
        <f>IF(anotacoes!M1514=0,"",UPPER(anotacoes!M1514))</f>
        <v/>
      </c>
      <c r="Q1514" t="str">
        <f t="shared" si="47"/>
        <v>INSERT INTO CONVERSAO_LUTA_ACAO (cd_conversao, id_luta, sequencia, momento_inicio, momento_fim, quem_faz, quem_sofre, acao_tipo, acao, tecnica, direcao, pontuacao) VALUES (1, 23, 90, TRIM(' 00:12:33,442'), TRIM(' 00:12:36,231'), 'BOZBAYEV', 'STEVENS', 'DISPLACEMENT', 'TRY TO GRIP WITH CONTACT', NULL, NULL, NULL)</v>
      </c>
      <c r="R1514" t="s">
        <v>10327</v>
      </c>
    </row>
    <row r="1515" spans="1:18" hidden="1" x14ac:dyDescent="0.25">
      <c r="A1515" s="7">
        <f>anotacoes!D1515</f>
        <v>40692</v>
      </c>
      <c r="B1515" t="str">
        <f>anotacoes!C1515</f>
        <v>GRAND SLAM MOSCOW 2011</v>
      </c>
      <c r="C1515" t="str">
        <f>anotacoes!E1515</f>
        <v>BOZBAYEV</v>
      </c>
      <c r="D1515" t="str">
        <f>anotacoes!F1515</f>
        <v>STEVENS</v>
      </c>
      <c r="E1515" t="s">
        <v>10325</v>
      </c>
      <c r="F1515">
        <f>anotacoes!A1515</f>
        <v>23</v>
      </c>
      <c r="G1515">
        <f>anotacoes!B1515</f>
        <v>91</v>
      </c>
      <c r="H1515" t="str">
        <f>anotacoes!K1515</f>
        <v xml:space="preserve"> 00:12:36,231</v>
      </c>
      <c r="I1515" t="str">
        <f>anotacoes!L1515</f>
        <v xml:space="preserve"> 00:13:24,465</v>
      </c>
      <c r="J1515" t="str">
        <f>IF(L1515="PAUSE",E1515,IF(anotacoes!G1519=conversao_anotacoes!C1515,conversao_anotacoes!C1515,conversao_anotacoes!D1515))</f>
        <v>BOZBAYEV</v>
      </c>
      <c r="K1515" t="str">
        <f t="shared" si="46"/>
        <v>STEVENS</v>
      </c>
      <c r="L1515" t="str">
        <f>UPPER(anotacoes!H1515)</f>
        <v>GRIP TIME</v>
      </c>
      <c r="M1515" t="str">
        <f>IF(OR(L1515="ATTACK",L1515="FINTA"),"&lt;TECNICA&gt;",UPPER(anotacoes!I1515))</f>
        <v>LEFT COLLAR RIGHT SLEEVE</v>
      </c>
      <c r="N1515" t="str">
        <f>IF(OR(L1515="ATTACK",L1515="FINTA"),UPPER(anotacoes!I1515),"")</f>
        <v/>
      </c>
      <c r="O1515" s="6" t="str">
        <f>IF(anotacoes!N1515=0,"",anotacoes!N1515)</f>
        <v/>
      </c>
      <c r="P1515" t="str">
        <f>IF(anotacoes!M1515=0,"",UPPER(anotacoes!M1515))</f>
        <v/>
      </c>
      <c r="Q1515" t="str">
        <f t="shared" si="47"/>
        <v>INSERT INTO CONVERSAO_LUTA_ACAO (cd_conversao, id_luta, sequencia, momento_inicio, momento_fim, quem_faz, quem_sofre, acao_tipo, acao, tecnica, direcao, pontuacao) VALUES (1, 23, 91, TRIM(' 00:12:36,231'), TRIM(' 00:13:24,465'), 'BOZBAYEV', 'STEVENS', 'GRIP TIME', 'LEFT COLLAR RIGHT SLEEVE', NULL, NULL, NULL)</v>
      </c>
      <c r="R1515" t="s">
        <v>10327</v>
      </c>
    </row>
    <row r="1516" spans="1:18" hidden="1" x14ac:dyDescent="0.25">
      <c r="A1516" s="7">
        <f>anotacoes!D1516</f>
        <v>40692</v>
      </c>
      <c r="B1516" t="str">
        <f>anotacoes!C1516</f>
        <v>GRAND SLAM MOSCOW 2011</v>
      </c>
      <c r="C1516" t="str">
        <f>anotacoes!E1516</f>
        <v>BOZBAYEV</v>
      </c>
      <c r="D1516" t="str">
        <f>anotacoes!F1516</f>
        <v>STEVENS</v>
      </c>
      <c r="E1516" t="s">
        <v>10325</v>
      </c>
      <c r="F1516">
        <f>anotacoes!A1516</f>
        <v>23</v>
      </c>
      <c r="G1516">
        <f>anotacoes!B1516</f>
        <v>92</v>
      </c>
      <c r="H1516" t="str">
        <f>anotacoes!K1516</f>
        <v xml:space="preserve"> 00:13:24,465</v>
      </c>
      <c r="I1516" t="str">
        <f>anotacoes!L1516</f>
        <v xml:space="preserve"> 00:13:25,857</v>
      </c>
      <c r="J1516" t="str">
        <f>IF(L1516="PAUSE",E1516,IF(anotacoes!G1520=conversao_anotacoes!C1516,conversao_anotacoes!C1516,conversao_anotacoes!D1516))</f>
        <v>BOZBAYEV</v>
      </c>
      <c r="K1516" t="str">
        <f t="shared" si="46"/>
        <v>STEVENS</v>
      </c>
      <c r="L1516" t="str">
        <f>UPPER(anotacoes!H1516)</f>
        <v>DEFENSE</v>
      </c>
      <c r="M1516" t="str">
        <f>IF(OR(L1516="ATTACK",L1516="FINTA"),"&lt;TECNICA&gt;",UPPER(anotacoes!I1516))</f>
        <v>USING BODY MASS</v>
      </c>
      <c r="N1516" t="str">
        <f>IF(OR(L1516="ATTACK",L1516="FINTA"),UPPER(anotacoes!I1516),"")</f>
        <v/>
      </c>
      <c r="O1516" s="6" t="str">
        <f>IF(anotacoes!N1516=0,"",anotacoes!N1516)</f>
        <v/>
      </c>
      <c r="P1516" t="str">
        <f>IF(anotacoes!M1516=0,"",UPPER(anotacoes!M1516))</f>
        <v/>
      </c>
      <c r="Q1516" t="str">
        <f t="shared" si="47"/>
        <v>INSERT INTO CONVERSAO_LUTA_ACAO (cd_conversao, id_luta, sequencia, momento_inicio, momento_fim, quem_faz, quem_sofre, acao_tipo, acao, tecnica, direcao, pontuacao) VALUES (1, 23, 92, TRIM(' 00:13:24,465'), TRIM(' 00:13:25,857'), 'BOZBAYEV', 'STEVENS', 'DEFENSE', 'USING BODY MASS', NULL, NULL, NULL)</v>
      </c>
      <c r="R1516" t="s">
        <v>10327</v>
      </c>
    </row>
    <row r="1517" spans="1:18" hidden="1" x14ac:dyDescent="0.25">
      <c r="A1517" s="7">
        <f>anotacoes!D1517</f>
        <v>40692</v>
      </c>
      <c r="B1517" t="str">
        <f>anotacoes!C1517</f>
        <v>GRAND SLAM MOSCOW 2011</v>
      </c>
      <c r="C1517" t="str">
        <f>anotacoes!E1517</f>
        <v>BOZBAYEV</v>
      </c>
      <c r="D1517" t="str">
        <f>anotacoes!F1517</f>
        <v>STEVENS</v>
      </c>
      <c r="E1517" t="s">
        <v>10325</v>
      </c>
      <c r="F1517">
        <f>anotacoes!A1517</f>
        <v>23</v>
      </c>
      <c r="G1517">
        <f>anotacoes!B1517</f>
        <v>93</v>
      </c>
      <c r="H1517" t="str">
        <f>anotacoes!K1517</f>
        <v xml:space="preserve"> 00:13:26,043</v>
      </c>
      <c r="I1517" t="str">
        <f>anotacoes!L1517</f>
        <v xml:space="preserve"> 00:13:28,980</v>
      </c>
      <c r="J1517" t="str">
        <f>IF(L1517="PAUSE",E1517,IF(anotacoes!G1521=conversao_anotacoes!C1517,conversao_anotacoes!C1517,conversao_anotacoes!D1517))</f>
        <v>BOZBAYEV</v>
      </c>
      <c r="K1517" t="str">
        <f t="shared" si="46"/>
        <v>STEVENS</v>
      </c>
      <c r="L1517" t="str">
        <f>UPPER(anotacoes!H1517)</f>
        <v>GROUNDWORK COMBAT</v>
      </c>
      <c r="M1517" t="str">
        <f>IF(OR(L1517="ATTACK",L1517="FINTA"),"&lt;TECNICA&gt;",UPPER(anotacoes!I1517))</f>
        <v>TRYING TO ATTACK</v>
      </c>
      <c r="N1517" t="str">
        <f>IF(OR(L1517="ATTACK",L1517="FINTA"),UPPER(anotacoes!I1517),"")</f>
        <v/>
      </c>
      <c r="O1517" s="6" t="str">
        <f>IF(anotacoes!N1517=0,"",anotacoes!N1517)</f>
        <v/>
      </c>
      <c r="P1517" t="str">
        <f>IF(anotacoes!M1517=0,"",UPPER(anotacoes!M1517))</f>
        <v/>
      </c>
      <c r="Q1517" t="str">
        <f t="shared" si="47"/>
        <v>INSERT INTO CONVERSAO_LUTA_ACAO (cd_conversao, id_luta, sequencia, momento_inicio, momento_fim, quem_faz, quem_sofre, acao_tipo, acao, tecnica, direcao, pontuacao) VALUES (1, 23, 93, TRIM(' 00:13:26,043'), TRIM(' 00:13:28,980'), 'BOZBAYEV', 'STEVENS', 'GROUNDWORK COMBAT', 'TRYING TO ATTACK', NULL, NULL, NULL)</v>
      </c>
      <c r="R1517" t="s">
        <v>10327</v>
      </c>
    </row>
    <row r="1518" spans="1:18" hidden="1" x14ac:dyDescent="0.25">
      <c r="A1518" s="7">
        <f>anotacoes!D1518</f>
        <v>40692</v>
      </c>
      <c r="B1518" t="str">
        <f>anotacoes!C1518</f>
        <v>GRAND SLAM MOSCOW 2011</v>
      </c>
      <c r="C1518" t="str">
        <f>anotacoes!E1518</f>
        <v>BOZBAYEV</v>
      </c>
      <c r="D1518" t="str">
        <f>anotacoes!F1518</f>
        <v>STEVENS</v>
      </c>
      <c r="E1518" t="s">
        <v>10325</v>
      </c>
      <c r="F1518">
        <f>anotacoes!A1518</f>
        <v>23</v>
      </c>
      <c r="G1518">
        <f>anotacoes!B1518</f>
        <v>94</v>
      </c>
      <c r="H1518" t="str">
        <f>anotacoes!K1518</f>
        <v xml:space="preserve"> 00:13:28,980</v>
      </c>
      <c r="I1518" t="str">
        <f>anotacoes!L1518</f>
        <v xml:space="preserve"> 00:13:28,980</v>
      </c>
      <c r="J1518" t="str">
        <f>IF(L1518="PAUSE",E1518,IF(anotacoes!G1522=conversao_anotacoes!C1518,conversao_anotacoes!C1518,conversao_anotacoes!D1518))</f>
        <v>&lt;ARBITRO_DESCONHECIDO&gt;</v>
      </c>
      <c r="K1518" t="str">
        <f t="shared" si="46"/>
        <v/>
      </c>
      <c r="L1518" t="str">
        <f>UPPER(anotacoes!H1518)</f>
        <v>PAUSE</v>
      </c>
      <c r="M1518" t="str">
        <f>IF(OR(L1518="ATTACK",L1518="FINTA"),"&lt;TECNICA&gt;",UPPER(anotacoes!I1518))</f>
        <v>&lt;NAO_CLASSIFICADO&gt;</v>
      </c>
      <c r="N1518" t="str">
        <f>IF(OR(L1518="ATTACK",L1518="FINTA"),UPPER(anotacoes!I1518),"")</f>
        <v/>
      </c>
      <c r="O1518" s="6" t="str">
        <f>IF(anotacoes!N1518=0,"",anotacoes!N1518)</f>
        <v/>
      </c>
      <c r="P1518" t="str">
        <f>IF(anotacoes!M1518=0,"",UPPER(anotacoes!M1518))</f>
        <v/>
      </c>
      <c r="Q1518" t="str">
        <f t="shared" si="47"/>
        <v>INSERT INTO CONVERSAO_LUTA_ACAO (cd_conversao, id_luta, sequencia, momento_inicio, momento_fim, quem_faz, quem_sofre, acao_tipo, acao, tecnica, direcao, pontuacao) VALUES (1, 23, 94, TRIM(' 00:13:28,980'), TRIM(' 00:13:28,980'), '&lt;ARBITRO_DESCONHECIDO&gt;', '', 'PAUSE', '&lt;NAO_CLASSIFICADO&gt;', NULL, NULL, NULL)</v>
      </c>
      <c r="R1518" t="s">
        <v>10327</v>
      </c>
    </row>
    <row r="1519" spans="1:18" hidden="1" x14ac:dyDescent="0.25">
      <c r="A1519" s="7">
        <f>anotacoes!D1519</f>
        <v>40692</v>
      </c>
      <c r="B1519" t="str">
        <f>anotacoes!C1519</f>
        <v>GRAND SLAM MOSCOW 2011</v>
      </c>
      <c r="C1519" t="str">
        <f>anotacoes!E1519</f>
        <v>BOZBAYEV</v>
      </c>
      <c r="D1519" t="str">
        <f>anotacoes!F1519</f>
        <v>STEVENS</v>
      </c>
      <c r="E1519" t="s">
        <v>10325</v>
      </c>
      <c r="F1519">
        <f>anotacoes!A1519</f>
        <v>23</v>
      </c>
      <c r="G1519">
        <f>anotacoes!B1519</f>
        <v>95</v>
      </c>
      <c r="H1519" t="str">
        <f>anotacoes!K1519</f>
        <v xml:space="preserve"> 00:13:28,980</v>
      </c>
      <c r="I1519" t="str">
        <f>anotacoes!L1519</f>
        <v xml:space="preserve"> 00:13:30,926</v>
      </c>
      <c r="J1519" t="str">
        <f>IF(L1519="PAUSE",E1519,IF(anotacoes!G1523=conversao_anotacoes!C1519,conversao_anotacoes!C1519,conversao_anotacoes!D1519))</f>
        <v>BOZBAYEV</v>
      </c>
      <c r="K1519" t="str">
        <f t="shared" si="46"/>
        <v>STEVENS</v>
      </c>
      <c r="L1519" t="str">
        <f>UPPER(anotacoes!H1519)</f>
        <v>DISPLACEMENT</v>
      </c>
      <c r="M1519" t="str">
        <f>IF(OR(L1519="ATTACK",L1519="FINTA"),"&lt;TECNICA&gt;",UPPER(anotacoes!I1519))</f>
        <v>2-3 STEP HESITANT RIGHT</v>
      </c>
      <c r="N1519" t="str">
        <f>IF(OR(L1519="ATTACK",L1519="FINTA"),UPPER(anotacoes!I1519),"")</f>
        <v/>
      </c>
      <c r="O1519" s="6" t="str">
        <f>IF(anotacoes!N1519=0,"",anotacoes!N1519)</f>
        <v/>
      </c>
      <c r="P1519" t="str">
        <f>IF(anotacoes!M1519=0,"",UPPER(anotacoes!M1519))</f>
        <v/>
      </c>
      <c r="Q1519" t="str">
        <f t="shared" si="47"/>
        <v>INSERT INTO CONVERSAO_LUTA_ACAO (cd_conversao, id_luta, sequencia, momento_inicio, momento_fim, quem_faz, quem_sofre, acao_tipo, acao, tecnica, direcao, pontuacao) VALUES (1, 23, 95, TRIM(' 00:13:28,980'), TRIM(' 00:13:30,926'), 'BOZBAYEV', 'STEVENS', 'DISPLACEMENT', '2-3 STEP HESITANT RIGHT', NULL, NULL, NULL)</v>
      </c>
      <c r="R1519" t="s">
        <v>10327</v>
      </c>
    </row>
    <row r="1520" spans="1:18" hidden="1" x14ac:dyDescent="0.25">
      <c r="A1520" s="7">
        <f>anotacoes!D1520</f>
        <v>40692</v>
      </c>
      <c r="B1520" t="str">
        <f>anotacoes!C1520</f>
        <v>GRAND SLAM MOSCOW 2011</v>
      </c>
      <c r="C1520" t="str">
        <f>anotacoes!E1520</f>
        <v>BOZBAYEV</v>
      </c>
      <c r="D1520" t="str">
        <f>anotacoes!F1520</f>
        <v>STEVENS</v>
      </c>
      <c r="E1520" t="s">
        <v>10325</v>
      </c>
      <c r="F1520">
        <f>anotacoes!A1520</f>
        <v>23</v>
      </c>
      <c r="G1520">
        <f>anotacoes!B1520</f>
        <v>96</v>
      </c>
      <c r="H1520" t="str">
        <f>anotacoes!K1520</f>
        <v xml:space="preserve"> 00:13:30,926</v>
      </c>
      <c r="I1520" t="str">
        <f>anotacoes!L1520</f>
        <v xml:space="preserve"> 00:13:38,084</v>
      </c>
      <c r="J1520" t="str">
        <f>IF(L1520="PAUSE",E1520,IF(anotacoes!G1524=conversao_anotacoes!C1520,conversao_anotacoes!C1520,conversao_anotacoes!D1520))</f>
        <v>BOZBAYEV</v>
      </c>
      <c r="K1520" t="str">
        <f t="shared" si="46"/>
        <v>STEVENS</v>
      </c>
      <c r="L1520" t="str">
        <f>UPPER(anotacoes!H1520)</f>
        <v>GRIP TIME</v>
      </c>
      <c r="M1520" t="str">
        <f>IF(OR(L1520="ATTACK",L1520="FINTA"),"&lt;TECNICA&gt;",UPPER(anotacoes!I1520))</f>
        <v>LEFT COLLAR RIGHT SLEEVE</v>
      </c>
      <c r="N1520" t="str">
        <f>IF(OR(L1520="ATTACK",L1520="FINTA"),UPPER(anotacoes!I1520),"")</f>
        <v/>
      </c>
      <c r="O1520" s="6" t="str">
        <f>IF(anotacoes!N1520=0,"",anotacoes!N1520)</f>
        <v/>
      </c>
      <c r="P1520" t="str">
        <f>IF(anotacoes!M1520=0,"",UPPER(anotacoes!M1520))</f>
        <v/>
      </c>
      <c r="Q1520" t="str">
        <f t="shared" si="47"/>
        <v>INSERT INTO CONVERSAO_LUTA_ACAO (cd_conversao, id_luta, sequencia, momento_inicio, momento_fim, quem_faz, quem_sofre, acao_tipo, acao, tecnica, direcao, pontuacao) VALUES (1, 23, 96, TRIM(' 00:13:30,926'), TRIM(' 00:13:38,084'), 'BOZBAYEV', 'STEVENS', 'GRIP TIME', 'LEFT COLLAR RIGHT SLEEVE', NULL, NULL, NULL)</v>
      </c>
      <c r="R1520" t="s">
        <v>10327</v>
      </c>
    </row>
    <row r="1521" spans="1:18" hidden="1" x14ac:dyDescent="0.25">
      <c r="A1521" s="7">
        <f>anotacoes!D1521</f>
        <v>40692</v>
      </c>
      <c r="B1521" t="str">
        <f>anotacoes!C1521</f>
        <v>GRAND SLAM MOSCOW 2011</v>
      </c>
      <c r="C1521" t="str">
        <f>anotacoes!E1521</f>
        <v>BOZBAYEV</v>
      </c>
      <c r="D1521" t="str">
        <f>anotacoes!F1521</f>
        <v>STEVENS</v>
      </c>
      <c r="E1521" t="s">
        <v>10325</v>
      </c>
      <c r="F1521">
        <f>anotacoes!A1521</f>
        <v>23</v>
      </c>
      <c r="G1521">
        <f>anotacoes!B1521</f>
        <v>97</v>
      </c>
      <c r="H1521" t="str">
        <f>anotacoes!K1521</f>
        <v xml:space="preserve"> 00:13:38,084</v>
      </c>
      <c r="I1521" t="str">
        <f>anotacoes!L1521</f>
        <v xml:space="preserve"> 00:13:40,962</v>
      </c>
      <c r="J1521" t="str">
        <f>IF(L1521="PAUSE",E1521,IF(anotacoes!G1525=conversao_anotacoes!C1521,conversao_anotacoes!C1521,conversao_anotacoes!D1521))</f>
        <v>BOZBAYEV</v>
      </c>
      <c r="K1521" t="str">
        <f t="shared" si="46"/>
        <v>STEVENS</v>
      </c>
      <c r="L1521" t="str">
        <f>UPPER(anotacoes!H1521)</f>
        <v>GRIP TIME</v>
      </c>
      <c r="M1521" t="str">
        <f>IF(OR(L1521="ATTACK",L1521="FINTA"),"&lt;TECNICA&gt;",UPPER(anotacoes!I1521))</f>
        <v>RIGHT COLLAR</v>
      </c>
      <c r="N1521" t="str">
        <f>IF(OR(L1521="ATTACK",L1521="FINTA"),UPPER(anotacoes!I1521),"")</f>
        <v/>
      </c>
      <c r="O1521" s="6" t="str">
        <f>IF(anotacoes!N1521=0,"",anotacoes!N1521)</f>
        <v/>
      </c>
      <c r="P1521" t="str">
        <f>IF(anotacoes!M1521=0,"",UPPER(anotacoes!M1521))</f>
        <v/>
      </c>
      <c r="Q1521" t="str">
        <f t="shared" si="47"/>
        <v>INSERT INTO CONVERSAO_LUTA_ACAO (cd_conversao, id_luta, sequencia, momento_inicio, momento_fim, quem_faz, quem_sofre, acao_tipo, acao, tecnica, direcao, pontuacao) VALUES (1, 23, 97, TRIM(' 00:13:38,084'), TRIM(' 00:13:40,962'), 'BOZBAYEV', 'STEVENS', 'GRIP TIME', 'RIGHT COLLAR', NULL, NULL, NULL)</v>
      </c>
      <c r="R1521" t="s">
        <v>10327</v>
      </c>
    </row>
    <row r="1522" spans="1:18" hidden="1" x14ac:dyDescent="0.25">
      <c r="A1522" s="7">
        <f>anotacoes!D1522</f>
        <v>40692</v>
      </c>
      <c r="B1522" t="str">
        <f>anotacoes!C1522</f>
        <v>GRAND SLAM MOSCOW 2011</v>
      </c>
      <c r="C1522" t="str">
        <f>anotacoes!E1522</f>
        <v>BOZBAYEV</v>
      </c>
      <c r="D1522" t="str">
        <f>anotacoes!F1522</f>
        <v>STEVENS</v>
      </c>
      <c r="E1522" t="s">
        <v>10325</v>
      </c>
      <c r="F1522">
        <f>anotacoes!A1522</f>
        <v>23</v>
      </c>
      <c r="G1522">
        <f>anotacoes!B1522</f>
        <v>98</v>
      </c>
      <c r="H1522" t="str">
        <f>anotacoes!K1522</f>
        <v xml:space="preserve"> 00:13:40,962</v>
      </c>
      <c r="I1522" t="str">
        <f>anotacoes!L1522</f>
        <v xml:space="preserve"> 00:13:42,666</v>
      </c>
      <c r="J1522" t="str">
        <f>IF(L1522="PAUSE",E1522,IF(anotacoes!G1526=conversao_anotacoes!C1522,conversao_anotacoes!C1522,conversao_anotacoes!D1522))</f>
        <v>&lt;ARBITRO_DESCONHECIDO&gt;</v>
      </c>
      <c r="K1522" t="str">
        <f t="shared" si="46"/>
        <v/>
      </c>
      <c r="L1522" t="str">
        <f>UPPER(anotacoes!H1522)</f>
        <v>PAUSE</v>
      </c>
      <c r="M1522" t="str">
        <f>IF(OR(L1522="ATTACK",L1522="FINTA"),"&lt;TECNICA&gt;",UPPER(anotacoes!I1522))</f>
        <v>&lt;NAO_CLASSIFICADO&gt;</v>
      </c>
      <c r="N1522" t="str">
        <f>IF(OR(L1522="ATTACK",L1522="FINTA"),UPPER(anotacoes!I1522),"")</f>
        <v/>
      </c>
      <c r="O1522" s="6" t="str">
        <f>IF(anotacoes!N1522=0,"",anotacoes!N1522)</f>
        <v/>
      </c>
      <c r="P1522" t="str">
        <f>IF(anotacoes!M1522=0,"",UPPER(anotacoes!M1522))</f>
        <v/>
      </c>
      <c r="Q1522" t="str">
        <f t="shared" si="47"/>
        <v>INSERT INTO CONVERSAO_LUTA_ACAO (cd_conversao, id_luta, sequencia, momento_inicio, momento_fim, quem_faz, quem_sofre, acao_tipo, acao, tecnica, direcao, pontuacao) VALUES (1, 23, 98, TRIM(' 00:13:40,962'), TRIM(' 00:13:42,666'), '&lt;ARBITRO_DESCONHECIDO&gt;', '', 'PAUSE', '&lt;NAO_CLASSIFICADO&gt;', NULL, NULL, NULL)</v>
      </c>
      <c r="R1522" t="s">
        <v>10327</v>
      </c>
    </row>
    <row r="1523" spans="1:18" hidden="1" x14ac:dyDescent="0.25">
      <c r="A1523" s="7">
        <f>anotacoes!D1523</f>
        <v>40692</v>
      </c>
      <c r="B1523" t="str">
        <f>anotacoes!C1523</f>
        <v>GRAND SLAM MOSCOW 2011</v>
      </c>
      <c r="C1523" t="str">
        <f>anotacoes!E1523</f>
        <v>BOZBAYEV</v>
      </c>
      <c r="D1523" t="str">
        <f>anotacoes!F1523</f>
        <v>STEVENS</v>
      </c>
      <c r="E1523" t="s">
        <v>10325</v>
      </c>
      <c r="F1523">
        <f>anotacoes!A1523</f>
        <v>23</v>
      </c>
      <c r="G1523">
        <f>anotacoes!B1523</f>
        <v>99</v>
      </c>
      <c r="H1523" t="str">
        <f>anotacoes!K1523</f>
        <v xml:space="preserve"> 00:13:42,666</v>
      </c>
      <c r="I1523" t="str">
        <f>anotacoes!L1523</f>
        <v xml:space="preserve"> 00:13:44,893</v>
      </c>
      <c r="J1523" t="str">
        <f>IF(L1523="PAUSE",E1523,IF(anotacoes!G1527=conversao_anotacoes!C1523,conversao_anotacoes!C1523,conversao_anotacoes!D1523))</f>
        <v>BOZBAYEV</v>
      </c>
      <c r="K1523" t="str">
        <f t="shared" si="46"/>
        <v>STEVENS</v>
      </c>
      <c r="L1523" t="str">
        <f>UPPER(anotacoes!H1523)</f>
        <v>DISPLACEMENT</v>
      </c>
      <c r="M1523" t="str">
        <f>IF(OR(L1523="ATTACK",L1523="FINTA"),"&lt;TECNICA&gt;",UPPER(anotacoes!I1523))</f>
        <v>2-3 STEP HESITANT RIGHT</v>
      </c>
      <c r="N1523" t="str">
        <f>IF(OR(L1523="ATTACK",L1523="FINTA"),UPPER(anotacoes!I1523),"")</f>
        <v/>
      </c>
      <c r="O1523" s="6" t="str">
        <f>IF(anotacoes!N1523=0,"",anotacoes!N1523)</f>
        <v/>
      </c>
      <c r="P1523" t="str">
        <f>IF(anotacoes!M1523=0,"",UPPER(anotacoes!M1523))</f>
        <v/>
      </c>
      <c r="Q1523" t="str">
        <f t="shared" si="47"/>
        <v>INSERT INTO CONVERSAO_LUTA_ACAO (cd_conversao, id_luta, sequencia, momento_inicio, momento_fim, quem_faz, quem_sofre, acao_tipo, acao, tecnica, direcao, pontuacao) VALUES (1, 23, 99, TRIM(' 00:13:42,666'), TRIM(' 00:13:44,893'), 'BOZBAYEV', 'STEVENS', 'DISPLACEMENT', '2-3 STEP HESITANT RIGHT', NULL, NULL, NULL)</v>
      </c>
      <c r="R1523" t="s">
        <v>10327</v>
      </c>
    </row>
    <row r="1524" spans="1:18" hidden="1" x14ac:dyDescent="0.25">
      <c r="A1524" s="7">
        <f>anotacoes!D1524</f>
        <v>40692</v>
      </c>
      <c r="B1524" t="str">
        <f>anotacoes!C1524</f>
        <v>GRAND SLAM MOSCOW 2011</v>
      </c>
      <c r="C1524" t="str">
        <f>anotacoes!E1524</f>
        <v>BOZBAYEV</v>
      </c>
      <c r="D1524" t="str">
        <f>anotacoes!F1524</f>
        <v>STEVENS</v>
      </c>
      <c r="E1524" t="s">
        <v>10325</v>
      </c>
      <c r="F1524">
        <f>anotacoes!A1524</f>
        <v>23</v>
      </c>
      <c r="G1524">
        <f>anotacoes!B1524</f>
        <v>100</v>
      </c>
      <c r="H1524" t="str">
        <f>anotacoes!K1524</f>
        <v xml:space="preserve"> 00:13:44,893</v>
      </c>
      <c r="I1524" t="str">
        <f>anotacoes!L1524</f>
        <v xml:space="preserve"> 00:13:49,985</v>
      </c>
      <c r="J1524" t="str">
        <f>IF(L1524="PAUSE",E1524,IF(anotacoes!G1528=conversao_anotacoes!C1524,conversao_anotacoes!C1524,conversao_anotacoes!D1524))</f>
        <v>BOZBAYEV</v>
      </c>
      <c r="K1524" t="str">
        <f t="shared" si="46"/>
        <v>STEVENS</v>
      </c>
      <c r="L1524" t="str">
        <f>UPPER(anotacoes!H1524)</f>
        <v>GRIP TIME</v>
      </c>
      <c r="M1524" t="str">
        <f>IF(OR(L1524="ATTACK",L1524="FINTA"),"&lt;TECNICA&gt;",UPPER(anotacoes!I1524))</f>
        <v>LEFT SLEEVE</v>
      </c>
      <c r="N1524" t="str">
        <f>IF(OR(L1524="ATTACK",L1524="FINTA"),UPPER(anotacoes!I1524),"")</f>
        <v/>
      </c>
      <c r="O1524" s="6" t="str">
        <f>IF(anotacoes!N1524=0,"",anotacoes!N1524)</f>
        <v/>
      </c>
      <c r="P1524" t="str">
        <f>IF(anotacoes!M1524=0,"",UPPER(anotacoes!M1524))</f>
        <v/>
      </c>
      <c r="Q1524" t="str">
        <f t="shared" si="47"/>
        <v>INSERT INTO CONVERSAO_LUTA_ACAO (cd_conversao, id_luta, sequencia, momento_inicio, momento_fim, quem_faz, quem_sofre, acao_tipo, acao, tecnica, direcao, pontuacao) VALUES (1, 23, 100, TRIM(' 00:13:44,893'), TRIM(' 00:13:49,985'), 'BOZBAYEV', 'STEVENS', 'GRIP TIME', 'LEFT SLEEVE', NULL, NULL, NULL)</v>
      </c>
      <c r="R1524" t="s">
        <v>10327</v>
      </c>
    </row>
    <row r="1525" spans="1:18" hidden="1" x14ac:dyDescent="0.25">
      <c r="A1525" s="7">
        <f>anotacoes!D1525</f>
        <v>40692</v>
      </c>
      <c r="B1525" t="str">
        <f>anotacoes!C1525</f>
        <v>GRAND SLAM MOSCOW 2011</v>
      </c>
      <c r="C1525" t="str">
        <f>anotacoes!E1525</f>
        <v>BOZBAYEV</v>
      </c>
      <c r="D1525" t="str">
        <f>anotacoes!F1525</f>
        <v>STEVENS</v>
      </c>
      <c r="E1525" t="s">
        <v>10325</v>
      </c>
      <c r="F1525">
        <f>anotacoes!A1525</f>
        <v>23</v>
      </c>
      <c r="G1525">
        <f>anotacoes!B1525</f>
        <v>101</v>
      </c>
      <c r="H1525" t="str">
        <f>anotacoes!K1525</f>
        <v xml:space="preserve"> 00:13:49,985</v>
      </c>
      <c r="I1525" t="str">
        <f>anotacoes!L1525</f>
        <v xml:space="preserve"> 00:13:50,936</v>
      </c>
      <c r="J1525" t="str">
        <f>IF(L1525="PAUSE",E1525,IF(anotacoes!G1529=conversao_anotacoes!C1525,conversao_anotacoes!C1525,conversao_anotacoes!D1525))</f>
        <v>BOZBAYEV</v>
      </c>
      <c r="K1525" t="str">
        <f t="shared" si="46"/>
        <v>STEVENS</v>
      </c>
      <c r="L1525" t="str">
        <f>UPPER(anotacoes!H1525)</f>
        <v>ATTACK</v>
      </c>
      <c r="M1525" t="str">
        <f>IF(OR(L1525="ATTACK",L1525="FINTA"),"&lt;TECNICA&gt;",UPPER(anotacoes!I1525))</f>
        <v>&lt;TECNICA&gt;</v>
      </c>
      <c r="N1525" t="str">
        <f>IF(OR(L1525="ATTACK",L1525="FINTA"),UPPER(anotacoes!I1525),"")</f>
        <v>OUCHI GARI</v>
      </c>
      <c r="O1525" s="6">
        <f>IF(anotacoes!N1525=0,"",anotacoes!N1525)</f>
        <v>2</v>
      </c>
      <c r="P1525" t="str">
        <f>IF(anotacoes!M1525=0,"",UPPER(anotacoes!M1525))</f>
        <v/>
      </c>
      <c r="Q1525" t="str">
        <f t="shared" si="47"/>
        <v>INSERT INTO CONVERSAO_LUTA_ACAO (cd_conversao, id_luta, sequencia, momento_inicio, momento_fim, quem_faz, quem_sofre, acao_tipo, acao, tecnica, direcao, pontuacao) VALUES (1, 23, 101, TRIM(' 00:13:49,985'), TRIM(' 00:13:50,936'), 'BOZBAYEV', 'STEVENS', 'ATTACK', '&lt;TECNICA&gt;', 'OUCHI GARI', 2, NULL)</v>
      </c>
      <c r="R1525" t="s">
        <v>10327</v>
      </c>
    </row>
    <row r="1526" spans="1:18" hidden="1" x14ac:dyDescent="0.25">
      <c r="A1526" s="7">
        <f>anotacoes!D1526</f>
        <v>40692</v>
      </c>
      <c r="B1526" t="str">
        <f>anotacoes!C1526</f>
        <v>GRAND SLAM MOSCOW 2011</v>
      </c>
      <c r="C1526" t="str">
        <f>anotacoes!E1526</f>
        <v>BOZBAYEV</v>
      </c>
      <c r="D1526" t="str">
        <f>anotacoes!F1526</f>
        <v>STEVENS</v>
      </c>
      <c r="E1526" t="s">
        <v>10325</v>
      </c>
      <c r="F1526">
        <f>anotacoes!A1526</f>
        <v>23</v>
      </c>
      <c r="G1526">
        <f>anotacoes!B1526</f>
        <v>102</v>
      </c>
      <c r="H1526" t="str">
        <f>anotacoes!K1526</f>
        <v xml:space="preserve"> 00:13:50,936</v>
      </c>
      <c r="I1526" t="str">
        <f>anotacoes!L1526</f>
        <v xml:space="preserve"> 00:13:56,115</v>
      </c>
      <c r="J1526" t="str">
        <f>IF(L1526="PAUSE",E1526,IF(anotacoes!G1530=conversao_anotacoes!C1526,conversao_anotacoes!C1526,conversao_anotacoes!D1526))</f>
        <v>BOZBAYEV</v>
      </c>
      <c r="K1526" t="str">
        <f t="shared" si="46"/>
        <v>STEVENS</v>
      </c>
      <c r="L1526" t="str">
        <f>UPPER(anotacoes!H1526)</f>
        <v>GRIP TIME</v>
      </c>
      <c r="M1526" t="str">
        <f>IF(OR(L1526="ATTACK",L1526="FINTA"),"&lt;TECNICA&gt;",UPPER(anotacoes!I1526))</f>
        <v>LEFT COLLAR RIGHT SLEEVE</v>
      </c>
      <c r="N1526" t="str">
        <f>IF(OR(L1526="ATTACK",L1526="FINTA"),UPPER(anotacoes!I1526),"")</f>
        <v/>
      </c>
      <c r="O1526" s="6" t="str">
        <f>IF(anotacoes!N1526=0,"",anotacoes!N1526)</f>
        <v/>
      </c>
      <c r="P1526" t="str">
        <f>IF(anotacoes!M1526=0,"",UPPER(anotacoes!M1526))</f>
        <v/>
      </c>
      <c r="Q1526" t="str">
        <f t="shared" si="47"/>
        <v>INSERT INTO CONVERSAO_LUTA_ACAO (cd_conversao, id_luta, sequencia, momento_inicio, momento_fim, quem_faz, quem_sofre, acao_tipo, acao, tecnica, direcao, pontuacao) VALUES (1, 23, 102, TRIM(' 00:13:50,936'), TRIM(' 00:13:56,115'), 'BOZBAYEV', 'STEVENS', 'GRIP TIME', 'LEFT COLLAR RIGHT SLEEVE', NULL, NULL, NULL)</v>
      </c>
      <c r="R1526" t="s">
        <v>10327</v>
      </c>
    </row>
    <row r="1527" spans="1:18" hidden="1" x14ac:dyDescent="0.25">
      <c r="A1527" s="7">
        <f>anotacoes!D1527</f>
        <v>40692</v>
      </c>
      <c r="B1527" t="str">
        <f>anotacoes!C1527</f>
        <v>GRAND SLAM MOSCOW 2011</v>
      </c>
      <c r="C1527" t="str">
        <f>anotacoes!E1527</f>
        <v>BOZBAYEV</v>
      </c>
      <c r="D1527" t="str">
        <f>anotacoes!F1527</f>
        <v>STEVENS</v>
      </c>
      <c r="E1527" t="s">
        <v>10325</v>
      </c>
      <c r="F1527">
        <f>anotacoes!A1527</f>
        <v>23</v>
      </c>
      <c r="G1527">
        <f>anotacoes!B1527</f>
        <v>103</v>
      </c>
      <c r="H1527" t="str">
        <f>anotacoes!K1527</f>
        <v xml:space="preserve"> 00:13:56,115</v>
      </c>
      <c r="I1527" t="str">
        <f>anotacoes!L1527</f>
        <v xml:space="preserve"> 00:13:57,371</v>
      </c>
      <c r="J1527" t="str">
        <f>IF(L1527="PAUSE",E1527,IF(anotacoes!G1531=conversao_anotacoes!C1527,conversao_anotacoes!C1527,conversao_anotacoes!D1527))</f>
        <v>BOZBAYEV</v>
      </c>
      <c r="K1527" t="str">
        <f t="shared" si="46"/>
        <v>STEVENS</v>
      </c>
      <c r="L1527" t="str">
        <f>UPPER(anotacoes!H1527)</f>
        <v>DEFENSE</v>
      </c>
      <c r="M1527" t="str">
        <f>IF(OR(L1527="ATTACK",L1527="FINTA"),"&lt;TECNICA&gt;",UPPER(anotacoes!I1527))</f>
        <v>TAE-SABAKI LEFT</v>
      </c>
      <c r="N1527" t="str">
        <f>IF(OR(L1527="ATTACK",L1527="FINTA"),UPPER(anotacoes!I1527),"")</f>
        <v/>
      </c>
      <c r="O1527" s="6" t="str">
        <f>IF(anotacoes!N1527=0,"",anotacoes!N1527)</f>
        <v/>
      </c>
      <c r="P1527" t="str">
        <f>IF(anotacoes!M1527=0,"",UPPER(anotacoes!M1527))</f>
        <v/>
      </c>
      <c r="Q1527" t="str">
        <f t="shared" si="47"/>
        <v>INSERT INTO CONVERSAO_LUTA_ACAO (cd_conversao, id_luta, sequencia, momento_inicio, momento_fim, quem_faz, quem_sofre, acao_tipo, acao, tecnica, direcao, pontuacao) VALUES (1, 23, 103, TRIM(' 00:13:56,115'), TRIM(' 00:13:57,371'), 'BOZBAYEV', 'STEVENS', 'DEFENSE', 'TAE-SABAKI LEFT', NULL, NULL, NULL)</v>
      </c>
      <c r="R1527" t="s">
        <v>10327</v>
      </c>
    </row>
    <row r="1528" spans="1:18" hidden="1" x14ac:dyDescent="0.25">
      <c r="A1528" s="7">
        <f>anotacoes!D1528</f>
        <v>40692</v>
      </c>
      <c r="B1528" t="str">
        <f>anotacoes!C1528</f>
        <v>GRAND SLAM MOSCOW 2011</v>
      </c>
      <c r="C1528" t="str">
        <f>anotacoes!E1528</f>
        <v>BOZBAYEV</v>
      </c>
      <c r="D1528" t="str">
        <f>anotacoes!F1528</f>
        <v>STEVENS</v>
      </c>
      <c r="E1528" t="s">
        <v>10325</v>
      </c>
      <c r="F1528">
        <f>anotacoes!A1528</f>
        <v>23</v>
      </c>
      <c r="G1528">
        <f>anotacoes!B1528</f>
        <v>104</v>
      </c>
      <c r="H1528" t="str">
        <f>anotacoes!K1528</f>
        <v xml:space="preserve"> 00:13:57,568</v>
      </c>
      <c r="I1528" t="str">
        <f>anotacoes!L1528</f>
        <v xml:space="preserve"> 00:14:00,152</v>
      </c>
      <c r="J1528" t="str">
        <f>IF(L1528="PAUSE",E1528,IF(anotacoes!G1532=conversao_anotacoes!C1528,conversao_anotacoes!C1528,conversao_anotacoes!D1528))</f>
        <v>&lt;ARBITRO_DESCONHECIDO&gt;</v>
      </c>
      <c r="K1528" t="str">
        <f t="shared" si="46"/>
        <v/>
      </c>
      <c r="L1528" t="str">
        <f>UPPER(anotacoes!H1528)</f>
        <v>PAUSE</v>
      </c>
      <c r="M1528" t="str">
        <f>IF(OR(L1528="ATTACK",L1528="FINTA"),"&lt;TECNICA&gt;",UPPER(anotacoes!I1528))</f>
        <v>&lt;NAO_CLASSIFICADO&gt;</v>
      </c>
      <c r="N1528" t="str">
        <f>IF(OR(L1528="ATTACK",L1528="FINTA"),UPPER(anotacoes!I1528),"")</f>
        <v/>
      </c>
      <c r="O1528" s="6" t="str">
        <f>IF(anotacoes!N1528=0,"",anotacoes!N1528)</f>
        <v/>
      </c>
      <c r="P1528" t="str">
        <f>IF(anotacoes!M1528=0,"",UPPER(anotacoes!M1528))</f>
        <v/>
      </c>
      <c r="Q1528" t="str">
        <f t="shared" si="47"/>
        <v>INSERT INTO CONVERSAO_LUTA_ACAO (cd_conversao, id_luta, sequencia, momento_inicio, momento_fim, quem_faz, quem_sofre, acao_tipo, acao, tecnica, direcao, pontuacao) VALUES (1, 23, 104, TRIM(' 00:13:57,568'), TRIM(' 00:14:00,152'), '&lt;ARBITRO_DESCONHECIDO&gt;', '', 'PAUSE', '&lt;NAO_CLASSIFICADO&gt;', NULL, NULL, NULL)</v>
      </c>
      <c r="R1528" t="s">
        <v>10327</v>
      </c>
    </row>
    <row r="1529" spans="1:18" hidden="1" x14ac:dyDescent="0.25">
      <c r="A1529" s="7">
        <f>anotacoes!D1529</f>
        <v>40692</v>
      </c>
      <c r="B1529" t="str">
        <f>anotacoes!C1529</f>
        <v>GRAND SLAM MOSCOW 2011</v>
      </c>
      <c r="C1529" t="str">
        <f>anotacoes!E1529</f>
        <v>BOZBAYEV</v>
      </c>
      <c r="D1529" t="str">
        <f>anotacoes!F1529</f>
        <v>STEVENS</v>
      </c>
      <c r="E1529" t="s">
        <v>10325</v>
      </c>
      <c r="F1529">
        <f>anotacoes!A1529</f>
        <v>23</v>
      </c>
      <c r="G1529">
        <f>anotacoes!B1529</f>
        <v>105</v>
      </c>
      <c r="H1529" t="str">
        <f>anotacoes!K1529</f>
        <v xml:space="preserve"> 00:14:00,152</v>
      </c>
      <c r="I1529" t="str">
        <f>anotacoes!L1529</f>
        <v xml:space="preserve"> 00:14:00,583</v>
      </c>
      <c r="J1529" t="str">
        <f>IF(L1529="PAUSE",E1529,IF(anotacoes!G1533=conversao_anotacoes!C1529,conversao_anotacoes!C1529,conversao_anotacoes!D1529))</f>
        <v>BOZBAYEV</v>
      </c>
      <c r="K1529" t="str">
        <f t="shared" si="46"/>
        <v>STEVENS</v>
      </c>
      <c r="L1529" t="str">
        <f>UPPER(anotacoes!H1529)</f>
        <v>DISPLACEMENT</v>
      </c>
      <c r="M1529" t="str">
        <f>IF(OR(L1529="ATTACK",L1529="FINTA"),"&lt;TECNICA&gt;",UPPER(anotacoes!I1529))</f>
        <v>TRY TO GRIP WITH CONTACT</v>
      </c>
      <c r="N1529" t="str">
        <f>IF(OR(L1529="ATTACK",L1529="FINTA"),UPPER(anotacoes!I1529),"")</f>
        <v/>
      </c>
      <c r="O1529" s="6" t="str">
        <f>IF(anotacoes!N1529=0,"",anotacoes!N1529)</f>
        <v/>
      </c>
      <c r="P1529" t="str">
        <f>IF(anotacoes!M1529=0,"",UPPER(anotacoes!M1529))</f>
        <v/>
      </c>
      <c r="Q1529" t="str">
        <f t="shared" si="47"/>
        <v>INSERT INTO CONVERSAO_LUTA_ACAO (cd_conversao, id_luta, sequencia, momento_inicio, momento_fim, quem_faz, quem_sofre, acao_tipo, acao, tecnica, direcao, pontuacao) VALUES (1, 23, 105, TRIM(' 00:14:00,152'), TRIM(' 00:14:00,583'), 'BOZBAYEV', 'STEVENS', 'DISPLACEMENT', 'TRY TO GRIP WITH CONTACT', NULL, NULL, NULL)</v>
      </c>
      <c r="R1529" t="s">
        <v>10327</v>
      </c>
    </row>
    <row r="1530" spans="1:18" hidden="1" x14ac:dyDescent="0.25">
      <c r="A1530" s="7">
        <f>anotacoes!D1530</f>
        <v>40692</v>
      </c>
      <c r="B1530" t="str">
        <f>anotacoes!C1530</f>
        <v>GRAND SLAM MOSCOW 2011</v>
      </c>
      <c r="C1530" t="str">
        <f>anotacoes!E1530</f>
        <v>BOZBAYEV</v>
      </c>
      <c r="D1530" t="str">
        <f>anotacoes!F1530</f>
        <v>STEVENS</v>
      </c>
      <c r="E1530" t="s">
        <v>10325</v>
      </c>
      <c r="F1530">
        <f>anotacoes!A1530</f>
        <v>23</v>
      </c>
      <c r="G1530">
        <f>anotacoes!B1530</f>
        <v>106</v>
      </c>
      <c r="H1530" t="str">
        <f>anotacoes!K1530</f>
        <v xml:space="preserve"> 00:14:00,583</v>
      </c>
      <c r="I1530" t="str">
        <f>anotacoes!L1530</f>
        <v xml:space="preserve"> 00:14:01,454</v>
      </c>
      <c r="J1530" t="str">
        <f>IF(L1530="PAUSE",E1530,IF(anotacoes!G1534=conversao_anotacoes!C1530,conversao_anotacoes!C1530,conversao_anotacoes!D1530))</f>
        <v>BOZBAYEV</v>
      </c>
      <c r="K1530" t="str">
        <f t="shared" si="46"/>
        <v>STEVENS</v>
      </c>
      <c r="L1530" t="str">
        <f>UPPER(anotacoes!H1530)</f>
        <v>GRIP TIME</v>
      </c>
      <c r="M1530" t="str">
        <f>IF(OR(L1530="ATTACK",L1530="FINTA"),"&lt;TECNICA&gt;",UPPER(anotacoes!I1530))</f>
        <v>LEFT COLLAR</v>
      </c>
      <c r="N1530" t="str">
        <f>IF(OR(L1530="ATTACK",L1530="FINTA"),UPPER(anotacoes!I1530),"")</f>
        <v/>
      </c>
      <c r="O1530" s="6" t="str">
        <f>IF(anotacoes!N1530=0,"",anotacoes!N1530)</f>
        <v/>
      </c>
      <c r="P1530" t="str">
        <f>IF(anotacoes!M1530=0,"",UPPER(anotacoes!M1530))</f>
        <v/>
      </c>
      <c r="Q1530" t="str">
        <f t="shared" si="47"/>
        <v>INSERT INTO CONVERSAO_LUTA_ACAO (cd_conversao, id_luta, sequencia, momento_inicio, momento_fim, quem_faz, quem_sofre, acao_tipo, acao, tecnica, direcao, pontuacao) VALUES (1, 23, 106, TRIM(' 00:14:00,583'), TRIM(' 00:14:01,454'), 'BOZBAYEV', 'STEVENS', 'GRIP TIME', 'LEFT COLLAR', NULL, NULL, NULL)</v>
      </c>
      <c r="R1530" t="s">
        <v>10327</v>
      </c>
    </row>
    <row r="1531" spans="1:18" hidden="1" x14ac:dyDescent="0.25">
      <c r="A1531" s="7">
        <f>anotacoes!D1531</f>
        <v>40692</v>
      </c>
      <c r="B1531" t="str">
        <f>anotacoes!C1531</f>
        <v>GRAND SLAM MOSCOW 2011</v>
      </c>
      <c r="C1531" t="str">
        <f>anotacoes!E1531</f>
        <v>BOZBAYEV</v>
      </c>
      <c r="D1531" t="str">
        <f>anotacoes!F1531</f>
        <v>STEVENS</v>
      </c>
      <c r="E1531" t="s">
        <v>10325</v>
      </c>
      <c r="F1531">
        <f>anotacoes!A1531</f>
        <v>23</v>
      </c>
      <c r="G1531">
        <f>anotacoes!B1531</f>
        <v>107</v>
      </c>
      <c r="H1531" t="str">
        <f>anotacoes!K1531</f>
        <v xml:space="preserve"> 00:14:01,454</v>
      </c>
      <c r="I1531" t="str">
        <f>anotacoes!L1531</f>
        <v xml:space="preserve"> 00:14:02,622</v>
      </c>
      <c r="J1531" t="str">
        <f>IF(L1531="PAUSE",E1531,IF(anotacoes!G1535=conversao_anotacoes!C1531,conversao_anotacoes!C1531,conversao_anotacoes!D1531))</f>
        <v>BOZBAYEV</v>
      </c>
      <c r="K1531" t="str">
        <f t="shared" si="46"/>
        <v>STEVENS</v>
      </c>
      <c r="L1531" t="str">
        <f>UPPER(anotacoes!H1531)</f>
        <v>ATTACK</v>
      </c>
      <c r="M1531" t="str">
        <f>IF(OR(L1531="ATTACK",L1531="FINTA"),"&lt;TECNICA&gt;",UPPER(anotacoes!I1531))</f>
        <v>&lt;TECNICA&gt;</v>
      </c>
      <c r="N1531" t="str">
        <f>IF(OR(L1531="ATTACK",L1531="FINTA"),UPPER(anotacoes!I1531),"")</f>
        <v>O MAKIKOMI</v>
      </c>
      <c r="O1531" s="6">
        <f>IF(anotacoes!N1531=0,"",anotacoes!N1531)</f>
        <v>4</v>
      </c>
      <c r="P1531" t="str">
        <f>IF(anotacoes!M1531=0,"",UPPER(anotacoes!M1531))</f>
        <v/>
      </c>
      <c r="Q1531" t="str">
        <f t="shared" si="47"/>
        <v>INSERT INTO CONVERSAO_LUTA_ACAO (cd_conversao, id_luta, sequencia, momento_inicio, momento_fim, quem_faz, quem_sofre, acao_tipo, acao, tecnica, direcao, pontuacao) VALUES (1, 23, 107, TRIM(' 00:14:01,454'), TRIM(' 00:14:02,622'), 'BOZBAYEV', 'STEVENS', 'ATTACK', '&lt;TECNICA&gt;', 'O MAKIKOMI', 4, NULL)</v>
      </c>
      <c r="R1531" t="s">
        <v>10327</v>
      </c>
    </row>
    <row r="1532" spans="1:18" hidden="1" x14ac:dyDescent="0.25">
      <c r="A1532" s="7">
        <f>anotacoes!D1532</f>
        <v>40692</v>
      </c>
      <c r="B1532" t="str">
        <f>anotacoes!C1532</f>
        <v>GRAND SLAM MOSCOW 2011</v>
      </c>
      <c r="C1532" t="str">
        <f>anotacoes!E1532</f>
        <v>BOZBAYEV</v>
      </c>
      <c r="D1532" t="str">
        <f>anotacoes!F1532</f>
        <v>STEVENS</v>
      </c>
      <c r="E1532" t="s">
        <v>10325</v>
      </c>
      <c r="F1532">
        <f>anotacoes!A1532</f>
        <v>23</v>
      </c>
      <c r="G1532">
        <f>anotacoes!B1532</f>
        <v>108</v>
      </c>
      <c r="H1532" t="str">
        <f>anotacoes!K1532</f>
        <v xml:space="preserve"> 00:14:02,807</v>
      </c>
      <c r="I1532" t="str">
        <f>anotacoes!L1532</f>
        <v xml:space="preserve"> 00:15:14,891</v>
      </c>
      <c r="J1532" t="str">
        <f>IF(L1532="PAUSE",E1532,IF(anotacoes!G1536=conversao_anotacoes!C1532,conversao_anotacoes!C1532,conversao_anotacoes!D1532))</f>
        <v>BOZBAYEV</v>
      </c>
      <c r="K1532" t="str">
        <f t="shared" si="46"/>
        <v>STEVENS</v>
      </c>
      <c r="L1532" t="str">
        <f>UPPER(anotacoes!H1532)</f>
        <v>GROUNDWORK COMBAT</v>
      </c>
      <c r="M1532" t="str">
        <f>IF(OR(L1532="ATTACK",L1532="FINTA"),"&lt;TECNICA&gt;",UPPER(anotacoes!I1532))</f>
        <v>DEFENSIVE POSITION</v>
      </c>
      <c r="N1532" t="str">
        <f>IF(OR(L1532="ATTACK",L1532="FINTA"),UPPER(anotacoes!I1532),"")</f>
        <v/>
      </c>
      <c r="O1532" s="6" t="str">
        <f>IF(anotacoes!N1532=0,"",anotacoes!N1532)</f>
        <v/>
      </c>
      <c r="P1532" t="str">
        <f>IF(anotacoes!M1532=0,"",UPPER(anotacoes!M1532))</f>
        <v/>
      </c>
      <c r="Q1532" t="str">
        <f t="shared" si="47"/>
        <v>INSERT INTO CONVERSAO_LUTA_ACAO (cd_conversao, id_luta, sequencia, momento_inicio, momento_fim, quem_faz, quem_sofre, acao_tipo, acao, tecnica, direcao, pontuacao) VALUES (1, 23, 108, TRIM(' 00:14:02,807'), TRIM(' 00:15:14,891'), 'BOZBAYEV', 'STEVENS', 'GROUNDWORK COMBAT', 'DEFENSIVE POSITION', NULL, NULL, NULL)</v>
      </c>
      <c r="R1532" t="s">
        <v>10327</v>
      </c>
    </row>
    <row r="1533" spans="1:18" hidden="1" x14ac:dyDescent="0.25">
      <c r="A1533" s="7">
        <f>anotacoes!D1533</f>
        <v>40594</v>
      </c>
      <c r="B1533" t="str">
        <f>anotacoes!C1533</f>
        <v>GRAND PRIX DUSSELDORF 2011</v>
      </c>
      <c r="C1533" t="str">
        <f>anotacoes!E1533</f>
        <v>BOZBAYEV</v>
      </c>
      <c r="D1533" t="str">
        <f>anotacoes!F1533</f>
        <v>BISCHOF</v>
      </c>
      <c r="E1533" t="s">
        <v>10325</v>
      </c>
      <c r="F1533">
        <f>anotacoes!A1533</f>
        <v>24</v>
      </c>
      <c r="G1533">
        <f>anotacoes!B1533</f>
        <v>1</v>
      </c>
      <c r="H1533" t="str">
        <f>anotacoes!K1533</f>
        <v xml:space="preserve"> 00:00:01,606</v>
      </c>
      <c r="I1533" t="str">
        <f>anotacoes!L1533</f>
        <v xml:space="preserve"> 00:00:13,702</v>
      </c>
      <c r="J1533" t="str">
        <f>IF(L1533="PAUSE",E1533,IF(anotacoes!G1537=conversao_anotacoes!C1533,conversao_anotacoes!C1533,conversao_anotacoes!D1533))</f>
        <v>BOZBAYEV</v>
      </c>
      <c r="K1533" t="str">
        <f t="shared" si="46"/>
        <v>BISCHOF</v>
      </c>
      <c r="L1533" t="str">
        <f>UPPER(anotacoes!H1533)</f>
        <v>DISPLACEMENT</v>
      </c>
      <c r="M1533" t="str">
        <f>IF(OR(L1533="ATTACK",L1533="FINTA"),"&lt;TECNICA&gt;",UPPER(anotacoes!I1533))</f>
        <v>2-3 STEP HESITANT RIGHT</v>
      </c>
      <c r="N1533" t="str">
        <f>IF(OR(L1533="ATTACK",L1533="FINTA"),UPPER(anotacoes!I1533),"")</f>
        <v/>
      </c>
      <c r="O1533" s="6" t="str">
        <f>IF(anotacoes!N1533=0,"",anotacoes!N1533)</f>
        <v/>
      </c>
      <c r="P1533" t="str">
        <f>IF(anotacoes!M1533=0,"",UPPER(anotacoes!M1533))</f>
        <v/>
      </c>
      <c r="Q1533" t="str">
        <f t="shared" si="47"/>
        <v>INSERT INTO CONVERSAO_LUTA_ACAO (cd_conversao, id_luta, sequencia, momento_inicio, momento_fim, quem_faz, quem_sofre, acao_tipo, acao, tecnica, direcao, pontuacao) VALUES (1, 24, 1, TRIM(' 00:00:01,606'), TRIM(' 00:00:13,702'), 'BOZBAYEV', 'BISCHOF', 'DISPLACEMENT', '2-3 STEP HESITANT RIGHT', NULL, NULL, NULL)</v>
      </c>
      <c r="R1533" t="s">
        <v>10327</v>
      </c>
    </row>
    <row r="1534" spans="1:18" hidden="1" x14ac:dyDescent="0.25">
      <c r="A1534" s="7">
        <f>anotacoes!D1534</f>
        <v>40594</v>
      </c>
      <c r="B1534" t="str">
        <f>anotacoes!C1534</f>
        <v>GRAND PRIX DUSSELDORF 2011</v>
      </c>
      <c r="C1534" t="str">
        <f>anotacoes!E1534</f>
        <v>BOZBAYEV</v>
      </c>
      <c r="D1534" t="str">
        <f>anotacoes!F1534</f>
        <v>BISCHOF</v>
      </c>
      <c r="E1534" t="s">
        <v>10325</v>
      </c>
      <c r="F1534">
        <f>anotacoes!A1534</f>
        <v>24</v>
      </c>
      <c r="G1534">
        <f>anotacoes!B1534</f>
        <v>2</v>
      </c>
      <c r="H1534" t="str">
        <f>anotacoes!K1534</f>
        <v xml:space="preserve"> 00:00:13,042</v>
      </c>
      <c r="I1534" t="str">
        <f>anotacoes!L1534</f>
        <v xml:space="preserve"> 00:00:15,428</v>
      </c>
      <c r="J1534" t="str">
        <f>IF(L1534="PAUSE",E1534,IF(anotacoes!G1538=conversao_anotacoes!C1534,conversao_anotacoes!C1534,conversao_anotacoes!D1534))</f>
        <v>BOZBAYEV</v>
      </c>
      <c r="K1534" t="str">
        <f t="shared" si="46"/>
        <v>BISCHOF</v>
      </c>
      <c r="L1534" t="str">
        <f>UPPER(anotacoes!H1534)</f>
        <v>GRIP TIME</v>
      </c>
      <c r="M1534" t="str">
        <f>IF(OR(L1534="ATTACK",L1534="FINTA"),"&lt;TECNICA&gt;",UPPER(anotacoes!I1534))</f>
        <v>RIGHT COLLAR</v>
      </c>
      <c r="N1534" t="str">
        <f>IF(OR(L1534="ATTACK",L1534="FINTA"),UPPER(anotacoes!I1534),"")</f>
        <v/>
      </c>
      <c r="O1534" s="6" t="str">
        <f>IF(anotacoes!N1534=0,"",anotacoes!N1534)</f>
        <v/>
      </c>
      <c r="P1534" t="str">
        <f>IF(anotacoes!M1534=0,"",UPPER(anotacoes!M1534))</f>
        <v/>
      </c>
      <c r="Q1534" t="str">
        <f t="shared" si="47"/>
        <v>INSERT INTO CONVERSAO_LUTA_ACAO (cd_conversao, id_luta, sequencia, momento_inicio, momento_fim, quem_faz, quem_sofre, acao_tipo, acao, tecnica, direcao, pontuacao) VALUES (1, 24, 2, TRIM(' 00:00:13,042'), TRIM(' 00:00:15,428'), 'BOZBAYEV', 'BISCHOF', 'GRIP TIME', 'RIGHT COLLAR', NULL, NULL, NULL)</v>
      </c>
      <c r="R1534" t="s">
        <v>10327</v>
      </c>
    </row>
    <row r="1535" spans="1:18" hidden="1" x14ac:dyDescent="0.25">
      <c r="A1535" s="7">
        <f>anotacoes!D1535</f>
        <v>40594</v>
      </c>
      <c r="B1535" t="str">
        <f>anotacoes!C1535</f>
        <v>GRAND PRIX DUSSELDORF 2011</v>
      </c>
      <c r="C1535" t="str">
        <f>anotacoes!E1535</f>
        <v>BOZBAYEV</v>
      </c>
      <c r="D1535" t="str">
        <f>anotacoes!F1535</f>
        <v>BISCHOF</v>
      </c>
      <c r="E1535" t="s">
        <v>10325</v>
      </c>
      <c r="F1535">
        <f>anotacoes!A1535</f>
        <v>24</v>
      </c>
      <c r="G1535">
        <f>anotacoes!B1535</f>
        <v>3</v>
      </c>
      <c r="H1535" t="str">
        <f>anotacoes!K1535</f>
        <v xml:space="preserve"> 00:00:15,428</v>
      </c>
      <c r="I1535" t="str">
        <f>anotacoes!L1535</f>
        <v xml:space="preserve"> 00:00:18,835</v>
      </c>
      <c r="J1535" t="str">
        <f>IF(L1535="PAUSE",E1535,IF(anotacoes!G1539=conversao_anotacoes!C1535,conversao_anotacoes!C1535,conversao_anotacoes!D1535))</f>
        <v>BOZBAYEV</v>
      </c>
      <c r="K1535" t="str">
        <f t="shared" si="46"/>
        <v>BISCHOF</v>
      </c>
      <c r="L1535" t="str">
        <f>UPPER(anotacoes!H1535)</f>
        <v>GRIP TIME</v>
      </c>
      <c r="M1535" t="str">
        <f>IF(OR(L1535="ATTACK",L1535="FINTA"),"&lt;TECNICA&gt;",UPPER(anotacoes!I1535))</f>
        <v>LEFT COLLAR RIGHT COLLAR</v>
      </c>
      <c r="N1535" t="str">
        <f>IF(OR(L1535="ATTACK",L1535="FINTA"),UPPER(anotacoes!I1535),"")</f>
        <v/>
      </c>
      <c r="O1535" s="6" t="str">
        <f>IF(anotacoes!N1535=0,"",anotacoes!N1535)</f>
        <v/>
      </c>
      <c r="P1535" t="str">
        <f>IF(anotacoes!M1535=0,"",UPPER(anotacoes!M1535))</f>
        <v/>
      </c>
      <c r="Q1535" t="str">
        <f t="shared" si="47"/>
        <v>INSERT INTO CONVERSAO_LUTA_ACAO (cd_conversao, id_luta, sequencia, momento_inicio, momento_fim, quem_faz, quem_sofre, acao_tipo, acao, tecnica, direcao, pontuacao) VALUES (1, 24, 3, TRIM(' 00:00:15,428'), TRIM(' 00:00:18,835'), 'BOZBAYEV', 'BISCHOF', 'GRIP TIME', 'LEFT COLLAR RIGHT COLLAR', NULL, NULL, NULL)</v>
      </c>
      <c r="R1535" t="s">
        <v>10327</v>
      </c>
    </row>
    <row r="1536" spans="1:18" hidden="1" x14ac:dyDescent="0.25">
      <c r="A1536" s="7">
        <f>anotacoes!D1536</f>
        <v>40594</v>
      </c>
      <c r="B1536" t="str">
        <f>anotacoes!C1536</f>
        <v>GRAND PRIX DUSSELDORF 2011</v>
      </c>
      <c r="C1536" t="str">
        <f>anotacoes!E1536</f>
        <v>BOZBAYEV</v>
      </c>
      <c r="D1536" t="str">
        <f>anotacoes!F1536</f>
        <v>BISCHOF</v>
      </c>
      <c r="E1536" t="s">
        <v>10325</v>
      </c>
      <c r="F1536">
        <f>anotacoes!A1536</f>
        <v>24</v>
      </c>
      <c r="G1536">
        <f>anotacoes!B1536</f>
        <v>4</v>
      </c>
      <c r="H1536" t="str">
        <f>anotacoes!K1536</f>
        <v xml:space="preserve"> 00:00:18,835</v>
      </c>
      <c r="I1536" t="str">
        <f>anotacoes!L1536</f>
        <v xml:space="preserve"> 00:00:20,257</v>
      </c>
      <c r="J1536" t="str">
        <f>IF(L1536="PAUSE",E1536,IF(anotacoes!G1540=conversao_anotacoes!C1536,conversao_anotacoes!C1536,conversao_anotacoes!D1536))</f>
        <v>BOZBAYEV</v>
      </c>
      <c r="K1536" t="str">
        <f t="shared" si="46"/>
        <v>BISCHOF</v>
      </c>
      <c r="L1536" t="str">
        <f>UPPER(anotacoes!H1536)</f>
        <v>DEFENSE</v>
      </c>
      <c r="M1536" t="str">
        <f>IF(OR(L1536="ATTACK",L1536="FINTA"),"&lt;TECNICA&gt;",UPPER(anotacoes!I1536))</f>
        <v>USING BODY MASS</v>
      </c>
      <c r="N1536" t="str">
        <f>IF(OR(L1536="ATTACK",L1536="FINTA"),UPPER(anotacoes!I1536),"")</f>
        <v/>
      </c>
      <c r="O1536" s="6" t="str">
        <f>IF(anotacoes!N1536=0,"",anotacoes!N1536)</f>
        <v/>
      </c>
      <c r="P1536" t="str">
        <f>IF(anotacoes!M1536=0,"",UPPER(anotacoes!M1536))</f>
        <v/>
      </c>
      <c r="Q1536" t="str">
        <f t="shared" si="47"/>
        <v>INSERT INTO CONVERSAO_LUTA_ACAO (cd_conversao, id_luta, sequencia, momento_inicio, momento_fim, quem_faz, quem_sofre, acao_tipo, acao, tecnica, direcao, pontuacao) VALUES (1, 24, 4, TRIM(' 00:00:18,835'), TRIM(' 00:00:20,257'), 'BOZBAYEV', 'BISCHOF', 'DEFENSE', 'USING BODY MASS', NULL, NULL, NULL)</v>
      </c>
      <c r="R1536" t="s">
        <v>10327</v>
      </c>
    </row>
    <row r="1537" spans="1:18" hidden="1" x14ac:dyDescent="0.25">
      <c r="A1537" s="7">
        <f>anotacoes!D1537</f>
        <v>40594</v>
      </c>
      <c r="B1537" t="str">
        <f>anotacoes!C1537</f>
        <v>GRAND PRIX DUSSELDORF 2011</v>
      </c>
      <c r="C1537" t="str">
        <f>anotacoes!E1537</f>
        <v>BOZBAYEV</v>
      </c>
      <c r="D1537" t="str">
        <f>anotacoes!F1537</f>
        <v>BISCHOF</v>
      </c>
      <c r="E1537" t="s">
        <v>10325</v>
      </c>
      <c r="F1537">
        <f>anotacoes!A1537</f>
        <v>24</v>
      </c>
      <c r="G1537">
        <f>anotacoes!B1537</f>
        <v>5</v>
      </c>
      <c r="H1537" t="str">
        <f>anotacoes!K1537</f>
        <v xml:space="preserve"> 00:00:20,445</v>
      </c>
      <c r="I1537" t="str">
        <f>anotacoes!L1537</f>
        <v xml:space="preserve"> 00:00:27,762</v>
      </c>
      <c r="J1537" t="str">
        <f>IF(L1537="PAUSE",E1537,IF(anotacoes!G1541=conversao_anotacoes!C1537,conversao_anotacoes!C1537,conversao_anotacoes!D1537))</f>
        <v>&lt;ARBITRO_DESCONHECIDO&gt;</v>
      </c>
      <c r="K1537" t="str">
        <f t="shared" si="46"/>
        <v/>
      </c>
      <c r="L1537" t="str">
        <f>UPPER(anotacoes!H1537)</f>
        <v>PAUSE</v>
      </c>
      <c r="M1537" t="str">
        <f>IF(OR(L1537="ATTACK",L1537="FINTA"),"&lt;TECNICA&gt;",UPPER(anotacoes!I1537))</f>
        <v>&lt;NAO_CLASSIFICADO&gt;</v>
      </c>
      <c r="N1537" t="str">
        <f>IF(OR(L1537="ATTACK",L1537="FINTA"),UPPER(anotacoes!I1537),"")</f>
        <v/>
      </c>
      <c r="O1537" s="6" t="str">
        <f>IF(anotacoes!N1537=0,"",anotacoes!N1537)</f>
        <v/>
      </c>
      <c r="P1537" t="str">
        <f>IF(anotacoes!M1537=0,"",UPPER(anotacoes!M1537))</f>
        <v/>
      </c>
      <c r="Q1537" t="str">
        <f t="shared" si="47"/>
        <v>INSERT INTO CONVERSAO_LUTA_ACAO (cd_conversao, id_luta, sequencia, momento_inicio, momento_fim, quem_faz, quem_sofre, acao_tipo, acao, tecnica, direcao, pontuacao) VALUES (1, 24, 5, TRIM(' 00:00:20,445'), TRIM(' 00:00:27,762'), '&lt;ARBITRO_DESCONHECIDO&gt;', '', 'PAUSE', '&lt;NAO_CLASSIFICADO&gt;', NULL, NULL, NULL)</v>
      </c>
      <c r="R1537" t="s">
        <v>10327</v>
      </c>
    </row>
    <row r="1538" spans="1:18" hidden="1" x14ac:dyDescent="0.25">
      <c r="A1538" s="7">
        <f>anotacoes!D1538</f>
        <v>40594</v>
      </c>
      <c r="B1538" t="str">
        <f>anotacoes!C1538</f>
        <v>GRAND PRIX DUSSELDORF 2011</v>
      </c>
      <c r="C1538" t="str">
        <f>anotacoes!E1538</f>
        <v>BOZBAYEV</v>
      </c>
      <c r="D1538" t="str">
        <f>anotacoes!F1538</f>
        <v>BISCHOF</v>
      </c>
      <c r="E1538" t="s">
        <v>10325</v>
      </c>
      <c r="F1538">
        <f>anotacoes!A1538</f>
        <v>24</v>
      </c>
      <c r="G1538">
        <f>anotacoes!B1538</f>
        <v>6</v>
      </c>
      <c r="H1538" t="str">
        <f>anotacoes!K1538</f>
        <v xml:space="preserve"> 00:00:27,762</v>
      </c>
      <c r="I1538" t="str">
        <f>anotacoes!L1538</f>
        <v xml:space="preserve"> 00:00:33,751</v>
      </c>
      <c r="J1538" t="str">
        <f>IF(L1538="PAUSE",E1538,IF(anotacoes!G1542=conversao_anotacoes!C1538,conversao_anotacoes!C1538,conversao_anotacoes!D1538))</f>
        <v>BOZBAYEV</v>
      </c>
      <c r="K1538" t="str">
        <f t="shared" si="46"/>
        <v>BISCHOF</v>
      </c>
      <c r="L1538" t="str">
        <f>UPPER(anotacoes!H1538)</f>
        <v>DISPLACEMENT</v>
      </c>
      <c r="M1538" t="str">
        <f>IF(OR(L1538="ATTACK",L1538="FINTA"),"&lt;TECNICA&gt;",UPPER(anotacoes!I1538))</f>
        <v>2-3 STEP HESITANT RIGHT</v>
      </c>
      <c r="N1538" t="str">
        <f>IF(OR(L1538="ATTACK",L1538="FINTA"),UPPER(anotacoes!I1538),"")</f>
        <v/>
      </c>
      <c r="O1538" s="6" t="str">
        <f>IF(anotacoes!N1538=0,"",anotacoes!N1538)</f>
        <v/>
      </c>
      <c r="P1538" t="str">
        <f>IF(anotacoes!M1538=0,"",UPPER(anotacoes!M1538))</f>
        <v/>
      </c>
      <c r="Q1538" t="str">
        <f t="shared" si="47"/>
        <v>INSERT INTO CONVERSAO_LUTA_ACAO (cd_conversao, id_luta, sequencia, momento_inicio, momento_fim, quem_faz, quem_sofre, acao_tipo, acao, tecnica, direcao, pontuacao) VALUES (1, 24, 6, TRIM(' 00:00:27,762'), TRIM(' 00:00:33,751'), 'BOZBAYEV', 'BISCHOF', 'DISPLACEMENT', '2-3 STEP HESITANT RIGHT', NULL, NULL, NULL)</v>
      </c>
      <c r="R1538" t="s">
        <v>10327</v>
      </c>
    </row>
    <row r="1539" spans="1:18" hidden="1" x14ac:dyDescent="0.25">
      <c r="A1539" s="7">
        <f>anotacoes!D1539</f>
        <v>40594</v>
      </c>
      <c r="B1539" t="str">
        <f>anotacoes!C1539</f>
        <v>GRAND PRIX DUSSELDORF 2011</v>
      </c>
      <c r="C1539" t="str">
        <f>anotacoes!E1539</f>
        <v>BOZBAYEV</v>
      </c>
      <c r="D1539" t="str">
        <f>anotacoes!F1539</f>
        <v>BISCHOF</v>
      </c>
      <c r="E1539" t="s">
        <v>10325</v>
      </c>
      <c r="F1539">
        <f>anotacoes!A1539</f>
        <v>24</v>
      </c>
      <c r="G1539">
        <f>anotacoes!B1539</f>
        <v>7</v>
      </c>
      <c r="H1539" t="str">
        <f>anotacoes!K1539</f>
        <v xml:space="preserve"> 00:00:33,751</v>
      </c>
      <c r="I1539" t="str">
        <f>anotacoes!L1539</f>
        <v xml:space="preserve"> 00:00:42,240</v>
      </c>
      <c r="J1539" t="str">
        <f>IF(L1539="PAUSE",E1539,IF(anotacoes!G1543=conversao_anotacoes!C1539,conversao_anotacoes!C1539,conversao_anotacoes!D1539))</f>
        <v>BOZBAYEV</v>
      </c>
      <c r="K1539" t="str">
        <f t="shared" ref="K1539:K1602" si="48">IF(J1539=E1539,"",IF(J1539=C1539,D1539,C1539))</f>
        <v>BISCHOF</v>
      </c>
      <c r="L1539" t="str">
        <f>UPPER(anotacoes!H1539)</f>
        <v>DISPLACEMENT</v>
      </c>
      <c r="M1539" t="str">
        <f>IF(OR(L1539="ATTACK",L1539="FINTA"),"&lt;TECNICA&gt;",UPPER(anotacoes!I1539))</f>
        <v>TRY TO GRIP WITH CONTACT</v>
      </c>
      <c r="N1539" t="str">
        <f>IF(OR(L1539="ATTACK",L1539="FINTA"),UPPER(anotacoes!I1539),"")</f>
        <v/>
      </c>
      <c r="O1539" s="6" t="str">
        <f>IF(anotacoes!N1539=0,"",anotacoes!N1539)</f>
        <v/>
      </c>
      <c r="P1539" t="str">
        <f>IF(anotacoes!M1539=0,"",UPPER(anotacoes!M1539))</f>
        <v/>
      </c>
      <c r="Q1539" t="str">
        <f t="shared" ref="Q1539:Q1602" si="49">CONCATENATE("INSERT INTO CONVERSAO_LUTA_ACAO (cd_conversao, id_luta, sequencia, momento_inicio, momento_fim, quem_faz, quem_sofre, acao_tipo, acao, tecnica, direcao, pontuacao) VALUES (1, ",F1539,", ",G1539,", ","TRIM('",H1539,"')",", ","TRIM('",I1539,"')",", ","'",J1539,"'",", ","'",K1539,"'",", ","'",L1539,"'",", ","'",M1539,"'",", ",IF(N1539="","NULL",CONCATENATE("'",N1539,"'")),", ",IF(O1539="","NULL",O1539),", ",IF(P1539="","NULL",CONCATENATE("'",P1539,"'")),")")</f>
        <v>INSERT INTO CONVERSAO_LUTA_ACAO (cd_conversao, id_luta, sequencia, momento_inicio, momento_fim, quem_faz, quem_sofre, acao_tipo, acao, tecnica, direcao, pontuacao) VALUES (1, 24, 7, TRIM(' 00:00:33,751'), TRIM(' 00:00:42,240'), 'BOZBAYEV', 'BISCHOF', 'DISPLACEMENT', 'TRY TO GRIP WITH CONTACT', NULL, NULL, NULL)</v>
      </c>
      <c r="R1539" t="s">
        <v>10327</v>
      </c>
    </row>
    <row r="1540" spans="1:18" hidden="1" x14ac:dyDescent="0.25">
      <c r="A1540" s="7">
        <f>anotacoes!D1540</f>
        <v>40594</v>
      </c>
      <c r="B1540" t="str">
        <f>anotacoes!C1540</f>
        <v>GRAND PRIX DUSSELDORF 2011</v>
      </c>
      <c r="C1540" t="str">
        <f>anotacoes!E1540</f>
        <v>BOZBAYEV</v>
      </c>
      <c r="D1540" t="str">
        <f>anotacoes!F1540</f>
        <v>BISCHOF</v>
      </c>
      <c r="E1540" t="s">
        <v>10325</v>
      </c>
      <c r="F1540">
        <f>anotacoes!A1540</f>
        <v>24</v>
      </c>
      <c r="G1540">
        <f>anotacoes!B1540</f>
        <v>8</v>
      </c>
      <c r="H1540" t="str">
        <f>anotacoes!K1540</f>
        <v xml:space="preserve"> 00:00:42,240</v>
      </c>
      <c r="I1540" t="str">
        <f>anotacoes!L1540</f>
        <v xml:space="preserve"> 00:00:44,184</v>
      </c>
      <c r="J1540" t="str">
        <f>IF(L1540="PAUSE",E1540,IF(anotacoes!G1544=conversao_anotacoes!C1540,conversao_anotacoes!C1540,conversao_anotacoes!D1540))</f>
        <v>BOZBAYEV</v>
      </c>
      <c r="K1540" t="str">
        <f t="shared" si="48"/>
        <v>BISCHOF</v>
      </c>
      <c r="L1540" t="str">
        <f>UPPER(anotacoes!H1540)</f>
        <v>GRIP TIME</v>
      </c>
      <c r="M1540" t="str">
        <f>IF(OR(L1540="ATTACK",L1540="FINTA"),"&lt;TECNICA&gt;",UPPER(anotacoes!I1540))</f>
        <v>RIGHT COLLAR</v>
      </c>
      <c r="N1540" t="str">
        <f>IF(OR(L1540="ATTACK",L1540="FINTA"),UPPER(anotacoes!I1540),"")</f>
        <v/>
      </c>
      <c r="O1540" s="6" t="str">
        <f>IF(anotacoes!N1540=0,"",anotacoes!N1540)</f>
        <v/>
      </c>
      <c r="P1540" t="str">
        <f>IF(anotacoes!M1540=0,"",UPPER(anotacoes!M1540))</f>
        <v/>
      </c>
      <c r="Q1540" t="str">
        <f t="shared" si="49"/>
        <v>INSERT INTO CONVERSAO_LUTA_ACAO (cd_conversao, id_luta, sequencia, momento_inicio, momento_fim, quem_faz, quem_sofre, acao_tipo, acao, tecnica, direcao, pontuacao) VALUES (1, 24, 8, TRIM(' 00:00:42,240'), TRIM(' 00:00:44,184'), 'BOZBAYEV', 'BISCHOF', 'GRIP TIME', 'RIGHT COLLAR', NULL, NULL, NULL)</v>
      </c>
      <c r="R1540" t="s">
        <v>10327</v>
      </c>
    </row>
    <row r="1541" spans="1:18" hidden="1" x14ac:dyDescent="0.25">
      <c r="A1541" s="7">
        <f>anotacoes!D1541</f>
        <v>40594</v>
      </c>
      <c r="B1541" t="str">
        <f>anotacoes!C1541</f>
        <v>GRAND PRIX DUSSELDORF 2011</v>
      </c>
      <c r="C1541" t="str">
        <f>anotacoes!E1541</f>
        <v>BOZBAYEV</v>
      </c>
      <c r="D1541" t="str">
        <f>anotacoes!F1541</f>
        <v>BISCHOF</v>
      </c>
      <c r="E1541" t="s">
        <v>10325</v>
      </c>
      <c r="F1541">
        <f>anotacoes!A1541</f>
        <v>24</v>
      </c>
      <c r="G1541">
        <f>anotacoes!B1541</f>
        <v>9</v>
      </c>
      <c r="H1541" t="str">
        <f>anotacoes!K1541</f>
        <v xml:space="preserve"> 00:00:44,184</v>
      </c>
      <c r="I1541" t="str">
        <f>anotacoes!L1541</f>
        <v xml:space="preserve"> 00:00:44,184</v>
      </c>
      <c r="J1541" t="str">
        <f>IF(L1541="PAUSE",E1541,IF(anotacoes!G1545=conversao_anotacoes!C1541,conversao_anotacoes!C1541,conversao_anotacoes!D1541))</f>
        <v>BOZBAYEV</v>
      </c>
      <c r="K1541" t="str">
        <f t="shared" si="48"/>
        <v>BISCHOF</v>
      </c>
      <c r="L1541" t="str">
        <f>UPPER(anotacoes!H1541)</f>
        <v>DEFENSE</v>
      </c>
      <c r="M1541" t="str">
        <f>IF(OR(L1541="ATTACK",L1541="FINTA"),"&lt;TECNICA&gt;",UPPER(anotacoes!I1541))</f>
        <v>USING BODY MASS</v>
      </c>
      <c r="N1541" t="str">
        <f>IF(OR(L1541="ATTACK",L1541="FINTA"),UPPER(anotacoes!I1541),"")</f>
        <v/>
      </c>
      <c r="O1541" s="6" t="str">
        <f>IF(anotacoes!N1541=0,"",anotacoes!N1541)</f>
        <v/>
      </c>
      <c r="P1541" t="str">
        <f>IF(anotacoes!M1541=0,"",UPPER(anotacoes!M1541))</f>
        <v/>
      </c>
      <c r="Q1541" t="str">
        <f t="shared" si="49"/>
        <v>INSERT INTO CONVERSAO_LUTA_ACAO (cd_conversao, id_luta, sequencia, momento_inicio, momento_fim, quem_faz, quem_sofre, acao_tipo, acao, tecnica, direcao, pontuacao) VALUES (1, 24, 9, TRIM(' 00:00:44,184'), TRIM(' 00:00:44,184'), 'BOZBAYEV', 'BISCHOF', 'DEFENSE', 'USING BODY MASS', NULL, NULL, NULL)</v>
      </c>
      <c r="R1541" t="s">
        <v>10327</v>
      </c>
    </row>
    <row r="1542" spans="1:18" hidden="1" x14ac:dyDescent="0.25">
      <c r="A1542" s="7">
        <f>anotacoes!D1542</f>
        <v>40594</v>
      </c>
      <c r="B1542" t="str">
        <f>anotacoes!C1542</f>
        <v>GRAND PRIX DUSSELDORF 2011</v>
      </c>
      <c r="C1542" t="str">
        <f>anotacoes!E1542</f>
        <v>BOZBAYEV</v>
      </c>
      <c r="D1542" t="str">
        <f>anotacoes!F1542</f>
        <v>BISCHOF</v>
      </c>
      <c r="E1542" t="s">
        <v>10325</v>
      </c>
      <c r="F1542">
        <f>anotacoes!A1542</f>
        <v>24</v>
      </c>
      <c r="G1542">
        <f>anotacoes!B1542</f>
        <v>10</v>
      </c>
      <c r="H1542" t="str">
        <f>anotacoes!K1542</f>
        <v xml:space="preserve"> 00:00:44,184</v>
      </c>
      <c r="I1542" t="str">
        <f>anotacoes!L1542</f>
        <v xml:space="preserve"> 00:00:47,428</v>
      </c>
      <c r="J1542" t="str">
        <f>IF(L1542="PAUSE",E1542,IF(anotacoes!G1546=conversao_anotacoes!C1542,conversao_anotacoes!C1542,conversao_anotacoes!D1542))</f>
        <v>BOZBAYEV</v>
      </c>
      <c r="K1542" t="str">
        <f t="shared" si="48"/>
        <v>BISCHOF</v>
      </c>
      <c r="L1542" t="str">
        <f>UPPER(anotacoes!H1542)</f>
        <v>TRANSITION</v>
      </c>
      <c r="M1542" t="str">
        <f>IF(OR(L1542="ATTACK",L1542="FINTA"),"&lt;TECNICA&gt;",UPPER(anotacoes!I1542))</f>
        <v>WITHOUT ATTACK</v>
      </c>
      <c r="N1542" t="str">
        <f>IF(OR(L1542="ATTACK",L1542="FINTA"),UPPER(anotacoes!I1542),"")</f>
        <v/>
      </c>
      <c r="O1542" s="6" t="str">
        <f>IF(anotacoes!N1542=0,"",anotacoes!N1542)</f>
        <v/>
      </c>
      <c r="P1542" t="str">
        <f>IF(anotacoes!M1542=0,"",UPPER(anotacoes!M1542))</f>
        <v/>
      </c>
      <c r="Q1542" t="str">
        <f t="shared" si="49"/>
        <v>INSERT INTO CONVERSAO_LUTA_ACAO (cd_conversao, id_luta, sequencia, momento_inicio, momento_fim, quem_faz, quem_sofre, acao_tipo, acao, tecnica, direcao, pontuacao) VALUES (1, 24, 10, TRIM(' 00:00:44,184'), TRIM(' 00:00:47,428'), 'BOZBAYEV', 'BISCHOF', 'TRANSITION', 'WITHOUT ATTACK', NULL, NULL, NULL)</v>
      </c>
      <c r="R1542" t="s">
        <v>10327</v>
      </c>
    </row>
    <row r="1543" spans="1:18" hidden="1" x14ac:dyDescent="0.25">
      <c r="A1543" s="7">
        <f>anotacoes!D1543</f>
        <v>40594</v>
      </c>
      <c r="B1543" t="str">
        <f>anotacoes!C1543</f>
        <v>GRAND PRIX DUSSELDORF 2011</v>
      </c>
      <c r="C1543" t="str">
        <f>anotacoes!E1543</f>
        <v>BOZBAYEV</v>
      </c>
      <c r="D1543" t="str">
        <f>anotacoes!F1543</f>
        <v>BISCHOF</v>
      </c>
      <c r="E1543" t="s">
        <v>10325</v>
      </c>
      <c r="F1543">
        <f>anotacoes!A1543</f>
        <v>24</v>
      </c>
      <c r="G1543">
        <f>anotacoes!B1543</f>
        <v>11</v>
      </c>
      <c r="H1543" t="str">
        <f>anotacoes!K1543</f>
        <v xml:space="preserve"> 00:00:47,584</v>
      </c>
      <c r="I1543" t="str">
        <f>anotacoes!L1543</f>
        <v xml:space="preserve"> 00:00:50,659</v>
      </c>
      <c r="J1543" t="str">
        <f>IF(L1543="PAUSE",E1543,IF(anotacoes!G1547=conversao_anotacoes!C1543,conversao_anotacoes!C1543,conversao_anotacoes!D1543))</f>
        <v>BOZBAYEV</v>
      </c>
      <c r="K1543" t="str">
        <f t="shared" si="48"/>
        <v>BISCHOF</v>
      </c>
      <c r="L1543" t="str">
        <f>UPPER(anotacoes!H1543)</f>
        <v>GROUNDWORK COMBAT</v>
      </c>
      <c r="M1543" t="str">
        <f>IF(OR(L1543="ATTACK",L1543="FINTA"),"&lt;TECNICA&gt;",UPPER(anotacoes!I1543))</f>
        <v>DEFENSIVE POSITION</v>
      </c>
      <c r="N1543" t="str">
        <f>IF(OR(L1543="ATTACK",L1543="FINTA"),UPPER(anotacoes!I1543),"")</f>
        <v/>
      </c>
      <c r="O1543" s="6" t="str">
        <f>IF(anotacoes!N1543=0,"",anotacoes!N1543)</f>
        <v/>
      </c>
      <c r="P1543" t="str">
        <f>IF(anotacoes!M1543=0,"",UPPER(anotacoes!M1543))</f>
        <v/>
      </c>
      <c r="Q1543" t="str">
        <f t="shared" si="49"/>
        <v>INSERT INTO CONVERSAO_LUTA_ACAO (cd_conversao, id_luta, sequencia, momento_inicio, momento_fim, quem_faz, quem_sofre, acao_tipo, acao, tecnica, direcao, pontuacao) VALUES (1, 24, 11, TRIM(' 00:00:47,584'), TRIM(' 00:00:50,659'), 'BOZBAYEV', 'BISCHOF', 'GROUNDWORK COMBAT', 'DEFENSIVE POSITION', NULL, NULL, NULL)</v>
      </c>
      <c r="R1543" t="s">
        <v>10327</v>
      </c>
    </row>
    <row r="1544" spans="1:18" hidden="1" x14ac:dyDescent="0.25">
      <c r="A1544" s="7">
        <f>anotacoes!D1544</f>
        <v>40594</v>
      </c>
      <c r="B1544" t="str">
        <f>anotacoes!C1544</f>
        <v>GRAND PRIX DUSSELDORF 2011</v>
      </c>
      <c r="C1544" t="str">
        <f>anotacoes!E1544</f>
        <v>BOZBAYEV</v>
      </c>
      <c r="D1544" t="str">
        <f>anotacoes!F1544</f>
        <v>BISCHOF</v>
      </c>
      <c r="E1544" t="s">
        <v>10325</v>
      </c>
      <c r="F1544">
        <f>anotacoes!A1544</f>
        <v>24</v>
      </c>
      <c r="G1544">
        <f>anotacoes!B1544</f>
        <v>12</v>
      </c>
      <c r="H1544" t="str">
        <f>anotacoes!K1544</f>
        <v xml:space="preserve"> 00:00:50,848</v>
      </c>
      <c r="I1544" t="str">
        <f>anotacoes!L1544</f>
        <v xml:space="preserve"> 00:00:56,837</v>
      </c>
      <c r="J1544" t="str">
        <f>IF(L1544="PAUSE",E1544,IF(anotacoes!G1548=conversao_anotacoes!C1544,conversao_anotacoes!C1544,conversao_anotacoes!D1544))</f>
        <v>&lt;ARBITRO_DESCONHECIDO&gt;</v>
      </c>
      <c r="K1544" t="str">
        <f t="shared" si="48"/>
        <v/>
      </c>
      <c r="L1544" t="str">
        <f>UPPER(anotacoes!H1544)</f>
        <v>PAUSE</v>
      </c>
      <c r="M1544" t="str">
        <f>IF(OR(L1544="ATTACK",L1544="FINTA"),"&lt;TECNICA&gt;",UPPER(anotacoes!I1544))</f>
        <v>&lt;NAO_CLASSIFICADO&gt;</v>
      </c>
      <c r="N1544" t="str">
        <f>IF(OR(L1544="ATTACK",L1544="FINTA"),UPPER(anotacoes!I1544),"")</f>
        <v/>
      </c>
      <c r="O1544" s="6" t="str">
        <f>IF(anotacoes!N1544=0,"",anotacoes!N1544)</f>
        <v/>
      </c>
      <c r="P1544" t="str">
        <f>IF(anotacoes!M1544=0,"",UPPER(anotacoes!M1544))</f>
        <v/>
      </c>
      <c r="Q1544" t="str">
        <f t="shared" si="49"/>
        <v>INSERT INTO CONVERSAO_LUTA_ACAO (cd_conversao, id_luta, sequencia, momento_inicio, momento_fim, quem_faz, quem_sofre, acao_tipo, acao, tecnica, direcao, pontuacao) VALUES (1, 24, 12, TRIM(' 00:00:50,848'), TRIM(' 00:00:56,837'), '&lt;ARBITRO_DESCONHECIDO&gt;', '', 'PAUSE', '&lt;NAO_CLASSIFICADO&gt;', NULL, NULL, NULL)</v>
      </c>
      <c r="R1544" t="s">
        <v>10327</v>
      </c>
    </row>
    <row r="1545" spans="1:18" hidden="1" x14ac:dyDescent="0.25">
      <c r="A1545" s="7">
        <f>anotacoes!D1545</f>
        <v>40594</v>
      </c>
      <c r="B1545" t="str">
        <f>anotacoes!C1545</f>
        <v>GRAND PRIX DUSSELDORF 2011</v>
      </c>
      <c r="C1545" t="str">
        <f>anotacoes!E1545</f>
        <v>BOZBAYEV</v>
      </c>
      <c r="D1545" t="str">
        <f>anotacoes!F1545</f>
        <v>BISCHOF</v>
      </c>
      <c r="E1545" t="s">
        <v>10325</v>
      </c>
      <c r="F1545">
        <f>anotacoes!A1545</f>
        <v>24</v>
      </c>
      <c r="G1545">
        <f>anotacoes!B1545</f>
        <v>13</v>
      </c>
      <c r="H1545" t="str">
        <f>anotacoes!K1545</f>
        <v xml:space="preserve"> 00:00:57,024</v>
      </c>
      <c r="I1545" t="str">
        <f>anotacoes!L1545</f>
        <v xml:space="preserve"> 00:00:59,279</v>
      </c>
      <c r="J1545" t="str">
        <f>IF(L1545="PAUSE",E1545,IF(anotacoes!G1549=conversao_anotacoes!C1545,conversao_anotacoes!C1545,conversao_anotacoes!D1545))</f>
        <v>BOZBAYEV</v>
      </c>
      <c r="K1545" t="str">
        <f t="shared" si="48"/>
        <v>BISCHOF</v>
      </c>
      <c r="L1545" t="str">
        <f>UPPER(anotacoes!H1545)</f>
        <v>DISPLACEMENT</v>
      </c>
      <c r="M1545" t="str">
        <f>IF(OR(L1545="ATTACK",L1545="FINTA"),"&lt;TECNICA&gt;",UPPER(anotacoes!I1545))</f>
        <v>2-3 STEP HESITANT RIGHT</v>
      </c>
      <c r="N1545" t="str">
        <f>IF(OR(L1545="ATTACK",L1545="FINTA"),UPPER(anotacoes!I1545),"")</f>
        <v/>
      </c>
      <c r="O1545" s="6" t="str">
        <f>IF(anotacoes!N1545=0,"",anotacoes!N1545)</f>
        <v/>
      </c>
      <c r="P1545" t="str">
        <f>IF(anotacoes!M1545=0,"",UPPER(anotacoes!M1545))</f>
        <v/>
      </c>
      <c r="Q1545" t="str">
        <f t="shared" si="49"/>
        <v>INSERT INTO CONVERSAO_LUTA_ACAO (cd_conversao, id_luta, sequencia, momento_inicio, momento_fim, quem_faz, quem_sofre, acao_tipo, acao, tecnica, direcao, pontuacao) VALUES (1, 24, 13, TRIM(' 00:00:57,024'), TRIM(' 00:00:59,279'), 'BOZBAYEV', 'BISCHOF', 'DISPLACEMENT', '2-3 STEP HESITANT RIGHT', NULL, NULL, NULL)</v>
      </c>
      <c r="R1545" t="s">
        <v>10327</v>
      </c>
    </row>
    <row r="1546" spans="1:18" hidden="1" x14ac:dyDescent="0.25">
      <c r="A1546" s="7">
        <f>anotacoes!D1546</f>
        <v>40594</v>
      </c>
      <c r="B1546" t="str">
        <f>anotacoes!C1546</f>
        <v>GRAND PRIX DUSSELDORF 2011</v>
      </c>
      <c r="C1546" t="str">
        <f>anotacoes!E1546</f>
        <v>BOZBAYEV</v>
      </c>
      <c r="D1546" t="str">
        <f>anotacoes!F1546</f>
        <v>BISCHOF</v>
      </c>
      <c r="E1546" t="s">
        <v>10325</v>
      </c>
      <c r="F1546">
        <f>anotacoes!A1546</f>
        <v>24</v>
      </c>
      <c r="G1546">
        <f>anotacoes!B1546</f>
        <v>14</v>
      </c>
      <c r="H1546" t="str">
        <f>anotacoes!K1546</f>
        <v xml:space="preserve"> 00:00:59,279</v>
      </c>
      <c r="I1546" t="str">
        <f>anotacoes!L1546</f>
        <v xml:space="preserve"> 00:01:40,413</v>
      </c>
      <c r="J1546" t="str">
        <f>IF(L1546="PAUSE",E1546,IF(anotacoes!G1550=conversao_anotacoes!C1546,conversao_anotacoes!C1546,conversao_anotacoes!D1546))</f>
        <v>BOZBAYEV</v>
      </c>
      <c r="K1546" t="str">
        <f t="shared" si="48"/>
        <v>BISCHOF</v>
      </c>
      <c r="L1546" t="str">
        <f>UPPER(anotacoes!H1546)</f>
        <v>DISPLACEMENT</v>
      </c>
      <c r="M1546" t="str">
        <f>IF(OR(L1546="ATTACK",L1546="FINTA"),"&lt;TECNICA&gt;",UPPER(anotacoes!I1546))</f>
        <v>TRY TO GRIP WITH CONTACT</v>
      </c>
      <c r="N1546" t="str">
        <f>IF(OR(L1546="ATTACK",L1546="FINTA"),UPPER(anotacoes!I1546),"")</f>
        <v/>
      </c>
      <c r="O1546" s="6" t="str">
        <f>IF(anotacoes!N1546=0,"",anotacoes!N1546)</f>
        <v/>
      </c>
      <c r="P1546" t="str">
        <f>IF(anotacoes!M1546=0,"",UPPER(anotacoes!M1546))</f>
        <v/>
      </c>
      <c r="Q1546" t="str">
        <f t="shared" si="49"/>
        <v>INSERT INTO CONVERSAO_LUTA_ACAO (cd_conversao, id_luta, sequencia, momento_inicio, momento_fim, quem_faz, quem_sofre, acao_tipo, acao, tecnica, direcao, pontuacao) VALUES (1, 24, 14, TRIM(' 00:00:59,279'), TRIM(' 00:01:40,413'), 'BOZBAYEV', 'BISCHOF', 'DISPLACEMENT', 'TRY TO GRIP WITH CONTACT', NULL, NULL, NULL)</v>
      </c>
      <c r="R1546" t="s">
        <v>10327</v>
      </c>
    </row>
    <row r="1547" spans="1:18" hidden="1" x14ac:dyDescent="0.25">
      <c r="A1547" s="7">
        <f>anotacoes!D1547</f>
        <v>40594</v>
      </c>
      <c r="B1547" t="str">
        <f>anotacoes!C1547</f>
        <v>GRAND PRIX DUSSELDORF 2011</v>
      </c>
      <c r="C1547" t="str">
        <f>anotacoes!E1547</f>
        <v>BOZBAYEV</v>
      </c>
      <c r="D1547" t="str">
        <f>anotacoes!F1547</f>
        <v>BISCHOF</v>
      </c>
      <c r="E1547" t="s">
        <v>10325</v>
      </c>
      <c r="F1547">
        <f>anotacoes!A1547</f>
        <v>24</v>
      </c>
      <c r="G1547">
        <f>anotacoes!B1547</f>
        <v>15</v>
      </c>
      <c r="H1547" t="str">
        <f>anotacoes!K1547</f>
        <v xml:space="preserve"> 00:01:40,413</v>
      </c>
      <c r="I1547" t="str">
        <f>anotacoes!L1547</f>
        <v xml:space="preserve"> 00:01:44,007</v>
      </c>
      <c r="J1547" t="str">
        <f>IF(L1547="PAUSE",E1547,IF(anotacoes!G1551=conversao_anotacoes!C1547,conversao_anotacoes!C1547,conversao_anotacoes!D1547))</f>
        <v>BOZBAYEV</v>
      </c>
      <c r="K1547" t="str">
        <f t="shared" si="48"/>
        <v>BISCHOF</v>
      </c>
      <c r="L1547" t="str">
        <f>UPPER(anotacoes!H1547)</f>
        <v>GRIP TIME</v>
      </c>
      <c r="M1547" t="str">
        <f>IF(OR(L1547="ATTACK",L1547="FINTA"),"&lt;TECNICA&gt;",UPPER(anotacoes!I1547))</f>
        <v>LEFT COLLAR RIGHT COLLAR</v>
      </c>
      <c r="N1547" t="str">
        <f>IF(OR(L1547="ATTACK",L1547="FINTA"),UPPER(anotacoes!I1547),"")</f>
        <v/>
      </c>
      <c r="O1547" s="6" t="str">
        <f>IF(anotacoes!N1547=0,"",anotacoes!N1547)</f>
        <v/>
      </c>
      <c r="P1547" t="str">
        <f>IF(anotacoes!M1547=0,"",UPPER(anotacoes!M1547))</f>
        <v/>
      </c>
      <c r="Q1547" t="str">
        <f t="shared" si="49"/>
        <v>INSERT INTO CONVERSAO_LUTA_ACAO (cd_conversao, id_luta, sequencia, momento_inicio, momento_fim, quem_faz, quem_sofre, acao_tipo, acao, tecnica, direcao, pontuacao) VALUES (1, 24, 15, TRIM(' 00:01:40,413'), TRIM(' 00:01:44,007'), 'BOZBAYEV', 'BISCHOF', 'GRIP TIME', 'LEFT COLLAR RIGHT COLLAR', NULL, NULL, NULL)</v>
      </c>
      <c r="R1547" t="s">
        <v>10327</v>
      </c>
    </row>
    <row r="1548" spans="1:18" hidden="1" x14ac:dyDescent="0.25">
      <c r="A1548" s="7">
        <f>anotacoes!D1548</f>
        <v>40594</v>
      </c>
      <c r="B1548" t="str">
        <f>anotacoes!C1548</f>
        <v>GRAND PRIX DUSSELDORF 2011</v>
      </c>
      <c r="C1548" t="str">
        <f>anotacoes!E1548</f>
        <v>BOZBAYEV</v>
      </c>
      <c r="D1548" t="str">
        <f>anotacoes!F1548</f>
        <v>BISCHOF</v>
      </c>
      <c r="E1548" t="s">
        <v>10325</v>
      </c>
      <c r="F1548">
        <f>anotacoes!A1548</f>
        <v>24</v>
      </c>
      <c r="G1548">
        <f>anotacoes!B1548</f>
        <v>16</v>
      </c>
      <c r="H1548" t="str">
        <f>anotacoes!K1548</f>
        <v xml:space="preserve"> 00:01:44,007</v>
      </c>
      <c r="I1548" t="str">
        <f>anotacoes!L1548</f>
        <v xml:space="preserve"> 00:01:49,004</v>
      </c>
      <c r="J1548" t="str">
        <f>IF(L1548="PAUSE",E1548,IF(anotacoes!G1552=conversao_anotacoes!C1548,conversao_anotacoes!C1548,conversao_anotacoes!D1548))</f>
        <v>BOZBAYEV</v>
      </c>
      <c r="K1548" t="str">
        <f t="shared" si="48"/>
        <v>BISCHOF</v>
      </c>
      <c r="L1548" t="str">
        <f>UPPER(anotacoes!H1548)</f>
        <v>GRIP TIME</v>
      </c>
      <c r="M1548" t="str">
        <f>IF(OR(L1548="ATTACK",L1548="FINTA"),"&lt;TECNICA&gt;",UPPER(anotacoes!I1548))</f>
        <v>LEFT COLLAR RIGHT SLEEVE</v>
      </c>
      <c r="N1548" t="str">
        <f>IF(OR(L1548="ATTACK",L1548="FINTA"),UPPER(anotacoes!I1548),"")</f>
        <v/>
      </c>
      <c r="O1548" s="6" t="str">
        <f>IF(anotacoes!N1548=0,"",anotacoes!N1548)</f>
        <v/>
      </c>
      <c r="P1548" t="str">
        <f>IF(anotacoes!M1548=0,"",UPPER(anotacoes!M1548))</f>
        <v/>
      </c>
      <c r="Q1548" t="str">
        <f t="shared" si="49"/>
        <v>INSERT INTO CONVERSAO_LUTA_ACAO (cd_conversao, id_luta, sequencia, momento_inicio, momento_fim, quem_faz, quem_sofre, acao_tipo, acao, tecnica, direcao, pontuacao) VALUES (1, 24, 16, TRIM(' 00:01:44,007'), TRIM(' 00:01:49,004'), 'BOZBAYEV', 'BISCHOF', 'GRIP TIME', 'LEFT COLLAR RIGHT SLEEVE', NULL, NULL, NULL)</v>
      </c>
      <c r="R1548" t="s">
        <v>10327</v>
      </c>
    </row>
    <row r="1549" spans="1:18" hidden="1" x14ac:dyDescent="0.25">
      <c r="A1549" s="7">
        <f>anotacoes!D1549</f>
        <v>40594</v>
      </c>
      <c r="B1549" t="str">
        <f>anotacoes!C1549</f>
        <v>GRAND PRIX DUSSELDORF 2011</v>
      </c>
      <c r="C1549" t="str">
        <f>anotacoes!E1549</f>
        <v>BOZBAYEV</v>
      </c>
      <c r="D1549" t="str">
        <f>anotacoes!F1549</f>
        <v>BISCHOF</v>
      </c>
      <c r="E1549" t="s">
        <v>10325</v>
      </c>
      <c r="F1549">
        <f>anotacoes!A1549</f>
        <v>24</v>
      </c>
      <c r="G1549">
        <f>anotacoes!B1549</f>
        <v>17</v>
      </c>
      <c r="H1549" t="str">
        <f>anotacoes!K1549</f>
        <v xml:space="preserve"> 00:01:49,004</v>
      </c>
      <c r="I1549" t="str">
        <f>anotacoes!L1549</f>
        <v xml:space="preserve"> 00:01:50,847</v>
      </c>
      <c r="J1549" t="str">
        <f>IF(L1549="PAUSE",E1549,IF(anotacoes!G1553=conversao_anotacoes!C1549,conversao_anotacoes!C1549,conversao_anotacoes!D1549))</f>
        <v>BOZBAYEV</v>
      </c>
      <c r="K1549" t="str">
        <f t="shared" si="48"/>
        <v>BISCHOF</v>
      </c>
      <c r="L1549" t="str">
        <f>UPPER(anotacoes!H1549)</f>
        <v>ATTACK</v>
      </c>
      <c r="M1549" t="str">
        <f>IF(OR(L1549="ATTACK",L1549="FINTA"),"&lt;TECNICA&gt;",UPPER(anotacoes!I1549))</f>
        <v>&lt;TECNICA&gt;</v>
      </c>
      <c r="N1549" t="str">
        <f>IF(OR(L1549="ATTACK",L1549="FINTA"),UPPER(anotacoes!I1549),"")</f>
        <v>KOUCHI GARI</v>
      </c>
      <c r="O1549" s="6">
        <f>IF(anotacoes!N1549=0,"",anotacoes!N1549)</f>
        <v>7</v>
      </c>
      <c r="P1549" t="str">
        <f>IF(anotacoes!M1549=0,"",UPPER(anotacoes!M1549))</f>
        <v/>
      </c>
      <c r="Q1549" t="str">
        <f t="shared" si="49"/>
        <v>INSERT INTO CONVERSAO_LUTA_ACAO (cd_conversao, id_luta, sequencia, momento_inicio, momento_fim, quem_faz, quem_sofre, acao_tipo, acao, tecnica, direcao, pontuacao) VALUES (1, 24, 17, TRIM(' 00:01:49,004'), TRIM(' 00:01:50,847'), 'BOZBAYEV', 'BISCHOF', 'ATTACK', '&lt;TECNICA&gt;', 'KOUCHI GARI', 7, NULL)</v>
      </c>
      <c r="R1549" t="s">
        <v>10327</v>
      </c>
    </row>
    <row r="1550" spans="1:18" hidden="1" x14ac:dyDescent="0.25">
      <c r="A1550" s="7">
        <f>anotacoes!D1550</f>
        <v>40594</v>
      </c>
      <c r="B1550" t="str">
        <f>anotacoes!C1550</f>
        <v>GRAND PRIX DUSSELDORF 2011</v>
      </c>
      <c r="C1550" t="str">
        <f>anotacoes!E1550</f>
        <v>BOZBAYEV</v>
      </c>
      <c r="D1550" t="str">
        <f>anotacoes!F1550</f>
        <v>BISCHOF</v>
      </c>
      <c r="E1550" t="s">
        <v>10325</v>
      </c>
      <c r="F1550">
        <f>anotacoes!A1550</f>
        <v>24</v>
      </c>
      <c r="G1550">
        <f>anotacoes!B1550</f>
        <v>18</v>
      </c>
      <c r="H1550" t="str">
        <f>anotacoes!K1550</f>
        <v xml:space="preserve"> 00:01:51,046</v>
      </c>
      <c r="I1550" t="str">
        <f>anotacoes!L1550</f>
        <v xml:space="preserve"> 00:01:54,565</v>
      </c>
      <c r="J1550" t="str">
        <f>IF(L1550="PAUSE",E1550,IF(anotacoes!G1554=conversao_anotacoes!C1550,conversao_anotacoes!C1550,conversao_anotacoes!D1550))</f>
        <v>BOZBAYEV</v>
      </c>
      <c r="K1550" t="str">
        <f t="shared" si="48"/>
        <v>BISCHOF</v>
      </c>
      <c r="L1550" t="str">
        <f>UPPER(anotacoes!H1550)</f>
        <v>GROUNDWORK COMBAT</v>
      </c>
      <c r="M1550" t="str">
        <f>IF(OR(L1550="ATTACK",L1550="FINTA"),"&lt;TECNICA&gt;",UPPER(anotacoes!I1550))</f>
        <v>DEFENSIVE POSITION</v>
      </c>
      <c r="N1550" t="str">
        <f>IF(OR(L1550="ATTACK",L1550="FINTA"),UPPER(anotacoes!I1550),"")</f>
        <v/>
      </c>
      <c r="O1550" s="6" t="str">
        <f>IF(anotacoes!N1550=0,"",anotacoes!N1550)</f>
        <v/>
      </c>
      <c r="P1550" t="str">
        <f>IF(anotacoes!M1550=0,"",UPPER(anotacoes!M1550))</f>
        <v/>
      </c>
      <c r="Q1550" t="str">
        <f t="shared" si="49"/>
        <v>INSERT INTO CONVERSAO_LUTA_ACAO (cd_conversao, id_luta, sequencia, momento_inicio, momento_fim, quem_faz, quem_sofre, acao_tipo, acao, tecnica, direcao, pontuacao) VALUES (1, 24, 18, TRIM(' 00:01:51,046'), TRIM(' 00:01:54,565'), 'BOZBAYEV', 'BISCHOF', 'GROUNDWORK COMBAT', 'DEFENSIVE POSITION', NULL, NULL, NULL)</v>
      </c>
      <c r="R1550" t="s">
        <v>10327</v>
      </c>
    </row>
    <row r="1551" spans="1:18" hidden="1" x14ac:dyDescent="0.25">
      <c r="A1551" s="7">
        <f>anotacoes!D1551</f>
        <v>40594</v>
      </c>
      <c r="B1551" t="str">
        <f>anotacoes!C1551</f>
        <v>GRAND PRIX DUSSELDORF 2011</v>
      </c>
      <c r="C1551" t="str">
        <f>anotacoes!E1551</f>
        <v>BOZBAYEV</v>
      </c>
      <c r="D1551" t="str">
        <f>anotacoes!F1551</f>
        <v>BISCHOF</v>
      </c>
      <c r="E1551" t="s">
        <v>10325</v>
      </c>
      <c r="F1551">
        <f>anotacoes!A1551</f>
        <v>24</v>
      </c>
      <c r="G1551">
        <f>anotacoes!B1551</f>
        <v>19</v>
      </c>
      <c r="H1551" t="str">
        <f>anotacoes!K1551</f>
        <v xml:space="preserve"> 00:01:54,731</v>
      </c>
      <c r="I1551" t="str">
        <f>anotacoes!L1551</f>
        <v xml:space="preserve"> 00:02:00,612</v>
      </c>
      <c r="J1551" t="str">
        <f>IF(L1551="PAUSE",E1551,IF(anotacoes!G1555=conversao_anotacoes!C1551,conversao_anotacoes!C1551,conversao_anotacoes!D1551))</f>
        <v>&lt;ARBITRO_DESCONHECIDO&gt;</v>
      </c>
      <c r="K1551" t="str">
        <f t="shared" si="48"/>
        <v/>
      </c>
      <c r="L1551" t="str">
        <f>UPPER(anotacoes!H1551)</f>
        <v>PAUSE</v>
      </c>
      <c r="M1551" t="str">
        <f>IF(OR(L1551="ATTACK",L1551="FINTA"),"&lt;TECNICA&gt;",UPPER(anotacoes!I1551))</f>
        <v>&lt;NAO_CLASSIFICADO&gt;</v>
      </c>
      <c r="N1551" t="str">
        <f>IF(OR(L1551="ATTACK",L1551="FINTA"),UPPER(anotacoes!I1551),"")</f>
        <v/>
      </c>
      <c r="O1551" s="6" t="str">
        <f>IF(anotacoes!N1551=0,"",anotacoes!N1551)</f>
        <v/>
      </c>
      <c r="P1551" t="str">
        <f>IF(anotacoes!M1551=0,"",UPPER(anotacoes!M1551))</f>
        <v/>
      </c>
      <c r="Q1551" t="str">
        <f t="shared" si="49"/>
        <v>INSERT INTO CONVERSAO_LUTA_ACAO (cd_conversao, id_luta, sequencia, momento_inicio, momento_fim, quem_faz, quem_sofre, acao_tipo, acao, tecnica, direcao, pontuacao) VALUES (1, 24, 19, TRIM(' 00:01:54,731'), TRIM(' 00:02:00,612'), '&lt;ARBITRO_DESCONHECIDO&gt;', '', 'PAUSE', '&lt;NAO_CLASSIFICADO&gt;', NULL, NULL, NULL)</v>
      </c>
      <c r="R1551" t="s">
        <v>10327</v>
      </c>
    </row>
    <row r="1552" spans="1:18" hidden="1" x14ac:dyDescent="0.25">
      <c r="A1552" s="7">
        <f>anotacoes!D1552</f>
        <v>40594</v>
      </c>
      <c r="B1552" t="str">
        <f>anotacoes!C1552</f>
        <v>GRAND PRIX DUSSELDORF 2011</v>
      </c>
      <c r="C1552" t="str">
        <f>anotacoes!E1552</f>
        <v>BOZBAYEV</v>
      </c>
      <c r="D1552" t="str">
        <f>anotacoes!F1552</f>
        <v>BISCHOF</v>
      </c>
      <c r="E1552" t="s">
        <v>10325</v>
      </c>
      <c r="F1552">
        <f>anotacoes!A1552</f>
        <v>24</v>
      </c>
      <c r="G1552">
        <f>anotacoes!B1552</f>
        <v>20</v>
      </c>
      <c r="H1552" t="str">
        <f>anotacoes!K1552</f>
        <v xml:space="preserve"> 00:02:00,612</v>
      </c>
      <c r="I1552" t="str">
        <f>anotacoes!L1552</f>
        <v xml:space="preserve"> 00:02:01,012</v>
      </c>
      <c r="J1552" t="str">
        <f>IF(L1552="PAUSE",E1552,IF(anotacoes!G1556=conversao_anotacoes!C1552,conversao_anotacoes!C1552,conversao_anotacoes!D1552))</f>
        <v>BOZBAYEV</v>
      </c>
      <c r="K1552" t="str">
        <f t="shared" si="48"/>
        <v>BISCHOF</v>
      </c>
      <c r="L1552" t="str">
        <f>UPPER(anotacoes!H1552)</f>
        <v>DISPLACEMENT</v>
      </c>
      <c r="M1552" t="str">
        <f>IF(OR(L1552="ATTACK",L1552="FINTA"),"&lt;TECNICA&gt;",UPPER(anotacoes!I1552))</f>
        <v>2-3 STEP HESITANT RIGHT</v>
      </c>
      <c r="N1552" t="str">
        <f>IF(OR(L1552="ATTACK",L1552="FINTA"),UPPER(anotacoes!I1552),"")</f>
        <v/>
      </c>
      <c r="O1552" s="6" t="str">
        <f>IF(anotacoes!N1552=0,"",anotacoes!N1552)</f>
        <v/>
      </c>
      <c r="P1552" t="str">
        <f>IF(anotacoes!M1552=0,"",UPPER(anotacoes!M1552))</f>
        <v/>
      </c>
      <c r="Q1552" t="str">
        <f t="shared" si="49"/>
        <v>INSERT INTO CONVERSAO_LUTA_ACAO (cd_conversao, id_luta, sequencia, momento_inicio, momento_fim, quem_faz, quem_sofre, acao_tipo, acao, tecnica, direcao, pontuacao) VALUES (1, 24, 20, TRIM(' 00:02:00,612'), TRIM(' 00:02:01,012'), 'BOZBAYEV', 'BISCHOF', 'DISPLACEMENT', '2-3 STEP HESITANT RIGHT', NULL, NULL, NULL)</v>
      </c>
      <c r="R1552" t="s">
        <v>10327</v>
      </c>
    </row>
    <row r="1553" spans="1:18" hidden="1" x14ac:dyDescent="0.25">
      <c r="A1553" s="7">
        <f>anotacoes!D1553</f>
        <v>40594</v>
      </c>
      <c r="B1553" t="str">
        <f>anotacoes!C1553</f>
        <v>GRAND PRIX DUSSELDORF 2011</v>
      </c>
      <c r="C1553" t="str">
        <f>anotacoes!E1553</f>
        <v>BOZBAYEV</v>
      </c>
      <c r="D1553" t="str">
        <f>anotacoes!F1553</f>
        <v>BISCHOF</v>
      </c>
      <c r="E1553" t="s">
        <v>10325</v>
      </c>
      <c r="F1553">
        <f>anotacoes!A1553</f>
        <v>24</v>
      </c>
      <c r="G1553">
        <f>anotacoes!B1553</f>
        <v>21</v>
      </c>
      <c r="H1553" t="str">
        <f>anotacoes!K1553</f>
        <v xml:space="preserve"> 00:02:01,012</v>
      </c>
      <c r="I1553" t="str">
        <f>anotacoes!L1553</f>
        <v xml:space="preserve"> 00:02:02,720</v>
      </c>
      <c r="J1553" t="str">
        <f>IF(L1553="PAUSE",E1553,IF(anotacoes!G1557=conversao_anotacoes!C1553,conversao_anotacoes!C1553,conversao_anotacoes!D1553))</f>
        <v>BOZBAYEV</v>
      </c>
      <c r="K1553" t="str">
        <f t="shared" si="48"/>
        <v>BISCHOF</v>
      </c>
      <c r="L1553" t="str">
        <f>UPPER(anotacoes!H1553)</f>
        <v>DISPLACEMENT</v>
      </c>
      <c r="M1553" t="str">
        <f>IF(OR(L1553="ATTACK",L1553="FINTA"),"&lt;TECNICA&gt;",UPPER(anotacoes!I1553))</f>
        <v>TRY TO GRIP WITH CONTACT</v>
      </c>
      <c r="N1553" t="str">
        <f>IF(OR(L1553="ATTACK",L1553="FINTA"),UPPER(anotacoes!I1553),"")</f>
        <v/>
      </c>
      <c r="O1553" s="6" t="str">
        <f>IF(anotacoes!N1553=0,"",anotacoes!N1553)</f>
        <v/>
      </c>
      <c r="P1553" t="str">
        <f>IF(anotacoes!M1553=0,"",UPPER(anotacoes!M1553))</f>
        <v/>
      </c>
      <c r="Q1553" t="str">
        <f t="shared" si="49"/>
        <v>INSERT INTO CONVERSAO_LUTA_ACAO (cd_conversao, id_luta, sequencia, momento_inicio, momento_fim, quem_faz, quem_sofre, acao_tipo, acao, tecnica, direcao, pontuacao) VALUES (1, 24, 21, TRIM(' 00:02:01,012'), TRIM(' 00:02:02,720'), 'BOZBAYEV', 'BISCHOF', 'DISPLACEMENT', 'TRY TO GRIP WITH CONTACT', NULL, NULL, NULL)</v>
      </c>
      <c r="R1553" t="s">
        <v>10327</v>
      </c>
    </row>
    <row r="1554" spans="1:18" hidden="1" x14ac:dyDescent="0.25">
      <c r="A1554" s="7">
        <f>anotacoes!D1554</f>
        <v>40594</v>
      </c>
      <c r="B1554" t="str">
        <f>anotacoes!C1554</f>
        <v>GRAND PRIX DUSSELDORF 2011</v>
      </c>
      <c r="C1554" t="str">
        <f>anotacoes!E1554</f>
        <v>BOZBAYEV</v>
      </c>
      <c r="D1554" t="str">
        <f>anotacoes!F1554</f>
        <v>BISCHOF</v>
      </c>
      <c r="E1554" t="s">
        <v>10325</v>
      </c>
      <c r="F1554">
        <f>anotacoes!A1554</f>
        <v>24</v>
      </c>
      <c r="G1554">
        <f>anotacoes!B1554</f>
        <v>22</v>
      </c>
      <c r="H1554" t="str">
        <f>anotacoes!K1554</f>
        <v xml:space="preserve"> 00:02:02,720</v>
      </c>
      <c r="I1554" t="str">
        <f>anotacoes!L1554</f>
        <v xml:space="preserve"> 00:02:06,455</v>
      </c>
      <c r="J1554" t="str">
        <f>IF(L1554="PAUSE",E1554,IF(anotacoes!G1558=conversao_anotacoes!C1554,conversao_anotacoes!C1554,conversao_anotacoes!D1554))</f>
        <v>BOZBAYEV</v>
      </c>
      <c r="K1554" t="str">
        <f t="shared" si="48"/>
        <v>BISCHOF</v>
      </c>
      <c r="L1554" t="str">
        <f>UPPER(anotacoes!H1554)</f>
        <v>GRIP TIME</v>
      </c>
      <c r="M1554" t="str">
        <f>IF(OR(L1554="ATTACK",L1554="FINTA"),"&lt;TECNICA&gt;",UPPER(anotacoes!I1554))</f>
        <v>LEFT BACK</v>
      </c>
      <c r="N1554" t="str">
        <f>IF(OR(L1554="ATTACK",L1554="FINTA"),UPPER(anotacoes!I1554),"")</f>
        <v/>
      </c>
      <c r="O1554" s="6" t="str">
        <f>IF(anotacoes!N1554=0,"",anotacoes!N1554)</f>
        <v/>
      </c>
      <c r="P1554" t="str">
        <f>IF(anotacoes!M1554=0,"",UPPER(anotacoes!M1554))</f>
        <v/>
      </c>
      <c r="Q1554" t="str">
        <f t="shared" si="49"/>
        <v>INSERT INTO CONVERSAO_LUTA_ACAO (cd_conversao, id_luta, sequencia, momento_inicio, momento_fim, quem_faz, quem_sofre, acao_tipo, acao, tecnica, direcao, pontuacao) VALUES (1, 24, 22, TRIM(' 00:02:02,720'), TRIM(' 00:02:06,455'), 'BOZBAYEV', 'BISCHOF', 'GRIP TIME', 'LEFT BACK', NULL, NULL, NULL)</v>
      </c>
      <c r="R1554" t="s">
        <v>10327</v>
      </c>
    </row>
    <row r="1555" spans="1:18" hidden="1" x14ac:dyDescent="0.25">
      <c r="A1555" s="7">
        <f>anotacoes!D1555</f>
        <v>40594</v>
      </c>
      <c r="B1555" t="str">
        <f>anotacoes!C1555</f>
        <v>GRAND PRIX DUSSELDORF 2011</v>
      </c>
      <c r="C1555" t="str">
        <f>anotacoes!E1555</f>
        <v>BOZBAYEV</v>
      </c>
      <c r="D1555" t="str">
        <f>anotacoes!F1555</f>
        <v>BISCHOF</v>
      </c>
      <c r="E1555" t="s">
        <v>10325</v>
      </c>
      <c r="F1555">
        <f>anotacoes!A1555</f>
        <v>24</v>
      </c>
      <c r="G1555">
        <f>anotacoes!B1555</f>
        <v>23</v>
      </c>
      <c r="H1555" t="str">
        <f>anotacoes!K1555</f>
        <v xml:space="preserve"> 00:02:06,660</v>
      </c>
      <c r="I1555" t="str">
        <f>anotacoes!L1555</f>
        <v xml:space="preserve"> 00:02:06,945</v>
      </c>
      <c r="J1555" t="str">
        <f>IF(L1555="PAUSE",E1555,IF(anotacoes!G1559=conversao_anotacoes!C1555,conversao_anotacoes!C1555,conversao_anotacoes!D1555))</f>
        <v>BOZBAYEV</v>
      </c>
      <c r="K1555" t="str">
        <f t="shared" si="48"/>
        <v>BISCHOF</v>
      </c>
      <c r="L1555" t="str">
        <f>UPPER(anotacoes!H1555)</f>
        <v>DEFENSE</v>
      </c>
      <c r="M1555" t="str">
        <f>IF(OR(L1555="ATTACK",L1555="FINTA"),"&lt;TECNICA&gt;",UPPER(anotacoes!I1555))</f>
        <v>USING BODY MASS</v>
      </c>
      <c r="N1555" t="str">
        <f>IF(OR(L1555="ATTACK",L1555="FINTA"),UPPER(anotacoes!I1555),"")</f>
        <v/>
      </c>
      <c r="O1555" s="6" t="str">
        <f>IF(anotacoes!N1555=0,"",anotacoes!N1555)</f>
        <v/>
      </c>
      <c r="P1555" t="str">
        <f>IF(anotacoes!M1555=0,"",UPPER(anotacoes!M1555))</f>
        <v/>
      </c>
      <c r="Q1555" t="str">
        <f t="shared" si="49"/>
        <v>INSERT INTO CONVERSAO_LUTA_ACAO (cd_conversao, id_luta, sequencia, momento_inicio, momento_fim, quem_faz, quem_sofre, acao_tipo, acao, tecnica, direcao, pontuacao) VALUES (1, 24, 23, TRIM(' 00:02:06,660'), TRIM(' 00:02:06,945'), 'BOZBAYEV', 'BISCHOF', 'DEFENSE', 'USING BODY MASS', NULL, NULL, NULL)</v>
      </c>
      <c r="R1555" t="s">
        <v>10327</v>
      </c>
    </row>
    <row r="1556" spans="1:18" hidden="1" x14ac:dyDescent="0.25">
      <c r="A1556" s="7">
        <f>anotacoes!D1556</f>
        <v>40594</v>
      </c>
      <c r="B1556" t="str">
        <f>anotacoes!C1556</f>
        <v>GRAND PRIX DUSSELDORF 2011</v>
      </c>
      <c r="C1556" t="str">
        <f>anotacoes!E1556</f>
        <v>BOZBAYEV</v>
      </c>
      <c r="D1556" t="str">
        <f>anotacoes!F1556</f>
        <v>BISCHOF</v>
      </c>
      <c r="E1556" t="s">
        <v>10325</v>
      </c>
      <c r="F1556">
        <f>anotacoes!A1556</f>
        <v>24</v>
      </c>
      <c r="G1556">
        <f>anotacoes!B1556</f>
        <v>24</v>
      </c>
      <c r="H1556" t="str">
        <f>anotacoes!K1556</f>
        <v xml:space="preserve"> 00:02:06,945</v>
      </c>
      <c r="I1556" t="str">
        <f>anotacoes!L1556</f>
        <v xml:space="preserve"> 00:02:11,875</v>
      </c>
      <c r="J1556" t="str">
        <f>IF(L1556="PAUSE",E1556,IF(anotacoes!G1560=conversao_anotacoes!C1556,conversao_anotacoes!C1556,conversao_anotacoes!D1556))</f>
        <v>BOZBAYEV</v>
      </c>
      <c r="K1556" t="str">
        <f t="shared" si="48"/>
        <v>BISCHOF</v>
      </c>
      <c r="L1556" t="str">
        <f>UPPER(anotacoes!H1556)</f>
        <v>GROUNDWORK COMBAT</v>
      </c>
      <c r="M1556" t="str">
        <f>IF(OR(L1556="ATTACK",L1556="FINTA"),"&lt;TECNICA&gt;",UPPER(anotacoes!I1556))</f>
        <v>DEFENSIVE POSITION</v>
      </c>
      <c r="N1556" t="str">
        <f>IF(OR(L1556="ATTACK",L1556="FINTA"),UPPER(anotacoes!I1556),"")</f>
        <v/>
      </c>
      <c r="O1556" s="6" t="str">
        <f>IF(anotacoes!N1556=0,"",anotacoes!N1556)</f>
        <v/>
      </c>
      <c r="P1556" t="str">
        <f>IF(anotacoes!M1556=0,"",UPPER(anotacoes!M1556))</f>
        <v/>
      </c>
      <c r="Q1556" t="str">
        <f t="shared" si="49"/>
        <v>INSERT INTO CONVERSAO_LUTA_ACAO (cd_conversao, id_luta, sequencia, momento_inicio, momento_fim, quem_faz, quem_sofre, acao_tipo, acao, tecnica, direcao, pontuacao) VALUES (1, 24, 24, TRIM(' 00:02:06,945'), TRIM(' 00:02:11,875'), 'BOZBAYEV', 'BISCHOF', 'GROUNDWORK COMBAT', 'DEFENSIVE POSITION', NULL, NULL, NULL)</v>
      </c>
      <c r="R1556" t="s">
        <v>10327</v>
      </c>
    </row>
    <row r="1557" spans="1:18" hidden="1" x14ac:dyDescent="0.25">
      <c r="A1557" s="7">
        <f>anotacoes!D1557</f>
        <v>40594</v>
      </c>
      <c r="B1557" t="str">
        <f>anotacoes!C1557</f>
        <v>GRAND PRIX DUSSELDORF 2011</v>
      </c>
      <c r="C1557" t="str">
        <f>anotacoes!E1557</f>
        <v>BOZBAYEV</v>
      </c>
      <c r="D1557" t="str">
        <f>anotacoes!F1557</f>
        <v>BISCHOF</v>
      </c>
      <c r="E1557" t="s">
        <v>10325</v>
      </c>
      <c r="F1557">
        <f>anotacoes!A1557</f>
        <v>24</v>
      </c>
      <c r="G1557">
        <f>anotacoes!B1557</f>
        <v>25</v>
      </c>
      <c r="H1557" t="str">
        <f>anotacoes!K1557</f>
        <v xml:space="preserve"> 00:02:12,061</v>
      </c>
      <c r="I1557" t="str">
        <f>anotacoes!L1557</f>
        <v xml:space="preserve"> 00:02:24,338</v>
      </c>
      <c r="J1557" t="str">
        <f>IF(L1557="PAUSE",E1557,IF(anotacoes!G1561=conversao_anotacoes!C1557,conversao_anotacoes!C1557,conversao_anotacoes!D1557))</f>
        <v>&lt;ARBITRO_DESCONHECIDO&gt;</v>
      </c>
      <c r="K1557" t="str">
        <f t="shared" si="48"/>
        <v/>
      </c>
      <c r="L1557" t="str">
        <f>UPPER(anotacoes!H1557)</f>
        <v>PAUSE</v>
      </c>
      <c r="M1557" t="str">
        <f>IF(OR(L1557="ATTACK",L1557="FINTA"),"&lt;TECNICA&gt;",UPPER(anotacoes!I1557))</f>
        <v>&lt;NAO_CLASSIFICADO&gt;</v>
      </c>
      <c r="N1557" t="str">
        <f>IF(OR(L1557="ATTACK",L1557="FINTA"),UPPER(anotacoes!I1557),"")</f>
        <v/>
      </c>
      <c r="O1557" s="6" t="str">
        <f>IF(anotacoes!N1557=0,"",anotacoes!N1557)</f>
        <v/>
      </c>
      <c r="P1557" t="str">
        <f>IF(anotacoes!M1557=0,"",UPPER(anotacoes!M1557))</f>
        <v/>
      </c>
      <c r="Q1557" t="str">
        <f t="shared" si="49"/>
        <v>INSERT INTO CONVERSAO_LUTA_ACAO (cd_conversao, id_luta, sequencia, momento_inicio, momento_fim, quem_faz, quem_sofre, acao_tipo, acao, tecnica, direcao, pontuacao) VALUES (1, 24, 25, TRIM(' 00:02:12,061'), TRIM(' 00:02:24,338'), '&lt;ARBITRO_DESCONHECIDO&gt;', '', 'PAUSE', '&lt;NAO_CLASSIFICADO&gt;', NULL, NULL, NULL)</v>
      </c>
      <c r="R1557" t="s">
        <v>10327</v>
      </c>
    </row>
    <row r="1558" spans="1:18" hidden="1" x14ac:dyDescent="0.25">
      <c r="A1558" s="7">
        <f>anotacoes!D1558</f>
        <v>40594</v>
      </c>
      <c r="B1558" t="str">
        <f>anotacoes!C1558</f>
        <v>GRAND PRIX DUSSELDORF 2011</v>
      </c>
      <c r="C1558" t="str">
        <f>anotacoes!E1558</f>
        <v>BOZBAYEV</v>
      </c>
      <c r="D1558" t="str">
        <f>anotacoes!F1558</f>
        <v>BISCHOF</v>
      </c>
      <c r="E1558" t="s">
        <v>10325</v>
      </c>
      <c r="F1558">
        <f>anotacoes!A1558</f>
        <v>24</v>
      </c>
      <c r="G1558">
        <f>anotacoes!B1558</f>
        <v>26</v>
      </c>
      <c r="H1558" t="str">
        <f>anotacoes!K1558</f>
        <v xml:space="preserve"> 00:02:24,495</v>
      </c>
      <c r="I1558" t="str">
        <f>anotacoes!L1558</f>
        <v xml:space="preserve"> 00:02:25,362</v>
      </c>
      <c r="J1558" t="str">
        <f>IF(L1558="PAUSE",E1558,IF(anotacoes!G1562=conversao_anotacoes!C1558,conversao_anotacoes!C1558,conversao_anotacoes!D1558))</f>
        <v>BOZBAYEV</v>
      </c>
      <c r="K1558" t="str">
        <f t="shared" si="48"/>
        <v>BISCHOF</v>
      </c>
      <c r="L1558" t="str">
        <f>UPPER(anotacoes!H1558)</f>
        <v>DISPLACEMENT</v>
      </c>
      <c r="M1558" t="str">
        <f>IF(OR(L1558="ATTACK",L1558="FINTA"),"&lt;TECNICA&gt;",UPPER(anotacoes!I1558))</f>
        <v>2-3 STEP HESITANT RIGHT</v>
      </c>
      <c r="N1558" t="str">
        <f>IF(OR(L1558="ATTACK",L1558="FINTA"),UPPER(anotacoes!I1558),"")</f>
        <v/>
      </c>
      <c r="O1558" s="6" t="str">
        <f>IF(anotacoes!N1558=0,"",anotacoes!N1558)</f>
        <v/>
      </c>
      <c r="P1558" t="str">
        <f>IF(anotacoes!M1558=0,"",UPPER(anotacoes!M1558))</f>
        <v/>
      </c>
      <c r="Q1558" t="str">
        <f t="shared" si="49"/>
        <v>INSERT INTO CONVERSAO_LUTA_ACAO (cd_conversao, id_luta, sequencia, momento_inicio, momento_fim, quem_faz, quem_sofre, acao_tipo, acao, tecnica, direcao, pontuacao) VALUES (1, 24, 26, TRIM(' 00:02:24,495'), TRIM(' 00:02:25,362'), 'BOZBAYEV', 'BISCHOF', 'DISPLACEMENT', '2-3 STEP HESITANT RIGHT', NULL, NULL, NULL)</v>
      </c>
      <c r="R1558" t="s">
        <v>10327</v>
      </c>
    </row>
    <row r="1559" spans="1:18" hidden="1" x14ac:dyDescent="0.25">
      <c r="A1559" s="7">
        <f>anotacoes!D1559</f>
        <v>40594</v>
      </c>
      <c r="B1559" t="str">
        <f>anotacoes!C1559</f>
        <v>GRAND PRIX DUSSELDORF 2011</v>
      </c>
      <c r="C1559" t="str">
        <f>anotacoes!E1559</f>
        <v>BOZBAYEV</v>
      </c>
      <c r="D1559" t="str">
        <f>anotacoes!F1559</f>
        <v>BISCHOF</v>
      </c>
      <c r="E1559" t="s">
        <v>10325</v>
      </c>
      <c r="F1559">
        <f>anotacoes!A1559</f>
        <v>24</v>
      </c>
      <c r="G1559">
        <f>anotacoes!B1559</f>
        <v>27</v>
      </c>
      <c r="H1559" t="str">
        <f>anotacoes!K1559</f>
        <v xml:space="preserve"> 00:02:25,362</v>
      </c>
      <c r="I1559" t="str">
        <f>anotacoes!L1559</f>
        <v xml:space="preserve"> 00:02:27,729</v>
      </c>
      <c r="J1559" t="str">
        <f>IF(L1559="PAUSE",E1559,IF(anotacoes!G1563=conversao_anotacoes!C1559,conversao_anotacoes!C1559,conversao_anotacoes!D1559))</f>
        <v>BOZBAYEV</v>
      </c>
      <c r="K1559" t="str">
        <f t="shared" si="48"/>
        <v>BISCHOF</v>
      </c>
      <c r="L1559" t="str">
        <f>UPPER(anotacoes!H1559)</f>
        <v>GRIP TIME</v>
      </c>
      <c r="M1559" t="str">
        <f>IF(OR(L1559="ATTACK",L1559="FINTA"),"&lt;TECNICA&gt;",UPPER(anotacoes!I1559))</f>
        <v>LEFT SLEEVE</v>
      </c>
      <c r="N1559" t="str">
        <f>IF(OR(L1559="ATTACK",L1559="FINTA"),UPPER(anotacoes!I1559),"")</f>
        <v/>
      </c>
      <c r="O1559" s="6" t="str">
        <f>IF(anotacoes!N1559=0,"",anotacoes!N1559)</f>
        <v/>
      </c>
      <c r="P1559" t="str">
        <f>IF(anotacoes!M1559=0,"",UPPER(anotacoes!M1559))</f>
        <v/>
      </c>
      <c r="Q1559" t="str">
        <f t="shared" si="49"/>
        <v>INSERT INTO CONVERSAO_LUTA_ACAO (cd_conversao, id_luta, sequencia, momento_inicio, momento_fim, quem_faz, quem_sofre, acao_tipo, acao, tecnica, direcao, pontuacao) VALUES (1, 24, 27, TRIM(' 00:02:25,362'), TRIM(' 00:02:27,729'), 'BOZBAYEV', 'BISCHOF', 'GRIP TIME', 'LEFT SLEEVE', NULL, NULL, NULL)</v>
      </c>
      <c r="R1559" t="s">
        <v>10327</v>
      </c>
    </row>
    <row r="1560" spans="1:18" hidden="1" x14ac:dyDescent="0.25">
      <c r="A1560" s="7">
        <f>anotacoes!D1560</f>
        <v>40594</v>
      </c>
      <c r="B1560" t="str">
        <f>anotacoes!C1560</f>
        <v>GRAND PRIX DUSSELDORF 2011</v>
      </c>
      <c r="C1560" t="str">
        <f>anotacoes!E1560</f>
        <v>BOZBAYEV</v>
      </c>
      <c r="D1560" t="str">
        <f>anotacoes!F1560</f>
        <v>BISCHOF</v>
      </c>
      <c r="E1560" t="s">
        <v>10325</v>
      </c>
      <c r="F1560">
        <f>anotacoes!A1560</f>
        <v>24</v>
      </c>
      <c r="G1560">
        <f>anotacoes!B1560</f>
        <v>28</v>
      </c>
      <c r="H1560" t="str">
        <f>anotacoes!K1560</f>
        <v xml:space="preserve"> 00:02:27,729</v>
      </c>
      <c r="I1560" t="str">
        <f>anotacoes!L1560</f>
        <v xml:space="preserve"> 00:02:27,729</v>
      </c>
      <c r="J1560" t="str">
        <f>IF(L1560="PAUSE",E1560,IF(anotacoes!G1564=conversao_anotacoes!C1560,conversao_anotacoes!C1560,conversao_anotacoes!D1560))</f>
        <v>BOZBAYEV</v>
      </c>
      <c r="K1560" t="str">
        <f t="shared" si="48"/>
        <v>BISCHOF</v>
      </c>
      <c r="L1560" t="str">
        <f>UPPER(anotacoes!H1560)</f>
        <v>FINTA</v>
      </c>
      <c r="M1560" t="str">
        <f>IF(OR(L1560="ATTACK",L1560="FINTA"),"&lt;TECNICA&gt;",UPPER(anotacoes!I1560))</f>
        <v>&lt;TECNICA&gt;</v>
      </c>
      <c r="N1560" t="str">
        <f>IF(OR(L1560="ATTACK",L1560="FINTA"),UPPER(anotacoes!I1560),"")</f>
        <v>UCHIMATA RIGHT</v>
      </c>
      <c r="O1560" s="6" t="str">
        <f>IF(anotacoes!N1560=0,"",anotacoes!N1560)</f>
        <v/>
      </c>
      <c r="P1560" t="str">
        <f>IF(anotacoes!M1560=0,"",UPPER(anotacoes!M1560))</f>
        <v/>
      </c>
      <c r="Q1560" t="str">
        <f t="shared" si="49"/>
        <v>INSERT INTO CONVERSAO_LUTA_ACAO (cd_conversao, id_luta, sequencia, momento_inicio, momento_fim, quem_faz, quem_sofre, acao_tipo, acao, tecnica, direcao, pontuacao) VALUES (1, 24, 28, TRIM(' 00:02:27,729'), TRIM(' 00:02:27,729'), 'BOZBAYEV', 'BISCHOF', 'FINTA', '&lt;TECNICA&gt;', 'UCHIMATA RIGHT', NULL, NULL)</v>
      </c>
      <c r="R1560" t="s">
        <v>10327</v>
      </c>
    </row>
    <row r="1561" spans="1:18" hidden="1" x14ac:dyDescent="0.25">
      <c r="A1561" s="7">
        <f>anotacoes!D1561</f>
        <v>40594</v>
      </c>
      <c r="B1561" t="str">
        <f>anotacoes!C1561</f>
        <v>GRAND PRIX DUSSELDORF 2011</v>
      </c>
      <c r="C1561" t="str">
        <f>anotacoes!E1561</f>
        <v>BOZBAYEV</v>
      </c>
      <c r="D1561" t="str">
        <f>anotacoes!F1561</f>
        <v>BISCHOF</v>
      </c>
      <c r="E1561" t="s">
        <v>10325</v>
      </c>
      <c r="F1561">
        <f>anotacoes!A1561</f>
        <v>24</v>
      </c>
      <c r="G1561">
        <f>anotacoes!B1561</f>
        <v>29</v>
      </c>
      <c r="H1561" t="str">
        <f>anotacoes!K1561</f>
        <v xml:space="preserve"> 00:02:27,729</v>
      </c>
      <c r="I1561" t="str">
        <f>anotacoes!L1561</f>
        <v xml:space="preserve"> 00:02:27,729</v>
      </c>
      <c r="J1561" t="str">
        <f>IF(L1561="PAUSE",E1561,IF(anotacoes!G1565=conversao_anotacoes!C1561,conversao_anotacoes!C1561,conversao_anotacoes!D1561))</f>
        <v>BOZBAYEV</v>
      </c>
      <c r="K1561" t="str">
        <f t="shared" si="48"/>
        <v>BISCHOF</v>
      </c>
      <c r="L1561" t="str">
        <f>UPPER(anotacoes!H1561)</f>
        <v>ATTACK</v>
      </c>
      <c r="M1561" t="str">
        <f>IF(OR(L1561="ATTACK",L1561="FINTA"),"&lt;TECNICA&gt;",UPPER(anotacoes!I1561))</f>
        <v>&lt;TECNICA&gt;</v>
      </c>
      <c r="N1561" t="str">
        <f>IF(OR(L1561="ATTACK",L1561="FINTA"),UPPER(anotacoes!I1561),"")</f>
        <v>KOUCHI GARI</v>
      </c>
      <c r="O1561" s="6">
        <f>IF(anotacoes!N1561=0,"",anotacoes!N1561)</f>
        <v>7</v>
      </c>
      <c r="P1561" t="str">
        <f>IF(anotacoes!M1561=0,"",UPPER(anotacoes!M1561))</f>
        <v/>
      </c>
      <c r="Q1561" t="str">
        <f t="shared" si="49"/>
        <v>INSERT INTO CONVERSAO_LUTA_ACAO (cd_conversao, id_luta, sequencia, momento_inicio, momento_fim, quem_faz, quem_sofre, acao_tipo, acao, tecnica, direcao, pontuacao) VALUES (1, 24, 29, TRIM(' 00:02:27,729'), TRIM(' 00:02:27,729'), 'BOZBAYEV', 'BISCHOF', 'ATTACK', '&lt;TECNICA&gt;', 'KOUCHI GARI', 7, NULL)</v>
      </c>
      <c r="R1561" t="s">
        <v>10327</v>
      </c>
    </row>
    <row r="1562" spans="1:18" hidden="1" x14ac:dyDescent="0.25">
      <c r="A1562" s="7">
        <f>anotacoes!D1562</f>
        <v>40594</v>
      </c>
      <c r="B1562" t="str">
        <f>anotacoes!C1562</f>
        <v>GRAND PRIX DUSSELDORF 2011</v>
      </c>
      <c r="C1562" t="str">
        <f>anotacoes!E1562</f>
        <v>BOZBAYEV</v>
      </c>
      <c r="D1562" t="str">
        <f>anotacoes!F1562</f>
        <v>BISCHOF</v>
      </c>
      <c r="E1562" t="s">
        <v>10325</v>
      </c>
      <c r="F1562">
        <f>anotacoes!A1562</f>
        <v>24</v>
      </c>
      <c r="G1562">
        <f>anotacoes!B1562</f>
        <v>30</v>
      </c>
      <c r="H1562" t="str">
        <f>anotacoes!K1562</f>
        <v xml:space="preserve"> 00:02:27,729</v>
      </c>
      <c r="I1562" t="str">
        <f>anotacoes!L1562</f>
        <v xml:space="preserve"> 00:02:31,822</v>
      </c>
      <c r="J1562" t="str">
        <f>IF(L1562="PAUSE",E1562,IF(anotacoes!G1566=conversao_anotacoes!C1562,conversao_anotacoes!C1562,conversao_anotacoes!D1562))</f>
        <v>BOZBAYEV</v>
      </c>
      <c r="K1562" t="str">
        <f t="shared" si="48"/>
        <v>BISCHOF</v>
      </c>
      <c r="L1562" t="str">
        <f>UPPER(anotacoes!H1562)</f>
        <v>GRIP TIME</v>
      </c>
      <c r="M1562" t="str">
        <f>IF(OR(L1562="ATTACK",L1562="FINTA"),"&lt;TECNICA&gt;",UPPER(anotacoes!I1562))</f>
        <v>LEFT COLLAR</v>
      </c>
      <c r="N1562" t="str">
        <f>IF(OR(L1562="ATTACK",L1562="FINTA"),UPPER(anotacoes!I1562),"")</f>
        <v/>
      </c>
      <c r="O1562" s="6" t="str">
        <f>IF(anotacoes!N1562=0,"",anotacoes!N1562)</f>
        <v/>
      </c>
      <c r="P1562" t="str">
        <f>IF(anotacoes!M1562=0,"",UPPER(anotacoes!M1562))</f>
        <v/>
      </c>
      <c r="Q1562" t="str">
        <f t="shared" si="49"/>
        <v>INSERT INTO CONVERSAO_LUTA_ACAO (cd_conversao, id_luta, sequencia, momento_inicio, momento_fim, quem_faz, quem_sofre, acao_tipo, acao, tecnica, direcao, pontuacao) VALUES (1, 24, 30, TRIM(' 00:02:27,729'), TRIM(' 00:02:31,822'), 'BOZBAYEV', 'BISCHOF', 'GRIP TIME', 'LEFT COLLAR', NULL, NULL, NULL)</v>
      </c>
      <c r="R1562" t="s">
        <v>10327</v>
      </c>
    </row>
    <row r="1563" spans="1:18" hidden="1" x14ac:dyDescent="0.25">
      <c r="A1563" s="7">
        <f>anotacoes!D1563</f>
        <v>40594</v>
      </c>
      <c r="B1563" t="str">
        <f>anotacoes!C1563</f>
        <v>GRAND PRIX DUSSELDORF 2011</v>
      </c>
      <c r="C1563" t="str">
        <f>anotacoes!E1563</f>
        <v>BOZBAYEV</v>
      </c>
      <c r="D1563" t="str">
        <f>anotacoes!F1563</f>
        <v>BISCHOF</v>
      </c>
      <c r="E1563" t="s">
        <v>10325</v>
      </c>
      <c r="F1563">
        <f>anotacoes!A1563</f>
        <v>24</v>
      </c>
      <c r="G1563">
        <f>anotacoes!B1563</f>
        <v>31</v>
      </c>
      <c r="H1563" t="str">
        <f>anotacoes!K1563</f>
        <v xml:space="preserve"> 00:02:31,822</v>
      </c>
      <c r="I1563" t="str">
        <f>anotacoes!L1563</f>
        <v xml:space="preserve"> 00:02:33,057</v>
      </c>
      <c r="J1563" t="str">
        <f>IF(L1563="PAUSE",E1563,IF(anotacoes!G1567=conversao_anotacoes!C1563,conversao_anotacoes!C1563,conversao_anotacoes!D1563))</f>
        <v>BOZBAYEV</v>
      </c>
      <c r="K1563" t="str">
        <f t="shared" si="48"/>
        <v>BISCHOF</v>
      </c>
      <c r="L1563" t="str">
        <f>UPPER(anotacoes!H1563)</f>
        <v>ATTACK</v>
      </c>
      <c r="M1563" t="str">
        <f>IF(OR(L1563="ATTACK",L1563="FINTA"),"&lt;TECNICA&gt;",UPPER(anotacoes!I1563))</f>
        <v>&lt;TECNICA&gt;</v>
      </c>
      <c r="N1563" t="str">
        <f>IF(OR(L1563="ATTACK",L1563="FINTA"),UPPER(anotacoes!I1563),"")</f>
        <v>SUMI GAESHI</v>
      </c>
      <c r="O1563" s="6">
        <f>IF(anotacoes!N1563=0,"",anotacoes!N1563)</f>
        <v>6</v>
      </c>
      <c r="P1563" t="str">
        <f>IF(anotacoes!M1563=0,"",UPPER(anotacoes!M1563))</f>
        <v/>
      </c>
      <c r="Q1563" t="str">
        <f t="shared" si="49"/>
        <v>INSERT INTO CONVERSAO_LUTA_ACAO (cd_conversao, id_luta, sequencia, momento_inicio, momento_fim, quem_faz, quem_sofre, acao_tipo, acao, tecnica, direcao, pontuacao) VALUES (1, 24, 31, TRIM(' 00:02:31,822'), TRIM(' 00:02:33,057'), 'BOZBAYEV', 'BISCHOF', 'ATTACK', '&lt;TECNICA&gt;', 'SUMI GAESHI', 6, NULL)</v>
      </c>
      <c r="R1563" t="s">
        <v>10327</v>
      </c>
    </row>
    <row r="1564" spans="1:18" hidden="1" x14ac:dyDescent="0.25">
      <c r="A1564" s="7">
        <f>anotacoes!D1564</f>
        <v>40594</v>
      </c>
      <c r="B1564" t="str">
        <f>anotacoes!C1564</f>
        <v>GRAND PRIX DUSSELDORF 2011</v>
      </c>
      <c r="C1564" t="str">
        <f>anotacoes!E1564</f>
        <v>BOZBAYEV</v>
      </c>
      <c r="D1564" t="str">
        <f>anotacoes!F1564</f>
        <v>BISCHOF</v>
      </c>
      <c r="E1564" t="s">
        <v>10325</v>
      </c>
      <c r="F1564">
        <f>anotacoes!A1564</f>
        <v>24</v>
      </c>
      <c r="G1564">
        <f>anotacoes!B1564</f>
        <v>32</v>
      </c>
      <c r="H1564" t="str">
        <f>anotacoes!K1564</f>
        <v xml:space="preserve"> 00:02:33,272</v>
      </c>
      <c r="I1564" t="str">
        <f>anotacoes!L1564</f>
        <v xml:space="preserve"> 00:02:37,331</v>
      </c>
      <c r="J1564" t="str">
        <f>IF(L1564="PAUSE",E1564,IF(anotacoes!G1568=conversao_anotacoes!C1564,conversao_anotacoes!C1564,conversao_anotacoes!D1564))</f>
        <v>BOZBAYEV</v>
      </c>
      <c r="K1564" t="str">
        <f t="shared" si="48"/>
        <v>BISCHOF</v>
      </c>
      <c r="L1564" t="str">
        <f>UPPER(anotacoes!H1564)</f>
        <v>GROUNDWORK COMBAT</v>
      </c>
      <c r="M1564" t="str">
        <f>IF(OR(L1564="ATTACK",L1564="FINTA"),"&lt;TECNICA&gt;",UPPER(anotacoes!I1564))</f>
        <v>DEFENSIVE POSITION</v>
      </c>
      <c r="N1564" t="str">
        <f>IF(OR(L1564="ATTACK",L1564="FINTA"),UPPER(anotacoes!I1564),"")</f>
        <v/>
      </c>
      <c r="O1564" s="6" t="str">
        <f>IF(anotacoes!N1564=0,"",anotacoes!N1564)</f>
        <v/>
      </c>
      <c r="P1564" t="str">
        <f>IF(anotacoes!M1564=0,"",UPPER(anotacoes!M1564))</f>
        <v/>
      </c>
      <c r="Q1564" t="str">
        <f t="shared" si="49"/>
        <v>INSERT INTO CONVERSAO_LUTA_ACAO (cd_conversao, id_luta, sequencia, momento_inicio, momento_fim, quem_faz, quem_sofre, acao_tipo, acao, tecnica, direcao, pontuacao) VALUES (1, 24, 32, TRIM(' 00:02:33,272'), TRIM(' 00:02:37,331'), 'BOZBAYEV', 'BISCHOF', 'GROUNDWORK COMBAT', 'DEFENSIVE POSITION', NULL, NULL, NULL)</v>
      </c>
      <c r="R1564" t="s">
        <v>10327</v>
      </c>
    </row>
    <row r="1565" spans="1:18" hidden="1" x14ac:dyDescent="0.25">
      <c r="A1565" s="7">
        <f>anotacoes!D1565</f>
        <v>40594</v>
      </c>
      <c r="B1565" t="str">
        <f>anotacoes!C1565</f>
        <v>GRAND PRIX DUSSELDORF 2011</v>
      </c>
      <c r="C1565" t="str">
        <f>anotacoes!E1565</f>
        <v>BOZBAYEV</v>
      </c>
      <c r="D1565" t="str">
        <f>anotacoes!F1565</f>
        <v>BISCHOF</v>
      </c>
      <c r="E1565" t="s">
        <v>10325</v>
      </c>
      <c r="F1565">
        <f>anotacoes!A1565</f>
        <v>24</v>
      </c>
      <c r="G1565">
        <f>anotacoes!B1565</f>
        <v>33</v>
      </c>
      <c r="H1565" t="str">
        <f>anotacoes!K1565</f>
        <v xml:space="preserve"> 00:02:37,531</v>
      </c>
      <c r="I1565" t="str">
        <f>anotacoes!L1565</f>
        <v xml:space="preserve"> 00:03:22,118</v>
      </c>
      <c r="J1565" t="str">
        <f>IF(L1565="PAUSE",E1565,IF(anotacoes!G1569=conversao_anotacoes!C1565,conversao_anotacoes!C1565,conversao_anotacoes!D1565))</f>
        <v>&lt;ARBITRO_DESCONHECIDO&gt;</v>
      </c>
      <c r="K1565" t="str">
        <f t="shared" si="48"/>
        <v/>
      </c>
      <c r="L1565" t="str">
        <f>UPPER(anotacoes!H1565)</f>
        <v>PAUSE</v>
      </c>
      <c r="M1565" t="str">
        <f>IF(OR(L1565="ATTACK",L1565="FINTA"),"&lt;TECNICA&gt;",UPPER(anotacoes!I1565))</f>
        <v>&lt;NAO_CLASSIFICADO&gt;</v>
      </c>
      <c r="N1565" t="str">
        <f>IF(OR(L1565="ATTACK",L1565="FINTA"),UPPER(anotacoes!I1565),"")</f>
        <v/>
      </c>
      <c r="O1565" s="6" t="str">
        <f>IF(anotacoes!N1565=0,"",anotacoes!N1565)</f>
        <v/>
      </c>
      <c r="P1565" t="str">
        <f>IF(anotacoes!M1565=0,"",UPPER(anotacoes!M1565))</f>
        <v/>
      </c>
      <c r="Q1565" t="str">
        <f t="shared" si="49"/>
        <v>INSERT INTO CONVERSAO_LUTA_ACAO (cd_conversao, id_luta, sequencia, momento_inicio, momento_fim, quem_faz, quem_sofre, acao_tipo, acao, tecnica, direcao, pontuacao) VALUES (1, 24, 33, TRIM(' 00:02:37,531'), TRIM(' 00:03:22,118'), '&lt;ARBITRO_DESCONHECIDO&gt;', '', 'PAUSE', '&lt;NAO_CLASSIFICADO&gt;', NULL, NULL, NULL)</v>
      </c>
      <c r="R1565" t="s">
        <v>10327</v>
      </c>
    </row>
    <row r="1566" spans="1:18" hidden="1" x14ac:dyDescent="0.25">
      <c r="A1566" s="7">
        <f>anotacoes!D1566</f>
        <v>40594</v>
      </c>
      <c r="B1566" t="str">
        <f>anotacoes!C1566</f>
        <v>GRAND PRIX DUSSELDORF 2011</v>
      </c>
      <c r="C1566" t="str">
        <f>anotacoes!E1566</f>
        <v>BOZBAYEV</v>
      </c>
      <c r="D1566" t="str">
        <f>anotacoes!F1566</f>
        <v>BISCHOF</v>
      </c>
      <c r="E1566" t="s">
        <v>10325</v>
      </c>
      <c r="F1566">
        <f>anotacoes!A1566</f>
        <v>24</v>
      </c>
      <c r="G1566">
        <f>anotacoes!B1566</f>
        <v>34</v>
      </c>
      <c r="H1566" t="str">
        <f>anotacoes!K1566</f>
        <v xml:space="preserve"> 00:03:22,286</v>
      </c>
      <c r="I1566" t="str">
        <f>anotacoes!L1566</f>
        <v xml:space="preserve"> 00:03:25,655</v>
      </c>
      <c r="J1566" t="str">
        <f>IF(L1566="PAUSE",E1566,IF(anotacoes!G1570=conversao_anotacoes!C1566,conversao_anotacoes!C1566,conversao_anotacoes!D1566))</f>
        <v>&lt;ARBITRO_DESCONHECIDO&gt;</v>
      </c>
      <c r="K1566" t="str">
        <f t="shared" si="48"/>
        <v/>
      </c>
      <c r="L1566" t="str">
        <f>UPPER(anotacoes!H1566)</f>
        <v>PAUSE</v>
      </c>
      <c r="M1566" t="str">
        <f>IF(OR(L1566="ATTACK",L1566="FINTA"),"&lt;TECNICA&gt;",UPPER(anotacoes!I1566))</f>
        <v>&lt;NAO_CLASSIFICADO&gt;</v>
      </c>
      <c r="N1566" t="str">
        <f>IF(OR(L1566="ATTACK",L1566="FINTA"),UPPER(anotacoes!I1566),"")</f>
        <v/>
      </c>
      <c r="O1566" s="6" t="str">
        <f>IF(anotacoes!N1566=0,"",anotacoes!N1566)</f>
        <v/>
      </c>
      <c r="P1566" t="str">
        <f>IF(anotacoes!M1566=0,"",UPPER(anotacoes!M1566))</f>
        <v/>
      </c>
      <c r="Q1566" t="str">
        <f t="shared" si="49"/>
        <v>INSERT INTO CONVERSAO_LUTA_ACAO (cd_conversao, id_luta, sequencia, momento_inicio, momento_fim, quem_faz, quem_sofre, acao_tipo, acao, tecnica, direcao, pontuacao) VALUES (1, 24, 34, TRIM(' 00:03:22,286'), TRIM(' 00:03:25,655'), '&lt;ARBITRO_DESCONHECIDO&gt;', '', 'PAUSE', '&lt;NAO_CLASSIFICADO&gt;', NULL, NULL, NULL)</v>
      </c>
      <c r="R1566" t="s">
        <v>10327</v>
      </c>
    </row>
    <row r="1567" spans="1:18" hidden="1" x14ac:dyDescent="0.25">
      <c r="A1567" s="7">
        <f>anotacoes!D1567</f>
        <v>40594</v>
      </c>
      <c r="B1567" t="str">
        <f>anotacoes!C1567</f>
        <v>GRAND PRIX DUSSELDORF 2011</v>
      </c>
      <c r="C1567" t="str">
        <f>anotacoes!E1567</f>
        <v>BOZBAYEV</v>
      </c>
      <c r="D1567" t="str">
        <f>anotacoes!F1567</f>
        <v>BISCHOF</v>
      </c>
      <c r="E1567" t="s">
        <v>10325</v>
      </c>
      <c r="F1567">
        <f>anotacoes!A1567</f>
        <v>24</v>
      </c>
      <c r="G1567">
        <f>anotacoes!B1567</f>
        <v>35</v>
      </c>
      <c r="H1567" t="str">
        <f>anotacoes!K1567</f>
        <v xml:space="preserve"> 00:03:25,835</v>
      </c>
      <c r="I1567" t="str">
        <f>anotacoes!L1567</f>
        <v xml:space="preserve"> 00:03:27,876</v>
      </c>
      <c r="J1567" t="str">
        <f>IF(L1567="PAUSE",E1567,IF(anotacoes!G1571=conversao_anotacoes!C1567,conversao_anotacoes!C1567,conversao_anotacoes!D1567))</f>
        <v>BOZBAYEV</v>
      </c>
      <c r="K1567" t="str">
        <f t="shared" si="48"/>
        <v>BISCHOF</v>
      </c>
      <c r="L1567" t="str">
        <f>UPPER(anotacoes!H1567)</f>
        <v>DISPLACEMENT</v>
      </c>
      <c r="M1567" t="str">
        <f>IF(OR(L1567="ATTACK",L1567="FINTA"),"&lt;TECNICA&gt;",UPPER(anotacoes!I1567))</f>
        <v>2-3 STEP HESITANT RIGHT</v>
      </c>
      <c r="N1567" t="str">
        <f>IF(OR(L1567="ATTACK",L1567="FINTA"),UPPER(anotacoes!I1567),"")</f>
        <v/>
      </c>
      <c r="O1567" s="6" t="str">
        <f>IF(anotacoes!N1567=0,"",anotacoes!N1567)</f>
        <v/>
      </c>
      <c r="P1567" t="str">
        <f>IF(anotacoes!M1567=0,"",UPPER(anotacoes!M1567))</f>
        <v/>
      </c>
      <c r="Q1567" t="str">
        <f t="shared" si="49"/>
        <v>INSERT INTO CONVERSAO_LUTA_ACAO (cd_conversao, id_luta, sequencia, momento_inicio, momento_fim, quem_faz, quem_sofre, acao_tipo, acao, tecnica, direcao, pontuacao) VALUES (1, 24, 35, TRIM(' 00:03:25,835'), TRIM(' 00:03:27,876'), 'BOZBAYEV', 'BISCHOF', 'DISPLACEMENT', '2-3 STEP HESITANT RIGHT', NULL, NULL, NULL)</v>
      </c>
      <c r="R1567" t="s">
        <v>10327</v>
      </c>
    </row>
    <row r="1568" spans="1:18" hidden="1" x14ac:dyDescent="0.25">
      <c r="A1568" s="7">
        <f>anotacoes!D1568</f>
        <v>40594</v>
      </c>
      <c r="B1568" t="str">
        <f>anotacoes!C1568</f>
        <v>GRAND PRIX DUSSELDORF 2011</v>
      </c>
      <c r="C1568" t="str">
        <f>anotacoes!E1568</f>
        <v>BOZBAYEV</v>
      </c>
      <c r="D1568" t="str">
        <f>anotacoes!F1568</f>
        <v>BISCHOF</v>
      </c>
      <c r="E1568" t="s">
        <v>10325</v>
      </c>
      <c r="F1568">
        <f>anotacoes!A1568</f>
        <v>24</v>
      </c>
      <c r="G1568">
        <f>anotacoes!B1568</f>
        <v>36</v>
      </c>
      <c r="H1568" t="str">
        <f>anotacoes!K1568</f>
        <v xml:space="preserve"> 00:03:27,876</v>
      </c>
      <c r="I1568" t="str">
        <f>anotacoes!L1568</f>
        <v xml:space="preserve"> 00:03:28,135</v>
      </c>
      <c r="J1568" t="str">
        <f>IF(L1568="PAUSE",E1568,IF(anotacoes!G1572=conversao_anotacoes!C1568,conversao_anotacoes!C1568,conversao_anotacoes!D1568))</f>
        <v>BOZBAYEV</v>
      </c>
      <c r="K1568" t="str">
        <f t="shared" si="48"/>
        <v>BISCHOF</v>
      </c>
      <c r="L1568" t="str">
        <f>UPPER(anotacoes!H1568)</f>
        <v>GRIP TIME</v>
      </c>
      <c r="M1568" t="str">
        <f>IF(OR(L1568="ATTACK",L1568="FINTA"),"&lt;TECNICA&gt;",UPPER(anotacoes!I1568))</f>
        <v>LEFT COLLAR RIGHT SLEEVE</v>
      </c>
      <c r="N1568" t="str">
        <f>IF(OR(L1568="ATTACK",L1568="FINTA"),UPPER(anotacoes!I1568),"")</f>
        <v/>
      </c>
      <c r="O1568" s="6" t="str">
        <f>IF(anotacoes!N1568=0,"",anotacoes!N1568)</f>
        <v/>
      </c>
      <c r="P1568" t="str">
        <f>IF(anotacoes!M1568=0,"",UPPER(anotacoes!M1568))</f>
        <v/>
      </c>
      <c r="Q1568" t="str">
        <f t="shared" si="49"/>
        <v>INSERT INTO CONVERSAO_LUTA_ACAO (cd_conversao, id_luta, sequencia, momento_inicio, momento_fim, quem_faz, quem_sofre, acao_tipo, acao, tecnica, direcao, pontuacao) VALUES (1, 24, 36, TRIM(' 00:03:27,876'), TRIM(' 00:03:28,135'), 'BOZBAYEV', 'BISCHOF', 'GRIP TIME', 'LEFT COLLAR RIGHT SLEEVE', NULL, NULL, NULL)</v>
      </c>
      <c r="R1568" t="s">
        <v>10327</v>
      </c>
    </row>
    <row r="1569" spans="1:18" hidden="1" x14ac:dyDescent="0.25">
      <c r="A1569" s="7">
        <f>anotacoes!D1569</f>
        <v>40594</v>
      </c>
      <c r="B1569" t="str">
        <f>anotacoes!C1569</f>
        <v>GRAND PRIX DUSSELDORF 2011</v>
      </c>
      <c r="C1569" t="str">
        <f>anotacoes!E1569</f>
        <v>BOZBAYEV</v>
      </c>
      <c r="D1569" t="str">
        <f>anotacoes!F1569</f>
        <v>BISCHOF</v>
      </c>
      <c r="E1569" t="s">
        <v>10325</v>
      </c>
      <c r="F1569">
        <f>anotacoes!A1569</f>
        <v>24</v>
      </c>
      <c r="G1569">
        <f>anotacoes!B1569</f>
        <v>37</v>
      </c>
      <c r="H1569" t="str">
        <f>anotacoes!K1569</f>
        <v xml:space="preserve"> 00:03:28,135</v>
      </c>
      <c r="I1569" t="str">
        <f>anotacoes!L1569</f>
        <v xml:space="preserve"> 00:03:28,819</v>
      </c>
      <c r="J1569" t="str">
        <f>IF(L1569="PAUSE",E1569,IF(anotacoes!G1573=conversao_anotacoes!C1569,conversao_anotacoes!C1569,conversao_anotacoes!D1569))</f>
        <v>BOZBAYEV</v>
      </c>
      <c r="K1569" t="str">
        <f t="shared" si="48"/>
        <v>BISCHOF</v>
      </c>
      <c r="L1569" t="str">
        <f>UPPER(anotacoes!H1569)</f>
        <v>ATTACK</v>
      </c>
      <c r="M1569" t="str">
        <f>IF(OR(L1569="ATTACK",L1569="FINTA"),"&lt;TECNICA&gt;",UPPER(anotacoes!I1569))</f>
        <v>&lt;TECNICA&gt;</v>
      </c>
      <c r="N1569" t="str">
        <f>IF(OR(L1569="ATTACK",L1569="FINTA"),UPPER(anotacoes!I1569),"")</f>
        <v>OUCHI GARI</v>
      </c>
      <c r="O1569" s="6">
        <f>IF(anotacoes!N1569=0,"",anotacoes!N1569)</f>
        <v>2</v>
      </c>
      <c r="P1569" t="str">
        <f>IF(anotacoes!M1569=0,"",UPPER(anotacoes!M1569))</f>
        <v/>
      </c>
      <c r="Q1569" t="str">
        <f t="shared" si="49"/>
        <v>INSERT INTO CONVERSAO_LUTA_ACAO (cd_conversao, id_luta, sequencia, momento_inicio, momento_fim, quem_faz, quem_sofre, acao_tipo, acao, tecnica, direcao, pontuacao) VALUES (1, 24, 37, TRIM(' 00:03:28,135'), TRIM(' 00:03:28,819'), 'BOZBAYEV', 'BISCHOF', 'ATTACK', '&lt;TECNICA&gt;', 'OUCHI GARI', 2, NULL)</v>
      </c>
      <c r="R1569" t="s">
        <v>10327</v>
      </c>
    </row>
    <row r="1570" spans="1:18" hidden="1" x14ac:dyDescent="0.25">
      <c r="A1570" s="7">
        <f>anotacoes!D1570</f>
        <v>40594</v>
      </c>
      <c r="B1570" t="str">
        <f>anotacoes!C1570</f>
        <v>GRAND PRIX DUSSELDORF 2011</v>
      </c>
      <c r="C1570" t="str">
        <f>anotacoes!E1570</f>
        <v>BOZBAYEV</v>
      </c>
      <c r="D1570" t="str">
        <f>anotacoes!F1570</f>
        <v>BISCHOF</v>
      </c>
      <c r="E1570" t="s">
        <v>10325</v>
      </c>
      <c r="F1570">
        <f>anotacoes!A1570</f>
        <v>24</v>
      </c>
      <c r="G1570">
        <f>anotacoes!B1570</f>
        <v>38</v>
      </c>
      <c r="H1570" t="str">
        <f>anotacoes!K1570</f>
        <v xml:space="preserve"> 00:03:28,819</v>
      </c>
      <c r="I1570" t="str">
        <f>anotacoes!L1570</f>
        <v xml:space="preserve"> 00:03:30,610</v>
      </c>
      <c r="J1570" t="str">
        <f>IF(L1570="PAUSE",E1570,IF(anotacoes!G1574=conversao_anotacoes!C1570,conversao_anotacoes!C1570,conversao_anotacoes!D1570))</f>
        <v>BOZBAYEV</v>
      </c>
      <c r="K1570" t="str">
        <f t="shared" si="48"/>
        <v>BISCHOF</v>
      </c>
      <c r="L1570" t="str">
        <f>UPPER(anotacoes!H1570)</f>
        <v>GRIP TIME</v>
      </c>
      <c r="M1570" t="str">
        <f>IF(OR(L1570="ATTACK",L1570="FINTA"),"&lt;TECNICA&gt;",UPPER(anotacoes!I1570))</f>
        <v>LEFT COLLAR RIGHT SLEEVE</v>
      </c>
      <c r="N1570" t="str">
        <f>IF(OR(L1570="ATTACK",L1570="FINTA"),UPPER(anotacoes!I1570),"")</f>
        <v/>
      </c>
      <c r="O1570" s="6" t="str">
        <f>IF(anotacoes!N1570=0,"",anotacoes!N1570)</f>
        <v/>
      </c>
      <c r="P1570" t="str">
        <f>IF(anotacoes!M1570=0,"",UPPER(anotacoes!M1570))</f>
        <v/>
      </c>
      <c r="Q1570" t="str">
        <f t="shared" si="49"/>
        <v>INSERT INTO CONVERSAO_LUTA_ACAO (cd_conversao, id_luta, sequencia, momento_inicio, momento_fim, quem_faz, quem_sofre, acao_tipo, acao, tecnica, direcao, pontuacao) VALUES (1, 24, 38, TRIM(' 00:03:28,819'), TRIM(' 00:03:30,610'), 'BOZBAYEV', 'BISCHOF', 'GRIP TIME', 'LEFT COLLAR RIGHT SLEEVE', NULL, NULL, NULL)</v>
      </c>
      <c r="R1570" t="s">
        <v>10327</v>
      </c>
    </row>
    <row r="1571" spans="1:18" hidden="1" x14ac:dyDescent="0.25">
      <c r="A1571" s="7">
        <f>anotacoes!D1571</f>
        <v>40594</v>
      </c>
      <c r="B1571" t="str">
        <f>anotacoes!C1571</f>
        <v>GRAND PRIX DUSSELDORF 2011</v>
      </c>
      <c r="C1571" t="str">
        <f>anotacoes!E1571</f>
        <v>BOZBAYEV</v>
      </c>
      <c r="D1571" t="str">
        <f>anotacoes!F1571</f>
        <v>BISCHOF</v>
      </c>
      <c r="E1571" t="s">
        <v>10325</v>
      </c>
      <c r="F1571">
        <f>anotacoes!A1571</f>
        <v>24</v>
      </c>
      <c r="G1571">
        <f>anotacoes!B1571</f>
        <v>39</v>
      </c>
      <c r="H1571" t="str">
        <f>anotacoes!K1571</f>
        <v xml:space="preserve"> 00:03:30,807</v>
      </c>
      <c r="I1571" t="str">
        <f>anotacoes!L1571</f>
        <v xml:space="preserve"> 00:03:37,531</v>
      </c>
      <c r="J1571" t="str">
        <f>IF(L1571="PAUSE",E1571,IF(anotacoes!G1575=conversao_anotacoes!C1571,conversao_anotacoes!C1571,conversao_anotacoes!D1571))</f>
        <v>&lt;ARBITRO_DESCONHECIDO&gt;</v>
      </c>
      <c r="K1571" t="str">
        <f t="shared" si="48"/>
        <v/>
      </c>
      <c r="L1571" t="str">
        <f>UPPER(anotacoes!H1571)</f>
        <v>PAUSE</v>
      </c>
      <c r="M1571" t="str">
        <f>IF(OR(L1571="ATTACK",L1571="FINTA"),"&lt;TECNICA&gt;",UPPER(anotacoes!I1571))</f>
        <v>&lt;NAO_CLASSIFICADO&gt;</v>
      </c>
      <c r="N1571" t="str">
        <f>IF(OR(L1571="ATTACK",L1571="FINTA"),UPPER(anotacoes!I1571),"")</f>
        <v/>
      </c>
      <c r="O1571" s="6" t="str">
        <f>IF(anotacoes!N1571=0,"",anotacoes!N1571)</f>
        <v/>
      </c>
      <c r="P1571" t="str">
        <f>IF(anotacoes!M1571=0,"",UPPER(anotacoes!M1571))</f>
        <v/>
      </c>
      <c r="Q1571" t="str">
        <f t="shared" si="49"/>
        <v>INSERT INTO CONVERSAO_LUTA_ACAO (cd_conversao, id_luta, sequencia, momento_inicio, momento_fim, quem_faz, quem_sofre, acao_tipo, acao, tecnica, direcao, pontuacao) VALUES (1, 24, 39, TRIM(' 00:03:30,807'), TRIM(' 00:03:37,531'), '&lt;ARBITRO_DESCONHECIDO&gt;', '', 'PAUSE', '&lt;NAO_CLASSIFICADO&gt;', NULL, NULL, NULL)</v>
      </c>
      <c r="R1571" t="s">
        <v>10327</v>
      </c>
    </row>
    <row r="1572" spans="1:18" hidden="1" x14ac:dyDescent="0.25">
      <c r="A1572" s="7">
        <f>anotacoes!D1572</f>
        <v>40594</v>
      </c>
      <c r="B1572" t="str">
        <f>anotacoes!C1572</f>
        <v>GRAND PRIX DUSSELDORF 2011</v>
      </c>
      <c r="C1572" t="str">
        <f>anotacoes!E1572</f>
        <v>BOZBAYEV</v>
      </c>
      <c r="D1572" t="str">
        <f>anotacoes!F1572</f>
        <v>BISCHOF</v>
      </c>
      <c r="E1572" t="s">
        <v>10325</v>
      </c>
      <c r="F1572">
        <f>anotacoes!A1572</f>
        <v>24</v>
      </c>
      <c r="G1572">
        <f>anotacoes!B1572</f>
        <v>40</v>
      </c>
      <c r="H1572" t="str">
        <f>anotacoes!K1572</f>
        <v xml:space="preserve"> 00:03:37,699</v>
      </c>
      <c r="I1572" t="str">
        <f>anotacoes!L1572</f>
        <v xml:space="preserve"> 00:03:38,056</v>
      </c>
      <c r="J1572" t="str">
        <f>IF(L1572="PAUSE",E1572,IF(anotacoes!G1576=conversao_anotacoes!C1572,conversao_anotacoes!C1572,conversao_anotacoes!D1572))</f>
        <v>BOZBAYEV</v>
      </c>
      <c r="K1572" t="str">
        <f t="shared" si="48"/>
        <v>BISCHOF</v>
      </c>
      <c r="L1572" t="str">
        <f>UPPER(anotacoes!H1572)</f>
        <v>DISPLACEMENT</v>
      </c>
      <c r="M1572" t="str">
        <f>IF(OR(L1572="ATTACK",L1572="FINTA"),"&lt;TECNICA&gt;",UPPER(anotacoes!I1572))</f>
        <v>2-3 STEP HESITANT RIGHT</v>
      </c>
      <c r="N1572" t="str">
        <f>IF(OR(L1572="ATTACK",L1572="FINTA"),UPPER(anotacoes!I1572),"")</f>
        <v/>
      </c>
      <c r="O1572" s="6" t="str">
        <f>IF(anotacoes!N1572=0,"",anotacoes!N1572)</f>
        <v/>
      </c>
      <c r="P1572" t="str">
        <f>IF(anotacoes!M1572=0,"",UPPER(anotacoes!M1572))</f>
        <v/>
      </c>
      <c r="Q1572" t="str">
        <f t="shared" si="49"/>
        <v>INSERT INTO CONVERSAO_LUTA_ACAO (cd_conversao, id_luta, sequencia, momento_inicio, momento_fim, quem_faz, quem_sofre, acao_tipo, acao, tecnica, direcao, pontuacao) VALUES (1, 24, 40, TRIM(' 00:03:37,699'), TRIM(' 00:03:38,056'), 'BOZBAYEV', 'BISCHOF', 'DISPLACEMENT', '2-3 STEP HESITANT RIGHT', NULL, NULL, NULL)</v>
      </c>
      <c r="R1572" t="s">
        <v>10327</v>
      </c>
    </row>
    <row r="1573" spans="1:18" hidden="1" x14ac:dyDescent="0.25">
      <c r="A1573" s="7">
        <f>anotacoes!D1573</f>
        <v>40594</v>
      </c>
      <c r="B1573" t="str">
        <f>anotacoes!C1573</f>
        <v>GRAND PRIX DUSSELDORF 2011</v>
      </c>
      <c r="C1573" t="str">
        <f>anotacoes!E1573</f>
        <v>BOZBAYEV</v>
      </c>
      <c r="D1573" t="str">
        <f>anotacoes!F1573</f>
        <v>BISCHOF</v>
      </c>
      <c r="E1573" t="s">
        <v>10325</v>
      </c>
      <c r="F1573">
        <f>anotacoes!A1573</f>
        <v>24</v>
      </c>
      <c r="G1573">
        <f>anotacoes!B1573</f>
        <v>41</v>
      </c>
      <c r="H1573" t="str">
        <f>anotacoes!K1573</f>
        <v xml:space="preserve"> 00:03:38,056</v>
      </c>
      <c r="I1573" t="str">
        <f>anotacoes!L1573</f>
        <v xml:space="preserve"> 00:03:39,164</v>
      </c>
      <c r="J1573" t="str">
        <f>IF(L1573="PAUSE",E1573,IF(anotacoes!G1577=conversao_anotacoes!C1573,conversao_anotacoes!C1573,conversao_anotacoes!D1573))</f>
        <v>BOZBAYEV</v>
      </c>
      <c r="K1573" t="str">
        <f t="shared" si="48"/>
        <v>BISCHOF</v>
      </c>
      <c r="L1573" t="str">
        <f>UPPER(anotacoes!H1573)</f>
        <v>GRIP TIME</v>
      </c>
      <c r="M1573" t="str">
        <f>IF(OR(L1573="ATTACK",L1573="FINTA"),"&lt;TECNICA&gt;",UPPER(anotacoes!I1573))</f>
        <v>LEFT COLLAR</v>
      </c>
      <c r="N1573" t="str">
        <f>IF(OR(L1573="ATTACK",L1573="FINTA"),UPPER(anotacoes!I1573),"")</f>
        <v/>
      </c>
      <c r="O1573" s="6" t="str">
        <f>IF(anotacoes!N1573=0,"",anotacoes!N1573)</f>
        <v/>
      </c>
      <c r="P1573" t="str">
        <f>IF(anotacoes!M1573=0,"",UPPER(anotacoes!M1573))</f>
        <v/>
      </c>
      <c r="Q1573" t="str">
        <f t="shared" si="49"/>
        <v>INSERT INTO CONVERSAO_LUTA_ACAO (cd_conversao, id_luta, sequencia, momento_inicio, momento_fim, quem_faz, quem_sofre, acao_tipo, acao, tecnica, direcao, pontuacao) VALUES (1, 24, 41, TRIM(' 00:03:38,056'), TRIM(' 00:03:39,164'), 'BOZBAYEV', 'BISCHOF', 'GRIP TIME', 'LEFT COLLAR', NULL, NULL, NULL)</v>
      </c>
      <c r="R1573" t="s">
        <v>10327</v>
      </c>
    </row>
    <row r="1574" spans="1:18" hidden="1" x14ac:dyDescent="0.25">
      <c r="A1574" s="7">
        <f>anotacoes!D1574</f>
        <v>40594</v>
      </c>
      <c r="B1574" t="str">
        <f>anotacoes!C1574</f>
        <v>GRAND PRIX DUSSELDORF 2011</v>
      </c>
      <c r="C1574" t="str">
        <f>anotacoes!E1574</f>
        <v>BOZBAYEV</v>
      </c>
      <c r="D1574" t="str">
        <f>anotacoes!F1574</f>
        <v>BISCHOF</v>
      </c>
      <c r="E1574" t="s">
        <v>10325</v>
      </c>
      <c r="F1574">
        <f>anotacoes!A1574</f>
        <v>24</v>
      </c>
      <c r="G1574">
        <f>anotacoes!B1574</f>
        <v>42</v>
      </c>
      <c r="H1574" t="str">
        <f>anotacoes!K1574</f>
        <v xml:space="preserve"> 00:03:39,164</v>
      </c>
      <c r="I1574" t="str">
        <f>anotacoes!L1574</f>
        <v xml:space="preserve"> 00:03:40,503</v>
      </c>
      <c r="J1574" t="str">
        <f>IF(L1574="PAUSE",E1574,IF(anotacoes!G1578=conversao_anotacoes!C1574,conversao_anotacoes!C1574,conversao_anotacoes!D1574))</f>
        <v>BOZBAYEV</v>
      </c>
      <c r="K1574" t="str">
        <f t="shared" si="48"/>
        <v>BISCHOF</v>
      </c>
      <c r="L1574" t="str">
        <f>UPPER(anotacoes!H1574)</f>
        <v>ATTACK</v>
      </c>
      <c r="M1574" t="str">
        <f>IF(OR(L1574="ATTACK",L1574="FINTA"),"&lt;TECNICA&gt;",UPPER(anotacoes!I1574))</f>
        <v>&lt;TECNICA&gt;</v>
      </c>
      <c r="N1574" t="str">
        <f>IF(OR(L1574="ATTACK",L1574="FINTA"),UPPER(anotacoes!I1574),"")</f>
        <v>UKI WAZA</v>
      </c>
      <c r="O1574" s="6">
        <f>IF(anotacoes!N1574=0,"",anotacoes!N1574)</f>
        <v>3</v>
      </c>
      <c r="P1574" t="str">
        <f>IF(anotacoes!M1574=0,"",UPPER(anotacoes!M1574))</f>
        <v/>
      </c>
      <c r="Q1574" t="str">
        <f t="shared" si="49"/>
        <v>INSERT INTO CONVERSAO_LUTA_ACAO (cd_conversao, id_luta, sequencia, momento_inicio, momento_fim, quem_faz, quem_sofre, acao_tipo, acao, tecnica, direcao, pontuacao) VALUES (1, 24, 42, TRIM(' 00:03:39,164'), TRIM(' 00:03:40,503'), 'BOZBAYEV', 'BISCHOF', 'ATTACK', '&lt;TECNICA&gt;', 'UKI WAZA', 3, NULL)</v>
      </c>
      <c r="R1574" t="s">
        <v>10327</v>
      </c>
    </row>
    <row r="1575" spans="1:18" hidden="1" x14ac:dyDescent="0.25">
      <c r="A1575" s="7">
        <f>anotacoes!D1575</f>
        <v>40594</v>
      </c>
      <c r="B1575" t="str">
        <f>anotacoes!C1575</f>
        <v>GRAND PRIX DUSSELDORF 2011</v>
      </c>
      <c r="C1575" t="str">
        <f>anotacoes!E1575</f>
        <v>BOZBAYEV</v>
      </c>
      <c r="D1575" t="str">
        <f>anotacoes!F1575</f>
        <v>BISCHOF</v>
      </c>
      <c r="E1575" t="s">
        <v>10325</v>
      </c>
      <c r="F1575">
        <f>anotacoes!A1575</f>
        <v>24</v>
      </c>
      <c r="G1575">
        <f>anotacoes!B1575</f>
        <v>43</v>
      </c>
      <c r="H1575" t="str">
        <f>anotacoes!K1575</f>
        <v xml:space="preserve"> 00:03:40,693</v>
      </c>
      <c r="I1575" t="str">
        <f>anotacoes!L1575</f>
        <v xml:space="preserve"> 00:03:43,395</v>
      </c>
      <c r="J1575" t="str">
        <f>IF(L1575="PAUSE",E1575,IF(anotacoes!G1579=conversao_anotacoes!C1575,conversao_anotacoes!C1575,conversao_anotacoes!D1575))</f>
        <v>&lt;ARBITRO_DESCONHECIDO&gt;</v>
      </c>
      <c r="K1575" t="str">
        <f t="shared" si="48"/>
        <v/>
      </c>
      <c r="L1575" t="str">
        <f>UPPER(anotacoes!H1575)</f>
        <v>PAUSE</v>
      </c>
      <c r="M1575" t="str">
        <f>IF(OR(L1575="ATTACK",L1575="FINTA"),"&lt;TECNICA&gt;",UPPER(anotacoes!I1575))</f>
        <v>&lt;NAO_CLASSIFICADO&gt;</v>
      </c>
      <c r="N1575" t="str">
        <f>IF(OR(L1575="ATTACK",L1575="FINTA"),UPPER(anotacoes!I1575),"")</f>
        <v/>
      </c>
      <c r="O1575" s="6" t="str">
        <f>IF(anotacoes!N1575=0,"",anotacoes!N1575)</f>
        <v/>
      </c>
      <c r="P1575" t="str">
        <f>IF(anotacoes!M1575=0,"",UPPER(anotacoes!M1575))</f>
        <v/>
      </c>
      <c r="Q1575" t="str">
        <f t="shared" si="49"/>
        <v>INSERT INTO CONVERSAO_LUTA_ACAO (cd_conversao, id_luta, sequencia, momento_inicio, momento_fim, quem_faz, quem_sofre, acao_tipo, acao, tecnica, direcao, pontuacao) VALUES (1, 24, 43, TRIM(' 00:03:40,693'), TRIM(' 00:03:43,395'), '&lt;ARBITRO_DESCONHECIDO&gt;', '', 'PAUSE', '&lt;NAO_CLASSIFICADO&gt;', NULL, NULL, NULL)</v>
      </c>
      <c r="R1575" t="s">
        <v>10327</v>
      </c>
    </row>
    <row r="1576" spans="1:18" hidden="1" x14ac:dyDescent="0.25">
      <c r="A1576" s="7">
        <f>anotacoes!D1576</f>
        <v>40887</v>
      </c>
      <c r="B1576" t="str">
        <f>anotacoes!C1576</f>
        <v>GRAND SLAM TOKYO 2011</v>
      </c>
      <c r="C1576" t="str">
        <f>anotacoes!E1576</f>
        <v>BOZBAYEV</v>
      </c>
      <c r="D1576" t="str">
        <f>anotacoes!F1576</f>
        <v>PIETRI</v>
      </c>
      <c r="E1576" t="s">
        <v>10325</v>
      </c>
      <c r="F1576">
        <f>anotacoes!A1576</f>
        <v>25</v>
      </c>
      <c r="G1576">
        <f>anotacoes!B1576</f>
        <v>1</v>
      </c>
      <c r="H1576" t="str">
        <f>anotacoes!K1576</f>
        <v xml:space="preserve"> 00:00:04,700</v>
      </c>
      <c r="I1576" t="str">
        <f>anotacoes!L1576</f>
        <v xml:space="preserve"> 00:00:08,437</v>
      </c>
      <c r="J1576" t="str">
        <f>IF(L1576="PAUSE",E1576,IF(anotacoes!G1580=conversao_anotacoes!C1576,conversao_anotacoes!C1576,conversao_anotacoes!D1576))</f>
        <v>BOZBAYEV</v>
      </c>
      <c r="K1576" t="str">
        <f t="shared" si="48"/>
        <v>PIETRI</v>
      </c>
      <c r="L1576" t="str">
        <f>UPPER(anotacoes!H1576)</f>
        <v>DISPLACEMENT</v>
      </c>
      <c r="M1576" t="str">
        <f>IF(OR(L1576="ATTACK",L1576="FINTA"),"&lt;TECNICA&gt;",UPPER(anotacoes!I1576))</f>
        <v>WIDE STEP LATERAL MOVEMENT</v>
      </c>
      <c r="N1576" t="str">
        <f>IF(OR(L1576="ATTACK",L1576="FINTA"),UPPER(anotacoes!I1576),"")</f>
        <v/>
      </c>
      <c r="O1576" s="6" t="str">
        <f>IF(anotacoes!N1576=0,"",anotacoes!N1576)</f>
        <v/>
      </c>
      <c r="P1576" t="str">
        <f>IF(anotacoes!M1576=0,"",UPPER(anotacoes!M1576))</f>
        <v/>
      </c>
      <c r="Q1576" t="str">
        <f t="shared" si="49"/>
        <v>INSERT INTO CONVERSAO_LUTA_ACAO (cd_conversao, id_luta, sequencia, momento_inicio, momento_fim, quem_faz, quem_sofre, acao_tipo, acao, tecnica, direcao, pontuacao) VALUES (1, 25, 1, TRIM(' 00:00:04,700'), TRIM(' 00:00:08,437'), 'BOZBAYEV', 'PIETRI', 'DISPLACEMENT', 'WIDE STEP LATERAL MOVEMENT', NULL, NULL, NULL)</v>
      </c>
      <c r="R1576" t="s">
        <v>10327</v>
      </c>
    </row>
    <row r="1577" spans="1:18" hidden="1" x14ac:dyDescent="0.25">
      <c r="A1577" s="7">
        <f>anotacoes!D1577</f>
        <v>40887</v>
      </c>
      <c r="B1577" t="str">
        <f>anotacoes!C1577</f>
        <v>GRAND SLAM TOKYO 2011</v>
      </c>
      <c r="C1577" t="str">
        <f>anotacoes!E1577</f>
        <v>BOZBAYEV</v>
      </c>
      <c r="D1577" t="str">
        <f>anotacoes!F1577</f>
        <v>PIETRI</v>
      </c>
      <c r="E1577" t="s">
        <v>10325</v>
      </c>
      <c r="F1577">
        <f>anotacoes!A1577</f>
        <v>25</v>
      </c>
      <c r="G1577">
        <f>anotacoes!B1577</f>
        <v>2</v>
      </c>
      <c r="H1577" t="str">
        <f>anotacoes!K1577</f>
        <v xml:space="preserve"> 00:00:08,437</v>
      </c>
      <c r="I1577" t="str">
        <f>anotacoes!L1577</f>
        <v xml:space="preserve"> 00:00:11,360</v>
      </c>
      <c r="J1577" t="str">
        <f>IF(L1577="PAUSE",E1577,IF(anotacoes!G1581=conversao_anotacoes!C1577,conversao_anotacoes!C1577,conversao_anotacoes!D1577))</f>
        <v>BOZBAYEV</v>
      </c>
      <c r="K1577" t="str">
        <f t="shared" si="48"/>
        <v>PIETRI</v>
      </c>
      <c r="L1577" t="str">
        <f>UPPER(anotacoes!H1577)</f>
        <v>DISPLACEMENT</v>
      </c>
      <c r="M1577" t="str">
        <f>IF(OR(L1577="ATTACK",L1577="FINTA"),"&lt;TECNICA&gt;",UPPER(anotacoes!I1577))</f>
        <v>2-3 STEP HESITANT RIGHT</v>
      </c>
      <c r="N1577" t="str">
        <f>IF(OR(L1577="ATTACK",L1577="FINTA"),UPPER(anotacoes!I1577),"")</f>
        <v/>
      </c>
      <c r="O1577" s="6" t="str">
        <f>IF(anotacoes!N1577=0,"",anotacoes!N1577)</f>
        <v/>
      </c>
      <c r="P1577" t="str">
        <f>IF(anotacoes!M1577=0,"",UPPER(anotacoes!M1577))</f>
        <v/>
      </c>
      <c r="Q1577" t="str">
        <f t="shared" si="49"/>
        <v>INSERT INTO CONVERSAO_LUTA_ACAO (cd_conversao, id_luta, sequencia, momento_inicio, momento_fim, quem_faz, quem_sofre, acao_tipo, acao, tecnica, direcao, pontuacao) VALUES (1, 25, 2, TRIM(' 00:00:08,437'), TRIM(' 00:00:11,360'), 'BOZBAYEV', 'PIETRI', 'DISPLACEMENT', '2-3 STEP HESITANT RIGHT', NULL, NULL, NULL)</v>
      </c>
      <c r="R1577" t="s">
        <v>10327</v>
      </c>
    </row>
    <row r="1578" spans="1:18" hidden="1" x14ac:dyDescent="0.25">
      <c r="A1578" s="7">
        <f>anotacoes!D1578</f>
        <v>40887</v>
      </c>
      <c r="B1578" t="str">
        <f>anotacoes!C1578</f>
        <v>GRAND SLAM TOKYO 2011</v>
      </c>
      <c r="C1578" t="str">
        <f>anotacoes!E1578</f>
        <v>BOZBAYEV</v>
      </c>
      <c r="D1578" t="str">
        <f>anotacoes!F1578</f>
        <v>PIETRI</v>
      </c>
      <c r="E1578" t="s">
        <v>10325</v>
      </c>
      <c r="F1578">
        <f>anotacoes!A1578</f>
        <v>25</v>
      </c>
      <c r="G1578">
        <f>anotacoes!B1578</f>
        <v>3</v>
      </c>
      <c r="H1578" t="str">
        <f>anotacoes!K1578</f>
        <v xml:space="preserve"> 00:00:11,360</v>
      </c>
      <c r="I1578" t="str">
        <f>anotacoes!L1578</f>
        <v xml:space="preserve"> 00:00:11,360</v>
      </c>
      <c r="J1578" t="str">
        <f>IF(L1578="PAUSE",E1578,IF(anotacoes!G1582=conversao_anotacoes!C1578,conversao_anotacoes!C1578,conversao_anotacoes!D1578))</f>
        <v>BOZBAYEV</v>
      </c>
      <c r="K1578" t="str">
        <f t="shared" si="48"/>
        <v>PIETRI</v>
      </c>
      <c r="L1578" t="str">
        <f>UPPER(anotacoes!H1578)</f>
        <v>GRIP TIME</v>
      </c>
      <c r="M1578" t="str">
        <f>IF(OR(L1578="ATTACK",L1578="FINTA"),"&lt;TECNICA&gt;",UPPER(anotacoes!I1578))</f>
        <v>LEFT COLLAR RIGHT SLEEVE</v>
      </c>
      <c r="N1578" t="str">
        <f>IF(OR(L1578="ATTACK",L1578="FINTA"),UPPER(anotacoes!I1578),"")</f>
        <v/>
      </c>
      <c r="O1578" s="6" t="str">
        <f>IF(anotacoes!N1578=0,"",anotacoes!N1578)</f>
        <v/>
      </c>
      <c r="P1578" t="str">
        <f>IF(anotacoes!M1578=0,"",UPPER(anotacoes!M1578))</f>
        <v/>
      </c>
      <c r="Q1578" t="str">
        <f t="shared" si="49"/>
        <v>INSERT INTO CONVERSAO_LUTA_ACAO (cd_conversao, id_luta, sequencia, momento_inicio, momento_fim, quem_faz, quem_sofre, acao_tipo, acao, tecnica, direcao, pontuacao) VALUES (1, 25, 3, TRIM(' 00:00:11,360'), TRIM(' 00:00:11,360'), 'BOZBAYEV', 'PIETRI', 'GRIP TIME', 'LEFT COLLAR RIGHT SLEEVE', NULL, NULL, NULL)</v>
      </c>
      <c r="R1578" t="s">
        <v>10327</v>
      </c>
    </row>
    <row r="1579" spans="1:18" hidden="1" x14ac:dyDescent="0.25">
      <c r="A1579" s="7">
        <f>anotacoes!D1579</f>
        <v>40887</v>
      </c>
      <c r="B1579" t="str">
        <f>anotacoes!C1579</f>
        <v>GRAND SLAM TOKYO 2011</v>
      </c>
      <c r="C1579" t="str">
        <f>anotacoes!E1579</f>
        <v>BOZBAYEV</v>
      </c>
      <c r="D1579" t="str">
        <f>anotacoes!F1579</f>
        <v>PIETRI</v>
      </c>
      <c r="E1579" t="s">
        <v>10325</v>
      </c>
      <c r="F1579">
        <f>anotacoes!A1579</f>
        <v>25</v>
      </c>
      <c r="G1579">
        <f>anotacoes!B1579</f>
        <v>4</v>
      </c>
      <c r="H1579" t="str">
        <f>anotacoes!K1579</f>
        <v xml:space="preserve"> 00:00:11,360</v>
      </c>
      <c r="I1579" t="str">
        <f>anotacoes!L1579</f>
        <v xml:space="preserve"> 00:00:13,211</v>
      </c>
      <c r="J1579" t="str">
        <f>IF(L1579="PAUSE",E1579,IF(anotacoes!G1583=conversao_anotacoes!C1579,conversao_anotacoes!C1579,conversao_anotacoes!D1579))</f>
        <v>BOZBAYEV</v>
      </c>
      <c r="K1579" t="str">
        <f t="shared" si="48"/>
        <v>PIETRI</v>
      </c>
      <c r="L1579" t="str">
        <f>UPPER(anotacoes!H1579)</f>
        <v>ATTACK</v>
      </c>
      <c r="M1579" t="str">
        <f>IF(OR(L1579="ATTACK",L1579="FINTA"),"&lt;TECNICA&gt;",UPPER(anotacoes!I1579))</f>
        <v>&lt;TECNICA&gt;</v>
      </c>
      <c r="N1579" t="str">
        <f>IF(OR(L1579="ATTACK",L1579="FINTA"),UPPER(anotacoes!I1579),"")</f>
        <v>SEOI NAGE</v>
      </c>
      <c r="O1579" s="6">
        <f>IF(anotacoes!N1579=0,"",anotacoes!N1579)</f>
        <v>6</v>
      </c>
      <c r="P1579" t="str">
        <f>IF(anotacoes!M1579=0,"",UPPER(anotacoes!M1579))</f>
        <v/>
      </c>
      <c r="Q1579" t="str">
        <f t="shared" si="49"/>
        <v>INSERT INTO CONVERSAO_LUTA_ACAO (cd_conversao, id_luta, sequencia, momento_inicio, momento_fim, quem_faz, quem_sofre, acao_tipo, acao, tecnica, direcao, pontuacao) VALUES (1, 25, 4, TRIM(' 00:00:11,360'), TRIM(' 00:00:13,211'), 'BOZBAYEV', 'PIETRI', 'ATTACK', '&lt;TECNICA&gt;', 'SEOI NAGE', 6, NULL)</v>
      </c>
      <c r="R1579" t="s">
        <v>10327</v>
      </c>
    </row>
    <row r="1580" spans="1:18" hidden="1" x14ac:dyDescent="0.25">
      <c r="A1580" s="7">
        <f>anotacoes!D1580</f>
        <v>40887</v>
      </c>
      <c r="B1580" t="str">
        <f>anotacoes!C1580</f>
        <v>GRAND SLAM TOKYO 2011</v>
      </c>
      <c r="C1580" t="str">
        <f>anotacoes!E1580</f>
        <v>BOZBAYEV</v>
      </c>
      <c r="D1580" t="str">
        <f>anotacoes!F1580</f>
        <v>PIETRI</v>
      </c>
      <c r="E1580" t="s">
        <v>10325</v>
      </c>
      <c r="F1580">
        <f>anotacoes!A1580</f>
        <v>25</v>
      </c>
      <c r="G1580">
        <f>anotacoes!B1580</f>
        <v>5</v>
      </c>
      <c r="H1580" t="str">
        <f>anotacoes!K1580</f>
        <v xml:space="preserve"> 00:00:13,403</v>
      </c>
      <c r="I1580" t="str">
        <f>anotacoes!L1580</f>
        <v xml:space="preserve"> 00:00:16,770</v>
      </c>
      <c r="J1580" t="str">
        <f>IF(L1580="PAUSE",E1580,IF(anotacoes!G1584=conversao_anotacoes!C1580,conversao_anotacoes!C1580,conversao_anotacoes!D1580))</f>
        <v>BOZBAYEV</v>
      </c>
      <c r="K1580" t="str">
        <f t="shared" si="48"/>
        <v>PIETRI</v>
      </c>
      <c r="L1580" t="str">
        <f>UPPER(anotacoes!H1580)</f>
        <v>GROUNDWORK COMBAT</v>
      </c>
      <c r="M1580" t="str">
        <f>IF(OR(L1580="ATTACK",L1580="FINTA"),"&lt;TECNICA&gt;",UPPER(anotacoes!I1580))</f>
        <v>TRYING TO ATTACK</v>
      </c>
      <c r="N1580" t="str">
        <f>IF(OR(L1580="ATTACK",L1580="FINTA"),UPPER(anotacoes!I1580),"")</f>
        <v/>
      </c>
      <c r="O1580" s="6" t="str">
        <f>IF(anotacoes!N1580=0,"",anotacoes!N1580)</f>
        <v/>
      </c>
      <c r="P1580" t="str">
        <f>IF(anotacoes!M1580=0,"",UPPER(anotacoes!M1580))</f>
        <v/>
      </c>
      <c r="Q1580" t="str">
        <f t="shared" si="49"/>
        <v>INSERT INTO CONVERSAO_LUTA_ACAO (cd_conversao, id_luta, sequencia, momento_inicio, momento_fim, quem_faz, quem_sofre, acao_tipo, acao, tecnica, direcao, pontuacao) VALUES (1, 25, 5, TRIM(' 00:00:13,403'), TRIM(' 00:00:16,770'), 'BOZBAYEV', 'PIETRI', 'GROUNDWORK COMBAT', 'TRYING TO ATTACK', NULL, NULL, NULL)</v>
      </c>
      <c r="R1580" t="s">
        <v>10327</v>
      </c>
    </row>
    <row r="1581" spans="1:18" hidden="1" x14ac:dyDescent="0.25">
      <c r="A1581" s="7">
        <f>anotacoes!D1581</f>
        <v>40887</v>
      </c>
      <c r="B1581" t="str">
        <f>anotacoes!C1581</f>
        <v>GRAND SLAM TOKYO 2011</v>
      </c>
      <c r="C1581" t="str">
        <f>anotacoes!E1581</f>
        <v>BOZBAYEV</v>
      </c>
      <c r="D1581" t="str">
        <f>anotacoes!F1581</f>
        <v>PIETRI</v>
      </c>
      <c r="E1581" t="s">
        <v>10325</v>
      </c>
      <c r="F1581">
        <f>anotacoes!A1581</f>
        <v>25</v>
      </c>
      <c r="G1581">
        <f>anotacoes!B1581</f>
        <v>6</v>
      </c>
      <c r="H1581" t="str">
        <f>anotacoes!K1581</f>
        <v xml:space="preserve"> 00:00:16,943</v>
      </c>
      <c r="I1581" t="str">
        <f>anotacoes!L1581</f>
        <v xml:space="preserve"> 00:00:20,187</v>
      </c>
      <c r="J1581" t="str">
        <f>IF(L1581="PAUSE",E1581,IF(anotacoes!G1585=conversao_anotacoes!C1581,conversao_anotacoes!C1581,conversao_anotacoes!D1581))</f>
        <v>&lt;ARBITRO_DESCONHECIDO&gt;</v>
      </c>
      <c r="K1581" t="str">
        <f t="shared" si="48"/>
        <v/>
      </c>
      <c r="L1581" t="str">
        <f>UPPER(anotacoes!H1581)</f>
        <v>PAUSE</v>
      </c>
      <c r="M1581" t="str">
        <f>IF(OR(L1581="ATTACK",L1581="FINTA"),"&lt;TECNICA&gt;",UPPER(anotacoes!I1581))</f>
        <v>&lt;NAO_CLASSIFICADO&gt;</v>
      </c>
      <c r="N1581" t="str">
        <f>IF(OR(L1581="ATTACK",L1581="FINTA"),UPPER(anotacoes!I1581),"")</f>
        <v/>
      </c>
      <c r="O1581" s="6" t="str">
        <f>IF(anotacoes!N1581=0,"",anotacoes!N1581)</f>
        <v/>
      </c>
      <c r="P1581" t="str">
        <f>IF(anotacoes!M1581=0,"",UPPER(anotacoes!M1581))</f>
        <v/>
      </c>
      <c r="Q1581" t="str">
        <f t="shared" si="49"/>
        <v>INSERT INTO CONVERSAO_LUTA_ACAO (cd_conversao, id_luta, sequencia, momento_inicio, momento_fim, quem_faz, quem_sofre, acao_tipo, acao, tecnica, direcao, pontuacao) VALUES (1, 25, 6, TRIM(' 00:00:16,943'), TRIM(' 00:00:20,187'), '&lt;ARBITRO_DESCONHECIDO&gt;', '', 'PAUSE', '&lt;NAO_CLASSIFICADO&gt;', NULL, NULL, NULL)</v>
      </c>
      <c r="R1581" t="s">
        <v>10327</v>
      </c>
    </row>
    <row r="1582" spans="1:18" hidden="1" x14ac:dyDescent="0.25">
      <c r="A1582" s="7">
        <f>anotacoes!D1582</f>
        <v>40887</v>
      </c>
      <c r="B1582" t="str">
        <f>anotacoes!C1582</f>
        <v>GRAND SLAM TOKYO 2011</v>
      </c>
      <c r="C1582" t="str">
        <f>anotacoes!E1582</f>
        <v>BOZBAYEV</v>
      </c>
      <c r="D1582" t="str">
        <f>anotacoes!F1582</f>
        <v>PIETRI</v>
      </c>
      <c r="E1582" t="s">
        <v>10325</v>
      </c>
      <c r="F1582">
        <f>anotacoes!A1582</f>
        <v>25</v>
      </c>
      <c r="G1582">
        <f>anotacoes!B1582</f>
        <v>7</v>
      </c>
      <c r="H1582" t="str">
        <f>anotacoes!K1582</f>
        <v xml:space="preserve"> 00:00:20,376</v>
      </c>
      <c r="I1582" t="str">
        <f>anotacoes!L1582</f>
        <v xml:space="preserve"> 00:00:22,452</v>
      </c>
      <c r="J1582" t="str">
        <f>IF(L1582="PAUSE",E1582,IF(anotacoes!G1586=conversao_anotacoes!C1582,conversao_anotacoes!C1582,conversao_anotacoes!D1582))</f>
        <v>BOZBAYEV</v>
      </c>
      <c r="K1582" t="str">
        <f t="shared" si="48"/>
        <v>PIETRI</v>
      </c>
      <c r="L1582" t="str">
        <f>UPPER(anotacoes!H1582)</f>
        <v>DISPLACEMENT</v>
      </c>
      <c r="M1582" t="str">
        <f>IF(OR(L1582="ATTACK",L1582="FINTA"),"&lt;TECNICA&gt;",UPPER(anotacoes!I1582))</f>
        <v>2-3 STEP HESITANT RIGHT</v>
      </c>
      <c r="N1582" t="str">
        <f>IF(OR(L1582="ATTACK",L1582="FINTA"),UPPER(anotacoes!I1582),"")</f>
        <v/>
      </c>
      <c r="O1582" s="6" t="str">
        <f>IF(anotacoes!N1582=0,"",anotacoes!N1582)</f>
        <v/>
      </c>
      <c r="P1582" t="str">
        <f>IF(anotacoes!M1582=0,"",UPPER(anotacoes!M1582))</f>
        <v/>
      </c>
      <c r="Q1582" t="str">
        <f t="shared" si="49"/>
        <v>INSERT INTO CONVERSAO_LUTA_ACAO (cd_conversao, id_luta, sequencia, momento_inicio, momento_fim, quem_faz, quem_sofre, acao_tipo, acao, tecnica, direcao, pontuacao) VALUES (1, 25, 7, TRIM(' 00:00:20,376'), TRIM(' 00:00:22,452'), 'BOZBAYEV', 'PIETRI', 'DISPLACEMENT', '2-3 STEP HESITANT RIGHT', NULL, NULL, NULL)</v>
      </c>
      <c r="R1582" t="s">
        <v>10327</v>
      </c>
    </row>
    <row r="1583" spans="1:18" hidden="1" x14ac:dyDescent="0.25">
      <c r="A1583" s="7">
        <f>anotacoes!D1583</f>
        <v>40887</v>
      </c>
      <c r="B1583" t="str">
        <f>anotacoes!C1583</f>
        <v>GRAND SLAM TOKYO 2011</v>
      </c>
      <c r="C1583" t="str">
        <f>anotacoes!E1583</f>
        <v>BOZBAYEV</v>
      </c>
      <c r="D1583" t="str">
        <f>anotacoes!F1583</f>
        <v>PIETRI</v>
      </c>
      <c r="E1583" t="s">
        <v>10325</v>
      </c>
      <c r="F1583">
        <f>anotacoes!A1583</f>
        <v>25</v>
      </c>
      <c r="G1583">
        <f>anotacoes!B1583</f>
        <v>8</v>
      </c>
      <c r="H1583" t="str">
        <f>anotacoes!K1583</f>
        <v xml:space="preserve"> 00:00:22,452</v>
      </c>
      <c r="I1583" t="str">
        <f>anotacoes!L1583</f>
        <v xml:space="preserve"> 00:00:22,839</v>
      </c>
      <c r="J1583" t="str">
        <f>IF(L1583="PAUSE",E1583,IF(anotacoes!G1587=conversao_anotacoes!C1583,conversao_anotacoes!C1583,conversao_anotacoes!D1583))</f>
        <v>BOZBAYEV</v>
      </c>
      <c r="K1583" t="str">
        <f t="shared" si="48"/>
        <v>PIETRI</v>
      </c>
      <c r="L1583" t="str">
        <f>UPPER(anotacoes!H1583)</f>
        <v>GRIP TIME</v>
      </c>
      <c r="M1583" t="str">
        <f>IF(OR(L1583="ATTACK",L1583="FINTA"),"&lt;TECNICA&gt;",UPPER(anotacoes!I1583))</f>
        <v>LEFT COLLAR RIGHT SLEEVE</v>
      </c>
      <c r="N1583" t="str">
        <f>IF(OR(L1583="ATTACK",L1583="FINTA"),UPPER(anotacoes!I1583),"")</f>
        <v/>
      </c>
      <c r="O1583" s="6" t="str">
        <f>IF(anotacoes!N1583=0,"",anotacoes!N1583)</f>
        <v/>
      </c>
      <c r="P1583" t="str">
        <f>IF(anotacoes!M1583=0,"",UPPER(anotacoes!M1583))</f>
        <v/>
      </c>
      <c r="Q1583" t="str">
        <f t="shared" si="49"/>
        <v>INSERT INTO CONVERSAO_LUTA_ACAO (cd_conversao, id_luta, sequencia, momento_inicio, momento_fim, quem_faz, quem_sofre, acao_tipo, acao, tecnica, direcao, pontuacao) VALUES (1, 25, 8, TRIM(' 00:00:22,452'), TRIM(' 00:00:22,839'), 'BOZBAYEV', 'PIETRI', 'GRIP TIME', 'LEFT COLLAR RIGHT SLEEVE', NULL, NULL, NULL)</v>
      </c>
      <c r="R1583" t="s">
        <v>10327</v>
      </c>
    </row>
    <row r="1584" spans="1:18" hidden="1" x14ac:dyDescent="0.25">
      <c r="A1584" s="7">
        <f>anotacoes!D1584</f>
        <v>40887</v>
      </c>
      <c r="B1584" t="str">
        <f>anotacoes!C1584</f>
        <v>GRAND SLAM TOKYO 2011</v>
      </c>
      <c r="C1584" t="str">
        <f>anotacoes!E1584</f>
        <v>BOZBAYEV</v>
      </c>
      <c r="D1584" t="str">
        <f>anotacoes!F1584</f>
        <v>PIETRI</v>
      </c>
      <c r="E1584" t="s">
        <v>10325</v>
      </c>
      <c r="F1584">
        <f>anotacoes!A1584</f>
        <v>25</v>
      </c>
      <c r="G1584">
        <f>anotacoes!B1584</f>
        <v>9</v>
      </c>
      <c r="H1584" t="str">
        <f>anotacoes!K1584</f>
        <v xml:space="preserve"> 00:00:22,839</v>
      </c>
      <c r="I1584" t="str">
        <f>anotacoes!L1584</f>
        <v xml:space="preserve"> 00:00:25,810</v>
      </c>
      <c r="J1584" t="str">
        <f>IF(L1584="PAUSE",E1584,IF(anotacoes!G1588=conversao_anotacoes!C1584,conversao_anotacoes!C1584,conversao_anotacoes!D1584))</f>
        <v>BOZBAYEV</v>
      </c>
      <c r="K1584" t="str">
        <f t="shared" si="48"/>
        <v>PIETRI</v>
      </c>
      <c r="L1584" t="str">
        <f>UPPER(anotacoes!H1584)</f>
        <v>ATTACK</v>
      </c>
      <c r="M1584" t="str">
        <f>IF(OR(L1584="ATTACK",L1584="FINTA"),"&lt;TECNICA&gt;",UPPER(anotacoes!I1584))</f>
        <v>&lt;TECNICA&gt;</v>
      </c>
      <c r="N1584" t="str">
        <f>IF(OR(L1584="ATTACK",L1584="FINTA"),UPPER(anotacoes!I1584),"")</f>
        <v>SEOI NAGE</v>
      </c>
      <c r="O1584" s="6">
        <f>IF(anotacoes!N1584=0,"",anotacoes!N1584)</f>
        <v>6</v>
      </c>
      <c r="P1584" t="str">
        <f>IF(anotacoes!M1584=0,"",UPPER(anotacoes!M1584))</f>
        <v/>
      </c>
      <c r="Q1584" t="str">
        <f t="shared" si="49"/>
        <v>INSERT INTO CONVERSAO_LUTA_ACAO (cd_conversao, id_luta, sequencia, momento_inicio, momento_fim, quem_faz, quem_sofre, acao_tipo, acao, tecnica, direcao, pontuacao) VALUES (1, 25, 9, TRIM(' 00:00:22,839'), TRIM(' 00:00:25,810'), 'BOZBAYEV', 'PIETRI', 'ATTACK', '&lt;TECNICA&gt;', 'SEOI NAGE', 6, NULL)</v>
      </c>
      <c r="R1584" t="s">
        <v>10327</v>
      </c>
    </row>
    <row r="1585" spans="1:18" hidden="1" x14ac:dyDescent="0.25">
      <c r="A1585" s="7">
        <f>anotacoes!D1585</f>
        <v>40887</v>
      </c>
      <c r="B1585" t="str">
        <f>anotacoes!C1585</f>
        <v>GRAND SLAM TOKYO 2011</v>
      </c>
      <c r="C1585" t="str">
        <f>anotacoes!E1585</f>
        <v>BOZBAYEV</v>
      </c>
      <c r="D1585" t="str">
        <f>anotacoes!F1585</f>
        <v>PIETRI</v>
      </c>
      <c r="E1585" t="s">
        <v>10325</v>
      </c>
      <c r="F1585">
        <f>anotacoes!A1585</f>
        <v>25</v>
      </c>
      <c r="G1585">
        <f>anotacoes!B1585</f>
        <v>10</v>
      </c>
      <c r="H1585" t="str">
        <f>anotacoes!K1585</f>
        <v xml:space="preserve"> 00:00:25,810</v>
      </c>
      <c r="I1585" t="str">
        <f>anotacoes!L1585</f>
        <v xml:space="preserve"> 00:00:29,900</v>
      </c>
      <c r="J1585" t="str">
        <f>IF(L1585="PAUSE",E1585,IF(anotacoes!G1589=conversao_anotacoes!C1585,conversao_anotacoes!C1585,conversao_anotacoes!D1585))</f>
        <v>BOZBAYEV</v>
      </c>
      <c r="K1585" t="str">
        <f t="shared" si="48"/>
        <v>PIETRI</v>
      </c>
      <c r="L1585" t="str">
        <f>UPPER(anotacoes!H1585)</f>
        <v>GROUNDWORK COMBAT</v>
      </c>
      <c r="M1585" t="str">
        <f>IF(OR(L1585="ATTACK",L1585="FINTA"),"&lt;TECNICA&gt;",UPPER(anotacoes!I1585))</f>
        <v>TRYING TO ATTACK</v>
      </c>
      <c r="N1585" t="str">
        <f>IF(OR(L1585="ATTACK",L1585="FINTA"),UPPER(anotacoes!I1585),"")</f>
        <v/>
      </c>
      <c r="O1585" s="6" t="str">
        <f>IF(anotacoes!N1585=0,"",anotacoes!N1585)</f>
        <v/>
      </c>
      <c r="P1585" t="str">
        <f>IF(anotacoes!M1585=0,"",UPPER(anotacoes!M1585))</f>
        <v/>
      </c>
      <c r="Q1585" t="str">
        <f t="shared" si="49"/>
        <v>INSERT INTO CONVERSAO_LUTA_ACAO (cd_conversao, id_luta, sequencia, momento_inicio, momento_fim, quem_faz, quem_sofre, acao_tipo, acao, tecnica, direcao, pontuacao) VALUES (1, 25, 10, TRIM(' 00:00:25,810'), TRIM(' 00:00:29,900'), 'BOZBAYEV', 'PIETRI', 'GROUNDWORK COMBAT', 'TRYING TO ATTACK', NULL, NULL, NULL)</v>
      </c>
      <c r="R1585" t="s">
        <v>10327</v>
      </c>
    </row>
    <row r="1586" spans="1:18" hidden="1" x14ac:dyDescent="0.25">
      <c r="A1586" s="7">
        <f>anotacoes!D1586</f>
        <v>40887</v>
      </c>
      <c r="B1586" t="str">
        <f>anotacoes!C1586</f>
        <v>GRAND SLAM TOKYO 2011</v>
      </c>
      <c r="C1586" t="str">
        <f>anotacoes!E1586</f>
        <v>BOZBAYEV</v>
      </c>
      <c r="D1586" t="str">
        <f>anotacoes!F1586</f>
        <v>PIETRI</v>
      </c>
      <c r="E1586" t="s">
        <v>10325</v>
      </c>
      <c r="F1586">
        <f>anotacoes!A1586</f>
        <v>25</v>
      </c>
      <c r="G1586">
        <f>anotacoes!B1586</f>
        <v>11</v>
      </c>
      <c r="H1586" t="str">
        <f>anotacoes!K1586</f>
        <v xml:space="preserve"> 00:00:30,103</v>
      </c>
      <c r="I1586" t="str">
        <f>anotacoes!L1586</f>
        <v xml:space="preserve"> 00:00:35,190</v>
      </c>
      <c r="J1586" t="str">
        <f>IF(L1586="PAUSE",E1586,IF(anotacoes!G1590=conversao_anotacoes!C1586,conversao_anotacoes!C1586,conversao_anotacoes!D1586))</f>
        <v>&lt;ARBITRO_DESCONHECIDO&gt;</v>
      </c>
      <c r="K1586" t="str">
        <f t="shared" si="48"/>
        <v/>
      </c>
      <c r="L1586" t="str">
        <f>UPPER(anotacoes!H1586)</f>
        <v>PAUSE</v>
      </c>
      <c r="M1586" t="str">
        <f>IF(OR(L1586="ATTACK",L1586="FINTA"),"&lt;TECNICA&gt;",UPPER(anotacoes!I1586))</f>
        <v>&lt;NAO_CLASSIFICADO&gt;</v>
      </c>
      <c r="N1586" t="str">
        <f>IF(OR(L1586="ATTACK",L1586="FINTA"),UPPER(anotacoes!I1586),"")</f>
        <v/>
      </c>
      <c r="O1586" s="6" t="str">
        <f>IF(anotacoes!N1586=0,"",anotacoes!N1586)</f>
        <v/>
      </c>
      <c r="P1586" t="str">
        <f>IF(anotacoes!M1586=0,"",UPPER(anotacoes!M1586))</f>
        <v/>
      </c>
      <c r="Q1586" t="str">
        <f t="shared" si="49"/>
        <v>INSERT INTO CONVERSAO_LUTA_ACAO (cd_conversao, id_luta, sequencia, momento_inicio, momento_fim, quem_faz, quem_sofre, acao_tipo, acao, tecnica, direcao, pontuacao) VALUES (1, 25, 11, TRIM(' 00:00:30,103'), TRIM(' 00:00:35,190'), '&lt;ARBITRO_DESCONHECIDO&gt;', '', 'PAUSE', '&lt;NAO_CLASSIFICADO&gt;', NULL, NULL, NULL)</v>
      </c>
      <c r="R1586" t="s">
        <v>10327</v>
      </c>
    </row>
    <row r="1587" spans="1:18" hidden="1" x14ac:dyDescent="0.25">
      <c r="A1587" s="7">
        <f>anotacoes!D1587</f>
        <v>40887</v>
      </c>
      <c r="B1587" t="str">
        <f>anotacoes!C1587</f>
        <v>GRAND SLAM TOKYO 2011</v>
      </c>
      <c r="C1587" t="str">
        <f>anotacoes!E1587</f>
        <v>BOZBAYEV</v>
      </c>
      <c r="D1587" t="str">
        <f>anotacoes!F1587</f>
        <v>PIETRI</v>
      </c>
      <c r="E1587" t="s">
        <v>10325</v>
      </c>
      <c r="F1587">
        <f>anotacoes!A1587</f>
        <v>25</v>
      </c>
      <c r="G1587">
        <f>anotacoes!B1587</f>
        <v>12</v>
      </c>
      <c r="H1587" t="str">
        <f>anotacoes!K1587</f>
        <v xml:space="preserve"> 00:00:35,345</v>
      </c>
      <c r="I1587" t="str">
        <f>anotacoes!L1587</f>
        <v xml:space="preserve"> 00:00:38,172</v>
      </c>
      <c r="J1587" t="str">
        <f>IF(L1587="PAUSE",E1587,IF(anotacoes!G1591=conversao_anotacoes!C1587,conversao_anotacoes!C1587,conversao_anotacoes!D1587))</f>
        <v>BOZBAYEV</v>
      </c>
      <c r="K1587" t="str">
        <f t="shared" si="48"/>
        <v>PIETRI</v>
      </c>
      <c r="L1587" t="str">
        <f>UPPER(anotacoes!H1587)</f>
        <v>DISPLACEMENT</v>
      </c>
      <c r="M1587" t="str">
        <f>IF(OR(L1587="ATTACK",L1587="FINTA"),"&lt;TECNICA&gt;",UPPER(anotacoes!I1587))</f>
        <v>2-3 STEP HESITANT RIGHT</v>
      </c>
      <c r="N1587" t="str">
        <f>IF(OR(L1587="ATTACK",L1587="FINTA"),UPPER(anotacoes!I1587),"")</f>
        <v/>
      </c>
      <c r="O1587" s="6" t="str">
        <f>IF(anotacoes!N1587=0,"",anotacoes!N1587)</f>
        <v/>
      </c>
      <c r="P1587" t="str">
        <f>IF(anotacoes!M1587=0,"",UPPER(anotacoes!M1587))</f>
        <v/>
      </c>
      <c r="Q1587" t="str">
        <f t="shared" si="49"/>
        <v>INSERT INTO CONVERSAO_LUTA_ACAO (cd_conversao, id_luta, sequencia, momento_inicio, momento_fim, quem_faz, quem_sofre, acao_tipo, acao, tecnica, direcao, pontuacao) VALUES (1, 25, 12, TRIM(' 00:00:35,345'), TRIM(' 00:00:38,172'), 'BOZBAYEV', 'PIETRI', 'DISPLACEMENT', '2-3 STEP HESITANT RIGHT', NULL, NULL, NULL)</v>
      </c>
      <c r="R1587" t="s">
        <v>10327</v>
      </c>
    </row>
    <row r="1588" spans="1:18" hidden="1" x14ac:dyDescent="0.25">
      <c r="A1588" s="7">
        <f>anotacoes!D1588</f>
        <v>40887</v>
      </c>
      <c r="B1588" t="str">
        <f>anotacoes!C1588</f>
        <v>GRAND SLAM TOKYO 2011</v>
      </c>
      <c r="C1588" t="str">
        <f>anotacoes!E1588</f>
        <v>BOZBAYEV</v>
      </c>
      <c r="D1588" t="str">
        <f>anotacoes!F1588</f>
        <v>PIETRI</v>
      </c>
      <c r="E1588" t="s">
        <v>10325</v>
      </c>
      <c r="F1588">
        <f>anotacoes!A1588</f>
        <v>25</v>
      </c>
      <c r="G1588">
        <f>anotacoes!B1588</f>
        <v>13</v>
      </c>
      <c r="H1588" t="str">
        <f>anotacoes!K1588</f>
        <v xml:space="preserve"> 00:00:38,172</v>
      </c>
      <c r="I1588" t="str">
        <f>anotacoes!L1588</f>
        <v xml:space="preserve"> 00:00:40,573</v>
      </c>
      <c r="J1588" t="str">
        <f>IF(L1588="PAUSE",E1588,IF(anotacoes!G1592=conversao_anotacoes!C1588,conversao_anotacoes!C1588,conversao_anotacoes!D1588))</f>
        <v>BOZBAYEV</v>
      </c>
      <c r="K1588" t="str">
        <f t="shared" si="48"/>
        <v>PIETRI</v>
      </c>
      <c r="L1588" t="str">
        <f>UPPER(anotacoes!H1588)</f>
        <v>GRIP TIME</v>
      </c>
      <c r="M1588" t="str">
        <f>IF(OR(L1588="ATTACK",L1588="FINTA"),"&lt;TECNICA&gt;",UPPER(anotacoes!I1588))</f>
        <v>RIGHT COLLAR LEFT SLEEVE</v>
      </c>
      <c r="N1588" t="str">
        <f>IF(OR(L1588="ATTACK",L1588="FINTA"),UPPER(anotacoes!I1588),"")</f>
        <v/>
      </c>
      <c r="O1588" s="6" t="str">
        <f>IF(anotacoes!N1588=0,"",anotacoes!N1588)</f>
        <v/>
      </c>
      <c r="P1588" t="str">
        <f>IF(anotacoes!M1588=0,"",UPPER(anotacoes!M1588))</f>
        <v/>
      </c>
      <c r="Q1588" t="str">
        <f t="shared" si="49"/>
        <v>INSERT INTO CONVERSAO_LUTA_ACAO (cd_conversao, id_luta, sequencia, momento_inicio, momento_fim, quem_faz, quem_sofre, acao_tipo, acao, tecnica, direcao, pontuacao) VALUES (1, 25, 13, TRIM(' 00:00:38,172'), TRIM(' 00:00:40,573'), 'BOZBAYEV', 'PIETRI', 'GRIP TIME', 'RIGHT COLLAR LEFT SLEEVE', NULL, NULL, NULL)</v>
      </c>
      <c r="R1588" t="s">
        <v>10327</v>
      </c>
    </row>
    <row r="1589" spans="1:18" hidden="1" x14ac:dyDescent="0.25">
      <c r="A1589" s="7">
        <f>anotacoes!D1589</f>
        <v>40887</v>
      </c>
      <c r="B1589" t="str">
        <f>anotacoes!C1589</f>
        <v>GRAND SLAM TOKYO 2011</v>
      </c>
      <c r="C1589" t="str">
        <f>anotacoes!E1589</f>
        <v>BOZBAYEV</v>
      </c>
      <c r="D1589" t="str">
        <f>anotacoes!F1589</f>
        <v>PIETRI</v>
      </c>
      <c r="E1589" t="s">
        <v>10325</v>
      </c>
      <c r="F1589">
        <f>anotacoes!A1589</f>
        <v>25</v>
      </c>
      <c r="G1589">
        <f>anotacoes!B1589</f>
        <v>14</v>
      </c>
      <c r="H1589" t="str">
        <f>anotacoes!K1589</f>
        <v xml:space="preserve"> 00:00:40,573</v>
      </c>
      <c r="I1589" t="str">
        <f>anotacoes!L1589</f>
        <v xml:space="preserve"> 00:00:42,413</v>
      </c>
      <c r="J1589" t="str">
        <f>IF(L1589="PAUSE",E1589,IF(anotacoes!G1593=conversao_anotacoes!C1589,conversao_anotacoes!C1589,conversao_anotacoes!D1589))</f>
        <v>BOZBAYEV</v>
      </c>
      <c r="K1589" t="str">
        <f t="shared" si="48"/>
        <v>PIETRI</v>
      </c>
      <c r="L1589" t="str">
        <f>UPPER(anotacoes!H1589)</f>
        <v>DEFENSE</v>
      </c>
      <c r="M1589" t="str">
        <f>IF(OR(L1589="ATTACK",L1589="FINTA"),"&lt;TECNICA&gt;",UPPER(anotacoes!I1589))</f>
        <v>TAE-SABAKI LEFT INCLINED</v>
      </c>
      <c r="N1589" t="str">
        <f>IF(OR(L1589="ATTACK",L1589="FINTA"),UPPER(anotacoes!I1589),"")</f>
        <v/>
      </c>
      <c r="O1589" s="6" t="str">
        <f>IF(anotacoes!N1589=0,"",anotacoes!N1589)</f>
        <v/>
      </c>
      <c r="P1589" t="str">
        <f>IF(anotacoes!M1589=0,"",UPPER(anotacoes!M1589))</f>
        <v/>
      </c>
      <c r="Q1589" t="str">
        <f t="shared" si="49"/>
        <v>INSERT INTO CONVERSAO_LUTA_ACAO (cd_conversao, id_luta, sequencia, momento_inicio, momento_fim, quem_faz, quem_sofre, acao_tipo, acao, tecnica, direcao, pontuacao) VALUES (1, 25, 14, TRIM(' 00:00:40,573'), TRIM(' 00:00:42,413'), 'BOZBAYEV', 'PIETRI', 'DEFENSE', 'TAE-SABAKI LEFT INCLINED', NULL, NULL, NULL)</v>
      </c>
      <c r="R1589" t="s">
        <v>10327</v>
      </c>
    </row>
    <row r="1590" spans="1:18" hidden="1" x14ac:dyDescent="0.25">
      <c r="A1590" s="7">
        <f>anotacoes!D1590</f>
        <v>40887</v>
      </c>
      <c r="B1590" t="str">
        <f>anotacoes!C1590</f>
        <v>GRAND SLAM TOKYO 2011</v>
      </c>
      <c r="C1590" t="str">
        <f>anotacoes!E1590</f>
        <v>BOZBAYEV</v>
      </c>
      <c r="D1590" t="str">
        <f>anotacoes!F1590</f>
        <v>PIETRI</v>
      </c>
      <c r="E1590" t="s">
        <v>10325</v>
      </c>
      <c r="F1590">
        <f>anotacoes!A1590</f>
        <v>25</v>
      </c>
      <c r="G1590">
        <f>anotacoes!B1590</f>
        <v>15</v>
      </c>
      <c r="H1590" t="str">
        <f>anotacoes!K1590</f>
        <v xml:space="preserve"> 00:00:42,593</v>
      </c>
      <c r="I1590" t="str">
        <f>anotacoes!L1590</f>
        <v xml:space="preserve"> 00:00:48,607</v>
      </c>
      <c r="J1590" t="str">
        <f>IF(L1590="PAUSE",E1590,IF(anotacoes!G1594=conversao_anotacoes!C1590,conversao_anotacoes!C1590,conversao_anotacoes!D1590))</f>
        <v>BOZBAYEV</v>
      </c>
      <c r="K1590" t="str">
        <f t="shared" si="48"/>
        <v>PIETRI</v>
      </c>
      <c r="L1590" t="str">
        <f>UPPER(anotacoes!H1590)</f>
        <v>GROUNDWORK COMBAT</v>
      </c>
      <c r="M1590" t="str">
        <f>IF(OR(L1590="ATTACK",L1590="FINTA"),"&lt;TECNICA&gt;",UPPER(anotacoes!I1590))</f>
        <v>TRYING TO ATTACK</v>
      </c>
      <c r="N1590" t="str">
        <f>IF(OR(L1590="ATTACK",L1590="FINTA"),UPPER(anotacoes!I1590),"")</f>
        <v/>
      </c>
      <c r="O1590" s="6" t="str">
        <f>IF(anotacoes!N1590=0,"",anotacoes!N1590)</f>
        <v/>
      </c>
      <c r="P1590" t="str">
        <f>IF(anotacoes!M1590=0,"",UPPER(anotacoes!M1590))</f>
        <v/>
      </c>
      <c r="Q1590" t="str">
        <f t="shared" si="49"/>
        <v>INSERT INTO CONVERSAO_LUTA_ACAO (cd_conversao, id_luta, sequencia, momento_inicio, momento_fim, quem_faz, quem_sofre, acao_tipo, acao, tecnica, direcao, pontuacao) VALUES (1, 25, 15, TRIM(' 00:00:42,593'), TRIM(' 00:00:48,607'), 'BOZBAYEV', 'PIETRI', 'GROUNDWORK COMBAT', 'TRYING TO ATTACK', NULL, NULL, NULL)</v>
      </c>
      <c r="R1590" t="s">
        <v>10327</v>
      </c>
    </row>
    <row r="1591" spans="1:18" hidden="1" x14ac:dyDescent="0.25">
      <c r="A1591" s="7">
        <f>anotacoes!D1591</f>
        <v>40887</v>
      </c>
      <c r="B1591" t="str">
        <f>anotacoes!C1591</f>
        <v>GRAND SLAM TOKYO 2011</v>
      </c>
      <c r="C1591" t="str">
        <f>anotacoes!E1591</f>
        <v>BOZBAYEV</v>
      </c>
      <c r="D1591" t="str">
        <f>anotacoes!F1591</f>
        <v>PIETRI</v>
      </c>
      <c r="E1591" t="s">
        <v>10325</v>
      </c>
      <c r="F1591">
        <f>anotacoes!A1591</f>
        <v>25</v>
      </c>
      <c r="G1591">
        <f>anotacoes!B1591</f>
        <v>16</v>
      </c>
      <c r="H1591" t="str">
        <f>anotacoes!K1591</f>
        <v xml:space="preserve"> 00:00:48,782</v>
      </c>
      <c r="I1591" t="str">
        <f>anotacoes!L1591</f>
        <v xml:space="preserve"> 00:00:56,257</v>
      </c>
      <c r="J1591" t="str">
        <f>IF(L1591="PAUSE",E1591,IF(anotacoes!G1595=conversao_anotacoes!C1591,conversao_anotacoes!C1591,conversao_anotacoes!D1591))</f>
        <v>&lt;ARBITRO_DESCONHECIDO&gt;</v>
      </c>
      <c r="K1591" t="str">
        <f t="shared" si="48"/>
        <v/>
      </c>
      <c r="L1591" t="str">
        <f>UPPER(anotacoes!H1591)</f>
        <v>PAUSE</v>
      </c>
      <c r="M1591" t="str">
        <f>IF(OR(L1591="ATTACK",L1591="FINTA"),"&lt;TECNICA&gt;",UPPER(anotacoes!I1591))</f>
        <v>&lt;NAO_CLASSIFICADO&gt;</v>
      </c>
      <c r="N1591" t="str">
        <f>IF(OR(L1591="ATTACK",L1591="FINTA"),UPPER(anotacoes!I1591),"")</f>
        <v/>
      </c>
      <c r="O1591" s="6" t="str">
        <f>IF(anotacoes!N1591=0,"",anotacoes!N1591)</f>
        <v/>
      </c>
      <c r="P1591" t="str">
        <f>IF(anotacoes!M1591=0,"",UPPER(anotacoes!M1591))</f>
        <v/>
      </c>
      <c r="Q1591" t="str">
        <f t="shared" si="49"/>
        <v>INSERT INTO CONVERSAO_LUTA_ACAO (cd_conversao, id_luta, sequencia, momento_inicio, momento_fim, quem_faz, quem_sofre, acao_tipo, acao, tecnica, direcao, pontuacao) VALUES (1, 25, 16, TRIM(' 00:00:48,782'), TRIM(' 00:00:56,257'), '&lt;ARBITRO_DESCONHECIDO&gt;', '', 'PAUSE', '&lt;NAO_CLASSIFICADO&gt;', NULL, NULL, NULL)</v>
      </c>
      <c r="R1591" t="s">
        <v>10327</v>
      </c>
    </row>
    <row r="1592" spans="1:18" hidden="1" x14ac:dyDescent="0.25">
      <c r="A1592" s="7">
        <f>anotacoes!D1592</f>
        <v>40887</v>
      </c>
      <c r="B1592" t="str">
        <f>anotacoes!C1592</f>
        <v>GRAND SLAM TOKYO 2011</v>
      </c>
      <c r="C1592" t="str">
        <f>anotacoes!E1592</f>
        <v>BOZBAYEV</v>
      </c>
      <c r="D1592" t="str">
        <f>anotacoes!F1592</f>
        <v>PIETRI</v>
      </c>
      <c r="E1592" t="s">
        <v>10325</v>
      </c>
      <c r="F1592">
        <f>anotacoes!A1592</f>
        <v>25</v>
      </c>
      <c r="G1592">
        <f>anotacoes!B1592</f>
        <v>17</v>
      </c>
      <c r="H1592" t="str">
        <f>anotacoes!K1592</f>
        <v xml:space="preserve"> 00:00:56,442</v>
      </c>
      <c r="I1592" t="str">
        <f>anotacoes!L1592</f>
        <v xml:space="preserve"> 00:01:45,464</v>
      </c>
      <c r="J1592" t="str">
        <f>IF(L1592="PAUSE",E1592,IF(anotacoes!G1596=conversao_anotacoes!C1592,conversao_anotacoes!C1592,conversao_anotacoes!D1592))</f>
        <v>BOZBAYEV</v>
      </c>
      <c r="K1592" t="str">
        <f t="shared" si="48"/>
        <v>PIETRI</v>
      </c>
      <c r="L1592" t="str">
        <f>UPPER(anotacoes!H1592)</f>
        <v>DISPLACEMENT</v>
      </c>
      <c r="M1592" t="str">
        <f>IF(OR(L1592="ATTACK",L1592="FINTA"),"&lt;TECNICA&gt;",UPPER(anotacoes!I1592))</f>
        <v>2-3 STEP HESITANT RIGHT</v>
      </c>
      <c r="N1592" t="str">
        <f>IF(OR(L1592="ATTACK",L1592="FINTA"),UPPER(anotacoes!I1592),"")</f>
        <v/>
      </c>
      <c r="O1592" s="6" t="str">
        <f>IF(anotacoes!N1592=0,"",anotacoes!N1592)</f>
        <v/>
      </c>
      <c r="P1592" t="str">
        <f>IF(anotacoes!M1592=0,"",UPPER(anotacoes!M1592))</f>
        <v/>
      </c>
      <c r="Q1592" t="str">
        <f t="shared" si="49"/>
        <v>INSERT INTO CONVERSAO_LUTA_ACAO (cd_conversao, id_luta, sequencia, momento_inicio, momento_fim, quem_faz, quem_sofre, acao_tipo, acao, tecnica, direcao, pontuacao) VALUES (1, 25, 17, TRIM(' 00:00:56,442'), TRIM(' 00:01:45,464'), 'BOZBAYEV', 'PIETRI', 'DISPLACEMENT', '2-3 STEP HESITANT RIGHT', NULL, NULL, NULL)</v>
      </c>
      <c r="R1592" t="s">
        <v>10327</v>
      </c>
    </row>
    <row r="1593" spans="1:18" hidden="1" x14ac:dyDescent="0.25">
      <c r="A1593" s="7">
        <f>anotacoes!D1593</f>
        <v>40887</v>
      </c>
      <c r="B1593" t="str">
        <f>anotacoes!C1593</f>
        <v>GRAND SLAM TOKYO 2011</v>
      </c>
      <c r="C1593" t="str">
        <f>anotacoes!E1593</f>
        <v>BOZBAYEV</v>
      </c>
      <c r="D1593" t="str">
        <f>anotacoes!F1593</f>
        <v>PIETRI</v>
      </c>
      <c r="E1593" t="s">
        <v>10325</v>
      </c>
      <c r="F1593">
        <f>anotacoes!A1593</f>
        <v>25</v>
      </c>
      <c r="G1593">
        <f>anotacoes!B1593</f>
        <v>18</v>
      </c>
      <c r="H1593" t="str">
        <f>anotacoes!K1593</f>
        <v xml:space="preserve"> 00:01:45,464</v>
      </c>
      <c r="I1593" t="str">
        <f>anotacoes!L1593</f>
        <v xml:space="preserve"> 00:01:45,464</v>
      </c>
      <c r="J1593" t="str">
        <f>IF(L1593="PAUSE",E1593,IF(anotacoes!G1597=conversao_anotacoes!C1593,conversao_anotacoes!C1593,conversao_anotacoes!D1593))</f>
        <v>BOZBAYEV</v>
      </c>
      <c r="K1593" t="str">
        <f t="shared" si="48"/>
        <v>PIETRI</v>
      </c>
      <c r="L1593" t="str">
        <f>UPPER(anotacoes!H1593)</f>
        <v>GRIP TIME</v>
      </c>
      <c r="M1593" t="str">
        <f>IF(OR(L1593="ATTACK",L1593="FINTA"),"&lt;TECNICA&gt;",UPPER(anotacoes!I1593))</f>
        <v>LEFT COLLAR RIGHT SLEEVE</v>
      </c>
      <c r="N1593" t="str">
        <f>IF(OR(L1593="ATTACK",L1593="FINTA"),UPPER(anotacoes!I1593),"")</f>
        <v/>
      </c>
      <c r="O1593" s="6" t="str">
        <f>IF(anotacoes!N1593=0,"",anotacoes!N1593)</f>
        <v/>
      </c>
      <c r="P1593" t="str">
        <f>IF(anotacoes!M1593=0,"",UPPER(anotacoes!M1593))</f>
        <v/>
      </c>
      <c r="Q1593" t="str">
        <f t="shared" si="49"/>
        <v>INSERT INTO CONVERSAO_LUTA_ACAO (cd_conversao, id_luta, sequencia, momento_inicio, momento_fim, quem_faz, quem_sofre, acao_tipo, acao, tecnica, direcao, pontuacao) VALUES (1, 25, 18, TRIM(' 00:01:45,464'), TRIM(' 00:01:45,464'), 'BOZBAYEV', 'PIETRI', 'GRIP TIME', 'LEFT COLLAR RIGHT SLEEVE', NULL, NULL, NULL)</v>
      </c>
      <c r="R1593" t="s">
        <v>10327</v>
      </c>
    </row>
    <row r="1594" spans="1:18" hidden="1" x14ac:dyDescent="0.25">
      <c r="A1594" s="7">
        <f>anotacoes!D1594</f>
        <v>40887</v>
      </c>
      <c r="B1594" t="str">
        <f>anotacoes!C1594</f>
        <v>GRAND SLAM TOKYO 2011</v>
      </c>
      <c r="C1594" t="str">
        <f>anotacoes!E1594</f>
        <v>BOZBAYEV</v>
      </c>
      <c r="D1594" t="str">
        <f>anotacoes!F1594</f>
        <v>PIETRI</v>
      </c>
      <c r="E1594" t="s">
        <v>10325</v>
      </c>
      <c r="F1594">
        <f>anotacoes!A1594</f>
        <v>25</v>
      </c>
      <c r="G1594">
        <f>anotacoes!B1594</f>
        <v>19</v>
      </c>
      <c r="H1594" t="str">
        <f>anotacoes!K1594</f>
        <v xml:space="preserve"> 00:01:45,464</v>
      </c>
      <c r="I1594" t="str">
        <f>anotacoes!L1594</f>
        <v xml:space="preserve"> 00:01:47,094</v>
      </c>
      <c r="J1594" t="str">
        <f>IF(L1594="PAUSE",E1594,IF(anotacoes!G1598=conversao_anotacoes!C1594,conversao_anotacoes!C1594,conversao_anotacoes!D1594))</f>
        <v>BOZBAYEV</v>
      </c>
      <c r="K1594" t="str">
        <f t="shared" si="48"/>
        <v>PIETRI</v>
      </c>
      <c r="L1594" t="str">
        <f>UPPER(anotacoes!H1594)</f>
        <v>ATTACK</v>
      </c>
      <c r="M1594" t="str">
        <f>IF(OR(L1594="ATTACK",L1594="FINTA"),"&lt;TECNICA&gt;",UPPER(anotacoes!I1594))</f>
        <v>&lt;TECNICA&gt;</v>
      </c>
      <c r="N1594" t="str">
        <f>IF(OR(L1594="ATTACK",L1594="FINTA"),UPPER(anotacoes!I1594),"")</f>
        <v>SEOI NAGE</v>
      </c>
      <c r="O1594" s="6">
        <f>IF(anotacoes!N1594=0,"",anotacoes!N1594)</f>
        <v>6</v>
      </c>
      <c r="P1594" t="str">
        <f>IF(anotacoes!M1594=0,"",UPPER(anotacoes!M1594))</f>
        <v/>
      </c>
      <c r="Q1594" t="str">
        <f t="shared" si="49"/>
        <v>INSERT INTO CONVERSAO_LUTA_ACAO (cd_conversao, id_luta, sequencia, momento_inicio, momento_fim, quem_faz, quem_sofre, acao_tipo, acao, tecnica, direcao, pontuacao) VALUES (1, 25, 19, TRIM(' 00:01:45,464'), TRIM(' 00:01:47,094'), 'BOZBAYEV', 'PIETRI', 'ATTACK', '&lt;TECNICA&gt;', 'SEOI NAGE', 6, NULL)</v>
      </c>
      <c r="R1594" t="s">
        <v>10327</v>
      </c>
    </row>
    <row r="1595" spans="1:18" hidden="1" x14ac:dyDescent="0.25">
      <c r="A1595" s="7">
        <f>anotacoes!D1595</f>
        <v>40887</v>
      </c>
      <c r="B1595" t="str">
        <f>anotacoes!C1595</f>
        <v>GRAND SLAM TOKYO 2011</v>
      </c>
      <c r="C1595" t="str">
        <f>anotacoes!E1595</f>
        <v>BOZBAYEV</v>
      </c>
      <c r="D1595" t="str">
        <f>anotacoes!F1595</f>
        <v>PIETRI</v>
      </c>
      <c r="E1595" t="s">
        <v>10325</v>
      </c>
      <c r="F1595">
        <f>anotacoes!A1595</f>
        <v>25</v>
      </c>
      <c r="G1595">
        <f>anotacoes!B1595</f>
        <v>20</v>
      </c>
      <c r="H1595" t="str">
        <f>anotacoes!K1595</f>
        <v xml:space="preserve"> 00:01:47,273</v>
      </c>
      <c r="I1595" t="str">
        <f>anotacoes!L1595</f>
        <v xml:space="preserve"> 00:01:50,173</v>
      </c>
      <c r="J1595" t="str">
        <f>IF(L1595="PAUSE",E1595,IF(anotacoes!G1599=conversao_anotacoes!C1595,conversao_anotacoes!C1595,conversao_anotacoes!D1595))</f>
        <v>BOZBAYEV</v>
      </c>
      <c r="K1595" t="str">
        <f t="shared" si="48"/>
        <v>PIETRI</v>
      </c>
      <c r="L1595" t="str">
        <f>UPPER(anotacoes!H1595)</f>
        <v>TRANSITION</v>
      </c>
      <c r="M1595" t="str">
        <f>IF(OR(L1595="ATTACK",L1595="FINTA"),"&lt;TECNICA&gt;",UPPER(anotacoes!I1595))</f>
        <v>WITHOUT ATTACK</v>
      </c>
      <c r="N1595" t="str">
        <f>IF(OR(L1595="ATTACK",L1595="FINTA"),UPPER(anotacoes!I1595),"")</f>
        <v/>
      </c>
      <c r="O1595" s="6" t="str">
        <f>IF(anotacoes!N1595=0,"",anotacoes!N1595)</f>
        <v/>
      </c>
      <c r="P1595" t="str">
        <f>IF(anotacoes!M1595=0,"",UPPER(anotacoes!M1595))</f>
        <v/>
      </c>
      <c r="Q1595" t="str">
        <f t="shared" si="49"/>
        <v>INSERT INTO CONVERSAO_LUTA_ACAO (cd_conversao, id_luta, sequencia, momento_inicio, momento_fim, quem_faz, quem_sofre, acao_tipo, acao, tecnica, direcao, pontuacao) VALUES (1, 25, 20, TRIM(' 00:01:47,273'), TRIM(' 00:01:50,173'), 'BOZBAYEV', 'PIETRI', 'TRANSITION', 'WITHOUT ATTACK', NULL, NULL, NULL)</v>
      </c>
      <c r="R1595" t="s">
        <v>10327</v>
      </c>
    </row>
    <row r="1596" spans="1:18" hidden="1" x14ac:dyDescent="0.25">
      <c r="A1596" s="7">
        <f>anotacoes!D1596</f>
        <v>40887</v>
      </c>
      <c r="B1596" t="str">
        <f>anotacoes!C1596</f>
        <v>GRAND SLAM TOKYO 2011</v>
      </c>
      <c r="C1596" t="str">
        <f>anotacoes!E1596</f>
        <v>BOZBAYEV</v>
      </c>
      <c r="D1596" t="str">
        <f>anotacoes!F1596</f>
        <v>PIETRI</v>
      </c>
      <c r="E1596" t="s">
        <v>10325</v>
      </c>
      <c r="F1596">
        <f>anotacoes!A1596</f>
        <v>25</v>
      </c>
      <c r="G1596">
        <f>anotacoes!B1596</f>
        <v>21</v>
      </c>
      <c r="H1596" t="str">
        <f>anotacoes!K1596</f>
        <v xml:space="preserve"> 00:01:50,369</v>
      </c>
      <c r="I1596" t="str">
        <f>anotacoes!L1596</f>
        <v xml:space="preserve"> 00:01:55,220</v>
      </c>
      <c r="J1596" t="str">
        <f>IF(L1596="PAUSE",E1596,IF(anotacoes!G1600=conversao_anotacoes!C1596,conversao_anotacoes!C1596,conversao_anotacoes!D1596))</f>
        <v>BOZBAYEV</v>
      </c>
      <c r="K1596" t="str">
        <f t="shared" si="48"/>
        <v>PIETRI</v>
      </c>
      <c r="L1596" t="str">
        <f>UPPER(anotacoes!H1596)</f>
        <v>GROUNDWORK COMBAT</v>
      </c>
      <c r="M1596" t="str">
        <f>IF(OR(L1596="ATTACK",L1596="FINTA"),"&lt;TECNICA&gt;",UPPER(anotacoes!I1596))</f>
        <v>DEFENSIVE POSITION</v>
      </c>
      <c r="N1596" t="str">
        <f>IF(OR(L1596="ATTACK",L1596="FINTA"),UPPER(anotacoes!I1596),"")</f>
        <v/>
      </c>
      <c r="O1596" s="6" t="str">
        <f>IF(anotacoes!N1596=0,"",anotacoes!N1596)</f>
        <v/>
      </c>
      <c r="P1596" t="str">
        <f>IF(anotacoes!M1596=0,"",UPPER(anotacoes!M1596))</f>
        <v/>
      </c>
      <c r="Q1596" t="str">
        <f t="shared" si="49"/>
        <v>INSERT INTO CONVERSAO_LUTA_ACAO (cd_conversao, id_luta, sequencia, momento_inicio, momento_fim, quem_faz, quem_sofre, acao_tipo, acao, tecnica, direcao, pontuacao) VALUES (1, 25, 21, TRIM(' 00:01:50,369'), TRIM(' 00:01:55,220'), 'BOZBAYEV', 'PIETRI', 'GROUNDWORK COMBAT', 'DEFENSIVE POSITION', NULL, NULL, NULL)</v>
      </c>
      <c r="R1596" t="s">
        <v>10327</v>
      </c>
    </row>
    <row r="1597" spans="1:18" hidden="1" x14ac:dyDescent="0.25">
      <c r="A1597" s="7">
        <f>anotacoes!D1597</f>
        <v>40887</v>
      </c>
      <c r="B1597" t="str">
        <f>anotacoes!C1597</f>
        <v>GRAND SLAM TOKYO 2011</v>
      </c>
      <c r="C1597" t="str">
        <f>anotacoes!E1597</f>
        <v>BOZBAYEV</v>
      </c>
      <c r="D1597" t="str">
        <f>anotacoes!F1597</f>
        <v>PIETRI</v>
      </c>
      <c r="E1597" t="s">
        <v>10325</v>
      </c>
      <c r="F1597">
        <f>anotacoes!A1597</f>
        <v>25</v>
      </c>
      <c r="G1597">
        <f>anotacoes!B1597</f>
        <v>22</v>
      </c>
      <c r="H1597" t="str">
        <f>anotacoes!K1597</f>
        <v xml:space="preserve"> 00:01:55,413</v>
      </c>
      <c r="I1597" t="str">
        <f>anotacoes!L1597</f>
        <v xml:space="preserve"> 00:02:01,605</v>
      </c>
      <c r="J1597" t="str">
        <f>IF(L1597="PAUSE",E1597,IF(anotacoes!G1601=conversao_anotacoes!C1597,conversao_anotacoes!C1597,conversao_anotacoes!D1597))</f>
        <v>&lt;ARBITRO_DESCONHECIDO&gt;</v>
      </c>
      <c r="K1597" t="str">
        <f t="shared" si="48"/>
        <v/>
      </c>
      <c r="L1597" t="str">
        <f>UPPER(anotacoes!H1597)</f>
        <v>PAUSE</v>
      </c>
      <c r="M1597" t="str">
        <f>IF(OR(L1597="ATTACK",L1597="FINTA"),"&lt;TECNICA&gt;",UPPER(anotacoes!I1597))</f>
        <v>&lt;NAO_CLASSIFICADO&gt;</v>
      </c>
      <c r="N1597" t="str">
        <f>IF(OR(L1597="ATTACK",L1597="FINTA"),UPPER(anotacoes!I1597),"")</f>
        <v/>
      </c>
      <c r="O1597" s="6" t="str">
        <f>IF(anotacoes!N1597=0,"",anotacoes!N1597)</f>
        <v/>
      </c>
      <c r="P1597" t="str">
        <f>IF(anotacoes!M1597=0,"",UPPER(anotacoes!M1597))</f>
        <v/>
      </c>
      <c r="Q1597" t="str">
        <f t="shared" si="49"/>
        <v>INSERT INTO CONVERSAO_LUTA_ACAO (cd_conversao, id_luta, sequencia, momento_inicio, momento_fim, quem_faz, quem_sofre, acao_tipo, acao, tecnica, direcao, pontuacao) VALUES (1, 25, 22, TRIM(' 00:01:55,413'), TRIM(' 00:02:01,605'), '&lt;ARBITRO_DESCONHECIDO&gt;', '', 'PAUSE', '&lt;NAO_CLASSIFICADO&gt;', NULL, NULL, NULL)</v>
      </c>
      <c r="R1597" t="s">
        <v>10327</v>
      </c>
    </row>
    <row r="1598" spans="1:18" hidden="1" x14ac:dyDescent="0.25">
      <c r="A1598" s="7">
        <f>anotacoes!D1598</f>
        <v>40887</v>
      </c>
      <c r="B1598" t="str">
        <f>anotacoes!C1598</f>
        <v>GRAND SLAM TOKYO 2011</v>
      </c>
      <c r="C1598" t="str">
        <f>anotacoes!E1598</f>
        <v>BOZBAYEV</v>
      </c>
      <c r="D1598" t="str">
        <f>anotacoes!F1598</f>
        <v>PIETRI</v>
      </c>
      <c r="E1598" t="s">
        <v>10325</v>
      </c>
      <c r="F1598">
        <f>anotacoes!A1598</f>
        <v>25</v>
      </c>
      <c r="G1598">
        <f>anotacoes!B1598</f>
        <v>23</v>
      </c>
      <c r="H1598" t="str">
        <f>anotacoes!K1598</f>
        <v xml:space="preserve"> 00:02:01,822</v>
      </c>
      <c r="I1598" t="str">
        <f>anotacoes!L1598</f>
        <v xml:space="preserve"> 00:02:10,374</v>
      </c>
      <c r="J1598" t="str">
        <f>IF(L1598="PAUSE",E1598,IF(anotacoes!G1602=conversao_anotacoes!C1598,conversao_anotacoes!C1598,conversao_anotacoes!D1598))</f>
        <v>BOZBAYEV</v>
      </c>
      <c r="K1598" t="str">
        <f t="shared" si="48"/>
        <v>PIETRI</v>
      </c>
      <c r="L1598" t="str">
        <f>UPPER(anotacoes!H1598)</f>
        <v>DISPLACEMENT</v>
      </c>
      <c r="M1598" t="str">
        <f>IF(OR(L1598="ATTACK",L1598="FINTA"),"&lt;TECNICA&gt;",UPPER(anotacoes!I1598))</f>
        <v>2-3 STEP HESITANT RIGHT</v>
      </c>
      <c r="N1598" t="str">
        <f>IF(OR(L1598="ATTACK",L1598="FINTA"),UPPER(anotacoes!I1598),"")</f>
        <v/>
      </c>
      <c r="O1598" s="6" t="str">
        <f>IF(anotacoes!N1598=0,"",anotacoes!N1598)</f>
        <v/>
      </c>
      <c r="P1598" t="str">
        <f>IF(anotacoes!M1598=0,"",UPPER(anotacoes!M1598))</f>
        <v/>
      </c>
      <c r="Q1598" t="str">
        <f t="shared" si="49"/>
        <v>INSERT INTO CONVERSAO_LUTA_ACAO (cd_conversao, id_luta, sequencia, momento_inicio, momento_fim, quem_faz, quem_sofre, acao_tipo, acao, tecnica, direcao, pontuacao) VALUES (1, 25, 23, TRIM(' 00:02:01,822'), TRIM(' 00:02:10,374'), 'BOZBAYEV', 'PIETRI', 'DISPLACEMENT', '2-3 STEP HESITANT RIGHT', NULL, NULL, NULL)</v>
      </c>
      <c r="R1598" t="s">
        <v>10327</v>
      </c>
    </row>
    <row r="1599" spans="1:18" hidden="1" x14ac:dyDescent="0.25">
      <c r="A1599" s="7">
        <f>anotacoes!D1599</f>
        <v>40887</v>
      </c>
      <c r="B1599" t="str">
        <f>anotacoes!C1599</f>
        <v>GRAND SLAM TOKYO 2011</v>
      </c>
      <c r="C1599" t="str">
        <f>anotacoes!E1599</f>
        <v>BOZBAYEV</v>
      </c>
      <c r="D1599" t="str">
        <f>anotacoes!F1599</f>
        <v>PIETRI</v>
      </c>
      <c r="E1599" t="s">
        <v>10325</v>
      </c>
      <c r="F1599">
        <f>anotacoes!A1599</f>
        <v>25</v>
      </c>
      <c r="G1599">
        <f>anotacoes!B1599</f>
        <v>24</v>
      </c>
      <c r="H1599" t="str">
        <f>anotacoes!K1599</f>
        <v xml:space="preserve"> 00:02:10,590</v>
      </c>
      <c r="I1599" t="str">
        <f>anotacoes!L1599</f>
        <v xml:space="preserve"> 00:02:13,052</v>
      </c>
      <c r="J1599" t="str">
        <f>IF(L1599="PAUSE",E1599,IF(anotacoes!G1603=conversao_anotacoes!C1599,conversao_anotacoes!C1599,conversao_anotacoes!D1599))</f>
        <v>BOZBAYEV</v>
      </c>
      <c r="K1599" t="str">
        <f t="shared" si="48"/>
        <v>PIETRI</v>
      </c>
      <c r="L1599" t="str">
        <f>UPPER(anotacoes!H1599)</f>
        <v>DISPLACEMENT</v>
      </c>
      <c r="M1599" t="str">
        <f>IF(OR(L1599="ATTACK",L1599="FINTA"),"&lt;TECNICA&gt;",UPPER(anotacoes!I1599))</f>
        <v>TRY TO GRIP WITH CONTACT</v>
      </c>
      <c r="N1599" t="str">
        <f>IF(OR(L1599="ATTACK",L1599="FINTA"),UPPER(anotacoes!I1599),"")</f>
        <v/>
      </c>
      <c r="O1599" s="6" t="str">
        <f>IF(anotacoes!N1599=0,"",anotacoes!N1599)</f>
        <v/>
      </c>
      <c r="P1599" t="str">
        <f>IF(anotacoes!M1599=0,"",UPPER(anotacoes!M1599))</f>
        <v/>
      </c>
      <c r="Q1599" t="str">
        <f t="shared" si="49"/>
        <v>INSERT INTO CONVERSAO_LUTA_ACAO (cd_conversao, id_luta, sequencia, momento_inicio, momento_fim, quem_faz, quem_sofre, acao_tipo, acao, tecnica, direcao, pontuacao) VALUES (1, 25, 24, TRIM(' 00:02:10,590'), TRIM(' 00:02:13,052'), 'BOZBAYEV', 'PIETRI', 'DISPLACEMENT', 'TRY TO GRIP WITH CONTACT', NULL, NULL, NULL)</v>
      </c>
      <c r="R1599" t="s">
        <v>10327</v>
      </c>
    </row>
    <row r="1600" spans="1:18" hidden="1" x14ac:dyDescent="0.25">
      <c r="A1600" s="7">
        <f>anotacoes!D1600</f>
        <v>40887</v>
      </c>
      <c r="B1600" t="str">
        <f>anotacoes!C1600</f>
        <v>GRAND SLAM TOKYO 2011</v>
      </c>
      <c r="C1600" t="str">
        <f>anotacoes!E1600</f>
        <v>BOZBAYEV</v>
      </c>
      <c r="D1600" t="str">
        <f>anotacoes!F1600</f>
        <v>PIETRI</v>
      </c>
      <c r="E1600" t="s">
        <v>10325</v>
      </c>
      <c r="F1600">
        <f>anotacoes!A1600</f>
        <v>25</v>
      </c>
      <c r="G1600">
        <f>anotacoes!B1600</f>
        <v>25</v>
      </c>
      <c r="H1600" t="str">
        <f>anotacoes!K1600</f>
        <v xml:space="preserve"> 00:02:13,223</v>
      </c>
      <c r="I1600" t="str">
        <f>anotacoes!L1600</f>
        <v xml:space="preserve"> 00:02:16,791</v>
      </c>
      <c r="J1600" t="str">
        <f>IF(L1600="PAUSE",E1600,IF(anotacoes!G1604=conversao_anotacoes!C1600,conversao_anotacoes!C1600,conversao_anotacoes!D1600))</f>
        <v>BOZBAYEV</v>
      </c>
      <c r="K1600" t="str">
        <f t="shared" si="48"/>
        <v>PIETRI</v>
      </c>
      <c r="L1600" t="str">
        <f>UPPER(anotacoes!H1600)</f>
        <v>GRIP TIME</v>
      </c>
      <c r="M1600" t="str">
        <f>IF(OR(L1600="ATTACK",L1600="FINTA"),"&lt;TECNICA&gt;",UPPER(anotacoes!I1600))</f>
        <v>LEFT COLLAR RIGHT SLEEVE</v>
      </c>
      <c r="N1600" t="str">
        <f>IF(OR(L1600="ATTACK",L1600="FINTA"),UPPER(anotacoes!I1600),"")</f>
        <v/>
      </c>
      <c r="O1600" s="6" t="str">
        <f>IF(anotacoes!N1600=0,"",anotacoes!N1600)</f>
        <v/>
      </c>
      <c r="P1600" t="str">
        <f>IF(anotacoes!M1600=0,"",UPPER(anotacoes!M1600))</f>
        <v/>
      </c>
      <c r="Q1600" t="str">
        <f t="shared" si="49"/>
        <v>INSERT INTO CONVERSAO_LUTA_ACAO (cd_conversao, id_luta, sequencia, momento_inicio, momento_fim, quem_faz, quem_sofre, acao_tipo, acao, tecnica, direcao, pontuacao) VALUES (1, 25, 25, TRIM(' 00:02:13,223'), TRIM(' 00:02:16,791'), 'BOZBAYEV', 'PIETRI', 'GRIP TIME', 'LEFT COLLAR RIGHT SLEEVE', NULL, NULL, NULL)</v>
      </c>
      <c r="R1600" t="s">
        <v>10327</v>
      </c>
    </row>
    <row r="1601" spans="1:18" hidden="1" x14ac:dyDescent="0.25">
      <c r="A1601" s="7">
        <f>anotacoes!D1601</f>
        <v>40887</v>
      </c>
      <c r="B1601" t="str">
        <f>anotacoes!C1601</f>
        <v>GRAND SLAM TOKYO 2011</v>
      </c>
      <c r="C1601" t="str">
        <f>anotacoes!E1601</f>
        <v>BOZBAYEV</v>
      </c>
      <c r="D1601" t="str">
        <f>anotacoes!F1601</f>
        <v>PIETRI</v>
      </c>
      <c r="E1601" t="s">
        <v>10325</v>
      </c>
      <c r="F1601">
        <f>anotacoes!A1601</f>
        <v>25</v>
      </c>
      <c r="G1601">
        <f>anotacoes!B1601</f>
        <v>26</v>
      </c>
      <c r="H1601" t="str">
        <f>anotacoes!K1601</f>
        <v xml:space="preserve"> 00:02:16,791</v>
      </c>
      <c r="I1601" t="str">
        <f>anotacoes!L1601</f>
        <v xml:space="preserve"> 00:02:17,090</v>
      </c>
      <c r="J1601" t="str">
        <f>IF(L1601="PAUSE",E1601,IF(anotacoes!G1605=conversao_anotacoes!C1601,conversao_anotacoes!C1601,conversao_anotacoes!D1601))</f>
        <v>BOZBAYEV</v>
      </c>
      <c r="K1601" t="str">
        <f t="shared" si="48"/>
        <v>PIETRI</v>
      </c>
      <c r="L1601" t="str">
        <f>UPPER(anotacoes!H1601)</f>
        <v>DEFENSE</v>
      </c>
      <c r="M1601" t="str">
        <f>IF(OR(L1601="ATTACK",L1601="FINTA"),"&lt;TECNICA&gt;",UPPER(anotacoes!I1601))</f>
        <v>TAE-SABAKI RIGHT INCLINED</v>
      </c>
      <c r="N1601" t="str">
        <f>IF(OR(L1601="ATTACK",L1601="FINTA"),UPPER(anotacoes!I1601),"")</f>
        <v/>
      </c>
      <c r="O1601" s="6" t="str">
        <f>IF(anotacoes!N1601=0,"",anotacoes!N1601)</f>
        <v/>
      </c>
      <c r="P1601" t="str">
        <f>IF(anotacoes!M1601=0,"",UPPER(anotacoes!M1601))</f>
        <v/>
      </c>
      <c r="Q1601" t="str">
        <f t="shared" si="49"/>
        <v>INSERT INTO CONVERSAO_LUTA_ACAO (cd_conversao, id_luta, sequencia, momento_inicio, momento_fim, quem_faz, quem_sofre, acao_tipo, acao, tecnica, direcao, pontuacao) VALUES (1, 25, 26, TRIM(' 00:02:16,791'), TRIM(' 00:02:17,090'), 'BOZBAYEV', 'PIETRI', 'DEFENSE', 'TAE-SABAKI RIGHT INCLINED', NULL, NULL, NULL)</v>
      </c>
      <c r="R1601" t="s">
        <v>10327</v>
      </c>
    </row>
    <row r="1602" spans="1:18" hidden="1" x14ac:dyDescent="0.25">
      <c r="A1602" s="7">
        <f>anotacoes!D1602</f>
        <v>40887</v>
      </c>
      <c r="B1602" t="str">
        <f>anotacoes!C1602</f>
        <v>GRAND SLAM TOKYO 2011</v>
      </c>
      <c r="C1602" t="str">
        <f>anotacoes!E1602</f>
        <v>BOZBAYEV</v>
      </c>
      <c r="D1602" t="str">
        <f>anotacoes!F1602</f>
        <v>PIETRI</v>
      </c>
      <c r="E1602" t="s">
        <v>10325</v>
      </c>
      <c r="F1602">
        <f>anotacoes!A1602</f>
        <v>25</v>
      </c>
      <c r="G1602">
        <f>anotacoes!B1602</f>
        <v>27</v>
      </c>
      <c r="H1602" t="str">
        <f>anotacoes!K1602</f>
        <v xml:space="preserve"> 00:02:17,280</v>
      </c>
      <c r="I1602" t="str">
        <f>anotacoes!L1602</f>
        <v xml:space="preserve"> 00:02:21,400</v>
      </c>
      <c r="J1602" t="str">
        <f>IF(L1602="PAUSE",E1602,IF(anotacoes!G1606=conversao_anotacoes!C1602,conversao_anotacoes!C1602,conversao_anotacoes!D1602))</f>
        <v>BOZBAYEV</v>
      </c>
      <c r="K1602" t="str">
        <f t="shared" si="48"/>
        <v>PIETRI</v>
      </c>
      <c r="L1602" t="str">
        <f>UPPER(anotacoes!H1602)</f>
        <v>TRANSITION</v>
      </c>
      <c r="M1602" t="str">
        <f>IF(OR(L1602="ATTACK",L1602="FINTA"),"&lt;TECNICA&gt;",UPPER(anotacoes!I1602))</f>
        <v>WITHOUT ATTACK</v>
      </c>
      <c r="N1602" t="str">
        <f>IF(OR(L1602="ATTACK",L1602="FINTA"),UPPER(anotacoes!I1602),"")</f>
        <v/>
      </c>
      <c r="O1602" s="6" t="str">
        <f>IF(anotacoes!N1602=0,"",anotacoes!N1602)</f>
        <v/>
      </c>
      <c r="P1602" t="str">
        <f>IF(anotacoes!M1602=0,"",UPPER(anotacoes!M1602))</f>
        <v/>
      </c>
      <c r="Q1602" t="str">
        <f t="shared" si="49"/>
        <v>INSERT INTO CONVERSAO_LUTA_ACAO (cd_conversao, id_luta, sequencia, momento_inicio, momento_fim, quem_faz, quem_sofre, acao_tipo, acao, tecnica, direcao, pontuacao) VALUES (1, 25, 27, TRIM(' 00:02:17,280'), TRIM(' 00:02:21,400'), 'BOZBAYEV', 'PIETRI', 'TRANSITION', 'WITHOUT ATTACK', NULL, NULL, NULL)</v>
      </c>
      <c r="R1602" t="s">
        <v>10327</v>
      </c>
    </row>
    <row r="1603" spans="1:18" hidden="1" x14ac:dyDescent="0.25">
      <c r="A1603" s="7">
        <f>anotacoes!D1603</f>
        <v>40887</v>
      </c>
      <c r="B1603" t="str">
        <f>anotacoes!C1603</f>
        <v>GRAND SLAM TOKYO 2011</v>
      </c>
      <c r="C1603" t="str">
        <f>anotacoes!E1603</f>
        <v>BOZBAYEV</v>
      </c>
      <c r="D1603" t="str">
        <f>anotacoes!F1603</f>
        <v>PIETRI</v>
      </c>
      <c r="E1603" t="s">
        <v>10325</v>
      </c>
      <c r="F1603">
        <f>anotacoes!A1603</f>
        <v>25</v>
      </c>
      <c r="G1603">
        <f>anotacoes!B1603</f>
        <v>28</v>
      </c>
      <c r="H1603" t="str">
        <f>anotacoes!K1603</f>
        <v xml:space="preserve"> 00:02:21,588</v>
      </c>
      <c r="I1603" t="str">
        <f>anotacoes!L1603</f>
        <v xml:space="preserve"> 00:02:29,966</v>
      </c>
      <c r="J1603" t="str">
        <f>IF(L1603="PAUSE",E1603,IF(anotacoes!G1607=conversao_anotacoes!C1603,conversao_anotacoes!C1603,conversao_anotacoes!D1603))</f>
        <v>&lt;ARBITRO_DESCONHECIDO&gt;</v>
      </c>
      <c r="K1603" t="str">
        <f t="shared" ref="K1603:K1666" si="50">IF(J1603=E1603,"",IF(J1603=C1603,D1603,C1603))</f>
        <v/>
      </c>
      <c r="L1603" t="str">
        <f>UPPER(anotacoes!H1603)</f>
        <v>PAUSE</v>
      </c>
      <c r="M1603" t="str">
        <f>IF(OR(L1603="ATTACK",L1603="FINTA"),"&lt;TECNICA&gt;",UPPER(anotacoes!I1603))</f>
        <v>&lt;NAO_CLASSIFICADO&gt;</v>
      </c>
      <c r="N1603" t="str">
        <f>IF(OR(L1603="ATTACK",L1603="FINTA"),UPPER(anotacoes!I1603),"")</f>
        <v/>
      </c>
      <c r="O1603" s="6" t="str">
        <f>IF(anotacoes!N1603=0,"",anotacoes!N1603)</f>
        <v/>
      </c>
      <c r="P1603" t="str">
        <f>IF(anotacoes!M1603=0,"",UPPER(anotacoes!M1603))</f>
        <v/>
      </c>
      <c r="Q1603" t="str">
        <f t="shared" ref="Q1603:Q1666" si="51">CONCATENATE("INSERT INTO CONVERSAO_LUTA_ACAO (cd_conversao, id_luta, sequencia, momento_inicio, momento_fim, quem_faz, quem_sofre, acao_tipo, acao, tecnica, direcao, pontuacao) VALUES (1, ",F1603,", ",G1603,", ","TRIM('",H1603,"')",", ","TRIM('",I1603,"')",", ","'",J1603,"'",", ","'",K1603,"'",", ","'",L1603,"'",", ","'",M1603,"'",", ",IF(N1603="","NULL",CONCATENATE("'",N1603,"'")),", ",IF(O1603="","NULL",O1603),", ",IF(P1603="","NULL",CONCATENATE("'",P1603,"'")),")")</f>
        <v>INSERT INTO CONVERSAO_LUTA_ACAO (cd_conversao, id_luta, sequencia, momento_inicio, momento_fim, quem_faz, quem_sofre, acao_tipo, acao, tecnica, direcao, pontuacao) VALUES (1, 25, 28, TRIM(' 00:02:21,588'), TRIM(' 00:02:29,966'), '&lt;ARBITRO_DESCONHECIDO&gt;', '', 'PAUSE', '&lt;NAO_CLASSIFICADO&gt;', NULL, NULL, NULL)</v>
      </c>
      <c r="R1603" t="s">
        <v>10327</v>
      </c>
    </row>
    <row r="1604" spans="1:18" hidden="1" x14ac:dyDescent="0.25">
      <c r="A1604" s="7">
        <f>anotacoes!D1604</f>
        <v>40887</v>
      </c>
      <c r="B1604" t="str">
        <f>anotacoes!C1604</f>
        <v>GRAND SLAM TOKYO 2011</v>
      </c>
      <c r="C1604" t="str">
        <f>anotacoes!E1604</f>
        <v>BOZBAYEV</v>
      </c>
      <c r="D1604" t="str">
        <f>anotacoes!F1604</f>
        <v>PIETRI</v>
      </c>
      <c r="E1604" t="s">
        <v>10325</v>
      </c>
      <c r="F1604">
        <f>anotacoes!A1604</f>
        <v>25</v>
      </c>
      <c r="G1604">
        <f>anotacoes!B1604</f>
        <v>29</v>
      </c>
      <c r="H1604" t="str">
        <f>anotacoes!K1604</f>
        <v xml:space="preserve"> 00:02:30,147</v>
      </c>
      <c r="I1604" t="str">
        <f>anotacoes!L1604</f>
        <v xml:space="preserve"> 00:02:35,897</v>
      </c>
      <c r="J1604" t="str">
        <f>IF(L1604="PAUSE",E1604,IF(anotacoes!G1608=conversao_anotacoes!C1604,conversao_anotacoes!C1604,conversao_anotacoes!D1604))</f>
        <v>BOZBAYEV</v>
      </c>
      <c r="K1604" t="str">
        <f t="shared" si="50"/>
        <v>PIETRI</v>
      </c>
      <c r="L1604" t="str">
        <f>UPPER(anotacoes!H1604)</f>
        <v>DISPLACEMENT</v>
      </c>
      <c r="M1604" t="str">
        <f>IF(OR(L1604="ATTACK",L1604="FINTA"),"&lt;TECNICA&gt;",UPPER(anotacoes!I1604))</f>
        <v>2-3 STEP HESITANT RIGHT</v>
      </c>
      <c r="N1604" t="str">
        <f>IF(OR(L1604="ATTACK",L1604="FINTA"),UPPER(anotacoes!I1604),"")</f>
        <v/>
      </c>
      <c r="O1604" s="6" t="str">
        <f>IF(anotacoes!N1604=0,"",anotacoes!N1604)</f>
        <v/>
      </c>
      <c r="P1604" t="str">
        <f>IF(anotacoes!M1604=0,"",UPPER(anotacoes!M1604))</f>
        <v/>
      </c>
      <c r="Q1604" t="str">
        <f t="shared" si="51"/>
        <v>INSERT INTO CONVERSAO_LUTA_ACAO (cd_conversao, id_luta, sequencia, momento_inicio, momento_fim, quem_faz, quem_sofre, acao_tipo, acao, tecnica, direcao, pontuacao) VALUES (1, 25, 29, TRIM(' 00:02:30,147'), TRIM(' 00:02:35,897'), 'BOZBAYEV', 'PIETRI', 'DISPLACEMENT', '2-3 STEP HESITANT RIGHT', NULL, NULL, NULL)</v>
      </c>
      <c r="R1604" t="s">
        <v>10327</v>
      </c>
    </row>
    <row r="1605" spans="1:18" hidden="1" x14ac:dyDescent="0.25">
      <c r="A1605" s="7">
        <f>anotacoes!D1605</f>
        <v>40887</v>
      </c>
      <c r="B1605" t="str">
        <f>anotacoes!C1605</f>
        <v>GRAND SLAM TOKYO 2011</v>
      </c>
      <c r="C1605" t="str">
        <f>anotacoes!E1605</f>
        <v>BOZBAYEV</v>
      </c>
      <c r="D1605" t="str">
        <f>anotacoes!F1605</f>
        <v>PIETRI</v>
      </c>
      <c r="E1605" t="s">
        <v>10325</v>
      </c>
      <c r="F1605">
        <f>anotacoes!A1605</f>
        <v>25</v>
      </c>
      <c r="G1605">
        <f>anotacoes!B1605</f>
        <v>30</v>
      </c>
      <c r="H1605" t="str">
        <f>anotacoes!K1605</f>
        <v xml:space="preserve"> 00:02:36,060</v>
      </c>
      <c r="I1605" t="str">
        <f>anotacoes!L1605</f>
        <v xml:space="preserve"> 00:02:37,590</v>
      </c>
      <c r="J1605" t="str">
        <f>IF(L1605="PAUSE",E1605,IF(anotacoes!G1609=conversao_anotacoes!C1605,conversao_anotacoes!C1605,conversao_anotacoes!D1605))</f>
        <v>BOZBAYEV</v>
      </c>
      <c r="K1605" t="str">
        <f t="shared" si="50"/>
        <v>PIETRI</v>
      </c>
      <c r="L1605" t="str">
        <f>UPPER(anotacoes!H1605)</f>
        <v>DISPLACEMENT</v>
      </c>
      <c r="M1605" t="str">
        <f>IF(OR(L1605="ATTACK",L1605="FINTA"),"&lt;TECNICA&gt;",UPPER(anotacoes!I1605))</f>
        <v>TRY TO GRIP WITH CONTACT</v>
      </c>
      <c r="N1605" t="str">
        <f>IF(OR(L1605="ATTACK",L1605="FINTA"),UPPER(anotacoes!I1605),"")</f>
        <v/>
      </c>
      <c r="O1605" s="6" t="str">
        <f>IF(anotacoes!N1605=0,"",anotacoes!N1605)</f>
        <v/>
      </c>
      <c r="P1605" t="str">
        <f>IF(anotacoes!M1605=0,"",UPPER(anotacoes!M1605))</f>
        <v/>
      </c>
      <c r="Q1605" t="str">
        <f t="shared" si="51"/>
        <v>INSERT INTO CONVERSAO_LUTA_ACAO (cd_conversao, id_luta, sequencia, momento_inicio, momento_fim, quem_faz, quem_sofre, acao_tipo, acao, tecnica, direcao, pontuacao) VALUES (1, 25, 30, TRIM(' 00:02:36,060'), TRIM(' 00:02:37,590'), 'BOZBAYEV', 'PIETRI', 'DISPLACEMENT', 'TRY TO GRIP WITH CONTACT', NULL, NULL, NULL)</v>
      </c>
      <c r="R1605" t="s">
        <v>10327</v>
      </c>
    </row>
    <row r="1606" spans="1:18" hidden="1" x14ac:dyDescent="0.25">
      <c r="A1606" s="7">
        <f>anotacoes!D1606</f>
        <v>40887</v>
      </c>
      <c r="B1606" t="str">
        <f>anotacoes!C1606</f>
        <v>GRAND SLAM TOKYO 2011</v>
      </c>
      <c r="C1606" t="str">
        <f>anotacoes!E1606</f>
        <v>BOZBAYEV</v>
      </c>
      <c r="D1606" t="str">
        <f>anotacoes!F1606</f>
        <v>PIETRI</v>
      </c>
      <c r="E1606" t="s">
        <v>10325</v>
      </c>
      <c r="F1606">
        <f>anotacoes!A1606</f>
        <v>25</v>
      </c>
      <c r="G1606">
        <f>anotacoes!B1606</f>
        <v>31</v>
      </c>
      <c r="H1606" t="str">
        <f>anotacoes!K1606</f>
        <v xml:space="preserve"> 00:02:37,590</v>
      </c>
      <c r="I1606" t="str">
        <f>anotacoes!L1606</f>
        <v xml:space="preserve"> 00:03:21,026</v>
      </c>
      <c r="J1606" t="str">
        <f>IF(L1606="PAUSE",E1606,IF(anotacoes!G1610=conversao_anotacoes!C1606,conversao_anotacoes!C1606,conversao_anotacoes!D1606))</f>
        <v>BOZBAYEV</v>
      </c>
      <c r="K1606" t="str">
        <f t="shared" si="50"/>
        <v>PIETRI</v>
      </c>
      <c r="L1606" t="str">
        <f>UPPER(anotacoes!H1606)</f>
        <v>GRIP TIME</v>
      </c>
      <c r="M1606" t="str">
        <f>IF(OR(L1606="ATTACK",L1606="FINTA"),"&lt;TECNICA&gt;",UPPER(anotacoes!I1606))</f>
        <v>LEFT COLLAR RIGHT COLLAR</v>
      </c>
      <c r="N1606" t="str">
        <f>IF(OR(L1606="ATTACK",L1606="FINTA"),UPPER(anotacoes!I1606),"")</f>
        <v/>
      </c>
      <c r="O1606" s="6" t="str">
        <f>IF(anotacoes!N1606=0,"",anotacoes!N1606)</f>
        <v/>
      </c>
      <c r="P1606" t="str">
        <f>IF(anotacoes!M1606=0,"",UPPER(anotacoes!M1606))</f>
        <v/>
      </c>
      <c r="Q1606" t="str">
        <f t="shared" si="51"/>
        <v>INSERT INTO CONVERSAO_LUTA_ACAO (cd_conversao, id_luta, sequencia, momento_inicio, momento_fim, quem_faz, quem_sofre, acao_tipo, acao, tecnica, direcao, pontuacao) VALUES (1, 25, 31, TRIM(' 00:02:37,590'), TRIM(' 00:03:21,026'), 'BOZBAYEV', 'PIETRI', 'GRIP TIME', 'LEFT COLLAR RIGHT COLLAR', NULL, NULL, NULL)</v>
      </c>
      <c r="R1606" t="s">
        <v>10327</v>
      </c>
    </row>
    <row r="1607" spans="1:18" hidden="1" x14ac:dyDescent="0.25">
      <c r="A1607" s="7">
        <f>anotacoes!D1607</f>
        <v>40887</v>
      </c>
      <c r="B1607" t="str">
        <f>anotacoes!C1607</f>
        <v>GRAND SLAM TOKYO 2011</v>
      </c>
      <c r="C1607" t="str">
        <f>anotacoes!E1607</f>
        <v>BOZBAYEV</v>
      </c>
      <c r="D1607" t="str">
        <f>anotacoes!F1607</f>
        <v>PIETRI</v>
      </c>
      <c r="E1607" t="s">
        <v>10325</v>
      </c>
      <c r="F1607">
        <f>anotacoes!A1607</f>
        <v>25</v>
      </c>
      <c r="G1607">
        <f>anotacoes!B1607</f>
        <v>32</v>
      </c>
      <c r="H1607" t="str">
        <f>anotacoes!K1607</f>
        <v xml:space="preserve"> 00:03:21,026</v>
      </c>
      <c r="I1607" t="str">
        <f>anotacoes!L1607</f>
        <v xml:space="preserve"> 00:03:21,026</v>
      </c>
      <c r="J1607" t="str">
        <f>IF(L1607="PAUSE",E1607,IF(anotacoes!G1611=conversao_anotacoes!C1607,conversao_anotacoes!C1607,conversao_anotacoes!D1607))</f>
        <v>BOZBAYEV</v>
      </c>
      <c r="K1607" t="str">
        <f t="shared" si="50"/>
        <v>PIETRI</v>
      </c>
      <c r="L1607" t="str">
        <f>UPPER(anotacoes!H1607)</f>
        <v>ATTACK</v>
      </c>
      <c r="M1607" t="str">
        <f>IF(OR(L1607="ATTACK",L1607="FINTA"),"&lt;TECNICA&gt;",UPPER(anotacoes!I1607))</f>
        <v>&lt;TECNICA&gt;</v>
      </c>
      <c r="N1607" t="str">
        <f>IF(OR(L1607="ATTACK",L1607="FINTA"),UPPER(anotacoes!I1607),"")</f>
        <v>OSOTO GARI</v>
      </c>
      <c r="O1607" s="6">
        <f>IF(anotacoes!N1607=0,"",anotacoes!N1607)</f>
        <v>2</v>
      </c>
      <c r="P1607" t="str">
        <f>IF(anotacoes!M1607=0,"",UPPER(anotacoes!M1607))</f>
        <v/>
      </c>
      <c r="Q1607" t="str">
        <f t="shared" si="51"/>
        <v>INSERT INTO CONVERSAO_LUTA_ACAO (cd_conversao, id_luta, sequencia, momento_inicio, momento_fim, quem_faz, quem_sofre, acao_tipo, acao, tecnica, direcao, pontuacao) VALUES (1, 25, 32, TRIM(' 00:03:21,026'), TRIM(' 00:03:21,026'), 'BOZBAYEV', 'PIETRI', 'ATTACK', '&lt;TECNICA&gt;', 'OSOTO GARI', 2, NULL)</v>
      </c>
      <c r="R1607" t="s">
        <v>10327</v>
      </c>
    </row>
    <row r="1608" spans="1:18" hidden="1" x14ac:dyDescent="0.25">
      <c r="A1608" s="7">
        <f>anotacoes!D1608</f>
        <v>40887</v>
      </c>
      <c r="B1608" t="str">
        <f>anotacoes!C1608</f>
        <v>GRAND SLAM TOKYO 2011</v>
      </c>
      <c r="C1608" t="str">
        <f>anotacoes!E1608</f>
        <v>BOZBAYEV</v>
      </c>
      <c r="D1608" t="str">
        <f>anotacoes!F1608</f>
        <v>PIETRI</v>
      </c>
      <c r="E1608" t="s">
        <v>10325</v>
      </c>
      <c r="F1608">
        <f>anotacoes!A1608</f>
        <v>25</v>
      </c>
      <c r="G1608">
        <f>anotacoes!B1608</f>
        <v>33</v>
      </c>
      <c r="H1608" t="str">
        <f>anotacoes!K1608</f>
        <v xml:space="preserve"> 00:03:21,026</v>
      </c>
      <c r="I1608" t="str">
        <f>anotacoes!L1608</f>
        <v xml:space="preserve"> 00:03:22,941</v>
      </c>
      <c r="J1608" t="str">
        <f>IF(L1608="PAUSE",E1608,IF(anotacoes!G1612=conversao_anotacoes!C1608,conversao_anotacoes!C1608,conversao_anotacoes!D1608))</f>
        <v>BOZBAYEV</v>
      </c>
      <c r="K1608" t="str">
        <f t="shared" si="50"/>
        <v>PIETRI</v>
      </c>
      <c r="L1608" t="str">
        <f>UPPER(anotacoes!H1608)</f>
        <v>ATTACK</v>
      </c>
      <c r="M1608" t="str">
        <f>IF(OR(L1608="ATTACK",L1608="FINTA"),"&lt;TECNICA&gt;",UPPER(anotacoes!I1608))</f>
        <v>&lt;TECNICA&gt;</v>
      </c>
      <c r="N1608" t="str">
        <f>IF(OR(L1608="ATTACK",L1608="FINTA"),UPPER(anotacoes!I1608),"")</f>
        <v>SEOI NAGE</v>
      </c>
      <c r="O1608" s="6">
        <f>IF(anotacoes!N1608=0,"",anotacoes!N1608)</f>
        <v>6</v>
      </c>
      <c r="P1608" t="str">
        <f>IF(anotacoes!M1608=0,"",UPPER(anotacoes!M1608))</f>
        <v/>
      </c>
      <c r="Q1608" t="str">
        <f t="shared" si="51"/>
        <v>INSERT INTO CONVERSAO_LUTA_ACAO (cd_conversao, id_luta, sequencia, momento_inicio, momento_fim, quem_faz, quem_sofre, acao_tipo, acao, tecnica, direcao, pontuacao) VALUES (1, 25, 33, TRIM(' 00:03:21,026'), TRIM(' 00:03:22,941'), 'BOZBAYEV', 'PIETRI', 'ATTACK', '&lt;TECNICA&gt;', 'SEOI NAGE', 6, NULL)</v>
      </c>
      <c r="R1608" t="s">
        <v>10327</v>
      </c>
    </row>
    <row r="1609" spans="1:18" hidden="1" x14ac:dyDescent="0.25">
      <c r="A1609" s="7">
        <f>anotacoes!D1609</f>
        <v>40887</v>
      </c>
      <c r="B1609" t="str">
        <f>anotacoes!C1609</f>
        <v>GRAND SLAM TOKYO 2011</v>
      </c>
      <c r="C1609" t="str">
        <f>anotacoes!E1609</f>
        <v>BOZBAYEV</v>
      </c>
      <c r="D1609" t="str">
        <f>anotacoes!F1609</f>
        <v>PIETRI</v>
      </c>
      <c r="E1609" t="s">
        <v>10325</v>
      </c>
      <c r="F1609">
        <f>anotacoes!A1609</f>
        <v>25</v>
      </c>
      <c r="G1609">
        <f>anotacoes!B1609</f>
        <v>34</v>
      </c>
      <c r="H1609" t="str">
        <f>anotacoes!K1609</f>
        <v xml:space="preserve"> 00:03:23,129</v>
      </c>
      <c r="I1609" t="str">
        <f>anotacoes!L1609</f>
        <v xml:space="preserve"> 00:03:29,102</v>
      </c>
      <c r="J1609" t="str">
        <f>IF(L1609="PAUSE",E1609,IF(anotacoes!G1613=conversao_anotacoes!C1609,conversao_anotacoes!C1609,conversao_anotacoes!D1609))</f>
        <v>BOZBAYEV</v>
      </c>
      <c r="K1609" t="str">
        <f t="shared" si="50"/>
        <v>PIETRI</v>
      </c>
      <c r="L1609" t="str">
        <f>UPPER(anotacoes!H1609)</f>
        <v>GROUNDWORK COMBAT</v>
      </c>
      <c r="M1609" t="str">
        <f>IF(OR(L1609="ATTACK",L1609="FINTA"),"&lt;TECNICA&gt;",UPPER(anotacoes!I1609))</f>
        <v>TRYING TO ATTACK</v>
      </c>
      <c r="N1609" t="str">
        <f>IF(OR(L1609="ATTACK",L1609="FINTA"),UPPER(anotacoes!I1609),"")</f>
        <v/>
      </c>
      <c r="O1609" s="6" t="str">
        <f>IF(anotacoes!N1609=0,"",anotacoes!N1609)</f>
        <v/>
      </c>
      <c r="P1609" t="str">
        <f>IF(anotacoes!M1609=0,"",UPPER(anotacoes!M1609))</f>
        <v/>
      </c>
      <c r="Q1609" t="str">
        <f t="shared" si="51"/>
        <v>INSERT INTO CONVERSAO_LUTA_ACAO (cd_conversao, id_luta, sequencia, momento_inicio, momento_fim, quem_faz, quem_sofre, acao_tipo, acao, tecnica, direcao, pontuacao) VALUES (1, 25, 34, TRIM(' 00:03:23,129'), TRIM(' 00:03:29,102'), 'BOZBAYEV', 'PIETRI', 'GROUNDWORK COMBAT', 'TRYING TO ATTACK', NULL, NULL, NULL)</v>
      </c>
      <c r="R1609" t="s">
        <v>10327</v>
      </c>
    </row>
    <row r="1610" spans="1:18" hidden="1" x14ac:dyDescent="0.25">
      <c r="A1610" s="7">
        <f>anotacoes!D1610</f>
        <v>40887</v>
      </c>
      <c r="B1610" t="str">
        <f>anotacoes!C1610</f>
        <v>GRAND SLAM TOKYO 2011</v>
      </c>
      <c r="C1610" t="str">
        <f>anotacoes!E1610</f>
        <v>BOZBAYEV</v>
      </c>
      <c r="D1610" t="str">
        <f>anotacoes!F1610</f>
        <v>PIETRI</v>
      </c>
      <c r="E1610" t="s">
        <v>10325</v>
      </c>
      <c r="F1610">
        <f>anotacoes!A1610</f>
        <v>25</v>
      </c>
      <c r="G1610">
        <f>anotacoes!B1610</f>
        <v>35</v>
      </c>
      <c r="H1610" t="str">
        <f>anotacoes!K1610</f>
        <v xml:space="preserve"> 00:03:29,404</v>
      </c>
      <c r="I1610" t="str">
        <f>anotacoes!L1610</f>
        <v xml:space="preserve"> 00:03:37,334</v>
      </c>
      <c r="J1610" t="str">
        <f>IF(L1610="PAUSE",E1610,IF(anotacoes!G1614=conversao_anotacoes!C1610,conversao_anotacoes!C1610,conversao_anotacoes!D1610))</f>
        <v>&lt;ARBITRO_DESCONHECIDO&gt;</v>
      </c>
      <c r="K1610" t="str">
        <f t="shared" si="50"/>
        <v/>
      </c>
      <c r="L1610" t="str">
        <f>UPPER(anotacoes!H1610)</f>
        <v>PAUSE</v>
      </c>
      <c r="M1610" t="str">
        <f>IF(OR(L1610="ATTACK",L1610="FINTA"),"&lt;TECNICA&gt;",UPPER(anotacoes!I1610))</f>
        <v>&lt;NAO_CLASSIFICADO&gt;</v>
      </c>
      <c r="N1610" t="str">
        <f>IF(OR(L1610="ATTACK",L1610="FINTA"),UPPER(anotacoes!I1610),"")</f>
        <v/>
      </c>
      <c r="O1610" s="6" t="str">
        <f>IF(anotacoes!N1610=0,"",anotacoes!N1610)</f>
        <v/>
      </c>
      <c r="P1610" t="str">
        <f>IF(anotacoes!M1610=0,"",UPPER(anotacoes!M1610))</f>
        <v/>
      </c>
      <c r="Q1610" t="str">
        <f t="shared" si="51"/>
        <v>INSERT INTO CONVERSAO_LUTA_ACAO (cd_conversao, id_luta, sequencia, momento_inicio, momento_fim, quem_faz, quem_sofre, acao_tipo, acao, tecnica, direcao, pontuacao) VALUES (1, 25, 35, TRIM(' 00:03:29,404'), TRIM(' 00:03:37,334'), '&lt;ARBITRO_DESCONHECIDO&gt;', '', 'PAUSE', '&lt;NAO_CLASSIFICADO&gt;', NULL, NULL, NULL)</v>
      </c>
      <c r="R1610" t="s">
        <v>10327</v>
      </c>
    </row>
    <row r="1611" spans="1:18" hidden="1" x14ac:dyDescent="0.25">
      <c r="A1611" s="7">
        <f>anotacoes!D1611</f>
        <v>40887</v>
      </c>
      <c r="B1611" t="str">
        <f>anotacoes!C1611</f>
        <v>GRAND SLAM TOKYO 2011</v>
      </c>
      <c r="C1611" t="str">
        <f>anotacoes!E1611</f>
        <v>BOZBAYEV</v>
      </c>
      <c r="D1611" t="str">
        <f>anotacoes!F1611</f>
        <v>PIETRI</v>
      </c>
      <c r="E1611" t="s">
        <v>10325</v>
      </c>
      <c r="F1611">
        <f>anotacoes!A1611</f>
        <v>25</v>
      </c>
      <c r="G1611">
        <f>anotacoes!B1611</f>
        <v>36</v>
      </c>
      <c r="H1611" t="str">
        <f>anotacoes!K1611</f>
        <v xml:space="preserve"> 00:03:37,513</v>
      </c>
      <c r="I1611" t="str">
        <f>anotacoes!L1611</f>
        <v xml:space="preserve"> 00:03:41,284</v>
      </c>
      <c r="J1611" t="str">
        <f>IF(L1611="PAUSE",E1611,IF(anotacoes!G1615=conversao_anotacoes!C1611,conversao_anotacoes!C1611,conversao_anotacoes!D1611))</f>
        <v>BOZBAYEV</v>
      </c>
      <c r="K1611" t="str">
        <f t="shared" si="50"/>
        <v>PIETRI</v>
      </c>
      <c r="L1611" t="str">
        <f>UPPER(anotacoes!H1611)</f>
        <v>DISPLACEMENT</v>
      </c>
      <c r="M1611" t="str">
        <f>IF(OR(L1611="ATTACK",L1611="FINTA"),"&lt;TECNICA&gt;",UPPER(anotacoes!I1611))</f>
        <v>2-3 STEP HESITANT RIGHT</v>
      </c>
      <c r="N1611" t="str">
        <f>IF(OR(L1611="ATTACK",L1611="FINTA"),UPPER(anotacoes!I1611),"")</f>
        <v/>
      </c>
      <c r="O1611" s="6" t="str">
        <f>IF(anotacoes!N1611=0,"",anotacoes!N1611)</f>
        <v/>
      </c>
      <c r="P1611" t="str">
        <f>IF(anotacoes!M1611=0,"",UPPER(anotacoes!M1611))</f>
        <v/>
      </c>
      <c r="Q1611" t="str">
        <f t="shared" si="51"/>
        <v>INSERT INTO CONVERSAO_LUTA_ACAO (cd_conversao, id_luta, sequencia, momento_inicio, momento_fim, quem_faz, quem_sofre, acao_tipo, acao, tecnica, direcao, pontuacao) VALUES (1, 25, 36, TRIM(' 00:03:37,513'), TRIM(' 00:03:41,284'), 'BOZBAYEV', 'PIETRI', 'DISPLACEMENT', '2-3 STEP HESITANT RIGHT', NULL, NULL, NULL)</v>
      </c>
      <c r="R1611" t="s">
        <v>10327</v>
      </c>
    </row>
    <row r="1612" spans="1:18" hidden="1" x14ac:dyDescent="0.25">
      <c r="A1612" s="7">
        <f>anotacoes!D1612</f>
        <v>40887</v>
      </c>
      <c r="B1612" t="str">
        <f>anotacoes!C1612</f>
        <v>GRAND SLAM TOKYO 2011</v>
      </c>
      <c r="C1612" t="str">
        <f>anotacoes!E1612</f>
        <v>BOZBAYEV</v>
      </c>
      <c r="D1612" t="str">
        <f>anotacoes!F1612</f>
        <v>PIETRI</v>
      </c>
      <c r="E1612" t="s">
        <v>10325</v>
      </c>
      <c r="F1612">
        <f>anotacoes!A1612</f>
        <v>25</v>
      </c>
      <c r="G1612">
        <f>anotacoes!B1612</f>
        <v>37</v>
      </c>
      <c r="H1612" t="str">
        <f>anotacoes!K1612</f>
        <v xml:space="preserve"> 00:03:41,477</v>
      </c>
      <c r="I1612" t="str">
        <f>anotacoes!L1612</f>
        <v xml:space="preserve"> 00:03:44,266</v>
      </c>
      <c r="J1612" t="str">
        <f>IF(L1612="PAUSE",E1612,IF(anotacoes!G1616=conversao_anotacoes!C1612,conversao_anotacoes!C1612,conversao_anotacoes!D1612))</f>
        <v>BOZBAYEV</v>
      </c>
      <c r="K1612" t="str">
        <f t="shared" si="50"/>
        <v>PIETRI</v>
      </c>
      <c r="L1612" t="str">
        <f>UPPER(anotacoes!H1612)</f>
        <v>DISPLACEMENT</v>
      </c>
      <c r="M1612" t="str">
        <f>IF(OR(L1612="ATTACK",L1612="FINTA"),"&lt;TECNICA&gt;",UPPER(anotacoes!I1612))</f>
        <v>2-3 STEP HESITANT RIGHT</v>
      </c>
      <c r="N1612" t="str">
        <f>IF(OR(L1612="ATTACK",L1612="FINTA"),UPPER(anotacoes!I1612),"")</f>
        <v/>
      </c>
      <c r="O1612" s="6" t="str">
        <f>IF(anotacoes!N1612=0,"",anotacoes!N1612)</f>
        <v/>
      </c>
      <c r="P1612" t="str">
        <f>IF(anotacoes!M1612=0,"",UPPER(anotacoes!M1612))</f>
        <v/>
      </c>
      <c r="Q1612" t="str">
        <f t="shared" si="51"/>
        <v>INSERT INTO CONVERSAO_LUTA_ACAO (cd_conversao, id_luta, sequencia, momento_inicio, momento_fim, quem_faz, quem_sofre, acao_tipo, acao, tecnica, direcao, pontuacao) VALUES (1, 25, 37, TRIM(' 00:03:41,477'), TRIM(' 00:03:44,266'), 'BOZBAYEV', 'PIETRI', 'DISPLACEMENT', '2-3 STEP HESITANT RIGHT', NULL, NULL, NULL)</v>
      </c>
      <c r="R1612" t="s">
        <v>10327</v>
      </c>
    </row>
    <row r="1613" spans="1:18" hidden="1" x14ac:dyDescent="0.25">
      <c r="A1613" s="7">
        <f>anotacoes!D1613</f>
        <v>40887</v>
      </c>
      <c r="B1613" t="str">
        <f>anotacoes!C1613</f>
        <v>GRAND SLAM TOKYO 2011</v>
      </c>
      <c r="C1613" t="str">
        <f>anotacoes!E1613</f>
        <v>BOZBAYEV</v>
      </c>
      <c r="D1613" t="str">
        <f>anotacoes!F1613</f>
        <v>PIETRI</v>
      </c>
      <c r="E1613" t="s">
        <v>10325</v>
      </c>
      <c r="F1613">
        <f>anotacoes!A1613</f>
        <v>25</v>
      </c>
      <c r="G1613">
        <f>anotacoes!B1613</f>
        <v>38</v>
      </c>
      <c r="H1613" t="str">
        <f>anotacoes!K1613</f>
        <v xml:space="preserve"> 00:03:44,266</v>
      </c>
      <c r="I1613" t="str">
        <f>anotacoes!L1613</f>
        <v xml:space="preserve"> 00:03:45,101</v>
      </c>
      <c r="J1613" t="str">
        <f>IF(L1613="PAUSE",E1613,IF(anotacoes!G1617=conversao_anotacoes!C1613,conversao_anotacoes!C1613,conversao_anotacoes!D1613))</f>
        <v>BOZBAYEV</v>
      </c>
      <c r="K1613" t="str">
        <f t="shared" si="50"/>
        <v>PIETRI</v>
      </c>
      <c r="L1613" t="str">
        <f>UPPER(anotacoes!H1613)</f>
        <v>GRIP TIME</v>
      </c>
      <c r="M1613" t="str">
        <f>IF(OR(L1613="ATTACK",L1613="FINTA"),"&lt;TECNICA&gt;",UPPER(anotacoes!I1613))</f>
        <v>LEFT BACK RIGHT SLEEVE</v>
      </c>
      <c r="N1613" t="str">
        <f>IF(OR(L1613="ATTACK",L1613="FINTA"),UPPER(anotacoes!I1613),"")</f>
        <v/>
      </c>
      <c r="O1613" s="6" t="str">
        <f>IF(anotacoes!N1613=0,"",anotacoes!N1613)</f>
        <v/>
      </c>
      <c r="P1613" t="str">
        <f>IF(anotacoes!M1613=0,"",UPPER(anotacoes!M1613))</f>
        <v/>
      </c>
      <c r="Q1613" t="str">
        <f t="shared" si="51"/>
        <v>INSERT INTO CONVERSAO_LUTA_ACAO (cd_conversao, id_luta, sequencia, momento_inicio, momento_fim, quem_faz, quem_sofre, acao_tipo, acao, tecnica, direcao, pontuacao) VALUES (1, 25, 38, TRIM(' 00:03:44,266'), TRIM(' 00:03:45,101'), 'BOZBAYEV', 'PIETRI', 'GRIP TIME', 'LEFT BACK RIGHT SLEEVE', NULL, NULL, NULL)</v>
      </c>
      <c r="R1613" t="s">
        <v>10327</v>
      </c>
    </row>
    <row r="1614" spans="1:18" hidden="1" x14ac:dyDescent="0.25">
      <c r="A1614" s="7">
        <f>anotacoes!D1614</f>
        <v>40887</v>
      </c>
      <c r="B1614" t="str">
        <f>anotacoes!C1614</f>
        <v>GRAND SLAM TOKYO 2011</v>
      </c>
      <c r="C1614" t="str">
        <f>anotacoes!E1614</f>
        <v>BOZBAYEV</v>
      </c>
      <c r="D1614" t="str">
        <f>anotacoes!F1614</f>
        <v>PIETRI</v>
      </c>
      <c r="E1614" t="s">
        <v>10325</v>
      </c>
      <c r="F1614">
        <f>anotacoes!A1614</f>
        <v>25</v>
      </c>
      <c r="G1614">
        <f>anotacoes!B1614</f>
        <v>39</v>
      </c>
      <c r="H1614" t="str">
        <f>anotacoes!K1614</f>
        <v xml:space="preserve"> 00:03:45,101</v>
      </c>
      <c r="I1614" t="str">
        <f>anotacoes!L1614</f>
        <v xml:space="preserve"> 00:03:45,913</v>
      </c>
      <c r="J1614" t="str">
        <f>IF(L1614="PAUSE",E1614,IF(anotacoes!G1618=conversao_anotacoes!C1614,conversao_anotacoes!C1614,conversao_anotacoes!D1614))</f>
        <v>BOZBAYEV</v>
      </c>
      <c r="K1614" t="str">
        <f t="shared" si="50"/>
        <v>PIETRI</v>
      </c>
      <c r="L1614" t="str">
        <f>UPPER(anotacoes!H1614)</f>
        <v>ATTACK</v>
      </c>
      <c r="M1614" t="str">
        <f>IF(OR(L1614="ATTACK",L1614="FINTA"),"&lt;TECNICA&gt;",UPPER(anotacoes!I1614))</f>
        <v>&lt;TECNICA&gt;</v>
      </c>
      <c r="N1614" t="str">
        <f>IF(OR(L1614="ATTACK",L1614="FINTA"),UPPER(anotacoes!I1614),"")</f>
        <v>OGOSHI</v>
      </c>
      <c r="O1614" s="6">
        <f>IF(anotacoes!N1614=0,"",anotacoes!N1614)</f>
        <v>5</v>
      </c>
      <c r="P1614" t="str">
        <f>IF(anotacoes!M1614=0,"",UPPER(anotacoes!M1614))</f>
        <v/>
      </c>
      <c r="Q1614" t="str">
        <f t="shared" si="51"/>
        <v>INSERT INTO CONVERSAO_LUTA_ACAO (cd_conversao, id_luta, sequencia, momento_inicio, momento_fim, quem_faz, quem_sofre, acao_tipo, acao, tecnica, direcao, pontuacao) VALUES (1, 25, 39, TRIM(' 00:03:45,101'), TRIM(' 00:03:45,913'), 'BOZBAYEV', 'PIETRI', 'ATTACK', '&lt;TECNICA&gt;', 'OGOSHI', 5, NULL)</v>
      </c>
      <c r="R1614" t="s">
        <v>10327</v>
      </c>
    </row>
    <row r="1615" spans="1:18" hidden="1" x14ac:dyDescent="0.25">
      <c r="A1615" s="7">
        <f>anotacoes!D1615</f>
        <v>40887</v>
      </c>
      <c r="B1615" t="str">
        <f>anotacoes!C1615</f>
        <v>GRAND SLAM TOKYO 2011</v>
      </c>
      <c r="C1615" t="str">
        <f>anotacoes!E1615</f>
        <v>BOZBAYEV</v>
      </c>
      <c r="D1615" t="str">
        <f>anotacoes!F1615</f>
        <v>PIETRI</v>
      </c>
      <c r="E1615" t="s">
        <v>10325</v>
      </c>
      <c r="F1615">
        <f>anotacoes!A1615</f>
        <v>25</v>
      </c>
      <c r="G1615">
        <f>anotacoes!B1615</f>
        <v>40</v>
      </c>
      <c r="H1615" t="str">
        <f>anotacoes!K1615</f>
        <v xml:space="preserve"> 00:03:45,913</v>
      </c>
      <c r="I1615" t="str">
        <f>anotacoes!L1615</f>
        <v xml:space="preserve"> 00:03:47,014</v>
      </c>
      <c r="J1615" t="str">
        <f>IF(L1615="PAUSE",E1615,IF(anotacoes!G1619=conversao_anotacoes!C1615,conversao_anotacoes!C1615,conversao_anotacoes!D1615))</f>
        <v>BOZBAYEV</v>
      </c>
      <c r="K1615" t="str">
        <f t="shared" si="50"/>
        <v>PIETRI</v>
      </c>
      <c r="L1615" t="str">
        <f>UPPER(anotacoes!H1615)</f>
        <v>ATTACK</v>
      </c>
      <c r="M1615" t="str">
        <f>IF(OR(L1615="ATTACK",L1615="FINTA"),"&lt;TECNICA&gt;",UPPER(anotacoes!I1615))</f>
        <v>&lt;TECNICA&gt;</v>
      </c>
      <c r="N1615" t="str">
        <f>IF(OR(L1615="ATTACK",L1615="FINTA"),UPPER(anotacoes!I1615),"")</f>
        <v>OSOTO GARI</v>
      </c>
      <c r="O1615" s="6">
        <f>IF(anotacoes!N1615=0,"",anotacoes!N1615)</f>
        <v>8</v>
      </c>
      <c r="P1615" t="str">
        <f>IF(anotacoes!M1615=0,"",UPPER(anotacoes!M1615))</f>
        <v>IPPON</v>
      </c>
      <c r="Q1615" t="str">
        <f t="shared" si="51"/>
        <v>INSERT INTO CONVERSAO_LUTA_ACAO (cd_conversao, id_luta, sequencia, momento_inicio, momento_fim, quem_faz, quem_sofre, acao_tipo, acao, tecnica, direcao, pontuacao) VALUES (1, 25, 40, TRIM(' 00:03:45,913'), TRIM(' 00:03:47,014'), 'BOZBAYEV', 'PIETRI', 'ATTACK', '&lt;TECNICA&gt;', 'OSOTO GARI', 8, 'IPPON')</v>
      </c>
      <c r="R1615" t="s">
        <v>10327</v>
      </c>
    </row>
    <row r="1616" spans="1:18" hidden="1" x14ac:dyDescent="0.25">
      <c r="A1616" s="7">
        <f>anotacoes!D1616</f>
        <v>40692</v>
      </c>
      <c r="B1616" t="str">
        <f>anotacoes!C1616</f>
        <v>GRAND SLAM MOSCOW 2011</v>
      </c>
      <c r="C1616" t="str">
        <f>anotacoes!E1616</f>
        <v>BOZBAYEV</v>
      </c>
      <c r="D1616" t="str">
        <f>anotacoes!F1616</f>
        <v>MAGOMEDOV</v>
      </c>
      <c r="E1616" t="s">
        <v>10325</v>
      </c>
      <c r="F1616">
        <f>anotacoes!A1616</f>
        <v>26</v>
      </c>
      <c r="G1616">
        <f>anotacoes!B1616</f>
        <v>1</v>
      </c>
      <c r="H1616" t="str">
        <f>anotacoes!K1616</f>
        <v xml:space="preserve"> 00:00:02,311</v>
      </c>
      <c r="I1616" t="str">
        <f>anotacoes!L1616</f>
        <v xml:space="preserve"> 00:00:05,511</v>
      </c>
      <c r="J1616" t="str">
        <f>IF(L1616="PAUSE",E1616,IF(anotacoes!G1620=conversao_anotacoes!C1616,conversao_anotacoes!C1616,conversao_anotacoes!D1616))</f>
        <v>BOZBAYEV</v>
      </c>
      <c r="K1616" t="str">
        <f t="shared" si="50"/>
        <v>MAGOMEDOV</v>
      </c>
      <c r="L1616" t="str">
        <f>UPPER(anotacoes!H1616)</f>
        <v>DISPLACEMENT</v>
      </c>
      <c r="M1616" t="str">
        <f>IF(OR(L1616="ATTACK",L1616="FINTA"),"&lt;TECNICA&gt;",UPPER(anotacoes!I1616))</f>
        <v>CIRCULAR LEFT</v>
      </c>
      <c r="N1616" t="str">
        <f>IF(OR(L1616="ATTACK",L1616="FINTA"),UPPER(anotacoes!I1616),"")</f>
        <v/>
      </c>
      <c r="O1616" s="6" t="str">
        <f>IF(anotacoes!N1616=0,"",anotacoes!N1616)</f>
        <v/>
      </c>
      <c r="P1616" t="str">
        <f>IF(anotacoes!M1616=0,"",UPPER(anotacoes!M1616))</f>
        <v/>
      </c>
      <c r="Q1616" t="str">
        <f t="shared" si="51"/>
        <v>INSERT INTO CONVERSAO_LUTA_ACAO (cd_conversao, id_luta, sequencia, momento_inicio, momento_fim, quem_faz, quem_sofre, acao_tipo, acao, tecnica, direcao, pontuacao) VALUES (1, 26, 1, TRIM(' 00:00:02,311'), TRIM(' 00:00:05,511'), 'BOZBAYEV', 'MAGOMEDOV', 'DISPLACEMENT', 'CIRCULAR LEFT', NULL, NULL, NULL)</v>
      </c>
      <c r="R1616" t="s">
        <v>10327</v>
      </c>
    </row>
    <row r="1617" spans="1:18" hidden="1" x14ac:dyDescent="0.25">
      <c r="A1617" s="7">
        <f>anotacoes!D1617</f>
        <v>40692</v>
      </c>
      <c r="B1617" t="str">
        <f>anotacoes!C1617</f>
        <v>GRAND SLAM MOSCOW 2011</v>
      </c>
      <c r="C1617" t="str">
        <f>anotacoes!E1617</f>
        <v>BOZBAYEV</v>
      </c>
      <c r="D1617" t="str">
        <f>anotacoes!F1617</f>
        <v>MAGOMEDOV</v>
      </c>
      <c r="E1617" t="s">
        <v>10325</v>
      </c>
      <c r="F1617">
        <f>anotacoes!A1617</f>
        <v>26</v>
      </c>
      <c r="G1617">
        <f>anotacoes!B1617</f>
        <v>2</v>
      </c>
      <c r="H1617" t="str">
        <f>anotacoes!K1617</f>
        <v xml:space="preserve"> 00:00:05,682</v>
      </c>
      <c r="I1617" t="str">
        <f>anotacoes!L1617</f>
        <v xml:space="preserve"> 00:00:11,930</v>
      </c>
      <c r="J1617" t="str">
        <f>IF(L1617="PAUSE",E1617,IF(anotacoes!G1621=conversao_anotacoes!C1617,conversao_anotacoes!C1617,conversao_anotacoes!D1617))</f>
        <v>BOZBAYEV</v>
      </c>
      <c r="K1617" t="str">
        <f t="shared" si="50"/>
        <v>MAGOMEDOV</v>
      </c>
      <c r="L1617" t="str">
        <f>UPPER(anotacoes!H1617)</f>
        <v>DISPLACEMENT</v>
      </c>
      <c r="M1617" t="str">
        <f>IF(OR(L1617="ATTACK",L1617="FINTA"),"&lt;TECNICA&gt;",UPPER(anotacoes!I1617))</f>
        <v>2-3 STEP HESITANT RIGHT</v>
      </c>
      <c r="N1617" t="str">
        <f>IF(OR(L1617="ATTACK",L1617="FINTA"),UPPER(anotacoes!I1617),"")</f>
        <v/>
      </c>
      <c r="O1617" s="6" t="str">
        <f>IF(anotacoes!N1617=0,"",anotacoes!N1617)</f>
        <v/>
      </c>
      <c r="P1617" t="str">
        <f>IF(anotacoes!M1617=0,"",UPPER(anotacoes!M1617))</f>
        <v/>
      </c>
      <c r="Q1617" t="str">
        <f t="shared" si="51"/>
        <v>INSERT INTO CONVERSAO_LUTA_ACAO (cd_conversao, id_luta, sequencia, momento_inicio, momento_fim, quem_faz, quem_sofre, acao_tipo, acao, tecnica, direcao, pontuacao) VALUES (1, 26, 2, TRIM(' 00:00:05,682'), TRIM(' 00:00:11,930'), 'BOZBAYEV', 'MAGOMEDOV', 'DISPLACEMENT', '2-3 STEP HESITANT RIGHT', NULL, NULL, NULL)</v>
      </c>
      <c r="R1617" t="s">
        <v>10327</v>
      </c>
    </row>
    <row r="1618" spans="1:18" hidden="1" x14ac:dyDescent="0.25">
      <c r="A1618" s="7">
        <f>anotacoes!D1618</f>
        <v>40692</v>
      </c>
      <c r="B1618" t="str">
        <f>anotacoes!C1618</f>
        <v>GRAND SLAM MOSCOW 2011</v>
      </c>
      <c r="C1618" t="str">
        <f>anotacoes!E1618</f>
        <v>BOZBAYEV</v>
      </c>
      <c r="D1618" t="str">
        <f>anotacoes!F1618</f>
        <v>MAGOMEDOV</v>
      </c>
      <c r="E1618" t="s">
        <v>10325</v>
      </c>
      <c r="F1618">
        <f>anotacoes!A1618</f>
        <v>26</v>
      </c>
      <c r="G1618">
        <f>anotacoes!B1618</f>
        <v>3</v>
      </c>
      <c r="H1618" t="str">
        <f>anotacoes!K1618</f>
        <v xml:space="preserve"> 00:00:11,930</v>
      </c>
      <c r="I1618" t="str">
        <f>anotacoes!L1618</f>
        <v xml:space="preserve"> 00:00:13,474</v>
      </c>
      <c r="J1618" t="str">
        <f>IF(L1618="PAUSE",E1618,IF(anotacoes!G1622=conversao_anotacoes!C1618,conversao_anotacoes!C1618,conversao_anotacoes!D1618))</f>
        <v>BOZBAYEV</v>
      </c>
      <c r="K1618" t="str">
        <f t="shared" si="50"/>
        <v>MAGOMEDOV</v>
      </c>
      <c r="L1618" t="str">
        <f>UPPER(anotacoes!H1618)</f>
        <v>DISPLACEMENT</v>
      </c>
      <c r="M1618" t="str">
        <f>IF(OR(L1618="ATTACK",L1618="FINTA"),"&lt;TECNICA&gt;",UPPER(anotacoes!I1618))</f>
        <v>TRY TO GRIP WITH CONTACT</v>
      </c>
      <c r="N1618" t="str">
        <f>IF(OR(L1618="ATTACK",L1618="FINTA"),UPPER(anotacoes!I1618),"")</f>
        <v/>
      </c>
      <c r="O1618" s="6" t="str">
        <f>IF(anotacoes!N1618=0,"",anotacoes!N1618)</f>
        <v/>
      </c>
      <c r="P1618" t="str">
        <f>IF(anotacoes!M1618=0,"",UPPER(anotacoes!M1618))</f>
        <v/>
      </c>
      <c r="Q1618" t="str">
        <f t="shared" si="51"/>
        <v>INSERT INTO CONVERSAO_LUTA_ACAO (cd_conversao, id_luta, sequencia, momento_inicio, momento_fim, quem_faz, quem_sofre, acao_tipo, acao, tecnica, direcao, pontuacao) VALUES (1, 26, 3, TRIM(' 00:00:11,930'), TRIM(' 00:00:13,474'), 'BOZBAYEV', 'MAGOMEDOV', 'DISPLACEMENT', 'TRY TO GRIP WITH CONTACT', NULL, NULL, NULL)</v>
      </c>
      <c r="R1618" t="s">
        <v>10327</v>
      </c>
    </row>
    <row r="1619" spans="1:18" hidden="1" x14ac:dyDescent="0.25">
      <c r="A1619" s="7">
        <f>anotacoes!D1619</f>
        <v>40692</v>
      </c>
      <c r="B1619" t="str">
        <f>anotacoes!C1619</f>
        <v>GRAND SLAM MOSCOW 2011</v>
      </c>
      <c r="C1619" t="str">
        <f>anotacoes!E1619</f>
        <v>BOZBAYEV</v>
      </c>
      <c r="D1619" t="str">
        <f>anotacoes!F1619</f>
        <v>MAGOMEDOV</v>
      </c>
      <c r="E1619" t="s">
        <v>10325</v>
      </c>
      <c r="F1619">
        <f>anotacoes!A1619</f>
        <v>26</v>
      </c>
      <c r="G1619">
        <f>anotacoes!B1619</f>
        <v>4</v>
      </c>
      <c r="H1619" t="str">
        <f>anotacoes!K1619</f>
        <v xml:space="preserve"> 00:00:13,474</v>
      </c>
      <c r="I1619" t="str">
        <f>anotacoes!L1619</f>
        <v xml:space="preserve"> 00:00:15,327</v>
      </c>
      <c r="J1619" t="str">
        <f>IF(L1619="PAUSE",E1619,IF(anotacoes!G1623=conversao_anotacoes!C1619,conversao_anotacoes!C1619,conversao_anotacoes!D1619))</f>
        <v>BOZBAYEV</v>
      </c>
      <c r="K1619" t="str">
        <f t="shared" si="50"/>
        <v>MAGOMEDOV</v>
      </c>
      <c r="L1619" t="str">
        <f>UPPER(anotacoes!H1619)</f>
        <v>GRIP TIME</v>
      </c>
      <c r="M1619" t="str">
        <f>IF(OR(L1619="ATTACK",L1619="FINTA"),"&lt;TECNICA&gt;",UPPER(anotacoes!I1619))</f>
        <v>RIGHT SLEEVE LEFT SLEEVE</v>
      </c>
      <c r="N1619" t="str">
        <f>IF(OR(L1619="ATTACK",L1619="FINTA"),UPPER(anotacoes!I1619),"")</f>
        <v/>
      </c>
      <c r="O1619" s="6" t="str">
        <f>IF(anotacoes!N1619=0,"",anotacoes!N1619)</f>
        <v/>
      </c>
      <c r="P1619" t="str">
        <f>IF(anotacoes!M1619=0,"",UPPER(anotacoes!M1619))</f>
        <v/>
      </c>
      <c r="Q1619" t="str">
        <f t="shared" si="51"/>
        <v>INSERT INTO CONVERSAO_LUTA_ACAO (cd_conversao, id_luta, sequencia, momento_inicio, momento_fim, quem_faz, quem_sofre, acao_tipo, acao, tecnica, direcao, pontuacao) VALUES (1, 26, 4, TRIM(' 00:00:13,474'), TRIM(' 00:00:15,327'), 'BOZBAYEV', 'MAGOMEDOV', 'GRIP TIME', 'RIGHT SLEEVE LEFT SLEEVE', NULL, NULL, NULL)</v>
      </c>
      <c r="R1619" t="s">
        <v>10327</v>
      </c>
    </row>
    <row r="1620" spans="1:18" hidden="1" x14ac:dyDescent="0.25">
      <c r="A1620" s="7">
        <f>anotacoes!D1620</f>
        <v>40692</v>
      </c>
      <c r="B1620" t="str">
        <f>anotacoes!C1620</f>
        <v>GRAND SLAM MOSCOW 2011</v>
      </c>
      <c r="C1620" t="str">
        <f>anotacoes!E1620</f>
        <v>BOZBAYEV</v>
      </c>
      <c r="D1620" t="str">
        <f>anotacoes!F1620</f>
        <v>MAGOMEDOV</v>
      </c>
      <c r="E1620" t="s">
        <v>10325</v>
      </c>
      <c r="F1620">
        <f>anotacoes!A1620</f>
        <v>26</v>
      </c>
      <c r="G1620">
        <f>anotacoes!B1620</f>
        <v>5</v>
      </c>
      <c r="H1620" t="str">
        <f>anotacoes!K1620</f>
        <v xml:space="preserve"> 00:00:15,327</v>
      </c>
      <c r="I1620" t="str">
        <f>anotacoes!L1620</f>
        <v xml:space="preserve"> 00:00:16,337</v>
      </c>
      <c r="J1620" t="str">
        <f>IF(L1620="PAUSE",E1620,IF(anotacoes!G1624=conversao_anotacoes!C1620,conversao_anotacoes!C1620,conversao_anotacoes!D1620))</f>
        <v>BOZBAYEV</v>
      </c>
      <c r="K1620" t="str">
        <f t="shared" si="50"/>
        <v>MAGOMEDOV</v>
      </c>
      <c r="L1620" t="str">
        <f>UPPER(anotacoes!H1620)</f>
        <v>ATTACK</v>
      </c>
      <c r="M1620" t="str">
        <f>IF(OR(L1620="ATTACK",L1620="FINTA"),"&lt;TECNICA&gt;",UPPER(anotacoes!I1620))</f>
        <v>&lt;TECNICA&gt;</v>
      </c>
      <c r="N1620" t="str">
        <f>IF(OR(L1620="ATTACK",L1620="FINTA"),UPPER(anotacoes!I1620),"")</f>
        <v>SODE SEOI NAGE</v>
      </c>
      <c r="O1620" s="6">
        <f>IF(anotacoes!N1620=0,"",anotacoes!N1620)</f>
        <v>7</v>
      </c>
      <c r="P1620" t="str">
        <f>IF(anotacoes!M1620=0,"",UPPER(anotacoes!M1620))</f>
        <v/>
      </c>
      <c r="Q1620" t="str">
        <f t="shared" si="51"/>
        <v>INSERT INTO CONVERSAO_LUTA_ACAO (cd_conversao, id_luta, sequencia, momento_inicio, momento_fim, quem_faz, quem_sofre, acao_tipo, acao, tecnica, direcao, pontuacao) VALUES (1, 26, 5, TRIM(' 00:00:15,327'), TRIM(' 00:00:16,337'), 'BOZBAYEV', 'MAGOMEDOV', 'ATTACK', '&lt;TECNICA&gt;', 'SODE SEOI NAGE', 7, NULL)</v>
      </c>
      <c r="R1620" t="s">
        <v>10327</v>
      </c>
    </row>
    <row r="1621" spans="1:18" hidden="1" x14ac:dyDescent="0.25">
      <c r="A1621" s="7">
        <f>anotacoes!D1621</f>
        <v>40692</v>
      </c>
      <c r="B1621" t="str">
        <f>anotacoes!C1621</f>
        <v>GRAND SLAM MOSCOW 2011</v>
      </c>
      <c r="C1621" t="str">
        <f>anotacoes!E1621</f>
        <v>BOZBAYEV</v>
      </c>
      <c r="D1621" t="str">
        <f>anotacoes!F1621</f>
        <v>MAGOMEDOV</v>
      </c>
      <c r="E1621" t="s">
        <v>10325</v>
      </c>
      <c r="F1621">
        <f>anotacoes!A1621</f>
        <v>26</v>
      </c>
      <c r="G1621">
        <f>anotacoes!B1621</f>
        <v>6</v>
      </c>
      <c r="H1621" t="str">
        <f>anotacoes!K1621</f>
        <v xml:space="preserve"> 00:00:16,337</v>
      </c>
      <c r="I1621" t="str">
        <f>anotacoes!L1621</f>
        <v xml:space="preserve"> 00:00:19,633</v>
      </c>
      <c r="J1621" t="str">
        <f>IF(L1621="PAUSE",E1621,IF(anotacoes!G1625=conversao_anotacoes!C1621,conversao_anotacoes!C1621,conversao_anotacoes!D1621))</f>
        <v>BOZBAYEV</v>
      </c>
      <c r="K1621" t="str">
        <f t="shared" si="50"/>
        <v>MAGOMEDOV</v>
      </c>
      <c r="L1621" t="str">
        <f>UPPER(anotacoes!H1621)</f>
        <v>TRANSITION</v>
      </c>
      <c r="M1621" t="str">
        <f>IF(OR(L1621="ATTACK",L1621="FINTA"),"&lt;TECNICA&gt;",UPPER(anotacoes!I1621))</f>
        <v>WITHOUT ATTACK</v>
      </c>
      <c r="N1621" t="str">
        <f>IF(OR(L1621="ATTACK",L1621="FINTA"),UPPER(anotacoes!I1621),"")</f>
        <v/>
      </c>
      <c r="O1621" s="6" t="str">
        <f>IF(anotacoes!N1621=0,"",anotacoes!N1621)</f>
        <v/>
      </c>
      <c r="P1621" t="str">
        <f>IF(anotacoes!M1621=0,"",UPPER(anotacoes!M1621))</f>
        <v/>
      </c>
      <c r="Q1621" t="str">
        <f t="shared" si="51"/>
        <v>INSERT INTO CONVERSAO_LUTA_ACAO (cd_conversao, id_luta, sequencia, momento_inicio, momento_fim, quem_faz, quem_sofre, acao_tipo, acao, tecnica, direcao, pontuacao) VALUES (1, 26, 6, TRIM(' 00:00:16,337'), TRIM(' 00:00:19,633'), 'BOZBAYEV', 'MAGOMEDOV', 'TRANSITION', 'WITHOUT ATTACK', NULL, NULL, NULL)</v>
      </c>
      <c r="R1621" t="s">
        <v>10327</v>
      </c>
    </row>
    <row r="1622" spans="1:18" hidden="1" x14ac:dyDescent="0.25">
      <c r="A1622" s="7">
        <f>anotacoes!D1622</f>
        <v>40692</v>
      </c>
      <c r="B1622" t="str">
        <f>anotacoes!C1622</f>
        <v>GRAND SLAM MOSCOW 2011</v>
      </c>
      <c r="C1622" t="str">
        <f>anotacoes!E1622</f>
        <v>BOZBAYEV</v>
      </c>
      <c r="D1622" t="str">
        <f>anotacoes!F1622</f>
        <v>MAGOMEDOV</v>
      </c>
      <c r="E1622" t="s">
        <v>10325</v>
      </c>
      <c r="F1622">
        <f>anotacoes!A1622</f>
        <v>26</v>
      </c>
      <c r="G1622">
        <f>anotacoes!B1622</f>
        <v>7</v>
      </c>
      <c r="H1622" t="str">
        <f>anotacoes!K1622</f>
        <v xml:space="preserve"> 00:00:19,814</v>
      </c>
      <c r="I1622" t="str">
        <f>anotacoes!L1622</f>
        <v xml:space="preserve"> 00:00:24,628</v>
      </c>
      <c r="J1622" t="str">
        <f>IF(L1622="PAUSE",E1622,IF(anotacoes!G1626=conversao_anotacoes!C1622,conversao_anotacoes!C1622,conversao_anotacoes!D1622))</f>
        <v>&lt;ARBITRO_DESCONHECIDO&gt;</v>
      </c>
      <c r="K1622" t="str">
        <f t="shared" si="50"/>
        <v/>
      </c>
      <c r="L1622" t="str">
        <f>UPPER(anotacoes!H1622)</f>
        <v>PAUSE</v>
      </c>
      <c r="M1622" t="str">
        <f>IF(OR(L1622="ATTACK",L1622="FINTA"),"&lt;TECNICA&gt;",UPPER(anotacoes!I1622))</f>
        <v>&lt;NAO_CLASSIFICADO&gt;</v>
      </c>
      <c r="N1622" t="str">
        <f>IF(OR(L1622="ATTACK",L1622="FINTA"),UPPER(anotacoes!I1622),"")</f>
        <v/>
      </c>
      <c r="O1622" s="6" t="str">
        <f>IF(anotacoes!N1622=0,"",anotacoes!N1622)</f>
        <v/>
      </c>
      <c r="P1622" t="str">
        <f>IF(anotacoes!M1622=0,"",UPPER(anotacoes!M1622))</f>
        <v/>
      </c>
      <c r="Q1622" t="str">
        <f t="shared" si="51"/>
        <v>INSERT INTO CONVERSAO_LUTA_ACAO (cd_conversao, id_luta, sequencia, momento_inicio, momento_fim, quem_faz, quem_sofre, acao_tipo, acao, tecnica, direcao, pontuacao) VALUES (1, 26, 7, TRIM(' 00:00:19,814'), TRIM(' 00:00:24,628'), '&lt;ARBITRO_DESCONHECIDO&gt;', '', 'PAUSE', '&lt;NAO_CLASSIFICADO&gt;', NULL, NULL, NULL)</v>
      </c>
      <c r="R1622" t="s">
        <v>10327</v>
      </c>
    </row>
    <row r="1623" spans="1:18" hidden="1" x14ac:dyDescent="0.25">
      <c r="A1623" s="7">
        <f>anotacoes!D1623</f>
        <v>40692</v>
      </c>
      <c r="B1623" t="str">
        <f>anotacoes!C1623</f>
        <v>GRAND SLAM MOSCOW 2011</v>
      </c>
      <c r="C1623" t="str">
        <f>anotacoes!E1623</f>
        <v>BOZBAYEV</v>
      </c>
      <c r="D1623" t="str">
        <f>anotacoes!F1623</f>
        <v>MAGOMEDOV</v>
      </c>
      <c r="E1623" t="s">
        <v>10325</v>
      </c>
      <c r="F1623">
        <f>anotacoes!A1623</f>
        <v>26</v>
      </c>
      <c r="G1623">
        <f>anotacoes!B1623</f>
        <v>8</v>
      </c>
      <c r="H1623" t="str">
        <f>anotacoes!K1623</f>
        <v xml:space="preserve"> 00:00:24,844</v>
      </c>
      <c r="I1623" t="str">
        <f>anotacoes!L1623</f>
        <v xml:space="preserve"> 00:00:36,839</v>
      </c>
      <c r="J1623" t="str">
        <f>IF(L1623="PAUSE",E1623,IF(anotacoes!G1627=conversao_anotacoes!C1623,conversao_anotacoes!C1623,conversao_anotacoes!D1623))</f>
        <v>MAGOMEDOV</v>
      </c>
      <c r="K1623" t="str">
        <f t="shared" si="50"/>
        <v>BOZBAYEV</v>
      </c>
      <c r="L1623" t="str">
        <f>UPPER(anotacoes!H1623)</f>
        <v>DISPLACEMENT</v>
      </c>
      <c r="M1623" t="str">
        <f>IF(OR(L1623="ATTACK",L1623="FINTA"),"&lt;TECNICA&gt;",UPPER(anotacoes!I1623))</f>
        <v>2-3 STEP HESITANT RIGHT</v>
      </c>
      <c r="N1623" t="str">
        <f>IF(OR(L1623="ATTACK",L1623="FINTA"),UPPER(anotacoes!I1623),"")</f>
        <v/>
      </c>
      <c r="O1623" s="6" t="str">
        <f>IF(anotacoes!N1623=0,"",anotacoes!N1623)</f>
        <v/>
      </c>
      <c r="P1623" t="str">
        <f>IF(anotacoes!M1623=0,"",UPPER(anotacoes!M1623))</f>
        <v/>
      </c>
      <c r="Q1623" t="str">
        <f t="shared" si="51"/>
        <v>INSERT INTO CONVERSAO_LUTA_ACAO (cd_conversao, id_luta, sequencia, momento_inicio, momento_fim, quem_faz, quem_sofre, acao_tipo, acao, tecnica, direcao, pontuacao) VALUES (1, 26, 8, TRIM(' 00:00:24,844'), TRIM(' 00:00:36,839'), 'MAGOMEDOV', 'BOZBAYEV', 'DISPLACEMENT', '2-3 STEP HESITANT RIGHT', NULL, NULL, NULL)</v>
      </c>
      <c r="R1623" t="s">
        <v>10327</v>
      </c>
    </row>
    <row r="1624" spans="1:18" hidden="1" x14ac:dyDescent="0.25">
      <c r="A1624" s="7">
        <f>anotacoes!D1624</f>
        <v>40692</v>
      </c>
      <c r="B1624" t="str">
        <f>anotacoes!C1624</f>
        <v>GRAND SLAM MOSCOW 2011</v>
      </c>
      <c r="C1624" t="str">
        <f>anotacoes!E1624</f>
        <v>BOZBAYEV</v>
      </c>
      <c r="D1624" t="str">
        <f>anotacoes!F1624</f>
        <v>MAGOMEDOV</v>
      </c>
      <c r="E1624" t="s">
        <v>10325</v>
      </c>
      <c r="F1624">
        <f>anotacoes!A1624</f>
        <v>26</v>
      </c>
      <c r="G1624">
        <f>anotacoes!B1624</f>
        <v>9</v>
      </c>
      <c r="H1624" t="str">
        <f>anotacoes!K1624</f>
        <v xml:space="preserve"> 00:00:36,839</v>
      </c>
      <c r="I1624" t="str">
        <f>anotacoes!L1624</f>
        <v xml:space="preserve"> 00:00:39,671</v>
      </c>
      <c r="J1624" t="str">
        <f>IF(L1624="PAUSE",E1624,IF(anotacoes!G1628=conversao_anotacoes!C1624,conversao_anotacoes!C1624,conversao_anotacoes!D1624))</f>
        <v>MAGOMEDOV</v>
      </c>
      <c r="K1624" t="str">
        <f t="shared" si="50"/>
        <v>BOZBAYEV</v>
      </c>
      <c r="L1624" t="str">
        <f>UPPER(anotacoes!H1624)</f>
        <v>GRIP TIME</v>
      </c>
      <c r="M1624" t="str">
        <f>IF(OR(L1624="ATTACK",L1624="FINTA"),"&lt;TECNICA&gt;",UPPER(anotacoes!I1624))</f>
        <v>LEFT COLLAR RIGHT SLEEVE</v>
      </c>
      <c r="N1624" t="str">
        <f>IF(OR(L1624="ATTACK",L1624="FINTA"),UPPER(anotacoes!I1624),"")</f>
        <v/>
      </c>
      <c r="O1624" s="6" t="str">
        <f>IF(anotacoes!N1624=0,"",anotacoes!N1624)</f>
        <v/>
      </c>
      <c r="P1624" t="str">
        <f>IF(anotacoes!M1624=0,"",UPPER(anotacoes!M1624))</f>
        <v/>
      </c>
      <c r="Q1624" t="str">
        <f t="shared" si="51"/>
        <v>INSERT INTO CONVERSAO_LUTA_ACAO (cd_conversao, id_luta, sequencia, momento_inicio, momento_fim, quem_faz, quem_sofre, acao_tipo, acao, tecnica, direcao, pontuacao) VALUES (1, 26, 9, TRIM(' 00:00:36,839'), TRIM(' 00:00:39,671'), 'MAGOMEDOV', 'BOZBAYEV', 'GRIP TIME', 'LEFT COLLAR RIGHT SLEEVE', NULL, NULL, NULL)</v>
      </c>
      <c r="R1624" t="s">
        <v>10327</v>
      </c>
    </row>
    <row r="1625" spans="1:18" hidden="1" x14ac:dyDescent="0.25">
      <c r="A1625" s="7">
        <f>anotacoes!D1625</f>
        <v>40692</v>
      </c>
      <c r="B1625" t="str">
        <f>anotacoes!C1625</f>
        <v>GRAND SLAM MOSCOW 2011</v>
      </c>
      <c r="C1625" t="str">
        <f>anotacoes!E1625</f>
        <v>BOZBAYEV</v>
      </c>
      <c r="D1625" t="str">
        <f>anotacoes!F1625</f>
        <v>MAGOMEDOV</v>
      </c>
      <c r="E1625" t="s">
        <v>10325</v>
      </c>
      <c r="F1625">
        <f>anotacoes!A1625</f>
        <v>26</v>
      </c>
      <c r="G1625">
        <f>anotacoes!B1625</f>
        <v>10</v>
      </c>
      <c r="H1625" t="str">
        <f>anotacoes!K1625</f>
        <v xml:space="preserve"> 00:00:39,671</v>
      </c>
      <c r="I1625" t="str">
        <f>anotacoes!L1625</f>
        <v xml:space="preserve"> 00:00:40,399</v>
      </c>
      <c r="J1625" t="str">
        <f>IF(L1625="PAUSE",E1625,IF(anotacoes!G1629=conversao_anotacoes!C1625,conversao_anotacoes!C1625,conversao_anotacoes!D1625))</f>
        <v>MAGOMEDOV</v>
      </c>
      <c r="K1625" t="str">
        <f t="shared" si="50"/>
        <v>BOZBAYEV</v>
      </c>
      <c r="L1625" t="str">
        <f>UPPER(anotacoes!H1625)</f>
        <v>ATTACK</v>
      </c>
      <c r="M1625" t="str">
        <f>IF(OR(L1625="ATTACK",L1625="FINTA"),"&lt;TECNICA&gt;",UPPER(anotacoes!I1625))</f>
        <v>&lt;TECNICA&gt;</v>
      </c>
      <c r="N1625" t="str">
        <f>IF(OR(L1625="ATTACK",L1625="FINTA"),UPPER(anotacoes!I1625),"")</f>
        <v>TANI OTOSHI</v>
      </c>
      <c r="O1625" s="6">
        <f>IF(anotacoes!N1625=0,"",anotacoes!N1625)</f>
        <v>1</v>
      </c>
      <c r="P1625" t="str">
        <f>IF(anotacoes!M1625=0,"",UPPER(anotacoes!M1625))</f>
        <v>IPPON</v>
      </c>
      <c r="Q1625" t="str">
        <f t="shared" si="51"/>
        <v>INSERT INTO CONVERSAO_LUTA_ACAO (cd_conversao, id_luta, sequencia, momento_inicio, momento_fim, quem_faz, quem_sofre, acao_tipo, acao, tecnica, direcao, pontuacao) VALUES (1, 26, 10, TRIM(' 00:00:39,671'), TRIM(' 00:00:40,399'), 'MAGOMEDOV', 'BOZBAYEV', 'ATTACK', '&lt;TECNICA&gt;', 'TANI OTOSHI', 1, 'IPPON')</v>
      </c>
      <c r="R1625" t="s">
        <v>10327</v>
      </c>
    </row>
    <row r="1626" spans="1:18" hidden="1" x14ac:dyDescent="0.25">
      <c r="A1626" s="7">
        <f>anotacoes!D1626</f>
        <v>39672</v>
      </c>
      <c r="B1626" t="str">
        <f>anotacoes!C1626</f>
        <v>OLYMPIC GAMES BEIJING 2008</v>
      </c>
      <c r="C1626" t="str">
        <f>anotacoes!E1626</f>
        <v>BURTON</v>
      </c>
      <c r="D1626" t="str">
        <f>anotacoes!F1626</f>
        <v>CAMILO</v>
      </c>
      <c r="E1626" t="s">
        <v>10325</v>
      </c>
      <c r="F1626">
        <f>anotacoes!A1626</f>
        <v>27</v>
      </c>
      <c r="G1626">
        <f>anotacoes!B1626</f>
        <v>1</v>
      </c>
      <c r="H1626" t="str">
        <f>anotacoes!K1626</f>
        <v xml:space="preserve"> 00:00:12,637</v>
      </c>
      <c r="I1626" t="str">
        <f>anotacoes!L1626</f>
        <v xml:space="preserve"> 00:00:14,862</v>
      </c>
      <c r="J1626" t="str">
        <f>IF(L1626="PAUSE",E1626,IF(anotacoes!G1630=conversao_anotacoes!C1626,conversao_anotacoes!C1626,conversao_anotacoes!D1626))</f>
        <v>BURTON</v>
      </c>
      <c r="K1626" t="str">
        <f t="shared" si="50"/>
        <v>CAMILO</v>
      </c>
      <c r="L1626" t="str">
        <f>UPPER(anotacoes!H1626)</f>
        <v>DISPLACEMENT</v>
      </c>
      <c r="M1626" t="str">
        <f>IF(OR(L1626="ATTACK",L1626="FINTA"),"&lt;TECNICA&gt;",UPPER(anotacoes!I1626))</f>
        <v>CIRCULAR LEFT</v>
      </c>
      <c r="N1626" t="str">
        <f>IF(OR(L1626="ATTACK",L1626="FINTA"),UPPER(anotacoes!I1626),"")</f>
        <v/>
      </c>
      <c r="O1626" s="6" t="str">
        <f>IF(anotacoes!N1626=0,"",anotacoes!N1626)</f>
        <v/>
      </c>
      <c r="P1626" t="str">
        <f>IF(anotacoes!M1626=0,"",UPPER(anotacoes!M1626))</f>
        <v/>
      </c>
      <c r="Q1626" t="str">
        <f t="shared" si="51"/>
        <v>INSERT INTO CONVERSAO_LUTA_ACAO (cd_conversao, id_luta, sequencia, momento_inicio, momento_fim, quem_faz, quem_sofre, acao_tipo, acao, tecnica, direcao, pontuacao) VALUES (1, 27, 1, TRIM(' 00:00:12,637'), TRIM(' 00:00:14,862'), 'BURTON', 'CAMILO', 'DISPLACEMENT', 'CIRCULAR LEFT', NULL, NULL, NULL)</v>
      </c>
      <c r="R1626" t="s">
        <v>10327</v>
      </c>
    </row>
    <row r="1627" spans="1:18" hidden="1" x14ac:dyDescent="0.25">
      <c r="A1627" s="7">
        <f>anotacoes!D1627</f>
        <v>39672</v>
      </c>
      <c r="B1627" t="str">
        <f>anotacoes!C1627</f>
        <v>OLYMPIC GAMES BEIJING 2008</v>
      </c>
      <c r="C1627" t="str">
        <f>anotacoes!E1627</f>
        <v>BURTON</v>
      </c>
      <c r="D1627" t="str">
        <f>anotacoes!F1627</f>
        <v>CAMILO</v>
      </c>
      <c r="E1627" t="s">
        <v>10325</v>
      </c>
      <c r="F1627">
        <f>anotacoes!A1627</f>
        <v>27</v>
      </c>
      <c r="G1627">
        <f>anotacoes!B1627</f>
        <v>2</v>
      </c>
      <c r="H1627" t="str">
        <f>anotacoes!K1627</f>
        <v xml:space="preserve"> 00:00:14,862</v>
      </c>
      <c r="I1627" t="str">
        <f>anotacoes!L1627</f>
        <v xml:space="preserve"> 00:00:21,070</v>
      </c>
      <c r="J1627" t="str">
        <f>IF(L1627="PAUSE",E1627,IF(anotacoes!G1631=conversao_anotacoes!C1627,conversao_anotacoes!C1627,conversao_anotacoes!D1627))</f>
        <v>BURTON</v>
      </c>
      <c r="K1627" t="str">
        <f t="shared" si="50"/>
        <v>CAMILO</v>
      </c>
      <c r="L1627" t="str">
        <f>UPPER(anotacoes!H1627)</f>
        <v>DISPLACEMENT</v>
      </c>
      <c r="M1627" t="str">
        <f>IF(OR(L1627="ATTACK",L1627="FINTA"),"&lt;TECNICA&gt;",UPPER(anotacoes!I1627))</f>
        <v>2-3 STEP HESITANT RIGHT</v>
      </c>
      <c r="N1627" t="str">
        <f>IF(OR(L1627="ATTACK",L1627="FINTA"),UPPER(anotacoes!I1627),"")</f>
        <v/>
      </c>
      <c r="O1627" s="6" t="str">
        <f>IF(anotacoes!N1627=0,"",anotacoes!N1627)</f>
        <v/>
      </c>
      <c r="P1627" t="str">
        <f>IF(anotacoes!M1627=0,"",UPPER(anotacoes!M1627))</f>
        <v/>
      </c>
      <c r="Q1627" t="str">
        <f t="shared" si="51"/>
        <v>INSERT INTO CONVERSAO_LUTA_ACAO (cd_conversao, id_luta, sequencia, momento_inicio, momento_fim, quem_faz, quem_sofre, acao_tipo, acao, tecnica, direcao, pontuacao) VALUES (1, 27, 2, TRIM(' 00:00:14,862'), TRIM(' 00:00:21,070'), 'BURTON', 'CAMILO', 'DISPLACEMENT', '2-3 STEP HESITANT RIGHT', NULL, NULL, NULL)</v>
      </c>
      <c r="R1627" t="s">
        <v>10327</v>
      </c>
    </row>
    <row r="1628" spans="1:18" hidden="1" x14ac:dyDescent="0.25">
      <c r="A1628" s="7">
        <f>anotacoes!D1628</f>
        <v>39672</v>
      </c>
      <c r="B1628" t="str">
        <f>anotacoes!C1628</f>
        <v>OLYMPIC GAMES BEIJING 2008</v>
      </c>
      <c r="C1628" t="str">
        <f>anotacoes!E1628</f>
        <v>BURTON</v>
      </c>
      <c r="D1628" t="str">
        <f>anotacoes!F1628</f>
        <v>CAMILO</v>
      </c>
      <c r="E1628" t="s">
        <v>10325</v>
      </c>
      <c r="F1628">
        <f>anotacoes!A1628</f>
        <v>27</v>
      </c>
      <c r="G1628">
        <f>anotacoes!B1628</f>
        <v>3</v>
      </c>
      <c r="H1628" t="str">
        <f>anotacoes!K1628</f>
        <v xml:space="preserve"> 00:00:21,253</v>
      </c>
      <c r="I1628" t="str">
        <f>anotacoes!L1628</f>
        <v xml:space="preserve"> 00:00:36,729</v>
      </c>
      <c r="J1628" t="str">
        <f>IF(L1628="PAUSE",E1628,IF(anotacoes!G1632=conversao_anotacoes!C1628,conversao_anotacoes!C1628,conversao_anotacoes!D1628))</f>
        <v>BURTON</v>
      </c>
      <c r="K1628" t="str">
        <f t="shared" si="50"/>
        <v>CAMILO</v>
      </c>
      <c r="L1628" t="str">
        <f>UPPER(anotacoes!H1628)</f>
        <v>DISPLACEMENT</v>
      </c>
      <c r="M1628" t="str">
        <f>IF(OR(L1628="ATTACK",L1628="FINTA"),"&lt;TECNICA&gt;",UPPER(anotacoes!I1628))</f>
        <v>2-3 STEP HESITANT RIGHT</v>
      </c>
      <c r="N1628" t="str">
        <f>IF(OR(L1628="ATTACK",L1628="FINTA"),UPPER(anotacoes!I1628),"")</f>
        <v/>
      </c>
      <c r="O1628" s="6" t="str">
        <f>IF(anotacoes!N1628=0,"",anotacoes!N1628)</f>
        <v/>
      </c>
      <c r="P1628" t="str">
        <f>IF(anotacoes!M1628=0,"",UPPER(anotacoes!M1628))</f>
        <v/>
      </c>
      <c r="Q1628" t="str">
        <f t="shared" si="51"/>
        <v>INSERT INTO CONVERSAO_LUTA_ACAO (cd_conversao, id_luta, sequencia, momento_inicio, momento_fim, quem_faz, quem_sofre, acao_tipo, acao, tecnica, direcao, pontuacao) VALUES (1, 27, 3, TRIM(' 00:00:21,253'), TRIM(' 00:00:36,729'), 'BURTON', 'CAMILO', 'DISPLACEMENT', '2-3 STEP HESITANT RIGHT', NULL, NULL, NULL)</v>
      </c>
      <c r="R1628" t="s">
        <v>10327</v>
      </c>
    </row>
    <row r="1629" spans="1:18" hidden="1" x14ac:dyDescent="0.25">
      <c r="A1629" s="7">
        <f>anotacoes!D1629</f>
        <v>39672</v>
      </c>
      <c r="B1629" t="str">
        <f>anotacoes!C1629</f>
        <v>OLYMPIC GAMES BEIJING 2008</v>
      </c>
      <c r="C1629" t="str">
        <f>anotacoes!E1629</f>
        <v>BURTON</v>
      </c>
      <c r="D1629" t="str">
        <f>anotacoes!F1629</f>
        <v>CAMILO</v>
      </c>
      <c r="E1629" t="s">
        <v>10325</v>
      </c>
      <c r="F1629">
        <f>anotacoes!A1629</f>
        <v>27</v>
      </c>
      <c r="G1629">
        <f>anotacoes!B1629</f>
        <v>4</v>
      </c>
      <c r="H1629" t="str">
        <f>anotacoes!K1629</f>
        <v xml:space="preserve"> 00:00:36,887</v>
      </c>
      <c r="I1629" t="str">
        <f>anotacoes!L1629</f>
        <v xml:space="preserve"> 00:00:43,049</v>
      </c>
      <c r="J1629" t="str">
        <f>IF(L1629="PAUSE",E1629,IF(anotacoes!G1633=conversao_anotacoes!C1629,conversao_anotacoes!C1629,conversao_anotacoes!D1629))</f>
        <v>BURTON</v>
      </c>
      <c r="K1629" t="str">
        <f t="shared" si="50"/>
        <v>CAMILO</v>
      </c>
      <c r="L1629" t="str">
        <f>UPPER(anotacoes!H1629)</f>
        <v>GRIP TIME</v>
      </c>
      <c r="M1629" t="str">
        <f>IF(OR(L1629="ATTACK",L1629="FINTA"),"&lt;TECNICA&gt;",UPPER(anotacoes!I1629))</f>
        <v>LEFT COLLAR RIGHT SLEEVE</v>
      </c>
      <c r="N1629" t="str">
        <f>IF(OR(L1629="ATTACK",L1629="FINTA"),UPPER(anotacoes!I1629),"")</f>
        <v/>
      </c>
      <c r="O1629" s="6" t="str">
        <f>IF(anotacoes!N1629=0,"",anotacoes!N1629)</f>
        <v/>
      </c>
      <c r="P1629" t="str">
        <f>IF(anotacoes!M1629=0,"",UPPER(anotacoes!M1629))</f>
        <v/>
      </c>
      <c r="Q1629" t="str">
        <f t="shared" si="51"/>
        <v>INSERT INTO CONVERSAO_LUTA_ACAO (cd_conversao, id_luta, sequencia, momento_inicio, momento_fim, quem_faz, quem_sofre, acao_tipo, acao, tecnica, direcao, pontuacao) VALUES (1, 27, 4, TRIM(' 00:00:36,887'), TRIM(' 00:00:43,049'), 'BURTON', 'CAMILO', 'GRIP TIME', 'LEFT COLLAR RIGHT SLEEVE', NULL, NULL, NULL)</v>
      </c>
      <c r="R1629" t="s">
        <v>10327</v>
      </c>
    </row>
    <row r="1630" spans="1:18" hidden="1" x14ac:dyDescent="0.25">
      <c r="A1630" s="7">
        <f>anotacoes!D1630</f>
        <v>39672</v>
      </c>
      <c r="B1630" t="str">
        <f>anotacoes!C1630</f>
        <v>OLYMPIC GAMES BEIJING 2008</v>
      </c>
      <c r="C1630" t="str">
        <f>anotacoes!E1630</f>
        <v>BURTON</v>
      </c>
      <c r="D1630" t="str">
        <f>anotacoes!F1630</f>
        <v>CAMILO</v>
      </c>
      <c r="E1630" t="s">
        <v>10325</v>
      </c>
      <c r="F1630">
        <f>anotacoes!A1630</f>
        <v>27</v>
      </c>
      <c r="G1630">
        <f>anotacoes!B1630</f>
        <v>5</v>
      </c>
      <c r="H1630" t="str">
        <f>anotacoes!K1630</f>
        <v xml:space="preserve"> 00:00:43,049</v>
      </c>
      <c r="I1630" t="str">
        <f>anotacoes!L1630</f>
        <v xml:space="preserve"> 00:00:44,757</v>
      </c>
      <c r="J1630" t="str">
        <f>IF(L1630="PAUSE",E1630,IF(anotacoes!G1634=conversao_anotacoes!C1630,conversao_anotacoes!C1630,conversao_anotacoes!D1630))</f>
        <v>BURTON</v>
      </c>
      <c r="K1630" t="str">
        <f t="shared" si="50"/>
        <v>CAMILO</v>
      </c>
      <c r="L1630" t="str">
        <f>UPPER(anotacoes!H1630)</f>
        <v>DEFENSE</v>
      </c>
      <c r="M1630" t="str">
        <f>IF(OR(L1630="ATTACK",L1630="FINTA"),"&lt;TECNICA&gt;",UPPER(anotacoes!I1630))</f>
        <v>TAE-SABAKI RIGHT INCLINED</v>
      </c>
      <c r="N1630" t="str">
        <f>IF(OR(L1630="ATTACK",L1630="FINTA"),UPPER(anotacoes!I1630),"")</f>
        <v/>
      </c>
      <c r="O1630" s="6" t="str">
        <f>IF(anotacoes!N1630=0,"",anotacoes!N1630)</f>
        <v/>
      </c>
      <c r="P1630" t="str">
        <f>IF(anotacoes!M1630=0,"",UPPER(anotacoes!M1630))</f>
        <v/>
      </c>
      <c r="Q1630" t="str">
        <f t="shared" si="51"/>
        <v>INSERT INTO CONVERSAO_LUTA_ACAO (cd_conversao, id_luta, sequencia, momento_inicio, momento_fim, quem_faz, quem_sofre, acao_tipo, acao, tecnica, direcao, pontuacao) VALUES (1, 27, 5, TRIM(' 00:00:43,049'), TRIM(' 00:00:44,757'), 'BURTON', 'CAMILO', 'DEFENSE', 'TAE-SABAKI RIGHT INCLINED', NULL, NULL, NULL)</v>
      </c>
      <c r="R1630" t="s">
        <v>10327</v>
      </c>
    </row>
    <row r="1631" spans="1:18" hidden="1" x14ac:dyDescent="0.25">
      <c r="A1631" s="7">
        <f>anotacoes!D1631</f>
        <v>39672</v>
      </c>
      <c r="B1631" t="str">
        <f>anotacoes!C1631</f>
        <v>OLYMPIC GAMES BEIJING 2008</v>
      </c>
      <c r="C1631" t="str">
        <f>anotacoes!E1631</f>
        <v>BURTON</v>
      </c>
      <c r="D1631" t="str">
        <f>anotacoes!F1631</f>
        <v>CAMILO</v>
      </c>
      <c r="E1631" t="s">
        <v>10325</v>
      </c>
      <c r="F1631">
        <f>anotacoes!A1631</f>
        <v>27</v>
      </c>
      <c r="G1631">
        <f>anotacoes!B1631</f>
        <v>6</v>
      </c>
      <c r="H1631" t="str">
        <f>anotacoes!K1631</f>
        <v xml:space="preserve"> 00:00:44,757</v>
      </c>
      <c r="I1631" t="str">
        <f>anotacoes!L1631</f>
        <v xml:space="preserve"> 00:00:46,093</v>
      </c>
      <c r="J1631" t="str">
        <f>IF(L1631="PAUSE",E1631,IF(anotacoes!G1635=conversao_anotacoes!C1631,conversao_anotacoes!C1631,conversao_anotacoes!D1631))</f>
        <v>BURTON</v>
      </c>
      <c r="K1631" t="str">
        <f t="shared" si="50"/>
        <v>CAMILO</v>
      </c>
      <c r="L1631" t="str">
        <f>UPPER(anotacoes!H1631)</f>
        <v>TRANSITION</v>
      </c>
      <c r="M1631" t="str">
        <f>IF(OR(L1631="ATTACK",L1631="FINTA"),"&lt;TECNICA&gt;",UPPER(anotacoes!I1631))</f>
        <v>WITHOUT ATTACK</v>
      </c>
      <c r="N1631" t="str">
        <f>IF(OR(L1631="ATTACK",L1631="FINTA"),UPPER(anotacoes!I1631),"")</f>
        <v/>
      </c>
      <c r="O1631" s="6" t="str">
        <f>IF(anotacoes!N1631=0,"",anotacoes!N1631)</f>
        <v/>
      </c>
      <c r="P1631" t="str">
        <f>IF(anotacoes!M1631=0,"",UPPER(anotacoes!M1631))</f>
        <v/>
      </c>
      <c r="Q1631" t="str">
        <f t="shared" si="51"/>
        <v>INSERT INTO CONVERSAO_LUTA_ACAO (cd_conversao, id_luta, sequencia, momento_inicio, momento_fim, quem_faz, quem_sofre, acao_tipo, acao, tecnica, direcao, pontuacao) VALUES (1, 27, 6, TRIM(' 00:00:44,757'), TRIM(' 00:00:46,093'), 'BURTON', 'CAMILO', 'TRANSITION', 'WITHOUT ATTACK', NULL, NULL, NULL)</v>
      </c>
      <c r="R1631" t="s">
        <v>10327</v>
      </c>
    </row>
    <row r="1632" spans="1:18" hidden="1" x14ac:dyDescent="0.25">
      <c r="A1632" s="7">
        <f>anotacoes!D1632</f>
        <v>39672</v>
      </c>
      <c r="B1632" t="str">
        <f>anotacoes!C1632</f>
        <v>OLYMPIC GAMES BEIJING 2008</v>
      </c>
      <c r="C1632" t="str">
        <f>anotacoes!E1632</f>
        <v>BURTON</v>
      </c>
      <c r="D1632" t="str">
        <f>anotacoes!F1632</f>
        <v>CAMILO</v>
      </c>
      <c r="E1632" t="s">
        <v>10325</v>
      </c>
      <c r="F1632">
        <f>anotacoes!A1632</f>
        <v>27</v>
      </c>
      <c r="G1632">
        <f>anotacoes!B1632</f>
        <v>7</v>
      </c>
      <c r="H1632" t="str">
        <f>anotacoes!K1632</f>
        <v xml:space="preserve"> 00:00:46,265</v>
      </c>
      <c r="I1632" t="str">
        <f>anotacoes!L1632</f>
        <v xml:space="preserve"> 00:00:51,118</v>
      </c>
      <c r="J1632" t="str">
        <f>IF(L1632="PAUSE",E1632,IF(anotacoes!G1636=conversao_anotacoes!C1632,conversao_anotacoes!C1632,conversao_anotacoes!D1632))</f>
        <v>&lt;ARBITRO_DESCONHECIDO&gt;</v>
      </c>
      <c r="K1632" t="str">
        <f t="shared" si="50"/>
        <v/>
      </c>
      <c r="L1632" t="str">
        <f>UPPER(anotacoes!H1632)</f>
        <v>PAUSE</v>
      </c>
      <c r="M1632" t="str">
        <f>IF(OR(L1632="ATTACK",L1632="FINTA"),"&lt;TECNICA&gt;",UPPER(anotacoes!I1632))</f>
        <v>&lt;NAO_CLASSIFICADO&gt;</v>
      </c>
      <c r="N1632" t="str">
        <f>IF(OR(L1632="ATTACK",L1632="FINTA"),UPPER(anotacoes!I1632),"")</f>
        <v/>
      </c>
      <c r="O1632" s="6" t="str">
        <f>IF(anotacoes!N1632=0,"",anotacoes!N1632)</f>
        <v/>
      </c>
      <c r="P1632" t="str">
        <f>IF(anotacoes!M1632=0,"",UPPER(anotacoes!M1632))</f>
        <v/>
      </c>
      <c r="Q1632" t="str">
        <f t="shared" si="51"/>
        <v>INSERT INTO CONVERSAO_LUTA_ACAO (cd_conversao, id_luta, sequencia, momento_inicio, momento_fim, quem_faz, quem_sofre, acao_tipo, acao, tecnica, direcao, pontuacao) VALUES (1, 27, 7, TRIM(' 00:00:46,265'), TRIM(' 00:00:51,118'), '&lt;ARBITRO_DESCONHECIDO&gt;', '', 'PAUSE', '&lt;NAO_CLASSIFICADO&gt;', NULL, NULL, NULL)</v>
      </c>
      <c r="R1632" t="s">
        <v>10327</v>
      </c>
    </row>
    <row r="1633" spans="1:18" hidden="1" x14ac:dyDescent="0.25">
      <c r="A1633" s="7">
        <f>anotacoes!D1633</f>
        <v>39672</v>
      </c>
      <c r="B1633" t="str">
        <f>anotacoes!C1633</f>
        <v>OLYMPIC GAMES BEIJING 2008</v>
      </c>
      <c r="C1633" t="str">
        <f>anotacoes!E1633</f>
        <v>BURTON</v>
      </c>
      <c r="D1633" t="str">
        <f>anotacoes!F1633</f>
        <v>CAMILO</v>
      </c>
      <c r="E1633" t="s">
        <v>10325</v>
      </c>
      <c r="F1633">
        <f>anotacoes!A1633</f>
        <v>27</v>
      </c>
      <c r="G1633">
        <f>anotacoes!B1633</f>
        <v>8</v>
      </c>
      <c r="H1633" t="str">
        <f>anotacoes!K1633</f>
        <v xml:space="preserve"> 00:00:51,343</v>
      </c>
      <c r="I1633" t="str">
        <f>anotacoes!L1633</f>
        <v xml:space="preserve"> 00:00:54,867</v>
      </c>
      <c r="J1633" t="str">
        <f>IF(L1633="PAUSE",E1633,IF(anotacoes!G1637=conversao_anotacoes!C1633,conversao_anotacoes!C1633,conversao_anotacoes!D1633))</f>
        <v>BURTON</v>
      </c>
      <c r="K1633" t="str">
        <f t="shared" si="50"/>
        <v>CAMILO</v>
      </c>
      <c r="L1633" t="str">
        <f>UPPER(anotacoes!H1633)</f>
        <v>DISPLACEMENT</v>
      </c>
      <c r="M1633" t="str">
        <f>IF(OR(L1633="ATTACK",L1633="FINTA"),"&lt;TECNICA&gt;",UPPER(anotacoes!I1633))</f>
        <v>CIRCULAR LEFT</v>
      </c>
      <c r="N1633" t="str">
        <f>IF(OR(L1633="ATTACK",L1633="FINTA"),UPPER(anotacoes!I1633),"")</f>
        <v/>
      </c>
      <c r="O1633" s="6" t="str">
        <f>IF(anotacoes!N1633=0,"",anotacoes!N1633)</f>
        <v/>
      </c>
      <c r="P1633" t="str">
        <f>IF(anotacoes!M1633=0,"",UPPER(anotacoes!M1633))</f>
        <v/>
      </c>
      <c r="Q1633" t="str">
        <f t="shared" si="51"/>
        <v>INSERT INTO CONVERSAO_LUTA_ACAO (cd_conversao, id_luta, sequencia, momento_inicio, momento_fim, quem_faz, quem_sofre, acao_tipo, acao, tecnica, direcao, pontuacao) VALUES (1, 27, 8, TRIM(' 00:00:51,343'), TRIM(' 00:00:54,867'), 'BURTON', 'CAMILO', 'DISPLACEMENT', 'CIRCULAR LEFT', NULL, NULL, NULL)</v>
      </c>
      <c r="R1633" t="s">
        <v>10327</v>
      </c>
    </row>
    <row r="1634" spans="1:18" hidden="1" x14ac:dyDescent="0.25">
      <c r="A1634" s="7">
        <f>anotacoes!D1634</f>
        <v>39672</v>
      </c>
      <c r="B1634" t="str">
        <f>anotacoes!C1634</f>
        <v>OLYMPIC GAMES BEIJING 2008</v>
      </c>
      <c r="C1634" t="str">
        <f>anotacoes!E1634</f>
        <v>BURTON</v>
      </c>
      <c r="D1634" t="str">
        <f>anotacoes!F1634</f>
        <v>CAMILO</v>
      </c>
      <c r="E1634" t="s">
        <v>10325</v>
      </c>
      <c r="F1634">
        <f>anotacoes!A1634</f>
        <v>27</v>
      </c>
      <c r="G1634">
        <f>anotacoes!B1634</f>
        <v>9</v>
      </c>
      <c r="H1634" t="str">
        <f>anotacoes!K1634</f>
        <v xml:space="preserve"> 00:00:55,098</v>
      </c>
      <c r="I1634" t="str">
        <f>anotacoes!L1634</f>
        <v xml:space="preserve"> 00:00:57,176</v>
      </c>
      <c r="J1634" t="str">
        <f>IF(L1634="PAUSE",E1634,IF(anotacoes!G1638=conversao_anotacoes!C1634,conversao_anotacoes!C1634,conversao_anotacoes!D1634))</f>
        <v>BURTON</v>
      </c>
      <c r="K1634" t="str">
        <f t="shared" si="50"/>
        <v>CAMILO</v>
      </c>
      <c r="L1634" t="str">
        <f>UPPER(anotacoes!H1634)</f>
        <v>DISPLACEMENT</v>
      </c>
      <c r="M1634" t="str">
        <f>IF(OR(L1634="ATTACK",L1634="FINTA"),"&lt;TECNICA&gt;",UPPER(anotacoes!I1634))</f>
        <v>2-3 STEP HESITANT RIGHT</v>
      </c>
      <c r="N1634" t="str">
        <f>IF(OR(L1634="ATTACK",L1634="FINTA"),UPPER(anotacoes!I1634),"")</f>
        <v/>
      </c>
      <c r="O1634" s="6" t="str">
        <f>IF(anotacoes!N1634=0,"",anotacoes!N1634)</f>
        <v/>
      </c>
      <c r="P1634" t="str">
        <f>IF(anotacoes!M1634=0,"",UPPER(anotacoes!M1634))</f>
        <v/>
      </c>
      <c r="Q1634" t="str">
        <f t="shared" si="51"/>
        <v>INSERT INTO CONVERSAO_LUTA_ACAO (cd_conversao, id_luta, sequencia, momento_inicio, momento_fim, quem_faz, quem_sofre, acao_tipo, acao, tecnica, direcao, pontuacao) VALUES (1, 27, 9, TRIM(' 00:00:55,098'), TRIM(' 00:00:57,176'), 'BURTON', 'CAMILO', 'DISPLACEMENT', '2-3 STEP HESITANT RIGHT', NULL, NULL, NULL)</v>
      </c>
      <c r="R1634" t="s">
        <v>10327</v>
      </c>
    </row>
    <row r="1635" spans="1:18" hidden="1" x14ac:dyDescent="0.25">
      <c r="A1635" s="7">
        <f>anotacoes!D1635</f>
        <v>39672</v>
      </c>
      <c r="B1635" t="str">
        <f>anotacoes!C1635</f>
        <v>OLYMPIC GAMES BEIJING 2008</v>
      </c>
      <c r="C1635" t="str">
        <f>anotacoes!E1635</f>
        <v>BURTON</v>
      </c>
      <c r="D1635" t="str">
        <f>anotacoes!F1635</f>
        <v>CAMILO</v>
      </c>
      <c r="E1635" t="s">
        <v>10325</v>
      </c>
      <c r="F1635">
        <f>anotacoes!A1635</f>
        <v>27</v>
      </c>
      <c r="G1635">
        <f>anotacoes!B1635</f>
        <v>10</v>
      </c>
      <c r="H1635" t="str">
        <f>anotacoes!K1635</f>
        <v xml:space="preserve"> 00:00:57,176</v>
      </c>
      <c r="I1635" t="str">
        <f>anotacoes!L1635</f>
        <v xml:space="preserve"> 00:01:44,387</v>
      </c>
      <c r="J1635" t="str">
        <f>IF(L1635="PAUSE",E1635,IF(anotacoes!G1639=conversao_anotacoes!C1635,conversao_anotacoes!C1635,conversao_anotacoes!D1635))</f>
        <v>BURTON</v>
      </c>
      <c r="K1635" t="str">
        <f t="shared" si="50"/>
        <v>CAMILO</v>
      </c>
      <c r="L1635" t="str">
        <f>UPPER(anotacoes!H1635)</f>
        <v>GROUNDWORK COMBAT</v>
      </c>
      <c r="M1635" t="str">
        <f>IF(OR(L1635="ATTACK",L1635="FINTA"),"&lt;TECNICA&gt;",UPPER(anotacoes!I1635))</f>
        <v>DEFENSIVE POSITION</v>
      </c>
      <c r="N1635" t="str">
        <f>IF(OR(L1635="ATTACK",L1635="FINTA"),UPPER(anotacoes!I1635),"")</f>
        <v/>
      </c>
      <c r="O1635" s="6" t="str">
        <f>IF(anotacoes!N1635=0,"",anotacoes!N1635)</f>
        <v/>
      </c>
      <c r="P1635" t="str">
        <f>IF(anotacoes!M1635=0,"",UPPER(anotacoes!M1635))</f>
        <v/>
      </c>
      <c r="Q1635" t="str">
        <f t="shared" si="51"/>
        <v>INSERT INTO CONVERSAO_LUTA_ACAO (cd_conversao, id_luta, sequencia, momento_inicio, momento_fim, quem_faz, quem_sofre, acao_tipo, acao, tecnica, direcao, pontuacao) VALUES (1, 27, 10, TRIM(' 00:00:57,176'), TRIM(' 00:01:44,387'), 'BURTON', 'CAMILO', 'GROUNDWORK COMBAT', 'DEFENSIVE POSITION', NULL, NULL, NULL)</v>
      </c>
      <c r="R1635" t="s">
        <v>10327</v>
      </c>
    </row>
    <row r="1636" spans="1:18" hidden="1" x14ac:dyDescent="0.25">
      <c r="A1636" s="7">
        <f>anotacoes!D1636</f>
        <v>39672</v>
      </c>
      <c r="B1636" t="str">
        <f>anotacoes!C1636</f>
        <v>OLYMPIC GAMES BEIJING 2008</v>
      </c>
      <c r="C1636" t="str">
        <f>anotacoes!E1636</f>
        <v>BURTON</v>
      </c>
      <c r="D1636" t="str">
        <f>anotacoes!F1636</f>
        <v>CAMILO</v>
      </c>
      <c r="E1636" t="s">
        <v>10325</v>
      </c>
      <c r="F1636">
        <f>anotacoes!A1636</f>
        <v>27</v>
      </c>
      <c r="G1636">
        <f>anotacoes!B1636</f>
        <v>11</v>
      </c>
      <c r="H1636" t="str">
        <f>anotacoes!K1636</f>
        <v xml:space="preserve"> 00:01:44,606</v>
      </c>
      <c r="I1636" t="str">
        <f>anotacoes!L1636</f>
        <v xml:space="preserve"> 00:01:51,298</v>
      </c>
      <c r="J1636" t="str">
        <f>IF(L1636="PAUSE",E1636,IF(anotacoes!G1640=conversao_anotacoes!C1636,conversao_anotacoes!C1636,conversao_anotacoes!D1636))</f>
        <v>&lt;ARBITRO_DESCONHECIDO&gt;</v>
      </c>
      <c r="K1636" t="str">
        <f t="shared" si="50"/>
        <v/>
      </c>
      <c r="L1636" t="str">
        <f>UPPER(anotacoes!H1636)</f>
        <v>PAUSE</v>
      </c>
      <c r="M1636" t="str">
        <f>IF(OR(L1636="ATTACK",L1636="FINTA"),"&lt;TECNICA&gt;",UPPER(anotacoes!I1636))</f>
        <v>&lt;NAO_CLASSIFICADO&gt;</v>
      </c>
      <c r="N1636" t="str">
        <f>IF(OR(L1636="ATTACK",L1636="FINTA"),UPPER(anotacoes!I1636),"")</f>
        <v/>
      </c>
      <c r="O1636" s="6" t="str">
        <f>IF(anotacoes!N1636=0,"",anotacoes!N1636)</f>
        <v/>
      </c>
      <c r="P1636" t="str">
        <f>IF(anotacoes!M1636=0,"",UPPER(anotacoes!M1636))</f>
        <v/>
      </c>
      <c r="Q1636" t="str">
        <f t="shared" si="51"/>
        <v>INSERT INTO CONVERSAO_LUTA_ACAO (cd_conversao, id_luta, sequencia, momento_inicio, momento_fim, quem_faz, quem_sofre, acao_tipo, acao, tecnica, direcao, pontuacao) VALUES (1, 27, 11, TRIM(' 00:01:44,606'), TRIM(' 00:01:51,298'), '&lt;ARBITRO_DESCONHECIDO&gt;', '', 'PAUSE', '&lt;NAO_CLASSIFICADO&gt;', NULL, NULL, NULL)</v>
      </c>
      <c r="R1636" t="s">
        <v>10327</v>
      </c>
    </row>
    <row r="1637" spans="1:18" hidden="1" x14ac:dyDescent="0.25">
      <c r="A1637" s="7">
        <f>anotacoes!D1637</f>
        <v>39672</v>
      </c>
      <c r="B1637" t="str">
        <f>anotacoes!C1637</f>
        <v>OLYMPIC GAMES BEIJING 2008</v>
      </c>
      <c r="C1637" t="str">
        <f>anotacoes!E1637</f>
        <v>BURTON</v>
      </c>
      <c r="D1637" t="str">
        <f>anotacoes!F1637</f>
        <v>CAMILO</v>
      </c>
      <c r="E1637" t="s">
        <v>10325</v>
      </c>
      <c r="F1637">
        <f>anotacoes!A1637</f>
        <v>27</v>
      </c>
      <c r="G1637">
        <f>anotacoes!B1637</f>
        <v>12</v>
      </c>
      <c r="H1637" t="str">
        <f>anotacoes!K1637</f>
        <v xml:space="preserve"> 00:01:51,498</v>
      </c>
      <c r="I1637" t="str">
        <f>anotacoes!L1637</f>
        <v xml:space="preserve"> 00:01:58,157</v>
      </c>
      <c r="J1637" t="str">
        <f>IF(L1637="PAUSE",E1637,IF(anotacoes!G1641=conversao_anotacoes!C1637,conversao_anotacoes!C1637,conversao_anotacoes!D1637))</f>
        <v>BURTON</v>
      </c>
      <c r="K1637" t="str">
        <f t="shared" si="50"/>
        <v>CAMILO</v>
      </c>
      <c r="L1637" t="str">
        <f>UPPER(anotacoes!H1637)</f>
        <v>DISPLACEMENT</v>
      </c>
      <c r="M1637" t="str">
        <f>IF(OR(L1637="ATTACK",L1637="FINTA"),"&lt;TECNICA&gt;",UPPER(anotacoes!I1637))</f>
        <v>2-3 STEP HESITANT RIGHT</v>
      </c>
      <c r="N1637" t="str">
        <f>IF(OR(L1637="ATTACK",L1637="FINTA"),UPPER(anotacoes!I1637),"")</f>
        <v/>
      </c>
      <c r="O1637" s="6" t="str">
        <f>IF(anotacoes!N1637=0,"",anotacoes!N1637)</f>
        <v/>
      </c>
      <c r="P1637" t="str">
        <f>IF(anotacoes!M1637=0,"",UPPER(anotacoes!M1637))</f>
        <v/>
      </c>
      <c r="Q1637" t="str">
        <f t="shared" si="51"/>
        <v>INSERT INTO CONVERSAO_LUTA_ACAO (cd_conversao, id_luta, sequencia, momento_inicio, momento_fim, quem_faz, quem_sofre, acao_tipo, acao, tecnica, direcao, pontuacao) VALUES (1, 27, 12, TRIM(' 00:01:51,498'), TRIM(' 00:01:58,157'), 'BURTON', 'CAMILO', 'DISPLACEMENT', '2-3 STEP HESITANT RIGHT', NULL, NULL, NULL)</v>
      </c>
      <c r="R1637" t="s">
        <v>10327</v>
      </c>
    </row>
    <row r="1638" spans="1:18" hidden="1" x14ac:dyDescent="0.25">
      <c r="A1638" s="7">
        <f>anotacoes!D1638</f>
        <v>39672</v>
      </c>
      <c r="B1638" t="str">
        <f>anotacoes!C1638</f>
        <v>OLYMPIC GAMES BEIJING 2008</v>
      </c>
      <c r="C1638" t="str">
        <f>anotacoes!E1638</f>
        <v>BURTON</v>
      </c>
      <c r="D1638" t="str">
        <f>anotacoes!F1638</f>
        <v>CAMILO</v>
      </c>
      <c r="E1638" t="s">
        <v>10325</v>
      </c>
      <c r="F1638">
        <f>anotacoes!A1638</f>
        <v>27</v>
      </c>
      <c r="G1638">
        <f>anotacoes!B1638</f>
        <v>13</v>
      </c>
      <c r="H1638" t="str">
        <f>anotacoes!K1638</f>
        <v xml:space="preserve"> 00:01:58,486</v>
      </c>
      <c r="I1638" t="str">
        <f>anotacoes!L1638</f>
        <v xml:space="preserve"> 00:02:00,502</v>
      </c>
      <c r="J1638" t="str">
        <f>IF(L1638="PAUSE",E1638,IF(anotacoes!G1642=conversao_anotacoes!C1638,conversao_anotacoes!C1638,conversao_anotacoes!D1638))</f>
        <v>BURTON</v>
      </c>
      <c r="K1638" t="str">
        <f t="shared" si="50"/>
        <v>CAMILO</v>
      </c>
      <c r="L1638" t="str">
        <f>UPPER(anotacoes!H1638)</f>
        <v>GRIP TIME</v>
      </c>
      <c r="M1638" t="str">
        <f>IF(OR(L1638="ATTACK",L1638="FINTA"),"&lt;TECNICA&gt;",UPPER(anotacoes!I1638))</f>
        <v>LEFT COLLAR RIGHT SLEEVE</v>
      </c>
      <c r="N1638" t="str">
        <f>IF(OR(L1638="ATTACK",L1638="FINTA"),UPPER(anotacoes!I1638),"")</f>
        <v/>
      </c>
      <c r="O1638" s="6" t="str">
        <f>IF(anotacoes!N1638=0,"",anotacoes!N1638)</f>
        <v/>
      </c>
      <c r="P1638" t="str">
        <f>IF(anotacoes!M1638=0,"",UPPER(anotacoes!M1638))</f>
        <v/>
      </c>
      <c r="Q1638" t="str">
        <f t="shared" si="51"/>
        <v>INSERT INTO CONVERSAO_LUTA_ACAO (cd_conversao, id_luta, sequencia, momento_inicio, momento_fim, quem_faz, quem_sofre, acao_tipo, acao, tecnica, direcao, pontuacao) VALUES (1, 27, 13, TRIM(' 00:01:58,486'), TRIM(' 00:02:00,502'), 'BURTON', 'CAMILO', 'GRIP TIME', 'LEFT COLLAR RIGHT SLEEVE', NULL, NULL, NULL)</v>
      </c>
      <c r="R1638" t="s">
        <v>10327</v>
      </c>
    </row>
    <row r="1639" spans="1:18" hidden="1" x14ac:dyDescent="0.25">
      <c r="A1639" s="7">
        <f>anotacoes!D1639</f>
        <v>39672</v>
      </c>
      <c r="B1639" t="str">
        <f>anotacoes!C1639</f>
        <v>OLYMPIC GAMES BEIJING 2008</v>
      </c>
      <c r="C1639" t="str">
        <f>anotacoes!E1639</f>
        <v>BURTON</v>
      </c>
      <c r="D1639" t="str">
        <f>anotacoes!F1639</f>
        <v>CAMILO</v>
      </c>
      <c r="E1639" t="s">
        <v>10325</v>
      </c>
      <c r="F1639">
        <f>anotacoes!A1639</f>
        <v>27</v>
      </c>
      <c r="G1639">
        <f>anotacoes!B1639</f>
        <v>14</v>
      </c>
      <c r="H1639" t="str">
        <f>anotacoes!K1639</f>
        <v xml:space="preserve"> 00:02:00,720</v>
      </c>
      <c r="I1639" t="str">
        <f>anotacoes!L1639</f>
        <v xml:space="preserve"> 00:02:06,510</v>
      </c>
      <c r="J1639" t="str">
        <f>IF(L1639="PAUSE",E1639,IF(anotacoes!G1643=conversao_anotacoes!C1639,conversao_anotacoes!C1639,conversao_anotacoes!D1639))</f>
        <v>BURTON</v>
      </c>
      <c r="K1639" t="str">
        <f t="shared" si="50"/>
        <v>CAMILO</v>
      </c>
      <c r="L1639" t="str">
        <f>UPPER(anotacoes!H1639)</f>
        <v>DISPLACEMENT</v>
      </c>
      <c r="M1639" t="str">
        <f>IF(OR(L1639="ATTACK",L1639="FINTA"),"&lt;TECNICA&gt;",UPPER(anotacoes!I1639))</f>
        <v>2-3 STEP HESITANT RIGHT</v>
      </c>
      <c r="N1639" t="str">
        <f>IF(OR(L1639="ATTACK",L1639="FINTA"),UPPER(anotacoes!I1639),"")</f>
        <v/>
      </c>
      <c r="O1639" s="6" t="str">
        <f>IF(anotacoes!N1639=0,"",anotacoes!N1639)</f>
        <v/>
      </c>
      <c r="P1639" t="str">
        <f>IF(anotacoes!M1639=0,"",UPPER(anotacoes!M1639))</f>
        <v/>
      </c>
      <c r="Q1639" t="str">
        <f t="shared" si="51"/>
        <v>INSERT INTO CONVERSAO_LUTA_ACAO (cd_conversao, id_luta, sequencia, momento_inicio, momento_fim, quem_faz, quem_sofre, acao_tipo, acao, tecnica, direcao, pontuacao) VALUES (1, 27, 14, TRIM(' 00:02:00,720'), TRIM(' 00:02:06,510'), 'BURTON', 'CAMILO', 'DISPLACEMENT', '2-3 STEP HESITANT RIGHT', NULL, NULL, NULL)</v>
      </c>
      <c r="R1639" t="s">
        <v>10327</v>
      </c>
    </row>
    <row r="1640" spans="1:18" hidden="1" x14ac:dyDescent="0.25">
      <c r="A1640" s="7">
        <f>anotacoes!D1640</f>
        <v>39672</v>
      </c>
      <c r="B1640" t="str">
        <f>anotacoes!C1640</f>
        <v>OLYMPIC GAMES BEIJING 2008</v>
      </c>
      <c r="C1640" t="str">
        <f>anotacoes!E1640</f>
        <v>BURTON</v>
      </c>
      <c r="D1640" t="str">
        <f>anotacoes!F1640</f>
        <v>CAMILO</v>
      </c>
      <c r="E1640" t="s">
        <v>10325</v>
      </c>
      <c r="F1640">
        <f>anotacoes!A1640</f>
        <v>27</v>
      </c>
      <c r="G1640">
        <f>anotacoes!B1640</f>
        <v>15</v>
      </c>
      <c r="H1640" t="str">
        <f>anotacoes!K1640</f>
        <v xml:space="preserve"> 00:02:06,510</v>
      </c>
      <c r="I1640" t="str">
        <f>anotacoes!L1640</f>
        <v xml:space="preserve"> 00:02:22,350</v>
      </c>
      <c r="J1640" t="str">
        <f>IF(L1640="PAUSE",E1640,IF(anotacoes!G1644=conversao_anotacoes!C1640,conversao_anotacoes!C1640,conversao_anotacoes!D1640))</f>
        <v>BURTON</v>
      </c>
      <c r="K1640" t="str">
        <f t="shared" si="50"/>
        <v>CAMILO</v>
      </c>
      <c r="L1640" t="str">
        <f>UPPER(anotacoes!H1640)</f>
        <v>DISPLACEMENT</v>
      </c>
      <c r="M1640" t="str">
        <f>IF(OR(L1640="ATTACK",L1640="FINTA"),"&lt;TECNICA&gt;",UPPER(anotacoes!I1640))</f>
        <v>TRY TO GRIP WITH CONTACT</v>
      </c>
      <c r="N1640" t="str">
        <f>IF(OR(L1640="ATTACK",L1640="FINTA"),UPPER(anotacoes!I1640),"")</f>
        <v/>
      </c>
      <c r="O1640" s="6" t="str">
        <f>IF(anotacoes!N1640=0,"",anotacoes!N1640)</f>
        <v/>
      </c>
      <c r="P1640" t="str">
        <f>IF(anotacoes!M1640=0,"",UPPER(anotacoes!M1640))</f>
        <v/>
      </c>
      <c r="Q1640" t="str">
        <f t="shared" si="51"/>
        <v>INSERT INTO CONVERSAO_LUTA_ACAO (cd_conversao, id_luta, sequencia, momento_inicio, momento_fim, quem_faz, quem_sofre, acao_tipo, acao, tecnica, direcao, pontuacao) VALUES (1, 27, 15, TRIM(' 00:02:06,510'), TRIM(' 00:02:22,350'), 'BURTON', 'CAMILO', 'DISPLACEMENT', 'TRY TO GRIP WITH CONTACT', NULL, NULL, NULL)</v>
      </c>
      <c r="R1640" t="s">
        <v>10327</v>
      </c>
    </row>
    <row r="1641" spans="1:18" hidden="1" x14ac:dyDescent="0.25">
      <c r="A1641" s="7">
        <f>anotacoes!D1641</f>
        <v>39672</v>
      </c>
      <c r="B1641" t="str">
        <f>anotacoes!C1641</f>
        <v>OLYMPIC GAMES BEIJING 2008</v>
      </c>
      <c r="C1641" t="str">
        <f>anotacoes!E1641</f>
        <v>BURTON</v>
      </c>
      <c r="D1641" t="str">
        <f>anotacoes!F1641</f>
        <v>CAMILO</v>
      </c>
      <c r="E1641" t="s">
        <v>10325</v>
      </c>
      <c r="F1641">
        <f>anotacoes!A1641</f>
        <v>27</v>
      </c>
      <c r="G1641">
        <f>anotacoes!B1641</f>
        <v>16</v>
      </c>
      <c r="H1641" t="str">
        <f>anotacoes!K1641</f>
        <v xml:space="preserve"> 00:02:22,350</v>
      </c>
      <c r="I1641" t="str">
        <f>anotacoes!L1641</f>
        <v xml:space="preserve"> 00:02:24,998</v>
      </c>
      <c r="J1641" t="str">
        <f>IF(L1641="PAUSE",E1641,IF(anotacoes!G1645=conversao_anotacoes!C1641,conversao_anotacoes!C1641,conversao_anotacoes!D1641))</f>
        <v>BURTON</v>
      </c>
      <c r="K1641" t="str">
        <f t="shared" si="50"/>
        <v>CAMILO</v>
      </c>
      <c r="L1641" t="str">
        <f>UPPER(anotacoes!H1641)</f>
        <v>GRIP TIME</v>
      </c>
      <c r="M1641" t="str">
        <f>IF(OR(L1641="ATTACK",L1641="FINTA"),"&lt;TECNICA&gt;",UPPER(anotacoes!I1641))</f>
        <v>LEFT COLLAR RIGHT SLEEVE</v>
      </c>
      <c r="N1641" t="str">
        <f>IF(OR(L1641="ATTACK",L1641="FINTA"),UPPER(anotacoes!I1641),"")</f>
        <v/>
      </c>
      <c r="O1641" s="6" t="str">
        <f>IF(anotacoes!N1641=0,"",anotacoes!N1641)</f>
        <v/>
      </c>
      <c r="P1641" t="str">
        <f>IF(anotacoes!M1641=0,"",UPPER(anotacoes!M1641))</f>
        <v/>
      </c>
      <c r="Q1641" t="str">
        <f t="shared" si="51"/>
        <v>INSERT INTO CONVERSAO_LUTA_ACAO (cd_conversao, id_luta, sequencia, momento_inicio, momento_fim, quem_faz, quem_sofre, acao_tipo, acao, tecnica, direcao, pontuacao) VALUES (1, 27, 16, TRIM(' 00:02:22,350'), TRIM(' 00:02:24,998'), 'BURTON', 'CAMILO', 'GRIP TIME', 'LEFT COLLAR RIGHT SLEEVE', NULL, NULL, NULL)</v>
      </c>
      <c r="R1641" t="s">
        <v>10327</v>
      </c>
    </row>
    <row r="1642" spans="1:18" hidden="1" x14ac:dyDescent="0.25">
      <c r="A1642" s="7">
        <f>anotacoes!D1642</f>
        <v>39672</v>
      </c>
      <c r="B1642" t="str">
        <f>anotacoes!C1642</f>
        <v>OLYMPIC GAMES BEIJING 2008</v>
      </c>
      <c r="C1642" t="str">
        <f>anotacoes!E1642</f>
        <v>BURTON</v>
      </c>
      <c r="D1642" t="str">
        <f>anotacoes!F1642</f>
        <v>CAMILO</v>
      </c>
      <c r="E1642" t="s">
        <v>10325</v>
      </c>
      <c r="F1642">
        <f>anotacoes!A1642</f>
        <v>27</v>
      </c>
      <c r="G1642">
        <f>anotacoes!B1642</f>
        <v>17</v>
      </c>
      <c r="H1642" t="str">
        <f>anotacoes!K1642</f>
        <v xml:space="preserve"> 00:02:25,186</v>
      </c>
      <c r="I1642" t="str">
        <f>anotacoes!L1642</f>
        <v xml:space="preserve"> 00:02:26,809</v>
      </c>
      <c r="J1642" t="str">
        <f>IF(L1642="PAUSE",E1642,IF(anotacoes!G1646=conversao_anotacoes!C1642,conversao_anotacoes!C1642,conversao_anotacoes!D1642))</f>
        <v>BURTON</v>
      </c>
      <c r="K1642" t="str">
        <f t="shared" si="50"/>
        <v>CAMILO</v>
      </c>
      <c r="L1642" t="str">
        <f>UPPER(anotacoes!H1642)</f>
        <v>DEFENSE</v>
      </c>
      <c r="M1642" t="str">
        <f>IF(OR(L1642="ATTACK",L1642="FINTA"),"&lt;TECNICA&gt;",UPPER(anotacoes!I1642))</f>
        <v>TAE-SABAKI RIGHT INCLINED</v>
      </c>
      <c r="N1642" t="str">
        <f>IF(OR(L1642="ATTACK",L1642="FINTA"),UPPER(anotacoes!I1642),"")</f>
        <v/>
      </c>
      <c r="O1642" s="6" t="str">
        <f>IF(anotacoes!N1642=0,"",anotacoes!N1642)</f>
        <v/>
      </c>
      <c r="P1642" t="str">
        <f>IF(anotacoes!M1642=0,"",UPPER(anotacoes!M1642))</f>
        <v/>
      </c>
      <c r="Q1642" t="str">
        <f t="shared" si="51"/>
        <v>INSERT INTO CONVERSAO_LUTA_ACAO (cd_conversao, id_luta, sequencia, momento_inicio, momento_fim, quem_faz, quem_sofre, acao_tipo, acao, tecnica, direcao, pontuacao) VALUES (1, 27, 17, TRIM(' 00:02:25,186'), TRIM(' 00:02:26,809'), 'BURTON', 'CAMILO', 'DEFENSE', 'TAE-SABAKI RIGHT INCLINED', NULL, NULL, NULL)</v>
      </c>
      <c r="R1642" t="s">
        <v>10327</v>
      </c>
    </row>
    <row r="1643" spans="1:18" hidden="1" x14ac:dyDescent="0.25">
      <c r="A1643" s="7">
        <f>anotacoes!D1643</f>
        <v>39672</v>
      </c>
      <c r="B1643" t="str">
        <f>anotacoes!C1643</f>
        <v>OLYMPIC GAMES BEIJING 2008</v>
      </c>
      <c r="C1643" t="str">
        <f>anotacoes!E1643</f>
        <v>BURTON</v>
      </c>
      <c r="D1643" t="str">
        <f>anotacoes!F1643</f>
        <v>CAMILO</v>
      </c>
      <c r="E1643" t="s">
        <v>10325</v>
      </c>
      <c r="F1643">
        <f>anotacoes!A1643</f>
        <v>27</v>
      </c>
      <c r="G1643">
        <f>anotacoes!B1643</f>
        <v>18</v>
      </c>
      <c r="H1643" t="str">
        <f>anotacoes!K1643</f>
        <v xml:space="preserve"> 00:02:26,809</v>
      </c>
      <c r="I1643" t="str">
        <f>anotacoes!L1643</f>
        <v xml:space="preserve"> 00:02:30,484</v>
      </c>
      <c r="J1643" t="str">
        <f>IF(L1643="PAUSE",E1643,IF(anotacoes!G1647=conversao_anotacoes!C1643,conversao_anotacoes!C1643,conversao_anotacoes!D1643))</f>
        <v>BURTON</v>
      </c>
      <c r="K1643" t="str">
        <f t="shared" si="50"/>
        <v>CAMILO</v>
      </c>
      <c r="L1643" t="str">
        <f>UPPER(anotacoes!H1643)</f>
        <v>GROUNDWORK COMBAT</v>
      </c>
      <c r="M1643" t="str">
        <f>IF(OR(L1643="ATTACK",L1643="FINTA"),"&lt;TECNICA&gt;",UPPER(anotacoes!I1643))</f>
        <v>DEFENSIVE POSITION</v>
      </c>
      <c r="N1643" t="str">
        <f>IF(OR(L1643="ATTACK",L1643="FINTA"),UPPER(anotacoes!I1643),"")</f>
        <v/>
      </c>
      <c r="O1643" s="6" t="str">
        <f>IF(anotacoes!N1643=0,"",anotacoes!N1643)</f>
        <v/>
      </c>
      <c r="P1643" t="str">
        <f>IF(anotacoes!M1643=0,"",UPPER(anotacoes!M1643))</f>
        <v/>
      </c>
      <c r="Q1643" t="str">
        <f t="shared" si="51"/>
        <v>INSERT INTO CONVERSAO_LUTA_ACAO (cd_conversao, id_luta, sequencia, momento_inicio, momento_fim, quem_faz, quem_sofre, acao_tipo, acao, tecnica, direcao, pontuacao) VALUES (1, 27, 18, TRIM(' 00:02:26,809'), TRIM(' 00:02:30,484'), 'BURTON', 'CAMILO', 'GROUNDWORK COMBAT', 'DEFENSIVE POSITION', NULL, NULL, NULL)</v>
      </c>
      <c r="R1643" t="s">
        <v>10327</v>
      </c>
    </row>
    <row r="1644" spans="1:18" hidden="1" x14ac:dyDescent="0.25">
      <c r="A1644" s="7">
        <f>anotacoes!D1644</f>
        <v>39672</v>
      </c>
      <c r="B1644" t="str">
        <f>anotacoes!C1644</f>
        <v>OLYMPIC GAMES BEIJING 2008</v>
      </c>
      <c r="C1644" t="str">
        <f>anotacoes!E1644</f>
        <v>BURTON</v>
      </c>
      <c r="D1644" t="str">
        <f>anotacoes!F1644</f>
        <v>CAMILO</v>
      </c>
      <c r="E1644" t="s">
        <v>10325</v>
      </c>
      <c r="F1644">
        <f>anotacoes!A1644</f>
        <v>27</v>
      </c>
      <c r="G1644">
        <f>anotacoes!B1644</f>
        <v>19</v>
      </c>
      <c r="H1644" t="str">
        <f>anotacoes!K1644</f>
        <v xml:space="preserve"> 00:02:30,668</v>
      </c>
      <c r="I1644" t="str">
        <f>anotacoes!L1644</f>
        <v xml:space="preserve"> 00:03:21,280</v>
      </c>
      <c r="J1644" t="str">
        <f>IF(L1644="PAUSE",E1644,IF(anotacoes!G1648=conversao_anotacoes!C1644,conversao_anotacoes!C1644,conversao_anotacoes!D1644))</f>
        <v>BURTON</v>
      </c>
      <c r="K1644" t="str">
        <f t="shared" si="50"/>
        <v>CAMILO</v>
      </c>
      <c r="L1644" t="str">
        <f>UPPER(anotacoes!H1644)</f>
        <v>DISPLACEMENT</v>
      </c>
      <c r="M1644" t="str">
        <f>IF(OR(L1644="ATTACK",L1644="FINTA"),"&lt;TECNICA&gt;",UPPER(anotacoes!I1644))</f>
        <v>2-3 STEP HESITANT RIGHT</v>
      </c>
      <c r="N1644" t="str">
        <f>IF(OR(L1644="ATTACK",L1644="FINTA"),UPPER(anotacoes!I1644),"")</f>
        <v/>
      </c>
      <c r="O1644" s="6" t="str">
        <f>IF(anotacoes!N1644=0,"",anotacoes!N1644)</f>
        <v/>
      </c>
      <c r="P1644" t="str">
        <f>IF(anotacoes!M1644=0,"",UPPER(anotacoes!M1644))</f>
        <v/>
      </c>
      <c r="Q1644" t="str">
        <f t="shared" si="51"/>
        <v>INSERT INTO CONVERSAO_LUTA_ACAO (cd_conversao, id_luta, sequencia, momento_inicio, momento_fim, quem_faz, quem_sofre, acao_tipo, acao, tecnica, direcao, pontuacao) VALUES (1, 27, 19, TRIM(' 00:02:30,668'), TRIM(' 00:03:21,280'), 'BURTON', 'CAMILO', 'DISPLACEMENT', '2-3 STEP HESITANT RIGHT', NULL, NULL, NULL)</v>
      </c>
      <c r="R1644" t="s">
        <v>10327</v>
      </c>
    </row>
    <row r="1645" spans="1:18" hidden="1" x14ac:dyDescent="0.25">
      <c r="A1645" s="7">
        <f>anotacoes!D1645</f>
        <v>39672</v>
      </c>
      <c r="B1645" t="str">
        <f>anotacoes!C1645</f>
        <v>OLYMPIC GAMES BEIJING 2008</v>
      </c>
      <c r="C1645" t="str">
        <f>anotacoes!E1645</f>
        <v>BURTON</v>
      </c>
      <c r="D1645" t="str">
        <f>anotacoes!F1645</f>
        <v>CAMILO</v>
      </c>
      <c r="E1645" t="s">
        <v>10325</v>
      </c>
      <c r="F1645">
        <f>anotacoes!A1645</f>
        <v>27</v>
      </c>
      <c r="G1645">
        <f>anotacoes!B1645</f>
        <v>20</v>
      </c>
      <c r="H1645" t="str">
        <f>anotacoes!K1645</f>
        <v xml:space="preserve"> 00:03:21,280</v>
      </c>
      <c r="I1645" t="str">
        <f>anotacoes!L1645</f>
        <v xml:space="preserve"> 00:03:34,241</v>
      </c>
      <c r="J1645" t="str">
        <f>IF(L1645="PAUSE",E1645,IF(anotacoes!G1649=conversao_anotacoes!C1645,conversao_anotacoes!C1645,conversao_anotacoes!D1645))</f>
        <v>BURTON</v>
      </c>
      <c r="K1645" t="str">
        <f t="shared" si="50"/>
        <v>CAMILO</v>
      </c>
      <c r="L1645" t="str">
        <f>UPPER(anotacoes!H1645)</f>
        <v>DISPLACEMENT</v>
      </c>
      <c r="M1645" t="str">
        <f>IF(OR(L1645="ATTACK",L1645="FINTA"),"&lt;TECNICA&gt;",UPPER(anotacoes!I1645))</f>
        <v>TRY TO GRIP WITH CONTACT</v>
      </c>
      <c r="N1645" t="str">
        <f>IF(OR(L1645="ATTACK",L1645="FINTA"),UPPER(anotacoes!I1645),"")</f>
        <v/>
      </c>
      <c r="O1645" s="6" t="str">
        <f>IF(anotacoes!N1645=0,"",anotacoes!N1645)</f>
        <v/>
      </c>
      <c r="P1645" t="str">
        <f>IF(anotacoes!M1645=0,"",UPPER(anotacoes!M1645))</f>
        <v/>
      </c>
      <c r="Q1645" t="str">
        <f t="shared" si="51"/>
        <v>INSERT INTO CONVERSAO_LUTA_ACAO (cd_conversao, id_luta, sequencia, momento_inicio, momento_fim, quem_faz, quem_sofre, acao_tipo, acao, tecnica, direcao, pontuacao) VALUES (1, 27, 20, TRIM(' 00:03:21,280'), TRIM(' 00:03:34,241'), 'BURTON', 'CAMILO', 'DISPLACEMENT', 'TRY TO GRIP WITH CONTACT', NULL, NULL, NULL)</v>
      </c>
      <c r="R1645" t="s">
        <v>10327</v>
      </c>
    </row>
    <row r="1646" spans="1:18" hidden="1" x14ac:dyDescent="0.25">
      <c r="A1646" s="7">
        <f>anotacoes!D1646</f>
        <v>39672</v>
      </c>
      <c r="B1646" t="str">
        <f>anotacoes!C1646</f>
        <v>OLYMPIC GAMES BEIJING 2008</v>
      </c>
      <c r="C1646" t="str">
        <f>anotacoes!E1646</f>
        <v>BURTON</v>
      </c>
      <c r="D1646" t="str">
        <f>anotacoes!F1646</f>
        <v>CAMILO</v>
      </c>
      <c r="E1646" t="s">
        <v>10325</v>
      </c>
      <c r="F1646">
        <f>anotacoes!A1646</f>
        <v>27</v>
      </c>
      <c r="G1646">
        <f>anotacoes!B1646</f>
        <v>21</v>
      </c>
      <c r="H1646" t="str">
        <f>anotacoes!K1646</f>
        <v xml:space="preserve"> 00:03:34,241</v>
      </c>
      <c r="I1646" t="str">
        <f>anotacoes!L1646</f>
        <v xml:space="preserve"> 00:03:35,344</v>
      </c>
      <c r="J1646" t="str">
        <f>IF(L1646="PAUSE",E1646,IF(anotacoes!G1650=conversao_anotacoes!C1646,conversao_anotacoes!C1646,conversao_anotacoes!D1646))</f>
        <v>BURTON</v>
      </c>
      <c r="K1646" t="str">
        <f t="shared" si="50"/>
        <v>CAMILO</v>
      </c>
      <c r="L1646" t="str">
        <f>UPPER(anotacoes!H1646)</f>
        <v>GRIP TIME</v>
      </c>
      <c r="M1646" t="str">
        <f>IF(OR(L1646="ATTACK",L1646="FINTA"),"&lt;TECNICA&gt;",UPPER(anotacoes!I1646))</f>
        <v>LEFT COLLAR</v>
      </c>
      <c r="N1646" t="str">
        <f>IF(OR(L1646="ATTACK",L1646="FINTA"),UPPER(anotacoes!I1646),"")</f>
        <v/>
      </c>
      <c r="O1646" s="6" t="str">
        <f>IF(anotacoes!N1646=0,"",anotacoes!N1646)</f>
        <v/>
      </c>
      <c r="P1646" t="str">
        <f>IF(anotacoes!M1646=0,"",UPPER(anotacoes!M1646))</f>
        <v/>
      </c>
      <c r="Q1646" t="str">
        <f t="shared" si="51"/>
        <v>INSERT INTO CONVERSAO_LUTA_ACAO (cd_conversao, id_luta, sequencia, momento_inicio, momento_fim, quem_faz, quem_sofre, acao_tipo, acao, tecnica, direcao, pontuacao) VALUES (1, 27, 21, TRIM(' 00:03:34,241'), TRIM(' 00:03:35,344'), 'BURTON', 'CAMILO', 'GRIP TIME', 'LEFT COLLAR', NULL, NULL, NULL)</v>
      </c>
      <c r="R1646" t="s">
        <v>10327</v>
      </c>
    </row>
    <row r="1647" spans="1:18" hidden="1" x14ac:dyDescent="0.25">
      <c r="A1647" s="7">
        <f>anotacoes!D1647</f>
        <v>39672</v>
      </c>
      <c r="B1647" t="str">
        <f>anotacoes!C1647</f>
        <v>OLYMPIC GAMES BEIJING 2008</v>
      </c>
      <c r="C1647" t="str">
        <f>anotacoes!E1647</f>
        <v>BURTON</v>
      </c>
      <c r="D1647" t="str">
        <f>anotacoes!F1647</f>
        <v>CAMILO</v>
      </c>
      <c r="E1647" t="s">
        <v>10325</v>
      </c>
      <c r="F1647">
        <f>anotacoes!A1647</f>
        <v>27</v>
      </c>
      <c r="G1647">
        <f>anotacoes!B1647</f>
        <v>22</v>
      </c>
      <c r="H1647" t="str">
        <f>anotacoes!K1647</f>
        <v xml:space="preserve"> 00:03:35,344</v>
      </c>
      <c r="I1647" t="str">
        <f>anotacoes!L1647</f>
        <v xml:space="preserve"> 00:03:39,631</v>
      </c>
      <c r="J1647" t="str">
        <f>IF(L1647="PAUSE",E1647,IF(anotacoes!G1651=conversao_anotacoes!C1647,conversao_anotacoes!C1647,conversao_anotacoes!D1647))</f>
        <v>BURTON</v>
      </c>
      <c r="K1647" t="str">
        <f t="shared" si="50"/>
        <v>CAMILO</v>
      </c>
      <c r="L1647" t="str">
        <f>UPPER(anotacoes!H1647)</f>
        <v>DISPLACEMENT</v>
      </c>
      <c r="M1647" t="str">
        <f>IF(OR(L1647="ATTACK",L1647="FINTA"),"&lt;TECNICA&gt;",UPPER(anotacoes!I1647))</f>
        <v>2-3 STEP HESITANT RIGHT</v>
      </c>
      <c r="N1647" t="str">
        <f>IF(OR(L1647="ATTACK",L1647="FINTA"),UPPER(anotacoes!I1647),"")</f>
        <v/>
      </c>
      <c r="O1647" s="6" t="str">
        <f>IF(anotacoes!N1647=0,"",anotacoes!N1647)</f>
        <v/>
      </c>
      <c r="P1647" t="str">
        <f>IF(anotacoes!M1647=0,"",UPPER(anotacoes!M1647))</f>
        <v/>
      </c>
      <c r="Q1647" t="str">
        <f t="shared" si="51"/>
        <v>INSERT INTO CONVERSAO_LUTA_ACAO (cd_conversao, id_luta, sequencia, momento_inicio, momento_fim, quem_faz, quem_sofre, acao_tipo, acao, tecnica, direcao, pontuacao) VALUES (1, 27, 22, TRIM(' 00:03:35,344'), TRIM(' 00:03:39,631'), 'BURTON', 'CAMILO', 'DISPLACEMENT', '2-3 STEP HESITANT RIGHT', NULL, NULL, NULL)</v>
      </c>
      <c r="R1647" t="s">
        <v>10327</v>
      </c>
    </row>
    <row r="1648" spans="1:18" hidden="1" x14ac:dyDescent="0.25">
      <c r="A1648" s="7">
        <f>anotacoes!D1648</f>
        <v>39672</v>
      </c>
      <c r="B1648" t="str">
        <f>anotacoes!C1648</f>
        <v>OLYMPIC GAMES BEIJING 2008</v>
      </c>
      <c r="C1648" t="str">
        <f>anotacoes!E1648</f>
        <v>BURTON</v>
      </c>
      <c r="D1648" t="str">
        <f>anotacoes!F1648</f>
        <v>CAMILO</v>
      </c>
      <c r="E1648" t="s">
        <v>10325</v>
      </c>
      <c r="F1648">
        <f>anotacoes!A1648</f>
        <v>27</v>
      </c>
      <c r="G1648">
        <f>anotacoes!B1648</f>
        <v>23</v>
      </c>
      <c r="H1648" t="str">
        <f>anotacoes!K1648</f>
        <v xml:space="preserve"> 00:03:39,631</v>
      </c>
      <c r="I1648" t="str">
        <f>anotacoes!L1648</f>
        <v xml:space="preserve"> 00:03:49,521</v>
      </c>
      <c r="J1648" t="str">
        <f>IF(L1648="PAUSE",E1648,IF(anotacoes!G1652=conversao_anotacoes!C1648,conversao_anotacoes!C1648,conversao_anotacoes!D1648))</f>
        <v>BURTON</v>
      </c>
      <c r="K1648" t="str">
        <f t="shared" si="50"/>
        <v>CAMILO</v>
      </c>
      <c r="L1648" t="str">
        <f>UPPER(anotacoes!H1648)</f>
        <v>DISPLACEMENT</v>
      </c>
      <c r="M1648" t="str">
        <f>IF(OR(L1648="ATTACK",L1648="FINTA"),"&lt;TECNICA&gt;",UPPER(anotacoes!I1648))</f>
        <v>TRY TO GRIP WITH CONTACT</v>
      </c>
      <c r="N1648" t="str">
        <f>IF(OR(L1648="ATTACK",L1648="FINTA"),UPPER(anotacoes!I1648),"")</f>
        <v/>
      </c>
      <c r="O1648" s="6" t="str">
        <f>IF(anotacoes!N1648=0,"",anotacoes!N1648)</f>
        <v/>
      </c>
      <c r="P1648" t="str">
        <f>IF(anotacoes!M1648=0,"",UPPER(anotacoes!M1648))</f>
        <v/>
      </c>
      <c r="Q1648" t="str">
        <f t="shared" si="51"/>
        <v>INSERT INTO CONVERSAO_LUTA_ACAO (cd_conversao, id_luta, sequencia, momento_inicio, momento_fim, quem_faz, quem_sofre, acao_tipo, acao, tecnica, direcao, pontuacao) VALUES (1, 27, 23, TRIM(' 00:03:39,631'), TRIM(' 00:03:49,521'), 'BURTON', 'CAMILO', 'DISPLACEMENT', 'TRY TO GRIP WITH CONTACT', NULL, NULL, NULL)</v>
      </c>
      <c r="R1648" t="s">
        <v>10327</v>
      </c>
    </row>
    <row r="1649" spans="1:18" hidden="1" x14ac:dyDescent="0.25">
      <c r="A1649" s="7">
        <f>anotacoes!D1649</f>
        <v>39672</v>
      </c>
      <c r="B1649" t="str">
        <f>anotacoes!C1649</f>
        <v>OLYMPIC GAMES BEIJING 2008</v>
      </c>
      <c r="C1649" t="str">
        <f>anotacoes!E1649</f>
        <v>BURTON</v>
      </c>
      <c r="D1649" t="str">
        <f>anotacoes!F1649</f>
        <v>CAMILO</v>
      </c>
      <c r="E1649" t="s">
        <v>10325</v>
      </c>
      <c r="F1649">
        <f>anotacoes!A1649</f>
        <v>27</v>
      </c>
      <c r="G1649">
        <f>anotacoes!B1649</f>
        <v>24</v>
      </c>
      <c r="H1649" t="str">
        <f>anotacoes!K1649</f>
        <v xml:space="preserve"> 00:03:49,521</v>
      </c>
      <c r="I1649" t="str">
        <f>anotacoes!L1649</f>
        <v xml:space="preserve"> 00:03:55,977</v>
      </c>
      <c r="J1649" t="str">
        <f>IF(L1649="PAUSE",E1649,IF(anotacoes!G1653=conversao_anotacoes!C1649,conversao_anotacoes!C1649,conversao_anotacoes!D1649))</f>
        <v>&lt;ARBITRO_DESCONHECIDO&gt;</v>
      </c>
      <c r="K1649" t="str">
        <f t="shared" si="50"/>
        <v/>
      </c>
      <c r="L1649" t="str">
        <f>UPPER(anotacoes!H1649)</f>
        <v>PAUSE</v>
      </c>
      <c r="M1649" t="str">
        <f>IF(OR(L1649="ATTACK",L1649="FINTA"),"&lt;TECNICA&gt;",UPPER(anotacoes!I1649))</f>
        <v>SHIDO WITHOUT SCORE</v>
      </c>
      <c r="N1649" t="str">
        <f>IF(OR(L1649="ATTACK",L1649="FINTA"),UPPER(anotacoes!I1649),"")</f>
        <v/>
      </c>
      <c r="O1649" s="6" t="str">
        <f>IF(anotacoes!N1649=0,"",anotacoes!N1649)</f>
        <v/>
      </c>
      <c r="P1649" t="str">
        <f>IF(anotacoes!M1649=0,"",UPPER(anotacoes!M1649))</f>
        <v/>
      </c>
      <c r="Q1649" t="str">
        <f t="shared" si="51"/>
        <v>INSERT INTO CONVERSAO_LUTA_ACAO (cd_conversao, id_luta, sequencia, momento_inicio, momento_fim, quem_faz, quem_sofre, acao_tipo, acao, tecnica, direcao, pontuacao) VALUES (1, 27, 24, TRIM(' 00:03:49,521'), TRIM(' 00:03:55,977'), '&lt;ARBITRO_DESCONHECIDO&gt;', '', 'PAUSE', 'SHIDO WITHOUT SCORE', NULL, NULL, NULL)</v>
      </c>
      <c r="R1649" t="s">
        <v>10327</v>
      </c>
    </row>
    <row r="1650" spans="1:18" hidden="1" x14ac:dyDescent="0.25">
      <c r="A1650" s="7">
        <f>anotacoes!D1650</f>
        <v>39672</v>
      </c>
      <c r="B1650" t="str">
        <f>anotacoes!C1650</f>
        <v>OLYMPIC GAMES BEIJING 2008</v>
      </c>
      <c r="C1650" t="str">
        <f>anotacoes!E1650</f>
        <v>BURTON</v>
      </c>
      <c r="D1650" t="str">
        <f>anotacoes!F1650</f>
        <v>CAMILO</v>
      </c>
      <c r="E1650" t="s">
        <v>10325</v>
      </c>
      <c r="F1650">
        <f>anotacoes!A1650</f>
        <v>27</v>
      </c>
      <c r="G1650">
        <f>anotacoes!B1650</f>
        <v>25</v>
      </c>
      <c r="H1650" t="str">
        <f>anotacoes!K1650</f>
        <v xml:space="preserve"> 00:03:55,977</v>
      </c>
      <c r="I1650" t="str">
        <f>anotacoes!L1650</f>
        <v xml:space="preserve"> 00:03:57,753</v>
      </c>
      <c r="J1650" t="str">
        <f>IF(L1650="PAUSE",E1650,IF(anotacoes!G1654=conversao_anotacoes!C1650,conversao_anotacoes!C1650,conversao_anotacoes!D1650))</f>
        <v>BURTON</v>
      </c>
      <c r="K1650" t="str">
        <f t="shared" si="50"/>
        <v>CAMILO</v>
      </c>
      <c r="L1650" t="str">
        <f>UPPER(anotacoes!H1650)</f>
        <v>DISPLACEMENT</v>
      </c>
      <c r="M1650" t="str">
        <f>IF(OR(L1650="ATTACK",L1650="FINTA"),"&lt;TECNICA&gt;",UPPER(anotacoes!I1650))</f>
        <v>CIRCULAR LEFT</v>
      </c>
      <c r="N1650" t="str">
        <f>IF(OR(L1650="ATTACK",L1650="FINTA"),UPPER(anotacoes!I1650),"")</f>
        <v/>
      </c>
      <c r="O1650" s="6" t="str">
        <f>IF(anotacoes!N1650=0,"",anotacoes!N1650)</f>
        <v/>
      </c>
      <c r="P1650" t="str">
        <f>IF(anotacoes!M1650=0,"",UPPER(anotacoes!M1650))</f>
        <v/>
      </c>
      <c r="Q1650" t="str">
        <f t="shared" si="51"/>
        <v>INSERT INTO CONVERSAO_LUTA_ACAO (cd_conversao, id_luta, sequencia, momento_inicio, momento_fim, quem_faz, quem_sofre, acao_tipo, acao, tecnica, direcao, pontuacao) VALUES (1, 27, 25, TRIM(' 00:03:55,977'), TRIM(' 00:03:57,753'), 'BURTON', 'CAMILO', 'DISPLACEMENT', 'CIRCULAR LEFT', NULL, NULL, NULL)</v>
      </c>
      <c r="R1650" t="s">
        <v>10327</v>
      </c>
    </row>
    <row r="1651" spans="1:18" hidden="1" x14ac:dyDescent="0.25">
      <c r="A1651" s="7">
        <f>anotacoes!D1651</f>
        <v>39672</v>
      </c>
      <c r="B1651" t="str">
        <f>anotacoes!C1651</f>
        <v>OLYMPIC GAMES BEIJING 2008</v>
      </c>
      <c r="C1651" t="str">
        <f>anotacoes!E1651</f>
        <v>BURTON</v>
      </c>
      <c r="D1651" t="str">
        <f>anotacoes!F1651</f>
        <v>CAMILO</v>
      </c>
      <c r="E1651" t="s">
        <v>10325</v>
      </c>
      <c r="F1651">
        <f>anotacoes!A1651</f>
        <v>27</v>
      </c>
      <c r="G1651">
        <f>anotacoes!B1651</f>
        <v>26</v>
      </c>
      <c r="H1651" t="str">
        <f>anotacoes!K1651</f>
        <v xml:space="preserve"> 00:03:57,753</v>
      </c>
      <c r="I1651" t="str">
        <f>anotacoes!L1651</f>
        <v xml:space="preserve"> 00:03:58,713</v>
      </c>
      <c r="J1651" t="str">
        <f>IF(L1651="PAUSE",E1651,IF(anotacoes!G1655=conversao_anotacoes!C1651,conversao_anotacoes!C1651,conversao_anotacoes!D1651))</f>
        <v>BURTON</v>
      </c>
      <c r="K1651" t="str">
        <f t="shared" si="50"/>
        <v>CAMILO</v>
      </c>
      <c r="L1651" t="str">
        <f>UPPER(anotacoes!H1651)</f>
        <v>DISPLACEMENT</v>
      </c>
      <c r="M1651" t="str">
        <f>IF(OR(L1651="ATTACK",L1651="FINTA"),"&lt;TECNICA&gt;",UPPER(anotacoes!I1651))</f>
        <v>2-3 STEP HESITANT RIGHT</v>
      </c>
      <c r="N1651" t="str">
        <f>IF(OR(L1651="ATTACK",L1651="FINTA"),UPPER(anotacoes!I1651),"")</f>
        <v/>
      </c>
      <c r="O1651" s="6" t="str">
        <f>IF(anotacoes!N1651=0,"",anotacoes!N1651)</f>
        <v/>
      </c>
      <c r="P1651" t="str">
        <f>IF(anotacoes!M1651=0,"",UPPER(anotacoes!M1651))</f>
        <v/>
      </c>
      <c r="Q1651" t="str">
        <f t="shared" si="51"/>
        <v>INSERT INTO CONVERSAO_LUTA_ACAO (cd_conversao, id_luta, sequencia, momento_inicio, momento_fim, quem_faz, quem_sofre, acao_tipo, acao, tecnica, direcao, pontuacao) VALUES (1, 27, 26, TRIM(' 00:03:57,753'), TRIM(' 00:03:58,713'), 'BURTON', 'CAMILO', 'DISPLACEMENT', '2-3 STEP HESITANT RIGHT', NULL, NULL, NULL)</v>
      </c>
      <c r="R1651" t="s">
        <v>10327</v>
      </c>
    </row>
    <row r="1652" spans="1:18" hidden="1" x14ac:dyDescent="0.25">
      <c r="A1652" s="7">
        <f>anotacoes!D1652</f>
        <v>39672</v>
      </c>
      <c r="B1652" t="str">
        <f>anotacoes!C1652</f>
        <v>OLYMPIC GAMES BEIJING 2008</v>
      </c>
      <c r="C1652" t="str">
        <f>anotacoes!E1652</f>
        <v>BURTON</v>
      </c>
      <c r="D1652" t="str">
        <f>anotacoes!F1652</f>
        <v>CAMILO</v>
      </c>
      <c r="E1652" t="s">
        <v>10325</v>
      </c>
      <c r="F1652">
        <f>anotacoes!A1652</f>
        <v>27</v>
      </c>
      <c r="G1652">
        <f>anotacoes!B1652</f>
        <v>27</v>
      </c>
      <c r="H1652" t="str">
        <f>anotacoes!K1652</f>
        <v xml:space="preserve"> 00:03:58,713</v>
      </c>
      <c r="I1652" t="str">
        <f>anotacoes!L1652</f>
        <v xml:space="preserve"> 00:04:09,052</v>
      </c>
      <c r="J1652" t="str">
        <f>IF(L1652="PAUSE",E1652,IF(anotacoes!G1656=conversao_anotacoes!C1652,conversao_anotacoes!C1652,conversao_anotacoes!D1652))</f>
        <v>BURTON</v>
      </c>
      <c r="K1652" t="str">
        <f t="shared" si="50"/>
        <v>CAMILO</v>
      </c>
      <c r="L1652" t="str">
        <f>UPPER(anotacoes!H1652)</f>
        <v>DISPLACEMENT</v>
      </c>
      <c r="M1652" t="str">
        <f>IF(OR(L1652="ATTACK",L1652="FINTA"),"&lt;TECNICA&gt;",UPPER(anotacoes!I1652))</f>
        <v>TRY TO GRIP WITH CONTACT</v>
      </c>
      <c r="N1652" t="str">
        <f>IF(OR(L1652="ATTACK",L1652="FINTA"),UPPER(anotacoes!I1652),"")</f>
        <v/>
      </c>
      <c r="O1652" s="6" t="str">
        <f>IF(anotacoes!N1652=0,"",anotacoes!N1652)</f>
        <v/>
      </c>
      <c r="P1652" t="str">
        <f>IF(anotacoes!M1652=0,"",UPPER(anotacoes!M1652))</f>
        <v/>
      </c>
      <c r="Q1652" t="str">
        <f t="shared" si="51"/>
        <v>INSERT INTO CONVERSAO_LUTA_ACAO (cd_conversao, id_luta, sequencia, momento_inicio, momento_fim, quem_faz, quem_sofre, acao_tipo, acao, tecnica, direcao, pontuacao) VALUES (1, 27, 27, TRIM(' 00:03:58,713'), TRIM(' 00:04:09,052'), 'BURTON', 'CAMILO', 'DISPLACEMENT', 'TRY TO GRIP WITH CONTACT', NULL, NULL, NULL)</v>
      </c>
      <c r="R1652" t="s">
        <v>10327</v>
      </c>
    </row>
    <row r="1653" spans="1:18" hidden="1" x14ac:dyDescent="0.25">
      <c r="A1653" s="7">
        <f>anotacoes!D1653</f>
        <v>39672</v>
      </c>
      <c r="B1653" t="str">
        <f>anotacoes!C1653</f>
        <v>OLYMPIC GAMES BEIJING 2008</v>
      </c>
      <c r="C1653" t="str">
        <f>anotacoes!E1653</f>
        <v>BURTON</v>
      </c>
      <c r="D1653" t="str">
        <f>anotacoes!F1653</f>
        <v>CAMILO</v>
      </c>
      <c r="E1653" t="s">
        <v>10325</v>
      </c>
      <c r="F1653">
        <f>anotacoes!A1653</f>
        <v>27</v>
      </c>
      <c r="G1653">
        <f>anotacoes!B1653</f>
        <v>28</v>
      </c>
      <c r="H1653" t="str">
        <f>anotacoes!K1653</f>
        <v xml:space="preserve"> 00:04:09,052</v>
      </c>
      <c r="I1653" t="str">
        <f>anotacoes!L1653</f>
        <v xml:space="preserve"> 00:04:14,462</v>
      </c>
      <c r="J1653" t="str">
        <f>IF(L1653="PAUSE",E1653,IF(anotacoes!G1657=conversao_anotacoes!C1653,conversao_anotacoes!C1653,conversao_anotacoes!D1653))</f>
        <v>BURTON</v>
      </c>
      <c r="K1653" t="str">
        <f t="shared" si="50"/>
        <v>CAMILO</v>
      </c>
      <c r="L1653" t="str">
        <f>UPPER(anotacoes!H1653)</f>
        <v>GRIP TIME</v>
      </c>
      <c r="M1653" t="str">
        <f>IF(OR(L1653="ATTACK",L1653="FINTA"),"&lt;TECNICA&gt;",UPPER(anotacoes!I1653))</f>
        <v>LEFT COLLAR RIGHT SLEEVE</v>
      </c>
      <c r="N1653" t="str">
        <f>IF(OR(L1653="ATTACK",L1653="FINTA"),UPPER(anotacoes!I1653),"")</f>
        <v/>
      </c>
      <c r="O1653" s="6" t="str">
        <f>IF(anotacoes!N1653=0,"",anotacoes!N1653)</f>
        <v/>
      </c>
      <c r="P1653" t="str">
        <f>IF(anotacoes!M1653=0,"",UPPER(anotacoes!M1653))</f>
        <v/>
      </c>
      <c r="Q1653" t="str">
        <f t="shared" si="51"/>
        <v>INSERT INTO CONVERSAO_LUTA_ACAO (cd_conversao, id_luta, sequencia, momento_inicio, momento_fim, quem_faz, quem_sofre, acao_tipo, acao, tecnica, direcao, pontuacao) VALUES (1, 27, 28, TRIM(' 00:04:09,052'), TRIM(' 00:04:14,462'), 'BURTON', 'CAMILO', 'GRIP TIME', 'LEFT COLLAR RIGHT SLEEVE', NULL, NULL, NULL)</v>
      </c>
      <c r="R1653" t="s">
        <v>10327</v>
      </c>
    </row>
    <row r="1654" spans="1:18" hidden="1" x14ac:dyDescent="0.25">
      <c r="A1654" s="7">
        <f>anotacoes!D1654</f>
        <v>39672</v>
      </c>
      <c r="B1654" t="str">
        <f>anotacoes!C1654</f>
        <v>OLYMPIC GAMES BEIJING 2008</v>
      </c>
      <c r="C1654" t="str">
        <f>anotacoes!E1654</f>
        <v>BURTON</v>
      </c>
      <c r="D1654" t="str">
        <f>anotacoes!F1654</f>
        <v>CAMILO</v>
      </c>
      <c r="E1654" t="s">
        <v>10325</v>
      </c>
      <c r="F1654">
        <f>anotacoes!A1654</f>
        <v>27</v>
      </c>
      <c r="G1654">
        <f>anotacoes!B1654</f>
        <v>29</v>
      </c>
      <c r="H1654" t="str">
        <f>anotacoes!K1654</f>
        <v xml:space="preserve"> 00:04:14,462</v>
      </c>
      <c r="I1654" t="str">
        <f>anotacoes!L1654</f>
        <v xml:space="preserve"> 00:04:15,464</v>
      </c>
      <c r="J1654" t="str">
        <f>IF(L1654="PAUSE",E1654,IF(anotacoes!G1658=conversao_anotacoes!C1654,conversao_anotacoes!C1654,conversao_anotacoes!D1654))</f>
        <v>BURTON</v>
      </c>
      <c r="K1654" t="str">
        <f t="shared" si="50"/>
        <v>CAMILO</v>
      </c>
      <c r="L1654" t="str">
        <f>UPPER(anotacoes!H1654)</f>
        <v>GRIP TIME</v>
      </c>
      <c r="M1654" t="str">
        <f>IF(OR(L1654="ATTACK",L1654="FINTA"),"&lt;TECNICA&gt;",UPPER(anotacoes!I1654))</f>
        <v>LEFT SLEEVE</v>
      </c>
      <c r="N1654" t="str">
        <f>IF(OR(L1654="ATTACK",L1654="FINTA"),UPPER(anotacoes!I1654),"")</f>
        <v/>
      </c>
      <c r="O1654" s="6" t="str">
        <f>IF(anotacoes!N1654=0,"",anotacoes!N1654)</f>
        <v/>
      </c>
      <c r="P1654" t="str">
        <f>IF(anotacoes!M1654=0,"",UPPER(anotacoes!M1654))</f>
        <v/>
      </c>
      <c r="Q1654" t="str">
        <f t="shared" si="51"/>
        <v>INSERT INTO CONVERSAO_LUTA_ACAO (cd_conversao, id_luta, sequencia, momento_inicio, momento_fim, quem_faz, quem_sofre, acao_tipo, acao, tecnica, direcao, pontuacao) VALUES (1, 27, 29, TRIM(' 00:04:14,462'), TRIM(' 00:04:15,464'), 'BURTON', 'CAMILO', 'GRIP TIME', 'LEFT SLEEVE', NULL, NULL, NULL)</v>
      </c>
      <c r="R1654" t="s">
        <v>10327</v>
      </c>
    </row>
    <row r="1655" spans="1:18" hidden="1" x14ac:dyDescent="0.25">
      <c r="A1655" s="7">
        <f>anotacoes!D1655</f>
        <v>39672</v>
      </c>
      <c r="B1655" t="str">
        <f>anotacoes!C1655</f>
        <v>OLYMPIC GAMES BEIJING 2008</v>
      </c>
      <c r="C1655" t="str">
        <f>anotacoes!E1655</f>
        <v>BURTON</v>
      </c>
      <c r="D1655" t="str">
        <f>anotacoes!F1655</f>
        <v>CAMILO</v>
      </c>
      <c r="E1655" t="s">
        <v>10325</v>
      </c>
      <c r="F1655">
        <f>anotacoes!A1655</f>
        <v>27</v>
      </c>
      <c r="G1655">
        <f>anotacoes!B1655</f>
        <v>30</v>
      </c>
      <c r="H1655" t="str">
        <f>anotacoes!K1655</f>
        <v xml:space="preserve"> 00:04:15,464</v>
      </c>
      <c r="I1655" t="str">
        <f>anotacoes!L1655</f>
        <v xml:space="preserve"> 00:05:03,388</v>
      </c>
      <c r="J1655" t="str">
        <f>IF(L1655="PAUSE",E1655,IF(anotacoes!G1659=conversao_anotacoes!C1655,conversao_anotacoes!C1655,conversao_anotacoes!D1655))</f>
        <v>BURTON</v>
      </c>
      <c r="K1655" t="str">
        <f t="shared" si="50"/>
        <v>CAMILO</v>
      </c>
      <c r="L1655" t="str">
        <f>UPPER(anotacoes!H1655)</f>
        <v>DISPLACEMENT</v>
      </c>
      <c r="M1655" t="str">
        <f>IF(OR(L1655="ATTACK",L1655="FINTA"),"&lt;TECNICA&gt;",UPPER(anotacoes!I1655))</f>
        <v>2-3 STEP HESITANT RIGHT</v>
      </c>
      <c r="N1655" t="str">
        <f>IF(OR(L1655="ATTACK",L1655="FINTA"),UPPER(anotacoes!I1655),"")</f>
        <v/>
      </c>
      <c r="O1655" s="6" t="str">
        <f>IF(anotacoes!N1655=0,"",anotacoes!N1655)</f>
        <v/>
      </c>
      <c r="P1655" t="str">
        <f>IF(anotacoes!M1655=0,"",UPPER(anotacoes!M1655))</f>
        <v/>
      </c>
      <c r="Q1655" t="str">
        <f t="shared" si="51"/>
        <v>INSERT INTO CONVERSAO_LUTA_ACAO (cd_conversao, id_luta, sequencia, momento_inicio, momento_fim, quem_faz, quem_sofre, acao_tipo, acao, tecnica, direcao, pontuacao) VALUES (1, 27, 30, TRIM(' 00:04:15,464'), TRIM(' 00:05:03,388'), 'BURTON', 'CAMILO', 'DISPLACEMENT', '2-3 STEP HESITANT RIGHT', NULL, NULL, NULL)</v>
      </c>
      <c r="R1655" t="s">
        <v>10327</v>
      </c>
    </row>
    <row r="1656" spans="1:18" hidden="1" x14ac:dyDescent="0.25">
      <c r="A1656" s="7">
        <f>anotacoes!D1656</f>
        <v>39672</v>
      </c>
      <c r="B1656" t="str">
        <f>anotacoes!C1656</f>
        <v>OLYMPIC GAMES BEIJING 2008</v>
      </c>
      <c r="C1656" t="str">
        <f>anotacoes!E1656</f>
        <v>BURTON</v>
      </c>
      <c r="D1656" t="str">
        <f>anotacoes!F1656</f>
        <v>CAMILO</v>
      </c>
      <c r="E1656" t="s">
        <v>10325</v>
      </c>
      <c r="F1656">
        <f>anotacoes!A1656</f>
        <v>27</v>
      </c>
      <c r="G1656">
        <f>anotacoes!B1656</f>
        <v>31</v>
      </c>
      <c r="H1656" t="str">
        <f>anotacoes!K1656</f>
        <v xml:space="preserve"> 00:05:03,388</v>
      </c>
      <c r="I1656" t="str">
        <f>anotacoes!L1656</f>
        <v xml:space="preserve"> 00:05:06,020</v>
      </c>
      <c r="J1656" t="str">
        <f>IF(L1656="PAUSE",E1656,IF(anotacoes!G1660=conversao_anotacoes!C1656,conversao_anotacoes!C1656,conversao_anotacoes!D1656))</f>
        <v>BURTON</v>
      </c>
      <c r="K1656" t="str">
        <f t="shared" si="50"/>
        <v>CAMILO</v>
      </c>
      <c r="L1656" t="str">
        <f>UPPER(anotacoes!H1656)</f>
        <v>DISPLACEMENT</v>
      </c>
      <c r="M1656" t="str">
        <f>IF(OR(L1656="ATTACK",L1656="FINTA"),"&lt;TECNICA&gt;",UPPER(anotacoes!I1656))</f>
        <v>TRY TO GRIP WITH CONTACT</v>
      </c>
      <c r="N1656" t="str">
        <f>IF(OR(L1656="ATTACK",L1656="FINTA"),UPPER(anotacoes!I1656),"")</f>
        <v/>
      </c>
      <c r="O1656" s="6" t="str">
        <f>IF(anotacoes!N1656=0,"",anotacoes!N1656)</f>
        <v/>
      </c>
      <c r="P1656" t="str">
        <f>IF(anotacoes!M1656=0,"",UPPER(anotacoes!M1656))</f>
        <v/>
      </c>
      <c r="Q1656" t="str">
        <f t="shared" si="51"/>
        <v>INSERT INTO CONVERSAO_LUTA_ACAO (cd_conversao, id_luta, sequencia, momento_inicio, momento_fim, quem_faz, quem_sofre, acao_tipo, acao, tecnica, direcao, pontuacao) VALUES (1, 27, 31, TRIM(' 00:05:03,388'), TRIM(' 00:05:06,020'), 'BURTON', 'CAMILO', 'DISPLACEMENT', 'TRY TO GRIP WITH CONTACT', NULL, NULL, NULL)</v>
      </c>
      <c r="R1656" t="s">
        <v>10327</v>
      </c>
    </row>
    <row r="1657" spans="1:18" hidden="1" x14ac:dyDescent="0.25">
      <c r="A1657" s="7">
        <f>anotacoes!D1657</f>
        <v>39672</v>
      </c>
      <c r="B1657" t="str">
        <f>anotacoes!C1657</f>
        <v>OLYMPIC GAMES BEIJING 2008</v>
      </c>
      <c r="C1657" t="str">
        <f>anotacoes!E1657</f>
        <v>BURTON</v>
      </c>
      <c r="D1657" t="str">
        <f>anotacoes!F1657</f>
        <v>CAMILO</v>
      </c>
      <c r="E1657" t="s">
        <v>10325</v>
      </c>
      <c r="F1657">
        <f>anotacoes!A1657</f>
        <v>27</v>
      </c>
      <c r="G1657">
        <f>anotacoes!B1657</f>
        <v>32</v>
      </c>
      <c r="H1657" t="str">
        <f>anotacoes!K1657</f>
        <v xml:space="preserve"> 00:05:06,020</v>
      </c>
      <c r="I1657" t="str">
        <f>anotacoes!L1657</f>
        <v xml:space="preserve"> 00:05:15,427</v>
      </c>
      <c r="J1657" t="str">
        <f>IF(L1657="PAUSE",E1657,IF(anotacoes!G1661=conversao_anotacoes!C1657,conversao_anotacoes!C1657,conversao_anotacoes!D1657))</f>
        <v>BURTON</v>
      </c>
      <c r="K1657" t="str">
        <f t="shared" si="50"/>
        <v>CAMILO</v>
      </c>
      <c r="L1657" t="str">
        <f>UPPER(anotacoes!H1657)</f>
        <v>GROUNDWORK COMBAT</v>
      </c>
      <c r="M1657" t="str">
        <f>IF(OR(L1657="ATTACK",L1657="FINTA"),"&lt;TECNICA&gt;",UPPER(anotacoes!I1657))</f>
        <v>TRYING TO ATTACK</v>
      </c>
      <c r="N1657" t="str">
        <f>IF(OR(L1657="ATTACK",L1657="FINTA"),UPPER(anotacoes!I1657),"")</f>
        <v/>
      </c>
      <c r="O1657" s="6" t="str">
        <f>IF(anotacoes!N1657=0,"",anotacoes!N1657)</f>
        <v/>
      </c>
      <c r="P1657" t="str">
        <f>IF(anotacoes!M1657=0,"",UPPER(anotacoes!M1657))</f>
        <v/>
      </c>
      <c r="Q1657" t="str">
        <f t="shared" si="51"/>
        <v>INSERT INTO CONVERSAO_LUTA_ACAO (cd_conversao, id_luta, sequencia, momento_inicio, momento_fim, quem_faz, quem_sofre, acao_tipo, acao, tecnica, direcao, pontuacao) VALUES (1, 27, 32, TRIM(' 00:05:06,020'), TRIM(' 00:05:15,427'), 'BURTON', 'CAMILO', 'GROUNDWORK COMBAT', 'TRYING TO ATTACK', NULL, NULL, NULL)</v>
      </c>
      <c r="R1657" t="s">
        <v>10327</v>
      </c>
    </row>
    <row r="1658" spans="1:18" hidden="1" x14ac:dyDescent="0.25">
      <c r="A1658" s="7">
        <f>anotacoes!D1658</f>
        <v>39672</v>
      </c>
      <c r="B1658" t="str">
        <f>anotacoes!C1658</f>
        <v>OLYMPIC GAMES BEIJING 2008</v>
      </c>
      <c r="C1658" t="str">
        <f>anotacoes!E1658</f>
        <v>BURTON</v>
      </c>
      <c r="D1658" t="str">
        <f>anotacoes!F1658</f>
        <v>CAMILO</v>
      </c>
      <c r="E1658" t="s">
        <v>10325</v>
      </c>
      <c r="F1658">
        <f>anotacoes!A1658</f>
        <v>27</v>
      </c>
      <c r="G1658">
        <f>anotacoes!B1658</f>
        <v>33</v>
      </c>
      <c r="H1658" t="str">
        <f>anotacoes!K1658</f>
        <v xml:space="preserve"> 00:05:15,427</v>
      </c>
      <c r="I1658" t="str">
        <f>anotacoes!L1658</f>
        <v xml:space="preserve"> 00:05:22,475</v>
      </c>
      <c r="J1658" t="str">
        <f>IF(L1658="PAUSE",E1658,IF(anotacoes!G1662=conversao_anotacoes!C1658,conversao_anotacoes!C1658,conversao_anotacoes!D1658))</f>
        <v>&lt;ARBITRO_DESCONHECIDO&gt;</v>
      </c>
      <c r="K1658" t="str">
        <f t="shared" si="50"/>
        <v/>
      </c>
      <c r="L1658" t="str">
        <f>UPPER(anotacoes!H1658)</f>
        <v>PAUSE</v>
      </c>
      <c r="M1658" t="str">
        <f>IF(OR(L1658="ATTACK",L1658="FINTA"),"&lt;TECNICA&gt;",UPPER(anotacoes!I1658))</f>
        <v>&lt;NAO_CLASSIFICADO&gt;</v>
      </c>
      <c r="N1658" t="str">
        <f>IF(OR(L1658="ATTACK",L1658="FINTA"),UPPER(anotacoes!I1658),"")</f>
        <v/>
      </c>
      <c r="O1658" s="6" t="str">
        <f>IF(anotacoes!N1658=0,"",anotacoes!N1658)</f>
        <v/>
      </c>
      <c r="P1658" t="str">
        <f>IF(anotacoes!M1658=0,"",UPPER(anotacoes!M1658))</f>
        <v/>
      </c>
      <c r="Q1658" t="str">
        <f t="shared" si="51"/>
        <v>INSERT INTO CONVERSAO_LUTA_ACAO (cd_conversao, id_luta, sequencia, momento_inicio, momento_fim, quem_faz, quem_sofre, acao_tipo, acao, tecnica, direcao, pontuacao) VALUES (1, 27, 33, TRIM(' 00:05:15,427'), TRIM(' 00:05:22,475'), '&lt;ARBITRO_DESCONHECIDO&gt;', '', 'PAUSE', '&lt;NAO_CLASSIFICADO&gt;', NULL, NULL, NULL)</v>
      </c>
      <c r="R1658" t="s">
        <v>10327</v>
      </c>
    </row>
    <row r="1659" spans="1:18" hidden="1" x14ac:dyDescent="0.25">
      <c r="A1659" s="7">
        <f>anotacoes!D1659</f>
        <v>39672</v>
      </c>
      <c r="B1659" t="str">
        <f>anotacoes!C1659</f>
        <v>OLYMPIC GAMES BEIJING 2008</v>
      </c>
      <c r="C1659" t="str">
        <f>anotacoes!E1659</f>
        <v>BURTON</v>
      </c>
      <c r="D1659" t="str">
        <f>anotacoes!F1659</f>
        <v>CAMILO</v>
      </c>
      <c r="E1659" t="s">
        <v>10325</v>
      </c>
      <c r="F1659">
        <f>anotacoes!A1659</f>
        <v>27</v>
      </c>
      <c r="G1659">
        <f>anotacoes!B1659</f>
        <v>34</v>
      </c>
      <c r="H1659" t="str">
        <f>anotacoes!K1659</f>
        <v xml:space="preserve"> 00:05:22,475</v>
      </c>
      <c r="I1659" t="str">
        <f>anotacoes!L1659</f>
        <v xml:space="preserve"> 00:05:27,006</v>
      </c>
      <c r="J1659" t="str">
        <f>IF(L1659="PAUSE",E1659,IF(anotacoes!G1663=conversao_anotacoes!C1659,conversao_anotacoes!C1659,conversao_anotacoes!D1659))</f>
        <v>BURTON</v>
      </c>
      <c r="K1659" t="str">
        <f t="shared" si="50"/>
        <v>CAMILO</v>
      </c>
      <c r="L1659" t="str">
        <f>UPPER(anotacoes!H1659)</f>
        <v>DISPLACEMENT</v>
      </c>
      <c r="M1659" t="str">
        <f>IF(OR(L1659="ATTACK",L1659="FINTA"),"&lt;TECNICA&gt;",UPPER(anotacoes!I1659))</f>
        <v>2-3 STEP HESITANT RIGHT</v>
      </c>
      <c r="N1659" t="str">
        <f>IF(OR(L1659="ATTACK",L1659="FINTA"),UPPER(anotacoes!I1659),"")</f>
        <v/>
      </c>
      <c r="O1659" s="6" t="str">
        <f>IF(anotacoes!N1659=0,"",anotacoes!N1659)</f>
        <v/>
      </c>
      <c r="P1659" t="str">
        <f>IF(anotacoes!M1659=0,"",UPPER(anotacoes!M1659))</f>
        <v/>
      </c>
      <c r="Q1659" t="str">
        <f t="shared" si="51"/>
        <v>INSERT INTO CONVERSAO_LUTA_ACAO (cd_conversao, id_luta, sequencia, momento_inicio, momento_fim, quem_faz, quem_sofre, acao_tipo, acao, tecnica, direcao, pontuacao) VALUES (1, 27, 34, TRIM(' 00:05:22,475'), TRIM(' 00:05:27,006'), 'BURTON', 'CAMILO', 'DISPLACEMENT', '2-3 STEP HESITANT RIGHT', NULL, NULL, NULL)</v>
      </c>
      <c r="R1659" t="s">
        <v>10327</v>
      </c>
    </row>
    <row r="1660" spans="1:18" hidden="1" x14ac:dyDescent="0.25">
      <c r="A1660" s="7">
        <f>anotacoes!D1660</f>
        <v>39672</v>
      </c>
      <c r="B1660" t="str">
        <f>anotacoes!C1660</f>
        <v>OLYMPIC GAMES BEIJING 2008</v>
      </c>
      <c r="C1660" t="str">
        <f>anotacoes!E1660</f>
        <v>BURTON</v>
      </c>
      <c r="D1660" t="str">
        <f>anotacoes!F1660</f>
        <v>CAMILO</v>
      </c>
      <c r="E1660" t="s">
        <v>10325</v>
      </c>
      <c r="F1660">
        <f>anotacoes!A1660</f>
        <v>27</v>
      </c>
      <c r="G1660">
        <f>anotacoes!B1660</f>
        <v>35</v>
      </c>
      <c r="H1660" t="str">
        <f>anotacoes!K1660</f>
        <v xml:space="preserve"> 00:05:27,006</v>
      </c>
      <c r="I1660" t="str">
        <f>anotacoes!L1660</f>
        <v xml:space="preserve"> 00:05:28,255</v>
      </c>
      <c r="J1660" t="str">
        <f>IF(L1660="PAUSE",E1660,IF(anotacoes!G1664=conversao_anotacoes!C1660,conversao_anotacoes!C1660,conversao_anotacoes!D1660))</f>
        <v>BURTON</v>
      </c>
      <c r="K1660" t="str">
        <f t="shared" si="50"/>
        <v>CAMILO</v>
      </c>
      <c r="L1660" t="str">
        <f>UPPER(anotacoes!H1660)</f>
        <v>DISPLACEMENT</v>
      </c>
      <c r="M1660" t="str">
        <f>IF(OR(L1660="ATTACK",L1660="FINTA"),"&lt;TECNICA&gt;",UPPER(anotacoes!I1660))</f>
        <v>TRY TO GRIP WITH CONTACT</v>
      </c>
      <c r="N1660" t="str">
        <f>IF(OR(L1660="ATTACK",L1660="FINTA"),UPPER(anotacoes!I1660),"")</f>
        <v/>
      </c>
      <c r="O1660" s="6" t="str">
        <f>IF(anotacoes!N1660=0,"",anotacoes!N1660)</f>
        <v/>
      </c>
      <c r="P1660" t="str">
        <f>IF(anotacoes!M1660=0,"",UPPER(anotacoes!M1660))</f>
        <v/>
      </c>
      <c r="Q1660" t="str">
        <f t="shared" si="51"/>
        <v>INSERT INTO CONVERSAO_LUTA_ACAO (cd_conversao, id_luta, sequencia, momento_inicio, momento_fim, quem_faz, quem_sofre, acao_tipo, acao, tecnica, direcao, pontuacao) VALUES (1, 27, 35, TRIM(' 00:05:27,006'), TRIM(' 00:05:28,255'), 'BURTON', 'CAMILO', 'DISPLACEMENT', 'TRY TO GRIP WITH CONTACT', NULL, NULL, NULL)</v>
      </c>
      <c r="R1660" t="s">
        <v>10327</v>
      </c>
    </row>
    <row r="1661" spans="1:18" hidden="1" x14ac:dyDescent="0.25">
      <c r="A1661" s="7">
        <f>anotacoes!D1661</f>
        <v>39672</v>
      </c>
      <c r="B1661" t="str">
        <f>anotacoes!C1661</f>
        <v>OLYMPIC GAMES BEIJING 2008</v>
      </c>
      <c r="C1661" t="str">
        <f>anotacoes!E1661</f>
        <v>BURTON</v>
      </c>
      <c r="D1661" t="str">
        <f>anotacoes!F1661</f>
        <v>CAMILO</v>
      </c>
      <c r="E1661" t="s">
        <v>10325</v>
      </c>
      <c r="F1661">
        <f>anotacoes!A1661</f>
        <v>27</v>
      </c>
      <c r="G1661">
        <f>anotacoes!B1661</f>
        <v>36</v>
      </c>
      <c r="H1661" t="str">
        <f>anotacoes!K1661</f>
        <v xml:space="preserve"> 00:05:28,255</v>
      </c>
      <c r="I1661" t="str">
        <f>anotacoes!L1661</f>
        <v xml:space="preserve"> 00:05:29,388</v>
      </c>
      <c r="J1661" t="str">
        <f>IF(L1661="PAUSE",E1661,IF(anotacoes!G1665=conversao_anotacoes!C1661,conversao_anotacoes!C1661,conversao_anotacoes!D1661))</f>
        <v>BURTON</v>
      </c>
      <c r="K1661" t="str">
        <f t="shared" si="50"/>
        <v>CAMILO</v>
      </c>
      <c r="L1661" t="str">
        <f>UPPER(anotacoes!H1661)</f>
        <v>GRIP TIME</v>
      </c>
      <c r="M1661" t="str">
        <f>IF(OR(L1661="ATTACK",L1661="FINTA"),"&lt;TECNICA&gt;",UPPER(anotacoes!I1661))</f>
        <v>RIGHT COLLAR</v>
      </c>
      <c r="N1661" t="str">
        <f>IF(OR(L1661="ATTACK",L1661="FINTA"),UPPER(anotacoes!I1661),"")</f>
        <v/>
      </c>
      <c r="O1661" s="6" t="str">
        <f>IF(anotacoes!N1661=0,"",anotacoes!N1661)</f>
        <v/>
      </c>
      <c r="P1661" t="str">
        <f>IF(anotacoes!M1661=0,"",UPPER(anotacoes!M1661))</f>
        <v/>
      </c>
      <c r="Q1661" t="str">
        <f t="shared" si="51"/>
        <v>INSERT INTO CONVERSAO_LUTA_ACAO (cd_conversao, id_luta, sequencia, momento_inicio, momento_fim, quem_faz, quem_sofre, acao_tipo, acao, tecnica, direcao, pontuacao) VALUES (1, 27, 36, TRIM(' 00:05:28,255'), TRIM(' 00:05:29,388'), 'BURTON', 'CAMILO', 'GRIP TIME', 'RIGHT COLLAR', NULL, NULL, NULL)</v>
      </c>
      <c r="R1661" t="s">
        <v>10327</v>
      </c>
    </row>
    <row r="1662" spans="1:18" hidden="1" x14ac:dyDescent="0.25">
      <c r="A1662" s="7">
        <f>anotacoes!D1662</f>
        <v>39672</v>
      </c>
      <c r="B1662" t="str">
        <f>anotacoes!C1662</f>
        <v>OLYMPIC GAMES BEIJING 2008</v>
      </c>
      <c r="C1662" t="str">
        <f>anotacoes!E1662</f>
        <v>BURTON</v>
      </c>
      <c r="D1662" t="str">
        <f>anotacoes!F1662</f>
        <v>CAMILO</v>
      </c>
      <c r="E1662" t="s">
        <v>10325</v>
      </c>
      <c r="F1662">
        <f>anotacoes!A1662</f>
        <v>27</v>
      </c>
      <c r="G1662">
        <f>anotacoes!B1662</f>
        <v>37</v>
      </c>
      <c r="H1662" t="str">
        <f>anotacoes!K1662</f>
        <v xml:space="preserve"> 00:05:29,388</v>
      </c>
      <c r="I1662" t="str">
        <f>anotacoes!L1662</f>
        <v xml:space="preserve"> 00:05:34,136</v>
      </c>
      <c r="J1662" t="str">
        <f>IF(L1662="PAUSE",E1662,IF(anotacoes!G1666=conversao_anotacoes!C1662,conversao_anotacoes!C1662,conversao_anotacoes!D1662))</f>
        <v>BURTON</v>
      </c>
      <c r="K1662" t="str">
        <f t="shared" si="50"/>
        <v>CAMILO</v>
      </c>
      <c r="L1662" t="str">
        <f>UPPER(anotacoes!H1662)</f>
        <v>GROUNDWORK COMBAT</v>
      </c>
      <c r="M1662" t="str">
        <f>IF(OR(L1662="ATTACK",L1662="FINTA"),"&lt;TECNICA&gt;",UPPER(anotacoes!I1662))</f>
        <v>DEFENSIVE POSITION</v>
      </c>
      <c r="N1662" t="str">
        <f>IF(OR(L1662="ATTACK",L1662="FINTA"),UPPER(anotacoes!I1662),"")</f>
        <v/>
      </c>
      <c r="O1662" s="6" t="str">
        <f>IF(anotacoes!N1662=0,"",anotacoes!N1662)</f>
        <v/>
      </c>
      <c r="P1662" t="str">
        <f>IF(anotacoes!M1662=0,"",UPPER(anotacoes!M1662))</f>
        <v/>
      </c>
      <c r="Q1662" t="str">
        <f t="shared" si="51"/>
        <v>INSERT INTO CONVERSAO_LUTA_ACAO (cd_conversao, id_luta, sequencia, momento_inicio, momento_fim, quem_faz, quem_sofre, acao_tipo, acao, tecnica, direcao, pontuacao) VALUES (1, 27, 37, TRIM(' 00:05:29,388'), TRIM(' 00:05:34,136'), 'BURTON', 'CAMILO', 'GROUNDWORK COMBAT', 'DEFENSIVE POSITION', NULL, NULL, NULL)</v>
      </c>
      <c r="R1662" t="s">
        <v>10327</v>
      </c>
    </row>
    <row r="1663" spans="1:18" hidden="1" x14ac:dyDescent="0.25">
      <c r="A1663" s="7">
        <f>anotacoes!D1663</f>
        <v>39672</v>
      </c>
      <c r="B1663" t="str">
        <f>anotacoes!C1663</f>
        <v>OLYMPIC GAMES BEIJING 2008</v>
      </c>
      <c r="C1663" t="str">
        <f>anotacoes!E1663</f>
        <v>BURTON</v>
      </c>
      <c r="D1663" t="str">
        <f>anotacoes!F1663</f>
        <v>CAMILO</v>
      </c>
      <c r="E1663" t="s">
        <v>10325</v>
      </c>
      <c r="F1663">
        <f>anotacoes!A1663</f>
        <v>27</v>
      </c>
      <c r="G1663">
        <f>anotacoes!B1663</f>
        <v>38</v>
      </c>
      <c r="H1663" t="str">
        <f>anotacoes!K1663</f>
        <v xml:space="preserve"> 00:05:34,136</v>
      </c>
      <c r="I1663" t="str">
        <f>anotacoes!L1663</f>
        <v xml:space="preserve"> 00:05:39,231</v>
      </c>
      <c r="J1663" t="str">
        <f>IF(L1663="PAUSE",E1663,IF(anotacoes!G1667=conversao_anotacoes!C1663,conversao_anotacoes!C1663,conversao_anotacoes!D1663))</f>
        <v>&lt;ARBITRO_DESCONHECIDO&gt;</v>
      </c>
      <c r="K1663" t="str">
        <f t="shared" si="50"/>
        <v/>
      </c>
      <c r="L1663" t="str">
        <f>UPPER(anotacoes!H1663)</f>
        <v>PAUSE</v>
      </c>
      <c r="M1663" t="str">
        <f>IF(OR(L1663="ATTACK",L1663="FINTA"),"&lt;TECNICA&gt;",UPPER(anotacoes!I1663))</f>
        <v>&lt;NAO_CLASSIFICADO&gt;</v>
      </c>
      <c r="N1663" t="str">
        <f>IF(OR(L1663="ATTACK",L1663="FINTA"),UPPER(anotacoes!I1663),"")</f>
        <v/>
      </c>
      <c r="O1663" s="6" t="str">
        <f>IF(anotacoes!N1663=0,"",anotacoes!N1663)</f>
        <v/>
      </c>
      <c r="P1663" t="str">
        <f>IF(anotacoes!M1663=0,"",UPPER(anotacoes!M1663))</f>
        <v/>
      </c>
      <c r="Q1663" t="str">
        <f t="shared" si="51"/>
        <v>INSERT INTO CONVERSAO_LUTA_ACAO (cd_conversao, id_luta, sequencia, momento_inicio, momento_fim, quem_faz, quem_sofre, acao_tipo, acao, tecnica, direcao, pontuacao) VALUES (1, 27, 38, TRIM(' 00:05:34,136'), TRIM(' 00:05:39,231'), '&lt;ARBITRO_DESCONHECIDO&gt;', '', 'PAUSE', '&lt;NAO_CLASSIFICADO&gt;', NULL, NULL, NULL)</v>
      </c>
      <c r="R1663" t="s">
        <v>10327</v>
      </c>
    </row>
    <row r="1664" spans="1:18" hidden="1" x14ac:dyDescent="0.25">
      <c r="A1664" s="7">
        <f>anotacoes!D1664</f>
        <v>39672</v>
      </c>
      <c r="B1664" t="str">
        <f>anotacoes!C1664</f>
        <v>OLYMPIC GAMES BEIJING 2008</v>
      </c>
      <c r="C1664" t="str">
        <f>anotacoes!E1664</f>
        <v>BURTON</v>
      </c>
      <c r="D1664" t="str">
        <f>anotacoes!F1664</f>
        <v>CAMILO</v>
      </c>
      <c r="E1664" t="s">
        <v>10325</v>
      </c>
      <c r="F1664">
        <f>anotacoes!A1664</f>
        <v>27</v>
      </c>
      <c r="G1664">
        <f>anotacoes!B1664</f>
        <v>39</v>
      </c>
      <c r="H1664" t="str">
        <f>anotacoes!K1664</f>
        <v xml:space="preserve"> 00:05:39,231</v>
      </c>
      <c r="I1664" t="str">
        <f>anotacoes!L1664</f>
        <v xml:space="preserve"> 00:05:46,304</v>
      </c>
      <c r="J1664" t="str">
        <f>IF(L1664="PAUSE",E1664,IF(anotacoes!G1668=conversao_anotacoes!C1664,conversao_anotacoes!C1664,conversao_anotacoes!D1664))</f>
        <v>BURTON</v>
      </c>
      <c r="K1664" t="str">
        <f t="shared" si="50"/>
        <v>CAMILO</v>
      </c>
      <c r="L1664" t="str">
        <f>UPPER(anotacoes!H1664)</f>
        <v>DISPLACEMENT</v>
      </c>
      <c r="M1664" t="str">
        <f>IF(OR(L1664="ATTACK",L1664="FINTA"),"&lt;TECNICA&gt;",UPPER(anotacoes!I1664))</f>
        <v>2-3 STEP HESITANT RIGHT</v>
      </c>
      <c r="N1664" t="str">
        <f>IF(OR(L1664="ATTACK",L1664="FINTA"),UPPER(anotacoes!I1664),"")</f>
        <v/>
      </c>
      <c r="O1664" s="6" t="str">
        <f>IF(anotacoes!N1664=0,"",anotacoes!N1664)</f>
        <v/>
      </c>
      <c r="P1664" t="str">
        <f>IF(anotacoes!M1664=0,"",UPPER(anotacoes!M1664))</f>
        <v/>
      </c>
      <c r="Q1664" t="str">
        <f t="shared" si="51"/>
        <v>INSERT INTO CONVERSAO_LUTA_ACAO (cd_conversao, id_luta, sequencia, momento_inicio, momento_fim, quem_faz, quem_sofre, acao_tipo, acao, tecnica, direcao, pontuacao) VALUES (1, 27, 39, TRIM(' 00:05:39,231'), TRIM(' 00:05:46,304'), 'BURTON', 'CAMILO', 'DISPLACEMENT', '2-3 STEP HESITANT RIGHT', NULL, NULL, NULL)</v>
      </c>
      <c r="R1664" t="s">
        <v>10327</v>
      </c>
    </row>
    <row r="1665" spans="1:18" hidden="1" x14ac:dyDescent="0.25">
      <c r="A1665" s="7">
        <f>anotacoes!D1665</f>
        <v>39672</v>
      </c>
      <c r="B1665" t="str">
        <f>anotacoes!C1665</f>
        <v>OLYMPIC GAMES BEIJING 2008</v>
      </c>
      <c r="C1665" t="str">
        <f>anotacoes!E1665</f>
        <v>BURTON</v>
      </c>
      <c r="D1665" t="str">
        <f>anotacoes!F1665</f>
        <v>CAMILO</v>
      </c>
      <c r="E1665" t="s">
        <v>10325</v>
      </c>
      <c r="F1665">
        <f>anotacoes!A1665</f>
        <v>27</v>
      </c>
      <c r="G1665">
        <f>anotacoes!B1665</f>
        <v>40</v>
      </c>
      <c r="H1665" t="str">
        <f>anotacoes!K1665</f>
        <v xml:space="preserve"> 00:05:46,304</v>
      </c>
      <c r="I1665" t="str">
        <f>anotacoes!L1665</f>
        <v xml:space="preserve"> 00:05:46,806</v>
      </c>
      <c r="J1665" t="str">
        <f>IF(L1665="PAUSE",E1665,IF(anotacoes!G1669=conversao_anotacoes!C1665,conversao_anotacoes!C1665,conversao_anotacoes!D1665))</f>
        <v>BURTON</v>
      </c>
      <c r="K1665" t="str">
        <f t="shared" si="50"/>
        <v>CAMILO</v>
      </c>
      <c r="L1665" t="str">
        <f>UPPER(anotacoes!H1665)</f>
        <v>DISPLACEMENT</v>
      </c>
      <c r="M1665" t="str">
        <f>IF(OR(L1665="ATTACK",L1665="FINTA"),"&lt;TECNICA&gt;",UPPER(anotacoes!I1665))</f>
        <v>TRY TO GRIP WITH CONTACT</v>
      </c>
      <c r="N1665" t="str">
        <f>IF(OR(L1665="ATTACK",L1665="FINTA"),UPPER(anotacoes!I1665),"")</f>
        <v/>
      </c>
      <c r="O1665" s="6" t="str">
        <f>IF(anotacoes!N1665=0,"",anotacoes!N1665)</f>
        <v/>
      </c>
      <c r="P1665" t="str">
        <f>IF(anotacoes!M1665=0,"",UPPER(anotacoes!M1665))</f>
        <v/>
      </c>
      <c r="Q1665" t="str">
        <f t="shared" si="51"/>
        <v>INSERT INTO CONVERSAO_LUTA_ACAO (cd_conversao, id_luta, sequencia, momento_inicio, momento_fim, quem_faz, quem_sofre, acao_tipo, acao, tecnica, direcao, pontuacao) VALUES (1, 27, 40, TRIM(' 00:05:46,304'), TRIM(' 00:05:46,806'), 'BURTON', 'CAMILO', 'DISPLACEMENT', 'TRY TO GRIP WITH CONTACT', NULL, NULL, NULL)</v>
      </c>
      <c r="R1665" t="s">
        <v>10327</v>
      </c>
    </row>
    <row r="1666" spans="1:18" hidden="1" x14ac:dyDescent="0.25">
      <c r="A1666" s="7">
        <f>anotacoes!D1666</f>
        <v>39672</v>
      </c>
      <c r="B1666" t="str">
        <f>anotacoes!C1666</f>
        <v>OLYMPIC GAMES BEIJING 2008</v>
      </c>
      <c r="C1666" t="str">
        <f>anotacoes!E1666</f>
        <v>BURTON</v>
      </c>
      <c r="D1666" t="str">
        <f>anotacoes!F1666</f>
        <v>CAMILO</v>
      </c>
      <c r="E1666" t="s">
        <v>10325</v>
      </c>
      <c r="F1666">
        <f>anotacoes!A1666</f>
        <v>27</v>
      </c>
      <c r="G1666">
        <f>anotacoes!B1666</f>
        <v>41</v>
      </c>
      <c r="H1666" t="str">
        <f>anotacoes!K1666</f>
        <v xml:space="preserve"> 00:05:46,806</v>
      </c>
      <c r="I1666" t="str">
        <f>anotacoes!L1666</f>
        <v xml:space="preserve"> 00:05:48,159</v>
      </c>
      <c r="J1666" t="str">
        <f>IF(L1666="PAUSE",E1666,IF(anotacoes!G1670=conversao_anotacoes!C1666,conversao_anotacoes!C1666,conversao_anotacoes!D1666))</f>
        <v>BURTON</v>
      </c>
      <c r="K1666" t="str">
        <f t="shared" si="50"/>
        <v>CAMILO</v>
      </c>
      <c r="L1666" t="str">
        <f>UPPER(anotacoes!H1666)</f>
        <v>GRIP TIME</v>
      </c>
      <c r="M1666" t="str">
        <f>IF(OR(L1666="ATTACK",L1666="FINTA"),"&lt;TECNICA&gt;",UPPER(anotacoes!I1666))</f>
        <v>LEFT COLLAR RIGHT SLEEVE</v>
      </c>
      <c r="N1666" t="str">
        <f>IF(OR(L1666="ATTACK",L1666="FINTA"),UPPER(anotacoes!I1666),"")</f>
        <v/>
      </c>
      <c r="O1666" s="6" t="str">
        <f>IF(anotacoes!N1666=0,"",anotacoes!N1666)</f>
        <v/>
      </c>
      <c r="P1666" t="str">
        <f>IF(anotacoes!M1666=0,"",UPPER(anotacoes!M1666))</f>
        <v/>
      </c>
      <c r="Q1666" t="str">
        <f t="shared" si="51"/>
        <v>INSERT INTO CONVERSAO_LUTA_ACAO (cd_conversao, id_luta, sequencia, momento_inicio, momento_fim, quem_faz, quem_sofre, acao_tipo, acao, tecnica, direcao, pontuacao) VALUES (1, 27, 41, TRIM(' 00:05:46,806'), TRIM(' 00:05:48,159'), 'BURTON', 'CAMILO', 'GRIP TIME', 'LEFT COLLAR RIGHT SLEEVE', NULL, NULL, NULL)</v>
      </c>
      <c r="R1666" t="s">
        <v>10327</v>
      </c>
    </row>
    <row r="1667" spans="1:18" hidden="1" x14ac:dyDescent="0.25">
      <c r="A1667" s="7">
        <f>anotacoes!D1667</f>
        <v>39672</v>
      </c>
      <c r="B1667" t="str">
        <f>anotacoes!C1667</f>
        <v>OLYMPIC GAMES BEIJING 2008</v>
      </c>
      <c r="C1667" t="str">
        <f>anotacoes!E1667</f>
        <v>BURTON</v>
      </c>
      <c r="D1667" t="str">
        <f>anotacoes!F1667</f>
        <v>CAMILO</v>
      </c>
      <c r="E1667" t="s">
        <v>10325</v>
      </c>
      <c r="F1667">
        <f>anotacoes!A1667</f>
        <v>27</v>
      </c>
      <c r="G1667">
        <f>anotacoes!B1667</f>
        <v>42</v>
      </c>
      <c r="H1667" t="str">
        <f>anotacoes!K1667</f>
        <v xml:space="preserve"> 00:05:48,159</v>
      </c>
      <c r="I1667" t="str">
        <f>anotacoes!L1667</f>
        <v xml:space="preserve"> 00:05:48,988</v>
      </c>
      <c r="J1667" t="str">
        <f>IF(L1667="PAUSE",E1667,IF(anotacoes!G1671=conversao_anotacoes!C1667,conversao_anotacoes!C1667,conversao_anotacoes!D1667))</f>
        <v>BURTON</v>
      </c>
      <c r="K1667" t="str">
        <f t="shared" ref="K1667:K1730" si="52">IF(J1667=E1667,"",IF(J1667=C1667,D1667,C1667))</f>
        <v>CAMILO</v>
      </c>
      <c r="L1667" t="str">
        <f>UPPER(anotacoes!H1667)</f>
        <v>ATTACK</v>
      </c>
      <c r="M1667" t="str">
        <f>IF(OR(L1667="ATTACK",L1667="FINTA"),"&lt;TECNICA&gt;",UPPER(anotacoes!I1667))</f>
        <v>&lt;TECNICA&gt;</v>
      </c>
      <c r="N1667" t="str">
        <f>IF(OR(L1667="ATTACK",L1667="FINTA"),UPPER(anotacoes!I1667),"")</f>
        <v>HARAI GOSHI GAESHI</v>
      </c>
      <c r="O1667" s="6">
        <f>IF(anotacoes!N1667=0,"",anotacoes!N1667)</f>
        <v>9</v>
      </c>
      <c r="P1667" t="str">
        <f>IF(anotacoes!M1667=0,"",UPPER(anotacoes!M1667))</f>
        <v/>
      </c>
      <c r="Q1667" t="str">
        <f t="shared" ref="Q1667:Q1730" si="53">CONCATENATE("INSERT INTO CONVERSAO_LUTA_ACAO (cd_conversao, id_luta, sequencia, momento_inicio, momento_fim, quem_faz, quem_sofre, acao_tipo, acao, tecnica, direcao, pontuacao) VALUES (1, ",F1667,", ",G1667,", ","TRIM('",H1667,"')",", ","TRIM('",I1667,"')",", ","'",J1667,"'",", ","'",K1667,"'",", ","'",L1667,"'",", ","'",M1667,"'",", ",IF(N1667="","NULL",CONCATENATE("'",N1667,"'")),", ",IF(O1667="","NULL",O1667),", ",IF(P1667="","NULL",CONCATENATE("'",P1667,"'")),")")</f>
        <v>INSERT INTO CONVERSAO_LUTA_ACAO (cd_conversao, id_luta, sequencia, momento_inicio, momento_fim, quem_faz, quem_sofre, acao_tipo, acao, tecnica, direcao, pontuacao) VALUES (1, 27, 42, TRIM(' 00:05:48,159'), TRIM(' 00:05:48,988'), 'BURTON', 'CAMILO', 'ATTACK', '&lt;TECNICA&gt;', 'HARAI GOSHI GAESHI', 9, NULL)</v>
      </c>
      <c r="R1667" t="s">
        <v>10327</v>
      </c>
    </row>
    <row r="1668" spans="1:18" hidden="1" x14ac:dyDescent="0.25">
      <c r="A1668" s="7">
        <f>anotacoes!D1668</f>
        <v>39672</v>
      </c>
      <c r="B1668" t="str">
        <f>anotacoes!C1668</f>
        <v>OLYMPIC GAMES BEIJING 2008</v>
      </c>
      <c r="C1668" t="str">
        <f>anotacoes!E1668</f>
        <v>BURTON</v>
      </c>
      <c r="D1668" t="str">
        <f>anotacoes!F1668</f>
        <v>CAMILO</v>
      </c>
      <c r="E1668" t="s">
        <v>10325</v>
      </c>
      <c r="F1668">
        <f>anotacoes!A1668</f>
        <v>27</v>
      </c>
      <c r="G1668">
        <f>anotacoes!B1668</f>
        <v>43</v>
      </c>
      <c r="H1668" t="str">
        <f>anotacoes!K1668</f>
        <v xml:space="preserve"> 00:05:49,267</v>
      </c>
      <c r="I1668" t="str">
        <f>anotacoes!L1668</f>
        <v xml:space="preserve"> 00:06:42,899</v>
      </c>
      <c r="J1668" t="str">
        <f>IF(L1668="PAUSE",E1668,IF(anotacoes!G1672=conversao_anotacoes!C1668,conversao_anotacoes!C1668,conversao_anotacoes!D1668))</f>
        <v>BURTON</v>
      </c>
      <c r="K1668" t="str">
        <f t="shared" si="52"/>
        <v>CAMILO</v>
      </c>
      <c r="L1668" t="str">
        <f>UPPER(anotacoes!H1668)</f>
        <v>GROUNDWORK COMBAT</v>
      </c>
      <c r="M1668" t="str">
        <f>IF(OR(L1668="ATTACK",L1668="FINTA"),"&lt;TECNICA&gt;",UPPER(anotacoes!I1668))</f>
        <v>TRYING TO ATTACK</v>
      </c>
      <c r="N1668" t="str">
        <f>IF(OR(L1668="ATTACK",L1668="FINTA"),UPPER(anotacoes!I1668),"")</f>
        <v/>
      </c>
      <c r="O1668" s="6" t="str">
        <f>IF(anotacoes!N1668=0,"",anotacoes!N1668)</f>
        <v/>
      </c>
      <c r="P1668" t="str">
        <f>IF(anotacoes!M1668=0,"",UPPER(anotacoes!M1668))</f>
        <v/>
      </c>
      <c r="Q1668" t="str">
        <f t="shared" si="53"/>
        <v>INSERT INTO CONVERSAO_LUTA_ACAO (cd_conversao, id_luta, sequencia, momento_inicio, momento_fim, quem_faz, quem_sofre, acao_tipo, acao, tecnica, direcao, pontuacao) VALUES (1, 27, 43, TRIM(' 00:05:49,267'), TRIM(' 00:06:42,899'), 'BURTON', 'CAMILO', 'GROUNDWORK COMBAT', 'TRYING TO ATTACK', NULL, NULL, NULL)</v>
      </c>
      <c r="R1668" t="s">
        <v>10327</v>
      </c>
    </row>
    <row r="1669" spans="1:18" hidden="1" x14ac:dyDescent="0.25">
      <c r="A1669" s="7">
        <f>anotacoes!D1669</f>
        <v>39672</v>
      </c>
      <c r="B1669" t="str">
        <f>anotacoes!C1669</f>
        <v>OLYMPIC GAMES BEIJING 2008</v>
      </c>
      <c r="C1669" t="str">
        <f>anotacoes!E1669</f>
        <v>BURTON</v>
      </c>
      <c r="D1669" t="str">
        <f>anotacoes!F1669</f>
        <v>CAMILO</v>
      </c>
      <c r="E1669" t="s">
        <v>10325</v>
      </c>
      <c r="F1669">
        <f>anotacoes!A1669</f>
        <v>27</v>
      </c>
      <c r="G1669">
        <f>anotacoes!B1669</f>
        <v>44</v>
      </c>
      <c r="H1669" t="str">
        <f>anotacoes!K1669</f>
        <v xml:space="preserve"> 00:06:43,132</v>
      </c>
      <c r="I1669" t="str">
        <f>anotacoes!L1669</f>
        <v xml:space="preserve"> 00:06:48,806</v>
      </c>
      <c r="J1669" t="str">
        <f>IF(L1669="PAUSE",E1669,IF(anotacoes!G1673=conversao_anotacoes!C1669,conversao_anotacoes!C1669,conversao_anotacoes!D1669))</f>
        <v>&lt;ARBITRO_DESCONHECIDO&gt;</v>
      </c>
      <c r="K1669" t="str">
        <f t="shared" si="52"/>
        <v/>
      </c>
      <c r="L1669" t="str">
        <f>UPPER(anotacoes!H1669)</f>
        <v>PAUSE</v>
      </c>
      <c r="M1669" t="str">
        <f>IF(OR(L1669="ATTACK",L1669="FINTA"),"&lt;TECNICA&gt;",UPPER(anotacoes!I1669))</f>
        <v>&lt;NAO_CLASSIFICADO&gt;</v>
      </c>
      <c r="N1669" t="str">
        <f>IF(OR(L1669="ATTACK",L1669="FINTA"),UPPER(anotacoes!I1669),"")</f>
        <v/>
      </c>
      <c r="O1669" s="6" t="str">
        <f>IF(anotacoes!N1669=0,"",anotacoes!N1669)</f>
        <v/>
      </c>
      <c r="P1669" t="str">
        <f>IF(anotacoes!M1669=0,"",UPPER(anotacoes!M1669))</f>
        <v/>
      </c>
      <c r="Q1669" t="str">
        <f t="shared" si="53"/>
        <v>INSERT INTO CONVERSAO_LUTA_ACAO (cd_conversao, id_luta, sequencia, momento_inicio, momento_fim, quem_faz, quem_sofre, acao_tipo, acao, tecnica, direcao, pontuacao) VALUES (1, 27, 44, TRIM(' 00:06:43,132'), TRIM(' 00:06:48,806'), '&lt;ARBITRO_DESCONHECIDO&gt;', '', 'PAUSE', '&lt;NAO_CLASSIFICADO&gt;', NULL, NULL, NULL)</v>
      </c>
      <c r="R1669" t="s">
        <v>10327</v>
      </c>
    </row>
    <row r="1670" spans="1:18" hidden="1" x14ac:dyDescent="0.25">
      <c r="A1670" s="7">
        <f>anotacoes!D1670</f>
        <v>39672</v>
      </c>
      <c r="B1670" t="str">
        <f>anotacoes!C1670</f>
        <v>OLYMPIC GAMES BEIJING 2008</v>
      </c>
      <c r="C1670" t="str">
        <f>anotacoes!E1670</f>
        <v>BURTON</v>
      </c>
      <c r="D1670" t="str">
        <f>anotacoes!F1670</f>
        <v>CAMILO</v>
      </c>
      <c r="E1670" t="s">
        <v>10325</v>
      </c>
      <c r="F1670">
        <f>anotacoes!A1670</f>
        <v>27</v>
      </c>
      <c r="G1670">
        <f>anotacoes!B1670</f>
        <v>45</v>
      </c>
      <c r="H1670" t="str">
        <f>anotacoes!K1670</f>
        <v xml:space="preserve"> 00:06:48,806</v>
      </c>
      <c r="I1670" t="str">
        <f>anotacoes!L1670</f>
        <v xml:space="preserve"> 00:06:52,405</v>
      </c>
      <c r="J1670" t="str">
        <f>IF(L1670="PAUSE",E1670,IF(anotacoes!G1674=conversao_anotacoes!C1670,conversao_anotacoes!C1670,conversao_anotacoes!D1670))</f>
        <v>BURTON</v>
      </c>
      <c r="K1670" t="str">
        <f t="shared" si="52"/>
        <v>CAMILO</v>
      </c>
      <c r="L1670" t="str">
        <f>UPPER(anotacoes!H1670)</f>
        <v>DISPLACEMENT</v>
      </c>
      <c r="M1670" t="str">
        <f>IF(OR(L1670="ATTACK",L1670="FINTA"),"&lt;TECNICA&gt;",UPPER(anotacoes!I1670))</f>
        <v>2-3 STEP HESITANT RIGHT</v>
      </c>
      <c r="N1670" t="str">
        <f>IF(OR(L1670="ATTACK",L1670="FINTA"),UPPER(anotacoes!I1670),"")</f>
        <v/>
      </c>
      <c r="O1670" s="6" t="str">
        <f>IF(anotacoes!N1670=0,"",anotacoes!N1670)</f>
        <v/>
      </c>
      <c r="P1670" t="str">
        <f>IF(anotacoes!M1670=0,"",UPPER(anotacoes!M1670))</f>
        <v/>
      </c>
      <c r="Q1670" t="str">
        <f t="shared" si="53"/>
        <v>INSERT INTO CONVERSAO_LUTA_ACAO (cd_conversao, id_luta, sequencia, momento_inicio, momento_fim, quem_faz, quem_sofre, acao_tipo, acao, tecnica, direcao, pontuacao) VALUES (1, 27, 45, TRIM(' 00:06:48,806'), TRIM(' 00:06:52,405'), 'BURTON', 'CAMILO', 'DISPLACEMENT', '2-3 STEP HESITANT RIGHT', NULL, NULL, NULL)</v>
      </c>
      <c r="R1670" t="s">
        <v>10327</v>
      </c>
    </row>
    <row r="1671" spans="1:18" hidden="1" x14ac:dyDescent="0.25">
      <c r="A1671" s="7">
        <f>anotacoes!D1671</f>
        <v>39672</v>
      </c>
      <c r="B1671" t="str">
        <f>anotacoes!C1671</f>
        <v>OLYMPIC GAMES BEIJING 2008</v>
      </c>
      <c r="C1671" t="str">
        <f>anotacoes!E1671</f>
        <v>BURTON</v>
      </c>
      <c r="D1671" t="str">
        <f>anotacoes!F1671</f>
        <v>CAMILO</v>
      </c>
      <c r="E1671" t="s">
        <v>10325</v>
      </c>
      <c r="F1671">
        <f>anotacoes!A1671</f>
        <v>27</v>
      </c>
      <c r="G1671">
        <f>anotacoes!B1671</f>
        <v>46</v>
      </c>
      <c r="H1671" t="str">
        <f>anotacoes!K1671</f>
        <v xml:space="preserve"> 00:06:52,405</v>
      </c>
      <c r="I1671" t="str">
        <f>anotacoes!L1671</f>
        <v xml:space="preserve"> 00:06:56,984</v>
      </c>
      <c r="J1671" t="str">
        <f>IF(L1671="PAUSE",E1671,IF(anotacoes!G1675=conversao_anotacoes!C1671,conversao_anotacoes!C1671,conversao_anotacoes!D1671))</f>
        <v>BURTON</v>
      </c>
      <c r="K1671" t="str">
        <f t="shared" si="52"/>
        <v>CAMILO</v>
      </c>
      <c r="L1671" t="str">
        <f>UPPER(anotacoes!H1671)</f>
        <v>GRIP TIME</v>
      </c>
      <c r="M1671" t="str">
        <f>IF(OR(L1671="ATTACK",L1671="FINTA"),"&lt;TECNICA&gt;",UPPER(anotacoes!I1671))</f>
        <v>LEFT COLLAR RIGHT SLEEVE</v>
      </c>
      <c r="N1671" t="str">
        <f>IF(OR(L1671="ATTACK",L1671="FINTA"),UPPER(anotacoes!I1671),"")</f>
        <v/>
      </c>
      <c r="O1671" s="6" t="str">
        <f>IF(anotacoes!N1671=0,"",anotacoes!N1671)</f>
        <v/>
      </c>
      <c r="P1671" t="str">
        <f>IF(anotacoes!M1671=0,"",UPPER(anotacoes!M1671))</f>
        <v/>
      </c>
      <c r="Q1671" t="str">
        <f t="shared" si="53"/>
        <v>INSERT INTO CONVERSAO_LUTA_ACAO (cd_conversao, id_luta, sequencia, momento_inicio, momento_fim, quem_faz, quem_sofre, acao_tipo, acao, tecnica, direcao, pontuacao) VALUES (1, 27, 46, TRIM(' 00:06:52,405'), TRIM(' 00:06:56,984'), 'BURTON', 'CAMILO', 'GRIP TIME', 'LEFT COLLAR RIGHT SLEEVE', NULL, NULL, NULL)</v>
      </c>
      <c r="R1671" t="s">
        <v>10327</v>
      </c>
    </row>
    <row r="1672" spans="1:18" hidden="1" x14ac:dyDescent="0.25">
      <c r="A1672" s="7">
        <f>anotacoes!D1672</f>
        <v>39672</v>
      </c>
      <c r="B1672" t="str">
        <f>anotacoes!C1672</f>
        <v>OLYMPIC GAMES BEIJING 2008</v>
      </c>
      <c r="C1672" t="str">
        <f>anotacoes!E1672</f>
        <v>BURTON</v>
      </c>
      <c r="D1672" t="str">
        <f>anotacoes!F1672</f>
        <v>CAMILO</v>
      </c>
      <c r="E1672" t="s">
        <v>10325</v>
      </c>
      <c r="F1672">
        <f>anotacoes!A1672</f>
        <v>27</v>
      </c>
      <c r="G1672">
        <f>anotacoes!B1672</f>
        <v>47</v>
      </c>
      <c r="H1672" t="str">
        <f>anotacoes!K1672</f>
        <v xml:space="preserve"> 00:06:56,984</v>
      </c>
      <c r="I1672" t="str">
        <f>anotacoes!L1672</f>
        <v xml:space="preserve"> 00:06:58,455</v>
      </c>
      <c r="J1672" t="str">
        <f>IF(L1672="PAUSE",E1672,IF(anotacoes!G1676=conversao_anotacoes!C1672,conversao_anotacoes!C1672,conversao_anotacoes!D1672))</f>
        <v>BURTON</v>
      </c>
      <c r="K1672" t="str">
        <f t="shared" si="52"/>
        <v>CAMILO</v>
      </c>
      <c r="L1672" t="str">
        <f>UPPER(anotacoes!H1672)</f>
        <v>GRIP TIME</v>
      </c>
      <c r="M1672" t="str">
        <f>IF(OR(L1672="ATTACK",L1672="FINTA"),"&lt;TECNICA&gt;",UPPER(anotacoes!I1672))</f>
        <v>LEFT BACK RIGHT SLEEVE</v>
      </c>
      <c r="N1672" t="str">
        <f>IF(OR(L1672="ATTACK",L1672="FINTA"),UPPER(anotacoes!I1672),"")</f>
        <v/>
      </c>
      <c r="O1672" s="6" t="str">
        <f>IF(anotacoes!N1672=0,"",anotacoes!N1672)</f>
        <v/>
      </c>
      <c r="P1672" t="str">
        <f>IF(anotacoes!M1672=0,"",UPPER(anotacoes!M1672))</f>
        <v/>
      </c>
      <c r="Q1672" t="str">
        <f t="shared" si="53"/>
        <v>INSERT INTO CONVERSAO_LUTA_ACAO (cd_conversao, id_luta, sequencia, momento_inicio, momento_fim, quem_faz, quem_sofre, acao_tipo, acao, tecnica, direcao, pontuacao) VALUES (1, 27, 47, TRIM(' 00:06:56,984'), TRIM(' 00:06:58,455'), 'BURTON', 'CAMILO', 'GRIP TIME', 'LEFT BACK RIGHT SLEEVE', NULL, NULL, NULL)</v>
      </c>
      <c r="R1672" t="s">
        <v>10327</v>
      </c>
    </row>
    <row r="1673" spans="1:18" hidden="1" x14ac:dyDescent="0.25">
      <c r="A1673" s="7">
        <f>anotacoes!D1673</f>
        <v>39672</v>
      </c>
      <c r="B1673" t="str">
        <f>anotacoes!C1673</f>
        <v>OLYMPIC GAMES BEIJING 2008</v>
      </c>
      <c r="C1673" t="str">
        <f>anotacoes!E1673</f>
        <v>BURTON</v>
      </c>
      <c r="D1673" t="str">
        <f>anotacoes!F1673</f>
        <v>CAMILO</v>
      </c>
      <c r="E1673" t="s">
        <v>10325</v>
      </c>
      <c r="F1673">
        <f>anotacoes!A1673</f>
        <v>27</v>
      </c>
      <c r="G1673">
        <f>anotacoes!B1673</f>
        <v>48</v>
      </c>
      <c r="H1673" t="str">
        <f>anotacoes!K1673</f>
        <v xml:space="preserve"> 00:06:58,455</v>
      </c>
      <c r="I1673" t="str">
        <f>anotacoes!L1673</f>
        <v xml:space="preserve"> 00:07:00,310</v>
      </c>
      <c r="J1673" t="str">
        <f>IF(L1673="PAUSE",E1673,IF(anotacoes!G1677=conversao_anotacoes!C1673,conversao_anotacoes!C1673,conversao_anotacoes!D1673))</f>
        <v>BURTON</v>
      </c>
      <c r="K1673" t="str">
        <f t="shared" si="52"/>
        <v>CAMILO</v>
      </c>
      <c r="L1673" t="str">
        <f>UPPER(anotacoes!H1673)</f>
        <v>TRANSITION</v>
      </c>
      <c r="M1673" t="str">
        <f>IF(OR(L1673="ATTACK",L1673="FINTA"),"&lt;TECNICA&gt;",UPPER(anotacoes!I1673))</f>
        <v>WITHOUT ATTACK</v>
      </c>
      <c r="N1673" t="str">
        <f>IF(OR(L1673="ATTACK",L1673="FINTA"),UPPER(anotacoes!I1673),"")</f>
        <v/>
      </c>
      <c r="O1673" s="6" t="str">
        <f>IF(anotacoes!N1673=0,"",anotacoes!N1673)</f>
        <v/>
      </c>
      <c r="P1673" t="str">
        <f>IF(anotacoes!M1673=0,"",UPPER(anotacoes!M1673))</f>
        <v/>
      </c>
      <c r="Q1673" t="str">
        <f t="shared" si="53"/>
        <v>INSERT INTO CONVERSAO_LUTA_ACAO (cd_conversao, id_luta, sequencia, momento_inicio, momento_fim, quem_faz, quem_sofre, acao_tipo, acao, tecnica, direcao, pontuacao) VALUES (1, 27, 48, TRIM(' 00:06:58,455'), TRIM(' 00:07:00,310'), 'BURTON', 'CAMILO', 'TRANSITION', 'WITHOUT ATTACK', NULL, NULL, NULL)</v>
      </c>
      <c r="R1673" t="s">
        <v>10327</v>
      </c>
    </row>
    <row r="1674" spans="1:18" hidden="1" x14ac:dyDescent="0.25">
      <c r="A1674" s="7">
        <f>anotacoes!D1674</f>
        <v>39672</v>
      </c>
      <c r="B1674" t="str">
        <f>anotacoes!C1674</f>
        <v>OLYMPIC GAMES BEIJING 2008</v>
      </c>
      <c r="C1674" t="str">
        <f>anotacoes!E1674</f>
        <v>BURTON</v>
      </c>
      <c r="D1674" t="str">
        <f>anotacoes!F1674</f>
        <v>CAMILO</v>
      </c>
      <c r="E1674" t="s">
        <v>10325</v>
      </c>
      <c r="F1674">
        <f>anotacoes!A1674</f>
        <v>27</v>
      </c>
      <c r="G1674">
        <f>anotacoes!B1674</f>
        <v>49</v>
      </c>
      <c r="H1674" t="str">
        <f>anotacoes!K1674</f>
        <v xml:space="preserve"> 00:07:00,512</v>
      </c>
      <c r="I1674" t="str">
        <f>anotacoes!L1674</f>
        <v xml:space="preserve"> 00:07:37,828</v>
      </c>
      <c r="J1674" t="str">
        <f>IF(L1674="PAUSE",E1674,IF(anotacoes!G1678=conversao_anotacoes!C1674,conversao_anotacoes!C1674,conversao_anotacoes!D1674))</f>
        <v>&lt;ARBITRO_DESCONHECIDO&gt;</v>
      </c>
      <c r="K1674" t="str">
        <f t="shared" si="52"/>
        <v/>
      </c>
      <c r="L1674" t="str">
        <f>UPPER(anotacoes!H1674)</f>
        <v>PAUSE</v>
      </c>
      <c r="M1674" t="str">
        <f>IF(OR(L1674="ATTACK",L1674="FINTA"),"&lt;TECNICA&gt;",UPPER(anotacoes!I1674))</f>
        <v>SCORE WITH SHIDO</v>
      </c>
      <c r="N1674" t="str">
        <f>IF(OR(L1674="ATTACK",L1674="FINTA"),UPPER(anotacoes!I1674),"")</f>
        <v/>
      </c>
      <c r="O1674" s="6" t="str">
        <f>IF(anotacoes!N1674=0,"",anotacoes!N1674)</f>
        <v/>
      </c>
      <c r="P1674" t="str">
        <f>IF(anotacoes!M1674=0,"",UPPER(anotacoes!M1674))</f>
        <v/>
      </c>
      <c r="Q1674" t="str">
        <f t="shared" si="53"/>
        <v>INSERT INTO CONVERSAO_LUTA_ACAO (cd_conversao, id_luta, sequencia, momento_inicio, momento_fim, quem_faz, quem_sofre, acao_tipo, acao, tecnica, direcao, pontuacao) VALUES (1, 27, 49, TRIM(' 00:07:00,512'), TRIM(' 00:07:37,828'), '&lt;ARBITRO_DESCONHECIDO&gt;', '', 'PAUSE', 'SCORE WITH SHIDO', NULL, NULL, NULL)</v>
      </c>
      <c r="R1674" t="s">
        <v>10327</v>
      </c>
    </row>
    <row r="1675" spans="1:18" hidden="1" x14ac:dyDescent="0.25">
      <c r="A1675" s="7">
        <f>anotacoes!D1675</f>
        <v>39672</v>
      </c>
      <c r="B1675" t="str">
        <f>anotacoes!C1675</f>
        <v>OLYMPIC GAMES BEIJING 2008</v>
      </c>
      <c r="C1675" t="str">
        <f>anotacoes!E1675</f>
        <v>BURTON</v>
      </c>
      <c r="D1675" t="str">
        <f>anotacoes!F1675</f>
        <v>CAMILO</v>
      </c>
      <c r="E1675" t="s">
        <v>10325</v>
      </c>
      <c r="F1675">
        <f>anotacoes!A1675</f>
        <v>27</v>
      </c>
      <c r="G1675">
        <f>anotacoes!B1675</f>
        <v>50</v>
      </c>
      <c r="H1675" t="str">
        <f>anotacoes!K1675</f>
        <v xml:space="preserve"> 00:07:37,828</v>
      </c>
      <c r="I1675" t="str">
        <f>anotacoes!L1675</f>
        <v xml:space="preserve"> 00:08:24,901</v>
      </c>
      <c r="J1675" t="str">
        <f>IF(L1675="PAUSE",E1675,IF(anotacoes!G1679=conversao_anotacoes!C1675,conversao_anotacoes!C1675,conversao_anotacoes!D1675))</f>
        <v>BURTON</v>
      </c>
      <c r="K1675" t="str">
        <f t="shared" si="52"/>
        <v>CAMILO</v>
      </c>
      <c r="L1675" t="str">
        <f>UPPER(anotacoes!H1675)</f>
        <v>DISPLACEMENT</v>
      </c>
      <c r="M1675" t="str">
        <f>IF(OR(L1675="ATTACK",L1675="FINTA"),"&lt;TECNICA&gt;",UPPER(anotacoes!I1675))</f>
        <v>2-3 STEP HESITANT RIGHT</v>
      </c>
      <c r="N1675" t="str">
        <f>IF(OR(L1675="ATTACK",L1675="FINTA"),UPPER(anotacoes!I1675),"")</f>
        <v/>
      </c>
      <c r="O1675" s="6" t="str">
        <f>IF(anotacoes!N1675=0,"",anotacoes!N1675)</f>
        <v/>
      </c>
      <c r="P1675" t="str">
        <f>IF(anotacoes!M1675=0,"",UPPER(anotacoes!M1675))</f>
        <v/>
      </c>
      <c r="Q1675" t="str">
        <f t="shared" si="53"/>
        <v>INSERT INTO CONVERSAO_LUTA_ACAO (cd_conversao, id_luta, sequencia, momento_inicio, momento_fim, quem_faz, quem_sofre, acao_tipo, acao, tecnica, direcao, pontuacao) VALUES (1, 27, 50, TRIM(' 00:07:37,828'), TRIM(' 00:08:24,901'), 'BURTON', 'CAMILO', 'DISPLACEMENT', '2-3 STEP HESITANT RIGHT', NULL, NULL, NULL)</v>
      </c>
      <c r="R1675" t="s">
        <v>10327</v>
      </c>
    </row>
    <row r="1676" spans="1:18" hidden="1" x14ac:dyDescent="0.25">
      <c r="A1676" s="7">
        <f>anotacoes!D1676</f>
        <v>39672</v>
      </c>
      <c r="B1676" t="str">
        <f>anotacoes!C1676</f>
        <v>OLYMPIC GAMES BEIJING 2008</v>
      </c>
      <c r="C1676" t="str">
        <f>anotacoes!E1676</f>
        <v>BURTON</v>
      </c>
      <c r="D1676" t="str">
        <f>anotacoes!F1676</f>
        <v>CAMILO</v>
      </c>
      <c r="E1676" t="s">
        <v>10325</v>
      </c>
      <c r="F1676">
        <f>anotacoes!A1676</f>
        <v>27</v>
      </c>
      <c r="G1676">
        <f>anotacoes!B1676</f>
        <v>51</v>
      </c>
      <c r="H1676" t="str">
        <f>anotacoes!K1676</f>
        <v xml:space="preserve"> 00:08:24,901</v>
      </c>
      <c r="I1676" t="str">
        <f>anotacoes!L1676</f>
        <v xml:space="preserve"> 00:08:29,494</v>
      </c>
      <c r="J1676" t="str">
        <f>IF(L1676="PAUSE",E1676,IF(anotacoes!G1680=conversao_anotacoes!C1676,conversao_anotacoes!C1676,conversao_anotacoes!D1676))</f>
        <v>BURTON</v>
      </c>
      <c r="K1676" t="str">
        <f t="shared" si="52"/>
        <v>CAMILO</v>
      </c>
      <c r="L1676" t="str">
        <f>UPPER(anotacoes!H1676)</f>
        <v>DISPLACEMENT</v>
      </c>
      <c r="M1676" t="str">
        <f>IF(OR(L1676="ATTACK",L1676="FINTA"),"&lt;TECNICA&gt;",UPPER(anotacoes!I1676))</f>
        <v>TRY TO GRIP WITH CONTACT</v>
      </c>
      <c r="N1676" t="str">
        <f>IF(OR(L1676="ATTACK",L1676="FINTA"),UPPER(anotacoes!I1676),"")</f>
        <v/>
      </c>
      <c r="O1676" s="6" t="str">
        <f>IF(anotacoes!N1676=0,"",anotacoes!N1676)</f>
        <v/>
      </c>
      <c r="P1676" t="str">
        <f>IF(anotacoes!M1676=0,"",UPPER(anotacoes!M1676))</f>
        <v/>
      </c>
      <c r="Q1676" t="str">
        <f t="shared" si="53"/>
        <v>INSERT INTO CONVERSAO_LUTA_ACAO (cd_conversao, id_luta, sequencia, momento_inicio, momento_fim, quem_faz, quem_sofre, acao_tipo, acao, tecnica, direcao, pontuacao) VALUES (1, 27, 51, TRIM(' 00:08:24,901'), TRIM(' 00:08:29,494'), 'BURTON', 'CAMILO', 'DISPLACEMENT', 'TRY TO GRIP WITH CONTACT', NULL, NULL, NULL)</v>
      </c>
      <c r="R1676" t="s">
        <v>10327</v>
      </c>
    </row>
    <row r="1677" spans="1:18" hidden="1" x14ac:dyDescent="0.25">
      <c r="A1677" s="7">
        <f>anotacoes!D1677</f>
        <v>39672</v>
      </c>
      <c r="B1677" t="str">
        <f>anotacoes!C1677</f>
        <v>OLYMPIC GAMES BEIJING 2008</v>
      </c>
      <c r="C1677" t="str">
        <f>anotacoes!E1677</f>
        <v>BURTON</v>
      </c>
      <c r="D1677" t="str">
        <f>anotacoes!F1677</f>
        <v>CAMILO</v>
      </c>
      <c r="E1677" t="s">
        <v>10325</v>
      </c>
      <c r="F1677">
        <f>anotacoes!A1677</f>
        <v>27</v>
      </c>
      <c r="G1677">
        <f>anotacoes!B1677</f>
        <v>52</v>
      </c>
      <c r="H1677" t="str">
        <f>anotacoes!K1677</f>
        <v xml:space="preserve"> 00:08:29,494</v>
      </c>
      <c r="I1677" t="str">
        <f>anotacoes!L1677</f>
        <v xml:space="preserve"> 00:08:31,818</v>
      </c>
      <c r="J1677" t="str">
        <f>IF(L1677="PAUSE",E1677,IF(anotacoes!G1681=conversao_anotacoes!C1677,conversao_anotacoes!C1677,conversao_anotacoes!D1677))</f>
        <v>BURTON</v>
      </c>
      <c r="K1677" t="str">
        <f t="shared" si="52"/>
        <v>CAMILO</v>
      </c>
      <c r="L1677" t="str">
        <f>UPPER(anotacoes!H1677)</f>
        <v>GRIP TIME</v>
      </c>
      <c r="M1677" t="str">
        <f>IF(OR(L1677="ATTACK",L1677="FINTA"),"&lt;TECNICA&gt;",UPPER(anotacoes!I1677))</f>
        <v>RIGHT COLLAR</v>
      </c>
      <c r="N1677" t="str">
        <f>IF(OR(L1677="ATTACK",L1677="FINTA"),UPPER(anotacoes!I1677),"")</f>
        <v/>
      </c>
      <c r="O1677" s="6" t="str">
        <f>IF(anotacoes!N1677=0,"",anotacoes!N1677)</f>
        <v/>
      </c>
      <c r="P1677" t="str">
        <f>IF(anotacoes!M1677=0,"",UPPER(anotacoes!M1677))</f>
        <v/>
      </c>
      <c r="Q1677" t="str">
        <f t="shared" si="53"/>
        <v>INSERT INTO CONVERSAO_LUTA_ACAO (cd_conversao, id_luta, sequencia, momento_inicio, momento_fim, quem_faz, quem_sofre, acao_tipo, acao, tecnica, direcao, pontuacao) VALUES (1, 27, 52, TRIM(' 00:08:29,494'), TRIM(' 00:08:31,818'), 'BURTON', 'CAMILO', 'GRIP TIME', 'RIGHT COLLAR', NULL, NULL, NULL)</v>
      </c>
      <c r="R1677" t="s">
        <v>10327</v>
      </c>
    </row>
    <row r="1678" spans="1:18" hidden="1" x14ac:dyDescent="0.25">
      <c r="A1678" s="7">
        <f>anotacoes!D1678</f>
        <v>39672</v>
      </c>
      <c r="B1678" t="str">
        <f>anotacoes!C1678</f>
        <v>OLYMPIC GAMES BEIJING 2008</v>
      </c>
      <c r="C1678" t="str">
        <f>anotacoes!E1678</f>
        <v>BURTON</v>
      </c>
      <c r="D1678" t="str">
        <f>anotacoes!F1678</f>
        <v>CAMILO</v>
      </c>
      <c r="E1678" t="s">
        <v>10325</v>
      </c>
      <c r="F1678">
        <f>anotacoes!A1678</f>
        <v>27</v>
      </c>
      <c r="G1678">
        <f>anotacoes!B1678</f>
        <v>53</v>
      </c>
      <c r="H1678" t="str">
        <f>anotacoes!K1678</f>
        <v xml:space="preserve"> 00:08:31,818</v>
      </c>
      <c r="I1678" t="str">
        <f>anotacoes!L1678</f>
        <v xml:space="preserve"> 00:08:36,437</v>
      </c>
      <c r="J1678" t="str">
        <f>IF(L1678="PAUSE",E1678,IF(anotacoes!G1682=conversao_anotacoes!C1678,conversao_anotacoes!C1678,conversao_anotacoes!D1678))</f>
        <v>&lt;ARBITRO_DESCONHECIDO&gt;</v>
      </c>
      <c r="K1678" t="str">
        <f t="shared" si="52"/>
        <v/>
      </c>
      <c r="L1678" t="str">
        <f>UPPER(anotacoes!H1678)</f>
        <v>PAUSE</v>
      </c>
      <c r="M1678" t="str">
        <f>IF(OR(L1678="ATTACK",L1678="FINTA"),"&lt;TECNICA&gt;",UPPER(anotacoes!I1678))</f>
        <v>&lt;NAO_CLASSIFICADO&gt;</v>
      </c>
      <c r="N1678" t="str">
        <f>IF(OR(L1678="ATTACK",L1678="FINTA"),UPPER(anotacoes!I1678),"")</f>
        <v/>
      </c>
      <c r="O1678" s="6" t="str">
        <f>IF(anotacoes!N1678=0,"",anotacoes!N1678)</f>
        <v/>
      </c>
      <c r="P1678" t="str">
        <f>IF(anotacoes!M1678=0,"",UPPER(anotacoes!M1678))</f>
        <v/>
      </c>
      <c r="Q1678" t="str">
        <f t="shared" si="53"/>
        <v>INSERT INTO CONVERSAO_LUTA_ACAO (cd_conversao, id_luta, sequencia, momento_inicio, momento_fim, quem_faz, quem_sofre, acao_tipo, acao, tecnica, direcao, pontuacao) VALUES (1, 27, 53, TRIM(' 00:08:31,818'), TRIM(' 00:08:36,437'), '&lt;ARBITRO_DESCONHECIDO&gt;', '', 'PAUSE', '&lt;NAO_CLASSIFICADO&gt;', NULL, NULL, NULL)</v>
      </c>
      <c r="R1678" t="s">
        <v>10327</v>
      </c>
    </row>
    <row r="1679" spans="1:18" hidden="1" x14ac:dyDescent="0.25">
      <c r="A1679" s="7">
        <f>anotacoes!D1679</f>
        <v>39672</v>
      </c>
      <c r="B1679" t="str">
        <f>anotacoes!C1679</f>
        <v>OLYMPIC GAMES BEIJING 2008</v>
      </c>
      <c r="C1679" t="str">
        <f>anotacoes!E1679</f>
        <v>BURTON</v>
      </c>
      <c r="D1679" t="str">
        <f>anotacoes!F1679</f>
        <v>CAMILO</v>
      </c>
      <c r="E1679" t="s">
        <v>10325</v>
      </c>
      <c r="F1679">
        <f>anotacoes!A1679</f>
        <v>27</v>
      </c>
      <c r="G1679">
        <f>anotacoes!B1679</f>
        <v>54</v>
      </c>
      <c r="H1679" t="str">
        <f>anotacoes!K1679</f>
        <v xml:space="preserve"> 00:08:36,437</v>
      </c>
      <c r="I1679" t="str">
        <f>anotacoes!L1679</f>
        <v xml:space="preserve"> 00:08:39,896</v>
      </c>
      <c r="J1679" t="str">
        <f>IF(L1679="PAUSE",E1679,IF(anotacoes!G1683=conversao_anotacoes!C1679,conversao_anotacoes!C1679,conversao_anotacoes!D1679))</f>
        <v>BURTON</v>
      </c>
      <c r="K1679" t="str">
        <f t="shared" si="52"/>
        <v>CAMILO</v>
      </c>
      <c r="L1679" t="str">
        <f>UPPER(anotacoes!H1679)</f>
        <v>DISPLACEMENT</v>
      </c>
      <c r="M1679" t="str">
        <f>IF(OR(L1679="ATTACK",L1679="FINTA"),"&lt;TECNICA&gt;",UPPER(anotacoes!I1679))</f>
        <v>2-3 STEP HESITANT RIGHT</v>
      </c>
      <c r="N1679" t="str">
        <f>IF(OR(L1679="ATTACK",L1679="FINTA"),UPPER(anotacoes!I1679),"")</f>
        <v/>
      </c>
      <c r="O1679" s="6" t="str">
        <f>IF(anotacoes!N1679=0,"",anotacoes!N1679)</f>
        <v/>
      </c>
      <c r="P1679" t="str">
        <f>IF(anotacoes!M1679=0,"",UPPER(anotacoes!M1679))</f>
        <v/>
      </c>
      <c r="Q1679" t="str">
        <f t="shared" si="53"/>
        <v>INSERT INTO CONVERSAO_LUTA_ACAO (cd_conversao, id_luta, sequencia, momento_inicio, momento_fim, quem_faz, quem_sofre, acao_tipo, acao, tecnica, direcao, pontuacao) VALUES (1, 27, 54, TRIM(' 00:08:36,437'), TRIM(' 00:08:39,896'), 'BURTON', 'CAMILO', 'DISPLACEMENT', '2-3 STEP HESITANT RIGHT', NULL, NULL, NULL)</v>
      </c>
      <c r="R1679" t="s">
        <v>10327</v>
      </c>
    </row>
    <row r="1680" spans="1:18" hidden="1" x14ac:dyDescent="0.25">
      <c r="A1680" s="7">
        <f>anotacoes!D1680</f>
        <v>39672</v>
      </c>
      <c r="B1680" t="str">
        <f>anotacoes!C1680</f>
        <v>OLYMPIC GAMES BEIJING 2008</v>
      </c>
      <c r="C1680" t="str">
        <f>anotacoes!E1680</f>
        <v>BURTON</v>
      </c>
      <c r="D1680" t="str">
        <f>anotacoes!F1680</f>
        <v>CAMILO</v>
      </c>
      <c r="E1680" t="s">
        <v>10325</v>
      </c>
      <c r="F1680">
        <f>anotacoes!A1680</f>
        <v>27</v>
      </c>
      <c r="G1680">
        <f>anotacoes!B1680</f>
        <v>55</v>
      </c>
      <c r="H1680" t="str">
        <f>anotacoes!K1680</f>
        <v xml:space="preserve"> 00:08:39,896</v>
      </c>
      <c r="I1680" t="str">
        <f>anotacoes!L1680</f>
        <v xml:space="preserve"> 00:08:41,951</v>
      </c>
      <c r="J1680" t="str">
        <f>IF(L1680="PAUSE",E1680,IF(anotacoes!G1684=conversao_anotacoes!C1680,conversao_anotacoes!C1680,conversao_anotacoes!D1680))</f>
        <v>BURTON</v>
      </c>
      <c r="K1680" t="str">
        <f t="shared" si="52"/>
        <v>CAMILO</v>
      </c>
      <c r="L1680" t="str">
        <f>UPPER(anotacoes!H1680)</f>
        <v>GRIP TIME</v>
      </c>
      <c r="M1680" t="str">
        <f>IF(OR(L1680="ATTACK",L1680="FINTA"),"&lt;TECNICA&gt;",UPPER(anotacoes!I1680))</f>
        <v>LEFT COLLAR RIGHT SLEEVE</v>
      </c>
      <c r="N1680" t="str">
        <f>IF(OR(L1680="ATTACK",L1680="FINTA"),UPPER(anotacoes!I1680),"")</f>
        <v/>
      </c>
      <c r="O1680" s="6" t="str">
        <f>IF(anotacoes!N1680=0,"",anotacoes!N1680)</f>
        <v/>
      </c>
      <c r="P1680" t="str">
        <f>IF(anotacoes!M1680=0,"",UPPER(anotacoes!M1680))</f>
        <v/>
      </c>
      <c r="Q1680" t="str">
        <f t="shared" si="53"/>
        <v>INSERT INTO CONVERSAO_LUTA_ACAO (cd_conversao, id_luta, sequencia, momento_inicio, momento_fim, quem_faz, quem_sofre, acao_tipo, acao, tecnica, direcao, pontuacao) VALUES (1, 27, 55, TRIM(' 00:08:39,896'), TRIM(' 00:08:41,951'), 'BURTON', 'CAMILO', 'GRIP TIME', 'LEFT COLLAR RIGHT SLEEVE', NULL, NULL, NULL)</v>
      </c>
      <c r="R1680" t="s">
        <v>10327</v>
      </c>
    </row>
    <row r="1681" spans="1:18" hidden="1" x14ac:dyDescent="0.25">
      <c r="A1681" s="7">
        <f>anotacoes!D1681</f>
        <v>39672</v>
      </c>
      <c r="B1681" t="str">
        <f>anotacoes!C1681</f>
        <v>OLYMPIC GAMES BEIJING 2008</v>
      </c>
      <c r="C1681" t="str">
        <f>anotacoes!E1681</f>
        <v>BURTON</v>
      </c>
      <c r="D1681" t="str">
        <f>anotacoes!F1681</f>
        <v>CAMILO</v>
      </c>
      <c r="E1681" t="s">
        <v>10325</v>
      </c>
      <c r="F1681">
        <f>anotacoes!A1681</f>
        <v>27</v>
      </c>
      <c r="G1681">
        <f>anotacoes!B1681</f>
        <v>56</v>
      </c>
      <c r="H1681" t="str">
        <f>anotacoes!K1681</f>
        <v xml:space="preserve"> 00:08:41,951</v>
      </c>
      <c r="I1681" t="str">
        <f>anotacoes!L1681</f>
        <v xml:space="preserve"> 00:08:42,563</v>
      </c>
      <c r="J1681" t="str">
        <f>IF(L1681="PAUSE",E1681,IF(anotacoes!G1685=conversao_anotacoes!C1681,conversao_anotacoes!C1681,conversao_anotacoes!D1681))</f>
        <v>BURTON</v>
      </c>
      <c r="K1681" t="str">
        <f t="shared" si="52"/>
        <v>CAMILO</v>
      </c>
      <c r="L1681" t="str">
        <f>UPPER(anotacoes!H1681)</f>
        <v>GRIP TIME</v>
      </c>
      <c r="M1681" t="str">
        <f>IF(OR(L1681="ATTACK",L1681="FINTA"),"&lt;TECNICA&gt;",UPPER(anotacoes!I1681))</f>
        <v>LEFT BACK RIGHT SLEEVE</v>
      </c>
      <c r="N1681" t="str">
        <f>IF(OR(L1681="ATTACK",L1681="FINTA"),UPPER(anotacoes!I1681),"")</f>
        <v/>
      </c>
      <c r="O1681" s="6" t="str">
        <f>IF(anotacoes!N1681=0,"",anotacoes!N1681)</f>
        <v/>
      </c>
      <c r="P1681" t="str">
        <f>IF(anotacoes!M1681=0,"",UPPER(anotacoes!M1681))</f>
        <v/>
      </c>
      <c r="Q1681" t="str">
        <f t="shared" si="53"/>
        <v>INSERT INTO CONVERSAO_LUTA_ACAO (cd_conversao, id_luta, sequencia, momento_inicio, momento_fim, quem_faz, quem_sofre, acao_tipo, acao, tecnica, direcao, pontuacao) VALUES (1, 27, 56, TRIM(' 00:08:41,951'), TRIM(' 00:08:42,563'), 'BURTON', 'CAMILO', 'GRIP TIME', 'LEFT BACK RIGHT SLEEVE', NULL, NULL, NULL)</v>
      </c>
      <c r="R1681" t="s">
        <v>10327</v>
      </c>
    </row>
    <row r="1682" spans="1:18" hidden="1" x14ac:dyDescent="0.25">
      <c r="A1682" s="7">
        <f>anotacoes!D1682</f>
        <v>39672</v>
      </c>
      <c r="B1682" t="str">
        <f>anotacoes!C1682</f>
        <v>OLYMPIC GAMES BEIJING 2008</v>
      </c>
      <c r="C1682" t="str">
        <f>anotacoes!E1682</f>
        <v>BURTON</v>
      </c>
      <c r="D1682" t="str">
        <f>anotacoes!F1682</f>
        <v>CAMILO</v>
      </c>
      <c r="E1682" t="s">
        <v>10325</v>
      </c>
      <c r="F1682">
        <f>anotacoes!A1682</f>
        <v>27</v>
      </c>
      <c r="G1682">
        <f>anotacoes!B1682</f>
        <v>57</v>
      </c>
      <c r="H1682" t="str">
        <f>anotacoes!K1682</f>
        <v xml:space="preserve"> 00:08:42,563</v>
      </c>
      <c r="I1682" t="str">
        <f>anotacoes!L1682</f>
        <v xml:space="preserve"> 00:08:42,563</v>
      </c>
      <c r="J1682" t="str">
        <f>IF(L1682="PAUSE",E1682,IF(anotacoes!G1686=conversao_anotacoes!C1682,conversao_anotacoes!C1682,conversao_anotacoes!D1682))</f>
        <v>BURTON</v>
      </c>
      <c r="K1682" t="str">
        <f t="shared" si="52"/>
        <v>CAMILO</v>
      </c>
      <c r="L1682" t="str">
        <f>UPPER(anotacoes!H1682)</f>
        <v>ATTACK</v>
      </c>
      <c r="M1682" t="str">
        <f>IF(OR(L1682="ATTACK",L1682="FINTA"),"&lt;TECNICA&gt;",UPPER(anotacoes!I1682))</f>
        <v>&lt;TECNICA&gt;</v>
      </c>
      <c r="N1682" t="str">
        <f>IF(OR(L1682="ATTACK",L1682="FINTA"),UPPER(anotacoes!I1682),"")</f>
        <v>UCHIMATA</v>
      </c>
      <c r="O1682" s="6">
        <f>IF(anotacoes!N1682=0,"",anotacoes!N1682)</f>
        <v>6</v>
      </c>
      <c r="P1682" t="str">
        <f>IF(anotacoes!M1682=0,"",UPPER(anotacoes!M1682))</f>
        <v/>
      </c>
      <c r="Q1682" t="str">
        <f t="shared" si="53"/>
        <v>INSERT INTO CONVERSAO_LUTA_ACAO (cd_conversao, id_luta, sequencia, momento_inicio, momento_fim, quem_faz, quem_sofre, acao_tipo, acao, tecnica, direcao, pontuacao) VALUES (1, 27, 57, TRIM(' 00:08:42,563'), TRIM(' 00:08:42,563'), 'BURTON', 'CAMILO', 'ATTACK', '&lt;TECNICA&gt;', 'UCHIMATA', 6, NULL)</v>
      </c>
      <c r="R1682" t="s">
        <v>10327</v>
      </c>
    </row>
    <row r="1683" spans="1:18" hidden="1" x14ac:dyDescent="0.25">
      <c r="A1683" s="7">
        <f>anotacoes!D1683</f>
        <v>39672</v>
      </c>
      <c r="B1683" t="str">
        <f>anotacoes!C1683</f>
        <v>OLYMPIC GAMES BEIJING 2008</v>
      </c>
      <c r="C1683" t="str">
        <f>anotacoes!E1683</f>
        <v>BURTON</v>
      </c>
      <c r="D1683" t="str">
        <f>anotacoes!F1683</f>
        <v>CAMILO</v>
      </c>
      <c r="E1683" t="s">
        <v>10325</v>
      </c>
      <c r="F1683">
        <f>anotacoes!A1683</f>
        <v>27</v>
      </c>
      <c r="G1683">
        <f>anotacoes!B1683</f>
        <v>58</v>
      </c>
      <c r="H1683" t="str">
        <f>anotacoes!K1683</f>
        <v xml:space="preserve"> 00:08:42,563</v>
      </c>
      <c r="I1683" t="str">
        <f>anotacoes!L1683</f>
        <v xml:space="preserve"> 00:08:46,240</v>
      </c>
      <c r="J1683" t="str">
        <f>IF(L1683="PAUSE",E1683,IF(anotacoes!G1687=conversao_anotacoes!C1683,conversao_anotacoes!C1683,conversao_anotacoes!D1683))</f>
        <v>BURTON</v>
      </c>
      <c r="K1683" t="str">
        <f t="shared" si="52"/>
        <v>CAMILO</v>
      </c>
      <c r="L1683" t="str">
        <f>UPPER(anotacoes!H1683)</f>
        <v>ATTACK</v>
      </c>
      <c r="M1683" t="str">
        <f>IF(OR(L1683="ATTACK",L1683="FINTA"),"&lt;TECNICA&gt;",UPPER(anotacoes!I1683))</f>
        <v>&lt;TECNICA&gt;</v>
      </c>
      <c r="N1683" t="str">
        <f>IF(OR(L1683="ATTACK",L1683="FINTA"),UPPER(anotacoes!I1683),"")</f>
        <v>HARAI GOSHI GAESHI</v>
      </c>
      <c r="O1683" s="6">
        <f>IF(anotacoes!N1683=0,"",anotacoes!N1683)</f>
        <v>6</v>
      </c>
      <c r="P1683" t="str">
        <f>IF(anotacoes!M1683=0,"",UPPER(anotacoes!M1683))</f>
        <v/>
      </c>
      <c r="Q1683" t="str">
        <f t="shared" si="53"/>
        <v>INSERT INTO CONVERSAO_LUTA_ACAO (cd_conversao, id_luta, sequencia, momento_inicio, momento_fim, quem_faz, quem_sofre, acao_tipo, acao, tecnica, direcao, pontuacao) VALUES (1, 27, 58, TRIM(' 00:08:42,563'), TRIM(' 00:08:46,240'), 'BURTON', 'CAMILO', 'ATTACK', '&lt;TECNICA&gt;', 'HARAI GOSHI GAESHI', 6, NULL)</v>
      </c>
      <c r="R1683" t="s">
        <v>10327</v>
      </c>
    </row>
    <row r="1684" spans="1:18" hidden="1" x14ac:dyDescent="0.25">
      <c r="A1684" s="7">
        <f>anotacoes!D1684</f>
        <v>39672</v>
      </c>
      <c r="B1684" t="str">
        <f>anotacoes!C1684</f>
        <v>OLYMPIC GAMES BEIJING 2008</v>
      </c>
      <c r="C1684" t="str">
        <f>anotacoes!E1684</f>
        <v>BURTON</v>
      </c>
      <c r="D1684" t="str">
        <f>anotacoes!F1684</f>
        <v>CAMILO</v>
      </c>
      <c r="E1684" t="s">
        <v>10325</v>
      </c>
      <c r="F1684">
        <f>anotacoes!A1684</f>
        <v>27</v>
      </c>
      <c r="G1684">
        <f>anotacoes!B1684</f>
        <v>59</v>
      </c>
      <c r="H1684" t="str">
        <f>anotacoes!K1684</f>
        <v xml:space="preserve"> 00:08:46,240</v>
      </c>
      <c r="I1684" t="str">
        <f>anotacoes!L1684</f>
        <v xml:space="preserve"> 00:08:50,899</v>
      </c>
      <c r="J1684" t="str">
        <f>IF(L1684="PAUSE",E1684,IF(anotacoes!G1688=conversao_anotacoes!C1684,conversao_anotacoes!C1684,conversao_anotacoes!D1684))</f>
        <v>&lt;ARBITRO_DESCONHECIDO&gt;</v>
      </c>
      <c r="K1684" t="str">
        <f t="shared" si="52"/>
        <v/>
      </c>
      <c r="L1684" t="str">
        <f>UPPER(anotacoes!H1684)</f>
        <v>PAUSE</v>
      </c>
      <c r="M1684" t="str">
        <f>IF(OR(L1684="ATTACK",L1684="FINTA"),"&lt;TECNICA&gt;",UPPER(anotacoes!I1684))</f>
        <v>&lt;NAO_CLASSIFICADO&gt;</v>
      </c>
      <c r="N1684" t="str">
        <f>IF(OR(L1684="ATTACK",L1684="FINTA"),UPPER(anotacoes!I1684),"")</f>
        <v/>
      </c>
      <c r="O1684" s="6" t="str">
        <f>IF(anotacoes!N1684=0,"",anotacoes!N1684)</f>
        <v/>
      </c>
      <c r="P1684" t="str">
        <f>IF(anotacoes!M1684=0,"",UPPER(anotacoes!M1684))</f>
        <v/>
      </c>
      <c r="Q1684" t="str">
        <f t="shared" si="53"/>
        <v>INSERT INTO CONVERSAO_LUTA_ACAO (cd_conversao, id_luta, sequencia, momento_inicio, momento_fim, quem_faz, quem_sofre, acao_tipo, acao, tecnica, direcao, pontuacao) VALUES (1, 27, 59, TRIM(' 00:08:46,240'), TRIM(' 00:08:50,899'), '&lt;ARBITRO_DESCONHECIDO&gt;', '', 'PAUSE', '&lt;NAO_CLASSIFICADO&gt;', NULL, NULL, NULL)</v>
      </c>
      <c r="R1684" t="s">
        <v>10327</v>
      </c>
    </row>
    <row r="1685" spans="1:18" hidden="1" x14ac:dyDescent="0.25">
      <c r="A1685" s="7">
        <f>anotacoes!D1685</f>
        <v>39672</v>
      </c>
      <c r="B1685" t="str">
        <f>anotacoes!C1685</f>
        <v>OLYMPIC GAMES BEIJING 2008</v>
      </c>
      <c r="C1685" t="str">
        <f>anotacoes!E1685</f>
        <v>BURTON</v>
      </c>
      <c r="D1685" t="str">
        <f>anotacoes!F1685</f>
        <v>CAMILO</v>
      </c>
      <c r="E1685" t="s">
        <v>10325</v>
      </c>
      <c r="F1685">
        <f>anotacoes!A1685</f>
        <v>27</v>
      </c>
      <c r="G1685">
        <f>anotacoes!B1685</f>
        <v>60</v>
      </c>
      <c r="H1685" t="str">
        <f>anotacoes!K1685</f>
        <v xml:space="preserve"> 00:08:51,089</v>
      </c>
      <c r="I1685" t="str">
        <f>anotacoes!L1685</f>
        <v xml:space="preserve"> 00:08:54,555</v>
      </c>
      <c r="J1685" t="str">
        <f>IF(L1685="PAUSE",E1685,IF(anotacoes!G1689=conversao_anotacoes!C1685,conversao_anotacoes!C1685,conversao_anotacoes!D1685))</f>
        <v>BURTON</v>
      </c>
      <c r="K1685" t="str">
        <f t="shared" si="52"/>
        <v>CAMILO</v>
      </c>
      <c r="L1685" t="str">
        <f>UPPER(anotacoes!H1685)</f>
        <v>DISPLACEMENT</v>
      </c>
      <c r="M1685" t="str">
        <f>IF(OR(L1685="ATTACK",L1685="FINTA"),"&lt;TECNICA&gt;",UPPER(anotacoes!I1685))</f>
        <v>TRY TO GRIP WITH CONTACT</v>
      </c>
      <c r="N1685" t="str">
        <f>IF(OR(L1685="ATTACK",L1685="FINTA"),UPPER(anotacoes!I1685),"")</f>
        <v/>
      </c>
      <c r="O1685" s="6" t="str">
        <f>IF(anotacoes!N1685=0,"",anotacoes!N1685)</f>
        <v/>
      </c>
      <c r="P1685" t="str">
        <f>IF(anotacoes!M1685=0,"",UPPER(anotacoes!M1685))</f>
        <v/>
      </c>
      <c r="Q1685" t="str">
        <f t="shared" si="53"/>
        <v>INSERT INTO CONVERSAO_LUTA_ACAO (cd_conversao, id_luta, sequencia, momento_inicio, momento_fim, quem_faz, quem_sofre, acao_tipo, acao, tecnica, direcao, pontuacao) VALUES (1, 27, 60, TRIM(' 00:08:51,089'), TRIM(' 00:08:54,555'), 'BURTON', 'CAMILO', 'DISPLACEMENT', 'TRY TO GRIP WITH CONTACT', NULL, NULL, NULL)</v>
      </c>
      <c r="R1685" t="s">
        <v>10327</v>
      </c>
    </row>
    <row r="1686" spans="1:18" hidden="1" x14ac:dyDescent="0.25">
      <c r="A1686" s="7">
        <f>anotacoes!D1686</f>
        <v>39672</v>
      </c>
      <c r="B1686" t="str">
        <f>anotacoes!C1686</f>
        <v>OLYMPIC GAMES BEIJING 2008</v>
      </c>
      <c r="C1686" t="str">
        <f>anotacoes!E1686</f>
        <v>BURTON</v>
      </c>
      <c r="D1686" t="str">
        <f>anotacoes!F1686</f>
        <v>CAMILO</v>
      </c>
      <c r="E1686" t="s">
        <v>10325</v>
      </c>
      <c r="F1686">
        <f>anotacoes!A1686</f>
        <v>27</v>
      </c>
      <c r="G1686">
        <f>anotacoes!B1686</f>
        <v>61</v>
      </c>
      <c r="H1686" t="str">
        <f>anotacoes!K1686</f>
        <v xml:space="preserve"> 00:08:55,073</v>
      </c>
      <c r="I1686" t="str">
        <f>anotacoes!L1686</f>
        <v xml:space="preserve"> 00:08:57,237</v>
      </c>
      <c r="J1686" t="str">
        <f>IF(L1686="PAUSE",E1686,IF(anotacoes!G1690=conversao_anotacoes!C1686,conversao_anotacoes!C1686,conversao_anotacoes!D1686))</f>
        <v>BURTON</v>
      </c>
      <c r="K1686" t="str">
        <f t="shared" si="52"/>
        <v>CAMILO</v>
      </c>
      <c r="L1686" t="str">
        <f>UPPER(anotacoes!H1686)</f>
        <v>GRIP TIME</v>
      </c>
      <c r="M1686" t="str">
        <f>IF(OR(L1686="ATTACK",L1686="FINTA"),"&lt;TECNICA&gt;",UPPER(anotacoes!I1686))</f>
        <v>RIGHT COLLAR</v>
      </c>
      <c r="N1686" t="str">
        <f>IF(OR(L1686="ATTACK",L1686="FINTA"),UPPER(anotacoes!I1686),"")</f>
        <v/>
      </c>
      <c r="O1686" s="6" t="str">
        <f>IF(anotacoes!N1686=0,"",anotacoes!N1686)</f>
        <v/>
      </c>
      <c r="P1686" t="str">
        <f>IF(anotacoes!M1686=0,"",UPPER(anotacoes!M1686))</f>
        <v/>
      </c>
      <c r="Q1686" t="str">
        <f t="shared" si="53"/>
        <v>INSERT INTO CONVERSAO_LUTA_ACAO (cd_conversao, id_luta, sequencia, momento_inicio, momento_fim, quem_faz, quem_sofre, acao_tipo, acao, tecnica, direcao, pontuacao) VALUES (1, 27, 61, TRIM(' 00:08:55,073'), TRIM(' 00:08:57,237'), 'BURTON', 'CAMILO', 'GRIP TIME', 'RIGHT COLLAR', NULL, NULL, NULL)</v>
      </c>
      <c r="R1686" t="s">
        <v>10327</v>
      </c>
    </row>
    <row r="1687" spans="1:18" hidden="1" x14ac:dyDescent="0.25">
      <c r="A1687" s="7">
        <f>anotacoes!D1687</f>
        <v>39672</v>
      </c>
      <c r="B1687" t="str">
        <f>anotacoes!C1687</f>
        <v>OLYMPIC GAMES BEIJING 2008</v>
      </c>
      <c r="C1687" t="str">
        <f>anotacoes!E1687</f>
        <v>BURTON</v>
      </c>
      <c r="D1687" t="str">
        <f>anotacoes!F1687</f>
        <v>CAMILO</v>
      </c>
      <c r="E1687" t="s">
        <v>10325</v>
      </c>
      <c r="F1687">
        <f>anotacoes!A1687</f>
        <v>27</v>
      </c>
      <c r="G1687">
        <f>anotacoes!B1687</f>
        <v>62</v>
      </c>
      <c r="H1687" t="str">
        <f>anotacoes!K1687</f>
        <v xml:space="preserve"> 00:08:57,432</v>
      </c>
      <c r="I1687" t="str">
        <f>anotacoes!L1687</f>
        <v xml:space="preserve"> 00:09:17,780</v>
      </c>
      <c r="J1687" t="str">
        <f>IF(L1687="PAUSE",E1687,IF(anotacoes!G1691=conversao_anotacoes!C1687,conversao_anotacoes!C1687,conversao_anotacoes!D1687))</f>
        <v>BURTON</v>
      </c>
      <c r="K1687" t="str">
        <f t="shared" si="52"/>
        <v>CAMILO</v>
      </c>
      <c r="L1687" t="str">
        <f>UPPER(anotacoes!H1687)</f>
        <v>GROUNDWORK COMBAT</v>
      </c>
      <c r="M1687" t="str">
        <f>IF(OR(L1687="ATTACK",L1687="FINTA"),"&lt;TECNICA&gt;",UPPER(anotacoes!I1687))</f>
        <v>TRYING TO ATTACK</v>
      </c>
      <c r="N1687" t="str">
        <f>IF(OR(L1687="ATTACK",L1687="FINTA"),UPPER(anotacoes!I1687),"")</f>
        <v/>
      </c>
      <c r="O1687" s="6" t="str">
        <f>IF(anotacoes!N1687=0,"",anotacoes!N1687)</f>
        <v/>
      </c>
      <c r="P1687" t="str">
        <f>IF(anotacoes!M1687=0,"",UPPER(anotacoes!M1687))</f>
        <v/>
      </c>
      <c r="Q1687" t="str">
        <f t="shared" si="53"/>
        <v>INSERT INTO CONVERSAO_LUTA_ACAO (cd_conversao, id_luta, sequencia, momento_inicio, momento_fim, quem_faz, quem_sofre, acao_tipo, acao, tecnica, direcao, pontuacao) VALUES (1, 27, 62, TRIM(' 00:08:57,432'), TRIM(' 00:09:17,780'), 'BURTON', 'CAMILO', 'GROUNDWORK COMBAT', 'TRYING TO ATTACK', NULL, NULL, NULL)</v>
      </c>
      <c r="R1687" t="s">
        <v>10327</v>
      </c>
    </row>
    <row r="1688" spans="1:18" hidden="1" x14ac:dyDescent="0.25">
      <c r="A1688" s="7">
        <f>anotacoes!D1688</f>
        <v>39672</v>
      </c>
      <c r="B1688" t="str">
        <f>anotacoes!C1688</f>
        <v>OLYMPIC GAMES BEIJING 2008</v>
      </c>
      <c r="C1688" t="str">
        <f>anotacoes!E1688</f>
        <v>BURTON</v>
      </c>
      <c r="D1688" t="str">
        <f>anotacoes!F1688</f>
        <v>CAMILO</v>
      </c>
      <c r="E1688" t="s">
        <v>10325</v>
      </c>
      <c r="F1688">
        <f>anotacoes!A1688</f>
        <v>27</v>
      </c>
      <c r="G1688">
        <f>anotacoes!B1688</f>
        <v>63</v>
      </c>
      <c r="H1688" t="str">
        <f>anotacoes!K1688</f>
        <v xml:space="preserve"> 00:09:17,952</v>
      </c>
      <c r="I1688" t="str">
        <f>anotacoes!L1688</f>
        <v xml:space="preserve"> 00:10:05,548</v>
      </c>
      <c r="J1688" t="str">
        <f>IF(L1688="PAUSE",E1688,IF(anotacoes!G1692=conversao_anotacoes!C1688,conversao_anotacoes!C1688,conversao_anotacoes!D1688))</f>
        <v>&lt;ARBITRO_DESCONHECIDO&gt;</v>
      </c>
      <c r="K1688" t="str">
        <f t="shared" si="52"/>
        <v/>
      </c>
      <c r="L1688" t="str">
        <f>UPPER(anotacoes!H1688)</f>
        <v>PAUSE</v>
      </c>
      <c r="M1688" t="str">
        <f>IF(OR(L1688="ATTACK",L1688="FINTA"),"&lt;TECNICA&gt;",UPPER(anotacoes!I1688))</f>
        <v>&lt;NAO_CLASSIFICADO&gt;</v>
      </c>
      <c r="N1688" t="str">
        <f>IF(OR(L1688="ATTACK",L1688="FINTA"),UPPER(anotacoes!I1688),"")</f>
        <v/>
      </c>
      <c r="O1688" s="6" t="str">
        <f>IF(anotacoes!N1688=0,"",anotacoes!N1688)</f>
        <v/>
      </c>
      <c r="P1688" t="str">
        <f>IF(anotacoes!M1688=0,"",UPPER(anotacoes!M1688))</f>
        <v/>
      </c>
      <c r="Q1688" t="str">
        <f t="shared" si="53"/>
        <v>INSERT INTO CONVERSAO_LUTA_ACAO (cd_conversao, id_luta, sequencia, momento_inicio, momento_fim, quem_faz, quem_sofre, acao_tipo, acao, tecnica, direcao, pontuacao) VALUES (1, 27, 63, TRIM(' 00:09:17,952'), TRIM(' 00:10:05,548'), '&lt;ARBITRO_DESCONHECIDO&gt;', '', 'PAUSE', '&lt;NAO_CLASSIFICADO&gt;', NULL, NULL, NULL)</v>
      </c>
      <c r="R1688" t="s">
        <v>10327</v>
      </c>
    </row>
    <row r="1689" spans="1:18" hidden="1" x14ac:dyDescent="0.25">
      <c r="A1689" s="7">
        <f>anotacoes!D1689</f>
        <v>39672</v>
      </c>
      <c r="B1689" t="str">
        <f>anotacoes!C1689</f>
        <v>OLYMPIC GAMES BEIJING 2008</v>
      </c>
      <c r="C1689" t="str">
        <f>anotacoes!E1689</f>
        <v>BURTON</v>
      </c>
      <c r="D1689" t="str">
        <f>anotacoes!F1689</f>
        <v>CAMILO</v>
      </c>
      <c r="E1689" t="s">
        <v>10325</v>
      </c>
      <c r="F1689">
        <f>anotacoes!A1689</f>
        <v>27</v>
      </c>
      <c r="G1689">
        <f>anotacoes!B1689</f>
        <v>64</v>
      </c>
      <c r="H1689" t="str">
        <f>anotacoes!K1689</f>
        <v xml:space="preserve"> 00:10:05,548</v>
      </c>
      <c r="I1689" t="str">
        <f>anotacoes!L1689</f>
        <v xml:space="preserve"> 00:10:08,667</v>
      </c>
      <c r="J1689" t="str">
        <f>IF(L1689="PAUSE",E1689,IF(anotacoes!G1693=conversao_anotacoes!C1689,conversao_anotacoes!C1689,conversao_anotacoes!D1689))</f>
        <v>BURTON</v>
      </c>
      <c r="K1689" t="str">
        <f t="shared" si="52"/>
        <v>CAMILO</v>
      </c>
      <c r="L1689" t="str">
        <f>UPPER(anotacoes!H1689)</f>
        <v>DISPLACEMENT</v>
      </c>
      <c r="M1689" t="str">
        <f>IF(OR(L1689="ATTACK",L1689="FINTA"),"&lt;TECNICA&gt;",UPPER(anotacoes!I1689))</f>
        <v>2-3 STEP HESITANT RIGHT</v>
      </c>
      <c r="N1689" t="str">
        <f>IF(OR(L1689="ATTACK",L1689="FINTA"),UPPER(anotacoes!I1689),"")</f>
        <v/>
      </c>
      <c r="O1689" s="6" t="str">
        <f>IF(anotacoes!N1689=0,"",anotacoes!N1689)</f>
        <v/>
      </c>
      <c r="P1689" t="str">
        <f>IF(anotacoes!M1689=0,"",UPPER(anotacoes!M1689))</f>
        <v/>
      </c>
      <c r="Q1689" t="str">
        <f t="shared" si="53"/>
        <v>INSERT INTO CONVERSAO_LUTA_ACAO (cd_conversao, id_luta, sequencia, momento_inicio, momento_fim, quem_faz, quem_sofre, acao_tipo, acao, tecnica, direcao, pontuacao) VALUES (1, 27, 64, TRIM(' 00:10:05,548'), TRIM(' 00:10:08,667'), 'BURTON', 'CAMILO', 'DISPLACEMENT', '2-3 STEP HESITANT RIGHT', NULL, NULL, NULL)</v>
      </c>
      <c r="R1689" t="s">
        <v>10327</v>
      </c>
    </row>
    <row r="1690" spans="1:18" hidden="1" x14ac:dyDescent="0.25">
      <c r="A1690" s="7">
        <f>anotacoes!D1690</f>
        <v>39672</v>
      </c>
      <c r="B1690" t="str">
        <f>anotacoes!C1690</f>
        <v>OLYMPIC GAMES BEIJING 2008</v>
      </c>
      <c r="C1690" t="str">
        <f>anotacoes!E1690</f>
        <v>BURTON</v>
      </c>
      <c r="D1690" t="str">
        <f>anotacoes!F1690</f>
        <v>CAMILO</v>
      </c>
      <c r="E1690" t="s">
        <v>10325</v>
      </c>
      <c r="F1690">
        <f>anotacoes!A1690</f>
        <v>27</v>
      </c>
      <c r="G1690">
        <f>anotacoes!B1690</f>
        <v>65</v>
      </c>
      <c r="H1690" t="str">
        <f>anotacoes!K1690</f>
        <v xml:space="preserve"> 00:10:08,667</v>
      </c>
      <c r="I1690" t="str">
        <f>anotacoes!L1690</f>
        <v xml:space="preserve"> 00:10:11,685</v>
      </c>
      <c r="J1690" t="str">
        <f>IF(L1690="PAUSE",E1690,IF(anotacoes!G1694=conversao_anotacoes!C1690,conversao_anotacoes!C1690,conversao_anotacoes!D1690))</f>
        <v>BURTON</v>
      </c>
      <c r="K1690" t="str">
        <f t="shared" si="52"/>
        <v>CAMILO</v>
      </c>
      <c r="L1690" t="str">
        <f>UPPER(anotacoes!H1690)</f>
        <v>GROUNDWORK COMBAT</v>
      </c>
      <c r="M1690" t="str">
        <f>IF(OR(L1690="ATTACK",L1690="FINTA"),"&lt;TECNICA&gt;",UPPER(anotacoes!I1690))</f>
        <v>TRYING TO ATTACK</v>
      </c>
      <c r="N1690" t="str">
        <f>IF(OR(L1690="ATTACK",L1690="FINTA"),UPPER(anotacoes!I1690),"")</f>
        <v/>
      </c>
      <c r="O1690" s="6" t="str">
        <f>IF(anotacoes!N1690=0,"",anotacoes!N1690)</f>
        <v/>
      </c>
      <c r="P1690" t="str">
        <f>IF(anotacoes!M1690=0,"",UPPER(anotacoes!M1690))</f>
        <v/>
      </c>
      <c r="Q1690" t="str">
        <f t="shared" si="53"/>
        <v>INSERT INTO CONVERSAO_LUTA_ACAO (cd_conversao, id_luta, sequencia, momento_inicio, momento_fim, quem_faz, quem_sofre, acao_tipo, acao, tecnica, direcao, pontuacao) VALUES (1, 27, 65, TRIM(' 00:10:08,667'), TRIM(' 00:10:11,685'), 'BURTON', 'CAMILO', 'GROUNDWORK COMBAT', 'TRYING TO ATTACK', NULL, NULL, NULL)</v>
      </c>
      <c r="R1690" t="s">
        <v>10327</v>
      </c>
    </row>
    <row r="1691" spans="1:18" hidden="1" x14ac:dyDescent="0.25">
      <c r="A1691" s="7">
        <f>anotacoes!D1691</f>
        <v>39672</v>
      </c>
      <c r="B1691" t="str">
        <f>anotacoes!C1691</f>
        <v>OLYMPIC GAMES BEIJING 2008</v>
      </c>
      <c r="C1691" t="str">
        <f>anotacoes!E1691</f>
        <v>BURTON</v>
      </c>
      <c r="D1691" t="str">
        <f>anotacoes!F1691</f>
        <v>CAMILO</v>
      </c>
      <c r="E1691" t="s">
        <v>10325</v>
      </c>
      <c r="F1691">
        <f>anotacoes!A1691</f>
        <v>27</v>
      </c>
      <c r="G1691">
        <f>anotacoes!B1691</f>
        <v>66</v>
      </c>
      <c r="H1691" t="str">
        <f>anotacoes!K1691</f>
        <v xml:space="preserve"> 00:10:11,903</v>
      </c>
      <c r="I1691" t="str">
        <f>anotacoes!L1691</f>
        <v xml:space="preserve"> 00:10:17,794</v>
      </c>
      <c r="J1691" t="str">
        <f>IF(L1691="PAUSE",E1691,IF(anotacoes!G1695=conversao_anotacoes!C1691,conversao_anotacoes!C1691,conversao_anotacoes!D1691))</f>
        <v>&lt;ARBITRO_DESCONHECIDO&gt;</v>
      </c>
      <c r="K1691" t="str">
        <f t="shared" si="52"/>
        <v/>
      </c>
      <c r="L1691" t="str">
        <f>UPPER(anotacoes!H1691)</f>
        <v>PAUSE</v>
      </c>
      <c r="M1691" t="str">
        <f>IF(OR(L1691="ATTACK",L1691="FINTA"),"&lt;TECNICA&gt;",UPPER(anotacoes!I1691))</f>
        <v>&lt;NAO_CLASSIFICADO&gt;</v>
      </c>
      <c r="N1691" t="str">
        <f>IF(OR(L1691="ATTACK",L1691="FINTA"),UPPER(anotacoes!I1691),"")</f>
        <v/>
      </c>
      <c r="O1691" s="6" t="str">
        <f>IF(anotacoes!N1691=0,"",anotacoes!N1691)</f>
        <v/>
      </c>
      <c r="P1691" t="str">
        <f>IF(anotacoes!M1691=0,"",UPPER(anotacoes!M1691))</f>
        <v/>
      </c>
      <c r="Q1691" t="str">
        <f t="shared" si="53"/>
        <v>INSERT INTO CONVERSAO_LUTA_ACAO (cd_conversao, id_luta, sequencia, momento_inicio, momento_fim, quem_faz, quem_sofre, acao_tipo, acao, tecnica, direcao, pontuacao) VALUES (1, 27, 66, TRIM(' 00:10:11,903'), TRIM(' 00:10:17,794'), '&lt;ARBITRO_DESCONHECIDO&gt;', '', 'PAUSE', '&lt;NAO_CLASSIFICADO&gt;', NULL, NULL, NULL)</v>
      </c>
      <c r="R1691" t="s">
        <v>10327</v>
      </c>
    </row>
    <row r="1692" spans="1:18" hidden="1" x14ac:dyDescent="0.25">
      <c r="A1692" s="7">
        <f>anotacoes!D1692</f>
        <v>39672</v>
      </c>
      <c r="B1692" t="str">
        <f>anotacoes!C1692</f>
        <v>OLYMPIC GAMES BEIJING 2008</v>
      </c>
      <c r="C1692" t="str">
        <f>anotacoes!E1692</f>
        <v>BURTON</v>
      </c>
      <c r="D1692" t="str">
        <f>anotacoes!F1692</f>
        <v>CAMILO</v>
      </c>
      <c r="E1692" t="s">
        <v>10325</v>
      </c>
      <c r="F1692">
        <f>anotacoes!A1692</f>
        <v>27</v>
      </c>
      <c r="G1692">
        <f>anotacoes!B1692</f>
        <v>67</v>
      </c>
      <c r="H1692" t="str">
        <f>anotacoes!K1692</f>
        <v xml:space="preserve"> 00:10:17,794</v>
      </c>
      <c r="I1692" t="str">
        <f>anotacoes!L1692</f>
        <v xml:space="preserve"> 00:10:19,290</v>
      </c>
      <c r="J1692" t="str">
        <f>IF(L1692="PAUSE",E1692,IF(anotacoes!G1696=conversao_anotacoes!C1692,conversao_anotacoes!C1692,conversao_anotacoes!D1692))</f>
        <v>BURTON</v>
      </c>
      <c r="K1692" t="str">
        <f t="shared" si="52"/>
        <v>CAMILO</v>
      </c>
      <c r="L1692" t="str">
        <f>UPPER(anotacoes!H1692)</f>
        <v>DISPLACEMENT</v>
      </c>
      <c r="M1692" t="str">
        <f>IF(OR(L1692="ATTACK",L1692="FINTA"),"&lt;TECNICA&gt;",UPPER(anotacoes!I1692))</f>
        <v>2-3 STEP HESITANT RIGHT</v>
      </c>
      <c r="N1692" t="str">
        <f>IF(OR(L1692="ATTACK",L1692="FINTA"),UPPER(anotacoes!I1692),"")</f>
        <v/>
      </c>
      <c r="O1692" s="6" t="str">
        <f>IF(anotacoes!N1692=0,"",anotacoes!N1692)</f>
        <v/>
      </c>
      <c r="P1692" t="str">
        <f>IF(anotacoes!M1692=0,"",UPPER(anotacoes!M1692))</f>
        <v/>
      </c>
      <c r="Q1692" t="str">
        <f t="shared" si="53"/>
        <v>INSERT INTO CONVERSAO_LUTA_ACAO (cd_conversao, id_luta, sequencia, momento_inicio, momento_fim, quem_faz, quem_sofre, acao_tipo, acao, tecnica, direcao, pontuacao) VALUES (1, 27, 67, TRIM(' 00:10:17,794'), TRIM(' 00:10:19,290'), 'BURTON', 'CAMILO', 'DISPLACEMENT', '2-3 STEP HESITANT RIGHT', NULL, NULL, NULL)</v>
      </c>
      <c r="R1692" t="s">
        <v>10327</v>
      </c>
    </row>
    <row r="1693" spans="1:18" hidden="1" x14ac:dyDescent="0.25">
      <c r="A1693" s="7">
        <f>anotacoes!D1693</f>
        <v>39672</v>
      </c>
      <c r="B1693" t="str">
        <f>anotacoes!C1693</f>
        <v>OLYMPIC GAMES BEIJING 2008</v>
      </c>
      <c r="C1693" t="str">
        <f>anotacoes!E1693</f>
        <v>BURTON</v>
      </c>
      <c r="D1693" t="str">
        <f>anotacoes!F1693</f>
        <v>CAMILO</v>
      </c>
      <c r="E1693" t="s">
        <v>10325</v>
      </c>
      <c r="F1693">
        <f>anotacoes!A1693</f>
        <v>27</v>
      </c>
      <c r="G1693">
        <f>anotacoes!B1693</f>
        <v>68</v>
      </c>
      <c r="H1693" t="str">
        <f>anotacoes!K1693</f>
        <v xml:space="preserve"> 00:10:19,290</v>
      </c>
      <c r="I1693" t="str">
        <f>anotacoes!L1693</f>
        <v xml:space="preserve"> 00:10:21,961</v>
      </c>
      <c r="J1693" t="str">
        <f>IF(L1693="PAUSE",E1693,IF(anotacoes!G1697=conversao_anotacoes!C1693,conversao_anotacoes!C1693,conversao_anotacoes!D1693))</f>
        <v>BURTON</v>
      </c>
      <c r="K1693" t="str">
        <f t="shared" si="52"/>
        <v>CAMILO</v>
      </c>
      <c r="L1693" t="str">
        <f>UPPER(anotacoes!H1693)</f>
        <v>DISPLACEMENT</v>
      </c>
      <c r="M1693" t="str">
        <f>IF(OR(L1693="ATTACK",L1693="FINTA"),"&lt;TECNICA&gt;",UPPER(anotacoes!I1693))</f>
        <v>TRY TO GRIP WITH CONTACT</v>
      </c>
      <c r="N1693" t="str">
        <f>IF(OR(L1693="ATTACK",L1693="FINTA"),UPPER(anotacoes!I1693),"")</f>
        <v/>
      </c>
      <c r="O1693" s="6" t="str">
        <f>IF(anotacoes!N1693=0,"",anotacoes!N1693)</f>
        <v/>
      </c>
      <c r="P1693" t="str">
        <f>IF(anotacoes!M1693=0,"",UPPER(anotacoes!M1693))</f>
        <v/>
      </c>
      <c r="Q1693" t="str">
        <f t="shared" si="53"/>
        <v>INSERT INTO CONVERSAO_LUTA_ACAO (cd_conversao, id_luta, sequencia, momento_inicio, momento_fim, quem_faz, quem_sofre, acao_tipo, acao, tecnica, direcao, pontuacao) VALUES (1, 27, 68, TRIM(' 00:10:19,290'), TRIM(' 00:10:21,961'), 'BURTON', 'CAMILO', 'DISPLACEMENT', 'TRY TO GRIP WITH CONTACT', NULL, NULL, NULL)</v>
      </c>
      <c r="R1693" t="s">
        <v>10327</v>
      </c>
    </row>
    <row r="1694" spans="1:18" hidden="1" x14ac:dyDescent="0.25">
      <c r="A1694" s="7">
        <f>anotacoes!D1694</f>
        <v>39672</v>
      </c>
      <c r="B1694" t="str">
        <f>anotacoes!C1694</f>
        <v>OLYMPIC GAMES BEIJING 2008</v>
      </c>
      <c r="C1694" t="str">
        <f>anotacoes!E1694</f>
        <v>BURTON</v>
      </c>
      <c r="D1694" t="str">
        <f>anotacoes!F1694</f>
        <v>CAMILO</v>
      </c>
      <c r="E1694" t="s">
        <v>10325</v>
      </c>
      <c r="F1694">
        <f>anotacoes!A1694</f>
        <v>27</v>
      </c>
      <c r="G1694">
        <f>anotacoes!B1694</f>
        <v>69</v>
      </c>
      <c r="H1694" t="str">
        <f>anotacoes!K1694</f>
        <v xml:space="preserve"> 00:10:21,961</v>
      </c>
      <c r="I1694" t="str">
        <f>anotacoes!L1694</f>
        <v xml:space="preserve"> 00:10:23,539</v>
      </c>
      <c r="J1694" t="str">
        <f>IF(L1694="PAUSE",E1694,IF(anotacoes!G1698=conversao_anotacoes!C1694,conversao_anotacoes!C1694,conversao_anotacoes!D1694))</f>
        <v>BURTON</v>
      </c>
      <c r="K1694" t="str">
        <f t="shared" si="52"/>
        <v>CAMILO</v>
      </c>
      <c r="L1694" t="str">
        <f>UPPER(anotacoes!H1694)</f>
        <v>GRIP TIME</v>
      </c>
      <c r="M1694" t="str">
        <f>IF(OR(L1694="ATTACK",L1694="FINTA"),"&lt;TECNICA&gt;",UPPER(anotacoes!I1694))</f>
        <v>RIGHT COLLAR LEFT SLEEVE</v>
      </c>
      <c r="N1694" t="str">
        <f>IF(OR(L1694="ATTACK",L1694="FINTA"),UPPER(anotacoes!I1694),"")</f>
        <v/>
      </c>
      <c r="O1694" s="6" t="str">
        <f>IF(anotacoes!N1694=0,"",anotacoes!N1694)</f>
        <v/>
      </c>
      <c r="P1694" t="str">
        <f>IF(anotacoes!M1694=0,"",UPPER(anotacoes!M1694))</f>
        <v/>
      </c>
      <c r="Q1694" t="str">
        <f t="shared" si="53"/>
        <v>INSERT INTO CONVERSAO_LUTA_ACAO (cd_conversao, id_luta, sequencia, momento_inicio, momento_fim, quem_faz, quem_sofre, acao_tipo, acao, tecnica, direcao, pontuacao) VALUES (1, 27, 69, TRIM(' 00:10:21,961'), TRIM(' 00:10:23,539'), 'BURTON', 'CAMILO', 'GRIP TIME', 'RIGHT COLLAR LEFT SLEEVE', NULL, NULL, NULL)</v>
      </c>
      <c r="R1694" t="s">
        <v>10327</v>
      </c>
    </row>
    <row r="1695" spans="1:18" hidden="1" x14ac:dyDescent="0.25">
      <c r="A1695" s="7">
        <f>anotacoes!D1695</f>
        <v>39672</v>
      </c>
      <c r="B1695" t="str">
        <f>anotacoes!C1695</f>
        <v>OLYMPIC GAMES BEIJING 2008</v>
      </c>
      <c r="C1695" t="str">
        <f>anotacoes!E1695</f>
        <v>BURTON</v>
      </c>
      <c r="D1695" t="str">
        <f>anotacoes!F1695</f>
        <v>CAMILO</v>
      </c>
      <c r="E1695" t="s">
        <v>10325</v>
      </c>
      <c r="F1695">
        <f>anotacoes!A1695</f>
        <v>27</v>
      </c>
      <c r="G1695">
        <f>anotacoes!B1695</f>
        <v>70</v>
      </c>
      <c r="H1695" t="str">
        <f>anotacoes!K1695</f>
        <v xml:space="preserve"> 00:10:23,539</v>
      </c>
      <c r="I1695" t="str">
        <f>anotacoes!L1695</f>
        <v xml:space="preserve"> 00:10:25,234</v>
      </c>
      <c r="J1695" t="str">
        <f>IF(L1695="PAUSE",E1695,IF(anotacoes!G1699=conversao_anotacoes!C1695,conversao_anotacoes!C1695,conversao_anotacoes!D1695))</f>
        <v>BURTON</v>
      </c>
      <c r="K1695" t="str">
        <f t="shared" si="52"/>
        <v>CAMILO</v>
      </c>
      <c r="L1695" t="str">
        <f>UPPER(anotacoes!H1695)</f>
        <v>GRIP TIME</v>
      </c>
      <c r="M1695" t="str">
        <f>IF(OR(L1695="ATTACK",L1695="FINTA"),"&lt;TECNICA&gt;",UPPER(anotacoes!I1695))</f>
        <v>LEFT BACK RIGHT SLEEVE</v>
      </c>
      <c r="N1695" t="str">
        <f>IF(OR(L1695="ATTACK",L1695="FINTA"),UPPER(anotacoes!I1695),"")</f>
        <v/>
      </c>
      <c r="O1695" s="6" t="str">
        <f>IF(anotacoes!N1695=0,"",anotacoes!N1695)</f>
        <v/>
      </c>
      <c r="P1695" t="str">
        <f>IF(anotacoes!M1695=0,"",UPPER(anotacoes!M1695))</f>
        <v/>
      </c>
      <c r="Q1695" t="str">
        <f t="shared" si="53"/>
        <v>INSERT INTO CONVERSAO_LUTA_ACAO (cd_conversao, id_luta, sequencia, momento_inicio, momento_fim, quem_faz, quem_sofre, acao_tipo, acao, tecnica, direcao, pontuacao) VALUES (1, 27, 70, TRIM(' 00:10:23,539'), TRIM(' 00:10:25,234'), 'BURTON', 'CAMILO', 'GRIP TIME', 'LEFT BACK RIGHT SLEEVE', NULL, NULL, NULL)</v>
      </c>
      <c r="R1695" t="s">
        <v>10327</v>
      </c>
    </row>
    <row r="1696" spans="1:18" hidden="1" x14ac:dyDescent="0.25">
      <c r="A1696" s="7">
        <f>anotacoes!D1696</f>
        <v>39672</v>
      </c>
      <c r="B1696" t="str">
        <f>anotacoes!C1696</f>
        <v>OLYMPIC GAMES BEIJING 2008</v>
      </c>
      <c r="C1696" t="str">
        <f>anotacoes!E1696</f>
        <v>BURTON</v>
      </c>
      <c r="D1696" t="str">
        <f>anotacoes!F1696</f>
        <v>CAMILO</v>
      </c>
      <c r="E1696" t="s">
        <v>10325</v>
      </c>
      <c r="F1696">
        <f>anotacoes!A1696</f>
        <v>27</v>
      </c>
      <c r="G1696">
        <f>anotacoes!B1696</f>
        <v>71</v>
      </c>
      <c r="H1696" t="str">
        <f>anotacoes!K1696</f>
        <v xml:space="preserve"> 00:10:25,234</v>
      </c>
      <c r="I1696" t="str">
        <f>anotacoes!L1696</f>
        <v xml:space="preserve"> 00:10:50,367</v>
      </c>
      <c r="J1696" t="str">
        <f>IF(L1696="PAUSE",E1696,IF(anotacoes!G1700=conversao_anotacoes!C1696,conversao_anotacoes!C1696,conversao_anotacoes!D1696))</f>
        <v>BURTON</v>
      </c>
      <c r="K1696" t="str">
        <f t="shared" si="52"/>
        <v>CAMILO</v>
      </c>
      <c r="L1696" t="str">
        <f>UPPER(anotacoes!H1696)</f>
        <v>GROUNDWORK COMBAT</v>
      </c>
      <c r="M1696" t="str">
        <f>IF(OR(L1696="ATTACK",L1696="FINTA"),"&lt;TECNICA&gt;",UPPER(anotacoes!I1696))</f>
        <v>DEFENSIVE POSITION</v>
      </c>
      <c r="N1696" t="str">
        <f>IF(OR(L1696="ATTACK",L1696="FINTA"),UPPER(anotacoes!I1696),"")</f>
        <v/>
      </c>
      <c r="O1696" s="6" t="str">
        <f>IF(anotacoes!N1696=0,"",anotacoes!N1696)</f>
        <v/>
      </c>
      <c r="P1696" t="str">
        <f>IF(anotacoes!M1696=0,"",UPPER(anotacoes!M1696))</f>
        <v/>
      </c>
      <c r="Q1696" t="str">
        <f t="shared" si="53"/>
        <v>INSERT INTO CONVERSAO_LUTA_ACAO (cd_conversao, id_luta, sequencia, momento_inicio, momento_fim, quem_faz, quem_sofre, acao_tipo, acao, tecnica, direcao, pontuacao) VALUES (1, 27, 71, TRIM(' 00:10:25,234'), TRIM(' 00:10:50,367'), 'BURTON', 'CAMILO', 'GROUNDWORK COMBAT', 'DEFENSIVE POSITION', NULL, NULL, NULL)</v>
      </c>
      <c r="R1696" t="s">
        <v>10327</v>
      </c>
    </row>
    <row r="1697" spans="1:18" hidden="1" x14ac:dyDescent="0.25">
      <c r="A1697" s="7">
        <f>anotacoes!D1697</f>
        <v>39672</v>
      </c>
      <c r="B1697" t="str">
        <f>anotacoes!C1697</f>
        <v>OLYMPIC GAMES BEIJING 2008</v>
      </c>
      <c r="C1697" t="str">
        <f>anotacoes!E1697</f>
        <v>BURTON</v>
      </c>
      <c r="D1697" t="str">
        <f>anotacoes!F1697</f>
        <v>CAMILO</v>
      </c>
      <c r="E1697" t="s">
        <v>10325</v>
      </c>
      <c r="F1697">
        <f>anotacoes!A1697</f>
        <v>27</v>
      </c>
      <c r="G1697">
        <f>anotacoes!B1697</f>
        <v>72</v>
      </c>
      <c r="H1697" t="str">
        <f>anotacoes!K1697</f>
        <v xml:space="preserve"> 00:10:50,367</v>
      </c>
      <c r="I1697" t="str">
        <f>anotacoes!L1697</f>
        <v xml:space="preserve"> 00:10:55,137</v>
      </c>
      <c r="J1697" t="str">
        <f>IF(L1697="PAUSE",E1697,IF(anotacoes!G1701=conversao_anotacoes!C1697,conversao_anotacoes!C1697,conversao_anotacoes!D1697))</f>
        <v>&lt;ARBITRO_DESCONHECIDO&gt;</v>
      </c>
      <c r="K1697" t="str">
        <f t="shared" si="52"/>
        <v/>
      </c>
      <c r="L1697" t="str">
        <f>UPPER(anotacoes!H1697)</f>
        <v>PAUSE</v>
      </c>
      <c r="M1697" t="str">
        <f>IF(OR(L1697="ATTACK",L1697="FINTA"),"&lt;TECNICA&gt;",UPPER(anotacoes!I1697))</f>
        <v>&lt;NAO_CLASSIFICADO&gt;</v>
      </c>
      <c r="N1697" t="str">
        <f>IF(OR(L1697="ATTACK",L1697="FINTA"),UPPER(anotacoes!I1697),"")</f>
        <v/>
      </c>
      <c r="O1697" s="6" t="str">
        <f>IF(anotacoes!N1697=0,"",anotacoes!N1697)</f>
        <v/>
      </c>
      <c r="P1697" t="str">
        <f>IF(anotacoes!M1697=0,"",UPPER(anotacoes!M1697))</f>
        <v/>
      </c>
      <c r="Q1697" t="str">
        <f t="shared" si="53"/>
        <v>INSERT INTO CONVERSAO_LUTA_ACAO (cd_conversao, id_luta, sequencia, momento_inicio, momento_fim, quem_faz, quem_sofre, acao_tipo, acao, tecnica, direcao, pontuacao) VALUES (1, 27, 72, TRIM(' 00:10:50,367'), TRIM(' 00:10:55,137'), '&lt;ARBITRO_DESCONHECIDO&gt;', '', 'PAUSE', '&lt;NAO_CLASSIFICADO&gt;', NULL, NULL, NULL)</v>
      </c>
      <c r="R1697" t="s">
        <v>10327</v>
      </c>
    </row>
    <row r="1698" spans="1:18" hidden="1" x14ac:dyDescent="0.25">
      <c r="A1698" s="7">
        <f>anotacoes!D1698</f>
        <v>39672</v>
      </c>
      <c r="B1698" t="str">
        <f>anotacoes!C1698</f>
        <v>OLYMPIC GAMES BEIJING 2008</v>
      </c>
      <c r="C1698" t="str">
        <f>anotacoes!E1698</f>
        <v>BURTON</v>
      </c>
      <c r="D1698" t="str">
        <f>anotacoes!F1698</f>
        <v>CAMILO</v>
      </c>
      <c r="E1698" t="s">
        <v>10325</v>
      </c>
      <c r="F1698">
        <f>anotacoes!A1698</f>
        <v>27</v>
      </c>
      <c r="G1698">
        <f>anotacoes!B1698</f>
        <v>73</v>
      </c>
      <c r="H1698" t="str">
        <f>anotacoes!K1698</f>
        <v xml:space="preserve"> 00:10:55,286</v>
      </c>
      <c r="I1698" t="str">
        <f>anotacoes!L1698</f>
        <v xml:space="preserve"> 00:10:57,672</v>
      </c>
      <c r="J1698" t="str">
        <f>IF(L1698="PAUSE",E1698,IF(anotacoes!G1702=conversao_anotacoes!C1698,conversao_anotacoes!C1698,conversao_anotacoes!D1698))</f>
        <v>CAMILO</v>
      </c>
      <c r="K1698" t="str">
        <f t="shared" si="52"/>
        <v>BURTON</v>
      </c>
      <c r="L1698" t="str">
        <f>UPPER(anotacoes!H1698)</f>
        <v>DISPLACEMENT</v>
      </c>
      <c r="M1698" t="str">
        <f>IF(OR(L1698="ATTACK",L1698="FINTA"),"&lt;TECNICA&gt;",UPPER(anotacoes!I1698))</f>
        <v>2-3 STEP HESITANT RIGHT</v>
      </c>
      <c r="N1698" t="str">
        <f>IF(OR(L1698="ATTACK",L1698="FINTA"),UPPER(anotacoes!I1698),"")</f>
        <v/>
      </c>
      <c r="O1698" s="6" t="str">
        <f>IF(anotacoes!N1698=0,"",anotacoes!N1698)</f>
        <v/>
      </c>
      <c r="P1698" t="str">
        <f>IF(anotacoes!M1698=0,"",UPPER(anotacoes!M1698))</f>
        <v/>
      </c>
      <c r="Q1698" t="str">
        <f t="shared" si="53"/>
        <v>INSERT INTO CONVERSAO_LUTA_ACAO (cd_conversao, id_luta, sequencia, momento_inicio, momento_fim, quem_faz, quem_sofre, acao_tipo, acao, tecnica, direcao, pontuacao) VALUES (1, 27, 73, TRIM(' 00:10:55,286'), TRIM(' 00:10:57,672'), 'CAMILO', 'BURTON', 'DISPLACEMENT', '2-3 STEP HESITANT RIGHT', NULL, NULL, NULL)</v>
      </c>
      <c r="R1698" t="s">
        <v>10327</v>
      </c>
    </row>
    <row r="1699" spans="1:18" hidden="1" x14ac:dyDescent="0.25">
      <c r="A1699" s="7">
        <f>anotacoes!D1699</f>
        <v>39672</v>
      </c>
      <c r="B1699" t="str">
        <f>anotacoes!C1699</f>
        <v>OLYMPIC GAMES BEIJING 2008</v>
      </c>
      <c r="C1699" t="str">
        <f>anotacoes!E1699</f>
        <v>BURTON</v>
      </c>
      <c r="D1699" t="str">
        <f>anotacoes!F1699</f>
        <v>CAMILO</v>
      </c>
      <c r="E1699" t="s">
        <v>10325</v>
      </c>
      <c r="F1699">
        <f>anotacoes!A1699</f>
        <v>27</v>
      </c>
      <c r="G1699">
        <f>anotacoes!B1699</f>
        <v>74</v>
      </c>
      <c r="H1699" t="str">
        <f>anotacoes!K1699</f>
        <v xml:space="preserve"> 00:10:57,672</v>
      </c>
      <c r="I1699" t="str">
        <f>anotacoes!L1699</f>
        <v xml:space="preserve"> 00:11:44,401</v>
      </c>
      <c r="J1699" t="str">
        <f>IF(L1699="PAUSE",E1699,IF(anotacoes!G1703=conversao_anotacoes!C1699,conversao_anotacoes!C1699,conversao_anotacoes!D1699))</f>
        <v>CAMILO</v>
      </c>
      <c r="K1699" t="str">
        <f t="shared" si="52"/>
        <v>BURTON</v>
      </c>
      <c r="L1699" t="str">
        <f>UPPER(anotacoes!H1699)</f>
        <v>DISPLACEMENT</v>
      </c>
      <c r="M1699" t="str">
        <f>IF(OR(L1699="ATTACK",L1699="FINTA"),"&lt;TECNICA&gt;",UPPER(anotacoes!I1699))</f>
        <v>TRY TO GRIP WITH CONTACT</v>
      </c>
      <c r="N1699" t="str">
        <f>IF(OR(L1699="ATTACK",L1699="FINTA"),UPPER(anotacoes!I1699),"")</f>
        <v/>
      </c>
      <c r="O1699" s="6" t="str">
        <f>IF(anotacoes!N1699=0,"",anotacoes!N1699)</f>
        <v/>
      </c>
      <c r="P1699" t="str">
        <f>IF(anotacoes!M1699=0,"",UPPER(anotacoes!M1699))</f>
        <v/>
      </c>
      <c r="Q1699" t="str">
        <f t="shared" si="53"/>
        <v>INSERT INTO CONVERSAO_LUTA_ACAO (cd_conversao, id_luta, sequencia, momento_inicio, momento_fim, quem_faz, quem_sofre, acao_tipo, acao, tecnica, direcao, pontuacao) VALUES (1, 27, 74, TRIM(' 00:10:57,672'), TRIM(' 00:11:44,401'), 'CAMILO', 'BURTON', 'DISPLACEMENT', 'TRY TO GRIP WITH CONTACT', NULL, NULL, NULL)</v>
      </c>
      <c r="R1699" t="s">
        <v>10327</v>
      </c>
    </row>
    <row r="1700" spans="1:18" hidden="1" x14ac:dyDescent="0.25">
      <c r="A1700" s="7">
        <f>anotacoes!D1700</f>
        <v>39672</v>
      </c>
      <c r="B1700" t="str">
        <f>anotacoes!C1700</f>
        <v>OLYMPIC GAMES BEIJING 2008</v>
      </c>
      <c r="C1700" t="str">
        <f>anotacoes!E1700</f>
        <v>BURTON</v>
      </c>
      <c r="D1700" t="str">
        <f>anotacoes!F1700</f>
        <v>CAMILO</v>
      </c>
      <c r="E1700" t="s">
        <v>10325</v>
      </c>
      <c r="F1700">
        <f>anotacoes!A1700</f>
        <v>27</v>
      </c>
      <c r="G1700">
        <f>anotacoes!B1700</f>
        <v>75</v>
      </c>
      <c r="H1700" t="str">
        <f>anotacoes!K1700</f>
        <v xml:space="preserve"> 00:11:44,591</v>
      </c>
      <c r="I1700" t="str">
        <f>anotacoes!L1700</f>
        <v xml:space="preserve"> 00:11:45,125</v>
      </c>
      <c r="J1700" t="str">
        <f>IF(L1700="PAUSE",E1700,IF(anotacoes!G1704=conversao_anotacoes!C1700,conversao_anotacoes!C1700,conversao_anotacoes!D1700))</f>
        <v>&lt;ARBITRO_DESCONHECIDO&gt;</v>
      </c>
      <c r="K1700" t="str">
        <f t="shared" si="52"/>
        <v/>
      </c>
      <c r="L1700" t="str">
        <f>UPPER(anotacoes!H1700)</f>
        <v>PAUSE</v>
      </c>
      <c r="M1700" t="str">
        <f>IF(OR(L1700="ATTACK",L1700="FINTA"),"&lt;TECNICA&gt;",UPPER(anotacoes!I1700))</f>
        <v>&lt;NAO_CLASSIFICADO&gt;</v>
      </c>
      <c r="N1700" t="str">
        <f>IF(OR(L1700="ATTACK",L1700="FINTA"),UPPER(anotacoes!I1700),"")</f>
        <v/>
      </c>
      <c r="O1700" s="6" t="str">
        <f>IF(anotacoes!N1700=0,"",anotacoes!N1700)</f>
        <v/>
      </c>
      <c r="P1700" t="str">
        <f>IF(anotacoes!M1700=0,"",UPPER(anotacoes!M1700))</f>
        <v/>
      </c>
      <c r="Q1700" t="str">
        <f t="shared" si="53"/>
        <v>INSERT INTO CONVERSAO_LUTA_ACAO (cd_conversao, id_luta, sequencia, momento_inicio, momento_fim, quem_faz, quem_sofre, acao_tipo, acao, tecnica, direcao, pontuacao) VALUES (1, 27, 75, TRIM(' 00:11:44,591'), TRIM(' 00:11:45,125'), '&lt;ARBITRO_DESCONHECIDO&gt;', '', 'PAUSE', '&lt;NAO_CLASSIFICADO&gt;', NULL, NULL, NULL)</v>
      </c>
      <c r="R1700" t="s">
        <v>10327</v>
      </c>
    </row>
    <row r="1701" spans="1:18" hidden="1" x14ac:dyDescent="0.25">
      <c r="A1701" s="7">
        <f>anotacoes!D1701</f>
        <v>40937</v>
      </c>
      <c r="B1701" t="str">
        <f>anotacoes!C1701</f>
        <v>WORLD CUP TBILISI 2012</v>
      </c>
      <c r="C1701" t="str">
        <f>anotacoes!E1701</f>
        <v>CIANO</v>
      </c>
      <c r="D1701" t="str">
        <f>anotacoes!F1701</f>
        <v>STIKLAURI</v>
      </c>
      <c r="E1701" t="s">
        <v>10325</v>
      </c>
      <c r="F1701">
        <f>anotacoes!A1701</f>
        <v>28</v>
      </c>
      <c r="G1701">
        <f>anotacoes!B1701</f>
        <v>1</v>
      </c>
      <c r="H1701" t="str">
        <f>anotacoes!K1701</f>
        <v xml:space="preserve"> 00:00:03,037</v>
      </c>
      <c r="I1701" t="str">
        <f>anotacoes!L1701</f>
        <v xml:space="preserve"> 00:00:05,098</v>
      </c>
      <c r="J1701" t="str">
        <f>IF(L1701="PAUSE",E1701,IF(anotacoes!G1705=conversao_anotacoes!C1701,conversao_anotacoes!C1701,conversao_anotacoes!D1701))</f>
        <v>CIANO</v>
      </c>
      <c r="K1701" t="str">
        <f t="shared" si="52"/>
        <v>STIKLAURI</v>
      </c>
      <c r="L1701" t="str">
        <f>UPPER(anotacoes!H1701)</f>
        <v>GRIP TIME</v>
      </c>
      <c r="M1701" t="str">
        <f>IF(OR(L1701="ATTACK",L1701="FINTA"),"&lt;TECNICA&gt;",UPPER(anotacoes!I1701))</f>
        <v>LEFT COLLAR RIGHT SLEEVE</v>
      </c>
      <c r="N1701" t="str">
        <f>IF(OR(L1701="ATTACK",L1701="FINTA"),UPPER(anotacoes!I1701),"")</f>
        <v/>
      </c>
      <c r="O1701" s="6" t="str">
        <f>IF(anotacoes!N1701=0,"",anotacoes!N1701)</f>
        <v/>
      </c>
      <c r="P1701" t="str">
        <f>IF(anotacoes!M1701=0,"",UPPER(anotacoes!M1701))</f>
        <v/>
      </c>
      <c r="Q1701" t="str">
        <f t="shared" si="53"/>
        <v>INSERT INTO CONVERSAO_LUTA_ACAO (cd_conversao, id_luta, sequencia, momento_inicio, momento_fim, quem_faz, quem_sofre, acao_tipo, acao, tecnica, direcao, pontuacao) VALUES (1, 28, 1, TRIM(' 00:00:03,037'), TRIM(' 00:00:05,098'), 'CIANO', 'STIKLAURI', 'GRIP TIME', 'LEFT COLLAR RIGHT SLEEVE', NULL, NULL, NULL)</v>
      </c>
      <c r="R1701" t="s">
        <v>10327</v>
      </c>
    </row>
    <row r="1702" spans="1:18" hidden="1" x14ac:dyDescent="0.25">
      <c r="A1702" s="7">
        <f>anotacoes!D1702</f>
        <v>40937</v>
      </c>
      <c r="B1702" t="str">
        <f>anotacoes!C1702</f>
        <v>WORLD CUP TBILISI 2012</v>
      </c>
      <c r="C1702" t="str">
        <f>anotacoes!E1702</f>
        <v>CIANO</v>
      </c>
      <c r="D1702" t="str">
        <f>anotacoes!F1702</f>
        <v>STIKLAURI</v>
      </c>
      <c r="E1702" t="s">
        <v>10325</v>
      </c>
      <c r="F1702">
        <f>anotacoes!A1702</f>
        <v>28</v>
      </c>
      <c r="G1702">
        <f>anotacoes!B1702</f>
        <v>2</v>
      </c>
      <c r="H1702" t="str">
        <f>anotacoes!K1702</f>
        <v xml:space="preserve"> 00:00:05,098</v>
      </c>
      <c r="I1702" t="str">
        <f>anotacoes!L1702</f>
        <v xml:space="preserve"> 00:00:10,711</v>
      </c>
      <c r="J1702" t="str">
        <f>IF(L1702="PAUSE",E1702,IF(anotacoes!G1706=conversao_anotacoes!C1702,conversao_anotacoes!C1702,conversao_anotacoes!D1702))</f>
        <v>&lt;ARBITRO_DESCONHECIDO&gt;</v>
      </c>
      <c r="K1702" t="str">
        <f t="shared" si="52"/>
        <v/>
      </c>
      <c r="L1702" t="str">
        <f>UPPER(anotacoes!H1702)</f>
        <v>PAUSE</v>
      </c>
      <c r="M1702" t="str">
        <f>IF(OR(L1702="ATTACK",L1702="FINTA"),"&lt;TECNICA&gt;",UPPER(anotacoes!I1702))</f>
        <v>&lt;NAO_CLASSIFICADO&gt;</v>
      </c>
      <c r="N1702" t="str">
        <f>IF(OR(L1702="ATTACK",L1702="FINTA"),UPPER(anotacoes!I1702),"")</f>
        <v/>
      </c>
      <c r="O1702" s="6" t="str">
        <f>IF(anotacoes!N1702=0,"",anotacoes!N1702)</f>
        <v/>
      </c>
      <c r="P1702" t="str">
        <f>IF(anotacoes!M1702=0,"",UPPER(anotacoes!M1702))</f>
        <v/>
      </c>
      <c r="Q1702" t="str">
        <f t="shared" si="53"/>
        <v>INSERT INTO CONVERSAO_LUTA_ACAO (cd_conversao, id_luta, sequencia, momento_inicio, momento_fim, quem_faz, quem_sofre, acao_tipo, acao, tecnica, direcao, pontuacao) VALUES (1, 28, 2, TRIM(' 00:00:05,098'), TRIM(' 00:00:10,711'), '&lt;ARBITRO_DESCONHECIDO&gt;', '', 'PAUSE', '&lt;NAO_CLASSIFICADO&gt;', NULL, NULL, NULL)</v>
      </c>
      <c r="R1702" t="s">
        <v>10327</v>
      </c>
    </row>
    <row r="1703" spans="1:18" hidden="1" x14ac:dyDescent="0.25">
      <c r="A1703" s="7">
        <f>anotacoes!D1703</f>
        <v>40937</v>
      </c>
      <c r="B1703" t="str">
        <f>anotacoes!C1703</f>
        <v>WORLD CUP TBILISI 2012</v>
      </c>
      <c r="C1703" t="str">
        <f>anotacoes!E1703</f>
        <v>CIANO</v>
      </c>
      <c r="D1703" t="str">
        <f>anotacoes!F1703</f>
        <v>STIKLAURI</v>
      </c>
      <c r="E1703" t="s">
        <v>10325</v>
      </c>
      <c r="F1703">
        <f>anotacoes!A1703</f>
        <v>28</v>
      </c>
      <c r="G1703">
        <f>anotacoes!B1703</f>
        <v>3</v>
      </c>
      <c r="H1703" t="str">
        <f>anotacoes!K1703</f>
        <v xml:space="preserve"> 00:00:10,863</v>
      </c>
      <c r="I1703" t="str">
        <f>anotacoes!L1703</f>
        <v xml:space="preserve"> 00:00:13,109</v>
      </c>
      <c r="J1703" t="str">
        <f>IF(L1703="PAUSE",E1703,IF(anotacoes!G1707=conversao_anotacoes!C1703,conversao_anotacoes!C1703,conversao_anotacoes!D1703))</f>
        <v>CIANO</v>
      </c>
      <c r="K1703" t="str">
        <f t="shared" si="52"/>
        <v>STIKLAURI</v>
      </c>
      <c r="L1703" t="str">
        <f>UPPER(anotacoes!H1703)</f>
        <v>DISPLACEMENT</v>
      </c>
      <c r="M1703" t="str">
        <f>IF(OR(L1703="ATTACK",L1703="FINTA"),"&lt;TECNICA&gt;",UPPER(anotacoes!I1703))</f>
        <v>2-3 STEP HESITANT RIGHT</v>
      </c>
      <c r="N1703" t="str">
        <f>IF(OR(L1703="ATTACK",L1703="FINTA"),UPPER(anotacoes!I1703),"")</f>
        <v/>
      </c>
      <c r="O1703" s="6" t="str">
        <f>IF(anotacoes!N1703=0,"",anotacoes!N1703)</f>
        <v/>
      </c>
      <c r="P1703" t="str">
        <f>IF(anotacoes!M1703=0,"",UPPER(anotacoes!M1703))</f>
        <v/>
      </c>
      <c r="Q1703" t="str">
        <f t="shared" si="53"/>
        <v>INSERT INTO CONVERSAO_LUTA_ACAO (cd_conversao, id_luta, sequencia, momento_inicio, momento_fim, quem_faz, quem_sofre, acao_tipo, acao, tecnica, direcao, pontuacao) VALUES (1, 28, 3, TRIM(' 00:00:10,863'), TRIM(' 00:00:13,109'), 'CIANO', 'STIKLAURI', 'DISPLACEMENT', '2-3 STEP HESITANT RIGHT', NULL, NULL, NULL)</v>
      </c>
      <c r="R1703" t="s">
        <v>10327</v>
      </c>
    </row>
    <row r="1704" spans="1:18" hidden="1" x14ac:dyDescent="0.25">
      <c r="A1704" s="7">
        <f>anotacoes!D1704</f>
        <v>40937</v>
      </c>
      <c r="B1704" t="str">
        <f>anotacoes!C1704</f>
        <v>WORLD CUP TBILISI 2012</v>
      </c>
      <c r="C1704" t="str">
        <f>anotacoes!E1704</f>
        <v>CIANO</v>
      </c>
      <c r="D1704" t="str">
        <f>anotacoes!F1704</f>
        <v>STIKLAURI</v>
      </c>
      <c r="E1704" t="s">
        <v>10325</v>
      </c>
      <c r="F1704">
        <f>anotacoes!A1704</f>
        <v>28</v>
      </c>
      <c r="G1704">
        <f>anotacoes!B1704</f>
        <v>4</v>
      </c>
      <c r="H1704" t="str">
        <f>anotacoes!K1704</f>
        <v xml:space="preserve"> 00:00:13,109</v>
      </c>
      <c r="I1704" t="str">
        <f>anotacoes!L1704</f>
        <v xml:space="preserve"> 00:00:14,618</v>
      </c>
      <c r="J1704" t="str">
        <f>IF(L1704="PAUSE",E1704,IF(anotacoes!G1708=conversao_anotacoes!C1704,conversao_anotacoes!C1704,conversao_anotacoes!D1704))</f>
        <v>CIANO</v>
      </c>
      <c r="K1704" t="str">
        <f t="shared" si="52"/>
        <v>STIKLAURI</v>
      </c>
      <c r="L1704" t="str">
        <f>UPPER(anotacoes!H1704)</f>
        <v>DISPLACEMENT</v>
      </c>
      <c r="M1704" t="str">
        <f>IF(OR(L1704="ATTACK",L1704="FINTA"),"&lt;TECNICA&gt;",UPPER(anotacoes!I1704))</f>
        <v>TRY TO GRIP WITH CONTACT</v>
      </c>
      <c r="N1704" t="str">
        <f>IF(OR(L1704="ATTACK",L1704="FINTA"),UPPER(anotacoes!I1704),"")</f>
        <v/>
      </c>
      <c r="O1704" s="6" t="str">
        <f>IF(anotacoes!N1704=0,"",anotacoes!N1704)</f>
        <v/>
      </c>
      <c r="P1704" t="str">
        <f>IF(anotacoes!M1704=0,"",UPPER(anotacoes!M1704))</f>
        <v/>
      </c>
      <c r="Q1704" t="str">
        <f t="shared" si="53"/>
        <v>INSERT INTO CONVERSAO_LUTA_ACAO (cd_conversao, id_luta, sequencia, momento_inicio, momento_fim, quem_faz, quem_sofre, acao_tipo, acao, tecnica, direcao, pontuacao) VALUES (1, 28, 4, TRIM(' 00:00:13,109'), TRIM(' 00:00:14,618'), 'CIANO', 'STIKLAURI', 'DISPLACEMENT', 'TRY TO GRIP WITH CONTACT', NULL, NULL, NULL)</v>
      </c>
      <c r="R1704" t="s">
        <v>10327</v>
      </c>
    </row>
    <row r="1705" spans="1:18" hidden="1" x14ac:dyDescent="0.25">
      <c r="A1705" s="7">
        <f>anotacoes!D1705</f>
        <v>40937</v>
      </c>
      <c r="B1705" t="str">
        <f>anotacoes!C1705</f>
        <v>WORLD CUP TBILISI 2012</v>
      </c>
      <c r="C1705" t="str">
        <f>anotacoes!E1705</f>
        <v>CIANO</v>
      </c>
      <c r="D1705" t="str">
        <f>anotacoes!F1705</f>
        <v>STIKLAURI</v>
      </c>
      <c r="E1705" t="s">
        <v>10325</v>
      </c>
      <c r="F1705">
        <f>anotacoes!A1705</f>
        <v>28</v>
      </c>
      <c r="G1705">
        <f>anotacoes!B1705</f>
        <v>5</v>
      </c>
      <c r="H1705" t="str">
        <f>anotacoes!K1705</f>
        <v xml:space="preserve"> 00:00:14,618</v>
      </c>
      <c r="I1705" t="str">
        <f>anotacoes!L1705</f>
        <v xml:space="preserve"> 00:00:22,197</v>
      </c>
      <c r="J1705" t="str">
        <f>IF(L1705="PAUSE",E1705,IF(anotacoes!G1709=conversao_anotacoes!C1705,conversao_anotacoes!C1705,conversao_anotacoes!D1705))</f>
        <v>CIANO</v>
      </c>
      <c r="K1705" t="str">
        <f t="shared" si="52"/>
        <v>STIKLAURI</v>
      </c>
      <c r="L1705" t="str">
        <f>UPPER(anotacoes!H1705)</f>
        <v>GRIP TIME</v>
      </c>
      <c r="M1705" t="str">
        <f>IF(OR(L1705="ATTACK",L1705="FINTA"),"&lt;TECNICA&gt;",UPPER(anotacoes!I1705))</f>
        <v>RIGHT SLEEVE LEFT SLEEVE</v>
      </c>
      <c r="N1705" t="str">
        <f>IF(OR(L1705="ATTACK",L1705="FINTA"),UPPER(anotacoes!I1705),"")</f>
        <v/>
      </c>
      <c r="O1705" s="6" t="str">
        <f>IF(anotacoes!N1705=0,"",anotacoes!N1705)</f>
        <v/>
      </c>
      <c r="P1705" t="str">
        <f>IF(anotacoes!M1705=0,"",UPPER(anotacoes!M1705))</f>
        <v/>
      </c>
      <c r="Q1705" t="str">
        <f t="shared" si="53"/>
        <v>INSERT INTO CONVERSAO_LUTA_ACAO (cd_conversao, id_luta, sequencia, momento_inicio, momento_fim, quem_faz, quem_sofre, acao_tipo, acao, tecnica, direcao, pontuacao) VALUES (1, 28, 5, TRIM(' 00:00:14,618'), TRIM(' 00:00:22,197'), 'CIANO', 'STIKLAURI', 'GRIP TIME', 'RIGHT SLEEVE LEFT SLEEVE', NULL, NULL, NULL)</v>
      </c>
      <c r="R1705" t="s">
        <v>10327</v>
      </c>
    </row>
    <row r="1706" spans="1:18" hidden="1" x14ac:dyDescent="0.25">
      <c r="A1706" s="7">
        <f>anotacoes!D1706</f>
        <v>40937</v>
      </c>
      <c r="B1706" t="str">
        <f>anotacoes!C1706</f>
        <v>WORLD CUP TBILISI 2012</v>
      </c>
      <c r="C1706" t="str">
        <f>anotacoes!E1706</f>
        <v>CIANO</v>
      </c>
      <c r="D1706" t="str">
        <f>anotacoes!F1706</f>
        <v>STIKLAURI</v>
      </c>
      <c r="E1706" t="s">
        <v>10325</v>
      </c>
      <c r="F1706">
        <f>anotacoes!A1706</f>
        <v>28</v>
      </c>
      <c r="G1706">
        <f>anotacoes!B1706</f>
        <v>6</v>
      </c>
      <c r="H1706" t="str">
        <f>anotacoes!K1706</f>
        <v xml:space="preserve"> 00:00:22,197</v>
      </c>
      <c r="I1706" t="str">
        <f>anotacoes!L1706</f>
        <v xml:space="preserve"> 00:00:22,402</v>
      </c>
      <c r="J1706" t="str">
        <f>IF(L1706="PAUSE",E1706,IF(anotacoes!G1710=conversao_anotacoes!C1706,conversao_anotacoes!C1706,conversao_anotacoes!D1706))</f>
        <v>CIANO</v>
      </c>
      <c r="K1706" t="str">
        <f t="shared" si="52"/>
        <v>STIKLAURI</v>
      </c>
      <c r="L1706" t="str">
        <f>UPPER(anotacoes!H1706)</f>
        <v>ATTACK</v>
      </c>
      <c r="M1706" t="str">
        <f>IF(OR(L1706="ATTACK",L1706="FINTA"),"&lt;TECNICA&gt;",UPPER(anotacoes!I1706))</f>
        <v>&lt;TECNICA&gt;</v>
      </c>
      <c r="N1706" t="str">
        <f>IF(OR(L1706="ATTACK",L1706="FINTA"),UPPER(anotacoes!I1706),"")</f>
        <v>DEASHI HARAI</v>
      </c>
      <c r="O1706" s="6">
        <f>IF(anotacoes!N1706=0,"",anotacoes!N1706)</f>
        <v>9</v>
      </c>
      <c r="P1706" t="str">
        <f>IF(anotacoes!M1706=0,"",UPPER(anotacoes!M1706))</f>
        <v/>
      </c>
      <c r="Q1706" t="str">
        <f t="shared" si="53"/>
        <v>INSERT INTO CONVERSAO_LUTA_ACAO (cd_conversao, id_luta, sequencia, momento_inicio, momento_fim, quem_faz, quem_sofre, acao_tipo, acao, tecnica, direcao, pontuacao) VALUES (1, 28, 6, TRIM(' 00:00:22,197'), TRIM(' 00:00:22,402'), 'CIANO', 'STIKLAURI', 'ATTACK', '&lt;TECNICA&gt;', 'DEASHI HARAI', 9, NULL)</v>
      </c>
      <c r="R1706" t="s">
        <v>10327</v>
      </c>
    </row>
    <row r="1707" spans="1:18" hidden="1" x14ac:dyDescent="0.25">
      <c r="A1707" s="7">
        <f>anotacoes!D1707</f>
        <v>40937</v>
      </c>
      <c r="B1707" t="str">
        <f>anotacoes!C1707</f>
        <v>WORLD CUP TBILISI 2012</v>
      </c>
      <c r="C1707" t="str">
        <f>anotacoes!E1707</f>
        <v>CIANO</v>
      </c>
      <c r="D1707" t="str">
        <f>anotacoes!F1707</f>
        <v>STIKLAURI</v>
      </c>
      <c r="E1707" t="s">
        <v>10325</v>
      </c>
      <c r="F1707">
        <f>anotacoes!A1707</f>
        <v>28</v>
      </c>
      <c r="G1707">
        <f>anotacoes!B1707</f>
        <v>7</v>
      </c>
      <c r="H1707" t="str">
        <f>anotacoes!K1707</f>
        <v xml:space="preserve"> 00:00:22,402</v>
      </c>
      <c r="I1707" t="str">
        <f>anotacoes!L1707</f>
        <v xml:space="preserve"> 00:00:39,799</v>
      </c>
      <c r="J1707" t="str">
        <f>IF(L1707="PAUSE",E1707,IF(anotacoes!G1711=conversao_anotacoes!C1707,conversao_anotacoes!C1707,conversao_anotacoes!D1707))</f>
        <v>CIANO</v>
      </c>
      <c r="K1707" t="str">
        <f t="shared" si="52"/>
        <v>STIKLAURI</v>
      </c>
      <c r="L1707" t="str">
        <f>UPPER(anotacoes!H1707)</f>
        <v>GRIP TIME</v>
      </c>
      <c r="M1707" t="str">
        <f>IF(OR(L1707="ATTACK",L1707="FINTA"),"&lt;TECNICA&gt;",UPPER(anotacoes!I1707))</f>
        <v>RIGHT SLEEVE LEFT SLEEVE</v>
      </c>
      <c r="N1707" t="str">
        <f>IF(OR(L1707="ATTACK",L1707="FINTA"),UPPER(anotacoes!I1707),"")</f>
        <v/>
      </c>
      <c r="O1707" s="6" t="str">
        <f>IF(anotacoes!N1707=0,"",anotacoes!N1707)</f>
        <v/>
      </c>
      <c r="P1707" t="str">
        <f>IF(anotacoes!M1707=0,"",UPPER(anotacoes!M1707))</f>
        <v/>
      </c>
      <c r="Q1707" t="str">
        <f t="shared" si="53"/>
        <v>INSERT INTO CONVERSAO_LUTA_ACAO (cd_conversao, id_luta, sequencia, momento_inicio, momento_fim, quem_faz, quem_sofre, acao_tipo, acao, tecnica, direcao, pontuacao) VALUES (1, 28, 7, TRIM(' 00:00:22,402'), TRIM(' 00:00:39,799'), 'CIANO', 'STIKLAURI', 'GRIP TIME', 'RIGHT SLEEVE LEFT SLEEVE', NULL, NULL, NULL)</v>
      </c>
      <c r="R1707" t="s">
        <v>10327</v>
      </c>
    </row>
    <row r="1708" spans="1:18" hidden="1" x14ac:dyDescent="0.25">
      <c r="A1708" s="7">
        <f>anotacoes!D1708</f>
        <v>40937</v>
      </c>
      <c r="B1708" t="str">
        <f>anotacoes!C1708</f>
        <v>WORLD CUP TBILISI 2012</v>
      </c>
      <c r="C1708" t="str">
        <f>anotacoes!E1708</f>
        <v>CIANO</v>
      </c>
      <c r="D1708" t="str">
        <f>anotacoes!F1708</f>
        <v>STIKLAURI</v>
      </c>
      <c r="E1708" t="s">
        <v>10325</v>
      </c>
      <c r="F1708">
        <f>anotacoes!A1708</f>
        <v>28</v>
      </c>
      <c r="G1708">
        <f>anotacoes!B1708</f>
        <v>8</v>
      </c>
      <c r="H1708" t="str">
        <f>anotacoes!K1708</f>
        <v xml:space="preserve"> 00:00:39,799</v>
      </c>
      <c r="I1708" t="str">
        <f>anotacoes!L1708</f>
        <v xml:space="preserve"> 00:00:46,225</v>
      </c>
      <c r="J1708" t="str">
        <f>IF(L1708="PAUSE",E1708,IF(anotacoes!G1712=conversao_anotacoes!C1708,conversao_anotacoes!C1708,conversao_anotacoes!D1708))</f>
        <v>CIANO</v>
      </c>
      <c r="K1708" t="str">
        <f t="shared" si="52"/>
        <v>STIKLAURI</v>
      </c>
      <c r="L1708" t="str">
        <f>UPPER(anotacoes!H1708)</f>
        <v>GRIP TIME</v>
      </c>
      <c r="M1708" t="str">
        <f>IF(OR(L1708="ATTACK",L1708="FINTA"),"&lt;TECNICA&gt;",UPPER(anotacoes!I1708))</f>
        <v>RIGHT SLEEVE LEFT SLEEVE</v>
      </c>
      <c r="N1708" t="str">
        <f>IF(OR(L1708="ATTACK",L1708="FINTA"),UPPER(anotacoes!I1708),"")</f>
        <v/>
      </c>
      <c r="O1708" s="6" t="str">
        <f>IF(anotacoes!N1708=0,"",anotacoes!N1708)</f>
        <v/>
      </c>
      <c r="P1708" t="str">
        <f>IF(anotacoes!M1708=0,"",UPPER(anotacoes!M1708))</f>
        <v/>
      </c>
      <c r="Q1708" t="str">
        <f t="shared" si="53"/>
        <v>INSERT INTO CONVERSAO_LUTA_ACAO (cd_conversao, id_luta, sequencia, momento_inicio, momento_fim, quem_faz, quem_sofre, acao_tipo, acao, tecnica, direcao, pontuacao) VALUES (1, 28, 8, TRIM(' 00:00:39,799'), TRIM(' 00:00:46,225'), 'CIANO', 'STIKLAURI', 'GRIP TIME', 'RIGHT SLEEVE LEFT SLEEVE', NULL, NULL, NULL)</v>
      </c>
      <c r="R1708" t="s">
        <v>10327</v>
      </c>
    </row>
    <row r="1709" spans="1:18" hidden="1" x14ac:dyDescent="0.25">
      <c r="A1709" s="7">
        <f>anotacoes!D1709</f>
        <v>40937</v>
      </c>
      <c r="B1709" t="str">
        <f>anotacoes!C1709</f>
        <v>WORLD CUP TBILISI 2012</v>
      </c>
      <c r="C1709" t="str">
        <f>anotacoes!E1709</f>
        <v>CIANO</v>
      </c>
      <c r="D1709" t="str">
        <f>anotacoes!F1709</f>
        <v>STIKLAURI</v>
      </c>
      <c r="E1709" t="s">
        <v>10325</v>
      </c>
      <c r="F1709">
        <f>anotacoes!A1709</f>
        <v>28</v>
      </c>
      <c r="G1709">
        <f>anotacoes!B1709</f>
        <v>9</v>
      </c>
      <c r="H1709" t="str">
        <f>anotacoes!K1709</f>
        <v xml:space="preserve"> 00:00:46,225</v>
      </c>
      <c r="I1709" t="str">
        <f>anotacoes!L1709</f>
        <v xml:space="preserve"> 00:00:48,045</v>
      </c>
      <c r="J1709" t="str">
        <f>IF(L1709="PAUSE",E1709,IF(anotacoes!G1713=conversao_anotacoes!C1709,conversao_anotacoes!C1709,conversao_anotacoes!D1709))</f>
        <v>CIANO</v>
      </c>
      <c r="K1709" t="str">
        <f t="shared" si="52"/>
        <v>STIKLAURI</v>
      </c>
      <c r="L1709" t="str">
        <f>UPPER(anotacoes!H1709)</f>
        <v>GRIP TIME</v>
      </c>
      <c r="M1709" t="str">
        <f>IF(OR(L1709="ATTACK",L1709="FINTA"),"&lt;TECNICA&gt;",UPPER(anotacoes!I1709))</f>
        <v>LEFT SLEEVE</v>
      </c>
      <c r="N1709" t="str">
        <f>IF(OR(L1709="ATTACK",L1709="FINTA"),UPPER(anotacoes!I1709),"")</f>
        <v/>
      </c>
      <c r="O1709" s="6" t="str">
        <f>IF(anotacoes!N1709=0,"",anotacoes!N1709)</f>
        <v/>
      </c>
      <c r="P1709" t="str">
        <f>IF(anotacoes!M1709=0,"",UPPER(anotacoes!M1709))</f>
        <v/>
      </c>
      <c r="Q1709" t="str">
        <f t="shared" si="53"/>
        <v>INSERT INTO CONVERSAO_LUTA_ACAO (cd_conversao, id_luta, sequencia, momento_inicio, momento_fim, quem_faz, quem_sofre, acao_tipo, acao, tecnica, direcao, pontuacao) VALUES (1, 28, 9, TRIM(' 00:00:46,225'), TRIM(' 00:00:48,045'), 'CIANO', 'STIKLAURI', 'GRIP TIME', 'LEFT SLEEVE', NULL, NULL, NULL)</v>
      </c>
      <c r="R1709" t="s">
        <v>10327</v>
      </c>
    </row>
    <row r="1710" spans="1:18" hidden="1" x14ac:dyDescent="0.25">
      <c r="A1710" s="7">
        <f>anotacoes!D1710</f>
        <v>40937</v>
      </c>
      <c r="B1710" t="str">
        <f>anotacoes!C1710</f>
        <v>WORLD CUP TBILISI 2012</v>
      </c>
      <c r="C1710" t="str">
        <f>anotacoes!E1710</f>
        <v>CIANO</v>
      </c>
      <c r="D1710" t="str">
        <f>anotacoes!F1710</f>
        <v>STIKLAURI</v>
      </c>
      <c r="E1710" t="s">
        <v>10325</v>
      </c>
      <c r="F1710">
        <f>anotacoes!A1710</f>
        <v>28</v>
      </c>
      <c r="G1710">
        <f>anotacoes!B1710</f>
        <v>10</v>
      </c>
      <c r="H1710" t="str">
        <f>anotacoes!K1710</f>
        <v xml:space="preserve"> 00:00:48,045</v>
      </c>
      <c r="I1710" t="str">
        <f>anotacoes!L1710</f>
        <v xml:space="preserve"> 00:00:50,194</v>
      </c>
      <c r="J1710" t="str">
        <f>IF(L1710="PAUSE",E1710,IF(anotacoes!G1714=conversao_anotacoes!C1710,conversao_anotacoes!C1710,conversao_anotacoes!D1710))</f>
        <v>CIANO</v>
      </c>
      <c r="K1710" t="str">
        <f t="shared" si="52"/>
        <v>STIKLAURI</v>
      </c>
      <c r="L1710" t="str">
        <f>UPPER(anotacoes!H1710)</f>
        <v>TRANSITION</v>
      </c>
      <c r="M1710" t="str">
        <f>IF(OR(L1710="ATTACK",L1710="FINTA"),"&lt;TECNICA&gt;",UPPER(anotacoes!I1710))</f>
        <v>WITHOUT ATTACK</v>
      </c>
      <c r="N1710" t="str">
        <f>IF(OR(L1710="ATTACK",L1710="FINTA"),UPPER(anotacoes!I1710),"")</f>
        <v/>
      </c>
      <c r="O1710" s="6" t="str">
        <f>IF(anotacoes!N1710=0,"",anotacoes!N1710)</f>
        <v/>
      </c>
      <c r="P1710" t="str">
        <f>IF(anotacoes!M1710=0,"",UPPER(anotacoes!M1710))</f>
        <v/>
      </c>
      <c r="Q1710" t="str">
        <f t="shared" si="53"/>
        <v>INSERT INTO CONVERSAO_LUTA_ACAO (cd_conversao, id_luta, sequencia, momento_inicio, momento_fim, quem_faz, quem_sofre, acao_tipo, acao, tecnica, direcao, pontuacao) VALUES (1, 28, 10, TRIM(' 00:00:48,045'), TRIM(' 00:00:50,194'), 'CIANO', 'STIKLAURI', 'TRANSITION', 'WITHOUT ATTACK', NULL, NULL, NULL)</v>
      </c>
      <c r="R1710" t="s">
        <v>10327</v>
      </c>
    </row>
    <row r="1711" spans="1:18" hidden="1" x14ac:dyDescent="0.25">
      <c r="A1711" s="7">
        <f>anotacoes!D1711</f>
        <v>40937</v>
      </c>
      <c r="B1711" t="str">
        <f>anotacoes!C1711</f>
        <v>WORLD CUP TBILISI 2012</v>
      </c>
      <c r="C1711" t="str">
        <f>anotacoes!E1711</f>
        <v>CIANO</v>
      </c>
      <c r="D1711" t="str">
        <f>anotacoes!F1711</f>
        <v>STIKLAURI</v>
      </c>
      <c r="E1711" t="s">
        <v>10325</v>
      </c>
      <c r="F1711">
        <f>anotacoes!A1711</f>
        <v>28</v>
      </c>
      <c r="G1711">
        <f>anotacoes!B1711</f>
        <v>11</v>
      </c>
      <c r="H1711" t="str">
        <f>anotacoes!K1711</f>
        <v xml:space="preserve"> 00:00:50,371</v>
      </c>
      <c r="I1711" t="str">
        <f>anotacoes!L1711</f>
        <v xml:space="preserve"> 00:00:55,827</v>
      </c>
      <c r="J1711" t="str">
        <f>IF(L1711="PAUSE",E1711,IF(anotacoes!G1715=conversao_anotacoes!C1711,conversao_anotacoes!C1711,conversao_anotacoes!D1711))</f>
        <v>&lt;ARBITRO_DESCONHECIDO&gt;</v>
      </c>
      <c r="K1711" t="str">
        <f t="shared" si="52"/>
        <v/>
      </c>
      <c r="L1711" t="str">
        <f>UPPER(anotacoes!H1711)</f>
        <v>PAUSE</v>
      </c>
      <c r="M1711" t="str">
        <f>IF(OR(L1711="ATTACK",L1711="FINTA"),"&lt;TECNICA&gt;",UPPER(anotacoes!I1711))</f>
        <v>&lt;NAO_CLASSIFICADO&gt;</v>
      </c>
      <c r="N1711" t="str">
        <f>IF(OR(L1711="ATTACK",L1711="FINTA"),UPPER(anotacoes!I1711),"")</f>
        <v/>
      </c>
      <c r="O1711" s="6" t="str">
        <f>IF(anotacoes!N1711=0,"",anotacoes!N1711)</f>
        <v/>
      </c>
      <c r="P1711" t="str">
        <f>IF(anotacoes!M1711=0,"",UPPER(anotacoes!M1711))</f>
        <v/>
      </c>
      <c r="Q1711" t="str">
        <f t="shared" si="53"/>
        <v>INSERT INTO CONVERSAO_LUTA_ACAO (cd_conversao, id_luta, sequencia, momento_inicio, momento_fim, quem_faz, quem_sofre, acao_tipo, acao, tecnica, direcao, pontuacao) VALUES (1, 28, 11, TRIM(' 00:00:50,371'), TRIM(' 00:00:55,827'), '&lt;ARBITRO_DESCONHECIDO&gt;', '', 'PAUSE', '&lt;NAO_CLASSIFICADO&gt;', NULL, NULL, NULL)</v>
      </c>
      <c r="R1711" t="s">
        <v>10327</v>
      </c>
    </row>
    <row r="1712" spans="1:18" hidden="1" x14ac:dyDescent="0.25">
      <c r="A1712" s="7">
        <f>anotacoes!D1712</f>
        <v>40937</v>
      </c>
      <c r="B1712" t="str">
        <f>anotacoes!C1712</f>
        <v>WORLD CUP TBILISI 2012</v>
      </c>
      <c r="C1712" t="str">
        <f>anotacoes!E1712</f>
        <v>CIANO</v>
      </c>
      <c r="D1712" t="str">
        <f>anotacoes!F1712</f>
        <v>STIKLAURI</v>
      </c>
      <c r="E1712" t="s">
        <v>10325</v>
      </c>
      <c r="F1712">
        <f>anotacoes!A1712</f>
        <v>28</v>
      </c>
      <c r="G1712">
        <f>anotacoes!B1712</f>
        <v>12</v>
      </c>
      <c r="H1712" t="str">
        <f>anotacoes!K1712</f>
        <v xml:space="preserve"> 00:00:03,037</v>
      </c>
      <c r="I1712" t="str">
        <f>anotacoes!L1712</f>
        <v xml:space="preserve"> 00:00:05,098</v>
      </c>
      <c r="J1712" t="str">
        <f>IF(L1712="PAUSE",E1712,IF(anotacoes!G1716=conversao_anotacoes!C1712,conversao_anotacoes!C1712,conversao_anotacoes!D1712))</f>
        <v>CIANO</v>
      </c>
      <c r="K1712" t="str">
        <f t="shared" si="52"/>
        <v>STIKLAURI</v>
      </c>
      <c r="L1712" t="str">
        <f>UPPER(anotacoes!H1712)</f>
        <v>GRIP TIME</v>
      </c>
      <c r="M1712" t="str">
        <f>IF(OR(L1712="ATTACK",L1712="FINTA"),"&lt;TECNICA&gt;",UPPER(anotacoes!I1712))</f>
        <v>LEFT COLLAR RIGHT SLEEVE</v>
      </c>
      <c r="N1712" t="str">
        <f>IF(OR(L1712="ATTACK",L1712="FINTA"),UPPER(anotacoes!I1712),"")</f>
        <v/>
      </c>
      <c r="O1712" s="6" t="str">
        <f>IF(anotacoes!N1712=0,"",anotacoes!N1712)</f>
        <v/>
      </c>
      <c r="P1712" t="str">
        <f>IF(anotacoes!M1712=0,"",UPPER(anotacoes!M1712))</f>
        <v/>
      </c>
      <c r="Q1712" t="str">
        <f t="shared" si="53"/>
        <v>INSERT INTO CONVERSAO_LUTA_ACAO (cd_conversao, id_luta, sequencia, momento_inicio, momento_fim, quem_faz, quem_sofre, acao_tipo, acao, tecnica, direcao, pontuacao) VALUES (1, 28, 12, TRIM(' 00:00:03,037'), TRIM(' 00:00:05,098'), 'CIANO', 'STIKLAURI', 'GRIP TIME', 'LEFT COLLAR RIGHT SLEEVE', NULL, NULL, NULL)</v>
      </c>
      <c r="R1712" t="s">
        <v>10327</v>
      </c>
    </row>
    <row r="1713" spans="1:18" hidden="1" x14ac:dyDescent="0.25">
      <c r="A1713" s="7">
        <f>anotacoes!D1713</f>
        <v>40937</v>
      </c>
      <c r="B1713" t="str">
        <f>anotacoes!C1713</f>
        <v>WORLD CUP TBILISI 2012</v>
      </c>
      <c r="C1713" t="str">
        <f>anotacoes!E1713</f>
        <v>CIANO</v>
      </c>
      <c r="D1713" t="str">
        <f>anotacoes!F1713</f>
        <v>STIKLAURI</v>
      </c>
      <c r="E1713" t="s">
        <v>10325</v>
      </c>
      <c r="F1713">
        <f>anotacoes!A1713</f>
        <v>28</v>
      </c>
      <c r="G1713">
        <f>anotacoes!B1713</f>
        <v>13</v>
      </c>
      <c r="H1713" t="str">
        <f>anotacoes!K1713</f>
        <v xml:space="preserve"> 00:00:05,098</v>
      </c>
      <c r="I1713" t="str">
        <f>anotacoes!L1713</f>
        <v xml:space="preserve"> 00:00:10,711</v>
      </c>
      <c r="J1713" t="str">
        <f>IF(L1713="PAUSE",E1713,IF(anotacoes!G1717=conversao_anotacoes!C1713,conversao_anotacoes!C1713,conversao_anotacoes!D1713))</f>
        <v>&lt;ARBITRO_DESCONHECIDO&gt;</v>
      </c>
      <c r="K1713" t="str">
        <f t="shared" si="52"/>
        <v/>
      </c>
      <c r="L1713" t="str">
        <f>UPPER(anotacoes!H1713)</f>
        <v>PAUSE</v>
      </c>
      <c r="M1713" t="str">
        <f>IF(OR(L1713="ATTACK",L1713="FINTA"),"&lt;TECNICA&gt;",UPPER(anotacoes!I1713))</f>
        <v>&lt;NAO_CLASSIFICADO&gt;</v>
      </c>
      <c r="N1713" t="str">
        <f>IF(OR(L1713="ATTACK",L1713="FINTA"),UPPER(anotacoes!I1713),"")</f>
        <v/>
      </c>
      <c r="O1713" s="6" t="str">
        <f>IF(anotacoes!N1713=0,"",anotacoes!N1713)</f>
        <v/>
      </c>
      <c r="P1713" t="str">
        <f>IF(anotacoes!M1713=0,"",UPPER(anotacoes!M1713))</f>
        <v/>
      </c>
      <c r="Q1713" t="str">
        <f t="shared" si="53"/>
        <v>INSERT INTO CONVERSAO_LUTA_ACAO (cd_conversao, id_luta, sequencia, momento_inicio, momento_fim, quem_faz, quem_sofre, acao_tipo, acao, tecnica, direcao, pontuacao) VALUES (1, 28, 13, TRIM(' 00:00:05,098'), TRIM(' 00:00:10,711'), '&lt;ARBITRO_DESCONHECIDO&gt;', '', 'PAUSE', '&lt;NAO_CLASSIFICADO&gt;', NULL, NULL, NULL)</v>
      </c>
      <c r="R1713" t="s">
        <v>10327</v>
      </c>
    </row>
    <row r="1714" spans="1:18" hidden="1" x14ac:dyDescent="0.25">
      <c r="A1714" s="7">
        <f>anotacoes!D1714</f>
        <v>40937</v>
      </c>
      <c r="B1714" t="str">
        <f>anotacoes!C1714</f>
        <v>WORLD CUP TBILISI 2012</v>
      </c>
      <c r="C1714" t="str">
        <f>anotacoes!E1714</f>
        <v>CIANO</v>
      </c>
      <c r="D1714" t="str">
        <f>anotacoes!F1714</f>
        <v>STIKLAURI</v>
      </c>
      <c r="E1714" t="s">
        <v>10325</v>
      </c>
      <c r="F1714">
        <f>anotacoes!A1714</f>
        <v>28</v>
      </c>
      <c r="G1714">
        <f>anotacoes!B1714</f>
        <v>14</v>
      </c>
      <c r="H1714" t="str">
        <f>anotacoes!K1714</f>
        <v xml:space="preserve"> 00:00:10,863</v>
      </c>
      <c r="I1714" t="str">
        <f>anotacoes!L1714</f>
        <v xml:space="preserve"> 00:00:13,109</v>
      </c>
      <c r="J1714" t="str">
        <f>IF(L1714="PAUSE",E1714,IF(anotacoes!G1718=conversao_anotacoes!C1714,conversao_anotacoes!C1714,conversao_anotacoes!D1714))</f>
        <v>CIANO</v>
      </c>
      <c r="K1714" t="str">
        <f t="shared" si="52"/>
        <v>STIKLAURI</v>
      </c>
      <c r="L1714" t="str">
        <f>UPPER(anotacoes!H1714)</f>
        <v>DISPLACEMENT</v>
      </c>
      <c r="M1714" t="str">
        <f>IF(OR(L1714="ATTACK",L1714="FINTA"),"&lt;TECNICA&gt;",UPPER(anotacoes!I1714))</f>
        <v>2-3 STEP HESITANT RIGHT</v>
      </c>
      <c r="N1714" t="str">
        <f>IF(OR(L1714="ATTACK",L1714="FINTA"),UPPER(anotacoes!I1714),"")</f>
        <v/>
      </c>
      <c r="O1714" s="6" t="str">
        <f>IF(anotacoes!N1714=0,"",anotacoes!N1714)</f>
        <v/>
      </c>
      <c r="P1714" t="str">
        <f>IF(anotacoes!M1714=0,"",UPPER(anotacoes!M1714))</f>
        <v/>
      </c>
      <c r="Q1714" t="str">
        <f t="shared" si="53"/>
        <v>INSERT INTO CONVERSAO_LUTA_ACAO (cd_conversao, id_luta, sequencia, momento_inicio, momento_fim, quem_faz, quem_sofre, acao_tipo, acao, tecnica, direcao, pontuacao) VALUES (1, 28, 14, TRIM(' 00:00:10,863'), TRIM(' 00:00:13,109'), 'CIANO', 'STIKLAURI', 'DISPLACEMENT', '2-3 STEP HESITANT RIGHT', NULL, NULL, NULL)</v>
      </c>
      <c r="R1714" t="s">
        <v>10327</v>
      </c>
    </row>
    <row r="1715" spans="1:18" hidden="1" x14ac:dyDescent="0.25">
      <c r="A1715" s="7">
        <f>anotacoes!D1715</f>
        <v>40937</v>
      </c>
      <c r="B1715" t="str">
        <f>anotacoes!C1715</f>
        <v>WORLD CUP TBILISI 2012</v>
      </c>
      <c r="C1715" t="str">
        <f>anotacoes!E1715</f>
        <v>CIANO</v>
      </c>
      <c r="D1715" t="str">
        <f>anotacoes!F1715</f>
        <v>STIKLAURI</v>
      </c>
      <c r="E1715" t="s">
        <v>10325</v>
      </c>
      <c r="F1715">
        <f>anotacoes!A1715</f>
        <v>28</v>
      </c>
      <c r="G1715">
        <f>anotacoes!B1715</f>
        <v>15</v>
      </c>
      <c r="H1715" t="str">
        <f>anotacoes!K1715</f>
        <v xml:space="preserve"> 00:00:13,109</v>
      </c>
      <c r="I1715" t="str">
        <f>anotacoes!L1715</f>
        <v xml:space="preserve"> 00:00:14,618</v>
      </c>
      <c r="J1715" t="str">
        <f>IF(L1715="PAUSE",E1715,IF(anotacoes!G1719=conversao_anotacoes!C1715,conversao_anotacoes!C1715,conversao_anotacoes!D1715))</f>
        <v>CIANO</v>
      </c>
      <c r="K1715" t="str">
        <f t="shared" si="52"/>
        <v>STIKLAURI</v>
      </c>
      <c r="L1715" t="str">
        <f>UPPER(anotacoes!H1715)</f>
        <v>DISPLACEMENT</v>
      </c>
      <c r="M1715" t="str">
        <f>IF(OR(L1715="ATTACK",L1715="FINTA"),"&lt;TECNICA&gt;",UPPER(anotacoes!I1715))</f>
        <v>TRY TO GRIP WITH CONTACT</v>
      </c>
      <c r="N1715" t="str">
        <f>IF(OR(L1715="ATTACK",L1715="FINTA"),UPPER(anotacoes!I1715),"")</f>
        <v/>
      </c>
      <c r="O1715" s="6" t="str">
        <f>IF(anotacoes!N1715=0,"",anotacoes!N1715)</f>
        <v/>
      </c>
      <c r="P1715" t="str">
        <f>IF(anotacoes!M1715=0,"",UPPER(anotacoes!M1715))</f>
        <v/>
      </c>
      <c r="Q1715" t="str">
        <f t="shared" si="53"/>
        <v>INSERT INTO CONVERSAO_LUTA_ACAO (cd_conversao, id_luta, sequencia, momento_inicio, momento_fim, quem_faz, quem_sofre, acao_tipo, acao, tecnica, direcao, pontuacao) VALUES (1, 28, 15, TRIM(' 00:00:13,109'), TRIM(' 00:00:14,618'), 'CIANO', 'STIKLAURI', 'DISPLACEMENT', 'TRY TO GRIP WITH CONTACT', NULL, NULL, NULL)</v>
      </c>
      <c r="R1715" t="s">
        <v>10327</v>
      </c>
    </row>
    <row r="1716" spans="1:18" hidden="1" x14ac:dyDescent="0.25">
      <c r="A1716" s="7">
        <f>anotacoes!D1716</f>
        <v>40937</v>
      </c>
      <c r="B1716" t="str">
        <f>anotacoes!C1716</f>
        <v>WORLD CUP TBILISI 2012</v>
      </c>
      <c r="C1716" t="str">
        <f>anotacoes!E1716</f>
        <v>CIANO</v>
      </c>
      <c r="D1716" t="str">
        <f>anotacoes!F1716</f>
        <v>STIKLAURI</v>
      </c>
      <c r="E1716" t="s">
        <v>10325</v>
      </c>
      <c r="F1716">
        <f>anotacoes!A1716</f>
        <v>28</v>
      </c>
      <c r="G1716">
        <f>anotacoes!B1716</f>
        <v>16</v>
      </c>
      <c r="H1716" t="str">
        <f>anotacoes!K1716</f>
        <v xml:space="preserve"> 00:00:14,618</v>
      </c>
      <c r="I1716" t="str">
        <f>anotacoes!L1716</f>
        <v xml:space="preserve"> 00:00:22,197</v>
      </c>
      <c r="J1716" t="str">
        <f>IF(L1716="PAUSE",E1716,IF(anotacoes!G1720=conversao_anotacoes!C1716,conversao_anotacoes!C1716,conversao_anotacoes!D1716))</f>
        <v>CIANO</v>
      </c>
      <c r="K1716" t="str">
        <f t="shared" si="52"/>
        <v>STIKLAURI</v>
      </c>
      <c r="L1716" t="str">
        <f>UPPER(anotacoes!H1716)</f>
        <v>GRIP TIME</v>
      </c>
      <c r="M1716" t="str">
        <f>IF(OR(L1716="ATTACK",L1716="FINTA"),"&lt;TECNICA&gt;",UPPER(anotacoes!I1716))</f>
        <v>RIGHT SLEEVE LEFT SLEEVE</v>
      </c>
      <c r="N1716" t="str">
        <f>IF(OR(L1716="ATTACK",L1716="FINTA"),UPPER(anotacoes!I1716),"")</f>
        <v/>
      </c>
      <c r="O1716" s="6" t="str">
        <f>IF(anotacoes!N1716=0,"",anotacoes!N1716)</f>
        <v/>
      </c>
      <c r="P1716" t="str">
        <f>IF(anotacoes!M1716=0,"",UPPER(anotacoes!M1716))</f>
        <v/>
      </c>
      <c r="Q1716" t="str">
        <f t="shared" si="53"/>
        <v>INSERT INTO CONVERSAO_LUTA_ACAO (cd_conversao, id_luta, sequencia, momento_inicio, momento_fim, quem_faz, quem_sofre, acao_tipo, acao, tecnica, direcao, pontuacao) VALUES (1, 28, 16, TRIM(' 00:00:14,618'), TRIM(' 00:00:22,197'), 'CIANO', 'STIKLAURI', 'GRIP TIME', 'RIGHT SLEEVE LEFT SLEEVE', NULL, NULL, NULL)</v>
      </c>
      <c r="R1716" t="s">
        <v>10327</v>
      </c>
    </row>
    <row r="1717" spans="1:18" hidden="1" x14ac:dyDescent="0.25">
      <c r="A1717" s="7">
        <f>anotacoes!D1717</f>
        <v>40937</v>
      </c>
      <c r="B1717" t="str">
        <f>anotacoes!C1717</f>
        <v>WORLD CUP TBILISI 2012</v>
      </c>
      <c r="C1717" t="str">
        <f>anotacoes!E1717</f>
        <v>CIANO</v>
      </c>
      <c r="D1717" t="str">
        <f>anotacoes!F1717</f>
        <v>STIKLAURI</v>
      </c>
      <c r="E1717" t="s">
        <v>10325</v>
      </c>
      <c r="F1717">
        <f>anotacoes!A1717</f>
        <v>28</v>
      </c>
      <c r="G1717">
        <f>anotacoes!B1717</f>
        <v>17</v>
      </c>
      <c r="H1717" t="str">
        <f>anotacoes!K1717</f>
        <v xml:space="preserve"> 00:00:22,197</v>
      </c>
      <c r="I1717" t="str">
        <f>anotacoes!L1717</f>
        <v xml:space="preserve"> 00:00:22,402</v>
      </c>
      <c r="J1717" t="str">
        <f>IF(L1717="PAUSE",E1717,IF(anotacoes!G1721=conversao_anotacoes!C1717,conversao_anotacoes!C1717,conversao_anotacoes!D1717))</f>
        <v>CIANO</v>
      </c>
      <c r="K1717" t="str">
        <f t="shared" si="52"/>
        <v>STIKLAURI</v>
      </c>
      <c r="L1717" t="str">
        <f>UPPER(anotacoes!H1717)</f>
        <v>ATTACK</v>
      </c>
      <c r="M1717" t="str">
        <f>IF(OR(L1717="ATTACK",L1717="FINTA"),"&lt;TECNICA&gt;",UPPER(anotacoes!I1717))</f>
        <v>&lt;TECNICA&gt;</v>
      </c>
      <c r="N1717" t="str">
        <f>IF(OR(L1717="ATTACK",L1717="FINTA"),UPPER(anotacoes!I1717),"")</f>
        <v>DEASHI HARAI</v>
      </c>
      <c r="O1717" s="6">
        <f>IF(anotacoes!N1717=0,"",anotacoes!N1717)</f>
        <v>3</v>
      </c>
      <c r="P1717" t="str">
        <f>IF(anotacoes!M1717=0,"",UPPER(anotacoes!M1717))</f>
        <v/>
      </c>
      <c r="Q1717" t="str">
        <f t="shared" si="53"/>
        <v>INSERT INTO CONVERSAO_LUTA_ACAO (cd_conversao, id_luta, sequencia, momento_inicio, momento_fim, quem_faz, quem_sofre, acao_tipo, acao, tecnica, direcao, pontuacao) VALUES (1, 28, 17, TRIM(' 00:00:22,197'), TRIM(' 00:00:22,402'), 'CIANO', 'STIKLAURI', 'ATTACK', '&lt;TECNICA&gt;', 'DEASHI HARAI', 3, NULL)</v>
      </c>
      <c r="R1717" t="s">
        <v>10327</v>
      </c>
    </row>
    <row r="1718" spans="1:18" hidden="1" x14ac:dyDescent="0.25">
      <c r="A1718" s="7">
        <f>anotacoes!D1718</f>
        <v>40937</v>
      </c>
      <c r="B1718" t="str">
        <f>anotacoes!C1718</f>
        <v>WORLD CUP TBILISI 2012</v>
      </c>
      <c r="C1718" t="str">
        <f>anotacoes!E1718</f>
        <v>CIANO</v>
      </c>
      <c r="D1718" t="str">
        <f>anotacoes!F1718</f>
        <v>STIKLAURI</v>
      </c>
      <c r="E1718" t="s">
        <v>10325</v>
      </c>
      <c r="F1718">
        <f>anotacoes!A1718</f>
        <v>28</v>
      </c>
      <c r="G1718">
        <f>anotacoes!B1718</f>
        <v>18</v>
      </c>
      <c r="H1718" t="str">
        <f>anotacoes!K1718</f>
        <v xml:space="preserve"> 00:00:22,402</v>
      </c>
      <c r="I1718" t="str">
        <f>anotacoes!L1718</f>
        <v xml:space="preserve"> 00:00:39,799</v>
      </c>
      <c r="J1718" t="str">
        <f>IF(L1718="PAUSE",E1718,IF(anotacoes!G1722=conversao_anotacoes!C1718,conversao_anotacoes!C1718,conversao_anotacoes!D1718))</f>
        <v>CIANO</v>
      </c>
      <c r="K1718" t="str">
        <f t="shared" si="52"/>
        <v>STIKLAURI</v>
      </c>
      <c r="L1718" t="str">
        <f>UPPER(anotacoes!H1718)</f>
        <v>GRIP TIME</v>
      </c>
      <c r="M1718" t="str">
        <f>IF(OR(L1718="ATTACK",L1718="FINTA"),"&lt;TECNICA&gt;",UPPER(anotacoes!I1718))</f>
        <v>RIGHT SLEEVE LEFT SLEEVE</v>
      </c>
      <c r="N1718" t="str">
        <f>IF(OR(L1718="ATTACK",L1718="FINTA"),UPPER(anotacoes!I1718),"")</f>
        <v/>
      </c>
      <c r="O1718" s="6" t="str">
        <f>IF(anotacoes!N1718=0,"",anotacoes!N1718)</f>
        <v/>
      </c>
      <c r="P1718" t="str">
        <f>IF(anotacoes!M1718=0,"",UPPER(anotacoes!M1718))</f>
        <v/>
      </c>
      <c r="Q1718" t="str">
        <f t="shared" si="53"/>
        <v>INSERT INTO CONVERSAO_LUTA_ACAO (cd_conversao, id_luta, sequencia, momento_inicio, momento_fim, quem_faz, quem_sofre, acao_tipo, acao, tecnica, direcao, pontuacao) VALUES (1, 28, 18, TRIM(' 00:00:22,402'), TRIM(' 00:00:39,799'), 'CIANO', 'STIKLAURI', 'GRIP TIME', 'RIGHT SLEEVE LEFT SLEEVE', NULL, NULL, NULL)</v>
      </c>
      <c r="R1718" t="s">
        <v>10327</v>
      </c>
    </row>
    <row r="1719" spans="1:18" hidden="1" x14ac:dyDescent="0.25">
      <c r="A1719" s="7">
        <f>anotacoes!D1719</f>
        <v>40937</v>
      </c>
      <c r="B1719" t="str">
        <f>anotacoes!C1719</f>
        <v>WORLD CUP TBILISI 2012</v>
      </c>
      <c r="C1719" t="str">
        <f>anotacoes!E1719</f>
        <v>CIANO</v>
      </c>
      <c r="D1719" t="str">
        <f>anotacoes!F1719</f>
        <v>STIKLAURI</v>
      </c>
      <c r="E1719" t="s">
        <v>10325</v>
      </c>
      <c r="F1719">
        <f>anotacoes!A1719</f>
        <v>28</v>
      </c>
      <c r="G1719">
        <f>anotacoes!B1719</f>
        <v>19</v>
      </c>
      <c r="H1719" t="str">
        <f>anotacoes!K1719</f>
        <v xml:space="preserve"> 00:00:39,799</v>
      </c>
      <c r="I1719" t="str">
        <f>anotacoes!L1719</f>
        <v xml:space="preserve"> 00:00:39,799</v>
      </c>
      <c r="J1719" t="str">
        <f>IF(L1719="PAUSE",E1719,IF(anotacoes!G1723=conversao_anotacoes!C1719,conversao_anotacoes!C1719,conversao_anotacoes!D1719))</f>
        <v>CIANO</v>
      </c>
      <c r="K1719" t="str">
        <f t="shared" si="52"/>
        <v>STIKLAURI</v>
      </c>
      <c r="L1719" t="str">
        <f>UPPER(anotacoes!H1719)</f>
        <v>FINTA</v>
      </c>
      <c r="M1719" t="str">
        <f>IF(OR(L1719="ATTACK",L1719="FINTA"),"&lt;TECNICA&gt;",UPPER(anotacoes!I1719))</f>
        <v>&lt;TECNICA&gt;</v>
      </c>
      <c r="N1719" t="str">
        <f>IF(OR(L1719="ATTACK",L1719="FINTA"),UPPER(anotacoes!I1719),"")</f>
        <v>KOUCHI GARI LEFT</v>
      </c>
      <c r="O1719" s="6" t="str">
        <f>IF(anotacoes!N1719=0,"",anotacoes!N1719)</f>
        <v/>
      </c>
      <c r="P1719" t="str">
        <f>IF(anotacoes!M1719=0,"",UPPER(anotacoes!M1719))</f>
        <v/>
      </c>
      <c r="Q1719" t="str">
        <f t="shared" si="53"/>
        <v>INSERT INTO CONVERSAO_LUTA_ACAO (cd_conversao, id_luta, sequencia, momento_inicio, momento_fim, quem_faz, quem_sofre, acao_tipo, acao, tecnica, direcao, pontuacao) VALUES (1, 28, 19, TRIM(' 00:00:39,799'), TRIM(' 00:00:39,799'), 'CIANO', 'STIKLAURI', 'FINTA', '&lt;TECNICA&gt;', 'KOUCHI GARI LEFT', NULL, NULL)</v>
      </c>
      <c r="R1719" t="s">
        <v>10327</v>
      </c>
    </row>
    <row r="1720" spans="1:18" hidden="1" x14ac:dyDescent="0.25">
      <c r="A1720" s="7">
        <f>anotacoes!D1720</f>
        <v>40937</v>
      </c>
      <c r="B1720" t="str">
        <f>anotacoes!C1720</f>
        <v>WORLD CUP TBILISI 2012</v>
      </c>
      <c r="C1720" t="str">
        <f>anotacoes!E1720</f>
        <v>CIANO</v>
      </c>
      <c r="D1720" t="str">
        <f>anotacoes!F1720</f>
        <v>STIKLAURI</v>
      </c>
      <c r="E1720" t="s">
        <v>10325</v>
      </c>
      <c r="F1720">
        <f>anotacoes!A1720</f>
        <v>28</v>
      </c>
      <c r="G1720">
        <f>anotacoes!B1720</f>
        <v>20</v>
      </c>
      <c r="H1720" t="str">
        <f>anotacoes!K1720</f>
        <v xml:space="preserve"> 00:00:39,799</v>
      </c>
      <c r="I1720" t="str">
        <f>anotacoes!L1720</f>
        <v xml:space="preserve"> 00:00:46,225</v>
      </c>
      <c r="J1720" t="str">
        <f>IF(L1720="PAUSE",E1720,IF(anotacoes!G1724=conversao_anotacoes!C1720,conversao_anotacoes!C1720,conversao_anotacoes!D1720))</f>
        <v>CIANO</v>
      </c>
      <c r="K1720" t="str">
        <f t="shared" si="52"/>
        <v>STIKLAURI</v>
      </c>
      <c r="L1720" t="str">
        <f>UPPER(anotacoes!H1720)</f>
        <v>GRIP TIME</v>
      </c>
      <c r="M1720" t="str">
        <f>IF(OR(L1720="ATTACK",L1720="FINTA"),"&lt;TECNICA&gt;",UPPER(anotacoes!I1720))</f>
        <v>RIGHT SLEEVE LEFT SLEEVE</v>
      </c>
      <c r="N1720" t="str">
        <f>IF(OR(L1720="ATTACK",L1720="FINTA"),UPPER(anotacoes!I1720),"")</f>
        <v/>
      </c>
      <c r="O1720" s="6" t="str">
        <f>IF(anotacoes!N1720=0,"",anotacoes!N1720)</f>
        <v/>
      </c>
      <c r="P1720" t="str">
        <f>IF(anotacoes!M1720=0,"",UPPER(anotacoes!M1720))</f>
        <v/>
      </c>
      <c r="Q1720" t="str">
        <f t="shared" si="53"/>
        <v>INSERT INTO CONVERSAO_LUTA_ACAO (cd_conversao, id_luta, sequencia, momento_inicio, momento_fim, quem_faz, quem_sofre, acao_tipo, acao, tecnica, direcao, pontuacao) VALUES (1, 28, 20, TRIM(' 00:00:39,799'), TRIM(' 00:00:46,225'), 'CIANO', 'STIKLAURI', 'GRIP TIME', 'RIGHT SLEEVE LEFT SLEEVE', NULL, NULL, NULL)</v>
      </c>
      <c r="R1720" t="s">
        <v>10327</v>
      </c>
    </row>
    <row r="1721" spans="1:18" hidden="1" x14ac:dyDescent="0.25">
      <c r="A1721" s="7">
        <f>anotacoes!D1721</f>
        <v>40937</v>
      </c>
      <c r="B1721" t="str">
        <f>anotacoes!C1721</f>
        <v>WORLD CUP TBILISI 2012</v>
      </c>
      <c r="C1721" t="str">
        <f>anotacoes!E1721</f>
        <v>CIANO</v>
      </c>
      <c r="D1721" t="str">
        <f>anotacoes!F1721</f>
        <v>STIKLAURI</v>
      </c>
      <c r="E1721" t="s">
        <v>10325</v>
      </c>
      <c r="F1721">
        <f>anotacoes!A1721</f>
        <v>28</v>
      </c>
      <c r="G1721">
        <f>anotacoes!B1721</f>
        <v>21</v>
      </c>
      <c r="H1721" t="str">
        <f>anotacoes!K1721</f>
        <v xml:space="preserve"> 00:00:46,225</v>
      </c>
      <c r="I1721" t="str">
        <f>anotacoes!L1721</f>
        <v xml:space="preserve"> 00:00:48,045</v>
      </c>
      <c r="J1721" t="str">
        <f>IF(L1721="PAUSE",E1721,IF(anotacoes!G1725=conversao_anotacoes!C1721,conversao_anotacoes!C1721,conversao_anotacoes!D1721))</f>
        <v>CIANO</v>
      </c>
      <c r="K1721" t="str">
        <f t="shared" si="52"/>
        <v>STIKLAURI</v>
      </c>
      <c r="L1721" t="str">
        <f>UPPER(anotacoes!H1721)</f>
        <v>GRIP TIME</v>
      </c>
      <c r="M1721" t="str">
        <f>IF(OR(L1721="ATTACK",L1721="FINTA"),"&lt;TECNICA&gt;",UPPER(anotacoes!I1721))</f>
        <v>LEFT SLEEVE</v>
      </c>
      <c r="N1721" t="str">
        <f>IF(OR(L1721="ATTACK",L1721="FINTA"),UPPER(anotacoes!I1721),"")</f>
        <v/>
      </c>
      <c r="O1721" s="6" t="str">
        <f>IF(anotacoes!N1721=0,"",anotacoes!N1721)</f>
        <v/>
      </c>
      <c r="P1721" t="str">
        <f>IF(anotacoes!M1721=0,"",UPPER(anotacoes!M1721))</f>
        <v/>
      </c>
      <c r="Q1721" t="str">
        <f t="shared" si="53"/>
        <v>INSERT INTO CONVERSAO_LUTA_ACAO (cd_conversao, id_luta, sequencia, momento_inicio, momento_fim, quem_faz, quem_sofre, acao_tipo, acao, tecnica, direcao, pontuacao) VALUES (1, 28, 21, TRIM(' 00:00:46,225'), TRIM(' 00:00:48,045'), 'CIANO', 'STIKLAURI', 'GRIP TIME', 'LEFT SLEEVE', NULL, NULL, NULL)</v>
      </c>
      <c r="R1721" t="s">
        <v>10327</v>
      </c>
    </row>
    <row r="1722" spans="1:18" hidden="1" x14ac:dyDescent="0.25">
      <c r="A1722" s="7">
        <f>anotacoes!D1722</f>
        <v>40937</v>
      </c>
      <c r="B1722" t="str">
        <f>anotacoes!C1722</f>
        <v>WORLD CUP TBILISI 2012</v>
      </c>
      <c r="C1722" t="str">
        <f>anotacoes!E1722</f>
        <v>CIANO</v>
      </c>
      <c r="D1722" t="str">
        <f>anotacoes!F1722</f>
        <v>STIKLAURI</v>
      </c>
      <c r="E1722" t="s">
        <v>10325</v>
      </c>
      <c r="F1722">
        <f>anotacoes!A1722</f>
        <v>28</v>
      </c>
      <c r="G1722">
        <f>anotacoes!B1722</f>
        <v>22</v>
      </c>
      <c r="H1722" t="str">
        <f>anotacoes!K1722</f>
        <v xml:space="preserve"> 00:00:48,045</v>
      </c>
      <c r="I1722" t="str">
        <f>anotacoes!L1722</f>
        <v xml:space="preserve"> 00:00:50,194</v>
      </c>
      <c r="J1722" t="str">
        <f>IF(L1722="PAUSE",E1722,IF(anotacoes!G1726=conversao_anotacoes!C1722,conversao_anotacoes!C1722,conversao_anotacoes!D1722))</f>
        <v>CIANO</v>
      </c>
      <c r="K1722" t="str">
        <f t="shared" si="52"/>
        <v>STIKLAURI</v>
      </c>
      <c r="L1722" t="str">
        <f>UPPER(anotacoes!H1722)</f>
        <v>TRANSITION</v>
      </c>
      <c r="M1722" t="str">
        <f>IF(OR(L1722="ATTACK",L1722="FINTA"),"&lt;TECNICA&gt;",UPPER(anotacoes!I1722))</f>
        <v>WITHOUT ATTACK</v>
      </c>
      <c r="N1722" t="str">
        <f>IF(OR(L1722="ATTACK",L1722="FINTA"),UPPER(anotacoes!I1722),"")</f>
        <v/>
      </c>
      <c r="O1722" s="6" t="str">
        <f>IF(anotacoes!N1722=0,"",anotacoes!N1722)</f>
        <v/>
      </c>
      <c r="P1722" t="str">
        <f>IF(anotacoes!M1722=0,"",UPPER(anotacoes!M1722))</f>
        <v/>
      </c>
      <c r="Q1722" t="str">
        <f t="shared" si="53"/>
        <v>INSERT INTO CONVERSAO_LUTA_ACAO (cd_conversao, id_luta, sequencia, momento_inicio, momento_fim, quem_faz, quem_sofre, acao_tipo, acao, tecnica, direcao, pontuacao) VALUES (1, 28, 22, TRIM(' 00:00:48,045'), TRIM(' 00:00:50,194'), 'CIANO', 'STIKLAURI', 'TRANSITION', 'WITHOUT ATTACK', NULL, NULL, NULL)</v>
      </c>
      <c r="R1722" t="s">
        <v>10327</v>
      </c>
    </row>
    <row r="1723" spans="1:18" hidden="1" x14ac:dyDescent="0.25">
      <c r="A1723" s="7">
        <f>anotacoes!D1723</f>
        <v>40937</v>
      </c>
      <c r="B1723" t="str">
        <f>anotacoes!C1723</f>
        <v>WORLD CUP TBILISI 2012</v>
      </c>
      <c r="C1723" t="str">
        <f>anotacoes!E1723</f>
        <v>CIANO</v>
      </c>
      <c r="D1723" t="str">
        <f>anotacoes!F1723</f>
        <v>STIKLAURI</v>
      </c>
      <c r="E1723" t="s">
        <v>10325</v>
      </c>
      <c r="F1723">
        <f>anotacoes!A1723</f>
        <v>28</v>
      </c>
      <c r="G1723">
        <f>anotacoes!B1723</f>
        <v>23</v>
      </c>
      <c r="H1723" t="str">
        <f>anotacoes!K1723</f>
        <v xml:space="preserve"> 00:00:50,371</v>
      </c>
      <c r="I1723" t="str">
        <f>anotacoes!L1723</f>
        <v xml:space="preserve"> 00:00:55,827</v>
      </c>
      <c r="J1723" t="str">
        <f>IF(L1723="PAUSE",E1723,IF(anotacoes!G1727=conversao_anotacoes!C1723,conversao_anotacoes!C1723,conversao_anotacoes!D1723))</f>
        <v>&lt;ARBITRO_DESCONHECIDO&gt;</v>
      </c>
      <c r="K1723" t="str">
        <f t="shared" si="52"/>
        <v/>
      </c>
      <c r="L1723" t="str">
        <f>UPPER(anotacoes!H1723)</f>
        <v>PAUSE</v>
      </c>
      <c r="M1723" t="str">
        <f>IF(OR(L1723="ATTACK",L1723="FINTA"),"&lt;TECNICA&gt;",UPPER(anotacoes!I1723))</f>
        <v>&lt;NAO_CLASSIFICADO&gt;</v>
      </c>
      <c r="N1723" t="str">
        <f>IF(OR(L1723="ATTACK",L1723="FINTA"),UPPER(anotacoes!I1723),"")</f>
        <v/>
      </c>
      <c r="O1723" s="6" t="str">
        <f>IF(anotacoes!N1723=0,"",anotacoes!N1723)</f>
        <v/>
      </c>
      <c r="P1723" t="str">
        <f>IF(anotacoes!M1723=0,"",UPPER(anotacoes!M1723))</f>
        <v/>
      </c>
      <c r="Q1723" t="str">
        <f t="shared" si="53"/>
        <v>INSERT INTO CONVERSAO_LUTA_ACAO (cd_conversao, id_luta, sequencia, momento_inicio, momento_fim, quem_faz, quem_sofre, acao_tipo, acao, tecnica, direcao, pontuacao) VALUES (1, 28, 23, TRIM(' 00:00:50,371'), TRIM(' 00:00:55,827'), '&lt;ARBITRO_DESCONHECIDO&gt;', '', 'PAUSE', '&lt;NAO_CLASSIFICADO&gt;', NULL, NULL, NULL)</v>
      </c>
      <c r="R1723" t="s">
        <v>10327</v>
      </c>
    </row>
    <row r="1724" spans="1:18" hidden="1" x14ac:dyDescent="0.25">
      <c r="A1724" s="7">
        <f>anotacoes!D1724</f>
        <v>40937</v>
      </c>
      <c r="B1724" t="str">
        <f>anotacoes!C1724</f>
        <v>WORLD CUP TBILISI 2012</v>
      </c>
      <c r="C1724" t="str">
        <f>anotacoes!E1724</f>
        <v>CIANO</v>
      </c>
      <c r="D1724" t="str">
        <f>anotacoes!F1724</f>
        <v>STIKLAURI</v>
      </c>
      <c r="E1724" t="s">
        <v>10325</v>
      </c>
      <c r="F1724">
        <f>anotacoes!A1724</f>
        <v>28</v>
      </c>
      <c r="G1724">
        <f>anotacoes!B1724</f>
        <v>24</v>
      </c>
      <c r="H1724" t="str">
        <f>anotacoes!K1724</f>
        <v xml:space="preserve"> 00:00:55,963</v>
      </c>
      <c r="I1724" t="str">
        <f>anotacoes!L1724</f>
        <v xml:space="preserve"> 00:00:58,585</v>
      </c>
      <c r="J1724" t="str">
        <f>IF(L1724="PAUSE",E1724,IF(anotacoes!G1728=conversao_anotacoes!C1724,conversao_anotacoes!C1724,conversao_anotacoes!D1724))</f>
        <v>CIANO</v>
      </c>
      <c r="K1724" t="str">
        <f t="shared" si="52"/>
        <v>STIKLAURI</v>
      </c>
      <c r="L1724" t="str">
        <f>UPPER(anotacoes!H1724)</f>
        <v>DISPLACEMENT</v>
      </c>
      <c r="M1724" t="str">
        <f>IF(OR(L1724="ATTACK",L1724="FINTA"),"&lt;TECNICA&gt;",UPPER(anotacoes!I1724))</f>
        <v>2-3 STEP HESITANT RIGHT</v>
      </c>
      <c r="N1724" t="str">
        <f>IF(OR(L1724="ATTACK",L1724="FINTA"),UPPER(anotacoes!I1724),"")</f>
        <v/>
      </c>
      <c r="O1724" s="6" t="str">
        <f>IF(anotacoes!N1724=0,"",anotacoes!N1724)</f>
        <v/>
      </c>
      <c r="P1724" t="str">
        <f>IF(anotacoes!M1724=0,"",UPPER(anotacoes!M1724))</f>
        <v/>
      </c>
      <c r="Q1724" t="str">
        <f t="shared" si="53"/>
        <v>INSERT INTO CONVERSAO_LUTA_ACAO (cd_conversao, id_luta, sequencia, momento_inicio, momento_fim, quem_faz, quem_sofre, acao_tipo, acao, tecnica, direcao, pontuacao) VALUES (1, 28, 24, TRIM(' 00:00:55,963'), TRIM(' 00:00:58,585'), 'CIANO', 'STIKLAURI', 'DISPLACEMENT', '2-3 STEP HESITANT RIGHT', NULL, NULL, NULL)</v>
      </c>
      <c r="R1724" t="s">
        <v>10327</v>
      </c>
    </row>
    <row r="1725" spans="1:18" hidden="1" x14ac:dyDescent="0.25">
      <c r="A1725" s="7">
        <f>anotacoes!D1725</f>
        <v>40937</v>
      </c>
      <c r="B1725" t="str">
        <f>anotacoes!C1725</f>
        <v>WORLD CUP TBILISI 2012</v>
      </c>
      <c r="C1725" t="str">
        <f>anotacoes!E1725</f>
        <v>CIANO</v>
      </c>
      <c r="D1725" t="str">
        <f>anotacoes!F1725</f>
        <v>STIKLAURI</v>
      </c>
      <c r="E1725" t="s">
        <v>10325</v>
      </c>
      <c r="F1725">
        <f>anotacoes!A1725</f>
        <v>28</v>
      </c>
      <c r="G1725">
        <f>anotacoes!B1725</f>
        <v>25</v>
      </c>
      <c r="H1725" t="str">
        <f>anotacoes!K1725</f>
        <v xml:space="preserve"> 00:00:58,725</v>
      </c>
      <c r="I1725" t="str">
        <f>anotacoes!L1725</f>
        <v xml:space="preserve"> 00:01:42,336</v>
      </c>
      <c r="J1725" t="str">
        <f>IF(L1725="PAUSE",E1725,IF(anotacoes!G1729=conversao_anotacoes!C1725,conversao_anotacoes!C1725,conversao_anotacoes!D1725))</f>
        <v>CIANO</v>
      </c>
      <c r="K1725" t="str">
        <f t="shared" si="52"/>
        <v>STIKLAURI</v>
      </c>
      <c r="L1725" t="str">
        <f>UPPER(anotacoes!H1725)</f>
        <v>DISPLACEMENT</v>
      </c>
      <c r="M1725" t="str">
        <f>IF(OR(L1725="ATTACK",L1725="FINTA"),"&lt;TECNICA&gt;",UPPER(anotacoes!I1725))</f>
        <v>TRY TO GRIP WITH CONTACT</v>
      </c>
      <c r="N1725" t="str">
        <f>IF(OR(L1725="ATTACK",L1725="FINTA"),UPPER(anotacoes!I1725),"")</f>
        <v/>
      </c>
      <c r="O1725" s="6" t="str">
        <f>IF(anotacoes!N1725=0,"",anotacoes!N1725)</f>
        <v/>
      </c>
      <c r="P1725" t="str">
        <f>IF(anotacoes!M1725=0,"",UPPER(anotacoes!M1725))</f>
        <v/>
      </c>
      <c r="Q1725" t="str">
        <f t="shared" si="53"/>
        <v>INSERT INTO CONVERSAO_LUTA_ACAO (cd_conversao, id_luta, sequencia, momento_inicio, momento_fim, quem_faz, quem_sofre, acao_tipo, acao, tecnica, direcao, pontuacao) VALUES (1, 28, 25, TRIM(' 00:00:58,725'), TRIM(' 00:01:42,336'), 'CIANO', 'STIKLAURI', 'DISPLACEMENT', 'TRY TO GRIP WITH CONTACT', NULL, NULL, NULL)</v>
      </c>
      <c r="R1725" t="s">
        <v>10327</v>
      </c>
    </row>
    <row r="1726" spans="1:18" hidden="1" x14ac:dyDescent="0.25">
      <c r="A1726" s="7">
        <f>anotacoes!D1726</f>
        <v>40937</v>
      </c>
      <c r="B1726" t="str">
        <f>anotacoes!C1726</f>
        <v>WORLD CUP TBILISI 2012</v>
      </c>
      <c r="C1726" t="str">
        <f>anotacoes!E1726</f>
        <v>CIANO</v>
      </c>
      <c r="D1726" t="str">
        <f>anotacoes!F1726</f>
        <v>STIKLAURI</v>
      </c>
      <c r="E1726" t="s">
        <v>10325</v>
      </c>
      <c r="F1726">
        <f>anotacoes!A1726</f>
        <v>28</v>
      </c>
      <c r="G1726">
        <f>anotacoes!B1726</f>
        <v>26</v>
      </c>
      <c r="H1726" t="str">
        <f>anotacoes!K1726</f>
        <v xml:space="preserve"> 00:01:42,336</v>
      </c>
      <c r="I1726" t="str">
        <f>anotacoes!L1726</f>
        <v xml:space="preserve"> 00:01:47,014</v>
      </c>
      <c r="J1726" t="str">
        <f>IF(L1726="PAUSE",E1726,IF(anotacoes!G1730=conversao_anotacoes!C1726,conversao_anotacoes!C1726,conversao_anotacoes!D1726))</f>
        <v>CIANO</v>
      </c>
      <c r="K1726" t="str">
        <f t="shared" si="52"/>
        <v>STIKLAURI</v>
      </c>
      <c r="L1726" t="str">
        <f>UPPER(anotacoes!H1726)</f>
        <v>GRIP TIME</v>
      </c>
      <c r="M1726" t="str">
        <f>IF(OR(L1726="ATTACK",L1726="FINTA"),"&lt;TECNICA&gt;",UPPER(anotacoes!I1726))</f>
        <v>LEFT COLLAR</v>
      </c>
      <c r="N1726" t="str">
        <f>IF(OR(L1726="ATTACK",L1726="FINTA"),UPPER(anotacoes!I1726),"")</f>
        <v/>
      </c>
      <c r="O1726" s="6" t="str">
        <f>IF(anotacoes!N1726=0,"",anotacoes!N1726)</f>
        <v/>
      </c>
      <c r="P1726" t="str">
        <f>IF(anotacoes!M1726=0,"",UPPER(anotacoes!M1726))</f>
        <v/>
      </c>
      <c r="Q1726" t="str">
        <f t="shared" si="53"/>
        <v>INSERT INTO CONVERSAO_LUTA_ACAO (cd_conversao, id_luta, sequencia, momento_inicio, momento_fim, quem_faz, quem_sofre, acao_tipo, acao, tecnica, direcao, pontuacao) VALUES (1, 28, 26, TRIM(' 00:01:42,336'), TRIM(' 00:01:47,014'), 'CIANO', 'STIKLAURI', 'GRIP TIME', 'LEFT COLLAR', NULL, NULL, NULL)</v>
      </c>
      <c r="R1726" t="s">
        <v>10327</v>
      </c>
    </row>
    <row r="1727" spans="1:18" hidden="1" x14ac:dyDescent="0.25">
      <c r="A1727" s="7">
        <f>anotacoes!D1727</f>
        <v>40937</v>
      </c>
      <c r="B1727" t="str">
        <f>anotacoes!C1727</f>
        <v>WORLD CUP TBILISI 2012</v>
      </c>
      <c r="C1727" t="str">
        <f>anotacoes!E1727</f>
        <v>CIANO</v>
      </c>
      <c r="D1727" t="str">
        <f>anotacoes!F1727</f>
        <v>STIKLAURI</v>
      </c>
      <c r="E1727" t="s">
        <v>10325</v>
      </c>
      <c r="F1727">
        <f>anotacoes!A1727</f>
        <v>28</v>
      </c>
      <c r="G1727">
        <f>anotacoes!B1727</f>
        <v>27</v>
      </c>
      <c r="H1727" t="str">
        <f>anotacoes!K1727</f>
        <v xml:space="preserve"> 00:01:47,014</v>
      </c>
      <c r="I1727" t="str">
        <f>anotacoes!L1727</f>
        <v xml:space="preserve"> 00:01:54,435</v>
      </c>
      <c r="J1727" t="str">
        <f>IF(L1727="PAUSE",E1727,IF(anotacoes!G1731=conversao_anotacoes!C1727,conversao_anotacoes!C1727,conversao_anotacoes!D1727))</f>
        <v>CIANO</v>
      </c>
      <c r="K1727" t="str">
        <f t="shared" si="52"/>
        <v>STIKLAURI</v>
      </c>
      <c r="L1727" t="str">
        <f>UPPER(anotacoes!H1727)</f>
        <v>DISPLACEMENT</v>
      </c>
      <c r="M1727" t="str">
        <f>IF(OR(L1727="ATTACK",L1727="FINTA"),"&lt;TECNICA&gt;",UPPER(anotacoes!I1727))</f>
        <v>2-3 STEP HESITANT RIGHT</v>
      </c>
      <c r="N1727" t="str">
        <f>IF(OR(L1727="ATTACK",L1727="FINTA"),UPPER(anotacoes!I1727),"")</f>
        <v/>
      </c>
      <c r="O1727" s="6" t="str">
        <f>IF(anotacoes!N1727=0,"",anotacoes!N1727)</f>
        <v/>
      </c>
      <c r="P1727" t="str">
        <f>IF(anotacoes!M1727=0,"",UPPER(anotacoes!M1727))</f>
        <v/>
      </c>
      <c r="Q1727" t="str">
        <f t="shared" si="53"/>
        <v>INSERT INTO CONVERSAO_LUTA_ACAO (cd_conversao, id_luta, sequencia, momento_inicio, momento_fim, quem_faz, quem_sofre, acao_tipo, acao, tecnica, direcao, pontuacao) VALUES (1, 28, 27, TRIM(' 00:01:47,014'), TRIM(' 00:01:54,435'), 'CIANO', 'STIKLAURI', 'DISPLACEMENT', '2-3 STEP HESITANT RIGHT', NULL, NULL, NULL)</v>
      </c>
      <c r="R1727" t="s">
        <v>10327</v>
      </c>
    </row>
    <row r="1728" spans="1:18" hidden="1" x14ac:dyDescent="0.25">
      <c r="A1728" s="7">
        <f>anotacoes!D1728</f>
        <v>40937</v>
      </c>
      <c r="B1728" t="str">
        <f>anotacoes!C1728</f>
        <v>WORLD CUP TBILISI 2012</v>
      </c>
      <c r="C1728" t="str">
        <f>anotacoes!E1728</f>
        <v>CIANO</v>
      </c>
      <c r="D1728" t="str">
        <f>anotacoes!F1728</f>
        <v>STIKLAURI</v>
      </c>
      <c r="E1728" t="s">
        <v>10325</v>
      </c>
      <c r="F1728">
        <f>anotacoes!A1728</f>
        <v>28</v>
      </c>
      <c r="G1728">
        <f>anotacoes!B1728</f>
        <v>28</v>
      </c>
      <c r="H1728" t="str">
        <f>anotacoes!K1728</f>
        <v xml:space="preserve"> 00:01:54,435</v>
      </c>
      <c r="I1728" t="str">
        <f>anotacoes!L1728</f>
        <v xml:space="preserve"> 00:01:56,823</v>
      </c>
      <c r="J1728" t="str">
        <f>IF(L1728="PAUSE",E1728,IF(anotacoes!G1732=conversao_anotacoes!C1728,conversao_anotacoes!C1728,conversao_anotacoes!D1728))</f>
        <v>CIANO</v>
      </c>
      <c r="K1728" t="str">
        <f t="shared" si="52"/>
        <v>STIKLAURI</v>
      </c>
      <c r="L1728" t="str">
        <f>UPPER(anotacoes!H1728)</f>
        <v>GRIP TIME</v>
      </c>
      <c r="M1728" t="str">
        <f>IF(OR(L1728="ATTACK",L1728="FINTA"),"&lt;TECNICA&gt;",UPPER(anotacoes!I1728))</f>
        <v>RIGHT SLEEVE</v>
      </c>
      <c r="N1728" t="str">
        <f>IF(OR(L1728="ATTACK",L1728="FINTA"),UPPER(anotacoes!I1728),"")</f>
        <v/>
      </c>
      <c r="O1728" s="6" t="str">
        <f>IF(anotacoes!N1728=0,"",anotacoes!N1728)</f>
        <v/>
      </c>
      <c r="P1728" t="str">
        <f>IF(anotacoes!M1728=0,"",UPPER(anotacoes!M1728))</f>
        <v/>
      </c>
      <c r="Q1728" t="str">
        <f t="shared" si="53"/>
        <v>INSERT INTO CONVERSAO_LUTA_ACAO (cd_conversao, id_luta, sequencia, momento_inicio, momento_fim, quem_faz, quem_sofre, acao_tipo, acao, tecnica, direcao, pontuacao) VALUES (1, 28, 28, TRIM(' 00:01:54,435'), TRIM(' 00:01:56,823'), 'CIANO', 'STIKLAURI', 'GRIP TIME', 'RIGHT SLEEVE', NULL, NULL, NULL)</v>
      </c>
      <c r="R1728" t="s">
        <v>10327</v>
      </c>
    </row>
    <row r="1729" spans="1:18" hidden="1" x14ac:dyDescent="0.25">
      <c r="A1729" s="7">
        <f>anotacoes!D1729</f>
        <v>40937</v>
      </c>
      <c r="B1729" t="str">
        <f>anotacoes!C1729</f>
        <v>WORLD CUP TBILISI 2012</v>
      </c>
      <c r="C1729" t="str">
        <f>anotacoes!E1729</f>
        <v>CIANO</v>
      </c>
      <c r="D1729" t="str">
        <f>anotacoes!F1729</f>
        <v>STIKLAURI</v>
      </c>
      <c r="E1729" t="s">
        <v>10325</v>
      </c>
      <c r="F1729">
        <f>anotacoes!A1729</f>
        <v>28</v>
      </c>
      <c r="G1729">
        <f>anotacoes!B1729</f>
        <v>29</v>
      </c>
      <c r="H1729" t="str">
        <f>anotacoes!K1729</f>
        <v xml:space="preserve"> 00:01:56,823</v>
      </c>
      <c r="I1729" t="str">
        <f>anotacoes!L1729</f>
        <v xml:space="preserve"> 00:01:59,007</v>
      </c>
      <c r="J1729" t="str">
        <f>IF(L1729="PAUSE",E1729,IF(anotacoes!G1733=conversao_anotacoes!C1729,conversao_anotacoes!C1729,conversao_anotacoes!D1729))</f>
        <v>CIANO</v>
      </c>
      <c r="K1729" t="str">
        <f t="shared" si="52"/>
        <v>STIKLAURI</v>
      </c>
      <c r="L1729" t="str">
        <f>UPPER(anotacoes!H1729)</f>
        <v>DISPLACEMENT</v>
      </c>
      <c r="M1729" t="str">
        <f>IF(OR(L1729="ATTACK",L1729="FINTA"),"&lt;TECNICA&gt;",UPPER(anotacoes!I1729))</f>
        <v>2-3 STEP HESITANT RIGHT</v>
      </c>
      <c r="N1729" t="str">
        <f>IF(OR(L1729="ATTACK",L1729="FINTA"),UPPER(anotacoes!I1729),"")</f>
        <v/>
      </c>
      <c r="O1729" s="6" t="str">
        <f>IF(anotacoes!N1729=0,"",anotacoes!N1729)</f>
        <v/>
      </c>
      <c r="P1729" t="str">
        <f>IF(anotacoes!M1729=0,"",UPPER(anotacoes!M1729))</f>
        <v/>
      </c>
      <c r="Q1729" t="str">
        <f t="shared" si="53"/>
        <v>INSERT INTO CONVERSAO_LUTA_ACAO (cd_conversao, id_luta, sequencia, momento_inicio, momento_fim, quem_faz, quem_sofre, acao_tipo, acao, tecnica, direcao, pontuacao) VALUES (1, 28, 29, TRIM(' 00:01:56,823'), TRIM(' 00:01:59,007'), 'CIANO', 'STIKLAURI', 'DISPLACEMENT', '2-3 STEP HESITANT RIGHT', NULL, NULL, NULL)</v>
      </c>
      <c r="R1729" t="s">
        <v>10327</v>
      </c>
    </row>
    <row r="1730" spans="1:18" hidden="1" x14ac:dyDescent="0.25">
      <c r="A1730" s="7">
        <f>anotacoes!D1730</f>
        <v>40937</v>
      </c>
      <c r="B1730" t="str">
        <f>anotacoes!C1730</f>
        <v>WORLD CUP TBILISI 2012</v>
      </c>
      <c r="C1730" t="str">
        <f>anotacoes!E1730</f>
        <v>CIANO</v>
      </c>
      <c r="D1730" t="str">
        <f>anotacoes!F1730</f>
        <v>STIKLAURI</v>
      </c>
      <c r="E1730" t="s">
        <v>10325</v>
      </c>
      <c r="F1730">
        <f>anotacoes!A1730</f>
        <v>28</v>
      </c>
      <c r="G1730">
        <f>anotacoes!B1730</f>
        <v>30</v>
      </c>
      <c r="H1730" t="str">
        <f>anotacoes!K1730</f>
        <v xml:space="preserve"> 00:01:59,007</v>
      </c>
      <c r="I1730" t="str">
        <f>anotacoes!L1730</f>
        <v xml:space="preserve"> 00:02:00,961</v>
      </c>
      <c r="J1730" t="str">
        <f>IF(L1730="PAUSE",E1730,IF(anotacoes!G1734=conversao_anotacoes!C1730,conversao_anotacoes!C1730,conversao_anotacoes!D1730))</f>
        <v>CIANO</v>
      </c>
      <c r="K1730" t="str">
        <f t="shared" si="52"/>
        <v>STIKLAURI</v>
      </c>
      <c r="L1730" t="str">
        <f>UPPER(anotacoes!H1730)</f>
        <v>DISPLACEMENT</v>
      </c>
      <c r="M1730" t="str">
        <f>IF(OR(L1730="ATTACK",L1730="FINTA"),"&lt;TECNICA&gt;",UPPER(anotacoes!I1730))</f>
        <v>TRY TO GRIP WITH CONTACT</v>
      </c>
      <c r="N1730" t="str">
        <f>IF(OR(L1730="ATTACK",L1730="FINTA"),UPPER(anotacoes!I1730),"")</f>
        <v/>
      </c>
      <c r="O1730" s="6" t="str">
        <f>IF(anotacoes!N1730=0,"",anotacoes!N1730)</f>
        <v/>
      </c>
      <c r="P1730" t="str">
        <f>IF(anotacoes!M1730=0,"",UPPER(anotacoes!M1730))</f>
        <v/>
      </c>
      <c r="Q1730" t="str">
        <f t="shared" si="53"/>
        <v>INSERT INTO CONVERSAO_LUTA_ACAO (cd_conversao, id_luta, sequencia, momento_inicio, momento_fim, quem_faz, quem_sofre, acao_tipo, acao, tecnica, direcao, pontuacao) VALUES (1, 28, 30, TRIM(' 00:01:59,007'), TRIM(' 00:02:00,961'), 'CIANO', 'STIKLAURI', 'DISPLACEMENT', 'TRY TO GRIP WITH CONTACT', NULL, NULL, NULL)</v>
      </c>
      <c r="R1730" t="s">
        <v>10327</v>
      </c>
    </row>
    <row r="1731" spans="1:18" hidden="1" x14ac:dyDescent="0.25">
      <c r="A1731" s="7">
        <f>anotacoes!D1731</f>
        <v>40937</v>
      </c>
      <c r="B1731" t="str">
        <f>anotacoes!C1731</f>
        <v>WORLD CUP TBILISI 2012</v>
      </c>
      <c r="C1731" t="str">
        <f>anotacoes!E1731</f>
        <v>CIANO</v>
      </c>
      <c r="D1731" t="str">
        <f>anotacoes!F1731</f>
        <v>STIKLAURI</v>
      </c>
      <c r="E1731" t="s">
        <v>10325</v>
      </c>
      <c r="F1731">
        <f>anotacoes!A1731</f>
        <v>28</v>
      </c>
      <c r="G1731">
        <f>anotacoes!B1731</f>
        <v>31</v>
      </c>
      <c r="H1731" t="str">
        <f>anotacoes!K1731</f>
        <v xml:space="preserve"> 00:02:00,961</v>
      </c>
      <c r="I1731" t="str">
        <f>anotacoes!L1731</f>
        <v xml:space="preserve"> 00:02:03,211</v>
      </c>
      <c r="J1731" t="str">
        <f>IF(L1731="PAUSE",E1731,IF(anotacoes!G1735=conversao_anotacoes!C1731,conversao_anotacoes!C1731,conversao_anotacoes!D1731))</f>
        <v>CIANO</v>
      </c>
      <c r="K1731" t="str">
        <f t="shared" ref="K1731:K1794" si="54">IF(J1731=E1731,"",IF(J1731=C1731,D1731,C1731))</f>
        <v>STIKLAURI</v>
      </c>
      <c r="L1731" t="str">
        <f>UPPER(anotacoes!H1731)</f>
        <v>GRIP TIME</v>
      </c>
      <c r="M1731" t="str">
        <f>IF(OR(L1731="ATTACK",L1731="FINTA"),"&lt;TECNICA&gt;",UPPER(anotacoes!I1731))</f>
        <v>RIGHT SLEEVE</v>
      </c>
      <c r="N1731" t="str">
        <f>IF(OR(L1731="ATTACK",L1731="FINTA"),UPPER(anotacoes!I1731),"")</f>
        <v/>
      </c>
      <c r="O1731" s="6" t="str">
        <f>IF(anotacoes!N1731=0,"",anotacoes!N1731)</f>
        <v/>
      </c>
      <c r="P1731" t="str">
        <f>IF(anotacoes!M1731=0,"",UPPER(anotacoes!M1731))</f>
        <v/>
      </c>
      <c r="Q1731" t="str">
        <f t="shared" ref="Q1731:Q1794" si="55">CONCATENATE("INSERT INTO CONVERSAO_LUTA_ACAO (cd_conversao, id_luta, sequencia, momento_inicio, momento_fim, quem_faz, quem_sofre, acao_tipo, acao, tecnica, direcao, pontuacao) VALUES (1, ",F1731,", ",G1731,", ","TRIM('",H1731,"')",", ","TRIM('",I1731,"')",", ","'",J1731,"'",", ","'",K1731,"'",", ","'",L1731,"'",", ","'",M1731,"'",", ",IF(N1731="","NULL",CONCATENATE("'",N1731,"'")),", ",IF(O1731="","NULL",O1731),", ",IF(P1731="","NULL",CONCATENATE("'",P1731,"'")),")")</f>
        <v>INSERT INTO CONVERSAO_LUTA_ACAO (cd_conversao, id_luta, sequencia, momento_inicio, momento_fim, quem_faz, quem_sofre, acao_tipo, acao, tecnica, direcao, pontuacao) VALUES (1, 28, 31, TRIM(' 00:02:00,961'), TRIM(' 00:02:03,211'), 'CIANO', 'STIKLAURI', 'GRIP TIME', 'RIGHT SLEEVE', NULL, NULL, NULL)</v>
      </c>
      <c r="R1731" t="s">
        <v>10327</v>
      </c>
    </row>
    <row r="1732" spans="1:18" hidden="1" x14ac:dyDescent="0.25">
      <c r="A1732" s="7">
        <f>anotacoes!D1732</f>
        <v>40937</v>
      </c>
      <c r="B1732" t="str">
        <f>anotacoes!C1732</f>
        <v>WORLD CUP TBILISI 2012</v>
      </c>
      <c r="C1732" t="str">
        <f>anotacoes!E1732</f>
        <v>CIANO</v>
      </c>
      <c r="D1732" t="str">
        <f>anotacoes!F1732</f>
        <v>STIKLAURI</v>
      </c>
      <c r="E1732" t="s">
        <v>10325</v>
      </c>
      <c r="F1732">
        <f>anotacoes!A1732</f>
        <v>28</v>
      </c>
      <c r="G1732">
        <f>anotacoes!B1732</f>
        <v>32</v>
      </c>
      <c r="H1732" t="str">
        <f>anotacoes!K1732</f>
        <v xml:space="preserve"> 00:02:03,211</v>
      </c>
      <c r="I1732" t="str">
        <f>anotacoes!L1732</f>
        <v xml:space="preserve"> 00:02:08,821</v>
      </c>
      <c r="J1732" t="str">
        <f>IF(L1732="PAUSE",E1732,IF(anotacoes!G1736=conversao_anotacoes!C1732,conversao_anotacoes!C1732,conversao_anotacoes!D1732))</f>
        <v>CIANO</v>
      </c>
      <c r="K1732" t="str">
        <f t="shared" si="54"/>
        <v>STIKLAURI</v>
      </c>
      <c r="L1732" t="str">
        <f>UPPER(anotacoes!H1732)</f>
        <v>GRIP TIME</v>
      </c>
      <c r="M1732" t="str">
        <f>IF(OR(L1732="ATTACK",L1732="FINTA"),"&lt;TECNICA&gt;",UPPER(anotacoes!I1732))</f>
        <v>LEFT BACK RIGHT SLEEVE</v>
      </c>
      <c r="N1732" t="str">
        <f>IF(OR(L1732="ATTACK",L1732="FINTA"),UPPER(anotacoes!I1732),"")</f>
        <v/>
      </c>
      <c r="O1732" s="6" t="str">
        <f>IF(anotacoes!N1732=0,"",anotacoes!N1732)</f>
        <v/>
      </c>
      <c r="P1732" t="str">
        <f>IF(anotacoes!M1732=0,"",UPPER(anotacoes!M1732))</f>
        <v/>
      </c>
      <c r="Q1732" t="str">
        <f t="shared" si="55"/>
        <v>INSERT INTO CONVERSAO_LUTA_ACAO (cd_conversao, id_luta, sequencia, momento_inicio, momento_fim, quem_faz, quem_sofre, acao_tipo, acao, tecnica, direcao, pontuacao) VALUES (1, 28, 32, TRIM(' 00:02:03,211'), TRIM(' 00:02:08,821'), 'CIANO', 'STIKLAURI', 'GRIP TIME', 'LEFT BACK RIGHT SLEEVE', NULL, NULL, NULL)</v>
      </c>
      <c r="R1732" t="s">
        <v>10327</v>
      </c>
    </row>
    <row r="1733" spans="1:18" hidden="1" x14ac:dyDescent="0.25">
      <c r="A1733" s="7">
        <f>anotacoes!D1733</f>
        <v>40944</v>
      </c>
      <c r="B1733" t="str">
        <f>anotacoes!C1733</f>
        <v>GRAND SLAM PARIS 2012</v>
      </c>
      <c r="C1733" t="str">
        <f>anotacoes!E1733</f>
        <v>CIANO</v>
      </c>
      <c r="D1733" t="str">
        <f>anotacoes!F1733</f>
        <v>VASYLENKO</v>
      </c>
      <c r="E1733" t="s">
        <v>10325</v>
      </c>
      <c r="F1733">
        <f>anotacoes!A1733</f>
        <v>29</v>
      </c>
      <c r="G1733">
        <f>anotacoes!B1733</f>
        <v>1</v>
      </c>
      <c r="H1733" t="str">
        <f>anotacoes!K1733</f>
        <v xml:space="preserve"> 00:00:01,356</v>
      </c>
      <c r="I1733" t="str">
        <f>anotacoes!L1733</f>
        <v xml:space="preserve"> 00:00:03,218</v>
      </c>
      <c r="J1733" t="str">
        <f>IF(L1733="PAUSE",E1733,IF(anotacoes!G1737=conversao_anotacoes!C1733,conversao_anotacoes!C1733,conversao_anotacoes!D1733))</f>
        <v>CIANO</v>
      </c>
      <c r="K1733" t="str">
        <f t="shared" si="54"/>
        <v>VASYLENKO</v>
      </c>
      <c r="L1733" t="str">
        <f>UPPER(anotacoes!H1733)</f>
        <v>DISPLACEMENT</v>
      </c>
      <c r="M1733" t="str">
        <f>IF(OR(L1733="ATTACK",L1733="FINTA"),"&lt;TECNICA&gt;",UPPER(anotacoes!I1733))</f>
        <v>2-3 STEP HESITANT RIGHT</v>
      </c>
      <c r="N1733" t="str">
        <f>IF(OR(L1733="ATTACK",L1733="FINTA"),UPPER(anotacoes!I1733),"")</f>
        <v/>
      </c>
      <c r="O1733" s="6" t="str">
        <f>IF(anotacoes!N1733=0,"",anotacoes!N1733)</f>
        <v/>
      </c>
      <c r="P1733" t="str">
        <f>IF(anotacoes!M1733=0,"",UPPER(anotacoes!M1733))</f>
        <v/>
      </c>
      <c r="Q1733" t="str">
        <f t="shared" si="55"/>
        <v>INSERT INTO CONVERSAO_LUTA_ACAO (cd_conversao, id_luta, sequencia, momento_inicio, momento_fim, quem_faz, quem_sofre, acao_tipo, acao, tecnica, direcao, pontuacao) VALUES (1, 29, 1, TRIM(' 00:00:01,356'), TRIM(' 00:00:03,218'), 'CIANO', 'VASYLENKO', 'DISPLACEMENT', '2-3 STEP HESITANT RIGHT', NULL, NULL, NULL)</v>
      </c>
      <c r="R1733" t="s">
        <v>10327</v>
      </c>
    </row>
    <row r="1734" spans="1:18" hidden="1" x14ac:dyDescent="0.25">
      <c r="A1734" s="7">
        <f>anotacoes!D1734</f>
        <v>40944</v>
      </c>
      <c r="B1734" t="str">
        <f>anotacoes!C1734</f>
        <v>GRAND SLAM PARIS 2012</v>
      </c>
      <c r="C1734" t="str">
        <f>anotacoes!E1734</f>
        <v>CIANO</v>
      </c>
      <c r="D1734" t="str">
        <f>anotacoes!F1734</f>
        <v>VASYLENKO</v>
      </c>
      <c r="E1734" t="s">
        <v>10325</v>
      </c>
      <c r="F1734">
        <f>anotacoes!A1734</f>
        <v>29</v>
      </c>
      <c r="G1734">
        <f>anotacoes!B1734</f>
        <v>2</v>
      </c>
      <c r="H1734" t="str">
        <f>anotacoes!K1734</f>
        <v xml:space="preserve"> 00:00:03,218</v>
      </c>
      <c r="I1734" t="str">
        <f>anotacoes!L1734</f>
        <v xml:space="preserve"> 00:00:07,056</v>
      </c>
      <c r="J1734" t="str">
        <f>IF(L1734="PAUSE",E1734,IF(anotacoes!G1738=conversao_anotacoes!C1734,conversao_anotacoes!C1734,conversao_anotacoes!D1734))</f>
        <v>CIANO</v>
      </c>
      <c r="K1734" t="str">
        <f t="shared" si="54"/>
        <v>VASYLENKO</v>
      </c>
      <c r="L1734" t="str">
        <f>UPPER(anotacoes!H1734)</f>
        <v>GRIP TIME</v>
      </c>
      <c r="M1734" t="str">
        <f>IF(OR(L1734="ATTACK",L1734="FINTA"),"&lt;TECNICA&gt;",UPPER(anotacoes!I1734))</f>
        <v>RIGHT SLEEVE LEFT SLEEVE</v>
      </c>
      <c r="N1734" t="str">
        <f>IF(OR(L1734="ATTACK",L1734="FINTA"),UPPER(anotacoes!I1734),"")</f>
        <v/>
      </c>
      <c r="O1734" s="6" t="str">
        <f>IF(anotacoes!N1734=0,"",anotacoes!N1734)</f>
        <v/>
      </c>
      <c r="P1734" t="str">
        <f>IF(anotacoes!M1734=0,"",UPPER(anotacoes!M1734))</f>
        <v/>
      </c>
      <c r="Q1734" t="str">
        <f t="shared" si="55"/>
        <v>INSERT INTO CONVERSAO_LUTA_ACAO (cd_conversao, id_luta, sequencia, momento_inicio, momento_fim, quem_faz, quem_sofre, acao_tipo, acao, tecnica, direcao, pontuacao) VALUES (1, 29, 2, TRIM(' 00:00:03,218'), TRIM(' 00:00:07,056'), 'CIANO', 'VASYLENKO', 'GRIP TIME', 'RIGHT SLEEVE LEFT SLEEVE', NULL, NULL, NULL)</v>
      </c>
      <c r="R1734" t="s">
        <v>10327</v>
      </c>
    </row>
    <row r="1735" spans="1:18" hidden="1" x14ac:dyDescent="0.25">
      <c r="A1735" s="7">
        <f>anotacoes!D1735</f>
        <v>40944</v>
      </c>
      <c r="B1735" t="str">
        <f>anotacoes!C1735</f>
        <v>GRAND SLAM PARIS 2012</v>
      </c>
      <c r="C1735" t="str">
        <f>anotacoes!E1735</f>
        <v>CIANO</v>
      </c>
      <c r="D1735" t="str">
        <f>anotacoes!F1735</f>
        <v>VASYLENKO</v>
      </c>
      <c r="E1735" t="s">
        <v>10325</v>
      </c>
      <c r="F1735">
        <f>anotacoes!A1735</f>
        <v>29</v>
      </c>
      <c r="G1735">
        <f>anotacoes!B1735</f>
        <v>3</v>
      </c>
      <c r="H1735" t="str">
        <f>anotacoes!K1735</f>
        <v xml:space="preserve"> 00:00:07,210</v>
      </c>
      <c r="I1735" t="str">
        <f>anotacoes!L1735</f>
        <v xml:space="preserve"> 00:00:12,015</v>
      </c>
      <c r="J1735" t="str">
        <f>IF(L1735="PAUSE",E1735,IF(anotacoes!G1739=conversao_anotacoes!C1735,conversao_anotacoes!C1735,conversao_anotacoes!D1735))</f>
        <v>CIANO</v>
      </c>
      <c r="K1735" t="str">
        <f t="shared" si="54"/>
        <v>VASYLENKO</v>
      </c>
      <c r="L1735" t="str">
        <f>UPPER(anotacoes!H1735)</f>
        <v>DISPLACEMENT</v>
      </c>
      <c r="M1735" t="str">
        <f>IF(OR(L1735="ATTACK",L1735="FINTA"),"&lt;TECNICA&gt;",UPPER(anotacoes!I1735))</f>
        <v>TRY TO GRIP WITH CONTACT</v>
      </c>
      <c r="N1735" t="str">
        <f>IF(OR(L1735="ATTACK",L1735="FINTA"),UPPER(anotacoes!I1735),"")</f>
        <v/>
      </c>
      <c r="O1735" s="6" t="str">
        <f>IF(anotacoes!N1735=0,"",anotacoes!N1735)</f>
        <v/>
      </c>
      <c r="P1735" t="str">
        <f>IF(anotacoes!M1735=0,"",UPPER(anotacoes!M1735))</f>
        <v/>
      </c>
      <c r="Q1735" t="str">
        <f t="shared" si="55"/>
        <v>INSERT INTO CONVERSAO_LUTA_ACAO (cd_conversao, id_luta, sequencia, momento_inicio, momento_fim, quem_faz, quem_sofre, acao_tipo, acao, tecnica, direcao, pontuacao) VALUES (1, 29, 3, TRIM(' 00:00:07,210'), TRIM(' 00:00:12,015'), 'CIANO', 'VASYLENKO', 'DISPLACEMENT', 'TRY TO GRIP WITH CONTACT', NULL, NULL, NULL)</v>
      </c>
      <c r="R1735" t="s">
        <v>10327</v>
      </c>
    </row>
    <row r="1736" spans="1:18" hidden="1" x14ac:dyDescent="0.25">
      <c r="A1736" s="7">
        <f>anotacoes!D1736</f>
        <v>40944</v>
      </c>
      <c r="B1736" t="str">
        <f>anotacoes!C1736</f>
        <v>GRAND SLAM PARIS 2012</v>
      </c>
      <c r="C1736" t="str">
        <f>anotacoes!E1736</f>
        <v>CIANO</v>
      </c>
      <c r="D1736" t="str">
        <f>anotacoes!F1736</f>
        <v>VASYLENKO</v>
      </c>
      <c r="E1736" t="s">
        <v>10325</v>
      </c>
      <c r="F1736">
        <f>anotacoes!A1736</f>
        <v>29</v>
      </c>
      <c r="G1736">
        <f>anotacoes!B1736</f>
        <v>4</v>
      </c>
      <c r="H1736" t="str">
        <f>anotacoes!K1736</f>
        <v xml:space="preserve"> 00:00:12,174</v>
      </c>
      <c r="I1736" t="str">
        <f>anotacoes!L1736</f>
        <v xml:space="preserve"> 00:00:14,028</v>
      </c>
      <c r="J1736" t="str">
        <f>IF(L1736="PAUSE",E1736,IF(anotacoes!G1740=conversao_anotacoes!C1736,conversao_anotacoes!C1736,conversao_anotacoes!D1736))</f>
        <v>CIANO</v>
      </c>
      <c r="K1736" t="str">
        <f t="shared" si="54"/>
        <v>VASYLENKO</v>
      </c>
      <c r="L1736" t="str">
        <f>UPPER(anotacoes!H1736)</f>
        <v>GRIP TIME</v>
      </c>
      <c r="M1736" t="str">
        <f>IF(OR(L1736="ATTACK",L1736="FINTA"),"&lt;TECNICA&gt;",UPPER(anotacoes!I1736))</f>
        <v>LEFT COLLAR</v>
      </c>
      <c r="N1736" t="str">
        <f>IF(OR(L1736="ATTACK",L1736="FINTA"),UPPER(anotacoes!I1736),"")</f>
        <v/>
      </c>
      <c r="O1736" s="6" t="str">
        <f>IF(anotacoes!N1736=0,"",anotacoes!N1736)</f>
        <v/>
      </c>
      <c r="P1736" t="str">
        <f>IF(anotacoes!M1736=0,"",UPPER(anotacoes!M1736))</f>
        <v/>
      </c>
      <c r="Q1736" t="str">
        <f t="shared" si="55"/>
        <v>INSERT INTO CONVERSAO_LUTA_ACAO (cd_conversao, id_luta, sequencia, momento_inicio, momento_fim, quem_faz, quem_sofre, acao_tipo, acao, tecnica, direcao, pontuacao) VALUES (1, 29, 4, TRIM(' 00:00:12,174'), TRIM(' 00:00:14,028'), 'CIANO', 'VASYLENKO', 'GRIP TIME', 'LEFT COLLAR', NULL, NULL, NULL)</v>
      </c>
      <c r="R1736" t="s">
        <v>10327</v>
      </c>
    </row>
    <row r="1737" spans="1:18" hidden="1" x14ac:dyDescent="0.25">
      <c r="A1737" s="7">
        <f>anotacoes!D1737</f>
        <v>40944</v>
      </c>
      <c r="B1737" t="str">
        <f>anotacoes!C1737</f>
        <v>GRAND SLAM PARIS 2012</v>
      </c>
      <c r="C1737" t="str">
        <f>anotacoes!E1737</f>
        <v>CIANO</v>
      </c>
      <c r="D1737" t="str">
        <f>anotacoes!F1737</f>
        <v>VASYLENKO</v>
      </c>
      <c r="E1737" t="s">
        <v>10325</v>
      </c>
      <c r="F1737">
        <f>anotacoes!A1737</f>
        <v>29</v>
      </c>
      <c r="G1737">
        <f>anotacoes!B1737</f>
        <v>5</v>
      </c>
      <c r="H1737" t="str">
        <f>anotacoes!K1737</f>
        <v xml:space="preserve"> 00:00:14,216</v>
      </c>
      <c r="I1737" t="str">
        <f>anotacoes!L1737</f>
        <v xml:space="preserve"> 00:00:18,495</v>
      </c>
      <c r="J1737" t="str">
        <f>IF(L1737="PAUSE",E1737,IF(anotacoes!G1741=conversao_anotacoes!C1737,conversao_anotacoes!C1737,conversao_anotacoes!D1737))</f>
        <v>CIANO</v>
      </c>
      <c r="K1737" t="str">
        <f t="shared" si="54"/>
        <v>VASYLENKO</v>
      </c>
      <c r="L1737" t="str">
        <f>UPPER(anotacoes!H1737)</f>
        <v>DISPLACEMENT</v>
      </c>
      <c r="M1737" t="str">
        <f>IF(OR(L1737="ATTACK",L1737="FINTA"),"&lt;TECNICA&gt;",UPPER(anotacoes!I1737))</f>
        <v>2-3 STEP HESITANT RIGHT</v>
      </c>
      <c r="N1737" t="str">
        <f>IF(OR(L1737="ATTACK",L1737="FINTA"),UPPER(anotacoes!I1737),"")</f>
        <v/>
      </c>
      <c r="O1737" s="6" t="str">
        <f>IF(anotacoes!N1737=0,"",anotacoes!N1737)</f>
        <v/>
      </c>
      <c r="P1737" t="str">
        <f>IF(anotacoes!M1737=0,"",UPPER(anotacoes!M1737))</f>
        <v/>
      </c>
      <c r="Q1737" t="str">
        <f t="shared" si="55"/>
        <v>INSERT INTO CONVERSAO_LUTA_ACAO (cd_conversao, id_luta, sequencia, momento_inicio, momento_fim, quem_faz, quem_sofre, acao_tipo, acao, tecnica, direcao, pontuacao) VALUES (1, 29, 5, TRIM(' 00:00:14,216'), TRIM(' 00:00:18,495'), 'CIANO', 'VASYLENKO', 'DISPLACEMENT', '2-3 STEP HESITANT RIGHT', NULL, NULL, NULL)</v>
      </c>
      <c r="R1737" t="s">
        <v>10327</v>
      </c>
    </row>
    <row r="1738" spans="1:18" hidden="1" x14ac:dyDescent="0.25">
      <c r="A1738" s="7">
        <f>anotacoes!D1738</f>
        <v>40944</v>
      </c>
      <c r="B1738" t="str">
        <f>anotacoes!C1738</f>
        <v>GRAND SLAM PARIS 2012</v>
      </c>
      <c r="C1738" t="str">
        <f>anotacoes!E1738</f>
        <v>CIANO</v>
      </c>
      <c r="D1738" t="str">
        <f>anotacoes!F1738</f>
        <v>VASYLENKO</v>
      </c>
      <c r="E1738" t="s">
        <v>10325</v>
      </c>
      <c r="F1738">
        <f>anotacoes!A1738</f>
        <v>29</v>
      </c>
      <c r="G1738">
        <f>anotacoes!B1738</f>
        <v>6</v>
      </c>
      <c r="H1738" t="str">
        <f>anotacoes!K1738</f>
        <v xml:space="preserve"> 00:00:18,495</v>
      </c>
      <c r="I1738" t="str">
        <f>anotacoes!L1738</f>
        <v xml:space="preserve"> 00:00:37,677</v>
      </c>
      <c r="J1738" t="str">
        <f>IF(L1738="PAUSE",E1738,IF(anotacoes!G1742=conversao_anotacoes!C1738,conversao_anotacoes!C1738,conversao_anotacoes!D1738))</f>
        <v>CIANO</v>
      </c>
      <c r="K1738" t="str">
        <f t="shared" si="54"/>
        <v>VASYLENKO</v>
      </c>
      <c r="L1738" t="str">
        <f>UPPER(anotacoes!H1738)</f>
        <v>DISPLACEMENT</v>
      </c>
      <c r="M1738" t="str">
        <f>IF(OR(L1738="ATTACK",L1738="FINTA"),"&lt;TECNICA&gt;",UPPER(anotacoes!I1738))</f>
        <v>TRY TO GRIP WITH CONTACT</v>
      </c>
      <c r="N1738" t="str">
        <f>IF(OR(L1738="ATTACK",L1738="FINTA"),UPPER(anotacoes!I1738),"")</f>
        <v/>
      </c>
      <c r="O1738" s="6" t="str">
        <f>IF(anotacoes!N1738=0,"",anotacoes!N1738)</f>
        <v/>
      </c>
      <c r="P1738" t="str">
        <f>IF(anotacoes!M1738=0,"",UPPER(anotacoes!M1738))</f>
        <v/>
      </c>
      <c r="Q1738" t="str">
        <f t="shared" si="55"/>
        <v>INSERT INTO CONVERSAO_LUTA_ACAO (cd_conversao, id_luta, sequencia, momento_inicio, momento_fim, quem_faz, quem_sofre, acao_tipo, acao, tecnica, direcao, pontuacao) VALUES (1, 29, 6, TRIM(' 00:00:18,495'), TRIM(' 00:00:37,677'), 'CIANO', 'VASYLENKO', 'DISPLACEMENT', 'TRY TO GRIP WITH CONTACT', NULL, NULL, NULL)</v>
      </c>
      <c r="R1738" t="s">
        <v>10327</v>
      </c>
    </row>
    <row r="1739" spans="1:18" hidden="1" x14ac:dyDescent="0.25">
      <c r="A1739" s="7">
        <f>anotacoes!D1739</f>
        <v>40944</v>
      </c>
      <c r="B1739" t="str">
        <f>anotacoes!C1739</f>
        <v>GRAND SLAM PARIS 2012</v>
      </c>
      <c r="C1739" t="str">
        <f>anotacoes!E1739</f>
        <v>CIANO</v>
      </c>
      <c r="D1739" t="str">
        <f>anotacoes!F1739</f>
        <v>VASYLENKO</v>
      </c>
      <c r="E1739" t="s">
        <v>10325</v>
      </c>
      <c r="F1739">
        <f>anotacoes!A1739</f>
        <v>29</v>
      </c>
      <c r="G1739">
        <f>anotacoes!B1739</f>
        <v>7</v>
      </c>
      <c r="H1739" t="str">
        <f>anotacoes!K1739</f>
        <v xml:space="preserve"> 00:00:37,853</v>
      </c>
      <c r="I1739" t="str">
        <f>anotacoes!L1739</f>
        <v xml:space="preserve"> 00:00:39,552</v>
      </c>
      <c r="J1739" t="str">
        <f>IF(L1739="PAUSE",E1739,IF(anotacoes!G1743=conversao_anotacoes!C1739,conversao_anotacoes!C1739,conversao_anotacoes!D1739))</f>
        <v>CIANO</v>
      </c>
      <c r="K1739" t="str">
        <f t="shared" si="54"/>
        <v>VASYLENKO</v>
      </c>
      <c r="L1739" t="str">
        <f>UPPER(anotacoes!H1739)</f>
        <v>GRIP TIME</v>
      </c>
      <c r="M1739" t="str">
        <f>IF(OR(L1739="ATTACK",L1739="FINTA"),"&lt;TECNICA&gt;",UPPER(anotacoes!I1739))</f>
        <v>LEFT COLLAR</v>
      </c>
      <c r="N1739" t="str">
        <f>IF(OR(L1739="ATTACK",L1739="FINTA"),UPPER(anotacoes!I1739),"")</f>
        <v/>
      </c>
      <c r="O1739" s="6" t="str">
        <f>IF(anotacoes!N1739=0,"",anotacoes!N1739)</f>
        <v/>
      </c>
      <c r="P1739" t="str">
        <f>IF(anotacoes!M1739=0,"",UPPER(anotacoes!M1739))</f>
        <v/>
      </c>
      <c r="Q1739" t="str">
        <f t="shared" si="55"/>
        <v>INSERT INTO CONVERSAO_LUTA_ACAO (cd_conversao, id_luta, sequencia, momento_inicio, momento_fim, quem_faz, quem_sofre, acao_tipo, acao, tecnica, direcao, pontuacao) VALUES (1, 29, 7, TRIM(' 00:00:37,853'), TRIM(' 00:00:39,552'), 'CIANO', 'VASYLENKO', 'GRIP TIME', 'LEFT COLLAR', NULL, NULL, NULL)</v>
      </c>
      <c r="R1739" t="s">
        <v>10327</v>
      </c>
    </row>
    <row r="1740" spans="1:18" hidden="1" x14ac:dyDescent="0.25">
      <c r="A1740" s="7">
        <f>anotacoes!D1740</f>
        <v>40944</v>
      </c>
      <c r="B1740" t="str">
        <f>anotacoes!C1740</f>
        <v>GRAND SLAM PARIS 2012</v>
      </c>
      <c r="C1740" t="str">
        <f>anotacoes!E1740</f>
        <v>CIANO</v>
      </c>
      <c r="D1740" t="str">
        <f>anotacoes!F1740</f>
        <v>VASYLENKO</v>
      </c>
      <c r="E1740" t="s">
        <v>10325</v>
      </c>
      <c r="F1740">
        <f>anotacoes!A1740</f>
        <v>29</v>
      </c>
      <c r="G1740">
        <f>anotacoes!B1740</f>
        <v>8</v>
      </c>
      <c r="H1740" t="str">
        <f>anotacoes!K1740</f>
        <v xml:space="preserve"> 00:00:39,552</v>
      </c>
      <c r="I1740" t="str">
        <f>anotacoes!L1740</f>
        <v xml:space="preserve"> 00:00:41,269</v>
      </c>
      <c r="J1740" t="str">
        <f>IF(L1740="PAUSE",E1740,IF(anotacoes!G1744=conversao_anotacoes!C1740,conversao_anotacoes!C1740,conversao_anotacoes!D1740))</f>
        <v>CIANO</v>
      </c>
      <c r="K1740" t="str">
        <f t="shared" si="54"/>
        <v>VASYLENKO</v>
      </c>
      <c r="L1740" t="str">
        <f>UPPER(anotacoes!H1740)</f>
        <v>TRANSITION</v>
      </c>
      <c r="M1740" t="str">
        <f>IF(OR(L1740="ATTACK",L1740="FINTA"),"&lt;TECNICA&gt;",UPPER(anotacoes!I1740))</f>
        <v>WITHOUT ATTACK</v>
      </c>
      <c r="N1740" t="str">
        <f>IF(OR(L1740="ATTACK",L1740="FINTA"),UPPER(anotacoes!I1740),"")</f>
        <v/>
      </c>
      <c r="O1740" s="6" t="str">
        <f>IF(anotacoes!N1740=0,"",anotacoes!N1740)</f>
        <v/>
      </c>
      <c r="P1740" t="str">
        <f>IF(anotacoes!M1740=0,"",UPPER(anotacoes!M1740))</f>
        <v/>
      </c>
      <c r="Q1740" t="str">
        <f t="shared" si="55"/>
        <v>INSERT INTO CONVERSAO_LUTA_ACAO (cd_conversao, id_luta, sequencia, momento_inicio, momento_fim, quem_faz, quem_sofre, acao_tipo, acao, tecnica, direcao, pontuacao) VALUES (1, 29, 8, TRIM(' 00:00:39,552'), TRIM(' 00:00:41,269'), 'CIANO', 'VASYLENKO', 'TRANSITION', 'WITHOUT ATTACK', NULL, NULL, NULL)</v>
      </c>
      <c r="R1740" t="s">
        <v>10327</v>
      </c>
    </row>
    <row r="1741" spans="1:18" hidden="1" x14ac:dyDescent="0.25">
      <c r="A1741" s="7">
        <f>anotacoes!D1741</f>
        <v>40944</v>
      </c>
      <c r="B1741" t="str">
        <f>anotacoes!C1741</f>
        <v>GRAND SLAM PARIS 2012</v>
      </c>
      <c r="C1741" t="str">
        <f>anotacoes!E1741</f>
        <v>CIANO</v>
      </c>
      <c r="D1741" t="str">
        <f>anotacoes!F1741</f>
        <v>VASYLENKO</v>
      </c>
      <c r="E1741" t="s">
        <v>10325</v>
      </c>
      <c r="F1741">
        <f>anotacoes!A1741</f>
        <v>29</v>
      </c>
      <c r="G1741">
        <f>anotacoes!B1741</f>
        <v>9</v>
      </c>
      <c r="H1741" t="str">
        <f>anotacoes!K1741</f>
        <v xml:space="preserve"> 00:00:41,484</v>
      </c>
      <c r="I1741" t="str">
        <f>anotacoes!L1741</f>
        <v xml:space="preserve"> 00:00:45,495</v>
      </c>
      <c r="J1741" t="str">
        <f>IF(L1741="PAUSE",E1741,IF(anotacoes!G1745=conversao_anotacoes!C1741,conversao_anotacoes!C1741,conversao_anotacoes!D1741))</f>
        <v>&lt;ARBITRO_DESCONHECIDO&gt;</v>
      </c>
      <c r="K1741" t="str">
        <f t="shared" si="54"/>
        <v/>
      </c>
      <c r="L1741" t="str">
        <f>UPPER(anotacoes!H1741)</f>
        <v>PAUSE</v>
      </c>
      <c r="M1741" t="str">
        <f>IF(OR(L1741="ATTACK",L1741="FINTA"),"&lt;TECNICA&gt;",UPPER(anotacoes!I1741))</f>
        <v>&lt;NAO_CLASSIFICADO&gt;</v>
      </c>
      <c r="N1741" t="str">
        <f>IF(OR(L1741="ATTACK",L1741="FINTA"),UPPER(anotacoes!I1741),"")</f>
        <v/>
      </c>
      <c r="O1741" s="6" t="str">
        <f>IF(anotacoes!N1741=0,"",anotacoes!N1741)</f>
        <v/>
      </c>
      <c r="P1741" t="str">
        <f>IF(anotacoes!M1741=0,"",UPPER(anotacoes!M1741))</f>
        <v/>
      </c>
      <c r="Q1741" t="str">
        <f t="shared" si="55"/>
        <v>INSERT INTO CONVERSAO_LUTA_ACAO (cd_conversao, id_luta, sequencia, momento_inicio, momento_fim, quem_faz, quem_sofre, acao_tipo, acao, tecnica, direcao, pontuacao) VALUES (1, 29, 9, TRIM(' 00:00:41,484'), TRIM(' 00:00:45,495'), '&lt;ARBITRO_DESCONHECIDO&gt;', '', 'PAUSE', '&lt;NAO_CLASSIFICADO&gt;', NULL, NULL, NULL)</v>
      </c>
      <c r="R1741" t="s">
        <v>10327</v>
      </c>
    </row>
    <row r="1742" spans="1:18" hidden="1" x14ac:dyDescent="0.25">
      <c r="A1742" s="7">
        <f>anotacoes!D1742</f>
        <v>40944</v>
      </c>
      <c r="B1742" t="str">
        <f>anotacoes!C1742</f>
        <v>GRAND SLAM PARIS 2012</v>
      </c>
      <c r="C1742" t="str">
        <f>anotacoes!E1742</f>
        <v>CIANO</v>
      </c>
      <c r="D1742" t="str">
        <f>anotacoes!F1742</f>
        <v>VASYLENKO</v>
      </c>
      <c r="E1742" t="s">
        <v>10325</v>
      </c>
      <c r="F1742">
        <f>anotacoes!A1742</f>
        <v>29</v>
      </c>
      <c r="G1742">
        <f>anotacoes!B1742</f>
        <v>10</v>
      </c>
      <c r="H1742" t="str">
        <f>anotacoes!K1742</f>
        <v xml:space="preserve"> 00:00:45,670</v>
      </c>
      <c r="I1742" t="str">
        <f>anotacoes!L1742</f>
        <v xml:space="preserve"> 00:00:48,984</v>
      </c>
      <c r="J1742" t="str">
        <f>IF(L1742="PAUSE",E1742,IF(anotacoes!G1746=conversao_anotacoes!C1742,conversao_anotacoes!C1742,conversao_anotacoes!D1742))</f>
        <v>CIANO</v>
      </c>
      <c r="K1742" t="str">
        <f t="shared" si="54"/>
        <v>VASYLENKO</v>
      </c>
      <c r="L1742" t="str">
        <f>UPPER(anotacoes!H1742)</f>
        <v>DISPLACEMENT</v>
      </c>
      <c r="M1742" t="str">
        <f>IF(OR(L1742="ATTACK",L1742="FINTA"),"&lt;TECNICA&gt;",UPPER(anotacoes!I1742))</f>
        <v>2-3 STEP HESITANT RIGHT</v>
      </c>
      <c r="N1742" t="str">
        <f>IF(OR(L1742="ATTACK",L1742="FINTA"),UPPER(anotacoes!I1742),"")</f>
        <v/>
      </c>
      <c r="O1742" s="6" t="str">
        <f>IF(anotacoes!N1742=0,"",anotacoes!N1742)</f>
        <v/>
      </c>
      <c r="P1742" t="str">
        <f>IF(anotacoes!M1742=0,"",UPPER(anotacoes!M1742))</f>
        <v/>
      </c>
      <c r="Q1742" t="str">
        <f t="shared" si="55"/>
        <v>INSERT INTO CONVERSAO_LUTA_ACAO (cd_conversao, id_luta, sequencia, momento_inicio, momento_fim, quem_faz, quem_sofre, acao_tipo, acao, tecnica, direcao, pontuacao) VALUES (1, 29, 10, TRIM(' 00:00:45,670'), TRIM(' 00:00:48,984'), 'CIANO', 'VASYLENKO', 'DISPLACEMENT', '2-3 STEP HESITANT RIGHT', NULL, NULL, NULL)</v>
      </c>
      <c r="R1742" t="s">
        <v>10327</v>
      </c>
    </row>
    <row r="1743" spans="1:18" hidden="1" x14ac:dyDescent="0.25">
      <c r="A1743" s="7">
        <f>anotacoes!D1743</f>
        <v>40944</v>
      </c>
      <c r="B1743" t="str">
        <f>anotacoes!C1743</f>
        <v>GRAND SLAM PARIS 2012</v>
      </c>
      <c r="C1743" t="str">
        <f>anotacoes!E1743</f>
        <v>CIANO</v>
      </c>
      <c r="D1743" t="str">
        <f>anotacoes!F1743</f>
        <v>VASYLENKO</v>
      </c>
      <c r="E1743" t="s">
        <v>10325</v>
      </c>
      <c r="F1743">
        <f>anotacoes!A1743</f>
        <v>29</v>
      </c>
      <c r="G1743">
        <f>anotacoes!B1743</f>
        <v>11</v>
      </c>
      <c r="H1743" t="str">
        <f>anotacoes!K1743</f>
        <v xml:space="preserve"> 00:00:49,140</v>
      </c>
      <c r="I1743" t="str">
        <f>anotacoes!L1743</f>
        <v xml:space="preserve"> 00:00:53,515</v>
      </c>
      <c r="J1743" t="str">
        <f>IF(L1743="PAUSE",E1743,IF(anotacoes!G1747=conversao_anotacoes!C1743,conversao_anotacoes!C1743,conversao_anotacoes!D1743))</f>
        <v>CIANO</v>
      </c>
      <c r="K1743" t="str">
        <f t="shared" si="54"/>
        <v>VASYLENKO</v>
      </c>
      <c r="L1743" t="str">
        <f>UPPER(anotacoes!H1743)</f>
        <v>DISPLACEMENT</v>
      </c>
      <c r="M1743" t="str">
        <f>IF(OR(L1743="ATTACK",L1743="FINTA"),"&lt;TECNICA&gt;",UPPER(anotacoes!I1743))</f>
        <v>TRY TO GRIP WITH CONTACT</v>
      </c>
      <c r="N1743" t="str">
        <f>IF(OR(L1743="ATTACK",L1743="FINTA"),UPPER(anotacoes!I1743),"")</f>
        <v/>
      </c>
      <c r="O1743" s="6" t="str">
        <f>IF(anotacoes!N1743=0,"",anotacoes!N1743)</f>
        <v/>
      </c>
      <c r="P1743" t="str">
        <f>IF(anotacoes!M1743=0,"",UPPER(anotacoes!M1743))</f>
        <v/>
      </c>
      <c r="Q1743" t="str">
        <f t="shared" si="55"/>
        <v>INSERT INTO CONVERSAO_LUTA_ACAO (cd_conversao, id_luta, sequencia, momento_inicio, momento_fim, quem_faz, quem_sofre, acao_tipo, acao, tecnica, direcao, pontuacao) VALUES (1, 29, 11, TRIM(' 00:00:49,140'), TRIM(' 00:00:53,515'), 'CIANO', 'VASYLENKO', 'DISPLACEMENT', 'TRY TO GRIP WITH CONTACT', NULL, NULL, NULL)</v>
      </c>
      <c r="R1743" t="s">
        <v>10327</v>
      </c>
    </row>
    <row r="1744" spans="1:18" hidden="1" x14ac:dyDescent="0.25">
      <c r="A1744" s="7">
        <f>anotacoes!D1744</f>
        <v>40944</v>
      </c>
      <c r="B1744" t="str">
        <f>anotacoes!C1744</f>
        <v>GRAND SLAM PARIS 2012</v>
      </c>
      <c r="C1744" t="str">
        <f>anotacoes!E1744</f>
        <v>CIANO</v>
      </c>
      <c r="D1744" t="str">
        <f>anotacoes!F1744</f>
        <v>VASYLENKO</v>
      </c>
      <c r="E1744" t="s">
        <v>10325</v>
      </c>
      <c r="F1744">
        <f>anotacoes!A1744</f>
        <v>29</v>
      </c>
      <c r="G1744">
        <f>anotacoes!B1744</f>
        <v>12</v>
      </c>
      <c r="H1744" t="str">
        <f>anotacoes!K1744</f>
        <v xml:space="preserve"> 00:00:53,671</v>
      </c>
      <c r="I1744" t="str">
        <f>anotacoes!L1744</f>
        <v xml:space="preserve"> 00:00:58,162</v>
      </c>
      <c r="J1744" t="str">
        <f>IF(L1744="PAUSE",E1744,IF(anotacoes!G1748=conversao_anotacoes!C1744,conversao_anotacoes!C1744,conversao_anotacoes!D1744))</f>
        <v>&lt;ARBITRO_DESCONHECIDO&gt;</v>
      </c>
      <c r="K1744" t="str">
        <f t="shared" si="54"/>
        <v/>
      </c>
      <c r="L1744" t="str">
        <f>UPPER(anotacoes!H1744)</f>
        <v>PAUSE</v>
      </c>
      <c r="M1744" t="str">
        <f>IF(OR(L1744="ATTACK",L1744="FINTA"),"&lt;TECNICA&gt;",UPPER(anotacoes!I1744))</f>
        <v>&lt;NAO_CLASSIFICADO&gt;</v>
      </c>
      <c r="N1744" t="str">
        <f>IF(OR(L1744="ATTACK",L1744="FINTA"),UPPER(anotacoes!I1744),"")</f>
        <v/>
      </c>
      <c r="O1744" s="6" t="str">
        <f>IF(anotacoes!N1744=0,"",anotacoes!N1744)</f>
        <v/>
      </c>
      <c r="P1744" t="str">
        <f>IF(anotacoes!M1744=0,"",UPPER(anotacoes!M1744))</f>
        <v/>
      </c>
      <c r="Q1744" t="str">
        <f t="shared" si="55"/>
        <v>INSERT INTO CONVERSAO_LUTA_ACAO (cd_conversao, id_luta, sequencia, momento_inicio, momento_fim, quem_faz, quem_sofre, acao_tipo, acao, tecnica, direcao, pontuacao) VALUES (1, 29, 12, TRIM(' 00:00:53,671'), TRIM(' 00:00:58,162'), '&lt;ARBITRO_DESCONHECIDO&gt;', '', 'PAUSE', '&lt;NAO_CLASSIFICADO&gt;', NULL, NULL, NULL)</v>
      </c>
      <c r="R1744" t="s">
        <v>10327</v>
      </c>
    </row>
    <row r="1745" spans="1:18" hidden="1" x14ac:dyDescent="0.25">
      <c r="A1745" s="7">
        <f>anotacoes!D1745</f>
        <v>40944</v>
      </c>
      <c r="B1745" t="str">
        <f>anotacoes!C1745</f>
        <v>GRAND SLAM PARIS 2012</v>
      </c>
      <c r="C1745" t="str">
        <f>anotacoes!E1745</f>
        <v>CIANO</v>
      </c>
      <c r="D1745" t="str">
        <f>anotacoes!F1745</f>
        <v>VASYLENKO</v>
      </c>
      <c r="E1745" t="s">
        <v>10325</v>
      </c>
      <c r="F1745">
        <f>anotacoes!A1745</f>
        <v>29</v>
      </c>
      <c r="G1745">
        <f>anotacoes!B1745</f>
        <v>13</v>
      </c>
      <c r="H1745" t="str">
        <f>anotacoes!K1745</f>
        <v xml:space="preserve"> 00:00:58,362</v>
      </c>
      <c r="I1745" t="str">
        <f>anotacoes!L1745</f>
        <v xml:space="preserve"> 00:01:41,351</v>
      </c>
      <c r="J1745" t="str">
        <f>IF(L1745="PAUSE",E1745,IF(anotacoes!G1749=conversao_anotacoes!C1745,conversao_anotacoes!C1745,conversao_anotacoes!D1745))</f>
        <v>CIANO</v>
      </c>
      <c r="K1745" t="str">
        <f t="shared" si="54"/>
        <v>VASYLENKO</v>
      </c>
      <c r="L1745" t="str">
        <f>UPPER(anotacoes!H1745)</f>
        <v>DISPLACEMENT</v>
      </c>
      <c r="M1745" t="str">
        <f>IF(OR(L1745="ATTACK",L1745="FINTA"),"&lt;TECNICA&gt;",UPPER(anotacoes!I1745))</f>
        <v>2-3 STEP HESITANT RIGHT</v>
      </c>
      <c r="N1745" t="str">
        <f>IF(OR(L1745="ATTACK",L1745="FINTA"),UPPER(anotacoes!I1745),"")</f>
        <v/>
      </c>
      <c r="O1745" s="6" t="str">
        <f>IF(anotacoes!N1745=0,"",anotacoes!N1745)</f>
        <v/>
      </c>
      <c r="P1745" t="str">
        <f>IF(anotacoes!M1745=0,"",UPPER(anotacoes!M1745))</f>
        <v/>
      </c>
      <c r="Q1745" t="str">
        <f t="shared" si="55"/>
        <v>INSERT INTO CONVERSAO_LUTA_ACAO (cd_conversao, id_luta, sequencia, momento_inicio, momento_fim, quem_faz, quem_sofre, acao_tipo, acao, tecnica, direcao, pontuacao) VALUES (1, 29, 13, TRIM(' 00:00:58,362'), TRIM(' 00:01:41,351'), 'CIANO', 'VASYLENKO', 'DISPLACEMENT', '2-3 STEP HESITANT RIGHT', NULL, NULL, NULL)</v>
      </c>
      <c r="R1745" t="s">
        <v>10327</v>
      </c>
    </row>
    <row r="1746" spans="1:18" hidden="1" x14ac:dyDescent="0.25">
      <c r="A1746" s="7">
        <f>anotacoes!D1746</f>
        <v>40944</v>
      </c>
      <c r="B1746" t="str">
        <f>anotacoes!C1746</f>
        <v>GRAND SLAM PARIS 2012</v>
      </c>
      <c r="C1746" t="str">
        <f>anotacoes!E1746</f>
        <v>CIANO</v>
      </c>
      <c r="D1746" t="str">
        <f>anotacoes!F1746</f>
        <v>VASYLENKO</v>
      </c>
      <c r="E1746" t="s">
        <v>10325</v>
      </c>
      <c r="F1746">
        <f>anotacoes!A1746</f>
        <v>29</v>
      </c>
      <c r="G1746">
        <f>anotacoes!B1746</f>
        <v>14</v>
      </c>
      <c r="H1746" t="str">
        <f>anotacoes!K1746</f>
        <v xml:space="preserve"> 00:01:41,496</v>
      </c>
      <c r="I1746" t="str">
        <f>anotacoes!L1746</f>
        <v xml:space="preserve"> 00:01:47,667</v>
      </c>
      <c r="J1746" t="str">
        <f>IF(L1746="PAUSE",E1746,IF(anotacoes!G1750=conversao_anotacoes!C1746,conversao_anotacoes!C1746,conversao_anotacoes!D1746))</f>
        <v>CIANO</v>
      </c>
      <c r="K1746" t="str">
        <f t="shared" si="54"/>
        <v>VASYLENKO</v>
      </c>
      <c r="L1746" t="str">
        <f>UPPER(anotacoes!H1746)</f>
        <v>DISPLACEMENT</v>
      </c>
      <c r="M1746" t="str">
        <f>IF(OR(L1746="ATTACK",L1746="FINTA"),"&lt;TECNICA&gt;",UPPER(anotacoes!I1746))</f>
        <v>TRY TO GRIP WITH CONTACT</v>
      </c>
      <c r="N1746" t="str">
        <f>IF(OR(L1746="ATTACK",L1746="FINTA"),UPPER(anotacoes!I1746),"")</f>
        <v/>
      </c>
      <c r="O1746" s="6" t="str">
        <f>IF(anotacoes!N1746=0,"",anotacoes!N1746)</f>
        <v/>
      </c>
      <c r="P1746" t="str">
        <f>IF(anotacoes!M1746=0,"",UPPER(anotacoes!M1746))</f>
        <v/>
      </c>
      <c r="Q1746" t="str">
        <f t="shared" si="55"/>
        <v>INSERT INTO CONVERSAO_LUTA_ACAO (cd_conversao, id_luta, sequencia, momento_inicio, momento_fim, quem_faz, quem_sofre, acao_tipo, acao, tecnica, direcao, pontuacao) VALUES (1, 29, 14, TRIM(' 00:01:41,496'), TRIM(' 00:01:47,667'), 'CIANO', 'VASYLENKO', 'DISPLACEMENT', 'TRY TO GRIP WITH CONTACT', NULL, NULL, NULL)</v>
      </c>
      <c r="R1746" t="s">
        <v>10327</v>
      </c>
    </row>
    <row r="1747" spans="1:18" hidden="1" x14ac:dyDescent="0.25">
      <c r="A1747" s="7">
        <f>anotacoes!D1747</f>
        <v>40944</v>
      </c>
      <c r="B1747" t="str">
        <f>anotacoes!C1747</f>
        <v>GRAND SLAM PARIS 2012</v>
      </c>
      <c r="C1747" t="str">
        <f>anotacoes!E1747</f>
        <v>CIANO</v>
      </c>
      <c r="D1747" t="str">
        <f>anotacoes!F1747</f>
        <v>VASYLENKO</v>
      </c>
      <c r="E1747" t="s">
        <v>10325</v>
      </c>
      <c r="F1747">
        <f>anotacoes!A1747</f>
        <v>29</v>
      </c>
      <c r="G1747">
        <f>anotacoes!B1747</f>
        <v>15</v>
      </c>
      <c r="H1747" t="str">
        <f>anotacoes!K1747</f>
        <v xml:space="preserve"> 00:01:47,667</v>
      </c>
      <c r="I1747" t="str">
        <f>anotacoes!L1747</f>
        <v xml:space="preserve"> 00:01:47,667</v>
      </c>
      <c r="J1747" t="str">
        <f>IF(L1747="PAUSE",E1747,IF(anotacoes!G1751=conversao_anotacoes!C1747,conversao_anotacoes!C1747,conversao_anotacoes!D1747))</f>
        <v>CIANO</v>
      </c>
      <c r="K1747" t="str">
        <f t="shared" si="54"/>
        <v>VASYLENKO</v>
      </c>
      <c r="L1747" t="str">
        <f>UPPER(anotacoes!H1747)</f>
        <v>GRIP TIME</v>
      </c>
      <c r="M1747" t="str">
        <f>IF(OR(L1747="ATTACK",L1747="FINTA"),"&lt;TECNICA&gt;",UPPER(anotacoes!I1747))</f>
        <v>LEFT COLLAR RIGHT SLEEVE</v>
      </c>
      <c r="N1747" t="str">
        <f>IF(OR(L1747="ATTACK",L1747="FINTA"),UPPER(anotacoes!I1747),"")</f>
        <v/>
      </c>
      <c r="O1747" s="6" t="str">
        <f>IF(anotacoes!N1747=0,"",anotacoes!N1747)</f>
        <v/>
      </c>
      <c r="P1747" t="str">
        <f>IF(anotacoes!M1747=0,"",UPPER(anotacoes!M1747))</f>
        <v/>
      </c>
      <c r="Q1747" t="str">
        <f t="shared" si="55"/>
        <v>INSERT INTO CONVERSAO_LUTA_ACAO (cd_conversao, id_luta, sequencia, momento_inicio, momento_fim, quem_faz, quem_sofre, acao_tipo, acao, tecnica, direcao, pontuacao) VALUES (1, 29, 15, TRIM(' 00:01:47,667'), TRIM(' 00:01:47,667'), 'CIANO', 'VASYLENKO', 'GRIP TIME', 'LEFT COLLAR RIGHT SLEEVE', NULL, NULL, NULL)</v>
      </c>
      <c r="R1747" t="s">
        <v>10327</v>
      </c>
    </row>
    <row r="1748" spans="1:18" hidden="1" x14ac:dyDescent="0.25">
      <c r="A1748" s="7">
        <f>anotacoes!D1748</f>
        <v>40944</v>
      </c>
      <c r="B1748" t="str">
        <f>anotacoes!C1748</f>
        <v>GRAND SLAM PARIS 2012</v>
      </c>
      <c r="C1748" t="str">
        <f>anotacoes!E1748</f>
        <v>CIANO</v>
      </c>
      <c r="D1748" t="str">
        <f>anotacoes!F1748</f>
        <v>VASYLENKO</v>
      </c>
      <c r="E1748" t="s">
        <v>10325</v>
      </c>
      <c r="F1748">
        <f>anotacoes!A1748</f>
        <v>29</v>
      </c>
      <c r="G1748">
        <f>anotacoes!B1748</f>
        <v>16</v>
      </c>
      <c r="H1748" t="str">
        <f>anotacoes!K1748</f>
        <v xml:space="preserve"> 00:01:47,667</v>
      </c>
      <c r="I1748" t="str">
        <f>anotacoes!L1748</f>
        <v xml:space="preserve"> 00:01:47,667</v>
      </c>
      <c r="J1748" t="str">
        <f>IF(L1748="PAUSE",E1748,IF(anotacoes!G1752=conversao_anotacoes!C1748,conversao_anotacoes!C1748,conversao_anotacoes!D1748))</f>
        <v>CIANO</v>
      </c>
      <c r="K1748" t="str">
        <f t="shared" si="54"/>
        <v>VASYLENKO</v>
      </c>
      <c r="L1748" t="str">
        <f>UPPER(anotacoes!H1748)</f>
        <v>ATTACK</v>
      </c>
      <c r="M1748" t="str">
        <f>IF(OR(L1748="ATTACK",L1748="FINTA"),"&lt;TECNICA&gt;",UPPER(anotacoes!I1748))</f>
        <v>&lt;TECNICA&gt;</v>
      </c>
      <c r="N1748" t="str">
        <f>IF(OR(L1748="ATTACK",L1748="FINTA"),UPPER(anotacoes!I1748),"")</f>
        <v>DEASHI HARAI</v>
      </c>
      <c r="O1748" s="6">
        <f>IF(anotacoes!N1748=0,"",anotacoes!N1748)</f>
        <v>3</v>
      </c>
      <c r="P1748" t="str">
        <f>IF(anotacoes!M1748=0,"",UPPER(anotacoes!M1748))</f>
        <v/>
      </c>
      <c r="Q1748" t="str">
        <f t="shared" si="55"/>
        <v>INSERT INTO CONVERSAO_LUTA_ACAO (cd_conversao, id_luta, sequencia, momento_inicio, momento_fim, quem_faz, quem_sofre, acao_tipo, acao, tecnica, direcao, pontuacao) VALUES (1, 29, 16, TRIM(' 00:01:47,667'), TRIM(' 00:01:47,667'), 'CIANO', 'VASYLENKO', 'ATTACK', '&lt;TECNICA&gt;', 'DEASHI HARAI', 3, NULL)</v>
      </c>
      <c r="R1748" t="s">
        <v>10327</v>
      </c>
    </row>
    <row r="1749" spans="1:18" hidden="1" x14ac:dyDescent="0.25">
      <c r="A1749" s="7">
        <f>anotacoes!D1749</f>
        <v>40944</v>
      </c>
      <c r="B1749" t="str">
        <f>anotacoes!C1749</f>
        <v>GRAND SLAM PARIS 2012</v>
      </c>
      <c r="C1749" t="str">
        <f>anotacoes!E1749</f>
        <v>CIANO</v>
      </c>
      <c r="D1749" t="str">
        <f>anotacoes!F1749</f>
        <v>VASYLENKO</v>
      </c>
      <c r="E1749" t="s">
        <v>10325</v>
      </c>
      <c r="F1749">
        <f>anotacoes!A1749</f>
        <v>29</v>
      </c>
      <c r="G1749">
        <f>anotacoes!B1749</f>
        <v>17</v>
      </c>
      <c r="H1749" t="str">
        <f>anotacoes!K1749</f>
        <v xml:space="preserve"> 00:01:47,667</v>
      </c>
      <c r="I1749" t="str">
        <f>anotacoes!L1749</f>
        <v xml:space="preserve"> 00:02:02,624</v>
      </c>
      <c r="J1749" t="str">
        <f>IF(L1749="PAUSE",E1749,IF(anotacoes!G1753=conversao_anotacoes!C1749,conversao_anotacoes!C1749,conversao_anotacoes!D1749))</f>
        <v>CIANO</v>
      </c>
      <c r="K1749" t="str">
        <f t="shared" si="54"/>
        <v>VASYLENKO</v>
      </c>
      <c r="L1749" t="str">
        <f>UPPER(anotacoes!H1749)</f>
        <v>GROUNDWORK COMBAT</v>
      </c>
      <c r="M1749" t="str">
        <f>IF(OR(L1749="ATTACK",L1749="FINTA"),"&lt;TECNICA&gt;",UPPER(anotacoes!I1749))</f>
        <v>TRYING TO ATTACK</v>
      </c>
      <c r="N1749" t="str">
        <f>IF(OR(L1749="ATTACK",L1749="FINTA"),UPPER(anotacoes!I1749),"")</f>
        <v/>
      </c>
      <c r="O1749" s="6" t="str">
        <f>IF(anotacoes!N1749=0,"",anotacoes!N1749)</f>
        <v/>
      </c>
      <c r="P1749" t="str">
        <f>IF(anotacoes!M1749=0,"",UPPER(anotacoes!M1749))</f>
        <v/>
      </c>
      <c r="Q1749" t="str">
        <f t="shared" si="55"/>
        <v>INSERT INTO CONVERSAO_LUTA_ACAO (cd_conversao, id_luta, sequencia, momento_inicio, momento_fim, quem_faz, quem_sofre, acao_tipo, acao, tecnica, direcao, pontuacao) VALUES (1, 29, 17, TRIM(' 00:01:47,667'), TRIM(' 00:02:02,624'), 'CIANO', 'VASYLENKO', 'GROUNDWORK COMBAT', 'TRYING TO ATTACK', NULL, NULL, NULL)</v>
      </c>
      <c r="R1749" t="s">
        <v>10327</v>
      </c>
    </row>
    <row r="1750" spans="1:18" hidden="1" x14ac:dyDescent="0.25">
      <c r="A1750" s="7">
        <f>anotacoes!D1750</f>
        <v>40944</v>
      </c>
      <c r="B1750" t="str">
        <f>anotacoes!C1750</f>
        <v>GRAND SLAM PARIS 2012</v>
      </c>
      <c r="C1750" t="str">
        <f>anotacoes!E1750</f>
        <v>CIANO</v>
      </c>
      <c r="D1750" t="str">
        <f>anotacoes!F1750</f>
        <v>VASYLENKO</v>
      </c>
      <c r="E1750" t="s">
        <v>10325</v>
      </c>
      <c r="F1750">
        <f>anotacoes!A1750</f>
        <v>29</v>
      </c>
      <c r="G1750">
        <f>anotacoes!B1750</f>
        <v>18</v>
      </c>
      <c r="H1750" t="str">
        <f>anotacoes!K1750</f>
        <v xml:space="preserve"> 00:02:02,793</v>
      </c>
      <c r="I1750" t="str">
        <f>anotacoes!L1750</f>
        <v xml:space="preserve"> 00:02:10,447</v>
      </c>
      <c r="J1750" t="str">
        <f>IF(L1750="PAUSE",E1750,IF(anotacoes!G1754=conversao_anotacoes!C1750,conversao_anotacoes!C1750,conversao_anotacoes!D1750))</f>
        <v>&lt;ARBITRO_DESCONHECIDO&gt;</v>
      </c>
      <c r="K1750" t="str">
        <f t="shared" si="54"/>
        <v/>
      </c>
      <c r="L1750" t="str">
        <f>UPPER(anotacoes!H1750)</f>
        <v>PAUSE</v>
      </c>
      <c r="M1750" t="str">
        <f>IF(OR(L1750="ATTACK",L1750="FINTA"),"&lt;TECNICA&gt;",UPPER(anotacoes!I1750))</f>
        <v>&lt;NAO_CLASSIFICADO&gt;</v>
      </c>
      <c r="N1750" t="str">
        <f>IF(OR(L1750="ATTACK",L1750="FINTA"),UPPER(anotacoes!I1750),"")</f>
        <v/>
      </c>
      <c r="O1750" s="6" t="str">
        <f>IF(anotacoes!N1750=0,"",anotacoes!N1750)</f>
        <v/>
      </c>
      <c r="P1750" t="str">
        <f>IF(anotacoes!M1750=0,"",UPPER(anotacoes!M1750))</f>
        <v/>
      </c>
      <c r="Q1750" t="str">
        <f t="shared" si="55"/>
        <v>INSERT INTO CONVERSAO_LUTA_ACAO (cd_conversao, id_luta, sequencia, momento_inicio, momento_fim, quem_faz, quem_sofre, acao_tipo, acao, tecnica, direcao, pontuacao) VALUES (1, 29, 18, TRIM(' 00:02:02,793'), TRIM(' 00:02:10,447'), '&lt;ARBITRO_DESCONHECIDO&gt;', '', 'PAUSE', '&lt;NAO_CLASSIFICADO&gt;', NULL, NULL, NULL)</v>
      </c>
      <c r="R1750" t="s">
        <v>10327</v>
      </c>
    </row>
    <row r="1751" spans="1:18" hidden="1" x14ac:dyDescent="0.25">
      <c r="A1751" s="7">
        <f>anotacoes!D1751</f>
        <v>40944</v>
      </c>
      <c r="B1751" t="str">
        <f>anotacoes!C1751</f>
        <v>GRAND SLAM PARIS 2012</v>
      </c>
      <c r="C1751" t="str">
        <f>anotacoes!E1751</f>
        <v>CIANO</v>
      </c>
      <c r="D1751" t="str">
        <f>anotacoes!F1751</f>
        <v>VASYLENKO</v>
      </c>
      <c r="E1751" t="s">
        <v>10325</v>
      </c>
      <c r="F1751">
        <f>anotacoes!A1751</f>
        <v>29</v>
      </c>
      <c r="G1751">
        <f>anotacoes!B1751</f>
        <v>19</v>
      </c>
      <c r="H1751" t="str">
        <f>anotacoes!K1751</f>
        <v xml:space="preserve"> 00:02:10,624</v>
      </c>
      <c r="I1751" t="str">
        <f>anotacoes!L1751</f>
        <v xml:space="preserve"> 00:02:13,673</v>
      </c>
      <c r="J1751" t="str">
        <f>IF(L1751="PAUSE",E1751,IF(anotacoes!G1755=conversao_anotacoes!C1751,conversao_anotacoes!C1751,conversao_anotacoes!D1751))</f>
        <v>CIANO</v>
      </c>
      <c r="K1751" t="str">
        <f t="shared" si="54"/>
        <v>VASYLENKO</v>
      </c>
      <c r="L1751" t="str">
        <f>UPPER(anotacoes!H1751)</f>
        <v>DISPLACEMENT</v>
      </c>
      <c r="M1751" t="str">
        <f>IF(OR(L1751="ATTACK",L1751="FINTA"),"&lt;TECNICA&gt;",UPPER(anotacoes!I1751))</f>
        <v>2-3 STEP HESITANT RIGHT</v>
      </c>
      <c r="N1751" t="str">
        <f>IF(OR(L1751="ATTACK",L1751="FINTA"),UPPER(anotacoes!I1751),"")</f>
        <v/>
      </c>
      <c r="O1751" s="6" t="str">
        <f>IF(anotacoes!N1751=0,"",anotacoes!N1751)</f>
        <v/>
      </c>
      <c r="P1751" t="str">
        <f>IF(anotacoes!M1751=0,"",UPPER(anotacoes!M1751))</f>
        <v/>
      </c>
      <c r="Q1751" t="str">
        <f t="shared" si="55"/>
        <v>INSERT INTO CONVERSAO_LUTA_ACAO (cd_conversao, id_luta, sequencia, momento_inicio, momento_fim, quem_faz, quem_sofre, acao_tipo, acao, tecnica, direcao, pontuacao) VALUES (1, 29, 19, TRIM(' 00:02:10,624'), TRIM(' 00:02:13,673'), 'CIANO', 'VASYLENKO', 'DISPLACEMENT', '2-3 STEP HESITANT RIGHT', NULL, NULL, NULL)</v>
      </c>
      <c r="R1751" t="s">
        <v>10327</v>
      </c>
    </row>
    <row r="1752" spans="1:18" hidden="1" x14ac:dyDescent="0.25">
      <c r="A1752" s="7">
        <f>anotacoes!D1752</f>
        <v>40944</v>
      </c>
      <c r="B1752" t="str">
        <f>anotacoes!C1752</f>
        <v>GRAND SLAM PARIS 2012</v>
      </c>
      <c r="C1752" t="str">
        <f>anotacoes!E1752</f>
        <v>CIANO</v>
      </c>
      <c r="D1752" t="str">
        <f>anotacoes!F1752</f>
        <v>VASYLENKO</v>
      </c>
      <c r="E1752" t="s">
        <v>10325</v>
      </c>
      <c r="F1752">
        <f>anotacoes!A1752</f>
        <v>29</v>
      </c>
      <c r="G1752">
        <f>anotacoes!B1752</f>
        <v>20</v>
      </c>
      <c r="H1752" t="str">
        <f>anotacoes!K1752</f>
        <v xml:space="preserve"> 00:02:13,848</v>
      </c>
      <c r="I1752" t="str">
        <f>anotacoes!L1752</f>
        <v xml:space="preserve"> 00:02:16,327</v>
      </c>
      <c r="J1752" t="str">
        <f>IF(L1752="PAUSE",E1752,IF(anotacoes!G1756=conversao_anotacoes!C1752,conversao_anotacoes!C1752,conversao_anotacoes!D1752))</f>
        <v>CIANO</v>
      </c>
      <c r="K1752" t="str">
        <f t="shared" si="54"/>
        <v>VASYLENKO</v>
      </c>
      <c r="L1752" t="str">
        <f>UPPER(anotacoes!H1752)</f>
        <v>DISPLACEMENT</v>
      </c>
      <c r="M1752" t="str">
        <f>IF(OR(L1752="ATTACK",L1752="FINTA"),"&lt;TECNICA&gt;",UPPER(anotacoes!I1752))</f>
        <v>TRY TO GRIP WITH CONTACT</v>
      </c>
      <c r="N1752" t="str">
        <f>IF(OR(L1752="ATTACK",L1752="FINTA"),UPPER(anotacoes!I1752),"")</f>
        <v/>
      </c>
      <c r="O1752" s="6" t="str">
        <f>IF(anotacoes!N1752=0,"",anotacoes!N1752)</f>
        <v/>
      </c>
      <c r="P1752" t="str">
        <f>IF(anotacoes!M1752=0,"",UPPER(anotacoes!M1752))</f>
        <v/>
      </c>
      <c r="Q1752" t="str">
        <f t="shared" si="55"/>
        <v>INSERT INTO CONVERSAO_LUTA_ACAO (cd_conversao, id_luta, sequencia, momento_inicio, momento_fim, quem_faz, quem_sofre, acao_tipo, acao, tecnica, direcao, pontuacao) VALUES (1, 29, 20, TRIM(' 00:02:13,848'), TRIM(' 00:02:16,327'), 'CIANO', 'VASYLENKO', 'DISPLACEMENT', 'TRY TO GRIP WITH CONTACT', NULL, NULL, NULL)</v>
      </c>
      <c r="R1752" t="s">
        <v>10327</v>
      </c>
    </row>
    <row r="1753" spans="1:18" hidden="1" x14ac:dyDescent="0.25">
      <c r="A1753" s="7">
        <f>anotacoes!D1753</f>
        <v>40944</v>
      </c>
      <c r="B1753" t="str">
        <f>anotacoes!C1753</f>
        <v>GRAND SLAM PARIS 2012</v>
      </c>
      <c r="C1753" t="str">
        <f>anotacoes!E1753</f>
        <v>CIANO</v>
      </c>
      <c r="D1753" t="str">
        <f>anotacoes!F1753</f>
        <v>VASYLENKO</v>
      </c>
      <c r="E1753" t="s">
        <v>10325</v>
      </c>
      <c r="F1753">
        <f>anotacoes!A1753</f>
        <v>29</v>
      </c>
      <c r="G1753">
        <f>anotacoes!B1753</f>
        <v>21</v>
      </c>
      <c r="H1753" t="str">
        <f>anotacoes!K1753</f>
        <v xml:space="preserve"> 00:02:16,497</v>
      </c>
      <c r="I1753" t="str">
        <f>anotacoes!L1753</f>
        <v xml:space="preserve"> 00:02:20,742</v>
      </c>
      <c r="J1753" t="str">
        <f>IF(L1753="PAUSE",E1753,IF(anotacoes!G1757=conversao_anotacoes!C1753,conversao_anotacoes!C1753,conversao_anotacoes!D1753))</f>
        <v>CIANO</v>
      </c>
      <c r="K1753" t="str">
        <f t="shared" si="54"/>
        <v>VASYLENKO</v>
      </c>
      <c r="L1753" t="str">
        <f>UPPER(anotacoes!H1753)</f>
        <v>DISPLACEMENT</v>
      </c>
      <c r="M1753" t="str">
        <f>IF(OR(L1753="ATTACK",L1753="FINTA"),"&lt;TECNICA&gt;",UPPER(anotacoes!I1753))</f>
        <v>TRY TO GRIP WITH CONTACT</v>
      </c>
      <c r="N1753" t="str">
        <f>IF(OR(L1753="ATTACK",L1753="FINTA"),UPPER(anotacoes!I1753),"")</f>
        <v/>
      </c>
      <c r="O1753" s="6" t="str">
        <f>IF(anotacoes!N1753=0,"",anotacoes!N1753)</f>
        <v/>
      </c>
      <c r="P1753" t="str">
        <f>IF(anotacoes!M1753=0,"",UPPER(anotacoes!M1753))</f>
        <v/>
      </c>
      <c r="Q1753" t="str">
        <f t="shared" si="55"/>
        <v>INSERT INTO CONVERSAO_LUTA_ACAO (cd_conversao, id_luta, sequencia, momento_inicio, momento_fim, quem_faz, quem_sofre, acao_tipo, acao, tecnica, direcao, pontuacao) VALUES (1, 29, 21, TRIM(' 00:02:16,497'), TRIM(' 00:02:20,742'), 'CIANO', 'VASYLENKO', 'DISPLACEMENT', 'TRY TO GRIP WITH CONTACT', NULL, NULL, NULL)</v>
      </c>
      <c r="R1753" t="s">
        <v>10327</v>
      </c>
    </row>
    <row r="1754" spans="1:18" hidden="1" x14ac:dyDescent="0.25">
      <c r="A1754" s="7">
        <f>anotacoes!D1754</f>
        <v>40944</v>
      </c>
      <c r="B1754" t="str">
        <f>anotacoes!C1754</f>
        <v>GRAND SLAM PARIS 2012</v>
      </c>
      <c r="C1754" t="str">
        <f>anotacoes!E1754</f>
        <v>CIANO</v>
      </c>
      <c r="D1754" t="str">
        <f>anotacoes!F1754</f>
        <v>VASYLENKO</v>
      </c>
      <c r="E1754" t="s">
        <v>10325</v>
      </c>
      <c r="F1754">
        <f>anotacoes!A1754</f>
        <v>29</v>
      </c>
      <c r="G1754">
        <f>anotacoes!B1754</f>
        <v>22</v>
      </c>
      <c r="H1754" t="str">
        <f>anotacoes!K1754</f>
        <v xml:space="preserve"> 00:02:20,914</v>
      </c>
      <c r="I1754" t="str">
        <f>anotacoes!L1754</f>
        <v xml:space="preserve"> 00:02:24,207</v>
      </c>
      <c r="J1754" t="str">
        <f>IF(L1754="PAUSE",E1754,IF(anotacoes!G1758=conversao_anotacoes!C1754,conversao_anotacoes!C1754,conversao_anotacoes!D1754))</f>
        <v>CIANO</v>
      </c>
      <c r="K1754" t="str">
        <f t="shared" si="54"/>
        <v>VASYLENKO</v>
      </c>
      <c r="L1754" t="str">
        <f>UPPER(anotacoes!H1754)</f>
        <v>GRIP TIME</v>
      </c>
      <c r="M1754" t="str">
        <f>IF(OR(L1754="ATTACK",L1754="FINTA"),"&lt;TECNICA&gt;",UPPER(anotacoes!I1754))</f>
        <v>LEFT COLLAR RIGHT SLEEVE</v>
      </c>
      <c r="N1754" t="str">
        <f>IF(OR(L1754="ATTACK",L1754="FINTA"),UPPER(anotacoes!I1754),"")</f>
        <v/>
      </c>
      <c r="O1754" s="6" t="str">
        <f>IF(anotacoes!N1754=0,"",anotacoes!N1754)</f>
        <v/>
      </c>
      <c r="P1754" t="str">
        <f>IF(anotacoes!M1754=0,"",UPPER(anotacoes!M1754))</f>
        <v/>
      </c>
      <c r="Q1754" t="str">
        <f t="shared" si="55"/>
        <v>INSERT INTO CONVERSAO_LUTA_ACAO (cd_conversao, id_luta, sequencia, momento_inicio, momento_fim, quem_faz, quem_sofre, acao_tipo, acao, tecnica, direcao, pontuacao) VALUES (1, 29, 22, TRIM(' 00:02:20,914'), TRIM(' 00:02:24,207'), 'CIANO', 'VASYLENKO', 'GRIP TIME', 'LEFT COLLAR RIGHT SLEEVE', NULL, NULL, NULL)</v>
      </c>
      <c r="R1754" t="s">
        <v>10327</v>
      </c>
    </row>
    <row r="1755" spans="1:18" hidden="1" x14ac:dyDescent="0.25">
      <c r="A1755" s="7">
        <f>anotacoes!D1755</f>
        <v>40944</v>
      </c>
      <c r="B1755" t="str">
        <f>anotacoes!C1755</f>
        <v>GRAND SLAM PARIS 2012</v>
      </c>
      <c r="C1755" t="str">
        <f>anotacoes!E1755</f>
        <v>CIANO</v>
      </c>
      <c r="D1755" t="str">
        <f>anotacoes!F1755</f>
        <v>VASYLENKO</v>
      </c>
      <c r="E1755" t="s">
        <v>10325</v>
      </c>
      <c r="F1755">
        <f>anotacoes!A1755</f>
        <v>29</v>
      </c>
      <c r="G1755">
        <f>anotacoes!B1755</f>
        <v>23</v>
      </c>
      <c r="H1755" t="str">
        <f>anotacoes!K1755</f>
        <v xml:space="preserve"> 00:02:24,207</v>
      </c>
      <c r="I1755" t="str">
        <f>anotacoes!L1755</f>
        <v xml:space="preserve"> 00:02:28,607</v>
      </c>
      <c r="J1755" t="str">
        <f>IF(L1755="PAUSE",E1755,IF(anotacoes!G1759=conversao_anotacoes!C1755,conversao_anotacoes!C1755,conversao_anotacoes!D1755))</f>
        <v>CIANO</v>
      </c>
      <c r="K1755" t="str">
        <f t="shared" si="54"/>
        <v>VASYLENKO</v>
      </c>
      <c r="L1755" t="str">
        <f>UPPER(anotacoes!H1755)</f>
        <v>DISPLACEMENT</v>
      </c>
      <c r="M1755" t="str">
        <f>IF(OR(L1755="ATTACK",L1755="FINTA"),"&lt;TECNICA&gt;",UPPER(anotacoes!I1755))</f>
        <v>TRY TO GRIP WITH CONTACT</v>
      </c>
      <c r="N1755" t="str">
        <f>IF(OR(L1755="ATTACK",L1755="FINTA"),UPPER(anotacoes!I1755),"")</f>
        <v/>
      </c>
      <c r="O1755" s="6" t="str">
        <f>IF(anotacoes!N1755=0,"",anotacoes!N1755)</f>
        <v/>
      </c>
      <c r="P1755" t="str">
        <f>IF(anotacoes!M1755=0,"",UPPER(anotacoes!M1755))</f>
        <v/>
      </c>
      <c r="Q1755" t="str">
        <f t="shared" si="55"/>
        <v>INSERT INTO CONVERSAO_LUTA_ACAO (cd_conversao, id_luta, sequencia, momento_inicio, momento_fim, quem_faz, quem_sofre, acao_tipo, acao, tecnica, direcao, pontuacao) VALUES (1, 29, 23, TRIM(' 00:02:24,207'), TRIM(' 00:02:28,607'), 'CIANO', 'VASYLENKO', 'DISPLACEMENT', 'TRY TO GRIP WITH CONTACT', NULL, NULL, NULL)</v>
      </c>
      <c r="R1755" t="s">
        <v>10327</v>
      </c>
    </row>
    <row r="1756" spans="1:18" hidden="1" x14ac:dyDescent="0.25">
      <c r="A1756" s="7">
        <f>anotacoes!D1756</f>
        <v>40944</v>
      </c>
      <c r="B1756" t="str">
        <f>anotacoes!C1756</f>
        <v>GRAND SLAM PARIS 2012</v>
      </c>
      <c r="C1756" t="str">
        <f>anotacoes!E1756</f>
        <v>CIANO</v>
      </c>
      <c r="D1756" t="str">
        <f>anotacoes!F1756</f>
        <v>VASYLENKO</v>
      </c>
      <c r="E1756" t="s">
        <v>10325</v>
      </c>
      <c r="F1756">
        <f>anotacoes!A1756</f>
        <v>29</v>
      </c>
      <c r="G1756">
        <f>anotacoes!B1756</f>
        <v>24</v>
      </c>
      <c r="H1756" t="str">
        <f>anotacoes!K1756</f>
        <v xml:space="preserve"> 00:02:28,607</v>
      </c>
      <c r="I1756" t="str">
        <f>anotacoes!L1756</f>
        <v xml:space="preserve"> 00:02:28,607</v>
      </c>
      <c r="J1756" t="str">
        <f>IF(L1756="PAUSE",E1756,IF(anotacoes!G1760=conversao_anotacoes!C1756,conversao_anotacoes!C1756,conversao_anotacoes!D1756))</f>
        <v>CIANO</v>
      </c>
      <c r="K1756" t="str">
        <f t="shared" si="54"/>
        <v>VASYLENKO</v>
      </c>
      <c r="L1756" t="str">
        <f>UPPER(anotacoes!H1756)</f>
        <v>DEFENSE</v>
      </c>
      <c r="M1756" t="str">
        <f>IF(OR(L1756="ATTACK",L1756="FINTA"),"&lt;TECNICA&gt;",UPPER(anotacoes!I1756))</f>
        <v>TAE-SABAKI LEFT</v>
      </c>
      <c r="N1756" t="str">
        <f>IF(OR(L1756="ATTACK",L1756="FINTA"),UPPER(anotacoes!I1756),"")</f>
        <v/>
      </c>
      <c r="O1756" s="6" t="str">
        <f>IF(anotacoes!N1756=0,"",anotacoes!N1756)</f>
        <v/>
      </c>
      <c r="P1756" t="str">
        <f>IF(anotacoes!M1756=0,"",UPPER(anotacoes!M1756))</f>
        <v/>
      </c>
      <c r="Q1756" t="str">
        <f t="shared" si="55"/>
        <v>INSERT INTO CONVERSAO_LUTA_ACAO (cd_conversao, id_luta, sequencia, momento_inicio, momento_fim, quem_faz, quem_sofre, acao_tipo, acao, tecnica, direcao, pontuacao) VALUES (1, 29, 24, TRIM(' 00:02:28,607'), TRIM(' 00:02:28,607'), 'CIANO', 'VASYLENKO', 'DEFENSE', 'TAE-SABAKI LEFT', NULL, NULL, NULL)</v>
      </c>
      <c r="R1756" t="s">
        <v>10327</v>
      </c>
    </row>
    <row r="1757" spans="1:18" hidden="1" x14ac:dyDescent="0.25">
      <c r="A1757" s="7">
        <f>anotacoes!D1757</f>
        <v>40944</v>
      </c>
      <c r="B1757" t="str">
        <f>anotacoes!C1757</f>
        <v>GRAND SLAM PARIS 2012</v>
      </c>
      <c r="C1757" t="str">
        <f>anotacoes!E1757</f>
        <v>CIANO</v>
      </c>
      <c r="D1757" t="str">
        <f>anotacoes!F1757</f>
        <v>VASYLENKO</v>
      </c>
      <c r="E1757" t="s">
        <v>10325</v>
      </c>
      <c r="F1757">
        <f>anotacoes!A1757</f>
        <v>29</v>
      </c>
      <c r="G1757">
        <f>anotacoes!B1757</f>
        <v>25</v>
      </c>
      <c r="H1757" t="str">
        <f>anotacoes!K1757</f>
        <v xml:space="preserve"> 00:02:28,607</v>
      </c>
      <c r="I1757" t="str">
        <f>anotacoes!L1757</f>
        <v xml:space="preserve"> 00:02:30,950</v>
      </c>
      <c r="J1757" t="str">
        <f>IF(L1757="PAUSE",E1757,IF(anotacoes!G1761=conversao_anotacoes!C1757,conversao_anotacoes!C1757,conversao_anotacoes!D1757))</f>
        <v>CIANO</v>
      </c>
      <c r="K1757" t="str">
        <f t="shared" si="54"/>
        <v>VASYLENKO</v>
      </c>
      <c r="L1757" t="str">
        <f>UPPER(anotacoes!H1757)</f>
        <v>TRANSITION</v>
      </c>
      <c r="M1757" t="str">
        <f>IF(OR(L1757="ATTACK",L1757="FINTA"),"&lt;TECNICA&gt;",UPPER(anotacoes!I1757))</f>
        <v>WITHOUT ATTACK</v>
      </c>
      <c r="N1757" t="str">
        <f>IF(OR(L1757="ATTACK",L1757="FINTA"),UPPER(anotacoes!I1757),"")</f>
        <v/>
      </c>
      <c r="O1757" s="6" t="str">
        <f>IF(anotacoes!N1757=0,"",anotacoes!N1757)</f>
        <v/>
      </c>
      <c r="P1757" t="str">
        <f>IF(anotacoes!M1757=0,"",UPPER(anotacoes!M1757))</f>
        <v/>
      </c>
      <c r="Q1757" t="str">
        <f t="shared" si="55"/>
        <v>INSERT INTO CONVERSAO_LUTA_ACAO (cd_conversao, id_luta, sequencia, momento_inicio, momento_fim, quem_faz, quem_sofre, acao_tipo, acao, tecnica, direcao, pontuacao) VALUES (1, 29, 25, TRIM(' 00:02:28,607'), TRIM(' 00:02:30,950'), 'CIANO', 'VASYLENKO', 'TRANSITION', 'WITHOUT ATTACK', NULL, NULL, NULL)</v>
      </c>
      <c r="R1757" t="s">
        <v>10327</v>
      </c>
    </row>
    <row r="1758" spans="1:18" hidden="1" x14ac:dyDescent="0.25">
      <c r="A1758" s="7">
        <f>anotacoes!D1758</f>
        <v>40944</v>
      </c>
      <c r="B1758" t="str">
        <f>anotacoes!C1758</f>
        <v>GRAND SLAM PARIS 2012</v>
      </c>
      <c r="C1758" t="str">
        <f>anotacoes!E1758</f>
        <v>CIANO</v>
      </c>
      <c r="D1758" t="str">
        <f>anotacoes!F1758</f>
        <v>VASYLENKO</v>
      </c>
      <c r="E1758" t="s">
        <v>10325</v>
      </c>
      <c r="F1758">
        <f>anotacoes!A1758</f>
        <v>29</v>
      </c>
      <c r="G1758">
        <f>anotacoes!B1758</f>
        <v>26</v>
      </c>
      <c r="H1758" t="str">
        <f>anotacoes!K1758</f>
        <v xml:space="preserve"> 00:02:31,137</v>
      </c>
      <c r="I1758" t="str">
        <f>anotacoes!L1758</f>
        <v xml:space="preserve"> 00:03:21,278</v>
      </c>
      <c r="J1758" t="str">
        <f>IF(L1758="PAUSE",E1758,IF(anotacoes!G1762=conversao_anotacoes!C1758,conversao_anotacoes!C1758,conversao_anotacoes!D1758))</f>
        <v>&lt;ARBITRO_DESCONHECIDO&gt;</v>
      </c>
      <c r="K1758" t="str">
        <f t="shared" si="54"/>
        <v/>
      </c>
      <c r="L1758" t="str">
        <f>UPPER(anotacoes!H1758)</f>
        <v>PAUSE</v>
      </c>
      <c r="M1758" t="str">
        <f>IF(OR(L1758="ATTACK",L1758="FINTA"),"&lt;TECNICA&gt;",UPPER(anotacoes!I1758))</f>
        <v>&lt;NAO_CLASSIFICADO&gt;</v>
      </c>
      <c r="N1758" t="str">
        <f>IF(OR(L1758="ATTACK",L1758="FINTA"),UPPER(anotacoes!I1758),"")</f>
        <v/>
      </c>
      <c r="O1758" s="6" t="str">
        <f>IF(anotacoes!N1758=0,"",anotacoes!N1758)</f>
        <v/>
      </c>
      <c r="P1758" t="str">
        <f>IF(anotacoes!M1758=0,"",UPPER(anotacoes!M1758))</f>
        <v/>
      </c>
      <c r="Q1758" t="str">
        <f t="shared" si="55"/>
        <v>INSERT INTO CONVERSAO_LUTA_ACAO (cd_conversao, id_luta, sequencia, momento_inicio, momento_fim, quem_faz, quem_sofre, acao_tipo, acao, tecnica, direcao, pontuacao) VALUES (1, 29, 26, TRIM(' 00:02:31,137'), TRIM(' 00:03:21,278'), '&lt;ARBITRO_DESCONHECIDO&gt;', '', 'PAUSE', '&lt;NAO_CLASSIFICADO&gt;', NULL, NULL, NULL)</v>
      </c>
      <c r="R1758" t="s">
        <v>10327</v>
      </c>
    </row>
    <row r="1759" spans="1:18" hidden="1" x14ac:dyDescent="0.25">
      <c r="A1759" s="7">
        <f>anotacoes!D1759</f>
        <v>40944</v>
      </c>
      <c r="B1759" t="str">
        <f>anotacoes!C1759</f>
        <v>GRAND SLAM PARIS 2012</v>
      </c>
      <c r="C1759" t="str">
        <f>anotacoes!E1759</f>
        <v>CIANO</v>
      </c>
      <c r="D1759" t="str">
        <f>anotacoes!F1759</f>
        <v>VASYLENKO</v>
      </c>
      <c r="E1759" t="s">
        <v>10325</v>
      </c>
      <c r="F1759">
        <f>anotacoes!A1759</f>
        <v>29</v>
      </c>
      <c r="G1759">
        <f>anotacoes!B1759</f>
        <v>27</v>
      </c>
      <c r="H1759" t="str">
        <f>anotacoes!K1759</f>
        <v xml:space="preserve"> 00:03:21,452</v>
      </c>
      <c r="I1759" t="str">
        <f>anotacoes!L1759</f>
        <v xml:space="preserve"> 00:03:22,840</v>
      </c>
      <c r="J1759" t="str">
        <f>IF(L1759="PAUSE",E1759,IF(anotacoes!G1763=conversao_anotacoes!C1759,conversao_anotacoes!C1759,conversao_anotacoes!D1759))</f>
        <v>CIANO</v>
      </c>
      <c r="K1759" t="str">
        <f t="shared" si="54"/>
        <v>VASYLENKO</v>
      </c>
      <c r="L1759" t="str">
        <f>UPPER(anotacoes!H1759)</f>
        <v>DISPLACEMENT</v>
      </c>
      <c r="M1759" t="str">
        <f>IF(OR(L1759="ATTACK",L1759="FINTA"),"&lt;TECNICA&gt;",UPPER(anotacoes!I1759))</f>
        <v>2-3 STEP HESITANT RIGHT</v>
      </c>
      <c r="N1759" t="str">
        <f>IF(OR(L1759="ATTACK",L1759="FINTA"),UPPER(anotacoes!I1759),"")</f>
        <v/>
      </c>
      <c r="O1759" s="6" t="str">
        <f>IF(anotacoes!N1759=0,"",anotacoes!N1759)</f>
        <v/>
      </c>
      <c r="P1759" t="str">
        <f>IF(anotacoes!M1759=0,"",UPPER(anotacoes!M1759))</f>
        <v/>
      </c>
      <c r="Q1759" t="str">
        <f t="shared" si="55"/>
        <v>INSERT INTO CONVERSAO_LUTA_ACAO (cd_conversao, id_luta, sequencia, momento_inicio, momento_fim, quem_faz, quem_sofre, acao_tipo, acao, tecnica, direcao, pontuacao) VALUES (1, 29, 27, TRIM(' 00:03:21,452'), TRIM(' 00:03:22,840'), 'CIANO', 'VASYLENKO', 'DISPLACEMENT', '2-3 STEP HESITANT RIGHT', NULL, NULL, NULL)</v>
      </c>
      <c r="R1759" t="s">
        <v>10327</v>
      </c>
    </row>
    <row r="1760" spans="1:18" hidden="1" x14ac:dyDescent="0.25">
      <c r="A1760" s="7">
        <f>anotacoes!D1760</f>
        <v>40944</v>
      </c>
      <c r="B1760" t="str">
        <f>anotacoes!C1760</f>
        <v>GRAND SLAM PARIS 2012</v>
      </c>
      <c r="C1760" t="str">
        <f>anotacoes!E1760</f>
        <v>CIANO</v>
      </c>
      <c r="D1760" t="str">
        <f>anotacoes!F1760</f>
        <v>VASYLENKO</v>
      </c>
      <c r="E1760" t="s">
        <v>10325</v>
      </c>
      <c r="F1760">
        <f>anotacoes!A1760</f>
        <v>29</v>
      </c>
      <c r="G1760">
        <f>anotacoes!B1760</f>
        <v>28</v>
      </c>
      <c r="H1760" t="str">
        <f>anotacoes!K1760</f>
        <v xml:space="preserve"> 00:03:22,840</v>
      </c>
      <c r="I1760" t="str">
        <f>anotacoes!L1760</f>
        <v xml:space="preserve"> 00:03:27,884</v>
      </c>
      <c r="J1760" t="str">
        <f>IF(L1760="PAUSE",E1760,IF(anotacoes!G1764=conversao_anotacoes!C1760,conversao_anotacoes!C1760,conversao_anotacoes!D1760))</f>
        <v>CIANO</v>
      </c>
      <c r="K1760" t="str">
        <f t="shared" si="54"/>
        <v>VASYLENKO</v>
      </c>
      <c r="L1760" t="str">
        <f>UPPER(anotacoes!H1760)</f>
        <v>DISPLACEMENT</v>
      </c>
      <c r="M1760" t="str">
        <f>IF(OR(L1760="ATTACK",L1760="FINTA"),"&lt;TECNICA&gt;",UPPER(anotacoes!I1760))</f>
        <v>TRY TO GRIP WITH CONTACT</v>
      </c>
      <c r="N1760" t="str">
        <f>IF(OR(L1760="ATTACK",L1760="FINTA"),UPPER(anotacoes!I1760),"")</f>
        <v/>
      </c>
      <c r="O1760" s="6" t="str">
        <f>IF(anotacoes!N1760=0,"",anotacoes!N1760)</f>
        <v/>
      </c>
      <c r="P1760" t="str">
        <f>IF(anotacoes!M1760=0,"",UPPER(anotacoes!M1760))</f>
        <v/>
      </c>
      <c r="Q1760" t="str">
        <f t="shared" si="55"/>
        <v>INSERT INTO CONVERSAO_LUTA_ACAO (cd_conversao, id_luta, sequencia, momento_inicio, momento_fim, quem_faz, quem_sofre, acao_tipo, acao, tecnica, direcao, pontuacao) VALUES (1, 29, 28, TRIM(' 00:03:22,840'), TRIM(' 00:03:27,884'), 'CIANO', 'VASYLENKO', 'DISPLACEMENT', 'TRY TO GRIP WITH CONTACT', NULL, NULL, NULL)</v>
      </c>
      <c r="R1760" t="s">
        <v>10327</v>
      </c>
    </row>
    <row r="1761" spans="1:18" hidden="1" x14ac:dyDescent="0.25">
      <c r="A1761" s="7">
        <f>anotacoes!D1761</f>
        <v>40944</v>
      </c>
      <c r="B1761" t="str">
        <f>anotacoes!C1761</f>
        <v>GRAND SLAM PARIS 2012</v>
      </c>
      <c r="C1761" t="str">
        <f>anotacoes!E1761</f>
        <v>CIANO</v>
      </c>
      <c r="D1761" t="str">
        <f>anotacoes!F1761</f>
        <v>VASYLENKO</v>
      </c>
      <c r="E1761" t="s">
        <v>10325</v>
      </c>
      <c r="F1761">
        <f>anotacoes!A1761</f>
        <v>29</v>
      </c>
      <c r="G1761">
        <f>anotacoes!B1761</f>
        <v>29</v>
      </c>
      <c r="H1761" t="str">
        <f>anotacoes!K1761</f>
        <v xml:space="preserve"> 00:03:27,884</v>
      </c>
      <c r="I1761" t="str">
        <f>anotacoes!L1761</f>
        <v xml:space="preserve"> 00:03:31,746</v>
      </c>
      <c r="J1761" t="str">
        <f>IF(L1761="PAUSE",E1761,IF(anotacoes!G1765=conversao_anotacoes!C1761,conversao_anotacoes!C1761,conversao_anotacoes!D1761))</f>
        <v>CIANO</v>
      </c>
      <c r="K1761" t="str">
        <f t="shared" si="54"/>
        <v>VASYLENKO</v>
      </c>
      <c r="L1761" t="str">
        <f>UPPER(anotacoes!H1761)</f>
        <v>DISPLACEMENT</v>
      </c>
      <c r="M1761" t="str">
        <f>IF(OR(L1761="ATTACK",L1761="FINTA"),"&lt;TECNICA&gt;",UPPER(anotacoes!I1761))</f>
        <v>TRY TO GRIP WITH CONTACT</v>
      </c>
      <c r="N1761" t="str">
        <f>IF(OR(L1761="ATTACK",L1761="FINTA"),UPPER(anotacoes!I1761),"")</f>
        <v/>
      </c>
      <c r="O1761" s="6" t="str">
        <f>IF(anotacoes!N1761=0,"",anotacoes!N1761)</f>
        <v/>
      </c>
      <c r="P1761" t="str">
        <f>IF(anotacoes!M1761=0,"",UPPER(anotacoes!M1761))</f>
        <v/>
      </c>
      <c r="Q1761" t="str">
        <f t="shared" si="55"/>
        <v>INSERT INTO CONVERSAO_LUTA_ACAO (cd_conversao, id_luta, sequencia, momento_inicio, momento_fim, quem_faz, quem_sofre, acao_tipo, acao, tecnica, direcao, pontuacao) VALUES (1, 29, 29, TRIM(' 00:03:27,884'), TRIM(' 00:03:31,746'), 'CIANO', 'VASYLENKO', 'DISPLACEMENT', 'TRY TO GRIP WITH CONTACT', NULL, NULL, NULL)</v>
      </c>
      <c r="R1761" t="s">
        <v>10327</v>
      </c>
    </row>
    <row r="1762" spans="1:18" hidden="1" x14ac:dyDescent="0.25">
      <c r="A1762" s="7">
        <f>anotacoes!D1762</f>
        <v>40944</v>
      </c>
      <c r="B1762" t="str">
        <f>anotacoes!C1762</f>
        <v>GRAND SLAM PARIS 2012</v>
      </c>
      <c r="C1762" t="str">
        <f>anotacoes!E1762</f>
        <v>CIANO</v>
      </c>
      <c r="D1762" t="str">
        <f>anotacoes!F1762</f>
        <v>VASYLENKO</v>
      </c>
      <c r="E1762" t="s">
        <v>10325</v>
      </c>
      <c r="F1762">
        <f>anotacoes!A1762</f>
        <v>29</v>
      </c>
      <c r="G1762">
        <f>anotacoes!B1762</f>
        <v>30</v>
      </c>
      <c r="H1762" t="str">
        <f>anotacoes!K1762</f>
        <v xml:space="preserve"> 00:03:31,902</v>
      </c>
      <c r="I1762" t="str">
        <f>anotacoes!L1762</f>
        <v xml:space="preserve"> 00:03:33,675</v>
      </c>
      <c r="J1762" t="str">
        <f>IF(L1762="PAUSE",E1762,IF(anotacoes!G1766=conversao_anotacoes!C1762,conversao_anotacoes!C1762,conversao_anotacoes!D1762))</f>
        <v>CIANO</v>
      </c>
      <c r="K1762" t="str">
        <f t="shared" si="54"/>
        <v>VASYLENKO</v>
      </c>
      <c r="L1762" t="str">
        <f>UPPER(anotacoes!H1762)</f>
        <v>DEFENSE</v>
      </c>
      <c r="M1762" t="str">
        <f>IF(OR(L1762="ATTACK",L1762="FINTA"),"&lt;TECNICA&gt;",UPPER(anotacoes!I1762))</f>
        <v>TAE-SABAKI LEFT</v>
      </c>
      <c r="N1762" t="str">
        <f>IF(OR(L1762="ATTACK",L1762="FINTA"),UPPER(anotacoes!I1762),"")</f>
        <v/>
      </c>
      <c r="O1762" s="6" t="str">
        <f>IF(anotacoes!N1762=0,"",anotacoes!N1762)</f>
        <v/>
      </c>
      <c r="P1762" t="str">
        <f>IF(anotacoes!M1762=0,"",UPPER(anotacoes!M1762))</f>
        <v/>
      </c>
      <c r="Q1762" t="str">
        <f t="shared" si="55"/>
        <v>INSERT INTO CONVERSAO_LUTA_ACAO (cd_conversao, id_luta, sequencia, momento_inicio, momento_fim, quem_faz, quem_sofre, acao_tipo, acao, tecnica, direcao, pontuacao) VALUES (1, 29, 30, TRIM(' 00:03:31,902'), TRIM(' 00:03:33,675'), 'CIANO', 'VASYLENKO', 'DEFENSE', 'TAE-SABAKI LEFT', NULL, NULL, NULL)</v>
      </c>
      <c r="R1762" t="s">
        <v>10327</v>
      </c>
    </row>
    <row r="1763" spans="1:18" hidden="1" x14ac:dyDescent="0.25">
      <c r="A1763" s="7">
        <f>anotacoes!D1763</f>
        <v>40944</v>
      </c>
      <c r="B1763" t="str">
        <f>anotacoes!C1763</f>
        <v>GRAND SLAM PARIS 2012</v>
      </c>
      <c r="C1763" t="str">
        <f>anotacoes!E1763</f>
        <v>CIANO</v>
      </c>
      <c r="D1763" t="str">
        <f>anotacoes!F1763</f>
        <v>VASYLENKO</v>
      </c>
      <c r="E1763" t="s">
        <v>10325</v>
      </c>
      <c r="F1763">
        <f>anotacoes!A1763</f>
        <v>29</v>
      </c>
      <c r="G1763">
        <f>anotacoes!B1763</f>
        <v>31</v>
      </c>
      <c r="H1763" t="str">
        <f>anotacoes!K1763</f>
        <v xml:space="preserve"> 00:03:33,846</v>
      </c>
      <c r="I1763" t="str">
        <f>anotacoes!L1763</f>
        <v xml:space="preserve"> 00:03:36,164</v>
      </c>
      <c r="J1763" t="str">
        <f>IF(L1763="PAUSE",E1763,IF(anotacoes!G1767=conversao_anotacoes!C1763,conversao_anotacoes!C1763,conversao_anotacoes!D1763))</f>
        <v>CIANO</v>
      </c>
      <c r="K1763" t="str">
        <f t="shared" si="54"/>
        <v>VASYLENKO</v>
      </c>
      <c r="L1763" t="str">
        <f>UPPER(anotacoes!H1763)</f>
        <v>TRANSITION</v>
      </c>
      <c r="M1763" t="str">
        <f>IF(OR(L1763="ATTACK",L1763="FINTA"),"&lt;TECNICA&gt;",UPPER(anotacoes!I1763))</f>
        <v>WITHOUT ATTACK</v>
      </c>
      <c r="N1763" t="str">
        <f>IF(OR(L1763="ATTACK",L1763="FINTA"),UPPER(anotacoes!I1763),"")</f>
        <v/>
      </c>
      <c r="O1763" s="6" t="str">
        <f>IF(anotacoes!N1763=0,"",anotacoes!N1763)</f>
        <v/>
      </c>
      <c r="P1763" t="str">
        <f>IF(anotacoes!M1763=0,"",UPPER(anotacoes!M1763))</f>
        <v/>
      </c>
      <c r="Q1763" t="str">
        <f t="shared" si="55"/>
        <v>INSERT INTO CONVERSAO_LUTA_ACAO (cd_conversao, id_luta, sequencia, momento_inicio, momento_fim, quem_faz, quem_sofre, acao_tipo, acao, tecnica, direcao, pontuacao) VALUES (1, 29, 31, TRIM(' 00:03:33,846'), TRIM(' 00:03:36,164'), 'CIANO', 'VASYLENKO', 'TRANSITION', 'WITHOUT ATTACK', NULL, NULL, NULL)</v>
      </c>
      <c r="R1763" t="s">
        <v>10327</v>
      </c>
    </row>
    <row r="1764" spans="1:18" hidden="1" x14ac:dyDescent="0.25">
      <c r="A1764" s="7">
        <f>anotacoes!D1764</f>
        <v>40944</v>
      </c>
      <c r="B1764" t="str">
        <f>anotacoes!C1764</f>
        <v>GRAND SLAM PARIS 2012</v>
      </c>
      <c r="C1764" t="str">
        <f>anotacoes!E1764</f>
        <v>CIANO</v>
      </c>
      <c r="D1764" t="str">
        <f>anotacoes!F1764</f>
        <v>VASYLENKO</v>
      </c>
      <c r="E1764" t="s">
        <v>10325</v>
      </c>
      <c r="F1764">
        <f>anotacoes!A1764</f>
        <v>29</v>
      </c>
      <c r="G1764">
        <f>anotacoes!B1764</f>
        <v>32</v>
      </c>
      <c r="H1764" t="str">
        <f>anotacoes!K1764</f>
        <v xml:space="preserve"> 00:03:36,351</v>
      </c>
      <c r="I1764" t="str">
        <f>anotacoes!L1764</f>
        <v xml:space="preserve"> 00:03:41,097</v>
      </c>
      <c r="J1764" t="str">
        <f>IF(L1764="PAUSE",E1764,IF(anotacoes!G1768=conversao_anotacoes!C1764,conversao_anotacoes!C1764,conversao_anotacoes!D1764))</f>
        <v>&lt;ARBITRO_DESCONHECIDO&gt;</v>
      </c>
      <c r="K1764" t="str">
        <f t="shared" si="54"/>
        <v/>
      </c>
      <c r="L1764" t="str">
        <f>UPPER(anotacoes!H1764)</f>
        <v>PAUSE</v>
      </c>
      <c r="M1764" t="str">
        <f>IF(OR(L1764="ATTACK",L1764="FINTA"),"&lt;TECNICA&gt;",UPPER(anotacoes!I1764))</f>
        <v>&lt;NAO_CLASSIFICADO&gt;</v>
      </c>
      <c r="N1764" t="str">
        <f>IF(OR(L1764="ATTACK",L1764="FINTA"),UPPER(anotacoes!I1764),"")</f>
        <v/>
      </c>
      <c r="O1764" s="6" t="str">
        <f>IF(anotacoes!N1764=0,"",anotacoes!N1764)</f>
        <v/>
      </c>
      <c r="P1764" t="str">
        <f>IF(anotacoes!M1764=0,"",UPPER(anotacoes!M1764))</f>
        <v/>
      </c>
      <c r="Q1764" t="str">
        <f t="shared" si="55"/>
        <v>INSERT INTO CONVERSAO_LUTA_ACAO (cd_conversao, id_luta, sequencia, momento_inicio, momento_fim, quem_faz, quem_sofre, acao_tipo, acao, tecnica, direcao, pontuacao) VALUES (1, 29, 32, TRIM(' 00:03:36,351'), TRIM(' 00:03:41,097'), '&lt;ARBITRO_DESCONHECIDO&gt;', '', 'PAUSE', '&lt;NAO_CLASSIFICADO&gt;', NULL, NULL, NULL)</v>
      </c>
      <c r="R1764" t="s">
        <v>10327</v>
      </c>
    </row>
    <row r="1765" spans="1:18" hidden="1" x14ac:dyDescent="0.25">
      <c r="A1765" s="7">
        <f>anotacoes!D1765</f>
        <v>40944</v>
      </c>
      <c r="B1765" t="str">
        <f>anotacoes!C1765</f>
        <v>GRAND SLAM PARIS 2012</v>
      </c>
      <c r="C1765" t="str">
        <f>anotacoes!E1765</f>
        <v>CIANO</v>
      </c>
      <c r="D1765" t="str">
        <f>anotacoes!F1765</f>
        <v>VASYLENKO</v>
      </c>
      <c r="E1765" t="s">
        <v>10325</v>
      </c>
      <c r="F1765">
        <f>anotacoes!A1765</f>
        <v>29</v>
      </c>
      <c r="G1765">
        <f>anotacoes!B1765</f>
        <v>33</v>
      </c>
      <c r="H1765" t="str">
        <f>anotacoes!K1765</f>
        <v xml:space="preserve"> 00:03:41,267</v>
      </c>
      <c r="I1765" t="str">
        <f>anotacoes!L1765</f>
        <v xml:space="preserve"> 00:03:44,450</v>
      </c>
      <c r="J1765" t="str">
        <f>IF(L1765="PAUSE",E1765,IF(anotacoes!G1769=conversao_anotacoes!C1765,conversao_anotacoes!C1765,conversao_anotacoes!D1765))</f>
        <v>CIANO</v>
      </c>
      <c r="K1765" t="str">
        <f t="shared" si="54"/>
        <v>VASYLENKO</v>
      </c>
      <c r="L1765" t="str">
        <f>UPPER(anotacoes!H1765)</f>
        <v>DISPLACEMENT</v>
      </c>
      <c r="M1765" t="str">
        <f>IF(OR(L1765="ATTACK",L1765="FINTA"),"&lt;TECNICA&gt;",UPPER(anotacoes!I1765))</f>
        <v>2-3 STEP HESITANT RIGHT</v>
      </c>
      <c r="N1765" t="str">
        <f>IF(OR(L1765="ATTACK",L1765="FINTA"),UPPER(anotacoes!I1765),"")</f>
        <v/>
      </c>
      <c r="O1765" s="6" t="str">
        <f>IF(anotacoes!N1765=0,"",anotacoes!N1765)</f>
        <v/>
      </c>
      <c r="P1765" t="str">
        <f>IF(anotacoes!M1765=0,"",UPPER(anotacoes!M1765))</f>
        <v/>
      </c>
      <c r="Q1765" t="str">
        <f t="shared" si="55"/>
        <v>INSERT INTO CONVERSAO_LUTA_ACAO (cd_conversao, id_luta, sequencia, momento_inicio, momento_fim, quem_faz, quem_sofre, acao_tipo, acao, tecnica, direcao, pontuacao) VALUES (1, 29, 33, TRIM(' 00:03:41,267'), TRIM(' 00:03:44,450'), 'CIANO', 'VASYLENKO', 'DISPLACEMENT', '2-3 STEP HESITANT RIGHT', NULL, NULL, NULL)</v>
      </c>
      <c r="R1765" t="s">
        <v>10327</v>
      </c>
    </row>
    <row r="1766" spans="1:18" hidden="1" x14ac:dyDescent="0.25">
      <c r="A1766" s="7">
        <f>anotacoes!D1766</f>
        <v>40944</v>
      </c>
      <c r="B1766" t="str">
        <f>anotacoes!C1766</f>
        <v>GRAND SLAM PARIS 2012</v>
      </c>
      <c r="C1766" t="str">
        <f>anotacoes!E1766</f>
        <v>CIANO</v>
      </c>
      <c r="D1766" t="str">
        <f>anotacoes!F1766</f>
        <v>VASYLENKO</v>
      </c>
      <c r="E1766" t="s">
        <v>10325</v>
      </c>
      <c r="F1766">
        <f>anotacoes!A1766</f>
        <v>29</v>
      </c>
      <c r="G1766">
        <f>anotacoes!B1766</f>
        <v>34</v>
      </c>
      <c r="H1766" t="str">
        <f>anotacoes!K1766</f>
        <v xml:space="preserve"> 00:03:44,450</v>
      </c>
      <c r="I1766" t="str">
        <f>anotacoes!L1766</f>
        <v xml:space="preserve"> 00:03:44,450</v>
      </c>
      <c r="J1766" t="str">
        <f>IF(L1766="PAUSE",E1766,IF(anotacoes!G1770=conversao_anotacoes!C1766,conversao_anotacoes!C1766,conversao_anotacoes!D1766))</f>
        <v>CIANO</v>
      </c>
      <c r="K1766" t="str">
        <f t="shared" si="54"/>
        <v>VASYLENKO</v>
      </c>
      <c r="L1766" t="str">
        <f>UPPER(anotacoes!H1766)</f>
        <v>GRIP TIME</v>
      </c>
      <c r="M1766" t="str">
        <f>IF(OR(L1766="ATTACK",L1766="FINTA"),"&lt;TECNICA&gt;",UPPER(anotacoes!I1766))</f>
        <v>LEFT COLLAR RIGHT SLEEVE</v>
      </c>
      <c r="N1766" t="str">
        <f>IF(OR(L1766="ATTACK",L1766="FINTA"),UPPER(anotacoes!I1766),"")</f>
        <v/>
      </c>
      <c r="O1766" s="6" t="str">
        <f>IF(anotacoes!N1766=0,"",anotacoes!N1766)</f>
        <v/>
      </c>
      <c r="P1766" t="str">
        <f>IF(anotacoes!M1766=0,"",UPPER(anotacoes!M1766))</f>
        <v/>
      </c>
      <c r="Q1766" t="str">
        <f t="shared" si="55"/>
        <v>INSERT INTO CONVERSAO_LUTA_ACAO (cd_conversao, id_luta, sequencia, momento_inicio, momento_fim, quem_faz, quem_sofre, acao_tipo, acao, tecnica, direcao, pontuacao) VALUES (1, 29, 34, TRIM(' 00:03:44,450'), TRIM(' 00:03:44,450'), 'CIANO', 'VASYLENKO', 'GRIP TIME', 'LEFT COLLAR RIGHT SLEEVE', NULL, NULL, NULL)</v>
      </c>
      <c r="R1766" t="s">
        <v>10327</v>
      </c>
    </row>
    <row r="1767" spans="1:18" hidden="1" x14ac:dyDescent="0.25">
      <c r="A1767" s="7">
        <f>anotacoes!D1767</f>
        <v>40944</v>
      </c>
      <c r="B1767" t="str">
        <f>anotacoes!C1767</f>
        <v>GRAND SLAM PARIS 2012</v>
      </c>
      <c r="C1767" t="str">
        <f>anotacoes!E1767</f>
        <v>CIANO</v>
      </c>
      <c r="D1767" t="str">
        <f>anotacoes!F1767</f>
        <v>VASYLENKO</v>
      </c>
      <c r="E1767" t="s">
        <v>10325</v>
      </c>
      <c r="F1767">
        <f>anotacoes!A1767</f>
        <v>29</v>
      </c>
      <c r="G1767">
        <f>anotacoes!B1767</f>
        <v>35</v>
      </c>
      <c r="H1767" t="str">
        <f>anotacoes!K1767</f>
        <v xml:space="preserve"> 00:03:44,450</v>
      </c>
      <c r="I1767" t="str">
        <f>anotacoes!L1767</f>
        <v xml:space="preserve"> 00:03:44,450</v>
      </c>
      <c r="J1767" t="str">
        <f>IF(L1767="PAUSE",E1767,IF(anotacoes!G1771=conversao_anotacoes!C1767,conversao_anotacoes!C1767,conversao_anotacoes!D1767))</f>
        <v>CIANO</v>
      </c>
      <c r="K1767" t="str">
        <f t="shared" si="54"/>
        <v>VASYLENKO</v>
      </c>
      <c r="L1767" t="str">
        <f>UPPER(anotacoes!H1767)</f>
        <v>ATTACK</v>
      </c>
      <c r="M1767" t="str">
        <f>IF(OR(L1767="ATTACK",L1767="FINTA"),"&lt;TECNICA&gt;",UPPER(anotacoes!I1767))</f>
        <v>&lt;TECNICA&gt;</v>
      </c>
      <c r="N1767" t="str">
        <f>IF(OR(L1767="ATTACK",L1767="FINTA"),UPPER(anotacoes!I1767),"")</f>
        <v>SEOI NAGE</v>
      </c>
      <c r="O1767" s="6">
        <f>IF(anotacoes!N1767=0,"",anotacoes!N1767)</f>
        <v>3</v>
      </c>
      <c r="P1767" t="str">
        <f>IF(anotacoes!M1767=0,"",UPPER(anotacoes!M1767))</f>
        <v/>
      </c>
      <c r="Q1767" t="str">
        <f t="shared" si="55"/>
        <v>INSERT INTO CONVERSAO_LUTA_ACAO (cd_conversao, id_luta, sequencia, momento_inicio, momento_fim, quem_faz, quem_sofre, acao_tipo, acao, tecnica, direcao, pontuacao) VALUES (1, 29, 35, TRIM(' 00:03:44,450'), TRIM(' 00:03:44,450'), 'CIANO', 'VASYLENKO', 'ATTACK', '&lt;TECNICA&gt;', 'SEOI NAGE', 3, NULL)</v>
      </c>
      <c r="R1767" t="s">
        <v>10327</v>
      </c>
    </row>
    <row r="1768" spans="1:18" hidden="1" x14ac:dyDescent="0.25">
      <c r="A1768" s="7">
        <f>anotacoes!D1768</f>
        <v>40944</v>
      </c>
      <c r="B1768" t="str">
        <f>anotacoes!C1768</f>
        <v>GRAND SLAM PARIS 2012</v>
      </c>
      <c r="C1768" t="str">
        <f>anotacoes!E1768</f>
        <v>CIANO</v>
      </c>
      <c r="D1768" t="str">
        <f>anotacoes!F1768</f>
        <v>VASYLENKO</v>
      </c>
      <c r="E1768" t="s">
        <v>10325</v>
      </c>
      <c r="F1768">
        <f>anotacoes!A1768</f>
        <v>29</v>
      </c>
      <c r="G1768">
        <f>anotacoes!B1768</f>
        <v>36</v>
      </c>
      <c r="H1768" t="str">
        <f>anotacoes!K1768</f>
        <v xml:space="preserve"> 00:03:44,450</v>
      </c>
      <c r="I1768" t="str">
        <f>anotacoes!L1768</f>
        <v xml:space="preserve"> 00:03:48,767</v>
      </c>
      <c r="J1768" t="str">
        <f>IF(L1768="PAUSE",E1768,IF(anotacoes!G1772=conversao_anotacoes!C1768,conversao_anotacoes!C1768,conversao_anotacoes!D1768))</f>
        <v>CIANO</v>
      </c>
      <c r="K1768" t="str">
        <f t="shared" si="54"/>
        <v>VASYLENKO</v>
      </c>
      <c r="L1768" t="str">
        <f>UPPER(anotacoes!H1768)</f>
        <v>GROUNDWORK COMBAT</v>
      </c>
      <c r="M1768" t="str">
        <f>IF(OR(L1768="ATTACK",L1768="FINTA"),"&lt;TECNICA&gt;",UPPER(anotacoes!I1768))</f>
        <v>DEFENSIVE POSITION</v>
      </c>
      <c r="N1768" t="str">
        <f>IF(OR(L1768="ATTACK",L1768="FINTA"),UPPER(anotacoes!I1768),"")</f>
        <v/>
      </c>
      <c r="O1768" s="6" t="str">
        <f>IF(anotacoes!N1768=0,"",anotacoes!N1768)</f>
        <v/>
      </c>
      <c r="P1768" t="str">
        <f>IF(anotacoes!M1768=0,"",UPPER(anotacoes!M1768))</f>
        <v/>
      </c>
      <c r="Q1768" t="str">
        <f t="shared" si="55"/>
        <v>INSERT INTO CONVERSAO_LUTA_ACAO (cd_conversao, id_luta, sequencia, momento_inicio, momento_fim, quem_faz, quem_sofre, acao_tipo, acao, tecnica, direcao, pontuacao) VALUES (1, 29, 36, TRIM(' 00:03:44,450'), TRIM(' 00:03:48,767'), 'CIANO', 'VASYLENKO', 'GROUNDWORK COMBAT', 'DEFENSIVE POSITION', NULL, NULL, NULL)</v>
      </c>
      <c r="R1768" t="s">
        <v>10327</v>
      </c>
    </row>
    <row r="1769" spans="1:18" hidden="1" x14ac:dyDescent="0.25">
      <c r="A1769" s="7">
        <f>anotacoes!D1769</f>
        <v>40944</v>
      </c>
      <c r="B1769" t="str">
        <f>anotacoes!C1769</f>
        <v>GRAND SLAM PARIS 2012</v>
      </c>
      <c r="C1769" t="str">
        <f>anotacoes!E1769</f>
        <v>CIANO</v>
      </c>
      <c r="D1769" t="str">
        <f>anotacoes!F1769</f>
        <v>VASYLENKO</v>
      </c>
      <c r="E1769" t="s">
        <v>10325</v>
      </c>
      <c r="F1769">
        <f>anotacoes!A1769</f>
        <v>29</v>
      </c>
      <c r="G1769">
        <f>anotacoes!B1769</f>
        <v>37</v>
      </c>
      <c r="H1769" t="str">
        <f>anotacoes!K1769</f>
        <v xml:space="preserve"> 00:03:48,934</v>
      </c>
      <c r="I1769" t="str">
        <f>anotacoes!L1769</f>
        <v xml:space="preserve"> 00:03:53,271</v>
      </c>
      <c r="J1769" t="str">
        <f>IF(L1769="PAUSE",E1769,IF(anotacoes!G1773=conversao_anotacoes!C1769,conversao_anotacoes!C1769,conversao_anotacoes!D1769))</f>
        <v>&lt;ARBITRO_DESCONHECIDO&gt;</v>
      </c>
      <c r="K1769" t="str">
        <f t="shared" si="54"/>
        <v/>
      </c>
      <c r="L1769" t="str">
        <f>UPPER(anotacoes!H1769)</f>
        <v>PAUSE</v>
      </c>
      <c r="M1769" t="str">
        <f>IF(OR(L1769="ATTACK",L1769="FINTA"),"&lt;TECNICA&gt;",UPPER(anotacoes!I1769))</f>
        <v>&lt;NAO_CLASSIFICADO&gt;</v>
      </c>
      <c r="N1769" t="str">
        <f>IF(OR(L1769="ATTACK",L1769="FINTA"),UPPER(anotacoes!I1769),"")</f>
        <v/>
      </c>
      <c r="O1769" s="6" t="str">
        <f>IF(anotacoes!N1769=0,"",anotacoes!N1769)</f>
        <v/>
      </c>
      <c r="P1769" t="str">
        <f>IF(anotacoes!M1769=0,"",UPPER(anotacoes!M1769))</f>
        <v/>
      </c>
      <c r="Q1769" t="str">
        <f t="shared" si="55"/>
        <v>INSERT INTO CONVERSAO_LUTA_ACAO (cd_conversao, id_luta, sequencia, momento_inicio, momento_fim, quem_faz, quem_sofre, acao_tipo, acao, tecnica, direcao, pontuacao) VALUES (1, 29, 37, TRIM(' 00:03:48,934'), TRIM(' 00:03:53,271'), '&lt;ARBITRO_DESCONHECIDO&gt;', '', 'PAUSE', '&lt;NAO_CLASSIFICADO&gt;', NULL, NULL, NULL)</v>
      </c>
      <c r="R1769" t="s">
        <v>10327</v>
      </c>
    </row>
    <row r="1770" spans="1:18" hidden="1" x14ac:dyDescent="0.25">
      <c r="A1770" s="7">
        <f>anotacoes!D1770</f>
        <v>40944</v>
      </c>
      <c r="B1770" t="str">
        <f>anotacoes!C1770</f>
        <v>GRAND SLAM PARIS 2012</v>
      </c>
      <c r="C1770" t="str">
        <f>anotacoes!E1770</f>
        <v>CIANO</v>
      </c>
      <c r="D1770" t="str">
        <f>anotacoes!F1770</f>
        <v>VASYLENKO</v>
      </c>
      <c r="E1770" t="s">
        <v>10325</v>
      </c>
      <c r="F1770">
        <f>anotacoes!A1770</f>
        <v>29</v>
      </c>
      <c r="G1770">
        <f>anotacoes!B1770</f>
        <v>38</v>
      </c>
      <c r="H1770" t="str">
        <f>anotacoes!K1770</f>
        <v xml:space="preserve"> 00:03:53,459</v>
      </c>
      <c r="I1770" t="str">
        <f>anotacoes!L1770</f>
        <v xml:space="preserve"> 00:03:56,240</v>
      </c>
      <c r="J1770" t="str">
        <f>IF(L1770="PAUSE",E1770,IF(anotacoes!G1774=conversao_anotacoes!C1770,conversao_anotacoes!C1770,conversao_anotacoes!D1770))</f>
        <v>CIANO</v>
      </c>
      <c r="K1770" t="str">
        <f t="shared" si="54"/>
        <v>VASYLENKO</v>
      </c>
      <c r="L1770" t="str">
        <f>UPPER(anotacoes!H1770)</f>
        <v>DISPLACEMENT</v>
      </c>
      <c r="M1770" t="str">
        <f>IF(OR(L1770="ATTACK",L1770="FINTA"),"&lt;TECNICA&gt;",UPPER(anotacoes!I1770))</f>
        <v>2-3 STEP HESITANT RIGHT</v>
      </c>
      <c r="N1770" t="str">
        <f>IF(OR(L1770="ATTACK",L1770="FINTA"),UPPER(anotacoes!I1770),"")</f>
        <v/>
      </c>
      <c r="O1770" s="6" t="str">
        <f>IF(anotacoes!N1770=0,"",anotacoes!N1770)</f>
        <v/>
      </c>
      <c r="P1770" t="str">
        <f>IF(anotacoes!M1770=0,"",UPPER(anotacoes!M1770))</f>
        <v/>
      </c>
      <c r="Q1770" t="str">
        <f t="shared" si="55"/>
        <v>INSERT INTO CONVERSAO_LUTA_ACAO (cd_conversao, id_luta, sequencia, momento_inicio, momento_fim, quem_faz, quem_sofre, acao_tipo, acao, tecnica, direcao, pontuacao) VALUES (1, 29, 38, TRIM(' 00:03:53,459'), TRIM(' 00:03:56,240'), 'CIANO', 'VASYLENKO', 'DISPLACEMENT', '2-3 STEP HESITANT RIGHT', NULL, NULL, NULL)</v>
      </c>
      <c r="R1770" t="s">
        <v>10327</v>
      </c>
    </row>
    <row r="1771" spans="1:18" hidden="1" x14ac:dyDescent="0.25">
      <c r="A1771" s="7">
        <f>anotacoes!D1771</f>
        <v>40944</v>
      </c>
      <c r="B1771" t="str">
        <f>anotacoes!C1771</f>
        <v>GRAND SLAM PARIS 2012</v>
      </c>
      <c r="C1771" t="str">
        <f>anotacoes!E1771</f>
        <v>CIANO</v>
      </c>
      <c r="D1771" t="str">
        <f>anotacoes!F1771</f>
        <v>VASYLENKO</v>
      </c>
      <c r="E1771" t="s">
        <v>10325</v>
      </c>
      <c r="F1771">
        <f>anotacoes!A1771</f>
        <v>29</v>
      </c>
      <c r="G1771">
        <f>anotacoes!B1771</f>
        <v>39</v>
      </c>
      <c r="H1771" t="str">
        <f>anotacoes!K1771</f>
        <v xml:space="preserve"> 00:03:56,395</v>
      </c>
      <c r="I1771" t="str">
        <f>anotacoes!L1771</f>
        <v xml:space="preserve"> 00:03:58,362</v>
      </c>
      <c r="J1771" t="str">
        <f>IF(L1771="PAUSE",E1771,IF(anotacoes!G1775=conversao_anotacoes!C1771,conversao_anotacoes!C1771,conversao_anotacoes!D1771))</f>
        <v>CIANO</v>
      </c>
      <c r="K1771" t="str">
        <f t="shared" si="54"/>
        <v>VASYLENKO</v>
      </c>
      <c r="L1771" t="str">
        <f>UPPER(anotacoes!H1771)</f>
        <v>GRIP TIME</v>
      </c>
      <c r="M1771" t="str">
        <f>IF(OR(L1771="ATTACK",L1771="FINTA"),"&lt;TECNICA&gt;",UPPER(anotacoes!I1771))</f>
        <v>LEFT COLLAR RIGHT SLEEVE</v>
      </c>
      <c r="N1771" t="str">
        <f>IF(OR(L1771="ATTACK",L1771="FINTA"),UPPER(anotacoes!I1771),"")</f>
        <v/>
      </c>
      <c r="O1771" s="6" t="str">
        <f>IF(anotacoes!N1771=0,"",anotacoes!N1771)</f>
        <v/>
      </c>
      <c r="P1771" t="str">
        <f>IF(anotacoes!M1771=0,"",UPPER(anotacoes!M1771))</f>
        <v/>
      </c>
      <c r="Q1771" t="str">
        <f t="shared" si="55"/>
        <v>INSERT INTO CONVERSAO_LUTA_ACAO (cd_conversao, id_luta, sequencia, momento_inicio, momento_fim, quem_faz, quem_sofre, acao_tipo, acao, tecnica, direcao, pontuacao) VALUES (1, 29, 39, TRIM(' 00:03:56,395'), TRIM(' 00:03:58,362'), 'CIANO', 'VASYLENKO', 'GRIP TIME', 'LEFT COLLAR RIGHT SLEEVE', NULL, NULL, NULL)</v>
      </c>
      <c r="R1771" t="s">
        <v>10327</v>
      </c>
    </row>
    <row r="1772" spans="1:18" hidden="1" x14ac:dyDescent="0.25">
      <c r="A1772" s="7">
        <f>anotacoes!D1772</f>
        <v>40944</v>
      </c>
      <c r="B1772" t="str">
        <f>anotacoes!C1772</f>
        <v>GRAND SLAM PARIS 2012</v>
      </c>
      <c r="C1772" t="str">
        <f>anotacoes!E1772</f>
        <v>CIANO</v>
      </c>
      <c r="D1772" t="str">
        <f>anotacoes!F1772</f>
        <v>VASYLENKO</v>
      </c>
      <c r="E1772" t="s">
        <v>10325</v>
      </c>
      <c r="F1772">
        <f>anotacoes!A1772</f>
        <v>29</v>
      </c>
      <c r="G1772">
        <f>anotacoes!B1772</f>
        <v>40</v>
      </c>
      <c r="H1772" t="str">
        <f>anotacoes!K1772</f>
        <v xml:space="preserve"> 00:03:58,362</v>
      </c>
      <c r="I1772" t="str">
        <f>anotacoes!L1772</f>
        <v xml:space="preserve"> 00:04:00,911</v>
      </c>
      <c r="J1772" t="str">
        <f>IF(L1772="PAUSE",E1772,IF(anotacoes!G1776=conversao_anotacoes!C1772,conversao_anotacoes!C1772,conversao_anotacoes!D1772))</f>
        <v>CIANO</v>
      </c>
      <c r="K1772" t="str">
        <f t="shared" si="54"/>
        <v>VASYLENKO</v>
      </c>
      <c r="L1772" t="str">
        <f>UPPER(anotacoes!H1772)</f>
        <v>TRANSITION</v>
      </c>
      <c r="M1772" t="str">
        <f>IF(OR(L1772="ATTACK",L1772="FINTA"),"&lt;TECNICA&gt;",UPPER(anotacoes!I1772))</f>
        <v>WITHOUT ATTACK</v>
      </c>
      <c r="N1772" t="str">
        <f>IF(OR(L1772="ATTACK",L1772="FINTA"),UPPER(anotacoes!I1772),"")</f>
        <v/>
      </c>
      <c r="O1772" s="6" t="str">
        <f>IF(anotacoes!N1772=0,"",anotacoes!N1772)</f>
        <v/>
      </c>
      <c r="P1772" t="str">
        <f>IF(anotacoes!M1772=0,"",UPPER(anotacoes!M1772))</f>
        <v/>
      </c>
      <c r="Q1772" t="str">
        <f t="shared" si="55"/>
        <v>INSERT INTO CONVERSAO_LUTA_ACAO (cd_conversao, id_luta, sequencia, momento_inicio, momento_fim, quem_faz, quem_sofre, acao_tipo, acao, tecnica, direcao, pontuacao) VALUES (1, 29, 40, TRIM(' 00:03:58,362'), TRIM(' 00:04:00,911'), 'CIANO', 'VASYLENKO', 'TRANSITION', 'WITHOUT ATTACK', NULL, NULL, NULL)</v>
      </c>
      <c r="R1772" t="s">
        <v>10327</v>
      </c>
    </row>
    <row r="1773" spans="1:18" hidden="1" x14ac:dyDescent="0.25">
      <c r="A1773" s="7">
        <f>anotacoes!D1773</f>
        <v>40944</v>
      </c>
      <c r="B1773" t="str">
        <f>anotacoes!C1773</f>
        <v>GRAND SLAM PARIS 2012</v>
      </c>
      <c r="C1773" t="str">
        <f>anotacoes!E1773</f>
        <v>CIANO</v>
      </c>
      <c r="D1773" t="str">
        <f>anotacoes!F1773</f>
        <v>VASYLENKO</v>
      </c>
      <c r="E1773" t="s">
        <v>10325</v>
      </c>
      <c r="F1773">
        <f>anotacoes!A1773</f>
        <v>29</v>
      </c>
      <c r="G1773">
        <f>anotacoes!B1773</f>
        <v>41</v>
      </c>
      <c r="H1773" t="str">
        <f>anotacoes!K1773</f>
        <v xml:space="preserve"> 00:04:01,089</v>
      </c>
      <c r="I1773" t="str">
        <f>anotacoes!L1773</f>
        <v xml:space="preserve"> 00:04:06,249</v>
      </c>
      <c r="J1773" t="str">
        <f>IF(L1773="PAUSE",E1773,IF(anotacoes!G1777=conversao_anotacoes!C1773,conversao_anotacoes!C1773,conversao_anotacoes!D1773))</f>
        <v>&lt;ARBITRO_DESCONHECIDO&gt;</v>
      </c>
      <c r="K1773" t="str">
        <f t="shared" si="54"/>
        <v/>
      </c>
      <c r="L1773" t="str">
        <f>UPPER(anotacoes!H1773)</f>
        <v>PAUSE</v>
      </c>
      <c r="M1773" t="str">
        <f>IF(OR(L1773="ATTACK",L1773="FINTA"),"&lt;TECNICA&gt;",UPPER(anotacoes!I1773))</f>
        <v>&lt;NAO_CLASSIFICADO&gt;</v>
      </c>
      <c r="N1773" t="str">
        <f>IF(OR(L1773="ATTACK",L1773="FINTA"),UPPER(anotacoes!I1773),"")</f>
        <v/>
      </c>
      <c r="O1773" s="6" t="str">
        <f>IF(anotacoes!N1773=0,"",anotacoes!N1773)</f>
        <v/>
      </c>
      <c r="P1773" t="str">
        <f>IF(anotacoes!M1773=0,"",UPPER(anotacoes!M1773))</f>
        <v/>
      </c>
      <c r="Q1773" t="str">
        <f t="shared" si="55"/>
        <v>INSERT INTO CONVERSAO_LUTA_ACAO (cd_conversao, id_luta, sequencia, momento_inicio, momento_fim, quem_faz, quem_sofre, acao_tipo, acao, tecnica, direcao, pontuacao) VALUES (1, 29, 41, TRIM(' 00:04:01,089'), TRIM(' 00:04:06,249'), '&lt;ARBITRO_DESCONHECIDO&gt;', '', 'PAUSE', '&lt;NAO_CLASSIFICADO&gt;', NULL, NULL, NULL)</v>
      </c>
      <c r="R1773" t="s">
        <v>10327</v>
      </c>
    </row>
    <row r="1774" spans="1:18" hidden="1" x14ac:dyDescent="0.25">
      <c r="A1774" s="7">
        <f>anotacoes!D1774</f>
        <v>40944</v>
      </c>
      <c r="B1774" t="str">
        <f>anotacoes!C1774</f>
        <v>GRAND SLAM PARIS 2012</v>
      </c>
      <c r="C1774" t="str">
        <f>anotacoes!E1774</f>
        <v>CIANO</v>
      </c>
      <c r="D1774" t="str">
        <f>anotacoes!F1774</f>
        <v>VASYLENKO</v>
      </c>
      <c r="E1774" t="s">
        <v>10325</v>
      </c>
      <c r="F1774">
        <f>anotacoes!A1774</f>
        <v>29</v>
      </c>
      <c r="G1774">
        <f>anotacoes!B1774</f>
        <v>42</v>
      </c>
      <c r="H1774" t="str">
        <f>anotacoes!K1774</f>
        <v xml:space="preserve"> 00:04:06,407</v>
      </c>
      <c r="I1774" t="str">
        <f>anotacoes!L1774</f>
        <v xml:space="preserve"> 00:04:09,462</v>
      </c>
      <c r="J1774" t="str">
        <f>IF(L1774="PAUSE",E1774,IF(anotacoes!G1778=conversao_anotacoes!C1774,conversao_anotacoes!C1774,conversao_anotacoes!D1774))</f>
        <v>CIANO</v>
      </c>
      <c r="K1774" t="str">
        <f t="shared" si="54"/>
        <v>VASYLENKO</v>
      </c>
      <c r="L1774" t="str">
        <f>UPPER(anotacoes!H1774)</f>
        <v>DISPLACEMENT</v>
      </c>
      <c r="M1774" t="str">
        <f>IF(OR(L1774="ATTACK",L1774="FINTA"),"&lt;TECNICA&gt;",UPPER(anotacoes!I1774))</f>
        <v>2-3 STEP HESITANT RIGHT</v>
      </c>
      <c r="N1774" t="str">
        <f>IF(OR(L1774="ATTACK",L1774="FINTA"),UPPER(anotacoes!I1774),"")</f>
        <v/>
      </c>
      <c r="O1774" s="6" t="str">
        <f>IF(anotacoes!N1774=0,"",anotacoes!N1774)</f>
        <v/>
      </c>
      <c r="P1774" t="str">
        <f>IF(anotacoes!M1774=0,"",UPPER(anotacoes!M1774))</f>
        <v/>
      </c>
      <c r="Q1774" t="str">
        <f t="shared" si="55"/>
        <v>INSERT INTO CONVERSAO_LUTA_ACAO (cd_conversao, id_luta, sequencia, momento_inicio, momento_fim, quem_faz, quem_sofre, acao_tipo, acao, tecnica, direcao, pontuacao) VALUES (1, 29, 42, TRIM(' 00:04:06,407'), TRIM(' 00:04:09,462'), 'CIANO', 'VASYLENKO', 'DISPLACEMENT', '2-3 STEP HESITANT RIGHT', NULL, NULL, NULL)</v>
      </c>
      <c r="R1774" t="s">
        <v>10327</v>
      </c>
    </row>
    <row r="1775" spans="1:18" hidden="1" x14ac:dyDescent="0.25">
      <c r="A1775" s="7">
        <f>anotacoes!D1775</f>
        <v>40944</v>
      </c>
      <c r="B1775" t="str">
        <f>anotacoes!C1775</f>
        <v>GRAND SLAM PARIS 2012</v>
      </c>
      <c r="C1775" t="str">
        <f>anotacoes!E1775</f>
        <v>CIANO</v>
      </c>
      <c r="D1775" t="str">
        <f>anotacoes!F1775</f>
        <v>VASYLENKO</v>
      </c>
      <c r="E1775" t="s">
        <v>10325</v>
      </c>
      <c r="F1775">
        <f>anotacoes!A1775</f>
        <v>29</v>
      </c>
      <c r="G1775">
        <f>anotacoes!B1775</f>
        <v>43</v>
      </c>
      <c r="H1775" t="str">
        <f>anotacoes!K1775</f>
        <v xml:space="preserve"> 00:04:09,462</v>
      </c>
      <c r="I1775" t="str">
        <f>anotacoes!L1775</f>
        <v xml:space="preserve"> 00:04:12,523</v>
      </c>
      <c r="J1775" t="str">
        <f>IF(L1775="PAUSE",E1775,IF(anotacoes!G1779=conversao_anotacoes!C1775,conversao_anotacoes!C1775,conversao_anotacoes!D1775))</f>
        <v>CIANO</v>
      </c>
      <c r="K1775" t="str">
        <f t="shared" si="54"/>
        <v>VASYLENKO</v>
      </c>
      <c r="L1775" t="str">
        <f>UPPER(anotacoes!H1775)</f>
        <v>GRIP TIME</v>
      </c>
      <c r="M1775" t="str">
        <f>IF(OR(L1775="ATTACK",L1775="FINTA"),"&lt;TECNICA&gt;",UPPER(anotacoes!I1775))</f>
        <v>LEFT COLLAR</v>
      </c>
      <c r="N1775" t="str">
        <f>IF(OR(L1775="ATTACK",L1775="FINTA"),UPPER(anotacoes!I1775),"")</f>
        <v/>
      </c>
      <c r="O1775" s="6" t="str">
        <f>IF(anotacoes!N1775=0,"",anotacoes!N1775)</f>
        <v/>
      </c>
      <c r="P1775" t="str">
        <f>IF(anotacoes!M1775=0,"",UPPER(anotacoes!M1775))</f>
        <v/>
      </c>
      <c r="Q1775" t="str">
        <f t="shared" si="55"/>
        <v>INSERT INTO CONVERSAO_LUTA_ACAO (cd_conversao, id_luta, sequencia, momento_inicio, momento_fim, quem_faz, quem_sofre, acao_tipo, acao, tecnica, direcao, pontuacao) VALUES (1, 29, 43, TRIM(' 00:04:09,462'), TRIM(' 00:04:12,523'), 'CIANO', 'VASYLENKO', 'GRIP TIME', 'LEFT COLLAR', NULL, NULL, NULL)</v>
      </c>
      <c r="R1775" t="s">
        <v>10327</v>
      </c>
    </row>
    <row r="1776" spans="1:18" hidden="1" x14ac:dyDescent="0.25">
      <c r="A1776" s="7">
        <f>anotacoes!D1776</f>
        <v>40944</v>
      </c>
      <c r="B1776" t="str">
        <f>anotacoes!C1776</f>
        <v>GRAND SLAM PARIS 2012</v>
      </c>
      <c r="C1776" t="str">
        <f>anotacoes!E1776</f>
        <v>CIANO</v>
      </c>
      <c r="D1776" t="str">
        <f>anotacoes!F1776</f>
        <v>VASYLENKO</v>
      </c>
      <c r="E1776" t="s">
        <v>10325</v>
      </c>
      <c r="F1776">
        <f>anotacoes!A1776</f>
        <v>29</v>
      </c>
      <c r="G1776">
        <f>anotacoes!B1776</f>
        <v>44</v>
      </c>
      <c r="H1776" t="str">
        <f>anotacoes!K1776</f>
        <v xml:space="preserve"> 00:04:12,523</v>
      </c>
      <c r="I1776" t="str">
        <f>anotacoes!L1776</f>
        <v xml:space="preserve"> 00:04:16,293</v>
      </c>
      <c r="J1776" t="str">
        <f>IF(L1776="PAUSE",E1776,IF(anotacoes!G1780=conversao_anotacoes!C1776,conversao_anotacoes!C1776,conversao_anotacoes!D1776))</f>
        <v>CIANO</v>
      </c>
      <c r="K1776" t="str">
        <f t="shared" si="54"/>
        <v>VASYLENKO</v>
      </c>
      <c r="L1776" t="str">
        <f>UPPER(anotacoes!H1776)</f>
        <v>GRIP TIME</v>
      </c>
      <c r="M1776" t="str">
        <f>IF(OR(L1776="ATTACK",L1776="FINTA"),"&lt;TECNICA&gt;",UPPER(anotacoes!I1776))</f>
        <v>LEFT COLLAR RIGHT SLEEVE</v>
      </c>
      <c r="N1776" t="str">
        <f>IF(OR(L1776="ATTACK",L1776="FINTA"),UPPER(anotacoes!I1776),"")</f>
        <v/>
      </c>
      <c r="O1776" s="6" t="str">
        <f>IF(anotacoes!N1776=0,"",anotacoes!N1776)</f>
        <v/>
      </c>
      <c r="P1776" t="str">
        <f>IF(anotacoes!M1776=0,"",UPPER(anotacoes!M1776))</f>
        <v/>
      </c>
      <c r="Q1776" t="str">
        <f t="shared" si="55"/>
        <v>INSERT INTO CONVERSAO_LUTA_ACAO (cd_conversao, id_luta, sequencia, momento_inicio, momento_fim, quem_faz, quem_sofre, acao_tipo, acao, tecnica, direcao, pontuacao) VALUES (1, 29, 44, TRIM(' 00:04:12,523'), TRIM(' 00:04:16,293'), 'CIANO', 'VASYLENKO', 'GRIP TIME', 'LEFT COLLAR RIGHT SLEEVE', NULL, NULL, NULL)</v>
      </c>
      <c r="R1776" t="s">
        <v>10327</v>
      </c>
    </row>
    <row r="1777" spans="1:18" hidden="1" x14ac:dyDescent="0.25">
      <c r="A1777" s="7">
        <f>anotacoes!D1777</f>
        <v>40944</v>
      </c>
      <c r="B1777" t="str">
        <f>anotacoes!C1777</f>
        <v>GRAND SLAM PARIS 2012</v>
      </c>
      <c r="C1777" t="str">
        <f>anotacoes!E1777</f>
        <v>CIANO</v>
      </c>
      <c r="D1777" t="str">
        <f>anotacoes!F1777</f>
        <v>VASYLENKO</v>
      </c>
      <c r="E1777" t="s">
        <v>10325</v>
      </c>
      <c r="F1777">
        <f>anotacoes!A1777</f>
        <v>29</v>
      </c>
      <c r="G1777">
        <f>anotacoes!B1777</f>
        <v>45</v>
      </c>
      <c r="H1777" t="str">
        <f>anotacoes!K1777</f>
        <v xml:space="preserve"> 00:04:16,293</v>
      </c>
      <c r="I1777" t="str">
        <f>anotacoes!L1777</f>
        <v xml:space="preserve"> 00:04:17,576</v>
      </c>
      <c r="J1777" t="str">
        <f>IF(L1777="PAUSE",E1777,IF(anotacoes!G1781=conversao_anotacoes!C1777,conversao_anotacoes!C1777,conversao_anotacoes!D1777))</f>
        <v>CIANO</v>
      </c>
      <c r="K1777" t="str">
        <f t="shared" si="54"/>
        <v>VASYLENKO</v>
      </c>
      <c r="L1777" t="str">
        <f>UPPER(anotacoes!H1777)</f>
        <v>ATTACK</v>
      </c>
      <c r="M1777" t="str">
        <f>IF(OR(L1777="ATTACK",L1777="FINTA"),"&lt;TECNICA&gt;",UPPER(anotacoes!I1777))</f>
        <v>&lt;TECNICA&gt;</v>
      </c>
      <c r="N1777" t="str">
        <f>IF(OR(L1777="ATTACK",L1777="FINTA"),UPPER(anotacoes!I1777),"")</f>
        <v>DEASHI HARAI</v>
      </c>
      <c r="O1777" s="6">
        <f>IF(anotacoes!N1777=0,"",anotacoes!N1777)</f>
        <v>7</v>
      </c>
      <c r="P1777" t="str">
        <f>IF(anotacoes!M1777=0,"",UPPER(anotacoes!M1777))</f>
        <v/>
      </c>
      <c r="Q1777" t="str">
        <f t="shared" si="55"/>
        <v>INSERT INTO CONVERSAO_LUTA_ACAO (cd_conversao, id_luta, sequencia, momento_inicio, momento_fim, quem_faz, quem_sofre, acao_tipo, acao, tecnica, direcao, pontuacao) VALUES (1, 29, 45, TRIM(' 00:04:16,293'), TRIM(' 00:04:17,576'), 'CIANO', 'VASYLENKO', 'ATTACK', '&lt;TECNICA&gt;', 'DEASHI HARAI', 7, NULL)</v>
      </c>
      <c r="R1777" t="s">
        <v>10327</v>
      </c>
    </row>
    <row r="1778" spans="1:18" hidden="1" x14ac:dyDescent="0.25">
      <c r="A1778" s="7">
        <f>anotacoes!D1778</f>
        <v>40944</v>
      </c>
      <c r="B1778" t="str">
        <f>anotacoes!C1778</f>
        <v>GRAND SLAM PARIS 2012</v>
      </c>
      <c r="C1778" t="str">
        <f>anotacoes!E1778</f>
        <v>CIANO</v>
      </c>
      <c r="D1778" t="str">
        <f>anotacoes!F1778</f>
        <v>VASYLENKO</v>
      </c>
      <c r="E1778" t="s">
        <v>10325</v>
      </c>
      <c r="F1778">
        <f>anotacoes!A1778</f>
        <v>29</v>
      </c>
      <c r="G1778">
        <f>anotacoes!B1778</f>
        <v>46</v>
      </c>
      <c r="H1778" t="str">
        <f>anotacoes!K1778</f>
        <v xml:space="preserve"> 00:04:17,746</v>
      </c>
      <c r="I1778" t="str">
        <f>anotacoes!L1778</f>
        <v xml:space="preserve"> 00:05:02,170</v>
      </c>
      <c r="J1778" t="str">
        <f>IF(L1778="PAUSE",E1778,IF(anotacoes!G1782=conversao_anotacoes!C1778,conversao_anotacoes!C1778,conversao_anotacoes!D1778))</f>
        <v>CIANO</v>
      </c>
      <c r="K1778" t="str">
        <f t="shared" si="54"/>
        <v>VASYLENKO</v>
      </c>
      <c r="L1778" t="str">
        <f>UPPER(anotacoes!H1778)</f>
        <v>GRIP TIME</v>
      </c>
      <c r="M1778" t="str">
        <f>IF(OR(L1778="ATTACK",L1778="FINTA"),"&lt;TECNICA&gt;",UPPER(anotacoes!I1778))</f>
        <v>RIGHT SLEEVE LEFT SLEEVE</v>
      </c>
      <c r="N1778" t="str">
        <f>IF(OR(L1778="ATTACK",L1778="FINTA"),UPPER(anotacoes!I1778),"")</f>
        <v/>
      </c>
      <c r="O1778" s="6" t="str">
        <f>IF(anotacoes!N1778=0,"",anotacoes!N1778)</f>
        <v/>
      </c>
      <c r="P1778" t="str">
        <f>IF(anotacoes!M1778=0,"",UPPER(anotacoes!M1778))</f>
        <v/>
      </c>
      <c r="Q1778" t="str">
        <f t="shared" si="55"/>
        <v>INSERT INTO CONVERSAO_LUTA_ACAO (cd_conversao, id_luta, sequencia, momento_inicio, momento_fim, quem_faz, quem_sofre, acao_tipo, acao, tecnica, direcao, pontuacao) VALUES (1, 29, 46, TRIM(' 00:04:17,746'), TRIM(' 00:05:02,170'), 'CIANO', 'VASYLENKO', 'GRIP TIME', 'RIGHT SLEEVE LEFT SLEEVE', NULL, NULL, NULL)</v>
      </c>
      <c r="R1778" t="s">
        <v>10327</v>
      </c>
    </row>
    <row r="1779" spans="1:18" hidden="1" x14ac:dyDescent="0.25">
      <c r="A1779" s="7">
        <f>anotacoes!D1779</f>
        <v>40944</v>
      </c>
      <c r="B1779" t="str">
        <f>anotacoes!C1779</f>
        <v>GRAND SLAM PARIS 2012</v>
      </c>
      <c r="C1779" t="str">
        <f>anotacoes!E1779</f>
        <v>CIANO</v>
      </c>
      <c r="D1779" t="str">
        <f>anotacoes!F1779</f>
        <v>VASYLENKO</v>
      </c>
      <c r="E1779" t="s">
        <v>10325</v>
      </c>
      <c r="F1779">
        <f>anotacoes!A1779</f>
        <v>29</v>
      </c>
      <c r="G1779">
        <f>anotacoes!B1779</f>
        <v>47</v>
      </c>
      <c r="H1779" t="str">
        <f>anotacoes!K1779</f>
        <v xml:space="preserve"> 00:05:02,170</v>
      </c>
      <c r="I1779" t="str">
        <f>anotacoes!L1779</f>
        <v xml:space="preserve"> 00:05:03,077</v>
      </c>
      <c r="J1779" t="str">
        <f>IF(L1779="PAUSE",E1779,IF(anotacoes!G1783=conversao_anotacoes!C1779,conversao_anotacoes!C1779,conversao_anotacoes!D1779))</f>
        <v>CIANO</v>
      </c>
      <c r="K1779" t="str">
        <f t="shared" si="54"/>
        <v>VASYLENKO</v>
      </c>
      <c r="L1779" t="str">
        <f>UPPER(anotacoes!H1779)</f>
        <v>DEFENSE</v>
      </c>
      <c r="M1779" t="str">
        <f>IF(OR(L1779="ATTACK",L1779="FINTA"),"&lt;TECNICA&gt;",UPPER(anotacoes!I1779))</f>
        <v>TAE-SABAKI RIGHT INCLINED</v>
      </c>
      <c r="N1779" t="str">
        <f>IF(OR(L1779="ATTACK",L1779="FINTA"),UPPER(anotacoes!I1779),"")</f>
        <v/>
      </c>
      <c r="O1779" s="6" t="str">
        <f>IF(anotacoes!N1779=0,"",anotacoes!N1779)</f>
        <v/>
      </c>
      <c r="P1779" t="str">
        <f>IF(anotacoes!M1779=0,"",UPPER(anotacoes!M1779))</f>
        <v/>
      </c>
      <c r="Q1779" t="str">
        <f t="shared" si="55"/>
        <v>INSERT INTO CONVERSAO_LUTA_ACAO (cd_conversao, id_luta, sequencia, momento_inicio, momento_fim, quem_faz, quem_sofre, acao_tipo, acao, tecnica, direcao, pontuacao) VALUES (1, 29, 47, TRIM(' 00:05:02,170'), TRIM(' 00:05:03,077'), 'CIANO', 'VASYLENKO', 'DEFENSE', 'TAE-SABAKI RIGHT INCLINED', NULL, NULL, NULL)</v>
      </c>
      <c r="R1779" t="s">
        <v>10327</v>
      </c>
    </row>
    <row r="1780" spans="1:18" hidden="1" x14ac:dyDescent="0.25">
      <c r="A1780" s="7">
        <f>anotacoes!D1780</f>
        <v>40944</v>
      </c>
      <c r="B1780" t="str">
        <f>anotacoes!C1780</f>
        <v>GRAND SLAM PARIS 2012</v>
      </c>
      <c r="C1780" t="str">
        <f>anotacoes!E1780</f>
        <v>CIANO</v>
      </c>
      <c r="D1780" t="str">
        <f>anotacoes!F1780</f>
        <v>VASYLENKO</v>
      </c>
      <c r="E1780" t="s">
        <v>10325</v>
      </c>
      <c r="F1780">
        <f>anotacoes!A1780</f>
        <v>29</v>
      </c>
      <c r="G1780">
        <f>anotacoes!B1780</f>
        <v>48</v>
      </c>
      <c r="H1780" t="str">
        <f>anotacoes!K1780</f>
        <v xml:space="preserve"> 00:05:03,077</v>
      </c>
      <c r="I1780" t="str">
        <f>anotacoes!L1780</f>
        <v xml:space="preserve"> 00:05:05,742</v>
      </c>
      <c r="J1780" t="str">
        <f>IF(L1780="PAUSE",E1780,IF(anotacoes!G1784=conversao_anotacoes!C1780,conversao_anotacoes!C1780,conversao_anotacoes!D1780))</f>
        <v>CIANO</v>
      </c>
      <c r="K1780" t="str">
        <f t="shared" si="54"/>
        <v>VASYLENKO</v>
      </c>
      <c r="L1780" t="str">
        <f>UPPER(anotacoes!H1780)</f>
        <v>TRANSITION</v>
      </c>
      <c r="M1780" t="str">
        <f>IF(OR(L1780="ATTACK",L1780="FINTA"),"&lt;TECNICA&gt;",UPPER(anotacoes!I1780))</f>
        <v>WITHOUT ATTACK</v>
      </c>
      <c r="N1780" t="str">
        <f>IF(OR(L1780="ATTACK",L1780="FINTA"),UPPER(anotacoes!I1780),"")</f>
        <v/>
      </c>
      <c r="O1780" s="6" t="str">
        <f>IF(anotacoes!N1780=0,"",anotacoes!N1780)</f>
        <v/>
      </c>
      <c r="P1780" t="str">
        <f>IF(anotacoes!M1780=0,"",UPPER(anotacoes!M1780))</f>
        <v/>
      </c>
      <c r="Q1780" t="str">
        <f t="shared" si="55"/>
        <v>INSERT INTO CONVERSAO_LUTA_ACAO (cd_conversao, id_luta, sequencia, momento_inicio, momento_fim, quem_faz, quem_sofre, acao_tipo, acao, tecnica, direcao, pontuacao) VALUES (1, 29, 48, TRIM(' 00:05:03,077'), TRIM(' 00:05:05,742'), 'CIANO', 'VASYLENKO', 'TRANSITION', 'WITHOUT ATTACK', NULL, NULL, NULL)</v>
      </c>
      <c r="R1780" t="s">
        <v>10327</v>
      </c>
    </row>
    <row r="1781" spans="1:18" hidden="1" x14ac:dyDescent="0.25">
      <c r="A1781" s="7">
        <f>anotacoes!D1781</f>
        <v>40944</v>
      </c>
      <c r="B1781" t="str">
        <f>anotacoes!C1781</f>
        <v>GRAND SLAM PARIS 2012</v>
      </c>
      <c r="C1781" t="str">
        <f>anotacoes!E1781</f>
        <v>CIANO</v>
      </c>
      <c r="D1781" t="str">
        <f>anotacoes!F1781</f>
        <v>VASYLENKO</v>
      </c>
      <c r="E1781" t="s">
        <v>10325</v>
      </c>
      <c r="F1781">
        <f>anotacoes!A1781</f>
        <v>29</v>
      </c>
      <c r="G1781">
        <f>anotacoes!B1781</f>
        <v>49</v>
      </c>
      <c r="H1781" t="str">
        <f>anotacoes!K1781</f>
        <v xml:space="preserve"> 00:05:05,964</v>
      </c>
      <c r="I1781" t="str">
        <f>anotacoes!L1781</f>
        <v xml:space="preserve"> 00:05:09,989</v>
      </c>
      <c r="J1781" t="str">
        <f>IF(L1781="PAUSE",E1781,IF(anotacoes!G1785=conversao_anotacoes!C1781,conversao_anotacoes!C1781,conversao_anotacoes!D1781))</f>
        <v>&lt;ARBITRO_DESCONHECIDO&gt;</v>
      </c>
      <c r="K1781" t="str">
        <f t="shared" si="54"/>
        <v/>
      </c>
      <c r="L1781" t="str">
        <f>UPPER(anotacoes!H1781)</f>
        <v>PAUSE</v>
      </c>
      <c r="M1781" t="str">
        <f>IF(OR(L1781="ATTACK",L1781="FINTA"),"&lt;TECNICA&gt;",UPPER(anotacoes!I1781))</f>
        <v>&lt;NAO_CLASSIFICADO&gt;</v>
      </c>
      <c r="N1781" t="str">
        <f>IF(OR(L1781="ATTACK",L1781="FINTA"),UPPER(anotacoes!I1781),"")</f>
        <v/>
      </c>
      <c r="O1781" s="6" t="str">
        <f>IF(anotacoes!N1781=0,"",anotacoes!N1781)</f>
        <v/>
      </c>
      <c r="P1781" t="str">
        <f>IF(anotacoes!M1781=0,"",UPPER(anotacoes!M1781))</f>
        <v/>
      </c>
      <c r="Q1781" t="str">
        <f t="shared" si="55"/>
        <v>INSERT INTO CONVERSAO_LUTA_ACAO (cd_conversao, id_luta, sequencia, momento_inicio, momento_fim, quem_faz, quem_sofre, acao_tipo, acao, tecnica, direcao, pontuacao) VALUES (1, 29, 49, TRIM(' 00:05:05,964'), TRIM(' 00:05:09,989'), '&lt;ARBITRO_DESCONHECIDO&gt;', '', 'PAUSE', '&lt;NAO_CLASSIFICADO&gt;', NULL, NULL, NULL)</v>
      </c>
      <c r="R1781" t="s">
        <v>10327</v>
      </c>
    </row>
    <row r="1782" spans="1:18" hidden="1" x14ac:dyDescent="0.25">
      <c r="A1782" s="7">
        <f>anotacoes!D1782</f>
        <v>40944</v>
      </c>
      <c r="B1782" t="str">
        <f>anotacoes!C1782</f>
        <v>GRAND SLAM PARIS 2012</v>
      </c>
      <c r="C1782" t="str">
        <f>anotacoes!E1782</f>
        <v>CIANO</v>
      </c>
      <c r="D1782" t="str">
        <f>anotacoes!F1782</f>
        <v>VASYLENKO</v>
      </c>
      <c r="E1782" t="s">
        <v>10325</v>
      </c>
      <c r="F1782">
        <f>anotacoes!A1782</f>
        <v>29</v>
      </c>
      <c r="G1782">
        <f>anotacoes!B1782</f>
        <v>50</v>
      </c>
      <c r="H1782" t="str">
        <f>anotacoes!K1782</f>
        <v xml:space="preserve"> 00:05:10,158</v>
      </c>
      <c r="I1782" t="str">
        <f>anotacoes!L1782</f>
        <v xml:space="preserve"> 00:05:12,744</v>
      </c>
      <c r="J1782" t="str">
        <f>IF(L1782="PAUSE",E1782,IF(anotacoes!G1786=conversao_anotacoes!C1782,conversao_anotacoes!C1782,conversao_anotacoes!D1782))</f>
        <v>CIANO</v>
      </c>
      <c r="K1782" t="str">
        <f t="shared" si="54"/>
        <v>VASYLENKO</v>
      </c>
      <c r="L1782" t="str">
        <f>UPPER(anotacoes!H1782)</f>
        <v>DISPLACEMENT</v>
      </c>
      <c r="M1782" t="str">
        <f>IF(OR(L1782="ATTACK",L1782="FINTA"),"&lt;TECNICA&gt;",UPPER(anotacoes!I1782))</f>
        <v>2-3 STEP HESITANT RIGHT</v>
      </c>
      <c r="N1782" t="str">
        <f>IF(OR(L1782="ATTACK",L1782="FINTA"),UPPER(anotacoes!I1782),"")</f>
        <v/>
      </c>
      <c r="O1782" s="6" t="str">
        <f>IF(anotacoes!N1782=0,"",anotacoes!N1782)</f>
        <v/>
      </c>
      <c r="P1782" t="str">
        <f>IF(anotacoes!M1782=0,"",UPPER(anotacoes!M1782))</f>
        <v/>
      </c>
      <c r="Q1782" t="str">
        <f t="shared" si="55"/>
        <v>INSERT INTO CONVERSAO_LUTA_ACAO (cd_conversao, id_luta, sequencia, momento_inicio, momento_fim, quem_faz, quem_sofre, acao_tipo, acao, tecnica, direcao, pontuacao) VALUES (1, 29, 50, TRIM(' 00:05:10,158'), TRIM(' 00:05:12,744'), 'CIANO', 'VASYLENKO', 'DISPLACEMENT', '2-3 STEP HESITANT RIGHT', NULL, NULL, NULL)</v>
      </c>
      <c r="R1782" t="s">
        <v>10327</v>
      </c>
    </row>
    <row r="1783" spans="1:18" hidden="1" x14ac:dyDescent="0.25">
      <c r="A1783" s="7">
        <f>anotacoes!D1783</f>
        <v>40944</v>
      </c>
      <c r="B1783" t="str">
        <f>anotacoes!C1783</f>
        <v>GRAND SLAM PARIS 2012</v>
      </c>
      <c r="C1783" t="str">
        <f>anotacoes!E1783</f>
        <v>CIANO</v>
      </c>
      <c r="D1783" t="str">
        <f>anotacoes!F1783</f>
        <v>VASYLENKO</v>
      </c>
      <c r="E1783" t="s">
        <v>10325</v>
      </c>
      <c r="F1783">
        <f>anotacoes!A1783</f>
        <v>29</v>
      </c>
      <c r="G1783">
        <f>anotacoes!B1783</f>
        <v>51</v>
      </c>
      <c r="H1783" t="str">
        <f>anotacoes!K1783</f>
        <v xml:space="preserve"> 00:05:12,744</v>
      </c>
      <c r="I1783" t="str">
        <f>anotacoes!L1783</f>
        <v xml:space="preserve"> 00:05:14,804</v>
      </c>
      <c r="J1783" t="str">
        <f>IF(L1783="PAUSE",E1783,IF(anotacoes!G1787=conversao_anotacoes!C1783,conversao_anotacoes!C1783,conversao_anotacoes!D1783))</f>
        <v>CIANO</v>
      </c>
      <c r="K1783" t="str">
        <f t="shared" si="54"/>
        <v>VASYLENKO</v>
      </c>
      <c r="L1783" t="str">
        <f>UPPER(anotacoes!H1783)</f>
        <v>GRIP TIME</v>
      </c>
      <c r="M1783" t="str">
        <f>IF(OR(L1783="ATTACK",L1783="FINTA"),"&lt;TECNICA&gt;",UPPER(anotacoes!I1783))</f>
        <v>RIGHT SLEEVE LEFT SLEEVE</v>
      </c>
      <c r="N1783" t="str">
        <f>IF(OR(L1783="ATTACK",L1783="FINTA"),UPPER(anotacoes!I1783),"")</f>
        <v/>
      </c>
      <c r="O1783" s="6" t="str">
        <f>IF(anotacoes!N1783=0,"",anotacoes!N1783)</f>
        <v/>
      </c>
      <c r="P1783" t="str">
        <f>IF(anotacoes!M1783=0,"",UPPER(anotacoes!M1783))</f>
        <v/>
      </c>
      <c r="Q1783" t="str">
        <f t="shared" si="55"/>
        <v>INSERT INTO CONVERSAO_LUTA_ACAO (cd_conversao, id_luta, sequencia, momento_inicio, momento_fim, quem_faz, quem_sofre, acao_tipo, acao, tecnica, direcao, pontuacao) VALUES (1, 29, 51, TRIM(' 00:05:12,744'), TRIM(' 00:05:14,804'), 'CIANO', 'VASYLENKO', 'GRIP TIME', 'RIGHT SLEEVE LEFT SLEEVE', NULL, NULL, NULL)</v>
      </c>
      <c r="R1783" t="s">
        <v>10327</v>
      </c>
    </row>
    <row r="1784" spans="1:18" hidden="1" x14ac:dyDescent="0.25">
      <c r="A1784" s="7">
        <f>anotacoes!D1784</f>
        <v>40944</v>
      </c>
      <c r="B1784" t="str">
        <f>anotacoes!C1784</f>
        <v>GRAND SLAM PARIS 2012</v>
      </c>
      <c r="C1784" t="str">
        <f>anotacoes!E1784</f>
        <v>CIANO</v>
      </c>
      <c r="D1784" t="str">
        <f>anotacoes!F1784</f>
        <v>VASYLENKO</v>
      </c>
      <c r="E1784" t="s">
        <v>10325</v>
      </c>
      <c r="F1784">
        <f>anotacoes!A1784</f>
        <v>29</v>
      </c>
      <c r="G1784">
        <f>anotacoes!B1784</f>
        <v>52</v>
      </c>
      <c r="H1784" t="str">
        <f>anotacoes!K1784</f>
        <v xml:space="preserve"> 00:05:14,971</v>
      </c>
      <c r="I1784" t="str">
        <f>anotacoes!L1784</f>
        <v xml:space="preserve"> 00:05:19,233</v>
      </c>
      <c r="J1784" t="str">
        <f>IF(L1784="PAUSE",E1784,IF(anotacoes!G1788=conversao_anotacoes!C1784,conversao_anotacoes!C1784,conversao_anotacoes!D1784))</f>
        <v>CIANO</v>
      </c>
      <c r="K1784" t="str">
        <f t="shared" si="54"/>
        <v>VASYLENKO</v>
      </c>
      <c r="L1784" t="str">
        <f>UPPER(anotacoes!H1784)</f>
        <v>GRIP TIME</v>
      </c>
      <c r="M1784" t="str">
        <f>IF(OR(L1784="ATTACK",L1784="FINTA"),"&lt;TECNICA&gt;",UPPER(anotacoes!I1784))</f>
        <v>RIGHT SLEEVE LEFT SLEEVE</v>
      </c>
      <c r="N1784" t="str">
        <f>IF(OR(L1784="ATTACK",L1784="FINTA"),UPPER(anotacoes!I1784),"")</f>
        <v/>
      </c>
      <c r="O1784" s="6" t="str">
        <f>IF(anotacoes!N1784=0,"",anotacoes!N1784)</f>
        <v/>
      </c>
      <c r="P1784" t="str">
        <f>IF(anotacoes!M1784=0,"",UPPER(anotacoes!M1784))</f>
        <v/>
      </c>
      <c r="Q1784" t="str">
        <f t="shared" si="55"/>
        <v>INSERT INTO CONVERSAO_LUTA_ACAO (cd_conversao, id_luta, sequencia, momento_inicio, momento_fim, quem_faz, quem_sofre, acao_tipo, acao, tecnica, direcao, pontuacao) VALUES (1, 29, 52, TRIM(' 00:05:14,971'), TRIM(' 00:05:19,233'), 'CIANO', 'VASYLENKO', 'GRIP TIME', 'RIGHT SLEEVE LEFT SLEEVE', NULL, NULL, NULL)</v>
      </c>
      <c r="R1784" t="s">
        <v>10327</v>
      </c>
    </row>
    <row r="1785" spans="1:18" hidden="1" x14ac:dyDescent="0.25">
      <c r="A1785" s="7">
        <f>anotacoes!D1785</f>
        <v>40944</v>
      </c>
      <c r="B1785" t="str">
        <f>anotacoes!C1785</f>
        <v>GRAND SLAM PARIS 2012</v>
      </c>
      <c r="C1785" t="str">
        <f>anotacoes!E1785</f>
        <v>CIANO</v>
      </c>
      <c r="D1785" t="str">
        <f>anotacoes!F1785</f>
        <v>VASYLENKO</v>
      </c>
      <c r="E1785" t="s">
        <v>10325</v>
      </c>
      <c r="F1785">
        <f>anotacoes!A1785</f>
        <v>29</v>
      </c>
      <c r="G1785">
        <f>anotacoes!B1785</f>
        <v>53</v>
      </c>
      <c r="H1785" t="str">
        <f>anotacoes!K1785</f>
        <v xml:space="preserve"> 00:05:19,233</v>
      </c>
      <c r="I1785" t="str">
        <f>anotacoes!L1785</f>
        <v xml:space="preserve"> 00:05:21,771</v>
      </c>
      <c r="J1785" t="str">
        <f>IF(L1785="PAUSE",E1785,IF(anotacoes!G1789=conversao_anotacoes!C1785,conversao_anotacoes!C1785,conversao_anotacoes!D1785))</f>
        <v>CIANO</v>
      </c>
      <c r="K1785" t="str">
        <f t="shared" si="54"/>
        <v>VASYLENKO</v>
      </c>
      <c r="L1785" t="str">
        <f>UPPER(anotacoes!H1785)</f>
        <v>GROUNDWORK COMBAT</v>
      </c>
      <c r="M1785" t="str">
        <f>IF(OR(L1785="ATTACK",L1785="FINTA"),"&lt;TECNICA&gt;",UPPER(anotacoes!I1785))</f>
        <v>DEFENSIVE POSITION</v>
      </c>
      <c r="N1785" t="str">
        <f>IF(OR(L1785="ATTACK",L1785="FINTA"),UPPER(anotacoes!I1785),"")</f>
        <v/>
      </c>
      <c r="O1785" s="6" t="str">
        <f>IF(anotacoes!N1785=0,"",anotacoes!N1785)</f>
        <v/>
      </c>
      <c r="P1785" t="str">
        <f>IF(anotacoes!M1785=0,"",UPPER(anotacoes!M1785))</f>
        <v/>
      </c>
      <c r="Q1785" t="str">
        <f t="shared" si="55"/>
        <v>INSERT INTO CONVERSAO_LUTA_ACAO (cd_conversao, id_luta, sequencia, momento_inicio, momento_fim, quem_faz, quem_sofre, acao_tipo, acao, tecnica, direcao, pontuacao) VALUES (1, 29, 53, TRIM(' 00:05:19,233'), TRIM(' 00:05:21,771'), 'CIANO', 'VASYLENKO', 'GROUNDWORK COMBAT', 'DEFENSIVE POSITION', NULL, NULL, NULL)</v>
      </c>
      <c r="R1785" t="s">
        <v>10327</v>
      </c>
    </row>
    <row r="1786" spans="1:18" hidden="1" x14ac:dyDescent="0.25">
      <c r="A1786" s="7">
        <f>anotacoes!D1786</f>
        <v>40944</v>
      </c>
      <c r="B1786" t="str">
        <f>anotacoes!C1786</f>
        <v>GRAND SLAM PARIS 2012</v>
      </c>
      <c r="C1786" t="str">
        <f>anotacoes!E1786</f>
        <v>CIANO</v>
      </c>
      <c r="D1786" t="str">
        <f>anotacoes!F1786</f>
        <v>VASYLENKO</v>
      </c>
      <c r="E1786" t="s">
        <v>10325</v>
      </c>
      <c r="F1786">
        <f>anotacoes!A1786</f>
        <v>29</v>
      </c>
      <c r="G1786">
        <f>anotacoes!B1786</f>
        <v>54</v>
      </c>
      <c r="H1786" t="str">
        <f>anotacoes!K1786</f>
        <v xml:space="preserve"> 00:05:21,937</v>
      </c>
      <c r="I1786" t="str">
        <f>anotacoes!L1786</f>
        <v xml:space="preserve"> 00:05:27,666</v>
      </c>
      <c r="J1786" t="str">
        <f>IF(L1786="PAUSE",E1786,IF(anotacoes!G1790=conversao_anotacoes!C1786,conversao_anotacoes!C1786,conversao_anotacoes!D1786))</f>
        <v>&lt;ARBITRO_DESCONHECIDO&gt;</v>
      </c>
      <c r="K1786" t="str">
        <f t="shared" si="54"/>
        <v/>
      </c>
      <c r="L1786" t="str">
        <f>UPPER(anotacoes!H1786)</f>
        <v>PAUSE</v>
      </c>
      <c r="M1786" t="str">
        <f>IF(OR(L1786="ATTACK",L1786="FINTA"),"&lt;TECNICA&gt;",UPPER(anotacoes!I1786))</f>
        <v>&lt;NAO_CLASSIFICADO&gt;</v>
      </c>
      <c r="N1786" t="str">
        <f>IF(OR(L1786="ATTACK",L1786="FINTA"),UPPER(anotacoes!I1786),"")</f>
        <v/>
      </c>
      <c r="O1786" s="6" t="str">
        <f>IF(anotacoes!N1786=0,"",anotacoes!N1786)</f>
        <v/>
      </c>
      <c r="P1786" t="str">
        <f>IF(anotacoes!M1786=0,"",UPPER(anotacoes!M1786))</f>
        <v/>
      </c>
      <c r="Q1786" t="str">
        <f t="shared" si="55"/>
        <v>INSERT INTO CONVERSAO_LUTA_ACAO (cd_conversao, id_luta, sequencia, momento_inicio, momento_fim, quem_faz, quem_sofre, acao_tipo, acao, tecnica, direcao, pontuacao) VALUES (1, 29, 54, TRIM(' 00:05:21,937'), TRIM(' 00:05:27,666'), '&lt;ARBITRO_DESCONHECIDO&gt;', '', 'PAUSE', '&lt;NAO_CLASSIFICADO&gt;', NULL, NULL, NULL)</v>
      </c>
      <c r="R1786" t="s">
        <v>10327</v>
      </c>
    </row>
    <row r="1787" spans="1:18" hidden="1" x14ac:dyDescent="0.25">
      <c r="A1787" s="7">
        <f>anotacoes!D1787</f>
        <v>40944</v>
      </c>
      <c r="B1787" t="str">
        <f>anotacoes!C1787</f>
        <v>GRAND SLAM PARIS 2012</v>
      </c>
      <c r="C1787" t="str">
        <f>anotacoes!E1787</f>
        <v>CIANO</v>
      </c>
      <c r="D1787" t="str">
        <f>anotacoes!F1787</f>
        <v>VASYLENKO</v>
      </c>
      <c r="E1787" t="s">
        <v>10325</v>
      </c>
      <c r="F1787">
        <f>anotacoes!A1787</f>
        <v>29</v>
      </c>
      <c r="G1787">
        <f>anotacoes!B1787</f>
        <v>55</v>
      </c>
      <c r="H1787" t="str">
        <f>anotacoes!K1787</f>
        <v xml:space="preserve"> 00:05:27,837</v>
      </c>
      <c r="I1787" t="str">
        <f>anotacoes!L1787</f>
        <v xml:space="preserve"> 00:05:31,599</v>
      </c>
      <c r="J1787" t="str">
        <f>IF(L1787="PAUSE",E1787,IF(anotacoes!G1791=conversao_anotacoes!C1787,conversao_anotacoes!C1787,conversao_anotacoes!D1787))</f>
        <v>CIANO</v>
      </c>
      <c r="K1787" t="str">
        <f t="shared" si="54"/>
        <v>VASYLENKO</v>
      </c>
      <c r="L1787" t="str">
        <f>UPPER(anotacoes!H1787)</f>
        <v>DISPLACEMENT</v>
      </c>
      <c r="M1787" t="str">
        <f>IF(OR(L1787="ATTACK",L1787="FINTA"),"&lt;TECNICA&gt;",UPPER(anotacoes!I1787))</f>
        <v>2-3 STEP HESITANT RIGHT</v>
      </c>
      <c r="N1787" t="str">
        <f>IF(OR(L1787="ATTACK",L1787="FINTA"),UPPER(anotacoes!I1787),"")</f>
        <v/>
      </c>
      <c r="O1787" s="6" t="str">
        <f>IF(anotacoes!N1787=0,"",anotacoes!N1787)</f>
        <v/>
      </c>
      <c r="P1787" t="str">
        <f>IF(anotacoes!M1787=0,"",UPPER(anotacoes!M1787))</f>
        <v/>
      </c>
      <c r="Q1787" t="str">
        <f t="shared" si="55"/>
        <v>INSERT INTO CONVERSAO_LUTA_ACAO (cd_conversao, id_luta, sequencia, momento_inicio, momento_fim, quem_faz, quem_sofre, acao_tipo, acao, tecnica, direcao, pontuacao) VALUES (1, 29, 55, TRIM(' 00:05:27,837'), TRIM(' 00:05:31,599'), 'CIANO', 'VASYLENKO', 'DISPLACEMENT', '2-3 STEP HESITANT RIGHT', NULL, NULL, NULL)</v>
      </c>
      <c r="R1787" t="s">
        <v>10327</v>
      </c>
    </row>
    <row r="1788" spans="1:18" hidden="1" x14ac:dyDescent="0.25">
      <c r="A1788" s="7">
        <f>anotacoes!D1788</f>
        <v>40944</v>
      </c>
      <c r="B1788" t="str">
        <f>anotacoes!C1788</f>
        <v>GRAND SLAM PARIS 2012</v>
      </c>
      <c r="C1788" t="str">
        <f>anotacoes!E1788</f>
        <v>CIANO</v>
      </c>
      <c r="D1788" t="str">
        <f>anotacoes!F1788</f>
        <v>VASYLENKO</v>
      </c>
      <c r="E1788" t="s">
        <v>10325</v>
      </c>
      <c r="F1788">
        <f>anotacoes!A1788</f>
        <v>29</v>
      </c>
      <c r="G1788">
        <f>anotacoes!B1788</f>
        <v>56</v>
      </c>
      <c r="H1788" t="str">
        <f>anotacoes!K1788</f>
        <v xml:space="preserve"> 00:05:31,766</v>
      </c>
      <c r="I1788" t="str">
        <f>anotacoes!L1788</f>
        <v xml:space="preserve"> 00:05:38,805</v>
      </c>
      <c r="J1788" t="str">
        <f>IF(L1788="PAUSE",E1788,IF(anotacoes!G1792=conversao_anotacoes!C1788,conversao_anotacoes!C1788,conversao_anotacoes!D1788))</f>
        <v>CIANO</v>
      </c>
      <c r="K1788" t="str">
        <f t="shared" si="54"/>
        <v>VASYLENKO</v>
      </c>
      <c r="L1788" t="str">
        <f>UPPER(anotacoes!H1788)</f>
        <v>GRIP TIME</v>
      </c>
      <c r="M1788" t="str">
        <f>IF(OR(L1788="ATTACK",L1788="FINTA"),"&lt;TECNICA&gt;",UPPER(anotacoes!I1788))</f>
        <v>RIGHT SLEEVE</v>
      </c>
      <c r="N1788" t="str">
        <f>IF(OR(L1788="ATTACK",L1788="FINTA"),UPPER(anotacoes!I1788),"")</f>
        <v/>
      </c>
      <c r="O1788" s="6" t="str">
        <f>IF(anotacoes!N1788=0,"",anotacoes!N1788)</f>
        <v/>
      </c>
      <c r="P1788" t="str">
        <f>IF(anotacoes!M1788=0,"",UPPER(anotacoes!M1788))</f>
        <v/>
      </c>
      <c r="Q1788" t="str">
        <f t="shared" si="55"/>
        <v>INSERT INTO CONVERSAO_LUTA_ACAO (cd_conversao, id_luta, sequencia, momento_inicio, momento_fim, quem_faz, quem_sofre, acao_tipo, acao, tecnica, direcao, pontuacao) VALUES (1, 29, 56, TRIM(' 00:05:31,766'), TRIM(' 00:05:38,805'), 'CIANO', 'VASYLENKO', 'GRIP TIME', 'RIGHT SLEEVE', NULL, NULL, NULL)</v>
      </c>
      <c r="R1788" t="s">
        <v>10327</v>
      </c>
    </row>
    <row r="1789" spans="1:18" hidden="1" x14ac:dyDescent="0.25">
      <c r="A1789" s="7">
        <f>anotacoes!D1789</f>
        <v>40944</v>
      </c>
      <c r="B1789" t="str">
        <f>anotacoes!C1789</f>
        <v>GRAND SLAM PARIS 2012</v>
      </c>
      <c r="C1789" t="str">
        <f>anotacoes!E1789</f>
        <v>CIANO</v>
      </c>
      <c r="D1789" t="str">
        <f>anotacoes!F1789</f>
        <v>VASYLENKO</v>
      </c>
      <c r="E1789" t="s">
        <v>10325</v>
      </c>
      <c r="F1789">
        <f>anotacoes!A1789</f>
        <v>29</v>
      </c>
      <c r="G1789">
        <f>anotacoes!B1789</f>
        <v>57</v>
      </c>
      <c r="H1789" t="str">
        <f>anotacoes!K1789</f>
        <v xml:space="preserve"> 00:05:38,973</v>
      </c>
      <c r="I1789" t="str">
        <f>anotacoes!L1789</f>
        <v xml:space="preserve"> 00:05:41,671</v>
      </c>
      <c r="J1789" t="str">
        <f>IF(L1789="PAUSE",E1789,IF(anotacoes!G1793=conversao_anotacoes!C1789,conversao_anotacoes!C1789,conversao_anotacoes!D1789))</f>
        <v>CIANO</v>
      </c>
      <c r="K1789" t="str">
        <f t="shared" si="54"/>
        <v>VASYLENKO</v>
      </c>
      <c r="L1789" t="str">
        <f>UPPER(anotacoes!H1789)</f>
        <v>DISPLACEMENT</v>
      </c>
      <c r="M1789" t="str">
        <f>IF(OR(L1789="ATTACK",L1789="FINTA"),"&lt;TECNICA&gt;",UPPER(anotacoes!I1789))</f>
        <v>2-3 STEP HESITANT RIGHT</v>
      </c>
      <c r="N1789" t="str">
        <f>IF(OR(L1789="ATTACK",L1789="FINTA"),UPPER(anotacoes!I1789),"")</f>
        <v/>
      </c>
      <c r="O1789" s="6" t="str">
        <f>IF(anotacoes!N1789=0,"",anotacoes!N1789)</f>
        <v/>
      </c>
      <c r="P1789" t="str">
        <f>IF(anotacoes!M1789=0,"",UPPER(anotacoes!M1789))</f>
        <v/>
      </c>
      <c r="Q1789" t="str">
        <f t="shared" si="55"/>
        <v>INSERT INTO CONVERSAO_LUTA_ACAO (cd_conversao, id_luta, sequencia, momento_inicio, momento_fim, quem_faz, quem_sofre, acao_tipo, acao, tecnica, direcao, pontuacao) VALUES (1, 29, 57, TRIM(' 00:05:38,973'), TRIM(' 00:05:41,671'), 'CIANO', 'VASYLENKO', 'DISPLACEMENT', '2-3 STEP HESITANT RIGHT', NULL, NULL, NULL)</v>
      </c>
      <c r="R1789" t="s">
        <v>10327</v>
      </c>
    </row>
    <row r="1790" spans="1:18" hidden="1" x14ac:dyDescent="0.25">
      <c r="A1790" s="7">
        <f>anotacoes!D1790</f>
        <v>40944</v>
      </c>
      <c r="B1790" t="str">
        <f>anotacoes!C1790</f>
        <v>GRAND SLAM PARIS 2012</v>
      </c>
      <c r="C1790" t="str">
        <f>anotacoes!E1790</f>
        <v>CIANO</v>
      </c>
      <c r="D1790" t="str">
        <f>anotacoes!F1790</f>
        <v>VASYLENKO</v>
      </c>
      <c r="E1790" t="s">
        <v>10325</v>
      </c>
      <c r="F1790">
        <f>anotacoes!A1790</f>
        <v>29</v>
      </c>
      <c r="G1790">
        <f>anotacoes!B1790</f>
        <v>58</v>
      </c>
      <c r="H1790" t="str">
        <f>anotacoes!K1790</f>
        <v xml:space="preserve"> 00:05:41,845</v>
      </c>
      <c r="I1790" t="str">
        <f>anotacoes!L1790</f>
        <v xml:space="preserve"> 00:05:44,765</v>
      </c>
      <c r="J1790" t="str">
        <f>IF(L1790="PAUSE",E1790,IF(anotacoes!G1794=conversao_anotacoes!C1790,conversao_anotacoes!C1790,conversao_anotacoes!D1790))</f>
        <v>CIANO</v>
      </c>
      <c r="K1790" t="str">
        <f t="shared" si="54"/>
        <v>VASYLENKO</v>
      </c>
      <c r="L1790" t="str">
        <f>UPPER(anotacoes!H1790)</f>
        <v>GRIP TIME</v>
      </c>
      <c r="M1790" t="str">
        <f>IF(OR(L1790="ATTACK",L1790="FINTA"),"&lt;TECNICA&gt;",UPPER(anotacoes!I1790))</f>
        <v>LEFT COLLAR</v>
      </c>
      <c r="N1790" t="str">
        <f>IF(OR(L1790="ATTACK",L1790="FINTA"),UPPER(anotacoes!I1790),"")</f>
        <v/>
      </c>
      <c r="O1790" s="6" t="str">
        <f>IF(anotacoes!N1790=0,"",anotacoes!N1790)</f>
        <v/>
      </c>
      <c r="P1790" t="str">
        <f>IF(anotacoes!M1790=0,"",UPPER(anotacoes!M1790))</f>
        <v/>
      </c>
      <c r="Q1790" t="str">
        <f t="shared" si="55"/>
        <v>INSERT INTO CONVERSAO_LUTA_ACAO (cd_conversao, id_luta, sequencia, momento_inicio, momento_fim, quem_faz, quem_sofre, acao_tipo, acao, tecnica, direcao, pontuacao) VALUES (1, 29, 58, TRIM(' 00:05:41,845'), TRIM(' 00:05:44,765'), 'CIANO', 'VASYLENKO', 'GRIP TIME', 'LEFT COLLAR', NULL, NULL, NULL)</v>
      </c>
      <c r="R1790" t="s">
        <v>10327</v>
      </c>
    </row>
    <row r="1791" spans="1:18" hidden="1" x14ac:dyDescent="0.25">
      <c r="A1791" s="7">
        <f>anotacoes!D1791</f>
        <v>40944</v>
      </c>
      <c r="B1791" t="str">
        <f>anotacoes!C1791</f>
        <v>GRAND SLAM PARIS 2012</v>
      </c>
      <c r="C1791" t="str">
        <f>anotacoes!E1791</f>
        <v>CIANO</v>
      </c>
      <c r="D1791" t="str">
        <f>anotacoes!F1791</f>
        <v>VASYLENKO</v>
      </c>
      <c r="E1791" t="s">
        <v>10325</v>
      </c>
      <c r="F1791">
        <f>anotacoes!A1791</f>
        <v>29</v>
      </c>
      <c r="G1791">
        <f>anotacoes!B1791</f>
        <v>59</v>
      </c>
      <c r="H1791" t="str">
        <f>anotacoes!K1791</f>
        <v xml:space="preserve"> 00:05:44,765</v>
      </c>
      <c r="I1791" t="str">
        <f>anotacoes!L1791</f>
        <v xml:space="preserve"> 00:05:47,920</v>
      </c>
      <c r="J1791" t="str">
        <f>IF(L1791="PAUSE",E1791,IF(anotacoes!G1795=conversao_anotacoes!C1791,conversao_anotacoes!C1791,conversao_anotacoes!D1791))</f>
        <v>CIANO</v>
      </c>
      <c r="K1791" t="str">
        <f t="shared" si="54"/>
        <v>VASYLENKO</v>
      </c>
      <c r="L1791" t="str">
        <f>UPPER(anotacoes!H1791)</f>
        <v>DISPLACEMENT</v>
      </c>
      <c r="M1791" t="str">
        <f>IF(OR(L1791="ATTACK",L1791="FINTA"),"&lt;TECNICA&gt;",UPPER(anotacoes!I1791))</f>
        <v>TRY TO GRIP WITH CONTACT</v>
      </c>
      <c r="N1791" t="str">
        <f>IF(OR(L1791="ATTACK",L1791="FINTA"),UPPER(anotacoes!I1791),"")</f>
        <v/>
      </c>
      <c r="O1791" s="6" t="str">
        <f>IF(anotacoes!N1791=0,"",anotacoes!N1791)</f>
        <v/>
      </c>
      <c r="P1791" t="str">
        <f>IF(anotacoes!M1791=0,"",UPPER(anotacoes!M1791))</f>
        <v/>
      </c>
      <c r="Q1791" t="str">
        <f t="shared" si="55"/>
        <v>INSERT INTO CONVERSAO_LUTA_ACAO (cd_conversao, id_luta, sequencia, momento_inicio, momento_fim, quem_faz, quem_sofre, acao_tipo, acao, tecnica, direcao, pontuacao) VALUES (1, 29, 59, TRIM(' 00:05:44,765'), TRIM(' 00:05:47,920'), 'CIANO', 'VASYLENKO', 'DISPLACEMENT', 'TRY TO GRIP WITH CONTACT', NULL, NULL, NULL)</v>
      </c>
      <c r="R1791" t="s">
        <v>10327</v>
      </c>
    </row>
    <row r="1792" spans="1:18" hidden="1" x14ac:dyDescent="0.25">
      <c r="A1792" s="7">
        <f>anotacoes!D1792</f>
        <v>40944</v>
      </c>
      <c r="B1792" t="str">
        <f>anotacoes!C1792</f>
        <v>GRAND SLAM PARIS 2012</v>
      </c>
      <c r="C1792" t="str">
        <f>anotacoes!E1792</f>
        <v>CIANO</v>
      </c>
      <c r="D1792" t="str">
        <f>anotacoes!F1792</f>
        <v>VASYLENKO</v>
      </c>
      <c r="E1792" t="s">
        <v>10325</v>
      </c>
      <c r="F1792">
        <f>anotacoes!A1792</f>
        <v>29</v>
      </c>
      <c r="G1792">
        <f>anotacoes!B1792</f>
        <v>60</v>
      </c>
      <c r="H1792" t="str">
        <f>anotacoes!K1792</f>
        <v xml:space="preserve"> 00:05:47,920</v>
      </c>
      <c r="I1792" t="str">
        <f>anotacoes!L1792</f>
        <v xml:space="preserve"> 00:05:51,061</v>
      </c>
      <c r="J1792" t="str">
        <f>IF(L1792="PAUSE",E1792,IF(anotacoes!G1796=conversao_anotacoes!C1792,conversao_anotacoes!C1792,conversao_anotacoes!D1792))</f>
        <v>CIANO</v>
      </c>
      <c r="K1792" t="str">
        <f t="shared" si="54"/>
        <v>VASYLENKO</v>
      </c>
      <c r="L1792" t="str">
        <f>UPPER(anotacoes!H1792)</f>
        <v>GRIP TIME</v>
      </c>
      <c r="M1792" t="str">
        <f>IF(OR(L1792="ATTACK",L1792="FINTA"),"&lt;TECNICA&gt;",UPPER(anotacoes!I1792))</f>
        <v>LEFT COLLAR RIGHT COLLAR</v>
      </c>
      <c r="N1792" t="str">
        <f>IF(OR(L1792="ATTACK",L1792="FINTA"),UPPER(anotacoes!I1792),"")</f>
        <v/>
      </c>
      <c r="O1792" s="6" t="str">
        <f>IF(anotacoes!N1792=0,"",anotacoes!N1792)</f>
        <v/>
      </c>
      <c r="P1792" t="str">
        <f>IF(anotacoes!M1792=0,"",UPPER(anotacoes!M1792))</f>
        <v/>
      </c>
      <c r="Q1792" t="str">
        <f t="shared" si="55"/>
        <v>INSERT INTO CONVERSAO_LUTA_ACAO (cd_conversao, id_luta, sequencia, momento_inicio, momento_fim, quem_faz, quem_sofre, acao_tipo, acao, tecnica, direcao, pontuacao) VALUES (1, 29, 60, TRIM(' 00:05:47,920'), TRIM(' 00:05:51,061'), 'CIANO', 'VASYLENKO', 'GRIP TIME', 'LEFT COLLAR RIGHT COLLAR', NULL, NULL, NULL)</v>
      </c>
      <c r="R1792" t="s">
        <v>10327</v>
      </c>
    </row>
    <row r="1793" spans="1:18" hidden="1" x14ac:dyDescent="0.25">
      <c r="A1793" s="7">
        <f>anotacoes!D1793</f>
        <v>40944</v>
      </c>
      <c r="B1793" t="str">
        <f>anotacoes!C1793</f>
        <v>GRAND SLAM PARIS 2012</v>
      </c>
      <c r="C1793" t="str">
        <f>anotacoes!E1793</f>
        <v>CIANO</v>
      </c>
      <c r="D1793" t="str">
        <f>anotacoes!F1793</f>
        <v>VASYLENKO</v>
      </c>
      <c r="E1793" t="s">
        <v>10325</v>
      </c>
      <c r="F1793">
        <f>anotacoes!A1793</f>
        <v>29</v>
      </c>
      <c r="G1793">
        <f>anotacoes!B1793</f>
        <v>61</v>
      </c>
      <c r="H1793" t="str">
        <f>anotacoes!K1793</f>
        <v xml:space="preserve"> 00:05:51,061</v>
      </c>
      <c r="I1793" t="str">
        <f>anotacoes!L1793</f>
        <v xml:space="preserve"> 00:05:52,191</v>
      </c>
      <c r="J1793" t="str">
        <f>IF(L1793="PAUSE",E1793,IF(anotacoes!G1797=conversao_anotacoes!C1793,conversao_anotacoes!C1793,conversao_anotacoes!D1793))</f>
        <v>CIANO</v>
      </c>
      <c r="K1793" t="str">
        <f t="shared" si="54"/>
        <v>VASYLENKO</v>
      </c>
      <c r="L1793" t="str">
        <f>UPPER(anotacoes!H1793)</f>
        <v>DEFENSE</v>
      </c>
      <c r="M1793" t="str">
        <f>IF(OR(L1793="ATTACK",L1793="FINTA"),"&lt;TECNICA&gt;",UPPER(anotacoes!I1793))</f>
        <v>TAE-SABAKI LEFT</v>
      </c>
      <c r="N1793" t="str">
        <f>IF(OR(L1793="ATTACK",L1793="FINTA"),UPPER(anotacoes!I1793),"")</f>
        <v/>
      </c>
      <c r="O1793" s="6" t="str">
        <f>IF(anotacoes!N1793=0,"",anotacoes!N1793)</f>
        <v/>
      </c>
      <c r="P1793" t="str">
        <f>IF(anotacoes!M1793=0,"",UPPER(anotacoes!M1793))</f>
        <v/>
      </c>
      <c r="Q1793" t="str">
        <f t="shared" si="55"/>
        <v>INSERT INTO CONVERSAO_LUTA_ACAO (cd_conversao, id_luta, sequencia, momento_inicio, momento_fim, quem_faz, quem_sofre, acao_tipo, acao, tecnica, direcao, pontuacao) VALUES (1, 29, 61, TRIM(' 00:05:51,061'), TRIM(' 00:05:52,191'), 'CIANO', 'VASYLENKO', 'DEFENSE', 'TAE-SABAKI LEFT', NULL, NULL, NULL)</v>
      </c>
      <c r="R1793" t="s">
        <v>10327</v>
      </c>
    </row>
    <row r="1794" spans="1:18" hidden="1" x14ac:dyDescent="0.25">
      <c r="A1794" s="7">
        <f>anotacoes!D1794</f>
        <v>40944</v>
      </c>
      <c r="B1794" t="str">
        <f>anotacoes!C1794</f>
        <v>GRAND SLAM PARIS 2012</v>
      </c>
      <c r="C1794" t="str">
        <f>anotacoes!E1794</f>
        <v>CIANO</v>
      </c>
      <c r="D1794" t="str">
        <f>anotacoes!F1794</f>
        <v>VASYLENKO</v>
      </c>
      <c r="E1794" t="s">
        <v>10325</v>
      </c>
      <c r="F1794">
        <f>anotacoes!A1794</f>
        <v>29</v>
      </c>
      <c r="G1794">
        <f>anotacoes!B1794</f>
        <v>62</v>
      </c>
      <c r="H1794" t="str">
        <f>anotacoes!K1794</f>
        <v xml:space="preserve"> 00:05:52,191</v>
      </c>
      <c r="I1794" t="str">
        <f>anotacoes!L1794</f>
        <v xml:space="preserve"> 00:05:54,963</v>
      </c>
      <c r="J1794" t="str">
        <f>IF(L1794="PAUSE",E1794,IF(anotacoes!G1798=conversao_anotacoes!C1794,conversao_anotacoes!C1794,conversao_anotacoes!D1794))</f>
        <v>CIANO</v>
      </c>
      <c r="K1794" t="str">
        <f t="shared" si="54"/>
        <v>VASYLENKO</v>
      </c>
      <c r="L1794" t="str">
        <f>UPPER(anotacoes!H1794)</f>
        <v>GRIP TIME</v>
      </c>
      <c r="M1794" t="str">
        <f>IF(OR(L1794="ATTACK",L1794="FINTA"),"&lt;TECNICA&gt;",UPPER(anotacoes!I1794))</f>
        <v>RIGHT SLEEVE LEFT SLEEVE</v>
      </c>
      <c r="N1794" t="str">
        <f>IF(OR(L1794="ATTACK",L1794="FINTA"),UPPER(anotacoes!I1794),"")</f>
        <v/>
      </c>
      <c r="O1794" s="6" t="str">
        <f>IF(anotacoes!N1794=0,"",anotacoes!N1794)</f>
        <v/>
      </c>
      <c r="P1794" t="str">
        <f>IF(anotacoes!M1794=0,"",UPPER(anotacoes!M1794))</f>
        <v/>
      </c>
      <c r="Q1794" t="str">
        <f t="shared" si="55"/>
        <v>INSERT INTO CONVERSAO_LUTA_ACAO (cd_conversao, id_luta, sequencia, momento_inicio, momento_fim, quem_faz, quem_sofre, acao_tipo, acao, tecnica, direcao, pontuacao) VALUES (1, 29, 62, TRIM(' 00:05:52,191'), TRIM(' 00:05:54,963'), 'CIANO', 'VASYLENKO', 'GRIP TIME', 'RIGHT SLEEVE LEFT SLEEVE', NULL, NULL, NULL)</v>
      </c>
      <c r="R1794" t="s">
        <v>10327</v>
      </c>
    </row>
    <row r="1795" spans="1:18" hidden="1" x14ac:dyDescent="0.25">
      <c r="A1795" s="7">
        <f>anotacoes!D1795</f>
        <v>40944</v>
      </c>
      <c r="B1795" t="str">
        <f>anotacoes!C1795</f>
        <v>GRAND SLAM PARIS 2012</v>
      </c>
      <c r="C1795" t="str">
        <f>anotacoes!E1795</f>
        <v>CIANO</v>
      </c>
      <c r="D1795" t="str">
        <f>anotacoes!F1795</f>
        <v>VASYLENKO</v>
      </c>
      <c r="E1795" t="s">
        <v>10325</v>
      </c>
      <c r="F1795">
        <f>anotacoes!A1795</f>
        <v>29</v>
      </c>
      <c r="G1795">
        <f>anotacoes!B1795</f>
        <v>63</v>
      </c>
      <c r="H1795" t="str">
        <f>anotacoes!K1795</f>
        <v xml:space="preserve"> 00:05:54,963</v>
      </c>
      <c r="I1795" t="str">
        <f>anotacoes!L1795</f>
        <v xml:space="preserve"> 00:05:55,844</v>
      </c>
      <c r="J1795" t="str">
        <f>IF(L1795="PAUSE",E1795,IF(anotacoes!G1799=conversao_anotacoes!C1795,conversao_anotacoes!C1795,conversao_anotacoes!D1795))</f>
        <v>CIANO</v>
      </c>
      <c r="K1795" t="str">
        <f t="shared" ref="K1795:K1858" si="56">IF(J1795=E1795,"",IF(J1795=C1795,D1795,C1795))</f>
        <v>VASYLENKO</v>
      </c>
      <c r="L1795" t="str">
        <f>UPPER(anotacoes!H1795)</f>
        <v>DEFENSE</v>
      </c>
      <c r="M1795" t="str">
        <f>IF(OR(L1795="ATTACK",L1795="FINTA"),"&lt;TECNICA&gt;",UPPER(anotacoes!I1795))</f>
        <v>TAE-SABAKI RIGHT</v>
      </c>
      <c r="N1795" t="str">
        <f>IF(OR(L1795="ATTACK",L1795="FINTA"),UPPER(anotacoes!I1795),"")</f>
        <v/>
      </c>
      <c r="O1795" s="6" t="str">
        <f>IF(anotacoes!N1795=0,"",anotacoes!N1795)</f>
        <v/>
      </c>
      <c r="P1795" t="str">
        <f>IF(anotacoes!M1795=0,"",UPPER(anotacoes!M1795))</f>
        <v/>
      </c>
      <c r="Q1795" t="str">
        <f t="shared" ref="Q1795:Q1858" si="57">CONCATENATE("INSERT INTO CONVERSAO_LUTA_ACAO (cd_conversao, id_luta, sequencia, momento_inicio, momento_fim, quem_faz, quem_sofre, acao_tipo, acao, tecnica, direcao, pontuacao) VALUES (1, ",F1795,", ",G1795,", ","TRIM('",H1795,"')",", ","TRIM('",I1795,"')",", ","'",J1795,"'",", ","'",K1795,"'",", ","'",L1795,"'",", ","'",M1795,"'",", ",IF(N1795="","NULL",CONCATENATE("'",N1795,"'")),", ",IF(O1795="","NULL",O1795),", ",IF(P1795="","NULL",CONCATENATE("'",P1795,"'")),")")</f>
        <v>INSERT INTO CONVERSAO_LUTA_ACAO (cd_conversao, id_luta, sequencia, momento_inicio, momento_fim, quem_faz, quem_sofre, acao_tipo, acao, tecnica, direcao, pontuacao) VALUES (1, 29, 63, TRIM(' 00:05:54,963'), TRIM(' 00:05:55,844'), 'CIANO', 'VASYLENKO', 'DEFENSE', 'TAE-SABAKI RIGHT', NULL, NULL, NULL)</v>
      </c>
      <c r="R1795" t="s">
        <v>10327</v>
      </c>
    </row>
    <row r="1796" spans="1:18" hidden="1" x14ac:dyDescent="0.25">
      <c r="A1796" s="7">
        <f>anotacoes!D1796</f>
        <v>40944</v>
      </c>
      <c r="B1796" t="str">
        <f>anotacoes!C1796</f>
        <v>GRAND SLAM PARIS 2012</v>
      </c>
      <c r="C1796" t="str">
        <f>anotacoes!E1796</f>
        <v>CIANO</v>
      </c>
      <c r="D1796" t="str">
        <f>anotacoes!F1796</f>
        <v>VASYLENKO</v>
      </c>
      <c r="E1796" t="s">
        <v>10325</v>
      </c>
      <c r="F1796">
        <f>anotacoes!A1796</f>
        <v>29</v>
      </c>
      <c r="G1796">
        <f>anotacoes!B1796</f>
        <v>64</v>
      </c>
      <c r="H1796" t="str">
        <f>anotacoes!K1796</f>
        <v xml:space="preserve"> 00:05:56,141</v>
      </c>
      <c r="I1796" t="str">
        <f>anotacoes!L1796</f>
        <v xml:space="preserve"> 00:05:58,152</v>
      </c>
      <c r="J1796" t="str">
        <f>IF(L1796="PAUSE",E1796,IF(anotacoes!G1800=conversao_anotacoes!C1796,conversao_anotacoes!C1796,conversao_anotacoes!D1796))</f>
        <v>CIANO</v>
      </c>
      <c r="K1796" t="str">
        <f t="shared" si="56"/>
        <v>VASYLENKO</v>
      </c>
      <c r="L1796" t="str">
        <f>UPPER(anotacoes!H1796)</f>
        <v>TRANSITION</v>
      </c>
      <c r="M1796" t="str">
        <f>IF(OR(L1796="ATTACK",L1796="FINTA"),"&lt;TECNICA&gt;",UPPER(anotacoes!I1796))</f>
        <v>WITHOUT ATTACK</v>
      </c>
      <c r="N1796" t="str">
        <f>IF(OR(L1796="ATTACK",L1796="FINTA"),UPPER(anotacoes!I1796),"")</f>
        <v/>
      </c>
      <c r="O1796" s="6" t="str">
        <f>IF(anotacoes!N1796=0,"",anotacoes!N1796)</f>
        <v/>
      </c>
      <c r="P1796" t="str">
        <f>IF(anotacoes!M1796=0,"",UPPER(anotacoes!M1796))</f>
        <v/>
      </c>
      <c r="Q1796" t="str">
        <f t="shared" si="57"/>
        <v>INSERT INTO CONVERSAO_LUTA_ACAO (cd_conversao, id_luta, sequencia, momento_inicio, momento_fim, quem_faz, quem_sofre, acao_tipo, acao, tecnica, direcao, pontuacao) VALUES (1, 29, 64, TRIM(' 00:05:56,141'), TRIM(' 00:05:58,152'), 'CIANO', 'VASYLENKO', 'TRANSITION', 'WITHOUT ATTACK', NULL, NULL, NULL)</v>
      </c>
      <c r="R1796" t="s">
        <v>10327</v>
      </c>
    </row>
    <row r="1797" spans="1:18" hidden="1" x14ac:dyDescent="0.25">
      <c r="A1797" s="7">
        <f>anotacoes!D1797</f>
        <v>40944</v>
      </c>
      <c r="B1797" t="str">
        <f>anotacoes!C1797</f>
        <v>GRAND SLAM PARIS 2012</v>
      </c>
      <c r="C1797" t="str">
        <f>anotacoes!E1797</f>
        <v>CIANO</v>
      </c>
      <c r="D1797" t="str">
        <f>anotacoes!F1797</f>
        <v>VASYLENKO</v>
      </c>
      <c r="E1797" t="s">
        <v>10325</v>
      </c>
      <c r="F1797">
        <f>anotacoes!A1797</f>
        <v>29</v>
      </c>
      <c r="G1797">
        <f>anotacoes!B1797</f>
        <v>65</v>
      </c>
      <c r="H1797" t="str">
        <f>anotacoes!K1797</f>
        <v xml:space="preserve"> 00:05:58,356</v>
      </c>
      <c r="I1797" t="str">
        <f>anotacoes!L1797</f>
        <v xml:space="preserve"> 00:06:43,675</v>
      </c>
      <c r="J1797" t="str">
        <f>IF(L1797="PAUSE",E1797,IF(anotacoes!G1801=conversao_anotacoes!C1797,conversao_anotacoes!C1797,conversao_anotacoes!D1797))</f>
        <v>&lt;ARBITRO_DESCONHECIDO&gt;</v>
      </c>
      <c r="K1797" t="str">
        <f t="shared" si="56"/>
        <v/>
      </c>
      <c r="L1797" t="str">
        <f>UPPER(anotacoes!H1797)</f>
        <v>PAUSE</v>
      </c>
      <c r="M1797" t="str">
        <f>IF(OR(L1797="ATTACK",L1797="FINTA"),"&lt;TECNICA&gt;",UPPER(anotacoes!I1797))</f>
        <v>&lt;NAO_CLASSIFICADO&gt;</v>
      </c>
      <c r="N1797" t="str">
        <f>IF(OR(L1797="ATTACK",L1797="FINTA"),UPPER(anotacoes!I1797),"")</f>
        <v/>
      </c>
      <c r="O1797" s="6" t="str">
        <f>IF(anotacoes!N1797=0,"",anotacoes!N1797)</f>
        <v/>
      </c>
      <c r="P1797" t="str">
        <f>IF(anotacoes!M1797=0,"",UPPER(anotacoes!M1797))</f>
        <v/>
      </c>
      <c r="Q1797" t="str">
        <f t="shared" si="57"/>
        <v>INSERT INTO CONVERSAO_LUTA_ACAO (cd_conversao, id_luta, sequencia, momento_inicio, momento_fim, quem_faz, quem_sofre, acao_tipo, acao, tecnica, direcao, pontuacao) VALUES (1, 29, 65, TRIM(' 00:05:58,356'), TRIM(' 00:06:43,675'), '&lt;ARBITRO_DESCONHECIDO&gt;', '', 'PAUSE', '&lt;NAO_CLASSIFICADO&gt;', NULL, NULL, NULL)</v>
      </c>
      <c r="R1797" t="s">
        <v>10327</v>
      </c>
    </row>
    <row r="1798" spans="1:18" hidden="1" x14ac:dyDescent="0.25">
      <c r="A1798" s="7">
        <f>anotacoes!D1798</f>
        <v>40944</v>
      </c>
      <c r="B1798" t="str">
        <f>anotacoes!C1798</f>
        <v>GRAND SLAM PARIS 2012</v>
      </c>
      <c r="C1798" t="str">
        <f>anotacoes!E1798</f>
        <v>CIANO</v>
      </c>
      <c r="D1798" t="str">
        <f>anotacoes!F1798</f>
        <v>VASYLENKO</v>
      </c>
      <c r="E1798" t="s">
        <v>10325</v>
      </c>
      <c r="F1798">
        <f>anotacoes!A1798</f>
        <v>29</v>
      </c>
      <c r="G1798">
        <f>anotacoes!B1798</f>
        <v>66</v>
      </c>
      <c r="H1798" t="str">
        <f>anotacoes!K1798</f>
        <v xml:space="preserve"> 00:06:43,844</v>
      </c>
      <c r="I1798" t="str">
        <f>anotacoes!L1798</f>
        <v xml:space="preserve"> 00:08:57,410</v>
      </c>
      <c r="J1798" t="str">
        <f>IF(L1798="PAUSE",E1798,IF(anotacoes!G1802=conversao_anotacoes!C1798,conversao_anotacoes!C1798,conversao_anotacoes!D1798))</f>
        <v>&lt;ARBITRO_DESCONHECIDO&gt;</v>
      </c>
      <c r="K1798" t="str">
        <f t="shared" si="56"/>
        <v/>
      </c>
      <c r="L1798" t="str">
        <f>UPPER(anotacoes!H1798)</f>
        <v>PAUSE</v>
      </c>
      <c r="M1798" t="str">
        <f>IF(OR(L1798="ATTACK",L1798="FINTA"),"&lt;TECNICA&gt;",UPPER(anotacoes!I1798))</f>
        <v>&lt;NAO_CLASSIFICADO&gt;</v>
      </c>
      <c r="N1798" t="str">
        <f>IF(OR(L1798="ATTACK",L1798="FINTA"),UPPER(anotacoes!I1798),"")</f>
        <v/>
      </c>
      <c r="O1798" s="6" t="str">
        <f>IF(anotacoes!N1798=0,"",anotacoes!N1798)</f>
        <v/>
      </c>
      <c r="P1798" t="str">
        <f>IF(anotacoes!M1798=0,"",UPPER(anotacoes!M1798))</f>
        <v/>
      </c>
      <c r="Q1798" t="str">
        <f t="shared" si="57"/>
        <v>INSERT INTO CONVERSAO_LUTA_ACAO (cd_conversao, id_luta, sequencia, momento_inicio, momento_fim, quem_faz, quem_sofre, acao_tipo, acao, tecnica, direcao, pontuacao) VALUES (1, 29, 66, TRIM(' 00:06:43,844'), TRIM(' 00:08:57,410'), '&lt;ARBITRO_DESCONHECIDO&gt;', '', 'PAUSE', '&lt;NAO_CLASSIFICADO&gt;', NULL, NULL, NULL)</v>
      </c>
      <c r="R1798" t="s">
        <v>10327</v>
      </c>
    </row>
    <row r="1799" spans="1:18" hidden="1" x14ac:dyDescent="0.25">
      <c r="A1799" s="7">
        <f>anotacoes!D1799</f>
        <v>40944</v>
      </c>
      <c r="B1799" t="str">
        <f>anotacoes!C1799</f>
        <v>GRAND SLAM PARIS 2012</v>
      </c>
      <c r="C1799" t="str">
        <f>anotacoes!E1799</f>
        <v>CIANO</v>
      </c>
      <c r="D1799" t="str">
        <f>anotacoes!F1799</f>
        <v>VASYLENKO</v>
      </c>
      <c r="E1799" t="s">
        <v>10325</v>
      </c>
      <c r="F1799">
        <f>anotacoes!A1799</f>
        <v>29</v>
      </c>
      <c r="G1799">
        <f>anotacoes!B1799</f>
        <v>67</v>
      </c>
      <c r="H1799" t="str">
        <f>anotacoes!K1799</f>
        <v xml:space="preserve"> 00:08:57,609</v>
      </c>
      <c r="I1799" t="str">
        <f>anotacoes!L1799</f>
        <v xml:space="preserve"> 00:08:58,738</v>
      </c>
      <c r="J1799" t="str">
        <f>IF(L1799="PAUSE",E1799,IF(anotacoes!G1803=conversao_anotacoes!C1799,conversao_anotacoes!C1799,conversao_anotacoes!D1799))</f>
        <v>CIANO</v>
      </c>
      <c r="K1799" t="str">
        <f t="shared" si="56"/>
        <v>VASYLENKO</v>
      </c>
      <c r="L1799" t="str">
        <f>UPPER(anotacoes!H1799)</f>
        <v>DISPLACEMENT</v>
      </c>
      <c r="M1799" t="str">
        <f>IF(OR(L1799="ATTACK",L1799="FINTA"),"&lt;TECNICA&gt;",UPPER(anotacoes!I1799))</f>
        <v>2-3 STEP HESITANT RIGHT</v>
      </c>
      <c r="N1799" t="str">
        <f>IF(OR(L1799="ATTACK",L1799="FINTA"),UPPER(anotacoes!I1799),"")</f>
        <v/>
      </c>
      <c r="O1799" s="6" t="str">
        <f>IF(anotacoes!N1799=0,"",anotacoes!N1799)</f>
        <v/>
      </c>
      <c r="P1799" t="str">
        <f>IF(anotacoes!M1799=0,"",UPPER(anotacoes!M1799))</f>
        <v/>
      </c>
      <c r="Q1799" t="str">
        <f t="shared" si="57"/>
        <v>INSERT INTO CONVERSAO_LUTA_ACAO (cd_conversao, id_luta, sequencia, momento_inicio, momento_fim, quem_faz, quem_sofre, acao_tipo, acao, tecnica, direcao, pontuacao) VALUES (1, 29, 67, TRIM(' 00:08:57,609'), TRIM(' 00:08:58,738'), 'CIANO', 'VASYLENKO', 'DISPLACEMENT', '2-3 STEP HESITANT RIGHT', NULL, NULL, NULL)</v>
      </c>
      <c r="R1799" t="s">
        <v>10327</v>
      </c>
    </row>
    <row r="1800" spans="1:18" hidden="1" x14ac:dyDescent="0.25">
      <c r="A1800" s="7">
        <f>anotacoes!D1800</f>
        <v>40944</v>
      </c>
      <c r="B1800" t="str">
        <f>anotacoes!C1800</f>
        <v>GRAND SLAM PARIS 2012</v>
      </c>
      <c r="C1800" t="str">
        <f>anotacoes!E1800</f>
        <v>CIANO</v>
      </c>
      <c r="D1800" t="str">
        <f>anotacoes!F1800</f>
        <v>VASYLENKO</v>
      </c>
      <c r="E1800" t="s">
        <v>10325</v>
      </c>
      <c r="F1800">
        <f>anotacoes!A1800</f>
        <v>29</v>
      </c>
      <c r="G1800">
        <f>anotacoes!B1800</f>
        <v>68</v>
      </c>
      <c r="H1800" t="str">
        <f>anotacoes!K1800</f>
        <v xml:space="preserve"> 00:08:58,738</v>
      </c>
      <c r="I1800" t="str">
        <f>anotacoes!L1800</f>
        <v xml:space="preserve"> 00:09:01,600</v>
      </c>
      <c r="J1800" t="str">
        <f>IF(L1800="PAUSE",E1800,IF(anotacoes!G1804=conversao_anotacoes!C1800,conversao_anotacoes!C1800,conversao_anotacoes!D1800))</f>
        <v>CIANO</v>
      </c>
      <c r="K1800" t="str">
        <f t="shared" si="56"/>
        <v>VASYLENKO</v>
      </c>
      <c r="L1800" t="str">
        <f>UPPER(anotacoes!H1800)</f>
        <v>DISPLACEMENT</v>
      </c>
      <c r="M1800" t="str">
        <f>IF(OR(L1800="ATTACK",L1800="FINTA"),"&lt;TECNICA&gt;",UPPER(anotacoes!I1800))</f>
        <v>TRY TO GRIP WITH CONTACT</v>
      </c>
      <c r="N1800" t="str">
        <f>IF(OR(L1800="ATTACK",L1800="FINTA"),UPPER(anotacoes!I1800),"")</f>
        <v/>
      </c>
      <c r="O1800" s="6" t="str">
        <f>IF(anotacoes!N1800=0,"",anotacoes!N1800)</f>
        <v/>
      </c>
      <c r="P1800" t="str">
        <f>IF(anotacoes!M1800=0,"",UPPER(anotacoes!M1800))</f>
        <v/>
      </c>
      <c r="Q1800" t="str">
        <f t="shared" si="57"/>
        <v>INSERT INTO CONVERSAO_LUTA_ACAO (cd_conversao, id_luta, sequencia, momento_inicio, momento_fim, quem_faz, quem_sofre, acao_tipo, acao, tecnica, direcao, pontuacao) VALUES (1, 29, 68, TRIM(' 00:08:58,738'), TRIM(' 00:09:01,600'), 'CIANO', 'VASYLENKO', 'DISPLACEMENT', 'TRY TO GRIP WITH CONTACT', NULL, NULL, NULL)</v>
      </c>
      <c r="R1800" t="s">
        <v>10327</v>
      </c>
    </row>
    <row r="1801" spans="1:18" hidden="1" x14ac:dyDescent="0.25">
      <c r="A1801" s="7">
        <f>anotacoes!D1801</f>
        <v>40944</v>
      </c>
      <c r="B1801" t="str">
        <f>anotacoes!C1801</f>
        <v>GRAND SLAM PARIS 2012</v>
      </c>
      <c r="C1801" t="str">
        <f>anotacoes!E1801</f>
        <v>CIANO</v>
      </c>
      <c r="D1801" t="str">
        <f>anotacoes!F1801</f>
        <v>VASYLENKO</v>
      </c>
      <c r="E1801" t="s">
        <v>10325</v>
      </c>
      <c r="F1801">
        <f>anotacoes!A1801</f>
        <v>29</v>
      </c>
      <c r="G1801">
        <f>anotacoes!B1801</f>
        <v>69</v>
      </c>
      <c r="H1801" t="str">
        <f>anotacoes!K1801</f>
        <v xml:space="preserve"> 00:09:01,600</v>
      </c>
      <c r="I1801" t="str">
        <f>anotacoes!L1801</f>
        <v xml:space="preserve"> 00:09:05,203</v>
      </c>
      <c r="J1801" t="str">
        <f>IF(L1801="PAUSE",E1801,IF(anotacoes!G1805=conversao_anotacoes!C1801,conversao_anotacoes!C1801,conversao_anotacoes!D1801))</f>
        <v>CIANO</v>
      </c>
      <c r="K1801" t="str">
        <f t="shared" si="56"/>
        <v>VASYLENKO</v>
      </c>
      <c r="L1801" t="str">
        <f>UPPER(anotacoes!H1801)</f>
        <v>GRIP TIME</v>
      </c>
      <c r="M1801" t="str">
        <f>IF(OR(L1801="ATTACK",L1801="FINTA"),"&lt;TECNICA&gt;",UPPER(anotacoes!I1801))</f>
        <v>RIGHT SLEEVE</v>
      </c>
      <c r="N1801" t="str">
        <f>IF(OR(L1801="ATTACK",L1801="FINTA"),UPPER(anotacoes!I1801),"")</f>
        <v/>
      </c>
      <c r="O1801" s="6" t="str">
        <f>IF(anotacoes!N1801=0,"",anotacoes!N1801)</f>
        <v/>
      </c>
      <c r="P1801" t="str">
        <f>IF(anotacoes!M1801=0,"",UPPER(anotacoes!M1801))</f>
        <v/>
      </c>
      <c r="Q1801" t="str">
        <f t="shared" si="57"/>
        <v>INSERT INTO CONVERSAO_LUTA_ACAO (cd_conversao, id_luta, sequencia, momento_inicio, momento_fim, quem_faz, quem_sofre, acao_tipo, acao, tecnica, direcao, pontuacao) VALUES (1, 29, 69, TRIM(' 00:09:01,600'), TRIM(' 00:09:05,203'), 'CIANO', 'VASYLENKO', 'GRIP TIME', 'RIGHT SLEEVE', NULL, NULL, NULL)</v>
      </c>
      <c r="R1801" t="s">
        <v>10327</v>
      </c>
    </row>
    <row r="1802" spans="1:18" hidden="1" x14ac:dyDescent="0.25">
      <c r="A1802" s="7">
        <f>anotacoes!D1802</f>
        <v>40944</v>
      </c>
      <c r="B1802" t="str">
        <f>anotacoes!C1802</f>
        <v>GRAND SLAM PARIS 2012</v>
      </c>
      <c r="C1802" t="str">
        <f>anotacoes!E1802</f>
        <v>CIANO</v>
      </c>
      <c r="D1802" t="str">
        <f>anotacoes!F1802</f>
        <v>VASYLENKO</v>
      </c>
      <c r="E1802" t="s">
        <v>10325</v>
      </c>
      <c r="F1802">
        <f>anotacoes!A1802</f>
        <v>29</v>
      </c>
      <c r="G1802">
        <f>anotacoes!B1802</f>
        <v>70</v>
      </c>
      <c r="H1802" t="str">
        <f>anotacoes!K1802</f>
        <v xml:space="preserve"> 00:09:05,203</v>
      </c>
      <c r="I1802" t="str">
        <f>anotacoes!L1802</f>
        <v xml:space="preserve"> 00:09:06,719</v>
      </c>
      <c r="J1802" t="str">
        <f>IF(L1802="PAUSE",E1802,IF(anotacoes!G1806=conversao_anotacoes!C1802,conversao_anotacoes!C1802,conversao_anotacoes!D1802))</f>
        <v>CIANO</v>
      </c>
      <c r="K1802" t="str">
        <f t="shared" si="56"/>
        <v>VASYLENKO</v>
      </c>
      <c r="L1802" t="str">
        <f>UPPER(anotacoes!H1802)</f>
        <v>DEFENSE</v>
      </c>
      <c r="M1802" t="str">
        <f>IF(OR(L1802="ATTACK",L1802="FINTA"),"&lt;TECNICA&gt;",UPPER(anotacoes!I1802))</f>
        <v>TAE-SABAKI LEFT</v>
      </c>
      <c r="N1802" t="str">
        <f>IF(OR(L1802="ATTACK",L1802="FINTA"),UPPER(anotacoes!I1802),"")</f>
        <v/>
      </c>
      <c r="O1802" s="6" t="str">
        <f>IF(anotacoes!N1802=0,"",anotacoes!N1802)</f>
        <v/>
      </c>
      <c r="P1802" t="str">
        <f>IF(anotacoes!M1802=0,"",UPPER(anotacoes!M1802))</f>
        <v/>
      </c>
      <c r="Q1802" t="str">
        <f t="shared" si="57"/>
        <v>INSERT INTO CONVERSAO_LUTA_ACAO (cd_conversao, id_luta, sequencia, momento_inicio, momento_fim, quem_faz, quem_sofre, acao_tipo, acao, tecnica, direcao, pontuacao) VALUES (1, 29, 70, TRIM(' 00:09:05,203'), TRIM(' 00:09:06,719'), 'CIANO', 'VASYLENKO', 'DEFENSE', 'TAE-SABAKI LEFT', NULL, NULL, NULL)</v>
      </c>
      <c r="R1802" t="s">
        <v>10327</v>
      </c>
    </row>
    <row r="1803" spans="1:18" hidden="1" x14ac:dyDescent="0.25">
      <c r="A1803" s="7">
        <f>anotacoes!D1803</f>
        <v>40944</v>
      </c>
      <c r="B1803" t="str">
        <f>anotacoes!C1803</f>
        <v>GRAND SLAM PARIS 2012</v>
      </c>
      <c r="C1803" t="str">
        <f>anotacoes!E1803</f>
        <v>CIANO</v>
      </c>
      <c r="D1803" t="str">
        <f>anotacoes!F1803</f>
        <v>VASYLENKO</v>
      </c>
      <c r="E1803" t="s">
        <v>10325</v>
      </c>
      <c r="F1803">
        <f>anotacoes!A1803</f>
        <v>29</v>
      </c>
      <c r="G1803">
        <f>anotacoes!B1803</f>
        <v>71</v>
      </c>
      <c r="H1803" t="str">
        <f>anotacoes!K1803</f>
        <v xml:space="preserve"> 00:09:06,719</v>
      </c>
      <c r="I1803" t="str">
        <f>anotacoes!L1803</f>
        <v xml:space="preserve"> 00:09:14,947</v>
      </c>
      <c r="J1803" t="str">
        <f>IF(L1803="PAUSE",E1803,IF(anotacoes!G1807=conversao_anotacoes!C1803,conversao_anotacoes!C1803,conversao_anotacoes!D1803))</f>
        <v>CIANO</v>
      </c>
      <c r="K1803" t="str">
        <f t="shared" si="56"/>
        <v>VASYLENKO</v>
      </c>
      <c r="L1803" t="str">
        <f>UPPER(anotacoes!H1803)</f>
        <v>GROUNDWORK COMBAT</v>
      </c>
      <c r="M1803" t="str">
        <f>IF(OR(L1803="ATTACK",L1803="FINTA"),"&lt;TECNICA&gt;",UPPER(anotacoes!I1803))</f>
        <v>TRYING TO ATTACK</v>
      </c>
      <c r="N1803" t="str">
        <f>IF(OR(L1803="ATTACK",L1803="FINTA"),UPPER(anotacoes!I1803),"")</f>
        <v/>
      </c>
      <c r="O1803" s="6" t="str">
        <f>IF(anotacoes!N1803=0,"",anotacoes!N1803)</f>
        <v/>
      </c>
      <c r="P1803" t="str">
        <f>IF(anotacoes!M1803=0,"",UPPER(anotacoes!M1803))</f>
        <v/>
      </c>
      <c r="Q1803" t="str">
        <f t="shared" si="57"/>
        <v>INSERT INTO CONVERSAO_LUTA_ACAO (cd_conversao, id_luta, sequencia, momento_inicio, momento_fim, quem_faz, quem_sofre, acao_tipo, acao, tecnica, direcao, pontuacao) VALUES (1, 29, 71, TRIM(' 00:09:06,719'), TRIM(' 00:09:14,947'), 'CIANO', 'VASYLENKO', 'GROUNDWORK COMBAT', 'TRYING TO ATTACK', NULL, NULL, NULL)</v>
      </c>
      <c r="R1803" t="s">
        <v>10327</v>
      </c>
    </row>
    <row r="1804" spans="1:18" hidden="1" x14ac:dyDescent="0.25">
      <c r="A1804" s="7">
        <f>anotacoes!D1804</f>
        <v>40944</v>
      </c>
      <c r="B1804" t="str">
        <f>anotacoes!C1804</f>
        <v>GRAND SLAM PARIS 2012</v>
      </c>
      <c r="C1804" t="str">
        <f>anotacoes!E1804</f>
        <v>CIANO</v>
      </c>
      <c r="D1804" t="str">
        <f>anotacoes!F1804</f>
        <v>VASYLENKO</v>
      </c>
      <c r="E1804" t="s">
        <v>10325</v>
      </c>
      <c r="F1804">
        <f>anotacoes!A1804</f>
        <v>29</v>
      </c>
      <c r="G1804">
        <f>anotacoes!B1804</f>
        <v>72</v>
      </c>
      <c r="H1804" t="str">
        <f>anotacoes!K1804</f>
        <v xml:space="preserve"> 00:09:15,129</v>
      </c>
      <c r="I1804" t="str">
        <f>anotacoes!L1804</f>
        <v xml:space="preserve"> 00:10:00,137</v>
      </c>
      <c r="J1804" t="str">
        <f>IF(L1804="PAUSE",E1804,IF(anotacoes!G1808=conversao_anotacoes!C1804,conversao_anotacoes!C1804,conversao_anotacoes!D1804))</f>
        <v>&lt;ARBITRO_DESCONHECIDO&gt;</v>
      </c>
      <c r="K1804" t="str">
        <f t="shared" si="56"/>
        <v/>
      </c>
      <c r="L1804" t="str">
        <f>UPPER(anotacoes!H1804)</f>
        <v>PAUSE</v>
      </c>
      <c r="M1804" t="str">
        <f>IF(OR(L1804="ATTACK",L1804="FINTA"),"&lt;TECNICA&gt;",UPPER(anotacoes!I1804))</f>
        <v>&lt;NAO_CLASSIFICADO&gt;</v>
      </c>
      <c r="N1804" t="str">
        <f>IF(OR(L1804="ATTACK",L1804="FINTA"),UPPER(anotacoes!I1804),"")</f>
        <v/>
      </c>
      <c r="O1804" s="6" t="str">
        <f>IF(anotacoes!N1804=0,"",anotacoes!N1804)</f>
        <v/>
      </c>
      <c r="P1804" t="str">
        <f>IF(anotacoes!M1804=0,"",UPPER(anotacoes!M1804))</f>
        <v/>
      </c>
      <c r="Q1804" t="str">
        <f t="shared" si="57"/>
        <v>INSERT INTO CONVERSAO_LUTA_ACAO (cd_conversao, id_luta, sequencia, momento_inicio, momento_fim, quem_faz, quem_sofre, acao_tipo, acao, tecnica, direcao, pontuacao) VALUES (1, 29, 72, TRIM(' 00:09:15,129'), TRIM(' 00:10:00,137'), '&lt;ARBITRO_DESCONHECIDO&gt;', '', 'PAUSE', '&lt;NAO_CLASSIFICADO&gt;', NULL, NULL, NULL)</v>
      </c>
      <c r="R1804" t="s">
        <v>10327</v>
      </c>
    </row>
    <row r="1805" spans="1:18" hidden="1" x14ac:dyDescent="0.25">
      <c r="A1805" s="7">
        <f>anotacoes!D1805</f>
        <v>40944</v>
      </c>
      <c r="B1805" t="str">
        <f>anotacoes!C1805</f>
        <v>GRAND SLAM PARIS 2012</v>
      </c>
      <c r="C1805" t="str">
        <f>anotacoes!E1805</f>
        <v>CIANO</v>
      </c>
      <c r="D1805" t="str">
        <f>anotacoes!F1805</f>
        <v>VASYLENKO</v>
      </c>
      <c r="E1805" t="s">
        <v>10325</v>
      </c>
      <c r="F1805">
        <f>anotacoes!A1805</f>
        <v>29</v>
      </c>
      <c r="G1805">
        <f>anotacoes!B1805</f>
        <v>73</v>
      </c>
      <c r="H1805" t="str">
        <f>anotacoes!K1805</f>
        <v xml:space="preserve"> 00:10:00,310</v>
      </c>
      <c r="I1805" t="str">
        <f>anotacoes!L1805</f>
        <v xml:space="preserve"> 00:10:02,764</v>
      </c>
      <c r="J1805" t="str">
        <f>IF(L1805="PAUSE",E1805,IF(anotacoes!G1809=conversao_anotacoes!C1805,conversao_anotacoes!C1805,conversao_anotacoes!D1805))</f>
        <v>CIANO</v>
      </c>
      <c r="K1805" t="str">
        <f t="shared" si="56"/>
        <v>VASYLENKO</v>
      </c>
      <c r="L1805" t="str">
        <f>UPPER(anotacoes!H1805)</f>
        <v>DISPLACEMENT</v>
      </c>
      <c r="M1805" t="str">
        <f>IF(OR(L1805="ATTACK",L1805="FINTA"),"&lt;TECNICA&gt;",UPPER(anotacoes!I1805))</f>
        <v>2-3 STEP HESITANT RIGHT</v>
      </c>
      <c r="N1805" t="str">
        <f>IF(OR(L1805="ATTACK",L1805="FINTA"),UPPER(anotacoes!I1805),"")</f>
        <v/>
      </c>
      <c r="O1805" s="6" t="str">
        <f>IF(anotacoes!N1805=0,"",anotacoes!N1805)</f>
        <v/>
      </c>
      <c r="P1805" t="str">
        <f>IF(anotacoes!M1805=0,"",UPPER(anotacoes!M1805))</f>
        <v/>
      </c>
      <c r="Q1805" t="str">
        <f t="shared" si="57"/>
        <v>INSERT INTO CONVERSAO_LUTA_ACAO (cd_conversao, id_luta, sequencia, momento_inicio, momento_fim, quem_faz, quem_sofre, acao_tipo, acao, tecnica, direcao, pontuacao) VALUES (1, 29, 73, TRIM(' 00:10:00,310'), TRIM(' 00:10:02,764'), 'CIANO', 'VASYLENKO', 'DISPLACEMENT', '2-3 STEP HESITANT RIGHT', NULL, NULL, NULL)</v>
      </c>
      <c r="R1805" t="s">
        <v>10327</v>
      </c>
    </row>
    <row r="1806" spans="1:18" hidden="1" x14ac:dyDescent="0.25">
      <c r="A1806" s="7">
        <f>anotacoes!D1806</f>
        <v>40944</v>
      </c>
      <c r="B1806" t="str">
        <f>anotacoes!C1806</f>
        <v>GRAND SLAM PARIS 2012</v>
      </c>
      <c r="C1806" t="str">
        <f>anotacoes!E1806</f>
        <v>CIANO</v>
      </c>
      <c r="D1806" t="str">
        <f>anotacoes!F1806</f>
        <v>VASYLENKO</v>
      </c>
      <c r="E1806" t="s">
        <v>10325</v>
      </c>
      <c r="F1806">
        <f>anotacoes!A1806</f>
        <v>29</v>
      </c>
      <c r="G1806">
        <f>anotacoes!B1806</f>
        <v>74</v>
      </c>
      <c r="H1806" t="str">
        <f>anotacoes!K1806</f>
        <v xml:space="preserve"> 00:10:02,764</v>
      </c>
      <c r="I1806" t="str">
        <f>anotacoes!L1806</f>
        <v xml:space="preserve"> 00:10:05,514</v>
      </c>
      <c r="J1806" t="str">
        <f>IF(L1806="PAUSE",E1806,IF(anotacoes!G1810=conversao_anotacoes!C1806,conversao_anotacoes!C1806,conversao_anotacoes!D1806))</f>
        <v>CIANO</v>
      </c>
      <c r="K1806" t="str">
        <f t="shared" si="56"/>
        <v>VASYLENKO</v>
      </c>
      <c r="L1806" t="str">
        <f>UPPER(anotacoes!H1806)</f>
        <v>DISPLACEMENT</v>
      </c>
      <c r="M1806" t="str">
        <f>IF(OR(L1806="ATTACK",L1806="FINTA"),"&lt;TECNICA&gt;",UPPER(anotacoes!I1806))</f>
        <v>TRY TO GRIP WITH CONTACT</v>
      </c>
      <c r="N1806" t="str">
        <f>IF(OR(L1806="ATTACK",L1806="FINTA"),UPPER(anotacoes!I1806),"")</f>
        <v/>
      </c>
      <c r="O1806" s="6" t="str">
        <f>IF(anotacoes!N1806=0,"",anotacoes!N1806)</f>
        <v/>
      </c>
      <c r="P1806" t="str">
        <f>IF(anotacoes!M1806=0,"",UPPER(anotacoes!M1806))</f>
        <v/>
      </c>
      <c r="Q1806" t="str">
        <f t="shared" si="57"/>
        <v>INSERT INTO CONVERSAO_LUTA_ACAO (cd_conversao, id_luta, sequencia, momento_inicio, momento_fim, quem_faz, quem_sofre, acao_tipo, acao, tecnica, direcao, pontuacao) VALUES (1, 29, 74, TRIM(' 00:10:02,764'), TRIM(' 00:10:05,514'), 'CIANO', 'VASYLENKO', 'DISPLACEMENT', 'TRY TO GRIP WITH CONTACT', NULL, NULL, NULL)</v>
      </c>
      <c r="R1806" t="s">
        <v>10327</v>
      </c>
    </row>
    <row r="1807" spans="1:18" hidden="1" x14ac:dyDescent="0.25">
      <c r="A1807" s="7">
        <f>anotacoes!D1807</f>
        <v>40944</v>
      </c>
      <c r="B1807" t="str">
        <f>anotacoes!C1807</f>
        <v>GRAND SLAM PARIS 2012</v>
      </c>
      <c r="C1807" t="str">
        <f>anotacoes!E1807</f>
        <v>CIANO</v>
      </c>
      <c r="D1807" t="str">
        <f>anotacoes!F1807</f>
        <v>VASYLENKO</v>
      </c>
      <c r="E1807" t="s">
        <v>10325</v>
      </c>
      <c r="F1807">
        <f>anotacoes!A1807</f>
        <v>29</v>
      </c>
      <c r="G1807">
        <f>anotacoes!B1807</f>
        <v>75</v>
      </c>
      <c r="H1807" t="str">
        <f>anotacoes!K1807</f>
        <v xml:space="preserve"> 00:10:05,514</v>
      </c>
      <c r="I1807" t="str">
        <f>anotacoes!L1807</f>
        <v xml:space="preserve"> 00:10:07,026</v>
      </c>
      <c r="J1807" t="str">
        <f>IF(L1807="PAUSE",E1807,IF(anotacoes!G1811=conversao_anotacoes!C1807,conversao_anotacoes!C1807,conversao_anotacoes!D1807))</f>
        <v>CIANO</v>
      </c>
      <c r="K1807" t="str">
        <f t="shared" si="56"/>
        <v>VASYLENKO</v>
      </c>
      <c r="L1807" t="str">
        <f>UPPER(anotacoes!H1807)</f>
        <v>GRIP TIME</v>
      </c>
      <c r="M1807" t="str">
        <f>IF(OR(L1807="ATTACK",L1807="FINTA"),"&lt;TECNICA&gt;",UPPER(anotacoes!I1807))</f>
        <v>RIGHT SLEEVE</v>
      </c>
      <c r="N1807" t="str">
        <f>IF(OR(L1807="ATTACK",L1807="FINTA"),UPPER(anotacoes!I1807),"")</f>
        <v/>
      </c>
      <c r="O1807" s="6" t="str">
        <f>IF(anotacoes!N1807=0,"",anotacoes!N1807)</f>
        <v/>
      </c>
      <c r="P1807" t="str">
        <f>IF(anotacoes!M1807=0,"",UPPER(anotacoes!M1807))</f>
        <v/>
      </c>
      <c r="Q1807" t="str">
        <f t="shared" si="57"/>
        <v>INSERT INTO CONVERSAO_LUTA_ACAO (cd_conversao, id_luta, sequencia, momento_inicio, momento_fim, quem_faz, quem_sofre, acao_tipo, acao, tecnica, direcao, pontuacao) VALUES (1, 29, 75, TRIM(' 00:10:05,514'), TRIM(' 00:10:07,026'), 'CIANO', 'VASYLENKO', 'GRIP TIME', 'RIGHT SLEEVE', NULL, NULL, NULL)</v>
      </c>
      <c r="R1807" t="s">
        <v>10327</v>
      </c>
    </row>
    <row r="1808" spans="1:18" hidden="1" x14ac:dyDescent="0.25">
      <c r="A1808" s="7">
        <f>anotacoes!D1808</f>
        <v>40944</v>
      </c>
      <c r="B1808" t="str">
        <f>anotacoes!C1808</f>
        <v>GRAND SLAM PARIS 2012</v>
      </c>
      <c r="C1808" t="str">
        <f>anotacoes!E1808</f>
        <v>CIANO</v>
      </c>
      <c r="D1808" t="str">
        <f>anotacoes!F1808</f>
        <v>VASYLENKO</v>
      </c>
      <c r="E1808" t="s">
        <v>10325</v>
      </c>
      <c r="F1808">
        <f>anotacoes!A1808</f>
        <v>29</v>
      </c>
      <c r="G1808">
        <f>anotacoes!B1808</f>
        <v>76</v>
      </c>
      <c r="H1808" t="str">
        <f>anotacoes!K1808</f>
        <v xml:space="preserve"> 00:10:07,202</v>
      </c>
      <c r="I1808" t="str">
        <f>anotacoes!L1808</f>
        <v xml:space="preserve"> 00:10:08,735</v>
      </c>
      <c r="J1808" t="str">
        <f>IF(L1808="PAUSE",E1808,IF(anotacoes!G1812=conversao_anotacoes!C1808,conversao_anotacoes!C1808,conversao_anotacoes!D1808))</f>
        <v>CIANO</v>
      </c>
      <c r="K1808" t="str">
        <f t="shared" si="56"/>
        <v>VASYLENKO</v>
      </c>
      <c r="L1808" t="str">
        <f>UPPER(anotacoes!H1808)</f>
        <v>DISPLACEMENT</v>
      </c>
      <c r="M1808" t="str">
        <f>IF(OR(L1808="ATTACK",L1808="FINTA"),"&lt;TECNICA&gt;",UPPER(anotacoes!I1808))</f>
        <v>TRY TO GRIP WITH CONTACT</v>
      </c>
      <c r="N1808" t="str">
        <f>IF(OR(L1808="ATTACK",L1808="FINTA"),UPPER(anotacoes!I1808),"")</f>
        <v/>
      </c>
      <c r="O1808" s="6" t="str">
        <f>IF(anotacoes!N1808=0,"",anotacoes!N1808)</f>
        <v/>
      </c>
      <c r="P1808" t="str">
        <f>IF(anotacoes!M1808=0,"",UPPER(anotacoes!M1808))</f>
        <v/>
      </c>
      <c r="Q1808" t="str">
        <f t="shared" si="57"/>
        <v>INSERT INTO CONVERSAO_LUTA_ACAO (cd_conversao, id_luta, sequencia, momento_inicio, momento_fim, quem_faz, quem_sofre, acao_tipo, acao, tecnica, direcao, pontuacao) VALUES (1, 29, 76, TRIM(' 00:10:07,202'), TRIM(' 00:10:08,735'), 'CIANO', 'VASYLENKO', 'DISPLACEMENT', 'TRY TO GRIP WITH CONTACT', NULL, NULL, NULL)</v>
      </c>
      <c r="R1808" t="s">
        <v>10327</v>
      </c>
    </row>
    <row r="1809" spans="1:18" hidden="1" x14ac:dyDescent="0.25">
      <c r="A1809" s="7">
        <f>anotacoes!D1809</f>
        <v>40944</v>
      </c>
      <c r="B1809" t="str">
        <f>anotacoes!C1809</f>
        <v>GRAND SLAM PARIS 2012</v>
      </c>
      <c r="C1809" t="str">
        <f>anotacoes!E1809</f>
        <v>CIANO</v>
      </c>
      <c r="D1809" t="str">
        <f>anotacoes!F1809</f>
        <v>VASYLENKO</v>
      </c>
      <c r="E1809" t="s">
        <v>10325</v>
      </c>
      <c r="F1809">
        <f>anotacoes!A1809</f>
        <v>29</v>
      </c>
      <c r="G1809">
        <f>anotacoes!B1809</f>
        <v>77</v>
      </c>
      <c r="H1809" t="str">
        <f>anotacoes!K1809</f>
        <v xml:space="preserve"> 00:10:08,735</v>
      </c>
      <c r="I1809" t="str">
        <f>anotacoes!L1809</f>
        <v xml:space="preserve"> 00:10:14,256</v>
      </c>
      <c r="J1809" t="str">
        <f>IF(L1809="PAUSE",E1809,IF(anotacoes!G1813=conversao_anotacoes!C1809,conversao_anotacoes!C1809,conversao_anotacoes!D1809))</f>
        <v>CIANO</v>
      </c>
      <c r="K1809" t="str">
        <f t="shared" si="56"/>
        <v>VASYLENKO</v>
      </c>
      <c r="L1809" t="str">
        <f>UPPER(anotacoes!H1809)</f>
        <v>GRIP TIME</v>
      </c>
      <c r="M1809" t="str">
        <f>IF(OR(L1809="ATTACK",L1809="FINTA"),"&lt;TECNICA&gt;",UPPER(anotacoes!I1809))</f>
        <v>RIGHT SLEEVE</v>
      </c>
      <c r="N1809" t="str">
        <f>IF(OR(L1809="ATTACK",L1809="FINTA"),UPPER(anotacoes!I1809),"")</f>
        <v/>
      </c>
      <c r="O1809" s="6" t="str">
        <f>IF(anotacoes!N1809=0,"",anotacoes!N1809)</f>
        <v/>
      </c>
      <c r="P1809" t="str">
        <f>IF(anotacoes!M1809=0,"",UPPER(anotacoes!M1809))</f>
        <v/>
      </c>
      <c r="Q1809" t="str">
        <f t="shared" si="57"/>
        <v>INSERT INTO CONVERSAO_LUTA_ACAO (cd_conversao, id_luta, sequencia, momento_inicio, momento_fim, quem_faz, quem_sofre, acao_tipo, acao, tecnica, direcao, pontuacao) VALUES (1, 29, 77, TRIM(' 00:10:08,735'), TRIM(' 00:10:14,256'), 'CIANO', 'VASYLENKO', 'GRIP TIME', 'RIGHT SLEEVE', NULL, NULL, NULL)</v>
      </c>
      <c r="R1809" t="s">
        <v>10327</v>
      </c>
    </row>
    <row r="1810" spans="1:18" hidden="1" x14ac:dyDescent="0.25">
      <c r="A1810" s="7">
        <f>anotacoes!D1810</f>
        <v>40944</v>
      </c>
      <c r="B1810" t="str">
        <f>anotacoes!C1810</f>
        <v>GRAND SLAM PARIS 2012</v>
      </c>
      <c r="C1810" t="str">
        <f>anotacoes!E1810</f>
        <v>CIANO</v>
      </c>
      <c r="D1810" t="str">
        <f>anotacoes!F1810</f>
        <v>VASYLENKO</v>
      </c>
      <c r="E1810" t="s">
        <v>10325</v>
      </c>
      <c r="F1810">
        <f>anotacoes!A1810</f>
        <v>29</v>
      </c>
      <c r="G1810">
        <f>anotacoes!B1810</f>
        <v>78</v>
      </c>
      <c r="H1810" t="str">
        <f>anotacoes!K1810</f>
        <v xml:space="preserve"> 00:10:14,256</v>
      </c>
      <c r="I1810" t="str">
        <f>anotacoes!L1810</f>
        <v xml:space="preserve"> 00:10:19,219</v>
      </c>
      <c r="J1810" t="str">
        <f>IF(L1810="PAUSE",E1810,IF(anotacoes!G1814=conversao_anotacoes!C1810,conversao_anotacoes!C1810,conversao_anotacoes!D1810))</f>
        <v>CIANO</v>
      </c>
      <c r="K1810" t="str">
        <f t="shared" si="56"/>
        <v>VASYLENKO</v>
      </c>
      <c r="L1810" t="str">
        <f>UPPER(anotacoes!H1810)</f>
        <v>GRIP TIME</v>
      </c>
      <c r="M1810" t="str">
        <f>IF(OR(L1810="ATTACK",L1810="FINTA"),"&lt;TECNICA&gt;",UPPER(anotacoes!I1810))</f>
        <v>LEFT COLLAR RIGHT SLEEVE</v>
      </c>
      <c r="N1810" t="str">
        <f>IF(OR(L1810="ATTACK",L1810="FINTA"),UPPER(anotacoes!I1810),"")</f>
        <v/>
      </c>
      <c r="O1810" s="6" t="str">
        <f>IF(anotacoes!N1810=0,"",anotacoes!N1810)</f>
        <v/>
      </c>
      <c r="P1810" t="str">
        <f>IF(anotacoes!M1810=0,"",UPPER(anotacoes!M1810))</f>
        <v/>
      </c>
      <c r="Q1810" t="str">
        <f t="shared" si="57"/>
        <v>INSERT INTO CONVERSAO_LUTA_ACAO (cd_conversao, id_luta, sequencia, momento_inicio, momento_fim, quem_faz, quem_sofre, acao_tipo, acao, tecnica, direcao, pontuacao) VALUES (1, 29, 78, TRIM(' 00:10:14,256'), TRIM(' 00:10:19,219'), 'CIANO', 'VASYLENKO', 'GRIP TIME', 'LEFT COLLAR RIGHT SLEEVE', NULL, NULL, NULL)</v>
      </c>
      <c r="R1810" t="s">
        <v>10327</v>
      </c>
    </row>
    <row r="1811" spans="1:18" hidden="1" x14ac:dyDescent="0.25">
      <c r="A1811" s="7">
        <f>anotacoes!D1811</f>
        <v>40944</v>
      </c>
      <c r="B1811" t="str">
        <f>anotacoes!C1811</f>
        <v>GRAND SLAM PARIS 2012</v>
      </c>
      <c r="C1811" t="str">
        <f>anotacoes!E1811</f>
        <v>CIANO</v>
      </c>
      <c r="D1811" t="str">
        <f>anotacoes!F1811</f>
        <v>VASYLENKO</v>
      </c>
      <c r="E1811" t="s">
        <v>10325</v>
      </c>
      <c r="F1811">
        <f>anotacoes!A1811</f>
        <v>29</v>
      </c>
      <c r="G1811">
        <f>anotacoes!B1811</f>
        <v>79</v>
      </c>
      <c r="H1811" t="str">
        <f>anotacoes!K1811</f>
        <v xml:space="preserve"> 00:10:19,219</v>
      </c>
      <c r="I1811" t="str">
        <f>anotacoes!L1811</f>
        <v xml:space="preserve"> 00:10:20,365</v>
      </c>
      <c r="J1811" t="str">
        <f>IF(L1811="PAUSE",E1811,IF(anotacoes!G1815=conversao_anotacoes!C1811,conversao_anotacoes!C1811,conversao_anotacoes!D1811))</f>
        <v>CIANO</v>
      </c>
      <c r="K1811" t="str">
        <f t="shared" si="56"/>
        <v>VASYLENKO</v>
      </c>
      <c r="L1811" t="str">
        <f>UPPER(anotacoes!H1811)</f>
        <v>ATTACK</v>
      </c>
      <c r="M1811" t="str">
        <f>IF(OR(L1811="ATTACK",L1811="FINTA"),"&lt;TECNICA&gt;",UPPER(anotacoes!I1811))</f>
        <v>&lt;TECNICA&gt;</v>
      </c>
      <c r="N1811" t="str">
        <f>IF(OR(L1811="ATTACK",L1811="FINTA"),UPPER(anotacoes!I1811),"")</f>
        <v>UCHIMATA</v>
      </c>
      <c r="O1811" s="6">
        <f>IF(anotacoes!N1811=0,"",anotacoes!N1811)</f>
        <v>6</v>
      </c>
      <c r="P1811" t="str">
        <f>IF(anotacoes!M1811=0,"",UPPER(anotacoes!M1811))</f>
        <v>IPPON</v>
      </c>
      <c r="Q1811" t="str">
        <f t="shared" si="57"/>
        <v>INSERT INTO CONVERSAO_LUTA_ACAO (cd_conversao, id_luta, sequencia, momento_inicio, momento_fim, quem_faz, quem_sofre, acao_tipo, acao, tecnica, direcao, pontuacao) VALUES (1, 29, 79, TRIM(' 00:10:19,219'), TRIM(' 00:10:20,365'), 'CIANO', 'VASYLENKO', 'ATTACK', '&lt;TECNICA&gt;', 'UCHIMATA', 6, 'IPPON')</v>
      </c>
      <c r="R1811" t="s">
        <v>10327</v>
      </c>
    </row>
    <row r="1812" spans="1:18" hidden="1" x14ac:dyDescent="0.25">
      <c r="A1812" s="7">
        <f>anotacoes!D1812</f>
        <v>40887</v>
      </c>
      <c r="B1812" t="str">
        <f>anotacoes!C1812</f>
        <v>GRAND SLAM TOKYO 2011</v>
      </c>
      <c r="C1812" t="str">
        <f>anotacoes!E1812</f>
        <v>CIANO</v>
      </c>
      <c r="D1812" t="str">
        <f>anotacoes!F1812</f>
        <v>KAWAKAMI</v>
      </c>
      <c r="E1812" t="s">
        <v>10325</v>
      </c>
      <c r="F1812">
        <f>anotacoes!A1812</f>
        <v>30</v>
      </c>
      <c r="G1812">
        <f>anotacoes!B1812</f>
        <v>1</v>
      </c>
      <c r="H1812" t="str">
        <f>anotacoes!K1812</f>
        <v xml:space="preserve"> 00:00:03,849</v>
      </c>
      <c r="I1812" t="str">
        <f>anotacoes!L1812</f>
        <v xml:space="preserve"> 00:00:03,849</v>
      </c>
      <c r="J1812" t="str">
        <f>IF(L1812="PAUSE",E1812,IF(anotacoes!G1816=conversao_anotacoes!C1812,conversao_anotacoes!C1812,conversao_anotacoes!D1812))</f>
        <v>&lt;ARBITRO_DESCONHECIDO&gt;</v>
      </c>
      <c r="K1812" t="str">
        <f t="shared" si="56"/>
        <v/>
      </c>
      <c r="L1812" t="str">
        <f>UPPER(anotacoes!H1812)</f>
        <v>PAUSE</v>
      </c>
      <c r="M1812" t="str">
        <f>IF(OR(L1812="ATTACK",L1812="FINTA"),"&lt;TECNICA&gt;",UPPER(anotacoes!I1812))</f>
        <v>&lt;NAO_CLASSIFICADO&gt;</v>
      </c>
      <c r="N1812" t="str">
        <f>IF(OR(L1812="ATTACK",L1812="FINTA"),UPPER(anotacoes!I1812),"")</f>
        <v/>
      </c>
      <c r="O1812" s="6" t="str">
        <f>IF(anotacoes!N1812=0,"",anotacoes!N1812)</f>
        <v/>
      </c>
      <c r="P1812" t="str">
        <f>IF(anotacoes!M1812=0,"",UPPER(anotacoes!M1812))</f>
        <v/>
      </c>
      <c r="Q1812" t="str">
        <f t="shared" si="57"/>
        <v>INSERT INTO CONVERSAO_LUTA_ACAO (cd_conversao, id_luta, sequencia, momento_inicio, momento_fim, quem_faz, quem_sofre, acao_tipo, acao, tecnica, direcao, pontuacao) VALUES (1, 30, 1, TRIM(' 00:00:03,849'), TRIM(' 00:00:03,849'), '&lt;ARBITRO_DESCONHECIDO&gt;', '', 'PAUSE', '&lt;NAO_CLASSIFICADO&gt;', NULL, NULL, NULL)</v>
      </c>
      <c r="R1812" t="s">
        <v>10327</v>
      </c>
    </row>
    <row r="1813" spans="1:18" hidden="1" x14ac:dyDescent="0.25">
      <c r="A1813" s="7">
        <f>anotacoes!D1813</f>
        <v>40887</v>
      </c>
      <c r="B1813" t="str">
        <f>anotacoes!C1813</f>
        <v>GRAND SLAM TOKYO 2011</v>
      </c>
      <c r="C1813" t="str">
        <f>anotacoes!E1813</f>
        <v>CIANO</v>
      </c>
      <c r="D1813" t="str">
        <f>anotacoes!F1813</f>
        <v>KAWAKAMI</v>
      </c>
      <c r="E1813" t="s">
        <v>10325</v>
      </c>
      <c r="F1813">
        <f>anotacoes!A1813</f>
        <v>30</v>
      </c>
      <c r="G1813">
        <f>anotacoes!B1813</f>
        <v>2</v>
      </c>
      <c r="H1813" t="str">
        <f>anotacoes!K1813</f>
        <v xml:space="preserve"> 00:00:03,849</v>
      </c>
      <c r="I1813" t="str">
        <f>anotacoes!L1813</f>
        <v xml:space="preserve"> 00:00:08,870</v>
      </c>
      <c r="J1813" t="str">
        <f>IF(L1813="PAUSE",E1813,IF(anotacoes!G1817=conversao_anotacoes!C1813,conversao_anotacoes!C1813,conversao_anotacoes!D1813))</f>
        <v>CIANO</v>
      </c>
      <c r="K1813" t="str">
        <f t="shared" si="56"/>
        <v>KAWAKAMI</v>
      </c>
      <c r="L1813" t="str">
        <f>UPPER(anotacoes!H1813)</f>
        <v>DISPLACEMENT</v>
      </c>
      <c r="M1813" t="str">
        <f>IF(OR(L1813="ATTACK",L1813="FINTA"),"&lt;TECNICA&gt;",UPPER(anotacoes!I1813))</f>
        <v>2-3 STEP HESITANT RIGHT</v>
      </c>
      <c r="N1813" t="str">
        <f>IF(OR(L1813="ATTACK",L1813="FINTA"),UPPER(anotacoes!I1813),"")</f>
        <v/>
      </c>
      <c r="O1813" s="6" t="str">
        <f>IF(anotacoes!N1813=0,"",anotacoes!N1813)</f>
        <v/>
      </c>
      <c r="P1813" t="str">
        <f>IF(anotacoes!M1813=0,"",UPPER(anotacoes!M1813))</f>
        <v/>
      </c>
      <c r="Q1813" t="str">
        <f t="shared" si="57"/>
        <v>INSERT INTO CONVERSAO_LUTA_ACAO (cd_conversao, id_luta, sequencia, momento_inicio, momento_fim, quem_faz, quem_sofre, acao_tipo, acao, tecnica, direcao, pontuacao) VALUES (1, 30, 2, TRIM(' 00:00:03,849'), TRIM(' 00:00:08,870'), 'CIANO', 'KAWAKAMI', 'DISPLACEMENT', '2-3 STEP HESITANT RIGHT', NULL, NULL, NULL)</v>
      </c>
      <c r="R1813" t="s">
        <v>10327</v>
      </c>
    </row>
    <row r="1814" spans="1:18" hidden="1" x14ac:dyDescent="0.25">
      <c r="A1814" s="7">
        <f>anotacoes!D1814</f>
        <v>40887</v>
      </c>
      <c r="B1814" t="str">
        <f>anotacoes!C1814</f>
        <v>GRAND SLAM TOKYO 2011</v>
      </c>
      <c r="C1814" t="str">
        <f>anotacoes!E1814</f>
        <v>CIANO</v>
      </c>
      <c r="D1814" t="str">
        <f>anotacoes!F1814</f>
        <v>KAWAKAMI</v>
      </c>
      <c r="E1814" t="s">
        <v>10325</v>
      </c>
      <c r="F1814">
        <f>anotacoes!A1814</f>
        <v>30</v>
      </c>
      <c r="G1814">
        <f>anotacoes!B1814</f>
        <v>3</v>
      </c>
      <c r="H1814" t="str">
        <f>anotacoes!K1814</f>
        <v xml:space="preserve"> 00:00:08,870</v>
      </c>
      <c r="I1814" t="str">
        <f>anotacoes!L1814</f>
        <v xml:space="preserve"> 00:00:16,405</v>
      </c>
      <c r="J1814" t="str">
        <f>IF(L1814="PAUSE",E1814,IF(anotacoes!G1818=conversao_anotacoes!C1814,conversao_anotacoes!C1814,conversao_anotacoes!D1814))</f>
        <v>CIANO</v>
      </c>
      <c r="K1814" t="str">
        <f t="shared" si="56"/>
        <v>KAWAKAMI</v>
      </c>
      <c r="L1814" t="str">
        <f>UPPER(anotacoes!H1814)</f>
        <v>GRIP TIME</v>
      </c>
      <c r="M1814" t="str">
        <f>IF(OR(L1814="ATTACK",L1814="FINTA"),"&lt;TECNICA&gt;",UPPER(anotacoes!I1814))</f>
        <v>LEFT COLLAR</v>
      </c>
      <c r="N1814" t="str">
        <f>IF(OR(L1814="ATTACK",L1814="FINTA"),UPPER(anotacoes!I1814),"")</f>
        <v/>
      </c>
      <c r="O1814" s="6" t="str">
        <f>IF(anotacoes!N1814=0,"",anotacoes!N1814)</f>
        <v/>
      </c>
      <c r="P1814" t="str">
        <f>IF(anotacoes!M1814=0,"",UPPER(anotacoes!M1814))</f>
        <v/>
      </c>
      <c r="Q1814" t="str">
        <f t="shared" si="57"/>
        <v>INSERT INTO CONVERSAO_LUTA_ACAO (cd_conversao, id_luta, sequencia, momento_inicio, momento_fim, quem_faz, quem_sofre, acao_tipo, acao, tecnica, direcao, pontuacao) VALUES (1, 30, 3, TRIM(' 00:00:08,870'), TRIM(' 00:00:16,405'), 'CIANO', 'KAWAKAMI', 'GRIP TIME', 'LEFT COLLAR', NULL, NULL, NULL)</v>
      </c>
      <c r="R1814" t="s">
        <v>10327</v>
      </c>
    </row>
    <row r="1815" spans="1:18" hidden="1" x14ac:dyDescent="0.25">
      <c r="A1815" s="7">
        <f>anotacoes!D1815</f>
        <v>40887</v>
      </c>
      <c r="B1815" t="str">
        <f>anotacoes!C1815</f>
        <v>GRAND SLAM TOKYO 2011</v>
      </c>
      <c r="C1815" t="str">
        <f>anotacoes!E1815</f>
        <v>CIANO</v>
      </c>
      <c r="D1815" t="str">
        <f>anotacoes!F1815</f>
        <v>KAWAKAMI</v>
      </c>
      <c r="E1815" t="s">
        <v>10325</v>
      </c>
      <c r="F1815">
        <f>anotacoes!A1815</f>
        <v>30</v>
      </c>
      <c r="G1815">
        <f>anotacoes!B1815</f>
        <v>4</v>
      </c>
      <c r="H1815" t="str">
        <f>anotacoes!K1815</f>
        <v xml:space="preserve"> 00:00:16,592</v>
      </c>
      <c r="I1815" t="str">
        <f>anotacoes!L1815</f>
        <v xml:space="preserve"> 00:00:17,434</v>
      </c>
      <c r="J1815" t="str">
        <f>IF(L1815="PAUSE",E1815,IF(anotacoes!G1819=conversao_anotacoes!C1815,conversao_anotacoes!C1815,conversao_anotacoes!D1815))</f>
        <v>CIANO</v>
      </c>
      <c r="K1815" t="str">
        <f t="shared" si="56"/>
        <v>KAWAKAMI</v>
      </c>
      <c r="L1815" t="str">
        <f>UPPER(anotacoes!H1815)</f>
        <v>GRIP TIME</v>
      </c>
      <c r="M1815" t="str">
        <f>IF(OR(L1815="ATTACK",L1815="FINTA"),"&lt;TECNICA&gt;",UPPER(anotacoes!I1815))</f>
        <v>LEFT COLLAR RIGHT SLEEVE</v>
      </c>
      <c r="N1815" t="str">
        <f>IF(OR(L1815="ATTACK",L1815="FINTA"),UPPER(anotacoes!I1815),"")</f>
        <v/>
      </c>
      <c r="O1815" s="6" t="str">
        <f>IF(anotacoes!N1815=0,"",anotacoes!N1815)</f>
        <v/>
      </c>
      <c r="P1815" t="str">
        <f>IF(anotacoes!M1815=0,"",UPPER(anotacoes!M1815))</f>
        <v/>
      </c>
      <c r="Q1815" t="str">
        <f t="shared" si="57"/>
        <v>INSERT INTO CONVERSAO_LUTA_ACAO (cd_conversao, id_luta, sequencia, momento_inicio, momento_fim, quem_faz, quem_sofre, acao_tipo, acao, tecnica, direcao, pontuacao) VALUES (1, 30, 4, TRIM(' 00:00:16,592'), TRIM(' 00:00:17,434'), 'CIANO', 'KAWAKAMI', 'GRIP TIME', 'LEFT COLLAR RIGHT SLEEVE', NULL, NULL, NULL)</v>
      </c>
      <c r="R1815" t="s">
        <v>10327</v>
      </c>
    </row>
    <row r="1816" spans="1:18" hidden="1" x14ac:dyDescent="0.25">
      <c r="A1816" s="7">
        <f>anotacoes!D1816</f>
        <v>40887</v>
      </c>
      <c r="B1816" t="str">
        <f>anotacoes!C1816</f>
        <v>GRAND SLAM TOKYO 2011</v>
      </c>
      <c r="C1816" t="str">
        <f>anotacoes!E1816</f>
        <v>CIANO</v>
      </c>
      <c r="D1816" t="str">
        <f>anotacoes!F1816</f>
        <v>KAWAKAMI</v>
      </c>
      <c r="E1816" t="s">
        <v>10325</v>
      </c>
      <c r="F1816">
        <f>anotacoes!A1816</f>
        <v>30</v>
      </c>
      <c r="G1816">
        <f>anotacoes!B1816</f>
        <v>5</v>
      </c>
      <c r="H1816" t="str">
        <f>anotacoes!K1816</f>
        <v xml:space="preserve"> 00:00:17,434</v>
      </c>
      <c r="I1816" t="str">
        <f>anotacoes!L1816</f>
        <v xml:space="preserve"> 00:00:18,643</v>
      </c>
      <c r="J1816" t="str">
        <f>IF(L1816="PAUSE",E1816,IF(anotacoes!G1820=conversao_anotacoes!C1816,conversao_anotacoes!C1816,conversao_anotacoes!D1816))</f>
        <v>CIANO</v>
      </c>
      <c r="K1816" t="str">
        <f t="shared" si="56"/>
        <v>KAWAKAMI</v>
      </c>
      <c r="L1816" t="str">
        <f>UPPER(anotacoes!H1816)</f>
        <v>DEFENSE</v>
      </c>
      <c r="M1816" t="str">
        <f>IF(OR(L1816="ATTACK",L1816="FINTA"),"&lt;TECNICA&gt;",UPPER(anotacoes!I1816))</f>
        <v>TAE-SABAKI LEFT INCLINED</v>
      </c>
      <c r="N1816" t="str">
        <f>IF(OR(L1816="ATTACK",L1816="FINTA"),UPPER(anotacoes!I1816),"")</f>
        <v/>
      </c>
      <c r="O1816" s="6" t="str">
        <f>IF(anotacoes!N1816=0,"",anotacoes!N1816)</f>
        <v/>
      </c>
      <c r="P1816" t="str">
        <f>IF(anotacoes!M1816=0,"",UPPER(anotacoes!M1816))</f>
        <v/>
      </c>
      <c r="Q1816" t="str">
        <f t="shared" si="57"/>
        <v>INSERT INTO CONVERSAO_LUTA_ACAO (cd_conversao, id_luta, sequencia, momento_inicio, momento_fim, quem_faz, quem_sofre, acao_tipo, acao, tecnica, direcao, pontuacao) VALUES (1, 30, 5, TRIM(' 00:00:17,434'), TRIM(' 00:00:18,643'), 'CIANO', 'KAWAKAMI', 'DEFENSE', 'TAE-SABAKI LEFT INCLINED', NULL, NULL, NULL)</v>
      </c>
      <c r="R1816" t="s">
        <v>10327</v>
      </c>
    </row>
    <row r="1817" spans="1:18" hidden="1" x14ac:dyDescent="0.25">
      <c r="A1817" s="7">
        <f>anotacoes!D1817</f>
        <v>40887</v>
      </c>
      <c r="B1817" t="str">
        <f>anotacoes!C1817</f>
        <v>GRAND SLAM TOKYO 2011</v>
      </c>
      <c r="C1817" t="str">
        <f>anotacoes!E1817</f>
        <v>CIANO</v>
      </c>
      <c r="D1817" t="str">
        <f>anotacoes!F1817</f>
        <v>KAWAKAMI</v>
      </c>
      <c r="E1817" t="s">
        <v>10325</v>
      </c>
      <c r="F1817">
        <f>anotacoes!A1817</f>
        <v>30</v>
      </c>
      <c r="G1817">
        <f>anotacoes!B1817</f>
        <v>6</v>
      </c>
      <c r="H1817" t="str">
        <f>anotacoes!K1817</f>
        <v xml:space="preserve"> 00:00:18,822</v>
      </c>
      <c r="I1817" t="str">
        <f>anotacoes!L1817</f>
        <v xml:space="preserve"> 00:00:26,165</v>
      </c>
      <c r="J1817" t="str">
        <f>IF(L1817="PAUSE",E1817,IF(anotacoes!G1821=conversao_anotacoes!C1817,conversao_anotacoes!C1817,conversao_anotacoes!D1817))</f>
        <v>&lt;ARBITRO_DESCONHECIDO&gt;</v>
      </c>
      <c r="K1817" t="str">
        <f t="shared" si="56"/>
        <v/>
      </c>
      <c r="L1817" t="str">
        <f>UPPER(anotacoes!H1817)</f>
        <v>PAUSE</v>
      </c>
      <c r="M1817" t="str">
        <f>IF(OR(L1817="ATTACK",L1817="FINTA"),"&lt;TECNICA&gt;",UPPER(anotacoes!I1817))</f>
        <v>&lt;NAO_CLASSIFICADO&gt;</v>
      </c>
      <c r="N1817" t="str">
        <f>IF(OR(L1817="ATTACK",L1817="FINTA"),UPPER(anotacoes!I1817),"")</f>
        <v/>
      </c>
      <c r="O1817" s="6" t="str">
        <f>IF(anotacoes!N1817=0,"",anotacoes!N1817)</f>
        <v/>
      </c>
      <c r="P1817" t="str">
        <f>IF(anotacoes!M1817=0,"",UPPER(anotacoes!M1817))</f>
        <v/>
      </c>
      <c r="Q1817" t="str">
        <f t="shared" si="57"/>
        <v>INSERT INTO CONVERSAO_LUTA_ACAO (cd_conversao, id_luta, sequencia, momento_inicio, momento_fim, quem_faz, quem_sofre, acao_tipo, acao, tecnica, direcao, pontuacao) VALUES (1, 30, 6, TRIM(' 00:00:18,822'), TRIM(' 00:00:26,165'), '&lt;ARBITRO_DESCONHECIDO&gt;', '', 'PAUSE', '&lt;NAO_CLASSIFICADO&gt;', NULL, NULL, NULL)</v>
      </c>
      <c r="R1817" t="s">
        <v>10327</v>
      </c>
    </row>
    <row r="1818" spans="1:18" hidden="1" x14ac:dyDescent="0.25">
      <c r="A1818" s="7">
        <f>anotacoes!D1818</f>
        <v>40887</v>
      </c>
      <c r="B1818" t="str">
        <f>anotacoes!C1818</f>
        <v>GRAND SLAM TOKYO 2011</v>
      </c>
      <c r="C1818" t="str">
        <f>anotacoes!E1818</f>
        <v>CIANO</v>
      </c>
      <c r="D1818" t="str">
        <f>anotacoes!F1818</f>
        <v>KAWAKAMI</v>
      </c>
      <c r="E1818" t="s">
        <v>10325</v>
      </c>
      <c r="F1818">
        <f>anotacoes!A1818</f>
        <v>30</v>
      </c>
      <c r="G1818">
        <f>anotacoes!B1818</f>
        <v>7</v>
      </c>
      <c r="H1818" t="str">
        <f>anotacoes!K1818</f>
        <v xml:space="preserve"> 00:00:26,333</v>
      </c>
      <c r="I1818" t="str">
        <f>anotacoes!L1818</f>
        <v xml:space="preserve"> 00:00:30,544</v>
      </c>
      <c r="J1818" t="str">
        <f>IF(L1818="PAUSE",E1818,IF(anotacoes!G1822=conversao_anotacoes!C1818,conversao_anotacoes!C1818,conversao_anotacoes!D1818))</f>
        <v>CIANO</v>
      </c>
      <c r="K1818" t="str">
        <f t="shared" si="56"/>
        <v>KAWAKAMI</v>
      </c>
      <c r="L1818" t="str">
        <f>UPPER(anotacoes!H1818)</f>
        <v>DISPLACEMENT</v>
      </c>
      <c r="M1818" t="str">
        <f>IF(OR(L1818="ATTACK",L1818="FINTA"),"&lt;TECNICA&gt;",UPPER(anotacoes!I1818))</f>
        <v>2-3 STEP HESITANT RIGHT</v>
      </c>
      <c r="N1818" t="str">
        <f>IF(OR(L1818="ATTACK",L1818="FINTA"),UPPER(anotacoes!I1818),"")</f>
        <v/>
      </c>
      <c r="O1818" s="6" t="str">
        <f>IF(anotacoes!N1818=0,"",anotacoes!N1818)</f>
        <v/>
      </c>
      <c r="P1818" t="str">
        <f>IF(anotacoes!M1818=0,"",UPPER(anotacoes!M1818))</f>
        <v/>
      </c>
      <c r="Q1818" t="str">
        <f t="shared" si="57"/>
        <v>INSERT INTO CONVERSAO_LUTA_ACAO (cd_conversao, id_luta, sequencia, momento_inicio, momento_fim, quem_faz, quem_sofre, acao_tipo, acao, tecnica, direcao, pontuacao) VALUES (1, 30, 7, TRIM(' 00:00:26,333'), TRIM(' 00:00:30,544'), 'CIANO', 'KAWAKAMI', 'DISPLACEMENT', '2-3 STEP HESITANT RIGHT', NULL, NULL, NULL)</v>
      </c>
      <c r="R1818" t="s">
        <v>10327</v>
      </c>
    </row>
    <row r="1819" spans="1:18" hidden="1" x14ac:dyDescent="0.25">
      <c r="A1819" s="7">
        <f>anotacoes!D1819</f>
        <v>40887</v>
      </c>
      <c r="B1819" t="str">
        <f>anotacoes!C1819</f>
        <v>GRAND SLAM TOKYO 2011</v>
      </c>
      <c r="C1819" t="str">
        <f>anotacoes!E1819</f>
        <v>CIANO</v>
      </c>
      <c r="D1819" t="str">
        <f>anotacoes!F1819</f>
        <v>KAWAKAMI</v>
      </c>
      <c r="E1819" t="s">
        <v>10325</v>
      </c>
      <c r="F1819">
        <f>anotacoes!A1819</f>
        <v>30</v>
      </c>
      <c r="G1819">
        <f>anotacoes!B1819</f>
        <v>8</v>
      </c>
      <c r="H1819" t="str">
        <f>anotacoes!K1819</f>
        <v xml:space="preserve"> 00:00:30,544</v>
      </c>
      <c r="I1819" t="str">
        <f>anotacoes!L1819</f>
        <v xml:space="preserve"> 00:00:45,566</v>
      </c>
      <c r="J1819" t="str">
        <f>IF(L1819="PAUSE",E1819,IF(anotacoes!G1823=conversao_anotacoes!C1819,conversao_anotacoes!C1819,conversao_anotacoes!D1819))</f>
        <v>CIANO</v>
      </c>
      <c r="K1819" t="str">
        <f t="shared" si="56"/>
        <v>KAWAKAMI</v>
      </c>
      <c r="L1819" t="str">
        <f>UPPER(anotacoes!H1819)</f>
        <v>GRIP TIME</v>
      </c>
      <c r="M1819" t="str">
        <f>IF(OR(L1819="ATTACK",L1819="FINTA"),"&lt;TECNICA&gt;",UPPER(anotacoes!I1819))</f>
        <v>LEFT COLLAR</v>
      </c>
      <c r="N1819" t="str">
        <f>IF(OR(L1819="ATTACK",L1819="FINTA"),UPPER(anotacoes!I1819),"")</f>
        <v/>
      </c>
      <c r="O1819" s="6" t="str">
        <f>IF(anotacoes!N1819=0,"",anotacoes!N1819)</f>
        <v/>
      </c>
      <c r="P1819" t="str">
        <f>IF(anotacoes!M1819=0,"",UPPER(anotacoes!M1819))</f>
        <v/>
      </c>
      <c r="Q1819" t="str">
        <f t="shared" si="57"/>
        <v>INSERT INTO CONVERSAO_LUTA_ACAO (cd_conversao, id_luta, sequencia, momento_inicio, momento_fim, quem_faz, quem_sofre, acao_tipo, acao, tecnica, direcao, pontuacao) VALUES (1, 30, 8, TRIM(' 00:00:30,544'), TRIM(' 00:00:45,566'), 'CIANO', 'KAWAKAMI', 'GRIP TIME', 'LEFT COLLAR', NULL, NULL, NULL)</v>
      </c>
      <c r="R1819" t="s">
        <v>10327</v>
      </c>
    </row>
    <row r="1820" spans="1:18" hidden="1" x14ac:dyDescent="0.25">
      <c r="A1820" s="7">
        <f>anotacoes!D1820</f>
        <v>40887</v>
      </c>
      <c r="B1820" t="str">
        <f>anotacoes!C1820</f>
        <v>GRAND SLAM TOKYO 2011</v>
      </c>
      <c r="C1820" t="str">
        <f>anotacoes!E1820</f>
        <v>CIANO</v>
      </c>
      <c r="D1820" t="str">
        <f>anotacoes!F1820</f>
        <v>KAWAKAMI</v>
      </c>
      <c r="E1820" t="s">
        <v>10325</v>
      </c>
      <c r="F1820">
        <f>anotacoes!A1820</f>
        <v>30</v>
      </c>
      <c r="G1820">
        <f>anotacoes!B1820</f>
        <v>9</v>
      </c>
      <c r="H1820" t="str">
        <f>anotacoes!K1820</f>
        <v xml:space="preserve"> 00:00:45,566</v>
      </c>
      <c r="I1820" t="str">
        <f>anotacoes!L1820</f>
        <v xml:space="preserve"> 00:00:55,924</v>
      </c>
      <c r="J1820" t="str">
        <f>IF(L1820="PAUSE",E1820,IF(anotacoes!G1824=conversao_anotacoes!C1820,conversao_anotacoes!C1820,conversao_anotacoes!D1820))</f>
        <v>CIANO</v>
      </c>
      <c r="K1820" t="str">
        <f t="shared" si="56"/>
        <v>KAWAKAMI</v>
      </c>
      <c r="L1820" t="str">
        <f>UPPER(anotacoes!H1820)</f>
        <v>GRIP TIME</v>
      </c>
      <c r="M1820" t="str">
        <f>IF(OR(L1820="ATTACK",L1820="FINTA"),"&lt;TECNICA&gt;",UPPER(anotacoes!I1820))</f>
        <v>LEFT COLLAR RIGHT SLEEVE</v>
      </c>
      <c r="N1820" t="str">
        <f>IF(OR(L1820="ATTACK",L1820="FINTA"),UPPER(anotacoes!I1820),"")</f>
        <v/>
      </c>
      <c r="O1820" s="6" t="str">
        <f>IF(anotacoes!N1820=0,"",anotacoes!N1820)</f>
        <v/>
      </c>
      <c r="P1820" t="str">
        <f>IF(anotacoes!M1820=0,"",UPPER(anotacoes!M1820))</f>
        <v/>
      </c>
      <c r="Q1820" t="str">
        <f t="shared" si="57"/>
        <v>INSERT INTO CONVERSAO_LUTA_ACAO (cd_conversao, id_luta, sequencia, momento_inicio, momento_fim, quem_faz, quem_sofre, acao_tipo, acao, tecnica, direcao, pontuacao) VALUES (1, 30, 9, TRIM(' 00:00:45,566'), TRIM(' 00:00:55,924'), 'CIANO', 'KAWAKAMI', 'GRIP TIME', 'LEFT COLLAR RIGHT SLEEVE', NULL, NULL, NULL)</v>
      </c>
      <c r="R1820" t="s">
        <v>10327</v>
      </c>
    </row>
    <row r="1821" spans="1:18" hidden="1" x14ac:dyDescent="0.25">
      <c r="A1821" s="7">
        <f>anotacoes!D1821</f>
        <v>40887</v>
      </c>
      <c r="B1821" t="str">
        <f>anotacoes!C1821</f>
        <v>GRAND SLAM TOKYO 2011</v>
      </c>
      <c r="C1821" t="str">
        <f>anotacoes!E1821</f>
        <v>CIANO</v>
      </c>
      <c r="D1821" t="str">
        <f>anotacoes!F1821</f>
        <v>KAWAKAMI</v>
      </c>
      <c r="E1821" t="s">
        <v>10325</v>
      </c>
      <c r="F1821">
        <f>anotacoes!A1821</f>
        <v>30</v>
      </c>
      <c r="G1821">
        <f>anotacoes!B1821</f>
        <v>10</v>
      </c>
      <c r="H1821" t="str">
        <f>anotacoes!K1821</f>
        <v xml:space="preserve"> 00:00:56,102</v>
      </c>
      <c r="I1821" t="str">
        <f>anotacoes!L1821</f>
        <v xml:space="preserve"> 00:01:45,171</v>
      </c>
      <c r="J1821" t="str">
        <f>IF(L1821="PAUSE",E1821,IF(anotacoes!G1825=conversao_anotacoes!C1821,conversao_anotacoes!C1821,conversao_anotacoes!D1821))</f>
        <v>&lt;ARBITRO_DESCONHECIDO&gt;</v>
      </c>
      <c r="K1821" t="str">
        <f t="shared" si="56"/>
        <v/>
      </c>
      <c r="L1821" t="str">
        <f>UPPER(anotacoes!H1821)</f>
        <v>PAUSE</v>
      </c>
      <c r="M1821" t="str">
        <f>IF(OR(L1821="ATTACK",L1821="FINTA"),"&lt;TECNICA&gt;",UPPER(anotacoes!I1821))</f>
        <v>SHIDO WITHOUT SCORE</v>
      </c>
      <c r="N1821" t="str">
        <f>IF(OR(L1821="ATTACK",L1821="FINTA"),UPPER(anotacoes!I1821),"")</f>
        <v/>
      </c>
      <c r="O1821" s="6" t="str">
        <f>IF(anotacoes!N1821=0,"",anotacoes!N1821)</f>
        <v/>
      </c>
      <c r="P1821" t="str">
        <f>IF(anotacoes!M1821=0,"",UPPER(anotacoes!M1821))</f>
        <v/>
      </c>
      <c r="Q1821" t="str">
        <f t="shared" si="57"/>
        <v>INSERT INTO CONVERSAO_LUTA_ACAO (cd_conversao, id_luta, sequencia, momento_inicio, momento_fim, quem_faz, quem_sofre, acao_tipo, acao, tecnica, direcao, pontuacao) VALUES (1, 30, 10, TRIM(' 00:00:56,102'), TRIM(' 00:01:45,171'), '&lt;ARBITRO_DESCONHECIDO&gt;', '', 'PAUSE', 'SHIDO WITHOUT SCORE', NULL, NULL, NULL)</v>
      </c>
      <c r="R1821" t="s">
        <v>10327</v>
      </c>
    </row>
    <row r="1822" spans="1:18" hidden="1" x14ac:dyDescent="0.25">
      <c r="A1822" s="7">
        <f>anotacoes!D1822</f>
        <v>40887</v>
      </c>
      <c r="B1822" t="str">
        <f>anotacoes!C1822</f>
        <v>GRAND SLAM TOKYO 2011</v>
      </c>
      <c r="C1822" t="str">
        <f>anotacoes!E1822</f>
        <v>CIANO</v>
      </c>
      <c r="D1822" t="str">
        <f>anotacoes!F1822</f>
        <v>KAWAKAMI</v>
      </c>
      <c r="E1822" t="s">
        <v>10325</v>
      </c>
      <c r="F1822">
        <f>anotacoes!A1822</f>
        <v>30</v>
      </c>
      <c r="G1822">
        <f>anotacoes!B1822</f>
        <v>11</v>
      </c>
      <c r="H1822" t="str">
        <f>anotacoes!K1822</f>
        <v xml:space="preserve"> 00:01:45,391</v>
      </c>
      <c r="I1822" t="str">
        <f>anotacoes!L1822</f>
        <v xml:space="preserve"> 00:01:55,729</v>
      </c>
      <c r="J1822" t="str">
        <f>IF(L1822="PAUSE",E1822,IF(anotacoes!G1826=conversao_anotacoes!C1822,conversao_anotacoes!C1822,conversao_anotacoes!D1822))</f>
        <v>CIANO</v>
      </c>
      <c r="K1822" t="str">
        <f t="shared" si="56"/>
        <v>KAWAKAMI</v>
      </c>
      <c r="L1822" t="str">
        <f>UPPER(anotacoes!H1822)</f>
        <v>DISPLACEMENT</v>
      </c>
      <c r="M1822" t="str">
        <f>IF(OR(L1822="ATTACK",L1822="FINTA"),"&lt;TECNICA&gt;",UPPER(anotacoes!I1822))</f>
        <v>2-3 STEP HESITANT RIGHT</v>
      </c>
      <c r="N1822" t="str">
        <f>IF(OR(L1822="ATTACK",L1822="FINTA"),UPPER(anotacoes!I1822),"")</f>
        <v/>
      </c>
      <c r="O1822" s="6" t="str">
        <f>IF(anotacoes!N1822=0,"",anotacoes!N1822)</f>
        <v/>
      </c>
      <c r="P1822" t="str">
        <f>IF(anotacoes!M1822=0,"",UPPER(anotacoes!M1822))</f>
        <v/>
      </c>
      <c r="Q1822" t="str">
        <f t="shared" si="57"/>
        <v>INSERT INTO CONVERSAO_LUTA_ACAO (cd_conversao, id_luta, sequencia, momento_inicio, momento_fim, quem_faz, quem_sofre, acao_tipo, acao, tecnica, direcao, pontuacao) VALUES (1, 30, 11, TRIM(' 00:01:45,391'), TRIM(' 00:01:55,729'), 'CIANO', 'KAWAKAMI', 'DISPLACEMENT', '2-3 STEP HESITANT RIGHT', NULL, NULL, NULL)</v>
      </c>
      <c r="R1822" t="s">
        <v>10327</v>
      </c>
    </row>
    <row r="1823" spans="1:18" hidden="1" x14ac:dyDescent="0.25">
      <c r="A1823" s="7">
        <f>anotacoes!D1823</f>
        <v>40887</v>
      </c>
      <c r="B1823" t="str">
        <f>anotacoes!C1823</f>
        <v>GRAND SLAM TOKYO 2011</v>
      </c>
      <c r="C1823" t="str">
        <f>anotacoes!E1823</f>
        <v>CIANO</v>
      </c>
      <c r="D1823" t="str">
        <f>anotacoes!F1823</f>
        <v>KAWAKAMI</v>
      </c>
      <c r="E1823" t="s">
        <v>10325</v>
      </c>
      <c r="F1823">
        <f>anotacoes!A1823</f>
        <v>30</v>
      </c>
      <c r="G1823">
        <f>anotacoes!B1823</f>
        <v>12</v>
      </c>
      <c r="H1823" t="str">
        <f>anotacoes!K1823</f>
        <v xml:space="preserve"> 00:01:55,729</v>
      </c>
      <c r="I1823" t="str">
        <f>anotacoes!L1823</f>
        <v xml:space="preserve"> 00:01:58,455</v>
      </c>
      <c r="J1823" t="str">
        <f>IF(L1823="PAUSE",E1823,IF(anotacoes!G1827=conversao_anotacoes!C1823,conversao_anotacoes!C1823,conversao_anotacoes!D1823))</f>
        <v>CIANO</v>
      </c>
      <c r="K1823" t="str">
        <f t="shared" si="56"/>
        <v>KAWAKAMI</v>
      </c>
      <c r="L1823" t="str">
        <f>UPPER(anotacoes!H1823)</f>
        <v>GRIP TIME</v>
      </c>
      <c r="M1823" t="str">
        <f>IF(OR(L1823="ATTACK",L1823="FINTA"),"&lt;TECNICA&gt;",UPPER(anotacoes!I1823))</f>
        <v>LEFT COLLAR</v>
      </c>
      <c r="N1823" t="str">
        <f>IF(OR(L1823="ATTACK",L1823="FINTA"),UPPER(anotacoes!I1823),"")</f>
        <v/>
      </c>
      <c r="O1823" s="6" t="str">
        <f>IF(anotacoes!N1823=0,"",anotacoes!N1823)</f>
        <v/>
      </c>
      <c r="P1823" t="str">
        <f>IF(anotacoes!M1823=0,"",UPPER(anotacoes!M1823))</f>
        <v/>
      </c>
      <c r="Q1823" t="str">
        <f t="shared" si="57"/>
        <v>INSERT INTO CONVERSAO_LUTA_ACAO (cd_conversao, id_luta, sequencia, momento_inicio, momento_fim, quem_faz, quem_sofre, acao_tipo, acao, tecnica, direcao, pontuacao) VALUES (1, 30, 12, TRIM(' 00:01:55,729'), TRIM(' 00:01:58,455'), 'CIANO', 'KAWAKAMI', 'GRIP TIME', 'LEFT COLLAR', NULL, NULL, NULL)</v>
      </c>
      <c r="R1823" t="s">
        <v>10327</v>
      </c>
    </row>
    <row r="1824" spans="1:18" hidden="1" x14ac:dyDescent="0.25">
      <c r="A1824" s="7">
        <f>anotacoes!D1824</f>
        <v>40887</v>
      </c>
      <c r="B1824" t="str">
        <f>anotacoes!C1824</f>
        <v>GRAND SLAM TOKYO 2011</v>
      </c>
      <c r="C1824" t="str">
        <f>anotacoes!E1824</f>
        <v>CIANO</v>
      </c>
      <c r="D1824" t="str">
        <f>anotacoes!F1824</f>
        <v>KAWAKAMI</v>
      </c>
      <c r="E1824" t="s">
        <v>10325</v>
      </c>
      <c r="F1824">
        <f>anotacoes!A1824</f>
        <v>30</v>
      </c>
      <c r="G1824">
        <f>anotacoes!B1824</f>
        <v>13</v>
      </c>
      <c r="H1824" t="str">
        <f>anotacoes!K1824</f>
        <v xml:space="preserve"> 00:01:58,455</v>
      </c>
      <c r="I1824" t="str">
        <f>anotacoes!L1824</f>
        <v xml:space="preserve"> 00:02:03,551</v>
      </c>
      <c r="J1824" t="str">
        <f>IF(L1824="PAUSE",E1824,IF(anotacoes!G1828=conversao_anotacoes!C1824,conversao_anotacoes!C1824,conversao_anotacoes!D1824))</f>
        <v>CIANO</v>
      </c>
      <c r="K1824" t="str">
        <f t="shared" si="56"/>
        <v>KAWAKAMI</v>
      </c>
      <c r="L1824" t="str">
        <f>UPPER(anotacoes!H1824)</f>
        <v>GRIP TIME</v>
      </c>
      <c r="M1824" t="str">
        <f>IF(OR(L1824="ATTACK",L1824="FINTA"),"&lt;TECNICA&gt;",UPPER(anotacoes!I1824))</f>
        <v>LEFT COLLAR RIGHT SLEEVE</v>
      </c>
      <c r="N1824" t="str">
        <f>IF(OR(L1824="ATTACK",L1824="FINTA"),UPPER(anotacoes!I1824),"")</f>
        <v/>
      </c>
      <c r="O1824" s="6" t="str">
        <f>IF(anotacoes!N1824=0,"",anotacoes!N1824)</f>
        <v/>
      </c>
      <c r="P1824" t="str">
        <f>IF(anotacoes!M1824=0,"",UPPER(anotacoes!M1824))</f>
        <v/>
      </c>
      <c r="Q1824" t="str">
        <f t="shared" si="57"/>
        <v>INSERT INTO CONVERSAO_LUTA_ACAO (cd_conversao, id_luta, sequencia, momento_inicio, momento_fim, quem_faz, quem_sofre, acao_tipo, acao, tecnica, direcao, pontuacao) VALUES (1, 30, 13, TRIM(' 00:01:58,455'), TRIM(' 00:02:03,551'), 'CIANO', 'KAWAKAMI', 'GRIP TIME', 'LEFT COLLAR RIGHT SLEEVE', NULL, NULL, NULL)</v>
      </c>
      <c r="R1824" t="s">
        <v>10327</v>
      </c>
    </row>
    <row r="1825" spans="1:18" hidden="1" x14ac:dyDescent="0.25">
      <c r="A1825" s="7">
        <f>anotacoes!D1825</f>
        <v>40887</v>
      </c>
      <c r="B1825" t="str">
        <f>anotacoes!C1825</f>
        <v>GRAND SLAM TOKYO 2011</v>
      </c>
      <c r="C1825" t="str">
        <f>anotacoes!E1825</f>
        <v>CIANO</v>
      </c>
      <c r="D1825" t="str">
        <f>anotacoes!F1825</f>
        <v>KAWAKAMI</v>
      </c>
      <c r="E1825" t="s">
        <v>10325</v>
      </c>
      <c r="F1825">
        <f>anotacoes!A1825</f>
        <v>30</v>
      </c>
      <c r="G1825">
        <f>anotacoes!B1825</f>
        <v>14</v>
      </c>
      <c r="H1825" t="str">
        <f>anotacoes!K1825</f>
        <v xml:space="preserve"> 00:02:03,551</v>
      </c>
      <c r="I1825" t="str">
        <f>anotacoes!L1825</f>
        <v xml:space="preserve"> 00:02:03,792</v>
      </c>
      <c r="J1825" t="str">
        <f>IF(L1825="PAUSE",E1825,IF(anotacoes!G1829=conversao_anotacoes!C1825,conversao_anotacoes!C1825,conversao_anotacoes!D1825))</f>
        <v>CIANO</v>
      </c>
      <c r="K1825" t="str">
        <f t="shared" si="56"/>
        <v>KAWAKAMI</v>
      </c>
      <c r="L1825" t="str">
        <f>UPPER(anotacoes!H1825)</f>
        <v>ATTACK</v>
      </c>
      <c r="M1825" t="str">
        <f>IF(OR(L1825="ATTACK",L1825="FINTA"),"&lt;TECNICA&gt;",UPPER(anotacoes!I1825))</f>
        <v>&lt;TECNICA&gt;</v>
      </c>
      <c r="N1825" t="str">
        <f>IF(OR(L1825="ATTACK",L1825="FINTA"),UPPER(anotacoes!I1825),"")</f>
        <v>DEASHI HARAI</v>
      </c>
      <c r="O1825" s="6">
        <f>IF(anotacoes!N1825=0,"",anotacoes!N1825)</f>
        <v>3</v>
      </c>
      <c r="P1825" t="str">
        <f>IF(anotacoes!M1825=0,"",UPPER(anotacoes!M1825))</f>
        <v/>
      </c>
      <c r="Q1825" t="str">
        <f t="shared" si="57"/>
        <v>INSERT INTO CONVERSAO_LUTA_ACAO (cd_conversao, id_luta, sequencia, momento_inicio, momento_fim, quem_faz, quem_sofre, acao_tipo, acao, tecnica, direcao, pontuacao) VALUES (1, 30, 14, TRIM(' 00:02:03,551'), TRIM(' 00:02:03,792'), 'CIANO', 'KAWAKAMI', 'ATTACK', '&lt;TECNICA&gt;', 'DEASHI HARAI', 3, NULL)</v>
      </c>
      <c r="R1825" t="s">
        <v>10327</v>
      </c>
    </row>
    <row r="1826" spans="1:18" hidden="1" x14ac:dyDescent="0.25">
      <c r="A1826" s="7">
        <f>anotacoes!D1826</f>
        <v>40887</v>
      </c>
      <c r="B1826" t="str">
        <f>anotacoes!C1826</f>
        <v>GRAND SLAM TOKYO 2011</v>
      </c>
      <c r="C1826" t="str">
        <f>anotacoes!E1826</f>
        <v>CIANO</v>
      </c>
      <c r="D1826" t="str">
        <f>anotacoes!F1826</f>
        <v>KAWAKAMI</v>
      </c>
      <c r="E1826" t="s">
        <v>10325</v>
      </c>
      <c r="F1826">
        <f>anotacoes!A1826</f>
        <v>30</v>
      </c>
      <c r="G1826">
        <f>anotacoes!B1826</f>
        <v>15</v>
      </c>
      <c r="H1826" t="str">
        <f>anotacoes!K1826</f>
        <v xml:space="preserve"> 00:02:03,792</v>
      </c>
      <c r="I1826" t="str">
        <f>anotacoes!L1826</f>
        <v xml:space="preserve"> 00:02:05,445</v>
      </c>
      <c r="J1826" t="str">
        <f>IF(L1826="PAUSE",E1826,IF(anotacoes!G1830=conversao_anotacoes!C1826,conversao_anotacoes!C1826,conversao_anotacoes!D1826))</f>
        <v>CIANO</v>
      </c>
      <c r="K1826" t="str">
        <f t="shared" si="56"/>
        <v>KAWAKAMI</v>
      </c>
      <c r="L1826" t="str">
        <f>UPPER(anotacoes!H1826)</f>
        <v>GRIP TIME</v>
      </c>
      <c r="M1826" t="str">
        <f>IF(OR(L1826="ATTACK",L1826="FINTA"),"&lt;TECNICA&gt;",UPPER(anotacoes!I1826))</f>
        <v>LEFT COLLAR RIGHT SLEEVE</v>
      </c>
      <c r="N1826" t="str">
        <f>IF(OR(L1826="ATTACK",L1826="FINTA"),UPPER(anotacoes!I1826),"")</f>
        <v/>
      </c>
      <c r="O1826" s="6" t="str">
        <f>IF(anotacoes!N1826=0,"",anotacoes!N1826)</f>
        <v/>
      </c>
      <c r="P1826" t="str">
        <f>IF(anotacoes!M1826=0,"",UPPER(anotacoes!M1826))</f>
        <v/>
      </c>
      <c r="Q1826" t="str">
        <f t="shared" si="57"/>
        <v>INSERT INTO CONVERSAO_LUTA_ACAO (cd_conversao, id_luta, sequencia, momento_inicio, momento_fim, quem_faz, quem_sofre, acao_tipo, acao, tecnica, direcao, pontuacao) VALUES (1, 30, 15, TRIM(' 00:02:03,792'), TRIM(' 00:02:05,445'), 'CIANO', 'KAWAKAMI', 'GRIP TIME', 'LEFT COLLAR RIGHT SLEEVE', NULL, NULL, NULL)</v>
      </c>
      <c r="R1826" t="s">
        <v>10327</v>
      </c>
    </row>
    <row r="1827" spans="1:18" hidden="1" x14ac:dyDescent="0.25">
      <c r="A1827" s="7">
        <f>anotacoes!D1827</f>
        <v>40887</v>
      </c>
      <c r="B1827" t="str">
        <f>anotacoes!C1827</f>
        <v>GRAND SLAM TOKYO 2011</v>
      </c>
      <c r="C1827" t="str">
        <f>anotacoes!E1827</f>
        <v>CIANO</v>
      </c>
      <c r="D1827" t="str">
        <f>anotacoes!F1827</f>
        <v>KAWAKAMI</v>
      </c>
      <c r="E1827" t="s">
        <v>10325</v>
      </c>
      <c r="F1827">
        <f>anotacoes!A1827</f>
        <v>30</v>
      </c>
      <c r="G1827">
        <f>anotacoes!B1827</f>
        <v>16</v>
      </c>
      <c r="H1827" t="str">
        <f>anotacoes!K1827</f>
        <v xml:space="preserve"> 00:02:05,617</v>
      </c>
      <c r="I1827" t="str">
        <f>anotacoes!L1827</f>
        <v xml:space="preserve"> 00:02:11,145</v>
      </c>
      <c r="J1827" t="str">
        <f>IF(L1827="PAUSE",E1827,IF(anotacoes!G1831=conversao_anotacoes!C1827,conversao_anotacoes!C1827,conversao_anotacoes!D1827))</f>
        <v>&lt;ARBITRO_DESCONHECIDO&gt;</v>
      </c>
      <c r="K1827" t="str">
        <f t="shared" si="56"/>
        <v/>
      </c>
      <c r="L1827" t="str">
        <f>UPPER(anotacoes!H1827)</f>
        <v>PAUSE</v>
      </c>
      <c r="M1827" t="str">
        <f>IF(OR(L1827="ATTACK",L1827="FINTA"),"&lt;TECNICA&gt;",UPPER(anotacoes!I1827))</f>
        <v>&lt;NAO_CLASSIFICADO&gt;</v>
      </c>
      <c r="N1827" t="str">
        <f>IF(OR(L1827="ATTACK",L1827="FINTA"),UPPER(anotacoes!I1827),"")</f>
        <v/>
      </c>
      <c r="O1827" s="6" t="str">
        <f>IF(anotacoes!N1827=0,"",anotacoes!N1827)</f>
        <v/>
      </c>
      <c r="P1827" t="str">
        <f>IF(anotacoes!M1827=0,"",UPPER(anotacoes!M1827))</f>
        <v/>
      </c>
      <c r="Q1827" t="str">
        <f t="shared" si="57"/>
        <v>INSERT INTO CONVERSAO_LUTA_ACAO (cd_conversao, id_luta, sequencia, momento_inicio, momento_fim, quem_faz, quem_sofre, acao_tipo, acao, tecnica, direcao, pontuacao) VALUES (1, 30, 16, TRIM(' 00:02:05,617'), TRIM(' 00:02:11,145'), '&lt;ARBITRO_DESCONHECIDO&gt;', '', 'PAUSE', '&lt;NAO_CLASSIFICADO&gt;', NULL, NULL, NULL)</v>
      </c>
      <c r="R1827" t="s">
        <v>10327</v>
      </c>
    </row>
    <row r="1828" spans="1:18" hidden="1" x14ac:dyDescent="0.25">
      <c r="A1828" s="7">
        <f>anotacoes!D1828</f>
        <v>40887</v>
      </c>
      <c r="B1828" t="str">
        <f>anotacoes!C1828</f>
        <v>GRAND SLAM TOKYO 2011</v>
      </c>
      <c r="C1828" t="str">
        <f>anotacoes!E1828</f>
        <v>CIANO</v>
      </c>
      <c r="D1828" t="str">
        <f>anotacoes!F1828</f>
        <v>KAWAKAMI</v>
      </c>
      <c r="E1828" t="s">
        <v>10325</v>
      </c>
      <c r="F1828">
        <f>anotacoes!A1828</f>
        <v>30</v>
      </c>
      <c r="G1828">
        <f>anotacoes!B1828</f>
        <v>17</v>
      </c>
      <c r="H1828" t="str">
        <f>anotacoes!K1828</f>
        <v xml:space="preserve"> 00:02:11,315</v>
      </c>
      <c r="I1828" t="str">
        <f>anotacoes!L1828</f>
        <v xml:space="preserve"> 00:02:16,787</v>
      </c>
      <c r="J1828" t="str">
        <f>IF(L1828="PAUSE",E1828,IF(anotacoes!G1832=conversao_anotacoes!C1828,conversao_anotacoes!C1828,conversao_anotacoes!D1828))</f>
        <v>CIANO</v>
      </c>
      <c r="K1828" t="str">
        <f t="shared" si="56"/>
        <v>KAWAKAMI</v>
      </c>
      <c r="L1828" t="str">
        <f>UPPER(anotacoes!H1828)</f>
        <v>DISPLACEMENT</v>
      </c>
      <c r="M1828" t="str">
        <f>IF(OR(L1828="ATTACK",L1828="FINTA"),"&lt;TECNICA&gt;",UPPER(anotacoes!I1828))</f>
        <v>2-3 STEP HESITANT RIGHT</v>
      </c>
      <c r="N1828" t="str">
        <f>IF(OR(L1828="ATTACK",L1828="FINTA"),UPPER(anotacoes!I1828),"")</f>
        <v/>
      </c>
      <c r="O1828" s="6" t="str">
        <f>IF(anotacoes!N1828=0,"",anotacoes!N1828)</f>
        <v/>
      </c>
      <c r="P1828" t="str">
        <f>IF(anotacoes!M1828=0,"",UPPER(anotacoes!M1828))</f>
        <v/>
      </c>
      <c r="Q1828" t="str">
        <f t="shared" si="57"/>
        <v>INSERT INTO CONVERSAO_LUTA_ACAO (cd_conversao, id_luta, sequencia, momento_inicio, momento_fim, quem_faz, quem_sofre, acao_tipo, acao, tecnica, direcao, pontuacao) VALUES (1, 30, 17, TRIM(' 00:02:11,315'), TRIM(' 00:02:16,787'), 'CIANO', 'KAWAKAMI', 'DISPLACEMENT', '2-3 STEP HESITANT RIGHT', NULL, NULL, NULL)</v>
      </c>
      <c r="R1828" t="s">
        <v>10327</v>
      </c>
    </row>
    <row r="1829" spans="1:18" hidden="1" x14ac:dyDescent="0.25">
      <c r="A1829" s="7">
        <f>anotacoes!D1829</f>
        <v>40887</v>
      </c>
      <c r="B1829" t="str">
        <f>anotacoes!C1829</f>
        <v>GRAND SLAM TOKYO 2011</v>
      </c>
      <c r="C1829" t="str">
        <f>anotacoes!E1829</f>
        <v>CIANO</v>
      </c>
      <c r="D1829" t="str">
        <f>anotacoes!F1829</f>
        <v>KAWAKAMI</v>
      </c>
      <c r="E1829" t="s">
        <v>10325</v>
      </c>
      <c r="F1829">
        <f>anotacoes!A1829</f>
        <v>30</v>
      </c>
      <c r="G1829">
        <f>anotacoes!B1829</f>
        <v>18</v>
      </c>
      <c r="H1829" t="str">
        <f>anotacoes!K1829</f>
        <v xml:space="preserve"> 00:02:16,995</v>
      </c>
      <c r="I1829" t="str">
        <f>anotacoes!L1829</f>
        <v xml:space="preserve"> 00:02:22,338</v>
      </c>
      <c r="J1829" t="str">
        <f>IF(L1829="PAUSE",E1829,IF(anotacoes!G1833=conversao_anotacoes!C1829,conversao_anotacoes!C1829,conversao_anotacoes!D1829))</f>
        <v>CIANO</v>
      </c>
      <c r="K1829" t="str">
        <f t="shared" si="56"/>
        <v>KAWAKAMI</v>
      </c>
      <c r="L1829" t="str">
        <f>UPPER(anotacoes!H1829)</f>
        <v>GRIP TIME</v>
      </c>
      <c r="M1829" t="str">
        <f>IF(OR(L1829="ATTACK",L1829="FINTA"),"&lt;TECNICA&gt;",UPPER(anotacoes!I1829))</f>
        <v>LEFT COLLAR RIGHT SLEEVE</v>
      </c>
      <c r="N1829" t="str">
        <f>IF(OR(L1829="ATTACK",L1829="FINTA"),UPPER(anotacoes!I1829),"")</f>
        <v/>
      </c>
      <c r="O1829" s="6" t="str">
        <f>IF(anotacoes!N1829=0,"",anotacoes!N1829)</f>
        <v/>
      </c>
      <c r="P1829" t="str">
        <f>IF(anotacoes!M1829=0,"",UPPER(anotacoes!M1829))</f>
        <v/>
      </c>
      <c r="Q1829" t="str">
        <f t="shared" si="57"/>
        <v>INSERT INTO CONVERSAO_LUTA_ACAO (cd_conversao, id_luta, sequencia, momento_inicio, momento_fim, quem_faz, quem_sofre, acao_tipo, acao, tecnica, direcao, pontuacao) VALUES (1, 30, 18, TRIM(' 00:02:16,995'), TRIM(' 00:02:22,338'), 'CIANO', 'KAWAKAMI', 'GRIP TIME', 'LEFT COLLAR RIGHT SLEEVE', NULL, NULL, NULL)</v>
      </c>
      <c r="R1829" t="s">
        <v>10327</v>
      </c>
    </row>
    <row r="1830" spans="1:18" hidden="1" x14ac:dyDescent="0.25">
      <c r="A1830" s="7">
        <f>anotacoes!D1830</f>
        <v>40887</v>
      </c>
      <c r="B1830" t="str">
        <f>anotacoes!C1830</f>
        <v>GRAND SLAM TOKYO 2011</v>
      </c>
      <c r="C1830" t="str">
        <f>anotacoes!E1830</f>
        <v>CIANO</v>
      </c>
      <c r="D1830" t="str">
        <f>anotacoes!F1830</f>
        <v>KAWAKAMI</v>
      </c>
      <c r="E1830" t="s">
        <v>10325</v>
      </c>
      <c r="F1830">
        <f>anotacoes!A1830</f>
        <v>30</v>
      </c>
      <c r="G1830">
        <f>anotacoes!B1830</f>
        <v>19</v>
      </c>
      <c r="H1830" t="str">
        <f>anotacoes!K1830</f>
        <v xml:space="preserve"> 00:02:22,338</v>
      </c>
      <c r="I1830" t="str">
        <f>anotacoes!L1830</f>
        <v xml:space="preserve"> 00:02:24,535</v>
      </c>
      <c r="J1830" t="str">
        <f>IF(L1830="PAUSE",E1830,IF(anotacoes!G1834=conversao_anotacoes!C1830,conversao_anotacoes!C1830,conversao_anotacoes!D1830))</f>
        <v>CIANO</v>
      </c>
      <c r="K1830" t="str">
        <f t="shared" si="56"/>
        <v>KAWAKAMI</v>
      </c>
      <c r="L1830" t="str">
        <f>UPPER(anotacoes!H1830)</f>
        <v>GRIP TIME</v>
      </c>
      <c r="M1830" t="str">
        <f>IF(OR(L1830="ATTACK",L1830="FINTA"),"&lt;TECNICA&gt;",UPPER(anotacoes!I1830))</f>
        <v>LEFT BACK RIGHT SLEEVE</v>
      </c>
      <c r="N1830" t="str">
        <f>IF(OR(L1830="ATTACK",L1830="FINTA"),UPPER(anotacoes!I1830),"")</f>
        <v/>
      </c>
      <c r="O1830" s="6" t="str">
        <f>IF(anotacoes!N1830=0,"",anotacoes!N1830)</f>
        <v/>
      </c>
      <c r="P1830" t="str">
        <f>IF(anotacoes!M1830=0,"",UPPER(anotacoes!M1830))</f>
        <v/>
      </c>
      <c r="Q1830" t="str">
        <f t="shared" si="57"/>
        <v>INSERT INTO CONVERSAO_LUTA_ACAO (cd_conversao, id_luta, sequencia, momento_inicio, momento_fim, quem_faz, quem_sofre, acao_tipo, acao, tecnica, direcao, pontuacao) VALUES (1, 30, 19, TRIM(' 00:02:22,338'), TRIM(' 00:02:24,535'), 'CIANO', 'KAWAKAMI', 'GRIP TIME', 'LEFT BACK RIGHT SLEEVE', NULL, NULL, NULL)</v>
      </c>
      <c r="R1830" t="s">
        <v>10327</v>
      </c>
    </row>
    <row r="1831" spans="1:18" hidden="1" x14ac:dyDescent="0.25">
      <c r="A1831" s="7">
        <f>anotacoes!D1831</f>
        <v>40887</v>
      </c>
      <c r="B1831" t="str">
        <f>anotacoes!C1831</f>
        <v>GRAND SLAM TOKYO 2011</v>
      </c>
      <c r="C1831" t="str">
        <f>anotacoes!E1831</f>
        <v>CIANO</v>
      </c>
      <c r="D1831" t="str">
        <f>anotacoes!F1831</f>
        <v>KAWAKAMI</v>
      </c>
      <c r="E1831" t="s">
        <v>10325</v>
      </c>
      <c r="F1831">
        <f>anotacoes!A1831</f>
        <v>30</v>
      </c>
      <c r="G1831">
        <f>anotacoes!B1831</f>
        <v>20</v>
      </c>
      <c r="H1831" t="str">
        <f>anotacoes!K1831</f>
        <v xml:space="preserve"> 00:02:24,798</v>
      </c>
      <c r="I1831" t="str">
        <f>anotacoes!L1831</f>
        <v xml:space="preserve"> 00:02:32,592</v>
      </c>
      <c r="J1831" t="str">
        <f>IF(L1831="PAUSE",E1831,IF(anotacoes!G1835=conversao_anotacoes!C1831,conversao_anotacoes!C1831,conversao_anotacoes!D1831))</f>
        <v>&lt;ARBITRO_DESCONHECIDO&gt;</v>
      </c>
      <c r="K1831" t="str">
        <f t="shared" si="56"/>
        <v/>
      </c>
      <c r="L1831" t="str">
        <f>UPPER(anotacoes!H1831)</f>
        <v>PAUSE</v>
      </c>
      <c r="M1831" t="str">
        <f>IF(OR(L1831="ATTACK",L1831="FINTA"),"&lt;TECNICA&gt;",UPPER(anotacoes!I1831))</f>
        <v>&lt;NAO_CLASSIFICADO&gt;</v>
      </c>
      <c r="N1831" t="str">
        <f>IF(OR(L1831="ATTACK",L1831="FINTA"),UPPER(anotacoes!I1831),"")</f>
        <v/>
      </c>
      <c r="O1831" s="6" t="str">
        <f>IF(anotacoes!N1831=0,"",anotacoes!N1831)</f>
        <v/>
      </c>
      <c r="P1831" t="str">
        <f>IF(anotacoes!M1831=0,"",UPPER(anotacoes!M1831))</f>
        <v/>
      </c>
      <c r="Q1831" t="str">
        <f t="shared" si="57"/>
        <v>INSERT INTO CONVERSAO_LUTA_ACAO (cd_conversao, id_luta, sequencia, momento_inicio, momento_fim, quem_faz, quem_sofre, acao_tipo, acao, tecnica, direcao, pontuacao) VALUES (1, 30, 20, TRIM(' 00:02:24,798'), TRIM(' 00:02:32,592'), '&lt;ARBITRO_DESCONHECIDO&gt;', '', 'PAUSE', '&lt;NAO_CLASSIFICADO&gt;', NULL, NULL, NULL)</v>
      </c>
      <c r="R1831" t="s">
        <v>10327</v>
      </c>
    </row>
    <row r="1832" spans="1:18" hidden="1" x14ac:dyDescent="0.25">
      <c r="A1832" s="7">
        <f>anotacoes!D1832</f>
        <v>40887</v>
      </c>
      <c r="B1832" t="str">
        <f>anotacoes!C1832</f>
        <v>GRAND SLAM TOKYO 2011</v>
      </c>
      <c r="C1832" t="str">
        <f>anotacoes!E1832</f>
        <v>CIANO</v>
      </c>
      <c r="D1832" t="str">
        <f>anotacoes!F1832</f>
        <v>KAWAKAMI</v>
      </c>
      <c r="E1832" t="s">
        <v>10325</v>
      </c>
      <c r="F1832">
        <f>anotacoes!A1832</f>
        <v>30</v>
      </c>
      <c r="G1832">
        <f>anotacoes!B1832</f>
        <v>21</v>
      </c>
      <c r="H1832" t="str">
        <f>anotacoes!K1832</f>
        <v xml:space="preserve"> 00:02:32,592</v>
      </c>
      <c r="I1832" t="str">
        <f>anotacoes!L1832</f>
        <v xml:space="preserve"> 00:02:35,727</v>
      </c>
      <c r="J1832" t="str">
        <f>IF(L1832="PAUSE",E1832,IF(anotacoes!G1836=conversao_anotacoes!C1832,conversao_anotacoes!C1832,conversao_anotacoes!D1832))</f>
        <v>CIANO</v>
      </c>
      <c r="K1832" t="str">
        <f t="shared" si="56"/>
        <v>KAWAKAMI</v>
      </c>
      <c r="L1832" t="str">
        <f>UPPER(anotacoes!H1832)</f>
        <v>DISPLACEMENT</v>
      </c>
      <c r="M1832" t="str">
        <f>IF(OR(L1832="ATTACK",L1832="FINTA"),"&lt;TECNICA&gt;",UPPER(anotacoes!I1832))</f>
        <v>2-3 STEP HESITANT RIGHT</v>
      </c>
      <c r="N1832" t="str">
        <f>IF(OR(L1832="ATTACK",L1832="FINTA"),UPPER(anotacoes!I1832),"")</f>
        <v/>
      </c>
      <c r="O1832" s="6" t="str">
        <f>IF(anotacoes!N1832=0,"",anotacoes!N1832)</f>
        <v/>
      </c>
      <c r="P1832" t="str">
        <f>IF(anotacoes!M1832=0,"",UPPER(anotacoes!M1832))</f>
        <v/>
      </c>
      <c r="Q1832" t="str">
        <f t="shared" si="57"/>
        <v>INSERT INTO CONVERSAO_LUTA_ACAO (cd_conversao, id_luta, sequencia, momento_inicio, momento_fim, quem_faz, quem_sofre, acao_tipo, acao, tecnica, direcao, pontuacao) VALUES (1, 30, 21, TRIM(' 00:02:32,592'), TRIM(' 00:02:35,727'), 'CIANO', 'KAWAKAMI', 'DISPLACEMENT', '2-3 STEP HESITANT RIGHT', NULL, NULL, NULL)</v>
      </c>
      <c r="R1832" t="s">
        <v>10327</v>
      </c>
    </row>
    <row r="1833" spans="1:18" hidden="1" x14ac:dyDescent="0.25">
      <c r="A1833" s="7">
        <f>anotacoes!D1833</f>
        <v>40887</v>
      </c>
      <c r="B1833" t="str">
        <f>anotacoes!C1833</f>
        <v>GRAND SLAM TOKYO 2011</v>
      </c>
      <c r="C1833" t="str">
        <f>anotacoes!E1833</f>
        <v>CIANO</v>
      </c>
      <c r="D1833" t="str">
        <f>anotacoes!F1833</f>
        <v>KAWAKAMI</v>
      </c>
      <c r="E1833" t="s">
        <v>10325</v>
      </c>
      <c r="F1833">
        <f>anotacoes!A1833</f>
        <v>30</v>
      </c>
      <c r="G1833">
        <f>anotacoes!B1833</f>
        <v>22</v>
      </c>
      <c r="H1833" t="str">
        <f>anotacoes!K1833</f>
        <v xml:space="preserve"> 00:02:35,727</v>
      </c>
      <c r="I1833" t="str">
        <f>anotacoes!L1833</f>
        <v xml:space="preserve"> 00:03:35,752</v>
      </c>
      <c r="J1833" t="str">
        <f>IF(L1833="PAUSE",E1833,IF(anotacoes!G1837=conversao_anotacoes!C1833,conversao_anotacoes!C1833,conversao_anotacoes!D1833))</f>
        <v>CIANO</v>
      </c>
      <c r="K1833" t="str">
        <f t="shared" si="56"/>
        <v>KAWAKAMI</v>
      </c>
      <c r="L1833" t="str">
        <f>UPPER(anotacoes!H1833)</f>
        <v>GRIP TIME</v>
      </c>
      <c r="M1833" t="str">
        <f>IF(OR(L1833="ATTACK",L1833="FINTA"),"&lt;TECNICA&gt;",UPPER(anotacoes!I1833))</f>
        <v>LEFT COLLAR RIGHT SLEEVE</v>
      </c>
      <c r="N1833" t="str">
        <f>IF(OR(L1833="ATTACK",L1833="FINTA"),UPPER(anotacoes!I1833),"")</f>
        <v/>
      </c>
      <c r="O1833" s="6" t="str">
        <f>IF(anotacoes!N1833=0,"",anotacoes!N1833)</f>
        <v/>
      </c>
      <c r="P1833" t="str">
        <f>IF(anotacoes!M1833=0,"",UPPER(anotacoes!M1833))</f>
        <v/>
      </c>
      <c r="Q1833" t="str">
        <f t="shared" si="57"/>
        <v>INSERT INTO CONVERSAO_LUTA_ACAO (cd_conversao, id_luta, sequencia, momento_inicio, momento_fim, quem_faz, quem_sofre, acao_tipo, acao, tecnica, direcao, pontuacao) VALUES (1, 30, 22, TRIM(' 00:02:35,727'), TRIM(' 00:03:35,752'), 'CIANO', 'KAWAKAMI', 'GRIP TIME', 'LEFT COLLAR RIGHT SLEEVE', NULL, NULL, NULL)</v>
      </c>
      <c r="R1833" t="s">
        <v>10327</v>
      </c>
    </row>
    <row r="1834" spans="1:18" hidden="1" x14ac:dyDescent="0.25">
      <c r="A1834" s="7">
        <f>anotacoes!D1834</f>
        <v>40887</v>
      </c>
      <c r="B1834" t="str">
        <f>anotacoes!C1834</f>
        <v>GRAND SLAM TOKYO 2011</v>
      </c>
      <c r="C1834" t="str">
        <f>anotacoes!E1834</f>
        <v>CIANO</v>
      </c>
      <c r="D1834" t="str">
        <f>anotacoes!F1834</f>
        <v>KAWAKAMI</v>
      </c>
      <c r="E1834" t="s">
        <v>10325</v>
      </c>
      <c r="F1834">
        <f>anotacoes!A1834</f>
        <v>30</v>
      </c>
      <c r="G1834">
        <f>anotacoes!B1834</f>
        <v>23</v>
      </c>
      <c r="H1834" t="str">
        <f>anotacoes!K1834</f>
        <v xml:space="preserve"> 00:03:35,919</v>
      </c>
      <c r="I1834" t="str">
        <f>anotacoes!L1834</f>
        <v xml:space="preserve"> 00:03:43,235</v>
      </c>
      <c r="J1834" t="str">
        <f>IF(L1834="PAUSE",E1834,IF(anotacoes!G1838=conversao_anotacoes!C1834,conversao_anotacoes!C1834,conversao_anotacoes!D1834))</f>
        <v>&lt;ARBITRO_DESCONHECIDO&gt;</v>
      </c>
      <c r="K1834" t="str">
        <f t="shared" si="56"/>
        <v/>
      </c>
      <c r="L1834" t="str">
        <f>UPPER(anotacoes!H1834)</f>
        <v>PAUSE</v>
      </c>
      <c r="M1834" t="str">
        <f>IF(OR(L1834="ATTACK",L1834="FINTA"),"&lt;TECNICA&gt;",UPPER(anotacoes!I1834))</f>
        <v>&lt;NAO_CLASSIFICADO&gt;</v>
      </c>
      <c r="N1834" t="str">
        <f>IF(OR(L1834="ATTACK",L1834="FINTA"),UPPER(anotacoes!I1834),"")</f>
        <v/>
      </c>
      <c r="O1834" s="6" t="str">
        <f>IF(anotacoes!N1834=0,"",anotacoes!N1834)</f>
        <v/>
      </c>
      <c r="P1834" t="str">
        <f>IF(anotacoes!M1834=0,"",UPPER(anotacoes!M1834))</f>
        <v/>
      </c>
      <c r="Q1834" t="str">
        <f t="shared" si="57"/>
        <v>INSERT INTO CONVERSAO_LUTA_ACAO (cd_conversao, id_luta, sequencia, momento_inicio, momento_fim, quem_faz, quem_sofre, acao_tipo, acao, tecnica, direcao, pontuacao) VALUES (1, 30, 23, TRIM(' 00:03:35,919'), TRIM(' 00:03:43,235'), '&lt;ARBITRO_DESCONHECIDO&gt;', '', 'PAUSE', '&lt;NAO_CLASSIFICADO&gt;', NULL, NULL, NULL)</v>
      </c>
      <c r="R1834" t="s">
        <v>10327</v>
      </c>
    </row>
    <row r="1835" spans="1:18" hidden="1" x14ac:dyDescent="0.25">
      <c r="A1835" s="7">
        <f>anotacoes!D1835</f>
        <v>40887</v>
      </c>
      <c r="B1835" t="str">
        <f>anotacoes!C1835</f>
        <v>GRAND SLAM TOKYO 2011</v>
      </c>
      <c r="C1835" t="str">
        <f>anotacoes!E1835</f>
        <v>CIANO</v>
      </c>
      <c r="D1835" t="str">
        <f>anotacoes!F1835</f>
        <v>KAWAKAMI</v>
      </c>
      <c r="E1835" t="s">
        <v>10325</v>
      </c>
      <c r="F1835">
        <f>anotacoes!A1835</f>
        <v>30</v>
      </c>
      <c r="G1835">
        <f>anotacoes!B1835</f>
        <v>24</v>
      </c>
      <c r="H1835" t="str">
        <f>anotacoes!K1835</f>
        <v xml:space="preserve"> 00:03:43,408</v>
      </c>
      <c r="I1835" t="str">
        <f>anotacoes!L1835</f>
        <v xml:space="preserve"> 00:03:46,357</v>
      </c>
      <c r="J1835" t="str">
        <f>IF(L1835="PAUSE",E1835,IF(anotacoes!G1839=conversao_anotacoes!C1835,conversao_anotacoes!C1835,conversao_anotacoes!D1835))</f>
        <v>CIANO</v>
      </c>
      <c r="K1835" t="str">
        <f t="shared" si="56"/>
        <v>KAWAKAMI</v>
      </c>
      <c r="L1835" t="str">
        <f>UPPER(anotacoes!H1835)</f>
        <v>DISPLACEMENT</v>
      </c>
      <c r="M1835" t="str">
        <f>IF(OR(L1835="ATTACK",L1835="FINTA"),"&lt;TECNICA&gt;",UPPER(anotacoes!I1835))</f>
        <v>2-3 STEP HESITANT RIGHT</v>
      </c>
      <c r="N1835" t="str">
        <f>IF(OR(L1835="ATTACK",L1835="FINTA"),UPPER(anotacoes!I1835),"")</f>
        <v/>
      </c>
      <c r="O1835" s="6" t="str">
        <f>IF(anotacoes!N1835=0,"",anotacoes!N1835)</f>
        <v/>
      </c>
      <c r="P1835" t="str">
        <f>IF(anotacoes!M1835=0,"",UPPER(anotacoes!M1835))</f>
        <v/>
      </c>
      <c r="Q1835" t="str">
        <f t="shared" si="57"/>
        <v>INSERT INTO CONVERSAO_LUTA_ACAO (cd_conversao, id_luta, sequencia, momento_inicio, momento_fim, quem_faz, quem_sofre, acao_tipo, acao, tecnica, direcao, pontuacao) VALUES (1, 30, 24, TRIM(' 00:03:43,408'), TRIM(' 00:03:46,357'), 'CIANO', 'KAWAKAMI', 'DISPLACEMENT', '2-3 STEP HESITANT RIGHT', NULL, NULL, NULL)</v>
      </c>
      <c r="R1835" t="s">
        <v>10327</v>
      </c>
    </row>
    <row r="1836" spans="1:18" hidden="1" x14ac:dyDescent="0.25">
      <c r="A1836" s="7">
        <f>anotacoes!D1836</f>
        <v>40887</v>
      </c>
      <c r="B1836" t="str">
        <f>anotacoes!C1836</f>
        <v>GRAND SLAM TOKYO 2011</v>
      </c>
      <c r="C1836" t="str">
        <f>anotacoes!E1836</f>
        <v>CIANO</v>
      </c>
      <c r="D1836" t="str">
        <f>anotacoes!F1836</f>
        <v>KAWAKAMI</v>
      </c>
      <c r="E1836" t="s">
        <v>10325</v>
      </c>
      <c r="F1836">
        <f>anotacoes!A1836</f>
        <v>30</v>
      </c>
      <c r="G1836">
        <f>anotacoes!B1836</f>
        <v>25</v>
      </c>
      <c r="H1836" t="str">
        <f>anotacoes!K1836</f>
        <v xml:space="preserve"> 00:03:46,357</v>
      </c>
      <c r="I1836" t="str">
        <f>anotacoes!L1836</f>
        <v xml:space="preserve"> 00:03:47,311</v>
      </c>
      <c r="J1836" t="str">
        <f>IF(L1836="PAUSE",E1836,IF(anotacoes!G1840=conversao_anotacoes!C1836,conversao_anotacoes!C1836,conversao_anotacoes!D1836))</f>
        <v>CIANO</v>
      </c>
      <c r="K1836" t="str">
        <f t="shared" si="56"/>
        <v>KAWAKAMI</v>
      </c>
      <c r="L1836" t="str">
        <f>UPPER(anotacoes!H1836)</f>
        <v>GRIP TIME</v>
      </c>
      <c r="M1836" t="str">
        <f>IF(OR(L1836="ATTACK",L1836="FINTA"),"&lt;TECNICA&gt;",UPPER(anotacoes!I1836))</f>
        <v>LEFT COLLAR</v>
      </c>
      <c r="N1836" t="str">
        <f>IF(OR(L1836="ATTACK",L1836="FINTA"),UPPER(anotacoes!I1836),"")</f>
        <v/>
      </c>
      <c r="O1836" s="6" t="str">
        <f>IF(anotacoes!N1836=0,"",anotacoes!N1836)</f>
        <v/>
      </c>
      <c r="P1836" t="str">
        <f>IF(anotacoes!M1836=0,"",UPPER(anotacoes!M1836))</f>
        <v/>
      </c>
      <c r="Q1836" t="str">
        <f t="shared" si="57"/>
        <v>INSERT INTO CONVERSAO_LUTA_ACAO (cd_conversao, id_luta, sequencia, momento_inicio, momento_fim, quem_faz, quem_sofre, acao_tipo, acao, tecnica, direcao, pontuacao) VALUES (1, 30, 25, TRIM(' 00:03:46,357'), TRIM(' 00:03:47,311'), 'CIANO', 'KAWAKAMI', 'GRIP TIME', 'LEFT COLLAR', NULL, NULL, NULL)</v>
      </c>
      <c r="R1836" t="s">
        <v>10327</v>
      </c>
    </row>
    <row r="1837" spans="1:18" hidden="1" x14ac:dyDescent="0.25">
      <c r="A1837" s="7">
        <f>anotacoes!D1837</f>
        <v>40887</v>
      </c>
      <c r="B1837" t="str">
        <f>anotacoes!C1837</f>
        <v>GRAND SLAM TOKYO 2011</v>
      </c>
      <c r="C1837" t="str">
        <f>anotacoes!E1837</f>
        <v>CIANO</v>
      </c>
      <c r="D1837" t="str">
        <f>anotacoes!F1837</f>
        <v>KAWAKAMI</v>
      </c>
      <c r="E1837" t="s">
        <v>10325</v>
      </c>
      <c r="F1837">
        <f>anotacoes!A1837</f>
        <v>30</v>
      </c>
      <c r="G1837">
        <f>anotacoes!B1837</f>
        <v>26</v>
      </c>
      <c r="H1837" t="str">
        <f>anotacoes!K1837</f>
        <v xml:space="preserve"> 00:03:47,311</v>
      </c>
      <c r="I1837" t="str">
        <f>anotacoes!L1837</f>
        <v xml:space="preserve"> 00:03:48,261</v>
      </c>
      <c r="J1837" t="str">
        <f>IF(L1837="PAUSE",E1837,IF(anotacoes!G1841=conversao_anotacoes!C1837,conversao_anotacoes!C1837,conversao_anotacoes!D1837))</f>
        <v>CIANO</v>
      </c>
      <c r="K1837" t="str">
        <f t="shared" si="56"/>
        <v>KAWAKAMI</v>
      </c>
      <c r="L1837" t="str">
        <f>UPPER(anotacoes!H1837)</f>
        <v>ATTACK</v>
      </c>
      <c r="M1837" t="str">
        <f>IF(OR(L1837="ATTACK",L1837="FINTA"),"&lt;TECNICA&gt;",UPPER(anotacoes!I1837))</f>
        <v>&lt;TECNICA&gt;</v>
      </c>
      <c r="N1837" t="str">
        <f>IF(OR(L1837="ATTACK",L1837="FINTA"),UPPER(anotacoes!I1837),"")</f>
        <v>IPPON SEOINAGE</v>
      </c>
      <c r="O1837" s="6">
        <f>IF(anotacoes!N1837=0,"",anotacoes!N1837)</f>
        <v>4</v>
      </c>
      <c r="P1837" t="str">
        <f>IF(anotacoes!M1837=0,"",UPPER(anotacoes!M1837))</f>
        <v/>
      </c>
      <c r="Q1837" t="str">
        <f t="shared" si="57"/>
        <v>INSERT INTO CONVERSAO_LUTA_ACAO (cd_conversao, id_luta, sequencia, momento_inicio, momento_fim, quem_faz, quem_sofre, acao_tipo, acao, tecnica, direcao, pontuacao) VALUES (1, 30, 26, TRIM(' 00:03:47,311'), TRIM(' 00:03:48,261'), 'CIANO', 'KAWAKAMI', 'ATTACK', '&lt;TECNICA&gt;', 'IPPON SEOINAGE', 4, NULL)</v>
      </c>
      <c r="R1837" t="s">
        <v>10327</v>
      </c>
    </row>
    <row r="1838" spans="1:18" hidden="1" x14ac:dyDescent="0.25">
      <c r="A1838" s="7">
        <f>anotacoes!D1838</f>
        <v>40887</v>
      </c>
      <c r="B1838" t="str">
        <f>anotacoes!C1838</f>
        <v>GRAND SLAM TOKYO 2011</v>
      </c>
      <c r="C1838" t="str">
        <f>anotacoes!E1838</f>
        <v>CIANO</v>
      </c>
      <c r="D1838" t="str">
        <f>anotacoes!F1838</f>
        <v>KAWAKAMI</v>
      </c>
      <c r="E1838" t="s">
        <v>10325</v>
      </c>
      <c r="F1838">
        <f>anotacoes!A1838</f>
        <v>30</v>
      </c>
      <c r="G1838">
        <f>anotacoes!B1838</f>
        <v>27</v>
      </c>
      <c r="H1838" t="str">
        <f>anotacoes!K1838</f>
        <v xml:space="preserve"> 00:03:48,444</v>
      </c>
      <c r="I1838" t="str">
        <f>anotacoes!L1838</f>
        <v xml:space="preserve"> 00:03:51,274</v>
      </c>
      <c r="J1838" t="str">
        <f>IF(L1838="PAUSE",E1838,IF(anotacoes!G1842=conversao_anotacoes!C1838,conversao_anotacoes!C1838,conversao_anotacoes!D1838))</f>
        <v>CIANO</v>
      </c>
      <c r="K1838" t="str">
        <f t="shared" si="56"/>
        <v>KAWAKAMI</v>
      </c>
      <c r="L1838" t="str">
        <f>UPPER(anotacoes!H1838)</f>
        <v>GROUNDWORK COMBAT</v>
      </c>
      <c r="M1838" t="str">
        <f>IF(OR(L1838="ATTACK",L1838="FINTA"),"&lt;TECNICA&gt;",UPPER(anotacoes!I1838))</f>
        <v>DEFENSIVE POSITION</v>
      </c>
      <c r="N1838" t="str">
        <f>IF(OR(L1838="ATTACK",L1838="FINTA"),UPPER(anotacoes!I1838),"")</f>
        <v/>
      </c>
      <c r="O1838" s="6" t="str">
        <f>IF(anotacoes!N1838=0,"",anotacoes!N1838)</f>
        <v/>
      </c>
      <c r="P1838" t="str">
        <f>IF(anotacoes!M1838=0,"",UPPER(anotacoes!M1838))</f>
        <v/>
      </c>
      <c r="Q1838" t="str">
        <f t="shared" si="57"/>
        <v>INSERT INTO CONVERSAO_LUTA_ACAO (cd_conversao, id_luta, sequencia, momento_inicio, momento_fim, quem_faz, quem_sofre, acao_tipo, acao, tecnica, direcao, pontuacao) VALUES (1, 30, 27, TRIM(' 00:03:48,444'), TRIM(' 00:03:51,274'), 'CIANO', 'KAWAKAMI', 'GROUNDWORK COMBAT', 'DEFENSIVE POSITION', NULL, NULL, NULL)</v>
      </c>
      <c r="R1838" t="s">
        <v>10327</v>
      </c>
    </row>
    <row r="1839" spans="1:18" hidden="1" x14ac:dyDescent="0.25">
      <c r="A1839" s="7">
        <f>anotacoes!D1839</f>
        <v>40887</v>
      </c>
      <c r="B1839" t="str">
        <f>anotacoes!C1839</f>
        <v>GRAND SLAM TOKYO 2011</v>
      </c>
      <c r="C1839" t="str">
        <f>anotacoes!E1839</f>
        <v>CIANO</v>
      </c>
      <c r="D1839" t="str">
        <f>anotacoes!F1839</f>
        <v>KAWAKAMI</v>
      </c>
      <c r="E1839" t="s">
        <v>10325</v>
      </c>
      <c r="F1839">
        <f>anotacoes!A1839</f>
        <v>30</v>
      </c>
      <c r="G1839">
        <f>anotacoes!B1839</f>
        <v>28</v>
      </c>
      <c r="H1839" t="str">
        <f>anotacoes!K1839</f>
        <v xml:space="preserve"> 00:03:51,442</v>
      </c>
      <c r="I1839" t="str">
        <f>anotacoes!L1839</f>
        <v xml:space="preserve"> 00:03:53,918</v>
      </c>
      <c r="J1839" t="str">
        <f>IF(L1839="PAUSE",E1839,IF(anotacoes!G1843=conversao_anotacoes!C1839,conversao_anotacoes!C1839,conversao_anotacoes!D1839))</f>
        <v>CIANO</v>
      </c>
      <c r="K1839" t="str">
        <f t="shared" si="56"/>
        <v>KAWAKAMI</v>
      </c>
      <c r="L1839" t="str">
        <f>UPPER(anotacoes!H1839)</f>
        <v>TRANSITION</v>
      </c>
      <c r="M1839" t="str">
        <f>IF(OR(L1839="ATTACK",L1839="FINTA"),"&lt;TECNICA&gt;",UPPER(anotacoes!I1839))</f>
        <v>&lt;NAO_CLASSIFICADO&gt;</v>
      </c>
      <c r="N1839" t="str">
        <f>IF(OR(L1839="ATTACK",L1839="FINTA"),UPPER(anotacoes!I1839),"")</f>
        <v/>
      </c>
      <c r="O1839" s="6" t="str">
        <f>IF(anotacoes!N1839=0,"",anotacoes!N1839)</f>
        <v/>
      </c>
      <c r="P1839" t="str">
        <f>IF(anotacoes!M1839=0,"",UPPER(anotacoes!M1839))</f>
        <v/>
      </c>
      <c r="Q1839" t="str">
        <f t="shared" si="57"/>
        <v>INSERT INTO CONVERSAO_LUTA_ACAO (cd_conversao, id_luta, sequencia, momento_inicio, momento_fim, quem_faz, quem_sofre, acao_tipo, acao, tecnica, direcao, pontuacao) VALUES (1, 30, 28, TRIM(' 00:03:51,442'), TRIM(' 00:03:53,918'), 'CIANO', 'KAWAKAMI', 'TRANSITION', '&lt;NAO_CLASSIFICADO&gt;', NULL, NULL, NULL)</v>
      </c>
      <c r="R1839" t="s">
        <v>10327</v>
      </c>
    </row>
    <row r="1840" spans="1:18" hidden="1" x14ac:dyDescent="0.25">
      <c r="A1840" s="7">
        <f>anotacoes!D1840</f>
        <v>40887</v>
      </c>
      <c r="B1840" t="str">
        <f>anotacoes!C1840</f>
        <v>GRAND SLAM TOKYO 2011</v>
      </c>
      <c r="C1840" t="str">
        <f>anotacoes!E1840</f>
        <v>CIANO</v>
      </c>
      <c r="D1840" t="str">
        <f>anotacoes!F1840</f>
        <v>KAWAKAMI</v>
      </c>
      <c r="E1840" t="s">
        <v>10325</v>
      </c>
      <c r="F1840">
        <f>anotacoes!A1840</f>
        <v>30</v>
      </c>
      <c r="G1840">
        <f>anotacoes!B1840</f>
        <v>29</v>
      </c>
      <c r="H1840" t="str">
        <f>anotacoes!K1840</f>
        <v xml:space="preserve"> 00:03:54,090</v>
      </c>
      <c r="I1840" t="str">
        <f>anotacoes!L1840</f>
        <v xml:space="preserve"> 00:03:56,798</v>
      </c>
      <c r="J1840" t="str">
        <f>IF(L1840="PAUSE",E1840,IF(anotacoes!G1844=conversao_anotacoes!C1840,conversao_anotacoes!C1840,conversao_anotacoes!D1840))</f>
        <v>&lt;ARBITRO_DESCONHECIDO&gt;</v>
      </c>
      <c r="K1840" t="str">
        <f t="shared" si="56"/>
        <v/>
      </c>
      <c r="L1840" t="str">
        <f>UPPER(anotacoes!H1840)</f>
        <v>PAUSE</v>
      </c>
      <c r="M1840" t="str">
        <f>IF(OR(L1840="ATTACK",L1840="FINTA"),"&lt;TECNICA&gt;",UPPER(anotacoes!I1840))</f>
        <v>&lt;NAO_CLASSIFICADO&gt;</v>
      </c>
      <c r="N1840" t="str">
        <f>IF(OR(L1840="ATTACK",L1840="FINTA"),UPPER(anotacoes!I1840),"")</f>
        <v/>
      </c>
      <c r="O1840" s="6" t="str">
        <f>IF(anotacoes!N1840=0,"",anotacoes!N1840)</f>
        <v/>
      </c>
      <c r="P1840" t="str">
        <f>IF(anotacoes!M1840=0,"",UPPER(anotacoes!M1840))</f>
        <v/>
      </c>
      <c r="Q1840" t="str">
        <f t="shared" si="57"/>
        <v>INSERT INTO CONVERSAO_LUTA_ACAO (cd_conversao, id_luta, sequencia, momento_inicio, momento_fim, quem_faz, quem_sofre, acao_tipo, acao, tecnica, direcao, pontuacao) VALUES (1, 30, 29, TRIM(' 00:03:54,090'), TRIM(' 00:03:56,798'), '&lt;ARBITRO_DESCONHECIDO&gt;', '', 'PAUSE', '&lt;NAO_CLASSIFICADO&gt;', NULL, NULL, NULL)</v>
      </c>
      <c r="R1840" t="s">
        <v>10327</v>
      </c>
    </row>
    <row r="1841" spans="1:18" hidden="1" x14ac:dyDescent="0.25">
      <c r="A1841" s="7">
        <f>anotacoes!D1841</f>
        <v>40887</v>
      </c>
      <c r="B1841" t="str">
        <f>anotacoes!C1841</f>
        <v>GRAND SLAM TOKYO 2011</v>
      </c>
      <c r="C1841" t="str">
        <f>anotacoes!E1841</f>
        <v>CIANO</v>
      </c>
      <c r="D1841" t="str">
        <f>anotacoes!F1841</f>
        <v>KAWAKAMI</v>
      </c>
      <c r="E1841" t="s">
        <v>10325</v>
      </c>
      <c r="F1841">
        <f>anotacoes!A1841</f>
        <v>30</v>
      </c>
      <c r="G1841">
        <f>anotacoes!B1841</f>
        <v>30</v>
      </c>
      <c r="H1841" t="str">
        <f>anotacoes!K1841</f>
        <v xml:space="preserve"> 00:03:56,961</v>
      </c>
      <c r="I1841" t="str">
        <f>anotacoes!L1841</f>
        <v xml:space="preserve"> 00:04:04,152</v>
      </c>
      <c r="J1841" t="str">
        <f>IF(L1841="PAUSE",E1841,IF(anotacoes!G1845=conversao_anotacoes!C1841,conversao_anotacoes!C1841,conversao_anotacoes!D1841))</f>
        <v>CIANO</v>
      </c>
      <c r="K1841" t="str">
        <f t="shared" si="56"/>
        <v>KAWAKAMI</v>
      </c>
      <c r="L1841" t="str">
        <f>UPPER(anotacoes!H1841)</f>
        <v>DISPLACEMENT</v>
      </c>
      <c r="M1841" t="str">
        <f>IF(OR(L1841="ATTACK",L1841="FINTA"),"&lt;TECNICA&gt;",UPPER(anotacoes!I1841))</f>
        <v>2-3 STEP HESITANT RIGHT</v>
      </c>
      <c r="N1841" t="str">
        <f>IF(OR(L1841="ATTACK",L1841="FINTA"),UPPER(anotacoes!I1841),"")</f>
        <v/>
      </c>
      <c r="O1841" s="6" t="str">
        <f>IF(anotacoes!N1841=0,"",anotacoes!N1841)</f>
        <v/>
      </c>
      <c r="P1841" t="str">
        <f>IF(anotacoes!M1841=0,"",UPPER(anotacoes!M1841))</f>
        <v/>
      </c>
      <c r="Q1841" t="str">
        <f t="shared" si="57"/>
        <v>INSERT INTO CONVERSAO_LUTA_ACAO (cd_conversao, id_luta, sequencia, momento_inicio, momento_fim, quem_faz, quem_sofre, acao_tipo, acao, tecnica, direcao, pontuacao) VALUES (1, 30, 30, TRIM(' 00:03:56,961'), TRIM(' 00:04:04,152'), 'CIANO', 'KAWAKAMI', 'DISPLACEMENT', '2-3 STEP HESITANT RIGHT', NULL, NULL, NULL)</v>
      </c>
      <c r="R1841" t="s">
        <v>10327</v>
      </c>
    </row>
    <row r="1842" spans="1:18" hidden="1" x14ac:dyDescent="0.25">
      <c r="A1842" s="7">
        <f>anotacoes!D1842</f>
        <v>40887</v>
      </c>
      <c r="B1842" t="str">
        <f>anotacoes!C1842</f>
        <v>GRAND SLAM TOKYO 2011</v>
      </c>
      <c r="C1842" t="str">
        <f>anotacoes!E1842</f>
        <v>CIANO</v>
      </c>
      <c r="D1842" t="str">
        <f>anotacoes!F1842</f>
        <v>KAWAKAMI</v>
      </c>
      <c r="E1842" t="s">
        <v>10325</v>
      </c>
      <c r="F1842">
        <f>anotacoes!A1842</f>
        <v>30</v>
      </c>
      <c r="G1842">
        <f>anotacoes!B1842</f>
        <v>31</v>
      </c>
      <c r="H1842" t="str">
        <f>anotacoes!K1842</f>
        <v xml:space="preserve"> 00:04:04,326</v>
      </c>
      <c r="I1842" t="str">
        <f>anotacoes!L1842</f>
        <v xml:space="preserve"> 00:04:11,408</v>
      </c>
      <c r="J1842" t="str">
        <f>IF(L1842="PAUSE",E1842,IF(anotacoes!G1846=conversao_anotacoes!C1842,conversao_anotacoes!C1842,conversao_anotacoes!D1842))</f>
        <v>CIANO</v>
      </c>
      <c r="K1842" t="str">
        <f t="shared" si="56"/>
        <v>KAWAKAMI</v>
      </c>
      <c r="L1842" t="str">
        <f>UPPER(anotacoes!H1842)</f>
        <v>GRIP TIME</v>
      </c>
      <c r="M1842" t="str">
        <f>IF(OR(L1842="ATTACK",L1842="FINTA"),"&lt;TECNICA&gt;",UPPER(anotacoes!I1842))</f>
        <v>LEFT COLLAR</v>
      </c>
      <c r="N1842" t="str">
        <f>IF(OR(L1842="ATTACK",L1842="FINTA"),UPPER(anotacoes!I1842),"")</f>
        <v/>
      </c>
      <c r="O1842" s="6" t="str">
        <f>IF(anotacoes!N1842=0,"",anotacoes!N1842)</f>
        <v/>
      </c>
      <c r="P1842" t="str">
        <f>IF(anotacoes!M1842=0,"",UPPER(anotacoes!M1842))</f>
        <v/>
      </c>
      <c r="Q1842" t="str">
        <f t="shared" si="57"/>
        <v>INSERT INTO CONVERSAO_LUTA_ACAO (cd_conversao, id_luta, sequencia, momento_inicio, momento_fim, quem_faz, quem_sofre, acao_tipo, acao, tecnica, direcao, pontuacao) VALUES (1, 30, 31, TRIM(' 00:04:04,326'), TRIM(' 00:04:11,408'), 'CIANO', 'KAWAKAMI', 'GRIP TIME', 'LEFT COLLAR', NULL, NULL, NULL)</v>
      </c>
      <c r="R1842" t="s">
        <v>10327</v>
      </c>
    </row>
    <row r="1843" spans="1:18" hidden="1" x14ac:dyDescent="0.25">
      <c r="A1843" s="7">
        <f>anotacoes!D1843</f>
        <v>40887</v>
      </c>
      <c r="B1843" t="str">
        <f>anotacoes!C1843</f>
        <v>GRAND SLAM TOKYO 2011</v>
      </c>
      <c r="C1843" t="str">
        <f>anotacoes!E1843</f>
        <v>CIANO</v>
      </c>
      <c r="D1843" t="str">
        <f>anotacoes!F1843</f>
        <v>KAWAKAMI</v>
      </c>
      <c r="E1843" t="s">
        <v>10325</v>
      </c>
      <c r="F1843">
        <f>anotacoes!A1843</f>
        <v>30</v>
      </c>
      <c r="G1843">
        <f>anotacoes!B1843</f>
        <v>32</v>
      </c>
      <c r="H1843" t="str">
        <f>anotacoes!K1843</f>
        <v xml:space="preserve"> 00:04:11,579</v>
      </c>
      <c r="I1843" t="str">
        <f>anotacoes!L1843</f>
        <v xml:space="preserve"> 00:04:14,122</v>
      </c>
      <c r="J1843" t="str">
        <f>IF(L1843="PAUSE",E1843,IF(anotacoes!G1847=conversao_anotacoes!C1843,conversao_anotacoes!C1843,conversao_anotacoes!D1843))</f>
        <v>CIANO</v>
      </c>
      <c r="K1843" t="str">
        <f t="shared" si="56"/>
        <v>KAWAKAMI</v>
      </c>
      <c r="L1843" t="str">
        <f>UPPER(anotacoes!H1843)</f>
        <v>DEFENSE</v>
      </c>
      <c r="M1843" t="str">
        <f>IF(OR(L1843="ATTACK",L1843="FINTA"),"&lt;TECNICA&gt;",UPPER(anotacoes!I1843))</f>
        <v>TAE-SABAKI RIGHT INCLINED</v>
      </c>
      <c r="N1843" t="str">
        <f>IF(OR(L1843="ATTACK",L1843="FINTA"),UPPER(anotacoes!I1843),"")</f>
        <v/>
      </c>
      <c r="O1843" s="6" t="str">
        <f>IF(anotacoes!N1843=0,"",anotacoes!N1843)</f>
        <v/>
      </c>
      <c r="P1843" t="str">
        <f>IF(anotacoes!M1843=0,"",UPPER(anotacoes!M1843))</f>
        <v/>
      </c>
      <c r="Q1843" t="str">
        <f t="shared" si="57"/>
        <v>INSERT INTO CONVERSAO_LUTA_ACAO (cd_conversao, id_luta, sequencia, momento_inicio, momento_fim, quem_faz, quem_sofre, acao_tipo, acao, tecnica, direcao, pontuacao) VALUES (1, 30, 32, TRIM(' 00:04:11,579'), TRIM(' 00:04:14,122'), 'CIANO', 'KAWAKAMI', 'DEFENSE', 'TAE-SABAKI RIGHT INCLINED', NULL, NULL, NULL)</v>
      </c>
      <c r="R1843" t="s">
        <v>10327</v>
      </c>
    </row>
    <row r="1844" spans="1:18" hidden="1" x14ac:dyDescent="0.25">
      <c r="A1844" s="7">
        <f>anotacoes!D1844</f>
        <v>40887</v>
      </c>
      <c r="B1844" t="str">
        <f>anotacoes!C1844</f>
        <v>GRAND SLAM TOKYO 2011</v>
      </c>
      <c r="C1844" t="str">
        <f>anotacoes!E1844</f>
        <v>CIANO</v>
      </c>
      <c r="D1844" t="str">
        <f>anotacoes!F1844</f>
        <v>KAWAKAMI</v>
      </c>
      <c r="E1844" t="s">
        <v>10325</v>
      </c>
      <c r="F1844">
        <f>anotacoes!A1844</f>
        <v>30</v>
      </c>
      <c r="G1844">
        <f>anotacoes!B1844</f>
        <v>33</v>
      </c>
      <c r="H1844" t="str">
        <f>anotacoes!K1844</f>
        <v xml:space="preserve"> 00:04:14,284</v>
      </c>
      <c r="I1844" t="str">
        <f>anotacoes!L1844</f>
        <v xml:space="preserve"> 00:04:17,887</v>
      </c>
      <c r="J1844" t="str">
        <f>IF(L1844="PAUSE",E1844,IF(anotacoes!G1848=conversao_anotacoes!C1844,conversao_anotacoes!C1844,conversao_anotacoes!D1844))</f>
        <v>CIANO</v>
      </c>
      <c r="K1844" t="str">
        <f t="shared" si="56"/>
        <v>KAWAKAMI</v>
      </c>
      <c r="L1844" t="str">
        <f>UPPER(anotacoes!H1844)</f>
        <v>GROUNDWORK COMBAT</v>
      </c>
      <c r="M1844" t="str">
        <f>IF(OR(L1844="ATTACK",L1844="FINTA"),"&lt;TECNICA&gt;",UPPER(anotacoes!I1844))</f>
        <v>DEFENSIVE POSITION</v>
      </c>
      <c r="N1844" t="str">
        <f>IF(OR(L1844="ATTACK",L1844="FINTA"),UPPER(anotacoes!I1844),"")</f>
        <v/>
      </c>
      <c r="O1844" s="6" t="str">
        <f>IF(anotacoes!N1844=0,"",anotacoes!N1844)</f>
        <v/>
      </c>
      <c r="P1844" t="str">
        <f>IF(anotacoes!M1844=0,"",UPPER(anotacoes!M1844))</f>
        <v/>
      </c>
      <c r="Q1844" t="str">
        <f t="shared" si="57"/>
        <v>INSERT INTO CONVERSAO_LUTA_ACAO (cd_conversao, id_luta, sequencia, momento_inicio, momento_fim, quem_faz, quem_sofre, acao_tipo, acao, tecnica, direcao, pontuacao) VALUES (1, 30, 33, TRIM(' 00:04:14,284'), TRIM(' 00:04:17,887'), 'CIANO', 'KAWAKAMI', 'GROUNDWORK COMBAT', 'DEFENSIVE POSITION', NULL, NULL, NULL)</v>
      </c>
      <c r="R1844" t="s">
        <v>10327</v>
      </c>
    </row>
    <row r="1845" spans="1:18" hidden="1" x14ac:dyDescent="0.25">
      <c r="A1845" s="7">
        <f>anotacoes!D1845</f>
        <v>40887</v>
      </c>
      <c r="B1845" t="str">
        <f>anotacoes!C1845</f>
        <v>GRAND SLAM TOKYO 2011</v>
      </c>
      <c r="C1845" t="str">
        <f>anotacoes!E1845</f>
        <v>CIANO</v>
      </c>
      <c r="D1845" t="str">
        <f>anotacoes!F1845</f>
        <v>KAWAKAMI</v>
      </c>
      <c r="E1845" t="s">
        <v>10325</v>
      </c>
      <c r="F1845">
        <f>anotacoes!A1845</f>
        <v>30</v>
      </c>
      <c r="G1845">
        <f>anotacoes!B1845</f>
        <v>34</v>
      </c>
      <c r="H1845" t="str">
        <f>anotacoes!K1845</f>
        <v xml:space="preserve"> 00:04:18,071</v>
      </c>
      <c r="I1845" t="str">
        <f>anotacoes!L1845</f>
        <v xml:space="preserve"> 00:05:01,553</v>
      </c>
      <c r="J1845" t="str">
        <f>IF(L1845="PAUSE",E1845,IF(anotacoes!G1849=conversao_anotacoes!C1845,conversao_anotacoes!C1845,conversao_anotacoes!D1845))</f>
        <v>&lt;ARBITRO_DESCONHECIDO&gt;</v>
      </c>
      <c r="K1845" t="str">
        <f t="shared" si="56"/>
        <v/>
      </c>
      <c r="L1845" t="str">
        <f>UPPER(anotacoes!H1845)</f>
        <v>PAUSE</v>
      </c>
      <c r="M1845" t="str">
        <f>IF(OR(L1845="ATTACK",L1845="FINTA"),"&lt;TECNICA&gt;",UPPER(anotacoes!I1845))</f>
        <v>&lt;NAO_CLASSIFICADO&gt;</v>
      </c>
      <c r="N1845" t="str">
        <f>IF(OR(L1845="ATTACK",L1845="FINTA"),UPPER(anotacoes!I1845),"")</f>
        <v/>
      </c>
      <c r="O1845" s="6" t="str">
        <f>IF(anotacoes!N1845=0,"",anotacoes!N1845)</f>
        <v/>
      </c>
      <c r="P1845" t="str">
        <f>IF(anotacoes!M1845=0,"",UPPER(anotacoes!M1845))</f>
        <v/>
      </c>
      <c r="Q1845" t="str">
        <f t="shared" si="57"/>
        <v>INSERT INTO CONVERSAO_LUTA_ACAO (cd_conversao, id_luta, sequencia, momento_inicio, momento_fim, quem_faz, quem_sofre, acao_tipo, acao, tecnica, direcao, pontuacao) VALUES (1, 30, 34, TRIM(' 00:04:18,071'), TRIM(' 00:05:01,553'), '&lt;ARBITRO_DESCONHECIDO&gt;', '', 'PAUSE', '&lt;NAO_CLASSIFICADO&gt;', NULL, NULL, NULL)</v>
      </c>
      <c r="R1845" t="s">
        <v>10327</v>
      </c>
    </row>
    <row r="1846" spans="1:18" hidden="1" x14ac:dyDescent="0.25">
      <c r="A1846" s="7">
        <f>anotacoes!D1846</f>
        <v>40887</v>
      </c>
      <c r="B1846" t="str">
        <f>anotacoes!C1846</f>
        <v>GRAND SLAM TOKYO 2011</v>
      </c>
      <c r="C1846" t="str">
        <f>anotacoes!E1846</f>
        <v>CIANO</v>
      </c>
      <c r="D1846" t="str">
        <f>anotacoes!F1846</f>
        <v>KAWAKAMI</v>
      </c>
      <c r="E1846" t="s">
        <v>10325</v>
      </c>
      <c r="F1846">
        <f>anotacoes!A1846</f>
        <v>30</v>
      </c>
      <c r="G1846">
        <f>anotacoes!B1846</f>
        <v>35</v>
      </c>
      <c r="H1846" t="str">
        <f>anotacoes!K1846</f>
        <v xml:space="preserve"> 00:05:01,688</v>
      </c>
      <c r="I1846" t="str">
        <f>anotacoes!L1846</f>
        <v xml:space="preserve"> 00:05:07,562</v>
      </c>
      <c r="J1846" t="str">
        <f>IF(L1846="PAUSE",E1846,IF(anotacoes!G1850=conversao_anotacoes!C1846,conversao_anotacoes!C1846,conversao_anotacoes!D1846))</f>
        <v>CIANO</v>
      </c>
      <c r="K1846" t="str">
        <f t="shared" si="56"/>
        <v>KAWAKAMI</v>
      </c>
      <c r="L1846" t="str">
        <f>UPPER(anotacoes!H1846)</f>
        <v>DISPLACEMENT</v>
      </c>
      <c r="M1846" t="str">
        <f>IF(OR(L1846="ATTACK",L1846="FINTA"),"&lt;TECNICA&gt;",UPPER(anotacoes!I1846))</f>
        <v>2-3 STEP HESITANT RIGHT</v>
      </c>
      <c r="N1846" t="str">
        <f>IF(OR(L1846="ATTACK",L1846="FINTA"),UPPER(anotacoes!I1846),"")</f>
        <v/>
      </c>
      <c r="O1846" s="6" t="str">
        <f>IF(anotacoes!N1846=0,"",anotacoes!N1846)</f>
        <v/>
      </c>
      <c r="P1846" t="str">
        <f>IF(anotacoes!M1846=0,"",UPPER(anotacoes!M1846))</f>
        <v/>
      </c>
      <c r="Q1846" t="str">
        <f t="shared" si="57"/>
        <v>INSERT INTO CONVERSAO_LUTA_ACAO (cd_conversao, id_luta, sequencia, momento_inicio, momento_fim, quem_faz, quem_sofre, acao_tipo, acao, tecnica, direcao, pontuacao) VALUES (1, 30, 35, TRIM(' 00:05:01,688'), TRIM(' 00:05:07,562'), 'CIANO', 'KAWAKAMI', 'DISPLACEMENT', '2-3 STEP HESITANT RIGHT', NULL, NULL, NULL)</v>
      </c>
      <c r="R1846" t="s">
        <v>10327</v>
      </c>
    </row>
    <row r="1847" spans="1:18" hidden="1" x14ac:dyDescent="0.25">
      <c r="A1847" s="7">
        <f>anotacoes!D1847</f>
        <v>40887</v>
      </c>
      <c r="B1847" t="str">
        <f>anotacoes!C1847</f>
        <v>GRAND SLAM TOKYO 2011</v>
      </c>
      <c r="C1847" t="str">
        <f>anotacoes!E1847</f>
        <v>CIANO</v>
      </c>
      <c r="D1847" t="str">
        <f>anotacoes!F1847</f>
        <v>KAWAKAMI</v>
      </c>
      <c r="E1847" t="s">
        <v>10325</v>
      </c>
      <c r="F1847">
        <f>anotacoes!A1847</f>
        <v>30</v>
      </c>
      <c r="G1847">
        <f>anotacoes!B1847</f>
        <v>36</v>
      </c>
      <c r="H1847" t="str">
        <f>anotacoes!K1847</f>
        <v xml:space="preserve"> 00:05:07,734</v>
      </c>
      <c r="I1847" t="str">
        <f>anotacoes!L1847</f>
        <v xml:space="preserve"> 00:05:10,868</v>
      </c>
      <c r="J1847" t="str">
        <f>IF(L1847="PAUSE",E1847,IF(anotacoes!G1851=conversao_anotacoes!C1847,conversao_anotacoes!C1847,conversao_anotacoes!D1847))</f>
        <v>CIANO</v>
      </c>
      <c r="K1847" t="str">
        <f t="shared" si="56"/>
        <v>KAWAKAMI</v>
      </c>
      <c r="L1847" t="str">
        <f>UPPER(anotacoes!H1847)</f>
        <v>DISPLACEMENT</v>
      </c>
      <c r="M1847" t="str">
        <f>IF(OR(L1847="ATTACK",L1847="FINTA"),"&lt;TECNICA&gt;",UPPER(anotacoes!I1847))</f>
        <v>TRY TO GRIP WITH CONTACT</v>
      </c>
      <c r="N1847" t="str">
        <f>IF(OR(L1847="ATTACK",L1847="FINTA"),UPPER(anotacoes!I1847),"")</f>
        <v/>
      </c>
      <c r="O1847" s="6" t="str">
        <f>IF(anotacoes!N1847=0,"",anotacoes!N1847)</f>
        <v/>
      </c>
      <c r="P1847" t="str">
        <f>IF(anotacoes!M1847=0,"",UPPER(anotacoes!M1847))</f>
        <v/>
      </c>
      <c r="Q1847" t="str">
        <f t="shared" si="57"/>
        <v>INSERT INTO CONVERSAO_LUTA_ACAO (cd_conversao, id_luta, sequencia, momento_inicio, momento_fim, quem_faz, quem_sofre, acao_tipo, acao, tecnica, direcao, pontuacao) VALUES (1, 30, 36, TRIM(' 00:05:07,734'), TRIM(' 00:05:10,868'), 'CIANO', 'KAWAKAMI', 'DISPLACEMENT', 'TRY TO GRIP WITH CONTACT', NULL, NULL, NULL)</v>
      </c>
      <c r="R1847" t="s">
        <v>10327</v>
      </c>
    </row>
    <row r="1848" spans="1:18" hidden="1" x14ac:dyDescent="0.25">
      <c r="A1848" s="7">
        <f>anotacoes!D1848</f>
        <v>40887</v>
      </c>
      <c r="B1848" t="str">
        <f>anotacoes!C1848</f>
        <v>GRAND SLAM TOKYO 2011</v>
      </c>
      <c r="C1848" t="str">
        <f>anotacoes!E1848</f>
        <v>CIANO</v>
      </c>
      <c r="D1848" t="str">
        <f>anotacoes!F1848</f>
        <v>KAWAKAMI</v>
      </c>
      <c r="E1848" t="s">
        <v>10325</v>
      </c>
      <c r="F1848">
        <f>anotacoes!A1848</f>
        <v>30</v>
      </c>
      <c r="G1848">
        <f>anotacoes!B1848</f>
        <v>37</v>
      </c>
      <c r="H1848" t="str">
        <f>anotacoes!K1848</f>
        <v xml:space="preserve"> 00:05:10,868</v>
      </c>
      <c r="I1848" t="str">
        <f>anotacoes!L1848</f>
        <v xml:space="preserve"> 00:05:12,057</v>
      </c>
      <c r="J1848" t="str">
        <f>IF(L1848="PAUSE",E1848,IF(anotacoes!G1852=conversao_anotacoes!C1848,conversao_anotacoes!C1848,conversao_anotacoes!D1848))</f>
        <v>CIANO</v>
      </c>
      <c r="K1848" t="str">
        <f t="shared" si="56"/>
        <v>KAWAKAMI</v>
      </c>
      <c r="L1848" t="str">
        <f>UPPER(anotacoes!H1848)</f>
        <v>GRIP TIME</v>
      </c>
      <c r="M1848" t="str">
        <f>IF(OR(L1848="ATTACK",L1848="FINTA"),"&lt;TECNICA&gt;",UPPER(anotacoes!I1848))</f>
        <v>LEFT BACK RIGHT SLEEVE</v>
      </c>
      <c r="N1848" t="str">
        <f>IF(OR(L1848="ATTACK",L1848="FINTA"),UPPER(anotacoes!I1848),"")</f>
        <v/>
      </c>
      <c r="O1848" s="6" t="str">
        <f>IF(anotacoes!N1848=0,"",anotacoes!N1848)</f>
        <v/>
      </c>
      <c r="P1848" t="str">
        <f>IF(anotacoes!M1848=0,"",UPPER(anotacoes!M1848))</f>
        <v/>
      </c>
      <c r="Q1848" t="str">
        <f t="shared" si="57"/>
        <v>INSERT INTO CONVERSAO_LUTA_ACAO (cd_conversao, id_luta, sequencia, momento_inicio, momento_fim, quem_faz, quem_sofre, acao_tipo, acao, tecnica, direcao, pontuacao) VALUES (1, 30, 37, TRIM(' 00:05:10,868'), TRIM(' 00:05:12,057'), 'CIANO', 'KAWAKAMI', 'GRIP TIME', 'LEFT BACK RIGHT SLEEVE', NULL, NULL, NULL)</v>
      </c>
      <c r="R1848" t="s">
        <v>10327</v>
      </c>
    </row>
    <row r="1849" spans="1:18" hidden="1" x14ac:dyDescent="0.25">
      <c r="A1849" s="7">
        <f>anotacoes!D1849</f>
        <v>40887</v>
      </c>
      <c r="B1849" t="str">
        <f>anotacoes!C1849</f>
        <v>GRAND SLAM TOKYO 2011</v>
      </c>
      <c r="C1849" t="str">
        <f>anotacoes!E1849</f>
        <v>CIANO</v>
      </c>
      <c r="D1849" t="str">
        <f>anotacoes!F1849</f>
        <v>KAWAKAMI</v>
      </c>
      <c r="E1849" t="s">
        <v>10325</v>
      </c>
      <c r="F1849">
        <f>anotacoes!A1849</f>
        <v>30</v>
      </c>
      <c r="G1849">
        <f>anotacoes!B1849</f>
        <v>38</v>
      </c>
      <c r="H1849" t="str">
        <f>anotacoes!K1849</f>
        <v xml:space="preserve"> 00:05:12,057</v>
      </c>
      <c r="I1849" t="str">
        <f>anotacoes!L1849</f>
        <v xml:space="preserve"> 00:05:13,254</v>
      </c>
      <c r="J1849" t="str">
        <f>IF(L1849="PAUSE",E1849,IF(anotacoes!G1853=conversao_anotacoes!C1849,conversao_anotacoes!C1849,conversao_anotacoes!D1849))</f>
        <v>CIANO</v>
      </c>
      <c r="K1849" t="str">
        <f t="shared" si="56"/>
        <v>KAWAKAMI</v>
      </c>
      <c r="L1849" t="str">
        <f>UPPER(anotacoes!H1849)</f>
        <v>ATTACK</v>
      </c>
      <c r="M1849" t="str">
        <f>IF(OR(L1849="ATTACK",L1849="FINTA"),"&lt;TECNICA&gt;",UPPER(anotacoes!I1849))</f>
        <v>&lt;TECNICA&gt;</v>
      </c>
      <c r="N1849" t="str">
        <f>IF(OR(L1849="ATTACK",L1849="FINTA"),UPPER(anotacoes!I1849),"")</f>
        <v>SUMI GAESHI</v>
      </c>
      <c r="O1849" s="6">
        <f>IF(anotacoes!N1849=0,"",anotacoes!N1849)</f>
        <v>6</v>
      </c>
      <c r="P1849" t="str">
        <f>IF(anotacoes!M1849=0,"",UPPER(anotacoes!M1849))</f>
        <v/>
      </c>
      <c r="Q1849" t="str">
        <f t="shared" si="57"/>
        <v>INSERT INTO CONVERSAO_LUTA_ACAO (cd_conversao, id_luta, sequencia, momento_inicio, momento_fim, quem_faz, quem_sofre, acao_tipo, acao, tecnica, direcao, pontuacao) VALUES (1, 30, 38, TRIM(' 00:05:12,057'), TRIM(' 00:05:13,254'), 'CIANO', 'KAWAKAMI', 'ATTACK', '&lt;TECNICA&gt;', 'SUMI GAESHI', 6, NULL)</v>
      </c>
      <c r="R1849" t="s">
        <v>10327</v>
      </c>
    </row>
    <row r="1850" spans="1:18" hidden="1" x14ac:dyDescent="0.25">
      <c r="A1850" s="7">
        <f>anotacoes!D1850</f>
        <v>40887</v>
      </c>
      <c r="B1850" t="str">
        <f>anotacoes!C1850</f>
        <v>GRAND SLAM TOKYO 2011</v>
      </c>
      <c r="C1850" t="str">
        <f>anotacoes!E1850</f>
        <v>CIANO</v>
      </c>
      <c r="D1850" t="str">
        <f>anotacoes!F1850</f>
        <v>KAWAKAMI</v>
      </c>
      <c r="E1850" t="s">
        <v>10325</v>
      </c>
      <c r="F1850">
        <f>anotacoes!A1850</f>
        <v>30</v>
      </c>
      <c r="G1850">
        <f>anotacoes!B1850</f>
        <v>39</v>
      </c>
      <c r="H1850" t="str">
        <f>anotacoes!K1850</f>
        <v xml:space="preserve"> 00:05:13,440</v>
      </c>
      <c r="I1850" t="str">
        <f>anotacoes!L1850</f>
        <v xml:space="preserve"> 00:05:16,609</v>
      </c>
      <c r="J1850" t="str">
        <f>IF(L1850="PAUSE",E1850,IF(anotacoes!G1854=conversao_anotacoes!C1850,conversao_anotacoes!C1850,conversao_anotacoes!D1850))</f>
        <v>CIANO</v>
      </c>
      <c r="K1850" t="str">
        <f t="shared" si="56"/>
        <v>KAWAKAMI</v>
      </c>
      <c r="L1850" t="str">
        <f>UPPER(anotacoes!H1850)</f>
        <v>GROUNDWORK COMBAT</v>
      </c>
      <c r="M1850" t="str">
        <f>IF(OR(L1850="ATTACK",L1850="FINTA"),"&lt;TECNICA&gt;",UPPER(anotacoes!I1850))</f>
        <v>CONTROL WITH LEGS</v>
      </c>
      <c r="N1850" t="str">
        <f>IF(OR(L1850="ATTACK",L1850="FINTA"),UPPER(anotacoes!I1850),"")</f>
        <v/>
      </c>
      <c r="O1850" s="6" t="str">
        <f>IF(anotacoes!N1850=0,"",anotacoes!N1850)</f>
        <v/>
      </c>
      <c r="P1850" t="str">
        <f>IF(anotacoes!M1850=0,"",UPPER(anotacoes!M1850))</f>
        <v/>
      </c>
      <c r="Q1850" t="str">
        <f t="shared" si="57"/>
        <v>INSERT INTO CONVERSAO_LUTA_ACAO (cd_conversao, id_luta, sequencia, momento_inicio, momento_fim, quem_faz, quem_sofre, acao_tipo, acao, tecnica, direcao, pontuacao) VALUES (1, 30, 39, TRIM(' 00:05:13,440'), TRIM(' 00:05:16,609'), 'CIANO', 'KAWAKAMI', 'GROUNDWORK COMBAT', 'CONTROL WITH LEGS', NULL, NULL, NULL)</v>
      </c>
      <c r="R1850" t="s">
        <v>10327</v>
      </c>
    </row>
    <row r="1851" spans="1:18" hidden="1" x14ac:dyDescent="0.25">
      <c r="A1851" s="7">
        <f>anotacoes!D1851</f>
        <v>40887</v>
      </c>
      <c r="B1851" t="str">
        <f>anotacoes!C1851</f>
        <v>GRAND SLAM TOKYO 2011</v>
      </c>
      <c r="C1851" t="str">
        <f>anotacoes!E1851</f>
        <v>CIANO</v>
      </c>
      <c r="D1851" t="str">
        <f>anotacoes!F1851</f>
        <v>KAWAKAMI</v>
      </c>
      <c r="E1851" t="s">
        <v>10325</v>
      </c>
      <c r="F1851">
        <f>anotacoes!A1851</f>
        <v>30</v>
      </c>
      <c r="G1851">
        <f>anotacoes!B1851</f>
        <v>40</v>
      </c>
      <c r="H1851" t="str">
        <f>anotacoes!K1851</f>
        <v xml:space="preserve"> 00:05:16,787</v>
      </c>
      <c r="I1851" t="str">
        <f>anotacoes!L1851</f>
        <v xml:space="preserve"> 00:05:21,087</v>
      </c>
      <c r="J1851" t="str">
        <f>IF(L1851="PAUSE",E1851,IF(anotacoes!G1855=conversao_anotacoes!C1851,conversao_anotacoes!C1851,conversao_anotacoes!D1851))</f>
        <v>&lt;ARBITRO_DESCONHECIDO&gt;</v>
      </c>
      <c r="K1851" t="str">
        <f t="shared" si="56"/>
        <v/>
      </c>
      <c r="L1851" t="str">
        <f>UPPER(anotacoes!H1851)</f>
        <v>PAUSE</v>
      </c>
      <c r="M1851" t="str">
        <f>IF(OR(L1851="ATTACK",L1851="FINTA"),"&lt;TECNICA&gt;",UPPER(anotacoes!I1851))</f>
        <v>&lt;NAO_CLASSIFICADO&gt;</v>
      </c>
      <c r="N1851" t="str">
        <f>IF(OR(L1851="ATTACK",L1851="FINTA"),UPPER(anotacoes!I1851),"")</f>
        <v/>
      </c>
      <c r="O1851" s="6" t="str">
        <f>IF(anotacoes!N1851=0,"",anotacoes!N1851)</f>
        <v/>
      </c>
      <c r="P1851" t="str">
        <f>IF(anotacoes!M1851=0,"",UPPER(anotacoes!M1851))</f>
        <v/>
      </c>
      <c r="Q1851" t="str">
        <f t="shared" si="57"/>
        <v>INSERT INTO CONVERSAO_LUTA_ACAO (cd_conversao, id_luta, sequencia, momento_inicio, momento_fim, quem_faz, quem_sofre, acao_tipo, acao, tecnica, direcao, pontuacao) VALUES (1, 30, 40, TRIM(' 00:05:16,787'), TRIM(' 00:05:21,087'), '&lt;ARBITRO_DESCONHECIDO&gt;', '', 'PAUSE', '&lt;NAO_CLASSIFICADO&gt;', NULL, NULL, NULL)</v>
      </c>
      <c r="R1851" t="s">
        <v>10327</v>
      </c>
    </row>
    <row r="1852" spans="1:18" hidden="1" x14ac:dyDescent="0.25">
      <c r="A1852" s="7">
        <f>anotacoes!D1852</f>
        <v>40887</v>
      </c>
      <c r="B1852" t="str">
        <f>anotacoes!C1852</f>
        <v>GRAND SLAM TOKYO 2011</v>
      </c>
      <c r="C1852" t="str">
        <f>anotacoes!E1852</f>
        <v>CIANO</v>
      </c>
      <c r="D1852" t="str">
        <f>anotacoes!F1852</f>
        <v>KAWAKAMI</v>
      </c>
      <c r="E1852" t="s">
        <v>10325</v>
      </c>
      <c r="F1852">
        <f>anotacoes!A1852</f>
        <v>30</v>
      </c>
      <c r="G1852">
        <f>anotacoes!B1852</f>
        <v>41</v>
      </c>
      <c r="H1852" t="str">
        <f>anotacoes!K1852</f>
        <v xml:space="preserve"> 00:05:21,280</v>
      </c>
      <c r="I1852" t="str">
        <f>anotacoes!L1852</f>
        <v xml:space="preserve"> 00:05:25,567</v>
      </c>
      <c r="J1852" t="str">
        <f>IF(L1852="PAUSE",E1852,IF(anotacoes!G1856=conversao_anotacoes!C1852,conversao_anotacoes!C1852,conversao_anotacoes!D1852))</f>
        <v>CIANO</v>
      </c>
      <c r="K1852" t="str">
        <f t="shared" si="56"/>
        <v>KAWAKAMI</v>
      </c>
      <c r="L1852" t="str">
        <f>UPPER(anotacoes!H1852)</f>
        <v>DISPLACEMENT</v>
      </c>
      <c r="M1852" t="str">
        <f>IF(OR(L1852="ATTACK",L1852="FINTA"),"&lt;TECNICA&gt;",UPPER(anotacoes!I1852))</f>
        <v>2-3 STEP HESITANT RIGHT</v>
      </c>
      <c r="N1852" t="str">
        <f>IF(OR(L1852="ATTACK",L1852="FINTA"),UPPER(anotacoes!I1852),"")</f>
        <v/>
      </c>
      <c r="O1852" s="6" t="str">
        <f>IF(anotacoes!N1852=0,"",anotacoes!N1852)</f>
        <v/>
      </c>
      <c r="P1852" t="str">
        <f>IF(anotacoes!M1852=0,"",UPPER(anotacoes!M1852))</f>
        <v/>
      </c>
      <c r="Q1852" t="str">
        <f t="shared" si="57"/>
        <v>INSERT INTO CONVERSAO_LUTA_ACAO (cd_conversao, id_luta, sequencia, momento_inicio, momento_fim, quem_faz, quem_sofre, acao_tipo, acao, tecnica, direcao, pontuacao) VALUES (1, 30, 41, TRIM(' 00:05:21,280'), TRIM(' 00:05:25,567'), 'CIANO', 'KAWAKAMI', 'DISPLACEMENT', '2-3 STEP HESITANT RIGHT', NULL, NULL, NULL)</v>
      </c>
      <c r="R1852" t="s">
        <v>10327</v>
      </c>
    </row>
    <row r="1853" spans="1:18" hidden="1" x14ac:dyDescent="0.25">
      <c r="A1853" s="7">
        <f>anotacoes!D1853</f>
        <v>40887</v>
      </c>
      <c r="B1853" t="str">
        <f>anotacoes!C1853</f>
        <v>GRAND SLAM TOKYO 2011</v>
      </c>
      <c r="C1853" t="str">
        <f>anotacoes!E1853</f>
        <v>CIANO</v>
      </c>
      <c r="D1853" t="str">
        <f>anotacoes!F1853</f>
        <v>KAWAKAMI</v>
      </c>
      <c r="E1853" t="s">
        <v>10325</v>
      </c>
      <c r="F1853">
        <f>anotacoes!A1853</f>
        <v>30</v>
      </c>
      <c r="G1853">
        <f>anotacoes!B1853</f>
        <v>42</v>
      </c>
      <c r="H1853" t="str">
        <f>anotacoes!K1853</f>
        <v xml:space="preserve"> 00:05:25,567</v>
      </c>
      <c r="I1853" t="str">
        <f>anotacoes!L1853</f>
        <v xml:space="preserve"> 00:05:30,531</v>
      </c>
      <c r="J1853" t="str">
        <f>IF(L1853="PAUSE",E1853,IF(anotacoes!G1857=conversao_anotacoes!C1853,conversao_anotacoes!C1853,conversao_anotacoes!D1853))</f>
        <v>CIANO</v>
      </c>
      <c r="K1853" t="str">
        <f t="shared" si="56"/>
        <v>KAWAKAMI</v>
      </c>
      <c r="L1853" t="str">
        <f>UPPER(anotacoes!H1853)</f>
        <v>GRIP TIME</v>
      </c>
      <c r="M1853" t="str">
        <f>IF(OR(L1853="ATTACK",L1853="FINTA"),"&lt;TECNICA&gt;",UPPER(anotacoes!I1853))</f>
        <v>LEFT COLLAR RIGHT COLLAR</v>
      </c>
      <c r="N1853" t="str">
        <f>IF(OR(L1853="ATTACK",L1853="FINTA"),UPPER(anotacoes!I1853),"")</f>
        <v/>
      </c>
      <c r="O1853" s="6" t="str">
        <f>IF(anotacoes!N1853=0,"",anotacoes!N1853)</f>
        <v/>
      </c>
      <c r="P1853" t="str">
        <f>IF(anotacoes!M1853=0,"",UPPER(anotacoes!M1853))</f>
        <v/>
      </c>
      <c r="Q1853" t="str">
        <f t="shared" si="57"/>
        <v>INSERT INTO CONVERSAO_LUTA_ACAO (cd_conversao, id_luta, sequencia, momento_inicio, momento_fim, quem_faz, quem_sofre, acao_tipo, acao, tecnica, direcao, pontuacao) VALUES (1, 30, 42, TRIM(' 00:05:25,567'), TRIM(' 00:05:30,531'), 'CIANO', 'KAWAKAMI', 'GRIP TIME', 'LEFT COLLAR RIGHT COLLAR', NULL, NULL, NULL)</v>
      </c>
      <c r="R1853" t="s">
        <v>10327</v>
      </c>
    </row>
    <row r="1854" spans="1:18" hidden="1" x14ac:dyDescent="0.25">
      <c r="A1854" s="7">
        <f>anotacoes!D1854</f>
        <v>40887</v>
      </c>
      <c r="B1854" t="str">
        <f>anotacoes!C1854</f>
        <v>GRAND SLAM TOKYO 2011</v>
      </c>
      <c r="C1854" t="str">
        <f>anotacoes!E1854</f>
        <v>CIANO</v>
      </c>
      <c r="D1854" t="str">
        <f>anotacoes!F1854</f>
        <v>KAWAKAMI</v>
      </c>
      <c r="E1854" t="s">
        <v>10325</v>
      </c>
      <c r="F1854">
        <f>anotacoes!A1854</f>
        <v>30</v>
      </c>
      <c r="G1854">
        <f>anotacoes!B1854</f>
        <v>43</v>
      </c>
      <c r="H1854" t="str">
        <f>anotacoes!K1854</f>
        <v xml:space="preserve"> 00:05:30,531</v>
      </c>
      <c r="I1854" t="str">
        <f>anotacoes!L1854</f>
        <v xml:space="preserve"> 00:05:38,165</v>
      </c>
      <c r="J1854" t="str">
        <f>IF(L1854="PAUSE",E1854,IF(anotacoes!G1858=conversao_anotacoes!C1854,conversao_anotacoes!C1854,conversao_anotacoes!D1854))</f>
        <v>CIANO</v>
      </c>
      <c r="K1854" t="str">
        <f t="shared" si="56"/>
        <v>KAWAKAMI</v>
      </c>
      <c r="L1854" t="str">
        <f>UPPER(anotacoes!H1854)</f>
        <v>GRIP TIME</v>
      </c>
      <c r="M1854" t="str">
        <f>IF(OR(L1854="ATTACK",L1854="FINTA"),"&lt;TECNICA&gt;",UPPER(anotacoes!I1854))</f>
        <v>LEFT COLLAR</v>
      </c>
      <c r="N1854" t="str">
        <f>IF(OR(L1854="ATTACK",L1854="FINTA"),UPPER(anotacoes!I1854),"")</f>
        <v/>
      </c>
      <c r="O1854" s="6" t="str">
        <f>IF(anotacoes!N1854=0,"",anotacoes!N1854)</f>
        <v/>
      </c>
      <c r="P1854" t="str">
        <f>IF(anotacoes!M1854=0,"",UPPER(anotacoes!M1854))</f>
        <v/>
      </c>
      <c r="Q1854" t="str">
        <f t="shared" si="57"/>
        <v>INSERT INTO CONVERSAO_LUTA_ACAO (cd_conversao, id_luta, sequencia, momento_inicio, momento_fim, quem_faz, quem_sofre, acao_tipo, acao, tecnica, direcao, pontuacao) VALUES (1, 30, 43, TRIM(' 00:05:30,531'), TRIM(' 00:05:38,165'), 'CIANO', 'KAWAKAMI', 'GRIP TIME', 'LEFT COLLAR', NULL, NULL, NULL)</v>
      </c>
      <c r="R1854" t="s">
        <v>10327</v>
      </c>
    </row>
    <row r="1855" spans="1:18" hidden="1" x14ac:dyDescent="0.25">
      <c r="A1855" s="7">
        <f>anotacoes!D1855</f>
        <v>40887</v>
      </c>
      <c r="B1855" t="str">
        <f>anotacoes!C1855</f>
        <v>GRAND SLAM TOKYO 2011</v>
      </c>
      <c r="C1855" t="str">
        <f>anotacoes!E1855</f>
        <v>CIANO</v>
      </c>
      <c r="D1855" t="str">
        <f>anotacoes!F1855</f>
        <v>KAWAKAMI</v>
      </c>
      <c r="E1855" t="s">
        <v>10325</v>
      </c>
      <c r="F1855">
        <f>anotacoes!A1855</f>
        <v>30</v>
      </c>
      <c r="G1855">
        <f>anotacoes!B1855</f>
        <v>44</v>
      </c>
      <c r="H1855" t="str">
        <f>anotacoes!K1855</f>
        <v xml:space="preserve"> 00:05:38,165</v>
      </c>
      <c r="I1855" t="str">
        <f>anotacoes!L1855</f>
        <v xml:space="preserve"> 00:05:51,123</v>
      </c>
      <c r="J1855" t="str">
        <f>IF(L1855="PAUSE",E1855,IF(anotacoes!G1859=conversao_anotacoes!C1855,conversao_anotacoes!C1855,conversao_anotacoes!D1855))</f>
        <v>&lt;ARBITRO_DESCONHECIDO&gt;</v>
      </c>
      <c r="K1855" t="str">
        <f t="shared" si="56"/>
        <v/>
      </c>
      <c r="L1855" t="str">
        <f>UPPER(anotacoes!H1855)</f>
        <v>PAUSE</v>
      </c>
      <c r="M1855" t="str">
        <f>IF(OR(L1855="ATTACK",L1855="FINTA"),"&lt;TECNICA&gt;",UPPER(anotacoes!I1855))</f>
        <v>&lt;NAO_CLASSIFICADO&gt;</v>
      </c>
      <c r="N1855" t="str">
        <f>IF(OR(L1855="ATTACK",L1855="FINTA"),UPPER(anotacoes!I1855),"")</f>
        <v/>
      </c>
      <c r="O1855" s="6" t="str">
        <f>IF(anotacoes!N1855=0,"",anotacoes!N1855)</f>
        <v/>
      </c>
      <c r="P1855" t="str">
        <f>IF(anotacoes!M1855=0,"",UPPER(anotacoes!M1855))</f>
        <v/>
      </c>
      <c r="Q1855" t="str">
        <f t="shared" si="57"/>
        <v>INSERT INTO CONVERSAO_LUTA_ACAO (cd_conversao, id_luta, sequencia, momento_inicio, momento_fim, quem_faz, quem_sofre, acao_tipo, acao, tecnica, direcao, pontuacao) VALUES (1, 30, 44, TRIM(' 00:05:38,165'), TRIM(' 00:05:51,123'), '&lt;ARBITRO_DESCONHECIDO&gt;', '', 'PAUSE', '&lt;NAO_CLASSIFICADO&gt;', NULL, NULL, NULL)</v>
      </c>
      <c r="R1855" t="s">
        <v>10327</v>
      </c>
    </row>
    <row r="1856" spans="1:18" hidden="1" x14ac:dyDescent="0.25">
      <c r="A1856" s="7">
        <f>anotacoes!D1856</f>
        <v>40887</v>
      </c>
      <c r="B1856" t="str">
        <f>anotacoes!C1856</f>
        <v>GRAND SLAM TOKYO 2011</v>
      </c>
      <c r="C1856" t="str">
        <f>anotacoes!E1856</f>
        <v>CIANO</v>
      </c>
      <c r="D1856" t="str">
        <f>anotacoes!F1856</f>
        <v>KAWAKAMI</v>
      </c>
      <c r="E1856" t="s">
        <v>10325</v>
      </c>
      <c r="F1856">
        <f>anotacoes!A1856</f>
        <v>30</v>
      </c>
      <c r="G1856">
        <f>anotacoes!B1856</f>
        <v>45</v>
      </c>
      <c r="H1856" t="str">
        <f>anotacoes!K1856</f>
        <v xml:space="preserve"> 00:05:51,123</v>
      </c>
      <c r="I1856" t="str">
        <f>anotacoes!L1856</f>
        <v xml:space="preserve"> 00:05:51,721</v>
      </c>
      <c r="J1856" t="str">
        <f>IF(L1856="PAUSE",E1856,IF(anotacoes!G1860=conversao_anotacoes!C1856,conversao_anotacoes!C1856,conversao_anotacoes!D1856))</f>
        <v>CIANO</v>
      </c>
      <c r="K1856" t="str">
        <f t="shared" si="56"/>
        <v>KAWAKAMI</v>
      </c>
      <c r="L1856" t="str">
        <f>UPPER(anotacoes!H1856)</f>
        <v>DISPLACEMENT</v>
      </c>
      <c r="M1856" t="str">
        <f>IF(OR(L1856="ATTACK",L1856="FINTA"),"&lt;TECNICA&gt;",UPPER(anotacoes!I1856))</f>
        <v>2-3 STEP HESITANT RIGHT</v>
      </c>
      <c r="N1856" t="str">
        <f>IF(OR(L1856="ATTACK",L1856="FINTA"),UPPER(anotacoes!I1856),"")</f>
        <v/>
      </c>
      <c r="O1856" s="6" t="str">
        <f>IF(anotacoes!N1856=0,"",anotacoes!N1856)</f>
        <v/>
      </c>
      <c r="P1856" t="str">
        <f>IF(anotacoes!M1856=0,"",UPPER(anotacoes!M1856))</f>
        <v/>
      </c>
      <c r="Q1856" t="str">
        <f t="shared" si="57"/>
        <v>INSERT INTO CONVERSAO_LUTA_ACAO (cd_conversao, id_luta, sequencia, momento_inicio, momento_fim, quem_faz, quem_sofre, acao_tipo, acao, tecnica, direcao, pontuacao) VALUES (1, 30, 45, TRIM(' 00:05:51,123'), TRIM(' 00:05:51,721'), 'CIANO', 'KAWAKAMI', 'DISPLACEMENT', '2-3 STEP HESITANT RIGHT', NULL, NULL, NULL)</v>
      </c>
      <c r="R1856" t="s">
        <v>10327</v>
      </c>
    </row>
    <row r="1857" spans="1:18" hidden="1" x14ac:dyDescent="0.25">
      <c r="A1857" s="7">
        <f>anotacoes!D1857</f>
        <v>40887</v>
      </c>
      <c r="B1857" t="str">
        <f>anotacoes!C1857</f>
        <v>GRAND SLAM TOKYO 2011</v>
      </c>
      <c r="C1857" t="str">
        <f>anotacoes!E1857</f>
        <v>CIANO</v>
      </c>
      <c r="D1857" t="str">
        <f>anotacoes!F1857</f>
        <v>KAWAKAMI</v>
      </c>
      <c r="E1857" t="s">
        <v>10325</v>
      </c>
      <c r="F1857">
        <f>anotacoes!A1857</f>
        <v>30</v>
      </c>
      <c r="G1857">
        <f>anotacoes!B1857</f>
        <v>46</v>
      </c>
      <c r="H1857" t="str">
        <f>anotacoes!K1857</f>
        <v xml:space="preserve"> 00:05:51,721</v>
      </c>
      <c r="I1857" t="str">
        <f>anotacoes!L1857</f>
        <v xml:space="preserve"> 00:05:54,729</v>
      </c>
      <c r="J1857" t="str">
        <f>IF(L1857="PAUSE",E1857,IF(anotacoes!G1861=conversao_anotacoes!C1857,conversao_anotacoes!C1857,conversao_anotacoes!D1857))</f>
        <v>CIANO</v>
      </c>
      <c r="K1857" t="str">
        <f t="shared" si="56"/>
        <v>KAWAKAMI</v>
      </c>
      <c r="L1857" t="str">
        <f>UPPER(anotacoes!H1857)</f>
        <v>GRIP TIME</v>
      </c>
      <c r="M1857" t="str">
        <f>IF(OR(L1857="ATTACK",L1857="FINTA"),"&lt;TECNICA&gt;",UPPER(anotacoes!I1857))</f>
        <v>LEFT COLLAR</v>
      </c>
      <c r="N1857" t="str">
        <f>IF(OR(L1857="ATTACK",L1857="FINTA"),UPPER(anotacoes!I1857),"")</f>
        <v/>
      </c>
      <c r="O1857" s="6" t="str">
        <f>IF(anotacoes!N1857=0,"",anotacoes!N1857)</f>
        <v/>
      </c>
      <c r="P1857" t="str">
        <f>IF(anotacoes!M1857=0,"",UPPER(anotacoes!M1857))</f>
        <v/>
      </c>
      <c r="Q1857" t="str">
        <f t="shared" si="57"/>
        <v>INSERT INTO CONVERSAO_LUTA_ACAO (cd_conversao, id_luta, sequencia, momento_inicio, momento_fim, quem_faz, quem_sofre, acao_tipo, acao, tecnica, direcao, pontuacao) VALUES (1, 30, 46, TRIM(' 00:05:51,721'), TRIM(' 00:05:54,729'), 'CIANO', 'KAWAKAMI', 'GRIP TIME', 'LEFT COLLAR', NULL, NULL, NULL)</v>
      </c>
      <c r="R1857" t="s">
        <v>10327</v>
      </c>
    </row>
    <row r="1858" spans="1:18" hidden="1" x14ac:dyDescent="0.25">
      <c r="A1858" s="7">
        <f>anotacoes!D1858</f>
        <v>40867</v>
      </c>
      <c r="B1858" t="str">
        <f>anotacoes!C1858</f>
        <v>GRAND PRIX AMSTERDAM 2011</v>
      </c>
      <c r="C1858" t="str">
        <f>anotacoes!E1858</f>
        <v>CIANO</v>
      </c>
      <c r="D1858" t="str">
        <f>anotacoes!F1858</f>
        <v>OVCHINNIKOVS</v>
      </c>
      <c r="E1858" t="s">
        <v>10325</v>
      </c>
      <c r="F1858">
        <f>anotacoes!A1858</f>
        <v>31</v>
      </c>
      <c r="G1858">
        <f>anotacoes!B1858</f>
        <v>1</v>
      </c>
      <c r="H1858" t="str">
        <f>anotacoes!K1858</f>
        <v xml:space="preserve"> 00:00:06,078</v>
      </c>
      <c r="I1858" t="str">
        <f>anotacoes!L1858</f>
        <v xml:space="preserve"> 00:00:13,027</v>
      </c>
      <c r="J1858" t="str">
        <f>IF(L1858="PAUSE",E1858,IF(anotacoes!G1862=conversao_anotacoes!C1858,conversao_anotacoes!C1858,conversao_anotacoes!D1858))</f>
        <v>CIANO</v>
      </c>
      <c r="K1858" t="str">
        <f t="shared" si="56"/>
        <v>OVCHINNIKOVS</v>
      </c>
      <c r="L1858" t="str">
        <f>UPPER(anotacoes!H1858)</f>
        <v>DISPLACEMENT</v>
      </c>
      <c r="M1858" t="str">
        <f>IF(OR(L1858="ATTACK",L1858="FINTA"),"&lt;TECNICA&gt;",UPPER(anotacoes!I1858))</f>
        <v>2-3 STEP HESITANT RIGHT</v>
      </c>
      <c r="N1858" t="str">
        <f>IF(OR(L1858="ATTACK",L1858="FINTA"),UPPER(anotacoes!I1858),"")</f>
        <v/>
      </c>
      <c r="O1858" s="6" t="str">
        <f>IF(anotacoes!N1858=0,"",anotacoes!N1858)</f>
        <v/>
      </c>
      <c r="P1858" t="str">
        <f>IF(anotacoes!M1858=0,"",UPPER(anotacoes!M1858))</f>
        <v/>
      </c>
      <c r="Q1858" t="str">
        <f t="shared" si="57"/>
        <v>INSERT INTO CONVERSAO_LUTA_ACAO (cd_conversao, id_luta, sequencia, momento_inicio, momento_fim, quem_faz, quem_sofre, acao_tipo, acao, tecnica, direcao, pontuacao) VALUES (1, 31, 1, TRIM(' 00:00:06,078'), TRIM(' 00:00:13,027'), 'CIANO', 'OVCHINNIKOVS', 'DISPLACEMENT', '2-3 STEP HESITANT RIGHT', NULL, NULL, NULL)</v>
      </c>
      <c r="R1858" t="s">
        <v>10327</v>
      </c>
    </row>
    <row r="1859" spans="1:18" hidden="1" x14ac:dyDescent="0.25">
      <c r="A1859" s="7">
        <f>anotacoes!D1859</f>
        <v>40867</v>
      </c>
      <c r="B1859" t="str">
        <f>anotacoes!C1859</f>
        <v>GRAND PRIX AMSTERDAM 2011</v>
      </c>
      <c r="C1859" t="str">
        <f>anotacoes!E1859</f>
        <v>CIANO</v>
      </c>
      <c r="D1859" t="str">
        <f>anotacoes!F1859</f>
        <v>OVCHINNIKOVS</v>
      </c>
      <c r="E1859" t="s">
        <v>10325</v>
      </c>
      <c r="F1859">
        <f>anotacoes!A1859</f>
        <v>31</v>
      </c>
      <c r="G1859">
        <f>anotacoes!B1859</f>
        <v>2</v>
      </c>
      <c r="H1859" t="str">
        <f>anotacoes!K1859</f>
        <v xml:space="preserve"> 00:00:13,199</v>
      </c>
      <c r="I1859" t="str">
        <f>anotacoes!L1859</f>
        <v xml:space="preserve"> 00:00:18,563</v>
      </c>
      <c r="J1859" t="str">
        <f>IF(L1859="PAUSE",E1859,IF(anotacoes!G1863=conversao_anotacoes!C1859,conversao_anotacoes!C1859,conversao_anotacoes!D1859))</f>
        <v>CIANO</v>
      </c>
      <c r="K1859" t="str">
        <f t="shared" ref="K1859:K1922" si="58">IF(J1859=E1859,"",IF(J1859=C1859,D1859,C1859))</f>
        <v>OVCHINNIKOVS</v>
      </c>
      <c r="L1859" t="str">
        <f>UPPER(anotacoes!H1859)</f>
        <v>DISPLACEMENT</v>
      </c>
      <c r="M1859" t="str">
        <f>IF(OR(L1859="ATTACK",L1859="FINTA"),"&lt;TECNICA&gt;",UPPER(anotacoes!I1859))</f>
        <v>TRY TO GRIP WITH CONTACT</v>
      </c>
      <c r="N1859" t="str">
        <f>IF(OR(L1859="ATTACK",L1859="FINTA"),UPPER(anotacoes!I1859),"")</f>
        <v/>
      </c>
      <c r="O1859" s="6" t="str">
        <f>IF(anotacoes!N1859=0,"",anotacoes!N1859)</f>
        <v/>
      </c>
      <c r="P1859" t="str">
        <f>IF(anotacoes!M1859=0,"",UPPER(anotacoes!M1859))</f>
        <v/>
      </c>
      <c r="Q1859" t="str">
        <f t="shared" ref="Q1859:Q1922" si="59">CONCATENATE("INSERT INTO CONVERSAO_LUTA_ACAO (cd_conversao, id_luta, sequencia, momento_inicio, momento_fim, quem_faz, quem_sofre, acao_tipo, acao, tecnica, direcao, pontuacao) VALUES (1, ",F1859,", ",G1859,", ","TRIM('",H1859,"')",", ","TRIM('",I1859,"')",", ","'",J1859,"'",", ","'",K1859,"'",", ","'",L1859,"'",", ","'",M1859,"'",", ",IF(N1859="","NULL",CONCATENATE("'",N1859,"'")),", ",IF(O1859="","NULL",O1859),", ",IF(P1859="","NULL",CONCATENATE("'",P1859,"'")),")")</f>
        <v>INSERT INTO CONVERSAO_LUTA_ACAO (cd_conversao, id_luta, sequencia, momento_inicio, momento_fim, quem_faz, quem_sofre, acao_tipo, acao, tecnica, direcao, pontuacao) VALUES (1, 31, 2, TRIM(' 00:00:13,199'), TRIM(' 00:00:18,563'), 'CIANO', 'OVCHINNIKOVS', 'DISPLACEMENT', 'TRY TO GRIP WITH CONTACT', NULL, NULL, NULL)</v>
      </c>
      <c r="R1859" t="s">
        <v>10327</v>
      </c>
    </row>
    <row r="1860" spans="1:18" hidden="1" x14ac:dyDescent="0.25">
      <c r="A1860" s="7">
        <f>anotacoes!D1860</f>
        <v>40867</v>
      </c>
      <c r="B1860" t="str">
        <f>anotacoes!C1860</f>
        <v>GRAND PRIX AMSTERDAM 2011</v>
      </c>
      <c r="C1860" t="str">
        <f>anotacoes!E1860</f>
        <v>CIANO</v>
      </c>
      <c r="D1860" t="str">
        <f>anotacoes!F1860</f>
        <v>OVCHINNIKOVS</v>
      </c>
      <c r="E1860" t="s">
        <v>10325</v>
      </c>
      <c r="F1860">
        <f>anotacoes!A1860</f>
        <v>31</v>
      </c>
      <c r="G1860">
        <f>anotacoes!B1860</f>
        <v>3</v>
      </c>
      <c r="H1860" t="str">
        <f>anotacoes!K1860</f>
        <v xml:space="preserve"> 00:00:18,726</v>
      </c>
      <c r="I1860" t="str">
        <f>anotacoes!L1860</f>
        <v xml:space="preserve"> 00:00:20,941</v>
      </c>
      <c r="J1860" t="str">
        <f>IF(L1860="PAUSE",E1860,IF(anotacoes!G1864=conversao_anotacoes!C1860,conversao_anotacoes!C1860,conversao_anotacoes!D1860))</f>
        <v>CIANO</v>
      </c>
      <c r="K1860" t="str">
        <f t="shared" si="58"/>
        <v>OVCHINNIKOVS</v>
      </c>
      <c r="L1860" t="str">
        <f>UPPER(anotacoes!H1860)</f>
        <v>GRIP TIME</v>
      </c>
      <c r="M1860" t="str">
        <f>IF(OR(L1860="ATTACK",L1860="FINTA"),"&lt;TECNICA&gt;",UPPER(anotacoes!I1860))</f>
        <v>LEFT COLLAR</v>
      </c>
      <c r="N1860" t="str">
        <f>IF(OR(L1860="ATTACK",L1860="FINTA"),UPPER(anotacoes!I1860),"")</f>
        <v/>
      </c>
      <c r="O1860" s="6" t="str">
        <f>IF(anotacoes!N1860=0,"",anotacoes!N1860)</f>
        <v/>
      </c>
      <c r="P1860" t="str">
        <f>IF(anotacoes!M1860=0,"",UPPER(anotacoes!M1860))</f>
        <v/>
      </c>
      <c r="Q1860" t="str">
        <f t="shared" si="59"/>
        <v>INSERT INTO CONVERSAO_LUTA_ACAO (cd_conversao, id_luta, sequencia, momento_inicio, momento_fim, quem_faz, quem_sofre, acao_tipo, acao, tecnica, direcao, pontuacao) VALUES (1, 31, 3, TRIM(' 00:00:18,726'), TRIM(' 00:00:20,941'), 'CIANO', 'OVCHINNIKOVS', 'GRIP TIME', 'LEFT COLLAR', NULL, NULL, NULL)</v>
      </c>
      <c r="R1860" t="s">
        <v>10327</v>
      </c>
    </row>
    <row r="1861" spans="1:18" hidden="1" x14ac:dyDescent="0.25">
      <c r="A1861" s="7">
        <f>anotacoes!D1861</f>
        <v>40867</v>
      </c>
      <c r="B1861" t="str">
        <f>anotacoes!C1861</f>
        <v>GRAND PRIX AMSTERDAM 2011</v>
      </c>
      <c r="C1861" t="str">
        <f>anotacoes!E1861</f>
        <v>CIANO</v>
      </c>
      <c r="D1861" t="str">
        <f>anotacoes!F1861</f>
        <v>OVCHINNIKOVS</v>
      </c>
      <c r="E1861" t="s">
        <v>10325</v>
      </c>
      <c r="F1861">
        <f>anotacoes!A1861</f>
        <v>31</v>
      </c>
      <c r="G1861">
        <f>anotacoes!B1861</f>
        <v>4</v>
      </c>
      <c r="H1861" t="str">
        <f>anotacoes!K1861</f>
        <v xml:space="preserve"> 00:00:20,941</v>
      </c>
      <c r="I1861" t="str">
        <f>anotacoes!L1861</f>
        <v xml:space="preserve"> 00:00:21,825</v>
      </c>
      <c r="J1861" t="str">
        <f>IF(L1861="PAUSE",E1861,IF(anotacoes!G1865=conversao_anotacoes!C1861,conversao_anotacoes!C1861,conversao_anotacoes!D1861))</f>
        <v>CIANO</v>
      </c>
      <c r="K1861" t="str">
        <f t="shared" si="58"/>
        <v>OVCHINNIKOVS</v>
      </c>
      <c r="L1861" t="str">
        <f>UPPER(anotacoes!H1861)</f>
        <v>ATTACK</v>
      </c>
      <c r="M1861" t="str">
        <f>IF(OR(L1861="ATTACK",L1861="FINTA"),"&lt;TECNICA&gt;",UPPER(anotacoes!I1861))</f>
        <v>&lt;TECNICA&gt;</v>
      </c>
      <c r="N1861" t="str">
        <f>IF(OR(L1861="ATTACK",L1861="FINTA"),UPPER(anotacoes!I1861),"")</f>
        <v>DEASHI HARAI</v>
      </c>
      <c r="O1861" s="6">
        <f>IF(anotacoes!N1861=0,"",anotacoes!N1861)</f>
        <v>3</v>
      </c>
      <c r="P1861" t="str">
        <f>IF(anotacoes!M1861=0,"",UPPER(anotacoes!M1861))</f>
        <v/>
      </c>
      <c r="Q1861" t="str">
        <f t="shared" si="59"/>
        <v>INSERT INTO CONVERSAO_LUTA_ACAO (cd_conversao, id_luta, sequencia, momento_inicio, momento_fim, quem_faz, quem_sofre, acao_tipo, acao, tecnica, direcao, pontuacao) VALUES (1, 31, 4, TRIM(' 00:00:20,941'), TRIM(' 00:00:21,825'), 'CIANO', 'OVCHINNIKOVS', 'ATTACK', '&lt;TECNICA&gt;', 'DEASHI HARAI', 3, NULL)</v>
      </c>
      <c r="R1861" t="s">
        <v>10327</v>
      </c>
    </row>
    <row r="1862" spans="1:18" hidden="1" x14ac:dyDescent="0.25">
      <c r="A1862" s="7">
        <f>anotacoes!D1862</f>
        <v>40867</v>
      </c>
      <c r="B1862" t="str">
        <f>anotacoes!C1862</f>
        <v>GRAND PRIX AMSTERDAM 2011</v>
      </c>
      <c r="C1862" t="str">
        <f>anotacoes!E1862</f>
        <v>CIANO</v>
      </c>
      <c r="D1862" t="str">
        <f>anotacoes!F1862</f>
        <v>OVCHINNIKOVS</v>
      </c>
      <c r="E1862" t="s">
        <v>10325</v>
      </c>
      <c r="F1862">
        <f>anotacoes!A1862</f>
        <v>31</v>
      </c>
      <c r="G1862">
        <f>anotacoes!B1862</f>
        <v>5</v>
      </c>
      <c r="H1862" t="str">
        <f>anotacoes!K1862</f>
        <v xml:space="preserve"> 00:00:21,825</v>
      </c>
      <c r="I1862" t="str">
        <f>anotacoes!L1862</f>
        <v xml:space="preserve"> 00:00:23,770</v>
      </c>
      <c r="J1862" t="str">
        <f>IF(L1862="PAUSE",E1862,IF(anotacoes!G1866=conversao_anotacoes!C1862,conversao_anotacoes!C1862,conversao_anotacoes!D1862))</f>
        <v>CIANO</v>
      </c>
      <c r="K1862" t="str">
        <f t="shared" si="58"/>
        <v>OVCHINNIKOVS</v>
      </c>
      <c r="L1862" t="str">
        <f>UPPER(anotacoes!H1862)</f>
        <v>GRIP TIME</v>
      </c>
      <c r="M1862" t="str">
        <f>IF(OR(L1862="ATTACK",L1862="FINTA"),"&lt;TECNICA&gt;",UPPER(anotacoes!I1862))</f>
        <v>LEFT COLLAR</v>
      </c>
      <c r="N1862" t="str">
        <f>IF(OR(L1862="ATTACK",L1862="FINTA"),UPPER(anotacoes!I1862),"")</f>
        <v/>
      </c>
      <c r="O1862" s="6" t="str">
        <f>IF(anotacoes!N1862=0,"",anotacoes!N1862)</f>
        <v/>
      </c>
      <c r="P1862" t="str">
        <f>IF(anotacoes!M1862=0,"",UPPER(anotacoes!M1862))</f>
        <v/>
      </c>
      <c r="Q1862" t="str">
        <f t="shared" si="59"/>
        <v>INSERT INTO CONVERSAO_LUTA_ACAO (cd_conversao, id_luta, sequencia, momento_inicio, momento_fim, quem_faz, quem_sofre, acao_tipo, acao, tecnica, direcao, pontuacao) VALUES (1, 31, 5, TRIM(' 00:00:21,825'), TRIM(' 00:00:23,770'), 'CIANO', 'OVCHINNIKOVS', 'GRIP TIME', 'LEFT COLLAR', NULL, NULL, NULL)</v>
      </c>
      <c r="R1862" t="s">
        <v>10327</v>
      </c>
    </row>
    <row r="1863" spans="1:18" hidden="1" x14ac:dyDescent="0.25">
      <c r="A1863" s="7">
        <f>anotacoes!D1863</f>
        <v>40867</v>
      </c>
      <c r="B1863" t="str">
        <f>anotacoes!C1863</f>
        <v>GRAND PRIX AMSTERDAM 2011</v>
      </c>
      <c r="C1863" t="str">
        <f>anotacoes!E1863</f>
        <v>CIANO</v>
      </c>
      <c r="D1863" t="str">
        <f>anotacoes!F1863</f>
        <v>OVCHINNIKOVS</v>
      </c>
      <c r="E1863" t="s">
        <v>10325</v>
      </c>
      <c r="F1863">
        <f>anotacoes!A1863</f>
        <v>31</v>
      </c>
      <c r="G1863">
        <f>anotacoes!B1863</f>
        <v>6</v>
      </c>
      <c r="H1863" t="str">
        <f>anotacoes!K1863</f>
        <v xml:space="preserve"> 00:00:23,770</v>
      </c>
      <c r="I1863" t="str">
        <f>anotacoes!L1863</f>
        <v xml:space="preserve"> 00:00:26,511</v>
      </c>
      <c r="J1863" t="str">
        <f>IF(L1863="PAUSE",E1863,IF(anotacoes!G1867=conversao_anotacoes!C1863,conversao_anotacoes!C1863,conversao_anotacoes!D1863))</f>
        <v>CIANO</v>
      </c>
      <c r="K1863" t="str">
        <f t="shared" si="58"/>
        <v>OVCHINNIKOVS</v>
      </c>
      <c r="L1863" t="str">
        <f>UPPER(anotacoes!H1863)</f>
        <v>GRIP TIME</v>
      </c>
      <c r="M1863" t="str">
        <f>IF(OR(L1863="ATTACK",L1863="FINTA"),"&lt;TECNICA&gt;",UPPER(anotacoes!I1863))</f>
        <v>RIGHT SLEEVE LEFT SLEEVE</v>
      </c>
      <c r="N1863" t="str">
        <f>IF(OR(L1863="ATTACK",L1863="FINTA"),UPPER(anotacoes!I1863),"")</f>
        <v/>
      </c>
      <c r="O1863" s="6" t="str">
        <f>IF(anotacoes!N1863=0,"",anotacoes!N1863)</f>
        <v/>
      </c>
      <c r="P1863" t="str">
        <f>IF(anotacoes!M1863=0,"",UPPER(anotacoes!M1863))</f>
        <v/>
      </c>
      <c r="Q1863" t="str">
        <f t="shared" si="59"/>
        <v>INSERT INTO CONVERSAO_LUTA_ACAO (cd_conversao, id_luta, sequencia, momento_inicio, momento_fim, quem_faz, quem_sofre, acao_tipo, acao, tecnica, direcao, pontuacao) VALUES (1, 31, 6, TRIM(' 00:00:23,770'), TRIM(' 00:00:26,511'), 'CIANO', 'OVCHINNIKOVS', 'GRIP TIME', 'RIGHT SLEEVE LEFT SLEEVE', NULL, NULL, NULL)</v>
      </c>
      <c r="R1863" t="s">
        <v>10327</v>
      </c>
    </row>
    <row r="1864" spans="1:18" hidden="1" x14ac:dyDescent="0.25">
      <c r="A1864" s="7">
        <f>anotacoes!D1864</f>
        <v>40867</v>
      </c>
      <c r="B1864" t="str">
        <f>anotacoes!C1864</f>
        <v>GRAND PRIX AMSTERDAM 2011</v>
      </c>
      <c r="C1864" t="str">
        <f>anotacoes!E1864</f>
        <v>CIANO</v>
      </c>
      <c r="D1864" t="str">
        <f>anotacoes!F1864</f>
        <v>OVCHINNIKOVS</v>
      </c>
      <c r="E1864" t="s">
        <v>10325</v>
      </c>
      <c r="F1864">
        <f>anotacoes!A1864</f>
        <v>31</v>
      </c>
      <c r="G1864">
        <f>anotacoes!B1864</f>
        <v>7</v>
      </c>
      <c r="H1864" t="str">
        <f>anotacoes!K1864</f>
        <v xml:space="preserve"> 00:00:26,688</v>
      </c>
      <c r="I1864" t="str">
        <f>anotacoes!L1864</f>
        <v xml:space="preserve"> 00:00:34,092</v>
      </c>
      <c r="J1864" t="str">
        <f>IF(L1864="PAUSE",E1864,IF(anotacoes!G1868=conversao_anotacoes!C1864,conversao_anotacoes!C1864,conversao_anotacoes!D1864))</f>
        <v>CIANO</v>
      </c>
      <c r="K1864" t="str">
        <f t="shared" si="58"/>
        <v>OVCHINNIKOVS</v>
      </c>
      <c r="L1864" t="str">
        <f>UPPER(anotacoes!H1864)</f>
        <v>DISPLACEMENT</v>
      </c>
      <c r="M1864" t="str">
        <f>IF(OR(L1864="ATTACK",L1864="FINTA"),"&lt;TECNICA&gt;",UPPER(anotacoes!I1864))</f>
        <v>TRY TO GRIP WITH CONTACT</v>
      </c>
      <c r="N1864" t="str">
        <f>IF(OR(L1864="ATTACK",L1864="FINTA"),UPPER(anotacoes!I1864),"")</f>
        <v/>
      </c>
      <c r="O1864" s="6" t="str">
        <f>IF(anotacoes!N1864=0,"",anotacoes!N1864)</f>
        <v/>
      </c>
      <c r="P1864" t="str">
        <f>IF(anotacoes!M1864=0,"",UPPER(anotacoes!M1864))</f>
        <v/>
      </c>
      <c r="Q1864" t="str">
        <f t="shared" si="59"/>
        <v>INSERT INTO CONVERSAO_LUTA_ACAO (cd_conversao, id_luta, sequencia, momento_inicio, momento_fim, quem_faz, quem_sofre, acao_tipo, acao, tecnica, direcao, pontuacao) VALUES (1, 31, 7, TRIM(' 00:00:26,688'), TRIM(' 00:00:34,092'), 'CIANO', 'OVCHINNIKOVS', 'DISPLACEMENT', 'TRY TO GRIP WITH CONTACT', NULL, NULL, NULL)</v>
      </c>
      <c r="R1864" t="s">
        <v>10327</v>
      </c>
    </row>
    <row r="1865" spans="1:18" hidden="1" x14ac:dyDescent="0.25">
      <c r="A1865" s="7">
        <f>anotacoes!D1865</f>
        <v>40867</v>
      </c>
      <c r="B1865" t="str">
        <f>anotacoes!C1865</f>
        <v>GRAND PRIX AMSTERDAM 2011</v>
      </c>
      <c r="C1865" t="str">
        <f>anotacoes!E1865</f>
        <v>CIANO</v>
      </c>
      <c r="D1865" t="str">
        <f>anotacoes!F1865</f>
        <v>OVCHINNIKOVS</v>
      </c>
      <c r="E1865" t="s">
        <v>10325</v>
      </c>
      <c r="F1865">
        <f>anotacoes!A1865</f>
        <v>31</v>
      </c>
      <c r="G1865">
        <f>anotacoes!B1865</f>
        <v>8</v>
      </c>
      <c r="H1865" t="str">
        <f>anotacoes!K1865</f>
        <v xml:space="preserve"> 00:00:34,266</v>
      </c>
      <c r="I1865" t="str">
        <f>anotacoes!L1865</f>
        <v xml:space="preserve"> 00:00:37,537</v>
      </c>
      <c r="J1865" t="str">
        <f>IF(L1865="PAUSE",E1865,IF(anotacoes!G1869=conversao_anotacoes!C1865,conversao_anotacoes!C1865,conversao_anotacoes!D1865))</f>
        <v>&lt;ARBITRO_DESCONHECIDO&gt;</v>
      </c>
      <c r="K1865" t="str">
        <f t="shared" si="58"/>
        <v/>
      </c>
      <c r="L1865" t="str">
        <f>UPPER(anotacoes!H1865)</f>
        <v>PAUSE</v>
      </c>
      <c r="M1865" t="str">
        <f>IF(OR(L1865="ATTACK",L1865="FINTA"),"&lt;TECNICA&gt;",UPPER(anotacoes!I1865))</f>
        <v>&lt;NAO_CLASSIFICADO&gt;</v>
      </c>
      <c r="N1865" t="str">
        <f>IF(OR(L1865="ATTACK",L1865="FINTA"),UPPER(anotacoes!I1865),"")</f>
        <v/>
      </c>
      <c r="O1865" s="6" t="str">
        <f>IF(anotacoes!N1865=0,"",anotacoes!N1865)</f>
        <v/>
      </c>
      <c r="P1865" t="str">
        <f>IF(anotacoes!M1865=0,"",UPPER(anotacoes!M1865))</f>
        <v/>
      </c>
      <c r="Q1865" t="str">
        <f t="shared" si="59"/>
        <v>INSERT INTO CONVERSAO_LUTA_ACAO (cd_conversao, id_luta, sequencia, momento_inicio, momento_fim, quem_faz, quem_sofre, acao_tipo, acao, tecnica, direcao, pontuacao) VALUES (1, 31, 8, TRIM(' 00:00:34,266'), TRIM(' 00:00:37,537'), '&lt;ARBITRO_DESCONHECIDO&gt;', '', 'PAUSE', '&lt;NAO_CLASSIFICADO&gt;', NULL, NULL, NULL)</v>
      </c>
      <c r="R1865" t="s">
        <v>10327</v>
      </c>
    </row>
    <row r="1866" spans="1:18" hidden="1" x14ac:dyDescent="0.25">
      <c r="A1866" s="7">
        <f>anotacoes!D1866</f>
        <v>40867</v>
      </c>
      <c r="B1866" t="str">
        <f>anotacoes!C1866</f>
        <v>GRAND PRIX AMSTERDAM 2011</v>
      </c>
      <c r="C1866" t="str">
        <f>anotacoes!E1866</f>
        <v>CIANO</v>
      </c>
      <c r="D1866" t="str">
        <f>anotacoes!F1866</f>
        <v>OVCHINNIKOVS</v>
      </c>
      <c r="E1866" t="s">
        <v>10325</v>
      </c>
      <c r="F1866">
        <f>anotacoes!A1866</f>
        <v>31</v>
      </c>
      <c r="G1866">
        <f>anotacoes!B1866</f>
        <v>9</v>
      </c>
      <c r="H1866" t="str">
        <f>anotacoes!K1866</f>
        <v xml:space="preserve"> 00:00:37,743</v>
      </c>
      <c r="I1866" t="str">
        <f>anotacoes!L1866</f>
        <v xml:space="preserve"> 00:00:42,409</v>
      </c>
      <c r="J1866" t="str">
        <f>IF(L1866="PAUSE",E1866,IF(anotacoes!G1870=conversao_anotacoes!C1866,conversao_anotacoes!C1866,conversao_anotacoes!D1866))</f>
        <v>CIANO</v>
      </c>
      <c r="K1866" t="str">
        <f t="shared" si="58"/>
        <v>OVCHINNIKOVS</v>
      </c>
      <c r="L1866" t="str">
        <f>UPPER(anotacoes!H1866)</f>
        <v>DISPLACEMENT</v>
      </c>
      <c r="M1866" t="str">
        <f>IF(OR(L1866="ATTACK",L1866="FINTA"),"&lt;TECNICA&gt;",UPPER(anotacoes!I1866))</f>
        <v>2-3 STEP HESITANT RIGHT</v>
      </c>
      <c r="N1866" t="str">
        <f>IF(OR(L1866="ATTACK",L1866="FINTA"),UPPER(anotacoes!I1866),"")</f>
        <v/>
      </c>
      <c r="O1866" s="6" t="str">
        <f>IF(anotacoes!N1866=0,"",anotacoes!N1866)</f>
        <v/>
      </c>
      <c r="P1866" t="str">
        <f>IF(anotacoes!M1866=0,"",UPPER(anotacoes!M1866))</f>
        <v/>
      </c>
      <c r="Q1866" t="str">
        <f t="shared" si="59"/>
        <v>INSERT INTO CONVERSAO_LUTA_ACAO (cd_conversao, id_luta, sequencia, momento_inicio, momento_fim, quem_faz, quem_sofre, acao_tipo, acao, tecnica, direcao, pontuacao) VALUES (1, 31, 9, TRIM(' 00:00:37,743'), TRIM(' 00:00:42,409'), 'CIANO', 'OVCHINNIKOVS', 'DISPLACEMENT', '2-3 STEP HESITANT RIGHT', NULL, NULL, NULL)</v>
      </c>
      <c r="R1866" t="s">
        <v>10327</v>
      </c>
    </row>
    <row r="1867" spans="1:18" hidden="1" x14ac:dyDescent="0.25">
      <c r="A1867" s="7">
        <f>anotacoes!D1867</f>
        <v>40867</v>
      </c>
      <c r="B1867" t="str">
        <f>anotacoes!C1867</f>
        <v>GRAND PRIX AMSTERDAM 2011</v>
      </c>
      <c r="C1867" t="str">
        <f>anotacoes!E1867</f>
        <v>CIANO</v>
      </c>
      <c r="D1867" t="str">
        <f>anotacoes!F1867</f>
        <v>OVCHINNIKOVS</v>
      </c>
      <c r="E1867" t="s">
        <v>10325</v>
      </c>
      <c r="F1867">
        <f>anotacoes!A1867</f>
        <v>31</v>
      </c>
      <c r="G1867">
        <f>anotacoes!B1867</f>
        <v>10</v>
      </c>
      <c r="H1867" t="str">
        <f>anotacoes!K1867</f>
        <v xml:space="preserve"> 00:00:42,595</v>
      </c>
      <c r="I1867" t="str">
        <f>anotacoes!L1867</f>
        <v xml:space="preserve"> 00:00:53,723</v>
      </c>
      <c r="J1867" t="str">
        <f>IF(L1867="PAUSE",E1867,IF(anotacoes!G1871=conversao_anotacoes!C1867,conversao_anotacoes!C1867,conversao_anotacoes!D1867))</f>
        <v>CIANO</v>
      </c>
      <c r="K1867" t="str">
        <f t="shared" si="58"/>
        <v>OVCHINNIKOVS</v>
      </c>
      <c r="L1867" t="str">
        <f>UPPER(anotacoes!H1867)</f>
        <v>DISPLACEMENT</v>
      </c>
      <c r="M1867" t="str">
        <f>IF(OR(L1867="ATTACK",L1867="FINTA"),"&lt;TECNICA&gt;",UPPER(anotacoes!I1867))</f>
        <v>TRY TO GRIP WITH CONTACT</v>
      </c>
      <c r="N1867" t="str">
        <f>IF(OR(L1867="ATTACK",L1867="FINTA"),UPPER(anotacoes!I1867),"")</f>
        <v/>
      </c>
      <c r="O1867" s="6" t="str">
        <f>IF(anotacoes!N1867=0,"",anotacoes!N1867)</f>
        <v/>
      </c>
      <c r="P1867" t="str">
        <f>IF(anotacoes!M1867=0,"",UPPER(anotacoes!M1867))</f>
        <v/>
      </c>
      <c r="Q1867" t="str">
        <f t="shared" si="59"/>
        <v>INSERT INTO CONVERSAO_LUTA_ACAO (cd_conversao, id_luta, sequencia, momento_inicio, momento_fim, quem_faz, quem_sofre, acao_tipo, acao, tecnica, direcao, pontuacao) VALUES (1, 31, 10, TRIM(' 00:00:42,595'), TRIM(' 00:00:53,723'), 'CIANO', 'OVCHINNIKOVS', 'DISPLACEMENT', 'TRY TO GRIP WITH CONTACT', NULL, NULL, NULL)</v>
      </c>
      <c r="R1867" t="s">
        <v>10327</v>
      </c>
    </row>
    <row r="1868" spans="1:18" hidden="1" x14ac:dyDescent="0.25">
      <c r="A1868" s="7">
        <f>anotacoes!D1868</f>
        <v>40867</v>
      </c>
      <c r="B1868" t="str">
        <f>anotacoes!C1868</f>
        <v>GRAND PRIX AMSTERDAM 2011</v>
      </c>
      <c r="C1868" t="str">
        <f>anotacoes!E1868</f>
        <v>CIANO</v>
      </c>
      <c r="D1868" t="str">
        <f>anotacoes!F1868</f>
        <v>OVCHINNIKOVS</v>
      </c>
      <c r="E1868" t="s">
        <v>10325</v>
      </c>
      <c r="F1868">
        <f>anotacoes!A1868</f>
        <v>31</v>
      </c>
      <c r="G1868">
        <f>anotacoes!B1868</f>
        <v>11</v>
      </c>
      <c r="H1868" t="str">
        <f>anotacoes!K1868</f>
        <v xml:space="preserve"> 00:00:53,723</v>
      </c>
      <c r="I1868" t="str">
        <f>anotacoes!L1868</f>
        <v xml:space="preserve"> 00:00:58,366</v>
      </c>
      <c r="J1868" t="str">
        <f>IF(L1868="PAUSE",E1868,IF(anotacoes!G1872=conversao_anotacoes!C1868,conversao_anotacoes!C1868,conversao_anotacoes!D1868))</f>
        <v>CIANO</v>
      </c>
      <c r="K1868" t="str">
        <f t="shared" si="58"/>
        <v>OVCHINNIKOVS</v>
      </c>
      <c r="L1868" t="str">
        <f>UPPER(anotacoes!H1868)</f>
        <v>GRIP TIME</v>
      </c>
      <c r="M1868" t="str">
        <f>IF(OR(L1868="ATTACK",L1868="FINTA"),"&lt;TECNICA&gt;",UPPER(anotacoes!I1868))</f>
        <v>LEFT SLEEVE</v>
      </c>
      <c r="N1868" t="str">
        <f>IF(OR(L1868="ATTACK",L1868="FINTA"),UPPER(anotacoes!I1868),"")</f>
        <v/>
      </c>
      <c r="O1868" s="6" t="str">
        <f>IF(anotacoes!N1868=0,"",anotacoes!N1868)</f>
        <v/>
      </c>
      <c r="P1868" t="str">
        <f>IF(anotacoes!M1868=0,"",UPPER(anotacoes!M1868))</f>
        <v/>
      </c>
      <c r="Q1868" t="str">
        <f t="shared" si="59"/>
        <v>INSERT INTO CONVERSAO_LUTA_ACAO (cd_conversao, id_luta, sequencia, momento_inicio, momento_fim, quem_faz, quem_sofre, acao_tipo, acao, tecnica, direcao, pontuacao) VALUES (1, 31, 11, TRIM(' 00:00:53,723'), TRIM(' 00:00:58,366'), 'CIANO', 'OVCHINNIKOVS', 'GRIP TIME', 'LEFT SLEEVE', NULL, NULL, NULL)</v>
      </c>
      <c r="R1868" t="s">
        <v>10327</v>
      </c>
    </row>
    <row r="1869" spans="1:18" hidden="1" x14ac:dyDescent="0.25">
      <c r="A1869" s="7">
        <f>anotacoes!D1869</f>
        <v>40867</v>
      </c>
      <c r="B1869" t="str">
        <f>anotacoes!C1869</f>
        <v>GRAND PRIX AMSTERDAM 2011</v>
      </c>
      <c r="C1869" t="str">
        <f>anotacoes!E1869</f>
        <v>CIANO</v>
      </c>
      <c r="D1869" t="str">
        <f>anotacoes!F1869</f>
        <v>OVCHINNIKOVS</v>
      </c>
      <c r="E1869" t="s">
        <v>10325</v>
      </c>
      <c r="F1869">
        <f>anotacoes!A1869</f>
        <v>31</v>
      </c>
      <c r="G1869">
        <f>anotacoes!B1869</f>
        <v>12</v>
      </c>
      <c r="H1869" t="str">
        <f>anotacoes!K1869</f>
        <v xml:space="preserve"> 00:00:58,541</v>
      </c>
      <c r="I1869" t="str">
        <f>anotacoes!L1869</f>
        <v xml:space="preserve"> 00:01:42,705</v>
      </c>
      <c r="J1869" t="str">
        <f>IF(L1869="PAUSE",E1869,IF(anotacoes!G1873=conversao_anotacoes!C1869,conversao_anotacoes!C1869,conversao_anotacoes!D1869))</f>
        <v>CIANO</v>
      </c>
      <c r="K1869" t="str">
        <f t="shared" si="58"/>
        <v>OVCHINNIKOVS</v>
      </c>
      <c r="L1869" t="str">
        <f>UPPER(anotacoes!H1869)</f>
        <v>GRIP TIME</v>
      </c>
      <c r="M1869" t="str">
        <f>IF(OR(L1869="ATTACK",L1869="FINTA"),"&lt;TECNICA&gt;",UPPER(anotacoes!I1869))</f>
        <v>LEFT COLLAR RIGHT SLEEVE</v>
      </c>
      <c r="N1869" t="str">
        <f>IF(OR(L1869="ATTACK",L1869="FINTA"),UPPER(anotacoes!I1869),"")</f>
        <v/>
      </c>
      <c r="O1869" s="6" t="str">
        <f>IF(anotacoes!N1869=0,"",anotacoes!N1869)</f>
        <v/>
      </c>
      <c r="P1869" t="str">
        <f>IF(anotacoes!M1869=0,"",UPPER(anotacoes!M1869))</f>
        <v/>
      </c>
      <c r="Q1869" t="str">
        <f t="shared" si="59"/>
        <v>INSERT INTO CONVERSAO_LUTA_ACAO (cd_conversao, id_luta, sequencia, momento_inicio, momento_fim, quem_faz, quem_sofre, acao_tipo, acao, tecnica, direcao, pontuacao) VALUES (1, 31, 12, TRIM(' 00:00:58,541'), TRIM(' 00:01:42,705'), 'CIANO', 'OVCHINNIKOVS', 'GRIP TIME', 'LEFT COLLAR RIGHT SLEEVE', NULL, NULL, NULL)</v>
      </c>
      <c r="R1869" t="s">
        <v>10327</v>
      </c>
    </row>
    <row r="1870" spans="1:18" hidden="1" x14ac:dyDescent="0.25">
      <c r="A1870" s="7">
        <f>anotacoes!D1870</f>
        <v>40867</v>
      </c>
      <c r="B1870" t="str">
        <f>anotacoes!C1870</f>
        <v>GRAND PRIX AMSTERDAM 2011</v>
      </c>
      <c r="C1870" t="str">
        <f>anotacoes!E1870</f>
        <v>CIANO</v>
      </c>
      <c r="D1870" t="str">
        <f>anotacoes!F1870</f>
        <v>OVCHINNIKOVS</v>
      </c>
      <c r="E1870" t="s">
        <v>10325</v>
      </c>
      <c r="F1870">
        <f>anotacoes!A1870</f>
        <v>31</v>
      </c>
      <c r="G1870">
        <f>anotacoes!B1870</f>
        <v>13</v>
      </c>
      <c r="H1870" t="str">
        <f>anotacoes!K1870</f>
        <v xml:space="preserve"> 00:01:42,705</v>
      </c>
      <c r="I1870" t="str">
        <f>anotacoes!L1870</f>
        <v xml:space="preserve"> 00:01:42,705</v>
      </c>
      <c r="J1870" t="str">
        <f>IF(L1870="PAUSE",E1870,IF(anotacoes!G1874=conversao_anotacoes!C1870,conversao_anotacoes!C1870,conversao_anotacoes!D1870))</f>
        <v>CIANO</v>
      </c>
      <c r="K1870" t="str">
        <f t="shared" si="58"/>
        <v>OVCHINNIKOVS</v>
      </c>
      <c r="L1870" t="str">
        <f>UPPER(anotacoes!H1870)</f>
        <v>DEFENSE</v>
      </c>
      <c r="M1870" t="str">
        <f>IF(OR(L1870="ATTACK",L1870="FINTA"),"&lt;TECNICA&gt;",UPPER(anotacoes!I1870))</f>
        <v>USING BODY MASS</v>
      </c>
      <c r="N1870" t="str">
        <f>IF(OR(L1870="ATTACK",L1870="FINTA"),UPPER(anotacoes!I1870),"")</f>
        <v/>
      </c>
      <c r="O1870" s="6" t="str">
        <f>IF(anotacoes!N1870=0,"",anotacoes!N1870)</f>
        <v/>
      </c>
      <c r="P1870" t="str">
        <f>IF(anotacoes!M1870=0,"",UPPER(anotacoes!M1870))</f>
        <v/>
      </c>
      <c r="Q1870" t="str">
        <f t="shared" si="59"/>
        <v>INSERT INTO CONVERSAO_LUTA_ACAO (cd_conversao, id_luta, sequencia, momento_inicio, momento_fim, quem_faz, quem_sofre, acao_tipo, acao, tecnica, direcao, pontuacao) VALUES (1, 31, 13, TRIM(' 00:01:42,705'), TRIM(' 00:01:42,705'), 'CIANO', 'OVCHINNIKOVS', 'DEFENSE', 'USING BODY MASS', NULL, NULL, NULL)</v>
      </c>
      <c r="R1870" t="s">
        <v>10327</v>
      </c>
    </row>
    <row r="1871" spans="1:18" hidden="1" x14ac:dyDescent="0.25">
      <c r="A1871" s="7">
        <f>anotacoes!D1871</f>
        <v>40867</v>
      </c>
      <c r="B1871" t="str">
        <f>anotacoes!C1871</f>
        <v>GRAND PRIX AMSTERDAM 2011</v>
      </c>
      <c r="C1871" t="str">
        <f>anotacoes!E1871</f>
        <v>CIANO</v>
      </c>
      <c r="D1871" t="str">
        <f>anotacoes!F1871</f>
        <v>OVCHINNIKOVS</v>
      </c>
      <c r="E1871" t="s">
        <v>10325</v>
      </c>
      <c r="F1871">
        <f>anotacoes!A1871</f>
        <v>31</v>
      </c>
      <c r="G1871">
        <f>anotacoes!B1871</f>
        <v>14</v>
      </c>
      <c r="H1871" t="str">
        <f>anotacoes!K1871</f>
        <v xml:space="preserve"> 00:01:42,705</v>
      </c>
      <c r="I1871" t="str">
        <f>anotacoes!L1871</f>
        <v xml:space="preserve"> 00:01:43,903</v>
      </c>
      <c r="J1871" t="str">
        <f>IF(L1871="PAUSE",E1871,IF(anotacoes!G1875=conversao_anotacoes!C1871,conversao_anotacoes!C1871,conversao_anotacoes!D1871))</f>
        <v>CIANO</v>
      </c>
      <c r="K1871" t="str">
        <f t="shared" si="58"/>
        <v>OVCHINNIKOVS</v>
      </c>
      <c r="L1871" t="str">
        <f>UPPER(anotacoes!H1871)</f>
        <v>GRIP TIME</v>
      </c>
      <c r="M1871" t="str">
        <f>IF(OR(L1871="ATTACK",L1871="FINTA"),"&lt;TECNICA&gt;",UPPER(anotacoes!I1871))</f>
        <v>LEFT COLLAR RIGHT SLEEVE</v>
      </c>
      <c r="N1871" t="str">
        <f>IF(OR(L1871="ATTACK",L1871="FINTA"),UPPER(anotacoes!I1871),"")</f>
        <v/>
      </c>
      <c r="O1871" s="6" t="str">
        <f>IF(anotacoes!N1871=0,"",anotacoes!N1871)</f>
        <v/>
      </c>
      <c r="P1871" t="str">
        <f>IF(anotacoes!M1871=0,"",UPPER(anotacoes!M1871))</f>
        <v/>
      </c>
      <c r="Q1871" t="str">
        <f t="shared" si="59"/>
        <v>INSERT INTO CONVERSAO_LUTA_ACAO (cd_conversao, id_luta, sequencia, momento_inicio, momento_fim, quem_faz, quem_sofre, acao_tipo, acao, tecnica, direcao, pontuacao) VALUES (1, 31, 14, TRIM(' 00:01:42,705'), TRIM(' 00:01:43,903'), 'CIANO', 'OVCHINNIKOVS', 'GRIP TIME', 'LEFT COLLAR RIGHT SLEEVE', NULL, NULL, NULL)</v>
      </c>
      <c r="R1871" t="s">
        <v>10327</v>
      </c>
    </row>
    <row r="1872" spans="1:18" hidden="1" x14ac:dyDescent="0.25">
      <c r="A1872" s="7">
        <f>anotacoes!D1872</f>
        <v>40867</v>
      </c>
      <c r="B1872" t="str">
        <f>anotacoes!C1872</f>
        <v>GRAND PRIX AMSTERDAM 2011</v>
      </c>
      <c r="C1872" t="str">
        <f>anotacoes!E1872</f>
        <v>CIANO</v>
      </c>
      <c r="D1872" t="str">
        <f>anotacoes!F1872</f>
        <v>OVCHINNIKOVS</v>
      </c>
      <c r="E1872" t="s">
        <v>10325</v>
      </c>
      <c r="F1872">
        <f>anotacoes!A1872</f>
        <v>31</v>
      </c>
      <c r="G1872">
        <f>anotacoes!B1872</f>
        <v>15</v>
      </c>
      <c r="H1872" t="str">
        <f>anotacoes!K1872</f>
        <v xml:space="preserve"> 00:01:43,903</v>
      </c>
      <c r="I1872" t="str">
        <f>anotacoes!L1872</f>
        <v xml:space="preserve"> 00:01:43,903</v>
      </c>
      <c r="J1872" t="str">
        <f>IF(L1872="PAUSE",E1872,IF(anotacoes!G1876=conversao_anotacoes!C1872,conversao_anotacoes!C1872,conversao_anotacoes!D1872))</f>
        <v>CIANO</v>
      </c>
      <c r="K1872" t="str">
        <f t="shared" si="58"/>
        <v>OVCHINNIKOVS</v>
      </c>
      <c r="L1872" t="str">
        <f>UPPER(anotacoes!H1872)</f>
        <v>ATTACK</v>
      </c>
      <c r="M1872" t="str">
        <f>IF(OR(L1872="ATTACK",L1872="FINTA"),"&lt;TECNICA&gt;",UPPER(anotacoes!I1872))</f>
        <v>&lt;TECNICA&gt;</v>
      </c>
      <c r="N1872" t="str">
        <f>IF(OR(L1872="ATTACK",L1872="FINTA"),UPPER(anotacoes!I1872),"")</f>
        <v>KOUCHI GARI</v>
      </c>
      <c r="O1872" s="6">
        <f>IF(anotacoes!N1872=0,"",anotacoes!N1872)</f>
        <v>4</v>
      </c>
      <c r="P1872" t="str">
        <f>IF(anotacoes!M1872=0,"",UPPER(anotacoes!M1872))</f>
        <v/>
      </c>
      <c r="Q1872" t="str">
        <f t="shared" si="59"/>
        <v>INSERT INTO CONVERSAO_LUTA_ACAO (cd_conversao, id_luta, sequencia, momento_inicio, momento_fim, quem_faz, quem_sofre, acao_tipo, acao, tecnica, direcao, pontuacao) VALUES (1, 31, 15, TRIM(' 00:01:43,903'), TRIM(' 00:01:43,903'), 'CIANO', 'OVCHINNIKOVS', 'ATTACK', '&lt;TECNICA&gt;', 'KOUCHI GARI', 4, NULL)</v>
      </c>
      <c r="R1872" t="s">
        <v>10327</v>
      </c>
    </row>
    <row r="1873" spans="1:18" hidden="1" x14ac:dyDescent="0.25">
      <c r="A1873" s="7">
        <f>anotacoes!D1873</f>
        <v>40867</v>
      </c>
      <c r="B1873" t="str">
        <f>anotacoes!C1873</f>
        <v>GRAND PRIX AMSTERDAM 2011</v>
      </c>
      <c r="C1873" t="str">
        <f>anotacoes!E1873</f>
        <v>CIANO</v>
      </c>
      <c r="D1873" t="str">
        <f>anotacoes!F1873</f>
        <v>OVCHINNIKOVS</v>
      </c>
      <c r="E1873" t="s">
        <v>10325</v>
      </c>
      <c r="F1873">
        <f>anotacoes!A1873</f>
        <v>31</v>
      </c>
      <c r="G1873">
        <f>anotacoes!B1873</f>
        <v>16</v>
      </c>
      <c r="H1873" t="str">
        <f>anotacoes!K1873</f>
        <v xml:space="preserve"> 00:01:43,903</v>
      </c>
      <c r="I1873" t="str">
        <f>anotacoes!L1873</f>
        <v xml:space="preserve"> 00:01:47,263</v>
      </c>
      <c r="J1873" t="str">
        <f>IF(L1873="PAUSE",E1873,IF(anotacoes!G1877=conversao_anotacoes!C1873,conversao_anotacoes!C1873,conversao_anotacoes!D1873))</f>
        <v>CIANO</v>
      </c>
      <c r="K1873" t="str">
        <f t="shared" si="58"/>
        <v>OVCHINNIKOVS</v>
      </c>
      <c r="L1873" t="str">
        <f>UPPER(anotacoes!H1873)</f>
        <v>GROUNDWORK COMBAT</v>
      </c>
      <c r="M1873" t="str">
        <f>IF(OR(L1873="ATTACK",L1873="FINTA"),"&lt;TECNICA&gt;",UPPER(anotacoes!I1873))</f>
        <v>TRYING TO ATTACK</v>
      </c>
      <c r="N1873" t="str">
        <f>IF(OR(L1873="ATTACK",L1873="FINTA"),UPPER(anotacoes!I1873),"")</f>
        <v/>
      </c>
      <c r="O1873" s="6" t="str">
        <f>IF(anotacoes!N1873=0,"",anotacoes!N1873)</f>
        <v/>
      </c>
      <c r="P1873" t="str">
        <f>IF(anotacoes!M1873=0,"",UPPER(anotacoes!M1873))</f>
        <v/>
      </c>
      <c r="Q1873" t="str">
        <f t="shared" si="59"/>
        <v>INSERT INTO CONVERSAO_LUTA_ACAO (cd_conversao, id_luta, sequencia, momento_inicio, momento_fim, quem_faz, quem_sofre, acao_tipo, acao, tecnica, direcao, pontuacao) VALUES (1, 31, 16, TRIM(' 00:01:43,903'), TRIM(' 00:01:47,263'), 'CIANO', 'OVCHINNIKOVS', 'GROUNDWORK COMBAT', 'TRYING TO ATTACK', NULL, NULL, NULL)</v>
      </c>
      <c r="R1873" t="s">
        <v>10327</v>
      </c>
    </row>
    <row r="1874" spans="1:18" hidden="1" x14ac:dyDescent="0.25">
      <c r="A1874" s="7">
        <f>anotacoes!D1874</f>
        <v>40867</v>
      </c>
      <c r="B1874" t="str">
        <f>anotacoes!C1874</f>
        <v>GRAND PRIX AMSTERDAM 2011</v>
      </c>
      <c r="C1874" t="str">
        <f>anotacoes!E1874</f>
        <v>CIANO</v>
      </c>
      <c r="D1874" t="str">
        <f>anotacoes!F1874</f>
        <v>OVCHINNIKOVS</v>
      </c>
      <c r="E1874" t="s">
        <v>10325</v>
      </c>
      <c r="F1874">
        <f>anotacoes!A1874</f>
        <v>31</v>
      </c>
      <c r="G1874">
        <f>anotacoes!B1874</f>
        <v>17</v>
      </c>
      <c r="H1874" t="str">
        <f>anotacoes!K1874</f>
        <v xml:space="preserve"> 00:01:47,452</v>
      </c>
      <c r="I1874" t="str">
        <f>anotacoes!L1874</f>
        <v xml:space="preserve"> 00:01:51,913</v>
      </c>
      <c r="J1874" t="str">
        <f>IF(L1874="PAUSE",E1874,IF(anotacoes!G1878=conversao_anotacoes!C1874,conversao_anotacoes!C1874,conversao_anotacoes!D1874))</f>
        <v>&lt;ARBITRO_DESCONHECIDO&gt;</v>
      </c>
      <c r="K1874" t="str">
        <f t="shared" si="58"/>
        <v/>
      </c>
      <c r="L1874" t="str">
        <f>UPPER(anotacoes!H1874)</f>
        <v>PAUSE</v>
      </c>
      <c r="M1874" t="str">
        <f>IF(OR(L1874="ATTACK",L1874="FINTA"),"&lt;TECNICA&gt;",UPPER(anotacoes!I1874))</f>
        <v>&lt;NAO_CLASSIFICADO&gt;</v>
      </c>
      <c r="N1874" t="str">
        <f>IF(OR(L1874="ATTACK",L1874="FINTA"),UPPER(anotacoes!I1874),"")</f>
        <v/>
      </c>
      <c r="O1874" s="6" t="str">
        <f>IF(anotacoes!N1874=0,"",anotacoes!N1874)</f>
        <v/>
      </c>
      <c r="P1874" t="str">
        <f>IF(anotacoes!M1874=0,"",UPPER(anotacoes!M1874))</f>
        <v/>
      </c>
      <c r="Q1874" t="str">
        <f t="shared" si="59"/>
        <v>INSERT INTO CONVERSAO_LUTA_ACAO (cd_conversao, id_luta, sequencia, momento_inicio, momento_fim, quem_faz, quem_sofre, acao_tipo, acao, tecnica, direcao, pontuacao) VALUES (1, 31, 17, TRIM(' 00:01:47,452'), TRIM(' 00:01:51,913'), '&lt;ARBITRO_DESCONHECIDO&gt;', '', 'PAUSE', '&lt;NAO_CLASSIFICADO&gt;', NULL, NULL, NULL)</v>
      </c>
      <c r="R1874" t="s">
        <v>10327</v>
      </c>
    </row>
    <row r="1875" spans="1:18" hidden="1" x14ac:dyDescent="0.25">
      <c r="A1875" s="7">
        <f>anotacoes!D1875</f>
        <v>40867</v>
      </c>
      <c r="B1875" t="str">
        <f>anotacoes!C1875</f>
        <v>GRAND PRIX AMSTERDAM 2011</v>
      </c>
      <c r="C1875" t="str">
        <f>anotacoes!E1875</f>
        <v>CIANO</v>
      </c>
      <c r="D1875" t="str">
        <f>anotacoes!F1875</f>
        <v>OVCHINNIKOVS</v>
      </c>
      <c r="E1875" t="s">
        <v>10325</v>
      </c>
      <c r="F1875">
        <f>anotacoes!A1875</f>
        <v>31</v>
      </c>
      <c r="G1875">
        <f>anotacoes!B1875</f>
        <v>18</v>
      </c>
      <c r="H1875" t="str">
        <f>anotacoes!K1875</f>
        <v xml:space="preserve"> 00:01:52,089</v>
      </c>
      <c r="I1875" t="str">
        <f>anotacoes!L1875</f>
        <v xml:space="preserve"> 00:01:56,500</v>
      </c>
      <c r="J1875" t="str">
        <f>IF(L1875="PAUSE",E1875,IF(anotacoes!G1879=conversao_anotacoes!C1875,conversao_anotacoes!C1875,conversao_anotacoes!D1875))</f>
        <v>CIANO</v>
      </c>
      <c r="K1875" t="str">
        <f t="shared" si="58"/>
        <v>OVCHINNIKOVS</v>
      </c>
      <c r="L1875" t="str">
        <f>UPPER(anotacoes!H1875)</f>
        <v>DISPLACEMENT</v>
      </c>
      <c r="M1875" t="str">
        <f>IF(OR(L1875="ATTACK",L1875="FINTA"),"&lt;TECNICA&gt;",UPPER(anotacoes!I1875))</f>
        <v>2-3 STEP HESITANT RIGHT</v>
      </c>
      <c r="N1875" t="str">
        <f>IF(OR(L1875="ATTACK",L1875="FINTA"),UPPER(anotacoes!I1875),"")</f>
        <v/>
      </c>
      <c r="O1875" s="6" t="str">
        <f>IF(anotacoes!N1875=0,"",anotacoes!N1875)</f>
        <v/>
      </c>
      <c r="P1875" t="str">
        <f>IF(anotacoes!M1875=0,"",UPPER(anotacoes!M1875))</f>
        <v/>
      </c>
      <c r="Q1875" t="str">
        <f t="shared" si="59"/>
        <v>INSERT INTO CONVERSAO_LUTA_ACAO (cd_conversao, id_luta, sequencia, momento_inicio, momento_fim, quem_faz, quem_sofre, acao_tipo, acao, tecnica, direcao, pontuacao) VALUES (1, 31, 18, TRIM(' 00:01:52,089'), TRIM(' 00:01:56,500'), 'CIANO', 'OVCHINNIKOVS', 'DISPLACEMENT', '2-3 STEP HESITANT RIGHT', NULL, NULL, NULL)</v>
      </c>
      <c r="R1875" t="s">
        <v>10327</v>
      </c>
    </row>
    <row r="1876" spans="1:18" hidden="1" x14ac:dyDescent="0.25">
      <c r="A1876" s="7">
        <f>anotacoes!D1876</f>
        <v>40867</v>
      </c>
      <c r="B1876" t="str">
        <f>anotacoes!C1876</f>
        <v>GRAND PRIX AMSTERDAM 2011</v>
      </c>
      <c r="C1876" t="str">
        <f>anotacoes!E1876</f>
        <v>CIANO</v>
      </c>
      <c r="D1876" t="str">
        <f>anotacoes!F1876</f>
        <v>OVCHINNIKOVS</v>
      </c>
      <c r="E1876" t="s">
        <v>10325</v>
      </c>
      <c r="F1876">
        <f>anotacoes!A1876</f>
        <v>31</v>
      </c>
      <c r="G1876">
        <f>anotacoes!B1876</f>
        <v>19</v>
      </c>
      <c r="H1876" t="str">
        <f>anotacoes!K1876</f>
        <v xml:space="preserve"> 00:01:56,659</v>
      </c>
      <c r="I1876" t="str">
        <f>anotacoes!L1876</f>
        <v xml:space="preserve"> 00:02:04,953</v>
      </c>
      <c r="J1876" t="str">
        <f>IF(L1876="PAUSE",E1876,IF(anotacoes!G1880=conversao_anotacoes!C1876,conversao_anotacoes!C1876,conversao_anotacoes!D1876))</f>
        <v>CIANO</v>
      </c>
      <c r="K1876" t="str">
        <f t="shared" si="58"/>
        <v>OVCHINNIKOVS</v>
      </c>
      <c r="L1876" t="str">
        <f>UPPER(anotacoes!H1876)</f>
        <v>GRIP TIME</v>
      </c>
      <c r="M1876" t="str">
        <f>IF(OR(L1876="ATTACK",L1876="FINTA"),"&lt;TECNICA&gt;",UPPER(anotacoes!I1876))</f>
        <v>LEFT COLLAR RIGHT SLEEVE</v>
      </c>
      <c r="N1876" t="str">
        <f>IF(OR(L1876="ATTACK",L1876="FINTA"),UPPER(anotacoes!I1876),"")</f>
        <v/>
      </c>
      <c r="O1876" s="6" t="str">
        <f>IF(anotacoes!N1876=0,"",anotacoes!N1876)</f>
        <v/>
      </c>
      <c r="P1876" t="str">
        <f>IF(anotacoes!M1876=0,"",UPPER(anotacoes!M1876))</f>
        <v/>
      </c>
      <c r="Q1876" t="str">
        <f t="shared" si="59"/>
        <v>INSERT INTO CONVERSAO_LUTA_ACAO (cd_conversao, id_luta, sequencia, momento_inicio, momento_fim, quem_faz, quem_sofre, acao_tipo, acao, tecnica, direcao, pontuacao) VALUES (1, 31, 19, TRIM(' 00:01:56,659'), TRIM(' 00:02:04,953'), 'CIANO', 'OVCHINNIKOVS', 'GRIP TIME', 'LEFT COLLAR RIGHT SLEEVE', NULL, NULL, NULL)</v>
      </c>
      <c r="R1876" t="s">
        <v>10327</v>
      </c>
    </row>
    <row r="1877" spans="1:18" hidden="1" x14ac:dyDescent="0.25">
      <c r="A1877" s="7">
        <f>anotacoes!D1877</f>
        <v>40867</v>
      </c>
      <c r="B1877" t="str">
        <f>anotacoes!C1877</f>
        <v>GRAND PRIX AMSTERDAM 2011</v>
      </c>
      <c r="C1877" t="str">
        <f>anotacoes!E1877</f>
        <v>CIANO</v>
      </c>
      <c r="D1877" t="str">
        <f>anotacoes!F1877</f>
        <v>OVCHINNIKOVS</v>
      </c>
      <c r="E1877" t="s">
        <v>10325</v>
      </c>
      <c r="F1877">
        <f>anotacoes!A1877</f>
        <v>31</v>
      </c>
      <c r="G1877">
        <f>anotacoes!B1877</f>
        <v>20</v>
      </c>
      <c r="H1877" t="str">
        <f>anotacoes!K1877</f>
        <v xml:space="preserve"> 00:02:05,128</v>
      </c>
      <c r="I1877" t="str">
        <f>anotacoes!L1877</f>
        <v xml:space="preserve"> 00:02:13,384</v>
      </c>
      <c r="J1877" t="str">
        <f>IF(L1877="PAUSE",E1877,IF(anotacoes!G1881=conversao_anotacoes!C1877,conversao_anotacoes!C1877,conversao_anotacoes!D1877))</f>
        <v>CIANO</v>
      </c>
      <c r="K1877" t="str">
        <f t="shared" si="58"/>
        <v>OVCHINNIKOVS</v>
      </c>
      <c r="L1877" t="str">
        <f>UPPER(anotacoes!H1877)</f>
        <v>DISPLACEMENT</v>
      </c>
      <c r="M1877" t="str">
        <f>IF(OR(L1877="ATTACK",L1877="FINTA"),"&lt;TECNICA&gt;",UPPER(anotacoes!I1877))</f>
        <v>TRY TO GRIP WITH CONTACT</v>
      </c>
      <c r="N1877" t="str">
        <f>IF(OR(L1877="ATTACK",L1877="FINTA"),UPPER(anotacoes!I1877),"")</f>
        <v/>
      </c>
      <c r="O1877" s="6" t="str">
        <f>IF(anotacoes!N1877=0,"",anotacoes!N1877)</f>
        <v/>
      </c>
      <c r="P1877" t="str">
        <f>IF(anotacoes!M1877=0,"",UPPER(anotacoes!M1877))</f>
        <v/>
      </c>
      <c r="Q1877" t="str">
        <f t="shared" si="59"/>
        <v>INSERT INTO CONVERSAO_LUTA_ACAO (cd_conversao, id_luta, sequencia, momento_inicio, momento_fim, quem_faz, quem_sofre, acao_tipo, acao, tecnica, direcao, pontuacao) VALUES (1, 31, 20, TRIM(' 00:02:05,128'), TRIM(' 00:02:13,384'), 'CIANO', 'OVCHINNIKOVS', 'DISPLACEMENT', 'TRY TO GRIP WITH CONTACT', NULL, NULL, NULL)</v>
      </c>
      <c r="R1877" t="s">
        <v>10327</v>
      </c>
    </row>
    <row r="1878" spans="1:18" hidden="1" x14ac:dyDescent="0.25">
      <c r="A1878" s="7">
        <f>anotacoes!D1878</f>
        <v>40867</v>
      </c>
      <c r="B1878" t="str">
        <f>anotacoes!C1878</f>
        <v>GRAND PRIX AMSTERDAM 2011</v>
      </c>
      <c r="C1878" t="str">
        <f>anotacoes!E1878</f>
        <v>CIANO</v>
      </c>
      <c r="D1878" t="str">
        <f>anotacoes!F1878</f>
        <v>OVCHINNIKOVS</v>
      </c>
      <c r="E1878" t="s">
        <v>10325</v>
      </c>
      <c r="F1878">
        <f>anotacoes!A1878</f>
        <v>31</v>
      </c>
      <c r="G1878">
        <f>anotacoes!B1878</f>
        <v>21</v>
      </c>
      <c r="H1878" t="str">
        <f>anotacoes!K1878</f>
        <v xml:space="preserve"> 00:02:13,384</v>
      </c>
      <c r="I1878" t="str">
        <f>anotacoes!L1878</f>
        <v xml:space="preserve"> 00:02:13,384</v>
      </c>
      <c r="J1878" t="str">
        <f>IF(L1878="PAUSE",E1878,IF(anotacoes!G1882=conversao_anotacoes!C1878,conversao_anotacoes!C1878,conversao_anotacoes!D1878))</f>
        <v>CIANO</v>
      </c>
      <c r="K1878" t="str">
        <f t="shared" si="58"/>
        <v>OVCHINNIKOVS</v>
      </c>
      <c r="L1878" t="str">
        <f>UPPER(anotacoes!H1878)</f>
        <v>GRIP TIME</v>
      </c>
      <c r="M1878" t="str">
        <f>IF(OR(L1878="ATTACK",L1878="FINTA"),"&lt;TECNICA&gt;",UPPER(anotacoes!I1878))</f>
        <v>RIGHT COLLAR</v>
      </c>
      <c r="N1878" t="str">
        <f>IF(OR(L1878="ATTACK",L1878="FINTA"),UPPER(anotacoes!I1878),"")</f>
        <v/>
      </c>
      <c r="O1878" s="6" t="str">
        <f>IF(anotacoes!N1878=0,"",anotacoes!N1878)</f>
        <v/>
      </c>
      <c r="P1878" t="str">
        <f>IF(anotacoes!M1878=0,"",UPPER(anotacoes!M1878))</f>
        <v/>
      </c>
      <c r="Q1878" t="str">
        <f t="shared" si="59"/>
        <v>INSERT INTO CONVERSAO_LUTA_ACAO (cd_conversao, id_luta, sequencia, momento_inicio, momento_fim, quem_faz, quem_sofre, acao_tipo, acao, tecnica, direcao, pontuacao) VALUES (1, 31, 21, TRIM(' 00:02:13,384'), TRIM(' 00:02:13,384'), 'CIANO', 'OVCHINNIKOVS', 'GRIP TIME', 'RIGHT COLLAR', NULL, NULL, NULL)</v>
      </c>
      <c r="R1878" t="s">
        <v>10327</v>
      </c>
    </row>
    <row r="1879" spans="1:18" hidden="1" x14ac:dyDescent="0.25">
      <c r="A1879" s="7">
        <f>anotacoes!D1879</f>
        <v>40867</v>
      </c>
      <c r="B1879" t="str">
        <f>anotacoes!C1879</f>
        <v>GRAND PRIX AMSTERDAM 2011</v>
      </c>
      <c r="C1879" t="str">
        <f>anotacoes!E1879</f>
        <v>CIANO</v>
      </c>
      <c r="D1879" t="str">
        <f>anotacoes!F1879</f>
        <v>OVCHINNIKOVS</v>
      </c>
      <c r="E1879" t="s">
        <v>10325</v>
      </c>
      <c r="F1879">
        <f>anotacoes!A1879</f>
        <v>31</v>
      </c>
      <c r="G1879">
        <f>anotacoes!B1879</f>
        <v>22</v>
      </c>
      <c r="H1879" t="str">
        <f>anotacoes!K1879</f>
        <v xml:space="preserve"> 00:02:13,384</v>
      </c>
      <c r="I1879" t="str">
        <f>anotacoes!L1879</f>
        <v xml:space="preserve"> 00:02:13,927</v>
      </c>
      <c r="J1879" t="str">
        <f>IF(L1879="PAUSE",E1879,IF(anotacoes!G1883=conversao_anotacoes!C1879,conversao_anotacoes!C1879,conversao_anotacoes!D1879))</f>
        <v>CIANO</v>
      </c>
      <c r="K1879" t="str">
        <f t="shared" si="58"/>
        <v>OVCHINNIKOVS</v>
      </c>
      <c r="L1879" t="str">
        <f>UPPER(anotacoes!H1879)</f>
        <v>ATTACK</v>
      </c>
      <c r="M1879" t="str">
        <f>IF(OR(L1879="ATTACK",L1879="FINTA"),"&lt;TECNICA&gt;",UPPER(anotacoes!I1879))</f>
        <v>&lt;TECNICA&gt;</v>
      </c>
      <c r="N1879" t="str">
        <f>IF(OR(L1879="ATTACK",L1879="FINTA"),UPPER(anotacoes!I1879),"")</f>
        <v>DEASHI HARAI</v>
      </c>
      <c r="O1879" s="6">
        <f>IF(anotacoes!N1879=0,"",anotacoes!N1879)</f>
        <v>7</v>
      </c>
      <c r="P1879" t="str">
        <f>IF(anotacoes!M1879=0,"",UPPER(anotacoes!M1879))</f>
        <v/>
      </c>
      <c r="Q1879" t="str">
        <f t="shared" si="59"/>
        <v>INSERT INTO CONVERSAO_LUTA_ACAO (cd_conversao, id_luta, sequencia, momento_inicio, momento_fim, quem_faz, quem_sofre, acao_tipo, acao, tecnica, direcao, pontuacao) VALUES (1, 31, 22, TRIM(' 00:02:13,384'), TRIM(' 00:02:13,927'), 'CIANO', 'OVCHINNIKOVS', 'ATTACK', '&lt;TECNICA&gt;', 'DEASHI HARAI', 7, NULL)</v>
      </c>
      <c r="R1879" t="s">
        <v>10327</v>
      </c>
    </row>
    <row r="1880" spans="1:18" hidden="1" x14ac:dyDescent="0.25">
      <c r="A1880" s="7">
        <f>anotacoes!D1880</f>
        <v>40867</v>
      </c>
      <c r="B1880" t="str">
        <f>anotacoes!C1880</f>
        <v>GRAND PRIX AMSTERDAM 2011</v>
      </c>
      <c r="C1880" t="str">
        <f>anotacoes!E1880</f>
        <v>CIANO</v>
      </c>
      <c r="D1880" t="str">
        <f>anotacoes!F1880</f>
        <v>OVCHINNIKOVS</v>
      </c>
      <c r="E1880" t="s">
        <v>10325</v>
      </c>
      <c r="F1880">
        <f>anotacoes!A1880</f>
        <v>31</v>
      </c>
      <c r="G1880">
        <f>anotacoes!B1880</f>
        <v>23</v>
      </c>
      <c r="H1880" t="str">
        <f>anotacoes!K1880</f>
        <v xml:space="preserve"> 00:02:13,927</v>
      </c>
      <c r="I1880" t="str">
        <f>anotacoes!L1880</f>
        <v xml:space="preserve"> 00:02:16,750</v>
      </c>
      <c r="J1880" t="str">
        <f>IF(L1880="PAUSE",E1880,IF(anotacoes!G1884=conversao_anotacoes!C1880,conversao_anotacoes!C1880,conversao_anotacoes!D1880))</f>
        <v>CIANO</v>
      </c>
      <c r="K1880" t="str">
        <f t="shared" si="58"/>
        <v>OVCHINNIKOVS</v>
      </c>
      <c r="L1880" t="str">
        <f>UPPER(anotacoes!H1880)</f>
        <v>GROUNDWORK COMBAT</v>
      </c>
      <c r="M1880" t="str">
        <f>IF(OR(L1880="ATTACK",L1880="FINTA"),"&lt;TECNICA&gt;",UPPER(anotacoes!I1880))</f>
        <v>&lt;LUTA_SOLO&gt;</v>
      </c>
      <c r="N1880" t="str">
        <f>IF(OR(L1880="ATTACK",L1880="FINTA"),UPPER(anotacoes!I1880),"")</f>
        <v/>
      </c>
      <c r="O1880" s="6" t="str">
        <f>IF(anotacoes!N1880=0,"",anotacoes!N1880)</f>
        <v/>
      </c>
      <c r="P1880" t="str">
        <f>IF(anotacoes!M1880=0,"",UPPER(anotacoes!M1880))</f>
        <v/>
      </c>
      <c r="Q1880" t="str">
        <f t="shared" si="59"/>
        <v>INSERT INTO CONVERSAO_LUTA_ACAO (cd_conversao, id_luta, sequencia, momento_inicio, momento_fim, quem_faz, quem_sofre, acao_tipo, acao, tecnica, direcao, pontuacao) VALUES (1, 31, 23, TRIM(' 00:02:13,927'), TRIM(' 00:02:16,750'), 'CIANO', 'OVCHINNIKOVS', 'GROUNDWORK COMBAT', '&lt;LUTA_SOLO&gt;', NULL, NULL, NULL)</v>
      </c>
      <c r="R1880" t="s">
        <v>10327</v>
      </c>
    </row>
    <row r="1881" spans="1:18" hidden="1" x14ac:dyDescent="0.25">
      <c r="A1881" s="7">
        <f>anotacoes!D1881</f>
        <v>40867</v>
      </c>
      <c r="B1881" t="str">
        <f>anotacoes!C1881</f>
        <v>GRAND PRIX AMSTERDAM 2011</v>
      </c>
      <c r="C1881" t="str">
        <f>anotacoes!E1881</f>
        <v>CIANO</v>
      </c>
      <c r="D1881" t="str">
        <f>anotacoes!F1881</f>
        <v>OVCHINNIKOVS</v>
      </c>
      <c r="E1881" t="s">
        <v>10325</v>
      </c>
      <c r="F1881">
        <f>anotacoes!A1881</f>
        <v>31</v>
      </c>
      <c r="G1881">
        <f>anotacoes!B1881</f>
        <v>24</v>
      </c>
      <c r="H1881" t="str">
        <f>anotacoes!K1881</f>
        <v xml:space="preserve"> 00:02:16,956</v>
      </c>
      <c r="I1881" t="str">
        <f>anotacoes!L1881</f>
        <v xml:space="preserve"> 00:02:21,621</v>
      </c>
      <c r="J1881" t="str">
        <f>IF(L1881="PAUSE",E1881,IF(anotacoes!G1885=conversao_anotacoes!C1881,conversao_anotacoes!C1881,conversao_anotacoes!D1881))</f>
        <v>&lt;ARBITRO_DESCONHECIDO&gt;</v>
      </c>
      <c r="K1881" t="str">
        <f t="shared" si="58"/>
        <v/>
      </c>
      <c r="L1881" t="str">
        <f>UPPER(anotacoes!H1881)</f>
        <v>PAUSE</v>
      </c>
      <c r="M1881" t="str">
        <f>IF(OR(L1881="ATTACK",L1881="FINTA"),"&lt;TECNICA&gt;",UPPER(anotacoes!I1881))</f>
        <v>&lt;NAO_CLASSIFICADO&gt;</v>
      </c>
      <c r="N1881" t="str">
        <f>IF(OR(L1881="ATTACK",L1881="FINTA"),UPPER(anotacoes!I1881),"")</f>
        <v/>
      </c>
      <c r="O1881" s="6" t="str">
        <f>IF(anotacoes!N1881=0,"",anotacoes!N1881)</f>
        <v/>
      </c>
      <c r="P1881" t="str">
        <f>IF(anotacoes!M1881=0,"",UPPER(anotacoes!M1881))</f>
        <v/>
      </c>
      <c r="Q1881" t="str">
        <f t="shared" si="59"/>
        <v>INSERT INTO CONVERSAO_LUTA_ACAO (cd_conversao, id_luta, sequencia, momento_inicio, momento_fim, quem_faz, quem_sofre, acao_tipo, acao, tecnica, direcao, pontuacao) VALUES (1, 31, 24, TRIM(' 00:02:16,956'), TRIM(' 00:02:21,621'), '&lt;ARBITRO_DESCONHECIDO&gt;', '', 'PAUSE', '&lt;NAO_CLASSIFICADO&gt;', NULL, NULL, NULL)</v>
      </c>
      <c r="R1881" t="s">
        <v>10327</v>
      </c>
    </row>
    <row r="1882" spans="1:18" hidden="1" x14ac:dyDescent="0.25">
      <c r="A1882" s="7">
        <f>anotacoes!D1882</f>
        <v>40867</v>
      </c>
      <c r="B1882" t="str">
        <f>anotacoes!C1882</f>
        <v>GRAND PRIX AMSTERDAM 2011</v>
      </c>
      <c r="C1882" t="str">
        <f>anotacoes!E1882</f>
        <v>CIANO</v>
      </c>
      <c r="D1882" t="str">
        <f>anotacoes!F1882</f>
        <v>OVCHINNIKOVS</v>
      </c>
      <c r="E1882" t="s">
        <v>10325</v>
      </c>
      <c r="F1882">
        <f>anotacoes!A1882</f>
        <v>31</v>
      </c>
      <c r="G1882">
        <f>anotacoes!B1882</f>
        <v>25</v>
      </c>
      <c r="H1882" t="str">
        <f>anotacoes!K1882</f>
        <v xml:space="preserve"> 00:02:21,792</v>
      </c>
      <c r="I1882" t="str">
        <f>anotacoes!L1882</f>
        <v xml:space="preserve"> 00:02:26,225</v>
      </c>
      <c r="J1882" t="str">
        <f>IF(L1882="PAUSE",E1882,IF(anotacoes!G1886=conversao_anotacoes!C1882,conversao_anotacoes!C1882,conversao_anotacoes!D1882))</f>
        <v>CIANO</v>
      </c>
      <c r="K1882" t="str">
        <f t="shared" si="58"/>
        <v>OVCHINNIKOVS</v>
      </c>
      <c r="L1882" t="str">
        <f>UPPER(anotacoes!H1882)</f>
        <v>DISPLACEMENT</v>
      </c>
      <c r="M1882" t="str">
        <f>IF(OR(L1882="ATTACK",L1882="FINTA"),"&lt;TECNICA&gt;",UPPER(anotacoes!I1882))</f>
        <v>2-3 STEP HESITANT RIGHT</v>
      </c>
      <c r="N1882" t="str">
        <f>IF(OR(L1882="ATTACK",L1882="FINTA"),UPPER(anotacoes!I1882),"")</f>
        <v/>
      </c>
      <c r="O1882" s="6" t="str">
        <f>IF(anotacoes!N1882=0,"",anotacoes!N1882)</f>
        <v/>
      </c>
      <c r="P1882" t="str">
        <f>IF(anotacoes!M1882=0,"",UPPER(anotacoes!M1882))</f>
        <v/>
      </c>
      <c r="Q1882" t="str">
        <f t="shared" si="59"/>
        <v>INSERT INTO CONVERSAO_LUTA_ACAO (cd_conversao, id_luta, sequencia, momento_inicio, momento_fim, quem_faz, quem_sofre, acao_tipo, acao, tecnica, direcao, pontuacao) VALUES (1, 31, 25, TRIM(' 00:02:21,792'), TRIM(' 00:02:26,225'), 'CIANO', 'OVCHINNIKOVS', 'DISPLACEMENT', '2-3 STEP HESITANT RIGHT', NULL, NULL, NULL)</v>
      </c>
      <c r="R1882" t="s">
        <v>10327</v>
      </c>
    </row>
    <row r="1883" spans="1:18" hidden="1" x14ac:dyDescent="0.25">
      <c r="A1883" s="7">
        <f>anotacoes!D1883</f>
        <v>40867</v>
      </c>
      <c r="B1883" t="str">
        <f>anotacoes!C1883</f>
        <v>GRAND PRIX AMSTERDAM 2011</v>
      </c>
      <c r="C1883" t="str">
        <f>anotacoes!E1883</f>
        <v>CIANO</v>
      </c>
      <c r="D1883" t="str">
        <f>anotacoes!F1883</f>
        <v>OVCHINNIKOVS</v>
      </c>
      <c r="E1883" t="s">
        <v>10325</v>
      </c>
      <c r="F1883">
        <f>anotacoes!A1883</f>
        <v>31</v>
      </c>
      <c r="G1883">
        <f>anotacoes!B1883</f>
        <v>26</v>
      </c>
      <c r="H1883" t="str">
        <f>anotacoes!K1883</f>
        <v xml:space="preserve"> 00:02:26,225</v>
      </c>
      <c r="I1883" t="str">
        <f>anotacoes!L1883</f>
        <v xml:space="preserve"> 00:02:34,313</v>
      </c>
      <c r="J1883" t="str">
        <f>IF(L1883="PAUSE",E1883,IF(anotacoes!G1887=conversao_anotacoes!C1883,conversao_anotacoes!C1883,conversao_anotacoes!D1883))</f>
        <v>CIANO</v>
      </c>
      <c r="K1883" t="str">
        <f t="shared" si="58"/>
        <v>OVCHINNIKOVS</v>
      </c>
      <c r="L1883" t="str">
        <f>UPPER(anotacoes!H1883)</f>
        <v>GRIP TIME</v>
      </c>
      <c r="M1883" t="str">
        <f>IF(OR(L1883="ATTACK",L1883="FINTA"),"&lt;TECNICA&gt;",UPPER(anotacoes!I1883))</f>
        <v>LEFT SLEEVE</v>
      </c>
      <c r="N1883" t="str">
        <f>IF(OR(L1883="ATTACK",L1883="FINTA"),UPPER(anotacoes!I1883),"")</f>
        <v/>
      </c>
      <c r="O1883" s="6" t="str">
        <f>IF(anotacoes!N1883=0,"",anotacoes!N1883)</f>
        <v/>
      </c>
      <c r="P1883" t="str">
        <f>IF(anotacoes!M1883=0,"",UPPER(anotacoes!M1883))</f>
        <v/>
      </c>
      <c r="Q1883" t="str">
        <f t="shared" si="59"/>
        <v>INSERT INTO CONVERSAO_LUTA_ACAO (cd_conversao, id_luta, sequencia, momento_inicio, momento_fim, quem_faz, quem_sofre, acao_tipo, acao, tecnica, direcao, pontuacao) VALUES (1, 31, 26, TRIM(' 00:02:26,225'), TRIM(' 00:02:34,313'), 'CIANO', 'OVCHINNIKOVS', 'GRIP TIME', 'LEFT SLEEVE', NULL, NULL, NULL)</v>
      </c>
      <c r="R1883" t="s">
        <v>10327</v>
      </c>
    </row>
    <row r="1884" spans="1:18" hidden="1" x14ac:dyDescent="0.25">
      <c r="A1884" s="7">
        <f>anotacoes!D1884</f>
        <v>40867</v>
      </c>
      <c r="B1884" t="str">
        <f>anotacoes!C1884</f>
        <v>GRAND PRIX AMSTERDAM 2011</v>
      </c>
      <c r="C1884" t="str">
        <f>anotacoes!E1884</f>
        <v>CIANO</v>
      </c>
      <c r="D1884" t="str">
        <f>anotacoes!F1884</f>
        <v>OVCHINNIKOVS</v>
      </c>
      <c r="E1884" t="s">
        <v>10325</v>
      </c>
      <c r="F1884">
        <f>anotacoes!A1884</f>
        <v>31</v>
      </c>
      <c r="G1884">
        <f>anotacoes!B1884</f>
        <v>27</v>
      </c>
      <c r="H1884" t="str">
        <f>anotacoes!K1884</f>
        <v xml:space="preserve"> 00:02:34,539</v>
      </c>
      <c r="I1884" t="str">
        <f>anotacoes!L1884</f>
        <v xml:space="preserve"> 00:03:22,425</v>
      </c>
      <c r="J1884" t="str">
        <f>IF(L1884="PAUSE",E1884,IF(anotacoes!G1888=conversao_anotacoes!C1884,conversao_anotacoes!C1884,conversao_anotacoes!D1884))</f>
        <v>CIANO</v>
      </c>
      <c r="K1884" t="str">
        <f t="shared" si="58"/>
        <v>OVCHINNIKOVS</v>
      </c>
      <c r="L1884" t="str">
        <f>UPPER(anotacoes!H1884)</f>
        <v>GRIP TIME</v>
      </c>
      <c r="M1884" t="str">
        <f>IF(OR(L1884="ATTACK",L1884="FINTA"),"&lt;TECNICA&gt;",UPPER(anotacoes!I1884))</f>
        <v>RIGHT COLLAR RIGHT SLEEVE</v>
      </c>
      <c r="N1884" t="str">
        <f>IF(OR(L1884="ATTACK",L1884="FINTA"),UPPER(anotacoes!I1884),"")</f>
        <v/>
      </c>
      <c r="O1884" s="6" t="str">
        <f>IF(anotacoes!N1884=0,"",anotacoes!N1884)</f>
        <v/>
      </c>
      <c r="P1884" t="str">
        <f>IF(anotacoes!M1884=0,"",UPPER(anotacoes!M1884))</f>
        <v/>
      </c>
      <c r="Q1884" t="str">
        <f t="shared" si="59"/>
        <v>INSERT INTO CONVERSAO_LUTA_ACAO (cd_conversao, id_luta, sequencia, momento_inicio, momento_fim, quem_faz, quem_sofre, acao_tipo, acao, tecnica, direcao, pontuacao) VALUES (1, 31, 27, TRIM(' 00:02:34,539'), TRIM(' 00:03:22,425'), 'CIANO', 'OVCHINNIKOVS', 'GRIP TIME', 'RIGHT COLLAR RIGHT SLEEVE', NULL, NULL, NULL)</v>
      </c>
      <c r="R1884" t="s">
        <v>10327</v>
      </c>
    </row>
    <row r="1885" spans="1:18" hidden="1" x14ac:dyDescent="0.25">
      <c r="A1885" s="7">
        <f>anotacoes!D1885</f>
        <v>40867</v>
      </c>
      <c r="B1885" t="str">
        <f>anotacoes!C1885</f>
        <v>GRAND PRIX AMSTERDAM 2011</v>
      </c>
      <c r="C1885" t="str">
        <f>anotacoes!E1885</f>
        <v>CIANO</v>
      </c>
      <c r="D1885" t="str">
        <f>anotacoes!F1885</f>
        <v>OVCHINNIKOVS</v>
      </c>
      <c r="E1885" t="s">
        <v>10325</v>
      </c>
      <c r="F1885">
        <f>anotacoes!A1885</f>
        <v>31</v>
      </c>
      <c r="G1885">
        <f>anotacoes!B1885</f>
        <v>28</v>
      </c>
      <c r="H1885" t="str">
        <f>anotacoes!K1885</f>
        <v xml:space="preserve"> 00:03:22,549</v>
      </c>
      <c r="I1885" t="str">
        <f>anotacoes!L1885</f>
        <v xml:space="preserve"> 00:03:23,977</v>
      </c>
      <c r="J1885" t="str">
        <f>IF(L1885="PAUSE",E1885,IF(anotacoes!G1889=conversao_anotacoes!C1885,conversao_anotacoes!C1885,conversao_anotacoes!D1885))</f>
        <v>CIANO</v>
      </c>
      <c r="K1885" t="str">
        <f t="shared" si="58"/>
        <v>OVCHINNIKOVS</v>
      </c>
      <c r="L1885" t="str">
        <f>UPPER(anotacoes!H1885)</f>
        <v>DEFENSE</v>
      </c>
      <c r="M1885" t="str">
        <f>IF(OR(L1885="ATTACK",L1885="FINTA"),"&lt;TECNICA&gt;",UPPER(anotacoes!I1885))</f>
        <v>TAE-SABAKI RIGHT</v>
      </c>
      <c r="N1885" t="str">
        <f>IF(OR(L1885="ATTACK",L1885="FINTA"),UPPER(anotacoes!I1885),"")</f>
        <v/>
      </c>
      <c r="O1885" s="6" t="str">
        <f>IF(anotacoes!N1885=0,"",anotacoes!N1885)</f>
        <v/>
      </c>
      <c r="P1885" t="str">
        <f>IF(anotacoes!M1885=0,"",UPPER(anotacoes!M1885))</f>
        <v/>
      </c>
      <c r="Q1885" t="str">
        <f t="shared" si="59"/>
        <v>INSERT INTO CONVERSAO_LUTA_ACAO (cd_conversao, id_luta, sequencia, momento_inicio, momento_fim, quem_faz, quem_sofre, acao_tipo, acao, tecnica, direcao, pontuacao) VALUES (1, 31, 28, TRIM(' 00:03:22,549'), TRIM(' 00:03:23,977'), 'CIANO', 'OVCHINNIKOVS', 'DEFENSE', 'TAE-SABAKI RIGHT', NULL, NULL, NULL)</v>
      </c>
      <c r="R1885" t="s">
        <v>10327</v>
      </c>
    </row>
    <row r="1886" spans="1:18" hidden="1" x14ac:dyDescent="0.25">
      <c r="A1886" s="7">
        <f>anotacoes!D1886</f>
        <v>40867</v>
      </c>
      <c r="B1886" t="str">
        <f>anotacoes!C1886</f>
        <v>GRAND PRIX AMSTERDAM 2011</v>
      </c>
      <c r="C1886" t="str">
        <f>anotacoes!E1886</f>
        <v>CIANO</v>
      </c>
      <c r="D1886" t="str">
        <f>anotacoes!F1886</f>
        <v>OVCHINNIKOVS</v>
      </c>
      <c r="E1886" t="s">
        <v>10325</v>
      </c>
      <c r="F1886">
        <f>anotacoes!A1886</f>
        <v>31</v>
      </c>
      <c r="G1886">
        <f>anotacoes!B1886</f>
        <v>29</v>
      </c>
      <c r="H1886" t="str">
        <f>anotacoes!K1886</f>
        <v xml:space="preserve"> 00:03:24,169</v>
      </c>
      <c r="I1886" t="str">
        <f>anotacoes!L1886</f>
        <v xml:space="preserve"> 00:03:43,290</v>
      </c>
      <c r="J1886" t="str">
        <f>IF(L1886="PAUSE",E1886,IF(anotacoes!G1890=conversao_anotacoes!C1886,conversao_anotacoes!C1886,conversao_anotacoes!D1886))</f>
        <v>&lt;ARBITRO_DESCONHECIDO&gt;</v>
      </c>
      <c r="K1886" t="str">
        <f t="shared" si="58"/>
        <v/>
      </c>
      <c r="L1886" t="str">
        <f>UPPER(anotacoes!H1886)</f>
        <v>PAUSE</v>
      </c>
      <c r="M1886" t="str">
        <f>IF(OR(L1886="ATTACK",L1886="FINTA"),"&lt;TECNICA&gt;",UPPER(anotacoes!I1886))</f>
        <v>SHIDO WITHOUT SCORE</v>
      </c>
      <c r="N1886" t="str">
        <f>IF(OR(L1886="ATTACK",L1886="FINTA"),UPPER(anotacoes!I1886),"")</f>
        <v/>
      </c>
      <c r="O1886" s="6" t="str">
        <f>IF(anotacoes!N1886=0,"",anotacoes!N1886)</f>
        <v/>
      </c>
      <c r="P1886" t="str">
        <f>IF(anotacoes!M1886=0,"",UPPER(anotacoes!M1886))</f>
        <v/>
      </c>
      <c r="Q1886" t="str">
        <f t="shared" si="59"/>
        <v>INSERT INTO CONVERSAO_LUTA_ACAO (cd_conversao, id_luta, sequencia, momento_inicio, momento_fim, quem_faz, quem_sofre, acao_tipo, acao, tecnica, direcao, pontuacao) VALUES (1, 31, 29, TRIM(' 00:03:24,169'), TRIM(' 00:03:43,290'), '&lt;ARBITRO_DESCONHECIDO&gt;', '', 'PAUSE', 'SHIDO WITHOUT SCORE', NULL, NULL, NULL)</v>
      </c>
      <c r="R1886" t="s">
        <v>10327</v>
      </c>
    </row>
    <row r="1887" spans="1:18" hidden="1" x14ac:dyDescent="0.25">
      <c r="A1887" s="7">
        <f>anotacoes!D1887</f>
        <v>40867</v>
      </c>
      <c r="B1887" t="str">
        <f>anotacoes!C1887</f>
        <v>GRAND PRIX AMSTERDAM 2011</v>
      </c>
      <c r="C1887" t="str">
        <f>anotacoes!E1887</f>
        <v>CIANO</v>
      </c>
      <c r="D1887" t="str">
        <f>anotacoes!F1887</f>
        <v>OVCHINNIKOVS</v>
      </c>
      <c r="E1887" t="s">
        <v>10325</v>
      </c>
      <c r="F1887">
        <f>anotacoes!A1887</f>
        <v>31</v>
      </c>
      <c r="G1887">
        <f>anotacoes!B1887</f>
        <v>30</v>
      </c>
      <c r="H1887" t="str">
        <f>anotacoes!K1887</f>
        <v xml:space="preserve"> 00:03:43,471</v>
      </c>
      <c r="I1887" t="str">
        <f>anotacoes!L1887</f>
        <v xml:space="preserve"> 00:03:46,300</v>
      </c>
      <c r="J1887" t="str">
        <f>IF(L1887="PAUSE",E1887,IF(anotacoes!G1891=conversao_anotacoes!C1887,conversao_anotacoes!C1887,conversao_anotacoes!D1887))</f>
        <v>CIANO</v>
      </c>
      <c r="K1887" t="str">
        <f t="shared" si="58"/>
        <v>OVCHINNIKOVS</v>
      </c>
      <c r="L1887" t="str">
        <f>UPPER(anotacoes!H1887)</f>
        <v>DISPLACEMENT</v>
      </c>
      <c r="M1887" t="str">
        <f>IF(OR(L1887="ATTACK",L1887="FINTA"),"&lt;TECNICA&gt;",UPPER(anotacoes!I1887))</f>
        <v>2-3 STEP HESITANT RIGHT</v>
      </c>
      <c r="N1887" t="str">
        <f>IF(OR(L1887="ATTACK",L1887="FINTA"),UPPER(anotacoes!I1887),"")</f>
        <v/>
      </c>
      <c r="O1887" s="6" t="str">
        <f>IF(anotacoes!N1887=0,"",anotacoes!N1887)</f>
        <v/>
      </c>
      <c r="P1887" t="str">
        <f>IF(anotacoes!M1887=0,"",UPPER(anotacoes!M1887))</f>
        <v/>
      </c>
      <c r="Q1887" t="str">
        <f t="shared" si="59"/>
        <v>INSERT INTO CONVERSAO_LUTA_ACAO (cd_conversao, id_luta, sequencia, momento_inicio, momento_fim, quem_faz, quem_sofre, acao_tipo, acao, tecnica, direcao, pontuacao) VALUES (1, 31, 30, TRIM(' 00:03:43,471'), TRIM(' 00:03:46,300'), 'CIANO', 'OVCHINNIKOVS', 'DISPLACEMENT', '2-3 STEP HESITANT RIGHT', NULL, NULL, NULL)</v>
      </c>
      <c r="R1887" t="s">
        <v>10327</v>
      </c>
    </row>
    <row r="1888" spans="1:18" hidden="1" x14ac:dyDescent="0.25">
      <c r="A1888" s="7">
        <f>anotacoes!D1888</f>
        <v>40867</v>
      </c>
      <c r="B1888" t="str">
        <f>anotacoes!C1888</f>
        <v>GRAND PRIX AMSTERDAM 2011</v>
      </c>
      <c r="C1888" t="str">
        <f>anotacoes!E1888</f>
        <v>CIANO</v>
      </c>
      <c r="D1888" t="str">
        <f>anotacoes!F1888</f>
        <v>OVCHINNIKOVS</v>
      </c>
      <c r="E1888" t="s">
        <v>10325</v>
      </c>
      <c r="F1888">
        <f>anotacoes!A1888</f>
        <v>31</v>
      </c>
      <c r="G1888">
        <f>anotacoes!B1888</f>
        <v>31</v>
      </c>
      <c r="H1888" t="str">
        <f>anotacoes!K1888</f>
        <v xml:space="preserve"> 00:03:46,300</v>
      </c>
      <c r="I1888" t="str">
        <f>anotacoes!L1888</f>
        <v xml:space="preserve"> 00:03:52,312</v>
      </c>
      <c r="J1888" t="str">
        <f>IF(L1888="PAUSE",E1888,IF(anotacoes!G1892=conversao_anotacoes!C1888,conversao_anotacoes!C1888,conversao_anotacoes!D1888))</f>
        <v>CIANO</v>
      </c>
      <c r="K1888" t="str">
        <f t="shared" si="58"/>
        <v>OVCHINNIKOVS</v>
      </c>
      <c r="L1888" t="str">
        <f>UPPER(anotacoes!H1888)</f>
        <v>GRIP TIME</v>
      </c>
      <c r="M1888" t="str">
        <f>IF(OR(L1888="ATTACK",L1888="FINTA"),"&lt;TECNICA&gt;",UPPER(anotacoes!I1888))</f>
        <v>LEFT SLEEVE</v>
      </c>
      <c r="N1888" t="str">
        <f>IF(OR(L1888="ATTACK",L1888="FINTA"),UPPER(anotacoes!I1888),"")</f>
        <v/>
      </c>
      <c r="O1888" s="6" t="str">
        <f>IF(anotacoes!N1888=0,"",anotacoes!N1888)</f>
        <v/>
      </c>
      <c r="P1888" t="str">
        <f>IF(anotacoes!M1888=0,"",UPPER(anotacoes!M1888))</f>
        <v/>
      </c>
      <c r="Q1888" t="str">
        <f t="shared" si="59"/>
        <v>INSERT INTO CONVERSAO_LUTA_ACAO (cd_conversao, id_luta, sequencia, momento_inicio, momento_fim, quem_faz, quem_sofre, acao_tipo, acao, tecnica, direcao, pontuacao) VALUES (1, 31, 31, TRIM(' 00:03:46,300'), TRIM(' 00:03:52,312'), 'CIANO', 'OVCHINNIKOVS', 'GRIP TIME', 'LEFT SLEEVE', NULL, NULL, NULL)</v>
      </c>
      <c r="R1888" t="s">
        <v>10327</v>
      </c>
    </row>
    <row r="1889" spans="1:18" hidden="1" x14ac:dyDescent="0.25">
      <c r="A1889" s="7">
        <f>anotacoes!D1889</f>
        <v>40867</v>
      </c>
      <c r="B1889" t="str">
        <f>anotacoes!C1889</f>
        <v>GRAND PRIX AMSTERDAM 2011</v>
      </c>
      <c r="C1889" t="str">
        <f>anotacoes!E1889</f>
        <v>CIANO</v>
      </c>
      <c r="D1889" t="str">
        <f>anotacoes!F1889</f>
        <v>OVCHINNIKOVS</v>
      </c>
      <c r="E1889" t="s">
        <v>10325</v>
      </c>
      <c r="F1889">
        <f>anotacoes!A1889</f>
        <v>31</v>
      </c>
      <c r="G1889">
        <f>anotacoes!B1889</f>
        <v>32</v>
      </c>
      <c r="H1889" t="str">
        <f>anotacoes!K1889</f>
        <v xml:space="preserve"> 00:03:52,312</v>
      </c>
      <c r="I1889" t="str">
        <f>anotacoes!L1889</f>
        <v xml:space="preserve"> 00:03:53,512</v>
      </c>
      <c r="J1889" t="str">
        <f>IF(L1889="PAUSE",E1889,IF(anotacoes!G1893=conversao_anotacoes!C1889,conversao_anotacoes!C1889,conversao_anotacoes!D1889))</f>
        <v>CIANO</v>
      </c>
      <c r="K1889" t="str">
        <f t="shared" si="58"/>
        <v>OVCHINNIKOVS</v>
      </c>
      <c r="L1889" t="str">
        <f>UPPER(anotacoes!H1889)</f>
        <v>ATTACK</v>
      </c>
      <c r="M1889" t="str">
        <f>IF(OR(L1889="ATTACK",L1889="FINTA"),"&lt;TECNICA&gt;",UPPER(anotacoes!I1889))</f>
        <v>&lt;TECNICA&gt;</v>
      </c>
      <c r="N1889" t="str">
        <f>IF(OR(L1889="ATTACK",L1889="FINTA"),UPPER(anotacoes!I1889),"")</f>
        <v>SEOI NAGE</v>
      </c>
      <c r="O1889" s="6">
        <f>IF(anotacoes!N1889=0,"",anotacoes!N1889)</f>
        <v>6</v>
      </c>
      <c r="P1889" t="str">
        <f>IF(anotacoes!M1889=0,"",UPPER(anotacoes!M1889))</f>
        <v/>
      </c>
      <c r="Q1889" t="str">
        <f t="shared" si="59"/>
        <v>INSERT INTO CONVERSAO_LUTA_ACAO (cd_conversao, id_luta, sequencia, momento_inicio, momento_fim, quem_faz, quem_sofre, acao_tipo, acao, tecnica, direcao, pontuacao) VALUES (1, 31, 32, TRIM(' 00:03:52,312'), TRIM(' 00:03:53,512'), 'CIANO', 'OVCHINNIKOVS', 'ATTACK', '&lt;TECNICA&gt;', 'SEOI NAGE', 6, NULL)</v>
      </c>
      <c r="R1889" t="s">
        <v>10327</v>
      </c>
    </row>
    <row r="1890" spans="1:18" hidden="1" x14ac:dyDescent="0.25">
      <c r="A1890" s="7">
        <f>anotacoes!D1890</f>
        <v>40867</v>
      </c>
      <c r="B1890" t="str">
        <f>anotacoes!C1890</f>
        <v>GRAND PRIX AMSTERDAM 2011</v>
      </c>
      <c r="C1890" t="str">
        <f>anotacoes!E1890</f>
        <v>CIANO</v>
      </c>
      <c r="D1890" t="str">
        <f>anotacoes!F1890</f>
        <v>OVCHINNIKOVS</v>
      </c>
      <c r="E1890" t="s">
        <v>10325</v>
      </c>
      <c r="F1890">
        <f>anotacoes!A1890</f>
        <v>31</v>
      </c>
      <c r="G1890">
        <f>anotacoes!B1890</f>
        <v>33</v>
      </c>
      <c r="H1890" t="str">
        <f>anotacoes!K1890</f>
        <v xml:space="preserve"> 00:03:53,751</v>
      </c>
      <c r="I1890" t="str">
        <f>anotacoes!L1890</f>
        <v xml:space="preserve"> 00:03:58,116</v>
      </c>
      <c r="J1890" t="str">
        <f>IF(L1890="PAUSE",E1890,IF(anotacoes!G1894=conversao_anotacoes!C1890,conversao_anotacoes!C1890,conversao_anotacoes!D1890))</f>
        <v>CIANO</v>
      </c>
      <c r="K1890" t="str">
        <f t="shared" si="58"/>
        <v>OVCHINNIKOVS</v>
      </c>
      <c r="L1890" t="str">
        <f>UPPER(anotacoes!H1890)</f>
        <v>GROUNDWORK COMBAT</v>
      </c>
      <c r="M1890" t="str">
        <f>IF(OR(L1890="ATTACK",L1890="FINTA"),"&lt;TECNICA&gt;",UPPER(anotacoes!I1890))</f>
        <v>DEFENSIVE POSITION</v>
      </c>
      <c r="N1890" t="str">
        <f>IF(OR(L1890="ATTACK",L1890="FINTA"),UPPER(anotacoes!I1890),"")</f>
        <v/>
      </c>
      <c r="O1890" s="6" t="str">
        <f>IF(anotacoes!N1890=0,"",anotacoes!N1890)</f>
        <v/>
      </c>
      <c r="P1890" t="str">
        <f>IF(anotacoes!M1890=0,"",UPPER(anotacoes!M1890))</f>
        <v/>
      </c>
      <c r="Q1890" t="str">
        <f t="shared" si="59"/>
        <v>INSERT INTO CONVERSAO_LUTA_ACAO (cd_conversao, id_luta, sequencia, momento_inicio, momento_fim, quem_faz, quem_sofre, acao_tipo, acao, tecnica, direcao, pontuacao) VALUES (1, 31, 33, TRIM(' 00:03:53,751'), TRIM(' 00:03:58,116'), 'CIANO', 'OVCHINNIKOVS', 'GROUNDWORK COMBAT', 'DEFENSIVE POSITION', NULL, NULL, NULL)</v>
      </c>
      <c r="R1890" t="s">
        <v>10327</v>
      </c>
    </row>
    <row r="1891" spans="1:18" hidden="1" x14ac:dyDescent="0.25">
      <c r="A1891" s="7">
        <f>anotacoes!D1891</f>
        <v>40867</v>
      </c>
      <c r="B1891" t="str">
        <f>anotacoes!C1891</f>
        <v>GRAND PRIX AMSTERDAM 2011</v>
      </c>
      <c r="C1891" t="str">
        <f>anotacoes!E1891</f>
        <v>CIANO</v>
      </c>
      <c r="D1891" t="str">
        <f>anotacoes!F1891</f>
        <v>OVCHINNIKOVS</v>
      </c>
      <c r="E1891" t="s">
        <v>10325</v>
      </c>
      <c r="F1891">
        <f>anotacoes!A1891</f>
        <v>31</v>
      </c>
      <c r="G1891">
        <f>anotacoes!B1891</f>
        <v>34</v>
      </c>
      <c r="H1891" t="str">
        <f>anotacoes!K1891</f>
        <v xml:space="preserve"> 00:03:58,351</v>
      </c>
      <c r="I1891" t="str">
        <f>anotacoes!L1891</f>
        <v xml:space="preserve"> 00:04:03,050</v>
      </c>
      <c r="J1891" t="str">
        <f>IF(L1891="PAUSE",E1891,IF(anotacoes!G1895=conversao_anotacoes!C1891,conversao_anotacoes!C1891,conversao_anotacoes!D1891))</f>
        <v>&lt;ARBITRO_DESCONHECIDO&gt;</v>
      </c>
      <c r="K1891" t="str">
        <f t="shared" si="58"/>
        <v/>
      </c>
      <c r="L1891" t="str">
        <f>UPPER(anotacoes!H1891)</f>
        <v>PAUSE</v>
      </c>
      <c r="M1891" t="str">
        <f>IF(OR(L1891="ATTACK",L1891="FINTA"),"&lt;TECNICA&gt;",UPPER(anotacoes!I1891))</f>
        <v>&lt;NAO_CLASSIFICADO&gt;</v>
      </c>
      <c r="N1891" t="str">
        <f>IF(OR(L1891="ATTACK",L1891="FINTA"),UPPER(anotacoes!I1891),"")</f>
        <v/>
      </c>
      <c r="O1891" s="6" t="str">
        <f>IF(anotacoes!N1891=0,"",anotacoes!N1891)</f>
        <v/>
      </c>
      <c r="P1891" t="str">
        <f>IF(anotacoes!M1891=0,"",UPPER(anotacoes!M1891))</f>
        <v/>
      </c>
      <c r="Q1891" t="str">
        <f t="shared" si="59"/>
        <v>INSERT INTO CONVERSAO_LUTA_ACAO (cd_conversao, id_luta, sequencia, momento_inicio, momento_fim, quem_faz, quem_sofre, acao_tipo, acao, tecnica, direcao, pontuacao) VALUES (1, 31, 34, TRIM(' 00:03:58,351'), TRIM(' 00:04:03,050'), '&lt;ARBITRO_DESCONHECIDO&gt;', '', 'PAUSE', '&lt;NAO_CLASSIFICADO&gt;', NULL, NULL, NULL)</v>
      </c>
      <c r="R1891" t="s">
        <v>10327</v>
      </c>
    </row>
    <row r="1892" spans="1:18" hidden="1" x14ac:dyDescent="0.25">
      <c r="A1892" s="7">
        <f>anotacoes!D1892</f>
        <v>40867</v>
      </c>
      <c r="B1892" t="str">
        <f>anotacoes!C1892</f>
        <v>GRAND PRIX AMSTERDAM 2011</v>
      </c>
      <c r="C1892" t="str">
        <f>anotacoes!E1892</f>
        <v>CIANO</v>
      </c>
      <c r="D1892" t="str">
        <f>anotacoes!F1892</f>
        <v>OVCHINNIKOVS</v>
      </c>
      <c r="E1892" t="s">
        <v>10325</v>
      </c>
      <c r="F1892">
        <f>anotacoes!A1892</f>
        <v>31</v>
      </c>
      <c r="G1892">
        <f>anotacoes!B1892</f>
        <v>35</v>
      </c>
      <c r="H1892" t="str">
        <f>anotacoes!K1892</f>
        <v xml:space="preserve"> 00:04:03,266</v>
      </c>
      <c r="I1892" t="str">
        <f>anotacoes!L1892</f>
        <v xml:space="preserve"> 00:04:07,190</v>
      </c>
      <c r="J1892" t="str">
        <f>IF(L1892="PAUSE",E1892,IF(anotacoes!G1896=conversao_anotacoes!C1892,conversao_anotacoes!C1892,conversao_anotacoes!D1892))</f>
        <v>CIANO</v>
      </c>
      <c r="K1892" t="str">
        <f t="shared" si="58"/>
        <v>OVCHINNIKOVS</v>
      </c>
      <c r="L1892" t="str">
        <f>UPPER(anotacoes!H1892)</f>
        <v>DISPLACEMENT</v>
      </c>
      <c r="M1892" t="str">
        <f>IF(OR(L1892="ATTACK",L1892="FINTA"),"&lt;TECNICA&gt;",UPPER(anotacoes!I1892))</f>
        <v>2-3 STEP HESITANT RIGHT</v>
      </c>
      <c r="N1892" t="str">
        <f>IF(OR(L1892="ATTACK",L1892="FINTA"),UPPER(anotacoes!I1892),"")</f>
        <v/>
      </c>
      <c r="O1892" s="6" t="str">
        <f>IF(anotacoes!N1892=0,"",anotacoes!N1892)</f>
        <v/>
      </c>
      <c r="P1892" t="str">
        <f>IF(anotacoes!M1892=0,"",UPPER(anotacoes!M1892))</f>
        <v/>
      </c>
      <c r="Q1892" t="str">
        <f t="shared" si="59"/>
        <v>INSERT INTO CONVERSAO_LUTA_ACAO (cd_conversao, id_luta, sequencia, momento_inicio, momento_fim, quem_faz, quem_sofre, acao_tipo, acao, tecnica, direcao, pontuacao) VALUES (1, 31, 35, TRIM(' 00:04:03,266'), TRIM(' 00:04:07,190'), 'CIANO', 'OVCHINNIKOVS', 'DISPLACEMENT', '2-3 STEP HESITANT RIGHT', NULL, NULL, NULL)</v>
      </c>
      <c r="R1892" t="s">
        <v>10327</v>
      </c>
    </row>
    <row r="1893" spans="1:18" hidden="1" x14ac:dyDescent="0.25">
      <c r="A1893" s="7">
        <f>anotacoes!D1893</f>
        <v>40867</v>
      </c>
      <c r="B1893" t="str">
        <f>anotacoes!C1893</f>
        <v>GRAND PRIX AMSTERDAM 2011</v>
      </c>
      <c r="C1893" t="str">
        <f>anotacoes!E1893</f>
        <v>CIANO</v>
      </c>
      <c r="D1893" t="str">
        <f>anotacoes!F1893</f>
        <v>OVCHINNIKOVS</v>
      </c>
      <c r="E1893" t="s">
        <v>10325</v>
      </c>
      <c r="F1893">
        <f>anotacoes!A1893</f>
        <v>31</v>
      </c>
      <c r="G1893">
        <f>anotacoes!B1893</f>
        <v>36</v>
      </c>
      <c r="H1893" t="str">
        <f>anotacoes!K1893</f>
        <v xml:space="preserve"> 00:04:07,378</v>
      </c>
      <c r="I1893" t="str">
        <f>anotacoes!L1893</f>
        <v xml:space="preserve"> 00:04:10,877</v>
      </c>
      <c r="J1893" t="str">
        <f>IF(L1893="PAUSE",E1893,IF(anotacoes!G1897=conversao_anotacoes!C1893,conversao_anotacoes!C1893,conversao_anotacoes!D1893))</f>
        <v>CIANO</v>
      </c>
      <c r="K1893" t="str">
        <f t="shared" si="58"/>
        <v>OVCHINNIKOVS</v>
      </c>
      <c r="L1893" t="str">
        <f>UPPER(anotacoes!H1893)</f>
        <v>DISPLACEMENT</v>
      </c>
      <c r="M1893" t="str">
        <f>IF(OR(L1893="ATTACK",L1893="FINTA"),"&lt;TECNICA&gt;",UPPER(anotacoes!I1893))</f>
        <v>TRY TO GRIP WITH CONTACT</v>
      </c>
      <c r="N1893" t="str">
        <f>IF(OR(L1893="ATTACK",L1893="FINTA"),UPPER(anotacoes!I1893),"")</f>
        <v/>
      </c>
      <c r="O1893" s="6" t="str">
        <f>IF(anotacoes!N1893=0,"",anotacoes!N1893)</f>
        <v/>
      </c>
      <c r="P1893" t="str">
        <f>IF(anotacoes!M1893=0,"",UPPER(anotacoes!M1893))</f>
        <v/>
      </c>
      <c r="Q1893" t="str">
        <f t="shared" si="59"/>
        <v>INSERT INTO CONVERSAO_LUTA_ACAO (cd_conversao, id_luta, sequencia, momento_inicio, momento_fim, quem_faz, quem_sofre, acao_tipo, acao, tecnica, direcao, pontuacao) VALUES (1, 31, 36, TRIM(' 00:04:07,378'), TRIM(' 00:04:10,877'), 'CIANO', 'OVCHINNIKOVS', 'DISPLACEMENT', 'TRY TO GRIP WITH CONTACT', NULL, NULL, NULL)</v>
      </c>
      <c r="R1893" t="s">
        <v>10327</v>
      </c>
    </row>
    <row r="1894" spans="1:18" hidden="1" x14ac:dyDescent="0.25">
      <c r="A1894" s="7">
        <f>anotacoes!D1894</f>
        <v>40867</v>
      </c>
      <c r="B1894" t="str">
        <f>anotacoes!C1894</f>
        <v>GRAND PRIX AMSTERDAM 2011</v>
      </c>
      <c r="C1894" t="str">
        <f>anotacoes!E1894</f>
        <v>CIANO</v>
      </c>
      <c r="D1894" t="str">
        <f>anotacoes!F1894</f>
        <v>OVCHINNIKOVS</v>
      </c>
      <c r="E1894" t="s">
        <v>10325</v>
      </c>
      <c r="F1894">
        <f>anotacoes!A1894</f>
        <v>31</v>
      </c>
      <c r="G1894">
        <f>anotacoes!B1894</f>
        <v>37</v>
      </c>
      <c r="H1894" t="str">
        <f>anotacoes!K1894</f>
        <v xml:space="preserve"> 00:04:10,877</v>
      </c>
      <c r="I1894" t="str">
        <f>anotacoes!L1894</f>
        <v xml:space="preserve"> 00:04:13,834</v>
      </c>
      <c r="J1894" t="str">
        <f>IF(L1894="PAUSE",E1894,IF(anotacoes!G1898=conversao_anotacoes!C1894,conversao_anotacoes!C1894,conversao_anotacoes!D1894))</f>
        <v>CIANO</v>
      </c>
      <c r="K1894" t="str">
        <f t="shared" si="58"/>
        <v>OVCHINNIKOVS</v>
      </c>
      <c r="L1894" t="str">
        <f>UPPER(anotacoes!H1894)</f>
        <v>GRIP TIME</v>
      </c>
      <c r="M1894" t="str">
        <f>IF(OR(L1894="ATTACK",L1894="FINTA"),"&lt;TECNICA&gt;",UPPER(anotacoes!I1894))</f>
        <v>LEFT COLLAR RIGHT COLLAR</v>
      </c>
      <c r="N1894" t="str">
        <f>IF(OR(L1894="ATTACK",L1894="FINTA"),UPPER(anotacoes!I1894),"")</f>
        <v/>
      </c>
      <c r="O1894" s="6" t="str">
        <f>IF(anotacoes!N1894=0,"",anotacoes!N1894)</f>
        <v/>
      </c>
      <c r="P1894" t="str">
        <f>IF(anotacoes!M1894=0,"",UPPER(anotacoes!M1894))</f>
        <v/>
      </c>
      <c r="Q1894" t="str">
        <f t="shared" si="59"/>
        <v>INSERT INTO CONVERSAO_LUTA_ACAO (cd_conversao, id_luta, sequencia, momento_inicio, momento_fim, quem_faz, quem_sofre, acao_tipo, acao, tecnica, direcao, pontuacao) VALUES (1, 31, 37, TRIM(' 00:04:10,877'), TRIM(' 00:04:13,834'), 'CIANO', 'OVCHINNIKOVS', 'GRIP TIME', 'LEFT COLLAR RIGHT COLLAR', NULL, NULL, NULL)</v>
      </c>
      <c r="R1894" t="s">
        <v>10327</v>
      </c>
    </row>
    <row r="1895" spans="1:18" hidden="1" x14ac:dyDescent="0.25">
      <c r="A1895" s="7">
        <f>anotacoes!D1895</f>
        <v>40867</v>
      </c>
      <c r="B1895" t="str">
        <f>anotacoes!C1895</f>
        <v>GRAND PRIX AMSTERDAM 2011</v>
      </c>
      <c r="C1895" t="str">
        <f>anotacoes!E1895</f>
        <v>CIANO</v>
      </c>
      <c r="D1895" t="str">
        <f>anotacoes!F1895</f>
        <v>OVCHINNIKOVS</v>
      </c>
      <c r="E1895" t="s">
        <v>10325</v>
      </c>
      <c r="F1895">
        <f>anotacoes!A1895</f>
        <v>31</v>
      </c>
      <c r="G1895">
        <f>anotacoes!B1895</f>
        <v>38</v>
      </c>
      <c r="H1895" t="str">
        <f>anotacoes!K1895</f>
        <v xml:space="preserve"> 00:04:13,834</v>
      </c>
      <c r="I1895" t="str">
        <f>anotacoes!L1895</f>
        <v xml:space="preserve"> 00:04:13,834</v>
      </c>
      <c r="J1895" t="str">
        <f>IF(L1895="PAUSE",E1895,IF(anotacoes!G1899=conversao_anotacoes!C1895,conversao_anotacoes!C1895,conversao_anotacoes!D1895))</f>
        <v>CIANO</v>
      </c>
      <c r="K1895" t="str">
        <f t="shared" si="58"/>
        <v>OVCHINNIKOVS</v>
      </c>
      <c r="L1895" t="str">
        <f>UPPER(anotacoes!H1895)</f>
        <v>FINTA</v>
      </c>
      <c r="M1895" t="str">
        <f>IF(OR(L1895="ATTACK",L1895="FINTA"),"&lt;TECNICA&gt;",UPPER(anotacoes!I1895))</f>
        <v>&lt;TECNICA&gt;</v>
      </c>
      <c r="N1895" t="str">
        <f>IF(OR(L1895="ATTACK",L1895="FINTA"),UPPER(anotacoes!I1895),"")</f>
        <v>KOUCHI GARI LEFT</v>
      </c>
      <c r="O1895" s="6" t="str">
        <f>IF(anotacoes!N1895=0,"",anotacoes!N1895)</f>
        <v/>
      </c>
      <c r="P1895" t="str">
        <f>IF(anotacoes!M1895=0,"",UPPER(anotacoes!M1895))</f>
        <v/>
      </c>
      <c r="Q1895" t="str">
        <f t="shared" si="59"/>
        <v>INSERT INTO CONVERSAO_LUTA_ACAO (cd_conversao, id_luta, sequencia, momento_inicio, momento_fim, quem_faz, quem_sofre, acao_tipo, acao, tecnica, direcao, pontuacao) VALUES (1, 31, 38, TRIM(' 00:04:13,834'), TRIM(' 00:04:13,834'), 'CIANO', 'OVCHINNIKOVS', 'FINTA', '&lt;TECNICA&gt;', 'KOUCHI GARI LEFT', NULL, NULL)</v>
      </c>
      <c r="R1895" t="s">
        <v>10327</v>
      </c>
    </row>
    <row r="1896" spans="1:18" hidden="1" x14ac:dyDescent="0.25">
      <c r="A1896" s="7">
        <f>anotacoes!D1896</f>
        <v>40867</v>
      </c>
      <c r="B1896" t="str">
        <f>anotacoes!C1896</f>
        <v>GRAND PRIX AMSTERDAM 2011</v>
      </c>
      <c r="C1896" t="str">
        <f>anotacoes!E1896</f>
        <v>CIANO</v>
      </c>
      <c r="D1896" t="str">
        <f>anotacoes!F1896</f>
        <v>OVCHINNIKOVS</v>
      </c>
      <c r="E1896" t="s">
        <v>10325</v>
      </c>
      <c r="F1896">
        <f>anotacoes!A1896</f>
        <v>31</v>
      </c>
      <c r="G1896">
        <f>anotacoes!B1896</f>
        <v>39</v>
      </c>
      <c r="H1896" t="str">
        <f>anotacoes!K1896</f>
        <v xml:space="preserve"> 00:04:13,834</v>
      </c>
      <c r="I1896" t="str">
        <f>anotacoes!L1896</f>
        <v xml:space="preserve"> 00:05:00,098</v>
      </c>
      <c r="J1896" t="str">
        <f>IF(L1896="PAUSE",E1896,IF(anotacoes!G1900=conversao_anotacoes!C1896,conversao_anotacoes!C1896,conversao_anotacoes!D1896))</f>
        <v>CIANO</v>
      </c>
      <c r="K1896" t="str">
        <f t="shared" si="58"/>
        <v>OVCHINNIKOVS</v>
      </c>
      <c r="L1896" t="str">
        <f>UPPER(anotacoes!H1896)</f>
        <v>GRIP TIME</v>
      </c>
      <c r="M1896" t="str">
        <f>IF(OR(L1896="ATTACK",L1896="FINTA"),"&lt;TECNICA&gt;",UPPER(anotacoes!I1896))</f>
        <v>RIGHT COLLAR</v>
      </c>
      <c r="N1896" t="str">
        <f>IF(OR(L1896="ATTACK",L1896="FINTA"),UPPER(anotacoes!I1896),"")</f>
        <v/>
      </c>
      <c r="O1896" s="6" t="str">
        <f>IF(anotacoes!N1896=0,"",anotacoes!N1896)</f>
        <v/>
      </c>
      <c r="P1896" t="str">
        <f>IF(anotacoes!M1896=0,"",UPPER(anotacoes!M1896))</f>
        <v/>
      </c>
      <c r="Q1896" t="str">
        <f t="shared" si="59"/>
        <v>INSERT INTO CONVERSAO_LUTA_ACAO (cd_conversao, id_luta, sequencia, momento_inicio, momento_fim, quem_faz, quem_sofre, acao_tipo, acao, tecnica, direcao, pontuacao) VALUES (1, 31, 39, TRIM(' 00:04:13,834'), TRIM(' 00:05:00,098'), 'CIANO', 'OVCHINNIKOVS', 'GRIP TIME', 'RIGHT COLLAR', NULL, NULL, NULL)</v>
      </c>
      <c r="R1896" t="s">
        <v>10327</v>
      </c>
    </row>
    <row r="1897" spans="1:18" hidden="1" x14ac:dyDescent="0.25">
      <c r="A1897" s="7">
        <f>anotacoes!D1897</f>
        <v>40867</v>
      </c>
      <c r="B1897" t="str">
        <f>anotacoes!C1897</f>
        <v>GRAND PRIX AMSTERDAM 2011</v>
      </c>
      <c r="C1897" t="str">
        <f>anotacoes!E1897</f>
        <v>CIANO</v>
      </c>
      <c r="D1897" t="str">
        <f>anotacoes!F1897</f>
        <v>OVCHINNIKOVS</v>
      </c>
      <c r="E1897" t="s">
        <v>10325</v>
      </c>
      <c r="F1897">
        <f>anotacoes!A1897</f>
        <v>31</v>
      </c>
      <c r="G1897">
        <f>anotacoes!B1897</f>
        <v>40</v>
      </c>
      <c r="H1897" t="str">
        <f>anotacoes!K1897</f>
        <v xml:space="preserve"> 00:05:00,269</v>
      </c>
      <c r="I1897" t="str">
        <f>anotacoes!L1897</f>
        <v xml:space="preserve"> 00:05:04,881</v>
      </c>
      <c r="J1897" t="str">
        <f>IF(L1897="PAUSE",E1897,IF(anotacoes!G1901=conversao_anotacoes!C1897,conversao_anotacoes!C1897,conversao_anotacoes!D1897))</f>
        <v>CIANO</v>
      </c>
      <c r="K1897" t="str">
        <f t="shared" si="58"/>
        <v>OVCHINNIKOVS</v>
      </c>
      <c r="L1897" t="str">
        <f>UPPER(anotacoes!H1897)</f>
        <v>GRIP TIME</v>
      </c>
      <c r="M1897" t="str">
        <f>IF(OR(L1897="ATTACK",L1897="FINTA"),"&lt;TECNICA&gt;",UPPER(anotacoes!I1897))</f>
        <v>LEFT COLLAR RIGHT SLEEVE</v>
      </c>
      <c r="N1897" t="str">
        <f>IF(OR(L1897="ATTACK",L1897="FINTA"),UPPER(anotacoes!I1897),"")</f>
        <v/>
      </c>
      <c r="O1897" s="6" t="str">
        <f>IF(anotacoes!N1897=0,"",anotacoes!N1897)</f>
        <v/>
      </c>
      <c r="P1897" t="str">
        <f>IF(anotacoes!M1897=0,"",UPPER(anotacoes!M1897))</f>
        <v/>
      </c>
      <c r="Q1897" t="str">
        <f t="shared" si="59"/>
        <v>INSERT INTO CONVERSAO_LUTA_ACAO (cd_conversao, id_luta, sequencia, momento_inicio, momento_fim, quem_faz, quem_sofre, acao_tipo, acao, tecnica, direcao, pontuacao) VALUES (1, 31, 40, TRIM(' 00:05:00,269'), TRIM(' 00:05:04,881'), 'CIANO', 'OVCHINNIKOVS', 'GRIP TIME', 'LEFT COLLAR RIGHT SLEEVE', NULL, NULL, NULL)</v>
      </c>
      <c r="R1897" t="s">
        <v>10327</v>
      </c>
    </row>
    <row r="1898" spans="1:18" hidden="1" x14ac:dyDescent="0.25">
      <c r="A1898" s="7">
        <f>anotacoes!D1898</f>
        <v>40867</v>
      </c>
      <c r="B1898" t="str">
        <f>anotacoes!C1898</f>
        <v>GRAND PRIX AMSTERDAM 2011</v>
      </c>
      <c r="C1898" t="str">
        <f>anotacoes!E1898</f>
        <v>CIANO</v>
      </c>
      <c r="D1898" t="str">
        <f>anotacoes!F1898</f>
        <v>OVCHINNIKOVS</v>
      </c>
      <c r="E1898" t="s">
        <v>10325</v>
      </c>
      <c r="F1898">
        <f>anotacoes!A1898</f>
        <v>31</v>
      </c>
      <c r="G1898">
        <f>anotacoes!B1898</f>
        <v>41</v>
      </c>
      <c r="H1898" t="str">
        <f>anotacoes!K1898</f>
        <v xml:space="preserve"> 00:05:04,881</v>
      </c>
      <c r="I1898" t="str">
        <f>anotacoes!L1898</f>
        <v xml:space="preserve"> 00:05:05,860</v>
      </c>
      <c r="J1898" t="str">
        <f>IF(L1898="PAUSE",E1898,IF(anotacoes!G1902=conversao_anotacoes!C1898,conversao_anotacoes!C1898,conversao_anotacoes!D1898))</f>
        <v>CIANO</v>
      </c>
      <c r="K1898" t="str">
        <f t="shared" si="58"/>
        <v>OVCHINNIKOVS</v>
      </c>
      <c r="L1898" t="str">
        <f>UPPER(anotacoes!H1898)</f>
        <v>ATTACK</v>
      </c>
      <c r="M1898" t="str">
        <f>IF(OR(L1898="ATTACK",L1898="FINTA"),"&lt;TECNICA&gt;",UPPER(anotacoes!I1898))</f>
        <v>&lt;TECNICA&gt;</v>
      </c>
      <c r="N1898" t="str">
        <f>IF(OR(L1898="ATTACK",L1898="FINTA"),UPPER(anotacoes!I1898),"")</f>
        <v>UKI WAZA</v>
      </c>
      <c r="O1898" s="6">
        <f>IF(anotacoes!N1898=0,"",anotacoes!N1898)</f>
        <v>4</v>
      </c>
      <c r="P1898" t="str">
        <f>IF(anotacoes!M1898=0,"",UPPER(anotacoes!M1898))</f>
        <v/>
      </c>
      <c r="Q1898" t="str">
        <f t="shared" si="59"/>
        <v>INSERT INTO CONVERSAO_LUTA_ACAO (cd_conversao, id_luta, sequencia, momento_inicio, momento_fim, quem_faz, quem_sofre, acao_tipo, acao, tecnica, direcao, pontuacao) VALUES (1, 31, 41, TRIM(' 00:05:04,881'), TRIM(' 00:05:05,860'), 'CIANO', 'OVCHINNIKOVS', 'ATTACK', '&lt;TECNICA&gt;', 'UKI WAZA', 4, NULL)</v>
      </c>
      <c r="R1898" t="s">
        <v>10327</v>
      </c>
    </row>
    <row r="1899" spans="1:18" hidden="1" x14ac:dyDescent="0.25">
      <c r="A1899" s="7">
        <f>anotacoes!D1899</f>
        <v>40867</v>
      </c>
      <c r="B1899" t="str">
        <f>anotacoes!C1899</f>
        <v>GRAND PRIX AMSTERDAM 2011</v>
      </c>
      <c r="C1899" t="str">
        <f>anotacoes!E1899</f>
        <v>CIANO</v>
      </c>
      <c r="D1899" t="str">
        <f>anotacoes!F1899</f>
        <v>OVCHINNIKOVS</v>
      </c>
      <c r="E1899" t="s">
        <v>10325</v>
      </c>
      <c r="F1899">
        <f>anotacoes!A1899</f>
        <v>31</v>
      </c>
      <c r="G1899">
        <f>anotacoes!B1899</f>
        <v>42</v>
      </c>
      <c r="H1899" t="str">
        <f>anotacoes!K1899</f>
        <v xml:space="preserve"> 00:05:06,031</v>
      </c>
      <c r="I1899" t="str">
        <f>anotacoes!L1899</f>
        <v xml:space="preserve"> 00:05:10,495</v>
      </c>
      <c r="J1899" t="str">
        <f>IF(L1899="PAUSE",E1899,IF(anotacoes!G1903=conversao_anotacoes!C1899,conversao_anotacoes!C1899,conversao_anotacoes!D1899))</f>
        <v>CIANO</v>
      </c>
      <c r="K1899" t="str">
        <f t="shared" si="58"/>
        <v>OVCHINNIKOVS</v>
      </c>
      <c r="L1899" t="str">
        <f>UPPER(anotacoes!H1899)</f>
        <v>GROUNDWORK COMBAT</v>
      </c>
      <c r="M1899" t="str">
        <f>IF(OR(L1899="ATTACK",L1899="FINTA"),"&lt;TECNICA&gt;",UPPER(anotacoes!I1899))</f>
        <v>TRYING TO ATTACK</v>
      </c>
      <c r="N1899" t="str">
        <f>IF(OR(L1899="ATTACK",L1899="FINTA"),UPPER(anotacoes!I1899),"")</f>
        <v/>
      </c>
      <c r="O1899" s="6" t="str">
        <f>IF(anotacoes!N1899=0,"",anotacoes!N1899)</f>
        <v/>
      </c>
      <c r="P1899" t="str">
        <f>IF(anotacoes!M1899=0,"",UPPER(anotacoes!M1899))</f>
        <v/>
      </c>
      <c r="Q1899" t="str">
        <f t="shared" si="59"/>
        <v>INSERT INTO CONVERSAO_LUTA_ACAO (cd_conversao, id_luta, sequencia, momento_inicio, momento_fim, quem_faz, quem_sofre, acao_tipo, acao, tecnica, direcao, pontuacao) VALUES (1, 31, 42, TRIM(' 00:05:06,031'), TRIM(' 00:05:10,495'), 'CIANO', 'OVCHINNIKOVS', 'GROUNDWORK COMBAT', 'TRYING TO ATTACK', NULL, NULL, NULL)</v>
      </c>
      <c r="R1899" t="s">
        <v>10327</v>
      </c>
    </row>
    <row r="1900" spans="1:18" hidden="1" x14ac:dyDescent="0.25">
      <c r="A1900" s="7">
        <f>anotacoes!D1900</f>
        <v>40867</v>
      </c>
      <c r="B1900" t="str">
        <f>anotacoes!C1900</f>
        <v>GRAND PRIX AMSTERDAM 2011</v>
      </c>
      <c r="C1900" t="str">
        <f>anotacoes!E1900</f>
        <v>CIANO</v>
      </c>
      <c r="D1900" t="str">
        <f>anotacoes!F1900</f>
        <v>OVCHINNIKOVS</v>
      </c>
      <c r="E1900" t="s">
        <v>10325</v>
      </c>
      <c r="F1900">
        <f>anotacoes!A1900</f>
        <v>31</v>
      </c>
      <c r="G1900">
        <f>anotacoes!B1900</f>
        <v>43</v>
      </c>
      <c r="H1900" t="str">
        <f>anotacoes!K1900</f>
        <v xml:space="preserve"> 00:05:10,668</v>
      </c>
      <c r="I1900" t="str">
        <f>anotacoes!L1900</f>
        <v xml:space="preserve"> 00:05:19,620</v>
      </c>
      <c r="J1900" t="str">
        <f>IF(L1900="PAUSE",E1900,IF(anotacoes!G1904=conversao_anotacoes!C1900,conversao_anotacoes!C1900,conversao_anotacoes!D1900))</f>
        <v>&lt;ARBITRO_DESCONHECIDO&gt;</v>
      </c>
      <c r="K1900" t="str">
        <f t="shared" si="58"/>
        <v/>
      </c>
      <c r="L1900" t="str">
        <f>UPPER(anotacoes!H1900)</f>
        <v>PAUSE</v>
      </c>
      <c r="M1900" t="str">
        <f>IF(OR(L1900="ATTACK",L1900="FINTA"),"&lt;TECNICA&gt;",UPPER(anotacoes!I1900))</f>
        <v>&lt;NAO_CLASSIFICADO&gt;</v>
      </c>
      <c r="N1900" t="str">
        <f>IF(OR(L1900="ATTACK",L1900="FINTA"),UPPER(anotacoes!I1900),"")</f>
        <v/>
      </c>
      <c r="O1900" s="6" t="str">
        <f>IF(anotacoes!N1900=0,"",anotacoes!N1900)</f>
        <v/>
      </c>
      <c r="P1900" t="str">
        <f>IF(anotacoes!M1900=0,"",UPPER(anotacoes!M1900))</f>
        <v/>
      </c>
      <c r="Q1900" t="str">
        <f t="shared" si="59"/>
        <v>INSERT INTO CONVERSAO_LUTA_ACAO (cd_conversao, id_luta, sequencia, momento_inicio, momento_fim, quem_faz, quem_sofre, acao_tipo, acao, tecnica, direcao, pontuacao) VALUES (1, 31, 43, TRIM(' 00:05:10,668'), TRIM(' 00:05:19,620'), '&lt;ARBITRO_DESCONHECIDO&gt;', '', 'PAUSE', '&lt;NAO_CLASSIFICADO&gt;', NULL, NULL, NULL)</v>
      </c>
      <c r="R1900" t="s">
        <v>10327</v>
      </c>
    </row>
    <row r="1901" spans="1:18" hidden="1" x14ac:dyDescent="0.25">
      <c r="A1901" s="7">
        <f>anotacoes!D1901</f>
        <v>40867</v>
      </c>
      <c r="B1901" t="str">
        <f>anotacoes!C1901</f>
        <v>GRAND PRIX AMSTERDAM 2011</v>
      </c>
      <c r="C1901" t="str">
        <f>anotacoes!E1901</f>
        <v>CIANO</v>
      </c>
      <c r="D1901" t="str">
        <f>anotacoes!F1901</f>
        <v>OVCHINNIKOVS</v>
      </c>
      <c r="E1901" t="s">
        <v>10325</v>
      </c>
      <c r="F1901">
        <f>anotacoes!A1901</f>
        <v>31</v>
      </c>
      <c r="G1901">
        <f>anotacoes!B1901</f>
        <v>44</v>
      </c>
      <c r="H1901" t="str">
        <f>anotacoes!K1901</f>
        <v xml:space="preserve"> 00:05:19,811</v>
      </c>
      <c r="I1901" t="str">
        <f>anotacoes!L1901</f>
        <v xml:space="preserve"> 00:05:26,909</v>
      </c>
      <c r="J1901" t="str">
        <f>IF(L1901="PAUSE",E1901,IF(anotacoes!G1905=conversao_anotacoes!C1901,conversao_anotacoes!C1901,conversao_anotacoes!D1901))</f>
        <v>CIANO</v>
      </c>
      <c r="K1901" t="str">
        <f t="shared" si="58"/>
        <v>OVCHINNIKOVS</v>
      </c>
      <c r="L1901" t="str">
        <f>UPPER(anotacoes!H1901)</f>
        <v>DISPLACEMENT</v>
      </c>
      <c r="M1901" t="str">
        <f>IF(OR(L1901="ATTACK",L1901="FINTA"),"&lt;TECNICA&gt;",UPPER(anotacoes!I1901))</f>
        <v>2-3 STEP HESITANT RIGHT</v>
      </c>
      <c r="N1901" t="str">
        <f>IF(OR(L1901="ATTACK",L1901="FINTA"),UPPER(anotacoes!I1901),"")</f>
        <v/>
      </c>
      <c r="O1901" s="6" t="str">
        <f>IF(anotacoes!N1901=0,"",anotacoes!N1901)</f>
        <v/>
      </c>
      <c r="P1901" t="str">
        <f>IF(anotacoes!M1901=0,"",UPPER(anotacoes!M1901))</f>
        <v/>
      </c>
      <c r="Q1901" t="str">
        <f t="shared" si="59"/>
        <v>INSERT INTO CONVERSAO_LUTA_ACAO (cd_conversao, id_luta, sequencia, momento_inicio, momento_fim, quem_faz, quem_sofre, acao_tipo, acao, tecnica, direcao, pontuacao) VALUES (1, 31, 44, TRIM(' 00:05:19,811'), TRIM(' 00:05:26,909'), 'CIANO', 'OVCHINNIKOVS', 'DISPLACEMENT', '2-3 STEP HESITANT RIGHT', NULL, NULL, NULL)</v>
      </c>
      <c r="R1901" t="s">
        <v>10327</v>
      </c>
    </row>
    <row r="1902" spans="1:18" hidden="1" x14ac:dyDescent="0.25">
      <c r="A1902" s="7">
        <f>anotacoes!D1902</f>
        <v>40867</v>
      </c>
      <c r="B1902" t="str">
        <f>anotacoes!C1902</f>
        <v>GRAND PRIX AMSTERDAM 2011</v>
      </c>
      <c r="C1902" t="str">
        <f>anotacoes!E1902</f>
        <v>CIANO</v>
      </c>
      <c r="D1902" t="str">
        <f>anotacoes!F1902</f>
        <v>OVCHINNIKOVS</v>
      </c>
      <c r="E1902" t="s">
        <v>10325</v>
      </c>
      <c r="F1902">
        <f>anotacoes!A1902</f>
        <v>31</v>
      </c>
      <c r="G1902">
        <f>anotacoes!B1902</f>
        <v>45</v>
      </c>
      <c r="H1902" t="str">
        <f>anotacoes!K1902</f>
        <v xml:space="preserve"> 00:05:27,075</v>
      </c>
      <c r="I1902" t="str">
        <f>anotacoes!L1902</f>
        <v xml:space="preserve"> 00:05:30,548</v>
      </c>
      <c r="J1902" t="str">
        <f>IF(L1902="PAUSE",E1902,IF(anotacoes!G1906=conversao_anotacoes!C1902,conversao_anotacoes!C1902,conversao_anotacoes!D1902))</f>
        <v>CIANO</v>
      </c>
      <c r="K1902" t="str">
        <f t="shared" si="58"/>
        <v>OVCHINNIKOVS</v>
      </c>
      <c r="L1902" t="str">
        <f>UPPER(anotacoes!H1902)</f>
        <v>GRIP TIME</v>
      </c>
      <c r="M1902" t="str">
        <f>IF(OR(L1902="ATTACK",L1902="FINTA"),"&lt;TECNICA&gt;",UPPER(anotacoes!I1902))</f>
        <v>LEFT COLLAR RIGHT COLLAR</v>
      </c>
      <c r="N1902" t="str">
        <f>IF(OR(L1902="ATTACK",L1902="FINTA"),UPPER(anotacoes!I1902),"")</f>
        <v/>
      </c>
      <c r="O1902" s="6" t="str">
        <f>IF(anotacoes!N1902=0,"",anotacoes!N1902)</f>
        <v/>
      </c>
      <c r="P1902" t="str">
        <f>IF(anotacoes!M1902=0,"",UPPER(anotacoes!M1902))</f>
        <v/>
      </c>
      <c r="Q1902" t="str">
        <f t="shared" si="59"/>
        <v>INSERT INTO CONVERSAO_LUTA_ACAO (cd_conversao, id_luta, sequencia, momento_inicio, momento_fim, quem_faz, quem_sofre, acao_tipo, acao, tecnica, direcao, pontuacao) VALUES (1, 31, 45, TRIM(' 00:05:27,075'), TRIM(' 00:05:30,548'), 'CIANO', 'OVCHINNIKOVS', 'GRIP TIME', 'LEFT COLLAR RIGHT COLLAR', NULL, NULL, NULL)</v>
      </c>
      <c r="R1902" t="s">
        <v>10327</v>
      </c>
    </row>
    <row r="1903" spans="1:18" hidden="1" x14ac:dyDescent="0.25">
      <c r="A1903" s="7">
        <f>anotacoes!D1903</f>
        <v>40867</v>
      </c>
      <c r="B1903" t="str">
        <f>anotacoes!C1903</f>
        <v>GRAND PRIX AMSTERDAM 2011</v>
      </c>
      <c r="C1903" t="str">
        <f>anotacoes!E1903</f>
        <v>CIANO</v>
      </c>
      <c r="D1903" t="str">
        <f>anotacoes!F1903</f>
        <v>OVCHINNIKOVS</v>
      </c>
      <c r="E1903" t="s">
        <v>10325</v>
      </c>
      <c r="F1903">
        <f>anotacoes!A1903</f>
        <v>31</v>
      </c>
      <c r="G1903">
        <f>anotacoes!B1903</f>
        <v>46</v>
      </c>
      <c r="H1903" t="str">
        <f>anotacoes!K1903</f>
        <v xml:space="preserve"> 00:05:30,548</v>
      </c>
      <c r="I1903" t="str">
        <f>anotacoes!L1903</f>
        <v xml:space="preserve"> 00:05:31,637</v>
      </c>
      <c r="J1903" t="str">
        <f>IF(L1903="PAUSE",E1903,IF(anotacoes!G1907=conversao_anotacoes!C1903,conversao_anotacoes!C1903,conversao_anotacoes!D1903))</f>
        <v>CIANO</v>
      </c>
      <c r="K1903" t="str">
        <f t="shared" si="58"/>
        <v>OVCHINNIKOVS</v>
      </c>
      <c r="L1903" t="str">
        <f>UPPER(anotacoes!H1903)</f>
        <v>ATTACK</v>
      </c>
      <c r="M1903" t="str">
        <f>IF(OR(L1903="ATTACK",L1903="FINTA"),"&lt;TECNICA&gt;",UPPER(anotacoes!I1903))</f>
        <v>&lt;TECNICA&gt;</v>
      </c>
      <c r="N1903" t="str">
        <f>IF(OR(L1903="ATTACK",L1903="FINTA"),UPPER(anotacoes!I1903),"")</f>
        <v>TAI OTOSHI</v>
      </c>
      <c r="O1903" s="6">
        <f>IF(anotacoes!N1903=0,"",anotacoes!N1903)</f>
        <v>6</v>
      </c>
      <c r="P1903" t="str">
        <f>IF(anotacoes!M1903=0,"",UPPER(anotacoes!M1903))</f>
        <v>YUKO</v>
      </c>
      <c r="Q1903" t="str">
        <f t="shared" si="59"/>
        <v>INSERT INTO CONVERSAO_LUTA_ACAO (cd_conversao, id_luta, sequencia, momento_inicio, momento_fim, quem_faz, quem_sofre, acao_tipo, acao, tecnica, direcao, pontuacao) VALUES (1, 31, 46, TRIM(' 00:05:30,548'), TRIM(' 00:05:31,637'), 'CIANO', 'OVCHINNIKOVS', 'ATTACK', '&lt;TECNICA&gt;', 'TAI OTOSHI', 6, 'YUKO')</v>
      </c>
      <c r="R1903" t="s">
        <v>10327</v>
      </c>
    </row>
    <row r="1904" spans="1:18" hidden="1" x14ac:dyDescent="0.25">
      <c r="A1904" s="7">
        <f>anotacoes!D1904</f>
        <v>40867</v>
      </c>
      <c r="B1904" t="str">
        <f>anotacoes!C1904</f>
        <v>GRAND PRIX AMSTERDAM 2011</v>
      </c>
      <c r="C1904" t="str">
        <f>anotacoes!E1904</f>
        <v>CIANO</v>
      </c>
      <c r="D1904" t="str">
        <f>anotacoes!F1904</f>
        <v>OVCHINNIKOVS</v>
      </c>
      <c r="E1904" t="s">
        <v>10325</v>
      </c>
      <c r="F1904">
        <f>anotacoes!A1904</f>
        <v>31</v>
      </c>
      <c r="G1904">
        <f>anotacoes!B1904</f>
        <v>47</v>
      </c>
      <c r="H1904" t="str">
        <f>anotacoes!K1904</f>
        <v xml:space="preserve"> 00:05:31,804</v>
      </c>
      <c r="I1904" t="str">
        <f>anotacoes!L1904</f>
        <v xml:space="preserve"> 00:05:59,155</v>
      </c>
      <c r="J1904" t="str">
        <f>IF(L1904="PAUSE",E1904,IF(anotacoes!G1908=conversao_anotacoes!C1904,conversao_anotacoes!C1904,conversao_anotacoes!D1904))</f>
        <v>CIANO</v>
      </c>
      <c r="K1904" t="str">
        <f t="shared" si="58"/>
        <v>OVCHINNIKOVS</v>
      </c>
      <c r="L1904" t="str">
        <f>UPPER(anotacoes!H1904)</f>
        <v>GROUNDWORK COMBAT</v>
      </c>
      <c r="M1904" t="str">
        <f>IF(OR(L1904="ATTACK",L1904="FINTA"),"&lt;TECNICA&gt;",UPPER(anotacoes!I1904))</f>
        <v>TRYING TO ATTACK</v>
      </c>
      <c r="N1904" t="str">
        <f>IF(OR(L1904="ATTACK",L1904="FINTA"),UPPER(anotacoes!I1904),"")</f>
        <v/>
      </c>
      <c r="O1904" s="6" t="str">
        <f>IF(anotacoes!N1904=0,"",anotacoes!N1904)</f>
        <v/>
      </c>
      <c r="P1904" t="str">
        <f>IF(anotacoes!M1904=0,"",UPPER(anotacoes!M1904))</f>
        <v/>
      </c>
      <c r="Q1904" t="str">
        <f t="shared" si="59"/>
        <v>INSERT INTO CONVERSAO_LUTA_ACAO (cd_conversao, id_luta, sequencia, momento_inicio, momento_fim, quem_faz, quem_sofre, acao_tipo, acao, tecnica, direcao, pontuacao) VALUES (1, 31, 47, TRIM(' 00:05:31,804'), TRIM(' 00:05:59,155'), 'CIANO', 'OVCHINNIKOVS', 'GROUNDWORK COMBAT', 'TRYING TO ATTACK', NULL, NULL, NULL)</v>
      </c>
      <c r="R1904" t="s">
        <v>10327</v>
      </c>
    </row>
    <row r="1905" spans="1:18" hidden="1" x14ac:dyDescent="0.25">
      <c r="A1905" s="7">
        <f>anotacoes!D1905</f>
        <v>40867</v>
      </c>
      <c r="B1905" t="str">
        <f>anotacoes!C1905</f>
        <v>GRAND PRIX AMSTERDAM 2011</v>
      </c>
      <c r="C1905" t="str">
        <f>anotacoes!E1905</f>
        <v>CIANO</v>
      </c>
      <c r="D1905" t="str">
        <f>anotacoes!F1905</f>
        <v>OVCHINNIKOVS</v>
      </c>
      <c r="E1905" t="s">
        <v>10325</v>
      </c>
      <c r="F1905">
        <f>anotacoes!A1905</f>
        <v>31</v>
      </c>
      <c r="G1905">
        <f>anotacoes!B1905</f>
        <v>48</v>
      </c>
      <c r="H1905" t="str">
        <f>anotacoes!K1905</f>
        <v xml:space="preserve"> 00:05:59,327</v>
      </c>
      <c r="I1905" t="str">
        <f>anotacoes!L1905</f>
        <v xml:space="preserve"> 00:06:46,751</v>
      </c>
      <c r="J1905" t="str">
        <f>IF(L1905="PAUSE",E1905,IF(anotacoes!G1909=conversao_anotacoes!C1905,conversao_anotacoes!C1905,conversao_anotacoes!D1905))</f>
        <v>&lt;ARBITRO_DESCONHECIDO&gt;</v>
      </c>
      <c r="K1905" t="str">
        <f t="shared" si="58"/>
        <v/>
      </c>
      <c r="L1905" t="str">
        <f>UPPER(anotacoes!H1905)</f>
        <v>PAUSE</v>
      </c>
      <c r="M1905" t="str">
        <f>IF(OR(L1905="ATTACK",L1905="FINTA"),"&lt;TECNICA&gt;",UPPER(anotacoes!I1905))</f>
        <v>&lt;NAO_CLASSIFICADO&gt;</v>
      </c>
      <c r="N1905" t="str">
        <f>IF(OR(L1905="ATTACK",L1905="FINTA"),UPPER(anotacoes!I1905),"")</f>
        <v/>
      </c>
      <c r="O1905" s="6" t="str">
        <f>IF(anotacoes!N1905=0,"",anotacoes!N1905)</f>
        <v/>
      </c>
      <c r="P1905" t="str">
        <f>IF(anotacoes!M1905=0,"",UPPER(anotacoes!M1905))</f>
        <v/>
      </c>
      <c r="Q1905" t="str">
        <f t="shared" si="59"/>
        <v>INSERT INTO CONVERSAO_LUTA_ACAO (cd_conversao, id_luta, sequencia, momento_inicio, momento_fim, quem_faz, quem_sofre, acao_tipo, acao, tecnica, direcao, pontuacao) VALUES (1, 31, 48, TRIM(' 00:05:59,327'), TRIM(' 00:06:46,751'), '&lt;ARBITRO_DESCONHECIDO&gt;', '', 'PAUSE', '&lt;NAO_CLASSIFICADO&gt;', NULL, NULL, NULL)</v>
      </c>
      <c r="R1905" t="s">
        <v>10327</v>
      </c>
    </row>
    <row r="1906" spans="1:18" hidden="1" x14ac:dyDescent="0.25">
      <c r="A1906" s="7">
        <f>anotacoes!D1906</f>
        <v>40867</v>
      </c>
      <c r="B1906" t="str">
        <f>anotacoes!C1906</f>
        <v>GRAND PRIX AMSTERDAM 2011</v>
      </c>
      <c r="C1906" t="str">
        <f>anotacoes!E1906</f>
        <v>CIANO</v>
      </c>
      <c r="D1906" t="str">
        <f>anotacoes!F1906</f>
        <v>OVCHINNIKOVS</v>
      </c>
      <c r="E1906" t="s">
        <v>10325</v>
      </c>
      <c r="F1906">
        <f>anotacoes!A1906</f>
        <v>31</v>
      </c>
      <c r="G1906">
        <f>anotacoes!B1906</f>
        <v>49</v>
      </c>
      <c r="H1906" t="str">
        <f>anotacoes!K1906</f>
        <v xml:space="preserve"> 00:06:46,951</v>
      </c>
      <c r="I1906" t="str">
        <f>anotacoes!L1906</f>
        <v xml:space="preserve"> 00:06:53,570</v>
      </c>
      <c r="J1906" t="str">
        <f>IF(L1906="PAUSE",E1906,IF(anotacoes!G1910=conversao_anotacoes!C1906,conversao_anotacoes!C1906,conversao_anotacoes!D1906))</f>
        <v>CIANO</v>
      </c>
      <c r="K1906" t="str">
        <f t="shared" si="58"/>
        <v>OVCHINNIKOVS</v>
      </c>
      <c r="L1906" t="str">
        <f>UPPER(anotacoes!H1906)</f>
        <v>DISPLACEMENT</v>
      </c>
      <c r="M1906" t="str">
        <f>IF(OR(L1906="ATTACK",L1906="FINTA"),"&lt;TECNICA&gt;",UPPER(anotacoes!I1906))</f>
        <v>2-3 STEP HESITANT RIGHT</v>
      </c>
      <c r="N1906" t="str">
        <f>IF(OR(L1906="ATTACK",L1906="FINTA"),UPPER(anotacoes!I1906),"")</f>
        <v/>
      </c>
      <c r="O1906" s="6" t="str">
        <f>IF(anotacoes!N1906=0,"",anotacoes!N1906)</f>
        <v/>
      </c>
      <c r="P1906" t="str">
        <f>IF(anotacoes!M1906=0,"",UPPER(anotacoes!M1906))</f>
        <v/>
      </c>
      <c r="Q1906" t="str">
        <f t="shared" si="59"/>
        <v>INSERT INTO CONVERSAO_LUTA_ACAO (cd_conversao, id_luta, sequencia, momento_inicio, momento_fim, quem_faz, quem_sofre, acao_tipo, acao, tecnica, direcao, pontuacao) VALUES (1, 31, 49, TRIM(' 00:06:46,951'), TRIM(' 00:06:53,570'), 'CIANO', 'OVCHINNIKOVS', 'DISPLACEMENT', '2-3 STEP HESITANT RIGHT', NULL, NULL, NULL)</v>
      </c>
      <c r="R1906" t="s">
        <v>10327</v>
      </c>
    </row>
    <row r="1907" spans="1:18" hidden="1" x14ac:dyDescent="0.25">
      <c r="A1907" s="7">
        <f>anotacoes!D1907</f>
        <v>40867</v>
      </c>
      <c r="B1907" t="str">
        <f>anotacoes!C1907</f>
        <v>GRAND PRIX AMSTERDAM 2011</v>
      </c>
      <c r="C1907" t="str">
        <f>anotacoes!E1907</f>
        <v>CIANO</v>
      </c>
      <c r="D1907" t="str">
        <f>anotacoes!F1907</f>
        <v>OVCHINNIKOVS</v>
      </c>
      <c r="E1907" t="s">
        <v>10325</v>
      </c>
      <c r="F1907">
        <f>anotacoes!A1907</f>
        <v>31</v>
      </c>
      <c r="G1907">
        <f>anotacoes!B1907</f>
        <v>50</v>
      </c>
      <c r="H1907" t="str">
        <f>anotacoes!K1907</f>
        <v xml:space="preserve"> 00:06:53,570</v>
      </c>
      <c r="I1907" t="str">
        <f>anotacoes!L1907</f>
        <v xml:space="preserve"> 00:06:59,082</v>
      </c>
      <c r="J1907" t="str">
        <f>IF(L1907="PAUSE",E1907,IF(anotacoes!G1911=conversao_anotacoes!C1907,conversao_anotacoes!C1907,conversao_anotacoes!D1907))</f>
        <v>CIANO</v>
      </c>
      <c r="K1907" t="str">
        <f t="shared" si="58"/>
        <v>OVCHINNIKOVS</v>
      </c>
      <c r="L1907" t="str">
        <f>UPPER(anotacoes!H1907)</f>
        <v>GRIP TIME</v>
      </c>
      <c r="M1907" t="str">
        <f>IF(OR(L1907="ATTACK",L1907="FINTA"),"&lt;TECNICA&gt;",UPPER(anotacoes!I1907))</f>
        <v>RIGHT SLEEVE</v>
      </c>
      <c r="N1907" t="str">
        <f>IF(OR(L1907="ATTACK",L1907="FINTA"),UPPER(anotacoes!I1907),"")</f>
        <v/>
      </c>
      <c r="O1907" s="6" t="str">
        <f>IF(anotacoes!N1907=0,"",anotacoes!N1907)</f>
        <v/>
      </c>
      <c r="P1907" t="str">
        <f>IF(anotacoes!M1907=0,"",UPPER(anotacoes!M1907))</f>
        <v/>
      </c>
      <c r="Q1907" t="str">
        <f t="shared" si="59"/>
        <v>INSERT INTO CONVERSAO_LUTA_ACAO (cd_conversao, id_luta, sequencia, momento_inicio, momento_fim, quem_faz, quem_sofre, acao_tipo, acao, tecnica, direcao, pontuacao) VALUES (1, 31, 50, TRIM(' 00:06:53,570'), TRIM(' 00:06:59,082'), 'CIANO', 'OVCHINNIKOVS', 'GRIP TIME', 'RIGHT SLEEVE', NULL, NULL, NULL)</v>
      </c>
      <c r="R1907" t="s">
        <v>10327</v>
      </c>
    </row>
    <row r="1908" spans="1:18" hidden="1" x14ac:dyDescent="0.25">
      <c r="A1908" s="7">
        <f>anotacoes!D1908</f>
        <v>40867</v>
      </c>
      <c r="B1908" t="str">
        <f>anotacoes!C1908</f>
        <v>GRAND PRIX AMSTERDAM 2011</v>
      </c>
      <c r="C1908" t="str">
        <f>anotacoes!E1908</f>
        <v>CIANO</v>
      </c>
      <c r="D1908" t="str">
        <f>anotacoes!F1908</f>
        <v>OVCHINNIKOVS</v>
      </c>
      <c r="E1908" t="s">
        <v>10325</v>
      </c>
      <c r="F1908">
        <f>anotacoes!A1908</f>
        <v>31</v>
      </c>
      <c r="G1908">
        <f>anotacoes!B1908</f>
        <v>51</v>
      </c>
      <c r="H1908" t="str">
        <f>anotacoes!K1908</f>
        <v xml:space="preserve"> 00:06:59,082</v>
      </c>
      <c r="I1908" t="str">
        <f>anotacoes!L1908</f>
        <v xml:space="preserve"> 00:07:02,604</v>
      </c>
      <c r="J1908" t="str">
        <f>IF(L1908="PAUSE",E1908,IF(anotacoes!G1912=conversao_anotacoes!C1908,conversao_anotacoes!C1908,conversao_anotacoes!D1908))</f>
        <v>CIANO</v>
      </c>
      <c r="K1908" t="str">
        <f t="shared" si="58"/>
        <v>OVCHINNIKOVS</v>
      </c>
      <c r="L1908" t="str">
        <f>UPPER(anotacoes!H1908)</f>
        <v>GRIP TIME</v>
      </c>
      <c r="M1908" t="str">
        <f>IF(OR(L1908="ATTACK",L1908="FINTA"),"&lt;TECNICA&gt;",UPPER(anotacoes!I1908))</f>
        <v>RIGHT COLLAR</v>
      </c>
      <c r="N1908" t="str">
        <f>IF(OR(L1908="ATTACK",L1908="FINTA"),UPPER(anotacoes!I1908),"")</f>
        <v/>
      </c>
      <c r="O1908" s="6" t="str">
        <f>IF(anotacoes!N1908=0,"",anotacoes!N1908)</f>
        <v/>
      </c>
      <c r="P1908" t="str">
        <f>IF(anotacoes!M1908=0,"",UPPER(anotacoes!M1908))</f>
        <v/>
      </c>
      <c r="Q1908" t="str">
        <f t="shared" si="59"/>
        <v>INSERT INTO CONVERSAO_LUTA_ACAO (cd_conversao, id_luta, sequencia, momento_inicio, momento_fim, quem_faz, quem_sofre, acao_tipo, acao, tecnica, direcao, pontuacao) VALUES (1, 31, 51, TRIM(' 00:06:59,082'), TRIM(' 00:07:02,604'), 'CIANO', 'OVCHINNIKOVS', 'GRIP TIME', 'RIGHT COLLAR', NULL, NULL, NULL)</v>
      </c>
      <c r="R1908" t="s">
        <v>10327</v>
      </c>
    </row>
    <row r="1909" spans="1:18" hidden="1" x14ac:dyDescent="0.25">
      <c r="A1909" s="7">
        <f>anotacoes!D1909</f>
        <v>40867</v>
      </c>
      <c r="B1909" t="str">
        <f>anotacoes!C1909</f>
        <v>GRAND PRIX AMSTERDAM 2011</v>
      </c>
      <c r="C1909" t="str">
        <f>anotacoes!E1909</f>
        <v>CIANO</v>
      </c>
      <c r="D1909" t="str">
        <f>anotacoes!F1909</f>
        <v>OVCHINNIKOVS</v>
      </c>
      <c r="E1909" t="s">
        <v>10325</v>
      </c>
      <c r="F1909">
        <f>anotacoes!A1909</f>
        <v>31</v>
      </c>
      <c r="G1909">
        <f>anotacoes!B1909</f>
        <v>52</v>
      </c>
      <c r="H1909" t="str">
        <f>anotacoes!K1909</f>
        <v xml:space="preserve"> 00:07:02,769</v>
      </c>
      <c r="I1909" t="str">
        <f>anotacoes!L1909</f>
        <v xml:space="preserve"> 00:07:15,358</v>
      </c>
      <c r="J1909" t="str">
        <f>IF(L1909="PAUSE",E1909,IF(anotacoes!G1913=conversao_anotacoes!C1909,conversao_anotacoes!C1909,conversao_anotacoes!D1909))</f>
        <v>CIANO</v>
      </c>
      <c r="K1909" t="str">
        <f t="shared" si="58"/>
        <v>OVCHINNIKOVS</v>
      </c>
      <c r="L1909" t="str">
        <f>UPPER(anotacoes!H1909)</f>
        <v>GROUNDWORK COMBAT</v>
      </c>
      <c r="M1909" t="str">
        <f>IF(OR(L1909="ATTACK",L1909="FINTA"),"&lt;TECNICA&gt;",UPPER(anotacoes!I1909))</f>
        <v>TRYING TO ATTACK</v>
      </c>
      <c r="N1909" t="str">
        <f>IF(OR(L1909="ATTACK",L1909="FINTA"),UPPER(anotacoes!I1909),"")</f>
        <v/>
      </c>
      <c r="O1909" s="6" t="str">
        <f>IF(anotacoes!N1909=0,"",anotacoes!N1909)</f>
        <v/>
      </c>
      <c r="P1909" t="str">
        <f>IF(anotacoes!M1909=0,"",UPPER(anotacoes!M1909))</f>
        <v/>
      </c>
      <c r="Q1909" t="str">
        <f t="shared" si="59"/>
        <v>INSERT INTO CONVERSAO_LUTA_ACAO (cd_conversao, id_luta, sequencia, momento_inicio, momento_fim, quem_faz, quem_sofre, acao_tipo, acao, tecnica, direcao, pontuacao) VALUES (1, 31, 52, TRIM(' 00:07:02,769'), TRIM(' 00:07:15,358'), 'CIANO', 'OVCHINNIKOVS', 'GROUNDWORK COMBAT', 'TRYING TO ATTACK', NULL, NULL, NULL)</v>
      </c>
      <c r="R1909" t="s">
        <v>10327</v>
      </c>
    </row>
    <row r="1910" spans="1:18" hidden="1" x14ac:dyDescent="0.25">
      <c r="A1910" s="7">
        <f>anotacoes!D1910</f>
        <v>40867</v>
      </c>
      <c r="B1910" t="str">
        <f>anotacoes!C1910</f>
        <v>GRAND PRIX AMSTERDAM 2011</v>
      </c>
      <c r="C1910" t="str">
        <f>anotacoes!E1910</f>
        <v>CIANO</v>
      </c>
      <c r="D1910" t="str">
        <f>anotacoes!F1910</f>
        <v>OVCHINNIKOVS</v>
      </c>
      <c r="E1910" t="s">
        <v>10325</v>
      </c>
      <c r="F1910">
        <f>anotacoes!A1910</f>
        <v>31</v>
      </c>
      <c r="G1910">
        <f>anotacoes!B1910</f>
        <v>53</v>
      </c>
      <c r="H1910" t="str">
        <f>anotacoes!K1910</f>
        <v xml:space="preserve"> 00:07:15,550</v>
      </c>
      <c r="I1910" t="str">
        <f>anotacoes!L1910</f>
        <v xml:space="preserve"> 00:07:24,627</v>
      </c>
      <c r="J1910" t="str">
        <f>IF(L1910="PAUSE",E1910,IF(anotacoes!G1914=conversao_anotacoes!C1910,conversao_anotacoes!C1910,conversao_anotacoes!D1910))</f>
        <v>&lt;ARBITRO_DESCONHECIDO&gt;</v>
      </c>
      <c r="K1910" t="str">
        <f t="shared" si="58"/>
        <v/>
      </c>
      <c r="L1910" t="str">
        <f>UPPER(anotacoes!H1910)</f>
        <v>PAUSE</v>
      </c>
      <c r="M1910" t="str">
        <f>IF(OR(L1910="ATTACK",L1910="FINTA"),"&lt;TECNICA&gt;",UPPER(anotacoes!I1910))</f>
        <v>&lt;NAO_CLASSIFICADO&gt;</v>
      </c>
      <c r="N1910" t="str">
        <f>IF(OR(L1910="ATTACK",L1910="FINTA"),UPPER(anotacoes!I1910),"")</f>
        <v/>
      </c>
      <c r="O1910" s="6" t="str">
        <f>IF(anotacoes!N1910=0,"",anotacoes!N1910)</f>
        <v/>
      </c>
      <c r="P1910" t="str">
        <f>IF(anotacoes!M1910=0,"",UPPER(anotacoes!M1910))</f>
        <v/>
      </c>
      <c r="Q1910" t="str">
        <f t="shared" si="59"/>
        <v>INSERT INTO CONVERSAO_LUTA_ACAO (cd_conversao, id_luta, sequencia, momento_inicio, momento_fim, quem_faz, quem_sofre, acao_tipo, acao, tecnica, direcao, pontuacao) VALUES (1, 31, 53, TRIM(' 00:07:15,550'), TRIM(' 00:07:24,627'), '&lt;ARBITRO_DESCONHECIDO&gt;', '', 'PAUSE', '&lt;NAO_CLASSIFICADO&gt;', NULL, NULL, NULL)</v>
      </c>
      <c r="R1910" t="s">
        <v>10327</v>
      </c>
    </row>
    <row r="1911" spans="1:18" hidden="1" x14ac:dyDescent="0.25">
      <c r="A1911" s="7">
        <f>anotacoes!D1911</f>
        <v>40867</v>
      </c>
      <c r="B1911" t="str">
        <f>anotacoes!C1911</f>
        <v>GRAND PRIX AMSTERDAM 2011</v>
      </c>
      <c r="C1911" t="str">
        <f>anotacoes!E1911</f>
        <v>CIANO</v>
      </c>
      <c r="D1911" t="str">
        <f>anotacoes!F1911</f>
        <v>OVCHINNIKOVS</v>
      </c>
      <c r="E1911" t="s">
        <v>10325</v>
      </c>
      <c r="F1911">
        <f>anotacoes!A1911</f>
        <v>31</v>
      </c>
      <c r="G1911">
        <f>anotacoes!B1911</f>
        <v>54</v>
      </c>
      <c r="H1911" t="str">
        <f>anotacoes!K1911</f>
        <v xml:space="preserve"> 00:07:24,826</v>
      </c>
      <c r="I1911" t="str">
        <f>anotacoes!L1911</f>
        <v xml:space="preserve"> 00:07:30,680</v>
      </c>
      <c r="J1911" t="str">
        <f>IF(L1911="PAUSE",E1911,IF(anotacoes!G1915=conversao_anotacoes!C1911,conversao_anotacoes!C1911,conversao_anotacoes!D1911))</f>
        <v>CIANO</v>
      </c>
      <c r="K1911" t="str">
        <f t="shared" si="58"/>
        <v>OVCHINNIKOVS</v>
      </c>
      <c r="L1911" t="str">
        <f>UPPER(anotacoes!H1911)</f>
        <v>DISPLACEMENT</v>
      </c>
      <c r="M1911" t="str">
        <f>IF(OR(L1911="ATTACK",L1911="FINTA"),"&lt;TECNICA&gt;",UPPER(anotacoes!I1911))</f>
        <v>2-3 STEP HESITANT RIGHT</v>
      </c>
      <c r="N1911" t="str">
        <f>IF(OR(L1911="ATTACK",L1911="FINTA"),UPPER(anotacoes!I1911),"")</f>
        <v/>
      </c>
      <c r="O1911" s="6" t="str">
        <f>IF(anotacoes!N1911=0,"",anotacoes!N1911)</f>
        <v/>
      </c>
      <c r="P1911" t="str">
        <f>IF(anotacoes!M1911=0,"",UPPER(anotacoes!M1911))</f>
        <v/>
      </c>
      <c r="Q1911" t="str">
        <f t="shared" si="59"/>
        <v>INSERT INTO CONVERSAO_LUTA_ACAO (cd_conversao, id_luta, sequencia, momento_inicio, momento_fim, quem_faz, quem_sofre, acao_tipo, acao, tecnica, direcao, pontuacao) VALUES (1, 31, 54, TRIM(' 00:07:24,826'), TRIM(' 00:07:30,680'), 'CIANO', 'OVCHINNIKOVS', 'DISPLACEMENT', '2-3 STEP HESITANT RIGHT', NULL, NULL, NULL)</v>
      </c>
      <c r="R1911" t="s">
        <v>10327</v>
      </c>
    </row>
    <row r="1912" spans="1:18" hidden="1" x14ac:dyDescent="0.25">
      <c r="A1912" s="7">
        <f>anotacoes!D1912</f>
        <v>40867</v>
      </c>
      <c r="B1912" t="str">
        <f>anotacoes!C1912</f>
        <v>GRAND PRIX AMSTERDAM 2011</v>
      </c>
      <c r="C1912" t="str">
        <f>anotacoes!E1912</f>
        <v>CIANO</v>
      </c>
      <c r="D1912" t="str">
        <f>anotacoes!F1912</f>
        <v>OVCHINNIKOVS</v>
      </c>
      <c r="E1912" t="s">
        <v>10325</v>
      </c>
      <c r="F1912">
        <f>anotacoes!A1912</f>
        <v>31</v>
      </c>
      <c r="G1912">
        <f>anotacoes!B1912</f>
        <v>55</v>
      </c>
      <c r="H1912" t="str">
        <f>anotacoes!K1912</f>
        <v xml:space="preserve"> 00:07:30,848</v>
      </c>
      <c r="I1912" t="str">
        <f>anotacoes!L1912</f>
        <v xml:space="preserve"> 00:08:24,818</v>
      </c>
      <c r="J1912" t="str">
        <f>IF(L1912="PAUSE",E1912,IF(anotacoes!G1916=conversao_anotacoes!C1912,conversao_anotacoes!C1912,conversao_anotacoes!D1912))</f>
        <v>CIANO</v>
      </c>
      <c r="K1912" t="str">
        <f t="shared" si="58"/>
        <v>OVCHINNIKOVS</v>
      </c>
      <c r="L1912" t="str">
        <f>UPPER(anotacoes!H1912)</f>
        <v>GRIP TIME</v>
      </c>
      <c r="M1912" t="str">
        <f>IF(OR(L1912="ATTACK",L1912="FINTA"),"&lt;TECNICA&gt;",UPPER(anotacoes!I1912))</f>
        <v>LEFT COLLAR RIGHT COLLAR</v>
      </c>
      <c r="N1912" t="str">
        <f>IF(OR(L1912="ATTACK",L1912="FINTA"),UPPER(anotacoes!I1912),"")</f>
        <v/>
      </c>
      <c r="O1912" s="6" t="str">
        <f>IF(anotacoes!N1912=0,"",anotacoes!N1912)</f>
        <v/>
      </c>
      <c r="P1912" t="str">
        <f>IF(anotacoes!M1912=0,"",UPPER(anotacoes!M1912))</f>
        <v/>
      </c>
      <c r="Q1912" t="str">
        <f t="shared" si="59"/>
        <v>INSERT INTO CONVERSAO_LUTA_ACAO (cd_conversao, id_luta, sequencia, momento_inicio, momento_fim, quem_faz, quem_sofre, acao_tipo, acao, tecnica, direcao, pontuacao) VALUES (1, 31, 55, TRIM(' 00:07:30,848'), TRIM(' 00:08:24,818'), 'CIANO', 'OVCHINNIKOVS', 'GRIP TIME', 'LEFT COLLAR RIGHT COLLAR', NULL, NULL, NULL)</v>
      </c>
      <c r="R1912" t="s">
        <v>10327</v>
      </c>
    </row>
    <row r="1913" spans="1:18" hidden="1" x14ac:dyDescent="0.25">
      <c r="A1913" s="7">
        <f>anotacoes!D1913</f>
        <v>40867</v>
      </c>
      <c r="B1913" t="str">
        <f>anotacoes!C1913</f>
        <v>GRAND PRIX AMSTERDAM 2011</v>
      </c>
      <c r="C1913" t="str">
        <f>anotacoes!E1913</f>
        <v>CIANO</v>
      </c>
      <c r="D1913" t="str">
        <f>anotacoes!F1913</f>
        <v>OVCHINNIKOVS</v>
      </c>
      <c r="E1913" t="s">
        <v>10325</v>
      </c>
      <c r="F1913">
        <f>anotacoes!A1913</f>
        <v>31</v>
      </c>
      <c r="G1913">
        <f>anotacoes!B1913</f>
        <v>56</v>
      </c>
      <c r="H1913" t="str">
        <f>anotacoes!K1913</f>
        <v xml:space="preserve"> 00:08:24,818</v>
      </c>
      <c r="I1913" t="str">
        <f>anotacoes!L1913</f>
        <v xml:space="preserve"> 00:08:25,764</v>
      </c>
      <c r="J1913" t="str">
        <f>IF(L1913="PAUSE",E1913,IF(anotacoes!G1917=conversao_anotacoes!C1913,conversao_anotacoes!C1913,conversao_anotacoes!D1913))</f>
        <v>CIANO</v>
      </c>
      <c r="K1913" t="str">
        <f t="shared" si="58"/>
        <v>OVCHINNIKOVS</v>
      </c>
      <c r="L1913" t="str">
        <f>UPPER(anotacoes!H1913)</f>
        <v>ATTACK</v>
      </c>
      <c r="M1913" t="str">
        <f>IF(OR(L1913="ATTACK",L1913="FINTA"),"&lt;TECNICA&gt;",UPPER(anotacoes!I1913))</f>
        <v>&lt;TECNICA&gt;</v>
      </c>
      <c r="N1913" t="str">
        <f>IF(OR(L1913="ATTACK",L1913="FINTA"),UPPER(anotacoes!I1913),"")</f>
        <v>OUCHI GARI</v>
      </c>
      <c r="O1913" s="6">
        <f>IF(anotacoes!N1913=0,"",anotacoes!N1913)</f>
        <v>2</v>
      </c>
      <c r="P1913" t="str">
        <f>IF(anotacoes!M1913=0,"",UPPER(anotacoes!M1913))</f>
        <v/>
      </c>
      <c r="Q1913" t="str">
        <f t="shared" si="59"/>
        <v>INSERT INTO CONVERSAO_LUTA_ACAO (cd_conversao, id_luta, sequencia, momento_inicio, momento_fim, quem_faz, quem_sofre, acao_tipo, acao, tecnica, direcao, pontuacao) VALUES (1, 31, 56, TRIM(' 00:08:24,818'), TRIM(' 00:08:25,764'), 'CIANO', 'OVCHINNIKOVS', 'ATTACK', '&lt;TECNICA&gt;', 'OUCHI GARI', 2, NULL)</v>
      </c>
      <c r="R1913" t="s">
        <v>10327</v>
      </c>
    </row>
    <row r="1914" spans="1:18" hidden="1" x14ac:dyDescent="0.25">
      <c r="A1914" s="7">
        <f>anotacoes!D1914</f>
        <v>40867</v>
      </c>
      <c r="B1914" t="str">
        <f>anotacoes!C1914</f>
        <v>GRAND PRIX AMSTERDAM 2011</v>
      </c>
      <c r="C1914" t="str">
        <f>anotacoes!E1914</f>
        <v>CIANO</v>
      </c>
      <c r="D1914" t="str">
        <f>anotacoes!F1914</f>
        <v>OVCHINNIKOVS</v>
      </c>
      <c r="E1914" t="s">
        <v>10325</v>
      </c>
      <c r="F1914">
        <f>anotacoes!A1914</f>
        <v>31</v>
      </c>
      <c r="G1914">
        <f>anotacoes!B1914</f>
        <v>57</v>
      </c>
      <c r="H1914" t="str">
        <f>anotacoes!K1914</f>
        <v xml:space="preserve"> 00:08:25,764</v>
      </c>
      <c r="I1914" t="str">
        <f>anotacoes!L1914</f>
        <v xml:space="preserve"> 00:08:27,875</v>
      </c>
      <c r="J1914" t="str">
        <f>IF(L1914="PAUSE",E1914,IF(anotacoes!G1918=conversao_anotacoes!C1914,conversao_anotacoes!C1914,conversao_anotacoes!D1914))</f>
        <v>CIANO</v>
      </c>
      <c r="K1914" t="str">
        <f t="shared" si="58"/>
        <v>OVCHINNIKOVS</v>
      </c>
      <c r="L1914" t="str">
        <f>UPPER(anotacoes!H1914)</f>
        <v>TRANSITION</v>
      </c>
      <c r="M1914" t="str">
        <f>IF(OR(L1914="ATTACK",L1914="FINTA"),"&lt;TECNICA&gt;",UPPER(anotacoes!I1914))</f>
        <v>WITHOUT ATTACK</v>
      </c>
      <c r="N1914" t="str">
        <f>IF(OR(L1914="ATTACK",L1914="FINTA"),UPPER(anotacoes!I1914),"")</f>
        <v/>
      </c>
      <c r="O1914" s="6" t="str">
        <f>IF(anotacoes!N1914=0,"",anotacoes!N1914)</f>
        <v/>
      </c>
      <c r="P1914" t="str">
        <f>IF(anotacoes!M1914=0,"",UPPER(anotacoes!M1914))</f>
        <v/>
      </c>
      <c r="Q1914" t="str">
        <f t="shared" si="59"/>
        <v>INSERT INTO CONVERSAO_LUTA_ACAO (cd_conversao, id_luta, sequencia, momento_inicio, momento_fim, quem_faz, quem_sofre, acao_tipo, acao, tecnica, direcao, pontuacao) VALUES (1, 31, 57, TRIM(' 00:08:25,764'), TRIM(' 00:08:27,875'), 'CIANO', 'OVCHINNIKOVS', 'TRANSITION', 'WITHOUT ATTACK', NULL, NULL, NULL)</v>
      </c>
      <c r="R1914" t="s">
        <v>10327</v>
      </c>
    </row>
    <row r="1915" spans="1:18" hidden="1" x14ac:dyDescent="0.25">
      <c r="A1915" s="7">
        <f>anotacoes!D1915</f>
        <v>40867</v>
      </c>
      <c r="B1915" t="str">
        <f>anotacoes!C1915</f>
        <v>GRAND PRIX AMSTERDAM 2011</v>
      </c>
      <c r="C1915" t="str">
        <f>anotacoes!E1915</f>
        <v>CIANO</v>
      </c>
      <c r="D1915" t="str">
        <f>anotacoes!F1915</f>
        <v>OVCHINNIKOVS</v>
      </c>
      <c r="E1915" t="s">
        <v>10325</v>
      </c>
      <c r="F1915">
        <f>anotacoes!A1915</f>
        <v>31</v>
      </c>
      <c r="G1915">
        <f>anotacoes!B1915</f>
        <v>58</v>
      </c>
      <c r="H1915" t="str">
        <f>anotacoes!K1915</f>
        <v xml:space="preserve"> 00:08:28,044</v>
      </c>
      <c r="I1915" t="str">
        <f>anotacoes!L1915</f>
        <v xml:space="preserve"> 00:08:34,971</v>
      </c>
      <c r="J1915" t="str">
        <f>IF(L1915="PAUSE",E1915,IF(anotacoes!G1919=conversao_anotacoes!C1915,conversao_anotacoes!C1915,conversao_anotacoes!D1915))</f>
        <v>&lt;ARBITRO_DESCONHECIDO&gt;</v>
      </c>
      <c r="K1915" t="str">
        <f t="shared" si="58"/>
        <v/>
      </c>
      <c r="L1915" t="str">
        <f>UPPER(anotacoes!H1915)</f>
        <v>PAUSE</v>
      </c>
      <c r="M1915" t="str">
        <f>IF(OR(L1915="ATTACK",L1915="FINTA"),"&lt;TECNICA&gt;",UPPER(anotacoes!I1915))</f>
        <v>&lt;NAO_CLASSIFICADO&gt;</v>
      </c>
      <c r="N1915" t="str">
        <f>IF(OR(L1915="ATTACK",L1915="FINTA"),UPPER(anotacoes!I1915),"")</f>
        <v/>
      </c>
      <c r="O1915" s="6" t="str">
        <f>IF(anotacoes!N1915=0,"",anotacoes!N1915)</f>
        <v/>
      </c>
      <c r="P1915" t="str">
        <f>IF(anotacoes!M1915=0,"",UPPER(anotacoes!M1915))</f>
        <v/>
      </c>
      <c r="Q1915" t="str">
        <f t="shared" si="59"/>
        <v>INSERT INTO CONVERSAO_LUTA_ACAO (cd_conversao, id_luta, sequencia, momento_inicio, momento_fim, quem_faz, quem_sofre, acao_tipo, acao, tecnica, direcao, pontuacao) VALUES (1, 31, 58, TRIM(' 00:08:28,044'), TRIM(' 00:08:34,971'), '&lt;ARBITRO_DESCONHECIDO&gt;', '', 'PAUSE', '&lt;NAO_CLASSIFICADO&gt;', NULL, NULL, NULL)</v>
      </c>
      <c r="R1915" t="s">
        <v>10327</v>
      </c>
    </row>
    <row r="1916" spans="1:18" hidden="1" x14ac:dyDescent="0.25">
      <c r="A1916" s="7">
        <f>anotacoes!D1916</f>
        <v>40867</v>
      </c>
      <c r="B1916" t="str">
        <f>anotacoes!C1916</f>
        <v>GRAND PRIX AMSTERDAM 2011</v>
      </c>
      <c r="C1916" t="str">
        <f>anotacoes!E1916</f>
        <v>CIANO</v>
      </c>
      <c r="D1916" t="str">
        <f>anotacoes!F1916</f>
        <v>OVCHINNIKOVS</v>
      </c>
      <c r="E1916" t="s">
        <v>10325</v>
      </c>
      <c r="F1916">
        <f>anotacoes!A1916</f>
        <v>31</v>
      </c>
      <c r="G1916">
        <f>anotacoes!B1916</f>
        <v>59</v>
      </c>
      <c r="H1916" t="str">
        <f>anotacoes!K1916</f>
        <v xml:space="preserve"> 00:08:34,971</v>
      </c>
      <c r="I1916" t="str">
        <f>anotacoes!L1916</f>
        <v xml:space="preserve"> 00:08:37,855</v>
      </c>
      <c r="J1916" t="str">
        <f>IF(L1916="PAUSE",E1916,IF(anotacoes!G1920=conversao_anotacoes!C1916,conversao_anotacoes!C1916,conversao_anotacoes!D1916))</f>
        <v>CIANO</v>
      </c>
      <c r="K1916" t="str">
        <f t="shared" si="58"/>
        <v>OVCHINNIKOVS</v>
      </c>
      <c r="L1916" t="str">
        <f>UPPER(anotacoes!H1916)</f>
        <v>DISPLACEMENT</v>
      </c>
      <c r="M1916" t="str">
        <f>IF(OR(L1916="ATTACK",L1916="FINTA"),"&lt;TECNICA&gt;",UPPER(anotacoes!I1916))</f>
        <v>2-3 STEP HESITANT RIGHT</v>
      </c>
      <c r="N1916" t="str">
        <f>IF(OR(L1916="ATTACK",L1916="FINTA"),UPPER(anotacoes!I1916),"")</f>
        <v/>
      </c>
      <c r="O1916" s="6" t="str">
        <f>IF(anotacoes!N1916=0,"",anotacoes!N1916)</f>
        <v/>
      </c>
      <c r="P1916" t="str">
        <f>IF(anotacoes!M1916=0,"",UPPER(anotacoes!M1916))</f>
        <v/>
      </c>
      <c r="Q1916" t="str">
        <f t="shared" si="59"/>
        <v>INSERT INTO CONVERSAO_LUTA_ACAO (cd_conversao, id_luta, sequencia, momento_inicio, momento_fim, quem_faz, quem_sofre, acao_tipo, acao, tecnica, direcao, pontuacao) VALUES (1, 31, 59, TRIM(' 00:08:34,971'), TRIM(' 00:08:37,855'), 'CIANO', 'OVCHINNIKOVS', 'DISPLACEMENT', '2-3 STEP HESITANT RIGHT', NULL, NULL, NULL)</v>
      </c>
      <c r="R1916" t="s">
        <v>10327</v>
      </c>
    </row>
    <row r="1917" spans="1:18" hidden="1" x14ac:dyDescent="0.25">
      <c r="A1917" s="7">
        <f>anotacoes!D1917</f>
        <v>40867</v>
      </c>
      <c r="B1917" t="str">
        <f>anotacoes!C1917</f>
        <v>GRAND PRIX AMSTERDAM 2011</v>
      </c>
      <c r="C1917" t="str">
        <f>anotacoes!E1917</f>
        <v>CIANO</v>
      </c>
      <c r="D1917" t="str">
        <f>anotacoes!F1917</f>
        <v>OVCHINNIKOVS</v>
      </c>
      <c r="E1917" t="s">
        <v>10325</v>
      </c>
      <c r="F1917">
        <f>anotacoes!A1917</f>
        <v>31</v>
      </c>
      <c r="G1917">
        <f>anotacoes!B1917</f>
        <v>60</v>
      </c>
      <c r="H1917" t="str">
        <f>anotacoes!K1917</f>
        <v xml:space="preserve"> 00:08:37,855</v>
      </c>
      <c r="I1917" t="str">
        <f>anotacoes!L1917</f>
        <v xml:space="preserve"> 00:08:49,766</v>
      </c>
      <c r="J1917" t="str">
        <f>IF(L1917="PAUSE",E1917,IF(anotacoes!G1921=conversao_anotacoes!C1917,conversao_anotacoes!C1917,conversao_anotacoes!D1917))</f>
        <v>CIANO</v>
      </c>
      <c r="K1917" t="str">
        <f t="shared" si="58"/>
        <v>OVCHINNIKOVS</v>
      </c>
      <c r="L1917" t="str">
        <f>UPPER(anotacoes!H1917)</f>
        <v>GRIP TIME</v>
      </c>
      <c r="M1917" t="str">
        <f>IF(OR(L1917="ATTACK",L1917="FINTA"),"&lt;TECNICA&gt;",UPPER(anotacoes!I1917))</f>
        <v>LEFT COLLAR RIGHT COLLAR</v>
      </c>
      <c r="N1917" t="str">
        <f>IF(OR(L1917="ATTACK",L1917="FINTA"),UPPER(anotacoes!I1917),"")</f>
        <v/>
      </c>
      <c r="O1917" s="6" t="str">
        <f>IF(anotacoes!N1917=0,"",anotacoes!N1917)</f>
        <v/>
      </c>
      <c r="P1917" t="str">
        <f>IF(anotacoes!M1917=0,"",UPPER(anotacoes!M1917))</f>
        <v/>
      </c>
      <c r="Q1917" t="str">
        <f t="shared" si="59"/>
        <v>INSERT INTO CONVERSAO_LUTA_ACAO (cd_conversao, id_luta, sequencia, momento_inicio, momento_fim, quem_faz, quem_sofre, acao_tipo, acao, tecnica, direcao, pontuacao) VALUES (1, 31, 60, TRIM(' 00:08:37,855'), TRIM(' 00:08:49,766'), 'CIANO', 'OVCHINNIKOVS', 'GRIP TIME', 'LEFT COLLAR RIGHT COLLAR', NULL, NULL, NULL)</v>
      </c>
      <c r="R1917" t="s">
        <v>10327</v>
      </c>
    </row>
    <row r="1918" spans="1:18" hidden="1" x14ac:dyDescent="0.25">
      <c r="A1918" s="7">
        <f>anotacoes!D1918</f>
        <v>40867</v>
      </c>
      <c r="B1918" t="str">
        <f>anotacoes!C1918</f>
        <v>GRAND PRIX AMSTERDAM 2011</v>
      </c>
      <c r="C1918" t="str">
        <f>anotacoes!E1918</f>
        <v>CIANO</v>
      </c>
      <c r="D1918" t="str">
        <f>anotacoes!F1918</f>
        <v>OVCHINNIKOVS</v>
      </c>
      <c r="E1918" t="s">
        <v>10325</v>
      </c>
      <c r="F1918">
        <f>anotacoes!A1918</f>
        <v>31</v>
      </c>
      <c r="G1918">
        <f>anotacoes!B1918</f>
        <v>61</v>
      </c>
      <c r="H1918" t="str">
        <f>anotacoes!K1918</f>
        <v xml:space="preserve"> 00:08:49,766</v>
      </c>
      <c r="I1918" t="str">
        <f>anotacoes!L1918</f>
        <v xml:space="preserve"> 00:08:50,875</v>
      </c>
      <c r="J1918" t="str">
        <f>IF(L1918="PAUSE",E1918,IF(anotacoes!G1922=conversao_anotacoes!C1918,conversao_anotacoes!C1918,conversao_anotacoes!D1918))</f>
        <v>CIANO</v>
      </c>
      <c r="K1918" t="str">
        <f t="shared" si="58"/>
        <v>OVCHINNIKOVS</v>
      </c>
      <c r="L1918" t="str">
        <f>UPPER(anotacoes!H1918)</f>
        <v>ATTACK</v>
      </c>
      <c r="M1918" t="str">
        <f>IF(OR(L1918="ATTACK",L1918="FINTA"),"&lt;TECNICA&gt;",UPPER(anotacoes!I1918))</f>
        <v>&lt;TECNICA&gt;</v>
      </c>
      <c r="N1918" t="str">
        <f>IF(OR(L1918="ATTACK",L1918="FINTA"),UPPER(anotacoes!I1918),"")</f>
        <v>KOUCHI GARI</v>
      </c>
      <c r="O1918" s="6">
        <f>IF(anotacoes!N1918=0,"",anotacoes!N1918)</f>
        <v>4</v>
      </c>
      <c r="P1918" t="str">
        <f>IF(anotacoes!M1918=0,"",UPPER(anotacoes!M1918))</f>
        <v/>
      </c>
      <c r="Q1918" t="str">
        <f t="shared" si="59"/>
        <v>INSERT INTO CONVERSAO_LUTA_ACAO (cd_conversao, id_luta, sequencia, momento_inicio, momento_fim, quem_faz, quem_sofre, acao_tipo, acao, tecnica, direcao, pontuacao) VALUES (1, 31, 61, TRIM(' 00:08:49,766'), TRIM(' 00:08:50,875'), 'CIANO', 'OVCHINNIKOVS', 'ATTACK', '&lt;TECNICA&gt;', 'KOUCHI GARI', 4, NULL)</v>
      </c>
      <c r="R1918" t="s">
        <v>10327</v>
      </c>
    </row>
    <row r="1919" spans="1:18" hidden="1" x14ac:dyDescent="0.25">
      <c r="A1919" s="7">
        <f>anotacoes!D1919</f>
        <v>40867</v>
      </c>
      <c r="B1919" t="str">
        <f>anotacoes!C1919</f>
        <v>GRAND PRIX AMSTERDAM 2011</v>
      </c>
      <c r="C1919" t="str">
        <f>anotacoes!E1919</f>
        <v>CIANO</v>
      </c>
      <c r="D1919" t="str">
        <f>anotacoes!F1919</f>
        <v>OVCHINNIKOVS</v>
      </c>
      <c r="E1919" t="s">
        <v>10325</v>
      </c>
      <c r="F1919">
        <f>anotacoes!A1919</f>
        <v>31</v>
      </c>
      <c r="G1919">
        <f>anotacoes!B1919</f>
        <v>62</v>
      </c>
      <c r="H1919" t="str">
        <f>anotacoes!K1919</f>
        <v xml:space="preserve"> 00:08:51,084</v>
      </c>
      <c r="I1919" t="str">
        <f>anotacoes!L1919</f>
        <v xml:space="preserve"> 00:09:02,277</v>
      </c>
      <c r="J1919" t="str">
        <f>IF(L1919="PAUSE",E1919,IF(anotacoes!G1923=conversao_anotacoes!C1919,conversao_anotacoes!C1919,conversao_anotacoes!D1919))</f>
        <v>CIANO</v>
      </c>
      <c r="K1919" t="str">
        <f t="shared" si="58"/>
        <v>OVCHINNIKOVS</v>
      </c>
      <c r="L1919" t="str">
        <f>UPPER(anotacoes!H1919)</f>
        <v>GROUNDWORK COMBAT</v>
      </c>
      <c r="M1919" t="str">
        <f>IF(OR(L1919="ATTACK",L1919="FINTA"),"&lt;TECNICA&gt;",UPPER(anotacoes!I1919))</f>
        <v>TRYING TO ATTACK</v>
      </c>
      <c r="N1919" t="str">
        <f>IF(OR(L1919="ATTACK",L1919="FINTA"),UPPER(anotacoes!I1919),"")</f>
        <v/>
      </c>
      <c r="O1919" s="6" t="str">
        <f>IF(anotacoes!N1919=0,"",anotacoes!N1919)</f>
        <v/>
      </c>
      <c r="P1919" t="str">
        <f>IF(anotacoes!M1919=0,"",UPPER(anotacoes!M1919))</f>
        <v/>
      </c>
      <c r="Q1919" t="str">
        <f t="shared" si="59"/>
        <v>INSERT INTO CONVERSAO_LUTA_ACAO (cd_conversao, id_luta, sequencia, momento_inicio, momento_fim, quem_faz, quem_sofre, acao_tipo, acao, tecnica, direcao, pontuacao) VALUES (1, 31, 62, TRIM(' 00:08:51,084'), TRIM(' 00:09:02,277'), 'CIANO', 'OVCHINNIKOVS', 'GROUNDWORK COMBAT', 'TRYING TO ATTACK', NULL, NULL, NULL)</v>
      </c>
      <c r="R1919" t="s">
        <v>10327</v>
      </c>
    </row>
    <row r="1920" spans="1:18" hidden="1" x14ac:dyDescent="0.25">
      <c r="A1920" s="7">
        <f>anotacoes!D1920</f>
        <v>40867</v>
      </c>
      <c r="B1920" t="str">
        <f>anotacoes!C1920</f>
        <v>GRAND PRIX AMSTERDAM 2011</v>
      </c>
      <c r="C1920" t="str">
        <f>anotacoes!E1920</f>
        <v>CIANO</v>
      </c>
      <c r="D1920" t="str">
        <f>anotacoes!F1920</f>
        <v>OVCHINNIKOVS</v>
      </c>
      <c r="E1920" t="s">
        <v>10325</v>
      </c>
      <c r="F1920">
        <f>anotacoes!A1920</f>
        <v>31</v>
      </c>
      <c r="G1920">
        <f>anotacoes!B1920</f>
        <v>63</v>
      </c>
      <c r="H1920" t="str">
        <f>anotacoes!K1920</f>
        <v xml:space="preserve"> 00:09:02,480</v>
      </c>
      <c r="I1920" t="str">
        <f>anotacoes!L1920</f>
        <v xml:space="preserve"> 00:09:13,158</v>
      </c>
      <c r="J1920" t="str">
        <f>IF(L1920="PAUSE",E1920,IF(anotacoes!G1924=conversao_anotacoes!C1920,conversao_anotacoes!C1920,conversao_anotacoes!D1920))</f>
        <v>&lt;ARBITRO_DESCONHECIDO&gt;</v>
      </c>
      <c r="K1920" t="str">
        <f t="shared" si="58"/>
        <v/>
      </c>
      <c r="L1920" t="str">
        <f>UPPER(anotacoes!H1920)</f>
        <v>PAUSE</v>
      </c>
      <c r="M1920" t="str">
        <f>IF(OR(L1920="ATTACK",L1920="FINTA"),"&lt;TECNICA&gt;",UPPER(anotacoes!I1920))</f>
        <v>&lt;NAO_CLASSIFICADO&gt;</v>
      </c>
      <c r="N1920" t="str">
        <f>IF(OR(L1920="ATTACK",L1920="FINTA"),UPPER(anotacoes!I1920),"")</f>
        <v/>
      </c>
      <c r="O1920" s="6" t="str">
        <f>IF(anotacoes!N1920=0,"",anotacoes!N1920)</f>
        <v/>
      </c>
      <c r="P1920" t="str">
        <f>IF(anotacoes!M1920=0,"",UPPER(anotacoes!M1920))</f>
        <v/>
      </c>
      <c r="Q1920" t="str">
        <f t="shared" si="59"/>
        <v>INSERT INTO CONVERSAO_LUTA_ACAO (cd_conversao, id_luta, sequencia, momento_inicio, momento_fim, quem_faz, quem_sofre, acao_tipo, acao, tecnica, direcao, pontuacao) VALUES (1, 31, 63, TRIM(' 00:09:02,480'), TRIM(' 00:09:13,158'), '&lt;ARBITRO_DESCONHECIDO&gt;', '', 'PAUSE', '&lt;NAO_CLASSIFICADO&gt;', NULL, NULL, NULL)</v>
      </c>
      <c r="R1920" t="s">
        <v>10327</v>
      </c>
    </row>
    <row r="1921" spans="1:18" hidden="1" x14ac:dyDescent="0.25">
      <c r="A1921" s="7">
        <f>anotacoes!D1921</f>
        <v>40867</v>
      </c>
      <c r="B1921" t="str">
        <f>anotacoes!C1921</f>
        <v>GRAND PRIX AMSTERDAM 2011</v>
      </c>
      <c r="C1921" t="str">
        <f>anotacoes!E1921</f>
        <v>CIANO</v>
      </c>
      <c r="D1921" t="str">
        <f>anotacoes!F1921</f>
        <v>OVCHINNIKOVS</v>
      </c>
      <c r="E1921" t="s">
        <v>10325</v>
      </c>
      <c r="F1921">
        <f>anotacoes!A1921</f>
        <v>31</v>
      </c>
      <c r="G1921">
        <f>anotacoes!B1921</f>
        <v>64</v>
      </c>
      <c r="H1921" t="str">
        <f>anotacoes!K1921</f>
        <v xml:space="preserve"> 00:09:13,302</v>
      </c>
      <c r="I1921" t="str">
        <f>anotacoes!L1921</f>
        <v xml:space="preserve"> 00:09:15,793</v>
      </c>
      <c r="J1921" t="str">
        <f>IF(L1921="PAUSE",E1921,IF(anotacoes!G1925=conversao_anotacoes!C1921,conversao_anotacoes!C1921,conversao_anotacoes!D1921))</f>
        <v>CIANO</v>
      </c>
      <c r="K1921" t="str">
        <f t="shared" si="58"/>
        <v>OVCHINNIKOVS</v>
      </c>
      <c r="L1921" t="str">
        <f>UPPER(anotacoes!H1921)</f>
        <v>DISPLACEMENT</v>
      </c>
      <c r="M1921" t="str">
        <f>IF(OR(L1921="ATTACK",L1921="FINTA"),"&lt;TECNICA&gt;",UPPER(anotacoes!I1921))</f>
        <v>2-3 STEP HESITANT RIGHT</v>
      </c>
      <c r="N1921" t="str">
        <f>IF(OR(L1921="ATTACK",L1921="FINTA"),UPPER(anotacoes!I1921),"")</f>
        <v/>
      </c>
      <c r="O1921" s="6" t="str">
        <f>IF(anotacoes!N1921=0,"",anotacoes!N1921)</f>
        <v/>
      </c>
      <c r="P1921" t="str">
        <f>IF(anotacoes!M1921=0,"",UPPER(anotacoes!M1921))</f>
        <v/>
      </c>
      <c r="Q1921" t="str">
        <f t="shared" si="59"/>
        <v>INSERT INTO CONVERSAO_LUTA_ACAO (cd_conversao, id_luta, sequencia, momento_inicio, momento_fim, quem_faz, quem_sofre, acao_tipo, acao, tecnica, direcao, pontuacao) VALUES (1, 31, 64, TRIM(' 00:09:13,302'), TRIM(' 00:09:15,793'), 'CIANO', 'OVCHINNIKOVS', 'DISPLACEMENT', '2-3 STEP HESITANT RIGHT', NULL, NULL, NULL)</v>
      </c>
      <c r="R1921" t="s">
        <v>10327</v>
      </c>
    </row>
    <row r="1922" spans="1:18" hidden="1" x14ac:dyDescent="0.25">
      <c r="A1922" s="7">
        <f>anotacoes!D1922</f>
        <v>40867</v>
      </c>
      <c r="B1922" t="str">
        <f>anotacoes!C1922</f>
        <v>GRAND PRIX AMSTERDAM 2011</v>
      </c>
      <c r="C1922" t="str">
        <f>anotacoes!E1922</f>
        <v>CIANO</v>
      </c>
      <c r="D1922" t="str">
        <f>anotacoes!F1922</f>
        <v>OVCHINNIKOVS</v>
      </c>
      <c r="E1922" t="s">
        <v>10325</v>
      </c>
      <c r="F1922">
        <f>anotacoes!A1922</f>
        <v>31</v>
      </c>
      <c r="G1922">
        <f>anotacoes!B1922</f>
        <v>65</v>
      </c>
      <c r="H1922" t="str">
        <f>anotacoes!K1922</f>
        <v xml:space="preserve"> 00:09:15,793</v>
      </c>
      <c r="I1922" t="str">
        <f>anotacoes!L1922</f>
        <v xml:space="preserve"> 00:10:04,945</v>
      </c>
      <c r="J1922" t="str">
        <f>IF(L1922="PAUSE",E1922,IF(anotacoes!G1926=conversao_anotacoes!C1922,conversao_anotacoes!C1922,conversao_anotacoes!D1922))</f>
        <v>CIANO</v>
      </c>
      <c r="K1922" t="str">
        <f t="shared" si="58"/>
        <v>OVCHINNIKOVS</v>
      </c>
      <c r="L1922" t="str">
        <f>UPPER(anotacoes!H1922)</f>
        <v>GRIP TIME</v>
      </c>
      <c r="M1922" t="str">
        <f>IF(OR(L1922="ATTACK",L1922="FINTA"),"&lt;TECNICA&gt;",UPPER(anotacoes!I1922))</f>
        <v>LEFT COLLAR RIGHT SLEEVE</v>
      </c>
      <c r="N1922" t="str">
        <f>IF(OR(L1922="ATTACK",L1922="FINTA"),UPPER(anotacoes!I1922),"")</f>
        <v/>
      </c>
      <c r="O1922" s="6" t="str">
        <f>IF(anotacoes!N1922=0,"",anotacoes!N1922)</f>
        <v/>
      </c>
      <c r="P1922" t="str">
        <f>IF(anotacoes!M1922=0,"",UPPER(anotacoes!M1922))</f>
        <v/>
      </c>
      <c r="Q1922" t="str">
        <f t="shared" si="59"/>
        <v>INSERT INTO CONVERSAO_LUTA_ACAO (cd_conversao, id_luta, sequencia, momento_inicio, momento_fim, quem_faz, quem_sofre, acao_tipo, acao, tecnica, direcao, pontuacao) VALUES (1, 31, 65, TRIM(' 00:09:15,793'), TRIM(' 00:10:04,945'), 'CIANO', 'OVCHINNIKOVS', 'GRIP TIME', 'LEFT COLLAR RIGHT SLEEVE', NULL, NULL, NULL)</v>
      </c>
      <c r="R1922" t="s">
        <v>10327</v>
      </c>
    </row>
    <row r="1923" spans="1:18" hidden="1" x14ac:dyDescent="0.25">
      <c r="A1923" s="7">
        <f>anotacoes!D1923</f>
        <v>40867</v>
      </c>
      <c r="B1923" t="str">
        <f>anotacoes!C1923</f>
        <v>GRAND PRIX AMSTERDAM 2011</v>
      </c>
      <c r="C1923" t="str">
        <f>anotacoes!E1923</f>
        <v>CIANO</v>
      </c>
      <c r="D1923" t="str">
        <f>anotacoes!F1923</f>
        <v>OVCHINNIKOVS</v>
      </c>
      <c r="E1923" t="s">
        <v>10325</v>
      </c>
      <c r="F1923">
        <f>anotacoes!A1923</f>
        <v>31</v>
      </c>
      <c r="G1923">
        <f>anotacoes!B1923</f>
        <v>66</v>
      </c>
      <c r="H1923" t="str">
        <f>anotacoes!K1923</f>
        <v xml:space="preserve"> 00:10:04,945</v>
      </c>
      <c r="I1923" t="str">
        <f>anotacoes!L1923</f>
        <v xml:space="preserve"> 00:10:06,024</v>
      </c>
      <c r="J1923" t="str">
        <f>IF(L1923="PAUSE",E1923,IF(anotacoes!G1927=conversao_anotacoes!C1923,conversao_anotacoes!C1923,conversao_anotacoes!D1923))</f>
        <v>CIANO</v>
      </c>
      <c r="K1923" t="str">
        <f t="shared" ref="K1923:K1986" si="60">IF(J1923=E1923,"",IF(J1923=C1923,D1923,C1923))</f>
        <v>OVCHINNIKOVS</v>
      </c>
      <c r="L1923" t="str">
        <f>UPPER(anotacoes!H1923)</f>
        <v>ATTACK</v>
      </c>
      <c r="M1923" t="str">
        <f>IF(OR(L1923="ATTACK",L1923="FINTA"),"&lt;TECNICA&gt;",UPPER(anotacoes!I1923))</f>
        <v>&lt;TECNICA&gt;</v>
      </c>
      <c r="N1923" t="str">
        <f>IF(OR(L1923="ATTACK",L1923="FINTA"),UPPER(anotacoes!I1923),"")</f>
        <v>IPPON SEOINAGE</v>
      </c>
      <c r="O1923" s="6">
        <f>IF(anotacoes!N1923=0,"",anotacoes!N1923)</f>
        <v>4</v>
      </c>
      <c r="P1923" t="str">
        <f>IF(anotacoes!M1923=0,"",UPPER(anotacoes!M1923))</f>
        <v/>
      </c>
      <c r="Q1923" t="str">
        <f t="shared" ref="Q1923:Q1986" si="61">CONCATENATE("INSERT INTO CONVERSAO_LUTA_ACAO (cd_conversao, id_luta, sequencia, momento_inicio, momento_fim, quem_faz, quem_sofre, acao_tipo, acao, tecnica, direcao, pontuacao) VALUES (1, ",F1923,", ",G1923,", ","TRIM('",H1923,"')",", ","TRIM('",I1923,"')",", ","'",J1923,"'",", ","'",K1923,"'",", ","'",L1923,"'",", ","'",M1923,"'",", ",IF(N1923="","NULL",CONCATENATE("'",N1923,"'")),", ",IF(O1923="","NULL",O1923),", ",IF(P1923="","NULL",CONCATENATE("'",P1923,"'")),")")</f>
        <v>INSERT INTO CONVERSAO_LUTA_ACAO (cd_conversao, id_luta, sequencia, momento_inicio, momento_fim, quem_faz, quem_sofre, acao_tipo, acao, tecnica, direcao, pontuacao) VALUES (1, 31, 66, TRIM(' 00:10:04,945'), TRIM(' 00:10:06,024'), 'CIANO', 'OVCHINNIKOVS', 'ATTACK', '&lt;TECNICA&gt;', 'IPPON SEOINAGE', 4, NULL)</v>
      </c>
      <c r="R1923" t="s">
        <v>10327</v>
      </c>
    </row>
    <row r="1924" spans="1:18" hidden="1" x14ac:dyDescent="0.25">
      <c r="A1924" s="7">
        <f>anotacoes!D1924</f>
        <v>40867</v>
      </c>
      <c r="B1924" t="str">
        <f>anotacoes!C1924</f>
        <v>GRAND PRIX AMSTERDAM 2011</v>
      </c>
      <c r="C1924" t="str">
        <f>anotacoes!E1924</f>
        <v>CIANO</v>
      </c>
      <c r="D1924" t="str">
        <f>anotacoes!F1924</f>
        <v>OVCHINNIKOVS</v>
      </c>
      <c r="E1924" t="s">
        <v>10325</v>
      </c>
      <c r="F1924">
        <f>anotacoes!A1924</f>
        <v>31</v>
      </c>
      <c r="G1924">
        <f>anotacoes!B1924</f>
        <v>67</v>
      </c>
      <c r="H1924" t="str">
        <f>anotacoes!K1924</f>
        <v xml:space="preserve"> 00:10:06,212</v>
      </c>
      <c r="I1924" t="str">
        <f>anotacoes!L1924</f>
        <v xml:space="preserve"> 00:10:11,968</v>
      </c>
      <c r="J1924" t="str">
        <f>IF(L1924="PAUSE",E1924,IF(anotacoes!G1928=conversao_anotacoes!C1924,conversao_anotacoes!C1924,conversao_anotacoes!D1924))</f>
        <v>&lt;ARBITRO_DESCONHECIDO&gt;</v>
      </c>
      <c r="K1924" t="str">
        <f t="shared" si="60"/>
        <v/>
      </c>
      <c r="L1924" t="str">
        <f>UPPER(anotacoes!H1924)</f>
        <v>PAUSE</v>
      </c>
      <c r="M1924" t="str">
        <f>IF(OR(L1924="ATTACK",L1924="FINTA"),"&lt;TECNICA&gt;",UPPER(anotacoes!I1924))</f>
        <v>&lt;NAO_CLASSIFICADO&gt;</v>
      </c>
      <c r="N1924" t="str">
        <f>IF(OR(L1924="ATTACK",L1924="FINTA"),UPPER(anotacoes!I1924),"")</f>
        <v/>
      </c>
      <c r="O1924" s="6" t="str">
        <f>IF(anotacoes!N1924=0,"",anotacoes!N1924)</f>
        <v/>
      </c>
      <c r="P1924" t="str">
        <f>IF(anotacoes!M1924=0,"",UPPER(anotacoes!M1924))</f>
        <v/>
      </c>
      <c r="Q1924" t="str">
        <f t="shared" si="61"/>
        <v>INSERT INTO CONVERSAO_LUTA_ACAO (cd_conversao, id_luta, sequencia, momento_inicio, momento_fim, quem_faz, quem_sofre, acao_tipo, acao, tecnica, direcao, pontuacao) VALUES (1, 31, 67, TRIM(' 00:10:06,212'), TRIM(' 00:10:11,968'), '&lt;ARBITRO_DESCONHECIDO&gt;', '', 'PAUSE', '&lt;NAO_CLASSIFICADO&gt;', NULL, NULL, NULL)</v>
      </c>
      <c r="R1924" t="s">
        <v>10327</v>
      </c>
    </row>
    <row r="1925" spans="1:18" hidden="1" x14ac:dyDescent="0.25">
      <c r="A1925" s="7">
        <f>anotacoes!D1925</f>
        <v>40867</v>
      </c>
      <c r="B1925" t="str">
        <f>anotacoes!C1925</f>
        <v>GRAND PRIX AMSTERDAM 2011</v>
      </c>
      <c r="C1925" t="str">
        <f>anotacoes!E1925</f>
        <v>CIANO</v>
      </c>
      <c r="D1925" t="str">
        <f>anotacoes!F1925</f>
        <v>OVCHINNIKOVS</v>
      </c>
      <c r="E1925" t="s">
        <v>10325</v>
      </c>
      <c r="F1925">
        <f>anotacoes!A1925</f>
        <v>31</v>
      </c>
      <c r="G1925">
        <f>anotacoes!B1925</f>
        <v>68</v>
      </c>
      <c r="H1925" t="str">
        <f>anotacoes!K1925</f>
        <v xml:space="preserve"> 00:10:12,156</v>
      </c>
      <c r="I1925" t="str">
        <f>anotacoes!L1925</f>
        <v xml:space="preserve"> 00:10:15,542</v>
      </c>
      <c r="J1925" t="str">
        <f>IF(L1925="PAUSE",E1925,IF(anotacoes!G1929=conversao_anotacoes!C1925,conversao_anotacoes!C1925,conversao_anotacoes!D1925))</f>
        <v>CIANO</v>
      </c>
      <c r="K1925" t="str">
        <f t="shared" si="60"/>
        <v>OVCHINNIKOVS</v>
      </c>
      <c r="L1925" t="str">
        <f>UPPER(anotacoes!H1925)</f>
        <v>DISPLACEMENT</v>
      </c>
      <c r="M1925" t="str">
        <f>IF(OR(L1925="ATTACK",L1925="FINTA"),"&lt;TECNICA&gt;",UPPER(anotacoes!I1925))</f>
        <v>2-3 STEP HESITANT RIGHT</v>
      </c>
      <c r="N1925" t="str">
        <f>IF(OR(L1925="ATTACK",L1925="FINTA"),UPPER(anotacoes!I1925),"")</f>
        <v/>
      </c>
      <c r="O1925" s="6" t="str">
        <f>IF(anotacoes!N1925=0,"",anotacoes!N1925)</f>
        <v/>
      </c>
      <c r="P1925" t="str">
        <f>IF(anotacoes!M1925=0,"",UPPER(anotacoes!M1925))</f>
        <v/>
      </c>
      <c r="Q1925" t="str">
        <f t="shared" si="61"/>
        <v>INSERT INTO CONVERSAO_LUTA_ACAO (cd_conversao, id_luta, sequencia, momento_inicio, momento_fim, quem_faz, quem_sofre, acao_tipo, acao, tecnica, direcao, pontuacao) VALUES (1, 31, 68, TRIM(' 00:10:12,156'), TRIM(' 00:10:15,542'), 'CIANO', 'OVCHINNIKOVS', 'DISPLACEMENT', '2-3 STEP HESITANT RIGHT', NULL, NULL, NULL)</v>
      </c>
      <c r="R1925" t="s">
        <v>10327</v>
      </c>
    </row>
    <row r="1926" spans="1:18" hidden="1" x14ac:dyDescent="0.25">
      <c r="A1926" s="7">
        <f>anotacoes!D1926</f>
        <v>40867</v>
      </c>
      <c r="B1926" t="str">
        <f>anotacoes!C1926</f>
        <v>GRAND PRIX AMSTERDAM 2011</v>
      </c>
      <c r="C1926" t="str">
        <f>anotacoes!E1926</f>
        <v>CIANO</v>
      </c>
      <c r="D1926" t="str">
        <f>anotacoes!F1926</f>
        <v>OVCHINNIKOVS</v>
      </c>
      <c r="E1926" t="s">
        <v>10325</v>
      </c>
      <c r="F1926">
        <f>anotacoes!A1926</f>
        <v>31</v>
      </c>
      <c r="G1926">
        <f>anotacoes!B1926</f>
        <v>69</v>
      </c>
      <c r="H1926" t="str">
        <f>anotacoes!K1926</f>
        <v xml:space="preserve"> 00:10:15,542</v>
      </c>
      <c r="I1926" t="str">
        <f>anotacoes!L1926</f>
        <v xml:space="preserve"> 00:10:28,516</v>
      </c>
      <c r="J1926" t="str">
        <f>IF(L1926="PAUSE",E1926,IF(anotacoes!G1930=conversao_anotacoes!C1926,conversao_anotacoes!C1926,conversao_anotacoes!D1926))</f>
        <v>CIANO</v>
      </c>
      <c r="K1926" t="str">
        <f t="shared" si="60"/>
        <v>OVCHINNIKOVS</v>
      </c>
      <c r="L1926" t="str">
        <f>UPPER(anotacoes!H1926)</f>
        <v>GRIP TIME</v>
      </c>
      <c r="M1926" t="str">
        <f>IF(OR(L1926="ATTACK",L1926="FINTA"),"&lt;TECNICA&gt;",UPPER(anotacoes!I1926))</f>
        <v>LEFT COLLAR RIGHT SLEEVE</v>
      </c>
      <c r="N1926" t="str">
        <f>IF(OR(L1926="ATTACK",L1926="FINTA"),UPPER(anotacoes!I1926),"")</f>
        <v/>
      </c>
      <c r="O1926" s="6" t="str">
        <f>IF(anotacoes!N1926=0,"",anotacoes!N1926)</f>
        <v/>
      </c>
      <c r="P1926" t="str">
        <f>IF(anotacoes!M1926=0,"",UPPER(anotacoes!M1926))</f>
        <v/>
      </c>
      <c r="Q1926" t="str">
        <f t="shared" si="61"/>
        <v>INSERT INTO CONVERSAO_LUTA_ACAO (cd_conversao, id_luta, sequencia, momento_inicio, momento_fim, quem_faz, quem_sofre, acao_tipo, acao, tecnica, direcao, pontuacao) VALUES (1, 31, 69, TRIM(' 00:10:15,542'), TRIM(' 00:10:28,516'), 'CIANO', 'OVCHINNIKOVS', 'GRIP TIME', 'LEFT COLLAR RIGHT SLEEVE', NULL, NULL, NULL)</v>
      </c>
      <c r="R1926" t="s">
        <v>10327</v>
      </c>
    </row>
    <row r="1927" spans="1:18" hidden="1" x14ac:dyDescent="0.25">
      <c r="A1927" s="7">
        <f>anotacoes!D1927</f>
        <v>40867</v>
      </c>
      <c r="B1927" t="str">
        <f>anotacoes!C1927</f>
        <v>GRAND PRIX AMSTERDAM 2011</v>
      </c>
      <c r="C1927" t="str">
        <f>anotacoes!E1927</f>
        <v>CIANO</v>
      </c>
      <c r="D1927" t="str">
        <f>anotacoes!F1927</f>
        <v>OVCHINNIKOVS</v>
      </c>
      <c r="E1927" t="s">
        <v>10325</v>
      </c>
      <c r="F1927">
        <f>anotacoes!A1927</f>
        <v>31</v>
      </c>
      <c r="G1927">
        <f>anotacoes!B1927</f>
        <v>70</v>
      </c>
      <c r="H1927" t="str">
        <f>anotacoes!K1927</f>
        <v xml:space="preserve"> 00:10:28,516</v>
      </c>
      <c r="I1927" t="str">
        <f>anotacoes!L1927</f>
        <v xml:space="preserve"> 00:10:31,003</v>
      </c>
      <c r="J1927" t="str">
        <f>IF(L1927="PAUSE",E1927,IF(anotacoes!G1931=conversao_anotacoes!C1927,conversao_anotacoes!C1927,conversao_anotacoes!D1927))</f>
        <v>CIANO</v>
      </c>
      <c r="K1927" t="str">
        <f t="shared" si="60"/>
        <v>OVCHINNIKOVS</v>
      </c>
      <c r="L1927" t="str">
        <f>UPPER(anotacoes!H1927)</f>
        <v>GRIP TIME</v>
      </c>
      <c r="M1927" t="str">
        <f>IF(OR(L1927="ATTACK",L1927="FINTA"),"&lt;TECNICA&gt;",UPPER(anotacoes!I1927))</f>
        <v>LEFT BACK RIGHT SLEEVE</v>
      </c>
      <c r="N1927" t="str">
        <f>IF(OR(L1927="ATTACK",L1927="FINTA"),UPPER(anotacoes!I1927),"")</f>
        <v/>
      </c>
      <c r="O1927" s="6" t="str">
        <f>IF(anotacoes!N1927=0,"",anotacoes!N1927)</f>
        <v/>
      </c>
      <c r="P1927" t="str">
        <f>IF(anotacoes!M1927=0,"",UPPER(anotacoes!M1927))</f>
        <v/>
      </c>
      <c r="Q1927" t="str">
        <f t="shared" si="61"/>
        <v>INSERT INTO CONVERSAO_LUTA_ACAO (cd_conversao, id_luta, sequencia, momento_inicio, momento_fim, quem_faz, quem_sofre, acao_tipo, acao, tecnica, direcao, pontuacao) VALUES (1, 31, 70, TRIM(' 00:10:28,516'), TRIM(' 00:10:31,003'), 'CIANO', 'OVCHINNIKOVS', 'GRIP TIME', 'LEFT BACK RIGHT SLEEVE', NULL, NULL, NULL)</v>
      </c>
      <c r="R1927" t="s">
        <v>10327</v>
      </c>
    </row>
    <row r="1928" spans="1:18" hidden="1" x14ac:dyDescent="0.25">
      <c r="A1928" s="7">
        <f>anotacoes!D1928</f>
        <v>40867</v>
      </c>
      <c r="B1928" t="str">
        <f>anotacoes!C1928</f>
        <v>GRAND PRIX AMSTERDAM 2011</v>
      </c>
      <c r="C1928" t="str">
        <f>anotacoes!E1928</f>
        <v>CIANO</v>
      </c>
      <c r="D1928" t="str">
        <f>anotacoes!F1928</f>
        <v>OVCHINNIKOVS</v>
      </c>
      <c r="E1928" t="s">
        <v>10325</v>
      </c>
      <c r="F1928">
        <f>anotacoes!A1928</f>
        <v>31</v>
      </c>
      <c r="G1928">
        <f>anotacoes!B1928</f>
        <v>71</v>
      </c>
      <c r="H1928" t="str">
        <f>anotacoes!K1928</f>
        <v xml:space="preserve"> 00:10:31,219</v>
      </c>
      <c r="I1928" t="str">
        <f>anotacoes!L1928</f>
        <v xml:space="preserve"> 00:10:49,023</v>
      </c>
      <c r="J1928" t="str">
        <f>IF(L1928="PAUSE",E1928,IF(anotacoes!G1932=conversao_anotacoes!C1928,conversao_anotacoes!C1928,conversao_anotacoes!D1928))</f>
        <v>&lt;ARBITRO_DESCONHECIDO&gt;</v>
      </c>
      <c r="K1928" t="str">
        <f t="shared" si="60"/>
        <v/>
      </c>
      <c r="L1928" t="str">
        <f>UPPER(anotacoes!H1928)</f>
        <v>PAUSE</v>
      </c>
      <c r="M1928" t="str">
        <f>IF(OR(L1928="ATTACK",L1928="FINTA"),"&lt;TECNICA&gt;",UPPER(anotacoes!I1928))</f>
        <v>SHIDO OPPONENT WITHOUT SCORE</v>
      </c>
      <c r="N1928" t="str">
        <f>IF(OR(L1928="ATTACK",L1928="FINTA"),UPPER(anotacoes!I1928),"")</f>
        <v/>
      </c>
      <c r="O1928" s="6" t="str">
        <f>IF(anotacoes!N1928=0,"",anotacoes!N1928)</f>
        <v/>
      </c>
      <c r="P1928" t="str">
        <f>IF(anotacoes!M1928=0,"",UPPER(anotacoes!M1928))</f>
        <v/>
      </c>
      <c r="Q1928" t="str">
        <f t="shared" si="61"/>
        <v>INSERT INTO CONVERSAO_LUTA_ACAO (cd_conversao, id_luta, sequencia, momento_inicio, momento_fim, quem_faz, quem_sofre, acao_tipo, acao, tecnica, direcao, pontuacao) VALUES (1, 31, 71, TRIM(' 00:10:31,219'), TRIM(' 00:10:49,023'), '&lt;ARBITRO_DESCONHECIDO&gt;', '', 'PAUSE', 'SHIDO OPPONENT WITHOUT SCORE', NULL, NULL, NULL)</v>
      </c>
      <c r="R1928" t="s">
        <v>10327</v>
      </c>
    </row>
    <row r="1929" spans="1:18" hidden="1" x14ac:dyDescent="0.25">
      <c r="A1929" s="7">
        <f>anotacoes!D1929</f>
        <v>40867</v>
      </c>
      <c r="B1929" t="str">
        <f>anotacoes!C1929</f>
        <v>GRAND PRIX AMSTERDAM 2011</v>
      </c>
      <c r="C1929" t="str">
        <f>anotacoes!E1929</f>
        <v>CIANO</v>
      </c>
      <c r="D1929" t="str">
        <f>anotacoes!F1929</f>
        <v>OVCHINNIKOVS</v>
      </c>
      <c r="E1929" t="s">
        <v>10325</v>
      </c>
      <c r="F1929">
        <f>anotacoes!A1929</f>
        <v>31</v>
      </c>
      <c r="G1929">
        <f>anotacoes!B1929</f>
        <v>72</v>
      </c>
      <c r="H1929" t="str">
        <f>anotacoes!K1929</f>
        <v xml:space="preserve"> 00:10:49,023</v>
      </c>
      <c r="I1929" t="str">
        <f>anotacoes!L1929</f>
        <v xml:space="preserve"> 00:10:52,790</v>
      </c>
      <c r="J1929" t="str">
        <f>IF(L1929="PAUSE",E1929,IF(anotacoes!G1933=conversao_anotacoes!C1929,conversao_anotacoes!C1929,conversao_anotacoes!D1929))</f>
        <v>CIANO</v>
      </c>
      <c r="K1929" t="str">
        <f t="shared" si="60"/>
        <v>OVCHINNIKOVS</v>
      </c>
      <c r="L1929" t="str">
        <f>UPPER(anotacoes!H1929)</f>
        <v>DISPLACEMENT</v>
      </c>
      <c r="M1929" t="str">
        <f>IF(OR(L1929="ATTACK",L1929="FINTA"),"&lt;TECNICA&gt;",UPPER(anotacoes!I1929))</f>
        <v>WIDE STEP LATERAL MOVEMENT</v>
      </c>
      <c r="N1929" t="str">
        <f>IF(OR(L1929="ATTACK",L1929="FINTA"),UPPER(anotacoes!I1929),"")</f>
        <v/>
      </c>
      <c r="O1929" s="6" t="str">
        <f>IF(anotacoes!N1929=0,"",anotacoes!N1929)</f>
        <v/>
      </c>
      <c r="P1929" t="str">
        <f>IF(anotacoes!M1929=0,"",UPPER(anotacoes!M1929))</f>
        <v/>
      </c>
      <c r="Q1929" t="str">
        <f t="shared" si="61"/>
        <v>INSERT INTO CONVERSAO_LUTA_ACAO (cd_conversao, id_luta, sequencia, momento_inicio, momento_fim, quem_faz, quem_sofre, acao_tipo, acao, tecnica, direcao, pontuacao) VALUES (1, 31, 72, TRIM(' 00:10:49,023'), TRIM(' 00:10:52,790'), 'CIANO', 'OVCHINNIKOVS', 'DISPLACEMENT', 'WIDE STEP LATERAL MOVEMENT', NULL, NULL, NULL)</v>
      </c>
      <c r="R1929" t="s">
        <v>10327</v>
      </c>
    </row>
    <row r="1930" spans="1:18" hidden="1" x14ac:dyDescent="0.25">
      <c r="A1930" s="7">
        <f>anotacoes!D1930</f>
        <v>40944</v>
      </c>
      <c r="B1930" t="str">
        <f>anotacoes!C1930</f>
        <v>GRAND SLAM PARIS 2012</v>
      </c>
      <c r="C1930" t="str">
        <f>anotacoes!E1930</f>
        <v>CIANO</v>
      </c>
      <c r="D1930" t="str">
        <f>anotacoes!F1930</f>
        <v>NAGASHIMA</v>
      </c>
      <c r="E1930" t="s">
        <v>10325</v>
      </c>
      <c r="F1930">
        <f>anotacoes!A1930</f>
        <v>32</v>
      </c>
      <c r="G1930">
        <f>anotacoes!B1930</f>
        <v>1</v>
      </c>
      <c r="H1930" t="str">
        <f>anotacoes!K1930</f>
        <v xml:space="preserve"> 00:00:12,733</v>
      </c>
      <c r="I1930" t="str">
        <f>anotacoes!L1930</f>
        <v xml:space="preserve"> 00:00:15,613</v>
      </c>
      <c r="J1930" t="str">
        <f>IF(L1930="PAUSE",E1930,IF(anotacoes!G1934=conversao_anotacoes!C1930,conversao_anotacoes!C1930,conversao_anotacoes!D1930))</f>
        <v>CIANO</v>
      </c>
      <c r="K1930" t="str">
        <f t="shared" si="60"/>
        <v>NAGASHIMA</v>
      </c>
      <c r="L1930" t="str">
        <f>UPPER(anotacoes!H1930)</f>
        <v>DISPLACEMENT</v>
      </c>
      <c r="M1930" t="str">
        <f>IF(OR(L1930="ATTACK",L1930="FINTA"),"&lt;TECNICA&gt;",UPPER(anotacoes!I1930))</f>
        <v>2-3 STEP HESITANT RIGHT</v>
      </c>
      <c r="N1930" t="str">
        <f>IF(OR(L1930="ATTACK",L1930="FINTA"),UPPER(anotacoes!I1930),"")</f>
        <v/>
      </c>
      <c r="O1930" s="6" t="str">
        <f>IF(anotacoes!N1930=0,"",anotacoes!N1930)</f>
        <v/>
      </c>
      <c r="P1930" t="str">
        <f>IF(anotacoes!M1930=0,"",UPPER(anotacoes!M1930))</f>
        <v/>
      </c>
      <c r="Q1930" t="str">
        <f t="shared" si="61"/>
        <v>INSERT INTO CONVERSAO_LUTA_ACAO (cd_conversao, id_luta, sequencia, momento_inicio, momento_fim, quem_faz, quem_sofre, acao_tipo, acao, tecnica, direcao, pontuacao) VALUES (1, 32, 1, TRIM(' 00:00:12,733'), TRIM(' 00:00:15,613'), 'CIANO', 'NAGASHIMA', 'DISPLACEMENT', '2-3 STEP HESITANT RIGHT', NULL, NULL, NULL)</v>
      </c>
      <c r="R1930" t="s">
        <v>10327</v>
      </c>
    </row>
    <row r="1931" spans="1:18" hidden="1" x14ac:dyDescent="0.25">
      <c r="A1931" s="7">
        <f>anotacoes!D1931</f>
        <v>40944</v>
      </c>
      <c r="B1931" t="str">
        <f>anotacoes!C1931</f>
        <v>GRAND SLAM PARIS 2012</v>
      </c>
      <c r="C1931" t="str">
        <f>anotacoes!E1931</f>
        <v>CIANO</v>
      </c>
      <c r="D1931" t="str">
        <f>anotacoes!F1931</f>
        <v>NAGASHIMA</v>
      </c>
      <c r="E1931" t="s">
        <v>10325</v>
      </c>
      <c r="F1931">
        <f>anotacoes!A1931</f>
        <v>32</v>
      </c>
      <c r="G1931">
        <f>anotacoes!B1931</f>
        <v>2</v>
      </c>
      <c r="H1931" t="str">
        <f>anotacoes!K1931</f>
        <v xml:space="preserve"> 00:00:15,613</v>
      </c>
      <c r="I1931" t="str">
        <f>anotacoes!L1931</f>
        <v xml:space="preserve"> 00:00:20,453</v>
      </c>
      <c r="J1931" t="str">
        <f>IF(L1931="PAUSE",E1931,IF(anotacoes!G1935=conversao_anotacoes!C1931,conversao_anotacoes!C1931,conversao_anotacoes!D1931))</f>
        <v>CIANO</v>
      </c>
      <c r="K1931" t="str">
        <f t="shared" si="60"/>
        <v>NAGASHIMA</v>
      </c>
      <c r="L1931" t="str">
        <f>UPPER(anotacoes!H1931)</f>
        <v>DISPLACEMENT</v>
      </c>
      <c r="M1931" t="str">
        <f>IF(OR(L1931="ATTACK",L1931="FINTA"),"&lt;TECNICA&gt;",UPPER(anotacoes!I1931))</f>
        <v>TRY TO GRIP WITH CONTACT</v>
      </c>
      <c r="N1931" t="str">
        <f>IF(OR(L1931="ATTACK",L1931="FINTA"),UPPER(anotacoes!I1931),"")</f>
        <v/>
      </c>
      <c r="O1931" s="6" t="str">
        <f>IF(anotacoes!N1931=0,"",anotacoes!N1931)</f>
        <v/>
      </c>
      <c r="P1931" t="str">
        <f>IF(anotacoes!M1931=0,"",UPPER(anotacoes!M1931))</f>
        <v/>
      </c>
      <c r="Q1931" t="str">
        <f t="shared" si="61"/>
        <v>INSERT INTO CONVERSAO_LUTA_ACAO (cd_conversao, id_luta, sequencia, momento_inicio, momento_fim, quem_faz, quem_sofre, acao_tipo, acao, tecnica, direcao, pontuacao) VALUES (1, 32, 2, TRIM(' 00:00:15,613'), TRIM(' 00:00:20,453'), 'CIANO', 'NAGASHIMA', 'DISPLACEMENT', 'TRY TO GRIP WITH CONTACT', NULL, NULL, NULL)</v>
      </c>
      <c r="R1931" t="s">
        <v>10327</v>
      </c>
    </row>
    <row r="1932" spans="1:18" hidden="1" x14ac:dyDescent="0.25">
      <c r="A1932" s="7">
        <f>anotacoes!D1932</f>
        <v>40944</v>
      </c>
      <c r="B1932" t="str">
        <f>anotacoes!C1932</f>
        <v>GRAND SLAM PARIS 2012</v>
      </c>
      <c r="C1932" t="str">
        <f>anotacoes!E1932</f>
        <v>CIANO</v>
      </c>
      <c r="D1932" t="str">
        <f>anotacoes!F1932</f>
        <v>NAGASHIMA</v>
      </c>
      <c r="E1932" t="s">
        <v>10325</v>
      </c>
      <c r="F1932">
        <f>anotacoes!A1932</f>
        <v>32</v>
      </c>
      <c r="G1932">
        <f>anotacoes!B1932</f>
        <v>3</v>
      </c>
      <c r="H1932" t="str">
        <f>anotacoes!K1932</f>
        <v xml:space="preserve"> 00:00:20,453</v>
      </c>
      <c r="I1932" t="str">
        <f>anotacoes!L1932</f>
        <v xml:space="preserve"> 00:00:36,245</v>
      </c>
      <c r="J1932" t="str">
        <f>IF(L1932="PAUSE",E1932,IF(anotacoes!G1936=conversao_anotacoes!C1932,conversao_anotacoes!C1932,conversao_anotacoes!D1932))</f>
        <v>CIANO</v>
      </c>
      <c r="K1932" t="str">
        <f t="shared" si="60"/>
        <v>NAGASHIMA</v>
      </c>
      <c r="L1932" t="str">
        <f>UPPER(anotacoes!H1932)</f>
        <v>GRIP TIME</v>
      </c>
      <c r="M1932" t="str">
        <f>IF(OR(L1932="ATTACK",L1932="FINTA"),"&lt;TECNICA&gt;",UPPER(anotacoes!I1932))</f>
        <v>LEFT COLLAR</v>
      </c>
      <c r="N1932" t="str">
        <f>IF(OR(L1932="ATTACK",L1932="FINTA"),UPPER(anotacoes!I1932),"")</f>
        <v/>
      </c>
      <c r="O1932" s="6" t="str">
        <f>IF(anotacoes!N1932=0,"",anotacoes!N1932)</f>
        <v/>
      </c>
      <c r="P1932" t="str">
        <f>IF(anotacoes!M1932=0,"",UPPER(anotacoes!M1932))</f>
        <v/>
      </c>
      <c r="Q1932" t="str">
        <f t="shared" si="61"/>
        <v>INSERT INTO CONVERSAO_LUTA_ACAO (cd_conversao, id_luta, sequencia, momento_inicio, momento_fim, quem_faz, quem_sofre, acao_tipo, acao, tecnica, direcao, pontuacao) VALUES (1, 32, 3, TRIM(' 00:00:20,453'), TRIM(' 00:00:36,245'), 'CIANO', 'NAGASHIMA', 'GRIP TIME', 'LEFT COLLAR', NULL, NULL, NULL)</v>
      </c>
      <c r="R1932" t="s">
        <v>10327</v>
      </c>
    </row>
    <row r="1933" spans="1:18" hidden="1" x14ac:dyDescent="0.25">
      <c r="A1933" s="7">
        <f>anotacoes!D1933</f>
        <v>40944</v>
      </c>
      <c r="B1933" t="str">
        <f>anotacoes!C1933</f>
        <v>GRAND SLAM PARIS 2012</v>
      </c>
      <c r="C1933" t="str">
        <f>anotacoes!E1933</f>
        <v>CIANO</v>
      </c>
      <c r="D1933" t="str">
        <f>anotacoes!F1933</f>
        <v>NAGASHIMA</v>
      </c>
      <c r="E1933" t="s">
        <v>10325</v>
      </c>
      <c r="F1933">
        <f>anotacoes!A1933</f>
        <v>32</v>
      </c>
      <c r="G1933">
        <f>anotacoes!B1933</f>
        <v>4</v>
      </c>
      <c r="H1933" t="str">
        <f>anotacoes!K1933</f>
        <v xml:space="preserve"> 00:00:36,245</v>
      </c>
      <c r="I1933" t="str">
        <f>anotacoes!L1933</f>
        <v xml:space="preserve"> 00:00:57,685</v>
      </c>
      <c r="J1933" t="str">
        <f>IF(L1933="PAUSE",E1933,IF(anotacoes!G1937=conversao_anotacoes!C1933,conversao_anotacoes!C1933,conversao_anotacoes!D1933))</f>
        <v>CIANO</v>
      </c>
      <c r="K1933" t="str">
        <f t="shared" si="60"/>
        <v>NAGASHIMA</v>
      </c>
      <c r="L1933" t="str">
        <f>UPPER(anotacoes!H1933)</f>
        <v>GRIP TIME</v>
      </c>
      <c r="M1933" t="str">
        <f>IF(OR(L1933="ATTACK",L1933="FINTA"),"&lt;TECNICA&gt;",UPPER(anotacoes!I1933))</f>
        <v>LEFT COLLAR RIGHT SLEEVE</v>
      </c>
      <c r="N1933" t="str">
        <f>IF(OR(L1933="ATTACK",L1933="FINTA"),UPPER(anotacoes!I1933),"")</f>
        <v/>
      </c>
      <c r="O1933" s="6" t="str">
        <f>IF(anotacoes!N1933=0,"",anotacoes!N1933)</f>
        <v/>
      </c>
      <c r="P1933" t="str">
        <f>IF(anotacoes!M1933=0,"",UPPER(anotacoes!M1933))</f>
        <v/>
      </c>
      <c r="Q1933" t="str">
        <f t="shared" si="61"/>
        <v>INSERT INTO CONVERSAO_LUTA_ACAO (cd_conversao, id_luta, sequencia, momento_inicio, momento_fim, quem_faz, quem_sofre, acao_tipo, acao, tecnica, direcao, pontuacao) VALUES (1, 32, 4, TRIM(' 00:00:36,245'), TRIM(' 00:00:57,685'), 'CIANO', 'NAGASHIMA', 'GRIP TIME', 'LEFT COLLAR RIGHT SLEEVE', NULL, NULL, NULL)</v>
      </c>
      <c r="R1933" t="s">
        <v>10327</v>
      </c>
    </row>
    <row r="1934" spans="1:18" hidden="1" x14ac:dyDescent="0.25">
      <c r="A1934" s="7">
        <f>anotacoes!D1934</f>
        <v>40944</v>
      </c>
      <c r="B1934" t="str">
        <f>anotacoes!C1934</f>
        <v>GRAND SLAM PARIS 2012</v>
      </c>
      <c r="C1934" t="str">
        <f>anotacoes!E1934</f>
        <v>CIANO</v>
      </c>
      <c r="D1934" t="str">
        <f>anotacoes!F1934</f>
        <v>NAGASHIMA</v>
      </c>
      <c r="E1934" t="s">
        <v>10325</v>
      </c>
      <c r="F1934">
        <f>anotacoes!A1934</f>
        <v>32</v>
      </c>
      <c r="G1934">
        <f>anotacoes!B1934</f>
        <v>5</v>
      </c>
      <c r="H1934" t="str">
        <f>anotacoes!K1934</f>
        <v xml:space="preserve"> 00:00:57,685</v>
      </c>
      <c r="I1934" t="str">
        <f>anotacoes!L1934</f>
        <v xml:space="preserve"> 00:02:03,422</v>
      </c>
      <c r="J1934" t="str">
        <f>IF(L1934="PAUSE",E1934,IF(anotacoes!G1938=conversao_anotacoes!C1934,conversao_anotacoes!C1934,conversao_anotacoes!D1934))</f>
        <v>CIANO</v>
      </c>
      <c r="K1934" t="str">
        <f t="shared" si="60"/>
        <v>NAGASHIMA</v>
      </c>
      <c r="L1934" t="str">
        <f>UPPER(anotacoes!H1934)</f>
        <v>GRIP TIME</v>
      </c>
      <c r="M1934" t="str">
        <f>IF(OR(L1934="ATTACK",L1934="FINTA"),"&lt;TECNICA&gt;",UPPER(anotacoes!I1934))</f>
        <v>LEFT COLLAR</v>
      </c>
      <c r="N1934" t="str">
        <f>IF(OR(L1934="ATTACK",L1934="FINTA"),UPPER(anotacoes!I1934),"")</f>
        <v/>
      </c>
      <c r="O1934" s="6" t="str">
        <f>IF(anotacoes!N1934=0,"",anotacoes!N1934)</f>
        <v/>
      </c>
      <c r="P1934" t="str">
        <f>IF(anotacoes!M1934=0,"",UPPER(anotacoes!M1934))</f>
        <v/>
      </c>
      <c r="Q1934" t="str">
        <f t="shared" si="61"/>
        <v>INSERT INTO CONVERSAO_LUTA_ACAO (cd_conversao, id_luta, sequencia, momento_inicio, momento_fim, quem_faz, quem_sofre, acao_tipo, acao, tecnica, direcao, pontuacao) VALUES (1, 32, 5, TRIM(' 00:00:57,685'), TRIM(' 00:02:03,422'), 'CIANO', 'NAGASHIMA', 'GRIP TIME', 'LEFT COLLAR', NULL, NULL, NULL)</v>
      </c>
      <c r="R1934" t="s">
        <v>10327</v>
      </c>
    </row>
    <row r="1935" spans="1:18" hidden="1" x14ac:dyDescent="0.25">
      <c r="A1935" s="7">
        <f>anotacoes!D1935</f>
        <v>40944</v>
      </c>
      <c r="B1935" t="str">
        <f>anotacoes!C1935</f>
        <v>GRAND SLAM PARIS 2012</v>
      </c>
      <c r="C1935" t="str">
        <f>anotacoes!E1935</f>
        <v>CIANO</v>
      </c>
      <c r="D1935" t="str">
        <f>anotacoes!F1935</f>
        <v>NAGASHIMA</v>
      </c>
      <c r="E1935" t="s">
        <v>10325</v>
      </c>
      <c r="F1935">
        <f>anotacoes!A1935</f>
        <v>32</v>
      </c>
      <c r="G1935">
        <f>anotacoes!B1935</f>
        <v>6</v>
      </c>
      <c r="H1935" t="str">
        <f>anotacoes!K1935</f>
        <v xml:space="preserve"> 00:02:03,422</v>
      </c>
      <c r="I1935" t="str">
        <f>anotacoes!L1935</f>
        <v xml:space="preserve"> 00:02:04,961</v>
      </c>
      <c r="J1935" t="str">
        <f>IF(L1935="PAUSE",E1935,IF(anotacoes!G1939=conversao_anotacoes!C1935,conversao_anotacoes!C1935,conversao_anotacoes!D1935))</f>
        <v>CIANO</v>
      </c>
      <c r="K1935" t="str">
        <f t="shared" si="60"/>
        <v>NAGASHIMA</v>
      </c>
      <c r="L1935" t="str">
        <f>UPPER(anotacoes!H1935)</f>
        <v>ATTACK</v>
      </c>
      <c r="M1935" t="str">
        <f>IF(OR(L1935="ATTACK",L1935="FINTA"),"&lt;TECNICA&gt;",UPPER(anotacoes!I1935))</f>
        <v>&lt;TECNICA&gt;</v>
      </c>
      <c r="N1935" t="str">
        <f>IF(OR(L1935="ATTACK",L1935="FINTA"),UPPER(anotacoes!I1935),"")</f>
        <v>DEASHI HARAI</v>
      </c>
      <c r="O1935" s="6">
        <f>IF(anotacoes!N1935=0,"",anotacoes!N1935)</f>
        <v>7</v>
      </c>
      <c r="P1935" t="str">
        <f>IF(anotacoes!M1935=0,"",UPPER(anotacoes!M1935))</f>
        <v/>
      </c>
      <c r="Q1935" t="str">
        <f t="shared" si="61"/>
        <v>INSERT INTO CONVERSAO_LUTA_ACAO (cd_conversao, id_luta, sequencia, momento_inicio, momento_fim, quem_faz, quem_sofre, acao_tipo, acao, tecnica, direcao, pontuacao) VALUES (1, 32, 6, TRIM(' 00:02:03,422'), TRIM(' 00:02:04,961'), 'CIANO', 'NAGASHIMA', 'ATTACK', '&lt;TECNICA&gt;', 'DEASHI HARAI', 7, NULL)</v>
      </c>
      <c r="R1935" t="s">
        <v>10327</v>
      </c>
    </row>
    <row r="1936" spans="1:18" hidden="1" x14ac:dyDescent="0.25">
      <c r="A1936" s="7">
        <f>anotacoes!D1936</f>
        <v>40944</v>
      </c>
      <c r="B1936" t="str">
        <f>anotacoes!C1936</f>
        <v>GRAND SLAM PARIS 2012</v>
      </c>
      <c r="C1936" t="str">
        <f>anotacoes!E1936</f>
        <v>CIANO</v>
      </c>
      <c r="D1936" t="str">
        <f>anotacoes!F1936</f>
        <v>NAGASHIMA</v>
      </c>
      <c r="E1936" t="s">
        <v>10325</v>
      </c>
      <c r="F1936">
        <f>anotacoes!A1936</f>
        <v>32</v>
      </c>
      <c r="G1936">
        <f>anotacoes!B1936</f>
        <v>7</v>
      </c>
      <c r="H1936" t="str">
        <f>anotacoes!K1936</f>
        <v xml:space="preserve"> 00:02:05,133</v>
      </c>
      <c r="I1936" t="str">
        <f>anotacoes!L1936</f>
        <v xml:space="preserve"> 00:02:12,049</v>
      </c>
      <c r="J1936" t="str">
        <f>IF(L1936="PAUSE",E1936,IF(anotacoes!G1940=conversao_anotacoes!C1936,conversao_anotacoes!C1936,conversao_anotacoes!D1936))</f>
        <v>&lt;ARBITRO_DESCONHECIDO&gt;</v>
      </c>
      <c r="K1936" t="str">
        <f t="shared" si="60"/>
        <v/>
      </c>
      <c r="L1936" t="str">
        <f>UPPER(anotacoes!H1936)</f>
        <v>PAUSE</v>
      </c>
      <c r="M1936" t="str">
        <f>IF(OR(L1936="ATTACK",L1936="FINTA"),"&lt;TECNICA&gt;",UPPER(anotacoes!I1936))</f>
        <v>&lt;NAO_CLASSIFICADO&gt;</v>
      </c>
      <c r="N1936" t="str">
        <f>IF(OR(L1936="ATTACK",L1936="FINTA"),UPPER(anotacoes!I1936),"")</f>
        <v/>
      </c>
      <c r="O1936" s="6" t="str">
        <f>IF(anotacoes!N1936=0,"",anotacoes!N1936)</f>
        <v/>
      </c>
      <c r="P1936" t="str">
        <f>IF(anotacoes!M1936=0,"",UPPER(anotacoes!M1936))</f>
        <v/>
      </c>
      <c r="Q1936" t="str">
        <f t="shared" si="61"/>
        <v>INSERT INTO CONVERSAO_LUTA_ACAO (cd_conversao, id_luta, sequencia, momento_inicio, momento_fim, quem_faz, quem_sofre, acao_tipo, acao, tecnica, direcao, pontuacao) VALUES (1, 32, 7, TRIM(' 00:02:05,133'), TRIM(' 00:02:12,049'), '&lt;ARBITRO_DESCONHECIDO&gt;', '', 'PAUSE', '&lt;NAO_CLASSIFICADO&gt;', NULL, NULL, NULL)</v>
      </c>
      <c r="R1936" t="s">
        <v>10327</v>
      </c>
    </row>
    <row r="1937" spans="1:18" hidden="1" x14ac:dyDescent="0.25">
      <c r="A1937" s="7">
        <f>anotacoes!D1937</f>
        <v>40944</v>
      </c>
      <c r="B1937" t="str">
        <f>anotacoes!C1937</f>
        <v>GRAND SLAM PARIS 2012</v>
      </c>
      <c r="C1937" t="str">
        <f>anotacoes!E1937</f>
        <v>CIANO</v>
      </c>
      <c r="D1937" t="str">
        <f>anotacoes!F1937</f>
        <v>NAGASHIMA</v>
      </c>
      <c r="E1937" t="s">
        <v>10325</v>
      </c>
      <c r="F1937">
        <f>anotacoes!A1937</f>
        <v>32</v>
      </c>
      <c r="G1937">
        <f>anotacoes!B1937</f>
        <v>8</v>
      </c>
      <c r="H1937" t="str">
        <f>anotacoes!K1937</f>
        <v xml:space="preserve"> 00:02:12,236</v>
      </c>
      <c r="I1937" t="str">
        <f>anotacoes!L1937</f>
        <v xml:space="preserve"> 00:02:21,052</v>
      </c>
      <c r="J1937" t="str">
        <f>IF(L1937="PAUSE",E1937,IF(anotacoes!G1941=conversao_anotacoes!C1937,conversao_anotacoes!C1937,conversao_anotacoes!D1937))</f>
        <v>CIANO</v>
      </c>
      <c r="K1937" t="str">
        <f t="shared" si="60"/>
        <v>NAGASHIMA</v>
      </c>
      <c r="L1937" t="str">
        <f>UPPER(anotacoes!H1937)</f>
        <v>DISPLACEMENT</v>
      </c>
      <c r="M1937" t="str">
        <f>IF(OR(L1937="ATTACK",L1937="FINTA"),"&lt;TECNICA&gt;",UPPER(anotacoes!I1937))</f>
        <v>2-3 STEP HESITANT RIGHT</v>
      </c>
      <c r="N1937" t="str">
        <f>IF(OR(L1937="ATTACK",L1937="FINTA"),UPPER(anotacoes!I1937),"")</f>
        <v/>
      </c>
      <c r="O1937" s="6" t="str">
        <f>IF(anotacoes!N1937=0,"",anotacoes!N1937)</f>
        <v/>
      </c>
      <c r="P1937" t="str">
        <f>IF(anotacoes!M1937=0,"",UPPER(anotacoes!M1937))</f>
        <v/>
      </c>
      <c r="Q1937" t="str">
        <f t="shared" si="61"/>
        <v>INSERT INTO CONVERSAO_LUTA_ACAO (cd_conversao, id_luta, sequencia, momento_inicio, momento_fim, quem_faz, quem_sofre, acao_tipo, acao, tecnica, direcao, pontuacao) VALUES (1, 32, 8, TRIM(' 00:02:12,236'), TRIM(' 00:02:21,052'), 'CIANO', 'NAGASHIMA', 'DISPLACEMENT', '2-3 STEP HESITANT RIGHT', NULL, NULL, NULL)</v>
      </c>
      <c r="R1937" t="s">
        <v>10327</v>
      </c>
    </row>
    <row r="1938" spans="1:18" hidden="1" x14ac:dyDescent="0.25">
      <c r="A1938" s="7">
        <f>anotacoes!D1938</f>
        <v>40944</v>
      </c>
      <c r="B1938" t="str">
        <f>anotacoes!C1938</f>
        <v>GRAND SLAM PARIS 2012</v>
      </c>
      <c r="C1938" t="str">
        <f>anotacoes!E1938</f>
        <v>CIANO</v>
      </c>
      <c r="D1938" t="str">
        <f>anotacoes!F1938</f>
        <v>NAGASHIMA</v>
      </c>
      <c r="E1938" t="s">
        <v>10325</v>
      </c>
      <c r="F1938">
        <f>anotacoes!A1938</f>
        <v>32</v>
      </c>
      <c r="G1938">
        <f>anotacoes!B1938</f>
        <v>9</v>
      </c>
      <c r="H1938" t="str">
        <f>anotacoes!K1938</f>
        <v xml:space="preserve"> 00:02:21,231</v>
      </c>
      <c r="I1938" t="str">
        <f>anotacoes!L1938</f>
        <v xml:space="preserve"> 00:02:30,563</v>
      </c>
      <c r="J1938" t="str">
        <f>IF(L1938="PAUSE",E1938,IF(anotacoes!G1942=conversao_anotacoes!C1938,conversao_anotacoes!C1938,conversao_anotacoes!D1938))</f>
        <v>CIANO</v>
      </c>
      <c r="K1938" t="str">
        <f t="shared" si="60"/>
        <v>NAGASHIMA</v>
      </c>
      <c r="L1938" t="str">
        <f>UPPER(anotacoes!H1938)</f>
        <v>DISPLACEMENT</v>
      </c>
      <c r="M1938" t="str">
        <f>IF(OR(L1938="ATTACK",L1938="FINTA"),"&lt;TECNICA&gt;",UPPER(anotacoes!I1938))</f>
        <v>TRY TO GRIP WITH CONTACT</v>
      </c>
      <c r="N1938" t="str">
        <f>IF(OR(L1938="ATTACK",L1938="FINTA"),UPPER(anotacoes!I1938),"")</f>
        <v/>
      </c>
      <c r="O1938" s="6" t="str">
        <f>IF(anotacoes!N1938=0,"",anotacoes!N1938)</f>
        <v/>
      </c>
      <c r="P1938" t="str">
        <f>IF(anotacoes!M1938=0,"",UPPER(anotacoes!M1938))</f>
        <v/>
      </c>
      <c r="Q1938" t="str">
        <f t="shared" si="61"/>
        <v>INSERT INTO CONVERSAO_LUTA_ACAO (cd_conversao, id_luta, sequencia, momento_inicio, momento_fim, quem_faz, quem_sofre, acao_tipo, acao, tecnica, direcao, pontuacao) VALUES (1, 32, 9, TRIM(' 00:02:21,231'), TRIM(' 00:02:30,563'), 'CIANO', 'NAGASHIMA', 'DISPLACEMENT', 'TRY TO GRIP WITH CONTACT', NULL, NULL, NULL)</v>
      </c>
      <c r="R1938" t="s">
        <v>10327</v>
      </c>
    </row>
    <row r="1939" spans="1:18" hidden="1" x14ac:dyDescent="0.25">
      <c r="A1939" s="7">
        <f>anotacoes!D1939</f>
        <v>40944</v>
      </c>
      <c r="B1939" t="str">
        <f>anotacoes!C1939</f>
        <v>GRAND SLAM PARIS 2012</v>
      </c>
      <c r="C1939" t="str">
        <f>anotacoes!E1939</f>
        <v>CIANO</v>
      </c>
      <c r="D1939" t="str">
        <f>anotacoes!F1939</f>
        <v>NAGASHIMA</v>
      </c>
      <c r="E1939" t="s">
        <v>10325</v>
      </c>
      <c r="F1939">
        <f>anotacoes!A1939</f>
        <v>32</v>
      </c>
      <c r="G1939">
        <f>anotacoes!B1939</f>
        <v>10</v>
      </c>
      <c r="H1939" t="str">
        <f>anotacoes!K1939</f>
        <v xml:space="preserve"> 00:02:30,731</v>
      </c>
      <c r="I1939" t="str">
        <f>anotacoes!L1939</f>
        <v xml:space="preserve"> 00:03:32,521</v>
      </c>
      <c r="J1939" t="str">
        <f>IF(L1939="PAUSE",E1939,IF(anotacoes!G1943=conversao_anotacoes!C1939,conversao_anotacoes!C1939,conversao_anotacoes!D1939))</f>
        <v>CIANO</v>
      </c>
      <c r="K1939" t="str">
        <f t="shared" si="60"/>
        <v>NAGASHIMA</v>
      </c>
      <c r="L1939" t="str">
        <f>UPPER(anotacoes!H1939)</f>
        <v>GRIP TIME</v>
      </c>
      <c r="M1939" t="str">
        <f>IF(OR(L1939="ATTACK",L1939="FINTA"),"&lt;TECNICA&gt;",UPPER(anotacoes!I1939))</f>
        <v>LEFT COLLAR</v>
      </c>
      <c r="N1939" t="str">
        <f>IF(OR(L1939="ATTACK",L1939="FINTA"),UPPER(anotacoes!I1939),"")</f>
        <v/>
      </c>
      <c r="O1939" s="6" t="str">
        <f>IF(anotacoes!N1939=0,"",anotacoes!N1939)</f>
        <v/>
      </c>
      <c r="P1939" t="str">
        <f>IF(anotacoes!M1939=0,"",UPPER(anotacoes!M1939))</f>
        <v/>
      </c>
      <c r="Q1939" t="str">
        <f t="shared" si="61"/>
        <v>INSERT INTO CONVERSAO_LUTA_ACAO (cd_conversao, id_luta, sequencia, momento_inicio, momento_fim, quem_faz, quem_sofre, acao_tipo, acao, tecnica, direcao, pontuacao) VALUES (1, 32, 10, TRIM(' 00:02:30,731'), TRIM(' 00:03:32,521'), 'CIANO', 'NAGASHIMA', 'GRIP TIME', 'LEFT COLLAR', NULL, NULL, NULL)</v>
      </c>
      <c r="R1939" t="s">
        <v>10327</v>
      </c>
    </row>
    <row r="1940" spans="1:18" hidden="1" x14ac:dyDescent="0.25">
      <c r="A1940" s="7">
        <f>anotacoes!D1940</f>
        <v>40944</v>
      </c>
      <c r="B1940" t="str">
        <f>anotacoes!C1940</f>
        <v>GRAND SLAM PARIS 2012</v>
      </c>
      <c r="C1940" t="str">
        <f>anotacoes!E1940</f>
        <v>CIANO</v>
      </c>
      <c r="D1940" t="str">
        <f>anotacoes!F1940</f>
        <v>NAGASHIMA</v>
      </c>
      <c r="E1940" t="s">
        <v>10325</v>
      </c>
      <c r="F1940">
        <f>anotacoes!A1940</f>
        <v>32</v>
      </c>
      <c r="G1940">
        <f>anotacoes!B1940</f>
        <v>11</v>
      </c>
      <c r="H1940" t="str">
        <f>anotacoes!K1940</f>
        <v xml:space="preserve"> 00:03:32,521</v>
      </c>
      <c r="I1940" t="str">
        <f>anotacoes!L1940</f>
        <v xml:space="preserve"> 00:03:32,773</v>
      </c>
      <c r="J1940" t="str">
        <f>IF(L1940="PAUSE",E1940,IF(anotacoes!G1944=conversao_anotacoes!C1940,conversao_anotacoes!C1940,conversao_anotacoes!D1940))</f>
        <v>CIANO</v>
      </c>
      <c r="K1940" t="str">
        <f t="shared" si="60"/>
        <v>NAGASHIMA</v>
      </c>
      <c r="L1940" t="str">
        <f>UPPER(anotacoes!H1940)</f>
        <v>ATTACK</v>
      </c>
      <c r="M1940" t="str">
        <f>IF(OR(L1940="ATTACK",L1940="FINTA"),"&lt;TECNICA&gt;",UPPER(anotacoes!I1940))</f>
        <v>&lt;TECNICA&gt;</v>
      </c>
      <c r="N1940" t="str">
        <f>IF(OR(L1940="ATTACK",L1940="FINTA"),UPPER(anotacoes!I1940),"")</f>
        <v>IPPON SEOINAGE</v>
      </c>
      <c r="O1940" s="6">
        <f>IF(anotacoes!N1940=0,"",anotacoes!N1940)</f>
        <v>4</v>
      </c>
      <c r="P1940" t="str">
        <f>IF(anotacoes!M1940=0,"",UPPER(anotacoes!M1940))</f>
        <v/>
      </c>
      <c r="Q1940" t="str">
        <f t="shared" si="61"/>
        <v>INSERT INTO CONVERSAO_LUTA_ACAO (cd_conversao, id_luta, sequencia, momento_inicio, momento_fim, quem_faz, quem_sofre, acao_tipo, acao, tecnica, direcao, pontuacao) VALUES (1, 32, 11, TRIM(' 00:03:32,521'), TRIM(' 00:03:32,773'), 'CIANO', 'NAGASHIMA', 'ATTACK', '&lt;TECNICA&gt;', 'IPPON SEOINAGE', 4, NULL)</v>
      </c>
      <c r="R1940" t="s">
        <v>10327</v>
      </c>
    </row>
    <row r="1941" spans="1:18" hidden="1" x14ac:dyDescent="0.25">
      <c r="A1941" s="7">
        <f>anotacoes!D1941</f>
        <v>40944</v>
      </c>
      <c r="B1941" t="str">
        <f>anotacoes!C1941</f>
        <v>GRAND SLAM PARIS 2012</v>
      </c>
      <c r="C1941" t="str">
        <f>anotacoes!E1941</f>
        <v>CIANO</v>
      </c>
      <c r="D1941" t="str">
        <f>anotacoes!F1941</f>
        <v>NAGASHIMA</v>
      </c>
      <c r="E1941" t="s">
        <v>10325</v>
      </c>
      <c r="F1941">
        <f>anotacoes!A1941</f>
        <v>32</v>
      </c>
      <c r="G1941">
        <f>anotacoes!B1941</f>
        <v>12</v>
      </c>
      <c r="H1941" t="str">
        <f>anotacoes!K1941</f>
        <v xml:space="preserve"> 00:03:33,023</v>
      </c>
      <c r="I1941" t="str">
        <f>anotacoes!L1941</f>
        <v xml:space="preserve"> 00:03:37,624</v>
      </c>
      <c r="J1941" t="str">
        <f>IF(L1941="PAUSE",E1941,IF(anotacoes!G1945=conversao_anotacoes!C1941,conversao_anotacoes!C1941,conversao_anotacoes!D1941))</f>
        <v>CIANO</v>
      </c>
      <c r="K1941" t="str">
        <f t="shared" si="60"/>
        <v>NAGASHIMA</v>
      </c>
      <c r="L1941" t="str">
        <f>UPPER(anotacoes!H1941)</f>
        <v>TRANSITION</v>
      </c>
      <c r="M1941" t="str">
        <f>IF(OR(L1941="ATTACK",L1941="FINTA"),"&lt;TECNICA&gt;",UPPER(anotacoes!I1941))</f>
        <v>WITH ATTACK</v>
      </c>
      <c r="N1941" t="str">
        <f>IF(OR(L1941="ATTACK",L1941="FINTA"),UPPER(anotacoes!I1941),"")</f>
        <v/>
      </c>
      <c r="O1941" s="6" t="str">
        <f>IF(anotacoes!N1941=0,"",anotacoes!N1941)</f>
        <v/>
      </c>
      <c r="P1941" t="str">
        <f>IF(anotacoes!M1941=0,"",UPPER(anotacoes!M1941))</f>
        <v/>
      </c>
      <c r="Q1941" t="str">
        <f t="shared" si="61"/>
        <v>INSERT INTO CONVERSAO_LUTA_ACAO (cd_conversao, id_luta, sequencia, momento_inicio, momento_fim, quem_faz, quem_sofre, acao_tipo, acao, tecnica, direcao, pontuacao) VALUES (1, 32, 12, TRIM(' 00:03:33,023'), TRIM(' 00:03:37,624'), 'CIANO', 'NAGASHIMA', 'TRANSITION', 'WITH ATTACK', NULL, NULL, NULL)</v>
      </c>
      <c r="R1941" t="s">
        <v>10327</v>
      </c>
    </row>
    <row r="1942" spans="1:18" hidden="1" x14ac:dyDescent="0.25">
      <c r="A1942" s="7">
        <f>anotacoes!D1942</f>
        <v>40944</v>
      </c>
      <c r="B1942" t="str">
        <f>anotacoes!C1942</f>
        <v>GRAND SLAM PARIS 2012</v>
      </c>
      <c r="C1942" t="str">
        <f>anotacoes!E1942</f>
        <v>CIANO</v>
      </c>
      <c r="D1942" t="str">
        <f>anotacoes!F1942</f>
        <v>NAGASHIMA</v>
      </c>
      <c r="E1942" t="s">
        <v>10325</v>
      </c>
      <c r="F1942">
        <f>anotacoes!A1942</f>
        <v>32</v>
      </c>
      <c r="G1942">
        <f>anotacoes!B1942</f>
        <v>13</v>
      </c>
      <c r="H1942" t="str">
        <f>anotacoes!K1942</f>
        <v xml:space="preserve"> 00:03:37,806</v>
      </c>
      <c r="I1942" t="str">
        <f>anotacoes!L1942</f>
        <v xml:space="preserve"> 00:03:54,876</v>
      </c>
      <c r="J1942" t="str">
        <f>IF(L1942="PAUSE",E1942,IF(anotacoes!G1946=conversao_anotacoes!C1942,conversao_anotacoes!C1942,conversao_anotacoes!D1942))</f>
        <v>CIANO</v>
      </c>
      <c r="K1942" t="str">
        <f t="shared" si="60"/>
        <v>NAGASHIMA</v>
      </c>
      <c r="L1942" t="str">
        <f>UPPER(anotacoes!H1942)</f>
        <v>GROUNDWORK COMBAT</v>
      </c>
      <c r="M1942" t="str">
        <f>IF(OR(L1942="ATTACK",L1942="FINTA"),"&lt;TECNICA&gt;",UPPER(anotacoes!I1942))</f>
        <v>DEFENSIVE POSITION</v>
      </c>
      <c r="N1942" t="str">
        <f>IF(OR(L1942="ATTACK",L1942="FINTA"),UPPER(anotacoes!I1942),"")</f>
        <v/>
      </c>
      <c r="O1942" s="6" t="str">
        <f>IF(anotacoes!N1942=0,"",anotacoes!N1942)</f>
        <v/>
      </c>
      <c r="P1942" t="str">
        <f>IF(anotacoes!M1942=0,"",UPPER(anotacoes!M1942))</f>
        <v/>
      </c>
      <c r="Q1942" t="str">
        <f t="shared" si="61"/>
        <v>INSERT INTO CONVERSAO_LUTA_ACAO (cd_conversao, id_luta, sequencia, momento_inicio, momento_fim, quem_faz, quem_sofre, acao_tipo, acao, tecnica, direcao, pontuacao) VALUES (1, 32, 13, TRIM(' 00:03:37,806'), TRIM(' 00:03:54,876'), 'CIANO', 'NAGASHIMA', 'GROUNDWORK COMBAT', 'DEFENSIVE POSITION', NULL, NULL, NULL)</v>
      </c>
      <c r="R1942" t="s">
        <v>10327</v>
      </c>
    </row>
    <row r="1943" spans="1:18" hidden="1" x14ac:dyDescent="0.25">
      <c r="A1943" s="7">
        <f>anotacoes!D1943</f>
        <v>40944</v>
      </c>
      <c r="B1943" t="str">
        <f>anotacoes!C1943</f>
        <v>GRAND SLAM PARIS 2012</v>
      </c>
      <c r="C1943" t="str">
        <f>anotacoes!E1943</f>
        <v>CIANO</v>
      </c>
      <c r="D1943" t="str">
        <f>anotacoes!F1943</f>
        <v>NAGASHIMA</v>
      </c>
      <c r="E1943" t="s">
        <v>10325</v>
      </c>
      <c r="F1943">
        <f>anotacoes!A1943</f>
        <v>32</v>
      </c>
      <c r="G1943">
        <f>anotacoes!B1943</f>
        <v>14</v>
      </c>
      <c r="H1943" t="str">
        <f>anotacoes!K1943</f>
        <v xml:space="preserve"> 00:03:55,031</v>
      </c>
      <c r="I1943" t="str">
        <f>anotacoes!L1943</f>
        <v xml:space="preserve"> 00:04:02,003</v>
      </c>
      <c r="J1943" t="str">
        <f>IF(L1943="PAUSE",E1943,IF(anotacoes!G1947=conversao_anotacoes!C1943,conversao_anotacoes!C1943,conversao_anotacoes!D1943))</f>
        <v>&lt;ARBITRO_DESCONHECIDO&gt;</v>
      </c>
      <c r="K1943" t="str">
        <f t="shared" si="60"/>
        <v/>
      </c>
      <c r="L1943" t="str">
        <f>UPPER(anotacoes!H1943)</f>
        <v>PAUSE</v>
      </c>
      <c r="M1943" t="str">
        <f>IF(OR(L1943="ATTACK",L1943="FINTA"),"&lt;TECNICA&gt;",UPPER(anotacoes!I1943))</f>
        <v>&lt;NAO_CLASSIFICADO&gt;</v>
      </c>
      <c r="N1943" t="str">
        <f>IF(OR(L1943="ATTACK",L1943="FINTA"),UPPER(anotacoes!I1943),"")</f>
        <v/>
      </c>
      <c r="O1943" s="6" t="str">
        <f>IF(anotacoes!N1943=0,"",anotacoes!N1943)</f>
        <v/>
      </c>
      <c r="P1943" t="str">
        <f>IF(anotacoes!M1943=0,"",UPPER(anotacoes!M1943))</f>
        <v/>
      </c>
      <c r="Q1943" t="str">
        <f t="shared" si="61"/>
        <v>INSERT INTO CONVERSAO_LUTA_ACAO (cd_conversao, id_luta, sequencia, momento_inicio, momento_fim, quem_faz, quem_sofre, acao_tipo, acao, tecnica, direcao, pontuacao) VALUES (1, 32, 14, TRIM(' 00:03:55,031'), TRIM(' 00:04:02,003'), '&lt;ARBITRO_DESCONHECIDO&gt;', '', 'PAUSE', '&lt;NAO_CLASSIFICADO&gt;', NULL, NULL, NULL)</v>
      </c>
      <c r="R1943" t="s">
        <v>10327</v>
      </c>
    </row>
    <row r="1944" spans="1:18" hidden="1" x14ac:dyDescent="0.25">
      <c r="A1944" s="7">
        <f>anotacoes!D1944</f>
        <v>40944</v>
      </c>
      <c r="B1944" t="str">
        <f>anotacoes!C1944</f>
        <v>GRAND SLAM PARIS 2012</v>
      </c>
      <c r="C1944" t="str">
        <f>anotacoes!E1944</f>
        <v>CIANO</v>
      </c>
      <c r="D1944" t="str">
        <f>anotacoes!F1944</f>
        <v>NAGASHIMA</v>
      </c>
      <c r="E1944" t="s">
        <v>10325</v>
      </c>
      <c r="F1944">
        <f>anotacoes!A1944</f>
        <v>32</v>
      </c>
      <c r="G1944">
        <f>anotacoes!B1944</f>
        <v>15</v>
      </c>
      <c r="H1944" t="str">
        <f>anotacoes!K1944</f>
        <v xml:space="preserve"> 00:04:02,507</v>
      </c>
      <c r="I1944" t="str">
        <f>anotacoes!L1944</f>
        <v xml:space="preserve"> 00:04:10,348</v>
      </c>
      <c r="J1944" t="str">
        <f>IF(L1944="PAUSE",E1944,IF(anotacoes!G1948=conversao_anotacoes!C1944,conversao_anotacoes!C1944,conversao_anotacoes!D1944))</f>
        <v>CIANO</v>
      </c>
      <c r="K1944" t="str">
        <f t="shared" si="60"/>
        <v>NAGASHIMA</v>
      </c>
      <c r="L1944" t="str">
        <f>UPPER(anotacoes!H1944)</f>
        <v>DISPLACEMENT</v>
      </c>
      <c r="M1944" t="str">
        <f>IF(OR(L1944="ATTACK",L1944="FINTA"),"&lt;TECNICA&gt;",UPPER(anotacoes!I1944))</f>
        <v>2-3 STEP HESITANT RIGHT</v>
      </c>
      <c r="N1944" t="str">
        <f>IF(OR(L1944="ATTACK",L1944="FINTA"),UPPER(anotacoes!I1944),"")</f>
        <v/>
      </c>
      <c r="O1944" s="6" t="str">
        <f>IF(anotacoes!N1944=0,"",anotacoes!N1944)</f>
        <v/>
      </c>
      <c r="P1944" t="str">
        <f>IF(anotacoes!M1944=0,"",UPPER(anotacoes!M1944))</f>
        <v/>
      </c>
      <c r="Q1944" t="str">
        <f t="shared" si="61"/>
        <v>INSERT INTO CONVERSAO_LUTA_ACAO (cd_conversao, id_luta, sequencia, momento_inicio, momento_fim, quem_faz, quem_sofre, acao_tipo, acao, tecnica, direcao, pontuacao) VALUES (1, 32, 15, TRIM(' 00:04:02,507'), TRIM(' 00:04:10,348'), 'CIANO', 'NAGASHIMA', 'DISPLACEMENT', '2-3 STEP HESITANT RIGHT', NULL, NULL, NULL)</v>
      </c>
      <c r="R1944" t="s">
        <v>10327</v>
      </c>
    </row>
    <row r="1945" spans="1:18" hidden="1" x14ac:dyDescent="0.25">
      <c r="A1945" s="7">
        <f>anotacoes!D1945</f>
        <v>40944</v>
      </c>
      <c r="B1945" t="str">
        <f>anotacoes!C1945</f>
        <v>GRAND SLAM PARIS 2012</v>
      </c>
      <c r="C1945" t="str">
        <f>anotacoes!E1945</f>
        <v>CIANO</v>
      </c>
      <c r="D1945" t="str">
        <f>anotacoes!F1945</f>
        <v>NAGASHIMA</v>
      </c>
      <c r="E1945" t="s">
        <v>10325</v>
      </c>
      <c r="F1945">
        <f>anotacoes!A1945</f>
        <v>32</v>
      </c>
      <c r="G1945">
        <f>anotacoes!B1945</f>
        <v>16</v>
      </c>
      <c r="H1945" t="str">
        <f>anotacoes!K1945</f>
        <v xml:space="preserve"> 00:04:10,538</v>
      </c>
      <c r="I1945" t="str">
        <f>anotacoes!L1945</f>
        <v xml:space="preserve"> 00:04:15,108</v>
      </c>
      <c r="J1945" t="str">
        <f>IF(L1945="PAUSE",E1945,IF(anotacoes!G1949=conversao_anotacoes!C1945,conversao_anotacoes!C1945,conversao_anotacoes!D1945))</f>
        <v>CIANO</v>
      </c>
      <c r="K1945" t="str">
        <f t="shared" si="60"/>
        <v>NAGASHIMA</v>
      </c>
      <c r="L1945" t="str">
        <f>UPPER(anotacoes!H1945)</f>
        <v>DISPLACEMENT</v>
      </c>
      <c r="M1945" t="str">
        <f>IF(OR(L1945="ATTACK",L1945="FINTA"),"&lt;TECNICA&gt;",UPPER(anotacoes!I1945))</f>
        <v>TRY TO GRIP WITH CONTACT</v>
      </c>
      <c r="N1945" t="str">
        <f>IF(OR(L1945="ATTACK",L1945="FINTA"),UPPER(anotacoes!I1945),"")</f>
        <v/>
      </c>
      <c r="O1945" s="6" t="str">
        <f>IF(anotacoes!N1945=0,"",anotacoes!N1945)</f>
        <v/>
      </c>
      <c r="P1945" t="str">
        <f>IF(anotacoes!M1945=0,"",UPPER(anotacoes!M1945))</f>
        <v/>
      </c>
      <c r="Q1945" t="str">
        <f t="shared" si="61"/>
        <v>INSERT INTO CONVERSAO_LUTA_ACAO (cd_conversao, id_luta, sequencia, momento_inicio, momento_fim, quem_faz, quem_sofre, acao_tipo, acao, tecnica, direcao, pontuacao) VALUES (1, 32, 16, TRIM(' 00:04:10,538'), TRIM(' 00:04:15,108'), 'CIANO', 'NAGASHIMA', 'DISPLACEMENT', 'TRY TO GRIP WITH CONTACT', NULL, NULL, NULL)</v>
      </c>
      <c r="R1945" t="s">
        <v>10327</v>
      </c>
    </row>
    <row r="1946" spans="1:18" hidden="1" x14ac:dyDescent="0.25">
      <c r="A1946" s="7">
        <f>anotacoes!D1946</f>
        <v>40944</v>
      </c>
      <c r="B1946" t="str">
        <f>anotacoes!C1946</f>
        <v>GRAND SLAM PARIS 2012</v>
      </c>
      <c r="C1946" t="str">
        <f>anotacoes!E1946</f>
        <v>CIANO</v>
      </c>
      <c r="D1946" t="str">
        <f>anotacoes!F1946</f>
        <v>NAGASHIMA</v>
      </c>
      <c r="E1946" t="s">
        <v>10325</v>
      </c>
      <c r="F1946">
        <f>anotacoes!A1946</f>
        <v>32</v>
      </c>
      <c r="G1946">
        <f>anotacoes!B1946</f>
        <v>17</v>
      </c>
      <c r="H1946" t="str">
        <f>anotacoes!K1946</f>
        <v xml:space="preserve"> 00:04:15,251</v>
      </c>
      <c r="I1946" t="str">
        <f>anotacoes!L1946</f>
        <v xml:space="preserve"> 00:05:14,661</v>
      </c>
      <c r="J1946" t="str">
        <f>IF(L1946="PAUSE",E1946,IF(anotacoes!G1950=conversao_anotacoes!C1946,conversao_anotacoes!C1946,conversao_anotacoes!D1946))</f>
        <v>CIANO</v>
      </c>
      <c r="K1946" t="str">
        <f t="shared" si="60"/>
        <v>NAGASHIMA</v>
      </c>
      <c r="L1946" t="str">
        <f>UPPER(anotacoes!H1946)</f>
        <v>GRIP TIME</v>
      </c>
      <c r="M1946" t="str">
        <f>IF(OR(L1946="ATTACK",L1946="FINTA"),"&lt;TECNICA&gt;",UPPER(anotacoes!I1946))</f>
        <v>LEFT COLLAR</v>
      </c>
      <c r="N1946" t="str">
        <f>IF(OR(L1946="ATTACK",L1946="FINTA"),UPPER(anotacoes!I1946),"")</f>
        <v/>
      </c>
      <c r="O1946" s="6" t="str">
        <f>IF(anotacoes!N1946=0,"",anotacoes!N1946)</f>
        <v/>
      </c>
      <c r="P1946" t="str">
        <f>IF(anotacoes!M1946=0,"",UPPER(anotacoes!M1946))</f>
        <v/>
      </c>
      <c r="Q1946" t="str">
        <f t="shared" si="61"/>
        <v>INSERT INTO CONVERSAO_LUTA_ACAO (cd_conversao, id_luta, sequencia, momento_inicio, momento_fim, quem_faz, quem_sofre, acao_tipo, acao, tecnica, direcao, pontuacao) VALUES (1, 32, 17, TRIM(' 00:04:15,251'), TRIM(' 00:05:14,661'), 'CIANO', 'NAGASHIMA', 'GRIP TIME', 'LEFT COLLAR', NULL, NULL, NULL)</v>
      </c>
      <c r="R1946" t="s">
        <v>10327</v>
      </c>
    </row>
    <row r="1947" spans="1:18" hidden="1" x14ac:dyDescent="0.25">
      <c r="A1947" s="7">
        <f>anotacoes!D1947</f>
        <v>40944</v>
      </c>
      <c r="B1947" t="str">
        <f>anotacoes!C1947</f>
        <v>GRAND SLAM PARIS 2012</v>
      </c>
      <c r="C1947" t="str">
        <f>anotacoes!E1947</f>
        <v>CIANO</v>
      </c>
      <c r="D1947" t="str">
        <f>anotacoes!F1947</f>
        <v>NAGASHIMA</v>
      </c>
      <c r="E1947" t="s">
        <v>10325</v>
      </c>
      <c r="F1947">
        <f>anotacoes!A1947</f>
        <v>32</v>
      </c>
      <c r="G1947">
        <f>anotacoes!B1947</f>
        <v>18</v>
      </c>
      <c r="H1947" t="str">
        <f>anotacoes!K1947</f>
        <v xml:space="preserve"> 00:05:14,831</v>
      </c>
      <c r="I1947" t="str">
        <f>anotacoes!L1947</f>
        <v xml:space="preserve"> 00:05:26,367</v>
      </c>
      <c r="J1947" t="str">
        <f>IF(L1947="PAUSE",E1947,IF(anotacoes!G1951=conversao_anotacoes!C1947,conversao_anotacoes!C1947,conversao_anotacoes!D1947))</f>
        <v>CIANO</v>
      </c>
      <c r="K1947" t="str">
        <f t="shared" si="60"/>
        <v>NAGASHIMA</v>
      </c>
      <c r="L1947" t="str">
        <f>UPPER(anotacoes!H1947)</f>
        <v>GRIP TIME</v>
      </c>
      <c r="M1947" t="str">
        <f>IF(OR(L1947="ATTACK",L1947="FINTA"),"&lt;TECNICA&gt;",UPPER(anotacoes!I1947))</f>
        <v>LEFT COLLAR</v>
      </c>
      <c r="N1947" t="str">
        <f>IF(OR(L1947="ATTACK",L1947="FINTA"),UPPER(anotacoes!I1947),"")</f>
        <v/>
      </c>
      <c r="O1947" s="6" t="str">
        <f>IF(anotacoes!N1947=0,"",anotacoes!N1947)</f>
        <v/>
      </c>
      <c r="P1947" t="str">
        <f>IF(anotacoes!M1947=0,"",UPPER(anotacoes!M1947))</f>
        <v/>
      </c>
      <c r="Q1947" t="str">
        <f t="shared" si="61"/>
        <v>INSERT INTO CONVERSAO_LUTA_ACAO (cd_conversao, id_luta, sequencia, momento_inicio, momento_fim, quem_faz, quem_sofre, acao_tipo, acao, tecnica, direcao, pontuacao) VALUES (1, 32, 18, TRIM(' 00:05:14,831'), TRIM(' 00:05:26,367'), 'CIANO', 'NAGASHIMA', 'GRIP TIME', 'LEFT COLLAR', NULL, NULL, NULL)</v>
      </c>
      <c r="R1947" t="s">
        <v>10327</v>
      </c>
    </row>
    <row r="1948" spans="1:18" hidden="1" x14ac:dyDescent="0.25">
      <c r="A1948" s="7">
        <f>anotacoes!D1948</f>
        <v>40944</v>
      </c>
      <c r="B1948" t="str">
        <f>anotacoes!C1948</f>
        <v>GRAND SLAM PARIS 2012</v>
      </c>
      <c r="C1948" t="str">
        <f>anotacoes!E1948</f>
        <v>CIANO</v>
      </c>
      <c r="D1948" t="str">
        <f>anotacoes!F1948</f>
        <v>NAGASHIMA</v>
      </c>
      <c r="E1948" t="s">
        <v>10325</v>
      </c>
      <c r="F1948">
        <f>anotacoes!A1948</f>
        <v>32</v>
      </c>
      <c r="G1948">
        <f>anotacoes!B1948</f>
        <v>19</v>
      </c>
      <c r="H1948" t="str">
        <f>anotacoes!K1948</f>
        <v xml:space="preserve"> 00:05:26,367</v>
      </c>
      <c r="I1948" t="str">
        <f>anotacoes!L1948</f>
        <v xml:space="preserve"> 00:05:27,007</v>
      </c>
      <c r="J1948" t="str">
        <f>IF(L1948="PAUSE",E1948,IF(anotacoes!G1952=conversao_anotacoes!C1948,conversao_anotacoes!C1948,conversao_anotacoes!D1948))</f>
        <v>CIANO</v>
      </c>
      <c r="K1948" t="str">
        <f t="shared" si="60"/>
        <v>NAGASHIMA</v>
      </c>
      <c r="L1948" t="str">
        <f>UPPER(anotacoes!H1948)</f>
        <v>ATTACK</v>
      </c>
      <c r="M1948" t="str">
        <f>IF(OR(L1948="ATTACK",L1948="FINTA"),"&lt;TECNICA&gt;",UPPER(anotacoes!I1948))</f>
        <v>&lt;TECNICA&gt;</v>
      </c>
      <c r="N1948" t="str">
        <f>IF(OR(L1948="ATTACK",L1948="FINTA"),UPPER(anotacoes!I1948),"")</f>
        <v>IPPON SEOINAGE</v>
      </c>
      <c r="O1948" s="6">
        <f>IF(anotacoes!N1948=0,"",anotacoes!N1948)</f>
        <v>3</v>
      </c>
      <c r="P1948" t="str">
        <f>IF(anotacoes!M1948=0,"",UPPER(anotacoes!M1948))</f>
        <v/>
      </c>
      <c r="Q1948" t="str">
        <f t="shared" si="61"/>
        <v>INSERT INTO CONVERSAO_LUTA_ACAO (cd_conversao, id_luta, sequencia, momento_inicio, momento_fim, quem_faz, quem_sofre, acao_tipo, acao, tecnica, direcao, pontuacao) VALUES (1, 32, 19, TRIM(' 00:05:26,367'), TRIM(' 00:05:27,007'), 'CIANO', 'NAGASHIMA', 'ATTACK', '&lt;TECNICA&gt;', 'IPPON SEOINAGE', 3, NULL)</v>
      </c>
      <c r="R1948" t="s">
        <v>10327</v>
      </c>
    </row>
    <row r="1949" spans="1:18" hidden="1" x14ac:dyDescent="0.25">
      <c r="A1949" s="7">
        <f>anotacoes!D1949</f>
        <v>40944</v>
      </c>
      <c r="B1949" t="str">
        <f>anotacoes!C1949</f>
        <v>GRAND SLAM PARIS 2012</v>
      </c>
      <c r="C1949" t="str">
        <f>anotacoes!E1949</f>
        <v>CIANO</v>
      </c>
      <c r="D1949" t="str">
        <f>anotacoes!F1949</f>
        <v>NAGASHIMA</v>
      </c>
      <c r="E1949" t="s">
        <v>10325</v>
      </c>
      <c r="F1949">
        <f>anotacoes!A1949</f>
        <v>32</v>
      </c>
      <c r="G1949">
        <f>anotacoes!B1949</f>
        <v>20</v>
      </c>
      <c r="H1949" t="str">
        <f>anotacoes!K1949</f>
        <v xml:space="preserve"> 00:05:27,198</v>
      </c>
      <c r="I1949" t="str">
        <f>anotacoes!L1949</f>
        <v xml:space="preserve"> 00:05:40,504</v>
      </c>
      <c r="J1949" t="str">
        <f>IF(L1949="PAUSE",E1949,IF(anotacoes!G1953=conversao_anotacoes!C1949,conversao_anotacoes!C1949,conversao_anotacoes!D1949))</f>
        <v>&lt;ARBITRO_DESCONHECIDO&gt;</v>
      </c>
      <c r="K1949" t="str">
        <f t="shared" si="60"/>
        <v/>
      </c>
      <c r="L1949" t="str">
        <f>UPPER(anotacoes!H1949)</f>
        <v>PAUSE</v>
      </c>
      <c r="M1949" t="str">
        <f>IF(OR(L1949="ATTACK",L1949="FINTA"),"&lt;TECNICA&gt;",UPPER(anotacoes!I1949))</f>
        <v>SHIDO OPPONENT WITHOUT SCORE</v>
      </c>
      <c r="N1949" t="str">
        <f>IF(OR(L1949="ATTACK",L1949="FINTA"),UPPER(anotacoes!I1949),"")</f>
        <v/>
      </c>
      <c r="O1949" s="6" t="str">
        <f>IF(anotacoes!N1949=0,"",anotacoes!N1949)</f>
        <v/>
      </c>
      <c r="P1949" t="str">
        <f>IF(anotacoes!M1949=0,"",UPPER(anotacoes!M1949))</f>
        <v/>
      </c>
      <c r="Q1949" t="str">
        <f t="shared" si="61"/>
        <v>INSERT INTO CONVERSAO_LUTA_ACAO (cd_conversao, id_luta, sequencia, momento_inicio, momento_fim, quem_faz, quem_sofre, acao_tipo, acao, tecnica, direcao, pontuacao) VALUES (1, 32, 20, TRIM(' 00:05:27,198'), TRIM(' 00:05:40,504'), '&lt;ARBITRO_DESCONHECIDO&gt;', '', 'PAUSE', 'SHIDO OPPONENT WITHOUT SCORE', NULL, NULL, NULL)</v>
      </c>
      <c r="R1949" t="s">
        <v>10327</v>
      </c>
    </row>
    <row r="1950" spans="1:18" hidden="1" x14ac:dyDescent="0.25">
      <c r="A1950" s="7">
        <f>anotacoes!D1950</f>
        <v>40944</v>
      </c>
      <c r="B1950" t="str">
        <f>anotacoes!C1950</f>
        <v>GRAND SLAM PARIS 2012</v>
      </c>
      <c r="C1950" t="str">
        <f>anotacoes!E1950</f>
        <v>CIANO</v>
      </c>
      <c r="D1950" t="str">
        <f>anotacoes!F1950</f>
        <v>NAGASHIMA</v>
      </c>
      <c r="E1950" t="s">
        <v>10325</v>
      </c>
      <c r="F1950">
        <f>anotacoes!A1950</f>
        <v>32</v>
      </c>
      <c r="G1950">
        <f>anotacoes!B1950</f>
        <v>21</v>
      </c>
      <c r="H1950" t="str">
        <f>anotacoes!K1950</f>
        <v xml:space="preserve"> 00:05:40,655</v>
      </c>
      <c r="I1950" t="str">
        <f>anotacoes!L1950</f>
        <v xml:space="preserve"> 00:05:44,823</v>
      </c>
      <c r="J1950" t="str">
        <f>IF(L1950="PAUSE",E1950,IF(anotacoes!G1954=conversao_anotacoes!C1950,conversao_anotacoes!C1950,conversao_anotacoes!D1950))</f>
        <v>CIANO</v>
      </c>
      <c r="K1950" t="str">
        <f t="shared" si="60"/>
        <v>NAGASHIMA</v>
      </c>
      <c r="L1950" t="str">
        <f>UPPER(anotacoes!H1950)</f>
        <v>DISPLACEMENT</v>
      </c>
      <c r="M1950" t="str">
        <f>IF(OR(L1950="ATTACK",L1950="FINTA"),"&lt;TECNICA&gt;",UPPER(anotacoes!I1950))</f>
        <v>2-3 STEP HESITANT RIGHT</v>
      </c>
      <c r="N1950" t="str">
        <f>IF(OR(L1950="ATTACK",L1950="FINTA"),UPPER(anotacoes!I1950),"")</f>
        <v/>
      </c>
      <c r="O1950" s="6" t="str">
        <f>IF(anotacoes!N1950=0,"",anotacoes!N1950)</f>
        <v/>
      </c>
      <c r="P1950" t="str">
        <f>IF(anotacoes!M1950=0,"",UPPER(anotacoes!M1950))</f>
        <v/>
      </c>
      <c r="Q1950" t="str">
        <f t="shared" si="61"/>
        <v>INSERT INTO CONVERSAO_LUTA_ACAO (cd_conversao, id_luta, sequencia, momento_inicio, momento_fim, quem_faz, quem_sofre, acao_tipo, acao, tecnica, direcao, pontuacao) VALUES (1, 32, 21, TRIM(' 00:05:40,655'), TRIM(' 00:05:44,823'), 'CIANO', 'NAGASHIMA', 'DISPLACEMENT', '2-3 STEP HESITANT RIGHT', NULL, NULL, NULL)</v>
      </c>
      <c r="R1950" t="s">
        <v>10327</v>
      </c>
    </row>
    <row r="1951" spans="1:18" hidden="1" x14ac:dyDescent="0.25">
      <c r="A1951" s="7">
        <f>anotacoes!D1951</f>
        <v>40944</v>
      </c>
      <c r="B1951" t="str">
        <f>anotacoes!C1951</f>
        <v>GRAND SLAM PARIS 2012</v>
      </c>
      <c r="C1951" t="str">
        <f>anotacoes!E1951</f>
        <v>CIANO</v>
      </c>
      <c r="D1951" t="str">
        <f>anotacoes!F1951</f>
        <v>NAGASHIMA</v>
      </c>
      <c r="E1951" t="s">
        <v>10325</v>
      </c>
      <c r="F1951">
        <f>anotacoes!A1951</f>
        <v>32</v>
      </c>
      <c r="G1951">
        <f>anotacoes!B1951</f>
        <v>22</v>
      </c>
      <c r="H1951" t="str">
        <f>anotacoes!K1951</f>
        <v xml:space="preserve"> 00:05:44,996</v>
      </c>
      <c r="I1951" t="str">
        <f>anotacoes!L1951</f>
        <v xml:space="preserve"> 00:05:50,689</v>
      </c>
      <c r="J1951" t="str">
        <f>IF(L1951="PAUSE",E1951,IF(anotacoes!G1955=conversao_anotacoes!C1951,conversao_anotacoes!C1951,conversao_anotacoes!D1951))</f>
        <v>CIANO</v>
      </c>
      <c r="K1951" t="str">
        <f t="shared" si="60"/>
        <v>NAGASHIMA</v>
      </c>
      <c r="L1951" t="str">
        <f>UPPER(anotacoes!H1951)</f>
        <v>DISPLACEMENT</v>
      </c>
      <c r="M1951" t="str">
        <f>IF(OR(L1951="ATTACK",L1951="FINTA"),"&lt;TECNICA&gt;",UPPER(anotacoes!I1951))</f>
        <v>TRY TO GRIP WITH CONTACT</v>
      </c>
      <c r="N1951" t="str">
        <f>IF(OR(L1951="ATTACK",L1951="FINTA"),UPPER(anotacoes!I1951),"")</f>
        <v/>
      </c>
      <c r="O1951" s="6" t="str">
        <f>IF(anotacoes!N1951=0,"",anotacoes!N1951)</f>
        <v/>
      </c>
      <c r="P1951" t="str">
        <f>IF(anotacoes!M1951=0,"",UPPER(anotacoes!M1951))</f>
        <v/>
      </c>
      <c r="Q1951" t="str">
        <f t="shared" si="61"/>
        <v>INSERT INTO CONVERSAO_LUTA_ACAO (cd_conversao, id_luta, sequencia, momento_inicio, momento_fim, quem_faz, quem_sofre, acao_tipo, acao, tecnica, direcao, pontuacao) VALUES (1, 32, 22, TRIM(' 00:05:44,996'), TRIM(' 00:05:50,689'), 'CIANO', 'NAGASHIMA', 'DISPLACEMENT', 'TRY TO GRIP WITH CONTACT', NULL, NULL, NULL)</v>
      </c>
      <c r="R1951" t="s">
        <v>10327</v>
      </c>
    </row>
    <row r="1952" spans="1:18" hidden="1" x14ac:dyDescent="0.25">
      <c r="A1952" s="7">
        <f>anotacoes!D1952</f>
        <v>40944</v>
      </c>
      <c r="B1952" t="str">
        <f>anotacoes!C1952</f>
        <v>GRAND SLAM PARIS 2012</v>
      </c>
      <c r="C1952" t="str">
        <f>anotacoes!E1952</f>
        <v>CIANO</v>
      </c>
      <c r="D1952" t="str">
        <f>anotacoes!F1952</f>
        <v>NAGASHIMA</v>
      </c>
      <c r="E1952" t="s">
        <v>10325</v>
      </c>
      <c r="F1952">
        <f>anotacoes!A1952</f>
        <v>32</v>
      </c>
      <c r="G1952">
        <f>anotacoes!B1952</f>
        <v>23</v>
      </c>
      <c r="H1952" t="str">
        <f>anotacoes!K1952</f>
        <v xml:space="preserve"> 00:05:50,856</v>
      </c>
      <c r="I1952" t="str">
        <f>anotacoes!L1952</f>
        <v xml:space="preserve"> 00:06:46,542</v>
      </c>
      <c r="J1952" t="str">
        <f>IF(L1952="PAUSE",E1952,IF(anotacoes!G1956=conversao_anotacoes!C1952,conversao_anotacoes!C1952,conversao_anotacoes!D1952))</f>
        <v>CIANO</v>
      </c>
      <c r="K1952" t="str">
        <f t="shared" si="60"/>
        <v>NAGASHIMA</v>
      </c>
      <c r="L1952" t="str">
        <f>UPPER(anotacoes!H1952)</f>
        <v>GRIP TIME</v>
      </c>
      <c r="M1952" t="str">
        <f>IF(OR(L1952="ATTACK",L1952="FINTA"),"&lt;TECNICA&gt;",UPPER(anotacoes!I1952))</f>
        <v>LEFT COLLAR</v>
      </c>
      <c r="N1952" t="str">
        <f>IF(OR(L1952="ATTACK",L1952="FINTA"),UPPER(anotacoes!I1952),"")</f>
        <v/>
      </c>
      <c r="O1952" s="6" t="str">
        <f>IF(anotacoes!N1952=0,"",anotacoes!N1952)</f>
        <v/>
      </c>
      <c r="P1952" t="str">
        <f>IF(anotacoes!M1952=0,"",UPPER(anotacoes!M1952))</f>
        <v/>
      </c>
      <c r="Q1952" t="str">
        <f t="shared" si="61"/>
        <v>INSERT INTO CONVERSAO_LUTA_ACAO (cd_conversao, id_luta, sequencia, momento_inicio, momento_fim, quem_faz, quem_sofre, acao_tipo, acao, tecnica, direcao, pontuacao) VALUES (1, 32, 23, TRIM(' 00:05:50,856'), TRIM(' 00:06:46,542'), 'CIANO', 'NAGASHIMA', 'GRIP TIME', 'LEFT COLLAR', NULL, NULL, NULL)</v>
      </c>
      <c r="R1952" t="s">
        <v>10327</v>
      </c>
    </row>
    <row r="1953" spans="1:18" hidden="1" x14ac:dyDescent="0.25">
      <c r="A1953" s="7">
        <f>anotacoes!D1953</f>
        <v>40944</v>
      </c>
      <c r="B1953" t="str">
        <f>anotacoes!C1953</f>
        <v>GRAND SLAM PARIS 2012</v>
      </c>
      <c r="C1953" t="str">
        <f>anotacoes!E1953</f>
        <v>CIANO</v>
      </c>
      <c r="D1953" t="str">
        <f>anotacoes!F1953</f>
        <v>NAGASHIMA</v>
      </c>
      <c r="E1953" t="s">
        <v>10325</v>
      </c>
      <c r="F1953">
        <f>anotacoes!A1953</f>
        <v>32</v>
      </c>
      <c r="G1953">
        <f>anotacoes!B1953</f>
        <v>24</v>
      </c>
      <c r="H1953" t="str">
        <f>anotacoes!K1953</f>
        <v xml:space="preserve"> 00:06:46,542</v>
      </c>
      <c r="I1953" t="str">
        <f>anotacoes!L1953</f>
        <v xml:space="preserve"> 00:06:56,162</v>
      </c>
      <c r="J1953" t="str">
        <f>IF(L1953="PAUSE",E1953,IF(anotacoes!G1957=conversao_anotacoes!C1953,conversao_anotacoes!C1953,conversao_anotacoes!D1953))</f>
        <v>CIANO</v>
      </c>
      <c r="K1953" t="str">
        <f t="shared" si="60"/>
        <v>NAGASHIMA</v>
      </c>
      <c r="L1953" t="str">
        <f>UPPER(anotacoes!H1953)</f>
        <v>GRIP TIME</v>
      </c>
      <c r="M1953" t="str">
        <f>IF(OR(L1953="ATTACK",L1953="FINTA"),"&lt;TECNICA&gt;",UPPER(anotacoes!I1953))</f>
        <v>LEFT COLLAR RIGHT SLEEVE</v>
      </c>
      <c r="N1953" t="str">
        <f>IF(OR(L1953="ATTACK",L1953="FINTA"),UPPER(anotacoes!I1953),"")</f>
        <v/>
      </c>
      <c r="O1953" s="6" t="str">
        <f>IF(anotacoes!N1953=0,"",anotacoes!N1953)</f>
        <v/>
      </c>
      <c r="P1953" t="str">
        <f>IF(anotacoes!M1953=0,"",UPPER(anotacoes!M1953))</f>
        <v/>
      </c>
      <c r="Q1953" t="str">
        <f t="shared" si="61"/>
        <v>INSERT INTO CONVERSAO_LUTA_ACAO (cd_conversao, id_luta, sequencia, momento_inicio, momento_fim, quem_faz, quem_sofre, acao_tipo, acao, tecnica, direcao, pontuacao) VALUES (1, 32, 24, TRIM(' 00:06:46,542'), TRIM(' 00:06:56,162'), 'CIANO', 'NAGASHIMA', 'GRIP TIME', 'LEFT COLLAR RIGHT SLEEVE', NULL, NULL, NULL)</v>
      </c>
      <c r="R1953" t="s">
        <v>10327</v>
      </c>
    </row>
    <row r="1954" spans="1:18" hidden="1" x14ac:dyDescent="0.25">
      <c r="A1954" s="7">
        <f>anotacoes!D1954</f>
        <v>40944</v>
      </c>
      <c r="B1954" t="str">
        <f>anotacoes!C1954</f>
        <v>GRAND SLAM PARIS 2012</v>
      </c>
      <c r="C1954" t="str">
        <f>anotacoes!E1954</f>
        <v>CIANO</v>
      </c>
      <c r="D1954" t="str">
        <f>anotacoes!F1954</f>
        <v>NAGASHIMA</v>
      </c>
      <c r="E1954" t="s">
        <v>10325</v>
      </c>
      <c r="F1954">
        <f>anotacoes!A1954</f>
        <v>32</v>
      </c>
      <c r="G1954">
        <f>anotacoes!B1954</f>
        <v>25</v>
      </c>
      <c r="H1954" t="str">
        <f>anotacoes!K1954</f>
        <v xml:space="preserve"> 00:06:56,162</v>
      </c>
      <c r="I1954" t="str">
        <f>anotacoes!L1954</f>
        <v xml:space="preserve"> 00:07:01,024</v>
      </c>
      <c r="J1954" t="str">
        <f>IF(L1954="PAUSE",E1954,IF(anotacoes!G1958=conversao_anotacoes!C1954,conversao_anotacoes!C1954,conversao_anotacoes!D1954))</f>
        <v>CIANO</v>
      </c>
      <c r="K1954" t="str">
        <f t="shared" si="60"/>
        <v>NAGASHIMA</v>
      </c>
      <c r="L1954" t="str">
        <f>UPPER(anotacoes!H1954)</f>
        <v>GRIP TIME</v>
      </c>
      <c r="M1954" t="str">
        <f>IF(OR(L1954="ATTACK",L1954="FINTA"),"&lt;TECNICA&gt;",UPPER(anotacoes!I1954))</f>
        <v>LEFT BACK RIGHT SLEEVE</v>
      </c>
      <c r="N1954" t="str">
        <f>IF(OR(L1954="ATTACK",L1954="FINTA"),UPPER(anotacoes!I1954),"")</f>
        <v/>
      </c>
      <c r="O1954" s="6" t="str">
        <f>IF(anotacoes!N1954=0,"",anotacoes!N1954)</f>
        <v/>
      </c>
      <c r="P1954" t="str">
        <f>IF(anotacoes!M1954=0,"",UPPER(anotacoes!M1954))</f>
        <v/>
      </c>
      <c r="Q1954" t="str">
        <f t="shared" si="61"/>
        <v>INSERT INTO CONVERSAO_LUTA_ACAO (cd_conversao, id_luta, sequencia, momento_inicio, momento_fim, quem_faz, quem_sofre, acao_tipo, acao, tecnica, direcao, pontuacao) VALUES (1, 32, 25, TRIM(' 00:06:56,162'), TRIM(' 00:07:01,024'), 'CIANO', 'NAGASHIMA', 'GRIP TIME', 'LEFT BACK RIGHT SLEEVE', NULL, NULL, NULL)</v>
      </c>
      <c r="R1954" t="s">
        <v>10327</v>
      </c>
    </row>
    <row r="1955" spans="1:18" hidden="1" x14ac:dyDescent="0.25">
      <c r="A1955" s="7">
        <f>anotacoes!D1955</f>
        <v>40944</v>
      </c>
      <c r="B1955" t="str">
        <f>anotacoes!C1955</f>
        <v>GRAND SLAM PARIS 2012</v>
      </c>
      <c r="C1955" t="str">
        <f>anotacoes!E1955</f>
        <v>CIANO</v>
      </c>
      <c r="D1955" t="str">
        <f>anotacoes!F1955</f>
        <v>NAGASHIMA</v>
      </c>
      <c r="E1955" t="s">
        <v>10325</v>
      </c>
      <c r="F1955">
        <f>anotacoes!A1955</f>
        <v>32</v>
      </c>
      <c r="G1955">
        <f>anotacoes!B1955</f>
        <v>26</v>
      </c>
      <c r="H1955" t="str">
        <f>anotacoes!K1955</f>
        <v xml:space="preserve"> 00:07:01,196</v>
      </c>
      <c r="I1955" t="str">
        <f>anotacoes!L1955</f>
        <v xml:space="preserve"> 00:07:07,825</v>
      </c>
      <c r="J1955" t="str">
        <f>IF(L1955="PAUSE",E1955,IF(anotacoes!G1959=conversao_anotacoes!C1955,conversao_anotacoes!C1955,conversao_anotacoes!D1955))</f>
        <v>&lt;ARBITRO_DESCONHECIDO&gt;</v>
      </c>
      <c r="K1955" t="str">
        <f t="shared" si="60"/>
        <v/>
      </c>
      <c r="L1955" t="str">
        <f>UPPER(anotacoes!H1955)</f>
        <v>PAUSE</v>
      </c>
      <c r="M1955" t="str">
        <f>IF(OR(L1955="ATTACK",L1955="FINTA"),"&lt;TECNICA&gt;",UPPER(anotacoes!I1955))</f>
        <v>&lt;NAO_CLASSIFICADO&gt;</v>
      </c>
      <c r="N1955" t="str">
        <f>IF(OR(L1955="ATTACK",L1955="FINTA"),UPPER(anotacoes!I1955),"")</f>
        <v/>
      </c>
      <c r="O1955" s="6" t="str">
        <f>IF(anotacoes!N1955=0,"",anotacoes!N1955)</f>
        <v/>
      </c>
      <c r="P1955" t="str">
        <f>IF(anotacoes!M1955=0,"",UPPER(anotacoes!M1955))</f>
        <v/>
      </c>
      <c r="Q1955" t="str">
        <f t="shared" si="61"/>
        <v>INSERT INTO CONVERSAO_LUTA_ACAO (cd_conversao, id_luta, sequencia, momento_inicio, momento_fim, quem_faz, quem_sofre, acao_tipo, acao, tecnica, direcao, pontuacao) VALUES (1, 32, 26, TRIM(' 00:07:01,196'), TRIM(' 00:07:07,825'), '&lt;ARBITRO_DESCONHECIDO&gt;', '', 'PAUSE', '&lt;NAO_CLASSIFICADO&gt;', NULL, NULL, NULL)</v>
      </c>
      <c r="R1955" t="s">
        <v>10327</v>
      </c>
    </row>
    <row r="1956" spans="1:18" hidden="1" x14ac:dyDescent="0.25">
      <c r="A1956" s="7">
        <f>anotacoes!D1956</f>
        <v>40944</v>
      </c>
      <c r="B1956" t="str">
        <f>anotacoes!C1956</f>
        <v>GRAND SLAM PARIS 2012</v>
      </c>
      <c r="C1956" t="str">
        <f>anotacoes!E1956</f>
        <v>CIANO</v>
      </c>
      <c r="D1956" t="str">
        <f>anotacoes!F1956</f>
        <v>NAGASHIMA</v>
      </c>
      <c r="E1956" t="s">
        <v>10325</v>
      </c>
      <c r="F1956">
        <f>anotacoes!A1956</f>
        <v>32</v>
      </c>
      <c r="G1956">
        <f>anotacoes!B1956</f>
        <v>27</v>
      </c>
      <c r="H1956" t="str">
        <f>anotacoes!K1956</f>
        <v xml:space="preserve"> 00:07:07,994</v>
      </c>
      <c r="I1956" t="str">
        <f>anotacoes!L1956</f>
        <v xml:space="preserve"> 00:07:11,637</v>
      </c>
      <c r="J1956" t="str">
        <f>IF(L1956="PAUSE",E1956,IF(anotacoes!G1960=conversao_anotacoes!C1956,conversao_anotacoes!C1956,conversao_anotacoes!D1956))</f>
        <v>CIANO</v>
      </c>
      <c r="K1956" t="str">
        <f t="shared" si="60"/>
        <v>NAGASHIMA</v>
      </c>
      <c r="L1956" t="str">
        <f>UPPER(anotacoes!H1956)</f>
        <v>DISPLACEMENT</v>
      </c>
      <c r="M1956" t="str">
        <f>IF(OR(L1956="ATTACK",L1956="FINTA"),"&lt;TECNICA&gt;",UPPER(anotacoes!I1956))</f>
        <v>2-3 STEP HESITANT RIGHT</v>
      </c>
      <c r="N1956" t="str">
        <f>IF(OR(L1956="ATTACK",L1956="FINTA"),UPPER(anotacoes!I1956),"")</f>
        <v/>
      </c>
      <c r="O1956" s="6" t="str">
        <f>IF(anotacoes!N1956=0,"",anotacoes!N1956)</f>
        <v/>
      </c>
      <c r="P1956" t="str">
        <f>IF(anotacoes!M1956=0,"",UPPER(anotacoes!M1956))</f>
        <v/>
      </c>
      <c r="Q1956" t="str">
        <f t="shared" si="61"/>
        <v>INSERT INTO CONVERSAO_LUTA_ACAO (cd_conversao, id_luta, sequencia, momento_inicio, momento_fim, quem_faz, quem_sofre, acao_tipo, acao, tecnica, direcao, pontuacao) VALUES (1, 32, 27, TRIM(' 00:07:07,994'), TRIM(' 00:07:11,637'), 'CIANO', 'NAGASHIMA', 'DISPLACEMENT', '2-3 STEP HESITANT RIGHT', NULL, NULL, NULL)</v>
      </c>
      <c r="R1956" t="s">
        <v>10327</v>
      </c>
    </row>
    <row r="1957" spans="1:18" hidden="1" x14ac:dyDescent="0.25">
      <c r="A1957" s="7">
        <f>anotacoes!D1957</f>
        <v>40944</v>
      </c>
      <c r="B1957" t="str">
        <f>anotacoes!C1957</f>
        <v>GRAND SLAM PARIS 2012</v>
      </c>
      <c r="C1957" t="str">
        <f>anotacoes!E1957</f>
        <v>CIANO</v>
      </c>
      <c r="D1957" t="str">
        <f>anotacoes!F1957</f>
        <v>NAGASHIMA</v>
      </c>
      <c r="E1957" t="s">
        <v>10325</v>
      </c>
      <c r="F1957">
        <f>anotacoes!A1957</f>
        <v>32</v>
      </c>
      <c r="G1957">
        <f>anotacoes!B1957</f>
        <v>28</v>
      </c>
      <c r="H1957" t="str">
        <f>anotacoes!K1957</f>
        <v xml:space="preserve"> 00:07:11,821</v>
      </c>
      <c r="I1957" t="str">
        <f>anotacoes!L1957</f>
        <v xml:space="preserve"> 00:07:20,233</v>
      </c>
      <c r="J1957" t="str">
        <f>IF(L1957="PAUSE",E1957,IF(anotacoes!G1961=conversao_anotacoes!C1957,conversao_anotacoes!C1957,conversao_anotacoes!D1957))</f>
        <v>CIANO</v>
      </c>
      <c r="K1957" t="str">
        <f t="shared" si="60"/>
        <v>NAGASHIMA</v>
      </c>
      <c r="L1957" t="str">
        <f>UPPER(anotacoes!H1957)</f>
        <v>DISPLACEMENT</v>
      </c>
      <c r="M1957" t="str">
        <f>IF(OR(L1957="ATTACK",L1957="FINTA"),"&lt;TECNICA&gt;",UPPER(anotacoes!I1957))</f>
        <v>TRY TO GRIP WITH CONTACT</v>
      </c>
      <c r="N1957" t="str">
        <f>IF(OR(L1957="ATTACK",L1957="FINTA"),UPPER(anotacoes!I1957),"")</f>
        <v/>
      </c>
      <c r="O1957" s="6" t="str">
        <f>IF(anotacoes!N1957=0,"",anotacoes!N1957)</f>
        <v/>
      </c>
      <c r="P1957" t="str">
        <f>IF(anotacoes!M1957=0,"",UPPER(anotacoes!M1957))</f>
        <v/>
      </c>
      <c r="Q1957" t="str">
        <f t="shared" si="61"/>
        <v>INSERT INTO CONVERSAO_LUTA_ACAO (cd_conversao, id_luta, sequencia, momento_inicio, momento_fim, quem_faz, quem_sofre, acao_tipo, acao, tecnica, direcao, pontuacao) VALUES (1, 32, 28, TRIM(' 00:07:11,821'), TRIM(' 00:07:20,233'), 'CIANO', 'NAGASHIMA', 'DISPLACEMENT', 'TRY TO GRIP WITH CONTACT', NULL, NULL, NULL)</v>
      </c>
      <c r="R1957" t="s">
        <v>10327</v>
      </c>
    </row>
    <row r="1958" spans="1:18" hidden="1" x14ac:dyDescent="0.25">
      <c r="A1958" s="7">
        <f>anotacoes!D1958</f>
        <v>40944</v>
      </c>
      <c r="B1958" t="str">
        <f>anotacoes!C1958</f>
        <v>GRAND SLAM PARIS 2012</v>
      </c>
      <c r="C1958" t="str">
        <f>anotacoes!E1958</f>
        <v>CIANO</v>
      </c>
      <c r="D1958" t="str">
        <f>anotacoes!F1958</f>
        <v>NAGASHIMA</v>
      </c>
      <c r="E1958" t="s">
        <v>10325</v>
      </c>
      <c r="F1958">
        <f>anotacoes!A1958</f>
        <v>32</v>
      </c>
      <c r="G1958">
        <f>anotacoes!B1958</f>
        <v>29</v>
      </c>
      <c r="H1958" t="str">
        <f>anotacoes!K1958</f>
        <v xml:space="preserve"> 00:07:20,412</v>
      </c>
      <c r="I1958" t="str">
        <f>anotacoes!L1958</f>
        <v xml:space="preserve"> 00:07:34,329</v>
      </c>
      <c r="J1958" t="str">
        <f>IF(L1958="PAUSE",E1958,IF(anotacoes!G1962=conversao_anotacoes!C1958,conversao_anotacoes!C1958,conversao_anotacoes!D1958))</f>
        <v>CIANO</v>
      </c>
      <c r="K1958" t="str">
        <f t="shared" si="60"/>
        <v>NAGASHIMA</v>
      </c>
      <c r="L1958" t="str">
        <f>UPPER(anotacoes!H1958)</f>
        <v>GRIP TIME</v>
      </c>
      <c r="M1958" t="str">
        <f>IF(OR(L1958="ATTACK",L1958="FINTA"),"&lt;TECNICA&gt;",UPPER(anotacoes!I1958))</f>
        <v>LEFT COLLAR</v>
      </c>
      <c r="N1958" t="str">
        <f>IF(OR(L1958="ATTACK",L1958="FINTA"),UPPER(anotacoes!I1958),"")</f>
        <v/>
      </c>
      <c r="O1958" s="6" t="str">
        <f>IF(anotacoes!N1958=0,"",anotacoes!N1958)</f>
        <v/>
      </c>
      <c r="P1958" t="str">
        <f>IF(anotacoes!M1958=0,"",UPPER(anotacoes!M1958))</f>
        <v/>
      </c>
      <c r="Q1958" t="str">
        <f t="shared" si="61"/>
        <v>INSERT INTO CONVERSAO_LUTA_ACAO (cd_conversao, id_luta, sequencia, momento_inicio, momento_fim, quem_faz, quem_sofre, acao_tipo, acao, tecnica, direcao, pontuacao) VALUES (1, 32, 29, TRIM(' 00:07:20,412'), TRIM(' 00:07:34,329'), 'CIANO', 'NAGASHIMA', 'GRIP TIME', 'LEFT COLLAR', NULL, NULL, NULL)</v>
      </c>
      <c r="R1958" t="s">
        <v>10327</v>
      </c>
    </row>
    <row r="1959" spans="1:18" hidden="1" x14ac:dyDescent="0.25">
      <c r="A1959" s="7">
        <f>anotacoes!D1959</f>
        <v>40944</v>
      </c>
      <c r="B1959" t="str">
        <f>anotacoes!C1959</f>
        <v>GRAND SLAM PARIS 2012</v>
      </c>
      <c r="C1959" t="str">
        <f>anotacoes!E1959</f>
        <v>CIANO</v>
      </c>
      <c r="D1959" t="str">
        <f>anotacoes!F1959</f>
        <v>NAGASHIMA</v>
      </c>
      <c r="E1959" t="s">
        <v>10325</v>
      </c>
      <c r="F1959">
        <f>anotacoes!A1959</f>
        <v>32</v>
      </c>
      <c r="G1959">
        <f>anotacoes!B1959</f>
        <v>30</v>
      </c>
      <c r="H1959" t="str">
        <f>anotacoes!K1959</f>
        <v xml:space="preserve"> 00:07:34,514</v>
      </c>
      <c r="I1959" t="str">
        <f>anotacoes!L1959</f>
        <v xml:space="preserve"> 00:08:20,851</v>
      </c>
      <c r="J1959" t="str">
        <f>IF(L1959="PAUSE",E1959,IF(anotacoes!G1963=conversao_anotacoes!C1959,conversao_anotacoes!C1959,conversao_anotacoes!D1959))</f>
        <v>CIANO</v>
      </c>
      <c r="K1959" t="str">
        <f t="shared" si="60"/>
        <v>NAGASHIMA</v>
      </c>
      <c r="L1959" t="str">
        <f>UPPER(anotacoes!H1959)</f>
        <v>GRIP TIME</v>
      </c>
      <c r="M1959" t="str">
        <f>IF(OR(L1959="ATTACK",L1959="FINTA"),"&lt;TECNICA&gt;",UPPER(anotacoes!I1959))</f>
        <v>LEFT COLLAR RIGHT SLEEVE</v>
      </c>
      <c r="N1959" t="str">
        <f>IF(OR(L1959="ATTACK",L1959="FINTA"),UPPER(anotacoes!I1959),"")</f>
        <v/>
      </c>
      <c r="O1959" s="6" t="str">
        <f>IF(anotacoes!N1959=0,"",anotacoes!N1959)</f>
        <v/>
      </c>
      <c r="P1959" t="str">
        <f>IF(anotacoes!M1959=0,"",UPPER(anotacoes!M1959))</f>
        <v/>
      </c>
      <c r="Q1959" t="str">
        <f t="shared" si="61"/>
        <v>INSERT INTO CONVERSAO_LUTA_ACAO (cd_conversao, id_luta, sequencia, momento_inicio, momento_fim, quem_faz, quem_sofre, acao_tipo, acao, tecnica, direcao, pontuacao) VALUES (1, 32, 30, TRIM(' 00:07:34,514'), TRIM(' 00:08:20,851'), 'CIANO', 'NAGASHIMA', 'GRIP TIME', 'LEFT COLLAR RIGHT SLEEVE', NULL, NULL, NULL)</v>
      </c>
      <c r="R1959" t="s">
        <v>10327</v>
      </c>
    </row>
    <row r="1960" spans="1:18" hidden="1" x14ac:dyDescent="0.25">
      <c r="A1960" s="7">
        <f>anotacoes!D1960</f>
        <v>40944</v>
      </c>
      <c r="B1960" t="str">
        <f>anotacoes!C1960</f>
        <v>GRAND SLAM PARIS 2012</v>
      </c>
      <c r="C1960" t="str">
        <f>anotacoes!E1960</f>
        <v>CIANO</v>
      </c>
      <c r="D1960" t="str">
        <f>anotacoes!F1960</f>
        <v>NAGASHIMA</v>
      </c>
      <c r="E1960" t="s">
        <v>10325</v>
      </c>
      <c r="F1960">
        <f>anotacoes!A1960</f>
        <v>32</v>
      </c>
      <c r="G1960">
        <f>anotacoes!B1960</f>
        <v>31</v>
      </c>
      <c r="H1960" t="str">
        <f>anotacoes!K1960</f>
        <v xml:space="preserve"> 00:08:20,851</v>
      </c>
      <c r="I1960" t="str">
        <f>anotacoes!L1960</f>
        <v xml:space="preserve"> 00:08:25,368</v>
      </c>
      <c r="J1960" t="str">
        <f>IF(L1960="PAUSE",E1960,IF(anotacoes!G1964=conversao_anotacoes!C1960,conversao_anotacoes!C1960,conversao_anotacoes!D1960))</f>
        <v>CIANO</v>
      </c>
      <c r="K1960" t="str">
        <f t="shared" si="60"/>
        <v>NAGASHIMA</v>
      </c>
      <c r="L1960" t="str">
        <f>UPPER(anotacoes!H1960)</f>
        <v>GRIP TIME</v>
      </c>
      <c r="M1960" t="str">
        <f>IF(OR(L1960="ATTACK",L1960="FINTA"),"&lt;TECNICA&gt;",UPPER(anotacoes!I1960))</f>
        <v>LEFT BACK RIGHT SLEEVE</v>
      </c>
      <c r="N1960" t="str">
        <f>IF(OR(L1960="ATTACK",L1960="FINTA"),UPPER(anotacoes!I1960),"")</f>
        <v/>
      </c>
      <c r="O1960" s="6" t="str">
        <f>IF(anotacoes!N1960=0,"",anotacoes!N1960)</f>
        <v/>
      </c>
      <c r="P1960" t="str">
        <f>IF(anotacoes!M1960=0,"",UPPER(anotacoes!M1960))</f>
        <v/>
      </c>
      <c r="Q1960" t="str">
        <f t="shared" si="61"/>
        <v>INSERT INTO CONVERSAO_LUTA_ACAO (cd_conversao, id_luta, sequencia, momento_inicio, momento_fim, quem_faz, quem_sofre, acao_tipo, acao, tecnica, direcao, pontuacao) VALUES (1, 32, 31, TRIM(' 00:08:20,851'), TRIM(' 00:08:25,368'), 'CIANO', 'NAGASHIMA', 'GRIP TIME', 'LEFT BACK RIGHT SLEEVE', NULL, NULL, NULL)</v>
      </c>
      <c r="R1960" t="s">
        <v>10327</v>
      </c>
    </row>
    <row r="1961" spans="1:18" hidden="1" x14ac:dyDescent="0.25">
      <c r="A1961" s="7">
        <f>anotacoes!D1961</f>
        <v>40944</v>
      </c>
      <c r="B1961" t="str">
        <f>anotacoes!C1961</f>
        <v>GRAND SLAM PARIS 2012</v>
      </c>
      <c r="C1961" t="str">
        <f>anotacoes!E1961</f>
        <v>CIANO</v>
      </c>
      <c r="D1961" t="str">
        <f>anotacoes!F1961</f>
        <v>NAGASHIMA</v>
      </c>
      <c r="E1961" t="s">
        <v>10325</v>
      </c>
      <c r="F1961">
        <f>anotacoes!A1961</f>
        <v>32</v>
      </c>
      <c r="G1961">
        <f>anotacoes!B1961</f>
        <v>32</v>
      </c>
      <c r="H1961" t="str">
        <f>anotacoes!K1961</f>
        <v xml:space="preserve"> 00:08:25,555</v>
      </c>
      <c r="I1961" t="str">
        <f>anotacoes!L1961</f>
        <v xml:space="preserve"> 00:08:32,928</v>
      </c>
      <c r="J1961" t="str">
        <f>IF(L1961="PAUSE",E1961,IF(anotacoes!G1965=conversao_anotacoes!C1961,conversao_anotacoes!C1961,conversao_anotacoes!D1961))</f>
        <v>&lt;ARBITRO_DESCONHECIDO&gt;</v>
      </c>
      <c r="K1961" t="str">
        <f t="shared" si="60"/>
        <v/>
      </c>
      <c r="L1961" t="str">
        <f>UPPER(anotacoes!H1961)</f>
        <v>PAUSE</v>
      </c>
      <c r="M1961" t="str">
        <f>IF(OR(L1961="ATTACK",L1961="FINTA"),"&lt;TECNICA&gt;",UPPER(anotacoes!I1961))</f>
        <v>&lt;NAO_CLASSIFICADO&gt;</v>
      </c>
      <c r="N1961" t="str">
        <f>IF(OR(L1961="ATTACK",L1961="FINTA"),UPPER(anotacoes!I1961),"")</f>
        <v/>
      </c>
      <c r="O1961" s="6" t="str">
        <f>IF(anotacoes!N1961=0,"",anotacoes!N1961)</f>
        <v/>
      </c>
      <c r="P1961" t="str">
        <f>IF(anotacoes!M1961=0,"",UPPER(anotacoes!M1961))</f>
        <v/>
      </c>
      <c r="Q1961" t="str">
        <f t="shared" si="61"/>
        <v>INSERT INTO CONVERSAO_LUTA_ACAO (cd_conversao, id_luta, sequencia, momento_inicio, momento_fim, quem_faz, quem_sofre, acao_tipo, acao, tecnica, direcao, pontuacao) VALUES (1, 32, 32, TRIM(' 00:08:25,555'), TRIM(' 00:08:32,928'), '&lt;ARBITRO_DESCONHECIDO&gt;', '', 'PAUSE', '&lt;NAO_CLASSIFICADO&gt;', NULL, NULL, NULL)</v>
      </c>
      <c r="R1961" t="s">
        <v>10327</v>
      </c>
    </row>
    <row r="1962" spans="1:18" hidden="1" x14ac:dyDescent="0.25">
      <c r="A1962" s="7">
        <f>anotacoes!D1962</f>
        <v>40944</v>
      </c>
      <c r="B1962" t="str">
        <f>anotacoes!C1962</f>
        <v>GRAND SLAM PARIS 2012</v>
      </c>
      <c r="C1962" t="str">
        <f>anotacoes!E1962</f>
        <v>CIANO</v>
      </c>
      <c r="D1962" t="str">
        <f>anotacoes!F1962</f>
        <v>NAGASHIMA</v>
      </c>
      <c r="E1962" t="s">
        <v>10325</v>
      </c>
      <c r="F1962">
        <f>anotacoes!A1962</f>
        <v>32</v>
      </c>
      <c r="G1962">
        <f>anotacoes!B1962</f>
        <v>33</v>
      </c>
      <c r="H1962" t="str">
        <f>anotacoes!K1962</f>
        <v xml:space="preserve"> 00:08:33,104</v>
      </c>
      <c r="I1962" t="str">
        <f>anotacoes!L1962</f>
        <v xml:space="preserve"> 00:08:36,822</v>
      </c>
      <c r="J1962" t="str">
        <f>IF(L1962="PAUSE",E1962,IF(anotacoes!G1966=conversao_anotacoes!C1962,conversao_anotacoes!C1962,conversao_anotacoes!D1962))</f>
        <v>CIANO</v>
      </c>
      <c r="K1962" t="str">
        <f t="shared" si="60"/>
        <v>NAGASHIMA</v>
      </c>
      <c r="L1962" t="str">
        <f>UPPER(anotacoes!H1962)</f>
        <v>DISPLACEMENT</v>
      </c>
      <c r="M1962" t="str">
        <f>IF(OR(L1962="ATTACK",L1962="FINTA"),"&lt;TECNICA&gt;",UPPER(anotacoes!I1962))</f>
        <v>2-3 STEP HESITANT RIGHT</v>
      </c>
      <c r="N1962" t="str">
        <f>IF(OR(L1962="ATTACK",L1962="FINTA"),UPPER(anotacoes!I1962),"")</f>
        <v/>
      </c>
      <c r="O1962" s="6" t="str">
        <f>IF(anotacoes!N1962=0,"",anotacoes!N1962)</f>
        <v/>
      </c>
      <c r="P1962" t="str">
        <f>IF(anotacoes!M1962=0,"",UPPER(anotacoes!M1962))</f>
        <v/>
      </c>
      <c r="Q1962" t="str">
        <f t="shared" si="61"/>
        <v>INSERT INTO CONVERSAO_LUTA_ACAO (cd_conversao, id_luta, sequencia, momento_inicio, momento_fim, quem_faz, quem_sofre, acao_tipo, acao, tecnica, direcao, pontuacao) VALUES (1, 32, 33, TRIM(' 00:08:33,104'), TRIM(' 00:08:36,822'), 'CIANO', 'NAGASHIMA', 'DISPLACEMENT', '2-3 STEP HESITANT RIGHT', NULL, NULL, NULL)</v>
      </c>
      <c r="R1962" t="s">
        <v>10327</v>
      </c>
    </row>
    <row r="1963" spans="1:18" hidden="1" x14ac:dyDescent="0.25">
      <c r="A1963" s="7">
        <f>anotacoes!D1963</f>
        <v>40944</v>
      </c>
      <c r="B1963" t="str">
        <f>anotacoes!C1963</f>
        <v>GRAND SLAM PARIS 2012</v>
      </c>
      <c r="C1963" t="str">
        <f>anotacoes!E1963</f>
        <v>CIANO</v>
      </c>
      <c r="D1963" t="str">
        <f>anotacoes!F1963</f>
        <v>NAGASHIMA</v>
      </c>
      <c r="E1963" t="s">
        <v>10325</v>
      </c>
      <c r="F1963">
        <f>anotacoes!A1963</f>
        <v>32</v>
      </c>
      <c r="G1963">
        <f>anotacoes!B1963</f>
        <v>34</v>
      </c>
      <c r="H1963" t="str">
        <f>anotacoes!K1963</f>
        <v xml:space="preserve"> 00:08:37,002</v>
      </c>
      <c r="I1963" t="str">
        <f>anotacoes!L1963</f>
        <v xml:space="preserve"> 00:08:39,354</v>
      </c>
      <c r="J1963" t="str">
        <f>IF(L1963="PAUSE",E1963,IF(anotacoes!G1967=conversao_anotacoes!C1963,conversao_anotacoes!C1963,conversao_anotacoes!D1963))</f>
        <v>CIANO</v>
      </c>
      <c r="K1963" t="str">
        <f t="shared" si="60"/>
        <v>NAGASHIMA</v>
      </c>
      <c r="L1963" t="str">
        <f>UPPER(anotacoes!H1963)</f>
        <v>DISPLACEMENT</v>
      </c>
      <c r="M1963" t="str">
        <f>IF(OR(L1963="ATTACK",L1963="FINTA"),"&lt;TECNICA&gt;",UPPER(anotacoes!I1963))</f>
        <v>TRY TO GRIP WITH CONTACT</v>
      </c>
      <c r="N1963" t="str">
        <f>IF(OR(L1963="ATTACK",L1963="FINTA"),UPPER(anotacoes!I1963),"")</f>
        <v/>
      </c>
      <c r="O1963" s="6" t="str">
        <f>IF(anotacoes!N1963=0,"",anotacoes!N1963)</f>
        <v/>
      </c>
      <c r="P1963" t="str">
        <f>IF(anotacoes!M1963=0,"",UPPER(anotacoes!M1963))</f>
        <v/>
      </c>
      <c r="Q1963" t="str">
        <f t="shared" si="61"/>
        <v>INSERT INTO CONVERSAO_LUTA_ACAO (cd_conversao, id_luta, sequencia, momento_inicio, momento_fim, quem_faz, quem_sofre, acao_tipo, acao, tecnica, direcao, pontuacao) VALUES (1, 32, 34, TRIM(' 00:08:37,002'), TRIM(' 00:08:39,354'), 'CIANO', 'NAGASHIMA', 'DISPLACEMENT', 'TRY TO GRIP WITH CONTACT', NULL, NULL, NULL)</v>
      </c>
      <c r="R1963" t="s">
        <v>10327</v>
      </c>
    </row>
    <row r="1964" spans="1:18" hidden="1" x14ac:dyDescent="0.25">
      <c r="A1964" s="7">
        <f>anotacoes!D1964</f>
        <v>40944</v>
      </c>
      <c r="B1964" t="str">
        <f>anotacoes!C1964</f>
        <v>GRAND SLAM PARIS 2012</v>
      </c>
      <c r="C1964" t="str">
        <f>anotacoes!E1964</f>
        <v>CIANO</v>
      </c>
      <c r="D1964" t="str">
        <f>anotacoes!F1964</f>
        <v>NAGASHIMA</v>
      </c>
      <c r="E1964" t="s">
        <v>10325</v>
      </c>
      <c r="F1964">
        <f>anotacoes!A1964</f>
        <v>32</v>
      </c>
      <c r="G1964">
        <f>anotacoes!B1964</f>
        <v>35</v>
      </c>
      <c r="H1964" t="str">
        <f>anotacoes!K1964</f>
        <v xml:space="preserve"> 00:08:39,354</v>
      </c>
      <c r="I1964" t="str">
        <f>anotacoes!L1964</f>
        <v xml:space="preserve"> 00:08:40,376</v>
      </c>
      <c r="J1964" t="str">
        <f>IF(L1964="PAUSE",E1964,IF(anotacoes!G1968=conversao_anotacoes!C1964,conversao_anotacoes!C1964,conversao_anotacoes!D1964))</f>
        <v>CIANO</v>
      </c>
      <c r="K1964" t="str">
        <f t="shared" si="60"/>
        <v>NAGASHIMA</v>
      </c>
      <c r="L1964" t="str">
        <f>UPPER(anotacoes!H1964)</f>
        <v>DEFENSE</v>
      </c>
      <c r="M1964" t="str">
        <f>IF(OR(L1964="ATTACK",L1964="FINTA"),"&lt;TECNICA&gt;",UPPER(anotacoes!I1964))</f>
        <v>TAE-SABAKI RIGHT INCLINED</v>
      </c>
      <c r="N1964" t="str">
        <f>IF(OR(L1964="ATTACK",L1964="FINTA"),UPPER(anotacoes!I1964),"")</f>
        <v/>
      </c>
      <c r="O1964" s="6" t="str">
        <f>IF(anotacoes!N1964=0,"",anotacoes!N1964)</f>
        <v/>
      </c>
      <c r="P1964" t="str">
        <f>IF(anotacoes!M1964=0,"",UPPER(anotacoes!M1964))</f>
        <v/>
      </c>
      <c r="Q1964" t="str">
        <f t="shared" si="61"/>
        <v>INSERT INTO CONVERSAO_LUTA_ACAO (cd_conversao, id_luta, sequencia, momento_inicio, momento_fim, quem_faz, quem_sofre, acao_tipo, acao, tecnica, direcao, pontuacao) VALUES (1, 32, 35, TRIM(' 00:08:39,354'), TRIM(' 00:08:40,376'), 'CIANO', 'NAGASHIMA', 'DEFENSE', 'TAE-SABAKI RIGHT INCLINED', NULL, NULL, NULL)</v>
      </c>
      <c r="R1964" t="s">
        <v>10327</v>
      </c>
    </row>
    <row r="1965" spans="1:18" hidden="1" x14ac:dyDescent="0.25">
      <c r="A1965" s="7">
        <f>anotacoes!D1965</f>
        <v>40944</v>
      </c>
      <c r="B1965" t="str">
        <f>anotacoes!C1965</f>
        <v>GRAND SLAM PARIS 2012</v>
      </c>
      <c r="C1965" t="str">
        <f>anotacoes!E1965</f>
        <v>CIANO</v>
      </c>
      <c r="D1965" t="str">
        <f>anotacoes!F1965</f>
        <v>NAGASHIMA</v>
      </c>
      <c r="E1965" t="s">
        <v>10325</v>
      </c>
      <c r="F1965">
        <f>anotacoes!A1965</f>
        <v>32</v>
      </c>
      <c r="G1965">
        <f>anotacoes!B1965</f>
        <v>36</v>
      </c>
      <c r="H1965" t="str">
        <f>anotacoes!K1965</f>
        <v xml:space="preserve"> 00:08:40,565</v>
      </c>
      <c r="I1965" t="str">
        <f>anotacoes!L1965</f>
        <v xml:space="preserve"> 00:08:53,206</v>
      </c>
      <c r="J1965" t="str">
        <f>IF(L1965="PAUSE",E1965,IF(anotacoes!G1969=conversao_anotacoes!C1965,conversao_anotacoes!C1965,conversao_anotacoes!D1965))</f>
        <v>CIANO</v>
      </c>
      <c r="K1965" t="str">
        <f t="shared" si="60"/>
        <v>NAGASHIMA</v>
      </c>
      <c r="L1965" t="str">
        <f>UPPER(anotacoes!H1965)</f>
        <v>GROUNDWORK COMBAT</v>
      </c>
      <c r="M1965" t="str">
        <f>IF(OR(L1965="ATTACK",L1965="FINTA"),"&lt;TECNICA&gt;",UPPER(anotacoes!I1965))</f>
        <v>DEFENSIVE POSITION</v>
      </c>
      <c r="N1965" t="str">
        <f>IF(OR(L1965="ATTACK",L1965="FINTA"),UPPER(anotacoes!I1965),"")</f>
        <v/>
      </c>
      <c r="O1965" s="6" t="str">
        <f>IF(anotacoes!N1965=0,"",anotacoes!N1965)</f>
        <v/>
      </c>
      <c r="P1965" t="str">
        <f>IF(anotacoes!M1965=0,"",UPPER(anotacoes!M1965))</f>
        <v/>
      </c>
      <c r="Q1965" t="str">
        <f t="shared" si="61"/>
        <v>INSERT INTO CONVERSAO_LUTA_ACAO (cd_conversao, id_luta, sequencia, momento_inicio, momento_fim, quem_faz, quem_sofre, acao_tipo, acao, tecnica, direcao, pontuacao) VALUES (1, 32, 36, TRIM(' 00:08:40,565'), TRIM(' 00:08:53,206'), 'CIANO', 'NAGASHIMA', 'GROUNDWORK COMBAT', 'DEFENSIVE POSITION', NULL, NULL, NULL)</v>
      </c>
      <c r="R1965" t="s">
        <v>10327</v>
      </c>
    </row>
    <row r="1966" spans="1:18" hidden="1" x14ac:dyDescent="0.25">
      <c r="A1966" s="7">
        <f>anotacoes!D1966</f>
        <v>40944</v>
      </c>
      <c r="B1966" t="str">
        <f>anotacoes!C1966</f>
        <v>GRAND SLAM PARIS 2012</v>
      </c>
      <c r="C1966" t="str">
        <f>anotacoes!E1966</f>
        <v>CIANO</v>
      </c>
      <c r="D1966" t="str">
        <f>anotacoes!F1966</f>
        <v>NAGASHIMA</v>
      </c>
      <c r="E1966" t="s">
        <v>10325</v>
      </c>
      <c r="F1966">
        <f>anotacoes!A1966</f>
        <v>32</v>
      </c>
      <c r="G1966">
        <f>anotacoes!B1966</f>
        <v>37</v>
      </c>
      <c r="H1966" t="str">
        <f>anotacoes!K1966</f>
        <v xml:space="preserve"> 00:08:53,404</v>
      </c>
      <c r="I1966" t="str">
        <f>anotacoes!L1966</f>
        <v xml:space="preserve"> 00:09:06,978</v>
      </c>
      <c r="J1966" t="str">
        <f>IF(L1966="PAUSE",E1966,IF(anotacoes!G1970=conversao_anotacoes!C1966,conversao_anotacoes!C1966,conversao_anotacoes!D1966))</f>
        <v>&lt;ARBITRO_DESCONHECIDO&gt;</v>
      </c>
      <c r="K1966" t="str">
        <f t="shared" si="60"/>
        <v/>
      </c>
      <c r="L1966" t="str">
        <f>UPPER(anotacoes!H1966)</f>
        <v>PAUSE</v>
      </c>
      <c r="M1966" t="str">
        <f>IF(OR(L1966="ATTACK",L1966="FINTA"),"&lt;TECNICA&gt;",UPPER(anotacoes!I1966))</f>
        <v>&lt;NAO_CLASSIFICADO&gt;</v>
      </c>
      <c r="N1966" t="str">
        <f>IF(OR(L1966="ATTACK",L1966="FINTA"),UPPER(anotacoes!I1966),"")</f>
        <v/>
      </c>
      <c r="O1966" s="6" t="str">
        <f>IF(anotacoes!N1966=0,"",anotacoes!N1966)</f>
        <v/>
      </c>
      <c r="P1966" t="str">
        <f>IF(anotacoes!M1966=0,"",UPPER(anotacoes!M1966))</f>
        <v/>
      </c>
      <c r="Q1966" t="str">
        <f t="shared" si="61"/>
        <v>INSERT INTO CONVERSAO_LUTA_ACAO (cd_conversao, id_luta, sequencia, momento_inicio, momento_fim, quem_faz, quem_sofre, acao_tipo, acao, tecnica, direcao, pontuacao) VALUES (1, 32, 37, TRIM(' 00:08:53,404'), TRIM(' 00:09:06,978'), '&lt;ARBITRO_DESCONHECIDO&gt;', '', 'PAUSE', '&lt;NAO_CLASSIFICADO&gt;', NULL, NULL, NULL)</v>
      </c>
      <c r="R1966" t="s">
        <v>10327</v>
      </c>
    </row>
    <row r="1967" spans="1:18" hidden="1" x14ac:dyDescent="0.25">
      <c r="A1967" s="7">
        <f>anotacoes!D1967</f>
        <v>40944</v>
      </c>
      <c r="B1967" t="str">
        <f>anotacoes!C1967</f>
        <v>GRAND SLAM PARIS 2012</v>
      </c>
      <c r="C1967" t="str">
        <f>anotacoes!E1967</f>
        <v>CIANO</v>
      </c>
      <c r="D1967" t="str">
        <f>anotacoes!F1967</f>
        <v>NAGASHIMA</v>
      </c>
      <c r="E1967" t="s">
        <v>10325</v>
      </c>
      <c r="F1967">
        <f>anotacoes!A1967</f>
        <v>32</v>
      </c>
      <c r="G1967">
        <f>anotacoes!B1967</f>
        <v>38</v>
      </c>
      <c r="H1967" t="str">
        <f>anotacoes!K1967</f>
        <v xml:space="preserve"> 00:09:06,978</v>
      </c>
      <c r="I1967" t="str">
        <f>anotacoes!L1967</f>
        <v xml:space="preserve"> 00:09:09,087</v>
      </c>
      <c r="J1967" t="str">
        <f>IF(L1967="PAUSE",E1967,IF(anotacoes!G1971=conversao_anotacoes!C1967,conversao_anotacoes!C1967,conversao_anotacoes!D1967))</f>
        <v>CIANO</v>
      </c>
      <c r="K1967" t="str">
        <f t="shared" si="60"/>
        <v>NAGASHIMA</v>
      </c>
      <c r="L1967" t="str">
        <f>UPPER(anotacoes!H1967)</f>
        <v>DISPLACEMENT</v>
      </c>
      <c r="M1967" t="str">
        <f>IF(OR(L1967="ATTACK",L1967="FINTA"),"&lt;TECNICA&gt;",UPPER(anotacoes!I1967))</f>
        <v>2-3 STEP HESITANT RIGHT</v>
      </c>
      <c r="N1967" t="str">
        <f>IF(OR(L1967="ATTACK",L1967="FINTA"),UPPER(anotacoes!I1967),"")</f>
        <v/>
      </c>
      <c r="O1967" s="6" t="str">
        <f>IF(anotacoes!N1967=0,"",anotacoes!N1967)</f>
        <v/>
      </c>
      <c r="P1967" t="str">
        <f>IF(anotacoes!M1967=0,"",UPPER(anotacoes!M1967))</f>
        <v/>
      </c>
      <c r="Q1967" t="str">
        <f t="shared" si="61"/>
        <v>INSERT INTO CONVERSAO_LUTA_ACAO (cd_conversao, id_luta, sequencia, momento_inicio, momento_fim, quem_faz, quem_sofre, acao_tipo, acao, tecnica, direcao, pontuacao) VALUES (1, 32, 38, TRIM(' 00:09:06,978'), TRIM(' 00:09:09,087'), 'CIANO', 'NAGASHIMA', 'DISPLACEMENT', '2-3 STEP HESITANT RIGHT', NULL, NULL, NULL)</v>
      </c>
      <c r="R1967" t="s">
        <v>10327</v>
      </c>
    </row>
    <row r="1968" spans="1:18" hidden="1" x14ac:dyDescent="0.25">
      <c r="A1968" s="7">
        <f>anotacoes!D1968</f>
        <v>40944</v>
      </c>
      <c r="B1968" t="str">
        <f>anotacoes!C1968</f>
        <v>GRAND SLAM PARIS 2012</v>
      </c>
      <c r="C1968" t="str">
        <f>anotacoes!E1968</f>
        <v>CIANO</v>
      </c>
      <c r="D1968" t="str">
        <f>anotacoes!F1968</f>
        <v>NAGASHIMA</v>
      </c>
      <c r="E1968" t="s">
        <v>10325</v>
      </c>
      <c r="F1968">
        <f>anotacoes!A1968</f>
        <v>32</v>
      </c>
      <c r="G1968">
        <f>anotacoes!B1968</f>
        <v>39</v>
      </c>
      <c r="H1968" t="str">
        <f>anotacoes!K1968</f>
        <v xml:space="preserve"> 00:09:09,087</v>
      </c>
      <c r="I1968" t="str">
        <f>anotacoes!L1968</f>
        <v xml:space="preserve"> 00:09:09,346</v>
      </c>
      <c r="J1968" t="str">
        <f>IF(L1968="PAUSE",E1968,IF(anotacoes!G1972=conversao_anotacoes!C1968,conversao_anotacoes!C1968,conversao_anotacoes!D1968))</f>
        <v>CIANO</v>
      </c>
      <c r="K1968" t="str">
        <f t="shared" si="60"/>
        <v>NAGASHIMA</v>
      </c>
      <c r="L1968" t="str">
        <f>UPPER(anotacoes!H1968)</f>
        <v>GRIP TIME</v>
      </c>
      <c r="M1968" t="str">
        <f>IF(OR(L1968="ATTACK",L1968="FINTA"),"&lt;TECNICA&gt;",UPPER(anotacoes!I1968))</f>
        <v>LEFT COLLAR</v>
      </c>
      <c r="N1968" t="str">
        <f>IF(OR(L1968="ATTACK",L1968="FINTA"),UPPER(anotacoes!I1968),"")</f>
        <v/>
      </c>
      <c r="O1968" s="6" t="str">
        <f>IF(anotacoes!N1968=0,"",anotacoes!N1968)</f>
        <v/>
      </c>
      <c r="P1968" t="str">
        <f>IF(anotacoes!M1968=0,"",UPPER(anotacoes!M1968))</f>
        <v/>
      </c>
      <c r="Q1968" t="str">
        <f t="shared" si="61"/>
        <v>INSERT INTO CONVERSAO_LUTA_ACAO (cd_conversao, id_luta, sequencia, momento_inicio, momento_fim, quem_faz, quem_sofre, acao_tipo, acao, tecnica, direcao, pontuacao) VALUES (1, 32, 39, TRIM(' 00:09:09,087'), TRIM(' 00:09:09,346'), 'CIANO', 'NAGASHIMA', 'GRIP TIME', 'LEFT COLLAR', NULL, NULL, NULL)</v>
      </c>
      <c r="R1968" t="s">
        <v>10327</v>
      </c>
    </row>
    <row r="1969" spans="1:18" hidden="1" x14ac:dyDescent="0.25">
      <c r="A1969" s="7">
        <f>anotacoes!D1969</f>
        <v>40944</v>
      </c>
      <c r="B1969" t="str">
        <f>anotacoes!C1969</f>
        <v>GRAND SLAM PARIS 2012</v>
      </c>
      <c r="C1969" t="str">
        <f>anotacoes!E1969</f>
        <v>CIANO</v>
      </c>
      <c r="D1969" t="str">
        <f>anotacoes!F1969</f>
        <v>NAGASHIMA</v>
      </c>
      <c r="E1969" t="s">
        <v>10325</v>
      </c>
      <c r="F1969">
        <f>anotacoes!A1969</f>
        <v>32</v>
      </c>
      <c r="G1969">
        <f>anotacoes!B1969</f>
        <v>40</v>
      </c>
      <c r="H1969" t="str">
        <f>anotacoes!K1969</f>
        <v xml:space="preserve"> 00:09:09,346</v>
      </c>
      <c r="I1969" t="str">
        <f>anotacoes!L1969</f>
        <v xml:space="preserve"> 00:09:10,717</v>
      </c>
      <c r="J1969" t="str">
        <f>IF(L1969="PAUSE",E1969,IF(anotacoes!G1973=conversao_anotacoes!C1969,conversao_anotacoes!C1969,conversao_anotacoes!D1969))</f>
        <v>CIANO</v>
      </c>
      <c r="K1969" t="str">
        <f t="shared" si="60"/>
        <v>NAGASHIMA</v>
      </c>
      <c r="L1969" t="str">
        <f>UPPER(anotacoes!H1969)</f>
        <v>ATTACK</v>
      </c>
      <c r="M1969" t="str">
        <f>IF(OR(L1969="ATTACK",L1969="FINTA"),"&lt;TECNICA&gt;",UPPER(anotacoes!I1969))</f>
        <v>&lt;TECNICA&gt;</v>
      </c>
      <c r="N1969" t="str">
        <f>IF(OR(L1969="ATTACK",L1969="FINTA"),UPPER(anotacoes!I1969),"")</f>
        <v>IPPON SEOINAGE</v>
      </c>
      <c r="O1969" s="6">
        <f>IF(anotacoes!N1969=0,"",anotacoes!N1969)</f>
        <v>3</v>
      </c>
      <c r="P1969" t="str">
        <f>IF(anotacoes!M1969=0,"",UPPER(anotacoes!M1969))</f>
        <v/>
      </c>
      <c r="Q1969" t="str">
        <f t="shared" si="61"/>
        <v>INSERT INTO CONVERSAO_LUTA_ACAO (cd_conversao, id_luta, sequencia, momento_inicio, momento_fim, quem_faz, quem_sofre, acao_tipo, acao, tecnica, direcao, pontuacao) VALUES (1, 32, 40, TRIM(' 00:09:09,346'), TRIM(' 00:09:10,717'), 'CIANO', 'NAGASHIMA', 'ATTACK', '&lt;TECNICA&gt;', 'IPPON SEOINAGE', 3, NULL)</v>
      </c>
      <c r="R1969" t="s">
        <v>10327</v>
      </c>
    </row>
    <row r="1970" spans="1:18" hidden="1" x14ac:dyDescent="0.25">
      <c r="A1970" s="7">
        <f>anotacoes!D1970</f>
        <v>40944</v>
      </c>
      <c r="B1970" t="str">
        <f>anotacoes!C1970</f>
        <v>GRAND SLAM PARIS 2012</v>
      </c>
      <c r="C1970" t="str">
        <f>anotacoes!E1970</f>
        <v>CIANO</v>
      </c>
      <c r="D1970" t="str">
        <f>anotacoes!F1970</f>
        <v>NAGASHIMA</v>
      </c>
      <c r="E1970" t="s">
        <v>10325</v>
      </c>
      <c r="F1970">
        <f>anotacoes!A1970</f>
        <v>32</v>
      </c>
      <c r="G1970">
        <f>anotacoes!B1970</f>
        <v>41</v>
      </c>
      <c r="H1970" t="str">
        <f>anotacoes!K1970</f>
        <v xml:space="preserve"> 00:09:10,893</v>
      </c>
      <c r="I1970" t="str">
        <f>anotacoes!L1970</f>
        <v xml:space="preserve"> 00:09:19,136</v>
      </c>
      <c r="J1970" t="str">
        <f>IF(L1970="PAUSE",E1970,IF(anotacoes!G1974=conversao_anotacoes!C1970,conversao_anotacoes!C1970,conversao_anotacoes!D1970))</f>
        <v>CIANO</v>
      </c>
      <c r="K1970" t="str">
        <f t="shared" si="60"/>
        <v>NAGASHIMA</v>
      </c>
      <c r="L1970" t="str">
        <f>UPPER(anotacoes!H1970)</f>
        <v>GRIP TIME</v>
      </c>
      <c r="M1970" t="str">
        <f>IF(OR(L1970="ATTACK",L1970="FINTA"),"&lt;TECNICA&gt;",UPPER(anotacoes!I1970))</f>
        <v>LEFT COLLAR</v>
      </c>
      <c r="N1970" t="str">
        <f>IF(OR(L1970="ATTACK",L1970="FINTA"),UPPER(anotacoes!I1970),"")</f>
        <v/>
      </c>
      <c r="O1970" s="6" t="str">
        <f>IF(anotacoes!N1970=0,"",anotacoes!N1970)</f>
        <v/>
      </c>
      <c r="P1970" t="str">
        <f>IF(anotacoes!M1970=0,"",UPPER(anotacoes!M1970))</f>
        <v/>
      </c>
      <c r="Q1970" t="str">
        <f t="shared" si="61"/>
        <v>INSERT INTO CONVERSAO_LUTA_ACAO (cd_conversao, id_luta, sequencia, momento_inicio, momento_fim, quem_faz, quem_sofre, acao_tipo, acao, tecnica, direcao, pontuacao) VALUES (1, 32, 41, TRIM(' 00:09:10,893'), TRIM(' 00:09:19,136'), 'CIANO', 'NAGASHIMA', 'GRIP TIME', 'LEFT COLLAR', NULL, NULL, NULL)</v>
      </c>
      <c r="R1970" t="s">
        <v>10327</v>
      </c>
    </row>
    <row r="1971" spans="1:18" hidden="1" x14ac:dyDescent="0.25">
      <c r="A1971" s="7">
        <f>anotacoes!D1971</f>
        <v>40944</v>
      </c>
      <c r="B1971" t="str">
        <f>anotacoes!C1971</f>
        <v>GRAND SLAM PARIS 2012</v>
      </c>
      <c r="C1971" t="str">
        <f>anotacoes!E1971</f>
        <v>CIANO</v>
      </c>
      <c r="D1971" t="str">
        <f>anotacoes!F1971</f>
        <v>NAGASHIMA</v>
      </c>
      <c r="E1971" t="s">
        <v>10325</v>
      </c>
      <c r="F1971">
        <f>anotacoes!A1971</f>
        <v>32</v>
      </c>
      <c r="G1971">
        <f>anotacoes!B1971</f>
        <v>42</v>
      </c>
      <c r="H1971" t="str">
        <f>anotacoes!K1971</f>
        <v xml:space="preserve"> 00:09:19,314</v>
      </c>
      <c r="I1971" t="str">
        <f>anotacoes!L1971</f>
        <v xml:space="preserve"> 00:10:32,549</v>
      </c>
      <c r="J1971" t="str">
        <f>IF(L1971="PAUSE",E1971,IF(anotacoes!G1975=conversao_anotacoes!C1971,conversao_anotacoes!C1971,conversao_anotacoes!D1971))</f>
        <v>&lt;ARBITRO_DESCONHECIDO&gt;</v>
      </c>
      <c r="K1971" t="str">
        <f t="shared" si="60"/>
        <v/>
      </c>
      <c r="L1971" t="str">
        <f>UPPER(anotacoes!H1971)</f>
        <v>PAUSE</v>
      </c>
      <c r="M1971" t="str">
        <f>IF(OR(L1971="ATTACK",L1971="FINTA"),"&lt;TECNICA&gt;",UPPER(anotacoes!I1971))</f>
        <v>JUDOGI</v>
      </c>
      <c r="N1971" t="str">
        <f>IF(OR(L1971="ATTACK",L1971="FINTA"),UPPER(anotacoes!I1971),"")</f>
        <v/>
      </c>
      <c r="O1971" s="6" t="str">
        <f>IF(anotacoes!N1971=0,"",anotacoes!N1971)</f>
        <v/>
      </c>
      <c r="P1971" t="str">
        <f>IF(anotacoes!M1971=0,"",UPPER(anotacoes!M1971))</f>
        <v/>
      </c>
      <c r="Q1971" t="str">
        <f t="shared" si="61"/>
        <v>INSERT INTO CONVERSAO_LUTA_ACAO (cd_conversao, id_luta, sequencia, momento_inicio, momento_fim, quem_faz, quem_sofre, acao_tipo, acao, tecnica, direcao, pontuacao) VALUES (1, 32, 42, TRIM(' 00:09:19,314'), TRIM(' 00:10:32,549'), '&lt;ARBITRO_DESCONHECIDO&gt;', '', 'PAUSE', 'JUDOGI', NULL, NULL, NULL)</v>
      </c>
      <c r="R1971" t="s">
        <v>10327</v>
      </c>
    </row>
    <row r="1972" spans="1:18" hidden="1" x14ac:dyDescent="0.25">
      <c r="A1972" s="7">
        <f>anotacoes!D1972</f>
        <v>40944</v>
      </c>
      <c r="B1972" t="str">
        <f>anotacoes!C1972</f>
        <v>GRAND SLAM PARIS 2012</v>
      </c>
      <c r="C1972" t="str">
        <f>anotacoes!E1972</f>
        <v>CIANO</v>
      </c>
      <c r="D1972" t="str">
        <f>anotacoes!F1972</f>
        <v>NAGASHIMA</v>
      </c>
      <c r="E1972" t="s">
        <v>10325</v>
      </c>
      <c r="F1972">
        <f>anotacoes!A1972</f>
        <v>32</v>
      </c>
      <c r="G1972">
        <f>anotacoes!B1972</f>
        <v>43</v>
      </c>
      <c r="H1972" t="str">
        <f>anotacoes!K1972</f>
        <v xml:space="preserve"> 00:10:32,741</v>
      </c>
      <c r="I1972" t="str">
        <f>anotacoes!L1972</f>
        <v xml:space="preserve"> 00:10:36,189</v>
      </c>
      <c r="J1972" t="str">
        <f>IF(L1972="PAUSE",E1972,IF(anotacoes!G1976=conversao_anotacoes!C1972,conversao_anotacoes!C1972,conversao_anotacoes!D1972))</f>
        <v>CIANO</v>
      </c>
      <c r="K1972" t="str">
        <f t="shared" si="60"/>
        <v>NAGASHIMA</v>
      </c>
      <c r="L1972" t="str">
        <f>UPPER(anotacoes!H1972)</f>
        <v>DISPLACEMENT</v>
      </c>
      <c r="M1972" t="str">
        <f>IF(OR(L1972="ATTACK",L1972="FINTA"),"&lt;TECNICA&gt;",UPPER(anotacoes!I1972))</f>
        <v>2-3 STEP HESITANT RIGHT</v>
      </c>
      <c r="N1972" t="str">
        <f>IF(OR(L1972="ATTACK",L1972="FINTA"),UPPER(anotacoes!I1972),"")</f>
        <v/>
      </c>
      <c r="O1972" s="6" t="str">
        <f>IF(anotacoes!N1972=0,"",anotacoes!N1972)</f>
        <v/>
      </c>
      <c r="P1972" t="str">
        <f>IF(anotacoes!M1972=0,"",UPPER(anotacoes!M1972))</f>
        <v/>
      </c>
      <c r="Q1972" t="str">
        <f t="shared" si="61"/>
        <v>INSERT INTO CONVERSAO_LUTA_ACAO (cd_conversao, id_luta, sequencia, momento_inicio, momento_fim, quem_faz, quem_sofre, acao_tipo, acao, tecnica, direcao, pontuacao) VALUES (1, 32, 43, TRIM(' 00:10:32,741'), TRIM(' 00:10:36,189'), 'CIANO', 'NAGASHIMA', 'DISPLACEMENT', '2-3 STEP HESITANT RIGHT', NULL, NULL, NULL)</v>
      </c>
      <c r="R1972" t="s">
        <v>10327</v>
      </c>
    </row>
    <row r="1973" spans="1:18" hidden="1" x14ac:dyDescent="0.25">
      <c r="A1973" s="7">
        <f>anotacoes!D1973</f>
        <v>40944</v>
      </c>
      <c r="B1973" t="str">
        <f>anotacoes!C1973</f>
        <v>GRAND SLAM PARIS 2012</v>
      </c>
      <c r="C1973" t="str">
        <f>anotacoes!E1973</f>
        <v>CIANO</v>
      </c>
      <c r="D1973" t="str">
        <f>anotacoes!F1973</f>
        <v>NAGASHIMA</v>
      </c>
      <c r="E1973" t="s">
        <v>10325</v>
      </c>
      <c r="F1973">
        <f>anotacoes!A1973</f>
        <v>32</v>
      </c>
      <c r="G1973">
        <f>anotacoes!B1973</f>
        <v>44</v>
      </c>
      <c r="H1973" t="str">
        <f>anotacoes!K1973</f>
        <v xml:space="preserve"> 00:10:36,373</v>
      </c>
      <c r="I1973" t="str">
        <f>anotacoes!L1973</f>
        <v xml:space="preserve"> 00:10:38,591</v>
      </c>
      <c r="J1973" t="str">
        <f>IF(L1973="PAUSE",E1973,IF(anotacoes!G1977=conversao_anotacoes!C1973,conversao_anotacoes!C1973,conversao_anotacoes!D1973))</f>
        <v>CIANO</v>
      </c>
      <c r="K1973" t="str">
        <f t="shared" si="60"/>
        <v>NAGASHIMA</v>
      </c>
      <c r="L1973" t="str">
        <f>UPPER(anotacoes!H1973)</f>
        <v>GRIP TIME</v>
      </c>
      <c r="M1973" t="str">
        <f>IF(OR(L1973="ATTACK",L1973="FINTA"),"&lt;TECNICA&gt;",UPPER(anotacoes!I1973))</f>
        <v>LEFT COLLAR</v>
      </c>
      <c r="N1973" t="str">
        <f>IF(OR(L1973="ATTACK",L1973="FINTA"),UPPER(anotacoes!I1973),"")</f>
        <v/>
      </c>
      <c r="O1973" s="6" t="str">
        <f>IF(anotacoes!N1973=0,"",anotacoes!N1973)</f>
        <v/>
      </c>
      <c r="P1973" t="str">
        <f>IF(anotacoes!M1973=0,"",UPPER(anotacoes!M1973))</f>
        <v/>
      </c>
      <c r="Q1973" t="str">
        <f t="shared" si="61"/>
        <v>INSERT INTO CONVERSAO_LUTA_ACAO (cd_conversao, id_luta, sequencia, momento_inicio, momento_fim, quem_faz, quem_sofre, acao_tipo, acao, tecnica, direcao, pontuacao) VALUES (1, 32, 44, TRIM(' 00:10:36,373'), TRIM(' 00:10:38,591'), 'CIANO', 'NAGASHIMA', 'GRIP TIME', 'LEFT COLLAR', NULL, NULL, NULL)</v>
      </c>
      <c r="R1973" t="s">
        <v>10327</v>
      </c>
    </row>
    <row r="1974" spans="1:18" hidden="1" x14ac:dyDescent="0.25">
      <c r="A1974" s="7">
        <f>anotacoes!D1974</f>
        <v>40944</v>
      </c>
      <c r="B1974" t="str">
        <f>anotacoes!C1974</f>
        <v>GRAND SLAM PARIS 2012</v>
      </c>
      <c r="C1974" t="str">
        <f>anotacoes!E1974</f>
        <v>CIANO</v>
      </c>
      <c r="D1974" t="str">
        <f>anotacoes!F1974</f>
        <v>NAGASHIMA</v>
      </c>
      <c r="E1974" t="s">
        <v>10325</v>
      </c>
      <c r="F1974">
        <f>anotacoes!A1974</f>
        <v>32</v>
      </c>
      <c r="G1974">
        <f>anotacoes!B1974</f>
        <v>45</v>
      </c>
      <c r="H1974" t="str">
        <f>anotacoes!K1974</f>
        <v xml:space="preserve"> 00:10:38,591</v>
      </c>
      <c r="I1974" t="str">
        <f>anotacoes!L1974</f>
        <v xml:space="preserve"> 00:10:41,293</v>
      </c>
      <c r="J1974" t="str">
        <f>IF(L1974="PAUSE",E1974,IF(anotacoes!G1978=conversao_anotacoes!C1974,conversao_anotacoes!C1974,conversao_anotacoes!D1974))</f>
        <v>CIANO</v>
      </c>
      <c r="K1974" t="str">
        <f t="shared" si="60"/>
        <v>NAGASHIMA</v>
      </c>
      <c r="L1974" t="str">
        <f>UPPER(anotacoes!H1974)</f>
        <v>GROUNDWORK COMBAT</v>
      </c>
      <c r="M1974" t="str">
        <f>IF(OR(L1974="ATTACK",L1974="FINTA"),"&lt;TECNICA&gt;",UPPER(anotacoes!I1974))</f>
        <v>TRYING TO ATTACK</v>
      </c>
      <c r="N1974" t="str">
        <f>IF(OR(L1974="ATTACK",L1974="FINTA"),UPPER(anotacoes!I1974),"")</f>
        <v/>
      </c>
      <c r="O1974" s="6" t="str">
        <f>IF(anotacoes!N1974=0,"",anotacoes!N1974)</f>
        <v/>
      </c>
      <c r="P1974" t="str">
        <f>IF(anotacoes!M1974=0,"",UPPER(anotacoes!M1974))</f>
        <v/>
      </c>
      <c r="Q1974" t="str">
        <f t="shared" si="61"/>
        <v>INSERT INTO CONVERSAO_LUTA_ACAO (cd_conversao, id_luta, sequencia, momento_inicio, momento_fim, quem_faz, quem_sofre, acao_tipo, acao, tecnica, direcao, pontuacao) VALUES (1, 32, 45, TRIM(' 00:10:38,591'), TRIM(' 00:10:41,293'), 'CIANO', 'NAGASHIMA', 'GROUNDWORK COMBAT', 'TRYING TO ATTACK', NULL, NULL, NULL)</v>
      </c>
      <c r="R1974" t="s">
        <v>10327</v>
      </c>
    </row>
    <row r="1975" spans="1:18" hidden="1" x14ac:dyDescent="0.25">
      <c r="A1975" s="7">
        <f>anotacoes!D1975</f>
        <v>40944</v>
      </c>
      <c r="B1975" t="str">
        <f>anotacoes!C1975</f>
        <v>GRAND SLAM PARIS 2012</v>
      </c>
      <c r="C1975" t="str">
        <f>anotacoes!E1975</f>
        <v>CIANO</v>
      </c>
      <c r="D1975" t="str">
        <f>anotacoes!F1975</f>
        <v>NAGASHIMA</v>
      </c>
      <c r="E1975" t="s">
        <v>10325</v>
      </c>
      <c r="F1975">
        <f>anotacoes!A1975</f>
        <v>32</v>
      </c>
      <c r="G1975">
        <f>anotacoes!B1975</f>
        <v>46</v>
      </c>
      <c r="H1975" t="str">
        <f>anotacoes!K1975</f>
        <v xml:space="preserve"> 00:10:41,495</v>
      </c>
      <c r="I1975" t="str">
        <f>anotacoes!L1975</f>
        <v xml:space="preserve"> 00:10:45,458</v>
      </c>
      <c r="J1975" t="str">
        <f>IF(L1975="PAUSE",E1975,IF(anotacoes!G1979=conversao_anotacoes!C1975,conversao_anotacoes!C1975,conversao_anotacoes!D1975))</f>
        <v>&lt;ARBITRO_DESCONHECIDO&gt;</v>
      </c>
      <c r="K1975" t="str">
        <f t="shared" si="60"/>
        <v/>
      </c>
      <c r="L1975" t="str">
        <f>UPPER(anotacoes!H1975)</f>
        <v>PAUSE</v>
      </c>
      <c r="M1975" t="str">
        <f>IF(OR(L1975="ATTACK",L1975="FINTA"),"&lt;TECNICA&gt;",UPPER(anotacoes!I1975))</f>
        <v>&lt;NAO_CLASSIFICADO&gt;</v>
      </c>
      <c r="N1975" t="str">
        <f>IF(OR(L1975="ATTACK",L1975="FINTA"),UPPER(anotacoes!I1975),"")</f>
        <v/>
      </c>
      <c r="O1975" s="6" t="str">
        <f>IF(anotacoes!N1975=0,"",anotacoes!N1975)</f>
        <v/>
      </c>
      <c r="P1975" t="str">
        <f>IF(anotacoes!M1975=0,"",UPPER(anotacoes!M1975))</f>
        <v/>
      </c>
      <c r="Q1975" t="str">
        <f t="shared" si="61"/>
        <v>INSERT INTO CONVERSAO_LUTA_ACAO (cd_conversao, id_luta, sequencia, momento_inicio, momento_fim, quem_faz, quem_sofre, acao_tipo, acao, tecnica, direcao, pontuacao) VALUES (1, 32, 46, TRIM(' 00:10:41,495'), TRIM(' 00:10:45,458'), '&lt;ARBITRO_DESCONHECIDO&gt;', '', 'PAUSE', '&lt;NAO_CLASSIFICADO&gt;', NULL, NULL, NULL)</v>
      </c>
      <c r="R1975" t="s">
        <v>10327</v>
      </c>
    </row>
    <row r="1976" spans="1:18" hidden="1" x14ac:dyDescent="0.25">
      <c r="A1976" s="7">
        <f>anotacoes!D1976</f>
        <v>40944</v>
      </c>
      <c r="B1976" t="str">
        <f>anotacoes!C1976</f>
        <v>GRAND SLAM PARIS 2012</v>
      </c>
      <c r="C1976" t="str">
        <f>anotacoes!E1976</f>
        <v>CIANO</v>
      </c>
      <c r="D1976" t="str">
        <f>anotacoes!F1976</f>
        <v>NAGASHIMA</v>
      </c>
      <c r="E1976" t="s">
        <v>10325</v>
      </c>
      <c r="F1976">
        <f>anotacoes!A1976</f>
        <v>32</v>
      </c>
      <c r="G1976">
        <f>anotacoes!B1976</f>
        <v>47</v>
      </c>
      <c r="H1976" t="str">
        <f>anotacoes!K1976</f>
        <v xml:space="preserve"> 00:10:45,631</v>
      </c>
      <c r="I1976" t="str">
        <f>anotacoes!L1976</f>
        <v xml:space="preserve"> 00:10:53,029</v>
      </c>
      <c r="J1976" t="str">
        <f>IF(L1976="PAUSE",E1976,IF(anotacoes!G1980=conversao_anotacoes!C1976,conversao_anotacoes!C1976,conversao_anotacoes!D1976))</f>
        <v>CIANO</v>
      </c>
      <c r="K1976" t="str">
        <f t="shared" si="60"/>
        <v>NAGASHIMA</v>
      </c>
      <c r="L1976" t="str">
        <f>UPPER(anotacoes!H1976)</f>
        <v>DISPLACEMENT</v>
      </c>
      <c r="M1976" t="str">
        <f>IF(OR(L1976="ATTACK",L1976="FINTA"),"&lt;TECNICA&gt;",UPPER(anotacoes!I1976))</f>
        <v>2-3 STEP HESITANT RIGHT</v>
      </c>
      <c r="N1976" t="str">
        <f>IF(OR(L1976="ATTACK",L1976="FINTA"),UPPER(anotacoes!I1976),"")</f>
        <v/>
      </c>
      <c r="O1976" s="6" t="str">
        <f>IF(anotacoes!N1976=0,"",anotacoes!N1976)</f>
        <v/>
      </c>
      <c r="P1976" t="str">
        <f>IF(anotacoes!M1976=0,"",UPPER(anotacoes!M1976))</f>
        <v/>
      </c>
      <c r="Q1976" t="str">
        <f t="shared" si="61"/>
        <v>INSERT INTO CONVERSAO_LUTA_ACAO (cd_conversao, id_luta, sequencia, momento_inicio, momento_fim, quem_faz, quem_sofre, acao_tipo, acao, tecnica, direcao, pontuacao) VALUES (1, 32, 47, TRIM(' 00:10:45,631'), TRIM(' 00:10:53,029'), 'CIANO', 'NAGASHIMA', 'DISPLACEMENT', '2-3 STEP HESITANT RIGHT', NULL, NULL, NULL)</v>
      </c>
      <c r="R1976" t="s">
        <v>10327</v>
      </c>
    </row>
    <row r="1977" spans="1:18" hidden="1" x14ac:dyDescent="0.25">
      <c r="A1977" s="7">
        <f>anotacoes!D1977</f>
        <v>40944</v>
      </c>
      <c r="B1977" t="str">
        <f>anotacoes!C1977</f>
        <v>GRAND SLAM PARIS 2012</v>
      </c>
      <c r="C1977" t="str">
        <f>anotacoes!E1977</f>
        <v>CIANO</v>
      </c>
      <c r="D1977" t="str">
        <f>anotacoes!F1977</f>
        <v>NAGASHIMA</v>
      </c>
      <c r="E1977" t="s">
        <v>10325</v>
      </c>
      <c r="F1977">
        <f>anotacoes!A1977</f>
        <v>32</v>
      </c>
      <c r="G1977">
        <f>anotacoes!B1977</f>
        <v>48</v>
      </c>
      <c r="H1977" t="str">
        <f>anotacoes!K1977</f>
        <v xml:space="preserve"> 00:10:53,202</v>
      </c>
      <c r="I1977" t="str">
        <f>anotacoes!L1977</f>
        <v xml:space="preserve"> 00:10:55,271</v>
      </c>
      <c r="J1977" t="str">
        <f>IF(L1977="PAUSE",E1977,IF(anotacoes!G1981=conversao_anotacoes!C1977,conversao_anotacoes!C1977,conversao_anotacoes!D1977))</f>
        <v>CIANO</v>
      </c>
      <c r="K1977" t="str">
        <f t="shared" si="60"/>
        <v>NAGASHIMA</v>
      </c>
      <c r="L1977" t="str">
        <f>UPPER(anotacoes!H1977)</f>
        <v>DISPLACEMENT</v>
      </c>
      <c r="M1977" t="str">
        <f>IF(OR(L1977="ATTACK",L1977="FINTA"),"&lt;TECNICA&gt;",UPPER(anotacoes!I1977))</f>
        <v>TRY TO GRIP WITH CONTACT</v>
      </c>
      <c r="N1977" t="str">
        <f>IF(OR(L1977="ATTACK",L1977="FINTA"),UPPER(anotacoes!I1977),"")</f>
        <v/>
      </c>
      <c r="O1977" s="6" t="str">
        <f>IF(anotacoes!N1977=0,"",anotacoes!N1977)</f>
        <v/>
      </c>
      <c r="P1977" t="str">
        <f>IF(anotacoes!M1977=0,"",UPPER(anotacoes!M1977))</f>
        <v/>
      </c>
      <c r="Q1977" t="str">
        <f t="shared" si="61"/>
        <v>INSERT INTO CONVERSAO_LUTA_ACAO (cd_conversao, id_luta, sequencia, momento_inicio, momento_fim, quem_faz, quem_sofre, acao_tipo, acao, tecnica, direcao, pontuacao) VALUES (1, 32, 48, TRIM(' 00:10:53,202'), TRIM(' 00:10:55,271'), 'CIANO', 'NAGASHIMA', 'DISPLACEMENT', 'TRY TO GRIP WITH CONTACT', NULL, NULL, NULL)</v>
      </c>
      <c r="R1977" t="s">
        <v>10327</v>
      </c>
    </row>
    <row r="1978" spans="1:18" hidden="1" x14ac:dyDescent="0.25">
      <c r="A1978" s="7">
        <f>anotacoes!D1978</f>
        <v>40944</v>
      </c>
      <c r="B1978" t="str">
        <f>anotacoes!C1978</f>
        <v>GRAND SLAM PARIS 2012</v>
      </c>
      <c r="C1978" t="str">
        <f>anotacoes!E1978</f>
        <v>CIANO</v>
      </c>
      <c r="D1978" t="str">
        <f>anotacoes!F1978</f>
        <v>NAGASHIMA</v>
      </c>
      <c r="E1978" t="s">
        <v>10325</v>
      </c>
      <c r="F1978">
        <f>anotacoes!A1978</f>
        <v>32</v>
      </c>
      <c r="G1978">
        <f>anotacoes!B1978</f>
        <v>49</v>
      </c>
      <c r="H1978" t="str">
        <f>anotacoes!K1978</f>
        <v xml:space="preserve"> 00:10:55,271</v>
      </c>
      <c r="I1978" t="str">
        <f>anotacoes!L1978</f>
        <v xml:space="preserve"> 00:11:40,610</v>
      </c>
      <c r="J1978" t="str">
        <f>IF(L1978="PAUSE",E1978,IF(anotacoes!G1982=conversao_anotacoes!C1978,conversao_anotacoes!C1978,conversao_anotacoes!D1978))</f>
        <v>CIANO</v>
      </c>
      <c r="K1978" t="str">
        <f t="shared" si="60"/>
        <v>NAGASHIMA</v>
      </c>
      <c r="L1978" t="str">
        <f>UPPER(anotacoes!H1978)</f>
        <v>GRIP TIME</v>
      </c>
      <c r="M1978" t="str">
        <f>IF(OR(L1978="ATTACK",L1978="FINTA"),"&lt;TECNICA&gt;",UPPER(anotacoes!I1978))</f>
        <v>LEFT COLLAR</v>
      </c>
      <c r="N1978" t="str">
        <f>IF(OR(L1978="ATTACK",L1978="FINTA"),UPPER(anotacoes!I1978),"")</f>
        <v/>
      </c>
      <c r="O1978" s="6" t="str">
        <f>IF(anotacoes!N1978=0,"",anotacoes!N1978)</f>
        <v/>
      </c>
      <c r="P1978" t="str">
        <f>IF(anotacoes!M1978=0,"",UPPER(anotacoes!M1978))</f>
        <v/>
      </c>
      <c r="Q1978" t="str">
        <f t="shared" si="61"/>
        <v>INSERT INTO CONVERSAO_LUTA_ACAO (cd_conversao, id_luta, sequencia, momento_inicio, momento_fim, quem_faz, quem_sofre, acao_tipo, acao, tecnica, direcao, pontuacao) VALUES (1, 32, 49, TRIM(' 00:10:55,271'), TRIM(' 00:11:40,610'), 'CIANO', 'NAGASHIMA', 'GRIP TIME', 'LEFT COLLAR', NULL, NULL, NULL)</v>
      </c>
      <c r="R1978" t="s">
        <v>10327</v>
      </c>
    </row>
    <row r="1979" spans="1:18" hidden="1" x14ac:dyDescent="0.25">
      <c r="A1979" s="7">
        <f>anotacoes!D1979</f>
        <v>40944</v>
      </c>
      <c r="B1979" t="str">
        <f>anotacoes!C1979</f>
        <v>GRAND SLAM PARIS 2012</v>
      </c>
      <c r="C1979" t="str">
        <f>anotacoes!E1979</f>
        <v>CIANO</v>
      </c>
      <c r="D1979" t="str">
        <f>anotacoes!F1979</f>
        <v>NAGASHIMA</v>
      </c>
      <c r="E1979" t="s">
        <v>10325</v>
      </c>
      <c r="F1979">
        <f>anotacoes!A1979</f>
        <v>32</v>
      </c>
      <c r="G1979">
        <f>anotacoes!B1979</f>
        <v>50</v>
      </c>
      <c r="H1979" t="str">
        <f>anotacoes!K1979</f>
        <v xml:space="preserve"> 00:11:40,610</v>
      </c>
      <c r="I1979" t="str">
        <f>anotacoes!L1979</f>
        <v xml:space="preserve"> 00:11:40,610</v>
      </c>
      <c r="J1979" t="str">
        <f>IF(L1979="PAUSE",E1979,IF(anotacoes!G1983=conversao_anotacoes!C1979,conversao_anotacoes!C1979,conversao_anotacoes!D1979))</f>
        <v>CIANO</v>
      </c>
      <c r="K1979" t="str">
        <f t="shared" si="60"/>
        <v>NAGASHIMA</v>
      </c>
      <c r="L1979" t="str">
        <f>UPPER(anotacoes!H1979)</f>
        <v>ATTACK</v>
      </c>
      <c r="M1979" t="str">
        <f>IF(OR(L1979="ATTACK",L1979="FINTA"),"&lt;TECNICA&gt;",UPPER(anotacoes!I1979))</f>
        <v>&lt;TECNICA&gt;</v>
      </c>
      <c r="N1979" t="str">
        <f>IF(OR(L1979="ATTACK",L1979="FINTA"),UPPER(anotacoes!I1979),"")</f>
        <v>DEASHI HARAI</v>
      </c>
      <c r="O1979" s="6">
        <f>IF(anotacoes!N1979=0,"",anotacoes!N1979)</f>
        <v>3</v>
      </c>
      <c r="P1979" t="str">
        <f>IF(anotacoes!M1979=0,"",UPPER(anotacoes!M1979))</f>
        <v/>
      </c>
      <c r="Q1979" t="str">
        <f t="shared" si="61"/>
        <v>INSERT INTO CONVERSAO_LUTA_ACAO (cd_conversao, id_luta, sequencia, momento_inicio, momento_fim, quem_faz, quem_sofre, acao_tipo, acao, tecnica, direcao, pontuacao) VALUES (1, 32, 50, TRIM(' 00:11:40,610'), TRIM(' 00:11:40,610'), 'CIANO', 'NAGASHIMA', 'ATTACK', '&lt;TECNICA&gt;', 'DEASHI HARAI', 3, NULL)</v>
      </c>
      <c r="R1979" t="s">
        <v>10327</v>
      </c>
    </row>
    <row r="1980" spans="1:18" hidden="1" x14ac:dyDescent="0.25">
      <c r="A1980" s="7">
        <f>anotacoes!D1980</f>
        <v>40944</v>
      </c>
      <c r="B1980" t="str">
        <f>anotacoes!C1980</f>
        <v>GRAND SLAM PARIS 2012</v>
      </c>
      <c r="C1980" t="str">
        <f>anotacoes!E1980</f>
        <v>CIANO</v>
      </c>
      <c r="D1980" t="str">
        <f>anotacoes!F1980</f>
        <v>NAGASHIMA</v>
      </c>
      <c r="E1980" t="s">
        <v>10325</v>
      </c>
      <c r="F1980">
        <f>anotacoes!A1980</f>
        <v>32</v>
      </c>
      <c r="G1980">
        <f>anotacoes!B1980</f>
        <v>51</v>
      </c>
      <c r="H1980" t="str">
        <f>anotacoes!K1980</f>
        <v xml:space="preserve"> 00:11:40,610</v>
      </c>
      <c r="I1980" t="str">
        <f>anotacoes!L1980</f>
        <v xml:space="preserve"> 00:11:47,308</v>
      </c>
      <c r="J1980" t="str">
        <f>IF(L1980="PAUSE",E1980,IF(anotacoes!G1984=conversao_anotacoes!C1980,conversao_anotacoes!C1980,conversao_anotacoes!D1980))</f>
        <v>CIANO</v>
      </c>
      <c r="K1980" t="str">
        <f t="shared" si="60"/>
        <v>NAGASHIMA</v>
      </c>
      <c r="L1980" t="str">
        <f>UPPER(anotacoes!H1980)</f>
        <v>GROUNDWORK COMBAT</v>
      </c>
      <c r="M1980" t="str">
        <f>IF(OR(L1980="ATTACK",L1980="FINTA"),"&lt;TECNICA&gt;",UPPER(anotacoes!I1980))</f>
        <v>TRYING TO ATTACK</v>
      </c>
      <c r="N1980" t="str">
        <f>IF(OR(L1980="ATTACK",L1980="FINTA"),UPPER(anotacoes!I1980),"")</f>
        <v/>
      </c>
      <c r="O1980" s="6" t="str">
        <f>IF(anotacoes!N1980=0,"",anotacoes!N1980)</f>
        <v/>
      </c>
      <c r="P1980" t="str">
        <f>IF(anotacoes!M1980=0,"",UPPER(anotacoes!M1980))</f>
        <v/>
      </c>
      <c r="Q1980" t="str">
        <f t="shared" si="61"/>
        <v>INSERT INTO CONVERSAO_LUTA_ACAO (cd_conversao, id_luta, sequencia, momento_inicio, momento_fim, quem_faz, quem_sofre, acao_tipo, acao, tecnica, direcao, pontuacao) VALUES (1, 32, 51, TRIM(' 00:11:40,610'), TRIM(' 00:11:47,308'), 'CIANO', 'NAGASHIMA', 'GROUNDWORK COMBAT', 'TRYING TO ATTACK', NULL, NULL, NULL)</v>
      </c>
      <c r="R1980" t="s">
        <v>10327</v>
      </c>
    </row>
    <row r="1981" spans="1:18" hidden="1" x14ac:dyDescent="0.25">
      <c r="A1981" s="7">
        <f>anotacoes!D1981</f>
        <v>40944</v>
      </c>
      <c r="B1981" t="str">
        <f>anotacoes!C1981</f>
        <v>GRAND SLAM PARIS 2012</v>
      </c>
      <c r="C1981" t="str">
        <f>anotacoes!E1981</f>
        <v>CIANO</v>
      </c>
      <c r="D1981" t="str">
        <f>anotacoes!F1981</f>
        <v>NAGASHIMA</v>
      </c>
      <c r="E1981" t="s">
        <v>10325</v>
      </c>
      <c r="F1981">
        <f>anotacoes!A1981</f>
        <v>32</v>
      </c>
      <c r="G1981">
        <f>anotacoes!B1981</f>
        <v>52</v>
      </c>
      <c r="H1981" t="str">
        <f>anotacoes!K1981</f>
        <v xml:space="preserve"> 00:11:47,500</v>
      </c>
      <c r="I1981" t="str">
        <f>anotacoes!L1981</f>
        <v xml:space="preserve"> 00:11:53,232</v>
      </c>
      <c r="J1981" t="str">
        <f>IF(L1981="PAUSE",E1981,IF(anotacoes!G1985=conversao_anotacoes!C1981,conversao_anotacoes!C1981,conversao_anotacoes!D1981))</f>
        <v>&lt;ARBITRO_DESCONHECIDO&gt;</v>
      </c>
      <c r="K1981" t="str">
        <f t="shared" si="60"/>
        <v/>
      </c>
      <c r="L1981" t="str">
        <f>UPPER(anotacoes!H1981)</f>
        <v>PAUSE</v>
      </c>
      <c r="M1981" t="str">
        <f>IF(OR(L1981="ATTACK",L1981="FINTA"),"&lt;TECNICA&gt;",UPPER(anotacoes!I1981))</f>
        <v>&lt;NAO_CLASSIFICADO&gt;</v>
      </c>
      <c r="N1981" t="str">
        <f>IF(OR(L1981="ATTACK",L1981="FINTA"),UPPER(anotacoes!I1981),"")</f>
        <v/>
      </c>
      <c r="O1981" s="6" t="str">
        <f>IF(anotacoes!N1981=0,"",anotacoes!N1981)</f>
        <v/>
      </c>
      <c r="P1981" t="str">
        <f>IF(anotacoes!M1981=0,"",UPPER(anotacoes!M1981))</f>
        <v/>
      </c>
      <c r="Q1981" t="str">
        <f t="shared" si="61"/>
        <v>INSERT INTO CONVERSAO_LUTA_ACAO (cd_conversao, id_luta, sequencia, momento_inicio, momento_fim, quem_faz, quem_sofre, acao_tipo, acao, tecnica, direcao, pontuacao) VALUES (1, 32, 52, TRIM(' 00:11:47,500'), TRIM(' 00:11:53,232'), '&lt;ARBITRO_DESCONHECIDO&gt;', '', 'PAUSE', '&lt;NAO_CLASSIFICADO&gt;', NULL, NULL, NULL)</v>
      </c>
      <c r="R1981" t="s">
        <v>10327</v>
      </c>
    </row>
    <row r="1982" spans="1:18" hidden="1" x14ac:dyDescent="0.25">
      <c r="A1982" s="7">
        <f>anotacoes!D1982</f>
        <v>40944</v>
      </c>
      <c r="B1982" t="str">
        <f>anotacoes!C1982</f>
        <v>GRAND SLAM PARIS 2012</v>
      </c>
      <c r="C1982" t="str">
        <f>anotacoes!E1982</f>
        <v>CIANO</v>
      </c>
      <c r="D1982" t="str">
        <f>anotacoes!F1982</f>
        <v>NAGASHIMA</v>
      </c>
      <c r="E1982" t="s">
        <v>10325</v>
      </c>
      <c r="F1982">
        <f>anotacoes!A1982</f>
        <v>32</v>
      </c>
      <c r="G1982">
        <f>anotacoes!B1982</f>
        <v>53</v>
      </c>
      <c r="H1982" t="str">
        <f>anotacoes!K1982</f>
        <v xml:space="preserve"> 00:11:53,391</v>
      </c>
      <c r="I1982" t="str">
        <f>anotacoes!L1982</f>
        <v xml:space="preserve"> 00:11:56,541</v>
      </c>
      <c r="J1982" t="str">
        <f>IF(L1982="PAUSE",E1982,IF(anotacoes!G1986=conversao_anotacoes!C1982,conversao_anotacoes!C1982,conversao_anotacoes!D1982))</f>
        <v>CIANO</v>
      </c>
      <c r="K1982" t="str">
        <f t="shared" si="60"/>
        <v>NAGASHIMA</v>
      </c>
      <c r="L1982" t="str">
        <f>UPPER(anotacoes!H1982)</f>
        <v>DISPLACEMENT</v>
      </c>
      <c r="M1982" t="str">
        <f>IF(OR(L1982="ATTACK",L1982="FINTA"),"&lt;TECNICA&gt;",UPPER(anotacoes!I1982))</f>
        <v>2-3 STEP HESITANT RIGHT</v>
      </c>
      <c r="N1982" t="str">
        <f>IF(OR(L1982="ATTACK",L1982="FINTA"),UPPER(anotacoes!I1982),"")</f>
        <v/>
      </c>
      <c r="O1982" s="6" t="str">
        <f>IF(anotacoes!N1982=0,"",anotacoes!N1982)</f>
        <v/>
      </c>
      <c r="P1982" t="str">
        <f>IF(anotacoes!M1982=0,"",UPPER(anotacoes!M1982))</f>
        <v/>
      </c>
      <c r="Q1982" t="str">
        <f t="shared" si="61"/>
        <v>INSERT INTO CONVERSAO_LUTA_ACAO (cd_conversao, id_luta, sequencia, momento_inicio, momento_fim, quem_faz, quem_sofre, acao_tipo, acao, tecnica, direcao, pontuacao) VALUES (1, 32, 53, TRIM(' 00:11:53,391'), TRIM(' 00:11:56,541'), 'CIANO', 'NAGASHIMA', 'DISPLACEMENT', '2-3 STEP HESITANT RIGHT', NULL, NULL, NULL)</v>
      </c>
      <c r="R1982" t="s">
        <v>10327</v>
      </c>
    </row>
    <row r="1983" spans="1:18" hidden="1" x14ac:dyDescent="0.25">
      <c r="A1983" s="7">
        <f>anotacoes!D1983</f>
        <v>40944</v>
      </c>
      <c r="B1983" t="str">
        <f>anotacoes!C1983</f>
        <v>GRAND SLAM PARIS 2012</v>
      </c>
      <c r="C1983" t="str">
        <f>anotacoes!E1983</f>
        <v>CIANO</v>
      </c>
      <c r="D1983" t="str">
        <f>anotacoes!F1983</f>
        <v>NAGASHIMA</v>
      </c>
      <c r="E1983" t="s">
        <v>10325</v>
      </c>
      <c r="F1983">
        <f>anotacoes!A1983</f>
        <v>32</v>
      </c>
      <c r="G1983">
        <f>anotacoes!B1983</f>
        <v>54</v>
      </c>
      <c r="H1983" t="str">
        <f>anotacoes!K1983</f>
        <v xml:space="preserve"> 00:11:56,698</v>
      </c>
      <c r="I1983" t="str">
        <f>anotacoes!L1983</f>
        <v xml:space="preserve"> 00:12:03,151</v>
      </c>
      <c r="J1983" t="str">
        <f>IF(L1983="PAUSE",E1983,IF(anotacoes!G1987=conversao_anotacoes!C1983,conversao_anotacoes!C1983,conversao_anotacoes!D1983))</f>
        <v>CIANO</v>
      </c>
      <c r="K1983" t="str">
        <f t="shared" si="60"/>
        <v>NAGASHIMA</v>
      </c>
      <c r="L1983" t="str">
        <f>UPPER(anotacoes!H1983)</f>
        <v>GRIP TIME</v>
      </c>
      <c r="M1983" t="str">
        <f>IF(OR(L1983="ATTACK",L1983="FINTA"),"&lt;TECNICA&gt;",UPPER(anotacoes!I1983))</f>
        <v>LEFT COLLAR</v>
      </c>
      <c r="N1983" t="str">
        <f>IF(OR(L1983="ATTACK",L1983="FINTA"),UPPER(anotacoes!I1983),"")</f>
        <v/>
      </c>
      <c r="O1983" s="6" t="str">
        <f>IF(anotacoes!N1983=0,"",anotacoes!N1983)</f>
        <v/>
      </c>
      <c r="P1983" t="str">
        <f>IF(anotacoes!M1983=0,"",UPPER(anotacoes!M1983))</f>
        <v/>
      </c>
      <c r="Q1983" t="str">
        <f t="shared" si="61"/>
        <v>INSERT INTO CONVERSAO_LUTA_ACAO (cd_conversao, id_luta, sequencia, momento_inicio, momento_fim, quem_faz, quem_sofre, acao_tipo, acao, tecnica, direcao, pontuacao) VALUES (1, 32, 54, TRIM(' 00:11:56,698'), TRIM(' 00:12:03,151'), 'CIANO', 'NAGASHIMA', 'GRIP TIME', 'LEFT COLLAR', NULL, NULL, NULL)</v>
      </c>
      <c r="R1983" t="s">
        <v>10327</v>
      </c>
    </row>
    <row r="1984" spans="1:18" hidden="1" x14ac:dyDescent="0.25">
      <c r="A1984" s="7">
        <f>anotacoes!D1984</f>
        <v>40944</v>
      </c>
      <c r="B1984" t="str">
        <f>anotacoes!C1984</f>
        <v>GRAND SLAM PARIS 2012</v>
      </c>
      <c r="C1984" t="str">
        <f>anotacoes!E1984</f>
        <v>CIANO</v>
      </c>
      <c r="D1984" t="str">
        <f>anotacoes!F1984</f>
        <v>NAGASHIMA</v>
      </c>
      <c r="E1984" t="s">
        <v>10325</v>
      </c>
      <c r="F1984">
        <f>anotacoes!A1984</f>
        <v>32</v>
      </c>
      <c r="G1984">
        <f>anotacoes!B1984</f>
        <v>55</v>
      </c>
      <c r="H1984" t="str">
        <f>anotacoes!K1984</f>
        <v xml:space="preserve"> 00:12:03,151</v>
      </c>
      <c r="I1984" t="str">
        <f>anotacoes!L1984</f>
        <v xml:space="preserve"> 00:12:04,421</v>
      </c>
      <c r="J1984" t="str">
        <f>IF(L1984="PAUSE",E1984,IF(anotacoes!G1988=conversao_anotacoes!C1984,conversao_anotacoes!C1984,conversao_anotacoes!D1984))</f>
        <v>CIANO</v>
      </c>
      <c r="K1984" t="str">
        <f t="shared" si="60"/>
        <v>NAGASHIMA</v>
      </c>
      <c r="L1984" t="str">
        <f>UPPER(anotacoes!H1984)</f>
        <v>ATTACK</v>
      </c>
      <c r="M1984" t="str">
        <f>IF(OR(L1984="ATTACK",L1984="FINTA"),"&lt;TECNICA&gt;",UPPER(anotacoes!I1984))</f>
        <v>&lt;TECNICA&gt;</v>
      </c>
      <c r="N1984" t="str">
        <f>IF(OR(L1984="ATTACK",L1984="FINTA"),UPPER(anotacoes!I1984),"")</f>
        <v>IPPON SEOINAGE</v>
      </c>
      <c r="O1984" s="6">
        <f>IF(anotacoes!N1984=0,"",anotacoes!N1984)</f>
        <v>3</v>
      </c>
      <c r="P1984" t="str">
        <f>IF(anotacoes!M1984=0,"",UPPER(anotacoes!M1984))</f>
        <v/>
      </c>
      <c r="Q1984" t="str">
        <f t="shared" si="61"/>
        <v>INSERT INTO CONVERSAO_LUTA_ACAO (cd_conversao, id_luta, sequencia, momento_inicio, momento_fim, quem_faz, quem_sofre, acao_tipo, acao, tecnica, direcao, pontuacao) VALUES (1, 32, 55, TRIM(' 00:12:03,151'), TRIM(' 00:12:04,421'), 'CIANO', 'NAGASHIMA', 'ATTACK', '&lt;TECNICA&gt;', 'IPPON SEOINAGE', 3, NULL)</v>
      </c>
      <c r="R1984" t="s">
        <v>10327</v>
      </c>
    </row>
    <row r="1985" spans="1:18" hidden="1" x14ac:dyDescent="0.25">
      <c r="A1985" s="7">
        <f>anotacoes!D1985</f>
        <v>40944</v>
      </c>
      <c r="B1985" t="str">
        <f>anotacoes!C1985</f>
        <v>GRAND SLAM PARIS 2012</v>
      </c>
      <c r="C1985" t="str">
        <f>anotacoes!E1985</f>
        <v>CIANO</v>
      </c>
      <c r="D1985" t="str">
        <f>anotacoes!F1985</f>
        <v>NAGASHIMA</v>
      </c>
      <c r="E1985" t="s">
        <v>10325</v>
      </c>
      <c r="F1985">
        <f>anotacoes!A1985</f>
        <v>32</v>
      </c>
      <c r="G1985">
        <f>anotacoes!B1985</f>
        <v>56</v>
      </c>
      <c r="H1985" t="str">
        <f>anotacoes!K1985</f>
        <v xml:space="preserve"> 00:12:04,572</v>
      </c>
      <c r="I1985" t="str">
        <f>anotacoes!L1985</f>
        <v xml:space="preserve"> 00:12:16,716</v>
      </c>
      <c r="J1985" t="str">
        <f>IF(L1985="PAUSE",E1985,IF(anotacoes!G1989=conversao_anotacoes!C1985,conversao_anotacoes!C1985,conversao_anotacoes!D1985))</f>
        <v>CIANO</v>
      </c>
      <c r="K1985" t="str">
        <f t="shared" si="60"/>
        <v>NAGASHIMA</v>
      </c>
      <c r="L1985" t="str">
        <f>UPPER(anotacoes!H1985)</f>
        <v>GROUNDWORK COMBAT</v>
      </c>
      <c r="M1985" t="str">
        <f>IF(OR(L1985="ATTACK",L1985="FINTA"),"&lt;TECNICA&gt;",UPPER(anotacoes!I1985))</f>
        <v>DEFENSIVE POSITION</v>
      </c>
      <c r="N1985" t="str">
        <f>IF(OR(L1985="ATTACK",L1985="FINTA"),UPPER(anotacoes!I1985),"")</f>
        <v/>
      </c>
      <c r="O1985" s="6" t="str">
        <f>IF(anotacoes!N1985=0,"",anotacoes!N1985)</f>
        <v/>
      </c>
      <c r="P1985" t="str">
        <f>IF(anotacoes!M1985=0,"",UPPER(anotacoes!M1985))</f>
        <v/>
      </c>
      <c r="Q1985" t="str">
        <f t="shared" si="61"/>
        <v>INSERT INTO CONVERSAO_LUTA_ACAO (cd_conversao, id_luta, sequencia, momento_inicio, momento_fim, quem_faz, quem_sofre, acao_tipo, acao, tecnica, direcao, pontuacao) VALUES (1, 32, 56, TRIM(' 00:12:04,572'), TRIM(' 00:12:16,716'), 'CIANO', 'NAGASHIMA', 'GROUNDWORK COMBAT', 'DEFENSIVE POSITION', NULL, NULL, NULL)</v>
      </c>
      <c r="R1985" t="s">
        <v>10327</v>
      </c>
    </row>
    <row r="1986" spans="1:18" hidden="1" x14ac:dyDescent="0.25">
      <c r="A1986" s="7">
        <f>anotacoes!D1986</f>
        <v>40944</v>
      </c>
      <c r="B1986" t="str">
        <f>anotacoes!C1986</f>
        <v>GRAND SLAM PARIS 2012</v>
      </c>
      <c r="C1986" t="str">
        <f>anotacoes!E1986</f>
        <v>CIANO</v>
      </c>
      <c r="D1986" t="str">
        <f>anotacoes!F1986</f>
        <v>NAGASHIMA</v>
      </c>
      <c r="E1986" t="s">
        <v>10325</v>
      </c>
      <c r="F1986">
        <f>anotacoes!A1986</f>
        <v>32</v>
      </c>
      <c r="G1986">
        <f>anotacoes!B1986</f>
        <v>57</v>
      </c>
      <c r="H1986" t="str">
        <f>anotacoes!K1986</f>
        <v xml:space="preserve"> 00:12:16,888</v>
      </c>
      <c r="I1986" t="str">
        <f>anotacoes!L1986</f>
        <v xml:space="preserve"> 00:12:25,649</v>
      </c>
      <c r="J1986" t="str">
        <f>IF(L1986="PAUSE",E1986,IF(anotacoes!G1990=conversao_anotacoes!C1986,conversao_anotacoes!C1986,conversao_anotacoes!D1986))</f>
        <v>&lt;ARBITRO_DESCONHECIDO&gt;</v>
      </c>
      <c r="K1986" t="str">
        <f t="shared" si="60"/>
        <v/>
      </c>
      <c r="L1986" t="str">
        <f>UPPER(anotacoes!H1986)</f>
        <v>PAUSE</v>
      </c>
      <c r="M1986" t="str">
        <f>IF(OR(L1986="ATTACK",L1986="FINTA"),"&lt;TECNICA&gt;",UPPER(anotacoes!I1986))</f>
        <v>&lt;NAO_CLASSIFICADO&gt;</v>
      </c>
      <c r="N1986" t="str">
        <f>IF(OR(L1986="ATTACK",L1986="FINTA"),UPPER(anotacoes!I1986),"")</f>
        <v/>
      </c>
      <c r="O1986" s="6" t="str">
        <f>IF(anotacoes!N1986=0,"",anotacoes!N1986)</f>
        <v/>
      </c>
      <c r="P1986" t="str">
        <f>IF(anotacoes!M1986=0,"",UPPER(anotacoes!M1986))</f>
        <v/>
      </c>
      <c r="Q1986" t="str">
        <f t="shared" si="61"/>
        <v>INSERT INTO CONVERSAO_LUTA_ACAO (cd_conversao, id_luta, sequencia, momento_inicio, momento_fim, quem_faz, quem_sofre, acao_tipo, acao, tecnica, direcao, pontuacao) VALUES (1, 32, 57, TRIM(' 00:12:16,888'), TRIM(' 00:12:25,649'), '&lt;ARBITRO_DESCONHECIDO&gt;', '', 'PAUSE', '&lt;NAO_CLASSIFICADO&gt;', NULL, NULL, NULL)</v>
      </c>
      <c r="R1986" t="s">
        <v>10327</v>
      </c>
    </row>
    <row r="1987" spans="1:18" hidden="1" x14ac:dyDescent="0.25">
      <c r="A1987" s="7">
        <f>anotacoes!D1987</f>
        <v>40944</v>
      </c>
      <c r="B1987" t="str">
        <f>anotacoes!C1987</f>
        <v>GRAND SLAM PARIS 2012</v>
      </c>
      <c r="C1987" t="str">
        <f>anotacoes!E1987</f>
        <v>CIANO</v>
      </c>
      <c r="D1987" t="str">
        <f>anotacoes!F1987</f>
        <v>NAGASHIMA</v>
      </c>
      <c r="E1987" t="s">
        <v>10325</v>
      </c>
      <c r="F1987">
        <f>anotacoes!A1987</f>
        <v>32</v>
      </c>
      <c r="G1987">
        <f>anotacoes!B1987</f>
        <v>58</v>
      </c>
      <c r="H1987" t="str">
        <f>anotacoes!K1987</f>
        <v xml:space="preserve"> 00:12:25,822</v>
      </c>
      <c r="I1987" t="str">
        <f>anotacoes!L1987</f>
        <v xml:space="preserve"> 00:12:29,602</v>
      </c>
      <c r="J1987" t="str">
        <f>IF(L1987="PAUSE",E1987,IF(anotacoes!G1991=conversao_anotacoes!C1987,conversao_anotacoes!C1987,conversao_anotacoes!D1987))</f>
        <v>CIANO</v>
      </c>
      <c r="K1987" t="str">
        <f t="shared" ref="K1987:K2050" si="62">IF(J1987=E1987,"",IF(J1987=C1987,D1987,C1987))</f>
        <v>NAGASHIMA</v>
      </c>
      <c r="L1987" t="str">
        <f>UPPER(anotacoes!H1987)</f>
        <v>DISPLACEMENT</v>
      </c>
      <c r="M1987" t="str">
        <f>IF(OR(L1987="ATTACK",L1987="FINTA"),"&lt;TECNICA&gt;",UPPER(anotacoes!I1987))</f>
        <v>2-3 STEP HESITANT RIGHT</v>
      </c>
      <c r="N1987" t="str">
        <f>IF(OR(L1987="ATTACK",L1987="FINTA"),UPPER(anotacoes!I1987),"")</f>
        <v/>
      </c>
      <c r="O1987" s="6" t="str">
        <f>IF(anotacoes!N1987=0,"",anotacoes!N1987)</f>
        <v/>
      </c>
      <c r="P1987" t="str">
        <f>IF(anotacoes!M1987=0,"",UPPER(anotacoes!M1987))</f>
        <v/>
      </c>
      <c r="Q1987" t="str">
        <f t="shared" ref="Q1987:Q2050" si="63">CONCATENATE("INSERT INTO CONVERSAO_LUTA_ACAO (cd_conversao, id_luta, sequencia, momento_inicio, momento_fim, quem_faz, quem_sofre, acao_tipo, acao, tecnica, direcao, pontuacao) VALUES (1, ",F1987,", ",G1987,", ","TRIM('",H1987,"')",", ","TRIM('",I1987,"')",", ","'",J1987,"'",", ","'",K1987,"'",", ","'",L1987,"'",", ","'",M1987,"'",", ",IF(N1987="","NULL",CONCATENATE("'",N1987,"'")),", ",IF(O1987="","NULL",O1987),", ",IF(P1987="","NULL",CONCATENATE("'",P1987,"'")),")")</f>
        <v>INSERT INTO CONVERSAO_LUTA_ACAO (cd_conversao, id_luta, sequencia, momento_inicio, momento_fim, quem_faz, quem_sofre, acao_tipo, acao, tecnica, direcao, pontuacao) VALUES (1, 32, 58, TRIM(' 00:12:25,822'), TRIM(' 00:12:29,602'), 'CIANO', 'NAGASHIMA', 'DISPLACEMENT', '2-3 STEP HESITANT RIGHT', NULL, NULL, NULL)</v>
      </c>
      <c r="R1987" t="s">
        <v>10327</v>
      </c>
    </row>
    <row r="1988" spans="1:18" hidden="1" x14ac:dyDescent="0.25">
      <c r="A1988" s="7">
        <f>anotacoes!D1988</f>
        <v>40944</v>
      </c>
      <c r="B1988" t="str">
        <f>anotacoes!C1988</f>
        <v>GRAND SLAM PARIS 2012</v>
      </c>
      <c r="C1988" t="str">
        <f>anotacoes!E1988</f>
        <v>CIANO</v>
      </c>
      <c r="D1988" t="str">
        <f>anotacoes!F1988</f>
        <v>NAGASHIMA</v>
      </c>
      <c r="E1988" t="s">
        <v>10325</v>
      </c>
      <c r="F1988">
        <f>anotacoes!A1988</f>
        <v>32</v>
      </c>
      <c r="G1988">
        <f>anotacoes!B1988</f>
        <v>59</v>
      </c>
      <c r="H1988" t="str">
        <f>anotacoes!K1988</f>
        <v xml:space="preserve"> 00:12:30,423</v>
      </c>
      <c r="I1988" t="str">
        <f>anotacoes!L1988</f>
        <v xml:space="preserve"> 00:12:37,822</v>
      </c>
      <c r="J1988" t="str">
        <f>IF(L1988="PAUSE",E1988,IF(anotacoes!G1992=conversao_anotacoes!C1988,conversao_anotacoes!C1988,conversao_anotacoes!D1988))</f>
        <v>CIANO</v>
      </c>
      <c r="K1988" t="str">
        <f t="shared" si="62"/>
        <v>NAGASHIMA</v>
      </c>
      <c r="L1988" t="str">
        <f>UPPER(anotacoes!H1988)</f>
        <v>GRIP TIME</v>
      </c>
      <c r="M1988" t="str">
        <f>IF(OR(L1988="ATTACK",L1988="FINTA"),"&lt;TECNICA&gt;",UPPER(anotacoes!I1988))</f>
        <v>LEFT COLLAR</v>
      </c>
      <c r="N1988" t="str">
        <f>IF(OR(L1988="ATTACK",L1988="FINTA"),UPPER(anotacoes!I1988),"")</f>
        <v/>
      </c>
      <c r="O1988" s="6" t="str">
        <f>IF(anotacoes!N1988=0,"",anotacoes!N1988)</f>
        <v/>
      </c>
      <c r="P1988" t="str">
        <f>IF(anotacoes!M1988=0,"",UPPER(anotacoes!M1988))</f>
        <v/>
      </c>
      <c r="Q1988" t="str">
        <f t="shared" si="63"/>
        <v>INSERT INTO CONVERSAO_LUTA_ACAO (cd_conversao, id_luta, sequencia, momento_inicio, momento_fim, quem_faz, quem_sofre, acao_tipo, acao, tecnica, direcao, pontuacao) VALUES (1, 32, 59, TRIM(' 00:12:30,423'), TRIM(' 00:12:37,822'), 'CIANO', 'NAGASHIMA', 'GRIP TIME', 'LEFT COLLAR', NULL, NULL, NULL)</v>
      </c>
      <c r="R1988" t="s">
        <v>10327</v>
      </c>
    </row>
    <row r="1989" spans="1:18" hidden="1" x14ac:dyDescent="0.25">
      <c r="A1989" s="7">
        <f>anotacoes!D1989</f>
        <v>40944</v>
      </c>
      <c r="B1989" t="str">
        <f>anotacoes!C1989</f>
        <v>GRAND SLAM PARIS 2012</v>
      </c>
      <c r="C1989" t="str">
        <f>anotacoes!E1989</f>
        <v>CIANO</v>
      </c>
      <c r="D1989" t="str">
        <f>anotacoes!F1989</f>
        <v>NAGASHIMA</v>
      </c>
      <c r="E1989" t="s">
        <v>10325</v>
      </c>
      <c r="F1989">
        <f>anotacoes!A1989</f>
        <v>32</v>
      </c>
      <c r="G1989">
        <f>anotacoes!B1989</f>
        <v>60</v>
      </c>
      <c r="H1989" t="str">
        <f>anotacoes!K1989</f>
        <v xml:space="preserve"> 00:12:37,822</v>
      </c>
      <c r="I1989" t="str">
        <f>anotacoes!L1989</f>
        <v xml:space="preserve"> 00:12:37,822</v>
      </c>
      <c r="J1989" t="str">
        <f>IF(L1989="PAUSE",E1989,IF(anotacoes!G1993=conversao_anotacoes!C1989,conversao_anotacoes!C1989,conversao_anotacoes!D1989))</f>
        <v>CIANO</v>
      </c>
      <c r="K1989" t="str">
        <f t="shared" si="62"/>
        <v>NAGASHIMA</v>
      </c>
      <c r="L1989" t="str">
        <f>UPPER(anotacoes!H1989)</f>
        <v>ATTACK</v>
      </c>
      <c r="M1989" t="str">
        <f>IF(OR(L1989="ATTACK",L1989="FINTA"),"&lt;TECNICA&gt;",UPPER(anotacoes!I1989))</f>
        <v>&lt;TECNICA&gt;</v>
      </c>
      <c r="N1989" t="str">
        <f>IF(OR(L1989="ATTACK",L1989="FINTA"),UPPER(anotacoes!I1989),"")</f>
        <v>DEASHI HARAI</v>
      </c>
      <c r="O1989" s="6">
        <f>IF(anotacoes!N1989=0,"",anotacoes!N1989)</f>
        <v>3</v>
      </c>
      <c r="P1989" t="str">
        <f>IF(anotacoes!M1989=0,"",UPPER(anotacoes!M1989))</f>
        <v/>
      </c>
      <c r="Q1989" t="str">
        <f t="shared" si="63"/>
        <v>INSERT INTO CONVERSAO_LUTA_ACAO (cd_conversao, id_luta, sequencia, momento_inicio, momento_fim, quem_faz, quem_sofre, acao_tipo, acao, tecnica, direcao, pontuacao) VALUES (1, 32, 60, TRIM(' 00:12:37,822'), TRIM(' 00:12:37,822'), 'CIANO', 'NAGASHIMA', 'ATTACK', '&lt;TECNICA&gt;', 'DEASHI HARAI', 3, NULL)</v>
      </c>
      <c r="R1989" t="s">
        <v>10327</v>
      </c>
    </row>
    <row r="1990" spans="1:18" hidden="1" x14ac:dyDescent="0.25">
      <c r="A1990" s="7">
        <f>anotacoes!D1990</f>
        <v>40944</v>
      </c>
      <c r="B1990" t="str">
        <f>anotacoes!C1990</f>
        <v>GRAND SLAM PARIS 2012</v>
      </c>
      <c r="C1990" t="str">
        <f>anotacoes!E1990</f>
        <v>CIANO</v>
      </c>
      <c r="D1990" t="str">
        <f>anotacoes!F1990</f>
        <v>NAGASHIMA</v>
      </c>
      <c r="E1990" t="s">
        <v>10325</v>
      </c>
      <c r="F1990">
        <f>anotacoes!A1990</f>
        <v>32</v>
      </c>
      <c r="G1990">
        <f>anotacoes!B1990</f>
        <v>61</v>
      </c>
      <c r="H1990" t="str">
        <f>anotacoes!K1990</f>
        <v xml:space="preserve"> 00:12:37,822</v>
      </c>
      <c r="I1990" t="str">
        <f>anotacoes!L1990</f>
        <v xml:space="preserve"> 00:13:25,747</v>
      </c>
      <c r="J1990" t="str">
        <f>IF(L1990="PAUSE",E1990,IF(anotacoes!G1994=conversao_anotacoes!C1990,conversao_anotacoes!C1990,conversao_anotacoes!D1990))</f>
        <v>CIANO</v>
      </c>
      <c r="K1990" t="str">
        <f t="shared" si="62"/>
        <v>NAGASHIMA</v>
      </c>
      <c r="L1990" t="str">
        <f>UPPER(anotacoes!H1990)</f>
        <v>GRIP TIME</v>
      </c>
      <c r="M1990" t="str">
        <f>IF(OR(L1990="ATTACK",L1990="FINTA"),"&lt;TECNICA&gt;",UPPER(anotacoes!I1990))</f>
        <v>LEFT COLLAR</v>
      </c>
      <c r="N1990" t="str">
        <f>IF(OR(L1990="ATTACK",L1990="FINTA"),UPPER(anotacoes!I1990),"")</f>
        <v/>
      </c>
      <c r="O1990" s="6" t="str">
        <f>IF(anotacoes!N1990=0,"",anotacoes!N1990)</f>
        <v/>
      </c>
      <c r="P1990" t="str">
        <f>IF(anotacoes!M1990=0,"",UPPER(anotacoes!M1990))</f>
        <v/>
      </c>
      <c r="Q1990" t="str">
        <f t="shared" si="63"/>
        <v>INSERT INTO CONVERSAO_LUTA_ACAO (cd_conversao, id_luta, sequencia, momento_inicio, momento_fim, quem_faz, quem_sofre, acao_tipo, acao, tecnica, direcao, pontuacao) VALUES (1, 32, 61, TRIM(' 00:12:37,822'), TRIM(' 00:13:25,747'), 'CIANO', 'NAGASHIMA', 'GRIP TIME', 'LEFT COLLAR', NULL, NULL, NULL)</v>
      </c>
      <c r="R1990" t="s">
        <v>10327</v>
      </c>
    </row>
    <row r="1991" spans="1:18" hidden="1" x14ac:dyDescent="0.25">
      <c r="A1991" s="7">
        <f>anotacoes!D1991</f>
        <v>40944</v>
      </c>
      <c r="B1991" t="str">
        <f>anotacoes!C1991</f>
        <v>GRAND SLAM PARIS 2012</v>
      </c>
      <c r="C1991" t="str">
        <f>anotacoes!E1991</f>
        <v>CIANO</v>
      </c>
      <c r="D1991" t="str">
        <f>anotacoes!F1991</f>
        <v>NAGASHIMA</v>
      </c>
      <c r="E1991" t="s">
        <v>10325</v>
      </c>
      <c r="F1991">
        <f>anotacoes!A1991</f>
        <v>32</v>
      </c>
      <c r="G1991">
        <f>anotacoes!B1991</f>
        <v>62</v>
      </c>
      <c r="H1991" t="str">
        <f>anotacoes!K1991</f>
        <v xml:space="preserve"> 00:13:25,747</v>
      </c>
      <c r="I1991" t="str">
        <f>anotacoes!L1991</f>
        <v xml:space="preserve"> 00:13:29,942</v>
      </c>
      <c r="J1991" t="str">
        <f>IF(L1991="PAUSE",E1991,IF(anotacoes!G1995=conversao_anotacoes!C1991,conversao_anotacoes!C1991,conversao_anotacoes!D1991))</f>
        <v>CIANO</v>
      </c>
      <c r="K1991" t="str">
        <f t="shared" si="62"/>
        <v>NAGASHIMA</v>
      </c>
      <c r="L1991" t="str">
        <f>UPPER(anotacoes!H1991)</f>
        <v>GRIP TIME</v>
      </c>
      <c r="M1991" t="str">
        <f>IF(OR(L1991="ATTACK",L1991="FINTA"),"&lt;TECNICA&gt;",UPPER(anotacoes!I1991))</f>
        <v>LEFT COLLAR RIGHT SLEEVE</v>
      </c>
      <c r="N1991" t="str">
        <f>IF(OR(L1991="ATTACK",L1991="FINTA"),UPPER(anotacoes!I1991),"")</f>
        <v/>
      </c>
      <c r="O1991" s="6" t="str">
        <f>IF(anotacoes!N1991=0,"",anotacoes!N1991)</f>
        <v/>
      </c>
      <c r="P1991" t="str">
        <f>IF(anotacoes!M1991=0,"",UPPER(anotacoes!M1991))</f>
        <v/>
      </c>
      <c r="Q1991" t="str">
        <f t="shared" si="63"/>
        <v>INSERT INTO CONVERSAO_LUTA_ACAO (cd_conversao, id_luta, sequencia, momento_inicio, momento_fim, quem_faz, quem_sofre, acao_tipo, acao, tecnica, direcao, pontuacao) VALUES (1, 32, 62, TRIM(' 00:13:25,747'), TRIM(' 00:13:29,942'), 'CIANO', 'NAGASHIMA', 'GRIP TIME', 'LEFT COLLAR RIGHT SLEEVE', NULL, NULL, NULL)</v>
      </c>
      <c r="R1991" t="s">
        <v>10327</v>
      </c>
    </row>
    <row r="1992" spans="1:18" hidden="1" x14ac:dyDescent="0.25">
      <c r="A1992" s="7">
        <f>anotacoes!D1992</f>
        <v>40944</v>
      </c>
      <c r="B1992" t="str">
        <f>anotacoes!C1992</f>
        <v>GRAND SLAM PARIS 2012</v>
      </c>
      <c r="C1992" t="str">
        <f>anotacoes!E1992</f>
        <v>CIANO</v>
      </c>
      <c r="D1992" t="str">
        <f>anotacoes!F1992</f>
        <v>NAGASHIMA</v>
      </c>
      <c r="E1992" t="s">
        <v>10325</v>
      </c>
      <c r="F1992">
        <f>anotacoes!A1992</f>
        <v>32</v>
      </c>
      <c r="G1992">
        <f>anotacoes!B1992</f>
        <v>63</v>
      </c>
      <c r="H1992" t="str">
        <f>anotacoes!K1992</f>
        <v xml:space="preserve"> 00:13:30,113</v>
      </c>
      <c r="I1992" t="str">
        <f>anotacoes!L1992</f>
        <v xml:space="preserve"> 00:13:33,992</v>
      </c>
      <c r="J1992" t="str">
        <f>IF(L1992="PAUSE",E1992,IF(anotacoes!G1996=conversao_anotacoes!C1992,conversao_anotacoes!C1992,conversao_anotacoes!D1992))</f>
        <v>CIANO</v>
      </c>
      <c r="K1992" t="str">
        <f t="shared" si="62"/>
        <v>NAGASHIMA</v>
      </c>
      <c r="L1992" t="str">
        <f>UPPER(anotacoes!H1992)</f>
        <v>GRIP TIME</v>
      </c>
      <c r="M1992" t="str">
        <f>IF(OR(L1992="ATTACK",L1992="FINTA"),"&lt;TECNICA&gt;",UPPER(anotacoes!I1992))</f>
        <v>LEFT COLLAR</v>
      </c>
      <c r="N1992" t="str">
        <f>IF(OR(L1992="ATTACK",L1992="FINTA"),UPPER(anotacoes!I1992),"")</f>
        <v/>
      </c>
      <c r="O1992" s="6" t="str">
        <f>IF(anotacoes!N1992=0,"",anotacoes!N1992)</f>
        <v/>
      </c>
      <c r="P1992" t="str">
        <f>IF(anotacoes!M1992=0,"",UPPER(anotacoes!M1992))</f>
        <v/>
      </c>
      <c r="Q1992" t="str">
        <f t="shared" si="63"/>
        <v>INSERT INTO CONVERSAO_LUTA_ACAO (cd_conversao, id_luta, sequencia, momento_inicio, momento_fim, quem_faz, quem_sofre, acao_tipo, acao, tecnica, direcao, pontuacao) VALUES (1, 32, 63, TRIM(' 00:13:30,113'), TRIM(' 00:13:33,992'), 'CIANO', 'NAGASHIMA', 'GRIP TIME', 'LEFT COLLAR', NULL, NULL, NULL)</v>
      </c>
      <c r="R1992" t="s">
        <v>10327</v>
      </c>
    </row>
    <row r="1993" spans="1:18" hidden="1" x14ac:dyDescent="0.25">
      <c r="A1993" s="7">
        <f>anotacoes!D1993</f>
        <v>40944</v>
      </c>
      <c r="B1993" t="str">
        <f>anotacoes!C1993</f>
        <v>GRAND SLAM PARIS 2012</v>
      </c>
      <c r="C1993" t="str">
        <f>anotacoes!E1993</f>
        <v>CIANO</v>
      </c>
      <c r="D1993" t="str">
        <f>anotacoes!F1993</f>
        <v>NAGASHIMA</v>
      </c>
      <c r="E1993" t="s">
        <v>10325</v>
      </c>
      <c r="F1993">
        <f>anotacoes!A1993</f>
        <v>32</v>
      </c>
      <c r="G1993">
        <f>anotacoes!B1993</f>
        <v>64</v>
      </c>
      <c r="H1993" t="str">
        <f>anotacoes!K1993</f>
        <v xml:space="preserve"> 00:13:33,992</v>
      </c>
      <c r="I1993" t="str">
        <f>anotacoes!L1993</f>
        <v xml:space="preserve"> 00:14:02,178</v>
      </c>
      <c r="J1993" t="str">
        <f>IF(L1993="PAUSE",E1993,IF(anotacoes!G1997=conversao_anotacoes!C1993,conversao_anotacoes!C1993,conversao_anotacoes!D1993))</f>
        <v>&lt;ARBITRO_DESCONHECIDO&gt;</v>
      </c>
      <c r="K1993" t="str">
        <f t="shared" si="62"/>
        <v/>
      </c>
      <c r="L1993" t="str">
        <f>UPPER(anotacoes!H1993)</f>
        <v>PAUSE</v>
      </c>
      <c r="M1993" t="str">
        <f>IF(OR(L1993="ATTACK",L1993="FINTA"),"&lt;TECNICA&gt;",UPPER(anotacoes!I1993))</f>
        <v>&lt;NAO_CLASSIFICADO&gt;</v>
      </c>
      <c r="N1993" t="str">
        <f>IF(OR(L1993="ATTACK",L1993="FINTA"),UPPER(anotacoes!I1993),"")</f>
        <v/>
      </c>
      <c r="O1993" s="6" t="str">
        <f>IF(anotacoes!N1993=0,"",anotacoes!N1993)</f>
        <v/>
      </c>
      <c r="P1993" t="str">
        <f>IF(anotacoes!M1993=0,"",UPPER(anotacoes!M1993))</f>
        <v/>
      </c>
      <c r="Q1993" t="str">
        <f t="shared" si="63"/>
        <v>INSERT INTO CONVERSAO_LUTA_ACAO (cd_conversao, id_luta, sequencia, momento_inicio, momento_fim, quem_faz, quem_sofre, acao_tipo, acao, tecnica, direcao, pontuacao) VALUES (1, 32, 64, TRIM(' 00:13:33,992'), TRIM(' 00:14:02,178'), '&lt;ARBITRO_DESCONHECIDO&gt;', '', 'PAUSE', '&lt;NAO_CLASSIFICADO&gt;', NULL, NULL, NULL)</v>
      </c>
      <c r="R1993" t="s">
        <v>10327</v>
      </c>
    </row>
    <row r="1994" spans="1:18" hidden="1" x14ac:dyDescent="0.25">
      <c r="A1994" s="7">
        <f>anotacoes!D1994</f>
        <v>40944</v>
      </c>
      <c r="B1994" t="str">
        <f>anotacoes!C1994</f>
        <v>GRAND SLAM PARIS 2012</v>
      </c>
      <c r="C1994" t="str">
        <f>anotacoes!E1994</f>
        <v>CIANO</v>
      </c>
      <c r="D1994" t="str">
        <f>anotacoes!F1994</f>
        <v>NAGASHIMA</v>
      </c>
      <c r="E1994" t="s">
        <v>10325</v>
      </c>
      <c r="F1994">
        <f>anotacoes!A1994</f>
        <v>32</v>
      </c>
      <c r="G1994">
        <f>anotacoes!B1994</f>
        <v>65</v>
      </c>
      <c r="H1994" t="str">
        <f>anotacoes!K1994</f>
        <v xml:space="preserve"> 00:14:02,178</v>
      </c>
      <c r="I1994" t="str">
        <f>anotacoes!L1994</f>
        <v xml:space="preserve"> 00:14:04,611</v>
      </c>
      <c r="J1994" t="str">
        <f>IF(L1994="PAUSE",E1994,IF(anotacoes!G1998=conversao_anotacoes!C1994,conversao_anotacoes!C1994,conversao_anotacoes!D1994))</f>
        <v>CIANO</v>
      </c>
      <c r="K1994" t="str">
        <f t="shared" si="62"/>
        <v>NAGASHIMA</v>
      </c>
      <c r="L1994" t="str">
        <f>UPPER(anotacoes!H1994)</f>
        <v>DISPLACEMENT</v>
      </c>
      <c r="M1994" t="str">
        <f>IF(OR(L1994="ATTACK",L1994="FINTA"),"&lt;TECNICA&gt;",UPPER(anotacoes!I1994))</f>
        <v>2-3 STEP HESITANT RIGHT</v>
      </c>
      <c r="N1994" t="str">
        <f>IF(OR(L1994="ATTACK",L1994="FINTA"),UPPER(anotacoes!I1994),"")</f>
        <v/>
      </c>
      <c r="O1994" s="6" t="str">
        <f>IF(anotacoes!N1994=0,"",anotacoes!N1994)</f>
        <v/>
      </c>
      <c r="P1994" t="str">
        <f>IF(anotacoes!M1994=0,"",UPPER(anotacoes!M1994))</f>
        <v/>
      </c>
      <c r="Q1994" t="str">
        <f t="shared" si="63"/>
        <v>INSERT INTO CONVERSAO_LUTA_ACAO (cd_conversao, id_luta, sequencia, momento_inicio, momento_fim, quem_faz, quem_sofre, acao_tipo, acao, tecnica, direcao, pontuacao) VALUES (1, 32, 65, TRIM(' 00:14:02,178'), TRIM(' 00:14:04,611'), 'CIANO', 'NAGASHIMA', 'DISPLACEMENT', '2-3 STEP HESITANT RIGHT', NULL, NULL, NULL)</v>
      </c>
      <c r="R1994" t="s">
        <v>10327</v>
      </c>
    </row>
    <row r="1995" spans="1:18" hidden="1" x14ac:dyDescent="0.25">
      <c r="A1995" s="7">
        <f>anotacoes!D1995</f>
        <v>40944</v>
      </c>
      <c r="B1995" t="str">
        <f>anotacoes!C1995</f>
        <v>GRAND SLAM PARIS 2012</v>
      </c>
      <c r="C1995" t="str">
        <f>anotacoes!E1995</f>
        <v>CIANO</v>
      </c>
      <c r="D1995" t="str">
        <f>anotacoes!F1995</f>
        <v>NAGASHIMA</v>
      </c>
      <c r="E1995" t="s">
        <v>10325</v>
      </c>
      <c r="F1995">
        <f>anotacoes!A1995</f>
        <v>32</v>
      </c>
      <c r="G1995">
        <f>anotacoes!B1995</f>
        <v>66</v>
      </c>
      <c r="H1995" t="str">
        <f>anotacoes!K1995</f>
        <v xml:space="preserve"> 00:14:04,611</v>
      </c>
      <c r="I1995" t="str">
        <f>anotacoes!L1995</f>
        <v xml:space="preserve"> 00:14:09,092</v>
      </c>
      <c r="J1995" t="str">
        <f>IF(L1995="PAUSE",E1995,IF(anotacoes!G1999=conversao_anotacoes!C1995,conversao_anotacoes!C1995,conversao_anotacoes!D1995))</f>
        <v>CIANO</v>
      </c>
      <c r="K1995" t="str">
        <f t="shared" si="62"/>
        <v>NAGASHIMA</v>
      </c>
      <c r="L1995" t="str">
        <f>UPPER(anotacoes!H1995)</f>
        <v>GRIP TIME</v>
      </c>
      <c r="M1995" t="str">
        <f>IF(OR(L1995="ATTACK",L1995="FINTA"),"&lt;TECNICA&gt;",UPPER(anotacoes!I1995))</f>
        <v>LEFT COLLAR</v>
      </c>
      <c r="N1995" t="str">
        <f>IF(OR(L1995="ATTACK",L1995="FINTA"),UPPER(anotacoes!I1995),"")</f>
        <v/>
      </c>
      <c r="O1995" s="6" t="str">
        <f>IF(anotacoes!N1995=0,"",anotacoes!N1995)</f>
        <v/>
      </c>
      <c r="P1995" t="str">
        <f>IF(anotacoes!M1995=0,"",UPPER(anotacoes!M1995))</f>
        <v/>
      </c>
      <c r="Q1995" t="str">
        <f t="shared" si="63"/>
        <v>INSERT INTO CONVERSAO_LUTA_ACAO (cd_conversao, id_luta, sequencia, momento_inicio, momento_fim, quem_faz, quem_sofre, acao_tipo, acao, tecnica, direcao, pontuacao) VALUES (1, 32, 66, TRIM(' 00:14:04,611'), TRIM(' 00:14:09,092'), 'CIANO', 'NAGASHIMA', 'GRIP TIME', 'LEFT COLLAR', NULL, NULL, NULL)</v>
      </c>
      <c r="R1995" t="s">
        <v>10327</v>
      </c>
    </row>
    <row r="1996" spans="1:18" hidden="1" x14ac:dyDescent="0.25">
      <c r="A1996" s="7">
        <f>anotacoes!D1996</f>
        <v>40944</v>
      </c>
      <c r="B1996" t="str">
        <f>anotacoes!C1996</f>
        <v>GRAND SLAM PARIS 2012</v>
      </c>
      <c r="C1996" t="str">
        <f>anotacoes!E1996</f>
        <v>CIANO</v>
      </c>
      <c r="D1996" t="str">
        <f>anotacoes!F1996</f>
        <v>NAGASHIMA</v>
      </c>
      <c r="E1996" t="s">
        <v>10325</v>
      </c>
      <c r="F1996">
        <f>anotacoes!A1996</f>
        <v>32</v>
      </c>
      <c r="G1996">
        <f>anotacoes!B1996</f>
        <v>67</v>
      </c>
      <c r="H1996" t="str">
        <f>anotacoes!K1996</f>
        <v xml:space="preserve"> 00:14:09,273</v>
      </c>
      <c r="I1996" t="str">
        <f>anotacoes!L1996</f>
        <v xml:space="preserve"> 00:14:13,453</v>
      </c>
      <c r="J1996" t="str">
        <f>IF(L1996="PAUSE",E1996,IF(anotacoes!G2000=conversao_anotacoes!C1996,conversao_anotacoes!C1996,conversao_anotacoes!D1996))</f>
        <v>CIANO</v>
      </c>
      <c r="K1996" t="str">
        <f t="shared" si="62"/>
        <v>NAGASHIMA</v>
      </c>
      <c r="L1996" t="str">
        <f>UPPER(anotacoes!H1996)</f>
        <v>GRIP TIME</v>
      </c>
      <c r="M1996" t="str">
        <f>IF(OR(L1996="ATTACK",L1996="FINTA"),"&lt;TECNICA&gt;",UPPER(anotacoes!I1996))</f>
        <v>LEFT COLLAR RIGHT SLEEVE</v>
      </c>
      <c r="N1996" t="str">
        <f>IF(OR(L1996="ATTACK",L1996="FINTA"),UPPER(anotacoes!I1996),"")</f>
        <v/>
      </c>
      <c r="O1996" s="6" t="str">
        <f>IF(anotacoes!N1996=0,"",anotacoes!N1996)</f>
        <v/>
      </c>
      <c r="P1996" t="str">
        <f>IF(anotacoes!M1996=0,"",UPPER(anotacoes!M1996))</f>
        <v/>
      </c>
      <c r="Q1996" t="str">
        <f t="shared" si="63"/>
        <v>INSERT INTO CONVERSAO_LUTA_ACAO (cd_conversao, id_luta, sequencia, momento_inicio, momento_fim, quem_faz, quem_sofre, acao_tipo, acao, tecnica, direcao, pontuacao) VALUES (1, 32, 67, TRIM(' 00:14:09,273'), TRIM(' 00:14:13,453'), 'CIANO', 'NAGASHIMA', 'GRIP TIME', 'LEFT COLLAR RIGHT SLEEVE', NULL, NULL, NULL)</v>
      </c>
      <c r="R1996" t="s">
        <v>10327</v>
      </c>
    </row>
    <row r="1997" spans="1:18" hidden="1" x14ac:dyDescent="0.25">
      <c r="A1997" s="7">
        <f>anotacoes!D1997</f>
        <v>40944</v>
      </c>
      <c r="B1997" t="str">
        <f>anotacoes!C1997</f>
        <v>GRAND SLAM PARIS 2012</v>
      </c>
      <c r="C1997" t="str">
        <f>anotacoes!E1997</f>
        <v>CIANO</v>
      </c>
      <c r="D1997" t="str">
        <f>anotacoes!F1997</f>
        <v>NAGASHIMA</v>
      </c>
      <c r="E1997" t="s">
        <v>10325</v>
      </c>
      <c r="F1997">
        <f>anotacoes!A1997</f>
        <v>32</v>
      </c>
      <c r="G1997">
        <f>anotacoes!B1997</f>
        <v>68</v>
      </c>
      <c r="H1997" t="str">
        <f>anotacoes!K1997</f>
        <v xml:space="preserve"> 00:14:13,453</v>
      </c>
      <c r="I1997" t="str">
        <f>anotacoes!L1997</f>
        <v xml:space="preserve"> 00:14:13,453</v>
      </c>
      <c r="J1997" t="str">
        <f>IF(L1997="PAUSE",E1997,IF(anotacoes!G2001=conversao_anotacoes!C1997,conversao_anotacoes!C1997,conversao_anotacoes!D1997))</f>
        <v>CIANO</v>
      </c>
      <c r="K1997" t="str">
        <f t="shared" si="62"/>
        <v>NAGASHIMA</v>
      </c>
      <c r="L1997" t="str">
        <f>UPPER(anotacoes!H1997)</f>
        <v>ATTACK</v>
      </c>
      <c r="M1997" t="str">
        <f>IF(OR(L1997="ATTACK",L1997="FINTA"),"&lt;TECNICA&gt;",UPPER(anotacoes!I1997))</f>
        <v>&lt;TECNICA&gt;</v>
      </c>
      <c r="N1997" t="str">
        <f>IF(OR(L1997="ATTACK",L1997="FINTA"),UPPER(anotacoes!I1997),"")</f>
        <v>UCHIMATA</v>
      </c>
      <c r="O1997" s="6">
        <f>IF(anotacoes!N1997=0,"",anotacoes!N1997)</f>
        <v>4</v>
      </c>
      <c r="P1997" t="str">
        <f>IF(anotacoes!M1997=0,"",UPPER(anotacoes!M1997))</f>
        <v/>
      </c>
      <c r="Q1997" t="str">
        <f t="shared" si="63"/>
        <v>INSERT INTO CONVERSAO_LUTA_ACAO (cd_conversao, id_luta, sequencia, momento_inicio, momento_fim, quem_faz, quem_sofre, acao_tipo, acao, tecnica, direcao, pontuacao) VALUES (1, 32, 68, TRIM(' 00:14:13,453'), TRIM(' 00:14:13,453'), 'CIANO', 'NAGASHIMA', 'ATTACK', '&lt;TECNICA&gt;', 'UCHIMATA', 4, NULL)</v>
      </c>
      <c r="R1997" t="s">
        <v>10327</v>
      </c>
    </row>
    <row r="1998" spans="1:18" hidden="1" x14ac:dyDescent="0.25">
      <c r="A1998" s="7">
        <f>anotacoes!D1998</f>
        <v>40944</v>
      </c>
      <c r="B1998" t="str">
        <f>anotacoes!C1998</f>
        <v>GRAND SLAM PARIS 2012</v>
      </c>
      <c r="C1998" t="str">
        <f>anotacoes!E1998</f>
        <v>CIANO</v>
      </c>
      <c r="D1998" t="str">
        <f>anotacoes!F1998</f>
        <v>NAGASHIMA</v>
      </c>
      <c r="E1998" t="s">
        <v>10325</v>
      </c>
      <c r="F1998">
        <f>anotacoes!A1998</f>
        <v>32</v>
      </c>
      <c r="G1998">
        <f>anotacoes!B1998</f>
        <v>69</v>
      </c>
      <c r="H1998" t="str">
        <f>anotacoes!K1998</f>
        <v xml:space="preserve"> 00:14:13,453</v>
      </c>
      <c r="I1998" t="str">
        <f>anotacoes!L1998</f>
        <v xml:space="preserve"> 00:15:00,242</v>
      </c>
      <c r="J1998" t="str">
        <f>IF(L1998="PAUSE",E1998,IF(anotacoes!G2002=conversao_anotacoes!C1998,conversao_anotacoes!C1998,conversao_anotacoes!D1998))</f>
        <v>CIANO</v>
      </c>
      <c r="K1998" t="str">
        <f t="shared" si="62"/>
        <v>NAGASHIMA</v>
      </c>
      <c r="L1998" t="str">
        <f>UPPER(anotacoes!H1998)</f>
        <v>GRIP TIME</v>
      </c>
      <c r="M1998" t="str">
        <f>IF(OR(L1998="ATTACK",L1998="FINTA"),"&lt;TECNICA&gt;",UPPER(anotacoes!I1998))</f>
        <v>LEFT COLLAR</v>
      </c>
      <c r="N1998" t="str">
        <f>IF(OR(L1998="ATTACK",L1998="FINTA"),UPPER(anotacoes!I1998),"")</f>
        <v/>
      </c>
      <c r="O1998" s="6" t="str">
        <f>IF(anotacoes!N1998=0,"",anotacoes!N1998)</f>
        <v/>
      </c>
      <c r="P1998" t="str">
        <f>IF(anotacoes!M1998=0,"",UPPER(anotacoes!M1998))</f>
        <v/>
      </c>
      <c r="Q1998" t="str">
        <f t="shared" si="63"/>
        <v>INSERT INTO CONVERSAO_LUTA_ACAO (cd_conversao, id_luta, sequencia, momento_inicio, momento_fim, quem_faz, quem_sofre, acao_tipo, acao, tecnica, direcao, pontuacao) VALUES (1, 32, 69, TRIM(' 00:14:13,453'), TRIM(' 00:15:00,242'), 'CIANO', 'NAGASHIMA', 'GRIP TIME', 'LEFT COLLAR', NULL, NULL, NULL)</v>
      </c>
      <c r="R1998" t="s">
        <v>10327</v>
      </c>
    </row>
    <row r="1999" spans="1:18" hidden="1" x14ac:dyDescent="0.25">
      <c r="A1999" s="7">
        <f>anotacoes!D1999</f>
        <v>40944</v>
      </c>
      <c r="B1999" t="str">
        <f>anotacoes!C1999</f>
        <v>GRAND SLAM PARIS 2012</v>
      </c>
      <c r="C1999" t="str">
        <f>anotacoes!E1999</f>
        <v>CIANO</v>
      </c>
      <c r="D1999" t="str">
        <f>anotacoes!F1999</f>
        <v>NAGASHIMA</v>
      </c>
      <c r="E1999" t="s">
        <v>10325</v>
      </c>
      <c r="F1999">
        <f>anotacoes!A1999</f>
        <v>32</v>
      </c>
      <c r="G1999">
        <f>anotacoes!B1999</f>
        <v>70</v>
      </c>
      <c r="H1999" t="str">
        <f>anotacoes!K1999</f>
        <v xml:space="preserve"> 00:15:00,242</v>
      </c>
      <c r="I1999" t="str">
        <f>anotacoes!L1999</f>
        <v xml:space="preserve"> 00:15:03,118</v>
      </c>
      <c r="J1999" t="str">
        <f>IF(L1999="PAUSE",E1999,IF(anotacoes!G2003=conversao_anotacoes!C1999,conversao_anotacoes!C1999,conversao_anotacoes!D1999))</f>
        <v>CIANO</v>
      </c>
      <c r="K1999" t="str">
        <f t="shared" si="62"/>
        <v>NAGASHIMA</v>
      </c>
      <c r="L1999" t="str">
        <f>UPPER(anotacoes!H1999)</f>
        <v>ATTACK</v>
      </c>
      <c r="M1999" t="str">
        <f>IF(OR(L1999="ATTACK",L1999="FINTA"),"&lt;TECNICA&gt;",UPPER(anotacoes!I1999))</f>
        <v>&lt;TECNICA&gt;</v>
      </c>
      <c r="N1999" t="str">
        <f>IF(OR(L1999="ATTACK",L1999="FINTA"),UPPER(anotacoes!I1999),"")</f>
        <v>IPPON SEOINAGE</v>
      </c>
      <c r="O1999" s="6">
        <f>IF(anotacoes!N1999=0,"",anotacoes!N1999)</f>
        <v>4</v>
      </c>
      <c r="P1999" t="str">
        <f>IF(anotacoes!M1999=0,"",UPPER(anotacoes!M1999))</f>
        <v>YUKO</v>
      </c>
      <c r="Q1999" t="str">
        <f t="shared" si="63"/>
        <v>INSERT INTO CONVERSAO_LUTA_ACAO (cd_conversao, id_luta, sequencia, momento_inicio, momento_fim, quem_faz, quem_sofre, acao_tipo, acao, tecnica, direcao, pontuacao) VALUES (1, 32, 70, TRIM(' 00:15:00,242'), TRIM(' 00:15:03,118'), 'CIANO', 'NAGASHIMA', 'ATTACK', '&lt;TECNICA&gt;', 'IPPON SEOINAGE', 4, 'YUKO')</v>
      </c>
      <c r="R1999" t="s">
        <v>10327</v>
      </c>
    </row>
    <row r="2000" spans="1:18" hidden="1" x14ac:dyDescent="0.25">
      <c r="A2000" s="7">
        <f>anotacoes!D2000</f>
        <v>40944</v>
      </c>
      <c r="B2000" t="str">
        <f>anotacoes!C2000</f>
        <v>GRAND SLAM PARIS 2012</v>
      </c>
      <c r="C2000" t="str">
        <f>anotacoes!E2000</f>
        <v>CIANO</v>
      </c>
      <c r="D2000" t="str">
        <f>anotacoes!F2000</f>
        <v>NAGASHIMA</v>
      </c>
      <c r="E2000" t="s">
        <v>10325</v>
      </c>
      <c r="F2000">
        <f>anotacoes!A2000</f>
        <v>32</v>
      </c>
      <c r="G2000">
        <f>anotacoes!B2000</f>
        <v>71</v>
      </c>
      <c r="H2000" t="str">
        <f>anotacoes!K2000</f>
        <v xml:space="preserve"> 00:15:03,118</v>
      </c>
      <c r="I2000" t="str">
        <f>anotacoes!L2000</f>
        <v xml:space="preserve"> 00:15:06,191</v>
      </c>
      <c r="J2000" t="str">
        <f>IF(L2000="PAUSE",E2000,IF(anotacoes!G2004=conversao_anotacoes!C2000,conversao_anotacoes!C2000,conversao_anotacoes!D2000))</f>
        <v>CIANO</v>
      </c>
      <c r="K2000" t="str">
        <f t="shared" si="62"/>
        <v>NAGASHIMA</v>
      </c>
      <c r="L2000" t="str">
        <f>UPPER(anotacoes!H2000)</f>
        <v>GROUNDWORK COMBAT</v>
      </c>
      <c r="M2000" t="str">
        <f>IF(OR(L2000="ATTACK",L2000="FINTA"),"&lt;TECNICA&gt;",UPPER(anotacoes!I2000))</f>
        <v>DEFENSIVE POSITION</v>
      </c>
      <c r="N2000" t="str">
        <f>IF(OR(L2000="ATTACK",L2000="FINTA"),UPPER(anotacoes!I2000),"")</f>
        <v/>
      </c>
      <c r="O2000" s="6" t="str">
        <f>IF(anotacoes!N2000=0,"",anotacoes!N2000)</f>
        <v/>
      </c>
      <c r="P2000" t="str">
        <f>IF(anotacoes!M2000=0,"",UPPER(anotacoes!M2000))</f>
        <v/>
      </c>
      <c r="Q2000" t="str">
        <f t="shared" si="63"/>
        <v>INSERT INTO CONVERSAO_LUTA_ACAO (cd_conversao, id_luta, sequencia, momento_inicio, momento_fim, quem_faz, quem_sofre, acao_tipo, acao, tecnica, direcao, pontuacao) VALUES (1, 32, 71, TRIM(' 00:15:03,118'), TRIM(' 00:15:06,191'), 'CIANO', 'NAGASHIMA', 'GROUNDWORK COMBAT', 'DEFENSIVE POSITION', NULL, NULL, NULL)</v>
      </c>
      <c r="R2000" t="s">
        <v>10327</v>
      </c>
    </row>
    <row r="2001" spans="1:18" hidden="1" x14ac:dyDescent="0.25">
      <c r="A2001" s="7">
        <f>anotacoes!D2001</f>
        <v>40944</v>
      </c>
      <c r="B2001" t="str">
        <f>anotacoes!C2001</f>
        <v>GRAND SLAM PARIS 2012</v>
      </c>
      <c r="C2001" t="str">
        <f>anotacoes!E2001</f>
        <v>CIANO</v>
      </c>
      <c r="D2001" t="str">
        <f>anotacoes!F2001</f>
        <v>NAGASHIMA</v>
      </c>
      <c r="E2001" t="s">
        <v>10325</v>
      </c>
      <c r="F2001">
        <f>anotacoes!A2001</f>
        <v>32</v>
      </c>
      <c r="G2001">
        <f>anotacoes!B2001</f>
        <v>72</v>
      </c>
      <c r="H2001" t="str">
        <f>anotacoes!K2001</f>
        <v xml:space="preserve"> 00:15:06,429</v>
      </c>
      <c r="I2001" t="str">
        <f>anotacoes!L2001</f>
        <v xml:space="preserve"> 00:15:18,032</v>
      </c>
      <c r="J2001" t="str">
        <f>IF(L2001="PAUSE",E2001,IF(anotacoes!G2005=conversao_anotacoes!C2001,conversao_anotacoes!C2001,conversao_anotacoes!D2001))</f>
        <v>&lt;ARBITRO_DESCONHECIDO&gt;</v>
      </c>
      <c r="K2001" t="str">
        <f t="shared" si="62"/>
        <v/>
      </c>
      <c r="L2001" t="str">
        <f>UPPER(anotacoes!H2001)</f>
        <v>PAUSE</v>
      </c>
      <c r="M2001" t="str">
        <f>IF(OR(L2001="ATTACK",L2001="FINTA"),"&lt;TECNICA&gt;",UPPER(anotacoes!I2001))</f>
        <v>MODIFICATON OF SCORE</v>
      </c>
      <c r="N2001" t="str">
        <f>IF(OR(L2001="ATTACK",L2001="FINTA"),UPPER(anotacoes!I2001),"")</f>
        <v/>
      </c>
      <c r="O2001" s="6" t="str">
        <f>IF(anotacoes!N2001=0,"",anotacoes!N2001)</f>
        <v/>
      </c>
      <c r="P2001" t="str">
        <f>IF(anotacoes!M2001=0,"",UPPER(anotacoes!M2001))</f>
        <v/>
      </c>
      <c r="Q2001" t="str">
        <f t="shared" si="63"/>
        <v>INSERT INTO CONVERSAO_LUTA_ACAO (cd_conversao, id_luta, sequencia, momento_inicio, momento_fim, quem_faz, quem_sofre, acao_tipo, acao, tecnica, direcao, pontuacao) VALUES (1, 32, 72, TRIM(' 00:15:06,429'), TRIM(' 00:15:18,032'), '&lt;ARBITRO_DESCONHECIDO&gt;', '', 'PAUSE', 'MODIFICATON OF SCORE', NULL, NULL, NULL)</v>
      </c>
      <c r="R2001" t="s">
        <v>10327</v>
      </c>
    </row>
    <row r="2002" spans="1:18" hidden="1" x14ac:dyDescent="0.25">
      <c r="A2002" s="7">
        <f>anotacoes!D2002</f>
        <v>40944</v>
      </c>
      <c r="B2002" t="str">
        <f>anotacoes!C2002</f>
        <v>GRAND SLAM PARIS 2012</v>
      </c>
      <c r="C2002" t="str">
        <f>anotacoes!E2002</f>
        <v>CIANO</v>
      </c>
      <c r="D2002" t="str">
        <f>anotacoes!F2002</f>
        <v>NAGASHIMA</v>
      </c>
      <c r="E2002" t="s">
        <v>10325</v>
      </c>
      <c r="F2002">
        <f>anotacoes!A2002</f>
        <v>32</v>
      </c>
      <c r="G2002">
        <f>anotacoes!B2002</f>
        <v>73</v>
      </c>
      <c r="H2002" t="str">
        <f>anotacoes!K2002</f>
        <v xml:space="preserve"> 00:15:18,032</v>
      </c>
      <c r="I2002" t="str">
        <f>anotacoes!L2002</f>
        <v xml:space="preserve"> 00:15:19,892</v>
      </c>
      <c r="J2002" t="str">
        <f>IF(L2002="PAUSE",E2002,IF(anotacoes!G2006=conversao_anotacoes!C2002,conversao_anotacoes!C2002,conversao_anotacoes!D2002))</f>
        <v>CIANO</v>
      </c>
      <c r="K2002" t="str">
        <f t="shared" si="62"/>
        <v>NAGASHIMA</v>
      </c>
      <c r="L2002" t="str">
        <f>UPPER(anotacoes!H2002)</f>
        <v>DISPLACEMENT</v>
      </c>
      <c r="M2002" t="str">
        <f>IF(OR(L2002="ATTACK",L2002="FINTA"),"&lt;TECNICA&gt;",UPPER(anotacoes!I2002))</f>
        <v>CIRCULAR RIGHT</v>
      </c>
      <c r="N2002" t="str">
        <f>IF(OR(L2002="ATTACK",L2002="FINTA"),UPPER(anotacoes!I2002),"")</f>
        <v/>
      </c>
      <c r="O2002" s="6" t="str">
        <f>IF(anotacoes!N2002=0,"",anotacoes!N2002)</f>
        <v/>
      </c>
      <c r="P2002" t="str">
        <f>IF(anotacoes!M2002=0,"",UPPER(anotacoes!M2002))</f>
        <v/>
      </c>
      <c r="Q2002" t="str">
        <f t="shared" si="63"/>
        <v>INSERT INTO CONVERSAO_LUTA_ACAO (cd_conversao, id_luta, sequencia, momento_inicio, momento_fim, quem_faz, quem_sofre, acao_tipo, acao, tecnica, direcao, pontuacao) VALUES (1, 32, 73, TRIM(' 00:15:18,032'), TRIM(' 00:15:19,892'), 'CIANO', 'NAGASHIMA', 'DISPLACEMENT', 'CIRCULAR RIGHT', NULL, NULL, NULL)</v>
      </c>
      <c r="R2002" t="s">
        <v>10327</v>
      </c>
    </row>
    <row r="2003" spans="1:18" hidden="1" x14ac:dyDescent="0.25">
      <c r="A2003" s="7">
        <f>anotacoes!D2003</f>
        <v>40944</v>
      </c>
      <c r="B2003" t="str">
        <f>anotacoes!C2003</f>
        <v>GRAND SLAM PARIS 2012</v>
      </c>
      <c r="C2003" t="str">
        <f>anotacoes!E2003</f>
        <v>CIANO</v>
      </c>
      <c r="D2003" t="str">
        <f>anotacoes!F2003</f>
        <v>NAGASHIMA</v>
      </c>
      <c r="E2003" t="s">
        <v>10325</v>
      </c>
      <c r="F2003">
        <f>anotacoes!A2003</f>
        <v>32</v>
      </c>
      <c r="G2003">
        <f>anotacoes!B2003</f>
        <v>74</v>
      </c>
      <c r="H2003" t="str">
        <f>anotacoes!K2003</f>
        <v xml:space="preserve"> 00:15:19,892</v>
      </c>
      <c r="I2003" t="str">
        <f>anotacoes!L2003</f>
        <v xml:space="preserve"> 00:15:21,118</v>
      </c>
      <c r="J2003" t="str">
        <f>IF(L2003="PAUSE",E2003,IF(anotacoes!G2007=conversao_anotacoes!C2003,conversao_anotacoes!C2003,conversao_anotacoes!D2003))</f>
        <v>CIANO</v>
      </c>
      <c r="K2003" t="str">
        <f t="shared" si="62"/>
        <v>NAGASHIMA</v>
      </c>
      <c r="L2003" t="str">
        <f>UPPER(anotacoes!H2003)</f>
        <v>DISPLACEMENT</v>
      </c>
      <c r="M2003" t="str">
        <f>IF(OR(L2003="ATTACK",L2003="FINTA"),"&lt;TECNICA&gt;",UPPER(anotacoes!I2003))</f>
        <v>2-3 STEP HESITANT RIGHT</v>
      </c>
      <c r="N2003" t="str">
        <f>IF(OR(L2003="ATTACK",L2003="FINTA"),UPPER(anotacoes!I2003),"")</f>
        <v/>
      </c>
      <c r="O2003" s="6" t="str">
        <f>IF(anotacoes!N2003=0,"",anotacoes!N2003)</f>
        <v/>
      </c>
      <c r="P2003" t="str">
        <f>IF(anotacoes!M2003=0,"",UPPER(anotacoes!M2003))</f>
        <v/>
      </c>
      <c r="Q2003" t="str">
        <f t="shared" si="63"/>
        <v>INSERT INTO CONVERSAO_LUTA_ACAO (cd_conversao, id_luta, sequencia, momento_inicio, momento_fim, quem_faz, quem_sofre, acao_tipo, acao, tecnica, direcao, pontuacao) VALUES (1, 32, 74, TRIM(' 00:15:19,892'), TRIM(' 00:15:21,118'), 'CIANO', 'NAGASHIMA', 'DISPLACEMENT', '2-3 STEP HESITANT RIGHT', NULL, NULL, NULL)</v>
      </c>
      <c r="R2003" t="s">
        <v>10327</v>
      </c>
    </row>
    <row r="2004" spans="1:18" hidden="1" x14ac:dyDescent="0.25">
      <c r="A2004" s="7">
        <f>anotacoes!D2004</f>
        <v>40944</v>
      </c>
      <c r="B2004" t="str">
        <f>anotacoes!C2004</f>
        <v>GRAND SLAM PARIS 2012</v>
      </c>
      <c r="C2004" t="str">
        <f>anotacoes!E2004</f>
        <v>CIANO</v>
      </c>
      <c r="D2004" t="str">
        <f>anotacoes!F2004</f>
        <v>NAGASHIMA</v>
      </c>
      <c r="E2004" t="s">
        <v>10325</v>
      </c>
      <c r="F2004">
        <f>anotacoes!A2004</f>
        <v>32</v>
      </c>
      <c r="G2004">
        <f>anotacoes!B2004</f>
        <v>75</v>
      </c>
      <c r="H2004" t="str">
        <f>anotacoes!K2004</f>
        <v xml:space="preserve"> 00:15:21,118</v>
      </c>
      <c r="I2004" t="str">
        <f>anotacoes!L2004</f>
        <v xml:space="preserve"> 00:15:25,642</v>
      </c>
      <c r="J2004" t="str">
        <f>IF(L2004="PAUSE",E2004,IF(anotacoes!G2008=conversao_anotacoes!C2004,conversao_anotacoes!C2004,conversao_anotacoes!D2004))</f>
        <v>CIANO</v>
      </c>
      <c r="K2004" t="str">
        <f t="shared" si="62"/>
        <v>NAGASHIMA</v>
      </c>
      <c r="L2004" t="str">
        <f>UPPER(anotacoes!H2004)</f>
        <v>GRIP TIME</v>
      </c>
      <c r="M2004" t="str">
        <f>IF(OR(L2004="ATTACK",L2004="FINTA"),"&lt;TECNICA&gt;",UPPER(anotacoes!I2004))</f>
        <v>LEFT COLLAR RIGHT SLEEVE</v>
      </c>
      <c r="N2004" t="str">
        <f>IF(OR(L2004="ATTACK",L2004="FINTA"),UPPER(anotacoes!I2004),"")</f>
        <v/>
      </c>
      <c r="O2004" s="6" t="str">
        <f>IF(anotacoes!N2004=0,"",anotacoes!N2004)</f>
        <v/>
      </c>
      <c r="P2004" t="str">
        <f>IF(anotacoes!M2004=0,"",UPPER(anotacoes!M2004))</f>
        <v/>
      </c>
      <c r="Q2004" t="str">
        <f t="shared" si="63"/>
        <v>INSERT INTO CONVERSAO_LUTA_ACAO (cd_conversao, id_luta, sequencia, momento_inicio, momento_fim, quem_faz, quem_sofre, acao_tipo, acao, tecnica, direcao, pontuacao) VALUES (1, 32, 75, TRIM(' 00:15:21,118'), TRIM(' 00:15:25,642'), 'CIANO', 'NAGASHIMA', 'GRIP TIME', 'LEFT COLLAR RIGHT SLEEVE', NULL, NULL, NULL)</v>
      </c>
      <c r="R2004" t="s">
        <v>10327</v>
      </c>
    </row>
    <row r="2005" spans="1:18" hidden="1" x14ac:dyDescent="0.25">
      <c r="A2005" s="7">
        <f>anotacoes!D2005</f>
        <v>40944</v>
      </c>
      <c r="B2005" t="str">
        <f>anotacoes!C2005</f>
        <v>GRAND SLAM PARIS 2012</v>
      </c>
      <c r="C2005" t="str">
        <f>anotacoes!E2005</f>
        <v>CIANO</v>
      </c>
      <c r="D2005" t="str">
        <f>anotacoes!F2005</f>
        <v>NAGASHIMA</v>
      </c>
      <c r="E2005" t="s">
        <v>10325</v>
      </c>
      <c r="F2005">
        <f>anotacoes!A2005</f>
        <v>32</v>
      </c>
      <c r="G2005">
        <f>anotacoes!B2005</f>
        <v>76</v>
      </c>
      <c r="H2005" t="str">
        <f>anotacoes!K2005</f>
        <v xml:space="preserve"> 00:15:25,642</v>
      </c>
      <c r="I2005" t="str">
        <f>anotacoes!L2005</f>
        <v xml:space="preserve"> 00:15:26,728</v>
      </c>
      <c r="J2005" t="str">
        <f>IF(L2005="PAUSE",E2005,IF(anotacoes!G2009=conversao_anotacoes!C2005,conversao_anotacoes!C2005,conversao_anotacoes!D2005))</f>
        <v>CIANO</v>
      </c>
      <c r="K2005" t="str">
        <f t="shared" si="62"/>
        <v>NAGASHIMA</v>
      </c>
      <c r="L2005" t="str">
        <f>UPPER(anotacoes!H2005)</f>
        <v>DEFENSE</v>
      </c>
      <c r="M2005" t="str">
        <f>IF(OR(L2005="ATTACK",L2005="FINTA"),"&lt;TECNICA&gt;",UPPER(anotacoes!I2005))</f>
        <v>TAE-SABAKI LEFT INCLINED</v>
      </c>
      <c r="N2005" t="str">
        <f>IF(OR(L2005="ATTACK",L2005="FINTA"),UPPER(anotacoes!I2005),"")</f>
        <v/>
      </c>
      <c r="O2005" s="6" t="str">
        <f>IF(anotacoes!N2005=0,"",anotacoes!N2005)</f>
        <v/>
      </c>
      <c r="P2005" t="str">
        <f>IF(anotacoes!M2005=0,"",UPPER(anotacoes!M2005))</f>
        <v/>
      </c>
      <c r="Q2005" t="str">
        <f t="shared" si="63"/>
        <v>INSERT INTO CONVERSAO_LUTA_ACAO (cd_conversao, id_luta, sequencia, momento_inicio, momento_fim, quem_faz, quem_sofre, acao_tipo, acao, tecnica, direcao, pontuacao) VALUES (1, 32, 76, TRIM(' 00:15:25,642'), TRIM(' 00:15:26,728'), 'CIANO', 'NAGASHIMA', 'DEFENSE', 'TAE-SABAKI LEFT INCLINED', NULL, NULL, NULL)</v>
      </c>
      <c r="R2005" t="s">
        <v>10327</v>
      </c>
    </row>
    <row r="2006" spans="1:18" hidden="1" x14ac:dyDescent="0.25">
      <c r="A2006" s="7">
        <f>anotacoes!D2006</f>
        <v>40944</v>
      </c>
      <c r="B2006" t="str">
        <f>anotacoes!C2006</f>
        <v>GRAND SLAM PARIS 2012</v>
      </c>
      <c r="C2006" t="str">
        <f>anotacoes!E2006</f>
        <v>CIANO</v>
      </c>
      <c r="D2006" t="str">
        <f>anotacoes!F2006</f>
        <v>NAGASHIMA</v>
      </c>
      <c r="E2006" t="s">
        <v>10325</v>
      </c>
      <c r="F2006">
        <f>anotacoes!A2006</f>
        <v>32</v>
      </c>
      <c r="G2006">
        <f>anotacoes!B2006</f>
        <v>77</v>
      </c>
      <c r="H2006" t="str">
        <f>anotacoes!K2006</f>
        <v xml:space="preserve"> 00:15:26,909</v>
      </c>
      <c r="I2006" t="str">
        <f>anotacoes!L2006</f>
        <v xml:space="preserve"> 00:15:32,751</v>
      </c>
      <c r="J2006" t="str">
        <f>IF(L2006="PAUSE",E2006,IF(anotacoes!G2010=conversao_anotacoes!C2006,conversao_anotacoes!C2006,conversao_anotacoes!D2006))</f>
        <v>&lt;ARBITRO_DESCONHECIDO&gt;</v>
      </c>
      <c r="K2006" t="str">
        <f t="shared" si="62"/>
        <v/>
      </c>
      <c r="L2006" t="str">
        <f>UPPER(anotacoes!H2006)</f>
        <v>PAUSE</v>
      </c>
      <c r="M2006" t="str">
        <f>IF(OR(L2006="ATTACK",L2006="FINTA"),"&lt;TECNICA&gt;",UPPER(anotacoes!I2006))</f>
        <v>&lt;NAO_CLASSIFICADO&gt;</v>
      </c>
      <c r="N2006" t="str">
        <f>IF(OR(L2006="ATTACK",L2006="FINTA"),UPPER(anotacoes!I2006),"")</f>
        <v/>
      </c>
      <c r="O2006" s="6" t="str">
        <f>IF(anotacoes!N2006=0,"",anotacoes!N2006)</f>
        <v/>
      </c>
      <c r="P2006" t="str">
        <f>IF(anotacoes!M2006=0,"",UPPER(anotacoes!M2006))</f>
        <v/>
      </c>
      <c r="Q2006" t="str">
        <f t="shared" si="63"/>
        <v>INSERT INTO CONVERSAO_LUTA_ACAO (cd_conversao, id_luta, sequencia, momento_inicio, momento_fim, quem_faz, quem_sofre, acao_tipo, acao, tecnica, direcao, pontuacao) VALUES (1, 32, 77, TRIM(' 00:15:26,909'), TRIM(' 00:15:32,751'), '&lt;ARBITRO_DESCONHECIDO&gt;', '', 'PAUSE', '&lt;NAO_CLASSIFICADO&gt;', NULL, NULL, NULL)</v>
      </c>
      <c r="R2006" t="s">
        <v>10327</v>
      </c>
    </row>
    <row r="2007" spans="1:18" hidden="1" x14ac:dyDescent="0.25">
      <c r="A2007" s="7">
        <f>anotacoes!D2007</f>
        <v>40944</v>
      </c>
      <c r="B2007" t="str">
        <f>anotacoes!C2007</f>
        <v>GRAND SLAM PARIS 2012</v>
      </c>
      <c r="C2007" t="str">
        <f>anotacoes!E2007</f>
        <v>CIANO</v>
      </c>
      <c r="D2007" t="str">
        <f>anotacoes!F2007</f>
        <v>NAGASHIMA</v>
      </c>
      <c r="E2007" t="s">
        <v>10325</v>
      </c>
      <c r="F2007">
        <f>anotacoes!A2007</f>
        <v>32</v>
      </c>
      <c r="G2007">
        <f>anotacoes!B2007</f>
        <v>78</v>
      </c>
      <c r="H2007" t="str">
        <f>anotacoes!K2007</f>
        <v xml:space="preserve"> 00:15:32,751</v>
      </c>
      <c r="I2007" t="str">
        <f>anotacoes!L2007</f>
        <v xml:space="preserve"> 00:15:35,915</v>
      </c>
      <c r="J2007" t="str">
        <f>IF(L2007="PAUSE",E2007,IF(anotacoes!G2011=conversao_anotacoes!C2007,conversao_anotacoes!C2007,conversao_anotacoes!D2007))</f>
        <v>CIANO</v>
      </c>
      <c r="K2007" t="str">
        <f t="shared" si="62"/>
        <v>NAGASHIMA</v>
      </c>
      <c r="L2007" t="str">
        <f>UPPER(anotacoes!H2007)</f>
        <v>DISPLACEMENT</v>
      </c>
      <c r="M2007" t="str">
        <f>IF(OR(L2007="ATTACK",L2007="FINTA"),"&lt;TECNICA&gt;",UPPER(anotacoes!I2007))</f>
        <v>2-3 STEP HESITANT RIGHT</v>
      </c>
      <c r="N2007" t="str">
        <f>IF(OR(L2007="ATTACK",L2007="FINTA"),UPPER(anotacoes!I2007),"")</f>
        <v/>
      </c>
      <c r="O2007" s="6" t="str">
        <f>IF(anotacoes!N2007=0,"",anotacoes!N2007)</f>
        <v/>
      </c>
      <c r="P2007" t="str">
        <f>IF(anotacoes!M2007=0,"",UPPER(anotacoes!M2007))</f>
        <v/>
      </c>
      <c r="Q2007" t="str">
        <f t="shared" si="63"/>
        <v>INSERT INTO CONVERSAO_LUTA_ACAO (cd_conversao, id_luta, sequencia, momento_inicio, momento_fim, quem_faz, quem_sofre, acao_tipo, acao, tecnica, direcao, pontuacao) VALUES (1, 32, 78, TRIM(' 00:15:32,751'), TRIM(' 00:15:35,915'), 'CIANO', 'NAGASHIMA', 'DISPLACEMENT', '2-3 STEP HESITANT RIGHT', NULL, NULL, NULL)</v>
      </c>
      <c r="R2007" t="s">
        <v>10327</v>
      </c>
    </row>
    <row r="2008" spans="1:18" hidden="1" x14ac:dyDescent="0.25">
      <c r="A2008" s="7">
        <f>anotacoes!D2008</f>
        <v>40944</v>
      </c>
      <c r="B2008" t="str">
        <f>anotacoes!C2008</f>
        <v>GRAND SLAM PARIS 2012</v>
      </c>
      <c r="C2008" t="str">
        <f>anotacoes!E2008</f>
        <v>CIANO</v>
      </c>
      <c r="D2008" t="str">
        <f>anotacoes!F2008</f>
        <v>NAGASHIMA</v>
      </c>
      <c r="E2008" t="s">
        <v>10325</v>
      </c>
      <c r="F2008">
        <f>anotacoes!A2008</f>
        <v>32</v>
      </c>
      <c r="G2008">
        <f>anotacoes!B2008</f>
        <v>79</v>
      </c>
      <c r="H2008" t="str">
        <f>anotacoes!K2008</f>
        <v xml:space="preserve"> 00:15:35,915</v>
      </c>
      <c r="I2008" t="str">
        <f>anotacoes!L2008</f>
        <v xml:space="preserve"> 00:15:36,781</v>
      </c>
      <c r="J2008" t="str">
        <f>IF(L2008="PAUSE",E2008,IF(anotacoes!G2012=conversao_anotacoes!C2008,conversao_anotacoes!C2008,conversao_anotacoes!D2008))</f>
        <v>CIANO</v>
      </c>
      <c r="K2008" t="str">
        <f t="shared" si="62"/>
        <v>NAGASHIMA</v>
      </c>
      <c r="L2008" t="str">
        <f>UPPER(anotacoes!H2008)</f>
        <v>DISPLACEMENT</v>
      </c>
      <c r="M2008" t="str">
        <f>IF(OR(L2008="ATTACK",L2008="FINTA"),"&lt;TECNICA&gt;",UPPER(anotacoes!I2008))</f>
        <v>TRY TO GRIP WITH CONTACT</v>
      </c>
      <c r="N2008" t="str">
        <f>IF(OR(L2008="ATTACK",L2008="FINTA"),UPPER(anotacoes!I2008),"")</f>
        <v/>
      </c>
      <c r="O2008" s="6" t="str">
        <f>IF(anotacoes!N2008=0,"",anotacoes!N2008)</f>
        <v/>
      </c>
      <c r="P2008" t="str">
        <f>IF(anotacoes!M2008=0,"",UPPER(anotacoes!M2008))</f>
        <v/>
      </c>
      <c r="Q2008" t="str">
        <f t="shared" si="63"/>
        <v>INSERT INTO CONVERSAO_LUTA_ACAO (cd_conversao, id_luta, sequencia, momento_inicio, momento_fim, quem_faz, quem_sofre, acao_tipo, acao, tecnica, direcao, pontuacao) VALUES (1, 32, 79, TRIM(' 00:15:35,915'), TRIM(' 00:15:36,781'), 'CIANO', 'NAGASHIMA', 'DISPLACEMENT', 'TRY TO GRIP WITH CONTACT', NULL, NULL, NULL)</v>
      </c>
      <c r="R2008" t="s">
        <v>10327</v>
      </c>
    </row>
    <row r="2009" spans="1:18" hidden="1" x14ac:dyDescent="0.25">
      <c r="A2009" s="7">
        <f>anotacoes!D2009</f>
        <v>40944</v>
      </c>
      <c r="B2009" t="str">
        <f>anotacoes!C2009</f>
        <v>GRAND SLAM PARIS 2012</v>
      </c>
      <c r="C2009" t="str">
        <f>anotacoes!E2009</f>
        <v>CIANO</v>
      </c>
      <c r="D2009" t="str">
        <f>anotacoes!F2009</f>
        <v>NAGASHIMA</v>
      </c>
      <c r="E2009" t="s">
        <v>10325</v>
      </c>
      <c r="F2009">
        <f>anotacoes!A2009</f>
        <v>32</v>
      </c>
      <c r="G2009">
        <f>anotacoes!B2009</f>
        <v>80</v>
      </c>
      <c r="H2009" t="str">
        <f>anotacoes!K2009</f>
        <v xml:space="preserve"> 00:15:36,781</v>
      </c>
      <c r="I2009" t="str">
        <f>anotacoes!L2009</f>
        <v xml:space="preserve"> 00:15:45,832</v>
      </c>
      <c r="J2009" t="str">
        <f>IF(L2009="PAUSE",E2009,IF(anotacoes!G2013=conversao_anotacoes!C2009,conversao_anotacoes!C2009,conversao_anotacoes!D2009))</f>
        <v>CIANO</v>
      </c>
      <c r="K2009" t="str">
        <f t="shared" si="62"/>
        <v>NAGASHIMA</v>
      </c>
      <c r="L2009" t="str">
        <f>UPPER(anotacoes!H2009)</f>
        <v>GRIP TIME</v>
      </c>
      <c r="M2009" t="str">
        <f>IF(OR(L2009="ATTACK",L2009="FINTA"),"&lt;TECNICA&gt;",UPPER(anotacoes!I2009))</f>
        <v>LEFT COLLAR</v>
      </c>
      <c r="N2009" t="str">
        <f>IF(OR(L2009="ATTACK",L2009="FINTA"),UPPER(anotacoes!I2009),"")</f>
        <v/>
      </c>
      <c r="O2009" s="6" t="str">
        <f>IF(anotacoes!N2009=0,"",anotacoes!N2009)</f>
        <v/>
      </c>
      <c r="P2009" t="str">
        <f>IF(anotacoes!M2009=0,"",UPPER(anotacoes!M2009))</f>
        <v/>
      </c>
      <c r="Q2009" t="str">
        <f t="shared" si="63"/>
        <v>INSERT INTO CONVERSAO_LUTA_ACAO (cd_conversao, id_luta, sequencia, momento_inicio, momento_fim, quem_faz, quem_sofre, acao_tipo, acao, tecnica, direcao, pontuacao) VALUES (1, 32, 80, TRIM(' 00:15:36,781'), TRIM(' 00:15:45,832'), 'CIANO', 'NAGASHIMA', 'GRIP TIME', 'LEFT COLLAR', NULL, NULL, NULL)</v>
      </c>
      <c r="R2009" t="s">
        <v>10327</v>
      </c>
    </row>
    <row r="2010" spans="1:18" hidden="1" x14ac:dyDescent="0.25">
      <c r="A2010" s="7">
        <f>anotacoes!D2010</f>
        <v>40944</v>
      </c>
      <c r="B2010" t="str">
        <f>anotacoes!C2010</f>
        <v>GRAND SLAM PARIS 2012</v>
      </c>
      <c r="C2010" t="str">
        <f>anotacoes!E2010</f>
        <v>CIANO</v>
      </c>
      <c r="D2010" t="str">
        <f>anotacoes!F2010</f>
        <v>NAGASHIMA</v>
      </c>
      <c r="E2010" t="s">
        <v>10325</v>
      </c>
      <c r="F2010">
        <f>anotacoes!A2010</f>
        <v>32</v>
      </c>
      <c r="G2010">
        <f>anotacoes!B2010</f>
        <v>81</v>
      </c>
      <c r="H2010" t="str">
        <f>anotacoes!K2010</f>
        <v xml:space="preserve"> 00:15:46,019</v>
      </c>
      <c r="I2010" t="str">
        <f>anotacoes!L2010</f>
        <v xml:space="preserve"> 00:15:51,282</v>
      </c>
      <c r="J2010" t="str">
        <f>IF(L2010="PAUSE",E2010,IF(anotacoes!G2014=conversao_anotacoes!C2010,conversao_anotacoes!C2010,conversao_anotacoes!D2010))</f>
        <v>CIANO</v>
      </c>
      <c r="K2010" t="str">
        <f t="shared" si="62"/>
        <v>NAGASHIMA</v>
      </c>
      <c r="L2010" t="str">
        <f>UPPER(anotacoes!H2010)</f>
        <v>GRIP TIME</v>
      </c>
      <c r="M2010" t="str">
        <f>IF(OR(L2010="ATTACK",L2010="FINTA"),"&lt;TECNICA&gt;",UPPER(anotacoes!I2010))</f>
        <v>LEFT COLLAR RIGHT SLEEVE</v>
      </c>
      <c r="N2010" t="str">
        <f>IF(OR(L2010="ATTACK",L2010="FINTA"),UPPER(anotacoes!I2010),"")</f>
        <v/>
      </c>
      <c r="O2010" s="6" t="str">
        <f>IF(anotacoes!N2010=0,"",anotacoes!N2010)</f>
        <v/>
      </c>
      <c r="P2010" t="str">
        <f>IF(anotacoes!M2010=0,"",UPPER(anotacoes!M2010))</f>
        <v/>
      </c>
      <c r="Q2010" t="str">
        <f t="shared" si="63"/>
        <v>INSERT INTO CONVERSAO_LUTA_ACAO (cd_conversao, id_luta, sequencia, momento_inicio, momento_fim, quem_faz, quem_sofre, acao_tipo, acao, tecnica, direcao, pontuacao) VALUES (1, 32, 81, TRIM(' 00:15:46,019'), TRIM(' 00:15:51,282'), 'CIANO', 'NAGASHIMA', 'GRIP TIME', 'LEFT COLLAR RIGHT SLEEVE', NULL, NULL, NULL)</v>
      </c>
      <c r="R2010" t="s">
        <v>10327</v>
      </c>
    </row>
    <row r="2011" spans="1:18" hidden="1" x14ac:dyDescent="0.25">
      <c r="A2011" s="7">
        <f>anotacoes!D2011</f>
        <v>40944</v>
      </c>
      <c r="B2011" t="str">
        <f>anotacoes!C2011</f>
        <v>GRAND SLAM PARIS 2012</v>
      </c>
      <c r="C2011" t="str">
        <f>anotacoes!E2011</f>
        <v>CIANO</v>
      </c>
      <c r="D2011" t="str">
        <f>anotacoes!F2011</f>
        <v>NAGASHIMA</v>
      </c>
      <c r="E2011" t="s">
        <v>10325</v>
      </c>
      <c r="F2011">
        <f>anotacoes!A2011</f>
        <v>32</v>
      </c>
      <c r="G2011">
        <f>anotacoes!B2011</f>
        <v>82</v>
      </c>
      <c r="H2011" t="str">
        <f>anotacoes!K2011</f>
        <v xml:space="preserve"> 00:15:51,449</v>
      </c>
      <c r="I2011" t="str">
        <f>anotacoes!L2011</f>
        <v xml:space="preserve"> 00:15:58,465</v>
      </c>
      <c r="J2011" t="str">
        <f>IF(L2011="PAUSE",E2011,IF(anotacoes!G2015=conversao_anotacoes!C2011,conversao_anotacoes!C2011,conversao_anotacoes!D2011))</f>
        <v>CIANO</v>
      </c>
      <c r="K2011" t="str">
        <f t="shared" si="62"/>
        <v>NAGASHIMA</v>
      </c>
      <c r="L2011" t="str">
        <f>UPPER(anotacoes!H2011)</f>
        <v>TRANSITION</v>
      </c>
      <c r="M2011" t="str">
        <f>IF(OR(L2011="ATTACK",L2011="FINTA"),"&lt;TECNICA&gt;",UPPER(anotacoes!I2011))</f>
        <v>WITHOUT ATTACK</v>
      </c>
      <c r="N2011" t="str">
        <f>IF(OR(L2011="ATTACK",L2011="FINTA"),UPPER(anotacoes!I2011),"")</f>
        <v/>
      </c>
      <c r="O2011" s="6" t="str">
        <f>IF(anotacoes!N2011=0,"",anotacoes!N2011)</f>
        <v/>
      </c>
      <c r="P2011" t="str">
        <f>IF(anotacoes!M2011=0,"",UPPER(anotacoes!M2011))</f>
        <v/>
      </c>
      <c r="Q2011" t="str">
        <f t="shared" si="63"/>
        <v>INSERT INTO CONVERSAO_LUTA_ACAO (cd_conversao, id_luta, sequencia, momento_inicio, momento_fim, quem_faz, quem_sofre, acao_tipo, acao, tecnica, direcao, pontuacao) VALUES (1, 32, 82, TRIM(' 00:15:51,449'), TRIM(' 00:15:58,465'), 'CIANO', 'NAGASHIMA', 'TRANSITION', 'WITHOUT ATTACK', NULL, NULL, NULL)</v>
      </c>
      <c r="R2011" t="s">
        <v>10327</v>
      </c>
    </row>
    <row r="2012" spans="1:18" hidden="1" x14ac:dyDescent="0.25">
      <c r="A2012" s="7">
        <f>anotacoes!D2012</f>
        <v>40944</v>
      </c>
      <c r="B2012" t="str">
        <f>anotacoes!C2012</f>
        <v>GRAND SLAM PARIS 2012</v>
      </c>
      <c r="C2012" t="str">
        <f>anotacoes!E2012</f>
        <v>CIANO</v>
      </c>
      <c r="D2012" t="str">
        <f>anotacoes!F2012</f>
        <v>NAGASHIMA</v>
      </c>
      <c r="E2012" t="s">
        <v>10325</v>
      </c>
      <c r="F2012">
        <f>anotacoes!A2012</f>
        <v>32</v>
      </c>
      <c r="G2012">
        <f>anotacoes!B2012</f>
        <v>83</v>
      </c>
      <c r="H2012" t="str">
        <f>anotacoes!K2012</f>
        <v xml:space="preserve"> 00:15:58,640</v>
      </c>
      <c r="I2012" t="str">
        <f>anotacoes!L2012</f>
        <v xml:space="preserve"> 00:16:45,252</v>
      </c>
      <c r="J2012" t="str">
        <f>IF(L2012="PAUSE",E2012,IF(anotacoes!G2016=conversao_anotacoes!C2012,conversao_anotacoes!C2012,conversao_anotacoes!D2012))</f>
        <v>CIANO</v>
      </c>
      <c r="K2012" t="str">
        <f t="shared" si="62"/>
        <v>NAGASHIMA</v>
      </c>
      <c r="L2012" t="str">
        <f>UPPER(anotacoes!H2012)</f>
        <v>DISPLACEMENT</v>
      </c>
      <c r="M2012" t="str">
        <f>IF(OR(L2012="ATTACK",L2012="FINTA"),"&lt;TECNICA&gt;",UPPER(anotacoes!I2012))</f>
        <v>2-3 STEP HESITANT RIGHT</v>
      </c>
      <c r="N2012" t="str">
        <f>IF(OR(L2012="ATTACK",L2012="FINTA"),UPPER(anotacoes!I2012),"")</f>
        <v/>
      </c>
      <c r="O2012" s="6" t="str">
        <f>IF(anotacoes!N2012=0,"",anotacoes!N2012)</f>
        <v/>
      </c>
      <c r="P2012" t="str">
        <f>IF(anotacoes!M2012=0,"",UPPER(anotacoes!M2012))</f>
        <v/>
      </c>
      <c r="Q2012" t="str">
        <f t="shared" si="63"/>
        <v>INSERT INTO CONVERSAO_LUTA_ACAO (cd_conversao, id_luta, sequencia, momento_inicio, momento_fim, quem_faz, quem_sofre, acao_tipo, acao, tecnica, direcao, pontuacao) VALUES (1, 32, 83, TRIM(' 00:15:58,640'), TRIM(' 00:16:45,252'), 'CIANO', 'NAGASHIMA', 'DISPLACEMENT', '2-3 STEP HESITANT RIGHT', NULL, NULL, NULL)</v>
      </c>
      <c r="R2012" t="s">
        <v>10327</v>
      </c>
    </row>
    <row r="2013" spans="1:18" hidden="1" x14ac:dyDescent="0.25">
      <c r="A2013" s="7">
        <f>anotacoes!D2013</f>
        <v>40944</v>
      </c>
      <c r="B2013" t="str">
        <f>anotacoes!C2013</f>
        <v>GRAND SLAM PARIS 2012</v>
      </c>
      <c r="C2013" t="str">
        <f>anotacoes!E2013</f>
        <v>CIANO</v>
      </c>
      <c r="D2013" t="str">
        <f>anotacoes!F2013</f>
        <v>NAGASHIMA</v>
      </c>
      <c r="E2013" t="s">
        <v>10325</v>
      </c>
      <c r="F2013">
        <f>anotacoes!A2013</f>
        <v>32</v>
      </c>
      <c r="G2013">
        <f>anotacoes!B2013</f>
        <v>84</v>
      </c>
      <c r="H2013" t="str">
        <f>anotacoes!K2013</f>
        <v xml:space="preserve"> 00:16:45,252</v>
      </c>
      <c r="I2013" t="str">
        <f>anotacoes!L2013</f>
        <v xml:space="preserve"> 00:16:51,013</v>
      </c>
      <c r="J2013" t="str">
        <f>IF(L2013="PAUSE",E2013,IF(anotacoes!G2017=conversao_anotacoes!C2013,conversao_anotacoes!C2013,conversao_anotacoes!D2013))</f>
        <v>CIANO</v>
      </c>
      <c r="K2013" t="str">
        <f t="shared" si="62"/>
        <v>NAGASHIMA</v>
      </c>
      <c r="L2013" t="str">
        <f>UPPER(anotacoes!H2013)</f>
        <v>TRANSITION</v>
      </c>
      <c r="M2013" t="str">
        <f>IF(OR(L2013="ATTACK",L2013="FINTA"),"&lt;TECNICA&gt;",UPPER(anotacoes!I2013))</f>
        <v>WITH ATTACK</v>
      </c>
      <c r="N2013" t="str">
        <f>IF(OR(L2013="ATTACK",L2013="FINTA"),UPPER(anotacoes!I2013),"")</f>
        <v/>
      </c>
      <c r="O2013" s="6" t="str">
        <f>IF(anotacoes!N2013=0,"",anotacoes!N2013)</f>
        <v/>
      </c>
      <c r="P2013" t="str">
        <f>IF(anotacoes!M2013=0,"",UPPER(anotacoes!M2013))</f>
        <v/>
      </c>
      <c r="Q2013" t="str">
        <f t="shared" si="63"/>
        <v>INSERT INTO CONVERSAO_LUTA_ACAO (cd_conversao, id_luta, sequencia, momento_inicio, momento_fim, quem_faz, quem_sofre, acao_tipo, acao, tecnica, direcao, pontuacao) VALUES (1, 32, 84, TRIM(' 00:16:45,252'), TRIM(' 00:16:51,013'), 'CIANO', 'NAGASHIMA', 'TRANSITION', 'WITH ATTACK', NULL, NULL, NULL)</v>
      </c>
      <c r="R2013" t="s">
        <v>10327</v>
      </c>
    </row>
    <row r="2014" spans="1:18" hidden="1" x14ac:dyDescent="0.25">
      <c r="A2014" s="7">
        <f>anotacoes!D2014</f>
        <v>40944</v>
      </c>
      <c r="B2014" t="str">
        <f>anotacoes!C2014</f>
        <v>GRAND SLAM PARIS 2012</v>
      </c>
      <c r="C2014" t="str">
        <f>anotacoes!E2014</f>
        <v>CIANO</v>
      </c>
      <c r="D2014" t="str">
        <f>anotacoes!F2014</f>
        <v>NAGASHIMA</v>
      </c>
      <c r="E2014" t="s">
        <v>10325</v>
      </c>
      <c r="F2014">
        <f>anotacoes!A2014</f>
        <v>32</v>
      </c>
      <c r="G2014">
        <f>anotacoes!B2014</f>
        <v>85</v>
      </c>
      <c r="H2014" t="str">
        <f>anotacoes!K2014</f>
        <v xml:space="preserve"> 00:16:51,197</v>
      </c>
      <c r="I2014" t="str">
        <f>anotacoes!L2014</f>
        <v xml:space="preserve"> 00:16:59,245</v>
      </c>
      <c r="J2014" t="str">
        <f>IF(L2014="PAUSE",E2014,IF(anotacoes!G2018=conversao_anotacoes!C2014,conversao_anotacoes!C2014,conversao_anotacoes!D2014))</f>
        <v>CIANO</v>
      </c>
      <c r="K2014" t="str">
        <f t="shared" si="62"/>
        <v>NAGASHIMA</v>
      </c>
      <c r="L2014" t="str">
        <f>UPPER(anotacoes!H2014)</f>
        <v>GROUNDWORK COMBAT</v>
      </c>
      <c r="M2014" t="str">
        <f>IF(OR(L2014="ATTACK",L2014="FINTA"),"&lt;TECNICA&gt;",UPPER(anotacoes!I2014))</f>
        <v>TRYING TO ATTACK</v>
      </c>
      <c r="N2014" t="str">
        <f>IF(OR(L2014="ATTACK",L2014="FINTA"),UPPER(anotacoes!I2014),"")</f>
        <v/>
      </c>
      <c r="O2014" s="6" t="str">
        <f>IF(anotacoes!N2014=0,"",anotacoes!N2014)</f>
        <v/>
      </c>
      <c r="P2014" t="str">
        <f>IF(anotacoes!M2014=0,"",UPPER(anotacoes!M2014))</f>
        <v/>
      </c>
      <c r="Q2014" t="str">
        <f t="shared" si="63"/>
        <v>INSERT INTO CONVERSAO_LUTA_ACAO (cd_conversao, id_luta, sequencia, momento_inicio, momento_fim, quem_faz, quem_sofre, acao_tipo, acao, tecnica, direcao, pontuacao) VALUES (1, 32, 85, TRIM(' 00:16:51,197'), TRIM(' 00:16:59,245'), 'CIANO', 'NAGASHIMA', 'GROUNDWORK COMBAT', 'TRYING TO ATTACK', NULL, NULL, NULL)</v>
      </c>
      <c r="R2014" t="s">
        <v>10327</v>
      </c>
    </row>
    <row r="2015" spans="1:18" hidden="1" x14ac:dyDescent="0.25">
      <c r="A2015" s="7">
        <f>anotacoes!D2015</f>
        <v>40944</v>
      </c>
      <c r="B2015" t="str">
        <f>anotacoes!C2015</f>
        <v>GRAND SLAM PARIS 2012</v>
      </c>
      <c r="C2015" t="str">
        <f>anotacoes!E2015</f>
        <v>CIANO</v>
      </c>
      <c r="D2015" t="str">
        <f>anotacoes!F2015</f>
        <v>NAGASHIMA</v>
      </c>
      <c r="E2015" t="s">
        <v>10325</v>
      </c>
      <c r="F2015">
        <f>anotacoes!A2015</f>
        <v>32</v>
      </c>
      <c r="G2015">
        <f>anotacoes!B2015</f>
        <v>86</v>
      </c>
      <c r="H2015" t="str">
        <f>anotacoes!K2015</f>
        <v xml:space="preserve"> 00:16:59,434</v>
      </c>
      <c r="I2015" t="str">
        <f>anotacoes!L2015</f>
        <v xml:space="preserve"> 00:17:10,839</v>
      </c>
      <c r="J2015" t="str">
        <f>IF(L2015="PAUSE",E2015,IF(anotacoes!G2019=conversao_anotacoes!C2015,conversao_anotacoes!C2015,conversao_anotacoes!D2015))</f>
        <v>&lt;ARBITRO_DESCONHECIDO&gt;</v>
      </c>
      <c r="K2015" t="str">
        <f t="shared" si="62"/>
        <v/>
      </c>
      <c r="L2015" t="str">
        <f>UPPER(anotacoes!H2015)</f>
        <v>PAUSE</v>
      </c>
      <c r="M2015" t="str">
        <f>IF(OR(L2015="ATTACK",L2015="FINTA"),"&lt;TECNICA&gt;",UPPER(anotacoes!I2015))</f>
        <v>&lt;NAO_CLASSIFICADO&gt;</v>
      </c>
      <c r="N2015" t="str">
        <f>IF(OR(L2015="ATTACK",L2015="FINTA"),UPPER(anotacoes!I2015),"")</f>
        <v/>
      </c>
      <c r="O2015" s="6" t="str">
        <f>IF(anotacoes!N2015=0,"",anotacoes!N2015)</f>
        <v/>
      </c>
      <c r="P2015" t="str">
        <f>IF(anotacoes!M2015=0,"",UPPER(anotacoes!M2015))</f>
        <v/>
      </c>
      <c r="Q2015" t="str">
        <f t="shared" si="63"/>
        <v>INSERT INTO CONVERSAO_LUTA_ACAO (cd_conversao, id_luta, sequencia, momento_inicio, momento_fim, quem_faz, quem_sofre, acao_tipo, acao, tecnica, direcao, pontuacao) VALUES (1, 32, 86, TRIM(' 00:16:59,434'), TRIM(' 00:17:10,839'), '&lt;ARBITRO_DESCONHECIDO&gt;', '', 'PAUSE', '&lt;NAO_CLASSIFICADO&gt;', NULL, NULL, NULL)</v>
      </c>
      <c r="R2015" t="s">
        <v>10327</v>
      </c>
    </row>
    <row r="2016" spans="1:18" hidden="1" x14ac:dyDescent="0.25">
      <c r="A2016" s="7">
        <f>anotacoes!D2016</f>
        <v>40944</v>
      </c>
      <c r="B2016" t="str">
        <f>anotacoes!C2016</f>
        <v>GRAND SLAM PARIS 2012</v>
      </c>
      <c r="C2016" t="str">
        <f>anotacoes!E2016</f>
        <v>CIANO</v>
      </c>
      <c r="D2016" t="str">
        <f>anotacoes!F2016</f>
        <v>NAGASHIMA</v>
      </c>
      <c r="E2016" t="s">
        <v>10325</v>
      </c>
      <c r="F2016">
        <f>anotacoes!A2016</f>
        <v>32</v>
      </c>
      <c r="G2016">
        <f>anotacoes!B2016</f>
        <v>87</v>
      </c>
      <c r="H2016" t="str">
        <f>anotacoes!K2016</f>
        <v xml:space="preserve"> 00:17:10,999</v>
      </c>
      <c r="I2016" t="str">
        <f>anotacoes!L2016</f>
        <v xml:space="preserve"> 00:17:13,034</v>
      </c>
      <c r="J2016" t="str">
        <f>IF(L2016="PAUSE",E2016,IF(anotacoes!G2020=conversao_anotacoes!C2016,conversao_anotacoes!C2016,conversao_anotacoes!D2016))</f>
        <v>CIANO</v>
      </c>
      <c r="K2016" t="str">
        <f t="shared" si="62"/>
        <v>NAGASHIMA</v>
      </c>
      <c r="L2016" t="str">
        <f>UPPER(anotacoes!H2016)</f>
        <v>DISPLACEMENT</v>
      </c>
      <c r="M2016" t="str">
        <f>IF(OR(L2016="ATTACK",L2016="FINTA"),"&lt;TECNICA&gt;",UPPER(anotacoes!I2016))</f>
        <v>2-3 STEP HESITANT RIGHT</v>
      </c>
      <c r="N2016" t="str">
        <f>IF(OR(L2016="ATTACK",L2016="FINTA"),UPPER(anotacoes!I2016),"")</f>
        <v/>
      </c>
      <c r="O2016" s="6" t="str">
        <f>IF(anotacoes!N2016=0,"",anotacoes!N2016)</f>
        <v/>
      </c>
      <c r="P2016" t="str">
        <f>IF(anotacoes!M2016=0,"",UPPER(anotacoes!M2016))</f>
        <v/>
      </c>
      <c r="Q2016" t="str">
        <f t="shared" si="63"/>
        <v>INSERT INTO CONVERSAO_LUTA_ACAO (cd_conversao, id_luta, sequencia, momento_inicio, momento_fim, quem_faz, quem_sofre, acao_tipo, acao, tecnica, direcao, pontuacao) VALUES (1, 32, 87, TRIM(' 00:17:10,999'), TRIM(' 00:17:13,034'), 'CIANO', 'NAGASHIMA', 'DISPLACEMENT', '2-3 STEP HESITANT RIGHT', NULL, NULL, NULL)</v>
      </c>
      <c r="R2016" t="s">
        <v>10327</v>
      </c>
    </row>
    <row r="2017" spans="1:18" hidden="1" x14ac:dyDescent="0.25">
      <c r="A2017" s="7">
        <f>anotacoes!D2017</f>
        <v>40944</v>
      </c>
      <c r="B2017" t="str">
        <f>anotacoes!C2017</f>
        <v>GRAND SLAM PARIS 2012</v>
      </c>
      <c r="C2017" t="str">
        <f>anotacoes!E2017</f>
        <v>CIANO</v>
      </c>
      <c r="D2017" t="str">
        <f>anotacoes!F2017</f>
        <v>NAGASHIMA</v>
      </c>
      <c r="E2017" t="s">
        <v>10325</v>
      </c>
      <c r="F2017">
        <f>anotacoes!A2017</f>
        <v>32</v>
      </c>
      <c r="G2017">
        <f>anotacoes!B2017</f>
        <v>88</v>
      </c>
      <c r="H2017" t="str">
        <f>anotacoes!K2017</f>
        <v xml:space="preserve"> 00:17:13,034</v>
      </c>
      <c r="I2017" t="str">
        <f>anotacoes!L2017</f>
        <v xml:space="preserve"> 00:17:16,204</v>
      </c>
      <c r="J2017" t="str">
        <f>IF(L2017="PAUSE",E2017,IF(anotacoes!G2021=conversao_anotacoes!C2017,conversao_anotacoes!C2017,conversao_anotacoes!D2017))</f>
        <v>CIANO</v>
      </c>
      <c r="K2017" t="str">
        <f t="shared" si="62"/>
        <v>NAGASHIMA</v>
      </c>
      <c r="L2017" t="str">
        <f>UPPER(anotacoes!H2017)</f>
        <v>GRIP TIME</v>
      </c>
      <c r="M2017" t="str">
        <f>IF(OR(L2017="ATTACK",L2017="FINTA"),"&lt;TECNICA&gt;",UPPER(anotacoes!I2017))</f>
        <v>LEFT SLEEVE</v>
      </c>
      <c r="N2017" t="str">
        <f>IF(OR(L2017="ATTACK",L2017="FINTA"),UPPER(anotacoes!I2017),"")</f>
        <v/>
      </c>
      <c r="O2017" s="6" t="str">
        <f>IF(anotacoes!N2017=0,"",anotacoes!N2017)</f>
        <v/>
      </c>
      <c r="P2017" t="str">
        <f>IF(anotacoes!M2017=0,"",UPPER(anotacoes!M2017))</f>
        <v/>
      </c>
      <c r="Q2017" t="str">
        <f t="shared" si="63"/>
        <v>INSERT INTO CONVERSAO_LUTA_ACAO (cd_conversao, id_luta, sequencia, momento_inicio, momento_fim, quem_faz, quem_sofre, acao_tipo, acao, tecnica, direcao, pontuacao) VALUES (1, 32, 88, TRIM(' 00:17:13,034'), TRIM(' 00:17:16,204'), 'CIANO', 'NAGASHIMA', 'GRIP TIME', 'LEFT SLEEVE', NULL, NULL, NULL)</v>
      </c>
      <c r="R2017" t="s">
        <v>10327</v>
      </c>
    </row>
    <row r="2018" spans="1:18" hidden="1" x14ac:dyDescent="0.25">
      <c r="A2018" s="7">
        <f>anotacoes!D2018</f>
        <v>40944</v>
      </c>
      <c r="B2018" t="str">
        <f>anotacoes!C2018</f>
        <v>GRAND SLAM PARIS 2012</v>
      </c>
      <c r="C2018" t="str">
        <f>anotacoes!E2018</f>
        <v>CIANO</v>
      </c>
      <c r="D2018" t="str">
        <f>anotacoes!F2018</f>
        <v>NAGASHIMA</v>
      </c>
      <c r="E2018" t="s">
        <v>10325</v>
      </c>
      <c r="F2018">
        <f>anotacoes!A2018</f>
        <v>32</v>
      </c>
      <c r="G2018">
        <f>anotacoes!B2018</f>
        <v>89</v>
      </c>
      <c r="H2018" t="str">
        <f>anotacoes!K2018</f>
        <v xml:space="preserve"> 00:17:16,204</v>
      </c>
      <c r="I2018" t="str">
        <f>anotacoes!L2018</f>
        <v xml:space="preserve"> 00:17:17,244</v>
      </c>
      <c r="J2018" t="str">
        <f>IF(L2018="PAUSE",E2018,IF(anotacoes!G2022=conversao_anotacoes!C2018,conversao_anotacoes!C2018,conversao_anotacoes!D2018))</f>
        <v>CIANO</v>
      </c>
      <c r="K2018" t="str">
        <f t="shared" si="62"/>
        <v>NAGASHIMA</v>
      </c>
      <c r="L2018" t="str">
        <f>UPPER(anotacoes!H2018)</f>
        <v>ATTACK</v>
      </c>
      <c r="M2018" t="str">
        <f>IF(OR(L2018="ATTACK",L2018="FINTA"),"&lt;TECNICA&gt;",UPPER(anotacoes!I2018))</f>
        <v>&lt;TECNICA&gt;</v>
      </c>
      <c r="N2018" t="str">
        <f>IF(OR(L2018="ATTACK",L2018="FINTA"),UPPER(anotacoes!I2018),"")</f>
        <v>IPPON SEOINAGE</v>
      </c>
      <c r="O2018" s="6">
        <f>IF(anotacoes!N2018=0,"",anotacoes!N2018)</f>
        <v>4</v>
      </c>
      <c r="P2018" t="str">
        <f>IF(anotacoes!M2018=0,"",UPPER(anotacoes!M2018))</f>
        <v/>
      </c>
      <c r="Q2018" t="str">
        <f t="shared" si="63"/>
        <v>INSERT INTO CONVERSAO_LUTA_ACAO (cd_conversao, id_luta, sequencia, momento_inicio, momento_fim, quem_faz, quem_sofre, acao_tipo, acao, tecnica, direcao, pontuacao) VALUES (1, 32, 89, TRIM(' 00:17:16,204'), TRIM(' 00:17:17,244'), 'CIANO', 'NAGASHIMA', 'ATTACK', '&lt;TECNICA&gt;', 'IPPON SEOINAGE', 4, NULL)</v>
      </c>
      <c r="R2018" t="s">
        <v>10327</v>
      </c>
    </row>
    <row r="2019" spans="1:18" hidden="1" x14ac:dyDescent="0.25">
      <c r="A2019" s="7">
        <f>anotacoes!D2019</f>
        <v>40944</v>
      </c>
      <c r="B2019" t="str">
        <f>anotacoes!C2019</f>
        <v>GRAND SLAM PARIS 2012</v>
      </c>
      <c r="C2019" t="str">
        <f>anotacoes!E2019</f>
        <v>CIANO</v>
      </c>
      <c r="D2019" t="str">
        <f>anotacoes!F2019</f>
        <v>NAGASHIMA</v>
      </c>
      <c r="E2019" t="s">
        <v>10325</v>
      </c>
      <c r="F2019">
        <f>anotacoes!A2019</f>
        <v>32</v>
      </c>
      <c r="G2019">
        <f>anotacoes!B2019</f>
        <v>90</v>
      </c>
      <c r="H2019" t="str">
        <f>anotacoes!K2019</f>
        <v xml:space="preserve"> 00:17:17,428</v>
      </c>
      <c r="I2019" t="str">
        <f>anotacoes!L2019</f>
        <v xml:space="preserve"> 00:17:20,021</v>
      </c>
      <c r="J2019" t="str">
        <f>IF(L2019="PAUSE",E2019,IF(anotacoes!G2023=conversao_anotacoes!C2019,conversao_anotacoes!C2019,conversao_anotacoes!D2019))</f>
        <v>CIANO</v>
      </c>
      <c r="K2019" t="str">
        <f t="shared" si="62"/>
        <v>NAGASHIMA</v>
      </c>
      <c r="L2019" t="str">
        <f>UPPER(anotacoes!H2019)</f>
        <v>TRANSITION</v>
      </c>
      <c r="M2019" t="str">
        <f>IF(OR(L2019="ATTACK",L2019="FINTA"),"&lt;TECNICA&gt;",UPPER(anotacoes!I2019))</f>
        <v>WITHOUT ATTACK</v>
      </c>
      <c r="N2019" t="str">
        <f>IF(OR(L2019="ATTACK",L2019="FINTA"),UPPER(anotacoes!I2019),"")</f>
        <v/>
      </c>
      <c r="O2019" s="6" t="str">
        <f>IF(anotacoes!N2019=0,"",anotacoes!N2019)</f>
        <v/>
      </c>
      <c r="P2019" t="str">
        <f>IF(anotacoes!M2019=0,"",UPPER(anotacoes!M2019))</f>
        <v/>
      </c>
      <c r="Q2019" t="str">
        <f t="shared" si="63"/>
        <v>INSERT INTO CONVERSAO_LUTA_ACAO (cd_conversao, id_luta, sequencia, momento_inicio, momento_fim, quem_faz, quem_sofre, acao_tipo, acao, tecnica, direcao, pontuacao) VALUES (1, 32, 90, TRIM(' 00:17:17,428'), TRIM(' 00:17:20,021'), 'CIANO', 'NAGASHIMA', 'TRANSITION', 'WITHOUT ATTACK', NULL, NULL, NULL)</v>
      </c>
      <c r="R2019" t="s">
        <v>10327</v>
      </c>
    </row>
    <row r="2020" spans="1:18" hidden="1" x14ac:dyDescent="0.25">
      <c r="A2020" s="7">
        <f>anotacoes!D2020</f>
        <v>40944</v>
      </c>
      <c r="B2020" t="str">
        <f>anotacoes!C2020</f>
        <v>GRAND SLAM PARIS 2012</v>
      </c>
      <c r="C2020" t="str">
        <f>anotacoes!E2020</f>
        <v>CIANO</v>
      </c>
      <c r="D2020" t="str">
        <f>anotacoes!F2020</f>
        <v>NAGASHIMA</v>
      </c>
      <c r="E2020" t="s">
        <v>10325</v>
      </c>
      <c r="F2020">
        <f>anotacoes!A2020</f>
        <v>32</v>
      </c>
      <c r="G2020">
        <f>anotacoes!B2020</f>
        <v>91</v>
      </c>
      <c r="H2020" t="str">
        <f>anotacoes!K2020</f>
        <v xml:space="preserve"> 00:17:20,202</v>
      </c>
      <c r="I2020" t="str">
        <f>anotacoes!L2020</f>
        <v xml:space="preserve"> 00:17:25,319</v>
      </c>
      <c r="J2020" t="str">
        <f>IF(L2020="PAUSE",E2020,IF(anotacoes!G2024=conversao_anotacoes!C2020,conversao_anotacoes!C2020,conversao_anotacoes!D2020))</f>
        <v>&lt;ARBITRO_DESCONHECIDO&gt;</v>
      </c>
      <c r="K2020" t="str">
        <f t="shared" si="62"/>
        <v/>
      </c>
      <c r="L2020" t="str">
        <f>UPPER(anotacoes!H2020)</f>
        <v>PAUSE</v>
      </c>
      <c r="M2020" t="str">
        <f>IF(OR(L2020="ATTACK",L2020="FINTA"),"&lt;TECNICA&gt;",UPPER(anotacoes!I2020))</f>
        <v>&lt;NAO_CLASSIFICADO&gt;</v>
      </c>
      <c r="N2020" t="str">
        <f>IF(OR(L2020="ATTACK",L2020="FINTA"),UPPER(anotacoes!I2020),"")</f>
        <v/>
      </c>
      <c r="O2020" s="6" t="str">
        <f>IF(anotacoes!N2020=0,"",anotacoes!N2020)</f>
        <v/>
      </c>
      <c r="P2020" t="str">
        <f>IF(anotacoes!M2020=0,"",UPPER(anotacoes!M2020))</f>
        <v/>
      </c>
      <c r="Q2020" t="str">
        <f t="shared" si="63"/>
        <v>INSERT INTO CONVERSAO_LUTA_ACAO (cd_conversao, id_luta, sequencia, momento_inicio, momento_fim, quem_faz, quem_sofre, acao_tipo, acao, tecnica, direcao, pontuacao) VALUES (1, 32, 91, TRIM(' 00:17:20,202'), TRIM(' 00:17:25,319'), '&lt;ARBITRO_DESCONHECIDO&gt;', '', 'PAUSE', '&lt;NAO_CLASSIFICADO&gt;', NULL, NULL, NULL)</v>
      </c>
      <c r="R2020" t="s">
        <v>10327</v>
      </c>
    </row>
    <row r="2021" spans="1:18" hidden="1" x14ac:dyDescent="0.25">
      <c r="A2021" s="7">
        <f>anotacoes!D2021</f>
        <v>40944</v>
      </c>
      <c r="B2021" t="str">
        <f>anotacoes!C2021</f>
        <v>GRAND SLAM PARIS 2012</v>
      </c>
      <c r="C2021" t="str">
        <f>anotacoes!E2021</f>
        <v>CIANO</v>
      </c>
      <c r="D2021" t="str">
        <f>anotacoes!F2021</f>
        <v>NAGASHIMA</v>
      </c>
      <c r="E2021" t="s">
        <v>10325</v>
      </c>
      <c r="F2021">
        <f>anotacoes!A2021</f>
        <v>32</v>
      </c>
      <c r="G2021">
        <f>anotacoes!B2021</f>
        <v>92</v>
      </c>
      <c r="H2021" t="str">
        <f>anotacoes!K2021</f>
        <v xml:space="preserve"> 00:17:25,511</v>
      </c>
      <c r="I2021" t="str">
        <f>anotacoes!L2021</f>
        <v xml:space="preserve"> 00:17:28,123</v>
      </c>
      <c r="J2021" t="str">
        <f>IF(L2021="PAUSE",E2021,IF(anotacoes!G2025=conversao_anotacoes!C2021,conversao_anotacoes!C2021,conversao_anotacoes!D2021))</f>
        <v>CIANO</v>
      </c>
      <c r="K2021" t="str">
        <f t="shared" si="62"/>
        <v>NAGASHIMA</v>
      </c>
      <c r="L2021" t="str">
        <f>UPPER(anotacoes!H2021)</f>
        <v>DISPLACEMENT</v>
      </c>
      <c r="M2021" t="str">
        <f>IF(OR(L2021="ATTACK",L2021="FINTA"),"&lt;TECNICA&gt;",UPPER(anotacoes!I2021))</f>
        <v>2-3 STEP HESITANT RIGHT</v>
      </c>
      <c r="N2021" t="str">
        <f>IF(OR(L2021="ATTACK",L2021="FINTA"),UPPER(anotacoes!I2021),"")</f>
        <v/>
      </c>
      <c r="O2021" s="6" t="str">
        <f>IF(anotacoes!N2021=0,"",anotacoes!N2021)</f>
        <v/>
      </c>
      <c r="P2021" t="str">
        <f>IF(anotacoes!M2021=0,"",UPPER(anotacoes!M2021))</f>
        <v/>
      </c>
      <c r="Q2021" t="str">
        <f t="shared" si="63"/>
        <v>INSERT INTO CONVERSAO_LUTA_ACAO (cd_conversao, id_luta, sequencia, momento_inicio, momento_fim, quem_faz, quem_sofre, acao_tipo, acao, tecnica, direcao, pontuacao) VALUES (1, 32, 92, TRIM(' 00:17:25,511'), TRIM(' 00:17:28,123'), 'CIANO', 'NAGASHIMA', 'DISPLACEMENT', '2-3 STEP HESITANT RIGHT', NULL, NULL, NULL)</v>
      </c>
      <c r="R2021" t="s">
        <v>10327</v>
      </c>
    </row>
    <row r="2022" spans="1:18" hidden="1" x14ac:dyDescent="0.25">
      <c r="A2022" s="7">
        <f>anotacoes!D2022</f>
        <v>40944</v>
      </c>
      <c r="B2022" t="str">
        <f>anotacoes!C2022</f>
        <v>GRAND SLAM PARIS 2012</v>
      </c>
      <c r="C2022" t="str">
        <f>anotacoes!E2022</f>
        <v>CIANO</v>
      </c>
      <c r="D2022" t="str">
        <f>anotacoes!F2022</f>
        <v>NAGASHIMA</v>
      </c>
      <c r="E2022" t="s">
        <v>10325</v>
      </c>
      <c r="F2022">
        <f>anotacoes!A2022</f>
        <v>32</v>
      </c>
      <c r="G2022">
        <f>anotacoes!B2022</f>
        <v>93</v>
      </c>
      <c r="H2022" t="str">
        <f>anotacoes!K2022</f>
        <v xml:space="preserve"> 00:17:28,123</v>
      </c>
      <c r="I2022" t="str">
        <f>anotacoes!L2022</f>
        <v xml:space="preserve"> 00:17:31,817</v>
      </c>
      <c r="J2022" t="str">
        <f>IF(L2022="PAUSE",E2022,IF(anotacoes!G2026=conversao_anotacoes!C2022,conversao_anotacoes!C2022,conversao_anotacoes!D2022))</f>
        <v>NAGASHIMA</v>
      </c>
      <c r="K2022" t="str">
        <f t="shared" si="62"/>
        <v>CIANO</v>
      </c>
      <c r="L2022" t="str">
        <f>UPPER(anotacoes!H2022)</f>
        <v>DISPLACEMENT</v>
      </c>
      <c r="M2022" t="str">
        <f>IF(OR(L2022="ATTACK",L2022="FINTA"),"&lt;TECNICA&gt;",UPPER(anotacoes!I2022))</f>
        <v>TRY TO GRIP WITH CONTACT</v>
      </c>
      <c r="N2022" t="str">
        <f>IF(OR(L2022="ATTACK",L2022="FINTA"),UPPER(anotacoes!I2022),"")</f>
        <v/>
      </c>
      <c r="O2022" s="6" t="str">
        <f>IF(anotacoes!N2022=0,"",anotacoes!N2022)</f>
        <v/>
      </c>
      <c r="P2022" t="str">
        <f>IF(anotacoes!M2022=0,"",UPPER(anotacoes!M2022))</f>
        <v/>
      </c>
      <c r="Q2022" t="str">
        <f t="shared" si="63"/>
        <v>INSERT INTO CONVERSAO_LUTA_ACAO (cd_conversao, id_luta, sequencia, momento_inicio, momento_fim, quem_faz, quem_sofre, acao_tipo, acao, tecnica, direcao, pontuacao) VALUES (1, 32, 93, TRIM(' 00:17:28,123'), TRIM(' 00:17:31,817'), 'NAGASHIMA', 'CIANO', 'DISPLACEMENT', 'TRY TO GRIP WITH CONTACT', NULL, NULL, NULL)</v>
      </c>
      <c r="R2022" t="s">
        <v>10327</v>
      </c>
    </row>
    <row r="2023" spans="1:18" hidden="1" x14ac:dyDescent="0.25">
      <c r="A2023" s="7">
        <f>anotacoes!D2023</f>
        <v>40944</v>
      </c>
      <c r="B2023" t="str">
        <f>anotacoes!C2023</f>
        <v>GRAND SLAM PARIS 2012</v>
      </c>
      <c r="C2023" t="str">
        <f>anotacoes!E2023</f>
        <v>CIANO</v>
      </c>
      <c r="D2023" t="str">
        <f>anotacoes!F2023</f>
        <v>NAGASHIMA</v>
      </c>
      <c r="E2023" t="s">
        <v>10325</v>
      </c>
      <c r="F2023">
        <f>anotacoes!A2023</f>
        <v>32</v>
      </c>
      <c r="G2023">
        <f>anotacoes!B2023</f>
        <v>94</v>
      </c>
      <c r="H2023" t="str">
        <f>anotacoes!K2023</f>
        <v xml:space="preserve"> 00:17:31,817</v>
      </c>
      <c r="I2023" t="str">
        <f>anotacoes!L2023</f>
        <v xml:space="preserve"> 00:17:39,898</v>
      </c>
      <c r="J2023" t="str">
        <f>IF(L2023="PAUSE",E2023,IF(anotacoes!G2027=conversao_anotacoes!C2023,conversao_anotacoes!C2023,conversao_anotacoes!D2023))</f>
        <v>NAGASHIMA</v>
      </c>
      <c r="K2023" t="str">
        <f t="shared" si="62"/>
        <v>CIANO</v>
      </c>
      <c r="L2023" t="str">
        <f>UPPER(anotacoes!H2023)</f>
        <v>GRIP TIME</v>
      </c>
      <c r="M2023" t="str">
        <f>IF(OR(L2023="ATTACK",L2023="FINTA"),"&lt;TECNICA&gt;",UPPER(anotacoes!I2023))</f>
        <v>LEFT COLLAR</v>
      </c>
      <c r="N2023" t="str">
        <f>IF(OR(L2023="ATTACK",L2023="FINTA"),UPPER(anotacoes!I2023),"")</f>
        <v/>
      </c>
      <c r="O2023" s="6" t="str">
        <f>IF(anotacoes!N2023=0,"",anotacoes!N2023)</f>
        <v/>
      </c>
      <c r="P2023" t="str">
        <f>IF(anotacoes!M2023=0,"",UPPER(anotacoes!M2023))</f>
        <v/>
      </c>
      <c r="Q2023" t="str">
        <f t="shared" si="63"/>
        <v>INSERT INTO CONVERSAO_LUTA_ACAO (cd_conversao, id_luta, sequencia, momento_inicio, momento_fim, quem_faz, quem_sofre, acao_tipo, acao, tecnica, direcao, pontuacao) VALUES (1, 32, 94, TRIM(' 00:17:31,817'), TRIM(' 00:17:39,898'), 'NAGASHIMA', 'CIANO', 'GRIP TIME', 'LEFT COLLAR', NULL, NULL, NULL)</v>
      </c>
      <c r="R2023" t="s">
        <v>10327</v>
      </c>
    </row>
    <row r="2024" spans="1:18" hidden="1" x14ac:dyDescent="0.25">
      <c r="A2024" s="7">
        <f>anotacoes!D2024</f>
        <v>40944</v>
      </c>
      <c r="B2024" t="str">
        <f>anotacoes!C2024</f>
        <v>GRAND SLAM PARIS 2012</v>
      </c>
      <c r="C2024" t="str">
        <f>anotacoes!E2024</f>
        <v>CIANO</v>
      </c>
      <c r="D2024" t="str">
        <f>anotacoes!F2024</f>
        <v>NAGASHIMA</v>
      </c>
      <c r="E2024" t="s">
        <v>10325</v>
      </c>
      <c r="F2024">
        <f>anotacoes!A2024</f>
        <v>32</v>
      </c>
      <c r="G2024">
        <f>anotacoes!B2024</f>
        <v>95</v>
      </c>
      <c r="H2024" t="str">
        <f>anotacoes!K2024</f>
        <v xml:space="preserve"> 00:17:39,898</v>
      </c>
      <c r="I2024" t="str">
        <f>anotacoes!L2024</f>
        <v xml:space="preserve"> 00:18:24,935</v>
      </c>
      <c r="J2024" t="str">
        <f>IF(L2024="PAUSE",E2024,IF(anotacoes!G2028=conversao_anotacoes!C2024,conversao_anotacoes!C2024,conversao_anotacoes!D2024))</f>
        <v>NAGASHIMA</v>
      </c>
      <c r="K2024" t="str">
        <f t="shared" si="62"/>
        <v>CIANO</v>
      </c>
      <c r="L2024" t="str">
        <f>UPPER(anotacoes!H2024)</f>
        <v>GRIP TIME</v>
      </c>
      <c r="M2024" t="str">
        <f>IF(OR(L2024="ATTACK",L2024="FINTA"),"&lt;TECNICA&gt;",UPPER(anotacoes!I2024))</f>
        <v>LEFT COLLAR RIGHT SLEEVE</v>
      </c>
      <c r="N2024" t="str">
        <f>IF(OR(L2024="ATTACK",L2024="FINTA"),UPPER(anotacoes!I2024),"")</f>
        <v/>
      </c>
      <c r="O2024" s="6" t="str">
        <f>IF(anotacoes!N2024=0,"",anotacoes!N2024)</f>
        <v/>
      </c>
      <c r="P2024" t="str">
        <f>IF(anotacoes!M2024=0,"",UPPER(anotacoes!M2024))</f>
        <v/>
      </c>
      <c r="Q2024" t="str">
        <f t="shared" si="63"/>
        <v>INSERT INTO CONVERSAO_LUTA_ACAO (cd_conversao, id_luta, sequencia, momento_inicio, momento_fim, quem_faz, quem_sofre, acao_tipo, acao, tecnica, direcao, pontuacao) VALUES (1, 32, 95, TRIM(' 00:17:39,898'), TRIM(' 00:18:24,935'), 'NAGASHIMA', 'CIANO', 'GRIP TIME', 'LEFT COLLAR RIGHT SLEEVE', NULL, NULL, NULL)</v>
      </c>
      <c r="R2024" t="s">
        <v>10327</v>
      </c>
    </row>
    <row r="2025" spans="1:18" hidden="1" x14ac:dyDescent="0.25">
      <c r="A2025" s="7">
        <f>anotacoes!D2025</f>
        <v>40944</v>
      </c>
      <c r="B2025" t="str">
        <f>anotacoes!C2025</f>
        <v>GRAND SLAM PARIS 2012</v>
      </c>
      <c r="C2025" t="str">
        <f>anotacoes!E2025</f>
        <v>CIANO</v>
      </c>
      <c r="D2025" t="str">
        <f>anotacoes!F2025</f>
        <v>NAGASHIMA</v>
      </c>
      <c r="E2025" t="s">
        <v>10325</v>
      </c>
      <c r="F2025">
        <f>anotacoes!A2025</f>
        <v>32</v>
      </c>
      <c r="G2025">
        <f>anotacoes!B2025</f>
        <v>96</v>
      </c>
      <c r="H2025" t="str">
        <f>anotacoes!K2025</f>
        <v xml:space="preserve"> 00:18:24,935</v>
      </c>
      <c r="I2025" t="str">
        <f>anotacoes!L2025</f>
        <v xml:space="preserve"> 00:19:06,921</v>
      </c>
      <c r="J2025" t="str">
        <f>IF(L2025="PAUSE",E2025,IF(anotacoes!G2029=conversao_anotacoes!C2025,conversao_anotacoes!C2025,conversao_anotacoes!D2025))</f>
        <v>&lt;ARBITRO_DESCONHECIDO&gt;</v>
      </c>
      <c r="K2025" t="str">
        <f t="shared" si="62"/>
        <v/>
      </c>
      <c r="L2025" t="str">
        <f>UPPER(anotacoes!H2025)</f>
        <v>PAUSE</v>
      </c>
      <c r="M2025" t="str">
        <f>IF(OR(L2025="ATTACK",L2025="FINTA"),"&lt;TECNICA&gt;",UPPER(anotacoes!I2025))</f>
        <v>SCORE BY FLAGS</v>
      </c>
      <c r="N2025" t="str">
        <f>IF(OR(L2025="ATTACK",L2025="FINTA"),UPPER(anotacoes!I2025),"")</f>
        <v/>
      </c>
      <c r="O2025" s="6" t="str">
        <f>IF(anotacoes!N2025=0,"",anotacoes!N2025)</f>
        <v/>
      </c>
      <c r="P2025" t="str">
        <f>IF(anotacoes!M2025=0,"",UPPER(anotacoes!M2025))</f>
        <v/>
      </c>
      <c r="Q2025" t="str">
        <f t="shared" si="63"/>
        <v>INSERT INTO CONVERSAO_LUTA_ACAO (cd_conversao, id_luta, sequencia, momento_inicio, momento_fim, quem_faz, quem_sofre, acao_tipo, acao, tecnica, direcao, pontuacao) VALUES (1, 32, 96, TRIM(' 00:18:24,935'), TRIM(' 00:19:06,921'), '&lt;ARBITRO_DESCONHECIDO&gt;', '', 'PAUSE', 'SCORE BY FLAGS', NULL, NULL, NULL)</v>
      </c>
      <c r="R2025" t="s">
        <v>10327</v>
      </c>
    </row>
    <row r="2026" spans="1:18" hidden="1" x14ac:dyDescent="0.25">
      <c r="A2026" s="7">
        <f>anotacoes!D2026</f>
        <v>40867</v>
      </c>
      <c r="B2026" t="str">
        <f>anotacoes!C2026</f>
        <v>GRAND PRIX AMSTERDAM 2011</v>
      </c>
      <c r="C2026" t="str">
        <f>anotacoes!E2026</f>
        <v>ELMONT, G</v>
      </c>
      <c r="D2026" t="str">
        <f>anotacoes!F2026</f>
        <v>NIFONTOV</v>
      </c>
      <c r="E2026" t="s">
        <v>10325</v>
      </c>
      <c r="F2026">
        <f>anotacoes!A2026</f>
        <v>33</v>
      </c>
      <c r="G2026">
        <f>anotacoes!B2026</f>
        <v>1</v>
      </c>
      <c r="H2026" t="str">
        <f>anotacoes!K2026</f>
        <v xml:space="preserve"> 00:00:02,270</v>
      </c>
      <c r="I2026" t="str">
        <f>anotacoes!L2026</f>
        <v xml:space="preserve"> 00:00:03,012</v>
      </c>
      <c r="J2026" t="str">
        <f>IF(L2026="PAUSE",E2026,IF(anotacoes!G2030=conversao_anotacoes!C2026,conversao_anotacoes!C2026,conversao_anotacoes!D2026))</f>
        <v>ELMONT, G</v>
      </c>
      <c r="K2026" t="str">
        <f t="shared" si="62"/>
        <v>NIFONTOV</v>
      </c>
      <c r="L2026" t="str">
        <f>UPPER(anotacoes!H2026)</f>
        <v>GRIP TIME</v>
      </c>
      <c r="M2026" t="str">
        <f>IF(OR(L2026="ATTACK",L2026="FINTA"),"&lt;TECNICA&gt;",UPPER(anotacoes!I2026))</f>
        <v>LEFT COLLAR RIGHT COLLAR</v>
      </c>
      <c r="N2026" t="str">
        <f>IF(OR(L2026="ATTACK",L2026="FINTA"),UPPER(anotacoes!I2026),"")</f>
        <v/>
      </c>
      <c r="O2026" s="6" t="str">
        <f>IF(anotacoes!N2026=0,"",anotacoes!N2026)</f>
        <v/>
      </c>
      <c r="P2026" t="str">
        <f>IF(anotacoes!M2026=0,"",UPPER(anotacoes!M2026))</f>
        <v/>
      </c>
      <c r="Q2026" t="str">
        <f t="shared" si="63"/>
        <v>INSERT INTO CONVERSAO_LUTA_ACAO (cd_conversao, id_luta, sequencia, momento_inicio, momento_fim, quem_faz, quem_sofre, acao_tipo, acao, tecnica, direcao, pontuacao) VALUES (1, 33, 1, TRIM(' 00:00:02,270'), TRIM(' 00:00:03,012'), 'ELMONT, G', 'NIFONTOV', 'GRIP TIME', 'LEFT COLLAR RIGHT COLLAR', NULL, NULL, NULL)</v>
      </c>
      <c r="R2026" t="s">
        <v>10327</v>
      </c>
    </row>
    <row r="2027" spans="1:18" hidden="1" x14ac:dyDescent="0.25">
      <c r="A2027" s="7">
        <f>anotacoes!D2027</f>
        <v>40867</v>
      </c>
      <c r="B2027" t="str">
        <f>anotacoes!C2027</f>
        <v>GRAND PRIX AMSTERDAM 2011</v>
      </c>
      <c r="C2027" t="str">
        <f>anotacoes!E2027</f>
        <v>ELMONT, G</v>
      </c>
      <c r="D2027" t="str">
        <f>anotacoes!F2027</f>
        <v>NIFONTOV</v>
      </c>
      <c r="E2027" t="s">
        <v>10325</v>
      </c>
      <c r="F2027">
        <f>anotacoes!A2027</f>
        <v>33</v>
      </c>
      <c r="G2027">
        <f>anotacoes!B2027</f>
        <v>2</v>
      </c>
      <c r="H2027" t="str">
        <f>anotacoes!K2027</f>
        <v xml:space="preserve"> 00:00:03,012</v>
      </c>
      <c r="I2027" t="str">
        <f>anotacoes!L2027</f>
        <v xml:space="preserve"> 00:00:03,247</v>
      </c>
      <c r="J2027" t="str">
        <f>IF(L2027="PAUSE",E2027,IF(anotacoes!G2031=conversao_anotacoes!C2027,conversao_anotacoes!C2027,conversao_anotacoes!D2027))</f>
        <v>ELMONT, G</v>
      </c>
      <c r="K2027" t="str">
        <f t="shared" si="62"/>
        <v>NIFONTOV</v>
      </c>
      <c r="L2027" t="str">
        <f>UPPER(anotacoes!H2027)</f>
        <v>FINTA</v>
      </c>
      <c r="M2027" t="str">
        <f>IF(OR(L2027="ATTACK",L2027="FINTA"),"&lt;TECNICA&gt;",UPPER(anotacoes!I2027))</f>
        <v>&lt;TECNICA&gt;</v>
      </c>
      <c r="N2027" t="str">
        <f>IF(OR(L2027="ATTACK",L2027="FINTA"),UPPER(anotacoes!I2027),"")</f>
        <v>KOUCHI GARI RIGHT</v>
      </c>
      <c r="O2027" s="6" t="str">
        <f>IF(anotacoes!N2027=0,"",anotacoes!N2027)</f>
        <v/>
      </c>
      <c r="P2027" t="str">
        <f>IF(anotacoes!M2027=0,"",UPPER(anotacoes!M2027))</f>
        <v/>
      </c>
      <c r="Q2027" t="str">
        <f t="shared" si="63"/>
        <v>INSERT INTO CONVERSAO_LUTA_ACAO (cd_conversao, id_luta, sequencia, momento_inicio, momento_fim, quem_faz, quem_sofre, acao_tipo, acao, tecnica, direcao, pontuacao) VALUES (1, 33, 2, TRIM(' 00:00:03,012'), TRIM(' 00:00:03,247'), 'ELMONT, G', 'NIFONTOV', 'FINTA', '&lt;TECNICA&gt;', 'KOUCHI GARI RIGHT', NULL, NULL)</v>
      </c>
      <c r="R2027" t="s">
        <v>10327</v>
      </c>
    </row>
    <row r="2028" spans="1:18" hidden="1" x14ac:dyDescent="0.25">
      <c r="A2028" s="7">
        <f>anotacoes!D2028</f>
        <v>40867</v>
      </c>
      <c r="B2028" t="str">
        <f>anotacoes!C2028</f>
        <v>GRAND PRIX AMSTERDAM 2011</v>
      </c>
      <c r="C2028" t="str">
        <f>anotacoes!E2028</f>
        <v>ELMONT, G</v>
      </c>
      <c r="D2028" t="str">
        <f>anotacoes!F2028</f>
        <v>NIFONTOV</v>
      </c>
      <c r="E2028" t="s">
        <v>10325</v>
      </c>
      <c r="F2028">
        <f>anotacoes!A2028</f>
        <v>33</v>
      </c>
      <c r="G2028">
        <f>anotacoes!B2028</f>
        <v>3</v>
      </c>
      <c r="H2028" t="str">
        <f>anotacoes!K2028</f>
        <v xml:space="preserve"> 00:00:03,247</v>
      </c>
      <c r="I2028" t="str">
        <f>anotacoes!L2028</f>
        <v xml:space="preserve"> 00:00:05,781</v>
      </c>
      <c r="J2028" t="str">
        <f>IF(L2028="PAUSE",E2028,IF(anotacoes!G2032=conversao_anotacoes!C2028,conversao_anotacoes!C2028,conversao_anotacoes!D2028))</f>
        <v>ELMONT, G</v>
      </c>
      <c r="K2028" t="str">
        <f t="shared" si="62"/>
        <v>NIFONTOV</v>
      </c>
      <c r="L2028" t="str">
        <f>UPPER(anotacoes!H2028)</f>
        <v>ATTACK</v>
      </c>
      <c r="M2028" t="str">
        <f>IF(OR(L2028="ATTACK",L2028="FINTA"),"&lt;TECNICA&gt;",UPPER(anotacoes!I2028))</f>
        <v>&lt;TECNICA&gt;</v>
      </c>
      <c r="N2028" t="str">
        <f>IF(OR(L2028="ATTACK",L2028="FINTA"),UPPER(anotacoes!I2028),"")</f>
        <v>SEOI NAGE</v>
      </c>
      <c r="O2028" s="6">
        <f>IF(anotacoes!N2028=0,"",anotacoes!N2028)</f>
        <v>6</v>
      </c>
      <c r="P2028" t="str">
        <f>IF(anotacoes!M2028=0,"",UPPER(anotacoes!M2028))</f>
        <v/>
      </c>
      <c r="Q2028" t="str">
        <f t="shared" si="63"/>
        <v>INSERT INTO CONVERSAO_LUTA_ACAO (cd_conversao, id_luta, sequencia, momento_inicio, momento_fim, quem_faz, quem_sofre, acao_tipo, acao, tecnica, direcao, pontuacao) VALUES (1, 33, 3, TRIM(' 00:00:03,247'), TRIM(' 00:00:05,781'), 'ELMONT, G', 'NIFONTOV', 'ATTACK', '&lt;TECNICA&gt;', 'SEOI NAGE', 6, NULL)</v>
      </c>
      <c r="R2028" t="s">
        <v>10327</v>
      </c>
    </row>
    <row r="2029" spans="1:18" hidden="1" x14ac:dyDescent="0.25">
      <c r="A2029" s="7">
        <f>anotacoes!D2029</f>
        <v>40867</v>
      </c>
      <c r="B2029" t="str">
        <f>anotacoes!C2029</f>
        <v>GRAND PRIX AMSTERDAM 2011</v>
      </c>
      <c r="C2029" t="str">
        <f>anotacoes!E2029</f>
        <v>ELMONT, G</v>
      </c>
      <c r="D2029" t="str">
        <f>anotacoes!F2029</f>
        <v>NIFONTOV</v>
      </c>
      <c r="E2029" t="s">
        <v>10325</v>
      </c>
      <c r="F2029">
        <f>anotacoes!A2029</f>
        <v>33</v>
      </c>
      <c r="G2029">
        <f>anotacoes!B2029</f>
        <v>4</v>
      </c>
      <c r="H2029" t="str">
        <f>anotacoes!K2029</f>
        <v xml:space="preserve"> 00:00:05,970</v>
      </c>
      <c r="I2029" t="str">
        <f>anotacoes!L2029</f>
        <v xml:space="preserve"> 00:00:10,217</v>
      </c>
      <c r="J2029" t="str">
        <f>IF(L2029="PAUSE",E2029,IF(anotacoes!G2033=conversao_anotacoes!C2029,conversao_anotacoes!C2029,conversao_anotacoes!D2029))</f>
        <v>ELMONT, G</v>
      </c>
      <c r="K2029" t="str">
        <f t="shared" si="62"/>
        <v>NIFONTOV</v>
      </c>
      <c r="L2029" t="str">
        <f>UPPER(anotacoes!H2029)</f>
        <v>GROUNDWORK COMBAT</v>
      </c>
      <c r="M2029" t="str">
        <f>IF(OR(L2029="ATTACK",L2029="FINTA"),"&lt;TECNICA&gt;",UPPER(anotacoes!I2029))</f>
        <v>&lt;LUTA_SOLO&gt;</v>
      </c>
      <c r="N2029" t="str">
        <f>IF(OR(L2029="ATTACK",L2029="FINTA"),UPPER(anotacoes!I2029),"")</f>
        <v/>
      </c>
      <c r="O2029" s="6" t="str">
        <f>IF(anotacoes!N2029=0,"",anotacoes!N2029)</f>
        <v/>
      </c>
      <c r="P2029" t="str">
        <f>IF(anotacoes!M2029=0,"",UPPER(anotacoes!M2029))</f>
        <v/>
      </c>
      <c r="Q2029" t="str">
        <f t="shared" si="63"/>
        <v>INSERT INTO CONVERSAO_LUTA_ACAO (cd_conversao, id_luta, sequencia, momento_inicio, momento_fim, quem_faz, quem_sofre, acao_tipo, acao, tecnica, direcao, pontuacao) VALUES (1, 33, 4, TRIM(' 00:00:05,970'), TRIM(' 00:00:10,217'), 'ELMONT, G', 'NIFONTOV', 'GROUNDWORK COMBAT', '&lt;LUTA_SOLO&gt;', NULL, NULL, NULL)</v>
      </c>
      <c r="R2029" t="s">
        <v>10327</v>
      </c>
    </row>
    <row r="2030" spans="1:18" hidden="1" x14ac:dyDescent="0.25">
      <c r="A2030" s="7">
        <f>anotacoes!D2030</f>
        <v>40867</v>
      </c>
      <c r="B2030" t="str">
        <f>anotacoes!C2030</f>
        <v>GRAND PRIX AMSTERDAM 2011</v>
      </c>
      <c r="C2030" t="str">
        <f>anotacoes!E2030</f>
        <v>ELMONT, G</v>
      </c>
      <c r="D2030" t="str">
        <f>anotacoes!F2030</f>
        <v>NIFONTOV</v>
      </c>
      <c r="E2030" t="s">
        <v>10325</v>
      </c>
      <c r="F2030">
        <f>anotacoes!A2030</f>
        <v>33</v>
      </c>
      <c r="G2030">
        <f>anotacoes!B2030</f>
        <v>5</v>
      </c>
      <c r="H2030" t="str">
        <f>anotacoes!K2030</f>
        <v xml:space="preserve"> 00:00:10,417</v>
      </c>
      <c r="I2030" t="str">
        <f>anotacoes!L2030</f>
        <v xml:space="preserve"> 00:00:12,658</v>
      </c>
      <c r="J2030" t="str">
        <f>IF(L2030="PAUSE",E2030,IF(anotacoes!G2034=conversao_anotacoes!C2030,conversao_anotacoes!C2030,conversao_anotacoes!D2030))</f>
        <v>&lt;ARBITRO_DESCONHECIDO&gt;</v>
      </c>
      <c r="K2030" t="str">
        <f t="shared" si="62"/>
        <v/>
      </c>
      <c r="L2030" t="str">
        <f>UPPER(anotacoes!H2030)</f>
        <v>PAUSE</v>
      </c>
      <c r="M2030" t="str">
        <f>IF(OR(L2030="ATTACK",L2030="FINTA"),"&lt;TECNICA&gt;",UPPER(anotacoes!I2030))</f>
        <v>SHIDO WITHOUT SCORE</v>
      </c>
      <c r="N2030" t="str">
        <f>IF(OR(L2030="ATTACK",L2030="FINTA"),UPPER(anotacoes!I2030),"")</f>
        <v/>
      </c>
      <c r="O2030" s="6" t="str">
        <f>IF(anotacoes!N2030=0,"",anotacoes!N2030)</f>
        <v/>
      </c>
      <c r="P2030" t="str">
        <f>IF(anotacoes!M2030=0,"",UPPER(anotacoes!M2030))</f>
        <v/>
      </c>
      <c r="Q2030" t="str">
        <f t="shared" si="63"/>
        <v>INSERT INTO CONVERSAO_LUTA_ACAO (cd_conversao, id_luta, sequencia, momento_inicio, momento_fim, quem_faz, quem_sofre, acao_tipo, acao, tecnica, direcao, pontuacao) VALUES (1, 33, 5, TRIM(' 00:00:10,417'), TRIM(' 00:00:12,658'), '&lt;ARBITRO_DESCONHECIDO&gt;', '', 'PAUSE', 'SHIDO WITHOUT SCORE', NULL, NULL, NULL)</v>
      </c>
      <c r="R2030" t="s">
        <v>10327</v>
      </c>
    </row>
    <row r="2031" spans="1:18" hidden="1" x14ac:dyDescent="0.25">
      <c r="A2031" s="7">
        <f>anotacoes!D2031</f>
        <v>40867</v>
      </c>
      <c r="B2031" t="str">
        <f>anotacoes!C2031</f>
        <v>GRAND PRIX AMSTERDAM 2011</v>
      </c>
      <c r="C2031" t="str">
        <f>anotacoes!E2031</f>
        <v>ELMONT, G</v>
      </c>
      <c r="D2031" t="str">
        <f>anotacoes!F2031</f>
        <v>NIFONTOV</v>
      </c>
      <c r="E2031" t="s">
        <v>10325</v>
      </c>
      <c r="F2031">
        <f>anotacoes!A2031</f>
        <v>33</v>
      </c>
      <c r="G2031">
        <f>anotacoes!B2031</f>
        <v>6</v>
      </c>
      <c r="H2031" t="str">
        <f>anotacoes!K2031</f>
        <v xml:space="preserve"> 00:00:12,658</v>
      </c>
      <c r="I2031" t="str">
        <f>anotacoes!L2031</f>
        <v xml:space="preserve"> 00:00:16,969</v>
      </c>
      <c r="J2031" t="str">
        <f>IF(L2031="PAUSE",E2031,IF(anotacoes!G2035=conversao_anotacoes!C2031,conversao_anotacoes!C2031,conversao_anotacoes!D2031))</f>
        <v>ELMONT, G</v>
      </c>
      <c r="K2031" t="str">
        <f t="shared" si="62"/>
        <v>NIFONTOV</v>
      </c>
      <c r="L2031" t="str">
        <f>UPPER(anotacoes!H2031)</f>
        <v>DISPLACEMENT</v>
      </c>
      <c r="M2031" t="str">
        <f>IF(OR(L2031="ATTACK",L2031="FINTA"),"&lt;TECNICA&gt;",UPPER(anotacoes!I2031))</f>
        <v>CIRCULAR LEFT</v>
      </c>
      <c r="N2031" t="str">
        <f>IF(OR(L2031="ATTACK",L2031="FINTA"),UPPER(anotacoes!I2031),"")</f>
        <v/>
      </c>
      <c r="O2031" s="6" t="str">
        <f>IF(anotacoes!N2031=0,"",anotacoes!N2031)</f>
        <v/>
      </c>
      <c r="P2031" t="str">
        <f>IF(anotacoes!M2031=0,"",UPPER(anotacoes!M2031))</f>
        <v/>
      </c>
      <c r="Q2031" t="str">
        <f t="shared" si="63"/>
        <v>INSERT INTO CONVERSAO_LUTA_ACAO (cd_conversao, id_luta, sequencia, momento_inicio, momento_fim, quem_faz, quem_sofre, acao_tipo, acao, tecnica, direcao, pontuacao) VALUES (1, 33, 6, TRIM(' 00:00:12,658'), TRIM(' 00:00:16,969'), 'ELMONT, G', 'NIFONTOV', 'DISPLACEMENT', 'CIRCULAR LEFT', NULL, NULL, NULL)</v>
      </c>
      <c r="R2031" t="s">
        <v>10327</v>
      </c>
    </row>
    <row r="2032" spans="1:18" hidden="1" x14ac:dyDescent="0.25">
      <c r="A2032" s="7">
        <f>anotacoes!D2032</f>
        <v>40867</v>
      </c>
      <c r="B2032" t="str">
        <f>anotacoes!C2032</f>
        <v>GRAND PRIX AMSTERDAM 2011</v>
      </c>
      <c r="C2032" t="str">
        <f>anotacoes!E2032</f>
        <v>ELMONT, G</v>
      </c>
      <c r="D2032" t="str">
        <f>anotacoes!F2032</f>
        <v>NIFONTOV</v>
      </c>
      <c r="E2032" t="s">
        <v>10325</v>
      </c>
      <c r="F2032">
        <f>anotacoes!A2032</f>
        <v>33</v>
      </c>
      <c r="G2032">
        <f>anotacoes!B2032</f>
        <v>7</v>
      </c>
      <c r="H2032" t="str">
        <f>anotacoes!K2032</f>
        <v xml:space="preserve"> 00:00:16,969</v>
      </c>
      <c r="I2032" t="str">
        <f>anotacoes!L2032</f>
        <v xml:space="preserve"> 00:00:19,836</v>
      </c>
      <c r="J2032" t="str">
        <f>IF(L2032="PAUSE",E2032,IF(anotacoes!G2036=conversao_anotacoes!C2032,conversao_anotacoes!C2032,conversao_anotacoes!D2032))</f>
        <v>ELMONT, G</v>
      </c>
      <c r="K2032" t="str">
        <f t="shared" si="62"/>
        <v>NIFONTOV</v>
      </c>
      <c r="L2032" t="str">
        <f>UPPER(anotacoes!H2032)</f>
        <v>DISPLACEMENT</v>
      </c>
      <c r="M2032" t="str">
        <f>IF(OR(L2032="ATTACK",L2032="FINTA"),"&lt;TECNICA&gt;",UPPER(anotacoes!I2032))</f>
        <v>2-3 STEP HESITANT LEFT</v>
      </c>
      <c r="N2032" t="str">
        <f>IF(OR(L2032="ATTACK",L2032="FINTA"),UPPER(anotacoes!I2032),"")</f>
        <v/>
      </c>
      <c r="O2032" s="6" t="str">
        <f>IF(anotacoes!N2032=0,"",anotacoes!N2032)</f>
        <v/>
      </c>
      <c r="P2032" t="str">
        <f>IF(anotacoes!M2032=0,"",UPPER(anotacoes!M2032))</f>
        <v/>
      </c>
      <c r="Q2032" t="str">
        <f t="shared" si="63"/>
        <v>INSERT INTO CONVERSAO_LUTA_ACAO (cd_conversao, id_luta, sequencia, momento_inicio, momento_fim, quem_faz, quem_sofre, acao_tipo, acao, tecnica, direcao, pontuacao) VALUES (1, 33, 7, TRIM(' 00:00:16,969'), TRIM(' 00:00:19,836'), 'ELMONT, G', 'NIFONTOV', 'DISPLACEMENT', '2-3 STEP HESITANT LEFT', NULL, NULL, NULL)</v>
      </c>
      <c r="R2032" t="s">
        <v>10327</v>
      </c>
    </row>
    <row r="2033" spans="1:18" hidden="1" x14ac:dyDescent="0.25">
      <c r="A2033" s="7">
        <f>anotacoes!D2033</f>
        <v>40867</v>
      </c>
      <c r="B2033" t="str">
        <f>anotacoes!C2033</f>
        <v>GRAND PRIX AMSTERDAM 2011</v>
      </c>
      <c r="C2033" t="str">
        <f>anotacoes!E2033</f>
        <v>ELMONT, G</v>
      </c>
      <c r="D2033" t="str">
        <f>anotacoes!F2033</f>
        <v>NIFONTOV</v>
      </c>
      <c r="E2033" t="s">
        <v>10325</v>
      </c>
      <c r="F2033">
        <f>anotacoes!A2033</f>
        <v>33</v>
      </c>
      <c r="G2033">
        <f>anotacoes!B2033</f>
        <v>8</v>
      </c>
      <c r="H2033" t="str">
        <f>anotacoes!K2033</f>
        <v xml:space="preserve"> 00:00:20,003</v>
      </c>
      <c r="I2033" t="str">
        <f>anotacoes!L2033</f>
        <v xml:space="preserve"> 00:00:23,419</v>
      </c>
      <c r="J2033" t="str">
        <f>IF(L2033="PAUSE",E2033,IF(anotacoes!G2037=conversao_anotacoes!C2033,conversao_anotacoes!C2033,conversao_anotacoes!D2033))</f>
        <v>ELMONT, G</v>
      </c>
      <c r="K2033" t="str">
        <f t="shared" si="62"/>
        <v>NIFONTOV</v>
      </c>
      <c r="L2033" t="str">
        <f>UPPER(anotacoes!H2033)</f>
        <v>DISPLACEMENT</v>
      </c>
      <c r="M2033" t="str">
        <f>IF(OR(L2033="ATTACK",L2033="FINTA"),"&lt;TECNICA&gt;",UPPER(anotacoes!I2033))</f>
        <v>TRY TO GRIP WITH CONTACT</v>
      </c>
      <c r="N2033" t="str">
        <f>IF(OR(L2033="ATTACK",L2033="FINTA"),UPPER(anotacoes!I2033),"")</f>
        <v/>
      </c>
      <c r="O2033" s="6" t="str">
        <f>IF(anotacoes!N2033=0,"",anotacoes!N2033)</f>
        <v/>
      </c>
      <c r="P2033" t="str">
        <f>IF(anotacoes!M2033=0,"",UPPER(anotacoes!M2033))</f>
        <v/>
      </c>
      <c r="Q2033" t="str">
        <f t="shared" si="63"/>
        <v>INSERT INTO CONVERSAO_LUTA_ACAO (cd_conversao, id_luta, sequencia, momento_inicio, momento_fim, quem_faz, quem_sofre, acao_tipo, acao, tecnica, direcao, pontuacao) VALUES (1, 33, 8, TRIM(' 00:00:20,003'), TRIM(' 00:00:23,419'), 'ELMONT, G', 'NIFONTOV', 'DISPLACEMENT', 'TRY TO GRIP WITH CONTACT', NULL, NULL, NULL)</v>
      </c>
      <c r="R2033" t="s">
        <v>10327</v>
      </c>
    </row>
    <row r="2034" spans="1:18" hidden="1" x14ac:dyDescent="0.25">
      <c r="A2034" s="7">
        <f>anotacoes!D2034</f>
        <v>40867</v>
      </c>
      <c r="B2034" t="str">
        <f>anotacoes!C2034</f>
        <v>GRAND PRIX AMSTERDAM 2011</v>
      </c>
      <c r="C2034" t="str">
        <f>anotacoes!E2034</f>
        <v>ELMONT, G</v>
      </c>
      <c r="D2034" t="str">
        <f>anotacoes!F2034</f>
        <v>NIFONTOV</v>
      </c>
      <c r="E2034" t="s">
        <v>10325</v>
      </c>
      <c r="F2034">
        <f>anotacoes!A2034</f>
        <v>33</v>
      </c>
      <c r="G2034">
        <f>anotacoes!B2034</f>
        <v>9</v>
      </c>
      <c r="H2034" t="str">
        <f>anotacoes!K2034</f>
        <v xml:space="preserve"> 00:00:23,637</v>
      </c>
      <c r="I2034" t="str">
        <f>anotacoes!L2034</f>
        <v xml:space="preserve"> 00:00:35,753</v>
      </c>
      <c r="J2034" t="str">
        <f>IF(L2034="PAUSE",E2034,IF(anotacoes!G2038=conversao_anotacoes!C2034,conversao_anotacoes!C2034,conversao_anotacoes!D2034))</f>
        <v>ELMONT, G</v>
      </c>
      <c r="K2034" t="str">
        <f t="shared" si="62"/>
        <v>NIFONTOV</v>
      </c>
      <c r="L2034" t="str">
        <f>UPPER(anotacoes!H2034)</f>
        <v>GRIP TIME</v>
      </c>
      <c r="M2034" t="str">
        <f>IF(OR(L2034="ATTACK",L2034="FINTA"),"&lt;TECNICA&gt;",UPPER(anotacoes!I2034))</f>
        <v>LEFT COLLAR RIGHT COLLAR</v>
      </c>
      <c r="N2034" t="str">
        <f>IF(OR(L2034="ATTACK",L2034="FINTA"),UPPER(anotacoes!I2034),"")</f>
        <v/>
      </c>
      <c r="O2034" s="6" t="str">
        <f>IF(anotacoes!N2034=0,"",anotacoes!N2034)</f>
        <v/>
      </c>
      <c r="P2034" t="str">
        <f>IF(anotacoes!M2034=0,"",UPPER(anotacoes!M2034))</f>
        <v/>
      </c>
      <c r="Q2034" t="str">
        <f t="shared" si="63"/>
        <v>INSERT INTO CONVERSAO_LUTA_ACAO (cd_conversao, id_luta, sequencia, momento_inicio, momento_fim, quem_faz, quem_sofre, acao_tipo, acao, tecnica, direcao, pontuacao) VALUES (1, 33, 9, TRIM(' 00:00:23,637'), TRIM(' 00:00:35,753'), 'ELMONT, G', 'NIFONTOV', 'GRIP TIME', 'LEFT COLLAR RIGHT COLLAR', NULL, NULL, NULL)</v>
      </c>
      <c r="R2034" t="s">
        <v>10327</v>
      </c>
    </row>
    <row r="2035" spans="1:18" hidden="1" x14ac:dyDescent="0.25">
      <c r="A2035" s="7">
        <f>anotacoes!D2035</f>
        <v>40867</v>
      </c>
      <c r="B2035" t="str">
        <f>anotacoes!C2035</f>
        <v>GRAND PRIX AMSTERDAM 2011</v>
      </c>
      <c r="C2035" t="str">
        <f>anotacoes!E2035</f>
        <v>ELMONT, G</v>
      </c>
      <c r="D2035" t="str">
        <f>anotacoes!F2035</f>
        <v>NIFONTOV</v>
      </c>
      <c r="E2035" t="s">
        <v>10325</v>
      </c>
      <c r="F2035">
        <f>anotacoes!A2035</f>
        <v>33</v>
      </c>
      <c r="G2035">
        <f>anotacoes!B2035</f>
        <v>10</v>
      </c>
      <c r="H2035" t="str">
        <f>anotacoes!K2035</f>
        <v xml:space="preserve"> 00:00:35,753</v>
      </c>
      <c r="I2035" t="str">
        <f>anotacoes!L2035</f>
        <v xml:space="preserve"> 00:00:46,812</v>
      </c>
      <c r="J2035" t="str">
        <f>IF(L2035="PAUSE",E2035,IF(anotacoes!G2039=conversao_anotacoes!C2035,conversao_anotacoes!C2035,conversao_anotacoes!D2035))</f>
        <v>ELMONT, G</v>
      </c>
      <c r="K2035" t="str">
        <f t="shared" si="62"/>
        <v>NIFONTOV</v>
      </c>
      <c r="L2035" t="str">
        <f>UPPER(anotacoes!H2035)</f>
        <v>GRIP TIME</v>
      </c>
      <c r="M2035" t="str">
        <f>IF(OR(L2035="ATTACK",L2035="FINTA"),"&lt;TECNICA&gt;",UPPER(anotacoes!I2035))</f>
        <v>RIGHT SLEEVE LEFT SLEEVE</v>
      </c>
      <c r="N2035" t="str">
        <f>IF(OR(L2035="ATTACK",L2035="FINTA"),UPPER(anotacoes!I2035),"")</f>
        <v/>
      </c>
      <c r="O2035" s="6" t="str">
        <f>IF(anotacoes!N2035=0,"",anotacoes!N2035)</f>
        <v/>
      </c>
      <c r="P2035" t="str">
        <f>IF(anotacoes!M2035=0,"",UPPER(anotacoes!M2035))</f>
        <v/>
      </c>
      <c r="Q2035" t="str">
        <f t="shared" si="63"/>
        <v>INSERT INTO CONVERSAO_LUTA_ACAO (cd_conversao, id_luta, sequencia, momento_inicio, momento_fim, quem_faz, quem_sofre, acao_tipo, acao, tecnica, direcao, pontuacao) VALUES (1, 33, 10, TRIM(' 00:00:35,753'), TRIM(' 00:00:46,812'), 'ELMONT, G', 'NIFONTOV', 'GRIP TIME', 'RIGHT SLEEVE LEFT SLEEVE', NULL, NULL, NULL)</v>
      </c>
      <c r="R2035" t="s">
        <v>10327</v>
      </c>
    </row>
    <row r="2036" spans="1:18" hidden="1" x14ac:dyDescent="0.25">
      <c r="A2036" s="7">
        <f>anotacoes!D2036</f>
        <v>40867</v>
      </c>
      <c r="B2036" t="str">
        <f>anotacoes!C2036</f>
        <v>GRAND PRIX AMSTERDAM 2011</v>
      </c>
      <c r="C2036" t="str">
        <f>anotacoes!E2036</f>
        <v>ELMONT, G</v>
      </c>
      <c r="D2036" t="str">
        <f>anotacoes!F2036</f>
        <v>NIFONTOV</v>
      </c>
      <c r="E2036" t="s">
        <v>10325</v>
      </c>
      <c r="F2036">
        <f>anotacoes!A2036</f>
        <v>33</v>
      </c>
      <c r="G2036">
        <f>anotacoes!B2036</f>
        <v>11</v>
      </c>
      <c r="H2036" t="str">
        <f>anotacoes!K2036</f>
        <v xml:space="preserve"> 00:00:46,812</v>
      </c>
      <c r="I2036" t="str">
        <f>anotacoes!L2036</f>
        <v xml:space="preserve"> 00:00:48,321</v>
      </c>
      <c r="J2036" t="str">
        <f>IF(L2036="PAUSE",E2036,IF(anotacoes!G2040=conversao_anotacoes!C2036,conversao_anotacoes!C2036,conversao_anotacoes!D2036))</f>
        <v>ELMONT, G</v>
      </c>
      <c r="K2036" t="str">
        <f t="shared" si="62"/>
        <v>NIFONTOV</v>
      </c>
      <c r="L2036" t="str">
        <f>UPPER(anotacoes!H2036)</f>
        <v>ATTACK</v>
      </c>
      <c r="M2036" t="str">
        <f>IF(OR(L2036="ATTACK",L2036="FINTA"),"&lt;TECNICA&gt;",UPPER(anotacoes!I2036))</f>
        <v>&lt;TECNICA&gt;</v>
      </c>
      <c r="N2036" t="str">
        <f>IF(OR(L2036="ATTACK",L2036="FINTA"),UPPER(anotacoes!I2036),"")</f>
        <v>UCHIMATA</v>
      </c>
      <c r="O2036" s="6">
        <f>IF(anotacoes!N2036=0,"",anotacoes!N2036)</f>
        <v>4</v>
      </c>
      <c r="P2036" t="str">
        <f>IF(anotacoes!M2036=0,"",UPPER(anotacoes!M2036))</f>
        <v>YUKO</v>
      </c>
      <c r="Q2036" t="str">
        <f t="shared" si="63"/>
        <v>INSERT INTO CONVERSAO_LUTA_ACAO (cd_conversao, id_luta, sequencia, momento_inicio, momento_fim, quem_faz, quem_sofre, acao_tipo, acao, tecnica, direcao, pontuacao) VALUES (1, 33, 11, TRIM(' 00:00:46,812'), TRIM(' 00:00:48,321'), 'ELMONT, G', 'NIFONTOV', 'ATTACK', '&lt;TECNICA&gt;', 'UCHIMATA', 4, 'YUKO')</v>
      </c>
      <c r="R2036" t="s">
        <v>10327</v>
      </c>
    </row>
    <row r="2037" spans="1:18" hidden="1" x14ac:dyDescent="0.25">
      <c r="A2037" s="7">
        <f>anotacoes!D2037</f>
        <v>40867</v>
      </c>
      <c r="B2037" t="str">
        <f>anotacoes!C2037</f>
        <v>GRAND PRIX AMSTERDAM 2011</v>
      </c>
      <c r="C2037" t="str">
        <f>anotacoes!E2037</f>
        <v>ELMONT, G</v>
      </c>
      <c r="D2037" t="str">
        <f>anotacoes!F2037</f>
        <v>NIFONTOV</v>
      </c>
      <c r="E2037" t="s">
        <v>10325</v>
      </c>
      <c r="F2037">
        <f>anotacoes!A2037</f>
        <v>33</v>
      </c>
      <c r="G2037">
        <f>anotacoes!B2037</f>
        <v>12</v>
      </c>
      <c r="H2037" t="str">
        <f>anotacoes!K2037</f>
        <v xml:space="preserve"> 00:00:48,321</v>
      </c>
      <c r="I2037" t="str">
        <f>anotacoes!L2037</f>
        <v xml:space="preserve"> 00:00:59,128</v>
      </c>
      <c r="J2037" t="str">
        <f>IF(L2037="PAUSE",E2037,IF(anotacoes!G2041=conversao_anotacoes!C2037,conversao_anotacoes!C2037,conversao_anotacoes!D2037))</f>
        <v>ELMONT, G</v>
      </c>
      <c r="K2037" t="str">
        <f t="shared" si="62"/>
        <v>NIFONTOV</v>
      </c>
      <c r="L2037" t="str">
        <f>UPPER(anotacoes!H2037)</f>
        <v>GROUNDWORK COMBAT</v>
      </c>
      <c r="M2037" t="str">
        <f>IF(OR(L2037="ATTACK",L2037="FINTA"),"&lt;TECNICA&gt;",UPPER(anotacoes!I2037))</f>
        <v>TRYING TO ATTACK</v>
      </c>
      <c r="N2037" t="str">
        <f>IF(OR(L2037="ATTACK",L2037="FINTA"),UPPER(anotacoes!I2037),"")</f>
        <v/>
      </c>
      <c r="O2037" s="6" t="str">
        <f>IF(anotacoes!N2037=0,"",anotacoes!N2037)</f>
        <v/>
      </c>
      <c r="P2037" t="str">
        <f>IF(anotacoes!M2037=0,"",UPPER(anotacoes!M2037))</f>
        <v/>
      </c>
      <c r="Q2037" t="str">
        <f t="shared" si="63"/>
        <v>INSERT INTO CONVERSAO_LUTA_ACAO (cd_conversao, id_luta, sequencia, momento_inicio, momento_fim, quem_faz, quem_sofre, acao_tipo, acao, tecnica, direcao, pontuacao) VALUES (1, 33, 12, TRIM(' 00:00:48,321'), TRIM(' 00:00:59,128'), 'ELMONT, G', 'NIFONTOV', 'GROUNDWORK COMBAT', 'TRYING TO ATTACK', NULL, NULL, NULL)</v>
      </c>
      <c r="R2037" t="s">
        <v>10327</v>
      </c>
    </row>
    <row r="2038" spans="1:18" hidden="1" x14ac:dyDescent="0.25">
      <c r="A2038" s="7">
        <f>anotacoes!D2038</f>
        <v>40867</v>
      </c>
      <c r="B2038" t="str">
        <f>anotacoes!C2038</f>
        <v>GRAND PRIX AMSTERDAM 2011</v>
      </c>
      <c r="C2038" t="str">
        <f>anotacoes!E2038</f>
        <v>ELMONT, G</v>
      </c>
      <c r="D2038" t="str">
        <f>anotacoes!F2038</f>
        <v>NIFONTOV</v>
      </c>
      <c r="E2038" t="s">
        <v>10325</v>
      </c>
      <c r="F2038">
        <f>anotacoes!A2038</f>
        <v>33</v>
      </c>
      <c r="G2038">
        <f>anotacoes!B2038</f>
        <v>13</v>
      </c>
      <c r="H2038" t="str">
        <f>anotacoes!K2038</f>
        <v xml:space="preserve"> 00:00:59,329</v>
      </c>
      <c r="I2038" t="str">
        <f>anotacoes!L2038</f>
        <v xml:space="preserve"> 00:01:45,098</v>
      </c>
      <c r="J2038" t="str">
        <f>IF(L2038="PAUSE",E2038,IF(anotacoes!G2042=conversao_anotacoes!C2038,conversao_anotacoes!C2038,conversao_anotacoes!D2038))</f>
        <v>&lt;ARBITRO_DESCONHECIDO&gt;</v>
      </c>
      <c r="K2038" t="str">
        <f t="shared" si="62"/>
        <v/>
      </c>
      <c r="L2038" t="str">
        <f>UPPER(anotacoes!H2038)</f>
        <v>PAUSE</v>
      </c>
      <c r="M2038" t="str">
        <f>IF(OR(L2038="ATTACK",L2038="FINTA"),"&lt;TECNICA&gt;",UPPER(anotacoes!I2038))</f>
        <v>&lt;NAO_CLASSIFICADO&gt;</v>
      </c>
      <c r="N2038" t="str">
        <f>IF(OR(L2038="ATTACK",L2038="FINTA"),UPPER(anotacoes!I2038),"")</f>
        <v/>
      </c>
      <c r="O2038" s="6" t="str">
        <f>IF(anotacoes!N2038=0,"",anotacoes!N2038)</f>
        <v/>
      </c>
      <c r="P2038" t="str">
        <f>IF(anotacoes!M2038=0,"",UPPER(anotacoes!M2038))</f>
        <v/>
      </c>
      <c r="Q2038" t="str">
        <f t="shared" si="63"/>
        <v>INSERT INTO CONVERSAO_LUTA_ACAO (cd_conversao, id_luta, sequencia, momento_inicio, momento_fim, quem_faz, quem_sofre, acao_tipo, acao, tecnica, direcao, pontuacao) VALUES (1, 33, 13, TRIM(' 00:00:59,329'), TRIM(' 00:01:45,098'), '&lt;ARBITRO_DESCONHECIDO&gt;', '', 'PAUSE', '&lt;NAO_CLASSIFICADO&gt;', NULL, NULL, NULL)</v>
      </c>
      <c r="R2038" t="s">
        <v>10327</v>
      </c>
    </row>
    <row r="2039" spans="1:18" hidden="1" x14ac:dyDescent="0.25">
      <c r="A2039" s="7">
        <f>anotacoes!D2039</f>
        <v>40867</v>
      </c>
      <c r="B2039" t="str">
        <f>anotacoes!C2039</f>
        <v>GRAND PRIX AMSTERDAM 2011</v>
      </c>
      <c r="C2039" t="str">
        <f>anotacoes!E2039</f>
        <v>ELMONT, G</v>
      </c>
      <c r="D2039" t="str">
        <f>anotacoes!F2039</f>
        <v>NIFONTOV</v>
      </c>
      <c r="E2039" t="s">
        <v>10325</v>
      </c>
      <c r="F2039">
        <f>anotacoes!A2039</f>
        <v>33</v>
      </c>
      <c r="G2039">
        <f>anotacoes!B2039</f>
        <v>14</v>
      </c>
      <c r="H2039" t="str">
        <f>anotacoes!K2039</f>
        <v xml:space="preserve"> 00:01:45,098</v>
      </c>
      <c r="I2039" t="str">
        <f>anotacoes!L2039</f>
        <v xml:space="preserve"> 00:01:46,126</v>
      </c>
      <c r="J2039" t="str">
        <f>IF(L2039="PAUSE",E2039,IF(anotacoes!G2043=conversao_anotacoes!C2039,conversao_anotacoes!C2039,conversao_anotacoes!D2039))</f>
        <v>ELMONT, G</v>
      </c>
      <c r="K2039" t="str">
        <f t="shared" si="62"/>
        <v>NIFONTOV</v>
      </c>
      <c r="L2039" t="str">
        <f>UPPER(anotacoes!H2039)</f>
        <v>DISPLACEMENT</v>
      </c>
      <c r="M2039" t="str">
        <f>IF(OR(L2039="ATTACK",L2039="FINTA"),"&lt;TECNICA&gt;",UPPER(anotacoes!I2039))</f>
        <v>TRY TO GRIP WITH CONTACT</v>
      </c>
      <c r="N2039" t="str">
        <f>IF(OR(L2039="ATTACK",L2039="FINTA"),UPPER(anotacoes!I2039),"")</f>
        <v/>
      </c>
      <c r="O2039" s="6" t="str">
        <f>IF(anotacoes!N2039=0,"",anotacoes!N2039)</f>
        <v/>
      </c>
      <c r="P2039" t="str">
        <f>IF(anotacoes!M2039=0,"",UPPER(anotacoes!M2039))</f>
        <v/>
      </c>
      <c r="Q2039" t="str">
        <f t="shared" si="63"/>
        <v>INSERT INTO CONVERSAO_LUTA_ACAO (cd_conversao, id_luta, sequencia, momento_inicio, momento_fim, quem_faz, quem_sofre, acao_tipo, acao, tecnica, direcao, pontuacao) VALUES (1, 33, 14, TRIM(' 00:01:45,098'), TRIM(' 00:01:46,126'), 'ELMONT, G', 'NIFONTOV', 'DISPLACEMENT', 'TRY TO GRIP WITH CONTACT', NULL, NULL, NULL)</v>
      </c>
      <c r="R2039" t="s">
        <v>10327</v>
      </c>
    </row>
    <row r="2040" spans="1:18" hidden="1" x14ac:dyDescent="0.25">
      <c r="A2040" s="7">
        <f>anotacoes!D2040</f>
        <v>40867</v>
      </c>
      <c r="B2040" t="str">
        <f>anotacoes!C2040</f>
        <v>GRAND PRIX AMSTERDAM 2011</v>
      </c>
      <c r="C2040" t="str">
        <f>anotacoes!E2040</f>
        <v>ELMONT, G</v>
      </c>
      <c r="D2040" t="str">
        <f>anotacoes!F2040</f>
        <v>NIFONTOV</v>
      </c>
      <c r="E2040" t="s">
        <v>10325</v>
      </c>
      <c r="F2040">
        <f>anotacoes!A2040</f>
        <v>33</v>
      </c>
      <c r="G2040">
        <f>anotacoes!B2040</f>
        <v>15</v>
      </c>
      <c r="H2040" t="str">
        <f>anotacoes!K2040</f>
        <v xml:space="preserve"> 00:01:46,295</v>
      </c>
      <c r="I2040" t="str">
        <f>anotacoes!L2040</f>
        <v xml:space="preserve"> 00:02:01,947</v>
      </c>
      <c r="J2040" t="str">
        <f>IF(L2040="PAUSE",E2040,IF(anotacoes!G2044=conversao_anotacoes!C2040,conversao_anotacoes!C2040,conversao_anotacoes!D2040))</f>
        <v>ELMONT, G</v>
      </c>
      <c r="K2040" t="str">
        <f t="shared" si="62"/>
        <v>NIFONTOV</v>
      </c>
      <c r="L2040" t="str">
        <f>UPPER(anotacoes!H2040)</f>
        <v>GRIP TIME</v>
      </c>
      <c r="M2040" t="str">
        <f>IF(OR(L2040="ATTACK",L2040="FINTA"),"&lt;TECNICA&gt;",UPPER(anotacoes!I2040))</f>
        <v>RIGHT COLLAR LEFT SLEEVE</v>
      </c>
      <c r="N2040" t="str">
        <f>IF(OR(L2040="ATTACK",L2040="FINTA"),UPPER(anotacoes!I2040),"")</f>
        <v/>
      </c>
      <c r="O2040" s="6" t="str">
        <f>IF(anotacoes!N2040=0,"",anotacoes!N2040)</f>
        <v/>
      </c>
      <c r="P2040" t="str">
        <f>IF(anotacoes!M2040=0,"",UPPER(anotacoes!M2040))</f>
        <v/>
      </c>
      <c r="Q2040" t="str">
        <f t="shared" si="63"/>
        <v>INSERT INTO CONVERSAO_LUTA_ACAO (cd_conversao, id_luta, sequencia, momento_inicio, momento_fim, quem_faz, quem_sofre, acao_tipo, acao, tecnica, direcao, pontuacao) VALUES (1, 33, 15, TRIM(' 00:01:46,295'), TRIM(' 00:02:01,947'), 'ELMONT, G', 'NIFONTOV', 'GRIP TIME', 'RIGHT COLLAR LEFT SLEEVE', NULL, NULL, NULL)</v>
      </c>
      <c r="R2040" t="s">
        <v>10327</v>
      </c>
    </row>
    <row r="2041" spans="1:18" hidden="1" x14ac:dyDescent="0.25">
      <c r="A2041" s="7">
        <f>anotacoes!D2041</f>
        <v>40867</v>
      </c>
      <c r="B2041" t="str">
        <f>anotacoes!C2041</f>
        <v>GRAND PRIX AMSTERDAM 2011</v>
      </c>
      <c r="C2041" t="str">
        <f>anotacoes!E2041</f>
        <v>ELMONT, G</v>
      </c>
      <c r="D2041" t="str">
        <f>anotacoes!F2041</f>
        <v>NIFONTOV</v>
      </c>
      <c r="E2041" t="s">
        <v>10325</v>
      </c>
      <c r="F2041">
        <f>anotacoes!A2041</f>
        <v>33</v>
      </c>
      <c r="G2041">
        <f>anotacoes!B2041</f>
        <v>16</v>
      </c>
      <c r="H2041" t="str">
        <f>anotacoes!K2041</f>
        <v xml:space="preserve"> 00:02:02,103</v>
      </c>
      <c r="I2041" t="str">
        <f>anotacoes!L2041</f>
        <v xml:space="preserve"> 00:02:08,953</v>
      </c>
      <c r="J2041" t="str">
        <f>IF(L2041="PAUSE",E2041,IF(anotacoes!G2045=conversao_anotacoes!C2041,conversao_anotacoes!C2041,conversao_anotacoes!D2041))</f>
        <v>ELMONT, G</v>
      </c>
      <c r="K2041" t="str">
        <f t="shared" si="62"/>
        <v>NIFONTOV</v>
      </c>
      <c r="L2041" t="str">
        <f>UPPER(anotacoes!H2041)</f>
        <v>GRIP TIME</v>
      </c>
      <c r="M2041" t="str">
        <f>IF(OR(L2041="ATTACK",L2041="FINTA"),"&lt;TECNICA&gt;",UPPER(anotacoes!I2041))</f>
        <v>RIGHT COLLAR</v>
      </c>
      <c r="N2041" t="str">
        <f>IF(OR(L2041="ATTACK",L2041="FINTA"),UPPER(anotacoes!I2041),"")</f>
        <v/>
      </c>
      <c r="O2041" s="6" t="str">
        <f>IF(anotacoes!N2041=0,"",anotacoes!N2041)</f>
        <v/>
      </c>
      <c r="P2041" t="str">
        <f>IF(anotacoes!M2041=0,"",UPPER(anotacoes!M2041))</f>
        <v/>
      </c>
      <c r="Q2041" t="str">
        <f t="shared" si="63"/>
        <v>INSERT INTO CONVERSAO_LUTA_ACAO (cd_conversao, id_luta, sequencia, momento_inicio, momento_fim, quem_faz, quem_sofre, acao_tipo, acao, tecnica, direcao, pontuacao) VALUES (1, 33, 16, TRIM(' 00:02:02,103'), TRIM(' 00:02:08,953'), 'ELMONT, G', 'NIFONTOV', 'GRIP TIME', 'RIGHT COLLAR', NULL, NULL, NULL)</v>
      </c>
      <c r="R2041" t="s">
        <v>10327</v>
      </c>
    </row>
    <row r="2042" spans="1:18" hidden="1" x14ac:dyDescent="0.25">
      <c r="A2042" s="7">
        <f>anotacoes!D2042</f>
        <v>40867</v>
      </c>
      <c r="B2042" t="str">
        <f>anotacoes!C2042</f>
        <v>GRAND PRIX AMSTERDAM 2011</v>
      </c>
      <c r="C2042" t="str">
        <f>anotacoes!E2042</f>
        <v>ELMONT, G</v>
      </c>
      <c r="D2042" t="str">
        <f>anotacoes!F2042</f>
        <v>NIFONTOV</v>
      </c>
      <c r="E2042" t="s">
        <v>10325</v>
      </c>
      <c r="F2042">
        <f>anotacoes!A2042</f>
        <v>33</v>
      </c>
      <c r="G2042">
        <f>anotacoes!B2042</f>
        <v>17</v>
      </c>
      <c r="H2042" t="str">
        <f>anotacoes!K2042</f>
        <v xml:space="preserve"> 00:02:09,124</v>
      </c>
      <c r="I2042" t="str">
        <f>anotacoes!L2042</f>
        <v xml:space="preserve"> 00:02:16,033</v>
      </c>
      <c r="J2042" t="str">
        <f>IF(L2042="PAUSE",E2042,IF(anotacoes!G2046=conversao_anotacoes!C2042,conversao_anotacoes!C2042,conversao_anotacoes!D2042))</f>
        <v>ELMONT, G</v>
      </c>
      <c r="K2042" t="str">
        <f t="shared" si="62"/>
        <v>NIFONTOV</v>
      </c>
      <c r="L2042" t="str">
        <f>UPPER(anotacoes!H2042)</f>
        <v>GRIP TIME</v>
      </c>
      <c r="M2042" t="str">
        <f>IF(OR(L2042="ATTACK",L2042="FINTA"),"&lt;TECNICA&gt;",UPPER(anotacoes!I2042))</f>
        <v>RIGHT COLLAR</v>
      </c>
      <c r="N2042" t="str">
        <f>IF(OR(L2042="ATTACK",L2042="FINTA"),UPPER(anotacoes!I2042),"")</f>
        <v/>
      </c>
      <c r="O2042" s="6" t="str">
        <f>IF(anotacoes!N2042=0,"",anotacoes!N2042)</f>
        <v/>
      </c>
      <c r="P2042" t="str">
        <f>IF(anotacoes!M2042=0,"",UPPER(anotacoes!M2042))</f>
        <v/>
      </c>
      <c r="Q2042" t="str">
        <f t="shared" si="63"/>
        <v>INSERT INTO CONVERSAO_LUTA_ACAO (cd_conversao, id_luta, sequencia, momento_inicio, momento_fim, quem_faz, quem_sofre, acao_tipo, acao, tecnica, direcao, pontuacao) VALUES (1, 33, 17, TRIM(' 00:02:09,124'), TRIM(' 00:02:16,033'), 'ELMONT, G', 'NIFONTOV', 'GRIP TIME', 'RIGHT COLLAR', NULL, NULL, NULL)</v>
      </c>
      <c r="R2042" t="s">
        <v>10327</v>
      </c>
    </row>
    <row r="2043" spans="1:18" hidden="1" x14ac:dyDescent="0.25">
      <c r="A2043" s="7">
        <f>anotacoes!D2043</f>
        <v>40867</v>
      </c>
      <c r="B2043" t="str">
        <f>anotacoes!C2043</f>
        <v>GRAND PRIX AMSTERDAM 2011</v>
      </c>
      <c r="C2043" t="str">
        <f>anotacoes!E2043</f>
        <v>ELMONT, G</v>
      </c>
      <c r="D2043" t="str">
        <f>anotacoes!F2043</f>
        <v>NIFONTOV</v>
      </c>
      <c r="E2043" t="s">
        <v>10325</v>
      </c>
      <c r="F2043">
        <f>anotacoes!A2043</f>
        <v>33</v>
      </c>
      <c r="G2043">
        <f>anotacoes!B2043</f>
        <v>18</v>
      </c>
      <c r="H2043" t="str">
        <f>anotacoes!K2043</f>
        <v xml:space="preserve"> 00:02:16,220</v>
      </c>
      <c r="I2043" t="str">
        <f>anotacoes!L2043</f>
        <v xml:space="preserve"> 00:02:17,695</v>
      </c>
      <c r="J2043" t="str">
        <f>IF(L2043="PAUSE",E2043,IF(anotacoes!G2047=conversao_anotacoes!C2043,conversao_anotacoes!C2043,conversao_anotacoes!D2043))</f>
        <v>ELMONT, G</v>
      </c>
      <c r="K2043" t="str">
        <f t="shared" si="62"/>
        <v>NIFONTOV</v>
      </c>
      <c r="L2043" t="str">
        <f>UPPER(anotacoes!H2043)</f>
        <v>GROUNDWORK COMBAT</v>
      </c>
      <c r="M2043" t="str">
        <f>IF(OR(L2043="ATTACK",L2043="FINTA"),"&lt;TECNICA&gt;",UPPER(anotacoes!I2043))</f>
        <v>DEFENSIVE POSITION</v>
      </c>
      <c r="N2043" t="str">
        <f>IF(OR(L2043="ATTACK",L2043="FINTA"),UPPER(anotacoes!I2043),"")</f>
        <v/>
      </c>
      <c r="O2043" s="6" t="str">
        <f>IF(anotacoes!N2043=0,"",anotacoes!N2043)</f>
        <v/>
      </c>
      <c r="P2043" t="str">
        <f>IF(anotacoes!M2043=0,"",UPPER(anotacoes!M2043))</f>
        <v/>
      </c>
      <c r="Q2043" t="str">
        <f t="shared" si="63"/>
        <v>INSERT INTO CONVERSAO_LUTA_ACAO (cd_conversao, id_luta, sequencia, momento_inicio, momento_fim, quem_faz, quem_sofre, acao_tipo, acao, tecnica, direcao, pontuacao) VALUES (1, 33, 18, TRIM(' 00:02:16,220'), TRIM(' 00:02:17,695'), 'ELMONT, G', 'NIFONTOV', 'GROUNDWORK COMBAT', 'DEFENSIVE POSITION', NULL, NULL, NULL)</v>
      </c>
      <c r="R2043" t="s">
        <v>10327</v>
      </c>
    </row>
    <row r="2044" spans="1:18" hidden="1" x14ac:dyDescent="0.25">
      <c r="A2044" s="7">
        <f>anotacoes!D2044</f>
        <v>40867</v>
      </c>
      <c r="B2044" t="str">
        <f>anotacoes!C2044</f>
        <v>GRAND PRIX AMSTERDAM 2011</v>
      </c>
      <c r="C2044" t="str">
        <f>anotacoes!E2044</f>
        <v>ELMONT, G</v>
      </c>
      <c r="D2044" t="str">
        <f>anotacoes!F2044</f>
        <v>NIFONTOV</v>
      </c>
      <c r="E2044" t="s">
        <v>10325</v>
      </c>
      <c r="F2044">
        <f>anotacoes!A2044</f>
        <v>33</v>
      </c>
      <c r="G2044">
        <f>anotacoes!B2044</f>
        <v>19</v>
      </c>
      <c r="H2044" t="str">
        <f>anotacoes!K2044</f>
        <v xml:space="preserve"> 00:02:17,852</v>
      </c>
      <c r="I2044" t="str">
        <f>anotacoes!L2044</f>
        <v xml:space="preserve"> 00:02:19,926</v>
      </c>
      <c r="J2044" t="str">
        <f>IF(L2044="PAUSE",E2044,IF(anotacoes!G2048=conversao_anotacoes!C2044,conversao_anotacoes!C2044,conversao_anotacoes!D2044))</f>
        <v>&lt;ARBITRO_DESCONHECIDO&gt;</v>
      </c>
      <c r="K2044" t="str">
        <f t="shared" si="62"/>
        <v/>
      </c>
      <c r="L2044" t="str">
        <f>UPPER(anotacoes!H2044)</f>
        <v>PAUSE</v>
      </c>
      <c r="M2044" t="str">
        <f>IF(OR(L2044="ATTACK",L2044="FINTA"),"&lt;TECNICA&gt;",UPPER(anotacoes!I2044))</f>
        <v>SHIDO WITHOUT SCORE</v>
      </c>
      <c r="N2044" t="str">
        <f>IF(OR(L2044="ATTACK",L2044="FINTA"),UPPER(anotacoes!I2044),"")</f>
        <v/>
      </c>
      <c r="O2044" s="6" t="str">
        <f>IF(anotacoes!N2044=0,"",anotacoes!N2044)</f>
        <v/>
      </c>
      <c r="P2044" t="str">
        <f>IF(anotacoes!M2044=0,"",UPPER(anotacoes!M2044))</f>
        <v/>
      </c>
      <c r="Q2044" t="str">
        <f t="shared" si="63"/>
        <v>INSERT INTO CONVERSAO_LUTA_ACAO (cd_conversao, id_luta, sequencia, momento_inicio, momento_fim, quem_faz, quem_sofre, acao_tipo, acao, tecnica, direcao, pontuacao) VALUES (1, 33, 19, TRIM(' 00:02:17,852'), TRIM(' 00:02:19,926'), '&lt;ARBITRO_DESCONHECIDO&gt;', '', 'PAUSE', 'SHIDO WITHOUT SCORE', NULL, NULL, NULL)</v>
      </c>
      <c r="R2044" t="s">
        <v>10327</v>
      </c>
    </row>
    <row r="2045" spans="1:18" hidden="1" x14ac:dyDescent="0.25">
      <c r="A2045" s="7">
        <f>anotacoes!D2045</f>
        <v>40867</v>
      </c>
      <c r="B2045" t="str">
        <f>anotacoes!C2045</f>
        <v>GRAND PRIX AMSTERDAM 2011</v>
      </c>
      <c r="C2045" t="str">
        <f>anotacoes!E2045</f>
        <v>ELMONT, G</v>
      </c>
      <c r="D2045" t="str">
        <f>anotacoes!F2045</f>
        <v>NIFONTOV</v>
      </c>
      <c r="E2045" t="s">
        <v>10325</v>
      </c>
      <c r="F2045">
        <f>anotacoes!A2045</f>
        <v>33</v>
      </c>
      <c r="G2045">
        <f>anotacoes!B2045</f>
        <v>20</v>
      </c>
      <c r="H2045" t="str">
        <f>anotacoes!K2045</f>
        <v xml:space="preserve"> 00:02:20,100</v>
      </c>
      <c r="I2045" t="str">
        <f>anotacoes!L2045</f>
        <v xml:space="preserve"> 00:02:27,045</v>
      </c>
      <c r="J2045" t="str">
        <f>IF(L2045="PAUSE",E2045,IF(anotacoes!G2049=conversao_anotacoes!C2045,conversao_anotacoes!C2045,conversao_anotacoes!D2045))</f>
        <v>ELMONT, G</v>
      </c>
      <c r="K2045" t="str">
        <f t="shared" si="62"/>
        <v>NIFONTOV</v>
      </c>
      <c r="L2045" t="str">
        <f>UPPER(anotacoes!H2045)</f>
        <v>DISPLACEMENT</v>
      </c>
      <c r="M2045" t="str">
        <f>IF(OR(L2045="ATTACK",L2045="FINTA"),"&lt;TECNICA&gt;",UPPER(anotacoes!I2045))</f>
        <v>CIRCULAR LEFT</v>
      </c>
      <c r="N2045" t="str">
        <f>IF(OR(L2045="ATTACK",L2045="FINTA"),UPPER(anotacoes!I2045),"")</f>
        <v/>
      </c>
      <c r="O2045" s="6" t="str">
        <f>IF(anotacoes!N2045=0,"",anotacoes!N2045)</f>
        <v/>
      </c>
      <c r="P2045" t="str">
        <f>IF(anotacoes!M2045=0,"",UPPER(anotacoes!M2045))</f>
        <v/>
      </c>
      <c r="Q2045" t="str">
        <f t="shared" si="63"/>
        <v>INSERT INTO CONVERSAO_LUTA_ACAO (cd_conversao, id_luta, sequencia, momento_inicio, momento_fim, quem_faz, quem_sofre, acao_tipo, acao, tecnica, direcao, pontuacao) VALUES (1, 33, 20, TRIM(' 00:02:20,100'), TRIM(' 00:02:27,045'), 'ELMONT, G', 'NIFONTOV', 'DISPLACEMENT', 'CIRCULAR LEFT', NULL, NULL, NULL)</v>
      </c>
      <c r="R2045" t="s">
        <v>10327</v>
      </c>
    </row>
    <row r="2046" spans="1:18" hidden="1" x14ac:dyDescent="0.25">
      <c r="A2046" s="7">
        <f>anotacoes!D2046</f>
        <v>40867</v>
      </c>
      <c r="B2046" t="str">
        <f>anotacoes!C2046</f>
        <v>GRAND PRIX AMSTERDAM 2011</v>
      </c>
      <c r="C2046" t="str">
        <f>anotacoes!E2046</f>
        <v>ELMONT, G</v>
      </c>
      <c r="D2046" t="str">
        <f>anotacoes!F2046</f>
        <v>NIFONTOV</v>
      </c>
      <c r="E2046" t="s">
        <v>10325</v>
      </c>
      <c r="F2046">
        <f>anotacoes!A2046</f>
        <v>33</v>
      </c>
      <c r="G2046">
        <f>anotacoes!B2046</f>
        <v>21</v>
      </c>
      <c r="H2046" t="str">
        <f>anotacoes!K2046</f>
        <v xml:space="preserve"> 00:02:27,045</v>
      </c>
      <c r="I2046" t="str">
        <f>anotacoes!L2046</f>
        <v xml:space="preserve"> 00:02:34,961</v>
      </c>
      <c r="J2046" t="str">
        <f>IF(L2046="PAUSE",E2046,IF(anotacoes!G2050=conversao_anotacoes!C2046,conversao_anotacoes!C2046,conversao_anotacoes!D2046))</f>
        <v>ELMONT, G</v>
      </c>
      <c r="K2046" t="str">
        <f t="shared" si="62"/>
        <v>NIFONTOV</v>
      </c>
      <c r="L2046" t="str">
        <f>UPPER(anotacoes!H2046)</f>
        <v>GRIP TIME</v>
      </c>
      <c r="M2046" t="str">
        <f>IF(OR(L2046="ATTACK",L2046="FINTA"),"&lt;TECNICA&gt;",UPPER(anotacoes!I2046))</f>
        <v>RIGHT COLLAR</v>
      </c>
      <c r="N2046" t="str">
        <f>IF(OR(L2046="ATTACK",L2046="FINTA"),UPPER(anotacoes!I2046),"")</f>
        <v/>
      </c>
      <c r="O2046" s="6" t="str">
        <f>IF(anotacoes!N2046=0,"",anotacoes!N2046)</f>
        <v/>
      </c>
      <c r="P2046" t="str">
        <f>IF(anotacoes!M2046=0,"",UPPER(anotacoes!M2046))</f>
        <v/>
      </c>
      <c r="Q2046" t="str">
        <f t="shared" si="63"/>
        <v>INSERT INTO CONVERSAO_LUTA_ACAO (cd_conversao, id_luta, sequencia, momento_inicio, momento_fim, quem_faz, quem_sofre, acao_tipo, acao, tecnica, direcao, pontuacao) VALUES (1, 33, 21, TRIM(' 00:02:27,045'), TRIM(' 00:02:34,961'), 'ELMONT, G', 'NIFONTOV', 'GRIP TIME', 'RIGHT COLLAR', NULL, NULL, NULL)</v>
      </c>
      <c r="R2046" t="s">
        <v>10327</v>
      </c>
    </row>
    <row r="2047" spans="1:18" hidden="1" x14ac:dyDescent="0.25">
      <c r="A2047" s="7">
        <f>anotacoes!D2047</f>
        <v>40867</v>
      </c>
      <c r="B2047" t="str">
        <f>anotacoes!C2047</f>
        <v>GRAND PRIX AMSTERDAM 2011</v>
      </c>
      <c r="C2047" t="str">
        <f>anotacoes!E2047</f>
        <v>ELMONT, G</v>
      </c>
      <c r="D2047" t="str">
        <f>anotacoes!F2047</f>
        <v>NIFONTOV</v>
      </c>
      <c r="E2047" t="s">
        <v>10325</v>
      </c>
      <c r="F2047">
        <f>anotacoes!A2047</f>
        <v>33</v>
      </c>
      <c r="G2047">
        <f>anotacoes!B2047</f>
        <v>22</v>
      </c>
      <c r="H2047" t="str">
        <f>anotacoes!K2047</f>
        <v xml:space="preserve"> 00:02:34,961</v>
      </c>
      <c r="I2047" t="str">
        <f>anotacoes!L2047</f>
        <v xml:space="preserve"> 00:02:35,579</v>
      </c>
      <c r="J2047" t="str">
        <f>IF(L2047="PAUSE",E2047,IF(anotacoes!G2051=conversao_anotacoes!C2047,conversao_anotacoes!C2047,conversao_anotacoes!D2047))</f>
        <v>ELMONT, G</v>
      </c>
      <c r="K2047" t="str">
        <f t="shared" si="62"/>
        <v>NIFONTOV</v>
      </c>
      <c r="L2047" t="str">
        <f>UPPER(anotacoes!H2047)</f>
        <v>ATTACK</v>
      </c>
      <c r="M2047" t="str">
        <f>IF(OR(L2047="ATTACK",L2047="FINTA"),"&lt;TECNICA&gt;",UPPER(anotacoes!I2047))</f>
        <v>&lt;TECNICA&gt;</v>
      </c>
      <c r="N2047" t="str">
        <f>IF(OR(L2047="ATTACK",L2047="FINTA"),UPPER(anotacoes!I2047),"")</f>
        <v>OUCHI GARI</v>
      </c>
      <c r="O2047" s="6">
        <f>IF(anotacoes!N2047=0,"",anotacoes!N2047)</f>
        <v>4</v>
      </c>
      <c r="P2047" t="str">
        <f>IF(anotacoes!M2047=0,"",UPPER(anotacoes!M2047))</f>
        <v/>
      </c>
      <c r="Q2047" t="str">
        <f t="shared" si="63"/>
        <v>INSERT INTO CONVERSAO_LUTA_ACAO (cd_conversao, id_luta, sequencia, momento_inicio, momento_fim, quem_faz, quem_sofre, acao_tipo, acao, tecnica, direcao, pontuacao) VALUES (1, 33, 22, TRIM(' 00:02:34,961'), TRIM(' 00:02:35,579'), 'ELMONT, G', 'NIFONTOV', 'ATTACK', '&lt;TECNICA&gt;', 'OUCHI GARI', 4, NULL)</v>
      </c>
      <c r="R2047" t="s">
        <v>10327</v>
      </c>
    </row>
    <row r="2048" spans="1:18" hidden="1" x14ac:dyDescent="0.25">
      <c r="A2048" s="7">
        <f>anotacoes!D2048</f>
        <v>40867</v>
      </c>
      <c r="B2048" t="str">
        <f>anotacoes!C2048</f>
        <v>GRAND PRIX AMSTERDAM 2011</v>
      </c>
      <c r="C2048" t="str">
        <f>anotacoes!E2048</f>
        <v>ELMONT, G</v>
      </c>
      <c r="D2048" t="str">
        <f>anotacoes!F2048</f>
        <v>NIFONTOV</v>
      </c>
      <c r="E2048" t="s">
        <v>10325</v>
      </c>
      <c r="F2048">
        <f>anotacoes!A2048</f>
        <v>33</v>
      </c>
      <c r="G2048">
        <f>anotacoes!B2048</f>
        <v>23</v>
      </c>
      <c r="H2048" t="str">
        <f>anotacoes!K2048</f>
        <v xml:space="preserve"> 00:02:35,579</v>
      </c>
      <c r="I2048" t="str">
        <f>anotacoes!L2048</f>
        <v xml:space="preserve"> 00:02:37,257</v>
      </c>
      <c r="J2048" t="str">
        <f>IF(L2048="PAUSE",E2048,IF(anotacoes!G2052=conversao_anotacoes!C2048,conversao_anotacoes!C2048,conversao_anotacoes!D2048))</f>
        <v>ELMONT, G</v>
      </c>
      <c r="K2048" t="str">
        <f t="shared" si="62"/>
        <v>NIFONTOV</v>
      </c>
      <c r="L2048" t="str">
        <f>UPPER(anotacoes!H2048)</f>
        <v>GRIP TIME</v>
      </c>
      <c r="M2048" t="str">
        <f>IF(OR(L2048="ATTACK",L2048="FINTA"),"&lt;TECNICA&gt;",UPPER(anotacoes!I2048))</f>
        <v>RIGHT COLLAR LEFT SLEEVE</v>
      </c>
      <c r="N2048" t="str">
        <f>IF(OR(L2048="ATTACK",L2048="FINTA"),UPPER(anotacoes!I2048),"")</f>
        <v/>
      </c>
      <c r="O2048" s="6" t="str">
        <f>IF(anotacoes!N2048=0,"",anotacoes!N2048)</f>
        <v/>
      </c>
      <c r="P2048" t="str">
        <f>IF(anotacoes!M2048=0,"",UPPER(anotacoes!M2048))</f>
        <v/>
      </c>
      <c r="Q2048" t="str">
        <f t="shared" si="63"/>
        <v>INSERT INTO CONVERSAO_LUTA_ACAO (cd_conversao, id_luta, sequencia, momento_inicio, momento_fim, quem_faz, quem_sofre, acao_tipo, acao, tecnica, direcao, pontuacao) VALUES (1, 33, 23, TRIM(' 00:02:35,579'), TRIM(' 00:02:37,257'), 'ELMONT, G', 'NIFONTOV', 'GRIP TIME', 'RIGHT COLLAR LEFT SLEEVE', NULL, NULL, NULL)</v>
      </c>
      <c r="R2048" t="s">
        <v>10327</v>
      </c>
    </row>
    <row r="2049" spans="1:18" hidden="1" x14ac:dyDescent="0.25">
      <c r="A2049" s="7">
        <f>anotacoes!D2049</f>
        <v>40867</v>
      </c>
      <c r="B2049" t="str">
        <f>anotacoes!C2049</f>
        <v>GRAND PRIX AMSTERDAM 2011</v>
      </c>
      <c r="C2049" t="str">
        <f>anotacoes!E2049</f>
        <v>ELMONT, G</v>
      </c>
      <c r="D2049" t="str">
        <f>anotacoes!F2049</f>
        <v>NIFONTOV</v>
      </c>
      <c r="E2049" t="s">
        <v>10325</v>
      </c>
      <c r="F2049">
        <f>anotacoes!A2049</f>
        <v>33</v>
      </c>
      <c r="G2049">
        <f>anotacoes!B2049</f>
        <v>24</v>
      </c>
      <c r="H2049" t="str">
        <f>anotacoes!K2049</f>
        <v xml:space="preserve"> 00:02:37,257</v>
      </c>
      <c r="I2049" t="str">
        <f>anotacoes!L2049</f>
        <v xml:space="preserve"> 00:02:39,659</v>
      </c>
      <c r="J2049" t="str">
        <f>IF(L2049="PAUSE",E2049,IF(anotacoes!G2053=conversao_anotacoes!C2049,conversao_anotacoes!C2049,conversao_anotacoes!D2049))</f>
        <v>ELMONT, G</v>
      </c>
      <c r="K2049" t="str">
        <f t="shared" si="62"/>
        <v>NIFONTOV</v>
      </c>
      <c r="L2049" t="str">
        <f>UPPER(anotacoes!H2049)</f>
        <v>DEFENSE</v>
      </c>
      <c r="M2049" t="str">
        <f>IF(OR(L2049="ATTACK",L2049="FINTA"),"&lt;TECNICA&gt;",UPPER(anotacoes!I2049))</f>
        <v>USING BODY MASS</v>
      </c>
      <c r="N2049" t="str">
        <f>IF(OR(L2049="ATTACK",L2049="FINTA"),UPPER(anotacoes!I2049),"")</f>
        <v/>
      </c>
      <c r="O2049" s="6" t="str">
        <f>IF(anotacoes!N2049=0,"",anotacoes!N2049)</f>
        <v/>
      </c>
      <c r="P2049" t="str">
        <f>IF(anotacoes!M2049=0,"",UPPER(anotacoes!M2049))</f>
        <v/>
      </c>
      <c r="Q2049" t="str">
        <f t="shared" si="63"/>
        <v>INSERT INTO CONVERSAO_LUTA_ACAO (cd_conversao, id_luta, sequencia, momento_inicio, momento_fim, quem_faz, quem_sofre, acao_tipo, acao, tecnica, direcao, pontuacao) VALUES (1, 33, 24, TRIM(' 00:02:37,257'), TRIM(' 00:02:39,659'), 'ELMONT, G', 'NIFONTOV', 'DEFENSE', 'USING BODY MASS', NULL, NULL, NULL)</v>
      </c>
      <c r="R2049" t="s">
        <v>10327</v>
      </c>
    </row>
    <row r="2050" spans="1:18" hidden="1" x14ac:dyDescent="0.25">
      <c r="A2050" s="7">
        <f>anotacoes!D2050</f>
        <v>40867</v>
      </c>
      <c r="B2050" t="str">
        <f>anotacoes!C2050</f>
        <v>GRAND PRIX AMSTERDAM 2011</v>
      </c>
      <c r="C2050" t="str">
        <f>anotacoes!E2050</f>
        <v>ELMONT, G</v>
      </c>
      <c r="D2050" t="str">
        <f>anotacoes!F2050</f>
        <v>NIFONTOV</v>
      </c>
      <c r="E2050" t="s">
        <v>10325</v>
      </c>
      <c r="F2050">
        <f>anotacoes!A2050</f>
        <v>33</v>
      </c>
      <c r="G2050">
        <f>anotacoes!B2050</f>
        <v>25</v>
      </c>
      <c r="H2050" t="str">
        <f>anotacoes!K2050</f>
        <v xml:space="preserve"> 00:02:39,831</v>
      </c>
      <c r="I2050" t="str">
        <f>anotacoes!L2050</f>
        <v xml:space="preserve"> 00:03:24,315</v>
      </c>
      <c r="J2050" t="str">
        <f>IF(L2050="PAUSE",E2050,IF(anotacoes!G2054=conversao_anotacoes!C2050,conversao_anotacoes!C2050,conversao_anotacoes!D2050))</f>
        <v>ELMONT, G</v>
      </c>
      <c r="K2050" t="str">
        <f t="shared" si="62"/>
        <v>NIFONTOV</v>
      </c>
      <c r="L2050" t="str">
        <f>UPPER(anotacoes!H2050)</f>
        <v>GROUNDWORK COMBAT</v>
      </c>
      <c r="M2050" t="str">
        <f>IF(OR(L2050="ATTACK",L2050="FINTA"),"&lt;TECNICA&gt;",UPPER(anotacoes!I2050))</f>
        <v>DEFENSIVE POSITION</v>
      </c>
      <c r="N2050" t="str">
        <f>IF(OR(L2050="ATTACK",L2050="FINTA"),UPPER(anotacoes!I2050),"")</f>
        <v/>
      </c>
      <c r="O2050" s="6" t="str">
        <f>IF(anotacoes!N2050=0,"",anotacoes!N2050)</f>
        <v/>
      </c>
      <c r="P2050" t="str">
        <f>IF(anotacoes!M2050=0,"",UPPER(anotacoes!M2050))</f>
        <v/>
      </c>
      <c r="Q2050" t="str">
        <f t="shared" si="63"/>
        <v>INSERT INTO CONVERSAO_LUTA_ACAO (cd_conversao, id_luta, sequencia, momento_inicio, momento_fim, quem_faz, quem_sofre, acao_tipo, acao, tecnica, direcao, pontuacao) VALUES (1, 33, 25, TRIM(' 00:02:39,831'), TRIM(' 00:03:24,315'), 'ELMONT, G', 'NIFONTOV', 'GROUNDWORK COMBAT', 'DEFENSIVE POSITION', NULL, NULL, NULL)</v>
      </c>
      <c r="R2050" t="s">
        <v>10327</v>
      </c>
    </row>
    <row r="2051" spans="1:18" hidden="1" x14ac:dyDescent="0.25">
      <c r="A2051" s="7">
        <f>anotacoes!D2051</f>
        <v>40867</v>
      </c>
      <c r="B2051" t="str">
        <f>anotacoes!C2051</f>
        <v>GRAND PRIX AMSTERDAM 2011</v>
      </c>
      <c r="C2051" t="str">
        <f>anotacoes!E2051</f>
        <v>ELMONT, G</v>
      </c>
      <c r="D2051" t="str">
        <f>anotacoes!F2051</f>
        <v>NIFONTOV</v>
      </c>
      <c r="E2051" t="s">
        <v>10325</v>
      </c>
      <c r="F2051">
        <f>anotacoes!A2051</f>
        <v>33</v>
      </c>
      <c r="G2051">
        <f>anotacoes!B2051</f>
        <v>26</v>
      </c>
      <c r="H2051" t="str">
        <f>anotacoes!K2051</f>
        <v xml:space="preserve"> 00:03:24,315</v>
      </c>
      <c r="I2051" t="str">
        <f>anotacoes!L2051</f>
        <v xml:space="preserve"> 00:03:24,315</v>
      </c>
      <c r="J2051" t="str">
        <f>IF(L2051="PAUSE",E2051,IF(anotacoes!G2055=conversao_anotacoes!C2051,conversao_anotacoes!C2051,conversao_anotacoes!D2051))</f>
        <v>&lt;ARBITRO_DESCONHECIDO&gt;</v>
      </c>
      <c r="K2051" t="str">
        <f t="shared" ref="K2051:K2114" si="64">IF(J2051=E2051,"",IF(J2051=C2051,D2051,C2051))</f>
        <v/>
      </c>
      <c r="L2051" t="str">
        <f>UPPER(anotacoes!H2051)</f>
        <v>PAUSE</v>
      </c>
      <c r="M2051" t="str">
        <f>IF(OR(L2051="ATTACK",L2051="FINTA"),"&lt;TECNICA&gt;",UPPER(anotacoes!I2051))</f>
        <v>&lt;NAO_CLASSIFICADO&gt;</v>
      </c>
      <c r="N2051" t="str">
        <f>IF(OR(L2051="ATTACK",L2051="FINTA"),UPPER(anotacoes!I2051),"")</f>
        <v/>
      </c>
      <c r="O2051" s="6" t="str">
        <f>IF(anotacoes!N2051=0,"",anotacoes!N2051)</f>
        <v/>
      </c>
      <c r="P2051" t="str">
        <f>IF(anotacoes!M2051=0,"",UPPER(anotacoes!M2051))</f>
        <v/>
      </c>
      <c r="Q2051" t="str">
        <f t="shared" ref="Q2051:Q2114" si="65">CONCATENATE("INSERT INTO CONVERSAO_LUTA_ACAO (cd_conversao, id_luta, sequencia, momento_inicio, momento_fim, quem_faz, quem_sofre, acao_tipo, acao, tecnica, direcao, pontuacao) VALUES (1, ",F2051,", ",G2051,", ","TRIM('",H2051,"')",", ","TRIM('",I2051,"')",", ","'",J2051,"'",", ","'",K2051,"'",", ","'",L2051,"'",", ","'",M2051,"'",", ",IF(N2051="","NULL",CONCATENATE("'",N2051,"'")),", ",IF(O2051="","NULL",O2051),", ",IF(P2051="","NULL",CONCATENATE("'",P2051,"'")),")")</f>
        <v>INSERT INTO CONVERSAO_LUTA_ACAO (cd_conversao, id_luta, sequencia, momento_inicio, momento_fim, quem_faz, quem_sofre, acao_tipo, acao, tecnica, direcao, pontuacao) VALUES (1, 33, 26, TRIM(' 00:03:24,315'), TRIM(' 00:03:24,315'), '&lt;ARBITRO_DESCONHECIDO&gt;', '', 'PAUSE', '&lt;NAO_CLASSIFICADO&gt;', NULL, NULL, NULL)</v>
      </c>
      <c r="R2051" t="s">
        <v>10327</v>
      </c>
    </row>
    <row r="2052" spans="1:18" hidden="1" x14ac:dyDescent="0.25">
      <c r="A2052" s="7">
        <f>anotacoes!D2052</f>
        <v>40867</v>
      </c>
      <c r="B2052" t="str">
        <f>anotacoes!C2052</f>
        <v>GRAND PRIX AMSTERDAM 2011</v>
      </c>
      <c r="C2052" t="str">
        <f>anotacoes!E2052</f>
        <v>ELMONT, G</v>
      </c>
      <c r="D2052" t="str">
        <f>anotacoes!F2052</f>
        <v>NIFONTOV</v>
      </c>
      <c r="E2052" t="s">
        <v>10325</v>
      </c>
      <c r="F2052">
        <f>anotacoes!A2052</f>
        <v>33</v>
      </c>
      <c r="G2052">
        <f>anotacoes!B2052</f>
        <v>27</v>
      </c>
      <c r="H2052" t="str">
        <f>anotacoes!K2052</f>
        <v xml:space="preserve"> 00:03:24,315</v>
      </c>
      <c r="I2052" t="str">
        <f>anotacoes!L2052</f>
        <v xml:space="preserve"> 00:03:24,634</v>
      </c>
      <c r="J2052" t="str">
        <f>IF(L2052="PAUSE",E2052,IF(anotacoes!G2056=conversao_anotacoes!C2052,conversao_anotacoes!C2052,conversao_anotacoes!D2052))</f>
        <v>ELMONT, G</v>
      </c>
      <c r="K2052" t="str">
        <f t="shared" si="64"/>
        <v>NIFONTOV</v>
      </c>
      <c r="L2052" t="str">
        <f>UPPER(anotacoes!H2052)</f>
        <v>DISPLACEMENT</v>
      </c>
      <c r="M2052" t="str">
        <f>IF(OR(L2052="ATTACK",L2052="FINTA"),"&lt;TECNICA&gt;",UPPER(anotacoes!I2052))</f>
        <v>TRY TO GRIP WITH CONTACT</v>
      </c>
      <c r="N2052" t="str">
        <f>IF(OR(L2052="ATTACK",L2052="FINTA"),UPPER(anotacoes!I2052),"")</f>
        <v/>
      </c>
      <c r="O2052" s="6" t="str">
        <f>IF(anotacoes!N2052=0,"",anotacoes!N2052)</f>
        <v/>
      </c>
      <c r="P2052" t="str">
        <f>IF(anotacoes!M2052=0,"",UPPER(anotacoes!M2052))</f>
        <v/>
      </c>
      <c r="Q2052" t="str">
        <f t="shared" si="65"/>
        <v>INSERT INTO CONVERSAO_LUTA_ACAO (cd_conversao, id_luta, sequencia, momento_inicio, momento_fim, quem_faz, quem_sofre, acao_tipo, acao, tecnica, direcao, pontuacao) VALUES (1, 33, 27, TRIM(' 00:03:24,315'), TRIM(' 00:03:24,634'), 'ELMONT, G', 'NIFONTOV', 'DISPLACEMENT', 'TRY TO GRIP WITH CONTACT', NULL, NULL, NULL)</v>
      </c>
      <c r="R2052" t="s">
        <v>10327</v>
      </c>
    </row>
    <row r="2053" spans="1:18" hidden="1" x14ac:dyDescent="0.25">
      <c r="A2053" s="7">
        <f>anotacoes!D2053</f>
        <v>40867</v>
      </c>
      <c r="B2053" t="str">
        <f>anotacoes!C2053</f>
        <v>GRAND PRIX AMSTERDAM 2011</v>
      </c>
      <c r="C2053" t="str">
        <f>anotacoes!E2053</f>
        <v>ELMONT, G</v>
      </c>
      <c r="D2053" t="str">
        <f>anotacoes!F2053</f>
        <v>NIFONTOV</v>
      </c>
      <c r="E2053" t="s">
        <v>10325</v>
      </c>
      <c r="F2053">
        <f>anotacoes!A2053</f>
        <v>33</v>
      </c>
      <c r="G2053">
        <f>anotacoes!B2053</f>
        <v>28</v>
      </c>
      <c r="H2053" t="str">
        <f>anotacoes!K2053</f>
        <v xml:space="preserve"> 00:03:24,634</v>
      </c>
      <c r="I2053" t="str">
        <f>anotacoes!L2053</f>
        <v xml:space="preserve"> 00:03:30,851</v>
      </c>
      <c r="J2053" t="str">
        <f>IF(L2053="PAUSE",E2053,IF(anotacoes!G2057=conversao_anotacoes!C2053,conversao_anotacoes!C2053,conversao_anotacoes!D2053))</f>
        <v>ELMONT, G</v>
      </c>
      <c r="K2053" t="str">
        <f t="shared" si="64"/>
        <v>NIFONTOV</v>
      </c>
      <c r="L2053" t="str">
        <f>UPPER(anotacoes!H2053)</f>
        <v>GRIP TIME</v>
      </c>
      <c r="M2053" t="str">
        <f>IF(OR(L2053="ATTACK",L2053="FINTA"),"&lt;TECNICA&gt;",UPPER(anotacoes!I2053))</f>
        <v>RIGHT COLLAR</v>
      </c>
      <c r="N2053" t="str">
        <f>IF(OR(L2053="ATTACK",L2053="FINTA"),UPPER(anotacoes!I2053),"")</f>
        <v/>
      </c>
      <c r="O2053" s="6" t="str">
        <f>IF(anotacoes!N2053=0,"",anotacoes!N2053)</f>
        <v/>
      </c>
      <c r="P2053" t="str">
        <f>IF(anotacoes!M2053=0,"",UPPER(anotacoes!M2053))</f>
        <v/>
      </c>
      <c r="Q2053" t="str">
        <f t="shared" si="65"/>
        <v>INSERT INTO CONVERSAO_LUTA_ACAO (cd_conversao, id_luta, sequencia, momento_inicio, momento_fim, quem_faz, quem_sofre, acao_tipo, acao, tecnica, direcao, pontuacao) VALUES (1, 33, 28, TRIM(' 00:03:24,634'), TRIM(' 00:03:30,851'), 'ELMONT, G', 'NIFONTOV', 'GRIP TIME', 'RIGHT COLLAR', NULL, NULL, NULL)</v>
      </c>
      <c r="R2053" t="s">
        <v>10327</v>
      </c>
    </row>
    <row r="2054" spans="1:18" hidden="1" x14ac:dyDescent="0.25">
      <c r="A2054" s="7">
        <f>anotacoes!D2054</f>
        <v>40867</v>
      </c>
      <c r="B2054" t="str">
        <f>anotacoes!C2054</f>
        <v>GRAND PRIX AMSTERDAM 2011</v>
      </c>
      <c r="C2054" t="str">
        <f>anotacoes!E2054</f>
        <v>ELMONT, G</v>
      </c>
      <c r="D2054" t="str">
        <f>anotacoes!F2054</f>
        <v>NIFONTOV</v>
      </c>
      <c r="E2054" t="s">
        <v>10325</v>
      </c>
      <c r="F2054">
        <f>anotacoes!A2054</f>
        <v>33</v>
      </c>
      <c r="G2054">
        <f>anotacoes!B2054</f>
        <v>29</v>
      </c>
      <c r="H2054" t="str">
        <f>anotacoes!K2054</f>
        <v xml:space="preserve"> 00:03:30,851</v>
      </c>
      <c r="I2054" t="str">
        <f>anotacoes!L2054</f>
        <v xml:space="preserve"> 00:03:30,851</v>
      </c>
      <c r="J2054" t="str">
        <f>IF(L2054="PAUSE",E2054,IF(anotacoes!G2058=conversao_anotacoes!C2054,conversao_anotacoes!C2054,conversao_anotacoes!D2054))</f>
        <v>ELMONT, G</v>
      </c>
      <c r="K2054" t="str">
        <f t="shared" si="64"/>
        <v>NIFONTOV</v>
      </c>
      <c r="L2054" t="str">
        <f>UPPER(anotacoes!H2054)</f>
        <v>DEFENSE</v>
      </c>
      <c r="M2054" t="str">
        <f>IF(OR(L2054="ATTACK",L2054="FINTA"),"&lt;TECNICA&gt;",UPPER(anotacoes!I2054))</f>
        <v>CONTER-ATTACK</v>
      </c>
      <c r="N2054" t="str">
        <f>IF(OR(L2054="ATTACK",L2054="FINTA"),UPPER(anotacoes!I2054),"")</f>
        <v/>
      </c>
      <c r="O2054" s="6" t="str">
        <f>IF(anotacoes!N2054=0,"",anotacoes!N2054)</f>
        <v/>
      </c>
      <c r="P2054" t="str">
        <f>IF(anotacoes!M2054=0,"",UPPER(anotacoes!M2054))</f>
        <v/>
      </c>
      <c r="Q2054" t="str">
        <f t="shared" si="65"/>
        <v>INSERT INTO CONVERSAO_LUTA_ACAO (cd_conversao, id_luta, sequencia, momento_inicio, momento_fim, quem_faz, quem_sofre, acao_tipo, acao, tecnica, direcao, pontuacao) VALUES (1, 33, 29, TRIM(' 00:03:30,851'), TRIM(' 00:03:30,851'), 'ELMONT, G', 'NIFONTOV', 'DEFENSE', 'CONTER-ATTACK', NULL, NULL, NULL)</v>
      </c>
      <c r="R2054" t="s">
        <v>10327</v>
      </c>
    </row>
    <row r="2055" spans="1:18" hidden="1" x14ac:dyDescent="0.25">
      <c r="A2055" s="7">
        <f>anotacoes!D2055</f>
        <v>40867</v>
      </c>
      <c r="B2055" t="str">
        <f>anotacoes!C2055</f>
        <v>GRAND PRIX AMSTERDAM 2011</v>
      </c>
      <c r="C2055" t="str">
        <f>anotacoes!E2055</f>
        <v>ELMONT, G</v>
      </c>
      <c r="D2055" t="str">
        <f>anotacoes!F2055</f>
        <v>NIFONTOV</v>
      </c>
      <c r="E2055" t="s">
        <v>10325</v>
      </c>
      <c r="F2055">
        <f>anotacoes!A2055</f>
        <v>33</v>
      </c>
      <c r="G2055">
        <f>anotacoes!B2055</f>
        <v>30</v>
      </c>
      <c r="H2055" t="str">
        <f>anotacoes!K2055</f>
        <v xml:space="preserve"> 00:03:30,851</v>
      </c>
      <c r="I2055" t="str">
        <f>anotacoes!L2055</f>
        <v xml:space="preserve"> 00:03:34,007</v>
      </c>
      <c r="J2055" t="str">
        <f>IF(L2055="PAUSE",E2055,IF(anotacoes!G2059=conversao_anotacoes!C2055,conversao_anotacoes!C2055,conversao_anotacoes!D2055))</f>
        <v>ELMONT, G</v>
      </c>
      <c r="K2055" t="str">
        <f t="shared" si="64"/>
        <v>NIFONTOV</v>
      </c>
      <c r="L2055" t="str">
        <f>UPPER(anotacoes!H2055)</f>
        <v>ATTACK</v>
      </c>
      <c r="M2055" t="str">
        <f>IF(OR(L2055="ATTACK",L2055="FINTA"),"&lt;TECNICA&gt;",UPPER(anotacoes!I2055))</f>
        <v>&lt;TECNICA&gt;</v>
      </c>
      <c r="N2055" t="str">
        <f>IF(OR(L2055="ATTACK",L2055="FINTA"),UPPER(anotacoes!I2055),"")</f>
        <v>TE GURUMA</v>
      </c>
      <c r="O2055" s="6">
        <f>IF(anotacoes!N2055=0,"",anotacoes!N2055)</f>
        <v>7</v>
      </c>
      <c r="P2055" t="str">
        <f>IF(anotacoes!M2055=0,"",UPPER(anotacoes!M2055))</f>
        <v/>
      </c>
      <c r="Q2055" t="str">
        <f t="shared" si="65"/>
        <v>INSERT INTO CONVERSAO_LUTA_ACAO (cd_conversao, id_luta, sequencia, momento_inicio, momento_fim, quem_faz, quem_sofre, acao_tipo, acao, tecnica, direcao, pontuacao) VALUES (1, 33, 30, TRIM(' 00:03:30,851'), TRIM(' 00:03:34,007'), 'ELMONT, G', 'NIFONTOV', 'ATTACK', '&lt;TECNICA&gt;', 'TE GURUMA', 7, NULL)</v>
      </c>
      <c r="R2055" t="s">
        <v>10327</v>
      </c>
    </row>
    <row r="2056" spans="1:18" hidden="1" x14ac:dyDescent="0.25">
      <c r="A2056" s="7">
        <f>anotacoes!D2056</f>
        <v>40867</v>
      </c>
      <c r="B2056" t="str">
        <f>anotacoes!C2056</f>
        <v>GRAND PRIX AMSTERDAM 2011</v>
      </c>
      <c r="C2056" t="str">
        <f>anotacoes!E2056</f>
        <v>ELMONT, G</v>
      </c>
      <c r="D2056" t="str">
        <f>anotacoes!F2056</f>
        <v>NIFONTOV</v>
      </c>
      <c r="E2056" t="s">
        <v>10325</v>
      </c>
      <c r="F2056">
        <f>anotacoes!A2056</f>
        <v>33</v>
      </c>
      <c r="G2056">
        <f>anotacoes!B2056</f>
        <v>31</v>
      </c>
      <c r="H2056" t="str">
        <f>anotacoes!K2056</f>
        <v xml:space="preserve"> 00:03:34,007</v>
      </c>
      <c r="I2056" t="str">
        <f>anotacoes!L2056</f>
        <v xml:space="preserve"> 00:03:35,479</v>
      </c>
      <c r="J2056" t="str">
        <f>IF(L2056="PAUSE",E2056,IF(anotacoes!G2060=conversao_anotacoes!C2056,conversao_anotacoes!C2056,conversao_anotacoes!D2056))</f>
        <v>NIFONTOV</v>
      </c>
      <c r="K2056" t="str">
        <f t="shared" si="64"/>
        <v>ELMONT, G</v>
      </c>
      <c r="L2056" t="str">
        <f>UPPER(anotacoes!H2056)</f>
        <v>GRIP TIME</v>
      </c>
      <c r="M2056" t="str">
        <f>IF(OR(L2056="ATTACK",L2056="FINTA"),"&lt;TECNICA&gt;",UPPER(anotacoes!I2056))</f>
        <v>RIGHT COLLAR</v>
      </c>
      <c r="N2056" t="str">
        <f>IF(OR(L2056="ATTACK",L2056="FINTA"),UPPER(anotacoes!I2056),"")</f>
        <v/>
      </c>
      <c r="O2056" s="6" t="str">
        <f>IF(anotacoes!N2056=0,"",anotacoes!N2056)</f>
        <v/>
      </c>
      <c r="P2056" t="str">
        <f>IF(anotacoes!M2056=0,"",UPPER(anotacoes!M2056))</f>
        <v/>
      </c>
      <c r="Q2056" t="str">
        <f t="shared" si="65"/>
        <v>INSERT INTO CONVERSAO_LUTA_ACAO (cd_conversao, id_luta, sequencia, momento_inicio, momento_fim, quem_faz, quem_sofre, acao_tipo, acao, tecnica, direcao, pontuacao) VALUES (1, 33, 31, TRIM(' 00:03:34,007'), TRIM(' 00:03:35,479'), 'NIFONTOV', 'ELMONT, G', 'GRIP TIME', 'RIGHT COLLAR', NULL, NULL, NULL)</v>
      </c>
      <c r="R2056" t="s">
        <v>10327</v>
      </c>
    </row>
    <row r="2057" spans="1:18" hidden="1" x14ac:dyDescent="0.25">
      <c r="A2057" s="7">
        <f>anotacoes!D2057</f>
        <v>40867</v>
      </c>
      <c r="B2057" t="str">
        <f>anotacoes!C2057</f>
        <v>GRAND PRIX AMSTERDAM 2011</v>
      </c>
      <c r="C2057" t="str">
        <f>anotacoes!E2057</f>
        <v>ELMONT, G</v>
      </c>
      <c r="D2057" t="str">
        <f>anotacoes!F2057</f>
        <v>NIFONTOV</v>
      </c>
      <c r="E2057" t="s">
        <v>10325</v>
      </c>
      <c r="F2057">
        <f>anotacoes!A2057</f>
        <v>33</v>
      </c>
      <c r="G2057">
        <f>anotacoes!B2057</f>
        <v>32</v>
      </c>
      <c r="H2057" t="str">
        <f>anotacoes!K2057</f>
        <v xml:space="preserve"> 00:03:35,479</v>
      </c>
      <c r="I2057" t="str">
        <f>anotacoes!L2057</f>
        <v xml:space="preserve"> 00:03:36,672</v>
      </c>
      <c r="J2057" t="str">
        <f>IF(L2057="PAUSE",E2057,IF(anotacoes!G2061=conversao_anotacoes!C2057,conversao_anotacoes!C2057,conversao_anotacoes!D2057))</f>
        <v>NIFONTOV</v>
      </c>
      <c r="K2057" t="str">
        <f t="shared" si="64"/>
        <v>ELMONT, G</v>
      </c>
      <c r="L2057" t="str">
        <f>UPPER(anotacoes!H2057)</f>
        <v>DEFENSE</v>
      </c>
      <c r="M2057" t="str">
        <f>IF(OR(L2057="ATTACK",L2057="FINTA"),"&lt;TECNICA&gt;",UPPER(anotacoes!I2057))</f>
        <v>TAE-SABAKI RIGHT INCLINED</v>
      </c>
      <c r="N2057" t="str">
        <f>IF(OR(L2057="ATTACK",L2057="FINTA"),UPPER(anotacoes!I2057),"")</f>
        <v/>
      </c>
      <c r="O2057" s="6" t="str">
        <f>IF(anotacoes!N2057=0,"",anotacoes!N2057)</f>
        <v/>
      </c>
      <c r="P2057" t="str">
        <f>IF(anotacoes!M2057=0,"",UPPER(anotacoes!M2057))</f>
        <v/>
      </c>
      <c r="Q2057" t="str">
        <f t="shared" si="65"/>
        <v>INSERT INTO CONVERSAO_LUTA_ACAO (cd_conversao, id_luta, sequencia, momento_inicio, momento_fim, quem_faz, quem_sofre, acao_tipo, acao, tecnica, direcao, pontuacao) VALUES (1, 33, 32, TRIM(' 00:03:35,479'), TRIM(' 00:03:36,672'), 'NIFONTOV', 'ELMONT, G', 'DEFENSE', 'TAE-SABAKI RIGHT INCLINED', NULL, NULL, NULL)</v>
      </c>
      <c r="R2057" t="s">
        <v>10327</v>
      </c>
    </row>
    <row r="2058" spans="1:18" hidden="1" x14ac:dyDescent="0.25">
      <c r="A2058" s="7">
        <f>anotacoes!D2058</f>
        <v>40867</v>
      </c>
      <c r="B2058" t="str">
        <f>anotacoes!C2058</f>
        <v>GRAND PRIX AMSTERDAM 2011</v>
      </c>
      <c r="C2058" t="str">
        <f>anotacoes!E2058</f>
        <v>ELMONT, G</v>
      </c>
      <c r="D2058" t="str">
        <f>anotacoes!F2058</f>
        <v>NIFONTOV</v>
      </c>
      <c r="E2058" t="s">
        <v>10325</v>
      </c>
      <c r="F2058">
        <f>anotacoes!A2058</f>
        <v>33</v>
      </c>
      <c r="G2058">
        <f>anotacoes!B2058</f>
        <v>33</v>
      </c>
      <c r="H2058" t="str">
        <f>anotacoes!K2058</f>
        <v xml:space="preserve"> 00:03:36,672</v>
      </c>
      <c r="I2058" t="str">
        <f>anotacoes!L2058</f>
        <v xml:space="preserve"> 00:03:38,235</v>
      </c>
      <c r="J2058" t="str">
        <f>IF(L2058="PAUSE",E2058,IF(anotacoes!G2062=conversao_anotacoes!C2058,conversao_anotacoes!C2058,conversao_anotacoes!D2058))</f>
        <v>&lt;ARBITRO_DESCONHECIDO&gt;</v>
      </c>
      <c r="K2058" t="str">
        <f t="shared" si="64"/>
        <v/>
      </c>
      <c r="L2058" t="str">
        <f>UPPER(anotacoes!H2058)</f>
        <v>PAUSE</v>
      </c>
      <c r="M2058" t="str">
        <f>IF(OR(L2058="ATTACK",L2058="FINTA"),"&lt;TECNICA&gt;",UPPER(anotacoes!I2058))</f>
        <v>&lt;NAO_CLASSIFICADO&gt;</v>
      </c>
      <c r="N2058" t="str">
        <f>IF(OR(L2058="ATTACK",L2058="FINTA"),UPPER(anotacoes!I2058),"")</f>
        <v/>
      </c>
      <c r="O2058" s="6" t="str">
        <f>IF(anotacoes!N2058=0,"",anotacoes!N2058)</f>
        <v/>
      </c>
      <c r="P2058" t="str">
        <f>IF(anotacoes!M2058=0,"",UPPER(anotacoes!M2058))</f>
        <v/>
      </c>
      <c r="Q2058" t="str">
        <f t="shared" si="65"/>
        <v>INSERT INTO CONVERSAO_LUTA_ACAO (cd_conversao, id_luta, sequencia, momento_inicio, momento_fim, quem_faz, quem_sofre, acao_tipo, acao, tecnica, direcao, pontuacao) VALUES (1, 33, 33, TRIM(' 00:03:36,672'), TRIM(' 00:03:38,235'), '&lt;ARBITRO_DESCONHECIDO&gt;', '', 'PAUSE', '&lt;NAO_CLASSIFICADO&gt;', NULL, NULL, NULL)</v>
      </c>
      <c r="R2058" t="s">
        <v>10327</v>
      </c>
    </row>
    <row r="2059" spans="1:18" hidden="1" x14ac:dyDescent="0.25">
      <c r="A2059" s="7">
        <f>anotacoes!D2059</f>
        <v>40867</v>
      </c>
      <c r="B2059" t="str">
        <f>anotacoes!C2059</f>
        <v>GRAND PRIX AMSTERDAM 2011</v>
      </c>
      <c r="C2059" t="str">
        <f>anotacoes!E2059</f>
        <v>ELMONT, G</v>
      </c>
      <c r="D2059" t="str">
        <f>anotacoes!F2059</f>
        <v>NIFONTOV</v>
      </c>
      <c r="E2059" t="s">
        <v>10325</v>
      </c>
      <c r="F2059">
        <f>anotacoes!A2059</f>
        <v>33</v>
      </c>
      <c r="G2059">
        <f>anotacoes!B2059</f>
        <v>34</v>
      </c>
      <c r="H2059" t="str">
        <f>anotacoes!K2059</f>
        <v xml:space="preserve"> 00:00:06,097</v>
      </c>
      <c r="I2059" t="str">
        <f>anotacoes!L2059</f>
        <v xml:space="preserve"> 00:00:06,097</v>
      </c>
      <c r="J2059" t="str">
        <f>IF(L2059="PAUSE",E2059,IF(anotacoes!G2063=conversao_anotacoes!C2059,conversao_anotacoes!C2059,conversao_anotacoes!D2059))</f>
        <v>&lt;ARBITRO_DESCONHECIDO&gt;</v>
      </c>
      <c r="K2059" t="str">
        <f t="shared" si="64"/>
        <v/>
      </c>
      <c r="L2059" t="str">
        <f>UPPER(anotacoes!H2059)</f>
        <v>PAUSE</v>
      </c>
      <c r="M2059" t="str">
        <f>IF(OR(L2059="ATTACK",L2059="FINTA"),"&lt;TECNICA&gt;",UPPER(anotacoes!I2059))</f>
        <v>&lt;NAO_CLASSIFICADO&gt;</v>
      </c>
      <c r="N2059" t="str">
        <f>IF(OR(L2059="ATTACK",L2059="FINTA"),UPPER(anotacoes!I2059),"")</f>
        <v/>
      </c>
      <c r="O2059" s="6" t="str">
        <f>IF(anotacoes!N2059=0,"",anotacoes!N2059)</f>
        <v/>
      </c>
      <c r="P2059" t="str">
        <f>IF(anotacoes!M2059=0,"",UPPER(anotacoes!M2059))</f>
        <v/>
      </c>
      <c r="Q2059" t="str">
        <f t="shared" si="65"/>
        <v>INSERT INTO CONVERSAO_LUTA_ACAO (cd_conversao, id_luta, sequencia, momento_inicio, momento_fim, quem_faz, quem_sofre, acao_tipo, acao, tecnica, direcao, pontuacao) VALUES (1, 33, 34, TRIM(' 00:00:06,097'), TRIM(' 00:00:06,097'), '&lt;ARBITRO_DESCONHECIDO&gt;', '', 'PAUSE', '&lt;NAO_CLASSIFICADO&gt;', NULL, NULL, NULL)</v>
      </c>
      <c r="R2059" t="s">
        <v>10327</v>
      </c>
    </row>
    <row r="2060" spans="1:18" hidden="1" x14ac:dyDescent="0.25">
      <c r="A2060" s="7">
        <f>anotacoes!D2060</f>
        <v>40655</v>
      </c>
      <c r="B2060" t="str">
        <f>anotacoes!C2060</f>
        <v>EUROPEAN CHAMPIONSHIPS ISTANBUL 2011</v>
      </c>
      <c r="C2060" t="str">
        <f>anotacoes!E2060</f>
        <v>ELMONT, D</v>
      </c>
      <c r="D2060" t="str">
        <f>anotacoes!F2060</f>
        <v>PINA</v>
      </c>
      <c r="E2060" t="s">
        <v>10325</v>
      </c>
      <c r="F2060">
        <f>anotacoes!A2060</f>
        <v>34</v>
      </c>
      <c r="G2060">
        <f>anotacoes!B2060</f>
        <v>1</v>
      </c>
      <c r="H2060" t="str">
        <f>anotacoes!K2060</f>
        <v xml:space="preserve"> 00:00:10,385</v>
      </c>
      <c r="I2060" t="str">
        <f>anotacoes!L2060</f>
        <v xml:space="preserve"> 00:00:17,189</v>
      </c>
      <c r="J2060" t="str">
        <f>IF(L2060="PAUSE",E2060,IF(anotacoes!G2064=conversao_anotacoes!C2060,conversao_anotacoes!C2060,conversao_anotacoes!D2060))</f>
        <v>ELMONT, D</v>
      </c>
      <c r="K2060" t="str">
        <f t="shared" si="64"/>
        <v>PINA</v>
      </c>
      <c r="L2060" t="str">
        <f>UPPER(anotacoes!H2060)</f>
        <v>DISPLACEMENT</v>
      </c>
      <c r="M2060" t="str">
        <f>IF(OR(L2060="ATTACK",L2060="FINTA"),"&lt;TECNICA&gt;",UPPER(anotacoes!I2060))</f>
        <v>2-3 STEP HESITANT LEFT</v>
      </c>
      <c r="N2060" t="str">
        <f>IF(OR(L2060="ATTACK",L2060="FINTA"),UPPER(anotacoes!I2060),"")</f>
        <v/>
      </c>
      <c r="O2060" s="6" t="str">
        <f>IF(anotacoes!N2060=0,"",anotacoes!N2060)</f>
        <v/>
      </c>
      <c r="P2060" t="str">
        <f>IF(anotacoes!M2060=0,"",UPPER(anotacoes!M2060))</f>
        <v/>
      </c>
      <c r="Q2060" t="str">
        <f t="shared" si="65"/>
        <v>INSERT INTO CONVERSAO_LUTA_ACAO (cd_conversao, id_luta, sequencia, momento_inicio, momento_fim, quem_faz, quem_sofre, acao_tipo, acao, tecnica, direcao, pontuacao) VALUES (1, 34, 1, TRIM(' 00:00:10,385'), TRIM(' 00:00:17,189'), 'ELMONT, D', 'PINA', 'DISPLACEMENT', '2-3 STEP HESITANT LEFT', NULL, NULL, NULL)</v>
      </c>
      <c r="R2060" t="s">
        <v>10327</v>
      </c>
    </row>
    <row r="2061" spans="1:18" hidden="1" x14ac:dyDescent="0.25">
      <c r="A2061" s="7">
        <f>anotacoes!D2061</f>
        <v>40655</v>
      </c>
      <c r="B2061" t="str">
        <f>anotacoes!C2061</f>
        <v>EUROPEAN CHAMPIONSHIPS ISTANBUL 2011</v>
      </c>
      <c r="C2061" t="str">
        <f>anotacoes!E2061</f>
        <v>ELMONT, D</v>
      </c>
      <c r="D2061" t="str">
        <f>anotacoes!F2061</f>
        <v>PINA</v>
      </c>
      <c r="E2061" t="s">
        <v>10325</v>
      </c>
      <c r="F2061">
        <f>anotacoes!A2061</f>
        <v>34</v>
      </c>
      <c r="G2061">
        <f>anotacoes!B2061</f>
        <v>2</v>
      </c>
      <c r="H2061" t="str">
        <f>anotacoes!K2061</f>
        <v xml:space="preserve"> 00:00:17,189</v>
      </c>
      <c r="I2061" t="str">
        <f>anotacoes!L2061</f>
        <v xml:space="preserve"> 00:00:21,626</v>
      </c>
      <c r="J2061" t="str">
        <f>IF(L2061="PAUSE",E2061,IF(anotacoes!G2065=conversao_anotacoes!C2061,conversao_anotacoes!C2061,conversao_anotacoes!D2061))</f>
        <v>ELMONT, D</v>
      </c>
      <c r="K2061" t="str">
        <f t="shared" si="64"/>
        <v>PINA</v>
      </c>
      <c r="L2061" t="str">
        <f>UPPER(anotacoes!H2061)</f>
        <v>DISPLACEMENT</v>
      </c>
      <c r="M2061" t="str">
        <f>IF(OR(L2061="ATTACK",L2061="FINTA"),"&lt;TECNICA&gt;",UPPER(anotacoes!I2061))</f>
        <v>TRY TO GRIP WITH CONTACT</v>
      </c>
      <c r="N2061" t="str">
        <f>IF(OR(L2061="ATTACK",L2061="FINTA"),UPPER(anotacoes!I2061),"")</f>
        <v/>
      </c>
      <c r="O2061" s="6" t="str">
        <f>IF(anotacoes!N2061=0,"",anotacoes!N2061)</f>
        <v/>
      </c>
      <c r="P2061" t="str">
        <f>IF(anotacoes!M2061=0,"",UPPER(anotacoes!M2061))</f>
        <v/>
      </c>
      <c r="Q2061" t="str">
        <f t="shared" si="65"/>
        <v>INSERT INTO CONVERSAO_LUTA_ACAO (cd_conversao, id_luta, sequencia, momento_inicio, momento_fim, quem_faz, quem_sofre, acao_tipo, acao, tecnica, direcao, pontuacao) VALUES (1, 34, 2, TRIM(' 00:00:17,189'), TRIM(' 00:00:21,626'), 'ELMONT, D', 'PINA', 'DISPLACEMENT', 'TRY TO GRIP WITH CONTACT', NULL, NULL, NULL)</v>
      </c>
      <c r="R2061" t="s">
        <v>10327</v>
      </c>
    </row>
    <row r="2062" spans="1:18" hidden="1" x14ac:dyDescent="0.25">
      <c r="A2062" s="7">
        <f>anotacoes!D2062</f>
        <v>40655</v>
      </c>
      <c r="B2062" t="str">
        <f>anotacoes!C2062</f>
        <v>EUROPEAN CHAMPIONSHIPS ISTANBUL 2011</v>
      </c>
      <c r="C2062" t="str">
        <f>anotacoes!E2062</f>
        <v>ELMONT, D</v>
      </c>
      <c r="D2062" t="str">
        <f>anotacoes!F2062</f>
        <v>PINA</v>
      </c>
      <c r="E2062" t="s">
        <v>10325</v>
      </c>
      <c r="F2062">
        <f>anotacoes!A2062</f>
        <v>34</v>
      </c>
      <c r="G2062">
        <f>anotacoes!B2062</f>
        <v>3</v>
      </c>
      <c r="H2062" t="str">
        <f>anotacoes!K2062</f>
        <v xml:space="preserve"> 00:00:21,626</v>
      </c>
      <c r="I2062" t="str">
        <f>anotacoes!L2062</f>
        <v xml:space="preserve"> 00:00:26,786</v>
      </c>
      <c r="J2062" t="str">
        <f>IF(L2062="PAUSE",E2062,IF(anotacoes!G2066=conversao_anotacoes!C2062,conversao_anotacoes!C2062,conversao_anotacoes!D2062))</f>
        <v>ELMONT, D</v>
      </c>
      <c r="K2062" t="str">
        <f t="shared" si="64"/>
        <v>PINA</v>
      </c>
      <c r="L2062" t="str">
        <f>UPPER(anotacoes!H2062)</f>
        <v>GRIP TIME</v>
      </c>
      <c r="M2062" t="str">
        <f>IF(OR(L2062="ATTACK",L2062="FINTA"),"&lt;TECNICA&gt;",UPPER(anotacoes!I2062))</f>
        <v>RIGHT SLEEVE LEFT SLEEVE</v>
      </c>
      <c r="N2062" t="str">
        <f>IF(OR(L2062="ATTACK",L2062="FINTA"),UPPER(anotacoes!I2062),"")</f>
        <v/>
      </c>
      <c r="O2062" s="6" t="str">
        <f>IF(anotacoes!N2062=0,"",anotacoes!N2062)</f>
        <v/>
      </c>
      <c r="P2062" t="str">
        <f>IF(anotacoes!M2062=0,"",UPPER(anotacoes!M2062))</f>
        <v/>
      </c>
      <c r="Q2062" t="str">
        <f t="shared" si="65"/>
        <v>INSERT INTO CONVERSAO_LUTA_ACAO (cd_conversao, id_luta, sequencia, momento_inicio, momento_fim, quem_faz, quem_sofre, acao_tipo, acao, tecnica, direcao, pontuacao) VALUES (1, 34, 3, TRIM(' 00:00:21,626'), TRIM(' 00:00:26,786'), 'ELMONT, D', 'PINA', 'GRIP TIME', 'RIGHT SLEEVE LEFT SLEEVE', NULL, NULL, NULL)</v>
      </c>
      <c r="R2062" t="s">
        <v>10327</v>
      </c>
    </row>
    <row r="2063" spans="1:18" hidden="1" x14ac:dyDescent="0.25">
      <c r="A2063" s="7">
        <f>anotacoes!D2063</f>
        <v>40655</v>
      </c>
      <c r="B2063" t="str">
        <f>anotacoes!C2063</f>
        <v>EUROPEAN CHAMPIONSHIPS ISTANBUL 2011</v>
      </c>
      <c r="C2063" t="str">
        <f>anotacoes!E2063</f>
        <v>ELMONT, D</v>
      </c>
      <c r="D2063" t="str">
        <f>anotacoes!F2063</f>
        <v>PINA</v>
      </c>
      <c r="E2063" t="s">
        <v>10325</v>
      </c>
      <c r="F2063">
        <f>anotacoes!A2063</f>
        <v>34</v>
      </c>
      <c r="G2063">
        <f>anotacoes!B2063</f>
        <v>4</v>
      </c>
      <c r="H2063" t="str">
        <f>anotacoes!K2063</f>
        <v xml:space="preserve"> 00:00:26,958</v>
      </c>
      <c r="I2063" t="str">
        <f>anotacoes!L2063</f>
        <v xml:space="preserve"> 00:00:29,925</v>
      </c>
      <c r="J2063" t="str">
        <f>IF(L2063="PAUSE",E2063,IF(anotacoes!G2067=conversao_anotacoes!C2063,conversao_anotacoes!C2063,conversao_anotacoes!D2063))</f>
        <v>ELMONT, D</v>
      </c>
      <c r="K2063" t="str">
        <f t="shared" si="64"/>
        <v>PINA</v>
      </c>
      <c r="L2063" t="str">
        <f>UPPER(anotacoes!H2063)</f>
        <v>DISPLACEMENT</v>
      </c>
      <c r="M2063" t="str">
        <f>IF(OR(L2063="ATTACK",L2063="FINTA"),"&lt;TECNICA&gt;",UPPER(anotacoes!I2063))</f>
        <v>TRY TO GRIP WITH CONTACT</v>
      </c>
      <c r="N2063" t="str">
        <f>IF(OR(L2063="ATTACK",L2063="FINTA"),UPPER(anotacoes!I2063),"")</f>
        <v/>
      </c>
      <c r="O2063" s="6" t="str">
        <f>IF(anotacoes!N2063=0,"",anotacoes!N2063)</f>
        <v/>
      </c>
      <c r="P2063" t="str">
        <f>IF(anotacoes!M2063=0,"",UPPER(anotacoes!M2063))</f>
        <v/>
      </c>
      <c r="Q2063" t="str">
        <f t="shared" si="65"/>
        <v>INSERT INTO CONVERSAO_LUTA_ACAO (cd_conversao, id_luta, sequencia, momento_inicio, momento_fim, quem_faz, quem_sofre, acao_tipo, acao, tecnica, direcao, pontuacao) VALUES (1, 34, 4, TRIM(' 00:00:26,958'), TRIM(' 00:00:29,925'), 'ELMONT, D', 'PINA', 'DISPLACEMENT', 'TRY TO GRIP WITH CONTACT', NULL, NULL, NULL)</v>
      </c>
      <c r="R2063" t="s">
        <v>10327</v>
      </c>
    </row>
    <row r="2064" spans="1:18" hidden="1" x14ac:dyDescent="0.25">
      <c r="A2064" s="7">
        <f>anotacoes!D2064</f>
        <v>40655</v>
      </c>
      <c r="B2064" t="str">
        <f>anotacoes!C2064</f>
        <v>EUROPEAN CHAMPIONSHIPS ISTANBUL 2011</v>
      </c>
      <c r="C2064" t="str">
        <f>anotacoes!E2064</f>
        <v>ELMONT, D</v>
      </c>
      <c r="D2064" t="str">
        <f>anotacoes!F2064</f>
        <v>PINA</v>
      </c>
      <c r="E2064" t="s">
        <v>10325</v>
      </c>
      <c r="F2064">
        <f>anotacoes!A2064</f>
        <v>34</v>
      </c>
      <c r="G2064">
        <f>anotacoes!B2064</f>
        <v>5</v>
      </c>
      <c r="H2064" t="str">
        <f>anotacoes!K2064</f>
        <v xml:space="preserve"> 00:00:30,092</v>
      </c>
      <c r="I2064" t="str">
        <f>anotacoes!L2064</f>
        <v xml:space="preserve"> 00:00:36,372</v>
      </c>
      <c r="J2064" t="str">
        <f>IF(L2064="PAUSE",E2064,IF(anotacoes!G2068=conversao_anotacoes!C2064,conversao_anotacoes!C2064,conversao_anotacoes!D2064))</f>
        <v>ELMONT, D</v>
      </c>
      <c r="K2064" t="str">
        <f t="shared" si="64"/>
        <v>PINA</v>
      </c>
      <c r="L2064" t="str">
        <f>UPPER(anotacoes!H2064)</f>
        <v>GRIP TIME</v>
      </c>
      <c r="M2064" t="str">
        <f>IF(OR(L2064="ATTACK",L2064="FINTA"),"&lt;TECNICA&gt;",UPPER(anotacoes!I2064))</f>
        <v>LEFT COLLAR RIGHT SLEEVE</v>
      </c>
      <c r="N2064" t="str">
        <f>IF(OR(L2064="ATTACK",L2064="FINTA"),UPPER(anotacoes!I2064),"")</f>
        <v/>
      </c>
      <c r="O2064" s="6" t="str">
        <f>IF(anotacoes!N2064=0,"",anotacoes!N2064)</f>
        <v/>
      </c>
      <c r="P2064" t="str">
        <f>IF(anotacoes!M2064=0,"",UPPER(anotacoes!M2064))</f>
        <v/>
      </c>
      <c r="Q2064" t="str">
        <f t="shared" si="65"/>
        <v>INSERT INTO CONVERSAO_LUTA_ACAO (cd_conversao, id_luta, sequencia, momento_inicio, momento_fim, quem_faz, quem_sofre, acao_tipo, acao, tecnica, direcao, pontuacao) VALUES (1, 34, 5, TRIM(' 00:00:30,092'), TRIM(' 00:00:36,372'), 'ELMONT, D', 'PINA', 'GRIP TIME', 'LEFT COLLAR RIGHT SLEEVE', NULL, NULL, NULL)</v>
      </c>
      <c r="R2064" t="s">
        <v>10327</v>
      </c>
    </row>
    <row r="2065" spans="1:18" hidden="1" x14ac:dyDescent="0.25">
      <c r="A2065" s="7">
        <f>anotacoes!D2065</f>
        <v>40655</v>
      </c>
      <c r="B2065" t="str">
        <f>anotacoes!C2065</f>
        <v>EUROPEAN CHAMPIONSHIPS ISTANBUL 2011</v>
      </c>
      <c r="C2065" t="str">
        <f>anotacoes!E2065</f>
        <v>ELMONT, D</v>
      </c>
      <c r="D2065" t="str">
        <f>anotacoes!F2065</f>
        <v>PINA</v>
      </c>
      <c r="E2065" t="s">
        <v>10325</v>
      </c>
      <c r="F2065">
        <f>anotacoes!A2065</f>
        <v>34</v>
      </c>
      <c r="G2065">
        <f>anotacoes!B2065</f>
        <v>6</v>
      </c>
      <c r="H2065" t="str">
        <f>anotacoes!K2065</f>
        <v xml:space="preserve"> 00:00:36,550</v>
      </c>
      <c r="I2065" t="str">
        <f>anotacoes!L2065</f>
        <v xml:space="preserve"> 00:00:43,921</v>
      </c>
      <c r="J2065" t="str">
        <f>IF(L2065="PAUSE",E2065,IF(anotacoes!G2069=conversao_anotacoes!C2065,conversao_anotacoes!C2065,conversao_anotacoes!D2065))</f>
        <v>&lt;ARBITRO_DESCONHECIDO&gt;</v>
      </c>
      <c r="K2065" t="str">
        <f t="shared" si="64"/>
        <v/>
      </c>
      <c r="L2065" t="str">
        <f>UPPER(anotacoes!H2065)</f>
        <v>PAUSE</v>
      </c>
      <c r="M2065" t="str">
        <f>IF(OR(L2065="ATTACK",L2065="FINTA"),"&lt;TECNICA&gt;",UPPER(anotacoes!I2065))</f>
        <v>&lt;NAO_CLASSIFICADO&gt;</v>
      </c>
      <c r="N2065" t="str">
        <f>IF(OR(L2065="ATTACK",L2065="FINTA"),UPPER(anotacoes!I2065),"")</f>
        <v/>
      </c>
      <c r="O2065" s="6" t="str">
        <f>IF(anotacoes!N2065=0,"",anotacoes!N2065)</f>
        <v/>
      </c>
      <c r="P2065" t="str">
        <f>IF(anotacoes!M2065=0,"",UPPER(anotacoes!M2065))</f>
        <v/>
      </c>
      <c r="Q2065" t="str">
        <f t="shared" si="65"/>
        <v>INSERT INTO CONVERSAO_LUTA_ACAO (cd_conversao, id_luta, sequencia, momento_inicio, momento_fim, quem_faz, quem_sofre, acao_tipo, acao, tecnica, direcao, pontuacao) VALUES (1, 34, 6, TRIM(' 00:00:36,550'), TRIM(' 00:00:43,921'), '&lt;ARBITRO_DESCONHECIDO&gt;', '', 'PAUSE', '&lt;NAO_CLASSIFICADO&gt;', NULL, NULL, NULL)</v>
      </c>
      <c r="R2065" t="s">
        <v>10327</v>
      </c>
    </row>
    <row r="2066" spans="1:18" hidden="1" x14ac:dyDescent="0.25">
      <c r="A2066" s="7">
        <f>anotacoes!D2066</f>
        <v>40655</v>
      </c>
      <c r="B2066" t="str">
        <f>anotacoes!C2066</f>
        <v>EUROPEAN CHAMPIONSHIPS ISTANBUL 2011</v>
      </c>
      <c r="C2066" t="str">
        <f>anotacoes!E2066</f>
        <v>ELMONT, D</v>
      </c>
      <c r="D2066" t="str">
        <f>anotacoes!F2066</f>
        <v>PINA</v>
      </c>
      <c r="E2066" t="s">
        <v>10325</v>
      </c>
      <c r="F2066">
        <f>anotacoes!A2066</f>
        <v>34</v>
      </c>
      <c r="G2066">
        <f>anotacoes!B2066</f>
        <v>7</v>
      </c>
      <c r="H2066" t="str">
        <f>anotacoes!K2066</f>
        <v xml:space="preserve"> 00:00:44,157</v>
      </c>
      <c r="I2066" t="str">
        <f>anotacoes!L2066</f>
        <v xml:space="preserve"> 00:00:47,260</v>
      </c>
      <c r="J2066" t="str">
        <f>IF(L2066="PAUSE",E2066,IF(anotacoes!G2070=conversao_anotacoes!C2066,conversao_anotacoes!C2066,conversao_anotacoes!D2066))</f>
        <v>ELMONT, D</v>
      </c>
      <c r="K2066" t="str">
        <f t="shared" si="64"/>
        <v>PINA</v>
      </c>
      <c r="L2066" t="str">
        <f>UPPER(anotacoes!H2066)</f>
        <v>DISPLACEMENT</v>
      </c>
      <c r="M2066" t="str">
        <f>IF(OR(L2066="ATTACK",L2066="FINTA"),"&lt;TECNICA&gt;",UPPER(anotacoes!I2066))</f>
        <v>2-3 STEP HESITANT LEFT</v>
      </c>
      <c r="N2066" t="str">
        <f>IF(OR(L2066="ATTACK",L2066="FINTA"),UPPER(anotacoes!I2066),"")</f>
        <v/>
      </c>
      <c r="O2066" s="6" t="str">
        <f>IF(anotacoes!N2066=0,"",anotacoes!N2066)</f>
        <v/>
      </c>
      <c r="P2066" t="str">
        <f>IF(anotacoes!M2066=0,"",UPPER(anotacoes!M2066))</f>
        <v/>
      </c>
      <c r="Q2066" t="str">
        <f t="shared" si="65"/>
        <v>INSERT INTO CONVERSAO_LUTA_ACAO (cd_conversao, id_luta, sequencia, momento_inicio, momento_fim, quem_faz, quem_sofre, acao_tipo, acao, tecnica, direcao, pontuacao) VALUES (1, 34, 7, TRIM(' 00:00:44,157'), TRIM(' 00:00:47,260'), 'ELMONT, D', 'PINA', 'DISPLACEMENT', '2-3 STEP HESITANT LEFT', NULL, NULL, NULL)</v>
      </c>
      <c r="R2066" t="s">
        <v>10327</v>
      </c>
    </row>
    <row r="2067" spans="1:18" hidden="1" x14ac:dyDescent="0.25">
      <c r="A2067" s="7">
        <f>anotacoes!D2067</f>
        <v>40655</v>
      </c>
      <c r="B2067" t="str">
        <f>anotacoes!C2067</f>
        <v>EUROPEAN CHAMPIONSHIPS ISTANBUL 2011</v>
      </c>
      <c r="C2067" t="str">
        <f>anotacoes!E2067</f>
        <v>ELMONT, D</v>
      </c>
      <c r="D2067" t="str">
        <f>anotacoes!F2067</f>
        <v>PINA</v>
      </c>
      <c r="E2067" t="s">
        <v>10325</v>
      </c>
      <c r="F2067">
        <f>anotacoes!A2067</f>
        <v>34</v>
      </c>
      <c r="G2067">
        <f>anotacoes!B2067</f>
        <v>8</v>
      </c>
      <c r="H2067" t="str">
        <f>anotacoes!K2067</f>
        <v xml:space="preserve"> 00:00:47,434</v>
      </c>
      <c r="I2067" t="str">
        <f>anotacoes!L2067</f>
        <v xml:space="preserve"> 00:00:52,820</v>
      </c>
      <c r="J2067" t="str">
        <f>IF(L2067="PAUSE",E2067,IF(anotacoes!G2071=conversao_anotacoes!C2067,conversao_anotacoes!C2067,conversao_anotacoes!D2067))</f>
        <v>ELMONT, D</v>
      </c>
      <c r="K2067" t="str">
        <f t="shared" si="64"/>
        <v>PINA</v>
      </c>
      <c r="L2067" t="str">
        <f>UPPER(anotacoes!H2067)</f>
        <v>GRIP TIME</v>
      </c>
      <c r="M2067" t="str">
        <f>IF(OR(L2067="ATTACK",L2067="FINTA"),"&lt;TECNICA&gt;",UPPER(anotacoes!I2067))</f>
        <v>RIGHT SLEEVE LEFT SLEEVE</v>
      </c>
      <c r="N2067" t="str">
        <f>IF(OR(L2067="ATTACK",L2067="FINTA"),UPPER(anotacoes!I2067),"")</f>
        <v/>
      </c>
      <c r="O2067" s="6" t="str">
        <f>IF(anotacoes!N2067=0,"",anotacoes!N2067)</f>
        <v/>
      </c>
      <c r="P2067" t="str">
        <f>IF(anotacoes!M2067=0,"",UPPER(anotacoes!M2067))</f>
        <v/>
      </c>
      <c r="Q2067" t="str">
        <f t="shared" si="65"/>
        <v>INSERT INTO CONVERSAO_LUTA_ACAO (cd_conversao, id_luta, sequencia, momento_inicio, momento_fim, quem_faz, quem_sofre, acao_tipo, acao, tecnica, direcao, pontuacao) VALUES (1, 34, 8, TRIM(' 00:00:47,434'), TRIM(' 00:00:52,820'), 'ELMONT, D', 'PINA', 'GRIP TIME', 'RIGHT SLEEVE LEFT SLEEVE', NULL, NULL, NULL)</v>
      </c>
      <c r="R2067" t="s">
        <v>10327</v>
      </c>
    </row>
    <row r="2068" spans="1:18" hidden="1" x14ac:dyDescent="0.25">
      <c r="A2068" s="7">
        <f>anotacoes!D2068</f>
        <v>40655</v>
      </c>
      <c r="B2068" t="str">
        <f>anotacoes!C2068</f>
        <v>EUROPEAN CHAMPIONSHIPS ISTANBUL 2011</v>
      </c>
      <c r="C2068" t="str">
        <f>anotacoes!E2068</f>
        <v>ELMONT, D</v>
      </c>
      <c r="D2068" t="str">
        <f>anotacoes!F2068</f>
        <v>PINA</v>
      </c>
      <c r="E2068" t="s">
        <v>10325</v>
      </c>
      <c r="F2068">
        <f>anotacoes!A2068</f>
        <v>34</v>
      </c>
      <c r="G2068">
        <f>anotacoes!B2068</f>
        <v>9</v>
      </c>
      <c r="H2068" t="str">
        <f>anotacoes!K2068</f>
        <v xml:space="preserve"> 00:00:52,820</v>
      </c>
      <c r="I2068" t="str">
        <f>anotacoes!L2068</f>
        <v xml:space="preserve"> 00:00:54,169</v>
      </c>
      <c r="J2068" t="str">
        <f>IF(L2068="PAUSE",E2068,IF(anotacoes!G2072=conversao_anotacoes!C2068,conversao_anotacoes!C2068,conversao_anotacoes!D2068))</f>
        <v>ELMONT, D</v>
      </c>
      <c r="K2068" t="str">
        <f t="shared" si="64"/>
        <v>PINA</v>
      </c>
      <c r="L2068" t="str">
        <f>UPPER(anotacoes!H2068)</f>
        <v>ATTACK</v>
      </c>
      <c r="M2068" t="str">
        <f>IF(OR(L2068="ATTACK",L2068="FINTA"),"&lt;TECNICA&gt;",UPPER(anotacoes!I2068))</f>
        <v>&lt;TECNICA&gt;</v>
      </c>
      <c r="N2068" t="str">
        <f>IF(OR(L2068="ATTACK",L2068="FINTA"),UPPER(anotacoes!I2068),"")</f>
        <v>SUMI GAESHI</v>
      </c>
      <c r="O2068" s="6">
        <f>IF(anotacoes!N2068=0,"",anotacoes!N2068)</f>
        <v>4</v>
      </c>
      <c r="P2068" t="str">
        <f>IF(anotacoes!M2068=0,"",UPPER(anotacoes!M2068))</f>
        <v/>
      </c>
      <c r="Q2068" t="str">
        <f t="shared" si="65"/>
        <v>INSERT INTO CONVERSAO_LUTA_ACAO (cd_conversao, id_luta, sequencia, momento_inicio, momento_fim, quem_faz, quem_sofre, acao_tipo, acao, tecnica, direcao, pontuacao) VALUES (1, 34, 9, TRIM(' 00:00:52,820'), TRIM(' 00:00:54,169'), 'ELMONT, D', 'PINA', 'ATTACK', '&lt;TECNICA&gt;', 'SUMI GAESHI', 4, NULL)</v>
      </c>
      <c r="R2068" t="s">
        <v>10327</v>
      </c>
    </row>
    <row r="2069" spans="1:18" hidden="1" x14ac:dyDescent="0.25">
      <c r="A2069" s="7">
        <f>anotacoes!D2069</f>
        <v>40655</v>
      </c>
      <c r="B2069" t="str">
        <f>anotacoes!C2069</f>
        <v>EUROPEAN CHAMPIONSHIPS ISTANBUL 2011</v>
      </c>
      <c r="C2069" t="str">
        <f>anotacoes!E2069</f>
        <v>ELMONT, D</v>
      </c>
      <c r="D2069" t="str">
        <f>anotacoes!F2069</f>
        <v>PINA</v>
      </c>
      <c r="E2069" t="s">
        <v>10325</v>
      </c>
      <c r="F2069">
        <f>anotacoes!A2069</f>
        <v>34</v>
      </c>
      <c r="G2069">
        <f>anotacoes!B2069</f>
        <v>10</v>
      </c>
      <c r="H2069" t="str">
        <f>anotacoes!K2069</f>
        <v xml:space="preserve"> 00:00:54,355</v>
      </c>
      <c r="I2069" t="str">
        <f>anotacoes!L2069</f>
        <v xml:space="preserve"> 00:00:59,037</v>
      </c>
      <c r="J2069" t="str">
        <f>IF(L2069="PAUSE",E2069,IF(anotacoes!G2073=conversao_anotacoes!C2069,conversao_anotacoes!C2069,conversao_anotacoes!D2069))</f>
        <v>&lt;ARBITRO_DESCONHECIDO&gt;</v>
      </c>
      <c r="K2069" t="str">
        <f t="shared" si="64"/>
        <v/>
      </c>
      <c r="L2069" t="str">
        <f>UPPER(anotacoes!H2069)</f>
        <v>PAUSE</v>
      </c>
      <c r="M2069" t="str">
        <f>IF(OR(L2069="ATTACK",L2069="FINTA"),"&lt;TECNICA&gt;",UPPER(anotacoes!I2069))</f>
        <v>&lt;NAO_CLASSIFICADO&gt;</v>
      </c>
      <c r="N2069" t="str">
        <f>IF(OR(L2069="ATTACK",L2069="FINTA"),UPPER(anotacoes!I2069),"")</f>
        <v/>
      </c>
      <c r="O2069" s="6" t="str">
        <f>IF(anotacoes!N2069=0,"",anotacoes!N2069)</f>
        <v/>
      </c>
      <c r="P2069" t="str">
        <f>IF(anotacoes!M2069=0,"",UPPER(anotacoes!M2069))</f>
        <v/>
      </c>
      <c r="Q2069" t="str">
        <f t="shared" si="65"/>
        <v>INSERT INTO CONVERSAO_LUTA_ACAO (cd_conversao, id_luta, sequencia, momento_inicio, momento_fim, quem_faz, quem_sofre, acao_tipo, acao, tecnica, direcao, pontuacao) VALUES (1, 34, 10, TRIM(' 00:00:54,355'), TRIM(' 00:00:59,037'), '&lt;ARBITRO_DESCONHECIDO&gt;', '', 'PAUSE', '&lt;NAO_CLASSIFICADO&gt;', NULL, NULL, NULL)</v>
      </c>
      <c r="R2069" t="s">
        <v>10327</v>
      </c>
    </row>
    <row r="2070" spans="1:18" hidden="1" x14ac:dyDescent="0.25">
      <c r="A2070" s="7">
        <f>anotacoes!D2070</f>
        <v>40655</v>
      </c>
      <c r="B2070" t="str">
        <f>anotacoes!C2070</f>
        <v>EUROPEAN CHAMPIONSHIPS ISTANBUL 2011</v>
      </c>
      <c r="C2070" t="str">
        <f>anotacoes!E2070</f>
        <v>ELMONT, D</v>
      </c>
      <c r="D2070" t="str">
        <f>anotacoes!F2070</f>
        <v>PINA</v>
      </c>
      <c r="E2070" t="s">
        <v>10325</v>
      </c>
      <c r="F2070">
        <f>anotacoes!A2070</f>
        <v>34</v>
      </c>
      <c r="G2070">
        <f>anotacoes!B2070</f>
        <v>11</v>
      </c>
      <c r="H2070" t="str">
        <f>anotacoes!K2070</f>
        <v xml:space="preserve"> 00:00:59,223</v>
      </c>
      <c r="I2070" t="str">
        <f>anotacoes!L2070</f>
        <v xml:space="preserve"> 00:01:41,918</v>
      </c>
      <c r="J2070" t="str">
        <f>IF(L2070="PAUSE",E2070,IF(anotacoes!G2074=conversao_anotacoes!C2070,conversao_anotacoes!C2070,conversao_anotacoes!D2070))</f>
        <v>ELMONT, D</v>
      </c>
      <c r="K2070" t="str">
        <f t="shared" si="64"/>
        <v>PINA</v>
      </c>
      <c r="L2070" t="str">
        <f>UPPER(anotacoes!H2070)</f>
        <v>DISPLACEMENT</v>
      </c>
      <c r="M2070" t="str">
        <f>IF(OR(L2070="ATTACK",L2070="FINTA"),"&lt;TECNICA&gt;",UPPER(anotacoes!I2070))</f>
        <v>2-3 STEP HESITANT LEFT</v>
      </c>
      <c r="N2070" t="str">
        <f>IF(OR(L2070="ATTACK",L2070="FINTA"),UPPER(anotacoes!I2070),"")</f>
        <v/>
      </c>
      <c r="O2070" s="6" t="str">
        <f>IF(anotacoes!N2070=0,"",anotacoes!N2070)</f>
        <v/>
      </c>
      <c r="P2070" t="str">
        <f>IF(anotacoes!M2070=0,"",UPPER(anotacoes!M2070))</f>
        <v/>
      </c>
      <c r="Q2070" t="str">
        <f t="shared" si="65"/>
        <v>INSERT INTO CONVERSAO_LUTA_ACAO (cd_conversao, id_luta, sequencia, momento_inicio, momento_fim, quem_faz, quem_sofre, acao_tipo, acao, tecnica, direcao, pontuacao) VALUES (1, 34, 11, TRIM(' 00:00:59,223'), TRIM(' 00:01:41,918'), 'ELMONT, D', 'PINA', 'DISPLACEMENT', '2-3 STEP HESITANT LEFT', NULL, NULL, NULL)</v>
      </c>
      <c r="R2070" t="s">
        <v>10327</v>
      </c>
    </row>
    <row r="2071" spans="1:18" hidden="1" x14ac:dyDescent="0.25">
      <c r="A2071" s="7">
        <f>anotacoes!D2071</f>
        <v>40655</v>
      </c>
      <c r="B2071" t="str">
        <f>anotacoes!C2071</f>
        <v>EUROPEAN CHAMPIONSHIPS ISTANBUL 2011</v>
      </c>
      <c r="C2071" t="str">
        <f>anotacoes!E2071</f>
        <v>ELMONT, D</v>
      </c>
      <c r="D2071" t="str">
        <f>anotacoes!F2071</f>
        <v>PINA</v>
      </c>
      <c r="E2071" t="s">
        <v>10325</v>
      </c>
      <c r="F2071">
        <f>anotacoes!A2071</f>
        <v>34</v>
      </c>
      <c r="G2071">
        <f>anotacoes!B2071</f>
        <v>12</v>
      </c>
      <c r="H2071" t="str">
        <f>anotacoes!K2071</f>
        <v xml:space="preserve"> 00:01:41,918</v>
      </c>
      <c r="I2071" t="str">
        <f>anotacoes!L2071</f>
        <v xml:space="preserve"> 00:01:50,374</v>
      </c>
      <c r="J2071" t="str">
        <f>IF(L2071="PAUSE",E2071,IF(anotacoes!G2075=conversao_anotacoes!C2071,conversao_anotacoes!C2071,conversao_anotacoes!D2071))</f>
        <v>ELMONT, D</v>
      </c>
      <c r="K2071" t="str">
        <f t="shared" si="64"/>
        <v>PINA</v>
      </c>
      <c r="L2071" t="str">
        <f>UPPER(anotacoes!H2071)</f>
        <v>GRIP TIME</v>
      </c>
      <c r="M2071" t="str">
        <f>IF(OR(L2071="ATTACK",L2071="FINTA"),"&lt;TECNICA&gt;",UPPER(anotacoes!I2071))</f>
        <v>RIGHT SLEEVE LEFT SLEEVE</v>
      </c>
      <c r="N2071" t="str">
        <f>IF(OR(L2071="ATTACK",L2071="FINTA"),UPPER(anotacoes!I2071),"")</f>
        <v/>
      </c>
      <c r="O2071" s="6" t="str">
        <f>IF(anotacoes!N2071=0,"",anotacoes!N2071)</f>
        <v/>
      </c>
      <c r="P2071" t="str">
        <f>IF(anotacoes!M2071=0,"",UPPER(anotacoes!M2071))</f>
        <v/>
      </c>
      <c r="Q2071" t="str">
        <f t="shared" si="65"/>
        <v>INSERT INTO CONVERSAO_LUTA_ACAO (cd_conversao, id_luta, sequencia, momento_inicio, momento_fim, quem_faz, quem_sofre, acao_tipo, acao, tecnica, direcao, pontuacao) VALUES (1, 34, 12, TRIM(' 00:01:41,918'), TRIM(' 00:01:50,374'), 'ELMONT, D', 'PINA', 'GRIP TIME', 'RIGHT SLEEVE LEFT SLEEVE', NULL, NULL, NULL)</v>
      </c>
      <c r="R2071" t="s">
        <v>10327</v>
      </c>
    </row>
    <row r="2072" spans="1:18" hidden="1" x14ac:dyDescent="0.25">
      <c r="A2072" s="7">
        <f>anotacoes!D2072</f>
        <v>40655</v>
      </c>
      <c r="B2072" t="str">
        <f>anotacoes!C2072</f>
        <v>EUROPEAN CHAMPIONSHIPS ISTANBUL 2011</v>
      </c>
      <c r="C2072" t="str">
        <f>anotacoes!E2072</f>
        <v>ELMONT, D</v>
      </c>
      <c r="D2072" t="str">
        <f>anotacoes!F2072</f>
        <v>PINA</v>
      </c>
      <c r="E2072" t="s">
        <v>10325</v>
      </c>
      <c r="F2072">
        <f>anotacoes!A2072</f>
        <v>34</v>
      </c>
      <c r="G2072">
        <f>anotacoes!B2072</f>
        <v>13</v>
      </c>
      <c r="H2072" t="str">
        <f>anotacoes!K2072</f>
        <v xml:space="preserve"> 00:01:50,374</v>
      </c>
      <c r="I2072" t="str">
        <f>anotacoes!L2072</f>
        <v xml:space="preserve"> 00:01:50,964</v>
      </c>
      <c r="J2072" t="str">
        <f>IF(L2072="PAUSE",E2072,IF(anotacoes!G2076=conversao_anotacoes!C2072,conversao_anotacoes!C2072,conversao_anotacoes!D2072))</f>
        <v>ELMONT, D</v>
      </c>
      <c r="K2072" t="str">
        <f t="shared" si="64"/>
        <v>PINA</v>
      </c>
      <c r="L2072" t="str">
        <f>UPPER(anotacoes!H2072)</f>
        <v>DEFENSE</v>
      </c>
      <c r="M2072" t="str">
        <f>IF(OR(L2072="ATTACK",L2072="FINTA"),"&lt;TECNICA&gt;",UPPER(anotacoes!I2072))</f>
        <v>TAE-SABAKI LEFT INCLINED</v>
      </c>
      <c r="N2072" t="str">
        <f>IF(OR(L2072="ATTACK",L2072="FINTA"),UPPER(anotacoes!I2072),"")</f>
        <v/>
      </c>
      <c r="O2072" s="6" t="str">
        <f>IF(anotacoes!N2072=0,"",anotacoes!N2072)</f>
        <v/>
      </c>
      <c r="P2072" t="str">
        <f>IF(anotacoes!M2072=0,"",UPPER(anotacoes!M2072))</f>
        <v/>
      </c>
      <c r="Q2072" t="str">
        <f t="shared" si="65"/>
        <v>INSERT INTO CONVERSAO_LUTA_ACAO (cd_conversao, id_luta, sequencia, momento_inicio, momento_fim, quem_faz, quem_sofre, acao_tipo, acao, tecnica, direcao, pontuacao) VALUES (1, 34, 13, TRIM(' 00:01:50,374'), TRIM(' 00:01:50,964'), 'ELMONT, D', 'PINA', 'DEFENSE', 'TAE-SABAKI LEFT INCLINED', NULL, NULL, NULL)</v>
      </c>
      <c r="R2072" t="s">
        <v>10327</v>
      </c>
    </row>
    <row r="2073" spans="1:18" hidden="1" x14ac:dyDescent="0.25">
      <c r="A2073" s="7">
        <f>anotacoes!D2073</f>
        <v>40655</v>
      </c>
      <c r="B2073" t="str">
        <f>anotacoes!C2073</f>
        <v>EUROPEAN CHAMPIONSHIPS ISTANBUL 2011</v>
      </c>
      <c r="C2073" t="str">
        <f>anotacoes!E2073</f>
        <v>ELMONT, D</v>
      </c>
      <c r="D2073" t="str">
        <f>anotacoes!F2073</f>
        <v>PINA</v>
      </c>
      <c r="E2073" t="s">
        <v>10325</v>
      </c>
      <c r="F2073">
        <f>anotacoes!A2073</f>
        <v>34</v>
      </c>
      <c r="G2073">
        <f>anotacoes!B2073</f>
        <v>14</v>
      </c>
      <c r="H2073" t="str">
        <f>anotacoes!K2073</f>
        <v xml:space="preserve"> 00:01:50,964</v>
      </c>
      <c r="I2073" t="str">
        <f>anotacoes!L2073</f>
        <v xml:space="preserve"> 00:01:52,617</v>
      </c>
      <c r="J2073" t="str">
        <f>IF(L2073="PAUSE",E2073,IF(anotacoes!G2077=conversao_anotacoes!C2073,conversao_anotacoes!C2073,conversao_anotacoes!D2073))</f>
        <v>ELMONT, D</v>
      </c>
      <c r="K2073" t="str">
        <f t="shared" si="64"/>
        <v>PINA</v>
      </c>
      <c r="L2073" t="str">
        <f>UPPER(anotacoes!H2073)</f>
        <v>TRANSITION</v>
      </c>
      <c r="M2073" t="str">
        <f>IF(OR(L2073="ATTACK",L2073="FINTA"),"&lt;TECNICA&gt;",UPPER(anotacoes!I2073))</f>
        <v>WITHOUT ATTACK</v>
      </c>
      <c r="N2073" t="str">
        <f>IF(OR(L2073="ATTACK",L2073="FINTA"),UPPER(anotacoes!I2073),"")</f>
        <v/>
      </c>
      <c r="O2073" s="6" t="str">
        <f>IF(anotacoes!N2073=0,"",anotacoes!N2073)</f>
        <v/>
      </c>
      <c r="P2073" t="str">
        <f>IF(anotacoes!M2073=0,"",UPPER(anotacoes!M2073))</f>
        <v/>
      </c>
      <c r="Q2073" t="str">
        <f t="shared" si="65"/>
        <v>INSERT INTO CONVERSAO_LUTA_ACAO (cd_conversao, id_luta, sequencia, momento_inicio, momento_fim, quem_faz, quem_sofre, acao_tipo, acao, tecnica, direcao, pontuacao) VALUES (1, 34, 14, TRIM(' 00:01:50,964'), TRIM(' 00:01:52,617'), 'ELMONT, D', 'PINA', 'TRANSITION', 'WITHOUT ATTACK', NULL, NULL, NULL)</v>
      </c>
      <c r="R2073" t="s">
        <v>10327</v>
      </c>
    </row>
    <row r="2074" spans="1:18" hidden="1" x14ac:dyDescent="0.25">
      <c r="A2074" s="7">
        <f>anotacoes!D2074</f>
        <v>40655</v>
      </c>
      <c r="B2074" t="str">
        <f>anotacoes!C2074</f>
        <v>EUROPEAN CHAMPIONSHIPS ISTANBUL 2011</v>
      </c>
      <c r="C2074" t="str">
        <f>anotacoes!E2074</f>
        <v>ELMONT, D</v>
      </c>
      <c r="D2074" t="str">
        <f>anotacoes!F2074</f>
        <v>PINA</v>
      </c>
      <c r="E2074" t="s">
        <v>10325</v>
      </c>
      <c r="F2074">
        <f>anotacoes!A2074</f>
        <v>34</v>
      </c>
      <c r="G2074">
        <f>anotacoes!B2074</f>
        <v>15</v>
      </c>
      <c r="H2074" t="str">
        <f>anotacoes!K2074</f>
        <v xml:space="preserve"> 00:01:52,788</v>
      </c>
      <c r="I2074" t="str">
        <f>anotacoes!L2074</f>
        <v xml:space="preserve"> 00:01:59,032</v>
      </c>
      <c r="J2074" t="str">
        <f>IF(L2074="PAUSE",E2074,IF(anotacoes!G2078=conversao_anotacoes!C2074,conversao_anotacoes!C2074,conversao_anotacoes!D2074))</f>
        <v>&lt;ARBITRO_DESCONHECIDO&gt;</v>
      </c>
      <c r="K2074" t="str">
        <f t="shared" si="64"/>
        <v/>
      </c>
      <c r="L2074" t="str">
        <f>UPPER(anotacoes!H2074)</f>
        <v>PAUSE</v>
      </c>
      <c r="M2074" t="str">
        <f>IF(OR(L2074="ATTACK",L2074="FINTA"),"&lt;TECNICA&gt;",UPPER(anotacoes!I2074))</f>
        <v>&lt;NAO_CLASSIFICADO&gt;</v>
      </c>
      <c r="N2074" t="str">
        <f>IF(OR(L2074="ATTACK",L2074="FINTA"),UPPER(anotacoes!I2074),"")</f>
        <v/>
      </c>
      <c r="O2074" s="6" t="str">
        <f>IF(anotacoes!N2074=0,"",anotacoes!N2074)</f>
        <v/>
      </c>
      <c r="P2074" t="str">
        <f>IF(anotacoes!M2074=0,"",UPPER(anotacoes!M2074))</f>
        <v/>
      </c>
      <c r="Q2074" t="str">
        <f t="shared" si="65"/>
        <v>INSERT INTO CONVERSAO_LUTA_ACAO (cd_conversao, id_luta, sequencia, momento_inicio, momento_fim, quem_faz, quem_sofre, acao_tipo, acao, tecnica, direcao, pontuacao) VALUES (1, 34, 15, TRIM(' 00:01:52,788'), TRIM(' 00:01:59,032'), '&lt;ARBITRO_DESCONHECIDO&gt;', '', 'PAUSE', '&lt;NAO_CLASSIFICADO&gt;', NULL, NULL, NULL)</v>
      </c>
      <c r="R2074" t="s">
        <v>10327</v>
      </c>
    </row>
    <row r="2075" spans="1:18" hidden="1" x14ac:dyDescent="0.25">
      <c r="A2075" s="7">
        <f>anotacoes!D2075</f>
        <v>40655</v>
      </c>
      <c r="B2075" t="str">
        <f>anotacoes!C2075</f>
        <v>EUROPEAN CHAMPIONSHIPS ISTANBUL 2011</v>
      </c>
      <c r="C2075" t="str">
        <f>anotacoes!E2075</f>
        <v>ELMONT, D</v>
      </c>
      <c r="D2075" t="str">
        <f>anotacoes!F2075</f>
        <v>PINA</v>
      </c>
      <c r="E2075" t="s">
        <v>10325</v>
      </c>
      <c r="F2075">
        <f>anotacoes!A2075</f>
        <v>34</v>
      </c>
      <c r="G2075">
        <f>anotacoes!B2075</f>
        <v>16</v>
      </c>
      <c r="H2075" t="str">
        <f>anotacoes!K2075</f>
        <v xml:space="preserve"> 00:01:59,204</v>
      </c>
      <c r="I2075" t="str">
        <f>anotacoes!L2075</f>
        <v xml:space="preserve"> 00:02:04,172</v>
      </c>
      <c r="J2075" t="str">
        <f>IF(L2075="PAUSE",E2075,IF(anotacoes!G2079=conversao_anotacoes!C2075,conversao_anotacoes!C2075,conversao_anotacoes!D2075))</f>
        <v>ELMONT, D</v>
      </c>
      <c r="K2075" t="str">
        <f t="shared" si="64"/>
        <v>PINA</v>
      </c>
      <c r="L2075" t="str">
        <f>UPPER(anotacoes!H2075)</f>
        <v>DISPLACEMENT</v>
      </c>
      <c r="M2075" t="str">
        <f>IF(OR(L2075="ATTACK",L2075="FINTA"),"&lt;TECNICA&gt;",UPPER(anotacoes!I2075))</f>
        <v>2-3 STEP HESITANT LEFT</v>
      </c>
      <c r="N2075" t="str">
        <f>IF(OR(L2075="ATTACK",L2075="FINTA"),UPPER(anotacoes!I2075),"")</f>
        <v/>
      </c>
      <c r="O2075" s="6" t="str">
        <f>IF(anotacoes!N2075=0,"",anotacoes!N2075)</f>
        <v/>
      </c>
      <c r="P2075" t="str">
        <f>IF(anotacoes!M2075=0,"",UPPER(anotacoes!M2075))</f>
        <v/>
      </c>
      <c r="Q2075" t="str">
        <f t="shared" si="65"/>
        <v>INSERT INTO CONVERSAO_LUTA_ACAO (cd_conversao, id_luta, sequencia, momento_inicio, momento_fim, quem_faz, quem_sofre, acao_tipo, acao, tecnica, direcao, pontuacao) VALUES (1, 34, 16, TRIM(' 00:01:59,204'), TRIM(' 00:02:04,172'), 'ELMONT, D', 'PINA', 'DISPLACEMENT', '2-3 STEP HESITANT LEFT', NULL, NULL, NULL)</v>
      </c>
      <c r="R2075" t="s">
        <v>10327</v>
      </c>
    </row>
    <row r="2076" spans="1:18" hidden="1" x14ac:dyDescent="0.25">
      <c r="A2076" s="7">
        <f>anotacoes!D2076</f>
        <v>40655</v>
      </c>
      <c r="B2076" t="str">
        <f>anotacoes!C2076</f>
        <v>EUROPEAN CHAMPIONSHIPS ISTANBUL 2011</v>
      </c>
      <c r="C2076" t="str">
        <f>anotacoes!E2076</f>
        <v>ELMONT, D</v>
      </c>
      <c r="D2076" t="str">
        <f>anotacoes!F2076</f>
        <v>PINA</v>
      </c>
      <c r="E2076" t="s">
        <v>10325</v>
      </c>
      <c r="F2076">
        <f>anotacoes!A2076</f>
        <v>34</v>
      </c>
      <c r="G2076">
        <f>anotacoes!B2076</f>
        <v>17</v>
      </c>
      <c r="H2076" t="str">
        <f>anotacoes!K2076</f>
        <v xml:space="preserve"> 00:02:04,172</v>
      </c>
      <c r="I2076" t="str">
        <f>anotacoes!L2076</f>
        <v xml:space="preserve"> 00:02:07,704</v>
      </c>
      <c r="J2076" t="str">
        <f>IF(L2076="PAUSE",E2076,IF(anotacoes!G2080=conversao_anotacoes!C2076,conversao_anotacoes!C2076,conversao_anotacoes!D2076))</f>
        <v>ELMONT, D</v>
      </c>
      <c r="K2076" t="str">
        <f t="shared" si="64"/>
        <v>PINA</v>
      </c>
      <c r="L2076" t="str">
        <f>UPPER(anotacoes!H2076)</f>
        <v>GRIP TIME</v>
      </c>
      <c r="M2076" t="str">
        <f>IF(OR(L2076="ATTACK",L2076="FINTA"),"&lt;TECNICA&gt;",UPPER(anotacoes!I2076))</f>
        <v>RIGHT SLEEVE LEFT SLEEVE</v>
      </c>
      <c r="N2076" t="str">
        <f>IF(OR(L2076="ATTACK",L2076="FINTA"),UPPER(anotacoes!I2076),"")</f>
        <v/>
      </c>
      <c r="O2076" s="6" t="str">
        <f>IF(anotacoes!N2076=0,"",anotacoes!N2076)</f>
        <v/>
      </c>
      <c r="P2076" t="str">
        <f>IF(anotacoes!M2076=0,"",UPPER(anotacoes!M2076))</f>
        <v/>
      </c>
      <c r="Q2076" t="str">
        <f t="shared" si="65"/>
        <v>INSERT INTO CONVERSAO_LUTA_ACAO (cd_conversao, id_luta, sequencia, momento_inicio, momento_fim, quem_faz, quem_sofre, acao_tipo, acao, tecnica, direcao, pontuacao) VALUES (1, 34, 17, TRIM(' 00:02:04,172'), TRIM(' 00:02:07,704'), 'ELMONT, D', 'PINA', 'GRIP TIME', 'RIGHT SLEEVE LEFT SLEEVE', NULL, NULL, NULL)</v>
      </c>
      <c r="R2076" t="s">
        <v>10327</v>
      </c>
    </row>
    <row r="2077" spans="1:18" hidden="1" x14ac:dyDescent="0.25">
      <c r="A2077" s="7">
        <f>anotacoes!D2077</f>
        <v>40655</v>
      </c>
      <c r="B2077" t="str">
        <f>anotacoes!C2077</f>
        <v>EUROPEAN CHAMPIONSHIPS ISTANBUL 2011</v>
      </c>
      <c r="C2077" t="str">
        <f>anotacoes!E2077</f>
        <v>ELMONT, D</v>
      </c>
      <c r="D2077" t="str">
        <f>anotacoes!F2077</f>
        <v>PINA</v>
      </c>
      <c r="E2077" t="s">
        <v>10325</v>
      </c>
      <c r="F2077">
        <f>anotacoes!A2077</f>
        <v>34</v>
      </c>
      <c r="G2077">
        <f>anotacoes!B2077</f>
        <v>18</v>
      </c>
      <c r="H2077" t="str">
        <f>anotacoes!K2077</f>
        <v xml:space="preserve"> 00:02:07,704</v>
      </c>
      <c r="I2077" t="str">
        <f>anotacoes!L2077</f>
        <v xml:space="preserve"> 00:02:10,566</v>
      </c>
      <c r="J2077" t="str">
        <f>IF(L2077="PAUSE",E2077,IF(anotacoes!G2081=conversao_anotacoes!C2077,conversao_anotacoes!C2077,conversao_anotacoes!D2077))</f>
        <v>ELMONT, D</v>
      </c>
      <c r="K2077" t="str">
        <f t="shared" si="64"/>
        <v>PINA</v>
      </c>
      <c r="L2077" t="str">
        <f>UPPER(anotacoes!H2077)</f>
        <v>TRANSITION</v>
      </c>
      <c r="M2077" t="str">
        <f>IF(OR(L2077="ATTACK",L2077="FINTA"),"&lt;TECNICA&gt;",UPPER(anotacoes!I2077))</f>
        <v>WITHOUT ATTACK</v>
      </c>
      <c r="N2077" t="str">
        <f>IF(OR(L2077="ATTACK",L2077="FINTA"),UPPER(anotacoes!I2077),"")</f>
        <v/>
      </c>
      <c r="O2077" s="6" t="str">
        <f>IF(anotacoes!N2077=0,"",anotacoes!N2077)</f>
        <v/>
      </c>
      <c r="P2077" t="str">
        <f>IF(anotacoes!M2077=0,"",UPPER(anotacoes!M2077))</f>
        <v/>
      </c>
      <c r="Q2077" t="str">
        <f t="shared" si="65"/>
        <v>INSERT INTO CONVERSAO_LUTA_ACAO (cd_conversao, id_luta, sequencia, momento_inicio, momento_fim, quem_faz, quem_sofre, acao_tipo, acao, tecnica, direcao, pontuacao) VALUES (1, 34, 18, TRIM(' 00:02:07,704'), TRIM(' 00:02:10,566'), 'ELMONT, D', 'PINA', 'TRANSITION', 'WITHOUT ATTACK', NULL, NULL, NULL)</v>
      </c>
      <c r="R2077" t="s">
        <v>10327</v>
      </c>
    </row>
    <row r="2078" spans="1:18" hidden="1" x14ac:dyDescent="0.25">
      <c r="A2078" s="7">
        <f>anotacoes!D2078</f>
        <v>40655</v>
      </c>
      <c r="B2078" t="str">
        <f>anotacoes!C2078</f>
        <v>EUROPEAN CHAMPIONSHIPS ISTANBUL 2011</v>
      </c>
      <c r="C2078" t="str">
        <f>anotacoes!E2078</f>
        <v>ELMONT, D</v>
      </c>
      <c r="D2078" t="str">
        <f>anotacoes!F2078</f>
        <v>PINA</v>
      </c>
      <c r="E2078" t="s">
        <v>10325</v>
      </c>
      <c r="F2078">
        <f>anotacoes!A2078</f>
        <v>34</v>
      </c>
      <c r="G2078">
        <f>anotacoes!B2078</f>
        <v>19</v>
      </c>
      <c r="H2078" t="str">
        <f>anotacoes!K2078</f>
        <v xml:space="preserve"> 00:02:10,737</v>
      </c>
      <c r="I2078" t="str">
        <f>anotacoes!L2078</f>
        <v xml:space="preserve"> 00:02:16,197</v>
      </c>
      <c r="J2078" t="str">
        <f>IF(L2078="PAUSE",E2078,IF(anotacoes!G2082=conversao_anotacoes!C2078,conversao_anotacoes!C2078,conversao_anotacoes!D2078))</f>
        <v>ELMONT, D</v>
      </c>
      <c r="K2078" t="str">
        <f t="shared" si="64"/>
        <v>PINA</v>
      </c>
      <c r="L2078" t="str">
        <f>UPPER(anotacoes!H2078)</f>
        <v>GROUNDWORK COMBAT</v>
      </c>
      <c r="M2078" t="str">
        <f>IF(OR(L2078="ATTACK",L2078="FINTA"),"&lt;TECNICA&gt;",UPPER(anotacoes!I2078))</f>
        <v>DEFENSIVE POSITION</v>
      </c>
      <c r="N2078" t="str">
        <f>IF(OR(L2078="ATTACK",L2078="FINTA"),UPPER(anotacoes!I2078),"")</f>
        <v/>
      </c>
      <c r="O2078" s="6" t="str">
        <f>IF(anotacoes!N2078=0,"",anotacoes!N2078)</f>
        <v/>
      </c>
      <c r="P2078" t="str">
        <f>IF(anotacoes!M2078=0,"",UPPER(anotacoes!M2078))</f>
        <v/>
      </c>
      <c r="Q2078" t="str">
        <f t="shared" si="65"/>
        <v>INSERT INTO CONVERSAO_LUTA_ACAO (cd_conversao, id_luta, sequencia, momento_inicio, momento_fim, quem_faz, quem_sofre, acao_tipo, acao, tecnica, direcao, pontuacao) VALUES (1, 34, 19, TRIM(' 00:02:10,737'), TRIM(' 00:02:16,197'), 'ELMONT, D', 'PINA', 'GROUNDWORK COMBAT', 'DEFENSIVE POSITION', NULL, NULL, NULL)</v>
      </c>
      <c r="R2078" t="s">
        <v>10327</v>
      </c>
    </row>
    <row r="2079" spans="1:18" hidden="1" x14ac:dyDescent="0.25">
      <c r="A2079" s="7">
        <f>anotacoes!D2079</f>
        <v>40655</v>
      </c>
      <c r="B2079" t="str">
        <f>anotacoes!C2079</f>
        <v>EUROPEAN CHAMPIONSHIPS ISTANBUL 2011</v>
      </c>
      <c r="C2079" t="str">
        <f>anotacoes!E2079</f>
        <v>ELMONT, D</v>
      </c>
      <c r="D2079" t="str">
        <f>anotacoes!F2079</f>
        <v>PINA</v>
      </c>
      <c r="E2079" t="s">
        <v>10325</v>
      </c>
      <c r="F2079">
        <f>anotacoes!A2079</f>
        <v>34</v>
      </c>
      <c r="G2079">
        <f>anotacoes!B2079</f>
        <v>20</v>
      </c>
      <c r="H2079" t="str">
        <f>anotacoes!K2079</f>
        <v xml:space="preserve"> 00:02:16,385</v>
      </c>
      <c r="I2079" t="str">
        <f>anotacoes!L2079</f>
        <v xml:space="preserve"> 00:02:27,213</v>
      </c>
      <c r="J2079" t="str">
        <f>IF(L2079="PAUSE",E2079,IF(anotacoes!G2083=conversao_anotacoes!C2079,conversao_anotacoes!C2079,conversao_anotacoes!D2079))</f>
        <v>&lt;ARBITRO_DESCONHECIDO&gt;</v>
      </c>
      <c r="K2079" t="str">
        <f t="shared" si="64"/>
        <v/>
      </c>
      <c r="L2079" t="str">
        <f>UPPER(anotacoes!H2079)</f>
        <v>PAUSE</v>
      </c>
      <c r="M2079" t="str">
        <f>IF(OR(L2079="ATTACK",L2079="FINTA"),"&lt;TECNICA&gt;",UPPER(anotacoes!I2079))</f>
        <v>&lt;NAO_CLASSIFICADO&gt;</v>
      </c>
      <c r="N2079" t="str">
        <f>IF(OR(L2079="ATTACK",L2079="FINTA"),UPPER(anotacoes!I2079),"")</f>
        <v/>
      </c>
      <c r="O2079" s="6" t="str">
        <f>IF(anotacoes!N2079=0,"",anotacoes!N2079)</f>
        <v/>
      </c>
      <c r="P2079" t="str">
        <f>IF(anotacoes!M2079=0,"",UPPER(anotacoes!M2079))</f>
        <v/>
      </c>
      <c r="Q2079" t="str">
        <f t="shared" si="65"/>
        <v>INSERT INTO CONVERSAO_LUTA_ACAO (cd_conversao, id_luta, sequencia, momento_inicio, momento_fim, quem_faz, quem_sofre, acao_tipo, acao, tecnica, direcao, pontuacao) VALUES (1, 34, 20, TRIM(' 00:02:16,385'), TRIM(' 00:02:27,213'), '&lt;ARBITRO_DESCONHECIDO&gt;', '', 'PAUSE', '&lt;NAO_CLASSIFICADO&gt;', NULL, NULL, NULL)</v>
      </c>
      <c r="R2079" t="s">
        <v>10327</v>
      </c>
    </row>
    <row r="2080" spans="1:18" hidden="1" x14ac:dyDescent="0.25">
      <c r="A2080" s="7">
        <f>anotacoes!D2080</f>
        <v>40655</v>
      </c>
      <c r="B2080" t="str">
        <f>anotacoes!C2080</f>
        <v>EUROPEAN CHAMPIONSHIPS ISTANBUL 2011</v>
      </c>
      <c r="C2080" t="str">
        <f>anotacoes!E2080</f>
        <v>ELMONT, D</v>
      </c>
      <c r="D2080" t="str">
        <f>anotacoes!F2080</f>
        <v>PINA</v>
      </c>
      <c r="E2080" t="s">
        <v>10325</v>
      </c>
      <c r="F2080">
        <f>anotacoes!A2080</f>
        <v>34</v>
      </c>
      <c r="G2080">
        <f>anotacoes!B2080</f>
        <v>21</v>
      </c>
      <c r="H2080" t="str">
        <f>anotacoes!K2080</f>
        <v xml:space="preserve"> 00:02:27,399</v>
      </c>
      <c r="I2080" t="str">
        <f>anotacoes!L2080</f>
        <v xml:space="preserve"> 00:02:30,779</v>
      </c>
      <c r="J2080" t="str">
        <f>IF(L2080="PAUSE",E2080,IF(anotacoes!G2084=conversao_anotacoes!C2080,conversao_anotacoes!C2080,conversao_anotacoes!D2080))</f>
        <v>ELMONT, D</v>
      </c>
      <c r="K2080" t="str">
        <f t="shared" si="64"/>
        <v>PINA</v>
      </c>
      <c r="L2080" t="str">
        <f>UPPER(anotacoes!H2080)</f>
        <v>DISPLACEMENT</v>
      </c>
      <c r="M2080" t="str">
        <f>IF(OR(L2080="ATTACK",L2080="FINTA"),"&lt;TECNICA&gt;",UPPER(anotacoes!I2080))</f>
        <v>CIRCULAR RIGHT</v>
      </c>
      <c r="N2080" t="str">
        <f>IF(OR(L2080="ATTACK",L2080="FINTA"),UPPER(anotacoes!I2080),"")</f>
        <v/>
      </c>
      <c r="O2080" s="6" t="str">
        <f>IF(anotacoes!N2080=0,"",anotacoes!N2080)</f>
        <v/>
      </c>
      <c r="P2080" t="str">
        <f>IF(anotacoes!M2080=0,"",UPPER(anotacoes!M2080))</f>
        <v/>
      </c>
      <c r="Q2080" t="str">
        <f t="shared" si="65"/>
        <v>INSERT INTO CONVERSAO_LUTA_ACAO (cd_conversao, id_luta, sequencia, momento_inicio, momento_fim, quem_faz, quem_sofre, acao_tipo, acao, tecnica, direcao, pontuacao) VALUES (1, 34, 21, TRIM(' 00:02:27,399'), TRIM(' 00:02:30,779'), 'ELMONT, D', 'PINA', 'DISPLACEMENT', 'CIRCULAR RIGHT', NULL, NULL, NULL)</v>
      </c>
      <c r="R2080" t="s">
        <v>10327</v>
      </c>
    </row>
    <row r="2081" spans="1:18" hidden="1" x14ac:dyDescent="0.25">
      <c r="A2081" s="7">
        <f>anotacoes!D2081</f>
        <v>40655</v>
      </c>
      <c r="B2081" t="str">
        <f>anotacoes!C2081</f>
        <v>EUROPEAN CHAMPIONSHIPS ISTANBUL 2011</v>
      </c>
      <c r="C2081" t="str">
        <f>anotacoes!E2081</f>
        <v>ELMONT, D</v>
      </c>
      <c r="D2081" t="str">
        <f>anotacoes!F2081</f>
        <v>PINA</v>
      </c>
      <c r="E2081" t="s">
        <v>10325</v>
      </c>
      <c r="F2081">
        <f>anotacoes!A2081</f>
        <v>34</v>
      </c>
      <c r="G2081">
        <f>anotacoes!B2081</f>
        <v>22</v>
      </c>
      <c r="H2081" t="str">
        <f>anotacoes!K2081</f>
        <v xml:space="preserve"> 00:02:30,779</v>
      </c>
      <c r="I2081" t="str">
        <f>anotacoes!L2081</f>
        <v xml:space="preserve"> 00:02:32,605</v>
      </c>
      <c r="J2081" t="str">
        <f>IF(L2081="PAUSE",E2081,IF(anotacoes!G2085=conversao_anotacoes!C2081,conversao_anotacoes!C2081,conversao_anotacoes!D2081))</f>
        <v>ELMONT, D</v>
      </c>
      <c r="K2081" t="str">
        <f t="shared" si="64"/>
        <v>PINA</v>
      </c>
      <c r="L2081" t="str">
        <f>UPPER(anotacoes!H2081)</f>
        <v>DISPLACEMENT</v>
      </c>
      <c r="M2081" t="str">
        <f>IF(OR(L2081="ATTACK",L2081="FINTA"),"&lt;TECNICA&gt;",UPPER(anotacoes!I2081))</f>
        <v>2-3 STEP HESITANT LEFT</v>
      </c>
      <c r="N2081" t="str">
        <f>IF(OR(L2081="ATTACK",L2081="FINTA"),UPPER(anotacoes!I2081),"")</f>
        <v/>
      </c>
      <c r="O2081" s="6" t="str">
        <f>IF(anotacoes!N2081=0,"",anotacoes!N2081)</f>
        <v/>
      </c>
      <c r="P2081" t="str">
        <f>IF(anotacoes!M2081=0,"",UPPER(anotacoes!M2081))</f>
        <v/>
      </c>
      <c r="Q2081" t="str">
        <f t="shared" si="65"/>
        <v>INSERT INTO CONVERSAO_LUTA_ACAO (cd_conversao, id_luta, sequencia, momento_inicio, momento_fim, quem_faz, quem_sofre, acao_tipo, acao, tecnica, direcao, pontuacao) VALUES (1, 34, 22, TRIM(' 00:02:30,779'), TRIM(' 00:02:32,605'), 'ELMONT, D', 'PINA', 'DISPLACEMENT', '2-3 STEP HESITANT LEFT', NULL, NULL, NULL)</v>
      </c>
      <c r="R2081" t="s">
        <v>10327</v>
      </c>
    </row>
    <row r="2082" spans="1:18" hidden="1" x14ac:dyDescent="0.25">
      <c r="A2082" s="7">
        <f>anotacoes!D2082</f>
        <v>40655</v>
      </c>
      <c r="B2082" t="str">
        <f>anotacoes!C2082</f>
        <v>EUROPEAN CHAMPIONSHIPS ISTANBUL 2011</v>
      </c>
      <c r="C2082" t="str">
        <f>anotacoes!E2082</f>
        <v>ELMONT, D</v>
      </c>
      <c r="D2082" t="str">
        <f>anotacoes!F2082</f>
        <v>PINA</v>
      </c>
      <c r="E2082" t="s">
        <v>10325</v>
      </c>
      <c r="F2082">
        <f>anotacoes!A2082</f>
        <v>34</v>
      </c>
      <c r="G2082">
        <f>anotacoes!B2082</f>
        <v>23</v>
      </c>
      <c r="H2082" t="str">
        <f>anotacoes!K2082</f>
        <v xml:space="preserve"> 00:02:32,605</v>
      </c>
      <c r="I2082" t="str">
        <f>anotacoes!L2082</f>
        <v xml:space="preserve"> 00:02:35,614</v>
      </c>
      <c r="J2082" t="str">
        <f>IF(L2082="PAUSE",E2082,IF(anotacoes!G2086=conversao_anotacoes!C2082,conversao_anotacoes!C2082,conversao_anotacoes!D2082))</f>
        <v>ELMONT, D</v>
      </c>
      <c r="K2082" t="str">
        <f t="shared" si="64"/>
        <v>PINA</v>
      </c>
      <c r="L2082" t="str">
        <f>UPPER(anotacoes!H2082)</f>
        <v>GRIP TIME</v>
      </c>
      <c r="M2082" t="str">
        <f>IF(OR(L2082="ATTACK",L2082="FINTA"),"&lt;TECNICA&gt;",UPPER(anotacoes!I2082))</f>
        <v>LEFT SLEEVE</v>
      </c>
      <c r="N2082" t="str">
        <f>IF(OR(L2082="ATTACK",L2082="FINTA"),UPPER(anotacoes!I2082),"")</f>
        <v/>
      </c>
      <c r="O2082" s="6" t="str">
        <f>IF(anotacoes!N2082=0,"",anotacoes!N2082)</f>
        <v/>
      </c>
      <c r="P2082" t="str">
        <f>IF(anotacoes!M2082=0,"",UPPER(anotacoes!M2082))</f>
        <v/>
      </c>
      <c r="Q2082" t="str">
        <f t="shared" si="65"/>
        <v>INSERT INTO CONVERSAO_LUTA_ACAO (cd_conversao, id_luta, sequencia, momento_inicio, momento_fim, quem_faz, quem_sofre, acao_tipo, acao, tecnica, direcao, pontuacao) VALUES (1, 34, 23, TRIM(' 00:02:32,605'), TRIM(' 00:02:35,614'), 'ELMONT, D', 'PINA', 'GRIP TIME', 'LEFT SLEEVE', NULL, NULL, NULL)</v>
      </c>
      <c r="R2082" t="s">
        <v>10327</v>
      </c>
    </row>
    <row r="2083" spans="1:18" hidden="1" x14ac:dyDescent="0.25">
      <c r="A2083" s="7">
        <f>anotacoes!D2083</f>
        <v>40655</v>
      </c>
      <c r="B2083" t="str">
        <f>anotacoes!C2083</f>
        <v>EUROPEAN CHAMPIONSHIPS ISTANBUL 2011</v>
      </c>
      <c r="C2083" t="str">
        <f>anotacoes!E2083</f>
        <v>ELMONT, D</v>
      </c>
      <c r="D2083" t="str">
        <f>anotacoes!F2083</f>
        <v>PINA</v>
      </c>
      <c r="E2083" t="s">
        <v>10325</v>
      </c>
      <c r="F2083">
        <f>anotacoes!A2083</f>
        <v>34</v>
      </c>
      <c r="G2083">
        <f>anotacoes!B2083</f>
        <v>24</v>
      </c>
      <c r="H2083" t="str">
        <f>anotacoes!K2083</f>
        <v xml:space="preserve"> 00:02:35,782</v>
      </c>
      <c r="I2083" t="str">
        <f>anotacoes!L2083</f>
        <v xml:space="preserve"> 00:02:37,933</v>
      </c>
      <c r="J2083" t="str">
        <f>IF(L2083="PAUSE",E2083,IF(anotacoes!G2087=conversao_anotacoes!C2083,conversao_anotacoes!C2083,conversao_anotacoes!D2083))</f>
        <v>ELMONT, D</v>
      </c>
      <c r="K2083" t="str">
        <f t="shared" si="64"/>
        <v>PINA</v>
      </c>
      <c r="L2083" t="str">
        <f>UPPER(anotacoes!H2083)</f>
        <v>DISPLACEMENT</v>
      </c>
      <c r="M2083" t="str">
        <f>IF(OR(L2083="ATTACK",L2083="FINTA"),"&lt;TECNICA&gt;",UPPER(anotacoes!I2083))</f>
        <v>TRY TO GRIP WITH CONTACT</v>
      </c>
      <c r="N2083" t="str">
        <f>IF(OR(L2083="ATTACK",L2083="FINTA"),UPPER(anotacoes!I2083),"")</f>
        <v/>
      </c>
      <c r="O2083" s="6" t="str">
        <f>IF(anotacoes!N2083=0,"",anotacoes!N2083)</f>
        <v/>
      </c>
      <c r="P2083" t="str">
        <f>IF(anotacoes!M2083=0,"",UPPER(anotacoes!M2083))</f>
        <v/>
      </c>
      <c r="Q2083" t="str">
        <f t="shared" si="65"/>
        <v>INSERT INTO CONVERSAO_LUTA_ACAO (cd_conversao, id_luta, sequencia, momento_inicio, momento_fim, quem_faz, quem_sofre, acao_tipo, acao, tecnica, direcao, pontuacao) VALUES (1, 34, 24, TRIM(' 00:02:35,782'), TRIM(' 00:02:37,933'), 'ELMONT, D', 'PINA', 'DISPLACEMENT', 'TRY TO GRIP WITH CONTACT', NULL, NULL, NULL)</v>
      </c>
      <c r="R2083" t="s">
        <v>10327</v>
      </c>
    </row>
    <row r="2084" spans="1:18" hidden="1" x14ac:dyDescent="0.25">
      <c r="A2084" s="7">
        <f>anotacoes!D2084</f>
        <v>40655</v>
      </c>
      <c r="B2084" t="str">
        <f>anotacoes!C2084</f>
        <v>EUROPEAN CHAMPIONSHIPS ISTANBUL 2011</v>
      </c>
      <c r="C2084" t="str">
        <f>anotacoes!E2084</f>
        <v>ELMONT, D</v>
      </c>
      <c r="D2084" t="str">
        <f>anotacoes!F2084</f>
        <v>PINA</v>
      </c>
      <c r="E2084" t="s">
        <v>10325</v>
      </c>
      <c r="F2084">
        <f>anotacoes!A2084</f>
        <v>34</v>
      </c>
      <c r="G2084">
        <f>anotacoes!B2084</f>
        <v>25</v>
      </c>
      <c r="H2084" t="str">
        <f>anotacoes!K2084</f>
        <v xml:space="preserve"> 00:02:38,126</v>
      </c>
      <c r="I2084" t="str">
        <f>anotacoes!L2084</f>
        <v xml:space="preserve"> 00:03:22,750</v>
      </c>
      <c r="J2084" t="str">
        <f>IF(L2084="PAUSE",E2084,IF(anotacoes!G2088=conversao_anotacoes!C2084,conversao_anotacoes!C2084,conversao_anotacoes!D2084))</f>
        <v>ELMONT, D</v>
      </c>
      <c r="K2084" t="str">
        <f t="shared" si="64"/>
        <v>PINA</v>
      </c>
      <c r="L2084" t="str">
        <f>UPPER(anotacoes!H2084)</f>
        <v>GRIP TIME</v>
      </c>
      <c r="M2084" t="str">
        <f>IF(OR(L2084="ATTACK",L2084="FINTA"),"&lt;TECNICA&gt;",UPPER(anotacoes!I2084))</f>
        <v>RIGHT SLEEVE LEFT SLEEVE</v>
      </c>
      <c r="N2084" t="str">
        <f>IF(OR(L2084="ATTACK",L2084="FINTA"),UPPER(anotacoes!I2084),"")</f>
        <v/>
      </c>
      <c r="O2084" s="6" t="str">
        <f>IF(anotacoes!N2084=0,"",anotacoes!N2084)</f>
        <v/>
      </c>
      <c r="P2084" t="str">
        <f>IF(anotacoes!M2084=0,"",UPPER(anotacoes!M2084))</f>
        <v/>
      </c>
      <c r="Q2084" t="str">
        <f t="shared" si="65"/>
        <v>INSERT INTO CONVERSAO_LUTA_ACAO (cd_conversao, id_luta, sequencia, momento_inicio, momento_fim, quem_faz, quem_sofre, acao_tipo, acao, tecnica, direcao, pontuacao) VALUES (1, 34, 25, TRIM(' 00:02:38,126'), TRIM(' 00:03:22,750'), 'ELMONT, D', 'PINA', 'GRIP TIME', 'RIGHT SLEEVE LEFT SLEEVE', NULL, NULL, NULL)</v>
      </c>
      <c r="R2084" t="s">
        <v>10327</v>
      </c>
    </row>
    <row r="2085" spans="1:18" hidden="1" x14ac:dyDescent="0.25">
      <c r="A2085" s="7">
        <f>anotacoes!D2085</f>
        <v>40655</v>
      </c>
      <c r="B2085" t="str">
        <f>anotacoes!C2085</f>
        <v>EUROPEAN CHAMPIONSHIPS ISTANBUL 2011</v>
      </c>
      <c r="C2085" t="str">
        <f>anotacoes!E2085</f>
        <v>ELMONT, D</v>
      </c>
      <c r="D2085" t="str">
        <f>anotacoes!F2085</f>
        <v>PINA</v>
      </c>
      <c r="E2085" t="s">
        <v>10325</v>
      </c>
      <c r="F2085">
        <f>anotacoes!A2085</f>
        <v>34</v>
      </c>
      <c r="G2085">
        <f>anotacoes!B2085</f>
        <v>26</v>
      </c>
      <c r="H2085" t="str">
        <f>anotacoes!K2085</f>
        <v xml:space="preserve"> 00:03:22,750</v>
      </c>
      <c r="I2085" t="str">
        <f>anotacoes!L2085</f>
        <v xml:space="preserve"> 00:03:24,484</v>
      </c>
      <c r="J2085" t="str">
        <f>IF(L2085="PAUSE",E2085,IF(anotacoes!G2089=conversao_anotacoes!C2085,conversao_anotacoes!C2085,conversao_anotacoes!D2085))</f>
        <v>ELMONT, D</v>
      </c>
      <c r="K2085" t="str">
        <f t="shared" si="64"/>
        <v>PINA</v>
      </c>
      <c r="L2085" t="str">
        <f>UPPER(anotacoes!H2085)</f>
        <v>DISPLACEMENT</v>
      </c>
      <c r="M2085" t="str">
        <f>IF(OR(L2085="ATTACK",L2085="FINTA"),"&lt;TECNICA&gt;",UPPER(anotacoes!I2085))</f>
        <v>TRY TO GRIP WITH CONTACT</v>
      </c>
      <c r="N2085" t="str">
        <f>IF(OR(L2085="ATTACK",L2085="FINTA"),UPPER(anotacoes!I2085),"")</f>
        <v/>
      </c>
      <c r="O2085" s="6" t="str">
        <f>IF(anotacoes!N2085=0,"",anotacoes!N2085)</f>
        <v/>
      </c>
      <c r="P2085" t="str">
        <f>IF(anotacoes!M2085=0,"",UPPER(anotacoes!M2085))</f>
        <v/>
      </c>
      <c r="Q2085" t="str">
        <f t="shared" si="65"/>
        <v>INSERT INTO CONVERSAO_LUTA_ACAO (cd_conversao, id_luta, sequencia, momento_inicio, momento_fim, quem_faz, quem_sofre, acao_tipo, acao, tecnica, direcao, pontuacao) VALUES (1, 34, 26, TRIM(' 00:03:22,750'), TRIM(' 00:03:24,484'), 'ELMONT, D', 'PINA', 'DISPLACEMENT', 'TRY TO GRIP WITH CONTACT', NULL, NULL, NULL)</v>
      </c>
      <c r="R2085" t="s">
        <v>10327</v>
      </c>
    </row>
    <row r="2086" spans="1:18" hidden="1" x14ac:dyDescent="0.25">
      <c r="A2086" s="7">
        <f>anotacoes!D2086</f>
        <v>40655</v>
      </c>
      <c r="B2086" t="str">
        <f>anotacoes!C2086</f>
        <v>EUROPEAN CHAMPIONSHIPS ISTANBUL 2011</v>
      </c>
      <c r="C2086" t="str">
        <f>anotacoes!E2086</f>
        <v>ELMONT, D</v>
      </c>
      <c r="D2086" t="str">
        <f>anotacoes!F2086</f>
        <v>PINA</v>
      </c>
      <c r="E2086" t="s">
        <v>10325</v>
      </c>
      <c r="F2086">
        <f>anotacoes!A2086</f>
        <v>34</v>
      </c>
      <c r="G2086">
        <f>anotacoes!B2086</f>
        <v>27</v>
      </c>
      <c r="H2086" t="str">
        <f>anotacoes!K2086</f>
        <v xml:space="preserve"> 00:03:24,665</v>
      </c>
      <c r="I2086" t="str">
        <f>anotacoes!L2086</f>
        <v xml:space="preserve"> 00:03:33,286</v>
      </c>
      <c r="J2086" t="str">
        <f>IF(L2086="PAUSE",E2086,IF(anotacoes!G2090=conversao_anotacoes!C2086,conversao_anotacoes!C2086,conversao_anotacoes!D2086))</f>
        <v>ELMONT, D</v>
      </c>
      <c r="K2086" t="str">
        <f t="shared" si="64"/>
        <v>PINA</v>
      </c>
      <c r="L2086" t="str">
        <f>UPPER(anotacoes!H2086)</f>
        <v>GRIP TIME</v>
      </c>
      <c r="M2086" t="str">
        <f>IF(OR(L2086="ATTACK",L2086="FINTA"),"&lt;TECNICA&gt;",UPPER(anotacoes!I2086))</f>
        <v>LEFT COLLAR RIGHT SLEEVE</v>
      </c>
      <c r="N2086" t="str">
        <f>IF(OR(L2086="ATTACK",L2086="FINTA"),UPPER(anotacoes!I2086),"")</f>
        <v/>
      </c>
      <c r="O2086" s="6" t="str">
        <f>IF(anotacoes!N2086=0,"",anotacoes!N2086)</f>
        <v/>
      </c>
      <c r="P2086" t="str">
        <f>IF(anotacoes!M2086=0,"",UPPER(anotacoes!M2086))</f>
        <v/>
      </c>
      <c r="Q2086" t="str">
        <f t="shared" si="65"/>
        <v>INSERT INTO CONVERSAO_LUTA_ACAO (cd_conversao, id_luta, sequencia, momento_inicio, momento_fim, quem_faz, quem_sofre, acao_tipo, acao, tecnica, direcao, pontuacao) VALUES (1, 34, 27, TRIM(' 00:03:24,665'), TRIM(' 00:03:33,286'), 'ELMONT, D', 'PINA', 'GRIP TIME', 'LEFT COLLAR RIGHT SLEEVE', NULL, NULL, NULL)</v>
      </c>
      <c r="R2086" t="s">
        <v>10327</v>
      </c>
    </row>
    <row r="2087" spans="1:18" hidden="1" x14ac:dyDescent="0.25">
      <c r="A2087" s="7">
        <f>anotacoes!D2087</f>
        <v>40655</v>
      </c>
      <c r="B2087" t="str">
        <f>anotacoes!C2087</f>
        <v>EUROPEAN CHAMPIONSHIPS ISTANBUL 2011</v>
      </c>
      <c r="C2087" t="str">
        <f>anotacoes!E2087</f>
        <v>ELMONT, D</v>
      </c>
      <c r="D2087" t="str">
        <f>anotacoes!F2087</f>
        <v>PINA</v>
      </c>
      <c r="E2087" t="s">
        <v>10325</v>
      </c>
      <c r="F2087">
        <f>anotacoes!A2087</f>
        <v>34</v>
      </c>
      <c r="G2087">
        <f>anotacoes!B2087</f>
        <v>28</v>
      </c>
      <c r="H2087" t="str">
        <f>anotacoes!K2087</f>
        <v xml:space="preserve"> 00:03:33,286</v>
      </c>
      <c r="I2087" t="str">
        <f>anotacoes!L2087</f>
        <v xml:space="preserve"> 00:03:33,286</v>
      </c>
      <c r="J2087" t="str">
        <f>IF(L2087="PAUSE",E2087,IF(anotacoes!G2091=conversao_anotacoes!C2087,conversao_anotacoes!C2087,conversao_anotacoes!D2087))</f>
        <v>ELMONT, D</v>
      </c>
      <c r="K2087" t="str">
        <f t="shared" si="64"/>
        <v>PINA</v>
      </c>
      <c r="L2087" t="str">
        <f>UPPER(anotacoes!H2087)</f>
        <v>DEFENSE</v>
      </c>
      <c r="M2087" t="str">
        <f>IF(OR(L2087="ATTACK",L2087="FINTA"),"&lt;TECNICA&gt;",UPPER(anotacoes!I2087))</f>
        <v>TAE-SABAKI LEFT</v>
      </c>
      <c r="N2087" t="str">
        <f>IF(OR(L2087="ATTACK",L2087="FINTA"),UPPER(anotacoes!I2087),"")</f>
        <v/>
      </c>
      <c r="O2087" s="6" t="str">
        <f>IF(anotacoes!N2087=0,"",anotacoes!N2087)</f>
        <v/>
      </c>
      <c r="P2087" t="str">
        <f>IF(anotacoes!M2087=0,"",UPPER(anotacoes!M2087))</f>
        <v/>
      </c>
      <c r="Q2087" t="str">
        <f t="shared" si="65"/>
        <v>INSERT INTO CONVERSAO_LUTA_ACAO (cd_conversao, id_luta, sequencia, momento_inicio, momento_fim, quem_faz, quem_sofre, acao_tipo, acao, tecnica, direcao, pontuacao) VALUES (1, 34, 28, TRIM(' 00:03:33,286'), TRIM(' 00:03:33,286'), 'ELMONT, D', 'PINA', 'DEFENSE', 'TAE-SABAKI LEFT', NULL, NULL, NULL)</v>
      </c>
      <c r="R2087" t="s">
        <v>10327</v>
      </c>
    </row>
    <row r="2088" spans="1:18" hidden="1" x14ac:dyDescent="0.25">
      <c r="A2088" s="7">
        <f>anotacoes!D2088</f>
        <v>40655</v>
      </c>
      <c r="B2088" t="str">
        <f>anotacoes!C2088</f>
        <v>EUROPEAN CHAMPIONSHIPS ISTANBUL 2011</v>
      </c>
      <c r="C2088" t="str">
        <f>anotacoes!E2088</f>
        <v>ELMONT, D</v>
      </c>
      <c r="D2088" t="str">
        <f>anotacoes!F2088</f>
        <v>PINA</v>
      </c>
      <c r="E2088" t="s">
        <v>10325</v>
      </c>
      <c r="F2088">
        <f>anotacoes!A2088</f>
        <v>34</v>
      </c>
      <c r="G2088">
        <f>anotacoes!B2088</f>
        <v>29</v>
      </c>
      <c r="H2088" t="str">
        <f>anotacoes!K2088</f>
        <v xml:space="preserve"> 00:03:33,286</v>
      </c>
      <c r="I2088" t="str">
        <f>anotacoes!L2088</f>
        <v xml:space="preserve"> 00:03:35,315</v>
      </c>
      <c r="J2088" t="str">
        <f>IF(L2088="PAUSE",E2088,IF(anotacoes!G2092=conversao_anotacoes!C2088,conversao_anotacoes!C2088,conversao_anotacoes!D2088))</f>
        <v>ELMONT, D</v>
      </c>
      <c r="K2088" t="str">
        <f t="shared" si="64"/>
        <v>PINA</v>
      </c>
      <c r="L2088" t="str">
        <f>UPPER(anotacoes!H2088)</f>
        <v>TRANSITION</v>
      </c>
      <c r="M2088" t="str">
        <f>IF(OR(L2088="ATTACK",L2088="FINTA"),"&lt;TECNICA&gt;",UPPER(anotacoes!I2088))</f>
        <v>WITHOUT ATTACK</v>
      </c>
      <c r="N2088" t="str">
        <f>IF(OR(L2088="ATTACK",L2088="FINTA"),UPPER(anotacoes!I2088),"")</f>
        <v/>
      </c>
      <c r="O2088" s="6" t="str">
        <f>IF(anotacoes!N2088=0,"",anotacoes!N2088)</f>
        <v/>
      </c>
      <c r="P2088" t="str">
        <f>IF(anotacoes!M2088=0,"",UPPER(anotacoes!M2088))</f>
        <v/>
      </c>
      <c r="Q2088" t="str">
        <f t="shared" si="65"/>
        <v>INSERT INTO CONVERSAO_LUTA_ACAO (cd_conversao, id_luta, sequencia, momento_inicio, momento_fim, quem_faz, quem_sofre, acao_tipo, acao, tecnica, direcao, pontuacao) VALUES (1, 34, 29, TRIM(' 00:03:33,286'), TRIM(' 00:03:35,315'), 'ELMONT, D', 'PINA', 'TRANSITION', 'WITHOUT ATTACK', NULL, NULL, NULL)</v>
      </c>
      <c r="R2088" t="s">
        <v>10327</v>
      </c>
    </row>
    <row r="2089" spans="1:18" hidden="1" x14ac:dyDescent="0.25">
      <c r="A2089" s="7">
        <f>anotacoes!D2089</f>
        <v>40655</v>
      </c>
      <c r="B2089" t="str">
        <f>anotacoes!C2089</f>
        <v>EUROPEAN CHAMPIONSHIPS ISTANBUL 2011</v>
      </c>
      <c r="C2089" t="str">
        <f>anotacoes!E2089</f>
        <v>ELMONT, D</v>
      </c>
      <c r="D2089" t="str">
        <f>anotacoes!F2089</f>
        <v>PINA</v>
      </c>
      <c r="E2089" t="s">
        <v>10325</v>
      </c>
      <c r="F2089">
        <f>anotacoes!A2089</f>
        <v>34</v>
      </c>
      <c r="G2089">
        <f>anotacoes!B2089</f>
        <v>30</v>
      </c>
      <c r="H2089" t="str">
        <f>anotacoes!K2089</f>
        <v xml:space="preserve"> 00:03:35,502</v>
      </c>
      <c r="I2089" t="str">
        <f>anotacoes!L2089</f>
        <v xml:space="preserve"> 00:03:42,808</v>
      </c>
      <c r="J2089" t="str">
        <f>IF(L2089="PAUSE",E2089,IF(anotacoes!G2093=conversao_anotacoes!C2089,conversao_anotacoes!C2089,conversao_anotacoes!D2089))</f>
        <v>&lt;ARBITRO_DESCONHECIDO&gt;</v>
      </c>
      <c r="K2089" t="str">
        <f t="shared" si="64"/>
        <v/>
      </c>
      <c r="L2089" t="str">
        <f>UPPER(anotacoes!H2089)</f>
        <v>PAUSE</v>
      </c>
      <c r="M2089" t="str">
        <f>IF(OR(L2089="ATTACK",L2089="FINTA"),"&lt;TECNICA&gt;",UPPER(anotacoes!I2089))</f>
        <v>&lt;NAO_CLASSIFICADO&gt;</v>
      </c>
      <c r="N2089" t="str">
        <f>IF(OR(L2089="ATTACK",L2089="FINTA"),UPPER(anotacoes!I2089),"")</f>
        <v/>
      </c>
      <c r="O2089" s="6" t="str">
        <f>IF(anotacoes!N2089=0,"",anotacoes!N2089)</f>
        <v/>
      </c>
      <c r="P2089" t="str">
        <f>IF(anotacoes!M2089=0,"",UPPER(anotacoes!M2089))</f>
        <v/>
      </c>
      <c r="Q2089" t="str">
        <f t="shared" si="65"/>
        <v>INSERT INTO CONVERSAO_LUTA_ACAO (cd_conversao, id_luta, sequencia, momento_inicio, momento_fim, quem_faz, quem_sofre, acao_tipo, acao, tecnica, direcao, pontuacao) VALUES (1, 34, 30, TRIM(' 00:03:35,502'), TRIM(' 00:03:42,808'), '&lt;ARBITRO_DESCONHECIDO&gt;', '', 'PAUSE', '&lt;NAO_CLASSIFICADO&gt;', NULL, NULL, NULL)</v>
      </c>
      <c r="R2089" t="s">
        <v>10327</v>
      </c>
    </row>
    <row r="2090" spans="1:18" hidden="1" x14ac:dyDescent="0.25">
      <c r="A2090" s="7">
        <f>anotacoes!D2090</f>
        <v>40655</v>
      </c>
      <c r="B2090" t="str">
        <f>anotacoes!C2090</f>
        <v>EUROPEAN CHAMPIONSHIPS ISTANBUL 2011</v>
      </c>
      <c r="C2090" t="str">
        <f>anotacoes!E2090</f>
        <v>ELMONT, D</v>
      </c>
      <c r="D2090" t="str">
        <f>anotacoes!F2090</f>
        <v>PINA</v>
      </c>
      <c r="E2090" t="s">
        <v>10325</v>
      </c>
      <c r="F2090">
        <f>anotacoes!A2090</f>
        <v>34</v>
      </c>
      <c r="G2090">
        <f>anotacoes!B2090</f>
        <v>31</v>
      </c>
      <c r="H2090" t="str">
        <f>anotacoes!K2090</f>
        <v xml:space="preserve"> 00:03:42,976</v>
      </c>
      <c r="I2090" t="str">
        <f>anotacoes!L2090</f>
        <v xml:space="preserve"> 00:03:50,318</v>
      </c>
      <c r="J2090" t="str">
        <f>IF(L2090="PAUSE",E2090,IF(anotacoes!G2094=conversao_anotacoes!C2090,conversao_anotacoes!C2090,conversao_anotacoes!D2090))</f>
        <v>ELMONT, D</v>
      </c>
      <c r="K2090" t="str">
        <f t="shared" si="64"/>
        <v>PINA</v>
      </c>
      <c r="L2090" t="str">
        <f>UPPER(anotacoes!H2090)</f>
        <v>DISPLACEMENT</v>
      </c>
      <c r="M2090" t="str">
        <f>IF(OR(L2090="ATTACK",L2090="FINTA"),"&lt;TECNICA&gt;",UPPER(anotacoes!I2090))</f>
        <v>2-3 STEP HESITANT LEFT</v>
      </c>
      <c r="N2090" t="str">
        <f>IF(OR(L2090="ATTACK",L2090="FINTA"),UPPER(anotacoes!I2090),"")</f>
        <v/>
      </c>
      <c r="O2090" s="6" t="str">
        <f>IF(anotacoes!N2090=0,"",anotacoes!N2090)</f>
        <v/>
      </c>
      <c r="P2090" t="str">
        <f>IF(anotacoes!M2090=0,"",UPPER(anotacoes!M2090))</f>
        <v/>
      </c>
      <c r="Q2090" t="str">
        <f t="shared" si="65"/>
        <v>INSERT INTO CONVERSAO_LUTA_ACAO (cd_conversao, id_luta, sequencia, momento_inicio, momento_fim, quem_faz, quem_sofre, acao_tipo, acao, tecnica, direcao, pontuacao) VALUES (1, 34, 31, TRIM(' 00:03:42,976'), TRIM(' 00:03:50,318'), 'ELMONT, D', 'PINA', 'DISPLACEMENT', '2-3 STEP HESITANT LEFT', NULL, NULL, NULL)</v>
      </c>
      <c r="R2090" t="s">
        <v>10327</v>
      </c>
    </row>
    <row r="2091" spans="1:18" hidden="1" x14ac:dyDescent="0.25">
      <c r="A2091" s="7">
        <f>anotacoes!D2091</f>
        <v>40655</v>
      </c>
      <c r="B2091" t="str">
        <f>anotacoes!C2091</f>
        <v>EUROPEAN CHAMPIONSHIPS ISTANBUL 2011</v>
      </c>
      <c r="C2091" t="str">
        <f>anotacoes!E2091</f>
        <v>ELMONT, D</v>
      </c>
      <c r="D2091" t="str">
        <f>anotacoes!F2091</f>
        <v>PINA</v>
      </c>
      <c r="E2091" t="s">
        <v>10325</v>
      </c>
      <c r="F2091">
        <f>anotacoes!A2091</f>
        <v>34</v>
      </c>
      <c r="G2091">
        <f>anotacoes!B2091</f>
        <v>32</v>
      </c>
      <c r="H2091" t="str">
        <f>anotacoes!K2091</f>
        <v xml:space="preserve"> 00:03:50,509</v>
      </c>
      <c r="I2091" t="str">
        <f>anotacoes!L2091</f>
        <v xml:space="preserve"> 00:03:54,535</v>
      </c>
      <c r="J2091" t="str">
        <f>IF(L2091="PAUSE",E2091,IF(anotacoes!G2095=conversao_anotacoes!C2091,conversao_anotacoes!C2091,conversao_anotacoes!D2091))</f>
        <v>ELMONT, D</v>
      </c>
      <c r="K2091" t="str">
        <f t="shared" si="64"/>
        <v>PINA</v>
      </c>
      <c r="L2091" t="str">
        <f>UPPER(anotacoes!H2091)</f>
        <v>DISPLACEMENT</v>
      </c>
      <c r="M2091" t="str">
        <f>IF(OR(L2091="ATTACK",L2091="FINTA"),"&lt;TECNICA&gt;",UPPER(anotacoes!I2091))</f>
        <v>TRY TO GRIP WITH CONTACT</v>
      </c>
      <c r="N2091" t="str">
        <f>IF(OR(L2091="ATTACK",L2091="FINTA"),UPPER(anotacoes!I2091),"")</f>
        <v/>
      </c>
      <c r="O2091" s="6" t="str">
        <f>IF(anotacoes!N2091=0,"",anotacoes!N2091)</f>
        <v/>
      </c>
      <c r="P2091" t="str">
        <f>IF(anotacoes!M2091=0,"",UPPER(anotacoes!M2091))</f>
        <v/>
      </c>
      <c r="Q2091" t="str">
        <f t="shared" si="65"/>
        <v>INSERT INTO CONVERSAO_LUTA_ACAO (cd_conversao, id_luta, sequencia, momento_inicio, momento_fim, quem_faz, quem_sofre, acao_tipo, acao, tecnica, direcao, pontuacao) VALUES (1, 34, 32, TRIM(' 00:03:50,509'), TRIM(' 00:03:54,535'), 'ELMONT, D', 'PINA', 'DISPLACEMENT', 'TRY TO GRIP WITH CONTACT', NULL, NULL, NULL)</v>
      </c>
      <c r="R2091" t="s">
        <v>10327</v>
      </c>
    </row>
    <row r="2092" spans="1:18" hidden="1" x14ac:dyDescent="0.25">
      <c r="A2092" s="7">
        <f>anotacoes!D2092</f>
        <v>40655</v>
      </c>
      <c r="B2092" t="str">
        <f>anotacoes!C2092</f>
        <v>EUROPEAN CHAMPIONSHIPS ISTANBUL 2011</v>
      </c>
      <c r="C2092" t="str">
        <f>anotacoes!E2092</f>
        <v>ELMONT, D</v>
      </c>
      <c r="D2092" t="str">
        <f>anotacoes!F2092</f>
        <v>PINA</v>
      </c>
      <c r="E2092" t="s">
        <v>10325</v>
      </c>
      <c r="F2092">
        <f>anotacoes!A2092</f>
        <v>34</v>
      </c>
      <c r="G2092">
        <f>anotacoes!B2092</f>
        <v>33</v>
      </c>
      <c r="H2092" t="str">
        <f>anotacoes!K2092</f>
        <v xml:space="preserve"> 00:03:54,749</v>
      </c>
      <c r="I2092" t="str">
        <f>anotacoes!L2092</f>
        <v xml:space="preserve"> 00:04:04,817</v>
      </c>
      <c r="J2092" t="str">
        <f>IF(L2092="PAUSE",E2092,IF(anotacoes!G2096=conversao_anotacoes!C2092,conversao_anotacoes!C2092,conversao_anotacoes!D2092))</f>
        <v>ELMONT, D</v>
      </c>
      <c r="K2092" t="str">
        <f t="shared" si="64"/>
        <v>PINA</v>
      </c>
      <c r="L2092" t="str">
        <f>UPPER(anotacoes!H2092)</f>
        <v>GRIP TIME</v>
      </c>
      <c r="M2092" t="str">
        <f>IF(OR(L2092="ATTACK",L2092="FINTA"),"&lt;TECNICA&gt;",UPPER(anotacoes!I2092))</f>
        <v>RIGHT SLEEVE LEFT SLEEVE</v>
      </c>
      <c r="N2092" t="str">
        <f>IF(OR(L2092="ATTACK",L2092="FINTA"),UPPER(anotacoes!I2092),"")</f>
        <v/>
      </c>
      <c r="O2092" s="6" t="str">
        <f>IF(anotacoes!N2092=0,"",anotacoes!N2092)</f>
        <v/>
      </c>
      <c r="P2092" t="str">
        <f>IF(anotacoes!M2092=0,"",UPPER(anotacoes!M2092))</f>
        <v/>
      </c>
      <c r="Q2092" t="str">
        <f t="shared" si="65"/>
        <v>INSERT INTO CONVERSAO_LUTA_ACAO (cd_conversao, id_luta, sequencia, momento_inicio, momento_fim, quem_faz, quem_sofre, acao_tipo, acao, tecnica, direcao, pontuacao) VALUES (1, 34, 33, TRIM(' 00:03:54,749'), TRIM(' 00:04:04,817'), 'ELMONT, D', 'PINA', 'GRIP TIME', 'RIGHT SLEEVE LEFT SLEEVE', NULL, NULL, NULL)</v>
      </c>
      <c r="R2092" t="s">
        <v>10327</v>
      </c>
    </row>
    <row r="2093" spans="1:18" hidden="1" x14ac:dyDescent="0.25">
      <c r="A2093" s="7">
        <f>anotacoes!D2093</f>
        <v>40655</v>
      </c>
      <c r="B2093" t="str">
        <f>anotacoes!C2093</f>
        <v>EUROPEAN CHAMPIONSHIPS ISTANBUL 2011</v>
      </c>
      <c r="C2093" t="str">
        <f>anotacoes!E2093</f>
        <v>ELMONT, D</v>
      </c>
      <c r="D2093" t="str">
        <f>anotacoes!F2093</f>
        <v>PINA</v>
      </c>
      <c r="E2093" t="s">
        <v>10325</v>
      </c>
      <c r="F2093">
        <f>anotacoes!A2093</f>
        <v>34</v>
      </c>
      <c r="G2093">
        <f>anotacoes!B2093</f>
        <v>34</v>
      </c>
      <c r="H2093" t="str">
        <f>anotacoes!K2093</f>
        <v xml:space="preserve"> 00:04:04,817</v>
      </c>
      <c r="I2093" t="str">
        <f>anotacoes!L2093</f>
        <v xml:space="preserve"> 00:04:04,817</v>
      </c>
      <c r="J2093" t="str">
        <f>IF(L2093="PAUSE",E2093,IF(anotacoes!G2097=conversao_anotacoes!C2093,conversao_anotacoes!C2093,conversao_anotacoes!D2093))</f>
        <v>ELMONT, D</v>
      </c>
      <c r="K2093" t="str">
        <f t="shared" si="64"/>
        <v>PINA</v>
      </c>
      <c r="L2093" t="str">
        <f>UPPER(anotacoes!H2093)</f>
        <v>DEFENSE</v>
      </c>
      <c r="M2093" t="str">
        <f>IF(OR(L2093="ATTACK",L2093="FINTA"),"&lt;TECNICA&gt;",UPPER(anotacoes!I2093))</f>
        <v>TAE-SABAKI LEFT INCLINED</v>
      </c>
      <c r="N2093" t="str">
        <f>IF(OR(L2093="ATTACK",L2093="FINTA"),UPPER(anotacoes!I2093),"")</f>
        <v/>
      </c>
      <c r="O2093" s="6" t="str">
        <f>IF(anotacoes!N2093=0,"",anotacoes!N2093)</f>
        <v/>
      </c>
      <c r="P2093" t="str">
        <f>IF(anotacoes!M2093=0,"",UPPER(anotacoes!M2093))</f>
        <v/>
      </c>
      <c r="Q2093" t="str">
        <f t="shared" si="65"/>
        <v>INSERT INTO CONVERSAO_LUTA_ACAO (cd_conversao, id_luta, sequencia, momento_inicio, momento_fim, quem_faz, quem_sofre, acao_tipo, acao, tecnica, direcao, pontuacao) VALUES (1, 34, 34, TRIM(' 00:04:04,817'), TRIM(' 00:04:04,817'), 'ELMONT, D', 'PINA', 'DEFENSE', 'TAE-SABAKI LEFT INCLINED', NULL, NULL, NULL)</v>
      </c>
      <c r="R2093" t="s">
        <v>10327</v>
      </c>
    </row>
    <row r="2094" spans="1:18" hidden="1" x14ac:dyDescent="0.25">
      <c r="A2094" s="7">
        <f>anotacoes!D2094</f>
        <v>40655</v>
      </c>
      <c r="B2094" t="str">
        <f>anotacoes!C2094</f>
        <v>EUROPEAN CHAMPIONSHIPS ISTANBUL 2011</v>
      </c>
      <c r="C2094" t="str">
        <f>anotacoes!E2094</f>
        <v>ELMONT, D</v>
      </c>
      <c r="D2094" t="str">
        <f>anotacoes!F2094</f>
        <v>PINA</v>
      </c>
      <c r="E2094" t="s">
        <v>10325</v>
      </c>
      <c r="F2094">
        <f>anotacoes!A2094</f>
        <v>34</v>
      </c>
      <c r="G2094">
        <f>anotacoes!B2094</f>
        <v>35</v>
      </c>
      <c r="H2094" t="str">
        <f>anotacoes!K2094</f>
        <v xml:space="preserve"> 00:04:04,817</v>
      </c>
      <c r="I2094" t="str">
        <f>anotacoes!L2094</f>
        <v xml:space="preserve"> 00:04:06,297</v>
      </c>
      <c r="J2094" t="str">
        <f>IF(L2094="PAUSE",E2094,IF(anotacoes!G2098=conversao_anotacoes!C2094,conversao_anotacoes!C2094,conversao_anotacoes!D2094))</f>
        <v>ELMONT, D</v>
      </c>
      <c r="K2094" t="str">
        <f t="shared" si="64"/>
        <v>PINA</v>
      </c>
      <c r="L2094" t="str">
        <f>UPPER(anotacoes!H2094)</f>
        <v>TRANSITION</v>
      </c>
      <c r="M2094" t="str">
        <f>IF(OR(L2094="ATTACK",L2094="FINTA"),"&lt;TECNICA&gt;",UPPER(anotacoes!I2094))</f>
        <v>WITHOUT ATTACK</v>
      </c>
      <c r="N2094" t="str">
        <f>IF(OR(L2094="ATTACK",L2094="FINTA"),UPPER(anotacoes!I2094),"")</f>
        <v/>
      </c>
      <c r="O2094" s="6" t="str">
        <f>IF(anotacoes!N2094=0,"",anotacoes!N2094)</f>
        <v/>
      </c>
      <c r="P2094" t="str">
        <f>IF(anotacoes!M2094=0,"",UPPER(anotacoes!M2094))</f>
        <v/>
      </c>
      <c r="Q2094" t="str">
        <f t="shared" si="65"/>
        <v>INSERT INTO CONVERSAO_LUTA_ACAO (cd_conversao, id_luta, sequencia, momento_inicio, momento_fim, quem_faz, quem_sofre, acao_tipo, acao, tecnica, direcao, pontuacao) VALUES (1, 34, 35, TRIM(' 00:04:04,817'), TRIM(' 00:04:06,297'), 'ELMONT, D', 'PINA', 'TRANSITION', 'WITHOUT ATTACK', NULL, NULL, NULL)</v>
      </c>
      <c r="R2094" t="s">
        <v>10327</v>
      </c>
    </row>
    <row r="2095" spans="1:18" hidden="1" x14ac:dyDescent="0.25">
      <c r="A2095" s="7">
        <f>anotacoes!D2095</f>
        <v>40655</v>
      </c>
      <c r="B2095" t="str">
        <f>anotacoes!C2095</f>
        <v>EUROPEAN CHAMPIONSHIPS ISTANBUL 2011</v>
      </c>
      <c r="C2095" t="str">
        <f>anotacoes!E2095</f>
        <v>ELMONT, D</v>
      </c>
      <c r="D2095" t="str">
        <f>anotacoes!F2095</f>
        <v>PINA</v>
      </c>
      <c r="E2095" t="s">
        <v>10325</v>
      </c>
      <c r="F2095">
        <f>anotacoes!A2095</f>
        <v>34</v>
      </c>
      <c r="G2095">
        <f>anotacoes!B2095</f>
        <v>36</v>
      </c>
      <c r="H2095" t="str">
        <f>anotacoes!K2095</f>
        <v xml:space="preserve"> 00:04:06,484</v>
      </c>
      <c r="I2095" t="str">
        <f>anotacoes!L2095</f>
        <v xml:space="preserve"> 00:04:11,935</v>
      </c>
      <c r="J2095" t="str">
        <f>IF(L2095="PAUSE",E2095,IF(anotacoes!G2099=conversao_anotacoes!C2095,conversao_anotacoes!C2095,conversao_anotacoes!D2095))</f>
        <v>ELMONT, D</v>
      </c>
      <c r="K2095" t="str">
        <f t="shared" si="64"/>
        <v>PINA</v>
      </c>
      <c r="L2095" t="str">
        <f>UPPER(anotacoes!H2095)</f>
        <v>GRIP TIME</v>
      </c>
      <c r="M2095" t="str">
        <f>IF(OR(L2095="ATTACK",L2095="FINTA"),"&lt;TECNICA&gt;",UPPER(anotacoes!I2095))</f>
        <v>RIGHT SLEEVE LEFT SLEEVE</v>
      </c>
      <c r="N2095" t="str">
        <f>IF(OR(L2095="ATTACK",L2095="FINTA"),UPPER(anotacoes!I2095),"")</f>
        <v/>
      </c>
      <c r="O2095" s="6" t="str">
        <f>IF(anotacoes!N2095=0,"",anotacoes!N2095)</f>
        <v/>
      </c>
      <c r="P2095" t="str">
        <f>IF(anotacoes!M2095=0,"",UPPER(anotacoes!M2095))</f>
        <v/>
      </c>
      <c r="Q2095" t="str">
        <f t="shared" si="65"/>
        <v>INSERT INTO CONVERSAO_LUTA_ACAO (cd_conversao, id_luta, sequencia, momento_inicio, momento_fim, quem_faz, quem_sofre, acao_tipo, acao, tecnica, direcao, pontuacao) VALUES (1, 34, 36, TRIM(' 00:04:06,484'), TRIM(' 00:04:11,935'), 'ELMONT, D', 'PINA', 'GRIP TIME', 'RIGHT SLEEVE LEFT SLEEVE', NULL, NULL, NULL)</v>
      </c>
      <c r="R2095" t="s">
        <v>10327</v>
      </c>
    </row>
    <row r="2096" spans="1:18" hidden="1" x14ac:dyDescent="0.25">
      <c r="A2096" s="7">
        <f>anotacoes!D2096</f>
        <v>40655</v>
      </c>
      <c r="B2096" t="str">
        <f>anotacoes!C2096</f>
        <v>EUROPEAN CHAMPIONSHIPS ISTANBUL 2011</v>
      </c>
      <c r="C2096" t="str">
        <f>anotacoes!E2096</f>
        <v>ELMONT, D</v>
      </c>
      <c r="D2096" t="str">
        <f>anotacoes!F2096</f>
        <v>PINA</v>
      </c>
      <c r="E2096" t="s">
        <v>10325</v>
      </c>
      <c r="F2096">
        <f>anotacoes!A2096</f>
        <v>34</v>
      </c>
      <c r="G2096">
        <f>anotacoes!B2096</f>
        <v>37</v>
      </c>
      <c r="H2096" t="str">
        <f>anotacoes!K2096</f>
        <v xml:space="preserve"> 00:04:11,935</v>
      </c>
      <c r="I2096" t="str">
        <f>anotacoes!L2096</f>
        <v xml:space="preserve"> 00:04:11,935</v>
      </c>
      <c r="J2096" t="str">
        <f>IF(L2096="PAUSE",E2096,IF(anotacoes!G2100=conversao_anotacoes!C2096,conversao_anotacoes!C2096,conversao_anotacoes!D2096))</f>
        <v>ELMONT, D</v>
      </c>
      <c r="K2096" t="str">
        <f t="shared" si="64"/>
        <v>PINA</v>
      </c>
      <c r="L2096" t="str">
        <f>UPPER(anotacoes!H2096)</f>
        <v>ATTACK</v>
      </c>
      <c r="M2096" t="str">
        <f>IF(OR(L2096="ATTACK",L2096="FINTA"),"&lt;TECNICA&gt;",UPPER(anotacoes!I2096))</f>
        <v>&lt;TECNICA&gt;</v>
      </c>
      <c r="N2096" t="str">
        <f>IF(OR(L2096="ATTACK",L2096="FINTA"),UPPER(anotacoes!I2096),"")</f>
        <v>KOUCHI GARI</v>
      </c>
      <c r="O2096" s="6">
        <f>IF(anotacoes!N2096=0,"",anotacoes!N2096)</f>
        <v>3</v>
      </c>
      <c r="P2096" t="str">
        <f>IF(anotacoes!M2096=0,"",UPPER(anotacoes!M2096))</f>
        <v/>
      </c>
      <c r="Q2096" t="str">
        <f t="shared" si="65"/>
        <v>INSERT INTO CONVERSAO_LUTA_ACAO (cd_conversao, id_luta, sequencia, momento_inicio, momento_fim, quem_faz, quem_sofre, acao_tipo, acao, tecnica, direcao, pontuacao) VALUES (1, 34, 37, TRIM(' 00:04:11,935'), TRIM(' 00:04:11,935'), 'ELMONT, D', 'PINA', 'ATTACK', '&lt;TECNICA&gt;', 'KOUCHI GARI', 3, NULL)</v>
      </c>
      <c r="R2096" t="s">
        <v>10327</v>
      </c>
    </row>
    <row r="2097" spans="1:18" hidden="1" x14ac:dyDescent="0.25">
      <c r="A2097" s="7">
        <f>anotacoes!D2097</f>
        <v>40655</v>
      </c>
      <c r="B2097" t="str">
        <f>anotacoes!C2097</f>
        <v>EUROPEAN CHAMPIONSHIPS ISTANBUL 2011</v>
      </c>
      <c r="C2097" t="str">
        <f>anotacoes!E2097</f>
        <v>ELMONT, D</v>
      </c>
      <c r="D2097" t="str">
        <f>anotacoes!F2097</f>
        <v>PINA</v>
      </c>
      <c r="E2097" t="s">
        <v>10325</v>
      </c>
      <c r="F2097">
        <f>anotacoes!A2097</f>
        <v>34</v>
      </c>
      <c r="G2097">
        <f>anotacoes!B2097</f>
        <v>38</v>
      </c>
      <c r="H2097" t="str">
        <f>anotacoes!K2097</f>
        <v xml:space="preserve"> 00:04:11,935</v>
      </c>
      <c r="I2097" t="str">
        <f>anotacoes!L2097</f>
        <v xml:space="preserve"> 00:04:14,592</v>
      </c>
      <c r="J2097" t="str">
        <f>IF(L2097="PAUSE",E2097,IF(anotacoes!G2101=conversao_anotacoes!C2097,conversao_anotacoes!C2097,conversao_anotacoes!D2097))</f>
        <v>ELMONT, D</v>
      </c>
      <c r="K2097" t="str">
        <f t="shared" si="64"/>
        <v>PINA</v>
      </c>
      <c r="L2097" t="str">
        <f>UPPER(anotacoes!H2097)</f>
        <v>GRIP TIME</v>
      </c>
      <c r="M2097" t="str">
        <f>IF(OR(L2097="ATTACK",L2097="FINTA"),"&lt;TECNICA&gt;",UPPER(anotacoes!I2097))</f>
        <v>RIGHT SLEEVE LEFT SLEEVE</v>
      </c>
      <c r="N2097" t="str">
        <f>IF(OR(L2097="ATTACK",L2097="FINTA"),UPPER(anotacoes!I2097),"")</f>
        <v/>
      </c>
      <c r="O2097" s="6" t="str">
        <f>IF(anotacoes!N2097=0,"",anotacoes!N2097)</f>
        <v/>
      </c>
      <c r="P2097" t="str">
        <f>IF(anotacoes!M2097=0,"",UPPER(anotacoes!M2097))</f>
        <v/>
      </c>
      <c r="Q2097" t="str">
        <f t="shared" si="65"/>
        <v>INSERT INTO CONVERSAO_LUTA_ACAO (cd_conversao, id_luta, sequencia, momento_inicio, momento_fim, quem_faz, quem_sofre, acao_tipo, acao, tecnica, direcao, pontuacao) VALUES (1, 34, 38, TRIM(' 00:04:11,935'), TRIM(' 00:04:14,592'), 'ELMONT, D', 'PINA', 'GRIP TIME', 'RIGHT SLEEVE LEFT SLEEVE', NULL, NULL, NULL)</v>
      </c>
      <c r="R2097" t="s">
        <v>10327</v>
      </c>
    </row>
    <row r="2098" spans="1:18" hidden="1" x14ac:dyDescent="0.25">
      <c r="A2098" s="7">
        <f>anotacoes!D2098</f>
        <v>40655</v>
      </c>
      <c r="B2098" t="str">
        <f>anotacoes!C2098</f>
        <v>EUROPEAN CHAMPIONSHIPS ISTANBUL 2011</v>
      </c>
      <c r="C2098" t="str">
        <f>anotacoes!E2098</f>
        <v>ELMONT, D</v>
      </c>
      <c r="D2098" t="str">
        <f>anotacoes!F2098</f>
        <v>PINA</v>
      </c>
      <c r="E2098" t="s">
        <v>10325</v>
      </c>
      <c r="F2098">
        <f>anotacoes!A2098</f>
        <v>34</v>
      </c>
      <c r="G2098">
        <f>anotacoes!B2098</f>
        <v>39</v>
      </c>
      <c r="H2098" t="str">
        <f>anotacoes!K2098</f>
        <v xml:space="preserve"> 00:04:14,592</v>
      </c>
      <c r="I2098" t="str">
        <f>anotacoes!L2098</f>
        <v xml:space="preserve"> 00:04:14,592</v>
      </c>
      <c r="J2098" t="str">
        <f>IF(L2098="PAUSE",E2098,IF(anotacoes!G2102=conversao_anotacoes!C2098,conversao_anotacoes!C2098,conversao_anotacoes!D2098))</f>
        <v>PINA</v>
      </c>
      <c r="K2098" t="str">
        <f t="shared" si="64"/>
        <v>ELMONT, D</v>
      </c>
      <c r="L2098" t="str">
        <f>UPPER(anotacoes!H2098)</f>
        <v>DEFENSE</v>
      </c>
      <c r="M2098" t="str">
        <f>IF(OR(L2098="ATTACK",L2098="FINTA"),"&lt;TECNICA&gt;",UPPER(anotacoes!I2098))</f>
        <v>CONTER-ATTACK</v>
      </c>
      <c r="N2098" t="str">
        <f>IF(OR(L2098="ATTACK",L2098="FINTA"),UPPER(anotacoes!I2098),"")</f>
        <v/>
      </c>
      <c r="O2098" s="6" t="str">
        <f>IF(anotacoes!N2098=0,"",anotacoes!N2098)</f>
        <v/>
      </c>
      <c r="P2098" t="str">
        <f>IF(anotacoes!M2098=0,"",UPPER(anotacoes!M2098))</f>
        <v/>
      </c>
      <c r="Q2098" t="str">
        <f t="shared" si="65"/>
        <v>INSERT INTO CONVERSAO_LUTA_ACAO (cd_conversao, id_luta, sequencia, momento_inicio, momento_fim, quem_faz, quem_sofre, acao_tipo, acao, tecnica, direcao, pontuacao) VALUES (1, 34, 39, TRIM(' 00:04:14,592'), TRIM(' 00:04:14,592'), 'PINA', 'ELMONT, D', 'DEFENSE', 'CONTER-ATTACK', NULL, NULL, NULL)</v>
      </c>
      <c r="R2098" t="s">
        <v>10327</v>
      </c>
    </row>
    <row r="2099" spans="1:18" hidden="1" x14ac:dyDescent="0.25">
      <c r="A2099" s="7">
        <f>anotacoes!D2099</f>
        <v>40655</v>
      </c>
      <c r="B2099" t="str">
        <f>anotacoes!C2099</f>
        <v>EUROPEAN CHAMPIONSHIPS ISTANBUL 2011</v>
      </c>
      <c r="C2099" t="str">
        <f>anotacoes!E2099</f>
        <v>ELMONT, D</v>
      </c>
      <c r="D2099" t="str">
        <f>anotacoes!F2099</f>
        <v>PINA</v>
      </c>
      <c r="E2099" t="s">
        <v>10325</v>
      </c>
      <c r="F2099">
        <f>anotacoes!A2099</f>
        <v>34</v>
      </c>
      <c r="G2099">
        <f>anotacoes!B2099</f>
        <v>40</v>
      </c>
      <c r="H2099" t="str">
        <f>anotacoes!K2099</f>
        <v xml:space="preserve"> 00:04:14,592</v>
      </c>
      <c r="I2099" t="str">
        <f>anotacoes!L2099</f>
        <v xml:space="preserve"> 00:04:15,813</v>
      </c>
      <c r="J2099" t="str">
        <f>IF(L2099="PAUSE",E2099,IF(anotacoes!G2103=conversao_anotacoes!C2099,conversao_anotacoes!C2099,conversao_anotacoes!D2099))</f>
        <v>PINA</v>
      </c>
      <c r="K2099" t="str">
        <f t="shared" si="64"/>
        <v>ELMONT, D</v>
      </c>
      <c r="L2099" t="str">
        <f>UPPER(anotacoes!H2099)</f>
        <v>ATTACK</v>
      </c>
      <c r="M2099" t="str">
        <f>IF(OR(L2099="ATTACK",L2099="FINTA"),"&lt;TECNICA&gt;",UPPER(anotacoes!I2099))</f>
        <v>&lt;TECNICA&gt;</v>
      </c>
      <c r="N2099" t="str">
        <f>IF(OR(L2099="ATTACK",L2099="FINTA"),UPPER(anotacoes!I2099),"")</f>
        <v>TE GURUMA</v>
      </c>
      <c r="O2099" s="6">
        <f>IF(anotacoes!N2099=0,"",anotacoes!N2099)</f>
        <v>6</v>
      </c>
      <c r="P2099" t="str">
        <f>IF(anotacoes!M2099=0,"",UPPER(anotacoes!M2099))</f>
        <v/>
      </c>
      <c r="Q2099" t="str">
        <f t="shared" si="65"/>
        <v>INSERT INTO CONVERSAO_LUTA_ACAO (cd_conversao, id_luta, sequencia, momento_inicio, momento_fim, quem_faz, quem_sofre, acao_tipo, acao, tecnica, direcao, pontuacao) VALUES (1, 34, 40, TRIM(' 00:04:14,592'), TRIM(' 00:04:15,813'), 'PINA', 'ELMONT, D', 'ATTACK', '&lt;TECNICA&gt;', 'TE GURUMA', 6, NULL)</v>
      </c>
      <c r="R2099" t="s">
        <v>10327</v>
      </c>
    </row>
    <row r="2100" spans="1:18" hidden="1" x14ac:dyDescent="0.25">
      <c r="A2100" s="7">
        <f>anotacoes!D2100</f>
        <v>40655</v>
      </c>
      <c r="B2100" t="str">
        <f>anotacoes!C2100</f>
        <v>EUROPEAN CHAMPIONSHIPS ISTANBUL 2011</v>
      </c>
      <c r="C2100" t="str">
        <f>anotacoes!E2100</f>
        <v>ELMONT, D</v>
      </c>
      <c r="D2100" t="str">
        <f>anotacoes!F2100</f>
        <v>PINA</v>
      </c>
      <c r="E2100" t="s">
        <v>10325</v>
      </c>
      <c r="F2100">
        <f>anotacoes!A2100</f>
        <v>34</v>
      </c>
      <c r="G2100">
        <f>anotacoes!B2100</f>
        <v>41</v>
      </c>
      <c r="H2100" t="str">
        <f>anotacoes!K2100</f>
        <v xml:space="preserve"> 00:04:15,987</v>
      </c>
      <c r="I2100" t="str">
        <f>anotacoes!L2100</f>
        <v xml:space="preserve"> 00:07:00,309</v>
      </c>
      <c r="J2100" t="str">
        <f>IF(L2100="PAUSE",E2100,IF(anotacoes!G2104=conversao_anotacoes!C2100,conversao_anotacoes!C2100,conversao_anotacoes!D2100))</f>
        <v>&lt;ARBITRO_DESCONHECIDO&gt;</v>
      </c>
      <c r="K2100" t="str">
        <f t="shared" si="64"/>
        <v/>
      </c>
      <c r="L2100" t="str">
        <f>UPPER(anotacoes!H2100)</f>
        <v>PAUSE</v>
      </c>
      <c r="M2100" t="str">
        <f>IF(OR(L2100="ATTACK",L2100="FINTA"),"&lt;TECNICA&gt;",UPPER(anotacoes!I2100))</f>
        <v>AID</v>
      </c>
      <c r="N2100" t="str">
        <f>IF(OR(L2100="ATTACK",L2100="FINTA"),UPPER(anotacoes!I2100),"")</f>
        <v/>
      </c>
      <c r="O2100" s="6" t="str">
        <f>IF(anotacoes!N2100=0,"",anotacoes!N2100)</f>
        <v/>
      </c>
      <c r="P2100" t="str">
        <f>IF(anotacoes!M2100=0,"",UPPER(anotacoes!M2100))</f>
        <v/>
      </c>
      <c r="Q2100" t="str">
        <f t="shared" si="65"/>
        <v>INSERT INTO CONVERSAO_LUTA_ACAO (cd_conversao, id_luta, sequencia, momento_inicio, momento_fim, quem_faz, quem_sofre, acao_tipo, acao, tecnica, direcao, pontuacao) VALUES (1, 34, 41, TRIM(' 00:04:15,987'), TRIM(' 00:07:00,309'), '&lt;ARBITRO_DESCONHECIDO&gt;', '', 'PAUSE', 'AID', NULL, NULL, NULL)</v>
      </c>
      <c r="R2100" t="s">
        <v>10327</v>
      </c>
    </row>
    <row r="2101" spans="1:18" hidden="1" x14ac:dyDescent="0.25">
      <c r="A2101" s="7">
        <f>anotacoes!D2101</f>
        <v>40655</v>
      </c>
      <c r="B2101" t="str">
        <f>anotacoes!C2101</f>
        <v>EUROPEAN CHAMPIONSHIPS ISTANBUL 2011</v>
      </c>
      <c r="C2101" t="str">
        <f>anotacoes!E2101</f>
        <v>ELMONT, D</v>
      </c>
      <c r="D2101" t="str">
        <f>anotacoes!F2101</f>
        <v>PINA</v>
      </c>
      <c r="E2101" t="s">
        <v>10325</v>
      </c>
      <c r="F2101">
        <f>anotacoes!A2101</f>
        <v>34</v>
      </c>
      <c r="G2101">
        <f>anotacoes!B2101</f>
        <v>42</v>
      </c>
      <c r="H2101" t="str">
        <f>anotacoes!K2101</f>
        <v xml:space="preserve"> 00:07:00,309</v>
      </c>
      <c r="I2101" t="str">
        <f>anotacoes!L2101</f>
        <v xml:space="preserve"> 00:07:00,309</v>
      </c>
      <c r="J2101" t="str">
        <f>IF(L2101="PAUSE",E2101,IF(anotacoes!G2105=conversao_anotacoes!C2101,conversao_anotacoes!C2101,conversao_anotacoes!D2101))</f>
        <v>&lt;ARBITRO_DESCONHECIDO&gt;</v>
      </c>
      <c r="K2101" t="str">
        <f t="shared" si="64"/>
        <v/>
      </c>
      <c r="L2101" t="str">
        <f>UPPER(anotacoes!H2101)</f>
        <v>PAUSE</v>
      </c>
      <c r="M2101" t="str">
        <f>IF(OR(L2101="ATTACK",L2101="FINTA"),"&lt;TECNICA&gt;",UPPER(anotacoes!I2101))</f>
        <v>WINNER - OPPONENT IS HURTED</v>
      </c>
      <c r="N2101" t="str">
        <f>IF(OR(L2101="ATTACK",L2101="FINTA"),UPPER(anotacoes!I2101),"")</f>
        <v/>
      </c>
      <c r="O2101" s="6" t="str">
        <f>IF(anotacoes!N2101=0,"",anotacoes!N2101)</f>
        <v/>
      </c>
      <c r="P2101" t="str">
        <f>IF(anotacoes!M2101=0,"",UPPER(anotacoes!M2101))</f>
        <v/>
      </c>
      <c r="Q2101" t="str">
        <f t="shared" si="65"/>
        <v>INSERT INTO CONVERSAO_LUTA_ACAO (cd_conversao, id_luta, sequencia, momento_inicio, momento_fim, quem_faz, quem_sofre, acao_tipo, acao, tecnica, direcao, pontuacao) VALUES (1, 34, 42, TRIM(' 00:07:00,309'), TRIM(' 00:07:00,309'), '&lt;ARBITRO_DESCONHECIDO&gt;', '', 'PAUSE', 'WINNER - OPPONENT IS HURTED', NULL, NULL, NULL)</v>
      </c>
      <c r="R2101" t="s">
        <v>10327</v>
      </c>
    </row>
    <row r="2102" spans="1:18" hidden="1" x14ac:dyDescent="0.25">
      <c r="A2102" s="7">
        <f>anotacoes!D2102</f>
        <v>40958</v>
      </c>
      <c r="B2102" t="str">
        <f>anotacoes!C2102</f>
        <v>GRAND PRIX DUSSELDORF 2012</v>
      </c>
      <c r="C2102" t="str">
        <f>anotacoes!E2102</f>
        <v>ELMONT, G</v>
      </c>
      <c r="D2102" t="str">
        <f>anotacoes!F2102</f>
        <v>KHABACHIROV</v>
      </c>
      <c r="E2102" t="s">
        <v>10325</v>
      </c>
      <c r="F2102">
        <f>anotacoes!A2102</f>
        <v>35</v>
      </c>
      <c r="G2102">
        <f>anotacoes!B2102</f>
        <v>1</v>
      </c>
      <c r="H2102" t="str">
        <f>anotacoes!K2102</f>
        <v xml:space="preserve"> 00:00:00,593</v>
      </c>
      <c r="I2102" t="str">
        <f>anotacoes!L2102</f>
        <v xml:space="preserve"> 00:00:02,388</v>
      </c>
      <c r="J2102" t="str">
        <f>IF(L2102="PAUSE",E2102,IF(anotacoes!G2106=conversao_anotacoes!C2102,conversao_anotacoes!C2102,conversao_anotacoes!D2102))</f>
        <v>ELMONT, G</v>
      </c>
      <c r="K2102" t="str">
        <f t="shared" si="64"/>
        <v>KHABACHIROV</v>
      </c>
      <c r="L2102" t="str">
        <f>UPPER(anotacoes!H2102)</f>
        <v>DISPLACEMENT</v>
      </c>
      <c r="M2102" t="str">
        <f>IF(OR(L2102="ATTACK",L2102="FINTA"),"&lt;TECNICA&gt;",UPPER(anotacoes!I2102))</f>
        <v>CIRCULAR LEFT</v>
      </c>
      <c r="N2102" t="str">
        <f>IF(OR(L2102="ATTACK",L2102="FINTA"),UPPER(anotacoes!I2102),"")</f>
        <v/>
      </c>
      <c r="O2102" s="6" t="str">
        <f>IF(anotacoes!N2102=0,"",anotacoes!N2102)</f>
        <v/>
      </c>
      <c r="P2102" t="str">
        <f>IF(anotacoes!M2102=0,"",UPPER(anotacoes!M2102))</f>
        <v/>
      </c>
      <c r="Q2102" t="str">
        <f t="shared" si="65"/>
        <v>INSERT INTO CONVERSAO_LUTA_ACAO (cd_conversao, id_luta, sequencia, momento_inicio, momento_fim, quem_faz, quem_sofre, acao_tipo, acao, tecnica, direcao, pontuacao) VALUES (1, 35, 1, TRIM(' 00:00:00,593'), TRIM(' 00:00:02,388'), 'ELMONT, G', 'KHABACHIROV', 'DISPLACEMENT', 'CIRCULAR LEFT', NULL, NULL, NULL)</v>
      </c>
      <c r="R2102" t="s">
        <v>10327</v>
      </c>
    </row>
    <row r="2103" spans="1:18" hidden="1" x14ac:dyDescent="0.25">
      <c r="A2103" s="7">
        <f>anotacoes!D2103</f>
        <v>40958</v>
      </c>
      <c r="B2103" t="str">
        <f>anotacoes!C2103</f>
        <v>GRAND PRIX DUSSELDORF 2012</v>
      </c>
      <c r="C2103" t="str">
        <f>anotacoes!E2103</f>
        <v>ELMONT, G</v>
      </c>
      <c r="D2103" t="str">
        <f>anotacoes!F2103</f>
        <v>KHABACHIROV</v>
      </c>
      <c r="E2103" t="s">
        <v>10325</v>
      </c>
      <c r="F2103">
        <f>anotacoes!A2103</f>
        <v>35</v>
      </c>
      <c r="G2103">
        <f>anotacoes!B2103</f>
        <v>2</v>
      </c>
      <c r="H2103" t="str">
        <f>anotacoes!K2103</f>
        <v xml:space="preserve"> 00:00:02,388</v>
      </c>
      <c r="I2103" t="str">
        <f>anotacoes!L2103</f>
        <v xml:space="preserve"> 00:00:06,990</v>
      </c>
      <c r="J2103" t="str">
        <f>IF(L2103="PAUSE",E2103,IF(anotacoes!G2107=conversao_anotacoes!C2103,conversao_anotacoes!C2103,conversao_anotacoes!D2103))</f>
        <v>ELMONT, G</v>
      </c>
      <c r="K2103" t="str">
        <f t="shared" si="64"/>
        <v>KHABACHIROV</v>
      </c>
      <c r="L2103" t="str">
        <f>UPPER(anotacoes!H2103)</f>
        <v>DISPLACEMENT</v>
      </c>
      <c r="M2103" t="str">
        <f>IF(OR(L2103="ATTACK",L2103="FINTA"),"&lt;TECNICA&gt;",UPPER(anotacoes!I2103))</f>
        <v>2-3 STEP HESITANT LEFT</v>
      </c>
      <c r="N2103" t="str">
        <f>IF(OR(L2103="ATTACK",L2103="FINTA"),UPPER(anotacoes!I2103),"")</f>
        <v/>
      </c>
      <c r="O2103" s="6" t="str">
        <f>IF(anotacoes!N2103=0,"",anotacoes!N2103)</f>
        <v/>
      </c>
      <c r="P2103" t="str">
        <f>IF(anotacoes!M2103=0,"",UPPER(anotacoes!M2103))</f>
        <v/>
      </c>
      <c r="Q2103" t="str">
        <f t="shared" si="65"/>
        <v>INSERT INTO CONVERSAO_LUTA_ACAO (cd_conversao, id_luta, sequencia, momento_inicio, momento_fim, quem_faz, quem_sofre, acao_tipo, acao, tecnica, direcao, pontuacao) VALUES (1, 35, 2, TRIM(' 00:00:02,388'), TRIM(' 00:00:06,990'), 'ELMONT, G', 'KHABACHIROV', 'DISPLACEMENT', '2-3 STEP HESITANT LEFT', NULL, NULL, NULL)</v>
      </c>
      <c r="R2103" t="s">
        <v>10327</v>
      </c>
    </row>
    <row r="2104" spans="1:18" hidden="1" x14ac:dyDescent="0.25">
      <c r="A2104" s="7">
        <f>anotacoes!D2104</f>
        <v>40958</v>
      </c>
      <c r="B2104" t="str">
        <f>anotacoes!C2104</f>
        <v>GRAND PRIX DUSSELDORF 2012</v>
      </c>
      <c r="C2104" t="str">
        <f>anotacoes!E2104</f>
        <v>ELMONT, G</v>
      </c>
      <c r="D2104" t="str">
        <f>anotacoes!F2104</f>
        <v>KHABACHIROV</v>
      </c>
      <c r="E2104" t="s">
        <v>10325</v>
      </c>
      <c r="F2104">
        <f>anotacoes!A2104</f>
        <v>35</v>
      </c>
      <c r="G2104">
        <f>anotacoes!B2104</f>
        <v>3</v>
      </c>
      <c r="H2104" t="str">
        <f>anotacoes!K2104</f>
        <v xml:space="preserve"> 00:00:07,162</v>
      </c>
      <c r="I2104" t="str">
        <f>anotacoes!L2104</f>
        <v xml:space="preserve"> 00:00:12,843</v>
      </c>
      <c r="J2104" t="str">
        <f>IF(L2104="PAUSE",E2104,IF(anotacoes!G2108=conversao_anotacoes!C2104,conversao_anotacoes!C2104,conversao_anotacoes!D2104))</f>
        <v>ELMONT, G</v>
      </c>
      <c r="K2104" t="str">
        <f t="shared" si="64"/>
        <v>KHABACHIROV</v>
      </c>
      <c r="L2104" t="str">
        <f>UPPER(anotacoes!H2104)</f>
        <v>DISPLACEMENT</v>
      </c>
      <c r="M2104" t="str">
        <f>IF(OR(L2104="ATTACK",L2104="FINTA"),"&lt;TECNICA&gt;",UPPER(anotacoes!I2104))</f>
        <v>TRY TO GRIP WITH CONTACT</v>
      </c>
      <c r="N2104" t="str">
        <f>IF(OR(L2104="ATTACK",L2104="FINTA"),UPPER(anotacoes!I2104),"")</f>
        <v/>
      </c>
      <c r="O2104" s="6" t="str">
        <f>IF(anotacoes!N2104=0,"",anotacoes!N2104)</f>
        <v/>
      </c>
      <c r="P2104" t="str">
        <f>IF(anotacoes!M2104=0,"",UPPER(anotacoes!M2104))</f>
        <v/>
      </c>
      <c r="Q2104" t="str">
        <f t="shared" si="65"/>
        <v>INSERT INTO CONVERSAO_LUTA_ACAO (cd_conversao, id_luta, sequencia, momento_inicio, momento_fim, quem_faz, quem_sofre, acao_tipo, acao, tecnica, direcao, pontuacao) VALUES (1, 35, 3, TRIM(' 00:00:07,162'), TRIM(' 00:00:12,843'), 'ELMONT, G', 'KHABACHIROV', 'DISPLACEMENT', 'TRY TO GRIP WITH CONTACT', NULL, NULL, NULL)</v>
      </c>
      <c r="R2104" t="s">
        <v>10327</v>
      </c>
    </row>
    <row r="2105" spans="1:18" hidden="1" x14ac:dyDescent="0.25">
      <c r="A2105" s="7">
        <f>anotacoes!D2105</f>
        <v>40958</v>
      </c>
      <c r="B2105" t="str">
        <f>anotacoes!C2105</f>
        <v>GRAND PRIX DUSSELDORF 2012</v>
      </c>
      <c r="C2105" t="str">
        <f>anotacoes!E2105</f>
        <v>ELMONT, G</v>
      </c>
      <c r="D2105" t="str">
        <f>anotacoes!F2105</f>
        <v>KHABACHIROV</v>
      </c>
      <c r="E2105" t="s">
        <v>10325</v>
      </c>
      <c r="F2105">
        <f>anotacoes!A2105</f>
        <v>35</v>
      </c>
      <c r="G2105">
        <f>anotacoes!B2105</f>
        <v>4</v>
      </c>
      <c r="H2105" t="str">
        <f>anotacoes!K2105</f>
        <v xml:space="preserve"> 00:00:13,046</v>
      </c>
      <c r="I2105" t="str">
        <f>anotacoes!L2105</f>
        <v xml:space="preserve"> 00:00:15,528</v>
      </c>
      <c r="J2105" t="str">
        <f>IF(L2105="PAUSE",E2105,IF(anotacoes!G2109=conversao_anotacoes!C2105,conversao_anotacoes!C2105,conversao_anotacoes!D2105))</f>
        <v>ELMONT, G</v>
      </c>
      <c r="K2105" t="str">
        <f t="shared" si="64"/>
        <v>KHABACHIROV</v>
      </c>
      <c r="L2105" t="str">
        <f>UPPER(anotacoes!H2105)</f>
        <v>DISPLACEMENT</v>
      </c>
      <c r="M2105" t="str">
        <f>IF(OR(L2105="ATTACK",L2105="FINTA"),"&lt;TECNICA&gt;",UPPER(anotacoes!I2105))</f>
        <v>2-3 STEP HESITANT LEFT</v>
      </c>
      <c r="N2105" t="str">
        <f>IF(OR(L2105="ATTACK",L2105="FINTA"),UPPER(anotacoes!I2105),"")</f>
        <v/>
      </c>
      <c r="O2105" s="6" t="str">
        <f>IF(anotacoes!N2105=0,"",anotacoes!N2105)</f>
        <v/>
      </c>
      <c r="P2105" t="str">
        <f>IF(anotacoes!M2105=0,"",UPPER(anotacoes!M2105))</f>
        <v/>
      </c>
      <c r="Q2105" t="str">
        <f t="shared" si="65"/>
        <v>INSERT INTO CONVERSAO_LUTA_ACAO (cd_conversao, id_luta, sequencia, momento_inicio, momento_fim, quem_faz, quem_sofre, acao_tipo, acao, tecnica, direcao, pontuacao) VALUES (1, 35, 4, TRIM(' 00:00:13,046'), TRIM(' 00:00:15,528'), 'ELMONT, G', 'KHABACHIROV', 'DISPLACEMENT', '2-3 STEP HESITANT LEFT', NULL, NULL, NULL)</v>
      </c>
      <c r="R2105" t="s">
        <v>10327</v>
      </c>
    </row>
    <row r="2106" spans="1:18" hidden="1" x14ac:dyDescent="0.25">
      <c r="A2106" s="7">
        <f>anotacoes!D2106</f>
        <v>40958</v>
      </c>
      <c r="B2106" t="str">
        <f>anotacoes!C2106</f>
        <v>GRAND PRIX DUSSELDORF 2012</v>
      </c>
      <c r="C2106" t="str">
        <f>anotacoes!E2106</f>
        <v>ELMONT, G</v>
      </c>
      <c r="D2106" t="str">
        <f>anotacoes!F2106</f>
        <v>KHABACHIROV</v>
      </c>
      <c r="E2106" t="s">
        <v>10325</v>
      </c>
      <c r="F2106">
        <f>anotacoes!A2106</f>
        <v>35</v>
      </c>
      <c r="G2106">
        <f>anotacoes!B2106</f>
        <v>5</v>
      </c>
      <c r="H2106" t="str">
        <f>anotacoes!K2106</f>
        <v xml:space="preserve"> 00:00:15,708</v>
      </c>
      <c r="I2106" t="str">
        <f>anotacoes!L2106</f>
        <v xml:space="preserve"> 00:00:20,845</v>
      </c>
      <c r="J2106" t="str">
        <f>IF(L2106="PAUSE",E2106,IF(anotacoes!G2110=conversao_anotacoes!C2106,conversao_anotacoes!C2106,conversao_anotacoes!D2106))</f>
        <v>ELMONT, G</v>
      </c>
      <c r="K2106" t="str">
        <f t="shared" si="64"/>
        <v>KHABACHIROV</v>
      </c>
      <c r="L2106" t="str">
        <f>UPPER(anotacoes!H2106)</f>
        <v>DISPLACEMENT</v>
      </c>
      <c r="M2106" t="str">
        <f>IF(OR(L2106="ATTACK",L2106="FINTA"),"&lt;TECNICA&gt;",UPPER(anotacoes!I2106))</f>
        <v>2-3 STEP HESITANT LEFT</v>
      </c>
      <c r="N2106" t="str">
        <f>IF(OR(L2106="ATTACK",L2106="FINTA"),UPPER(anotacoes!I2106),"")</f>
        <v/>
      </c>
      <c r="O2106" s="6" t="str">
        <f>IF(anotacoes!N2106=0,"",anotacoes!N2106)</f>
        <v/>
      </c>
      <c r="P2106" t="str">
        <f>IF(anotacoes!M2106=0,"",UPPER(anotacoes!M2106))</f>
        <v/>
      </c>
      <c r="Q2106" t="str">
        <f t="shared" si="65"/>
        <v>INSERT INTO CONVERSAO_LUTA_ACAO (cd_conversao, id_luta, sequencia, momento_inicio, momento_fim, quem_faz, quem_sofre, acao_tipo, acao, tecnica, direcao, pontuacao) VALUES (1, 35, 5, TRIM(' 00:00:15,708'), TRIM(' 00:00:20,845'), 'ELMONT, G', 'KHABACHIROV', 'DISPLACEMENT', '2-3 STEP HESITANT LEFT', NULL, NULL, NULL)</v>
      </c>
      <c r="R2106" t="s">
        <v>10327</v>
      </c>
    </row>
    <row r="2107" spans="1:18" hidden="1" x14ac:dyDescent="0.25">
      <c r="A2107" s="7">
        <f>anotacoes!D2107</f>
        <v>40958</v>
      </c>
      <c r="B2107" t="str">
        <f>anotacoes!C2107</f>
        <v>GRAND PRIX DUSSELDORF 2012</v>
      </c>
      <c r="C2107" t="str">
        <f>anotacoes!E2107</f>
        <v>ELMONT, G</v>
      </c>
      <c r="D2107" t="str">
        <f>anotacoes!F2107</f>
        <v>KHABACHIROV</v>
      </c>
      <c r="E2107" t="s">
        <v>10325</v>
      </c>
      <c r="F2107">
        <f>anotacoes!A2107</f>
        <v>35</v>
      </c>
      <c r="G2107">
        <f>anotacoes!B2107</f>
        <v>6</v>
      </c>
      <c r="H2107" t="str">
        <f>anotacoes!K2107</f>
        <v xml:space="preserve"> 00:00:20,996</v>
      </c>
      <c r="I2107" t="str">
        <f>anotacoes!L2107</f>
        <v xml:space="preserve"> 00:00:25,115</v>
      </c>
      <c r="J2107" t="str">
        <f>IF(L2107="PAUSE",E2107,IF(anotacoes!G2111=conversao_anotacoes!C2107,conversao_anotacoes!C2107,conversao_anotacoes!D2107))</f>
        <v>ELMONT, G</v>
      </c>
      <c r="K2107" t="str">
        <f t="shared" si="64"/>
        <v>KHABACHIROV</v>
      </c>
      <c r="L2107" t="str">
        <f>UPPER(anotacoes!H2107)</f>
        <v>DISPLACEMENT</v>
      </c>
      <c r="M2107" t="str">
        <f>IF(OR(L2107="ATTACK",L2107="FINTA"),"&lt;TECNICA&gt;",UPPER(anotacoes!I2107))</f>
        <v>TRY TO GRIP WITH CONTACT</v>
      </c>
      <c r="N2107" t="str">
        <f>IF(OR(L2107="ATTACK",L2107="FINTA"),UPPER(anotacoes!I2107),"")</f>
        <v/>
      </c>
      <c r="O2107" s="6" t="str">
        <f>IF(anotacoes!N2107=0,"",anotacoes!N2107)</f>
        <v/>
      </c>
      <c r="P2107" t="str">
        <f>IF(anotacoes!M2107=0,"",UPPER(anotacoes!M2107))</f>
        <v/>
      </c>
      <c r="Q2107" t="str">
        <f t="shared" si="65"/>
        <v>INSERT INTO CONVERSAO_LUTA_ACAO (cd_conversao, id_luta, sequencia, momento_inicio, momento_fim, quem_faz, quem_sofre, acao_tipo, acao, tecnica, direcao, pontuacao) VALUES (1, 35, 6, TRIM(' 00:00:20,996'), TRIM(' 00:00:25,115'), 'ELMONT, G', 'KHABACHIROV', 'DISPLACEMENT', 'TRY TO GRIP WITH CONTACT', NULL, NULL, NULL)</v>
      </c>
      <c r="R2107" t="s">
        <v>10327</v>
      </c>
    </row>
    <row r="2108" spans="1:18" hidden="1" x14ac:dyDescent="0.25">
      <c r="A2108" s="7">
        <f>anotacoes!D2108</f>
        <v>40958</v>
      </c>
      <c r="B2108" t="str">
        <f>anotacoes!C2108</f>
        <v>GRAND PRIX DUSSELDORF 2012</v>
      </c>
      <c r="C2108" t="str">
        <f>anotacoes!E2108</f>
        <v>ELMONT, G</v>
      </c>
      <c r="D2108" t="str">
        <f>anotacoes!F2108</f>
        <v>KHABACHIROV</v>
      </c>
      <c r="E2108" t="s">
        <v>10325</v>
      </c>
      <c r="F2108">
        <f>anotacoes!A2108</f>
        <v>35</v>
      </c>
      <c r="G2108">
        <f>anotacoes!B2108</f>
        <v>7</v>
      </c>
      <c r="H2108" t="str">
        <f>anotacoes!K2108</f>
        <v xml:space="preserve"> 00:00:25,307</v>
      </c>
      <c r="I2108" t="str">
        <f>anotacoes!L2108</f>
        <v xml:space="preserve"> 00:00:27,553</v>
      </c>
      <c r="J2108" t="str">
        <f>IF(L2108="PAUSE",E2108,IF(anotacoes!G2112=conversao_anotacoes!C2108,conversao_anotacoes!C2108,conversao_anotacoes!D2108))</f>
        <v>ELMONT, G</v>
      </c>
      <c r="K2108" t="str">
        <f t="shared" si="64"/>
        <v>KHABACHIROV</v>
      </c>
      <c r="L2108" t="str">
        <f>UPPER(anotacoes!H2108)</f>
        <v>DISPLACEMENT</v>
      </c>
      <c r="M2108" t="str">
        <f>IF(OR(L2108="ATTACK",L2108="FINTA"),"&lt;TECNICA&gt;",UPPER(anotacoes!I2108))</f>
        <v>2-3 STEP HESITANT LEFT</v>
      </c>
      <c r="N2108" t="str">
        <f>IF(OR(L2108="ATTACK",L2108="FINTA"),UPPER(anotacoes!I2108),"")</f>
        <v/>
      </c>
      <c r="O2108" s="6" t="str">
        <f>IF(anotacoes!N2108=0,"",anotacoes!N2108)</f>
        <v/>
      </c>
      <c r="P2108" t="str">
        <f>IF(anotacoes!M2108=0,"",UPPER(anotacoes!M2108))</f>
        <v/>
      </c>
      <c r="Q2108" t="str">
        <f t="shared" si="65"/>
        <v>INSERT INTO CONVERSAO_LUTA_ACAO (cd_conversao, id_luta, sequencia, momento_inicio, momento_fim, quem_faz, quem_sofre, acao_tipo, acao, tecnica, direcao, pontuacao) VALUES (1, 35, 7, TRIM(' 00:00:25,307'), TRIM(' 00:00:27,553'), 'ELMONT, G', 'KHABACHIROV', 'DISPLACEMENT', '2-3 STEP HESITANT LEFT', NULL, NULL, NULL)</v>
      </c>
      <c r="R2108" t="s">
        <v>10327</v>
      </c>
    </row>
    <row r="2109" spans="1:18" hidden="1" x14ac:dyDescent="0.25">
      <c r="A2109" s="7">
        <f>anotacoes!D2109</f>
        <v>40958</v>
      </c>
      <c r="B2109" t="str">
        <f>anotacoes!C2109</f>
        <v>GRAND PRIX DUSSELDORF 2012</v>
      </c>
      <c r="C2109" t="str">
        <f>anotacoes!E2109</f>
        <v>ELMONT, G</v>
      </c>
      <c r="D2109" t="str">
        <f>anotacoes!F2109</f>
        <v>KHABACHIROV</v>
      </c>
      <c r="E2109" t="s">
        <v>10325</v>
      </c>
      <c r="F2109">
        <f>anotacoes!A2109</f>
        <v>35</v>
      </c>
      <c r="G2109">
        <f>anotacoes!B2109</f>
        <v>8</v>
      </c>
      <c r="H2109" t="str">
        <f>anotacoes!K2109</f>
        <v xml:space="preserve"> 00:00:27,723</v>
      </c>
      <c r="I2109" t="str">
        <f>anotacoes!L2109</f>
        <v xml:space="preserve"> 00:00:33,897</v>
      </c>
      <c r="J2109" t="str">
        <f>IF(L2109="PAUSE",E2109,IF(anotacoes!G2113=conversao_anotacoes!C2109,conversao_anotacoes!C2109,conversao_anotacoes!D2109))</f>
        <v>ELMONT, G</v>
      </c>
      <c r="K2109" t="str">
        <f t="shared" si="64"/>
        <v>KHABACHIROV</v>
      </c>
      <c r="L2109" t="str">
        <f>UPPER(anotacoes!H2109)</f>
        <v>GRIP TIME</v>
      </c>
      <c r="M2109" t="str">
        <f>IF(OR(L2109="ATTACK",L2109="FINTA"),"&lt;TECNICA&gt;",UPPER(anotacoes!I2109))</f>
        <v>RIGHT COLLAR</v>
      </c>
      <c r="N2109" t="str">
        <f>IF(OR(L2109="ATTACK",L2109="FINTA"),UPPER(anotacoes!I2109),"")</f>
        <v/>
      </c>
      <c r="O2109" s="6" t="str">
        <f>IF(anotacoes!N2109=0,"",anotacoes!N2109)</f>
        <v/>
      </c>
      <c r="P2109" t="str">
        <f>IF(anotacoes!M2109=0,"",UPPER(anotacoes!M2109))</f>
        <v/>
      </c>
      <c r="Q2109" t="str">
        <f t="shared" si="65"/>
        <v>INSERT INTO CONVERSAO_LUTA_ACAO (cd_conversao, id_luta, sequencia, momento_inicio, momento_fim, quem_faz, quem_sofre, acao_tipo, acao, tecnica, direcao, pontuacao) VALUES (1, 35, 8, TRIM(' 00:00:27,723'), TRIM(' 00:00:33,897'), 'ELMONT, G', 'KHABACHIROV', 'GRIP TIME', 'RIGHT COLLAR', NULL, NULL, NULL)</v>
      </c>
      <c r="R2109" t="s">
        <v>10327</v>
      </c>
    </row>
    <row r="2110" spans="1:18" hidden="1" x14ac:dyDescent="0.25">
      <c r="A2110" s="7">
        <f>anotacoes!D2110</f>
        <v>40958</v>
      </c>
      <c r="B2110" t="str">
        <f>anotacoes!C2110</f>
        <v>GRAND PRIX DUSSELDORF 2012</v>
      </c>
      <c r="C2110" t="str">
        <f>anotacoes!E2110</f>
        <v>ELMONT, G</v>
      </c>
      <c r="D2110" t="str">
        <f>anotacoes!F2110</f>
        <v>KHABACHIROV</v>
      </c>
      <c r="E2110" t="s">
        <v>10325</v>
      </c>
      <c r="F2110">
        <f>anotacoes!A2110</f>
        <v>35</v>
      </c>
      <c r="G2110">
        <f>anotacoes!B2110</f>
        <v>9</v>
      </c>
      <c r="H2110" t="str">
        <f>anotacoes!K2110</f>
        <v xml:space="preserve"> 00:00:33,897</v>
      </c>
      <c r="I2110" t="str">
        <f>anotacoes!L2110</f>
        <v xml:space="preserve"> 00:00:33,897</v>
      </c>
      <c r="J2110" t="str">
        <f>IF(L2110="PAUSE",E2110,IF(anotacoes!G2114=conversao_anotacoes!C2110,conversao_anotacoes!C2110,conversao_anotacoes!D2110))</f>
        <v>ELMONT, G</v>
      </c>
      <c r="K2110" t="str">
        <f t="shared" si="64"/>
        <v>KHABACHIROV</v>
      </c>
      <c r="L2110" t="str">
        <f>UPPER(anotacoes!H2110)</f>
        <v>ATTACK</v>
      </c>
      <c r="M2110" t="str">
        <f>IF(OR(L2110="ATTACK",L2110="FINTA"),"&lt;TECNICA&gt;",UPPER(anotacoes!I2110))</f>
        <v>&lt;TECNICA&gt;</v>
      </c>
      <c r="N2110" t="str">
        <f>IF(OR(L2110="ATTACK",L2110="FINTA"),UPPER(anotacoes!I2110),"")</f>
        <v>KOUCHI GARI</v>
      </c>
      <c r="O2110" s="6">
        <f>IF(anotacoes!N2110=0,"",anotacoes!N2110)</f>
        <v>7</v>
      </c>
      <c r="P2110" t="str">
        <f>IF(anotacoes!M2110=0,"",UPPER(anotacoes!M2110))</f>
        <v/>
      </c>
      <c r="Q2110" t="str">
        <f t="shared" si="65"/>
        <v>INSERT INTO CONVERSAO_LUTA_ACAO (cd_conversao, id_luta, sequencia, momento_inicio, momento_fim, quem_faz, quem_sofre, acao_tipo, acao, tecnica, direcao, pontuacao) VALUES (1, 35, 9, TRIM(' 00:00:33,897'), TRIM(' 00:00:33,897'), 'ELMONT, G', 'KHABACHIROV', 'ATTACK', '&lt;TECNICA&gt;', 'KOUCHI GARI', 7, NULL)</v>
      </c>
      <c r="R2110" t="s">
        <v>10327</v>
      </c>
    </row>
    <row r="2111" spans="1:18" hidden="1" x14ac:dyDescent="0.25">
      <c r="A2111" s="7">
        <f>anotacoes!D2111</f>
        <v>40958</v>
      </c>
      <c r="B2111" t="str">
        <f>anotacoes!C2111</f>
        <v>GRAND PRIX DUSSELDORF 2012</v>
      </c>
      <c r="C2111" t="str">
        <f>anotacoes!E2111</f>
        <v>ELMONT, G</v>
      </c>
      <c r="D2111" t="str">
        <f>anotacoes!F2111</f>
        <v>KHABACHIROV</v>
      </c>
      <c r="E2111" t="s">
        <v>10325</v>
      </c>
      <c r="F2111">
        <f>anotacoes!A2111</f>
        <v>35</v>
      </c>
      <c r="G2111">
        <f>anotacoes!B2111</f>
        <v>10</v>
      </c>
      <c r="H2111" t="str">
        <f>anotacoes!K2111</f>
        <v xml:space="preserve"> 00:00:33,897</v>
      </c>
      <c r="I2111" t="str">
        <f>anotacoes!L2111</f>
        <v xml:space="preserve"> 00:00:38,728</v>
      </c>
      <c r="J2111" t="str">
        <f>IF(L2111="PAUSE",E2111,IF(anotacoes!G2115=conversao_anotacoes!C2111,conversao_anotacoes!C2111,conversao_anotacoes!D2111))</f>
        <v>ELMONT, G</v>
      </c>
      <c r="K2111" t="str">
        <f t="shared" si="64"/>
        <v>KHABACHIROV</v>
      </c>
      <c r="L2111" t="str">
        <f>UPPER(anotacoes!H2111)</f>
        <v>GRIP TIME</v>
      </c>
      <c r="M2111" t="str">
        <f>IF(OR(L2111="ATTACK",L2111="FINTA"),"&lt;TECNICA&gt;",UPPER(anotacoes!I2111))</f>
        <v>RIGHT COLLAR LEFT SLEEVE</v>
      </c>
      <c r="N2111" t="str">
        <f>IF(OR(L2111="ATTACK",L2111="FINTA"),UPPER(anotacoes!I2111),"")</f>
        <v/>
      </c>
      <c r="O2111" s="6" t="str">
        <f>IF(anotacoes!N2111=0,"",anotacoes!N2111)</f>
        <v/>
      </c>
      <c r="P2111" t="str">
        <f>IF(anotacoes!M2111=0,"",UPPER(anotacoes!M2111))</f>
        <v/>
      </c>
      <c r="Q2111" t="str">
        <f t="shared" si="65"/>
        <v>INSERT INTO CONVERSAO_LUTA_ACAO (cd_conversao, id_luta, sequencia, momento_inicio, momento_fim, quem_faz, quem_sofre, acao_tipo, acao, tecnica, direcao, pontuacao) VALUES (1, 35, 10, TRIM(' 00:00:33,897'), TRIM(' 00:00:38,728'), 'ELMONT, G', 'KHABACHIROV', 'GRIP TIME', 'RIGHT COLLAR LEFT SLEEVE', NULL, NULL, NULL)</v>
      </c>
      <c r="R2111" t="s">
        <v>10327</v>
      </c>
    </row>
    <row r="2112" spans="1:18" hidden="1" x14ac:dyDescent="0.25">
      <c r="A2112" s="7">
        <f>anotacoes!D2112</f>
        <v>40958</v>
      </c>
      <c r="B2112" t="str">
        <f>anotacoes!C2112</f>
        <v>GRAND PRIX DUSSELDORF 2012</v>
      </c>
      <c r="C2112" t="str">
        <f>anotacoes!E2112</f>
        <v>ELMONT, G</v>
      </c>
      <c r="D2112" t="str">
        <f>anotacoes!F2112</f>
        <v>KHABACHIROV</v>
      </c>
      <c r="E2112" t="s">
        <v>10325</v>
      </c>
      <c r="F2112">
        <f>anotacoes!A2112</f>
        <v>35</v>
      </c>
      <c r="G2112">
        <f>anotacoes!B2112</f>
        <v>11</v>
      </c>
      <c r="H2112" t="str">
        <f>anotacoes!K2112</f>
        <v xml:space="preserve"> 00:00:38,728</v>
      </c>
      <c r="I2112" t="str">
        <f>anotacoes!L2112</f>
        <v xml:space="preserve"> 00:00:50,298</v>
      </c>
      <c r="J2112" t="str">
        <f>IF(L2112="PAUSE",E2112,IF(anotacoes!G2116=conversao_anotacoes!C2112,conversao_anotacoes!C2112,conversao_anotacoes!D2112))</f>
        <v>ELMONT, G</v>
      </c>
      <c r="K2112" t="str">
        <f t="shared" si="64"/>
        <v>KHABACHIROV</v>
      </c>
      <c r="L2112" t="str">
        <f>UPPER(anotacoes!H2112)</f>
        <v>GRIP TIME</v>
      </c>
      <c r="M2112" t="str">
        <f>IF(OR(L2112="ATTACK",L2112="FINTA"),"&lt;TECNICA&gt;",UPPER(anotacoes!I2112))</f>
        <v>RIGHT COLLAR</v>
      </c>
      <c r="N2112" t="str">
        <f>IF(OR(L2112="ATTACK",L2112="FINTA"),UPPER(anotacoes!I2112),"")</f>
        <v/>
      </c>
      <c r="O2112" s="6" t="str">
        <f>IF(anotacoes!N2112=0,"",anotacoes!N2112)</f>
        <v/>
      </c>
      <c r="P2112" t="str">
        <f>IF(anotacoes!M2112=0,"",UPPER(anotacoes!M2112))</f>
        <v/>
      </c>
      <c r="Q2112" t="str">
        <f t="shared" si="65"/>
        <v>INSERT INTO CONVERSAO_LUTA_ACAO (cd_conversao, id_luta, sequencia, momento_inicio, momento_fim, quem_faz, quem_sofre, acao_tipo, acao, tecnica, direcao, pontuacao) VALUES (1, 35, 11, TRIM(' 00:00:38,728'), TRIM(' 00:00:50,298'), 'ELMONT, G', 'KHABACHIROV', 'GRIP TIME', 'RIGHT COLLAR', NULL, NULL, NULL)</v>
      </c>
      <c r="R2112" t="s">
        <v>10327</v>
      </c>
    </row>
    <row r="2113" spans="1:18" hidden="1" x14ac:dyDescent="0.25">
      <c r="A2113" s="7">
        <f>anotacoes!D2113</f>
        <v>40958</v>
      </c>
      <c r="B2113" t="str">
        <f>anotacoes!C2113</f>
        <v>GRAND PRIX DUSSELDORF 2012</v>
      </c>
      <c r="C2113" t="str">
        <f>anotacoes!E2113</f>
        <v>ELMONT, G</v>
      </c>
      <c r="D2113" t="str">
        <f>anotacoes!F2113</f>
        <v>KHABACHIROV</v>
      </c>
      <c r="E2113" t="s">
        <v>10325</v>
      </c>
      <c r="F2113">
        <f>anotacoes!A2113</f>
        <v>35</v>
      </c>
      <c r="G2113">
        <f>anotacoes!B2113</f>
        <v>12</v>
      </c>
      <c r="H2113" t="str">
        <f>anotacoes!K2113</f>
        <v xml:space="preserve"> 00:00:50,298</v>
      </c>
      <c r="I2113" t="str">
        <f>anotacoes!L2113</f>
        <v xml:space="preserve"> 00:00:55,362</v>
      </c>
      <c r="J2113" t="str">
        <f>IF(L2113="PAUSE",E2113,IF(anotacoes!G2117=conversao_anotacoes!C2113,conversao_anotacoes!C2113,conversao_anotacoes!D2113))</f>
        <v>ELMONT, G</v>
      </c>
      <c r="K2113" t="str">
        <f t="shared" si="64"/>
        <v>KHABACHIROV</v>
      </c>
      <c r="L2113" t="str">
        <f>UPPER(anotacoes!H2113)</f>
        <v>GRIP TIME</v>
      </c>
      <c r="M2113" t="str">
        <f>IF(OR(L2113="ATTACK",L2113="FINTA"),"&lt;TECNICA&gt;",UPPER(anotacoes!I2113))</f>
        <v>RIGHT COLLAR LEFT SLEEVE</v>
      </c>
      <c r="N2113" t="str">
        <f>IF(OR(L2113="ATTACK",L2113="FINTA"),UPPER(anotacoes!I2113),"")</f>
        <v/>
      </c>
      <c r="O2113" s="6" t="str">
        <f>IF(anotacoes!N2113=0,"",anotacoes!N2113)</f>
        <v/>
      </c>
      <c r="P2113" t="str">
        <f>IF(anotacoes!M2113=0,"",UPPER(anotacoes!M2113))</f>
        <v/>
      </c>
      <c r="Q2113" t="str">
        <f t="shared" si="65"/>
        <v>INSERT INTO CONVERSAO_LUTA_ACAO (cd_conversao, id_luta, sequencia, momento_inicio, momento_fim, quem_faz, quem_sofre, acao_tipo, acao, tecnica, direcao, pontuacao) VALUES (1, 35, 12, TRIM(' 00:00:50,298'), TRIM(' 00:00:55,362'), 'ELMONT, G', 'KHABACHIROV', 'GRIP TIME', 'RIGHT COLLAR LEFT SLEEVE', NULL, NULL, NULL)</v>
      </c>
      <c r="R2113" t="s">
        <v>10327</v>
      </c>
    </row>
    <row r="2114" spans="1:18" hidden="1" x14ac:dyDescent="0.25">
      <c r="A2114" s="7">
        <f>anotacoes!D2114</f>
        <v>40958</v>
      </c>
      <c r="B2114" t="str">
        <f>anotacoes!C2114</f>
        <v>GRAND PRIX DUSSELDORF 2012</v>
      </c>
      <c r="C2114" t="str">
        <f>anotacoes!E2114</f>
        <v>ELMONT, G</v>
      </c>
      <c r="D2114" t="str">
        <f>anotacoes!F2114</f>
        <v>KHABACHIROV</v>
      </c>
      <c r="E2114" t="s">
        <v>10325</v>
      </c>
      <c r="F2114">
        <f>anotacoes!A2114</f>
        <v>35</v>
      </c>
      <c r="G2114">
        <f>anotacoes!B2114</f>
        <v>13</v>
      </c>
      <c r="H2114" t="str">
        <f>anotacoes!K2114</f>
        <v xml:space="preserve"> 00:00:55,533</v>
      </c>
      <c r="I2114" t="str">
        <f>anotacoes!L2114</f>
        <v xml:space="preserve"> 00:01:41,679</v>
      </c>
      <c r="J2114" t="str">
        <f>IF(L2114="PAUSE",E2114,IF(anotacoes!G2118=conversao_anotacoes!C2114,conversao_anotacoes!C2114,conversao_anotacoes!D2114))</f>
        <v>ELMONT, G</v>
      </c>
      <c r="K2114" t="str">
        <f t="shared" si="64"/>
        <v>KHABACHIROV</v>
      </c>
      <c r="L2114" t="str">
        <f>UPPER(anotacoes!H2114)</f>
        <v>GRIP TIME</v>
      </c>
      <c r="M2114" t="str">
        <f>IF(OR(L2114="ATTACK",L2114="FINTA"),"&lt;TECNICA&gt;",UPPER(anotacoes!I2114))</f>
        <v>RIGHT COLLAR</v>
      </c>
      <c r="N2114" t="str">
        <f>IF(OR(L2114="ATTACK",L2114="FINTA"),UPPER(anotacoes!I2114),"")</f>
        <v/>
      </c>
      <c r="O2114" s="6" t="str">
        <f>IF(anotacoes!N2114=0,"",anotacoes!N2114)</f>
        <v/>
      </c>
      <c r="P2114" t="str">
        <f>IF(anotacoes!M2114=0,"",UPPER(anotacoes!M2114))</f>
        <v/>
      </c>
      <c r="Q2114" t="str">
        <f t="shared" si="65"/>
        <v>INSERT INTO CONVERSAO_LUTA_ACAO (cd_conversao, id_luta, sequencia, momento_inicio, momento_fim, quem_faz, quem_sofre, acao_tipo, acao, tecnica, direcao, pontuacao) VALUES (1, 35, 13, TRIM(' 00:00:55,533'), TRIM(' 00:01:41,679'), 'ELMONT, G', 'KHABACHIROV', 'GRIP TIME', 'RIGHT COLLAR', NULL, NULL, NULL)</v>
      </c>
      <c r="R2114" t="s">
        <v>10327</v>
      </c>
    </row>
    <row r="2115" spans="1:18" hidden="1" x14ac:dyDescent="0.25">
      <c r="A2115" s="7">
        <f>anotacoes!D2115</f>
        <v>40958</v>
      </c>
      <c r="B2115" t="str">
        <f>anotacoes!C2115</f>
        <v>GRAND PRIX DUSSELDORF 2012</v>
      </c>
      <c r="C2115" t="str">
        <f>anotacoes!E2115</f>
        <v>ELMONT, G</v>
      </c>
      <c r="D2115" t="str">
        <f>anotacoes!F2115</f>
        <v>KHABACHIROV</v>
      </c>
      <c r="E2115" t="s">
        <v>10325</v>
      </c>
      <c r="F2115">
        <f>anotacoes!A2115</f>
        <v>35</v>
      </c>
      <c r="G2115">
        <f>anotacoes!B2115</f>
        <v>14</v>
      </c>
      <c r="H2115" t="str">
        <f>anotacoes!K2115</f>
        <v xml:space="preserve"> 00:01:41,856</v>
      </c>
      <c r="I2115" t="str">
        <f>anotacoes!L2115</f>
        <v xml:space="preserve"> 00:01:43,786</v>
      </c>
      <c r="J2115" t="str">
        <f>IF(L2115="PAUSE",E2115,IF(anotacoes!G2119=conversao_anotacoes!C2115,conversao_anotacoes!C2115,conversao_anotacoes!D2115))</f>
        <v>ELMONT, G</v>
      </c>
      <c r="K2115" t="str">
        <f t="shared" ref="K2115:K2178" si="66">IF(J2115=E2115,"",IF(J2115=C2115,D2115,C2115))</f>
        <v>KHABACHIROV</v>
      </c>
      <c r="L2115" t="str">
        <f>UPPER(anotacoes!H2115)</f>
        <v>GRIP TIME</v>
      </c>
      <c r="M2115" t="str">
        <f>IF(OR(L2115="ATTACK",L2115="FINTA"),"&lt;TECNICA&gt;",UPPER(anotacoes!I2115))</f>
        <v>RIGHT COLLAR LEFT SLEEVE</v>
      </c>
      <c r="N2115" t="str">
        <f>IF(OR(L2115="ATTACK",L2115="FINTA"),UPPER(anotacoes!I2115),"")</f>
        <v/>
      </c>
      <c r="O2115" s="6" t="str">
        <f>IF(anotacoes!N2115=0,"",anotacoes!N2115)</f>
        <v/>
      </c>
      <c r="P2115" t="str">
        <f>IF(anotacoes!M2115=0,"",UPPER(anotacoes!M2115))</f>
        <v/>
      </c>
      <c r="Q2115" t="str">
        <f t="shared" ref="Q2115:Q2178" si="67">CONCATENATE("INSERT INTO CONVERSAO_LUTA_ACAO (cd_conversao, id_luta, sequencia, momento_inicio, momento_fim, quem_faz, quem_sofre, acao_tipo, acao, tecnica, direcao, pontuacao) VALUES (1, ",F2115,", ",G2115,", ","TRIM('",H2115,"')",", ","TRIM('",I2115,"')",", ","'",J2115,"'",", ","'",K2115,"'",", ","'",L2115,"'",", ","'",M2115,"'",", ",IF(N2115="","NULL",CONCATENATE("'",N2115,"'")),", ",IF(O2115="","NULL",O2115),", ",IF(P2115="","NULL",CONCATENATE("'",P2115,"'")),")")</f>
        <v>INSERT INTO CONVERSAO_LUTA_ACAO (cd_conversao, id_luta, sequencia, momento_inicio, momento_fim, quem_faz, quem_sofre, acao_tipo, acao, tecnica, direcao, pontuacao) VALUES (1, 35, 14, TRIM(' 00:01:41,856'), TRIM(' 00:01:43,786'), 'ELMONT, G', 'KHABACHIROV', 'GRIP TIME', 'RIGHT COLLAR LEFT SLEEVE', NULL, NULL, NULL)</v>
      </c>
      <c r="R2115" t="s">
        <v>10327</v>
      </c>
    </row>
    <row r="2116" spans="1:18" hidden="1" x14ac:dyDescent="0.25">
      <c r="A2116" s="7">
        <f>anotacoes!D2116</f>
        <v>40958</v>
      </c>
      <c r="B2116" t="str">
        <f>anotacoes!C2116</f>
        <v>GRAND PRIX DUSSELDORF 2012</v>
      </c>
      <c r="C2116" t="str">
        <f>anotacoes!E2116</f>
        <v>ELMONT, G</v>
      </c>
      <c r="D2116" t="str">
        <f>anotacoes!F2116</f>
        <v>KHABACHIROV</v>
      </c>
      <c r="E2116" t="s">
        <v>10325</v>
      </c>
      <c r="F2116">
        <f>anotacoes!A2116</f>
        <v>35</v>
      </c>
      <c r="G2116">
        <f>anotacoes!B2116</f>
        <v>15</v>
      </c>
      <c r="H2116" t="str">
        <f>anotacoes!K2116</f>
        <v xml:space="preserve"> 00:01:43,786</v>
      </c>
      <c r="I2116" t="str">
        <f>anotacoes!L2116</f>
        <v xml:space="preserve"> 00:01:45,144</v>
      </c>
      <c r="J2116" t="str">
        <f>IF(L2116="PAUSE",E2116,IF(anotacoes!G2120=conversao_anotacoes!C2116,conversao_anotacoes!C2116,conversao_anotacoes!D2116))</f>
        <v>ELMONT, G</v>
      </c>
      <c r="K2116" t="str">
        <f t="shared" si="66"/>
        <v>KHABACHIROV</v>
      </c>
      <c r="L2116" t="str">
        <f>UPPER(anotacoes!H2116)</f>
        <v>ATTACK</v>
      </c>
      <c r="M2116" t="str">
        <f>IF(OR(L2116="ATTACK",L2116="FINTA"),"&lt;TECNICA&gt;",UPPER(anotacoes!I2116))</f>
        <v>&lt;TECNICA&gt;</v>
      </c>
      <c r="N2116" t="str">
        <f>IF(OR(L2116="ATTACK",L2116="FINTA"),UPPER(anotacoes!I2116),"")</f>
        <v>UCHIMATA</v>
      </c>
      <c r="O2116" s="6">
        <f>IF(anotacoes!N2116=0,"",anotacoes!N2116)</f>
        <v>4</v>
      </c>
      <c r="P2116" t="str">
        <f>IF(anotacoes!M2116=0,"",UPPER(anotacoes!M2116))</f>
        <v/>
      </c>
      <c r="Q2116" t="str">
        <f t="shared" si="67"/>
        <v>INSERT INTO CONVERSAO_LUTA_ACAO (cd_conversao, id_luta, sequencia, momento_inicio, momento_fim, quem_faz, quem_sofre, acao_tipo, acao, tecnica, direcao, pontuacao) VALUES (1, 35, 15, TRIM(' 00:01:43,786'), TRIM(' 00:01:45,144'), 'ELMONT, G', 'KHABACHIROV', 'ATTACK', '&lt;TECNICA&gt;', 'UCHIMATA', 4, NULL)</v>
      </c>
      <c r="R2116" t="s">
        <v>10327</v>
      </c>
    </row>
    <row r="2117" spans="1:18" hidden="1" x14ac:dyDescent="0.25">
      <c r="A2117" s="7">
        <f>anotacoes!D2117</f>
        <v>40958</v>
      </c>
      <c r="B2117" t="str">
        <f>anotacoes!C2117</f>
        <v>GRAND PRIX DUSSELDORF 2012</v>
      </c>
      <c r="C2117" t="str">
        <f>anotacoes!E2117</f>
        <v>ELMONT, G</v>
      </c>
      <c r="D2117" t="str">
        <f>anotacoes!F2117</f>
        <v>KHABACHIROV</v>
      </c>
      <c r="E2117" t="s">
        <v>10325</v>
      </c>
      <c r="F2117">
        <f>anotacoes!A2117</f>
        <v>35</v>
      </c>
      <c r="G2117">
        <f>anotacoes!B2117</f>
        <v>16</v>
      </c>
      <c r="H2117" t="str">
        <f>anotacoes!K2117</f>
        <v xml:space="preserve"> 00:01:45,144</v>
      </c>
      <c r="I2117" t="str">
        <f>anotacoes!L2117</f>
        <v xml:space="preserve"> 00:01:50,296</v>
      </c>
      <c r="J2117" t="str">
        <f>IF(L2117="PAUSE",E2117,IF(anotacoes!G2121=conversao_anotacoes!C2117,conversao_anotacoes!C2117,conversao_anotacoes!D2117))</f>
        <v>ELMONT, G</v>
      </c>
      <c r="K2117" t="str">
        <f t="shared" si="66"/>
        <v>KHABACHIROV</v>
      </c>
      <c r="L2117" t="str">
        <f>UPPER(anotacoes!H2117)</f>
        <v>GRIP TIME</v>
      </c>
      <c r="M2117" t="str">
        <f>IF(OR(L2117="ATTACK",L2117="FINTA"),"&lt;TECNICA&gt;",UPPER(anotacoes!I2117))</f>
        <v>RIGHT COLLAR</v>
      </c>
      <c r="N2117" t="str">
        <f>IF(OR(L2117="ATTACK",L2117="FINTA"),UPPER(anotacoes!I2117),"")</f>
        <v/>
      </c>
      <c r="O2117" s="6" t="str">
        <f>IF(anotacoes!N2117=0,"",anotacoes!N2117)</f>
        <v/>
      </c>
      <c r="P2117" t="str">
        <f>IF(anotacoes!M2117=0,"",UPPER(anotacoes!M2117))</f>
        <v/>
      </c>
      <c r="Q2117" t="str">
        <f t="shared" si="67"/>
        <v>INSERT INTO CONVERSAO_LUTA_ACAO (cd_conversao, id_luta, sequencia, momento_inicio, momento_fim, quem_faz, quem_sofre, acao_tipo, acao, tecnica, direcao, pontuacao) VALUES (1, 35, 16, TRIM(' 00:01:45,144'), TRIM(' 00:01:50,296'), 'ELMONT, G', 'KHABACHIROV', 'GRIP TIME', 'RIGHT COLLAR', NULL, NULL, NULL)</v>
      </c>
      <c r="R2117" t="s">
        <v>10327</v>
      </c>
    </row>
    <row r="2118" spans="1:18" hidden="1" x14ac:dyDescent="0.25">
      <c r="A2118" s="7">
        <f>anotacoes!D2118</f>
        <v>40958</v>
      </c>
      <c r="B2118" t="str">
        <f>anotacoes!C2118</f>
        <v>GRAND PRIX DUSSELDORF 2012</v>
      </c>
      <c r="C2118" t="str">
        <f>anotacoes!E2118</f>
        <v>ELMONT, G</v>
      </c>
      <c r="D2118" t="str">
        <f>anotacoes!F2118</f>
        <v>KHABACHIROV</v>
      </c>
      <c r="E2118" t="s">
        <v>10325</v>
      </c>
      <c r="F2118">
        <f>anotacoes!A2118</f>
        <v>35</v>
      </c>
      <c r="G2118">
        <f>anotacoes!B2118</f>
        <v>17</v>
      </c>
      <c r="H2118" t="str">
        <f>anotacoes!K2118</f>
        <v xml:space="preserve"> 00:01:50,296</v>
      </c>
      <c r="I2118" t="str">
        <f>anotacoes!L2118</f>
        <v xml:space="preserve"> 00:01:51,694</v>
      </c>
      <c r="J2118" t="str">
        <f>IF(L2118="PAUSE",E2118,IF(anotacoes!G2122=conversao_anotacoes!C2118,conversao_anotacoes!C2118,conversao_anotacoes!D2118))</f>
        <v>ELMONT, G</v>
      </c>
      <c r="K2118" t="str">
        <f t="shared" si="66"/>
        <v>KHABACHIROV</v>
      </c>
      <c r="L2118" t="str">
        <f>UPPER(anotacoes!H2118)</f>
        <v>GRIP TIME</v>
      </c>
      <c r="M2118" t="str">
        <f>IF(OR(L2118="ATTACK",L2118="FINTA"),"&lt;TECNICA&gt;",UPPER(anotacoes!I2118))</f>
        <v>RIGHT COLLAR LEFT SLEEVE</v>
      </c>
      <c r="N2118" t="str">
        <f>IF(OR(L2118="ATTACK",L2118="FINTA"),UPPER(anotacoes!I2118),"")</f>
        <v/>
      </c>
      <c r="O2118" s="6" t="str">
        <f>IF(anotacoes!N2118=0,"",anotacoes!N2118)</f>
        <v/>
      </c>
      <c r="P2118" t="str">
        <f>IF(anotacoes!M2118=0,"",UPPER(anotacoes!M2118))</f>
        <v/>
      </c>
      <c r="Q2118" t="str">
        <f t="shared" si="67"/>
        <v>INSERT INTO CONVERSAO_LUTA_ACAO (cd_conversao, id_luta, sequencia, momento_inicio, momento_fim, quem_faz, quem_sofre, acao_tipo, acao, tecnica, direcao, pontuacao) VALUES (1, 35, 17, TRIM(' 00:01:50,296'), TRIM(' 00:01:51,694'), 'ELMONT, G', 'KHABACHIROV', 'GRIP TIME', 'RIGHT COLLAR LEFT SLEEVE', NULL, NULL, NULL)</v>
      </c>
      <c r="R2118" t="s">
        <v>10327</v>
      </c>
    </row>
    <row r="2119" spans="1:18" hidden="1" x14ac:dyDescent="0.25">
      <c r="A2119" s="7">
        <f>anotacoes!D2119</f>
        <v>40958</v>
      </c>
      <c r="B2119" t="str">
        <f>anotacoes!C2119</f>
        <v>GRAND PRIX DUSSELDORF 2012</v>
      </c>
      <c r="C2119" t="str">
        <f>anotacoes!E2119</f>
        <v>ELMONT, G</v>
      </c>
      <c r="D2119" t="str">
        <f>anotacoes!F2119</f>
        <v>KHABACHIROV</v>
      </c>
      <c r="E2119" t="s">
        <v>10325</v>
      </c>
      <c r="F2119">
        <f>anotacoes!A2119</f>
        <v>35</v>
      </c>
      <c r="G2119">
        <f>anotacoes!B2119</f>
        <v>18</v>
      </c>
      <c r="H2119" t="str">
        <f>anotacoes!K2119</f>
        <v xml:space="preserve"> 00:01:51,915</v>
      </c>
      <c r="I2119" t="str">
        <f>anotacoes!L2119</f>
        <v xml:space="preserve"> 00:01:57,732</v>
      </c>
      <c r="J2119" t="str">
        <f>IF(L2119="PAUSE",E2119,IF(anotacoes!G2123=conversao_anotacoes!C2119,conversao_anotacoes!C2119,conversao_anotacoes!D2119))</f>
        <v>&lt;ARBITRO_DESCONHECIDO&gt;</v>
      </c>
      <c r="K2119" t="str">
        <f t="shared" si="66"/>
        <v/>
      </c>
      <c r="L2119" t="str">
        <f>UPPER(anotacoes!H2119)</f>
        <v>PAUSE</v>
      </c>
      <c r="M2119" t="str">
        <f>IF(OR(L2119="ATTACK",L2119="FINTA"),"&lt;TECNICA&gt;",UPPER(anotacoes!I2119))</f>
        <v>SHIDO WITHOUT SCORE</v>
      </c>
      <c r="N2119" t="str">
        <f>IF(OR(L2119="ATTACK",L2119="FINTA"),UPPER(anotacoes!I2119),"")</f>
        <v/>
      </c>
      <c r="O2119" s="6" t="str">
        <f>IF(anotacoes!N2119=0,"",anotacoes!N2119)</f>
        <v/>
      </c>
      <c r="P2119" t="str">
        <f>IF(anotacoes!M2119=0,"",UPPER(anotacoes!M2119))</f>
        <v/>
      </c>
      <c r="Q2119" t="str">
        <f t="shared" si="67"/>
        <v>INSERT INTO CONVERSAO_LUTA_ACAO (cd_conversao, id_luta, sequencia, momento_inicio, momento_fim, quem_faz, quem_sofre, acao_tipo, acao, tecnica, direcao, pontuacao) VALUES (1, 35, 18, TRIM(' 00:01:51,915'), TRIM(' 00:01:57,732'), '&lt;ARBITRO_DESCONHECIDO&gt;', '', 'PAUSE', 'SHIDO WITHOUT SCORE', NULL, NULL, NULL)</v>
      </c>
      <c r="R2119" t="s">
        <v>10327</v>
      </c>
    </row>
    <row r="2120" spans="1:18" hidden="1" x14ac:dyDescent="0.25">
      <c r="A2120" s="7">
        <f>anotacoes!D2120</f>
        <v>40958</v>
      </c>
      <c r="B2120" t="str">
        <f>anotacoes!C2120</f>
        <v>GRAND PRIX DUSSELDORF 2012</v>
      </c>
      <c r="C2120" t="str">
        <f>anotacoes!E2120</f>
        <v>ELMONT, G</v>
      </c>
      <c r="D2120" t="str">
        <f>anotacoes!F2120</f>
        <v>KHABACHIROV</v>
      </c>
      <c r="E2120" t="s">
        <v>10325</v>
      </c>
      <c r="F2120">
        <f>anotacoes!A2120</f>
        <v>35</v>
      </c>
      <c r="G2120">
        <f>anotacoes!B2120</f>
        <v>19</v>
      </c>
      <c r="H2120" t="str">
        <f>anotacoes!K2120</f>
        <v xml:space="preserve"> 00:01:57,937</v>
      </c>
      <c r="I2120" t="str">
        <f>anotacoes!L2120</f>
        <v xml:space="preserve"> 00:02:02,989</v>
      </c>
      <c r="J2120" t="str">
        <f>IF(L2120="PAUSE",E2120,IF(anotacoes!G2124=conversao_anotacoes!C2120,conversao_anotacoes!C2120,conversao_anotacoes!D2120))</f>
        <v>ELMONT, G</v>
      </c>
      <c r="K2120" t="str">
        <f t="shared" si="66"/>
        <v>KHABACHIROV</v>
      </c>
      <c r="L2120" t="str">
        <f>UPPER(anotacoes!H2120)</f>
        <v>DISPLACEMENT</v>
      </c>
      <c r="M2120" t="str">
        <f>IF(OR(L2120="ATTACK",L2120="FINTA"),"&lt;TECNICA&gt;",UPPER(anotacoes!I2120))</f>
        <v>CIRCULAR LEFT</v>
      </c>
      <c r="N2120" t="str">
        <f>IF(OR(L2120="ATTACK",L2120="FINTA"),UPPER(anotacoes!I2120),"")</f>
        <v/>
      </c>
      <c r="O2120" s="6" t="str">
        <f>IF(anotacoes!N2120=0,"",anotacoes!N2120)</f>
        <v/>
      </c>
      <c r="P2120" t="str">
        <f>IF(anotacoes!M2120=0,"",UPPER(anotacoes!M2120))</f>
        <v/>
      </c>
      <c r="Q2120" t="str">
        <f t="shared" si="67"/>
        <v>INSERT INTO CONVERSAO_LUTA_ACAO (cd_conversao, id_luta, sequencia, momento_inicio, momento_fim, quem_faz, quem_sofre, acao_tipo, acao, tecnica, direcao, pontuacao) VALUES (1, 35, 19, TRIM(' 00:01:57,937'), TRIM(' 00:02:02,989'), 'ELMONT, G', 'KHABACHIROV', 'DISPLACEMENT', 'CIRCULAR LEFT', NULL, NULL, NULL)</v>
      </c>
      <c r="R2120" t="s">
        <v>10327</v>
      </c>
    </row>
    <row r="2121" spans="1:18" hidden="1" x14ac:dyDescent="0.25">
      <c r="A2121" s="7">
        <f>anotacoes!D2121</f>
        <v>40958</v>
      </c>
      <c r="B2121" t="str">
        <f>anotacoes!C2121</f>
        <v>GRAND PRIX DUSSELDORF 2012</v>
      </c>
      <c r="C2121" t="str">
        <f>anotacoes!E2121</f>
        <v>ELMONT, G</v>
      </c>
      <c r="D2121" t="str">
        <f>anotacoes!F2121</f>
        <v>KHABACHIROV</v>
      </c>
      <c r="E2121" t="s">
        <v>10325</v>
      </c>
      <c r="F2121">
        <f>anotacoes!A2121</f>
        <v>35</v>
      </c>
      <c r="G2121">
        <f>anotacoes!B2121</f>
        <v>20</v>
      </c>
      <c r="H2121" t="str">
        <f>anotacoes!K2121</f>
        <v xml:space="preserve"> 00:02:03,157</v>
      </c>
      <c r="I2121" t="str">
        <f>anotacoes!L2121</f>
        <v xml:space="preserve"> 00:02:19,542</v>
      </c>
      <c r="J2121" t="str">
        <f>IF(L2121="PAUSE",E2121,IF(anotacoes!G2125=conversao_anotacoes!C2121,conversao_anotacoes!C2121,conversao_anotacoes!D2121))</f>
        <v>ELMONT, G</v>
      </c>
      <c r="K2121" t="str">
        <f t="shared" si="66"/>
        <v>KHABACHIROV</v>
      </c>
      <c r="L2121" t="str">
        <f>UPPER(anotacoes!H2121)</f>
        <v>GRIP TIME</v>
      </c>
      <c r="M2121" t="str">
        <f>IF(OR(L2121="ATTACK",L2121="FINTA"),"&lt;TECNICA&gt;",UPPER(anotacoes!I2121))</f>
        <v>RIGHT COLLAR LEFT SLEEVE</v>
      </c>
      <c r="N2121" t="str">
        <f>IF(OR(L2121="ATTACK",L2121="FINTA"),UPPER(anotacoes!I2121),"")</f>
        <v/>
      </c>
      <c r="O2121" s="6" t="str">
        <f>IF(anotacoes!N2121=0,"",anotacoes!N2121)</f>
        <v/>
      </c>
      <c r="P2121" t="str">
        <f>IF(anotacoes!M2121=0,"",UPPER(anotacoes!M2121))</f>
        <v/>
      </c>
      <c r="Q2121" t="str">
        <f t="shared" si="67"/>
        <v>INSERT INTO CONVERSAO_LUTA_ACAO (cd_conversao, id_luta, sequencia, momento_inicio, momento_fim, quem_faz, quem_sofre, acao_tipo, acao, tecnica, direcao, pontuacao) VALUES (1, 35, 20, TRIM(' 00:02:03,157'), TRIM(' 00:02:19,542'), 'ELMONT, G', 'KHABACHIROV', 'GRIP TIME', 'RIGHT COLLAR LEFT SLEEVE', NULL, NULL, NULL)</v>
      </c>
      <c r="R2121" t="s">
        <v>10327</v>
      </c>
    </row>
    <row r="2122" spans="1:18" hidden="1" x14ac:dyDescent="0.25">
      <c r="A2122" s="7">
        <f>anotacoes!D2122</f>
        <v>40958</v>
      </c>
      <c r="B2122" t="str">
        <f>anotacoes!C2122</f>
        <v>GRAND PRIX DUSSELDORF 2012</v>
      </c>
      <c r="C2122" t="str">
        <f>anotacoes!E2122</f>
        <v>ELMONT, G</v>
      </c>
      <c r="D2122" t="str">
        <f>anotacoes!F2122</f>
        <v>KHABACHIROV</v>
      </c>
      <c r="E2122" t="s">
        <v>10325</v>
      </c>
      <c r="F2122">
        <f>anotacoes!A2122</f>
        <v>35</v>
      </c>
      <c r="G2122">
        <f>anotacoes!B2122</f>
        <v>21</v>
      </c>
      <c r="H2122" t="str">
        <f>anotacoes!K2122</f>
        <v xml:space="preserve"> 00:02:19,542</v>
      </c>
      <c r="I2122" t="str">
        <f>anotacoes!L2122</f>
        <v xml:space="preserve"> 00:02:19,542</v>
      </c>
      <c r="J2122" t="str">
        <f>IF(L2122="PAUSE",E2122,IF(anotacoes!G2126=conversao_anotacoes!C2122,conversao_anotacoes!C2122,conversao_anotacoes!D2122))</f>
        <v>ELMONT, G</v>
      </c>
      <c r="K2122" t="str">
        <f t="shared" si="66"/>
        <v>KHABACHIROV</v>
      </c>
      <c r="L2122" t="str">
        <f>UPPER(anotacoes!H2122)</f>
        <v>FINTA</v>
      </c>
      <c r="M2122" t="str">
        <f>IF(OR(L2122="ATTACK",L2122="FINTA"),"&lt;TECNICA&gt;",UPPER(anotacoes!I2122))</f>
        <v>&lt;TECNICA&gt;</v>
      </c>
      <c r="N2122" t="str">
        <f>IF(OR(L2122="ATTACK",L2122="FINTA"),UPPER(anotacoes!I2122),"")</f>
        <v>KOUCHI GARI RIGHT</v>
      </c>
      <c r="O2122" s="6" t="str">
        <f>IF(anotacoes!N2122=0,"",anotacoes!N2122)</f>
        <v/>
      </c>
      <c r="P2122" t="str">
        <f>IF(anotacoes!M2122=0,"",UPPER(anotacoes!M2122))</f>
        <v/>
      </c>
      <c r="Q2122" t="str">
        <f t="shared" si="67"/>
        <v>INSERT INTO CONVERSAO_LUTA_ACAO (cd_conversao, id_luta, sequencia, momento_inicio, momento_fim, quem_faz, quem_sofre, acao_tipo, acao, tecnica, direcao, pontuacao) VALUES (1, 35, 21, TRIM(' 00:02:19,542'), TRIM(' 00:02:19,542'), 'ELMONT, G', 'KHABACHIROV', 'FINTA', '&lt;TECNICA&gt;', 'KOUCHI GARI RIGHT', NULL, NULL)</v>
      </c>
      <c r="R2122" t="s">
        <v>10327</v>
      </c>
    </row>
    <row r="2123" spans="1:18" hidden="1" x14ac:dyDescent="0.25">
      <c r="A2123" s="7">
        <f>anotacoes!D2123</f>
        <v>40958</v>
      </c>
      <c r="B2123" t="str">
        <f>anotacoes!C2123</f>
        <v>GRAND PRIX DUSSELDORF 2012</v>
      </c>
      <c r="C2123" t="str">
        <f>anotacoes!E2123</f>
        <v>ELMONT, G</v>
      </c>
      <c r="D2123" t="str">
        <f>anotacoes!F2123</f>
        <v>KHABACHIROV</v>
      </c>
      <c r="E2123" t="s">
        <v>10325</v>
      </c>
      <c r="F2123">
        <f>anotacoes!A2123</f>
        <v>35</v>
      </c>
      <c r="G2123">
        <f>anotacoes!B2123</f>
        <v>22</v>
      </c>
      <c r="H2123" t="str">
        <f>anotacoes!K2123</f>
        <v xml:space="preserve"> 00:02:19,542</v>
      </c>
      <c r="I2123" t="str">
        <f>anotacoes!L2123</f>
        <v xml:space="preserve"> 00:02:23,751</v>
      </c>
      <c r="J2123" t="str">
        <f>IF(L2123="PAUSE",E2123,IF(anotacoes!G2127=conversao_anotacoes!C2123,conversao_anotacoes!C2123,conversao_anotacoes!D2123))</f>
        <v>ELMONT, G</v>
      </c>
      <c r="K2123" t="str">
        <f t="shared" si="66"/>
        <v>KHABACHIROV</v>
      </c>
      <c r="L2123" t="str">
        <f>UPPER(anotacoes!H2123)</f>
        <v>GRIP TIME</v>
      </c>
      <c r="M2123" t="str">
        <f>IF(OR(L2123="ATTACK",L2123="FINTA"),"&lt;TECNICA&gt;",UPPER(anotacoes!I2123))</f>
        <v>RIGHT COLLAR LEFT SLEEVE</v>
      </c>
      <c r="N2123" t="str">
        <f>IF(OR(L2123="ATTACK",L2123="FINTA"),UPPER(anotacoes!I2123),"")</f>
        <v/>
      </c>
      <c r="O2123" s="6" t="str">
        <f>IF(anotacoes!N2123=0,"",anotacoes!N2123)</f>
        <v/>
      </c>
      <c r="P2123" t="str">
        <f>IF(anotacoes!M2123=0,"",UPPER(anotacoes!M2123))</f>
        <v/>
      </c>
      <c r="Q2123" t="str">
        <f t="shared" si="67"/>
        <v>INSERT INTO CONVERSAO_LUTA_ACAO (cd_conversao, id_luta, sequencia, momento_inicio, momento_fim, quem_faz, quem_sofre, acao_tipo, acao, tecnica, direcao, pontuacao) VALUES (1, 35, 22, TRIM(' 00:02:19,542'), TRIM(' 00:02:23,751'), 'ELMONT, G', 'KHABACHIROV', 'GRIP TIME', 'RIGHT COLLAR LEFT SLEEVE', NULL, NULL, NULL)</v>
      </c>
      <c r="R2123" t="s">
        <v>10327</v>
      </c>
    </row>
    <row r="2124" spans="1:18" hidden="1" x14ac:dyDescent="0.25">
      <c r="A2124" s="7">
        <f>anotacoes!D2124</f>
        <v>40958</v>
      </c>
      <c r="B2124" t="str">
        <f>anotacoes!C2124</f>
        <v>GRAND PRIX DUSSELDORF 2012</v>
      </c>
      <c r="C2124" t="str">
        <f>anotacoes!E2124</f>
        <v>ELMONT, G</v>
      </c>
      <c r="D2124" t="str">
        <f>anotacoes!F2124</f>
        <v>KHABACHIROV</v>
      </c>
      <c r="E2124" t="s">
        <v>10325</v>
      </c>
      <c r="F2124">
        <f>anotacoes!A2124</f>
        <v>35</v>
      </c>
      <c r="G2124">
        <f>anotacoes!B2124</f>
        <v>23</v>
      </c>
      <c r="H2124" t="str">
        <f>anotacoes!K2124</f>
        <v xml:space="preserve"> 00:02:23,751</v>
      </c>
      <c r="I2124" t="str">
        <f>anotacoes!L2124</f>
        <v xml:space="preserve"> 00:02:29,701</v>
      </c>
      <c r="J2124" t="str">
        <f>IF(L2124="PAUSE",E2124,IF(anotacoes!G2128=conversao_anotacoes!C2124,conversao_anotacoes!C2124,conversao_anotacoes!D2124))</f>
        <v>ELMONT, G</v>
      </c>
      <c r="K2124" t="str">
        <f t="shared" si="66"/>
        <v>KHABACHIROV</v>
      </c>
      <c r="L2124" t="str">
        <f>UPPER(anotacoes!H2124)</f>
        <v>GRIP TIME</v>
      </c>
      <c r="M2124" t="str">
        <f>IF(OR(L2124="ATTACK",L2124="FINTA"),"&lt;TECNICA&gt;",UPPER(anotacoes!I2124))</f>
        <v>RIGHT COLLAR</v>
      </c>
      <c r="N2124" t="str">
        <f>IF(OR(L2124="ATTACK",L2124="FINTA"),UPPER(anotacoes!I2124),"")</f>
        <v/>
      </c>
      <c r="O2124" s="6" t="str">
        <f>IF(anotacoes!N2124=0,"",anotacoes!N2124)</f>
        <v/>
      </c>
      <c r="P2124" t="str">
        <f>IF(anotacoes!M2124=0,"",UPPER(anotacoes!M2124))</f>
        <v/>
      </c>
      <c r="Q2124" t="str">
        <f t="shared" si="67"/>
        <v>INSERT INTO CONVERSAO_LUTA_ACAO (cd_conversao, id_luta, sequencia, momento_inicio, momento_fim, quem_faz, quem_sofre, acao_tipo, acao, tecnica, direcao, pontuacao) VALUES (1, 35, 23, TRIM(' 00:02:23,751'), TRIM(' 00:02:29,701'), 'ELMONT, G', 'KHABACHIROV', 'GRIP TIME', 'RIGHT COLLAR', NULL, NULL, NULL)</v>
      </c>
      <c r="R2124" t="s">
        <v>10327</v>
      </c>
    </row>
    <row r="2125" spans="1:18" hidden="1" x14ac:dyDescent="0.25">
      <c r="A2125" s="7">
        <f>anotacoes!D2125</f>
        <v>40958</v>
      </c>
      <c r="B2125" t="str">
        <f>anotacoes!C2125</f>
        <v>GRAND PRIX DUSSELDORF 2012</v>
      </c>
      <c r="C2125" t="str">
        <f>anotacoes!E2125</f>
        <v>ELMONT, G</v>
      </c>
      <c r="D2125" t="str">
        <f>anotacoes!F2125</f>
        <v>KHABACHIROV</v>
      </c>
      <c r="E2125" t="s">
        <v>10325</v>
      </c>
      <c r="F2125">
        <f>anotacoes!A2125</f>
        <v>35</v>
      </c>
      <c r="G2125">
        <f>anotacoes!B2125</f>
        <v>24</v>
      </c>
      <c r="H2125" t="str">
        <f>anotacoes!K2125</f>
        <v xml:space="preserve"> 00:02:29,701</v>
      </c>
      <c r="I2125" t="str">
        <f>anotacoes!L2125</f>
        <v xml:space="preserve"> 00:02:29,701</v>
      </c>
      <c r="J2125" t="str">
        <f>IF(L2125="PAUSE",E2125,IF(anotacoes!G2129=conversao_anotacoes!C2125,conversao_anotacoes!C2125,conversao_anotacoes!D2125))</f>
        <v>ELMONT, G</v>
      </c>
      <c r="K2125" t="str">
        <f t="shared" si="66"/>
        <v>KHABACHIROV</v>
      </c>
      <c r="L2125" t="str">
        <f>UPPER(anotacoes!H2125)</f>
        <v>FINTA</v>
      </c>
      <c r="M2125" t="str">
        <f>IF(OR(L2125="ATTACK",L2125="FINTA"),"&lt;TECNICA&gt;",UPPER(anotacoes!I2125))</f>
        <v>&lt;TECNICA&gt;</v>
      </c>
      <c r="N2125" t="str">
        <f>IF(OR(L2125="ATTACK",L2125="FINTA"),UPPER(anotacoes!I2125),"")</f>
        <v>DEASHI HARAI RIGHT</v>
      </c>
      <c r="O2125" s="6" t="str">
        <f>IF(anotacoes!N2125=0,"",anotacoes!N2125)</f>
        <v/>
      </c>
      <c r="P2125" t="str">
        <f>IF(anotacoes!M2125=0,"",UPPER(anotacoes!M2125))</f>
        <v/>
      </c>
      <c r="Q2125" t="str">
        <f t="shared" si="67"/>
        <v>INSERT INTO CONVERSAO_LUTA_ACAO (cd_conversao, id_luta, sequencia, momento_inicio, momento_fim, quem_faz, quem_sofre, acao_tipo, acao, tecnica, direcao, pontuacao) VALUES (1, 35, 24, TRIM(' 00:02:29,701'), TRIM(' 00:02:29,701'), 'ELMONT, G', 'KHABACHIROV', 'FINTA', '&lt;TECNICA&gt;', 'DEASHI HARAI RIGHT', NULL, NULL)</v>
      </c>
      <c r="R2125" t="s">
        <v>10327</v>
      </c>
    </row>
    <row r="2126" spans="1:18" hidden="1" x14ac:dyDescent="0.25">
      <c r="A2126" s="7">
        <f>anotacoes!D2126</f>
        <v>40958</v>
      </c>
      <c r="B2126" t="str">
        <f>anotacoes!C2126</f>
        <v>GRAND PRIX DUSSELDORF 2012</v>
      </c>
      <c r="C2126" t="str">
        <f>anotacoes!E2126</f>
        <v>ELMONT, G</v>
      </c>
      <c r="D2126" t="str">
        <f>anotacoes!F2126</f>
        <v>KHABACHIROV</v>
      </c>
      <c r="E2126" t="s">
        <v>10325</v>
      </c>
      <c r="F2126">
        <f>anotacoes!A2126</f>
        <v>35</v>
      </c>
      <c r="G2126">
        <f>anotacoes!B2126</f>
        <v>25</v>
      </c>
      <c r="H2126" t="str">
        <f>anotacoes!K2126</f>
        <v xml:space="preserve"> 00:02:29,701</v>
      </c>
      <c r="I2126" t="str">
        <f>anotacoes!L2126</f>
        <v xml:space="preserve"> 00:02:38,048</v>
      </c>
      <c r="J2126" t="str">
        <f>IF(L2126="PAUSE",E2126,IF(anotacoes!G2130=conversao_anotacoes!C2126,conversao_anotacoes!C2126,conversao_anotacoes!D2126))</f>
        <v>ELMONT, G</v>
      </c>
      <c r="K2126" t="str">
        <f t="shared" si="66"/>
        <v>KHABACHIROV</v>
      </c>
      <c r="L2126" t="str">
        <f>UPPER(anotacoes!H2126)</f>
        <v>GRIP TIME</v>
      </c>
      <c r="M2126" t="str">
        <f>IF(OR(L2126="ATTACK",L2126="FINTA"),"&lt;TECNICA&gt;",UPPER(anotacoes!I2126))</f>
        <v>RIGHT COLLAR</v>
      </c>
      <c r="N2126" t="str">
        <f>IF(OR(L2126="ATTACK",L2126="FINTA"),UPPER(anotacoes!I2126),"")</f>
        <v/>
      </c>
      <c r="O2126" s="6" t="str">
        <f>IF(anotacoes!N2126=0,"",anotacoes!N2126)</f>
        <v/>
      </c>
      <c r="P2126" t="str">
        <f>IF(anotacoes!M2126=0,"",UPPER(anotacoes!M2126))</f>
        <v/>
      </c>
      <c r="Q2126" t="str">
        <f t="shared" si="67"/>
        <v>INSERT INTO CONVERSAO_LUTA_ACAO (cd_conversao, id_luta, sequencia, momento_inicio, momento_fim, quem_faz, quem_sofre, acao_tipo, acao, tecnica, direcao, pontuacao) VALUES (1, 35, 25, TRIM(' 00:02:29,701'), TRIM(' 00:02:38,048'), 'ELMONT, G', 'KHABACHIROV', 'GRIP TIME', 'RIGHT COLLAR', NULL, NULL, NULL)</v>
      </c>
      <c r="R2126" t="s">
        <v>10327</v>
      </c>
    </row>
    <row r="2127" spans="1:18" hidden="1" x14ac:dyDescent="0.25">
      <c r="A2127" s="7">
        <f>anotacoes!D2127</f>
        <v>40958</v>
      </c>
      <c r="B2127" t="str">
        <f>anotacoes!C2127</f>
        <v>GRAND PRIX DUSSELDORF 2012</v>
      </c>
      <c r="C2127" t="str">
        <f>anotacoes!E2127</f>
        <v>ELMONT, G</v>
      </c>
      <c r="D2127" t="str">
        <f>anotacoes!F2127</f>
        <v>KHABACHIROV</v>
      </c>
      <c r="E2127" t="s">
        <v>10325</v>
      </c>
      <c r="F2127">
        <f>anotacoes!A2127</f>
        <v>35</v>
      </c>
      <c r="G2127">
        <f>anotacoes!B2127</f>
        <v>26</v>
      </c>
      <c r="H2127" t="str">
        <f>anotacoes!K2127</f>
        <v xml:space="preserve"> 00:02:38,048</v>
      </c>
      <c r="I2127" t="str">
        <f>anotacoes!L2127</f>
        <v xml:space="preserve"> 00:03:25,806</v>
      </c>
      <c r="J2127" t="str">
        <f>IF(L2127="PAUSE",E2127,IF(anotacoes!G2131=conversao_anotacoes!C2127,conversao_anotacoes!C2127,conversao_anotacoes!D2127))</f>
        <v>ELMONT, G</v>
      </c>
      <c r="K2127" t="str">
        <f t="shared" si="66"/>
        <v>KHABACHIROV</v>
      </c>
      <c r="L2127" t="str">
        <f>UPPER(anotacoes!H2127)</f>
        <v>DISPLACEMENT</v>
      </c>
      <c r="M2127" t="str">
        <f>IF(OR(L2127="ATTACK",L2127="FINTA"),"&lt;TECNICA&gt;",UPPER(anotacoes!I2127))</f>
        <v>2-3 STEP HESITANT LEFT</v>
      </c>
      <c r="N2127" t="str">
        <f>IF(OR(L2127="ATTACK",L2127="FINTA"),UPPER(anotacoes!I2127),"")</f>
        <v/>
      </c>
      <c r="O2127" s="6" t="str">
        <f>IF(anotacoes!N2127=0,"",anotacoes!N2127)</f>
        <v/>
      </c>
      <c r="P2127" t="str">
        <f>IF(anotacoes!M2127=0,"",UPPER(anotacoes!M2127))</f>
        <v/>
      </c>
      <c r="Q2127" t="str">
        <f t="shared" si="67"/>
        <v>INSERT INTO CONVERSAO_LUTA_ACAO (cd_conversao, id_luta, sequencia, momento_inicio, momento_fim, quem_faz, quem_sofre, acao_tipo, acao, tecnica, direcao, pontuacao) VALUES (1, 35, 26, TRIM(' 00:02:38,048'), TRIM(' 00:03:25,806'), 'ELMONT, G', 'KHABACHIROV', 'DISPLACEMENT', '2-3 STEP HESITANT LEFT', NULL, NULL, NULL)</v>
      </c>
      <c r="R2127" t="s">
        <v>10327</v>
      </c>
    </row>
    <row r="2128" spans="1:18" hidden="1" x14ac:dyDescent="0.25">
      <c r="A2128" s="7">
        <f>anotacoes!D2128</f>
        <v>40958</v>
      </c>
      <c r="B2128" t="str">
        <f>anotacoes!C2128</f>
        <v>GRAND PRIX DUSSELDORF 2012</v>
      </c>
      <c r="C2128" t="str">
        <f>anotacoes!E2128</f>
        <v>ELMONT, G</v>
      </c>
      <c r="D2128" t="str">
        <f>anotacoes!F2128</f>
        <v>KHABACHIROV</v>
      </c>
      <c r="E2128" t="s">
        <v>10325</v>
      </c>
      <c r="F2128">
        <f>anotacoes!A2128</f>
        <v>35</v>
      </c>
      <c r="G2128">
        <f>anotacoes!B2128</f>
        <v>27</v>
      </c>
      <c r="H2128" t="str">
        <f>anotacoes!K2128</f>
        <v xml:space="preserve"> 00:03:25,806</v>
      </c>
      <c r="I2128" t="str">
        <f>anotacoes!L2128</f>
        <v xml:space="preserve"> 00:03:29,651</v>
      </c>
      <c r="J2128" t="str">
        <f>IF(L2128="PAUSE",E2128,IF(anotacoes!G2132=conversao_anotacoes!C2128,conversao_anotacoes!C2128,conversao_anotacoes!D2128))</f>
        <v>ELMONT, G</v>
      </c>
      <c r="K2128" t="str">
        <f t="shared" si="66"/>
        <v>KHABACHIROV</v>
      </c>
      <c r="L2128" t="str">
        <f>UPPER(anotacoes!H2128)</f>
        <v>DISPLACEMENT</v>
      </c>
      <c r="M2128" t="str">
        <f>IF(OR(L2128="ATTACK",L2128="FINTA"),"&lt;TECNICA&gt;",UPPER(anotacoes!I2128))</f>
        <v>TRY TO GRIP WITH CONTACT</v>
      </c>
      <c r="N2128" t="str">
        <f>IF(OR(L2128="ATTACK",L2128="FINTA"),UPPER(anotacoes!I2128),"")</f>
        <v/>
      </c>
      <c r="O2128" s="6" t="str">
        <f>IF(anotacoes!N2128=0,"",anotacoes!N2128)</f>
        <v/>
      </c>
      <c r="P2128" t="str">
        <f>IF(anotacoes!M2128=0,"",UPPER(anotacoes!M2128))</f>
        <v/>
      </c>
      <c r="Q2128" t="str">
        <f t="shared" si="67"/>
        <v>INSERT INTO CONVERSAO_LUTA_ACAO (cd_conversao, id_luta, sequencia, momento_inicio, momento_fim, quem_faz, quem_sofre, acao_tipo, acao, tecnica, direcao, pontuacao) VALUES (1, 35, 27, TRIM(' 00:03:25,806'), TRIM(' 00:03:29,651'), 'ELMONT, G', 'KHABACHIROV', 'DISPLACEMENT', 'TRY TO GRIP WITH CONTACT', NULL, NULL, NULL)</v>
      </c>
      <c r="R2128" t="s">
        <v>10327</v>
      </c>
    </row>
    <row r="2129" spans="1:18" hidden="1" x14ac:dyDescent="0.25">
      <c r="A2129" s="7">
        <f>anotacoes!D2129</f>
        <v>40958</v>
      </c>
      <c r="B2129" t="str">
        <f>anotacoes!C2129</f>
        <v>GRAND PRIX DUSSELDORF 2012</v>
      </c>
      <c r="C2129" t="str">
        <f>anotacoes!E2129</f>
        <v>ELMONT, G</v>
      </c>
      <c r="D2129" t="str">
        <f>anotacoes!F2129</f>
        <v>KHABACHIROV</v>
      </c>
      <c r="E2129" t="s">
        <v>10325</v>
      </c>
      <c r="F2129">
        <f>anotacoes!A2129</f>
        <v>35</v>
      </c>
      <c r="G2129">
        <f>anotacoes!B2129</f>
        <v>28</v>
      </c>
      <c r="H2129" t="str">
        <f>anotacoes!K2129</f>
        <v xml:space="preserve"> 00:03:29,651</v>
      </c>
      <c r="I2129" t="str">
        <f>anotacoes!L2129</f>
        <v xml:space="preserve"> 00:03:31,837</v>
      </c>
      <c r="J2129" t="str">
        <f>IF(L2129="PAUSE",E2129,IF(anotacoes!G2133=conversao_anotacoes!C2129,conversao_anotacoes!C2129,conversao_anotacoes!D2129))</f>
        <v>ELMONT, G</v>
      </c>
      <c r="K2129" t="str">
        <f t="shared" si="66"/>
        <v>KHABACHIROV</v>
      </c>
      <c r="L2129" t="str">
        <f>UPPER(anotacoes!H2129)</f>
        <v>DISPLACEMENT</v>
      </c>
      <c r="M2129" t="str">
        <f>IF(OR(L2129="ATTACK",L2129="FINTA"),"&lt;TECNICA&gt;",UPPER(anotacoes!I2129))</f>
        <v>2-3 STEP HESITANT LEFT</v>
      </c>
      <c r="N2129" t="str">
        <f>IF(OR(L2129="ATTACK",L2129="FINTA"),UPPER(anotacoes!I2129),"")</f>
        <v/>
      </c>
      <c r="O2129" s="6" t="str">
        <f>IF(anotacoes!N2129=0,"",anotacoes!N2129)</f>
        <v/>
      </c>
      <c r="P2129" t="str">
        <f>IF(anotacoes!M2129=0,"",UPPER(anotacoes!M2129))</f>
        <v/>
      </c>
      <c r="Q2129" t="str">
        <f t="shared" si="67"/>
        <v>INSERT INTO CONVERSAO_LUTA_ACAO (cd_conversao, id_luta, sequencia, momento_inicio, momento_fim, quem_faz, quem_sofre, acao_tipo, acao, tecnica, direcao, pontuacao) VALUES (1, 35, 28, TRIM(' 00:03:29,651'), TRIM(' 00:03:31,837'), 'ELMONT, G', 'KHABACHIROV', 'DISPLACEMENT', '2-3 STEP HESITANT LEFT', NULL, NULL, NULL)</v>
      </c>
      <c r="R2129" t="s">
        <v>10327</v>
      </c>
    </row>
    <row r="2130" spans="1:18" hidden="1" x14ac:dyDescent="0.25">
      <c r="A2130" s="7">
        <f>anotacoes!D2130</f>
        <v>40958</v>
      </c>
      <c r="B2130" t="str">
        <f>anotacoes!C2130</f>
        <v>GRAND PRIX DUSSELDORF 2012</v>
      </c>
      <c r="C2130" t="str">
        <f>anotacoes!E2130</f>
        <v>ELMONT, G</v>
      </c>
      <c r="D2130" t="str">
        <f>anotacoes!F2130</f>
        <v>KHABACHIROV</v>
      </c>
      <c r="E2130" t="s">
        <v>10325</v>
      </c>
      <c r="F2130">
        <f>anotacoes!A2130</f>
        <v>35</v>
      </c>
      <c r="G2130">
        <f>anotacoes!B2130</f>
        <v>29</v>
      </c>
      <c r="H2130" t="str">
        <f>anotacoes!K2130</f>
        <v xml:space="preserve"> 00:03:31,837</v>
      </c>
      <c r="I2130" t="str">
        <f>anotacoes!L2130</f>
        <v xml:space="preserve"> 00:03:32,108</v>
      </c>
      <c r="J2130" t="str">
        <f>IF(L2130="PAUSE",E2130,IF(anotacoes!G2134=conversao_anotacoes!C2130,conversao_anotacoes!C2130,conversao_anotacoes!D2130))</f>
        <v>ELMONT, G</v>
      </c>
      <c r="K2130" t="str">
        <f t="shared" si="66"/>
        <v>KHABACHIROV</v>
      </c>
      <c r="L2130" t="str">
        <f>UPPER(anotacoes!H2130)</f>
        <v>DISPLACEMENT</v>
      </c>
      <c r="M2130" t="str">
        <f>IF(OR(L2130="ATTACK",L2130="FINTA"),"&lt;TECNICA&gt;",UPPER(anotacoes!I2130))</f>
        <v>TRY TO GRIP WITH CONTACT</v>
      </c>
      <c r="N2130" t="str">
        <f>IF(OR(L2130="ATTACK",L2130="FINTA"),UPPER(anotacoes!I2130),"")</f>
        <v/>
      </c>
      <c r="O2130" s="6" t="str">
        <f>IF(anotacoes!N2130=0,"",anotacoes!N2130)</f>
        <v/>
      </c>
      <c r="P2130" t="str">
        <f>IF(anotacoes!M2130=0,"",UPPER(anotacoes!M2130))</f>
        <v/>
      </c>
      <c r="Q2130" t="str">
        <f t="shared" si="67"/>
        <v>INSERT INTO CONVERSAO_LUTA_ACAO (cd_conversao, id_luta, sequencia, momento_inicio, momento_fim, quem_faz, quem_sofre, acao_tipo, acao, tecnica, direcao, pontuacao) VALUES (1, 35, 29, TRIM(' 00:03:31,837'), TRIM(' 00:03:32,108'), 'ELMONT, G', 'KHABACHIROV', 'DISPLACEMENT', 'TRY TO GRIP WITH CONTACT', NULL, NULL, NULL)</v>
      </c>
      <c r="R2130" t="s">
        <v>10327</v>
      </c>
    </row>
    <row r="2131" spans="1:18" hidden="1" x14ac:dyDescent="0.25">
      <c r="A2131" s="7">
        <f>anotacoes!D2131</f>
        <v>40958</v>
      </c>
      <c r="B2131" t="str">
        <f>anotacoes!C2131</f>
        <v>GRAND PRIX DUSSELDORF 2012</v>
      </c>
      <c r="C2131" t="str">
        <f>anotacoes!E2131</f>
        <v>ELMONT, G</v>
      </c>
      <c r="D2131" t="str">
        <f>anotacoes!F2131</f>
        <v>KHABACHIROV</v>
      </c>
      <c r="E2131" t="s">
        <v>10325</v>
      </c>
      <c r="F2131">
        <f>anotacoes!A2131</f>
        <v>35</v>
      </c>
      <c r="G2131">
        <f>anotacoes!B2131</f>
        <v>30</v>
      </c>
      <c r="H2131" t="str">
        <f>anotacoes!K2131</f>
        <v xml:space="preserve"> 00:03:32,108</v>
      </c>
      <c r="I2131" t="str">
        <f>anotacoes!L2131</f>
        <v xml:space="preserve"> 00:03:36,486</v>
      </c>
      <c r="J2131" t="str">
        <f>IF(L2131="PAUSE",E2131,IF(anotacoes!G2135=conversao_anotacoes!C2131,conversao_anotacoes!C2131,conversao_anotacoes!D2131))</f>
        <v>ELMONT, G</v>
      </c>
      <c r="K2131" t="str">
        <f t="shared" si="66"/>
        <v>KHABACHIROV</v>
      </c>
      <c r="L2131" t="str">
        <f>UPPER(anotacoes!H2131)</f>
        <v>DISPLACEMENT</v>
      </c>
      <c r="M2131" t="str">
        <f>IF(OR(L2131="ATTACK",L2131="FINTA"),"&lt;TECNICA&gt;",UPPER(anotacoes!I2131))</f>
        <v>2-3 STEP HESITANT LEFT</v>
      </c>
      <c r="N2131" t="str">
        <f>IF(OR(L2131="ATTACK",L2131="FINTA"),UPPER(anotacoes!I2131),"")</f>
        <v/>
      </c>
      <c r="O2131" s="6" t="str">
        <f>IF(anotacoes!N2131=0,"",anotacoes!N2131)</f>
        <v/>
      </c>
      <c r="P2131" t="str">
        <f>IF(anotacoes!M2131=0,"",UPPER(anotacoes!M2131))</f>
        <v/>
      </c>
      <c r="Q2131" t="str">
        <f t="shared" si="67"/>
        <v>INSERT INTO CONVERSAO_LUTA_ACAO (cd_conversao, id_luta, sequencia, momento_inicio, momento_fim, quem_faz, quem_sofre, acao_tipo, acao, tecnica, direcao, pontuacao) VALUES (1, 35, 30, TRIM(' 00:03:32,108'), TRIM(' 00:03:36,486'), 'ELMONT, G', 'KHABACHIROV', 'DISPLACEMENT', '2-3 STEP HESITANT LEFT', NULL, NULL, NULL)</v>
      </c>
      <c r="R2131" t="s">
        <v>10327</v>
      </c>
    </row>
    <row r="2132" spans="1:18" hidden="1" x14ac:dyDescent="0.25">
      <c r="A2132" s="7">
        <f>anotacoes!D2132</f>
        <v>40958</v>
      </c>
      <c r="B2132" t="str">
        <f>anotacoes!C2132</f>
        <v>GRAND PRIX DUSSELDORF 2012</v>
      </c>
      <c r="C2132" t="str">
        <f>anotacoes!E2132</f>
        <v>ELMONT, G</v>
      </c>
      <c r="D2132" t="str">
        <f>anotacoes!F2132</f>
        <v>KHABACHIROV</v>
      </c>
      <c r="E2132" t="s">
        <v>10325</v>
      </c>
      <c r="F2132">
        <f>anotacoes!A2132</f>
        <v>35</v>
      </c>
      <c r="G2132">
        <f>anotacoes!B2132</f>
        <v>31</v>
      </c>
      <c r="H2132" t="str">
        <f>anotacoes!K2132</f>
        <v xml:space="preserve"> 00:03:36,486</v>
      </c>
      <c r="I2132" t="str">
        <f>anotacoes!L2132</f>
        <v xml:space="preserve"> 00:03:37,599</v>
      </c>
      <c r="J2132" t="str">
        <f>IF(L2132="PAUSE",E2132,IF(anotacoes!G2136=conversao_anotacoes!C2132,conversao_anotacoes!C2132,conversao_anotacoes!D2132))</f>
        <v>ELMONT, G</v>
      </c>
      <c r="K2132" t="str">
        <f t="shared" si="66"/>
        <v>KHABACHIROV</v>
      </c>
      <c r="L2132" t="str">
        <f>UPPER(anotacoes!H2132)</f>
        <v>DISPLACEMENT</v>
      </c>
      <c r="M2132" t="str">
        <f>IF(OR(L2132="ATTACK",L2132="FINTA"),"&lt;TECNICA&gt;",UPPER(anotacoes!I2132))</f>
        <v>TRY TO GRIP WITH CONTACT</v>
      </c>
      <c r="N2132" t="str">
        <f>IF(OR(L2132="ATTACK",L2132="FINTA"),UPPER(anotacoes!I2132),"")</f>
        <v/>
      </c>
      <c r="O2132" s="6" t="str">
        <f>IF(anotacoes!N2132=0,"",anotacoes!N2132)</f>
        <v/>
      </c>
      <c r="P2132" t="str">
        <f>IF(anotacoes!M2132=0,"",UPPER(anotacoes!M2132))</f>
        <v/>
      </c>
      <c r="Q2132" t="str">
        <f t="shared" si="67"/>
        <v>INSERT INTO CONVERSAO_LUTA_ACAO (cd_conversao, id_luta, sequencia, momento_inicio, momento_fim, quem_faz, quem_sofre, acao_tipo, acao, tecnica, direcao, pontuacao) VALUES (1, 35, 31, TRIM(' 00:03:36,486'), TRIM(' 00:03:37,599'), 'ELMONT, G', 'KHABACHIROV', 'DISPLACEMENT', 'TRY TO GRIP WITH CONTACT', NULL, NULL, NULL)</v>
      </c>
      <c r="R2132" t="s">
        <v>10327</v>
      </c>
    </row>
    <row r="2133" spans="1:18" hidden="1" x14ac:dyDescent="0.25">
      <c r="A2133" s="7">
        <f>anotacoes!D2133</f>
        <v>40958</v>
      </c>
      <c r="B2133" t="str">
        <f>anotacoes!C2133</f>
        <v>GRAND PRIX DUSSELDORF 2012</v>
      </c>
      <c r="C2133" t="str">
        <f>anotacoes!E2133</f>
        <v>ELMONT, G</v>
      </c>
      <c r="D2133" t="str">
        <f>anotacoes!F2133</f>
        <v>KHABACHIROV</v>
      </c>
      <c r="E2133" t="s">
        <v>10325</v>
      </c>
      <c r="F2133">
        <f>anotacoes!A2133</f>
        <v>35</v>
      </c>
      <c r="G2133">
        <f>anotacoes!B2133</f>
        <v>32</v>
      </c>
      <c r="H2133" t="str">
        <f>anotacoes!K2133</f>
        <v xml:space="preserve"> 00:03:37,599</v>
      </c>
      <c r="I2133" t="str">
        <f>anotacoes!L2133</f>
        <v xml:space="preserve"> 00:03:38,869</v>
      </c>
      <c r="J2133" t="str">
        <f>IF(L2133="PAUSE",E2133,IF(anotacoes!G2137=conversao_anotacoes!C2133,conversao_anotacoes!C2133,conversao_anotacoes!D2133))</f>
        <v>ELMONT, G</v>
      </c>
      <c r="K2133" t="str">
        <f t="shared" si="66"/>
        <v>KHABACHIROV</v>
      </c>
      <c r="L2133" t="str">
        <f>UPPER(anotacoes!H2133)</f>
        <v>GRIP TIME</v>
      </c>
      <c r="M2133" t="str">
        <f>IF(OR(L2133="ATTACK",L2133="FINTA"),"&lt;TECNICA&gt;",UPPER(anotacoes!I2133))</f>
        <v>LEFT SLEEVE</v>
      </c>
      <c r="N2133" t="str">
        <f>IF(OR(L2133="ATTACK",L2133="FINTA"),UPPER(anotacoes!I2133),"")</f>
        <v/>
      </c>
      <c r="O2133" s="6" t="str">
        <f>IF(anotacoes!N2133=0,"",anotacoes!N2133)</f>
        <v/>
      </c>
      <c r="P2133" t="str">
        <f>IF(anotacoes!M2133=0,"",UPPER(anotacoes!M2133))</f>
        <v/>
      </c>
      <c r="Q2133" t="str">
        <f t="shared" si="67"/>
        <v>INSERT INTO CONVERSAO_LUTA_ACAO (cd_conversao, id_luta, sequencia, momento_inicio, momento_fim, quem_faz, quem_sofre, acao_tipo, acao, tecnica, direcao, pontuacao) VALUES (1, 35, 32, TRIM(' 00:03:37,599'), TRIM(' 00:03:38,869'), 'ELMONT, G', 'KHABACHIROV', 'GRIP TIME', 'LEFT SLEEVE', NULL, NULL, NULL)</v>
      </c>
      <c r="R2133" t="s">
        <v>10327</v>
      </c>
    </row>
    <row r="2134" spans="1:18" hidden="1" x14ac:dyDescent="0.25">
      <c r="A2134" s="7">
        <f>anotacoes!D2134</f>
        <v>40958</v>
      </c>
      <c r="B2134" t="str">
        <f>anotacoes!C2134</f>
        <v>GRAND PRIX DUSSELDORF 2012</v>
      </c>
      <c r="C2134" t="str">
        <f>anotacoes!E2134</f>
        <v>ELMONT, G</v>
      </c>
      <c r="D2134" t="str">
        <f>anotacoes!F2134</f>
        <v>KHABACHIROV</v>
      </c>
      <c r="E2134" t="s">
        <v>10325</v>
      </c>
      <c r="F2134">
        <f>anotacoes!A2134</f>
        <v>35</v>
      </c>
      <c r="G2134">
        <f>anotacoes!B2134</f>
        <v>33</v>
      </c>
      <c r="H2134" t="str">
        <f>anotacoes!K2134</f>
        <v xml:space="preserve"> 00:03:38,869</v>
      </c>
      <c r="I2134" t="str">
        <f>anotacoes!L2134</f>
        <v xml:space="preserve"> 00:03:41,039</v>
      </c>
      <c r="J2134" t="str">
        <f>IF(L2134="PAUSE",E2134,IF(anotacoes!G2138=conversao_anotacoes!C2134,conversao_anotacoes!C2134,conversao_anotacoes!D2134))</f>
        <v>ELMONT, G</v>
      </c>
      <c r="K2134" t="str">
        <f t="shared" si="66"/>
        <v>KHABACHIROV</v>
      </c>
      <c r="L2134" t="str">
        <f>UPPER(anotacoes!H2134)</f>
        <v>TRANSITION</v>
      </c>
      <c r="M2134" t="str">
        <f>IF(OR(L2134="ATTACK",L2134="FINTA"),"&lt;TECNICA&gt;",UPPER(anotacoes!I2134))</f>
        <v>WITHOUT ATTACK</v>
      </c>
      <c r="N2134" t="str">
        <f>IF(OR(L2134="ATTACK",L2134="FINTA"),UPPER(anotacoes!I2134),"")</f>
        <v/>
      </c>
      <c r="O2134" s="6" t="str">
        <f>IF(anotacoes!N2134=0,"",anotacoes!N2134)</f>
        <v/>
      </c>
      <c r="P2134" t="str">
        <f>IF(anotacoes!M2134=0,"",UPPER(anotacoes!M2134))</f>
        <v/>
      </c>
      <c r="Q2134" t="str">
        <f t="shared" si="67"/>
        <v>INSERT INTO CONVERSAO_LUTA_ACAO (cd_conversao, id_luta, sequencia, momento_inicio, momento_fim, quem_faz, quem_sofre, acao_tipo, acao, tecnica, direcao, pontuacao) VALUES (1, 35, 33, TRIM(' 00:03:38,869'), TRIM(' 00:03:41,039'), 'ELMONT, G', 'KHABACHIROV', 'TRANSITION', 'WITHOUT ATTACK', NULL, NULL, NULL)</v>
      </c>
      <c r="R2134" t="s">
        <v>10327</v>
      </c>
    </row>
    <row r="2135" spans="1:18" hidden="1" x14ac:dyDescent="0.25">
      <c r="A2135" s="7">
        <f>anotacoes!D2135</f>
        <v>40958</v>
      </c>
      <c r="B2135" t="str">
        <f>anotacoes!C2135</f>
        <v>GRAND PRIX DUSSELDORF 2012</v>
      </c>
      <c r="C2135" t="str">
        <f>anotacoes!E2135</f>
        <v>ELMONT, G</v>
      </c>
      <c r="D2135" t="str">
        <f>anotacoes!F2135</f>
        <v>KHABACHIROV</v>
      </c>
      <c r="E2135" t="s">
        <v>10325</v>
      </c>
      <c r="F2135">
        <f>anotacoes!A2135</f>
        <v>35</v>
      </c>
      <c r="G2135">
        <f>anotacoes!B2135</f>
        <v>34</v>
      </c>
      <c r="H2135" t="str">
        <f>anotacoes!K2135</f>
        <v xml:space="preserve"> 00:03:41,196</v>
      </c>
      <c r="I2135" t="str">
        <f>anotacoes!L2135</f>
        <v xml:space="preserve"> 00:03:45,098</v>
      </c>
      <c r="J2135" t="str">
        <f>IF(L2135="PAUSE",E2135,IF(anotacoes!G2139=conversao_anotacoes!C2135,conversao_anotacoes!C2135,conversao_anotacoes!D2135))</f>
        <v>&lt;ARBITRO_DESCONHECIDO&gt;</v>
      </c>
      <c r="K2135" t="str">
        <f t="shared" si="66"/>
        <v/>
      </c>
      <c r="L2135" t="str">
        <f>UPPER(anotacoes!H2135)</f>
        <v>PAUSE</v>
      </c>
      <c r="M2135" t="str">
        <f>IF(OR(L2135="ATTACK",L2135="FINTA"),"&lt;TECNICA&gt;",UPPER(anotacoes!I2135))</f>
        <v>&lt;NAO_CLASSIFICADO&gt;</v>
      </c>
      <c r="N2135" t="str">
        <f>IF(OR(L2135="ATTACK",L2135="FINTA"),UPPER(anotacoes!I2135),"")</f>
        <v/>
      </c>
      <c r="O2135" s="6" t="str">
        <f>IF(anotacoes!N2135=0,"",anotacoes!N2135)</f>
        <v/>
      </c>
      <c r="P2135" t="str">
        <f>IF(anotacoes!M2135=0,"",UPPER(anotacoes!M2135))</f>
        <v/>
      </c>
      <c r="Q2135" t="str">
        <f t="shared" si="67"/>
        <v>INSERT INTO CONVERSAO_LUTA_ACAO (cd_conversao, id_luta, sequencia, momento_inicio, momento_fim, quem_faz, quem_sofre, acao_tipo, acao, tecnica, direcao, pontuacao) VALUES (1, 35, 34, TRIM(' 00:03:41,196'), TRIM(' 00:03:45,098'), '&lt;ARBITRO_DESCONHECIDO&gt;', '', 'PAUSE', '&lt;NAO_CLASSIFICADO&gt;', NULL, NULL, NULL)</v>
      </c>
      <c r="R2135" t="s">
        <v>10327</v>
      </c>
    </row>
    <row r="2136" spans="1:18" hidden="1" x14ac:dyDescent="0.25">
      <c r="A2136" s="7">
        <f>anotacoes!D2136</f>
        <v>40958</v>
      </c>
      <c r="B2136" t="str">
        <f>anotacoes!C2136</f>
        <v>GRAND PRIX DUSSELDORF 2012</v>
      </c>
      <c r="C2136" t="str">
        <f>anotacoes!E2136</f>
        <v>ELMONT, G</v>
      </c>
      <c r="D2136" t="str">
        <f>anotacoes!F2136</f>
        <v>KHABACHIROV</v>
      </c>
      <c r="E2136" t="s">
        <v>10325</v>
      </c>
      <c r="F2136">
        <f>anotacoes!A2136</f>
        <v>35</v>
      </c>
      <c r="G2136">
        <f>anotacoes!B2136</f>
        <v>35</v>
      </c>
      <c r="H2136" t="str">
        <f>anotacoes!K2136</f>
        <v xml:space="preserve"> 00:03:45,098</v>
      </c>
      <c r="I2136" t="str">
        <f>anotacoes!L2136</f>
        <v xml:space="preserve"> 00:03:49,366</v>
      </c>
      <c r="J2136" t="str">
        <f>IF(L2136="PAUSE",E2136,IF(anotacoes!G2140=conversao_anotacoes!C2136,conversao_anotacoes!C2136,conversao_anotacoes!D2136))</f>
        <v>ELMONT, G</v>
      </c>
      <c r="K2136" t="str">
        <f t="shared" si="66"/>
        <v>KHABACHIROV</v>
      </c>
      <c r="L2136" t="str">
        <f>UPPER(anotacoes!H2136)</f>
        <v>DISPLACEMENT</v>
      </c>
      <c r="M2136" t="str">
        <f>IF(OR(L2136="ATTACK",L2136="FINTA"),"&lt;TECNICA&gt;",UPPER(anotacoes!I2136))</f>
        <v>2-3 STEP HESITANT LEFT</v>
      </c>
      <c r="N2136" t="str">
        <f>IF(OR(L2136="ATTACK",L2136="FINTA"),UPPER(anotacoes!I2136),"")</f>
        <v/>
      </c>
      <c r="O2136" s="6" t="str">
        <f>IF(anotacoes!N2136=0,"",anotacoes!N2136)</f>
        <v/>
      </c>
      <c r="P2136" t="str">
        <f>IF(anotacoes!M2136=0,"",UPPER(anotacoes!M2136))</f>
        <v/>
      </c>
      <c r="Q2136" t="str">
        <f t="shared" si="67"/>
        <v>INSERT INTO CONVERSAO_LUTA_ACAO (cd_conversao, id_luta, sequencia, momento_inicio, momento_fim, quem_faz, quem_sofre, acao_tipo, acao, tecnica, direcao, pontuacao) VALUES (1, 35, 35, TRIM(' 00:03:45,098'), TRIM(' 00:03:49,366'), 'ELMONT, G', 'KHABACHIROV', 'DISPLACEMENT', '2-3 STEP HESITANT LEFT', NULL, NULL, NULL)</v>
      </c>
      <c r="R2136" t="s">
        <v>10327</v>
      </c>
    </row>
    <row r="2137" spans="1:18" hidden="1" x14ac:dyDescent="0.25">
      <c r="A2137" s="7">
        <f>anotacoes!D2137</f>
        <v>40958</v>
      </c>
      <c r="B2137" t="str">
        <f>anotacoes!C2137</f>
        <v>GRAND PRIX DUSSELDORF 2012</v>
      </c>
      <c r="C2137" t="str">
        <f>anotacoes!E2137</f>
        <v>ELMONT, G</v>
      </c>
      <c r="D2137" t="str">
        <f>anotacoes!F2137</f>
        <v>KHABACHIROV</v>
      </c>
      <c r="E2137" t="s">
        <v>10325</v>
      </c>
      <c r="F2137">
        <f>anotacoes!A2137</f>
        <v>35</v>
      </c>
      <c r="G2137">
        <f>anotacoes!B2137</f>
        <v>36</v>
      </c>
      <c r="H2137" t="str">
        <f>anotacoes!K2137</f>
        <v xml:space="preserve"> 00:03:49,366</v>
      </c>
      <c r="I2137" t="str">
        <f>anotacoes!L2137</f>
        <v xml:space="preserve"> 00:03:57,097</v>
      </c>
      <c r="J2137" t="str">
        <f>IF(L2137="PAUSE",E2137,IF(anotacoes!G2141=conversao_anotacoes!C2137,conversao_anotacoes!C2137,conversao_anotacoes!D2137))</f>
        <v>ELMONT, G</v>
      </c>
      <c r="K2137" t="str">
        <f t="shared" si="66"/>
        <v>KHABACHIROV</v>
      </c>
      <c r="L2137" t="str">
        <f>UPPER(anotacoes!H2137)</f>
        <v>GRIP TIME</v>
      </c>
      <c r="M2137" t="str">
        <f>IF(OR(L2137="ATTACK",L2137="FINTA"),"&lt;TECNICA&gt;",UPPER(anotacoes!I2137))</f>
        <v>RIGHT COLLAR LEFT SLEEVE</v>
      </c>
      <c r="N2137" t="str">
        <f>IF(OR(L2137="ATTACK",L2137="FINTA"),UPPER(anotacoes!I2137),"")</f>
        <v/>
      </c>
      <c r="O2137" s="6" t="str">
        <f>IF(anotacoes!N2137=0,"",anotacoes!N2137)</f>
        <v/>
      </c>
      <c r="P2137" t="str">
        <f>IF(anotacoes!M2137=0,"",UPPER(anotacoes!M2137))</f>
        <v/>
      </c>
      <c r="Q2137" t="str">
        <f t="shared" si="67"/>
        <v>INSERT INTO CONVERSAO_LUTA_ACAO (cd_conversao, id_luta, sequencia, momento_inicio, momento_fim, quem_faz, quem_sofre, acao_tipo, acao, tecnica, direcao, pontuacao) VALUES (1, 35, 36, TRIM(' 00:03:49,366'), TRIM(' 00:03:57,097'), 'ELMONT, G', 'KHABACHIROV', 'GRIP TIME', 'RIGHT COLLAR LEFT SLEEVE', NULL, NULL, NULL)</v>
      </c>
      <c r="R2137" t="s">
        <v>10327</v>
      </c>
    </row>
    <row r="2138" spans="1:18" hidden="1" x14ac:dyDescent="0.25">
      <c r="A2138" s="7">
        <f>anotacoes!D2138</f>
        <v>40958</v>
      </c>
      <c r="B2138" t="str">
        <f>anotacoes!C2138</f>
        <v>GRAND PRIX DUSSELDORF 2012</v>
      </c>
      <c r="C2138" t="str">
        <f>anotacoes!E2138</f>
        <v>ELMONT, G</v>
      </c>
      <c r="D2138" t="str">
        <f>anotacoes!F2138</f>
        <v>KHABACHIROV</v>
      </c>
      <c r="E2138" t="s">
        <v>10325</v>
      </c>
      <c r="F2138">
        <f>anotacoes!A2138</f>
        <v>35</v>
      </c>
      <c r="G2138">
        <f>anotacoes!B2138</f>
        <v>37</v>
      </c>
      <c r="H2138" t="str">
        <f>anotacoes!K2138</f>
        <v xml:space="preserve"> 00:03:57,097</v>
      </c>
      <c r="I2138" t="str">
        <f>anotacoes!L2138</f>
        <v xml:space="preserve"> 00:03:58,075</v>
      </c>
      <c r="J2138" t="str">
        <f>IF(L2138="PAUSE",E2138,IF(anotacoes!G2142=conversao_anotacoes!C2138,conversao_anotacoes!C2138,conversao_anotacoes!D2138))</f>
        <v>ELMONT, G</v>
      </c>
      <c r="K2138" t="str">
        <f t="shared" si="66"/>
        <v>KHABACHIROV</v>
      </c>
      <c r="L2138" t="str">
        <f>UPPER(anotacoes!H2138)</f>
        <v>ATTACK</v>
      </c>
      <c r="M2138" t="str">
        <f>IF(OR(L2138="ATTACK",L2138="FINTA"),"&lt;TECNICA&gt;",UPPER(anotacoes!I2138))</f>
        <v>&lt;TECNICA&gt;</v>
      </c>
      <c r="N2138" t="str">
        <f>IF(OR(L2138="ATTACK",L2138="FINTA"),UPPER(anotacoes!I2138),"")</f>
        <v>SEOI NAGE</v>
      </c>
      <c r="O2138" s="6">
        <f>IF(anotacoes!N2138=0,"",anotacoes!N2138)</f>
        <v>4</v>
      </c>
      <c r="P2138" t="str">
        <f>IF(anotacoes!M2138=0,"",UPPER(anotacoes!M2138))</f>
        <v/>
      </c>
      <c r="Q2138" t="str">
        <f t="shared" si="67"/>
        <v>INSERT INTO CONVERSAO_LUTA_ACAO (cd_conversao, id_luta, sequencia, momento_inicio, momento_fim, quem_faz, quem_sofre, acao_tipo, acao, tecnica, direcao, pontuacao) VALUES (1, 35, 37, TRIM(' 00:03:57,097'), TRIM(' 00:03:58,075'), 'ELMONT, G', 'KHABACHIROV', 'ATTACK', '&lt;TECNICA&gt;', 'SEOI NAGE', 4, NULL)</v>
      </c>
      <c r="R2138" t="s">
        <v>10327</v>
      </c>
    </row>
    <row r="2139" spans="1:18" hidden="1" x14ac:dyDescent="0.25">
      <c r="A2139" s="7">
        <f>anotacoes!D2139</f>
        <v>40958</v>
      </c>
      <c r="B2139" t="str">
        <f>anotacoes!C2139</f>
        <v>GRAND PRIX DUSSELDORF 2012</v>
      </c>
      <c r="C2139" t="str">
        <f>anotacoes!E2139</f>
        <v>ELMONT, G</v>
      </c>
      <c r="D2139" t="str">
        <f>anotacoes!F2139</f>
        <v>KHABACHIROV</v>
      </c>
      <c r="E2139" t="s">
        <v>10325</v>
      </c>
      <c r="F2139">
        <f>anotacoes!A2139</f>
        <v>35</v>
      </c>
      <c r="G2139">
        <f>anotacoes!B2139</f>
        <v>38</v>
      </c>
      <c r="H2139" t="str">
        <f>anotacoes!K2139</f>
        <v xml:space="preserve"> 00:03:58,231</v>
      </c>
      <c r="I2139" t="str">
        <f>anotacoes!L2139</f>
        <v xml:space="preserve"> 00:04:00,683</v>
      </c>
      <c r="J2139" t="str">
        <f>IF(L2139="PAUSE",E2139,IF(anotacoes!G2143=conversao_anotacoes!C2139,conversao_anotacoes!C2139,conversao_anotacoes!D2139))</f>
        <v>ELMONT, G</v>
      </c>
      <c r="K2139" t="str">
        <f t="shared" si="66"/>
        <v>KHABACHIROV</v>
      </c>
      <c r="L2139" t="str">
        <f>UPPER(anotacoes!H2139)</f>
        <v>TRANSITION</v>
      </c>
      <c r="M2139" t="str">
        <f>IF(OR(L2139="ATTACK",L2139="FINTA"),"&lt;TECNICA&gt;",UPPER(anotacoes!I2139))</f>
        <v>WITHOUT ATTACK</v>
      </c>
      <c r="N2139" t="str">
        <f>IF(OR(L2139="ATTACK",L2139="FINTA"),UPPER(anotacoes!I2139),"")</f>
        <v/>
      </c>
      <c r="O2139" s="6" t="str">
        <f>IF(anotacoes!N2139=0,"",anotacoes!N2139)</f>
        <v/>
      </c>
      <c r="P2139" t="str">
        <f>IF(anotacoes!M2139=0,"",UPPER(anotacoes!M2139))</f>
        <v/>
      </c>
      <c r="Q2139" t="str">
        <f t="shared" si="67"/>
        <v>INSERT INTO CONVERSAO_LUTA_ACAO (cd_conversao, id_luta, sequencia, momento_inicio, momento_fim, quem_faz, quem_sofre, acao_tipo, acao, tecnica, direcao, pontuacao) VALUES (1, 35, 38, TRIM(' 00:03:58,231'), TRIM(' 00:04:00,683'), 'ELMONT, G', 'KHABACHIROV', 'TRANSITION', 'WITHOUT ATTACK', NULL, NULL, NULL)</v>
      </c>
      <c r="R2139" t="s">
        <v>10327</v>
      </c>
    </row>
    <row r="2140" spans="1:18" hidden="1" x14ac:dyDescent="0.25">
      <c r="A2140" s="7">
        <f>anotacoes!D2140</f>
        <v>40958</v>
      </c>
      <c r="B2140" t="str">
        <f>anotacoes!C2140</f>
        <v>GRAND PRIX DUSSELDORF 2012</v>
      </c>
      <c r="C2140" t="str">
        <f>anotacoes!E2140</f>
        <v>ELMONT, G</v>
      </c>
      <c r="D2140" t="str">
        <f>anotacoes!F2140</f>
        <v>KHABACHIROV</v>
      </c>
      <c r="E2140" t="s">
        <v>10325</v>
      </c>
      <c r="F2140">
        <f>anotacoes!A2140</f>
        <v>35</v>
      </c>
      <c r="G2140">
        <f>anotacoes!B2140</f>
        <v>39</v>
      </c>
      <c r="H2140" t="str">
        <f>anotacoes!K2140</f>
        <v xml:space="preserve"> 00:04:00,885</v>
      </c>
      <c r="I2140" t="str">
        <f>anotacoes!L2140</f>
        <v xml:space="preserve"> 00:04:05,659</v>
      </c>
      <c r="J2140" t="str">
        <f>IF(L2140="PAUSE",E2140,IF(anotacoes!G2144=conversao_anotacoes!C2140,conversao_anotacoes!C2140,conversao_anotacoes!D2140))</f>
        <v>&lt;ARBITRO_DESCONHECIDO&gt;</v>
      </c>
      <c r="K2140" t="str">
        <f t="shared" si="66"/>
        <v/>
      </c>
      <c r="L2140" t="str">
        <f>UPPER(anotacoes!H2140)</f>
        <v>PAUSE</v>
      </c>
      <c r="M2140" t="str">
        <f>IF(OR(L2140="ATTACK",L2140="FINTA"),"&lt;TECNICA&gt;",UPPER(anotacoes!I2140))</f>
        <v>&lt;NAO_CLASSIFICADO&gt;</v>
      </c>
      <c r="N2140" t="str">
        <f>IF(OR(L2140="ATTACK",L2140="FINTA"),UPPER(anotacoes!I2140),"")</f>
        <v/>
      </c>
      <c r="O2140" s="6" t="str">
        <f>IF(anotacoes!N2140=0,"",anotacoes!N2140)</f>
        <v/>
      </c>
      <c r="P2140" t="str">
        <f>IF(anotacoes!M2140=0,"",UPPER(anotacoes!M2140))</f>
        <v/>
      </c>
      <c r="Q2140" t="str">
        <f t="shared" si="67"/>
        <v>INSERT INTO CONVERSAO_LUTA_ACAO (cd_conversao, id_luta, sequencia, momento_inicio, momento_fim, quem_faz, quem_sofre, acao_tipo, acao, tecnica, direcao, pontuacao) VALUES (1, 35, 39, TRIM(' 00:04:00,885'), TRIM(' 00:04:05,659'), '&lt;ARBITRO_DESCONHECIDO&gt;', '', 'PAUSE', '&lt;NAO_CLASSIFICADO&gt;', NULL, NULL, NULL)</v>
      </c>
      <c r="R2140" t="s">
        <v>10327</v>
      </c>
    </row>
    <row r="2141" spans="1:18" hidden="1" x14ac:dyDescent="0.25">
      <c r="A2141" s="7">
        <f>anotacoes!D2141</f>
        <v>40958</v>
      </c>
      <c r="B2141" t="str">
        <f>anotacoes!C2141</f>
        <v>GRAND PRIX DUSSELDORF 2012</v>
      </c>
      <c r="C2141" t="str">
        <f>anotacoes!E2141</f>
        <v>ELMONT, G</v>
      </c>
      <c r="D2141" t="str">
        <f>anotacoes!F2141</f>
        <v>KHABACHIROV</v>
      </c>
      <c r="E2141" t="s">
        <v>10325</v>
      </c>
      <c r="F2141">
        <f>anotacoes!A2141</f>
        <v>35</v>
      </c>
      <c r="G2141">
        <f>anotacoes!B2141</f>
        <v>40</v>
      </c>
      <c r="H2141" t="str">
        <f>anotacoes!K2141</f>
        <v xml:space="preserve"> 00:04:05,836</v>
      </c>
      <c r="I2141" t="str">
        <f>anotacoes!L2141</f>
        <v xml:space="preserve"> 00:04:09,059</v>
      </c>
      <c r="J2141" t="str">
        <f>IF(L2141="PAUSE",E2141,IF(anotacoes!G2145=conversao_anotacoes!C2141,conversao_anotacoes!C2141,conversao_anotacoes!D2141))</f>
        <v>ELMONT, G</v>
      </c>
      <c r="K2141" t="str">
        <f t="shared" si="66"/>
        <v>KHABACHIROV</v>
      </c>
      <c r="L2141" t="str">
        <f>UPPER(anotacoes!H2141)</f>
        <v>DISPLACEMENT</v>
      </c>
      <c r="M2141" t="str">
        <f>IF(OR(L2141="ATTACK",L2141="FINTA"),"&lt;TECNICA&gt;",UPPER(anotacoes!I2141))</f>
        <v>CIRCULAR RIGHT</v>
      </c>
      <c r="N2141" t="str">
        <f>IF(OR(L2141="ATTACK",L2141="FINTA"),UPPER(anotacoes!I2141),"")</f>
        <v/>
      </c>
      <c r="O2141" s="6" t="str">
        <f>IF(anotacoes!N2141=0,"",anotacoes!N2141)</f>
        <v/>
      </c>
      <c r="P2141" t="str">
        <f>IF(anotacoes!M2141=0,"",UPPER(anotacoes!M2141))</f>
        <v/>
      </c>
      <c r="Q2141" t="str">
        <f t="shared" si="67"/>
        <v>INSERT INTO CONVERSAO_LUTA_ACAO (cd_conversao, id_luta, sequencia, momento_inicio, momento_fim, quem_faz, quem_sofre, acao_tipo, acao, tecnica, direcao, pontuacao) VALUES (1, 35, 40, TRIM(' 00:04:05,836'), TRIM(' 00:04:09,059'), 'ELMONT, G', 'KHABACHIROV', 'DISPLACEMENT', 'CIRCULAR RIGHT', NULL, NULL, NULL)</v>
      </c>
      <c r="R2141" t="s">
        <v>10327</v>
      </c>
    </row>
    <row r="2142" spans="1:18" hidden="1" x14ac:dyDescent="0.25">
      <c r="A2142" s="7">
        <f>anotacoes!D2142</f>
        <v>40958</v>
      </c>
      <c r="B2142" t="str">
        <f>anotacoes!C2142</f>
        <v>GRAND PRIX DUSSELDORF 2012</v>
      </c>
      <c r="C2142" t="str">
        <f>anotacoes!E2142</f>
        <v>ELMONT, G</v>
      </c>
      <c r="D2142" t="str">
        <f>anotacoes!F2142</f>
        <v>KHABACHIROV</v>
      </c>
      <c r="E2142" t="s">
        <v>10325</v>
      </c>
      <c r="F2142">
        <f>anotacoes!A2142</f>
        <v>35</v>
      </c>
      <c r="G2142">
        <f>anotacoes!B2142</f>
        <v>41</v>
      </c>
      <c r="H2142" t="str">
        <f>anotacoes!K2142</f>
        <v xml:space="preserve"> 00:04:09,279</v>
      </c>
      <c r="I2142" t="str">
        <f>anotacoes!L2142</f>
        <v xml:space="preserve"> 00:04:12,491</v>
      </c>
      <c r="J2142" t="str">
        <f>IF(L2142="PAUSE",E2142,IF(anotacoes!G2146=conversao_anotacoes!C2142,conversao_anotacoes!C2142,conversao_anotacoes!D2142))</f>
        <v>ELMONT, G</v>
      </c>
      <c r="K2142" t="str">
        <f t="shared" si="66"/>
        <v>KHABACHIROV</v>
      </c>
      <c r="L2142" t="str">
        <f>UPPER(anotacoes!H2142)</f>
        <v>DISPLACEMENT</v>
      </c>
      <c r="M2142" t="str">
        <f>IF(OR(L2142="ATTACK",L2142="FINTA"),"&lt;TECNICA&gt;",UPPER(anotacoes!I2142))</f>
        <v>2-3 STEP HESITANT LEFT</v>
      </c>
      <c r="N2142" t="str">
        <f>IF(OR(L2142="ATTACK",L2142="FINTA"),UPPER(anotacoes!I2142),"")</f>
        <v/>
      </c>
      <c r="O2142" s="6" t="str">
        <f>IF(anotacoes!N2142=0,"",anotacoes!N2142)</f>
        <v/>
      </c>
      <c r="P2142" t="str">
        <f>IF(anotacoes!M2142=0,"",UPPER(anotacoes!M2142))</f>
        <v/>
      </c>
      <c r="Q2142" t="str">
        <f t="shared" si="67"/>
        <v>INSERT INTO CONVERSAO_LUTA_ACAO (cd_conversao, id_luta, sequencia, momento_inicio, momento_fim, quem_faz, quem_sofre, acao_tipo, acao, tecnica, direcao, pontuacao) VALUES (1, 35, 41, TRIM(' 00:04:09,279'), TRIM(' 00:04:12,491'), 'ELMONT, G', 'KHABACHIROV', 'DISPLACEMENT', '2-3 STEP HESITANT LEFT', NULL, NULL, NULL)</v>
      </c>
      <c r="R2142" t="s">
        <v>10327</v>
      </c>
    </row>
    <row r="2143" spans="1:18" hidden="1" x14ac:dyDescent="0.25">
      <c r="A2143" s="7">
        <f>anotacoes!D2143</f>
        <v>40958</v>
      </c>
      <c r="B2143" t="str">
        <f>anotacoes!C2143</f>
        <v>GRAND PRIX DUSSELDORF 2012</v>
      </c>
      <c r="C2143" t="str">
        <f>anotacoes!E2143</f>
        <v>ELMONT, G</v>
      </c>
      <c r="D2143" t="str">
        <f>anotacoes!F2143</f>
        <v>KHABACHIROV</v>
      </c>
      <c r="E2143" t="s">
        <v>10325</v>
      </c>
      <c r="F2143">
        <f>anotacoes!A2143</f>
        <v>35</v>
      </c>
      <c r="G2143">
        <f>anotacoes!B2143</f>
        <v>42</v>
      </c>
      <c r="H2143" t="str">
        <f>anotacoes!K2143</f>
        <v xml:space="preserve"> 00:04:12,663</v>
      </c>
      <c r="I2143" t="str">
        <f>anotacoes!L2143</f>
        <v xml:space="preserve"> 00:04:18,779</v>
      </c>
      <c r="J2143" t="str">
        <f>IF(L2143="PAUSE",E2143,IF(anotacoes!G2147=conversao_anotacoes!C2143,conversao_anotacoes!C2143,conversao_anotacoes!D2143))</f>
        <v>ELMONT, G</v>
      </c>
      <c r="K2143" t="str">
        <f t="shared" si="66"/>
        <v>KHABACHIROV</v>
      </c>
      <c r="L2143" t="str">
        <f>UPPER(anotacoes!H2143)</f>
        <v>GRIP TIME</v>
      </c>
      <c r="M2143" t="str">
        <f>IF(OR(L2143="ATTACK",L2143="FINTA"),"&lt;TECNICA&gt;",UPPER(anotacoes!I2143))</f>
        <v>RIGHT COLLAR LEFT SLEEVE</v>
      </c>
      <c r="N2143" t="str">
        <f>IF(OR(L2143="ATTACK",L2143="FINTA"),UPPER(anotacoes!I2143),"")</f>
        <v/>
      </c>
      <c r="O2143" s="6" t="str">
        <f>IF(anotacoes!N2143=0,"",anotacoes!N2143)</f>
        <v/>
      </c>
      <c r="P2143" t="str">
        <f>IF(anotacoes!M2143=0,"",UPPER(anotacoes!M2143))</f>
        <v/>
      </c>
      <c r="Q2143" t="str">
        <f t="shared" si="67"/>
        <v>INSERT INTO CONVERSAO_LUTA_ACAO (cd_conversao, id_luta, sequencia, momento_inicio, momento_fim, quem_faz, quem_sofre, acao_tipo, acao, tecnica, direcao, pontuacao) VALUES (1, 35, 42, TRIM(' 00:04:12,663'), TRIM(' 00:04:18,779'), 'ELMONT, G', 'KHABACHIROV', 'GRIP TIME', 'RIGHT COLLAR LEFT SLEEVE', NULL, NULL, NULL)</v>
      </c>
      <c r="R2143" t="s">
        <v>10327</v>
      </c>
    </row>
    <row r="2144" spans="1:18" hidden="1" x14ac:dyDescent="0.25">
      <c r="A2144" s="7">
        <f>anotacoes!D2144</f>
        <v>40958</v>
      </c>
      <c r="B2144" t="str">
        <f>anotacoes!C2144</f>
        <v>GRAND PRIX DUSSELDORF 2012</v>
      </c>
      <c r="C2144" t="str">
        <f>anotacoes!E2144</f>
        <v>ELMONT, G</v>
      </c>
      <c r="D2144" t="str">
        <f>anotacoes!F2144</f>
        <v>KHABACHIROV</v>
      </c>
      <c r="E2144" t="s">
        <v>10325</v>
      </c>
      <c r="F2144">
        <f>anotacoes!A2144</f>
        <v>35</v>
      </c>
      <c r="G2144">
        <f>anotacoes!B2144</f>
        <v>43</v>
      </c>
      <c r="H2144" t="str">
        <f>anotacoes!K2144</f>
        <v xml:space="preserve"> 00:04:18,779</v>
      </c>
      <c r="I2144" t="str">
        <f>anotacoes!L2144</f>
        <v xml:space="preserve"> 00:05:02,045</v>
      </c>
      <c r="J2144" t="str">
        <f>IF(L2144="PAUSE",E2144,IF(anotacoes!G2148=conversao_anotacoes!C2144,conversao_anotacoes!C2144,conversao_anotacoes!D2144))</f>
        <v>ELMONT, G</v>
      </c>
      <c r="K2144" t="str">
        <f t="shared" si="66"/>
        <v>KHABACHIROV</v>
      </c>
      <c r="L2144" t="str">
        <f>UPPER(anotacoes!H2144)</f>
        <v>GRIP TIME</v>
      </c>
      <c r="M2144" t="str">
        <f>IF(OR(L2144="ATTACK",L2144="FINTA"),"&lt;TECNICA&gt;",UPPER(anotacoes!I2144))</f>
        <v>RIGHT COLLAR</v>
      </c>
      <c r="N2144" t="str">
        <f>IF(OR(L2144="ATTACK",L2144="FINTA"),UPPER(anotacoes!I2144),"")</f>
        <v/>
      </c>
      <c r="O2144" s="6" t="str">
        <f>IF(anotacoes!N2144=0,"",anotacoes!N2144)</f>
        <v/>
      </c>
      <c r="P2144" t="str">
        <f>IF(anotacoes!M2144=0,"",UPPER(anotacoes!M2144))</f>
        <v/>
      </c>
      <c r="Q2144" t="str">
        <f t="shared" si="67"/>
        <v>INSERT INTO CONVERSAO_LUTA_ACAO (cd_conversao, id_luta, sequencia, momento_inicio, momento_fim, quem_faz, quem_sofre, acao_tipo, acao, tecnica, direcao, pontuacao) VALUES (1, 35, 43, TRIM(' 00:04:18,779'), TRIM(' 00:05:02,045'), 'ELMONT, G', 'KHABACHIROV', 'GRIP TIME', 'RIGHT COLLAR', NULL, NULL, NULL)</v>
      </c>
      <c r="R2144" t="s">
        <v>10327</v>
      </c>
    </row>
    <row r="2145" spans="1:18" hidden="1" x14ac:dyDescent="0.25">
      <c r="A2145" s="7">
        <f>anotacoes!D2145</f>
        <v>40958</v>
      </c>
      <c r="B2145" t="str">
        <f>anotacoes!C2145</f>
        <v>GRAND PRIX DUSSELDORF 2012</v>
      </c>
      <c r="C2145" t="str">
        <f>anotacoes!E2145</f>
        <v>ELMONT, G</v>
      </c>
      <c r="D2145" t="str">
        <f>anotacoes!F2145</f>
        <v>KHABACHIROV</v>
      </c>
      <c r="E2145" t="s">
        <v>10325</v>
      </c>
      <c r="F2145">
        <f>anotacoes!A2145</f>
        <v>35</v>
      </c>
      <c r="G2145">
        <f>anotacoes!B2145</f>
        <v>44</v>
      </c>
      <c r="H2145" t="str">
        <f>anotacoes!K2145</f>
        <v xml:space="preserve"> 00:05:02,200</v>
      </c>
      <c r="I2145" t="str">
        <f>anotacoes!L2145</f>
        <v xml:space="preserve"> 00:05:05,495</v>
      </c>
      <c r="J2145" t="str">
        <f>IF(L2145="PAUSE",E2145,IF(anotacoes!G2149=conversao_anotacoes!C2145,conversao_anotacoes!C2145,conversao_anotacoes!D2145))</f>
        <v>ELMONT, G</v>
      </c>
      <c r="K2145" t="str">
        <f t="shared" si="66"/>
        <v>KHABACHIROV</v>
      </c>
      <c r="L2145" t="str">
        <f>UPPER(anotacoes!H2145)</f>
        <v>DISPLACEMENT</v>
      </c>
      <c r="M2145" t="str">
        <f>IF(OR(L2145="ATTACK",L2145="FINTA"),"&lt;TECNICA&gt;",UPPER(anotacoes!I2145))</f>
        <v>2-3 STEP HESITANT LEFT</v>
      </c>
      <c r="N2145" t="str">
        <f>IF(OR(L2145="ATTACK",L2145="FINTA"),UPPER(anotacoes!I2145),"")</f>
        <v/>
      </c>
      <c r="O2145" s="6" t="str">
        <f>IF(anotacoes!N2145=0,"",anotacoes!N2145)</f>
        <v/>
      </c>
      <c r="P2145" t="str">
        <f>IF(anotacoes!M2145=0,"",UPPER(anotacoes!M2145))</f>
        <v/>
      </c>
      <c r="Q2145" t="str">
        <f t="shared" si="67"/>
        <v>INSERT INTO CONVERSAO_LUTA_ACAO (cd_conversao, id_luta, sequencia, momento_inicio, momento_fim, quem_faz, quem_sofre, acao_tipo, acao, tecnica, direcao, pontuacao) VALUES (1, 35, 44, TRIM(' 00:05:02,200'), TRIM(' 00:05:05,495'), 'ELMONT, G', 'KHABACHIROV', 'DISPLACEMENT', '2-3 STEP HESITANT LEFT', NULL, NULL, NULL)</v>
      </c>
      <c r="R2145" t="s">
        <v>10327</v>
      </c>
    </row>
    <row r="2146" spans="1:18" hidden="1" x14ac:dyDescent="0.25">
      <c r="A2146" s="7">
        <f>anotacoes!D2146</f>
        <v>40958</v>
      </c>
      <c r="B2146" t="str">
        <f>anotacoes!C2146</f>
        <v>GRAND PRIX DUSSELDORF 2012</v>
      </c>
      <c r="C2146" t="str">
        <f>anotacoes!E2146</f>
        <v>ELMONT, G</v>
      </c>
      <c r="D2146" t="str">
        <f>anotacoes!F2146</f>
        <v>KHABACHIROV</v>
      </c>
      <c r="E2146" t="s">
        <v>10325</v>
      </c>
      <c r="F2146">
        <f>anotacoes!A2146</f>
        <v>35</v>
      </c>
      <c r="G2146">
        <f>anotacoes!B2146</f>
        <v>45</v>
      </c>
      <c r="H2146" t="str">
        <f>anotacoes!K2146</f>
        <v xml:space="preserve"> 00:05:05,678</v>
      </c>
      <c r="I2146" t="str">
        <f>anotacoes!L2146</f>
        <v xml:space="preserve"> 00:05:10,398</v>
      </c>
      <c r="J2146" t="str">
        <f>IF(L2146="PAUSE",E2146,IF(anotacoes!G2150=conversao_anotacoes!C2146,conversao_anotacoes!C2146,conversao_anotacoes!D2146))</f>
        <v>ELMONT, G</v>
      </c>
      <c r="K2146" t="str">
        <f t="shared" si="66"/>
        <v>KHABACHIROV</v>
      </c>
      <c r="L2146" t="str">
        <f>UPPER(anotacoes!H2146)</f>
        <v>DISPLACEMENT</v>
      </c>
      <c r="M2146" t="str">
        <f>IF(OR(L2146="ATTACK",L2146="FINTA"),"&lt;TECNICA&gt;",UPPER(anotacoes!I2146))</f>
        <v>2-3 STEP HESITANT LEFT</v>
      </c>
      <c r="N2146" t="str">
        <f>IF(OR(L2146="ATTACK",L2146="FINTA"),UPPER(anotacoes!I2146),"")</f>
        <v/>
      </c>
      <c r="O2146" s="6" t="str">
        <f>IF(anotacoes!N2146=0,"",anotacoes!N2146)</f>
        <v/>
      </c>
      <c r="P2146" t="str">
        <f>IF(anotacoes!M2146=0,"",UPPER(anotacoes!M2146))</f>
        <v/>
      </c>
      <c r="Q2146" t="str">
        <f t="shared" si="67"/>
        <v>INSERT INTO CONVERSAO_LUTA_ACAO (cd_conversao, id_luta, sequencia, momento_inicio, momento_fim, quem_faz, quem_sofre, acao_tipo, acao, tecnica, direcao, pontuacao) VALUES (1, 35, 45, TRIM(' 00:05:05,678'), TRIM(' 00:05:10,398'), 'ELMONT, G', 'KHABACHIROV', 'DISPLACEMENT', '2-3 STEP HESITANT LEFT', NULL, NULL, NULL)</v>
      </c>
      <c r="R2146" t="s">
        <v>10327</v>
      </c>
    </row>
    <row r="2147" spans="1:18" hidden="1" x14ac:dyDescent="0.25">
      <c r="A2147" s="7">
        <f>anotacoes!D2147</f>
        <v>40958</v>
      </c>
      <c r="B2147" t="str">
        <f>anotacoes!C2147</f>
        <v>GRAND PRIX DUSSELDORF 2012</v>
      </c>
      <c r="C2147" t="str">
        <f>anotacoes!E2147</f>
        <v>ELMONT, G</v>
      </c>
      <c r="D2147" t="str">
        <f>anotacoes!F2147</f>
        <v>KHABACHIROV</v>
      </c>
      <c r="E2147" t="s">
        <v>10325</v>
      </c>
      <c r="F2147">
        <f>anotacoes!A2147</f>
        <v>35</v>
      </c>
      <c r="G2147">
        <f>anotacoes!B2147</f>
        <v>46</v>
      </c>
      <c r="H2147" t="str">
        <f>anotacoes!K2147</f>
        <v xml:space="preserve"> 00:05:10,398</v>
      </c>
      <c r="I2147" t="str">
        <f>anotacoes!L2147</f>
        <v xml:space="preserve"> 00:05:13,960</v>
      </c>
      <c r="J2147" t="str">
        <f>IF(L2147="PAUSE",E2147,IF(anotacoes!G2151=conversao_anotacoes!C2147,conversao_anotacoes!C2147,conversao_anotacoes!D2147))</f>
        <v>ELMONT, G</v>
      </c>
      <c r="K2147" t="str">
        <f t="shared" si="66"/>
        <v>KHABACHIROV</v>
      </c>
      <c r="L2147" t="str">
        <f>UPPER(anotacoes!H2147)</f>
        <v>DISPLACEMENT</v>
      </c>
      <c r="M2147" t="str">
        <f>IF(OR(L2147="ATTACK",L2147="FINTA"),"&lt;TECNICA&gt;",UPPER(anotacoes!I2147))</f>
        <v>TRY TO GRIP WITH CONTACT</v>
      </c>
      <c r="N2147" t="str">
        <f>IF(OR(L2147="ATTACK",L2147="FINTA"),UPPER(anotacoes!I2147),"")</f>
        <v/>
      </c>
      <c r="O2147" s="6" t="str">
        <f>IF(anotacoes!N2147=0,"",anotacoes!N2147)</f>
        <v/>
      </c>
      <c r="P2147" t="str">
        <f>IF(anotacoes!M2147=0,"",UPPER(anotacoes!M2147))</f>
        <v/>
      </c>
      <c r="Q2147" t="str">
        <f t="shared" si="67"/>
        <v>INSERT INTO CONVERSAO_LUTA_ACAO (cd_conversao, id_luta, sequencia, momento_inicio, momento_fim, quem_faz, quem_sofre, acao_tipo, acao, tecnica, direcao, pontuacao) VALUES (1, 35, 46, TRIM(' 00:05:10,398'), TRIM(' 00:05:13,960'), 'ELMONT, G', 'KHABACHIROV', 'DISPLACEMENT', 'TRY TO GRIP WITH CONTACT', NULL, NULL, NULL)</v>
      </c>
      <c r="R2147" t="s">
        <v>10327</v>
      </c>
    </row>
    <row r="2148" spans="1:18" hidden="1" x14ac:dyDescent="0.25">
      <c r="A2148" s="7">
        <f>anotacoes!D2148</f>
        <v>40958</v>
      </c>
      <c r="B2148" t="str">
        <f>anotacoes!C2148</f>
        <v>GRAND PRIX DUSSELDORF 2012</v>
      </c>
      <c r="C2148" t="str">
        <f>anotacoes!E2148</f>
        <v>ELMONT, G</v>
      </c>
      <c r="D2148" t="str">
        <f>anotacoes!F2148</f>
        <v>KHABACHIROV</v>
      </c>
      <c r="E2148" t="s">
        <v>10325</v>
      </c>
      <c r="F2148">
        <f>anotacoes!A2148</f>
        <v>35</v>
      </c>
      <c r="G2148">
        <f>anotacoes!B2148</f>
        <v>47</v>
      </c>
      <c r="H2148" t="str">
        <f>anotacoes!K2148</f>
        <v xml:space="preserve"> 00:05:14,145</v>
      </c>
      <c r="I2148" t="str">
        <f>anotacoes!L2148</f>
        <v xml:space="preserve"> 00:05:25,385</v>
      </c>
      <c r="J2148" t="str">
        <f>IF(L2148="PAUSE",E2148,IF(anotacoes!G2152=conversao_anotacoes!C2148,conversao_anotacoes!C2148,conversao_anotacoes!D2148))</f>
        <v>ELMONT, G</v>
      </c>
      <c r="K2148" t="str">
        <f t="shared" si="66"/>
        <v>KHABACHIROV</v>
      </c>
      <c r="L2148" t="str">
        <f>UPPER(anotacoes!H2148)</f>
        <v>GRIP TIME</v>
      </c>
      <c r="M2148" t="str">
        <f>IF(OR(L2148="ATTACK",L2148="FINTA"),"&lt;TECNICA&gt;",UPPER(anotacoes!I2148))</f>
        <v>RIGHT COLLAR LEFT SLEEVE</v>
      </c>
      <c r="N2148" t="str">
        <f>IF(OR(L2148="ATTACK",L2148="FINTA"),UPPER(anotacoes!I2148),"")</f>
        <v/>
      </c>
      <c r="O2148" s="6" t="str">
        <f>IF(anotacoes!N2148=0,"",anotacoes!N2148)</f>
        <v/>
      </c>
      <c r="P2148" t="str">
        <f>IF(anotacoes!M2148=0,"",UPPER(anotacoes!M2148))</f>
        <v/>
      </c>
      <c r="Q2148" t="str">
        <f t="shared" si="67"/>
        <v>INSERT INTO CONVERSAO_LUTA_ACAO (cd_conversao, id_luta, sequencia, momento_inicio, momento_fim, quem_faz, quem_sofre, acao_tipo, acao, tecnica, direcao, pontuacao) VALUES (1, 35, 47, TRIM(' 00:05:14,145'), TRIM(' 00:05:25,385'), 'ELMONT, G', 'KHABACHIROV', 'GRIP TIME', 'RIGHT COLLAR LEFT SLEEVE', NULL, NULL, NULL)</v>
      </c>
      <c r="R2148" t="s">
        <v>10327</v>
      </c>
    </row>
    <row r="2149" spans="1:18" hidden="1" x14ac:dyDescent="0.25">
      <c r="A2149" s="7">
        <f>anotacoes!D2149</f>
        <v>40958</v>
      </c>
      <c r="B2149" t="str">
        <f>anotacoes!C2149</f>
        <v>GRAND PRIX DUSSELDORF 2012</v>
      </c>
      <c r="C2149" t="str">
        <f>anotacoes!E2149</f>
        <v>ELMONT, G</v>
      </c>
      <c r="D2149" t="str">
        <f>anotacoes!F2149</f>
        <v>KHABACHIROV</v>
      </c>
      <c r="E2149" t="s">
        <v>10325</v>
      </c>
      <c r="F2149">
        <f>anotacoes!A2149</f>
        <v>35</v>
      </c>
      <c r="G2149">
        <f>anotacoes!B2149</f>
        <v>48</v>
      </c>
      <c r="H2149" t="str">
        <f>anotacoes!K2149</f>
        <v xml:space="preserve"> 00:05:25,557</v>
      </c>
      <c r="I2149" t="str">
        <f>anotacoes!L2149</f>
        <v xml:space="preserve"> 00:05:32,020</v>
      </c>
      <c r="J2149" t="str">
        <f>IF(L2149="PAUSE",E2149,IF(anotacoes!G2153=conversao_anotacoes!C2149,conversao_anotacoes!C2149,conversao_anotacoes!D2149))</f>
        <v>&lt;ARBITRO_DESCONHECIDO&gt;</v>
      </c>
      <c r="K2149" t="str">
        <f t="shared" si="66"/>
        <v/>
      </c>
      <c r="L2149" t="str">
        <f>UPPER(anotacoes!H2149)</f>
        <v>PAUSE</v>
      </c>
      <c r="M2149" t="str">
        <f>IF(OR(L2149="ATTACK",L2149="FINTA"),"&lt;TECNICA&gt;",UPPER(anotacoes!I2149))</f>
        <v>SCORE WITH SHIDO</v>
      </c>
      <c r="N2149" t="str">
        <f>IF(OR(L2149="ATTACK",L2149="FINTA"),UPPER(anotacoes!I2149),"")</f>
        <v/>
      </c>
      <c r="O2149" s="6" t="str">
        <f>IF(anotacoes!N2149=0,"",anotacoes!N2149)</f>
        <v/>
      </c>
      <c r="P2149" t="str">
        <f>IF(anotacoes!M2149=0,"",UPPER(anotacoes!M2149))</f>
        <v/>
      </c>
      <c r="Q2149" t="str">
        <f t="shared" si="67"/>
        <v>INSERT INTO CONVERSAO_LUTA_ACAO (cd_conversao, id_luta, sequencia, momento_inicio, momento_fim, quem_faz, quem_sofre, acao_tipo, acao, tecnica, direcao, pontuacao) VALUES (1, 35, 48, TRIM(' 00:05:25,557'), TRIM(' 00:05:32,020'), '&lt;ARBITRO_DESCONHECIDO&gt;', '', 'PAUSE', 'SCORE WITH SHIDO', NULL, NULL, NULL)</v>
      </c>
      <c r="R2149" t="s">
        <v>10327</v>
      </c>
    </row>
    <row r="2150" spans="1:18" hidden="1" x14ac:dyDescent="0.25">
      <c r="A2150" s="7">
        <f>anotacoes!D2150</f>
        <v>40958</v>
      </c>
      <c r="B2150" t="str">
        <f>anotacoes!C2150</f>
        <v>GRAND PRIX DUSSELDORF 2012</v>
      </c>
      <c r="C2150" t="str">
        <f>anotacoes!E2150</f>
        <v>ELMONT, G</v>
      </c>
      <c r="D2150" t="str">
        <f>anotacoes!F2150</f>
        <v>KHABACHIROV</v>
      </c>
      <c r="E2150" t="s">
        <v>10325</v>
      </c>
      <c r="F2150">
        <f>anotacoes!A2150</f>
        <v>35</v>
      </c>
      <c r="G2150">
        <f>anotacoes!B2150</f>
        <v>49</v>
      </c>
      <c r="H2150" t="str">
        <f>anotacoes!K2150</f>
        <v xml:space="preserve"> 00:05:32,209</v>
      </c>
      <c r="I2150" t="str">
        <f>anotacoes!L2150</f>
        <v xml:space="preserve"> 00:05:36,039</v>
      </c>
      <c r="J2150" t="str">
        <f>IF(L2150="PAUSE",E2150,IF(anotacoes!G2154=conversao_anotacoes!C2150,conversao_anotacoes!C2150,conversao_anotacoes!D2150))</f>
        <v>ELMONT, G</v>
      </c>
      <c r="K2150" t="str">
        <f t="shared" si="66"/>
        <v>KHABACHIROV</v>
      </c>
      <c r="L2150" t="str">
        <f>UPPER(anotacoes!H2150)</f>
        <v>DISPLACEMENT</v>
      </c>
      <c r="M2150" t="str">
        <f>IF(OR(L2150="ATTACK",L2150="FINTA"),"&lt;TECNICA&gt;",UPPER(anotacoes!I2150))</f>
        <v>2-3 STEP HESITANT LEFT</v>
      </c>
      <c r="N2150" t="str">
        <f>IF(OR(L2150="ATTACK",L2150="FINTA"),UPPER(anotacoes!I2150),"")</f>
        <v/>
      </c>
      <c r="O2150" s="6" t="str">
        <f>IF(anotacoes!N2150=0,"",anotacoes!N2150)</f>
        <v/>
      </c>
      <c r="P2150" t="str">
        <f>IF(anotacoes!M2150=0,"",UPPER(anotacoes!M2150))</f>
        <v/>
      </c>
      <c r="Q2150" t="str">
        <f t="shared" si="67"/>
        <v>INSERT INTO CONVERSAO_LUTA_ACAO (cd_conversao, id_luta, sequencia, momento_inicio, momento_fim, quem_faz, quem_sofre, acao_tipo, acao, tecnica, direcao, pontuacao) VALUES (1, 35, 49, TRIM(' 00:05:32,209'), TRIM(' 00:05:36,039'), 'ELMONT, G', 'KHABACHIROV', 'DISPLACEMENT', '2-3 STEP HESITANT LEFT', NULL, NULL, NULL)</v>
      </c>
      <c r="R2150" t="s">
        <v>10327</v>
      </c>
    </row>
    <row r="2151" spans="1:18" hidden="1" x14ac:dyDescent="0.25">
      <c r="A2151" s="7">
        <f>anotacoes!D2151</f>
        <v>40958</v>
      </c>
      <c r="B2151" t="str">
        <f>anotacoes!C2151</f>
        <v>GRAND PRIX DUSSELDORF 2012</v>
      </c>
      <c r="C2151" t="str">
        <f>anotacoes!E2151</f>
        <v>ELMONT, G</v>
      </c>
      <c r="D2151" t="str">
        <f>anotacoes!F2151</f>
        <v>KHABACHIROV</v>
      </c>
      <c r="E2151" t="s">
        <v>10325</v>
      </c>
      <c r="F2151">
        <f>anotacoes!A2151</f>
        <v>35</v>
      </c>
      <c r="G2151">
        <f>anotacoes!B2151</f>
        <v>50</v>
      </c>
      <c r="H2151" t="str">
        <f>anotacoes!K2151</f>
        <v xml:space="preserve"> 00:05:36,216</v>
      </c>
      <c r="I2151" t="str">
        <f>anotacoes!L2151</f>
        <v xml:space="preserve"> 00:05:38,051</v>
      </c>
      <c r="J2151" t="str">
        <f>IF(L2151="PAUSE",E2151,IF(anotacoes!G2155=conversao_anotacoes!C2151,conversao_anotacoes!C2151,conversao_anotacoes!D2151))</f>
        <v>ELMONT, G</v>
      </c>
      <c r="K2151" t="str">
        <f t="shared" si="66"/>
        <v>KHABACHIROV</v>
      </c>
      <c r="L2151" t="str">
        <f>UPPER(anotacoes!H2151)</f>
        <v>DISPLACEMENT</v>
      </c>
      <c r="M2151" t="str">
        <f>IF(OR(L2151="ATTACK",L2151="FINTA"),"&lt;TECNICA&gt;",UPPER(anotacoes!I2151))</f>
        <v>TRY TO GRIP WITH CONTACT</v>
      </c>
      <c r="N2151" t="str">
        <f>IF(OR(L2151="ATTACK",L2151="FINTA"),UPPER(anotacoes!I2151),"")</f>
        <v/>
      </c>
      <c r="O2151" s="6" t="str">
        <f>IF(anotacoes!N2151=0,"",anotacoes!N2151)</f>
        <v/>
      </c>
      <c r="P2151" t="str">
        <f>IF(anotacoes!M2151=0,"",UPPER(anotacoes!M2151))</f>
        <v/>
      </c>
      <c r="Q2151" t="str">
        <f t="shared" si="67"/>
        <v>INSERT INTO CONVERSAO_LUTA_ACAO (cd_conversao, id_luta, sequencia, momento_inicio, momento_fim, quem_faz, quem_sofre, acao_tipo, acao, tecnica, direcao, pontuacao) VALUES (1, 35, 50, TRIM(' 00:05:36,216'), TRIM(' 00:05:38,051'), 'ELMONT, G', 'KHABACHIROV', 'DISPLACEMENT', 'TRY TO GRIP WITH CONTACT', NULL, NULL, NULL)</v>
      </c>
      <c r="R2151" t="s">
        <v>10327</v>
      </c>
    </row>
    <row r="2152" spans="1:18" hidden="1" x14ac:dyDescent="0.25">
      <c r="A2152" s="7">
        <f>anotacoes!D2152</f>
        <v>40958</v>
      </c>
      <c r="B2152" t="str">
        <f>anotacoes!C2152</f>
        <v>GRAND PRIX DUSSELDORF 2012</v>
      </c>
      <c r="C2152" t="str">
        <f>anotacoes!E2152</f>
        <v>ELMONT, G</v>
      </c>
      <c r="D2152" t="str">
        <f>anotacoes!F2152</f>
        <v>KHABACHIROV</v>
      </c>
      <c r="E2152" t="s">
        <v>10325</v>
      </c>
      <c r="F2152">
        <f>anotacoes!A2152</f>
        <v>35</v>
      </c>
      <c r="G2152">
        <f>anotacoes!B2152</f>
        <v>51</v>
      </c>
      <c r="H2152" t="str">
        <f>anotacoes!K2152</f>
        <v xml:space="preserve"> 00:05:38,223</v>
      </c>
      <c r="I2152" t="str">
        <f>anotacoes!L2152</f>
        <v xml:space="preserve"> 00:05:49,024</v>
      </c>
      <c r="J2152" t="str">
        <f>IF(L2152="PAUSE",E2152,IF(anotacoes!G2156=conversao_anotacoes!C2152,conversao_anotacoes!C2152,conversao_anotacoes!D2152))</f>
        <v>ELMONT, G</v>
      </c>
      <c r="K2152" t="str">
        <f t="shared" si="66"/>
        <v>KHABACHIROV</v>
      </c>
      <c r="L2152" t="str">
        <f>UPPER(anotacoes!H2152)</f>
        <v>GRIP TIME</v>
      </c>
      <c r="M2152" t="str">
        <f>IF(OR(L2152="ATTACK",L2152="FINTA"),"&lt;TECNICA&gt;",UPPER(anotacoes!I2152))</f>
        <v>LEFT COLLAR RIGHT COLLAR</v>
      </c>
      <c r="N2152" t="str">
        <f>IF(OR(L2152="ATTACK",L2152="FINTA"),UPPER(anotacoes!I2152),"")</f>
        <v/>
      </c>
      <c r="O2152" s="6" t="str">
        <f>IF(anotacoes!N2152=0,"",anotacoes!N2152)</f>
        <v/>
      </c>
      <c r="P2152" t="str">
        <f>IF(anotacoes!M2152=0,"",UPPER(anotacoes!M2152))</f>
        <v/>
      </c>
      <c r="Q2152" t="str">
        <f t="shared" si="67"/>
        <v>INSERT INTO CONVERSAO_LUTA_ACAO (cd_conversao, id_luta, sequencia, momento_inicio, momento_fim, quem_faz, quem_sofre, acao_tipo, acao, tecnica, direcao, pontuacao) VALUES (1, 35, 51, TRIM(' 00:05:38,223'), TRIM(' 00:05:49,024'), 'ELMONT, G', 'KHABACHIROV', 'GRIP TIME', 'LEFT COLLAR RIGHT COLLAR', NULL, NULL, NULL)</v>
      </c>
      <c r="R2152" t="s">
        <v>10327</v>
      </c>
    </row>
    <row r="2153" spans="1:18" hidden="1" x14ac:dyDescent="0.25">
      <c r="A2153" s="7">
        <f>anotacoes!D2153</f>
        <v>40958</v>
      </c>
      <c r="B2153" t="str">
        <f>anotacoes!C2153</f>
        <v>GRAND PRIX DUSSELDORF 2012</v>
      </c>
      <c r="C2153" t="str">
        <f>anotacoes!E2153</f>
        <v>ELMONT, G</v>
      </c>
      <c r="D2153" t="str">
        <f>anotacoes!F2153</f>
        <v>KHABACHIROV</v>
      </c>
      <c r="E2153" t="s">
        <v>10325</v>
      </c>
      <c r="F2153">
        <f>anotacoes!A2153</f>
        <v>35</v>
      </c>
      <c r="G2153">
        <f>anotacoes!B2153</f>
        <v>52</v>
      </c>
      <c r="H2153" t="str">
        <f>anotacoes!K2153</f>
        <v xml:space="preserve"> 00:05:49,024</v>
      </c>
      <c r="I2153" t="str">
        <f>anotacoes!L2153</f>
        <v xml:space="preserve"> 00:05:52,170</v>
      </c>
      <c r="J2153" t="str">
        <f>IF(L2153="PAUSE",E2153,IF(anotacoes!G2157=conversao_anotacoes!C2153,conversao_anotacoes!C2153,conversao_anotacoes!D2153))</f>
        <v>ELMONT, G</v>
      </c>
      <c r="K2153" t="str">
        <f t="shared" si="66"/>
        <v>KHABACHIROV</v>
      </c>
      <c r="L2153" t="str">
        <f>UPPER(anotacoes!H2153)</f>
        <v>GRIP TIME</v>
      </c>
      <c r="M2153" t="str">
        <f>IF(OR(L2153="ATTACK",L2153="FINTA"),"&lt;TECNICA&gt;",UPPER(anotacoes!I2153))</f>
        <v>RIGHT COLLAR</v>
      </c>
      <c r="N2153" t="str">
        <f>IF(OR(L2153="ATTACK",L2153="FINTA"),UPPER(anotacoes!I2153),"")</f>
        <v/>
      </c>
      <c r="O2153" s="6" t="str">
        <f>IF(anotacoes!N2153=0,"",anotacoes!N2153)</f>
        <v/>
      </c>
      <c r="P2153" t="str">
        <f>IF(anotacoes!M2153=0,"",UPPER(anotacoes!M2153))</f>
        <v/>
      </c>
      <c r="Q2153" t="str">
        <f t="shared" si="67"/>
        <v>INSERT INTO CONVERSAO_LUTA_ACAO (cd_conversao, id_luta, sequencia, momento_inicio, momento_fim, quem_faz, quem_sofre, acao_tipo, acao, tecnica, direcao, pontuacao) VALUES (1, 35, 52, TRIM(' 00:05:49,024'), TRIM(' 00:05:52,170'), 'ELMONT, G', 'KHABACHIROV', 'GRIP TIME', 'RIGHT COLLAR', NULL, NULL, NULL)</v>
      </c>
      <c r="R2153" t="s">
        <v>10327</v>
      </c>
    </row>
    <row r="2154" spans="1:18" hidden="1" x14ac:dyDescent="0.25">
      <c r="A2154" s="7">
        <f>anotacoes!D2154</f>
        <v>40958</v>
      </c>
      <c r="B2154" t="str">
        <f>anotacoes!C2154</f>
        <v>GRAND PRIX DUSSELDORF 2012</v>
      </c>
      <c r="C2154" t="str">
        <f>anotacoes!E2154</f>
        <v>ELMONT, G</v>
      </c>
      <c r="D2154" t="str">
        <f>anotacoes!F2154</f>
        <v>KHABACHIROV</v>
      </c>
      <c r="E2154" t="s">
        <v>10325</v>
      </c>
      <c r="F2154">
        <f>anotacoes!A2154</f>
        <v>35</v>
      </c>
      <c r="G2154">
        <f>anotacoes!B2154</f>
        <v>53</v>
      </c>
      <c r="H2154" t="str">
        <f>anotacoes!K2154</f>
        <v xml:space="preserve"> 00:05:52,170</v>
      </c>
      <c r="I2154" t="str">
        <f>anotacoes!L2154</f>
        <v xml:space="preserve"> 00:05:58,538</v>
      </c>
      <c r="J2154" t="str">
        <f>IF(L2154="PAUSE",E2154,IF(anotacoes!G2158=conversao_anotacoes!C2154,conversao_anotacoes!C2154,conversao_anotacoes!D2154))</f>
        <v>ELMONT, G</v>
      </c>
      <c r="K2154" t="str">
        <f t="shared" si="66"/>
        <v>KHABACHIROV</v>
      </c>
      <c r="L2154" t="str">
        <f>UPPER(anotacoes!H2154)</f>
        <v>DISPLACEMENT</v>
      </c>
      <c r="M2154" t="str">
        <f>IF(OR(L2154="ATTACK",L2154="FINTA"),"&lt;TECNICA&gt;",UPPER(anotacoes!I2154))</f>
        <v>2-3 STEP HESITANT LEFT</v>
      </c>
      <c r="N2154" t="str">
        <f>IF(OR(L2154="ATTACK",L2154="FINTA"),UPPER(anotacoes!I2154),"")</f>
        <v/>
      </c>
      <c r="O2154" s="6" t="str">
        <f>IF(anotacoes!N2154=0,"",anotacoes!N2154)</f>
        <v/>
      </c>
      <c r="P2154" t="str">
        <f>IF(anotacoes!M2154=0,"",UPPER(anotacoes!M2154))</f>
        <v/>
      </c>
      <c r="Q2154" t="str">
        <f t="shared" si="67"/>
        <v>INSERT INTO CONVERSAO_LUTA_ACAO (cd_conversao, id_luta, sequencia, momento_inicio, momento_fim, quem_faz, quem_sofre, acao_tipo, acao, tecnica, direcao, pontuacao) VALUES (1, 35, 53, TRIM(' 00:05:52,170'), TRIM(' 00:05:58,538'), 'ELMONT, G', 'KHABACHIROV', 'DISPLACEMENT', '2-3 STEP HESITANT LEFT', NULL, NULL, NULL)</v>
      </c>
      <c r="R2154" t="s">
        <v>10327</v>
      </c>
    </row>
    <row r="2155" spans="1:18" hidden="1" x14ac:dyDescent="0.25">
      <c r="A2155" s="7">
        <f>anotacoes!D2155</f>
        <v>40958</v>
      </c>
      <c r="B2155" t="str">
        <f>anotacoes!C2155</f>
        <v>GRAND PRIX DUSSELDORF 2012</v>
      </c>
      <c r="C2155" t="str">
        <f>anotacoes!E2155</f>
        <v>ELMONT, G</v>
      </c>
      <c r="D2155" t="str">
        <f>anotacoes!F2155</f>
        <v>KHABACHIROV</v>
      </c>
      <c r="E2155" t="s">
        <v>10325</v>
      </c>
      <c r="F2155">
        <f>anotacoes!A2155</f>
        <v>35</v>
      </c>
      <c r="G2155">
        <f>anotacoes!B2155</f>
        <v>54</v>
      </c>
      <c r="H2155" t="str">
        <f>anotacoes!K2155</f>
        <v xml:space="preserve"> 00:05:58,538</v>
      </c>
      <c r="I2155" t="str">
        <f>anotacoes!L2155</f>
        <v xml:space="preserve"> 00:06:42,600</v>
      </c>
      <c r="J2155" t="str">
        <f>IF(L2155="PAUSE",E2155,IF(anotacoes!G2159=conversao_anotacoes!C2155,conversao_anotacoes!C2155,conversao_anotacoes!D2155))</f>
        <v>ELMONT, G</v>
      </c>
      <c r="K2155" t="str">
        <f t="shared" si="66"/>
        <v>KHABACHIROV</v>
      </c>
      <c r="L2155" t="str">
        <f>UPPER(anotacoes!H2155)</f>
        <v>DISPLACEMENT</v>
      </c>
      <c r="M2155" t="str">
        <f>IF(OR(L2155="ATTACK",L2155="FINTA"),"&lt;TECNICA&gt;",UPPER(anotacoes!I2155))</f>
        <v>TRY TO GRIP WITH CONTACT</v>
      </c>
      <c r="N2155" t="str">
        <f>IF(OR(L2155="ATTACK",L2155="FINTA"),UPPER(anotacoes!I2155),"")</f>
        <v/>
      </c>
      <c r="O2155" s="6" t="str">
        <f>IF(anotacoes!N2155=0,"",anotacoes!N2155)</f>
        <v/>
      </c>
      <c r="P2155" t="str">
        <f>IF(anotacoes!M2155=0,"",UPPER(anotacoes!M2155))</f>
        <v/>
      </c>
      <c r="Q2155" t="str">
        <f t="shared" si="67"/>
        <v>INSERT INTO CONVERSAO_LUTA_ACAO (cd_conversao, id_luta, sequencia, momento_inicio, momento_fim, quem_faz, quem_sofre, acao_tipo, acao, tecnica, direcao, pontuacao) VALUES (1, 35, 54, TRIM(' 00:05:58,538'), TRIM(' 00:06:42,600'), 'ELMONT, G', 'KHABACHIROV', 'DISPLACEMENT', 'TRY TO GRIP WITH CONTACT', NULL, NULL, NULL)</v>
      </c>
      <c r="R2155" t="s">
        <v>10327</v>
      </c>
    </row>
    <row r="2156" spans="1:18" hidden="1" x14ac:dyDescent="0.25">
      <c r="A2156" s="7">
        <f>anotacoes!D2156</f>
        <v>40958</v>
      </c>
      <c r="B2156" t="str">
        <f>anotacoes!C2156</f>
        <v>GRAND PRIX DUSSELDORF 2012</v>
      </c>
      <c r="C2156" t="str">
        <f>anotacoes!E2156</f>
        <v>ELMONT, G</v>
      </c>
      <c r="D2156" t="str">
        <f>anotacoes!F2156</f>
        <v>KHABACHIROV</v>
      </c>
      <c r="E2156" t="s">
        <v>10325</v>
      </c>
      <c r="F2156">
        <f>anotacoes!A2156</f>
        <v>35</v>
      </c>
      <c r="G2156">
        <f>anotacoes!B2156</f>
        <v>55</v>
      </c>
      <c r="H2156" t="str">
        <f>anotacoes!K2156</f>
        <v xml:space="preserve"> 00:06:42,600</v>
      </c>
      <c r="I2156" t="str">
        <f>anotacoes!L2156</f>
        <v xml:space="preserve"> 00:06:46,474</v>
      </c>
      <c r="J2156" t="str">
        <f>IF(L2156="PAUSE",E2156,IF(anotacoes!G2160=conversao_anotacoes!C2156,conversao_anotacoes!C2156,conversao_anotacoes!D2156))</f>
        <v>ELMONT, G</v>
      </c>
      <c r="K2156" t="str">
        <f t="shared" si="66"/>
        <v>KHABACHIROV</v>
      </c>
      <c r="L2156" t="str">
        <f>UPPER(anotacoes!H2156)</f>
        <v>GRIP TIME</v>
      </c>
      <c r="M2156" t="str">
        <f>IF(OR(L2156="ATTACK",L2156="FINTA"),"&lt;TECNICA&gt;",UPPER(anotacoes!I2156))</f>
        <v>RIGHT COLLAR</v>
      </c>
      <c r="N2156" t="str">
        <f>IF(OR(L2156="ATTACK",L2156="FINTA"),UPPER(anotacoes!I2156),"")</f>
        <v/>
      </c>
      <c r="O2156" s="6" t="str">
        <f>IF(anotacoes!N2156=0,"",anotacoes!N2156)</f>
        <v/>
      </c>
      <c r="P2156" t="str">
        <f>IF(anotacoes!M2156=0,"",UPPER(anotacoes!M2156))</f>
        <v/>
      </c>
      <c r="Q2156" t="str">
        <f t="shared" si="67"/>
        <v>INSERT INTO CONVERSAO_LUTA_ACAO (cd_conversao, id_luta, sequencia, momento_inicio, momento_fim, quem_faz, quem_sofre, acao_tipo, acao, tecnica, direcao, pontuacao) VALUES (1, 35, 55, TRIM(' 00:06:42,600'), TRIM(' 00:06:46,474'), 'ELMONT, G', 'KHABACHIROV', 'GRIP TIME', 'RIGHT COLLAR', NULL, NULL, NULL)</v>
      </c>
      <c r="R2156" t="s">
        <v>10327</v>
      </c>
    </row>
    <row r="2157" spans="1:18" hidden="1" x14ac:dyDescent="0.25">
      <c r="A2157" s="7">
        <f>anotacoes!D2157</f>
        <v>40958</v>
      </c>
      <c r="B2157" t="str">
        <f>anotacoes!C2157</f>
        <v>GRAND PRIX DUSSELDORF 2012</v>
      </c>
      <c r="C2157" t="str">
        <f>anotacoes!E2157</f>
        <v>ELMONT, G</v>
      </c>
      <c r="D2157" t="str">
        <f>anotacoes!F2157</f>
        <v>KHABACHIROV</v>
      </c>
      <c r="E2157" t="s">
        <v>10325</v>
      </c>
      <c r="F2157">
        <f>anotacoes!A2157</f>
        <v>35</v>
      </c>
      <c r="G2157">
        <f>anotacoes!B2157</f>
        <v>56</v>
      </c>
      <c r="H2157" t="str">
        <f>anotacoes!K2157</f>
        <v xml:space="preserve"> 00:06:46,474</v>
      </c>
      <c r="I2157" t="str">
        <f>anotacoes!L2157</f>
        <v xml:space="preserve"> 00:06:46,474</v>
      </c>
      <c r="J2157" t="str">
        <f>IF(L2157="PAUSE",E2157,IF(anotacoes!G2161=conversao_anotacoes!C2157,conversao_anotacoes!C2157,conversao_anotacoes!D2157))</f>
        <v>ELMONT, G</v>
      </c>
      <c r="K2157" t="str">
        <f t="shared" si="66"/>
        <v>KHABACHIROV</v>
      </c>
      <c r="L2157" t="str">
        <f>UPPER(anotacoes!H2157)</f>
        <v>FINTA</v>
      </c>
      <c r="M2157" t="str">
        <f>IF(OR(L2157="ATTACK",L2157="FINTA"),"&lt;TECNICA&gt;",UPPER(anotacoes!I2157))</f>
        <v>&lt;TECNICA&gt;</v>
      </c>
      <c r="N2157" t="str">
        <f>IF(OR(L2157="ATTACK",L2157="FINTA"),UPPER(anotacoes!I2157),"")</f>
        <v>DEASHI HARAI LEFT</v>
      </c>
      <c r="O2157" s="6" t="str">
        <f>IF(anotacoes!N2157=0,"",anotacoes!N2157)</f>
        <v/>
      </c>
      <c r="P2157" t="str">
        <f>IF(anotacoes!M2157=0,"",UPPER(anotacoes!M2157))</f>
        <v/>
      </c>
      <c r="Q2157" t="str">
        <f t="shared" si="67"/>
        <v>INSERT INTO CONVERSAO_LUTA_ACAO (cd_conversao, id_luta, sequencia, momento_inicio, momento_fim, quem_faz, quem_sofre, acao_tipo, acao, tecnica, direcao, pontuacao) VALUES (1, 35, 56, TRIM(' 00:06:46,474'), TRIM(' 00:06:46,474'), 'ELMONT, G', 'KHABACHIROV', 'FINTA', '&lt;TECNICA&gt;', 'DEASHI HARAI LEFT', NULL, NULL)</v>
      </c>
      <c r="R2157" t="s">
        <v>10327</v>
      </c>
    </row>
    <row r="2158" spans="1:18" hidden="1" x14ac:dyDescent="0.25">
      <c r="A2158" s="7">
        <f>anotacoes!D2158</f>
        <v>40958</v>
      </c>
      <c r="B2158" t="str">
        <f>anotacoes!C2158</f>
        <v>GRAND PRIX DUSSELDORF 2012</v>
      </c>
      <c r="C2158" t="str">
        <f>anotacoes!E2158</f>
        <v>ELMONT, G</v>
      </c>
      <c r="D2158" t="str">
        <f>anotacoes!F2158</f>
        <v>KHABACHIROV</v>
      </c>
      <c r="E2158" t="s">
        <v>10325</v>
      </c>
      <c r="F2158">
        <f>anotacoes!A2158</f>
        <v>35</v>
      </c>
      <c r="G2158">
        <f>anotacoes!B2158</f>
        <v>57</v>
      </c>
      <c r="H2158" t="str">
        <f>anotacoes!K2158</f>
        <v xml:space="preserve"> 00:06:46,474</v>
      </c>
      <c r="I2158" t="str">
        <f>anotacoes!L2158</f>
        <v xml:space="preserve"> 00:06:51,794</v>
      </c>
      <c r="J2158" t="str">
        <f>IF(L2158="PAUSE",E2158,IF(anotacoes!G2162=conversao_anotacoes!C2158,conversao_anotacoes!C2158,conversao_anotacoes!D2158))</f>
        <v>ELMONT, G</v>
      </c>
      <c r="K2158" t="str">
        <f t="shared" si="66"/>
        <v>KHABACHIROV</v>
      </c>
      <c r="L2158" t="str">
        <f>UPPER(anotacoes!H2158)</f>
        <v>GRIP TIME</v>
      </c>
      <c r="M2158" t="str">
        <f>IF(OR(L2158="ATTACK",L2158="FINTA"),"&lt;TECNICA&gt;",UPPER(anotacoes!I2158))</f>
        <v>RIGHT COLLAR</v>
      </c>
      <c r="N2158" t="str">
        <f>IF(OR(L2158="ATTACK",L2158="FINTA"),UPPER(anotacoes!I2158),"")</f>
        <v/>
      </c>
      <c r="O2158" s="6" t="str">
        <f>IF(anotacoes!N2158=0,"",anotacoes!N2158)</f>
        <v/>
      </c>
      <c r="P2158" t="str">
        <f>IF(anotacoes!M2158=0,"",UPPER(anotacoes!M2158))</f>
        <v/>
      </c>
      <c r="Q2158" t="str">
        <f t="shared" si="67"/>
        <v>INSERT INTO CONVERSAO_LUTA_ACAO (cd_conversao, id_luta, sequencia, momento_inicio, momento_fim, quem_faz, quem_sofre, acao_tipo, acao, tecnica, direcao, pontuacao) VALUES (1, 35, 57, TRIM(' 00:06:46,474'), TRIM(' 00:06:51,794'), 'ELMONT, G', 'KHABACHIROV', 'GRIP TIME', 'RIGHT COLLAR', NULL, NULL, NULL)</v>
      </c>
      <c r="R2158" t="s">
        <v>10327</v>
      </c>
    </row>
    <row r="2159" spans="1:18" hidden="1" x14ac:dyDescent="0.25">
      <c r="A2159" s="7">
        <f>anotacoes!D2159</f>
        <v>40958</v>
      </c>
      <c r="B2159" t="str">
        <f>anotacoes!C2159</f>
        <v>GRAND PRIX DUSSELDORF 2012</v>
      </c>
      <c r="C2159" t="str">
        <f>anotacoes!E2159</f>
        <v>ELMONT, G</v>
      </c>
      <c r="D2159" t="str">
        <f>anotacoes!F2159</f>
        <v>KHABACHIROV</v>
      </c>
      <c r="E2159" t="s">
        <v>10325</v>
      </c>
      <c r="F2159">
        <f>anotacoes!A2159</f>
        <v>35</v>
      </c>
      <c r="G2159">
        <f>anotacoes!B2159</f>
        <v>58</v>
      </c>
      <c r="H2159" t="str">
        <f>anotacoes!K2159</f>
        <v xml:space="preserve"> 00:06:51,794</v>
      </c>
      <c r="I2159" t="str">
        <f>anotacoes!L2159</f>
        <v xml:space="preserve"> 00:06:54,317</v>
      </c>
      <c r="J2159" t="str">
        <f>IF(L2159="PAUSE",E2159,IF(anotacoes!G2163=conversao_anotacoes!C2159,conversao_anotacoes!C2159,conversao_anotacoes!D2159))</f>
        <v>ELMONT, G</v>
      </c>
      <c r="K2159" t="str">
        <f t="shared" si="66"/>
        <v>KHABACHIROV</v>
      </c>
      <c r="L2159" t="str">
        <f>UPPER(anotacoes!H2159)</f>
        <v>GRIP TIME</v>
      </c>
      <c r="M2159" t="str">
        <f>IF(OR(L2159="ATTACK",L2159="FINTA"),"&lt;TECNICA&gt;",UPPER(anotacoes!I2159))</f>
        <v>LEFT COLLAR RIGHT COLLAR</v>
      </c>
      <c r="N2159" t="str">
        <f>IF(OR(L2159="ATTACK",L2159="FINTA"),UPPER(anotacoes!I2159),"")</f>
        <v/>
      </c>
      <c r="O2159" s="6" t="str">
        <f>IF(anotacoes!N2159=0,"",anotacoes!N2159)</f>
        <v/>
      </c>
      <c r="P2159" t="str">
        <f>IF(anotacoes!M2159=0,"",UPPER(anotacoes!M2159))</f>
        <v/>
      </c>
      <c r="Q2159" t="str">
        <f t="shared" si="67"/>
        <v>INSERT INTO CONVERSAO_LUTA_ACAO (cd_conversao, id_luta, sequencia, momento_inicio, momento_fim, quem_faz, quem_sofre, acao_tipo, acao, tecnica, direcao, pontuacao) VALUES (1, 35, 58, TRIM(' 00:06:51,794'), TRIM(' 00:06:54,317'), 'ELMONT, G', 'KHABACHIROV', 'GRIP TIME', 'LEFT COLLAR RIGHT COLLAR', NULL, NULL, NULL)</v>
      </c>
      <c r="R2159" t="s">
        <v>10327</v>
      </c>
    </row>
    <row r="2160" spans="1:18" hidden="1" x14ac:dyDescent="0.25">
      <c r="A2160" s="7">
        <f>anotacoes!D2160</f>
        <v>40958</v>
      </c>
      <c r="B2160" t="str">
        <f>anotacoes!C2160</f>
        <v>GRAND PRIX DUSSELDORF 2012</v>
      </c>
      <c r="C2160" t="str">
        <f>anotacoes!E2160</f>
        <v>ELMONT, G</v>
      </c>
      <c r="D2160" t="str">
        <f>anotacoes!F2160</f>
        <v>KHABACHIROV</v>
      </c>
      <c r="E2160" t="s">
        <v>10325</v>
      </c>
      <c r="F2160">
        <f>anotacoes!A2160</f>
        <v>35</v>
      </c>
      <c r="G2160">
        <f>anotacoes!B2160</f>
        <v>59</v>
      </c>
      <c r="H2160" t="str">
        <f>anotacoes!K2160</f>
        <v xml:space="preserve"> 00:06:54,317</v>
      </c>
      <c r="I2160" t="str">
        <f>anotacoes!L2160</f>
        <v xml:space="preserve"> 00:06:58,001</v>
      </c>
      <c r="J2160" t="str">
        <f>IF(L2160="PAUSE",E2160,IF(anotacoes!G2164=conversao_anotacoes!C2160,conversao_anotacoes!C2160,conversao_anotacoes!D2160))</f>
        <v>ELMONT, G</v>
      </c>
      <c r="K2160" t="str">
        <f t="shared" si="66"/>
        <v>KHABACHIROV</v>
      </c>
      <c r="L2160" t="str">
        <f>UPPER(anotacoes!H2160)</f>
        <v>GROUNDWORK COMBAT</v>
      </c>
      <c r="M2160" t="str">
        <f>IF(OR(L2160="ATTACK",L2160="FINTA"),"&lt;TECNICA&gt;",UPPER(anotacoes!I2160))</f>
        <v>DEFENSIVE POSITION</v>
      </c>
      <c r="N2160" t="str">
        <f>IF(OR(L2160="ATTACK",L2160="FINTA"),UPPER(anotacoes!I2160),"")</f>
        <v/>
      </c>
      <c r="O2160" s="6" t="str">
        <f>IF(anotacoes!N2160=0,"",anotacoes!N2160)</f>
        <v/>
      </c>
      <c r="P2160" t="str">
        <f>IF(anotacoes!M2160=0,"",UPPER(anotacoes!M2160))</f>
        <v/>
      </c>
      <c r="Q2160" t="str">
        <f t="shared" si="67"/>
        <v>INSERT INTO CONVERSAO_LUTA_ACAO (cd_conversao, id_luta, sequencia, momento_inicio, momento_fim, quem_faz, quem_sofre, acao_tipo, acao, tecnica, direcao, pontuacao) VALUES (1, 35, 59, TRIM(' 00:06:54,317'), TRIM(' 00:06:58,001'), 'ELMONT, G', 'KHABACHIROV', 'GROUNDWORK COMBAT', 'DEFENSIVE POSITION', NULL, NULL, NULL)</v>
      </c>
      <c r="R2160" t="s">
        <v>10327</v>
      </c>
    </row>
    <row r="2161" spans="1:18" hidden="1" x14ac:dyDescent="0.25">
      <c r="A2161" s="7">
        <f>anotacoes!D2161</f>
        <v>40958</v>
      </c>
      <c r="B2161" t="str">
        <f>anotacoes!C2161</f>
        <v>GRAND PRIX DUSSELDORF 2012</v>
      </c>
      <c r="C2161" t="str">
        <f>anotacoes!E2161</f>
        <v>ELMONT, G</v>
      </c>
      <c r="D2161" t="str">
        <f>anotacoes!F2161</f>
        <v>KHABACHIROV</v>
      </c>
      <c r="E2161" t="s">
        <v>10325</v>
      </c>
      <c r="F2161">
        <f>anotacoes!A2161</f>
        <v>35</v>
      </c>
      <c r="G2161">
        <f>anotacoes!B2161</f>
        <v>60</v>
      </c>
      <c r="H2161" t="str">
        <f>anotacoes!K2161</f>
        <v xml:space="preserve"> 00:06:58,192</v>
      </c>
      <c r="I2161" t="str">
        <f>anotacoes!L2161</f>
        <v xml:space="preserve"> 00:07:03,549</v>
      </c>
      <c r="J2161" t="str">
        <f>IF(L2161="PAUSE",E2161,IF(anotacoes!G2165=conversao_anotacoes!C2161,conversao_anotacoes!C2161,conversao_anotacoes!D2161))</f>
        <v>&lt;ARBITRO_DESCONHECIDO&gt;</v>
      </c>
      <c r="K2161" t="str">
        <f t="shared" si="66"/>
        <v/>
      </c>
      <c r="L2161" t="str">
        <f>UPPER(anotacoes!H2161)</f>
        <v>PAUSE</v>
      </c>
      <c r="M2161" t="str">
        <f>IF(OR(L2161="ATTACK",L2161="FINTA"),"&lt;TECNICA&gt;",UPPER(anotacoes!I2161))</f>
        <v>&lt;NAO_CLASSIFICADO&gt;</v>
      </c>
      <c r="N2161" t="str">
        <f>IF(OR(L2161="ATTACK",L2161="FINTA"),UPPER(anotacoes!I2161),"")</f>
        <v/>
      </c>
      <c r="O2161" s="6" t="str">
        <f>IF(anotacoes!N2161=0,"",anotacoes!N2161)</f>
        <v/>
      </c>
      <c r="P2161" t="str">
        <f>IF(anotacoes!M2161=0,"",UPPER(anotacoes!M2161))</f>
        <v/>
      </c>
      <c r="Q2161" t="str">
        <f t="shared" si="67"/>
        <v>INSERT INTO CONVERSAO_LUTA_ACAO (cd_conversao, id_luta, sequencia, momento_inicio, momento_fim, quem_faz, quem_sofre, acao_tipo, acao, tecnica, direcao, pontuacao) VALUES (1, 35, 60, TRIM(' 00:06:58,192'), TRIM(' 00:07:03,549'), '&lt;ARBITRO_DESCONHECIDO&gt;', '', 'PAUSE', '&lt;NAO_CLASSIFICADO&gt;', NULL, NULL, NULL)</v>
      </c>
      <c r="R2161" t="s">
        <v>10327</v>
      </c>
    </row>
    <row r="2162" spans="1:18" hidden="1" x14ac:dyDescent="0.25">
      <c r="A2162" s="7">
        <f>anotacoes!D2162</f>
        <v>40958</v>
      </c>
      <c r="B2162" t="str">
        <f>anotacoes!C2162</f>
        <v>GRAND PRIX DUSSELDORF 2012</v>
      </c>
      <c r="C2162" t="str">
        <f>anotacoes!E2162</f>
        <v>ELMONT, G</v>
      </c>
      <c r="D2162" t="str">
        <f>anotacoes!F2162</f>
        <v>KHABACHIROV</v>
      </c>
      <c r="E2162" t="s">
        <v>10325</v>
      </c>
      <c r="F2162">
        <f>anotacoes!A2162</f>
        <v>35</v>
      </c>
      <c r="G2162">
        <f>anotacoes!B2162</f>
        <v>61</v>
      </c>
      <c r="H2162" t="str">
        <f>anotacoes!K2162</f>
        <v xml:space="preserve"> 00:07:03,729</v>
      </c>
      <c r="I2162" t="str">
        <f>anotacoes!L2162</f>
        <v xml:space="preserve"> 00:07:06,785</v>
      </c>
      <c r="J2162" t="str">
        <f>IF(L2162="PAUSE",E2162,IF(anotacoes!G2166=conversao_anotacoes!C2162,conversao_anotacoes!C2162,conversao_anotacoes!D2162))</f>
        <v>ELMONT, G</v>
      </c>
      <c r="K2162" t="str">
        <f t="shared" si="66"/>
        <v>KHABACHIROV</v>
      </c>
      <c r="L2162" t="str">
        <f>UPPER(anotacoes!H2162)</f>
        <v>DISPLACEMENT</v>
      </c>
      <c r="M2162" t="str">
        <f>IF(OR(L2162="ATTACK",L2162="FINTA"),"&lt;TECNICA&gt;",UPPER(anotacoes!I2162))</f>
        <v>2-3 STEP HESITANT LEFT</v>
      </c>
      <c r="N2162" t="str">
        <f>IF(OR(L2162="ATTACK",L2162="FINTA"),UPPER(anotacoes!I2162),"")</f>
        <v/>
      </c>
      <c r="O2162" s="6" t="str">
        <f>IF(anotacoes!N2162=0,"",anotacoes!N2162)</f>
        <v/>
      </c>
      <c r="P2162" t="str">
        <f>IF(anotacoes!M2162=0,"",UPPER(anotacoes!M2162))</f>
        <v/>
      </c>
      <c r="Q2162" t="str">
        <f t="shared" si="67"/>
        <v>INSERT INTO CONVERSAO_LUTA_ACAO (cd_conversao, id_luta, sequencia, momento_inicio, momento_fim, quem_faz, quem_sofre, acao_tipo, acao, tecnica, direcao, pontuacao) VALUES (1, 35, 61, TRIM(' 00:07:03,729'), TRIM(' 00:07:06,785'), 'ELMONT, G', 'KHABACHIROV', 'DISPLACEMENT', '2-3 STEP HESITANT LEFT', NULL, NULL, NULL)</v>
      </c>
      <c r="R2162" t="s">
        <v>10327</v>
      </c>
    </row>
    <row r="2163" spans="1:18" hidden="1" x14ac:dyDescent="0.25">
      <c r="A2163" s="7">
        <f>anotacoes!D2163</f>
        <v>40958</v>
      </c>
      <c r="B2163" t="str">
        <f>anotacoes!C2163</f>
        <v>GRAND PRIX DUSSELDORF 2012</v>
      </c>
      <c r="C2163" t="str">
        <f>anotacoes!E2163</f>
        <v>ELMONT, G</v>
      </c>
      <c r="D2163" t="str">
        <f>anotacoes!F2163</f>
        <v>KHABACHIROV</v>
      </c>
      <c r="E2163" t="s">
        <v>10325</v>
      </c>
      <c r="F2163">
        <f>anotacoes!A2163</f>
        <v>35</v>
      </c>
      <c r="G2163">
        <f>anotacoes!B2163</f>
        <v>62</v>
      </c>
      <c r="H2163" t="str">
        <f>anotacoes!K2163</f>
        <v xml:space="preserve"> 00:07:07,208</v>
      </c>
      <c r="I2163" t="str">
        <f>anotacoes!L2163</f>
        <v xml:space="preserve"> 00:07:09,299</v>
      </c>
      <c r="J2163" t="str">
        <f>IF(L2163="PAUSE",E2163,IF(anotacoes!G2167=conversao_anotacoes!C2163,conversao_anotacoes!C2163,conversao_anotacoes!D2163))</f>
        <v>ELMONT, G</v>
      </c>
      <c r="K2163" t="str">
        <f t="shared" si="66"/>
        <v>KHABACHIROV</v>
      </c>
      <c r="L2163" t="str">
        <f>UPPER(anotacoes!H2163)</f>
        <v>GRIP TIME</v>
      </c>
      <c r="M2163" t="str">
        <f>IF(OR(L2163="ATTACK",L2163="FINTA"),"&lt;TECNICA&gt;",UPPER(anotacoes!I2163))</f>
        <v>RIGHT COLLAR</v>
      </c>
      <c r="N2163" t="str">
        <f>IF(OR(L2163="ATTACK",L2163="FINTA"),UPPER(anotacoes!I2163),"")</f>
        <v/>
      </c>
      <c r="O2163" s="6" t="str">
        <f>IF(anotacoes!N2163=0,"",anotacoes!N2163)</f>
        <v/>
      </c>
      <c r="P2163" t="str">
        <f>IF(anotacoes!M2163=0,"",UPPER(anotacoes!M2163))</f>
        <v/>
      </c>
      <c r="Q2163" t="str">
        <f t="shared" si="67"/>
        <v>INSERT INTO CONVERSAO_LUTA_ACAO (cd_conversao, id_luta, sequencia, momento_inicio, momento_fim, quem_faz, quem_sofre, acao_tipo, acao, tecnica, direcao, pontuacao) VALUES (1, 35, 62, TRIM(' 00:07:07,208'), TRIM(' 00:07:09,299'), 'ELMONT, G', 'KHABACHIROV', 'GRIP TIME', 'RIGHT COLLAR', NULL, NULL, NULL)</v>
      </c>
      <c r="R2163" t="s">
        <v>10327</v>
      </c>
    </row>
    <row r="2164" spans="1:18" hidden="1" x14ac:dyDescent="0.25">
      <c r="A2164" s="7">
        <f>anotacoes!D2164</f>
        <v>40958</v>
      </c>
      <c r="B2164" t="str">
        <f>anotacoes!C2164</f>
        <v>GRAND PRIX DUSSELDORF 2012</v>
      </c>
      <c r="C2164" t="str">
        <f>anotacoes!E2164</f>
        <v>ELMONT, G</v>
      </c>
      <c r="D2164" t="str">
        <f>anotacoes!F2164</f>
        <v>KHABACHIROV</v>
      </c>
      <c r="E2164" t="s">
        <v>10325</v>
      </c>
      <c r="F2164">
        <f>anotacoes!A2164</f>
        <v>35</v>
      </c>
      <c r="G2164">
        <f>anotacoes!B2164</f>
        <v>63</v>
      </c>
      <c r="H2164" t="str">
        <f>anotacoes!K2164</f>
        <v xml:space="preserve"> 00:07:09,299</v>
      </c>
      <c r="I2164" t="str">
        <f>anotacoes!L2164</f>
        <v xml:space="preserve"> 00:07:16,681</v>
      </c>
      <c r="J2164" t="str">
        <f>IF(L2164="PAUSE",E2164,IF(anotacoes!G2168=conversao_anotacoes!C2164,conversao_anotacoes!C2164,conversao_anotacoes!D2164))</f>
        <v>ELMONT, G</v>
      </c>
      <c r="K2164" t="str">
        <f t="shared" si="66"/>
        <v>KHABACHIROV</v>
      </c>
      <c r="L2164" t="str">
        <f>UPPER(anotacoes!H2164)</f>
        <v>GRIP TIME</v>
      </c>
      <c r="M2164" t="str">
        <f>IF(OR(L2164="ATTACK",L2164="FINTA"),"&lt;TECNICA&gt;",UPPER(anotacoes!I2164))</f>
        <v>LEFT COLLAR RIGHT COLLAR</v>
      </c>
      <c r="N2164" t="str">
        <f>IF(OR(L2164="ATTACK",L2164="FINTA"),UPPER(anotacoes!I2164),"")</f>
        <v/>
      </c>
      <c r="O2164" s="6" t="str">
        <f>IF(anotacoes!N2164=0,"",anotacoes!N2164)</f>
        <v/>
      </c>
      <c r="P2164" t="str">
        <f>IF(anotacoes!M2164=0,"",UPPER(anotacoes!M2164))</f>
        <v/>
      </c>
      <c r="Q2164" t="str">
        <f t="shared" si="67"/>
        <v>INSERT INTO CONVERSAO_LUTA_ACAO (cd_conversao, id_luta, sequencia, momento_inicio, momento_fim, quem_faz, quem_sofre, acao_tipo, acao, tecnica, direcao, pontuacao) VALUES (1, 35, 63, TRIM(' 00:07:09,299'), TRIM(' 00:07:16,681'), 'ELMONT, G', 'KHABACHIROV', 'GRIP TIME', 'LEFT COLLAR RIGHT COLLAR', NULL, NULL, NULL)</v>
      </c>
      <c r="R2164" t="s">
        <v>10327</v>
      </c>
    </row>
    <row r="2165" spans="1:18" hidden="1" x14ac:dyDescent="0.25">
      <c r="A2165" s="7">
        <f>anotacoes!D2165</f>
        <v>40958</v>
      </c>
      <c r="B2165" t="str">
        <f>anotacoes!C2165</f>
        <v>GRAND PRIX DUSSELDORF 2012</v>
      </c>
      <c r="C2165" t="str">
        <f>anotacoes!E2165</f>
        <v>ELMONT, G</v>
      </c>
      <c r="D2165" t="str">
        <f>anotacoes!F2165</f>
        <v>KHABACHIROV</v>
      </c>
      <c r="E2165" t="s">
        <v>10325</v>
      </c>
      <c r="F2165">
        <f>anotacoes!A2165</f>
        <v>35</v>
      </c>
      <c r="G2165">
        <f>anotacoes!B2165</f>
        <v>64</v>
      </c>
      <c r="H2165" t="str">
        <f>anotacoes!K2165</f>
        <v xml:space="preserve"> 00:07:16,681</v>
      </c>
      <c r="I2165" t="str">
        <f>anotacoes!L2165</f>
        <v xml:space="preserve"> 00:07:23,138</v>
      </c>
      <c r="J2165" t="str">
        <f>IF(L2165="PAUSE",E2165,IF(anotacoes!G2169=conversao_anotacoes!C2165,conversao_anotacoes!C2165,conversao_anotacoes!D2165))</f>
        <v>ELMONT, G</v>
      </c>
      <c r="K2165" t="str">
        <f t="shared" si="66"/>
        <v>KHABACHIROV</v>
      </c>
      <c r="L2165" t="str">
        <f>UPPER(anotacoes!H2165)</f>
        <v>GRIP TIME</v>
      </c>
      <c r="M2165" t="str">
        <f>IF(OR(L2165="ATTACK",L2165="FINTA"),"&lt;TECNICA&gt;",UPPER(anotacoes!I2165))</f>
        <v>RIGHT COLLAR</v>
      </c>
      <c r="N2165" t="str">
        <f>IF(OR(L2165="ATTACK",L2165="FINTA"),UPPER(anotacoes!I2165),"")</f>
        <v/>
      </c>
      <c r="O2165" s="6" t="str">
        <f>IF(anotacoes!N2165=0,"",anotacoes!N2165)</f>
        <v/>
      </c>
      <c r="P2165" t="str">
        <f>IF(anotacoes!M2165=0,"",UPPER(anotacoes!M2165))</f>
        <v/>
      </c>
      <c r="Q2165" t="str">
        <f t="shared" si="67"/>
        <v>INSERT INTO CONVERSAO_LUTA_ACAO (cd_conversao, id_luta, sequencia, momento_inicio, momento_fim, quem_faz, quem_sofre, acao_tipo, acao, tecnica, direcao, pontuacao) VALUES (1, 35, 64, TRIM(' 00:07:16,681'), TRIM(' 00:07:23,138'), 'ELMONT, G', 'KHABACHIROV', 'GRIP TIME', 'RIGHT COLLAR', NULL, NULL, NULL)</v>
      </c>
      <c r="R2165" t="s">
        <v>10327</v>
      </c>
    </row>
    <row r="2166" spans="1:18" hidden="1" x14ac:dyDescent="0.25">
      <c r="A2166" s="7">
        <f>anotacoes!D2166</f>
        <v>40958</v>
      </c>
      <c r="B2166" t="str">
        <f>anotacoes!C2166</f>
        <v>GRAND PRIX DUSSELDORF 2012</v>
      </c>
      <c r="C2166" t="str">
        <f>anotacoes!E2166</f>
        <v>ELMONT, G</v>
      </c>
      <c r="D2166" t="str">
        <f>anotacoes!F2166</f>
        <v>KHABACHIROV</v>
      </c>
      <c r="E2166" t="s">
        <v>10325</v>
      </c>
      <c r="F2166">
        <f>anotacoes!A2166</f>
        <v>35</v>
      </c>
      <c r="G2166">
        <f>anotacoes!B2166</f>
        <v>65</v>
      </c>
      <c r="H2166" t="str">
        <f>anotacoes!K2166</f>
        <v xml:space="preserve"> 00:07:23,138</v>
      </c>
      <c r="I2166" t="str">
        <f>anotacoes!L2166</f>
        <v xml:space="preserve"> 00:07:24,052</v>
      </c>
      <c r="J2166" t="str">
        <f>IF(L2166="PAUSE",E2166,IF(anotacoes!G2170=conversao_anotacoes!C2166,conversao_anotacoes!C2166,conversao_anotacoes!D2166))</f>
        <v>ELMONT, G</v>
      </c>
      <c r="K2166" t="str">
        <f t="shared" si="66"/>
        <v>KHABACHIROV</v>
      </c>
      <c r="L2166" t="str">
        <f>UPPER(anotacoes!H2166)</f>
        <v>GRIP TIME</v>
      </c>
      <c r="M2166" t="str">
        <f>IF(OR(L2166="ATTACK",L2166="FINTA"),"&lt;TECNICA&gt;",UPPER(anotacoes!I2166))</f>
        <v>RIGHT COLLAR LEFT SLEEVE</v>
      </c>
      <c r="N2166" t="str">
        <f>IF(OR(L2166="ATTACK",L2166="FINTA"),UPPER(anotacoes!I2166),"")</f>
        <v/>
      </c>
      <c r="O2166" s="6" t="str">
        <f>IF(anotacoes!N2166=0,"",anotacoes!N2166)</f>
        <v/>
      </c>
      <c r="P2166" t="str">
        <f>IF(anotacoes!M2166=0,"",UPPER(anotacoes!M2166))</f>
        <v/>
      </c>
      <c r="Q2166" t="str">
        <f t="shared" si="67"/>
        <v>INSERT INTO CONVERSAO_LUTA_ACAO (cd_conversao, id_luta, sequencia, momento_inicio, momento_fim, quem_faz, quem_sofre, acao_tipo, acao, tecnica, direcao, pontuacao) VALUES (1, 35, 65, TRIM(' 00:07:23,138'), TRIM(' 00:07:24,052'), 'ELMONT, G', 'KHABACHIROV', 'GRIP TIME', 'RIGHT COLLAR LEFT SLEEVE', NULL, NULL, NULL)</v>
      </c>
      <c r="R2166" t="s">
        <v>10327</v>
      </c>
    </row>
    <row r="2167" spans="1:18" hidden="1" x14ac:dyDescent="0.25">
      <c r="A2167" s="7">
        <f>anotacoes!D2167</f>
        <v>40958</v>
      </c>
      <c r="B2167" t="str">
        <f>anotacoes!C2167</f>
        <v>GRAND PRIX DUSSELDORF 2012</v>
      </c>
      <c r="C2167" t="str">
        <f>anotacoes!E2167</f>
        <v>ELMONT, G</v>
      </c>
      <c r="D2167" t="str">
        <f>anotacoes!F2167</f>
        <v>KHABACHIROV</v>
      </c>
      <c r="E2167" t="s">
        <v>10325</v>
      </c>
      <c r="F2167">
        <f>anotacoes!A2167</f>
        <v>35</v>
      </c>
      <c r="G2167">
        <f>anotacoes!B2167</f>
        <v>66</v>
      </c>
      <c r="H2167" t="str">
        <f>anotacoes!K2167</f>
        <v xml:space="preserve"> 00:07:24,052</v>
      </c>
      <c r="I2167" t="str">
        <f>anotacoes!L2167</f>
        <v xml:space="preserve"> 00:07:26,807</v>
      </c>
      <c r="J2167" t="str">
        <f>IF(L2167="PAUSE",E2167,IF(anotacoes!G2171=conversao_anotacoes!C2167,conversao_anotacoes!C2167,conversao_anotacoes!D2167))</f>
        <v>ELMONT, G</v>
      </c>
      <c r="K2167" t="str">
        <f t="shared" si="66"/>
        <v>KHABACHIROV</v>
      </c>
      <c r="L2167" t="str">
        <f>UPPER(anotacoes!H2167)</f>
        <v>GRIP TIME</v>
      </c>
      <c r="M2167" t="str">
        <f>IF(OR(L2167="ATTACK",L2167="FINTA"),"&lt;TECNICA&gt;",UPPER(anotacoes!I2167))</f>
        <v>RIGHT COLLAR</v>
      </c>
      <c r="N2167" t="str">
        <f>IF(OR(L2167="ATTACK",L2167="FINTA"),UPPER(anotacoes!I2167),"")</f>
        <v/>
      </c>
      <c r="O2167" s="6" t="str">
        <f>IF(anotacoes!N2167=0,"",anotacoes!N2167)</f>
        <v/>
      </c>
      <c r="P2167" t="str">
        <f>IF(anotacoes!M2167=0,"",UPPER(anotacoes!M2167))</f>
        <v/>
      </c>
      <c r="Q2167" t="str">
        <f t="shared" si="67"/>
        <v>INSERT INTO CONVERSAO_LUTA_ACAO (cd_conversao, id_luta, sequencia, momento_inicio, momento_fim, quem_faz, quem_sofre, acao_tipo, acao, tecnica, direcao, pontuacao) VALUES (1, 35, 66, TRIM(' 00:07:24,052'), TRIM(' 00:07:26,807'), 'ELMONT, G', 'KHABACHIROV', 'GRIP TIME', 'RIGHT COLLAR', NULL, NULL, NULL)</v>
      </c>
      <c r="R2167" t="s">
        <v>10327</v>
      </c>
    </row>
    <row r="2168" spans="1:18" hidden="1" x14ac:dyDescent="0.25">
      <c r="A2168" s="7">
        <f>anotacoes!D2168</f>
        <v>40958</v>
      </c>
      <c r="B2168" t="str">
        <f>anotacoes!C2168</f>
        <v>GRAND PRIX DUSSELDORF 2012</v>
      </c>
      <c r="C2168" t="str">
        <f>anotacoes!E2168</f>
        <v>ELMONT, G</v>
      </c>
      <c r="D2168" t="str">
        <f>anotacoes!F2168</f>
        <v>KHABACHIROV</v>
      </c>
      <c r="E2168" t="s">
        <v>10325</v>
      </c>
      <c r="F2168">
        <f>anotacoes!A2168</f>
        <v>35</v>
      </c>
      <c r="G2168">
        <f>anotacoes!B2168</f>
        <v>67</v>
      </c>
      <c r="H2168" t="str">
        <f>anotacoes!K2168</f>
        <v xml:space="preserve"> 00:07:26,975</v>
      </c>
      <c r="I2168" t="str">
        <f>anotacoes!L2168</f>
        <v xml:space="preserve"> 00:07:30,611</v>
      </c>
      <c r="J2168" t="str">
        <f>IF(L2168="PAUSE",E2168,IF(anotacoes!G2172=conversao_anotacoes!C2168,conversao_anotacoes!C2168,conversao_anotacoes!D2168))</f>
        <v>ELMONT, G</v>
      </c>
      <c r="K2168" t="str">
        <f t="shared" si="66"/>
        <v>KHABACHIROV</v>
      </c>
      <c r="L2168" t="str">
        <f>UPPER(anotacoes!H2168)</f>
        <v>DISPLACEMENT</v>
      </c>
      <c r="M2168" t="str">
        <f>IF(OR(L2168="ATTACK",L2168="FINTA"),"&lt;TECNICA&gt;",UPPER(anotacoes!I2168))</f>
        <v>TRY TO GRIP WITH CONTACT</v>
      </c>
      <c r="N2168" t="str">
        <f>IF(OR(L2168="ATTACK",L2168="FINTA"),UPPER(anotacoes!I2168),"")</f>
        <v/>
      </c>
      <c r="O2168" s="6" t="str">
        <f>IF(anotacoes!N2168=0,"",anotacoes!N2168)</f>
        <v/>
      </c>
      <c r="P2168" t="str">
        <f>IF(anotacoes!M2168=0,"",UPPER(anotacoes!M2168))</f>
        <v/>
      </c>
      <c r="Q2168" t="str">
        <f t="shared" si="67"/>
        <v>INSERT INTO CONVERSAO_LUTA_ACAO (cd_conversao, id_luta, sequencia, momento_inicio, momento_fim, quem_faz, quem_sofre, acao_tipo, acao, tecnica, direcao, pontuacao) VALUES (1, 35, 67, TRIM(' 00:07:26,975'), TRIM(' 00:07:30,611'), 'ELMONT, G', 'KHABACHIROV', 'DISPLACEMENT', 'TRY TO GRIP WITH CONTACT', NULL, NULL, NULL)</v>
      </c>
      <c r="R2168" t="s">
        <v>10327</v>
      </c>
    </row>
    <row r="2169" spans="1:18" hidden="1" x14ac:dyDescent="0.25">
      <c r="A2169" s="7">
        <f>anotacoes!D2169</f>
        <v>40958</v>
      </c>
      <c r="B2169" t="str">
        <f>anotacoes!C2169</f>
        <v>GRAND PRIX DUSSELDORF 2012</v>
      </c>
      <c r="C2169" t="str">
        <f>anotacoes!E2169</f>
        <v>ELMONT, G</v>
      </c>
      <c r="D2169" t="str">
        <f>anotacoes!F2169</f>
        <v>KHABACHIROV</v>
      </c>
      <c r="E2169" t="s">
        <v>10325</v>
      </c>
      <c r="F2169">
        <f>anotacoes!A2169</f>
        <v>35</v>
      </c>
      <c r="G2169">
        <f>anotacoes!B2169</f>
        <v>68</v>
      </c>
      <c r="H2169" t="str">
        <f>anotacoes!K2169</f>
        <v xml:space="preserve"> 00:07:30,812</v>
      </c>
      <c r="I2169" t="str">
        <f>anotacoes!L2169</f>
        <v xml:space="preserve"> 00:07:31,396</v>
      </c>
      <c r="J2169" t="str">
        <f>IF(L2169="PAUSE",E2169,IF(anotacoes!G2173=conversao_anotacoes!C2169,conversao_anotacoes!C2169,conversao_anotacoes!D2169))</f>
        <v>ELMONT, G</v>
      </c>
      <c r="K2169" t="str">
        <f t="shared" si="66"/>
        <v>KHABACHIROV</v>
      </c>
      <c r="L2169" t="str">
        <f>UPPER(anotacoes!H2169)</f>
        <v>GRIP TIME</v>
      </c>
      <c r="M2169" t="str">
        <f>IF(OR(L2169="ATTACK",L2169="FINTA"),"&lt;TECNICA&gt;",UPPER(anotacoes!I2169))</f>
        <v>RIGHT COLLAR</v>
      </c>
      <c r="N2169" t="str">
        <f>IF(OR(L2169="ATTACK",L2169="FINTA"),UPPER(anotacoes!I2169),"")</f>
        <v/>
      </c>
      <c r="O2169" s="6" t="str">
        <f>IF(anotacoes!N2169=0,"",anotacoes!N2169)</f>
        <v/>
      </c>
      <c r="P2169" t="str">
        <f>IF(anotacoes!M2169=0,"",UPPER(anotacoes!M2169))</f>
        <v/>
      </c>
      <c r="Q2169" t="str">
        <f t="shared" si="67"/>
        <v>INSERT INTO CONVERSAO_LUTA_ACAO (cd_conversao, id_luta, sequencia, momento_inicio, momento_fim, quem_faz, quem_sofre, acao_tipo, acao, tecnica, direcao, pontuacao) VALUES (1, 35, 68, TRIM(' 00:07:30,812'), TRIM(' 00:07:31,396'), 'ELMONT, G', 'KHABACHIROV', 'GRIP TIME', 'RIGHT COLLAR', NULL, NULL, NULL)</v>
      </c>
      <c r="R2169" t="s">
        <v>10327</v>
      </c>
    </row>
    <row r="2170" spans="1:18" hidden="1" x14ac:dyDescent="0.25">
      <c r="A2170" s="7">
        <f>anotacoes!D2170</f>
        <v>40958</v>
      </c>
      <c r="B2170" t="str">
        <f>anotacoes!C2170</f>
        <v>GRAND PRIX DUSSELDORF 2012</v>
      </c>
      <c r="C2170" t="str">
        <f>anotacoes!E2170</f>
        <v>ELMONT, G</v>
      </c>
      <c r="D2170" t="str">
        <f>anotacoes!F2170</f>
        <v>KHABACHIROV</v>
      </c>
      <c r="E2170" t="s">
        <v>10325</v>
      </c>
      <c r="F2170">
        <f>anotacoes!A2170</f>
        <v>35</v>
      </c>
      <c r="G2170">
        <f>anotacoes!B2170</f>
        <v>69</v>
      </c>
      <c r="H2170" t="str">
        <f>anotacoes!K2170</f>
        <v xml:space="preserve"> 00:07:31,396</v>
      </c>
      <c r="I2170" t="str">
        <f>anotacoes!L2170</f>
        <v xml:space="preserve"> 00:07:33,015</v>
      </c>
      <c r="J2170" t="str">
        <f>IF(L2170="PAUSE",E2170,IF(anotacoes!G2174=conversao_anotacoes!C2170,conversao_anotacoes!C2170,conversao_anotacoes!D2170))</f>
        <v>ELMONT, G</v>
      </c>
      <c r="K2170" t="str">
        <f t="shared" si="66"/>
        <v>KHABACHIROV</v>
      </c>
      <c r="L2170" t="str">
        <f>UPPER(anotacoes!H2170)</f>
        <v>ATTACK</v>
      </c>
      <c r="M2170" t="str">
        <f>IF(OR(L2170="ATTACK",L2170="FINTA"),"&lt;TECNICA&gt;",UPPER(anotacoes!I2170))</f>
        <v>&lt;TECNICA&gt;</v>
      </c>
      <c r="N2170" t="str">
        <f>IF(OR(L2170="ATTACK",L2170="FINTA"),UPPER(anotacoes!I2170),"")</f>
        <v>SEOI NAGE</v>
      </c>
      <c r="O2170" s="6">
        <f>IF(anotacoes!N2170=0,"",anotacoes!N2170)</f>
        <v>4</v>
      </c>
      <c r="P2170" t="str">
        <f>IF(anotacoes!M2170=0,"",UPPER(anotacoes!M2170))</f>
        <v/>
      </c>
      <c r="Q2170" t="str">
        <f t="shared" si="67"/>
        <v>INSERT INTO CONVERSAO_LUTA_ACAO (cd_conversao, id_luta, sequencia, momento_inicio, momento_fim, quem_faz, quem_sofre, acao_tipo, acao, tecnica, direcao, pontuacao) VALUES (1, 35, 69, TRIM(' 00:07:31,396'), TRIM(' 00:07:33,015'), 'ELMONT, G', 'KHABACHIROV', 'ATTACK', '&lt;TECNICA&gt;', 'SEOI NAGE', 4, NULL)</v>
      </c>
      <c r="R2170" t="s">
        <v>10327</v>
      </c>
    </row>
    <row r="2171" spans="1:18" hidden="1" x14ac:dyDescent="0.25">
      <c r="A2171" s="7">
        <f>anotacoes!D2171</f>
        <v>40958</v>
      </c>
      <c r="B2171" t="str">
        <f>anotacoes!C2171</f>
        <v>GRAND PRIX DUSSELDORF 2012</v>
      </c>
      <c r="C2171" t="str">
        <f>anotacoes!E2171</f>
        <v>ELMONT, G</v>
      </c>
      <c r="D2171" t="str">
        <f>anotacoes!F2171</f>
        <v>KHABACHIROV</v>
      </c>
      <c r="E2171" t="s">
        <v>10325</v>
      </c>
      <c r="F2171">
        <f>anotacoes!A2171</f>
        <v>35</v>
      </c>
      <c r="G2171">
        <f>anotacoes!B2171</f>
        <v>70</v>
      </c>
      <c r="H2171" t="str">
        <f>anotacoes!K2171</f>
        <v xml:space="preserve"> 00:07:33,221</v>
      </c>
      <c r="I2171" t="str">
        <f>anotacoes!L2171</f>
        <v xml:space="preserve"> 00:07:36,886</v>
      </c>
      <c r="J2171" t="str">
        <f>IF(L2171="PAUSE",E2171,IF(anotacoes!G2175=conversao_anotacoes!C2171,conversao_anotacoes!C2171,conversao_anotacoes!D2171))</f>
        <v>ELMONT, G</v>
      </c>
      <c r="K2171" t="str">
        <f t="shared" si="66"/>
        <v>KHABACHIROV</v>
      </c>
      <c r="L2171" t="str">
        <f>UPPER(anotacoes!H2171)</f>
        <v>GROUNDWORK COMBAT</v>
      </c>
      <c r="M2171" t="str">
        <f>IF(OR(L2171="ATTACK",L2171="FINTA"),"&lt;TECNICA&gt;",UPPER(anotacoes!I2171))</f>
        <v>DEFENSIVE POSITION</v>
      </c>
      <c r="N2171" t="str">
        <f>IF(OR(L2171="ATTACK",L2171="FINTA"),UPPER(anotacoes!I2171),"")</f>
        <v/>
      </c>
      <c r="O2171" s="6" t="str">
        <f>IF(anotacoes!N2171=0,"",anotacoes!N2171)</f>
        <v/>
      </c>
      <c r="P2171" t="str">
        <f>IF(anotacoes!M2171=0,"",UPPER(anotacoes!M2171))</f>
        <v/>
      </c>
      <c r="Q2171" t="str">
        <f t="shared" si="67"/>
        <v>INSERT INTO CONVERSAO_LUTA_ACAO (cd_conversao, id_luta, sequencia, momento_inicio, momento_fim, quem_faz, quem_sofre, acao_tipo, acao, tecnica, direcao, pontuacao) VALUES (1, 35, 70, TRIM(' 00:07:33,221'), TRIM(' 00:07:36,886'), 'ELMONT, G', 'KHABACHIROV', 'GROUNDWORK COMBAT', 'DEFENSIVE POSITION', NULL, NULL, NULL)</v>
      </c>
      <c r="R2171" t="s">
        <v>10327</v>
      </c>
    </row>
    <row r="2172" spans="1:18" hidden="1" x14ac:dyDescent="0.25">
      <c r="A2172" s="7">
        <f>anotacoes!D2172</f>
        <v>40958</v>
      </c>
      <c r="B2172" t="str">
        <f>anotacoes!C2172</f>
        <v>GRAND PRIX DUSSELDORF 2012</v>
      </c>
      <c r="C2172" t="str">
        <f>anotacoes!E2172</f>
        <v>ELMONT, G</v>
      </c>
      <c r="D2172" t="str">
        <f>anotacoes!F2172</f>
        <v>KHABACHIROV</v>
      </c>
      <c r="E2172" t="s">
        <v>10325</v>
      </c>
      <c r="F2172">
        <f>anotacoes!A2172</f>
        <v>35</v>
      </c>
      <c r="G2172">
        <f>anotacoes!B2172</f>
        <v>71</v>
      </c>
      <c r="H2172" t="str">
        <f>anotacoes!K2172</f>
        <v xml:space="preserve"> 00:07:37,087</v>
      </c>
      <c r="I2172" t="str">
        <f>anotacoes!L2172</f>
        <v xml:space="preserve"> 00:08:24,609</v>
      </c>
      <c r="J2172" t="str">
        <f>IF(L2172="PAUSE",E2172,IF(anotacoes!G2176=conversao_anotacoes!C2172,conversao_anotacoes!C2172,conversao_anotacoes!D2172))</f>
        <v>&lt;ARBITRO_DESCONHECIDO&gt;</v>
      </c>
      <c r="K2172" t="str">
        <f t="shared" si="66"/>
        <v/>
      </c>
      <c r="L2172" t="str">
        <f>UPPER(anotacoes!H2172)</f>
        <v>PAUSE</v>
      </c>
      <c r="M2172" t="str">
        <f>IF(OR(L2172="ATTACK",L2172="FINTA"),"&lt;TECNICA&gt;",UPPER(anotacoes!I2172))</f>
        <v>&lt;NAO_CLASSIFICADO&gt;</v>
      </c>
      <c r="N2172" t="str">
        <f>IF(OR(L2172="ATTACK",L2172="FINTA"),UPPER(anotacoes!I2172),"")</f>
        <v/>
      </c>
      <c r="O2172" s="6" t="str">
        <f>IF(anotacoes!N2172=0,"",anotacoes!N2172)</f>
        <v/>
      </c>
      <c r="P2172" t="str">
        <f>IF(anotacoes!M2172=0,"",UPPER(anotacoes!M2172))</f>
        <v/>
      </c>
      <c r="Q2172" t="str">
        <f t="shared" si="67"/>
        <v>INSERT INTO CONVERSAO_LUTA_ACAO (cd_conversao, id_luta, sequencia, momento_inicio, momento_fim, quem_faz, quem_sofre, acao_tipo, acao, tecnica, direcao, pontuacao) VALUES (1, 35, 71, TRIM(' 00:07:37,087'), TRIM(' 00:08:24,609'), '&lt;ARBITRO_DESCONHECIDO&gt;', '', 'PAUSE', '&lt;NAO_CLASSIFICADO&gt;', NULL, NULL, NULL)</v>
      </c>
      <c r="R2172" t="s">
        <v>10327</v>
      </c>
    </row>
    <row r="2173" spans="1:18" hidden="1" x14ac:dyDescent="0.25">
      <c r="A2173" s="7">
        <f>anotacoes!D2173</f>
        <v>40958</v>
      </c>
      <c r="B2173" t="str">
        <f>anotacoes!C2173</f>
        <v>GRAND PRIX DUSSELDORF 2012</v>
      </c>
      <c r="C2173" t="str">
        <f>anotacoes!E2173</f>
        <v>ELMONT, G</v>
      </c>
      <c r="D2173" t="str">
        <f>anotacoes!F2173</f>
        <v>KHABACHIROV</v>
      </c>
      <c r="E2173" t="s">
        <v>10325</v>
      </c>
      <c r="F2173">
        <f>anotacoes!A2173</f>
        <v>35</v>
      </c>
      <c r="G2173">
        <f>anotacoes!B2173</f>
        <v>72</v>
      </c>
      <c r="H2173" t="str">
        <f>anotacoes!K2173</f>
        <v xml:space="preserve"> 00:08:24,783</v>
      </c>
      <c r="I2173" t="str">
        <f>anotacoes!L2173</f>
        <v xml:space="preserve"> 00:08:26,919</v>
      </c>
      <c r="J2173" t="str">
        <f>IF(L2173="PAUSE",E2173,IF(anotacoes!G2177=conversao_anotacoes!C2173,conversao_anotacoes!C2173,conversao_anotacoes!D2173))</f>
        <v>ELMONT, G</v>
      </c>
      <c r="K2173" t="str">
        <f t="shared" si="66"/>
        <v>KHABACHIROV</v>
      </c>
      <c r="L2173" t="str">
        <f>UPPER(anotacoes!H2173)</f>
        <v>DISPLACEMENT</v>
      </c>
      <c r="M2173" t="str">
        <f>IF(OR(L2173="ATTACK",L2173="FINTA"),"&lt;TECNICA&gt;",UPPER(anotacoes!I2173))</f>
        <v>CIRCULAR RIGHT</v>
      </c>
      <c r="N2173" t="str">
        <f>IF(OR(L2173="ATTACK",L2173="FINTA"),UPPER(anotacoes!I2173),"")</f>
        <v/>
      </c>
      <c r="O2173" s="6" t="str">
        <f>IF(anotacoes!N2173=0,"",anotacoes!N2173)</f>
        <v/>
      </c>
      <c r="P2173" t="str">
        <f>IF(anotacoes!M2173=0,"",UPPER(anotacoes!M2173))</f>
        <v/>
      </c>
      <c r="Q2173" t="str">
        <f t="shared" si="67"/>
        <v>INSERT INTO CONVERSAO_LUTA_ACAO (cd_conversao, id_luta, sequencia, momento_inicio, momento_fim, quem_faz, quem_sofre, acao_tipo, acao, tecnica, direcao, pontuacao) VALUES (1, 35, 72, TRIM(' 00:08:24,783'), TRIM(' 00:08:26,919'), 'ELMONT, G', 'KHABACHIROV', 'DISPLACEMENT', 'CIRCULAR RIGHT', NULL, NULL, NULL)</v>
      </c>
      <c r="R2173" t="s">
        <v>10327</v>
      </c>
    </row>
    <row r="2174" spans="1:18" hidden="1" x14ac:dyDescent="0.25">
      <c r="A2174" s="7">
        <f>anotacoes!D2174</f>
        <v>40958</v>
      </c>
      <c r="B2174" t="str">
        <f>anotacoes!C2174</f>
        <v>GRAND PRIX DUSSELDORF 2012</v>
      </c>
      <c r="C2174" t="str">
        <f>anotacoes!E2174</f>
        <v>ELMONT, G</v>
      </c>
      <c r="D2174" t="str">
        <f>anotacoes!F2174</f>
        <v>KHABACHIROV</v>
      </c>
      <c r="E2174" t="s">
        <v>10325</v>
      </c>
      <c r="F2174">
        <f>anotacoes!A2174</f>
        <v>35</v>
      </c>
      <c r="G2174">
        <f>anotacoes!B2174</f>
        <v>73</v>
      </c>
      <c r="H2174" t="str">
        <f>anotacoes!K2174</f>
        <v xml:space="preserve"> 00:08:26,919</v>
      </c>
      <c r="I2174" t="str">
        <f>anotacoes!L2174</f>
        <v xml:space="preserve"> 00:08:33,656</v>
      </c>
      <c r="J2174" t="str">
        <f>IF(L2174="PAUSE",E2174,IF(anotacoes!G2178=conversao_anotacoes!C2174,conversao_anotacoes!C2174,conversao_anotacoes!D2174))</f>
        <v>ELMONT, G</v>
      </c>
      <c r="K2174" t="str">
        <f t="shared" si="66"/>
        <v>KHABACHIROV</v>
      </c>
      <c r="L2174" t="str">
        <f>UPPER(anotacoes!H2174)</f>
        <v>GRIP TIME</v>
      </c>
      <c r="M2174" t="str">
        <f>IF(OR(L2174="ATTACK",L2174="FINTA"),"&lt;TECNICA&gt;",UPPER(anotacoes!I2174))</f>
        <v>RIGHT COLLAR</v>
      </c>
      <c r="N2174" t="str">
        <f>IF(OR(L2174="ATTACK",L2174="FINTA"),UPPER(anotacoes!I2174),"")</f>
        <v/>
      </c>
      <c r="O2174" s="6" t="str">
        <f>IF(anotacoes!N2174=0,"",anotacoes!N2174)</f>
        <v/>
      </c>
      <c r="P2174" t="str">
        <f>IF(anotacoes!M2174=0,"",UPPER(anotacoes!M2174))</f>
        <v/>
      </c>
      <c r="Q2174" t="str">
        <f t="shared" si="67"/>
        <v>INSERT INTO CONVERSAO_LUTA_ACAO (cd_conversao, id_luta, sequencia, momento_inicio, momento_fim, quem_faz, quem_sofre, acao_tipo, acao, tecnica, direcao, pontuacao) VALUES (1, 35, 73, TRIM(' 00:08:26,919'), TRIM(' 00:08:33,656'), 'ELMONT, G', 'KHABACHIROV', 'GRIP TIME', 'RIGHT COLLAR', NULL, NULL, NULL)</v>
      </c>
      <c r="R2174" t="s">
        <v>10327</v>
      </c>
    </row>
    <row r="2175" spans="1:18" hidden="1" x14ac:dyDescent="0.25">
      <c r="A2175" s="7">
        <f>anotacoes!D2175</f>
        <v>40958</v>
      </c>
      <c r="B2175" t="str">
        <f>anotacoes!C2175</f>
        <v>GRAND PRIX DUSSELDORF 2012</v>
      </c>
      <c r="C2175" t="str">
        <f>anotacoes!E2175</f>
        <v>ELMONT, G</v>
      </c>
      <c r="D2175" t="str">
        <f>anotacoes!F2175</f>
        <v>KHABACHIROV</v>
      </c>
      <c r="E2175" t="s">
        <v>10325</v>
      </c>
      <c r="F2175">
        <f>anotacoes!A2175</f>
        <v>35</v>
      </c>
      <c r="G2175">
        <f>anotacoes!B2175</f>
        <v>74</v>
      </c>
      <c r="H2175" t="str">
        <f>anotacoes!K2175</f>
        <v xml:space="preserve"> 00:08:33,656</v>
      </c>
      <c r="I2175" t="str">
        <f>anotacoes!L2175</f>
        <v xml:space="preserve"> 00:08:35,191</v>
      </c>
      <c r="J2175" t="str">
        <f>IF(L2175="PAUSE",E2175,IF(anotacoes!G2179=conversao_anotacoes!C2175,conversao_anotacoes!C2175,conversao_anotacoes!D2175))</f>
        <v>ELMONT, G</v>
      </c>
      <c r="K2175" t="str">
        <f t="shared" si="66"/>
        <v>KHABACHIROV</v>
      </c>
      <c r="L2175" t="str">
        <f>UPPER(anotacoes!H2175)</f>
        <v>DISPLACEMENT</v>
      </c>
      <c r="M2175" t="str">
        <f>IF(OR(L2175="ATTACK",L2175="FINTA"),"&lt;TECNICA&gt;",UPPER(anotacoes!I2175))</f>
        <v>TRY TO GRIP WITH CONTACT</v>
      </c>
      <c r="N2175" t="str">
        <f>IF(OR(L2175="ATTACK",L2175="FINTA"),UPPER(anotacoes!I2175),"")</f>
        <v/>
      </c>
      <c r="O2175" s="6" t="str">
        <f>IF(anotacoes!N2175=0,"",anotacoes!N2175)</f>
        <v/>
      </c>
      <c r="P2175" t="str">
        <f>IF(anotacoes!M2175=0,"",UPPER(anotacoes!M2175))</f>
        <v/>
      </c>
      <c r="Q2175" t="str">
        <f t="shared" si="67"/>
        <v>INSERT INTO CONVERSAO_LUTA_ACAO (cd_conversao, id_luta, sequencia, momento_inicio, momento_fim, quem_faz, quem_sofre, acao_tipo, acao, tecnica, direcao, pontuacao) VALUES (1, 35, 74, TRIM(' 00:08:33,656'), TRIM(' 00:08:35,191'), 'ELMONT, G', 'KHABACHIROV', 'DISPLACEMENT', 'TRY TO GRIP WITH CONTACT', NULL, NULL, NULL)</v>
      </c>
      <c r="R2175" t="s">
        <v>10327</v>
      </c>
    </row>
    <row r="2176" spans="1:18" hidden="1" x14ac:dyDescent="0.25">
      <c r="A2176" s="7">
        <f>anotacoes!D2176</f>
        <v>40958</v>
      </c>
      <c r="B2176" t="str">
        <f>anotacoes!C2176</f>
        <v>GRAND PRIX DUSSELDORF 2012</v>
      </c>
      <c r="C2176" t="str">
        <f>anotacoes!E2176</f>
        <v>ELMONT, G</v>
      </c>
      <c r="D2176" t="str">
        <f>anotacoes!F2176</f>
        <v>KHABACHIROV</v>
      </c>
      <c r="E2176" t="s">
        <v>10325</v>
      </c>
      <c r="F2176">
        <f>anotacoes!A2176</f>
        <v>35</v>
      </c>
      <c r="G2176">
        <f>anotacoes!B2176</f>
        <v>75</v>
      </c>
      <c r="H2176" t="str">
        <f>anotacoes!K2176</f>
        <v xml:space="preserve"> 00:08:35,396</v>
      </c>
      <c r="I2176" t="str">
        <f>anotacoes!L2176</f>
        <v xml:space="preserve"> 00:08:40,089</v>
      </c>
      <c r="J2176" t="str">
        <f>IF(L2176="PAUSE",E2176,IF(anotacoes!G2180=conversao_anotacoes!C2176,conversao_anotacoes!C2176,conversao_anotacoes!D2176))</f>
        <v>ELMONT, G</v>
      </c>
      <c r="K2176" t="str">
        <f t="shared" si="66"/>
        <v>KHABACHIROV</v>
      </c>
      <c r="L2176" t="str">
        <f>UPPER(anotacoes!H2176)</f>
        <v>GRIP TIME</v>
      </c>
      <c r="M2176" t="str">
        <f>IF(OR(L2176="ATTACK",L2176="FINTA"),"&lt;TECNICA&gt;",UPPER(anotacoes!I2176))</f>
        <v>LEFT COLLAR RIGHT COLLAR</v>
      </c>
      <c r="N2176" t="str">
        <f>IF(OR(L2176="ATTACK",L2176="FINTA"),UPPER(anotacoes!I2176),"")</f>
        <v/>
      </c>
      <c r="O2176" s="6" t="str">
        <f>IF(anotacoes!N2176=0,"",anotacoes!N2176)</f>
        <v/>
      </c>
      <c r="P2176" t="str">
        <f>IF(anotacoes!M2176=0,"",UPPER(anotacoes!M2176))</f>
        <v/>
      </c>
      <c r="Q2176" t="str">
        <f t="shared" si="67"/>
        <v>INSERT INTO CONVERSAO_LUTA_ACAO (cd_conversao, id_luta, sequencia, momento_inicio, momento_fim, quem_faz, quem_sofre, acao_tipo, acao, tecnica, direcao, pontuacao) VALUES (1, 35, 75, TRIM(' 00:08:35,396'), TRIM(' 00:08:40,089'), 'ELMONT, G', 'KHABACHIROV', 'GRIP TIME', 'LEFT COLLAR RIGHT COLLAR', NULL, NULL, NULL)</v>
      </c>
      <c r="R2176" t="s">
        <v>10327</v>
      </c>
    </row>
    <row r="2177" spans="1:18" hidden="1" x14ac:dyDescent="0.25">
      <c r="A2177" s="7">
        <f>anotacoes!D2177</f>
        <v>40958</v>
      </c>
      <c r="B2177" t="str">
        <f>anotacoes!C2177</f>
        <v>GRAND PRIX DUSSELDORF 2012</v>
      </c>
      <c r="C2177" t="str">
        <f>anotacoes!E2177</f>
        <v>ELMONT, G</v>
      </c>
      <c r="D2177" t="str">
        <f>anotacoes!F2177</f>
        <v>KHABACHIROV</v>
      </c>
      <c r="E2177" t="s">
        <v>10325</v>
      </c>
      <c r="F2177">
        <f>anotacoes!A2177</f>
        <v>35</v>
      </c>
      <c r="G2177">
        <f>anotacoes!B2177</f>
        <v>76</v>
      </c>
      <c r="H2177" t="str">
        <f>anotacoes!K2177</f>
        <v xml:space="preserve"> 00:08:40,089</v>
      </c>
      <c r="I2177" t="str">
        <f>anotacoes!L2177</f>
        <v xml:space="preserve"> 00:08:44,290</v>
      </c>
      <c r="J2177" t="str">
        <f>IF(L2177="PAUSE",E2177,IF(anotacoes!G2181=conversao_anotacoes!C2177,conversao_anotacoes!C2177,conversao_anotacoes!D2177))</f>
        <v>ELMONT, G</v>
      </c>
      <c r="K2177" t="str">
        <f t="shared" si="66"/>
        <v>KHABACHIROV</v>
      </c>
      <c r="L2177" t="str">
        <f>UPPER(anotacoes!H2177)</f>
        <v>GRIP TIME</v>
      </c>
      <c r="M2177" t="str">
        <f>IF(OR(L2177="ATTACK",L2177="FINTA"),"&lt;TECNICA&gt;",UPPER(anotacoes!I2177))</f>
        <v>RIGHT COLLAR</v>
      </c>
      <c r="N2177" t="str">
        <f>IF(OR(L2177="ATTACK",L2177="FINTA"),UPPER(anotacoes!I2177),"")</f>
        <v/>
      </c>
      <c r="O2177" s="6" t="str">
        <f>IF(anotacoes!N2177=0,"",anotacoes!N2177)</f>
        <v/>
      </c>
      <c r="P2177" t="str">
        <f>IF(anotacoes!M2177=0,"",UPPER(anotacoes!M2177))</f>
        <v/>
      </c>
      <c r="Q2177" t="str">
        <f t="shared" si="67"/>
        <v>INSERT INTO CONVERSAO_LUTA_ACAO (cd_conversao, id_luta, sequencia, momento_inicio, momento_fim, quem_faz, quem_sofre, acao_tipo, acao, tecnica, direcao, pontuacao) VALUES (1, 35, 76, TRIM(' 00:08:40,089'), TRIM(' 00:08:44,290'), 'ELMONT, G', 'KHABACHIROV', 'GRIP TIME', 'RIGHT COLLAR', NULL, NULL, NULL)</v>
      </c>
      <c r="R2177" t="s">
        <v>10327</v>
      </c>
    </row>
    <row r="2178" spans="1:18" hidden="1" x14ac:dyDescent="0.25">
      <c r="A2178" s="7">
        <f>anotacoes!D2178</f>
        <v>40958</v>
      </c>
      <c r="B2178" t="str">
        <f>anotacoes!C2178</f>
        <v>GRAND PRIX DUSSELDORF 2012</v>
      </c>
      <c r="C2178" t="str">
        <f>anotacoes!E2178</f>
        <v>ELMONT, G</v>
      </c>
      <c r="D2178" t="str">
        <f>anotacoes!F2178</f>
        <v>KHABACHIROV</v>
      </c>
      <c r="E2178" t="s">
        <v>10325</v>
      </c>
      <c r="F2178">
        <f>anotacoes!A2178</f>
        <v>35</v>
      </c>
      <c r="G2178">
        <f>anotacoes!B2178</f>
        <v>77</v>
      </c>
      <c r="H2178" t="str">
        <f>anotacoes!K2178</f>
        <v xml:space="preserve"> 00:08:44,290</v>
      </c>
      <c r="I2178" t="str">
        <f>anotacoes!L2178</f>
        <v xml:space="preserve"> 00:08:46,429</v>
      </c>
      <c r="J2178" t="str">
        <f>IF(L2178="PAUSE",E2178,IF(anotacoes!G2182=conversao_anotacoes!C2178,conversao_anotacoes!C2178,conversao_anotacoes!D2178))</f>
        <v>ELMONT, G</v>
      </c>
      <c r="K2178" t="str">
        <f t="shared" si="66"/>
        <v>KHABACHIROV</v>
      </c>
      <c r="L2178" t="str">
        <f>UPPER(anotacoes!H2178)</f>
        <v>DISPLACEMENT</v>
      </c>
      <c r="M2178" t="str">
        <f>IF(OR(L2178="ATTACK",L2178="FINTA"),"&lt;TECNICA&gt;",UPPER(anotacoes!I2178))</f>
        <v>TRY TO GRIP WITH CONTACT</v>
      </c>
      <c r="N2178" t="str">
        <f>IF(OR(L2178="ATTACK",L2178="FINTA"),UPPER(anotacoes!I2178),"")</f>
        <v/>
      </c>
      <c r="O2178" s="6" t="str">
        <f>IF(anotacoes!N2178=0,"",anotacoes!N2178)</f>
        <v/>
      </c>
      <c r="P2178" t="str">
        <f>IF(anotacoes!M2178=0,"",UPPER(anotacoes!M2178))</f>
        <v/>
      </c>
      <c r="Q2178" t="str">
        <f t="shared" si="67"/>
        <v>INSERT INTO CONVERSAO_LUTA_ACAO (cd_conversao, id_luta, sequencia, momento_inicio, momento_fim, quem_faz, quem_sofre, acao_tipo, acao, tecnica, direcao, pontuacao) VALUES (1, 35, 77, TRIM(' 00:08:44,290'), TRIM(' 00:08:46,429'), 'ELMONT, G', 'KHABACHIROV', 'DISPLACEMENT', 'TRY TO GRIP WITH CONTACT', NULL, NULL, NULL)</v>
      </c>
      <c r="R2178" t="s">
        <v>10327</v>
      </c>
    </row>
    <row r="2179" spans="1:18" hidden="1" x14ac:dyDescent="0.25">
      <c r="A2179" s="7">
        <f>anotacoes!D2179</f>
        <v>40958</v>
      </c>
      <c r="B2179" t="str">
        <f>anotacoes!C2179</f>
        <v>GRAND PRIX DUSSELDORF 2012</v>
      </c>
      <c r="C2179" t="str">
        <f>anotacoes!E2179</f>
        <v>ELMONT, G</v>
      </c>
      <c r="D2179" t="str">
        <f>anotacoes!F2179</f>
        <v>KHABACHIROV</v>
      </c>
      <c r="E2179" t="s">
        <v>10325</v>
      </c>
      <c r="F2179">
        <f>anotacoes!A2179</f>
        <v>35</v>
      </c>
      <c r="G2179">
        <f>anotacoes!B2179</f>
        <v>78</v>
      </c>
      <c r="H2179" t="str">
        <f>anotacoes!K2179</f>
        <v xml:space="preserve"> 00:08:46,429</v>
      </c>
      <c r="I2179" t="str">
        <f>anotacoes!L2179</f>
        <v xml:space="preserve"> 00:08:49,511</v>
      </c>
      <c r="J2179" t="str">
        <f>IF(L2179="PAUSE",E2179,IF(anotacoes!G2183=conversao_anotacoes!C2179,conversao_anotacoes!C2179,conversao_anotacoes!D2179))</f>
        <v>ELMONT, G</v>
      </c>
      <c r="K2179" t="str">
        <f t="shared" ref="K2179:K2242" si="68">IF(J2179=E2179,"",IF(J2179=C2179,D2179,C2179))</f>
        <v>KHABACHIROV</v>
      </c>
      <c r="L2179" t="str">
        <f>UPPER(anotacoes!H2179)</f>
        <v>GROUNDWORK COMBAT</v>
      </c>
      <c r="M2179" t="str">
        <f>IF(OR(L2179="ATTACK",L2179="FINTA"),"&lt;TECNICA&gt;",UPPER(anotacoes!I2179))</f>
        <v>DEFENSIVE POSITION</v>
      </c>
      <c r="N2179" t="str">
        <f>IF(OR(L2179="ATTACK",L2179="FINTA"),UPPER(anotacoes!I2179),"")</f>
        <v/>
      </c>
      <c r="O2179" s="6" t="str">
        <f>IF(anotacoes!N2179=0,"",anotacoes!N2179)</f>
        <v/>
      </c>
      <c r="P2179" t="str">
        <f>IF(anotacoes!M2179=0,"",UPPER(anotacoes!M2179))</f>
        <v/>
      </c>
      <c r="Q2179" t="str">
        <f t="shared" ref="Q2179:Q2242" si="69">CONCATENATE("INSERT INTO CONVERSAO_LUTA_ACAO (cd_conversao, id_luta, sequencia, momento_inicio, momento_fim, quem_faz, quem_sofre, acao_tipo, acao, tecnica, direcao, pontuacao) VALUES (1, ",F2179,", ",G2179,", ","TRIM('",H2179,"')",", ","TRIM('",I2179,"')",", ","'",J2179,"'",", ","'",K2179,"'",", ","'",L2179,"'",", ","'",M2179,"'",", ",IF(N2179="","NULL",CONCATENATE("'",N2179,"'")),", ",IF(O2179="","NULL",O2179),", ",IF(P2179="","NULL",CONCATENATE("'",P2179,"'")),")")</f>
        <v>INSERT INTO CONVERSAO_LUTA_ACAO (cd_conversao, id_luta, sequencia, momento_inicio, momento_fim, quem_faz, quem_sofre, acao_tipo, acao, tecnica, direcao, pontuacao) VALUES (1, 35, 78, TRIM(' 00:08:46,429'), TRIM(' 00:08:49,511'), 'ELMONT, G', 'KHABACHIROV', 'GROUNDWORK COMBAT', 'DEFENSIVE POSITION', NULL, NULL, NULL)</v>
      </c>
      <c r="R2179" t="s">
        <v>10327</v>
      </c>
    </row>
    <row r="2180" spans="1:18" hidden="1" x14ac:dyDescent="0.25">
      <c r="A2180" s="7">
        <f>anotacoes!D2180</f>
        <v>40958</v>
      </c>
      <c r="B2180" t="str">
        <f>anotacoes!C2180</f>
        <v>GRAND PRIX DUSSELDORF 2012</v>
      </c>
      <c r="C2180" t="str">
        <f>anotacoes!E2180</f>
        <v>ELMONT, G</v>
      </c>
      <c r="D2180" t="str">
        <f>anotacoes!F2180</f>
        <v>KHABACHIROV</v>
      </c>
      <c r="E2180" t="s">
        <v>10325</v>
      </c>
      <c r="F2180">
        <f>anotacoes!A2180</f>
        <v>35</v>
      </c>
      <c r="G2180">
        <f>anotacoes!B2180</f>
        <v>79</v>
      </c>
      <c r="H2180" t="str">
        <f>anotacoes!K2180</f>
        <v xml:space="preserve"> 00:08:49,716</v>
      </c>
      <c r="I2180" t="str">
        <f>anotacoes!L2180</f>
        <v xml:space="preserve"> 00:08:54,014</v>
      </c>
      <c r="J2180" t="str">
        <f>IF(L2180="PAUSE",E2180,IF(anotacoes!G2184=conversao_anotacoes!C2180,conversao_anotacoes!C2180,conversao_anotacoes!D2180))</f>
        <v>&lt;ARBITRO_DESCONHECIDO&gt;</v>
      </c>
      <c r="K2180" t="str">
        <f t="shared" si="68"/>
        <v/>
      </c>
      <c r="L2180" t="str">
        <f>UPPER(anotacoes!H2180)</f>
        <v>PAUSE</v>
      </c>
      <c r="M2180" t="str">
        <f>IF(OR(L2180="ATTACK",L2180="FINTA"),"&lt;TECNICA&gt;",UPPER(anotacoes!I2180))</f>
        <v>&lt;NAO_CLASSIFICADO&gt;</v>
      </c>
      <c r="N2180" t="str">
        <f>IF(OR(L2180="ATTACK",L2180="FINTA"),UPPER(anotacoes!I2180),"")</f>
        <v/>
      </c>
      <c r="O2180" s="6" t="str">
        <f>IF(anotacoes!N2180=0,"",anotacoes!N2180)</f>
        <v/>
      </c>
      <c r="P2180" t="str">
        <f>IF(anotacoes!M2180=0,"",UPPER(anotacoes!M2180))</f>
        <v/>
      </c>
      <c r="Q2180" t="str">
        <f t="shared" si="69"/>
        <v>INSERT INTO CONVERSAO_LUTA_ACAO (cd_conversao, id_luta, sequencia, momento_inicio, momento_fim, quem_faz, quem_sofre, acao_tipo, acao, tecnica, direcao, pontuacao) VALUES (1, 35, 79, TRIM(' 00:08:49,716'), TRIM(' 00:08:54,014'), '&lt;ARBITRO_DESCONHECIDO&gt;', '', 'PAUSE', '&lt;NAO_CLASSIFICADO&gt;', NULL, NULL, NULL)</v>
      </c>
      <c r="R2180" t="s">
        <v>10327</v>
      </c>
    </row>
    <row r="2181" spans="1:18" hidden="1" x14ac:dyDescent="0.25">
      <c r="A2181" s="7">
        <f>anotacoes!D2181</f>
        <v>40958</v>
      </c>
      <c r="B2181" t="str">
        <f>anotacoes!C2181</f>
        <v>GRAND PRIX DUSSELDORF 2012</v>
      </c>
      <c r="C2181" t="str">
        <f>anotacoes!E2181</f>
        <v>ELMONT, G</v>
      </c>
      <c r="D2181" t="str">
        <f>anotacoes!F2181</f>
        <v>KHABACHIROV</v>
      </c>
      <c r="E2181" t="s">
        <v>10325</v>
      </c>
      <c r="F2181">
        <f>anotacoes!A2181</f>
        <v>35</v>
      </c>
      <c r="G2181">
        <f>anotacoes!B2181</f>
        <v>80</v>
      </c>
      <c r="H2181" t="str">
        <f>anotacoes!K2181</f>
        <v xml:space="preserve"> 00:08:54,014</v>
      </c>
      <c r="I2181" t="str">
        <f>anotacoes!L2181</f>
        <v xml:space="preserve"> 00:08:55,456</v>
      </c>
      <c r="J2181" t="str">
        <f>IF(L2181="PAUSE",E2181,IF(anotacoes!G2185=conversao_anotacoes!C2181,conversao_anotacoes!C2181,conversao_anotacoes!D2181))</f>
        <v>KHABACHIROV</v>
      </c>
      <c r="K2181" t="str">
        <f t="shared" si="68"/>
        <v>ELMONT, G</v>
      </c>
      <c r="L2181" t="str">
        <f>UPPER(anotacoes!H2181)</f>
        <v>DISPLACEMENT</v>
      </c>
      <c r="M2181" t="str">
        <f>IF(OR(L2181="ATTACK",L2181="FINTA"),"&lt;TECNICA&gt;",UPPER(anotacoes!I2181))</f>
        <v>2-3 STEP HESITANT LEFT</v>
      </c>
      <c r="N2181" t="str">
        <f>IF(OR(L2181="ATTACK",L2181="FINTA"),UPPER(anotacoes!I2181),"")</f>
        <v/>
      </c>
      <c r="O2181" s="6" t="str">
        <f>IF(anotacoes!N2181=0,"",anotacoes!N2181)</f>
        <v/>
      </c>
      <c r="P2181" t="str">
        <f>IF(anotacoes!M2181=0,"",UPPER(anotacoes!M2181))</f>
        <v/>
      </c>
      <c r="Q2181" t="str">
        <f t="shared" si="69"/>
        <v>INSERT INTO CONVERSAO_LUTA_ACAO (cd_conversao, id_luta, sequencia, momento_inicio, momento_fim, quem_faz, quem_sofre, acao_tipo, acao, tecnica, direcao, pontuacao) VALUES (1, 35, 80, TRIM(' 00:08:54,014'), TRIM(' 00:08:55,456'), 'KHABACHIROV', 'ELMONT, G', 'DISPLACEMENT', '2-3 STEP HESITANT LEFT', NULL, NULL, NULL)</v>
      </c>
      <c r="R2181" t="s">
        <v>10327</v>
      </c>
    </row>
    <row r="2182" spans="1:18" hidden="1" x14ac:dyDescent="0.25">
      <c r="A2182" s="7">
        <f>anotacoes!D2182</f>
        <v>40958</v>
      </c>
      <c r="B2182" t="str">
        <f>anotacoes!C2182</f>
        <v>GRAND PRIX DUSSELDORF 2012</v>
      </c>
      <c r="C2182" t="str">
        <f>anotacoes!E2182</f>
        <v>ELMONT, G</v>
      </c>
      <c r="D2182" t="str">
        <f>anotacoes!F2182</f>
        <v>KHABACHIROV</v>
      </c>
      <c r="E2182" t="s">
        <v>10325</v>
      </c>
      <c r="F2182">
        <f>anotacoes!A2182</f>
        <v>35</v>
      </c>
      <c r="G2182">
        <f>anotacoes!B2182</f>
        <v>81</v>
      </c>
      <c r="H2182" t="str">
        <f>anotacoes!K2182</f>
        <v xml:space="preserve"> 00:08:55,456</v>
      </c>
      <c r="I2182" t="str">
        <f>anotacoes!L2182</f>
        <v xml:space="preserve"> 00:08:58,135</v>
      </c>
      <c r="J2182" t="str">
        <f>IF(L2182="PAUSE",E2182,IF(anotacoes!G2186=conversao_anotacoes!C2182,conversao_anotacoes!C2182,conversao_anotacoes!D2182))</f>
        <v>KHABACHIROV</v>
      </c>
      <c r="K2182" t="str">
        <f t="shared" si="68"/>
        <v>ELMONT, G</v>
      </c>
      <c r="L2182" t="str">
        <f>UPPER(anotacoes!H2182)</f>
        <v>GROUNDWORK COMBAT</v>
      </c>
      <c r="M2182" t="str">
        <f>IF(OR(L2182="ATTACK",L2182="FINTA"),"&lt;TECNICA&gt;",UPPER(anotacoes!I2182))</f>
        <v>DEFENSIVE POSITION</v>
      </c>
      <c r="N2182" t="str">
        <f>IF(OR(L2182="ATTACK",L2182="FINTA"),UPPER(anotacoes!I2182),"")</f>
        <v/>
      </c>
      <c r="O2182" s="6" t="str">
        <f>IF(anotacoes!N2182=0,"",anotacoes!N2182)</f>
        <v/>
      </c>
      <c r="P2182" t="str">
        <f>IF(anotacoes!M2182=0,"",UPPER(anotacoes!M2182))</f>
        <v/>
      </c>
      <c r="Q2182" t="str">
        <f t="shared" si="69"/>
        <v>INSERT INTO CONVERSAO_LUTA_ACAO (cd_conversao, id_luta, sequencia, momento_inicio, momento_fim, quem_faz, quem_sofre, acao_tipo, acao, tecnica, direcao, pontuacao) VALUES (1, 35, 81, TRIM(' 00:08:55,456'), TRIM(' 00:08:58,135'), 'KHABACHIROV', 'ELMONT, G', 'GROUNDWORK COMBAT', 'DEFENSIVE POSITION', NULL, NULL, NULL)</v>
      </c>
      <c r="R2182" t="s">
        <v>10327</v>
      </c>
    </row>
    <row r="2183" spans="1:18" hidden="1" x14ac:dyDescent="0.25">
      <c r="A2183" s="7">
        <f>anotacoes!D2183</f>
        <v>40958</v>
      </c>
      <c r="B2183" t="str">
        <f>anotacoes!C2183</f>
        <v>GRAND PRIX DUSSELDORF 2012</v>
      </c>
      <c r="C2183" t="str">
        <f>anotacoes!E2183</f>
        <v>ELMONT, G</v>
      </c>
      <c r="D2183" t="str">
        <f>anotacoes!F2183</f>
        <v>KHABACHIROV</v>
      </c>
      <c r="E2183" t="s">
        <v>10325</v>
      </c>
      <c r="F2183">
        <f>anotacoes!A2183</f>
        <v>35</v>
      </c>
      <c r="G2183">
        <f>anotacoes!B2183</f>
        <v>82</v>
      </c>
      <c r="H2183" t="str">
        <f>anotacoes!K2183</f>
        <v xml:space="preserve"> 00:08:58,305</v>
      </c>
      <c r="I2183" t="str">
        <f>anotacoes!L2183</f>
        <v xml:space="preserve"> 00:08:56,218</v>
      </c>
      <c r="J2183" t="str">
        <f>IF(L2183="PAUSE",E2183,IF(anotacoes!G2187=conversao_anotacoes!C2183,conversao_anotacoes!C2183,conversao_anotacoes!D2183))</f>
        <v>&lt;ARBITRO_DESCONHECIDO&gt;</v>
      </c>
      <c r="K2183" t="str">
        <f t="shared" si="68"/>
        <v/>
      </c>
      <c r="L2183" t="str">
        <f>UPPER(anotacoes!H2183)</f>
        <v>PAUSE</v>
      </c>
      <c r="M2183" t="str">
        <f>IF(OR(L2183="ATTACK",L2183="FINTA"),"&lt;TECNICA&gt;",UPPER(anotacoes!I2183))</f>
        <v>&lt;NAO_CLASSIFICADO&gt;</v>
      </c>
      <c r="N2183" t="str">
        <f>IF(OR(L2183="ATTACK",L2183="FINTA"),UPPER(anotacoes!I2183),"")</f>
        <v/>
      </c>
      <c r="O2183" s="6" t="str">
        <f>IF(anotacoes!N2183=0,"",anotacoes!N2183)</f>
        <v/>
      </c>
      <c r="P2183" t="str">
        <f>IF(anotacoes!M2183=0,"",UPPER(anotacoes!M2183))</f>
        <v/>
      </c>
      <c r="Q2183" t="str">
        <f t="shared" si="69"/>
        <v>INSERT INTO CONVERSAO_LUTA_ACAO (cd_conversao, id_luta, sequencia, momento_inicio, momento_fim, quem_faz, quem_sofre, acao_tipo, acao, tecnica, direcao, pontuacao) VALUES (1, 35, 82, TRIM(' 00:08:58,305'), TRIM(' 00:08:56,218'), '&lt;ARBITRO_DESCONHECIDO&gt;', '', 'PAUSE', '&lt;NAO_CLASSIFICADO&gt;', NULL, NULL, NULL)</v>
      </c>
      <c r="R2183" t="s">
        <v>10327</v>
      </c>
    </row>
    <row r="2184" spans="1:18" hidden="1" x14ac:dyDescent="0.25">
      <c r="A2184" s="7">
        <f>anotacoes!D2184</f>
        <v>40957</v>
      </c>
      <c r="B2184" t="str">
        <f>anotacoes!C2184</f>
        <v>GRAND PRIX DUSSELDORF 2012</v>
      </c>
      <c r="C2184" t="str">
        <f>anotacoes!E2184</f>
        <v>ELMONT, D</v>
      </c>
      <c r="D2184" t="str">
        <f>anotacoes!F2184</f>
        <v>MERGE</v>
      </c>
      <c r="E2184" t="s">
        <v>10325</v>
      </c>
      <c r="F2184">
        <f>anotacoes!A2184</f>
        <v>36</v>
      </c>
      <c r="G2184">
        <f>anotacoes!B2184</f>
        <v>1</v>
      </c>
      <c r="H2184" t="str">
        <f>anotacoes!K2184</f>
        <v xml:space="preserve"> 00:00:06,392</v>
      </c>
      <c r="I2184" t="str">
        <f>anotacoes!L2184</f>
        <v xml:space="preserve"> 00:00:11,760</v>
      </c>
      <c r="J2184" t="str">
        <f>IF(L2184="PAUSE",E2184,IF(anotacoes!G2188=conversao_anotacoes!C2184,conversao_anotacoes!C2184,conversao_anotacoes!D2184))</f>
        <v>ELMONT, D</v>
      </c>
      <c r="K2184" t="str">
        <f t="shared" si="68"/>
        <v>MERGE</v>
      </c>
      <c r="L2184" t="str">
        <f>UPPER(anotacoes!H2184)</f>
        <v>DISPLACEMENT</v>
      </c>
      <c r="M2184" t="str">
        <f>IF(OR(L2184="ATTACK",L2184="FINTA"),"&lt;TECNICA&gt;",UPPER(anotacoes!I2184))</f>
        <v>CIRCULAR LEFT</v>
      </c>
      <c r="N2184" t="str">
        <f>IF(OR(L2184="ATTACK",L2184="FINTA"),UPPER(anotacoes!I2184),"")</f>
        <v/>
      </c>
      <c r="O2184" s="6" t="str">
        <f>IF(anotacoes!N2184=0,"",anotacoes!N2184)</f>
        <v/>
      </c>
      <c r="P2184" t="str">
        <f>IF(anotacoes!M2184=0,"",UPPER(anotacoes!M2184))</f>
        <v/>
      </c>
      <c r="Q2184" t="str">
        <f t="shared" si="69"/>
        <v>INSERT INTO CONVERSAO_LUTA_ACAO (cd_conversao, id_luta, sequencia, momento_inicio, momento_fim, quem_faz, quem_sofre, acao_tipo, acao, tecnica, direcao, pontuacao) VALUES (1, 36, 1, TRIM(' 00:00:06,392'), TRIM(' 00:00:11,760'), 'ELMONT, D', 'MERGE', 'DISPLACEMENT', 'CIRCULAR LEFT', NULL, NULL, NULL)</v>
      </c>
      <c r="R2184" t="s">
        <v>10327</v>
      </c>
    </row>
    <row r="2185" spans="1:18" hidden="1" x14ac:dyDescent="0.25">
      <c r="A2185" s="7">
        <f>anotacoes!D2185</f>
        <v>40957</v>
      </c>
      <c r="B2185" t="str">
        <f>anotacoes!C2185</f>
        <v>GRAND PRIX DUSSELDORF 2012</v>
      </c>
      <c r="C2185" t="str">
        <f>anotacoes!E2185</f>
        <v>ELMONT, D</v>
      </c>
      <c r="D2185" t="str">
        <f>anotacoes!F2185</f>
        <v>MERGE</v>
      </c>
      <c r="E2185" t="s">
        <v>10325</v>
      </c>
      <c r="F2185">
        <f>anotacoes!A2185</f>
        <v>36</v>
      </c>
      <c r="G2185">
        <f>anotacoes!B2185</f>
        <v>2</v>
      </c>
      <c r="H2185" t="str">
        <f>anotacoes!K2185</f>
        <v xml:space="preserve"> 00:00:11,760</v>
      </c>
      <c r="I2185" t="str">
        <f>anotacoes!L2185</f>
        <v xml:space="preserve"> 00:00:16,347</v>
      </c>
      <c r="J2185" t="str">
        <f>IF(L2185="PAUSE",E2185,IF(anotacoes!G2189=conversao_anotacoes!C2185,conversao_anotacoes!C2185,conversao_anotacoes!D2185))</f>
        <v>ELMONT, D</v>
      </c>
      <c r="K2185" t="str">
        <f t="shared" si="68"/>
        <v>MERGE</v>
      </c>
      <c r="L2185" t="str">
        <f>UPPER(anotacoes!H2185)</f>
        <v>DISPLACEMENT</v>
      </c>
      <c r="M2185" t="str">
        <f>IF(OR(L2185="ATTACK",L2185="FINTA"),"&lt;TECNICA&gt;",UPPER(anotacoes!I2185))</f>
        <v>2-3 STEP HESITANT LEFT</v>
      </c>
      <c r="N2185" t="str">
        <f>IF(OR(L2185="ATTACK",L2185="FINTA"),UPPER(anotacoes!I2185),"")</f>
        <v/>
      </c>
      <c r="O2185" s="6" t="str">
        <f>IF(anotacoes!N2185=0,"",anotacoes!N2185)</f>
        <v/>
      </c>
      <c r="P2185" t="str">
        <f>IF(anotacoes!M2185=0,"",UPPER(anotacoes!M2185))</f>
        <v/>
      </c>
      <c r="Q2185" t="str">
        <f t="shared" si="69"/>
        <v>INSERT INTO CONVERSAO_LUTA_ACAO (cd_conversao, id_luta, sequencia, momento_inicio, momento_fim, quem_faz, quem_sofre, acao_tipo, acao, tecnica, direcao, pontuacao) VALUES (1, 36, 2, TRIM(' 00:00:11,760'), TRIM(' 00:00:16,347'), 'ELMONT, D', 'MERGE', 'DISPLACEMENT', '2-3 STEP HESITANT LEFT', NULL, NULL, NULL)</v>
      </c>
      <c r="R2185" t="s">
        <v>10327</v>
      </c>
    </row>
    <row r="2186" spans="1:18" hidden="1" x14ac:dyDescent="0.25">
      <c r="A2186" s="7">
        <f>anotacoes!D2186</f>
        <v>40957</v>
      </c>
      <c r="B2186" t="str">
        <f>anotacoes!C2186</f>
        <v>GRAND PRIX DUSSELDORF 2012</v>
      </c>
      <c r="C2186" t="str">
        <f>anotacoes!E2186</f>
        <v>ELMONT, D</v>
      </c>
      <c r="D2186" t="str">
        <f>anotacoes!F2186</f>
        <v>MERGE</v>
      </c>
      <c r="E2186" t="s">
        <v>10325</v>
      </c>
      <c r="F2186">
        <f>anotacoes!A2186</f>
        <v>36</v>
      </c>
      <c r="G2186">
        <f>anotacoes!B2186</f>
        <v>3</v>
      </c>
      <c r="H2186" t="str">
        <f>anotacoes!K2186</f>
        <v xml:space="preserve"> 00:00:16,347</v>
      </c>
      <c r="I2186" t="str">
        <f>anotacoes!L2186</f>
        <v xml:space="preserve"> 00:00:18,599</v>
      </c>
      <c r="J2186" t="str">
        <f>IF(L2186="PAUSE",E2186,IF(anotacoes!G2190=conversao_anotacoes!C2186,conversao_anotacoes!C2186,conversao_anotacoes!D2186))</f>
        <v>ELMONT, D</v>
      </c>
      <c r="K2186" t="str">
        <f t="shared" si="68"/>
        <v>MERGE</v>
      </c>
      <c r="L2186" t="str">
        <f>UPPER(anotacoes!H2186)</f>
        <v>DISPLACEMENT</v>
      </c>
      <c r="M2186" t="str">
        <f>IF(OR(L2186="ATTACK",L2186="FINTA"),"&lt;TECNICA&gt;",UPPER(anotacoes!I2186))</f>
        <v>TRY TO GRIP WITH CONTACT</v>
      </c>
      <c r="N2186" t="str">
        <f>IF(OR(L2186="ATTACK",L2186="FINTA"),UPPER(anotacoes!I2186),"")</f>
        <v/>
      </c>
      <c r="O2186" s="6" t="str">
        <f>IF(anotacoes!N2186=0,"",anotacoes!N2186)</f>
        <v/>
      </c>
      <c r="P2186" t="str">
        <f>IF(anotacoes!M2186=0,"",UPPER(anotacoes!M2186))</f>
        <v/>
      </c>
      <c r="Q2186" t="str">
        <f t="shared" si="69"/>
        <v>INSERT INTO CONVERSAO_LUTA_ACAO (cd_conversao, id_luta, sequencia, momento_inicio, momento_fim, quem_faz, quem_sofre, acao_tipo, acao, tecnica, direcao, pontuacao) VALUES (1, 36, 3, TRIM(' 00:00:16,347'), TRIM(' 00:00:18,599'), 'ELMONT, D', 'MERGE', 'DISPLACEMENT', 'TRY TO GRIP WITH CONTACT', NULL, NULL, NULL)</v>
      </c>
      <c r="R2186" t="s">
        <v>10327</v>
      </c>
    </row>
    <row r="2187" spans="1:18" hidden="1" x14ac:dyDescent="0.25">
      <c r="A2187" s="7">
        <f>anotacoes!D2187</f>
        <v>40957</v>
      </c>
      <c r="B2187" t="str">
        <f>anotacoes!C2187</f>
        <v>GRAND PRIX DUSSELDORF 2012</v>
      </c>
      <c r="C2187" t="str">
        <f>anotacoes!E2187</f>
        <v>ELMONT, D</v>
      </c>
      <c r="D2187" t="str">
        <f>anotacoes!F2187</f>
        <v>MERGE</v>
      </c>
      <c r="E2187" t="s">
        <v>10325</v>
      </c>
      <c r="F2187">
        <f>anotacoes!A2187</f>
        <v>36</v>
      </c>
      <c r="G2187">
        <f>anotacoes!B2187</f>
        <v>4</v>
      </c>
      <c r="H2187" t="str">
        <f>anotacoes!K2187</f>
        <v xml:space="preserve"> 00:00:18,751</v>
      </c>
      <c r="I2187" t="str">
        <f>anotacoes!L2187</f>
        <v xml:space="preserve"> 00:00:27,243</v>
      </c>
      <c r="J2187" t="str">
        <f>IF(L2187="PAUSE",E2187,IF(anotacoes!G2191=conversao_anotacoes!C2187,conversao_anotacoes!C2187,conversao_anotacoes!D2187))</f>
        <v>ELMONT, D</v>
      </c>
      <c r="K2187" t="str">
        <f t="shared" si="68"/>
        <v>MERGE</v>
      </c>
      <c r="L2187" t="str">
        <f>UPPER(anotacoes!H2187)</f>
        <v>GRIP TIME</v>
      </c>
      <c r="M2187" t="str">
        <f>IF(OR(L2187="ATTACK",L2187="FINTA"),"&lt;TECNICA&gt;",UPPER(anotacoes!I2187))</f>
        <v>LEFT COLLAR</v>
      </c>
      <c r="N2187" t="str">
        <f>IF(OR(L2187="ATTACK",L2187="FINTA"),UPPER(anotacoes!I2187),"")</f>
        <v/>
      </c>
      <c r="O2187" s="6" t="str">
        <f>IF(anotacoes!N2187=0,"",anotacoes!N2187)</f>
        <v/>
      </c>
      <c r="P2187" t="str">
        <f>IF(anotacoes!M2187=0,"",UPPER(anotacoes!M2187))</f>
        <v/>
      </c>
      <c r="Q2187" t="str">
        <f t="shared" si="69"/>
        <v>INSERT INTO CONVERSAO_LUTA_ACAO (cd_conversao, id_luta, sequencia, momento_inicio, momento_fim, quem_faz, quem_sofre, acao_tipo, acao, tecnica, direcao, pontuacao) VALUES (1, 36, 4, TRIM(' 00:00:18,751'), TRIM(' 00:00:27,243'), 'ELMONT, D', 'MERGE', 'GRIP TIME', 'LEFT COLLAR', NULL, NULL, NULL)</v>
      </c>
      <c r="R2187" t="s">
        <v>10327</v>
      </c>
    </row>
    <row r="2188" spans="1:18" hidden="1" x14ac:dyDescent="0.25">
      <c r="A2188" s="7">
        <f>anotacoes!D2188</f>
        <v>40957</v>
      </c>
      <c r="B2188" t="str">
        <f>anotacoes!C2188</f>
        <v>GRAND PRIX DUSSELDORF 2012</v>
      </c>
      <c r="C2188" t="str">
        <f>anotacoes!E2188</f>
        <v>ELMONT, D</v>
      </c>
      <c r="D2188" t="str">
        <f>anotacoes!F2188</f>
        <v>MERGE</v>
      </c>
      <c r="E2188" t="s">
        <v>10325</v>
      </c>
      <c r="F2188">
        <f>anotacoes!A2188</f>
        <v>36</v>
      </c>
      <c r="G2188">
        <f>anotacoes!B2188</f>
        <v>5</v>
      </c>
      <c r="H2188" t="str">
        <f>anotacoes!K2188</f>
        <v xml:space="preserve"> 00:00:27,243</v>
      </c>
      <c r="I2188" t="str">
        <f>anotacoes!L2188</f>
        <v xml:space="preserve"> 00:00:28,331</v>
      </c>
      <c r="J2188" t="str">
        <f>IF(L2188="PAUSE",E2188,IF(anotacoes!G2192=conversao_anotacoes!C2188,conversao_anotacoes!C2188,conversao_anotacoes!D2188))</f>
        <v>ELMONT, D</v>
      </c>
      <c r="K2188" t="str">
        <f t="shared" si="68"/>
        <v>MERGE</v>
      </c>
      <c r="L2188" t="str">
        <f>UPPER(anotacoes!H2188)</f>
        <v>DEFENSE</v>
      </c>
      <c r="M2188" t="str">
        <f>IF(OR(L2188="ATTACK",L2188="FINTA"),"&lt;TECNICA&gt;",UPPER(anotacoes!I2188))</f>
        <v>CONTER-ATTACK</v>
      </c>
      <c r="N2188" t="str">
        <f>IF(OR(L2188="ATTACK",L2188="FINTA"),UPPER(anotacoes!I2188),"")</f>
        <v/>
      </c>
      <c r="O2188" s="6" t="str">
        <f>IF(anotacoes!N2188=0,"",anotacoes!N2188)</f>
        <v/>
      </c>
      <c r="P2188" t="str">
        <f>IF(anotacoes!M2188=0,"",UPPER(anotacoes!M2188))</f>
        <v/>
      </c>
      <c r="Q2188" t="str">
        <f t="shared" si="69"/>
        <v>INSERT INTO CONVERSAO_LUTA_ACAO (cd_conversao, id_luta, sequencia, momento_inicio, momento_fim, quem_faz, quem_sofre, acao_tipo, acao, tecnica, direcao, pontuacao) VALUES (1, 36, 5, TRIM(' 00:00:27,243'), TRIM(' 00:00:28,331'), 'ELMONT, D', 'MERGE', 'DEFENSE', 'CONTER-ATTACK', NULL, NULL, NULL)</v>
      </c>
      <c r="R2188" t="s">
        <v>10327</v>
      </c>
    </row>
    <row r="2189" spans="1:18" hidden="1" x14ac:dyDescent="0.25">
      <c r="A2189" s="7">
        <f>anotacoes!D2189</f>
        <v>40957</v>
      </c>
      <c r="B2189" t="str">
        <f>anotacoes!C2189</f>
        <v>GRAND PRIX DUSSELDORF 2012</v>
      </c>
      <c r="C2189" t="str">
        <f>anotacoes!E2189</f>
        <v>ELMONT, D</v>
      </c>
      <c r="D2189" t="str">
        <f>anotacoes!F2189</f>
        <v>MERGE</v>
      </c>
      <c r="E2189" t="s">
        <v>10325</v>
      </c>
      <c r="F2189">
        <f>anotacoes!A2189</f>
        <v>36</v>
      </c>
      <c r="G2189">
        <f>anotacoes!B2189</f>
        <v>6</v>
      </c>
      <c r="H2189" t="str">
        <f>anotacoes!K2189</f>
        <v xml:space="preserve"> 00:00:28,331</v>
      </c>
      <c r="I2189" t="str">
        <f>anotacoes!L2189</f>
        <v xml:space="preserve"> 00:00:29,645</v>
      </c>
      <c r="J2189" t="str">
        <f>IF(L2189="PAUSE",E2189,IF(anotacoes!G2193=conversao_anotacoes!C2189,conversao_anotacoes!C2189,conversao_anotacoes!D2189))</f>
        <v>ELMONT, D</v>
      </c>
      <c r="K2189" t="str">
        <f t="shared" si="68"/>
        <v>MERGE</v>
      </c>
      <c r="L2189" t="str">
        <f>UPPER(anotacoes!H2189)</f>
        <v>ATTACK</v>
      </c>
      <c r="M2189" t="str">
        <f>IF(OR(L2189="ATTACK",L2189="FINTA"),"&lt;TECNICA&gt;",UPPER(anotacoes!I2189))</f>
        <v>&lt;TECNICA&gt;</v>
      </c>
      <c r="N2189" t="str">
        <f>IF(OR(L2189="ATTACK",L2189="FINTA"),UPPER(anotacoes!I2189),"")</f>
        <v>TE GURUMA</v>
      </c>
      <c r="O2189" s="6">
        <f>IF(anotacoes!N2189=0,"",anotacoes!N2189)</f>
        <v>4</v>
      </c>
      <c r="P2189" t="str">
        <f>IF(anotacoes!M2189=0,"",UPPER(anotacoes!M2189))</f>
        <v/>
      </c>
      <c r="Q2189" t="str">
        <f t="shared" si="69"/>
        <v>INSERT INTO CONVERSAO_LUTA_ACAO (cd_conversao, id_luta, sequencia, momento_inicio, momento_fim, quem_faz, quem_sofre, acao_tipo, acao, tecnica, direcao, pontuacao) VALUES (1, 36, 6, TRIM(' 00:00:28,331'), TRIM(' 00:00:29,645'), 'ELMONT, D', 'MERGE', 'ATTACK', '&lt;TECNICA&gt;', 'TE GURUMA', 4, NULL)</v>
      </c>
      <c r="R2189" t="s">
        <v>10327</v>
      </c>
    </row>
    <row r="2190" spans="1:18" hidden="1" x14ac:dyDescent="0.25">
      <c r="A2190" s="7">
        <f>anotacoes!D2190</f>
        <v>40957</v>
      </c>
      <c r="B2190" t="str">
        <f>anotacoes!C2190</f>
        <v>GRAND PRIX DUSSELDORF 2012</v>
      </c>
      <c r="C2190" t="str">
        <f>anotacoes!E2190</f>
        <v>ELMONT, D</v>
      </c>
      <c r="D2190" t="str">
        <f>anotacoes!F2190</f>
        <v>MERGE</v>
      </c>
      <c r="E2190" t="s">
        <v>10325</v>
      </c>
      <c r="F2190">
        <f>anotacoes!A2190</f>
        <v>36</v>
      </c>
      <c r="G2190">
        <f>anotacoes!B2190</f>
        <v>7</v>
      </c>
      <c r="H2190" t="str">
        <f>anotacoes!K2190</f>
        <v xml:space="preserve"> 00:00:29,645</v>
      </c>
      <c r="I2190" t="str">
        <f>anotacoes!L2190</f>
        <v xml:space="preserve"> 00:00:32,087</v>
      </c>
      <c r="J2190" t="str">
        <f>IF(L2190="PAUSE",E2190,IF(anotacoes!G2194=conversao_anotacoes!C2190,conversao_anotacoes!C2190,conversao_anotacoes!D2190))</f>
        <v>ELMONT, D</v>
      </c>
      <c r="K2190" t="str">
        <f t="shared" si="68"/>
        <v>MERGE</v>
      </c>
      <c r="L2190" t="str">
        <f>UPPER(anotacoes!H2190)</f>
        <v>GROUNDWORK COMBAT</v>
      </c>
      <c r="M2190" t="str">
        <f>IF(OR(L2190="ATTACK",L2190="FINTA"),"&lt;TECNICA&gt;",UPPER(anotacoes!I2190))</f>
        <v>&lt;LUTA_SOLO&gt;</v>
      </c>
      <c r="N2190" t="str">
        <f>IF(OR(L2190="ATTACK",L2190="FINTA"),UPPER(anotacoes!I2190),"")</f>
        <v/>
      </c>
      <c r="O2190" s="6" t="str">
        <f>IF(anotacoes!N2190=0,"",anotacoes!N2190)</f>
        <v/>
      </c>
      <c r="P2190" t="str">
        <f>IF(anotacoes!M2190=0,"",UPPER(anotacoes!M2190))</f>
        <v/>
      </c>
      <c r="Q2190" t="str">
        <f t="shared" si="69"/>
        <v>INSERT INTO CONVERSAO_LUTA_ACAO (cd_conversao, id_luta, sequencia, momento_inicio, momento_fim, quem_faz, quem_sofre, acao_tipo, acao, tecnica, direcao, pontuacao) VALUES (1, 36, 7, TRIM(' 00:00:29,645'), TRIM(' 00:00:32,087'), 'ELMONT, D', 'MERGE', 'GROUNDWORK COMBAT', '&lt;LUTA_SOLO&gt;', NULL, NULL, NULL)</v>
      </c>
      <c r="R2190" t="s">
        <v>10327</v>
      </c>
    </row>
    <row r="2191" spans="1:18" hidden="1" x14ac:dyDescent="0.25">
      <c r="A2191" s="7">
        <f>anotacoes!D2191</f>
        <v>40957</v>
      </c>
      <c r="B2191" t="str">
        <f>anotacoes!C2191</f>
        <v>GRAND PRIX DUSSELDORF 2012</v>
      </c>
      <c r="C2191" t="str">
        <f>anotacoes!E2191</f>
        <v>ELMONT, D</v>
      </c>
      <c r="D2191" t="str">
        <f>anotacoes!F2191</f>
        <v>MERGE</v>
      </c>
      <c r="E2191" t="s">
        <v>10325</v>
      </c>
      <c r="F2191">
        <f>anotacoes!A2191</f>
        <v>36</v>
      </c>
      <c r="G2191">
        <f>anotacoes!B2191</f>
        <v>8</v>
      </c>
      <c r="H2191" t="str">
        <f>anotacoes!K2191</f>
        <v xml:space="preserve"> 00:00:32,267</v>
      </c>
      <c r="I2191" t="str">
        <f>anotacoes!L2191</f>
        <v xml:space="preserve"> 00:00:40,363</v>
      </c>
      <c r="J2191" t="str">
        <f>IF(L2191="PAUSE",E2191,IF(anotacoes!G2195=conversao_anotacoes!C2191,conversao_anotacoes!C2191,conversao_anotacoes!D2191))</f>
        <v>&lt;ARBITRO_DESCONHECIDO&gt;</v>
      </c>
      <c r="K2191" t="str">
        <f t="shared" si="68"/>
        <v/>
      </c>
      <c r="L2191" t="str">
        <f>UPPER(anotacoes!H2191)</f>
        <v>PAUSE</v>
      </c>
      <c r="M2191" t="str">
        <f>IF(OR(L2191="ATTACK",L2191="FINTA"),"&lt;TECNICA&gt;",UPPER(anotacoes!I2191))</f>
        <v>&lt;NAO_CLASSIFICADO&gt;</v>
      </c>
      <c r="N2191" t="str">
        <f>IF(OR(L2191="ATTACK",L2191="FINTA"),UPPER(anotacoes!I2191),"")</f>
        <v/>
      </c>
      <c r="O2191" s="6" t="str">
        <f>IF(anotacoes!N2191=0,"",anotacoes!N2191)</f>
        <v/>
      </c>
      <c r="P2191" t="str">
        <f>IF(anotacoes!M2191=0,"",UPPER(anotacoes!M2191))</f>
        <v/>
      </c>
      <c r="Q2191" t="str">
        <f t="shared" si="69"/>
        <v>INSERT INTO CONVERSAO_LUTA_ACAO (cd_conversao, id_luta, sequencia, momento_inicio, momento_fim, quem_faz, quem_sofre, acao_tipo, acao, tecnica, direcao, pontuacao) VALUES (1, 36, 8, TRIM(' 00:00:32,267'), TRIM(' 00:00:40,363'), '&lt;ARBITRO_DESCONHECIDO&gt;', '', 'PAUSE', '&lt;NAO_CLASSIFICADO&gt;', NULL, NULL, NULL)</v>
      </c>
      <c r="R2191" t="s">
        <v>10327</v>
      </c>
    </row>
    <row r="2192" spans="1:18" hidden="1" x14ac:dyDescent="0.25">
      <c r="A2192" s="7">
        <f>anotacoes!D2192</f>
        <v>40957</v>
      </c>
      <c r="B2192" t="str">
        <f>anotacoes!C2192</f>
        <v>GRAND PRIX DUSSELDORF 2012</v>
      </c>
      <c r="C2192" t="str">
        <f>anotacoes!E2192</f>
        <v>ELMONT, D</v>
      </c>
      <c r="D2192" t="str">
        <f>anotacoes!F2192</f>
        <v>MERGE</v>
      </c>
      <c r="E2192" t="s">
        <v>10325</v>
      </c>
      <c r="F2192">
        <f>anotacoes!A2192</f>
        <v>36</v>
      </c>
      <c r="G2192">
        <f>anotacoes!B2192</f>
        <v>9</v>
      </c>
      <c r="H2192" t="str">
        <f>anotacoes!K2192</f>
        <v xml:space="preserve"> 00:00:40,550</v>
      </c>
      <c r="I2192" t="str">
        <f>anotacoes!L2192</f>
        <v xml:space="preserve"> 00:00:42,989</v>
      </c>
      <c r="J2192" t="str">
        <f>IF(L2192="PAUSE",E2192,IF(anotacoes!G2196=conversao_anotacoes!C2192,conversao_anotacoes!C2192,conversao_anotacoes!D2192))</f>
        <v>ELMONT, D</v>
      </c>
      <c r="K2192" t="str">
        <f t="shared" si="68"/>
        <v>MERGE</v>
      </c>
      <c r="L2192" t="str">
        <f>UPPER(anotacoes!H2192)</f>
        <v>DISPLACEMENT</v>
      </c>
      <c r="M2192" t="str">
        <f>IF(OR(L2192="ATTACK",L2192="FINTA"),"&lt;TECNICA&gt;",UPPER(anotacoes!I2192))</f>
        <v>CIRCULAR LEFT</v>
      </c>
      <c r="N2192" t="str">
        <f>IF(OR(L2192="ATTACK",L2192="FINTA"),UPPER(anotacoes!I2192),"")</f>
        <v/>
      </c>
      <c r="O2192" s="6" t="str">
        <f>IF(anotacoes!N2192=0,"",anotacoes!N2192)</f>
        <v/>
      </c>
      <c r="P2192" t="str">
        <f>IF(anotacoes!M2192=0,"",UPPER(anotacoes!M2192))</f>
        <v/>
      </c>
      <c r="Q2192" t="str">
        <f t="shared" si="69"/>
        <v>INSERT INTO CONVERSAO_LUTA_ACAO (cd_conversao, id_luta, sequencia, momento_inicio, momento_fim, quem_faz, quem_sofre, acao_tipo, acao, tecnica, direcao, pontuacao) VALUES (1, 36, 9, TRIM(' 00:00:40,550'), TRIM(' 00:00:42,989'), 'ELMONT, D', 'MERGE', 'DISPLACEMENT', 'CIRCULAR LEFT', NULL, NULL, NULL)</v>
      </c>
      <c r="R2192" t="s">
        <v>10327</v>
      </c>
    </row>
    <row r="2193" spans="1:18" hidden="1" x14ac:dyDescent="0.25">
      <c r="A2193" s="7">
        <f>anotacoes!D2193</f>
        <v>40957</v>
      </c>
      <c r="B2193" t="str">
        <f>anotacoes!C2193</f>
        <v>GRAND PRIX DUSSELDORF 2012</v>
      </c>
      <c r="C2193" t="str">
        <f>anotacoes!E2193</f>
        <v>ELMONT, D</v>
      </c>
      <c r="D2193" t="str">
        <f>anotacoes!F2193</f>
        <v>MERGE</v>
      </c>
      <c r="E2193" t="s">
        <v>10325</v>
      </c>
      <c r="F2193">
        <f>anotacoes!A2193</f>
        <v>36</v>
      </c>
      <c r="G2193">
        <f>anotacoes!B2193</f>
        <v>10</v>
      </c>
      <c r="H2193" t="str">
        <f>anotacoes!K2193</f>
        <v xml:space="preserve"> 00:00:42,989</v>
      </c>
      <c r="I2193" t="str">
        <f>anotacoes!L2193</f>
        <v xml:space="preserve"> 00:00:48,492</v>
      </c>
      <c r="J2193" t="str">
        <f>IF(L2193="PAUSE",E2193,IF(anotacoes!G2197=conversao_anotacoes!C2193,conversao_anotacoes!C2193,conversao_anotacoes!D2193))</f>
        <v>ELMONT, D</v>
      </c>
      <c r="K2193" t="str">
        <f t="shared" si="68"/>
        <v>MERGE</v>
      </c>
      <c r="L2193" t="str">
        <f>UPPER(anotacoes!H2193)</f>
        <v>DISPLACEMENT</v>
      </c>
      <c r="M2193" t="str">
        <f>IF(OR(L2193="ATTACK",L2193="FINTA"),"&lt;TECNICA&gt;",UPPER(anotacoes!I2193))</f>
        <v>2-3 STEP HESITANT LEFT</v>
      </c>
      <c r="N2193" t="str">
        <f>IF(OR(L2193="ATTACK",L2193="FINTA"),UPPER(anotacoes!I2193),"")</f>
        <v/>
      </c>
      <c r="O2193" s="6" t="str">
        <f>IF(anotacoes!N2193=0,"",anotacoes!N2193)</f>
        <v/>
      </c>
      <c r="P2193" t="str">
        <f>IF(anotacoes!M2193=0,"",UPPER(anotacoes!M2193))</f>
        <v/>
      </c>
      <c r="Q2193" t="str">
        <f t="shared" si="69"/>
        <v>INSERT INTO CONVERSAO_LUTA_ACAO (cd_conversao, id_luta, sequencia, momento_inicio, momento_fim, quem_faz, quem_sofre, acao_tipo, acao, tecnica, direcao, pontuacao) VALUES (1, 36, 10, TRIM(' 00:00:42,989'), TRIM(' 00:00:48,492'), 'ELMONT, D', 'MERGE', 'DISPLACEMENT', '2-3 STEP HESITANT LEFT', NULL, NULL, NULL)</v>
      </c>
      <c r="R2193" t="s">
        <v>10327</v>
      </c>
    </row>
    <row r="2194" spans="1:18" hidden="1" x14ac:dyDescent="0.25">
      <c r="A2194" s="7">
        <f>anotacoes!D2194</f>
        <v>40957</v>
      </c>
      <c r="B2194" t="str">
        <f>anotacoes!C2194</f>
        <v>GRAND PRIX DUSSELDORF 2012</v>
      </c>
      <c r="C2194" t="str">
        <f>anotacoes!E2194</f>
        <v>ELMONT, D</v>
      </c>
      <c r="D2194" t="str">
        <f>anotacoes!F2194</f>
        <v>MERGE</v>
      </c>
      <c r="E2194" t="s">
        <v>10325</v>
      </c>
      <c r="F2194">
        <f>anotacoes!A2194</f>
        <v>36</v>
      </c>
      <c r="G2194">
        <f>anotacoes!B2194</f>
        <v>11</v>
      </c>
      <c r="H2194" t="str">
        <f>anotacoes!K2194</f>
        <v xml:space="preserve"> 00:00:48,650</v>
      </c>
      <c r="I2194" t="str">
        <f>anotacoes!L2194</f>
        <v xml:space="preserve"> 00:00:51,599</v>
      </c>
      <c r="J2194" t="str">
        <f>IF(L2194="PAUSE",E2194,IF(anotacoes!G2198=conversao_anotacoes!C2194,conversao_anotacoes!C2194,conversao_anotacoes!D2194))</f>
        <v>ELMONT, D</v>
      </c>
      <c r="K2194" t="str">
        <f t="shared" si="68"/>
        <v>MERGE</v>
      </c>
      <c r="L2194" t="str">
        <f>UPPER(anotacoes!H2194)</f>
        <v>DISPLACEMENT</v>
      </c>
      <c r="M2194" t="str">
        <f>IF(OR(L2194="ATTACK",L2194="FINTA"),"&lt;TECNICA&gt;",UPPER(anotacoes!I2194))</f>
        <v>TRY TO GRIP WITH CONTACT</v>
      </c>
      <c r="N2194" t="str">
        <f>IF(OR(L2194="ATTACK",L2194="FINTA"),UPPER(anotacoes!I2194),"")</f>
        <v/>
      </c>
      <c r="O2194" s="6" t="str">
        <f>IF(anotacoes!N2194=0,"",anotacoes!N2194)</f>
        <v/>
      </c>
      <c r="P2194" t="str">
        <f>IF(anotacoes!M2194=0,"",UPPER(anotacoes!M2194))</f>
        <v/>
      </c>
      <c r="Q2194" t="str">
        <f t="shared" si="69"/>
        <v>INSERT INTO CONVERSAO_LUTA_ACAO (cd_conversao, id_luta, sequencia, momento_inicio, momento_fim, quem_faz, quem_sofre, acao_tipo, acao, tecnica, direcao, pontuacao) VALUES (1, 36, 11, TRIM(' 00:00:48,650'), TRIM(' 00:00:51,599'), 'ELMONT, D', 'MERGE', 'DISPLACEMENT', 'TRY TO GRIP WITH CONTACT', NULL, NULL, NULL)</v>
      </c>
      <c r="R2194" t="s">
        <v>10327</v>
      </c>
    </row>
    <row r="2195" spans="1:18" hidden="1" x14ac:dyDescent="0.25">
      <c r="A2195" s="7">
        <f>anotacoes!D2195</f>
        <v>40957</v>
      </c>
      <c r="B2195" t="str">
        <f>anotacoes!C2195</f>
        <v>GRAND PRIX DUSSELDORF 2012</v>
      </c>
      <c r="C2195" t="str">
        <f>anotacoes!E2195</f>
        <v>ELMONT, D</v>
      </c>
      <c r="D2195" t="str">
        <f>anotacoes!F2195</f>
        <v>MERGE</v>
      </c>
      <c r="E2195" t="s">
        <v>10325</v>
      </c>
      <c r="F2195">
        <f>anotacoes!A2195</f>
        <v>36</v>
      </c>
      <c r="G2195">
        <f>anotacoes!B2195</f>
        <v>12</v>
      </c>
      <c r="H2195" t="str">
        <f>anotacoes!K2195</f>
        <v xml:space="preserve"> 00:00:51,754</v>
      </c>
      <c r="I2195" t="str">
        <f>anotacoes!L2195</f>
        <v xml:space="preserve"> 00:00:54,721</v>
      </c>
      <c r="J2195" t="str">
        <f>IF(L2195="PAUSE",E2195,IF(anotacoes!G2199=conversao_anotacoes!C2195,conversao_anotacoes!C2195,conversao_anotacoes!D2195))</f>
        <v>ELMONT, D</v>
      </c>
      <c r="K2195" t="str">
        <f t="shared" si="68"/>
        <v>MERGE</v>
      </c>
      <c r="L2195" t="str">
        <f>UPPER(anotacoes!H2195)</f>
        <v>GRIP TIME</v>
      </c>
      <c r="M2195" t="str">
        <f>IF(OR(L2195="ATTACK",L2195="FINTA"),"&lt;TECNICA&gt;",UPPER(anotacoes!I2195))</f>
        <v>LEFT COLLAR</v>
      </c>
      <c r="N2195" t="str">
        <f>IF(OR(L2195="ATTACK",L2195="FINTA"),UPPER(anotacoes!I2195),"")</f>
        <v/>
      </c>
      <c r="O2195" s="6" t="str">
        <f>IF(anotacoes!N2195=0,"",anotacoes!N2195)</f>
        <v/>
      </c>
      <c r="P2195" t="str">
        <f>IF(anotacoes!M2195=0,"",UPPER(anotacoes!M2195))</f>
        <v/>
      </c>
      <c r="Q2195" t="str">
        <f t="shared" si="69"/>
        <v>INSERT INTO CONVERSAO_LUTA_ACAO (cd_conversao, id_luta, sequencia, momento_inicio, momento_fim, quem_faz, quem_sofre, acao_tipo, acao, tecnica, direcao, pontuacao) VALUES (1, 36, 12, TRIM(' 00:00:51,754'), TRIM(' 00:00:54,721'), 'ELMONT, D', 'MERGE', 'GRIP TIME', 'LEFT COLLAR', NULL, NULL, NULL)</v>
      </c>
      <c r="R2195" t="s">
        <v>10327</v>
      </c>
    </row>
    <row r="2196" spans="1:18" hidden="1" x14ac:dyDescent="0.25">
      <c r="A2196" s="7">
        <f>anotacoes!D2196</f>
        <v>40957</v>
      </c>
      <c r="B2196" t="str">
        <f>anotacoes!C2196</f>
        <v>GRAND PRIX DUSSELDORF 2012</v>
      </c>
      <c r="C2196" t="str">
        <f>anotacoes!E2196</f>
        <v>ELMONT, D</v>
      </c>
      <c r="D2196" t="str">
        <f>anotacoes!F2196</f>
        <v>MERGE</v>
      </c>
      <c r="E2196" t="s">
        <v>10325</v>
      </c>
      <c r="F2196">
        <f>anotacoes!A2196</f>
        <v>36</v>
      </c>
      <c r="G2196">
        <f>anotacoes!B2196</f>
        <v>13</v>
      </c>
      <c r="H2196" t="str">
        <f>anotacoes!K2196</f>
        <v xml:space="preserve"> 00:00:54,922</v>
      </c>
      <c r="I2196" t="str">
        <f>anotacoes!L2196</f>
        <v xml:space="preserve"> 00:00:56,327</v>
      </c>
      <c r="J2196" t="str">
        <f>IF(L2196="PAUSE",E2196,IF(anotacoes!G2200=conversao_anotacoes!C2196,conversao_anotacoes!C2196,conversao_anotacoes!D2196))</f>
        <v>ELMONT, D</v>
      </c>
      <c r="K2196" t="str">
        <f t="shared" si="68"/>
        <v>MERGE</v>
      </c>
      <c r="L2196" t="str">
        <f>UPPER(anotacoes!H2196)</f>
        <v>GRIP TIME</v>
      </c>
      <c r="M2196" t="str">
        <f>IF(OR(L2196="ATTACK",L2196="FINTA"),"&lt;TECNICA&gt;",UPPER(anotacoes!I2196))</f>
        <v>LEFT COLLAR RIGHT SLEEVE</v>
      </c>
      <c r="N2196" t="str">
        <f>IF(OR(L2196="ATTACK",L2196="FINTA"),UPPER(anotacoes!I2196),"")</f>
        <v/>
      </c>
      <c r="O2196" s="6" t="str">
        <f>IF(anotacoes!N2196=0,"",anotacoes!N2196)</f>
        <v/>
      </c>
      <c r="P2196" t="str">
        <f>IF(anotacoes!M2196=0,"",UPPER(anotacoes!M2196))</f>
        <v/>
      </c>
      <c r="Q2196" t="str">
        <f t="shared" si="69"/>
        <v>INSERT INTO CONVERSAO_LUTA_ACAO (cd_conversao, id_luta, sequencia, momento_inicio, momento_fim, quem_faz, quem_sofre, acao_tipo, acao, tecnica, direcao, pontuacao) VALUES (1, 36, 13, TRIM(' 00:00:54,922'), TRIM(' 00:00:56,327'), 'ELMONT, D', 'MERGE', 'GRIP TIME', 'LEFT COLLAR RIGHT SLEEVE', NULL, NULL, NULL)</v>
      </c>
      <c r="R2196" t="s">
        <v>10327</v>
      </c>
    </row>
    <row r="2197" spans="1:18" hidden="1" x14ac:dyDescent="0.25">
      <c r="A2197" s="7">
        <f>anotacoes!D2197</f>
        <v>40957</v>
      </c>
      <c r="B2197" t="str">
        <f>anotacoes!C2197</f>
        <v>GRAND PRIX DUSSELDORF 2012</v>
      </c>
      <c r="C2197" t="str">
        <f>anotacoes!E2197</f>
        <v>ELMONT, D</v>
      </c>
      <c r="D2197" t="str">
        <f>anotacoes!F2197</f>
        <v>MERGE</v>
      </c>
      <c r="E2197" t="s">
        <v>10325</v>
      </c>
      <c r="F2197">
        <f>anotacoes!A2197</f>
        <v>36</v>
      </c>
      <c r="G2197">
        <f>anotacoes!B2197</f>
        <v>14</v>
      </c>
      <c r="H2197" t="str">
        <f>anotacoes!K2197</f>
        <v xml:space="preserve"> 00:00:56,327</v>
      </c>
      <c r="I2197" t="str">
        <f>anotacoes!L2197</f>
        <v xml:space="preserve"> 00:00:57,016</v>
      </c>
      <c r="J2197" t="str">
        <f>IF(L2197="PAUSE",E2197,IF(anotacoes!G2201=conversao_anotacoes!C2197,conversao_anotacoes!C2197,conversao_anotacoes!D2197))</f>
        <v>ELMONT, D</v>
      </c>
      <c r="K2197" t="str">
        <f t="shared" si="68"/>
        <v>MERGE</v>
      </c>
      <c r="L2197" t="str">
        <f>UPPER(anotacoes!H2197)</f>
        <v>ATTACK</v>
      </c>
      <c r="M2197" t="str">
        <f>IF(OR(L2197="ATTACK",L2197="FINTA"),"&lt;TECNICA&gt;",UPPER(anotacoes!I2197))</f>
        <v>&lt;TECNICA&gt;</v>
      </c>
      <c r="N2197" t="str">
        <f>IF(OR(L2197="ATTACK",L2197="FINTA"),UPPER(anotacoes!I2197),"")</f>
        <v>SUMI GAESHI</v>
      </c>
      <c r="O2197" s="6">
        <f>IF(anotacoes!N2197=0,"",anotacoes!N2197)</f>
        <v>6</v>
      </c>
      <c r="P2197" t="str">
        <f>IF(anotacoes!M2197=0,"",UPPER(anotacoes!M2197))</f>
        <v/>
      </c>
      <c r="Q2197" t="str">
        <f t="shared" si="69"/>
        <v>INSERT INTO CONVERSAO_LUTA_ACAO (cd_conversao, id_luta, sequencia, momento_inicio, momento_fim, quem_faz, quem_sofre, acao_tipo, acao, tecnica, direcao, pontuacao) VALUES (1, 36, 14, TRIM(' 00:00:56,327'), TRIM(' 00:00:57,016'), 'ELMONT, D', 'MERGE', 'ATTACK', '&lt;TECNICA&gt;', 'SUMI GAESHI', 6, NULL)</v>
      </c>
      <c r="R2197" t="s">
        <v>10327</v>
      </c>
    </row>
    <row r="2198" spans="1:18" hidden="1" x14ac:dyDescent="0.25">
      <c r="A2198" s="7">
        <f>anotacoes!D2198</f>
        <v>40957</v>
      </c>
      <c r="B2198" t="str">
        <f>anotacoes!C2198</f>
        <v>GRAND PRIX DUSSELDORF 2012</v>
      </c>
      <c r="C2198" t="str">
        <f>anotacoes!E2198</f>
        <v>ELMONT, D</v>
      </c>
      <c r="D2198" t="str">
        <f>anotacoes!F2198</f>
        <v>MERGE</v>
      </c>
      <c r="E2198" t="s">
        <v>10325</v>
      </c>
      <c r="F2198">
        <f>anotacoes!A2198</f>
        <v>36</v>
      </c>
      <c r="G2198">
        <f>anotacoes!B2198</f>
        <v>15</v>
      </c>
      <c r="H2198" t="str">
        <f>anotacoes!K2198</f>
        <v xml:space="preserve"> 00:00:57,252</v>
      </c>
      <c r="I2198" t="str">
        <f>anotacoes!L2198</f>
        <v xml:space="preserve"> 00:01:42,709</v>
      </c>
      <c r="J2198" t="str">
        <f>IF(L2198="PAUSE",E2198,IF(anotacoes!G2202=conversao_anotacoes!C2198,conversao_anotacoes!C2198,conversao_anotacoes!D2198))</f>
        <v>ELMONT, D</v>
      </c>
      <c r="K2198" t="str">
        <f t="shared" si="68"/>
        <v>MERGE</v>
      </c>
      <c r="L2198" t="str">
        <f>UPPER(anotacoes!H2198)</f>
        <v>GROUNDWORK COMBAT</v>
      </c>
      <c r="M2198" t="str">
        <f>IF(OR(L2198="ATTACK",L2198="FINTA"),"&lt;TECNICA&gt;",UPPER(anotacoes!I2198))</f>
        <v>CONTROL WITH LEGS</v>
      </c>
      <c r="N2198" t="str">
        <f>IF(OR(L2198="ATTACK",L2198="FINTA"),UPPER(anotacoes!I2198),"")</f>
        <v/>
      </c>
      <c r="O2198" s="6" t="str">
        <f>IF(anotacoes!N2198=0,"",anotacoes!N2198)</f>
        <v/>
      </c>
      <c r="P2198" t="str">
        <f>IF(anotacoes!M2198=0,"",UPPER(anotacoes!M2198))</f>
        <v/>
      </c>
      <c r="Q2198" t="str">
        <f t="shared" si="69"/>
        <v>INSERT INTO CONVERSAO_LUTA_ACAO (cd_conversao, id_luta, sequencia, momento_inicio, momento_fim, quem_faz, quem_sofre, acao_tipo, acao, tecnica, direcao, pontuacao) VALUES (1, 36, 15, TRIM(' 00:00:57,252'), TRIM(' 00:01:42,709'), 'ELMONT, D', 'MERGE', 'GROUNDWORK COMBAT', 'CONTROL WITH LEGS', NULL, NULL, NULL)</v>
      </c>
      <c r="R2198" t="s">
        <v>10327</v>
      </c>
    </row>
    <row r="2199" spans="1:18" hidden="1" x14ac:dyDescent="0.25">
      <c r="A2199" s="7">
        <f>anotacoes!D2199</f>
        <v>40957</v>
      </c>
      <c r="B2199" t="str">
        <f>anotacoes!C2199</f>
        <v>GRAND PRIX DUSSELDORF 2012</v>
      </c>
      <c r="C2199" t="str">
        <f>anotacoes!E2199</f>
        <v>ELMONT, D</v>
      </c>
      <c r="D2199" t="str">
        <f>anotacoes!F2199</f>
        <v>MERGE</v>
      </c>
      <c r="E2199" t="s">
        <v>10325</v>
      </c>
      <c r="F2199">
        <f>anotacoes!A2199</f>
        <v>36</v>
      </c>
      <c r="G2199">
        <f>anotacoes!B2199</f>
        <v>16</v>
      </c>
      <c r="H2199" t="str">
        <f>anotacoes!K2199</f>
        <v xml:space="preserve"> 00:01:42,897</v>
      </c>
      <c r="I2199" t="str">
        <f>anotacoes!L2199</f>
        <v xml:space="preserve"> 00:01:48,201</v>
      </c>
      <c r="J2199" t="str">
        <f>IF(L2199="PAUSE",E2199,IF(anotacoes!G2203=conversao_anotacoes!C2199,conversao_anotacoes!C2199,conversao_anotacoes!D2199))</f>
        <v>&lt;ARBITRO_DESCONHECIDO&gt;</v>
      </c>
      <c r="K2199" t="str">
        <f t="shared" si="68"/>
        <v/>
      </c>
      <c r="L2199" t="str">
        <f>UPPER(anotacoes!H2199)</f>
        <v>PAUSE</v>
      </c>
      <c r="M2199" t="str">
        <f>IF(OR(L2199="ATTACK",L2199="FINTA"),"&lt;TECNICA&gt;",UPPER(anotacoes!I2199))</f>
        <v>&lt;NAO_CLASSIFICADO&gt;</v>
      </c>
      <c r="N2199" t="str">
        <f>IF(OR(L2199="ATTACK",L2199="FINTA"),UPPER(anotacoes!I2199),"")</f>
        <v/>
      </c>
      <c r="O2199" s="6" t="str">
        <f>IF(anotacoes!N2199=0,"",anotacoes!N2199)</f>
        <v/>
      </c>
      <c r="P2199" t="str">
        <f>IF(anotacoes!M2199=0,"",UPPER(anotacoes!M2199))</f>
        <v/>
      </c>
      <c r="Q2199" t="str">
        <f t="shared" si="69"/>
        <v>INSERT INTO CONVERSAO_LUTA_ACAO (cd_conversao, id_luta, sequencia, momento_inicio, momento_fim, quem_faz, quem_sofre, acao_tipo, acao, tecnica, direcao, pontuacao) VALUES (1, 36, 16, TRIM(' 00:01:42,897'), TRIM(' 00:01:48,201'), '&lt;ARBITRO_DESCONHECIDO&gt;', '', 'PAUSE', '&lt;NAO_CLASSIFICADO&gt;', NULL, NULL, NULL)</v>
      </c>
      <c r="R2199" t="s">
        <v>10327</v>
      </c>
    </row>
    <row r="2200" spans="1:18" hidden="1" x14ac:dyDescent="0.25">
      <c r="A2200" s="7">
        <f>anotacoes!D2200</f>
        <v>40957</v>
      </c>
      <c r="B2200" t="str">
        <f>anotacoes!C2200</f>
        <v>GRAND PRIX DUSSELDORF 2012</v>
      </c>
      <c r="C2200" t="str">
        <f>anotacoes!E2200</f>
        <v>ELMONT, D</v>
      </c>
      <c r="D2200" t="str">
        <f>anotacoes!F2200</f>
        <v>MERGE</v>
      </c>
      <c r="E2200" t="s">
        <v>10325</v>
      </c>
      <c r="F2200">
        <f>anotacoes!A2200</f>
        <v>36</v>
      </c>
      <c r="G2200">
        <f>anotacoes!B2200</f>
        <v>17</v>
      </c>
      <c r="H2200" t="str">
        <f>anotacoes!K2200</f>
        <v xml:space="preserve"> 00:01:48,372</v>
      </c>
      <c r="I2200" t="str">
        <f>anotacoes!L2200</f>
        <v xml:space="preserve"> 00:01:52,992</v>
      </c>
      <c r="J2200" t="str">
        <f>IF(L2200="PAUSE",E2200,IF(anotacoes!G2204=conversao_anotacoes!C2200,conversao_anotacoes!C2200,conversao_anotacoes!D2200))</f>
        <v>ELMONT, D</v>
      </c>
      <c r="K2200" t="str">
        <f t="shared" si="68"/>
        <v>MERGE</v>
      </c>
      <c r="L2200" t="str">
        <f>UPPER(anotacoes!H2200)</f>
        <v>DISPLACEMENT</v>
      </c>
      <c r="M2200" t="str">
        <f>IF(OR(L2200="ATTACK",L2200="FINTA"),"&lt;TECNICA&gt;",UPPER(anotacoes!I2200))</f>
        <v>CIRCULAR LEFT</v>
      </c>
      <c r="N2200" t="str">
        <f>IF(OR(L2200="ATTACK",L2200="FINTA"),UPPER(anotacoes!I2200),"")</f>
        <v/>
      </c>
      <c r="O2200" s="6" t="str">
        <f>IF(anotacoes!N2200=0,"",anotacoes!N2200)</f>
        <v/>
      </c>
      <c r="P2200" t="str">
        <f>IF(anotacoes!M2200=0,"",UPPER(anotacoes!M2200))</f>
        <v/>
      </c>
      <c r="Q2200" t="str">
        <f t="shared" si="69"/>
        <v>INSERT INTO CONVERSAO_LUTA_ACAO (cd_conversao, id_luta, sequencia, momento_inicio, momento_fim, quem_faz, quem_sofre, acao_tipo, acao, tecnica, direcao, pontuacao) VALUES (1, 36, 17, TRIM(' 00:01:48,372'), TRIM(' 00:01:52,992'), 'ELMONT, D', 'MERGE', 'DISPLACEMENT', 'CIRCULAR LEFT', NULL, NULL, NULL)</v>
      </c>
      <c r="R2200" t="s">
        <v>10327</v>
      </c>
    </row>
    <row r="2201" spans="1:18" hidden="1" x14ac:dyDescent="0.25">
      <c r="A2201" s="7">
        <f>anotacoes!D2201</f>
        <v>40957</v>
      </c>
      <c r="B2201" t="str">
        <f>anotacoes!C2201</f>
        <v>GRAND PRIX DUSSELDORF 2012</v>
      </c>
      <c r="C2201" t="str">
        <f>anotacoes!E2201</f>
        <v>ELMONT, D</v>
      </c>
      <c r="D2201" t="str">
        <f>anotacoes!F2201</f>
        <v>MERGE</v>
      </c>
      <c r="E2201" t="s">
        <v>10325</v>
      </c>
      <c r="F2201">
        <f>anotacoes!A2201</f>
        <v>36</v>
      </c>
      <c r="G2201">
        <f>anotacoes!B2201</f>
        <v>18</v>
      </c>
      <c r="H2201" t="str">
        <f>anotacoes!K2201</f>
        <v xml:space="preserve"> 00:01:53,162</v>
      </c>
      <c r="I2201" t="str">
        <f>anotacoes!L2201</f>
        <v xml:space="preserve"> 00:01:57,062</v>
      </c>
      <c r="J2201" t="str">
        <f>IF(L2201="PAUSE",E2201,IF(anotacoes!G2205=conversao_anotacoes!C2201,conversao_anotacoes!C2201,conversao_anotacoes!D2201))</f>
        <v>ELMONT, D</v>
      </c>
      <c r="K2201" t="str">
        <f t="shared" si="68"/>
        <v>MERGE</v>
      </c>
      <c r="L2201" t="str">
        <f>UPPER(anotacoes!H2201)</f>
        <v>DISPLACEMENT</v>
      </c>
      <c r="M2201" t="str">
        <f>IF(OR(L2201="ATTACK",L2201="FINTA"),"&lt;TECNICA&gt;",UPPER(anotacoes!I2201))</f>
        <v>2-3 STEP HESITANT LEFT</v>
      </c>
      <c r="N2201" t="str">
        <f>IF(OR(L2201="ATTACK",L2201="FINTA"),UPPER(anotacoes!I2201),"")</f>
        <v/>
      </c>
      <c r="O2201" s="6" t="str">
        <f>IF(anotacoes!N2201=0,"",anotacoes!N2201)</f>
        <v/>
      </c>
      <c r="P2201" t="str">
        <f>IF(anotacoes!M2201=0,"",UPPER(anotacoes!M2201))</f>
        <v/>
      </c>
      <c r="Q2201" t="str">
        <f t="shared" si="69"/>
        <v>INSERT INTO CONVERSAO_LUTA_ACAO (cd_conversao, id_luta, sequencia, momento_inicio, momento_fim, quem_faz, quem_sofre, acao_tipo, acao, tecnica, direcao, pontuacao) VALUES (1, 36, 18, TRIM(' 00:01:53,162'), TRIM(' 00:01:57,062'), 'ELMONT, D', 'MERGE', 'DISPLACEMENT', '2-3 STEP HESITANT LEFT', NULL, NULL, NULL)</v>
      </c>
      <c r="R2201" t="s">
        <v>10327</v>
      </c>
    </row>
    <row r="2202" spans="1:18" hidden="1" x14ac:dyDescent="0.25">
      <c r="A2202" s="7">
        <f>anotacoes!D2202</f>
        <v>40957</v>
      </c>
      <c r="B2202" t="str">
        <f>anotacoes!C2202</f>
        <v>GRAND PRIX DUSSELDORF 2012</v>
      </c>
      <c r="C2202" t="str">
        <f>anotacoes!E2202</f>
        <v>ELMONT, D</v>
      </c>
      <c r="D2202" t="str">
        <f>anotacoes!F2202</f>
        <v>MERGE</v>
      </c>
      <c r="E2202" t="s">
        <v>10325</v>
      </c>
      <c r="F2202">
        <f>anotacoes!A2202</f>
        <v>36</v>
      </c>
      <c r="G2202">
        <f>anotacoes!B2202</f>
        <v>19</v>
      </c>
      <c r="H2202" t="str">
        <f>anotacoes!K2202</f>
        <v xml:space="preserve"> 00:01:57,234</v>
      </c>
      <c r="I2202" t="str">
        <f>anotacoes!L2202</f>
        <v xml:space="preserve"> 00:02:00,810</v>
      </c>
      <c r="J2202" t="str">
        <f>IF(L2202="PAUSE",E2202,IF(anotacoes!G2206=conversao_anotacoes!C2202,conversao_anotacoes!C2202,conversao_anotacoes!D2202))</f>
        <v>ELMONT, D</v>
      </c>
      <c r="K2202" t="str">
        <f t="shared" si="68"/>
        <v>MERGE</v>
      </c>
      <c r="L2202" t="str">
        <f>UPPER(anotacoes!H2202)</f>
        <v>GRIP TIME</v>
      </c>
      <c r="M2202" t="str">
        <f>IF(OR(L2202="ATTACK",L2202="FINTA"),"&lt;TECNICA&gt;",UPPER(anotacoes!I2202))</f>
        <v>RIGHT SLEEVE</v>
      </c>
      <c r="N2202" t="str">
        <f>IF(OR(L2202="ATTACK",L2202="FINTA"),UPPER(anotacoes!I2202),"")</f>
        <v/>
      </c>
      <c r="O2202" s="6" t="str">
        <f>IF(anotacoes!N2202=0,"",anotacoes!N2202)</f>
        <v/>
      </c>
      <c r="P2202" t="str">
        <f>IF(anotacoes!M2202=0,"",UPPER(anotacoes!M2202))</f>
        <v/>
      </c>
      <c r="Q2202" t="str">
        <f t="shared" si="69"/>
        <v>INSERT INTO CONVERSAO_LUTA_ACAO (cd_conversao, id_luta, sequencia, momento_inicio, momento_fim, quem_faz, quem_sofre, acao_tipo, acao, tecnica, direcao, pontuacao) VALUES (1, 36, 19, TRIM(' 00:01:57,234'), TRIM(' 00:02:00,810'), 'ELMONT, D', 'MERGE', 'GRIP TIME', 'RIGHT SLEEVE', NULL, NULL, NULL)</v>
      </c>
      <c r="R2202" t="s">
        <v>10327</v>
      </c>
    </row>
    <row r="2203" spans="1:18" hidden="1" x14ac:dyDescent="0.25">
      <c r="A2203" s="7">
        <f>anotacoes!D2203</f>
        <v>40957</v>
      </c>
      <c r="B2203" t="str">
        <f>anotacoes!C2203</f>
        <v>GRAND PRIX DUSSELDORF 2012</v>
      </c>
      <c r="C2203" t="str">
        <f>anotacoes!E2203</f>
        <v>ELMONT, D</v>
      </c>
      <c r="D2203" t="str">
        <f>anotacoes!F2203</f>
        <v>MERGE</v>
      </c>
      <c r="E2203" t="s">
        <v>10325</v>
      </c>
      <c r="F2203">
        <f>anotacoes!A2203</f>
        <v>36</v>
      </c>
      <c r="G2203">
        <f>anotacoes!B2203</f>
        <v>20</v>
      </c>
      <c r="H2203" t="str">
        <f>anotacoes!K2203</f>
        <v xml:space="preserve"> 00:02:00,810</v>
      </c>
      <c r="I2203" t="str">
        <f>anotacoes!L2203</f>
        <v xml:space="preserve"> 00:02:05,238</v>
      </c>
      <c r="J2203" t="str">
        <f>IF(L2203="PAUSE",E2203,IF(anotacoes!G2207=conversao_anotacoes!C2203,conversao_anotacoes!C2203,conversao_anotacoes!D2203))</f>
        <v>ELMONT, D</v>
      </c>
      <c r="K2203" t="str">
        <f t="shared" si="68"/>
        <v>MERGE</v>
      </c>
      <c r="L2203" t="str">
        <f>UPPER(anotacoes!H2203)</f>
        <v>GRIP TIME</v>
      </c>
      <c r="M2203" t="str">
        <f>IF(OR(L2203="ATTACK",L2203="FINTA"),"&lt;TECNICA&gt;",UPPER(anotacoes!I2203))</f>
        <v>LEFT COLLAR RIGHT SLEEVE</v>
      </c>
      <c r="N2203" t="str">
        <f>IF(OR(L2203="ATTACK",L2203="FINTA"),UPPER(anotacoes!I2203),"")</f>
        <v/>
      </c>
      <c r="O2203" s="6" t="str">
        <f>IF(anotacoes!N2203=0,"",anotacoes!N2203)</f>
        <v/>
      </c>
      <c r="P2203" t="str">
        <f>IF(anotacoes!M2203=0,"",UPPER(anotacoes!M2203))</f>
        <v/>
      </c>
      <c r="Q2203" t="str">
        <f t="shared" si="69"/>
        <v>INSERT INTO CONVERSAO_LUTA_ACAO (cd_conversao, id_luta, sequencia, momento_inicio, momento_fim, quem_faz, quem_sofre, acao_tipo, acao, tecnica, direcao, pontuacao) VALUES (1, 36, 20, TRIM(' 00:02:00,810'), TRIM(' 00:02:05,238'), 'ELMONT, D', 'MERGE', 'GRIP TIME', 'LEFT COLLAR RIGHT SLEEVE', NULL, NULL, NULL)</v>
      </c>
      <c r="R2203" t="s">
        <v>10327</v>
      </c>
    </row>
    <row r="2204" spans="1:18" hidden="1" x14ac:dyDescent="0.25">
      <c r="A2204" s="7">
        <f>anotacoes!D2204</f>
        <v>40957</v>
      </c>
      <c r="B2204" t="str">
        <f>anotacoes!C2204</f>
        <v>GRAND PRIX DUSSELDORF 2012</v>
      </c>
      <c r="C2204" t="str">
        <f>anotacoes!E2204</f>
        <v>ELMONT, D</v>
      </c>
      <c r="D2204" t="str">
        <f>anotacoes!F2204</f>
        <v>MERGE</v>
      </c>
      <c r="E2204" t="s">
        <v>10325</v>
      </c>
      <c r="F2204">
        <f>anotacoes!A2204</f>
        <v>36</v>
      </c>
      <c r="G2204">
        <f>anotacoes!B2204</f>
        <v>21</v>
      </c>
      <c r="H2204" t="str">
        <f>anotacoes!K2204</f>
        <v xml:space="preserve"> 00:02:05,238</v>
      </c>
      <c r="I2204" t="str">
        <f>anotacoes!L2204</f>
        <v xml:space="preserve"> 00:02:11,930</v>
      </c>
      <c r="J2204" t="str">
        <f>IF(L2204="PAUSE",E2204,IF(anotacoes!G2208=conversao_anotacoes!C2204,conversao_anotacoes!C2204,conversao_anotacoes!D2204))</f>
        <v>ELMONT, D</v>
      </c>
      <c r="K2204" t="str">
        <f t="shared" si="68"/>
        <v>MERGE</v>
      </c>
      <c r="L2204" t="str">
        <f>UPPER(anotacoes!H2204)</f>
        <v>GRIP TIME</v>
      </c>
      <c r="M2204" t="str">
        <f>IF(OR(L2204="ATTACK",L2204="FINTA"),"&lt;TECNICA&gt;",UPPER(anotacoes!I2204))</f>
        <v>LEFT COLLAR</v>
      </c>
      <c r="N2204" t="str">
        <f>IF(OR(L2204="ATTACK",L2204="FINTA"),UPPER(anotacoes!I2204),"")</f>
        <v/>
      </c>
      <c r="O2204" s="6" t="str">
        <f>IF(anotacoes!N2204=0,"",anotacoes!N2204)</f>
        <v/>
      </c>
      <c r="P2204" t="str">
        <f>IF(anotacoes!M2204=0,"",UPPER(anotacoes!M2204))</f>
        <v/>
      </c>
      <c r="Q2204" t="str">
        <f t="shared" si="69"/>
        <v>INSERT INTO CONVERSAO_LUTA_ACAO (cd_conversao, id_luta, sequencia, momento_inicio, momento_fim, quem_faz, quem_sofre, acao_tipo, acao, tecnica, direcao, pontuacao) VALUES (1, 36, 21, TRIM(' 00:02:05,238'), TRIM(' 00:02:11,930'), 'ELMONT, D', 'MERGE', 'GRIP TIME', 'LEFT COLLAR', NULL, NULL, NULL)</v>
      </c>
      <c r="R2204" t="s">
        <v>10327</v>
      </c>
    </row>
    <row r="2205" spans="1:18" hidden="1" x14ac:dyDescent="0.25">
      <c r="A2205" s="7">
        <f>anotacoes!D2205</f>
        <v>40957</v>
      </c>
      <c r="B2205" t="str">
        <f>anotacoes!C2205</f>
        <v>GRAND PRIX DUSSELDORF 2012</v>
      </c>
      <c r="C2205" t="str">
        <f>anotacoes!E2205</f>
        <v>ELMONT, D</v>
      </c>
      <c r="D2205" t="str">
        <f>anotacoes!F2205</f>
        <v>MERGE</v>
      </c>
      <c r="E2205" t="s">
        <v>10325</v>
      </c>
      <c r="F2205">
        <f>anotacoes!A2205</f>
        <v>36</v>
      </c>
      <c r="G2205">
        <f>anotacoes!B2205</f>
        <v>22</v>
      </c>
      <c r="H2205" t="str">
        <f>anotacoes!K2205</f>
        <v xml:space="preserve"> 00:02:11,930</v>
      </c>
      <c r="I2205" t="str">
        <f>anotacoes!L2205</f>
        <v xml:space="preserve"> 00:02:12,924</v>
      </c>
      <c r="J2205" t="str">
        <f>IF(L2205="PAUSE",E2205,IF(anotacoes!G2209=conversao_anotacoes!C2205,conversao_anotacoes!C2205,conversao_anotacoes!D2205))</f>
        <v>ELMONT, D</v>
      </c>
      <c r="K2205" t="str">
        <f t="shared" si="68"/>
        <v>MERGE</v>
      </c>
      <c r="L2205" t="str">
        <f>UPPER(anotacoes!H2205)</f>
        <v>DEFENSE</v>
      </c>
      <c r="M2205" t="str">
        <f>IF(OR(L2205="ATTACK",L2205="FINTA"),"&lt;TECNICA&gt;",UPPER(anotacoes!I2205))</f>
        <v>TAE-SABAKI RIGHT INCLINED</v>
      </c>
      <c r="N2205" t="str">
        <f>IF(OR(L2205="ATTACK",L2205="FINTA"),UPPER(anotacoes!I2205),"")</f>
        <v/>
      </c>
      <c r="O2205" s="6" t="str">
        <f>IF(anotacoes!N2205=0,"",anotacoes!N2205)</f>
        <v/>
      </c>
      <c r="P2205" t="str">
        <f>IF(anotacoes!M2205=0,"",UPPER(anotacoes!M2205))</f>
        <v/>
      </c>
      <c r="Q2205" t="str">
        <f t="shared" si="69"/>
        <v>INSERT INTO CONVERSAO_LUTA_ACAO (cd_conversao, id_luta, sequencia, momento_inicio, momento_fim, quem_faz, quem_sofre, acao_tipo, acao, tecnica, direcao, pontuacao) VALUES (1, 36, 22, TRIM(' 00:02:11,930'), TRIM(' 00:02:12,924'), 'ELMONT, D', 'MERGE', 'DEFENSE', 'TAE-SABAKI RIGHT INCLINED', NULL, NULL, NULL)</v>
      </c>
      <c r="R2205" t="s">
        <v>10327</v>
      </c>
    </row>
    <row r="2206" spans="1:18" hidden="1" x14ac:dyDescent="0.25">
      <c r="A2206" s="7">
        <f>anotacoes!D2206</f>
        <v>40957</v>
      </c>
      <c r="B2206" t="str">
        <f>anotacoes!C2206</f>
        <v>GRAND PRIX DUSSELDORF 2012</v>
      </c>
      <c r="C2206" t="str">
        <f>anotacoes!E2206</f>
        <v>ELMONT, D</v>
      </c>
      <c r="D2206" t="str">
        <f>anotacoes!F2206</f>
        <v>MERGE</v>
      </c>
      <c r="E2206" t="s">
        <v>10325</v>
      </c>
      <c r="F2206">
        <f>anotacoes!A2206</f>
        <v>36</v>
      </c>
      <c r="G2206">
        <f>anotacoes!B2206</f>
        <v>23</v>
      </c>
      <c r="H2206" t="str">
        <f>anotacoes!K2206</f>
        <v xml:space="preserve"> 00:02:13,132</v>
      </c>
      <c r="I2206" t="str">
        <f>anotacoes!L2206</f>
        <v xml:space="preserve"> 00:02:14,353</v>
      </c>
      <c r="J2206" t="str">
        <f>IF(L2206="PAUSE",E2206,IF(anotacoes!G2210=conversao_anotacoes!C2206,conversao_anotacoes!C2206,conversao_anotacoes!D2206))</f>
        <v>ELMONT, D</v>
      </c>
      <c r="K2206" t="str">
        <f t="shared" si="68"/>
        <v>MERGE</v>
      </c>
      <c r="L2206" t="str">
        <f>UPPER(anotacoes!H2206)</f>
        <v>TRANSITION</v>
      </c>
      <c r="M2206" t="str">
        <f>IF(OR(L2206="ATTACK",L2206="FINTA"),"&lt;TECNICA&gt;",UPPER(anotacoes!I2206))</f>
        <v>WITHOUT ATTACK</v>
      </c>
      <c r="N2206" t="str">
        <f>IF(OR(L2206="ATTACK",L2206="FINTA"),UPPER(anotacoes!I2206),"")</f>
        <v/>
      </c>
      <c r="O2206" s="6" t="str">
        <f>IF(anotacoes!N2206=0,"",anotacoes!N2206)</f>
        <v/>
      </c>
      <c r="P2206" t="str">
        <f>IF(anotacoes!M2206=0,"",UPPER(anotacoes!M2206))</f>
        <v/>
      </c>
      <c r="Q2206" t="str">
        <f t="shared" si="69"/>
        <v>INSERT INTO CONVERSAO_LUTA_ACAO (cd_conversao, id_luta, sequencia, momento_inicio, momento_fim, quem_faz, quem_sofre, acao_tipo, acao, tecnica, direcao, pontuacao) VALUES (1, 36, 23, TRIM(' 00:02:13,132'), TRIM(' 00:02:14,353'), 'ELMONT, D', 'MERGE', 'TRANSITION', 'WITHOUT ATTACK', NULL, NULL, NULL)</v>
      </c>
      <c r="R2206" t="s">
        <v>10327</v>
      </c>
    </row>
    <row r="2207" spans="1:18" hidden="1" x14ac:dyDescent="0.25">
      <c r="A2207" s="7">
        <f>anotacoes!D2207</f>
        <v>40957</v>
      </c>
      <c r="B2207" t="str">
        <f>anotacoes!C2207</f>
        <v>GRAND PRIX DUSSELDORF 2012</v>
      </c>
      <c r="C2207" t="str">
        <f>anotacoes!E2207</f>
        <v>ELMONT, D</v>
      </c>
      <c r="D2207" t="str">
        <f>anotacoes!F2207</f>
        <v>MERGE</v>
      </c>
      <c r="E2207" t="s">
        <v>10325</v>
      </c>
      <c r="F2207">
        <f>anotacoes!A2207</f>
        <v>36</v>
      </c>
      <c r="G2207">
        <f>anotacoes!B2207</f>
        <v>24</v>
      </c>
      <c r="H2207" t="str">
        <f>anotacoes!K2207</f>
        <v xml:space="preserve"> 00:02:14,570</v>
      </c>
      <c r="I2207" t="str">
        <f>anotacoes!L2207</f>
        <v xml:space="preserve"> 00:02:19,686</v>
      </c>
      <c r="J2207" t="str">
        <f>IF(L2207="PAUSE",E2207,IF(anotacoes!G2211=conversao_anotacoes!C2207,conversao_anotacoes!C2207,conversao_anotacoes!D2207))</f>
        <v>&lt;ARBITRO_DESCONHECIDO&gt;</v>
      </c>
      <c r="K2207" t="str">
        <f t="shared" si="68"/>
        <v/>
      </c>
      <c r="L2207" t="str">
        <f>UPPER(anotacoes!H2207)</f>
        <v>PAUSE</v>
      </c>
      <c r="M2207" t="str">
        <f>IF(OR(L2207="ATTACK",L2207="FINTA"),"&lt;TECNICA&gt;",UPPER(anotacoes!I2207))</f>
        <v>&lt;NAO_CLASSIFICADO&gt;</v>
      </c>
      <c r="N2207" t="str">
        <f>IF(OR(L2207="ATTACK",L2207="FINTA"),UPPER(anotacoes!I2207),"")</f>
        <v/>
      </c>
      <c r="O2207" s="6" t="str">
        <f>IF(anotacoes!N2207=0,"",anotacoes!N2207)</f>
        <v/>
      </c>
      <c r="P2207" t="str">
        <f>IF(anotacoes!M2207=0,"",UPPER(anotacoes!M2207))</f>
        <v/>
      </c>
      <c r="Q2207" t="str">
        <f t="shared" si="69"/>
        <v>INSERT INTO CONVERSAO_LUTA_ACAO (cd_conversao, id_luta, sequencia, momento_inicio, momento_fim, quem_faz, quem_sofre, acao_tipo, acao, tecnica, direcao, pontuacao) VALUES (1, 36, 24, TRIM(' 00:02:14,570'), TRIM(' 00:02:19,686'), '&lt;ARBITRO_DESCONHECIDO&gt;', '', 'PAUSE', '&lt;NAO_CLASSIFICADO&gt;', NULL, NULL, NULL)</v>
      </c>
      <c r="R2207" t="s">
        <v>10327</v>
      </c>
    </row>
    <row r="2208" spans="1:18" hidden="1" x14ac:dyDescent="0.25">
      <c r="A2208" s="7">
        <f>anotacoes!D2208</f>
        <v>40957</v>
      </c>
      <c r="B2208" t="str">
        <f>anotacoes!C2208</f>
        <v>GRAND PRIX DUSSELDORF 2012</v>
      </c>
      <c r="C2208" t="str">
        <f>anotacoes!E2208</f>
        <v>ELMONT, D</v>
      </c>
      <c r="D2208" t="str">
        <f>anotacoes!F2208</f>
        <v>MERGE</v>
      </c>
      <c r="E2208" t="s">
        <v>10325</v>
      </c>
      <c r="F2208">
        <f>anotacoes!A2208</f>
        <v>36</v>
      </c>
      <c r="G2208">
        <f>anotacoes!B2208</f>
        <v>25</v>
      </c>
      <c r="H2208" t="str">
        <f>anotacoes!K2208</f>
        <v xml:space="preserve"> 00:02:19,866</v>
      </c>
      <c r="I2208" t="str">
        <f>anotacoes!L2208</f>
        <v xml:space="preserve"> 00:02:23,094</v>
      </c>
      <c r="J2208" t="str">
        <f>IF(L2208="PAUSE",E2208,IF(anotacoes!G2212=conversao_anotacoes!C2208,conversao_anotacoes!C2208,conversao_anotacoes!D2208))</f>
        <v>ELMONT, D</v>
      </c>
      <c r="K2208" t="str">
        <f t="shared" si="68"/>
        <v>MERGE</v>
      </c>
      <c r="L2208" t="str">
        <f>UPPER(anotacoes!H2208)</f>
        <v>DISPLACEMENT</v>
      </c>
      <c r="M2208" t="str">
        <f>IF(OR(L2208="ATTACK",L2208="FINTA"),"&lt;TECNICA&gt;",UPPER(anotacoes!I2208))</f>
        <v>CIRCULAR LEFT</v>
      </c>
      <c r="N2208" t="str">
        <f>IF(OR(L2208="ATTACK",L2208="FINTA"),UPPER(anotacoes!I2208),"")</f>
        <v/>
      </c>
      <c r="O2208" s="6" t="str">
        <f>IF(anotacoes!N2208=0,"",anotacoes!N2208)</f>
        <v/>
      </c>
      <c r="P2208" t="str">
        <f>IF(anotacoes!M2208=0,"",UPPER(anotacoes!M2208))</f>
        <v/>
      </c>
      <c r="Q2208" t="str">
        <f t="shared" si="69"/>
        <v>INSERT INTO CONVERSAO_LUTA_ACAO (cd_conversao, id_luta, sequencia, momento_inicio, momento_fim, quem_faz, quem_sofre, acao_tipo, acao, tecnica, direcao, pontuacao) VALUES (1, 36, 25, TRIM(' 00:02:19,866'), TRIM(' 00:02:23,094'), 'ELMONT, D', 'MERGE', 'DISPLACEMENT', 'CIRCULAR LEFT', NULL, NULL, NULL)</v>
      </c>
      <c r="R2208" t="s">
        <v>10327</v>
      </c>
    </row>
    <row r="2209" spans="1:18" hidden="1" x14ac:dyDescent="0.25">
      <c r="A2209" s="7">
        <f>anotacoes!D2209</f>
        <v>40957</v>
      </c>
      <c r="B2209" t="str">
        <f>anotacoes!C2209</f>
        <v>GRAND PRIX DUSSELDORF 2012</v>
      </c>
      <c r="C2209" t="str">
        <f>anotacoes!E2209</f>
        <v>ELMONT, D</v>
      </c>
      <c r="D2209" t="str">
        <f>anotacoes!F2209</f>
        <v>MERGE</v>
      </c>
      <c r="E2209" t="s">
        <v>10325</v>
      </c>
      <c r="F2209">
        <f>anotacoes!A2209</f>
        <v>36</v>
      </c>
      <c r="G2209">
        <f>anotacoes!B2209</f>
        <v>26</v>
      </c>
      <c r="H2209" t="str">
        <f>anotacoes!K2209</f>
        <v xml:space="preserve"> 00:02:23,297</v>
      </c>
      <c r="I2209" t="str">
        <f>anotacoes!L2209</f>
        <v xml:space="preserve"> 00:02:29,559</v>
      </c>
      <c r="J2209" t="str">
        <f>IF(L2209="PAUSE",E2209,IF(anotacoes!G2213=conversao_anotacoes!C2209,conversao_anotacoes!C2209,conversao_anotacoes!D2209))</f>
        <v>ELMONT, D</v>
      </c>
      <c r="K2209" t="str">
        <f t="shared" si="68"/>
        <v>MERGE</v>
      </c>
      <c r="L2209" t="str">
        <f>UPPER(anotacoes!H2209)</f>
        <v>DISPLACEMENT</v>
      </c>
      <c r="M2209" t="str">
        <f>IF(OR(L2209="ATTACK",L2209="FINTA"),"&lt;TECNICA&gt;",UPPER(anotacoes!I2209))</f>
        <v>2-3 STEP HESITANT LEFT</v>
      </c>
      <c r="N2209" t="str">
        <f>IF(OR(L2209="ATTACK",L2209="FINTA"),UPPER(anotacoes!I2209),"")</f>
        <v/>
      </c>
      <c r="O2209" s="6" t="str">
        <f>IF(anotacoes!N2209=0,"",anotacoes!N2209)</f>
        <v/>
      </c>
      <c r="P2209" t="str">
        <f>IF(anotacoes!M2209=0,"",UPPER(anotacoes!M2209))</f>
        <v/>
      </c>
      <c r="Q2209" t="str">
        <f t="shared" si="69"/>
        <v>INSERT INTO CONVERSAO_LUTA_ACAO (cd_conversao, id_luta, sequencia, momento_inicio, momento_fim, quem_faz, quem_sofre, acao_tipo, acao, tecnica, direcao, pontuacao) VALUES (1, 36, 26, TRIM(' 00:02:23,297'), TRIM(' 00:02:29,559'), 'ELMONT, D', 'MERGE', 'DISPLACEMENT', '2-3 STEP HESITANT LEFT', NULL, NULL, NULL)</v>
      </c>
      <c r="R2209" t="s">
        <v>10327</v>
      </c>
    </row>
    <row r="2210" spans="1:18" hidden="1" x14ac:dyDescent="0.25">
      <c r="A2210" s="7">
        <f>anotacoes!D2210</f>
        <v>40957</v>
      </c>
      <c r="B2210" t="str">
        <f>anotacoes!C2210</f>
        <v>GRAND PRIX DUSSELDORF 2012</v>
      </c>
      <c r="C2210" t="str">
        <f>anotacoes!E2210</f>
        <v>ELMONT, D</v>
      </c>
      <c r="D2210" t="str">
        <f>anotacoes!F2210</f>
        <v>MERGE</v>
      </c>
      <c r="E2210" t="s">
        <v>10325</v>
      </c>
      <c r="F2210">
        <f>anotacoes!A2210</f>
        <v>36</v>
      </c>
      <c r="G2210">
        <f>anotacoes!B2210</f>
        <v>27</v>
      </c>
      <c r="H2210" t="str">
        <f>anotacoes!K2210</f>
        <v xml:space="preserve"> 00:02:29,559</v>
      </c>
      <c r="I2210" t="str">
        <f>anotacoes!L2210</f>
        <v xml:space="preserve"> 00:02:38,059</v>
      </c>
      <c r="J2210" t="str">
        <f>IF(L2210="PAUSE",E2210,IF(anotacoes!G2214=conversao_anotacoes!C2210,conversao_anotacoes!C2210,conversao_anotacoes!D2210))</f>
        <v>ELMONT, D</v>
      </c>
      <c r="K2210" t="str">
        <f t="shared" si="68"/>
        <v>MERGE</v>
      </c>
      <c r="L2210" t="str">
        <f>UPPER(anotacoes!H2210)</f>
        <v>GRIP TIME</v>
      </c>
      <c r="M2210" t="str">
        <f>IF(OR(L2210="ATTACK",L2210="FINTA"),"&lt;TECNICA&gt;",UPPER(anotacoes!I2210))</f>
        <v>RIGHT COLLAR LEFT SLEEVE</v>
      </c>
      <c r="N2210" t="str">
        <f>IF(OR(L2210="ATTACK",L2210="FINTA"),UPPER(anotacoes!I2210),"")</f>
        <v/>
      </c>
      <c r="O2210" s="6" t="str">
        <f>IF(anotacoes!N2210=0,"",anotacoes!N2210)</f>
        <v/>
      </c>
      <c r="P2210" t="str">
        <f>IF(anotacoes!M2210=0,"",UPPER(anotacoes!M2210))</f>
        <v/>
      </c>
      <c r="Q2210" t="str">
        <f t="shared" si="69"/>
        <v>INSERT INTO CONVERSAO_LUTA_ACAO (cd_conversao, id_luta, sequencia, momento_inicio, momento_fim, quem_faz, quem_sofre, acao_tipo, acao, tecnica, direcao, pontuacao) VALUES (1, 36, 27, TRIM(' 00:02:29,559'), TRIM(' 00:02:38,059'), 'ELMONT, D', 'MERGE', 'GRIP TIME', 'RIGHT COLLAR LEFT SLEEVE', NULL, NULL, NULL)</v>
      </c>
      <c r="R2210" t="s">
        <v>10327</v>
      </c>
    </row>
    <row r="2211" spans="1:18" hidden="1" x14ac:dyDescent="0.25">
      <c r="A2211" s="7">
        <f>anotacoes!D2211</f>
        <v>40957</v>
      </c>
      <c r="B2211" t="str">
        <f>anotacoes!C2211</f>
        <v>GRAND PRIX DUSSELDORF 2012</v>
      </c>
      <c r="C2211" t="str">
        <f>anotacoes!E2211</f>
        <v>ELMONT, D</v>
      </c>
      <c r="D2211" t="str">
        <f>anotacoes!F2211</f>
        <v>MERGE</v>
      </c>
      <c r="E2211" t="s">
        <v>10325</v>
      </c>
      <c r="F2211">
        <f>anotacoes!A2211</f>
        <v>36</v>
      </c>
      <c r="G2211">
        <f>anotacoes!B2211</f>
        <v>28</v>
      </c>
      <c r="H2211" t="str">
        <f>anotacoes!K2211</f>
        <v xml:space="preserve"> 00:02:38,059</v>
      </c>
      <c r="I2211" t="str">
        <f>anotacoes!L2211</f>
        <v xml:space="preserve"> 00:03:25,562</v>
      </c>
      <c r="J2211" t="str">
        <f>IF(L2211="PAUSE",E2211,IF(anotacoes!G2215=conversao_anotacoes!C2211,conversao_anotacoes!C2211,conversao_anotacoes!D2211))</f>
        <v>ELMONT, D</v>
      </c>
      <c r="K2211" t="str">
        <f t="shared" si="68"/>
        <v>MERGE</v>
      </c>
      <c r="L2211" t="str">
        <f>UPPER(anotacoes!H2211)</f>
        <v>GRIP TIME</v>
      </c>
      <c r="M2211" t="str">
        <f>IF(OR(L2211="ATTACK",L2211="FINTA"),"&lt;TECNICA&gt;",UPPER(anotacoes!I2211))</f>
        <v>RIGHT COLLAR</v>
      </c>
      <c r="N2211" t="str">
        <f>IF(OR(L2211="ATTACK",L2211="FINTA"),UPPER(anotacoes!I2211),"")</f>
        <v/>
      </c>
      <c r="O2211" s="6" t="str">
        <f>IF(anotacoes!N2211=0,"",anotacoes!N2211)</f>
        <v/>
      </c>
      <c r="P2211" t="str">
        <f>IF(anotacoes!M2211=0,"",UPPER(anotacoes!M2211))</f>
        <v/>
      </c>
      <c r="Q2211" t="str">
        <f t="shared" si="69"/>
        <v>INSERT INTO CONVERSAO_LUTA_ACAO (cd_conversao, id_luta, sequencia, momento_inicio, momento_fim, quem_faz, quem_sofre, acao_tipo, acao, tecnica, direcao, pontuacao) VALUES (1, 36, 28, TRIM(' 00:02:38,059'), TRIM(' 00:03:25,562'), 'ELMONT, D', 'MERGE', 'GRIP TIME', 'RIGHT COLLAR', NULL, NULL, NULL)</v>
      </c>
      <c r="R2211" t="s">
        <v>10327</v>
      </c>
    </row>
    <row r="2212" spans="1:18" hidden="1" x14ac:dyDescent="0.25">
      <c r="A2212" s="7">
        <f>anotacoes!D2212</f>
        <v>40957</v>
      </c>
      <c r="B2212" t="str">
        <f>anotacoes!C2212</f>
        <v>GRAND PRIX DUSSELDORF 2012</v>
      </c>
      <c r="C2212" t="str">
        <f>anotacoes!E2212</f>
        <v>ELMONT, D</v>
      </c>
      <c r="D2212" t="str">
        <f>anotacoes!F2212</f>
        <v>MERGE</v>
      </c>
      <c r="E2212" t="s">
        <v>10325</v>
      </c>
      <c r="F2212">
        <f>anotacoes!A2212</f>
        <v>36</v>
      </c>
      <c r="G2212">
        <f>anotacoes!B2212</f>
        <v>29</v>
      </c>
      <c r="H2212" t="str">
        <f>anotacoes!K2212</f>
        <v xml:space="preserve"> 00:03:25,562</v>
      </c>
      <c r="I2212" t="str">
        <f>anotacoes!L2212</f>
        <v xml:space="preserve"> 00:03:31,036</v>
      </c>
      <c r="J2212" t="str">
        <f>IF(L2212="PAUSE",E2212,IF(anotacoes!G2216=conversao_anotacoes!C2212,conversao_anotacoes!C2212,conversao_anotacoes!D2212))</f>
        <v>ELMONT, D</v>
      </c>
      <c r="K2212" t="str">
        <f t="shared" si="68"/>
        <v>MERGE</v>
      </c>
      <c r="L2212" t="str">
        <f>UPPER(anotacoes!H2212)</f>
        <v>GROUNDWORK COMBAT</v>
      </c>
      <c r="M2212" t="str">
        <f>IF(OR(L2212="ATTACK",L2212="FINTA"),"&lt;TECNICA&gt;",UPPER(anotacoes!I2212))</f>
        <v>DEFENSIVE POSITION</v>
      </c>
      <c r="N2212" t="str">
        <f>IF(OR(L2212="ATTACK",L2212="FINTA"),UPPER(anotacoes!I2212),"")</f>
        <v/>
      </c>
      <c r="O2212" s="6" t="str">
        <f>IF(anotacoes!N2212=0,"",anotacoes!N2212)</f>
        <v/>
      </c>
      <c r="P2212" t="str">
        <f>IF(anotacoes!M2212=0,"",UPPER(anotacoes!M2212))</f>
        <v/>
      </c>
      <c r="Q2212" t="str">
        <f t="shared" si="69"/>
        <v>INSERT INTO CONVERSAO_LUTA_ACAO (cd_conversao, id_luta, sequencia, momento_inicio, momento_fim, quem_faz, quem_sofre, acao_tipo, acao, tecnica, direcao, pontuacao) VALUES (1, 36, 29, TRIM(' 00:03:25,562'), TRIM(' 00:03:31,036'), 'ELMONT, D', 'MERGE', 'GROUNDWORK COMBAT', 'DEFENSIVE POSITION', NULL, NULL, NULL)</v>
      </c>
      <c r="R2212" t="s">
        <v>10327</v>
      </c>
    </row>
    <row r="2213" spans="1:18" hidden="1" x14ac:dyDescent="0.25">
      <c r="A2213" s="7">
        <f>anotacoes!D2213</f>
        <v>40957</v>
      </c>
      <c r="B2213" t="str">
        <f>anotacoes!C2213</f>
        <v>GRAND PRIX DUSSELDORF 2012</v>
      </c>
      <c r="C2213" t="str">
        <f>anotacoes!E2213</f>
        <v>ELMONT, D</v>
      </c>
      <c r="D2213" t="str">
        <f>anotacoes!F2213</f>
        <v>MERGE</v>
      </c>
      <c r="E2213" t="s">
        <v>10325</v>
      </c>
      <c r="F2213">
        <f>anotacoes!A2213</f>
        <v>36</v>
      </c>
      <c r="G2213">
        <f>anotacoes!B2213</f>
        <v>30</v>
      </c>
      <c r="H2213" t="str">
        <f>anotacoes!K2213</f>
        <v xml:space="preserve"> 00:03:31,250</v>
      </c>
      <c r="I2213" t="str">
        <f>anotacoes!L2213</f>
        <v xml:space="preserve"> 00:03:36,288</v>
      </c>
      <c r="J2213" t="str">
        <f>IF(L2213="PAUSE",E2213,IF(anotacoes!G2217=conversao_anotacoes!C2213,conversao_anotacoes!C2213,conversao_anotacoes!D2213))</f>
        <v>&lt;ARBITRO_DESCONHECIDO&gt;</v>
      </c>
      <c r="K2213" t="str">
        <f t="shared" si="68"/>
        <v/>
      </c>
      <c r="L2213" t="str">
        <f>UPPER(anotacoes!H2213)</f>
        <v>PAUSE</v>
      </c>
      <c r="M2213" t="str">
        <f>IF(OR(L2213="ATTACK",L2213="FINTA"),"&lt;TECNICA&gt;",UPPER(anotacoes!I2213))</f>
        <v>&lt;NAO_CLASSIFICADO&gt;</v>
      </c>
      <c r="N2213" t="str">
        <f>IF(OR(L2213="ATTACK",L2213="FINTA"),UPPER(anotacoes!I2213),"")</f>
        <v/>
      </c>
      <c r="O2213" s="6" t="str">
        <f>IF(anotacoes!N2213=0,"",anotacoes!N2213)</f>
        <v/>
      </c>
      <c r="P2213" t="str">
        <f>IF(anotacoes!M2213=0,"",UPPER(anotacoes!M2213))</f>
        <v/>
      </c>
      <c r="Q2213" t="str">
        <f t="shared" si="69"/>
        <v>INSERT INTO CONVERSAO_LUTA_ACAO (cd_conversao, id_luta, sequencia, momento_inicio, momento_fim, quem_faz, quem_sofre, acao_tipo, acao, tecnica, direcao, pontuacao) VALUES (1, 36, 30, TRIM(' 00:03:31,250'), TRIM(' 00:03:36,288'), '&lt;ARBITRO_DESCONHECIDO&gt;', '', 'PAUSE', '&lt;NAO_CLASSIFICADO&gt;', NULL, NULL, NULL)</v>
      </c>
      <c r="R2213" t="s">
        <v>10327</v>
      </c>
    </row>
    <row r="2214" spans="1:18" hidden="1" x14ac:dyDescent="0.25">
      <c r="A2214" s="7">
        <f>anotacoes!D2214</f>
        <v>40957</v>
      </c>
      <c r="B2214" t="str">
        <f>anotacoes!C2214</f>
        <v>GRAND PRIX DUSSELDORF 2012</v>
      </c>
      <c r="C2214" t="str">
        <f>anotacoes!E2214</f>
        <v>ELMONT, D</v>
      </c>
      <c r="D2214" t="str">
        <f>anotacoes!F2214</f>
        <v>MERGE</v>
      </c>
      <c r="E2214" t="s">
        <v>10325</v>
      </c>
      <c r="F2214">
        <f>anotacoes!A2214</f>
        <v>36</v>
      </c>
      <c r="G2214">
        <f>anotacoes!B2214</f>
        <v>31</v>
      </c>
      <c r="H2214" t="str">
        <f>anotacoes!K2214</f>
        <v xml:space="preserve"> 00:03:36,476</v>
      </c>
      <c r="I2214" t="str">
        <f>anotacoes!L2214</f>
        <v xml:space="preserve"> 00:03:39,931</v>
      </c>
      <c r="J2214" t="str">
        <f>IF(L2214="PAUSE",E2214,IF(anotacoes!G2218=conversao_anotacoes!C2214,conversao_anotacoes!C2214,conversao_anotacoes!D2214))</f>
        <v>ELMONT, D</v>
      </c>
      <c r="K2214" t="str">
        <f t="shared" si="68"/>
        <v>MERGE</v>
      </c>
      <c r="L2214" t="str">
        <f>UPPER(anotacoes!H2214)</f>
        <v>DISPLACEMENT</v>
      </c>
      <c r="M2214" t="str">
        <f>IF(OR(L2214="ATTACK",L2214="FINTA"),"&lt;TECNICA&gt;",UPPER(anotacoes!I2214))</f>
        <v>CIRCULAR LEFT</v>
      </c>
      <c r="N2214" t="str">
        <f>IF(OR(L2214="ATTACK",L2214="FINTA"),UPPER(anotacoes!I2214),"")</f>
        <v/>
      </c>
      <c r="O2214" s="6" t="str">
        <f>IF(anotacoes!N2214=0,"",anotacoes!N2214)</f>
        <v/>
      </c>
      <c r="P2214" t="str">
        <f>IF(anotacoes!M2214=0,"",UPPER(anotacoes!M2214))</f>
        <v/>
      </c>
      <c r="Q2214" t="str">
        <f t="shared" si="69"/>
        <v>INSERT INTO CONVERSAO_LUTA_ACAO (cd_conversao, id_luta, sequencia, momento_inicio, momento_fim, quem_faz, quem_sofre, acao_tipo, acao, tecnica, direcao, pontuacao) VALUES (1, 36, 31, TRIM(' 00:03:36,476'), TRIM(' 00:03:39,931'), 'ELMONT, D', 'MERGE', 'DISPLACEMENT', 'CIRCULAR LEFT', NULL, NULL, NULL)</v>
      </c>
      <c r="R2214" t="s">
        <v>10327</v>
      </c>
    </row>
    <row r="2215" spans="1:18" hidden="1" x14ac:dyDescent="0.25">
      <c r="A2215" s="7">
        <f>anotacoes!D2215</f>
        <v>40957</v>
      </c>
      <c r="B2215" t="str">
        <f>anotacoes!C2215</f>
        <v>GRAND PRIX DUSSELDORF 2012</v>
      </c>
      <c r="C2215" t="str">
        <f>anotacoes!E2215</f>
        <v>ELMONT, D</v>
      </c>
      <c r="D2215" t="str">
        <f>anotacoes!F2215</f>
        <v>MERGE</v>
      </c>
      <c r="E2215" t="s">
        <v>10325</v>
      </c>
      <c r="F2215">
        <f>anotacoes!A2215</f>
        <v>36</v>
      </c>
      <c r="G2215">
        <f>anotacoes!B2215</f>
        <v>32</v>
      </c>
      <c r="H2215" t="str">
        <f>anotacoes!K2215</f>
        <v xml:space="preserve"> 00:03:40,118</v>
      </c>
      <c r="I2215" t="str">
        <f>anotacoes!L2215</f>
        <v xml:space="preserve"> 00:03:42,129</v>
      </c>
      <c r="J2215" t="str">
        <f>IF(L2215="PAUSE",E2215,IF(anotacoes!G2219=conversao_anotacoes!C2215,conversao_anotacoes!C2215,conversao_anotacoes!D2215))</f>
        <v>ELMONT, D</v>
      </c>
      <c r="K2215" t="str">
        <f t="shared" si="68"/>
        <v>MERGE</v>
      </c>
      <c r="L2215" t="str">
        <f>UPPER(anotacoes!H2215)</f>
        <v>DISPLACEMENT</v>
      </c>
      <c r="M2215" t="str">
        <f>IF(OR(L2215="ATTACK",L2215="FINTA"),"&lt;TECNICA&gt;",UPPER(anotacoes!I2215))</f>
        <v>2-3 STEP HESITANT LEFT</v>
      </c>
      <c r="N2215" t="str">
        <f>IF(OR(L2215="ATTACK",L2215="FINTA"),UPPER(anotacoes!I2215),"")</f>
        <v/>
      </c>
      <c r="O2215" s="6" t="str">
        <f>IF(anotacoes!N2215=0,"",anotacoes!N2215)</f>
        <v/>
      </c>
      <c r="P2215" t="str">
        <f>IF(anotacoes!M2215=0,"",UPPER(anotacoes!M2215))</f>
        <v/>
      </c>
      <c r="Q2215" t="str">
        <f t="shared" si="69"/>
        <v>INSERT INTO CONVERSAO_LUTA_ACAO (cd_conversao, id_luta, sequencia, momento_inicio, momento_fim, quem_faz, quem_sofre, acao_tipo, acao, tecnica, direcao, pontuacao) VALUES (1, 36, 32, TRIM(' 00:03:40,118'), TRIM(' 00:03:42,129'), 'ELMONT, D', 'MERGE', 'DISPLACEMENT', '2-3 STEP HESITANT LEFT', NULL, NULL, NULL)</v>
      </c>
      <c r="R2215" t="s">
        <v>10327</v>
      </c>
    </row>
    <row r="2216" spans="1:18" hidden="1" x14ac:dyDescent="0.25">
      <c r="A2216" s="7">
        <f>anotacoes!D2216</f>
        <v>40957</v>
      </c>
      <c r="B2216" t="str">
        <f>anotacoes!C2216</f>
        <v>GRAND PRIX DUSSELDORF 2012</v>
      </c>
      <c r="C2216" t="str">
        <f>anotacoes!E2216</f>
        <v>ELMONT, D</v>
      </c>
      <c r="D2216" t="str">
        <f>anotacoes!F2216</f>
        <v>MERGE</v>
      </c>
      <c r="E2216" t="s">
        <v>10325</v>
      </c>
      <c r="F2216">
        <f>anotacoes!A2216</f>
        <v>36</v>
      </c>
      <c r="G2216">
        <f>anotacoes!B2216</f>
        <v>33</v>
      </c>
      <c r="H2216" t="str">
        <f>anotacoes!K2216</f>
        <v xml:space="preserve"> 00:03:42,129</v>
      </c>
      <c r="I2216" t="str">
        <f>anotacoes!L2216</f>
        <v xml:space="preserve"> 00:03:48,598</v>
      </c>
      <c r="J2216" t="str">
        <f>IF(L2216="PAUSE",E2216,IF(anotacoes!G2220=conversao_anotacoes!C2216,conversao_anotacoes!C2216,conversao_anotacoes!D2216))</f>
        <v>ELMONT, D</v>
      </c>
      <c r="K2216" t="str">
        <f t="shared" si="68"/>
        <v>MERGE</v>
      </c>
      <c r="L2216" t="str">
        <f>UPPER(anotacoes!H2216)</f>
        <v>GRIP TIME</v>
      </c>
      <c r="M2216" t="str">
        <f>IF(OR(L2216="ATTACK",L2216="FINTA"),"&lt;TECNICA&gt;",UPPER(anotacoes!I2216))</f>
        <v>RIGHT COLLAR</v>
      </c>
      <c r="N2216" t="str">
        <f>IF(OR(L2216="ATTACK",L2216="FINTA"),UPPER(anotacoes!I2216),"")</f>
        <v/>
      </c>
      <c r="O2216" s="6" t="str">
        <f>IF(anotacoes!N2216=0,"",anotacoes!N2216)</f>
        <v/>
      </c>
      <c r="P2216" t="str">
        <f>IF(anotacoes!M2216=0,"",UPPER(anotacoes!M2216))</f>
        <v/>
      </c>
      <c r="Q2216" t="str">
        <f t="shared" si="69"/>
        <v>INSERT INTO CONVERSAO_LUTA_ACAO (cd_conversao, id_luta, sequencia, momento_inicio, momento_fim, quem_faz, quem_sofre, acao_tipo, acao, tecnica, direcao, pontuacao) VALUES (1, 36, 33, TRIM(' 00:03:42,129'), TRIM(' 00:03:48,598'), 'ELMONT, D', 'MERGE', 'GRIP TIME', 'RIGHT COLLAR', NULL, NULL, NULL)</v>
      </c>
      <c r="R2216" t="s">
        <v>10327</v>
      </c>
    </row>
    <row r="2217" spans="1:18" hidden="1" x14ac:dyDescent="0.25">
      <c r="A2217" s="7">
        <f>anotacoes!D2217</f>
        <v>40957</v>
      </c>
      <c r="B2217" t="str">
        <f>anotacoes!C2217</f>
        <v>GRAND PRIX DUSSELDORF 2012</v>
      </c>
      <c r="C2217" t="str">
        <f>anotacoes!E2217</f>
        <v>ELMONT, D</v>
      </c>
      <c r="D2217" t="str">
        <f>anotacoes!F2217</f>
        <v>MERGE</v>
      </c>
      <c r="E2217" t="s">
        <v>10325</v>
      </c>
      <c r="F2217">
        <f>anotacoes!A2217</f>
        <v>36</v>
      </c>
      <c r="G2217">
        <f>anotacoes!B2217</f>
        <v>34</v>
      </c>
      <c r="H2217" t="str">
        <f>anotacoes!K2217</f>
        <v xml:space="preserve"> 00:03:48,598</v>
      </c>
      <c r="I2217" t="str">
        <f>anotacoes!L2217</f>
        <v xml:space="preserve"> 00:03:51,589</v>
      </c>
      <c r="J2217" t="str">
        <f>IF(L2217="PAUSE",E2217,IF(anotacoes!G2221=conversao_anotacoes!C2217,conversao_anotacoes!C2217,conversao_anotacoes!D2217))</f>
        <v>ELMONT, D</v>
      </c>
      <c r="K2217" t="str">
        <f t="shared" si="68"/>
        <v>MERGE</v>
      </c>
      <c r="L2217" t="str">
        <f>UPPER(anotacoes!H2217)</f>
        <v>GRIP TIME</v>
      </c>
      <c r="M2217" t="str">
        <f>IF(OR(L2217="ATTACK",L2217="FINTA"),"&lt;TECNICA&gt;",UPPER(anotacoes!I2217))</f>
        <v>RIGHT SLEEVE</v>
      </c>
      <c r="N2217" t="str">
        <f>IF(OR(L2217="ATTACK",L2217="FINTA"),UPPER(anotacoes!I2217),"")</f>
        <v/>
      </c>
      <c r="O2217" s="6" t="str">
        <f>IF(anotacoes!N2217=0,"",anotacoes!N2217)</f>
        <v/>
      </c>
      <c r="P2217" t="str">
        <f>IF(anotacoes!M2217=0,"",UPPER(anotacoes!M2217))</f>
        <v/>
      </c>
      <c r="Q2217" t="str">
        <f t="shared" si="69"/>
        <v>INSERT INTO CONVERSAO_LUTA_ACAO (cd_conversao, id_luta, sequencia, momento_inicio, momento_fim, quem_faz, quem_sofre, acao_tipo, acao, tecnica, direcao, pontuacao) VALUES (1, 36, 34, TRIM(' 00:03:48,598'), TRIM(' 00:03:51,589'), 'ELMONT, D', 'MERGE', 'GRIP TIME', 'RIGHT SLEEVE', NULL, NULL, NULL)</v>
      </c>
      <c r="R2217" t="s">
        <v>10327</v>
      </c>
    </row>
    <row r="2218" spans="1:18" hidden="1" x14ac:dyDescent="0.25">
      <c r="A2218" s="7">
        <f>anotacoes!D2218</f>
        <v>40957</v>
      </c>
      <c r="B2218" t="str">
        <f>anotacoes!C2218</f>
        <v>GRAND PRIX DUSSELDORF 2012</v>
      </c>
      <c r="C2218" t="str">
        <f>anotacoes!E2218</f>
        <v>ELMONT, D</v>
      </c>
      <c r="D2218" t="str">
        <f>anotacoes!F2218</f>
        <v>MERGE</v>
      </c>
      <c r="E2218" t="s">
        <v>10325</v>
      </c>
      <c r="F2218">
        <f>anotacoes!A2218</f>
        <v>36</v>
      </c>
      <c r="G2218">
        <f>anotacoes!B2218</f>
        <v>35</v>
      </c>
      <c r="H2218" t="str">
        <f>anotacoes!K2218</f>
        <v xml:space="preserve"> 00:03:51,589</v>
      </c>
      <c r="I2218" t="str">
        <f>anotacoes!L2218</f>
        <v xml:space="preserve"> 00:03:53,104</v>
      </c>
      <c r="J2218" t="str">
        <f>IF(L2218="PAUSE",E2218,IF(anotacoes!G2222=conversao_anotacoes!C2218,conversao_anotacoes!C2218,conversao_anotacoes!D2218))</f>
        <v>ELMONT, D</v>
      </c>
      <c r="K2218" t="str">
        <f t="shared" si="68"/>
        <v>MERGE</v>
      </c>
      <c r="L2218" t="str">
        <f>UPPER(anotacoes!H2218)</f>
        <v>GRIP TIME</v>
      </c>
      <c r="M2218" t="str">
        <f>IF(OR(L2218="ATTACK",L2218="FINTA"),"&lt;TECNICA&gt;",UPPER(anotacoes!I2218))</f>
        <v>LEFT COLLAR RIGHT SLEEVE</v>
      </c>
      <c r="N2218" t="str">
        <f>IF(OR(L2218="ATTACK",L2218="FINTA"),UPPER(anotacoes!I2218),"")</f>
        <v/>
      </c>
      <c r="O2218" s="6" t="str">
        <f>IF(anotacoes!N2218=0,"",anotacoes!N2218)</f>
        <v/>
      </c>
      <c r="P2218" t="str">
        <f>IF(anotacoes!M2218=0,"",UPPER(anotacoes!M2218))</f>
        <v/>
      </c>
      <c r="Q2218" t="str">
        <f t="shared" si="69"/>
        <v>INSERT INTO CONVERSAO_LUTA_ACAO (cd_conversao, id_luta, sequencia, momento_inicio, momento_fim, quem_faz, quem_sofre, acao_tipo, acao, tecnica, direcao, pontuacao) VALUES (1, 36, 35, TRIM(' 00:03:51,589'), TRIM(' 00:03:53,104'), 'ELMONT, D', 'MERGE', 'GRIP TIME', 'LEFT COLLAR RIGHT SLEEVE', NULL, NULL, NULL)</v>
      </c>
      <c r="R2218" t="s">
        <v>10327</v>
      </c>
    </row>
    <row r="2219" spans="1:18" hidden="1" x14ac:dyDescent="0.25">
      <c r="A2219" s="7">
        <f>anotacoes!D2219</f>
        <v>40957</v>
      </c>
      <c r="B2219" t="str">
        <f>anotacoes!C2219</f>
        <v>GRAND PRIX DUSSELDORF 2012</v>
      </c>
      <c r="C2219" t="str">
        <f>anotacoes!E2219</f>
        <v>ELMONT, D</v>
      </c>
      <c r="D2219" t="str">
        <f>anotacoes!F2219</f>
        <v>MERGE</v>
      </c>
      <c r="E2219" t="s">
        <v>10325</v>
      </c>
      <c r="F2219">
        <f>anotacoes!A2219</f>
        <v>36</v>
      </c>
      <c r="G2219">
        <f>anotacoes!B2219</f>
        <v>36</v>
      </c>
      <c r="H2219" t="str">
        <f>anotacoes!K2219</f>
        <v xml:space="preserve"> 00:03:53,104</v>
      </c>
      <c r="I2219" t="str">
        <f>anotacoes!L2219</f>
        <v xml:space="preserve"> 00:03:56,683</v>
      </c>
      <c r="J2219" t="str">
        <f>IF(L2219="PAUSE",E2219,IF(anotacoes!G2223=conversao_anotacoes!C2219,conversao_anotacoes!C2219,conversao_anotacoes!D2219))</f>
        <v>ELMONT, D</v>
      </c>
      <c r="K2219" t="str">
        <f t="shared" si="68"/>
        <v>MERGE</v>
      </c>
      <c r="L2219" t="str">
        <f>UPPER(anotacoes!H2219)</f>
        <v>GRIP TIME</v>
      </c>
      <c r="M2219" t="str">
        <f>IF(OR(L2219="ATTACK",L2219="FINTA"),"&lt;TECNICA&gt;",UPPER(anotacoes!I2219))</f>
        <v>LEFT COLLAR</v>
      </c>
      <c r="N2219" t="str">
        <f>IF(OR(L2219="ATTACK",L2219="FINTA"),UPPER(anotacoes!I2219),"")</f>
        <v/>
      </c>
      <c r="O2219" s="6" t="str">
        <f>IF(anotacoes!N2219=0,"",anotacoes!N2219)</f>
        <v/>
      </c>
      <c r="P2219" t="str">
        <f>IF(anotacoes!M2219=0,"",UPPER(anotacoes!M2219))</f>
        <v/>
      </c>
      <c r="Q2219" t="str">
        <f t="shared" si="69"/>
        <v>INSERT INTO CONVERSAO_LUTA_ACAO (cd_conversao, id_luta, sequencia, momento_inicio, momento_fim, quem_faz, quem_sofre, acao_tipo, acao, tecnica, direcao, pontuacao) VALUES (1, 36, 36, TRIM(' 00:03:53,104'), TRIM(' 00:03:56,683'), 'ELMONT, D', 'MERGE', 'GRIP TIME', 'LEFT COLLAR', NULL, NULL, NULL)</v>
      </c>
      <c r="R2219" t="s">
        <v>10327</v>
      </c>
    </row>
    <row r="2220" spans="1:18" hidden="1" x14ac:dyDescent="0.25">
      <c r="A2220" s="7">
        <f>anotacoes!D2220</f>
        <v>40957</v>
      </c>
      <c r="B2220" t="str">
        <f>anotacoes!C2220</f>
        <v>GRAND PRIX DUSSELDORF 2012</v>
      </c>
      <c r="C2220" t="str">
        <f>anotacoes!E2220</f>
        <v>ELMONT, D</v>
      </c>
      <c r="D2220" t="str">
        <f>anotacoes!F2220</f>
        <v>MERGE</v>
      </c>
      <c r="E2220" t="s">
        <v>10325</v>
      </c>
      <c r="F2220">
        <f>anotacoes!A2220</f>
        <v>36</v>
      </c>
      <c r="G2220">
        <f>anotacoes!B2220</f>
        <v>37</v>
      </c>
      <c r="H2220" t="str">
        <f>anotacoes!K2220</f>
        <v xml:space="preserve"> 00:03:56,683</v>
      </c>
      <c r="I2220" t="str">
        <f>anotacoes!L2220</f>
        <v xml:space="preserve"> 00:03:57,723</v>
      </c>
      <c r="J2220" t="str">
        <f>IF(L2220="PAUSE",E2220,IF(anotacoes!G2224=conversao_anotacoes!C2220,conversao_anotacoes!C2220,conversao_anotacoes!D2220))</f>
        <v>ELMONT, D</v>
      </c>
      <c r="K2220" t="str">
        <f t="shared" si="68"/>
        <v>MERGE</v>
      </c>
      <c r="L2220" t="str">
        <f>UPPER(anotacoes!H2220)</f>
        <v>DEFENSE</v>
      </c>
      <c r="M2220" t="str">
        <f>IF(OR(L2220="ATTACK",L2220="FINTA"),"&lt;TECNICA&gt;",UPPER(anotacoes!I2220))</f>
        <v>TAE-SABAKI RIGHT INCLINED</v>
      </c>
      <c r="N2220" t="str">
        <f>IF(OR(L2220="ATTACK",L2220="FINTA"),UPPER(anotacoes!I2220),"")</f>
        <v/>
      </c>
      <c r="O2220" s="6" t="str">
        <f>IF(anotacoes!N2220=0,"",anotacoes!N2220)</f>
        <v/>
      </c>
      <c r="P2220" t="str">
        <f>IF(anotacoes!M2220=0,"",UPPER(anotacoes!M2220))</f>
        <v/>
      </c>
      <c r="Q2220" t="str">
        <f t="shared" si="69"/>
        <v>INSERT INTO CONVERSAO_LUTA_ACAO (cd_conversao, id_luta, sequencia, momento_inicio, momento_fim, quem_faz, quem_sofre, acao_tipo, acao, tecnica, direcao, pontuacao) VALUES (1, 36, 37, TRIM(' 00:03:56,683'), TRIM(' 00:03:57,723'), 'ELMONT, D', 'MERGE', 'DEFENSE', 'TAE-SABAKI RIGHT INCLINED', NULL, NULL, NULL)</v>
      </c>
      <c r="R2220" t="s">
        <v>10327</v>
      </c>
    </row>
    <row r="2221" spans="1:18" hidden="1" x14ac:dyDescent="0.25">
      <c r="A2221" s="7">
        <f>anotacoes!D2221</f>
        <v>40957</v>
      </c>
      <c r="B2221" t="str">
        <f>anotacoes!C2221</f>
        <v>GRAND PRIX DUSSELDORF 2012</v>
      </c>
      <c r="C2221" t="str">
        <f>anotacoes!E2221</f>
        <v>ELMONT, D</v>
      </c>
      <c r="D2221" t="str">
        <f>anotacoes!F2221</f>
        <v>MERGE</v>
      </c>
      <c r="E2221" t="s">
        <v>10325</v>
      </c>
      <c r="F2221">
        <f>anotacoes!A2221</f>
        <v>36</v>
      </c>
      <c r="G2221">
        <f>anotacoes!B2221</f>
        <v>38</v>
      </c>
      <c r="H2221" t="str">
        <f>anotacoes!K2221</f>
        <v xml:space="preserve"> 00:03:57,723</v>
      </c>
      <c r="I2221" t="str">
        <f>anotacoes!L2221</f>
        <v xml:space="preserve"> 00:04:01,064</v>
      </c>
      <c r="J2221" t="str">
        <f>IF(L2221="PAUSE",E2221,IF(anotacoes!G2225=conversao_anotacoes!C2221,conversao_anotacoes!C2221,conversao_anotacoes!D2221))</f>
        <v>ELMONT, D</v>
      </c>
      <c r="K2221" t="str">
        <f t="shared" si="68"/>
        <v>MERGE</v>
      </c>
      <c r="L2221" t="str">
        <f>UPPER(anotacoes!H2221)</f>
        <v>GRIP TIME</v>
      </c>
      <c r="M2221" t="str">
        <f>IF(OR(L2221="ATTACK",L2221="FINTA"),"&lt;TECNICA&gt;",UPPER(anotacoes!I2221))</f>
        <v>LEFT COLLAR RIGHT SLEEVE</v>
      </c>
      <c r="N2221" t="str">
        <f>IF(OR(L2221="ATTACK",L2221="FINTA"),UPPER(anotacoes!I2221),"")</f>
        <v/>
      </c>
      <c r="O2221" s="6" t="str">
        <f>IF(anotacoes!N2221=0,"",anotacoes!N2221)</f>
        <v/>
      </c>
      <c r="P2221" t="str">
        <f>IF(anotacoes!M2221=0,"",UPPER(anotacoes!M2221))</f>
        <v/>
      </c>
      <c r="Q2221" t="str">
        <f t="shared" si="69"/>
        <v>INSERT INTO CONVERSAO_LUTA_ACAO (cd_conversao, id_luta, sequencia, momento_inicio, momento_fim, quem_faz, quem_sofre, acao_tipo, acao, tecnica, direcao, pontuacao) VALUES (1, 36, 38, TRIM(' 00:03:57,723'), TRIM(' 00:04:01,064'), 'ELMONT, D', 'MERGE', 'GRIP TIME', 'LEFT COLLAR RIGHT SLEEVE', NULL, NULL, NULL)</v>
      </c>
      <c r="R2221" t="s">
        <v>10327</v>
      </c>
    </row>
    <row r="2222" spans="1:18" hidden="1" x14ac:dyDescent="0.25">
      <c r="A2222" s="7">
        <f>anotacoes!D2222</f>
        <v>40957</v>
      </c>
      <c r="B2222" t="str">
        <f>anotacoes!C2222</f>
        <v>GRAND PRIX DUSSELDORF 2012</v>
      </c>
      <c r="C2222" t="str">
        <f>anotacoes!E2222</f>
        <v>ELMONT, D</v>
      </c>
      <c r="D2222" t="str">
        <f>anotacoes!F2222</f>
        <v>MERGE</v>
      </c>
      <c r="E2222" t="s">
        <v>10325</v>
      </c>
      <c r="F2222">
        <f>anotacoes!A2222</f>
        <v>36</v>
      </c>
      <c r="G2222">
        <f>anotacoes!B2222</f>
        <v>39</v>
      </c>
      <c r="H2222" t="str">
        <f>anotacoes!K2222</f>
        <v xml:space="preserve"> 00:04:01,064</v>
      </c>
      <c r="I2222" t="str">
        <f>anotacoes!L2222</f>
        <v xml:space="preserve"> 00:04:06,713</v>
      </c>
      <c r="J2222" t="str">
        <f>IF(L2222="PAUSE",E2222,IF(anotacoes!G2226=conversao_anotacoes!C2222,conversao_anotacoes!C2222,conversao_anotacoes!D2222))</f>
        <v>ELMONT, D</v>
      </c>
      <c r="K2222" t="str">
        <f t="shared" si="68"/>
        <v>MERGE</v>
      </c>
      <c r="L2222" t="str">
        <f>UPPER(anotacoes!H2222)</f>
        <v>GRIP TIME</v>
      </c>
      <c r="M2222" t="str">
        <f>IF(OR(L2222="ATTACK",L2222="FINTA"),"&lt;TECNICA&gt;",UPPER(anotacoes!I2222))</f>
        <v>LEFT COLLAR</v>
      </c>
      <c r="N2222" t="str">
        <f>IF(OR(L2222="ATTACK",L2222="FINTA"),UPPER(anotacoes!I2222),"")</f>
        <v/>
      </c>
      <c r="O2222" s="6" t="str">
        <f>IF(anotacoes!N2222=0,"",anotacoes!N2222)</f>
        <v/>
      </c>
      <c r="P2222" t="str">
        <f>IF(anotacoes!M2222=0,"",UPPER(anotacoes!M2222))</f>
        <v/>
      </c>
      <c r="Q2222" t="str">
        <f t="shared" si="69"/>
        <v>INSERT INTO CONVERSAO_LUTA_ACAO (cd_conversao, id_luta, sequencia, momento_inicio, momento_fim, quem_faz, quem_sofre, acao_tipo, acao, tecnica, direcao, pontuacao) VALUES (1, 36, 39, TRIM(' 00:04:01,064'), TRIM(' 00:04:06,713'), 'ELMONT, D', 'MERGE', 'GRIP TIME', 'LEFT COLLAR', NULL, NULL, NULL)</v>
      </c>
      <c r="R2222" t="s">
        <v>10327</v>
      </c>
    </row>
    <row r="2223" spans="1:18" hidden="1" x14ac:dyDescent="0.25">
      <c r="A2223" s="7">
        <f>anotacoes!D2223</f>
        <v>40957</v>
      </c>
      <c r="B2223" t="str">
        <f>anotacoes!C2223</f>
        <v>GRAND PRIX DUSSELDORF 2012</v>
      </c>
      <c r="C2223" t="str">
        <f>anotacoes!E2223</f>
        <v>ELMONT, D</v>
      </c>
      <c r="D2223" t="str">
        <f>anotacoes!F2223</f>
        <v>MERGE</v>
      </c>
      <c r="E2223" t="s">
        <v>10325</v>
      </c>
      <c r="F2223">
        <f>anotacoes!A2223</f>
        <v>36</v>
      </c>
      <c r="G2223">
        <f>anotacoes!B2223</f>
        <v>40</v>
      </c>
      <c r="H2223" t="str">
        <f>anotacoes!K2223</f>
        <v xml:space="preserve"> 00:04:06,713</v>
      </c>
      <c r="I2223" t="str">
        <f>anotacoes!L2223</f>
        <v xml:space="preserve"> 00:04:06,713</v>
      </c>
      <c r="J2223" t="str">
        <f>IF(L2223="PAUSE",E2223,IF(anotacoes!G2227=conversao_anotacoes!C2223,conversao_anotacoes!C2223,conversao_anotacoes!D2223))</f>
        <v>ELMONT, D</v>
      </c>
      <c r="K2223" t="str">
        <f t="shared" si="68"/>
        <v>MERGE</v>
      </c>
      <c r="L2223" t="str">
        <f>UPPER(anotacoes!H2223)</f>
        <v>DEFENSE</v>
      </c>
      <c r="M2223" t="str">
        <f>IF(OR(L2223="ATTACK",L2223="FINTA"),"&lt;TECNICA&gt;",UPPER(anotacoes!I2223))</f>
        <v>TAE-SABAKI RIGHT INCLINED</v>
      </c>
      <c r="N2223" t="str">
        <f>IF(OR(L2223="ATTACK",L2223="FINTA"),UPPER(anotacoes!I2223),"")</f>
        <v/>
      </c>
      <c r="O2223" s="6" t="str">
        <f>IF(anotacoes!N2223=0,"",anotacoes!N2223)</f>
        <v/>
      </c>
      <c r="P2223" t="str">
        <f>IF(anotacoes!M2223=0,"",UPPER(anotacoes!M2223))</f>
        <v/>
      </c>
      <c r="Q2223" t="str">
        <f t="shared" si="69"/>
        <v>INSERT INTO CONVERSAO_LUTA_ACAO (cd_conversao, id_luta, sequencia, momento_inicio, momento_fim, quem_faz, quem_sofre, acao_tipo, acao, tecnica, direcao, pontuacao) VALUES (1, 36, 40, TRIM(' 00:04:06,713'), TRIM(' 00:04:06,713'), 'ELMONT, D', 'MERGE', 'DEFENSE', 'TAE-SABAKI RIGHT INCLINED', NULL, NULL, NULL)</v>
      </c>
      <c r="R2223" t="s">
        <v>10327</v>
      </c>
    </row>
    <row r="2224" spans="1:18" hidden="1" x14ac:dyDescent="0.25">
      <c r="A2224" s="7">
        <f>anotacoes!D2224</f>
        <v>40957</v>
      </c>
      <c r="B2224" t="str">
        <f>anotacoes!C2224</f>
        <v>GRAND PRIX DUSSELDORF 2012</v>
      </c>
      <c r="C2224" t="str">
        <f>anotacoes!E2224</f>
        <v>ELMONT, D</v>
      </c>
      <c r="D2224" t="str">
        <f>anotacoes!F2224</f>
        <v>MERGE</v>
      </c>
      <c r="E2224" t="s">
        <v>10325</v>
      </c>
      <c r="F2224">
        <f>anotacoes!A2224</f>
        <v>36</v>
      </c>
      <c r="G2224">
        <f>anotacoes!B2224</f>
        <v>41</v>
      </c>
      <c r="H2224" t="str">
        <f>anotacoes!K2224</f>
        <v xml:space="preserve"> 00:04:06,713</v>
      </c>
      <c r="I2224" t="str">
        <f>anotacoes!L2224</f>
        <v xml:space="preserve"> 00:04:08,713</v>
      </c>
      <c r="J2224" t="str">
        <f>IF(L2224="PAUSE",E2224,IF(anotacoes!G2228=conversao_anotacoes!C2224,conversao_anotacoes!C2224,conversao_anotacoes!D2224))</f>
        <v>ELMONT, D</v>
      </c>
      <c r="K2224" t="str">
        <f t="shared" si="68"/>
        <v>MERGE</v>
      </c>
      <c r="L2224" t="str">
        <f>UPPER(anotacoes!H2224)</f>
        <v>GROUNDWORK COMBAT</v>
      </c>
      <c r="M2224" t="str">
        <f>IF(OR(L2224="ATTACK",L2224="FINTA"),"&lt;TECNICA&gt;",UPPER(anotacoes!I2224))</f>
        <v>&lt;LUTA_SOLO&gt;</v>
      </c>
      <c r="N2224" t="str">
        <f>IF(OR(L2224="ATTACK",L2224="FINTA"),UPPER(anotacoes!I2224),"")</f>
        <v/>
      </c>
      <c r="O2224" s="6" t="str">
        <f>IF(anotacoes!N2224=0,"",anotacoes!N2224)</f>
        <v/>
      </c>
      <c r="P2224" t="str">
        <f>IF(anotacoes!M2224=0,"",UPPER(anotacoes!M2224))</f>
        <v/>
      </c>
      <c r="Q2224" t="str">
        <f t="shared" si="69"/>
        <v>INSERT INTO CONVERSAO_LUTA_ACAO (cd_conversao, id_luta, sequencia, momento_inicio, momento_fim, quem_faz, quem_sofre, acao_tipo, acao, tecnica, direcao, pontuacao) VALUES (1, 36, 41, TRIM(' 00:04:06,713'), TRIM(' 00:04:08,713'), 'ELMONT, D', 'MERGE', 'GROUNDWORK COMBAT', '&lt;LUTA_SOLO&gt;', NULL, NULL, NULL)</v>
      </c>
      <c r="R2224" t="s">
        <v>10327</v>
      </c>
    </row>
    <row r="2225" spans="1:18" hidden="1" x14ac:dyDescent="0.25">
      <c r="A2225" s="7">
        <f>anotacoes!D2225</f>
        <v>40957</v>
      </c>
      <c r="B2225" t="str">
        <f>anotacoes!C2225</f>
        <v>GRAND PRIX DUSSELDORF 2012</v>
      </c>
      <c r="C2225" t="str">
        <f>anotacoes!E2225</f>
        <v>ELMONT, D</v>
      </c>
      <c r="D2225" t="str">
        <f>anotacoes!F2225</f>
        <v>MERGE</v>
      </c>
      <c r="E2225" t="s">
        <v>10325</v>
      </c>
      <c r="F2225">
        <f>anotacoes!A2225</f>
        <v>36</v>
      </c>
      <c r="G2225">
        <f>anotacoes!B2225</f>
        <v>42</v>
      </c>
      <c r="H2225" t="str">
        <f>anotacoes!K2225</f>
        <v xml:space="preserve"> 00:04:08,905</v>
      </c>
      <c r="I2225" t="str">
        <f>anotacoes!L2225</f>
        <v xml:space="preserve"> 00:04:19,102</v>
      </c>
      <c r="J2225" t="str">
        <f>IF(L2225="PAUSE",E2225,IF(anotacoes!G2229=conversao_anotacoes!C2225,conversao_anotacoes!C2225,conversao_anotacoes!D2225))</f>
        <v>&lt;ARBITRO_DESCONHECIDO&gt;</v>
      </c>
      <c r="K2225" t="str">
        <f t="shared" si="68"/>
        <v/>
      </c>
      <c r="L2225" t="str">
        <f>UPPER(anotacoes!H2225)</f>
        <v>PAUSE</v>
      </c>
      <c r="M2225" t="str">
        <f>IF(OR(L2225="ATTACK",L2225="FINTA"),"&lt;TECNICA&gt;",UPPER(anotacoes!I2225))</f>
        <v>&lt;NAO_CLASSIFICADO&gt;</v>
      </c>
      <c r="N2225" t="str">
        <f>IF(OR(L2225="ATTACK",L2225="FINTA"),UPPER(anotacoes!I2225),"")</f>
        <v/>
      </c>
      <c r="O2225" s="6" t="str">
        <f>IF(anotacoes!N2225=0,"",anotacoes!N2225)</f>
        <v/>
      </c>
      <c r="P2225" t="str">
        <f>IF(anotacoes!M2225=0,"",UPPER(anotacoes!M2225))</f>
        <v/>
      </c>
      <c r="Q2225" t="str">
        <f t="shared" si="69"/>
        <v>INSERT INTO CONVERSAO_LUTA_ACAO (cd_conversao, id_luta, sequencia, momento_inicio, momento_fim, quem_faz, quem_sofre, acao_tipo, acao, tecnica, direcao, pontuacao) VALUES (1, 36, 42, TRIM(' 00:04:08,905'), TRIM(' 00:04:19,102'), '&lt;ARBITRO_DESCONHECIDO&gt;', '', 'PAUSE', '&lt;NAO_CLASSIFICADO&gt;', NULL, NULL, NULL)</v>
      </c>
      <c r="R2225" t="s">
        <v>10327</v>
      </c>
    </row>
    <row r="2226" spans="1:18" hidden="1" x14ac:dyDescent="0.25">
      <c r="A2226" s="7">
        <f>anotacoes!D2226</f>
        <v>40957</v>
      </c>
      <c r="B2226" t="str">
        <f>anotacoes!C2226</f>
        <v>GRAND PRIX DUSSELDORF 2012</v>
      </c>
      <c r="C2226" t="str">
        <f>anotacoes!E2226</f>
        <v>ELMONT, D</v>
      </c>
      <c r="D2226" t="str">
        <f>anotacoes!F2226</f>
        <v>MERGE</v>
      </c>
      <c r="E2226" t="s">
        <v>10325</v>
      </c>
      <c r="F2226">
        <f>anotacoes!A2226</f>
        <v>36</v>
      </c>
      <c r="G2226">
        <f>anotacoes!B2226</f>
        <v>43</v>
      </c>
      <c r="H2226" t="str">
        <f>anotacoes!K2226</f>
        <v xml:space="preserve"> 00:04:19,276</v>
      </c>
      <c r="I2226" t="str">
        <f>anotacoes!L2226</f>
        <v xml:space="preserve"> 00:05:04,984</v>
      </c>
      <c r="J2226" t="str">
        <f>IF(L2226="PAUSE",E2226,IF(anotacoes!G2230=conversao_anotacoes!C2226,conversao_anotacoes!C2226,conversao_anotacoes!D2226))</f>
        <v>ELMONT, D</v>
      </c>
      <c r="K2226" t="str">
        <f t="shared" si="68"/>
        <v>MERGE</v>
      </c>
      <c r="L2226" t="str">
        <f>UPPER(anotacoes!H2226)</f>
        <v>DISPLACEMENT</v>
      </c>
      <c r="M2226" t="str">
        <f>IF(OR(L2226="ATTACK",L2226="FINTA"),"&lt;TECNICA&gt;",UPPER(anotacoes!I2226))</f>
        <v>CIRCULAR LEFT</v>
      </c>
      <c r="N2226" t="str">
        <f>IF(OR(L2226="ATTACK",L2226="FINTA"),UPPER(anotacoes!I2226),"")</f>
        <v/>
      </c>
      <c r="O2226" s="6" t="str">
        <f>IF(anotacoes!N2226=0,"",anotacoes!N2226)</f>
        <v/>
      </c>
      <c r="P2226" t="str">
        <f>IF(anotacoes!M2226=0,"",UPPER(anotacoes!M2226))</f>
        <v/>
      </c>
      <c r="Q2226" t="str">
        <f t="shared" si="69"/>
        <v>INSERT INTO CONVERSAO_LUTA_ACAO (cd_conversao, id_luta, sequencia, momento_inicio, momento_fim, quem_faz, quem_sofre, acao_tipo, acao, tecnica, direcao, pontuacao) VALUES (1, 36, 43, TRIM(' 00:04:19,276'), TRIM(' 00:05:04,984'), 'ELMONT, D', 'MERGE', 'DISPLACEMENT', 'CIRCULAR LEFT', NULL, NULL, NULL)</v>
      </c>
      <c r="R2226" t="s">
        <v>10327</v>
      </c>
    </row>
    <row r="2227" spans="1:18" hidden="1" x14ac:dyDescent="0.25">
      <c r="A2227" s="7">
        <f>anotacoes!D2227</f>
        <v>40957</v>
      </c>
      <c r="B2227" t="str">
        <f>anotacoes!C2227</f>
        <v>GRAND PRIX DUSSELDORF 2012</v>
      </c>
      <c r="C2227" t="str">
        <f>anotacoes!E2227</f>
        <v>ELMONT, D</v>
      </c>
      <c r="D2227" t="str">
        <f>anotacoes!F2227</f>
        <v>MERGE</v>
      </c>
      <c r="E2227" t="s">
        <v>10325</v>
      </c>
      <c r="F2227">
        <f>anotacoes!A2227</f>
        <v>36</v>
      </c>
      <c r="G2227">
        <f>anotacoes!B2227</f>
        <v>44</v>
      </c>
      <c r="H2227" t="str">
        <f>anotacoes!K2227</f>
        <v xml:space="preserve"> 00:05:05,172</v>
      </c>
      <c r="I2227" t="str">
        <f>anotacoes!L2227</f>
        <v xml:space="preserve"> 00:05:07,965</v>
      </c>
      <c r="J2227" t="str">
        <f>IF(L2227="PAUSE",E2227,IF(anotacoes!G2231=conversao_anotacoes!C2227,conversao_anotacoes!C2227,conversao_anotacoes!D2227))</f>
        <v>ELMONT, D</v>
      </c>
      <c r="K2227" t="str">
        <f t="shared" si="68"/>
        <v>MERGE</v>
      </c>
      <c r="L2227" t="str">
        <f>UPPER(anotacoes!H2227)</f>
        <v>DISPLACEMENT</v>
      </c>
      <c r="M2227" t="str">
        <f>IF(OR(L2227="ATTACK",L2227="FINTA"),"&lt;TECNICA&gt;",UPPER(anotacoes!I2227))</f>
        <v>2-3 STEP HESITANT LEFT</v>
      </c>
      <c r="N2227" t="str">
        <f>IF(OR(L2227="ATTACK",L2227="FINTA"),UPPER(anotacoes!I2227),"")</f>
        <v/>
      </c>
      <c r="O2227" s="6" t="str">
        <f>IF(anotacoes!N2227=0,"",anotacoes!N2227)</f>
        <v/>
      </c>
      <c r="P2227" t="str">
        <f>IF(anotacoes!M2227=0,"",UPPER(anotacoes!M2227))</f>
        <v/>
      </c>
      <c r="Q2227" t="str">
        <f t="shared" si="69"/>
        <v>INSERT INTO CONVERSAO_LUTA_ACAO (cd_conversao, id_luta, sequencia, momento_inicio, momento_fim, quem_faz, quem_sofre, acao_tipo, acao, tecnica, direcao, pontuacao) VALUES (1, 36, 44, TRIM(' 00:05:05,172'), TRIM(' 00:05:07,965'), 'ELMONT, D', 'MERGE', 'DISPLACEMENT', '2-3 STEP HESITANT LEFT', NULL, NULL, NULL)</v>
      </c>
      <c r="R2227" t="s">
        <v>10327</v>
      </c>
    </row>
    <row r="2228" spans="1:18" hidden="1" x14ac:dyDescent="0.25">
      <c r="A2228" s="7">
        <f>anotacoes!D2228</f>
        <v>40957</v>
      </c>
      <c r="B2228" t="str">
        <f>anotacoes!C2228</f>
        <v>GRAND PRIX DUSSELDORF 2012</v>
      </c>
      <c r="C2228" t="str">
        <f>anotacoes!E2228</f>
        <v>ELMONT, D</v>
      </c>
      <c r="D2228" t="str">
        <f>anotacoes!F2228</f>
        <v>MERGE</v>
      </c>
      <c r="E2228" t="s">
        <v>10325</v>
      </c>
      <c r="F2228">
        <f>anotacoes!A2228</f>
        <v>36</v>
      </c>
      <c r="G2228">
        <f>anotacoes!B2228</f>
        <v>45</v>
      </c>
      <c r="H2228" t="str">
        <f>anotacoes!K2228</f>
        <v xml:space="preserve"> 00:05:08,124</v>
      </c>
      <c r="I2228" t="str">
        <f>anotacoes!L2228</f>
        <v xml:space="preserve"> 00:05:13,345</v>
      </c>
      <c r="J2228" t="str">
        <f>IF(L2228="PAUSE",E2228,IF(anotacoes!G2232=conversao_anotacoes!C2228,conversao_anotacoes!C2228,conversao_anotacoes!D2228))</f>
        <v>ELMONT, D</v>
      </c>
      <c r="K2228" t="str">
        <f t="shared" si="68"/>
        <v>MERGE</v>
      </c>
      <c r="L2228" t="str">
        <f>UPPER(anotacoes!H2228)</f>
        <v>GRIP TIME</v>
      </c>
      <c r="M2228" t="str">
        <f>IF(OR(L2228="ATTACK",L2228="FINTA"),"&lt;TECNICA&gt;",UPPER(anotacoes!I2228))</f>
        <v>RIGHT COLLAR LEFT SLEEVE</v>
      </c>
      <c r="N2228" t="str">
        <f>IF(OR(L2228="ATTACK",L2228="FINTA"),UPPER(anotacoes!I2228),"")</f>
        <v/>
      </c>
      <c r="O2228" s="6" t="str">
        <f>IF(anotacoes!N2228=0,"",anotacoes!N2228)</f>
        <v/>
      </c>
      <c r="P2228" t="str">
        <f>IF(anotacoes!M2228=0,"",UPPER(anotacoes!M2228))</f>
        <v/>
      </c>
      <c r="Q2228" t="str">
        <f t="shared" si="69"/>
        <v>INSERT INTO CONVERSAO_LUTA_ACAO (cd_conversao, id_luta, sequencia, momento_inicio, momento_fim, quem_faz, quem_sofre, acao_tipo, acao, tecnica, direcao, pontuacao) VALUES (1, 36, 45, TRIM(' 00:05:08,124'), TRIM(' 00:05:13,345'), 'ELMONT, D', 'MERGE', 'GRIP TIME', 'RIGHT COLLAR LEFT SLEEVE', NULL, NULL, NULL)</v>
      </c>
      <c r="R2228" t="s">
        <v>10327</v>
      </c>
    </row>
    <row r="2229" spans="1:18" hidden="1" x14ac:dyDescent="0.25">
      <c r="A2229" s="7">
        <f>anotacoes!D2229</f>
        <v>40957</v>
      </c>
      <c r="B2229" t="str">
        <f>anotacoes!C2229</f>
        <v>GRAND PRIX DUSSELDORF 2012</v>
      </c>
      <c r="C2229" t="str">
        <f>anotacoes!E2229</f>
        <v>ELMONT, D</v>
      </c>
      <c r="D2229" t="str">
        <f>anotacoes!F2229</f>
        <v>MERGE</v>
      </c>
      <c r="E2229" t="s">
        <v>10325</v>
      </c>
      <c r="F2229">
        <f>anotacoes!A2229</f>
        <v>36</v>
      </c>
      <c r="G2229">
        <f>anotacoes!B2229</f>
        <v>46</v>
      </c>
      <c r="H2229" t="str">
        <f>anotacoes!K2229</f>
        <v xml:space="preserve"> 00:05:13,345</v>
      </c>
      <c r="I2229" t="str">
        <f>anotacoes!L2229</f>
        <v xml:space="preserve"> 00:05:14,185</v>
      </c>
      <c r="J2229" t="str">
        <f>IF(L2229="PAUSE",E2229,IF(anotacoes!G2233=conversao_anotacoes!C2229,conversao_anotacoes!C2229,conversao_anotacoes!D2229))</f>
        <v>ELMONT, D</v>
      </c>
      <c r="K2229" t="str">
        <f t="shared" si="68"/>
        <v>MERGE</v>
      </c>
      <c r="L2229" t="str">
        <f>UPPER(anotacoes!H2229)</f>
        <v>FINTA</v>
      </c>
      <c r="M2229" t="str">
        <f>IF(OR(L2229="ATTACK",L2229="FINTA"),"&lt;TECNICA&gt;",UPPER(anotacoes!I2229))</f>
        <v>&lt;TECNICA&gt;</v>
      </c>
      <c r="N2229" t="str">
        <f>IF(OR(L2229="ATTACK",L2229="FINTA"),UPPER(anotacoes!I2229),"")</f>
        <v>DEASHI HARAI RIGHT</v>
      </c>
      <c r="O2229" s="6" t="str">
        <f>IF(anotacoes!N2229=0,"",anotacoes!N2229)</f>
        <v/>
      </c>
      <c r="P2229" t="str">
        <f>IF(anotacoes!M2229=0,"",UPPER(anotacoes!M2229))</f>
        <v/>
      </c>
      <c r="Q2229" t="str">
        <f t="shared" si="69"/>
        <v>INSERT INTO CONVERSAO_LUTA_ACAO (cd_conversao, id_luta, sequencia, momento_inicio, momento_fim, quem_faz, quem_sofre, acao_tipo, acao, tecnica, direcao, pontuacao) VALUES (1, 36, 46, TRIM(' 00:05:13,345'), TRIM(' 00:05:14,185'), 'ELMONT, D', 'MERGE', 'FINTA', '&lt;TECNICA&gt;', 'DEASHI HARAI RIGHT', NULL, NULL)</v>
      </c>
      <c r="R2229" t="s">
        <v>10327</v>
      </c>
    </row>
    <row r="2230" spans="1:18" hidden="1" x14ac:dyDescent="0.25">
      <c r="A2230" s="7">
        <f>anotacoes!D2230</f>
        <v>40957</v>
      </c>
      <c r="B2230" t="str">
        <f>anotacoes!C2230</f>
        <v>GRAND PRIX DUSSELDORF 2012</v>
      </c>
      <c r="C2230" t="str">
        <f>anotacoes!E2230</f>
        <v>ELMONT, D</v>
      </c>
      <c r="D2230" t="str">
        <f>anotacoes!F2230</f>
        <v>MERGE</v>
      </c>
      <c r="E2230" t="s">
        <v>10325</v>
      </c>
      <c r="F2230">
        <f>anotacoes!A2230</f>
        <v>36</v>
      </c>
      <c r="G2230">
        <f>anotacoes!B2230</f>
        <v>47</v>
      </c>
      <c r="H2230" t="str">
        <f>anotacoes!K2230</f>
        <v xml:space="preserve"> 00:05:14,185</v>
      </c>
      <c r="I2230" t="str">
        <f>anotacoes!L2230</f>
        <v xml:space="preserve"> 00:05:16,580</v>
      </c>
      <c r="J2230" t="str">
        <f>IF(L2230="PAUSE",E2230,IF(anotacoes!G2234=conversao_anotacoes!C2230,conversao_anotacoes!C2230,conversao_anotacoes!D2230))</f>
        <v>ELMONT, D</v>
      </c>
      <c r="K2230" t="str">
        <f t="shared" si="68"/>
        <v>MERGE</v>
      </c>
      <c r="L2230" t="str">
        <f>UPPER(anotacoes!H2230)</f>
        <v>GRIP TIME</v>
      </c>
      <c r="M2230" t="str">
        <f>IF(OR(L2230="ATTACK",L2230="FINTA"),"&lt;TECNICA&gt;",UPPER(anotacoes!I2230))</f>
        <v>RIGHT COLLAR LEFT SLEEVE</v>
      </c>
      <c r="N2230" t="str">
        <f>IF(OR(L2230="ATTACK",L2230="FINTA"),UPPER(anotacoes!I2230),"")</f>
        <v/>
      </c>
      <c r="O2230" s="6" t="str">
        <f>IF(anotacoes!N2230=0,"",anotacoes!N2230)</f>
        <v/>
      </c>
      <c r="P2230" t="str">
        <f>IF(anotacoes!M2230=0,"",UPPER(anotacoes!M2230))</f>
        <v/>
      </c>
      <c r="Q2230" t="str">
        <f t="shared" si="69"/>
        <v>INSERT INTO CONVERSAO_LUTA_ACAO (cd_conversao, id_luta, sequencia, momento_inicio, momento_fim, quem_faz, quem_sofre, acao_tipo, acao, tecnica, direcao, pontuacao) VALUES (1, 36, 47, TRIM(' 00:05:14,185'), TRIM(' 00:05:16,580'), 'ELMONT, D', 'MERGE', 'GRIP TIME', 'RIGHT COLLAR LEFT SLEEVE', NULL, NULL, NULL)</v>
      </c>
      <c r="R2230" t="s">
        <v>10327</v>
      </c>
    </row>
    <row r="2231" spans="1:18" hidden="1" x14ac:dyDescent="0.25">
      <c r="A2231" s="7">
        <f>anotacoes!D2231</f>
        <v>40957</v>
      </c>
      <c r="B2231" t="str">
        <f>anotacoes!C2231</f>
        <v>GRAND PRIX DUSSELDORF 2012</v>
      </c>
      <c r="C2231" t="str">
        <f>anotacoes!E2231</f>
        <v>ELMONT, D</v>
      </c>
      <c r="D2231" t="str">
        <f>anotacoes!F2231</f>
        <v>MERGE</v>
      </c>
      <c r="E2231" t="s">
        <v>10325</v>
      </c>
      <c r="F2231">
        <f>anotacoes!A2231</f>
        <v>36</v>
      </c>
      <c r="G2231">
        <f>anotacoes!B2231</f>
        <v>48</v>
      </c>
      <c r="H2231" t="str">
        <f>anotacoes!K2231</f>
        <v xml:space="preserve"> 00:05:16,580</v>
      </c>
      <c r="I2231" t="str">
        <f>anotacoes!L2231</f>
        <v xml:space="preserve"> 00:05:17,934</v>
      </c>
      <c r="J2231" t="str">
        <f>IF(L2231="PAUSE",E2231,IF(anotacoes!G2235=conversao_anotacoes!C2231,conversao_anotacoes!C2231,conversao_anotacoes!D2231))</f>
        <v>ELMONT, D</v>
      </c>
      <c r="K2231" t="str">
        <f t="shared" si="68"/>
        <v>MERGE</v>
      </c>
      <c r="L2231" t="str">
        <f>UPPER(anotacoes!H2231)</f>
        <v>ATTACK</v>
      </c>
      <c r="M2231" t="str">
        <f>IF(OR(L2231="ATTACK",L2231="FINTA"),"&lt;TECNICA&gt;",UPPER(anotacoes!I2231))</f>
        <v>&lt;TECNICA&gt;</v>
      </c>
      <c r="N2231" t="str">
        <f>IF(OR(L2231="ATTACK",L2231="FINTA"),UPPER(anotacoes!I2231),"")</f>
        <v>SEOI NAGE</v>
      </c>
      <c r="O2231" s="6">
        <f>IF(anotacoes!N2231=0,"",anotacoes!N2231)</f>
        <v>4</v>
      </c>
      <c r="P2231" t="str">
        <f>IF(anotacoes!M2231=0,"",UPPER(anotacoes!M2231))</f>
        <v>IPPON</v>
      </c>
      <c r="Q2231" t="str">
        <f t="shared" si="69"/>
        <v>INSERT INTO CONVERSAO_LUTA_ACAO (cd_conversao, id_luta, sequencia, momento_inicio, momento_fim, quem_faz, quem_sofre, acao_tipo, acao, tecnica, direcao, pontuacao) VALUES (1, 36, 48, TRIM(' 00:05:16,580'), TRIM(' 00:05:17,934'), 'ELMONT, D', 'MERGE', 'ATTACK', '&lt;TECNICA&gt;', 'SEOI NAGE', 4, 'IPPON')</v>
      </c>
      <c r="R2231" t="s">
        <v>10327</v>
      </c>
    </row>
    <row r="2232" spans="1:18" hidden="1" x14ac:dyDescent="0.25">
      <c r="A2232" s="7">
        <f>anotacoes!D2232</f>
        <v>40866</v>
      </c>
      <c r="B2232" t="str">
        <f>anotacoes!C2232</f>
        <v>GRAND PRIX AMSTERDAM 2011</v>
      </c>
      <c r="C2232" t="str">
        <f>anotacoes!E2232</f>
        <v>ELMONT, D</v>
      </c>
      <c r="D2232" t="str">
        <f>anotacoes!F2232</f>
        <v>SCHARINGER</v>
      </c>
      <c r="E2232" t="s">
        <v>10325</v>
      </c>
      <c r="F2232">
        <f>anotacoes!A2232</f>
        <v>37</v>
      </c>
      <c r="G2232">
        <f>anotacoes!B2232</f>
        <v>1</v>
      </c>
      <c r="H2232" t="str">
        <f>anotacoes!K2232</f>
        <v xml:space="preserve"> 00:00:23,983</v>
      </c>
      <c r="I2232" t="str">
        <f>anotacoes!L2232</f>
        <v xml:space="preserve"> 00:00:27,496</v>
      </c>
      <c r="J2232" t="str">
        <f>IF(L2232="PAUSE",E2232,IF(anotacoes!G2236=conversao_anotacoes!C2232,conversao_anotacoes!C2232,conversao_anotacoes!D2232))</f>
        <v>ELMONT, D</v>
      </c>
      <c r="K2232" t="str">
        <f t="shared" si="68"/>
        <v>SCHARINGER</v>
      </c>
      <c r="L2232" t="str">
        <f>UPPER(anotacoes!H2232)</f>
        <v>DISPLACEMENT</v>
      </c>
      <c r="M2232" t="str">
        <f>IF(OR(L2232="ATTACK",L2232="FINTA"),"&lt;TECNICA&gt;",UPPER(anotacoes!I2232))</f>
        <v>CIRCULAR LEFT</v>
      </c>
      <c r="N2232" t="str">
        <f>IF(OR(L2232="ATTACK",L2232="FINTA"),UPPER(anotacoes!I2232),"")</f>
        <v/>
      </c>
      <c r="O2232" s="6" t="str">
        <f>IF(anotacoes!N2232=0,"",anotacoes!N2232)</f>
        <v/>
      </c>
      <c r="P2232" t="str">
        <f>IF(anotacoes!M2232=0,"",UPPER(anotacoes!M2232))</f>
        <v/>
      </c>
      <c r="Q2232" t="str">
        <f t="shared" si="69"/>
        <v>INSERT INTO CONVERSAO_LUTA_ACAO (cd_conversao, id_luta, sequencia, momento_inicio, momento_fim, quem_faz, quem_sofre, acao_tipo, acao, tecnica, direcao, pontuacao) VALUES (1, 37, 1, TRIM(' 00:00:23,983'), TRIM(' 00:00:27,496'), 'ELMONT, D', 'SCHARINGER', 'DISPLACEMENT', 'CIRCULAR LEFT', NULL, NULL, NULL)</v>
      </c>
      <c r="R2232" t="s">
        <v>10327</v>
      </c>
    </row>
    <row r="2233" spans="1:18" hidden="1" x14ac:dyDescent="0.25">
      <c r="A2233" s="7">
        <f>anotacoes!D2233</f>
        <v>40866</v>
      </c>
      <c r="B2233" t="str">
        <f>anotacoes!C2233</f>
        <v>GRAND PRIX AMSTERDAM 2011</v>
      </c>
      <c r="C2233" t="str">
        <f>anotacoes!E2233</f>
        <v>ELMONT, D</v>
      </c>
      <c r="D2233" t="str">
        <f>anotacoes!F2233</f>
        <v>SCHARINGER</v>
      </c>
      <c r="E2233" t="s">
        <v>10325</v>
      </c>
      <c r="F2233">
        <f>anotacoes!A2233</f>
        <v>37</v>
      </c>
      <c r="G2233">
        <f>anotacoes!B2233</f>
        <v>2</v>
      </c>
      <c r="H2233" t="str">
        <f>anotacoes!K2233</f>
        <v xml:space="preserve"> 00:00:27,672</v>
      </c>
      <c r="I2233" t="str">
        <f>anotacoes!L2233</f>
        <v xml:space="preserve"> 00:00:32,222</v>
      </c>
      <c r="J2233" t="str">
        <f>IF(L2233="PAUSE",E2233,IF(anotacoes!G2237=conversao_anotacoes!C2233,conversao_anotacoes!C2233,conversao_anotacoes!D2233))</f>
        <v>ELMONT, D</v>
      </c>
      <c r="K2233" t="str">
        <f t="shared" si="68"/>
        <v>SCHARINGER</v>
      </c>
      <c r="L2233" t="str">
        <f>UPPER(anotacoes!H2233)</f>
        <v>DISPLACEMENT</v>
      </c>
      <c r="M2233" t="str">
        <f>IF(OR(L2233="ATTACK",L2233="FINTA"),"&lt;TECNICA&gt;",UPPER(anotacoes!I2233))</f>
        <v>2-3 STEP HESITANT LEFT</v>
      </c>
      <c r="N2233" t="str">
        <f>IF(OR(L2233="ATTACK",L2233="FINTA"),UPPER(anotacoes!I2233),"")</f>
        <v/>
      </c>
      <c r="O2233" s="6" t="str">
        <f>IF(anotacoes!N2233=0,"",anotacoes!N2233)</f>
        <v/>
      </c>
      <c r="P2233" t="str">
        <f>IF(anotacoes!M2233=0,"",UPPER(anotacoes!M2233))</f>
        <v/>
      </c>
      <c r="Q2233" t="str">
        <f t="shared" si="69"/>
        <v>INSERT INTO CONVERSAO_LUTA_ACAO (cd_conversao, id_luta, sequencia, momento_inicio, momento_fim, quem_faz, quem_sofre, acao_tipo, acao, tecnica, direcao, pontuacao) VALUES (1, 37, 2, TRIM(' 00:00:27,672'), TRIM(' 00:00:32,222'), 'ELMONT, D', 'SCHARINGER', 'DISPLACEMENT', '2-3 STEP HESITANT LEFT', NULL, NULL, NULL)</v>
      </c>
      <c r="R2233" t="s">
        <v>10327</v>
      </c>
    </row>
    <row r="2234" spans="1:18" hidden="1" x14ac:dyDescent="0.25">
      <c r="A2234" s="7">
        <f>anotacoes!D2234</f>
        <v>40866</v>
      </c>
      <c r="B2234" t="str">
        <f>anotacoes!C2234</f>
        <v>GRAND PRIX AMSTERDAM 2011</v>
      </c>
      <c r="C2234" t="str">
        <f>anotacoes!E2234</f>
        <v>ELMONT, D</v>
      </c>
      <c r="D2234" t="str">
        <f>anotacoes!F2234</f>
        <v>SCHARINGER</v>
      </c>
      <c r="E2234" t="s">
        <v>10325</v>
      </c>
      <c r="F2234">
        <f>anotacoes!A2234</f>
        <v>37</v>
      </c>
      <c r="G2234">
        <f>anotacoes!B2234</f>
        <v>3</v>
      </c>
      <c r="H2234" t="str">
        <f>anotacoes!K2234</f>
        <v xml:space="preserve"> 00:00:32,522</v>
      </c>
      <c r="I2234" t="str">
        <f>anotacoes!L2234</f>
        <v xml:space="preserve"> 00:00:35,052</v>
      </c>
      <c r="J2234" t="str">
        <f>IF(L2234="PAUSE",E2234,IF(anotacoes!G2238=conversao_anotacoes!C2234,conversao_anotacoes!C2234,conversao_anotacoes!D2234))</f>
        <v>ELMONT, D</v>
      </c>
      <c r="K2234" t="str">
        <f t="shared" si="68"/>
        <v>SCHARINGER</v>
      </c>
      <c r="L2234" t="str">
        <f>UPPER(anotacoes!H2234)</f>
        <v>DISPLACEMENT</v>
      </c>
      <c r="M2234" t="str">
        <f>IF(OR(L2234="ATTACK",L2234="FINTA"),"&lt;TECNICA&gt;",UPPER(anotacoes!I2234))</f>
        <v>TRY TO GRIP WITH CONTACT</v>
      </c>
      <c r="N2234" t="str">
        <f>IF(OR(L2234="ATTACK",L2234="FINTA"),UPPER(anotacoes!I2234),"")</f>
        <v/>
      </c>
      <c r="O2234" s="6" t="str">
        <f>IF(anotacoes!N2234=0,"",anotacoes!N2234)</f>
        <v/>
      </c>
      <c r="P2234" t="str">
        <f>IF(anotacoes!M2234=0,"",UPPER(anotacoes!M2234))</f>
        <v/>
      </c>
      <c r="Q2234" t="str">
        <f t="shared" si="69"/>
        <v>INSERT INTO CONVERSAO_LUTA_ACAO (cd_conversao, id_luta, sequencia, momento_inicio, momento_fim, quem_faz, quem_sofre, acao_tipo, acao, tecnica, direcao, pontuacao) VALUES (1, 37, 3, TRIM(' 00:00:32,522'), TRIM(' 00:00:35,052'), 'ELMONT, D', 'SCHARINGER', 'DISPLACEMENT', 'TRY TO GRIP WITH CONTACT', NULL, NULL, NULL)</v>
      </c>
      <c r="R2234" t="s">
        <v>10327</v>
      </c>
    </row>
    <row r="2235" spans="1:18" hidden="1" x14ac:dyDescent="0.25">
      <c r="A2235" s="7">
        <f>anotacoes!D2235</f>
        <v>40866</v>
      </c>
      <c r="B2235" t="str">
        <f>anotacoes!C2235</f>
        <v>GRAND PRIX AMSTERDAM 2011</v>
      </c>
      <c r="C2235" t="str">
        <f>anotacoes!E2235</f>
        <v>ELMONT, D</v>
      </c>
      <c r="D2235" t="str">
        <f>anotacoes!F2235</f>
        <v>SCHARINGER</v>
      </c>
      <c r="E2235" t="s">
        <v>10325</v>
      </c>
      <c r="F2235">
        <f>anotacoes!A2235</f>
        <v>37</v>
      </c>
      <c r="G2235">
        <f>anotacoes!B2235</f>
        <v>4</v>
      </c>
      <c r="H2235" t="str">
        <f>anotacoes!K2235</f>
        <v xml:space="preserve"> 00:00:35,052</v>
      </c>
      <c r="I2235" t="str">
        <f>anotacoes!L2235</f>
        <v xml:space="preserve"> 00:00:37,440</v>
      </c>
      <c r="J2235" t="str">
        <f>IF(L2235="PAUSE",E2235,IF(anotacoes!G2239=conversao_anotacoes!C2235,conversao_anotacoes!C2235,conversao_anotacoes!D2235))</f>
        <v>ELMONT, D</v>
      </c>
      <c r="K2235" t="str">
        <f t="shared" si="68"/>
        <v>SCHARINGER</v>
      </c>
      <c r="L2235" t="str">
        <f>UPPER(anotacoes!H2235)</f>
        <v>GRIP TIME</v>
      </c>
      <c r="M2235" t="str">
        <f>IF(OR(L2235="ATTACK",L2235="FINTA"),"&lt;TECNICA&gt;",UPPER(anotacoes!I2235))</f>
        <v>RIGHT SLEEVE</v>
      </c>
      <c r="N2235" t="str">
        <f>IF(OR(L2235="ATTACK",L2235="FINTA"),UPPER(anotacoes!I2235),"")</f>
        <v/>
      </c>
      <c r="O2235" s="6" t="str">
        <f>IF(anotacoes!N2235=0,"",anotacoes!N2235)</f>
        <v/>
      </c>
      <c r="P2235" t="str">
        <f>IF(anotacoes!M2235=0,"",UPPER(anotacoes!M2235))</f>
        <v/>
      </c>
      <c r="Q2235" t="str">
        <f t="shared" si="69"/>
        <v>INSERT INTO CONVERSAO_LUTA_ACAO (cd_conversao, id_luta, sequencia, momento_inicio, momento_fim, quem_faz, quem_sofre, acao_tipo, acao, tecnica, direcao, pontuacao) VALUES (1, 37, 4, TRIM(' 00:00:35,052'), TRIM(' 00:00:37,440'), 'ELMONT, D', 'SCHARINGER', 'GRIP TIME', 'RIGHT SLEEVE', NULL, NULL, NULL)</v>
      </c>
      <c r="R2235" t="s">
        <v>10327</v>
      </c>
    </row>
    <row r="2236" spans="1:18" hidden="1" x14ac:dyDescent="0.25">
      <c r="A2236" s="7">
        <f>anotacoes!D2236</f>
        <v>40866</v>
      </c>
      <c r="B2236" t="str">
        <f>anotacoes!C2236</f>
        <v>GRAND PRIX AMSTERDAM 2011</v>
      </c>
      <c r="C2236" t="str">
        <f>anotacoes!E2236</f>
        <v>ELMONT, D</v>
      </c>
      <c r="D2236" t="str">
        <f>anotacoes!F2236</f>
        <v>SCHARINGER</v>
      </c>
      <c r="E2236" t="s">
        <v>10325</v>
      </c>
      <c r="F2236">
        <f>anotacoes!A2236</f>
        <v>37</v>
      </c>
      <c r="G2236">
        <f>anotacoes!B2236</f>
        <v>5</v>
      </c>
      <c r="H2236" t="str">
        <f>anotacoes!K2236</f>
        <v xml:space="preserve"> 00:00:37,440</v>
      </c>
      <c r="I2236" t="str">
        <f>anotacoes!L2236</f>
        <v xml:space="preserve"> 00:00:39,587</v>
      </c>
      <c r="J2236" t="str">
        <f>IF(L2236="PAUSE",E2236,IF(anotacoes!G2240=conversao_anotacoes!C2236,conversao_anotacoes!C2236,conversao_anotacoes!D2236))</f>
        <v>ELMONT, D</v>
      </c>
      <c r="K2236" t="str">
        <f t="shared" si="68"/>
        <v>SCHARINGER</v>
      </c>
      <c r="L2236" t="str">
        <f>UPPER(anotacoes!H2236)</f>
        <v>GRIP TIME</v>
      </c>
      <c r="M2236" t="str">
        <f>IF(OR(L2236="ATTACK",L2236="FINTA"),"&lt;TECNICA&gt;",UPPER(anotacoes!I2236))</f>
        <v>RIGHT SLEEVE LEFT SLEEVE</v>
      </c>
      <c r="N2236" t="str">
        <f>IF(OR(L2236="ATTACK",L2236="FINTA"),UPPER(anotacoes!I2236),"")</f>
        <v/>
      </c>
      <c r="O2236" s="6" t="str">
        <f>IF(anotacoes!N2236=0,"",anotacoes!N2236)</f>
        <v/>
      </c>
      <c r="P2236" t="str">
        <f>IF(anotacoes!M2236=0,"",UPPER(anotacoes!M2236))</f>
        <v/>
      </c>
      <c r="Q2236" t="str">
        <f t="shared" si="69"/>
        <v>INSERT INTO CONVERSAO_LUTA_ACAO (cd_conversao, id_luta, sequencia, momento_inicio, momento_fim, quem_faz, quem_sofre, acao_tipo, acao, tecnica, direcao, pontuacao) VALUES (1, 37, 5, TRIM(' 00:00:37,440'), TRIM(' 00:00:39,587'), 'ELMONT, D', 'SCHARINGER', 'GRIP TIME', 'RIGHT SLEEVE LEFT SLEEVE', NULL, NULL, NULL)</v>
      </c>
      <c r="R2236" t="s">
        <v>10327</v>
      </c>
    </row>
    <row r="2237" spans="1:18" hidden="1" x14ac:dyDescent="0.25">
      <c r="A2237" s="7">
        <f>anotacoes!D2237</f>
        <v>40866</v>
      </c>
      <c r="B2237" t="str">
        <f>anotacoes!C2237</f>
        <v>GRAND PRIX AMSTERDAM 2011</v>
      </c>
      <c r="C2237" t="str">
        <f>anotacoes!E2237</f>
        <v>ELMONT, D</v>
      </c>
      <c r="D2237" t="str">
        <f>anotacoes!F2237</f>
        <v>SCHARINGER</v>
      </c>
      <c r="E2237" t="s">
        <v>10325</v>
      </c>
      <c r="F2237">
        <f>anotacoes!A2237</f>
        <v>37</v>
      </c>
      <c r="G2237">
        <f>anotacoes!B2237</f>
        <v>6</v>
      </c>
      <c r="H2237" t="str">
        <f>anotacoes!K2237</f>
        <v xml:space="preserve"> 00:00:39,587</v>
      </c>
      <c r="I2237" t="str">
        <f>anotacoes!L2237</f>
        <v xml:space="preserve"> 00:00:39,587</v>
      </c>
      <c r="J2237" t="str">
        <f>IF(L2237="PAUSE",E2237,IF(anotacoes!G2241=conversao_anotacoes!C2237,conversao_anotacoes!C2237,conversao_anotacoes!D2237))</f>
        <v>ELMONT, D</v>
      </c>
      <c r="K2237" t="str">
        <f t="shared" si="68"/>
        <v>SCHARINGER</v>
      </c>
      <c r="L2237" t="str">
        <f>UPPER(anotacoes!H2237)</f>
        <v>DEFENSE</v>
      </c>
      <c r="M2237" t="str">
        <f>IF(OR(L2237="ATTACK",L2237="FINTA"),"&lt;TECNICA&gt;",UPPER(anotacoes!I2237))</f>
        <v>USING BODY MASS</v>
      </c>
      <c r="N2237" t="str">
        <f>IF(OR(L2237="ATTACK",L2237="FINTA"),UPPER(anotacoes!I2237),"")</f>
        <v/>
      </c>
      <c r="O2237" s="6" t="str">
        <f>IF(anotacoes!N2237=0,"",anotacoes!N2237)</f>
        <v/>
      </c>
      <c r="P2237" t="str">
        <f>IF(anotacoes!M2237=0,"",UPPER(anotacoes!M2237))</f>
        <v/>
      </c>
      <c r="Q2237" t="str">
        <f t="shared" si="69"/>
        <v>INSERT INTO CONVERSAO_LUTA_ACAO (cd_conversao, id_luta, sequencia, momento_inicio, momento_fim, quem_faz, quem_sofre, acao_tipo, acao, tecnica, direcao, pontuacao) VALUES (1, 37, 6, TRIM(' 00:00:39,587'), TRIM(' 00:00:39,587'), 'ELMONT, D', 'SCHARINGER', 'DEFENSE', 'USING BODY MASS', NULL, NULL, NULL)</v>
      </c>
      <c r="R2237" t="s">
        <v>10327</v>
      </c>
    </row>
    <row r="2238" spans="1:18" hidden="1" x14ac:dyDescent="0.25">
      <c r="A2238" s="7">
        <f>anotacoes!D2238</f>
        <v>40866</v>
      </c>
      <c r="B2238" t="str">
        <f>anotacoes!C2238</f>
        <v>GRAND PRIX AMSTERDAM 2011</v>
      </c>
      <c r="C2238" t="str">
        <f>anotacoes!E2238</f>
        <v>ELMONT, D</v>
      </c>
      <c r="D2238" t="str">
        <f>anotacoes!F2238</f>
        <v>SCHARINGER</v>
      </c>
      <c r="E2238" t="s">
        <v>10325</v>
      </c>
      <c r="F2238">
        <f>anotacoes!A2238</f>
        <v>37</v>
      </c>
      <c r="G2238">
        <f>anotacoes!B2238</f>
        <v>7</v>
      </c>
      <c r="H2238" t="str">
        <f>anotacoes!K2238</f>
        <v xml:space="preserve"> 00:00:39,587</v>
      </c>
      <c r="I2238" t="str">
        <f>anotacoes!L2238</f>
        <v xml:space="preserve"> 00:00:43,138</v>
      </c>
      <c r="J2238" t="str">
        <f>IF(L2238="PAUSE",E2238,IF(anotacoes!G2242=conversao_anotacoes!C2238,conversao_anotacoes!C2238,conversao_anotacoes!D2238))</f>
        <v>ELMONT, D</v>
      </c>
      <c r="K2238" t="str">
        <f t="shared" si="68"/>
        <v>SCHARINGER</v>
      </c>
      <c r="L2238" t="str">
        <f>UPPER(anotacoes!H2238)</f>
        <v>TRANSITION</v>
      </c>
      <c r="M2238" t="str">
        <f>IF(OR(L2238="ATTACK",L2238="FINTA"),"&lt;TECNICA&gt;",UPPER(anotacoes!I2238))</f>
        <v>WITHOUT ATTACK</v>
      </c>
      <c r="N2238" t="str">
        <f>IF(OR(L2238="ATTACK",L2238="FINTA"),UPPER(anotacoes!I2238),"")</f>
        <v/>
      </c>
      <c r="O2238" s="6" t="str">
        <f>IF(anotacoes!N2238=0,"",anotacoes!N2238)</f>
        <v/>
      </c>
      <c r="P2238" t="str">
        <f>IF(anotacoes!M2238=0,"",UPPER(anotacoes!M2238))</f>
        <v/>
      </c>
      <c r="Q2238" t="str">
        <f t="shared" si="69"/>
        <v>INSERT INTO CONVERSAO_LUTA_ACAO (cd_conversao, id_luta, sequencia, momento_inicio, momento_fim, quem_faz, quem_sofre, acao_tipo, acao, tecnica, direcao, pontuacao) VALUES (1, 37, 7, TRIM(' 00:00:39,587'), TRIM(' 00:00:43,138'), 'ELMONT, D', 'SCHARINGER', 'TRANSITION', 'WITHOUT ATTACK', NULL, NULL, NULL)</v>
      </c>
      <c r="R2238" t="s">
        <v>10327</v>
      </c>
    </row>
    <row r="2239" spans="1:18" hidden="1" x14ac:dyDescent="0.25">
      <c r="A2239" s="7">
        <f>anotacoes!D2239</f>
        <v>40866</v>
      </c>
      <c r="B2239" t="str">
        <f>anotacoes!C2239</f>
        <v>GRAND PRIX AMSTERDAM 2011</v>
      </c>
      <c r="C2239" t="str">
        <f>anotacoes!E2239</f>
        <v>ELMONT, D</v>
      </c>
      <c r="D2239" t="str">
        <f>anotacoes!F2239</f>
        <v>SCHARINGER</v>
      </c>
      <c r="E2239" t="s">
        <v>10325</v>
      </c>
      <c r="F2239">
        <f>anotacoes!A2239</f>
        <v>37</v>
      </c>
      <c r="G2239">
        <f>anotacoes!B2239</f>
        <v>8</v>
      </c>
      <c r="H2239" t="str">
        <f>anotacoes!K2239</f>
        <v xml:space="preserve"> 00:00:43,303</v>
      </c>
      <c r="I2239" t="str">
        <f>anotacoes!L2239</f>
        <v xml:space="preserve"> 00:00:50,231</v>
      </c>
      <c r="J2239" t="str">
        <f>IF(L2239="PAUSE",E2239,IF(anotacoes!G2243=conversao_anotacoes!C2239,conversao_anotacoes!C2239,conversao_anotacoes!D2239))</f>
        <v>&lt;ARBITRO_DESCONHECIDO&gt;</v>
      </c>
      <c r="K2239" t="str">
        <f t="shared" si="68"/>
        <v/>
      </c>
      <c r="L2239" t="str">
        <f>UPPER(anotacoes!H2239)</f>
        <v>PAUSE</v>
      </c>
      <c r="M2239" t="str">
        <f>IF(OR(L2239="ATTACK",L2239="FINTA"),"&lt;TECNICA&gt;",UPPER(anotacoes!I2239))</f>
        <v>&lt;NAO_CLASSIFICADO&gt;</v>
      </c>
      <c r="N2239" t="str">
        <f>IF(OR(L2239="ATTACK",L2239="FINTA"),UPPER(anotacoes!I2239),"")</f>
        <v/>
      </c>
      <c r="O2239" s="6" t="str">
        <f>IF(anotacoes!N2239=0,"",anotacoes!N2239)</f>
        <v/>
      </c>
      <c r="P2239" t="str">
        <f>IF(anotacoes!M2239=0,"",UPPER(anotacoes!M2239))</f>
        <v/>
      </c>
      <c r="Q2239" t="str">
        <f t="shared" si="69"/>
        <v>INSERT INTO CONVERSAO_LUTA_ACAO (cd_conversao, id_luta, sequencia, momento_inicio, momento_fim, quem_faz, quem_sofre, acao_tipo, acao, tecnica, direcao, pontuacao) VALUES (1, 37, 8, TRIM(' 00:00:43,303'), TRIM(' 00:00:50,231'), '&lt;ARBITRO_DESCONHECIDO&gt;', '', 'PAUSE', '&lt;NAO_CLASSIFICADO&gt;', NULL, NULL, NULL)</v>
      </c>
      <c r="R2239" t="s">
        <v>10327</v>
      </c>
    </row>
    <row r="2240" spans="1:18" hidden="1" x14ac:dyDescent="0.25">
      <c r="A2240" s="7">
        <f>anotacoes!D2240</f>
        <v>40866</v>
      </c>
      <c r="B2240" t="str">
        <f>anotacoes!C2240</f>
        <v>GRAND PRIX AMSTERDAM 2011</v>
      </c>
      <c r="C2240" t="str">
        <f>anotacoes!E2240</f>
        <v>ELMONT, D</v>
      </c>
      <c r="D2240" t="str">
        <f>anotacoes!F2240</f>
        <v>SCHARINGER</v>
      </c>
      <c r="E2240" t="s">
        <v>10325</v>
      </c>
      <c r="F2240">
        <f>anotacoes!A2240</f>
        <v>37</v>
      </c>
      <c r="G2240">
        <f>anotacoes!B2240</f>
        <v>9</v>
      </c>
      <c r="H2240" t="str">
        <f>anotacoes!K2240</f>
        <v xml:space="preserve"> 00:00:50,418</v>
      </c>
      <c r="I2240" t="str">
        <f>anotacoes!L2240</f>
        <v xml:space="preserve"> 00:00:58,170</v>
      </c>
      <c r="J2240" t="str">
        <f>IF(L2240="PAUSE",E2240,IF(anotacoes!G2244=conversao_anotacoes!C2240,conversao_anotacoes!C2240,conversao_anotacoes!D2240))</f>
        <v>ELMONT, D</v>
      </c>
      <c r="K2240" t="str">
        <f t="shared" si="68"/>
        <v>SCHARINGER</v>
      </c>
      <c r="L2240" t="str">
        <f>UPPER(anotacoes!H2240)</f>
        <v>DISPLACEMENT</v>
      </c>
      <c r="M2240" t="str">
        <f>IF(OR(L2240="ATTACK",L2240="FINTA"),"&lt;TECNICA&gt;",UPPER(anotacoes!I2240))</f>
        <v>2-3 STEP HESITANT LEFT</v>
      </c>
      <c r="N2240" t="str">
        <f>IF(OR(L2240="ATTACK",L2240="FINTA"),UPPER(anotacoes!I2240),"")</f>
        <v/>
      </c>
      <c r="O2240" s="6" t="str">
        <f>IF(anotacoes!N2240=0,"",anotacoes!N2240)</f>
        <v/>
      </c>
      <c r="P2240" t="str">
        <f>IF(anotacoes!M2240=0,"",UPPER(anotacoes!M2240))</f>
        <v/>
      </c>
      <c r="Q2240" t="str">
        <f t="shared" si="69"/>
        <v>INSERT INTO CONVERSAO_LUTA_ACAO (cd_conversao, id_luta, sequencia, momento_inicio, momento_fim, quem_faz, quem_sofre, acao_tipo, acao, tecnica, direcao, pontuacao) VALUES (1, 37, 9, TRIM(' 00:00:50,418'), TRIM(' 00:00:58,170'), 'ELMONT, D', 'SCHARINGER', 'DISPLACEMENT', '2-3 STEP HESITANT LEFT', NULL, NULL, NULL)</v>
      </c>
      <c r="R2240" t="s">
        <v>10327</v>
      </c>
    </row>
    <row r="2241" spans="1:18" hidden="1" x14ac:dyDescent="0.25">
      <c r="A2241" s="7">
        <f>anotacoes!D2241</f>
        <v>40866</v>
      </c>
      <c r="B2241" t="str">
        <f>anotacoes!C2241</f>
        <v>GRAND PRIX AMSTERDAM 2011</v>
      </c>
      <c r="C2241" t="str">
        <f>anotacoes!E2241</f>
        <v>ELMONT, D</v>
      </c>
      <c r="D2241" t="str">
        <f>anotacoes!F2241</f>
        <v>SCHARINGER</v>
      </c>
      <c r="E2241" t="s">
        <v>10325</v>
      </c>
      <c r="F2241">
        <f>anotacoes!A2241</f>
        <v>37</v>
      </c>
      <c r="G2241">
        <f>anotacoes!B2241</f>
        <v>10</v>
      </c>
      <c r="H2241" t="str">
        <f>anotacoes!K2241</f>
        <v xml:space="preserve"> 00:00:58,343</v>
      </c>
      <c r="I2241" t="str">
        <f>anotacoes!L2241</f>
        <v xml:space="preserve"> 00:01:42,460</v>
      </c>
      <c r="J2241" t="str">
        <f>IF(L2241="PAUSE",E2241,IF(anotacoes!G2245=conversao_anotacoes!C2241,conversao_anotacoes!C2241,conversao_anotacoes!D2241))</f>
        <v>ELMONT, D</v>
      </c>
      <c r="K2241" t="str">
        <f t="shared" si="68"/>
        <v>SCHARINGER</v>
      </c>
      <c r="L2241" t="str">
        <f>UPPER(anotacoes!H2241)</f>
        <v>DISPLACEMENT</v>
      </c>
      <c r="M2241" t="str">
        <f>IF(OR(L2241="ATTACK",L2241="FINTA"),"&lt;TECNICA&gt;",UPPER(anotacoes!I2241))</f>
        <v>TRY TO GRIP WITH CONTACT</v>
      </c>
      <c r="N2241" t="str">
        <f>IF(OR(L2241="ATTACK",L2241="FINTA"),UPPER(anotacoes!I2241),"")</f>
        <v/>
      </c>
      <c r="O2241" s="6" t="str">
        <f>IF(anotacoes!N2241=0,"",anotacoes!N2241)</f>
        <v/>
      </c>
      <c r="P2241" t="str">
        <f>IF(anotacoes!M2241=0,"",UPPER(anotacoes!M2241))</f>
        <v/>
      </c>
      <c r="Q2241" t="str">
        <f t="shared" si="69"/>
        <v>INSERT INTO CONVERSAO_LUTA_ACAO (cd_conversao, id_luta, sequencia, momento_inicio, momento_fim, quem_faz, quem_sofre, acao_tipo, acao, tecnica, direcao, pontuacao) VALUES (1, 37, 10, TRIM(' 00:00:58,343'), TRIM(' 00:01:42,460'), 'ELMONT, D', 'SCHARINGER', 'DISPLACEMENT', 'TRY TO GRIP WITH CONTACT', NULL, NULL, NULL)</v>
      </c>
      <c r="R2241" t="s">
        <v>10327</v>
      </c>
    </row>
    <row r="2242" spans="1:18" hidden="1" x14ac:dyDescent="0.25">
      <c r="A2242" s="7">
        <f>anotacoes!D2242</f>
        <v>40866</v>
      </c>
      <c r="B2242" t="str">
        <f>anotacoes!C2242</f>
        <v>GRAND PRIX AMSTERDAM 2011</v>
      </c>
      <c r="C2242" t="str">
        <f>anotacoes!E2242</f>
        <v>ELMONT, D</v>
      </c>
      <c r="D2242" t="str">
        <f>anotacoes!F2242</f>
        <v>SCHARINGER</v>
      </c>
      <c r="E2242" t="s">
        <v>10325</v>
      </c>
      <c r="F2242">
        <f>anotacoes!A2242</f>
        <v>37</v>
      </c>
      <c r="G2242">
        <f>anotacoes!B2242</f>
        <v>11</v>
      </c>
      <c r="H2242" t="str">
        <f>anotacoes!K2242</f>
        <v xml:space="preserve"> 00:01:42,615</v>
      </c>
      <c r="I2242" t="str">
        <f>anotacoes!L2242</f>
        <v xml:space="preserve"> 00:01:56,592</v>
      </c>
      <c r="J2242" t="str">
        <f>IF(L2242="PAUSE",E2242,IF(anotacoes!G2246=conversao_anotacoes!C2242,conversao_anotacoes!C2242,conversao_anotacoes!D2242))</f>
        <v>ELMONT, D</v>
      </c>
      <c r="K2242" t="str">
        <f t="shared" si="68"/>
        <v>SCHARINGER</v>
      </c>
      <c r="L2242" t="str">
        <f>UPPER(anotacoes!H2242)</f>
        <v>GRIP TIME</v>
      </c>
      <c r="M2242" t="str">
        <f>IF(OR(L2242="ATTACK",L2242="FINTA"),"&lt;TECNICA&gt;",UPPER(anotacoes!I2242))</f>
        <v>RIGHT SLEEVE LEFT SLEEVE</v>
      </c>
      <c r="N2242" t="str">
        <f>IF(OR(L2242="ATTACK",L2242="FINTA"),UPPER(anotacoes!I2242),"")</f>
        <v/>
      </c>
      <c r="O2242" s="6" t="str">
        <f>IF(anotacoes!N2242=0,"",anotacoes!N2242)</f>
        <v/>
      </c>
      <c r="P2242" t="str">
        <f>IF(anotacoes!M2242=0,"",UPPER(anotacoes!M2242))</f>
        <v/>
      </c>
      <c r="Q2242" t="str">
        <f t="shared" si="69"/>
        <v>INSERT INTO CONVERSAO_LUTA_ACAO (cd_conversao, id_luta, sequencia, momento_inicio, momento_fim, quem_faz, quem_sofre, acao_tipo, acao, tecnica, direcao, pontuacao) VALUES (1, 37, 11, TRIM(' 00:01:42,615'), TRIM(' 00:01:56,592'), 'ELMONT, D', 'SCHARINGER', 'GRIP TIME', 'RIGHT SLEEVE LEFT SLEEVE', NULL, NULL, NULL)</v>
      </c>
      <c r="R2242" t="s">
        <v>10327</v>
      </c>
    </row>
    <row r="2243" spans="1:18" hidden="1" x14ac:dyDescent="0.25">
      <c r="A2243" s="7">
        <f>anotacoes!D2243</f>
        <v>40866</v>
      </c>
      <c r="B2243" t="str">
        <f>anotacoes!C2243</f>
        <v>GRAND PRIX AMSTERDAM 2011</v>
      </c>
      <c r="C2243" t="str">
        <f>anotacoes!E2243</f>
        <v>ELMONT, D</v>
      </c>
      <c r="D2243" t="str">
        <f>anotacoes!F2243</f>
        <v>SCHARINGER</v>
      </c>
      <c r="E2243" t="s">
        <v>10325</v>
      </c>
      <c r="F2243">
        <f>anotacoes!A2243</f>
        <v>37</v>
      </c>
      <c r="G2243">
        <f>anotacoes!B2243</f>
        <v>12</v>
      </c>
      <c r="H2243" t="str">
        <f>anotacoes!K2243</f>
        <v xml:space="preserve"> 00:01:56,592</v>
      </c>
      <c r="I2243" t="str">
        <f>anotacoes!L2243</f>
        <v xml:space="preserve"> 00:01:57,387</v>
      </c>
      <c r="J2243" t="str">
        <f>IF(L2243="PAUSE",E2243,IF(anotacoes!G2247=conversao_anotacoes!C2243,conversao_anotacoes!C2243,conversao_anotacoes!D2243))</f>
        <v>ELMONT, D</v>
      </c>
      <c r="K2243" t="str">
        <f t="shared" ref="K2243:K2306" si="70">IF(J2243=E2243,"",IF(J2243=C2243,D2243,C2243))</f>
        <v>SCHARINGER</v>
      </c>
      <c r="L2243" t="str">
        <f>UPPER(anotacoes!H2243)</f>
        <v>DEFENSE</v>
      </c>
      <c r="M2243" t="str">
        <f>IF(OR(L2243="ATTACK",L2243="FINTA"),"&lt;TECNICA&gt;",UPPER(anotacoes!I2243))</f>
        <v>USING BODY MASS</v>
      </c>
      <c r="N2243" t="str">
        <f>IF(OR(L2243="ATTACK",L2243="FINTA"),UPPER(anotacoes!I2243),"")</f>
        <v/>
      </c>
      <c r="O2243" s="6" t="str">
        <f>IF(anotacoes!N2243=0,"",anotacoes!N2243)</f>
        <v/>
      </c>
      <c r="P2243" t="str">
        <f>IF(anotacoes!M2243=0,"",UPPER(anotacoes!M2243))</f>
        <v/>
      </c>
      <c r="Q2243" t="str">
        <f t="shared" ref="Q2243:Q2306" si="71">CONCATENATE("INSERT INTO CONVERSAO_LUTA_ACAO (cd_conversao, id_luta, sequencia, momento_inicio, momento_fim, quem_faz, quem_sofre, acao_tipo, acao, tecnica, direcao, pontuacao) VALUES (1, ",F2243,", ",G2243,", ","TRIM('",H2243,"')",", ","TRIM('",I2243,"')",", ","'",J2243,"'",", ","'",K2243,"'",", ","'",L2243,"'",", ","'",M2243,"'",", ",IF(N2243="","NULL",CONCATENATE("'",N2243,"'")),", ",IF(O2243="","NULL",O2243),", ",IF(P2243="","NULL",CONCATENATE("'",P2243,"'")),")")</f>
        <v>INSERT INTO CONVERSAO_LUTA_ACAO (cd_conversao, id_luta, sequencia, momento_inicio, momento_fim, quem_faz, quem_sofre, acao_tipo, acao, tecnica, direcao, pontuacao) VALUES (1, 37, 12, TRIM(' 00:01:56,592'), TRIM(' 00:01:57,387'), 'ELMONT, D', 'SCHARINGER', 'DEFENSE', 'USING BODY MASS', NULL, NULL, NULL)</v>
      </c>
      <c r="R2243" t="s">
        <v>10327</v>
      </c>
    </row>
    <row r="2244" spans="1:18" hidden="1" x14ac:dyDescent="0.25">
      <c r="A2244" s="7">
        <f>anotacoes!D2244</f>
        <v>40866</v>
      </c>
      <c r="B2244" t="str">
        <f>anotacoes!C2244</f>
        <v>GRAND PRIX AMSTERDAM 2011</v>
      </c>
      <c r="C2244" t="str">
        <f>anotacoes!E2244</f>
        <v>ELMONT, D</v>
      </c>
      <c r="D2244" t="str">
        <f>anotacoes!F2244</f>
        <v>SCHARINGER</v>
      </c>
      <c r="E2244" t="s">
        <v>10325</v>
      </c>
      <c r="F2244">
        <f>anotacoes!A2244</f>
        <v>37</v>
      </c>
      <c r="G2244">
        <f>anotacoes!B2244</f>
        <v>13</v>
      </c>
      <c r="H2244" t="str">
        <f>anotacoes!K2244</f>
        <v xml:space="preserve"> 00:01:58,071</v>
      </c>
      <c r="I2244" t="str">
        <f>anotacoes!L2244</f>
        <v xml:space="preserve"> 00:02:00,356</v>
      </c>
      <c r="J2244" t="str">
        <f>IF(L2244="PAUSE",E2244,IF(anotacoes!G2248=conversao_anotacoes!C2244,conversao_anotacoes!C2244,conversao_anotacoes!D2244))</f>
        <v>ELMONT, D</v>
      </c>
      <c r="K2244" t="str">
        <f t="shared" si="70"/>
        <v>SCHARINGER</v>
      </c>
      <c r="L2244" t="str">
        <f>UPPER(anotacoes!H2244)</f>
        <v>TRANSITION</v>
      </c>
      <c r="M2244" t="str">
        <f>IF(OR(L2244="ATTACK",L2244="FINTA"),"&lt;TECNICA&gt;",UPPER(anotacoes!I2244))</f>
        <v>WITHOUT ATTACK</v>
      </c>
      <c r="N2244" t="str">
        <f>IF(OR(L2244="ATTACK",L2244="FINTA"),UPPER(anotacoes!I2244),"")</f>
        <v/>
      </c>
      <c r="O2244" s="6" t="str">
        <f>IF(anotacoes!N2244=0,"",anotacoes!N2244)</f>
        <v/>
      </c>
      <c r="P2244" t="str">
        <f>IF(anotacoes!M2244=0,"",UPPER(anotacoes!M2244))</f>
        <v/>
      </c>
      <c r="Q2244" t="str">
        <f t="shared" si="71"/>
        <v>INSERT INTO CONVERSAO_LUTA_ACAO (cd_conversao, id_luta, sequencia, momento_inicio, momento_fim, quem_faz, quem_sofre, acao_tipo, acao, tecnica, direcao, pontuacao) VALUES (1, 37, 13, TRIM(' 00:01:58,071'), TRIM(' 00:02:00,356'), 'ELMONT, D', 'SCHARINGER', 'TRANSITION', 'WITHOUT ATTACK', NULL, NULL, NULL)</v>
      </c>
      <c r="R2244" t="s">
        <v>10327</v>
      </c>
    </row>
    <row r="2245" spans="1:18" hidden="1" x14ac:dyDescent="0.25">
      <c r="A2245" s="7">
        <f>anotacoes!D2245</f>
        <v>40866</v>
      </c>
      <c r="B2245" t="str">
        <f>anotacoes!C2245</f>
        <v>GRAND PRIX AMSTERDAM 2011</v>
      </c>
      <c r="C2245" t="str">
        <f>anotacoes!E2245</f>
        <v>ELMONT, D</v>
      </c>
      <c r="D2245" t="str">
        <f>anotacoes!F2245</f>
        <v>SCHARINGER</v>
      </c>
      <c r="E2245" t="s">
        <v>10325</v>
      </c>
      <c r="F2245">
        <f>anotacoes!A2245</f>
        <v>37</v>
      </c>
      <c r="G2245">
        <f>anotacoes!B2245</f>
        <v>14</v>
      </c>
      <c r="H2245" t="str">
        <f>anotacoes!K2245</f>
        <v xml:space="preserve"> 00:02:00,532</v>
      </c>
      <c r="I2245" t="str">
        <f>anotacoes!L2245</f>
        <v xml:space="preserve"> 00:02:09,950</v>
      </c>
      <c r="J2245" t="str">
        <f>IF(L2245="PAUSE",E2245,IF(anotacoes!G2249=conversao_anotacoes!C2245,conversao_anotacoes!C2245,conversao_anotacoes!D2245))</f>
        <v>&lt;ARBITRO_DESCONHECIDO&gt;</v>
      </c>
      <c r="K2245" t="str">
        <f t="shared" si="70"/>
        <v/>
      </c>
      <c r="L2245" t="str">
        <f>UPPER(anotacoes!H2245)</f>
        <v>PAUSE</v>
      </c>
      <c r="M2245" t="str">
        <f>IF(OR(L2245="ATTACK",L2245="FINTA"),"&lt;TECNICA&gt;",UPPER(anotacoes!I2245))</f>
        <v>&lt;NAO_CLASSIFICADO&gt;</v>
      </c>
      <c r="N2245" t="str">
        <f>IF(OR(L2245="ATTACK",L2245="FINTA"),UPPER(anotacoes!I2245),"")</f>
        <v/>
      </c>
      <c r="O2245" s="6" t="str">
        <f>IF(anotacoes!N2245=0,"",anotacoes!N2245)</f>
        <v/>
      </c>
      <c r="P2245" t="str">
        <f>IF(anotacoes!M2245=0,"",UPPER(anotacoes!M2245))</f>
        <v/>
      </c>
      <c r="Q2245" t="str">
        <f t="shared" si="71"/>
        <v>INSERT INTO CONVERSAO_LUTA_ACAO (cd_conversao, id_luta, sequencia, momento_inicio, momento_fim, quem_faz, quem_sofre, acao_tipo, acao, tecnica, direcao, pontuacao) VALUES (1, 37, 14, TRIM(' 00:02:00,532'), TRIM(' 00:02:09,950'), '&lt;ARBITRO_DESCONHECIDO&gt;', '', 'PAUSE', '&lt;NAO_CLASSIFICADO&gt;', NULL, NULL, NULL)</v>
      </c>
      <c r="R2245" t="s">
        <v>10327</v>
      </c>
    </row>
    <row r="2246" spans="1:18" hidden="1" x14ac:dyDescent="0.25">
      <c r="A2246" s="7">
        <f>anotacoes!D2246</f>
        <v>40866</v>
      </c>
      <c r="B2246" t="str">
        <f>anotacoes!C2246</f>
        <v>GRAND PRIX AMSTERDAM 2011</v>
      </c>
      <c r="C2246" t="str">
        <f>anotacoes!E2246</f>
        <v>ELMONT, D</v>
      </c>
      <c r="D2246" t="str">
        <f>anotacoes!F2246</f>
        <v>SCHARINGER</v>
      </c>
      <c r="E2246" t="s">
        <v>10325</v>
      </c>
      <c r="F2246">
        <f>anotacoes!A2246</f>
        <v>37</v>
      </c>
      <c r="G2246">
        <f>anotacoes!B2246</f>
        <v>15</v>
      </c>
      <c r="H2246" t="str">
        <f>anotacoes!K2246</f>
        <v xml:space="preserve"> 00:02:10,123</v>
      </c>
      <c r="I2246" t="str">
        <f>anotacoes!L2246</f>
        <v xml:space="preserve"> 00:02:12,530</v>
      </c>
      <c r="J2246" t="str">
        <f>IF(L2246="PAUSE",E2246,IF(anotacoes!G2250=conversao_anotacoes!C2246,conversao_anotacoes!C2246,conversao_anotacoes!D2246))</f>
        <v>ELMONT, D</v>
      </c>
      <c r="K2246" t="str">
        <f t="shared" si="70"/>
        <v>SCHARINGER</v>
      </c>
      <c r="L2246" t="str">
        <f>UPPER(anotacoes!H2246)</f>
        <v>DISPLACEMENT</v>
      </c>
      <c r="M2246" t="str">
        <f>IF(OR(L2246="ATTACK",L2246="FINTA"),"&lt;TECNICA&gt;",UPPER(anotacoes!I2246))</f>
        <v>CIRCULAR RIGHT</v>
      </c>
      <c r="N2246" t="str">
        <f>IF(OR(L2246="ATTACK",L2246="FINTA"),UPPER(anotacoes!I2246),"")</f>
        <v/>
      </c>
      <c r="O2246" s="6" t="str">
        <f>IF(anotacoes!N2246=0,"",anotacoes!N2246)</f>
        <v/>
      </c>
      <c r="P2246" t="str">
        <f>IF(anotacoes!M2246=0,"",UPPER(anotacoes!M2246))</f>
        <v/>
      </c>
      <c r="Q2246" t="str">
        <f t="shared" si="71"/>
        <v>INSERT INTO CONVERSAO_LUTA_ACAO (cd_conversao, id_luta, sequencia, momento_inicio, momento_fim, quem_faz, quem_sofre, acao_tipo, acao, tecnica, direcao, pontuacao) VALUES (1, 37, 15, TRIM(' 00:02:10,123'), TRIM(' 00:02:12,530'), 'ELMONT, D', 'SCHARINGER', 'DISPLACEMENT', 'CIRCULAR RIGHT', NULL, NULL, NULL)</v>
      </c>
      <c r="R2246" t="s">
        <v>10327</v>
      </c>
    </row>
    <row r="2247" spans="1:18" hidden="1" x14ac:dyDescent="0.25">
      <c r="A2247" s="7">
        <f>anotacoes!D2247</f>
        <v>40866</v>
      </c>
      <c r="B2247" t="str">
        <f>anotacoes!C2247</f>
        <v>GRAND PRIX AMSTERDAM 2011</v>
      </c>
      <c r="C2247" t="str">
        <f>anotacoes!E2247</f>
        <v>ELMONT, D</v>
      </c>
      <c r="D2247" t="str">
        <f>anotacoes!F2247</f>
        <v>SCHARINGER</v>
      </c>
      <c r="E2247" t="s">
        <v>10325</v>
      </c>
      <c r="F2247">
        <f>anotacoes!A2247</f>
        <v>37</v>
      </c>
      <c r="G2247">
        <f>anotacoes!B2247</f>
        <v>16</v>
      </c>
      <c r="H2247" t="str">
        <f>anotacoes!K2247</f>
        <v xml:space="preserve"> 00:02:12,530</v>
      </c>
      <c r="I2247" t="str">
        <f>anotacoes!L2247</f>
        <v xml:space="preserve"> 00:02:19,099</v>
      </c>
      <c r="J2247" t="str">
        <f>IF(L2247="PAUSE",E2247,IF(anotacoes!G2251=conversao_anotacoes!C2247,conversao_anotacoes!C2247,conversao_anotacoes!D2247))</f>
        <v>ELMONT, D</v>
      </c>
      <c r="K2247" t="str">
        <f t="shared" si="70"/>
        <v>SCHARINGER</v>
      </c>
      <c r="L2247" t="str">
        <f>UPPER(anotacoes!H2247)</f>
        <v>DISPLACEMENT</v>
      </c>
      <c r="M2247" t="str">
        <f>IF(OR(L2247="ATTACK",L2247="FINTA"),"&lt;TECNICA&gt;",UPPER(anotacoes!I2247))</f>
        <v>2-3 STEP HESITANT LEFT</v>
      </c>
      <c r="N2247" t="str">
        <f>IF(OR(L2247="ATTACK",L2247="FINTA"),UPPER(anotacoes!I2247),"")</f>
        <v/>
      </c>
      <c r="O2247" s="6" t="str">
        <f>IF(anotacoes!N2247=0,"",anotacoes!N2247)</f>
        <v/>
      </c>
      <c r="P2247" t="str">
        <f>IF(anotacoes!M2247=0,"",UPPER(anotacoes!M2247))</f>
        <v/>
      </c>
      <c r="Q2247" t="str">
        <f t="shared" si="71"/>
        <v>INSERT INTO CONVERSAO_LUTA_ACAO (cd_conversao, id_luta, sequencia, momento_inicio, momento_fim, quem_faz, quem_sofre, acao_tipo, acao, tecnica, direcao, pontuacao) VALUES (1, 37, 16, TRIM(' 00:02:12,530'), TRIM(' 00:02:19,099'), 'ELMONT, D', 'SCHARINGER', 'DISPLACEMENT', '2-3 STEP HESITANT LEFT', NULL, NULL, NULL)</v>
      </c>
      <c r="R2247" t="s">
        <v>10327</v>
      </c>
    </row>
    <row r="2248" spans="1:18" hidden="1" x14ac:dyDescent="0.25">
      <c r="A2248" s="7">
        <f>anotacoes!D2248</f>
        <v>40866</v>
      </c>
      <c r="B2248" t="str">
        <f>anotacoes!C2248</f>
        <v>GRAND PRIX AMSTERDAM 2011</v>
      </c>
      <c r="C2248" t="str">
        <f>anotacoes!E2248</f>
        <v>ELMONT, D</v>
      </c>
      <c r="D2248" t="str">
        <f>anotacoes!F2248</f>
        <v>SCHARINGER</v>
      </c>
      <c r="E2248" t="s">
        <v>10325</v>
      </c>
      <c r="F2248">
        <f>anotacoes!A2248</f>
        <v>37</v>
      </c>
      <c r="G2248">
        <f>anotacoes!B2248</f>
        <v>17</v>
      </c>
      <c r="H2248" t="str">
        <f>anotacoes!K2248</f>
        <v xml:space="preserve"> 00:02:19,329</v>
      </c>
      <c r="I2248" t="str">
        <f>anotacoes!L2248</f>
        <v xml:space="preserve"> 00:02:23,308</v>
      </c>
      <c r="J2248" t="str">
        <f>IF(L2248="PAUSE",E2248,IF(anotacoes!G2252=conversao_anotacoes!C2248,conversao_anotacoes!C2248,conversao_anotacoes!D2248))</f>
        <v>ELMONT, D</v>
      </c>
      <c r="K2248" t="str">
        <f t="shared" si="70"/>
        <v>SCHARINGER</v>
      </c>
      <c r="L2248" t="str">
        <f>UPPER(anotacoes!H2248)</f>
        <v>DISPLACEMENT</v>
      </c>
      <c r="M2248" t="str">
        <f>IF(OR(L2248="ATTACK",L2248="FINTA"),"&lt;TECNICA&gt;",UPPER(anotacoes!I2248))</f>
        <v>TRY TO GRIP WITH CONTACT</v>
      </c>
      <c r="N2248" t="str">
        <f>IF(OR(L2248="ATTACK",L2248="FINTA"),UPPER(anotacoes!I2248),"")</f>
        <v/>
      </c>
      <c r="O2248" s="6" t="str">
        <f>IF(anotacoes!N2248=0,"",anotacoes!N2248)</f>
        <v/>
      </c>
      <c r="P2248" t="str">
        <f>IF(anotacoes!M2248=0,"",UPPER(anotacoes!M2248))</f>
        <v/>
      </c>
      <c r="Q2248" t="str">
        <f t="shared" si="71"/>
        <v>INSERT INTO CONVERSAO_LUTA_ACAO (cd_conversao, id_luta, sequencia, momento_inicio, momento_fim, quem_faz, quem_sofre, acao_tipo, acao, tecnica, direcao, pontuacao) VALUES (1, 37, 17, TRIM(' 00:02:19,329'), TRIM(' 00:02:23,308'), 'ELMONT, D', 'SCHARINGER', 'DISPLACEMENT', 'TRY TO GRIP WITH CONTACT', NULL, NULL, NULL)</v>
      </c>
      <c r="R2248" t="s">
        <v>10327</v>
      </c>
    </row>
    <row r="2249" spans="1:18" hidden="1" x14ac:dyDescent="0.25">
      <c r="A2249" s="7">
        <f>anotacoes!D2249</f>
        <v>40866</v>
      </c>
      <c r="B2249" t="str">
        <f>anotacoes!C2249</f>
        <v>GRAND PRIX AMSTERDAM 2011</v>
      </c>
      <c r="C2249" t="str">
        <f>anotacoes!E2249</f>
        <v>ELMONT, D</v>
      </c>
      <c r="D2249" t="str">
        <f>anotacoes!F2249</f>
        <v>SCHARINGER</v>
      </c>
      <c r="E2249" t="s">
        <v>10325</v>
      </c>
      <c r="F2249">
        <f>anotacoes!A2249</f>
        <v>37</v>
      </c>
      <c r="G2249">
        <f>anotacoes!B2249</f>
        <v>18</v>
      </c>
      <c r="H2249" t="str">
        <f>anotacoes!K2249</f>
        <v xml:space="preserve"> 00:02:23,308</v>
      </c>
      <c r="I2249" t="str">
        <f>anotacoes!L2249</f>
        <v xml:space="preserve"> 00:02:23,840</v>
      </c>
      <c r="J2249" t="str">
        <f>IF(L2249="PAUSE",E2249,IF(anotacoes!G2253=conversao_anotacoes!C2249,conversao_anotacoes!C2249,conversao_anotacoes!D2249))</f>
        <v>ELMONT, D</v>
      </c>
      <c r="K2249" t="str">
        <f t="shared" si="70"/>
        <v>SCHARINGER</v>
      </c>
      <c r="L2249" t="str">
        <f>UPPER(anotacoes!H2249)</f>
        <v>GRIP TIME</v>
      </c>
      <c r="M2249" t="str">
        <f>IF(OR(L2249="ATTACK",L2249="FINTA"),"&lt;TECNICA&gt;",UPPER(anotacoes!I2249))</f>
        <v>RIGHT COLLAR</v>
      </c>
      <c r="N2249" t="str">
        <f>IF(OR(L2249="ATTACK",L2249="FINTA"),UPPER(anotacoes!I2249),"")</f>
        <v/>
      </c>
      <c r="O2249" s="6" t="str">
        <f>IF(anotacoes!N2249=0,"",anotacoes!N2249)</f>
        <v/>
      </c>
      <c r="P2249" t="str">
        <f>IF(anotacoes!M2249=0,"",UPPER(anotacoes!M2249))</f>
        <v/>
      </c>
      <c r="Q2249" t="str">
        <f t="shared" si="71"/>
        <v>INSERT INTO CONVERSAO_LUTA_ACAO (cd_conversao, id_luta, sequencia, momento_inicio, momento_fim, quem_faz, quem_sofre, acao_tipo, acao, tecnica, direcao, pontuacao) VALUES (1, 37, 18, TRIM(' 00:02:23,308'), TRIM(' 00:02:23,840'), 'ELMONT, D', 'SCHARINGER', 'GRIP TIME', 'RIGHT COLLAR', NULL, NULL, NULL)</v>
      </c>
      <c r="R2249" t="s">
        <v>10327</v>
      </c>
    </row>
    <row r="2250" spans="1:18" hidden="1" x14ac:dyDescent="0.25">
      <c r="A2250" s="7">
        <f>anotacoes!D2250</f>
        <v>40866</v>
      </c>
      <c r="B2250" t="str">
        <f>anotacoes!C2250</f>
        <v>GRAND PRIX AMSTERDAM 2011</v>
      </c>
      <c r="C2250" t="str">
        <f>anotacoes!E2250</f>
        <v>ELMONT, D</v>
      </c>
      <c r="D2250" t="str">
        <f>anotacoes!F2250</f>
        <v>SCHARINGER</v>
      </c>
      <c r="E2250" t="s">
        <v>10325</v>
      </c>
      <c r="F2250">
        <f>anotacoes!A2250</f>
        <v>37</v>
      </c>
      <c r="G2250">
        <f>anotacoes!B2250</f>
        <v>19</v>
      </c>
      <c r="H2250" t="str">
        <f>anotacoes!K2250</f>
        <v xml:space="preserve"> 00:02:23,840</v>
      </c>
      <c r="I2250" t="str">
        <f>anotacoes!L2250</f>
        <v xml:space="preserve"> 00:02:26,029</v>
      </c>
      <c r="J2250" t="str">
        <f>IF(L2250="PAUSE",E2250,IF(anotacoes!G2254=conversao_anotacoes!C2250,conversao_anotacoes!C2250,conversao_anotacoes!D2250))</f>
        <v>ELMONT, D</v>
      </c>
      <c r="K2250" t="str">
        <f t="shared" si="70"/>
        <v>SCHARINGER</v>
      </c>
      <c r="L2250" t="str">
        <f>UPPER(anotacoes!H2250)</f>
        <v>TRANSITION</v>
      </c>
      <c r="M2250" t="str">
        <f>IF(OR(L2250="ATTACK",L2250="FINTA"),"&lt;TECNICA&gt;",UPPER(anotacoes!I2250))</f>
        <v>&lt;NAO_CLASSIFICADO&gt;</v>
      </c>
      <c r="N2250" t="str">
        <f>IF(OR(L2250="ATTACK",L2250="FINTA"),UPPER(anotacoes!I2250),"")</f>
        <v/>
      </c>
      <c r="O2250" s="6" t="str">
        <f>IF(anotacoes!N2250=0,"",anotacoes!N2250)</f>
        <v/>
      </c>
      <c r="P2250" t="str">
        <f>IF(anotacoes!M2250=0,"",UPPER(anotacoes!M2250))</f>
        <v/>
      </c>
      <c r="Q2250" t="str">
        <f t="shared" si="71"/>
        <v>INSERT INTO CONVERSAO_LUTA_ACAO (cd_conversao, id_luta, sequencia, momento_inicio, momento_fim, quem_faz, quem_sofre, acao_tipo, acao, tecnica, direcao, pontuacao) VALUES (1, 37, 19, TRIM(' 00:02:23,840'), TRIM(' 00:02:26,029'), 'ELMONT, D', 'SCHARINGER', 'TRANSITION', '&lt;NAO_CLASSIFICADO&gt;', NULL, NULL, NULL)</v>
      </c>
      <c r="R2250" t="s">
        <v>10327</v>
      </c>
    </row>
    <row r="2251" spans="1:18" hidden="1" x14ac:dyDescent="0.25">
      <c r="A2251" s="7">
        <f>anotacoes!D2251</f>
        <v>40866</v>
      </c>
      <c r="B2251" t="str">
        <f>anotacoes!C2251</f>
        <v>GRAND PRIX AMSTERDAM 2011</v>
      </c>
      <c r="C2251" t="str">
        <f>anotacoes!E2251</f>
        <v>ELMONT, D</v>
      </c>
      <c r="D2251" t="str">
        <f>anotacoes!F2251</f>
        <v>SCHARINGER</v>
      </c>
      <c r="E2251" t="s">
        <v>10325</v>
      </c>
      <c r="F2251">
        <f>anotacoes!A2251</f>
        <v>37</v>
      </c>
      <c r="G2251">
        <f>anotacoes!B2251</f>
        <v>20</v>
      </c>
      <c r="H2251" t="str">
        <f>anotacoes!K2251</f>
        <v xml:space="preserve"> 00:02:26,186</v>
      </c>
      <c r="I2251" t="str">
        <f>anotacoes!L2251</f>
        <v xml:space="preserve"> 00:02:34,424</v>
      </c>
      <c r="J2251" t="str">
        <f>IF(L2251="PAUSE",E2251,IF(anotacoes!G2255=conversao_anotacoes!C2251,conversao_anotacoes!C2251,conversao_anotacoes!D2251))</f>
        <v>&lt;ARBITRO_DESCONHECIDO&gt;</v>
      </c>
      <c r="K2251" t="str">
        <f t="shared" si="70"/>
        <v/>
      </c>
      <c r="L2251" t="str">
        <f>UPPER(anotacoes!H2251)</f>
        <v>PAUSE</v>
      </c>
      <c r="M2251" t="str">
        <f>IF(OR(L2251="ATTACK",L2251="FINTA"),"&lt;TECNICA&gt;",UPPER(anotacoes!I2251))</f>
        <v>SHIDO WITHOUT SCORE</v>
      </c>
      <c r="N2251" t="str">
        <f>IF(OR(L2251="ATTACK",L2251="FINTA"),UPPER(anotacoes!I2251),"")</f>
        <v/>
      </c>
      <c r="O2251" s="6" t="str">
        <f>IF(anotacoes!N2251=0,"",anotacoes!N2251)</f>
        <v/>
      </c>
      <c r="P2251" t="str">
        <f>IF(anotacoes!M2251=0,"",UPPER(anotacoes!M2251))</f>
        <v/>
      </c>
      <c r="Q2251" t="str">
        <f t="shared" si="71"/>
        <v>INSERT INTO CONVERSAO_LUTA_ACAO (cd_conversao, id_luta, sequencia, momento_inicio, momento_fim, quem_faz, quem_sofre, acao_tipo, acao, tecnica, direcao, pontuacao) VALUES (1, 37, 20, TRIM(' 00:02:26,186'), TRIM(' 00:02:34,424'), '&lt;ARBITRO_DESCONHECIDO&gt;', '', 'PAUSE', 'SHIDO WITHOUT SCORE', NULL, NULL, NULL)</v>
      </c>
      <c r="R2251" t="s">
        <v>10327</v>
      </c>
    </row>
    <row r="2252" spans="1:18" hidden="1" x14ac:dyDescent="0.25">
      <c r="A2252" s="7">
        <f>anotacoes!D2252</f>
        <v>40866</v>
      </c>
      <c r="B2252" t="str">
        <f>anotacoes!C2252</f>
        <v>GRAND PRIX AMSTERDAM 2011</v>
      </c>
      <c r="C2252" t="str">
        <f>anotacoes!E2252</f>
        <v>ELMONT, D</v>
      </c>
      <c r="D2252" t="str">
        <f>anotacoes!F2252</f>
        <v>SCHARINGER</v>
      </c>
      <c r="E2252" t="s">
        <v>10325</v>
      </c>
      <c r="F2252">
        <f>anotacoes!A2252</f>
        <v>37</v>
      </c>
      <c r="G2252">
        <f>anotacoes!B2252</f>
        <v>21</v>
      </c>
      <c r="H2252" t="str">
        <f>anotacoes!K2252</f>
        <v xml:space="preserve"> 00:02:34,581</v>
      </c>
      <c r="I2252" t="str">
        <f>anotacoes!L2252</f>
        <v xml:space="preserve"> 00:02:36,597</v>
      </c>
      <c r="J2252" t="str">
        <f>IF(L2252="PAUSE",E2252,IF(anotacoes!G2256=conversao_anotacoes!C2252,conversao_anotacoes!C2252,conversao_anotacoes!D2252))</f>
        <v>ELMONT, D</v>
      </c>
      <c r="K2252" t="str">
        <f t="shared" si="70"/>
        <v>SCHARINGER</v>
      </c>
      <c r="L2252" t="str">
        <f>UPPER(anotacoes!H2252)</f>
        <v>DISPLACEMENT</v>
      </c>
      <c r="M2252" t="str">
        <f>IF(OR(L2252="ATTACK",L2252="FINTA"),"&lt;TECNICA&gt;",UPPER(anotacoes!I2252))</f>
        <v>CIRCULAR LEFT</v>
      </c>
      <c r="N2252" t="str">
        <f>IF(OR(L2252="ATTACK",L2252="FINTA"),UPPER(anotacoes!I2252),"")</f>
        <v/>
      </c>
      <c r="O2252" s="6" t="str">
        <f>IF(anotacoes!N2252=0,"",anotacoes!N2252)</f>
        <v/>
      </c>
      <c r="P2252" t="str">
        <f>IF(anotacoes!M2252=0,"",UPPER(anotacoes!M2252))</f>
        <v/>
      </c>
      <c r="Q2252" t="str">
        <f t="shared" si="71"/>
        <v>INSERT INTO CONVERSAO_LUTA_ACAO (cd_conversao, id_luta, sequencia, momento_inicio, momento_fim, quem_faz, quem_sofre, acao_tipo, acao, tecnica, direcao, pontuacao) VALUES (1, 37, 21, TRIM(' 00:02:34,581'), TRIM(' 00:02:36,597'), 'ELMONT, D', 'SCHARINGER', 'DISPLACEMENT', 'CIRCULAR LEFT', NULL, NULL, NULL)</v>
      </c>
      <c r="R2252" t="s">
        <v>10327</v>
      </c>
    </row>
    <row r="2253" spans="1:18" hidden="1" x14ac:dyDescent="0.25">
      <c r="A2253" s="7">
        <f>anotacoes!D2253</f>
        <v>40866</v>
      </c>
      <c r="B2253" t="str">
        <f>anotacoes!C2253</f>
        <v>GRAND PRIX AMSTERDAM 2011</v>
      </c>
      <c r="C2253" t="str">
        <f>anotacoes!E2253</f>
        <v>ELMONT, D</v>
      </c>
      <c r="D2253" t="str">
        <f>anotacoes!F2253</f>
        <v>SCHARINGER</v>
      </c>
      <c r="E2253" t="s">
        <v>10325</v>
      </c>
      <c r="F2253">
        <f>anotacoes!A2253</f>
        <v>37</v>
      </c>
      <c r="G2253">
        <f>anotacoes!B2253</f>
        <v>22</v>
      </c>
      <c r="H2253" t="str">
        <f>anotacoes!K2253</f>
        <v xml:space="preserve"> 00:02:36,597</v>
      </c>
      <c r="I2253" t="str">
        <f>anotacoes!L2253</f>
        <v xml:space="preserve"> 00:03:22,201</v>
      </c>
      <c r="J2253" t="str">
        <f>IF(L2253="PAUSE",E2253,IF(anotacoes!G2257=conversao_anotacoes!C2253,conversao_anotacoes!C2253,conversao_anotacoes!D2253))</f>
        <v>ELMONT, D</v>
      </c>
      <c r="K2253" t="str">
        <f t="shared" si="70"/>
        <v>SCHARINGER</v>
      </c>
      <c r="L2253" t="str">
        <f>UPPER(anotacoes!H2253)</f>
        <v>DISPLACEMENT</v>
      </c>
      <c r="M2253" t="str">
        <f>IF(OR(L2253="ATTACK",L2253="FINTA"),"&lt;TECNICA&gt;",UPPER(anotacoes!I2253))</f>
        <v>2-3 STEP HESITANT LEFT</v>
      </c>
      <c r="N2253" t="str">
        <f>IF(OR(L2253="ATTACK",L2253="FINTA"),UPPER(anotacoes!I2253),"")</f>
        <v/>
      </c>
      <c r="O2253" s="6" t="str">
        <f>IF(anotacoes!N2253=0,"",anotacoes!N2253)</f>
        <v/>
      </c>
      <c r="P2253" t="str">
        <f>IF(anotacoes!M2253=0,"",UPPER(anotacoes!M2253))</f>
        <v/>
      </c>
      <c r="Q2253" t="str">
        <f t="shared" si="71"/>
        <v>INSERT INTO CONVERSAO_LUTA_ACAO (cd_conversao, id_luta, sequencia, momento_inicio, momento_fim, quem_faz, quem_sofre, acao_tipo, acao, tecnica, direcao, pontuacao) VALUES (1, 37, 22, TRIM(' 00:02:36,597'), TRIM(' 00:03:22,201'), 'ELMONT, D', 'SCHARINGER', 'DISPLACEMENT', '2-3 STEP HESITANT LEFT', NULL, NULL, NULL)</v>
      </c>
      <c r="R2253" t="s">
        <v>10327</v>
      </c>
    </row>
    <row r="2254" spans="1:18" hidden="1" x14ac:dyDescent="0.25">
      <c r="A2254" s="7">
        <f>anotacoes!D2254</f>
        <v>40866</v>
      </c>
      <c r="B2254" t="str">
        <f>anotacoes!C2254</f>
        <v>GRAND PRIX AMSTERDAM 2011</v>
      </c>
      <c r="C2254" t="str">
        <f>anotacoes!E2254</f>
        <v>ELMONT, D</v>
      </c>
      <c r="D2254" t="str">
        <f>anotacoes!F2254</f>
        <v>SCHARINGER</v>
      </c>
      <c r="E2254" t="s">
        <v>10325</v>
      </c>
      <c r="F2254">
        <f>anotacoes!A2254</f>
        <v>37</v>
      </c>
      <c r="G2254">
        <f>anotacoes!B2254</f>
        <v>23</v>
      </c>
      <c r="H2254" t="str">
        <f>anotacoes!K2254</f>
        <v xml:space="preserve"> 00:03:22,363</v>
      </c>
      <c r="I2254" t="str">
        <f>anotacoes!L2254</f>
        <v xml:space="preserve"> 00:03:24,434</v>
      </c>
      <c r="J2254" t="str">
        <f>IF(L2254="PAUSE",E2254,IF(anotacoes!G2258=conversao_anotacoes!C2254,conversao_anotacoes!C2254,conversao_anotacoes!D2254))</f>
        <v>ELMONT, D</v>
      </c>
      <c r="K2254" t="str">
        <f t="shared" si="70"/>
        <v>SCHARINGER</v>
      </c>
      <c r="L2254" t="str">
        <f>UPPER(anotacoes!H2254)</f>
        <v>DISPLACEMENT</v>
      </c>
      <c r="M2254" t="str">
        <f>IF(OR(L2254="ATTACK",L2254="FINTA"),"&lt;TECNICA&gt;",UPPER(anotacoes!I2254))</f>
        <v>TRY TO GRIP WITH CONTACT</v>
      </c>
      <c r="N2254" t="str">
        <f>IF(OR(L2254="ATTACK",L2254="FINTA"),UPPER(anotacoes!I2254),"")</f>
        <v/>
      </c>
      <c r="O2254" s="6" t="str">
        <f>IF(anotacoes!N2254=0,"",anotacoes!N2254)</f>
        <v/>
      </c>
      <c r="P2254" t="str">
        <f>IF(anotacoes!M2254=0,"",UPPER(anotacoes!M2254))</f>
        <v/>
      </c>
      <c r="Q2254" t="str">
        <f t="shared" si="71"/>
        <v>INSERT INTO CONVERSAO_LUTA_ACAO (cd_conversao, id_luta, sequencia, momento_inicio, momento_fim, quem_faz, quem_sofre, acao_tipo, acao, tecnica, direcao, pontuacao) VALUES (1, 37, 23, TRIM(' 00:03:22,363'), TRIM(' 00:03:24,434'), 'ELMONT, D', 'SCHARINGER', 'DISPLACEMENT', 'TRY TO GRIP WITH CONTACT', NULL, NULL, NULL)</v>
      </c>
      <c r="R2254" t="s">
        <v>10327</v>
      </c>
    </row>
    <row r="2255" spans="1:18" hidden="1" x14ac:dyDescent="0.25">
      <c r="A2255" s="7">
        <f>anotacoes!D2255</f>
        <v>40866</v>
      </c>
      <c r="B2255" t="str">
        <f>anotacoes!C2255</f>
        <v>GRAND PRIX AMSTERDAM 2011</v>
      </c>
      <c r="C2255" t="str">
        <f>anotacoes!E2255</f>
        <v>ELMONT, D</v>
      </c>
      <c r="D2255" t="str">
        <f>anotacoes!F2255</f>
        <v>SCHARINGER</v>
      </c>
      <c r="E2255" t="s">
        <v>10325</v>
      </c>
      <c r="F2255">
        <f>anotacoes!A2255</f>
        <v>37</v>
      </c>
      <c r="G2255">
        <f>anotacoes!B2255</f>
        <v>24</v>
      </c>
      <c r="H2255" t="str">
        <f>anotacoes!K2255</f>
        <v xml:space="preserve"> 00:03:24,589</v>
      </c>
      <c r="I2255" t="str">
        <f>anotacoes!L2255</f>
        <v xml:space="preserve"> 00:03:34,125</v>
      </c>
      <c r="J2255" t="str">
        <f>IF(L2255="PAUSE",E2255,IF(anotacoes!G2259=conversao_anotacoes!C2255,conversao_anotacoes!C2255,conversao_anotacoes!D2255))</f>
        <v>ELMONT, D</v>
      </c>
      <c r="K2255" t="str">
        <f t="shared" si="70"/>
        <v>SCHARINGER</v>
      </c>
      <c r="L2255" t="str">
        <f>UPPER(anotacoes!H2255)</f>
        <v>GRIP TIME</v>
      </c>
      <c r="M2255" t="str">
        <f>IF(OR(L2255="ATTACK",L2255="FINTA"),"&lt;TECNICA&gt;",UPPER(anotacoes!I2255))</f>
        <v>LEFT COLLAR RIGHT SLEEVE</v>
      </c>
      <c r="N2255" t="str">
        <f>IF(OR(L2255="ATTACK",L2255="FINTA"),UPPER(anotacoes!I2255),"")</f>
        <v/>
      </c>
      <c r="O2255" s="6" t="str">
        <f>IF(anotacoes!N2255=0,"",anotacoes!N2255)</f>
        <v/>
      </c>
      <c r="P2255" t="str">
        <f>IF(anotacoes!M2255=0,"",UPPER(anotacoes!M2255))</f>
        <v/>
      </c>
      <c r="Q2255" t="str">
        <f t="shared" si="71"/>
        <v>INSERT INTO CONVERSAO_LUTA_ACAO (cd_conversao, id_luta, sequencia, momento_inicio, momento_fim, quem_faz, quem_sofre, acao_tipo, acao, tecnica, direcao, pontuacao) VALUES (1, 37, 24, TRIM(' 00:03:24,589'), TRIM(' 00:03:34,125'), 'ELMONT, D', 'SCHARINGER', 'GRIP TIME', 'LEFT COLLAR RIGHT SLEEVE', NULL, NULL, NULL)</v>
      </c>
      <c r="R2255" t="s">
        <v>10327</v>
      </c>
    </row>
    <row r="2256" spans="1:18" hidden="1" x14ac:dyDescent="0.25">
      <c r="A2256" s="7">
        <f>anotacoes!D2256</f>
        <v>40866</v>
      </c>
      <c r="B2256" t="str">
        <f>anotacoes!C2256</f>
        <v>GRAND PRIX AMSTERDAM 2011</v>
      </c>
      <c r="C2256" t="str">
        <f>anotacoes!E2256</f>
        <v>ELMONT, D</v>
      </c>
      <c r="D2256" t="str">
        <f>anotacoes!F2256</f>
        <v>SCHARINGER</v>
      </c>
      <c r="E2256" t="s">
        <v>10325</v>
      </c>
      <c r="F2256">
        <f>anotacoes!A2256</f>
        <v>37</v>
      </c>
      <c r="G2256">
        <f>anotacoes!B2256</f>
        <v>25</v>
      </c>
      <c r="H2256" t="str">
        <f>anotacoes!K2256</f>
        <v xml:space="preserve"> 00:03:34,125</v>
      </c>
      <c r="I2256" t="str">
        <f>anotacoes!L2256</f>
        <v xml:space="preserve"> 00:03:34,429</v>
      </c>
      <c r="J2256" t="str">
        <f>IF(L2256="PAUSE",E2256,IF(anotacoes!G2260=conversao_anotacoes!C2256,conversao_anotacoes!C2256,conversao_anotacoes!D2256))</f>
        <v>ELMONT, D</v>
      </c>
      <c r="K2256" t="str">
        <f t="shared" si="70"/>
        <v>SCHARINGER</v>
      </c>
      <c r="L2256" t="str">
        <f>UPPER(anotacoes!H2256)</f>
        <v>DEFENSE</v>
      </c>
      <c r="M2256" t="str">
        <f>IF(OR(L2256="ATTACK",L2256="FINTA"),"&lt;TECNICA&gt;",UPPER(anotacoes!I2256))</f>
        <v>USING BODY MASS</v>
      </c>
      <c r="N2256" t="str">
        <f>IF(OR(L2256="ATTACK",L2256="FINTA"),UPPER(anotacoes!I2256),"")</f>
        <v/>
      </c>
      <c r="O2256" s="6" t="str">
        <f>IF(anotacoes!N2256=0,"",anotacoes!N2256)</f>
        <v/>
      </c>
      <c r="P2256" t="str">
        <f>IF(anotacoes!M2256=0,"",UPPER(anotacoes!M2256))</f>
        <v/>
      </c>
      <c r="Q2256" t="str">
        <f t="shared" si="71"/>
        <v>INSERT INTO CONVERSAO_LUTA_ACAO (cd_conversao, id_luta, sequencia, momento_inicio, momento_fim, quem_faz, quem_sofre, acao_tipo, acao, tecnica, direcao, pontuacao) VALUES (1, 37, 25, TRIM(' 00:03:34,125'), TRIM(' 00:03:34,429'), 'ELMONT, D', 'SCHARINGER', 'DEFENSE', 'USING BODY MASS', NULL, NULL, NULL)</v>
      </c>
      <c r="R2256" t="s">
        <v>10327</v>
      </c>
    </row>
    <row r="2257" spans="1:18" hidden="1" x14ac:dyDescent="0.25">
      <c r="A2257" s="7">
        <f>anotacoes!D2257</f>
        <v>40866</v>
      </c>
      <c r="B2257" t="str">
        <f>anotacoes!C2257</f>
        <v>GRAND PRIX AMSTERDAM 2011</v>
      </c>
      <c r="C2257" t="str">
        <f>anotacoes!E2257</f>
        <v>ELMONT, D</v>
      </c>
      <c r="D2257" t="str">
        <f>anotacoes!F2257</f>
        <v>SCHARINGER</v>
      </c>
      <c r="E2257" t="s">
        <v>10325</v>
      </c>
      <c r="F2257">
        <f>anotacoes!A2257</f>
        <v>37</v>
      </c>
      <c r="G2257">
        <f>anotacoes!B2257</f>
        <v>26</v>
      </c>
      <c r="H2257" t="str">
        <f>anotacoes!K2257</f>
        <v xml:space="preserve"> 00:03:34,429</v>
      </c>
      <c r="I2257" t="str">
        <f>anotacoes!L2257</f>
        <v xml:space="preserve"> 00:03:36,976</v>
      </c>
      <c r="J2257" t="str">
        <f>IF(L2257="PAUSE",E2257,IF(anotacoes!G2261=conversao_anotacoes!C2257,conversao_anotacoes!C2257,conversao_anotacoes!D2257))</f>
        <v>ELMONT, D</v>
      </c>
      <c r="K2257" t="str">
        <f t="shared" si="70"/>
        <v>SCHARINGER</v>
      </c>
      <c r="L2257" t="str">
        <f>UPPER(anotacoes!H2257)</f>
        <v>TRANSITION</v>
      </c>
      <c r="M2257" t="str">
        <f>IF(OR(L2257="ATTACK",L2257="FINTA"),"&lt;TECNICA&gt;",UPPER(anotacoes!I2257))</f>
        <v>&lt;NAO_CLASSIFICADO&gt;</v>
      </c>
      <c r="N2257" t="str">
        <f>IF(OR(L2257="ATTACK",L2257="FINTA"),UPPER(anotacoes!I2257),"")</f>
        <v/>
      </c>
      <c r="O2257" s="6" t="str">
        <f>IF(anotacoes!N2257=0,"",anotacoes!N2257)</f>
        <v/>
      </c>
      <c r="P2257" t="str">
        <f>IF(anotacoes!M2257=0,"",UPPER(anotacoes!M2257))</f>
        <v/>
      </c>
      <c r="Q2257" t="str">
        <f t="shared" si="71"/>
        <v>INSERT INTO CONVERSAO_LUTA_ACAO (cd_conversao, id_luta, sequencia, momento_inicio, momento_fim, quem_faz, quem_sofre, acao_tipo, acao, tecnica, direcao, pontuacao) VALUES (1, 37, 26, TRIM(' 00:03:34,429'), TRIM(' 00:03:36,976'), 'ELMONT, D', 'SCHARINGER', 'TRANSITION', '&lt;NAO_CLASSIFICADO&gt;', NULL, NULL, NULL)</v>
      </c>
      <c r="R2257" t="s">
        <v>10327</v>
      </c>
    </row>
    <row r="2258" spans="1:18" hidden="1" x14ac:dyDescent="0.25">
      <c r="A2258" s="7">
        <f>anotacoes!D2258</f>
        <v>40866</v>
      </c>
      <c r="B2258" t="str">
        <f>anotacoes!C2258</f>
        <v>GRAND PRIX AMSTERDAM 2011</v>
      </c>
      <c r="C2258" t="str">
        <f>anotacoes!E2258</f>
        <v>ELMONT, D</v>
      </c>
      <c r="D2258" t="str">
        <f>anotacoes!F2258</f>
        <v>SCHARINGER</v>
      </c>
      <c r="E2258" t="s">
        <v>10325</v>
      </c>
      <c r="F2258">
        <f>anotacoes!A2258</f>
        <v>37</v>
      </c>
      <c r="G2258">
        <f>anotacoes!B2258</f>
        <v>27</v>
      </c>
      <c r="H2258" t="str">
        <f>anotacoes!K2258</f>
        <v xml:space="preserve"> 00:03:37,379</v>
      </c>
      <c r="I2258" t="str">
        <f>anotacoes!L2258</f>
        <v xml:space="preserve"> 00:03:48,812</v>
      </c>
      <c r="J2258" t="str">
        <f>IF(L2258="PAUSE",E2258,IF(anotacoes!G2262=conversao_anotacoes!C2258,conversao_anotacoes!C2258,conversao_anotacoes!D2258))</f>
        <v>&lt;ARBITRO_DESCONHECIDO&gt;</v>
      </c>
      <c r="K2258" t="str">
        <f t="shared" si="70"/>
        <v/>
      </c>
      <c r="L2258" t="str">
        <f>UPPER(anotacoes!H2258)</f>
        <v>PAUSE</v>
      </c>
      <c r="M2258" t="str">
        <f>IF(OR(L2258="ATTACK",L2258="FINTA"),"&lt;TECNICA&gt;",UPPER(anotacoes!I2258))</f>
        <v>&lt;NAO_CLASSIFICADO&gt;</v>
      </c>
      <c r="N2258" t="str">
        <f>IF(OR(L2258="ATTACK",L2258="FINTA"),UPPER(anotacoes!I2258),"")</f>
        <v/>
      </c>
      <c r="O2258" s="6" t="str">
        <f>IF(anotacoes!N2258=0,"",anotacoes!N2258)</f>
        <v/>
      </c>
      <c r="P2258" t="str">
        <f>IF(anotacoes!M2258=0,"",UPPER(anotacoes!M2258))</f>
        <v/>
      </c>
      <c r="Q2258" t="str">
        <f t="shared" si="71"/>
        <v>INSERT INTO CONVERSAO_LUTA_ACAO (cd_conversao, id_luta, sequencia, momento_inicio, momento_fim, quem_faz, quem_sofre, acao_tipo, acao, tecnica, direcao, pontuacao) VALUES (1, 37, 27, TRIM(' 00:03:37,379'), TRIM(' 00:03:48,812'), '&lt;ARBITRO_DESCONHECIDO&gt;', '', 'PAUSE', '&lt;NAO_CLASSIFICADO&gt;', NULL, NULL, NULL)</v>
      </c>
      <c r="R2258" t="s">
        <v>10327</v>
      </c>
    </row>
    <row r="2259" spans="1:18" hidden="1" x14ac:dyDescent="0.25">
      <c r="A2259" s="7">
        <f>anotacoes!D2259</f>
        <v>40866</v>
      </c>
      <c r="B2259" t="str">
        <f>anotacoes!C2259</f>
        <v>GRAND PRIX AMSTERDAM 2011</v>
      </c>
      <c r="C2259" t="str">
        <f>anotacoes!E2259</f>
        <v>ELMONT, D</v>
      </c>
      <c r="D2259" t="str">
        <f>anotacoes!F2259</f>
        <v>SCHARINGER</v>
      </c>
      <c r="E2259" t="s">
        <v>10325</v>
      </c>
      <c r="F2259">
        <f>anotacoes!A2259</f>
        <v>37</v>
      </c>
      <c r="G2259">
        <f>anotacoes!B2259</f>
        <v>28</v>
      </c>
      <c r="H2259" t="str">
        <f>anotacoes!K2259</f>
        <v xml:space="preserve"> 00:03:48,975</v>
      </c>
      <c r="I2259" t="str">
        <f>anotacoes!L2259</f>
        <v xml:space="preserve"> 00:03:50,849</v>
      </c>
      <c r="J2259" t="str">
        <f>IF(L2259="PAUSE",E2259,IF(anotacoes!G2263=conversao_anotacoes!C2259,conversao_anotacoes!C2259,conversao_anotacoes!D2259))</f>
        <v>ELMONT, D</v>
      </c>
      <c r="K2259" t="str">
        <f t="shared" si="70"/>
        <v>SCHARINGER</v>
      </c>
      <c r="L2259" t="str">
        <f>UPPER(anotacoes!H2259)</f>
        <v>DISPLACEMENT</v>
      </c>
      <c r="M2259" t="str">
        <f>IF(OR(L2259="ATTACK",L2259="FINTA"),"&lt;TECNICA&gt;",UPPER(anotacoes!I2259))</f>
        <v>CIRCULAR LEFT</v>
      </c>
      <c r="N2259" t="str">
        <f>IF(OR(L2259="ATTACK",L2259="FINTA"),UPPER(anotacoes!I2259),"")</f>
        <v/>
      </c>
      <c r="O2259" s="6" t="str">
        <f>IF(anotacoes!N2259=0,"",anotacoes!N2259)</f>
        <v/>
      </c>
      <c r="P2259" t="str">
        <f>IF(anotacoes!M2259=0,"",UPPER(anotacoes!M2259))</f>
        <v/>
      </c>
      <c r="Q2259" t="str">
        <f t="shared" si="71"/>
        <v>INSERT INTO CONVERSAO_LUTA_ACAO (cd_conversao, id_luta, sequencia, momento_inicio, momento_fim, quem_faz, quem_sofre, acao_tipo, acao, tecnica, direcao, pontuacao) VALUES (1, 37, 28, TRIM(' 00:03:48,975'), TRIM(' 00:03:50,849'), 'ELMONT, D', 'SCHARINGER', 'DISPLACEMENT', 'CIRCULAR LEFT', NULL, NULL, NULL)</v>
      </c>
      <c r="R2259" t="s">
        <v>10327</v>
      </c>
    </row>
    <row r="2260" spans="1:18" hidden="1" x14ac:dyDescent="0.25">
      <c r="A2260" s="7">
        <f>anotacoes!D2260</f>
        <v>40866</v>
      </c>
      <c r="B2260" t="str">
        <f>anotacoes!C2260</f>
        <v>GRAND PRIX AMSTERDAM 2011</v>
      </c>
      <c r="C2260" t="str">
        <f>anotacoes!E2260</f>
        <v>ELMONT, D</v>
      </c>
      <c r="D2260" t="str">
        <f>anotacoes!F2260</f>
        <v>SCHARINGER</v>
      </c>
      <c r="E2260" t="s">
        <v>10325</v>
      </c>
      <c r="F2260">
        <f>anotacoes!A2260</f>
        <v>37</v>
      </c>
      <c r="G2260">
        <f>anotacoes!B2260</f>
        <v>29</v>
      </c>
      <c r="H2260" t="str">
        <f>anotacoes!K2260</f>
        <v xml:space="preserve"> 00:03:50,849</v>
      </c>
      <c r="I2260" t="str">
        <f>anotacoes!L2260</f>
        <v xml:space="preserve"> 00:03:55,657</v>
      </c>
      <c r="J2260" t="str">
        <f>IF(L2260="PAUSE",E2260,IF(anotacoes!G2264=conversao_anotacoes!C2260,conversao_anotacoes!C2260,conversao_anotacoes!D2260))</f>
        <v>ELMONT, D</v>
      </c>
      <c r="K2260" t="str">
        <f t="shared" si="70"/>
        <v>SCHARINGER</v>
      </c>
      <c r="L2260" t="str">
        <f>UPPER(anotacoes!H2260)</f>
        <v>DISPLACEMENT</v>
      </c>
      <c r="M2260" t="str">
        <f>IF(OR(L2260="ATTACK",L2260="FINTA"),"&lt;TECNICA&gt;",UPPER(anotacoes!I2260))</f>
        <v>2-3 STEP HESITANT LEFT</v>
      </c>
      <c r="N2260" t="str">
        <f>IF(OR(L2260="ATTACK",L2260="FINTA"),UPPER(anotacoes!I2260),"")</f>
        <v/>
      </c>
      <c r="O2260" s="6" t="str">
        <f>IF(anotacoes!N2260=0,"",anotacoes!N2260)</f>
        <v/>
      </c>
      <c r="P2260" t="str">
        <f>IF(anotacoes!M2260=0,"",UPPER(anotacoes!M2260))</f>
        <v/>
      </c>
      <c r="Q2260" t="str">
        <f t="shared" si="71"/>
        <v>INSERT INTO CONVERSAO_LUTA_ACAO (cd_conversao, id_luta, sequencia, momento_inicio, momento_fim, quem_faz, quem_sofre, acao_tipo, acao, tecnica, direcao, pontuacao) VALUES (1, 37, 29, TRIM(' 00:03:50,849'), TRIM(' 00:03:55,657'), 'ELMONT, D', 'SCHARINGER', 'DISPLACEMENT', '2-3 STEP HESITANT LEFT', NULL, NULL, NULL)</v>
      </c>
      <c r="R2260" t="s">
        <v>10327</v>
      </c>
    </row>
    <row r="2261" spans="1:18" hidden="1" x14ac:dyDescent="0.25">
      <c r="A2261" s="7">
        <f>anotacoes!D2261</f>
        <v>40866</v>
      </c>
      <c r="B2261" t="str">
        <f>anotacoes!C2261</f>
        <v>GRAND PRIX AMSTERDAM 2011</v>
      </c>
      <c r="C2261" t="str">
        <f>anotacoes!E2261</f>
        <v>ELMONT, D</v>
      </c>
      <c r="D2261" t="str">
        <f>anotacoes!F2261</f>
        <v>SCHARINGER</v>
      </c>
      <c r="E2261" t="s">
        <v>10325</v>
      </c>
      <c r="F2261">
        <f>anotacoes!A2261</f>
        <v>37</v>
      </c>
      <c r="G2261">
        <f>anotacoes!B2261</f>
        <v>30</v>
      </c>
      <c r="H2261" t="str">
        <f>anotacoes!K2261</f>
        <v xml:space="preserve"> 00:03:55,829</v>
      </c>
      <c r="I2261" t="str">
        <f>anotacoes!L2261</f>
        <v xml:space="preserve"> 00:03:58,535</v>
      </c>
      <c r="J2261" t="str">
        <f>IF(L2261="PAUSE",E2261,IF(anotacoes!G2265=conversao_anotacoes!C2261,conversao_anotacoes!C2261,conversao_anotacoes!D2261))</f>
        <v>ELMONT, D</v>
      </c>
      <c r="K2261" t="str">
        <f t="shared" si="70"/>
        <v>SCHARINGER</v>
      </c>
      <c r="L2261" t="str">
        <f>UPPER(anotacoes!H2261)</f>
        <v>GRIP TIME</v>
      </c>
      <c r="M2261" t="str">
        <f>IF(OR(L2261="ATTACK",L2261="FINTA"),"&lt;TECNICA&gt;",UPPER(anotacoes!I2261))</f>
        <v>RIGHT COLLAR</v>
      </c>
      <c r="N2261" t="str">
        <f>IF(OR(L2261="ATTACK",L2261="FINTA"),UPPER(anotacoes!I2261),"")</f>
        <v/>
      </c>
      <c r="O2261" s="6" t="str">
        <f>IF(anotacoes!N2261=0,"",anotacoes!N2261)</f>
        <v/>
      </c>
      <c r="P2261" t="str">
        <f>IF(anotacoes!M2261=0,"",UPPER(anotacoes!M2261))</f>
        <v/>
      </c>
      <c r="Q2261" t="str">
        <f t="shared" si="71"/>
        <v>INSERT INTO CONVERSAO_LUTA_ACAO (cd_conversao, id_luta, sequencia, momento_inicio, momento_fim, quem_faz, quem_sofre, acao_tipo, acao, tecnica, direcao, pontuacao) VALUES (1, 37, 30, TRIM(' 00:03:55,829'), TRIM(' 00:03:58,535'), 'ELMONT, D', 'SCHARINGER', 'GRIP TIME', 'RIGHT COLLAR', NULL, NULL, NULL)</v>
      </c>
      <c r="R2261" t="s">
        <v>10327</v>
      </c>
    </row>
    <row r="2262" spans="1:18" hidden="1" x14ac:dyDescent="0.25">
      <c r="A2262" s="7">
        <f>anotacoes!D2262</f>
        <v>40866</v>
      </c>
      <c r="B2262" t="str">
        <f>anotacoes!C2262</f>
        <v>GRAND PRIX AMSTERDAM 2011</v>
      </c>
      <c r="C2262" t="str">
        <f>anotacoes!E2262</f>
        <v>ELMONT, D</v>
      </c>
      <c r="D2262" t="str">
        <f>anotacoes!F2262</f>
        <v>SCHARINGER</v>
      </c>
      <c r="E2262" t="s">
        <v>10325</v>
      </c>
      <c r="F2262">
        <f>anotacoes!A2262</f>
        <v>37</v>
      </c>
      <c r="G2262">
        <f>anotacoes!B2262</f>
        <v>31</v>
      </c>
      <c r="H2262" t="str">
        <f>anotacoes!K2262</f>
        <v xml:space="preserve"> 00:03:58,535</v>
      </c>
      <c r="I2262" t="str">
        <f>anotacoes!L2262</f>
        <v xml:space="preserve"> 00:04:05,552</v>
      </c>
      <c r="J2262" t="str">
        <f>IF(L2262="PAUSE",E2262,IF(anotacoes!G2266=conversao_anotacoes!C2262,conversao_anotacoes!C2262,conversao_anotacoes!D2262))</f>
        <v>ELMONT, D</v>
      </c>
      <c r="K2262" t="str">
        <f t="shared" si="70"/>
        <v>SCHARINGER</v>
      </c>
      <c r="L2262" t="str">
        <f>UPPER(anotacoes!H2262)</f>
        <v>DISPLACEMENT</v>
      </c>
      <c r="M2262" t="str">
        <f>IF(OR(L2262="ATTACK",L2262="FINTA"),"&lt;TECNICA&gt;",UPPER(anotacoes!I2262))</f>
        <v>TRY TO GRIP WITH CONTACT</v>
      </c>
      <c r="N2262" t="str">
        <f>IF(OR(L2262="ATTACK",L2262="FINTA"),UPPER(anotacoes!I2262),"")</f>
        <v/>
      </c>
      <c r="O2262" s="6" t="str">
        <f>IF(anotacoes!N2262=0,"",anotacoes!N2262)</f>
        <v/>
      </c>
      <c r="P2262" t="str">
        <f>IF(anotacoes!M2262=0,"",UPPER(anotacoes!M2262))</f>
        <v/>
      </c>
      <c r="Q2262" t="str">
        <f t="shared" si="71"/>
        <v>INSERT INTO CONVERSAO_LUTA_ACAO (cd_conversao, id_luta, sequencia, momento_inicio, momento_fim, quem_faz, quem_sofre, acao_tipo, acao, tecnica, direcao, pontuacao) VALUES (1, 37, 31, TRIM(' 00:03:58,535'), TRIM(' 00:04:05,552'), 'ELMONT, D', 'SCHARINGER', 'DISPLACEMENT', 'TRY TO GRIP WITH CONTACT', NULL, NULL, NULL)</v>
      </c>
      <c r="R2262" t="s">
        <v>10327</v>
      </c>
    </row>
    <row r="2263" spans="1:18" hidden="1" x14ac:dyDescent="0.25">
      <c r="A2263" s="7">
        <f>anotacoes!D2263</f>
        <v>40866</v>
      </c>
      <c r="B2263" t="str">
        <f>anotacoes!C2263</f>
        <v>GRAND PRIX AMSTERDAM 2011</v>
      </c>
      <c r="C2263" t="str">
        <f>anotacoes!E2263</f>
        <v>ELMONT, D</v>
      </c>
      <c r="D2263" t="str">
        <f>anotacoes!F2263</f>
        <v>SCHARINGER</v>
      </c>
      <c r="E2263" t="s">
        <v>10325</v>
      </c>
      <c r="F2263">
        <f>anotacoes!A2263</f>
        <v>37</v>
      </c>
      <c r="G2263">
        <f>anotacoes!B2263</f>
        <v>32</v>
      </c>
      <c r="H2263" t="str">
        <f>anotacoes!K2263</f>
        <v xml:space="preserve"> 00:04:05,552</v>
      </c>
      <c r="I2263" t="str">
        <f>anotacoes!L2263</f>
        <v xml:space="preserve"> 00:04:05,552</v>
      </c>
      <c r="J2263" t="str">
        <f>IF(L2263="PAUSE",E2263,IF(anotacoes!G2267=conversao_anotacoes!C2263,conversao_anotacoes!C2263,conversao_anotacoes!D2263))</f>
        <v>ELMONT, D</v>
      </c>
      <c r="K2263" t="str">
        <f t="shared" si="70"/>
        <v>SCHARINGER</v>
      </c>
      <c r="L2263" t="str">
        <f>UPPER(anotacoes!H2263)</f>
        <v>GRIP TIME</v>
      </c>
      <c r="M2263" t="str">
        <f>IF(OR(L2263="ATTACK",L2263="FINTA"),"&lt;TECNICA&gt;",UPPER(anotacoes!I2263))</f>
        <v>LEFT SLEEVE</v>
      </c>
      <c r="N2263" t="str">
        <f>IF(OR(L2263="ATTACK",L2263="FINTA"),UPPER(anotacoes!I2263),"")</f>
        <v/>
      </c>
      <c r="O2263" s="6" t="str">
        <f>IF(anotacoes!N2263=0,"",anotacoes!N2263)</f>
        <v/>
      </c>
      <c r="P2263" t="str">
        <f>IF(anotacoes!M2263=0,"",UPPER(anotacoes!M2263))</f>
        <v/>
      </c>
      <c r="Q2263" t="str">
        <f t="shared" si="71"/>
        <v>INSERT INTO CONVERSAO_LUTA_ACAO (cd_conversao, id_luta, sequencia, momento_inicio, momento_fim, quem_faz, quem_sofre, acao_tipo, acao, tecnica, direcao, pontuacao) VALUES (1, 37, 32, TRIM(' 00:04:05,552'), TRIM(' 00:04:05,552'), 'ELMONT, D', 'SCHARINGER', 'GRIP TIME', 'LEFT SLEEVE', NULL, NULL, NULL)</v>
      </c>
      <c r="R2263" t="s">
        <v>10327</v>
      </c>
    </row>
    <row r="2264" spans="1:18" hidden="1" x14ac:dyDescent="0.25">
      <c r="A2264" s="7">
        <f>anotacoes!D2264</f>
        <v>40866</v>
      </c>
      <c r="B2264" t="str">
        <f>anotacoes!C2264</f>
        <v>GRAND PRIX AMSTERDAM 2011</v>
      </c>
      <c r="C2264" t="str">
        <f>anotacoes!E2264</f>
        <v>ELMONT, D</v>
      </c>
      <c r="D2264" t="str">
        <f>anotacoes!F2264</f>
        <v>SCHARINGER</v>
      </c>
      <c r="E2264" t="s">
        <v>10325</v>
      </c>
      <c r="F2264">
        <f>anotacoes!A2264</f>
        <v>37</v>
      </c>
      <c r="G2264">
        <f>anotacoes!B2264</f>
        <v>33</v>
      </c>
      <c r="H2264" t="str">
        <f>anotacoes!K2264</f>
        <v xml:space="preserve"> 00:04:05,552</v>
      </c>
      <c r="I2264" t="str">
        <f>anotacoes!L2264</f>
        <v xml:space="preserve"> 00:04:06,543</v>
      </c>
      <c r="J2264" t="str">
        <f>IF(L2264="PAUSE",E2264,IF(anotacoes!G2268=conversao_anotacoes!C2264,conversao_anotacoes!C2264,conversao_anotacoes!D2264))</f>
        <v>ELMONT, D</v>
      </c>
      <c r="K2264" t="str">
        <f t="shared" si="70"/>
        <v>SCHARINGER</v>
      </c>
      <c r="L2264" t="str">
        <f>UPPER(anotacoes!H2264)</f>
        <v>ATTACK</v>
      </c>
      <c r="M2264" t="str">
        <f>IF(OR(L2264="ATTACK",L2264="FINTA"),"&lt;TECNICA&gt;",UPPER(anotacoes!I2264))</f>
        <v>&lt;TECNICA&gt;</v>
      </c>
      <c r="N2264" t="str">
        <f>IF(OR(L2264="ATTACK",L2264="FINTA"),UPPER(anotacoes!I2264),"")</f>
        <v>KOUCHI MAKIKOMI</v>
      </c>
      <c r="O2264" s="6">
        <f>IF(anotacoes!N2264=0,"",anotacoes!N2264)</f>
        <v>2</v>
      </c>
      <c r="P2264" t="str">
        <f>IF(anotacoes!M2264=0,"",UPPER(anotacoes!M2264))</f>
        <v/>
      </c>
      <c r="Q2264" t="str">
        <f t="shared" si="71"/>
        <v>INSERT INTO CONVERSAO_LUTA_ACAO (cd_conversao, id_luta, sequencia, momento_inicio, momento_fim, quem_faz, quem_sofre, acao_tipo, acao, tecnica, direcao, pontuacao) VALUES (1, 37, 33, TRIM(' 00:04:05,552'), TRIM(' 00:04:06,543'), 'ELMONT, D', 'SCHARINGER', 'ATTACK', '&lt;TECNICA&gt;', 'KOUCHI MAKIKOMI', 2, NULL)</v>
      </c>
      <c r="R2264" t="s">
        <v>10327</v>
      </c>
    </row>
    <row r="2265" spans="1:18" hidden="1" x14ac:dyDescent="0.25">
      <c r="A2265" s="7">
        <f>anotacoes!D2265</f>
        <v>40866</v>
      </c>
      <c r="B2265" t="str">
        <f>anotacoes!C2265</f>
        <v>GRAND PRIX AMSTERDAM 2011</v>
      </c>
      <c r="C2265" t="str">
        <f>anotacoes!E2265</f>
        <v>ELMONT, D</v>
      </c>
      <c r="D2265" t="str">
        <f>anotacoes!F2265</f>
        <v>SCHARINGER</v>
      </c>
      <c r="E2265" t="s">
        <v>10325</v>
      </c>
      <c r="F2265">
        <f>anotacoes!A2265</f>
        <v>37</v>
      </c>
      <c r="G2265">
        <f>anotacoes!B2265</f>
        <v>34</v>
      </c>
      <c r="H2265" t="str">
        <f>anotacoes!K2265</f>
        <v xml:space="preserve"> 00:04:06,719</v>
      </c>
      <c r="I2265" t="str">
        <f>anotacoes!L2265</f>
        <v xml:space="preserve"> 00:05:41,768</v>
      </c>
      <c r="J2265" t="str">
        <f>IF(L2265="PAUSE",E2265,IF(anotacoes!G2269=conversao_anotacoes!C2265,conversao_anotacoes!C2265,conversao_anotacoes!D2265))</f>
        <v>ELMONT, D</v>
      </c>
      <c r="K2265" t="str">
        <f t="shared" si="70"/>
        <v>SCHARINGER</v>
      </c>
      <c r="L2265" t="str">
        <f>UPPER(anotacoes!H2265)</f>
        <v>GROUNDWORK COMBAT</v>
      </c>
      <c r="M2265" t="str">
        <f>IF(OR(L2265="ATTACK",L2265="FINTA"),"&lt;TECNICA&gt;",UPPER(anotacoes!I2265))</f>
        <v>DEFENSIVE POSITION</v>
      </c>
      <c r="N2265" t="str">
        <f>IF(OR(L2265="ATTACK",L2265="FINTA"),UPPER(anotacoes!I2265),"")</f>
        <v/>
      </c>
      <c r="O2265" s="6" t="str">
        <f>IF(anotacoes!N2265=0,"",anotacoes!N2265)</f>
        <v/>
      </c>
      <c r="P2265" t="str">
        <f>IF(anotacoes!M2265=0,"",UPPER(anotacoes!M2265))</f>
        <v/>
      </c>
      <c r="Q2265" t="str">
        <f t="shared" si="71"/>
        <v>INSERT INTO CONVERSAO_LUTA_ACAO (cd_conversao, id_luta, sequencia, momento_inicio, momento_fim, quem_faz, quem_sofre, acao_tipo, acao, tecnica, direcao, pontuacao) VALUES (1, 37, 34, TRIM(' 00:04:06,719'), TRIM(' 00:05:41,768'), 'ELMONT, D', 'SCHARINGER', 'GROUNDWORK COMBAT', 'DEFENSIVE POSITION', NULL, NULL, NULL)</v>
      </c>
      <c r="R2265" t="s">
        <v>10327</v>
      </c>
    </row>
    <row r="2266" spans="1:18" hidden="1" x14ac:dyDescent="0.25">
      <c r="A2266" s="7">
        <f>anotacoes!D2266</f>
        <v>40866</v>
      </c>
      <c r="B2266" t="str">
        <f>anotacoes!C2266</f>
        <v>GRAND PRIX AMSTERDAM 2011</v>
      </c>
      <c r="C2266" t="str">
        <f>anotacoes!E2266</f>
        <v>ELMONT, D</v>
      </c>
      <c r="D2266" t="str">
        <f>anotacoes!F2266</f>
        <v>SCHARINGER</v>
      </c>
      <c r="E2266" t="s">
        <v>10325</v>
      </c>
      <c r="F2266">
        <f>anotacoes!A2266</f>
        <v>37</v>
      </c>
      <c r="G2266">
        <f>anotacoes!B2266</f>
        <v>35</v>
      </c>
      <c r="H2266" t="str">
        <f>anotacoes!K2266</f>
        <v xml:space="preserve"> 00:05:41,939</v>
      </c>
      <c r="I2266" t="str">
        <f>anotacoes!L2266</f>
        <v xml:space="preserve"> 00:05:55,299</v>
      </c>
      <c r="J2266" t="str">
        <f>IF(L2266="PAUSE",E2266,IF(anotacoes!G2270=conversao_anotacoes!C2266,conversao_anotacoes!C2266,conversao_anotacoes!D2266))</f>
        <v>&lt;ARBITRO_DESCONHECIDO&gt;</v>
      </c>
      <c r="K2266" t="str">
        <f t="shared" si="70"/>
        <v/>
      </c>
      <c r="L2266" t="str">
        <f>UPPER(anotacoes!H2266)</f>
        <v>PAUSE</v>
      </c>
      <c r="M2266" t="str">
        <f>IF(OR(L2266="ATTACK",L2266="FINTA"),"&lt;TECNICA&gt;",UPPER(anotacoes!I2266))</f>
        <v>&lt;NAO_CLASSIFICADO&gt;</v>
      </c>
      <c r="N2266" t="str">
        <f>IF(OR(L2266="ATTACK",L2266="FINTA"),UPPER(anotacoes!I2266),"")</f>
        <v/>
      </c>
      <c r="O2266" s="6" t="str">
        <f>IF(anotacoes!N2266=0,"",anotacoes!N2266)</f>
        <v/>
      </c>
      <c r="P2266" t="str">
        <f>IF(anotacoes!M2266=0,"",UPPER(anotacoes!M2266))</f>
        <v/>
      </c>
      <c r="Q2266" t="str">
        <f t="shared" si="71"/>
        <v>INSERT INTO CONVERSAO_LUTA_ACAO (cd_conversao, id_luta, sequencia, momento_inicio, momento_fim, quem_faz, quem_sofre, acao_tipo, acao, tecnica, direcao, pontuacao) VALUES (1, 37, 35, TRIM(' 00:05:41,939'), TRIM(' 00:05:55,299'), '&lt;ARBITRO_DESCONHECIDO&gt;', '', 'PAUSE', '&lt;NAO_CLASSIFICADO&gt;', NULL, NULL, NULL)</v>
      </c>
      <c r="R2266" t="s">
        <v>10327</v>
      </c>
    </row>
    <row r="2267" spans="1:18" hidden="1" x14ac:dyDescent="0.25">
      <c r="A2267" s="7">
        <f>anotacoes!D2267</f>
        <v>40866</v>
      </c>
      <c r="B2267" t="str">
        <f>anotacoes!C2267</f>
        <v>GRAND PRIX AMSTERDAM 2011</v>
      </c>
      <c r="C2267" t="str">
        <f>anotacoes!E2267</f>
        <v>ELMONT, D</v>
      </c>
      <c r="D2267" t="str">
        <f>anotacoes!F2267</f>
        <v>SCHARINGER</v>
      </c>
      <c r="E2267" t="s">
        <v>10325</v>
      </c>
      <c r="F2267">
        <f>anotacoes!A2267</f>
        <v>37</v>
      </c>
      <c r="G2267">
        <f>anotacoes!B2267</f>
        <v>36</v>
      </c>
      <c r="H2267" t="str">
        <f>anotacoes!K2267</f>
        <v xml:space="preserve"> 00:05:55,480</v>
      </c>
      <c r="I2267" t="str">
        <f>anotacoes!L2267</f>
        <v xml:space="preserve"> 00:05:59,178</v>
      </c>
      <c r="J2267" t="str">
        <f>IF(L2267="PAUSE",E2267,IF(anotacoes!G2271=conversao_anotacoes!C2267,conversao_anotacoes!C2267,conversao_anotacoes!D2267))</f>
        <v>ELMONT, D</v>
      </c>
      <c r="K2267" t="str">
        <f t="shared" si="70"/>
        <v>SCHARINGER</v>
      </c>
      <c r="L2267" t="str">
        <f>UPPER(anotacoes!H2267)</f>
        <v>DISPLACEMENT</v>
      </c>
      <c r="M2267" t="str">
        <f>IF(OR(L2267="ATTACK",L2267="FINTA"),"&lt;TECNICA&gt;",UPPER(anotacoes!I2267))</f>
        <v>2-3 STEP HESITANT LEFT</v>
      </c>
      <c r="N2267" t="str">
        <f>IF(OR(L2267="ATTACK",L2267="FINTA"),UPPER(anotacoes!I2267),"")</f>
        <v/>
      </c>
      <c r="O2267" s="6" t="str">
        <f>IF(anotacoes!N2267=0,"",anotacoes!N2267)</f>
        <v/>
      </c>
      <c r="P2267" t="str">
        <f>IF(anotacoes!M2267=0,"",UPPER(anotacoes!M2267))</f>
        <v/>
      </c>
      <c r="Q2267" t="str">
        <f t="shared" si="71"/>
        <v>INSERT INTO CONVERSAO_LUTA_ACAO (cd_conversao, id_luta, sequencia, momento_inicio, momento_fim, quem_faz, quem_sofre, acao_tipo, acao, tecnica, direcao, pontuacao) VALUES (1, 37, 36, TRIM(' 00:05:55,480'), TRIM(' 00:05:59,178'), 'ELMONT, D', 'SCHARINGER', 'DISPLACEMENT', '2-3 STEP HESITANT LEFT', NULL, NULL, NULL)</v>
      </c>
      <c r="R2267" t="s">
        <v>10327</v>
      </c>
    </row>
    <row r="2268" spans="1:18" hidden="1" x14ac:dyDescent="0.25">
      <c r="A2268" s="7">
        <f>anotacoes!D2268</f>
        <v>40866</v>
      </c>
      <c r="B2268" t="str">
        <f>anotacoes!C2268</f>
        <v>GRAND PRIX AMSTERDAM 2011</v>
      </c>
      <c r="C2268" t="str">
        <f>anotacoes!E2268</f>
        <v>ELMONT, D</v>
      </c>
      <c r="D2268" t="str">
        <f>anotacoes!F2268</f>
        <v>SCHARINGER</v>
      </c>
      <c r="E2268" t="s">
        <v>10325</v>
      </c>
      <c r="F2268">
        <f>anotacoes!A2268</f>
        <v>37</v>
      </c>
      <c r="G2268">
        <f>anotacoes!B2268</f>
        <v>37</v>
      </c>
      <c r="H2268" t="str">
        <f>anotacoes!K2268</f>
        <v xml:space="preserve"> 00:05:59,336</v>
      </c>
      <c r="I2268" t="str">
        <f>anotacoes!L2268</f>
        <v xml:space="preserve"> 00:06:40,520</v>
      </c>
      <c r="J2268" t="str">
        <f>IF(L2268="PAUSE",E2268,IF(anotacoes!G2272=conversao_anotacoes!C2268,conversao_anotacoes!C2268,conversao_anotacoes!D2268))</f>
        <v>ELMONT, D</v>
      </c>
      <c r="K2268" t="str">
        <f t="shared" si="70"/>
        <v>SCHARINGER</v>
      </c>
      <c r="L2268" t="str">
        <f>UPPER(anotacoes!H2268)</f>
        <v>DISPLACEMENT</v>
      </c>
      <c r="M2268" t="str">
        <f>IF(OR(L2268="ATTACK",L2268="FINTA"),"&lt;TECNICA&gt;",UPPER(anotacoes!I2268))</f>
        <v>TRY TO GRIP WITH CONTACT</v>
      </c>
      <c r="N2268" t="str">
        <f>IF(OR(L2268="ATTACK",L2268="FINTA"),UPPER(anotacoes!I2268),"")</f>
        <v/>
      </c>
      <c r="O2268" s="6" t="str">
        <f>IF(anotacoes!N2268=0,"",anotacoes!N2268)</f>
        <v/>
      </c>
      <c r="P2268" t="str">
        <f>IF(anotacoes!M2268=0,"",UPPER(anotacoes!M2268))</f>
        <v/>
      </c>
      <c r="Q2268" t="str">
        <f t="shared" si="71"/>
        <v>INSERT INTO CONVERSAO_LUTA_ACAO (cd_conversao, id_luta, sequencia, momento_inicio, momento_fim, quem_faz, quem_sofre, acao_tipo, acao, tecnica, direcao, pontuacao) VALUES (1, 37, 37, TRIM(' 00:05:59,336'), TRIM(' 00:06:40,520'), 'ELMONT, D', 'SCHARINGER', 'DISPLACEMENT', 'TRY TO GRIP WITH CONTACT', NULL, NULL, NULL)</v>
      </c>
      <c r="R2268" t="s">
        <v>10327</v>
      </c>
    </row>
    <row r="2269" spans="1:18" hidden="1" x14ac:dyDescent="0.25">
      <c r="A2269" s="7">
        <f>anotacoes!D2269</f>
        <v>40866</v>
      </c>
      <c r="B2269" t="str">
        <f>anotacoes!C2269</f>
        <v>GRAND PRIX AMSTERDAM 2011</v>
      </c>
      <c r="C2269" t="str">
        <f>anotacoes!E2269</f>
        <v>ELMONT, D</v>
      </c>
      <c r="D2269" t="str">
        <f>anotacoes!F2269</f>
        <v>SCHARINGER</v>
      </c>
      <c r="E2269" t="s">
        <v>10325</v>
      </c>
      <c r="F2269">
        <f>anotacoes!A2269</f>
        <v>37</v>
      </c>
      <c r="G2269">
        <f>anotacoes!B2269</f>
        <v>38</v>
      </c>
      <c r="H2269" t="str">
        <f>anotacoes!K2269</f>
        <v xml:space="preserve"> 00:06:40,520</v>
      </c>
      <c r="I2269" t="str">
        <f>anotacoes!L2269</f>
        <v xml:space="preserve"> 00:06:57,343</v>
      </c>
      <c r="J2269" t="str">
        <f>IF(L2269="PAUSE",E2269,IF(anotacoes!G2273=conversao_anotacoes!C2269,conversao_anotacoes!C2269,conversao_anotacoes!D2269))</f>
        <v>ELMONT, D</v>
      </c>
      <c r="K2269" t="str">
        <f t="shared" si="70"/>
        <v>SCHARINGER</v>
      </c>
      <c r="L2269" t="str">
        <f>UPPER(anotacoes!H2269)</f>
        <v>GROUNDWORK COMBAT</v>
      </c>
      <c r="M2269" t="str">
        <f>IF(OR(L2269="ATTACK",L2269="FINTA"),"&lt;TECNICA&gt;",UPPER(anotacoes!I2269))</f>
        <v>DEFENSIVE POSITION</v>
      </c>
      <c r="N2269" t="str">
        <f>IF(OR(L2269="ATTACK",L2269="FINTA"),UPPER(anotacoes!I2269),"")</f>
        <v/>
      </c>
      <c r="O2269" s="6" t="str">
        <f>IF(anotacoes!N2269=0,"",anotacoes!N2269)</f>
        <v/>
      </c>
      <c r="P2269" t="str">
        <f>IF(anotacoes!M2269=0,"",UPPER(anotacoes!M2269))</f>
        <v/>
      </c>
      <c r="Q2269" t="str">
        <f t="shared" si="71"/>
        <v>INSERT INTO CONVERSAO_LUTA_ACAO (cd_conversao, id_luta, sequencia, momento_inicio, momento_fim, quem_faz, quem_sofre, acao_tipo, acao, tecnica, direcao, pontuacao) VALUES (1, 37, 38, TRIM(' 00:06:40,520'), TRIM(' 00:06:57,343'), 'ELMONT, D', 'SCHARINGER', 'GROUNDWORK COMBAT', 'DEFENSIVE POSITION', NULL, NULL, NULL)</v>
      </c>
      <c r="R2269" t="s">
        <v>10327</v>
      </c>
    </row>
    <row r="2270" spans="1:18" hidden="1" x14ac:dyDescent="0.25">
      <c r="A2270" s="7">
        <f>anotacoes!D2270</f>
        <v>40866</v>
      </c>
      <c r="B2270" t="str">
        <f>anotacoes!C2270</f>
        <v>GRAND PRIX AMSTERDAM 2011</v>
      </c>
      <c r="C2270" t="str">
        <f>anotacoes!E2270</f>
        <v>ELMONT, D</v>
      </c>
      <c r="D2270" t="str">
        <f>anotacoes!F2270</f>
        <v>SCHARINGER</v>
      </c>
      <c r="E2270" t="s">
        <v>10325</v>
      </c>
      <c r="F2270">
        <f>anotacoes!A2270</f>
        <v>37</v>
      </c>
      <c r="G2270">
        <f>anotacoes!B2270</f>
        <v>39</v>
      </c>
      <c r="H2270" t="str">
        <f>anotacoes!K2270</f>
        <v xml:space="preserve"> 00:06:57,578</v>
      </c>
      <c r="I2270" t="str">
        <f>anotacoes!L2270</f>
        <v xml:space="preserve"> 00:07:08,144</v>
      </c>
      <c r="J2270" t="str">
        <f>IF(L2270="PAUSE",E2270,IF(anotacoes!G2274=conversao_anotacoes!C2270,conversao_anotacoes!C2270,conversao_anotacoes!D2270))</f>
        <v>&lt;ARBITRO_DESCONHECIDO&gt;</v>
      </c>
      <c r="K2270" t="str">
        <f t="shared" si="70"/>
        <v/>
      </c>
      <c r="L2270" t="str">
        <f>UPPER(anotacoes!H2270)</f>
        <v>PAUSE</v>
      </c>
      <c r="M2270" t="str">
        <f>IF(OR(L2270="ATTACK",L2270="FINTA"),"&lt;TECNICA&gt;",UPPER(anotacoes!I2270))</f>
        <v>&lt;NAO_CLASSIFICADO&gt;</v>
      </c>
      <c r="N2270" t="str">
        <f>IF(OR(L2270="ATTACK",L2270="FINTA"),UPPER(anotacoes!I2270),"")</f>
        <v/>
      </c>
      <c r="O2270" s="6" t="str">
        <f>IF(anotacoes!N2270=0,"",anotacoes!N2270)</f>
        <v/>
      </c>
      <c r="P2270" t="str">
        <f>IF(anotacoes!M2270=0,"",UPPER(anotacoes!M2270))</f>
        <v/>
      </c>
      <c r="Q2270" t="str">
        <f t="shared" si="71"/>
        <v>INSERT INTO CONVERSAO_LUTA_ACAO (cd_conversao, id_luta, sequencia, momento_inicio, momento_fim, quem_faz, quem_sofre, acao_tipo, acao, tecnica, direcao, pontuacao) VALUES (1, 37, 39, TRIM(' 00:06:57,578'), TRIM(' 00:07:08,144'), '&lt;ARBITRO_DESCONHECIDO&gt;', '', 'PAUSE', '&lt;NAO_CLASSIFICADO&gt;', NULL, NULL, NULL)</v>
      </c>
      <c r="R2270" t="s">
        <v>10327</v>
      </c>
    </row>
    <row r="2271" spans="1:18" hidden="1" x14ac:dyDescent="0.25">
      <c r="A2271" s="7">
        <f>anotacoes!D2271</f>
        <v>40866</v>
      </c>
      <c r="B2271" t="str">
        <f>anotacoes!C2271</f>
        <v>GRAND PRIX AMSTERDAM 2011</v>
      </c>
      <c r="C2271" t="str">
        <f>anotacoes!E2271</f>
        <v>ELMONT, D</v>
      </c>
      <c r="D2271" t="str">
        <f>anotacoes!F2271</f>
        <v>SCHARINGER</v>
      </c>
      <c r="E2271" t="s">
        <v>10325</v>
      </c>
      <c r="F2271">
        <f>anotacoes!A2271</f>
        <v>37</v>
      </c>
      <c r="G2271">
        <f>anotacoes!B2271</f>
        <v>40</v>
      </c>
      <c r="H2271" t="str">
        <f>anotacoes!K2271</f>
        <v xml:space="preserve"> 00:07:08,318</v>
      </c>
      <c r="I2271" t="str">
        <f>anotacoes!L2271</f>
        <v xml:space="preserve"> 00:07:12,752</v>
      </c>
      <c r="J2271" t="str">
        <f>IF(L2271="PAUSE",E2271,IF(anotacoes!G2275=conversao_anotacoes!C2271,conversao_anotacoes!C2271,conversao_anotacoes!D2271))</f>
        <v>ELMONT, D</v>
      </c>
      <c r="K2271" t="str">
        <f t="shared" si="70"/>
        <v>SCHARINGER</v>
      </c>
      <c r="L2271" t="str">
        <f>UPPER(anotacoes!H2271)</f>
        <v>DISPLACEMENT</v>
      </c>
      <c r="M2271" t="str">
        <f>IF(OR(L2271="ATTACK",L2271="FINTA"),"&lt;TECNICA&gt;",UPPER(anotacoes!I2271))</f>
        <v>CIRCULAR LEFT</v>
      </c>
      <c r="N2271" t="str">
        <f>IF(OR(L2271="ATTACK",L2271="FINTA"),UPPER(anotacoes!I2271),"")</f>
        <v/>
      </c>
      <c r="O2271" s="6" t="str">
        <f>IF(anotacoes!N2271=0,"",anotacoes!N2271)</f>
        <v/>
      </c>
      <c r="P2271" t="str">
        <f>IF(anotacoes!M2271=0,"",UPPER(anotacoes!M2271))</f>
        <v/>
      </c>
      <c r="Q2271" t="str">
        <f t="shared" si="71"/>
        <v>INSERT INTO CONVERSAO_LUTA_ACAO (cd_conversao, id_luta, sequencia, momento_inicio, momento_fim, quem_faz, quem_sofre, acao_tipo, acao, tecnica, direcao, pontuacao) VALUES (1, 37, 40, TRIM(' 00:07:08,318'), TRIM(' 00:07:12,752'), 'ELMONT, D', 'SCHARINGER', 'DISPLACEMENT', 'CIRCULAR LEFT', NULL, NULL, NULL)</v>
      </c>
      <c r="R2271" t="s">
        <v>10327</v>
      </c>
    </row>
    <row r="2272" spans="1:18" hidden="1" x14ac:dyDescent="0.25">
      <c r="A2272" s="7">
        <f>anotacoes!D2272</f>
        <v>40866</v>
      </c>
      <c r="B2272" t="str">
        <f>anotacoes!C2272</f>
        <v>GRAND PRIX AMSTERDAM 2011</v>
      </c>
      <c r="C2272" t="str">
        <f>anotacoes!E2272</f>
        <v>ELMONT, D</v>
      </c>
      <c r="D2272" t="str">
        <f>anotacoes!F2272</f>
        <v>SCHARINGER</v>
      </c>
      <c r="E2272" t="s">
        <v>10325</v>
      </c>
      <c r="F2272">
        <f>anotacoes!A2272</f>
        <v>37</v>
      </c>
      <c r="G2272">
        <f>anotacoes!B2272</f>
        <v>41</v>
      </c>
      <c r="H2272" t="str">
        <f>anotacoes!K2272</f>
        <v xml:space="preserve"> 00:07:12,752</v>
      </c>
      <c r="I2272" t="str">
        <f>anotacoes!L2272</f>
        <v xml:space="preserve"> 00:07:16,112</v>
      </c>
      <c r="J2272" t="str">
        <f>IF(L2272="PAUSE",E2272,IF(anotacoes!G2276=conversao_anotacoes!C2272,conversao_anotacoes!C2272,conversao_anotacoes!D2272))</f>
        <v>ELMONT, D</v>
      </c>
      <c r="K2272" t="str">
        <f t="shared" si="70"/>
        <v>SCHARINGER</v>
      </c>
      <c r="L2272" t="str">
        <f>UPPER(anotacoes!H2272)</f>
        <v>DISPLACEMENT</v>
      </c>
      <c r="M2272" t="str">
        <f>IF(OR(L2272="ATTACK",L2272="FINTA"),"&lt;TECNICA&gt;",UPPER(anotacoes!I2272))</f>
        <v>2-3 STEP HESITANT LEFT</v>
      </c>
      <c r="N2272" t="str">
        <f>IF(OR(L2272="ATTACK",L2272="FINTA"),UPPER(anotacoes!I2272),"")</f>
        <v/>
      </c>
      <c r="O2272" s="6" t="str">
        <f>IF(anotacoes!N2272=0,"",anotacoes!N2272)</f>
        <v/>
      </c>
      <c r="P2272" t="str">
        <f>IF(anotacoes!M2272=0,"",UPPER(anotacoes!M2272))</f>
        <v/>
      </c>
      <c r="Q2272" t="str">
        <f t="shared" si="71"/>
        <v>INSERT INTO CONVERSAO_LUTA_ACAO (cd_conversao, id_luta, sequencia, momento_inicio, momento_fim, quem_faz, quem_sofre, acao_tipo, acao, tecnica, direcao, pontuacao) VALUES (1, 37, 41, TRIM(' 00:07:12,752'), TRIM(' 00:07:16,112'), 'ELMONT, D', 'SCHARINGER', 'DISPLACEMENT', '2-3 STEP HESITANT LEFT', NULL, NULL, NULL)</v>
      </c>
      <c r="R2272" t="s">
        <v>10327</v>
      </c>
    </row>
    <row r="2273" spans="1:18" hidden="1" x14ac:dyDescent="0.25">
      <c r="A2273" s="7">
        <f>anotacoes!D2273</f>
        <v>40866</v>
      </c>
      <c r="B2273" t="str">
        <f>anotacoes!C2273</f>
        <v>GRAND PRIX AMSTERDAM 2011</v>
      </c>
      <c r="C2273" t="str">
        <f>anotacoes!E2273</f>
        <v>ELMONT, D</v>
      </c>
      <c r="D2273" t="str">
        <f>anotacoes!F2273</f>
        <v>SCHARINGER</v>
      </c>
      <c r="E2273" t="s">
        <v>10325</v>
      </c>
      <c r="F2273">
        <f>anotacoes!A2273</f>
        <v>37</v>
      </c>
      <c r="G2273">
        <f>anotacoes!B2273</f>
        <v>42</v>
      </c>
      <c r="H2273" t="str">
        <f>anotacoes!K2273</f>
        <v xml:space="preserve"> 00:07:16,112</v>
      </c>
      <c r="I2273" t="str">
        <f>anotacoes!L2273</f>
        <v xml:space="preserve"> 00:07:19,941</v>
      </c>
      <c r="J2273" t="str">
        <f>IF(L2273="PAUSE",E2273,IF(anotacoes!G2277=conversao_anotacoes!C2273,conversao_anotacoes!C2273,conversao_anotacoes!D2273))</f>
        <v>ELMONT, D</v>
      </c>
      <c r="K2273" t="str">
        <f t="shared" si="70"/>
        <v>SCHARINGER</v>
      </c>
      <c r="L2273" t="str">
        <f>UPPER(anotacoes!H2273)</f>
        <v>GRIP TIME</v>
      </c>
      <c r="M2273" t="str">
        <f>IF(OR(L2273="ATTACK",L2273="FINTA"),"&lt;TECNICA&gt;",UPPER(anotacoes!I2273))</f>
        <v>LEFT COLLAR RIGHT SLEEVE</v>
      </c>
      <c r="N2273" t="str">
        <f>IF(OR(L2273="ATTACK",L2273="FINTA"),UPPER(anotacoes!I2273),"")</f>
        <v/>
      </c>
      <c r="O2273" s="6" t="str">
        <f>IF(anotacoes!N2273=0,"",anotacoes!N2273)</f>
        <v/>
      </c>
      <c r="P2273" t="str">
        <f>IF(anotacoes!M2273=0,"",UPPER(anotacoes!M2273))</f>
        <v/>
      </c>
      <c r="Q2273" t="str">
        <f t="shared" si="71"/>
        <v>INSERT INTO CONVERSAO_LUTA_ACAO (cd_conversao, id_luta, sequencia, momento_inicio, momento_fim, quem_faz, quem_sofre, acao_tipo, acao, tecnica, direcao, pontuacao) VALUES (1, 37, 42, TRIM(' 00:07:16,112'), TRIM(' 00:07:19,941'), 'ELMONT, D', 'SCHARINGER', 'GRIP TIME', 'LEFT COLLAR RIGHT SLEEVE', NULL, NULL, NULL)</v>
      </c>
      <c r="R2273" t="s">
        <v>10327</v>
      </c>
    </row>
    <row r="2274" spans="1:18" hidden="1" x14ac:dyDescent="0.25">
      <c r="A2274" s="7">
        <f>anotacoes!D2274</f>
        <v>40866</v>
      </c>
      <c r="B2274" t="str">
        <f>anotacoes!C2274</f>
        <v>GRAND PRIX AMSTERDAM 2011</v>
      </c>
      <c r="C2274" t="str">
        <f>anotacoes!E2274</f>
        <v>ELMONT, D</v>
      </c>
      <c r="D2274" t="str">
        <f>anotacoes!F2274</f>
        <v>SCHARINGER</v>
      </c>
      <c r="E2274" t="s">
        <v>10325</v>
      </c>
      <c r="F2274">
        <f>anotacoes!A2274</f>
        <v>37</v>
      </c>
      <c r="G2274">
        <f>anotacoes!B2274</f>
        <v>43</v>
      </c>
      <c r="H2274" t="str">
        <f>anotacoes!K2274</f>
        <v xml:space="preserve"> 00:07:19,941</v>
      </c>
      <c r="I2274" t="str">
        <f>anotacoes!L2274</f>
        <v xml:space="preserve"> 00:07:21,339</v>
      </c>
      <c r="J2274" t="str">
        <f>IF(L2274="PAUSE",E2274,IF(anotacoes!G2278=conversao_anotacoes!C2274,conversao_anotacoes!C2274,conversao_anotacoes!D2274))</f>
        <v>ELMONT, D</v>
      </c>
      <c r="K2274" t="str">
        <f t="shared" si="70"/>
        <v>SCHARINGER</v>
      </c>
      <c r="L2274" t="str">
        <f>UPPER(anotacoes!H2274)</f>
        <v>DEFENSE</v>
      </c>
      <c r="M2274" t="str">
        <f>IF(OR(L2274="ATTACK",L2274="FINTA"),"&lt;TECNICA&gt;",UPPER(anotacoes!I2274))</f>
        <v>TAE-SABAKI LEFT INCLINED</v>
      </c>
      <c r="N2274" t="str">
        <f>IF(OR(L2274="ATTACK",L2274="FINTA"),UPPER(anotacoes!I2274),"")</f>
        <v/>
      </c>
      <c r="O2274" s="6" t="str">
        <f>IF(anotacoes!N2274=0,"",anotacoes!N2274)</f>
        <v/>
      </c>
      <c r="P2274" t="str">
        <f>IF(anotacoes!M2274=0,"",UPPER(anotacoes!M2274))</f>
        <v/>
      </c>
      <c r="Q2274" t="str">
        <f t="shared" si="71"/>
        <v>INSERT INTO CONVERSAO_LUTA_ACAO (cd_conversao, id_luta, sequencia, momento_inicio, momento_fim, quem_faz, quem_sofre, acao_tipo, acao, tecnica, direcao, pontuacao) VALUES (1, 37, 43, TRIM(' 00:07:19,941'), TRIM(' 00:07:21,339'), 'ELMONT, D', 'SCHARINGER', 'DEFENSE', 'TAE-SABAKI LEFT INCLINED', NULL, NULL, NULL)</v>
      </c>
      <c r="R2274" t="s">
        <v>10327</v>
      </c>
    </row>
    <row r="2275" spans="1:18" hidden="1" x14ac:dyDescent="0.25">
      <c r="A2275" s="7">
        <f>anotacoes!D2275</f>
        <v>40866</v>
      </c>
      <c r="B2275" t="str">
        <f>anotacoes!C2275</f>
        <v>GRAND PRIX AMSTERDAM 2011</v>
      </c>
      <c r="C2275" t="str">
        <f>anotacoes!E2275</f>
        <v>ELMONT, D</v>
      </c>
      <c r="D2275" t="str">
        <f>anotacoes!F2275</f>
        <v>SCHARINGER</v>
      </c>
      <c r="E2275" t="s">
        <v>10325</v>
      </c>
      <c r="F2275">
        <f>anotacoes!A2275</f>
        <v>37</v>
      </c>
      <c r="G2275">
        <f>anotacoes!B2275</f>
        <v>44</v>
      </c>
      <c r="H2275" t="str">
        <f>anotacoes!K2275</f>
        <v xml:space="preserve"> 00:07:21,566</v>
      </c>
      <c r="I2275" t="str">
        <f>anotacoes!L2275</f>
        <v xml:space="preserve"> 00:07:24,366</v>
      </c>
      <c r="J2275" t="str">
        <f>IF(L2275="PAUSE",E2275,IF(anotacoes!G2279=conversao_anotacoes!C2275,conversao_anotacoes!C2275,conversao_anotacoes!D2275))</f>
        <v>ELMONT, D</v>
      </c>
      <c r="K2275" t="str">
        <f t="shared" si="70"/>
        <v>SCHARINGER</v>
      </c>
      <c r="L2275" t="str">
        <f>UPPER(anotacoes!H2275)</f>
        <v>TRANSITION</v>
      </c>
      <c r="M2275" t="str">
        <f>IF(OR(L2275="ATTACK",L2275="FINTA"),"&lt;TECNICA&gt;",UPPER(anotacoes!I2275))</f>
        <v>WITHOUT ATTACK</v>
      </c>
      <c r="N2275" t="str">
        <f>IF(OR(L2275="ATTACK",L2275="FINTA"),UPPER(anotacoes!I2275),"")</f>
        <v/>
      </c>
      <c r="O2275" s="6" t="str">
        <f>IF(anotacoes!N2275=0,"",anotacoes!N2275)</f>
        <v/>
      </c>
      <c r="P2275" t="str">
        <f>IF(anotacoes!M2275=0,"",UPPER(anotacoes!M2275))</f>
        <v/>
      </c>
      <c r="Q2275" t="str">
        <f t="shared" si="71"/>
        <v>INSERT INTO CONVERSAO_LUTA_ACAO (cd_conversao, id_luta, sequencia, momento_inicio, momento_fim, quem_faz, quem_sofre, acao_tipo, acao, tecnica, direcao, pontuacao) VALUES (1, 37, 44, TRIM(' 00:07:21,566'), TRIM(' 00:07:24,366'), 'ELMONT, D', 'SCHARINGER', 'TRANSITION', 'WITHOUT ATTACK', NULL, NULL, NULL)</v>
      </c>
      <c r="R2275" t="s">
        <v>10327</v>
      </c>
    </row>
    <row r="2276" spans="1:18" hidden="1" x14ac:dyDescent="0.25">
      <c r="A2276" s="7">
        <f>anotacoes!D2276</f>
        <v>40866</v>
      </c>
      <c r="B2276" t="str">
        <f>anotacoes!C2276</f>
        <v>GRAND PRIX AMSTERDAM 2011</v>
      </c>
      <c r="C2276" t="str">
        <f>anotacoes!E2276</f>
        <v>ELMONT, D</v>
      </c>
      <c r="D2276" t="str">
        <f>anotacoes!F2276</f>
        <v>SCHARINGER</v>
      </c>
      <c r="E2276" t="s">
        <v>10325</v>
      </c>
      <c r="F2276">
        <f>anotacoes!A2276</f>
        <v>37</v>
      </c>
      <c r="G2276">
        <f>anotacoes!B2276</f>
        <v>45</v>
      </c>
      <c r="H2276" t="str">
        <f>anotacoes!K2276</f>
        <v xml:space="preserve"> 00:07:24,573</v>
      </c>
      <c r="I2276" t="str">
        <f>anotacoes!L2276</f>
        <v xml:space="preserve"> 00:07:30,110</v>
      </c>
      <c r="J2276" t="str">
        <f>IF(L2276="PAUSE",E2276,IF(anotacoes!G2280=conversao_anotacoes!C2276,conversao_anotacoes!C2276,conversao_anotacoes!D2276))</f>
        <v>&lt;ARBITRO_DESCONHECIDO&gt;</v>
      </c>
      <c r="K2276" t="str">
        <f t="shared" si="70"/>
        <v/>
      </c>
      <c r="L2276" t="str">
        <f>UPPER(anotacoes!H2276)</f>
        <v>PAUSE</v>
      </c>
      <c r="M2276" t="str">
        <f>IF(OR(L2276="ATTACK",L2276="FINTA"),"&lt;TECNICA&gt;",UPPER(anotacoes!I2276))</f>
        <v>&lt;NAO_CLASSIFICADO&gt;</v>
      </c>
      <c r="N2276" t="str">
        <f>IF(OR(L2276="ATTACK",L2276="FINTA"),UPPER(anotacoes!I2276),"")</f>
        <v/>
      </c>
      <c r="O2276" s="6" t="str">
        <f>IF(anotacoes!N2276=0,"",anotacoes!N2276)</f>
        <v/>
      </c>
      <c r="P2276" t="str">
        <f>IF(anotacoes!M2276=0,"",UPPER(anotacoes!M2276))</f>
        <v/>
      </c>
      <c r="Q2276" t="str">
        <f t="shared" si="71"/>
        <v>INSERT INTO CONVERSAO_LUTA_ACAO (cd_conversao, id_luta, sequencia, momento_inicio, momento_fim, quem_faz, quem_sofre, acao_tipo, acao, tecnica, direcao, pontuacao) VALUES (1, 37, 45, TRIM(' 00:07:24,573'), TRIM(' 00:07:30,110'), '&lt;ARBITRO_DESCONHECIDO&gt;', '', 'PAUSE', '&lt;NAO_CLASSIFICADO&gt;', NULL, NULL, NULL)</v>
      </c>
      <c r="R2276" t="s">
        <v>10327</v>
      </c>
    </row>
    <row r="2277" spans="1:18" hidden="1" x14ac:dyDescent="0.25">
      <c r="A2277" s="7">
        <f>anotacoes!D2277</f>
        <v>40866</v>
      </c>
      <c r="B2277" t="str">
        <f>anotacoes!C2277</f>
        <v>GRAND PRIX AMSTERDAM 2011</v>
      </c>
      <c r="C2277" t="str">
        <f>anotacoes!E2277</f>
        <v>ELMONT, D</v>
      </c>
      <c r="D2277" t="str">
        <f>anotacoes!F2277</f>
        <v>SCHARINGER</v>
      </c>
      <c r="E2277" t="s">
        <v>10325</v>
      </c>
      <c r="F2277">
        <f>anotacoes!A2277</f>
        <v>37</v>
      </c>
      <c r="G2277">
        <f>anotacoes!B2277</f>
        <v>46</v>
      </c>
      <c r="H2277" t="str">
        <f>anotacoes!K2277</f>
        <v xml:space="preserve"> 00:07:30,302</v>
      </c>
      <c r="I2277" t="str">
        <f>anotacoes!L2277</f>
        <v xml:space="preserve"> 00:07:34,131</v>
      </c>
      <c r="J2277" t="str">
        <f>IF(L2277="PAUSE",E2277,IF(anotacoes!G2281=conversao_anotacoes!C2277,conversao_anotacoes!C2277,conversao_anotacoes!D2277))</f>
        <v>ELMONT, D</v>
      </c>
      <c r="K2277" t="str">
        <f t="shared" si="70"/>
        <v>SCHARINGER</v>
      </c>
      <c r="L2277" t="str">
        <f>UPPER(anotacoes!H2277)</f>
        <v>DISPLACEMENT</v>
      </c>
      <c r="M2277" t="str">
        <f>IF(OR(L2277="ATTACK",L2277="FINTA"),"&lt;TECNICA&gt;",UPPER(anotacoes!I2277))</f>
        <v>2-3 STEP HESITANT LEFT</v>
      </c>
      <c r="N2277" t="str">
        <f>IF(OR(L2277="ATTACK",L2277="FINTA"),UPPER(anotacoes!I2277),"")</f>
        <v/>
      </c>
      <c r="O2277" s="6" t="str">
        <f>IF(anotacoes!N2277=0,"",anotacoes!N2277)</f>
        <v/>
      </c>
      <c r="P2277" t="str">
        <f>IF(anotacoes!M2277=0,"",UPPER(anotacoes!M2277))</f>
        <v/>
      </c>
      <c r="Q2277" t="str">
        <f t="shared" si="71"/>
        <v>INSERT INTO CONVERSAO_LUTA_ACAO (cd_conversao, id_luta, sequencia, momento_inicio, momento_fim, quem_faz, quem_sofre, acao_tipo, acao, tecnica, direcao, pontuacao) VALUES (1, 37, 46, TRIM(' 00:07:30,302'), TRIM(' 00:07:34,131'), 'ELMONT, D', 'SCHARINGER', 'DISPLACEMENT', '2-3 STEP HESITANT LEFT', NULL, NULL, NULL)</v>
      </c>
      <c r="R2277" t="s">
        <v>10327</v>
      </c>
    </row>
    <row r="2278" spans="1:18" hidden="1" x14ac:dyDescent="0.25">
      <c r="A2278" s="7">
        <f>anotacoes!D2278</f>
        <v>40866</v>
      </c>
      <c r="B2278" t="str">
        <f>anotacoes!C2278</f>
        <v>GRAND PRIX AMSTERDAM 2011</v>
      </c>
      <c r="C2278" t="str">
        <f>anotacoes!E2278</f>
        <v>ELMONT, D</v>
      </c>
      <c r="D2278" t="str">
        <f>anotacoes!F2278</f>
        <v>SCHARINGER</v>
      </c>
      <c r="E2278" t="s">
        <v>10325</v>
      </c>
      <c r="F2278">
        <f>anotacoes!A2278</f>
        <v>37</v>
      </c>
      <c r="G2278">
        <f>anotacoes!B2278</f>
        <v>47</v>
      </c>
      <c r="H2278" t="str">
        <f>anotacoes!K2278</f>
        <v xml:space="preserve"> 00:07:34,304</v>
      </c>
      <c r="I2278" t="str">
        <f>anotacoes!L2278</f>
        <v xml:space="preserve"> 00:08:23,099</v>
      </c>
      <c r="J2278" t="str">
        <f>IF(L2278="PAUSE",E2278,IF(anotacoes!G2282=conversao_anotacoes!C2278,conversao_anotacoes!C2278,conversao_anotacoes!D2278))</f>
        <v>ELMONT, D</v>
      </c>
      <c r="K2278" t="str">
        <f t="shared" si="70"/>
        <v>SCHARINGER</v>
      </c>
      <c r="L2278" t="str">
        <f>UPPER(anotacoes!H2278)</f>
        <v>GRIP TIME</v>
      </c>
      <c r="M2278" t="str">
        <f>IF(OR(L2278="ATTACK",L2278="FINTA"),"&lt;TECNICA&gt;",UPPER(anotacoes!I2278))</f>
        <v>RIGHT COLLAR LEFT SLEEVE</v>
      </c>
      <c r="N2278" t="str">
        <f>IF(OR(L2278="ATTACK",L2278="FINTA"),UPPER(anotacoes!I2278),"")</f>
        <v/>
      </c>
      <c r="O2278" s="6" t="str">
        <f>IF(anotacoes!N2278=0,"",anotacoes!N2278)</f>
        <v/>
      </c>
      <c r="P2278" t="str">
        <f>IF(anotacoes!M2278=0,"",UPPER(anotacoes!M2278))</f>
        <v/>
      </c>
      <c r="Q2278" t="str">
        <f t="shared" si="71"/>
        <v>INSERT INTO CONVERSAO_LUTA_ACAO (cd_conversao, id_luta, sequencia, momento_inicio, momento_fim, quem_faz, quem_sofre, acao_tipo, acao, tecnica, direcao, pontuacao) VALUES (1, 37, 47, TRIM(' 00:07:34,304'), TRIM(' 00:08:23,099'), 'ELMONT, D', 'SCHARINGER', 'GRIP TIME', 'RIGHT COLLAR LEFT SLEEVE', NULL, NULL, NULL)</v>
      </c>
      <c r="R2278" t="s">
        <v>10327</v>
      </c>
    </row>
    <row r="2279" spans="1:18" hidden="1" x14ac:dyDescent="0.25">
      <c r="A2279" s="7">
        <f>anotacoes!D2279</f>
        <v>40866</v>
      </c>
      <c r="B2279" t="str">
        <f>anotacoes!C2279</f>
        <v>GRAND PRIX AMSTERDAM 2011</v>
      </c>
      <c r="C2279" t="str">
        <f>anotacoes!E2279</f>
        <v>ELMONT, D</v>
      </c>
      <c r="D2279" t="str">
        <f>anotacoes!F2279</f>
        <v>SCHARINGER</v>
      </c>
      <c r="E2279" t="s">
        <v>10325</v>
      </c>
      <c r="F2279">
        <f>anotacoes!A2279</f>
        <v>37</v>
      </c>
      <c r="G2279">
        <f>anotacoes!B2279</f>
        <v>48</v>
      </c>
      <c r="H2279" t="str">
        <f>anotacoes!K2279</f>
        <v xml:space="preserve"> 00:08:23,099</v>
      </c>
      <c r="I2279" t="str">
        <f>anotacoes!L2279</f>
        <v xml:space="preserve"> 00:08:23,099</v>
      </c>
      <c r="J2279" t="str">
        <f>IF(L2279="PAUSE",E2279,IF(anotacoes!G2283=conversao_anotacoes!C2279,conversao_anotacoes!C2279,conversao_anotacoes!D2279))</f>
        <v>ELMONT, D</v>
      </c>
      <c r="K2279" t="str">
        <f t="shared" si="70"/>
        <v>SCHARINGER</v>
      </c>
      <c r="L2279" t="str">
        <f>UPPER(anotacoes!H2279)</f>
        <v>ATTACK</v>
      </c>
      <c r="M2279" t="str">
        <f>IF(OR(L2279="ATTACK",L2279="FINTA"),"&lt;TECNICA&gt;",UPPER(anotacoes!I2279))</f>
        <v>&lt;TECNICA&gt;</v>
      </c>
      <c r="N2279" t="str">
        <f>IF(OR(L2279="ATTACK",L2279="FINTA"),UPPER(anotacoes!I2279),"")</f>
        <v>DEASHI HARAI</v>
      </c>
      <c r="O2279" s="6">
        <f>IF(anotacoes!N2279=0,"",anotacoes!N2279)</f>
        <v>7</v>
      </c>
      <c r="P2279" t="str">
        <f>IF(anotacoes!M2279=0,"",UPPER(anotacoes!M2279))</f>
        <v/>
      </c>
      <c r="Q2279" t="str">
        <f t="shared" si="71"/>
        <v>INSERT INTO CONVERSAO_LUTA_ACAO (cd_conversao, id_luta, sequencia, momento_inicio, momento_fim, quem_faz, quem_sofre, acao_tipo, acao, tecnica, direcao, pontuacao) VALUES (1, 37, 48, TRIM(' 00:08:23,099'), TRIM(' 00:08:23,099'), 'ELMONT, D', 'SCHARINGER', 'ATTACK', '&lt;TECNICA&gt;', 'DEASHI HARAI', 7, NULL)</v>
      </c>
      <c r="R2279" t="s">
        <v>10327</v>
      </c>
    </row>
    <row r="2280" spans="1:18" hidden="1" x14ac:dyDescent="0.25">
      <c r="A2280" s="7">
        <f>anotacoes!D2280</f>
        <v>40866</v>
      </c>
      <c r="B2280" t="str">
        <f>anotacoes!C2280</f>
        <v>GRAND PRIX AMSTERDAM 2011</v>
      </c>
      <c r="C2280" t="str">
        <f>anotacoes!E2280</f>
        <v>ELMONT, D</v>
      </c>
      <c r="D2280" t="str">
        <f>anotacoes!F2280</f>
        <v>SCHARINGER</v>
      </c>
      <c r="E2280" t="s">
        <v>10325</v>
      </c>
      <c r="F2280">
        <f>anotacoes!A2280</f>
        <v>37</v>
      </c>
      <c r="G2280">
        <f>anotacoes!B2280</f>
        <v>49</v>
      </c>
      <c r="H2280" t="str">
        <f>anotacoes!K2280</f>
        <v xml:space="preserve"> 00:08:23,099</v>
      </c>
      <c r="I2280" t="str">
        <f>anotacoes!L2280</f>
        <v xml:space="preserve"> 00:08:26,341</v>
      </c>
      <c r="J2280" t="str">
        <f>IF(L2280="PAUSE",E2280,IF(anotacoes!G2284=conversao_anotacoes!C2280,conversao_anotacoes!C2280,conversao_anotacoes!D2280))</f>
        <v>ELMONT, D</v>
      </c>
      <c r="K2280" t="str">
        <f t="shared" si="70"/>
        <v>SCHARINGER</v>
      </c>
      <c r="L2280" t="str">
        <f>UPPER(anotacoes!H2280)</f>
        <v>GRIP TIME</v>
      </c>
      <c r="M2280" t="str">
        <f>IF(OR(L2280="ATTACK",L2280="FINTA"),"&lt;TECNICA&gt;",UPPER(anotacoes!I2280))</f>
        <v>RIGHT COLLAR LEFT SLEEVE</v>
      </c>
      <c r="N2280" t="str">
        <f>IF(OR(L2280="ATTACK",L2280="FINTA"),UPPER(anotacoes!I2280),"")</f>
        <v/>
      </c>
      <c r="O2280" s="6" t="str">
        <f>IF(anotacoes!N2280=0,"",anotacoes!N2280)</f>
        <v/>
      </c>
      <c r="P2280" t="str">
        <f>IF(anotacoes!M2280=0,"",UPPER(anotacoes!M2280))</f>
        <v/>
      </c>
      <c r="Q2280" t="str">
        <f t="shared" si="71"/>
        <v>INSERT INTO CONVERSAO_LUTA_ACAO (cd_conversao, id_luta, sequencia, momento_inicio, momento_fim, quem_faz, quem_sofre, acao_tipo, acao, tecnica, direcao, pontuacao) VALUES (1, 37, 49, TRIM(' 00:08:23,099'), TRIM(' 00:08:26,341'), 'ELMONT, D', 'SCHARINGER', 'GRIP TIME', 'RIGHT COLLAR LEFT SLEEVE', NULL, NULL, NULL)</v>
      </c>
      <c r="R2280" t="s">
        <v>10327</v>
      </c>
    </row>
    <row r="2281" spans="1:18" hidden="1" x14ac:dyDescent="0.25">
      <c r="A2281" s="7">
        <f>anotacoes!D2281</f>
        <v>40866</v>
      </c>
      <c r="B2281" t="str">
        <f>anotacoes!C2281</f>
        <v>GRAND PRIX AMSTERDAM 2011</v>
      </c>
      <c r="C2281" t="str">
        <f>anotacoes!E2281</f>
        <v>ELMONT, D</v>
      </c>
      <c r="D2281" t="str">
        <f>anotacoes!F2281</f>
        <v>SCHARINGER</v>
      </c>
      <c r="E2281" t="s">
        <v>10325</v>
      </c>
      <c r="F2281">
        <f>anotacoes!A2281</f>
        <v>37</v>
      </c>
      <c r="G2281">
        <f>anotacoes!B2281</f>
        <v>50</v>
      </c>
      <c r="H2281" t="str">
        <f>anotacoes!K2281</f>
        <v xml:space="preserve"> 00:08:26,341</v>
      </c>
      <c r="I2281" t="str">
        <f>anotacoes!L2281</f>
        <v xml:space="preserve"> 00:08:26,341</v>
      </c>
      <c r="J2281" t="str">
        <f>IF(L2281="PAUSE",E2281,IF(anotacoes!G2285=conversao_anotacoes!C2281,conversao_anotacoes!C2281,conversao_anotacoes!D2281))</f>
        <v>ELMONT, D</v>
      </c>
      <c r="K2281" t="str">
        <f t="shared" si="70"/>
        <v>SCHARINGER</v>
      </c>
      <c r="L2281" t="str">
        <f>UPPER(anotacoes!H2281)</f>
        <v>ATTACK</v>
      </c>
      <c r="M2281" t="str">
        <f>IF(OR(L2281="ATTACK",L2281="FINTA"),"&lt;TECNICA&gt;",UPPER(anotacoes!I2281))</f>
        <v>&lt;TECNICA&gt;</v>
      </c>
      <c r="N2281" t="str">
        <f>IF(OR(L2281="ATTACK",L2281="FINTA"),UPPER(anotacoes!I2281),"")</f>
        <v>DEASHI HARAI</v>
      </c>
      <c r="O2281" s="6">
        <f>IF(anotacoes!N2281=0,"",anotacoes!N2281)</f>
        <v>7</v>
      </c>
      <c r="P2281" t="str">
        <f>IF(anotacoes!M2281=0,"",UPPER(anotacoes!M2281))</f>
        <v/>
      </c>
      <c r="Q2281" t="str">
        <f t="shared" si="71"/>
        <v>INSERT INTO CONVERSAO_LUTA_ACAO (cd_conversao, id_luta, sequencia, momento_inicio, momento_fim, quem_faz, quem_sofre, acao_tipo, acao, tecnica, direcao, pontuacao) VALUES (1, 37, 50, TRIM(' 00:08:26,341'), TRIM(' 00:08:26,341'), 'ELMONT, D', 'SCHARINGER', 'ATTACK', '&lt;TECNICA&gt;', 'DEASHI HARAI', 7, NULL)</v>
      </c>
      <c r="R2281" t="s">
        <v>10327</v>
      </c>
    </row>
    <row r="2282" spans="1:18" hidden="1" x14ac:dyDescent="0.25">
      <c r="A2282" s="7">
        <f>anotacoes!D2282</f>
        <v>40866</v>
      </c>
      <c r="B2282" t="str">
        <f>anotacoes!C2282</f>
        <v>GRAND PRIX AMSTERDAM 2011</v>
      </c>
      <c r="C2282" t="str">
        <f>anotacoes!E2282</f>
        <v>ELMONT, D</v>
      </c>
      <c r="D2282" t="str">
        <f>anotacoes!F2282</f>
        <v>SCHARINGER</v>
      </c>
      <c r="E2282" t="s">
        <v>10325</v>
      </c>
      <c r="F2282">
        <f>anotacoes!A2282</f>
        <v>37</v>
      </c>
      <c r="G2282">
        <f>anotacoes!B2282</f>
        <v>51</v>
      </c>
      <c r="H2282" t="str">
        <f>anotacoes!K2282</f>
        <v xml:space="preserve"> 00:08:26,341</v>
      </c>
      <c r="I2282" t="str">
        <f>anotacoes!L2282</f>
        <v xml:space="preserve"> 00:08:28,288</v>
      </c>
      <c r="J2282" t="str">
        <f>IF(L2282="PAUSE",E2282,IF(anotacoes!G2286=conversao_anotacoes!C2282,conversao_anotacoes!C2282,conversao_anotacoes!D2282))</f>
        <v>ELMONT, D</v>
      </c>
      <c r="K2282" t="str">
        <f t="shared" si="70"/>
        <v>SCHARINGER</v>
      </c>
      <c r="L2282" t="str">
        <f>UPPER(anotacoes!H2282)</f>
        <v>GRIP TIME</v>
      </c>
      <c r="M2282" t="str">
        <f>IF(OR(L2282="ATTACK",L2282="FINTA"),"&lt;TECNICA&gt;",UPPER(anotacoes!I2282))</f>
        <v>RIGHT COLLAR</v>
      </c>
      <c r="N2282" t="str">
        <f>IF(OR(L2282="ATTACK",L2282="FINTA"),UPPER(anotacoes!I2282),"")</f>
        <v/>
      </c>
      <c r="O2282" s="6" t="str">
        <f>IF(anotacoes!N2282=0,"",anotacoes!N2282)</f>
        <v/>
      </c>
      <c r="P2282" t="str">
        <f>IF(anotacoes!M2282=0,"",UPPER(anotacoes!M2282))</f>
        <v/>
      </c>
      <c r="Q2282" t="str">
        <f t="shared" si="71"/>
        <v>INSERT INTO CONVERSAO_LUTA_ACAO (cd_conversao, id_luta, sequencia, momento_inicio, momento_fim, quem_faz, quem_sofre, acao_tipo, acao, tecnica, direcao, pontuacao) VALUES (1, 37, 51, TRIM(' 00:08:26,341'), TRIM(' 00:08:28,288'), 'ELMONT, D', 'SCHARINGER', 'GRIP TIME', 'RIGHT COLLAR', NULL, NULL, NULL)</v>
      </c>
      <c r="R2282" t="s">
        <v>10327</v>
      </c>
    </row>
    <row r="2283" spans="1:18" hidden="1" x14ac:dyDescent="0.25">
      <c r="A2283" s="7">
        <f>anotacoes!D2283</f>
        <v>40866</v>
      </c>
      <c r="B2283" t="str">
        <f>anotacoes!C2283</f>
        <v>GRAND PRIX AMSTERDAM 2011</v>
      </c>
      <c r="C2283" t="str">
        <f>anotacoes!E2283</f>
        <v>ELMONT, D</v>
      </c>
      <c r="D2283" t="str">
        <f>anotacoes!F2283</f>
        <v>SCHARINGER</v>
      </c>
      <c r="E2283" t="s">
        <v>10325</v>
      </c>
      <c r="F2283">
        <f>anotacoes!A2283</f>
        <v>37</v>
      </c>
      <c r="G2283">
        <f>anotacoes!B2283</f>
        <v>52</v>
      </c>
      <c r="H2283" t="str">
        <f>anotacoes!K2283</f>
        <v xml:space="preserve"> 00:08:28,444</v>
      </c>
      <c r="I2283" t="str">
        <f>anotacoes!L2283</f>
        <v xml:space="preserve"> 00:08:33,888</v>
      </c>
      <c r="J2283" t="str">
        <f>IF(L2283="PAUSE",E2283,IF(anotacoes!G2287=conversao_anotacoes!C2283,conversao_anotacoes!C2283,conversao_anotacoes!D2283))</f>
        <v>&lt;ARBITRO_DESCONHECIDO&gt;</v>
      </c>
      <c r="K2283" t="str">
        <f t="shared" si="70"/>
        <v/>
      </c>
      <c r="L2283" t="str">
        <f>UPPER(anotacoes!H2283)</f>
        <v>PAUSE</v>
      </c>
      <c r="M2283" t="str">
        <f>IF(OR(L2283="ATTACK",L2283="FINTA"),"&lt;TECNICA&gt;",UPPER(anotacoes!I2283))</f>
        <v>&lt;NAO_CLASSIFICADO&gt;</v>
      </c>
      <c r="N2283" t="str">
        <f>IF(OR(L2283="ATTACK",L2283="FINTA"),UPPER(anotacoes!I2283),"")</f>
        <v/>
      </c>
      <c r="O2283" s="6" t="str">
        <f>IF(anotacoes!N2283=0,"",anotacoes!N2283)</f>
        <v/>
      </c>
      <c r="P2283" t="str">
        <f>IF(anotacoes!M2283=0,"",UPPER(anotacoes!M2283))</f>
        <v/>
      </c>
      <c r="Q2283" t="str">
        <f t="shared" si="71"/>
        <v>INSERT INTO CONVERSAO_LUTA_ACAO (cd_conversao, id_luta, sequencia, momento_inicio, momento_fim, quem_faz, quem_sofre, acao_tipo, acao, tecnica, direcao, pontuacao) VALUES (1, 37, 52, TRIM(' 00:08:28,444'), TRIM(' 00:08:33,888'), '&lt;ARBITRO_DESCONHECIDO&gt;', '', 'PAUSE', '&lt;NAO_CLASSIFICADO&gt;', NULL, NULL, NULL)</v>
      </c>
      <c r="R2283" t="s">
        <v>10327</v>
      </c>
    </row>
    <row r="2284" spans="1:18" hidden="1" x14ac:dyDescent="0.25">
      <c r="A2284" s="7">
        <f>anotacoes!D2284</f>
        <v>40866</v>
      </c>
      <c r="B2284" t="str">
        <f>anotacoes!C2284</f>
        <v>GRAND PRIX AMSTERDAM 2011</v>
      </c>
      <c r="C2284" t="str">
        <f>anotacoes!E2284</f>
        <v>ELMONT, D</v>
      </c>
      <c r="D2284" t="str">
        <f>anotacoes!F2284</f>
        <v>SCHARINGER</v>
      </c>
      <c r="E2284" t="s">
        <v>10325</v>
      </c>
      <c r="F2284">
        <f>anotacoes!A2284</f>
        <v>37</v>
      </c>
      <c r="G2284">
        <f>anotacoes!B2284</f>
        <v>53</v>
      </c>
      <c r="H2284" t="str">
        <f>anotacoes!K2284</f>
        <v xml:space="preserve"> 00:08:33,888</v>
      </c>
      <c r="I2284" t="str">
        <f>anotacoes!L2284</f>
        <v xml:space="preserve"> 00:08:40,873</v>
      </c>
      <c r="J2284" t="str">
        <f>IF(L2284="PAUSE",E2284,IF(anotacoes!G2288=conversao_anotacoes!C2284,conversao_anotacoes!C2284,conversao_anotacoes!D2284))</f>
        <v>ELMONT, D</v>
      </c>
      <c r="K2284" t="str">
        <f t="shared" si="70"/>
        <v>SCHARINGER</v>
      </c>
      <c r="L2284" t="str">
        <f>UPPER(anotacoes!H2284)</f>
        <v>DISPLACEMENT</v>
      </c>
      <c r="M2284" t="str">
        <f>IF(OR(L2284="ATTACK",L2284="FINTA"),"&lt;TECNICA&gt;",UPPER(anotacoes!I2284))</f>
        <v>2-3 STEP HESITANT LEFT</v>
      </c>
      <c r="N2284" t="str">
        <f>IF(OR(L2284="ATTACK",L2284="FINTA"),UPPER(anotacoes!I2284),"")</f>
        <v/>
      </c>
      <c r="O2284" s="6" t="str">
        <f>IF(anotacoes!N2284=0,"",anotacoes!N2284)</f>
        <v/>
      </c>
      <c r="P2284" t="str">
        <f>IF(anotacoes!M2284=0,"",UPPER(anotacoes!M2284))</f>
        <v/>
      </c>
      <c r="Q2284" t="str">
        <f t="shared" si="71"/>
        <v>INSERT INTO CONVERSAO_LUTA_ACAO (cd_conversao, id_luta, sequencia, momento_inicio, momento_fim, quem_faz, quem_sofre, acao_tipo, acao, tecnica, direcao, pontuacao) VALUES (1, 37, 53, TRIM(' 00:08:33,888'), TRIM(' 00:08:40,873'), 'ELMONT, D', 'SCHARINGER', 'DISPLACEMENT', '2-3 STEP HESITANT LEFT', NULL, NULL, NULL)</v>
      </c>
      <c r="R2284" t="s">
        <v>10327</v>
      </c>
    </row>
    <row r="2285" spans="1:18" hidden="1" x14ac:dyDescent="0.25">
      <c r="A2285" s="7">
        <f>anotacoes!D2285</f>
        <v>40866</v>
      </c>
      <c r="B2285" t="str">
        <f>anotacoes!C2285</f>
        <v>GRAND PRIX AMSTERDAM 2011</v>
      </c>
      <c r="C2285" t="str">
        <f>anotacoes!E2285</f>
        <v>ELMONT, D</v>
      </c>
      <c r="D2285" t="str">
        <f>anotacoes!F2285</f>
        <v>SCHARINGER</v>
      </c>
      <c r="E2285" t="s">
        <v>10325</v>
      </c>
      <c r="F2285">
        <f>anotacoes!A2285</f>
        <v>37</v>
      </c>
      <c r="G2285">
        <f>anotacoes!B2285</f>
        <v>54</v>
      </c>
      <c r="H2285" t="str">
        <f>anotacoes!K2285</f>
        <v xml:space="preserve"> 00:08:41,041</v>
      </c>
      <c r="I2285" t="str">
        <f>anotacoes!L2285</f>
        <v xml:space="preserve"> 00:08:44,611</v>
      </c>
      <c r="J2285" t="str">
        <f>IF(L2285="PAUSE",E2285,IF(anotacoes!G2289=conversao_anotacoes!C2285,conversao_anotacoes!C2285,conversao_anotacoes!D2285))</f>
        <v>ELMONT, D</v>
      </c>
      <c r="K2285" t="str">
        <f t="shared" si="70"/>
        <v>SCHARINGER</v>
      </c>
      <c r="L2285" t="str">
        <f>UPPER(anotacoes!H2285)</f>
        <v>DISPLACEMENT</v>
      </c>
      <c r="M2285" t="str">
        <f>IF(OR(L2285="ATTACK",L2285="FINTA"),"&lt;TECNICA&gt;",UPPER(anotacoes!I2285))</f>
        <v>TRY TO GRIP WITH CONTACT</v>
      </c>
      <c r="N2285" t="str">
        <f>IF(OR(L2285="ATTACK",L2285="FINTA"),UPPER(anotacoes!I2285),"")</f>
        <v/>
      </c>
      <c r="O2285" s="6" t="str">
        <f>IF(anotacoes!N2285=0,"",anotacoes!N2285)</f>
        <v/>
      </c>
      <c r="P2285" t="str">
        <f>IF(anotacoes!M2285=0,"",UPPER(anotacoes!M2285))</f>
        <v/>
      </c>
      <c r="Q2285" t="str">
        <f t="shared" si="71"/>
        <v>INSERT INTO CONVERSAO_LUTA_ACAO (cd_conversao, id_luta, sequencia, momento_inicio, momento_fim, quem_faz, quem_sofre, acao_tipo, acao, tecnica, direcao, pontuacao) VALUES (1, 37, 54, TRIM(' 00:08:41,041'), TRIM(' 00:08:44,611'), 'ELMONT, D', 'SCHARINGER', 'DISPLACEMENT', 'TRY TO GRIP WITH CONTACT', NULL, NULL, NULL)</v>
      </c>
      <c r="R2285" t="s">
        <v>10327</v>
      </c>
    </row>
    <row r="2286" spans="1:18" hidden="1" x14ac:dyDescent="0.25">
      <c r="A2286" s="7">
        <f>anotacoes!D2286</f>
        <v>40866</v>
      </c>
      <c r="B2286" t="str">
        <f>anotacoes!C2286</f>
        <v>GRAND PRIX AMSTERDAM 2011</v>
      </c>
      <c r="C2286" t="str">
        <f>anotacoes!E2286</f>
        <v>ELMONT, D</v>
      </c>
      <c r="D2286" t="str">
        <f>anotacoes!F2286</f>
        <v>SCHARINGER</v>
      </c>
      <c r="E2286" t="s">
        <v>10325</v>
      </c>
      <c r="F2286">
        <f>anotacoes!A2286</f>
        <v>37</v>
      </c>
      <c r="G2286">
        <f>anotacoes!B2286</f>
        <v>55</v>
      </c>
      <c r="H2286" t="str">
        <f>anotacoes!K2286</f>
        <v xml:space="preserve"> 00:08:44,767</v>
      </c>
      <c r="I2286" t="str">
        <f>anotacoes!L2286</f>
        <v xml:space="preserve"> 00:08:48,374</v>
      </c>
      <c r="J2286" t="str">
        <f>IF(L2286="PAUSE",E2286,IF(anotacoes!G2290=conversao_anotacoes!C2286,conversao_anotacoes!C2286,conversao_anotacoes!D2286))</f>
        <v>ELMONT, D</v>
      </c>
      <c r="K2286" t="str">
        <f t="shared" si="70"/>
        <v>SCHARINGER</v>
      </c>
      <c r="L2286" t="str">
        <f>UPPER(anotacoes!H2286)</f>
        <v>GRIP TIME</v>
      </c>
      <c r="M2286" t="str">
        <f>IF(OR(L2286="ATTACK",L2286="FINTA"),"&lt;TECNICA&gt;",UPPER(anotacoes!I2286))</f>
        <v>LEFT COLLAR RIGHT SLEEVE</v>
      </c>
      <c r="N2286" t="str">
        <f>IF(OR(L2286="ATTACK",L2286="FINTA"),UPPER(anotacoes!I2286),"")</f>
        <v/>
      </c>
      <c r="O2286" s="6" t="str">
        <f>IF(anotacoes!N2286=0,"",anotacoes!N2286)</f>
        <v/>
      </c>
      <c r="P2286" t="str">
        <f>IF(anotacoes!M2286=0,"",UPPER(anotacoes!M2286))</f>
        <v/>
      </c>
      <c r="Q2286" t="str">
        <f t="shared" si="71"/>
        <v>INSERT INTO CONVERSAO_LUTA_ACAO (cd_conversao, id_luta, sequencia, momento_inicio, momento_fim, quem_faz, quem_sofre, acao_tipo, acao, tecnica, direcao, pontuacao) VALUES (1, 37, 55, TRIM(' 00:08:44,767'), TRIM(' 00:08:48,374'), 'ELMONT, D', 'SCHARINGER', 'GRIP TIME', 'LEFT COLLAR RIGHT SLEEVE', NULL, NULL, NULL)</v>
      </c>
      <c r="R2286" t="s">
        <v>10327</v>
      </c>
    </row>
    <row r="2287" spans="1:18" hidden="1" x14ac:dyDescent="0.25">
      <c r="A2287" s="7">
        <f>anotacoes!D2287</f>
        <v>40866</v>
      </c>
      <c r="B2287" t="str">
        <f>anotacoes!C2287</f>
        <v>GRAND PRIX AMSTERDAM 2011</v>
      </c>
      <c r="C2287" t="str">
        <f>anotacoes!E2287</f>
        <v>ELMONT, D</v>
      </c>
      <c r="D2287" t="str">
        <f>anotacoes!F2287</f>
        <v>SCHARINGER</v>
      </c>
      <c r="E2287" t="s">
        <v>10325</v>
      </c>
      <c r="F2287">
        <f>anotacoes!A2287</f>
        <v>37</v>
      </c>
      <c r="G2287">
        <f>anotacoes!B2287</f>
        <v>56</v>
      </c>
      <c r="H2287" t="str">
        <f>anotacoes!K2287</f>
        <v xml:space="preserve"> 00:08:48,374</v>
      </c>
      <c r="I2287" t="str">
        <f>anotacoes!L2287</f>
        <v xml:space="preserve"> 00:08:50,308</v>
      </c>
      <c r="J2287" t="str">
        <f>IF(L2287="PAUSE",E2287,IF(anotacoes!G2291=conversao_anotacoes!C2287,conversao_anotacoes!C2287,conversao_anotacoes!D2287))</f>
        <v>ELMONT, D</v>
      </c>
      <c r="K2287" t="str">
        <f t="shared" si="70"/>
        <v>SCHARINGER</v>
      </c>
      <c r="L2287" t="str">
        <f>UPPER(anotacoes!H2287)</f>
        <v>DEFENSE</v>
      </c>
      <c r="M2287" t="str">
        <f>IF(OR(L2287="ATTACK",L2287="FINTA"),"&lt;TECNICA&gt;",UPPER(anotacoes!I2287))</f>
        <v>USING BODY MASS</v>
      </c>
      <c r="N2287" t="str">
        <f>IF(OR(L2287="ATTACK",L2287="FINTA"),UPPER(anotacoes!I2287),"")</f>
        <v/>
      </c>
      <c r="O2287" s="6" t="str">
        <f>IF(anotacoes!N2287=0,"",anotacoes!N2287)</f>
        <v/>
      </c>
      <c r="P2287" t="str">
        <f>IF(anotacoes!M2287=0,"",UPPER(anotacoes!M2287))</f>
        <v/>
      </c>
      <c r="Q2287" t="str">
        <f t="shared" si="71"/>
        <v>INSERT INTO CONVERSAO_LUTA_ACAO (cd_conversao, id_luta, sequencia, momento_inicio, momento_fim, quem_faz, quem_sofre, acao_tipo, acao, tecnica, direcao, pontuacao) VALUES (1, 37, 56, TRIM(' 00:08:48,374'), TRIM(' 00:08:50,308'), 'ELMONT, D', 'SCHARINGER', 'DEFENSE', 'USING BODY MASS', NULL, NULL, NULL)</v>
      </c>
      <c r="R2287" t="s">
        <v>10327</v>
      </c>
    </row>
    <row r="2288" spans="1:18" hidden="1" x14ac:dyDescent="0.25">
      <c r="A2288" s="7">
        <f>anotacoes!D2288</f>
        <v>40866</v>
      </c>
      <c r="B2288" t="str">
        <f>anotacoes!C2288</f>
        <v>GRAND PRIX AMSTERDAM 2011</v>
      </c>
      <c r="C2288" t="str">
        <f>anotacoes!E2288</f>
        <v>ELMONT, D</v>
      </c>
      <c r="D2288" t="str">
        <f>anotacoes!F2288</f>
        <v>SCHARINGER</v>
      </c>
      <c r="E2288" t="s">
        <v>10325</v>
      </c>
      <c r="F2288">
        <f>anotacoes!A2288</f>
        <v>37</v>
      </c>
      <c r="G2288">
        <f>anotacoes!B2288</f>
        <v>57</v>
      </c>
      <c r="H2288" t="str">
        <f>anotacoes!K2288</f>
        <v xml:space="preserve"> 00:08:50,512</v>
      </c>
      <c r="I2288" t="str">
        <f>anotacoes!L2288</f>
        <v xml:space="preserve"> 00:08:54,879</v>
      </c>
      <c r="J2288" t="str">
        <f>IF(L2288="PAUSE",E2288,IF(anotacoes!G2292=conversao_anotacoes!C2288,conversao_anotacoes!C2288,conversao_anotacoes!D2288))</f>
        <v>ELMONT, D</v>
      </c>
      <c r="K2288" t="str">
        <f t="shared" si="70"/>
        <v>SCHARINGER</v>
      </c>
      <c r="L2288" t="str">
        <f>UPPER(anotacoes!H2288)</f>
        <v>GROUNDWORK COMBAT</v>
      </c>
      <c r="M2288" t="str">
        <f>IF(OR(L2288="ATTACK",L2288="FINTA"),"&lt;TECNICA&gt;",UPPER(anotacoes!I2288))</f>
        <v>TRYING TO ATTACK</v>
      </c>
      <c r="N2288" t="str">
        <f>IF(OR(L2288="ATTACK",L2288="FINTA"),UPPER(anotacoes!I2288),"")</f>
        <v/>
      </c>
      <c r="O2288" s="6" t="str">
        <f>IF(anotacoes!N2288=0,"",anotacoes!N2288)</f>
        <v/>
      </c>
      <c r="P2288" t="str">
        <f>IF(anotacoes!M2288=0,"",UPPER(anotacoes!M2288))</f>
        <v/>
      </c>
      <c r="Q2288" t="str">
        <f t="shared" si="71"/>
        <v>INSERT INTO CONVERSAO_LUTA_ACAO (cd_conversao, id_luta, sequencia, momento_inicio, momento_fim, quem_faz, quem_sofre, acao_tipo, acao, tecnica, direcao, pontuacao) VALUES (1, 37, 57, TRIM(' 00:08:50,512'), TRIM(' 00:08:54,879'), 'ELMONT, D', 'SCHARINGER', 'GROUNDWORK COMBAT', 'TRYING TO ATTACK', NULL, NULL, NULL)</v>
      </c>
      <c r="R2288" t="s">
        <v>10327</v>
      </c>
    </row>
    <row r="2289" spans="1:18" hidden="1" x14ac:dyDescent="0.25">
      <c r="A2289" s="7">
        <f>anotacoes!D2289</f>
        <v>40866</v>
      </c>
      <c r="B2289" t="str">
        <f>anotacoes!C2289</f>
        <v>GRAND PRIX AMSTERDAM 2011</v>
      </c>
      <c r="C2289" t="str">
        <f>anotacoes!E2289</f>
        <v>ELMONT, D</v>
      </c>
      <c r="D2289" t="str">
        <f>anotacoes!F2289</f>
        <v>SCHARINGER</v>
      </c>
      <c r="E2289" t="s">
        <v>10325</v>
      </c>
      <c r="F2289">
        <f>anotacoes!A2289</f>
        <v>37</v>
      </c>
      <c r="G2289">
        <f>anotacoes!B2289</f>
        <v>58</v>
      </c>
      <c r="H2289" t="str">
        <f>anotacoes!K2289</f>
        <v xml:space="preserve"> 00:08:55,050</v>
      </c>
      <c r="I2289" t="str">
        <f>anotacoes!L2289</f>
        <v xml:space="preserve"> 00:09:00,852</v>
      </c>
      <c r="J2289" t="str">
        <f>IF(L2289="PAUSE",E2289,IF(anotacoes!G2293=conversao_anotacoes!C2289,conversao_anotacoes!C2289,conversao_anotacoes!D2289))</f>
        <v>&lt;ARBITRO_DESCONHECIDO&gt;</v>
      </c>
      <c r="K2289" t="str">
        <f t="shared" si="70"/>
        <v/>
      </c>
      <c r="L2289" t="str">
        <f>UPPER(anotacoes!H2289)</f>
        <v>PAUSE</v>
      </c>
      <c r="M2289" t="str">
        <f>IF(OR(L2289="ATTACK",L2289="FINTA"),"&lt;TECNICA&gt;",UPPER(anotacoes!I2289))</f>
        <v>&lt;NAO_CLASSIFICADO&gt;</v>
      </c>
      <c r="N2289" t="str">
        <f>IF(OR(L2289="ATTACK",L2289="FINTA"),UPPER(anotacoes!I2289),"")</f>
        <v/>
      </c>
      <c r="O2289" s="6" t="str">
        <f>IF(anotacoes!N2289=0,"",anotacoes!N2289)</f>
        <v/>
      </c>
      <c r="P2289" t="str">
        <f>IF(anotacoes!M2289=0,"",UPPER(anotacoes!M2289))</f>
        <v/>
      </c>
      <c r="Q2289" t="str">
        <f t="shared" si="71"/>
        <v>INSERT INTO CONVERSAO_LUTA_ACAO (cd_conversao, id_luta, sequencia, momento_inicio, momento_fim, quem_faz, quem_sofre, acao_tipo, acao, tecnica, direcao, pontuacao) VALUES (1, 37, 58, TRIM(' 00:08:55,050'), TRIM(' 00:09:00,852'), '&lt;ARBITRO_DESCONHECIDO&gt;', '', 'PAUSE', '&lt;NAO_CLASSIFICADO&gt;', NULL, NULL, NULL)</v>
      </c>
      <c r="R2289" t="s">
        <v>10327</v>
      </c>
    </row>
    <row r="2290" spans="1:18" hidden="1" x14ac:dyDescent="0.25">
      <c r="A2290" s="7">
        <f>anotacoes!D2290</f>
        <v>40866</v>
      </c>
      <c r="B2290" t="str">
        <f>anotacoes!C2290</f>
        <v>GRAND PRIX AMSTERDAM 2011</v>
      </c>
      <c r="C2290" t="str">
        <f>anotacoes!E2290</f>
        <v>ELMONT, D</v>
      </c>
      <c r="D2290" t="str">
        <f>anotacoes!F2290</f>
        <v>SCHARINGER</v>
      </c>
      <c r="E2290" t="s">
        <v>10325</v>
      </c>
      <c r="F2290">
        <f>anotacoes!A2290</f>
        <v>37</v>
      </c>
      <c r="G2290">
        <f>anotacoes!B2290</f>
        <v>59</v>
      </c>
      <c r="H2290" t="str">
        <f>anotacoes!K2290</f>
        <v xml:space="preserve"> 00:09:01,060</v>
      </c>
      <c r="I2290" t="str">
        <f>anotacoes!L2290</f>
        <v xml:space="preserve"> 00:09:07,239</v>
      </c>
      <c r="J2290" t="str">
        <f>IF(L2290="PAUSE",E2290,IF(anotacoes!G2294=conversao_anotacoes!C2290,conversao_anotacoes!C2290,conversao_anotacoes!D2290))</f>
        <v>ELMONT, D</v>
      </c>
      <c r="K2290" t="str">
        <f t="shared" si="70"/>
        <v>SCHARINGER</v>
      </c>
      <c r="L2290" t="str">
        <f>UPPER(anotacoes!H2290)</f>
        <v>DISPLACEMENT</v>
      </c>
      <c r="M2290" t="str">
        <f>IF(OR(L2290="ATTACK",L2290="FINTA"),"&lt;TECNICA&gt;",UPPER(anotacoes!I2290))</f>
        <v>2-3 STEP HESITANT LEFT</v>
      </c>
      <c r="N2290" t="str">
        <f>IF(OR(L2290="ATTACK",L2290="FINTA"),UPPER(anotacoes!I2290),"")</f>
        <v/>
      </c>
      <c r="O2290" s="6" t="str">
        <f>IF(anotacoes!N2290=0,"",anotacoes!N2290)</f>
        <v/>
      </c>
      <c r="P2290" t="str">
        <f>IF(anotacoes!M2290=0,"",UPPER(anotacoes!M2290))</f>
        <v/>
      </c>
      <c r="Q2290" t="str">
        <f t="shared" si="71"/>
        <v>INSERT INTO CONVERSAO_LUTA_ACAO (cd_conversao, id_luta, sequencia, momento_inicio, momento_fim, quem_faz, quem_sofre, acao_tipo, acao, tecnica, direcao, pontuacao) VALUES (1, 37, 59, TRIM(' 00:09:01,060'), TRIM(' 00:09:07,239'), 'ELMONT, D', 'SCHARINGER', 'DISPLACEMENT', '2-3 STEP HESITANT LEFT', NULL, NULL, NULL)</v>
      </c>
      <c r="R2290" t="s">
        <v>10327</v>
      </c>
    </row>
    <row r="2291" spans="1:18" hidden="1" x14ac:dyDescent="0.25">
      <c r="A2291" s="7">
        <f>anotacoes!D2291</f>
        <v>40866</v>
      </c>
      <c r="B2291" t="str">
        <f>anotacoes!C2291</f>
        <v>GRAND PRIX AMSTERDAM 2011</v>
      </c>
      <c r="C2291" t="str">
        <f>anotacoes!E2291</f>
        <v>ELMONT, D</v>
      </c>
      <c r="D2291" t="str">
        <f>anotacoes!F2291</f>
        <v>SCHARINGER</v>
      </c>
      <c r="E2291" t="s">
        <v>10325</v>
      </c>
      <c r="F2291">
        <f>anotacoes!A2291</f>
        <v>37</v>
      </c>
      <c r="G2291">
        <f>anotacoes!B2291</f>
        <v>60</v>
      </c>
      <c r="H2291" t="str">
        <f>anotacoes!K2291</f>
        <v xml:space="preserve"> 00:09:07,414</v>
      </c>
      <c r="I2291" t="str">
        <f>anotacoes!L2291</f>
        <v xml:space="preserve"> 00:09:12,246</v>
      </c>
      <c r="J2291" t="str">
        <f>IF(L2291="PAUSE",E2291,IF(anotacoes!G2295=conversao_anotacoes!C2291,conversao_anotacoes!C2291,conversao_anotacoes!D2291))</f>
        <v>ELMONT, D</v>
      </c>
      <c r="K2291" t="str">
        <f t="shared" si="70"/>
        <v>SCHARINGER</v>
      </c>
      <c r="L2291" t="str">
        <f>UPPER(anotacoes!H2291)</f>
        <v>GRIP TIME</v>
      </c>
      <c r="M2291" t="str">
        <f>IF(OR(L2291="ATTACK",L2291="FINTA"),"&lt;TECNICA&gt;",UPPER(anotacoes!I2291))</f>
        <v>RIGHT SLEEVE LEFT SLEEVE</v>
      </c>
      <c r="N2291" t="str">
        <f>IF(OR(L2291="ATTACK",L2291="FINTA"),UPPER(anotacoes!I2291),"")</f>
        <v/>
      </c>
      <c r="O2291" s="6" t="str">
        <f>IF(anotacoes!N2291=0,"",anotacoes!N2291)</f>
        <v/>
      </c>
      <c r="P2291" t="str">
        <f>IF(anotacoes!M2291=0,"",UPPER(anotacoes!M2291))</f>
        <v/>
      </c>
      <c r="Q2291" t="str">
        <f t="shared" si="71"/>
        <v>INSERT INTO CONVERSAO_LUTA_ACAO (cd_conversao, id_luta, sequencia, momento_inicio, momento_fim, quem_faz, quem_sofre, acao_tipo, acao, tecnica, direcao, pontuacao) VALUES (1, 37, 60, TRIM(' 00:09:07,414'), TRIM(' 00:09:12,246'), 'ELMONT, D', 'SCHARINGER', 'GRIP TIME', 'RIGHT SLEEVE LEFT SLEEVE', NULL, NULL, NULL)</v>
      </c>
      <c r="R2291" t="s">
        <v>10327</v>
      </c>
    </row>
    <row r="2292" spans="1:18" hidden="1" x14ac:dyDescent="0.25">
      <c r="A2292" s="7">
        <f>anotacoes!D2292</f>
        <v>40866</v>
      </c>
      <c r="B2292" t="str">
        <f>anotacoes!C2292</f>
        <v>GRAND PRIX AMSTERDAM 2011</v>
      </c>
      <c r="C2292" t="str">
        <f>anotacoes!E2292</f>
        <v>ELMONT, D</v>
      </c>
      <c r="D2292" t="str">
        <f>anotacoes!F2292</f>
        <v>SCHARINGER</v>
      </c>
      <c r="E2292" t="s">
        <v>10325</v>
      </c>
      <c r="F2292">
        <f>anotacoes!A2292</f>
        <v>37</v>
      </c>
      <c r="G2292">
        <f>anotacoes!B2292</f>
        <v>61</v>
      </c>
      <c r="H2292" t="str">
        <f>anotacoes!K2292</f>
        <v xml:space="preserve"> 00:09:12,246</v>
      </c>
      <c r="I2292" t="str">
        <f>anotacoes!L2292</f>
        <v xml:space="preserve"> 00:09:17,859</v>
      </c>
      <c r="J2292" t="str">
        <f>IF(L2292="PAUSE",E2292,IF(anotacoes!G2296=conversao_anotacoes!C2292,conversao_anotacoes!C2292,conversao_anotacoes!D2292))</f>
        <v>ELMONT, D</v>
      </c>
      <c r="K2292" t="str">
        <f t="shared" si="70"/>
        <v>SCHARINGER</v>
      </c>
      <c r="L2292" t="str">
        <f>UPPER(anotacoes!H2292)</f>
        <v>TRANSITION</v>
      </c>
      <c r="M2292" t="str">
        <f>IF(OR(L2292="ATTACK",L2292="FINTA"),"&lt;TECNICA&gt;",UPPER(anotacoes!I2292))</f>
        <v>WITHOUT ATTACK</v>
      </c>
      <c r="N2292" t="str">
        <f>IF(OR(L2292="ATTACK",L2292="FINTA"),UPPER(anotacoes!I2292),"")</f>
        <v/>
      </c>
      <c r="O2292" s="6" t="str">
        <f>IF(anotacoes!N2292=0,"",anotacoes!N2292)</f>
        <v/>
      </c>
      <c r="P2292" t="str">
        <f>IF(anotacoes!M2292=0,"",UPPER(anotacoes!M2292))</f>
        <v/>
      </c>
      <c r="Q2292" t="str">
        <f t="shared" si="71"/>
        <v>INSERT INTO CONVERSAO_LUTA_ACAO (cd_conversao, id_luta, sequencia, momento_inicio, momento_fim, quem_faz, quem_sofre, acao_tipo, acao, tecnica, direcao, pontuacao) VALUES (1, 37, 61, TRIM(' 00:09:12,246'), TRIM(' 00:09:17,859'), 'ELMONT, D', 'SCHARINGER', 'TRANSITION', 'WITHOUT ATTACK', NULL, NULL, NULL)</v>
      </c>
      <c r="R2292" t="s">
        <v>10327</v>
      </c>
    </row>
    <row r="2293" spans="1:18" hidden="1" x14ac:dyDescent="0.25">
      <c r="A2293" s="7">
        <f>anotacoes!D2293</f>
        <v>40866</v>
      </c>
      <c r="B2293" t="str">
        <f>anotacoes!C2293</f>
        <v>GRAND PRIX AMSTERDAM 2011</v>
      </c>
      <c r="C2293" t="str">
        <f>anotacoes!E2293</f>
        <v>ELMONT, D</v>
      </c>
      <c r="D2293" t="str">
        <f>anotacoes!F2293</f>
        <v>SCHARINGER</v>
      </c>
      <c r="E2293" t="s">
        <v>10325</v>
      </c>
      <c r="F2293">
        <f>anotacoes!A2293</f>
        <v>37</v>
      </c>
      <c r="G2293">
        <f>anotacoes!B2293</f>
        <v>62</v>
      </c>
      <c r="H2293" t="str">
        <f>anotacoes!K2293</f>
        <v xml:space="preserve"> 00:09:18,016</v>
      </c>
      <c r="I2293" t="str">
        <f>anotacoes!L2293</f>
        <v xml:space="preserve"> 00:10:27,721</v>
      </c>
      <c r="J2293" t="str">
        <f>IF(L2293="PAUSE",E2293,IF(anotacoes!G2297=conversao_anotacoes!C2293,conversao_anotacoes!C2293,conversao_anotacoes!D2293))</f>
        <v>&lt;ARBITRO_DESCONHECIDO&gt;</v>
      </c>
      <c r="K2293" t="str">
        <f t="shared" si="70"/>
        <v/>
      </c>
      <c r="L2293" t="str">
        <f>UPPER(anotacoes!H2293)</f>
        <v>PAUSE</v>
      </c>
      <c r="M2293" t="str">
        <f>IF(OR(L2293="ATTACK",L2293="FINTA"),"&lt;TECNICA&gt;",UPPER(anotacoes!I2293))</f>
        <v>SHIDO WITHOUT SCORE</v>
      </c>
      <c r="N2293" t="str">
        <f>IF(OR(L2293="ATTACK",L2293="FINTA"),UPPER(anotacoes!I2293),"")</f>
        <v/>
      </c>
      <c r="O2293" s="6" t="str">
        <f>IF(anotacoes!N2293=0,"",anotacoes!N2293)</f>
        <v/>
      </c>
      <c r="P2293" t="str">
        <f>IF(anotacoes!M2293=0,"",UPPER(anotacoes!M2293))</f>
        <v/>
      </c>
      <c r="Q2293" t="str">
        <f t="shared" si="71"/>
        <v>INSERT INTO CONVERSAO_LUTA_ACAO (cd_conversao, id_luta, sequencia, momento_inicio, momento_fim, quem_faz, quem_sofre, acao_tipo, acao, tecnica, direcao, pontuacao) VALUES (1, 37, 62, TRIM(' 00:09:18,016'), TRIM(' 00:10:27,721'), '&lt;ARBITRO_DESCONHECIDO&gt;', '', 'PAUSE', 'SHIDO WITHOUT SCORE', NULL, NULL, NULL)</v>
      </c>
      <c r="R2293" t="s">
        <v>10327</v>
      </c>
    </row>
    <row r="2294" spans="1:18" hidden="1" x14ac:dyDescent="0.25">
      <c r="A2294" s="7">
        <f>anotacoes!D2294</f>
        <v>40866</v>
      </c>
      <c r="B2294" t="str">
        <f>anotacoes!C2294</f>
        <v>GRAND PRIX AMSTERDAM 2011</v>
      </c>
      <c r="C2294" t="str">
        <f>anotacoes!E2294</f>
        <v>ELMONT, D</v>
      </c>
      <c r="D2294" t="str">
        <f>anotacoes!F2294</f>
        <v>SCHARINGER</v>
      </c>
      <c r="E2294" t="s">
        <v>10325</v>
      </c>
      <c r="F2294">
        <f>anotacoes!A2294</f>
        <v>37</v>
      </c>
      <c r="G2294">
        <f>anotacoes!B2294</f>
        <v>63</v>
      </c>
      <c r="H2294" t="str">
        <f>anotacoes!K2294</f>
        <v xml:space="preserve"> 00:10:27,721</v>
      </c>
      <c r="I2294" t="str">
        <f>anotacoes!L2294</f>
        <v xml:space="preserve"> 00:10:29,743</v>
      </c>
      <c r="J2294" t="str">
        <f>IF(L2294="PAUSE",E2294,IF(anotacoes!G2298=conversao_anotacoes!C2294,conversao_anotacoes!C2294,conversao_anotacoes!D2294))</f>
        <v>ELMONT, D</v>
      </c>
      <c r="K2294" t="str">
        <f t="shared" si="70"/>
        <v>SCHARINGER</v>
      </c>
      <c r="L2294" t="str">
        <f>UPPER(anotacoes!H2294)</f>
        <v>DISPLACEMENT</v>
      </c>
      <c r="M2294" t="str">
        <f>IF(OR(L2294="ATTACK",L2294="FINTA"),"&lt;TECNICA&gt;",UPPER(anotacoes!I2294))</f>
        <v>2-3 STEP HESITANT LEFT</v>
      </c>
      <c r="N2294" t="str">
        <f>IF(OR(L2294="ATTACK",L2294="FINTA"),UPPER(anotacoes!I2294),"")</f>
        <v/>
      </c>
      <c r="O2294" s="6" t="str">
        <f>IF(anotacoes!N2294=0,"",anotacoes!N2294)</f>
        <v/>
      </c>
      <c r="P2294" t="str">
        <f>IF(anotacoes!M2294=0,"",UPPER(anotacoes!M2294))</f>
        <v/>
      </c>
      <c r="Q2294" t="str">
        <f t="shared" si="71"/>
        <v>INSERT INTO CONVERSAO_LUTA_ACAO (cd_conversao, id_luta, sequencia, momento_inicio, momento_fim, quem_faz, quem_sofre, acao_tipo, acao, tecnica, direcao, pontuacao) VALUES (1, 37, 63, TRIM(' 00:10:27,721'), TRIM(' 00:10:29,743'), 'ELMONT, D', 'SCHARINGER', 'DISPLACEMENT', '2-3 STEP HESITANT LEFT', NULL, NULL, NULL)</v>
      </c>
      <c r="R2294" t="s">
        <v>10327</v>
      </c>
    </row>
    <row r="2295" spans="1:18" hidden="1" x14ac:dyDescent="0.25">
      <c r="A2295" s="7">
        <f>anotacoes!D2295</f>
        <v>40866</v>
      </c>
      <c r="B2295" t="str">
        <f>anotacoes!C2295</f>
        <v>GRAND PRIX AMSTERDAM 2011</v>
      </c>
      <c r="C2295" t="str">
        <f>anotacoes!E2295</f>
        <v>ELMONT, D</v>
      </c>
      <c r="D2295" t="str">
        <f>anotacoes!F2295</f>
        <v>SCHARINGER</v>
      </c>
      <c r="E2295" t="s">
        <v>10325</v>
      </c>
      <c r="F2295">
        <f>anotacoes!A2295</f>
        <v>37</v>
      </c>
      <c r="G2295">
        <f>anotacoes!B2295</f>
        <v>64</v>
      </c>
      <c r="H2295" t="str">
        <f>anotacoes!K2295</f>
        <v xml:space="preserve"> 00:10:29,743</v>
      </c>
      <c r="I2295" t="str">
        <f>anotacoes!L2295</f>
        <v xml:space="preserve"> 00:10:33,219</v>
      </c>
      <c r="J2295" t="str">
        <f>IF(L2295="PAUSE",E2295,IF(anotacoes!G2299=conversao_anotacoes!C2295,conversao_anotacoes!C2295,conversao_anotacoes!D2295))</f>
        <v>ELMONT, D</v>
      </c>
      <c r="K2295" t="str">
        <f t="shared" si="70"/>
        <v>SCHARINGER</v>
      </c>
      <c r="L2295" t="str">
        <f>UPPER(anotacoes!H2295)</f>
        <v>GRIP TIME</v>
      </c>
      <c r="M2295" t="str">
        <f>IF(OR(L2295="ATTACK",L2295="FINTA"),"&lt;TECNICA&gt;",UPPER(anotacoes!I2295))</f>
        <v>RIGHT COLLAR LEFT SLEEVE</v>
      </c>
      <c r="N2295" t="str">
        <f>IF(OR(L2295="ATTACK",L2295="FINTA"),UPPER(anotacoes!I2295),"")</f>
        <v/>
      </c>
      <c r="O2295" s="6" t="str">
        <f>IF(anotacoes!N2295=0,"",anotacoes!N2295)</f>
        <v/>
      </c>
      <c r="P2295" t="str">
        <f>IF(anotacoes!M2295=0,"",UPPER(anotacoes!M2295))</f>
        <v/>
      </c>
      <c r="Q2295" t="str">
        <f t="shared" si="71"/>
        <v>INSERT INTO CONVERSAO_LUTA_ACAO (cd_conversao, id_luta, sequencia, momento_inicio, momento_fim, quem_faz, quem_sofre, acao_tipo, acao, tecnica, direcao, pontuacao) VALUES (1, 37, 64, TRIM(' 00:10:29,743'), TRIM(' 00:10:33,219'), 'ELMONT, D', 'SCHARINGER', 'GRIP TIME', 'RIGHT COLLAR LEFT SLEEVE', NULL, NULL, NULL)</v>
      </c>
      <c r="R2295" t="s">
        <v>10327</v>
      </c>
    </row>
    <row r="2296" spans="1:18" hidden="1" x14ac:dyDescent="0.25">
      <c r="A2296" s="7">
        <f>anotacoes!D2296</f>
        <v>40866</v>
      </c>
      <c r="B2296" t="str">
        <f>anotacoes!C2296</f>
        <v>GRAND PRIX AMSTERDAM 2011</v>
      </c>
      <c r="C2296" t="str">
        <f>anotacoes!E2296</f>
        <v>ELMONT, D</v>
      </c>
      <c r="D2296" t="str">
        <f>anotacoes!F2296</f>
        <v>SCHARINGER</v>
      </c>
      <c r="E2296" t="s">
        <v>10325</v>
      </c>
      <c r="F2296">
        <f>anotacoes!A2296</f>
        <v>37</v>
      </c>
      <c r="G2296">
        <f>anotacoes!B2296</f>
        <v>65</v>
      </c>
      <c r="H2296" t="str">
        <f>anotacoes!K2296</f>
        <v xml:space="preserve"> 00:10:33,219</v>
      </c>
      <c r="I2296" t="str">
        <f>anotacoes!L2296</f>
        <v xml:space="preserve"> 00:10:34,148</v>
      </c>
      <c r="J2296" t="str">
        <f>IF(L2296="PAUSE",E2296,IF(anotacoes!G2300=conversao_anotacoes!C2296,conversao_anotacoes!C2296,conversao_anotacoes!D2296))</f>
        <v>ELMONT, D</v>
      </c>
      <c r="K2296" t="str">
        <f t="shared" si="70"/>
        <v>SCHARINGER</v>
      </c>
      <c r="L2296" t="str">
        <f>UPPER(anotacoes!H2296)</f>
        <v>DEFENSE</v>
      </c>
      <c r="M2296" t="str">
        <f>IF(OR(L2296="ATTACK",L2296="FINTA"),"&lt;TECNICA&gt;",UPPER(anotacoes!I2296))</f>
        <v>TAE-SABAKI LEFT INCLINED</v>
      </c>
      <c r="N2296" t="str">
        <f>IF(OR(L2296="ATTACK",L2296="FINTA"),UPPER(anotacoes!I2296),"")</f>
        <v/>
      </c>
      <c r="O2296" s="6" t="str">
        <f>IF(anotacoes!N2296=0,"",anotacoes!N2296)</f>
        <v/>
      </c>
      <c r="P2296" t="str">
        <f>IF(anotacoes!M2296=0,"",UPPER(anotacoes!M2296))</f>
        <v/>
      </c>
      <c r="Q2296" t="str">
        <f t="shared" si="71"/>
        <v>INSERT INTO CONVERSAO_LUTA_ACAO (cd_conversao, id_luta, sequencia, momento_inicio, momento_fim, quem_faz, quem_sofre, acao_tipo, acao, tecnica, direcao, pontuacao) VALUES (1, 37, 65, TRIM(' 00:10:33,219'), TRIM(' 00:10:34,148'), 'ELMONT, D', 'SCHARINGER', 'DEFENSE', 'TAE-SABAKI LEFT INCLINED', NULL, NULL, NULL)</v>
      </c>
      <c r="R2296" t="s">
        <v>10327</v>
      </c>
    </row>
    <row r="2297" spans="1:18" hidden="1" x14ac:dyDescent="0.25">
      <c r="A2297" s="7">
        <f>anotacoes!D2297</f>
        <v>40866</v>
      </c>
      <c r="B2297" t="str">
        <f>anotacoes!C2297</f>
        <v>GRAND PRIX AMSTERDAM 2011</v>
      </c>
      <c r="C2297" t="str">
        <f>anotacoes!E2297</f>
        <v>ELMONT, D</v>
      </c>
      <c r="D2297" t="str">
        <f>anotacoes!F2297</f>
        <v>SCHARINGER</v>
      </c>
      <c r="E2297" t="s">
        <v>10325</v>
      </c>
      <c r="F2297">
        <f>anotacoes!A2297</f>
        <v>37</v>
      </c>
      <c r="G2297">
        <f>anotacoes!B2297</f>
        <v>66</v>
      </c>
      <c r="H2297" t="str">
        <f>anotacoes!K2297</f>
        <v xml:space="preserve"> 00:10:34,318</v>
      </c>
      <c r="I2297" t="str">
        <f>anotacoes!L2297</f>
        <v xml:space="preserve"> 00:10:37,266</v>
      </c>
      <c r="J2297" t="str">
        <f>IF(L2297="PAUSE",E2297,IF(anotacoes!G2301=conversao_anotacoes!C2297,conversao_anotacoes!C2297,conversao_anotacoes!D2297))</f>
        <v>ELMONT, D</v>
      </c>
      <c r="K2297" t="str">
        <f t="shared" si="70"/>
        <v>SCHARINGER</v>
      </c>
      <c r="L2297" t="str">
        <f>UPPER(anotacoes!H2297)</f>
        <v>TRANSITION</v>
      </c>
      <c r="M2297" t="str">
        <f>IF(OR(L2297="ATTACK",L2297="FINTA"),"&lt;TECNICA&gt;",UPPER(anotacoes!I2297))</f>
        <v>WITHOUT ATTACK</v>
      </c>
      <c r="N2297" t="str">
        <f>IF(OR(L2297="ATTACK",L2297="FINTA"),UPPER(anotacoes!I2297),"")</f>
        <v/>
      </c>
      <c r="O2297" s="6" t="str">
        <f>IF(anotacoes!N2297=0,"",anotacoes!N2297)</f>
        <v/>
      </c>
      <c r="P2297" t="str">
        <f>IF(anotacoes!M2297=0,"",UPPER(anotacoes!M2297))</f>
        <v/>
      </c>
      <c r="Q2297" t="str">
        <f t="shared" si="71"/>
        <v>INSERT INTO CONVERSAO_LUTA_ACAO (cd_conversao, id_luta, sequencia, momento_inicio, momento_fim, quem_faz, quem_sofre, acao_tipo, acao, tecnica, direcao, pontuacao) VALUES (1, 37, 66, TRIM(' 00:10:34,318'), TRIM(' 00:10:37,266'), 'ELMONT, D', 'SCHARINGER', 'TRANSITION', 'WITHOUT ATTACK', NULL, NULL, NULL)</v>
      </c>
      <c r="R2297" t="s">
        <v>10327</v>
      </c>
    </row>
    <row r="2298" spans="1:18" hidden="1" x14ac:dyDescent="0.25">
      <c r="A2298" s="7">
        <f>anotacoes!D2298</f>
        <v>40866</v>
      </c>
      <c r="B2298" t="str">
        <f>anotacoes!C2298</f>
        <v>GRAND PRIX AMSTERDAM 2011</v>
      </c>
      <c r="C2298" t="str">
        <f>anotacoes!E2298</f>
        <v>ELMONT, D</v>
      </c>
      <c r="D2298" t="str">
        <f>anotacoes!F2298</f>
        <v>SCHARINGER</v>
      </c>
      <c r="E2298" t="s">
        <v>10325</v>
      </c>
      <c r="F2298">
        <f>anotacoes!A2298</f>
        <v>37</v>
      </c>
      <c r="G2298">
        <f>anotacoes!B2298</f>
        <v>67</v>
      </c>
      <c r="H2298" t="str">
        <f>anotacoes!K2298</f>
        <v xml:space="preserve"> 00:10:37,422</v>
      </c>
      <c r="I2298" t="str">
        <f>anotacoes!L2298</f>
        <v xml:space="preserve"> 00:10:50,280</v>
      </c>
      <c r="J2298" t="str">
        <f>IF(L2298="PAUSE",E2298,IF(anotacoes!G2302=conversao_anotacoes!C2298,conversao_anotacoes!C2298,conversao_anotacoes!D2298))</f>
        <v>&lt;ARBITRO_DESCONHECIDO&gt;</v>
      </c>
      <c r="K2298" t="str">
        <f t="shared" si="70"/>
        <v/>
      </c>
      <c r="L2298" t="str">
        <f>UPPER(anotacoes!H2298)</f>
        <v>PAUSE</v>
      </c>
      <c r="M2298" t="str">
        <f>IF(OR(L2298="ATTACK",L2298="FINTA"),"&lt;TECNICA&gt;",UPPER(anotacoes!I2298))</f>
        <v>&lt;NAO_CLASSIFICADO&gt;</v>
      </c>
      <c r="N2298" t="str">
        <f>IF(OR(L2298="ATTACK",L2298="FINTA"),UPPER(anotacoes!I2298),"")</f>
        <v/>
      </c>
      <c r="O2298" s="6" t="str">
        <f>IF(anotacoes!N2298=0,"",anotacoes!N2298)</f>
        <v/>
      </c>
      <c r="P2298" t="str">
        <f>IF(anotacoes!M2298=0,"",UPPER(anotacoes!M2298))</f>
        <v/>
      </c>
      <c r="Q2298" t="str">
        <f t="shared" si="71"/>
        <v>INSERT INTO CONVERSAO_LUTA_ACAO (cd_conversao, id_luta, sequencia, momento_inicio, momento_fim, quem_faz, quem_sofre, acao_tipo, acao, tecnica, direcao, pontuacao) VALUES (1, 37, 67, TRIM(' 00:10:37,422'), TRIM(' 00:10:50,280'), '&lt;ARBITRO_DESCONHECIDO&gt;', '', 'PAUSE', '&lt;NAO_CLASSIFICADO&gt;', NULL, NULL, NULL)</v>
      </c>
      <c r="R2298" t="s">
        <v>10327</v>
      </c>
    </row>
    <row r="2299" spans="1:18" hidden="1" x14ac:dyDescent="0.25">
      <c r="A2299" s="7">
        <f>anotacoes!D2299</f>
        <v>40866</v>
      </c>
      <c r="B2299" t="str">
        <f>anotacoes!C2299</f>
        <v>GRAND PRIX AMSTERDAM 2011</v>
      </c>
      <c r="C2299" t="str">
        <f>anotacoes!E2299</f>
        <v>ELMONT, D</v>
      </c>
      <c r="D2299" t="str">
        <f>anotacoes!F2299</f>
        <v>SCHARINGER</v>
      </c>
      <c r="E2299" t="s">
        <v>10325</v>
      </c>
      <c r="F2299">
        <f>anotacoes!A2299</f>
        <v>37</v>
      </c>
      <c r="G2299">
        <f>anotacoes!B2299</f>
        <v>68</v>
      </c>
      <c r="H2299" t="str">
        <f>anotacoes!K2299</f>
        <v xml:space="preserve"> 00:10:50,448</v>
      </c>
      <c r="I2299" t="str">
        <f>anotacoes!L2299</f>
        <v xml:space="preserve"> 00:10:55,085</v>
      </c>
      <c r="J2299" t="str">
        <f>IF(L2299="PAUSE",E2299,IF(anotacoes!G2303=conversao_anotacoes!C2299,conversao_anotacoes!C2299,conversao_anotacoes!D2299))</f>
        <v>ELMONT, D</v>
      </c>
      <c r="K2299" t="str">
        <f t="shared" si="70"/>
        <v>SCHARINGER</v>
      </c>
      <c r="L2299" t="str">
        <f>UPPER(anotacoes!H2299)</f>
        <v>DISPLACEMENT</v>
      </c>
      <c r="M2299" t="str">
        <f>IF(OR(L2299="ATTACK",L2299="FINTA"),"&lt;TECNICA&gt;",UPPER(anotacoes!I2299))</f>
        <v>2-3 STEP HESITANT LEFT</v>
      </c>
      <c r="N2299" t="str">
        <f>IF(OR(L2299="ATTACK",L2299="FINTA"),UPPER(anotacoes!I2299),"")</f>
        <v/>
      </c>
      <c r="O2299" s="6" t="str">
        <f>IF(anotacoes!N2299=0,"",anotacoes!N2299)</f>
        <v/>
      </c>
      <c r="P2299" t="str">
        <f>IF(anotacoes!M2299=0,"",UPPER(anotacoes!M2299))</f>
        <v/>
      </c>
      <c r="Q2299" t="str">
        <f t="shared" si="71"/>
        <v>INSERT INTO CONVERSAO_LUTA_ACAO (cd_conversao, id_luta, sequencia, momento_inicio, momento_fim, quem_faz, quem_sofre, acao_tipo, acao, tecnica, direcao, pontuacao) VALUES (1, 37, 68, TRIM(' 00:10:50,448'), TRIM(' 00:10:55,085'), 'ELMONT, D', 'SCHARINGER', 'DISPLACEMENT', '2-3 STEP HESITANT LEFT', NULL, NULL, NULL)</v>
      </c>
      <c r="R2299" t="s">
        <v>10327</v>
      </c>
    </row>
    <row r="2300" spans="1:18" hidden="1" x14ac:dyDescent="0.25">
      <c r="A2300" s="7">
        <f>anotacoes!D2300</f>
        <v>40866</v>
      </c>
      <c r="B2300" t="str">
        <f>anotacoes!C2300</f>
        <v>GRAND PRIX AMSTERDAM 2011</v>
      </c>
      <c r="C2300" t="str">
        <f>anotacoes!E2300</f>
        <v>ELMONT, D</v>
      </c>
      <c r="D2300" t="str">
        <f>anotacoes!F2300</f>
        <v>SCHARINGER</v>
      </c>
      <c r="E2300" t="s">
        <v>10325</v>
      </c>
      <c r="F2300">
        <f>anotacoes!A2300</f>
        <v>37</v>
      </c>
      <c r="G2300">
        <f>anotacoes!B2300</f>
        <v>69</v>
      </c>
      <c r="H2300" t="str">
        <f>anotacoes!K2300</f>
        <v xml:space="preserve"> 00:10:55,255</v>
      </c>
      <c r="I2300" t="str">
        <f>anotacoes!L2300</f>
        <v xml:space="preserve"> 00:11:40,707</v>
      </c>
      <c r="J2300" t="str">
        <f>IF(L2300="PAUSE",E2300,IF(anotacoes!G2304=conversao_anotacoes!C2300,conversao_anotacoes!C2300,conversao_anotacoes!D2300))</f>
        <v>ELMONT, D</v>
      </c>
      <c r="K2300" t="str">
        <f t="shared" si="70"/>
        <v>SCHARINGER</v>
      </c>
      <c r="L2300" t="str">
        <f>UPPER(anotacoes!H2300)</f>
        <v>DISPLACEMENT</v>
      </c>
      <c r="M2300" t="str">
        <f>IF(OR(L2300="ATTACK",L2300="FINTA"),"&lt;TECNICA&gt;",UPPER(anotacoes!I2300))</f>
        <v>TRY TO GRIP WITH CONTACT</v>
      </c>
      <c r="N2300" t="str">
        <f>IF(OR(L2300="ATTACK",L2300="FINTA"),UPPER(anotacoes!I2300),"")</f>
        <v/>
      </c>
      <c r="O2300" s="6" t="str">
        <f>IF(anotacoes!N2300=0,"",anotacoes!N2300)</f>
        <v/>
      </c>
      <c r="P2300" t="str">
        <f>IF(anotacoes!M2300=0,"",UPPER(anotacoes!M2300))</f>
        <v/>
      </c>
      <c r="Q2300" t="str">
        <f t="shared" si="71"/>
        <v>INSERT INTO CONVERSAO_LUTA_ACAO (cd_conversao, id_luta, sequencia, momento_inicio, momento_fim, quem_faz, quem_sofre, acao_tipo, acao, tecnica, direcao, pontuacao) VALUES (1, 37, 69, TRIM(' 00:10:55,255'), TRIM(' 00:11:40,707'), 'ELMONT, D', 'SCHARINGER', 'DISPLACEMENT', 'TRY TO GRIP WITH CONTACT', NULL, NULL, NULL)</v>
      </c>
      <c r="R2300" t="s">
        <v>10327</v>
      </c>
    </row>
    <row r="2301" spans="1:18" hidden="1" x14ac:dyDescent="0.25">
      <c r="A2301" s="7">
        <f>anotacoes!D2301</f>
        <v>40866</v>
      </c>
      <c r="B2301" t="str">
        <f>anotacoes!C2301</f>
        <v>GRAND PRIX AMSTERDAM 2011</v>
      </c>
      <c r="C2301" t="str">
        <f>anotacoes!E2301</f>
        <v>ELMONT, D</v>
      </c>
      <c r="D2301" t="str">
        <f>anotacoes!F2301</f>
        <v>SCHARINGER</v>
      </c>
      <c r="E2301" t="s">
        <v>10325</v>
      </c>
      <c r="F2301">
        <f>anotacoes!A2301</f>
        <v>37</v>
      </c>
      <c r="G2301">
        <f>anotacoes!B2301</f>
        <v>70</v>
      </c>
      <c r="H2301" t="str">
        <f>anotacoes!K2301</f>
        <v xml:space="preserve"> 00:11:40,707</v>
      </c>
      <c r="I2301" t="str">
        <f>anotacoes!L2301</f>
        <v xml:space="preserve"> 00:11:43,711</v>
      </c>
      <c r="J2301" t="str">
        <f>IF(L2301="PAUSE",E2301,IF(anotacoes!G2305=conversao_anotacoes!C2301,conversao_anotacoes!C2301,conversao_anotacoes!D2301))</f>
        <v>ELMONT, D</v>
      </c>
      <c r="K2301" t="str">
        <f t="shared" si="70"/>
        <v>SCHARINGER</v>
      </c>
      <c r="L2301" t="str">
        <f>UPPER(anotacoes!H2301)</f>
        <v>GRIP TIME</v>
      </c>
      <c r="M2301" t="str">
        <f>IF(OR(L2301="ATTACK",L2301="FINTA"),"&lt;TECNICA&gt;",UPPER(anotacoes!I2301))</f>
        <v>RIGHT COLLAR</v>
      </c>
      <c r="N2301" t="str">
        <f>IF(OR(L2301="ATTACK",L2301="FINTA"),UPPER(anotacoes!I2301),"")</f>
        <v/>
      </c>
      <c r="O2301" s="6" t="str">
        <f>IF(anotacoes!N2301=0,"",anotacoes!N2301)</f>
        <v/>
      </c>
      <c r="P2301" t="str">
        <f>IF(anotacoes!M2301=0,"",UPPER(anotacoes!M2301))</f>
        <v/>
      </c>
      <c r="Q2301" t="str">
        <f t="shared" si="71"/>
        <v>INSERT INTO CONVERSAO_LUTA_ACAO (cd_conversao, id_luta, sequencia, momento_inicio, momento_fim, quem_faz, quem_sofre, acao_tipo, acao, tecnica, direcao, pontuacao) VALUES (1, 37, 70, TRIM(' 00:11:40,707'), TRIM(' 00:11:43,711'), 'ELMONT, D', 'SCHARINGER', 'GRIP TIME', 'RIGHT COLLAR', NULL, NULL, NULL)</v>
      </c>
      <c r="R2301" t="s">
        <v>10327</v>
      </c>
    </row>
    <row r="2302" spans="1:18" hidden="1" x14ac:dyDescent="0.25">
      <c r="A2302" s="7">
        <f>anotacoes!D2302</f>
        <v>40866</v>
      </c>
      <c r="B2302" t="str">
        <f>anotacoes!C2302</f>
        <v>GRAND PRIX AMSTERDAM 2011</v>
      </c>
      <c r="C2302" t="str">
        <f>anotacoes!E2302</f>
        <v>ELMONT, D</v>
      </c>
      <c r="D2302" t="str">
        <f>anotacoes!F2302</f>
        <v>SCHARINGER</v>
      </c>
      <c r="E2302" t="s">
        <v>10325</v>
      </c>
      <c r="F2302">
        <f>anotacoes!A2302</f>
        <v>37</v>
      </c>
      <c r="G2302">
        <f>anotacoes!B2302</f>
        <v>71</v>
      </c>
      <c r="H2302" t="str">
        <f>anotacoes!K2302</f>
        <v xml:space="preserve"> 00:11:43,711</v>
      </c>
      <c r="I2302" t="str">
        <f>anotacoes!L2302</f>
        <v xml:space="preserve"> 00:11:44,480</v>
      </c>
      <c r="J2302" t="str">
        <f>IF(L2302="PAUSE",E2302,IF(anotacoes!G2306=conversao_anotacoes!C2302,conversao_anotacoes!C2302,conversao_anotacoes!D2302))</f>
        <v>ELMONT, D</v>
      </c>
      <c r="K2302" t="str">
        <f t="shared" si="70"/>
        <v>SCHARINGER</v>
      </c>
      <c r="L2302" t="str">
        <f>UPPER(anotacoes!H2302)</f>
        <v>ATTACK</v>
      </c>
      <c r="M2302" t="str">
        <f>IF(OR(L2302="ATTACK",L2302="FINTA"),"&lt;TECNICA&gt;",UPPER(anotacoes!I2302))</f>
        <v>&lt;TECNICA&gt;</v>
      </c>
      <c r="N2302" t="str">
        <f>IF(OR(L2302="ATTACK",L2302="FINTA"),UPPER(anotacoes!I2302),"")</f>
        <v>DEASHI HARAI</v>
      </c>
      <c r="O2302" s="6">
        <f>IF(anotacoes!N2302=0,"",anotacoes!N2302)</f>
        <v>7</v>
      </c>
      <c r="P2302" t="str">
        <f>IF(anotacoes!M2302=0,"",UPPER(anotacoes!M2302))</f>
        <v/>
      </c>
      <c r="Q2302" t="str">
        <f t="shared" si="71"/>
        <v>INSERT INTO CONVERSAO_LUTA_ACAO (cd_conversao, id_luta, sequencia, momento_inicio, momento_fim, quem_faz, quem_sofre, acao_tipo, acao, tecnica, direcao, pontuacao) VALUES (1, 37, 71, TRIM(' 00:11:43,711'), TRIM(' 00:11:44,480'), 'ELMONT, D', 'SCHARINGER', 'ATTACK', '&lt;TECNICA&gt;', 'DEASHI HARAI', 7, NULL)</v>
      </c>
      <c r="R2302" t="s">
        <v>10327</v>
      </c>
    </row>
    <row r="2303" spans="1:18" hidden="1" x14ac:dyDescent="0.25">
      <c r="A2303" s="7">
        <f>anotacoes!D2303</f>
        <v>40866</v>
      </c>
      <c r="B2303" t="str">
        <f>anotacoes!C2303</f>
        <v>GRAND PRIX AMSTERDAM 2011</v>
      </c>
      <c r="C2303" t="str">
        <f>anotacoes!E2303</f>
        <v>ELMONT, D</v>
      </c>
      <c r="D2303" t="str">
        <f>anotacoes!F2303</f>
        <v>SCHARINGER</v>
      </c>
      <c r="E2303" t="s">
        <v>10325</v>
      </c>
      <c r="F2303">
        <f>anotacoes!A2303</f>
        <v>37</v>
      </c>
      <c r="G2303">
        <f>anotacoes!B2303</f>
        <v>72</v>
      </c>
      <c r="H2303" t="str">
        <f>anotacoes!K2303</f>
        <v xml:space="preserve"> 00:11:44,480</v>
      </c>
      <c r="I2303" t="str">
        <f>anotacoes!L2303</f>
        <v xml:space="preserve"> 00:11:47,080</v>
      </c>
      <c r="J2303" t="str">
        <f>IF(L2303="PAUSE",E2303,IF(anotacoes!G2307=conversao_anotacoes!C2303,conversao_anotacoes!C2303,conversao_anotacoes!D2303))</f>
        <v>ELMONT, D</v>
      </c>
      <c r="K2303" t="str">
        <f t="shared" si="70"/>
        <v>SCHARINGER</v>
      </c>
      <c r="L2303" t="str">
        <f>UPPER(anotacoes!H2303)</f>
        <v>GRIP TIME</v>
      </c>
      <c r="M2303" t="str">
        <f>IF(OR(L2303="ATTACK",L2303="FINTA"),"&lt;TECNICA&gt;",UPPER(anotacoes!I2303))</f>
        <v>RIGHT COLLAR LEFT SLEEVE</v>
      </c>
      <c r="N2303" t="str">
        <f>IF(OR(L2303="ATTACK",L2303="FINTA"),UPPER(anotacoes!I2303),"")</f>
        <v/>
      </c>
      <c r="O2303" s="6" t="str">
        <f>IF(anotacoes!N2303=0,"",anotacoes!N2303)</f>
        <v/>
      </c>
      <c r="P2303" t="str">
        <f>IF(anotacoes!M2303=0,"",UPPER(anotacoes!M2303))</f>
        <v/>
      </c>
      <c r="Q2303" t="str">
        <f t="shared" si="71"/>
        <v>INSERT INTO CONVERSAO_LUTA_ACAO (cd_conversao, id_luta, sequencia, momento_inicio, momento_fim, quem_faz, quem_sofre, acao_tipo, acao, tecnica, direcao, pontuacao) VALUES (1, 37, 72, TRIM(' 00:11:44,480'), TRIM(' 00:11:47,080'), 'ELMONT, D', 'SCHARINGER', 'GRIP TIME', 'RIGHT COLLAR LEFT SLEEVE', NULL, NULL, NULL)</v>
      </c>
      <c r="R2303" t="s">
        <v>10327</v>
      </c>
    </row>
    <row r="2304" spans="1:18" hidden="1" x14ac:dyDescent="0.25">
      <c r="A2304" s="7">
        <f>anotacoes!D2304</f>
        <v>40866</v>
      </c>
      <c r="B2304" t="str">
        <f>anotacoes!C2304</f>
        <v>GRAND PRIX AMSTERDAM 2011</v>
      </c>
      <c r="C2304" t="str">
        <f>anotacoes!E2304</f>
        <v>ELMONT, D</v>
      </c>
      <c r="D2304" t="str">
        <f>anotacoes!F2304</f>
        <v>SCHARINGER</v>
      </c>
      <c r="E2304" t="s">
        <v>10325</v>
      </c>
      <c r="F2304">
        <f>anotacoes!A2304</f>
        <v>37</v>
      </c>
      <c r="G2304">
        <f>anotacoes!B2304</f>
        <v>73</v>
      </c>
      <c r="H2304" t="str">
        <f>anotacoes!K2304</f>
        <v xml:space="preserve"> 00:11:47,080</v>
      </c>
      <c r="I2304" t="str">
        <f>anotacoes!L2304</f>
        <v xml:space="preserve"> 00:11:47,080</v>
      </c>
      <c r="J2304" t="str">
        <f>IF(L2304="PAUSE",E2304,IF(anotacoes!G2308=conversao_anotacoes!C2304,conversao_anotacoes!C2304,conversao_anotacoes!D2304))</f>
        <v>ELMONT, D</v>
      </c>
      <c r="K2304" t="str">
        <f t="shared" si="70"/>
        <v>SCHARINGER</v>
      </c>
      <c r="L2304" t="str">
        <f>UPPER(anotacoes!H2304)</f>
        <v>ATTACK</v>
      </c>
      <c r="M2304" t="str">
        <f>IF(OR(L2304="ATTACK",L2304="FINTA"),"&lt;TECNICA&gt;",UPPER(anotacoes!I2304))</f>
        <v>&lt;TECNICA&gt;</v>
      </c>
      <c r="N2304" t="str">
        <f>IF(OR(L2304="ATTACK",L2304="FINTA"),UPPER(anotacoes!I2304),"")</f>
        <v>DEASHI HARAI</v>
      </c>
      <c r="O2304" s="6">
        <f>IF(anotacoes!N2304=0,"",anotacoes!N2304)</f>
        <v>7</v>
      </c>
      <c r="P2304" t="str">
        <f>IF(anotacoes!M2304=0,"",UPPER(anotacoes!M2304))</f>
        <v/>
      </c>
      <c r="Q2304" t="str">
        <f t="shared" si="71"/>
        <v>INSERT INTO CONVERSAO_LUTA_ACAO (cd_conversao, id_luta, sequencia, momento_inicio, momento_fim, quem_faz, quem_sofre, acao_tipo, acao, tecnica, direcao, pontuacao) VALUES (1, 37, 73, TRIM(' 00:11:47,080'), TRIM(' 00:11:47,080'), 'ELMONT, D', 'SCHARINGER', 'ATTACK', '&lt;TECNICA&gt;', 'DEASHI HARAI', 7, NULL)</v>
      </c>
      <c r="R2304" t="s">
        <v>10327</v>
      </c>
    </row>
    <row r="2305" spans="1:18" hidden="1" x14ac:dyDescent="0.25">
      <c r="A2305" s="7">
        <f>anotacoes!D2305</f>
        <v>40866</v>
      </c>
      <c r="B2305" t="str">
        <f>anotacoes!C2305</f>
        <v>GRAND PRIX AMSTERDAM 2011</v>
      </c>
      <c r="C2305" t="str">
        <f>anotacoes!E2305</f>
        <v>ELMONT, D</v>
      </c>
      <c r="D2305" t="str">
        <f>anotacoes!F2305</f>
        <v>SCHARINGER</v>
      </c>
      <c r="E2305" t="s">
        <v>10325</v>
      </c>
      <c r="F2305">
        <f>anotacoes!A2305</f>
        <v>37</v>
      </c>
      <c r="G2305">
        <f>anotacoes!B2305</f>
        <v>74</v>
      </c>
      <c r="H2305" t="str">
        <f>anotacoes!K2305</f>
        <v xml:space="preserve"> 00:11:47,080</v>
      </c>
      <c r="I2305" t="str">
        <f>anotacoes!L2305</f>
        <v xml:space="preserve"> 00:11:47,885</v>
      </c>
      <c r="J2305" t="str">
        <f>IF(L2305="PAUSE",E2305,IF(anotacoes!G2309=conversao_anotacoes!C2305,conversao_anotacoes!C2305,conversao_anotacoes!D2305))</f>
        <v>ELMONT, D</v>
      </c>
      <c r="K2305" t="str">
        <f t="shared" si="70"/>
        <v>SCHARINGER</v>
      </c>
      <c r="L2305" t="str">
        <f>UPPER(anotacoes!H2305)</f>
        <v>GRIP TIME</v>
      </c>
      <c r="M2305" t="str">
        <f>IF(OR(L2305="ATTACK",L2305="FINTA"),"&lt;TECNICA&gt;",UPPER(anotacoes!I2305))</f>
        <v>LEFT COLLAR RIGHT SLEEVE</v>
      </c>
      <c r="N2305" t="str">
        <f>IF(OR(L2305="ATTACK",L2305="FINTA"),UPPER(anotacoes!I2305),"")</f>
        <v/>
      </c>
      <c r="O2305" s="6" t="str">
        <f>IF(anotacoes!N2305=0,"",anotacoes!N2305)</f>
        <v/>
      </c>
      <c r="P2305" t="str">
        <f>IF(anotacoes!M2305=0,"",UPPER(anotacoes!M2305))</f>
        <v/>
      </c>
      <c r="Q2305" t="str">
        <f t="shared" si="71"/>
        <v>INSERT INTO CONVERSAO_LUTA_ACAO (cd_conversao, id_luta, sequencia, momento_inicio, momento_fim, quem_faz, quem_sofre, acao_tipo, acao, tecnica, direcao, pontuacao) VALUES (1, 37, 74, TRIM(' 00:11:47,080'), TRIM(' 00:11:47,885'), 'ELMONT, D', 'SCHARINGER', 'GRIP TIME', 'LEFT COLLAR RIGHT SLEEVE', NULL, NULL, NULL)</v>
      </c>
      <c r="R2305" t="s">
        <v>10327</v>
      </c>
    </row>
    <row r="2306" spans="1:18" hidden="1" x14ac:dyDescent="0.25">
      <c r="A2306" s="7">
        <f>anotacoes!D2306</f>
        <v>40866</v>
      </c>
      <c r="B2306" t="str">
        <f>anotacoes!C2306</f>
        <v>GRAND PRIX AMSTERDAM 2011</v>
      </c>
      <c r="C2306" t="str">
        <f>anotacoes!E2306</f>
        <v>ELMONT, D</v>
      </c>
      <c r="D2306" t="str">
        <f>anotacoes!F2306</f>
        <v>SCHARINGER</v>
      </c>
      <c r="E2306" t="s">
        <v>10325</v>
      </c>
      <c r="F2306">
        <f>anotacoes!A2306</f>
        <v>37</v>
      </c>
      <c r="G2306">
        <f>anotacoes!B2306</f>
        <v>75</v>
      </c>
      <c r="H2306" t="str">
        <f>anotacoes!K2306</f>
        <v xml:space="preserve"> 00:11:47,885</v>
      </c>
      <c r="I2306" t="str">
        <f>anotacoes!L2306</f>
        <v xml:space="preserve"> 00:11:51,222</v>
      </c>
      <c r="J2306" t="str">
        <f>IF(L2306="PAUSE",E2306,IF(anotacoes!G2310=conversao_anotacoes!C2306,conversao_anotacoes!C2306,conversao_anotacoes!D2306))</f>
        <v>ELMONT, D</v>
      </c>
      <c r="K2306" t="str">
        <f t="shared" si="70"/>
        <v>SCHARINGER</v>
      </c>
      <c r="L2306" t="str">
        <f>UPPER(anotacoes!H2306)</f>
        <v>ATTACK</v>
      </c>
      <c r="M2306" t="str">
        <f>IF(OR(L2306="ATTACK",L2306="FINTA"),"&lt;TECNICA&gt;",UPPER(anotacoes!I2306))</f>
        <v>&lt;TECNICA&gt;</v>
      </c>
      <c r="N2306" t="str">
        <f>IF(OR(L2306="ATTACK",L2306="FINTA"),UPPER(anotacoes!I2306),"")</f>
        <v>IPPON SEOINAGE</v>
      </c>
      <c r="O2306" s="6">
        <f>IF(anotacoes!N2306=0,"",anotacoes!N2306)</f>
        <v>6</v>
      </c>
      <c r="P2306" t="str">
        <f>IF(anotacoes!M2306=0,"",UPPER(anotacoes!M2306))</f>
        <v/>
      </c>
      <c r="Q2306" t="str">
        <f t="shared" si="71"/>
        <v>INSERT INTO CONVERSAO_LUTA_ACAO (cd_conversao, id_luta, sequencia, momento_inicio, momento_fim, quem_faz, quem_sofre, acao_tipo, acao, tecnica, direcao, pontuacao) VALUES (1, 37, 75, TRIM(' 00:11:47,885'), TRIM(' 00:11:51,222'), 'ELMONT, D', 'SCHARINGER', 'ATTACK', '&lt;TECNICA&gt;', 'IPPON SEOINAGE', 6, NULL)</v>
      </c>
      <c r="R2306" t="s">
        <v>10327</v>
      </c>
    </row>
    <row r="2307" spans="1:18" hidden="1" x14ac:dyDescent="0.25">
      <c r="A2307" s="7">
        <f>anotacoes!D2307</f>
        <v>40866</v>
      </c>
      <c r="B2307" t="str">
        <f>anotacoes!C2307</f>
        <v>GRAND PRIX AMSTERDAM 2011</v>
      </c>
      <c r="C2307" t="str">
        <f>anotacoes!E2307</f>
        <v>ELMONT, D</v>
      </c>
      <c r="D2307" t="str">
        <f>anotacoes!F2307</f>
        <v>SCHARINGER</v>
      </c>
      <c r="E2307" t="s">
        <v>10325</v>
      </c>
      <c r="F2307">
        <f>anotacoes!A2307</f>
        <v>37</v>
      </c>
      <c r="G2307">
        <f>anotacoes!B2307</f>
        <v>76</v>
      </c>
      <c r="H2307" t="str">
        <f>anotacoes!K2307</f>
        <v xml:space="preserve"> 00:11:51,222</v>
      </c>
      <c r="I2307" t="str">
        <f>anotacoes!L2307</f>
        <v xml:space="preserve"> 00:12:12,489</v>
      </c>
      <c r="J2307" t="str">
        <f>IF(L2307="PAUSE",E2307,IF(anotacoes!G2311=conversao_anotacoes!C2307,conversao_anotacoes!C2307,conversao_anotacoes!D2307))</f>
        <v>ELMONT, D</v>
      </c>
      <c r="K2307" t="str">
        <f t="shared" ref="K2307:K2370" si="72">IF(J2307=E2307,"",IF(J2307=C2307,D2307,C2307))</f>
        <v>SCHARINGER</v>
      </c>
      <c r="L2307" t="str">
        <f>UPPER(anotacoes!H2307)</f>
        <v>GROUNDWORK COMBAT</v>
      </c>
      <c r="M2307" t="str">
        <f>IF(OR(L2307="ATTACK",L2307="FINTA"),"&lt;TECNICA&gt;",UPPER(anotacoes!I2307))</f>
        <v>DEFENSIVE POSITION</v>
      </c>
      <c r="N2307" t="str">
        <f>IF(OR(L2307="ATTACK",L2307="FINTA"),UPPER(anotacoes!I2307),"")</f>
        <v/>
      </c>
      <c r="O2307" s="6" t="str">
        <f>IF(anotacoes!N2307=0,"",anotacoes!N2307)</f>
        <v/>
      </c>
      <c r="P2307" t="str">
        <f>IF(anotacoes!M2307=0,"",UPPER(anotacoes!M2307))</f>
        <v/>
      </c>
      <c r="Q2307" t="str">
        <f t="shared" ref="Q2307:Q2370" si="73">CONCATENATE("INSERT INTO CONVERSAO_LUTA_ACAO (cd_conversao, id_luta, sequencia, momento_inicio, momento_fim, quem_faz, quem_sofre, acao_tipo, acao, tecnica, direcao, pontuacao) VALUES (1, ",F2307,", ",G2307,", ","TRIM('",H2307,"')",", ","TRIM('",I2307,"')",", ","'",J2307,"'",", ","'",K2307,"'",", ","'",L2307,"'",", ","'",M2307,"'",", ",IF(N2307="","NULL",CONCATENATE("'",N2307,"'")),", ",IF(O2307="","NULL",O2307),", ",IF(P2307="","NULL",CONCATENATE("'",P2307,"'")),")")</f>
        <v>INSERT INTO CONVERSAO_LUTA_ACAO (cd_conversao, id_luta, sequencia, momento_inicio, momento_fim, quem_faz, quem_sofre, acao_tipo, acao, tecnica, direcao, pontuacao) VALUES (1, 37, 76, TRIM(' 00:11:51,222'), TRIM(' 00:12:12,489'), 'ELMONT, D', 'SCHARINGER', 'GROUNDWORK COMBAT', 'DEFENSIVE POSITION', NULL, NULL, NULL)</v>
      </c>
      <c r="R2307" t="s">
        <v>10327</v>
      </c>
    </row>
    <row r="2308" spans="1:18" hidden="1" x14ac:dyDescent="0.25">
      <c r="A2308" s="7">
        <f>anotacoes!D2308</f>
        <v>40866</v>
      </c>
      <c r="B2308" t="str">
        <f>anotacoes!C2308</f>
        <v>GRAND PRIX AMSTERDAM 2011</v>
      </c>
      <c r="C2308" t="str">
        <f>anotacoes!E2308</f>
        <v>ELMONT, D</v>
      </c>
      <c r="D2308" t="str">
        <f>anotacoes!F2308</f>
        <v>SCHARINGER</v>
      </c>
      <c r="E2308" t="s">
        <v>10325</v>
      </c>
      <c r="F2308">
        <f>anotacoes!A2308</f>
        <v>37</v>
      </c>
      <c r="G2308">
        <f>anotacoes!B2308</f>
        <v>77</v>
      </c>
      <c r="H2308" t="str">
        <f>anotacoes!K2308</f>
        <v xml:space="preserve"> 00:12:12,656</v>
      </c>
      <c r="I2308" t="str">
        <f>anotacoes!L2308</f>
        <v xml:space="preserve"> 00:12:22,114</v>
      </c>
      <c r="J2308" t="str">
        <f>IF(L2308="PAUSE",E2308,IF(anotacoes!G2312=conversao_anotacoes!C2308,conversao_anotacoes!C2308,conversao_anotacoes!D2308))</f>
        <v>&lt;ARBITRO_DESCONHECIDO&gt;</v>
      </c>
      <c r="K2308" t="str">
        <f t="shared" si="72"/>
        <v/>
      </c>
      <c r="L2308" t="str">
        <f>UPPER(anotacoes!H2308)</f>
        <v>PAUSE</v>
      </c>
      <c r="M2308" t="str">
        <f>IF(OR(L2308="ATTACK",L2308="FINTA"),"&lt;TECNICA&gt;",UPPER(anotacoes!I2308))</f>
        <v>&lt;NAO_CLASSIFICADO&gt;</v>
      </c>
      <c r="N2308" t="str">
        <f>IF(OR(L2308="ATTACK",L2308="FINTA"),UPPER(anotacoes!I2308),"")</f>
        <v/>
      </c>
      <c r="O2308" s="6" t="str">
        <f>IF(anotacoes!N2308=0,"",anotacoes!N2308)</f>
        <v/>
      </c>
      <c r="P2308" t="str">
        <f>IF(anotacoes!M2308=0,"",UPPER(anotacoes!M2308))</f>
        <v/>
      </c>
      <c r="Q2308" t="str">
        <f t="shared" si="73"/>
        <v>INSERT INTO CONVERSAO_LUTA_ACAO (cd_conversao, id_luta, sequencia, momento_inicio, momento_fim, quem_faz, quem_sofre, acao_tipo, acao, tecnica, direcao, pontuacao) VALUES (1, 37, 77, TRIM(' 00:12:12,656'), TRIM(' 00:12:22,114'), '&lt;ARBITRO_DESCONHECIDO&gt;', '', 'PAUSE', '&lt;NAO_CLASSIFICADO&gt;', NULL, NULL, NULL)</v>
      </c>
      <c r="R2308" t="s">
        <v>10327</v>
      </c>
    </row>
    <row r="2309" spans="1:18" hidden="1" x14ac:dyDescent="0.25">
      <c r="A2309" s="7">
        <f>anotacoes!D2309</f>
        <v>40866</v>
      </c>
      <c r="B2309" t="str">
        <f>anotacoes!C2309</f>
        <v>GRAND PRIX AMSTERDAM 2011</v>
      </c>
      <c r="C2309" t="str">
        <f>anotacoes!E2309</f>
        <v>ELMONT, D</v>
      </c>
      <c r="D2309" t="str">
        <f>anotacoes!F2309</f>
        <v>SCHARINGER</v>
      </c>
      <c r="E2309" t="s">
        <v>10325</v>
      </c>
      <c r="F2309">
        <f>anotacoes!A2309</f>
        <v>37</v>
      </c>
      <c r="G2309">
        <f>anotacoes!B2309</f>
        <v>78</v>
      </c>
      <c r="H2309" t="str">
        <f>anotacoes!K2309</f>
        <v xml:space="preserve"> 00:12:22,283</v>
      </c>
      <c r="I2309" t="str">
        <f>anotacoes!L2309</f>
        <v xml:space="preserve"> 00:12:26,710</v>
      </c>
      <c r="J2309" t="str">
        <f>IF(L2309="PAUSE",E2309,IF(anotacoes!G2313=conversao_anotacoes!C2309,conversao_anotacoes!C2309,conversao_anotacoes!D2309))</f>
        <v>ELMONT, D</v>
      </c>
      <c r="K2309" t="str">
        <f t="shared" si="72"/>
        <v>SCHARINGER</v>
      </c>
      <c r="L2309" t="str">
        <f>UPPER(anotacoes!H2309)</f>
        <v>DISPLACEMENT</v>
      </c>
      <c r="M2309" t="str">
        <f>IF(OR(L2309="ATTACK",L2309="FINTA"),"&lt;TECNICA&gt;",UPPER(anotacoes!I2309))</f>
        <v>2-3 STEP HESITANT LEFT</v>
      </c>
      <c r="N2309" t="str">
        <f>IF(OR(L2309="ATTACK",L2309="FINTA"),UPPER(anotacoes!I2309),"")</f>
        <v/>
      </c>
      <c r="O2309" s="6" t="str">
        <f>IF(anotacoes!N2309=0,"",anotacoes!N2309)</f>
        <v/>
      </c>
      <c r="P2309" t="str">
        <f>IF(anotacoes!M2309=0,"",UPPER(anotacoes!M2309))</f>
        <v/>
      </c>
      <c r="Q2309" t="str">
        <f t="shared" si="73"/>
        <v>INSERT INTO CONVERSAO_LUTA_ACAO (cd_conversao, id_luta, sequencia, momento_inicio, momento_fim, quem_faz, quem_sofre, acao_tipo, acao, tecnica, direcao, pontuacao) VALUES (1, 37, 78, TRIM(' 00:12:22,283'), TRIM(' 00:12:26,710'), 'ELMONT, D', 'SCHARINGER', 'DISPLACEMENT', '2-3 STEP HESITANT LEFT', NULL, NULL, NULL)</v>
      </c>
      <c r="R2309" t="s">
        <v>10327</v>
      </c>
    </row>
    <row r="2310" spans="1:18" hidden="1" x14ac:dyDescent="0.25">
      <c r="A2310" s="7">
        <f>anotacoes!D2310</f>
        <v>40866</v>
      </c>
      <c r="B2310" t="str">
        <f>anotacoes!C2310</f>
        <v>GRAND PRIX AMSTERDAM 2011</v>
      </c>
      <c r="C2310" t="str">
        <f>anotacoes!E2310</f>
        <v>ELMONT, D</v>
      </c>
      <c r="D2310" t="str">
        <f>anotacoes!F2310</f>
        <v>SCHARINGER</v>
      </c>
      <c r="E2310" t="s">
        <v>10325</v>
      </c>
      <c r="F2310">
        <f>anotacoes!A2310</f>
        <v>37</v>
      </c>
      <c r="G2310">
        <f>anotacoes!B2310</f>
        <v>79</v>
      </c>
      <c r="H2310" t="str">
        <f>anotacoes!K2310</f>
        <v xml:space="preserve"> 00:12:26,946</v>
      </c>
      <c r="I2310" t="str">
        <f>anotacoes!L2310</f>
        <v xml:space="preserve"> 00:12:31,002</v>
      </c>
      <c r="J2310" t="str">
        <f>IF(L2310="PAUSE",E2310,IF(anotacoes!G2314=conversao_anotacoes!C2310,conversao_anotacoes!C2310,conversao_anotacoes!D2310))</f>
        <v>ELMONT, D</v>
      </c>
      <c r="K2310" t="str">
        <f t="shared" si="72"/>
        <v>SCHARINGER</v>
      </c>
      <c r="L2310" t="str">
        <f>UPPER(anotacoes!H2310)</f>
        <v>DISPLACEMENT</v>
      </c>
      <c r="M2310" t="str">
        <f>IF(OR(L2310="ATTACK",L2310="FINTA"),"&lt;TECNICA&gt;",UPPER(anotacoes!I2310))</f>
        <v>TRY TO GRIP WITH CONTACT</v>
      </c>
      <c r="N2310" t="str">
        <f>IF(OR(L2310="ATTACK",L2310="FINTA"),UPPER(anotacoes!I2310),"")</f>
        <v/>
      </c>
      <c r="O2310" s="6" t="str">
        <f>IF(anotacoes!N2310=0,"",anotacoes!N2310)</f>
        <v/>
      </c>
      <c r="P2310" t="str">
        <f>IF(anotacoes!M2310=0,"",UPPER(anotacoes!M2310))</f>
        <v/>
      </c>
      <c r="Q2310" t="str">
        <f t="shared" si="73"/>
        <v>INSERT INTO CONVERSAO_LUTA_ACAO (cd_conversao, id_luta, sequencia, momento_inicio, momento_fim, quem_faz, quem_sofre, acao_tipo, acao, tecnica, direcao, pontuacao) VALUES (1, 37, 79, TRIM(' 00:12:26,946'), TRIM(' 00:12:31,002'), 'ELMONT, D', 'SCHARINGER', 'DISPLACEMENT', 'TRY TO GRIP WITH CONTACT', NULL, NULL, NULL)</v>
      </c>
      <c r="R2310" t="s">
        <v>10327</v>
      </c>
    </row>
    <row r="2311" spans="1:18" hidden="1" x14ac:dyDescent="0.25">
      <c r="A2311" s="7">
        <f>anotacoes!D2311</f>
        <v>40866</v>
      </c>
      <c r="B2311" t="str">
        <f>anotacoes!C2311</f>
        <v>GRAND PRIX AMSTERDAM 2011</v>
      </c>
      <c r="C2311" t="str">
        <f>anotacoes!E2311</f>
        <v>ELMONT, D</v>
      </c>
      <c r="D2311" t="str">
        <f>anotacoes!F2311</f>
        <v>SCHARINGER</v>
      </c>
      <c r="E2311" t="s">
        <v>10325</v>
      </c>
      <c r="F2311">
        <f>anotacoes!A2311</f>
        <v>37</v>
      </c>
      <c r="G2311">
        <f>anotacoes!B2311</f>
        <v>80</v>
      </c>
      <c r="H2311" t="str">
        <f>anotacoes!K2311</f>
        <v xml:space="preserve"> 00:12:31,206</v>
      </c>
      <c r="I2311" t="str">
        <f>anotacoes!L2311</f>
        <v xml:space="preserve"> 00:13:40,456</v>
      </c>
      <c r="J2311" t="str">
        <f>IF(L2311="PAUSE",E2311,IF(anotacoes!G2315=conversao_anotacoes!C2311,conversao_anotacoes!C2311,conversao_anotacoes!D2311))</f>
        <v>&lt;ARBITRO_DESCONHECIDO&gt;</v>
      </c>
      <c r="K2311" t="str">
        <f t="shared" si="72"/>
        <v/>
      </c>
      <c r="L2311" t="str">
        <f>UPPER(anotacoes!H2311)</f>
        <v>PAUSE</v>
      </c>
      <c r="M2311" t="str">
        <f>IF(OR(L2311="ATTACK",L2311="FINTA"),"&lt;TECNICA&gt;",UPPER(anotacoes!I2311))</f>
        <v>GOLDENSCORE</v>
      </c>
      <c r="N2311" t="str">
        <f>IF(OR(L2311="ATTACK",L2311="FINTA"),UPPER(anotacoes!I2311),"")</f>
        <v/>
      </c>
      <c r="O2311" s="6" t="str">
        <f>IF(anotacoes!N2311=0,"",anotacoes!N2311)</f>
        <v/>
      </c>
      <c r="P2311" t="str">
        <f>IF(anotacoes!M2311=0,"",UPPER(anotacoes!M2311))</f>
        <v/>
      </c>
      <c r="Q2311" t="str">
        <f t="shared" si="73"/>
        <v>INSERT INTO CONVERSAO_LUTA_ACAO (cd_conversao, id_luta, sequencia, momento_inicio, momento_fim, quem_faz, quem_sofre, acao_tipo, acao, tecnica, direcao, pontuacao) VALUES (1, 37, 80, TRIM(' 00:12:31,206'), TRIM(' 00:13:40,456'), '&lt;ARBITRO_DESCONHECIDO&gt;', '', 'PAUSE', 'GOLDENSCORE', NULL, NULL, NULL)</v>
      </c>
      <c r="R2311" t="s">
        <v>10327</v>
      </c>
    </row>
    <row r="2312" spans="1:18" hidden="1" x14ac:dyDescent="0.25">
      <c r="A2312" s="7">
        <f>anotacoes!D2312</f>
        <v>40866</v>
      </c>
      <c r="B2312" t="str">
        <f>anotacoes!C2312</f>
        <v>GRAND PRIX AMSTERDAM 2011</v>
      </c>
      <c r="C2312" t="str">
        <f>anotacoes!E2312</f>
        <v>ELMONT, D</v>
      </c>
      <c r="D2312" t="str">
        <f>anotacoes!F2312</f>
        <v>SCHARINGER</v>
      </c>
      <c r="E2312" t="s">
        <v>10325</v>
      </c>
      <c r="F2312">
        <f>anotacoes!A2312</f>
        <v>37</v>
      </c>
      <c r="G2312">
        <f>anotacoes!B2312</f>
        <v>81</v>
      </c>
      <c r="H2312" t="str">
        <f>anotacoes!K2312</f>
        <v xml:space="preserve"> 00:13:40,656</v>
      </c>
      <c r="I2312" t="str">
        <f>anotacoes!L2312</f>
        <v xml:space="preserve"> 00:13:48,865</v>
      </c>
      <c r="J2312" t="str">
        <f>IF(L2312="PAUSE",E2312,IF(anotacoes!G2316=conversao_anotacoes!C2312,conversao_anotacoes!C2312,conversao_anotacoes!D2312))</f>
        <v>ELMONT, D</v>
      </c>
      <c r="K2312" t="str">
        <f t="shared" si="72"/>
        <v>SCHARINGER</v>
      </c>
      <c r="L2312" t="str">
        <f>UPPER(anotacoes!H2312)</f>
        <v>DISPLACEMENT</v>
      </c>
      <c r="M2312" t="str">
        <f>IF(OR(L2312="ATTACK",L2312="FINTA"),"&lt;TECNICA&gt;",UPPER(anotacoes!I2312))</f>
        <v>2-3 STEP HESITANT LEFT</v>
      </c>
      <c r="N2312" t="str">
        <f>IF(OR(L2312="ATTACK",L2312="FINTA"),UPPER(anotacoes!I2312),"")</f>
        <v/>
      </c>
      <c r="O2312" s="6" t="str">
        <f>IF(anotacoes!N2312=0,"",anotacoes!N2312)</f>
        <v/>
      </c>
      <c r="P2312" t="str">
        <f>IF(anotacoes!M2312=0,"",UPPER(anotacoes!M2312))</f>
        <v/>
      </c>
      <c r="Q2312" t="str">
        <f t="shared" si="73"/>
        <v>INSERT INTO CONVERSAO_LUTA_ACAO (cd_conversao, id_luta, sequencia, momento_inicio, momento_fim, quem_faz, quem_sofre, acao_tipo, acao, tecnica, direcao, pontuacao) VALUES (1, 37, 81, TRIM(' 00:13:40,656'), TRIM(' 00:13:48,865'), 'ELMONT, D', 'SCHARINGER', 'DISPLACEMENT', '2-3 STEP HESITANT LEFT', NULL, NULL, NULL)</v>
      </c>
      <c r="R2312" t="s">
        <v>10327</v>
      </c>
    </row>
    <row r="2313" spans="1:18" hidden="1" x14ac:dyDescent="0.25">
      <c r="A2313" s="7">
        <f>anotacoes!D2313</f>
        <v>40866</v>
      </c>
      <c r="B2313" t="str">
        <f>anotacoes!C2313</f>
        <v>GRAND PRIX AMSTERDAM 2011</v>
      </c>
      <c r="C2313" t="str">
        <f>anotacoes!E2313</f>
        <v>ELMONT, D</v>
      </c>
      <c r="D2313" t="str">
        <f>anotacoes!F2313</f>
        <v>SCHARINGER</v>
      </c>
      <c r="E2313" t="s">
        <v>10325</v>
      </c>
      <c r="F2313">
        <f>anotacoes!A2313</f>
        <v>37</v>
      </c>
      <c r="G2313">
        <f>anotacoes!B2313</f>
        <v>82</v>
      </c>
      <c r="H2313" t="str">
        <f>anotacoes!K2313</f>
        <v xml:space="preserve"> 00:13:48,865</v>
      </c>
      <c r="I2313" t="str">
        <f>anotacoes!L2313</f>
        <v xml:space="preserve"> 00:13:58,130</v>
      </c>
      <c r="J2313" t="str">
        <f>IF(L2313="PAUSE",E2313,IF(anotacoes!G2317=conversao_anotacoes!C2313,conversao_anotacoes!C2313,conversao_anotacoes!D2313))</f>
        <v>&lt;ARBITRO_DESCONHECIDO&gt;</v>
      </c>
      <c r="K2313" t="str">
        <f t="shared" si="72"/>
        <v/>
      </c>
      <c r="L2313" t="str">
        <f>UPPER(anotacoes!H2313)</f>
        <v>PAUSE</v>
      </c>
      <c r="M2313" t="str">
        <f>IF(OR(L2313="ATTACK",L2313="FINTA"),"&lt;TECNICA&gt;",UPPER(anotacoes!I2313))</f>
        <v>&lt;NAO_CLASSIFICADO&gt;</v>
      </c>
      <c r="N2313" t="str">
        <f>IF(OR(L2313="ATTACK",L2313="FINTA"),UPPER(anotacoes!I2313),"")</f>
        <v/>
      </c>
      <c r="O2313" s="6" t="str">
        <f>IF(anotacoes!N2313=0,"",anotacoes!N2313)</f>
        <v/>
      </c>
      <c r="P2313" t="str">
        <f>IF(anotacoes!M2313=0,"",UPPER(anotacoes!M2313))</f>
        <v/>
      </c>
      <c r="Q2313" t="str">
        <f t="shared" si="73"/>
        <v>INSERT INTO CONVERSAO_LUTA_ACAO (cd_conversao, id_luta, sequencia, momento_inicio, momento_fim, quem_faz, quem_sofre, acao_tipo, acao, tecnica, direcao, pontuacao) VALUES (1, 37, 82, TRIM(' 00:13:48,865'), TRIM(' 00:13:58,130'), '&lt;ARBITRO_DESCONHECIDO&gt;', '', 'PAUSE', '&lt;NAO_CLASSIFICADO&gt;', NULL, NULL, NULL)</v>
      </c>
      <c r="R2313" t="s">
        <v>10327</v>
      </c>
    </row>
    <row r="2314" spans="1:18" hidden="1" x14ac:dyDescent="0.25">
      <c r="A2314" s="7">
        <f>anotacoes!D2314</f>
        <v>40866</v>
      </c>
      <c r="B2314" t="str">
        <f>anotacoes!C2314</f>
        <v>GRAND PRIX AMSTERDAM 2011</v>
      </c>
      <c r="C2314" t="str">
        <f>anotacoes!E2314</f>
        <v>ELMONT, D</v>
      </c>
      <c r="D2314" t="str">
        <f>anotacoes!F2314</f>
        <v>SCHARINGER</v>
      </c>
      <c r="E2314" t="s">
        <v>10325</v>
      </c>
      <c r="F2314">
        <f>anotacoes!A2314</f>
        <v>37</v>
      </c>
      <c r="G2314">
        <f>anotacoes!B2314</f>
        <v>83</v>
      </c>
      <c r="H2314" t="str">
        <f>anotacoes!K2314</f>
        <v xml:space="preserve"> 00:13:58,295</v>
      </c>
      <c r="I2314" t="str">
        <f>anotacoes!L2314</f>
        <v xml:space="preserve"> 00:14:03,970</v>
      </c>
      <c r="J2314" t="str">
        <f>IF(L2314="PAUSE",E2314,IF(anotacoes!G2318=conversao_anotacoes!C2314,conversao_anotacoes!C2314,conversao_anotacoes!D2314))</f>
        <v>ELMONT, D</v>
      </c>
      <c r="K2314" t="str">
        <f t="shared" si="72"/>
        <v>SCHARINGER</v>
      </c>
      <c r="L2314" t="str">
        <f>UPPER(anotacoes!H2314)</f>
        <v>DISPLACEMENT</v>
      </c>
      <c r="M2314" t="str">
        <f>IF(OR(L2314="ATTACK",L2314="FINTA"),"&lt;TECNICA&gt;",UPPER(anotacoes!I2314))</f>
        <v>2-3 STEP HESITANT LEFT</v>
      </c>
      <c r="N2314" t="str">
        <f>IF(OR(L2314="ATTACK",L2314="FINTA"),UPPER(anotacoes!I2314),"")</f>
        <v/>
      </c>
      <c r="O2314" s="6" t="str">
        <f>IF(anotacoes!N2314=0,"",anotacoes!N2314)</f>
        <v/>
      </c>
      <c r="P2314" t="str">
        <f>IF(anotacoes!M2314=0,"",UPPER(anotacoes!M2314))</f>
        <v/>
      </c>
      <c r="Q2314" t="str">
        <f t="shared" si="73"/>
        <v>INSERT INTO CONVERSAO_LUTA_ACAO (cd_conversao, id_luta, sequencia, momento_inicio, momento_fim, quem_faz, quem_sofre, acao_tipo, acao, tecnica, direcao, pontuacao) VALUES (1, 37, 83, TRIM(' 00:13:58,295'), TRIM(' 00:14:03,970'), 'ELMONT, D', 'SCHARINGER', 'DISPLACEMENT', '2-3 STEP HESITANT LEFT', NULL, NULL, NULL)</v>
      </c>
      <c r="R2314" t="s">
        <v>10327</v>
      </c>
    </row>
    <row r="2315" spans="1:18" hidden="1" x14ac:dyDescent="0.25">
      <c r="A2315" s="7">
        <f>anotacoes!D2315</f>
        <v>40866</v>
      </c>
      <c r="B2315" t="str">
        <f>anotacoes!C2315</f>
        <v>GRAND PRIX AMSTERDAM 2011</v>
      </c>
      <c r="C2315" t="str">
        <f>anotacoes!E2315</f>
        <v>ELMONT, D</v>
      </c>
      <c r="D2315" t="str">
        <f>anotacoes!F2315</f>
        <v>SCHARINGER</v>
      </c>
      <c r="E2315" t="s">
        <v>10325</v>
      </c>
      <c r="F2315">
        <f>anotacoes!A2315</f>
        <v>37</v>
      </c>
      <c r="G2315">
        <f>anotacoes!B2315</f>
        <v>84</v>
      </c>
      <c r="H2315" t="str">
        <f>anotacoes!K2315</f>
        <v xml:space="preserve"> 00:14:03,970</v>
      </c>
      <c r="I2315" t="str">
        <f>anotacoes!L2315</f>
        <v xml:space="preserve"> 00:14:06,863</v>
      </c>
      <c r="J2315" t="str">
        <f>IF(L2315="PAUSE",E2315,IF(anotacoes!G2319=conversao_anotacoes!C2315,conversao_anotacoes!C2315,conversao_anotacoes!D2315))</f>
        <v>ELMONT, D</v>
      </c>
      <c r="K2315" t="str">
        <f t="shared" si="72"/>
        <v>SCHARINGER</v>
      </c>
      <c r="L2315" t="str">
        <f>UPPER(anotacoes!H2315)</f>
        <v>GRIP TIME</v>
      </c>
      <c r="M2315" t="str">
        <f>IF(OR(L2315="ATTACK",L2315="FINTA"),"&lt;TECNICA&gt;",UPPER(anotacoes!I2315))</f>
        <v>RIGHT COLLAR LEFT SLEEVE</v>
      </c>
      <c r="N2315" t="str">
        <f>IF(OR(L2315="ATTACK",L2315="FINTA"),UPPER(anotacoes!I2315),"")</f>
        <v/>
      </c>
      <c r="O2315" s="6" t="str">
        <f>IF(anotacoes!N2315=0,"",anotacoes!N2315)</f>
        <v/>
      </c>
      <c r="P2315" t="str">
        <f>IF(anotacoes!M2315=0,"",UPPER(anotacoes!M2315))</f>
        <v/>
      </c>
      <c r="Q2315" t="str">
        <f t="shared" si="73"/>
        <v>INSERT INTO CONVERSAO_LUTA_ACAO (cd_conversao, id_luta, sequencia, momento_inicio, momento_fim, quem_faz, quem_sofre, acao_tipo, acao, tecnica, direcao, pontuacao) VALUES (1, 37, 84, TRIM(' 00:14:03,970'), TRIM(' 00:14:06,863'), 'ELMONT, D', 'SCHARINGER', 'GRIP TIME', 'RIGHT COLLAR LEFT SLEEVE', NULL, NULL, NULL)</v>
      </c>
      <c r="R2315" t="s">
        <v>10327</v>
      </c>
    </row>
    <row r="2316" spans="1:18" hidden="1" x14ac:dyDescent="0.25">
      <c r="A2316" s="7">
        <f>anotacoes!D2316</f>
        <v>40866</v>
      </c>
      <c r="B2316" t="str">
        <f>anotacoes!C2316</f>
        <v>GRAND PRIX AMSTERDAM 2011</v>
      </c>
      <c r="C2316" t="str">
        <f>anotacoes!E2316</f>
        <v>ELMONT, D</v>
      </c>
      <c r="D2316" t="str">
        <f>anotacoes!F2316</f>
        <v>SCHARINGER</v>
      </c>
      <c r="E2316" t="s">
        <v>10325</v>
      </c>
      <c r="F2316">
        <f>anotacoes!A2316</f>
        <v>37</v>
      </c>
      <c r="G2316">
        <f>anotacoes!B2316</f>
        <v>85</v>
      </c>
      <c r="H2316" t="str">
        <f>anotacoes!K2316</f>
        <v xml:space="preserve"> 00:14:06,863</v>
      </c>
      <c r="I2316" t="str">
        <f>anotacoes!L2316</f>
        <v xml:space="preserve"> 00:14:07,825</v>
      </c>
      <c r="J2316" t="str">
        <f>IF(L2316="PAUSE",E2316,IF(anotacoes!G2320=conversao_anotacoes!C2316,conversao_anotacoes!C2316,conversao_anotacoes!D2316))</f>
        <v>ELMONT, D</v>
      </c>
      <c r="K2316" t="str">
        <f t="shared" si="72"/>
        <v>SCHARINGER</v>
      </c>
      <c r="L2316" t="str">
        <f>UPPER(anotacoes!H2316)</f>
        <v>ATTACK</v>
      </c>
      <c r="M2316" t="str">
        <f>IF(OR(L2316="ATTACK",L2316="FINTA"),"&lt;TECNICA&gt;",UPPER(anotacoes!I2316))</f>
        <v>&lt;TECNICA&gt;</v>
      </c>
      <c r="N2316" t="str">
        <f>IF(OR(L2316="ATTACK",L2316="FINTA"),UPPER(anotacoes!I2316),"")</f>
        <v>SODE SEOI NAGE</v>
      </c>
      <c r="O2316" s="6">
        <f>IF(anotacoes!N2316=0,"",anotacoes!N2316)</f>
        <v>6</v>
      </c>
      <c r="P2316" t="str">
        <f>IF(anotacoes!M2316=0,"",UPPER(anotacoes!M2316))</f>
        <v/>
      </c>
      <c r="Q2316" t="str">
        <f t="shared" si="73"/>
        <v>INSERT INTO CONVERSAO_LUTA_ACAO (cd_conversao, id_luta, sequencia, momento_inicio, momento_fim, quem_faz, quem_sofre, acao_tipo, acao, tecnica, direcao, pontuacao) VALUES (1, 37, 85, TRIM(' 00:14:06,863'), TRIM(' 00:14:07,825'), 'ELMONT, D', 'SCHARINGER', 'ATTACK', '&lt;TECNICA&gt;', 'SODE SEOI NAGE', 6, NULL)</v>
      </c>
      <c r="R2316" t="s">
        <v>10327</v>
      </c>
    </row>
    <row r="2317" spans="1:18" hidden="1" x14ac:dyDescent="0.25">
      <c r="A2317" s="7">
        <f>anotacoes!D2317</f>
        <v>40866</v>
      </c>
      <c r="B2317" t="str">
        <f>anotacoes!C2317</f>
        <v>GRAND PRIX AMSTERDAM 2011</v>
      </c>
      <c r="C2317" t="str">
        <f>anotacoes!E2317</f>
        <v>ELMONT, D</v>
      </c>
      <c r="D2317" t="str">
        <f>anotacoes!F2317</f>
        <v>SCHARINGER</v>
      </c>
      <c r="E2317" t="s">
        <v>10325</v>
      </c>
      <c r="F2317">
        <f>anotacoes!A2317</f>
        <v>37</v>
      </c>
      <c r="G2317">
        <f>anotacoes!B2317</f>
        <v>86</v>
      </c>
      <c r="H2317" t="str">
        <f>anotacoes!K2317</f>
        <v xml:space="preserve"> 00:14:08,002</v>
      </c>
      <c r="I2317" t="str">
        <f>anotacoes!L2317</f>
        <v xml:space="preserve"> 00:14:11,133</v>
      </c>
      <c r="J2317" t="str">
        <f>IF(L2317="PAUSE",E2317,IF(anotacoes!G2321=conversao_anotacoes!C2317,conversao_anotacoes!C2317,conversao_anotacoes!D2317))</f>
        <v>ELMONT, D</v>
      </c>
      <c r="K2317" t="str">
        <f t="shared" si="72"/>
        <v>SCHARINGER</v>
      </c>
      <c r="L2317" t="str">
        <f>UPPER(anotacoes!H2317)</f>
        <v>TRANSITION</v>
      </c>
      <c r="M2317" t="str">
        <f>IF(OR(L2317="ATTACK",L2317="FINTA"),"&lt;TECNICA&gt;",UPPER(anotacoes!I2317))</f>
        <v>WITHOUT ATTACK</v>
      </c>
      <c r="N2317" t="str">
        <f>IF(OR(L2317="ATTACK",L2317="FINTA"),UPPER(anotacoes!I2317),"")</f>
        <v/>
      </c>
      <c r="O2317" s="6" t="str">
        <f>IF(anotacoes!N2317=0,"",anotacoes!N2317)</f>
        <v/>
      </c>
      <c r="P2317" t="str">
        <f>IF(anotacoes!M2317=0,"",UPPER(anotacoes!M2317))</f>
        <v/>
      </c>
      <c r="Q2317" t="str">
        <f t="shared" si="73"/>
        <v>INSERT INTO CONVERSAO_LUTA_ACAO (cd_conversao, id_luta, sequencia, momento_inicio, momento_fim, quem_faz, quem_sofre, acao_tipo, acao, tecnica, direcao, pontuacao) VALUES (1, 37, 86, TRIM(' 00:14:08,002'), TRIM(' 00:14:11,133'), 'ELMONT, D', 'SCHARINGER', 'TRANSITION', 'WITHOUT ATTACK', NULL, NULL, NULL)</v>
      </c>
      <c r="R2317" t="s">
        <v>10327</v>
      </c>
    </row>
    <row r="2318" spans="1:18" hidden="1" x14ac:dyDescent="0.25">
      <c r="A2318" s="7">
        <f>anotacoes!D2318</f>
        <v>40866</v>
      </c>
      <c r="B2318" t="str">
        <f>anotacoes!C2318</f>
        <v>GRAND PRIX AMSTERDAM 2011</v>
      </c>
      <c r="C2318" t="str">
        <f>anotacoes!E2318</f>
        <v>ELMONT, D</v>
      </c>
      <c r="D2318" t="str">
        <f>anotacoes!F2318</f>
        <v>SCHARINGER</v>
      </c>
      <c r="E2318" t="s">
        <v>10325</v>
      </c>
      <c r="F2318">
        <f>anotacoes!A2318</f>
        <v>37</v>
      </c>
      <c r="G2318">
        <f>anotacoes!B2318</f>
        <v>87</v>
      </c>
      <c r="H2318" t="str">
        <f>anotacoes!K2318</f>
        <v xml:space="preserve"> 00:14:11,772</v>
      </c>
      <c r="I2318" t="str">
        <f>anotacoes!L2318</f>
        <v xml:space="preserve"> 00:14:16,666</v>
      </c>
      <c r="J2318" t="str">
        <f>IF(L2318="PAUSE",E2318,IF(anotacoes!G2322=conversao_anotacoes!C2318,conversao_anotacoes!C2318,conversao_anotacoes!D2318))</f>
        <v>&lt;ARBITRO_DESCONHECIDO&gt;</v>
      </c>
      <c r="K2318" t="str">
        <f t="shared" si="72"/>
        <v/>
      </c>
      <c r="L2318" t="str">
        <f>UPPER(anotacoes!H2318)</f>
        <v>PAUSE</v>
      </c>
      <c r="M2318" t="str">
        <f>IF(OR(L2318="ATTACK",L2318="FINTA"),"&lt;TECNICA&gt;",UPPER(anotacoes!I2318))</f>
        <v>&lt;NAO_CLASSIFICADO&gt;</v>
      </c>
      <c r="N2318" t="str">
        <f>IF(OR(L2318="ATTACK",L2318="FINTA"),UPPER(anotacoes!I2318),"")</f>
        <v/>
      </c>
      <c r="O2318" s="6" t="str">
        <f>IF(anotacoes!N2318=0,"",anotacoes!N2318)</f>
        <v/>
      </c>
      <c r="P2318" t="str">
        <f>IF(anotacoes!M2318=0,"",UPPER(anotacoes!M2318))</f>
        <v/>
      </c>
      <c r="Q2318" t="str">
        <f t="shared" si="73"/>
        <v>INSERT INTO CONVERSAO_LUTA_ACAO (cd_conversao, id_luta, sequencia, momento_inicio, momento_fim, quem_faz, quem_sofre, acao_tipo, acao, tecnica, direcao, pontuacao) VALUES (1, 37, 87, TRIM(' 00:14:11,772'), TRIM(' 00:14:16,666'), '&lt;ARBITRO_DESCONHECIDO&gt;', '', 'PAUSE', '&lt;NAO_CLASSIFICADO&gt;', NULL, NULL, NULL)</v>
      </c>
      <c r="R2318" t="s">
        <v>10327</v>
      </c>
    </row>
    <row r="2319" spans="1:18" hidden="1" x14ac:dyDescent="0.25">
      <c r="A2319" s="7">
        <f>anotacoes!D2319</f>
        <v>40866</v>
      </c>
      <c r="B2319" t="str">
        <f>anotacoes!C2319</f>
        <v>GRAND PRIX AMSTERDAM 2011</v>
      </c>
      <c r="C2319" t="str">
        <f>anotacoes!E2319</f>
        <v>ELMONT, D</v>
      </c>
      <c r="D2319" t="str">
        <f>anotacoes!F2319</f>
        <v>SCHARINGER</v>
      </c>
      <c r="E2319" t="s">
        <v>10325</v>
      </c>
      <c r="F2319">
        <f>anotacoes!A2319</f>
        <v>37</v>
      </c>
      <c r="G2319">
        <f>anotacoes!B2319</f>
        <v>88</v>
      </c>
      <c r="H2319" t="str">
        <f>anotacoes!K2319</f>
        <v xml:space="preserve"> 00:14:16,666</v>
      </c>
      <c r="I2319" t="str">
        <f>anotacoes!L2319</f>
        <v xml:space="preserve"> 00:14:18,018</v>
      </c>
      <c r="J2319" t="str">
        <f>IF(L2319="PAUSE",E2319,IF(anotacoes!G2323=conversao_anotacoes!C2319,conversao_anotacoes!C2319,conversao_anotacoes!D2319))</f>
        <v>ELMONT, D</v>
      </c>
      <c r="K2319" t="str">
        <f t="shared" si="72"/>
        <v>SCHARINGER</v>
      </c>
      <c r="L2319" t="str">
        <f>UPPER(anotacoes!H2319)</f>
        <v>DISPLACEMENT</v>
      </c>
      <c r="M2319" t="str">
        <f>IF(OR(L2319="ATTACK",L2319="FINTA"),"&lt;TECNICA&gt;",UPPER(anotacoes!I2319))</f>
        <v>TRY TO GRIP WITH CONTACT</v>
      </c>
      <c r="N2319" t="str">
        <f>IF(OR(L2319="ATTACK",L2319="FINTA"),UPPER(anotacoes!I2319),"")</f>
        <v/>
      </c>
      <c r="O2319" s="6" t="str">
        <f>IF(anotacoes!N2319=0,"",anotacoes!N2319)</f>
        <v/>
      </c>
      <c r="P2319" t="str">
        <f>IF(anotacoes!M2319=0,"",UPPER(anotacoes!M2319))</f>
        <v/>
      </c>
      <c r="Q2319" t="str">
        <f t="shared" si="73"/>
        <v>INSERT INTO CONVERSAO_LUTA_ACAO (cd_conversao, id_luta, sequencia, momento_inicio, momento_fim, quem_faz, quem_sofre, acao_tipo, acao, tecnica, direcao, pontuacao) VALUES (1, 37, 88, TRIM(' 00:14:16,666'), TRIM(' 00:14:18,018'), 'ELMONT, D', 'SCHARINGER', 'DISPLACEMENT', 'TRY TO GRIP WITH CONTACT', NULL, NULL, NULL)</v>
      </c>
      <c r="R2319" t="s">
        <v>10327</v>
      </c>
    </row>
    <row r="2320" spans="1:18" hidden="1" x14ac:dyDescent="0.25">
      <c r="A2320" s="7">
        <f>anotacoes!D2320</f>
        <v>40866</v>
      </c>
      <c r="B2320" t="str">
        <f>anotacoes!C2320</f>
        <v>GRAND PRIX AMSTERDAM 2011</v>
      </c>
      <c r="C2320" t="str">
        <f>anotacoes!E2320</f>
        <v>ELMONT, D</v>
      </c>
      <c r="D2320" t="str">
        <f>anotacoes!F2320</f>
        <v>SCHARINGER</v>
      </c>
      <c r="E2320" t="s">
        <v>10325</v>
      </c>
      <c r="F2320">
        <f>anotacoes!A2320</f>
        <v>37</v>
      </c>
      <c r="G2320">
        <f>anotacoes!B2320</f>
        <v>89</v>
      </c>
      <c r="H2320" t="str">
        <f>anotacoes!K2320</f>
        <v xml:space="preserve"> 00:14:18,018</v>
      </c>
      <c r="I2320" t="str">
        <f>anotacoes!L2320</f>
        <v xml:space="preserve"> 00:15:02,123</v>
      </c>
      <c r="J2320" t="str">
        <f>IF(L2320="PAUSE",E2320,IF(anotacoes!G2324=conversao_anotacoes!C2320,conversao_anotacoes!C2320,conversao_anotacoes!D2320))</f>
        <v>ELMONT, D</v>
      </c>
      <c r="K2320" t="str">
        <f t="shared" si="72"/>
        <v>SCHARINGER</v>
      </c>
      <c r="L2320" t="str">
        <f>UPPER(anotacoes!H2320)</f>
        <v>GRIP TIME</v>
      </c>
      <c r="M2320" t="str">
        <f>IF(OR(L2320="ATTACK",L2320="FINTA"),"&lt;TECNICA&gt;",UPPER(anotacoes!I2320))</f>
        <v>RIGHT SLEEVE LEFT SLEEVE</v>
      </c>
      <c r="N2320" t="str">
        <f>IF(OR(L2320="ATTACK",L2320="FINTA"),UPPER(anotacoes!I2320),"")</f>
        <v/>
      </c>
      <c r="O2320" s="6" t="str">
        <f>IF(anotacoes!N2320=0,"",anotacoes!N2320)</f>
        <v/>
      </c>
      <c r="P2320" t="str">
        <f>IF(anotacoes!M2320=0,"",UPPER(anotacoes!M2320))</f>
        <v/>
      </c>
      <c r="Q2320" t="str">
        <f t="shared" si="73"/>
        <v>INSERT INTO CONVERSAO_LUTA_ACAO (cd_conversao, id_luta, sequencia, momento_inicio, momento_fim, quem_faz, quem_sofre, acao_tipo, acao, tecnica, direcao, pontuacao) VALUES (1, 37, 89, TRIM(' 00:14:18,018'), TRIM(' 00:15:02,123'), 'ELMONT, D', 'SCHARINGER', 'GRIP TIME', 'RIGHT SLEEVE LEFT SLEEVE', NULL, NULL, NULL)</v>
      </c>
      <c r="R2320" t="s">
        <v>10327</v>
      </c>
    </row>
    <row r="2321" spans="1:18" hidden="1" x14ac:dyDescent="0.25">
      <c r="A2321" s="7">
        <f>anotacoes!D2321</f>
        <v>40866</v>
      </c>
      <c r="B2321" t="str">
        <f>anotacoes!C2321</f>
        <v>GRAND PRIX AMSTERDAM 2011</v>
      </c>
      <c r="C2321" t="str">
        <f>anotacoes!E2321</f>
        <v>ELMONT, D</v>
      </c>
      <c r="D2321" t="str">
        <f>anotacoes!F2321</f>
        <v>SCHARINGER</v>
      </c>
      <c r="E2321" t="s">
        <v>10325</v>
      </c>
      <c r="F2321">
        <f>anotacoes!A2321</f>
        <v>37</v>
      </c>
      <c r="G2321">
        <f>anotacoes!B2321</f>
        <v>90</v>
      </c>
      <c r="H2321" t="str">
        <f>anotacoes!K2321</f>
        <v xml:space="preserve"> 00:15:02,123</v>
      </c>
      <c r="I2321" t="str">
        <f>anotacoes!L2321</f>
        <v xml:space="preserve"> 00:15:02,415</v>
      </c>
      <c r="J2321" t="str">
        <f>IF(L2321="PAUSE",E2321,IF(anotacoes!G2325=conversao_anotacoes!C2321,conversao_anotacoes!C2321,conversao_anotacoes!D2321))</f>
        <v>ELMONT, D</v>
      </c>
      <c r="K2321" t="str">
        <f t="shared" si="72"/>
        <v>SCHARINGER</v>
      </c>
      <c r="L2321" t="str">
        <f>UPPER(anotacoes!H2321)</f>
        <v>ATTACK</v>
      </c>
      <c r="M2321" t="str">
        <f>IF(OR(L2321="ATTACK",L2321="FINTA"),"&lt;TECNICA&gt;",UPPER(anotacoes!I2321))</f>
        <v>&lt;TECNICA&gt;</v>
      </c>
      <c r="N2321" t="str">
        <f>IF(OR(L2321="ATTACK",L2321="FINTA"),UPPER(anotacoes!I2321),"")</f>
        <v>IPPON SEOINAGE</v>
      </c>
      <c r="O2321" s="6">
        <f>IF(anotacoes!N2321=0,"",anotacoes!N2321)</f>
        <v>6</v>
      </c>
      <c r="P2321" t="str">
        <f>IF(anotacoes!M2321=0,"",UPPER(anotacoes!M2321))</f>
        <v/>
      </c>
      <c r="Q2321" t="str">
        <f t="shared" si="73"/>
        <v>INSERT INTO CONVERSAO_LUTA_ACAO (cd_conversao, id_luta, sequencia, momento_inicio, momento_fim, quem_faz, quem_sofre, acao_tipo, acao, tecnica, direcao, pontuacao) VALUES (1, 37, 90, TRIM(' 00:15:02,123'), TRIM(' 00:15:02,415'), 'ELMONT, D', 'SCHARINGER', 'ATTACK', '&lt;TECNICA&gt;', 'IPPON SEOINAGE', 6, NULL)</v>
      </c>
      <c r="R2321" t="s">
        <v>10327</v>
      </c>
    </row>
    <row r="2322" spans="1:18" hidden="1" x14ac:dyDescent="0.25">
      <c r="A2322" s="7">
        <f>anotacoes!D2322</f>
        <v>40866</v>
      </c>
      <c r="B2322" t="str">
        <f>anotacoes!C2322</f>
        <v>GRAND PRIX AMSTERDAM 2011</v>
      </c>
      <c r="C2322" t="str">
        <f>anotacoes!E2322</f>
        <v>ELMONT, D</v>
      </c>
      <c r="D2322" t="str">
        <f>anotacoes!F2322</f>
        <v>SCHARINGER</v>
      </c>
      <c r="E2322" t="s">
        <v>10325</v>
      </c>
      <c r="F2322">
        <f>anotacoes!A2322</f>
        <v>37</v>
      </c>
      <c r="G2322">
        <f>anotacoes!B2322</f>
        <v>91</v>
      </c>
      <c r="H2322" t="str">
        <f>anotacoes!K2322</f>
        <v xml:space="preserve"> 00:15:02,415</v>
      </c>
      <c r="I2322" t="str">
        <f>anotacoes!L2322</f>
        <v xml:space="preserve"> 00:15:04,280</v>
      </c>
      <c r="J2322" t="str">
        <f>IF(L2322="PAUSE",E2322,IF(anotacoes!G2326=conversao_anotacoes!C2322,conversao_anotacoes!C2322,conversao_anotacoes!D2322))</f>
        <v>ELMONT, D</v>
      </c>
      <c r="K2322" t="str">
        <f t="shared" si="72"/>
        <v>SCHARINGER</v>
      </c>
      <c r="L2322" t="str">
        <f>UPPER(anotacoes!H2322)</f>
        <v>TRANSITION</v>
      </c>
      <c r="M2322" t="str">
        <f>IF(OR(L2322="ATTACK",L2322="FINTA"),"&lt;TECNICA&gt;",UPPER(anotacoes!I2322))</f>
        <v>WITHOUT ATTACK</v>
      </c>
      <c r="N2322" t="str">
        <f>IF(OR(L2322="ATTACK",L2322="FINTA"),UPPER(anotacoes!I2322),"")</f>
        <v/>
      </c>
      <c r="O2322" s="6" t="str">
        <f>IF(anotacoes!N2322=0,"",anotacoes!N2322)</f>
        <v/>
      </c>
      <c r="P2322" t="str">
        <f>IF(anotacoes!M2322=0,"",UPPER(anotacoes!M2322))</f>
        <v/>
      </c>
      <c r="Q2322" t="str">
        <f t="shared" si="73"/>
        <v>INSERT INTO CONVERSAO_LUTA_ACAO (cd_conversao, id_luta, sequencia, momento_inicio, momento_fim, quem_faz, quem_sofre, acao_tipo, acao, tecnica, direcao, pontuacao) VALUES (1, 37, 91, TRIM(' 00:15:02,415'), TRIM(' 00:15:04,280'), 'ELMONT, D', 'SCHARINGER', 'TRANSITION', 'WITHOUT ATTACK', NULL, NULL, NULL)</v>
      </c>
      <c r="R2322" t="s">
        <v>10327</v>
      </c>
    </row>
    <row r="2323" spans="1:18" hidden="1" x14ac:dyDescent="0.25">
      <c r="A2323" s="7">
        <f>anotacoes!D2323</f>
        <v>40866</v>
      </c>
      <c r="B2323" t="str">
        <f>anotacoes!C2323</f>
        <v>GRAND PRIX AMSTERDAM 2011</v>
      </c>
      <c r="C2323" t="str">
        <f>anotacoes!E2323</f>
        <v>ELMONT, D</v>
      </c>
      <c r="D2323" t="str">
        <f>anotacoes!F2323</f>
        <v>SCHARINGER</v>
      </c>
      <c r="E2323" t="s">
        <v>10325</v>
      </c>
      <c r="F2323">
        <f>anotacoes!A2323</f>
        <v>37</v>
      </c>
      <c r="G2323">
        <f>anotacoes!B2323</f>
        <v>92</v>
      </c>
      <c r="H2323" t="str">
        <f>anotacoes!K2323</f>
        <v xml:space="preserve"> 00:15:04,280</v>
      </c>
      <c r="I2323" t="str">
        <f>anotacoes!L2323</f>
        <v xml:space="preserve"> 00:15:07,530</v>
      </c>
      <c r="J2323" t="str">
        <f>IF(L2323="PAUSE",E2323,IF(anotacoes!G2327=conversao_anotacoes!C2323,conversao_anotacoes!C2323,conversao_anotacoes!D2323))</f>
        <v>ELMONT, D</v>
      </c>
      <c r="K2323" t="str">
        <f t="shared" si="72"/>
        <v>SCHARINGER</v>
      </c>
      <c r="L2323" t="str">
        <f>UPPER(anotacoes!H2323)</f>
        <v>GRIP TIME</v>
      </c>
      <c r="M2323" t="str">
        <f>IF(OR(L2323="ATTACK",L2323="FINTA"),"&lt;TECNICA&gt;",UPPER(anotacoes!I2323))</f>
        <v>RIGHT SLEEVE LEFT SLEEVE</v>
      </c>
      <c r="N2323" t="str">
        <f>IF(OR(L2323="ATTACK",L2323="FINTA"),UPPER(anotacoes!I2323),"")</f>
        <v/>
      </c>
      <c r="O2323" s="6" t="str">
        <f>IF(anotacoes!N2323=0,"",anotacoes!N2323)</f>
        <v/>
      </c>
      <c r="P2323" t="str">
        <f>IF(anotacoes!M2323=0,"",UPPER(anotacoes!M2323))</f>
        <v/>
      </c>
      <c r="Q2323" t="str">
        <f t="shared" si="73"/>
        <v>INSERT INTO CONVERSAO_LUTA_ACAO (cd_conversao, id_luta, sequencia, momento_inicio, momento_fim, quem_faz, quem_sofre, acao_tipo, acao, tecnica, direcao, pontuacao) VALUES (1, 37, 92, TRIM(' 00:15:04,280'), TRIM(' 00:15:07,530'), 'ELMONT, D', 'SCHARINGER', 'GRIP TIME', 'RIGHT SLEEVE LEFT SLEEVE', NULL, NULL, NULL)</v>
      </c>
      <c r="R2323" t="s">
        <v>10327</v>
      </c>
    </row>
    <row r="2324" spans="1:18" hidden="1" x14ac:dyDescent="0.25">
      <c r="A2324" s="7">
        <f>anotacoes!D2324</f>
        <v>40866</v>
      </c>
      <c r="B2324" t="str">
        <f>anotacoes!C2324</f>
        <v>GRAND PRIX AMSTERDAM 2011</v>
      </c>
      <c r="C2324" t="str">
        <f>anotacoes!E2324</f>
        <v>ELMONT, D</v>
      </c>
      <c r="D2324" t="str">
        <f>anotacoes!F2324</f>
        <v>SCHARINGER</v>
      </c>
      <c r="E2324" t="s">
        <v>10325</v>
      </c>
      <c r="F2324">
        <f>anotacoes!A2324</f>
        <v>37</v>
      </c>
      <c r="G2324">
        <f>anotacoes!B2324</f>
        <v>93</v>
      </c>
      <c r="H2324" t="str">
        <f>anotacoes!K2324</f>
        <v xml:space="preserve"> 00:15:07,530</v>
      </c>
      <c r="I2324" t="str">
        <f>anotacoes!L2324</f>
        <v xml:space="preserve"> 00:15:17,179</v>
      </c>
      <c r="J2324" t="str">
        <f>IF(L2324="PAUSE",E2324,IF(anotacoes!G2328=conversao_anotacoes!C2324,conversao_anotacoes!C2324,conversao_anotacoes!D2324))</f>
        <v>&lt;ARBITRO_DESCONHECIDO&gt;</v>
      </c>
      <c r="K2324" t="str">
        <f t="shared" si="72"/>
        <v/>
      </c>
      <c r="L2324" t="str">
        <f>UPPER(anotacoes!H2324)</f>
        <v>PAUSE</v>
      </c>
      <c r="M2324" t="str">
        <f>IF(OR(L2324="ATTACK",L2324="FINTA"),"&lt;TECNICA&gt;",UPPER(anotacoes!I2324))</f>
        <v>&lt;NAO_CLASSIFICADO&gt;</v>
      </c>
      <c r="N2324" t="str">
        <f>IF(OR(L2324="ATTACK",L2324="FINTA"),UPPER(anotacoes!I2324),"")</f>
        <v/>
      </c>
      <c r="O2324" s="6" t="str">
        <f>IF(anotacoes!N2324=0,"",anotacoes!N2324)</f>
        <v/>
      </c>
      <c r="P2324" t="str">
        <f>IF(anotacoes!M2324=0,"",UPPER(anotacoes!M2324))</f>
        <v/>
      </c>
      <c r="Q2324" t="str">
        <f t="shared" si="73"/>
        <v>INSERT INTO CONVERSAO_LUTA_ACAO (cd_conversao, id_luta, sequencia, momento_inicio, momento_fim, quem_faz, quem_sofre, acao_tipo, acao, tecnica, direcao, pontuacao) VALUES (1, 37, 93, TRIM(' 00:15:07,530'), TRIM(' 00:15:17,179'), '&lt;ARBITRO_DESCONHECIDO&gt;', '', 'PAUSE', '&lt;NAO_CLASSIFICADO&gt;', NULL, NULL, NULL)</v>
      </c>
      <c r="R2324" t="s">
        <v>10327</v>
      </c>
    </row>
    <row r="2325" spans="1:18" hidden="1" x14ac:dyDescent="0.25">
      <c r="A2325" s="7">
        <f>anotacoes!D2325</f>
        <v>40866</v>
      </c>
      <c r="B2325" t="str">
        <f>anotacoes!C2325</f>
        <v>GRAND PRIX AMSTERDAM 2011</v>
      </c>
      <c r="C2325" t="str">
        <f>anotacoes!E2325</f>
        <v>ELMONT, D</v>
      </c>
      <c r="D2325" t="str">
        <f>anotacoes!F2325</f>
        <v>SCHARINGER</v>
      </c>
      <c r="E2325" t="s">
        <v>10325</v>
      </c>
      <c r="F2325">
        <f>anotacoes!A2325</f>
        <v>37</v>
      </c>
      <c r="G2325">
        <f>anotacoes!B2325</f>
        <v>94</v>
      </c>
      <c r="H2325" t="str">
        <f>anotacoes!K2325</f>
        <v xml:space="preserve"> 00:15:17,179</v>
      </c>
      <c r="I2325" t="str">
        <f>anotacoes!L2325</f>
        <v xml:space="preserve"> 00:15:19,395</v>
      </c>
      <c r="J2325" t="str">
        <f>IF(L2325="PAUSE",E2325,IF(anotacoes!G2329=conversao_anotacoes!C2325,conversao_anotacoes!C2325,conversao_anotacoes!D2325))</f>
        <v>SCHARINGER</v>
      </c>
      <c r="K2325" t="str">
        <f t="shared" si="72"/>
        <v>ELMONT, D</v>
      </c>
      <c r="L2325" t="str">
        <f>UPPER(anotacoes!H2325)</f>
        <v>DISPLACEMENT</v>
      </c>
      <c r="M2325" t="str">
        <f>IF(OR(L2325="ATTACK",L2325="FINTA"),"&lt;TECNICA&gt;",UPPER(anotacoes!I2325))</f>
        <v>2-3 STEP HESITANT LEFT</v>
      </c>
      <c r="N2325" t="str">
        <f>IF(OR(L2325="ATTACK",L2325="FINTA"),UPPER(anotacoes!I2325),"")</f>
        <v/>
      </c>
      <c r="O2325" s="6" t="str">
        <f>IF(anotacoes!N2325=0,"",anotacoes!N2325)</f>
        <v/>
      </c>
      <c r="P2325" t="str">
        <f>IF(anotacoes!M2325=0,"",UPPER(anotacoes!M2325))</f>
        <v/>
      </c>
      <c r="Q2325" t="str">
        <f t="shared" si="73"/>
        <v>INSERT INTO CONVERSAO_LUTA_ACAO (cd_conversao, id_luta, sequencia, momento_inicio, momento_fim, quem_faz, quem_sofre, acao_tipo, acao, tecnica, direcao, pontuacao) VALUES (1, 37, 94, TRIM(' 00:15:17,179'), TRIM(' 00:15:19,395'), 'SCHARINGER', 'ELMONT, D', 'DISPLACEMENT', '2-3 STEP HESITANT LEFT', NULL, NULL, NULL)</v>
      </c>
      <c r="R2325" t="s">
        <v>10327</v>
      </c>
    </row>
    <row r="2326" spans="1:18" hidden="1" x14ac:dyDescent="0.25">
      <c r="A2326" s="7">
        <f>anotacoes!D2326</f>
        <v>40866</v>
      </c>
      <c r="B2326" t="str">
        <f>anotacoes!C2326</f>
        <v>GRAND PRIX AMSTERDAM 2011</v>
      </c>
      <c r="C2326" t="str">
        <f>anotacoes!E2326</f>
        <v>ELMONT, D</v>
      </c>
      <c r="D2326" t="str">
        <f>anotacoes!F2326</f>
        <v>SCHARINGER</v>
      </c>
      <c r="E2326" t="s">
        <v>10325</v>
      </c>
      <c r="F2326">
        <f>anotacoes!A2326</f>
        <v>37</v>
      </c>
      <c r="G2326">
        <f>anotacoes!B2326</f>
        <v>95</v>
      </c>
      <c r="H2326" t="str">
        <f>anotacoes!K2326</f>
        <v xml:space="preserve"> 00:15:19,395</v>
      </c>
      <c r="I2326" t="str">
        <f>anotacoes!L2326</f>
        <v xml:space="preserve"> 00:15:23,429</v>
      </c>
      <c r="J2326" t="str">
        <f>IF(L2326="PAUSE",E2326,IF(anotacoes!G2330=conversao_anotacoes!C2326,conversao_anotacoes!C2326,conversao_anotacoes!D2326))</f>
        <v>SCHARINGER</v>
      </c>
      <c r="K2326" t="str">
        <f t="shared" si="72"/>
        <v>ELMONT, D</v>
      </c>
      <c r="L2326" t="str">
        <f>UPPER(anotacoes!H2326)</f>
        <v>GRIP TIME</v>
      </c>
      <c r="M2326" t="str">
        <f>IF(OR(L2326="ATTACK",L2326="FINTA"),"&lt;TECNICA&gt;",UPPER(anotacoes!I2326))</f>
        <v>RIGHT COLLAR LEFT SLEEVE</v>
      </c>
      <c r="N2326" t="str">
        <f>IF(OR(L2326="ATTACK",L2326="FINTA"),UPPER(anotacoes!I2326),"")</f>
        <v/>
      </c>
      <c r="O2326" s="6" t="str">
        <f>IF(anotacoes!N2326=0,"",anotacoes!N2326)</f>
        <v/>
      </c>
      <c r="P2326" t="str">
        <f>IF(anotacoes!M2326=0,"",UPPER(anotacoes!M2326))</f>
        <v/>
      </c>
      <c r="Q2326" t="str">
        <f t="shared" si="73"/>
        <v>INSERT INTO CONVERSAO_LUTA_ACAO (cd_conversao, id_luta, sequencia, momento_inicio, momento_fim, quem_faz, quem_sofre, acao_tipo, acao, tecnica, direcao, pontuacao) VALUES (1, 37, 95, TRIM(' 00:15:19,395'), TRIM(' 00:15:23,429'), 'SCHARINGER', 'ELMONT, D', 'GRIP TIME', 'RIGHT COLLAR LEFT SLEEVE', NULL, NULL, NULL)</v>
      </c>
      <c r="R2326" t="s">
        <v>10327</v>
      </c>
    </row>
    <row r="2327" spans="1:18" hidden="1" x14ac:dyDescent="0.25">
      <c r="A2327" s="7">
        <f>anotacoes!D2327</f>
        <v>40866</v>
      </c>
      <c r="B2327" t="str">
        <f>anotacoes!C2327</f>
        <v>GRAND PRIX AMSTERDAM 2011</v>
      </c>
      <c r="C2327" t="str">
        <f>anotacoes!E2327</f>
        <v>ELMONT, D</v>
      </c>
      <c r="D2327" t="str">
        <f>anotacoes!F2327</f>
        <v>SCHARINGER</v>
      </c>
      <c r="E2327" t="s">
        <v>10325</v>
      </c>
      <c r="F2327">
        <f>anotacoes!A2327</f>
        <v>37</v>
      </c>
      <c r="G2327">
        <f>anotacoes!B2327</f>
        <v>96</v>
      </c>
      <c r="H2327" t="str">
        <f>anotacoes!K2327</f>
        <v xml:space="preserve"> 00:15:23,429</v>
      </c>
      <c r="I2327" t="str">
        <f>anotacoes!L2327</f>
        <v xml:space="preserve"> 00:15:23,820</v>
      </c>
      <c r="J2327" t="str">
        <f>IF(L2327="PAUSE",E2327,IF(anotacoes!G2331=conversao_anotacoes!C2327,conversao_anotacoes!C2327,conversao_anotacoes!D2327))</f>
        <v>SCHARINGER</v>
      </c>
      <c r="K2327" t="str">
        <f t="shared" si="72"/>
        <v>ELMONT, D</v>
      </c>
      <c r="L2327" t="str">
        <f>UPPER(anotacoes!H2327)</f>
        <v>DEFENSE</v>
      </c>
      <c r="M2327" t="str">
        <f>IF(OR(L2327="ATTACK",L2327="FINTA"),"&lt;TECNICA&gt;",UPPER(anotacoes!I2327))</f>
        <v>CONTER-ATTACK</v>
      </c>
      <c r="N2327" t="str">
        <f>IF(OR(L2327="ATTACK",L2327="FINTA"),UPPER(anotacoes!I2327),"")</f>
        <v/>
      </c>
      <c r="O2327" s="6" t="str">
        <f>IF(anotacoes!N2327=0,"",anotacoes!N2327)</f>
        <v/>
      </c>
      <c r="P2327" t="str">
        <f>IF(anotacoes!M2327=0,"",UPPER(anotacoes!M2327))</f>
        <v/>
      </c>
      <c r="Q2327" t="str">
        <f t="shared" si="73"/>
        <v>INSERT INTO CONVERSAO_LUTA_ACAO (cd_conversao, id_luta, sequencia, momento_inicio, momento_fim, quem_faz, quem_sofre, acao_tipo, acao, tecnica, direcao, pontuacao) VALUES (1, 37, 96, TRIM(' 00:15:23,429'), TRIM(' 00:15:23,820'), 'SCHARINGER', 'ELMONT, D', 'DEFENSE', 'CONTER-ATTACK', NULL, NULL, NULL)</v>
      </c>
      <c r="R2327" t="s">
        <v>10327</v>
      </c>
    </row>
    <row r="2328" spans="1:18" hidden="1" x14ac:dyDescent="0.25">
      <c r="A2328" s="7">
        <f>anotacoes!D2328</f>
        <v>40866</v>
      </c>
      <c r="B2328" t="str">
        <f>anotacoes!C2328</f>
        <v>GRAND PRIX AMSTERDAM 2011</v>
      </c>
      <c r="C2328" t="str">
        <f>anotacoes!E2328</f>
        <v>ELMONT, D</v>
      </c>
      <c r="D2328" t="str">
        <f>anotacoes!F2328</f>
        <v>SCHARINGER</v>
      </c>
      <c r="E2328" t="s">
        <v>10325</v>
      </c>
      <c r="F2328">
        <f>anotacoes!A2328</f>
        <v>37</v>
      </c>
      <c r="G2328">
        <f>anotacoes!B2328</f>
        <v>97</v>
      </c>
      <c r="H2328" t="str">
        <f>anotacoes!K2328</f>
        <v xml:space="preserve"> 00:15:23,820</v>
      </c>
      <c r="I2328" t="str">
        <f>anotacoes!L2328</f>
        <v xml:space="preserve"> 00:15:25,413</v>
      </c>
      <c r="J2328" t="str">
        <f>IF(L2328="PAUSE",E2328,IF(anotacoes!G2332=conversao_anotacoes!C2328,conversao_anotacoes!C2328,conversao_anotacoes!D2328))</f>
        <v>SCHARINGER</v>
      </c>
      <c r="K2328" t="str">
        <f t="shared" si="72"/>
        <v>ELMONT, D</v>
      </c>
      <c r="L2328" t="str">
        <f>UPPER(anotacoes!H2328)</f>
        <v>ATTACK</v>
      </c>
      <c r="M2328" t="str">
        <f>IF(OR(L2328="ATTACK",L2328="FINTA"),"&lt;TECNICA&gt;",UPPER(anotacoes!I2328))</f>
        <v>&lt;TECNICA&gt;</v>
      </c>
      <c r="N2328" t="str">
        <f>IF(OR(L2328="ATTACK",L2328="FINTA"),UPPER(anotacoes!I2328),"")</f>
        <v>TE GURUMA</v>
      </c>
      <c r="O2328" s="6">
        <f>IF(anotacoes!N2328=0,"",anotacoes!N2328)</f>
        <v>4</v>
      </c>
      <c r="P2328" t="str">
        <f>IF(anotacoes!M2328=0,"",UPPER(anotacoes!M2328))</f>
        <v>YUKO</v>
      </c>
      <c r="Q2328" t="str">
        <f t="shared" si="73"/>
        <v>INSERT INTO CONVERSAO_LUTA_ACAO (cd_conversao, id_luta, sequencia, momento_inicio, momento_fim, quem_faz, quem_sofre, acao_tipo, acao, tecnica, direcao, pontuacao) VALUES (1, 37, 97, TRIM(' 00:15:23,820'), TRIM(' 00:15:25,413'), 'SCHARINGER', 'ELMONT, D', 'ATTACK', '&lt;TECNICA&gt;', 'TE GURUMA', 4, 'YUKO')</v>
      </c>
      <c r="R2328" t="s">
        <v>10327</v>
      </c>
    </row>
    <row r="2329" spans="1:18" hidden="1" x14ac:dyDescent="0.25">
      <c r="A2329" s="7">
        <f>anotacoes!D2329</f>
        <v>40833</v>
      </c>
      <c r="B2329" t="str">
        <f>anotacoes!C2329</f>
        <v>GRAND PRIX ABU DHABI 2011</v>
      </c>
      <c r="C2329" t="str">
        <f>anotacoes!E2329</f>
        <v>ELMONT, G</v>
      </c>
      <c r="D2329" t="str">
        <f>anotacoes!F2329</f>
        <v>ATTAF</v>
      </c>
      <c r="E2329" t="s">
        <v>10325</v>
      </c>
      <c r="F2329">
        <f>anotacoes!A2329</f>
        <v>38</v>
      </c>
      <c r="G2329">
        <f>anotacoes!B2329</f>
        <v>1</v>
      </c>
      <c r="H2329" t="str">
        <f>anotacoes!K2329</f>
        <v xml:space="preserve"> 00:00:02,902</v>
      </c>
      <c r="I2329" t="str">
        <f>anotacoes!L2329</f>
        <v xml:space="preserve"> 00:00:06,266</v>
      </c>
      <c r="J2329" t="str">
        <f>IF(L2329="PAUSE",E2329,IF(anotacoes!G2333=conversao_anotacoes!C2329,conversao_anotacoes!C2329,conversao_anotacoes!D2329))</f>
        <v>ELMONT, G</v>
      </c>
      <c r="K2329" t="str">
        <f t="shared" si="72"/>
        <v>ATTAF</v>
      </c>
      <c r="L2329" t="str">
        <f>UPPER(anotacoes!H2329)</f>
        <v>DISPLACEMENT</v>
      </c>
      <c r="M2329" t="str">
        <f>IF(OR(L2329="ATTACK",L2329="FINTA"),"&lt;TECNICA&gt;",UPPER(anotacoes!I2329))</f>
        <v>2-3 STEP HESITANT LEFT</v>
      </c>
      <c r="N2329" t="str">
        <f>IF(OR(L2329="ATTACK",L2329="FINTA"),UPPER(anotacoes!I2329),"")</f>
        <v/>
      </c>
      <c r="O2329" s="6" t="str">
        <f>IF(anotacoes!N2329=0,"",anotacoes!N2329)</f>
        <v/>
      </c>
      <c r="P2329" t="str">
        <f>IF(anotacoes!M2329=0,"",UPPER(anotacoes!M2329))</f>
        <v/>
      </c>
      <c r="Q2329" t="str">
        <f t="shared" si="73"/>
        <v>INSERT INTO CONVERSAO_LUTA_ACAO (cd_conversao, id_luta, sequencia, momento_inicio, momento_fim, quem_faz, quem_sofre, acao_tipo, acao, tecnica, direcao, pontuacao) VALUES (1, 38, 1, TRIM(' 00:00:02,902'), TRIM(' 00:00:06,266'), 'ELMONT, G', 'ATTAF', 'DISPLACEMENT', '2-3 STEP HESITANT LEFT', NULL, NULL, NULL)</v>
      </c>
      <c r="R2329" t="s">
        <v>10327</v>
      </c>
    </row>
    <row r="2330" spans="1:18" hidden="1" x14ac:dyDescent="0.25">
      <c r="A2330" s="7">
        <f>anotacoes!D2330</f>
        <v>40833</v>
      </c>
      <c r="B2330" t="str">
        <f>anotacoes!C2330</f>
        <v>GRAND PRIX ABU DHABI 2011</v>
      </c>
      <c r="C2330" t="str">
        <f>anotacoes!E2330</f>
        <v>ELMONT, G</v>
      </c>
      <c r="D2330" t="str">
        <f>anotacoes!F2330</f>
        <v>ATTAF</v>
      </c>
      <c r="E2330" t="s">
        <v>10325</v>
      </c>
      <c r="F2330">
        <f>anotacoes!A2330</f>
        <v>38</v>
      </c>
      <c r="G2330">
        <f>anotacoes!B2330</f>
        <v>2</v>
      </c>
      <c r="H2330" t="str">
        <f>anotacoes!K2330</f>
        <v xml:space="preserve"> 00:00:06,266</v>
      </c>
      <c r="I2330" t="str">
        <f>anotacoes!L2330</f>
        <v xml:space="preserve"> 00:00:06,950</v>
      </c>
      <c r="J2330" t="str">
        <f>IF(L2330="PAUSE",E2330,IF(anotacoes!G2334=conversao_anotacoes!C2330,conversao_anotacoes!C2330,conversao_anotacoes!D2330))</f>
        <v>ELMONT, G</v>
      </c>
      <c r="K2330" t="str">
        <f t="shared" si="72"/>
        <v>ATTAF</v>
      </c>
      <c r="L2330" t="str">
        <f>UPPER(anotacoes!H2330)</f>
        <v>DISPLACEMENT</v>
      </c>
      <c r="M2330" t="str">
        <f>IF(OR(L2330="ATTACK",L2330="FINTA"),"&lt;TECNICA&gt;",UPPER(anotacoes!I2330))</f>
        <v>TRY TO GRIP WITH CONTACT</v>
      </c>
      <c r="N2330" t="str">
        <f>IF(OR(L2330="ATTACK",L2330="FINTA"),UPPER(anotacoes!I2330),"")</f>
        <v/>
      </c>
      <c r="O2330" s="6" t="str">
        <f>IF(anotacoes!N2330=0,"",anotacoes!N2330)</f>
        <v/>
      </c>
      <c r="P2330" t="str">
        <f>IF(anotacoes!M2330=0,"",UPPER(anotacoes!M2330))</f>
        <v/>
      </c>
      <c r="Q2330" t="str">
        <f t="shared" si="73"/>
        <v>INSERT INTO CONVERSAO_LUTA_ACAO (cd_conversao, id_luta, sequencia, momento_inicio, momento_fim, quem_faz, quem_sofre, acao_tipo, acao, tecnica, direcao, pontuacao) VALUES (1, 38, 2, TRIM(' 00:00:06,266'), TRIM(' 00:00:06,950'), 'ELMONT, G', 'ATTAF', 'DISPLACEMENT', 'TRY TO GRIP WITH CONTACT', NULL, NULL, NULL)</v>
      </c>
      <c r="R2330" t="s">
        <v>10327</v>
      </c>
    </row>
    <row r="2331" spans="1:18" hidden="1" x14ac:dyDescent="0.25">
      <c r="A2331" s="7">
        <f>anotacoes!D2331</f>
        <v>40833</v>
      </c>
      <c r="B2331" t="str">
        <f>anotacoes!C2331</f>
        <v>GRAND PRIX ABU DHABI 2011</v>
      </c>
      <c r="C2331" t="str">
        <f>anotacoes!E2331</f>
        <v>ELMONT, G</v>
      </c>
      <c r="D2331" t="str">
        <f>anotacoes!F2331</f>
        <v>ATTAF</v>
      </c>
      <c r="E2331" t="s">
        <v>10325</v>
      </c>
      <c r="F2331">
        <f>anotacoes!A2331</f>
        <v>38</v>
      </c>
      <c r="G2331">
        <f>anotacoes!B2331</f>
        <v>3</v>
      </c>
      <c r="H2331" t="str">
        <f>anotacoes!K2331</f>
        <v xml:space="preserve"> 00:00:06,950</v>
      </c>
      <c r="I2331" t="str">
        <f>anotacoes!L2331</f>
        <v xml:space="preserve"> 00:00:08,403</v>
      </c>
      <c r="J2331" t="str">
        <f>IF(L2331="PAUSE",E2331,IF(anotacoes!G2335=conversao_anotacoes!C2331,conversao_anotacoes!C2331,conversao_anotacoes!D2331))</f>
        <v>ELMONT, G</v>
      </c>
      <c r="K2331" t="str">
        <f t="shared" si="72"/>
        <v>ATTAF</v>
      </c>
      <c r="L2331" t="str">
        <f>UPPER(anotacoes!H2331)</f>
        <v>GRIP TIME</v>
      </c>
      <c r="M2331" t="str">
        <f>IF(OR(L2331="ATTACK",L2331="FINTA"),"&lt;TECNICA&gt;",UPPER(anotacoes!I2331))</f>
        <v>RIGHT COLLAR</v>
      </c>
      <c r="N2331" t="str">
        <f>IF(OR(L2331="ATTACK",L2331="FINTA"),UPPER(anotacoes!I2331),"")</f>
        <v/>
      </c>
      <c r="O2331" s="6" t="str">
        <f>IF(anotacoes!N2331=0,"",anotacoes!N2331)</f>
        <v/>
      </c>
      <c r="P2331" t="str">
        <f>IF(anotacoes!M2331=0,"",UPPER(anotacoes!M2331))</f>
        <v/>
      </c>
      <c r="Q2331" t="str">
        <f t="shared" si="73"/>
        <v>INSERT INTO CONVERSAO_LUTA_ACAO (cd_conversao, id_luta, sequencia, momento_inicio, momento_fim, quem_faz, quem_sofre, acao_tipo, acao, tecnica, direcao, pontuacao) VALUES (1, 38, 3, TRIM(' 00:00:06,950'), TRIM(' 00:00:08,403'), 'ELMONT, G', 'ATTAF', 'GRIP TIME', 'RIGHT COLLAR', NULL, NULL, NULL)</v>
      </c>
      <c r="R2331" t="s">
        <v>10327</v>
      </c>
    </row>
    <row r="2332" spans="1:18" hidden="1" x14ac:dyDescent="0.25">
      <c r="A2332" s="7">
        <f>anotacoes!D2332</f>
        <v>40833</v>
      </c>
      <c r="B2332" t="str">
        <f>anotacoes!C2332</f>
        <v>GRAND PRIX ABU DHABI 2011</v>
      </c>
      <c r="C2332" t="str">
        <f>anotacoes!E2332</f>
        <v>ELMONT, G</v>
      </c>
      <c r="D2332" t="str">
        <f>anotacoes!F2332</f>
        <v>ATTAF</v>
      </c>
      <c r="E2332" t="s">
        <v>10325</v>
      </c>
      <c r="F2332">
        <f>anotacoes!A2332</f>
        <v>38</v>
      </c>
      <c r="G2332">
        <f>anotacoes!B2332</f>
        <v>4</v>
      </c>
      <c r="H2332" t="str">
        <f>anotacoes!K2332</f>
        <v xml:space="preserve"> 00:00:08,403</v>
      </c>
      <c r="I2332" t="str">
        <f>anotacoes!L2332</f>
        <v xml:space="preserve"> 00:00:09,097</v>
      </c>
      <c r="J2332" t="str">
        <f>IF(L2332="PAUSE",E2332,IF(anotacoes!G2336=conversao_anotacoes!C2332,conversao_anotacoes!C2332,conversao_anotacoes!D2332))</f>
        <v>ELMONT, G</v>
      </c>
      <c r="K2332" t="str">
        <f t="shared" si="72"/>
        <v>ATTAF</v>
      </c>
      <c r="L2332" t="str">
        <f>UPPER(anotacoes!H2332)</f>
        <v>ATTACK</v>
      </c>
      <c r="M2332" t="str">
        <f>IF(OR(L2332="ATTACK",L2332="FINTA"),"&lt;TECNICA&gt;",UPPER(anotacoes!I2332))</f>
        <v>&lt;TECNICA&gt;</v>
      </c>
      <c r="N2332" t="str">
        <f>IF(OR(L2332="ATTACK",L2332="FINTA"),UPPER(anotacoes!I2332),"")</f>
        <v>SEOI NAGE</v>
      </c>
      <c r="O2332" s="6">
        <f>IF(anotacoes!N2332=0,"",anotacoes!N2332)</f>
        <v>4</v>
      </c>
      <c r="P2332" t="str">
        <f>IF(anotacoes!M2332=0,"",UPPER(anotacoes!M2332))</f>
        <v/>
      </c>
      <c r="Q2332" t="str">
        <f t="shared" si="73"/>
        <v>INSERT INTO CONVERSAO_LUTA_ACAO (cd_conversao, id_luta, sequencia, momento_inicio, momento_fim, quem_faz, quem_sofre, acao_tipo, acao, tecnica, direcao, pontuacao) VALUES (1, 38, 4, TRIM(' 00:00:08,403'), TRIM(' 00:00:09,097'), 'ELMONT, G', 'ATTAF', 'ATTACK', '&lt;TECNICA&gt;', 'SEOI NAGE', 4, NULL)</v>
      </c>
      <c r="R2332" t="s">
        <v>10327</v>
      </c>
    </row>
    <row r="2333" spans="1:18" hidden="1" x14ac:dyDescent="0.25">
      <c r="A2333" s="7">
        <f>anotacoes!D2333</f>
        <v>40833</v>
      </c>
      <c r="B2333" t="str">
        <f>anotacoes!C2333</f>
        <v>GRAND PRIX ABU DHABI 2011</v>
      </c>
      <c r="C2333" t="str">
        <f>anotacoes!E2333</f>
        <v>ELMONT, G</v>
      </c>
      <c r="D2333" t="str">
        <f>anotacoes!F2333</f>
        <v>ATTAF</v>
      </c>
      <c r="E2333" t="s">
        <v>10325</v>
      </c>
      <c r="F2333">
        <f>anotacoes!A2333</f>
        <v>38</v>
      </c>
      <c r="G2333">
        <f>anotacoes!B2333</f>
        <v>5</v>
      </c>
      <c r="H2333" t="str">
        <f>anotacoes!K2333</f>
        <v xml:space="preserve"> 00:00:09,097</v>
      </c>
      <c r="I2333" t="str">
        <f>anotacoes!L2333</f>
        <v xml:space="preserve"> 00:00:19,025</v>
      </c>
      <c r="J2333" t="str">
        <f>IF(L2333="PAUSE",E2333,IF(anotacoes!G2337=conversao_anotacoes!C2333,conversao_anotacoes!C2333,conversao_anotacoes!D2333))</f>
        <v>ELMONT, G</v>
      </c>
      <c r="K2333" t="str">
        <f t="shared" si="72"/>
        <v>ATTAF</v>
      </c>
      <c r="L2333" t="str">
        <f>UPPER(anotacoes!H2333)</f>
        <v>GROUNDWORK COMBAT</v>
      </c>
      <c r="M2333" t="str">
        <f>IF(OR(L2333="ATTACK",L2333="FINTA"),"&lt;TECNICA&gt;",UPPER(anotacoes!I2333))</f>
        <v>DEFENSIVE POSITION</v>
      </c>
      <c r="N2333" t="str">
        <f>IF(OR(L2333="ATTACK",L2333="FINTA"),UPPER(anotacoes!I2333),"")</f>
        <v/>
      </c>
      <c r="O2333" s="6" t="str">
        <f>IF(anotacoes!N2333=0,"",anotacoes!N2333)</f>
        <v/>
      </c>
      <c r="P2333" t="str">
        <f>IF(anotacoes!M2333=0,"",UPPER(anotacoes!M2333))</f>
        <v/>
      </c>
      <c r="Q2333" t="str">
        <f t="shared" si="73"/>
        <v>INSERT INTO CONVERSAO_LUTA_ACAO (cd_conversao, id_luta, sequencia, momento_inicio, momento_fim, quem_faz, quem_sofre, acao_tipo, acao, tecnica, direcao, pontuacao) VALUES (1, 38, 5, TRIM(' 00:00:09,097'), TRIM(' 00:00:19,025'), 'ELMONT, G', 'ATTAF', 'GROUNDWORK COMBAT', 'DEFENSIVE POSITION', NULL, NULL, NULL)</v>
      </c>
      <c r="R2333" t="s">
        <v>10327</v>
      </c>
    </row>
    <row r="2334" spans="1:18" hidden="1" x14ac:dyDescent="0.25">
      <c r="A2334" s="7">
        <f>anotacoes!D2334</f>
        <v>40833</v>
      </c>
      <c r="B2334" t="str">
        <f>anotacoes!C2334</f>
        <v>GRAND PRIX ABU DHABI 2011</v>
      </c>
      <c r="C2334" t="str">
        <f>anotacoes!E2334</f>
        <v>ELMONT, G</v>
      </c>
      <c r="D2334" t="str">
        <f>anotacoes!F2334</f>
        <v>ATTAF</v>
      </c>
      <c r="E2334" t="s">
        <v>10325</v>
      </c>
      <c r="F2334">
        <f>anotacoes!A2334</f>
        <v>38</v>
      </c>
      <c r="G2334">
        <f>anotacoes!B2334</f>
        <v>6</v>
      </c>
      <c r="H2334" t="str">
        <f>anotacoes!K2334</f>
        <v xml:space="preserve"> 00:00:19,945</v>
      </c>
      <c r="I2334" t="str">
        <f>anotacoes!L2334</f>
        <v xml:space="preserve"> 00:00:28,791</v>
      </c>
      <c r="J2334" t="str">
        <f>IF(L2334="PAUSE",E2334,IF(anotacoes!G2338=conversao_anotacoes!C2334,conversao_anotacoes!C2334,conversao_anotacoes!D2334))</f>
        <v>&lt;ARBITRO_DESCONHECIDO&gt;</v>
      </c>
      <c r="K2334" t="str">
        <f t="shared" si="72"/>
        <v/>
      </c>
      <c r="L2334" t="str">
        <f>UPPER(anotacoes!H2334)</f>
        <v>PAUSE</v>
      </c>
      <c r="M2334" t="str">
        <f>IF(OR(L2334="ATTACK",L2334="FINTA"),"&lt;TECNICA&gt;",UPPER(anotacoes!I2334))</f>
        <v>&lt;NAO_CLASSIFICADO&gt;</v>
      </c>
      <c r="N2334" t="str">
        <f>IF(OR(L2334="ATTACK",L2334="FINTA"),UPPER(anotacoes!I2334),"")</f>
        <v/>
      </c>
      <c r="O2334" s="6" t="str">
        <f>IF(anotacoes!N2334=0,"",anotacoes!N2334)</f>
        <v/>
      </c>
      <c r="P2334" t="str">
        <f>IF(anotacoes!M2334=0,"",UPPER(anotacoes!M2334))</f>
        <v/>
      </c>
      <c r="Q2334" t="str">
        <f t="shared" si="73"/>
        <v>INSERT INTO CONVERSAO_LUTA_ACAO (cd_conversao, id_luta, sequencia, momento_inicio, momento_fim, quem_faz, quem_sofre, acao_tipo, acao, tecnica, direcao, pontuacao) VALUES (1, 38, 6, TRIM(' 00:00:19,945'), TRIM(' 00:00:28,791'), '&lt;ARBITRO_DESCONHECIDO&gt;', '', 'PAUSE', '&lt;NAO_CLASSIFICADO&gt;', NULL, NULL, NULL)</v>
      </c>
      <c r="R2334" t="s">
        <v>10327</v>
      </c>
    </row>
    <row r="2335" spans="1:18" hidden="1" x14ac:dyDescent="0.25">
      <c r="A2335" s="7">
        <f>anotacoes!D2335</f>
        <v>40833</v>
      </c>
      <c r="B2335" t="str">
        <f>anotacoes!C2335</f>
        <v>GRAND PRIX ABU DHABI 2011</v>
      </c>
      <c r="C2335" t="str">
        <f>anotacoes!E2335</f>
        <v>ELMONT, G</v>
      </c>
      <c r="D2335" t="str">
        <f>anotacoes!F2335</f>
        <v>ATTAF</v>
      </c>
      <c r="E2335" t="s">
        <v>10325</v>
      </c>
      <c r="F2335">
        <f>anotacoes!A2335</f>
        <v>38</v>
      </c>
      <c r="G2335">
        <f>anotacoes!B2335</f>
        <v>7</v>
      </c>
      <c r="H2335" t="str">
        <f>anotacoes!K2335</f>
        <v xml:space="preserve"> 00:00:28,963</v>
      </c>
      <c r="I2335" t="str">
        <f>anotacoes!L2335</f>
        <v xml:space="preserve"> 00:00:32,644</v>
      </c>
      <c r="J2335" t="str">
        <f>IF(L2335="PAUSE",E2335,IF(anotacoes!G2339=conversao_anotacoes!C2335,conversao_anotacoes!C2335,conversao_anotacoes!D2335))</f>
        <v>ELMONT, G</v>
      </c>
      <c r="K2335" t="str">
        <f t="shared" si="72"/>
        <v>ATTAF</v>
      </c>
      <c r="L2335" t="str">
        <f>UPPER(anotacoes!H2335)</f>
        <v>DISPLACEMENT</v>
      </c>
      <c r="M2335" t="str">
        <f>IF(OR(L2335="ATTACK",L2335="FINTA"),"&lt;TECNICA&gt;",UPPER(anotacoes!I2335))</f>
        <v>2-3 STEP HESITANT LEFT</v>
      </c>
      <c r="N2335" t="str">
        <f>IF(OR(L2335="ATTACK",L2335="FINTA"),UPPER(anotacoes!I2335),"")</f>
        <v/>
      </c>
      <c r="O2335" s="6" t="str">
        <f>IF(anotacoes!N2335=0,"",anotacoes!N2335)</f>
        <v/>
      </c>
      <c r="P2335" t="str">
        <f>IF(anotacoes!M2335=0,"",UPPER(anotacoes!M2335))</f>
        <v/>
      </c>
      <c r="Q2335" t="str">
        <f t="shared" si="73"/>
        <v>INSERT INTO CONVERSAO_LUTA_ACAO (cd_conversao, id_luta, sequencia, momento_inicio, momento_fim, quem_faz, quem_sofre, acao_tipo, acao, tecnica, direcao, pontuacao) VALUES (1, 38, 7, TRIM(' 00:00:28,963'), TRIM(' 00:00:32,644'), 'ELMONT, G', 'ATTAF', 'DISPLACEMENT', '2-3 STEP HESITANT LEFT', NULL, NULL, NULL)</v>
      </c>
      <c r="R2335" t="s">
        <v>10327</v>
      </c>
    </row>
    <row r="2336" spans="1:18" hidden="1" x14ac:dyDescent="0.25">
      <c r="A2336" s="7">
        <f>anotacoes!D2336</f>
        <v>40833</v>
      </c>
      <c r="B2336" t="str">
        <f>anotacoes!C2336</f>
        <v>GRAND PRIX ABU DHABI 2011</v>
      </c>
      <c r="C2336" t="str">
        <f>anotacoes!E2336</f>
        <v>ELMONT, G</v>
      </c>
      <c r="D2336" t="str">
        <f>anotacoes!F2336</f>
        <v>ATTAF</v>
      </c>
      <c r="E2336" t="s">
        <v>10325</v>
      </c>
      <c r="F2336">
        <f>anotacoes!A2336</f>
        <v>38</v>
      </c>
      <c r="G2336">
        <f>anotacoes!B2336</f>
        <v>8</v>
      </c>
      <c r="H2336" t="str">
        <f>anotacoes!K2336</f>
        <v xml:space="preserve"> 00:00:32,831</v>
      </c>
      <c r="I2336" t="str">
        <f>anotacoes!L2336</f>
        <v xml:space="preserve"> 00:00:38,837</v>
      </c>
      <c r="J2336" t="str">
        <f>IF(L2336="PAUSE",E2336,IF(anotacoes!G2340=conversao_anotacoes!C2336,conversao_anotacoes!C2336,conversao_anotacoes!D2336))</f>
        <v>ELMONT, G</v>
      </c>
      <c r="K2336" t="str">
        <f t="shared" si="72"/>
        <v>ATTAF</v>
      </c>
      <c r="L2336" t="str">
        <f>UPPER(anotacoes!H2336)</f>
        <v>DISPLACEMENT</v>
      </c>
      <c r="M2336" t="str">
        <f>IF(OR(L2336="ATTACK",L2336="FINTA"),"&lt;TECNICA&gt;",UPPER(anotacoes!I2336))</f>
        <v>2-3 STEP HESITANT LEFT</v>
      </c>
      <c r="N2336" t="str">
        <f>IF(OR(L2336="ATTACK",L2336="FINTA"),UPPER(anotacoes!I2336),"")</f>
        <v/>
      </c>
      <c r="O2336" s="6" t="str">
        <f>IF(anotacoes!N2336=0,"",anotacoes!N2336)</f>
        <v/>
      </c>
      <c r="P2336" t="str">
        <f>IF(anotacoes!M2336=0,"",UPPER(anotacoes!M2336))</f>
        <v/>
      </c>
      <c r="Q2336" t="str">
        <f t="shared" si="73"/>
        <v>INSERT INTO CONVERSAO_LUTA_ACAO (cd_conversao, id_luta, sequencia, momento_inicio, momento_fim, quem_faz, quem_sofre, acao_tipo, acao, tecnica, direcao, pontuacao) VALUES (1, 38, 8, TRIM(' 00:00:32,831'), TRIM(' 00:00:38,837'), 'ELMONT, G', 'ATTAF', 'DISPLACEMENT', '2-3 STEP HESITANT LEFT', NULL, NULL, NULL)</v>
      </c>
      <c r="R2336" t="s">
        <v>10327</v>
      </c>
    </row>
    <row r="2337" spans="1:18" hidden="1" x14ac:dyDescent="0.25">
      <c r="A2337" s="7">
        <f>anotacoes!D2337</f>
        <v>40833</v>
      </c>
      <c r="B2337" t="str">
        <f>anotacoes!C2337</f>
        <v>GRAND PRIX ABU DHABI 2011</v>
      </c>
      <c r="C2337" t="str">
        <f>anotacoes!E2337</f>
        <v>ELMONT, G</v>
      </c>
      <c r="D2337" t="str">
        <f>anotacoes!F2337</f>
        <v>ATTAF</v>
      </c>
      <c r="E2337" t="s">
        <v>10325</v>
      </c>
      <c r="F2337">
        <f>anotacoes!A2337</f>
        <v>38</v>
      </c>
      <c r="G2337">
        <f>anotacoes!B2337</f>
        <v>9</v>
      </c>
      <c r="H2337" t="str">
        <f>anotacoes!K2337</f>
        <v xml:space="preserve"> 00:00:38,837</v>
      </c>
      <c r="I2337" t="str">
        <f>anotacoes!L2337</f>
        <v xml:space="preserve"> 00:00:39,747</v>
      </c>
      <c r="J2337" t="str">
        <f>IF(L2337="PAUSE",E2337,IF(anotacoes!G2341=conversao_anotacoes!C2337,conversao_anotacoes!C2337,conversao_anotacoes!D2337))</f>
        <v>ELMONT, G</v>
      </c>
      <c r="K2337" t="str">
        <f t="shared" si="72"/>
        <v>ATTAF</v>
      </c>
      <c r="L2337" t="str">
        <f>UPPER(anotacoes!H2337)</f>
        <v>DISPLACEMENT</v>
      </c>
      <c r="M2337" t="str">
        <f>IF(OR(L2337="ATTACK",L2337="FINTA"),"&lt;TECNICA&gt;",UPPER(anotacoes!I2337))</f>
        <v>TRY TO GRIP WITH CONTACT</v>
      </c>
      <c r="N2337" t="str">
        <f>IF(OR(L2337="ATTACK",L2337="FINTA"),UPPER(anotacoes!I2337),"")</f>
        <v/>
      </c>
      <c r="O2337" s="6" t="str">
        <f>IF(anotacoes!N2337=0,"",anotacoes!N2337)</f>
        <v/>
      </c>
      <c r="P2337" t="str">
        <f>IF(anotacoes!M2337=0,"",UPPER(anotacoes!M2337))</f>
        <v/>
      </c>
      <c r="Q2337" t="str">
        <f t="shared" si="73"/>
        <v>INSERT INTO CONVERSAO_LUTA_ACAO (cd_conversao, id_luta, sequencia, momento_inicio, momento_fim, quem_faz, quem_sofre, acao_tipo, acao, tecnica, direcao, pontuacao) VALUES (1, 38, 9, TRIM(' 00:00:38,837'), TRIM(' 00:00:39,747'), 'ELMONT, G', 'ATTAF', 'DISPLACEMENT', 'TRY TO GRIP WITH CONTACT', NULL, NULL, NULL)</v>
      </c>
      <c r="R2337" t="s">
        <v>10327</v>
      </c>
    </row>
    <row r="2338" spans="1:18" hidden="1" x14ac:dyDescent="0.25">
      <c r="A2338" s="7">
        <f>anotacoes!D2338</f>
        <v>40833</v>
      </c>
      <c r="B2338" t="str">
        <f>anotacoes!C2338</f>
        <v>GRAND PRIX ABU DHABI 2011</v>
      </c>
      <c r="C2338" t="str">
        <f>anotacoes!E2338</f>
        <v>ELMONT, G</v>
      </c>
      <c r="D2338" t="str">
        <f>anotacoes!F2338</f>
        <v>ATTAF</v>
      </c>
      <c r="E2338" t="s">
        <v>10325</v>
      </c>
      <c r="F2338">
        <f>anotacoes!A2338</f>
        <v>38</v>
      </c>
      <c r="G2338">
        <f>anotacoes!B2338</f>
        <v>10</v>
      </c>
      <c r="H2338" t="str">
        <f>anotacoes!K2338</f>
        <v xml:space="preserve"> 00:00:39,747</v>
      </c>
      <c r="I2338" t="str">
        <f>anotacoes!L2338</f>
        <v xml:space="preserve"> 00:00:39,747</v>
      </c>
      <c r="J2338" t="str">
        <f>IF(L2338="PAUSE",E2338,IF(anotacoes!G2342=conversao_anotacoes!C2338,conversao_anotacoes!C2338,conversao_anotacoes!D2338))</f>
        <v>ELMONT, G</v>
      </c>
      <c r="K2338" t="str">
        <f t="shared" si="72"/>
        <v>ATTAF</v>
      </c>
      <c r="L2338" t="str">
        <f>UPPER(anotacoes!H2338)</f>
        <v>FINTA</v>
      </c>
      <c r="M2338" t="str">
        <f>IF(OR(L2338="ATTACK",L2338="FINTA"),"&lt;TECNICA&gt;",UPPER(anotacoes!I2338))</f>
        <v>&lt;TECNICA&gt;</v>
      </c>
      <c r="N2338" t="str">
        <f>IF(OR(L2338="ATTACK",L2338="FINTA"),UPPER(anotacoes!I2338),"")</f>
        <v>KOUCHI GARI LEFT</v>
      </c>
      <c r="O2338" s="6" t="str">
        <f>IF(anotacoes!N2338=0,"",anotacoes!N2338)</f>
        <v/>
      </c>
      <c r="P2338" t="str">
        <f>IF(anotacoes!M2338=0,"",UPPER(anotacoes!M2338))</f>
        <v/>
      </c>
      <c r="Q2338" t="str">
        <f t="shared" si="73"/>
        <v>INSERT INTO CONVERSAO_LUTA_ACAO (cd_conversao, id_luta, sequencia, momento_inicio, momento_fim, quem_faz, quem_sofre, acao_tipo, acao, tecnica, direcao, pontuacao) VALUES (1, 38, 10, TRIM(' 00:00:39,747'), TRIM(' 00:00:39,747'), 'ELMONT, G', 'ATTAF', 'FINTA', '&lt;TECNICA&gt;', 'KOUCHI GARI LEFT', NULL, NULL)</v>
      </c>
      <c r="R2338" t="s">
        <v>10327</v>
      </c>
    </row>
    <row r="2339" spans="1:18" hidden="1" x14ac:dyDescent="0.25">
      <c r="A2339" s="7">
        <f>anotacoes!D2339</f>
        <v>40833</v>
      </c>
      <c r="B2339" t="str">
        <f>anotacoes!C2339</f>
        <v>GRAND PRIX ABU DHABI 2011</v>
      </c>
      <c r="C2339" t="str">
        <f>anotacoes!E2339</f>
        <v>ELMONT, G</v>
      </c>
      <c r="D2339" t="str">
        <f>anotacoes!F2339</f>
        <v>ATTAF</v>
      </c>
      <c r="E2339" t="s">
        <v>10325</v>
      </c>
      <c r="F2339">
        <f>anotacoes!A2339</f>
        <v>38</v>
      </c>
      <c r="G2339">
        <f>anotacoes!B2339</f>
        <v>11</v>
      </c>
      <c r="H2339" t="str">
        <f>anotacoes!K2339</f>
        <v xml:space="preserve"> 00:00:39,747</v>
      </c>
      <c r="I2339" t="str">
        <f>anotacoes!L2339</f>
        <v xml:space="preserve"> 00:00:46,405</v>
      </c>
      <c r="J2339" t="str">
        <f>IF(L2339="PAUSE",E2339,IF(anotacoes!G2343=conversao_anotacoes!C2339,conversao_anotacoes!C2339,conversao_anotacoes!D2339))</f>
        <v>ELMONT, G</v>
      </c>
      <c r="K2339" t="str">
        <f t="shared" si="72"/>
        <v>ATTAF</v>
      </c>
      <c r="L2339" t="str">
        <f>UPPER(anotacoes!H2339)</f>
        <v>DISPLACEMENT</v>
      </c>
      <c r="M2339" t="str">
        <f>IF(OR(L2339="ATTACK",L2339="FINTA"),"&lt;TECNICA&gt;",UPPER(anotacoes!I2339))</f>
        <v>TRY TO GRIP WITH CONTACT</v>
      </c>
      <c r="N2339" t="str">
        <f>IF(OR(L2339="ATTACK",L2339="FINTA"),UPPER(anotacoes!I2339),"")</f>
        <v/>
      </c>
      <c r="O2339" s="6" t="str">
        <f>IF(anotacoes!N2339=0,"",anotacoes!N2339)</f>
        <v/>
      </c>
      <c r="P2339" t="str">
        <f>IF(anotacoes!M2339=0,"",UPPER(anotacoes!M2339))</f>
        <v/>
      </c>
      <c r="Q2339" t="str">
        <f t="shared" si="73"/>
        <v>INSERT INTO CONVERSAO_LUTA_ACAO (cd_conversao, id_luta, sequencia, momento_inicio, momento_fim, quem_faz, quem_sofre, acao_tipo, acao, tecnica, direcao, pontuacao) VALUES (1, 38, 11, TRIM(' 00:00:39,747'), TRIM(' 00:00:46,405'), 'ELMONT, G', 'ATTAF', 'DISPLACEMENT', 'TRY TO GRIP WITH CONTACT', NULL, NULL, NULL)</v>
      </c>
      <c r="R2339" t="s">
        <v>10327</v>
      </c>
    </row>
    <row r="2340" spans="1:18" hidden="1" x14ac:dyDescent="0.25">
      <c r="A2340" s="7">
        <f>anotacoes!D2340</f>
        <v>40833</v>
      </c>
      <c r="B2340" t="str">
        <f>anotacoes!C2340</f>
        <v>GRAND PRIX ABU DHABI 2011</v>
      </c>
      <c r="C2340" t="str">
        <f>anotacoes!E2340</f>
        <v>ELMONT, G</v>
      </c>
      <c r="D2340" t="str">
        <f>anotacoes!F2340</f>
        <v>ATTAF</v>
      </c>
      <c r="E2340" t="s">
        <v>10325</v>
      </c>
      <c r="F2340">
        <f>anotacoes!A2340</f>
        <v>38</v>
      </c>
      <c r="G2340">
        <f>anotacoes!B2340</f>
        <v>12</v>
      </c>
      <c r="H2340" t="str">
        <f>anotacoes!K2340</f>
        <v xml:space="preserve"> 00:00:46,405</v>
      </c>
      <c r="I2340" t="str">
        <f>anotacoes!L2340</f>
        <v xml:space="preserve"> 00:00:56,255</v>
      </c>
      <c r="J2340" t="str">
        <f>IF(L2340="PAUSE",E2340,IF(anotacoes!G2344=conversao_anotacoes!C2340,conversao_anotacoes!C2340,conversao_anotacoes!D2340))</f>
        <v>ELMONT, G</v>
      </c>
      <c r="K2340" t="str">
        <f t="shared" si="72"/>
        <v>ATTAF</v>
      </c>
      <c r="L2340" t="str">
        <f>UPPER(anotacoes!H2340)</f>
        <v>GRIP TIME</v>
      </c>
      <c r="M2340" t="str">
        <f>IF(OR(L2340="ATTACK",L2340="FINTA"),"&lt;TECNICA&gt;",UPPER(anotacoes!I2340))</f>
        <v>RIGHT COLLAR</v>
      </c>
      <c r="N2340" t="str">
        <f>IF(OR(L2340="ATTACK",L2340="FINTA"),UPPER(anotacoes!I2340),"")</f>
        <v/>
      </c>
      <c r="O2340" s="6" t="str">
        <f>IF(anotacoes!N2340=0,"",anotacoes!N2340)</f>
        <v/>
      </c>
      <c r="P2340" t="str">
        <f>IF(anotacoes!M2340=0,"",UPPER(anotacoes!M2340))</f>
        <v/>
      </c>
      <c r="Q2340" t="str">
        <f t="shared" si="73"/>
        <v>INSERT INTO CONVERSAO_LUTA_ACAO (cd_conversao, id_luta, sequencia, momento_inicio, momento_fim, quem_faz, quem_sofre, acao_tipo, acao, tecnica, direcao, pontuacao) VALUES (1, 38, 12, TRIM(' 00:00:46,405'), TRIM(' 00:00:56,255'), 'ELMONT, G', 'ATTAF', 'GRIP TIME', 'RIGHT COLLAR', NULL, NULL, NULL)</v>
      </c>
      <c r="R2340" t="s">
        <v>10327</v>
      </c>
    </row>
    <row r="2341" spans="1:18" hidden="1" x14ac:dyDescent="0.25">
      <c r="A2341" s="7">
        <f>anotacoes!D2341</f>
        <v>40833</v>
      </c>
      <c r="B2341" t="str">
        <f>anotacoes!C2341</f>
        <v>GRAND PRIX ABU DHABI 2011</v>
      </c>
      <c r="C2341" t="str">
        <f>anotacoes!E2341</f>
        <v>ELMONT, G</v>
      </c>
      <c r="D2341" t="str">
        <f>anotacoes!F2341</f>
        <v>ATTAF</v>
      </c>
      <c r="E2341" t="s">
        <v>10325</v>
      </c>
      <c r="F2341">
        <f>anotacoes!A2341</f>
        <v>38</v>
      </c>
      <c r="G2341">
        <f>anotacoes!B2341</f>
        <v>13</v>
      </c>
      <c r="H2341" t="str">
        <f>anotacoes!K2341</f>
        <v xml:space="preserve"> 00:00:56,255</v>
      </c>
      <c r="I2341" t="str">
        <f>anotacoes!L2341</f>
        <v xml:space="preserve"> 00:00:56,255</v>
      </c>
      <c r="J2341" t="str">
        <f>IF(L2341="PAUSE",E2341,IF(anotacoes!G2345=conversao_anotacoes!C2341,conversao_anotacoes!C2341,conversao_anotacoes!D2341))</f>
        <v>ELMONT, G</v>
      </c>
      <c r="K2341" t="str">
        <f t="shared" si="72"/>
        <v>ATTAF</v>
      </c>
      <c r="L2341" t="str">
        <f>UPPER(anotacoes!H2341)</f>
        <v>FINTA</v>
      </c>
      <c r="M2341" t="str">
        <f>IF(OR(L2341="ATTACK",L2341="FINTA"),"&lt;TECNICA&gt;",UPPER(anotacoes!I2341))</f>
        <v>&lt;TECNICA&gt;</v>
      </c>
      <c r="N2341" t="str">
        <f>IF(OR(L2341="ATTACK",L2341="FINTA"),UPPER(anotacoes!I2341),"")</f>
        <v>KOUCHI GARI LEFT</v>
      </c>
      <c r="O2341" s="6" t="str">
        <f>IF(anotacoes!N2341=0,"",anotacoes!N2341)</f>
        <v/>
      </c>
      <c r="P2341" t="str">
        <f>IF(anotacoes!M2341=0,"",UPPER(anotacoes!M2341))</f>
        <v/>
      </c>
      <c r="Q2341" t="str">
        <f t="shared" si="73"/>
        <v>INSERT INTO CONVERSAO_LUTA_ACAO (cd_conversao, id_luta, sequencia, momento_inicio, momento_fim, quem_faz, quem_sofre, acao_tipo, acao, tecnica, direcao, pontuacao) VALUES (1, 38, 13, TRIM(' 00:00:56,255'), TRIM(' 00:00:56,255'), 'ELMONT, G', 'ATTAF', 'FINTA', '&lt;TECNICA&gt;', 'KOUCHI GARI LEFT', NULL, NULL)</v>
      </c>
      <c r="R2341" t="s">
        <v>10327</v>
      </c>
    </row>
    <row r="2342" spans="1:18" hidden="1" x14ac:dyDescent="0.25">
      <c r="A2342" s="7">
        <f>anotacoes!D2342</f>
        <v>40833</v>
      </c>
      <c r="B2342" t="str">
        <f>anotacoes!C2342</f>
        <v>GRAND PRIX ABU DHABI 2011</v>
      </c>
      <c r="C2342" t="str">
        <f>anotacoes!E2342</f>
        <v>ELMONT, G</v>
      </c>
      <c r="D2342" t="str">
        <f>anotacoes!F2342</f>
        <v>ATTAF</v>
      </c>
      <c r="E2342" t="s">
        <v>10325</v>
      </c>
      <c r="F2342">
        <f>anotacoes!A2342</f>
        <v>38</v>
      </c>
      <c r="G2342">
        <f>anotacoes!B2342</f>
        <v>14</v>
      </c>
      <c r="H2342" t="str">
        <f>anotacoes!K2342</f>
        <v xml:space="preserve"> 00:00:56,255</v>
      </c>
      <c r="I2342" t="str">
        <f>anotacoes!L2342</f>
        <v xml:space="preserve"> 00:01:41,092</v>
      </c>
      <c r="J2342" t="str">
        <f>IF(L2342="PAUSE",E2342,IF(anotacoes!G2346=conversao_anotacoes!C2342,conversao_anotacoes!C2342,conversao_anotacoes!D2342))</f>
        <v>ELMONT, G</v>
      </c>
      <c r="K2342" t="str">
        <f t="shared" si="72"/>
        <v>ATTAF</v>
      </c>
      <c r="L2342" t="str">
        <f>UPPER(anotacoes!H2342)</f>
        <v>GRIP TIME</v>
      </c>
      <c r="M2342" t="str">
        <f>IF(OR(L2342="ATTACK",L2342="FINTA"),"&lt;TECNICA&gt;",UPPER(anotacoes!I2342))</f>
        <v>RIGHT COLLAR</v>
      </c>
      <c r="N2342" t="str">
        <f>IF(OR(L2342="ATTACK",L2342="FINTA"),UPPER(anotacoes!I2342),"")</f>
        <v/>
      </c>
      <c r="O2342" s="6" t="str">
        <f>IF(anotacoes!N2342=0,"",anotacoes!N2342)</f>
        <v/>
      </c>
      <c r="P2342" t="str">
        <f>IF(anotacoes!M2342=0,"",UPPER(anotacoes!M2342))</f>
        <v/>
      </c>
      <c r="Q2342" t="str">
        <f t="shared" si="73"/>
        <v>INSERT INTO CONVERSAO_LUTA_ACAO (cd_conversao, id_luta, sequencia, momento_inicio, momento_fim, quem_faz, quem_sofre, acao_tipo, acao, tecnica, direcao, pontuacao) VALUES (1, 38, 14, TRIM(' 00:00:56,255'), TRIM(' 00:01:41,092'), 'ELMONT, G', 'ATTAF', 'GRIP TIME', 'RIGHT COLLAR', NULL, NULL, NULL)</v>
      </c>
      <c r="R2342" t="s">
        <v>10327</v>
      </c>
    </row>
    <row r="2343" spans="1:18" hidden="1" x14ac:dyDescent="0.25">
      <c r="A2343" s="7">
        <f>anotacoes!D2343</f>
        <v>40833</v>
      </c>
      <c r="B2343" t="str">
        <f>anotacoes!C2343</f>
        <v>GRAND PRIX ABU DHABI 2011</v>
      </c>
      <c r="C2343" t="str">
        <f>anotacoes!E2343</f>
        <v>ELMONT, G</v>
      </c>
      <c r="D2343" t="str">
        <f>anotacoes!F2343</f>
        <v>ATTAF</v>
      </c>
      <c r="E2343" t="s">
        <v>10325</v>
      </c>
      <c r="F2343">
        <f>anotacoes!A2343</f>
        <v>38</v>
      </c>
      <c r="G2343">
        <f>anotacoes!B2343</f>
        <v>15</v>
      </c>
      <c r="H2343" t="str">
        <f>anotacoes!K2343</f>
        <v xml:space="preserve"> 00:01:41,092</v>
      </c>
      <c r="I2343" t="str">
        <f>anotacoes!L2343</f>
        <v xml:space="preserve"> 00:01:42,498</v>
      </c>
      <c r="J2343" t="str">
        <f>IF(L2343="PAUSE",E2343,IF(anotacoes!G2347=conversao_anotacoes!C2343,conversao_anotacoes!C2343,conversao_anotacoes!D2343))</f>
        <v>ELMONT, G</v>
      </c>
      <c r="K2343" t="str">
        <f t="shared" si="72"/>
        <v>ATTAF</v>
      </c>
      <c r="L2343" t="str">
        <f>UPPER(anotacoes!H2343)</f>
        <v>ATTACK</v>
      </c>
      <c r="M2343" t="str">
        <f>IF(OR(L2343="ATTACK",L2343="FINTA"),"&lt;TECNICA&gt;",UPPER(anotacoes!I2343))</f>
        <v>&lt;TECNICA&gt;</v>
      </c>
      <c r="N2343" t="str">
        <f>IF(OR(L2343="ATTACK",L2343="FINTA"),UPPER(anotacoes!I2343),"")</f>
        <v>IPPON SEOINAGE</v>
      </c>
      <c r="O2343" s="6">
        <f>IF(anotacoes!N2343=0,"",anotacoes!N2343)</f>
        <v>6</v>
      </c>
      <c r="P2343" t="str">
        <f>IF(anotacoes!M2343=0,"",UPPER(anotacoes!M2343))</f>
        <v/>
      </c>
      <c r="Q2343" t="str">
        <f t="shared" si="73"/>
        <v>INSERT INTO CONVERSAO_LUTA_ACAO (cd_conversao, id_luta, sequencia, momento_inicio, momento_fim, quem_faz, quem_sofre, acao_tipo, acao, tecnica, direcao, pontuacao) VALUES (1, 38, 15, TRIM(' 00:01:41,092'), TRIM(' 00:01:42,498'), 'ELMONT, G', 'ATTAF', 'ATTACK', '&lt;TECNICA&gt;', 'IPPON SEOINAGE', 6, NULL)</v>
      </c>
      <c r="R2343" t="s">
        <v>10327</v>
      </c>
    </row>
    <row r="2344" spans="1:18" hidden="1" x14ac:dyDescent="0.25">
      <c r="A2344" s="7">
        <f>anotacoes!D2344</f>
        <v>40833</v>
      </c>
      <c r="B2344" t="str">
        <f>anotacoes!C2344</f>
        <v>GRAND PRIX ABU DHABI 2011</v>
      </c>
      <c r="C2344" t="str">
        <f>anotacoes!E2344</f>
        <v>ELMONT, G</v>
      </c>
      <c r="D2344" t="str">
        <f>anotacoes!F2344</f>
        <v>ATTAF</v>
      </c>
      <c r="E2344" t="s">
        <v>10325</v>
      </c>
      <c r="F2344">
        <f>anotacoes!A2344</f>
        <v>38</v>
      </c>
      <c r="G2344">
        <f>anotacoes!B2344</f>
        <v>16</v>
      </c>
      <c r="H2344" t="str">
        <f>anotacoes!K2344</f>
        <v xml:space="preserve"> 00:01:42,673</v>
      </c>
      <c r="I2344" t="str">
        <f>anotacoes!L2344</f>
        <v xml:space="preserve"> 00:01:46,978</v>
      </c>
      <c r="J2344" t="str">
        <f>IF(L2344="PAUSE",E2344,IF(anotacoes!G2348=conversao_anotacoes!C2344,conversao_anotacoes!C2344,conversao_anotacoes!D2344))</f>
        <v>ELMONT, G</v>
      </c>
      <c r="K2344" t="str">
        <f t="shared" si="72"/>
        <v>ATTAF</v>
      </c>
      <c r="L2344" t="str">
        <f>UPPER(anotacoes!H2344)</f>
        <v>GROUNDWORK COMBAT</v>
      </c>
      <c r="M2344" t="str">
        <f>IF(OR(L2344="ATTACK",L2344="FINTA"),"&lt;TECNICA&gt;",UPPER(anotacoes!I2344))</f>
        <v>DEFENSIVE POSITION</v>
      </c>
      <c r="N2344" t="str">
        <f>IF(OR(L2344="ATTACK",L2344="FINTA"),UPPER(anotacoes!I2344),"")</f>
        <v/>
      </c>
      <c r="O2344" s="6" t="str">
        <f>IF(anotacoes!N2344=0,"",anotacoes!N2344)</f>
        <v/>
      </c>
      <c r="P2344" t="str">
        <f>IF(anotacoes!M2344=0,"",UPPER(anotacoes!M2344))</f>
        <v/>
      </c>
      <c r="Q2344" t="str">
        <f t="shared" si="73"/>
        <v>INSERT INTO CONVERSAO_LUTA_ACAO (cd_conversao, id_luta, sequencia, momento_inicio, momento_fim, quem_faz, quem_sofre, acao_tipo, acao, tecnica, direcao, pontuacao) VALUES (1, 38, 16, TRIM(' 00:01:42,673'), TRIM(' 00:01:46,978'), 'ELMONT, G', 'ATTAF', 'GROUNDWORK COMBAT', 'DEFENSIVE POSITION', NULL, NULL, NULL)</v>
      </c>
      <c r="R2344" t="s">
        <v>10327</v>
      </c>
    </row>
    <row r="2345" spans="1:18" hidden="1" x14ac:dyDescent="0.25">
      <c r="A2345" s="7">
        <f>anotacoes!D2345</f>
        <v>40833</v>
      </c>
      <c r="B2345" t="str">
        <f>anotacoes!C2345</f>
        <v>GRAND PRIX ABU DHABI 2011</v>
      </c>
      <c r="C2345" t="str">
        <f>anotacoes!E2345</f>
        <v>ELMONT, G</v>
      </c>
      <c r="D2345" t="str">
        <f>anotacoes!F2345</f>
        <v>ATTAF</v>
      </c>
      <c r="E2345" t="s">
        <v>10325</v>
      </c>
      <c r="F2345">
        <f>anotacoes!A2345</f>
        <v>38</v>
      </c>
      <c r="G2345">
        <f>anotacoes!B2345</f>
        <v>17</v>
      </c>
      <c r="H2345" t="str">
        <f>anotacoes!K2345</f>
        <v xml:space="preserve"> 00:01:47,146</v>
      </c>
      <c r="I2345" t="str">
        <f>anotacoes!L2345</f>
        <v xml:space="preserve"> 00:02:03,352</v>
      </c>
      <c r="J2345" t="str">
        <f>IF(L2345="PAUSE",E2345,IF(anotacoes!G2349=conversao_anotacoes!C2345,conversao_anotacoes!C2345,conversao_anotacoes!D2345))</f>
        <v>&lt;ARBITRO_DESCONHECIDO&gt;</v>
      </c>
      <c r="K2345" t="str">
        <f t="shared" si="72"/>
        <v/>
      </c>
      <c r="L2345" t="str">
        <f>UPPER(anotacoes!H2345)</f>
        <v>PAUSE</v>
      </c>
      <c r="M2345" t="str">
        <f>IF(OR(L2345="ATTACK",L2345="FINTA"),"&lt;TECNICA&gt;",UPPER(anotacoes!I2345))</f>
        <v>&lt;NAO_CLASSIFICADO&gt;</v>
      </c>
      <c r="N2345" t="str">
        <f>IF(OR(L2345="ATTACK",L2345="FINTA"),UPPER(anotacoes!I2345),"")</f>
        <v/>
      </c>
      <c r="O2345" s="6" t="str">
        <f>IF(anotacoes!N2345=0,"",anotacoes!N2345)</f>
        <v/>
      </c>
      <c r="P2345" t="str">
        <f>IF(anotacoes!M2345=0,"",UPPER(anotacoes!M2345))</f>
        <v/>
      </c>
      <c r="Q2345" t="str">
        <f t="shared" si="73"/>
        <v>INSERT INTO CONVERSAO_LUTA_ACAO (cd_conversao, id_luta, sequencia, momento_inicio, momento_fim, quem_faz, quem_sofre, acao_tipo, acao, tecnica, direcao, pontuacao) VALUES (1, 38, 17, TRIM(' 00:01:47,146'), TRIM(' 00:02:03,352'), '&lt;ARBITRO_DESCONHECIDO&gt;', '', 'PAUSE', '&lt;NAO_CLASSIFICADO&gt;', NULL, NULL, NULL)</v>
      </c>
      <c r="R2345" t="s">
        <v>10327</v>
      </c>
    </row>
    <row r="2346" spans="1:18" hidden="1" x14ac:dyDescent="0.25">
      <c r="A2346" s="7">
        <f>anotacoes!D2346</f>
        <v>40833</v>
      </c>
      <c r="B2346" t="str">
        <f>anotacoes!C2346</f>
        <v>GRAND PRIX ABU DHABI 2011</v>
      </c>
      <c r="C2346" t="str">
        <f>anotacoes!E2346</f>
        <v>ELMONT, G</v>
      </c>
      <c r="D2346" t="str">
        <f>anotacoes!F2346</f>
        <v>ATTAF</v>
      </c>
      <c r="E2346" t="s">
        <v>10325</v>
      </c>
      <c r="F2346">
        <f>anotacoes!A2346</f>
        <v>38</v>
      </c>
      <c r="G2346">
        <f>anotacoes!B2346</f>
        <v>18</v>
      </c>
      <c r="H2346" t="str">
        <f>anotacoes!K2346</f>
        <v xml:space="preserve"> 00:02:03,507</v>
      </c>
      <c r="I2346" t="str">
        <f>anotacoes!L2346</f>
        <v xml:space="preserve"> 00:02:12,187</v>
      </c>
      <c r="J2346" t="str">
        <f>IF(L2346="PAUSE",E2346,IF(anotacoes!G2350=conversao_anotacoes!C2346,conversao_anotacoes!C2346,conversao_anotacoes!D2346))</f>
        <v>ELMONT, G</v>
      </c>
      <c r="K2346" t="str">
        <f t="shared" si="72"/>
        <v>ATTAF</v>
      </c>
      <c r="L2346" t="str">
        <f>UPPER(anotacoes!H2346)</f>
        <v>DISPLACEMENT</v>
      </c>
      <c r="M2346" t="str">
        <f>IF(OR(L2346="ATTACK",L2346="FINTA"),"&lt;TECNICA&gt;",UPPER(anotacoes!I2346))</f>
        <v>2-3 STEP HESITANT LEFT</v>
      </c>
      <c r="N2346" t="str">
        <f>IF(OR(L2346="ATTACK",L2346="FINTA"),UPPER(anotacoes!I2346),"")</f>
        <v/>
      </c>
      <c r="O2346" s="6" t="str">
        <f>IF(anotacoes!N2346=0,"",anotacoes!N2346)</f>
        <v/>
      </c>
      <c r="P2346" t="str">
        <f>IF(anotacoes!M2346=0,"",UPPER(anotacoes!M2346))</f>
        <v/>
      </c>
      <c r="Q2346" t="str">
        <f t="shared" si="73"/>
        <v>INSERT INTO CONVERSAO_LUTA_ACAO (cd_conversao, id_luta, sequencia, momento_inicio, momento_fim, quem_faz, quem_sofre, acao_tipo, acao, tecnica, direcao, pontuacao) VALUES (1, 38, 18, TRIM(' 00:02:03,507'), TRIM(' 00:02:12,187'), 'ELMONT, G', 'ATTAF', 'DISPLACEMENT', '2-3 STEP HESITANT LEFT', NULL, NULL, NULL)</v>
      </c>
      <c r="R2346" t="s">
        <v>10327</v>
      </c>
    </row>
    <row r="2347" spans="1:18" hidden="1" x14ac:dyDescent="0.25">
      <c r="A2347" s="7">
        <f>anotacoes!D2347</f>
        <v>40833</v>
      </c>
      <c r="B2347" t="str">
        <f>anotacoes!C2347</f>
        <v>GRAND PRIX ABU DHABI 2011</v>
      </c>
      <c r="C2347" t="str">
        <f>anotacoes!E2347</f>
        <v>ELMONT, G</v>
      </c>
      <c r="D2347" t="str">
        <f>anotacoes!F2347</f>
        <v>ATTAF</v>
      </c>
      <c r="E2347" t="s">
        <v>10325</v>
      </c>
      <c r="F2347">
        <f>anotacoes!A2347</f>
        <v>38</v>
      </c>
      <c r="G2347">
        <f>anotacoes!B2347</f>
        <v>19</v>
      </c>
      <c r="H2347" t="str">
        <f>anotacoes!K2347</f>
        <v xml:space="preserve"> 00:02:12,187</v>
      </c>
      <c r="I2347" t="str">
        <f>anotacoes!L2347</f>
        <v xml:space="preserve"> 00:02:15,177</v>
      </c>
      <c r="J2347" t="str">
        <f>IF(L2347="PAUSE",E2347,IF(anotacoes!G2351=conversao_anotacoes!C2347,conversao_anotacoes!C2347,conversao_anotacoes!D2347))</f>
        <v>ELMONT, G</v>
      </c>
      <c r="K2347" t="str">
        <f t="shared" si="72"/>
        <v>ATTAF</v>
      </c>
      <c r="L2347" t="str">
        <f>UPPER(anotacoes!H2347)</f>
        <v>GRIP TIME</v>
      </c>
      <c r="M2347" t="str">
        <f>IF(OR(L2347="ATTACK",L2347="FINTA"),"&lt;TECNICA&gt;",UPPER(anotacoes!I2347))</f>
        <v>RIGHT COLLAR</v>
      </c>
      <c r="N2347" t="str">
        <f>IF(OR(L2347="ATTACK",L2347="FINTA"),UPPER(anotacoes!I2347),"")</f>
        <v/>
      </c>
      <c r="O2347" s="6" t="str">
        <f>IF(anotacoes!N2347=0,"",anotacoes!N2347)</f>
        <v/>
      </c>
      <c r="P2347" t="str">
        <f>IF(anotacoes!M2347=0,"",UPPER(anotacoes!M2347))</f>
        <v/>
      </c>
      <c r="Q2347" t="str">
        <f t="shared" si="73"/>
        <v>INSERT INTO CONVERSAO_LUTA_ACAO (cd_conversao, id_luta, sequencia, momento_inicio, momento_fim, quem_faz, quem_sofre, acao_tipo, acao, tecnica, direcao, pontuacao) VALUES (1, 38, 19, TRIM(' 00:02:12,187'), TRIM(' 00:02:15,177'), 'ELMONT, G', 'ATTAF', 'GRIP TIME', 'RIGHT COLLAR', NULL, NULL, NULL)</v>
      </c>
      <c r="R2347" t="s">
        <v>10327</v>
      </c>
    </row>
    <row r="2348" spans="1:18" hidden="1" x14ac:dyDescent="0.25">
      <c r="A2348" s="7">
        <f>anotacoes!D2348</f>
        <v>40833</v>
      </c>
      <c r="B2348" t="str">
        <f>anotacoes!C2348</f>
        <v>GRAND PRIX ABU DHABI 2011</v>
      </c>
      <c r="C2348" t="str">
        <f>anotacoes!E2348</f>
        <v>ELMONT, G</v>
      </c>
      <c r="D2348" t="str">
        <f>anotacoes!F2348</f>
        <v>ATTAF</v>
      </c>
      <c r="E2348" t="s">
        <v>10325</v>
      </c>
      <c r="F2348">
        <f>anotacoes!A2348</f>
        <v>38</v>
      </c>
      <c r="G2348">
        <f>anotacoes!B2348</f>
        <v>20</v>
      </c>
      <c r="H2348" t="str">
        <f>anotacoes!K2348</f>
        <v xml:space="preserve"> 00:02:15,177</v>
      </c>
      <c r="I2348" t="str">
        <f>anotacoes!L2348</f>
        <v xml:space="preserve"> 00:02:18,735</v>
      </c>
      <c r="J2348" t="str">
        <f>IF(L2348="PAUSE",E2348,IF(anotacoes!G2352=conversao_anotacoes!C2348,conversao_anotacoes!C2348,conversao_anotacoes!D2348))</f>
        <v>ELMONT, G</v>
      </c>
      <c r="K2348" t="str">
        <f t="shared" si="72"/>
        <v>ATTAF</v>
      </c>
      <c r="L2348" t="str">
        <f>UPPER(anotacoes!H2348)</f>
        <v>DISPLACEMENT</v>
      </c>
      <c r="M2348" t="str">
        <f>IF(OR(L2348="ATTACK",L2348="FINTA"),"&lt;TECNICA&gt;",UPPER(anotacoes!I2348))</f>
        <v>TRY TO GRIP WITH CONTACT</v>
      </c>
      <c r="N2348" t="str">
        <f>IF(OR(L2348="ATTACK",L2348="FINTA"),UPPER(anotacoes!I2348),"")</f>
        <v/>
      </c>
      <c r="O2348" s="6" t="str">
        <f>IF(anotacoes!N2348=0,"",anotacoes!N2348)</f>
        <v/>
      </c>
      <c r="P2348" t="str">
        <f>IF(anotacoes!M2348=0,"",UPPER(anotacoes!M2348))</f>
        <v/>
      </c>
      <c r="Q2348" t="str">
        <f t="shared" si="73"/>
        <v>INSERT INTO CONVERSAO_LUTA_ACAO (cd_conversao, id_luta, sequencia, momento_inicio, momento_fim, quem_faz, quem_sofre, acao_tipo, acao, tecnica, direcao, pontuacao) VALUES (1, 38, 20, TRIM(' 00:02:15,177'), TRIM(' 00:02:18,735'), 'ELMONT, G', 'ATTAF', 'DISPLACEMENT', 'TRY TO GRIP WITH CONTACT', NULL, NULL, NULL)</v>
      </c>
      <c r="R2348" t="s">
        <v>10327</v>
      </c>
    </row>
    <row r="2349" spans="1:18" hidden="1" x14ac:dyDescent="0.25">
      <c r="A2349" s="7">
        <f>anotacoes!D2349</f>
        <v>40833</v>
      </c>
      <c r="B2349" t="str">
        <f>anotacoes!C2349</f>
        <v>GRAND PRIX ABU DHABI 2011</v>
      </c>
      <c r="C2349" t="str">
        <f>anotacoes!E2349</f>
        <v>ELMONT, G</v>
      </c>
      <c r="D2349" t="str">
        <f>anotacoes!F2349</f>
        <v>ATTAF</v>
      </c>
      <c r="E2349" t="s">
        <v>10325</v>
      </c>
      <c r="F2349">
        <f>anotacoes!A2349</f>
        <v>38</v>
      </c>
      <c r="G2349">
        <f>anotacoes!B2349</f>
        <v>21</v>
      </c>
      <c r="H2349" t="str">
        <f>anotacoes!K2349</f>
        <v xml:space="preserve"> 00:02:18,735</v>
      </c>
      <c r="I2349" t="str">
        <f>anotacoes!L2349</f>
        <v xml:space="preserve"> 00:02:20,860</v>
      </c>
      <c r="J2349" t="str">
        <f>IF(L2349="PAUSE",E2349,IF(anotacoes!G2353=conversao_anotacoes!C2349,conversao_anotacoes!C2349,conversao_anotacoes!D2349))</f>
        <v>ELMONT, G</v>
      </c>
      <c r="K2349" t="str">
        <f t="shared" si="72"/>
        <v>ATTAF</v>
      </c>
      <c r="L2349" t="str">
        <f>UPPER(anotacoes!H2349)</f>
        <v>GRIP TIME</v>
      </c>
      <c r="M2349" t="str">
        <f>IF(OR(L2349="ATTACK",L2349="FINTA"),"&lt;TECNICA&gt;",UPPER(anotacoes!I2349))</f>
        <v>RIGHT COLLAR</v>
      </c>
      <c r="N2349" t="str">
        <f>IF(OR(L2349="ATTACK",L2349="FINTA"),UPPER(anotacoes!I2349),"")</f>
        <v/>
      </c>
      <c r="O2349" s="6" t="str">
        <f>IF(anotacoes!N2349=0,"",anotacoes!N2349)</f>
        <v/>
      </c>
      <c r="P2349" t="str">
        <f>IF(anotacoes!M2349=0,"",UPPER(anotacoes!M2349))</f>
        <v/>
      </c>
      <c r="Q2349" t="str">
        <f t="shared" si="73"/>
        <v>INSERT INTO CONVERSAO_LUTA_ACAO (cd_conversao, id_luta, sequencia, momento_inicio, momento_fim, quem_faz, quem_sofre, acao_tipo, acao, tecnica, direcao, pontuacao) VALUES (1, 38, 21, TRIM(' 00:02:18,735'), TRIM(' 00:02:20,860'), 'ELMONT, G', 'ATTAF', 'GRIP TIME', 'RIGHT COLLAR', NULL, NULL, NULL)</v>
      </c>
      <c r="R2349" t="s">
        <v>10327</v>
      </c>
    </row>
    <row r="2350" spans="1:18" hidden="1" x14ac:dyDescent="0.25">
      <c r="A2350" s="7">
        <f>anotacoes!D2350</f>
        <v>40833</v>
      </c>
      <c r="B2350" t="str">
        <f>anotacoes!C2350</f>
        <v>GRAND PRIX ABU DHABI 2011</v>
      </c>
      <c r="C2350" t="str">
        <f>anotacoes!E2350</f>
        <v>ELMONT, G</v>
      </c>
      <c r="D2350" t="str">
        <f>anotacoes!F2350</f>
        <v>ATTAF</v>
      </c>
      <c r="E2350" t="s">
        <v>10325</v>
      </c>
      <c r="F2350">
        <f>anotacoes!A2350</f>
        <v>38</v>
      </c>
      <c r="G2350">
        <f>anotacoes!B2350</f>
        <v>22</v>
      </c>
      <c r="H2350" t="str">
        <f>anotacoes!K2350</f>
        <v xml:space="preserve"> 00:02:20,860</v>
      </c>
      <c r="I2350" t="str">
        <f>anotacoes!L2350</f>
        <v xml:space="preserve"> 00:02:23,103</v>
      </c>
      <c r="J2350" t="str">
        <f>IF(L2350="PAUSE",E2350,IF(anotacoes!G2354=conversao_anotacoes!C2350,conversao_anotacoes!C2350,conversao_anotacoes!D2350))</f>
        <v>ELMONT, G</v>
      </c>
      <c r="K2350" t="str">
        <f t="shared" si="72"/>
        <v>ATTAF</v>
      </c>
      <c r="L2350" t="str">
        <f>UPPER(anotacoes!H2350)</f>
        <v>GRIP TIME</v>
      </c>
      <c r="M2350" t="str">
        <f>IF(OR(L2350="ATTACK",L2350="FINTA"),"&lt;TECNICA&gt;",UPPER(anotacoes!I2350))</f>
        <v>RIGHT COLLAR LEFT SLEEVE</v>
      </c>
      <c r="N2350" t="str">
        <f>IF(OR(L2350="ATTACK",L2350="FINTA"),UPPER(anotacoes!I2350),"")</f>
        <v/>
      </c>
      <c r="O2350" s="6" t="str">
        <f>IF(anotacoes!N2350=0,"",anotacoes!N2350)</f>
        <v/>
      </c>
      <c r="P2350" t="str">
        <f>IF(anotacoes!M2350=0,"",UPPER(anotacoes!M2350))</f>
        <v/>
      </c>
      <c r="Q2350" t="str">
        <f t="shared" si="73"/>
        <v>INSERT INTO CONVERSAO_LUTA_ACAO (cd_conversao, id_luta, sequencia, momento_inicio, momento_fim, quem_faz, quem_sofre, acao_tipo, acao, tecnica, direcao, pontuacao) VALUES (1, 38, 22, TRIM(' 00:02:20,860'), TRIM(' 00:02:23,103'), 'ELMONT, G', 'ATTAF', 'GRIP TIME', 'RIGHT COLLAR LEFT SLEEVE', NULL, NULL, NULL)</v>
      </c>
      <c r="R2350" t="s">
        <v>10327</v>
      </c>
    </row>
    <row r="2351" spans="1:18" hidden="1" x14ac:dyDescent="0.25">
      <c r="A2351" s="7">
        <f>anotacoes!D2351</f>
        <v>40833</v>
      </c>
      <c r="B2351" t="str">
        <f>anotacoes!C2351</f>
        <v>GRAND PRIX ABU DHABI 2011</v>
      </c>
      <c r="C2351" t="str">
        <f>anotacoes!E2351</f>
        <v>ELMONT, G</v>
      </c>
      <c r="D2351" t="str">
        <f>anotacoes!F2351</f>
        <v>ATTAF</v>
      </c>
      <c r="E2351" t="s">
        <v>10325</v>
      </c>
      <c r="F2351">
        <f>anotacoes!A2351</f>
        <v>38</v>
      </c>
      <c r="G2351">
        <f>anotacoes!B2351</f>
        <v>23</v>
      </c>
      <c r="H2351" t="str">
        <f>anotacoes!K2351</f>
        <v xml:space="preserve"> 00:02:23,103</v>
      </c>
      <c r="I2351" t="str">
        <f>anotacoes!L2351</f>
        <v xml:space="preserve"> 00:02:23,103</v>
      </c>
      <c r="J2351" t="str">
        <f>IF(L2351="PAUSE",E2351,IF(anotacoes!G2355=conversao_anotacoes!C2351,conversao_anotacoes!C2351,conversao_anotacoes!D2351))</f>
        <v>ELMONT, G</v>
      </c>
      <c r="K2351" t="str">
        <f t="shared" si="72"/>
        <v>ATTAF</v>
      </c>
      <c r="L2351" t="str">
        <f>UPPER(anotacoes!H2351)</f>
        <v>ATTACK</v>
      </c>
      <c r="M2351" t="str">
        <f>IF(OR(L2351="ATTACK",L2351="FINTA"),"&lt;TECNICA&gt;",UPPER(anotacoes!I2351))</f>
        <v>&lt;TECNICA&gt;</v>
      </c>
      <c r="N2351" t="str">
        <f>IF(OR(L2351="ATTACK",L2351="FINTA"),UPPER(anotacoes!I2351),"")</f>
        <v>KOUCHI GARI</v>
      </c>
      <c r="O2351" s="6">
        <f>IF(anotacoes!N2351=0,"",anotacoes!N2351)</f>
        <v>7</v>
      </c>
      <c r="P2351" t="str">
        <f>IF(anotacoes!M2351=0,"",UPPER(anotacoes!M2351))</f>
        <v/>
      </c>
      <c r="Q2351" t="str">
        <f t="shared" si="73"/>
        <v>INSERT INTO CONVERSAO_LUTA_ACAO (cd_conversao, id_luta, sequencia, momento_inicio, momento_fim, quem_faz, quem_sofre, acao_tipo, acao, tecnica, direcao, pontuacao) VALUES (1, 38, 23, TRIM(' 00:02:23,103'), TRIM(' 00:02:23,103'), 'ELMONT, G', 'ATTAF', 'ATTACK', '&lt;TECNICA&gt;', 'KOUCHI GARI', 7, NULL)</v>
      </c>
      <c r="R2351" t="s">
        <v>10327</v>
      </c>
    </row>
    <row r="2352" spans="1:18" hidden="1" x14ac:dyDescent="0.25">
      <c r="A2352" s="7">
        <f>anotacoes!D2352</f>
        <v>40833</v>
      </c>
      <c r="B2352" t="str">
        <f>anotacoes!C2352</f>
        <v>GRAND PRIX ABU DHABI 2011</v>
      </c>
      <c r="C2352" t="str">
        <f>anotacoes!E2352</f>
        <v>ELMONT, G</v>
      </c>
      <c r="D2352" t="str">
        <f>anotacoes!F2352</f>
        <v>ATTAF</v>
      </c>
      <c r="E2352" t="s">
        <v>10325</v>
      </c>
      <c r="F2352">
        <f>anotacoes!A2352</f>
        <v>38</v>
      </c>
      <c r="G2352">
        <f>anotacoes!B2352</f>
        <v>24</v>
      </c>
      <c r="H2352" t="str">
        <f>anotacoes!K2352</f>
        <v xml:space="preserve"> 00:02:23,103</v>
      </c>
      <c r="I2352" t="str">
        <f>anotacoes!L2352</f>
        <v xml:space="preserve"> 00:02:28,832</v>
      </c>
      <c r="J2352" t="str">
        <f>IF(L2352="PAUSE",E2352,IF(anotacoes!G2356=conversao_anotacoes!C2352,conversao_anotacoes!C2352,conversao_anotacoes!D2352))</f>
        <v>ELMONT, G</v>
      </c>
      <c r="K2352" t="str">
        <f t="shared" si="72"/>
        <v>ATTAF</v>
      </c>
      <c r="L2352" t="str">
        <f>UPPER(anotacoes!H2352)</f>
        <v>GRIP TIME</v>
      </c>
      <c r="M2352" t="str">
        <f>IF(OR(L2352="ATTACK",L2352="FINTA"),"&lt;TECNICA&gt;",UPPER(anotacoes!I2352))</f>
        <v>RIGHT SLEEVE LEFT SLEEVE</v>
      </c>
      <c r="N2352" t="str">
        <f>IF(OR(L2352="ATTACK",L2352="FINTA"),UPPER(anotacoes!I2352),"")</f>
        <v/>
      </c>
      <c r="O2352" s="6" t="str">
        <f>IF(anotacoes!N2352=0,"",anotacoes!N2352)</f>
        <v/>
      </c>
      <c r="P2352" t="str">
        <f>IF(anotacoes!M2352=0,"",UPPER(anotacoes!M2352))</f>
        <v/>
      </c>
      <c r="Q2352" t="str">
        <f t="shared" si="73"/>
        <v>INSERT INTO CONVERSAO_LUTA_ACAO (cd_conversao, id_luta, sequencia, momento_inicio, momento_fim, quem_faz, quem_sofre, acao_tipo, acao, tecnica, direcao, pontuacao) VALUES (1, 38, 24, TRIM(' 00:02:23,103'), TRIM(' 00:02:28,832'), 'ELMONT, G', 'ATTAF', 'GRIP TIME', 'RIGHT SLEEVE LEFT SLEEVE', NULL, NULL, NULL)</v>
      </c>
      <c r="R2352" t="s">
        <v>10327</v>
      </c>
    </row>
    <row r="2353" spans="1:18" hidden="1" x14ac:dyDescent="0.25">
      <c r="A2353" s="7">
        <f>anotacoes!D2353</f>
        <v>40833</v>
      </c>
      <c r="B2353" t="str">
        <f>anotacoes!C2353</f>
        <v>GRAND PRIX ABU DHABI 2011</v>
      </c>
      <c r="C2353" t="str">
        <f>anotacoes!E2353</f>
        <v>ELMONT, G</v>
      </c>
      <c r="D2353" t="str">
        <f>anotacoes!F2353</f>
        <v>ATTAF</v>
      </c>
      <c r="E2353" t="s">
        <v>10325</v>
      </c>
      <c r="F2353">
        <f>anotacoes!A2353</f>
        <v>38</v>
      </c>
      <c r="G2353">
        <f>anotacoes!B2353</f>
        <v>25</v>
      </c>
      <c r="H2353" t="str">
        <f>anotacoes!K2353</f>
        <v xml:space="preserve"> 00:02:28,832</v>
      </c>
      <c r="I2353" t="str">
        <f>anotacoes!L2353</f>
        <v xml:space="preserve"> 00:02:31,062</v>
      </c>
      <c r="J2353" t="str">
        <f>IF(L2353="PAUSE",E2353,IF(anotacoes!G2357=conversao_anotacoes!C2353,conversao_anotacoes!C2353,conversao_anotacoes!D2353))</f>
        <v>ELMONT, G</v>
      </c>
      <c r="K2353" t="str">
        <f t="shared" si="72"/>
        <v>ATTAF</v>
      </c>
      <c r="L2353" t="str">
        <f>UPPER(anotacoes!H2353)</f>
        <v>GRIP TIME</v>
      </c>
      <c r="M2353" t="str">
        <f>IF(OR(L2353="ATTACK",L2353="FINTA"),"&lt;TECNICA&gt;",UPPER(anotacoes!I2353))</f>
        <v>RIGHT SLEEVE</v>
      </c>
      <c r="N2353" t="str">
        <f>IF(OR(L2353="ATTACK",L2353="FINTA"),UPPER(anotacoes!I2353),"")</f>
        <v/>
      </c>
      <c r="O2353" s="6" t="str">
        <f>IF(anotacoes!N2353=0,"",anotacoes!N2353)</f>
        <v/>
      </c>
      <c r="P2353" t="str">
        <f>IF(anotacoes!M2353=0,"",UPPER(anotacoes!M2353))</f>
        <v/>
      </c>
      <c r="Q2353" t="str">
        <f t="shared" si="73"/>
        <v>INSERT INTO CONVERSAO_LUTA_ACAO (cd_conversao, id_luta, sequencia, momento_inicio, momento_fim, quem_faz, quem_sofre, acao_tipo, acao, tecnica, direcao, pontuacao) VALUES (1, 38, 25, TRIM(' 00:02:28,832'), TRIM(' 00:02:31,062'), 'ELMONT, G', 'ATTAF', 'GRIP TIME', 'RIGHT SLEEVE', NULL, NULL, NULL)</v>
      </c>
      <c r="R2353" t="s">
        <v>10327</v>
      </c>
    </row>
    <row r="2354" spans="1:18" hidden="1" x14ac:dyDescent="0.25">
      <c r="A2354" s="7">
        <f>anotacoes!D2354</f>
        <v>40833</v>
      </c>
      <c r="B2354" t="str">
        <f>anotacoes!C2354</f>
        <v>GRAND PRIX ABU DHABI 2011</v>
      </c>
      <c r="C2354" t="str">
        <f>anotacoes!E2354</f>
        <v>ELMONT, G</v>
      </c>
      <c r="D2354" t="str">
        <f>anotacoes!F2354</f>
        <v>ATTAF</v>
      </c>
      <c r="E2354" t="s">
        <v>10325</v>
      </c>
      <c r="F2354">
        <f>anotacoes!A2354</f>
        <v>38</v>
      </c>
      <c r="G2354">
        <f>anotacoes!B2354</f>
        <v>26</v>
      </c>
      <c r="H2354" t="str">
        <f>anotacoes!K2354</f>
        <v xml:space="preserve"> 00:02:31,062</v>
      </c>
      <c r="I2354" t="str">
        <f>anotacoes!L2354</f>
        <v xml:space="preserve"> 00:02:35,765</v>
      </c>
      <c r="J2354" t="str">
        <f>IF(L2354="PAUSE",E2354,IF(anotacoes!G2358=conversao_anotacoes!C2354,conversao_anotacoes!C2354,conversao_anotacoes!D2354))</f>
        <v>ELMONT, G</v>
      </c>
      <c r="K2354" t="str">
        <f t="shared" si="72"/>
        <v>ATTAF</v>
      </c>
      <c r="L2354" t="str">
        <f>UPPER(anotacoes!H2354)</f>
        <v>DISPLACEMENT</v>
      </c>
      <c r="M2354" t="str">
        <f>IF(OR(L2354="ATTACK",L2354="FINTA"),"&lt;TECNICA&gt;",UPPER(anotacoes!I2354))</f>
        <v>TRY TO GRIP WITH CONTACT</v>
      </c>
      <c r="N2354" t="str">
        <f>IF(OR(L2354="ATTACK",L2354="FINTA"),UPPER(anotacoes!I2354),"")</f>
        <v/>
      </c>
      <c r="O2354" s="6" t="str">
        <f>IF(anotacoes!N2354=0,"",anotacoes!N2354)</f>
        <v/>
      </c>
      <c r="P2354" t="str">
        <f>IF(anotacoes!M2354=0,"",UPPER(anotacoes!M2354))</f>
        <v/>
      </c>
      <c r="Q2354" t="str">
        <f t="shared" si="73"/>
        <v>INSERT INTO CONVERSAO_LUTA_ACAO (cd_conversao, id_luta, sequencia, momento_inicio, momento_fim, quem_faz, quem_sofre, acao_tipo, acao, tecnica, direcao, pontuacao) VALUES (1, 38, 26, TRIM(' 00:02:31,062'), TRIM(' 00:02:35,765'), 'ELMONT, G', 'ATTAF', 'DISPLACEMENT', 'TRY TO GRIP WITH CONTACT', NULL, NULL, NULL)</v>
      </c>
      <c r="R2354" t="s">
        <v>10327</v>
      </c>
    </row>
    <row r="2355" spans="1:18" hidden="1" x14ac:dyDescent="0.25">
      <c r="A2355" s="7">
        <f>anotacoes!D2355</f>
        <v>40833</v>
      </c>
      <c r="B2355" t="str">
        <f>anotacoes!C2355</f>
        <v>GRAND PRIX ABU DHABI 2011</v>
      </c>
      <c r="C2355" t="str">
        <f>anotacoes!E2355</f>
        <v>ELMONT, G</v>
      </c>
      <c r="D2355" t="str">
        <f>anotacoes!F2355</f>
        <v>ATTAF</v>
      </c>
      <c r="E2355" t="s">
        <v>10325</v>
      </c>
      <c r="F2355">
        <f>anotacoes!A2355</f>
        <v>38</v>
      </c>
      <c r="G2355">
        <f>anotacoes!B2355</f>
        <v>27</v>
      </c>
      <c r="H2355" t="str">
        <f>anotacoes!K2355</f>
        <v xml:space="preserve"> 00:02:35,765</v>
      </c>
      <c r="I2355" t="str">
        <f>anotacoes!L2355</f>
        <v xml:space="preserve"> 00:02:37,303</v>
      </c>
      <c r="J2355" t="str">
        <f>IF(L2355="PAUSE",E2355,IF(anotacoes!G2359=conversao_anotacoes!C2355,conversao_anotacoes!C2355,conversao_anotacoes!D2355))</f>
        <v>ELMONT, G</v>
      </c>
      <c r="K2355" t="str">
        <f t="shared" si="72"/>
        <v>ATTAF</v>
      </c>
      <c r="L2355" t="str">
        <f>UPPER(anotacoes!H2355)</f>
        <v>GRIP TIME</v>
      </c>
      <c r="M2355" t="str">
        <f>IF(OR(L2355="ATTACK",L2355="FINTA"),"&lt;TECNICA&gt;",UPPER(anotacoes!I2355))</f>
        <v>RIGHT COLLAR LEFT SLEEVE</v>
      </c>
      <c r="N2355" t="str">
        <f>IF(OR(L2355="ATTACK",L2355="FINTA"),UPPER(anotacoes!I2355),"")</f>
        <v/>
      </c>
      <c r="O2355" s="6" t="str">
        <f>IF(anotacoes!N2355=0,"",anotacoes!N2355)</f>
        <v/>
      </c>
      <c r="P2355" t="str">
        <f>IF(anotacoes!M2355=0,"",UPPER(anotacoes!M2355))</f>
        <v/>
      </c>
      <c r="Q2355" t="str">
        <f t="shared" si="73"/>
        <v>INSERT INTO CONVERSAO_LUTA_ACAO (cd_conversao, id_luta, sequencia, momento_inicio, momento_fim, quem_faz, quem_sofre, acao_tipo, acao, tecnica, direcao, pontuacao) VALUES (1, 38, 27, TRIM(' 00:02:35,765'), TRIM(' 00:02:37,303'), 'ELMONT, G', 'ATTAF', 'GRIP TIME', 'RIGHT COLLAR LEFT SLEEVE', NULL, NULL, NULL)</v>
      </c>
      <c r="R2355" t="s">
        <v>10327</v>
      </c>
    </row>
    <row r="2356" spans="1:18" hidden="1" x14ac:dyDescent="0.25">
      <c r="A2356" s="7">
        <f>anotacoes!D2356</f>
        <v>40833</v>
      </c>
      <c r="B2356" t="str">
        <f>anotacoes!C2356</f>
        <v>GRAND PRIX ABU DHABI 2011</v>
      </c>
      <c r="C2356" t="str">
        <f>anotacoes!E2356</f>
        <v>ELMONT, G</v>
      </c>
      <c r="D2356" t="str">
        <f>anotacoes!F2356</f>
        <v>ATTAF</v>
      </c>
      <c r="E2356" t="s">
        <v>10325</v>
      </c>
      <c r="F2356">
        <f>anotacoes!A2356</f>
        <v>38</v>
      </c>
      <c r="G2356">
        <f>anotacoes!B2356</f>
        <v>28</v>
      </c>
      <c r="H2356" t="str">
        <f>anotacoes!K2356</f>
        <v xml:space="preserve"> 00:02:37,504</v>
      </c>
      <c r="I2356" t="str">
        <f>anotacoes!L2356</f>
        <v xml:space="preserve"> 00:02:37,725</v>
      </c>
      <c r="J2356" t="str">
        <f>IF(L2356="PAUSE",E2356,IF(anotacoes!G2360=conversao_anotacoes!C2356,conversao_anotacoes!C2356,conversao_anotacoes!D2356))</f>
        <v>ELMONT, G</v>
      </c>
      <c r="K2356" t="str">
        <f t="shared" si="72"/>
        <v>ATTAF</v>
      </c>
      <c r="L2356" t="str">
        <f>UPPER(anotacoes!H2356)</f>
        <v>DEFENSE</v>
      </c>
      <c r="M2356" t="str">
        <f>IF(OR(L2356="ATTACK",L2356="FINTA"),"&lt;TECNICA&gt;",UPPER(anotacoes!I2356))</f>
        <v>USING BODY MASS</v>
      </c>
      <c r="N2356" t="str">
        <f>IF(OR(L2356="ATTACK",L2356="FINTA"),UPPER(anotacoes!I2356),"")</f>
        <v/>
      </c>
      <c r="O2356" s="6" t="str">
        <f>IF(anotacoes!N2356=0,"",anotacoes!N2356)</f>
        <v/>
      </c>
      <c r="P2356" t="str">
        <f>IF(anotacoes!M2356=0,"",UPPER(anotacoes!M2356))</f>
        <v/>
      </c>
      <c r="Q2356" t="str">
        <f t="shared" si="73"/>
        <v>INSERT INTO CONVERSAO_LUTA_ACAO (cd_conversao, id_luta, sequencia, momento_inicio, momento_fim, quem_faz, quem_sofre, acao_tipo, acao, tecnica, direcao, pontuacao) VALUES (1, 38, 28, TRIM(' 00:02:37,504'), TRIM(' 00:02:37,725'), 'ELMONT, G', 'ATTAF', 'DEFENSE', 'USING BODY MASS', NULL, NULL, NULL)</v>
      </c>
      <c r="R2356" t="s">
        <v>10327</v>
      </c>
    </row>
    <row r="2357" spans="1:18" hidden="1" x14ac:dyDescent="0.25">
      <c r="A2357" s="7">
        <f>anotacoes!D2357</f>
        <v>40833</v>
      </c>
      <c r="B2357" t="str">
        <f>anotacoes!C2357</f>
        <v>GRAND PRIX ABU DHABI 2011</v>
      </c>
      <c r="C2357" t="str">
        <f>anotacoes!E2357</f>
        <v>ELMONT, G</v>
      </c>
      <c r="D2357" t="str">
        <f>anotacoes!F2357</f>
        <v>ATTAF</v>
      </c>
      <c r="E2357" t="s">
        <v>10325</v>
      </c>
      <c r="F2357">
        <f>anotacoes!A2357</f>
        <v>38</v>
      </c>
      <c r="G2357">
        <f>anotacoes!B2357</f>
        <v>29</v>
      </c>
      <c r="H2357" t="str">
        <f>anotacoes!K2357</f>
        <v xml:space="preserve"> 00:02:37,725</v>
      </c>
      <c r="I2357" t="str">
        <f>anotacoes!L2357</f>
        <v xml:space="preserve"> 00:03:22,638</v>
      </c>
      <c r="J2357" t="str">
        <f>IF(L2357="PAUSE",E2357,IF(anotacoes!G2361=conversao_anotacoes!C2357,conversao_anotacoes!C2357,conversao_anotacoes!D2357))</f>
        <v>ELMONT, G</v>
      </c>
      <c r="K2357" t="str">
        <f t="shared" si="72"/>
        <v>ATTAF</v>
      </c>
      <c r="L2357" t="str">
        <f>UPPER(anotacoes!H2357)</f>
        <v>GROUNDWORK COMBAT</v>
      </c>
      <c r="M2357" t="str">
        <f>IF(OR(L2357="ATTACK",L2357="FINTA"),"&lt;TECNICA&gt;",UPPER(anotacoes!I2357))</f>
        <v>DEFENSIVE POSITION</v>
      </c>
      <c r="N2357" t="str">
        <f>IF(OR(L2357="ATTACK",L2357="FINTA"),UPPER(anotacoes!I2357),"")</f>
        <v/>
      </c>
      <c r="O2357" s="6" t="str">
        <f>IF(anotacoes!N2357=0,"",anotacoes!N2357)</f>
        <v/>
      </c>
      <c r="P2357" t="str">
        <f>IF(anotacoes!M2357=0,"",UPPER(anotacoes!M2357))</f>
        <v/>
      </c>
      <c r="Q2357" t="str">
        <f t="shared" si="73"/>
        <v>INSERT INTO CONVERSAO_LUTA_ACAO (cd_conversao, id_luta, sequencia, momento_inicio, momento_fim, quem_faz, quem_sofre, acao_tipo, acao, tecnica, direcao, pontuacao) VALUES (1, 38, 29, TRIM(' 00:02:37,725'), TRIM(' 00:03:22,638'), 'ELMONT, G', 'ATTAF', 'GROUNDWORK COMBAT', 'DEFENSIVE POSITION', NULL, NULL, NULL)</v>
      </c>
      <c r="R2357" t="s">
        <v>10327</v>
      </c>
    </row>
    <row r="2358" spans="1:18" hidden="1" x14ac:dyDescent="0.25">
      <c r="A2358" s="7">
        <f>anotacoes!D2358</f>
        <v>40833</v>
      </c>
      <c r="B2358" t="str">
        <f>anotacoes!C2358</f>
        <v>GRAND PRIX ABU DHABI 2011</v>
      </c>
      <c r="C2358" t="str">
        <f>anotacoes!E2358</f>
        <v>ELMONT, G</v>
      </c>
      <c r="D2358" t="str">
        <f>anotacoes!F2358</f>
        <v>ATTAF</v>
      </c>
      <c r="E2358" t="s">
        <v>10325</v>
      </c>
      <c r="F2358">
        <f>anotacoes!A2358</f>
        <v>38</v>
      </c>
      <c r="G2358">
        <f>anotacoes!B2358</f>
        <v>30</v>
      </c>
      <c r="H2358" t="str">
        <f>anotacoes!K2358</f>
        <v xml:space="preserve"> 00:03:22,814</v>
      </c>
      <c r="I2358" t="str">
        <f>anotacoes!L2358</f>
        <v xml:space="preserve"> 00:03:30,796</v>
      </c>
      <c r="J2358" t="str">
        <f>IF(L2358="PAUSE",E2358,IF(anotacoes!G2362=conversao_anotacoes!C2358,conversao_anotacoes!C2358,conversao_anotacoes!D2358))</f>
        <v>&lt;ARBITRO_DESCONHECIDO&gt;</v>
      </c>
      <c r="K2358" t="str">
        <f t="shared" si="72"/>
        <v/>
      </c>
      <c r="L2358" t="str">
        <f>UPPER(anotacoes!H2358)</f>
        <v>PAUSE</v>
      </c>
      <c r="M2358" t="str">
        <f>IF(OR(L2358="ATTACK",L2358="FINTA"),"&lt;TECNICA&gt;",UPPER(anotacoes!I2358))</f>
        <v>&lt;NAO_CLASSIFICADO&gt;</v>
      </c>
      <c r="N2358" t="str">
        <f>IF(OR(L2358="ATTACK",L2358="FINTA"),UPPER(anotacoes!I2358),"")</f>
        <v/>
      </c>
      <c r="O2358" s="6" t="str">
        <f>IF(anotacoes!N2358=0,"",anotacoes!N2358)</f>
        <v/>
      </c>
      <c r="P2358" t="str">
        <f>IF(anotacoes!M2358=0,"",UPPER(anotacoes!M2358))</f>
        <v/>
      </c>
      <c r="Q2358" t="str">
        <f t="shared" si="73"/>
        <v>INSERT INTO CONVERSAO_LUTA_ACAO (cd_conversao, id_luta, sequencia, momento_inicio, momento_fim, quem_faz, quem_sofre, acao_tipo, acao, tecnica, direcao, pontuacao) VALUES (1, 38, 30, TRIM(' 00:03:22,814'), TRIM(' 00:03:30,796'), '&lt;ARBITRO_DESCONHECIDO&gt;', '', 'PAUSE', '&lt;NAO_CLASSIFICADO&gt;', NULL, NULL, NULL)</v>
      </c>
      <c r="R2358" t="s">
        <v>10327</v>
      </c>
    </row>
    <row r="2359" spans="1:18" hidden="1" x14ac:dyDescent="0.25">
      <c r="A2359" s="7">
        <f>anotacoes!D2359</f>
        <v>40833</v>
      </c>
      <c r="B2359" t="str">
        <f>anotacoes!C2359</f>
        <v>GRAND PRIX ABU DHABI 2011</v>
      </c>
      <c r="C2359" t="str">
        <f>anotacoes!E2359</f>
        <v>ELMONT, G</v>
      </c>
      <c r="D2359" t="str">
        <f>anotacoes!F2359</f>
        <v>ATTAF</v>
      </c>
      <c r="E2359" t="s">
        <v>10325</v>
      </c>
      <c r="F2359">
        <f>anotacoes!A2359</f>
        <v>38</v>
      </c>
      <c r="G2359">
        <f>anotacoes!B2359</f>
        <v>31</v>
      </c>
      <c r="H2359" t="str">
        <f>anotacoes!K2359</f>
        <v xml:space="preserve"> 00:03:30,796</v>
      </c>
      <c r="I2359" t="str">
        <f>anotacoes!L2359</f>
        <v xml:space="preserve"> 00:03:38,076</v>
      </c>
      <c r="J2359" t="str">
        <f>IF(L2359="PAUSE",E2359,IF(anotacoes!G2363=conversao_anotacoes!C2359,conversao_anotacoes!C2359,conversao_anotacoes!D2359))</f>
        <v>ELMONT, G</v>
      </c>
      <c r="K2359" t="str">
        <f t="shared" si="72"/>
        <v>ATTAF</v>
      </c>
      <c r="L2359" t="str">
        <f>UPPER(anotacoes!H2359)</f>
        <v>DISPLACEMENT</v>
      </c>
      <c r="M2359" t="str">
        <f>IF(OR(L2359="ATTACK",L2359="FINTA"),"&lt;TECNICA&gt;",UPPER(anotacoes!I2359))</f>
        <v>2-3 STEP HESITANT LEFT</v>
      </c>
      <c r="N2359" t="str">
        <f>IF(OR(L2359="ATTACK",L2359="FINTA"),UPPER(anotacoes!I2359),"")</f>
        <v/>
      </c>
      <c r="O2359" s="6" t="str">
        <f>IF(anotacoes!N2359=0,"",anotacoes!N2359)</f>
        <v/>
      </c>
      <c r="P2359" t="str">
        <f>IF(anotacoes!M2359=0,"",UPPER(anotacoes!M2359))</f>
        <v/>
      </c>
      <c r="Q2359" t="str">
        <f t="shared" si="73"/>
        <v>INSERT INTO CONVERSAO_LUTA_ACAO (cd_conversao, id_luta, sequencia, momento_inicio, momento_fim, quem_faz, quem_sofre, acao_tipo, acao, tecnica, direcao, pontuacao) VALUES (1, 38, 31, TRIM(' 00:03:30,796'), TRIM(' 00:03:38,076'), 'ELMONT, G', 'ATTAF', 'DISPLACEMENT', '2-3 STEP HESITANT LEFT', NULL, NULL, NULL)</v>
      </c>
      <c r="R2359" t="s">
        <v>10327</v>
      </c>
    </row>
    <row r="2360" spans="1:18" hidden="1" x14ac:dyDescent="0.25">
      <c r="A2360" s="7">
        <f>anotacoes!D2360</f>
        <v>40833</v>
      </c>
      <c r="B2360" t="str">
        <f>anotacoes!C2360</f>
        <v>GRAND PRIX ABU DHABI 2011</v>
      </c>
      <c r="C2360" t="str">
        <f>anotacoes!E2360</f>
        <v>ELMONT, G</v>
      </c>
      <c r="D2360" t="str">
        <f>anotacoes!F2360</f>
        <v>ATTAF</v>
      </c>
      <c r="E2360" t="s">
        <v>10325</v>
      </c>
      <c r="F2360">
        <f>anotacoes!A2360</f>
        <v>38</v>
      </c>
      <c r="G2360">
        <f>anotacoes!B2360</f>
        <v>32</v>
      </c>
      <c r="H2360" t="str">
        <f>anotacoes!K2360</f>
        <v xml:space="preserve"> 00:03:38,231</v>
      </c>
      <c r="I2360" t="str">
        <f>anotacoes!L2360</f>
        <v xml:space="preserve"> 00:03:40,499</v>
      </c>
      <c r="J2360" t="str">
        <f>IF(L2360="PAUSE",E2360,IF(anotacoes!G2364=conversao_anotacoes!C2360,conversao_anotacoes!C2360,conversao_anotacoes!D2360))</f>
        <v>ELMONT, G</v>
      </c>
      <c r="K2360" t="str">
        <f t="shared" si="72"/>
        <v>ATTAF</v>
      </c>
      <c r="L2360" t="str">
        <f>UPPER(anotacoes!H2360)</f>
        <v>DISPLACEMENT</v>
      </c>
      <c r="M2360" t="str">
        <f>IF(OR(L2360="ATTACK",L2360="FINTA"),"&lt;TECNICA&gt;",UPPER(anotacoes!I2360))</f>
        <v>TRY TO GRIP WITH CONTACT</v>
      </c>
      <c r="N2360" t="str">
        <f>IF(OR(L2360="ATTACK",L2360="FINTA"),UPPER(anotacoes!I2360),"")</f>
        <v/>
      </c>
      <c r="O2360" s="6" t="str">
        <f>IF(anotacoes!N2360=0,"",anotacoes!N2360)</f>
        <v/>
      </c>
      <c r="P2360" t="str">
        <f>IF(anotacoes!M2360=0,"",UPPER(anotacoes!M2360))</f>
        <v/>
      </c>
      <c r="Q2360" t="str">
        <f t="shared" si="73"/>
        <v>INSERT INTO CONVERSAO_LUTA_ACAO (cd_conversao, id_luta, sequencia, momento_inicio, momento_fim, quem_faz, quem_sofre, acao_tipo, acao, tecnica, direcao, pontuacao) VALUES (1, 38, 32, TRIM(' 00:03:38,231'), TRIM(' 00:03:40,499'), 'ELMONT, G', 'ATTAF', 'DISPLACEMENT', 'TRY TO GRIP WITH CONTACT', NULL, NULL, NULL)</v>
      </c>
      <c r="R2360" t="s">
        <v>10327</v>
      </c>
    </row>
    <row r="2361" spans="1:18" hidden="1" x14ac:dyDescent="0.25">
      <c r="A2361" s="7">
        <f>anotacoes!D2361</f>
        <v>40833</v>
      </c>
      <c r="B2361" t="str">
        <f>anotacoes!C2361</f>
        <v>GRAND PRIX ABU DHABI 2011</v>
      </c>
      <c r="C2361" t="str">
        <f>anotacoes!E2361</f>
        <v>ELMONT, G</v>
      </c>
      <c r="D2361" t="str">
        <f>anotacoes!F2361</f>
        <v>ATTAF</v>
      </c>
      <c r="E2361" t="s">
        <v>10325</v>
      </c>
      <c r="F2361">
        <f>anotacoes!A2361</f>
        <v>38</v>
      </c>
      <c r="G2361">
        <f>anotacoes!B2361</f>
        <v>33</v>
      </c>
      <c r="H2361" t="str">
        <f>anotacoes!K2361</f>
        <v xml:space="preserve"> 00:03:40,650</v>
      </c>
      <c r="I2361" t="str">
        <f>anotacoes!L2361</f>
        <v xml:space="preserve"> 00:03:49,654</v>
      </c>
      <c r="J2361" t="str">
        <f>IF(L2361="PAUSE",E2361,IF(anotacoes!G2365=conversao_anotacoes!C2361,conversao_anotacoes!C2361,conversao_anotacoes!D2361))</f>
        <v>ELMONT, G</v>
      </c>
      <c r="K2361" t="str">
        <f t="shared" si="72"/>
        <v>ATTAF</v>
      </c>
      <c r="L2361" t="str">
        <f>UPPER(anotacoes!H2361)</f>
        <v>GRIP TIME</v>
      </c>
      <c r="M2361" t="str">
        <f>IF(OR(L2361="ATTACK",L2361="FINTA"),"&lt;TECNICA&gt;",UPPER(anotacoes!I2361))</f>
        <v>RIGHT COLLAR</v>
      </c>
      <c r="N2361" t="str">
        <f>IF(OR(L2361="ATTACK",L2361="FINTA"),UPPER(anotacoes!I2361),"")</f>
        <v/>
      </c>
      <c r="O2361" s="6" t="str">
        <f>IF(anotacoes!N2361=0,"",anotacoes!N2361)</f>
        <v/>
      </c>
      <c r="P2361" t="str">
        <f>IF(anotacoes!M2361=0,"",UPPER(anotacoes!M2361))</f>
        <v/>
      </c>
      <c r="Q2361" t="str">
        <f t="shared" si="73"/>
        <v>INSERT INTO CONVERSAO_LUTA_ACAO (cd_conversao, id_luta, sequencia, momento_inicio, momento_fim, quem_faz, quem_sofre, acao_tipo, acao, tecnica, direcao, pontuacao) VALUES (1, 38, 33, TRIM(' 00:03:40,650'), TRIM(' 00:03:49,654'), 'ELMONT, G', 'ATTAF', 'GRIP TIME', 'RIGHT COLLAR', NULL, NULL, NULL)</v>
      </c>
      <c r="R2361" t="s">
        <v>10327</v>
      </c>
    </row>
    <row r="2362" spans="1:18" hidden="1" x14ac:dyDescent="0.25">
      <c r="A2362" s="7">
        <f>anotacoes!D2362</f>
        <v>40833</v>
      </c>
      <c r="B2362" t="str">
        <f>anotacoes!C2362</f>
        <v>GRAND PRIX ABU DHABI 2011</v>
      </c>
      <c r="C2362" t="str">
        <f>anotacoes!E2362</f>
        <v>ELMONT, G</v>
      </c>
      <c r="D2362" t="str">
        <f>anotacoes!F2362</f>
        <v>ATTAF</v>
      </c>
      <c r="E2362" t="s">
        <v>10325</v>
      </c>
      <c r="F2362">
        <f>anotacoes!A2362</f>
        <v>38</v>
      </c>
      <c r="G2362">
        <f>anotacoes!B2362</f>
        <v>34</v>
      </c>
      <c r="H2362" t="str">
        <f>anotacoes!K2362</f>
        <v xml:space="preserve"> 00:03:49,654</v>
      </c>
      <c r="I2362" t="str">
        <f>anotacoes!L2362</f>
        <v xml:space="preserve"> 00:03:51,266</v>
      </c>
      <c r="J2362" t="str">
        <f>IF(L2362="PAUSE",E2362,IF(anotacoes!G2366=conversao_anotacoes!C2362,conversao_anotacoes!C2362,conversao_anotacoes!D2362))</f>
        <v>ELMONT, G</v>
      </c>
      <c r="K2362" t="str">
        <f t="shared" si="72"/>
        <v>ATTAF</v>
      </c>
      <c r="L2362" t="str">
        <f>UPPER(anotacoes!H2362)</f>
        <v>ATTACK</v>
      </c>
      <c r="M2362" t="str">
        <f>IF(OR(L2362="ATTACK",L2362="FINTA"),"&lt;TECNICA&gt;",UPPER(anotacoes!I2362))</f>
        <v>&lt;TECNICA&gt;</v>
      </c>
      <c r="N2362" t="str">
        <f>IF(OR(L2362="ATTACK",L2362="FINTA"),UPPER(anotacoes!I2362),"")</f>
        <v>UCHIMATA</v>
      </c>
      <c r="O2362" s="6">
        <f>IF(anotacoes!N2362=0,"",anotacoes!N2362)</f>
        <v>4</v>
      </c>
      <c r="P2362" t="str">
        <f>IF(anotacoes!M2362=0,"",UPPER(anotacoes!M2362))</f>
        <v/>
      </c>
      <c r="Q2362" t="str">
        <f t="shared" si="73"/>
        <v>INSERT INTO CONVERSAO_LUTA_ACAO (cd_conversao, id_luta, sequencia, momento_inicio, momento_fim, quem_faz, quem_sofre, acao_tipo, acao, tecnica, direcao, pontuacao) VALUES (1, 38, 34, TRIM(' 00:03:49,654'), TRIM(' 00:03:51,266'), 'ELMONT, G', 'ATTAF', 'ATTACK', '&lt;TECNICA&gt;', 'UCHIMATA', 4, NULL)</v>
      </c>
      <c r="R2362" t="s">
        <v>10327</v>
      </c>
    </row>
    <row r="2363" spans="1:18" hidden="1" x14ac:dyDescent="0.25">
      <c r="A2363" s="7">
        <f>anotacoes!D2363</f>
        <v>40833</v>
      </c>
      <c r="B2363" t="str">
        <f>anotacoes!C2363</f>
        <v>GRAND PRIX ABU DHABI 2011</v>
      </c>
      <c r="C2363" t="str">
        <f>anotacoes!E2363</f>
        <v>ELMONT, G</v>
      </c>
      <c r="D2363" t="str">
        <f>anotacoes!F2363</f>
        <v>ATTAF</v>
      </c>
      <c r="E2363" t="s">
        <v>10325</v>
      </c>
      <c r="F2363">
        <f>anotacoes!A2363</f>
        <v>38</v>
      </c>
      <c r="G2363">
        <f>anotacoes!B2363</f>
        <v>35</v>
      </c>
      <c r="H2363" t="str">
        <f>anotacoes!K2363</f>
        <v xml:space="preserve"> 00:03:51,439</v>
      </c>
      <c r="I2363" t="str">
        <f>anotacoes!L2363</f>
        <v xml:space="preserve"> 00:04:02,983</v>
      </c>
      <c r="J2363" t="str">
        <f>IF(L2363="PAUSE",E2363,IF(anotacoes!G2367=conversao_anotacoes!C2363,conversao_anotacoes!C2363,conversao_anotacoes!D2363))</f>
        <v>&lt;ARBITRO_DESCONHECIDO&gt;</v>
      </c>
      <c r="K2363" t="str">
        <f t="shared" si="72"/>
        <v/>
      </c>
      <c r="L2363" t="str">
        <f>UPPER(anotacoes!H2363)</f>
        <v>PAUSE</v>
      </c>
      <c r="M2363" t="str">
        <f>IF(OR(L2363="ATTACK",L2363="FINTA"),"&lt;TECNICA&gt;",UPPER(anotacoes!I2363))</f>
        <v>&lt;NAO_CLASSIFICADO&gt;</v>
      </c>
      <c r="N2363" t="str">
        <f>IF(OR(L2363="ATTACK",L2363="FINTA"),UPPER(anotacoes!I2363),"")</f>
        <v/>
      </c>
      <c r="O2363" s="6" t="str">
        <f>IF(anotacoes!N2363=0,"",anotacoes!N2363)</f>
        <v/>
      </c>
      <c r="P2363" t="str">
        <f>IF(anotacoes!M2363=0,"",UPPER(anotacoes!M2363))</f>
        <v/>
      </c>
      <c r="Q2363" t="str">
        <f t="shared" si="73"/>
        <v>INSERT INTO CONVERSAO_LUTA_ACAO (cd_conversao, id_luta, sequencia, momento_inicio, momento_fim, quem_faz, quem_sofre, acao_tipo, acao, tecnica, direcao, pontuacao) VALUES (1, 38, 35, TRIM(' 00:03:51,439'), TRIM(' 00:04:02,983'), '&lt;ARBITRO_DESCONHECIDO&gt;', '', 'PAUSE', '&lt;NAO_CLASSIFICADO&gt;', NULL, NULL, NULL)</v>
      </c>
      <c r="R2363" t="s">
        <v>10327</v>
      </c>
    </row>
    <row r="2364" spans="1:18" hidden="1" x14ac:dyDescent="0.25">
      <c r="A2364" s="7">
        <f>anotacoes!D2364</f>
        <v>40833</v>
      </c>
      <c r="B2364" t="str">
        <f>anotacoes!C2364</f>
        <v>GRAND PRIX ABU DHABI 2011</v>
      </c>
      <c r="C2364" t="str">
        <f>anotacoes!E2364</f>
        <v>ELMONT, G</v>
      </c>
      <c r="D2364" t="str">
        <f>anotacoes!F2364</f>
        <v>ATTAF</v>
      </c>
      <c r="E2364" t="s">
        <v>10325</v>
      </c>
      <c r="F2364">
        <f>anotacoes!A2364</f>
        <v>38</v>
      </c>
      <c r="G2364">
        <f>anotacoes!B2364</f>
        <v>36</v>
      </c>
      <c r="H2364" t="str">
        <f>anotacoes!K2364</f>
        <v xml:space="preserve"> 00:04:03,794</v>
      </c>
      <c r="I2364" t="str">
        <f>anotacoes!L2364</f>
        <v xml:space="preserve"> 00:04:04,558</v>
      </c>
      <c r="J2364" t="str">
        <f>IF(L2364="PAUSE",E2364,IF(anotacoes!G2368=conversao_anotacoes!C2364,conversao_anotacoes!C2364,conversao_anotacoes!D2364))</f>
        <v>ELMONT, G</v>
      </c>
      <c r="K2364" t="str">
        <f t="shared" si="72"/>
        <v>ATTAF</v>
      </c>
      <c r="L2364" t="str">
        <f>UPPER(anotacoes!H2364)</f>
        <v>DISPLACEMENT</v>
      </c>
      <c r="M2364" t="str">
        <f>IF(OR(L2364="ATTACK",L2364="FINTA"),"&lt;TECNICA&gt;",UPPER(anotacoes!I2364))</f>
        <v>TRY TO GRIP WITH CONTACT</v>
      </c>
      <c r="N2364" t="str">
        <f>IF(OR(L2364="ATTACK",L2364="FINTA"),UPPER(anotacoes!I2364),"")</f>
        <v/>
      </c>
      <c r="O2364" s="6" t="str">
        <f>IF(anotacoes!N2364=0,"",anotacoes!N2364)</f>
        <v/>
      </c>
      <c r="P2364" t="str">
        <f>IF(anotacoes!M2364=0,"",UPPER(anotacoes!M2364))</f>
        <v/>
      </c>
      <c r="Q2364" t="str">
        <f t="shared" si="73"/>
        <v>INSERT INTO CONVERSAO_LUTA_ACAO (cd_conversao, id_luta, sequencia, momento_inicio, momento_fim, quem_faz, quem_sofre, acao_tipo, acao, tecnica, direcao, pontuacao) VALUES (1, 38, 36, TRIM(' 00:04:03,794'), TRIM(' 00:04:04,558'), 'ELMONT, G', 'ATTAF', 'DISPLACEMENT', 'TRY TO GRIP WITH CONTACT', NULL, NULL, NULL)</v>
      </c>
      <c r="R2364" t="s">
        <v>10327</v>
      </c>
    </row>
    <row r="2365" spans="1:18" hidden="1" x14ac:dyDescent="0.25">
      <c r="A2365" s="7">
        <f>anotacoes!D2365</f>
        <v>40833</v>
      </c>
      <c r="B2365" t="str">
        <f>anotacoes!C2365</f>
        <v>GRAND PRIX ABU DHABI 2011</v>
      </c>
      <c r="C2365" t="str">
        <f>anotacoes!E2365</f>
        <v>ELMONT, G</v>
      </c>
      <c r="D2365" t="str">
        <f>anotacoes!F2365</f>
        <v>ATTAF</v>
      </c>
      <c r="E2365" t="s">
        <v>10325</v>
      </c>
      <c r="F2365">
        <f>anotacoes!A2365</f>
        <v>38</v>
      </c>
      <c r="G2365">
        <f>anotacoes!B2365</f>
        <v>37</v>
      </c>
      <c r="H2365" t="str">
        <f>anotacoes!K2365</f>
        <v xml:space="preserve"> 00:04:04,558</v>
      </c>
      <c r="I2365" t="str">
        <f>anotacoes!L2365</f>
        <v xml:space="preserve"> 00:04:07,839</v>
      </c>
      <c r="J2365" t="str">
        <f>IF(L2365="PAUSE",E2365,IF(anotacoes!G2369=conversao_anotacoes!C2365,conversao_anotacoes!C2365,conversao_anotacoes!D2365))</f>
        <v>ELMONT, G</v>
      </c>
      <c r="K2365" t="str">
        <f t="shared" si="72"/>
        <v>ATTAF</v>
      </c>
      <c r="L2365" t="str">
        <f>UPPER(anotacoes!H2365)</f>
        <v>GRIP TIME</v>
      </c>
      <c r="M2365" t="str">
        <f>IF(OR(L2365="ATTACK",L2365="FINTA"),"&lt;TECNICA&gt;",UPPER(anotacoes!I2365))</f>
        <v>RIGHT COLLAR</v>
      </c>
      <c r="N2365" t="str">
        <f>IF(OR(L2365="ATTACK",L2365="FINTA"),UPPER(anotacoes!I2365),"")</f>
        <v/>
      </c>
      <c r="O2365" s="6" t="str">
        <f>IF(anotacoes!N2365=0,"",anotacoes!N2365)</f>
        <v/>
      </c>
      <c r="P2365" t="str">
        <f>IF(anotacoes!M2365=0,"",UPPER(anotacoes!M2365))</f>
        <v/>
      </c>
      <c r="Q2365" t="str">
        <f t="shared" si="73"/>
        <v>INSERT INTO CONVERSAO_LUTA_ACAO (cd_conversao, id_luta, sequencia, momento_inicio, momento_fim, quem_faz, quem_sofre, acao_tipo, acao, tecnica, direcao, pontuacao) VALUES (1, 38, 37, TRIM(' 00:04:04,558'), TRIM(' 00:04:07,839'), 'ELMONT, G', 'ATTAF', 'GRIP TIME', 'RIGHT COLLAR', NULL, NULL, NULL)</v>
      </c>
      <c r="R2365" t="s">
        <v>10327</v>
      </c>
    </row>
    <row r="2366" spans="1:18" hidden="1" x14ac:dyDescent="0.25">
      <c r="A2366" s="7">
        <f>anotacoes!D2366</f>
        <v>40833</v>
      </c>
      <c r="B2366" t="str">
        <f>anotacoes!C2366</f>
        <v>GRAND PRIX ABU DHABI 2011</v>
      </c>
      <c r="C2366" t="str">
        <f>anotacoes!E2366</f>
        <v>ELMONT, G</v>
      </c>
      <c r="D2366" t="str">
        <f>anotacoes!F2366</f>
        <v>ATTAF</v>
      </c>
      <c r="E2366" t="s">
        <v>10325</v>
      </c>
      <c r="F2366">
        <f>anotacoes!A2366</f>
        <v>38</v>
      </c>
      <c r="G2366">
        <f>anotacoes!B2366</f>
        <v>38</v>
      </c>
      <c r="H2366" t="str">
        <f>anotacoes!K2366</f>
        <v xml:space="preserve"> 00:04:07,839</v>
      </c>
      <c r="I2366" t="str">
        <f>anotacoes!L2366</f>
        <v xml:space="preserve"> 00:04:18,775</v>
      </c>
      <c r="J2366" t="str">
        <f>IF(L2366="PAUSE",E2366,IF(anotacoes!G2370=conversao_anotacoes!C2366,conversao_anotacoes!C2366,conversao_anotacoes!D2366))</f>
        <v>ELMONT, G</v>
      </c>
      <c r="K2366" t="str">
        <f t="shared" si="72"/>
        <v>ATTAF</v>
      </c>
      <c r="L2366" t="str">
        <f>UPPER(anotacoes!H2366)</f>
        <v>GRIP TIME</v>
      </c>
      <c r="M2366" t="str">
        <f>IF(OR(L2366="ATTACK",L2366="FINTA"),"&lt;TECNICA&gt;",UPPER(anotacoes!I2366))</f>
        <v>RIGHT COLLAR</v>
      </c>
      <c r="N2366" t="str">
        <f>IF(OR(L2366="ATTACK",L2366="FINTA"),UPPER(anotacoes!I2366),"")</f>
        <v/>
      </c>
      <c r="O2366" s="6" t="str">
        <f>IF(anotacoes!N2366=0,"",anotacoes!N2366)</f>
        <v/>
      </c>
      <c r="P2366" t="str">
        <f>IF(anotacoes!M2366=0,"",UPPER(anotacoes!M2366))</f>
        <v/>
      </c>
      <c r="Q2366" t="str">
        <f t="shared" si="73"/>
        <v>INSERT INTO CONVERSAO_LUTA_ACAO (cd_conversao, id_luta, sequencia, momento_inicio, momento_fim, quem_faz, quem_sofre, acao_tipo, acao, tecnica, direcao, pontuacao) VALUES (1, 38, 38, TRIM(' 00:04:07,839'), TRIM(' 00:04:18,775'), 'ELMONT, G', 'ATTAF', 'GRIP TIME', 'RIGHT COLLAR', NULL, NULL, NULL)</v>
      </c>
      <c r="R2366" t="s">
        <v>10327</v>
      </c>
    </row>
    <row r="2367" spans="1:18" hidden="1" x14ac:dyDescent="0.25">
      <c r="A2367" s="7">
        <f>anotacoes!D2367</f>
        <v>40833</v>
      </c>
      <c r="B2367" t="str">
        <f>anotacoes!C2367</f>
        <v>GRAND PRIX ABU DHABI 2011</v>
      </c>
      <c r="C2367" t="str">
        <f>anotacoes!E2367</f>
        <v>ELMONT, G</v>
      </c>
      <c r="D2367" t="str">
        <f>anotacoes!F2367</f>
        <v>ATTAF</v>
      </c>
      <c r="E2367" t="s">
        <v>10325</v>
      </c>
      <c r="F2367">
        <f>anotacoes!A2367</f>
        <v>38</v>
      </c>
      <c r="G2367">
        <f>anotacoes!B2367</f>
        <v>39</v>
      </c>
      <c r="H2367" t="str">
        <f>anotacoes!K2367</f>
        <v xml:space="preserve"> 00:04:18,775</v>
      </c>
      <c r="I2367" t="str">
        <f>anotacoes!L2367</f>
        <v xml:space="preserve"> 00:05:01,842</v>
      </c>
      <c r="J2367" t="str">
        <f>IF(L2367="PAUSE",E2367,IF(anotacoes!G2371=conversao_anotacoes!C2367,conversao_anotacoes!C2367,conversao_anotacoes!D2367))</f>
        <v>ELMONT, G</v>
      </c>
      <c r="K2367" t="str">
        <f t="shared" si="72"/>
        <v>ATTAF</v>
      </c>
      <c r="L2367" t="str">
        <f>UPPER(anotacoes!H2367)</f>
        <v>GRIP TIME</v>
      </c>
      <c r="M2367" t="str">
        <f>IF(OR(L2367="ATTACK",L2367="FINTA"),"&lt;TECNICA&gt;",UPPER(anotacoes!I2367))</f>
        <v>LEFT COLLAR</v>
      </c>
      <c r="N2367" t="str">
        <f>IF(OR(L2367="ATTACK",L2367="FINTA"),UPPER(anotacoes!I2367),"")</f>
        <v/>
      </c>
      <c r="O2367" s="6" t="str">
        <f>IF(anotacoes!N2367=0,"",anotacoes!N2367)</f>
        <v/>
      </c>
      <c r="P2367" t="str">
        <f>IF(anotacoes!M2367=0,"",UPPER(anotacoes!M2367))</f>
        <v/>
      </c>
      <c r="Q2367" t="str">
        <f t="shared" si="73"/>
        <v>INSERT INTO CONVERSAO_LUTA_ACAO (cd_conversao, id_luta, sequencia, momento_inicio, momento_fim, quem_faz, quem_sofre, acao_tipo, acao, tecnica, direcao, pontuacao) VALUES (1, 38, 39, TRIM(' 00:04:18,775'), TRIM(' 00:05:01,842'), 'ELMONT, G', 'ATTAF', 'GRIP TIME', 'LEFT COLLAR', NULL, NULL, NULL)</v>
      </c>
      <c r="R2367" t="s">
        <v>10327</v>
      </c>
    </row>
    <row r="2368" spans="1:18" hidden="1" x14ac:dyDescent="0.25">
      <c r="A2368" s="7">
        <f>anotacoes!D2368</f>
        <v>40833</v>
      </c>
      <c r="B2368" t="str">
        <f>anotacoes!C2368</f>
        <v>GRAND PRIX ABU DHABI 2011</v>
      </c>
      <c r="C2368" t="str">
        <f>anotacoes!E2368</f>
        <v>ELMONT, G</v>
      </c>
      <c r="D2368" t="str">
        <f>anotacoes!F2368</f>
        <v>ATTAF</v>
      </c>
      <c r="E2368" t="s">
        <v>10325</v>
      </c>
      <c r="F2368">
        <f>anotacoes!A2368</f>
        <v>38</v>
      </c>
      <c r="G2368">
        <f>anotacoes!B2368</f>
        <v>40</v>
      </c>
      <c r="H2368" t="str">
        <f>anotacoes!K2368</f>
        <v xml:space="preserve"> 00:05:01,842</v>
      </c>
      <c r="I2368" t="str">
        <f>anotacoes!L2368</f>
        <v xml:space="preserve"> 00:05:03,719</v>
      </c>
      <c r="J2368" t="str">
        <f>IF(L2368="PAUSE",E2368,IF(anotacoes!G2372=conversao_anotacoes!C2368,conversao_anotacoes!C2368,conversao_anotacoes!D2368))</f>
        <v>ELMONT, G</v>
      </c>
      <c r="K2368" t="str">
        <f t="shared" si="72"/>
        <v>ATTAF</v>
      </c>
      <c r="L2368" t="str">
        <f>UPPER(anotacoes!H2368)</f>
        <v>DEFENSE</v>
      </c>
      <c r="M2368" t="str">
        <f>IF(OR(L2368="ATTACK",L2368="FINTA"),"&lt;TECNICA&gt;",UPPER(anotacoes!I2368))</f>
        <v>TAE-SABAKI LEFT INCLINED</v>
      </c>
      <c r="N2368" t="str">
        <f>IF(OR(L2368="ATTACK",L2368="FINTA"),UPPER(anotacoes!I2368),"")</f>
        <v/>
      </c>
      <c r="O2368" s="6" t="str">
        <f>IF(anotacoes!N2368=0,"",anotacoes!N2368)</f>
        <v/>
      </c>
      <c r="P2368" t="str">
        <f>IF(anotacoes!M2368=0,"",UPPER(anotacoes!M2368))</f>
        <v/>
      </c>
      <c r="Q2368" t="str">
        <f t="shared" si="73"/>
        <v>INSERT INTO CONVERSAO_LUTA_ACAO (cd_conversao, id_luta, sequencia, momento_inicio, momento_fim, quem_faz, quem_sofre, acao_tipo, acao, tecnica, direcao, pontuacao) VALUES (1, 38, 40, TRIM(' 00:05:01,842'), TRIM(' 00:05:03,719'), 'ELMONT, G', 'ATTAF', 'DEFENSE', 'TAE-SABAKI LEFT INCLINED', NULL, NULL, NULL)</v>
      </c>
      <c r="R2368" t="s">
        <v>10327</v>
      </c>
    </row>
    <row r="2369" spans="1:18" hidden="1" x14ac:dyDescent="0.25">
      <c r="A2369" s="7">
        <f>anotacoes!D2369</f>
        <v>40833</v>
      </c>
      <c r="B2369" t="str">
        <f>anotacoes!C2369</f>
        <v>GRAND PRIX ABU DHABI 2011</v>
      </c>
      <c r="C2369" t="str">
        <f>anotacoes!E2369</f>
        <v>ELMONT, G</v>
      </c>
      <c r="D2369" t="str">
        <f>anotacoes!F2369</f>
        <v>ATTAF</v>
      </c>
      <c r="E2369" t="s">
        <v>10325</v>
      </c>
      <c r="F2369">
        <f>anotacoes!A2369</f>
        <v>38</v>
      </c>
      <c r="G2369">
        <f>anotacoes!B2369</f>
        <v>41</v>
      </c>
      <c r="H2369" t="str">
        <f>anotacoes!K2369</f>
        <v xml:space="preserve"> 00:05:03,892</v>
      </c>
      <c r="I2369" t="str">
        <f>anotacoes!L2369</f>
        <v xml:space="preserve"> 00:05:10,929</v>
      </c>
      <c r="J2369" t="str">
        <f>IF(L2369="PAUSE",E2369,IF(anotacoes!G2373=conversao_anotacoes!C2369,conversao_anotacoes!C2369,conversao_anotacoes!D2369))</f>
        <v>ELMONT, G</v>
      </c>
      <c r="K2369" t="str">
        <f t="shared" si="72"/>
        <v>ATTAF</v>
      </c>
      <c r="L2369" t="str">
        <f>UPPER(anotacoes!H2369)</f>
        <v>GROUNDWORK COMBAT</v>
      </c>
      <c r="M2369" t="str">
        <f>IF(OR(L2369="ATTACK",L2369="FINTA"),"&lt;TECNICA&gt;",UPPER(anotacoes!I2369))</f>
        <v>DEFENSIVE POSITION</v>
      </c>
      <c r="N2369" t="str">
        <f>IF(OR(L2369="ATTACK",L2369="FINTA"),UPPER(anotacoes!I2369),"")</f>
        <v/>
      </c>
      <c r="O2369" s="6" t="str">
        <f>IF(anotacoes!N2369=0,"",anotacoes!N2369)</f>
        <v/>
      </c>
      <c r="P2369" t="str">
        <f>IF(anotacoes!M2369=0,"",UPPER(anotacoes!M2369))</f>
        <v/>
      </c>
      <c r="Q2369" t="str">
        <f t="shared" si="73"/>
        <v>INSERT INTO CONVERSAO_LUTA_ACAO (cd_conversao, id_luta, sequencia, momento_inicio, momento_fim, quem_faz, quem_sofre, acao_tipo, acao, tecnica, direcao, pontuacao) VALUES (1, 38, 41, TRIM(' 00:05:03,892'), TRIM(' 00:05:10,929'), 'ELMONT, G', 'ATTAF', 'GROUNDWORK COMBAT', 'DEFENSIVE POSITION', NULL, NULL, NULL)</v>
      </c>
      <c r="R2369" t="s">
        <v>10327</v>
      </c>
    </row>
    <row r="2370" spans="1:18" hidden="1" x14ac:dyDescent="0.25">
      <c r="A2370" s="7">
        <f>anotacoes!D2370</f>
        <v>40833</v>
      </c>
      <c r="B2370" t="str">
        <f>anotacoes!C2370</f>
        <v>GRAND PRIX ABU DHABI 2011</v>
      </c>
      <c r="C2370" t="str">
        <f>anotacoes!E2370</f>
        <v>ELMONT, G</v>
      </c>
      <c r="D2370" t="str">
        <f>anotacoes!F2370</f>
        <v>ATTAF</v>
      </c>
      <c r="E2370" t="s">
        <v>10325</v>
      </c>
      <c r="F2370">
        <f>anotacoes!A2370</f>
        <v>38</v>
      </c>
      <c r="G2370">
        <f>anotacoes!B2370</f>
        <v>42</v>
      </c>
      <c r="H2370" t="str">
        <f>anotacoes!K2370</f>
        <v xml:space="preserve"> 00:05:11,087</v>
      </c>
      <c r="I2370" t="str">
        <f>anotacoes!L2370</f>
        <v xml:space="preserve"> 00:05:17,557</v>
      </c>
      <c r="J2370" t="str">
        <f>IF(L2370="PAUSE",E2370,IF(anotacoes!G2374=conversao_anotacoes!C2370,conversao_anotacoes!C2370,conversao_anotacoes!D2370))</f>
        <v>&lt;ARBITRO_DESCONHECIDO&gt;</v>
      </c>
      <c r="K2370" t="str">
        <f t="shared" si="72"/>
        <v/>
      </c>
      <c r="L2370" t="str">
        <f>UPPER(anotacoes!H2370)</f>
        <v>PAUSE</v>
      </c>
      <c r="M2370" t="str">
        <f>IF(OR(L2370="ATTACK",L2370="FINTA"),"&lt;TECNICA&gt;",UPPER(anotacoes!I2370))</f>
        <v>&lt;NAO_CLASSIFICADO&gt;</v>
      </c>
      <c r="N2370" t="str">
        <f>IF(OR(L2370="ATTACK",L2370="FINTA"),UPPER(anotacoes!I2370),"")</f>
        <v/>
      </c>
      <c r="O2370" s="6" t="str">
        <f>IF(anotacoes!N2370=0,"",anotacoes!N2370)</f>
        <v/>
      </c>
      <c r="P2370" t="str">
        <f>IF(anotacoes!M2370=0,"",UPPER(anotacoes!M2370))</f>
        <v/>
      </c>
      <c r="Q2370" t="str">
        <f t="shared" si="73"/>
        <v>INSERT INTO CONVERSAO_LUTA_ACAO (cd_conversao, id_luta, sequencia, momento_inicio, momento_fim, quem_faz, quem_sofre, acao_tipo, acao, tecnica, direcao, pontuacao) VALUES (1, 38, 42, TRIM(' 00:05:11,087'), TRIM(' 00:05:17,557'), '&lt;ARBITRO_DESCONHECIDO&gt;', '', 'PAUSE', '&lt;NAO_CLASSIFICADO&gt;', NULL, NULL, NULL)</v>
      </c>
      <c r="R2370" t="s">
        <v>10327</v>
      </c>
    </row>
    <row r="2371" spans="1:18" hidden="1" x14ac:dyDescent="0.25">
      <c r="A2371" s="7">
        <f>anotacoes!D2371</f>
        <v>40833</v>
      </c>
      <c r="B2371" t="str">
        <f>anotacoes!C2371</f>
        <v>GRAND PRIX ABU DHABI 2011</v>
      </c>
      <c r="C2371" t="str">
        <f>anotacoes!E2371</f>
        <v>ELMONT, G</v>
      </c>
      <c r="D2371" t="str">
        <f>anotacoes!F2371</f>
        <v>ATTAF</v>
      </c>
      <c r="E2371" t="s">
        <v>10325</v>
      </c>
      <c r="F2371">
        <f>anotacoes!A2371</f>
        <v>38</v>
      </c>
      <c r="G2371">
        <f>anotacoes!B2371</f>
        <v>43</v>
      </c>
      <c r="H2371" t="str">
        <f>anotacoes!K2371</f>
        <v xml:space="preserve"> 00:05:17,729</v>
      </c>
      <c r="I2371" t="str">
        <f>anotacoes!L2371</f>
        <v xml:space="preserve"> 00:05:21,348</v>
      </c>
      <c r="J2371" t="str">
        <f>IF(L2371="PAUSE",E2371,IF(anotacoes!G2375=conversao_anotacoes!C2371,conversao_anotacoes!C2371,conversao_anotacoes!D2371))</f>
        <v>ELMONT, G</v>
      </c>
      <c r="K2371" t="str">
        <f t="shared" ref="K2371:K2434" si="74">IF(J2371=E2371,"",IF(J2371=C2371,D2371,C2371))</f>
        <v>ATTAF</v>
      </c>
      <c r="L2371" t="str">
        <f>UPPER(anotacoes!H2371)</f>
        <v>DISPLACEMENT</v>
      </c>
      <c r="M2371" t="str">
        <f>IF(OR(L2371="ATTACK",L2371="FINTA"),"&lt;TECNICA&gt;",UPPER(anotacoes!I2371))</f>
        <v>2-3 STEP HESITANT LEFT</v>
      </c>
      <c r="N2371" t="str">
        <f>IF(OR(L2371="ATTACK",L2371="FINTA"),UPPER(anotacoes!I2371),"")</f>
        <v/>
      </c>
      <c r="O2371" s="6" t="str">
        <f>IF(anotacoes!N2371=0,"",anotacoes!N2371)</f>
        <v/>
      </c>
      <c r="P2371" t="str">
        <f>IF(anotacoes!M2371=0,"",UPPER(anotacoes!M2371))</f>
        <v/>
      </c>
      <c r="Q2371" t="str">
        <f t="shared" ref="Q2371:Q2434" si="75">CONCATENATE("INSERT INTO CONVERSAO_LUTA_ACAO (cd_conversao, id_luta, sequencia, momento_inicio, momento_fim, quem_faz, quem_sofre, acao_tipo, acao, tecnica, direcao, pontuacao) VALUES (1, ",F2371,", ",G2371,", ","TRIM('",H2371,"')",", ","TRIM('",I2371,"')",", ","'",J2371,"'",", ","'",K2371,"'",", ","'",L2371,"'",", ","'",M2371,"'",", ",IF(N2371="","NULL",CONCATENATE("'",N2371,"'")),", ",IF(O2371="","NULL",O2371),", ",IF(P2371="","NULL",CONCATENATE("'",P2371,"'")),")")</f>
        <v>INSERT INTO CONVERSAO_LUTA_ACAO (cd_conversao, id_luta, sequencia, momento_inicio, momento_fim, quem_faz, quem_sofre, acao_tipo, acao, tecnica, direcao, pontuacao) VALUES (1, 38, 43, TRIM(' 00:05:17,729'), TRIM(' 00:05:21,348'), 'ELMONT, G', 'ATTAF', 'DISPLACEMENT', '2-3 STEP HESITANT LEFT', NULL, NULL, NULL)</v>
      </c>
      <c r="R2371" t="s">
        <v>10327</v>
      </c>
    </row>
    <row r="2372" spans="1:18" hidden="1" x14ac:dyDescent="0.25">
      <c r="A2372" s="7">
        <f>anotacoes!D2372</f>
        <v>40833</v>
      </c>
      <c r="B2372" t="str">
        <f>anotacoes!C2372</f>
        <v>GRAND PRIX ABU DHABI 2011</v>
      </c>
      <c r="C2372" t="str">
        <f>anotacoes!E2372</f>
        <v>ELMONT, G</v>
      </c>
      <c r="D2372" t="str">
        <f>anotacoes!F2372</f>
        <v>ATTAF</v>
      </c>
      <c r="E2372" t="s">
        <v>10325</v>
      </c>
      <c r="F2372">
        <f>anotacoes!A2372</f>
        <v>38</v>
      </c>
      <c r="G2372">
        <f>anotacoes!B2372</f>
        <v>44</v>
      </c>
      <c r="H2372" t="str">
        <f>anotacoes!K2372</f>
        <v xml:space="preserve"> 00:05:21,522</v>
      </c>
      <c r="I2372" t="str">
        <f>anotacoes!L2372</f>
        <v xml:space="preserve"> 00:05:29,584</v>
      </c>
      <c r="J2372" t="str">
        <f>IF(L2372="PAUSE",E2372,IF(anotacoes!G2376=conversao_anotacoes!C2372,conversao_anotacoes!C2372,conversao_anotacoes!D2372))</f>
        <v>ELMONT, G</v>
      </c>
      <c r="K2372" t="str">
        <f t="shared" si="74"/>
        <v>ATTAF</v>
      </c>
      <c r="L2372" t="str">
        <f>UPPER(anotacoes!H2372)</f>
        <v>DISPLACEMENT</v>
      </c>
      <c r="M2372" t="str">
        <f>IF(OR(L2372="ATTACK",L2372="FINTA"),"&lt;TECNICA&gt;",UPPER(anotacoes!I2372))</f>
        <v>TRY TO GRIP WITH CONTACT</v>
      </c>
      <c r="N2372" t="str">
        <f>IF(OR(L2372="ATTACK",L2372="FINTA"),UPPER(anotacoes!I2372),"")</f>
        <v/>
      </c>
      <c r="O2372" s="6" t="str">
        <f>IF(anotacoes!N2372=0,"",anotacoes!N2372)</f>
        <v/>
      </c>
      <c r="P2372" t="str">
        <f>IF(anotacoes!M2372=0,"",UPPER(anotacoes!M2372))</f>
        <v/>
      </c>
      <c r="Q2372" t="str">
        <f t="shared" si="75"/>
        <v>INSERT INTO CONVERSAO_LUTA_ACAO (cd_conversao, id_luta, sequencia, momento_inicio, momento_fim, quem_faz, quem_sofre, acao_tipo, acao, tecnica, direcao, pontuacao) VALUES (1, 38, 44, TRIM(' 00:05:21,522'), TRIM(' 00:05:29,584'), 'ELMONT, G', 'ATTAF', 'DISPLACEMENT', 'TRY TO GRIP WITH CONTACT', NULL, NULL, NULL)</v>
      </c>
      <c r="R2372" t="s">
        <v>10327</v>
      </c>
    </row>
    <row r="2373" spans="1:18" hidden="1" x14ac:dyDescent="0.25">
      <c r="A2373" s="7">
        <f>anotacoes!D2373</f>
        <v>40833</v>
      </c>
      <c r="B2373" t="str">
        <f>anotacoes!C2373</f>
        <v>GRAND PRIX ABU DHABI 2011</v>
      </c>
      <c r="C2373" t="str">
        <f>anotacoes!E2373</f>
        <v>ELMONT, G</v>
      </c>
      <c r="D2373" t="str">
        <f>anotacoes!F2373</f>
        <v>ATTAF</v>
      </c>
      <c r="E2373" t="s">
        <v>10325</v>
      </c>
      <c r="F2373">
        <f>anotacoes!A2373</f>
        <v>38</v>
      </c>
      <c r="G2373">
        <f>anotacoes!B2373</f>
        <v>45</v>
      </c>
      <c r="H2373" t="str">
        <f>anotacoes!K2373</f>
        <v xml:space="preserve"> 00:05:29,773</v>
      </c>
      <c r="I2373" t="str">
        <f>anotacoes!L2373</f>
        <v xml:space="preserve"> 00:05:37,510</v>
      </c>
      <c r="J2373" t="str">
        <f>IF(L2373="PAUSE",E2373,IF(anotacoes!G2377=conversao_anotacoes!C2373,conversao_anotacoes!C2373,conversao_anotacoes!D2373))</f>
        <v>ELMONT, G</v>
      </c>
      <c r="K2373" t="str">
        <f t="shared" si="74"/>
        <v>ATTAF</v>
      </c>
      <c r="L2373" t="str">
        <f>UPPER(anotacoes!H2373)</f>
        <v>GRIP TIME</v>
      </c>
      <c r="M2373" t="str">
        <f>IF(OR(L2373="ATTACK",L2373="FINTA"),"&lt;TECNICA&gt;",UPPER(anotacoes!I2373))</f>
        <v>RIGHT COLLAR</v>
      </c>
      <c r="N2373" t="str">
        <f>IF(OR(L2373="ATTACK",L2373="FINTA"),UPPER(anotacoes!I2373),"")</f>
        <v/>
      </c>
      <c r="O2373" s="6" t="str">
        <f>IF(anotacoes!N2373=0,"",anotacoes!N2373)</f>
        <v/>
      </c>
      <c r="P2373" t="str">
        <f>IF(anotacoes!M2373=0,"",UPPER(anotacoes!M2373))</f>
        <v/>
      </c>
      <c r="Q2373" t="str">
        <f t="shared" si="75"/>
        <v>INSERT INTO CONVERSAO_LUTA_ACAO (cd_conversao, id_luta, sequencia, momento_inicio, momento_fim, quem_faz, quem_sofre, acao_tipo, acao, tecnica, direcao, pontuacao) VALUES (1, 38, 45, TRIM(' 00:05:29,773'), TRIM(' 00:05:37,510'), 'ELMONT, G', 'ATTAF', 'GRIP TIME', 'RIGHT COLLAR', NULL, NULL, NULL)</v>
      </c>
      <c r="R2373" t="s">
        <v>10327</v>
      </c>
    </row>
    <row r="2374" spans="1:18" hidden="1" x14ac:dyDescent="0.25">
      <c r="A2374" s="7">
        <f>anotacoes!D2374</f>
        <v>40833</v>
      </c>
      <c r="B2374" t="str">
        <f>anotacoes!C2374</f>
        <v>GRAND PRIX ABU DHABI 2011</v>
      </c>
      <c r="C2374" t="str">
        <f>anotacoes!E2374</f>
        <v>ELMONT, G</v>
      </c>
      <c r="D2374" t="str">
        <f>anotacoes!F2374</f>
        <v>ATTAF</v>
      </c>
      <c r="E2374" t="s">
        <v>10325</v>
      </c>
      <c r="F2374">
        <f>anotacoes!A2374</f>
        <v>38</v>
      </c>
      <c r="G2374">
        <f>anotacoes!B2374</f>
        <v>46</v>
      </c>
      <c r="H2374" t="str">
        <f>anotacoes!K2374</f>
        <v xml:space="preserve"> 00:05:37,665</v>
      </c>
      <c r="I2374" t="str">
        <f>anotacoes!L2374</f>
        <v xml:space="preserve"> 00:05:40,856</v>
      </c>
      <c r="J2374" t="str">
        <f>IF(L2374="PAUSE",E2374,IF(anotacoes!G2378=conversao_anotacoes!C2374,conversao_anotacoes!C2374,conversao_anotacoes!D2374))</f>
        <v>ELMONT, G</v>
      </c>
      <c r="K2374" t="str">
        <f t="shared" si="74"/>
        <v>ATTAF</v>
      </c>
      <c r="L2374" t="str">
        <f>UPPER(anotacoes!H2374)</f>
        <v>GROUNDWORK COMBAT</v>
      </c>
      <c r="M2374" t="str">
        <f>IF(OR(L2374="ATTACK",L2374="FINTA"),"&lt;TECNICA&gt;",UPPER(anotacoes!I2374))</f>
        <v>DEFENSIVE POSITION</v>
      </c>
      <c r="N2374" t="str">
        <f>IF(OR(L2374="ATTACK",L2374="FINTA"),UPPER(anotacoes!I2374),"")</f>
        <v/>
      </c>
      <c r="O2374" s="6" t="str">
        <f>IF(anotacoes!N2374=0,"",anotacoes!N2374)</f>
        <v/>
      </c>
      <c r="P2374" t="str">
        <f>IF(anotacoes!M2374=0,"",UPPER(anotacoes!M2374))</f>
        <v/>
      </c>
      <c r="Q2374" t="str">
        <f t="shared" si="75"/>
        <v>INSERT INTO CONVERSAO_LUTA_ACAO (cd_conversao, id_luta, sequencia, momento_inicio, momento_fim, quem_faz, quem_sofre, acao_tipo, acao, tecnica, direcao, pontuacao) VALUES (1, 38, 46, TRIM(' 00:05:37,665'), TRIM(' 00:05:40,856'), 'ELMONT, G', 'ATTAF', 'GROUNDWORK COMBAT', 'DEFENSIVE POSITION', NULL, NULL, NULL)</v>
      </c>
      <c r="R2374" t="s">
        <v>10327</v>
      </c>
    </row>
    <row r="2375" spans="1:18" hidden="1" x14ac:dyDescent="0.25">
      <c r="A2375" s="7">
        <f>anotacoes!D2375</f>
        <v>40833</v>
      </c>
      <c r="B2375" t="str">
        <f>anotacoes!C2375</f>
        <v>GRAND PRIX ABU DHABI 2011</v>
      </c>
      <c r="C2375" t="str">
        <f>anotacoes!E2375</f>
        <v>ELMONT, G</v>
      </c>
      <c r="D2375" t="str">
        <f>anotacoes!F2375</f>
        <v>ATTAF</v>
      </c>
      <c r="E2375" t="s">
        <v>10325</v>
      </c>
      <c r="F2375">
        <f>anotacoes!A2375</f>
        <v>38</v>
      </c>
      <c r="G2375">
        <f>anotacoes!B2375</f>
        <v>47</v>
      </c>
      <c r="H2375" t="str">
        <f>anotacoes!K2375</f>
        <v xml:space="preserve"> 00:05:41,038</v>
      </c>
      <c r="I2375" t="str">
        <f>anotacoes!L2375</f>
        <v xml:space="preserve"> 00:05:47,964</v>
      </c>
      <c r="J2375" t="str">
        <f>IF(L2375="PAUSE",E2375,IF(anotacoes!G2379=conversao_anotacoes!C2375,conversao_anotacoes!C2375,conversao_anotacoes!D2375))</f>
        <v>&lt;ARBITRO_DESCONHECIDO&gt;</v>
      </c>
      <c r="K2375" t="str">
        <f t="shared" si="74"/>
        <v/>
      </c>
      <c r="L2375" t="str">
        <f>UPPER(anotacoes!H2375)</f>
        <v>PAUSE</v>
      </c>
      <c r="M2375" t="str">
        <f>IF(OR(L2375="ATTACK",L2375="FINTA"),"&lt;TECNICA&gt;",UPPER(anotacoes!I2375))</f>
        <v>&lt;NAO_CLASSIFICADO&gt;</v>
      </c>
      <c r="N2375" t="str">
        <f>IF(OR(L2375="ATTACK",L2375="FINTA"),UPPER(anotacoes!I2375),"")</f>
        <v/>
      </c>
      <c r="O2375" s="6" t="str">
        <f>IF(anotacoes!N2375=0,"",anotacoes!N2375)</f>
        <v/>
      </c>
      <c r="P2375" t="str">
        <f>IF(anotacoes!M2375=0,"",UPPER(anotacoes!M2375))</f>
        <v/>
      </c>
      <c r="Q2375" t="str">
        <f t="shared" si="75"/>
        <v>INSERT INTO CONVERSAO_LUTA_ACAO (cd_conversao, id_luta, sequencia, momento_inicio, momento_fim, quem_faz, quem_sofre, acao_tipo, acao, tecnica, direcao, pontuacao) VALUES (1, 38, 47, TRIM(' 00:05:41,038'), TRIM(' 00:05:47,964'), '&lt;ARBITRO_DESCONHECIDO&gt;', '', 'PAUSE', '&lt;NAO_CLASSIFICADO&gt;', NULL, NULL, NULL)</v>
      </c>
      <c r="R2375" t="s">
        <v>10327</v>
      </c>
    </row>
    <row r="2376" spans="1:18" hidden="1" x14ac:dyDescent="0.25">
      <c r="A2376" s="7">
        <f>anotacoes!D2376</f>
        <v>40833</v>
      </c>
      <c r="B2376" t="str">
        <f>anotacoes!C2376</f>
        <v>GRAND PRIX ABU DHABI 2011</v>
      </c>
      <c r="C2376" t="str">
        <f>anotacoes!E2376</f>
        <v>ELMONT, G</v>
      </c>
      <c r="D2376" t="str">
        <f>anotacoes!F2376</f>
        <v>ATTAF</v>
      </c>
      <c r="E2376" t="s">
        <v>10325</v>
      </c>
      <c r="F2376">
        <f>anotacoes!A2376</f>
        <v>38</v>
      </c>
      <c r="G2376">
        <f>anotacoes!B2376</f>
        <v>48</v>
      </c>
      <c r="H2376" t="str">
        <f>anotacoes!K2376</f>
        <v xml:space="preserve"> 00:05:48,121</v>
      </c>
      <c r="I2376" t="str">
        <f>anotacoes!L2376</f>
        <v xml:space="preserve"> 00:05:50,820</v>
      </c>
      <c r="J2376" t="str">
        <f>IF(L2376="PAUSE",E2376,IF(anotacoes!G2380=conversao_anotacoes!C2376,conversao_anotacoes!C2376,conversao_anotacoes!D2376))</f>
        <v>ELMONT, G</v>
      </c>
      <c r="K2376" t="str">
        <f t="shared" si="74"/>
        <v>ATTAF</v>
      </c>
      <c r="L2376" t="str">
        <f>UPPER(anotacoes!H2376)</f>
        <v>DISPLACEMENT</v>
      </c>
      <c r="M2376" t="str">
        <f>IF(OR(L2376="ATTACK",L2376="FINTA"),"&lt;TECNICA&gt;",UPPER(anotacoes!I2376))</f>
        <v>2-3 STEP HESITANT LEFT</v>
      </c>
      <c r="N2376" t="str">
        <f>IF(OR(L2376="ATTACK",L2376="FINTA"),UPPER(anotacoes!I2376),"")</f>
        <v/>
      </c>
      <c r="O2376" s="6" t="str">
        <f>IF(anotacoes!N2376=0,"",anotacoes!N2376)</f>
        <v/>
      </c>
      <c r="P2376" t="str">
        <f>IF(anotacoes!M2376=0,"",UPPER(anotacoes!M2376))</f>
        <v/>
      </c>
      <c r="Q2376" t="str">
        <f t="shared" si="75"/>
        <v>INSERT INTO CONVERSAO_LUTA_ACAO (cd_conversao, id_luta, sequencia, momento_inicio, momento_fim, quem_faz, quem_sofre, acao_tipo, acao, tecnica, direcao, pontuacao) VALUES (1, 38, 48, TRIM(' 00:05:48,121'), TRIM(' 00:05:50,820'), 'ELMONT, G', 'ATTAF', 'DISPLACEMENT', '2-3 STEP HESITANT LEFT', NULL, NULL, NULL)</v>
      </c>
      <c r="R2376" t="s">
        <v>10327</v>
      </c>
    </row>
    <row r="2377" spans="1:18" hidden="1" x14ac:dyDescent="0.25">
      <c r="A2377" s="7">
        <f>anotacoes!D2377</f>
        <v>40833</v>
      </c>
      <c r="B2377" t="str">
        <f>anotacoes!C2377</f>
        <v>GRAND PRIX ABU DHABI 2011</v>
      </c>
      <c r="C2377" t="str">
        <f>anotacoes!E2377</f>
        <v>ELMONT, G</v>
      </c>
      <c r="D2377" t="str">
        <f>anotacoes!F2377</f>
        <v>ATTAF</v>
      </c>
      <c r="E2377" t="s">
        <v>10325</v>
      </c>
      <c r="F2377">
        <f>anotacoes!A2377</f>
        <v>38</v>
      </c>
      <c r="G2377">
        <f>anotacoes!B2377</f>
        <v>49</v>
      </c>
      <c r="H2377" t="str">
        <f>anotacoes!K2377</f>
        <v xml:space="preserve"> 00:05:50,973</v>
      </c>
      <c r="I2377" t="str">
        <f>anotacoes!L2377</f>
        <v xml:space="preserve"> 00:05:56,816</v>
      </c>
      <c r="J2377" t="str">
        <f>IF(L2377="PAUSE",E2377,IF(anotacoes!G2381=conversao_anotacoes!C2377,conversao_anotacoes!C2377,conversao_anotacoes!D2377))</f>
        <v>ELMONT, G</v>
      </c>
      <c r="K2377" t="str">
        <f t="shared" si="74"/>
        <v>ATTAF</v>
      </c>
      <c r="L2377" t="str">
        <f>UPPER(anotacoes!H2377)</f>
        <v>GRIP TIME</v>
      </c>
      <c r="M2377" t="str">
        <f>IF(OR(L2377="ATTACK",L2377="FINTA"),"&lt;TECNICA&gt;",UPPER(anotacoes!I2377))</f>
        <v>LEFT COLLAR RIGHT COLLAR</v>
      </c>
      <c r="N2377" t="str">
        <f>IF(OR(L2377="ATTACK",L2377="FINTA"),UPPER(anotacoes!I2377),"")</f>
        <v/>
      </c>
      <c r="O2377" s="6" t="str">
        <f>IF(anotacoes!N2377=0,"",anotacoes!N2377)</f>
        <v/>
      </c>
      <c r="P2377" t="str">
        <f>IF(anotacoes!M2377=0,"",UPPER(anotacoes!M2377))</f>
        <v/>
      </c>
      <c r="Q2377" t="str">
        <f t="shared" si="75"/>
        <v>INSERT INTO CONVERSAO_LUTA_ACAO (cd_conversao, id_luta, sequencia, momento_inicio, momento_fim, quem_faz, quem_sofre, acao_tipo, acao, tecnica, direcao, pontuacao) VALUES (1, 38, 49, TRIM(' 00:05:50,973'), TRIM(' 00:05:56,816'), 'ELMONT, G', 'ATTAF', 'GRIP TIME', 'LEFT COLLAR RIGHT COLLAR', NULL, NULL, NULL)</v>
      </c>
      <c r="R2377" t="s">
        <v>10327</v>
      </c>
    </row>
    <row r="2378" spans="1:18" hidden="1" x14ac:dyDescent="0.25">
      <c r="A2378" s="7">
        <f>anotacoes!D2378</f>
        <v>40833</v>
      </c>
      <c r="B2378" t="str">
        <f>anotacoes!C2378</f>
        <v>GRAND PRIX ABU DHABI 2011</v>
      </c>
      <c r="C2378" t="str">
        <f>anotacoes!E2378</f>
        <v>ELMONT, G</v>
      </c>
      <c r="D2378" t="str">
        <f>anotacoes!F2378</f>
        <v>ATTAF</v>
      </c>
      <c r="E2378" t="s">
        <v>10325</v>
      </c>
      <c r="F2378">
        <f>anotacoes!A2378</f>
        <v>38</v>
      </c>
      <c r="G2378">
        <f>anotacoes!B2378</f>
        <v>50</v>
      </c>
      <c r="H2378" t="str">
        <f>anotacoes!K2378</f>
        <v xml:space="preserve"> 00:05:56,816</v>
      </c>
      <c r="I2378" t="str">
        <f>anotacoes!L2378</f>
        <v xml:space="preserve"> 00:05:57,774</v>
      </c>
      <c r="J2378" t="str">
        <f>IF(L2378="PAUSE",E2378,IF(anotacoes!G2382=conversao_anotacoes!C2378,conversao_anotacoes!C2378,conversao_anotacoes!D2378))</f>
        <v>ELMONT, G</v>
      </c>
      <c r="K2378" t="str">
        <f t="shared" si="74"/>
        <v>ATTAF</v>
      </c>
      <c r="L2378" t="str">
        <f>UPPER(anotacoes!H2378)</f>
        <v>DEFENSE</v>
      </c>
      <c r="M2378" t="str">
        <f>IF(OR(L2378="ATTACK",L2378="FINTA"),"&lt;TECNICA&gt;",UPPER(anotacoes!I2378))</f>
        <v>USING BODY MASS</v>
      </c>
      <c r="N2378" t="str">
        <f>IF(OR(L2378="ATTACK",L2378="FINTA"),UPPER(anotacoes!I2378),"")</f>
        <v/>
      </c>
      <c r="O2378" s="6" t="str">
        <f>IF(anotacoes!N2378=0,"",anotacoes!N2378)</f>
        <v/>
      </c>
      <c r="P2378" t="str">
        <f>IF(anotacoes!M2378=0,"",UPPER(anotacoes!M2378))</f>
        <v/>
      </c>
      <c r="Q2378" t="str">
        <f t="shared" si="75"/>
        <v>INSERT INTO CONVERSAO_LUTA_ACAO (cd_conversao, id_luta, sequencia, momento_inicio, momento_fim, quem_faz, quem_sofre, acao_tipo, acao, tecnica, direcao, pontuacao) VALUES (1, 38, 50, TRIM(' 00:05:56,816'), TRIM(' 00:05:57,774'), 'ELMONT, G', 'ATTAF', 'DEFENSE', 'USING BODY MASS', NULL, NULL, NULL)</v>
      </c>
      <c r="R2378" t="s">
        <v>10327</v>
      </c>
    </row>
    <row r="2379" spans="1:18" hidden="1" x14ac:dyDescent="0.25">
      <c r="A2379" s="7">
        <f>anotacoes!D2379</f>
        <v>40833</v>
      </c>
      <c r="B2379" t="str">
        <f>anotacoes!C2379</f>
        <v>GRAND PRIX ABU DHABI 2011</v>
      </c>
      <c r="C2379" t="str">
        <f>anotacoes!E2379</f>
        <v>ELMONT, G</v>
      </c>
      <c r="D2379" t="str">
        <f>anotacoes!F2379</f>
        <v>ATTAF</v>
      </c>
      <c r="E2379" t="s">
        <v>10325</v>
      </c>
      <c r="F2379">
        <f>anotacoes!A2379</f>
        <v>38</v>
      </c>
      <c r="G2379">
        <f>anotacoes!B2379</f>
        <v>51</v>
      </c>
      <c r="H2379" t="str">
        <f>anotacoes!K2379</f>
        <v xml:space="preserve"> 00:05:57,962</v>
      </c>
      <c r="I2379" t="str">
        <f>anotacoes!L2379</f>
        <v xml:space="preserve"> 00:06:43,862</v>
      </c>
      <c r="J2379" t="str">
        <f>IF(L2379="PAUSE",E2379,IF(anotacoes!G2383=conversao_anotacoes!C2379,conversao_anotacoes!C2379,conversao_anotacoes!D2379))</f>
        <v>&lt;ARBITRO_DESCONHECIDO&gt;</v>
      </c>
      <c r="K2379" t="str">
        <f t="shared" si="74"/>
        <v/>
      </c>
      <c r="L2379" t="str">
        <f>UPPER(anotacoes!H2379)</f>
        <v>PAUSE</v>
      </c>
      <c r="M2379" t="str">
        <f>IF(OR(L2379="ATTACK",L2379="FINTA"),"&lt;TECNICA&gt;",UPPER(anotacoes!I2379))</f>
        <v>&lt;NAO_CLASSIFICADO&gt;</v>
      </c>
      <c r="N2379" t="str">
        <f>IF(OR(L2379="ATTACK",L2379="FINTA"),UPPER(anotacoes!I2379),"")</f>
        <v/>
      </c>
      <c r="O2379" s="6" t="str">
        <f>IF(anotacoes!N2379=0,"",anotacoes!N2379)</f>
        <v/>
      </c>
      <c r="P2379" t="str">
        <f>IF(anotacoes!M2379=0,"",UPPER(anotacoes!M2379))</f>
        <v/>
      </c>
      <c r="Q2379" t="str">
        <f t="shared" si="75"/>
        <v>INSERT INTO CONVERSAO_LUTA_ACAO (cd_conversao, id_luta, sequencia, momento_inicio, momento_fim, quem_faz, quem_sofre, acao_tipo, acao, tecnica, direcao, pontuacao) VALUES (1, 38, 51, TRIM(' 00:05:57,962'), TRIM(' 00:06:43,862'), '&lt;ARBITRO_DESCONHECIDO&gt;', '', 'PAUSE', '&lt;NAO_CLASSIFICADO&gt;', NULL, NULL, NULL)</v>
      </c>
      <c r="R2379" t="s">
        <v>10327</v>
      </c>
    </row>
    <row r="2380" spans="1:18" hidden="1" x14ac:dyDescent="0.25">
      <c r="A2380" s="7">
        <f>anotacoes!D2380</f>
        <v>40833</v>
      </c>
      <c r="B2380" t="str">
        <f>anotacoes!C2380</f>
        <v>GRAND PRIX ABU DHABI 2011</v>
      </c>
      <c r="C2380" t="str">
        <f>anotacoes!E2380</f>
        <v>ELMONT, G</v>
      </c>
      <c r="D2380" t="str">
        <f>anotacoes!F2380</f>
        <v>ATTAF</v>
      </c>
      <c r="E2380" t="s">
        <v>10325</v>
      </c>
      <c r="F2380">
        <f>anotacoes!A2380</f>
        <v>38</v>
      </c>
      <c r="G2380">
        <f>anotacoes!B2380</f>
        <v>52</v>
      </c>
      <c r="H2380" t="str">
        <f>anotacoes!K2380</f>
        <v xml:space="preserve"> 00:06:44,044</v>
      </c>
      <c r="I2380" t="str">
        <f>anotacoes!L2380</f>
        <v xml:space="preserve"> 00:07:27,227</v>
      </c>
      <c r="J2380" t="str">
        <f>IF(L2380="PAUSE",E2380,IF(anotacoes!G2384=conversao_anotacoes!C2380,conversao_anotacoes!C2380,conversao_anotacoes!D2380))</f>
        <v>&lt;ARBITRO_DESCONHECIDO&gt;</v>
      </c>
      <c r="K2380" t="str">
        <f t="shared" si="74"/>
        <v/>
      </c>
      <c r="L2380" t="str">
        <f>UPPER(anotacoes!H2380)</f>
        <v>PAUSE</v>
      </c>
      <c r="M2380" t="str">
        <f>IF(OR(L2380="ATTACK",L2380="FINTA"),"&lt;TECNICA&gt;",UPPER(anotacoes!I2380))</f>
        <v>JUDOGI</v>
      </c>
      <c r="N2380" t="str">
        <f>IF(OR(L2380="ATTACK",L2380="FINTA"),UPPER(anotacoes!I2380),"")</f>
        <v/>
      </c>
      <c r="O2380" s="6" t="str">
        <f>IF(anotacoes!N2380=0,"",anotacoes!N2380)</f>
        <v/>
      </c>
      <c r="P2380" t="str">
        <f>IF(anotacoes!M2380=0,"",UPPER(anotacoes!M2380))</f>
        <v/>
      </c>
      <c r="Q2380" t="str">
        <f t="shared" si="75"/>
        <v>INSERT INTO CONVERSAO_LUTA_ACAO (cd_conversao, id_luta, sequencia, momento_inicio, momento_fim, quem_faz, quem_sofre, acao_tipo, acao, tecnica, direcao, pontuacao) VALUES (1, 38, 52, TRIM(' 00:06:44,044'), TRIM(' 00:07:27,227'), '&lt;ARBITRO_DESCONHECIDO&gt;', '', 'PAUSE', 'JUDOGI', NULL, NULL, NULL)</v>
      </c>
      <c r="R2380" t="s">
        <v>10327</v>
      </c>
    </row>
    <row r="2381" spans="1:18" hidden="1" x14ac:dyDescent="0.25">
      <c r="A2381" s="7">
        <f>anotacoes!D2381</f>
        <v>40833</v>
      </c>
      <c r="B2381" t="str">
        <f>anotacoes!C2381</f>
        <v>GRAND PRIX ABU DHABI 2011</v>
      </c>
      <c r="C2381" t="str">
        <f>anotacoes!E2381</f>
        <v>ELMONT, G</v>
      </c>
      <c r="D2381" t="str">
        <f>anotacoes!F2381</f>
        <v>STEVENS</v>
      </c>
      <c r="E2381" t="s">
        <v>10325</v>
      </c>
      <c r="F2381">
        <f>anotacoes!A2381</f>
        <v>39</v>
      </c>
      <c r="G2381">
        <f>anotacoes!B2381</f>
        <v>1</v>
      </c>
      <c r="H2381" t="str">
        <f>anotacoes!K2381</f>
        <v xml:space="preserve"> 00:00:01,046</v>
      </c>
      <c r="I2381" t="str">
        <f>anotacoes!L2381</f>
        <v xml:space="preserve"> 00:00:02,838</v>
      </c>
      <c r="J2381" t="str">
        <f>IF(L2381="PAUSE",E2381,IF(anotacoes!G2385=conversao_anotacoes!C2381,conversao_anotacoes!C2381,conversao_anotacoes!D2381))</f>
        <v>ELMONT, G</v>
      </c>
      <c r="K2381" t="str">
        <f t="shared" si="74"/>
        <v>STEVENS</v>
      </c>
      <c r="L2381" t="str">
        <f>UPPER(anotacoes!H2381)</f>
        <v>DISPLACEMENT</v>
      </c>
      <c r="M2381" t="str">
        <f>IF(OR(L2381="ATTACK",L2381="FINTA"),"&lt;TECNICA&gt;",UPPER(anotacoes!I2381))</f>
        <v>CIRCULAR LEFT</v>
      </c>
      <c r="N2381" t="str">
        <f>IF(OR(L2381="ATTACK",L2381="FINTA"),UPPER(anotacoes!I2381),"")</f>
        <v/>
      </c>
      <c r="O2381" s="6" t="str">
        <f>IF(anotacoes!N2381=0,"",anotacoes!N2381)</f>
        <v/>
      </c>
      <c r="P2381" t="str">
        <f>IF(anotacoes!M2381=0,"",UPPER(anotacoes!M2381))</f>
        <v/>
      </c>
      <c r="Q2381" t="str">
        <f t="shared" si="75"/>
        <v>INSERT INTO CONVERSAO_LUTA_ACAO (cd_conversao, id_luta, sequencia, momento_inicio, momento_fim, quem_faz, quem_sofre, acao_tipo, acao, tecnica, direcao, pontuacao) VALUES (1, 39, 1, TRIM(' 00:00:01,046'), TRIM(' 00:00:02,838'), 'ELMONT, G', 'STEVENS', 'DISPLACEMENT', 'CIRCULAR LEFT', NULL, NULL, NULL)</v>
      </c>
      <c r="R2381" t="s">
        <v>10327</v>
      </c>
    </row>
    <row r="2382" spans="1:18" hidden="1" x14ac:dyDescent="0.25">
      <c r="A2382" s="7">
        <f>anotacoes!D2382</f>
        <v>40833</v>
      </c>
      <c r="B2382" t="str">
        <f>anotacoes!C2382</f>
        <v>GRAND PRIX ABU DHABI 2011</v>
      </c>
      <c r="C2382" t="str">
        <f>anotacoes!E2382</f>
        <v>ELMONT, G</v>
      </c>
      <c r="D2382" t="str">
        <f>anotacoes!F2382</f>
        <v>STEVENS</v>
      </c>
      <c r="E2382" t="s">
        <v>10325</v>
      </c>
      <c r="F2382">
        <f>anotacoes!A2382</f>
        <v>39</v>
      </c>
      <c r="G2382">
        <f>anotacoes!B2382</f>
        <v>2</v>
      </c>
      <c r="H2382" t="str">
        <f>anotacoes!K2382</f>
        <v xml:space="preserve"> 00:00:02,838</v>
      </c>
      <c r="I2382" t="str">
        <f>anotacoes!L2382</f>
        <v xml:space="preserve"> 00:00:03,346</v>
      </c>
      <c r="J2382" t="str">
        <f>IF(L2382="PAUSE",E2382,IF(anotacoes!G2386=conversao_anotacoes!C2382,conversao_anotacoes!C2382,conversao_anotacoes!D2382))</f>
        <v>ELMONT, G</v>
      </c>
      <c r="K2382" t="str">
        <f t="shared" si="74"/>
        <v>STEVENS</v>
      </c>
      <c r="L2382" t="str">
        <f>UPPER(anotacoes!H2382)</f>
        <v>DISPLACEMENT</v>
      </c>
      <c r="M2382" t="str">
        <f>IF(OR(L2382="ATTACK",L2382="FINTA"),"&lt;TECNICA&gt;",UPPER(anotacoes!I2382))</f>
        <v>2-3 STEP HESITANT LEFT</v>
      </c>
      <c r="N2382" t="str">
        <f>IF(OR(L2382="ATTACK",L2382="FINTA"),UPPER(anotacoes!I2382),"")</f>
        <v/>
      </c>
      <c r="O2382" s="6" t="str">
        <f>IF(anotacoes!N2382=0,"",anotacoes!N2382)</f>
        <v/>
      </c>
      <c r="P2382" t="str">
        <f>IF(anotacoes!M2382=0,"",UPPER(anotacoes!M2382))</f>
        <v/>
      </c>
      <c r="Q2382" t="str">
        <f t="shared" si="75"/>
        <v>INSERT INTO CONVERSAO_LUTA_ACAO (cd_conversao, id_luta, sequencia, momento_inicio, momento_fim, quem_faz, quem_sofre, acao_tipo, acao, tecnica, direcao, pontuacao) VALUES (1, 39, 2, TRIM(' 00:00:02,838'), TRIM(' 00:00:03,346'), 'ELMONT, G', 'STEVENS', 'DISPLACEMENT', '2-3 STEP HESITANT LEFT', NULL, NULL, NULL)</v>
      </c>
      <c r="R2382" t="s">
        <v>10327</v>
      </c>
    </row>
    <row r="2383" spans="1:18" hidden="1" x14ac:dyDescent="0.25">
      <c r="A2383" s="7">
        <f>anotacoes!D2383</f>
        <v>40833</v>
      </c>
      <c r="B2383" t="str">
        <f>anotacoes!C2383</f>
        <v>GRAND PRIX ABU DHABI 2011</v>
      </c>
      <c r="C2383" t="str">
        <f>anotacoes!E2383</f>
        <v>ELMONT, G</v>
      </c>
      <c r="D2383" t="str">
        <f>anotacoes!F2383</f>
        <v>STEVENS</v>
      </c>
      <c r="E2383" t="s">
        <v>10325</v>
      </c>
      <c r="F2383">
        <f>anotacoes!A2383</f>
        <v>39</v>
      </c>
      <c r="G2383">
        <f>anotacoes!B2383</f>
        <v>3</v>
      </c>
      <c r="H2383" t="str">
        <f>anotacoes!K2383</f>
        <v xml:space="preserve"> 00:00:03,346</v>
      </c>
      <c r="I2383" t="str">
        <f>anotacoes!L2383</f>
        <v xml:space="preserve"> 00:00:07,018</v>
      </c>
      <c r="J2383" t="str">
        <f>IF(L2383="PAUSE",E2383,IF(anotacoes!G2387=conversao_anotacoes!C2383,conversao_anotacoes!C2383,conversao_anotacoes!D2383))</f>
        <v>ELMONT, G</v>
      </c>
      <c r="K2383" t="str">
        <f t="shared" si="74"/>
        <v>STEVENS</v>
      </c>
      <c r="L2383" t="str">
        <f>UPPER(anotacoes!H2383)</f>
        <v>DISPLACEMENT</v>
      </c>
      <c r="M2383" t="str">
        <f>IF(OR(L2383="ATTACK",L2383="FINTA"),"&lt;TECNICA&gt;",UPPER(anotacoes!I2383))</f>
        <v>TRY TO GRIP WITH CONTACT</v>
      </c>
      <c r="N2383" t="str">
        <f>IF(OR(L2383="ATTACK",L2383="FINTA"),UPPER(anotacoes!I2383),"")</f>
        <v/>
      </c>
      <c r="O2383" s="6" t="str">
        <f>IF(anotacoes!N2383=0,"",anotacoes!N2383)</f>
        <v/>
      </c>
      <c r="P2383" t="str">
        <f>IF(anotacoes!M2383=0,"",UPPER(anotacoes!M2383))</f>
        <v/>
      </c>
      <c r="Q2383" t="str">
        <f t="shared" si="75"/>
        <v>INSERT INTO CONVERSAO_LUTA_ACAO (cd_conversao, id_luta, sequencia, momento_inicio, momento_fim, quem_faz, quem_sofre, acao_tipo, acao, tecnica, direcao, pontuacao) VALUES (1, 39, 3, TRIM(' 00:00:03,346'), TRIM(' 00:00:07,018'), 'ELMONT, G', 'STEVENS', 'DISPLACEMENT', 'TRY TO GRIP WITH CONTACT', NULL, NULL, NULL)</v>
      </c>
      <c r="R2383" t="s">
        <v>10327</v>
      </c>
    </row>
    <row r="2384" spans="1:18" hidden="1" x14ac:dyDescent="0.25">
      <c r="A2384" s="7">
        <f>anotacoes!D2384</f>
        <v>40833</v>
      </c>
      <c r="B2384" t="str">
        <f>anotacoes!C2384</f>
        <v>GRAND PRIX ABU DHABI 2011</v>
      </c>
      <c r="C2384" t="str">
        <f>anotacoes!E2384</f>
        <v>ELMONT, G</v>
      </c>
      <c r="D2384" t="str">
        <f>anotacoes!F2384</f>
        <v>STEVENS</v>
      </c>
      <c r="E2384" t="s">
        <v>10325</v>
      </c>
      <c r="F2384">
        <f>anotacoes!A2384</f>
        <v>39</v>
      </c>
      <c r="G2384">
        <f>anotacoes!B2384</f>
        <v>4</v>
      </c>
      <c r="H2384" t="str">
        <f>anotacoes!K2384</f>
        <v xml:space="preserve"> 00:00:07,018</v>
      </c>
      <c r="I2384" t="str">
        <f>anotacoes!L2384</f>
        <v xml:space="preserve"> 00:00:12,793</v>
      </c>
      <c r="J2384" t="str">
        <f>IF(L2384="PAUSE",E2384,IF(anotacoes!G2388=conversao_anotacoes!C2384,conversao_anotacoes!C2384,conversao_anotacoes!D2384))</f>
        <v>ELMONT, G</v>
      </c>
      <c r="K2384" t="str">
        <f t="shared" si="74"/>
        <v>STEVENS</v>
      </c>
      <c r="L2384" t="str">
        <f>UPPER(anotacoes!H2384)</f>
        <v>GRIP TIME</v>
      </c>
      <c r="M2384" t="str">
        <f>IF(OR(L2384="ATTACK",L2384="FINTA"),"&lt;TECNICA&gt;",UPPER(anotacoes!I2384))</f>
        <v>RIGHT SLEEVE LEFT SLEEVE</v>
      </c>
      <c r="N2384" t="str">
        <f>IF(OR(L2384="ATTACK",L2384="FINTA"),UPPER(anotacoes!I2384),"")</f>
        <v/>
      </c>
      <c r="O2384" s="6" t="str">
        <f>IF(anotacoes!N2384=0,"",anotacoes!N2384)</f>
        <v/>
      </c>
      <c r="P2384" t="str">
        <f>IF(anotacoes!M2384=0,"",UPPER(anotacoes!M2384))</f>
        <v/>
      </c>
      <c r="Q2384" t="str">
        <f t="shared" si="75"/>
        <v>INSERT INTO CONVERSAO_LUTA_ACAO (cd_conversao, id_luta, sequencia, momento_inicio, momento_fim, quem_faz, quem_sofre, acao_tipo, acao, tecnica, direcao, pontuacao) VALUES (1, 39, 4, TRIM(' 00:00:07,018'), TRIM(' 00:00:12,793'), 'ELMONT, G', 'STEVENS', 'GRIP TIME', 'RIGHT SLEEVE LEFT SLEEVE', NULL, NULL, NULL)</v>
      </c>
      <c r="R2384" t="s">
        <v>10327</v>
      </c>
    </row>
    <row r="2385" spans="1:18" hidden="1" x14ac:dyDescent="0.25">
      <c r="A2385" s="7">
        <f>anotacoes!D2385</f>
        <v>40833</v>
      </c>
      <c r="B2385" t="str">
        <f>anotacoes!C2385</f>
        <v>GRAND PRIX ABU DHABI 2011</v>
      </c>
      <c r="C2385" t="str">
        <f>anotacoes!E2385</f>
        <v>ELMONT, G</v>
      </c>
      <c r="D2385" t="str">
        <f>anotacoes!F2385</f>
        <v>STEVENS</v>
      </c>
      <c r="E2385" t="s">
        <v>10325</v>
      </c>
      <c r="F2385">
        <f>anotacoes!A2385</f>
        <v>39</v>
      </c>
      <c r="G2385">
        <f>anotacoes!B2385</f>
        <v>5</v>
      </c>
      <c r="H2385" t="str">
        <f>anotacoes!K2385</f>
        <v xml:space="preserve"> 00:00:12,793</v>
      </c>
      <c r="I2385" t="str">
        <f>anotacoes!L2385</f>
        <v xml:space="preserve"> 00:00:16,022</v>
      </c>
      <c r="J2385" t="str">
        <f>IF(L2385="PAUSE",E2385,IF(anotacoes!G2389=conversao_anotacoes!C2385,conversao_anotacoes!C2385,conversao_anotacoes!D2385))</f>
        <v>ELMONT, G</v>
      </c>
      <c r="K2385" t="str">
        <f t="shared" si="74"/>
        <v>STEVENS</v>
      </c>
      <c r="L2385" t="str">
        <f>UPPER(anotacoes!H2385)</f>
        <v>GRIP TIME</v>
      </c>
      <c r="M2385" t="str">
        <f>IF(OR(L2385="ATTACK",L2385="FINTA"),"&lt;TECNICA&gt;",UPPER(anotacoes!I2385))</f>
        <v>LEFT COLLAR RIGHT SLEEVE</v>
      </c>
      <c r="N2385" t="str">
        <f>IF(OR(L2385="ATTACK",L2385="FINTA"),UPPER(anotacoes!I2385),"")</f>
        <v/>
      </c>
      <c r="O2385" s="6" t="str">
        <f>IF(anotacoes!N2385=0,"",anotacoes!N2385)</f>
        <v/>
      </c>
      <c r="P2385" t="str">
        <f>IF(anotacoes!M2385=0,"",UPPER(anotacoes!M2385))</f>
        <v/>
      </c>
      <c r="Q2385" t="str">
        <f t="shared" si="75"/>
        <v>INSERT INTO CONVERSAO_LUTA_ACAO (cd_conversao, id_luta, sequencia, momento_inicio, momento_fim, quem_faz, quem_sofre, acao_tipo, acao, tecnica, direcao, pontuacao) VALUES (1, 39, 5, TRIM(' 00:00:12,793'), TRIM(' 00:00:16,022'), 'ELMONT, G', 'STEVENS', 'GRIP TIME', 'LEFT COLLAR RIGHT SLEEVE', NULL, NULL, NULL)</v>
      </c>
      <c r="R2385" t="s">
        <v>10327</v>
      </c>
    </row>
    <row r="2386" spans="1:18" hidden="1" x14ac:dyDescent="0.25">
      <c r="A2386" s="7">
        <f>anotacoes!D2386</f>
        <v>40833</v>
      </c>
      <c r="B2386" t="str">
        <f>anotacoes!C2386</f>
        <v>GRAND PRIX ABU DHABI 2011</v>
      </c>
      <c r="C2386" t="str">
        <f>anotacoes!E2386</f>
        <v>ELMONT, G</v>
      </c>
      <c r="D2386" t="str">
        <f>anotacoes!F2386</f>
        <v>STEVENS</v>
      </c>
      <c r="E2386" t="s">
        <v>10325</v>
      </c>
      <c r="F2386">
        <f>anotacoes!A2386</f>
        <v>39</v>
      </c>
      <c r="G2386">
        <f>anotacoes!B2386</f>
        <v>6</v>
      </c>
      <c r="H2386" t="str">
        <f>anotacoes!K2386</f>
        <v xml:space="preserve"> 00:00:16,022</v>
      </c>
      <c r="I2386" t="str">
        <f>anotacoes!L2386</f>
        <v xml:space="preserve"> 00:00:21,271</v>
      </c>
      <c r="J2386" t="str">
        <f>IF(L2386="PAUSE",E2386,IF(anotacoes!G2390=conversao_anotacoes!C2386,conversao_anotacoes!C2386,conversao_anotacoes!D2386))</f>
        <v>ELMONT, G</v>
      </c>
      <c r="K2386" t="str">
        <f t="shared" si="74"/>
        <v>STEVENS</v>
      </c>
      <c r="L2386" t="str">
        <f>UPPER(anotacoes!H2386)</f>
        <v>GRIP TIME</v>
      </c>
      <c r="M2386" t="str">
        <f>IF(OR(L2386="ATTACK",L2386="FINTA"),"&lt;TECNICA&gt;",UPPER(anotacoes!I2386))</f>
        <v>RIGHT COLLAR</v>
      </c>
      <c r="N2386" t="str">
        <f>IF(OR(L2386="ATTACK",L2386="FINTA"),UPPER(anotacoes!I2386),"")</f>
        <v/>
      </c>
      <c r="O2386" s="6" t="str">
        <f>IF(anotacoes!N2386=0,"",anotacoes!N2386)</f>
        <v/>
      </c>
      <c r="P2386" t="str">
        <f>IF(anotacoes!M2386=0,"",UPPER(anotacoes!M2386))</f>
        <v/>
      </c>
      <c r="Q2386" t="str">
        <f t="shared" si="75"/>
        <v>INSERT INTO CONVERSAO_LUTA_ACAO (cd_conversao, id_luta, sequencia, momento_inicio, momento_fim, quem_faz, quem_sofre, acao_tipo, acao, tecnica, direcao, pontuacao) VALUES (1, 39, 6, TRIM(' 00:00:16,022'), TRIM(' 00:00:21,271'), 'ELMONT, G', 'STEVENS', 'GRIP TIME', 'RIGHT COLLAR', NULL, NULL, NULL)</v>
      </c>
      <c r="R2386" t="s">
        <v>10327</v>
      </c>
    </row>
    <row r="2387" spans="1:18" hidden="1" x14ac:dyDescent="0.25">
      <c r="A2387" s="7">
        <f>anotacoes!D2387</f>
        <v>40833</v>
      </c>
      <c r="B2387" t="str">
        <f>anotacoes!C2387</f>
        <v>GRAND PRIX ABU DHABI 2011</v>
      </c>
      <c r="C2387" t="str">
        <f>anotacoes!E2387</f>
        <v>ELMONT, G</v>
      </c>
      <c r="D2387" t="str">
        <f>anotacoes!F2387</f>
        <v>STEVENS</v>
      </c>
      <c r="E2387" t="s">
        <v>10325</v>
      </c>
      <c r="F2387">
        <f>anotacoes!A2387</f>
        <v>39</v>
      </c>
      <c r="G2387">
        <f>anotacoes!B2387</f>
        <v>7</v>
      </c>
      <c r="H2387" t="str">
        <f>anotacoes!K2387</f>
        <v xml:space="preserve"> 00:00:21,271</v>
      </c>
      <c r="I2387" t="str">
        <f>anotacoes!L2387</f>
        <v xml:space="preserve"> 00:00:30,863</v>
      </c>
      <c r="J2387" t="str">
        <f>IF(L2387="PAUSE",E2387,IF(anotacoes!G2391=conversao_anotacoes!C2387,conversao_anotacoes!C2387,conversao_anotacoes!D2387))</f>
        <v>ELMONT, G</v>
      </c>
      <c r="K2387" t="str">
        <f t="shared" si="74"/>
        <v>STEVENS</v>
      </c>
      <c r="L2387" t="str">
        <f>UPPER(anotacoes!H2387)</f>
        <v>GRIP TIME</v>
      </c>
      <c r="M2387" t="str">
        <f>IF(OR(L2387="ATTACK",L2387="FINTA"),"&lt;TECNICA&gt;",UPPER(anotacoes!I2387))</f>
        <v>LEFT COLLAR RIGHT COLLAR</v>
      </c>
      <c r="N2387" t="str">
        <f>IF(OR(L2387="ATTACK",L2387="FINTA"),UPPER(anotacoes!I2387),"")</f>
        <v/>
      </c>
      <c r="O2387" s="6" t="str">
        <f>IF(anotacoes!N2387=0,"",anotacoes!N2387)</f>
        <v/>
      </c>
      <c r="P2387" t="str">
        <f>IF(anotacoes!M2387=0,"",UPPER(anotacoes!M2387))</f>
        <v/>
      </c>
      <c r="Q2387" t="str">
        <f t="shared" si="75"/>
        <v>INSERT INTO CONVERSAO_LUTA_ACAO (cd_conversao, id_luta, sequencia, momento_inicio, momento_fim, quem_faz, quem_sofre, acao_tipo, acao, tecnica, direcao, pontuacao) VALUES (1, 39, 7, TRIM(' 00:00:21,271'), TRIM(' 00:00:30,863'), 'ELMONT, G', 'STEVENS', 'GRIP TIME', 'LEFT COLLAR RIGHT COLLAR', NULL, NULL, NULL)</v>
      </c>
      <c r="R2387" t="s">
        <v>10327</v>
      </c>
    </row>
    <row r="2388" spans="1:18" hidden="1" x14ac:dyDescent="0.25">
      <c r="A2388" s="7">
        <f>anotacoes!D2388</f>
        <v>40833</v>
      </c>
      <c r="B2388" t="str">
        <f>anotacoes!C2388</f>
        <v>GRAND PRIX ABU DHABI 2011</v>
      </c>
      <c r="C2388" t="str">
        <f>anotacoes!E2388</f>
        <v>ELMONT, G</v>
      </c>
      <c r="D2388" t="str">
        <f>anotacoes!F2388</f>
        <v>STEVENS</v>
      </c>
      <c r="E2388" t="s">
        <v>10325</v>
      </c>
      <c r="F2388">
        <f>anotacoes!A2388</f>
        <v>39</v>
      </c>
      <c r="G2388">
        <f>anotacoes!B2388</f>
        <v>8</v>
      </c>
      <c r="H2388" t="str">
        <f>anotacoes!K2388</f>
        <v xml:space="preserve"> 00:00:30,863</v>
      </c>
      <c r="I2388" t="str">
        <f>anotacoes!L2388</f>
        <v xml:space="preserve"> 00:00:30,863</v>
      </c>
      <c r="J2388" t="str">
        <f>IF(L2388="PAUSE",E2388,IF(anotacoes!G2392=conversao_anotacoes!C2388,conversao_anotacoes!C2388,conversao_anotacoes!D2388))</f>
        <v>ELMONT, G</v>
      </c>
      <c r="K2388" t="str">
        <f t="shared" si="74"/>
        <v>STEVENS</v>
      </c>
      <c r="L2388" t="str">
        <f>UPPER(anotacoes!H2388)</f>
        <v>FINTA</v>
      </c>
      <c r="M2388" t="str">
        <f>IF(OR(L2388="ATTACK",L2388="FINTA"),"&lt;TECNICA&gt;",UPPER(anotacoes!I2388))</f>
        <v>&lt;TECNICA&gt;</v>
      </c>
      <c r="N2388" t="str">
        <f>IF(OR(L2388="ATTACK",L2388="FINTA"),UPPER(anotacoes!I2388),"")</f>
        <v>KOUCHI GARI RIGHT</v>
      </c>
      <c r="O2388" s="6" t="str">
        <f>IF(anotacoes!N2388=0,"",anotacoes!N2388)</f>
        <v/>
      </c>
      <c r="P2388" t="str">
        <f>IF(anotacoes!M2388=0,"",UPPER(anotacoes!M2388))</f>
        <v/>
      </c>
      <c r="Q2388" t="str">
        <f t="shared" si="75"/>
        <v>INSERT INTO CONVERSAO_LUTA_ACAO (cd_conversao, id_luta, sequencia, momento_inicio, momento_fim, quem_faz, quem_sofre, acao_tipo, acao, tecnica, direcao, pontuacao) VALUES (1, 39, 8, TRIM(' 00:00:30,863'), TRIM(' 00:00:30,863'), 'ELMONT, G', 'STEVENS', 'FINTA', '&lt;TECNICA&gt;', 'KOUCHI GARI RIGHT', NULL, NULL)</v>
      </c>
      <c r="R2388" t="s">
        <v>10327</v>
      </c>
    </row>
    <row r="2389" spans="1:18" hidden="1" x14ac:dyDescent="0.25">
      <c r="A2389" s="7">
        <f>anotacoes!D2389</f>
        <v>40833</v>
      </c>
      <c r="B2389" t="str">
        <f>anotacoes!C2389</f>
        <v>GRAND PRIX ABU DHABI 2011</v>
      </c>
      <c r="C2389" t="str">
        <f>anotacoes!E2389</f>
        <v>ELMONT, G</v>
      </c>
      <c r="D2389" t="str">
        <f>anotacoes!F2389</f>
        <v>STEVENS</v>
      </c>
      <c r="E2389" t="s">
        <v>10325</v>
      </c>
      <c r="F2389">
        <f>anotacoes!A2389</f>
        <v>39</v>
      </c>
      <c r="G2389">
        <f>anotacoes!B2389</f>
        <v>9</v>
      </c>
      <c r="H2389" t="str">
        <f>anotacoes!K2389</f>
        <v xml:space="preserve"> 00:00:30,863</v>
      </c>
      <c r="I2389" t="str">
        <f>anotacoes!L2389</f>
        <v xml:space="preserve"> 00:00:34,461</v>
      </c>
      <c r="J2389" t="str">
        <f>IF(L2389="PAUSE",E2389,IF(anotacoes!G2393=conversao_anotacoes!C2389,conversao_anotacoes!C2389,conversao_anotacoes!D2389))</f>
        <v>ELMONT, G</v>
      </c>
      <c r="K2389" t="str">
        <f t="shared" si="74"/>
        <v>STEVENS</v>
      </c>
      <c r="L2389" t="str">
        <f>UPPER(anotacoes!H2389)</f>
        <v>GRIP TIME</v>
      </c>
      <c r="M2389" t="str">
        <f>IF(OR(L2389="ATTACK",L2389="FINTA"),"&lt;TECNICA&gt;",UPPER(anotacoes!I2389))</f>
        <v>LEFT COLLAR RIGHT COLLAR</v>
      </c>
      <c r="N2389" t="str">
        <f>IF(OR(L2389="ATTACK",L2389="FINTA"),UPPER(anotacoes!I2389),"")</f>
        <v/>
      </c>
      <c r="O2389" s="6" t="str">
        <f>IF(anotacoes!N2389=0,"",anotacoes!N2389)</f>
        <v/>
      </c>
      <c r="P2389" t="str">
        <f>IF(anotacoes!M2389=0,"",UPPER(anotacoes!M2389))</f>
        <v/>
      </c>
      <c r="Q2389" t="str">
        <f t="shared" si="75"/>
        <v>INSERT INTO CONVERSAO_LUTA_ACAO (cd_conversao, id_luta, sequencia, momento_inicio, momento_fim, quem_faz, quem_sofre, acao_tipo, acao, tecnica, direcao, pontuacao) VALUES (1, 39, 9, TRIM(' 00:00:30,863'), TRIM(' 00:00:34,461'), 'ELMONT, G', 'STEVENS', 'GRIP TIME', 'LEFT COLLAR RIGHT COLLAR', NULL, NULL, NULL)</v>
      </c>
      <c r="R2389" t="s">
        <v>10327</v>
      </c>
    </row>
    <row r="2390" spans="1:18" hidden="1" x14ac:dyDescent="0.25">
      <c r="A2390" s="7">
        <f>anotacoes!D2390</f>
        <v>40833</v>
      </c>
      <c r="B2390" t="str">
        <f>anotacoes!C2390</f>
        <v>GRAND PRIX ABU DHABI 2011</v>
      </c>
      <c r="C2390" t="str">
        <f>anotacoes!E2390</f>
        <v>ELMONT, G</v>
      </c>
      <c r="D2390" t="str">
        <f>anotacoes!F2390</f>
        <v>STEVENS</v>
      </c>
      <c r="E2390" t="s">
        <v>10325</v>
      </c>
      <c r="F2390">
        <f>anotacoes!A2390</f>
        <v>39</v>
      </c>
      <c r="G2390">
        <f>anotacoes!B2390</f>
        <v>10</v>
      </c>
      <c r="H2390" t="str">
        <f>anotacoes!K2390</f>
        <v xml:space="preserve"> 00:00:34,461</v>
      </c>
      <c r="I2390" t="str">
        <f>anotacoes!L2390</f>
        <v xml:space="preserve"> 00:00:35,475</v>
      </c>
      <c r="J2390" t="str">
        <f>IF(L2390="PAUSE",E2390,IF(anotacoes!G2394=conversao_anotacoes!C2390,conversao_anotacoes!C2390,conversao_anotacoes!D2390))</f>
        <v>ELMONT, G</v>
      </c>
      <c r="K2390" t="str">
        <f t="shared" si="74"/>
        <v>STEVENS</v>
      </c>
      <c r="L2390" t="str">
        <f>UPPER(anotacoes!H2390)</f>
        <v>DEFENSE</v>
      </c>
      <c r="M2390" t="str">
        <f>IF(OR(L2390="ATTACK",L2390="FINTA"),"&lt;TECNICA&gt;",UPPER(anotacoes!I2390))</f>
        <v>USING BODY MASS</v>
      </c>
      <c r="N2390" t="str">
        <f>IF(OR(L2390="ATTACK",L2390="FINTA"),UPPER(anotacoes!I2390),"")</f>
        <v/>
      </c>
      <c r="O2390" s="6" t="str">
        <f>IF(anotacoes!N2390=0,"",anotacoes!N2390)</f>
        <v/>
      </c>
      <c r="P2390" t="str">
        <f>IF(anotacoes!M2390=0,"",UPPER(anotacoes!M2390))</f>
        <v/>
      </c>
      <c r="Q2390" t="str">
        <f t="shared" si="75"/>
        <v>INSERT INTO CONVERSAO_LUTA_ACAO (cd_conversao, id_luta, sequencia, momento_inicio, momento_fim, quem_faz, quem_sofre, acao_tipo, acao, tecnica, direcao, pontuacao) VALUES (1, 39, 10, TRIM(' 00:00:34,461'), TRIM(' 00:00:35,475'), 'ELMONT, G', 'STEVENS', 'DEFENSE', 'USING BODY MASS', NULL, NULL, NULL)</v>
      </c>
      <c r="R2390" t="s">
        <v>10327</v>
      </c>
    </row>
    <row r="2391" spans="1:18" hidden="1" x14ac:dyDescent="0.25">
      <c r="A2391" s="7">
        <f>anotacoes!D2391</f>
        <v>40833</v>
      </c>
      <c r="B2391" t="str">
        <f>anotacoes!C2391</f>
        <v>GRAND PRIX ABU DHABI 2011</v>
      </c>
      <c r="C2391" t="str">
        <f>anotacoes!E2391</f>
        <v>ELMONT, G</v>
      </c>
      <c r="D2391" t="str">
        <f>anotacoes!F2391</f>
        <v>STEVENS</v>
      </c>
      <c r="E2391" t="s">
        <v>10325</v>
      </c>
      <c r="F2391">
        <f>anotacoes!A2391</f>
        <v>39</v>
      </c>
      <c r="G2391">
        <f>anotacoes!B2391</f>
        <v>11</v>
      </c>
      <c r="H2391" t="str">
        <f>anotacoes!K2391</f>
        <v xml:space="preserve"> 00:00:35,475</v>
      </c>
      <c r="I2391" t="str">
        <f>anotacoes!L2391</f>
        <v xml:space="preserve"> 00:00:36,304</v>
      </c>
      <c r="J2391" t="str">
        <f>IF(L2391="PAUSE",E2391,IF(anotacoes!G2395=conversao_anotacoes!C2391,conversao_anotacoes!C2391,conversao_anotacoes!D2391))</f>
        <v>&lt;ARBITRO_DESCONHECIDO&gt;</v>
      </c>
      <c r="K2391" t="str">
        <f t="shared" si="74"/>
        <v/>
      </c>
      <c r="L2391" t="str">
        <f>UPPER(anotacoes!H2391)</f>
        <v>PAUSE</v>
      </c>
      <c r="M2391" t="str">
        <f>IF(OR(L2391="ATTACK",L2391="FINTA"),"&lt;TECNICA&gt;",UPPER(anotacoes!I2391))</f>
        <v>&lt;NAO_CLASSIFICADO&gt;</v>
      </c>
      <c r="N2391" t="str">
        <f>IF(OR(L2391="ATTACK",L2391="FINTA"),UPPER(anotacoes!I2391),"")</f>
        <v/>
      </c>
      <c r="O2391" s="6" t="str">
        <f>IF(anotacoes!N2391=0,"",anotacoes!N2391)</f>
        <v/>
      </c>
      <c r="P2391" t="str">
        <f>IF(anotacoes!M2391=0,"",UPPER(anotacoes!M2391))</f>
        <v/>
      </c>
      <c r="Q2391" t="str">
        <f t="shared" si="75"/>
        <v>INSERT INTO CONVERSAO_LUTA_ACAO (cd_conversao, id_luta, sequencia, momento_inicio, momento_fim, quem_faz, quem_sofre, acao_tipo, acao, tecnica, direcao, pontuacao) VALUES (1, 39, 11, TRIM(' 00:00:35,475'), TRIM(' 00:00:36,304'), '&lt;ARBITRO_DESCONHECIDO&gt;', '', 'PAUSE', '&lt;NAO_CLASSIFICADO&gt;', NULL, NULL, NULL)</v>
      </c>
      <c r="R2391" t="s">
        <v>10327</v>
      </c>
    </row>
    <row r="2392" spans="1:18" hidden="1" x14ac:dyDescent="0.25">
      <c r="A2392" s="7">
        <f>anotacoes!D2392</f>
        <v>40833</v>
      </c>
      <c r="B2392" t="str">
        <f>anotacoes!C2392</f>
        <v>GRAND PRIX ABU DHABI 2011</v>
      </c>
      <c r="C2392" t="str">
        <f>anotacoes!E2392</f>
        <v>ELMONT, G</v>
      </c>
      <c r="D2392" t="str">
        <f>anotacoes!F2392</f>
        <v>STEVENS</v>
      </c>
      <c r="E2392" t="s">
        <v>10325</v>
      </c>
      <c r="F2392">
        <f>anotacoes!A2392</f>
        <v>39</v>
      </c>
      <c r="G2392">
        <f>anotacoes!B2392</f>
        <v>12</v>
      </c>
      <c r="H2392" t="str">
        <f>anotacoes!K2392</f>
        <v xml:space="preserve"> 00:00:36,304</v>
      </c>
      <c r="I2392" t="str">
        <f>anotacoes!L2392</f>
        <v xml:space="preserve"> 00:00:39,746</v>
      </c>
      <c r="J2392" t="str">
        <f>IF(L2392="PAUSE",E2392,IF(anotacoes!G2396=conversao_anotacoes!C2392,conversao_anotacoes!C2392,conversao_anotacoes!D2392))</f>
        <v>ELMONT, G</v>
      </c>
      <c r="K2392" t="str">
        <f t="shared" si="74"/>
        <v>STEVENS</v>
      </c>
      <c r="L2392" t="str">
        <f>UPPER(anotacoes!H2392)</f>
        <v>DISPLACEMENT</v>
      </c>
      <c r="M2392" t="str">
        <f>IF(OR(L2392="ATTACK",L2392="FINTA"),"&lt;TECNICA&gt;",UPPER(anotacoes!I2392))</f>
        <v>2-3 STEP HESITANT LEFT</v>
      </c>
      <c r="N2392" t="str">
        <f>IF(OR(L2392="ATTACK",L2392="FINTA"),UPPER(anotacoes!I2392),"")</f>
        <v/>
      </c>
      <c r="O2392" s="6" t="str">
        <f>IF(anotacoes!N2392=0,"",anotacoes!N2392)</f>
        <v/>
      </c>
      <c r="P2392" t="str">
        <f>IF(anotacoes!M2392=0,"",UPPER(anotacoes!M2392))</f>
        <v/>
      </c>
      <c r="Q2392" t="str">
        <f t="shared" si="75"/>
        <v>INSERT INTO CONVERSAO_LUTA_ACAO (cd_conversao, id_luta, sequencia, momento_inicio, momento_fim, quem_faz, quem_sofre, acao_tipo, acao, tecnica, direcao, pontuacao) VALUES (1, 39, 12, TRIM(' 00:00:36,304'), TRIM(' 00:00:39,746'), 'ELMONT, G', 'STEVENS', 'DISPLACEMENT', '2-3 STEP HESITANT LEFT', NULL, NULL, NULL)</v>
      </c>
      <c r="R2392" t="s">
        <v>10327</v>
      </c>
    </row>
    <row r="2393" spans="1:18" hidden="1" x14ac:dyDescent="0.25">
      <c r="A2393" s="7">
        <f>anotacoes!D2393</f>
        <v>40833</v>
      </c>
      <c r="B2393" t="str">
        <f>anotacoes!C2393</f>
        <v>GRAND PRIX ABU DHABI 2011</v>
      </c>
      <c r="C2393" t="str">
        <f>anotacoes!E2393</f>
        <v>ELMONT, G</v>
      </c>
      <c r="D2393" t="str">
        <f>anotacoes!F2393</f>
        <v>STEVENS</v>
      </c>
      <c r="E2393" t="s">
        <v>10325</v>
      </c>
      <c r="F2393">
        <f>anotacoes!A2393</f>
        <v>39</v>
      </c>
      <c r="G2393">
        <f>anotacoes!B2393</f>
        <v>13</v>
      </c>
      <c r="H2393" t="str">
        <f>anotacoes!K2393</f>
        <v xml:space="preserve"> 00:00:39,746</v>
      </c>
      <c r="I2393" t="str">
        <f>anotacoes!L2393</f>
        <v xml:space="preserve"> 00:00:50,161</v>
      </c>
      <c r="J2393" t="str">
        <f>IF(L2393="PAUSE",E2393,IF(anotacoes!G2397=conversao_anotacoes!C2393,conversao_anotacoes!C2393,conversao_anotacoes!D2393))</f>
        <v>ELMONT, G</v>
      </c>
      <c r="K2393" t="str">
        <f t="shared" si="74"/>
        <v>STEVENS</v>
      </c>
      <c r="L2393" t="str">
        <f>UPPER(anotacoes!H2393)</f>
        <v>DISPLACEMENT</v>
      </c>
      <c r="M2393" t="str">
        <f>IF(OR(L2393="ATTACK",L2393="FINTA"),"&lt;TECNICA&gt;",UPPER(anotacoes!I2393))</f>
        <v>TRY TO GRIP WITH CONTACT</v>
      </c>
      <c r="N2393" t="str">
        <f>IF(OR(L2393="ATTACK",L2393="FINTA"),UPPER(anotacoes!I2393),"")</f>
        <v/>
      </c>
      <c r="O2393" s="6" t="str">
        <f>IF(anotacoes!N2393=0,"",anotacoes!N2393)</f>
        <v/>
      </c>
      <c r="P2393" t="str">
        <f>IF(anotacoes!M2393=0,"",UPPER(anotacoes!M2393))</f>
        <v/>
      </c>
      <c r="Q2393" t="str">
        <f t="shared" si="75"/>
        <v>INSERT INTO CONVERSAO_LUTA_ACAO (cd_conversao, id_luta, sequencia, momento_inicio, momento_fim, quem_faz, quem_sofre, acao_tipo, acao, tecnica, direcao, pontuacao) VALUES (1, 39, 13, TRIM(' 00:00:39,746'), TRIM(' 00:00:50,161'), 'ELMONT, G', 'STEVENS', 'DISPLACEMENT', 'TRY TO GRIP WITH CONTACT', NULL, NULL, NULL)</v>
      </c>
      <c r="R2393" t="s">
        <v>10327</v>
      </c>
    </row>
    <row r="2394" spans="1:18" hidden="1" x14ac:dyDescent="0.25">
      <c r="A2394" s="7">
        <f>anotacoes!D2394</f>
        <v>40833</v>
      </c>
      <c r="B2394" t="str">
        <f>anotacoes!C2394</f>
        <v>GRAND PRIX ABU DHABI 2011</v>
      </c>
      <c r="C2394" t="str">
        <f>anotacoes!E2394</f>
        <v>ELMONT, G</v>
      </c>
      <c r="D2394" t="str">
        <f>anotacoes!F2394</f>
        <v>STEVENS</v>
      </c>
      <c r="E2394" t="s">
        <v>10325</v>
      </c>
      <c r="F2394">
        <f>anotacoes!A2394</f>
        <v>39</v>
      </c>
      <c r="G2394">
        <f>anotacoes!B2394</f>
        <v>14</v>
      </c>
      <c r="H2394" t="str">
        <f>anotacoes!K2394</f>
        <v xml:space="preserve"> 00:00:50,161</v>
      </c>
      <c r="I2394" t="str">
        <f>anotacoes!L2394</f>
        <v xml:space="preserve"> 00:00:58,957</v>
      </c>
      <c r="J2394" t="str">
        <f>IF(L2394="PAUSE",E2394,IF(anotacoes!G2398=conversao_anotacoes!C2394,conversao_anotacoes!C2394,conversao_anotacoes!D2394))</f>
        <v>ELMONT, G</v>
      </c>
      <c r="K2394" t="str">
        <f t="shared" si="74"/>
        <v>STEVENS</v>
      </c>
      <c r="L2394" t="str">
        <f>UPPER(anotacoes!H2394)</f>
        <v>GRIP TIME</v>
      </c>
      <c r="M2394" t="str">
        <f>IF(OR(L2394="ATTACK",L2394="FINTA"),"&lt;TECNICA&gt;",UPPER(anotacoes!I2394))</f>
        <v>LEFT COLLAR RIGHT COLLAR</v>
      </c>
      <c r="N2394" t="str">
        <f>IF(OR(L2394="ATTACK",L2394="FINTA"),UPPER(anotacoes!I2394),"")</f>
        <v/>
      </c>
      <c r="O2394" s="6" t="str">
        <f>IF(anotacoes!N2394=0,"",anotacoes!N2394)</f>
        <v/>
      </c>
      <c r="P2394" t="str">
        <f>IF(anotacoes!M2394=0,"",UPPER(anotacoes!M2394))</f>
        <v/>
      </c>
      <c r="Q2394" t="str">
        <f t="shared" si="75"/>
        <v>INSERT INTO CONVERSAO_LUTA_ACAO (cd_conversao, id_luta, sequencia, momento_inicio, momento_fim, quem_faz, quem_sofre, acao_tipo, acao, tecnica, direcao, pontuacao) VALUES (1, 39, 14, TRIM(' 00:00:50,161'), TRIM(' 00:00:58,957'), 'ELMONT, G', 'STEVENS', 'GRIP TIME', 'LEFT COLLAR RIGHT COLLAR', NULL, NULL, NULL)</v>
      </c>
      <c r="R2394" t="s">
        <v>10327</v>
      </c>
    </row>
    <row r="2395" spans="1:18" hidden="1" x14ac:dyDescent="0.25">
      <c r="A2395" s="7">
        <f>anotacoes!D2395</f>
        <v>40833</v>
      </c>
      <c r="B2395" t="str">
        <f>anotacoes!C2395</f>
        <v>GRAND PRIX ABU DHABI 2011</v>
      </c>
      <c r="C2395" t="str">
        <f>anotacoes!E2395</f>
        <v>ELMONT, G</v>
      </c>
      <c r="D2395" t="str">
        <f>anotacoes!F2395</f>
        <v>STEVENS</v>
      </c>
      <c r="E2395" t="s">
        <v>10325</v>
      </c>
      <c r="F2395">
        <f>anotacoes!A2395</f>
        <v>39</v>
      </c>
      <c r="G2395">
        <f>anotacoes!B2395</f>
        <v>15</v>
      </c>
      <c r="H2395" t="str">
        <f>anotacoes!K2395</f>
        <v xml:space="preserve"> 00:00:58,957</v>
      </c>
      <c r="I2395" t="str">
        <f>anotacoes!L2395</f>
        <v xml:space="preserve"> 00:01:41,690</v>
      </c>
      <c r="J2395" t="str">
        <f>IF(L2395="PAUSE",E2395,IF(anotacoes!G2399=conversao_anotacoes!C2395,conversao_anotacoes!C2395,conversao_anotacoes!D2395))</f>
        <v>ELMONT, G</v>
      </c>
      <c r="K2395" t="str">
        <f t="shared" si="74"/>
        <v>STEVENS</v>
      </c>
      <c r="L2395" t="str">
        <f>UPPER(anotacoes!H2395)</f>
        <v>DEFENSE</v>
      </c>
      <c r="M2395" t="str">
        <f>IF(OR(L2395="ATTACK",L2395="FINTA"),"&lt;TECNICA&gt;",UPPER(anotacoes!I2395))</f>
        <v>USING BODY MASS</v>
      </c>
      <c r="N2395" t="str">
        <f>IF(OR(L2395="ATTACK",L2395="FINTA"),UPPER(anotacoes!I2395),"")</f>
        <v/>
      </c>
      <c r="O2395" s="6" t="str">
        <f>IF(anotacoes!N2395=0,"",anotacoes!N2395)</f>
        <v/>
      </c>
      <c r="P2395" t="str">
        <f>IF(anotacoes!M2395=0,"",UPPER(anotacoes!M2395))</f>
        <v/>
      </c>
      <c r="Q2395" t="str">
        <f t="shared" si="75"/>
        <v>INSERT INTO CONVERSAO_LUTA_ACAO (cd_conversao, id_luta, sequencia, momento_inicio, momento_fim, quem_faz, quem_sofre, acao_tipo, acao, tecnica, direcao, pontuacao) VALUES (1, 39, 15, TRIM(' 00:00:58,957'), TRIM(' 00:01:41,690'), 'ELMONT, G', 'STEVENS', 'DEFENSE', 'USING BODY MASS', NULL, NULL, NULL)</v>
      </c>
      <c r="R2395" t="s">
        <v>10327</v>
      </c>
    </row>
    <row r="2396" spans="1:18" hidden="1" x14ac:dyDescent="0.25">
      <c r="A2396" s="7">
        <f>anotacoes!D2396</f>
        <v>40833</v>
      </c>
      <c r="B2396" t="str">
        <f>anotacoes!C2396</f>
        <v>GRAND PRIX ABU DHABI 2011</v>
      </c>
      <c r="C2396" t="str">
        <f>anotacoes!E2396</f>
        <v>ELMONT, G</v>
      </c>
      <c r="D2396" t="str">
        <f>anotacoes!F2396</f>
        <v>STEVENS</v>
      </c>
      <c r="E2396" t="s">
        <v>10325</v>
      </c>
      <c r="F2396">
        <f>anotacoes!A2396</f>
        <v>39</v>
      </c>
      <c r="G2396">
        <f>anotacoes!B2396</f>
        <v>16</v>
      </c>
      <c r="H2396" t="str">
        <f>anotacoes!K2396</f>
        <v xml:space="preserve"> 00:01:41,859</v>
      </c>
      <c r="I2396" t="str">
        <f>anotacoes!L2396</f>
        <v xml:space="preserve"> 00:01:43,715</v>
      </c>
      <c r="J2396" t="str">
        <f>IF(L2396="PAUSE",E2396,IF(anotacoes!G2400=conversao_anotacoes!C2396,conversao_anotacoes!C2396,conversao_anotacoes!D2396))</f>
        <v>ELMONT, G</v>
      </c>
      <c r="K2396" t="str">
        <f t="shared" si="74"/>
        <v>STEVENS</v>
      </c>
      <c r="L2396" t="str">
        <f>UPPER(anotacoes!H2396)</f>
        <v>GROUNDWORK COMBAT</v>
      </c>
      <c r="M2396" t="str">
        <f>IF(OR(L2396="ATTACK",L2396="FINTA"),"&lt;TECNICA&gt;",UPPER(anotacoes!I2396))</f>
        <v>&lt;LUTA_SOLO&gt;</v>
      </c>
      <c r="N2396" t="str">
        <f>IF(OR(L2396="ATTACK",L2396="FINTA"),UPPER(anotacoes!I2396),"")</f>
        <v/>
      </c>
      <c r="O2396" s="6" t="str">
        <f>IF(anotacoes!N2396=0,"",anotacoes!N2396)</f>
        <v/>
      </c>
      <c r="P2396" t="str">
        <f>IF(anotacoes!M2396=0,"",UPPER(anotacoes!M2396))</f>
        <v/>
      </c>
      <c r="Q2396" t="str">
        <f t="shared" si="75"/>
        <v>INSERT INTO CONVERSAO_LUTA_ACAO (cd_conversao, id_luta, sequencia, momento_inicio, momento_fim, quem_faz, quem_sofre, acao_tipo, acao, tecnica, direcao, pontuacao) VALUES (1, 39, 16, TRIM(' 00:01:41,859'), TRIM(' 00:01:43,715'), 'ELMONT, G', 'STEVENS', 'GROUNDWORK COMBAT', '&lt;LUTA_SOLO&gt;', NULL, NULL, NULL)</v>
      </c>
      <c r="R2396" t="s">
        <v>10327</v>
      </c>
    </row>
    <row r="2397" spans="1:18" hidden="1" x14ac:dyDescent="0.25">
      <c r="A2397" s="7">
        <f>anotacoes!D2397</f>
        <v>40833</v>
      </c>
      <c r="B2397" t="str">
        <f>anotacoes!C2397</f>
        <v>GRAND PRIX ABU DHABI 2011</v>
      </c>
      <c r="C2397" t="str">
        <f>anotacoes!E2397</f>
        <v>ELMONT, G</v>
      </c>
      <c r="D2397" t="str">
        <f>anotacoes!F2397</f>
        <v>STEVENS</v>
      </c>
      <c r="E2397" t="s">
        <v>10325</v>
      </c>
      <c r="F2397">
        <f>anotacoes!A2397</f>
        <v>39</v>
      </c>
      <c r="G2397">
        <f>anotacoes!B2397</f>
        <v>17</v>
      </c>
      <c r="H2397" t="str">
        <f>anotacoes!K2397</f>
        <v xml:space="preserve"> 00:01:43,715</v>
      </c>
      <c r="I2397" t="str">
        <f>anotacoes!L2397</f>
        <v xml:space="preserve"> 00:01:43,715</v>
      </c>
      <c r="J2397" t="str">
        <f>IF(L2397="PAUSE",E2397,IF(anotacoes!G2401=conversao_anotacoes!C2397,conversao_anotacoes!C2397,conversao_anotacoes!D2397))</f>
        <v>&lt;ARBITRO_DESCONHECIDO&gt;</v>
      </c>
      <c r="K2397" t="str">
        <f t="shared" si="74"/>
        <v/>
      </c>
      <c r="L2397" t="str">
        <f>UPPER(anotacoes!H2397)</f>
        <v>PAUSE</v>
      </c>
      <c r="M2397" t="str">
        <f>IF(OR(L2397="ATTACK",L2397="FINTA"),"&lt;TECNICA&gt;",UPPER(anotacoes!I2397))</f>
        <v>&lt;NAO_CLASSIFICADO&gt;</v>
      </c>
      <c r="N2397" t="str">
        <f>IF(OR(L2397="ATTACK",L2397="FINTA"),UPPER(anotacoes!I2397),"")</f>
        <v/>
      </c>
      <c r="O2397" s="6" t="str">
        <f>IF(anotacoes!N2397=0,"",anotacoes!N2397)</f>
        <v/>
      </c>
      <c r="P2397" t="str">
        <f>IF(anotacoes!M2397=0,"",UPPER(anotacoes!M2397))</f>
        <v/>
      </c>
      <c r="Q2397" t="str">
        <f t="shared" si="75"/>
        <v>INSERT INTO CONVERSAO_LUTA_ACAO (cd_conversao, id_luta, sequencia, momento_inicio, momento_fim, quem_faz, quem_sofre, acao_tipo, acao, tecnica, direcao, pontuacao) VALUES (1, 39, 17, TRIM(' 00:01:43,715'), TRIM(' 00:01:43,715'), '&lt;ARBITRO_DESCONHECIDO&gt;', '', 'PAUSE', '&lt;NAO_CLASSIFICADO&gt;', NULL, NULL, NULL)</v>
      </c>
      <c r="R2397" t="s">
        <v>10327</v>
      </c>
    </row>
    <row r="2398" spans="1:18" hidden="1" x14ac:dyDescent="0.25">
      <c r="A2398" s="7">
        <f>anotacoes!D2398</f>
        <v>40833</v>
      </c>
      <c r="B2398" t="str">
        <f>anotacoes!C2398</f>
        <v>GRAND PRIX ABU DHABI 2011</v>
      </c>
      <c r="C2398" t="str">
        <f>anotacoes!E2398</f>
        <v>ELMONT, G</v>
      </c>
      <c r="D2398" t="str">
        <f>anotacoes!F2398</f>
        <v>STEVENS</v>
      </c>
      <c r="E2398" t="s">
        <v>10325</v>
      </c>
      <c r="F2398">
        <f>anotacoes!A2398</f>
        <v>39</v>
      </c>
      <c r="G2398">
        <f>anotacoes!B2398</f>
        <v>18</v>
      </c>
      <c r="H2398" t="str">
        <f>anotacoes!K2398</f>
        <v xml:space="preserve"> 00:01:43,715</v>
      </c>
      <c r="I2398" t="str">
        <f>anotacoes!L2398</f>
        <v xml:space="preserve"> 00:01:46,290</v>
      </c>
      <c r="J2398" t="str">
        <f>IF(L2398="PAUSE",E2398,IF(anotacoes!G2402=conversao_anotacoes!C2398,conversao_anotacoes!C2398,conversao_anotacoes!D2398))</f>
        <v>ELMONT, G</v>
      </c>
      <c r="K2398" t="str">
        <f t="shared" si="74"/>
        <v>STEVENS</v>
      </c>
      <c r="L2398" t="str">
        <f>UPPER(anotacoes!H2398)</f>
        <v>DISPLACEMENT</v>
      </c>
      <c r="M2398" t="str">
        <f>IF(OR(L2398="ATTACK",L2398="FINTA"),"&lt;TECNICA&gt;",UPPER(anotacoes!I2398))</f>
        <v>2-3 STEP HESITANT LEFT</v>
      </c>
      <c r="N2398" t="str">
        <f>IF(OR(L2398="ATTACK",L2398="FINTA"),UPPER(anotacoes!I2398),"")</f>
        <v/>
      </c>
      <c r="O2398" s="6" t="str">
        <f>IF(anotacoes!N2398=0,"",anotacoes!N2398)</f>
        <v/>
      </c>
      <c r="P2398" t="str">
        <f>IF(anotacoes!M2398=0,"",UPPER(anotacoes!M2398))</f>
        <v/>
      </c>
      <c r="Q2398" t="str">
        <f t="shared" si="75"/>
        <v>INSERT INTO CONVERSAO_LUTA_ACAO (cd_conversao, id_luta, sequencia, momento_inicio, momento_fim, quem_faz, quem_sofre, acao_tipo, acao, tecnica, direcao, pontuacao) VALUES (1, 39, 18, TRIM(' 00:01:43,715'), TRIM(' 00:01:46,290'), 'ELMONT, G', 'STEVENS', 'DISPLACEMENT', '2-3 STEP HESITANT LEFT', NULL, NULL, NULL)</v>
      </c>
      <c r="R2398" t="s">
        <v>10327</v>
      </c>
    </row>
    <row r="2399" spans="1:18" hidden="1" x14ac:dyDescent="0.25">
      <c r="A2399" s="7">
        <f>anotacoes!D2399</f>
        <v>40833</v>
      </c>
      <c r="B2399" t="str">
        <f>anotacoes!C2399</f>
        <v>GRAND PRIX ABU DHABI 2011</v>
      </c>
      <c r="C2399" t="str">
        <f>anotacoes!E2399</f>
        <v>ELMONT, G</v>
      </c>
      <c r="D2399" t="str">
        <f>anotacoes!F2399</f>
        <v>STEVENS</v>
      </c>
      <c r="E2399" t="s">
        <v>10325</v>
      </c>
      <c r="F2399">
        <f>anotacoes!A2399</f>
        <v>39</v>
      </c>
      <c r="G2399">
        <f>anotacoes!B2399</f>
        <v>19</v>
      </c>
      <c r="H2399" t="str">
        <f>anotacoes!K2399</f>
        <v xml:space="preserve"> 00:01:46,290</v>
      </c>
      <c r="I2399" t="str">
        <f>anotacoes!L2399</f>
        <v xml:space="preserve"> 00:01:50,216</v>
      </c>
      <c r="J2399" t="str">
        <f>IF(L2399="PAUSE",E2399,IF(anotacoes!G2403=conversao_anotacoes!C2399,conversao_anotacoes!C2399,conversao_anotacoes!D2399))</f>
        <v>ELMONT, G</v>
      </c>
      <c r="K2399" t="str">
        <f t="shared" si="74"/>
        <v>STEVENS</v>
      </c>
      <c r="L2399" t="str">
        <f>UPPER(anotacoes!H2399)</f>
        <v>GRIP TIME</v>
      </c>
      <c r="M2399" t="str">
        <f>IF(OR(L2399="ATTACK",L2399="FINTA"),"&lt;TECNICA&gt;",UPPER(anotacoes!I2399))</f>
        <v>RIGHT SLEEVE LEFT SLEEVE</v>
      </c>
      <c r="N2399" t="str">
        <f>IF(OR(L2399="ATTACK",L2399="FINTA"),UPPER(anotacoes!I2399),"")</f>
        <v/>
      </c>
      <c r="O2399" s="6" t="str">
        <f>IF(anotacoes!N2399=0,"",anotacoes!N2399)</f>
        <v/>
      </c>
      <c r="P2399" t="str">
        <f>IF(anotacoes!M2399=0,"",UPPER(anotacoes!M2399))</f>
        <v/>
      </c>
      <c r="Q2399" t="str">
        <f t="shared" si="75"/>
        <v>INSERT INTO CONVERSAO_LUTA_ACAO (cd_conversao, id_luta, sequencia, momento_inicio, momento_fim, quem_faz, quem_sofre, acao_tipo, acao, tecnica, direcao, pontuacao) VALUES (1, 39, 19, TRIM(' 00:01:46,290'), TRIM(' 00:01:50,216'), 'ELMONT, G', 'STEVENS', 'GRIP TIME', 'RIGHT SLEEVE LEFT SLEEVE', NULL, NULL, NULL)</v>
      </c>
      <c r="R2399" t="s">
        <v>10327</v>
      </c>
    </row>
    <row r="2400" spans="1:18" hidden="1" x14ac:dyDescent="0.25">
      <c r="A2400" s="7">
        <f>anotacoes!D2400</f>
        <v>40833</v>
      </c>
      <c r="B2400" t="str">
        <f>anotacoes!C2400</f>
        <v>GRAND PRIX ABU DHABI 2011</v>
      </c>
      <c r="C2400" t="str">
        <f>anotacoes!E2400</f>
        <v>ELMONT, G</v>
      </c>
      <c r="D2400" t="str">
        <f>anotacoes!F2400</f>
        <v>STEVENS</v>
      </c>
      <c r="E2400" t="s">
        <v>10325</v>
      </c>
      <c r="F2400">
        <f>anotacoes!A2400</f>
        <v>39</v>
      </c>
      <c r="G2400">
        <f>anotacoes!B2400</f>
        <v>20</v>
      </c>
      <c r="H2400" t="str">
        <f>anotacoes!K2400</f>
        <v xml:space="preserve"> 00:01:50,216</v>
      </c>
      <c r="I2400" t="str">
        <f>anotacoes!L2400</f>
        <v xml:space="preserve"> 00:01:56,177</v>
      </c>
      <c r="J2400" t="str">
        <f>IF(L2400="PAUSE",E2400,IF(anotacoes!G2404=conversao_anotacoes!C2400,conversao_anotacoes!C2400,conversao_anotacoes!D2400))</f>
        <v>ELMONT, G</v>
      </c>
      <c r="K2400" t="str">
        <f t="shared" si="74"/>
        <v>STEVENS</v>
      </c>
      <c r="L2400" t="str">
        <f>UPPER(anotacoes!H2400)</f>
        <v>DISPLACEMENT</v>
      </c>
      <c r="M2400" t="str">
        <f>IF(OR(L2400="ATTACK",L2400="FINTA"),"&lt;TECNICA&gt;",UPPER(anotacoes!I2400))</f>
        <v>TRY TO GRIP WITH CONTACT</v>
      </c>
      <c r="N2400" t="str">
        <f>IF(OR(L2400="ATTACK",L2400="FINTA"),UPPER(anotacoes!I2400),"")</f>
        <v/>
      </c>
      <c r="O2400" s="6" t="str">
        <f>IF(anotacoes!N2400=0,"",anotacoes!N2400)</f>
        <v/>
      </c>
      <c r="P2400" t="str">
        <f>IF(anotacoes!M2400=0,"",UPPER(anotacoes!M2400))</f>
        <v/>
      </c>
      <c r="Q2400" t="str">
        <f t="shared" si="75"/>
        <v>INSERT INTO CONVERSAO_LUTA_ACAO (cd_conversao, id_luta, sequencia, momento_inicio, momento_fim, quem_faz, quem_sofre, acao_tipo, acao, tecnica, direcao, pontuacao) VALUES (1, 39, 20, TRIM(' 00:01:50,216'), TRIM(' 00:01:56,177'), 'ELMONT, G', 'STEVENS', 'DISPLACEMENT', 'TRY TO GRIP WITH CONTACT', NULL, NULL, NULL)</v>
      </c>
      <c r="R2400" t="s">
        <v>10327</v>
      </c>
    </row>
    <row r="2401" spans="1:18" hidden="1" x14ac:dyDescent="0.25">
      <c r="A2401" s="7">
        <f>anotacoes!D2401</f>
        <v>40833</v>
      </c>
      <c r="B2401" t="str">
        <f>anotacoes!C2401</f>
        <v>GRAND PRIX ABU DHABI 2011</v>
      </c>
      <c r="C2401" t="str">
        <f>anotacoes!E2401</f>
        <v>ELMONT, G</v>
      </c>
      <c r="D2401" t="str">
        <f>anotacoes!F2401</f>
        <v>STEVENS</v>
      </c>
      <c r="E2401" t="s">
        <v>10325</v>
      </c>
      <c r="F2401">
        <f>anotacoes!A2401</f>
        <v>39</v>
      </c>
      <c r="G2401">
        <f>anotacoes!B2401</f>
        <v>21</v>
      </c>
      <c r="H2401" t="str">
        <f>anotacoes!K2401</f>
        <v xml:space="preserve"> 00:01:56,177</v>
      </c>
      <c r="I2401" t="str">
        <f>anotacoes!L2401</f>
        <v xml:space="preserve"> 00:01:59,949</v>
      </c>
      <c r="J2401" t="str">
        <f>IF(L2401="PAUSE",E2401,IF(anotacoes!G2405=conversao_anotacoes!C2401,conversao_anotacoes!C2401,conversao_anotacoes!D2401))</f>
        <v>ELMONT, G</v>
      </c>
      <c r="K2401" t="str">
        <f t="shared" si="74"/>
        <v>STEVENS</v>
      </c>
      <c r="L2401" t="str">
        <f>UPPER(anotacoes!H2401)</f>
        <v>GRIP TIME</v>
      </c>
      <c r="M2401" t="str">
        <f>IF(OR(L2401="ATTACK",L2401="FINTA"),"&lt;TECNICA&gt;",UPPER(anotacoes!I2401))</f>
        <v>RIGHT COLLAR LEFT SLEEVE</v>
      </c>
      <c r="N2401" t="str">
        <f>IF(OR(L2401="ATTACK",L2401="FINTA"),UPPER(anotacoes!I2401),"")</f>
        <v/>
      </c>
      <c r="O2401" s="6" t="str">
        <f>IF(anotacoes!N2401=0,"",anotacoes!N2401)</f>
        <v/>
      </c>
      <c r="P2401" t="str">
        <f>IF(anotacoes!M2401=0,"",UPPER(anotacoes!M2401))</f>
        <v/>
      </c>
      <c r="Q2401" t="str">
        <f t="shared" si="75"/>
        <v>INSERT INTO CONVERSAO_LUTA_ACAO (cd_conversao, id_luta, sequencia, momento_inicio, momento_fim, quem_faz, quem_sofre, acao_tipo, acao, tecnica, direcao, pontuacao) VALUES (1, 39, 21, TRIM(' 00:01:56,177'), TRIM(' 00:01:59,949'), 'ELMONT, G', 'STEVENS', 'GRIP TIME', 'RIGHT COLLAR LEFT SLEEVE', NULL, NULL, NULL)</v>
      </c>
      <c r="R2401" t="s">
        <v>10327</v>
      </c>
    </row>
    <row r="2402" spans="1:18" hidden="1" x14ac:dyDescent="0.25">
      <c r="A2402" s="7">
        <f>anotacoes!D2402</f>
        <v>40833</v>
      </c>
      <c r="B2402" t="str">
        <f>anotacoes!C2402</f>
        <v>GRAND PRIX ABU DHABI 2011</v>
      </c>
      <c r="C2402" t="str">
        <f>anotacoes!E2402</f>
        <v>ELMONT, G</v>
      </c>
      <c r="D2402" t="str">
        <f>anotacoes!F2402</f>
        <v>STEVENS</v>
      </c>
      <c r="E2402" t="s">
        <v>10325</v>
      </c>
      <c r="F2402">
        <f>anotacoes!A2402</f>
        <v>39</v>
      </c>
      <c r="G2402">
        <f>anotacoes!B2402</f>
        <v>22</v>
      </c>
      <c r="H2402" t="str">
        <f>anotacoes!K2402</f>
        <v xml:space="preserve"> 00:01:59,949</v>
      </c>
      <c r="I2402" t="str">
        <f>anotacoes!L2402</f>
        <v xml:space="preserve"> 00:01:59,949</v>
      </c>
      <c r="J2402" t="str">
        <f>IF(L2402="PAUSE",E2402,IF(anotacoes!G2406=conversao_anotacoes!C2402,conversao_anotacoes!C2402,conversao_anotacoes!D2402))</f>
        <v>ELMONT, G</v>
      </c>
      <c r="K2402" t="str">
        <f t="shared" si="74"/>
        <v>STEVENS</v>
      </c>
      <c r="L2402" t="str">
        <f>UPPER(anotacoes!H2402)</f>
        <v>ATTACK</v>
      </c>
      <c r="M2402" t="str">
        <f>IF(OR(L2402="ATTACK",L2402="FINTA"),"&lt;TECNICA&gt;",UPPER(anotacoes!I2402))</f>
        <v>&lt;TECNICA&gt;</v>
      </c>
      <c r="N2402" t="str">
        <f>IF(OR(L2402="ATTACK",L2402="FINTA"),UPPER(anotacoes!I2402),"")</f>
        <v>KOUCHI GARI</v>
      </c>
      <c r="O2402" s="6">
        <f>IF(anotacoes!N2402=0,"",anotacoes!N2402)</f>
        <v>7</v>
      </c>
      <c r="P2402" t="str">
        <f>IF(anotacoes!M2402=0,"",UPPER(anotacoes!M2402))</f>
        <v/>
      </c>
      <c r="Q2402" t="str">
        <f t="shared" si="75"/>
        <v>INSERT INTO CONVERSAO_LUTA_ACAO (cd_conversao, id_luta, sequencia, momento_inicio, momento_fim, quem_faz, quem_sofre, acao_tipo, acao, tecnica, direcao, pontuacao) VALUES (1, 39, 22, TRIM(' 00:01:59,949'), TRIM(' 00:01:59,949'), 'ELMONT, G', 'STEVENS', 'ATTACK', '&lt;TECNICA&gt;', 'KOUCHI GARI', 7, NULL)</v>
      </c>
      <c r="R2402" t="s">
        <v>10327</v>
      </c>
    </row>
    <row r="2403" spans="1:18" hidden="1" x14ac:dyDescent="0.25">
      <c r="A2403" s="7">
        <f>anotacoes!D2403</f>
        <v>40833</v>
      </c>
      <c r="B2403" t="str">
        <f>anotacoes!C2403</f>
        <v>GRAND PRIX ABU DHABI 2011</v>
      </c>
      <c r="C2403" t="str">
        <f>anotacoes!E2403</f>
        <v>ELMONT, G</v>
      </c>
      <c r="D2403" t="str">
        <f>anotacoes!F2403</f>
        <v>STEVENS</v>
      </c>
      <c r="E2403" t="s">
        <v>10325</v>
      </c>
      <c r="F2403">
        <f>anotacoes!A2403</f>
        <v>39</v>
      </c>
      <c r="G2403">
        <f>anotacoes!B2403</f>
        <v>23</v>
      </c>
      <c r="H2403" t="str">
        <f>anotacoes!K2403</f>
        <v xml:space="preserve"> 00:01:59,949</v>
      </c>
      <c r="I2403" t="str">
        <f>anotacoes!L2403</f>
        <v xml:space="preserve"> 00:02:06,552</v>
      </c>
      <c r="J2403" t="str">
        <f>IF(L2403="PAUSE",E2403,IF(anotacoes!G2407=conversao_anotacoes!C2403,conversao_anotacoes!C2403,conversao_anotacoes!D2403))</f>
        <v>ELMONT, G</v>
      </c>
      <c r="K2403" t="str">
        <f t="shared" si="74"/>
        <v>STEVENS</v>
      </c>
      <c r="L2403" t="str">
        <f>UPPER(anotacoes!H2403)</f>
        <v>GRIP TIME</v>
      </c>
      <c r="M2403" t="str">
        <f>IF(OR(L2403="ATTACK",L2403="FINTA"),"&lt;TECNICA&gt;",UPPER(anotacoes!I2403))</f>
        <v>LEFT COLLAR RIGHT COLLAR</v>
      </c>
      <c r="N2403" t="str">
        <f>IF(OR(L2403="ATTACK",L2403="FINTA"),UPPER(anotacoes!I2403),"")</f>
        <v/>
      </c>
      <c r="O2403" s="6" t="str">
        <f>IF(anotacoes!N2403=0,"",anotacoes!N2403)</f>
        <v/>
      </c>
      <c r="P2403" t="str">
        <f>IF(anotacoes!M2403=0,"",UPPER(anotacoes!M2403))</f>
        <v/>
      </c>
      <c r="Q2403" t="str">
        <f t="shared" si="75"/>
        <v>INSERT INTO CONVERSAO_LUTA_ACAO (cd_conversao, id_luta, sequencia, momento_inicio, momento_fim, quem_faz, quem_sofre, acao_tipo, acao, tecnica, direcao, pontuacao) VALUES (1, 39, 23, TRIM(' 00:01:59,949'), TRIM(' 00:02:06,552'), 'ELMONT, G', 'STEVENS', 'GRIP TIME', 'LEFT COLLAR RIGHT COLLAR', NULL, NULL, NULL)</v>
      </c>
      <c r="R2403" t="s">
        <v>10327</v>
      </c>
    </row>
    <row r="2404" spans="1:18" hidden="1" x14ac:dyDescent="0.25">
      <c r="A2404" s="7">
        <f>anotacoes!D2404</f>
        <v>40833</v>
      </c>
      <c r="B2404" t="str">
        <f>anotacoes!C2404</f>
        <v>GRAND PRIX ABU DHABI 2011</v>
      </c>
      <c r="C2404" t="str">
        <f>anotacoes!E2404</f>
        <v>ELMONT, G</v>
      </c>
      <c r="D2404" t="str">
        <f>anotacoes!F2404</f>
        <v>STEVENS</v>
      </c>
      <c r="E2404" t="s">
        <v>10325</v>
      </c>
      <c r="F2404">
        <f>anotacoes!A2404</f>
        <v>39</v>
      </c>
      <c r="G2404">
        <f>anotacoes!B2404</f>
        <v>24</v>
      </c>
      <c r="H2404" t="str">
        <f>anotacoes!K2404</f>
        <v xml:space="preserve"> 00:02:06,552</v>
      </c>
      <c r="I2404" t="str">
        <f>anotacoes!L2404</f>
        <v xml:space="preserve"> 00:02:10,779</v>
      </c>
      <c r="J2404" t="str">
        <f>IF(L2404="PAUSE",E2404,IF(anotacoes!G2408=conversao_anotacoes!C2404,conversao_anotacoes!C2404,conversao_anotacoes!D2404))</f>
        <v>ELMONT, G</v>
      </c>
      <c r="K2404" t="str">
        <f t="shared" si="74"/>
        <v>STEVENS</v>
      </c>
      <c r="L2404" t="str">
        <f>UPPER(anotacoes!H2404)</f>
        <v>GRIP TIME</v>
      </c>
      <c r="M2404" t="str">
        <f>IF(OR(L2404="ATTACK",L2404="FINTA"),"&lt;TECNICA&gt;",UPPER(anotacoes!I2404))</f>
        <v>RIGHT COLLAR</v>
      </c>
      <c r="N2404" t="str">
        <f>IF(OR(L2404="ATTACK",L2404="FINTA"),UPPER(anotacoes!I2404),"")</f>
        <v/>
      </c>
      <c r="O2404" s="6" t="str">
        <f>IF(anotacoes!N2404=0,"",anotacoes!N2404)</f>
        <v/>
      </c>
      <c r="P2404" t="str">
        <f>IF(anotacoes!M2404=0,"",UPPER(anotacoes!M2404))</f>
        <v/>
      </c>
      <c r="Q2404" t="str">
        <f t="shared" si="75"/>
        <v>INSERT INTO CONVERSAO_LUTA_ACAO (cd_conversao, id_luta, sequencia, momento_inicio, momento_fim, quem_faz, quem_sofre, acao_tipo, acao, tecnica, direcao, pontuacao) VALUES (1, 39, 24, TRIM(' 00:02:06,552'), TRIM(' 00:02:10,779'), 'ELMONT, G', 'STEVENS', 'GRIP TIME', 'RIGHT COLLAR', NULL, NULL, NULL)</v>
      </c>
      <c r="R2404" t="s">
        <v>10327</v>
      </c>
    </row>
    <row r="2405" spans="1:18" hidden="1" x14ac:dyDescent="0.25">
      <c r="A2405" s="7">
        <f>anotacoes!D2405</f>
        <v>40833</v>
      </c>
      <c r="B2405" t="str">
        <f>anotacoes!C2405</f>
        <v>GRAND PRIX ABU DHABI 2011</v>
      </c>
      <c r="C2405" t="str">
        <f>anotacoes!E2405</f>
        <v>ELMONT, G</v>
      </c>
      <c r="D2405" t="str">
        <f>anotacoes!F2405</f>
        <v>STEVENS</v>
      </c>
      <c r="E2405" t="s">
        <v>10325</v>
      </c>
      <c r="F2405">
        <f>anotacoes!A2405</f>
        <v>39</v>
      </c>
      <c r="G2405">
        <f>anotacoes!B2405</f>
        <v>25</v>
      </c>
      <c r="H2405" t="str">
        <f>anotacoes!K2405</f>
        <v xml:space="preserve"> 00:02:10,939</v>
      </c>
      <c r="I2405" t="str">
        <f>anotacoes!L2405</f>
        <v xml:space="preserve"> 00:02:14,114</v>
      </c>
      <c r="J2405" t="str">
        <f>IF(L2405="PAUSE",E2405,IF(anotacoes!G2409=conversao_anotacoes!C2405,conversao_anotacoes!C2405,conversao_anotacoes!D2405))</f>
        <v>ELMONT, G</v>
      </c>
      <c r="K2405" t="str">
        <f t="shared" si="74"/>
        <v>STEVENS</v>
      </c>
      <c r="L2405" t="str">
        <f>UPPER(anotacoes!H2405)</f>
        <v>GRIP TIME</v>
      </c>
      <c r="M2405" t="str">
        <f>IF(OR(L2405="ATTACK",L2405="FINTA"),"&lt;TECNICA&gt;",UPPER(anotacoes!I2405))</f>
        <v>LEFT COLLAR RIGHT COLLAR</v>
      </c>
      <c r="N2405" t="str">
        <f>IF(OR(L2405="ATTACK",L2405="FINTA"),UPPER(anotacoes!I2405),"")</f>
        <v/>
      </c>
      <c r="O2405" s="6" t="str">
        <f>IF(anotacoes!N2405=0,"",anotacoes!N2405)</f>
        <v/>
      </c>
      <c r="P2405" t="str">
        <f>IF(anotacoes!M2405=0,"",UPPER(anotacoes!M2405))</f>
        <v/>
      </c>
      <c r="Q2405" t="str">
        <f t="shared" si="75"/>
        <v>INSERT INTO CONVERSAO_LUTA_ACAO (cd_conversao, id_luta, sequencia, momento_inicio, momento_fim, quem_faz, quem_sofre, acao_tipo, acao, tecnica, direcao, pontuacao) VALUES (1, 39, 25, TRIM(' 00:02:10,939'), TRIM(' 00:02:14,114'), 'ELMONT, G', 'STEVENS', 'GRIP TIME', 'LEFT COLLAR RIGHT COLLAR', NULL, NULL, NULL)</v>
      </c>
      <c r="R2405" t="s">
        <v>10327</v>
      </c>
    </row>
    <row r="2406" spans="1:18" hidden="1" x14ac:dyDescent="0.25">
      <c r="A2406" s="7">
        <f>anotacoes!D2406</f>
        <v>40833</v>
      </c>
      <c r="B2406" t="str">
        <f>anotacoes!C2406</f>
        <v>GRAND PRIX ABU DHABI 2011</v>
      </c>
      <c r="C2406" t="str">
        <f>anotacoes!E2406</f>
        <v>ELMONT, G</v>
      </c>
      <c r="D2406" t="str">
        <f>anotacoes!F2406</f>
        <v>STEVENS</v>
      </c>
      <c r="E2406" t="s">
        <v>10325</v>
      </c>
      <c r="F2406">
        <f>anotacoes!A2406</f>
        <v>39</v>
      </c>
      <c r="G2406">
        <f>anotacoes!B2406</f>
        <v>26</v>
      </c>
      <c r="H2406" t="str">
        <f>anotacoes!K2406</f>
        <v xml:space="preserve"> 00:02:14,114</v>
      </c>
      <c r="I2406" t="str">
        <f>anotacoes!L2406</f>
        <v xml:space="preserve"> 00:02:14,943</v>
      </c>
      <c r="J2406" t="str">
        <f>IF(L2406="PAUSE",E2406,IF(anotacoes!G2410=conversao_anotacoes!C2406,conversao_anotacoes!C2406,conversao_anotacoes!D2406))</f>
        <v>ELMONT, G</v>
      </c>
      <c r="K2406" t="str">
        <f t="shared" si="74"/>
        <v>STEVENS</v>
      </c>
      <c r="L2406" t="str">
        <f>UPPER(anotacoes!H2406)</f>
        <v>DEFENSE</v>
      </c>
      <c r="M2406" t="str">
        <f>IF(OR(L2406="ATTACK",L2406="FINTA"),"&lt;TECNICA&gt;",UPPER(anotacoes!I2406))</f>
        <v>TAE-SABAKI RIGHT INCLINED</v>
      </c>
      <c r="N2406" t="str">
        <f>IF(OR(L2406="ATTACK",L2406="FINTA"),UPPER(anotacoes!I2406),"")</f>
        <v/>
      </c>
      <c r="O2406" s="6" t="str">
        <f>IF(anotacoes!N2406=0,"",anotacoes!N2406)</f>
        <v/>
      </c>
      <c r="P2406" t="str">
        <f>IF(anotacoes!M2406=0,"",UPPER(anotacoes!M2406))</f>
        <v/>
      </c>
      <c r="Q2406" t="str">
        <f t="shared" si="75"/>
        <v>INSERT INTO CONVERSAO_LUTA_ACAO (cd_conversao, id_luta, sequencia, momento_inicio, momento_fim, quem_faz, quem_sofre, acao_tipo, acao, tecnica, direcao, pontuacao) VALUES (1, 39, 26, TRIM(' 00:02:14,114'), TRIM(' 00:02:14,943'), 'ELMONT, G', 'STEVENS', 'DEFENSE', 'TAE-SABAKI RIGHT INCLINED', NULL, NULL, NULL)</v>
      </c>
      <c r="R2406" t="s">
        <v>10327</v>
      </c>
    </row>
    <row r="2407" spans="1:18" hidden="1" x14ac:dyDescent="0.25">
      <c r="A2407" s="7">
        <f>anotacoes!D2407</f>
        <v>40833</v>
      </c>
      <c r="B2407" t="str">
        <f>anotacoes!C2407</f>
        <v>GRAND PRIX ABU DHABI 2011</v>
      </c>
      <c r="C2407" t="str">
        <f>anotacoes!E2407</f>
        <v>ELMONT, G</v>
      </c>
      <c r="D2407" t="str">
        <f>anotacoes!F2407</f>
        <v>STEVENS</v>
      </c>
      <c r="E2407" t="s">
        <v>10325</v>
      </c>
      <c r="F2407">
        <f>anotacoes!A2407</f>
        <v>39</v>
      </c>
      <c r="G2407">
        <f>anotacoes!B2407</f>
        <v>27</v>
      </c>
      <c r="H2407" t="str">
        <f>anotacoes!K2407</f>
        <v xml:space="preserve"> 00:02:14,943</v>
      </c>
      <c r="I2407" t="str">
        <f>anotacoes!L2407</f>
        <v xml:space="preserve"> 00:02:17,530</v>
      </c>
      <c r="J2407" t="str">
        <f>IF(L2407="PAUSE",E2407,IF(anotacoes!G2411=conversao_anotacoes!C2407,conversao_anotacoes!C2407,conversao_anotacoes!D2407))</f>
        <v>ELMONT, G</v>
      </c>
      <c r="K2407" t="str">
        <f t="shared" si="74"/>
        <v>STEVENS</v>
      </c>
      <c r="L2407" t="str">
        <f>UPPER(anotacoes!H2407)</f>
        <v>GRIP TIME</v>
      </c>
      <c r="M2407" t="str">
        <f>IF(OR(L2407="ATTACK",L2407="FINTA"),"&lt;TECNICA&gt;",UPPER(anotacoes!I2407))</f>
        <v>LEFT COLLAR RIGHT COLLAR</v>
      </c>
      <c r="N2407" t="str">
        <f>IF(OR(L2407="ATTACK",L2407="FINTA"),UPPER(anotacoes!I2407),"")</f>
        <v/>
      </c>
      <c r="O2407" s="6" t="str">
        <f>IF(anotacoes!N2407=0,"",anotacoes!N2407)</f>
        <v/>
      </c>
      <c r="P2407" t="str">
        <f>IF(anotacoes!M2407=0,"",UPPER(anotacoes!M2407))</f>
        <v/>
      </c>
      <c r="Q2407" t="str">
        <f t="shared" si="75"/>
        <v>INSERT INTO CONVERSAO_LUTA_ACAO (cd_conversao, id_luta, sequencia, momento_inicio, momento_fim, quem_faz, quem_sofre, acao_tipo, acao, tecnica, direcao, pontuacao) VALUES (1, 39, 27, TRIM(' 00:02:14,943'), TRIM(' 00:02:17,530'), 'ELMONT, G', 'STEVENS', 'GRIP TIME', 'LEFT COLLAR RIGHT COLLAR', NULL, NULL, NULL)</v>
      </c>
      <c r="R2407" t="s">
        <v>10327</v>
      </c>
    </row>
    <row r="2408" spans="1:18" hidden="1" x14ac:dyDescent="0.25">
      <c r="A2408" s="7">
        <f>anotacoes!D2408</f>
        <v>40833</v>
      </c>
      <c r="B2408" t="str">
        <f>anotacoes!C2408</f>
        <v>GRAND PRIX ABU DHABI 2011</v>
      </c>
      <c r="C2408" t="str">
        <f>anotacoes!E2408</f>
        <v>ELMONT, G</v>
      </c>
      <c r="D2408" t="str">
        <f>anotacoes!F2408</f>
        <v>STEVENS</v>
      </c>
      <c r="E2408" t="s">
        <v>10325</v>
      </c>
      <c r="F2408">
        <f>anotacoes!A2408</f>
        <v>39</v>
      </c>
      <c r="G2408">
        <f>anotacoes!B2408</f>
        <v>28</v>
      </c>
      <c r="H2408" t="str">
        <f>anotacoes!K2408</f>
        <v xml:space="preserve"> 00:02:17,530</v>
      </c>
      <c r="I2408" t="str">
        <f>anotacoes!L2408</f>
        <v xml:space="preserve"> 00:02:17,530</v>
      </c>
      <c r="J2408" t="str">
        <f>IF(L2408="PAUSE",E2408,IF(anotacoes!G2412=conversao_anotacoes!C2408,conversao_anotacoes!C2408,conversao_anotacoes!D2408))</f>
        <v>ELMONT, G</v>
      </c>
      <c r="K2408" t="str">
        <f t="shared" si="74"/>
        <v>STEVENS</v>
      </c>
      <c r="L2408" t="str">
        <f>UPPER(anotacoes!H2408)</f>
        <v>FINTA</v>
      </c>
      <c r="M2408" t="str">
        <f>IF(OR(L2408="ATTACK",L2408="FINTA"),"&lt;TECNICA&gt;",UPPER(anotacoes!I2408))</f>
        <v>&lt;TECNICA&gt;</v>
      </c>
      <c r="N2408" t="str">
        <f>IF(OR(L2408="ATTACK",L2408="FINTA"),UPPER(anotacoes!I2408),"")</f>
        <v>KOUCHI GARI RIGHT</v>
      </c>
      <c r="O2408" s="6" t="str">
        <f>IF(anotacoes!N2408=0,"",anotacoes!N2408)</f>
        <v/>
      </c>
      <c r="P2408" t="str">
        <f>IF(anotacoes!M2408=0,"",UPPER(anotacoes!M2408))</f>
        <v/>
      </c>
      <c r="Q2408" t="str">
        <f t="shared" si="75"/>
        <v>INSERT INTO CONVERSAO_LUTA_ACAO (cd_conversao, id_luta, sequencia, momento_inicio, momento_fim, quem_faz, quem_sofre, acao_tipo, acao, tecnica, direcao, pontuacao) VALUES (1, 39, 28, TRIM(' 00:02:17,530'), TRIM(' 00:02:17,530'), 'ELMONT, G', 'STEVENS', 'FINTA', '&lt;TECNICA&gt;', 'KOUCHI GARI RIGHT', NULL, NULL)</v>
      </c>
      <c r="R2408" t="s">
        <v>10327</v>
      </c>
    </row>
    <row r="2409" spans="1:18" hidden="1" x14ac:dyDescent="0.25">
      <c r="A2409" s="7">
        <f>anotacoes!D2409</f>
        <v>40833</v>
      </c>
      <c r="B2409" t="str">
        <f>anotacoes!C2409</f>
        <v>GRAND PRIX ABU DHABI 2011</v>
      </c>
      <c r="C2409" t="str">
        <f>anotacoes!E2409</f>
        <v>ELMONT, G</v>
      </c>
      <c r="D2409" t="str">
        <f>anotacoes!F2409</f>
        <v>STEVENS</v>
      </c>
      <c r="E2409" t="s">
        <v>10325</v>
      </c>
      <c r="F2409">
        <f>anotacoes!A2409</f>
        <v>39</v>
      </c>
      <c r="G2409">
        <f>anotacoes!B2409</f>
        <v>29</v>
      </c>
      <c r="H2409" t="str">
        <f>anotacoes!K2409</f>
        <v xml:space="preserve"> 00:02:17,530</v>
      </c>
      <c r="I2409" t="str">
        <f>anotacoes!L2409</f>
        <v xml:space="preserve"> 00:02:22,219</v>
      </c>
      <c r="J2409" t="str">
        <f>IF(L2409="PAUSE",E2409,IF(anotacoes!G2413=conversao_anotacoes!C2409,conversao_anotacoes!C2409,conversao_anotacoes!D2409))</f>
        <v>ELMONT, G</v>
      </c>
      <c r="K2409" t="str">
        <f t="shared" si="74"/>
        <v>STEVENS</v>
      </c>
      <c r="L2409" t="str">
        <f>UPPER(anotacoes!H2409)</f>
        <v>GRIP TIME</v>
      </c>
      <c r="M2409" t="str">
        <f>IF(OR(L2409="ATTACK",L2409="FINTA"),"&lt;TECNICA&gt;",UPPER(anotacoes!I2409))</f>
        <v>RIGHT COLLAR LEFT SLEEVE</v>
      </c>
      <c r="N2409" t="str">
        <f>IF(OR(L2409="ATTACK",L2409="FINTA"),UPPER(anotacoes!I2409),"")</f>
        <v/>
      </c>
      <c r="O2409" s="6" t="str">
        <f>IF(anotacoes!N2409=0,"",anotacoes!N2409)</f>
        <v/>
      </c>
      <c r="P2409" t="str">
        <f>IF(anotacoes!M2409=0,"",UPPER(anotacoes!M2409))</f>
        <v/>
      </c>
      <c r="Q2409" t="str">
        <f t="shared" si="75"/>
        <v>INSERT INTO CONVERSAO_LUTA_ACAO (cd_conversao, id_luta, sequencia, momento_inicio, momento_fim, quem_faz, quem_sofre, acao_tipo, acao, tecnica, direcao, pontuacao) VALUES (1, 39, 29, TRIM(' 00:02:17,530'), TRIM(' 00:02:22,219'), 'ELMONT, G', 'STEVENS', 'GRIP TIME', 'RIGHT COLLAR LEFT SLEEVE', NULL, NULL, NULL)</v>
      </c>
      <c r="R2409" t="s">
        <v>10327</v>
      </c>
    </row>
    <row r="2410" spans="1:18" hidden="1" x14ac:dyDescent="0.25">
      <c r="A2410" s="7">
        <f>anotacoes!D2410</f>
        <v>40833</v>
      </c>
      <c r="B2410" t="str">
        <f>anotacoes!C2410</f>
        <v>GRAND PRIX ABU DHABI 2011</v>
      </c>
      <c r="C2410" t="str">
        <f>anotacoes!E2410</f>
        <v>ELMONT, G</v>
      </c>
      <c r="D2410" t="str">
        <f>anotacoes!F2410</f>
        <v>STEVENS</v>
      </c>
      <c r="E2410" t="s">
        <v>10325</v>
      </c>
      <c r="F2410">
        <f>anotacoes!A2410</f>
        <v>39</v>
      </c>
      <c r="G2410">
        <f>anotacoes!B2410</f>
        <v>30</v>
      </c>
      <c r="H2410" t="str">
        <f>anotacoes!K2410</f>
        <v xml:space="preserve"> 00:02:22,219</v>
      </c>
      <c r="I2410" t="str">
        <f>anotacoes!L2410</f>
        <v xml:space="preserve"> 00:02:22,219</v>
      </c>
      <c r="J2410" t="str">
        <f>IF(L2410="PAUSE",E2410,IF(anotacoes!G2414=conversao_anotacoes!C2410,conversao_anotacoes!C2410,conversao_anotacoes!D2410))</f>
        <v>ELMONT, G</v>
      </c>
      <c r="K2410" t="str">
        <f t="shared" si="74"/>
        <v>STEVENS</v>
      </c>
      <c r="L2410" t="str">
        <f>UPPER(anotacoes!H2410)</f>
        <v>ATTACK</v>
      </c>
      <c r="M2410" t="str">
        <f>IF(OR(L2410="ATTACK",L2410="FINTA"),"&lt;TECNICA&gt;",UPPER(anotacoes!I2410))</f>
        <v>&lt;TECNICA&gt;</v>
      </c>
      <c r="N2410" t="str">
        <f>IF(OR(L2410="ATTACK",L2410="FINTA"),UPPER(anotacoes!I2410),"")</f>
        <v>UCHIMATA</v>
      </c>
      <c r="O2410" s="6">
        <f>IF(anotacoes!N2410=0,"",anotacoes!N2410)</f>
        <v>4</v>
      </c>
      <c r="P2410" t="str">
        <f>IF(anotacoes!M2410=0,"",UPPER(anotacoes!M2410))</f>
        <v/>
      </c>
      <c r="Q2410" t="str">
        <f t="shared" si="75"/>
        <v>INSERT INTO CONVERSAO_LUTA_ACAO (cd_conversao, id_luta, sequencia, momento_inicio, momento_fim, quem_faz, quem_sofre, acao_tipo, acao, tecnica, direcao, pontuacao) VALUES (1, 39, 30, TRIM(' 00:02:22,219'), TRIM(' 00:02:22,219'), 'ELMONT, G', 'STEVENS', 'ATTACK', '&lt;TECNICA&gt;', 'UCHIMATA', 4, NULL)</v>
      </c>
      <c r="R2410" t="s">
        <v>10327</v>
      </c>
    </row>
    <row r="2411" spans="1:18" hidden="1" x14ac:dyDescent="0.25">
      <c r="A2411" s="7">
        <f>anotacoes!D2411</f>
        <v>40833</v>
      </c>
      <c r="B2411" t="str">
        <f>anotacoes!C2411</f>
        <v>GRAND PRIX ABU DHABI 2011</v>
      </c>
      <c r="C2411" t="str">
        <f>anotacoes!E2411</f>
        <v>ELMONT, G</v>
      </c>
      <c r="D2411" t="str">
        <f>anotacoes!F2411</f>
        <v>STEVENS</v>
      </c>
      <c r="E2411" t="s">
        <v>10325</v>
      </c>
      <c r="F2411">
        <f>anotacoes!A2411</f>
        <v>39</v>
      </c>
      <c r="G2411">
        <f>anotacoes!B2411</f>
        <v>31</v>
      </c>
      <c r="H2411" t="str">
        <f>anotacoes!K2411</f>
        <v xml:space="preserve"> 00:02:22,219</v>
      </c>
      <c r="I2411" t="str">
        <f>anotacoes!L2411</f>
        <v xml:space="preserve"> 00:02:24,650</v>
      </c>
      <c r="J2411" t="str">
        <f>IF(L2411="PAUSE",E2411,IF(anotacoes!G2415=conversao_anotacoes!C2411,conversao_anotacoes!C2411,conversao_anotacoes!D2411))</f>
        <v>ELMONT, G</v>
      </c>
      <c r="K2411" t="str">
        <f t="shared" si="74"/>
        <v>STEVENS</v>
      </c>
      <c r="L2411" t="str">
        <f>UPPER(anotacoes!H2411)</f>
        <v>GRIP TIME</v>
      </c>
      <c r="M2411" t="str">
        <f>IF(OR(L2411="ATTACK",L2411="FINTA"),"&lt;TECNICA&gt;",UPPER(anotacoes!I2411))</f>
        <v>RIGHT COLLAR LEFT SLEEVE</v>
      </c>
      <c r="N2411" t="str">
        <f>IF(OR(L2411="ATTACK",L2411="FINTA"),UPPER(anotacoes!I2411),"")</f>
        <v/>
      </c>
      <c r="O2411" s="6" t="str">
        <f>IF(anotacoes!N2411=0,"",anotacoes!N2411)</f>
        <v/>
      </c>
      <c r="P2411" t="str">
        <f>IF(anotacoes!M2411=0,"",UPPER(anotacoes!M2411))</f>
        <v/>
      </c>
      <c r="Q2411" t="str">
        <f t="shared" si="75"/>
        <v>INSERT INTO CONVERSAO_LUTA_ACAO (cd_conversao, id_luta, sequencia, momento_inicio, momento_fim, quem_faz, quem_sofre, acao_tipo, acao, tecnica, direcao, pontuacao) VALUES (1, 39, 31, TRIM(' 00:02:22,219'), TRIM(' 00:02:24,650'), 'ELMONT, G', 'STEVENS', 'GRIP TIME', 'RIGHT COLLAR LEFT SLEEVE', NULL, NULL, NULL)</v>
      </c>
      <c r="R2411" t="s">
        <v>10327</v>
      </c>
    </row>
    <row r="2412" spans="1:18" hidden="1" x14ac:dyDescent="0.25">
      <c r="A2412" s="7">
        <f>anotacoes!D2412</f>
        <v>40833</v>
      </c>
      <c r="B2412" t="str">
        <f>anotacoes!C2412</f>
        <v>GRAND PRIX ABU DHABI 2011</v>
      </c>
      <c r="C2412" t="str">
        <f>anotacoes!E2412</f>
        <v>ELMONT, G</v>
      </c>
      <c r="D2412" t="str">
        <f>anotacoes!F2412</f>
        <v>STEVENS</v>
      </c>
      <c r="E2412" t="s">
        <v>10325</v>
      </c>
      <c r="F2412">
        <f>anotacoes!A2412</f>
        <v>39</v>
      </c>
      <c r="G2412">
        <f>anotacoes!B2412</f>
        <v>32</v>
      </c>
      <c r="H2412" t="str">
        <f>anotacoes!K2412</f>
        <v xml:space="preserve"> 00:02:24,837</v>
      </c>
      <c r="I2412" t="str">
        <f>anotacoes!L2412</f>
        <v xml:space="preserve"> 00:02:27,286</v>
      </c>
      <c r="J2412" t="str">
        <f>IF(L2412="PAUSE",E2412,IF(anotacoes!G2416=conversao_anotacoes!C2412,conversao_anotacoes!C2412,conversao_anotacoes!D2412))</f>
        <v>ELMONT, G</v>
      </c>
      <c r="K2412" t="str">
        <f t="shared" si="74"/>
        <v>STEVENS</v>
      </c>
      <c r="L2412" t="str">
        <f>UPPER(anotacoes!H2412)</f>
        <v>GROUNDWORK COMBAT</v>
      </c>
      <c r="M2412" t="str">
        <f>IF(OR(L2412="ATTACK",L2412="FINTA"),"&lt;TECNICA&gt;",UPPER(anotacoes!I2412))</f>
        <v>DEFENSIVE POSITION</v>
      </c>
      <c r="N2412" t="str">
        <f>IF(OR(L2412="ATTACK",L2412="FINTA"),UPPER(anotacoes!I2412),"")</f>
        <v/>
      </c>
      <c r="O2412" s="6" t="str">
        <f>IF(anotacoes!N2412=0,"",anotacoes!N2412)</f>
        <v/>
      </c>
      <c r="P2412" t="str">
        <f>IF(anotacoes!M2412=0,"",UPPER(anotacoes!M2412))</f>
        <v/>
      </c>
      <c r="Q2412" t="str">
        <f t="shared" si="75"/>
        <v>INSERT INTO CONVERSAO_LUTA_ACAO (cd_conversao, id_luta, sequencia, momento_inicio, momento_fim, quem_faz, quem_sofre, acao_tipo, acao, tecnica, direcao, pontuacao) VALUES (1, 39, 32, TRIM(' 00:02:24,837'), TRIM(' 00:02:27,286'), 'ELMONT, G', 'STEVENS', 'GROUNDWORK COMBAT', 'DEFENSIVE POSITION', NULL, NULL, NULL)</v>
      </c>
      <c r="R2412" t="s">
        <v>10327</v>
      </c>
    </row>
    <row r="2413" spans="1:18" hidden="1" x14ac:dyDescent="0.25">
      <c r="A2413" s="7">
        <f>anotacoes!D2413</f>
        <v>40833</v>
      </c>
      <c r="B2413" t="str">
        <f>anotacoes!C2413</f>
        <v>GRAND PRIX ABU DHABI 2011</v>
      </c>
      <c r="C2413" t="str">
        <f>anotacoes!E2413</f>
        <v>ELMONT, G</v>
      </c>
      <c r="D2413" t="str">
        <f>anotacoes!F2413</f>
        <v>STEVENS</v>
      </c>
      <c r="E2413" t="s">
        <v>10325</v>
      </c>
      <c r="F2413">
        <f>anotacoes!A2413</f>
        <v>39</v>
      </c>
      <c r="G2413">
        <f>anotacoes!B2413</f>
        <v>33</v>
      </c>
      <c r="H2413" t="str">
        <f>anotacoes!K2413</f>
        <v xml:space="preserve"> 00:02:27,286</v>
      </c>
      <c r="I2413" t="str">
        <f>anotacoes!L2413</f>
        <v xml:space="preserve"> 00:02:27,286</v>
      </c>
      <c r="J2413" t="str">
        <f>IF(L2413="PAUSE",E2413,IF(anotacoes!G2417=conversao_anotacoes!C2413,conversao_anotacoes!C2413,conversao_anotacoes!D2413))</f>
        <v>&lt;ARBITRO_DESCONHECIDO&gt;</v>
      </c>
      <c r="K2413" t="str">
        <f t="shared" si="74"/>
        <v/>
      </c>
      <c r="L2413" t="str">
        <f>UPPER(anotacoes!H2413)</f>
        <v>PAUSE</v>
      </c>
      <c r="M2413" t="str">
        <f>IF(OR(L2413="ATTACK",L2413="FINTA"),"&lt;TECNICA&gt;",UPPER(anotacoes!I2413))</f>
        <v>&lt;NAO_CLASSIFICADO&gt;</v>
      </c>
      <c r="N2413" t="str">
        <f>IF(OR(L2413="ATTACK",L2413="FINTA"),UPPER(anotacoes!I2413),"")</f>
        <v/>
      </c>
      <c r="O2413" s="6" t="str">
        <f>IF(anotacoes!N2413=0,"",anotacoes!N2413)</f>
        <v/>
      </c>
      <c r="P2413" t="str">
        <f>IF(anotacoes!M2413=0,"",UPPER(anotacoes!M2413))</f>
        <v/>
      </c>
      <c r="Q2413" t="str">
        <f t="shared" si="75"/>
        <v>INSERT INTO CONVERSAO_LUTA_ACAO (cd_conversao, id_luta, sequencia, momento_inicio, momento_fim, quem_faz, quem_sofre, acao_tipo, acao, tecnica, direcao, pontuacao) VALUES (1, 39, 33, TRIM(' 00:02:27,286'), TRIM(' 00:02:27,286'), '&lt;ARBITRO_DESCONHECIDO&gt;', '', 'PAUSE', '&lt;NAO_CLASSIFICADO&gt;', NULL, NULL, NULL)</v>
      </c>
      <c r="R2413" t="s">
        <v>10327</v>
      </c>
    </row>
    <row r="2414" spans="1:18" hidden="1" x14ac:dyDescent="0.25">
      <c r="A2414" s="7">
        <f>anotacoes!D2414</f>
        <v>40833</v>
      </c>
      <c r="B2414" t="str">
        <f>anotacoes!C2414</f>
        <v>GRAND PRIX ABU DHABI 2011</v>
      </c>
      <c r="C2414" t="str">
        <f>anotacoes!E2414</f>
        <v>ELMONT, G</v>
      </c>
      <c r="D2414" t="str">
        <f>anotacoes!F2414</f>
        <v>STEVENS</v>
      </c>
      <c r="E2414" t="s">
        <v>10325</v>
      </c>
      <c r="F2414">
        <f>anotacoes!A2414</f>
        <v>39</v>
      </c>
      <c r="G2414">
        <f>anotacoes!B2414</f>
        <v>34</v>
      </c>
      <c r="H2414" t="str">
        <f>anotacoes!K2414</f>
        <v xml:space="preserve"> 00:02:27,286</v>
      </c>
      <c r="I2414" t="str">
        <f>anotacoes!L2414</f>
        <v xml:space="preserve"> 00:02:30,323</v>
      </c>
      <c r="J2414" t="str">
        <f>IF(L2414="PAUSE",E2414,IF(anotacoes!G2418=conversao_anotacoes!C2414,conversao_anotacoes!C2414,conversao_anotacoes!D2414))</f>
        <v>ELMONT, G</v>
      </c>
      <c r="K2414" t="str">
        <f t="shared" si="74"/>
        <v>STEVENS</v>
      </c>
      <c r="L2414" t="str">
        <f>UPPER(anotacoes!H2414)</f>
        <v>DISPLACEMENT</v>
      </c>
      <c r="M2414" t="str">
        <f>IF(OR(L2414="ATTACK",L2414="FINTA"),"&lt;TECNICA&gt;",UPPER(anotacoes!I2414))</f>
        <v>2-3 STEP HESITANT LEFT</v>
      </c>
      <c r="N2414" t="str">
        <f>IF(OR(L2414="ATTACK",L2414="FINTA"),UPPER(anotacoes!I2414),"")</f>
        <v/>
      </c>
      <c r="O2414" s="6" t="str">
        <f>IF(anotacoes!N2414=0,"",anotacoes!N2414)</f>
        <v/>
      </c>
      <c r="P2414" t="str">
        <f>IF(anotacoes!M2414=0,"",UPPER(anotacoes!M2414))</f>
        <v/>
      </c>
      <c r="Q2414" t="str">
        <f t="shared" si="75"/>
        <v>INSERT INTO CONVERSAO_LUTA_ACAO (cd_conversao, id_luta, sequencia, momento_inicio, momento_fim, quem_faz, quem_sofre, acao_tipo, acao, tecnica, direcao, pontuacao) VALUES (1, 39, 34, TRIM(' 00:02:27,286'), TRIM(' 00:02:30,323'), 'ELMONT, G', 'STEVENS', 'DISPLACEMENT', '2-3 STEP HESITANT LEFT', NULL, NULL, NULL)</v>
      </c>
      <c r="R2414" t="s">
        <v>10327</v>
      </c>
    </row>
    <row r="2415" spans="1:18" hidden="1" x14ac:dyDescent="0.25">
      <c r="A2415" s="7">
        <f>anotacoes!D2415</f>
        <v>40833</v>
      </c>
      <c r="B2415" t="str">
        <f>anotacoes!C2415</f>
        <v>GRAND PRIX ABU DHABI 2011</v>
      </c>
      <c r="C2415" t="str">
        <f>anotacoes!E2415</f>
        <v>ELMONT, G</v>
      </c>
      <c r="D2415" t="str">
        <f>anotacoes!F2415</f>
        <v>STEVENS</v>
      </c>
      <c r="E2415" t="s">
        <v>10325</v>
      </c>
      <c r="F2415">
        <f>anotacoes!A2415</f>
        <v>39</v>
      </c>
      <c r="G2415">
        <f>anotacoes!B2415</f>
        <v>35</v>
      </c>
      <c r="H2415" t="str">
        <f>anotacoes!K2415</f>
        <v xml:space="preserve"> 00:02:30,495</v>
      </c>
      <c r="I2415" t="str">
        <f>anotacoes!L2415</f>
        <v xml:space="preserve"> 00:02:37,822</v>
      </c>
      <c r="J2415" t="str">
        <f>IF(L2415="PAUSE",E2415,IF(anotacoes!G2419=conversao_anotacoes!C2415,conversao_anotacoes!C2415,conversao_anotacoes!D2415))</f>
        <v>ELMONT, G</v>
      </c>
      <c r="K2415" t="str">
        <f t="shared" si="74"/>
        <v>STEVENS</v>
      </c>
      <c r="L2415" t="str">
        <f>UPPER(anotacoes!H2415)</f>
        <v>GRIP TIME</v>
      </c>
      <c r="M2415" t="str">
        <f>IF(OR(L2415="ATTACK",L2415="FINTA"),"&lt;TECNICA&gt;",UPPER(anotacoes!I2415))</f>
        <v>RIGHT COLLAR</v>
      </c>
      <c r="N2415" t="str">
        <f>IF(OR(L2415="ATTACK",L2415="FINTA"),UPPER(anotacoes!I2415),"")</f>
        <v/>
      </c>
      <c r="O2415" s="6" t="str">
        <f>IF(anotacoes!N2415=0,"",anotacoes!N2415)</f>
        <v/>
      </c>
      <c r="P2415" t="str">
        <f>IF(anotacoes!M2415=0,"",UPPER(anotacoes!M2415))</f>
        <v/>
      </c>
      <c r="Q2415" t="str">
        <f t="shared" si="75"/>
        <v>INSERT INTO CONVERSAO_LUTA_ACAO (cd_conversao, id_luta, sequencia, momento_inicio, momento_fim, quem_faz, quem_sofre, acao_tipo, acao, tecnica, direcao, pontuacao) VALUES (1, 39, 35, TRIM(' 00:02:30,495'), TRIM(' 00:02:37,822'), 'ELMONT, G', 'STEVENS', 'GRIP TIME', 'RIGHT COLLAR', NULL, NULL, NULL)</v>
      </c>
      <c r="R2415" t="s">
        <v>10327</v>
      </c>
    </row>
    <row r="2416" spans="1:18" hidden="1" x14ac:dyDescent="0.25">
      <c r="A2416" s="7">
        <f>anotacoes!D2416</f>
        <v>40833</v>
      </c>
      <c r="B2416" t="str">
        <f>anotacoes!C2416</f>
        <v>GRAND PRIX ABU DHABI 2011</v>
      </c>
      <c r="C2416" t="str">
        <f>anotacoes!E2416</f>
        <v>ELMONT, G</v>
      </c>
      <c r="D2416" t="str">
        <f>anotacoes!F2416</f>
        <v>STEVENS</v>
      </c>
      <c r="E2416" t="s">
        <v>10325</v>
      </c>
      <c r="F2416">
        <f>anotacoes!A2416</f>
        <v>39</v>
      </c>
      <c r="G2416">
        <f>anotacoes!B2416</f>
        <v>36</v>
      </c>
      <c r="H2416" t="str">
        <f>anotacoes!K2416</f>
        <v xml:space="preserve"> 00:02:37,822</v>
      </c>
      <c r="I2416" t="str">
        <f>anotacoes!L2416</f>
        <v xml:space="preserve"> 00:03:25,210</v>
      </c>
      <c r="J2416" t="str">
        <f>IF(L2416="PAUSE",E2416,IF(anotacoes!G2420=conversao_anotacoes!C2416,conversao_anotacoes!C2416,conversao_anotacoes!D2416))</f>
        <v>ELMONT, G</v>
      </c>
      <c r="K2416" t="str">
        <f t="shared" si="74"/>
        <v>STEVENS</v>
      </c>
      <c r="L2416" t="str">
        <f>UPPER(anotacoes!H2416)</f>
        <v>DISPLACEMENT</v>
      </c>
      <c r="M2416" t="str">
        <f>IF(OR(L2416="ATTACK",L2416="FINTA"),"&lt;TECNICA&gt;",UPPER(anotacoes!I2416))</f>
        <v>2-3 STEP HESITANT LEFT</v>
      </c>
      <c r="N2416" t="str">
        <f>IF(OR(L2416="ATTACK",L2416="FINTA"),UPPER(anotacoes!I2416),"")</f>
        <v/>
      </c>
      <c r="O2416" s="6" t="str">
        <f>IF(anotacoes!N2416=0,"",anotacoes!N2416)</f>
        <v/>
      </c>
      <c r="P2416" t="str">
        <f>IF(anotacoes!M2416=0,"",UPPER(anotacoes!M2416))</f>
        <v/>
      </c>
      <c r="Q2416" t="str">
        <f t="shared" si="75"/>
        <v>INSERT INTO CONVERSAO_LUTA_ACAO (cd_conversao, id_luta, sequencia, momento_inicio, momento_fim, quem_faz, quem_sofre, acao_tipo, acao, tecnica, direcao, pontuacao) VALUES (1, 39, 36, TRIM(' 00:02:37,822'), TRIM(' 00:03:25,210'), 'ELMONT, G', 'STEVENS', 'DISPLACEMENT', '2-3 STEP HESITANT LEFT', NULL, NULL, NULL)</v>
      </c>
      <c r="R2416" t="s">
        <v>10327</v>
      </c>
    </row>
    <row r="2417" spans="1:18" hidden="1" x14ac:dyDescent="0.25">
      <c r="A2417" s="7">
        <f>anotacoes!D2417</f>
        <v>40833</v>
      </c>
      <c r="B2417" t="str">
        <f>anotacoes!C2417</f>
        <v>GRAND PRIX ABU DHABI 2011</v>
      </c>
      <c r="C2417" t="str">
        <f>anotacoes!E2417</f>
        <v>ELMONT, G</v>
      </c>
      <c r="D2417" t="str">
        <f>anotacoes!F2417</f>
        <v>STEVENS</v>
      </c>
      <c r="E2417" t="s">
        <v>10325</v>
      </c>
      <c r="F2417">
        <f>anotacoes!A2417</f>
        <v>39</v>
      </c>
      <c r="G2417">
        <f>anotacoes!B2417</f>
        <v>37</v>
      </c>
      <c r="H2417" t="str">
        <f>anotacoes!K2417</f>
        <v xml:space="preserve"> 00:03:25,210</v>
      </c>
      <c r="I2417" t="str">
        <f>anotacoes!L2417</f>
        <v xml:space="preserve"> 00:03:30,902</v>
      </c>
      <c r="J2417" t="str">
        <f>IF(L2417="PAUSE",E2417,IF(anotacoes!G2421=conversao_anotacoes!C2417,conversao_anotacoes!C2417,conversao_anotacoes!D2417))</f>
        <v>ELMONT, G</v>
      </c>
      <c r="K2417" t="str">
        <f t="shared" si="74"/>
        <v>STEVENS</v>
      </c>
      <c r="L2417" t="str">
        <f>UPPER(anotacoes!H2417)</f>
        <v>GRIP TIME</v>
      </c>
      <c r="M2417" t="str">
        <f>IF(OR(L2417="ATTACK",L2417="FINTA"),"&lt;TECNICA&gt;",UPPER(anotacoes!I2417))</f>
        <v>RIGHT COLLAR</v>
      </c>
      <c r="N2417" t="str">
        <f>IF(OR(L2417="ATTACK",L2417="FINTA"),UPPER(anotacoes!I2417),"")</f>
        <v/>
      </c>
      <c r="O2417" s="6" t="str">
        <f>IF(anotacoes!N2417=0,"",anotacoes!N2417)</f>
        <v/>
      </c>
      <c r="P2417" t="str">
        <f>IF(anotacoes!M2417=0,"",UPPER(anotacoes!M2417))</f>
        <v/>
      </c>
      <c r="Q2417" t="str">
        <f t="shared" si="75"/>
        <v>INSERT INTO CONVERSAO_LUTA_ACAO (cd_conversao, id_luta, sequencia, momento_inicio, momento_fim, quem_faz, quem_sofre, acao_tipo, acao, tecnica, direcao, pontuacao) VALUES (1, 39, 37, TRIM(' 00:03:25,210'), TRIM(' 00:03:30,902'), 'ELMONT, G', 'STEVENS', 'GRIP TIME', 'RIGHT COLLAR', NULL, NULL, NULL)</v>
      </c>
      <c r="R2417" t="s">
        <v>10327</v>
      </c>
    </row>
    <row r="2418" spans="1:18" hidden="1" x14ac:dyDescent="0.25">
      <c r="A2418" s="7">
        <f>anotacoes!D2418</f>
        <v>40833</v>
      </c>
      <c r="B2418" t="str">
        <f>anotacoes!C2418</f>
        <v>GRAND PRIX ABU DHABI 2011</v>
      </c>
      <c r="C2418" t="str">
        <f>anotacoes!E2418</f>
        <v>ELMONT, G</v>
      </c>
      <c r="D2418" t="str">
        <f>anotacoes!F2418</f>
        <v>STEVENS</v>
      </c>
      <c r="E2418" t="s">
        <v>10325</v>
      </c>
      <c r="F2418">
        <f>anotacoes!A2418</f>
        <v>39</v>
      </c>
      <c r="G2418">
        <f>anotacoes!B2418</f>
        <v>38</v>
      </c>
      <c r="H2418" t="str">
        <f>anotacoes!K2418</f>
        <v xml:space="preserve"> 00:03:30,902</v>
      </c>
      <c r="I2418" t="str">
        <f>anotacoes!L2418</f>
        <v xml:space="preserve"> 00:03:38,453</v>
      </c>
      <c r="J2418" t="str">
        <f>IF(L2418="PAUSE",E2418,IF(anotacoes!G2422=conversao_anotacoes!C2418,conversao_anotacoes!C2418,conversao_anotacoes!D2418))</f>
        <v>ELMONT, G</v>
      </c>
      <c r="K2418" t="str">
        <f t="shared" si="74"/>
        <v>STEVENS</v>
      </c>
      <c r="L2418" t="str">
        <f>UPPER(anotacoes!H2418)</f>
        <v>DISPLACEMENT</v>
      </c>
      <c r="M2418" t="str">
        <f>IF(OR(L2418="ATTACK",L2418="FINTA"),"&lt;TECNICA&gt;",UPPER(anotacoes!I2418))</f>
        <v>2-3 STEP HESITANT LEFT</v>
      </c>
      <c r="N2418" t="str">
        <f>IF(OR(L2418="ATTACK",L2418="FINTA"),UPPER(anotacoes!I2418),"")</f>
        <v/>
      </c>
      <c r="O2418" s="6" t="str">
        <f>IF(anotacoes!N2418=0,"",anotacoes!N2418)</f>
        <v/>
      </c>
      <c r="P2418" t="str">
        <f>IF(anotacoes!M2418=0,"",UPPER(anotacoes!M2418))</f>
        <v/>
      </c>
      <c r="Q2418" t="str">
        <f t="shared" si="75"/>
        <v>INSERT INTO CONVERSAO_LUTA_ACAO (cd_conversao, id_luta, sequencia, momento_inicio, momento_fim, quem_faz, quem_sofre, acao_tipo, acao, tecnica, direcao, pontuacao) VALUES (1, 39, 38, TRIM(' 00:03:30,902'), TRIM(' 00:03:38,453'), 'ELMONT, G', 'STEVENS', 'DISPLACEMENT', '2-3 STEP HESITANT LEFT', NULL, NULL, NULL)</v>
      </c>
      <c r="R2418" t="s">
        <v>10327</v>
      </c>
    </row>
    <row r="2419" spans="1:18" hidden="1" x14ac:dyDescent="0.25">
      <c r="A2419" s="7">
        <f>anotacoes!D2419</f>
        <v>40833</v>
      </c>
      <c r="B2419" t="str">
        <f>anotacoes!C2419</f>
        <v>GRAND PRIX ABU DHABI 2011</v>
      </c>
      <c r="C2419" t="str">
        <f>anotacoes!E2419</f>
        <v>ELMONT, G</v>
      </c>
      <c r="D2419" t="str">
        <f>anotacoes!F2419</f>
        <v>STEVENS</v>
      </c>
      <c r="E2419" t="s">
        <v>10325</v>
      </c>
      <c r="F2419">
        <f>anotacoes!A2419</f>
        <v>39</v>
      </c>
      <c r="G2419">
        <f>anotacoes!B2419</f>
        <v>39</v>
      </c>
      <c r="H2419" t="str">
        <f>anotacoes!K2419</f>
        <v xml:space="preserve"> 00:03:38,453</v>
      </c>
      <c r="I2419" t="str">
        <f>anotacoes!L2419</f>
        <v xml:space="preserve"> 00:03:45,135</v>
      </c>
      <c r="J2419" t="str">
        <f>IF(L2419="PAUSE",E2419,IF(anotacoes!G2423=conversao_anotacoes!C2419,conversao_anotacoes!C2419,conversao_anotacoes!D2419))</f>
        <v>ELMONT, G</v>
      </c>
      <c r="K2419" t="str">
        <f t="shared" si="74"/>
        <v>STEVENS</v>
      </c>
      <c r="L2419" t="str">
        <f>UPPER(anotacoes!H2419)</f>
        <v>GRIP TIME</v>
      </c>
      <c r="M2419" t="str">
        <f>IF(OR(L2419="ATTACK",L2419="FINTA"),"&lt;TECNICA&gt;",UPPER(anotacoes!I2419))</f>
        <v>RIGHT COLLAR LEFT SLEEVE</v>
      </c>
      <c r="N2419" t="str">
        <f>IF(OR(L2419="ATTACK",L2419="FINTA"),UPPER(anotacoes!I2419),"")</f>
        <v/>
      </c>
      <c r="O2419" s="6" t="str">
        <f>IF(anotacoes!N2419=0,"",anotacoes!N2419)</f>
        <v/>
      </c>
      <c r="P2419" t="str">
        <f>IF(anotacoes!M2419=0,"",UPPER(anotacoes!M2419))</f>
        <v/>
      </c>
      <c r="Q2419" t="str">
        <f t="shared" si="75"/>
        <v>INSERT INTO CONVERSAO_LUTA_ACAO (cd_conversao, id_luta, sequencia, momento_inicio, momento_fim, quem_faz, quem_sofre, acao_tipo, acao, tecnica, direcao, pontuacao) VALUES (1, 39, 39, TRIM(' 00:03:38,453'), TRIM(' 00:03:45,135'), 'ELMONT, G', 'STEVENS', 'GRIP TIME', 'RIGHT COLLAR LEFT SLEEVE', NULL, NULL, NULL)</v>
      </c>
      <c r="R2419" t="s">
        <v>10327</v>
      </c>
    </row>
    <row r="2420" spans="1:18" hidden="1" x14ac:dyDescent="0.25">
      <c r="A2420" s="7">
        <f>anotacoes!D2420</f>
        <v>40833</v>
      </c>
      <c r="B2420" t="str">
        <f>anotacoes!C2420</f>
        <v>GRAND PRIX ABU DHABI 2011</v>
      </c>
      <c r="C2420" t="str">
        <f>anotacoes!E2420</f>
        <v>ELMONT, G</v>
      </c>
      <c r="D2420" t="str">
        <f>anotacoes!F2420</f>
        <v>STEVENS</v>
      </c>
      <c r="E2420" t="s">
        <v>10325</v>
      </c>
      <c r="F2420">
        <f>anotacoes!A2420</f>
        <v>39</v>
      </c>
      <c r="G2420">
        <f>anotacoes!B2420</f>
        <v>40</v>
      </c>
      <c r="H2420" t="str">
        <f>anotacoes!K2420</f>
        <v xml:space="preserve"> 00:03:45,135</v>
      </c>
      <c r="I2420" t="str">
        <f>anotacoes!L2420</f>
        <v xml:space="preserve"> 00:03:45,135</v>
      </c>
      <c r="J2420" t="str">
        <f>IF(L2420="PAUSE",E2420,IF(anotacoes!G2424=conversao_anotacoes!C2420,conversao_anotacoes!C2420,conversao_anotacoes!D2420))</f>
        <v>ELMONT, G</v>
      </c>
      <c r="K2420" t="str">
        <f t="shared" si="74"/>
        <v>STEVENS</v>
      </c>
      <c r="L2420" t="str">
        <f>UPPER(anotacoes!H2420)</f>
        <v>ATTACK</v>
      </c>
      <c r="M2420" t="str">
        <f>IF(OR(L2420="ATTACK",L2420="FINTA"),"&lt;TECNICA&gt;",UPPER(anotacoes!I2420))</f>
        <v>&lt;TECNICA&gt;</v>
      </c>
      <c r="N2420" t="str">
        <f>IF(OR(L2420="ATTACK",L2420="FINTA"),UPPER(anotacoes!I2420),"")</f>
        <v>SEOI NAGE</v>
      </c>
      <c r="O2420" s="6">
        <f>IF(anotacoes!N2420=0,"",anotacoes!N2420)</f>
        <v>6</v>
      </c>
      <c r="P2420" t="str">
        <f>IF(anotacoes!M2420=0,"",UPPER(anotacoes!M2420))</f>
        <v/>
      </c>
      <c r="Q2420" t="str">
        <f t="shared" si="75"/>
        <v>INSERT INTO CONVERSAO_LUTA_ACAO (cd_conversao, id_luta, sequencia, momento_inicio, momento_fim, quem_faz, quem_sofre, acao_tipo, acao, tecnica, direcao, pontuacao) VALUES (1, 39, 40, TRIM(' 00:03:45,135'), TRIM(' 00:03:45,135'), 'ELMONT, G', 'STEVENS', 'ATTACK', '&lt;TECNICA&gt;', 'SEOI NAGE', 6, NULL)</v>
      </c>
      <c r="R2420" t="s">
        <v>10327</v>
      </c>
    </row>
    <row r="2421" spans="1:18" hidden="1" x14ac:dyDescent="0.25">
      <c r="A2421" s="7">
        <f>anotacoes!D2421</f>
        <v>40833</v>
      </c>
      <c r="B2421" t="str">
        <f>anotacoes!C2421</f>
        <v>GRAND PRIX ABU DHABI 2011</v>
      </c>
      <c r="C2421" t="str">
        <f>anotacoes!E2421</f>
        <v>ELMONT, G</v>
      </c>
      <c r="D2421" t="str">
        <f>anotacoes!F2421</f>
        <v>STEVENS</v>
      </c>
      <c r="E2421" t="s">
        <v>10325</v>
      </c>
      <c r="F2421">
        <f>anotacoes!A2421</f>
        <v>39</v>
      </c>
      <c r="G2421">
        <f>anotacoes!B2421</f>
        <v>41</v>
      </c>
      <c r="H2421" t="str">
        <f>anotacoes!K2421</f>
        <v xml:space="preserve"> 00:03:45,135</v>
      </c>
      <c r="I2421" t="str">
        <f>anotacoes!L2421</f>
        <v xml:space="preserve"> 00:04:02,480</v>
      </c>
      <c r="J2421" t="str">
        <f>IF(L2421="PAUSE",E2421,IF(anotacoes!G2425=conversao_anotacoes!C2421,conversao_anotacoes!C2421,conversao_anotacoes!D2421))</f>
        <v>ELMONT, G</v>
      </c>
      <c r="K2421" t="str">
        <f t="shared" si="74"/>
        <v>STEVENS</v>
      </c>
      <c r="L2421" t="str">
        <f>UPPER(anotacoes!H2421)</f>
        <v>GROUNDWORK COMBAT</v>
      </c>
      <c r="M2421" t="str">
        <f>IF(OR(L2421="ATTACK",L2421="FINTA"),"&lt;TECNICA&gt;",UPPER(anotacoes!I2421))</f>
        <v>DEFENSIVE POSITION</v>
      </c>
      <c r="N2421" t="str">
        <f>IF(OR(L2421="ATTACK",L2421="FINTA"),UPPER(anotacoes!I2421),"")</f>
        <v/>
      </c>
      <c r="O2421" s="6" t="str">
        <f>IF(anotacoes!N2421=0,"",anotacoes!N2421)</f>
        <v/>
      </c>
      <c r="P2421" t="str">
        <f>IF(anotacoes!M2421=0,"",UPPER(anotacoes!M2421))</f>
        <v/>
      </c>
      <c r="Q2421" t="str">
        <f t="shared" si="75"/>
        <v>INSERT INTO CONVERSAO_LUTA_ACAO (cd_conversao, id_luta, sequencia, momento_inicio, momento_fim, quem_faz, quem_sofre, acao_tipo, acao, tecnica, direcao, pontuacao) VALUES (1, 39, 41, TRIM(' 00:03:45,135'), TRIM(' 00:04:02,480'), 'ELMONT, G', 'STEVENS', 'GROUNDWORK COMBAT', 'DEFENSIVE POSITION', NULL, NULL, NULL)</v>
      </c>
      <c r="R2421" t="s">
        <v>10327</v>
      </c>
    </row>
    <row r="2422" spans="1:18" hidden="1" x14ac:dyDescent="0.25">
      <c r="A2422" s="7">
        <f>anotacoes!D2422</f>
        <v>40833</v>
      </c>
      <c r="B2422" t="str">
        <f>anotacoes!C2422</f>
        <v>GRAND PRIX ABU DHABI 2011</v>
      </c>
      <c r="C2422" t="str">
        <f>anotacoes!E2422</f>
        <v>ELMONT, G</v>
      </c>
      <c r="D2422" t="str">
        <f>anotacoes!F2422</f>
        <v>STEVENS</v>
      </c>
      <c r="E2422" t="s">
        <v>10325</v>
      </c>
      <c r="F2422">
        <f>anotacoes!A2422</f>
        <v>39</v>
      </c>
      <c r="G2422">
        <f>anotacoes!B2422</f>
        <v>42</v>
      </c>
      <c r="H2422" t="str">
        <f>anotacoes!K2422</f>
        <v xml:space="preserve"> 00:04:02,480</v>
      </c>
      <c r="I2422" t="str">
        <f>anotacoes!L2422</f>
        <v xml:space="preserve"> 00:04:02,480</v>
      </c>
      <c r="J2422" t="str">
        <f>IF(L2422="PAUSE",E2422,IF(anotacoes!G2426=conversao_anotacoes!C2422,conversao_anotacoes!C2422,conversao_anotacoes!D2422))</f>
        <v>&lt;ARBITRO_DESCONHECIDO&gt;</v>
      </c>
      <c r="K2422" t="str">
        <f t="shared" si="74"/>
        <v/>
      </c>
      <c r="L2422" t="str">
        <f>UPPER(anotacoes!H2422)</f>
        <v>PAUSE</v>
      </c>
      <c r="M2422" t="str">
        <f>IF(OR(L2422="ATTACK",L2422="FINTA"),"&lt;TECNICA&gt;",UPPER(anotacoes!I2422))</f>
        <v>&lt;NAO_CLASSIFICADO&gt;</v>
      </c>
      <c r="N2422" t="str">
        <f>IF(OR(L2422="ATTACK",L2422="FINTA"),UPPER(anotacoes!I2422),"")</f>
        <v/>
      </c>
      <c r="O2422" s="6" t="str">
        <f>IF(anotacoes!N2422=0,"",anotacoes!N2422)</f>
        <v/>
      </c>
      <c r="P2422" t="str">
        <f>IF(anotacoes!M2422=0,"",UPPER(anotacoes!M2422))</f>
        <v/>
      </c>
      <c r="Q2422" t="str">
        <f t="shared" si="75"/>
        <v>INSERT INTO CONVERSAO_LUTA_ACAO (cd_conversao, id_luta, sequencia, momento_inicio, momento_fim, quem_faz, quem_sofre, acao_tipo, acao, tecnica, direcao, pontuacao) VALUES (1, 39, 42, TRIM(' 00:04:02,480'), TRIM(' 00:04:02,480'), '&lt;ARBITRO_DESCONHECIDO&gt;', '', 'PAUSE', '&lt;NAO_CLASSIFICADO&gt;', NULL, NULL, NULL)</v>
      </c>
      <c r="R2422" t="s">
        <v>10327</v>
      </c>
    </row>
    <row r="2423" spans="1:18" hidden="1" x14ac:dyDescent="0.25">
      <c r="A2423" s="7">
        <f>anotacoes!D2423</f>
        <v>40833</v>
      </c>
      <c r="B2423" t="str">
        <f>anotacoes!C2423</f>
        <v>GRAND PRIX ABU DHABI 2011</v>
      </c>
      <c r="C2423" t="str">
        <f>anotacoes!E2423</f>
        <v>ELMONT, G</v>
      </c>
      <c r="D2423" t="str">
        <f>anotacoes!F2423</f>
        <v>STEVENS</v>
      </c>
      <c r="E2423" t="s">
        <v>10325</v>
      </c>
      <c r="F2423">
        <f>anotacoes!A2423</f>
        <v>39</v>
      </c>
      <c r="G2423">
        <f>anotacoes!B2423</f>
        <v>43</v>
      </c>
      <c r="H2423" t="str">
        <f>anotacoes!K2423</f>
        <v xml:space="preserve"> 00:04:02,480</v>
      </c>
      <c r="I2423" t="str">
        <f>anotacoes!L2423</f>
        <v xml:space="preserve"> 00:04:03,924</v>
      </c>
      <c r="J2423" t="str">
        <f>IF(L2423="PAUSE",E2423,IF(anotacoes!G2427=conversao_anotacoes!C2423,conversao_anotacoes!C2423,conversao_anotacoes!D2423))</f>
        <v>ELMONT, G</v>
      </c>
      <c r="K2423" t="str">
        <f t="shared" si="74"/>
        <v>STEVENS</v>
      </c>
      <c r="L2423" t="str">
        <f>UPPER(anotacoes!H2423)</f>
        <v>DISPLACEMENT</v>
      </c>
      <c r="M2423" t="str">
        <f>IF(OR(L2423="ATTACK",L2423="FINTA"),"&lt;TECNICA&gt;",UPPER(anotacoes!I2423))</f>
        <v>2-3 STEP HESITANT LEFT</v>
      </c>
      <c r="N2423" t="str">
        <f>IF(OR(L2423="ATTACK",L2423="FINTA"),UPPER(anotacoes!I2423),"")</f>
        <v/>
      </c>
      <c r="O2423" s="6" t="str">
        <f>IF(anotacoes!N2423=0,"",anotacoes!N2423)</f>
        <v/>
      </c>
      <c r="P2423" t="str">
        <f>IF(anotacoes!M2423=0,"",UPPER(anotacoes!M2423))</f>
        <v/>
      </c>
      <c r="Q2423" t="str">
        <f t="shared" si="75"/>
        <v>INSERT INTO CONVERSAO_LUTA_ACAO (cd_conversao, id_luta, sequencia, momento_inicio, momento_fim, quem_faz, quem_sofre, acao_tipo, acao, tecnica, direcao, pontuacao) VALUES (1, 39, 43, TRIM(' 00:04:02,480'), TRIM(' 00:04:03,924'), 'ELMONT, G', 'STEVENS', 'DISPLACEMENT', '2-3 STEP HESITANT LEFT', NULL, NULL, NULL)</v>
      </c>
      <c r="R2423" t="s">
        <v>10327</v>
      </c>
    </row>
    <row r="2424" spans="1:18" hidden="1" x14ac:dyDescent="0.25">
      <c r="A2424" s="7">
        <f>anotacoes!D2424</f>
        <v>40833</v>
      </c>
      <c r="B2424" t="str">
        <f>anotacoes!C2424</f>
        <v>GRAND PRIX ABU DHABI 2011</v>
      </c>
      <c r="C2424" t="str">
        <f>anotacoes!E2424</f>
        <v>ELMONT, G</v>
      </c>
      <c r="D2424" t="str">
        <f>anotacoes!F2424</f>
        <v>STEVENS</v>
      </c>
      <c r="E2424" t="s">
        <v>10325</v>
      </c>
      <c r="F2424">
        <f>anotacoes!A2424</f>
        <v>39</v>
      </c>
      <c r="G2424">
        <f>anotacoes!B2424</f>
        <v>44</v>
      </c>
      <c r="H2424" t="str">
        <f>anotacoes!K2424</f>
        <v xml:space="preserve"> 00:04:03,924</v>
      </c>
      <c r="I2424" t="str">
        <f>anotacoes!L2424</f>
        <v xml:space="preserve"> 00:04:06,147</v>
      </c>
      <c r="J2424" t="str">
        <f>IF(L2424="PAUSE",E2424,IF(anotacoes!G2428=conversao_anotacoes!C2424,conversao_anotacoes!C2424,conversao_anotacoes!D2424))</f>
        <v>ELMONT, G</v>
      </c>
      <c r="K2424" t="str">
        <f t="shared" si="74"/>
        <v>STEVENS</v>
      </c>
      <c r="L2424" t="str">
        <f>UPPER(anotacoes!H2424)</f>
        <v>DISPLACEMENT</v>
      </c>
      <c r="M2424" t="str">
        <f>IF(OR(L2424="ATTACK",L2424="FINTA"),"&lt;TECNICA&gt;",UPPER(anotacoes!I2424))</f>
        <v>TRY TO GRIP WITH CONTACT</v>
      </c>
      <c r="N2424" t="str">
        <f>IF(OR(L2424="ATTACK",L2424="FINTA"),UPPER(anotacoes!I2424),"")</f>
        <v/>
      </c>
      <c r="O2424" s="6" t="str">
        <f>IF(anotacoes!N2424=0,"",anotacoes!N2424)</f>
        <v/>
      </c>
      <c r="P2424" t="str">
        <f>IF(anotacoes!M2424=0,"",UPPER(anotacoes!M2424))</f>
        <v/>
      </c>
      <c r="Q2424" t="str">
        <f t="shared" si="75"/>
        <v>INSERT INTO CONVERSAO_LUTA_ACAO (cd_conversao, id_luta, sequencia, momento_inicio, momento_fim, quem_faz, quem_sofre, acao_tipo, acao, tecnica, direcao, pontuacao) VALUES (1, 39, 44, TRIM(' 00:04:03,924'), TRIM(' 00:04:06,147'), 'ELMONT, G', 'STEVENS', 'DISPLACEMENT', 'TRY TO GRIP WITH CONTACT', NULL, NULL, NULL)</v>
      </c>
      <c r="R2424" t="s">
        <v>10327</v>
      </c>
    </row>
    <row r="2425" spans="1:18" hidden="1" x14ac:dyDescent="0.25">
      <c r="A2425" s="7">
        <f>anotacoes!D2425</f>
        <v>40833</v>
      </c>
      <c r="B2425" t="str">
        <f>anotacoes!C2425</f>
        <v>GRAND PRIX ABU DHABI 2011</v>
      </c>
      <c r="C2425" t="str">
        <f>anotacoes!E2425</f>
        <v>ELMONT, G</v>
      </c>
      <c r="D2425" t="str">
        <f>anotacoes!F2425</f>
        <v>STEVENS</v>
      </c>
      <c r="E2425" t="s">
        <v>10325</v>
      </c>
      <c r="F2425">
        <f>anotacoes!A2425</f>
        <v>39</v>
      </c>
      <c r="G2425">
        <f>anotacoes!B2425</f>
        <v>45</v>
      </c>
      <c r="H2425" t="str">
        <f>anotacoes!K2425</f>
        <v xml:space="preserve"> 00:04:06,147</v>
      </c>
      <c r="I2425" t="str">
        <f>anotacoes!L2425</f>
        <v xml:space="preserve"> 00:04:17,910</v>
      </c>
      <c r="J2425" t="str">
        <f>IF(L2425="PAUSE",E2425,IF(anotacoes!G2429=conversao_anotacoes!C2425,conversao_anotacoes!C2425,conversao_anotacoes!D2425))</f>
        <v>ELMONT, G</v>
      </c>
      <c r="K2425" t="str">
        <f t="shared" si="74"/>
        <v>STEVENS</v>
      </c>
      <c r="L2425" t="str">
        <f>UPPER(anotacoes!H2425)</f>
        <v>GRIP TIME</v>
      </c>
      <c r="M2425" t="str">
        <f>IF(OR(L2425="ATTACK",L2425="FINTA"),"&lt;TECNICA&gt;",UPPER(anotacoes!I2425))</f>
        <v>RIGHT SLEEVE LEFT SLEEVE</v>
      </c>
      <c r="N2425" t="str">
        <f>IF(OR(L2425="ATTACK",L2425="FINTA"),UPPER(anotacoes!I2425),"")</f>
        <v/>
      </c>
      <c r="O2425" s="6" t="str">
        <f>IF(anotacoes!N2425=0,"",anotacoes!N2425)</f>
        <v/>
      </c>
      <c r="P2425" t="str">
        <f>IF(anotacoes!M2425=0,"",UPPER(anotacoes!M2425))</f>
        <v/>
      </c>
      <c r="Q2425" t="str">
        <f t="shared" si="75"/>
        <v>INSERT INTO CONVERSAO_LUTA_ACAO (cd_conversao, id_luta, sequencia, momento_inicio, momento_fim, quem_faz, quem_sofre, acao_tipo, acao, tecnica, direcao, pontuacao) VALUES (1, 39, 45, TRIM(' 00:04:06,147'), TRIM(' 00:04:17,910'), 'ELMONT, G', 'STEVENS', 'GRIP TIME', 'RIGHT SLEEVE LEFT SLEEVE', NULL, NULL, NULL)</v>
      </c>
      <c r="R2425" t="s">
        <v>10327</v>
      </c>
    </row>
    <row r="2426" spans="1:18" hidden="1" x14ac:dyDescent="0.25">
      <c r="A2426" s="7">
        <f>anotacoes!D2426</f>
        <v>40833</v>
      </c>
      <c r="B2426" t="str">
        <f>anotacoes!C2426</f>
        <v>GRAND PRIX ABU DHABI 2011</v>
      </c>
      <c r="C2426" t="str">
        <f>anotacoes!E2426</f>
        <v>ELMONT, G</v>
      </c>
      <c r="D2426" t="str">
        <f>anotacoes!F2426</f>
        <v>STEVENS</v>
      </c>
      <c r="E2426" t="s">
        <v>10325</v>
      </c>
      <c r="F2426">
        <f>anotacoes!A2426</f>
        <v>39</v>
      </c>
      <c r="G2426">
        <f>anotacoes!B2426</f>
        <v>46</v>
      </c>
      <c r="H2426" t="str">
        <f>anotacoes!K2426</f>
        <v xml:space="preserve"> 00:04:17,910</v>
      </c>
      <c r="I2426" t="str">
        <f>anotacoes!L2426</f>
        <v xml:space="preserve"> 00:04:19,231</v>
      </c>
      <c r="J2426" t="str">
        <f>IF(L2426="PAUSE",E2426,IF(anotacoes!G2430=conversao_anotacoes!C2426,conversao_anotacoes!C2426,conversao_anotacoes!D2426))</f>
        <v>ELMONT, G</v>
      </c>
      <c r="K2426" t="str">
        <f t="shared" si="74"/>
        <v>STEVENS</v>
      </c>
      <c r="L2426" t="str">
        <f>UPPER(anotacoes!H2426)</f>
        <v>DEFENSE</v>
      </c>
      <c r="M2426" t="str">
        <f>IF(OR(L2426="ATTACK",L2426="FINTA"),"&lt;TECNICA&gt;",UPPER(anotacoes!I2426))</f>
        <v>TAE-SABAKI RIGHT INCLINED</v>
      </c>
      <c r="N2426" t="str">
        <f>IF(OR(L2426="ATTACK",L2426="FINTA"),UPPER(anotacoes!I2426),"")</f>
        <v/>
      </c>
      <c r="O2426" s="6" t="str">
        <f>IF(anotacoes!N2426=0,"",anotacoes!N2426)</f>
        <v/>
      </c>
      <c r="P2426" t="str">
        <f>IF(anotacoes!M2426=0,"",UPPER(anotacoes!M2426))</f>
        <v/>
      </c>
      <c r="Q2426" t="str">
        <f t="shared" si="75"/>
        <v>INSERT INTO CONVERSAO_LUTA_ACAO (cd_conversao, id_luta, sequencia, momento_inicio, momento_fim, quem_faz, quem_sofre, acao_tipo, acao, tecnica, direcao, pontuacao) VALUES (1, 39, 46, TRIM(' 00:04:17,910'), TRIM(' 00:04:19,231'), 'ELMONT, G', 'STEVENS', 'DEFENSE', 'TAE-SABAKI RIGHT INCLINED', NULL, NULL, NULL)</v>
      </c>
      <c r="R2426" t="s">
        <v>10327</v>
      </c>
    </row>
    <row r="2427" spans="1:18" hidden="1" x14ac:dyDescent="0.25">
      <c r="A2427" s="7">
        <f>anotacoes!D2427</f>
        <v>40833</v>
      </c>
      <c r="B2427" t="str">
        <f>anotacoes!C2427</f>
        <v>GRAND PRIX ABU DHABI 2011</v>
      </c>
      <c r="C2427" t="str">
        <f>anotacoes!E2427</f>
        <v>ELMONT, G</v>
      </c>
      <c r="D2427" t="str">
        <f>anotacoes!F2427</f>
        <v>STEVENS</v>
      </c>
      <c r="E2427" t="s">
        <v>10325</v>
      </c>
      <c r="F2427">
        <f>anotacoes!A2427</f>
        <v>39</v>
      </c>
      <c r="G2427">
        <f>anotacoes!B2427</f>
        <v>47</v>
      </c>
      <c r="H2427" t="str">
        <f>anotacoes!K2427</f>
        <v xml:space="preserve"> 00:04:19,401</v>
      </c>
      <c r="I2427" t="str">
        <f>anotacoes!L2427</f>
        <v xml:space="preserve"> 00:05:02,828</v>
      </c>
      <c r="J2427" t="str">
        <f>IF(L2427="PAUSE",E2427,IF(anotacoes!G2431=conversao_anotacoes!C2427,conversao_anotacoes!C2427,conversao_anotacoes!D2427))</f>
        <v>ELMONT, G</v>
      </c>
      <c r="K2427" t="str">
        <f t="shared" si="74"/>
        <v>STEVENS</v>
      </c>
      <c r="L2427" t="str">
        <f>UPPER(anotacoes!H2427)</f>
        <v>GROUNDWORK COMBAT</v>
      </c>
      <c r="M2427" t="str">
        <f>IF(OR(L2427="ATTACK",L2427="FINTA"),"&lt;TECNICA&gt;",UPPER(anotacoes!I2427))</f>
        <v>&lt;LUTA_SOLO&gt;</v>
      </c>
      <c r="N2427" t="str">
        <f>IF(OR(L2427="ATTACK",L2427="FINTA"),UPPER(anotacoes!I2427),"")</f>
        <v/>
      </c>
      <c r="O2427" s="6" t="str">
        <f>IF(anotacoes!N2427=0,"",anotacoes!N2427)</f>
        <v/>
      </c>
      <c r="P2427" t="str">
        <f>IF(anotacoes!M2427=0,"",UPPER(anotacoes!M2427))</f>
        <v/>
      </c>
      <c r="Q2427" t="str">
        <f t="shared" si="75"/>
        <v>INSERT INTO CONVERSAO_LUTA_ACAO (cd_conversao, id_luta, sequencia, momento_inicio, momento_fim, quem_faz, quem_sofre, acao_tipo, acao, tecnica, direcao, pontuacao) VALUES (1, 39, 47, TRIM(' 00:04:19,401'), TRIM(' 00:05:02,828'), 'ELMONT, G', 'STEVENS', 'GROUNDWORK COMBAT', '&lt;LUTA_SOLO&gt;', NULL, NULL, NULL)</v>
      </c>
      <c r="R2427" t="s">
        <v>10327</v>
      </c>
    </row>
    <row r="2428" spans="1:18" hidden="1" x14ac:dyDescent="0.25">
      <c r="A2428" s="7">
        <f>anotacoes!D2428</f>
        <v>40833</v>
      </c>
      <c r="B2428" t="str">
        <f>anotacoes!C2428</f>
        <v>GRAND PRIX ABU DHABI 2011</v>
      </c>
      <c r="C2428" t="str">
        <f>anotacoes!E2428</f>
        <v>ELMONT, G</v>
      </c>
      <c r="D2428" t="str">
        <f>anotacoes!F2428</f>
        <v>STEVENS</v>
      </c>
      <c r="E2428" t="s">
        <v>10325</v>
      </c>
      <c r="F2428">
        <f>anotacoes!A2428</f>
        <v>39</v>
      </c>
      <c r="G2428">
        <f>anotacoes!B2428</f>
        <v>48</v>
      </c>
      <c r="H2428" t="str">
        <f>anotacoes!K2428</f>
        <v xml:space="preserve"> 00:05:02,828</v>
      </c>
      <c r="I2428" t="str">
        <f>anotacoes!L2428</f>
        <v xml:space="preserve"> 00:05:02,828</v>
      </c>
      <c r="J2428" t="str">
        <f>IF(L2428="PAUSE",E2428,IF(anotacoes!G2432=conversao_anotacoes!C2428,conversao_anotacoes!C2428,conversao_anotacoes!D2428))</f>
        <v>&lt;ARBITRO_DESCONHECIDO&gt;</v>
      </c>
      <c r="K2428" t="str">
        <f t="shared" si="74"/>
        <v/>
      </c>
      <c r="L2428" t="str">
        <f>UPPER(anotacoes!H2428)</f>
        <v>PAUSE</v>
      </c>
      <c r="M2428" t="str">
        <f>IF(OR(L2428="ATTACK",L2428="FINTA"),"&lt;TECNICA&gt;",UPPER(anotacoes!I2428))</f>
        <v>&lt;NAO_CLASSIFICADO&gt;</v>
      </c>
      <c r="N2428" t="str">
        <f>IF(OR(L2428="ATTACK",L2428="FINTA"),UPPER(anotacoes!I2428),"")</f>
        <v/>
      </c>
      <c r="O2428" s="6" t="str">
        <f>IF(anotacoes!N2428=0,"",anotacoes!N2428)</f>
        <v/>
      </c>
      <c r="P2428" t="str">
        <f>IF(anotacoes!M2428=0,"",UPPER(anotacoes!M2428))</f>
        <v/>
      </c>
      <c r="Q2428" t="str">
        <f t="shared" si="75"/>
        <v>INSERT INTO CONVERSAO_LUTA_ACAO (cd_conversao, id_luta, sequencia, momento_inicio, momento_fim, quem_faz, quem_sofre, acao_tipo, acao, tecnica, direcao, pontuacao) VALUES (1, 39, 48, TRIM(' 00:05:02,828'), TRIM(' 00:05:02,828'), '&lt;ARBITRO_DESCONHECIDO&gt;', '', 'PAUSE', '&lt;NAO_CLASSIFICADO&gt;', NULL, NULL, NULL)</v>
      </c>
      <c r="R2428" t="s">
        <v>10327</v>
      </c>
    </row>
    <row r="2429" spans="1:18" hidden="1" x14ac:dyDescent="0.25">
      <c r="A2429" s="7">
        <f>anotacoes!D2429</f>
        <v>40833</v>
      </c>
      <c r="B2429" t="str">
        <f>anotacoes!C2429</f>
        <v>GRAND PRIX ABU DHABI 2011</v>
      </c>
      <c r="C2429" t="str">
        <f>anotacoes!E2429</f>
        <v>ELMONT, G</v>
      </c>
      <c r="D2429" t="str">
        <f>anotacoes!F2429</f>
        <v>STEVENS</v>
      </c>
      <c r="E2429" t="s">
        <v>10325</v>
      </c>
      <c r="F2429">
        <f>anotacoes!A2429</f>
        <v>39</v>
      </c>
      <c r="G2429">
        <f>anotacoes!B2429</f>
        <v>49</v>
      </c>
      <c r="H2429" t="str">
        <f>anotacoes!K2429</f>
        <v xml:space="preserve"> 00:05:02,828</v>
      </c>
      <c r="I2429" t="str">
        <f>anotacoes!L2429</f>
        <v xml:space="preserve"> 00:05:11,849</v>
      </c>
      <c r="J2429" t="str">
        <f>IF(L2429="PAUSE",E2429,IF(anotacoes!G2433=conversao_anotacoes!C2429,conversao_anotacoes!C2429,conversao_anotacoes!D2429))</f>
        <v>ELMONT, G</v>
      </c>
      <c r="K2429" t="str">
        <f t="shared" si="74"/>
        <v>STEVENS</v>
      </c>
      <c r="L2429" t="str">
        <f>UPPER(anotacoes!H2429)</f>
        <v>GRIP TIME</v>
      </c>
      <c r="M2429" t="str">
        <f>IF(OR(L2429="ATTACK",L2429="FINTA"),"&lt;TECNICA&gt;",UPPER(anotacoes!I2429))</f>
        <v>RIGHT COLLAR</v>
      </c>
      <c r="N2429" t="str">
        <f>IF(OR(L2429="ATTACK",L2429="FINTA"),UPPER(anotacoes!I2429),"")</f>
        <v/>
      </c>
      <c r="O2429" s="6" t="str">
        <f>IF(anotacoes!N2429=0,"",anotacoes!N2429)</f>
        <v/>
      </c>
      <c r="P2429" t="str">
        <f>IF(anotacoes!M2429=0,"",UPPER(anotacoes!M2429))</f>
        <v/>
      </c>
      <c r="Q2429" t="str">
        <f t="shared" si="75"/>
        <v>INSERT INTO CONVERSAO_LUTA_ACAO (cd_conversao, id_luta, sequencia, momento_inicio, momento_fim, quem_faz, quem_sofre, acao_tipo, acao, tecnica, direcao, pontuacao) VALUES (1, 39, 49, TRIM(' 00:05:02,828'), TRIM(' 00:05:11,849'), 'ELMONT, G', 'STEVENS', 'GRIP TIME', 'RIGHT COLLAR', NULL, NULL, NULL)</v>
      </c>
      <c r="R2429" t="s">
        <v>10327</v>
      </c>
    </row>
    <row r="2430" spans="1:18" hidden="1" x14ac:dyDescent="0.25">
      <c r="A2430" s="7">
        <f>anotacoes!D2430</f>
        <v>40833</v>
      </c>
      <c r="B2430" t="str">
        <f>anotacoes!C2430</f>
        <v>GRAND PRIX ABU DHABI 2011</v>
      </c>
      <c r="C2430" t="str">
        <f>anotacoes!E2430</f>
        <v>ELMONT, G</v>
      </c>
      <c r="D2430" t="str">
        <f>anotacoes!F2430</f>
        <v>STEVENS</v>
      </c>
      <c r="E2430" t="s">
        <v>10325</v>
      </c>
      <c r="F2430">
        <f>anotacoes!A2430</f>
        <v>39</v>
      </c>
      <c r="G2430">
        <f>anotacoes!B2430</f>
        <v>50</v>
      </c>
      <c r="H2430" t="str">
        <f>anotacoes!K2430</f>
        <v xml:space="preserve"> 00:05:11,849</v>
      </c>
      <c r="I2430" t="str">
        <f>anotacoes!L2430</f>
        <v xml:space="preserve"> 00:05:12,552</v>
      </c>
      <c r="J2430" t="str">
        <f>IF(L2430="PAUSE",E2430,IF(anotacoes!G2434=conversao_anotacoes!C2430,conversao_anotacoes!C2430,conversao_anotacoes!D2430))</f>
        <v>ELMONT, G</v>
      </c>
      <c r="K2430" t="str">
        <f t="shared" si="74"/>
        <v>STEVENS</v>
      </c>
      <c r="L2430" t="str">
        <f>UPPER(anotacoes!H2430)</f>
        <v>ATTACK</v>
      </c>
      <c r="M2430" t="str">
        <f>IF(OR(L2430="ATTACK",L2430="FINTA"),"&lt;TECNICA&gt;",UPPER(anotacoes!I2430))</f>
        <v>&lt;TECNICA&gt;</v>
      </c>
      <c r="N2430" t="str">
        <f>IF(OR(L2430="ATTACK",L2430="FINTA"),UPPER(anotacoes!I2430),"")</f>
        <v>OUCHI GARI</v>
      </c>
      <c r="O2430" s="6">
        <f>IF(anotacoes!N2430=0,"",anotacoes!N2430)</f>
        <v>4</v>
      </c>
      <c r="P2430" t="str">
        <f>IF(anotacoes!M2430=0,"",UPPER(anotacoes!M2430))</f>
        <v/>
      </c>
      <c r="Q2430" t="str">
        <f t="shared" si="75"/>
        <v>INSERT INTO CONVERSAO_LUTA_ACAO (cd_conversao, id_luta, sequencia, momento_inicio, momento_fim, quem_faz, quem_sofre, acao_tipo, acao, tecnica, direcao, pontuacao) VALUES (1, 39, 50, TRIM(' 00:05:11,849'), TRIM(' 00:05:12,552'), 'ELMONT, G', 'STEVENS', 'ATTACK', '&lt;TECNICA&gt;', 'OUCHI GARI', 4, NULL)</v>
      </c>
      <c r="R2430" t="s">
        <v>10327</v>
      </c>
    </row>
    <row r="2431" spans="1:18" hidden="1" x14ac:dyDescent="0.25">
      <c r="A2431" s="7">
        <f>anotacoes!D2431</f>
        <v>40833</v>
      </c>
      <c r="B2431" t="str">
        <f>anotacoes!C2431</f>
        <v>GRAND PRIX ABU DHABI 2011</v>
      </c>
      <c r="C2431" t="str">
        <f>anotacoes!E2431</f>
        <v>ELMONT, G</v>
      </c>
      <c r="D2431" t="str">
        <f>anotacoes!F2431</f>
        <v>STEVENS</v>
      </c>
      <c r="E2431" t="s">
        <v>10325</v>
      </c>
      <c r="F2431">
        <f>anotacoes!A2431</f>
        <v>39</v>
      </c>
      <c r="G2431">
        <f>anotacoes!B2431</f>
        <v>51</v>
      </c>
      <c r="H2431" t="str">
        <f>anotacoes!K2431</f>
        <v xml:space="preserve"> 00:05:12,552</v>
      </c>
      <c r="I2431" t="str">
        <f>anotacoes!L2431</f>
        <v xml:space="preserve"> 00:05:26,687</v>
      </c>
      <c r="J2431" t="str">
        <f>IF(L2431="PAUSE",E2431,IF(anotacoes!G2435=conversao_anotacoes!C2431,conversao_anotacoes!C2431,conversao_anotacoes!D2431))</f>
        <v>ELMONT, G</v>
      </c>
      <c r="K2431" t="str">
        <f t="shared" si="74"/>
        <v>STEVENS</v>
      </c>
      <c r="L2431" t="str">
        <f>UPPER(anotacoes!H2431)</f>
        <v>GRIP TIME</v>
      </c>
      <c r="M2431" t="str">
        <f>IF(OR(L2431="ATTACK",L2431="FINTA"),"&lt;TECNICA&gt;",UPPER(anotacoes!I2431))</f>
        <v>LEFT COLLAR RIGHT SLEEVE</v>
      </c>
      <c r="N2431" t="str">
        <f>IF(OR(L2431="ATTACK",L2431="FINTA"),UPPER(anotacoes!I2431),"")</f>
        <v/>
      </c>
      <c r="O2431" s="6" t="str">
        <f>IF(anotacoes!N2431=0,"",anotacoes!N2431)</f>
        <v/>
      </c>
      <c r="P2431" t="str">
        <f>IF(anotacoes!M2431=0,"",UPPER(anotacoes!M2431))</f>
        <v/>
      </c>
      <c r="Q2431" t="str">
        <f t="shared" si="75"/>
        <v>INSERT INTO CONVERSAO_LUTA_ACAO (cd_conversao, id_luta, sequencia, momento_inicio, momento_fim, quem_faz, quem_sofre, acao_tipo, acao, tecnica, direcao, pontuacao) VALUES (1, 39, 51, TRIM(' 00:05:12,552'), TRIM(' 00:05:26,687'), 'ELMONT, G', 'STEVENS', 'GRIP TIME', 'LEFT COLLAR RIGHT SLEEVE', NULL, NULL, NULL)</v>
      </c>
      <c r="R2431" t="s">
        <v>10327</v>
      </c>
    </row>
    <row r="2432" spans="1:18" hidden="1" x14ac:dyDescent="0.25">
      <c r="A2432" s="7">
        <f>anotacoes!D2432</f>
        <v>40833</v>
      </c>
      <c r="B2432" t="str">
        <f>anotacoes!C2432</f>
        <v>GRAND PRIX ABU DHABI 2011</v>
      </c>
      <c r="C2432" t="str">
        <f>anotacoes!E2432</f>
        <v>ELMONT, G</v>
      </c>
      <c r="D2432" t="str">
        <f>anotacoes!F2432</f>
        <v>STEVENS</v>
      </c>
      <c r="E2432" t="s">
        <v>10325</v>
      </c>
      <c r="F2432">
        <f>anotacoes!A2432</f>
        <v>39</v>
      </c>
      <c r="G2432">
        <f>anotacoes!B2432</f>
        <v>52</v>
      </c>
      <c r="H2432" t="str">
        <f>anotacoes!K2432</f>
        <v xml:space="preserve"> 00:05:26,687</v>
      </c>
      <c r="I2432" t="str">
        <f>anotacoes!L2432</f>
        <v xml:space="preserve"> 00:05:28,795</v>
      </c>
      <c r="J2432" t="str">
        <f>IF(L2432="PAUSE",E2432,IF(anotacoes!G2436=conversao_anotacoes!C2432,conversao_anotacoes!C2432,conversao_anotacoes!D2432))</f>
        <v>ELMONT, G</v>
      </c>
      <c r="K2432" t="str">
        <f t="shared" si="74"/>
        <v>STEVENS</v>
      </c>
      <c r="L2432" t="str">
        <f>UPPER(anotacoes!H2432)</f>
        <v>ATTACK</v>
      </c>
      <c r="M2432" t="str">
        <f>IF(OR(L2432="ATTACK",L2432="FINTA"),"&lt;TECNICA&gt;",UPPER(anotacoes!I2432))</f>
        <v>&lt;TECNICA&gt;</v>
      </c>
      <c r="N2432" t="str">
        <f>IF(OR(L2432="ATTACK",L2432="FINTA"),UPPER(anotacoes!I2432),"")</f>
        <v>SEOI NAGE</v>
      </c>
      <c r="O2432" s="6">
        <f>IF(anotacoes!N2432=0,"",anotacoes!N2432)</f>
        <v>4</v>
      </c>
      <c r="P2432" t="str">
        <f>IF(anotacoes!M2432=0,"",UPPER(anotacoes!M2432))</f>
        <v/>
      </c>
      <c r="Q2432" t="str">
        <f t="shared" si="75"/>
        <v>INSERT INTO CONVERSAO_LUTA_ACAO (cd_conversao, id_luta, sequencia, momento_inicio, momento_fim, quem_faz, quem_sofre, acao_tipo, acao, tecnica, direcao, pontuacao) VALUES (1, 39, 52, TRIM(' 00:05:26,687'), TRIM(' 00:05:28,795'), 'ELMONT, G', 'STEVENS', 'ATTACK', '&lt;TECNICA&gt;', 'SEOI NAGE', 4, NULL)</v>
      </c>
      <c r="R2432" t="s">
        <v>10327</v>
      </c>
    </row>
    <row r="2433" spans="1:18" hidden="1" x14ac:dyDescent="0.25">
      <c r="A2433" s="7">
        <f>anotacoes!D2433</f>
        <v>40833</v>
      </c>
      <c r="B2433" t="str">
        <f>anotacoes!C2433</f>
        <v>GRAND PRIX ABU DHABI 2011</v>
      </c>
      <c r="C2433" t="str">
        <f>anotacoes!E2433</f>
        <v>ELMONT, G</v>
      </c>
      <c r="D2433" t="str">
        <f>anotacoes!F2433</f>
        <v>STEVENS</v>
      </c>
      <c r="E2433" t="s">
        <v>10325</v>
      </c>
      <c r="F2433">
        <f>anotacoes!A2433</f>
        <v>39</v>
      </c>
      <c r="G2433">
        <f>anotacoes!B2433</f>
        <v>53</v>
      </c>
      <c r="H2433" t="str">
        <f>anotacoes!K2433</f>
        <v xml:space="preserve"> 00:05:28,967</v>
      </c>
      <c r="I2433" t="str">
        <f>anotacoes!L2433</f>
        <v xml:space="preserve"> 00:05:30,574</v>
      </c>
      <c r="J2433" t="str">
        <f>IF(L2433="PAUSE",E2433,IF(anotacoes!G2437=conversao_anotacoes!C2433,conversao_anotacoes!C2433,conversao_anotacoes!D2433))</f>
        <v>ELMONT, G</v>
      </c>
      <c r="K2433" t="str">
        <f t="shared" si="74"/>
        <v>STEVENS</v>
      </c>
      <c r="L2433" t="str">
        <f>UPPER(anotacoes!H2433)</f>
        <v>GROUNDWORK COMBAT</v>
      </c>
      <c r="M2433" t="str">
        <f>IF(OR(L2433="ATTACK",L2433="FINTA"),"&lt;TECNICA&gt;",UPPER(anotacoes!I2433))</f>
        <v>&lt;LUTA_SOLO&gt;</v>
      </c>
      <c r="N2433" t="str">
        <f>IF(OR(L2433="ATTACK",L2433="FINTA"),UPPER(anotacoes!I2433),"")</f>
        <v/>
      </c>
      <c r="O2433" s="6" t="str">
        <f>IF(anotacoes!N2433=0,"",anotacoes!N2433)</f>
        <v/>
      </c>
      <c r="P2433" t="str">
        <f>IF(anotacoes!M2433=0,"",UPPER(anotacoes!M2433))</f>
        <v/>
      </c>
      <c r="Q2433" t="str">
        <f t="shared" si="75"/>
        <v>INSERT INTO CONVERSAO_LUTA_ACAO (cd_conversao, id_luta, sequencia, momento_inicio, momento_fim, quem_faz, quem_sofre, acao_tipo, acao, tecnica, direcao, pontuacao) VALUES (1, 39, 53, TRIM(' 00:05:28,967'), TRIM(' 00:05:30,574'), 'ELMONT, G', 'STEVENS', 'GROUNDWORK COMBAT', '&lt;LUTA_SOLO&gt;', NULL, NULL, NULL)</v>
      </c>
      <c r="R2433" t="s">
        <v>10327</v>
      </c>
    </row>
    <row r="2434" spans="1:18" hidden="1" x14ac:dyDescent="0.25">
      <c r="A2434" s="7">
        <f>anotacoes!D2434</f>
        <v>40833</v>
      </c>
      <c r="B2434" t="str">
        <f>anotacoes!C2434</f>
        <v>GRAND PRIX ABU DHABI 2011</v>
      </c>
      <c r="C2434" t="str">
        <f>anotacoes!E2434</f>
        <v>ELMONT, G</v>
      </c>
      <c r="D2434" t="str">
        <f>anotacoes!F2434</f>
        <v>STEVENS</v>
      </c>
      <c r="E2434" t="s">
        <v>10325</v>
      </c>
      <c r="F2434">
        <f>anotacoes!A2434</f>
        <v>39</v>
      </c>
      <c r="G2434">
        <f>anotacoes!B2434</f>
        <v>54</v>
      </c>
      <c r="H2434" t="str">
        <f>anotacoes!K2434</f>
        <v xml:space="preserve"> 00:05:30,574</v>
      </c>
      <c r="I2434" t="str">
        <f>anotacoes!L2434</f>
        <v xml:space="preserve"> 00:05:30,574</v>
      </c>
      <c r="J2434" t="str">
        <f>IF(L2434="PAUSE",E2434,IF(anotacoes!G2438=conversao_anotacoes!C2434,conversao_anotacoes!C2434,conversao_anotacoes!D2434))</f>
        <v>&lt;ARBITRO_DESCONHECIDO&gt;</v>
      </c>
      <c r="K2434" t="str">
        <f t="shared" si="74"/>
        <v/>
      </c>
      <c r="L2434" t="str">
        <f>UPPER(anotacoes!H2434)</f>
        <v>PAUSE</v>
      </c>
      <c r="M2434" t="str">
        <f>IF(OR(L2434="ATTACK",L2434="FINTA"),"&lt;TECNICA&gt;",UPPER(anotacoes!I2434))</f>
        <v>&lt;NAO_CLASSIFICADO&gt;</v>
      </c>
      <c r="N2434" t="str">
        <f>IF(OR(L2434="ATTACK",L2434="FINTA"),UPPER(anotacoes!I2434),"")</f>
        <v/>
      </c>
      <c r="O2434" s="6" t="str">
        <f>IF(anotacoes!N2434=0,"",anotacoes!N2434)</f>
        <v/>
      </c>
      <c r="P2434" t="str">
        <f>IF(anotacoes!M2434=0,"",UPPER(anotacoes!M2434))</f>
        <v/>
      </c>
      <c r="Q2434" t="str">
        <f t="shared" si="75"/>
        <v>INSERT INTO CONVERSAO_LUTA_ACAO (cd_conversao, id_luta, sequencia, momento_inicio, momento_fim, quem_faz, quem_sofre, acao_tipo, acao, tecnica, direcao, pontuacao) VALUES (1, 39, 54, TRIM(' 00:05:30,574'), TRIM(' 00:05:30,574'), '&lt;ARBITRO_DESCONHECIDO&gt;', '', 'PAUSE', '&lt;NAO_CLASSIFICADO&gt;', NULL, NULL, NULL)</v>
      </c>
      <c r="R2434" t="s">
        <v>10327</v>
      </c>
    </row>
    <row r="2435" spans="1:18" hidden="1" x14ac:dyDescent="0.25">
      <c r="A2435" s="7">
        <f>anotacoes!D2435</f>
        <v>40833</v>
      </c>
      <c r="B2435" t="str">
        <f>anotacoes!C2435</f>
        <v>GRAND PRIX ABU DHABI 2011</v>
      </c>
      <c r="C2435" t="str">
        <f>anotacoes!E2435</f>
        <v>ELMONT, G</v>
      </c>
      <c r="D2435" t="str">
        <f>anotacoes!F2435</f>
        <v>STEVENS</v>
      </c>
      <c r="E2435" t="s">
        <v>10325</v>
      </c>
      <c r="F2435">
        <f>anotacoes!A2435</f>
        <v>39</v>
      </c>
      <c r="G2435">
        <f>anotacoes!B2435</f>
        <v>55</v>
      </c>
      <c r="H2435" t="str">
        <f>anotacoes!K2435</f>
        <v xml:space="preserve"> 00:05:30,574</v>
      </c>
      <c r="I2435" t="str">
        <f>anotacoes!L2435</f>
        <v xml:space="preserve"> 00:05:33,118</v>
      </c>
      <c r="J2435" t="str">
        <f>IF(L2435="PAUSE",E2435,IF(anotacoes!G2439=conversao_anotacoes!C2435,conversao_anotacoes!C2435,conversao_anotacoes!D2435))</f>
        <v>ELMONT, G</v>
      </c>
      <c r="K2435" t="str">
        <f t="shared" ref="K2435:K2498" si="76">IF(J2435=E2435,"",IF(J2435=C2435,D2435,C2435))</f>
        <v>STEVENS</v>
      </c>
      <c r="L2435" t="str">
        <f>UPPER(anotacoes!H2435)</f>
        <v>DISPLACEMENT</v>
      </c>
      <c r="M2435" t="str">
        <f>IF(OR(L2435="ATTACK",L2435="FINTA"),"&lt;TECNICA&gt;",UPPER(anotacoes!I2435))</f>
        <v>CIRCULAR LEFT</v>
      </c>
      <c r="N2435" t="str">
        <f>IF(OR(L2435="ATTACK",L2435="FINTA"),UPPER(anotacoes!I2435),"")</f>
        <v/>
      </c>
      <c r="O2435" s="6" t="str">
        <f>IF(anotacoes!N2435=0,"",anotacoes!N2435)</f>
        <v/>
      </c>
      <c r="P2435" t="str">
        <f>IF(anotacoes!M2435=0,"",UPPER(anotacoes!M2435))</f>
        <v/>
      </c>
      <c r="Q2435" t="str">
        <f t="shared" ref="Q2435:Q2498" si="77">CONCATENATE("INSERT INTO CONVERSAO_LUTA_ACAO (cd_conversao, id_luta, sequencia, momento_inicio, momento_fim, quem_faz, quem_sofre, acao_tipo, acao, tecnica, direcao, pontuacao) VALUES (1, ",F2435,", ",G2435,", ","TRIM('",H2435,"')",", ","TRIM('",I2435,"')",", ","'",J2435,"'",", ","'",K2435,"'",", ","'",L2435,"'",", ","'",M2435,"'",", ",IF(N2435="","NULL",CONCATENATE("'",N2435,"'")),", ",IF(O2435="","NULL",O2435),", ",IF(P2435="","NULL",CONCATENATE("'",P2435,"'")),")")</f>
        <v>INSERT INTO CONVERSAO_LUTA_ACAO (cd_conversao, id_luta, sequencia, momento_inicio, momento_fim, quem_faz, quem_sofre, acao_tipo, acao, tecnica, direcao, pontuacao) VALUES (1, 39, 55, TRIM(' 00:05:30,574'), TRIM(' 00:05:33,118'), 'ELMONT, G', 'STEVENS', 'DISPLACEMENT', 'CIRCULAR LEFT', NULL, NULL, NULL)</v>
      </c>
      <c r="R2435" t="s">
        <v>10327</v>
      </c>
    </row>
    <row r="2436" spans="1:18" hidden="1" x14ac:dyDescent="0.25">
      <c r="A2436" s="7">
        <f>anotacoes!D2436</f>
        <v>40833</v>
      </c>
      <c r="B2436" t="str">
        <f>anotacoes!C2436</f>
        <v>GRAND PRIX ABU DHABI 2011</v>
      </c>
      <c r="C2436" t="str">
        <f>anotacoes!E2436</f>
        <v>ELMONT, G</v>
      </c>
      <c r="D2436" t="str">
        <f>anotacoes!F2436</f>
        <v>STEVENS</v>
      </c>
      <c r="E2436" t="s">
        <v>10325</v>
      </c>
      <c r="F2436">
        <f>anotacoes!A2436</f>
        <v>39</v>
      </c>
      <c r="G2436">
        <f>anotacoes!B2436</f>
        <v>56</v>
      </c>
      <c r="H2436" t="str">
        <f>anotacoes!K2436</f>
        <v xml:space="preserve"> 00:05:33,118</v>
      </c>
      <c r="I2436" t="str">
        <f>anotacoes!L2436</f>
        <v xml:space="preserve"> 00:05:35,957</v>
      </c>
      <c r="J2436" t="str">
        <f>IF(L2436="PAUSE",E2436,IF(anotacoes!G2440=conversao_anotacoes!C2436,conversao_anotacoes!C2436,conversao_anotacoes!D2436))</f>
        <v>ELMONT, G</v>
      </c>
      <c r="K2436" t="str">
        <f t="shared" si="76"/>
        <v>STEVENS</v>
      </c>
      <c r="L2436" t="str">
        <f>UPPER(anotacoes!H2436)</f>
        <v>DISPLACEMENT</v>
      </c>
      <c r="M2436" t="str">
        <f>IF(OR(L2436="ATTACK",L2436="FINTA"),"&lt;TECNICA&gt;",UPPER(anotacoes!I2436))</f>
        <v>2-3 STEP HESITANT LEFT</v>
      </c>
      <c r="N2436" t="str">
        <f>IF(OR(L2436="ATTACK",L2436="FINTA"),UPPER(anotacoes!I2436),"")</f>
        <v/>
      </c>
      <c r="O2436" s="6" t="str">
        <f>IF(anotacoes!N2436=0,"",anotacoes!N2436)</f>
        <v/>
      </c>
      <c r="P2436" t="str">
        <f>IF(anotacoes!M2436=0,"",UPPER(anotacoes!M2436))</f>
        <v/>
      </c>
      <c r="Q2436" t="str">
        <f t="shared" si="77"/>
        <v>INSERT INTO CONVERSAO_LUTA_ACAO (cd_conversao, id_luta, sequencia, momento_inicio, momento_fim, quem_faz, quem_sofre, acao_tipo, acao, tecnica, direcao, pontuacao) VALUES (1, 39, 56, TRIM(' 00:05:33,118'), TRIM(' 00:05:35,957'), 'ELMONT, G', 'STEVENS', 'DISPLACEMENT', '2-3 STEP HESITANT LEFT', NULL, NULL, NULL)</v>
      </c>
      <c r="R2436" t="s">
        <v>10327</v>
      </c>
    </row>
    <row r="2437" spans="1:18" hidden="1" x14ac:dyDescent="0.25">
      <c r="A2437" s="7">
        <f>anotacoes!D2437</f>
        <v>40833</v>
      </c>
      <c r="B2437" t="str">
        <f>anotacoes!C2437</f>
        <v>GRAND PRIX ABU DHABI 2011</v>
      </c>
      <c r="C2437" t="str">
        <f>anotacoes!E2437</f>
        <v>ELMONT, G</v>
      </c>
      <c r="D2437" t="str">
        <f>anotacoes!F2437</f>
        <v>STEVENS</v>
      </c>
      <c r="E2437" t="s">
        <v>10325</v>
      </c>
      <c r="F2437">
        <f>anotacoes!A2437</f>
        <v>39</v>
      </c>
      <c r="G2437">
        <f>anotacoes!B2437</f>
        <v>57</v>
      </c>
      <c r="H2437" t="str">
        <f>anotacoes!K2437</f>
        <v xml:space="preserve"> 00:05:35,957</v>
      </c>
      <c r="I2437" t="str">
        <f>anotacoes!L2437</f>
        <v xml:space="preserve"> 00:05:39,041</v>
      </c>
      <c r="J2437" t="str">
        <f>IF(L2437="PAUSE",E2437,IF(anotacoes!G2441=conversao_anotacoes!C2437,conversao_anotacoes!C2437,conversao_anotacoes!D2437))</f>
        <v>ELMONT, G</v>
      </c>
      <c r="K2437" t="str">
        <f t="shared" si="76"/>
        <v>STEVENS</v>
      </c>
      <c r="L2437" t="str">
        <f>UPPER(anotacoes!H2437)</f>
        <v>GRIP TIME</v>
      </c>
      <c r="M2437" t="str">
        <f>IF(OR(L2437="ATTACK",L2437="FINTA"),"&lt;TECNICA&gt;",UPPER(anotacoes!I2437))</f>
        <v>LEFT COLLAR RIGHT COLLAR</v>
      </c>
      <c r="N2437" t="str">
        <f>IF(OR(L2437="ATTACK",L2437="FINTA"),UPPER(anotacoes!I2437),"")</f>
        <v/>
      </c>
      <c r="O2437" s="6" t="str">
        <f>IF(anotacoes!N2437=0,"",anotacoes!N2437)</f>
        <v/>
      </c>
      <c r="P2437" t="str">
        <f>IF(anotacoes!M2437=0,"",UPPER(anotacoes!M2437))</f>
        <v/>
      </c>
      <c r="Q2437" t="str">
        <f t="shared" si="77"/>
        <v>INSERT INTO CONVERSAO_LUTA_ACAO (cd_conversao, id_luta, sequencia, momento_inicio, momento_fim, quem_faz, quem_sofre, acao_tipo, acao, tecnica, direcao, pontuacao) VALUES (1, 39, 57, TRIM(' 00:05:35,957'), TRIM(' 00:05:39,041'), 'ELMONT, G', 'STEVENS', 'GRIP TIME', 'LEFT COLLAR RIGHT COLLAR', NULL, NULL, NULL)</v>
      </c>
      <c r="R2437" t="s">
        <v>10327</v>
      </c>
    </row>
    <row r="2438" spans="1:18" hidden="1" x14ac:dyDescent="0.25">
      <c r="A2438" s="7">
        <f>anotacoes!D2438</f>
        <v>40833</v>
      </c>
      <c r="B2438" t="str">
        <f>anotacoes!C2438</f>
        <v>GRAND PRIX ABU DHABI 2011</v>
      </c>
      <c r="C2438" t="str">
        <f>anotacoes!E2438</f>
        <v>ELMONT, G</v>
      </c>
      <c r="D2438" t="str">
        <f>anotacoes!F2438</f>
        <v>STEVENS</v>
      </c>
      <c r="E2438" t="s">
        <v>10325</v>
      </c>
      <c r="F2438">
        <f>anotacoes!A2438</f>
        <v>39</v>
      </c>
      <c r="G2438">
        <f>anotacoes!B2438</f>
        <v>58</v>
      </c>
      <c r="H2438" t="str">
        <f>anotacoes!K2438</f>
        <v xml:space="preserve"> 00:05:39,041</v>
      </c>
      <c r="I2438" t="str">
        <f>anotacoes!L2438</f>
        <v xml:space="preserve"> 00:05:40,966</v>
      </c>
      <c r="J2438" t="str">
        <f>IF(L2438="PAUSE",E2438,IF(anotacoes!G2442=conversao_anotacoes!C2438,conversao_anotacoes!C2438,conversao_anotacoes!D2438))</f>
        <v>ELMONT, G</v>
      </c>
      <c r="K2438" t="str">
        <f t="shared" si="76"/>
        <v>STEVENS</v>
      </c>
      <c r="L2438" t="str">
        <f>UPPER(anotacoes!H2438)</f>
        <v>GRIP TIME</v>
      </c>
      <c r="M2438" t="str">
        <f>IF(OR(L2438="ATTACK",L2438="FINTA"),"&lt;TECNICA&gt;",UPPER(anotacoes!I2438))</f>
        <v>LEFT COLLAR</v>
      </c>
      <c r="N2438" t="str">
        <f>IF(OR(L2438="ATTACK",L2438="FINTA"),UPPER(anotacoes!I2438),"")</f>
        <v/>
      </c>
      <c r="O2438" s="6" t="str">
        <f>IF(anotacoes!N2438=0,"",anotacoes!N2438)</f>
        <v/>
      </c>
      <c r="P2438" t="str">
        <f>IF(anotacoes!M2438=0,"",UPPER(anotacoes!M2438))</f>
        <v/>
      </c>
      <c r="Q2438" t="str">
        <f t="shared" si="77"/>
        <v>INSERT INTO CONVERSAO_LUTA_ACAO (cd_conversao, id_luta, sequencia, momento_inicio, momento_fim, quem_faz, quem_sofre, acao_tipo, acao, tecnica, direcao, pontuacao) VALUES (1, 39, 58, TRIM(' 00:05:39,041'), TRIM(' 00:05:40,966'), 'ELMONT, G', 'STEVENS', 'GRIP TIME', 'LEFT COLLAR', NULL, NULL, NULL)</v>
      </c>
      <c r="R2438" t="s">
        <v>10327</v>
      </c>
    </row>
    <row r="2439" spans="1:18" hidden="1" x14ac:dyDescent="0.25">
      <c r="A2439" s="7">
        <f>anotacoes!D2439</f>
        <v>40833</v>
      </c>
      <c r="B2439" t="str">
        <f>anotacoes!C2439</f>
        <v>GRAND PRIX ABU DHABI 2011</v>
      </c>
      <c r="C2439" t="str">
        <f>anotacoes!E2439</f>
        <v>ELMONT, G</v>
      </c>
      <c r="D2439" t="str">
        <f>anotacoes!F2439</f>
        <v>STEVENS</v>
      </c>
      <c r="E2439" t="s">
        <v>10325</v>
      </c>
      <c r="F2439">
        <f>anotacoes!A2439</f>
        <v>39</v>
      </c>
      <c r="G2439">
        <f>anotacoes!B2439</f>
        <v>59</v>
      </c>
      <c r="H2439" t="str">
        <f>anotacoes!K2439</f>
        <v xml:space="preserve"> 00:05:40,966</v>
      </c>
      <c r="I2439" t="str">
        <f>anotacoes!L2439</f>
        <v xml:space="preserve"> 00:05:46,543</v>
      </c>
      <c r="J2439" t="str">
        <f>IF(L2439="PAUSE",E2439,IF(anotacoes!G2443=conversao_anotacoes!C2439,conversao_anotacoes!C2439,conversao_anotacoes!D2439))</f>
        <v>ELMONT, G</v>
      </c>
      <c r="K2439" t="str">
        <f t="shared" si="76"/>
        <v>STEVENS</v>
      </c>
      <c r="L2439" t="str">
        <f>UPPER(anotacoes!H2439)</f>
        <v>DISPLACEMENT</v>
      </c>
      <c r="M2439" t="str">
        <f>IF(OR(L2439="ATTACK",L2439="FINTA"),"&lt;TECNICA&gt;",UPPER(anotacoes!I2439))</f>
        <v>TRY TO GRIP WITH CONTACT</v>
      </c>
      <c r="N2439" t="str">
        <f>IF(OR(L2439="ATTACK",L2439="FINTA"),UPPER(anotacoes!I2439),"")</f>
        <v/>
      </c>
      <c r="O2439" s="6" t="str">
        <f>IF(anotacoes!N2439=0,"",anotacoes!N2439)</f>
        <v/>
      </c>
      <c r="P2439" t="str">
        <f>IF(anotacoes!M2439=0,"",UPPER(anotacoes!M2439))</f>
        <v/>
      </c>
      <c r="Q2439" t="str">
        <f t="shared" si="77"/>
        <v>INSERT INTO CONVERSAO_LUTA_ACAO (cd_conversao, id_luta, sequencia, momento_inicio, momento_fim, quem_faz, quem_sofre, acao_tipo, acao, tecnica, direcao, pontuacao) VALUES (1, 39, 59, TRIM(' 00:05:40,966'), TRIM(' 00:05:46,543'), 'ELMONT, G', 'STEVENS', 'DISPLACEMENT', 'TRY TO GRIP WITH CONTACT', NULL, NULL, NULL)</v>
      </c>
      <c r="R2439" t="s">
        <v>10327</v>
      </c>
    </row>
    <row r="2440" spans="1:18" hidden="1" x14ac:dyDescent="0.25">
      <c r="A2440" s="7">
        <f>anotacoes!D2440</f>
        <v>40833</v>
      </c>
      <c r="B2440" t="str">
        <f>anotacoes!C2440</f>
        <v>GRAND PRIX ABU DHABI 2011</v>
      </c>
      <c r="C2440" t="str">
        <f>anotacoes!E2440</f>
        <v>ELMONT, G</v>
      </c>
      <c r="D2440" t="str">
        <f>anotacoes!F2440</f>
        <v>STEVENS</v>
      </c>
      <c r="E2440" t="s">
        <v>10325</v>
      </c>
      <c r="F2440">
        <f>anotacoes!A2440</f>
        <v>39</v>
      </c>
      <c r="G2440">
        <f>anotacoes!B2440</f>
        <v>60</v>
      </c>
      <c r="H2440" t="str">
        <f>anotacoes!K2440</f>
        <v xml:space="preserve"> 00:05:46,543</v>
      </c>
      <c r="I2440" t="str">
        <f>anotacoes!L2440</f>
        <v xml:space="preserve"> 00:05:49,427</v>
      </c>
      <c r="J2440" t="str">
        <f>IF(L2440="PAUSE",E2440,IF(anotacoes!G2444=conversao_anotacoes!C2440,conversao_anotacoes!C2440,conversao_anotacoes!D2440))</f>
        <v>ELMONT, G</v>
      </c>
      <c r="K2440" t="str">
        <f t="shared" si="76"/>
        <v>STEVENS</v>
      </c>
      <c r="L2440" t="str">
        <f>UPPER(anotacoes!H2440)</f>
        <v>TRANSITION</v>
      </c>
      <c r="M2440" t="str">
        <f>IF(OR(L2440="ATTACK",L2440="FINTA"),"&lt;TECNICA&gt;",UPPER(anotacoes!I2440))</f>
        <v>WITHOUT ATTACK</v>
      </c>
      <c r="N2440" t="str">
        <f>IF(OR(L2440="ATTACK",L2440="FINTA"),UPPER(anotacoes!I2440),"")</f>
        <v/>
      </c>
      <c r="O2440" s="6" t="str">
        <f>IF(anotacoes!N2440=0,"",anotacoes!N2440)</f>
        <v/>
      </c>
      <c r="P2440" t="str">
        <f>IF(anotacoes!M2440=0,"",UPPER(anotacoes!M2440))</f>
        <v/>
      </c>
      <c r="Q2440" t="str">
        <f t="shared" si="77"/>
        <v>INSERT INTO CONVERSAO_LUTA_ACAO (cd_conversao, id_luta, sequencia, momento_inicio, momento_fim, quem_faz, quem_sofre, acao_tipo, acao, tecnica, direcao, pontuacao) VALUES (1, 39, 60, TRIM(' 00:05:46,543'), TRIM(' 00:05:49,427'), 'ELMONT, G', 'STEVENS', 'TRANSITION', 'WITHOUT ATTACK', NULL, NULL, NULL)</v>
      </c>
      <c r="R2440" t="s">
        <v>10327</v>
      </c>
    </row>
    <row r="2441" spans="1:18" hidden="1" x14ac:dyDescent="0.25">
      <c r="A2441" s="7">
        <f>anotacoes!D2441</f>
        <v>40833</v>
      </c>
      <c r="B2441" t="str">
        <f>anotacoes!C2441</f>
        <v>GRAND PRIX ABU DHABI 2011</v>
      </c>
      <c r="C2441" t="str">
        <f>anotacoes!E2441</f>
        <v>ELMONT, G</v>
      </c>
      <c r="D2441" t="str">
        <f>anotacoes!F2441</f>
        <v>STEVENS</v>
      </c>
      <c r="E2441" t="s">
        <v>10325</v>
      </c>
      <c r="F2441">
        <f>anotacoes!A2441</f>
        <v>39</v>
      </c>
      <c r="G2441">
        <f>anotacoes!B2441</f>
        <v>61</v>
      </c>
      <c r="H2441" t="str">
        <f>anotacoes!K2441</f>
        <v xml:space="preserve"> 00:05:49,427</v>
      </c>
      <c r="I2441" t="str">
        <f>anotacoes!L2441</f>
        <v xml:space="preserve"> 00:05:50,375</v>
      </c>
      <c r="J2441" t="str">
        <f>IF(L2441="PAUSE",E2441,IF(anotacoes!G2445=conversao_anotacoes!C2441,conversao_anotacoes!C2441,conversao_anotacoes!D2441))</f>
        <v>&lt;ARBITRO_DESCONHECIDO&gt;</v>
      </c>
      <c r="K2441" t="str">
        <f t="shared" si="76"/>
        <v/>
      </c>
      <c r="L2441" t="str">
        <f>UPPER(anotacoes!H2441)</f>
        <v>PAUSE</v>
      </c>
      <c r="M2441" t="str">
        <f>IF(OR(L2441="ATTACK",L2441="FINTA"),"&lt;TECNICA&gt;",UPPER(anotacoes!I2441))</f>
        <v>SHIDO WITHOUT SCORE</v>
      </c>
      <c r="N2441" t="str">
        <f>IF(OR(L2441="ATTACK",L2441="FINTA"),UPPER(anotacoes!I2441),"")</f>
        <v/>
      </c>
      <c r="O2441" s="6" t="str">
        <f>IF(anotacoes!N2441=0,"",anotacoes!N2441)</f>
        <v/>
      </c>
      <c r="P2441" t="str">
        <f>IF(anotacoes!M2441=0,"",UPPER(anotacoes!M2441))</f>
        <v/>
      </c>
      <c r="Q2441" t="str">
        <f t="shared" si="77"/>
        <v>INSERT INTO CONVERSAO_LUTA_ACAO (cd_conversao, id_luta, sequencia, momento_inicio, momento_fim, quem_faz, quem_sofre, acao_tipo, acao, tecnica, direcao, pontuacao) VALUES (1, 39, 61, TRIM(' 00:05:49,427'), TRIM(' 00:05:50,375'), '&lt;ARBITRO_DESCONHECIDO&gt;', '', 'PAUSE', 'SHIDO WITHOUT SCORE', NULL, NULL, NULL)</v>
      </c>
      <c r="R2441" t="s">
        <v>10327</v>
      </c>
    </row>
    <row r="2442" spans="1:18" hidden="1" x14ac:dyDescent="0.25">
      <c r="A2442" s="7">
        <f>anotacoes!D2442</f>
        <v>40833</v>
      </c>
      <c r="B2442" t="str">
        <f>anotacoes!C2442</f>
        <v>GRAND PRIX ABU DHABI 2011</v>
      </c>
      <c r="C2442" t="str">
        <f>anotacoes!E2442</f>
        <v>ELMONT, G</v>
      </c>
      <c r="D2442" t="str">
        <f>anotacoes!F2442</f>
        <v>STEVENS</v>
      </c>
      <c r="E2442" t="s">
        <v>10325</v>
      </c>
      <c r="F2442">
        <f>anotacoes!A2442</f>
        <v>39</v>
      </c>
      <c r="G2442">
        <f>anotacoes!B2442</f>
        <v>62</v>
      </c>
      <c r="H2442" t="str">
        <f>anotacoes!K2442</f>
        <v xml:space="preserve"> 00:05:50,375</v>
      </c>
      <c r="I2442" t="str">
        <f>anotacoes!L2442</f>
        <v xml:space="preserve"> 00:05:57,651</v>
      </c>
      <c r="J2442" t="str">
        <f>IF(L2442="PAUSE",E2442,IF(anotacoes!G2446=conversao_anotacoes!C2442,conversao_anotacoes!C2442,conversao_anotacoes!D2442))</f>
        <v>&lt;ARBITRO_DESCONHECIDO&gt;</v>
      </c>
      <c r="K2442" t="str">
        <f t="shared" si="76"/>
        <v/>
      </c>
      <c r="L2442" t="str">
        <f>UPPER(anotacoes!H2442)</f>
        <v>PAUSE</v>
      </c>
      <c r="M2442" t="str">
        <f>IF(OR(L2442="ATTACK",L2442="FINTA"),"&lt;TECNICA&gt;",UPPER(anotacoes!I2442))</f>
        <v>2-3 STEP HESITANT LEFT</v>
      </c>
      <c r="N2442" t="str">
        <f>IF(OR(L2442="ATTACK",L2442="FINTA"),UPPER(anotacoes!I2442),"")</f>
        <v/>
      </c>
      <c r="O2442" s="6" t="str">
        <f>IF(anotacoes!N2442=0,"",anotacoes!N2442)</f>
        <v/>
      </c>
      <c r="P2442" t="str">
        <f>IF(anotacoes!M2442=0,"",UPPER(anotacoes!M2442))</f>
        <v/>
      </c>
      <c r="Q2442" t="str">
        <f t="shared" si="77"/>
        <v>INSERT INTO CONVERSAO_LUTA_ACAO (cd_conversao, id_luta, sequencia, momento_inicio, momento_fim, quem_faz, quem_sofre, acao_tipo, acao, tecnica, direcao, pontuacao) VALUES (1, 39, 62, TRIM(' 00:05:50,375'), TRIM(' 00:05:57,651'), '&lt;ARBITRO_DESCONHECIDO&gt;', '', 'PAUSE', '2-3 STEP HESITANT LEFT', NULL, NULL, NULL)</v>
      </c>
      <c r="R2442" t="s">
        <v>10327</v>
      </c>
    </row>
    <row r="2443" spans="1:18" hidden="1" x14ac:dyDescent="0.25">
      <c r="A2443" s="7">
        <f>anotacoes!D2443</f>
        <v>40833</v>
      </c>
      <c r="B2443" t="str">
        <f>anotacoes!C2443</f>
        <v>GRAND PRIX ABU DHABI 2011</v>
      </c>
      <c r="C2443" t="str">
        <f>anotacoes!E2443</f>
        <v>ELMONT, G</v>
      </c>
      <c r="D2443" t="str">
        <f>anotacoes!F2443</f>
        <v>STEVENS</v>
      </c>
      <c r="E2443" t="s">
        <v>10325</v>
      </c>
      <c r="F2443">
        <f>anotacoes!A2443</f>
        <v>39</v>
      </c>
      <c r="G2443">
        <f>anotacoes!B2443</f>
        <v>63</v>
      </c>
      <c r="H2443" t="str">
        <f>anotacoes!K2443</f>
        <v xml:space="preserve"> 00:05:57,651</v>
      </c>
      <c r="I2443" t="str">
        <f>anotacoes!L2443</f>
        <v xml:space="preserve"> 00:06:40,949</v>
      </c>
      <c r="J2443" t="str">
        <f>IF(L2443="PAUSE",E2443,IF(anotacoes!G2447=conversao_anotacoes!C2443,conversao_anotacoes!C2443,conversao_anotacoes!D2443))</f>
        <v>ELMONT, G</v>
      </c>
      <c r="K2443" t="str">
        <f t="shared" si="76"/>
        <v>STEVENS</v>
      </c>
      <c r="L2443" t="str">
        <f>UPPER(anotacoes!H2443)</f>
        <v>DISPLACEMENT</v>
      </c>
      <c r="M2443" t="str">
        <f>IF(OR(L2443="ATTACK",L2443="FINTA"),"&lt;TECNICA&gt;",UPPER(anotacoes!I2443))</f>
        <v>CIRCULAR LEFT</v>
      </c>
      <c r="N2443" t="str">
        <f>IF(OR(L2443="ATTACK",L2443="FINTA"),UPPER(anotacoes!I2443),"")</f>
        <v/>
      </c>
      <c r="O2443" s="6" t="str">
        <f>IF(anotacoes!N2443=0,"",anotacoes!N2443)</f>
        <v/>
      </c>
      <c r="P2443" t="str">
        <f>IF(anotacoes!M2443=0,"",UPPER(anotacoes!M2443))</f>
        <v/>
      </c>
      <c r="Q2443" t="str">
        <f t="shared" si="77"/>
        <v>INSERT INTO CONVERSAO_LUTA_ACAO (cd_conversao, id_luta, sequencia, momento_inicio, momento_fim, quem_faz, quem_sofre, acao_tipo, acao, tecnica, direcao, pontuacao) VALUES (1, 39, 63, TRIM(' 00:05:57,651'), TRIM(' 00:06:40,949'), 'ELMONT, G', 'STEVENS', 'DISPLACEMENT', 'CIRCULAR LEFT', NULL, NULL, NULL)</v>
      </c>
      <c r="R2443" t="s">
        <v>10327</v>
      </c>
    </row>
    <row r="2444" spans="1:18" hidden="1" x14ac:dyDescent="0.25">
      <c r="A2444" s="7">
        <f>anotacoes!D2444</f>
        <v>40833</v>
      </c>
      <c r="B2444" t="str">
        <f>anotacoes!C2444</f>
        <v>GRAND PRIX ABU DHABI 2011</v>
      </c>
      <c r="C2444" t="str">
        <f>anotacoes!E2444</f>
        <v>ELMONT, G</v>
      </c>
      <c r="D2444" t="str">
        <f>anotacoes!F2444</f>
        <v>STEVENS</v>
      </c>
      <c r="E2444" t="s">
        <v>10325</v>
      </c>
      <c r="F2444">
        <f>anotacoes!A2444</f>
        <v>39</v>
      </c>
      <c r="G2444">
        <f>anotacoes!B2444</f>
        <v>64</v>
      </c>
      <c r="H2444" t="str">
        <f>anotacoes!K2444</f>
        <v xml:space="preserve"> 00:06:40,949</v>
      </c>
      <c r="I2444" t="str">
        <f>anotacoes!L2444</f>
        <v xml:space="preserve"> 00:06:44,773</v>
      </c>
      <c r="J2444" t="str">
        <f>IF(L2444="PAUSE",E2444,IF(anotacoes!G2448=conversao_anotacoes!C2444,conversao_anotacoes!C2444,conversao_anotacoes!D2444))</f>
        <v>ELMONT, G</v>
      </c>
      <c r="K2444" t="str">
        <f t="shared" si="76"/>
        <v>STEVENS</v>
      </c>
      <c r="L2444" t="str">
        <f>UPPER(anotacoes!H2444)</f>
        <v>GRIP TIME</v>
      </c>
      <c r="M2444" t="str">
        <f>IF(OR(L2444="ATTACK",L2444="FINTA"),"&lt;TECNICA&gt;",UPPER(anotacoes!I2444))</f>
        <v>RIGHT COLLAR</v>
      </c>
      <c r="N2444" t="str">
        <f>IF(OR(L2444="ATTACK",L2444="FINTA"),UPPER(anotacoes!I2444),"")</f>
        <v/>
      </c>
      <c r="O2444" s="6" t="str">
        <f>IF(anotacoes!N2444=0,"",anotacoes!N2444)</f>
        <v/>
      </c>
      <c r="P2444" t="str">
        <f>IF(anotacoes!M2444=0,"",UPPER(anotacoes!M2444))</f>
        <v/>
      </c>
      <c r="Q2444" t="str">
        <f t="shared" si="77"/>
        <v>INSERT INTO CONVERSAO_LUTA_ACAO (cd_conversao, id_luta, sequencia, momento_inicio, momento_fim, quem_faz, quem_sofre, acao_tipo, acao, tecnica, direcao, pontuacao) VALUES (1, 39, 64, TRIM(' 00:06:40,949'), TRIM(' 00:06:44,773'), 'ELMONT, G', 'STEVENS', 'GRIP TIME', 'RIGHT COLLAR', NULL, NULL, NULL)</v>
      </c>
      <c r="R2444" t="s">
        <v>10327</v>
      </c>
    </row>
    <row r="2445" spans="1:18" hidden="1" x14ac:dyDescent="0.25">
      <c r="A2445" s="7">
        <f>anotacoes!D2445</f>
        <v>40833</v>
      </c>
      <c r="B2445" t="str">
        <f>anotacoes!C2445</f>
        <v>GRAND PRIX ABU DHABI 2011</v>
      </c>
      <c r="C2445" t="str">
        <f>anotacoes!E2445</f>
        <v>ELMONT, G</v>
      </c>
      <c r="D2445" t="str">
        <f>anotacoes!F2445</f>
        <v>STEVENS</v>
      </c>
      <c r="E2445" t="s">
        <v>10325</v>
      </c>
      <c r="F2445">
        <f>anotacoes!A2445</f>
        <v>39</v>
      </c>
      <c r="G2445">
        <f>anotacoes!B2445</f>
        <v>65</v>
      </c>
      <c r="H2445" t="str">
        <f>anotacoes!K2445</f>
        <v xml:space="preserve"> 00:06:44,773</v>
      </c>
      <c r="I2445" t="str">
        <f>anotacoes!L2445</f>
        <v xml:space="preserve"> 00:06:45,521</v>
      </c>
      <c r="J2445" t="str">
        <f>IF(L2445="PAUSE",E2445,IF(anotacoes!G2449=conversao_anotacoes!C2445,conversao_anotacoes!C2445,conversao_anotacoes!D2445))</f>
        <v>ELMONT, G</v>
      </c>
      <c r="K2445" t="str">
        <f t="shared" si="76"/>
        <v>STEVENS</v>
      </c>
      <c r="L2445" t="str">
        <f>UPPER(anotacoes!H2445)</f>
        <v>ATTACK</v>
      </c>
      <c r="M2445" t="str">
        <f>IF(OR(L2445="ATTACK",L2445="FINTA"),"&lt;TECNICA&gt;",UPPER(anotacoes!I2445))</f>
        <v>&lt;TECNICA&gt;</v>
      </c>
      <c r="N2445" t="str">
        <f>IF(OR(L2445="ATTACK",L2445="FINTA"),UPPER(anotacoes!I2445),"")</f>
        <v>OUCHI GARI</v>
      </c>
      <c r="O2445" s="6">
        <f>IF(anotacoes!N2445=0,"",anotacoes!N2445)</f>
        <v>4</v>
      </c>
      <c r="P2445" t="str">
        <f>IF(anotacoes!M2445=0,"",UPPER(anotacoes!M2445))</f>
        <v/>
      </c>
      <c r="Q2445" t="str">
        <f t="shared" si="77"/>
        <v>INSERT INTO CONVERSAO_LUTA_ACAO (cd_conversao, id_luta, sequencia, momento_inicio, momento_fim, quem_faz, quem_sofre, acao_tipo, acao, tecnica, direcao, pontuacao) VALUES (1, 39, 65, TRIM(' 00:06:44,773'), TRIM(' 00:06:45,521'), 'ELMONT, G', 'STEVENS', 'ATTACK', '&lt;TECNICA&gt;', 'OUCHI GARI', 4, NULL)</v>
      </c>
      <c r="R2445" t="s">
        <v>10327</v>
      </c>
    </row>
    <row r="2446" spans="1:18" hidden="1" x14ac:dyDescent="0.25">
      <c r="A2446" s="7">
        <f>anotacoes!D2446</f>
        <v>40833</v>
      </c>
      <c r="B2446" t="str">
        <f>anotacoes!C2446</f>
        <v>GRAND PRIX ABU DHABI 2011</v>
      </c>
      <c r="C2446" t="str">
        <f>anotacoes!E2446</f>
        <v>ELMONT, G</v>
      </c>
      <c r="D2446" t="str">
        <f>anotacoes!F2446</f>
        <v>STEVENS</v>
      </c>
      <c r="E2446" t="s">
        <v>10325</v>
      </c>
      <c r="F2446">
        <f>anotacoes!A2446</f>
        <v>39</v>
      </c>
      <c r="G2446">
        <f>anotacoes!B2446</f>
        <v>66</v>
      </c>
      <c r="H2446" t="str">
        <f>anotacoes!K2446</f>
        <v xml:space="preserve"> 00:06:45,521</v>
      </c>
      <c r="I2446" t="str">
        <f>anotacoes!L2446</f>
        <v xml:space="preserve"> 00:06:49,720</v>
      </c>
      <c r="J2446" t="str">
        <f>IF(L2446="PAUSE",E2446,IF(anotacoes!G2450=conversao_anotacoes!C2446,conversao_anotacoes!C2446,conversao_anotacoes!D2446))</f>
        <v>ELMONT, G</v>
      </c>
      <c r="K2446" t="str">
        <f t="shared" si="76"/>
        <v>STEVENS</v>
      </c>
      <c r="L2446" t="str">
        <f>UPPER(anotacoes!H2446)</f>
        <v>TRANSITION</v>
      </c>
      <c r="M2446" t="str">
        <f>IF(OR(L2446="ATTACK",L2446="FINTA"),"&lt;TECNICA&gt;",UPPER(anotacoes!I2446))</f>
        <v>WITHOUT ATTACK</v>
      </c>
      <c r="N2446" t="str">
        <f>IF(OR(L2446="ATTACK",L2446="FINTA"),UPPER(anotacoes!I2446),"")</f>
        <v/>
      </c>
      <c r="O2446" s="6" t="str">
        <f>IF(anotacoes!N2446=0,"",anotacoes!N2446)</f>
        <v/>
      </c>
      <c r="P2446" t="str">
        <f>IF(anotacoes!M2446=0,"",UPPER(anotacoes!M2446))</f>
        <v/>
      </c>
      <c r="Q2446" t="str">
        <f t="shared" si="77"/>
        <v>INSERT INTO CONVERSAO_LUTA_ACAO (cd_conversao, id_luta, sequencia, momento_inicio, momento_fim, quem_faz, quem_sofre, acao_tipo, acao, tecnica, direcao, pontuacao) VALUES (1, 39, 66, TRIM(' 00:06:45,521'), TRIM(' 00:06:49,720'), 'ELMONT, G', 'STEVENS', 'TRANSITION', 'WITHOUT ATTACK', NULL, NULL, NULL)</v>
      </c>
      <c r="R2446" t="s">
        <v>10327</v>
      </c>
    </row>
    <row r="2447" spans="1:18" hidden="1" x14ac:dyDescent="0.25">
      <c r="A2447" s="7">
        <f>anotacoes!D2447</f>
        <v>40833</v>
      </c>
      <c r="B2447" t="str">
        <f>anotacoes!C2447</f>
        <v>GRAND PRIX ABU DHABI 2011</v>
      </c>
      <c r="C2447" t="str">
        <f>anotacoes!E2447</f>
        <v>ELMONT, G</v>
      </c>
      <c r="D2447" t="str">
        <f>anotacoes!F2447</f>
        <v>STEVENS</v>
      </c>
      <c r="E2447" t="s">
        <v>10325</v>
      </c>
      <c r="F2447">
        <f>anotacoes!A2447</f>
        <v>39</v>
      </c>
      <c r="G2447">
        <f>anotacoes!B2447</f>
        <v>67</v>
      </c>
      <c r="H2447" t="str">
        <f>anotacoes!K2447</f>
        <v xml:space="preserve"> 00:06:49,720</v>
      </c>
      <c r="I2447" t="str">
        <f>anotacoes!L2447</f>
        <v xml:space="preserve"> 00:06:49,720</v>
      </c>
      <c r="J2447" t="str">
        <f>IF(L2447="PAUSE",E2447,IF(anotacoes!G2451=conversao_anotacoes!C2447,conversao_anotacoes!C2447,conversao_anotacoes!D2447))</f>
        <v>&lt;ARBITRO_DESCONHECIDO&gt;</v>
      </c>
      <c r="K2447" t="str">
        <f t="shared" si="76"/>
        <v/>
      </c>
      <c r="L2447" t="str">
        <f>UPPER(anotacoes!H2447)</f>
        <v>PAUSE</v>
      </c>
      <c r="M2447" t="str">
        <f>IF(OR(L2447="ATTACK",L2447="FINTA"),"&lt;TECNICA&gt;",UPPER(anotacoes!I2447))</f>
        <v>&lt;NAO_CLASSIFICADO&gt;</v>
      </c>
      <c r="N2447" t="str">
        <f>IF(OR(L2447="ATTACK",L2447="FINTA"),UPPER(anotacoes!I2447),"")</f>
        <v/>
      </c>
      <c r="O2447" s="6" t="str">
        <f>IF(anotacoes!N2447=0,"",anotacoes!N2447)</f>
        <v/>
      </c>
      <c r="P2447" t="str">
        <f>IF(anotacoes!M2447=0,"",UPPER(anotacoes!M2447))</f>
        <v/>
      </c>
      <c r="Q2447" t="str">
        <f t="shared" si="77"/>
        <v>INSERT INTO CONVERSAO_LUTA_ACAO (cd_conversao, id_luta, sequencia, momento_inicio, momento_fim, quem_faz, quem_sofre, acao_tipo, acao, tecnica, direcao, pontuacao) VALUES (1, 39, 67, TRIM(' 00:06:49,720'), TRIM(' 00:06:49,720'), '&lt;ARBITRO_DESCONHECIDO&gt;', '', 'PAUSE', '&lt;NAO_CLASSIFICADO&gt;', NULL, NULL, NULL)</v>
      </c>
      <c r="R2447" t="s">
        <v>10327</v>
      </c>
    </row>
    <row r="2448" spans="1:18" hidden="1" x14ac:dyDescent="0.25">
      <c r="A2448" s="7">
        <f>anotacoes!D2448</f>
        <v>40833</v>
      </c>
      <c r="B2448" t="str">
        <f>anotacoes!C2448</f>
        <v>GRAND PRIX ABU DHABI 2011</v>
      </c>
      <c r="C2448" t="str">
        <f>anotacoes!E2448</f>
        <v>ELMONT, G</v>
      </c>
      <c r="D2448" t="str">
        <f>anotacoes!F2448</f>
        <v>STEVENS</v>
      </c>
      <c r="E2448" t="s">
        <v>10325</v>
      </c>
      <c r="F2448">
        <f>anotacoes!A2448</f>
        <v>39</v>
      </c>
      <c r="G2448">
        <f>anotacoes!B2448</f>
        <v>68</v>
      </c>
      <c r="H2448" t="str">
        <f>anotacoes!K2448</f>
        <v xml:space="preserve"> 00:06:49,720</v>
      </c>
      <c r="I2448" t="str">
        <f>anotacoes!L2448</f>
        <v xml:space="preserve"> 00:06:58,795</v>
      </c>
      <c r="J2448" t="str">
        <f>IF(L2448="PAUSE",E2448,IF(anotacoes!G2452=conversao_anotacoes!C2448,conversao_anotacoes!C2448,conversao_anotacoes!D2448))</f>
        <v>ELMONT, G</v>
      </c>
      <c r="K2448" t="str">
        <f t="shared" si="76"/>
        <v>STEVENS</v>
      </c>
      <c r="L2448" t="str">
        <f>UPPER(anotacoes!H2448)</f>
        <v>DISPLACEMENT</v>
      </c>
      <c r="M2448" t="str">
        <f>IF(OR(L2448="ATTACK",L2448="FINTA"),"&lt;TECNICA&gt;",UPPER(anotacoes!I2448))</f>
        <v>TRY TO GRIP WITH CONTACT</v>
      </c>
      <c r="N2448" t="str">
        <f>IF(OR(L2448="ATTACK",L2448="FINTA"),UPPER(anotacoes!I2448),"")</f>
        <v/>
      </c>
      <c r="O2448" s="6" t="str">
        <f>IF(anotacoes!N2448=0,"",anotacoes!N2448)</f>
        <v/>
      </c>
      <c r="P2448" t="str">
        <f>IF(anotacoes!M2448=0,"",UPPER(anotacoes!M2448))</f>
        <v/>
      </c>
      <c r="Q2448" t="str">
        <f t="shared" si="77"/>
        <v>INSERT INTO CONVERSAO_LUTA_ACAO (cd_conversao, id_luta, sequencia, momento_inicio, momento_fim, quem_faz, quem_sofre, acao_tipo, acao, tecnica, direcao, pontuacao) VALUES (1, 39, 68, TRIM(' 00:06:49,720'), TRIM(' 00:06:58,795'), 'ELMONT, G', 'STEVENS', 'DISPLACEMENT', 'TRY TO GRIP WITH CONTACT', NULL, NULL, NULL)</v>
      </c>
      <c r="R2448" t="s">
        <v>10327</v>
      </c>
    </row>
    <row r="2449" spans="1:18" hidden="1" x14ac:dyDescent="0.25">
      <c r="A2449" s="7">
        <f>anotacoes!D2449</f>
        <v>40833</v>
      </c>
      <c r="B2449" t="str">
        <f>anotacoes!C2449</f>
        <v>GRAND PRIX ABU DHABI 2011</v>
      </c>
      <c r="C2449" t="str">
        <f>anotacoes!E2449</f>
        <v>ELMONT, G</v>
      </c>
      <c r="D2449" t="str">
        <f>anotacoes!F2449</f>
        <v>STEVENS</v>
      </c>
      <c r="E2449" t="s">
        <v>10325</v>
      </c>
      <c r="F2449">
        <f>anotacoes!A2449</f>
        <v>39</v>
      </c>
      <c r="G2449">
        <f>anotacoes!B2449</f>
        <v>69</v>
      </c>
      <c r="H2449" t="str">
        <f>anotacoes!K2449</f>
        <v xml:space="preserve"> 00:06:58,795</v>
      </c>
      <c r="I2449" t="str">
        <f>anotacoes!L2449</f>
        <v xml:space="preserve"> 00:07:02,459</v>
      </c>
      <c r="J2449" t="str">
        <f>IF(L2449="PAUSE",E2449,IF(anotacoes!G2453=conversao_anotacoes!C2449,conversao_anotacoes!C2449,conversao_anotacoes!D2449))</f>
        <v>ELMONT, G</v>
      </c>
      <c r="K2449" t="str">
        <f t="shared" si="76"/>
        <v>STEVENS</v>
      </c>
      <c r="L2449" t="str">
        <f>UPPER(anotacoes!H2449)</f>
        <v>GRIP TIME</v>
      </c>
      <c r="M2449" t="str">
        <f>IF(OR(L2449="ATTACK",L2449="FINTA"),"&lt;TECNICA&gt;",UPPER(anotacoes!I2449))</f>
        <v>RIGHT COLLAR</v>
      </c>
      <c r="N2449" t="str">
        <f>IF(OR(L2449="ATTACK",L2449="FINTA"),UPPER(anotacoes!I2449),"")</f>
        <v/>
      </c>
      <c r="O2449" s="6" t="str">
        <f>IF(anotacoes!N2449=0,"",anotacoes!N2449)</f>
        <v/>
      </c>
      <c r="P2449" t="str">
        <f>IF(anotacoes!M2449=0,"",UPPER(anotacoes!M2449))</f>
        <v/>
      </c>
      <c r="Q2449" t="str">
        <f t="shared" si="77"/>
        <v>INSERT INTO CONVERSAO_LUTA_ACAO (cd_conversao, id_luta, sequencia, momento_inicio, momento_fim, quem_faz, quem_sofre, acao_tipo, acao, tecnica, direcao, pontuacao) VALUES (1, 39, 69, TRIM(' 00:06:58,795'), TRIM(' 00:07:02,459'), 'ELMONT, G', 'STEVENS', 'GRIP TIME', 'RIGHT COLLAR', NULL, NULL, NULL)</v>
      </c>
      <c r="R2449" t="s">
        <v>10327</v>
      </c>
    </row>
    <row r="2450" spans="1:18" hidden="1" x14ac:dyDescent="0.25">
      <c r="A2450" s="7">
        <f>anotacoes!D2450</f>
        <v>40833</v>
      </c>
      <c r="B2450" t="str">
        <f>anotacoes!C2450</f>
        <v>GRAND PRIX ABU DHABI 2011</v>
      </c>
      <c r="C2450" t="str">
        <f>anotacoes!E2450</f>
        <v>ELMONT, G</v>
      </c>
      <c r="D2450" t="str">
        <f>anotacoes!F2450</f>
        <v>STEVENS</v>
      </c>
      <c r="E2450" t="s">
        <v>10325</v>
      </c>
      <c r="F2450">
        <f>anotacoes!A2450</f>
        <v>39</v>
      </c>
      <c r="G2450">
        <f>anotacoes!B2450</f>
        <v>70</v>
      </c>
      <c r="H2450" t="str">
        <f>anotacoes!K2450</f>
        <v xml:space="preserve"> 00:07:02,459</v>
      </c>
      <c r="I2450" t="str">
        <f>anotacoes!L2450</f>
        <v xml:space="preserve"> 00:07:06,568</v>
      </c>
      <c r="J2450" t="str">
        <f>IF(L2450="PAUSE",E2450,IF(anotacoes!G2454=conversao_anotacoes!C2450,conversao_anotacoes!C2450,conversao_anotacoes!D2450))</f>
        <v>ELMONT, G</v>
      </c>
      <c r="K2450" t="str">
        <f t="shared" si="76"/>
        <v>STEVENS</v>
      </c>
      <c r="L2450" t="str">
        <f>UPPER(anotacoes!H2450)</f>
        <v>GRIP TIME</v>
      </c>
      <c r="M2450" t="str">
        <f>IF(OR(L2450="ATTACK",L2450="FINTA"),"&lt;TECNICA&gt;",UPPER(anotacoes!I2450))</f>
        <v>RIGHT COLLAR LEFT SLEEVE</v>
      </c>
      <c r="N2450" t="str">
        <f>IF(OR(L2450="ATTACK",L2450="FINTA"),UPPER(anotacoes!I2450),"")</f>
        <v/>
      </c>
      <c r="O2450" s="6" t="str">
        <f>IF(anotacoes!N2450=0,"",anotacoes!N2450)</f>
        <v/>
      </c>
      <c r="P2450" t="str">
        <f>IF(anotacoes!M2450=0,"",UPPER(anotacoes!M2450))</f>
        <v/>
      </c>
      <c r="Q2450" t="str">
        <f t="shared" si="77"/>
        <v>INSERT INTO CONVERSAO_LUTA_ACAO (cd_conversao, id_luta, sequencia, momento_inicio, momento_fim, quem_faz, quem_sofre, acao_tipo, acao, tecnica, direcao, pontuacao) VALUES (1, 39, 70, TRIM(' 00:07:02,459'), TRIM(' 00:07:06,568'), 'ELMONT, G', 'STEVENS', 'GRIP TIME', 'RIGHT COLLAR LEFT SLEEVE', NULL, NULL, NULL)</v>
      </c>
      <c r="R2450" t="s">
        <v>10327</v>
      </c>
    </row>
    <row r="2451" spans="1:18" hidden="1" x14ac:dyDescent="0.25">
      <c r="A2451" s="7">
        <f>anotacoes!D2451</f>
        <v>40833</v>
      </c>
      <c r="B2451" t="str">
        <f>anotacoes!C2451</f>
        <v>GRAND PRIX ABU DHABI 2011</v>
      </c>
      <c r="C2451" t="str">
        <f>anotacoes!E2451</f>
        <v>ELMONT, G</v>
      </c>
      <c r="D2451" t="str">
        <f>anotacoes!F2451</f>
        <v>STEVENS</v>
      </c>
      <c r="E2451" t="s">
        <v>10325</v>
      </c>
      <c r="F2451">
        <f>anotacoes!A2451</f>
        <v>39</v>
      </c>
      <c r="G2451">
        <f>anotacoes!B2451</f>
        <v>71</v>
      </c>
      <c r="H2451" t="str">
        <f>anotacoes!K2451</f>
        <v xml:space="preserve"> 00:07:06,568</v>
      </c>
      <c r="I2451" t="str">
        <f>anotacoes!L2451</f>
        <v xml:space="preserve"> 00:07:06,568</v>
      </c>
      <c r="J2451" t="str">
        <f>IF(L2451="PAUSE",E2451,IF(anotacoes!G2455=conversao_anotacoes!C2451,conversao_anotacoes!C2451,conversao_anotacoes!D2451))</f>
        <v>ELMONT, G</v>
      </c>
      <c r="K2451" t="str">
        <f t="shared" si="76"/>
        <v>STEVENS</v>
      </c>
      <c r="L2451" t="str">
        <f>UPPER(anotacoes!H2451)</f>
        <v>DEFENSE</v>
      </c>
      <c r="M2451" t="str">
        <f>IF(OR(L2451="ATTACK",L2451="FINTA"),"&lt;TECNICA&gt;",UPPER(anotacoes!I2451))</f>
        <v>USING BODY MASS</v>
      </c>
      <c r="N2451" t="str">
        <f>IF(OR(L2451="ATTACK",L2451="FINTA"),UPPER(anotacoes!I2451),"")</f>
        <v/>
      </c>
      <c r="O2451" s="6" t="str">
        <f>IF(anotacoes!N2451=0,"",anotacoes!N2451)</f>
        <v/>
      </c>
      <c r="P2451" t="str">
        <f>IF(anotacoes!M2451=0,"",UPPER(anotacoes!M2451))</f>
        <v/>
      </c>
      <c r="Q2451" t="str">
        <f t="shared" si="77"/>
        <v>INSERT INTO CONVERSAO_LUTA_ACAO (cd_conversao, id_luta, sequencia, momento_inicio, momento_fim, quem_faz, quem_sofre, acao_tipo, acao, tecnica, direcao, pontuacao) VALUES (1, 39, 71, TRIM(' 00:07:06,568'), TRIM(' 00:07:06,568'), 'ELMONT, G', 'STEVENS', 'DEFENSE', 'USING BODY MASS', NULL, NULL, NULL)</v>
      </c>
      <c r="R2451" t="s">
        <v>10327</v>
      </c>
    </row>
    <row r="2452" spans="1:18" hidden="1" x14ac:dyDescent="0.25">
      <c r="A2452" s="7">
        <f>anotacoes!D2452</f>
        <v>40833</v>
      </c>
      <c r="B2452" t="str">
        <f>anotacoes!C2452</f>
        <v>GRAND PRIX ABU DHABI 2011</v>
      </c>
      <c r="C2452" t="str">
        <f>anotacoes!E2452</f>
        <v>ELMONT, G</v>
      </c>
      <c r="D2452" t="str">
        <f>anotacoes!F2452</f>
        <v>STEVENS</v>
      </c>
      <c r="E2452" t="s">
        <v>10325</v>
      </c>
      <c r="F2452">
        <f>anotacoes!A2452</f>
        <v>39</v>
      </c>
      <c r="G2452">
        <f>anotacoes!B2452</f>
        <v>72</v>
      </c>
      <c r="H2452" t="str">
        <f>anotacoes!K2452</f>
        <v xml:space="preserve"> 00:07:06,568</v>
      </c>
      <c r="I2452" t="str">
        <f>anotacoes!L2452</f>
        <v xml:space="preserve"> 00:07:09,110</v>
      </c>
      <c r="J2452" t="str">
        <f>IF(L2452="PAUSE",E2452,IF(anotacoes!G2456=conversao_anotacoes!C2452,conversao_anotacoes!C2452,conversao_anotacoes!D2452))</f>
        <v>ELMONT, G</v>
      </c>
      <c r="K2452" t="str">
        <f t="shared" si="76"/>
        <v>STEVENS</v>
      </c>
      <c r="L2452" t="str">
        <f>UPPER(anotacoes!H2452)</f>
        <v>GROUNDWORK COMBAT</v>
      </c>
      <c r="M2452" t="str">
        <f>IF(OR(L2452="ATTACK",L2452="FINTA"),"&lt;TECNICA&gt;",UPPER(anotacoes!I2452))</f>
        <v>TRYING TO ATTACK</v>
      </c>
      <c r="N2452" t="str">
        <f>IF(OR(L2452="ATTACK",L2452="FINTA"),UPPER(anotacoes!I2452),"")</f>
        <v/>
      </c>
      <c r="O2452" s="6" t="str">
        <f>IF(anotacoes!N2452=0,"",anotacoes!N2452)</f>
        <v/>
      </c>
      <c r="P2452" t="str">
        <f>IF(anotacoes!M2452=0,"",UPPER(anotacoes!M2452))</f>
        <v/>
      </c>
      <c r="Q2452" t="str">
        <f t="shared" si="77"/>
        <v>INSERT INTO CONVERSAO_LUTA_ACAO (cd_conversao, id_luta, sequencia, momento_inicio, momento_fim, quem_faz, quem_sofre, acao_tipo, acao, tecnica, direcao, pontuacao) VALUES (1, 39, 72, TRIM(' 00:07:06,568'), TRIM(' 00:07:09,110'), 'ELMONT, G', 'STEVENS', 'GROUNDWORK COMBAT', 'TRYING TO ATTACK', NULL, NULL, NULL)</v>
      </c>
      <c r="R2452" t="s">
        <v>10327</v>
      </c>
    </row>
    <row r="2453" spans="1:18" hidden="1" x14ac:dyDescent="0.25">
      <c r="A2453" s="7">
        <f>anotacoes!D2453</f>
        <v>40833</v>
      </c>
      <c r="B2453" t="str">
        <f>anotacoes!C2453</f>
        <v>GRAND PRIX ABU DHABI 2011</v>
      </c>
      <c r="C2453" t="str">
        <f>anotacoes!E2453</f>
        <v>ELMONT, G</v>
      </c>
      <c r="D2453" t="str">
        <f>anotacoes!F2453</f>
        <v>STEVENS</v>
      </c>
      <c r="E2453" t="s">
        <v>10325</v>
      </c>
      <c r="F2453">
        <f>anotacoes!A2453</f>
        <v>39</v>
      </c>
      <c r="G2453">
        <f>anotacoes!B2453</f>
        <v>73</v>
      </c>
      <c r="H2453" t="str">
        <f>anotacoes!K2453</f>
        <v xml:space="preserve"> 00:07:09,110</v>
      </c>
      <c r="I2453" t="str">
        <f>anotacoes!L2453</f>
        <v xml:space="preserve"> 00:07:09,110</v>
      </c>
      <c r="J2453" t="str">
        <f>IF(L2453="PAUSE",E2453,IF(anotacoes!G2457=conversao_anotacoes!C2453,conversao_anotacoes!C2453,conversao_anotacoes!D2453))</f>
        <v>&lt;ARBITRO_DESCONHECIDO&gt;</v>
      </c>
      <c r="K2453" t="str">
        <f t="shared" si="76"/>
        <v/>
      </c>
      <c r="L2453" t="str">
        <f>UPPER(anotacoes!H2453)</f>
        <v>PAUSE</v>
      </c>
      <c r="M2453" t="str">
        <f>IF(OR(L2453="ATTACK",L2453="FINTA"),"&lt;TECNICA&gt;",UPPER(anotacoes!I2453))</f>
        <v>&lt;NAO_CLASSIFICADO&gt;</v>
      </c>
      <c r="N2453" t="str">
        <f>IF(OR(L2453="ATTACK",L2453="FINTA"),UPPER(anotacoes!I2453),"")</f>
        <v/>
      </c>
      <c r="O2453" s="6" t="str">
        <f>IF(anotacoes!N2453=0,"",anotacoes!N2453)</f>
        <v/>
      </c>
      <c r="P2453" t="str">
        <f>IF(anotacoes!M2453=0,"",UPPER(anotacoes!M2453))</f>
        <v/>
      </c>
      <c r="Q2453" t="str">
        <f t="shared" si="77"/>
        <v>INSERT INTO CONVERSAO_LUTA_ACAO (cd_conversao, id_luta, sequencia, momento_inicio, momento_fim, quem_faz, quem_sofre, acao_tipo, acao, tecnica, direcao, pontuacao) VALUES (1, 39, 73, TRIM(' 00:07:09,110'), TRIM(' 00:07:09,110'), '&lt;ARBITRO_DESCONHECIDO&gt;', '', 'PAUSE', '&lt;NAO_CLASSIFICADO&gt;', NULL, NULL, NULL)</v>
      </c>
      <c r="R2453" t="s">
        <v>10327</v>
      </c>
    </row>
    <row r="2454" spans="1:18" hidden="1" x14ac:dyDescent="0.25">
      <c r="A2454" s="7">
        <f>anotacoes!D2454</f>
        <v>40833</v>
      </c>
      <c r="B2454" t="str">
        <f>anotacoes!C2454</f>
        <v>GRAND PRIX ABU DHABI 2011</v>
      </c>
      <c r="C2454" t="str">
        <f>anotacoes!E2454</f>
        <v>ELMONT, G</v>
      </c>
      <c r="D2454" t="str">
        <f>anotacoes!F2454</f>
        <v>STEVENS</v>
      </c>
      <c r="E2454" t="s">
        <v>10325</v>
      </c>
      <c r="F2454">
        <f>anotacoes!A2454</f>
        <v>39</v>
      </c>
      <c r="G2454">
        <f>anotacoes!B2454</f>
        <v>74</v>
      </c>
      <c r="H2454" t="str">
        <f>anotacoes!K2454</f>
        <v xml:space="preserve"> 00:07:09,110</v>
      </c>
      <c r="I2454" t="str">
        <f>anotacoes!L2454</f>
        <v xml:space="preserve"> 00:07:09,110</v>
      </c>
      <c r="J2454" t="str">
        <f>IF(L2454="PAUSE",E2454,IF(anotacoes!G2458=conversao_anotacoes!C2454,conversao_anotacoes!C2454,conversao_anotacoes!D2454))</f>
        <v>ELMONT, G</v>
      </c>
      <c r="K2454" t="str">
        <f t="shared" si="76"/>
        <v>STEVENS</v>
      </c>
      <c r="L2454" t="str">
        <f>UPPER(anotacoes!H2454)</f>
        <v>DISPLACEMENT</v>
      </c>
      <c r="M2454" t="str">
        <f>IF(OR(L2454="ATTACK",L2454="FINTA"),"&lt;TECNICA&gt;",UPPER(anotacoes!I2454))</f>
        <v>TRY TO GRIP WITH CONTACT</v>
      </c>
      <c r="N2454" t="str">
        <f>IF(OR(L2454="ATTACK",L2454="FINTA"),UPPER(anotacoes!I2454),"")</f>
        <v/>
      </c>
      <c r="O2454" s="6" t="str">
        <f>IF(anotacoes!N2454=0,"",anotacoes!N2454)</f>
        <v/>
      </c>
      <c r="P2454" t="str">
        <f>IF(anotacoes!M2454=0,"",UPPER(anotacoes!M2454))</f>
        <v/>
      </c>
      <c r="Q2454" t="str">
        <f t="shared" si="77"/>
        <v>INSERT INTO CONVERSAO_LUTA_ACAO (cd_conversao, id_luta, sequencia, momento_inicio, momento_fim, quem_faz, quem_sofre, acao_tipo, acao, tecnica, direcao, pontuacao) VALUES (1, 39, 74, TRIM(' 00:07:09,110'), TRIM(' 00:07:09,110'), 'ELMONT, G', 'STEVENS', 'DISPLACEMENT', 'TRY TO GRIP WITH CONTACT', NULL, NULL, NULL)</v>
      </c>
      <c r="R2454" t="s">
        <v>10327</v>
      </c>
    </row>
    <row r="2455" spans="1:18" hidden="1" x14ac:dyDescent="0.25">
      <c r="A2455" s="7">
        <f>anotacoes!D2455</f>
        <v>40833</v>
      </c>
      <c r="B2455" t="str">
        <f>anotacoes!C2455</f>
        <v>GRAND PRIX ABU DHABI 2011</v>
      </c>
      <c r="C2455" t="str">
        <f>anotacoes!E2455</f>
        <v>ELMONT, G</v>
      </c>
      <c r="D2455" t="str">
        <f>anotacoes!F2455</f>
        <v>STEVENS</v>
      </c>
      <c r="E2455" t="s">
        <v>10325</v>
      </c>
      <c r="F2455">
        <f>anotacoes!A2455</f>
        <v>39</v>
      </c>
      <c r="G2455">
        <f>anotacoes!B2455</f>
        <v>75</v>
      </c>
      <c r="H2455" t="str">
        <f>anotacoes!K2455</f>
        <v xml:space="preserve"> 00:07:09,110</v>
      </c>
      <c r="I2455" t="str">
        <f>anotacoes!L2455</f>
        <v xml:space="preserve"> 00:07:13,480</v>
      </c>
      <c r="J2455" t="str">
        <f>IF(L2455="PAUSE",E2455,IF(anotacoes!G2459=conversao_anotacoes!C2455,conversao_anotacoes!C2455,conversao_anotacoes!D2455))</f>
        <v>ELMONT, G</v>
      </c>
      <c r="K2455" t="str">
        <f t="shared" si="76"/>
        <v>STEVENS</v>
      </c>
      <c r="L2455" t="str">
        <f>UPPER(anotacoes!H2455)</f>
        <v>GRIP TIME</v>
      </c>
      <c r="M2455" t="str">
        <f>IF(OR(L2455="ATTACK",L2455="FINTA"),"&lt;TECNICA&gt;",UPPER(anotacoes!I2455))</f>
        <v>LEFT COLLAR RIGHT SLEEVE</v>
      </c>
      <c r="N2455" t="str">
        <f>IF(OR(L2455="ATTACK",L2455="FINTA"),UPPER(anotacoes!I2455),"")</f>
        <v/>
      </c>
      <c r="O2455" s="6" t="str">
        <f>IF(anotacoes!N2455=0,"",anotacoes!N2455)</f>
        <v/>
      </c>
      <c r="P2455" t="str">
        <f>IF(anotacoes!M2455=0,"",UPPER(anotacoes!M2455))</f>
        <v/>
      </c>
      <c r="Q2455" t="str">
        <f t="shared" si="77"/>
        <v>INSERT INTO CONVERSAO_LUTA_ACAO (cd_conversao, id_luta, sequencia, momento_inicio, momento_fim, quem_faz, quem_sofre, acao_tipo, acao, tecnica, direcao, pontuacao) VALUES (1, 39, 75, TRIM(' 00:07:09,110'), TRIM(' 00:07:13,480'), 'ELMONT, G', 'STEVENS', 'GRIP TIME', 'LEFT COLLAR RIGHT SLEEVE', NULL, NULL, NULL)</v>
      </c>
      <c r="R2455" t="s">
        <v>10327</v>
      </c>
    </row>
    <row r="2456" spans="1:18" hidden="1" x14ac:dyDescent="0.25">
      <c r="A2456" s="7">
        <f>anotacoes!D2456</f>
        <v>40833</v>
      </c>
      <c r="B2456" t="str">
        <f>anotacoes!C2456</f>
        <v>GRAND PRIX ABU DHABI 2011</v>
      </c>
      <c r="C2456" t="str">
        <f>anotacoes!E2456</f>
        <v>ELMONT, G</v>
      </c>
      <c r="D2456" t="str">
        <f>anotacoes!F2456</f>
        <v>STEVENS</v>
      </c>
      <c r="E2456" t="s">
        <v>10325</v>
      </c>
      <c r="F2456">
        <f>anotacoes!A2456</f>
        <v>39</v>
      </c>
      <c r="G2456">
        <f>anotacoes!B2456</f>
        <v>76</v>
      </c>
      <c r="H2456" t="str">
        <f>anotacoes!K2456</f>
        <v xml:space="preserve"> 00:07:13,480</v>
      </c>
      <c r="I2456" t="str">
        <f>anotacoes!L2456</f>
        <v xml:space="preserve"> 00:07:15,634</v>
      </c>
      <c r="J2456" t="str">
        <f>IF(L2456="PAUSE",E2456,IF(anotacoes!G2460=conversao_anotacoes!C2456,conversao_anotacoes!C2456,conversao_anotacoes!D2456))</f>
        <v>ELMONT, G</v>
      </c>
      <c r="K2456" t="str">
        <f t="shared" si="76"/>
        <v>STEVENS</v>
      </c>
      <c r="L2456" t="str">
        <f>UPPER(anotacoes!H2456)</f>
        <v>GRIP TIME</v>
      </c>
      <c r="M2456" t="str">
        <f>IF(OR(L2456="ATTACK",L2456="FINTA"),"&lt;TECNICA&gt;",UPPER(anotacoes!I2456))</f>
        <v>RIGHT SLEEVE</v>
      </c>
      <c r="N2456" t="str">
        <f>IF(OR(L2456="ATTACK",L2456="FINTA"),UPPER(anotacoes!I2456),"")</f>
        <v/>
      </c>
      <c r="O2456" s="6" t="str">
        <f>IF(anotacoes!N2456=0,"",anotacoes!N2456)</f>
        <v/>
      </c>
      <c r="P2456" t="str">
        <f>IF(anotacoes!M2456=0,"",UPPER(anotacoes!M2456))</f>
        <v/>
      </c>
      <c r="Q2456" t="str">
        <f t="shared" si="77"/>
        <v>INSERT INTO CONVERSAO_LUTA_ACAO (cd_conversao, id_luta, sequencia, momento_inicio, momento_fim, quem_faz, quem_sofre, acao_tipo, acao, tecnica, direcao, pontuacao) VALUES (1, 39, 76, TRIM(' 00:07:13,480'), TRIM(' 00:07:15,634'), 'ELMONT, G', 'STEVENS', 'GRIP TIME', 'RIGHT SLEEVE', NULL, NULL, NULL)</v>
      </c>
      <c r="R2456" t="s">
        <v>10327</v>
      </c>
    </row>
    <row r="2457" spans="1:18" hidden="1" x14ac:dyDescent="0.25">
      <c r="A2457" s="7">
        <f>anotacoes!D2457</f>
        <v>40833</v>
      </c>
      <c r="B2457" t="str">
        <f>anotacoes!C2457</f>
        <v>GRAND PRIX ABU DHABI 2011</v>
      </c>
      <c r="C2457" t="str">
        <f>anotacoes!E2457</f>
        <v>ELMONT, G</v>
      </c>
      <c r="D2457" t="str">
        <f>anotacoes!F2457</f>
        <v>STEVENS</v>
      </c>
      <c r="E2457" t="s">
        <v>10325</v>
      </c>
      <c r="F2457">
        <f>anotacoes!A2457</f>
        <v>39</v>
      </c>
      <c r="G2457">
        <f>anotacoes!B2457</f>
        <v>77</v>
      </c>
      <c r="H2457" t="str">
        <f>anotacoes!K2457</f>
        <v xml:space="preserve"> 00:07:15,634</v>
      </c>
      <c r="I2457" t="str">
        <f>anotacoes!L2457</f>
        <v xml:space="preserve"> 00:07:18,264</v>
      </c>
      <c r="J2457" t="str">
        <f>IF(L2457="PAUSE",E2457,IF(anotacoes!G2461=conversao_anotacoes!C2457,conversao_anotacoes!C2457,conversao_anotacoes!D2457))</f>
        <v>ELMONT, G</v>
      </c>
      <c r="K2457" t="str">
        <f t="shared" si="76"/>
        <v>STEVENS</v>
      </c>
      <c r="L2457" t="str">
        <f>UPPER(anotacoes!H2457)</f>
        <v>DISPLACEMENT</v>
      </c>
      <c r="M2457" t="str">
        <f>IF(OR(L2457="ATTACK",L2457="FINTA"),"&lt;TECNICA&gt;",UPPER(anotacoes!I2457))</f>
        <v>TRY TO GRIP WITH CONTACT</v>
      </c>
      <c r="N2457" t="str">
        <f>IF(OR(L2457="ATTACK",L2457="FINTA"),UPPER(anotacoes!I2457),"")</f>
        <v/>
      </c>
      <c r="O2457" s="6" t="str">
        <f>IF(anotacoes!N2457=0,"",anotacoes!N2457)</f>
        <v/>
      </c>
      <c r="P2457" t="str">
        <f>IF(anotacoes!M2457=0,"",UPPER(anotacoes!M2457))</f>
        <v/>
      </c>
      <c r="Q2457" t="str">
        <f t="shared" si="77"/>
        <v>INSERT INTO CONVERSAO_LUTA_ACAO (cd_conversao, id_luta, sequencia, momento_inicio, momento_fim, quem_faz, quem_sofre, acao_tipo, acao, tecnica, direcao, pontuacao) VALUES (1, 39, 77, TRIM(' 00:07:15,634'), TRIM(' 00:07:18,264'), 'ELMONT, G', 'STEVENS', 'DISPLACEMENT', 'TRY TO GRIP WITH CONTACT', NULL, NULL, NULL)</v>
      </c>
      <c r="R2457" t="s">
        <v>10327</v>
      </c>
    </row>
    <row r="2458" spans="1:18" hidden="1" x14ac:dyDescent="0.25">
      <c r="A2458" s="7">
        <f>anotacoes!D2458</f>
        <v>40833</v>
      </c>
      <c r="B2458" t="str">
        <f>anotacoes!C2458</f>
        <v>GRAND PRIX ABU DHABI 2011</v>
      </c>
      <c r="C2458" t="str">
        <f>anotacoes!E2458</f>
        <v>ELMONT, G</v>
      </c>
      <c r="D2458" t="str">
        <f>anotacoes!F2458</f>
        <v>STEVENS</v>
      </c>
      <c r="E2458" t="s">
        <v>10325</v>
      </c>
      <c r="F2458">
        <f>anotacoes!A2458</f>
        <v>39</v>
      </c>
      <c r="G2458">
        <f>anotacoes!B2458</f>
        <v>78</v>
      </c>
      <c r="H2458" t="str">
        <f>anotacoes!K2458</f>
        <v xml:space="preserve"> 00:07:18,264</v>
      </c>
      <c r="I2458" t="str">
        <f>anotacoes!L2458</f>
        <v xml:space="preserve"> 00:07:21,148</v>
      </c>
      <c r="J2458" t="str">
        <f>IF(L2458="PAUSE",E2458,IF(anotacoes!G2462=conversao_anotacoes!C2458,conversao_anotacoes!C2458,conversao_anotacoes!D2458))</f>
        <v>ELMONT, G</v>
      </c>
      <c r="K2458" t="str">
        <f t="shared" si="76"/>
        <v>STEVENS</v>
      </c>
      <c r="L2458" t="str">
        <f>UPPER(anotacoes!H2458)</f>
        <v>GRIP TIME</v>
      </c>
      <c r="M2458" t="str">
        <f>IF(OR(L2458="ATTACK",L2458="FINTA"),"&lt;TECNICA&gt;",UPPER(anotacoes!I2458))</f>
        <v>RIGHT COLLAR</v>
      </c>
      <c r="N2458" t="str">
        <f>IF(OR(L2458="ATTACK",L2458="FINTA"),UPPER(anotacoes!I2458),"")</f>
        <v/>
      </c>
      <c r="O2458" s="6" t="str">
        <f>IF(anotacoes!N2458=0,"",anotacoes!N2458)</f>
        <v/>
      </c>
      <c r="P2458" t="str">
        <f>IF(anotacoes!M2458=0,"",UPPER(anotacoes!M2458))</f>
        <v/>
      </c>
      <c r="Q2458" t="str">
        <f t="shared" si="77"/>
        <v>INSERT INTO CONVERSAO_LUTA_ACAO (cd_conversao, id_luta, sequencia, momento_inicio, momento_fim, quem_faz, quem_sofre, acao_tipo, acao, tecnica, direcao, pontuacao) VALUES (1, 39, 78, TRIM(' 00:07:18,264'), TRIM(' 00:07:21,148'), 'ELMONT, G', 'STEVENS', 'GRIP TIME', 'RIGHT COLLAR', NULL, NULL, NULL)</v>
      </c>
      <c r="R2458" t="s">
        <v>10327</v>
      </c>
    </row>
    <row r="2459" spans="1:18" hidden="1" x14ac:dyDescent="0.25">
      <c r="A2459" s="7">
        <f>anotacoes!D2459</f>
        <v>40833</v>
      </c>
      <c r="B2459" t="str">
        <f>anotacoes!C2459</f>
        <v>GRAND PRIX ABU DHABI 2011</v>
      </c>
      <c r="C2459" t="str">
        <f>anotacoes!E2459</f>
        <v>ELMONT, G</v>
      </c>
      <c r="D2459" t="str">
        <f>anotacoes!F2459</f>
        <v>STEVENS</v>
      </c>
      <c r="E2459" t="s">
        <v>10325</v>
      </c>
      <c r="F2459">
        <f>anotacoes!A2459</f>
        <v>39</v>
      </c>
      <c r="G2459">
        <f>anotacoes!B2459</f>
        <v>79</v>
      </c>
      <c r="H2459" t="str">
        <f>anotacoes!K2459</f>
        <v xml:space="preserve"> 00:07:21,148</v>
      </c>
      <c r="I2459" t="str">
        <f>anotacoes!L2459</f>
        <v xml:space="preserve"> 00:07:29,970</v>
      </c>
      <c r="J2459" t="str">
        <f>IF(L2459="PAUSE",E2459,IF(anotacoes!G2463=conversao_anotacoes!C2459,conversao_anotacoes!C2459,conversao_anotacoes!D2459))</f>
        <v>ELMONT, G</v>
      </c>
      <c r="K2459" t="str">
        <f t="shared" si="76"/>
        <v>STEVENS</v>
      </c>
      <c r="L2459" t="str">
        <f>UPPER(anotacoes!H2459)</f>
        <v>GRIP TIME</v>
      </c>
      <c r="M2459" t="str">
        <f>IF(OR(L2459="ATTACK",L2459="FINTA"),"&lt;TECNICA&gt;",UPPER(anotacoes!I2459))</f>
        <v>LEFT COLLAR RIGHT COLLAR</v>
      </c>
      <c r="N2459" t="str">
        <f>IF(OR(L2459="ATTACK",L2459="FINTA"),UPPER(anotacoes!I2459),"")</f>
        <v/>
      </c>
      <c r="O2459" s="6" t="str">
        <f>IF(anotacoes!N2459=0,"",anotacoes!N2459)</f>
        <v/>
      </c>
      <c r="P2459" t="str">
        <f>IF(anotacoes!M2459=0,"",UPPER(anotacoes!M2459))</f>
        <v/>
      </c>
      <c r="Q2459" t="str">
        <f t="shared" si="77"/>
        <v>INSERT INTO CONVERSAO_LUTA_ACAO (cd_conversao, id_luta, sequencia, momento_inicio, momento_fim, quem_faz, quem_sofre, acao_tipo, acao, tecnica, direcao, pontuacao) VALUES (1, 39, 79, TRIM(' 00:07:21,148'), TRIM(' 00:07:29,970'), 'ELMONT, G', 'STEVENS', 'GRIP TIME', 'LEFT COLLAR RIGHT COLLAR', NULL, NULL, NULL)</v>
      </c>
      <c r="R2459" t="s">
        <v>10327</v>
      </c>
    </row>
    <row r="2460" spans="1:18" hidden="1" x14ac:dyDescent="0.25">
      <c r="A2460" s="7">
        <f>anotacoes!D2460</f>
        <v>40833</v>
      </c>
      <c r="B2460" t="str">
        <f>anotacoes!C2460</f>
        <v>GRAND PRIX ABU DHABI 2011</v>
      </c>
      <c r="C2460" t="str">
        <f>anotacoes!E2460</f>
        <v>ELMONT, G</v>
      </c>
      <c r="D2460" t="str">
        <f>anotacoes!F2460</f>
        <v>STEVENS</v>
      </c>
      <c r="E2460" t="s">
        <v>10325</v>
      </c>
      <c r="F2460">
        <f>anotacoes!A2460</f>
        <v>39</v>
      </c>
      <c r="G2460">
        <f>anotacoes!B2460</f>
        <v>80</v>
      </c>
      <c r="H2460" t="str">
        <f>anotacoes!K2460</f>
        <v xml:space="preserve"> 00:07:29,970</v>
      </c>
      <c r="I2460" t="str">
        <f>anotacoes!L2460</f>
        <v xml:space="preserve"> 00:07:29,970</v>
      </c>
      <c r="J2460" t="str">
        <f>IF(L2460="PAUSE",E2460,IF(anotacoes!G2464=conversao_anotacoes!C2460,conversao_anotacoes!C2460,conversao_anotacoes!D2460))</f>
        <v>ELMONT, G</v>
      </c>
      <c r="K2460" t="str">
        <f t="shared" si="76"/>
        <v>STEVENS</v>
      </c>
      <c r="L2460" t="str">
        <f>UPPER(anotacoes!H2460)</f>
        <v>FINTA</v>
      </c>
      <c r="M2460" t="str">
        <f>IF(OR(L2460="ATTACK",L2460="FINTA"),"&lt;TECNICA&gt;",UPPER(anotacoes!I2460))</f>
        <v>&lt;TECNICA&gt;</v>
      </c>
      <c r="N2460" t="str">
        <f>IF(OR(L2460="ATTACK",L2460="FINTA"),UPPER(anotacoes!I2460),"")</f>
        <v>KOUCHI GARI RIGHT</v>
      </c>
      <c r="O2460" s="6" t="str">
        <f>IF(anotacoes!N2460=0,"",anotacoes!N2460)</f>
        <v/>
      </c>
      <c r="P2460" t="str">
        <f>IF(anotacoes!M2460=0,"",UPPER(anotacoes!M2460))</f>
        <v/>
      </c>
      <c r="Q2460" t="str">
        <f t="shared" si="77"/>
        <v>INSERT INTO CONVERSAO_LUTA_ACAO (cd_conversao, id_luta, sequencia, momento_inicio, momento_fim, quem_faz, quem_sofre, acao_tipo, acao, tecnica, direcao, pontuacao) VALUES (1, 39, 80, TRIM(' 00:07:29,970'), TRIM(' 00:07:29,970'), 'ELMONT, G', 'STEVENS', 'FINTA', '&lt;TECNICA&gt;', 'KOUCHI GARI RIGHT', NULL, NULL)</v>
      </c>
      <c r="R2460" t="s">
        <v>10327</v>
      </c>
    </row>
    <row r="2461" spans="1:18" hidden="1" x14ac:dyDescent="0.25">
      <c r="A2461" s="7">
        <f>anotacoes!D2461</f>
        <v>40833</v>
      </c>
      <c r="B2461" t="str">
        <f>anotacoes!C2461</f>
        <v>GRAND PRIX ABU DHABI 2011</v>
      </c>
      <c r="C2461" t="str">
        <f>anotacoes!E2461</f>
        <v>ELMONT, G</v>
      </c>
      <c r="D2461" t="str">
        <f>anotacoes!F2461</f>
        <v>STEVENS</v>
      </c>
      <c r="E2461" t="s">
        <v>10325</v>
      </c>
      <c r="F2461">
        <f>anotacoes!A2461</f>
        <v>39</v>
      </c>
      <c r="G2461">
        <f>anotacoes!B2461</f>
        <v>81</v>
      </c>
      <c r="H2461" t="str">
        <f>anotacoes!K2461</f>
        <v xml:space="preserve"> 00:07:29,970</v>
      </c>
      <c r="I2461" t="str">
        <f>anotacoes!L2461</f>
        <v xml:space="preserve"> 00:07:35,729</v>
      </c>
      <c r="J2461" t="str">
        <f>IF(L2461="PAUSE",E2461,IF(anotacoes!G2465=conversao_anotacoes!C2461,conversao_anotacoes!C2461,conversao_anotacoes!D2461))</f>
        <v>ELMONT, G</v>
      </c>
      <c r="K2461" t="str">
        <f t="shared" si="76"/>
        <v>STEVENS</v>
      </c>
      <c r="L2461" t="str">
        <f>UPPER(anotacoes!H2461)</f>
        <v>GRIP TIME</v>
      </c>
      <c r="M2461" t="str">
        <f>IF(OR(L2461="ATTACK",L2461="FINTA"),"&lt;TECNICA&gt;",UPPER(anotacoes!I2461))</f>
        <v>RIGHT COLLAR LEFT SLEEVE</v>
      </c>
      <c r="N2461" t="str">
        <f>IF(OR(L2461="ATTACK",L2461="FINTA"),UPPER(anotacoes!I2461),"")</f>
        <v/>
      </c>
      <c r="O2461" s="6" t="str">
        <f>IF(anotacoes!N2461=0,"",anotacoes!N2461)</f>
        <v/>
      </c>
      <c r="P2461" t="str">
        <f>IF(anotacoes!M2461=0,"",UPPER(anotacoes!M2461))</f>
        <v/>
      </c>
      <c r="Q2461" t="str">
        <f t="shared" si="77"/>
        <v>INSERT INTO CONVERSAO_LUTA_ACAO (cd_conversao, id_luta, sequencia, momento_inicio, momento_fim, quem_faz, quem_sofre, acao_tipo, acao, tecnica, direcao, pontuacao) VALUES (1, 39, 81, TRIM(' 00:07:29,970'), TRIM(' 00:07:35,729'), 'ELMONT, G', 'STEVENS', 'GRIP TIME', 'RIGHT COLLAR LEFT SLEEVE', NULL, NULL, NULL)</v>
      </c>
      <c r="R2461" t="s">
        <v>10327</v>
      </c>
    </row>
    <row r="2462" spans="1:18" hidden="1" x14ac:dyDescent="0.25">
      <c r="A2462" s="7">
        <f>anotacoes!D2462</f>
        <v>40833</v>
      </c>
      <c r="B2462" t="str">
        <f>anotacoes!C2462</f>
        <v>GRAND PRIX ABU DHABI 2011</v>
      </c>
      <c r="C2462" t="str">
        <f>anotacoes!E2462</f>
        <v>ELMONT, G</v>
      </c>
      <c r="D2462" t="str">
        <f>anotacoes!F2462</f>
        <v>STEVENS</v>
      </c>
      <c r="E2462" t="s">
        <v>10325</v>
      </c>
      <c r="F2462">
        <f>anotacoes!A2462</f>
        <v>39</v>
      </c>
      <c r="G2462">
        <f>anotacoes!B2462</f>
        <v>82</v>
      </c>
      <c r="H2462" t="str">
        <f>anotacoes!K2462</f>
        <v xml:space="preserve"> 00:07:35,729</v>
      </c>
      <c r="I2462" t="str">
        <f>anotacoes!L2462</f>
        <v xml:space="preserve"> 00:07:35,729</v>
      </c>
      <c r="J2462" t="str">
        <f>IF(L2462="PAUSE",E2462,IF(anotacoes!G2466=conversao_anotacoes!C2462,conversao_anotacoes!C2462,conversao_anotacoes!D2462))</f>
        <v>ELMONT, G</v>
      </c>
      <c r="K2462" t="str">
        <f t="shared" si="76"/>
        <v>STEVENS</v>
      </c>
      <c r="L2462" t="str">
        <f>UPPER(anotacoes!H2462)</f>
        <v>FINTA</v>
      </c>
      <c r="M2462" t="str">
        <f>IF(OR(L2462="ATTACK",L2462="FINTA"),"&lt;TECNICA&gt;",UPPER(anotacoes!I2462))</f>
        <v>&lt;TECNICA&gt;</v>
      </c>
      <c r="N2462" t="str">
        <f>IF(OR(L2462="ATTACK",L2462="FINTA"),UPPER(anotacoes!I2462),"")</f>
        <v>KOUCHI GARI RIGHT</v>
      </c>
      <c r="O2462" s="6" t="str">
        <f>IF(anotacoes!N2462=0,"",anotacoes!N2462)</f>
        <v/>
      </c>
      <c r="P2462" t="str">
        <f>IF(anotacoes!M2462=0,"",UPPER(anotacoes!M2462))</f>
        <v/>
      </c>
      <c r="Q2462" t="str">
        <f t="shared" si="77"/>
        <v>INSERT INTO CONVERSAO_LUTA_ACAO (cd_conversao, id_luta, sequencia, momento_inicio, momento_fim, quem_faz, quem_sofre, acao_tipo, acao, tecnica, direcao, pontuacao) VALUES (1, 39, 82, TRIM(' 00:07:35,729'), TRIM(' 00:07:35,729'), 'ELMONT, G', 'STEVENS', 'FINTA', '&lt;TECNICA&gt;', 'KOUCHI GARI RIGHT', NULL, NULL)</v>
      </c>
      <c r="R2462" t="s">
        <v>10327</v>
      </c>
    </row>
    <row r="2463" spans="1:18" hidden="1" x14ac:dyDescent="0.25">
      <c r="A2463" s="7">
        <f>anotacoes!D2463</f>
        <v>40833</v>
      </c>
      <c r="B2463" t="str">
        <f>anotacoes!C2463</f>
        <v>GRAND PRIX ABU DHABI 2011</v>
      </c>
      <c r="C2463" t="str">
        <f>anotacoes!E2463</f>
        <v>ELMONT, G</v>
      </c>
      <c r="D2463" t="str">
        <f>anotacoes!F2463</f>
        <v>STEVENS</v>
      </c>
      <c r="E2463" t="s">
        <v>10325</v>
      </c>
      <c r="F2463">
        <f>anotacoes!A2463</f>
        <v>39</v>
      </c>
      <c r="G2463">
        <f>anotacoes!B2463</f>
        <v>83</v>
      </c>
      <c r="H2463" t="str">
        <f>anotacoes!K2463</f>
        <v xml:space="preserve"> 00:07:35,729</v>
      </c>
      <c r="I2463" t="str">
        <f>anotacoes!L2463</f>
        <v xml:space="preserve"> 00:08:26,300</v>
      </c>
      <c r="J2463" t="str">
        <f>IF(L2463="PAUSE",E2463,IF(anotacoes!G2467=conversao_anotacoes!C2463,conversao_anotacoes!C2463,conversao_anotacoes!D2463))</f>
        <v>ELMONT, G</v>
      </c>
      <c r="K2463" t="str">
        <f t="shared" si="76"/>
        <v>STEVENS</v>
      </c>
      <c r="L2463" t="str">
        <f>UPPER(anotacoes!H2463)</f>
        <v>GRIP TIME</v>
      </c>
      <c r="M2463" t="str">
        <f>IF(OR(L2463="ATTACK",L2463="FINTA"),"&lt;TECNICA&gt;",UPPER(anotacoes!I2463))</f>
        <v>RIGHT COLLAR</v>
      </c>
      <c r="N2463" t="str">
        <f>IF(OR(L2463="ATTACK",L2463="FINTA"),UPPER(anotacoes!I2463),"")</f>
        <v/>
      </c>
      <c r="O2463" s="6" t="str">
        <f>IF(anotacoes!N2463=0,"",anotacoes!N2463)</f>
        <v/>
      </c>
      <c r="P2463" t="str">
        <f>IF(anotacoes!M2463=0,"",UPPER(anotacoes!M2463))</f>
        <v/>
      </c>
      <c r="Q2463" t="str">
        <f t="shared" si="77"/>
        <v>INSERT INTO CONVERSAO_LUTA_ACAO (cd_conversao, id_luta, sequencia, momento_inicio, momento_fim, quem_faz, quem_sofre, acao_tipo, acao, tecnica, direcao, pontuacao) VALUES (1, 39, 83, TRIM(' 00:07:35,729'), TRIM(' 00:08:26,300'), 'ELMONT, G', 'STEVENS', 'GRIP TIME', 'RIGHT COLLAR', NULL, NULL, NULL)</v>
      </c>
      <c r="R2463" t="s">
        <v>10327</v>
      </c>
    </row>
    <row r="2464" spans="1:18" hidden="1" x14ac:dyDescent="0.25">
      <c r="A2464" s="7">
        <f>anotacoes!D2464</f>
        <v>40833</v>
      </c>
      <c r="B2464" t="str">
        <f>anotacoes!C2464</f>
        <v>GRAND PRIX ABU DHABI 2011</v>
      </c>
      <c r="C2464" t="str">
        <f>anotacoes!E2464</f>
        <v>ELMONT, G</v>
      </c>
      <c r="D2464" t="str">
        <f>anotacoes!F2464</f>
        <v>STEVENS</v>
      </c>
      <c r="E2464" t="s">
        <v>10325</v>
      </c>
      <c r="F2464">
        <f>anotacoes!A2464</f>
        <v>39</v>
      </c>
      <c r="G2464">
        <f>anotacoes!B2464</f>
        <v>84</v>
      </c>
      <c r="H2464" t="str">
        <f>anotacoes!K2464</f>
        <v xml:space="preserve"> 00:08:26,300</v>
      </c>
      <c r="I2464" t="str">
        <f>anotacoes!L2464</f>
        <v xml:space="preserve"> 00:08:27,625</v>
      </c>
      <c r="J2464" t="str">
        <f>IF(L2464="PAUSE",E2464,IF(anotacoes!G2468=conversao_anotacoes!C2464,conversao_anotacoes!C2464,conversao_anotacoes!D2464))</f>
        <v>ELMONT, G</v>
      </c>
      <c r="K2464" t="str">
        <f t="shared" si="76"/>
        <v>STEVENS</v>
      </c>
      <c r="L2464" t="str">
        <f>UPPER(anotacoes!H2464)</f>
        <v>TRANSITION</v>
      </c>
      <c r="M2464" t="str">
        <f>IF(OR(L2464="ATTACK",L2464="FINTA"),"&lt;TECNICA&gt;",UPPER(anotacoes!I2464))</f>
        <v>WITHOUT ATTACK</v>
      </c>
      <c r="N2464" t="str">
        <f>IF(OR(L2464="ATTACK",L2464="FINTA"),UPPER(anotacoes!I2464),"")</f>
        <v/>
      </c>
      <c r="O2464" s="6" t="str">
        <f>IF(anotacoes!N2464=0,"",anotacoes!N2464)</f>
        <v/>
      </c>
      <c r="P2464" t="str">
        <f>IF(anotacoes!M2464=0,"",UPPER(anotacoes!M2464))</f>
        <v/>
      </c>
      <c r="Q2464" t="str">
        <f t="shared" si="77"/>
        <v>INSERT INTO CONVERSAO_LUTA_ACAO (cd_conversao, id_luta, sequencia, momento_inicio, momento_fim, quem_faz, quem_sofre, acao_tipo, acao, tecnica, direcao, pontuacao) VALUES (1, 39, 84, TRIM(' 00:08:26,300'), TRIM(' 00:08:27,625'), 'ELMONT, G', 'STEVENS', 'TRANSITION', 'WITHOUT ATTACK', NULL, NULL, NULL)</v>
      </c>
      <c r="R2464" t="s">
        <v>10327</v>
      </c>
    </row>
    <row r="2465" spans="1:18" hidden="1" x14ac:dyDescent="0.25">
      <c r="A2465" s="7">
        <f>anotacoes!D2465</f>
        <v>40833</v>
      </c>
      <c r="B2465" t="str">
        <f>anotacoes!C2465</f>
        <v>GRAND PRIX ABU DHABI 2011</v>
      </c>
      <c r="C2465" t="str">
        <f>anotacoes!E2465</f>
        <v>ELMONT, G</v>
      </c>
      <c r="D2465" t="str">
        <f>anotacoes!F2465</f>
        <v>STEVENS</v>
      </c>
      <c r="E2465" t="s">
        <v>10325</v>
      </c>
      <c r="F2465">
        <f>anotacoes!A2465</f>
        <v>39</v>
      </c>
      <c r="G2465">
        <f>anotacoes!B2465</f>
        <v>85</v>
      </c>
      <c r="H2465" t="str">
        <f>anotacoes!K2465</f>
        <v xml:space="preserve"> 00:08:27,625</v>
      </c>
      <c r="I2465" t="str">
        <f>anotacoes!L2465</f>
        <v xml:space="preserve"> 00:08:27,625</v>
      </c>
      <c r="J2465" t="str">
        <f>IF(L2465="PAUSE",E2465,IF(anotacoes!G2469=conversao_anotacoes!C2465,conversao_anotacoes!C2465,conversao_anotacoes!D2465))</f>
        <v>&lt;ARBITRO_DESCONHECIDO&gt;</v>
      </c>
      <c r="K2465" t="str">
        <f t="shared" si="76"/>
        <v/>
      </c>
      <c r="L2465" t="str">
        <f>UPPER(anotacoes!H2465)</f>
        <v>PAUSE</v>
      </c>
      <c r="M2465" t="str">
        <f>IF(OR(L2465="ATTACK",L2465="FINTA"),"&lt;TECNICA&gt;",UPPER(anotacoes!I2465))</f>
        <v>&lt;NAO_CLASSIFICADO&gt;</v>
      </c>
      <c r="N2465" t="str">
        <f>IF(OR(L2465="ATTACK",L2465="FINTA"),UPPER(anotacoes!I2465),"")</f>
        <v/>
      </c>
      <c r="O2465" s="6" t="str">
        <f>IF(anotacoes!N2465=0,"",anotacoes!N2465)</f>
        <v/>
      </c>
      <c r="P2465" t="str">
        <f>IF(anotacoes!M2465=0,"",UPPER(anotacoes!M2465))</f>
        <v/>
      </c>
      <c r="Q2465" t="str">
        <f t="shared" si="77"/>
        <v>INSERT INTO CONVERSAO_LUTA_ACAO (cd_conversao, id_luta, sequencia, momento_inicio, momento_fim, quem_faz, quem_sofre, acao_tipo, acao, tecnica, direcao, pontuacao) VALUES (1, 39, 85, TRIM(' 00:08:27,625'), TRIM(' 00:08:27,625'), '&lt;ARBITRO_DESCONHECIDO&gt;', '', 'PAUSE', '&lt;NAO_CLASSIFICADO&gt;', NULL, NULL, NULL)</v>
      </c>
      <c r="R2465" t="s">
        <v>10327</v>
      </c>
    </row>
    <row r="2466" spans="1:18" hidden="1" x14ac:dyDescent="0.25">
      <c r="A2466" s="7">
        <f>anotacoes!D2466</f>
        <v>40833</v>
      </c>
      <c r="B2466" t="str">
        <f>anotacoes!C2466</f>
        <v>GRAND PRIX ABU DHABI 2011</v>
      </c>
      <c r="C2466" t="str">
        <f>anotacoes!E2466</f>
        <v>ELMONT, G</v>
      </c>
      <c r="D2466" t="str">
        <f>anotacoes!F2466</f>
        <v>STEVENS</v>
      </c>
      <c r="E2466" t="s">
        <v>10325</v>
      </c>
      <c r="F2466">
        <f>anotacoes!A2466</f>
        <v>39</v>
      </c>
      <c r="G2466">
        <f>anotacoes!B2466</f>
        <v>86</v>
      </c>
      <c r="H2466" t="str">
        <f>anotacoes!K2466</f>
        <v xml:space="preserve"> 00:08:27,625</v>
      </c>
      <c r="I2466" t="str">
        <f>anotacoes!L2466</f>
        <v xml:space="preserve"> 00:08:38,953</v>
      </c>
      <c r="J2466" t="str">
        <f>IF(L2466="PAUSE",E2466,IF(anotacoes!G2470=conversao_anotacoes!C2466,conversao_anotacoes!C2466,conversao_anotacoes!D2466))</f>
        <v>ELMONT, G</v>
      </c>
      <c r="K2466" t="str">
        <f t="shared" si="76"/>
        <v>STEVENS</v>
      </c>
      <c r="L2466" t="str">
        <f>UPPER(anotacoes!H2466)</f>
        <v>DISPLACEMENT</v>
      </c>
      <c r="M2466" t="str">
        <f>IF(OR(L2466="ATTACK",L2466="FINTA"),"&lt;TECNICA&gt;",UPPER(anotacoes!I2466))</f>
        <v>2-3 STEP HESITANT LEFT</v>
      </c>
      <c r="N2466" t="str">
        <f>IF(OR(L2466="ATTACK",L2466="FINTA"),UPPER(anotacoes!I2466),"")</f>
        <v/>
      </c>
      <c r="O2466" s="6" t="str">
        <f>IF(anotacoes!N2466=0,"",anotacoes!N2466)</f>
        <v/>
      </c>
      <c r="P2466" t="str">
        <f>IF(anotacoes!M2466=0,"",UPPER(anotacoes!M2466))</f>
        <v/>
      </c>
      <c r="Q2466" t="str">
        <f t="shared" si="77"/>
        <v>INSERT INTO CONVERSAO_LUTA_ACAO (cd_conversao, id_luta, sequencia, momento_inicio, momento_fim, quem_faz, quem_sofre, acao_tipo, acao, tecnica, direcao, pontuacao) VALUES (1, 39, 86, TRIM(' 00:08:27,625'), TRIM(' 00:08:38,953'), 'ELMONT, G', 'STEVENS', 'DISPLACEMENT', '2-3 STEP HESITANT LEFT', NULL, NULL, NULL)</v>
      </c>
      <c r="R2466" t="s">
        <v>10327</v>
      </c>
    </row>
    <row r="2467" spans="1:18" hidden="1" x14ac:dyDescent="0.25">
      <c r="A2467" s="7">
        <f>anotacoes!D2467</f>
        <v>40833</v>
      </c>
      <c r="B2467" t="str">
        <f>anotacoes!C2467</f>
        <v>GRAND PRIX ABU DHABI 2011</v>
      </c>
      <c r="C2467" t="str">
        <f>anotacoes!E2467</f>
        <v>ELMONT, G</v>
      </c>
      <c r="D2467" t="str">
        <f>anotacoes!F2467</f>
        <v>STEVENS</v>
      </c>
      <c r="E2467" t="s">
        <v>10325</v>
      </c>
      <c r="F2467">
        <f>anotacoes!A2467</f>
        <v>39</v>
      </c>
      <c r="G2467">
        <f>anotacoes!B2467</f>
        <v>87</v>
      </c>
      <c r="H2467" t="str">
        <f>anotacoes!K2467</f>
        <v xml:space="preserve"> 00:08:38,953</v>
      </c>
      <c r="I2467" t="str">
        <f>anotacoes!L2467</f>
        <v xml:space="preserve"> 00:08:42,876</v>
      </c>
      <c r="J2467" t="str">
        <f>IF(L2467="PAUSE",E2467,IF(anotacoes!G2471=conversao_anotacoes!C2467,conversao_anotacoes!C2467,conversao_anotacoes!D2467))</f>
        <v>ELMONT, G</v>
      </c>
      <c r="K2467" t="str">
        <f t="shared" si="76"/>
        <v>STEVENS</v>
      </c>
      <c r="L2467" t="str">
        <f>UPPER(anotacoes!H2467)</f>
        <v>DISPLACEMENT</v>
      </c>
      <c r="M2467" t="str">
        <f>IF(OR(L2467="ATTACK",L2467="FINTA"),"&lt;TECNICA&gt;",UPPER(anotacoes!I2467))</f>
        <v>TRY TO GRIP WITH CONTACT</v>
      </c>
      <c r="N2467" t="str">
        <f>IF(OR(L2467="ATTACK",L2467="FINTA"),UPPER(anotacoes!I2467),"")</f>
        <v/>
      </c>
      <c r="O2467" s="6" t="str">
        <f>IF(anotacoes!N2467=0,"",anotacoes!N2467)</f>
        <v/>
      </c>
      <c r="P2467" t="str">
        <f>IF(anotacoes!M2467=0,"",UPPER(anotacoes!M2467))</f>
        <v/>
      </c>
      <c r="Q2467" t="str">
        <f t="shared" si="77"/>
        <v>INSERT INTO CONVERSAO_LUTA_ACAO (cd_conversao, id_luta, sequencia, momento_inicio, momento_fim, quem_faz, quem_sofre, acao_tipo, acao, tecnica, direcao, pontuacao) VALUES (1, 39, 87, TRIM(' 00:08:38,953'), TRIM(' 00:08:42,876'), 'ELMONT, G', 'STEVENS', 'DISPLACEMENT', 'TRY TO GRIP WITH CONTACT', NULL, NULL, NULL)</v>
      </c>
      <c r="R2467" t="s">
        <v>10327</v>
      </c>
    </row>
    <row r="2468" spans="1:18" hidden="1" x14ac:dyDescent="0.25">
      <c r="A2468" s="7">
        <f>anotacoes!D2468</f>
        <v>40833</v>
      </c>
      <c r="B2468" t="str">
        <f>anotacoes!C2468</f>
        <v>GRAND PRIX ABU DHABI 2011</v>
      </c>
      <c r="C2468" t="str">
        <f>anotacoes!E2468</f>
        <v>ELMONT, G</v>
      </c>
      <c r="D2468" t="str">
        <f>anotacoes!F2468</f>
        <v>STEVENS</v>
      </c>
      <c r="E2468" t="s">
        <v>10325</v>
      </c>
      <c r="F2468">
        <f>anotacoes!A2468</f>
        <v>39</v>
      </c>
      <c r="G2468">
        <f>anotacoes!B2468</f>
        <v>88</v>
      </c>
      <c r="H2468" t="str">
        <f>anotacoes!K2468</f>
        <v xml:space="preserve"> 00:08:42,876</v>
      </c>
      <c r="I2468" t="str">
        <f>anotacoes!L2468</f>
        <v xml:space="preserve"> 00:08:45,726</v>
      </c>
      <c r="J2468" t="str">
        <f>IF(L2468="PAUSE",E2468,IF(anotacoes!G2472=conversao_anotacoes!C2468,conversao_anotacoes!C2468,conversao_anotacoes!D2468))</f>
        <v>ELMONT, G</v>
      </c>
      <c r="K2468" t="str">
        <f t="shared" si="76"/>
        <v>STEVENS</v>
      </c>
      <c r="L2468" t="str">
        <f>UPPER(anotacoes!H2468)</f>
        <v>GRIP TIME</v>
      </c>
      <c r="M2468" t="str">
        <f>IF(OR(L2468="ATTACK",L2468="FINTA"),"&lt;TECNICA&gt;",UPPER(anotacoes!I2468))</f>
        <v>RIGHT COLLAR</v>
      </c>
      <c r="N2468" t="str">
        <f>IF(OR(L2468="ATTACK",L2468="FINTA"),UPPER(anotacoes!I2468),"")</f>
        <v/>
      </c>
      <c r="O2468" s="6" t="str">
        <f>IF(anotacoes!N2468=0,"",anotacoes!N2468)</f>
        <v/>
      </c>
      <c r="P2468" t="str">
        <f>IF(anotacoes!M2468=0,"",UPPER(anotacoes!M2468))</f>
        <v/>
      </c>
      <c r="Q2468" t="str">
        <f t="shared" si="77"/>
        <v>INSERT INTO CONVERSAO_LUTA_ACAO (cd_conversao, id_luta, sequencia, momento_inicio, momento_fim, quem_faz, quem_sofre, acao_tipo, acao, tecnica, direcao, pontuacao) VALUES (1, 39, 88, TRIM(' 00:08:42,876'), TRIM(' 00:08:45,726'), 'ELMONT, G', 'STEVENS', 'GRIP TIME', 'RIGHT COLLAR', NULL, NULL, NULL)</v>
      </c>
      <c r="R2468" t="s">
        <v>10327</v>
      </c>
    </row>
    <row r="2469" spans="1:18" hidden="1" x14ac:dyDescent="0.25">
      <c r="A2469" s="7">
        <f>anotacoes!D2469</f>
        <v>40833</v>
      </c>
      <c r="B2469" t="str">
        <f>anotacoes!C2469</f>
        <v>GRAND PRIX ABU DHABI 2011</v>
      </c>
      <c r="C2469" t="str">
        <f>anotacoes!E2469</f>
        <v>ELMONT, G</v>
      </c>
      <c r="D2469" t="str">
        <f>anotacoes!F2469</f>
        <v>STEVENS</v>
      </c>
      <c r="E2469" t="s">
        <v>10325</v>
      </c>
      <c r="F2469">
        <f>anotacoes!A2469</f>
        <v>39</v>
      </c>
      <c r="G2469">
        <f>anotacoes!B2469</f>
        <v>89</v>
      </c>
      <c r="H2469" t="str">
        <f>anotacoes!K2469</f>
        <v xml:space="preserve"> 00:08:45,726</v>
      </c>
      <c r="I2469" t="str">
        <f>anotacoes!L2469</f>
        <v xml:space="preserve"> 00:08:56,611</v>
      </c>
      <c r="J2469" t="str">
        <f>IF(L2469="PAUSE",E2469,IF(anotacoes!G2473=conversao_anotacoes!C2469,conversao_anotacoes!C2469,conversao_anotacoes!D2469))</f>
        <v>ELMONT, G</v>
      </c>
      <c r="K2469" t="str">
        <f t="shared" si="76"/>
        <v>STEVENS</v>
      </c>
      <c r="L2469" t="str">
        <f>UPPER(anotacoes!H2469)</f>
        <v>GRIP TIME</v>
      </c>
      <c r="M2469" t="str">
        <f>IF(OR(L2469="ATTACK",L2469="FINTA"),"&lt;TECNICA&gt;",UPPER(anotacoes!I2469))</f>
        <v>RIGHT COLLAR LEFT SLEEVE</v>
      </c>
      <c r="N2469" t="str">
        <f>IF(OR(L2469="ATTACK",L2469="FINTA"),UPPER(anotacoes!I2469),"")</f>
        <v/>
      </c>
      <c r="O2469" s="6" t="str">
        <f>IF(anotacoes!N2469=0,"",anotacoes!N2469)</f>
        <v/>
      </c>
      <c r="P2469" t="str">
        <f>IF(anotacoes!M2469=0,"",UPPER(anotacoes!M2469))</f>
        <v/>
      </c>
      <c r="Q2469" t="str">
        <f t="shared" si="77"/>
        <v>INSERT INTO CONVERSAO_LUTA_ACAO (cd_conversao, id_luta, sequencia, momento_inicio, momento_fim, quem_faz, quem_sofre, acao_tipo, acao, tecnica, direcao, pontuacao) VALUES (1, 39, 89, TRIM(' 00:08:45,726'), TRIM(' 00:08:56,611'), 'ELMONT, G', 'STEVENS', 'GRIP TIME', 'RIGHT COLLAR LEFT SLEEVE', NULL, NULL, NULL)</v>
      </c>
      <c r="R2469" t="s">
        <v>10327</v>
      </c>
    </row>
    <row r="2470" spans="1:18" hidden="1" x14ac:dyDescent="0.25">
      <c r="A2470" s="7">
        <f>anotacoes!D2470</f>
        <v>40833</v>
      </c>
      <c r="B2470" t="str">
        <f>anotacoes!C2470</f>
        <v>GRAND PRIX ABU DHABI 2011</v>
      </c>
      <c r="C2470" t="str">
        <f>anotacoes!E2470</f>
        <v>ELMONT, G</v>
      </c>
      <c r="D2470" t="str">
        <f>anotacoes!F2470</f>
        <v>STEVENS</v>
      </c>
      <c r="E2470" t="s">
        <v>10325</v>
      </c>
      <c r="F2470">
        <f>anotacoes!A2470</f>
        <v>39</v>
      </c>
      <c r="G2470">
        <f>anotacoes!B2470</f>
        <v>90</v>
      </c>
      <c r="H2470" t="str">
        <f>anotacoes!K2470</f>
        <v xml:space="preserve"> 00:08:56,611</v>
      </c>
      <c r="I2470" t="str">
        <f>anotacoes!L2470</f>
        <v xml:space="preserve"> 00:09:00,882</v>
      </c>
      <c r="J2470" t="str">
        <f>IF(L2470="PAUSE",E2470,IF(anotacoes!G2474=conversao_anotacoes!C2470,conversao_anotacoes!C2470,conversao_anotacoes!D2470))</f>
        <v>ELMONT, G</v>
      </c>
      <c r="K2470" t="str">
        <f t="shared" si="76"/>
        <v>STEVENS</v>
      </c>
      <c r="L2470" t="str">
        <f>UPPER(anotacoes!H2470)</f>
        <v>GRIP TIME</v>
      </c>
      <c r="M2470" t="str">
        <f>IF(OR(L2470="ATTACK",L2470="FINTA"),"&lt;TECNICA&gt;",UPPER(anotacoes!I2470))</f>
        <v>RIGHT COLLAR</v>
      </c>
      <c r="N2470" t="str">
        <f>IF(OR(L2470="ATTACK",L2470="FINTA"),UPPER(anotacoes!I2470),"")</f>
        <v/>
      </c>
      <c r="O2470" s="6" t="str">
        <f>IF(anotacoes!N2470=0,"",anotacoes!N2470)</f>
        <v/>
      </c>
      <c r="P2470" t="str">
        <f>IF(anotacoes!M2470=0,"",UPPER(anotacoes!M2470))</f>
        <v/>
      </c>
      <c r="Q2470" t="str">
        <f t="shared" si="77"/>
        <v>INSERT INTO CONVERSAO_LUTA_ACAO (cd_conversao, id_luta, sequencia, momento_inicio, momento_fim, quem_faz, quem_sofre, acao_tipo, acao, tecnica, direcao, pontuacao) VALUES (1, 39, 90, TRIM(' 00:08:56,611'), TRIM(' 00:09:00,882'), 'ELMONT, G', 'STEVENS', 'GRIP TIME', 'RIGHT COLLAR', NULL, NULL, NULL)</v>
      </c>
      <c r="R2470" t="s">
        <v>10327</v>
      </c>
    </row>
    <row r="2471" spans="1:18" hidden="1" x14ac:dyDescent="0.25">
      <c r="A2471" s="7">
        <f>anotacoes!D2471</f>
        <v>40833</v>
      </c>
      <c r="B2471" t="str">
        <f>anotacoes!C2471</f>
        <v>GRAND PRIX ABU DHABI 2011</v>
      </c>
      <c r="C2471" t="str">
        <f>anotacoes!E2471</f>
        <v>ELMONT, G</v>
      </c>
      <c r="D2471" t="str">
        <f>anotacoes!F2471</f>
        <v>STEVENS</v>
      </c>
      <c r="E2471" t="s">
        <v>10325</v>
      </c>
      <c r="F2471">
        <f>anotacoes!A2471</f>
        <v>39</v>
      </c>
      <c r="G2471">
        <f>anotacoes!B2471</f>
        <v>91</v>
      </c>
      <c r="H2471" t="str">
        <f>anotacoes!K2471</f>
        <v xml:space="preserve"> 00:09:00,882</v>
      </c>
      <c r="I2471" t="str">
        <f>anotacoes!L2471</f>
        <v xml:space="preserve"> 00:09:02,655</v>
      </c>
      <c r="J2471" t="str">
        <f>IF(L2471="PAUSE",E2471,IF(anotacoes!G2475=conversao_anotacoes!C2471,conversao_anotacoes!C2471,conversao_anotacoes!D2471))</f>
        <v>ELMONT, G</v>
      </c>
      <c r="K2471" t="str">
        <f t="shared" si="76"/>
        <v>STEVENS</v>
      </c>
      <c r="L2471" t="str">
        <f>UPPER(anotacoes!H2471)</f>
        <v>GRIP TIME</v>
      </c>
      <c r="M2471" t="str">
        <f>IF(OR(L2471="ATTACK",L2471="FINTA"),"&lt;TECNICA&gt;",UPPER(anotacoes!I2471))</f>
        <v>RIGHT COLLAR LEFT SLEEVE</v>
      </c>
      <c r="N2471" t="str">
        <f>IF(OR(L2471="ATTACK",L2471="FINTA"),UPPER(anotacoes!I2471),"")</f>
        <v/>
      </c>
      <c r="O2471" s="6" t="str">
        <f>IF(anotacoes!N2471=0,"",anotacoes!N2471)</f>
        <v/>
      </c>
      <c r="P2471" t="str">
        <f>IF(anotacoes!M2471=0,"",UPPER(anotacoes!M2471))</f>
        <v/>
      </c>
      <c r="Q2471" t="str">
        <f t="shared" si="77"/>
        <v>INSERT INTO CONVERSAO_LUTA_ACAO (cd_conversao, id_luta, sequencia, momento_inicio, momento_fim, quem_faz, quem_sofre, acao_tipo, acao, tecnica, direcao, pontuacao) VALUES (1, 39, 91, TRIM(' 00:09:00,882'), TRIM(' 00:09:02,655'), 'ELMONT, G', 'STEVENS', 'GRIP TIME', 'RIGHT COLLAR LEFT SLEEVE', NULL, NULL, NULL)</v>
      </c>
      <c r="R2471" t="s">
        <v>10327</v>
      </c>
    </row>
    <row r="2472" spans="1:18" hidden="1" x14ac:dyDescent="0.25">
      <c r="A2472" s="7">
        <f>anotacoes!D2472</f>
        <v>40833</v>
      </c>
      <c r="B2472" t="str">
        <f>anotacoes!C2472</f>
        <v>GRAND PRIX ABU DHABI 2011</v>
      </c>
      <c r="C2472" t="str">
        <f>anotacoes!E2472</f>
        <v>ELMONT, G</v>
      </c>
      <c r="D2472" t="str">
        <f>anotacoes!F2472</f>
        <v>STEVENS</v>
      </c>
      <c r="E2472" t="s">
        <v>10325</v>
      </c>
      <c r="F2472">
        <f>anotacoes!A2472</f>
        <v>39</v>
      </c>
      <c r="G2472">
        <f>anotacoes!B2472</f>
        <v>92</v>
      </c>
      <c r="H2472" t="str">
        <f>anotacoes!K2472</f>
        <v xml:space="preserve"> 00:09:02,655</v>
      </c>
      <c r="I2472" t="str">
        <f>anotacoes!L2472</f>
        <v xml:space="preserve"> 00:09:08,823</v>
      </c>
      <c r="J2472" t="str">
        <f>IF(L2472="PAUSE",E2472,IF(anotacoes!G2476=conversao_anotacoes!C2472,conversao_anotacoes!C2472,conversao_anotacoes!D2472))</f>
        <v>ELMONT, G</v>
      </c>
      <c r="K2472" t="str">
        <f t="shared" si="76"/>
        <v>STEVENS</v>
      </c>
      <c r="L2472" t="str">
        <f>UPPER(anotacoes!H2472)</f>
        <v>GROUNDWORK COMBAT</v>
      </c>
      <c r="M2472" t="str">
        <f>IF(OR(L2472="ATTACK",L2472="FINTA"),"&lt;TECNICA&gt;",UPPER(anotacoes!I2472))</f>
        <v>DEFENSIVE POSITION</v>
      </c>
      <c r="N2472" t="str">
        <f>IF(OR(L2472="ATTACK",L2472="FINTA"),UPPER(anotacoes!I2472),"")</f>
        <v/>
      </c>
      <c r="O2472" s="6" t="str">
        <f>IF(anotacoes!N2472=0,"",anotacoes!N2472)</f>
        <v/>
      </c>
      <c r="P2472" t="str">
        <f>IF(anotacoes!M2472=0,"",UPPER(anotacoes!M2472))</f>
        <v/>
      </c>
      <c r="Q2472" t="str">
        <f t="shared" si="77"/>
        <v>INSERT INTO CONVERSAO_LUTA_ACAO (cd_conversao, id_luta, sequencia, momento_inicio, momento_fim, quem_faz, quem_sofre, acao_tipo, acao, tecnica, direcao, pontuacao) VALUES (1, 39, 92, TRIM(' 00:09:02,655'), TRIM(' 00:09:08,823'), 'ELMONT, G', 'STEVENS', 'GROUNDWORK COMBAT', 'DEFENSIVE POSITION', NULL, NULL, NULL)</v>
      </c>
      <c r="R2472" t="s">
        <v>10327</v>
      </c>
    </row>
    <row r="2473" spans="1:18" hidden="1" x14ac:dyDescent="0.25">
      <c r="A2473" s="7">
        <f>anotacoes!D2473</f>
        <v>40833</v>
      </c>
      <c r="B2473" t="str">
        <f>anotacoes!C2473</f>
        <v>GRAND PRIX ABU DHABI 2011</v>
      </c>
      <c r="C2473" t="str">
        <f>anotacoes!E2473</f>
        <v>ELMONT, G</v>
      </c>
      <c r="D2473" t="str">
        <f>anotacoes!F2473</f>
        <v>STEVENS</v>
      </c>
      <c r="E2473" t="s">
        <v>10325</v>
      </c>
      <c r="F2473">
        <f>anotacoes!A2473</f>
        <v>39</v>
      </c>
      <c r="G2473">
        <f>anotacoes!B2473</f>
        <v>93</v>
      </c>
      <c r="H2473" t="str">
        <f>anotacoes!K2473</f>
        <v xml:space="preserve"> 00:09:08,823</v>
      </c>
      <c r="I2473" t="str">
        <f>anotacoes!L2473</f>
        <v xml:space="preserve"> 00:10:01,347</v>
      </c>
      <c r="J2473" t="str">
        <f>IF(L2473="PAUSE",E2473,IF(anotacoes!G2477=conversao_anotacoes!C2473,conversao_anotacoes!C2473,conversao_anotacoes!D2473))</f>
        <v>&lt;ARBITRO_DESCONHECIDO&gt;</v>
      </c>
      <c r="K2473" t="str">
        <f t="shared" si="76"/>
        <v/>
      </c>
      <c r="L2473" t="str">
        <f>UPPER(anotacoes!H2473)</f>
        <v>PAUSE</v>
      </c>
      <c r="M2473" t="str">
        <f>IF(OR(L2473="ATTACK",L2473="FINTA"),"&lt;TECNICA&gt;",UPPER(anotacoes!I2473))</f>
        <v>SHIDO WITHOUT SCORE</v>
      </c>
      <c r="N2473" t="str">
        <f>IF(OR(L2473="ATTACK",L2473="FINTA"),UPPER(anotacoes!I2473),"")</f>
        <v/>
      </c>
      <c r="O2473" s="6" t="str">
        <f>IF(anotacoes!N2473=0,"",anotacoes!N2473)</f>
        <v/>
      </c>
      <c r="P2473" t="str">
        <f>IF(anotacoes!M2473=0,"",UPPER(anotacoes!M2473))</f>
        <v/>
      </c>
      <c r="Q2473" t="str">
        <f t="shared" si="77"/>
        <v>INSERT INTO CONVERSAO_LUTA_ACAO (cd_conversao, id_luta, sequencia, momento_inicio, momento_fim, quem_faz, quem_sofre, acao_tipo, acao, tecnica, direcao, pontuacao) VALUES (1, 39, 93, TRIM(' 00:09:08,823'), TRIM(' 00:10:01,347'), '&lt;ARBITRO_DESCONHECIDO&gt;', '', 'PAUSE', 'SHIDO WITHOUT SCORE', NULL, NULL, NULL)</v>
      </c>
      <c r="R2473" t="s">
        <v>10327</v>
      </c>
    </row>
    <row r="2474" spans="1:18" hidden="1" x14ac:dyDescent="0.25">
      <c r="A2474" s="7">
        <f>anotacoes!D2474</f>
        <v>40833</v>
      </c>
      <c r="B2474" t="str">
        <f>anotacoes!C2474</f>
        <v>GRAND PRIX ABU DHABI 2011</v>
      </c>
      <c r="C2474" t="str">
        <f>anotacoes!E2474</f>
        <v>ELMONT, G</v>
      </c>
      <c r="D2474" t="str">
        <f>anotacoes!F2474</f>
        <v>STEVENS</v>
      </c>
      <c r="E2474" t="s">
        <v>10325</v>
      </c>
      <c r="F2474">
        <f>anotacoes!A2474</f>
        <v>39</v>
      </c>
      <c r="G2474">
        <f>anotacoes!B2474</f>
        <v>94</v>
      </c>
      <c r="H2474" t="str">
        <f>anotacoes!K2474</f>
        <v xml:space="preserve"> 00:10:01,347</v>
      </c>
      <c r="I2474" t="str">
        <f>anotacoes!L2474</f>
        <v xml:space="preserve"> 00:10:02,466</v>
      </c>
      <c r="J2474" t="str">
        <f>IF(L2474="PAUSE",E2474,IF(anotacoes!G2478=conversao_anotacoes!C2474,conversao_anotacoes!C2474,conversao_anotacoes!D2474))</f>
        <v>&lt;ARBITRO_DESCONHECIDO&gt;</v>
      </c>
      <c r="K2474" t="str">
        <f t="shared" si="76"/>
        <v/>
      </c>
      <c r="L2474" t="str">
        <f>UPPER(anotacoes!H2474)</f>
        <v>PAUSE</v>
      </c>
      <c r="M2474" t="str">
        <f>IF(OR(L2474="ATTACK",L2474="FINTA"),"&lt;TECNICA&gt;",UPPER(anotacoes!I2474))</f>
        <v>SHIDO WITH SCORE</v>
      </c>
      <c r="N2474" t="str">
        <f>IF(OR(L2474="ATTACK",L2474="FINTA"),UPPER(anotacoes!I2474),"")</f>
        <v/>
      </c>
      <c r="O2474" s="6" t="str">
        <f>IF(anotacoes!N2474=0,"",anotacoes!N2474)</f>
        <v/>
      </c>
      <c r="P2474" t="str">
        <f>IF(anotacoes!M2474=0,"",UPPER(anotacoes!M2474))</f>
        <v/>
      </c>
      <c r="Q2474" t="str">
        <f t="shared" si="77"/>
        <v>INSERT INTO CONVERSAO_LUTA_ACAO (cd_conversao, id_luta, sequencia, momento_inicio, momento_fim, quem_faz, quem_sofre, acao_tipo, acao, tecnica, direcao, pontuacao) VALUES (1, 39, 94, TRIM(' 00:10:01,347'), TRIM(' 00:10:02,466'), '&lt;ARBITRO_DESCONHECIDO&gt;', '', 'PAUSE', 'SHIDO WITH SCORE', NULL, NULL, NULL)</v>
      </c>
      <c r="R2474" t="s">
        <v>10327</v>
      </c>
    </row>
    <row r="2475" spans="1:18" hidden="1" x14ac:dyDescent="0.25">
      <c r="A2475" s="7">
        <f>anotacoes!D2475</f>
        <v>40923</v>
      </c>
      <c r="B2475" t="str">
        <f>anotacoes!C2475</f>
        <v>WORLD MASTERS ALMATY 2012</v>
      </c>
      <c r="C2475" t="str">
        <f>anotacoes!E2475</f>
        <v>ELMONT, G</v>
      </c>
      <c r="D2475" t="str">
        <f>anotacoes!F2475</f>
        <v>NAKAI</v>
      </c>
      <c r="E2475" t="s">
        <v>10325</v>
      </c>
      <c r="F2475">
        <f>anotacoes!A2475</f>
        <v>40</v>
      </c>
      <c r="G2475">
        <f>anotacoes!B2475</f>
        <v>1</v>
      </c>
      <c r="H2475" t="str">
        <f>anotacoes!K2475</f>
        <v xml:space="preserve"> 00:00:02,214</v>
      </c>
      <c r="I2475" t="str">
        <f>anotacoes!L2475</f>
        <v xml:space="preserve"> 00:00:05,755</v>
      </c>
      <c r="J2475" t="str">
        <f>IF(L2475="PAUSE",E2475,IF(anotacoes!G2479=conversao_anotacoes!C2475,conversao_anotacoes!C2475,conversao_anotacoes!D2475))</f>
        <v>ELMONT, G</v>
      </c>
      <c r="K2475" t="str">
        <f t="shared" si="76"/>
        <v>NAKAI</v>
      </c>
      <c r="L2475" t="str">
        <f>UPPER(anotacoes!H2475)</f>
        <v>DISPLACEMENT</v>
      </c>
      <c r="M2475" t="str">
        <f>IF(OR(L2475="ATTACK",L2475="FINTA"),"&lt;TECNICA&gt;",UPPER(anotacoes!I2475))</f>
        <v>CIRCULAR LEFT</v>
      </c>
      <c r="N2475" t="str">
        <f>IF(OR(L2475="ATTACK",L2475="FINTA"),UPPER(anotacoes!I2475),"")</f>
        <v/>
      </c>
      <c r="O2475" s="6" t="str">
        <f>IF(anotacoes!N2475=0,"",anotacoes!N2475)</f>
        <v/>
      </c>
      <c r="P2475" t="str">
        <f>IF(anotacoes!M2475=0,"",UPPER(anotacoes!M2475))</f>
        <v/>
      </c>
      <c r="Q2475" t="str">
        <f t="shared" si="77"/>
        <v>INSERT INTO CONVERSAO_LUTA_ACAO (cd_conversao, id_luta, sequencia, momento_inicio, momento_fim, quem_faz, quem_sofre, acao_tipo, acao, tecnica, direcao, pontuacao) VALUES (1, 40, 1, TRIM(' 00:00:02,214'), TRIM(' 00:00:05,755'), 'ELMONT, G', 'NAKAI', 'DISPLACEMENT', 'CIRCULAR LEFT', NULL, NULL, NULL)</v>
      </c>
      <c r="R2475" t="s">
        <v>10327</v>
      </c>
    </row>
    <row r="2476" spans="1:18" hidden="1" x14ac:dyDescent="0.25">
      <c r="A2476" s="7">
        <f>anotacoes!D2476</f>
        <v>40923</v>
      </c>
      <c r="B2476" t="str">
        <f>anotacoes!C2476</f>
        <v>WORLD MASTERS ALMATY 2012</v>
      </c>
      <c r="C2476" t="str">
        <f>anotacoes!E2476</f>
        <v>ELMONT, G</v>
      </c>
      <c r="D2476" t="str">
        <f>anotacoes!F2476</f>
        <v>NAKAI</v>
      </c>
      <c r="E2476" t="s">
        <v>10325</v>
      </c>
      <c r="F2476">
        <f>anotacoes!A2476</f>
        <v>40</v>
      </c>
      <c r="G2476">
        <f>anotacoes!B2476</f>
        <v>2</v>
      </c>
      <c r="H2476" t="str">
        <f>anotacoes!K2476</f>
        <v xml:space="preserve"> 00:00:05,755</v>
      </c>
      <c r="I2476" t="str">
        <f>anotacoes!L2476</f>
        <v xml:space="preserve"> 00:00:12,329</v>
      </c>
      <c r="J2476" t="str">
        <f>IF(L2476="PAUSE",E2476,IF(anotacoes!G2480=conversao_anotacoes!C2476,conversao_anotacoes!C2476,conversao_anotacoes!D2476))</f>
        <v>ELMONT, G</v>
      </c>
      <c r="K2476" t="str">
        <f t="shared" si="76"/>
        <v>NAKAI</v>
      </c>
      <c r="L2476" t="str">
        <f>UPPER(anotacoes!H2476)</f>
        <v>DISPLACEMENT</v>
      </c>
      <c r="M2476" t="str">
        <f>IF(OR(L2476="ATTACK",L2476="FINTA"),"&lt;TECNICA&gt;",UPPER(anotacoes!I2476))</f>
        <v>2-3 STEP HESITANT LEFT</v>
      </c>
      <c r="N2476" t="str">
        <f>IF(OR(L2476="ATTACK",L2476="FINTA"),UPPER(anotacoes!I2476),"")</f>
        <v/>
      </c>
      <c r="O2476" s="6" t="str">
        <f>IF(anotacoes!N2476=0,"",anotacoes!N2476)</f>
        <v/>
      </c>
      <c r="P2476" t="str">
        <f>IF(anotacoes!M2476=0,"",UPPER(anotacoes!M2476))</f>
        <v/>
      </c>
      <c r="Q2476" t="str">
        <f t="shared" si="77"/>
        <v>INSERT INTO CONVERSAO_LUTA_ACAO (cd_conversao, id_luta, sequencia, momento_inicio, momento_fim, quem_faz, quem_sofre, acao_tipo, acao, tecnica, direcao, pontuacao) VALUES (1, 40, 2, TRIM(' 00:00:05,755'), TRIM(' 00:00:12,329'), 'ELMONT, G', 'NAKAI', 'DISPLACEMENT', '2-3 STEP HESITANT LEFT', NULL, NULL, NULL)</v>
      </c>
      <c r="R2476" t="s">
        <v>10327</v>
      </c>
    </row>
    <row r="2477" spans="1:18" hidden="1" x14ac:dyDescent="0.25">
      <c r="A2477" s="7">
        <f>anotacoes!D2477</f>
        <v>40923</v>
      </c>
      <c r="B2477" t="str">
        <f>anotacoes!C2477</f>
        <v>WORLD MASTERS ALMATY 2012</v>
      </c>
      <c r="C2477" t="str">
        <f>anotacoes!E2477</f>
        <v>ELMONT, G</v>
      </c>
      <c r="D2477" t="str">
        <f>anotacoes!F2477</f>
        <v>NAKAI</v>
      </c>
      <c r="E2477" t="s">
        <v>10325</v>
      </c>
      <c r="F2477">
        <f>anotacoes!A2477</f>
        <v>40</v>
      </c>
      <c r="G2477">
        <f>anotacoes!B2477</f>
        <v>3</v>
      </c>
      <c r="H2477" t="str">
        <f>anotacoes!K2477</f>
        <v xml:space="preserve"> 00:00:12,329</v>
      </c>
      <c r="I2477" t="str">
        <f>anotacoes!L2477</f>
        <v xml:space="preserve"> 00:00:21,005</v>
      </c>
      <c r="J2477" t="str">
        <f>IF(L2477="PAUSE",E2477,IF(anotacoes!G2481=conversao_anotacoes!C2477,conversao_anotacoes!C2477,conversao_anotacoes!D2477))</f>
        <v>ELMONT, G</v>
      </c>
      <c r="K2477" t="str">
        <f t="shared" si="76"/>
        <v>NAKAI</v>
      </c>
      <c r="L2477" t="str">
        <f>UPPER(anotacoes!H2477)</f>
        <v>DISPLACEMENT</v>
      </c>
      <c r="M2477" t="str">
        <f>IF(OR(L2477="ATTACK",L2477="FINTA"),"&lt;TECNICA&gt;",UPPER(anotacoes!I2477))</f>
        <v>TRY TO GRIP WITH CONTACT</v>
      </c>
      <c r="N2477" t="str">
        <f>IF(OR(L2477="ATTACK",L2477="FINTA"),UPPER(anotacoes!I2477),"")</f>
        <v/>
      </c>
      <c r="O2477" s="6" t="str">
        <f>IF(anotacoes!N2477=0,"",anotacoes!N2477)</f>
        <v/>
      </c>
      <c r="P2477" t="str">
        <f>IF(anotacoes!M2477=0,"",UPPER(anotacoes!M2477))</f>
        <v/>
      </c>
      <c r="Q2477" t="str">
        <f t="shared" si="77"/>
        <v>INSERT INTO CONVERSAO_LUTA_ACAO (cd_conversao, id_luta, sequencia, momento_inicio, momento_fim, quem_faz, quem_sofre, acao_tipo, acao, tecnica, direcao, pontuacao) VALUES (1, 40, 3, TRIM(' 00:00:12,329'), TRIM(' 00:00:21,005'), 'ELMONT, G', 'NAKAI', 'DISPLACEMENT', 'TRY TO GRIP WITH CONTACT', NULL, NULL, NULL)</v>
      </c>
      <c r="R2477" t="s">
        <v>10327</v>
      </c>
    </row>
    <row r="2478" spans="1:18" hidden="1" x14ac:dyDescent="0.25">
      <c r="A2478" s="7">
        <f>anotacoes!D2478</f>
        <v>40923</v>
      </c>
      <c r="B2478" t="str">
        <f>anotacoes!C2478</f>
        <v>WORLD MASTERS ALMATY 2012</v>
      </c>
      <c r="C2478" t="str">
        <f>anotacoes!E2478</f>
        <v>ELMONT, G</v>
      </c>
      <c r="D2478" t="str">
        <f>anotacoes!F2478</f>
        <v>NAKAI</v>
      </c>
      <c r="E2478" t="s">
        <v>10325</v>
      </c>
      <c r="F2478">
        <f>anotacoes!A2478</f>
        <v>40</v>
      </c>
      <c r="G2478">
        <f>anotacoes!B2478</f>
        <v>4</v>
      </c>
      <c r="H2478" t="str">
        <f>anotacoes!K2478</f>
        <v xml:space="preserve"> 00:00:21,005</v>
      </c>
      <c r="I2478" t="str">
        <f>anotacoes!L2478</f>
        <v xml:space="preserve"> 00:00:22,545</v>
      </c>
      <c r="J2478" t="str">
        <f>IF(L2478="PAUSE",E2478,IF(anotacoes!G2482=conversao_anotacoes!C2478,conversao_anotacoes!C2478,conversao_anotacoes!D2478))</f>
        <v>ELMONT, G</v>
      </c>
      <c r="K2478" t="str">
        <f t="shared" si="76"/>
        <v>NAKAI</v>
      </c>
      <c r="L2478" t="str">
        <f>UPPER(anotacoes!H2478)</f>
        <v>DEFENSE</v>
      </c>
      <c r="M2478" t="str">
        <f>IF(OR(L2478="ATTACK",L2478="FINTA"),"&lt;TECNICA&gt;",UPPER(anotacoes!I2478))</f>
        <v>TAE-SABAKI RIGHT INCLINED</v>
      </c>
      <c r="N2478" t="str">
        <f>IF(OR(L2478="ATTACK",L2478="FINTA"),UPPER(anotacoes!I2478),"")</f>
        <v/>
      </c>
      <c r="O2478" s="6" t="str">
        <f>IF(anotacoes!N2478=0,"",anotacoes!N2478)</f>
        <v/>
      </c>
      <c r="P2478" t="str">
        <f>IF(anotacoes!M2478=0,"",UPPER(anotacoes!M2478))</f>
        <v/>
      </c>
      <c r="Q2478" t="str">
        <f t="shared" si="77"/>
        <v>INSERT INTO CONVERSAO_LUTA_ACAO (cd_conversao, id_luta, sequencia, momento_inicio, momento_fim, quem_faz, quem_sofre, acao_tipo, acao, tecnica, direcao, pontuacao) VALUES (1, 40, 4, TRIM(' 00:00:21,005'), TRIM(' 00:00:22,545'), 'ELMONT, G', 'NAKAI', 'DEFENSE', 'TAE-SABAKI RIGHT INCLINED', NULL, NULL, NULL)</v>
      </c>
      <c r="R2478" t="s">
        <v>10327</v>
      </c>
    </row>
    <row r="2479" spans="1:18" hidden="1" x14ac:dyDescent="0.25">
      <c r="A2479" s="7">
        <f>anotacoes!D2479</f>
        <v>40923</v>
      </c>
      <c r="B2479" t="str">
        <f>anotacoes!C2479</f>
        <v>WORLD MASTERS ALMATY 2012</v>
      </c>
      <c r="C2479" t="str">
        <f>anotacoes!E2479</f>
        <v>ELMONT, G</v>
      </c>
      <c r="D2479" t="str">
        <f>anotacoes!F2479</f>
        <v>NAKAI</v>
      </c>
      <c r="E2479" t="s">
        <v>10325</v>
      </c>
      <c r="F2479">
        <f>anotacoes!A2479</f>
        <v>40</v>
      </c>
      <c r="G2479">
        <f>anotacoes!B2479</f>
        <v>5</v>
      </c>
      <c r="H2479" t="str">
        <f>anotacoes!K2479</f>
        <v xml:space="preserve"> 00:00:22,545</v>
      </c>
      <c r="I2479" t="str">
        <f>anotacoes!L2479</f>
        <v xml:space="preserve"> 00:00:23,969</v>
      </c>
      <c r="J2479" t="str">
        <f>IF(L2479="PAUSE",E2479,IF(anotacoes!G2483=conversao_anotacoes!C2479,conversao_anotacoes!C2479,conversao_anotacoes!D2479))</f>
        <v>ELMONT, G</v>
      </c>
      <c r="K2479" t="str">
        <f t="shared" si="76"/>
        <v>NAKAI</v>
      </c>
      <c r="L2479" t="str">
        <f>UPPER(anotacoes!H2479)</f>
        <v>TRANSITION</v>
      </c>
      <c r="M2479" t="str">
        <f>IF(OR(L2479="ATTACK",L2479="FINTA"),"&lt;TECNICA&gt;",UPPER(anotacoes!I2479))</f>
        <v>&lt;NAO_CLASSIFICADO&gt;</v>
      </c>
      <c r="N2479" t="str">
        <f>IF(OR(L2479="ATTACK",L2479="FINTA"),UPPER(anotacoes!I2479),"")</f>
        <v/>
      </c>
      <c r="O2479" s="6" t="str">
        <f>IF(anotacoes!N2479=0,"",anotacoes!N2479)</f>
        <v/>
      </c>
      <c r="P2479" t="str">
        <f>IF(anotacoes!M2479=0,"",UPPER(anotacoes!M2479))</f>
        <v/>
      </c>
      <c r="Q2479" t="str">
        <f t="shared" si="77"/>
        <v>INSERT INTO CONVERSAO_LUTA_ACAO (cd_conversao, id_luta, sequencia, momento_inicio, momento_fim, quem_faz, quem_sofre, acao_tipo, acao, tecnica, direcao, pontuacao) VALUES (1, 40, 5, TRIM(' 00:00:22,545'), TRIM(' 00:00:23,969'), 'ELMONT, G', 'NAKAI', 'TRANSITION', '&lt;NAO_CLASSIFICADO&gt;', NULL, NULL, NULL)</v>
      </c>
      <c r="R2479" t="s">
        <v>10327</v>
      </c>
    </row>
    <row r="2480" spans="1:18" hidden="1" x14ac:dyDescent="0.25">
      <c r="A2480" s="7">
        <f>anotacoes!D2480</f>
        <v>40923</v>
      </c>
      <c r="B2480" t="str">
        <f>anotacoes!C2480</f>
        <v>WORLD MASTERS ALMATY 2012</v>
      </c>
      <c r="C2480" t="str">
        <f>anotacoes!E2480</f>
        <v>ELMONT, G</v>
      </c>
      <c r="D2480" t="str">
        <f>anotacoes!F2480</f>
        <v>NAKAI</v>
      </c>
      <c r="E2480" t="s">
        <v>10325</v>
      </c>
      <c r="F2480">
        <f>anotacoes!A2480</f>
        <v>40</v>
      </c>
      <c r="G2480">
        <f>anotacoes!B2480</f>
        <v>6</v>
      </c>
      <c r="H2480" t="str">
        <f>anotacoes!K2480</f>
        <v xml:space="preserve"> 00:00:24,114</v>
      </c>
      <c r="I2480" t="str">
        <f>anotacoes!L2480</f>
        <v xml:space="preserve"> 00:00:26,439</v>
      </c>
      <c r="J2480" t="str">
        <f>IF(L2480="PAUSE",E2480,IF(anotacoes!G2484=conversao_anotacoes!C2480,conversao_anotacoes!C2480,conversao_anotacoes!D2480))</f>
        <v>&lt;ARBITRO_DESCONHECIDO&gt;</v>
      </c>
      <c r="K2480" t="str">
        <f t="shared" si="76"/>
        <v/>
      </c>
      <c r="L2480" t="str">
        <f>UPPER(anotacoes!H2480)</f>
        <v>PAUSE</v>
      </c>
      <c r="M2480" t="str">
        <f>IF(OR(L2480="ATTACK",L2480="FINTA"),"&lt;TECNICA&gt;",UPPER(anotacoes!I2480))</f>
        <v>&lt;NAO_CLASSIFICADO&gt;</v>
      </c>
      <c r="N2480" t="str">
        <f>IF(OR(L2480="ATTACK",L2480="FINTA"),UPPER(anotacoes!I2480),"")</f>
        <v/>
      </c>
      <c r="O2480" s="6" t="str">
        <f>IF(anotacoes!N2480=0,"",anotacoes!N2480)</f>
        <v/>
      </c>
      <c r="P2480" t="str">
        <f>IF(anotacoes!M2480=0,"",UPPER(anotacoes!M2480))</f>
        <v/>
      </c>
      <c r="Q2480" t="str">
        <f t="shared" si="77"/>
        <v>INSERT INTO CONVERSAO_LUTA_ACAO (cd_conversao, id_luta, sequencia, momento_inicio, momento_fim, quem_faz, quem_sofre, acao_tipo, acao, tecnica, direcao, pontuacao) VALUES (1, 40, 6, TRIM(' 00:00:24,114'), TRIM(' 00:00:26,439'), '&lt;ARBITRO_DESCONHECIDO&gt;', '', 'PAUSE', '&lt;NAO_CLASSIFICADO&gt;', NULL, NULL, NULL)</v>
      </c>
      <c r="R2480" t="s">
        <v>10327</v>
      </c>
    </row>
    <row r="2481" spans="1:18" hidden="1" x14ac:dyDescent="0.25">
      <c r="A2481" s="7">
        <f>anotacoes!D2481</f>
        <v>40923</v>
      </c>
      <c r="B2481" t="str">
        <f>anotacoes!C2481</f>
        <v>WORLD MASTERS ALMATY 2012</v>
      </c>
      <c r="C2481" t="str">
        <f>anotacoes!E2481</f>
        <v>ELMONT, G</v>
      </c>
      <c r="D2481" t="str">
        <f>anotacoes!F2481</f>
        <v>NAKAI</v>
      </c>
      <c r="E2481" t="s">
        <v>10325</v>
      </c>
      <c r="F2481">
        <f>anotacoes!A2481</f>
        <v>40</v>
      </c>
      <c r="G2481">
        <f>anotacoes!B2481</f>
        <v>7</v>
      </c>
      <c r="H2481" t="str">
        <f>anotacoes!K2481</f>
        <v xml:space="preserve"> 00:00:26,439</v>
      </c>
      <c r="I2481" t="str">
        <f>anotacoes!L2481</f>
        <v xml:space="preserve"> 00:00:28,376</v>
      </c>
      <c r="J2481" t="str">
        <f>IF(L2481="PAUSE",E2481,IF(anotacoes!G2485=conversao_anotacoes!C2481,conversao_anotacoes!C2481,conversao_anotacoes!D2481))</f>
        <v>ELMONT, G</v>
      </c>
      <c r="K2481" t="str">
        <f t="shared" si="76"/>
        <v>NAKAI</v>
      </c>
      <c r="L2481" t="str">
        <f>UPPER(anotacoes!H2481)</f>
        <v>DISPLACEMENT</v>
      </c>
      <c r="M2481" t="str">
        <f>IF(OR(L2481="ATTACK",L2481="FINTA"),"&lt;TECNICA&gt;",UPPER(anotacoes!I2481))</f>
        <v>CIRCULAR LEFT</v>
      </c>
      <c r="N2481" t="str">
        <f>IF(OR(L2481="ATTACK",L2481="FINTA"),UPPER(anotacoes!I2481),"")</f>
        <v/>
      </c>
      <c r="O2481" s="6" t="str">
        <f>IF(anotacoes!N2481=0,"",anotacoes!N2481)</f>
        <v/>
      </c>
      <c r="P2481" t="str">
        <f>IF(anotacoes!M2481=0,"",UPPER(anotacoes!M2481))</f>
        <v/>
      </c>
      <c r="Q2481" t="str">
        <f t="shared" si="77"/>
        <v>INSERT INTO CONVERSAO_LUTA_ACAO (cd_conversao, id_luta, sequencia, momento_inicio, momento_fim, quem_faz, quem_sofre, acao_tipo, acao, tecnica, direcao, pontuacao) VALUES (1, 40, 7, TRIM(' 00:00:26,439'), TRIM(' 00:00:28,376'), 'ELMONT, G', 'NAKAI', 'DISPLACEMENT', 'CIRCULAR LEFT', NULL, NULL, NULL)</v>
      </c>
      <c r="R2481" t="s">
        <v>10327</v>
      </c>
    </row>
    <row r="2482" spans="1:18" hidden="1" x14ac:dyDescent="0.25">
      <c r="A2482" s="7">
        <f>anotacoes!D2482</f>
        <v>40923</v>
      </c>
      <c r="B2482" t="str">
        <f>anotacoes!C2482</f>
        <v>WORLD MASTERS ALMATY 2012</v>
      </c>
      <c r="C2482" t="str">
        <f>anotacoes!E2482</f>
        <v>ELMONT, G</v>
      </c>
      <c r="D2482" t="str">
        <f>anotacoes!F2482</f>
        <v>NAKAI</v>
      </c>
      <c r="E2482" t="s">
        <v>10325</v>
      </c>
      <c r="F2482">
        <f>anotacoes!A2482</f>
        <v>40</v>
      </c>
      <c r="G2482">
        <f>anotacoes!B2482</f>
        <v>8</v>
      </c>
      <c r="H2482" t="str">
        <f>anotacoes!K2482</f>
        <v xml:space="preserve"> 00:00:28,376</v>
      </c>
      <c r="I2482" t="str">
        <f>anotacoes!L2482</f>
        <v xml:space="preserve"> 00:00:31,091</v>
      </c>
      <c r="J2482" t="str">
        <f>IF(L2482="PAUSE",E2482,IF(anotacoes!G2486=conversao_anotacoes!C2482,conversao_anotacoes!C2482,conversao_anotacoes!D2482))</f>
        <v>ELMONT, G</v>
      </c>
      <c r="K2482" t="str">
        <f t="shared" si="76"/>
        <v>NAKAI</v>
      </c>
      <c r="L2482" t="str">
        <f>UPPER(anotacoes!H2482)</f>
        <v>DISPLACEMENT</v>
      </c>
      <c r="M2482" t="str">
        <f>IF(OR(L2482="ATTACK",L2482="FINTA"),"&lt;TECNICA&gt;",UPPER(anotacoes!I2482))</f>
        <v>2-3 STEP HESITANT LEFT</v>
      </c>
      <c r="N2482" t="str">
        <f>IF(OR(L2482="ATTACK",L2482="FINTA"),UPPER(anotacoes!I2482),"")</f>
        <v/>
      </c>
      <c r="O2482" s="6" t="str">
        <f>IF(anotacoes!N2482=0,"",anotacoes!N2482)</f>
        <v/>
      </c>
      <c r="P2482" t="str">
        <f>IF(anotacoes!M2482=0,"",UPPER(anotacoes!M2482))</f>
        <v/>
      </c>
      <c r="Q2482" t="str">
        <f t="shared" si="77"/>
        <v>INSERT INTO CONVERSAO_LUTA_ACAO (cd_conversao, id_luta, sequencia, momento_inicio, momento_fim, quem_faz, quem_sofre, acao_tipo, acao, tecnica, direcao, pontuacao) VALUES (1, 40, 8, TRIM(' 00:00:28,376'), TRIM(' 00:00:31,091'), 'ELMONT, G', 'NAKAI', 'DISPLACEMENT', '2-3 STEP HESITANT LEFT', NULL, NULL, NULL)</v>
      </c>
      <c r="R2482" t="s">
        <v>10327</v>
      </c>
    </row>
    <row r="2483" spans="1:18" hidden="1" x14ac:dyDescent="0.25">
      <c r="A2483" s="7">
        <f>anotacoes!D2483</f>
        <v>40923</v>
      </c>
      <c r="B2483" t="str">
        <f>anotacoes!C2483</f>
        <v>WORLD MASTERS ALMATY 2012</v>
      </c>
      <c r="C2483" t="str">
        <f>anotacoes!E2483</f>
        <v>ELMONT, G</v>
      </c>
      <c r="D2483" t="str">
        <f>anotacoes!F2483</f>
        <v>NAKAI</v>
      </c>
      <c r="E2483" t="s">
        <v>10325</v>
      </c>
      <c r="F2483">
        <f>anotacoes!A2483</f>
        <v>40</v>
      </c>
      <c r="G2483">
        <f>anotacoes!B2483</f>
        <v>9</v>
      </c>
      <c r="H2483" t="str">
        <f>anotacoes!K2483</f>
        <v xml:space="preserve"> 00:00:31,091</v>
      </c>
      <c r="I2483" t="str">
        <f>anotacoes!L2483</f>
        <v xml:space="preserve"> 00:00:33,355</v>
      </c>
      <c r="J2483" t="str">
        <f>IF(L2483="PAUSE",E2483,IF(anotacoes!G2487=conversao_anotacoes!C2483,conversao_anotacoes!C2483,conversao_anotacoes!D2483))</f>
        <v>ELMONT, G</v>
      </c>
      <c r="K2483" t="str">
        <f t="shared" si="76"/>
        <v>NAKAI</v>
      </c>
      <c r="L2483" t="str">
        <f>UPPER(anotacoes!H2483)</f>
        <v>DISPLACEMENT</v>
      </c>
      <c r="M2483" t="str">
        <f>IF(OR(L2483="ATTACK",L2483="FINTA"),"&lt;TECNICA&gt;",UPPER(anotacoes!I2483))</f>
        <v>TRY TO GRIP WITH CONTACT</v>
      </c>
      <c r="N2483" t="str">
        <f>IF(OR(L2483="ATTACK",L2483="FINTA"),UPPER(anotacoes!I2483),"")</f>
        <v/>
      </c>
      <c r="O2483" s="6" t="str">
        <f>IF(anotacoes!N2483=0,"",anotacoes!N2483)</f>
        <v/>
      </c>
      <c r="P2483" t="str">
        <f>IF(anotacoes!M2483=0,"",UPPER(anotacoes!M2483))</f>
        <v/>
      </c>
      <c r="Q2483" t="str">
        <f t="shared" si="77"/>
        <v>INSERT INTO CONVERSAO_LUTA_ACAO (cd_conversao, id_luta, sequencia, momento_inicio, momento_fim, quem_faz, quem_sofre, acao_tipo, acao, tecnica, direcao, pontuacao) VALUES (1, 40, 9, TRIM(' 00:00:31,091'), TRIM(' 00:00:33,355'), 'ELMONT, G', 'NAKAI', 'DISPLACEMENT', 'TRY TO GRIP WITH CONTACT', NULL, NULL, NULL)</v>
      </c>
      <c r="R2483" t="s">
        <v>10327</v>
      </c>
    </row>
    <row r="2484" spans="1:18" hidden="1" x14ac:dyDescent="0.25">
      <c r="A2484" s="7">
        <f>anotacoes!D2484</f>
        <v>40923</v>
      </c>
      <c r="B2484" t="str">
        <f>anotacoes!C2484</f>
        <v>WORLD MASTERS ALMATY 2012</v>
      </c>
      <c r="C2484" t="str">
        <f>anotacoes!E2484</f>
        <v>ELMONT, G</v>
      </c>
      <c r="D2484" t="str">
        <f>anotacoes!F2484</f>
        <v>NAKAI</v>
      </c>
      <c r="E2484" t="s">
        <v>10325</v>
      </c>
      <c r="F2484">
        <f>anotacoes!A2484</f>
        <v>40</v>
      </c>
      <c r="G2484">
        <f>anotacoes!B2484</f>
        <v>10</v>
      </c>
      <c r="H2484" t="str">
        <f>anotacoes!K2484</f>
        <v xml:space="preserve"> 00:00:33,355</v>
      </c>
      <c r="I2484" t="str">
        <f>anotacoes!L2484</f>
        <v xml:space="preserve"> 00:00:33,355</v>
      </c>
      <c r="J2484" t="str">
        <f>IF(L2484="PAUSE",E2484,IF(anotacoes!G2488=conversao_anotacoes!C2484,conversao_anotacoes!C2484,conversao_anotacoes!D2484))</f>
        <v>ELMONT, G</v>
      </c>
      <c r="K2484" t="str">
        <f t="shared" si="76"/>
        <v>NAKAI</v>
      </c>
      <c r="L2484" t="str">
        <f>UPPER(anotacoes!H2484)</f>
        <v>GRIP TIME</v>
      </c>
      <c r="M2484" t="str">
        <f>IF(OR(L2484="ATTACK",L2484="FINTA"),"&lt;TECNICA&gt;",UPPER(anotacoes!I2484))</f>
        <v>LEFT COLLAR</v>
      </c>
      <c r="N2484" t="str">
        <f>IF(OR(L2484="ATTACK",L2484="FINTA"),UPPER(anotacoes!I2484),"")</f>
        <v/>
      </c>
      <c r="O2484" s="6" t="str">
        <f>IF(anotacoes!N2484=0,"",anotacoes!N2484)</f>
        <v/>
      </c>
      <c r="P2484" t="str">
        <f>IF(anotacoes!M2484=0,"",UPPER(anotacoes!M2484))</f>
        <v/>
      </c>
      <c r="Q2484" t="str">
        <f t="shared" si="77"/>
        <v>INSERT INTO CONVERSAO_LUTA_ACAO (cd_conversao, id_luta, sequencia, momento_inicio, momento_fim, quem_faz, quem_sofre, acao_tipo, acao, tecnica, direcao, pontuacao) VALUES (1, 40, 10, TRIM(' 00:00:33,355'), TRIM(' 00:00:33,355'), 'ELMONT, G', 'NAKAI', 'GRIP TIME', 'LEFT COLLAR', NULL, NULL, NULL)</v>
      </c>
      <c r="R2484" t="s">
        <v>10327</v>
      </c>
    </row>
    <row r="2485" spans="1:18" hidden="1" x14ac:dyDescent="0.25">
      <c r="A2485" s="7">
        <f>anotacoes!D2485</f>
        <v>40923</v>
      </c>
      <c r="B2485" t="str">
        <f>anotacoes!C2485</f>
        <v>WORLD MASTERS ALMATY 2012</v>
      </c>
      <c r="C2485" t="str">
        <f>anotacoes!E2485</f>
        <v>ELMONT, G</v>
      </c>
      <c r="D2485" t="str">
        <f>anotacoes!F2485</f>
        <v>NAKAI</v>
      </c>
      <c r="E2485" t="s">
        <v>10325</v>
      </c>
      <c r="F2485">
        <f>anotacoes!A2485</f>
        <v>40</v>
      </c>
      <c r="G2485">
        <f>anotacoes!B2485</f>
        <v>11</v>
      </c>
      <c r="H2485" t="str">
        <f>anotacoes!K2485</f>
        <v xml:space="preserve"> 00:00:33,355</v>
      </c>
      <c r="I2485" t="str">
        <f>anotacoes!L2485</f>
        <v xml:space="preserve"> 00:00:35,005</v>
      </c>
      <c r="J2485" t="str">
        <f>IF(L2485="PAUSE",E2485,IF(anotacoes!G2489=conversao_anotacoes!C2485,conversao_anotacoes!C2485,conversao_anotacoes!D2485))</f>
        <v>ELMONT, G</v>
      </c>
      <c r="K2485" t="str">
        <f t="shared" si="76"/>
        <v>NAKAI</v>
      </c>
      <c r="L2485" t="str">
        <f>UPPER(anotacoes!H2485)</f>
        <v>ATTACK</v>
      </c>
      <c r="M2485" t="str">
        <f>IF(OR(L2485="ATTACK",L2485="FINTA"),"&lt;TECNICA&gt;",UPPER(anotacoes!I2485))</f>
        <v>&lt;TECNICA&gt;</v>
      </c>
      <c r="N2485" t="str">
        <f>IF(OR(L2485="ATTACK",L2485="FINTA"),UPPER(anotacoes!I2485),"")</f>
        <v>OGOSHI</v>
      </c>
      <c r="O2485" s="6">
        <f>IF(anotacoes!N2485=0,"",anotacoes!N2485)</f>
        <v>4</v>
      </c>
      <c r="P2485" t="str">
        <f>IF(anotacoes!M2485=0,"",UPPER(anotacoes!M2485))</f>
        <v/>
      </c>
      <c r="Q2485" t="str">
        <f t="shared" si="77"/>
        <v>INSERT INTO CONVERSAO_LUTA_ACAO (cd_conversao, id_luta, sequencia, momento_inicio, momento_fim, quem_faz, quem_sofre, acao_tipo, acao, tecnica, direcao, pontuacao) VALUES (1, 40, 11, TRIM(' 00:00:33,355'), TRIM(' 00:00:35,005'), 'ELMONT, G', 'NAKAI', 'ATTACK', '&lt;TECNICA&gt;', 'OGOSHI', 4, NULL)</v>
      </c>
      <c r="R2485" t="s">
        <v>10327</v>
      </c>
    </row>
    <row r="2486" spans="1:18" hidden="1" x14ac:dyDescent="0.25">
      <c r="A2486" s="7">
        <f>anotacoes!D2486</f>
        <v>40923</v>
      </c>
      <c r="B2486" t="str">
        <f>anotacoes!C2486</f>
        <v>WORLD MASTERS ALMATY 2012</v>
      </c>
      <c r="C2486" t="str">
        <f>anotacoes!E2486</f>
        <v>ELMONT, G</v>
      </c>
      <c r="D2486" t="str">
        <f>anotacoes!F2486</f>
        <v>NAKAI</v>
      </c>
      <c r="E2486" t="s">
        <v>10325</v>
      </c>
      <c r="F2486">
        <f>anotacoes!A2486</f>
        <v>40</v>
      </c>
      <c r="G2486">
        <f>anotacoes!B2486</f>
        <v>12</v>
      </c>
      <c r="H2486" t="str">
        <f>anotacoes!K2486</f>
        <v xml:space="preserve"> 00:00:35,005</v>
      </c>
      <c r="I2486" t="str">
        <f>anotacoes!L2486</f>
        <v xml:space="preserve"> 00:00:43,642</v>
      </c>
      <c r="J2486" t="str">
        <f>IF(L2486="PAUSE",E2486,IF(anotacoes!G2490=conversao_anotacoes!C2486,conversao_anotacoes!C2486,conversao_anotacoes!D2486))</f>
        <v>ELMONT, G</v>
      </c>
      <c r="K2486" t="str">
        <f t="shared" si="76"/>
        <v>NAKAI</v>
      </c>
      <c r="L2486" t="str">
        <f>UPPER(anotacoes!H2486)</f>
        <v>GROUNDWORK COMBAT</v>
      </c>
      <c r="M2486" t="str">
        <f>IF(OR(L2486="ATTACK",L2486="FINTA"),"&lt;TECNICA&gt;",UPPER(anotacoes!I2486))</f>
        <v>DEFENSIVE POSITION</v>
      </c>
      <c r="N2486" t="str">
        <f>IF(OR(L2486="ATTACK",L2486="FINTA"),UPPER(anotacoes!I2486),"")</f>
        <v/>
      </c>
      <c r="O2486" s="6" t="str">
        <f>IF(anotacoes!N2486=0,"",anotacoes!N2486)</f>
        <v/>
      </c>
      <c r="P2486" t="str">
        <f>IF(anotacoes!M2486=0,"",UPPER(anotacoes!M2486))</f>
        <v/>
      </c>
      <c r="Q2486" t="str">
        <f t="shared" si="77"/>
        <v>INSERT INTO CONVERSAO_LUTA_ACAO (cd_conversao, id_luta, sequencia, momento_inicio, momento_fim, quem_faz, quem_sofre, acao_tipo, acao, tecnica, direcao, pontuacao) VALUES (1, 40, 12, TRIM(' 00:00:35,005'), TRIM(' 00:00:43,642'), 'ELMONT, G', 'NAKAI', 'GROUNDWORK COMBAT', 'DEFENSIVE POSITION', NULL, NULL, NULL)</v>
      </c>
      <c r="R2486" t="s">
        <v>10327</v>
      </c>
    </row>
    <row r="2487" spans="1:18" hidden="1" x14ac:dyDescent="0.25">
      <c r="A2487" s="7">
        <f>anotacoes!D2487</f>
        <v>40923</v>
      </c>
      <c r="B2487" t="str">
        <f>anotacoes!C2487</f>
        <v>WORLD MASTERS ALMATY 2012</v>
      </c>
      <c r="C2487" t="str">
        <f>anotacoes!E2487</f>
        <v>ELMONT, G</v>
      </c>
      <c r="D2487" t="str">
        <f>anotacoes!F2487</f>
        <v>NAKAI</v>
      </c>
      <c r="E2487" t="s">
        <v>10325</v>
      </c>
      <c r="F2487">
        <f>anotacoes!A2487</f>
        <v>40</v>
      </c>
      <c r="G2487">
        <f>anotacoes!B2487</f>
        <v>13</v>
      </c>
      <c r="H2487" t="str">
        <f>anotacoes!K2487</f>
        <v xml:space="preserve"> 00:00:43,796</v>
      </c>
      <c r="I2487" t="str">
        <f>anotacoes!L2487</f>
        <v xml:space="preserve"> 00:00:44,339</v>
      </c>
      <c r="J2487" t="str">
        <f>IF(L2487="PAUSE",E2487,IF(anotacoes!G2491=conversao_anotacoes!C2487,conversao_anotacoes!C2487,conversao_anotacoes!D2487))</f>
        <v>&lt;ARBITRO_DESCONHECIDO&gt;</v>
      </c>
      <c r="K2487" t="str">
        <f t="shared" si="76"/>
        <v/>
      </c>
      <c r="L2487" t="str">
        <f>UPPER(anotacoes!H2487)</f>
        <v>PAUSE</v>
      </c>
      <c r="M2487" t="str">
        <f>IF(OR(L2487="ATTACK",L2487="FINTA"),"&lt;TECNICA&gt;",UPPER(anotacoes!I2487))</f>
        <v>&lt;NAO_CLASSIFICADO&gt;</v>
      </c>
      <c r="N2487" t="str">
        <f>IF(OR(L2487="ATTACK",L2487="FINTA"),UPPER(anotacoes!I2487),"")</f>
        <v/>
      </c>
      <c r="O2487" s="6" t="str">
        <f>IF(anotacoes!N2487=0,"",anotacoes!N2487)</f>
        <v/>
      </c>
      <c r="P2487" t="str">
        <f>IF(anotacoes!M2487=0,"",UPPER(anotacoes!M2487))</f>
        <v/>
      </c>
      <c r="Q2487" t="str">
        <f t="shared" si="77"/>
        <v>INSERT INTO CONVERSAO_LUTA_ACAO (cd_conversao, id_luta, sequencia, momento_inicio, momento_fim, quem_faz, quem_sofre, acao_tipo, acao, tecnica, direcao, pontuacao) VALUES (1, 40, 13, TRIM(' 00:00:43,796'), TRIM(' 00:00:44,339'), '&lt;ARBITRO_DESCONHECIDO&gt;', '', 'PAUSE', '&lt;NAO_CLASSIFICADO&gt;', NULL, NULL, NULL)</v>
      </c>
      <c r="R2487" t="s">
        <v>10327</v>
      </c>
    </row>
    <row r="2488" spans="1:18" hidden="1" x14ac:dyDescent="0.25">
      <c r="A2488" s="7">
        <f>anotacoes!D2488</f>
        <v>40923</v>
      </c>
      <c r="B2488" t="str">
        <f>anotacoes!C2488</f>
        <v>WORLD MASTERS ALMATY 2012</v>
      </c>
      <c r="C2488" t="str">
        <f>anotacoes!E2488</f>
        <v>ELMONT, G</v>
      </c>
      <c r="D2488" t="str">
        <f>anotacoes!F2488</f>
        <v>NAKAI</v>
      </c>
      <c r="E2488" t="s">
        <v>10325</v>
      </c>
      <c r="F2488">
        <f>anotacoes!A2488</f>
        <v>40</v>
      </c>
      <c r="G2488">
        <f>anotacoes!B2488</f>
        <v>14</v>
      </c>
      <c r="H2488" t="str">
        <f>anotacoes!K2488</f>
        <v xml:space="preserve"> 00:00:44,339</v>
      </c>
      <c r="I2488" t="str">
        <f>anotacoes!L2488</f>
        <v xml:space="preserve"> 00:00:48,647</v>
      </c>
      <c r="J2488" t="str">
        <f>IF(L2488="PAUSE",E2488,IF(anotacoes!G2492=conversao_anotacoes!C2488,conversao_anotacoes!C2488,conversao_anotacoes!D2488))</f>
        <v>ELMONT, G</v>
      </c>
      <c r="K2488" t="str">
        <f t="shared" si="76"/>
        <v>NAKAI</v>
      </c>
      <c r="L2488" t="str">
        <f>UPPER(anotacoes!H2488)</f>
        <v>DISPLACEMENT</v>
      </c>
      <c r="M2488" t="str">
        <f>IF(OR(L2488="ATTACK",L2488="FINTA"),"&lt;TECNICA&gt;",UPPER(anotacoes!I2488))</f>
        <v>CIRCULAR LEFT</v>
      </c>
      <c r="N2488" t="str">
        <f>IF(OR(L2488="ATTACK",L2488="FINTA"),UPPER(anotacoes!I2488),"")</f>
        <v/>
      </c>
      <c r="O2488" s="6" t="str">
        <f>IF(anotacoes!N2488=0,"",anotacoes!N2488)</f>
        <v/>
      </c>
      <c r="P2488" t="str">
        <f>IF(anotacoes!M2488=0,"",UPPER(anotacoes!M2488))</f>
        <v/>
      </c>
      <c r="Q2488" t="str">
        <f t="shared" si="77"/>
        <v>INSERT INTO CONVERSAO_LUTA_ACAO (cd_conversao, id_luta, sequencia, momento_inicio, momento_fim, quem_faz, quem_sofre, acao_tipo, acao, tecnica, direcao, pontuacao) VALUES (1, 40, 14, TRIM(' 00:00:44,339'), TRIM(' 00:00:48,647'), 'ELMONT, G', 'NAKAI', 'DISPLACEMENT', 'CIRCULAR LEFT', NULL, NULL, NULL)</v>
      </c>
      <c r="R2488" t="s">
        <v>10327</v>
      </c>
    </row>
    <row r="2489" spans="1:18" hidden="1" x14ac:dyDescent="0.25">
      <c r="A2489" s="7">
        <f>anotacoes!D2489</f>
        <v>40923</v>
      </c>
      <c r="B2489" t="str">
        <f>anotacoes!C2489</f>
        <v>WORLD MASTERS ALMATY 2012</v>
      </c>
      <c r="C2489" t="str">
        <f>anotacoes!E2489</f>
        <v>ELMONT, G</v>
      </c>
      <c r="D2489" t="str">
        <f>anotacoes!F2489</f>
        <v>NAKAI</v>
      </c>
      <c r="E2489" t="s">
        <v>10325</v>
      </c>
      <c r="F2489">
        <f>anotacoes!A2489</f>
        <v>40</v>
      </c>
      <c r="G2489">
        <f>anotacoes!B2489</f>
        <v>15</v>
      </c>
      <c r="H2489" t="str">
        <f>anotacoes!K2489</f>
        <v xml:space="preserve"> 00:00:48,647</v>
      </c>
      <c r="I2489" t="str">
        <f>anotacoes!L2489</f>
        <v xml:space="preserve"> 00:00:49,741</v>
      </c>
      <c r="J2489" t="str">
        <f>IF(L2489="PAUSE",E2489,IF(anotacoes!G2493=conversao_anotacoes!C2489,conversao_anotacoes!C2489,conversao_anotacoes!D2489))</f>
        <v>ELMONT, G</v>
      </c>
      <c r="K2489" t="str">
        <f t="shared" si="76"/>
        <v>NAKAI</v>
      </c>
      <c r="L2489" t="str">
        <f>UPPER(anotacoes!H2489)</f>
        <v>DISPLACEMENT</v>
      </c>
      <c r="M2489" t="str">
        <f>IF(OR(L2489="ATTACK",L2489="FINTA"),"&lt;TECNICA&gt;",UPPER(anotacoes!I2489))</f>
        <v>2-3 STEP HESITANT LEFT</v>
      </c>
      <c r="N2489" t="str">
        <f>IF(OR(L2489="ATTACK",L2489="FINTA"),UPPER(anotacoes!I2489),"")</f>
        <v/>
      </c>
      <c r="O2489" s="6" t="str">
        <f>IF(anotacoes!N2489=0,"",anotacoes!N2489)</f>
        <v/>
      </c>
      <c r="P2489" t="str">
        <f>IF(anotacoes!M2489=0,"",UPPER(anotacoes!M2489))</f>
        <v/>
      </c>
      <c r="Q2489" t="str">
        <f t="shared" si="77"/>
        <v>INSERT INTO CONVERSAO_LUTA_ACAO (cd_conversao, id_luta, sequencia, momento_inicio, momento_fim, quem_faz, quem_sofre, acao_tipo, acao, tecnica, direcao, pontuacao) VALUES (1, 40, 15, TRIM(' 00:00:48,647'), TRIM(' 00:00:49,741'), 'ELMONT, G', 'NAKAI', 'DISPLACEMENT', '2-3 STEP HESITANT LEFT', NULL, NULL, NULL)</v>
      </c>
      <c r="R2489" t="s">
        <v>10327</v>
      </c>
    </row>
    <row r="2490" spans="1:18" hidden="1" x14ac:dyDescent="0.25">
      <c r="A2490" s="7">
        <f>anotacoes!D2490</f>
        <v>40923</v>
      </c>
      <c r="B2490" t="str">
        <f>anotacoes!C2490</f>
        <v>WORLD MASTERS ALMATY 2012</v>
      </c>
      <c r="C2490" t="str">
        <f>anotacoes!E2490</f>
        <v>ELMONT, G</v>
      </c>
      <c r="D2490" t="str">
        <f>anotacoes!F2490</f>
        <v>NAKAI</v>
      </c>
      <c r="E2490" t="s">
        <v>10325</v>
      </c>
      <c r="F2490">
        <f>anotacoes!A2490</f>
        <v>40</v>
      </c>
      <c r="G2490">
        <f>anotacoes!B2490</f>
        <v>16</v>
      </c>
      <c r="H2490" t="str">
        <f>anotacoes!K2490</f>
        <v xml:space="preserve"> 00:00:49,741</v>
      </c>
      <c r="I2490" t="str">
        <f>anotacoes!L2490</f>
        <v xml:space="preserve"> 00:01:44,164</v>
      </c>
      <c r="J2490" t="str">
        <f>IF(L2490="PAUSE",E2490,IF(anotacoes!G2494=conversao_anotacoes!C2490,conversao_anotacoes!C2490,conversao_anotacoes!D2490))</f>
        <v>ELMONT, G</v>
      </c>
      <c r="K2490" t="str">
        <f t="shared" si="76"/>
        <v>NAKAI</v>
      </c>
      <c r="L2490" t="str">
        <f>UPPER(anotacoes!H2490)</f>
        <v>DISPLACEMENT</v>
      </c>
      <c r="M2490" t="str">
        <f>IF(OR(L2490="ATTACK",L2490="FINTA"),"&lt;TECNICA&gt;",UPPER(anotacoes!I2490))</f>
        <v>TRY TO GRIP WITH CONTACT</v>
      </c>
      <c r="N2490" t="str">
        <f>IF(OR(L2490="ATTACK",L2490="FINTA"),UPPER(anotacoes!I2490),"")</f>
        <v/>
      </c>
      <c r="O2490" s="6" t="str">
        <f>IF(anotacoes!N2490=0,"",anotacoes!N2490)</f>
        <v/>
      </c>
      <c r="P2490" t="str">
        <f>IF(anotacoes!M2490=0,"",UPPER(anotacoes!M2490))</f>
        <v/>
      </c>
      <c r="Q2490" t="str">
        <f t="shared" si="77"/>
        <v>INSERT INTO CONVERSAO_LUTA_ACAO (cd_conversao, id_luta, sequencia, momento_inicio, momento_fim, quem_faz, quem_sofre, acao_tipo, acao, tecnica, direcao, pontuacao) VALUES (1, 40, 16, TRIM(' 00:00:49,741'), TRIM(' 00:01:44,164'), 'ELMONT, G', 'NAKAI', 'DISPLACEMENT', 'TRY TO GRIP WITH CONTACT', NULL, NULL, NULL)</v>
      </c>
      <c r="R2490" t="s">
        <v>10327</v>
      </c>
    </row>
    <row r="2491" spans="1:18" hidden="1" x14ac:dyDescent="0.25">
      <c r="A2491" s="7">
        <f>anotacoes!D2491</f>
        <v>40923</v>
      </c>
      <c r="B2491" t="str">
        <f>anotacoes!C2491</f>
        <v>WORLD MASTERS ALMATY 2012</v>
      </c>
      <c r="C2491" t="str">
        <f>anotacoes!E2491</f>
        <v>ELMONT, G</v>
      </c>
      <c r="D2491" t="str">
        <f>anotacoes!F2491</f>
        <v>NAKAI</v>
      </c>
      <c r="E2491" t="s">
        <v>10325</v>
      </c>
      <c r="F2491">
        <f>anotacoes!A2491</f>
        <v>40</v>
      </c>
      <c r="G2491">
        <f>anotacoes!B2491</f>
        <v>17</v>
      </c>
      <c r="H2491" t="str">
        <f>anotacoes!K2491</f>
        <v xml:space="preserve"> 00:01:44,164</v>
      </c>
      <c r="I2491" t="str">
        <f>anotacoes!L2491</f>
        <v xml:space="preserve"> 00:01:47,857</v>
      </c>
      <c r="J2491" t="str">
        <f>IF(L2491="PAUSE",E2491,IF(anotacoes!G2495=conversao_anotacoes!C2491,conversao_anotacoes!C2491,conversao_anotacoes!D2491))</f>
        <v>ELMONT, G</v>
      </c>
      <c r="K2491" t="str">
        <f t="shared" si="76"/>
        <v>NAKAI</v>
      </c>
      <c r="L2491" t="str">
        <f>UPPER(anotacoes!H2491)</f>
        <v>GRIP TIME</v>
      </c>
      <c r="M2491" t="str">
        <f>IF(OR(L2491="ATTACK",L2491="FINTA"),"&lt;TECNICA&gt;",UPPER(anotacoes!I2491))</f>
        <v>RIGHT SLEEVE</v>
      </c>
      <c r="N2491" t="str">
        <f>IF(OR(L2491="ATTACK",L2491="FINTA"),UPPER(anotacoes!I2491),"")</f>
        <v/>
      </c>
      <c r="O2491" s="6" t="str">
        <f>IF(anotacoes!N2491=0,"",anotacoes!N2491)</f>
        <v/>
      </c>
      <c r="P2491" t="str">
        <f>IF(anotacoes!M2491=0,"",UPPER(anotacoes!M2491))</f>
        <v/>
      </c>
      <c r="Q2491" t="str">
        <f t="shared" si="77"/>
        <v>INSERT INTO CONVERSAO_LUTA_ACAO (cd_conversao, id_luta, sequencia, momento_inicio, momento_fim, quem_faz, quem_sofre, acao_tipo, acao, tecnica, direcao, pontuacao) VALUES (1, 40, 17, TRIM(' 00:01:44,164'), TRIM(' 00:01:47,857'), 'ELMONT, G', 'NAKAI', 'GRIP TIME', 'RIGHT SLEEVE', NULL, NULL, NULL)</v>
      </c>
      <c r="R2491" t="s">
        <v>10327</v>
      </c>
    </row>
    <row r="2492" spans="1:18" hidden="1" x14ac:dyDescent="0.25">
      <c r="A2492" s="7">
        <f>anotacoes!D2492</f>
        <v>40923</v>
      </c>
      <c r="B2492" t="str">
        <f>anotacoes!C2492</f>
        <v>WORLD MASTERS ALMATY 2012</v>
      </c>
      <c r="C2492" t="str">
        <f>anotacoes!E2492</f>
        <v>ELMONT, G</v>
      </c>
      <c r="D2492" t="str">
        <f>anotacoes!F2492</f>
        <v>NAKAI</v>
      </c>
      <c r="E2492" t="s">
        <v>10325</v>
      </c>
      <c r="F2492">
        <f>anotacoes!A2492</f>
        <v>40</v>
      </c>
      <c r="G2492">
        <f>anotacoes!B2492</f>
        <v>18</v>
      </c>
      <c r="H2492" t="str">
        <f>anotacoes!K2492</f>
        <v xml:space="preserve"> 00:01:47,857</v>
      </c>
      <c r="I2492" t="str">
        <f>anotacoes!L2492</f>
        <v xml:space="preserve"> 00:01:48,452</v>
      </c>
      <c r="J2492" t="str">
        <f>IF(L2492="PAUSE",E2492,IF(anotacoes!G2496=conversao_anotacoes!C2492,conversao_anotacoes!C2492,conversao_anotacoes!D2492))</f>
        <v>ELMONT, G</v>
      </c>
      <c r="K2492" t="str">
        <f t="shared" si="76"/>
        <v>NAKAI</v>
      </c>
      <c r="L2492" t="str">
        <f>UPPER(anotacoes!H2492)</f>
        <v>DEFENSE</v>
      </c>
      <c r="M2492" t="str">
        <f>IF(OR(L2492="ATTACK",L2492="FINTA"),"&lt;TECNICA&gt;",UPPER(anotacoes!I2492))</f>
        <v>TAE-SABAKI RIGHT</v>
      </c>
      <c r="N2492" t="str">
        <f>IF(OR(L2492="ATTACK",L2492="FINTA"),UPPER(anotacoes!I2492),"")</f>
        <v/>
      </c>
      <c r="O2492" s="6" t="str">
        <f>IF(anotacoes!N2492=0,"",anotacoes!N2492)</f>
        <v/>
      </c>
      <c r="P2492" t="str">
        <f>IF(anotacoes!M2492=0,"",UPPER(anotacoes!M2492))</f>
        <v/>
      </c>
      <c r="Q2492" t="str">
        <f t="shared" si="77"/>
        <v>INSERT INTO CONVERSAO_LUTA_ACAO (cd_conversao, id_luta, sequencia, momento_inicio, momento_fim, quem_faz, quem_sofre, acao_tipo, acao, tecnica, direcao, pontuacao) VALUES (1, 40, 18, TRIM(' 00:01:47,857'), TRIM(' 00:01:48,452'), 'ELMONT, G', 'NAKAI', 'DEFENSE', 'TAE-SABAKI RIGHT', NULL, NULL, NULL)</v>
      </c>
      <c r="R2492" t="s">
        <v>10327</v>
      </c>
    </row>
    <row r="2493" spans="1:18" hidden="1" x14ac:dyDescent="0.25">
      <c r="A2493" s="7">
        <f>anotacoes!D2493</f>
        <v>40923</v>
      </c>
      <c r="B2493" t="str">
        <f>anotacoes!C2493</f>
        <v>WORLD MASTERS ALMATY 2012</v>
      </c>
      <c r="C2493" t="str">
        <f>anotacoes!E2493</f>
        <v>ELMONT, G</v>
      </c>
      <c r="D2493" t="str">
        <f>anotacoes!F2493</f>
        <v>NAKAI</v>
      </c>
      <c r="E2493" t="s">
        <v>10325</v>
      </c>
      <c r="F2493">
        <f>anotacoes!A2493</f>
        <v>40</v>
      </c>
      <c r="G2493">
        <f>anotacoes!B2493</f>
        <v>19</v>
      </c>
      <c r="H2493" t="str">
        <f>anotacoes!K2493</f>
        <v xml:space="preserve"> 00:01:48,452</v>
      </c>
      <c r="I2493" t="str">
        <f>anotacoes!L2493</f>
        <v xml:space="preserve"> 00:01:50,150</v>
      </c>
      <c r="J2493" t="str">
        <f>IF(L2493="PAUSE",E2493,IF(anotacoes!G2497=conversao_anotacoes!C2493,conversao_anotacoes!C2493,conversao_anotacoes!D2493))</f>
        <v>&lt;ARBITRO_DESCONHECIDO&gt;</v>
      </c>
      <c r="K2493" t="str">
        <f t="shared" si="76"/>
        <v/>
      </c>
      <c r="L2493" t="str">
        <f>UPPER(anotacoes!H2493)</f>
        <v>PAUSE</v>
      </c>
      <c r="M2493" t="str">
        <f>IF(OR(L2493="ATTACK",L2493="FINTA"),"&lt;TECNICA&gt;",UPPER(anotacoes!I2493))</f>
        <v>&lt;NAO_CLASSIFICADO&gt;</v>
      </c>
      <c r="N2493" t="str">
        <f>IF(OR(L2493="ATTACK",L2493="FINTA"),UPPER(anotacoes!I2493),"")</f>
        <v/>
      </c>
      <c r="O2493" s="6" t="str">
        <f>IF(anotacoes!N2493=0,"",anotacoes!N2493)</f>
        <v/>
      </c>
      <c r="P2493" t="str">
        <f>IF(anotacoes!M2493=0,"",UPPER(anotacoes!M2493))</f>
        <v/>
      </c>
      <c r="Q2493" t="str">
        <f t="shared" si="77"/>
        <v>INSERT INTO CONVERSAO_LUTA_ACAO (cd_conversao, id_luta, sequencia, momento_inicio, momento_fim, quem_faz, quem_sofre, acao_tipo, acao, tecnica, direcao, pontuacao) VALUES (1, 40, 19, TRIM(' 00:01:48,452'), TRIM(' 00:01:50,150'), '&lt;ARBITRO_DESCONHECIDO&gt;', '', 'PAUSE', '&lt;NAO_CLASSIFICADO&gt;', NULL, NULL, NULL)</v>
      </c>
      <c r="R2493" t="s">
        <v>10327</v>
      </c>
    </row>
    <row r="2494" spans="1:18" hidden="1" x14ac:dyDescent="0.25">
      <c r="A2494" s="7">
        <f>anotacoes!D2494</f>
        <v>40923</v>
      </c>
      <c r="B2494" t="str">
        <f>anotacoes!C2494</f>
        <v>WORLD MASTERS ALMATY 2012</v>
      </c>
      <c r="C2494" t="str">
        <f>anotacoes!E2494</f>
        <v>ELMONT, G</v>
      </c>
      <c r="D2494" t="str">
        <f>anotacoes!F2494</f>
        <v>NAKAI</v>
      </c>
      <c r="E2494" t="s">
        <v>10325</v>
      </c>
      <c r="F2494">
        <f>anotacoes!A2494</f>
        <v>40</v>
      </c>
      <c r="G2494">
        <f>anotacoes!B2494</f>
        <v>20</v>
      </c>
      <c r="H2494" t="str">
        <f>anotacoes!K2494</f>
        <v xml:space="preserve"> 00:01:50,150</v>
      </c>
      <c r="I2494" t="str">
        <f>anotacoes!L2494</f>
        <v xml:space="preserve"> 00:01:51,678</v>
      </c>
      <c r="J2494" t="str">
        <f>IF(L2494="PAUSE",E2494,IF(anotacoes!G2498=conversao_anotacoes!C2494,conversao_anotacoes!C2494,conversao_anotacoes!D2494))</f>
        <v>ELMONT, G</v>
      </c>
      <c r="K2494" t="str">
        <f t="shared" si="76"/>
        <v>NAKAI</v>
      </c>
      <c r="L2494" t="str">
        <f>UPPER(anotacoes!H2494)</f>
        <v>DISPLACEMENT</v>
      </c>
      <c r="M2494" t="str">
        <f>IF(OR(L2494="ATTACK",L2494="FINTA"),"&lt;TECNICA&gt;",UPPER(anotacoes!I2494))</f>
        <v>CIRCULAR LEFT</v>
      </c>
      <c r="N2494" t="str">
        <f>IF(OR(L2494="ATTACK",L2494="FINTA"),UPPER(anotacoes!I2494),"")</f>
        <v/>
      </c>
      <c r="O2494" s="6" t="str">
        <f>IF(anotacoes!N2494=0,"",anotacoes!N2494)</f>
        <v/>
      </c>
      <c r="P2494" t="str">
        <f>IF(anotacoes!M2494=0,"",UPPER(anotacoes!M2494))</f>
        <v/>
      </c>
      <c r="Q2494" t="str">
        <f t="shared" si="77"/>
        <v>INSERT INTO CONVERSAO_LUTA_ACAO (cd_conversao, id_luta, sequencia, momento_inicio, momento_fim, quem_faz, quem_sofre, acao_tipo, acao, tecnica, direcao, pontuacao) VALUES (1, 40, 20, TRIM(' 00:01:50,150'), TRIM(' 00:01:51,678'), 'ELMONT, G', 'NAKAI', 'DISPLACEMENT', 'CIRCULAR LEFT', NULL, NULL, NULL)</v>
      </c>
      <c r="R2494" t="s">
        <v>10327</v>
      </c>
    </row>
    <row r="2495" spans="1:18" hidden="1" x14ac:dyDescent="0.25">
      <c r="A2495" s="7">
        <f>anotacoes!D2495</f>
        <v>40923</v>
      </c>
      <c r="B2495" t="str">
        <f>anotacoes!C2495</f>
        <v>WORLD MASTERS ALMATY 2012</v>
      </c>
      <c r="C2495" t="str">
        <f>anotacoes!E2495</f>
        <v>ELMONT, G</v>
      </c>
      <c r="D2495" t="str">
        <f>anotacoes!F2495</f>
        <v>NAKAI</v>
      </c>
      <c r="E2495" t="s">
        <v>10325</v>
      </c>
      <c r="F2495">
        <f>anotacoes!A2495</f>
        <v>40</v>
      </c>
      <c r="G2495">
        <f>anotacoes!B2495</f>
        <v>21</v>
      </c>
      <c r="H2495" t="str">
        <f>anotacoes!K2495</f>
        <v xml:space="preserve"> 00:01:51,678</v>
      </c>
      <c r="I2495" t="str">
        <f>anotacoes!L2495</f>
        <v xml:space="preserve"> 00:01:56,463</v>
      </c>
      <c r="J2495" t="str">
        <f>IF(L2495="PAUSE",E2495,IF(anotacoes!G2499=conversao_anotacoes!C2495,conversao_anotacoes!C2495,conversao_anotacoes!D2495))</f>
        <v>ELMONT, G</v>
      </c>
      <c r="K2495" t="str">
        <f t="shared" si="76"/>
        <v>NAKAI</v>
      </c>
      <c r="L2495" t="str">
        <f>UPPER(anotacoes!H2495)</f>
        <v>DISPLACEMENT</v>
      </c>
      <c r="M2495" t="str">
        <f>IF(OR(L2495="ATTACK",L2495="FINTA"),"&lt;TECNICA&gt;",UPPER(anotacoes!I2495))</f>
        <v>2-3 STEP HESITANT LEFT</v>
      </c>
      <c r="N2495" t="str">
        <f>IF(OR(L2495="ATTACK",L2495="FINTA"),UPPER(anotacoes!I2495),"")</f>
        <v/>
      </c>
      <c r="O2495" s="6" t="str">
        <f>IF(anotacoes!N2495=0,"",anotacoes!N2495)</f>
        <v/>
      </c>
      <c r="P2495" t="str">
        <f>IF(anotacoes!M2495=0,"",UPPER(anotacoes!M2495))</f>
        <v/>
      </c>
      <c r="Q2495" t="str">
        <f t="shared" si="77"/>
        <v>INSERT INTO CONVERSAO_LUTA_ACAO (cd_conversao, id_luta, sequencia, momento_inicio, momento_fim, quem_faz, quem_sofre, acao_tipo, acao, tecnica, direcao, pontuacao) VALUES (1, 40, 21, TRIM(' 00:01:51,678'), TRIM(' 00:01:56,463'), 'ELMONT, G', 'NAKAI', 'DISPLACEMENT', '2-3 STEP HESITANT LEFT', NULL, NULL, NULL)</v>
      </c>
      <c r="R2495" t="s">
        <v>10327</v>
      </c>
    </row>
    <row r="2496" spans="1:18" hidden="1" x14ac:dyDescent="0.25">
      <c r="A2496" s="7">
        <f>anotacoes!D2496</f>
        <v>40923</v>
      </c>
      <c r="B2496" t="str">
        <f>anotacoes!C2496</f>
        <v>WORLD MASTERS ALMATY 2012</v>
      </c>
      <c r="C2496" t="str">
        <f>anotacoes!E2496</f>
        <v>ELMONT, G</v>
      </c>
      <c r="D2496" t="str">
        <f>anotacoes!F2496</f>
        <v>NAKAI</v>
      </c>
      <c r="E2496" t="s">
        <v>10325</v>
      </c>
      <c r="F2496">
        <f>anotacoes!A2496</f>
        <v>40</v>
      </c>
      <c r="G2496">
        <f>anotacoes!B2496</f>
        <v>22</v>
      </c>
      <c r="H2496" t="str">
        <f>anotacoes!K2496</f>
        <v xml:space="preserve"> 00:01:56,463</v>
      </c>
      <c r="I2496" t="str">
        <f>anotacoes!L2496</f>
        <v xml:space="preserve"> 00:01:57,961</v>
      </c>
      <c r="J2496" t="str">
        <f>IF(L2496="PAUSE",E2496,IF(anotacoes!G2500=conversao_anotacoes!C2496,conversao_anotacoes!C2496,conversao_anotacoes!D2496))</f>
        <v>ELMONT, G</v>
      </c>
      <c r="K2496" t="str">
        <f t="shared" si="76"/>
        <v>NAKAI</v>
      </c>
      <c r="L2496" t="str">
        <f>UPPER(anotacoes!H2496)</f>
        <v>DISPLACEMENT</v>
      </c>
      <c r="M2496" t="str">
        <f>IF(OR(L2496="ATTACK",L2496="FINTA"),"&lt;TECNICA&gt;",UPPER(anotacoes!I2496))</f>
        <v>TRY TO GRIP WITH CONTACT</v>
      </c>
      <c r="N2496" t="str">
        <f>IF(OR(L2496="ATTACK",L2496="FINTA"),UPPER(anotacoes!I2496),"")</f>
        <v/>
      </c>
      <c r="O2496" s="6" t="str">
        <f>IF(anotacoes!N2496=0,"",anotacoes!N2496)</f>
        <v/>
      </c>
      <c r="P2496" t="str">
        <f>IF(anotacoes!M2496=0,"",UPPER(anotacoes!M2496))</f>
        <v/>
      </c>
      <c r="Q2496" t="str">
        <f t="shared" si="77"/>
        <v>INSERT INTO CONVERSAO_LUTA_ACAO (cd_conversao, id_luta, sequencia, momento_inicio, momento_fim, quem_faz, quem_sofre, acao_tipo, acao, tecnica, direcao, pontuacao) VALUES (1, 40, 22, TRIM(' 00:01:56,463'), TRIM(' 00:01:57,961'), 'ELMONT, G', 'NAKAI', 'DISPLACEMENT', 'TRY TO GRIP WITH CONTACT', NULL, NULL, NULL)</v>
      </c>
      <c r="R2496" t="s">
        <v>10327</v>
      </c>
    </row>
    <row r="2497" spans="1:18" hidden="1" x14ac:dyDescent="0.25">
      <c r="A2497" s="7">
        <f>anotacoes!D2497</f>
        <v>40923</v>
      </c>
      <c r="B2497" t="str">
        <f>anotacoes!C2497</f>
        <v>WORLD MASTERS ALMATY 2012</v>
      </c>
      <c r="C2497" t="str">
        <f>anotacoes!E2497</f>
        <v>ELMONT, G</v>
      </c>
      <c r="D2497" t="str">
        <f>anotacoes!F2497</f>
        <v>NAKAI</v>
      </c>
      <c r="E2497" t="s">
        <v>10325</v>
      </c>
      <c r="F2497">
        <f>anotacoes!A2497</f>
        <v>40</v>
      </c>
      <c r="G2497">
        <f>anotacoes!B2497</f>
        <v>23</v>
      </c>
      <c r="H2497" t="str">
        <f>anotacoes!K2497</f>
        <v xml:space="preserve"> 00:01:57,961</v>
      </c>
      <c r="I2497" t="str">
        <f>anotacoes!L2497</f>
        <v xml:space="preserve"> 00:02:01,629</v>
      </c>
      <c r="J2497" t="str">
        <f>IF(L2497="PAUSE",E2497,IF(anotacoes!G2501=conversao_anotacoes!C2497,conversao_anotacoes!C2497,conversao_anotacoes!D2497))</f>
        <v>ELMONT, G</v>
      </c>
      <c r="K2497" t="str">
        <f t="shared" si="76"/>
        <v>NAKAI</v>
      </c>
      <c r="L2497" t="str">
        <f>UPPER(anotacoes!H2497)</f>
        <v>GRIP TIME</v>
      </c>
      <c r="M2497" t="str">
        <f>IF(OR(L2497="ATTACK",L2497="FINTA"),"&lt;TECNICA&gt;",UPPER(anotacoes!I2497))</f>
        <v>RIGHT SLEEVE LEFT SLEEVE</v>
      </c>
      <c r="N2497" t="str">
        <f>IF(OR(L2497="ATTACK",L2497="FINTA"),UPPER(anotacoes!I2497),"")</f>
        <v/>
      </c>
      <c r="O2497" s="6" t="str">
        <f>IF(anotacoes!N2497=0,"",anotacoes!N2497)</f>
        <v/>
      </c>
      <c r="P2497" t="str">
        <f>IF(anotacoes!M2497=0,"",UPPER(anotacoes!M2497))</f>
        <v/>
      </c>
      <c r="Q2497" t="str">
        <f t="shared" si="77"/>
        <v>INSERT INTO CONVERSAO_LUTA_ACAO (cd_conversao, id_luta, sequencia, momento_inicio, momento_fim, quem_faz, quem_sofre, acao_tipo, acao, tecnica, direcao, pontuacao) VALUES (1, 40, 23, TRIM(' 00:01:57,961'), TRIM(' 00:02:01,629'), 'ELMONT, G', 'NAKAI', 'GRIP TIME', 'RIGHT SLEEVE LEFT SLEEVE', NULL, NULL, NULL)</v>
      </c>
      <c r="R2497" t="s">
        <v>10327</v>
      </c>
    </row>
    <row r="2498" spans="1:18" hidden="1" x14ac:dyDescent="0.25">
      <c r="A2498" s="7">
        <f>anotacoes!D2498</f>
        <v>40923</v>
      </c>
      <c r="B2498" t="str">
        <f>anotacoes!C2498</f>
        <v>WORLD MASTERS ALMATY 2012</v>
      </c>
      <c r="C2498" t="str">
        <f>anotacoes!E2498</f>
        <v>ELMONT, G</v>
      </c>
      <c r="D2498" t="str">
        <f>anotacoes!F2498</f>
        <v>NAKAI</v>
      </c>
      <c r="E2498" t="s">
        <v>10325</v>
      </c>
      <c r="F2498">
        <f>anotacoes!A2498</f>
        <v>40</v>
      </c>
      <c r="G2498">
        <f>anotacoes!B2498</f>
        <v>24</v>
      </c>
      <c r="H2498" t="str">
        <f>anotacoes!K2498</f>
        <v xml:space="preserve"> 00:02:01,802</v>
      </c>
      <c r="I2498" t="str">
        <f>anotacoes!L2498</f>
        <v xml:space="preserve"> 00:02:04,113</v>
      </c>
      <c r="J2498" t="str">
        <f>IF(L2498="PAUSE",E2498,IF(anotacoes!G2502=conversao_anotacoes!C2498,conversao_anotacoes!C2498,conversao_anotacoes!D2498))</f>
        <v>&lt;ARBITRO_DESCONHECIDO&gt;</v>
      </c>
      <c r="K2498" t="str">
        <f t="shared" si="76"/>
        <v/>
      </c>
      <c r="L2498" t="str">
        <f>UPPER(anotacoes!H2498)</f>
        <v>PAUSE</v>
      </c>
      <c r="M2498" t="str">
        <f>IF(OR(L2498="ATTACK",L2498="FINTA"),"&lt;TECNICA&gt;",UPPER(anotacoes!I2498))</f>
        <v>SHIDO WITHOUT SCORE</v>
      </c>
      <c r="N2498" t="str">
        <f>IF(OR(L2498="ATTACK",L2498="FINTA"),UPPER(anotacoes!I2498),"")</f>
        <v/>
      </c>
      <c r="O2498" s="6" t="str">
        <f>IF(anotacoes!N2498=0,"",anotacoes!N2498)</f>
        <v/>
      </c>
      <c r="P2498" t="str">
        <f>IF(anotacoes!M2498=0,"",UPPER(anotacoes!M2498))</f>
        <v/>
      </c>
      <c r="Q2498" t="str">
        <f t="shared" si="77"/>
        <v>INSERT INTO CONVERSAO_LUTA_ACAO (cd_conversao, id_luta, sequencia, momento_inicio, momento_fim, quem_faz, quem_sofre, acao_tipo, acao, tecnica, direcao, pontuacao) VALUES (1, 40, 24, TRIM(' 00:02:01,802'), TRIM(' 00:02:04,113'), '&lt;ARBITRO_DESCONHECIDO&gt;', '', 'PAUSE', 'SHIDO WITHOUT SCORE', NULL, NULL, NULL)</v>
      </c>
      <c r="R2498" t="s">
        <v>10327</v>
      </c>
    </row>
    <row r="2499" spans="1:18" hidden="1" x14ac:dyDescent="0.25">
      <c r="A2499" s="7">
        <f>anotacoes!D2499</f>
        <v>40923</v>
      </c>
      <c r="B2499" t="str">
        <f>anotacoes!C2499</f>
        <v>WORLD MASTERS ALMATY 2012</v>
      </c>
      <c r="C2499" t="str">
        <f>anotacoes!E2499</f>
        <v>ELMONT, G</v>
      </c>
      <c r="D2499" t="str">
        <f>anotacoes!F2499</f>
        <v>NAKAI</v>
      </c>
      <c r="E2499" t="s">
        <v>10325</v>
      </c>
      <c r="F2499">
        <f>anotacoes!A2499</f>
        <v>40</v>
      </c>
      <c r="G2499">
        <f>anotacoes!B2499</f>
        <v>25</v>
      </c>
      <c r="H2499" t="str">
        <f>anotacoes!K2499</f>
        <v xml:space="preserve"> 00:02:04,113</v>
      </c>
      <c r="I2499" t="str">
        <f>anotacoes!L2499</f>
        <v xml:space="preserve"> 00:02:09,379</v>
      </c>
      <c r="J2499" t="str">
        <f>IF(L2499="PAUSE",E2499,IF(anotacoes!G2503=conversao_anotacoes!C2499,conversao_anotacoes!C2499,conversao_anotacoes!D2499))</f>
        <v>ELMONT, G</v>
      </c>
      <c r="K2499" t="str">
        <f t="shared" ref="K2499:K2562" si="78">IF(J2499=E2499,"",IF(J2499=C2499,D2499,C2499))</f>
        <v>NAKAI</v>
      </c>
      <c r="L2499" t="str">
        <f>UPPER(anotacoes!H2499)</f>
        <v>DISPLACEMENT</v>
      </c>
      <c r="M2499" t="str">
        <f>IF(OR(L2499="ATTACK",L2499="FINTA"),"&lt;TECNICA&gt;",UPPER(anotacoes!I2499))</f>
        <v>CIRCULAR LEFT</v>
      </c>
      <c r="N2499" t="str">
        <f>IF(OR(L2499="ATTACK",L2499="FINTA"),UPPER(anotacoes!I2499),"")</f>
        <v/>
      </c>
      <c r="O2499" s="6" t="str">
        <f>IF(anotacoes!N2499=0,"",anotacoes!N2499)</f>
        <v/>
      </c>
      <c r="P2499" t="str">
        <f>IF(anotacoes!M2499=0,"",UPPER(anotacoes!M2499))</f>
        <v/>
      </c>
      <c r="Q2499" t="str">
        <f t="shared" ref="Q2499:Q2562" si="79">CONCATENATE("INSERT INTO CONVERSAO_LUTA_ACAO (cd_conversao, id_luta, sequencia, momento_inicio, momento_fim, quem_faz, quem_sofre, acao_tipo, acao, tecnica, direcao, pontuacao) VALUES (1, ",F2499,", ",G2499,", ","TRIM('",H2499,"')",", ","TRIM('",I2499,"')",", ","'",J2499,"'",", ","'",K2499,"'",", ","'",L2499,"'",", ","'",M2499,"'",", ",IF(N2499="","NULL",CONCATENATE("'",N2499,"'")),", ",IF(O2499="","NULL",O2499),", ",IF(P2499="","NULL",CONCATENATE("'",P2499,"'")),")")</f>
        <v>INSERT INTO CONVERSAO_LUTA_ACAO (cd_conversao, id_luta, sequencia, momento_inicio, momento_fim, quem_faz, quem_sofre, acao_tipo, acao, tecnica, direcao, pontuacao) VALUES (1, 40, 25, TRIM(' 00:02:04,113'), TRIM(' 00:02:09,379'), 'ELMONT, G', 'NAKAI', 'DISPLACEMENT', 'CIRCULAR LEFT', NULL, NULL, NULL)</v>
      </c>
      <c r="R2499" t="s">
        <v>10327</v>
      </c>
    </row>
    <row r="2500" spans="1:18" hidden="1" x14ac:dyDescent="0.25">
      <c r="A2500" s="7">
        <f>anotacoes!D2500</f>
        <v>40923</v>
      </c>
      <c r="B2500" t="str">
        <f>anotacoes!C2500</f>
        <v>WORLD MASTERS ALMATY 2012</v>
      </c>
      <c r="C2500" t="str">
        <f>anotacoes!E2500</f>
        <v>ELMONT, G</v>
      </c>
      <c r="D2500" t="str">
        <f>anotacoes!F2500</f>
        <v>NAKAI</v>
      </c>
      <c r="E2500" t="s">
        <v>10325</v>
      </c>
      <c r="F2500">
        <f>anotacoes!A2500</f>
        <v>40</v>
      </c>
      <c r="G2500">
        <f>anotacoes!B2500</f>
        <v>26</v>
      </c>
      <c r="H2500" t="str">
        <f>anotacoes!K2500</f>
        <v xml:space="preserve"> 00:02:09,550</v>
      </c>
      <c r="I2500" t="str">
        <f>anotacoes!L2500</f>
        <v xml:space="preserve"> 00:02:13,759</v>
      </c>
      <c r="J2500" t="str">
        <f>IF(L2500="PAUSE",E2500,IF(anotacoes!G2504=conversao_anotacoes!C2500,conversao_anotacoes!C2500,conversao_anotacoes!D2500))</f>
        <v>ELMONT, G</v>
      </c>
      <c r="K2500" t="str">
        <f t="shared" si="78"/>
        <v>NAKAI</v>
      </c>
      <c r="L2500" t="str">
        <f>UPPER(anotacoes!H2500)</f>
        <v>DISPLACEMENT</v>
      </c>
      <c r="M2500" t="str">
        <f>IF(OR(L2500="ATTACK",L2500="FINTA"),"&lt;TECNICA&gt;",UPPER(anotacoes!I2500))</f>
        <v>2-3 STEP HESITANT LEFT</v>
      </c>
      <c r="N2500" t="str">
        <f>IF(OR(L2500="ATTACK",L2500="FINTA"),UPPER(anotacoes!I2500),"")</f>
        <v/>
      </c>
      <c r="O2500" s="6" t="str">
        <f>IF(anotacoes!N2500=0,"",anotacoes!N2500)</f>
        <v/>
      </c>
      <c r="P2500" t="str">
        <f>IF(anotacoes!M2500=0,"",UPPER(anotacoes!M2500))</f>
        <v/>
      </c>
      <c r="Q2500" t="str">
        <f t="shared" si="79"/>
        <v>INSERT INTO CONVERSAO_LUTA_ACAO (cd_conversao, id_luta, sequencia, momento_inicio, momento_fim, quem_faz, quem_sofre, acao_tipo, acao, tecnica, direcao, pontuacao) VALUES (1, 40, 26, TRIM(' 00:02:09,550'), TRIM(' 00:02:13,759'), 'ELMONT, G', 'NAKAI', 'DISPLACEMENT', '2-3 STEP HESITANT LEFT', NULL, NULL, NULL)</v>
      </c>
      <c r="R2500" t="s">
        <v>10327</v>
      </c>
    </row>
    <row r="2501" spans="1:18" hidden="1" x14ac:dyDescent="0.25">
      <c r="A2501" s="7">
        <f>anotacoes!D2501</f>
        <v>40923</v>
      </c>
      <c r="B2501" t="str">
        <f>anotacoes!C2501</f>
        <v>WORLD MASTERS ALMATY 2012</v>
      </c>
      <c r="C2501" t="str">
        <f>anotacoes!E2501</f>
        <v>ELMONT, G</v>
      </c>
      <c r="D2501" t="str">
        <f>anotacoes!F2501</f>
        <v>NAKAI</v>
      </c>
      <c r="E2501" t="s">
        <v>10325</v>
      </c>
      <c r="F2501">
        <f>anotacoes!A2501</f>
        <v>40</v>
      </c>
      <c r="G2501">
        <f>anotacoes!B2501</f>
        <v>27</v>
      </c>
      <c r="H2501" t="str">
        <f>anotacoes!K2501</f>
        <v xml:space="preserve"> 00:02:13,928</v>
      </c>
      <c r="I2501" t="str">
        <f>anotacoes!L2501</f>
        <v xml:space="preserve"> 00:02:16,306</v>
      </c>
      <c r="J2501" t="str">
        <f>IF(L2501="PAUSE",E2501,IF(anotacoes!G2505=conversao_anotacoes!C2501,conversao_anotacoes!C2501,conversao_anotacoes!D2501))</f>
        <v>ELMONT, G</v>
      </c>
      <c r="K2501" t="str">
        <f t="shared" si="78"/>
        <v>NAKAI</v>
      </c>
      <c r="L2501" t="str">
        <f>UPPER(anotacoes!H2501)</f>
        <v>DISPLACEMENT</v>
      </c>
      <c r="M2501" t="str">
        <f>IF(OR(L2501="ATTACK",L2501="FINTA"),"&lt;TECNICA&gt;",UPPER(anotacoes!I2501))</f>
        <v>TRY TO GRIP WITH CONTACT</v>
      </c>
      <c r="N2501" t="str">
        <f>IF(OR(L2501="ATTACK",L2501="FINTA"),UPPER(anotacoes!I2501),"")</f>
        <v/>
      </c>
      <c r="O2501" s="6" t="str">
        <f>IF(anotacoes!N2501=0,"",anotacoes!N2501)</f>
        <v/>
      </c>
      <c r="P2501" t="str">
        <f>IF(anotacoes!M2501=0,"",UPPER(anotacoes!M2501))</f>
        <v/>
      </c>
      <c r="Q2501" t="str">
        <f t="shared" si="79"/>
        <v>INSERT INTO CONVERSAO_LUTA_ACAO (cd_conversao, id_luta, sequencia, momento_inicio, momento_fim, quem_faz, quem_sofre, acao_tipo, acao, tecnica, direcao, pontuacao) VALUES (1, 40, 27, TRIM(' 00:02:13,928'), TRIM(' 00:02:16,306'), 'ELMONT, G', 'NAKAI', 'DISPLACEMENT', 'TRY TO GRIP WITH CONTACT', NULL, NULL, NULL)</v>
      </c>
      <c r="R2501" t="s">
        <v>10327</v>
      </c>
    </row>
    <row r="2502" spans="1:18" hidden="1" x14ac:dyDescent="0.25">
      <c r="A2502" s="7">
        <f>anotacoes!D2502</f>
        <v>40923</v>
      </c>
      <c r="B2502" t="str">
        <f>anotacoes!C2502</f>
        <v>WORLD MASTERS ALMATY 2012</v>
      </c>
      <c r="C2502" t="str">
        <f>anotacoes!E2502</f>
        <v>ELMONT, G</v>
      </c>
      <c r="D2502" t="str">
        <f>anotacoes!F2502</f>
        <v>NAKAI</v>
      </c>
      <c r="E2502" t="s">
        <v>10325</v>
      </c>
      <c r="F2502">
        <f>anotacoes!A2502</f>
        <v>40</v>
      </c>
      <c r="G2502">
        <f>anotacoes!B2502</f>
        <v>28</v>
      </c>
      <c r="H2502" t="str">
        <f>anotacoes!K2502</f>
        <v xml:space="preserve"> 00:02:16,306</v>
      </c>
      <c r="I2502" t="str">
        <f>anotacoes!L2502</f>
        <v xml:space="preserve"> 00:02:18,323</v>
      </c>
      <c r="J2502" t="str">
        <f>IF(L2502="PAUSE",E2502,IF(anotacoes!G2506=conversao_anotacoes!C2502,conversao_anotacoes!C2502,conversao_anotacoes!D2502))</f>
        <v>ELMONT, G</v>
      </c>
      <c r="K2502" t="str">
        <f t="shared" si="78"/>
        <v>NAKAI</v>
      </c>
      <c r="L2502" t="str">
        <f>UPPER(anotacoes!H2502)</f>
        <v>GRIP TIME</v>
      </c>
      <c r="M2502" t="str">
        <f>IF(OR(L2502="ATTACK",L2502="FINTA"),"&lt;TECNICA&gt;",UPPER(anotacoes!I2502))</f>
        <v>RIGHT COLLAR</v>
      </c>
      <c r="N2502" t="str">
        <f>IF(OR(L2502="ATTACK",L2502="FINTA"),UPPER(anotacoes!I2502),"")</f>
        <v/>
      </c>
      <c r="O2502" s="6" t="str">
        <f>IF(anotacoes!N2502=0,"",anotacoes!N2502)</f>
        <v/>
      </c>
      <c r="P2502" t="str">
        <f>IF(anotacoes!M2502=0,"",UPPER(anotacoes!M2502))</f>
        <v/>
      </c>
      <c r="Q2502" t="str">
        <f t="shared" si="79"/>
        <v>INSERT INTO CONVERSAO_LUTA_ACAO (cd_conversao, id_luta, sequencia, momento_inicio, momento_fim, quem_faz, quem_sofre, acao_tipo, acao, tecnica, direcao, pontuacao) VALUES (1, 40, 28, TRIM(' 00:02:16,306'), TRIM(' 00:02:18,323'), 'ELMONT, G', 'NAKAI', 'GRIP TIME', 'RIGHT COLLAR', NULL, NULL, NULL)</v>
      </c>
      <c r="R2502" t="s">
        <v>10327</v>
      </c>
    </row>
    <row r="2503" spans="1:18" hidden="1" x14ac:dyDescent="0.25">
      <c r="A2503" s="7">
        <f>anotacoes!D2503</f>
        <v>40923</v>
      </c>
      <c r="B2503" t="str">
        <f>anotacoes!C2503</f>
        <v>WORLD MASTERS ALMATY 2012</v>
      </c>
      <c r="C2503" t="str">
        <f>anotacoes!E2503</f>
        <v>ELMONT, G</v>
      </c>
      <c r="D2503" t="str">
        <f>anotacoes!F2503</f>
        <v>NAKAI</v>
      </c>
      <c r="E2503" t="s">
        <v>10325</v>
      </c>
      <c r="F2503">
        <f>anotacoes!A2503</f>
        <v>40</v>
      </c>
      <c r="G2503">
        <f>anotacoes!B2503</f>
        <v>29</v>
      </c>
      <c r="H2503" t="str">
        <f>anotacoes!K2503</f>
        <v xml:space="preserve"> 00:02:18,323</v>
      </c>
      <c r="I2503" t="str">
        <f>anotacoes!L2503</f>
        <v xml:space="preserve"> 00:02:18,667</v>
      </c>
      <c r="J2503" t="str">
        <f>IF(L2503="PAUSE",E2503,IF(anotacoes!G2507=conversao_anotacoes!C2503,conversao_anotacoes!C2503,conversao_anotacoes!D2503))</f>
        <v>ELMONT, G</v>
      </c>
      <c r="K2503" t="str">
        <f t="shared" si="78"/>
        <v>NAKAI</v>
      </c>
      <c r="L2503" t="str">
        <f>UPPER(anotacoes!H2503)</f>
        <v>DEFENSE</v>
      </c>
      <c r="M2503" t="str">
        <f>IF(OR(L2503="ATTACK",L2503="FINTA"),"&lt;TECNICA&gt;",UPPER(anotacoes!I2503))</f>
        <v>TAE-SABAKI RIGHT INCLINED</v>
      </c>
      <c r="N2503" t="str">
        <f>IF(OR(L2503="ATTACK",L2503="FINTA"),UPPER(anotacoes!I2503),"")</f>
        <v/>
      </c>
      <c r="O2503" s="6" t="str">
        <f>IF(anotacoes!N2503=0,"",anotacoes!N2503)</f>
        <v/>
      </c>
      <c r="P2503" t="str">
        <f>IF(anotacoes!M2503=0,"",UPPER(anotacoes!M2503))</f>
        <v/>
      </c>
      <c r="Q2503" t="str">
        <f t="shared" si="79"/>
        <v>INSERT INTO CONVERSAO_LUTA_ACAO (cd_conversao, id_luta, sequencia, momento_inicio, momento_fim, quem_faz, quem_sofre, acao_tipo, acao, tecnica, direcao, pontuacao) VALUES (1, 40, 29, TRIM(' 00:02:18,323'), TRIM(' 00:02:18,667'), 'ELMONT, G', 'NAKAI', 'DEFENSE', 'TAE-SABAKI RIGHT INCLINED', NULL, NULL, NULL)</v>
      </c>
      <c r="R2503" t="s">
        <v>10327</v>
      </c>
    </row>
    <row r="2504" spans="1:18" hidden="1" x14ac:dyDescent="0.25">
      <c r="A2504" s="7">
        <f>anotacoes!D2504</f>
        <v>40923</v>
      </c>
      <c r="B2504" t="str">
        <f>anotacoes!C2504</f>
        <v>WORLD MASTERS ALMATY 2012</v>
      </c>
      <c r="C2504" t="str">
        <f>anotacoes!E2504</f>
        <v>ELMONT, G</v>
      </c>
      <c r="D2504" t="str">
        <f>anotacoes!F2504</f>
        <v>NAKAI</v>
      </c>
      <c r="E2504" t="s">
        <v>10325</v>
      </c>
      <c r="F2504">
        <f>anotacoes!A2504</f>
        <v>40</v>
      </c>
      <c r="G2504">
        <f>anotacoes!B2504</f>
        <v>30</v>
      </c>
      <c r="H2504" t="str">
        <f>anotacoes!K2504</f>
        <v xml:space="preserve"> 00:02:18,667</v>
      </c>
      <c r="I2504" t="str">
        <f>anotacoes!L2504</f>
        <v xml:space="preserve"> 00:02:20,763</v>
      </c>
      <c r="J2504" t="str">
        <f>IF(L2504="PAUSE",E2504,IF(anotacoes!G2508=conversao_anotacoes!C2504,conversao_anotacoes!C2504,conversao_anotacoes!D2504))</f>
        <v>ELMONT, G</v>
      </c>
      <c r="K2504" t="str">
        <f t="shared" si="78"/>
        <v>NAKAI</v>
      </c>
      <c r="L2504" t="str">
        <f>UPPER(anotacoes!H2504)</f>
        <v>TRANSITION</v>
      </c>
      <c r="M2504" t="str">
        <f>IF(OR(L2504="ATTACK",L2504="FINTA"),"&lt;TECNICA&gt;",UPPER(anotacoes!I2504))</f>
        <v>WITHOUT ATTACK</v>
      </c>
      <c r="N2504" t="str">
        <f>IF(OR(L2504="ATTACK",L2504="FINTA"),UPPER(anotacoes!I2504),"")</f>
        <v/>
      </c>
      <c r="O2504" s="6" t="str">
        <f>IF(anotacoes!N2504=0,"",anotacoes!N2504)</f>
        <v/>
      </c>
      <c r="P2504" t="str">
        <f>IF(anotacoes!M2504=0,"",UPPER(anotacoes!M2504))</f>
        <v/>
      </c>
      <c r="Q2504" t="str">
        <f t="shared" si="79"/>
        <v>INSERT INTO CONVERSAO_LUTA_ACAO (cd_conversao, id_luta, sequencia, momento_inicio, momento_fim, quem_faz, quem_sofre, acao_tipo, acao, tecnica, direcao, pontuacao) VALUES (1, 40, 30, TRIM(' 00:02:18,667'), TRIM(' 00:02:20,763'), 'ELMONT, G', 'NAKAI', 'TRANSITION', 'WITHOUT ATTACK', NULL, NULL, NULL)</v>
      </c>
      <c r="R2504" t="s">
        <v>10327</v>
      </c>
    </row>
    <row r="2505" spans="1:18" hidden="1" x14ac:dyDescent="0.25">
      <c r="A2505" s="7">
        <f>anotacoes!D2505</f>
        <v>40923</v>
      </c>
      <c r="B2505" t="str">
        <f>anotacoes!C2505</f>
        <v>WORLD MASTERS ALMATY 2012</v>
      </c>
      <c r="C2505" t="str">
        <f>anotacoes!E2505</f>
        <v>ELMONT, G</v>
      </c>
      <c r="D2505" t="str">
        <f>anotacoes!F2505</f>
        <v>NAKAI</v>
      </c>
      <c r="E2505" t="s">
        <v>10325</v>
      </c>
      <c r="F2505">
        <f>anotacoes!A2505</f>
        <v>40</v>
      </c>
      <c r="G2505">
        <f>anotacoes!B2505</f>
        <v>31</v>
      </c>
      <c r="H2505" t="str">
        <f>anotacoes!K2505</f>
        <v xml:space="preserve"> 00:02:20,763</v>
      </c>
      <c r="I2505" t="str">
        <f>anotacoes!L2505</f>
        <v xml:space="preserve"> 00:02:22,711</v>
      </c>
      <c r="J2505" t="str">
        <f>IF(L2505="PAUSE",E2505,IF(anotacoes!G2509=conversao_anotacoes!C2505,conversao_anotacoes!C2505,conversao_anotacoes!D2505))</f>
        <v>&lt;ARBITRO_DESCONHECIDO&gt;</v>
      </c>
      <c r="K2505" t="str">
        <f t="shared" si="78"/>
        <v/>
      </c>
      <c r="L2505" t="str">
        <f>UPPER(anotacoes!H2505)</f>
        <v>PAUSE</v>
      </c>
      <c r="M2505" t="str">
        <f>IF(OR(L2505="ATTACK",L2505="FINTA"),"&lt;TECNICA&gt;",UPPER(anotacoes!I2505))</f>
        <v>&lt;NAO_CLASSIFICADO&gt;</v>
      </c>
      <c r="N2505" t="str">
        <f>IF(OR(L2505="ATTACK",L2505="FINTA"),UPPER(anotacoes!I2505),"")</f>
        <v/>
      </c>
      <c r="O2505" s="6" t="str">
        <f>IF(anotacoes!N2505=0,"",anotacoes!N2505)</f>
        <v/>
      </c>
      <c r="P2505" t="str">
        <f>IF(anotacoes!M2505=0,"",UPPER(anotacoes!M2505))</f>
        <v/>
      </c>
      <c r="Q2505" t="str">
        <f t="shared" si="79"/>
        <v>INSERT INTO CONVERSAO_LUTA_ACAO (cd_conversao, id_luta, sequencia, momento_inicio, momento_fim, quem_faz, quem_sofre, acao_tipo, acao, tecnica, direcao, pontuacao) VALUES (1, 40, 31, TRIM(' 00:02:20,763'), TRIM(' 00:02:22,711'), '&lt;ARBITRO_DESCONHECIDO&gt;', '', 'PAUSE', '&lt;NAO_CLASSIFICADO&gt;', NULL, NULL, NULL)</v>
      </c>
      <c r="R2505" t="s">
        <v>10327</v>
      </c>
    </row>
    <row r="2506" spans="1:18" hidden="1" x14ac:dyDescent="0.25">
      <c r="A2506" s="7">
        <f>anotacoes!D2506</f>
        <v>40923</v>
      </c>
      <c r="B2506" t="str">
        <f>anotacoes!C2506</f>
        <v>WORLD MASTERS ALMATY 2012</v>
      </c>
      <c r="C2506" t="str">
        <f>anotacoes!E2506</f>
        <v>ELMONT, G</v>
      </c>
      <c r="D2506" t="str">
        <f>anotacoes!F2506</f>
        <v>NAKAI</v>
      </c>
      <c r="E2506" t="s">
        <v>10325</v>
      </c>
      <c r="F2506">
        <f>anotacoes!A2506</f>
        <v>40</v>
      </c>
      <c r="G2506">
        <f>anotacoes!B2506</f>
        <v>32</v>
      </c>
      <c r="H2506" t="str">
        <f>anotacoes!K2506</f>
        <v xml:space="preserve"> 00:02:22,711</v>
      </c>
      <c r="I2506" t="str">
        <f>anotacoes!L2506</f>
        <v xml:space="preserve"> 00:02:25,848</v>
      </c>
      <c r="J2506" t="str">
        <f>IF(L2506="PAUSE",E2506,IF(anotacoes!G2510=conversao_anotacoes!C2506,conversao_anotacoes!C2506,conversao_anotacoes!D2506))</f>
        <v>ELMONT, G</v>
      </c>
      <c r="K2506" t="str">
        <f t="shared" si="78"/>
        <v>NAKAI</v>
      </c>
      <c r="L2506" t="str">
        <f>UPPER(anotacoes!H2506)</f>
        <v>DISPLACEMENT</v>
      </c>
      <c r="M2506" t="str">
        <f>IF(OR(L2506="ATTACK",L2506="FINTA"),"&lt;TECNICA&gt;",UPPER(anotacoes!I2506))</f>
        <v>2-3 STEP HESITANT LEFT</v>
      </c>
      <c r="N2506" t="str">
        <f>IF(OR(L2506="ATTACK",L2506="FINTA"),UPPER(anotacoes!I2506),"")</f>
        <v/>
      </c>
      <c r="O2506" s="6" t="str">
        <f>IF(anotacoes!N2506=0,"",anotacoes!N2506)</f>
        <v/>
      </c>
      <c r="P2506" t="str">
        <f>IF(anotacoes!M2506=0,"",UPPER(anotacoes!M2506))</f>
        <v/>
      </c>
      <c r="Q2506" t="str">
        <f t="shared" si="79"/>
        <v>INSERT INTO CONVERSAO_LUTA_ACAO (cd_conversao, id_luta, sequencia, momento_inicio, momento_fim, quem_faz, quem_sofre, acao_tipo, acao, tecnica, direcao, pontuacao) VALUES (1, 40, 32, TRIM(' 00:02:22,711'), TRIM(' 00:02:25,848'), 'ELMONT, G', 'NAKAI', 'DISPLACEMENT', '2-3 STEP HESITANT LEFT', NULL, NULL, NULL)</v>
      </c>
      <c r="R2506" t="s">
        <v>10327</v>
      </c>
    </row>
    <row r="2507" spans="1:18" hidden="1" x14ac:dyDescent="0.25">
      <c r="A2507" s="7">
        <f>anotacoes!D2507</f>
        <v>40923</v>
      </c>
      <c r="B2507" t="str">
        <f>anotacoes!C2507</f>
        <v>WORLD MASTERS ALMATY 2012</v>
      </c>
      <c r="C2507" t="str">
        <f>anotacoes!E2507</f>
        <v>ELMONT, G</v>
      </c>
      <c r="D2507" t="str">
        <f>anotacoes!F2507</f>
        <v>NAKAI</v>
      </c>
      <c r="E2507" t="s">
        <v>10325</v>
      </c>
      <c r="F2507">
        <f>anotacoes!A2507</f>
        <v>40</v>
      </c>
      <c r="G2507">
        <f>anotacoes!B2507</f>
        <v>33</v>
      </c>
      <c r="H2507" t="str">
        <f>anotacoes!K2507</f>
        <v xml:space="preserve"> 00:02:26,032</v>
      </c>
      <c r="I2507" t="str">
        <f>anotacoes!L2507</f>
        <v xml:space="preserve"> 00:02:27,754</v>
      </c>
      <c r="J2507" t="str">
        <f>IF(L2507="PAUSE",E2507,IF(anotacoes!G2511=conversao_anotacoes!C2507,conversao_anotacoes!C2507,conversao_anotacoes!D2507))</f>
        <v>ELMONT, G</v>
      </c>
      <c r="K2507" t="str">
        <f t="shared" si="78"/>
        <v>NAKAI</v>
      </c>
      <c r="L2507" t="str">
        <f>UPPER(anotacoes!H2507)</f>
        <v>DISPLACEMENT</v>
      </c>
      <c r="M2507" t="str">
        <f>IF(OR(L2507="ATTACK",L2507="FINTA"),"&lt;TECNICA&gt;",UPPER(anotacoes!I2507))</f>
        <v>TRY TO GRIP WITH CONTACT</v>
      </c>
      <c r="N2507" t="str">
        <f>IF(OR(L2507="ATTACK",L2507="FINTA"),UPPER(anotacoes!I2507),"")</f>
        <v/>
      </c>
      <c r="O2507" s="6" t="str">
        <f>IF(anotacoes!N2507=0,"",anotacoes!N2507)</f>
        <v/>
      </c>
      <c r="P2507" t="str">
        <f>IF(anotacoes!M2507=0,"",UPPER(anotacoes!M2507))</f>
        <v/>
      </c>
      <c r="Q2507" t="str">
        <f t="shared" si="79"/>
        <v>INSERT INTO CONVERSAO_LUTA_ACAO (cd_conversao, id_luta, sequencia, momento_inicio, momento_fim, quem_faz, quem_sofre, acao_tipo, acao, tecnica, direcao, pontuacao) VALUES (1, 40, 33, TRIM(' 00:02:26,032'), TRIM(' 00:02:27,754'), 'ELMONT, G', 'NAKAI', 'DISPLACEMENT', 'TRY TO GRIP WITH CONTACT', NULL, NULL, NULL)</v>
      </c>
      <c r="R2507" t="s">
        <v>10327</v>
      </c>
    </row>
    <row r="2508" spans="1:18" hidden="1" x14ac:dyDescent="0.25">
      <c r="A2508" s="7">
        <f>anotacoes!D2508</f>
        <v>40923</v>
      </c>
      <c r="B2508" t="str">
        <f>anotacoes!C2508</f>
        <v>WORLD MASTERS ALMATY 2012</v>
      </c>
      <c r="C2508" t="str">
        <f>anotacoes!E2508</f>
        <v>ELMONT, G</v>
      </c>
      <c r="D2508" t="str">
        <f>anotacoes!F2508</f>
        <v>NAKAI</v>
      </c>
      <c r="E2508" t="s">
        <v>10325</v>
      </c>
      <c r="F2508">
        <f>anotacoes!A2508</f>
        <v>40</v>
      </c>
      <c r="G2508">
        <f>anotacoes!B2508</f>
        <v>34</v>
      </c>
      <c r="H2508" t="str">
        <f>anotacoes!K2508</f>
        <v xml:space="preserve"> 00:02:27,754</v>
      </c>
      <c r="I2508" t="str">
        <f>anotacoes!L2508</f>
        <v xml:space="preserve"> 00:02:29,046</v>
      </c>
      <c r="J2508" t="str">
        <f>IF(L2508="PAUSE",E2508,IF(anotacoes!G2512=conversao_anotacoes!C2508,conversao_anotacoes!C2508,conversao_anotacoes!D2508))</f>
        <v>ELMONT, G</v>
      </c>
      <c r="K2508" t="str">
        <f t="shared" si="78"/>
        <v>NAKAI</v>
      </c>
      <c r="L2508" t="str">
        <f>UPPER(anotacoes!H2508)</f>
        <v>GRIP TIME</v>
      </c>
      <c r="M2508" t="str">
        <f>IF(OR(L2508="ATTACK",L2508="FINTA"),"&lt;TECNICA&gt;",UPPER(anotacoes!I2508))</f>
        <v>RIGHT COLLAR</v>
      </c>
      <c r="N2508" t="str">
        <f>IF(OR(L2508="ATTACK",L2508="FINTA"),UPPER(anotacoes!I2508),"")</f>
        <v/>
      </c>
      <c r="O2508" s="6" t="str">
        <f>IF(anotacoes!N2508=0,"",anotacoes!N2508)</f>
        <v/>
      </c>
      <c r="P2508" t="str">
        <f>IF(anotacoes!M2508=0,"",UPPER(anotacoes!M2508))</f>
        <v/>
      </c>
      <c r="Q2508" t="str">
        <f t="shared" si="79"/>
        <v>INSERT INTO CONVERSAO_LUTA_ACAO (cd_conversao, id_luta, sequencia, momento_inicio, momento_fim, quem_faz, quem_sofre, acao_tipo, acao, tecnica, direcao, pontuacao) VALUES (1, 40, 34, TRIM(' 00:02:27,754'), TRIM(' 00:02:29,046'), 'ELMONT, G', 'NAKAI', 'GRIP TIME', 'RIGHT COLLAR', NULL, NULL, NULL)</v>
      </c>
      <c r="R2508" t="s">
        <v>10327</v>
      </c>
    </row>
    <row r="2509" spans="1:18" hidden="1" x14ac:dyDescent="0.25">
      <c r="A2509" s="7">
        <f>anotacoes!D2509</f>
        <v>40923</v>
      </c>
      <c r="B2509" t="str">
        <f>anotacoes!C2509</f>
        <v>WORLD MASTERS ALMATY 2012</v>
      </c>
      <c r="C2509" t="str">
        <f>anotacoes!E2509</f>
        <v>ELMONT, G</v>
      </c>
      <c r="D2509" t="str">
        <f>anotacoes!F2509</f>
        <v>NAKAI</v>
      </c>
      <c r="E2509" t="s">
        <v>10325</v>
      </c>
      <c r="F2509">
        <f>anotacoes!A2509</f>
        <v>40</v>
      </c>
      <c r="G2509">
        <f>anotacoes!B2509</f>
        <v>35</v>
      </c>
      <c r="H2509" t="str">
        <f>anotacoes!K2509</f>
        <v xml:space="preserve"> 00:02:29,046</v>
      </c>
      <c r="I2509" t="str">
        <f>anotacoes!L2509</f>
        <v xml:space="preserve"> 00:02:29,855</v>
      </c>
      <c r="J2509" t="str">
        <f>IF(L2509="PAUSE",E2509,IF(anotacoes!G2513=conversao_anotacoes!C2509,conversao_anotacoes!C2509,conversao_anotacoes!D2509))</f>
        <v>ELMONT, G</v>
      </c>
      <c r="K2509" t="str">
        <f t="shared" si="78"/>
        <v>NAKAI</v>
      </c>
      <c r="L2509" t="str">
        <f>UPPER(anotacoes!H2509)</f>
        <v>ATTACK</v>
      </c>
      <c r="M2509" t="str">
        <f>IF(OR(L2509="ATTACK",L2509="FINTA"),"&lt;TECNICA&gt;",UPPER(anotacoes!I2509))</f>
        <v>&lt;TECNICA&gt;</v>
      </c>
      <c r="N2509" t="str">
        <f>IF(OR(L2509="ATTACK",L2509="FINTA"),UPPER(anotacoes!I2509),"")</f>
        <v>DEASHI HARAI</v>
      </c>
      <c r="O2509" s="6">
        <f>IF(anotacoes!N2509=0,"",anotacoes!N2509)</f>
        <v>7</v>
      </c>
      <c r="P2509" t="str">
        <f>IF(anotacoes!M2509=0,"",UPPER(anotacoes!M2509))</f>
        <v/>
      </c>
      <c r="Q2509" t="str">
        <f t="shared" si="79"/>
        <v>INSERT INTO CONVERSAO_LUTA_ACAO (cd_conversao, id_luta, sequencia, momento_inicio, momento_fim, quem_faz, quem_sofre, acao_tipo, acao, tecnica, direcao, pontuacao) VALUES (1, 40, 35, TRIM(' 00:02:29,046'), TRIM(' 00:02:29,855'), 'ELMONT, G', 'NAKAI', 'ATTACK', '&lt;TECNICA&gt;', 'DEASHI HARAI', 7, NULL)</v>
      </c>
      <c r="R2509" t="s">
        <v>10327</v>
      </c>
    </row>
    <row r="2510" spans="1:18" hidden="1" x14ac:dyDescent="0.25">
      <c r="A2510" s="7">
        <f>anotacoes!D2510</f>
        <v>40923</v>
      </c>
      <c r="B2510" t="str">
        <f>anotacoes!C2510</f>
        <v>WORLD MASTERS ALMATY 2012</v>
      </c>
      <c r="C2510" t="str">
        <f>anotacoes!E2510</f>
        <v>ELMONT, G</v>
      </c>
      <c r="D2510" t="str">
        <f>anotacoes!F2510</f>
        <v>NAKAI</v>
      </c>
      <c r="E2510" t="s">
        <v>10325</v>
      </c>
      <c r="F2510">
        <f>anotacoes!A2510</f>
        <v>40</v>
      </c>
      <c r="G2510">
        <f>anotacoes!B2510</f>
        <v>36</v>
      </c>
      <c r="H2510" t="str">
        <f>anotacoes!K2510</f>
        <v xml:space="preserve"> 00:02:29,855</v>
      </c>
      <c r="I2510" t="str">
        <f>anotacoes!L2510</f>
        <v xml:space="preserve"> 00:02:37,120</v>
      </c>
      <c r="J2510" t="str">
        <f>IF(L2510="PAUSE",E2510,IF(anotacoes!G2514=conversao_anotacoes!C2510,conversao_anotacoes!C2510,conversao_anotacoes!D2510))</f>
        <v>ELMONT, G</v>
      </c>
      <c r="K2510" t="str">
        <f t="shared" si="78"/>
        <v>NAKAI</v>
      </c>
      <c r="L2510" t="str">
        <f>UPPER(anotacoes!H2510)</f>
        <v>GRIP TIME</v>
      </c>
      <c r="M2510" t="str">
        <f>IF(OR(L2510="ATTACK",L2510="FINTA"),"&lt;TECNICA&gt;",UPPER(anotacoes!I2510))</f>
        <v>RIGHT COLLAR</v>
      </c>
      <c r="N2510" t="str">
        <f>IF(OR(L2510="ATTACK",L2510="FINTA"),UPPER(anotacoes!I2510),"")</f>
        <v/>
      </c>
      <c r="O2510" s="6" t="str">
        <f>IF(anotacoes!N2510=0,"",anotacoes!N2510)</f>
        <v/>
      </c>
      <c r="P2510" t="str">
        <f>IF(anotacoes!M2510=0,"",UPPER(anotacoes!M2510))</f>
        <v/>
      </c>
      <c r="Q2510" t="str">
        <f t="shared" si="79"/>
        <v>INSERT INTO CONVERSAO_LUTA_ACAO (cd_conversao, id_luta, sequencia, momento_inicio, momento_fim, quem_faz, quem_sofre, acao_tipo, acao, tecnica, direcao, pontuacao) VALUES (1, 40, 36, TRIM(' 00:02:29,855'), TRIM(' 00:02:37,120'), 'ELMONT, G', 'NAKAI', 'GRIP TIME', 'RIGHT COLLAR', NULL, NULL, NULL)</v>
      </c>
      <c r="R2510" t="s">
        <v>10327</v>
      </c>
    </row>
    <row r="2511" spans="1:18" hidden="1" x14ac:dyDescent="0.25">
      <c r="A2511" s="7">
        <f>anotacoes!D2511</f>
        <v>40923</v>
      </c>
      <c r="B2511" t="str">
        <f>anotacoes!C2511</f>
        <v>WORLD MASTERS ALMATY 2012</v>
      </c>
      <c r="C2511" t="str">
        <f>anotacoes!E2511</f>
        <v>ELMONT, G</v>
      </c>
      <c r="D2511" t="str">
        <f>anotacoes!F2511</f>
        <v>NAKAI</v>
      </c>
      <c r="E2511" t="s">
        <v>10325</v>
      </c>
      <c r="F2511">
        <f>anotacoes!A2511</f>
        <v>40</v>
      </c>
      <c r="G2511">
        <f>anotacoes!B2511</f>
        <v>37</v>
      </c>
      <c r="H2511" t="str">
        <f>anotacoes!K2511</f>
        <v xml:space="preserve"> 00:02:37,120</v>
      </c>
      <c r="I2511" t="str">
        <f>anotacoes!L2511</f>
        <v xml:space="preserve"> 00:02:37,120</v>
      </c>
      <c r="J2511" t="str">
        <f>IF(L2511="PAUSE",E2511,IF(anotacoes!G2515=conversao_anotacoes!C2511,conversao_anotacoes!C2511,conversao_anotacoes!D2511))</f>
        <v>ELMONT, G</v>
      </c>
      <c r="K2511" t="str">
        <f t="shared" si="78"/>
        <v>NAKAI</v>
      </c>
      <c r="L2511" t="str">
        <f>UPPER(anotacoes!H2511)</f>
        <v>DEFENSE</v>
      </c>
      <c r="M2511" t="str">
        <f>IF(OR(L2511="ATTACK",L2511="FINTA"),"&lt;TECNICA&gt;",UPPER(anotacoes!I2511))</f>
        <v>TAE-SABAKI LEFT</v>
      </c>
      <c r="N2511" t="str">
        <f>IF(OR(L2511="ATTACK",L2511="FINTA"),UPPER(anotacoes!I2511),"")</f>
        <v/>
      </c>
      <c r="O2511" s="6" t="str">
        <f>IF(anotacoes!N2511=0,"",anotacoes!N2511)</f>
        <v/>
      </c>
      <c r="P2511" t="str">
        <f>IF(anotacoes!M2511=0,"",UPPER(anotacoes!M2511))</f>
        <v/>
      </c>
      <c r="Q2511" t="str">
        <f t="shared" si="79"/>
        <v>INSERT INTO CONVERSAO_LUTA_ACAO (cd_conversao, id_luta, sequencia, momento_inicio, momento_fim, quem_faz, quem_sofre, acao_tipo, acao, tecnica, direcao, pontuacao) VALUES (1, 40, 37, TRIM(' 00:02:37,120'), TRIM(' 00:02:37,120'), 'ELMONT, G', 'NAKAI', 'DEFENSE', 'TAE-SABAKI LEFT', NULL, NULL, NULL)</v>
      </c>
      <c r="R2511" t="s">
        <v>10327</v>
      </c>
    </row>
    <row r="2512" spans="1:18" hidden="1" x14ac:dyDescent="0.25">
      <c r="A2512" s="7">
        <f>anotacoes!D2512</f>
        <v>40923</v>
      </c>
      <c r="B2512" t="str">
        <f>anotacoes!C2512</f>
        <v>WORLD MASTERS ALMATY 2012</v>
      </c>
      <c r="C2512" t="str">
        <f>anotacoes!E2512</f>
        <v>ELMONT, G</v>
      </c>
      <c r="D2512" t="str">
        <f>anotacoes!F2512</f>
        <v>NAKAI</v>
      </c>
      <c r="E2512" t="s">
        <v>10325</v>
      </c>
      <c r="F2512">
        <f>anotacoes!A2512</f>
        <v>40</v>
      </c>
      <c r="G2512">
        <f>anotacoes!B2512</f>
        <v>38</v>
      </c>
      <c r="H2512" t="str">
        <f>anotacoes!K2512</f>
        <v xml:space="preserve"> 00:02:37,120</v>
      </c>
      <c r="I2512" t="str">
        <f>anotacoes!L2512</f>
        <v xml:space="preserve"> 00:03:20,088</v>
      </c>
      <c r="J2512" t="str">
        <f>IF(L2512="PAUSE",E2512,IF(anotacoes!G2516=conversao_anotacoes!C2512,conversao_anotacoes!C2512,conversao_anotacoes!D2512))</f>
        <v>ELMONT, G</v>
      </c>
      <c r="K2512" t="str">
        <f t="shared" si="78"/>
        <v>NAKAI</v>
      </c>
      <c r="L2512" t="str">
        <f>UPPER(anotacoes!H2512)</f>
        <v>GRIP TIME</v>
      </c>
      <c r="M2512" t="str">
        <f>IF(OR(L2512="ATTACK",L2512="FINTA"),"&lt;TECNICA&gt;",UPPER(anotacoes!I2512))</f>
        <v>RIGHT COLLAR</v>
      </c>
      <c r="N2512" t="str">
        <f>IF(OR(L2512="ATTACK",L2512="FINTA"),UPPER(anotacoes!I2512),"")</f>
        <v/>
      </c>
      <c r="O2512" s="6" t="str">
        <f>IF(anotacoes!N2512=0,"",anotacoes!N2512)</f>
        <v/>
      </c>
      <c r="P2512" t="str">
        <f>IF(anotacoes!M2512=0,"",UPPER(anotacoes!M2512))</f>
        <v/>
      </c>
      <c r="Q2512" t="str">
        <f t="shared" si="79"/>
        <v>INSERT INTO CONVERSAO_LUTA_ACAO (cd_conversao, id_luta, sequencia, momento_inicio, momento_fim, quem_faz, quem_sofre, acao_tipo, acao, tecnica, direcao, pontuacao) VALUES (1, 40, 38, TRIM(' 00:02:37,120'), TRIM(' 00:03:20,088'), 'ELMONT, G', 'NAKAI', 'GRIP TIME', 'RIGHT COLLAR', NULL, NULL, NULL)</v>
      </c>
      <c r="R2512" t="s">
        <v>10327</v>
      </c>
    </row>
    <row r="2513" spans="1:18" hidden="1" x14ac:dyDescent="0.25">
      <c r="A2513" s="7">
        <f>anotacoes!D2513</f>
        <v>40923</v>
      </c>
      <c r="B2513" t="str">
        <f>anotacoes!C2513</f>
        <v>WORLD MASTERS ALMATY 2012</v>
      </c>
      <c r="C2513" t="str">
        <f>anotacoes!E2513</f>
        <v>ELMONT, G</v>
      </c>
      <c r="D2513" t="str">
        <f>anotacoes!F2513</f>
        <v>NAKAI</v>
      </c>
      <c r="E2513" t="s">
        <v>10325</v>
      </c>
      <c r="F2513">
        <f>anotacoes!A2513</f>
        <v>40</v>
      </c>
      <c r="G2513">
        <f>anotacoes!B2513</f>
        <v>39</v>
      </c>
      <c r="H2513" t="str">
        <f>anotacoes!K2513</f>
        <v xml:space="preserve"> 00:03:20,088</v>
      </c>
      <c r="I2513" t="str">
        <f>anotacoes!L2513</f>
        <v xml:space="preserve"> 00:03:20,498</v>
      </c>
      <c r="J2513" t="str">
        <f>IF(L2513="PAUSE",E2513,IF(anotacoes!G2517=conversao_anotacoes!C2513,conversao_anotacoes!C2513,conversao_anotacoes!D2513))</f>
        <v>ELMONT, G</v>
      </c>
      <c r="K2513" t="str">
        <f t="shared" si="78"/>
        <v>NAKAI</v>
      </c>
      <c r="L2513" t="str">
        <f>UPPER(anotacoes!H2513)</f>
        <v>ATTACK</v>
      </c>
      <c r="M2513" t="str">
        <f>IF(OR(L2513="ATTACK",L2513="FINTA"),"&lt;TECNICA&gt;",UPPER(anotacoes!I2513))</f>
        <v>&lt;TECNICA&gt;</v>
      </c>
      <c r="N2513" t="str">
        <f>IF(OR(L2513="ATTACK",L2513="FINTA"),UPPER(anotacoes!I2513),"")</f>
        <v>IPPON SEOINAGE</v>
      </c>
      <c r="O2513" s="6">
        <f>IF(anotacoes!N2513=0,"",anotacoes!N2513)</f>
        <v>6</v>
      </c>
      <c r="P2513" t="str">
        <f>IF(anotacoes!M2513=0,"",UPPER(anotacoes!M2513))</f>
        <v/>
      </c>
      <c r="Q2513" t="str">
        <f t="shared" si="79"/>
        <v>INSERT INTO CONVERSAO_LUTA_ACAO (cd_conversao, id_luta, sequencia, momento_inicio, momento_fim, quem_faz, quem_sofre, acao_tipo, acao, tecnica, direcao, pontuacao) VALUES (1, 40, 39, TRIM(' 00:03:20,088'), TRIM(' 00:03:20,498'), 'ELMONT, G', 'NAKAI', 'ATTACK', '&lt;TECNICA&gt;', 'IPPON SEOINAGE', 6, NULL)</v>
      </c>
      <c r="R2513" t="s">
        <v>10327</v>
      </c>
    </row>
    <row r="2514" spans="1:18" hidden="1" x14ac:dyDescent="0.25">
      <c r="A2514" s="7">
        <f>anotacoes!D2514</f>
        <v>40923</v>
      </c>
      <c r="B2514" t="str">
        <f>anotacoes!C2514</f>
        <v>WORLD MASTERS ALMATY 2012</v>
      </c>
      <c r="C2514" t="str">
        <f>anotacoes!E2514</f>
        <v>ELMONT, G</v>
      </c>
      <c r="D2514" t="str">
        <f>anotacoes!F2514</f>
        <v>NAKAI</v>
      </c>
      <c r="E2514" t="s">
        <v>10325</v>
      </c>
      <c r="F2514">
        <f>anotacoes!A2514</f>
        <v>40</v>
      </c>
      <c r="G2514">
        <f>anotacoes!B2514</f>
        <v>40</v>
      </c>
      <c r="H2514" t="str">
        <f>anotacoes!K2514</f>
        <v xml:space="preserve"> 00:03:20,498</v>
      </c>
      <c r="I2514" t="str">
        <f>anotacoes!L2514</f>
        <v xml:space="preserve"> 00:03:23,132</v>
      </c>
      <c r="J2514" t="str">
        <f>IF(L2514="PAUSE",E2514,IF(anotacoes!G2518=conversao_anotacoes!C2514,conversao_anotacoes!C2514,conversao_anotacoes!D2514))</f>
        <v>ELMONT, G</v>
      </c>
      <c r="K2514" t="str">
        <f t="shared" si="78"/>
        <v>NAKAI</v>
      </c>
      <c r="L2514" t="str">
        <f>UPPER(anotacoes!H2514)</f>
        <v>TRANSITION</v>
      </c>
      <c r="M2514" t="str">
        <f>IF(OR(L2514="ATTACK",L2514="FINTA"),"&lt;TECNICA&gt;",UPPER(anotacoes!I2514))</f>
        <v>WITHOUT ATTACK</v>
      </c>
      <c r="N2514" t="str">
        <f>IF(OR(L2514="ATTACK",L2514="FINTA"),UPPER(anotacoes!I2514),"")</f>
        <v/>
      </c>
      <c r="O2514" s="6" t="str">
        <f>IF(anotacoes!N2514=0,"",anotacoes!N2514)</f>
        <v/>
      </c>
      <c r="P2514" t="str">
        <f>IF(anotacoes!M2514=0,"",UPPER(anotacoes!M2514))</f>
        <v/>
      </c>
      <c r="Q2514" t="str">
        <f t="shared" si="79"/>
        <v>INSERT INTO CONVERSAO_LUTA_ACAO (cd_conversao, id_luta, sequencia, momento_inicio, momento_fim, quem_faz, quem_sofre, acao_tipo, acao, tecnica, direcao, pontuacao) VALUES (1, 40, 40, TRIM(' 00:03:20,498'), TRIM(' 00:03:23,132'), 'ELMONT, G', 'NAKAI', 'TRANSITION', 'WITHOUT ATTACK', NULL, NULL, NULL)</v>
      </c>
      <c r="R2514" t="s">
        <v>10327</v>
      </c>
    </row>
    <row r="2515" spans="1:18" hidden="1" x14ac:dyDescent="0.25">
      <c r="A2515" s="7">
        <f>anotacoes!D2515</f>
        <v>40923</v>
      </c>
      <c r="B2515" t="str">
        <f>anotacoes!C2515</f>
        <v>WORLD MASTERS ALMATY 2012</v>
      </c>
      <c r="C2515" t="str">
        <f>anotacoes!E2515</f>
        <v>ELMONT, G</v>
      </c>
      <c r="D2515" t="str">
        <f>anotacoes!F2515</f>
        <v>NAKAI</v>
      </c>
      <c r="E2515" t="s">
        <v>10325</v>
      </c>
      <c r="F2515">
        <f>anotacoes!A2515</f>
        <v>40</v>
      </c>
      <c r="G2515">
        <f>anotacoes!B2515</f>
        <v>41</v>
      </c>
      <c r="H2515" t="str">
        <f>anotacoes!K2515</f>
        <v xml:space="preserve"> 00:03:23,304</v>
      </c>
      <c r="I2515" t="str">
        <f>anotacoes!L2515</f>
        <v xml:space="preserve"> 00:03:28,077</v>
      </c>
      <c r="J2515" t="str">
        <f>IF(L2515="PAUSE",E2515,IF(anotacoes!G2519=conversao_anotacoes!C2515,conversao_anotacoes!C2515,conversao_anotacoes!D2515))</f>
        <v>ELMONT, G</v>
      </c>
      <c r="K2515" t="str">
        <f t="shared" si="78"/>
        <v>NAKAI</v>
      </c>
      <c r="L2515" t="str">
        <f>UPPER(anotacoes!H2515)</f>
        <v>GROUNDWORK COMBAT</v>
      </c>
      <c r="M2515" t="str">
        <f>IF(OR(L2515="ATTACK",L2515="FINTA"),"&lt;TECNICA&gt;",UPPER(anotacoes!I2515))</f>
        <v>DEFENSIVE POSITION</v>
      </c>
      <c r="N2515" t="str">
        <f>IF(OR(L2515="ATTACK",L2515="FINTA"),UPPER(anotacoes!I2515),"")</f>
        <v/>
      </c>
      <c r="O2515" s="6" t="str">
        <f>IF(anotacoes!N2515=0,"",anotacoes!N2515)</f>
        <v/>
      </c>
      <c r="P2515" t="str">
        <f>IF(anotacoes!M2515=0,"",UPPER(anotacoes!M2515))</f>
        <v/>
      </c>
      <c r="Q2515" t="str">
        <f t="shared" si="79"/>
        <v>INSERT INTO CONVERSAO_LUTA_ACAO (cd_conversao, id_luta, sequencia, momento_inicio, momento_fim, quem_faz, quem_sofre, acao_tipo, acao, tecnica, direcao, pontuacao) VALUES (1, 40, 41, TRIM(' 00:03:23,304'), TRIM(' 00:03:28,077'), 'ELMONT, G', 'NAKAI', 'GROUNDWORK COMBAT', 'DEFENSIVE POSITION', NULL, NULL, NULL)</v>
      </c>
      <c r="R2515" t="s">
        <v>10327</v>
      </c>
    </row>
    <row r="2516" spans="1:18" hidden="1" x14ac:dyDescent="0.25">
      <c r="A2516" s="7">
        <f>anotacoes!D2516</f>
        <v>40923</v>
      </c>
      <c r="B2516" t="str">
        <f>anotacoes!C2516</f>
        <v>WORLD MASTERS ALMATY 2012</v>
      </c>
      <c r="C2516" t="str">
        <f>anotacoes!E2516</f>
        <v>ELMONT, G</v>
      </c>
      <c r="D2516" t="str">
        <f>anotacoes!F2516</f>
        <v>NAKAI</v>
      </c>
      <c r="E2516" t="s">
        <v>10325</v>
      </c>
      <c r="F2516">
        <f>anotacoes!A2516</f>
        <v>40</v>
      </c>
      <c r="G2516">
        <f>anotacoes!B2516</f>
        <v>42</v>
      </c>
      <c r="H2516" t="str">
        <f>anotacoes!K2516</f>
        <v xml:space="preserve"> 00:03:28,077</v>
      </c>
      <c r="I2516" t="str">
        <f>anotacoes!L2516</f>
        <v xml:space="preserve"> 00:03:28,077</v>
      </c>
      <c r="J2516" t="str">
        <f>IF(L2516="PAUSE",E2516,IF(anotacoes!G2520=conversao_anotacoes!C2516,conversao_anotacoes!C2516,conversao_anotacoes!D2516))</f>
        <v>&lt;ARBITRO_DESCONHECIDO&gt;</v>
      </c>
      <c r="K2516" t="str">
        <f t="shared" si="78"/>
        <v/>
      </c>
      <c r="L2516" t="str">
        <f>UPPER(anotacoes!H2516)</f>
        <v>PAUSE</v>
      </c>
      <c r="M2516" t="str">
        <f>IF(OR(L2516="ATTACK",L2516="FINTA"),"&lt;TECNICA&gt;",UPPER(anotacoes!I2516))</f>
        <v>&lt;NAO_CLASSIFICADO&gt;</v>
      </c>
      <c r="N2516" t="str">
        <f>IF(OR(L2516="ATTACK",L2516="FINTA"),UPPER(anotacoes!I2516),"")</f>
        <v/>
      </c>
      <c r="O2516" s="6" t="str">
        <f>IF(anotacoes!N2516=0,"",anotacoes!N2516)</f>
        <v/>
      </c>
      <c r="P2516" t="str">
        <f>IF(anotacoes!M2516=0,"",UPPER(anotacoes!M2516))</f>
        <v/>
      </c>
      <c r="Q2516" t="str">
        <f t="shared" si="79"/>
        <v>INSERT INTO CONVERSAO_LUTA_ACAO (cd_conversao, id_luta, sequencia, momento_inicio, momento_fim, quem_faz, quem_sofre, acao_tipo, acao, tecnica, direcao, pontuacao) VALUES (1, 40, 42, TRIM(' 00:03:28,077'), TRIM(' 00:03:28,077'), '&lt;ARBITRO_DESCONHECIDO&gt;', '', 'PAUSE', '&lt;NAO_CLASSIFICADO&gt;', NULL, NULL, NULL)</v>
      </c>
      <c r="R2516" t="s">
        <v>10327</v>
      </c>
    </row>
    <row r="2517" spans="1:18" hidden="1" x14ac:dyDescent="0.25">
      <c r="A2517" s="7">
        <f>anotacoes!D2517</f>
        <v>40923</v>
      </c>
      <c r="B2517" t="str">
        <f>anotacoes!C2517</f>
        <v>WORLD MASTERS ALMATY 2012</v>
      </c>
      <c r="C2517" t="str">
        <f>anotacoes!E2517</f>
        <v>ELMONT, G</v>
      </c>
      <c r="D2517" t="str">
        <f>anotacoes!F2517</f>
        <v>NAKAI</v>
      </c>
      <c r="E2517" t="s">
        <v>10325</v>
      </c>
      <c r="F2517">
        <f>anotacoes!A2517</f>
        <v>40</v>
      </c>
      <c r="G2517">
        <f>anotacoes!B2517</f>
        <v>43</v>
      </c>
      <c r="H2517" t="str">
        <f>anotacoes!K2517</f>
        <v xml:space="preserve"> 00:03:28,077</v>
      </c>
      <c r="I2517" t="str">
        <f>anotacoes!L2517</f>
        <v xml:space="preserve"> 00:03:34,468</v>
      </c>
      <c r="J2517" t="str">
        <f>IF(L2517="PAUSE",E2517,IF(anotacoes!G2521=conversao_anotacoes!C2517,conversao_anotacoes!C2517,conversao_anotacoes!D2517))</f>
        <v>ELMONT, G</v>
      </c>
      <c r="K2517" t="str">
        <f t="shared" si="78"/>
        <v>NAKAI</v>
      </c>
      <c r="L2517" t="str">
        <f>UPPER(anotacoes!H2517)</f>
        <v>DISPLACEMENT</v>
      </c>
      <c r="M2517" t="str">
        <f>IF(OR(L2517="ATTACK",L2517="FINTA"),"&lt;TECNICA&gt;",UPPER(anotacoes!I2517))</f>
        <v>2-3 STEP HESITANT LEFT</v>
      </c>
      <c r="N2517" t="str">
        <f>IF(OR(L2517="ATTACK",L2517="FINTA"),UPPER(anotacoes!I2517),"")</f>
        <v/>
      </c>
      <c r="O2517" s="6" t="str">
        <f>IF(anotacoes!N2517=0,"",anotacoes!N2517)</f>
        <v/>
      </c>
      <c r="P2517" t="str">
        <f>IF(anotacoes!M2517=0,"",UPPER(anotacoes!M2517))</f>
        <v/>
      </c>
      <c r="Q2517" t="str">
        <f t="shared" si="79"/>
        <v>INSERT INTO CONVERSAO_LUTA_ACAO (cd_conversao, id_luta, sequencia, momento_inicio, momento_fim, quem_faz, quem_sofre, acao_tipo, acao, tecnica, direcao, pontuacao) VALUES (1, 40, 43, TRIM(' 00:03:28,077'), TRIM(' 00:03:34,468'), 'ELMONT, G', 'NAKAI', 'DISPLACEMENT', '2-3 STEP HESITANT LEFT', NULL, NULL, NULL)</v>
      </c>
      <c r="R2517" t="s">
        <v>10327</v>
      </c>
    </row>
    <row r="2518" spans="1:18" hidden="1" x14ac:dyDescent="0.25">
      <c r="A2518" s="7">
        <f>anotacoes!D2518</f>
        <v>40923</v>
      </c>
      <c r="B2518" t="str">
        <f>anotacoes!C2518</f>
        <v>WORLD MASTERS ALMATY 2012</v>
      </c>
      <c r="C2518" t="str">
        <f>anotacoes!E2518</f>
        <v>ELMONT, G</v>
      </c>
      <c r="D2518" t="str">
        <f>anotacoes!F2518</f>
        <v>NAKAI</v>
      </c>
      <c r="E2518" t="s">
        <v>10325</v>
      </c>
      <c r="F2518">
        <f>anotacoes!A2518</f>
        <v>40</v>
      </c>
      <c r="G2518">
        <f>anotacoes!B2518</f>
        <v>44</v>
      </c>
      <c r="H2518" t="str">
        <f>anotacoes!K2518</f>
        <v xml:space="preserve"> 00:03:34,468</v>
      </c>
      <c r="I2518" t="str">
        <f>anotacoes!L2518</f>
        <v xml:space="preserve"> 00:03:37,415</v>
      </c>
      <c r="J2518" t="str">
        <f>IF(L2518="PAUSE",E2518,IF(anotacoes!G2522=conversao_anotacoes!C2518,conversao_anotacoes!C2518,conversao_anotacoes!D2518))</f>
        <v>ELMONT, G</v>
      </c>
      <c r="K2518" t="str">
        <f t="shared" si="78"/>
        <v>NAKAI</v>
      </c>
      <c r="L2518" t="str">
        <f>UPPER(anotacoes!H2518)</f>
        <v>GRIP TIME</v>
      </c>
      <c r="M2518" t="str">
        <f>IF(OR(L2518="ATTACK",L2518="FINTA"),"&lt;TECNICA&gt;",UPPER(anotacoes!I2518))</f>
        <v>LEFT COLLAR RIGHT SLEEVE</v>
      </c>
      <c r="N2518" t="str">
        <f>IF(OR(L2518="ATTACK",L2518="FINTA"),UPPER(anotacoes!I2518),"")</f>
        <v/>
      </c>
      <c r="O2518" s="6" t="str">
        <f>IF(anotacoes!N2518=0,"",anotacoes!N2518)</f>
        <v/>
      </c>
      <c r="P2518" t="str">
        <f>IF(anotacoes!M2518=0,"",UPPER(anotacoes!M2518))</f>
        <v/>
      </c>
      <c r="Q2518" t="str">
        <f t="shared" si="79"/>
        <v>INSERT INTO CONVERSAO_LUTA_ACAO (cd_conversao, id_luta, sequencia, momento_inicio, momento_fim, quem_faz, quem_sofre, acao_tipo, acao, tecnica, direcao, pontuacao) VALUES (1, 40, 44, TRIM(' 00:03:34,468'), TRIM(' 00:03:37,415'), 'ELMONT, G', 'NAKAI', 'GRIP TIME', 'LEFT COLLAR RIGHT SLEEVE', NULL, NULL, NULL)</v>
      </c>
      <c r="R2518" t="s">
        <v>10327</v>
      </c>
    </row>
    <row r="2519" spans="1:18" hidden="1" x14ac:dyDescent="0.25">
      <c r="A2519" s="7">
        <f>anotacoes!D2519</f>
        <v>40923</v>
      </c>
      <c r="B2519" t="str">
        <f>anotacoes!C2519</f>
        <v>WORLD MASTERS ALMATY 2012</v>
      </c>
      <c r="C2519" t="str">
        <f>anotacoes!E2519</f>
        <v>ELMONT, G</v>
      </c>
      <c r="D2519" t="str">
        <f>anotacoes!F2519</f>
        <v>NAKAI</v>
      </c>
      <c r="E2519" t="s">
        <v>10325</v>
      </c>
      <c r="F2519">
        <f>anotacoes!A2519</f>
        <v>40</v>
      </c>
      <c r="G2519">
        <f>anotacoes!B2519</f>
        <v>45</v>
      </c>
      <c r="H2519" t="str">
        <f>anotacoes!K2519</f>
        <v xml:space="preserve"> 00:03:37,415</v>
      </c>
      <c r="I2519" t="str">
        <f>anotacoes!L2519</f>
        <v xml:space="preserve"> 00:03:39,782</v>
      </c>
      <c r="J2519" t="str">
        <f>IF(L2519="PAUSE",E2519,IF(anotacoes!G2523=conversao_anotacoes!C2519,conversao_anotacoes!C2519,conversao_anotacoes!D2519))</f>
        <v>ELMONT, G</v>
      </c>
      <c r="K2519" t="str">
        <f t="shared" si="78"/>
        <v>NAKAI</v>
      </c>
      <c r="L2519" t="str">
        <f>UPPER(anotacoes!H2519)</f>
        <v>DEFENSE</v>
      </c>
      <c r="M2519" t="str">
        <f>IF(OR(L2519="ATTACK",L2519="FINTA"),"&lt;TECNICA&gt;",UPPER(anotacoes!I2519))</f>
        <v>TAE-SABAKI LEFT INCLINED</v>
      </c>
      <c r="N2519" t="str">
        <f>IF(OR(L2519="ATTACK",L2519="FINTA"),UPPER(anotacoes!I2519),"")</f>
        <v/>
      </c>
      <c r="O2519" s="6" t="str">
        <f>IF(anotacoes!N2519=0,"",anotacoes!N2519)</f>
        <v/>
      </c>
      <c r="P2519" t="str">
        <f>IF(anotacoes!M2519=0,"",UPPER(anotacoes!M2519))</f>
        <v/>
      </c>
      <c r="Q2519" t="str">
        <f t="shared" si="79"/>
        <v>INSERT INTO CONVERSAO_LUTA_ACAO (cd_conversao, id_luta, sequencia, momento_inicio, momento_fim, quem_faz, quem_sofre, acao_tipo, acao, tecnica, direcao, pontuacao) VALUES (1, 40, 45, TRIM(' 00:03:37,415'), TRIM(' 00:03:39,782'), 'ELMONT, G', 'NAKAI', 'DEFENSE', 'TAE-SABAKI LEFT INCLINED', NULL, NULL, NULL)</v>
      </c>
      <c r="R2519" t="s">
        <v>10327</v>
      </c>
    </row>
    <row r="2520" spans="1:18" hidden="1" x14ac:dyDescent="0.25">
      <c r="A2520" s="7">
        <f>anotacoes!D2520</f>
        <v>40923</v>
      </c>
      <c r="B2520" t="str">
        <f>anotacoes!C2520</f>
        <v>WORLD MASTERS ALMATY 2012</v>
      </c>
      <c r="C2520" t="str">
        <f>anotacoes!E2520</f>
        <v>ELMONT, G</v>
      </c>
      <c r="D2520" t="str">
        <f>anotacoes!F2520</f>
        <v>NAKAI</v>
      </c>
      <c r="E2520" t="s">
        <v>10325</v>
      </c>
      <c r="F2520">
        <f>anotacoes!A2520</f>
        <v>40</v>
      </c>
      <c r="G2520">
        <f>anotacoes!B2520</f>
        <v>46</v>
      </c>
      <c r="H2520" t="str">
        <f>anotacoes!K2520</f>
        <v xml:space="preserve"> 00:03:39,959</v>
      </c>
      <c r="I2520" t="str">
        <f>anotacoes!L2520</f>
        <v xml:space="preserve"> 00:03:43,981</v>
      </c>
      <c r="J2520" t="str">
        <f>IF(L2520="PAUSE",E2520,IF(anotacoes!G2524=conversao_anotacoes!C2520,conversao_anotacoes!C2520,conversao_anotacoes!D2520))</f>
        <v>ELMONT, G</v>
      </c>
      <c r="K2520" t="str">
        <f t="shared" si="78"/>
        <v>NAKAI</v>
      </c>
      <c r="L2520" t="str">
        <f>UPPER(anotacoes!H2520)</f>
        <v>GROUNDWORK COMBAT</v>
      </c>
      <c r="M2520" t="str">
        <f>IF(OR(L2520="ATTACK",L2520="FINTA"),"&lt;TECNICA&gt;",UPPER(anotacoes!I2520))</f>
        <v>DEFENSIVE POSITION</v>
      </c>
      <c r="N2520" t="str">
        <f>IF(OR(L2520="ATTACK",L2520="FINTA"),UPPER(anotacoes!I2520),"")</f>
        <v/>
      </c>
      <c r="O2520" s="6" t="str">
        <f>IF(anotacoes!N2520=0,"",anotacoes!N2520)</f>
        <v/>
      </c>
      <c r="P2520" t="str">
        <f>IF(anotacoes!M2520=0,"",UPPER(anotacoes!M2520))</f>
        <v/>
      </c>
      <c r="Q2520" t="str">
        <f t="shared" si="79"/>
        <v>INSERT INTO CONVERSAO_LUTA_ACAO (cd_conversao, id_luta, sequencia, momento_inicio, momento_fim, quem_faz, quem_sofre, acao_tipo, acao, tecnica, direcao, pontuacao) VALUES (1, 40, 46, TRIM(' 00:03:39,959'), TRIM(' 00:03:43,981'), 'ELMONT, G', 'NAKAI', 'GROUNDWORK COMBAT', 'DEFENSIVE POSITION', NULL, NULL, NULL)</v>
      </c>
      <c r="R2520" t="s">
        <v>10327</v>
      </c>
    </row>
    <row r="2521" spans="1:18" hidden="1" x14ac:dyDescent="0.25">
      <c r="A2521" s="7">
        <f>anotacoes!D2521</f>
        <v>40923</v>
      </c>
      <c r="B2521" t="str">
        <f>anotacoes!C2521</f>
        <v>WORLD MASTERS ALMATY 2012</v>
      </c>
      <c r="C2521" t="str">
        <f>anotacoes!E2521</f>
        <v>ELMONT, G</v>
      </c>
      <c r="D2521" t="str">
        <f>anotacoes!F2521</f>
        <v>NAKAI</v>
      </c>
      <c r="E2521" t="s">
        <v>10325</v>
      </c>
      <c r="F2521">
        <f>anotacoes!A2521</f>
        <v>40</v>
      </c>
      <c r="G2521">
        <f>anotacoes!B2521</f>
        <v>47</v>
      </c>
      <c r="H2521" t="str">
        <f>anotacoes!K2521</f>
        <v xml:space="preserve"> 00:03:43,981</v>
      </c>
      <c r="I2521" t="str">
        <f>anotacoes!L2521</f>
        <v xml:space="preserve"> 00:03:43,981</v>
      </c>
      <c r="J2521" t="str">
        <f>IF(L2521="PAUSE",E2521,IF(anotacoes!G2525=conversao_anotacoes!C2521,conversao_anotacoes!C2521,conversao_anotacoes!D2521))</f>
        <v>&lt;ARBITRO_DESCONHECIDO&gt;</v>
      </c>
      <c r="K2521" t="str">
        <f t="shared" si="78"/>
        <v/>
      </c>
      <c r="L2521" t="str">
        <f>UPPER(anotacoes!H2521)</f>
        <v>PAUSE</v>
      </c>
      <c r="M2521" t="str">
        <f>IF(OR(L2521="ATTACK",L2521="FINTA"),"&lt;TECNICA&gt;",UPPER(anotacoes!I2521))</f>
        <v>&lt;NAO_CLASSIFICADO&gt;</v>
      </c>
      <c r="N2521" t="str">
        <f>IF(OR(L2521="ATTACK",L2521="FINTA"),UPPER(anotacoes!I2521),"")</f>
        <v/>
      </c>
      <c r="O2521" s="6" t="str">
        <f>IF(anotacoes!N2521=0,"",anotacoes!N2521)</f>
        <v/>
      </c>
      <c r="P2521" t="str">
        <f>IF(anotacoes!M2521=0,"",UPPER(anotacoes!M2521))</f>
        <v/>
      </c>
      <c r="Q2521" t="str">
        <f t="shared" si="79"/>
        <v>INSERT INTO CONVERSAO_LUTA_ACAO (cd_conversao, id_luta, sequencia, momento_inicio, momento_fim, quem_faz, quem_sofre, acao_tipo, acao, tecnica, direcao, pontuacao) VALUES (1, 40, 47, TRIM(' 00:03:43,981'), TRIM(' 00:03:43,981'), '&lt;ARBITRO_DESCONHECIDO&gt;', '', 'PAUSE', '&lt;NAO_CLASSIFICADO&gt;', NULL, NULL, NULL)</v>
      </c>
      <c r="R2521" t="s">
        <v>10327</v>
      </c>
    </row>
    <row r="2522" spans="1:18" hidden="1" x14ac:dyDescent="0.25">
      <c r="A2522" s="7">
        <f>anotacoes!D2522</f>
        <v>40923</v>
      </c>
      <c r="B2522" t="str">
        <f>anotacoes!C2522</f>
        <v>WORLD MASTERS ALMATY 2012</v>
      </c>
      <c r="C2522" t="str">
        <f>anotacoes!E2522</f>
        <v>ELMONT, G</v>
      </c>
      <c r="D2522" t="str">
        <f>anotacoes!F2522</f>
        <v>NAKAI</v>
      </c>
      <c r="E2522" t="s">
        <v>10325</v>
      </c>
      <c r="F2522">
        <f>anotacoes!A2522</f>
        <v>40</v>
      </c>
      <c r="G2522">
        <f>anotacoes!B2522</f>
        <v>48</v>
      </c>
      <c r="H2522" t="str">
        <f>anotacoes!K2522</f>
        <v xml:space="preserve"> 00:03:43,981</v>
      </c>
      <c r="I2522" t="str">
        <f>anotacoes!L2522</f>
        <v xml:space="preserve"> 00:03:48,797</v>
      </c>
      <c r="J2522" t="str">
        <f>IF(L2522="PAUSE",E2522,IF(anotacoes!G2526=conversao_anotacoes!C2522,conversao_anotacoes!C2522,conversao_anotacoes!D2522))</f>
        <v>ELMONT, G</v>
      </c>
      <c r="K2522" t="str">
        <f t="shared" si="78"/>
        <v>NAKAI</v>
      </c>
      <c r="L2522" t="str">
        <f>UPPER(anotacoes!H2522)</f>
        <v>DISPLACEMENT</v>
      </c>
      <c r="M2522" t="str">
        <f>IF(OR(L2522="ATTACK",L2522="FINTA"),"&lt;TECNICA&gt;",UPPER(anotacoes!I2522))</f>
        <v>2-3 STEP HESITANT LEFT</v>
      </c>
      <c r="N2522" t="str">
        <f>IF(OR(L2522="ATTACK",L2522="FINTA"),UPPER(anotacoes!I2522),"")</f>
        <v/>
      </c>
      <c r="O2522" s="6" t="str">
        <f>IF(anotacoes!N2522=0,"",anotacoes!N2522)</f>
        <v/>
      </c>
      <c r="P2522" t="str">
        <f>IF(anotacoes!M2522=0,"",UPPER(anotacoes!M2522))</f>
        <v/>
      </c>
      <c r="Q2522" t="str">
        <f t="shared" si="79"/>
        <v>INSERT INTO CONVERSAO_LUTA_ACAO (cd_conversao, id_luta, sequencia, momento_inicio, momento_fim, quem_faz, quem_sofre, acao_tipo, acao, tecnica, direcao, pontuacao) VALUES (1, 40, 48, TRIM(' 00:03:43,981'), TRIM(' 00:03:48,797'), 'ELMONT, G', 'NAKAI', 'DISPLACEMENT', '2-3 STEP HESITANT LEFT', NULL, NULL, NULL)</v>
      </c>
      <c r="R2522" t="s">
        <v>10327</v>
      </c>
    </row>
    <row r="2523" spans="1:18" hidden="1" x14ac:dyDescent="0.25">
      <c r="A2523" s="7">
        <f>anotacoes!D2523</f>
        <v>40923</v>
      </c>
      <c r="B2523" t="str">
        <f>anotacoes!C2523</f>
        <v>WORLD MASTERS ALMATY 2012</v>
      </c>
      <c r="C2523" t="str">
        <f>anotacoes!E2523</f>
        <v>ELMONT, G</v>
      </c>
      <c r="D2523" t="str">
        <f>anotacoes!F2523</f>
        <v>NAKAI</v>
      </c>
      <c r="E2523" t="s">
        <v>10325</v>
      </c>
      <c r="F2523">
        <f>anotacoes!A2523</f>
        <v>40</v>
      </c>
      <c r="G2523">
        <f>anotacoes!B2523</f>
        <v>49</v>
      </c>
      <c r="H2523" t="str">
        <f>anotacoes!K2523</f>
        <v xml:space="preserve"> 00:03:48,797</v>
      </c>
      <c r="I2523" t="str">
        <f>anotacoes!L2523</f>
        <v xml:space="preserve"> 00:03:50,046</v>
      </c>
      <c r="J2523" t="str">
        <f>IF(L2523="PAUSE",E2523,IF(anotacoes!G2527=conversao_anotacoes!C2523,conversao_anotacoes!C2523,conversao_anotacoes!D2523))</f>
        <v>ELMONT, G</v>
      </c>
      <c r="K2523" t="str">
        <f t="shared" si="78"/>
        <v>NAKAI</v>
      </c>
      <c r="L2523" t="str">
        <f>UPPER(anotacoes!H2523)</f>
        <v>GRIP TIME</v>
      </c>
      <c r="M2523" t="str">
        <f>IF(OR(L2523="ATTACK",L2523="FINTA"),"&lt;TECNICA&gt;",UPPER(anotacoes!I2523))</f>
        <v>LEFT COLLAR RIGHT SLEEVE</v>
      </c>
      <c r="N2523" t="str">
        <f>IF(OR(L2523="ATTACK",L2523="FINTA"),UPPER(anotacoes!I2523),"")</f>
        <v/>
      </c>
      <c r="O2523" s="6" t="str">
        <f>IF(anotacoes!N2523=0,"",anotacoes!N2523)</f>
        <v/>
      </c>
      <c r="P2523" t="str">
        <f>IF(anotacoes!M2523=0,"",UPPER(anotacoes!M2523))</f>
        <v/>
      </c>
      <c r="Q2523" t="str">
        <f t="shared" si="79"/>
        <v>INSERT INTO CONVERSAO_LUTA_ACAO (cd_conversao, id_luta, sequencia, momento_inicio, momento_fim, quem_faz, quem_sofre, acao_tipo, acao, tecnica, direcao, pontuacao) VALUES (1, 40, 49, TRIM(' 00:03:48,797'), TRIM(' 00:03:50,046'), 'ELMONT, G', 'NAKAI', 'GRIP TIME', 'LEFT COLLAR RIGHT SLEEVE', NULL, NULL, NULL)</v>
      </c>
      <c r="R2523" t="s">
        <v>10327</v>
      </c>
    </row>
    <row r="2524" spans="1:18" hidden="1" x14ac:dyDescent="0.25">
      <c r="A2524" s="7">
        <f>anotacoes!D2524</f>
        <v>40923</v>
      </c>
      <c r="B2524" t="str">
        <f>anotacoes!C2524</f>
        <v>WORLD MASTERS ALMATY 2012</v>
      </c>
      <c r="C2524" t="str">
        <f>anotacoes!E2524</f>
        <v>ELMONT, G</v>
      </c>
      <c r="D2524" t="str">
        <f>anotacoes!F2524</f>
        <v>NAKAI</v>
      </c>
      <c r="E2524" t="s">
        <v>10325</v>
      </c>
      <c r="F2524">
        <f>anotacoes!A2524</f>
        <v>40</v>
      </c>
      <c r="G2524">
        <f>anotacoes!B2524</f>
        <v>50</v>
      </c>
      <c r="H2524" t="str">
        <f>anotacoes!K2524</f>
        <v xml:space="preserve"> 00:03:50,046</v>
      </c>
      <c r="I2524" t="str">
        <f>anotacoes!L2524</f>
        <v xml:space="preserve"> 00:03:50,789</v>
      </c>
      <c r="J2524" t="str">
        <f>IF(L2524="PAUSE",E2524,IF(anotacoes!G2528=conversao_anotacoes!C2524,conversao_anotacoes!C2524,conversao_anotacoes!D2524))</f>
        <v>ELMONT, G</v>
      </c>
      <c r="K2524" t="str">
        <f t="shared" si="78"/>
        <v>NAKAI</v>
      </c>
      <c r="L2524" t="str">
        <f>UPPER(anotacoes!H2524)</f>
        <v>DEFENSE</v>
      </c>
      <c r="M2524" t="str">
        <f>IF(OR(L2524="ATTACK",L2524="FINTA"),"&lt;TECNICA&gt;",UPPER(anotacoes!I2524))</f>
        <v>TAE-SABAKI LEFT INCLINED</v>
      </c>
      <c r="N2524" t="str">
        <f>IF(OR(L2524="ATTACK",L2524="FINTA"),UPPER(anotacoes!I2524),"")</f>
        <v/>
      </c>
      <c r="O2524" s="6" t="str">
        <f>IF(anotacoes!N2524=0,"",anotacoes!N2524)</f>
        <v/>
      </c>
      <c r="P2524" t="str">
        <f>IF(anotacoes!M2524=0,"",UPPER(anotacoes!M2524))</f>
        <v/>
      </c>
      <c r="Q2524" t="str">
        <f t="shared" si="79"/>
        <v>INSERT INTO CONVERSAO_LUTA_ACAO (cd_conversao, id_luta, sequencia, momento_inicio, momento_fim, quem_faz, quem_sofre, acao_tipo, acao, tecnica, direcao, pontuacao) VALUES (1, 40, 50, TRIM(' 00:03:50,046'), TRIM(' 00:03:50,789'), 'ELMONT, G', 'NAKAI', 'DEFENSE', 'TAE-SABAKI LEFT INCLINED', NULL, NULL, NULL)</v>
      </c>
      <c r="R2524" t="s">
        <v>10327</v>
      </c>
    </row>
    <row r="2525" spans="1:18" hidden="1" x14ac:dyDescent="0.25">
      <c r="A2525" s="7">
        <f>anotacoes!D2525</f>
        <v>40923</v>
      </c>
      <c r="B2525" t="str">
        <f>anotacoes!C2525</f>
        <v>WORLD MASTERS ALMATY 2012</v>
      </c>
      <c r="C2525" t="str">
        <f>anotacoes!E2525</f>
        <v>ELMONT, G</v>
      </c>
      <c r="D2525" t="str">
        <f>anotacoes!F2525</f>
        <v>NAKAI</v>
      </c>
      <c r="E2525" t="s">
        <v>10325</v>
      </c>
      <c r="F2525">
        <f>anotacoes!A2525</f>
        <v>40</v>
      </c>
      <c r="G2525">
        <f>anotacoes!B2525</f>
        <v>51</v>
      </c>
      <c r="H2525" t="str">
        <f>anotacoes!K2525</f>
        <v xml:space="preserve"> 00:03:50,789</v>
      </c>
      <c r="I2525" t="str">
        <f>anotacoes!L2525</f>
        <v xml:space="preserve"> 00:03:55,687</v>
      </c>
      <c r="J2525" t="str">
        <f>IF(L2525="PAUSE",E2525,IF(anotacoes!G2529=conversao_anotacoes!C2525,conversao_anotacoes!C2525,conversao_anotacoes!D2525))</f>
        <v>ELMONT, G</v>
      </c>
      <c r="K2525" t="str">
        <f t="shared" si="78"/>
        <v>NAKAI</v>
      </c>
      <c r="L2525" t="str">
        <f>UPPER(anotacoes!H2525)</f>
        <v>TRANSITION</v>
      </c>
      <c r="M2525" t="str">
        <f>IF(OR(L2525="ATTACK",L2525="FINTA"),"&lt;TECNICA&gt;",UPPER(anotacoes!I2525))</f>
        <v>WITHOUT ATTACK</v>
      </c>
      <c r="N2525" t="str">
        <f>IF(OR(L2525="ATTACK",L2525="FINTA"),UPPER(anotacoes!I2525),"")</f>
        <v/>
      </c>
      <c r="O2525" s="6" t="str">
        <f>IF(anotacoes!N2525=0,"",anotacoes!N2525)</f>
        <v/>
      </c>
      <c r="P2525" t="str">
        <f>IF(anotacoes!M2525=0,"",UPPER(anotacoes!M2525))</f>
        <v/>
      </c>
      <c r="Q2525" t="str">
        <f t="shared" si="79"/>
        <v>INSERT INTO CONVERSAO_LUTA_ACAO (cd_conversao, id_luta, sequencia, momento_inicio, momento_fim, quem_faz, quem_sofre, acao_tipo, acao, tecnica, direcao, pontuacao) VALUES (1, 40, 51, TRIM(' 00:03:50,789'), TRIM(' 00:03:55,687'), 'ELMONT, G', 'NAKAI', 'TRANSITION', 'WITHOUT ATTACK', NULL, NULL, NULL)</v>
      </c>
      <c r="R2525" t="s">
        <v>10327</v>
      </c>
    </row>
    <row r="2526" spans="1:18" hidden="1" x14ac:dyDescent="0.25">
      <c r="A2526" s="7">
        <f>anotacoes!D2526</f>
        <v>40923</v>
      </c>
      <c r="B2526" t="str">
        <f>anotacoes!C2526</f>
        <v>WORLD MASTERS ALMATY 2012</v>
      </c>
      <c r="C2526" t="str">
        <f>anotacoes!E2526</f>
        <v>ELMONT, G</v>
      </c>
      <c r="D2526" t="str">
        <f>anotacoes!F2526</f>
        <v>NAKAI</v>
      </c>
      <c r="E2526" t="s">
        <v>10325</v>
      </c>
      <c r="F2526">
        <f>anotacoes!A2526</f>
        <v>40</v>
      </c>
      <c r="G2526">
        <f>anotacoes!B2526</f>
        <v>52</v>
      </c>
      <c r="H2526" t="str">
        <f>anotacoes!K2526</f>
        <v xml:space="preserve"> 00:03:55,859</v>
      </c>
      <c r="I2526" t="str">
        <f>anotacoes!L2526</f>
        <v xml:space="preserve"> 00:03:56,460</v>
      </c>
      <c r="J2526" t="str">
        <f>IF(L2526="PAUSE",E2526,IF(anotacoes!G2530=conversao_anotacoes!C2526,conversao_anotacoes!C2526,conversao_anotacoes!D2526))</f>
        <v>&lt;ARBITRO_DESCONHECIDO&gt;</v>
      </c>
      <c r="K2526" t="str">
        <f t="shared" si="78"/>
        <v/>
      </c>
      <c r="L2526" t="str">
        <f>UPPER(anotacoes!H2526)</f>
        <v>PAUSE</v>
      </c>
      <c r="M2526" t="str">
        <f>IF(OR(L2526="ATTACK",L2526="FINTA"),"&lt;TECNICA&gt;",UPPER(anotacoes!I2526))</f>
        <v>&lt;NAO_CLASSIFICADO&gt;</v>
      </c>
      <c r="N2526" t="str">
        <f>IF(OR(L2526="ATTACK",L2526="FINTA"),UPPER(anotacoes!I2526),"")</f>
        <v/>
      </c>
      <c r="O2526" s="6" t="str">
        <f>IF(anotacoes!N2526=0,"",anotacoes!N2526)</f>
        <v/>
      </c>
      <c r="P2526" t="str">
        <f>IF(anotacoes!M2526=0,"",UPPER(anotacoes!M2526))</f>
        <v/>
      </c>
      <c r="Q2526" t="str">
        <f t="shared" si="79"/>
        <v>INSERT INTO CONVERSAO_LUTA_ACAO (cd_conversao, id_luta, sequencia, momento_inicio, momento_fim, quem_faz, quem_sofre, acao_tipo, acao, tecnica, direcao, pontuacao) VALUES (1, 40, 52, TRIM(' 00:03:55,859'), TRIM(' 00:03:56,460'), '&lt;ARBITRO_DESCONHECIDO&gt;', '', 'PAUSE', '&lt;NAO_CLASSIFICADO&gt;', NULL, NULL, NULL)</v>
      </c>
      <c r="R2526" t="s">
        <v>10327</v>
      </c>
    </row>
    <row r="2527" spans="1:18" hidden="1" x14ac:dyDescent="0.25">
      <c r="A2527" s="7">
        <f>anotacoes!D2527</f>
        <v>40923</v>
      </c>
      <c r="B2527" t="str">
        <f>anotacoes!C2527</f>
        <v>WORLD MASTERS ALMATY 2012</v>
      </c>
      <c r="C2527" t="str">
        <f>anotacoes!E2527</f>
        <v>ELMONT, G</v>
      </c>
      <c r="D2527" t="str">
        <f>anotacoes!F2527</f>
        <v>NAKAI</v>
      </c>
      <c r="E2527" t="s">
        <v>10325</v>
      </c>
      <c r="F2527">
        <f>anotacoes!A2527</f>
        <v>40</v>
      </c>
      <c r="G2527">
        <f>anotacoes!B2527</f>
        <v>53</v>
      </c>
      <c r="H2527" t="str">
        <f>anotacoes!K2527</f>
        <v xml:space="preserve"> 00:03:56,460</v>
      </c>
      <c r="I2527" t="str">
        <f>anotacoes!L2527</f>
        <v xml:space="preserve"> 00:03:59,227</v>
      </c>
      <c r="J2527" t="str">
        <f>IF(L2527="PAUSE",E2527,IF(anotacoes!G2531=conversao_anotacoes!C2527,conversao_anotacoes!C2527,conversao_anotacoes!D2527))</f>
        <v>ELMONT, G</v>
      </c>
      <c r="K2527" t="str">
        <f t="shared" si="78"/>
        <v>NAKAI</v>
      </c>
      <c r="L2527" t="str">
        <f>UPPER(anotacoes!H2527)</f>
        <v>DISPLACEMENT</v>
      </c>
      <c r="M2527" t="str">
        <f>IF(OR(L2527="ATTACK",L2527="FINTA"),"&lt;TECNICA&gt;",UPPER(anotacoes!I2527))</f>
        <v>2-3 STEP HESITANT LEFT</v>
      </c>
      <c r="N2527" t="str">
        <f>IF(OR(L2527="ATTACK",L2527="FINTA"),UPPER(anotacoes!I2527),"")</f>
        <v/>
      </c>
      <c r="O2527" s="6" t="str">
        <f>IF(anotacoes!N2527=0,"",anotacoes!N2527)</f>
        <v/>
      </c>
      <c r="P2527" t="str">
        <f>IF(anotacoes!M2527=0,"",UPPER(anotacoes!M2527))</f>
        <v/>
      </c>
      <c r="Q2527" t="str">
        <f t="shared" si="79"/>
        <v>INSERT INTO CONVERSAO_LUTA_ACAO (cd_conversao, id_luta, sequencia, momento_inicio, momento_fim, quem_faz, quem_sofre, acao_tipo, acao, tecnica, direcao, pontuacao) VALUES (1, 40, 53, TRIM(' 00:03:56,460'), TRIM(' 00:03:59,227'), 'ELMONT, G', 'NAKAI', 'DISPLACEMENT', '2-3 STEP HESITANT LEFT', NULL, NULL, NULL)</v>
      </c>
      <c r="R2527" t="s">
        <v>10327</v>
      </c>
    </row>
    <row r="2528" spans="1:18" hidden="1" x14ac:dyDescent="0.25">
      <c r="A2528" s="7">
        <f>anotacoes!D2528</f>
        <v>40923</v>
      </c>
      <c r="B2528" t="str">
        <f>anotacoes!C2528</f>
        <v>WORLD MASTERS ALMATY 2012</v>
      </c>
      <c r="C2528" t="str">
        <f>anotacoes!E2528</f>
        <v>ELMONT, G</v>
      </c>
      <c r="D2528" t="str">
        <f>anotacoes!F2528</f>
        <v>NAKAI</v>
      </c>
      <c r="E2528" t="s">
        <v>10325</v>
      </c>
      <c r="F2528">
        <f>anotacoes!A2528</f>
        <v>40</v>
      </c>
      <c r="G2528">
        <f>anotacoes!B2528</f>
        <v>54</v>
      </c>
      <c r="H2528" t="str">
        <f>anotacoes!K2528</f>
        <v xml:space="preserve"> 00:03:59,227</v>
      </c>
      <c r="I2528" t="str">
        <f>anotacoes!L2528</f>
        <v xml:space="preserve"> 00:04:01,538</v>
      </c>
      <c r="J2528" t="str">
        <f>IF(L2528="PAUSE",E2528,IF(anotacoes!G2532=conversao_anotacoes!C2528,conversao_anotacoes!C2528,conversao_anotacoes!D2528))</f>
        <v>ELMONT, G</v>
      </c>
      <c r="K2528" t="str">
        <f t="shared" si="78"/>
        <v>NAKAI</v>
      </c>
      <c r="L2528" t="str">
        <f>UPPER(anotacoes!H2528)</f>
        <v>GRIP TIME</v>
      </c>
      <c r="M2528" t="str">
        <f>IF(OR(L2528="ATTACK",L2528="FINTA"),"&lt;TECNICA&gt;",UPPER(anotacoes!I2528))</f>
        <v>RIGHT COLLAR</v>
      </c>
      <c r="N2528" t="str">
        <f>IF(OR(L2528="ATTACK",L2528="FINTA"),UPPER(anotacoes!I2528),"")</f>
        <v/>
      </c>
      <c r="O2528" s="6" t="str">
        <f>IF(anotacoes!N2528=0,"",anotacoes!N2528)</f>
        <v/>
      </c>
      <c r="P2528" t="str">
        <f>IF(anotacoes!M2528=0,"",UPPER(anotacoes!M2528))</f>
        <v/>
      </c>
      <c r="Q2528" t="str">
        <f t="shared" si="79"/>
        <v>INSERT INTO CONVERSAO_LUTA_ACAO (cd_conversao, id_luta, sequencia, momento_inicio, momento_fim, quem_faz, quem_sofre, acao_tipo, acao, tecnica, direcao, pontuacao) VALUES (1, 40, 54, TRIM(' 00:03:59,227'), TRIM(' 00:04:01,538'), 'ELMONT, G', 'NAKAI', 'GRIP TIME', 'RIGHT COLLAR', NULL, NULL, NULL)</v>
      </c>
      <c r="R2528" t="s">
        <v>10327</v>
      </c>
    </row>
    <row r="2529" spans="1:18" hidden="1" x14ac:dyDescent="0.25">
      <c r="A2529" s="7">
        <f>anotacoes!D2529</f>
        <v>40923</v>
      </c>
      <c r="B2529" t="str">
        <f>anotacoes!C2529</f>
        <v>WORLD MASTERS ALMATY 2012</v>
      </c>
      <c r="C2529" t="str">
        <f>anotacoes!E2529</f>
        <v>ELMONT, G</v>
      </c>
      <c r="D2529" t="str">
        <f>anotacoes!F2529</f>
        <v>NAKAI</v>
      </c>
      <c r="E2529" t="s">
        <v>10325</v>
      </c>
      <c r="F2529">
        <f>anotacoes!A2529</f>
        <v>40</v>
      </c>
      <c r="G2529">
        <f>anotacoes!B2529</f>
        <v>55</v>
      </c>
      <c r="H2529" t="str">
        <f>anotacoes!K2529</f>
        <v xml:space="preserve"> 00:04:01,538</v>
      </c>
      <c r="I2529" t="str">
        <f>anotacoes!L2529</f>
        <v xml:space="preserve"> 00:04:02,801</v>
      </c>
      <c r="J2529" t="str">
        <f>IF(L2529="PAUSE",E2529,IF(anotacoes!G2533=conversao_anotacoes!C2529,conversao_anotacoes!C2529,conversao_anotacoes!D2529))</f>
        <v>ELMONT, G</v>
      </c>
      <c r="K2529" t="str">
        <f t="shared" si="78"/>
        <v>NAKAI</v>
      </c>
      <c r="L2529" t="str">
        <f>UPPER(anotacoes!H2529)</f>
        <v>DEFENSE</v>
      </c>
      <c r="M2529" t="str">
        <f>IF(OR(L2529="ATTACK",L2529="FINTA"),"&lt;TECNICA&gt;",UPPER(anotacoes!I2529))</f>
        <v>USING BODY MASS</v>
      </c>
      <c r="N2529" t="str">
        <f>IF(OR(L2529="ATTACK",L2529="FINTA"),UPPER(anotacoes!I2529),"")</f>
        <v/>
      </c>
      <c r="O2529" s="6" t="str">
        <f>IF(anotacoes!N2529=0,"",anotacoes!N2529)</f>
        <v/>
      </c>
      <c r="P2529" t="str">
        <f>IF(anotacoes!M2529=0,"",UPPER(anotacoes!M2529))</f>
        <v/>
      </c>
      <c r="Q2529" t="str">
        <f t="shared" si="79"/>
        <v>INSERT INTO CONVERSAO_LUTA_ACAO (cd_conversao, id_luta, sequencia, momento_inicio, momento_fim, quem_faz, quem_sofre, acao_tipo, acao, tecnica, direcao, pontuacao) VALUES (1, 40, 55, TRIM(' 00:04:01,538'), TRIM(' 00:04:02,801'), 'ELMONT, G', 'NAKAI', 'DEFENSE', 'USING BODY MASS', NULL, NULL, NULL)</v>
      </c>
      <c r="R2529" t="s">
        <v>10327</v>
      </c>
    </row>
    <row r="2530" spans="1:18" hidden="1" x14ac:dyDescent="0.25">
      <c r="A2530" s="7">
        <f>anotacoes!D2530</f>
        <v>40923</v>
      </c>
      <c r="B2530" t="str">
        <f>anotacoes!C2530</f>
        <v>WORLD MASTERS ALMATY 2012</v>
      </c>
      <c r="C2530" t="str">
        <f>anotacoes!E2530</f>
        <v>ELMONT, G</v>
      </c>
      <c r="D2530" t="str">
        <f>anotacoes!F2530</f>
        <v>NAKAI</v>
      </c>
      <c r="E2530" t="s">
        <v>10325</v>
      </c>
      <c r="F2530">
        <f>anotacoes!A2530</f>
        <v>40</v>
      </c>
      <c r="G2530">
        <f>anotacoes!B2530</f>
        <v>56</v>
      </c>
      <c r="H2530" t="str">
        <f>anotacoes!K2530</f>
        <v xml:space="preserve"> 00:04:02,801</v>
      </c>
      <c r="I2530" t="str">
        <f>anotacoes!L2530</f>
        <v xml:space="preserve"> 00:04:03,679</v>
      </c>
      <c r="J2530" t="str">
        <f>IF(L2530="PAUSE",E2530,IF(anotacoes!G2534=conversao_anotacoes!C2530,conversao_anotacoes!C2530,conversao_anotacoes!D2530))</f>
        <v>ELMONT, G</v>
      </c>
      <c r="K2530" t="str">
        <f t="shared" si="78"/>
        <v>NAKAI</v>
      </c>
      <c r="L2530" t="str">
        <f>UPPER(anotacoes!H2530)</f>
        <v>GRIP TIME</v>
      </c>
      <c r="M2530" t="str">
        <f>IF(OR(L2530="ATTACK",L2530="FINTA"),"&lt;TECNICA&gt;",UPPER(anotacoes!I2530))</f>
        <v>LEFT COLLAR RIGHT SLEEVE</v>
      </c>
      <c r="N2530" t="str">
        <f>IF(OR(L2530="ATTACK",L2530="FINTA"),UPPER(anotacoes!I2530),"")</f>
        <v/>
      </c>
      <c r="O2530" s="6" t="str">
        <f>IF(anotacoes!N2530=0,"",anotacoes!N2530)</f>
        <v/>
      </c>
      <c r="P2530" t="str">
        <f>IF(anotacoes!M2530=0,"",UPPER(anotacoes!M2530))</f>
        <v/>
      </c>
      <c r="Q2530" t="str">
        <f t="shared" si="79"/>
        <v>INSERT INTO CONVERSAO_LUTA_ACAO (cd_conversao, id_luta, sequencia, momento_inicio, momento_fim, quem_faz, quem_sofre, acao_tipo, acao, tecnica, direcao, pontuacao) VALUES (1, 40, 56, TRIM(' 00:04:02,801'), TRIM(' 00:04:03,679'), 'ELMONT, G', 'NAKAI', 'GRIP TIME', 'LEFT COLLAR RIGHT SLEEVE', NULL, NULL, NULL)</v>
      </c>
      <c r="R2530" t="s">
        <v>10327</v>
      </c>
    </row>
    <row r="2531" spans="1:18" hidden="1" x14ac:dyDescent="0.25">
      <c r="A2531" s="7">
        <f>anotacoes!D2531</f>
        <v>40923</v>
      </c>
      <c r="B2531" t="str">
        <f>anotacoes!C2531</f>
        <v>WORLD MASTERS ALMATY 2012</v>
      </c>
      <c r="C2531" t="str">
        <f>anotacoes!E2531</f>
        <v>ELMONT, G</v>
      </c>
      <c r="D2531" t="str">
        <f>anotacoes!F2531</f>
        <v>NAKAI</v>
      </c>
      <c r="E2531" t="s">
        <v>10325</v>
      </c>
      <c r="F2531">
        <f>anotacoes!A2531</f>
        <v>40</v>
      </c>
      <c r="G2531">
        <f>anotacoes!B2531</f>
        <v>57</v>
      </c>
      <c r="H2531" t="str">
        <f>anotacoes!K2531</f>
        <v xml:space="preserve"> 00:04:03,679</v>
      </c>
      <c r="I2531" t="str">
        <f>anotacoes!L2531</f>
        <v xml:space="preserve"> 00:04:05,082</v>
      </c>
      <c r="J2531" t="str">
        <f>IF(L2531="PAUSE",E2531,IF(anotacoes!G2535=conversao_anotacoes!C2531,conversao_anotacoes!C2531,conversao_anotacoes!D2531))</f>
        <v>ELMONT, G</v>
      </c>
      <c r="K2531" t="str">
        <f t="shared" si="78"/>
        <v>NAKAI</v>
      </c>
      <c r="L2531" t="str">
        <f>UPPER(anotacoes!H2531)</f>
        <v>TRANSITION</v>
      </c>
      <c r="M2531" t="str">
        <f>IF(OR(L2531="ATTACK",L2531="FINTA"),"&lt;TECNICA&gt;",UPPER(anotacoes!I2531))</f>
        <v>WITHOUT ATTACK</v>
      </c>
      <c r="N2531" t="str">
        <f>IF(OR(L2531="ATTACK",L2531="FINTA"),UPPER(anotacoes!I2531),"")</f>
        <v/>
      </c>
      <c r="O2531" s="6" t="str">
        <f>IF(anotacoes!N2531=0,"",anotacoes!N2531)</f>
        <v/>
      </c>
      <c r="P2531" t="str">
        <f>IF(anotacoes!M2531=0,"",UPPER(anotacoes!M2531))</f>
        <v/>
      </c>
      <c r="Q2531" t="str">
        <f t="shared" si="79"/>
        <v>INSERT INTO CONVERSAO_LUTA_ACAO (cd_conversao, id_luta, sequencia, momento_inicio, momento_fim, quem_faz, quem_sofre, acao_tipo, acao, tecnica, direcao, pontuacao) VALUES (1, 40, 57, TRIM(' 00:04:03,679'), TRIM(' 00:04:05,082'), 'ELMONT, G', 'NAKAI', 'TRANSITION', 'WITHOUT ATTACK', NULL, NULL, NULL)</v>
      </c>
      <c r="R2531" t="s">
        <v>10327</v>
      </c>
    </row>
    <row r="2532" spans="1:18" hidden="1" x14ac:dyDescent="0.25">
      <c r="A2532" s="7">
        <f>anotacoes!D2532</f>
        <v>40923</v>
      </c>
      <c r="B2532" t="str">
        <f>anotacoes!C2532</f>
        <v>WORLD MASTERS ALMATY 2012</v>
      </c>
      <c r="C2532" t="str">
        <f>anotacoes!E2532</f>
        <v>ELMONT, G</v>
      </c>
      <c r="D2532" t="str">
        <f>anotacoes!F2532</f>
        <v>NAKAI</v>
      </c>
      <c r="E2532" t="s">
        <v>10325</v>
      </c>
      <c r="F2532">
        <f>anotacoes!A2532</f>
        <v>40</v>
      </c>
      <c r="G2532">
        <f>anotacoes!B2532</f>
        <v>58</v>
      </c>
      <c r="H2532" t="str">
        <f>anotacoes!K2532</f>
        <v xml:space="preserve"> 00:04:05,082</v>
      </c>
      <c r="I2532" t="str">
        <f>anotacoes!L2532</f>
        <v xml:space="preserve"> 00:04:05,642</v>
      </c>
      <c r="J2532" t="str">
        <f>IF(L2532="PAUSE",E2532,IF(anotacoes!G2536=conversao_anotacoes!C2532,conversao_anotacoes!C2532,conversao_anotacoes!D2532))</f>
        <v>&lt;ARBITRO_DESCONHECIDO&gt;</v>
      </c>
      <c r="K2532" t="str">
        <f t="shared" si="78"/>
        <v/>
      </c>
      <c r="L2532" t="str">
        <f>UPPER(anotacoes!H2532)</f>
        <v>PAUSE</v>
      </c>
      <c r="M2532" t="str">
        <f>IF(OR(L2532="ATTACK",L2532="FINTA"),"&lt;TECNICA&gt;",UPPER(anotacoes!I2532))</f>
        <v>&lt;NAO_CLASSIFICADO&gt;</v>
      </c>
      <c r="N2532" t="str">
        <f>IF(OR(L2532="ATTACK",L2532="FINTA"),UPPER(anotacoes!I2532),"")</f>
        <v/>
      </c>
      <c r="O2532" s="6" t="str">
        <f>IF(anotacoes!N2532=0,"",anotacoes!N2532)</f>
        <v/>
      </c>
      <c r="P2532" t="str">
        <f>IF(anotacoes!M2532=0,"",UPPER(anotacoes!M2532))</f>
        <v/>
      </c>
      <c r="Q2532" t="str">
        <f t="shared" si="79"/>
        <v>INSERT INTO CONVERSAO_LUTA_ACAO (cd_conversao, id_luta, sequencia, momento_inicio, momento_fim, quem_faz, quem_sofre, acao_tipo, acao, tecnica, direcao, pontuacao) VALUES (1, 40, 58, TRIM(' 00:04:05,082'), TRIM(' 00:04:05,642'), '&lt;ARBITRO_DESCONHECIDO&gt;', '', 'PAUSE', '&lt;NAO_CLASSIFICADO&gt;', NULL, NULL, NULL)</v>
      </c>
      <c r="R2532" t="s">
        <v>10327</v>
      </c>
    </row>
    <row r="2533" spans="1:18" hidden="1" x14ac:dyDescent="0.25">
      <c r="A2533" s="7">
        <f>anotacoes!D2533</f>
        <v>40923</v>
      </c>
      <c r="B2533" t="str">
        <f>anotacoes!C2533</f>
        <v>WORLD MASTERS ALMATY 2012</v>
      </c>
      <c r="C2533" t="str">
        <f>anotacoes!E2533</f>
        <v>ELMONT, G</v>
      </c>
      <c r="D2533" t="str">
        <f>anotacoes!F2533</f>
        <v>NAKAI</v>
      </c>
      <c r="E2533" t="s">
        <v>10325</v>
      </c>
      <c r="F2533">
        <f>anotacoes!A2533</f>
        <v>40</v>
      </c>
      <c r="G2533">
        <f>anotacoes!B2533</f>
        <v>59</v>
      </c>
      <c r="H2533" t="str">
        <f>anotacoes!K2533</f>
        <v xml:space="preserve"> 00:04:05,642</v>
      </c>
      <c r="I2533" t="str">
        <f>anotacoes!L2533</f>
        <v xml:space="preserve"> 00:04:07,902</v>
      </c>
      <c r="J2533" t="str">
        <f>IF(L2533="PAUSE",E2533,IF(anotacoes!G2537=conversao_anotacoes!C2533,conversao_anotacoes!C2533,conversao_anotacoes!D2533))</f>
        <v>ELMONT, G</v>
      </c>
      <c r="K2533" t="str">
        <f t="shared" si="78"/>
        <v>NAKAI</v>
      </c>
      <c r="L2533" t="str">
        <f>UPPER(anotacoes!H2533)</f>
        <v>DISPLACEMENT</v>
      </c>
      <c r="M2533" t="str">
        <f>IF(OR(L2533="ATTACK",L2533="FINTA"),"&lt;TECNICA&gt;",UPPER(anotacoes!I2533))</f>
        <v>2-3 STEP HESITANT LEFT</v>
      </c>
      <c r="N2533" t="str">
        <f>IF(OR(L2533="ATTACK",L2533="FINTA"),UPPER(anotacoes!I2533),"")</f>
        <v/>
      </c>
      <c r="O2533" s="6" t="str">
        <f>IF(anotacoes!N2533=0,"",anotacoes!N2533)</f>
        <v/>
      </c>
      <c r="P2533" t="str">
        <f>IF(anotacoes!M2533=0,"",UPPER(anotacoes!M2533))</f>
        <v/>
      </c>
      <c r="Q2533" t="str">
        <f t="shared" si="79"/>
        <v>INSERT INTO CONVERSAO_LUTA_ACAO (cd_conversao, id_luta, sequencia, momento_inicio, momento_fim, quem_faz, quem_sofre, acao_tipo, acao, tecnica, direcao, pontuacao) VALUES (1, 40, 59, TRIM(' 00:04:05,642'), TRIM(' 00:04:07,902'), 'ELMONT, G', 'NAKAI', 'DISPLACEMENT', '2-3 STEP HESITANT LEFT', NULL, NULL, NULL)</v>
      </c>
      <c r="R2533" t="s">
        <v>10327</v>
      </c>
    </row>
    <row r="2534" spans="1:18" hidden="1" x14ac:dyDescent="0.25">
      <c r="A2534" s="7">
        <f>anotacoes!D2534</f>
        <v>40923</v>
      </c>
      <c r="B2534" t="str">
        <f>anotacoes!C2534</f>
        <v>WORLD MASTERS ALMATY 2012</v>
      </c>
      <c r="C2534" t="str">
        <f>anotacoes!E2534</f>
        <v>ELMONT, G</v>
      </c>
      <c r="D2534" t="str">
        <f>anotacoes!F2534</f>
        <v>NAKAI</v>
      </c>
      <c r="E2534" t="s">
        <v>10325</v>
      </c>
      <c r="F2534">
        <f>anotacoes!A2534</f>
        <v>40</v>
      </c>
      <c r="G2534">
        <f>anotacoes!B2534</f>
        <v>60</v>
      </c>
      <c r="H2534" t="str">
        <f>anotacoes!K2534</f>
        <v xml:space="preserve"> 00:04:07,902</v>
      </c>
      <c r="I2534" t="str">
        <f>anotacoes!L2534</f>
        <v xml:space="preserve"> 00:04:08,539</v>
      </c>
      <c r="J2534" t="str">
        <f>IF(L2534="PAUSE",E2534,IF(anotacoes!G2538=conversao_anotacoes!C2534,conversao_anotacoes!C2534,conversao_anotacoes!D2534))</f>
        <v>ELMONT, G</v>
      </c>
      <c r="K2534" t="str">
        <f t="shared" si="78"/>
        <v>NAKAI</v>
      </c>
      <c r="L2534" t="str">
        <f>UPPER(anotacoes!H2534)</f>
        <v>DISPLACEMENT</v>
      </c>
      <c r="M2534" t="str">
        <f>IF(OR(L2534="ATTACK",L2534="FINTA"),"&lt;TECNICA&gt;",UPPER(anotacoes!I2534))</f>
        <v>TRY TO GRIP WITH CONTACT</v>
      </c>
      <c r="N2534" t="str">
        <f>IF(OR(L2534="ATTACK",L2534="FINTA"),UPPER(anotacoes!I2534),"")</f>
        <v/>
      </c>
      <c r="O2534" s="6" t="str">
        <f>IF(anotacoes!N2534=0,"",anotacoes!N2534)</f>
        <v/>
      </c>
      <c r="P2534" t="str">
        <f>IF(anotacoes!M2534=0,"",UPPER(anotacoes!M2534))</f>
        <v/>
      </c>
      <c r="Q2534" t="str">
        <f t="shared" si="79"/>
        <v>INSERT INTO CONVERSAO_LUTA_ACAO (cd_conversao, id_luta, sequencia, momento_inicio, momento_fim, quem_faz, quem_sofre, acao_tipo, acao, tecnica, direcao, pontuacao) VALUES (1, 40, 60, TRIM(' 00:04:07,902'), TRIM(' 00:04:08,539'), 'ELMONT, G', 'NAKAI', 'DISPLACEMENT', 'TRY TO GRIP WITH CONTACT', NULL, NULL, NULL)</v>
      </c>
      <c r="R2534" t="s">
        <v>10327</v>
      </c>
    </row>
    <row r="2535" spans="1:18" hidden="1" x14ac:dyDescent="0.25">
      <c r="A2535" s="7">
        <f>anotacoes!D2535</f>
        <v>40923</v>
      </c>
      <c r="B2535" t="str">
        <f>anotacoes!C2535</f>
        <v>WORLD MASTERS ALMATY 2012</v>
      </c>
      <c r="C2535" t="str">
        <f>anotacoes!E2535</f>
        <v>ELMONT, G</v>
      </c>
      <c r="D2535" t="str">
        <f>anotacoes!F2535</f>
        <v>NAKAI</v>
      </c>
      <c r="E2535" t="s">
        <v>10325</v>
      </c>
      <c r="F2535">
        <f>anotacoes!A2535</f>
        <v>40</v>
      </c>
      <c r="G2535">
        <f>anotacoes!B2535</f>
        <v>61</v>
      </c>
      <c r="H2535" t="str">
        <f>anotacoes!K2535</f>
        <v xml:space="preserve"> 00:04:08,539</v>
      </c>
      <c r="I2535" t="str">
        <f>anotacoes!L2535</f>
        <v xml:space="preserve"> 00:04:10,954</v>
      </c>
      <c r="J2535" t="str">
        <f>IF(L2535="PAUSE",E2535,IF(anotacoes!G2539=conversao_anotacoes!C2535,conversao_anotacoes!C2535,conversao_anotacoes!D2535))</f>
        <v>ELMONT, G</v>
      </c>
      <c r="K2535" t="str">
        <f t="shared" si="78"/>
        <v>NAKAI</v>
      </c>
      <c r="L2535" t="str">
        <f>UPPER(anotacoes!H2535)</f>
        <v>GRIP TIME</v>
      </c>
      <c r="M2535" t="str">
        <f>IF(OR(L2535="ATTACK",L2535="FINTA"),"&lt;TECNICA&gt;",UPPER(anotacoes!I2535))</f>
        <v>RIGHT SLEEVE LEFT SLEEVE</v>
      </c>
      <c r="N2535" t="str">
        <f>IF(OR(L2535="ATTACK",L2535="FINTA"),UPPER(anotacoes!I2535),"")</f>
        <v/>
      </c>
      <c r="O2535" s="6" t="str">
        <f>IF(anotacoes!N2535=0,"",anotacoes!N2535)</f>
        <v/>
      </c>
      <c r="P2535" t="str">
        <f>IF(anotacoes!M2535=0,"",UPPER(anotacoes!M2535))</f>
        <v/>
      </c>
      <c r="Q2535" t="str">
        <f t="shared" si="79"/>
        <v>INSERT INTO CONVERSAO_LUTA_ACAO (cd_conversao, id_luta, sequencia, momento_inicio, momento_fim, quem_faz, quem_sofre, acao_tipo, acao, tecnica, direcao, pontuacao) VALUES (1, 40, 61, TRIM(' 00:04:08,539'), TRIM(' 00:04:10,954'), 'ELMONT, G', 'NAKAI', 'GRIP TIME', 'RIGHT SLEEVE LEFT SLEEVE', NULL, NULL, NULL)</v>
      </c>
      <c r="R2535" t="s">
        <v>10327</v>
      </c>
    </row>
    <row r="2536" spans="1:18" hidden="1" x14ac:dyDescent="0.25">
      <c r="A2536" s="7">
        <f>anotacoes!D2536</f>
        <v>40923</v>
      </c>
      <c r="B2536" t="str">
        <f>anotacoes!C2536</f>
        <v>WORLD MASTERS ALMATY 2012</v>
      </c>
      <c r="C2536" t="str">
        <f>anotacoes!E2536</f>
        <v>ELMONT, G</v>
      </c>
      <c r="D2536" t="str">
        <f>anotacoes!F2536</f>
        <v>NAKAI</v>
      </c>
      <c r="E2536" t="s">
        <v>10325</v>
      </c>
      <c r="F2536">
        <f>anotacoes!A2536</f>
        <v>40</v>
      </c>
      <c r="G2536">
        <f>anotacoes!B2536</f>
        <v>62</v>
      </c>
      <c r="H2536" t="str">
        <f>anotacoes!K2536</f>
        <v xml:space="preserve"> 00:04:10,954</v>
      </c>
      <c r="I2536" t="str">
        <f>anotacoes!L2536</f>
        <v xml:space="preserve"> 00:04:11,780</v>
      </c>
      <c r="J2536" t="str">
        <f>IF(L2536="PAUSE",E2536,IF(anotacoes!G2540=conversao_anotacoes!C2536,conversao_anotacoes!C2536,conversao_anotacoes!D2536))</f>
        <v>ELMONT, G</v>
      </c>
      <c r="K2536" t="str">
        <f t="shared" si="78"/>
        <v>NAKAI</v>
      </c>
      <c r="L2536" t="str">
        <f>UPPER(anotacoes!H2536)</f>
        <v>GRIP TIME</v>
      </c>
      <c r="M2536" t="str">
        <f>IF(OR(L2536="ATTACK",L2536="FINTA"),"&lt;TECNICA&gt;",UPPER(anotacoes!I2536))</f>
        <v>LEFT SLEEVE</v>
      </c>
      <c r="N2536" t="str">
        <f>IF(OR(L2536="ATTACK",L2536="FINTA"),UPPER(anotacoes!I2536),"")</f>
        <v/>
      </c>
      <c r="O2536" s="6" t="str">
        <f>IF(anotacoes!N2536=0,"",anotacoes!N2536)</f>
        <v/>
      </c>
      <c r="P2536" t="str">
        <f>IF(anotacoes!M2536=0,"",UPPER(anotacoes!M2536))</f>
        <v/>
      </c>
      <c r="Q2536" t="str">
        <f t="shared" si="79"/>
        <v>INSERT INTO CONVERSAO_LUTA_ACAO (cd_conversao, id_luta, sequencia, momento_inicio, momento_fim, quem_faz, quem_sofre, acao_tipo, acao, tecnica, direcao, pontuacao) VALUES (1, 40, 62, TRIM(' 00:04:10,954'), TRIM(' 00:04:11,780'), 'ELMONT, G', 'NAKAI', 'GRIP TIME', 'LEFT SLEEVE', NULL, NULL, NULL)</v>
      </c>
      <c r="R2536" t="s">
        <v>10327</v>
      </c>
    </row>
    <row r="2537" spans="1:18" hidden="1" x14ac:dyDescent="0.25">
      <c r="A2537" s="7">
        <f>anotacoes!D2537</f>
        <v>40923</v>
      </c>
      <c r="B2537" t="str">
        <f>anotacoes!C2537</f>
        <v>WORLD MASTERS ALMATY 2012</v>
      </c>
      <c r="C2537" t="str">
        <f>anotacoes!E2537</f>
        <v>ELMONT, G</v>
      </c>
      <c r="D2537" t="str">
        <f>anotacoes!F2537</f>
        <v>NAKAI</v>
      </c>
      <c r="E2537" t="s">
        <v>10325</v>
      </c>
      <c r="F2537">
        <f>anotacoes!A2537</f>
        <v>40</v>
      </c>
      <c r="G2537">
        <f>anotacoes!B2537</f>
        <v>63</v>
      </c>
      <c r="H2537" t="str">
        <f>anotacoes!K2537</f>
        <v xml:space="preserve"> 00:04:11,780</v>
      </c>
      <c r="I2537" t="str">
        <f>anotacoes!L2537</f>
        <v xml:space="preserve"> 00:04:19,870</v>
      </c>
      <c r="J2537" t="str">
        <f>IF(L2537="PAUSE",E2537,IF(anotacoes!G2541=conversao_anotacoes!C2537,conversao_anotacoes!C2537,conversao_anotacoes!D2537))</f>
        <v>ELMONT, G</v>
      </c>
      <c r="K2537" t="str">
        <f t="shared" si="78"/>
        <v>NAKAI</v>
      </c>
      <c r="L2537" t="str">
        <f>UPPER(anotacoes!H2537)</f>
        <v>DISPLACEMENT</v>
      </c>
      <c r="M2537" t="str">
        <f>IF(OR(L2537="ATTACK",L2537="FINTA"),"&lt;TECNICA&gt;",UPPER(anotacoes!I2537))</f>
        <v>TRY TO GRIP WITH CONTACT</v>
      </c>
      <c r="N2537" t="str">
        <f>IF(OR(L2537="ATTACK",L2537="FINTA"),UPPER(anotacoes!I2537),"")</f>
        <v/>
      </c>
      <c r="O2537" s="6" t="str">
        <f>IF(anotacoes!N2537=0,"",anotacoes!N2537)</f>
        <v/>
      </c>
      <c r="P2537" t="str">
        <f>IF(anotacoes!M2537=0,"",UPPER(anotacoes!M2537))</f>
        <v/>
      </c>
      <c r="Q2537" t="str">
        <f t="shared" si="79"/>
        <v>INSERT INTO CONVERSAO_LUTA_ACAO (cd_conversao, id_luta, sequencia, momento_inicio, momento_fim, quem_faz, quem_sofre, acao_tipo, acao, tecnica, direcao, pontuacao) VALUES (1, 40, 63, TRIM(' 00:04:11,780'), TRIM(' 00:04:19,870'), 'ELMONT, G', 'NAKAI', 'DISPLACEMENT', 'TRY TO GRIP WITH CONTACT', NULL, NULL, NULL)</v>
      </c>
      <c r="R2537" t="s">
        <v>10327</v>
      </c>
    </row>
    <row r="2538" spans="1:18" hidden="1" x14ac:dyDescent="0.25">
      <c r="A2538" s="7">
        <f>anotacoes!D2538</f>
        <v>40923</v>
      </c>
      <c r="B2538" t="str">
        <f>anotacoes!C2538</f>
        <v>WORLD MASTERS ALMATY 2012</v>
      </c>
      <c r="C2538" t="str">
        <f>anotacoes!E2538</f>
        <v>ELMONT, G</v>
      </c>
      <c r="D2538" t="str">
        <f>anotacoes!F2538</f>
        <v>NAKAI</v>
      </c>
      <c r="E2538" t="s">
        <v>10325</v>
      </c>
      <c r="F2538">
        <f>anotacoes!A2538</f>
        <v>40</v>
      </c>
      <c r="G2538">
        <f>anotacoes!B2538</f>
        <v>64</v>
      </c>
      <c r="H2538" t="str">
        <f>anotacoes!K2538</f>
        <v xml:space="preserve"> 00:04:19,870</v>
      </c>
      <c r="I2538" t="str">
        <f>anotacoes!L2538</f>
        <v xml:space="preserve"> 00:05:04,392</v>
      </c>
      <c r="J2538" t="str">
        <f>IF(L2538="PAUSE",E2538,IF(anotacoes!G2542=conversao_anotacoes!C2538,conversao_anotacoes!C2538,conversao_anotacoes!D2538))</f>
        <v>ELMONT, G</v>
      </c>
      <c r="K2538" t="str">
        <f t="shared" si="78"/>
        <v>NAKAI</v>
      </c>
      <c r="L2538" t="str">
        <f>UPPER(anotacoes!H2538)</f>
        <v>GRIP TIME</v>
      </c>
      <c r="M2538" t="str">
        <f>IF(OR(L2538="ATTACK",L2538="FINTA"),"&lt;TECNICA&gt;",UPPER(anotacoes!I2538))</f>
        <v>RIGHT COLLAR</v>
      </c>
      <c r="N2538" t="str">
        <f>IF(OR(L2538="ATTACK",L2538="FINTA"),UPPER(anotacoes!I2538),"")</f>
        <v/>
      </c>
      <c r="O2538" s="6" t="str">
        <f>IF(anotacoes!N2538=0,"",anotacoes!N2538)</f>
        <v/>
      </c>
      <c r="P2538" t="str">
        <f>IF(anotacoes!M2538=0,"",UPPER(anotacoes!M2538))</f>
        <v/>
      </c>
      <c r="Q2538" t="str">
        <f t="shared" si="79"/>
        <v>INSERT INTO CONVERSAO_LUTA_ACAO (cd_conversao, id_luta, sequencia, momento_inicio, momento_fim, quem_faz, quem_sofre, acao_tipo, acao, tecnica, direcao, pontuacao) VALUES (1, 40, 64, TRIM(' 00:04:19,870'), TRIM(' 00:05:04,392'), 'ELMONT, G', 'NAKAI', 'GRIP TIME', 'RIGHT COLLAR', NULL, NULL, NULL)</v>
      </c>
      <c r="R2538" t="s">
        <v>10327</v>
      </c>
    </row>
    <row r="2539" spans="1:18" hidden="1" x14ac:dyDescent="0.25">
      <c r="A2539" s="7">
        <f>anotacoes!D2539</f>
        <v>40923</v>
      </c>
      <c r="B2539" t="str">
        <f>anotacoes!C2539</f>
        <v>WORLD MASTERS ALMATY 2012</v>
      </c>
      <c r="C2539" t="str">
        <f>anotacoes!E2539</f>
        <v>ELMONT, G</v>
      </c>
      <c r="D2539" t="str">
        <f>anotacoes!F2539</f>
        <v>NAKAI</v>
      </c>
      <c r="E2539" t="s">
        <v>10325</v>
      </c>
      <c r="F2539">
        <f>anotacoes!A2539</f>
        <v>40</v>
      </c>
      <c r="G2539">
        <f>anotacoes!B2539</f>
        <v>65</v>
      </c>
      <c r="H2539" t="str">
        <f>anotacoes!K2539</f>
        <v xml:space="preserve"> 00:05:04,392</v>
      </c>
      <c r="I2539" t="str">
        <f>anotacoes!L2539</f>
        <v xml:space="preserve"> 00:05:05,141</v>
      </c>
      <c r="J2539" t="str">
        <f>IF(L2539="PAUSE",E2539,IF(anotacoes!G2543=conversao_anotacoes!C2539,conversao_anotacoes!C2539,conversao_anotacoes!D2539))</f>
        <v>ELMONT, G</v>
      </c>
      <c r="K2539" t="str">
        <f t="shared" si="78"/>
        <v>NAKAI</v>
      </c>
      <c r="L2539" t="str">
        <f>UPPER(anotacoes!H2539)</f>
        <v>DEFENSE</v>
      </c>
      <c r="M2539" t="str">
        <f>IF(OR(L2539="ATTACK",L2539="FINTA"),"&lt;TECNICA&gt;",UPPER(anotacoes!I2539))</f>
        <v>TAE-SABAKI RIGHT INCLINED</v>
      </c>
      <c r="N2539" t="str">
        <f>IF(OR(L2539="ATTACK",L2539="FINTA"),UPPER(anotacoes!I2539),"")</f>
        <v/>
      </c>
      <c r="O2539" s="6" t="str">
        <f>IF(anotacoes!N2539=0,"",anotacoes!N2539)</f>
        <v/>
      </c>
      <c r="P2539" t="str">
        <f>IF(anotacoes!M2539=0,"",UPPER(anotacoes!M2539))</f>
        <v/>
      </c>
      <c r="Q2539" t="str">
        <f t="shared" si="79"/>
        <v>INSERT INTO CONVERSAO_LUTA_ACAO (cd_conversao, id_luta, sequencia, momento_inicio, momento_fim, quem_faz, quem_sofre, acao_tipo, acao, tecnica, direcao, pontuacao) VALUES (1, 40, 65, TRIM(' 00:05:04,392'), TRIM(' 00:05:05,141'), 'ELMONT, G', 'NAKAI', 'DEFENSE', 'TAE-SABAKI RIGHT INCLINED', NULL, NULL, NULL)</v>
      </c>
      <c r="R2539" t="s">
        <v>10327</v>
      </c>
    </row>
    <row r="2540" spans="1:18" hidden="1" x14ac:dyDescent="0.25">
      <c r="A2540" s="7">
        <f>anotacoes!D2540</f>
        <v>40923</v>
      </c>
      <c r="B2540" t="str">
        <f>anotacoes!C2540</f>
        <v>WORLD MASTERS ALMATY 2012</v>
      </c>
      <c r="C2540" t="str">
        <f>anotacoes!E2540</f>
        <v>ELMONT, G</v>
      </c>
      <c r="D2540" t="str">
        <f>anotacoes!F2540</f>
        <v>NAKAI</v>
      </c>
      <c r="E2540" t="s">
        <v>10325</v>
      </c>
      <c r="F2540">
        <f>anotacoes!A2540</f>
        <v>40</v>
      </c>
      <c r="G2540">
        <f>anotacoes!B2540</f>
        <v>66</v>
      </c>
      <c r="H2540" t="str">
        <f>anotacoes!K2540</f>
        <v xml:space="preserve"> 00:05:05,141</v>
      </c>
      <c r="I2540" t="str">
        <f>anotacoes!L2540</f>
        <v xml:space="preserve"> 00:05:06,927</v>
      </c>
      <c r="J2540" t="str">
        <f>IF(L2540="PAUSE",E2540,IF(anotacoes!G2544=conversao_anotacoes!C2540,conversao_anotacoes!C2540,conversao_anotacoes!D2540))</f>
        <v>&lt;ARBITRO_DESCONHECIDO&gt;</v>
      </c>
      <c r="K2540" t="str">
        <f t="shared" si="78"/>
        <v/>
      </c>
      <c r="L2540" t="str">
        <f>UPPER(anotacoes!H2540)</f>
        <v>PAUSE</v>
      </c>
      <c r="M2540" t="str">
        <f>IF(OR(L2540="ATTACK",L2540="FINTA"),"&lt;TECNICA&gt;",UPPER(anotacoes!I2540))</f>
        <v>&lt;NAO_CLASSIFICADO&gt;</v>
      </c>
      <c r="N2540" t="str">
        <f>IF(OR(L2540="ATTACK",L2540="FINTA"),UPPER(anotacoes!I2540),"")</f>
        <v/>
      </c>
      <c r="O2540" s="6" t="str">
        <f>IF(anotacoes!N2540=0,"",anotacoes!N2540)</f>
        <v/>
      </c>
      <c r="P2540" t="str">
        <f>IF(anotacoes!M2540=0,"",UPPER(anotacoes!M2540))</f>
        <v/>
      </c>
      <c r="Q2540" t="str">
        <f t="shared" si="79"/>
        <v>INSERT INTO CONVERSAO_LUTA_ACAO (cd_conversao, id_luta, sequencia, momento_inicio, momento_fim, quem_faz, quem_sofre, acao_tipo, acao, tecnica, direcao, pontuacao) VALUES (1, 40, 66, TRIM(' 00:05:05,141'), TRIM(' 00:05:06,927'), '&lt;ARBITRO_DESCONHECIDO&gt;', '', 'PAUSE', '&lt;NAO_CLASSIFICADO&gt;', NULL, NULL, NULL)</v>
      </c>
      <c r="R2540" t="s">
        <v>10327</v>
      </c>
    </row>
    <row r="2541" spans="1:18" hidden="1" x14ac:dyDescent="0.25">
      <c r="A2541" s="7">
        <f>anotacoes!D2541</f>
        <v>40923</v>
      </c>
      <c r="B2541" t="str">
        <f>anotacoes!C2541</f>
        <v>WORLD MASTERS ALMATY 2012</v>
      </c>
      <c r="C2541" t="str">
        <f>anotacoes!E2541</f>
        <v>ELMONT, G</v>
      </c>
      <c r="D2541" t="str">
        <f>anotacoes!F2541</f>
        <v>NAKAI</v>
      </c>
      <c r="E2541" t="s">
        <v>10325</v>
      </c>
      <c r="F2541">
        <f>anotacoes!A2541</f>
        <v>40</v>
      </c>
      <c r="G2541">
        <f>anotacoes!B2541</f>
        <v>67</v>
      </c>
      <c r="H2541" t="str">
        <f>anotacoes!K2541</f>
        <v xml:space="preserve"> 00:05:06,927</v>
      </c>
      <c r="I2541" t="str">
        <f>anotacoes!L2541</f>
        <v xml:space="preserve"> 00:05:10,665</v>
      </c>
      <c r="J2541" t="str">
        <f>IF(L2541="PAUSE",E2541,IF(anotacoes!G2545=conversao_anotacoes!C2541,conversao_anotacoes!C2541,conversao_anotacoes!D2541))</f>
        <v>ELMONT, G</v>
      </c>
      <c r="K2541" t="str">
        <f t="shared" si="78"/>
        <v>NAKAI</v>
      </c>
      <c r="L2541" t="str">
        <f>UPPER(anotacoes!H2541)</f>
        <v>DISPLACEMENT</v>
      </c>
      <c r="M2541" t="str">
        <f>IF(OR(L2541="ATTACK",L2541="FINTA"),"&lt;TECNICA&gt;",UPPER(anotacoes!I2541))</f>
        <v>2-3 STEP HESITANT LEFT</v>
      </c>
      <c r="N2541" t="str">
        <f>IF(OR(L2541="ATTACK",L2541="FINTA"),UPPER(anotacoes!I2541),"")</f>
        <v/>
      </c>
      <c r="O2541" s="6" t="str">
        <f>IF(anotacoes!N2541=0,"",anotacoes!N2541)</f>
        <v/>
      </c>
      <c r="P2541" t="str">
        <f>IF(anotacoes!M2541=0,"",UPPER(anotacoes!M2541))</f>
        <v/>
      </c>
      <c r="Q2541" t="str">
        <f t="shared" si="79"/>
        <v>INSERT INTO CONVERSAO_LUTA_ACAO (cd_conversao, id_luta, sequencia, momento_inicio, momento_fim, quem_faz, quem_sofre, acao_tipo, acao, tecnica, direcao, pontuacao) VALUES (1, 40, 67, TRIM(' 00:05:06,927'), TRIM(' 00:05:10,665'), 'ELMONT, G', 'NAKAI', 'DISPLACEMENT', '2-3 STEP HESITANT LEFT', NULL, NULL, NULL)</v>
      </c>
      <c r="R2541" t="s">
        <v>10327</v>
      </c>
    </row>
    <row r="2542" spans="1:18" hidden="1" x14ac:dyDescent="0.25">
      <c r="A2542" s="7">
        <f>anotacoes!D2542</f>
        <v>40923</v>
      </c>
      <c r="B2542" t="str">
        <f>anotacoes!C2542</f>
        <v>WORLD MASTERS ALMATY 2012</v>
      </c>
      <c r="C2542" t="str">
        <f>anotacoes!E2542</f>
        <v>ELMONT, G</v>
      </c>
      <c r="D2542" t="str">
        <f>anotacoes!F2542</f>
        <v>NAKAI</v>
      </c>
      <c r="E2542" t="s">
        <v>10325</v>
      </c>
      <c r="F2542">
        <f>anotacoes!A2542</f>
        <v>40</v>
      </c>
      <c r="G2542">
        <f>anotacoes!B2542</f>
        <v>68</v>
      </c>
      <c r="H2542" t="str">
        <f>anotacoes!K2542</f>
        <v xml:space="preserve"> 00:05:10,665</v>
      </c>
      <c r="I2542" t="str">
        <f>anotacoes!L2542</f>
        <v xml:space="preserve"> 00:05:13,372</v>
      </c>
      <c r="J2542" t="str">
        <f>IF(L2542="PAUSE",E2542,IF(anotacoes!G2546=conversao_anotacoes!C2542,conversao_anotacoes!C2542,conversao_anotacoes!D2542))</f>
        <v>ELMONT, G</v>
      </c>
      <c r="K2542" t="str">
        <f t="shared" si="78"/>
        <v>NAKAI</v>
      </c>
      <c r="L2542" t="str">
        <f>UPPER(anotacoes!H2542)</f>
        <v>GRIP TIME</v>
      </c>
      <c r="M2542" t="str">
        <f>IF(OR(L2542="ATTACK",L2542="FINTA"),"&lt;TECNICA&gt;",UPPER(anotacoes!I2542))</f>
        <v>RIGHT SLEEVE LEFT SLEEVE</v>
      </c>
      <c r="N2542" t="str">
        <f>IF(OR(L2542="ATTACK",L2542="FINTA"),UPPER(anotacoes!I2542),"")</f>
        <v/>
      </c>
      <c r="O2542" s="6" t="str">
        <f>IF(anotacoes!N2542=0,"",anotacoes!N2542)</f>
        <v/>
      </c>
      <c r="P2542" t="str">
        <f>IF(anotacoes!M2542=0,"",UPPER(anotacoes!M2542))</f>
        <v/>
      </c>
      <c r="Q2542" t="str">
        <f t="shared" si="79"/>
        <v>INSERT INTO CONVERSAO_LUTA_ACAO (cd_conversao, id_luta, sequencia, momento_inicio, momento_fim, quem_faz, quem_sofre, acao_tipo, acao, tecnica, direcao, pontuacao) VALUES (1, 40, 68, TRIM(' 00:05:10,665'), TRIM(' 00:05:13,372'), 'ELMONT, G', 'NAKAI', 'GRIP TIME', 'RIGHT SLEEVE LEFT SLEEVE', NULL, NULL, NULL)</v>
      </c>
      <c r="R2542" t="s">
        <v>10327</v>
      </c>
    </row>
    <row r="2543" spans="1:18" hidden="1" x14ac:dyDescent="0.25">
      <c r="A2543" s="7">
        <f>anotacoes!D2543</f>
        <v>40923</v>
      </c>
      <c r="B2543" t="str">
        <f>anotacoes!C2543</f>
        <v>WORLD MASTERS ALMATY 2012</v>
      </c>
      <c r="C2543" t="str">
        <f>anotacoes!E2543</f>
        <v>ELMONT, G</v>
      </c>
      <c r="D2543" t="str">
        <f>anotacoes!F2543</f>
        <v>NAKAI</v>
      </c>
      <c r="E2543" t="s">
        <v>10325</v>
      </c>
      <c r="F2543">
        <f>anotacoes!A2543</f>
        <v>40</v>
      </c>
      <c r="G2543">
        <f>anotacoes!B2543</f>
        <v>69</v>
      </c>
      <c r="H2543" t="str">
        <f>anotacoes!K2543</f>
        <v xml:space="preserve"> 00:05:13,372</v>
      </c>
      <c r="I2543" t="str">
        <f>anotacoes!L2543</f>
        <v xml:space="preserve"> 00:05:13,372</v>
      </c>
      <c r="J2543" t="str">
        <f>IF(L2543="PAUSE",E2543,IF(anotacoes!G2547=conversao_anotacoes!C2543,conversao_anotacoes!C2543,conversao_anotacoes!D2543))</f>
        <v>ELMONT, G</v>
      </c>
      <c r="K2543" t="str">
        <f t="shared" si="78"/>
        <v>NAKAI</v>
      </c>
      <c r="L2543" t="str">
        <f>UPPER(anotacoes!H2543)</f>
        <v>ATTACK</v>
      </c>
      <c r="M2543" t="str">
        <f>IF(OR(L2543="ATTACK",L2543="FINTA"),"&lt;TECNICA&gt;",UPPER(anotacoes!I2543))</f>
        <v>&lt;TECNICA&gt;</v>
      </c>
      <c r="N2543" t="str">
        <f>IF(OR(L2543="ATTACK",L2543="FINTA"),UPPER(anotacoes!I2543),"")</f>
        <v>DEASHI HARAI</v>
      </c>
      <c r="O2543" s="6">
        <f>IF(anotacoes!N2543=0,"",anotacoes!N2543)</f>
        <v>7</v>
      </c>
      <c r="P2543" t="str">
        <f>IF(anotacoes!M2543=0,"",UPPER(anotacoes!M2543))</f>
        <v/>
      </c>
      <c r="Q2543" t="str">
        <f t="shared" si="79"/>
        <v>INSERT INTO CONVERSAO_LUTA_ACAO (cd_conversao, id_luta, sequencia, momento_inicio, momento_fim, quem_faz, quem_sofre, acao_tipo, acao, tecnica, direcao, pontuacao) VALUES (1, 40, 69, TRIM(' 00:05:13,372'), TRIM(' 00:05:13,372'), 'ELMONT, G', 'NAKAI', 'ATTACK', '&lt;TECNICA&gt;', 'DEASHI HARAI', 7, NULL)</v>
      </c>
      <c r="R2543" t="s">
        <v>10327</v>
      </c>
    </row>
    <row r="2544" spans="1:18" hidden="1" x14ac:dyDescent="0.25">
      <c r="A2544" s="7">
        <f>anotacoes!D2544</f>
        <v>40923</v>
      </c>
      <c r="B2544" t="str">
        <f>anotacoes!C2544</f>
        <v>WORLD MASTERS ALMATY 2012</v>
      </c>
      <c r="C2544" t="str">
        <f>anotacoes!E2544</f>
        <v>ELMONT, G</v>
      </c>
      <c r="D2544" t="str">
        <f>anotacoes!F2544</f>
        <v>NAKAI</v>
      </c>
      <c r="E2544" t="s">
        <v>10325</v>
      </c>
      <c r="F2544">
        <f>anotacoes!A2544</f>
        <v>40</v>
      </c>
      <c r="G2544">
        <f>anotacoes!B2544</f>
        <v>70</v>
      </c>
      <c r="H2544" t="str">
        <f>anotacoes!K2544</f>
        <v xml:space="preserve"> 00:05:13,372</v>
      </c>
      <c r="I2544" t="str">
        <f>anotacoes!L2544</f>
        <v xml:space="preserve"> 00:05:16,525</v>
      </c>
      <c r="J2544" t="str">
        <f>IF(L2544="PAUSE",E2544,IF(anotacoes!G2548=conversao_anotacoes!C2544,conversao_anotacoes!C2544,conversao_anotacoes!D2544))</f>
        <v>ELMONT, G</v>
      </c>
      <c r="K2544" t="str">
        <f t="shared" si="78"/>
        <v>NAKAI</v>
      </c>
      <c r="L2544" t="str">
        <f>UPPER(anotacoes!H2544)</f>
        <v>GRIP TIME</v>
      </c>
      <c r="M2544" t="str">
        <f>IF(OR(L2544="ATTACK",L2544="FINTA"),"&lt;TECNICA&gt;",UPPER(anotacoes!I2544))</f>
        <v>RIGHT SLEEVE LEFT SLEEVE</v>
      </c>
      <c r="N2544" t="str">
        <f>IF(OR(L2544="ATTACK",L2544="FINTA"),UPPER(anotacoes!I2544),"")</f>
        <v/>
      </c>
      <c r="O2544" s="6" t="str">
        <f>IF(anotacoes!N2544=0,"",anotacoes!N2544)</f>
        <v/>
      </c>
      <c r="P2544" t="str">
        <f>IF(anotacoes!M2544=0,"",UPPER(anotacoes!M2544))</f>
        <v/>
      </c>
      <c r="Q2544" t="str">
        <f t="shared" si="79"/>
        <v>INSERT INTO CONVERSAO_LUTA_ACAO (cd_conversao, id_luta, sequencia, momento_inicio, momento_fim, quem_faz, quem_sofre, acao_tipo, acao, tecnica, direcao, pontuacao) VALUES (1, 40, 70, TRIM(' 00:05:13,372'), TRIM(' 00:05:16,525'), 'ELMONT, G', 'NAKAI', 'GRIP TIME', 'RIGHT SLEEVE LEFT SLEEVE', NULL, NULL, NULL)</v>
      </c>
      <c r="R2544" t="s">
        <v>10327</v>
      </c>
    </row>
    <row r="2545" spans="1:18" hidden="1" x14ac:dyDescent="0.25">
      <c r="A2545" s="7">
        <f>anotacoes!D2545</f>
        <v>40923</v>
      </c>
      <c r="B2545" t="str">
        <f>anotacoes!C2545</f>
        <v>WORLD MASTERS ALMATY 2012</v>
      </c>
      <c r="C2545" t="str">
        <f>anotacoes!E2545</f>
        <v>ELMONT, G</v>
      </c>
      <c r="D2545" t="str">
        <f>anotacoes!F2545</f>
        <v>NAKAI</v>
      </c>
      <c r="E2545" t="s">
        <v>10325</v>
      </c>
      <c r="F2545">
        <f>anotacoes!A2545</f>
        <v>40</v>
      </c>
      <c r="G2545">
        <f>anotacoes!B2545</f>
        <v>71</v>
      </c>
      <c r="H2545" t="str">
        <f>anotacoes!K2545</f>
        <v xml:space="preserve"> 00:05:16,525</v>
      </c>
      <c r="I2545" t="str">
        <f>anotacoes!L2545</f>
        <v xml:space="preserve"> 00:05:17,337</v>
      </c>
      <c r="J2545" t="str">
        <f>IF(L2545="PAUSE",E2545,IF(anotacoes!G2549=conversao_anotacoes!C2545,conversao_anotacoes!C2545,conversao_anotacoes!D2545))</f>
        <v>ELMONT, G</v>
      </c>
      <c r="K2545" t="str">
        <f t="shared" si="78"/>
        <v>NAKAI</v>
      </c>
      <c r="L2545" t="str">
        <f>UPPER(anotacoes!H2545)</f>
        <v>DEFENSE</v>
      </c>
      <c r="M2545" t="str">
        <f>IF(OR(L2545="ATTACK",L2545="FINTA"),"&lt;TECNICA&gt;",UPPER(anotacoes!I2545))</f>
        <v>TAE-SABAKI LEFT INCLINED</v>
      </c>
      <c r="N2545" t="str">
        <f>IF(OR(L2545="ATTACK",L2545="FINTA"),UPPER(anotacoes!I2545),"")</f>
        <v/>
      </c>
      <c r="O2545" s="6" t="str">
        <f>IF(anotacoes!N2545=0,"",anotacoes!N2545)</f>
        <v/>
      </c>
      <c r="P2545" t="str">
        <f>IF(anotacoes!M2545=0,"",UPPER(anotacoes!M2545))</f>
        <v/>
      </c>
      <c r="Q2545" t="str">
        <f t="shared" si="79"/>
        <v>INSERT INTO CONVERSAO_LUTA_ACAO (cd_conversao, id_luta, sequencia, momento_inicio, momento_fim, quem_faz, quem_sofre, acao_tipo, acao, tecnica, direcao, pontuacao) VALUES (1, 40, 71, TRIM(' 00:05:16,525'), TRIM(' 00:05:17,337'), 'ELMONT, G', 'NAKAI', 'DEFENSE', 'TAE-SABAKI LEFT INCLINED', NULL, NULL, NULL)</v>
      </c>
      <c r="R2545" t="s">
        <v>10327</v>
      </c>
    </row>
    <row r="2546" spans="1:18" hidden="1" x14ac:dyDescent="0.25">
      <c r="A2546" s="7">
        <f>anotacoes!D2546</f>
        <v>40923</v>
      </c>
      <c r="B2546" t="str">
        <f>anotacoes!C2546</f>
        <v>WORLD MASTERS ALMATY 2012</v>
      </c>
      <c r="C2546" t="str">
        <f>anotacoes!E2546</f>
        <v>ELMONT, G</v>
      </c>
      <c r="D2546" t="str">
        <f>anotacoes!F2546</f>
        <v>NAKAI</v>
      </c>
      <c r="E2546" t="s">
        <v>10325</v>
      </c>
      <c r="F2546">
        <f>anotacoes!A2546</f>
        <v>40</v>
      </c>
      <c r="G2546">
        <f>anotacoes!B2546</f>
        <v>72</v>
      </c>
      <c r="H2546" t="str">
        <f>anotacoes!K2546</f>
        <v xml:space="preserve"> 00:05:17,337</v>
      </c>
      <c r="I2546" t="str">
        <f>anotacoes!L2546</f>
        <v xml:space="preserve"> 00:05:21,569</v>
      </c>
      <c r="J2546" t="str">
        <f>IF(L2546="PAUSE",E2546,IF(anotacoes!G2550=conversao_anotacoes!C2546,conversao_anotacoes!C2546,conversao_anotacoes!D2546))</f>
        <v>ELMONT, G</v>
      </c>
      <c r="K2546" t="str">
        <f t="shared" si="78"/>
        <v>NAKAI</v>
      </c>
      <c r="L2546" t="str">
        <f>UPPER(anotacoes!H2546)</f>
        <v>TRANSITION</v>
      </c>
      <c r="M2546" t="str">
        <f>IF(OR(L2546="ATTACK",L2546="FINTA"),"&lt;TECNICA&gt;",UPPER(anotacoes!I2546))</f>
        <v>WITHOUT ATTACK</v>
      </c>
      <c r="N2546" t="str">
        <f>IF(OR(L2546="ATTACK",L2546="FINTA"),UPPER(anotacoes!I2546),"")</f>
        <v/>
      </c>
      <c r="O2546" s="6" t="str">
        <f>IF(anotacoes!N2546=0,"",anotacoes!N2546)</f>
        <v/>
      </c>
      <c r="P2546" t="str">
        <f>IF(anotacoes!M2546=0,"",UPPER(anotacoes!M2546))</f>
        <v/>
      </c>
      <c r="Q2546" t="str">
        <f t="shared" si="79"/>
        <v>INSERT INTO CONVERSAO_LUTA_ACAO (cd_conversao, id_luta, sequencia, momento_inicio, momento_fim, quem_faz, quem_sofre, acao_tipo, acao, tecnica, direcao, pontuacao) VALUES (1, 40, 72, TRIM(' 00:05:17,337'), TRIM(' 00:05:21,569'), 'ELMONT, G', 'NAKAI', 'TRANSITION', 'WITHOUT ATTACK', NULL, NULL, NULL)</v>
      </c>
      <c r="R2546" t="s">
        <v>10327</v>
      </c>
    </row>
    <row r="2547" spans="1:18" hidden="1" x14ac:dyDescent="0.25">
      <c r="A2547" s="7">
        <f>anotacoes!D2547</f>
        <v>40923</v>
      </c>
      <c r="B2547" t="str">
        <f>anotacoes!C2547</f>
        <v>WORLD MASTERS ALMATY 2012</v>
      </c>
      <c r="C2547" t="str">
        <f>anotacoes!E2547</f>
        <v>ELMONT, G</v>
      </c>
      <c r="D2547" t="str">
        <f>anotacoes!F2547</f>
        <v>NAKAI</v>
      </c>
      <c r="E2547" t="s">
        <v>10325</v>
      </c>
      <c r="F2547">
        <f>anotacoes!A2547</f>
        <v>40</v>
      </c>
      <c r="G2547">
        <f>anotacoes!B2547</f>
        <v>73</v>
      </c>
      <c r="H2547" t="str">
        <f>anotacoes!K2547</f>
        <v xml:space="preserve"> 00:05:21,569</v>
      </c>
      <c r="I2547" t="str">
        <f>anotacoes!L2547</f>
        <v xml:space="preserve"> 00:05:21,569</v>
      </c>
      <c r="J2547" t="str">
        <f>IF(L2547="PAUSE",E2547,IF(anotacoes!G2551=conversao_anotacoes!C2547,conversao_anotacoes!C2547,conversao_anotacoes!D2547))</f>
        <v>&lt;ARBITRO_DESCONHECIDO&gt;</v>
      </c>
      <c r="K2547" t="str">
        <f t="shared" si="78"/>
        <v/>
      </c>
      <c r="L2547" t="str">
        <f>UPPER(anotacoes!H2547)</f>
        <v>PAUSE</v>
      </c>
      <c r="M2547" t="str">
        <f>IF(OR(L2547="ATTACK",L2547="FINTA"),"&lt;TECNICA&gt;",UPPER(anotacoes!I2547))</f>
        <v>&lt;NAO_CLASSIFICADO&gt;</v>
      </c>
      <c r="N2547" t="str">
        <f>IF(OR(L2547="ATTACK",L2547="FINTA"),UPPER(anotacoes!I2547),"")</f>
        <v/>
      </c>
      <c r="O2547" s="6" t="str">
        <f>IF(anotacoes!N2547=0,"",anotacoes!N2547)</f>
        <v/>
      </c>
      <c r="P2547" t="str">
        <f>IF(anotacoes!M2547=0,"",UPPER(anotacoes!M2547))</f>
        <v/>
      </c>
      <c r="Q2547" t="str">
        <f t="shared" si="79"/>
        <v>INSERT INTO CONVERSAO_LUTA_ACAO (cd_conversao, id_luta, sequencia, momento_inicio, momento_fim, quem_faz, quem_sofre, acao_tipo, acao, tecnica, direcao, pontuacao) VALUES (1, 40, 73, TRIM(' 00:05:21,569'), TRIM(' 00:05:21,569'), '&lt;ARBITRO_DESCONHECIDO&gt;', '', 'PAUSE', '&lt;NAO_CLASSIFICADO&gt;', NULL, NULL, NULL)</v>
      </c>
      <c r="R2547" t="s">
        <v>10327</v>
      </c>
    </row>
    <row r="2548" spans="1:18" hidden="1" x14ac:dyDescent="0.25">
      <c r="A2548" s="7">
        <f>anotacoes!D2548</f>
        <v>40923</v>
      </c>
      <c r="B2548" t="str">
        <f>anotacoes!C2548</f>
        <v>WORLD MASTERS ALMATY 2012</v>
      </c>
      <c r="C2548" t="str">
        <f>anotacoes!E2548</f>
        <v>ELMONT, G</v>
      </c>
      <c r="D2548" t="str">
        <f>anotacoes!F2548</f>
        <v>NAKAI</v>
      </c>
      <c r="E2548" t="s">
        <v>10325</v>
      </c>
      <c r="F2548">
        <f>anotacoes!A2548</f>
        <v>40</v>
      </c>
      <c r="G2548">
        <f>anotacoes!B2548</f>
        <v>74</v>
      </c>
      <c r="H2548" t="str">
        <f>anotacoes!K2548</f>
        <v xml:space="preserve"> 00:05:21,569</v>
      </c>
      <c r="I2548" t="str">
        <f>anotacoes!L2548</f>
        <v xml:space="preserve"> 00:05:26,100</v>
      </c>
      <c r="J2548" t="str">
        <f>IF(L2548="PAUSE",E2548,IF(anotacoes!G2552=conversao_anotacoes!C2548,conversao_anotacoes!C2548,conversao_anotacoes!D2548))</f>
        <v>ELMONT, G</v>
      </c>
      <c r="K2548" t="str">
        <f t="shared" si="78"/>
        <v>NAKAI</v>
      </c>
      <c r="L2548" t="str">
        <f>UPPER(anotacoes!H2548)</f>
        <v>DISPLACEMENT</v>
      </c>
      <c r="M2548" t="str">
        <f>IF(OR(L2548="ATTACK",L2548="FINTA"),"&lt;TECNICA&gt;",UPPER(anotacoes!I2548))</f>
        <v>2-3 STEP HESITANT LEFT</v>
      </c>
      <c r="N2548" t="str">
        <f>IF(OR(L2548="ATTACK",L2548="FINTA"),UPPER(anotacoes!I2548),"")</f>
        <v/>
      </c>
      <c r="O2548" s="6" t="str">
        <f>IF(anotacoes!N2548=0,"",anotacoes!N2548)</f>
        <v/>
      </c>
      <c r="P2548" t="str">
        <f>IF(anotacoes!M2548=0,"",UPPER(anotacoes!M2548))</f>
        <v/>
      </c>
      <c r="Q2548" t="str">
        <f t="shared" si="79"/>
        <v>INSERT INTO CONVERSAO_LUTA_ACAO (cd_conversao, id_luta, sequencia, momento_inicio, momento_fim, quem_faz, quem_sofre, acao_tipo, acao, tecnica, direcao, pontuacao) VALUES (1, 40, 74, TRIM(' 00:05:21,569'), TRIM(' 00:05:26,100'), 'ELMONT, G', 'NAKAI', 'DISPLACEMENT', '2-3 STEP HESITANT LEFT', NULL, NULL, NULL)</v>
      </c>
      <c r="R2548" t="s">
        <v>10327</v>
      </c>
    </row>
    <row r="2549" spans="1:18" hidden="1" x14ac:dyDescent="0.25">
      <c r="A2549" s="7">
        <f>anotacoes!D2549</f>
        <v>40923</v>
      </c>
      <c r="B2549" t="str">
        <f>anotacoes!C2549</f>
        <v>WORLD MASTERS ALMATY 2012</v>
      </c>
      <c r="C2549" t="str">
        <f>anotacoes!E2549</f>
        <v>ELMONT, G</v>
      </c>
      <c r="D2549" t="str">
        <f>anotacoes!F2549</f>
        <v>NAKAI</v>
      </c>
      <c r="E2549" t="s">
        <v>10325</v>
      </c>
      <c r="F2549">
        <f>anotacoes!A2549</f>
        <v>40</v>
      </c>
      <c r="G2549">
        <f>anotacoes!B2549</f>
        <v>75</v>
      </c>
      <c r="H2549" t="str">
        <f>anotacoes!K2549</f>
        <v xml:space="preserve"> 00:05:26,100</v>
      </c>
      <c r="I2549" t="str">
        <f>anotacoes!L2549</f>
        <v xml:space="preserve"> 00:05:27,719</v>
      </c>
      <c r="J2549" t="str">
        <f>IF(L2549="PAUSE",E2549,IF(anotacoes!G2553=conversao_anotacoes!C2549,conversao_anotacoes!C2549,conversao_anotacoes!D2549))</f>
        <v>ELMONT, G</v>
      </c>
      <c r="K2549" t="str">
        <f t="shared" si="78"/>
        <v>NAKAI</v>
      </c>
      <c r="L2549" t="str">
        <f>UPPER(anotacoes!H2549)</f>
        <v>DISPLACEMENT</v>
      </c>
      <c r="M2549" t="str">
        <f>IF(OR(L2549="ATTACK",L2549="FINTA"),"&lt;TECNICA&gt;",UPPER(anotacoes!I2549))</f>
        <v>TRY TO GRIP WITH CONTACT</v>
      </c>
      <c r="N2549" t="str">
        <f>IF(OR(L2549="ATTACK",L2549="FINTA"),UPPER(anotacoes!I2549),"")</f>
        <v/>
      </c>
      <c r="O2549" s="6" t="str">
        <f>IF(anotacoes!N2549=0,"",anotacoes!N2549)</f>
        <v/>
      </c>
      <c r="P2549" t="str">
        <f>IF(anotacoes!M2549=0,"",UPPER(anotacoes!M2549))</f>
        <v/>
      </c>
      <c r="Q2549" t="str">
        <f t="shared" si="79"/>
        <v>INSERT INTO CONVERSAO_LUTA_ACAO (cd_conversao, id_luta, sequencia, momento_inicio, momento_fim, quem_faz, quem_sofre, acao_tipo, acao, tecnica, direcao, pontuacao) VALUES (1, 40, 75, TRIM(' 00:05:26,100'), TRIM(' 00:05:27,719'), 'ELMONT, G', 'NAKAI', 'DISPLACEMENT', 'TRY TO GRIP WITH CONTACT', NULL, NULL, NULL)</v>
      </c>
      <c r="R2549" t="s">
        <v>10327</v>
      </c>
    </row>
    <row r="2550" spans="1:18" hidden="1" x14ac:dyDescent="0.25">
      <c r="A2550" s="7">
        <f>anotacoes!D2550</f>
        <v>40923</v>
      </c>
      <c r="B2550" t="str">
        <f>anotacoes!C2550</f>
        <v>WORLD MASTERS ALMATY 2012</v>
      </c>
      <c r="C2550" t="str">
        <f>anotacoes!E2550</f>
        <v>ELMONT, G</v>
      </c>
      <c r="D2550" t="str">
        <f>anotacoes!F2550</f>
        <v>NAKAI</v>
      </c>
      <c r="E2550" t="s">
        <v>10325</v>
      </c>
      <c r="F2550">
        <f>anotacoes!A2550</f>
        <v>40</v>
      </c>
      <c r="G2550">
        <f>anotacoes!B2550</f>
        <v>76</v>
      </c>
      <c r="H2550" t="str">
        <f>anotacoes!K2550</f>
        <v xml:space="preserve"> 00:05:27,719</v>
      </c>
      <c r="I2550" t="str">
        <f>anotacoes!L2550</f>
        <v xml:space="preserve"> 00:05:31,079</v>
      </c>
      <c r="J2550" t="str">
        <f>IF(L2550="PAUSE",E2550,IF(anotacoes!G2554=conversao_anotacoes!C2550,conversao_anotacoes!C2550,conversao_anotacoes!D2550))</f>
        <v>ELMONT, G</v>
      </c>
      <c r="K2550" t="str">
        <f t="shared" si="78"/>
        <v>NAKAI</v>
      </c>
      <c r="L2550" t="str">
        <f>UPPER(anotacoes!H2550)</f>
        <v>GRIP TIME</v>
      </c>
      <c r="M2550" t="str">
        <f>IF(OR(L2550="ATTACK",L2550="FINTA"),"&lt;TECNICA&gt;",UPPER(anotacoes!I2550))</f>
        <v>RIGHT COLLAR</v>
      </c>
      <c r="N2550" t="str">
        <f>IF(OR(L2550="ATTACK",L2550="FINTA"),UPPER(anotacoes!I2550),"")</f>
        <v/>
      </c>
      <c r="O2550" s="6" t="str">
        <f>IF(anotacoes!N2550=0,"",anotacoes!N2550)</f>
        <v/>
      </c>
      <c r="P2550" t="str">
        <f>IF(anotacoes!M2550=0,"",UPPER(anotacoes!M2550))</f>
        <v/>
      </c>
      <c r="Q2550" t="str">
        <f t="shared" si="79"/>
        <v>INSERT INTO CONVERSAO_LUTA_ACAO (cd_conversao, id_luta, sequencia, momento_inicio, momento_fim, quem_faz, quem_sofre, acao_tipo, acao, tecnica, direcao, pontuacao) VALUES (1, 40, 76, TRIM(' 00:05:27,719'), TRIM(' 00:05:31,079'), 'ELMONT, G', 'NAKAI', 'GRIP TIME', 'RIGHT COLLAR', NULL, NULL, NULL)</v>
      </c>
      <c r="R2550" t="s">
        <v>10327</v>
      </c>
    </row>
    <row r="2551" spans="1:18" hidden="1" x14ac:dyDescent="0.25">
      <c r="A2551" s="7">
        <f>anotacoes!D2551</f>
        <v>40923</v>
      </c>
      <c r="B2551" t="str">
        <f>anotacoes!C2551</f>
        <v>WORLD MASTERS ALMATY 2012</v>
      </c>
      <c r="C2551" t="str">
        <f>anotacoes!E2551</f>
        <v>ELMONT, G</v>
      </c>
      <c r="D2551" t="str">
        <f>anotacoes!F2551</f>
        <v>NAKAI</v>
      </c>
      <c r="E2551" t="s">
        <v>10325</v>
      </c>
      <c r="F2551">
        <f>anotacoes!A2551</f>
        <v>40</v>
      </c>
      <c r="G2551">
        <f>anotacoes!B2551</f>
        <v>77</v>
      </c>
      <c r="H2551" t="str">
        <f>anotacoes!K2551</f>
        <v xml:space="preserve"> 00:05:31,079</v>
      </c>
      <c r="I2551" t="str">
        <f>anotacoes!L2551</f>
        <v xml:space="preserve"> 00:05:34,402</v>
      </c>
      <c r="J2551" t="str">
        <f>IF(L2551="PAUSE",E2551,IF(anotacoes!G2555=conversao_anotacoes!C2551,conversao_anotacoes!C2551,conversao_anotacoes!D2551))</f>
        <v>ELMONT, G</v>
      </c>
      <c r="K2551" t="str">
        <f t="shared" si="78"/>
        <v>NAKAI</v>
      </c>
      <c r="L2551" t="str">
        <f>UPPER(anotacoes!H2551)</f>
        <v>GRIP TIME</v>
      </c>
      <c r="M2551" t="str">
        <f>IF(OR(L2551="ATTACK",L2551="FINTA"),"&lt;TECNICA&gt;",UPPER(anotacoes!I2551))</f>
        <v>LEFT COLLAR RIGHT COLLAR</v>
      </c>
      <c r="N2551" t="str">
        <f>IF(OR(L2551="ATTACK",L2551="FINTA"),UPPER(anotacoes!I2551),"")</f>
        <v/>
      </c>
      <c r="O2551" s="6" t="str">
        <f>IF(anotacoes!N2551=0,"",anotacoes!N2551)</f>
        <v/>
      </c>
      <c r="P2551" t="str">
        <f>IF(anotacoes!M2551=0,"",UPPER(anotacoes!M2551))</f>
        <v/>
      </c>
      <c r="Q2551" t="str">
        <f t="shared" si="79"/>
        <v>INSERT INTO CONVERSAO_LUTA_ACAO (cd_conversao, id_luta, sequencia, momento_inicio, momento_fim, quem_faz, quem_sofre, acao_tipo, acao, tecnica, direcao, pontuacao) VALUES (1, 40, 77, TRIM(' 00:05:31,079'), TRIM(' 00:05:34,402'), 'ELMONT, G', 'NAKAI', 'GRIP TIME', 'LEFT COLLAR RIGHT COLLAR', NULL, NULL, NULL)</v>
      </c>
      <c r="R2551" t="s">
        <v>10327</v>
      </c>
    </row>
    <row r="2552" spans="1:18" hidden="1" x14ac:dyDescent="0.25">
      <c r="A2552" s="7">
        <f>anotacoes!D2552</f>
        <v>40923</v>
      </c>
      <c r="B2552" t="str">
        <f>anotacoes!C2552</f>
        <v>WORLD MASTERS ALMATY 2012</v>
      </c>
      <c r="C2552" t="str">
        <f>anotacoes!E2552</f>
        <v>ELMONT, G</v>
      </c>
      <c r="D2552" t="str">
        <f>anotacoes!F2552</f>
        <v>NAKAI</v>
      </c>
      <c r="E2552" t="s">
        <v>10325</v>
      </c>
      <c r="F2552">
        <f>anotacoes!A2552</f>
        <v>40</v>
      </c>
      <c r="G2552">
        <f>anotacoes!B2552</f>
        <v>78</v>
      </c>
      <c r="H2552" t="str">
        <f>anotacoes!K2552</f>
        <v xml:space="preserve"> 00:05:34,402</v>
      </c>
      <c r="I2552" t="str">
        <f>anotacoes!L2552</f>
        <v xml:space="preserve"> 00:05:34,402</v>
      </c>
      <c r="J2552" t="str">
        <f>IF(L2552="PAUSE",E2552,IF(anotacoes!G2556=conversao_anotacoes!C2552,conversao_anotacoes!C2552,conversao_anotacoes!D2552))</f>
        <v>ELMONT, G</v>
      </c>
      <c r="K2552" t="str">
        <f t="shared" si="78"/>
        <v>NAKAI</v>
      </c>
      <c r="L2552" t="str">
        <f>UPPER(anotacoes!H2552)</f>
        <v>ATTACK</v>
      </c>
      <c r="M2552" t="str">
        <f>IF(OR(L2552="ATTACK",L2552="FINTA"),"&lt;TECNICA&gt;",UPPER(anotacoes!I2552))</f>
        <v>&lt;TECNICA&gt;</v>
      </c>
      <c r="N2552" t="str">
        <f>IF(OR(L2552="ATTACK",L2552="FINTA"),UPPER(anotacoes!I2552),"")</f>
        <v>KOUCHI GARI</v>
      </c>
      <c r="O2552" s="6">
        <f>IF(anotacoes!N2552=0,"",anotacoes!N2552)</f>
        <v>7</v>
      </c>
      <c r="P2552" t="str">
        <f>IF(anotacoes!M2552=0,"",UPPER(anotacoes!M2552))</f>
        <v/>
      </c>
      <c r="Q2552" t="str">
        <f t="shared" si="79"/>
        <v>INSERT INTO CONVERSAO_LUTA_ACAO (cd_conversao, id_luta, sequencia, momento_inicio, momento_fim, quem_faz, quem_sofre, acao_tipo, acao, tecnica, direcao, pontuacao) VALUES (1, 40, 78, TRIM(' 00:05:34,402'), TRIM(' 00:05:34,402'), 'ELMONT, G', 'NAKAI', 'ATTACK', '&lt;TECNICA&gt;', 'KOUCHI GARI', 7, NULL)</v>
      </c>
      <c r="R2552" t="s">
        <v>10327</v>
      </c>
    </row>
    <row r="2553" spans="1:18" hidden="1" x14ac:dyDescent="0.25">
      <c r="A2553" s="7">
        <f>anotacoes!D2553</f>
        <v>40923</v>
      </c>
      <c r="B2553" t="str">
        <f>anotacoes!C2553</f>
        <v>WORLD MASTERS ALMATY 2012</v>
      </c>
      <c r="C2553" t="str">
        <f>anotacoes!E2553</f>
        <v>ELMONT, G</v>
      </c>
      <c r="D2553" t="str">
        <f>anotacoes!F2553</f>
        <v>NAKAI</v>
      </c>
      <c r="E2553" t="s">
        <v>10325</v>
      </c>
      <c r="F2553">
        <f>anotacoes!A2553</f>
        <v>40</v>
      </c>
      <c r="G2553">
        <f>anotacoes!B2553</f>
        <v>79</v>
      </c>
      <c r="H2553" t="str">
        <f>anotacoes!K2553</f>
        <v xml:space="preserve"> 00:05:34,402</v>
      </c>
      <c r="I2553" t="str">
        <f>anotacoes!L2553</f>
        <v xml:space="preserve"> 00:05:35,148</v>
      </c>
      <c r="J2553" t="str">
        <f>IF(L2553="PAUSE",E2553,IF(anotacoes!G2557=conversao_anotacoes!C2553,conversao_anotacoes!C2553,conversao_anotacoes!D2553))</f>
        <v>ELMONT, G</v>
      </c>
      <c r="K2553" t="str">
        <f t="shared" si="78"/>
        <v>NAKAI</v>
      </c>
      <c r="L2553" t="str">
        <f>UPPER(anotacoes!H2553)</f>
        <v>GRIP TIME</v>
      </c>
      <c r="M2553" t="str">
        <f>IF(OR(L2553="ATTACK",L2553="FINTA"),"&lt;TECNICA&gt;",UPPER(anotacoes!I2553))</f>
        <v>LEFT COLLAR RIGHT COLLAR</v>
      </c>
      <c r="N2553" t="str">
        <f>IF(OR(L2553="ATTACK",L2553="FINTA"),UPPER(anotacoes!I2553),"")</f>
        <v/>
      </c>
      <c r="O2553" s="6" t="str">
        <f>IF(anotacoes!N2553=0,"",anotacoes!N2553)</f>
        <v/>
      </c>
      <c r="P2553" t="str">
        <f>IF(anotacoes!M2553=0,"",UPPER(anotacoes!M2553))</f>
        <v/>
      </c>
      <c r="Q2553" t="str">
        <f t="shared" si="79"/>
        <v>INSERT INTO CONVERSAO_LUTA_ACAO (cd_conversao, id_luta, sequencia, momento_inicio, momento_fim, quem_faz, quem_sofre, acao_tipo, acao, tecnica, direcao, pontuacao) VALUES (1, 40, 79, TRIM(' 00:05:34,402'), TRIM(' 00:05:35,148'), 'ELMONT, G', 'NAKAI', 'GRIP TIME', 'LEFT COLLAR RIGHT COLLAR', NULL, NULL, NULL)</v>
      </c>
      <c r="R2553" t="s">
        <v>10327</v>
      </c>
    </row>
    <row r="2554" spans="1:18" hidden="1" x14ac:dyDescent="0.25">
      <c r="A2554" s="7">
        <f>anotacoes!D2554</f>
        <v>40923</v>
      </c>
      <c r="B2554" t="str">
        <f>anotacoes!C2554</f>
        <v>WORLD MASTERS ALMATY 2012</v>
      </c>
      <c r="C2554" t="str">
        <f>anotacoes!E2554</f>
        <v>ELMONT, G</v>
      </c>
      <c r="D2554" t="str">
        <f>anotacoes!F2554</f>
        <v>NAKAI</v>
      </c>
      <c r="E2554" t="s">
        <v>10325</v>
      </c>
      <c r="F2554">
        <f>anotacoes!A2554</f>
        <v>40</v>
      </c>
      <c r="G2554">
        <f>anotacoes!B2554</f>
        <v>80</v>
      </c>
      <c r="H2554" t="str">
        <f>anotacoes!K2554</f>
        <v xml:space="preserve"> 00:05:35,148</v>
      </c>
      <c r="I2554" t="str">
        <f>anotacoes!L2554</f>
        <v xml:space="preserve"> 00:05:36,601</v>
      </c>
      <c r="J2554" t="str">
        <f>IF(L2554="PAUSE",E2554,IF(anotacoes!G2558=conversao_anotacoes!C2554,conversao_anotacoes!C2554,conversao_anotacoes!D2554))</f>
        <v>ELMONT, G</v>
      </c>
      <c r="K2554" t="str">
        <f t="shared" si="78"/>
        <v>NAKAI</v>
      </c>
      <c r="L2554" t="str">
        <f>UPPER(anotacoes!H2554)</f>
        <v>ATTACK</v>
      </c>
      <c r="M2554" t="str">
        <f>IF(OR(L2554="ATTACK",L2554="FINTA"),"&lt;TECNICA&gt;",UPPER(anotacoes!I2554))</f>
        <v>&lt;TECNICA&gt;</v>
      </c>
      <c r="N2554" t="str">
        <f>IF(OR(L2554="ATTACK",L2554="FINTA"),UPPER(anotacoes!I2554),"")</f>
        <v>SEOI NAGE</v>
      </c>
      <c r="O2554" s="6">
        <f>IF(anotacoes!N2554=0,"",anotacoes!N2554)</f>
        <v>4</v>
      </c>
      <c r="P2554" t="str">
        <f>IF(anotacoes!M2554=0,"",UPPER(anotacoes!M2554))</f>
        <v/>
      </c>
      <c r="Q2554" t="str">
        <f t="shared" si="79"/>
        <v>INSERT INTO CONVERSAO_LUTA_ACAO (cd_conversao, id_luta, sequencia, momento_inicio, momento_fim, quem_faz, quem_sofre, acao_tipo, acao, tecnica, direcao, pontuacao) VALUES (1, 40, 80, TRIM(' 00:05:35,148'), TRIM(' 00:05:36,601'), 'ELMONT, G', 'NAKAI', 'ATTACK', '&lt;TECNICA&gt;', 'SEOI NAGE', 4, NULL)</v>
      </c>
      <c r="R2554" t="s">
        <v>10327</v>
      </c>
    </row>
    <row r="2555" spans="1:18" hidden="1" x14ac:dyDescent="0.25">
      <c r="A2555" s="7">
        <f>anotacoes!D2555</f>
        <v>40923</v>
      </c>
      <c r="B2555" t="str">
        <f>anotacoes!C2555</f>
        <v>WORLD MASTERS ALMATY 2012</v>
      </c>
      <c r="C2555" t="str">
        <f>anotacoes!E2555</f>
        <v>ELMONT, G</v>
      </c>
      <c r="D2555" t="str">
        <f>anotacoes!F2555</f>
        <v>NAKAI</v>
      </c>
      <c r="E2555" t="s">
        <v>10325</v>
      </c>
      <c r="F2555">
        <f>anotacoes!A2555</f>
        <v>40</v>
      </c>
      <c r="G2555">
        <f>anotacoes!B2555</f>
        <v>81</v>
      </c>
      <c r="H2555" t="str">
        <f>anotacoes!K2555</f>
        <v xml:space="preserve"> 00:05:36,601</v>
      </c>
      <c r="I2555" t="str">
        <f>anotacoes!L2555</f>
        <v xml:space="preserve"> 00:05:50,560</v>
      </c>
      <c r="J2555" t="str">
        <f>IF(L2555="PAUSE",E2555,IF(anotacoes!G2559=conversao_anotacoes!C2555,conversao_anotacoes!C2555,conversao_anotacoes!D2555))</f>
        <v>ELMONT, G</v>
      </c>
      <c r="K2555" t="str">
        <f t="shared" si="78"/>
        <v>NAKAI</v>
      </c>
      <c r="L2555" t="str">
        <f>UPPER(anotacoes!H2555)</f>
        <v>GROUNDWORK COMBAT</v>
      </c>
      <c r="M2555" t="str">
        <f>IF(OR(L2555="ATTACK",L2555="FINTA"),"&lt;TECNICA&gt;",UPPER(anotacoes!I2555))</f>
        <v>DEFENSIVE POSITION</v>
      </c>
      <c r="N2555" t="str">
        <f>IF(OR(L2555="ATTACK",L2555="FINTA"),UPPER(anotacoes!I2555),"")</f>
        <v/>
      </c>
      <c r="O2555" s="6" t="str">
        <f>IF(anotacoes!N2555=0,"",anotacoes!N2555)</f>
        <v/>
      </c>
      <c r="P2555" t="str">
        <f>IF(anotacoes!M2555=0,"",UPPER(anotacoes!M2555))</f>
        <v/>
      </c>
      <c r="Q2555" t="str">
        <f t="shared" si="79"/>
        <v>INSERT INTO CONVERSAO_LUTA_ACAO (cd_conversao, id_luta, sequencia, momento_inicio, momento_fim, quem_faz, quem_sofre, acao_tipo, acao, tecnica, direcao, pontuacao) VALUES (1, 40, 81, TRIM(' 00:05:36,601'), TRIM(' 00:05:50,560'), 'ELMONT, G', 'NAKAI', 'GROUNDWORK COMBAT', 'DEFENSIVE POSITION', NULL, NULL, NULL)</v>
      </c>
      <c r="R2555" t="s">
        <v>10327</v>
      </c>
    </row>
    <row r="2556" spans="1:18" hidden="1" x14ac:dyDescent="0.25">
      <c r="A2556" s="7">
        <f>anotacoes!D2556</f>
        <v>40923</v>
      </c>
      <c r="B2556" t="str">
        <f>anotacoes!C2556</f>
        <v>WORLD MASTERS ALMATY 2012</v>
      </c>
      <c r="C2556" t="str">
        <f>anotacoes!E2556</f>
        <v>ELMONT, G</v>
      </c>
      <c r="D2556" t="str">
        <f>anotacoes!F2556</f>
        <v>NAKAI</v>
      </c>
      <c r="E2556" t="s">
        <v>10325</v>
      </c>
      <c r="F2556">
        <f>anotacoes!A2556</f>
        <v>40</v>
      </c>
      <c r="G2556">
        <f>anotacoes!B2556</f>
        <v>82</v>
      </c>
      <c r="H2556" t="str">
        <f>anotacoes!K2556</f>
        <v xml:space="preserve"> 00:05:50,560</v>
      </c>
      <c r="I2556" t="str">
        <f>anotacoes!L2556</f>
        <v xml:space="preserve"> 00:05:51,820</v>
      </c>
      <c r="J2556" t="str">
        <f>IF(L2556="PAUSE",E2556,IF(anotacoes!G2560=conversao_anotacoes!C2556,conversao_anotacoes!C2556,conversao_anotacoes!D2556))</f>
        <v>ELMONT, G</v>
      </c>
      <c r="K2556" t="str">
        <f t="shared" si="78"/>
        <v>NAKAI</v>
      </c>
      <c r="L2556" t="str">
        <f>UPPER(anotacoes!H2556)</f>
        <v>GROUNDWORK COMBAT</v>
      </c>
      <c r="M2556" t="str">
        <f>IF(OR(L2556="ATTACK",L2556="FINTA"),"&lt;TECNICA&gt;",UPPER(anotacoes!I2556))</f>
        <v>TRYING TO ATTACK</v>
      </c>
      <c r="N2556" t="str">
        <f>IF(OR(L2556="ATTACK",L2556="FINTA"),UPPER(anotacoes!I2556),"")</f>
        <v/>
      </c>
      <c r="O2556" s="6" t="str">
        <f>IF(anotacoes!N2556=0,"",anotacoes!N2556)</f>
        <v/>
      </c>
      <c r="P2556" t="str">
        <f>IF(anotacoes!M2556=0,"",UPPER(anotacoes!M2556))</f>
        <v/>
      </c>
      <c r="Q2556" t="str">
        <f t="shared" si="79"/>
        <v>INSERT INTO CONVERSAO_LUTA_ACAO (cd_conversao, id_luta, sequencia, momento_inicio, momento_fim, quem_faz, quem_sofre, acao_tipo, acao, tecnica, direcao, pontuacao) VALUES (1, 40, 82, TRIM(' 00:05:50,560'), TRIM(' 00:05:51,820'), 'ELMONT, G', 'NAKAI', 'GROUNDWORK COMBAT', 'TRYING TO ATTACK', NULL, NULL, NULL)</v>
      </c>
      <c r="R2556" t="s">
        <v>10327</v>
      </c>
    </row>
    <row r="2557" spans="1:18" hidden="1" x14ac:dyDescent="0.25">
      <c r="A2557" s="7">
        <f>anotacoes!D2557</f>
        <v>40923</v>
      </c>
      <c r="B2557" t="str">
        <f>anotacoes!C2557</f>
        <v>WORLD MASTERS ALMATY 2012</v>
      </c>
      <c r="C2557" t="str">
        <f>anotacoes!E2557</f>
        <v>ELMONT, G</v>
      </c>
      <c r="D2557" t="str">
        <f>anotacoes!F2557</f>
        <v>NAKAI</v>
      </c>
      <c r="E2557" t="s">
        <v>10325</v>
      </c>
      <c r="F2557">
        <f>anotacoes!A2557</f>
        <v>40</v>
      </c>
      <c r="G2557">
        <f>anotacoes!B2557</f>
        <v>83</v>
      </c>
      <c r="H2557" t="str">
        <f>anotacoes!K2557</f>
        <v xml:space="preserve"> 00:05:51,820</v>
      </c>
      <c r="I2557" t="str">
        <f>anotacoes!L2557</f>
        <v xml:space="preserve"> 00:05:53,637</v>
      </c>
      <c r="J2557" t="str">
        <f>IF(L2557="PAUSE",E2557,IF(anotacoes!G2561=conversao_anotacoes!C2557,conversao_anotacoes!C2557,conversao_anotacoes!D2557))</f>
        <v>ELMONT, G</v>
      </c>
      <c r="K2557" t="str">
        <f t="shared" si="78"/>
        <v>NAKAI</v>
      </c>
      <c r="L2557" t="str">
        <f>UPPER(anotacoes!H2557)</f>
        <v>GRIP TIME</v>
      </c>
      <c r="M2557" t="str">
        <f>IF(OR(L2557="ATTACK",L2557="FINTA"),"&lt;TECNICA&gt;",UPPER(anotacoes!I2557))</f>
        <v>LEFT SLEEVE</v>
      </c>
      <c r="N2557" t="str">
        <f>IF(OR(L2557="ATTACK",L2557="FINTA"),UPPER(anotacoes!I2557),"")</f>
        <v/>
      </c>
      <c r="O2557" s="6" t="str">
        <f>IF(anotacoes!N2557=0,"",anotacoes!N2557)</f>
        <v/>
      </c>
      <c r="P2557" t="str">
        <f>IF(anotacoes!M2557=0,"",UPPER(anotacoes!M2557))</f>
        <v/>
      </c>
      <c r="Q2557" t="str">
        <f t="shared" si="79"/>
        <v>INSERT INTO CONVERSAO_LUTA_ACAO (cd_conversao, id_luta, sequencia, momento_inicio, momento_fim, quem_faz, quem_sofre, acao_tipo, acao, tecnica, direcao, pontuacao) VALUES (1, 40, 83, TRIM(' 00:05:51,820'), TRIM(' 00:05:53,637'), 'ELMONT, G', 'NAKAI', 'GRIP TIME', 'LEFT SLEEVE', NULL, NULL, NULL)</v>
      </c>
      <c r="R2557" t="s">
        <v>10327</v>
      </c>
    </row>
    <row r="2558" spans="1:18" hidden="1" x14ac:dyDescent="0.25">
      <c r="A2558" s="7">
        <f>anotacoes!D2558</f>
        <v>40923</v>
      </c>
      <c r="B2558" t="str">
        <f>anotacoes!C2558</f>
        <v>WORLD MASTERS ALMATY 2012</v>
      </c>
      <c r="C2558" t="str">
        <f>anotacoes!E2558</f>
        <v>ELMONT, G</v>
      </c>
      <c r="D2558" t="str">
        <f>anotacoes!F2558</f>
        <v>NAKAI</v>
      </c>
      <c r="E2558" t="s">
        <v>10325</v>
      </c>
      <c r="F2558">
        <f>anotacoes!A2558</f>
        <v>40</v>
      </c>
      <c r="G2558">
        <f>anotacoes!B2558</f>
        <v>84</v>
      </c>
      <c r="H2558" t="str">
        <f>anotacoes!K2558</f>
        <v xml:space="preserve"> 00:05:53,637</v>
      </c>
      <c r="I2558" t="str">
        <f>anotacoes!L2558</f>
        <v xml:space="preserve"> 00:05:58,380</v>
      </c>
      <c r="J2558" t="str">
        <f>IF(L2558="PAUSE",E2558,IF(anotacoes!G2562=conversao_anotacoes!C2558,conversao_anotacoes!C2558,conversao_anotacoes!D2558))</f>
        <v>ELMONT, G</v>
      </c>
      <c r="K2558" t="str">
        <f t="shared" si="78"/>
        <v>NAKAI</v>
      </c>
      <c r="L2558" t="str">
        <f>UPPER(anotacoes!H2558)</f>
        <v>DISPLACEMENT</v>
      </c>
      <c r="M2558" t="str">
        <f>IF(OR(L2558="ATTACK",L2558="FINTA"),"&lt;TECNICA&gt;",UPPER(anotacoes!I2558))</f>
        <v>TRY TO GRIP WITH CONTACT</v>
      </c>
      <c r="N2558" t="str">
        <f>IF(OR(L2558="ATTACK",L2558="FINTA"),UPPER(anotacoes!I2558),"")</f>
        <v/>
      </c>
      <c r="O2558" s="6" t="str">
        <f>IF(anotacoes!N2558=0,"",anotacoes!N2558)</f>
        <v/>
      </c>
      <c r="P2558" t="str">
        <f>IF(anotacoes!M2558=0,"",UPPER(anotacoes!M2558))</f>
        <v/>
      </c>
      <c r="Q2558" t="str">
        <f t="shared" si="79"/>
        <v>INSERT INTO CONVERSAO_LUTA_ACAO (cd_conversao, id_luta, sequencia, momento_inicio, momento_fim, quem_faz, quem_sofre, acao_tipo, acao, tecnica, direcao, pontuacao) VALUES (1, 40, 84, TRIM(' 00:05:53,637'), TRIM(' 00:05:58,380'), 'ELMONT, G', 'NAKAI', 'DISPLACEMENT', 'TRY TO GRIP WITH CONTACT', NULL, NULL, NULL)</v>
      </c>
      <c r="R2558" t="s">
        <v>10327</v>
      </c>
    </row>
    <row r="2559" spans="1:18" hidden="1" x14ac:dyDescent="0.25">
      <c r="A2559" s="7">
        <f>anotacoes!D2559</f>
        <v>40923</v>
      </c>
      <c r="B2559" t="str">
        <f>anotacoes!C2559</f>
        <v>WORLD MASTERS ALMATY 2012</v>
      </c>
      <c r="C2559" t="str">
        <f>anotacoes!E2559</f>
        <v>ELMONT, G</v>
      </c>
      <c r="D2559" t="str">
        <f>anotacoes!F2559</f>
        <v>NAKAI</v>
      </c>
      <c r="E2559" t="s">
        <v>10325</v>
      </c>
      <c r="F2559">
        <f>anotacoes!A2559</f>
        <v>40</v>
      </c>
      <c r="G2559">
        <f>anotacoes!B2559</f>
        <v>85</v>
      </c>
      <c r="H2559" t="str">
        <f>anotacoes!K2559</f>
        <v xml:space="preserve"> 00:05:58,380</v>
      </c>
      <c r="I2559" t="str">
        <f>anotacoes!L2559</f>
        <v xml:space="preserve"> 00:06:41,058</v>
      </c>
      <c r="J2559" t="str">
        <f>IF(L2559="PAUSE",E2559,IF(anotacoes!G2563=conversao_anotacoes!C2559,conversao_anotacoes!C2559,conversao_anotacoes!D2559))</f>
        <v>ELMONT, G</v>
      </c>
      <c r="K2559" t="str">
        <f t="shared" si="78"/>
        <v>NAKAI</v>
      </c>
      <c r="L2559" t="str">
        <f>UPPER(anotacoes!H2559)</f>
        <v>GRIP TIME</v>
      </c>
      <c r="M2559" t="str">
        <f>IF(OR(L2559="ATTACK",L2559="FINTA"),"&lt;TECNICA&gt;",UPPER(anotacoes!I2559))</f>
        <v>RIGHT SLEEVE</v>
      </c>
      <c r="N2559" t="str">
        <f>IF(OR(L2559="ATTACK",L2559="FINTA"),UPPER(anotacoes!I2559),"")</f>
        <v/>
      </c>
      <c r="O2559" s="6" t="str">
        <f>IF(anotacoes!N2559=0,"",anotacoes!N2559)</f>
        <v/>
      </c>
      <c r="P2559" t="str">
        <f>IF(anotacoes!M2559=0,"",UPPER(anotacoes!M2559))</f>
        <v/>
      </c>
      <c r="Q2559" t="str">
        <f t="shared" si="79"/>
        <v>INSERT INTO CONVERSAO_LUTA_ACAO (cd_conversao, id_luta, sequencia, momento_inicio, momento_fim, quem_faz, quem_sofre, acao_tipo, acao, tecnica, direcao, pontuacao) VALUES (1, 40, 85, TRIM(' 00:05:58,380'), TRIM(' 00:06:41,058'), 'ELMONT, G', 'NAKAI', 'GRIP TIME', 'RIGHT SLEEVE', NULL, NULL, NULL)</v>
      </c>
      <c r="R2559" t="s">
        <v>10327</v>
      </c>
    </row>
    <row r="2560" spans="1:18" hidden="1" x14ac:dyDescent="0.25">
      <c r="A2560" s="7">
        <f>anotacoes!D2560</f>
        <v>40923</v>
      </c>
      <c r="B2560" t="str">
        <f>anotacoes!C2560</f>
        <v>WORLD MASTERS ALMATY 2012</v>
      </c>
      <c r="C2560" t="str">
        <f>anotacoes!E2560</f>
        <v>ELMONT, G</v>
      </c>
      <c r="D2560" t="str">
        <f>anotacoes!F2560</f>
        <v>NAKAI</v>
      </c>
      <c r="E2560" t="s">
        <v>10325</v>
      </c>
      <c r="F2560">
        <f>anotacoes!A2560</f>
        <v>40</v>
      </c>
      <c r="G2560">
        <f>anotacoes!B2560</f>
        <v>86</v>
      </c>
      <c r="H2560" t="str">
        <f>anotacoes!K2560</f>
        <v xml:space="preserve"> 00:06:41,058</v>
      </c>
      <c r="I2560" t="str">
        <f>anotacoes!L2560</f>
        <v xml:space="preserve"> 00:06:42,353</v>
      </c>
      <c r="J2560" t="str">
        <f>IF(L2560="PAUSE",E2560,IF(anotacoes!G2564=conversao_anotacoes!C2560,conversao_anotacoes!C2560,conversao_anotacoes!D2560))</f>
        <v>ELMONT, G</v>
      </c>
      <c r="K2560" t="str">
        <f t="shared" si="78"/>
        <v>NAKAI</v>
      </c>
      <c r="L2560" t="str">
        <f>UPPER(anotacoes!H2560)</f>
        <v>ATTACK</v>
      </c>
      <c r="M2560" t="str">
        <f>IF(OR(L2560="ATTACK",L2560="FINTA"),"&lt;TECNICA&gt;",UPPER(anotacoes!I2560))</f>
        <v>&lt;TECNICA&gt;</v>
      </c>
      <c r="N2560" t="str">
        <f>IF(OR(L2560="ATTACK",L2560="FINTA"),UPPER(anotacoes!I2560),"")</f>
        <v>OSOTO GARI</v>
      </c>
      <c r="O2560" s="6">
        <f>IF(anotacoes!N2560=0,"",anotacoes!N2560)</f>
        <v>8</v>
      </c>
      <c r="P2560" t="str">
        <f>IF(anotacoes!M2560=0,"",UPPER(anotacoes!M2560))</f>
        <v/>
      </c>
      <c r="Q2560" t="str">
        <f t="shared" si="79"/>
        <v>INSERT INTO CONVERSAO_LUTA_ACAO (cd_conversao, id_luta, sequencia, momento_inicio, momento_fim, quem_faz, quem_sofre, acao_tipo, acao, tecnica, direcao, pontuacao) VALUES (1, 40, 86, TRIM(' 00:06:41,058'), TRIM(' 00:06:42,353'), 'ELMONT, G', 'NAKAI', 'ATTACK', '&lt;TECNICA&gt;', 'OSOTO GARI', 8, NULL)</v>
      </c>
      <c r="R2560" t="s">
        <v>10327</v>
      </c>
    </row>
    <row r="2561" spans="1:18" hidden="1" x14ac:dyDescent="0.25">
      <c r="A2561" s="7">
        <f>anotacoes!D2561</f>
        <v>40923</v>
      </c>
      <c r="B2561" t="str">
        <f>anotacoes!C2561</f>
        <v>WORLD MASTERS ALMATY 2012</v>
      </c>
      <c r="C2561" t="str">
        <f>anotacoes!E2561</f>
        <v>ELMONT, G</v>
      </c>
      <c r="D2561" t="str">
        <f>anotacoes!F2561</f>
        <v>NAKAI</v>
      </c>
      <c r="E2561" t="s">
        <v>10325</v>
      </c>
      <c r="F2561">
        <f>anotacoes!A2561</f>
        <v>40</v>
      </c>
      <c r="G2561">
        <f>anotacoes!B2561</f>
        <v>87</v>
      </c>
      <c r="H2561" t="str">
        <f>anotacoes!K2561</f>
        <v xml:space="preserve"> 00:06:42,353</v>
      </c>
      <c r="I2561" t="str">
        <f>anotacoes!L2561</f>
        <v xml:space="preserve"> 00:06:42,812</v>
      </c>
      <c r="J2561" t="str">
        <f>IF(L2561="PAUSE",E2561,IF(anotacoes!G2565=conversao_anotacoes!C2561,conversao_anotacoes!C2561,conversao_anotacoes!D2561))</f>
        <v>ELMONT, G</v>
      </c>
      <c r="K2561" t="str">
        <f t="shared" si="78"/>
        <v>NAKAI</v>
      </c>
      <c r="L2561" t="str">
        <f>UPPER(anotacoes!H2561)</f>
        <v>ATTACK</v>
      </c>
      <c r="M2561" t="str">
        <f>IF(OR(L2561="ATTACK",L2561="FINTA"),"&lt;TECNICA&gt;",UPPER(anotacoes!I2561))</f>
        <v>&lt;TECNICA&gt;</v>
      </c>
      <c r="N2561" t="str">
        <f>IF(OR(L2561="ATTACK",L2561="FINTA"),UPPER(anotacoes!I2561),"")</f>
        <v>TANI OTOSHI</v>
      </c>
      <c r="O2561" s="6">
        <f>IF(anotacoes!N2561=0,"",anotacoes!N2561)</f>
        <v>2</v>
      </c>
      <c r="P2561" t="str">
        <f>IF(anotacoes!M2561=0,"",UPPER(anotacoes!M2561))</f>
        <v/>
      </c>
      <c r="Q2561" t="str">
        <f t="shared" si="79"/>
        <v>INSERT INTO CONVERSAO_LUTA_ACAO (cd_conversao, id_luta, sequencia, momento_inicio, momento_fim, quem_faz, quem_sofre, acao_tipo, acao, tecnica, direcao, pontuacao) VALUES (1, 40, 87, TRIM(' 00:06:42,353'), TRIM(' 00:06:42,812'), 'ELMONT, G', 'NAKAI', 'ATTACK', '&lt;TECNICA&gt;', 'TANI OTOSHI', 2, NULL)</v>
      </c>
      <c r="R2561" t="s">
        <v>10327</v>
      </c>
    </row>
    <row r="2562" spans="1:18" hidden="1" x14ac:dyDescent="0.25">
      <c r="A2562" s="7">
        <f>anotacoes!D2562</f>
        <v>40923</v>
      </c>
      <c r="B2562" t="str">
        <f>anotacoes!C2562</f>
        <v>WORLD MASTERS ALMATY 2012</v>
      </c>
      <c r="C2562" t="str">
        <f>anotacoes!E2562</f>
        <v>ELMONT, G</v>
      </c>
      <c r="D2562" t="str">
        <f>anotacoes!F2562</f>
        <v>NAKAI</v>
      </c>
      <c r="E2562" t="s">
        <v>10325</v>
      </c>
      <c r="F2562">
        <f>anotacoes!A2562</f>
        <v>40</v>
      </c>
      <c r="G2562">
        <f>anotacoes!B2562</f>
        <v>88</v>
      </c>
      <c r="H2562" t="str">
        <f>anotacoes!K2562</f>
        <v xml:space="preserve"> 00:06:44,078</v>
      </c>
      <c r="I2562" t="str">
        <f>anotacoes!L2562</f>
        <v xml:space="preserve"> 00:06:58,022</v>
      </c>
      <c r="J2562" t="str">
        <f>IF(L2562="PAUSE",E2562,IF(anotacoes!G2566=conversao_anotacoes!C2562,conversao_anotacoes!C2562,conversao_anotacoes!D2562))</f>
        <v>ELMONT, G</v>
      </c>
      <c r="K2562" t="str">
        <f t="shared" si="78"/>
        <v>NAKAI</v>
      </c>
      <c r="L2562" t="str">
        <f>UPPER(anotacoes!H2562)</f>
        <v>GROUNDWORK COMBAT</v>
      </c>
      <c r="M2562" t="str">
        <f>IF(OR(L2562="ATTACK",L2562="FINTA"),"&lt;TECNICA&gt;",UPPER(anotacoes!I2562))</f>
        <v>DEFENSIVE POSITION</v>
      </c>
      <c r="N2562" t="str">
        <f>IF(OR(L2562="ATTACK",L2562="FINTA"),UPPER(anotacoes!I2562),"")</f>
        <v/>
      </c>
      <c r="O2562" s="6" t="str">
        <f>IF(anotacoes!N2562=0,"",anotacoes!N2562)</f>
        <v/>
      </c>
      <c r="P2562" t="str">
        <f>IF(anotacoes!M2562=0,"",UPPER(anotacoes!M2562))</f>
        <v/>
      </c>
      <c r="Q2562" t="str">
        <f t="shared" si="79"/>
        <v>INSERT INTO CONVERSAO_LUTA_ACAO (cd_conversao, id_luta, sequencia, momento_inicio, momento_fim, quem_faz, quem_sofre, acao_tipo, acao, tecnica, direcao, pontuacao) VALUES (1, 40, 88, TRIM(' 00:06:44,078'), TRIM(' 00:06:58,022'), 'ELMONT, G', 'NAKAI', 'GROUNDWORK COMBAT', 'DEFENSIVE POSITION', NULL, NULL, NULL)</v>
      </c>
      <c r="R2562" t="s">
        <v>10327</v>
      </c>
    </row>
    <row r="2563" spans="1:18" hidden="1" x14ac:dyDescent="0.25">
      <c r="A2563" s="7">
        <f>anotacoes!D2563</f>
        <v>40923</v>
      </c>
      <c r="B2563" t="str">
        <f>anotacoes!C2563</f>
        <v>WORLD MASTERS ALMATY 2012</v>
      </c>
      <c r="C2563" t="str">
        <f>anotacoes!E2563</f>
        <v>ELMONT, G</v>
      </c>
      <c r="D2563" t="str">
        <f>anotacoes!F2563</f>
        <v>NAKAI</v>
      </c>
      <c r="E2563" t="s">
        <v>10325</v>
      </c>
      <c r="F2563">
        <f>anotacoes!A2563</f>
        <v>40</v>
      </c>
      <c r="G2563">
        <f>anotacoes!B2563</f>
        <v>89</v>
      </c>
      <c r="H2563" t="str">
        <f>anotacoes!K2563</f>
        <v xml:space="preserve"> 00:06:58,022</v>
      </c>
      <c r="I2563" t="str">
        <f>anotacoes!L2563</f>
        <v xml:space="preserve"> 00:06:58,022</v>
      </c>
      <c r="J2563" t="str">
        <f>IF(L2563="PAUSE",E2563,IF(anotacoes!G2567=conversao_anotacoes!C2563,conversao_anotacoes!C2563,conversao_anotacoes!D2563))</f>
        <v>&lt;ARBITRO_DESCONHECIDO&gt;</v>
      </c>
      <c r="K2563" t="str">
        <f t="shared" ref="K2563:K2626" si="80">IF(J2563=E2563,"",IF(J2563=C2563,D2563,C2563))</f>
        <v/>
      </c>
      <c r="L2563" t="str">
        <f>UPPER(anotacoes!H2563)</f>
        <v>PAUSE</v>
      </c>
      <c r="M2563" t="str">
        <f>IF(OR(L2563="ATTACK",L2563="FINTA"),"&lt;TECNICA&gt;",UPPER(anotacoes!I2563))</f>
        <v>&lt;NAO_CLASSIFICADO&gt;</v>
      </c>
      <c r="N2563" t="str">
        <f>IF(OR(L2563="ATTACK",L2563="FINTA"),UPPER(anotacoes!I2563),"")</f>
        <v/>
      </c>
      <c r="O2563" s="6" t="str">
        <f>IF(anotacoes!N2563=0,"",anotacoes!N2563)</f>
        <v/>
      </c>
      <c r="P2563" t="str">
        <f>IF(anotacoes!M2563=0,"",UPPER(anotacoes!M2563))</f>
        <v/>
      </c>
      <c r="Q2563" t="str">
        <f t="shared" ref="Q2563:Q2626" si="81">CONCATENATE("INSERT INTO CONVERSAO_LUTA_ACAO (cd_conversao, id_luta, sequencia, momento_inicio, momento_fim, quem_faz, quem_sofre, acao_tipo, acao, tecnica, direcao, pontuacao) VALUES (1, ",F2563,", ",G2563,", ","TRIM('",H2563,"')",", ","TRIM('",I2563,"')",", ","'",J2563,"'",", ","'",K2563,"'",", ","'",L2563,"'",", ","'",M2563,"'",", ",IF(N2563="","NULL",CONCATENATE("'",N2563,"'")),", ",IF(O2563="","NULL",O2563),", ",IF(P2563="","NULL",CONCATENATE("'",P2563,"'")),")")</f>
        <v>INSERT INTO CONVERSAO_LUTA_ACAO (cd_conversao, id_luta, sequencia, momento_inicio, momento_fim, quem_faz, quem_sofre, acao_tipo, acao, tecnica, direcao, pontuacao) VALUES (1, 40, 89, TRIM(' 00:06:58,022'), TRIM(' 00:06:58,022'), '&lt;ARBITRO_DESCONHECIDO&gt;', '', 'PAUSE', '&lt;NAO_CLASSIFICADO&gt;', NULL, NULL, NULL)</v>
      </c>
      <c r="R2563" t="s">
        <v>10327</v>
      </c>
    </row>
    <row r="2564" spans="1:18" hidden="1" x14ac:dyDescent="0.25">
      <c r="A2564" s="7">
        <f>anotacoes!D2564</f>
        <v>40923</v>
      </c>
      <c r="B2564" t="str">
        <f>anotacoes!C2564</f>
        <v>WORLD MASTERS ALMATY 2012</v>
      </c>
      <c r="C2564" t="str">
        <f>anotacoes!E2564</f>
        <v>ELMONT, G</v>
      </c>
      <c r="D2564" t="str">
        <f>anotacoes!F2564</f>
        <v>NAKAI</v>
      </c>
      <c r="E2564" t="s">
        <v>10325</v>
      </c>
      <c r="F2564">
        <f>anotacoes!A2564</f>
        <v>40</v>
      </c>
      <c r="G2564">
        <f>anotacoes!B2564</f>
        <v>90</v>
      </c>
      <c r="H2564" t="str">
        <f>anotacoes!K2564</f>
        <v xml:space="preserve"> 00:06:58,022</v>
      </c>
      <c r="I2564" t="str">
        <f>anotacoes!L2564</f>
        <v xml:space="preserve"> 00:06:58,932</v>
      </c>
      <c r="J2564" t="str">
        <f>IF(L2564="PAUSE",E2564,IF(anotacoes!G2568=conversao_anotacoes!C2564,conversao_anotacoes!C2564,conversao_anotacoes!D2564))</f>
        <v>ELMONT, G</v>
      </c>
      <c r="K2564" t="str">
        <f t="shared" si="80"/>
        <v>NAKAI</v>
      </c>
      <c r="L2564" t="str">
        <f>UPPER(anotacoes!H2564)</f>
        <v>DISPLACEMENT</v>
      </c>
      <c r="M2564" t="str">
        <f>IF(OR(L2564="ATTACK",L2564="FINTA"),"&lt;TECNICA&gt;",UPPER(anotacoes!I2564))</f>
        <v>2-3 STEP HESITANT LEFT</v>
      </c>
      <c r="N2564" t="str">
        <f>IF(OR(L2564="ATTACK",L2564="FINTA"),UPPER(anotacoes!I2564),"")</f>
        <v/>
      </c>
      <c r="O2564" s="6" t="str">
        <f>IF(anotacoes!N2564=0,"",anotacoes!N2564)</f>
        <v/>
      </c>
      <c r="P2564" t="str">
        <f>IF(anotacoes!M2564=0,"",UPPER(anotacoes!M2564))</f>
        <v/>
      </c>
      <c r="Q2564" t="str">
        <f t="shared" si="81"/>
        <v>INSERT INTO CONVERSAO_LUTA_ACAO (cd_conversao, id_luta, sequencia, momento_inicio, momento_fim, quem_faz, quem_sofre, acao_tipo, acao, tecnica, direcao, pontuacao) VALUES (1, 40, 90, TRIM(' 00:06:58,022'), TRIM(' 00:06:58,932'), 'ELMONT, G', 'NAKAI', 'DISPLACEMENT', '2-3 STEP HESITANT LEFT', NULL, NULL, NULL)</v>
      </c>
      <c r="R2564" t="s">
        <v>10327</v>
      </c>
    </row>
    <row r="2565" spans="1:18" hidden="1" x14ac:dyDescent="0.25">
      <c r="A2565" s="7">
        <f>anotacoes!D2565</f>
        <v>40923</v>
      </c>
      <c r="B2565" t="str">
        <f>anotacoes!C2565</f>
        <v>WORLD MASTERS ALMATY 2012</v>
      </c>
      <c r="C2565" t="str">
        <f>anotacoes!E2565</f>
        <v>ELMONT, G</v>
      </c>
      <c r="D2565" t="str">
        <f>anotacoes!F2565</f>
        <v>NAKAI</v>
      </c>
      <c r="E2565" t="s">
        <v>10325</v>
      </c>
      <c r="F2565">
        <f>anotacoes!A2565</f>
        <v>40</v>
      </c>
      <c r="G2565">
        <f>anotacoes!B2565</f>
        <v>91</v>
      </c>
      <c r="H2565" t="str">
        <f>anotacoes!K2565</f>
        <v xml:space="preserve"> 00:06:58,932</v>
      </c>
      <c r="I2565" t="str">
        <f>anotacoes!L2565</f>
        <v xml:space="preserve"> 00:07:01,393</v>
      </c>
      <c r="J2565" t="str">
        <f>IF(L2565="PAUSE",E2565,IF(anotacoes!G2569=conversao_anotacoes!C2565,conversao_anotacoes!C2565,conversao_anotacoes!D2565))</f>
        <v>ELMONT, G</v>
      </c>
      <c r="K2565" t="str">
        <f t="shared" si="80"/>
        <v>NAKAI</v>
      </c>
      <c r="L2565" t="str">
        <f>UPPER(anotacoes!H2565)</f>
        <v>DISPLACEMENT</v>
      </c>
      <c r="M2565" t="str">
        <f>IF(OR(L2565="ATTACK",L2565="FINTA"),"&lt;TECNICA&gt;",UPPER(anotacoes!I2565))</f>
        <v>TRY TO GRIP WITH CONTACT</v>
      </c>
      <c r="N2565" t="str">
        <f>IF(OR(L2565="ATTACK",L2565="FINTA"),UPPER(anotacoes!I2565),"")</f>
        <v/>
      </c>
      <c r="O2565" s="6" t="str">
        <f>IF(anotacoes!N2565=0,"",anotacoes!N2565)</f>
        <v/>
      </c>
      <c r="P2565" t="str">
        <f>IF(anotacoes!M2565=0,"",UPPER(anotacoes!M2565))</f>
        <v/>
      </c>
      <c r="Q2565" t="str">
        <f t="shared" si="81"/>
        <v>INSERT INTO CONVERSAO_LUTA_ACAO (cd_conversao, id_luta, sequencia, momento_inicio, momento_fim, quem_faz, quem_sofre, acao_tipo, acao, tecnica, direcao, pontuacao) VALUES (1, 40, 91, TRIM(' 00:06:58,932'), TRIM(' 00:07:01,393'), 'ELMONT, G', 'NAKAI', 'DISPLACEMENT', 'TRY TO GRIP WITH CONTACT', NULL, NULL, NULL)</v>
      </c>
      <c r="R2565" t="s">
        <v>10327</v>
      </c>
    </row>
    <row r="2566" spans="1:18" hidden="1" x14ac:dyDescent="0.25">
      <c r="A2566" s="7">
        <f>anotacoes!D2566</f>
        <v>40923</v>
      </c>
      <c r="B2566" t="str">
        <f>anotacoes!C2566</f>
        <v>WORLD MASTERS ALMATY 2012</v>
      </c>
      <c r="C2566" t="str">
        <f>anotacoes!E2566</f>
        <v>ELMONT, G</v>
      </c>
      <c r="D2566" t="str">
        <f>anotacoes!F2566</f>
        <v>NAKAI</v>
      </c>
      <c r="E2566" t="s">
        <v>10325</v>
      </c>
      <c r="F2566">
        <f>anotacoes!A2566</f>
        <v>40</v>
      </c>
      <c r="G2566">
        <f>anotacoes!B2566</f>
        <v>92</v>
      </c>
      <c r="H2566" t="str">
        <f>anotacoes!K2566</f>
        <v xml:space="preserve"> 00:07:01,393</v>
      </c>
      <c r="I2566" t="str">
        <f>anotacoes!L2566</f>
        <v xml:space="preserve"> 00:07:02,115</v>
      </c>
      <c r="J2566" t="str">
        <f>IF(L2566="PAUSE",E2566,IF(anotacoes!G2570=conversao_anotacoes!C2566,conversao_anotacoes!C2566,conversao_anotacoes!D2566))</f>
        <v>ELMONT, G</v>
      </c>
      <c r="K2566" t="str">
        <f t="shared" si="80"/>
        <v>NAKAI</v>
      </c>
      <c r="L2566" t="str">
        <f>UPPER(anotacoes!H2566)</f>
        <v>GRIP TIME</v>
      </c>
      <c r="M2566" t="str">
        <f>IF(OR(L2566="ATTACK",L2566="FINTA"),"&lt;TECNICA&gt;",UPPER(anotacoes!I2566))</f>
        <v>LEFT COLLAR RIGHT SLEEVE</v>
      </c>
      <c r="N2566" t="str">
        <f>IF(OR(L2566="ATTACK",L2566="FINTA"),UPPER(anotacoes!I2566),"")</f>
        <v/>
      </c>
      <c r="O2566" s="6" t="str">
        <f>IF(anotacoes!N2566=0,"",anotacoes!N2566)</f>
        <v/>
      </c>
      <c r="P2566" t="str">
        <f>IF(anotacoes!M2566=0,"",UPPER(anotacoes!M2566))</f>
        <v/>
      </c>
      <c r="Q2566" t="str">
        <f t="shared" si="81"/>
        <v>INSERT INTO CONVERSAO_LUTA_ACAO (cd_conversao, id_luta, sequencia, momento_inicio, momento_fim, quem_faz, quem_sofre, acao_tipo, acao, tecnica, direcao, pontuacao) VALUES (1, 40, 92, TRIM(' 00:07:01,393'), TRIM(' 00:07:02,115'), 'ELMONT, G', 'NAKAI', 'GRIP TIME', 'LEFT COLLAR RIGHT SLEEVE', NULL, NULL, NULL)</v>
      </c>
      <c r="R2566" t="s">
        <v>10327</v>
      </c>
    </row>
    <row r="2567" spans="1:18" hidden="1" x14ac:dyDescent="0.25">
      <c r="A2567" s="7">
        <f>anotacoes!D2567</f>
        <v>40923</v>
      </c>
      <c r="B2567" t="str">
        <f>anotacoes!C2567</f>
        <v>WORLD MASTERS ALMATY 2012</v>
      </c>
      <c r="C2567" t="str">
        <f>anotacoes!E2567</f>
        <v>ELMONT, G</v>
      </c>
      <c r="D2567" t="str">
        <f>anotacoes!F2567</f>
        <v>NAKAI</v>
      </c>
      <c r="E2567" t="s">
        <v>10325</v>
      </c>
      <c r="F2567">
        <f>anotacoes!A2567</f>
        <v>40</v>
      </c>
      <c r="G2567">
        <f>anotacoes!B2567</f>
        <v>93</v>
      </c>
      <c r="H2567" t="str">
        <f>anotacoes!K2567</f>
        <v xml:space="preserve"> 00:07:02,115</v>
      </c>
      <c r="I2567" t="str">
        <f>anotacoes!L2567</f>
        <v xml:space="preserve"> 00:07:02,711</v>
      </c>
      <c r="J2567" t="str">
        <f>IF(L2567="PAUSE",E2567,IF(anotacoes!G2571=conversao_anotacoes!C2567,conversao_anotacoes!C2567,conversao_anotacoes!D2567))</f>
        <v>ELMONT, G</v>
      </c>
      <c r="K2567" t="str">
        <f t="shared" si="80"/>
        <v>NAKAI</v>
      </c>
      <c r="L2567" t="str">
        <f>UPPER(anotacoes!H2567)</f>
        <v>DEFENSE</v>
      </c>
      <c r="M2567" t="str">
        <f>IF(OR(L2567="ATTACK",L2567="FINTA"),"&lt;TECNICA&gt;",UPPER(anotacoes!I2567))</f>
        <v>TAE-SABAKI RIGHT INCLINED</v>
      </c>
      <c r="N2567" t="str">
        <f>IF(OR(L2567="ATTACK",L2567="FINTA"),UPPER(anotacoes!I2567),"")</f>
        <v/>
      </c>
      <c r="O2567" s="6" t="str">
        <f>IF(anotacoes!N2567=0,"",anotacoes!N2567)</f>
        <v/>
      </c>
      <c r="P2567" t="str">
        <f>IF(anotacoes!M2567=0,"",UPPER(anotacoes!M2567))</f>
        <v/>
      </c>
      <c r="Q2567" t="str">
        <f t="shared" si="81"/>
        <v>INSERT INTO CONVERSAO_LUTA_ACAO (cd_conversao, id_luta, sequencia, momento_inicio, momento_fim, quem_faz, quem_sofre, acao_tipo, acao, tecnica, direcao, pontuacao) VALUES (1, 40, 93, TRIM(' 00:07:02,115'), TRIM(' 00:07:02,711'), 'ELMONT, G', 'NAKAI', 'DEFENSE', 'TAE-SABAKI RIGHT INCLINED', NULL, NULL, NULL)</v>
      </c>
      <c r="R2567" t="s">
        <v>10327</v>
      </c>
    </row>
    <row r="2568" spans="1:18" hidden="1" x14ac:dyDescent="0.25">
      <c r="A2568" s="7">
        <f>anotacoes!D2568</f>
        <v>40923</v>
      </c>
      <c r="B2568" t="str">
        <f>anotacoes!C2568</f>
        <v>WORLD MASTERS ALMATY 2012</v>
      </c>
      <c r="C2568" t="str">
        <f>anotacoes!E2568</f>
        <v>ELMONT, G</v>
      </c>
      <c r="D2568" t="str">
        <f>anotacoes!F2568</f>
        <v>NAKAI</v>
      </c>
      <c r="E2568" t="s">
        <v>10325</v>
      </c>
      <c r="F2568">
        <f>anotacoes!A2568</f>
        <v>40</v>
      </c>
      <c r="G2568">
        <f>anotacoes!B2568</f>
        <v>94</v>
      </c>
      <c r="H2568" t="str">
        <f>anotacoes!K2568</f>
        <v xml:space="preserve"> 00:07:02,711</v>
      </c>
      <c r="I2568" t="str">
        <f>anotacoes!L2568</f>
        <v xml:space="preserve"> 00:07:03,793</v>
      </c>
      <c r="J2568" t="str">
        <f>IF(L2568="PAUSE",E2568,IF(anotacoes!G2572=conversao_anotacoes!C2568,conversao_anotacoes!C2568,conversao_anotacoes!D2568))</f>
        <v>ELMONT, G</v>
      </c>
      <c r="K2568" t="str">
        <f t="shared" si="80"/>
        <v>NAKAI</v>
      </c>
      <c r="L2568" t="str">
        <f>UPPER(anotacoes!H2568)</f>
        <v>TRANSITION</v>
      </c>
      <c r="M2568" t="str">
        <f>IF(OR(L2568="ATTACK",L2568="FINTA"),"&lt;TECNICA&gt;",UPPER(anotacoes!I2568))</f>
        <v>WITHOUT ATTACK</v>
      </c>
      <c r="N2568" t="str">
        <f>IF(OR(L2568="ATTACK",L2568="FINTA"),UPPER(anotacoes!I2568),"")</f>
        <v/>
      </c>
      <c r="O2568" s="6" t="str">
        <f>IF(anotacoes!N2568=0,"",anotacoes!N2568)</f>
        <v/>
      </c>
      <c r="P2568" t="str">
        <f>IF(anotacoes!M2568=0,"",UPPER(anotacoes!M2568))</f>
        <v/>
      </c>
      <c r="Q2568" t="str">
        <f t="shared" si="81"/>
        <v>INSERT INTO CONVERSAO_LUTA_ACAO (cd_conversao, id_luta, sequencia, momento_inicio, momento_fim, quem_faz, quem_sofre, acao_tipo, acao, tecnica, direcao, pontuacao) VALUES (1, 40, 94, TRIM(' 00:07:02,711'), TRIM(' 00:07:03,793'), 'ELMONT, G', 'NAKAI', 'TRANSITION', 'WITHOUT ATTACK', NULL, NULL, NULL)</v>
      </c>
      <c r="R2568" t="s">
        <v>10327</v>
      </c>
    </row>
    <row r="2569" spans="1:18" hidden="1" x14ac:dyDescent="0.25">
      <c r="A2569" s="7">
        <f>anotacoes!D2569</f>
        <v>40923</v>
      </c>
      <c r="B2569" t="str">
        <f>anotacoes!C2569</f>
        <v>WORLD MASTERS ALMATY 2012</v>
      </c>
      <c r="C2569" t="str">
        <f>anotacoes!E2569</f>
        <v>ELMONT, G</v>
      </c>
      <c r="D2569" t="str">
        <f>anotacoes!F2569</f>
        <v>NAKAI</v>
      </c>
      <c r="E2569" t="s">
        <v>10325</v>
      </c>
      <c r="F2569">
        <f>anotacoes!A2569</f>
        <v>40</v>
      </c>
      <c r="G2569">
        <f>anotacoes!B2569</f>
        <v>95</v>
      </c>
      <c r="H2569" t="str">
        <f>anotacoes!K2569</f>
        <v xml:space="preserve"> 00:07:03,793</v>
      </c>
      <c r="I2569" t="str">
        <f>anotacoes!L2569</f>
        <v xml:space="preserve"> 00:07:08,084</v>
      </c>
      <c r="J2569" t="str">
        <f>IF(L2569="PAUSE",E2569,IF(anotacoes!G2573=conversao_anotacoes!C2569,conversao_anotacoes!C2569,conversao_anotacoes!D2569))</f>
        <v>&lt;ARBITRO_DESCONHECIDO&gt;</v>
      </c>
      <c r="K2569" t="str">
        <f t="shared" si="80"/>
        <v/>
      </c>
      <c r="L2569" t="str">
        <f>UPPER(anotacoes!H2569)</f>
        <v>PAUSE</v>
      </c>
      <c r="M2569" t="str">
        <f>IF(OR(L2569="ATTACK",L2569="FINTA"),"&lt;TECNICA&gt;",UPPER(anotacoes!I2569))</f>
        <v>&lt;NAO_CLASSIFICADO&gt;</v>
      </c>
      <c r="N2569" t="str">
        <f>IF(OR(L2569="ATTACK",L2569="FINTA"),UPPER(anotacoes!I2569),"")</f>
        <v/>
      </c>
      <c r="O2569" s="6" t="str">
        <f>IF(anotacoes!N2569=0,"",anotacoes!N2569)</f>
        <v/>
      </c>
      <c r="P2569" t="str">
        <f>IF(anotacoes!M2569=0,"",UPPER(anotacoes!M2569))</f>
        <v/>
      </c>
      <c r="Q2569" t="str">
        <f t="shared" si="81"/>
        <v>INSERT INTO CONVERSAO_LUTA_ACAO (cd_conversao, id_luta, sequencia, momento_inicio, momento_fim, quem_faz, quem_sofre, acao_tipo, acao, tecnica, direcao, pontuacao) VALUES (1, 40, 95, TRIM(' 00:07:03,793'), TRIM(' 00:07:08,084'), '&lt;ARBITRO_DESCONHECIDO&gt;', '', 'PAUSE', '&lt;NAO_CLASSIFICADO&gt;', NULL, NULL, NULL)</v>
      </c>
      <c r="R2569" t="s">
        <v>10327</v>
      </c>
    </row>
    <row r="2570" spans="1:18" hidden="1" x14ac:dyDescent="0.25">
      <c r="A2570" s="7">
        <f>anotacoes!D2570</f>
        <v>40923</v>
      </c>
      <c r="B2570" t="str">
        <f>anotacoes!C2570</f>
        <v>WORLD MASTERS ALMATY 2012</v>
      </c>
      <c r="C2570" t="str">
        <f>anotacoes!E2570</f>
        <v>ELMONT, G</v>
      </c>
      <c r="D2570" t="str">
        <f>anotacoes!F2570</f>
        <v>NAKAI</v>
      </c>
      <c r="E2570" t="s">
        <v>10325</v>
      </c>
      <c r="F2570">
        <f>anotacoes!A2570</f>
        <v>40</v>
      </c>
      <c r="G2570">
        <f>anotacoes!B2570</f>
        <v>96</v>
      </c>
      <c r="H2570" t="str">
        <f>anotacoes!K2570</f>
        <v xml:space="preserve"> 00:07:08,084</v>
      </c>
      <c r="I2570" t="str">
        <f>anotacoes!L2570</f>
        <v xml:space="preserve"> 00:07:09,959</v>
      </c>
      <c r="J2570" t="str">
        <f>IF(L2570="PAUSE",E2570,IF(anotacoes!G2574=conversao_anotacoes!C2570,conversao_anotacoes!C2570,conversao_anotacoes!D2570))</f>
        <v>ELMONT, G</v>
      </c>
      <c r="K2570" t="str">
        <f t="shared" si="80"/>
        <v>NAKAI</v>
      </c>
      <c r="L2570" t="str">
        <f>UPPER(anotacoes!H2570)</f>
        <v>DISPLACEMENT</v>
      </c>
      <c r="M2570" t="str">
        <f>IF(OR(L2570="ATTACK",L2570="FINTA"),"&lt;TECNICA&gt;",UPPER(anotacoes!I2570))</f>
        <v>2-3 STEP HESITANT LEFT</v>
      </c>
      <c r="N2570" t="str">
        <f>IF(OR(L2570="ATTACK",L2570="FINTA"),UPPER(anotacoes!I2570),"")</f>
        <v/>
      </c>
      <c r="O2570" s="6" t="str">
        <f>IF(anotacoes!N2570=0,"",anotacoes!N2570)</f>
        <v/>
      </c>
      <c r="P2570" t="str">
        <f>IF(anotacoes!M2570=0,"",UPPER(anotacoes!M2570))</f>
        <v/>
      </c>
      <c r="Q2570" t="str">
        <f t="shared" si="81"/>
        <v>INSERT INTO CONVERSAO_LUTA_ACAO (cd_conversao, id_luta, sequencia, momento_inicio, momento_fim, quem_faz, quem_sofre, acao_tipo, acao, tecnica, direcao, pontuacao) VALUES (1, 40, 96, TRIM(' 00:07:08,084'), TRIM(' 00:07:09,959'), 'ELMONT, G', 'NAKAI', 'DISPLACEMENT', '2-3 STEP HESITANT LEFT', NULL, NULL, NULL)</v>
      </c>
      <c r="R2570" t="s">
        <v>10327</v>
      </c>
    </row>
    <row r="2571" spans="1:18" hidden="1" x14ac:dyDescent="0.25">
      <c r="A2571" s="7">
        <f>anotacoes!D2571</f>
        <v>40923</v>
      </c>
      <c r="B2571" t="str">
        <f>anotacoes!C2571</f>
        <v>WORLD MASTERS ALMATY 2012</v>
      </c>
      <c r="C2571" t="str">
        <f>anotacoes!E2571</f>
        <v>ELMONT, G</v>
      </c>
      <c r="D2571" t="str">
        <f>anotacoes!F2571</f>
        <v>NAKAI</v>
      </c>
      <c r="E2571" t="s">
        <v>10325</v>
      </c>
      <c r="F2571">
        <f>anotacoes!A2571</f>
        <v>40</v>
      </c>
      <c r="G2571">
        <f>anotacoes!B2571</f>
        <v>97</v>
      </c>
      <c r="H2571" t="str">
        <f>anotacoes!K2571</f>
        <v xml:space="preserve"> 00:07:09,959</v>
      </c>
      <c r="I2571" t="str">
        <f>anotacoes!L2571</f>
        <v xml:space="preserve"> 00:07:10,548</v>
      </c>
      <c r="J2571" t="str">
        <f>IF(L2571="PAUSE",E2571,IF(anotacoes!G2575=conversao_anotacoes!C2571,conversao_anotacoes!C2571,conversao_anotacoes!D2571))</f>
        <v>ELMONT, G</v>
      </c>
      <c r="K2571" t="str">
        <f t="shared" si="80"/>
        <v>NAKAI</v>
      </c>
      <c r="L2571" t="str">
        <f>UPPER(anotacoes!H2571)</f>
        <v>DISPLACEMENT</v>
      </c>
      <c r="M2571" t="str">
        <f>IF(OR(L2571="ATTACK",L2571="FINTA"),"&lt;TECNICA&gt;",UPPER(anotacoes!I2571))</f>
        <v>TRY TO GRIP WITH CONTACT</v>
      </c>
      <c r="N2571" t="str">
        <f>IF(OR(L2571="ATTACK",L2571="FINTA"),UPPER(anotacoes!I2571),"")</f>
        <v/>
      </c>
      <c r="O2571" s="6" t="str">
        <f>IF(anotacoes!N2571=0,"",anotacoes!N2571)</f>
        <v/>
      </c>
      <c r="P2571" t="str">
        <f>IF(anotacoes!M2571=0,"",UPPER(anotacoes!M2571))</f>
        <v/>
      </c>
      <c r="Q2571" t="str">
        <f t="shared" si="81"/>
        <v>INSERT INTO CONVERSAO_LUTA_ACAO (cd_conversao, id_luta, sequencia, momento_inicio, momento_fim, quem_faz, quem_sofre, acao_tipo, acao, tecnica, direcao, pontuacao) VALUES (1, 40, 97, TRIM(' 00:07:09,959'), TRIM(' 00:07:10,548'), 'ELMONT, G', 'NAKAI', 'DISPLACEMENT', 'TRY TO GRIP WITH CONTACT', NULL, NULL, NULL)</v>
      </c>
      <c r="R2571" t="s">
        <v>10327</v>
      </c>
    </row>
    <row r="2572" spans="1:18" hidden="1" x14ac:dyDescent="0.25">
      <c r="A2572" s="7">
        <f>anotacoes!D2572</f>
        <v>40923</v>
      </c>
      <c r="B2572" t="str">
        <f>anotacoes!C2572</f>
        <v>WORLD MASTERS ALMATY 2012</v>
      </c>
      <c r="C2572" t="str">
        <f>anotacoes!E2572</f>
        <v>ELMONT, G</v>
      </c>
      <c r="D2572" t="str">
        <f>anotacoes!F2572</f>
        <v>NAKAI</v>
      </c>
      <c r="E2572" t="s">
        <v>10325</v>
      </c>
      <c r="F2572">
        <f>anotacoes!A2572</f>
        <v>40</v>
      </c>
      <c r="G2572">
        <f>anotacoes!B2572</f>
        <v>98</v>
      </c>
      <c r="H2572" t="str">
        <f>anotacoes!K2572</f>
        <v xml:space="preserve"> 00:07:10,548</v>
      </c>
      <c r="I2572" t="str">
        <f>anotacoes!L2572</f>
        <v xml:space="preserve"> 00:07:13,050</v>
      </c>
      <c r="J2572" t="str">
        <f>IF(L2572="PAUSE",E2572,IF(anotacoes!G2576=conversao_anotacoes!C2572,conversao_anotacoes!C2572,conversao_anotacoes!D2572))</f>
        <v>ELMONT, G</v>
      </c>
      <c r="K2572" t="str">
        <f t="shared" si="80"/>
        <v>NAKAI</v>
      </c>
      <c r="L2572" t="str">
        <f>UPPER(anotacoes!H2572)</f>
        <v>GRIP TIME</v>
      </c>
      <c r="M2572" t="str">
        <f>IF(OR(L2572="ATTACK",L2572="FINTA"),"&lt;TECNICA&gt;",UPPER(anotacoes!I2572))</f>
        <v>RIGHT SLEEVE</v>
      </c>
      <c r="N2572" t="str">
        <f>IF(OR(L2572="ATTACK",L2572="FINTA"),UPPER(anotacoes!I2572),"")</f>
        <v/>
      </c>
      <c r="O2572" s="6" t="str">
        <f>IF(anotacoes!N2572=0,"",anotacoes!N2572)</f>
        <v/>
      </c>
      <c r="P2572" t="str">
        <f>IF(anotacoes!M2572=0,"",UPPER(anotacoes!M2572))</f>
        <v/>
      </c>
      <c r="Q2572" t="str">
        <f t="shared" si="81"/>
        <v>INSERT INTO CONVERSAO_LUTA_ACAO (cd_conversao, id_luta, sequencia, momento_inicio, momento_fim, quem_faz, quem_sofre, acao_tipo, acao, tecnica, direcao, pontuacao) VALUES (1, 40, 98, TRIM(' 00:07:10,548'), TRIM(' 00:07:13,050'), 'ELMONT, G', 'NAKAI', 'GRIP TIME', 'RIGHT SLEEVE', NULL, NULL, NULL)</v>
      </c>
      <c r="R2572" t="s">
        <v>10327</v>
      </c>
    </row>
    <row r="2573" spans="1:18" hidden="1" x14ac:dyDescent="0.25">
      <c r="A2573" s="7">
        <f>anotacoes!D2573</f>
        <v>40923</v>
      </c>
      <c r="B2573" t="str">
        <f>anotacoes!C2573</f>
        <v>WORLD MASTERS ALMATY 2012</v>
      </c>
      <c r="C2573" t="str">
        <f>anotacoes!E2573</f>
        <v>ELMONT, G</v>
      </c>
      <c r="D2573" t="str">
        <f>anotacoes!F2573</f>
        <v>NAKAI</v>
      </c>
      <c r="E2573" t="s">
        <v>10325</v>
      </c>
      <c r="F2573">
        <f>anotacoes!A2573</f>
        <v>40</v>
      </c>
      <c r="G2573">
        <f>anotacoes!B2573</f>
        <v>99</v>
      </c>
      <c r="H2573" t="str">
        <f>anotacoes!K2573</f>
        <v xml:space="preserve"> 00:07:13,050</v>
      </c>
      <c r="I2573" t="str">
        <f>anotacoes!L2573</f>
        <v xml:space="preserve"> 00:07:14,134</v>
      </c>
      <c r="J2573" t="str">
        <f>IF(L2573="PAUSE",E2573,IF(anotacoes!G2577=conversao_anotacoes!C2573,conversao_anotacoes!C2573,conversao_anotacoes!D2573))</f>
        <v>ELMONT, G</v>
      </c>
      <c r="K2573" t="str">
        <f t="shared" si="80"/>
        <v>NAKAI</v>
      </c>
      <c r="L2573" t="str">
        <f>UPPER(anotacoes!H2573)</f>
        <v>ATTACK</v>
      </c>
      <c r="M2573" t="str">
        <f>IF(OR(L2573="ATTACK",L2573="FINTA"),"&lt;TECNICA&gt;",UPPER(anotacoes!I2573))</f>
        <v>&lt;TECNICA&gt;</v>
      </c>
      <c r="N2573" t="str">
        <f>IF(OR(L2573="ATTACK",L2573="FINTA"),UPPER(anotacoes!I2573),"")</f>
        <v>OUCHI GARI</v>
      </c>
      <c r="O2573" s="6">
        <f>IF(anotacoes!N2573=0,"",anotacoes!N2573)</f>
        <v>7</v>
      </c>
      <c r="P2573" t="str">
        <f>IF(anotacoes!M2573=0,"",UPPER(anotacoes!M2573))</f>
        <v/>
      </c>
      <c r="Q2573" t="str">
        <f t="shared" si="81"/>
        <v>INSERT INTO CONVERSAO_LUTA_ACAO (cd_conversao, id_luta, sequencia, momento_inicio, momento_fim, quem_faz, quem_sofre, acao_tipo, acao, tecnica, direcao, pontuacao) VALUES (1, 40, 99, TRIM(' 00:07:13,050'), TRIM(' 00:07:14,134'), 'ELMONT, G', 'NAKAI', 'ATTACK', '&lt;TECNICA&gt;', 'OUCHI GARI', 7, NULL)</v>
      </c>
      <c r="R2573" t="s">
        <v>10327</v>
      </c>
    </row>
    <row r="2574" spans="1:18" hidden="1" x14ac:dyDescent="0.25">
      <c r="A2574" s="7">
        <f>anotacoes!D2574</f>
        <v>40923</v>
      </c>
      <c r="B2574" t="str">
        <f>anotacoes!C2574</f>
        <v>WORLD MASTERS ALMATY 2012</v>
      </c>
      <c r="C2574" t="str">
        <f>anotacoes!E2574</f>
        <v>ELMONT, G</v>
      </c>
      <c r="D2574" t="str">
        <f>anotacoes!F2574</f>
        <v>NAKAI</v>
      </c>
      <c r="E2574" t="s">
        <v>10325</v>
      </c>
      <c r="F2574">
        <f>anotacoes!A2574</f>
        <v>40</v>
      </c>
      <c r="G2574">
        <f>anotacoes!B2574</f>
        <v>100</v>
      </c>
      <c r="H2574" t="str">
        <f>anotacoes!K2574</f>
        <v xml:space="preserve"> 00:07:14,134</v>
      </c>
      <c r="I2574" t="str">
        <f>anotacoes!L2574</f>
        <v xml:space="preserve"> 00:07:15,655</v>
      </c>
      <c r="J2574" t="str">
        <f>IF(L2574="PAUSE",E2574,IF(anotacoes!G2578=conversao_anotacoes!C2574,conversao_anotacoes!C2574,conversao_anotacoes!D2574))</f>
        <v>ELMONT, G</v>
      </c>
      <c r="K2574" t="str">
        <f t="shared" si="80"/>
        <v>NAKAI</v>
      </c>
      <c r="L2574" t="str">
        <f>UPPER(anotacoes!H2574)</f>
        <v>DEFENSE</v>
      </c>
      <c r="M2574" t="str">
        <f>IF(OR(L2574="ATTACK",L2574="FINTA"),"&lt;TECNICA&gt;",UPPER(anotacoes!I2574))</f>
        <v>TAE-SABAKI RIGHT INCLINED</v>
      </c>
      <c r="N2574" t="str">
        <f>IF(OR(L2574="ATTACK",L2574="FINTA"),UPPER(anotacoes!I2574),"")</f>
        <v/>
      </c>
      <c r="O2574" s="6" t="str">
        <f>IF(anotacoes!N2574=0,"",anotacoes!N2574)</f>
        <v/>
      </c>
      <c r="P2574" t="str">
        <f>IF(anotacoes!M2574=0,"",UPPER(anotacoes!M2574))</f>
        <v/>
      </c>
      <c r="Q2574" t="str">
        <f t="shared" si="81"/>
        <v>INSERT INTO CONVERSAO_LUTA_ACAO (cd_conversao, id_luta, sequencia, momento_inicio, momento_fim, quem_faz, quem_sofre, acao_tipo, acao, tecnica, direcao, pontuacao) VALUES (1, 40, 100, TRIM(' 00:07:14,134'), TRIM(' 00:07:15,655'), 'ELMONT, G', 'NAKAI', 'DEFENSE', 'TAE-SABAKI RIGHT INCLINED', NULL, NULL, NULL)</v>
      </c>
      <c r="R2574" t="s">
        <v>10327</v>
      </c>
    </row>
    <row r="2575" spans="1:18" hidden="1" x14ac:dyDescent="0.25">
      <c r="A2575" s="7">
        <f>anotacoes!D2575</f>
        <v>40923</v>
      </c>
      <c r="B2575" t="str">
        <f>anotacoes!C2575</f>
        <v>WORLD MASTERS ALMATY 2012</v>
      </c>
      <c r="C2575" t="str">
        <f>anotacoes!E2575</f>
        <v>ELMONT, G</v>
      </c>
      <c r="D2575" t="str">
        <f>anotacoes!F2575</f>
        <v>NAKAI</v>
      </c>
      <c r="E2575" t="s">
        <v>10325</v>
      </c>
      <c r="F2575">
        <f>anotacoes!A2575</f>
        <v>40</v>
      </c>
      <c r="G2575">
        <f>anotacoes!B2575</f>
        <v>101</v>
      </c>
      <c r="H2575" t="str">
        <f>anotacoes!K2575</f>
        <v xml:space="preserve"> 00:07:15,655</v>
      </c>
      <c r="I2575" t="str">
        <f>anotacoes!L2575</f>
        <v xml:space="preserve"> 00:07:18,459</v>
      </c>
      <c r="J2575" t="str">
        <f>IF(L2575="PAUSE",E2575,IF(anotacoes!G2579=conversao_anotacoes!C2575,conversao_anotacoes!C2575,conversao_anotacoes!D2575))</f>
        <v>ELMONT, G</v>
      </c>
      <c r="K2575" t="str">
        <f t="shared" si="80"/>
        <v>NAKAI</v>
      </c>
      <c r="L2575" t="str">
        <f>UPPER(anotacoes!H2575)</f>
        <v>TRANSITION</v>
      </c>
      <c r="M2575" t="str">
        <f>IF(OR(L2575="ATTACK",L2575="FINTA"),"&lt;TECNICA&gt;",UPPER(anotacoes!I2575))</f>
        <v>WITHOUT ATTACK</v>
      </c>
      <c r="N2575" t="str">
        <f>IF(OR(L2575="ATTACK",L2575="FINTA"),UPPER(anotacoes!I2575),"")</f>
        <v/>
      </c>
      <c r="O2575" s="6" t="str">
        <f>IF(anotacoes!N2575=0,"",anotacoes!N2575)</f>
        <v/>
      </c>
      <c r="P2575" t="str">
        <f>IF(anotacoes!M2575=0,"",UPPER(anotacoes!M2575))</f>
        <v/>
      </c>
      <c r="Q2575" t="str">
        <f t="shared" si="81"/>
        <v>INSERT INTO CONVERSAO_LUTA_ACAO (cd_conversao, id_luta, sequencia, momento_inicio, momento_fim, quem_faz, quem_sofre, acao_tipo, acao, tecnica, direcao, pontuacao) VALUES (1, 40, 101, TRIM(' 00:07:15,655'), TRIM(' 00:07:18,459'), 'ELMONT, G', 'NAKAI', 'TRANSITION', 'WITHOUT ATTACK', NULL, NULL, NULL)</v>
      </c>
      <c r="R2575" t="s">
        <v>10327</v>
      </c>
    </row>
    <row r="2576" spans="1:18" hidden="1" x14ac:dyDescent="0.25">
      <c r="A2576" s="7">
        <f>anotacoes!D2576</f>
        <v>40923</v>
      </c>
      <c r="B2576" t="str">
        <f>anotacoes!C2576</f>
        <v>WORLD MASTERS ALMATY 2012</v>
      </c>
      <c r="C2576" t="str">
        <f>anotacoes!E2576</f>
        <v>ELMONT, G</v>
      </c>
      <c r="D2576" t="str">
        <f>anotacoes!F2576</f>
        <v>NAKAI</v>
      </c>
      <c r="E2576" t="s">
        <v>10325</v>
      </c>
      <c r="F2576">
        <f>anotacoes!A2576</f>
        <v>40</v>
      </c>
      <c r="G2576">
        <f>anotacoes!B2576</f>
        <v>102</v>
      </c>
      <c r="H2576" t="str">
        <f>anotacoes!K2576</f>
        <v xml:space="preserve"> 00:07:18,646</v>
      </c>
      <c r="I2576" t="str">
        <f>anotacoes!L2576</f>
        <v xml:space="preserve"> 00:07:28,119</v>
      </c>
      <c r="J2576" t="str">
        <f>IF(L2576="PAUSE",E2576,IF(anotacoes!G2580=conversao_anotacoes!C2576,conversao_anotacoes!C2576,conversao_anotacoes!D2576))</f>
        <v>ELMONT, G</v>
      </c>
      <c r="K2576" t="str">
        <f t="shared" si="80"/>
        <v>NAKAI</v>
      </c>
      <c r="L2576" t="str">
        <f>UPPER(anotacoes!H2576)</f>
        <v>GROUNDWORK COMBAT</v>
      </c>
      <c r="M2576" t="str">
        <f>IF(OR(L2576="ATTACK",L2576="FINTA"),"&lt;TECNICA&gt;",UPPER(anotacoes!I2576))</f>
        <v>DEFENSIVE POSITION</v>
      </c>
      <c r="N2576" t="str">
        <f>IF(OR(L2576="ATTACK",L2576="FINTA"),UPPER(anotacoes!I2576),"")</f>
        <v/>
      </c>
      <c r="O2576" s="6" t="str">
        <f>IF(anotacoes!N2576=0,"",anotacoes!N2576)</f>
        <v/>
      </c>
      <c r="P2576" t="str">
        <f>IF(anotacoes!M2576=0,"",UPPER(anotacoes!M2576))</f>
        <v/>
      </c>
      <c r="Q2576" t="str">
        <f t="shared" si="81"/>
        <v>INSERT INTO CONVERSAO_LUTA_ACAO (cd_conversao, id_luta, sequencia, momento_inicio, momento_fim, quem_faz, quem_sofre, acao_tipo, acao, tecnica, direcao, pontuacao) VALUES (1, 40, 102, TRIM(' 00:07:18,646'), TRIM(' 00:07:28,119'), 'ELMONT, G', 'NAKAI', 'GROUNDWORK COMBAT', 'DEFENSIVE POSITION', NULL, NULL, NULL)</v>
      </c>
      <c r="R2576" t="s">
        <v>10327</v>
      </c>
    </row>
    <row r="2577" spans="1:18" hidden="1" x14ac:dyDescent="0.25">
      <c r="A2577" s="7">
        <f>anotacoes!D2577</f>
        <v>40923</v>
      </c>
      <c r="B2577" t="str">
        <f>anotacoes!C2577</f>
        <v>WORLD MASTERS ALMATY 2012</v>
      </c>
      <c r="C2577" t="str">
        <f>anotacoes!E2577</f>
        <v>ELMONT, G</v>
      </c>
      <c r="D2577" t="str">
        <f>anotacoes!F2577</f>
        <v>NAKAI</v>
      </c>
      <c r="E2577" t="s">
        <v>10325</v>
      </c>
      <c r="F2577">
        <f>anotacoes!A2577</f>
        <v>40</v>
      </c>
      <c r="G2577">
        <f>anotacoes!B2577</f>
        <v>103</v>
      </c>
      <c r="H2577" t="str">
        <f>anotacoes!K2577</f>
        <v xml:space="preserve"> 00:07:28,119</v>
      </c>
      <c r="I2577" t="str">
        <f>anotacoes!L2577</f>
        <v xml:space="preserve"> 00:07:28,579</v>
      </c>
      <c r="J2577" t="str">
        <f>IF(L2577="PAUSE",E2577,IF(anotacoes!G2581=conversao_anotacoes!C2577,conversao_anotacoes!C2577,conversao_anotacoes!D2577))</f>
        <v>ELMONT, G</v>
      </c>
      <c r="K2577" t="str">
        <f t="shared" si="80"/>
        <v>NAKAI</v>
      </c>
      <c r="L2577" t="str">
        <f>UPPER(anotacoes!H2577)</f>
        <v>DISPLACEMENT</v>
      </c>
      <c r="M2577" t="str">
        <f>IF(OR(L2577="ATTACK",L2577="FINTA"),"&lt;TECNICA&gt;",UPPER(anotacoes!I2577))</f>
        <v>TRY TO GRIP WITH CONTACT</v>
      </c>
      <c r="N2577" t="str">
        <f>IF(OR(L2577="ATTACK",L2577="FINTA"),UPPER(anotacoes!I2577),"")</f>
        <v/>
      </c>
      <c r="O2577" s="6" t="str">
        <f>IF(anotacoes!N2577=0,"",anotacoes!N2577)</f>
        <v/>
      </c>
      <c r="P2577" t="str">
        <f>IF(anotacoes!M2577=0,"",UPPER(anotacoes!M2577))</f>
        <v/>
      </c>
      <c r="Q2577" t="str">
        <f t="shared" si="81"/>
        <v>INSERT INTO CONVERSAO_LUTA_ACAO (cd_conversao, id_luta, sequencia, momento_inicio, momento_fim, quem_faz, quem_sofre, acao_tipo, acao, tecnica, direcao, pontuacao) VALUES (1, 40, 103, TRIM(' 00:07:28,119'), TRIM(' 00:07:28,579'), 'ELMONT, G', 'NAKAI', 'DISPLACEMENT', 'TRY TO GRIP WITH CONTACT', NULL, NULL, NULL)</v>
      </c>
      <c r="R2577" t="s">
        <v>10327</v>
      </c>
    </row>
    <row r="2578" spans="1:18" hidden="1" x14ac:dyDescent="0.25">
      <c r="A2578" s="7">
        <f>anotacoes!D2578</f>
        <v>40923</v>
      </c>
      <c r="B2578" t="str">
        <f>anotacoes!C2578</f>
        <v>WORLD MASTERS ALMATY 2012</v>
      </c>
      <c r="C2578" t="str">
        <f>anotacoes!E2578</f>
        <v>ELMONT, G</v>
      </c>
      <c r="D2578" t="str">
        <f>anotacoes!F2578</f>
        <v>NAKAI</v>
      </c>
      <c r="E2578" t="s">
        <v>10325</v>
      </c>
      <c r="F2578">
        <f>anotacoes!A2578</f>
        <v>40</v>
      </c>
      <c r="G2578">
        <f>anotacoes!B2578</f>
        <v>104</v>
      </c>
      <c r="H2578" t="str">
        <f>anotacoes!K2578</f>
        <v xml:space="preserve"> 00:07:28,579</v>
      </c>
      <c r="I2578" t="str">
        <f>anotacoes!L2578</f>
        <v xml:space="preserve"> 00:07:31,777</v>
      </c>
      <c r="J2578" t="str">
        <f>IF(L2578="PAUSE",E2578,IF(anotacoes!G2582=conversao_anotacoes!C2578,conversao_anotacoes!C2578,conversao_anotacoes!D2578))</f>
        <v>ELMONT, G</v>
      </c>
      <c r="K2578" t="str">
        <f t="shared" si="80"/>
        <v>NAKAI</v>
      </c>
      <c r="L2578" t="str">
        <f>UPPER(anotacoes!H2578)</f>
        <v>GRIP TIME</v>
      </c>
      <c r="M2578" t="str">
        <f>IF(OR(L2578="ATTACK",L2578="FINTA"),"&lt;TECNICA&gt;",UPPER(anotacoes!I2578))</f>
        <v>LEFT COLLAR RIGHT SLEEVE</v>
      </c>
      <c r="N2578" t="str">
        <f>IF(OR(L2578="ATTACK",L2578="FINTA"),UPPER(anotacoes!I2578),"")</f>
        <v/>
      </c>
      <c r="O2578" s="6" t="str">
        <f>IF(anotacoes!N2578=0,"",anotacoes!N2578)</f>
        <v/>
      </c>
      <c r="P2578" t="str">
        <f>IF(anotacoes!M2578=0,"",UPPER(anotacoes!M2578))</f>
        <v/>
      </c>
      <c r="Q2578" t="str">
        <f t="shared" si="81"/>
        <v>INSERT INTO CONVERSAO_LUTA_ACAO (cd_conversao, id_luta, sequencia, momento_inicio, momento_fim, quem_faz, quem_sofre, acao_tipo, acao, tecnica, direcao, pontuacao) VALUES (1, 40, 104, TRIM(' 00:07:28,579'), TRIM(' 00:07:31,777'), 'ELMONT, G', 'NAKAI', 'GRIP TIME', 'LEFT COLLAR RIGHT SLEEVE', NULL, NULL, NULL)</v>
      </c>
      <c r="R2578" t="s">
        <v>10327</v>
      </c>
    </row>
    <row r="2579" spans="1:18" hidden="1" x14ac:dyDescent="0.25">
      <c r="A2579" s="7">
        <f>anotacoes!D2579</f>
        <v>40923</v>
      </c>
      <c r="B2579" t="str">
        <f>anotacoes!C2579</f>
        <v>WORLD MASTERS ALMATY 2012</v>
      </c>
      <c r="C2579" t="str">
        <f>anotacoes!E2579</f>
        <v>ELMONT, G</v>
      </c>
      <c r="D2579" t="str">
        <f>anotacoes!F2579</f>
        <v>NAKAI</v>
      </c>
      <c r="E2579" t="s">
        <v>10325</v>
      </c>
      <c r="F2579">
        <f>anotacoes!A2579</f>
        <v>40</v>
      </c>
      <c r="G2579">
        <f>anotacoes!B2579</f>
        <v>105</v>
      </c>
      <c r="H2579" t="str">
        <f>anotacoes!K2579</f>
        <v xml:space="preserve"> 00:07:31,777</v>
      </c>
      <c r="I2579" t="str">
        <f>anotacoes!L2579</f>
        <v xml:space="preserve"> 00:07:32,894</v>
      </c>
      <c r="J2579" t="str">
        <f>IF(L2579="PAUSE",E2579,IF(anotacoes!G2583=conversao_anotacoes!C2579,conversao_anotacoes!C2579,conversao_anotacoes!D2579))</f>
        <v>ELMONT, G</v>
      </c>
      <c r="K2579" t="str">
        <f t="shared" si="80"/>
        <v>NAKAI</v>
      </c>
      <c r="L2579" t="str">
        <f>UPPER(anotacoes!H2579)</f>
        <v>ATTACK</v>
      </c>
      <c r="M2579" t="str">
        <f>IF(OR(L2579="ATTACK",L2579="FINTA"),"&lt;TECNICA&gt;",UPPER(anotacoes!I2579))</f>
        <v>&lt;TECNICA&gt;</v>
      </c>
      <c r="N2579" t="str">
        <f>IF(OR(L2579="ATTACK",L2579="FINTA"),UPPER(anotacoes!I2579),"")</f>
        <v>O MAKIKOMI</v>
      </c>
      <c r="O2579" s="6">
        <f>IF(anotacoes!N2579=0,"",anotacoes!N2579)</f>
        <v>6</v>
      </c>
      <c r="P2579" t="str">
        <f>IF(anotacoes!M2579=0,"",UPPER(anotacoes!M2579))</f>
        <v/>
      </c>
      <c r="Q2579" t="str">
        <f t="shared" si="81"/>
        <v>INSERT INTO CONVERSAO_LUTA_ACAO (cd_conversao, id_luta, sequencia, momento_inicio, momento_fim, quem_faz, quem_sofre, acao_tipo, acao, tecnica, direcao, pontuacao) VALUES (1, 40, 105, TRIM(' 00:07:31,777'), TRIM(' 00:07:32,894'), 'ELMONT, G', 'NAKAI', 'ATTACK', '&lt;TECNICA&gt;', 'O MAKIKOMI', 6, NULL)</v>
      </c>
      <c r="R2579" t="s">
        <v>10327</v>
      </c>
    </row>
    <row r="2580" spans="1:18" hidden="1" x14ac:dyDescent="0.25">
      <c r="A2580" s="7">
        <f>anotacoes!D2580</f>
        <v>40923</v>
      </c>
      <c r="B2580" t="str">
        <f>anotacoes!C2580</f>
        <v>WORLD MASTERS ALMATY 2012</v>
      </c>
      <c r="C2580" t="str">
        <f>anotacoes!E2580</f>
        <v>ELMONT, G</v>
      </c>
      <c r="D2580" t="str">
        <f>anotacoes!F2580</f>
        <v>NAKAI</v>
      </c>
      <c r="E2580" t="s">
        <v>10325</v>
      </c>
      <c r="F2580">
        <f>anotacoes!A2580</f>
        <v>40</v>
      </c>
      <c r="G2580">
        <f>anotacoes!B2580</f>
        <v>106</v>
      </c>
      <c r="H2580" t="str">
        <f>anotacoes!K2580</f>
        <v xml:space="preserve"> 00:07:32,894</v>
      </c>
      <c r="I2580" t="str">
        <f>anotacoes!L2580</f>
        <v xml:space="preserve"> 00:07:33,777</v>
      </c>
      <c r="J2580" t="str">
        <f>IF(L2580="PAUSE",E2580,IF(anotacoes!G2584=conversao_anotacoes!C2580,conversao_anotacoes!C2580,conversao_anotacoes!D2580))</f>
        <v>ELMONT, G</v>
      </c>
      <c r="K2580" t="str">
        <f t="shared" si="80"/>
        <v>NAKAI</v>
      </c>
      <c r="L2580" t="str">
        <f>UPPER(anotacoes!H2580)</f>
        <v>DISPLACEMENT</v>
      </c>
      <c r="M2580" t="str">
        <f>IF(OR(L2580="ATTACK",L2580="FINTA"),"&lt;TECNICA&gt;",UPPER(anotacoes!I2580))</f>
        <v>&lt;NAO_CLASSIFICADO&gt;</v>
      </c>
      <c r="N2580" t="str">
        <f>IF(OR(L2580="ATTACK",L2580="FINTA"),UPPER(anotacoes!I2580),"")</f>
        <v/>
      </c>
      <c r="O2580" s="6" t="str">
        <f>IF(anotacoes!N2580=0,"",anotacoes!N2580)</f>
        <v/>
      </c>
      <c r="P2580" t="str">
        <f>IF(anotacoes!M2580=0,"",UPPER(anotacoes!M2580))</f>
        <v/>
      </c>
      <c r="Q2580" t="str">
        <f t="shared" si="81"/>
        <v>INSERT INTO CONVERSAO_LUTA_ACAO (cd_conversao, id_luta, sequencia, momento_inicio, momento_fim, quem_faz, quem_sofre, acao_tipo, acao, tecnica, direcao, pontuacao) VALUES (1, 40, 106, TRIM(' 00:07:32,894'), TRIM(' 00:07:33,777'), 'ELMONT, G', 'NAKAI', 'DISPLACEMENT', '&lt;NAO_CLASSIFICADO&gt;', NULL, NULL, NULL)</v>
      </c>
      <c r="R2580" t="s">
        <v>10327</v>
      </c>
    </row>
    <row r="2581" spans="1:18" hidden="1" x14ac:dyDescent="0.25">
      <c r="A2581" s="7">
        <f>anotacoes!D2581</f>
        <v>40580</v>
      </c>
      <c r="B2581" t="str">
        <f>anotacoes!C2581</f>
        <v>GRAND SLAM PARIS 2011</v>
      </c>
      <c r="C2581" t="str">
        <f>anotacoes!E2581</f>
        <v>ELMONT, G</v>
      </c>
      <c r="D2581" t="str">
        <f>anotacoes!F2581</f>
        <v>KIM, J B</v>
      </c>
      <c r="E2581" t="s">
        <v>10325</v>
      </c>
      <c r="F2581">
        <f>anotacoes!A2581</f>
        <v>41</v>
      </c>
      <c r="G2581">
        <f>anotacoes!B2581</f>
        <v>1</v>
      </c>
      <c r="H2581" t="str">
        <f>anotacoes!K2581</f>
        <v xml:space="preserve"> 00:00:03,112</v>
      </c>
      <c r="I2581" t="str">
        <f>anotacoes!L2581</f>
        <v xml:space="preserve"> 00:00:08,153</v>
      </c>
      <c r="J2581" t="str">
        <f>IF(L2581="PAUSE",E2581,IF(anotacoes!G2585=conversao_anotacoes!C2581,conversao_anotacoes!C2581,conversao_anotacoes!D2581))</f>
        <v>ELMONT, G</v>
      </c>
      <c r="K2581" t="str">
        <f t="shared" si="80"/>
        <v>KIM, J B</v>
      </c>
      <c r="L2581" t="str">
        <f>UPPER(anotacoes!H2581)</f>
        <v>DISPLACEMENT</v>
      </c>
      <c r="M2581" t="str">
        <f>IF(OR(L2581="ATTACK",L2581="FINTA"),"&lt;TECNICA&gt;",UPPER(anotacoes!I2581))</f>
        <v>CIRCULAR LEFT</v>
      </c>
      <c r="N2581" t="str">
        <f>IF(OR(L2581="ATTACK",L2581="FINTA"),UPPER(anotacoes!I2581),"")</f>
        <v/>
      </c>
      <c r="O2581" s="6" t="str">
        <f>IF(anotacoes!N2581=0,"",anotacoes!N2581)</f>
        <v/>
      </c>
      <c r="P2581" t="str">
        <f>IF(anotacoes!M2581=0,"",UPPER(anotacoes!M2581))</f>
        <v/>
      </c>
      <c r="Q2581" t="str">
        <f t="shared" si="81"/>
        <v>INSERT INTO CONVERSAO_LUTA_ACAO (cd_conversao, id_luta, sequencia, momento_inicio, momento_fim, quem_faz, quem_sofre, acao_tipo, acao, tecnica, direcao, pontuacao) VALUES (1, 41, 1, TRIM(' 00:00:03,112'), TRIM(' 00:00:08,153'), 'ELMONT, G', 'KIM, J B', 'DISPLACEMENT', 'CIRCULAR LEFT', NULL, NULL, NULL)</v>
      </c>
      <c r="R2581" t="s">
        <v>10327</v>
      </c>
    </row>
    <row r="2582" spans="1:18" hidden="1" x14ac:dyDescent="0.25">
      <c r="A2582" s="7">
        <f>anotacoes!D2582</f>
        <v>40580</v>
      </c>
      <c r="B2582" t="str">
        <f>anotacoes!C2582</f>
        <v>GRAND SLAM PARIS 2011</v>
      </c>
      <c r="C2582" t="str">
        <f>anotacoes!E2582</f>
        <v>ELMONT, G</v>
      </c>
      <c r="D2582" t="str">
        <f>anotacoes!F2582</f>
        <v>KIM, J B</v>
      </c>
      <c r="E2582" t="s">
        <v>10325</v>
      </c>
      <c r="F2582">
        <f>anotacoes!A2582</f>
        <v>41</v>
      </c>
      <c r="G2582">
        <f>anotacoes!B2582</f>
        <v>2</v>
      </c>
      <c r="H2582" t="str">
        <f>anotacoes!K2582</f>
        <v xml:space="preserve"> 00:00:08,153</v>
      </c>
      <c r="I2582" t="str">
        <f>anotacoes!L2582</f>
        <v xml:space="preserve"> 00:00:09,312</v>
      </c>
      <c r="J2582" t="str">
        <f>IF(L2582="PAUSE",E2582,IF(anotacoes!G2586=conversao_anotacoes!C2582,conversao_anotacoes!C2582,conversao_anotacoes!D2582))</f>
        <v>ELMONT, G</v>
      </c>
      <c r="K2582" t="str">
        <f t="shared" si="80"/>
        <v>KIM, J B</v>
      </c>
      <c r="L2582" t="str">
        <f>UPPER(anotacoes!H2582)</f>
        <v>DISPLACEMENT</v>
      </c>
      <c r="M2582" t="str">
        <f>IF(OR(L2582="ATTACK",L2582="FINTA"),"&lt;TECNICA&gt;",UPPER(anotacoes!I2582))</f>
        <v>CIRCULAR RIGHT</v>
      </c>
      <c r="N2582" t="str">
        <f>IF(OR(L2582="ATTACK",L2582="FINTA"),UPPER(anotacoes!I2582),"")</f>
        <v/>
      </c>
      <c r="O2582" s="6" t="str">
        <f>IF(anotacoes!N2582=0,"",anotacoes!N2582)</f>
        <v/>
      </c>
      <c r="P2582" t="str">
        <f>IF(anotacoes!M2582=0,"",UPPER(anotacoes!M2582))</f>
        <v/>
      </c>
      <c r="Q2582" t="str">
        <f t="shared" si="81"/>
        <v>INSERT INTO CONVERSAO_LUTA_ACAO (cd_conversao, id_luta, sequencia, momento_inicio, momento_fim, quem_faz, quem_sofre, acao_tipo, acao, tecnica, direcao, pontuacao) VALUES (1, 41, 2, TRIM(' 00:00:08,153'), TRIM(' 00:00:09,312'), 'ELMONT, G', 'KIM, J B', 'DISPLACEMENT', 'CIRCULAR RIGHT', NULL, NULL, NULL)</v>
      </c>
      <c r="R2582" t="s">
        <v>10327</v>
      </c>
    </row>
    <row r="2583" spans="1:18" hidden="1" x14ac:dyDescent="0.25">
      <c r="A2583" s="7">
        <f>anotacoes!D2583</f>
        <v>40580</v>
      </c>
      <c r="B2583" t="str">
        <f>anotacoes!C2583</f>
        <v>GRAND SLAM PARIS 2011</v>
      </c>
      <c r="C2583" t="str">
        <f>anotacoes!E2583</f>
        <v>ELMONT, G</v>
      </c>
      <c r="D2583" t="str">
        <f>anotacoes!F2583</f>
        <v>KIM, J B</v>
      </c>
      <c r="E2583" t="s">
        <v>10325</v>
      </c>
      <c r="F2583">
        <f>anotacoes!A2583</f>
        <v>41</v>
      </c>
      <c r="G2583">
        <f>anotacoes!B2583</f>
        <v>3</v>
      </c>
      <c r="H2583" t="str">
        <f>anotacoes!K2583</f>
        <v xml:space="preserve"> 00:00:09,312</v>
      </c>
      <c r="I2583" t="str">
        <f>anotacoes!L2583</f>
        <v xml:space="preserve"> 00:00:12,188</v>
      </c>
      <c r="J2583" t="str">
        <f>IF(L2583="PAUSE",E2583,IF(anotacoes!G2587=conversao_anotacoes!C2583,conversao_anotacoes!C2583,conversao_anotacoes!D2583))</f>
        <v>ELMONT, G</v>
      </c>
      <c r="K2583" t="str">
        <f t="shared" si="80"/>
        <v>KIM, J B</v>
      </c>
      <c r="L2583" t="str">
        <f>UPPER(anotacoes!H2583)</f>
        <v>DISPLACEMENT</v>
      </c>
      <c r="M2583" t="str">
        <f>IF(OR(L2583="ATTACK",L2583="FINTA"),"&lt;TECNICA&gt;",UPPER(anotacoes!I2583))</f>
        <v>TRY TO GRIP WITH CONTACT</v>
      </c>
      <c r="N2583" t="str">
        <f>IF(OR(L2583="ATTACK",L2583="FINTA"),UPPER(anotacoes!I2583),"")</f>
        <v/>
      </c>
      <c r="O2583" s="6" t="str">
        <f>IF(anotacoes!N2583=0,"",anotacoes!N2583)</f>
        <v/>
      </c>
      <c r="P2583" t="str">
        <f>IF(anotacoes!M2583=0,"",UPPER(anotacoes!M2583))</f>
        <v/>
      </c>
      <c r="Q2583" t="str">
        <f t="shared" si="81"/>
        <v>INSERT INTO CONVERSAO_LUTA_ACAO (cd_conversao, id_luta, sequencia, momento_inicio, momento_fim, quem_faz, quem_sofre, acao_tipo, acao, tecnica, direcao, pontuacao) VALUES (1, 41, 3, TRIM(' 00:00:09,312'), TRIM(' 00:00:12,188'), 'ELMONT, G', 'KIM, J B', 'DISPLACEMENT', 'TRY TO GRIP WITH CONTACT', NULL, NULL, NULL)</v>
      </c>
      <c r="R2583" t="s">
        <v>10327</v>
      </c>
    </row>
    <row r="2584" spans="1:18" hidden="1" x14ac:dyDescent="0.25">
      <c r="A2584" s="7">
        <f>anotacoes!D2584</f>
        <v>40580</v>
      </c>
      <c r="B2584" t="str">
        <f>anotacoes!C2584</f>
        <v>GRAND SLAM PARIS 2011</v>
      </c>
      <c r="C2584" t="str">
        <f>anotacoes!E2584</f>
        <v>ELMONT, G</v>
      </c>
      <c r="D2584" t="str">
        <f>anotacoes!F2584</f>
        <v>KIM, J B</v>
      </c>
      <c r="E2584" t="s">
        <v>10325</v>
      </c>
      <c r="F2584">
        <f>anotacoes!A2584</f>
        <v>41</v>
      </c>
      <c r="G2584">
        <f>anotacoes!B2584</f>
        <v>4</v>
      </c>
      <c r="H2584" t="str">
        <f>anotacoes!K2584</f>
        <v xml:space="preserve"> 00:00:12,188</v>
      </c>
      <c r="I2584" t="str">
        <f>anotacoes!L2584</f>
        <v xml:space="preserve"> 00:00:20,353</v>
      </c>
      <c r="J2584" t="str">
        <f>IF(L2584="PAUSE",E2584,IF(anotacoes!G2588=conversao_anotacoes!C2584,conversao_anotacoes!C2584,conversao_anotacoes!D2584))</f>
        <v>ELMONT, G</v>
      </c>
      <c r="K2584" t="str">
        <f t="shared" si="80"/>
        <v>KIM, J B</v>
      </c>
      <c r="L2584" t="str">
        <f>UPPER(anotacoes!H2584)</f>
        <v>GRIP TIME</v>
      </c>
      <c r="M2584" t="str">
        <f>IF(OR(L2584="ATTACK",L2584="FINTA"),"&lt;TECNICA&gt;",UPPER(anotacoes!I2584))</f>
        <v>RIGHT SLEEVE</v>
      </c>
      <c r="N2584" t="str">
        <f>IF(OR(L2584="ATTACK",L2584="FINTA"),UPPER(anotacoes!I2584),"")</f>
        <v/>
      </c>
      <c r="O2584" s="6" t="str">
        <f>IF(anotacoes!N2584=0,"",anotacoes!N2584)</f>
        <v/>
      </c>
      <c r="P2584" t="str">
        <f>IF(anotacoes!M2584=0,"",UPPER(anotacoes!M2584))</f>
        <v/>
      </c>
      <c r="Q2584" t="str">
        <f t="shared" si="81"/>
        <v>INSERT INTO CONVERSAO_LUTA_ACAO (cd_conversao, id_luta, sequencia, momento_inicio, momento_fim, quem_faz, quem_sofre, acao_tipo, acao, tecnica, direcao, pontuacao) VALUES (1, 41, 4, TRIM(' 00:00:12,188'), TRIM(' 00:00:20,353'), 'ELMONT, G', 'KIM, J B', 'GRIP TIME', 'RIGHT SLEEVE', NULL, NULL, NULL)</v>
      </c>
      <c r="R2584" t="s">
        <v>10327</v>
      </c>
    </row>
    <row r="2585" spans="1:18" hidden="1" x14ac:dyDescent="0.25">
      <c r="A2585" s="7">
        <f>anotacoes!D2585</f>
        <v>40580</v>
      </c>
      <c r="B2585" t="str">
        <f>anotacoes!C2585</f>
        <v>GRAND SLAM PARIS 2011</v>
      </c>
      <c r="C2585" t="str">
        <f>anotacoes!E2585</f>
        <v>ELMONT, G</v>
      </c>
      <c r="D2585" t="str">
        <f>anotacoes!F2585</f>
        <v>KIM, J B</v>
      </c>
      <c r="E2585" t="s">
        <v>10325</v>
      </c>
      <c r="F2585">
        <f>anotacoes!A2585</f>
        <v>41</v>
      </c>
      <c r="G2585">
        <f>anotacoes!B2585</f>
        <v>5</v>
      </c>
      <c r="H2585" t="str">
        <f>anotacoes!K2585</f>
        <v xml:space="preserve"> 00:00:20,353</v>
      </c>
      <c r="I2585" t="str">
        <f>anotacoes!L2585</f>
        <v xml:space="preserve"> 00:00:22,472</v>
      </c>
      <c r="J2585" t="str">
        <f>IF(L2585="PAUSE",E2585,IF(anotacoes!G2589=conversao_anotacoes!C2585,conversao_anotacoes!C2585,conversao_anotacoes!D2585))</f>
        <v>ELMONT, G</v>
      </c>
      <c r="K2585" t="str">
        <f t="shared" si="80"/>
        <v>KIM, J B</v>
      </c>
      <c r="L2585" t="str">
        <f>UPPER(anotacoes!H2585)</f>
        <v>ATTACK</v>
      </c>
      <c r="M2585" t="str">
        <f>IF(OR(L2585="ATTACK",L2585="FINTA"),"&lt;TECNICA&gt;",UPPER(anotacoes!I2585))</f>
        <v>&lt;TECNICA&gt;</v>
      </c>
      <c r="N2585" t="str">
        <f>IF(OR(L2585="ATTACK",L2585="FINTA"),UPPER(anotacoes!I2585),"")</f>
        <v>UCHIMATA</v>
      </c>
      <c r="O2585" s="6">
        <f>IF(anotacoes!N2585=0,"",anotacoes!N2585)</f>
        <v>4</v>
      </c>
      <c r="P2585" t="str">
        <f>IF(anotacoes!M2585=0,"",UPPER(anotacoes!M2585))</f>
        <v/>
      </c>
      <c r="Q2585" t="str">
        <f t="shared" si="81"/>
        <v>INSERT INTO CONVERSAO_LUTA_ACAO (cd_conversao, id_luta, sequencia, momento_inicio, momento_fim, quem_faz, quem_sofre, acao_tipo, acao, tecnica, direcao, pontuacao) VALUES (1, 41, 5, TRIM(' 00:00:20,353'), TRIM(' 00:00:22,472'), 'ELMONT, G', 'KIM, J B', 'ATTACK', '&lt;TECNICA&gt;', 'UCHIMATA', 4, NULL)</v>
      </c>
      <c r="R2585" t="s">
        <v>10327</v>
      </c>
    </row>
    <row r="2586" spans="1:18" hidden="1" x14ac:dyDescent="0.25">
      <c r="A2586" s="7">
        <f>anotacoes!D2586</f>
        <v>40580</v>
      </c>
      <c r="B2586" t="str">
        <f>anotacoes!C2586</f>
        <v>GRAND SLAM PARIS 2011</v>
      </c>
      <c r="C2586" t="str">
        <f>anotacoes!E2586</f>
        <v>ELMONT, G</v>
      </c>
      <c r="D2586" t="str">
        <f>anotacoes!F2586</f>
        <v>KIM, J B</v>
      </c>
      <c r="E2586" t="s">
        <v>10325</v>
      </c>
      <c r="F2586">
        <f>anotacoes!A2586</f>
        <v>41</v>
      </c>
      <c r="G2586">
        <f>anotacoes!B2586</f>
        <v>6</v>
      </c>
      <c r="H2586" t="str">
        <f>anotacoes!K2586</f>
        <v xml:space="preserve"> 00:00:22,627</v>
      </c>
      <c r="I2586" t="str">
        <f>anotacoes!L2586</f>
        <v xml:space="preserve"> 00:00:25,557</v>
      </c>
      <c r="J2586" t="str">
        <f>IF(L2586="PAUSE",E2586,IF(anotacoes!G2590=conversao_anotacoes!C2586,conversao_anotacoes!C2586,conversao_anotacoes!D2586))</f>
        <v>ELMONT, G</v>
      </c>
      <c r="K2586" t="str">
        <f t="shared" si="80"/>
        <v>KIM, J B</v>
      </c>
      <c r="L2586" t="str">
        <f>UPPER(anotacoes!H2586)</f>
        <v>GROUNDWORK COMBAT</v>
      </c>
      <c r="M2586" t="str">
        <f>IF(OR(L2586="ATTACK",L2586="FINTA"),"&lt;TECNICA&gt;",UPPER(anotacoes!I2586))</f>
        <v>DEFENSIVE POSITION</v>
      </c>
      <c r="N2586" t="str">
        <f>IF(OR(L2586="ATTACK",L2586="FINTA"),UPPER(anotacoes!I2586),"")</f>
        <v/>
      </c>
      <c r="O2586" s="6" t="str">
        <f>IF(anotacoes!N2586=0,"",anotacoes!N2586)</f>
        <v/>
      </c>
      <c r="P2586" t="str">
        <f>IF(anotacoes!M2586=0,"",UPPER(anotacoes!M2586))</f>
        <v/>
      </c>
      <c r="Q2586" t="str">
        <f t="shared" si="81"/>
        <v>INSERT INTO CONVERSAO_LUTA_ACAO (cd_conversao, id_luta, sequencia, momento_inicio, momento_fim, quem_faz, quem_sofre, acao_tipo, acao, tecnica, direcao, pontuacao) VALUES (1, 41, 6, TRIM(' 00:00:22,627'), TRIM(' 00:00:25,557'), 'ELMONT, G', 'KIM, J B', 'GROUNDWORK COMBAT', 'DEFENSIVE POSITION', NULL, NULL, NULL)</v>
      </c>
      <c r="R2586" t="s">
        <v>10327</v>
      </c>
    </row>
    <row r="2587" spans="1:18" hidden="1" x14ac:dyDescent="0.25">
      <c r="A2587" s="7">
        <f>anotacoes!D2587</f>
        <v>40580</v>
      </c>
      <c r="B2587" t="str">
        <f>anotacoes!C2587</f>
        <v>GRAND SLAM PARIS 2011</v>
      </c>
      <c r="C2587" t="str">
        <f>anotacoes!E2587</f>
        <v>ELMONT, G</v>
      </c>
      <c r="D2587" t="str">
        <f>anotacoes!F2587</f>
        <v>KIM, J B</v>
      </c>
      <c r="E2587" t="s">
        <v>10325</v>
      </c>
      <c r="F2587">
        <f>anotacoes!A2587</f>
        <v>41</v>
      </c>
      <c r="G2587">
        <f>anotacoes!B2587</f>
        <v>7</v>
      </c>
      <c r="H2587" t="str">
        <f>anotacoes!K2587</f>
        <v xml:space="preserve"> 00:00:25,733</v>
      </c>
      <c r="I2587" t="str">
        <f>anotacoes!L2587</f>
        <v xml:space="preserve"> 00:00:30,437</v>
      </c>
      <c r="J2587" t="str">
        <f>IF(L2587="PAUSE",E2587,IF(anotacoes!G2591=conversao_anotacoes!C2587,conversao_anotacoes!C2587,conversao_anotacoes!D2587))</f>
        <v>&lt;ARBITRO_DESCONHECIDO&gt;</v>
      </c>
      <c r="K2587" t="str">
        <f t="shared" si="80"/>
        <v/>
      </c>
      <c r="L2587" t="str">
        <f>UPPER(anotacoes!H2587)</f>
        <v>PAUSE</v>
      </c>
      <c r="M2587" t="str">
        <f>IF(OR(L2587="ATTACK",L2587="FINTA"),"&lt;TECNICA&gt;",UPPER(anotacoes!I2587))</f>
        <v>&lt;NAO_CLASSIFICADO&gt;</v>
      </c>
      <c r="N2587" t="str">
        <f>IF(OR(L2587="ATTACK",L2587="FINTA"),UPPER(anotacoes!I2587),"")</f>
        <v/>
      </c>
      <c r="O2587" s="6" t="str">
        <f>IF(anotacoes!N2587=0,"",anotacoes!N2587)</f>
        <v/>
      </c>
      <c r="P2587" t="str">
        <f>IF(anotacoes!M2587=0,"",UPPER(anotacoes!M2587))</f>
        <v/>
      </c>
      <c r="Q2587" t="str">
        <f t="shared" si="81"/>
        <v>INSERT INTO CONVERSAO_LUTA_ACAO (cd_conversao, id_luta, sequencia, momento_inicio, momento_fim, quem_faz, quem_sofre, acao_tipo, acao, tecnica, direcao, pontuacao) VALUES (1, 41, 7, TRIM(' 00:00:25,733'), TRIM(' 00:00:30,437'), '&lt;ARBITRO_DESCONHECIDO&gt;', '', 'PAUSE', '&lt;NAO_CLASSIFICADO&gt;', NULL, NULL, NULL)</v>
      </c>
      <c r="R2587" t="s">
        <v>10327</v>
      </c>
    </row>
    <row r="2588" spans="1:18" hidden="1" x14ac:dyDescent="0.25">
      <c r="A2588" s="7">
        <f>anotacoes!D2588</f>
        <v>40580</v>
      </c>
      <c r="B2588" t="str">
        <f>anotacoes!C2588</f>
        <v>GRAND SLAM PARIS 2011</v>
      </c>
      <c r="C2588" t="str">
        <f>anotacoes!E2588</f>
        <v>ELMONT, G</v>
      </c>
      <c r="D2588" t="str">
        <f>anotacoes!F2588</f>
        <v>KIM, J B</v>
      </c>
      <c r="E2588" t="s">
        <v>10325</v>
      </c>
      <c r="F2588">
        <f>anotacoes!A2588</f>
        <v>41</v>
      </c>
      <c r="G2588">
        <f>anotacoes!B2588</f>
        <v>8</v>
      </c>
      <c r="H2588" t="str">
        <f>anotacoes!K2588</f>
        <v xml:space="preserve"> 00:00:30,437</v>
      </c>
      <c r="I2588" t="str">
        <f>anotacoes!L2588</f>
        <v xml:space="preserve"> 00:00:32,873</v>
      </c>
      <c r="J2588" t="str">
        <f>IF(L2588="PAUSE",E2588,IF(anotacoes!G2592=conversao_anotacoes!C2588,conversao_anotacoes!C2588,conversao_anotacoes!D2588))</f>
        <v>ELMONT, G</v>
      </c>
      <c r="K2588" t="str">
        <f t="shared" si="80"/>
        <v>KIM, J B</v>
      </c>
      <c r="L2588" t="str">
        <f>UPPER(anotacoes!H2588)</f>
        <v>DISPLACEMENT</v>
      </c>
      <c r="M2588" t="str">
        <f>IF(OR(L2588="ATTACK",L2588="FINTA"),"&lt;TECNICA&gt;",UPPER(anotacoes!I2588))</f>
        <v>CIRCULAR LEFT</v>
      </c>
      <c r="N2588" t="str">
        <f>IF(OR(L2588="ATTACK",L2588="FINTA"),UPPER(anotacoes!I2588),"")</f>
        <v/>
      </c>
      <c r="O2588" s="6" t="str">
        <f>IF(anotacoes!N2588=0,"",anotacoes!N2588)</f>
        <v/>
      </c>
      <c r="P2588" t="str">
        <f>IF(anotacoes!M2588=0,"",UPPER(anotacoes!M2588))</f>
        <v/>
      </c>
      <c r="Q2588" t="str">
        <f t="shared" si="81"/>
        <v>INSERT INTO CONVERSAO_LUTA_ACAO (cd_conversao, id_luta, sequencia, momento_inicio, momento_fim, quem_faz, quem_sofre, acao_tipo, acao, tecnica, direcao, pontuacao) VALUES (1, 41, 8, TRIM(' 00:00:30,437'), TRIM(' 00:00:32,873'), 'ELMONT, G', 'KIM, J B', 'DISPLACEMENT', 'CIRCULAR LEFT', NULL, NULL, NULL)</v>
      </c>
      <c r="R2588" t="s">
        <v>10327</v>
      </c>
    </row>
    <row r="2589" spans="1:18" hidden="1" x14ac:dyDescent="0.25">
      <c r="A2589" s="7">
        <f>anotacoes!D2589</f>
        <v>40580</v>
      </c>
      <c r="B2589" t="str">
        <f>anotacoes!C2589</f>
        <v>GRAND SLAM PARIS 2011</v>
      </c>
      <c r="C2589" t="str">
        <f>anotacoes!E2589</f>
        <v>ELMONT, G</v>
      </c>
      <c r="D2589" t="str">
        <f>anotacoes!F2589</f>
        <v>KIM, J B</v>
      </c>
      <c r="E2589" t="s">
        <v>10325</v>
      </c>
      <c r="F2589">
        <f>anotacoes!A2589</f>
        <v>41</v>
      </c>
      <c r="G2589">
        <f>anotacoes!B2589</f>
        <v>9</v>
      </c>
      <c r="H2589" t="str">
        <f>anotacoes!K2589</f>
        <v xml:space="preserve"> 00:00:33,045</v>
      </c>
      <c r="I2589" t="str">
        <f>anotacoes!L2589</f>
        <v xml:space="preserve"> 00:00:40,784</v>
      </c>
      <c r="J2589" t="str">
        <f>IF(L2589="PAUSE",E2589,IF(anotacoes!G2593=conversao_anotacoes!C2589,conversao_anotacoes!C2589,conversao_anotacoes!D2589))</f>
        <v>ELMONT, G</v>
      </c>
      <c r="K2589" t="str">
        <f t="shared" si="80"/>
        <v>KIM, J B</v>
      </c>
      <c r="L2589" t="str">
        <f>UPPER(anotacoes!H2589)</f>
        <v>DISPLACEMENT</v>
      </c>
      <c r="M2589" t="str">
        <f>IF(OR(L2589="ATTACK",L2589="FINTA"),"&lt;TECNICA&gt;",UPPER(anotacoes!I2589))</f>
        <v>2-3 STEP HESITANT LEFT</v>
      </c>
      <c r="N2589" t="str">
        <f>IF(OR(L2589="ATTACK",L2589="FINTA"),UPPER(anotacoes!I2589),"")</f>
        <v/>
      </c>
      <c r="O2589" s="6" t="str">
        <f>IF(anotacoes!N2589=0,"",anotacoes!N2589)</f>
        <v/>
      </c>
      <c r="P2589" t="str">
        <f>IF(anotacoes!M2589=0,"",UPPER(anotacoes!M2589))</f>
        <v/>
      </c>
      <c r="Q2589" t="str">
        <f t="shared" si="81"/>
        <v>INSERT INTO CONVERSAO_LUTA_ACAO (cd_conversao, id_luta, sequencia, momento_inicio, momento_fim, quem_faz, quem_sofre, acao_tipo, acao, tecnica, direcao, pontuacao) VALUES (1, 41, 9, TRIM(' 00:00:33,045'), TRIM(' 00:00:40,784'), 'ELMONT, G', 'KIM, J B', 'DISPLACEMENT', '2-3 STEP HESITANT LEFT', NULL, NULL, NULL)</v>
      </c>
      <c r="R2589" t="s">
        <v>10327</v>
      </c>
    </row>
    <row r="2590" spans="1:18" hidden="1" x14ac:dyDescent="0.25">
      <c r="A2590" s="7">
        <f>anotacoes!D2590</f>
        <v>40580</v>
      </c>
      <c r="B2590" t="str">
        <f>anotacoes!C2590</f>
        <v>GRAND SLAM PARIS 2011</v>
      </c>
      <c r="C2590" t="str">
        <f>anotacoes!E2590</f>
        <v>ELMONT, G</v>
      </c>
      <c r="D2590" t="str">
        <f>anotacoes!F2590</f>
        <v>KIM, J B</v>
      </c>
      <c r="E2590" t="s">
        <v>10325</v>
      </c>
      <c r="F2590">
        <f>anotacoes!A2590</f>
        <v>41</v>
      </c>
      <c r="G2590">
        <f>anotacoes!B2590</f>
        <v>10</v>
      </c>
      <c r="H2590" t="str">
        <f>anotacoes!K2590</f>
        <v xml:space="preserve"> 00:00:40,784</v>
      </c>
      <c r="I2590" t="str">
        <f>anotacoes!L2590</f>
        <v xml:space="preserve"> 00:00:40,784</v>
      </c>
      <c r="J2590" t="str">
        <f>IF(L2590="PAUSE",E2590,IF(anotacoes!G2594=conversao_anotacoes!C2590,conversao_anotacoes!C2590,conversao_anotacoes!D2590))</f>
        <v>ELMONT, G</v>
      </c>
      <c r="K2590" t="str">
        <f t="shared" si="80"/>
        <v>KIM, J B</v>
      </c>
      <c r="L2590" t="str">
        <f>UPPER(anotacoes!H2590)</f>
        <v>TRYING TO GRIP</v>
      </c>
      <c r="M2590" t="str">
        <f>IF(OR(L2590="ATTACK",L2590="FINTA"),"&lt;TECNICA&gt;",UPPER(anotacoes!I2590))</f>
        <v>LEFT</v>
      </c>
      <c r="N2590" t="str">
        <f>IF(OR(L2590="ATTACK",L2590="FINTA"),UPPER(anotacoes!I2590),"")</f>
        <v/>
      </c>
      <c r="O2590" s="6" t="str">
        <f>IF(anotacoes!N2590=0,"",anotacoes!N2590)</f>
        <v/>
      </c>
      <c r="P2590" t="str">
        <f>IF(anotacoes!M2590=0,"",UPPER(anotacoes!M2590))</f>
        <v/>
      </c>
      <c r="Q2590" t="str">
        <f t="shared" si="81"/>
        <v>INSERT INTO CONVERSAO_LUTA_ACAO (cd_conversao, id_luta, sequencia, momento_inicio, momento_fim, quem_faz, quem_sofre, acao_tipo, acao, tecnica, direcao, pontuacao) VALUES (1, 41, 10, TRIM(' 00:00:40,784'), TRIM(' 00:00:40,784'), 'ELMONT, G', 'KIM, J B', 'TRYING TO GRIP', 'LEFT', NULL, NULL, NULL)</v>
      </c>
      <c r="R2590" t="s">
        <v>10327</v>
      </c>
    </row>
    <row r="2591" spans="1:18" hidden="1" x14ac:dyDescent="0.25">
      <c r="A2591" s="7">
        <f>anotacoes!D2591</f>
        <v>40580</v>
      </c>
      <c r="B2591" t="str">
        <f>anotacoes!C2591</f>
        <v>GRAND SLAM PARIS 2011</v>
      </c>
      <c r="C2591" t="str">
        <f>anotacoes!E2591</f>
        <v>ELMONT, G</v>
      </c>
      <c r="D2591" t="str">
        <f>anotacoes!F2591</f>
        <v>KIM, J B</v>
      </c>
      <c r="E2591" t="s">
        <v>10325</v>
      </c>
      <c r="F2591">
        <f>anotacoes!A2591</f>
        <v>41</v>
      </c>
      <c r="G2591">
        <f>anotacoes!B2591</f>
        <v>11</v>
      </c>
      <c r="H2591" t="str">
        <f>anotacoes!K2591</f>
        <v xml:space="preserve"> 00:00:40,784</v>
      </c>
      <c r="I2591" t="str">
        <f>anotacoes!L2591</f>
        <v xml:space="preserve"> 00:00:42,120</v>
      </c>
      <c r="J2591" t="str">
        <f>IF(L2591="PAUSE",E2591,IF(anotacoes!G2595=conversao_anotacoes!C2591,conversao_anotacoes!C2591,conversao_anotacoes!D2591))</f>
        <v>ELMONT, G</v>
      </c>
      <c r="K2591" t="str">
        <f t="shared" si="80"/>
        <v>KIM, J B</v>
      </c>
      <c r="L2591" t="str">
        <f>UPPER(anotacoes!H2591)</f>
        <v>DISPLACEMENT</v>
      </c>
      <c r="M2591" t="str">
        <f>IF(OR(L2591="ATTACK",L2591="FINTA"),"&lt;TECNICA&gt;",UPPER(anotacoes!I2591))</f>
        <v>2-3 STEP HESITANT LEFT</v>
      </c>
      <c r="N2591" t="str">
        <f>IF(OR(L2591="ATTACK",L2591="FINTA"),UPPER(anotacoes!I2591),"")</f>
        <v/>
      </c>
      <c r="O2591" s="6" t="str">
        <f>IF(anotacoes!N2591=0,"",anotacoes!N2591)</f>
        <v/>
      </c>
      <c r="P2591" t="str">
        <f>IF(anotacoes!M2591=0,"",UPPER(anotacoes!M2591))</f>
        <v/>
      </c>
      <c r="Q2591" t="str">
        <f t="shared" si="81"/>
        <v>INSERT INTO CONVERSAO_LUTA_ACAO (cd_conversao, id_luta, sequencia, momento_inicio, momento_fim, quem_faz, quem_sofre, acao_tipo, acao, tecnica, direcao, pontuacao) VALUES (1, 41, 11, TRIM(' 00:00:40,784'), TRIM(' 00:00:42,120'), 'ELMONT, G', 'KIM, J B', 'DISPLACEMENT', '2-3 STEP HESITANT LEFT', NULL, NULL, NULL)</v>
      </c>
      <c r="R2591" t="s">
        <v>10327</v>
      </c>
    </row>
    <row r="2592" spans="1:18" hidden="1" x14ac:dyDescent="0.25">
      <c r="A2592" s="7">
        <f>anotacoes!D2592</f>
        <v>40580</v>
      </c>
      <c r="B2592" t="str">
        <f>anotacoes!C2592</f>
        <v>GRAND SLAM PARIS 2011</v>
      </c>
      <c r="C2592" t="str">
        <f>anotacoes!E2592</f>
        <v>ELMONT, G</v>
      </c>
      <c r="D2592" t="str">
        <f>anotacoes!F2592</f>
        <v>KIM, J B</v>
      </c>
      <c r="E2592" t="s">
        <v>10325</v>
      </c>
      <c r="F2592">
        <f>anotacoes!A2592</f>
        <v>41</v>
      </c>
      <c r="G2592">
        <f>anotacoes!B2592</f>
        <v>12</v>
      </c>
      <c r="H2592" t="str">
        <f>anotacoes!K2592</f>
        <v xml:space="preserve"> 00:00:42,120</v>
      </c>
      <c r="I2592" t="str">
        <f>anotacoes!L2592</f>
        <v xml:space="preserve"> 00:00:42,656</v>
      </c>
      <c r="J2592" t="str">
        <f>IF(L2592="PAUSE",E2592,IF(anotacoes!G2596=conversao_anotacoes!C2592,conversao_anotacoes!C2592,conversao_anotacoes!D2592))</f>
        <v>ELMONT, G</v>
      </c>
      <c r="K2592" t="str">
        <f t="shared" si="80"/>
        <v>KIM, J B</v>
      </c>
      <c r="L2592" t="str">
        <f>UPPER(anotacoes!H2592)</f>
        <v>TRYING TO GRIP</v>
      </c>
      <c r="M2592" t="str">
        <f>IF(OR(L2592="ATTACK",L2592="FINTA"),"&lt;TECNICA&gt;",UPPER(anotacoes!I2592))</f>
        <v>LEFT</v>
      </c>
      <c r="N2592" t="str">
        <f>IF(OR(L2592="ATTACK",L2592="FINTA"),UPPER(anotacoes!I2592),"")</f>
        <v/>
      </c>
      <c r="O2592" s="6" t="str">
        <f>IF(anotacoes!N2592=0,"",anotacoes!N2592)</f>
        <v/>
      </c>
      <c r="P2592" t="str">
        <f>IF(anotacoes!M2592=0,"",UPPER(anotacoes!M2592))</f>
        <v/>
      </c>
      <c r="Q2592" t="str">
        <f t="shared" si="81"/>
        <v>INSERT INTO CONVERSAO_LUTA_ACAO (cd_conversao, id_luta, sequencia, momento_inicio, momento_fim, quem_faz, quem_sofre, acao_tipo, acao, tecnica, direcao, pontuacao) VALUES (1, 41, 12, TRIM(' 00:00:42,120'), TRIM(' 00:00:42,656'), 'ELMONT, G', 'KIM, J B', 'TRYING TO GRIP', 'LEFT', NULL, NULL, NULL)</v>
      </c>
      <c r="R2592" t="s">
        <v>10327</v>
      </c>
    </row>
    <row r="2593" spans="1:18" hidden="1" x14ac:dyDescent="0.25">
      <c r="A2593" s="7">
        <f>anotacoes!D2593</f>
        <v>40580</v>
      </c>
      <c r="B2593" t="str">
        <f>anotacoes!C2593</f>
        <v>GRAND SLAM PARIS 2011</v>
      </c>
      <c r="C2593" t="str">
        <f>anotacoes!E2593</f>
        <v>ELMONT, G</v>
      </c>
      <c r="D2593" t="str">
        <f>anotacoes!F2593</f>
        <v>KIM, J B</v>
      </c>
      <c r="E2593" t="s">
        <v>10325</v>
      </c>
      <c r="F2593">
        <f>anotacoes!A2593</f>
        <v>41</v>
      </c>
      <c r="G2593">
        <f>anotacoes!B2593</f>
        <v>13</v>
      </c>
      <c r="H2593" t="str">
        <f>anotacoes!K2593</f>
        <v xml:space="preserve"> 00:00:42,656</v>
      </c>
      <c r="I2593" t="str">
        <f>anotacoes!L2593</f>
        <v xml:space="preserve"> 00:00:44,160</v>
      </c>
      <c r="J2593" t="str">
        <f>IF(L2593="PAUSE",E2593,IF(anotacoes!G2597=conversao_anotacoes!C2593,conversao_anotacoes!C2593,conversao_anotacoes!D2593))</f>
        <v>ELMONT, G</v>
      </c>
      <c r="K2593" t="str">
        <f t="shared" si="80"/>
        <v>KIM, J B</v>
      </c>
      <c r="L2593" t="str">
        <f>UPPER(anotacoes!H2593)</f>
        <v>DISPLACEMENT</v>
      </c>
      <c r="M2593" t="str">
        <f>IF(OR(L2593="ATTACK",L2593="FINTA"),"&lt;TECNICA&gt;",UPPER(anotacoes!I2593))</f>
        <v>2-3 STEP HESITANT LEFT</v>
      </c>
      <c r="N2593" t="str">
        <f>IF(OR(L2593="ATTACK",L2593="FINTA"),UPPER(anotacoes!I2593),"")</f>
        <v/>
      </c>
      <c r="O2593" s="6" t="str">
        <f>IF(anotacoes!N2593=0,"",anotacoes!N2593)</f>
        <v/>
      </c>
      <c r="P2593" t="str">
        <f>IF(anotacoes!M2593=0,"",UPPER(anotacoes!M2593))</f>
        <v/>
      </c>
      <c r="Q2593" t="str">
        <f t="shared" si="81"/>
        <v>INSERT INTO CONVERSAO_LUTA_ACAO (cd_conversao, id_luta, sequencia, momento_inicio, momento_fim, quem_faz, quem_sofre, acao_tipo, acao, tecnica, direcao, pontuacao) VALUES (1, 41, 13, TRIM(' 00:00:42,656'), TRIM(' 00:00:44,160'), 'ELMONT, G', 'KIM, J B', 'DISPLACEMENT', '2-3 STEP HESITANT LEFT', NULL, NULL, NULL)</v>
      </c>
      <c r="R2593" t="s">
        <v>10327</v>
      </c>
    </row>
    <row r="2594" spans="1:18" hidden="1" x14ac:dyDescent="0.25">
      <c r="A2594" s="7">
        <f>anotacoes!D2594</f>
        <v>40580</v>
      </c>
      <c r="B2594" t="str">
        <f>anotacoes!C2594</f>
        <v>GRAND SLAM PARIS 2011</v>
      </c>
      <c r="C2594" t="str">
        <f>anotacoes!E2594</f>
        <v>ELMONT, G</v>
      </c>
      <c r="D2594" t="str">
        <f>anotacoes!F2594</f>
        <v>KIM, J B</v>
      </c>
      <c r="E2594" t="s">
        <v>10325</v>
      </c>
      <c r="F2594">
        <f>anotacoes!A2594</f>
        <v>41</v>
      </c>
      <c r="G2594">
        <f>anotacoes!B2594</f>
        <v>14</v>
      </c>
      <c r="H2594" t="str">
        <f>anotacoes!K2594</f>
        <v xml:space="preserve"> 00:00:44,160</v>
      </c>
      <c r="I2594" t="str">
        <f>anotacoes!L2594</f>
        <v xml:space="preserve"> 00:00:46,184</v>
      </c>
      <c r="J2594" t="str">
        <f>IF(L2594="PAUSE",E2594,IF(anotacoes!G2598=conversao_anotacoes!C2594,conversao_anotacoes!C2594,conversao_anotacoes!D2594))</f>
        <v>ELMONT, G</v>
      </c>
      <c r="K2594" t="str">
        <f t="shared" si="80"/>
        <v>KIM, J B</v>
      </c>
      <c r="L2594" t="str">
        <f>UPPER(anotacoes!H2594)</f>
        <v>GRIP TIME</v>
      </c>
      <c r="M2594" t="str">
        <f>IF(OR(L2594="ATTACK",L2594="FINTA"),"&lt;TECNICA&gt;",UPPER(anotacoes!I2594))</f>
        <v>RIGHT COLLAR LEFT SLEEVE</v>
      </c>
      <c r="N2594" t="str">
        <f>IF(OR(L2594="ATTACK",L2594="FINTA"),UPPER(anotacoes!I2594),"")</f>
        <v/>
      </c>
      <c r="O2594" s="6" t="str">
        <f>IF(anotacoes!N2594=0,"",anotacoes!N2594)</f>
        <v/>
      </c>
      <c r="P2594" t="str">
        <f>IF(anotacoes!M2594=0,"",UPPER(anotacoes!M2594))</f>
        <v/>
      </c>
      <c r="Q2594" t="str">
        <f t="shared" si="81"/>
        <v>INSERT INTO CONVERSAO_LUTA_ACAO (cd_conversao, id_luta, sequencia, momento_inicio, momento_fim, quem_faz, quem_sofre, acao_tipo, acao, tecnica, direcao, pontuacao) VALUES (1, 41, 14, TRIM(' 00:00:44,160'), TRIM(' 00:00:46,184'), 'ELMONT, G', 'KIM, J B', 'GRIP TIME', 'RIGHT COLLAR LEFT SLEEVE', NULL, NULL, NULL)</v>
      </c>
      <c r="R2594" t="s">
        <v>10327</v>
      </c>
    </row>
    <row r="2595" spans="1:18" hidden="1" x14ac:dyDescent="0.25">
      <c r="A2595" s="7">
        <f>anotacoes!D2595</f>
        <v>40580</v>
      </c>
      <c r="B2595" t="str">
        <f>anotacoes!C2595</f>
        <v>GRAND SLAM PARIS 2011</v>
      </c>
      <c r="C2595" t="str">
        <f>anotacoes!E2595</f>
        <v>ELMONT, G</v>
      </c>
      <c r="D2595" t="str">
        <f>anotacoes!F2595</f>
        <v>KIM, J B</v>
      </c>
      <c r="E2595" t="s">
        <v>10325</v>
      </c>
      <c r="F2595">
        <f>anotacoes!A2595</f>
        <v>41</v>
      </c>
      <c r="G2595">
        <f>anotacoes!B2595</f>
        <v>15</v>
      </c>
      <c r="H2595" t="str">
        <f>anotacoes!K2595</f>
        <v xml:space="preserve"> 00:00:46,184</v>
      </c>
      <c r="I2595" t="str">
        <f>anotacoes!L2595</f>
        <v xml:space="preserve"> 00:00:51,722</v>
      </c>
      <c r="J2595" t="str">
        <f>IF(L2595="PAUSE",E2595,IF(anotacoes!G2599=conversao_anotacoes!C2595,conversao_anotacoes!C2595,conversao_anotacoes!D2595))</f>
        <v>ELMONT, G</v>
      </c>
      <c r="K2595" t="str">
        <f t="shared" si="80"/>
        <v>KIM, J B</v>
      </c>
      <c r="L2595" t="str">
        <f>UPPER(anotacoes!H2595)</f>
        <v>TRYING TO GRIP</v>
      </c>
      <c r="M2595" t="str">
        <f>IF(OR(L2595="ATTACK",L2595="FINTA"),"&lt;TECNICA&gt;",UPPER(anotacoes!I2595))</f>
        <v>LEFT</v>
      </c>
      <c r="N2595" t="str">
        <f>IF(OR(L2595="ATTACK",L2595="FINTA"),UPPER(anotacoes!I2595),"")</f>
        <v/>
      </c>
      <c r="O2595" s="6" t="str">
        <f>IF(anotacoes!N2595=0,"",anotacoes!N2595)</f>
        <v/>
      </c>
      <c r="P2595" t="str">
        <f>IF(anotacoes!M2595=0,"",UPPER(anotacoes!M2595))</f>
        <v/>
      </c>
      <c r="Q2595" t="str">
        <f t="shared" si="81"/>
        <v>INSERT INTO CONVERSAO_LUTA_ACAO (cd_conversao, id_luta, sequencia, momento_inicio, momento_fim, quem_faz, quem_sofre, acao_tipo, acao, tecnica, direcao, pontuacao) VALUES (1, 41, 15, TRIM(' 00:00:46,184'), TRIM(' 00:00:51,722'), 'ELMONT, G', 'KIM, J B', 'TRYING TO GRIP', 'LEFT', NULL, NULL, NULL)</v>
      </c>
      <c r="R2595" t="s">
        <v>10327</v>
      </c>
    </row>
    <row r="2596" spans="1:18" hidden="1" x14ac:dyDescent="0.25">
      <c r="A2596" s="7">
        <f>anotacoes!D2596</f>
        <v>40580</v>
      </c>
      <c r="B2596" t="str">
        <f>anotacoes!C2596</f>
        <v>GRAND SLAM PARIS 2011</v>
      </c>
      <c r="C2596" t="str">
        <f>anotacoes!E2596</f>
        <v>ELMONT, G</v>
      </c>
      <c r="D2596" t="str">
        <f>anotacoes!F2596</f>
        <v>KIM, J B</v>
      </c>
      <c r="E2596" t="s">
        <v>10325</v>
      </c>
      <c r="F2596">
        <f>anotacoes!A2596</f>
        <v>41</v>
      </c>
      <c r="G2596">
        <f>anotacoes!B2596</f>
        <v>16</v>
      </c>
      <c r="H2596" t="str">
        <f>anotacoes!K2596</f>
        <v xml:space="preserve"> 00:00:51,722</v>
      </c>
      <c r="I2596" t="str">
        <f>anotacoes!L2596</f>
        <v xml:space="preserve"> 00:00:57,267</v>
      </c>
      <c r="J2596" t="str">
        <f>IF(L2596="PAUSE",E2596,IF(anotacoes!G2600=conversao_anotacoes!C2596,conversao_anotacoes!C2596,conversao_anotacoes!D2596))</f>
        <v>ELMONT, G</v>
      </c>
      <c r="K2596" t="str">
        <f t="shared" si="80"/>
        <v>KIM, J B</v>
      </c>
      <c r="L2596" t="str">
        <f>UPPER(anotacoes!H2596)</f>
        <v>GRIP TIME</v>
      </c>
      <c r="M2596" t="str">
        <f>IF(OR(L2596="ATTACK",L2596="FINTA"),"&lt;TECNICA&gt;",UPPER(anotacoes!I2596))</f>
        <v>RIGHT COLLAR LEFT SLEEVE</v>
      </c>
      <c r="N2596" t="str">
        <f>IF(OR(L2596="ATTACK",L2596="FINTA"),UPPER(anotacoes!I2596),"")</f>
        <v/>
      </c>
      <c r="O2596" s="6" t="str">
        <f>IF(anotacoes!N2596=0,"",anotacoes!N2596)</f>
        <v/>
      </c>
      <c r="P2596" t="str">
        <f>IF(anotacoes!M2596=0,"",UPPER(anotacoes!M2596))</f>
        <v/>
      </c>
      <c r="Q2596" t="str">
        <f t="shared" si="81"/>
        <v>INSERT INTO CONVERSAO_LUTA_ACAO (cd_conversao, id_luta, sequencia, momento_inicio, momento_fim, quem_faz, quem_sofre, acao_tipo, acao, tecnica, direcao, pontuacao) VALUES (1, 41, 16, TRIM(' 00:00:51,722'), TRIM(' 00:00:57,267'), 'ELMONT, G', 'KIM, J B', 'GRIP TIME', 'RIGHT COLLAR LEFT SLEEVE', NULL, NULL, NULL)</v>
      </c>
      <c r="R2596" t="s">
        <v>10327</v>
      </c>
    </row>
    <row r="2597" spans="1:18" hidden="1" x14ac:dyDescent="0.25">
      <c r="A2597" s="7">
        <f>anotacoes!D2597</f>
        <v>40580</v>
      </c>
      <c r="B2597" t="str">
        <f>anotacoes!C2597</f>
        <v>GRAND SLAM PARIS 2011</v>
      </c>
      <c r="C2597" t="str">
        <f>anotacoes!E2597</f>
        <v>ELMONT, G</v>
      </c>
      <c r="D2597" t="str">
        <f>anotacoes!F2597</f>
        <v>KIM, J B</v>
      </c>
      <c r="E2597" t="s">
        <v>10325</v>
      </c>
      <c r="F2597">
        <f>anotacoes!A2597</f>
        <v>41</v>
      </c>
      <c r="G2597">
        <f>anotacoes!B2597</f>
        <v>17</v>
      </c>
      <c r="H2597" t="str">
        <f>anotacoes!K2597</f>
        <v xml:space="preserve"> 00:00:57,267</v>
      </c>
      <c r="I2597" t="str">
        <f>anotacoes!L2597</f>
        <v xml:space="preserve"> 00:01:42,744</v>
      </c>
      <c r="J2597" t="str">
        <f>IF(L2597="PAUSE",E2597,IF(anotacoes!G2601=conversao_anotacoes!C2597,conversao_anotacoes!C2597,conversao_anotacoes!D2597))</f>
        <v>ELMONT, G</v>
      </c>
      <c r="K2597" t="str">
        <f t="shared" si="80"/>
        <v>KIM, J B</v>
      </c>
      <c r="L2597" t="str">
        <f>UPPER(anotacoes!H2597)</f>
        <v>GRIP TIME</v>
      </c>
      <c r="M2597" t="str">
        <f>IF(OR(L2597="ATTACK",L2597="FINTA"),"&lt;TECNICA&gt;",UPPER(anotacoes!I2597))</f>
        <v>RIGHT SLEEVE LEFT SLEEVE</v>
      </c>
      <c r="N2597" t="str">
        <f>IF(OR(L2597="ATTACK",L2597="FINTA"),UPPER(anotacoes!I2597),"")</f>
        <v/>
      </c>
      <c r="O2597" s="6" t="str">
        <f>IF(anotacoes!N2597=0,"",anotacoes!N2597)</f>
        <v/>
      </c>
      <c r="P2597" t="str">
        <f>IF(anotacoes!M2597=0,"",UPPER(anotacoes!M2597))</f>
        <v/>
      </c>
      <c r="Q2597" t="str">
        <f t="shared" si="81"/>
        <v>INSERT INTO CONVERSAO_LUTA_ACAO (cd_conversao, id_luta, sequencia, momento_inicio, momento_fim, quem_faz, quem_sofre, acao_tipo, acao, tecnica, direcao, pontuacao) VALUES (1, 41, 17, TRIM(' 00:00:57,267'), TRIM(' 00:01:42,744'), 'ELMONT, G', 'KIM, J B', 'GRIP TIME', 'RIGHT SLEEVE LEFT SLEEVE', NULL, NULL, NULL)</v>
      </c>
      <c r="R2597" t="s">
        <v>10327</v>
      </c>
    </row>
    <row r="2598" spans="1:18" hidden="1" x14ac:dyDescent="0.25">
      <c r="A2598" s="7">
        <f>anotacoes!D2598</f>
        <v>40580</v>
      </c>
      <c r="B2598" t="str">
        <f>anotacoes!C2598</f>
        <v>GRAND SLAM PARIS 2011</v>
      </c>
      <c r="C2598" t="str">
        <f>anotacoes!E2598</f>
        <v>ELMONT, G</v>
      </c>
      <c r="D2598" t="str">
        <f>anotacoes!F2598</f>
        <v>KIM, J B</v>
      </c>
      <c r="E2598" t="s">
        <v>10325</v>
      </c>
      <c r="F2598">
        <f>anotacoes!A2598</f>
        <v>41</v>
      </c>
      <c r="G2598">
        <f>anotacoes!B2598</f>
        <v>18</v>
      </c>
      <c r="H2598" t="str">
        <f>anotacoes!K2598</f>
        <v xml:space="preserve"> 00:01:42,744</v>
      </c>
      <c r="I2598" t="str">
        <f>anotacoes!L2598</f>
        <v xml:space="preserve"> 00:01:42,744</v>
      </c>
      <c r="J2598" t="str">
        <f>IF(L2598="PAUSE",E2598,IF(anotacoes!G2602=conversao_anotacoes!C2598,conversao_anotacoes!C2598,conversao_anotacoes!D2598))</f>
        <v>ELMONT, G</v>
      </c>
      <c r="K2598" t="str">
        <f t="shared" si="80"/>
        <v>KIM, J B</v>
      </c>
      <c r="L2598" t="str">
        <f>UPPER(anotacoes!H2598)</f>
        <v>ATTACK</v>
      </c>
      <c r="M2598" t="str">
        <f>IF(OR(L2598="ATTACK",L2598="FINTA"),"&lt;TECNICA&gt;",UPPER(anotacoes!I2598))</f>
        <v>&lt;TECNICA&gt;</v>
      </c>
      <c r="N2598" t="str">
        <f>IF(OR(L2598="ATTACK",L2598="FINTA"),UPPER(anotacoes!I2598),"")</f>
        <v>KOUCHI GARI</v>
      </c>
      <c r="O2598" s="6">
        <f>IF(anotacoes!N2598=0,"",anotacoes!N2598)</f>
        <v>7</v>
      </c>
      <c r="P2598" t="str">
        <f>IF(anotacoes!M2598=0,"",UPPER(anotacoes!M2598))</f>
        <v/>
      </c>
      <c r="Q2598" t="str">
        <f t="shared" si="81"/>
        <v>INSERT INTO CONVERSAO_LUTA_ACAO (cd_conversao, id_luta, sequencia, momento_inicio, momento_fim, quem_faz, quem_sofre, acao_tipo, acao, tecnica, direcao, pontuacao) VALUES (1, 41, 18, TRIM(' 00:01:42,744'), TRIM(' 00:01:42,744'), 'ELMONT, G', 'KIM, J B', 'ATTACK', '&lt;TECNICA&gt;', 'KOUCHI GARI', 7, NULL)</v>
      </c>
      <c r="R2598" t="s">
        <v>10327</v>
      </c>
    </row>
    <row r="2599" spans="1:18" hidden="1" x14ac:dyDescent="0.25">
      <c r="A2599" s="7">
        <f>anotacoes!D2599</f>
        <v>40580</v>
      </c>
      <c r="B2599" t="str">
        <f>anotacoes!C2599</f>
        <v>GRAND SLAM PARIS 2011</v>
      </c>
      <c r="C2599" t="str">
        <f>anotacoes!E2599</f>
        <v>ELMONT, G</v>
      </c>
      <c r="D2599" t="str">
        <f>anotacoes!F2599</f>
        <v>KIM, J B</v>
      </c>
      <c r="E2599" t="s">
        <v>10325</v>
      </c>
      <c r="F2599">
        <f>anotacoes!A2599</f>
        <v>41</v>
      </c>
      <c r="G2599">
        <f>anotacoes!B2599</f>
        <v>19</v>
      </c>
      <c r="H2599" t="str">
        <f>anotacoes!K2599</f>
        <v xml:space="preserve"> 00:01:42,744</v>
      </c>
      <c r="I2599" t="str">
        <f>anotacoes!L2599</f>
        <v xml:space="preserve"> 00:01:45,029</v>
      </c>
      <c r="J2599" t="str">
        <f>IF(L2599="PAUSE",E2599,IF(anotacoes!G2603=conversao_anotacoes!C2599,conversao_anotacoes!C2599,conversao_anotacoes!D2599))</f>
        <v>ELMONT, G</v>
      </c>
      <c r="K2599" t="str">
        <f t="shared" si="80"/>
        <v>KIM, J B</v>
      </c>
      <c r="L2599" t="str">
        <f>UPPER(anotacoes!H2599)</f>
        <v>GRIP TIME</v>
      </c>
      <c r="M2599" t="str">
        <f>IF(OR(L2599="ATTACK",L2599="FINTA"),"&lt;TECNICA&gt;",UPPER(anotacoes!I2599))</f>
        <v>RIGHT SLEEVE LEFT SLEEVE</v>
      </c>
      <c r="N2599" t="str">
        <f>IF(OR(L2599="ATTACK",L2599="FINTA"),UPPER(anotacoes!I2599),"")</f>
        <v/>
      </c>
      <c r="O2599" s="6" t="str">
        <f>IF(anotacoes!N2599=0,"",anotacoes!N2599)</f>
        <v/>
      </c>
      <c r="P2599" t="str">
        <f>IF(anotacoes!M2599=0,"",UPPER(anotacoes!M2599))</f>
        <v/>
      </c>
      <c r="Q2599" t="str">
        <f t="shared" si="81"/>
        <v>INSERT INTO CONVERSAO_LUTA_ACAO (cd_conversao, id_luta, sequencia, momento_inicio, momento_fim, quem_faz, quem_sofre, acao_tipo, acao, tecnica, direcao, pontuacao) VALUES (1, 41, 19, TRIM(' 00:01:42,744'), TRIM(' 00:01:45,029'), 'ELMONT, G', 'KIM, J B', 'GRIP TIME', 'RIGHT SLEEVE LEFT SLEEVE', NULL, NULL, NULL)</v>
      </c>
      <c r="R2599" t="s">
        <v>10327</v>
      </c>
    </row>
    <row r="2600" spans="1:18" hidden="1" x14ac:dyDescent="0.25">
      <c r="A2600" s="7">
        <f>anotacoes!D2600</f>
        <v>40580</v>
      </c>
      <c r="B2600" t="str">
        <f>anotacoes!C2600</f>
        <v>GRAND SLAM PARIS 2011</v>
      </c>
      <c r="C2600" t="str">
        <f>anotacoes!E2600</f>
        <v>ELMONT, G</v>
      </c>
      <c r="D2600" t="str">
        <f>anotacoes!F2600</f>
        <v>KIM, J B</v>
      </c>
      <c r="E2600" t="s">
        <v>10325</v>
      </c>
      <c r="F2600">
        <f>anotacoes!A2600</f>
        <v>41</v>
      </c>
      <c r="G2600">
        <f>anotacoes!B2600</f>
        <v>20</v>
      </c>
      <c r="H2600" t="str">
        <f>anotacoes!K2600</f>
        <v xml:space="preserve"> 00:01:45,029</v>
      </c>
      <c r="I2600" t="str">
        <f>anotacoes!L2600</f>
        <v xml:space="preserve"> 00:01:45,029</v>
      </c>
      <c r="J2600" t="str">
        <f>IF(L2600="PAUSE",E2600,IF(anotacoes!G2604=conversao_anotacoes!C2600,conversao_anotacoes!C2600,conversao_anotacoes!D2600))</f>
        <v>ELMONT, G</v>
      </c>
      <c r="K2600" t="str">
        <f t="shared" si="80"/>
        <v>KIM, J B</v>
      </c>
      <c r="L2600" t="str">
        <f>UPPER(anotacoes!H2600)</f>
        <v>ATTACK</v>
      </c>
      <c r="M2600" t="str">
        <f>IF(OR(L2600="ATTACK",L2600="FINTA"),"&lt;TECNICA&gt;",UPPER(anotacoes!I2600))</f>
        <v>&lt;TECNICA&gt;</v>
      </c>
      <c r="N2600" t="str">
        <f>IF(OR(L2600="ATTACK",L2600="FINTA"),UPPER(anotacoes!I2600),"")</f>
        <v>KOUCHI GARI</v>
      </c>
      <c r="O2600" s="6">
        <f>IF(anotacoes!N2600=0,"",anotacoes!N2600)</f>
        <v>7</v>
      </c>
      <c r="P2600" t="str">
        <f>IF(anotacoes!M2600=0,"",UPPER(anotacoes!M2600))</f>
        <v/>
      </c>
      <c r="Q2600" t="str">
        <f t="shared" si="81"/>
        <v>INSERT INTO CONVERSAO_LUTA_ACAO (cd_conversao, id_luta, sequencia, momento_inicio, momento_fim, quem_faz, quem_sofre, acao_tipo, acao, tecnica, direcao, pontuacao) VALUES (1, 41, 20, TRIM(' 00:01:45,029'), TRIM(' 00:01:45,029'), 'ELMONT, G', 'KIM, J B', 'ATTACK', '&lt;TECNICA&gt;', 'KOUCHI GARI', 7, NULL)</v>
      </c>
      <c r="R2600" t="s">
        <v>10327</v>
      </c>
    </row>
    <row r="2601" spans="1:18" hidden="1" x14ac:dyDescent="0.25">
      <c r="A2601" s="7">
        <f>anotacoes!D2601</f>
        <v>40580</v>
      </c>
      <c r="B2601" t="str">
        <f>anotacoes!C2601</f>
        <v>GRAND SLAM PARIS 2011</v>
      </c>
      <c r="C2601" t="str">
        <f>anotacoes!E2601</f>
        <v>ELMONT, G</v>
      </c>
      <c r="D2601" t="str">
        <f>anotacoes!F2601</f>
        <v>KIM, J B</v>
      </c>
      <c r="E2601" t="s">
        <v>10325</v>
      </c>
      <c r="F2601">
        <f>anotacoes!A2601</f>
        <v>41</v>
      </c>
      <c r="G2601">
        <f>anotacoes!B2601</f>
        <v>21</v>
      </c>
      <c r="H2601" t="str">
        <f>anotacoes!K2601</f>
        <v xml:space="preserve"> 00:01:45,029</v>
      </c>
      <c r="I2601" t="str">
        <f>anotacoes!L2601</f>
        <v xml:space="preserve"> 00:01:46,376</v>
      </c>
      <c r="J2601" t="str">
        <f>IF(L2601="PAUSE",E2601,IF(anotacoes!G2605=conversao_anotacoes!C2601,conversao_anotacoes!C2601,conversao_anotacoes!D2601))</f>
        <v>ELMONT, G</v>
      </c>
      <c r="K2601" t="str">
        <f t="shared" si="80"/>
        <v>KIM, J B</v>
      </c>
      <c r="L2601" t="str">
        <f>UPPER(anotacoes!H2601)</f>
        <v>GRIP TIME</v>
      </c>
      <c r="M2601" t="str">
        <f>IF(OR(L2601="ATTACK",L2601="FINTA"),"&lt;TECNICA&gt;",UPPER(anotacoes!I2601))</f>
        <v>RIGHT SLEEVE LEFT SLEEVE</v>
      </c>
      <c r="N2601" t="str">
        <f>IF(OR(L2601="ATTACK",L2601="FINTA"),UPPER(anotacoes!I2601),"")</f>
        <v/>
      </c>
      <c r="O2601" s="6" t="str">
        <f>IF(anotacoes!N2601=0,"",anotacoes!N2601)</f>
        <v/>
      </c>
      <c r="P2601" t="str">
        <f>IF(anotacoes!M2601=0,"",UPPER(anotacoes!M2601))</f>
        <v/>
      </c>
      <c r="Q2601" t="str">
        <f t="shared" si="81"/>
        <v>INSERT INTO CONVERSAO_LUTA_ACAO (cd_conversao, id_luta, sequencia, momento_inicio, momento_fim, quem_faz, quem_sofre, acao_tipo, acao, tecnica, direcao, pontuacao) VALUES (1, 41, 21, TRIM(' 00:01:45,029'), TRIM(' 00:01:46,376'), 'ELMONT, G', 'KIM, J B', 'GRIP TIME', 'RIGHT SLEEVE LEFT SLEEVE', NULL, NULL, NULL)</v>
      </c>
      <c r="R2601" t="s">
        <v>10327</v>
      </c>
    </row>
    <row r="2602" spans="1:18" hidden="1" x14ac:dyDescent="0.25">
      <c r="A2602" s="7">
        <f>anotacoes!D2602</f>
        <v>40580</v>
      </c>
      <c r="B2602" t="str">
        <f>anotacoes!C2602</f>
        <v>GRAND SLAM PARIS 2011</v>
      </c>
      <c r="C2602" t="str">
        <f>anotacoes!E2602</f>
        <v>ELMONT, G</v>
      </c>
      <c r="D2602" t="str">
        <f>anotacoes!F2602</f>
        <v>KIM, J B</v>
      </c>
      <c r="E2602" t="s">
        <v>10325</v>
      </c>
      <c r="F2602">
        <f>anotacoes!A2602</f>
        <v>41</v>
      </c>
      <c r="G2602">
        <f>anotacoes!B2602</f>
        <v>22</v>
      </c>
      <c r="H2602" t="str">
        <f>anotacoes!K2602</f>
        <v xml:space="preserve"> 00:01:46,376</v>
      </c>
      <c r="I2602" t="str">
        <f>anotacoes!L2602</f>
        <v xml:space="preserve"> 00:01:46,376</v>
      </c>
      <c r="J2602" t="str">
        <f>IF(L2602="PAUSE",E2602,IF(anotacoes!G2606=conversao_anotacoes!C2602,conversao_anotacoes!C2602,conversao_anotacoes!D2602))</f>
        <v>ELMONT, G</v>
      </c>
      <c r="K2602" t="str">
        <f t="shared" si="80"/>
        <v>KIM, J B</v>
      </c>
      <c r="L2602" t="str">
        <f>UPPER(anotacoes!H2602)</f>
        <v>DEFENSE</v>
      </c>
      <c r="M2602" t="str">
        <f>IF(OR(L2602="ATTACK",L2602="FINTA"),"&lt;TECNICA&gt;",UPPER(anotacoes!I2602))</f>
        <v>USING BODY MASS</v>
      </c>
      <c r="N2602" t="str">
        <f>IF(OR(L2602="ATTACK",L2602="FINTA"),UPPER(anotacoes!I2602),"")</f>
        <v/>
      </c>
      <c r="O2602" s="6" t="str">
        <f>IF(anotacoes!N2602=0,"",anotacoes!N2602)</f>
        <v/>
      </c>
      <c r="P2602" t="str">
        <f>IF(anotacoes!M2602=0,"",UPPER(anotacoes!M2602))</f>
        <v/>
      </c>
      <c r="Q2602" t="str">
        <f t="shared" si="81"/>
        <v>INSERT INTO CONVERSAO_LUTA_ACAO (cd_conversao, id_luta, sequencia, momento_inicio, momento_fim, quem_faz, quem_sofre, acao_tipo, acao, tecnica, direcao, pontuacao) VALUES (1, 41, 22, TRIM(' 00:01:46,376'), TRIM(' 00:01:46,376'), 'ELMONT, G', 'KIM, J B', 'DEFENSE', 'USING BODY MASS', NULL, NULL, NULL)</v>
      </c>
      <c r="R2602" t="s">
        <v>10327</v>
      </c>
    </row>
    <row r="2603" spans="1:18" hidden="1" x14ac:dyDescent="0.25">
      <c r="A2603" s="7">
        <f>anotacoes!D2603</f>
        <v>40580</v>
      </c>
      <c r="B2603" t="str">
        <f>anotacoes!C2603</f>
        <v>GRAND SLAM PARIS 2011</v>
      </c>
      <c r="C2603" t="str">
        <f>anotacoes!E2603</f>
        <v>ELMONT, G</v>
      </c>
      <c r="D2603" t="str">
        <f>anotacoes!F2603</f>
        <v>KIM, J B</v>
      </c>
      <c r="E2603" t="s">
        <v>10325</v>
      </c>
      <c r="F2603">
        <f>anotacoes!A2603</f>
        <v>41</v>
      </c>
      <c r="G2603">
        <f>anotacoes!B2603</f>
        <v>23</v>
      </c>
      <c r="H2603" t="str">
        <f>anotacoes!K2603</f>
        <v xml:space="preserve"> 00:01:46,376</v>
      </c>
      <c r="I2603" t="str">
        <f>anotacoes!L2603</f>
        <v xml:space="preserve"> 00:01:50,532</v>
      </c>
      <c r="J2603" t="str">
        <f>IF(L2603="PAUSE",E2603,IF(anotacoes!G2607=conversao_anotacoes!C2603,conversao_anotacoes!C2603,conversao_anotacoes!D2603))</f>
        <v>ELMONT, G</v>
      </c>
      <c r="K2603" t="str">
        <f t="shared" si="80"/>
        <v>KIM, J B</v>
      </c>
      <c r="L2603" t="str">
        <f>UPPER(anotacoes!H2603)</f>
        <v>GRIP TIME</v>
      </c>
      <c r="M2603" t="str">
        <f>IF(OR(L2603="ATTACK",L2603="FINTA"),"&lt;TECNICA&gt;",UPPER(anotacoes!I2603))</f>
        <v>RIGHT SLEEVE LEFT SLEEVE</v>
      </c>
      <c r="N2603" t="str">
        <f>IF(OR(L2603="ATTACK",L2603="FINTA"),UPPER(anotacoes!I2603),"")</f>
        <v/>
      </c>
      <c r="O2603" s="6" t="str">
        <f>IF(anotacoes!N2603=0,"",anotacoes!N2603)</f>
        <v/>
      </c>
      <c r="P2603" t="str">
        <f>IF(anotacoes!M2603=0,"",UPPER(anotacoes!M2603))</f>
        <v/>
      </c>
      <c r="Q2603" t="str">
        <f t="shared" si="81"/>
        <v>INSERT INTO CONVERSAO_LUTA_ACAO (cd_conversao, id_luta, sequencia, momento_inicio, momento_fim, quem_faz, quem_sofre, acao_tipo, acao, tecnica, direcao, pontuacao) VALUES (1, 41, 23, TRIM(' 00:01:46,376'), TRIM(' 00:01:50,532'), 'ELMONT, G', 'KIM, J B', 'GRIP TIME', 'RIGHT SLEEVE LEFT SLEEVE', NULL, NULL, NULL)</v>
      </c>
      <c r="R2603" t="s">
        <v>10327</v>
      </c>
    </row>
    <row r="2604" spans="1:18" hidden="1" x14ac:dyDescent="0.25">
      <c r="A2604" s="7">
        <f>anotacoes!D2604</f>
        <v>40580</v>
      </c>
      <c r="B2604" t="str">
        <f>anotacoes!C2604</f>
        <v>GRAND SLAM PARIS 2011</v>
      </c>
      <c r="C2604" t="str">
        <f>anotacoes!E2604</f>
        <v>ELMONT, G</v>
      </c>
      <c r="D2604" t="str">
        <f>anotacoes!F2604</f>
        <v>KIM, J B</v>
      </c>
      <c r="E2604" t="s">
        <v>10325</v>
      </c>
      <c r="F2604">
        <f>anotacoes!A2604</f>
        <v>41</v>
      </c>
      <c r="G2604">
        <f>anotacoes!B2604</f>
        <v>24</v>
      </c>
      <c r="H2604" t="str">
        <f>anotacoes!K2604</f>
        <v xml:space="preserve"> 00:01:50,532</v>
      </c>
      <c r="I2604" t="str">
        <f>anotacoes!L2604</f>
        <v xml:space="preserve"> 00:01:50,532</v>
      </c>
      <c r="J2604" t="str">
        <f>IF(L2604="PAUSE",E2604,IF(anotacoes!G2608=conversao_anotacoes!C2604,conversao_anotacoes!C2604,conversao_anotacoes!D2604))</f>
        <v>ELMONT, G</v>
      </c>
      <c r="K2604" t="str">
        <f t="shared" si="80"/>
        <v>KIM, J B</v>
      </c>
      <c r="L2604" t="str">
        <f>UPPER(anotacoes!H2604)</f>
        <v>ATTACK</v>
      </c>
      <c r="M2604" t="str">
        <f>IF(OR(L2604="ATTACK",L2604="FINTA"),"&lt;TECNICA&gt;",UPPER(anotacoes!I2604))</f>
        <v>&lt;TECNICA&gt;</v>
      </c>
      <c r="N2604" t="str">
        <f>IF(OR(L2604="ATTACK",L2604="FINTA"),UPPER(anotacoes!I2604),"")</f>
        <v>KOUCHI GARI</v>
      </c>
      <c r="O2604" s="6">
        <f>IF(anotacoes!N2604=0,"",anotacoes!N2604)</f>
        <v>7</v>
      </c>
      <c r="P2604" t="str">
        <f>IF(anotacoes!M2604=0,"",UPPER(anotacoes!M2604))</f>
        <v/>
      </c>
      <c r="Q2604" t="str">
        <f t="shared" si="81"/>
        <v>INSERT INTO CONVERSAO_LUTA_ACAO (cd_conversao, id_luta, sequencia, momento_inicio, momento_fim, quem_faz, quem_sofre, acao_tipo, acao, tecnica, direcao, pontuacao) VALUES (1, 41, 24, TRIM(' 00:01:50,532'), TRIM(' 00:01:50,532'), 'ELMONT, G', 'KIM, J B', 'ATTACK', '&lt;TECNICA&gt;', 'KOUCHI GARI', 7, NULL)</v>
      </c>
      <c r="R2604" t="s">
        <v>10327</v>
      </c>
    </row>
    <row r="2605" spans="1:18" hidden="1" x14ac:dyDescent="0.25">
      <c r="A2605" s="7">
        <f>anotacoes!D2605</f>
        <v>40580</v>
      </c>
      <c r="B2605" t="str">
        <f>anotacoes!C2605</f>
        <v>GRAND SLAM PARIS 2011</v>
      </c>
      <c r="C2605" t="str">
        <f>anotacoes!E2605</f>
        <v>ELMONT, G</v>
      </c>
      <c r="D2605" t="str">
        <f>anotacoes!F2605</f>
        <v>KIM, J B</v>
      </c>
      <c r="E2605" t="s">
        <v>10325</v>
      </c>
      <c r="F2605">
        <f>anotacoes!A2605</f>
        <v>41</v>
      </c>
      <c r="G2605">
        <f>anotacoes!B2605</f>
        <v>25</v>
      </c>
      <c r="H2605" t="str">
        <f>anotacoes!K2605</f>
        <v xml:space="preserve"> 00:01:50,532</v>
      </c>
      <c r="I2605" t="str">
        <f>anotacoes!L2605</f>
        <v xml:space="preserve"> 00:01:51,478</v>
      </c>
      <c r="J2605" t="str">
        <f>IF(L2605="PAUSE",E2605,IF(anotacoes!G2609=conversao_anotacoes!C2605,conversao_anotacoes!C2605,conversao_anotacoes!D2605))</f>
        <v>ELMONT, G</v>
      </c>
      <c r="K2605" t="str">
        <f t="shared" si="80"/>
        <v>KIM, J B</v>
      </c>
      <c r="L2605" t="str">
        <f>UPPER(anotacoes!H2605)</f>
        <v>GRIP TIME</v>
      </c>
      <c r="M2605" t="str">
        <f>IF(OR(L2605="ATTACK",L2605="FINTA"),"&lt;TECNICA&gt;",UPPER(anotacoes!I2605))</f>
        <v>RIGHT SLEEVE LEFT SLEEVE</v>
      </c>
      <c r="N2605" t="str">
        <f>IF(OR(L2605="ATTACK",L2605="FINTA"),UPPER(anotacoes!I2605),"")</f>
        <v/>
      </c>
      <c r="O2605" s="6" t="str">
        <f>IF(anotacoes!N2605=0,"",anotacoes!N2605)</f>
        <v/>
      </c>
      <c r="P2605" t="str">
        <f>IF(anotacoes!M2605=0,"",UPPER(anotacoes!M2605))</f>
        <v/>
      </c>
      <c r="Q2605" t="str">
        <f t="shared" si="81"/>
        <v>INSERT INTO CONVERSAO_LUTA_ACAO (cd_conversao, id_luta, sequencia, momento_inicio, momento_fim, quem_faz, quem_sofre, acao_tipo, acao, tecnica, direcao, pontuacao) VALUES (1, 41, 25, TRIM(' 00:01:50,532'), TRIM(' 00:01:51,478'), 'ELMONT, G', 'KIM, J B', 'GRIP TIME', 'RIGHT SLEEVE LEFT SLEEVE', NULL, NULL, NULL)</v>
      </c>
      <c r="R2605" t="s">
        <v>10327</v>
      </c>
    </row>
    <row r="2606" spans="1:18" hidden="1" x14ac:dyDescent="0.25">
      <c r="A2606" s="7">
        <f>anotacoes!D2606</f>
        <v>40580</v>
      </c>
      <c r="B2606" t="str">
        <f>anotacoes!C2606</f>
        <v>GRAND SLAM PARIS 2011</v>
      </c>
      <c r="C2606" t="str">
        <f>anotacoes!E2606</f>
        <v>ELMONT, G</v>
      </c>
      <c r="D2606" t="str">
        <f>anotacoes!F2606</f>
        <v>KIM, J B</v>
      </c>
      <c r="E2606" t="s">
        <v>10325</v>
      </c>
      <c r="F2606">
        <f>anotacoes!A2606</f>
        <v>41</v>
      </c>
      <c r="G2606">
        <f>anotacoes!B2606</f>
        <v>26</v>
      </c>
      <c r="H2606" t="str">
        <f>anotacoes!K2606</f>
        <v xml:space="preserve"> 00:01:51,478</v>
      </c>
      <c r="I2606" t="str">
        <f>anotacoes!L2606</f>
        <v xml:space="preserve"> 00:01:53,724</v>
      </c>
      <c r="J2606" t="str">
        <f>IF(L2606="PAUSE",E2606,IF(anotacoes!G2610=conversao_anotacoes!C2606,conversao_anotacoes!C2606,conversao_anotacoes!D2606))</f>
        <v>ELMONT, G</v>
      </c>
      <c r="K2606" t="str">
        <f t="shared" si="80"/>
        <v>KIM, J B</v>
      </c>
      <c r="L2606" t="str">
        <f>UPPER(anotacoes!H2606)</f>
        <v>ATTACK</v>
      </c>
      <c r="M2606" t="str">
        <f>IF(OR(L2606="ATTACK",L2606="FINTA"),"&lt;TECNICA&gt;",UPPER(anotacoes!I2606))</f>
        <v>&lt;TECNICA&gt;</v>
      </c>
      <c r="N2606" t="str">
        <f>IF(OR(L2606="ATTACK",L2606="FINTA"),UPPER(anotacoes!I2606),"")</f>
        <v>SODE SEOI NAGE</v>
      </c>
      <c r="O2606" s="6">
        <f>IF(anotacoes!N2606=0,"",anotacoes!N2606)</f>
        <v>6</v>
      </c>
      <c r="P2606" t="str">
        <f>IF(anotacoes!M2606=0,"",UPPER(anotacoes!M2606))</f>
        <v/>
      </c>
      <c r="Q2606" t="str">
        <f t="shared" si="81"/>
        <v>INSERT INTO CONVERSAO_LUTA_ACAO (cd_conversao, id_luta, sequencia, momento_inicio, momento_fim, quem_faz, quem_sofre, acao_tipo, acao, tecnica, direcao, pontuacao) VALUES (1, 41, 26, TRIM(' 00:01:51,478'), TRIM(' 00:01:53,724'), 'ELMONT, G', 'KIM, J B', 'ATTACK', '&lt;TECNICA&gt;', 'SODE SEOI NAGE', 6, NULL)</v>
      </c>
      <c r="R2606" t="s">
        <v>10327</v>
      </c>
    </row>
    <row r="2607" spans="1:18" hidden="1" x14ac:dyDescent="0.25">
      <c r="A2607" s="7">
        <f>anotacoes!D2607</f>
        <v>40580</v>
      </c>
      <c r="B2607" t="str">
        <f>anotacoes!C2607</f>
        <v>GRAND SLAM PARIS 2011</v>
      </c>
      <c r="C2607" t="str">
        <f>anotacoes!E2607</f>
        <v>ELMONT, G</v>
      </c>
      <c r="D2607" t="str">
        <f>anotacoes!F2607</f>
        <v>KIM, J B</v>
      </c>
      <c r="E2607" t="s">
        <v>10325</v>
      </c>
      <c r="F2607">
        <f>anotacoes!A2607</f>
        <v>41</v>
      </c>
      <c r="G2607">
        <f>anotacoes!B2607</f>
        <v>27</v>
      </c>
      <c r="H2607" t="str">
        <f>anotacoes!K2607</f>
        <v xml:space="preserve"> 00:01:53,907</v>
      </c>
      <c r="I2607" t="str">
        <f>anotacoes!L2607</f>
        <v xml:space="preserve"> 00:01:55,469</v>
      </c>
      <c r="J2607" t="str">
        <f>IF(L2607="PAUSE",E2607,IF(anotacoes!G2611=conversao_anotacoes!C2607,conversao_anotacoes!C2607,conversao_anotacoes!D2607))</f>
        <v>ELMONT, G</v>
      </c>
      <c r="K2607" t="str">
        <f t="shared" si="80"/>
        <v>KIM, J B</v>
      </c>
      <c r="L2607" t="str">
        <f>UPPER(anotacoes!H2607)</f>
        <v>TRANSITION</v>
      </c>
      <c r="M2607" t="str">
        <f>IF(OR(L2607="ATTACK",L2607="FINTA"),"&lt;TECNICA&gt;",UPPER(anotacoes!I2607))</f>
        <v>WITHOUT ATTACK</v>
      </c>
      <c r="N2607" t="str">
        <f>IF(OR(L2607="ATTACK",L2607="FINTA"),UPPER(anotacoes!I2607),"")</f>
        <v/>
      </c>
      <c r="O2607" s="6" t="str">
        <f>IF(anotacoes!N2607=0,"",anotacoes!N2607)</f>
        <v/>
      </c>
      <c r="P2607" t="str">
        <f>IF(anotacoes!M2607=0,"",UPPER(anotacoes!M2607))</f>
        <v/>
      </c>
      <c r="Q2607" t="str">
        <f t="shared" si="81"/>
        <v>INSERT INTO CONVERSAO_LUTA_ACAO (cd_conversao, id_luta, sequencia, momento_inicio, momento_fim, quem_faz, quem_sofre, acao_tipo, acao, tecnica, direcao, pontuacao) VALUES (1, 41, 27, TRIM(' 00:01:53,907'), TRIM(' 00:01:55,469'), 'ELMONT, G', 'KIM, J B', 'TRANSITION', 'WITHOUT ATTACK', NULL, NULL, NULL)</v>
      </c>
      <c r="R2607" t="s">
        <v>10327</v>
      </c>
    </row>
    <row r="2608" spans="1:18" hidden="1" x14ac:dyDescent="0.25">
      <c r="A2608" s="7">
        <f>anotacoes!D2608</f>
        <v>40580</v>
      </c>
      <c r="B2608" t="str">
        <f>anotacoes!C2608</f>
        <v>GRAND SLAM PARIS 2011</v>
      </c>
      <c r="C2608" t="str">
        <f>anotacoes!E2608</f>
        <v>ELMONT, G</v>
      </c>
      <c r="D2608" t="str">
        <f>anotacoes!F2608</f>
        <v>KIM, J B</v>
      </c>
      <c r="E2608" t="s">
        <v>10325</v>
      </c>
      <c r="F2608">
        <f>anotacoes!A2608</f>
        <v>41</v>
      </c>
      <c r="G2608">
        <f>anotacoes!B2608</f>
        <v>28</v>
      </c>
      <c r="H2608" t="str">
        <f>anotacoes!K2608</f>
        <v xml:space="preserve"> 00:01:55,469</v>
      </c>
      <c r="I2608" t="str">
        <f>anotacoes!L2608</f>
        <v xml:space="preserve"> 00:02:03,790</v>
      </c>
      <c r="J2608" t="str">
        <f>IF(L2608="PAUSE",E2608,IF(anotacoes!G2612=conversao_anotacoes!C2608,conversao_anotacoes!C2608,conversao_anotacoes!D2608))</f>
        <v>&lt;ARBITRO_DESCONHECIDO&gt;</v>
      </c>
      <c r="K2608" t="str">
        <f t="shared" si="80"/>
        <v/>
      </c>
      <c r="L2608" t="str">
        <f>UPPER(anotacoes!H2608)</f>
        <v>PAUSE</v>
      </c>
      <c r="M2608" t="str">
        <f>IF(OR(L2608="ATTACK",L2608="FINTA"),"&lt;TECNICA&gt;",UPPER(anotacoes!I2608))</f>
        <v>&lt;NAO_CLASSIFICADO&gt;</v>
      </c>
      <c r="N2608" t="str">
        <f>IF(OR(L2608="ATTACK",L2608="FINTA"),UPPER(anotacoes!I2608),"")</f>
        <v/>
      </c>
      <c r="O2608" s="6" t="str">
        <f>IF(anotacoes!N2608=0,"",anotacoes!N2608)</f>
        <v/>
      </c>
      <c r="P2608" t="str">
        <f>IF(anotacoes!M2608=0,"",UPPER(anotacoes!M2608))</f>
        <v/>
      </c>
      <c r="Q2608" t="str">
        <f t="shared" si="81"/>
        <v>INSERT INTO CONVERSAO_LUTA_ACAO (cd_conversao, id_luta, sequencia, momento_inicio, momento_fim, quem_faz, quem_sofre, acao_tipo, acao, tecnica, direcao, pontuacao) VALUES (1, 41, 28, TRIM(' 00:01:55,469'), TRIM(' 00:02:03,790'), '&lt;ARBITRO_DESCONHECIDO&gt;', '', 'PAUSE', '&lt;NAO_CLASSIFICADO&gt;', NULL, NULL, NULL)</v>
      </c>
      <c r="R2608" t="s">
        <v>10327</v>
      </c>
    </row>
    <row r="2609" spans="1:18" hidden="1" x14ac:dyDescent="0.25">
      <c r="A2609" s="7">
        <f>anotacoes!D2609</f>
        <v>40580</v>
      </c>
      <c r="B2609" t="str">
        <f>anotacoes!C2609</f>
        <v>GRAND SLAM PARIS 2011</v>
      </c>
      <c r="C2609" t="str">
        <f>anotacoes!E2609</f>
        <v>ELMONT, G</v>
      </c>
      <c r="D2609" t="str">
        <f>anotacoes!F2609</f>
        <v>KIM, J B</v>
      </c>
      <c r="E2609" t="s">
        <v>10325</v>
      </c>
      <c r="F2609">
        <f>anotacoes!A2609</f>
        <v>41</v>
      </c>
      <c r="G2609">
        <f>anotacoes!B2609</f>
        <v>29</v>
      </c>
      <c r="H2609" t="str">
        <f>anotacoes!K2609</f>
        <v xml:space="preserve"> 00:02:03,790</v>
      </c>
      <c r="I2609" t="str">
        <f>anotacoes!L2609</f>
        <v xml:space="preserve"> 00:02:14,213</v>
      </c>
      <c r="J2609" t="str">
        <f>IF(L2609="PAUSE",E2609,IF(anotacoes!G2613=conversao_anotacoes!C2609,conversao_anotacoes!C2609,conversao_anotacoes!D2609))</f>
        <v>ELMONT, G</v>
      </c>
      <c r="K2609" t="str">
        <f t="shared" si="80"/>
        <v>KIM, J B</v>
      </c>
      <c r="L2609" t="str">
        <f>UPPER(anotacoes!H2609)</f>
        <v>DISPLACEMENT</v>
      </c>
      <c r="M2609" t="str">
        <f>IF(OR(L2609="ATTACK",L2609="FINTA"),"&lt;TECNICA&gt;",UPPER(anotacoes!I2609))</f>
        <v>CIRCULAR LEFT</v>
      </c>
      <c r="N2609" t="str">
        <f>IF(OR(L2609="ATTACK",L2609="FINTA"),UPPER(anotacoes!I2609),"")</f>
        <v/>
      </c>
      <c r="O2609" s="6" t="str">
        <f>IF(anotacoes!N2609=0,"",anotacoes!N2609)</f>
        <v/>
      </c>
      <c r="P2609" t="str">
        <f>IF(anotacoes!M2609=0,"",UPPER(anotacoes!M2609))</f>
        <v/>
      </c>
      <c r="Q2609" t="str">
        <f t="shared" si="81"/>
        <v>INSERT INTO CONVERSAO_LUTA_ACAO (cd_conversao, id_luta, sequencia, momento_inicio, momento_fim, quem_faz, quem_sofre, acao_tipo, acao, tecnica, direcao, pontuacao) VALUES (1, 41, 29, TRIM(' 00:02:03,790'), TRIM(' 00:02:14,213'), 'ELMONT, G', 'KIM, J B', 'DISPLACEMENT', 'CIRCULAR LEFT', NULL, NULL, NULL)</v>
      </c>
      <c r="R2609" t="s">
        <v>10327</v>
      </c>
    </row>
    <row r="2610" spans="1:18" hidden="1" x14ac:dyDescent="0.25">
      <c r="A2610" s="7">
        <f>anotacoes!D2610</f>
        <v>40580</v>
      </c>
      <c r="B2610" t="str">
        <f>anotacoes!C2610</f>
        <v>GRAND SLAM PARIS 2011</v>
      </c>
      <c r="C2610" t="str">
        <f>anotacoes!E2610</f>
        <v>ELMONT, G</v>
      </c>
      <c r="D2610" t="str">
        <f>anotacoes!F2610</f>
        <v>KIM, J B</v>
      </c>
      <c r="E2610" t="s">
        <v>10325</v>
      </c>
      <c r="F2610">
        <f>anotacoes!A2610</f>
        <v>41</v>
      </c>
      <c r="G2610">
        <f>anotacoes!B2610</f>
        <v>30</v>
      </c>
      <c r="H2610" t="str">
        <f>anotacoes!K2610</f>
        <v xml:space="preserve"> 00:02:14,213</v>
      </c>
      <c r="I2610" t="str">
        <f>anotacoes!L2610</f>
        <v xml:space="preserve"> 00:02:16,655</v>
      </c>
      <c r="J2610" t="str">
        <f>IF(L2610="PAUSE",E2610,IF(anotacoes!G2614=conversao_anotacoes!C2610,conversao_anotacoes!C2610,conversao_anotacoes!D2610))</f>
        <v>ELMONT, G</v>
      </c>
      <c r="K2610" t="str">
        <f t="shared" si="80"/>
        <v>KIM, J B</v>
      </c>
      <c r="L2610" t="str">
        <f>UPPER(anotacoes!H2610)</f>
        <v>DISPLACEMENT</v>
      </c>
      <c r="M2610" t="str">
        <f>IF(OR(L2610="ATTACK",L2610="FINTA"),"&lt;TECNICA&gt;",UPPER(anotacoes!I2610))</f>
        <v>2-3 STEP HESITANT LEFT</v>
      </c>
      <c r="N2610" t="str">
        <f>IF(OR(L2610="ATTACK",L2610="FINTA"),UPPER(anotacoes!I2610),"")</f>
        <v/>
      </c>
      <c r="O2610" s="6" t="str">
        <f>IF(anotacoes!N2610=0,"",anotacoes!N2610)</f>
        <v/>
      </c>
      <c r="P2610" t="str">
        <f>IF(anotacoes!M2610=0,"",UPPER(anotacoes!M2610))</f>
        <v/>
      </c>
      <c r="Q2610" t="str">
        <f t="shared" si="81"/>
        <v>INSERT INTO CONVERSAO_LUTA_ACAO (cd_conversao, id_luta, sequencia, momento_inicio, momento_fim, quem_faz, quem_sofre, acao_tipo, acao, tecnica, direcao, pontuacao) VALUES (1, 41, 30, TRIM(' 00:02:14,213'), TRIM(' 00:02:16,655'), 'ELMONT, G', 'KIM, J B', 'DISPLACEMENT', '2-3 STEP HESITANT LEFT', NULL, NULL, NULL)</v>
      </c>
      <c r="R2610" t="s">
        <v>10327</v>
      </c>
    </row>
    <row r="2611" spans="1:18" hidden="1" x14ac:dyDescent="0.25">
      <c r="A2611" s="7">
        <f>anotacoes!D2611</f>
        <v>40580</v>
      </c>
      <c r="B2611" t="str">
        <f>anotacoes!C2611</f>
        <v>GRAND SLAM PARIS 2011</v>
      </c>
      <c r="C2611" t="str">
        <f>anotacoes!E2611</f>
        <v>ELMONT, G</v>
      </c>
      <c r="D2611" t="str">
        <f>anotacoes!F2611</f>
        <v>KIM, J B</v>
      </c>
      <c r="E2611" t="s">
        <v>10325</v>
      </c>
      <c r="F2611">
        <f>anotacoes!A2611</f>
        <v>41</v>
      </c>
      <c r="G2611">
        <f>anotacoes!B2611</f>
        <v>31</v>
      </c>
      <c r="H2611" t="str">
        <f>anotacoes!K2611</f>
        <v xml:space="preserve"> 00:02:16,655</v>
      </c>
      <c r="I2611" t="str">
        <f>anotacoes!L2611</f>
        <v xml:space="preserve"> 00:02:21,066</v>
      </c>
      <c r="J2611" t="str">
        <f>IF(L2611="PAUSE",E2611,IF(anotacoes!G2615=conversao_anotacoes!C2611,conversao_anotacoes!C2611,conversao_anotacoes!D2611))</f>
        <v>ELMONT, G</v>
      </c>
      <c r="K2611" t="str">
        <f t="shared" si="80"/>
        <v>KIM, J B</v>
      </c>
      <c r="L2611" t="str">
        <f>UPPER(anotacoes!H2611)</f>
        <v>TRYING TO GRIP</v>
      </c>
      <c r="M2611" t="str">
        <f>IF(OR(L2611="ATTACK",L2611="FINTA"),"&lt;TECNICA&gt;",UPPER(anotacoes!I2611))</f>
        <v>LEFT</v>
      </c>
      <c r="N2611" t="str">
        <f>IF(OR(L2611="ATTACK",L2611="FINTA"),UPPER(anotacoes!I2611),"")</f>
        <v/>
      </c>
      <c r="O2611" s="6" t="str">
        <f>IF(anotacoes!N2611=0,"",anotacoes!N2611)</f>
        <v/>
      </c>
      <c r="P2611" t="str">
        <f>IF(anotacoes!M2611=0,"",UPPER(anotacoes!M2611))</f>
        <v/>
      </c>
      <c r="Q2611" t="str">
        <f t="shared" si="81"/>
        <v>INSERT INTO CONVERSAO_LUTA_ACAO (cd_conversao, id_luta, sequencia, momento_inicio, momento_fim, quem_faz, quem_sofre, acao_tipo, acao, tecnica, direcao, pontuacao) VALUES (1, 41, 31, TRIM(' 00:02:16,655'), TRIM(' 00:02:21,066'), 'ELMONT, G', 'KIM, J B', 'TRYING TO GRIP', 'LEFT', NULL, NULL, NULL)</v>
      </c>
      <c r="R2611" t="s">
        <v>10327</v>
      </c>
    </row>
    <row r="2612" spans="1:18" hidden="1" x14ac:dyDescent="0.25">
      <c r="A2612" s="7">
        <f>anotacoes!D2612</f>
        <v>40580</v>
      </c>
      <c r="B2612" t="str">
        <f>anotacoes!C2612</f>
        <v>GRAND SLAM PARIS 2011</v>
      </c>
      <c r="C2612" t="str">
        <f>anotacoes!E2612</f>
        <v>ELMONT, G</v>
      </c>
      <c r="D2612" t="str">
        <f>anotacoes!F2612</f>
        <v>KIM, J B</v>
      </c>
      <c r="E2612" t="s">
        <v>10325</v>
      </c>
      <c r="F2612">
        <f>anotacoes!A2612</f>
        <v>41</v>
      </c>
      <c r="G2612">
        <f>anotacoes!B2612</f>
        <v>32</v>
      </c>
      <c r="H2612" t="str">
        <f>anotacoes!K2612</f>
        <v xml:space="preserve"> 00:02:21,066</v>
      </c>
      <c r="I2612" t="str">
        <f>anotacoes!L2612</f>
        <v xml:space="preserve"> 00:02:21,614</v>
      </c>
      <c r="J2612" t="str">
        <f>IF(L2612="PAUSE",E2612,IF(anotacoes!G2616=conversao_anotacoes!C2612,conversao_anotacoes!C2612,conversao_anotacoes!D2612))</f>
        <v>ELMONT, G</v>
      </c>
      <c r="K2612" t="str">
        <f t="shared" si="80"/>
        <v>KIM, J B</v>
      </c>
      <c r="L2612" t="str">
        <f>UPPER(anotacoes!H2612)</f>
        <v>GRIP TIME</v>
      </c>
      <c r="M2612" t="str">
        <f>IF(OR(L2612="ATTACK",L2612="FINTA"),"&lt;TECNICA&gt;",UPPER(anotacoes!I2612))</f>
        <v>RIGHT COLLAR</v>
      </c>
      <c r="N2612" t="str">
        <f>IF(OR(L2612="ATTACK",L2612="FINTA"),UPPER(anotacoes!I2612),"")</f>
        <v/>
      </c>
      <c r="O2612" s="6" t="str">
        <f>IF(anotacoes!N2612=0,"",anotacoes!N2612)</f>
        <v/>
      </c>
      <c r="P2612" t="str">
        <f>IF(anotacoes!M2612=0,"",UPPER(anotacoes!M2612))</f>
        <v/>
      </c>
      <c r="Q2612" t="str">
        <f t="shared" si="81"/>
        <v>INSERT INTO CONVERSAO_LUTA_ACAO (cd_conversao, id_luta, sequencia, momento_inicio, momento_fim, quem_faz, quem_sofre, acao_tipo, acao, tecnica, direcao, pontuacao) VALUES (1, 41, 32, TRIM(' 00:02:21,066'), TRIM(' 00:02:21,614'), 'ELMONT, G', 'KIM, J B', 'GRIP TIME', 'RIGHT COLLAR', NULL, NULL, NULL)</v>
      </c>
      <c r="R2612" t="s">
        <v>10327</v>
      </c>
    </row>
    <row r="2613" spans="1:18" hidden="1" x14ac:dyDescent="0.25">
      <c r="A2613" s="7">
        <f>anotacoes!D2613</f>
        <v>40580</v>
      </c>
      <c r="B2613" t="str">
        <f>anotacoes!C2613</f>
        <v>GRAND SLAM PARIS 2011</v>
      </c>
      <c r="C2613" t="str">
        <f>anotacoes!E2613</f>
        <v>ELMONT, G</v>
      </c>
      <c r="D2613" t="str">
        <f>anotacoes!F2613</f>
        <v>KIM, J B</v>
      </c>
      <c r="E2613" t="s">
        <v>10325</v>
      </c>
      <c r="F2613">
        <f>anotacoes!A2613</f>
        <v>41</v>
      </c>
      <c r="G2613">
        <f>anotacoes!B2613</f>
        <v>33</v>
      </c>
      <c r="H2613" t="str">
        <f>anotacoes!K2613</f>
        <v xml:space="preserve"> 00:02:21,614</v>
      </c>
      <c r="I2613" t="str">
        <f>anotacoes!L2613</f>
        <v xml:space="preserve"> 00:02:36,812</v>
      </c>
      <c r="J2613" t="str">
        <f>IF(L2613="PAUSE",E2613,IF(anotacoes!G2617=conversao_anotacoes!C2613,conversao_anotacoes!C2613,conversao_anotacoes!D2613))</f>
        <v>ELMONT, G</v>
      </c>
      <c r="K2613" t="str">
        <f t="shared" si="80"/>
        <v>KIM, J B</v>
      </c>
      <c r="L2613" t="str">
        <f>UPPER(anotacoes!H2613)</f>
        <v>DISPLACEMENT</v>
      </c>
      <c r="M2613" t="str">
        <f>IF(OR(L2613="ATTACK",L2613="FINTA"),"&lt;TECNICA&gt;",UPPER(anotacoes!I2613))</f>
        <v>TRY TO GRIP WITH CONTACT</v>
      </c>
      <c r="N2613" t="str">
        <f>IF(OR(L2613="ATTACK",L2613="FINTA"),UPPER(anotacoes!I2613),"")</f>
        <v/>
      </c>
      <c r="O2613" s="6" t="str">
        <f>IF(anotacoes!N2613=0,"",anotacoes!N2613)</f>
        <v/>
      </c>
      <c r="P2613" t="str">
        <f>IF(anotacoes!M2613=0,"",UPPER(anotacoes!M2613))</f>
        <v/>
      </c>
      <c r="Q2613" t="str">
        <f t="shared" si="81"/>
        <v>INSERT INTO CONVERSAO_LUTA_ACAO (cd_conversao, id_luta, sequencia, momento_inicio, momento_fim, quem_faz, quem_sofre, acao_tipo, acao, tecnica, direcao, pontuacao) VALUES (1, 41, 33, TRIM(' 00:02:21,614'), TRIM(' 00:02:36,812'), 'ELMONT, G', 'KIM, J B', 'DISPLACEMENT', 'TRY TO GRIP WITH CONTACT', NULL, NULL, NULL)</v>
      </c>
      <c r="R2613" t="s">
        <v>10327</v>
      </c>
    </row>
    <row r="2614" spans="1:18" hidden="1" x14ac:dyDescent="0.25">
      <c r="A2614" s="7">
        <f>anotacoes!D2614</f>
        <v>40580</v>
      </c>
      <c r="B2614" t="str">
        <f>anotacoes!C2614</f>
        <v>GRAND SLAM PARIS 2011</v>
      </c>
      <c r="C2614" t="str">
        <f>anotacoes!E2614</f>
        <v>ELMONT, G</v>
      </c>
      <c r="D2614" t="str">
        <f>anotacoes!F2614</f>
        <v>KIM, J B</v>
      </c>
      <c r="E2614" t="s">
        <v>10325</v>
      </c>
      <c r="F2614">
        <f>anotacoes!A2614</f>
        <v>41</v>
      </c>
      <c r="G2614">
        <f>anotacoes!B2614</f>
        <v>34</v>
      </c>
      <c r="H2614" t="str">
        <f>anotacoes!K2614</f>
        <v xml:space="preserve"> 00:02:36,812</v>
      </c>
      <c r="I2614" t="str">
        <f>anotacoes!L2614</f>
        <v xml:space="preserve"> 00:03:27,720</v>
      </c>
      <c r="J2614" t="str">
        <f>IF(L2614="PAUSE",E2614,IF(anotacoes!G2618=conversao_anotacoes!C2614,conversao_anotacoes!C2614,conversao_anotacoes!D2614))</f>
        <v>ELMONT, G</v>
      </c>
      <c r="K2614" t="str">
        <f t="shared" si="80"/>
        <v>KIM, J B</v>
      </c>
      <c r="L2614" t="str">
        <f>UPPER(anotacoes!H2614)</f>
        <v>DISPLACEMENT</v>
      </c>
      <c r="M2614" t="str">
        <f>IF(OR(L2614="ATTACK",L2614="FINTA"),"&lt;TECNICA&gt;",UPPER(anotacoes!I2614))</f>
        <v>2-3 STEP HESITANT LEFT</v>
      </c>
      <c r="N2614" t="str">
        <f>IF(OR(L2614="ATTACK",L2614="FINTA"),UPPER(anotacoes!I2614),"")</f>
        <v/>
      </c>
      <c r="O2614" s="6" t="str">
        <f>IF(anotacoes!N2614=0,"",anotacoes!N2614)</f>
        <v/>
      </c>
      <c r="P2614" t="str">
        <f>IF(anotacoes!M2614=0,"",UPPER(anotacoes!M2614))</f>
        <v/>
      </c>
      <c r="Q2614" t="str">
        <f t="shared" si="81"/>
        <v>INSERT INTO CONVERSAO_LUTA_ACAO (cd_conversao, id_luta, sequencia, momento_inicio, momento_fim, quem_faz, quem_sofre, acao_tipo, acao, tecnica, direcao, pontuacao) VALUES (1, 41, 34, TRIM(' 00:02:36,812'), TRIM(' 00:03:27,720'), 'ELMONT, G', 'KIM, J B', 'DISPLACEMENT', '2-3 STEP HESITANT LEFT', NULL, NULL, NULL)</v>
      </c>
      <c r="R2614" t="s">
        <v>10327</v>
      </c>
    </row>
    <row r="2615" spans="1:18" hidden="1" x14ac:dyDescent="0.25">
      <c r="A2615" s="7">
        <f>anotacoes!D2615</f>
        <v>40580</v>
      </c>
      <c r="B2615" t="str">
        <f>anotacoes!C2615</f>
        <v>GRAND SLAM PARIS 2011</v>
      </c>
      <c r="C2615" t="str">
        <f>anotacoes!E2615</f>
        <v>ELMONT, G</v>
      </c>
      <c r="D2615" t="str">
        <f>anotacoes!F2615</f>
        <v>KIM, J B</v>
      </c>
      <c r="E2615" t="s">
        <v>10325</v>
      </c>
      <c r="F2615">
        <f>anotacoes!A2615</f>
        <v>41</v>
      </c>
      <c r="G2615">
        <f>anotacoes!B2615</f>
        <v>35</v>
      </c>
      <c r="H2615" t="str">
        <f>anotacoes!K2615</f>
        <v xml:space="preserve"> 00:03:27,720</v>
      </c>
      <c r="I2615" t="str">
        <f>anotacoes!L2615</f>
        <v xml:space="preserve"> 00:03:31,347</v>
      </c>
      <c r="J2615" t="str">
        <f>IF(L2615="PAUSE",E2615,IF(anotacoes!G2619=conversao_anotacoes!C2615,conversao_anotacoes!C2615,conversao_anotacoes!D2615))</f>
        <v>ELMONT, G</v>
      </c>
      <c r="K2615" t="str">
        <f t="shared" si="80"/>
        <v>KIM, J B</v>
      </c>
      <c r="L2615" t="str">
        <f>UPPER(anotacoes!H2615)</f>
        <v>GRIP TIME</v>
      </c>
      <c r="M2615" t="str">
        <f>IF(OR(L2615="ATTACK",L2615="FINTA"),"&lt;TECNICA&gt;",UPPER(anotacoes!I2615))</f>
        <v>RIGHT COLLAR</v>
      </c>
      <c r="N2615" t="str">
        <f>IF(OR(L2615="ATTACK",L2615="FINTA"),UPPER(anotacoes!I2615),"")</f>
        <v/>
      </c>
      <c r="O2615" s="6" t="str">
        <f>IF(anotacoes!N2615=0,"",anotacoes!N2615)</f>
        <v/>
      </c>
      <c r="P2615" t="str">
        <f>IF(anotacoes!M2615=0,"",UPPER(anotacoes!M2615))</f>
        <v/>
      </c>
      <c r="Q2615" t="str">
        <f t="shared" si="81"/>
        <v>INSERT INTO CONVERSAO_LUTA_ACAO (cd_conversao, id_luta, sequencia, momento_inicio, momento_fim, quem_faz, quem_sofre, acao_tipo, acao, tecnica, direcao, pontuacao) VALUES (1, 41, 35, TRIM(' 00:03:27,720'), TRIM(' 00:03:31,347'), 'ELMONT, G', 'KIM, J B', 'GRIP TIME', 'RIGHT COLLAR', NULL, NULL, NULL)</v>
      </c>
      <c r="R2615" t="s">
        <v>10327</v>
      </c>
    </row>
    <row r="2616" spans="1:18" hidden="1" x14ac:dyDescent="0.25">
      <c r="A2616" s="7">
        <f>anotacoes!D2616</f>
        <v>40580</v>
      </c>
      <c r="B2616" t="str">
        <f>anotacoes!C2616</f>
        <v>GRAND SLAM PARIS 2011</v>
      </c>
      <c r="C2616" t="str">
        <f>anotacoes!E2616</f>
        <v>ELMONT, G</v>
      </c>
      <c r="D2616" t="str">
        <f>anotacoes!F2616</f>
        <v>KIM, J B</v>
      </c>
      <c r="E2616" t="s">
        <v>10325</v>
      </c>
      <c r="F2616">
        <f>anotacoes!A2616</f>
        <v>41</v>
      </c>
      <c r="G2616">
        <f>anotacoes!B2616</f>
        <v>36</v>
      </c>
      <c r="H2616" t="str">
        <f>anotacoes!K2616</f>
        <v xml:space="preserve"> 00:03:31,505</v>
      </c>
      <c r="I2616" t="str">
        <f>anotacoes!L2616</f>
        <v xml:space="preserve"> 00:03:34,023</v>
      </c>
      <c r="J2616" t="str">
        <f>IF(L2616="PAUSE",E2616,IF(anotacoes!G2620=conversao_anotacoes!C2616,conversao_anotacoes!C2616,conversao_anotacoes!D2616))</f>
        <v>ELMONT, G</v>
      </c>
      <c r="K2616" t="str">
        <f t="shared" si="80"/>
        <v>KIM, J B</v>
      </c>
      <c r="L2616" t="str">
        <f>UPPER(anotacoes!H2616)</f>
        <v>DISPLACEMENT</v>
      </c>
      <c r="M2616" t="str">
        <f>IF(OR(L2616="ATTACK",L2616="FINTA"),"&lt;TECNICA&gt;",UPPER(anotacoes!I2616))</f>
        <v>TRY TO GRIP WITH CONTACT</v>
      </c>
      <c r="N2616" t="str">
        <f>IF(OR(L2616="ATTACK",L2616="FINTA"),UPPER(anotacoes!I2616),"")</f>
        <v/>
      </c>
      <c r="O2616" s="6" t="str">
        <f>IF(anotacoes!N2616=0,"",anotacoes!N2616)</f>
        <v/>
      </c>
      <c r="P2616" t="str">
        <f>IF(anotacoes!M2616=0,"",UPPER(anotacoes!M2616))</f>
        <v/>
      </c>
      <c r="Q2616" t="str">
        <f t="shared" si="81"/>
        <v>INSERT INTO CONVERSAO_LUTA_ACAO (cd_conversao, id_luta, sequencia, momento_inicio, momento_fim, quem_faz, quem_sofre, acao_tipo, acao, tecnica, direcao, pontuacao) VALUES (1, 41, 36, TRIM(' 00:03:31,505'), TRIM(' 00:03:34,023'), 'ELMONT, G', 'KIM, J B', 'DISPLACEMENT', 'TRY TO GRIP WITH CONTACT', NULL, NULL, NULL)</v>
      </c>
      <c r="R2616" t="s">
        <v>10327</v>
      </c>
    </row>
    <row r="2617" spans="1:18" hidden="1" x14ac:dyDescent="0.25">
      <c r="A2617" s="7">
        <f>anotacoes!D2617</f>
        <v>40580</v>
      </c>
      <c r="B2617" t="str">
        <f>anotacoes!C2617</f>
        <v>GRAND SLAM PARIS 2011</v>
      </c>
      <c r="C2617" t="str">
        <f>anotacoes!E2617</f>
        <v>ELMONT, G</v>
      </c>
      <c r="D2617" t="str">
        <f>anotacoes!F2617</f>
        <v>KIM, J B</v>
      </c>
      <c r="E2617" t="s">
        <v>10325</v>
      </c>
      <c r="F2617">
        <f>anotacoes!A2617</f>
        <v>41</v>
      </c>
      <c r="G2617">
        <f>anotacoes!B2617</f>
        <v>37</v>
      </c>
      <c r="H2617" t="str">
        <f>anotacoes!K2617</f>
        <v xml:space="preserve"> 00:03:34,023</v>
      </c>
      <c r="I2617" t="str">
        <f>anotacoes!L2617</f>
        <v xml:space="preserve"> 00:03:35,907</v>
      </c>
      <c r="J2617" t="str">
        <f>IF(L2617="PAUSE",E2617,IF(anotacoes!G2621=conversao_anotacoes!C2617,conversao_anotacoes!C2617,conversao_anotacoes!D2617))</f>
        <v>ELMONT, G</v>
      </c>
      <c r="K2617" t="str">
        <f t="shared" si="80"/>
        <v>KIM, J B</v>
      </c>
      <c r="L2617" t="str">
        <f>UPPER(anotacoes!H2617)</f>
        <v>GRIP TIME</v>
      </c>
      <c r="M2617" t="str">
        <f>IF(OR(L2617="ATTACK",L2617="FINTA"),"&lt;TECNICA&gt;",UPPER(anotacoes!I2617))</f>
        <v>RIGHT BACK LEFT SLEEVE</v>
      </c>
      <c r="N2617" t="str">
        <f>IF(OR(L2617="ATTACK",L2617="FINTA"),UPPER(anotacoes!I2617),"")</f>
        <v/>
      </c>
      <c r="O2617" s="6" t="str">
        <f>IF(anotacoes!N2617=0,"",anotacoes!N2617)</f>
        <v/>
      </c>
      <c r="P2617" t="str">
        <f>IF(anotacoes!M2617=0,"",UPPER(anotacoes!M2617))</f>
        <v/>
      </c>
      <c r="Q2617" t="str">
        <f t="shared" si="81"/>
        <v>INSERT INTO CONVERSAO_LUTA_ACAO (cd_conversao, id_luta, sequencia, momento_inicio, momento_fim, quem_faz, quem_sofre, acao_tipo, acao, tecnica, direcao, pontuacao) VALUES (1, 41, 37, TRIM(' 00:03:34,023'), TRIM(' 00:03:35,907'), 'ELMONT, G', 'KIM, J B', 'GRIP TIME', 'RIGHT BACK LEFT SLEEVE', NULL, NULL, NULL)</v>
      </c>
      <c r="R2617" t="s">
        <v>10327</v>
      </c>
    </row>
    <row r="2618" spans="1:18" hidden="1" x14ac:dyDescent="0.25">
      <c r="A2618" s="7">
        <f>anotacoes!D2618</f>
        <v>40580</v>
      </c>
      <c r="B2618" t="str">
        <f>anotacoes!C2618</f>
        <v>GRAND SLAM PARIS 2011</v>
      </c>
      <c r="C2618" t="str">
        <f>anotacoes!E2618</f>
        <v>ELMONT, G</v>
      </c>
      <c r="D2618" t="str">
        <f>anotacoes!F2618</f>
        <v>KIM, J B</v>
      </c>
      <c r="E2618" t="s">
        <v>10325</v>
      </c>
      <c r="F2618">
        <f>anotacoes!A2618</f>
        <v>41</v>
      </c>
      <c r="G2618">
        <f>anotacoes!B2618</f>
        <v>38</v>
      </c>
      <c r="H2618" t="str">
        <f>anotacoes!K2618</f>
        <v xml:space="preserve"> 00:03:35,907</v>
      </c>
      <c r="I2618" t="str">
        <f>anotacoes!L2618</f>
        <v xml:space="preserve"> 00:03:36,660</v>
      </c>
      <c r="J2618" t="str">
        <f>IF(L2618="PAUSE",E2618,IF(anotacoes!G2622=conversao_anotacoes!C2618,conversao_anotacoes!C2618,conversao_anotacoes!D2618))</f>
        <v>ELMONT, G</v>
      </c>
      <c r="K2618" t="str">
        <f t="shared" si="80"/>
        <v>KIM, J B</v>
      </c>
      <c r="L2618" t="str">
        <f>UPPER(anotacoes!H2618)</f>
        <v>ATTACK</v>
      </c>
      <c r="M2618" t="str">
        <f>IF(OR(L2618="ATTACK",L2618="FINTA"),"&lt;TECNICA&gt;",UPPER(anotacoes!I2618))</f>
        <v>&lt;TECNICA&gt;</v>
      </c>
      <c r="N2618" t="str">
        <f>IF(OR(L2618="ATTACK",L2618="FINTA"),UPPER(anotacoes!I2618),"")</f>
        <v>SUMI GAESHI</v>
      </c>
      <c r="O2618" s="6">
        <f>IF(anotacoes!N2618=0,"",anotacoes!N2618)</f>
        <v>6</v>
      </c>
      <c r="P2618" t="str">
        <f>IF(anotacoes!M2618=0,"",UPPER(anotacoes!M2618))</f>
        <v/>
      </c>
      <c r="Q2618" t="str">
        <f t="shared" si="81"/>
        <v>INSERT INTO CONVERSAO_LUTA_ACAO (cd_conversao, id_luta, sequencia, momento_inicio, momento_fim, quem_faz, quem_sofre, acao_tipo, acao, tecnica, direcao, pontuacao) VALUES (1, 41, 38, TRIM(' 00:03:35,907'), TRIM(' 00:03:36,660'), 'ELMONT, G', 'KIM, J B', 'ATTACK', '&lt;TECNICA&gt;', 'SUMI GAESHI', 6, NULL)</v>
      </c>
      <c r="R2618" t="s">
        <v>10327</v>
      </c>
    </row>
    <row r="2619" spans="1:18" hidden="1" x14ac:dyDescent="0.25">
      <c r="A2619" s="7">
        <f>anotacoes!D2619</f>
        <v>40580</v>
      </c>
      <c r="B2619" t="str">
        <f>anotacoes!C2619</f>
        <v>GRAND SLAM PARIS 2011</v>
      </c>
      <c r="C2619" t="str">
        <f>anotacoes!E2619</f>
        <v>ELMONT, G</v>
      </c>
      <c r="D2619" t="str">
        <f>anotacoes!F2619</f>
        <v>KIM, J B</v>
      </c>
      <c r="E2619" t="s">
        <v>10325</v>
      </c>
      <c r="F2619">
        <f>anotacoes!A2619</f>
        <v>41</v>
      </c>
      <c r="G2619">
        <f>anotacoes!B2619</f>
        <v>39</v>
      </c>
      <c r="H2619" t="str">
        <f>anotacoes!K2619</f>
        <v xml:space="preserve"> 00:03:36,660</v>
      </c>
      <c r="I2619" t="str">
        <f>anotacoes!L2619</f>
        <v xml:space="preserve"> 00:03:42,183</v>
      </c>
      <c r="J2619" t="str">
        <f>IF(L2619="PAUSE",E2619,IF(anotacoes!G2623=conversao_anotacoes!C2619,conversao_anotacoes!C2619,conversao_anotacoes!D2619))</f>
        <v>ELMONT, G</v>
      </c>
      <c r="K2619" t="str">
        <f t="shared" si="80"/>
        <v>KIM, J B</v>
      </c>
      <c r="L2619" t="str">
        <f>UPPER(anotacoes!H2619)</f>
        <v>GROUNDWORK COMBAT</v>
      </c>
      <c r="M2619" t="str">
        <f>IF(OR(L2619="ATTACK",L2619="FINTA"),"&lt;TECNICA&gt;",UPPER(anotacoes!I2619))</f>
        <v>DEFENSIVE POSITION</v>
      </c>
      <c r="N2619" t="str">
        <f>IF(OR(L2619="ATTACK",L2619="FINTA"),UPPER(anotacoes!I2619),"")</f>
        <v/>
      </c>
      <c r="O2619" s="6" t="str">
        <f>IF(anotacoes!N2619=0,"",anotacoes!N2619)</f>
        <v/>
      </c>
      <c r="P2619" t="str">
        <f>IF(anotacoes!M2619=0,"",UPPER(anotacoes!M2619))</f>
        <v/>
      </c>
      <c r="Q2619" t="str">
        <f t="shared" si="81"/>
        <v>INSERT INTO CONVERSAO_LUTA_ACAO (cd_conversao, id_luta, sequencia, momento_inicio, momento_fim, quem_faz, quem_sofre, acao_tipo, acao, tecnica, direcao, pontuacao) VALUES (1, 41, 39, TRIM(' 00:03:36,660'), TRIM(' 00:03:42,183'), 'ELMONT, G', 'KIM, J B', 'GROUNDWORK COMBAT', 'DEFENSIVE POSITION', NULL, NULL, NULL)</v>
      </c>
      <c r="R2619" t="s">
        <v>10327</v>
      </c>
    </row>
    <row r="2620" spans="1:18" hidden="1" x14ac:dyDescent="0.25">
      <c r="A2620" s="7">
        <f>anotacoes!D2620</f>
        <v>40580</v>
      </c>
      <c r="B2620" t="str">
        <f>anotacoes!C2620</f>
        <v>GRAND SLAM PARIS 2011</v>
      </c>
      <c r="C2620" t="str">
        <f>anotacoes!E2620</f>
        <v>ELMONT, G</v>
      </c>
      <c r="D2620" t="str">
        <f>anotacoes!F2620</f>
        <v>KIM, J B</v>
      </c>
      <c r="E2620" t="s">
        <v>10325</v>
      </c>
      <c r="F2620">
        <f>anotacoes!A2620</f>
        <v>41</v>
      </c>
      <c r="G2620">
        <f>anotacoes!B2620</f>
        <v>40</v>
      </c>
      <c r="H2620" t="str">
        <f>anotacoes!K2620</f>
        <v xml:space="preserve"> 00:03:42,362</v>
      </c>
      <c r="I2620" t="str">
        <f>anotacoes!L2620</f>
        <v xml:space="preserve"> 00:03:52,546</v>
      </c>
      <c r="J2620" t="str">
        <f>IF(L2620="PAUSE",E2620,IF(anotacoes!G2624=conversao_anotacoes!C2620,conversao_anotacoes!C2620,conversao_anotacoes!D2620))</f>
        <v>&lt;ARBITRO_DESCONHECIDO&gt;</v>
      </c>
      <c r="K2620" t="str">
        <f t="shared" si="80"/>
        <v/>
      </c>
      <c r="L2620" t="str">
        <f>UPPER(anotacoes!H2620)</f>
        <v>PAUSE</v>
      </c>
      <c r="M2620" t="str">
        <f>IF(OR(L2620="ATTACK",L2620="FINTA"),"&lt;TECNICA&gt;",UPPER(anotacoes!I2620))</f>
        <v>&lt;NAO_CLASSIFICADO&gt;</v>
      </c>
      <c r="N2620" t="str">
        <f>IF(OR(L2620="ATTACK",L2620="FINTA"),UPPER(anotacoes!I2620),"")</f>
        <v/>
      </c>
      <c r="O2620" s="6" t="str">
        <f>IF(anotacoes!N2620=0,"",anotacoes!N2620)</f>
        <v/>
      </c>
      <c r="P2620" t="str">
        <f>IF(anotacoes!M2620=0,"",UPPER(anotacoes!M2620))</f>
        <v/>
      </c>
      <c r="Q2620" t="str">
        <f t="shared" si="81"/>
        <v>INSERT INTO CONVERSAO_LUTA_ACAO (cd_conversao, id_luta, sequencia, momento_inicio, momento_fim, quem_faz, quem_sofre, acao_tipo, acao, tecnica, direcao, pontuacao) VALUES (1, 41, 40, TRIM(' 00:03:42,362'), TRIM(' 00:03:52,546'), '&lt;ARBITRO_DESCONHECIDO&gt;', '', 'PAUSE', '&lt;NAO_CLASSIFICADO&gt;', NULL, NULL, NULL)</v>
      </c>
      <c r="R2620" t="s">
        <v>10327</v>
      </c>
    </row>
    <row r="2621" spans="1:18" hidden="1" x14ac:dyDescent="0.25">
      <c r="A2621" s="7">
        <f>anotacoes!D2621</f>
        <v>40580</v>
      </c>
      <c r="B2621" t="str">
        <f>anotacoes!C2621</f>
        <v>GRAND SLAM PARIS 2011</v>
      </c>
      <c r="C2621" t="str">
        <f>anotacoes!E2621</f>
        <v>ELMONT, G</v>
      </c>
      <c r="D2621" t="str">
        <f>anotacoes!F2621</f>
        <v>KIM, J B</v>
      </c>
      <c r="E2621" t="s">
        <v>10325</v>
      </c>
      <c r="F2621">
        <f>anotacoes!A2621</f>
        <v>41</v>
      </c>
      <c r="G2621">
        <f>anotacoes!B2621</f>
        <v>41</v>
      </c>
      <c r="H2621" t="str">
        <f>anotacoes!K2621</f>
        <v xml:space="preserve"> 00:03:52,546</v>
      </c>
      <c r="I2621" t="str">
        <f>anotacoes!L2621</f>
        <v xml:space="preserve"> 00:03:54,447</v>
      </c>
      <c r="J2621" t="str">
        <f>IF(L2621="PAUSE",E2621,IF(anotacoes!G2625=conversao_anotacoes!C2621,conversao_anotacoes!C2621,conversao_anotacoes!D2621))</f>
        <v>ELMONT, G</v>
      </c>
      <c r="K2621" t="str">
        <f t="shared" si="80"/>
        <v>KIM, J B</v>
      </c>
      <c r="L2621" t="str">
        <f>UPPER(anotacoes!H2621)</f>
        <v>DISPLACEMENT</v>
      </c>
      <c r="M2621" t="str">
        <f>IF(OR(L2621="ATTACK",L2621="FINTA"),"&lt;TECNICA&gt;",UPPER(anotacoes!I2621))</f>
        <v>CIRCULAR LEFT</v>
      </c>
      <c r="N2621" t="str">
        <f>IF(OR(L2621="ATTACK",L2621="FINTA"),UPPER(anotacoes!I2621),"")</f>
        <v/>
      </c>
      <c r="O2621" s="6" t="str">
        <f>IF(anotacoes!N2621=0,"",anotacoes!N2621)</f>
        <v/>
      </c>
      <c r="P2621" t="str">
        <f>IF(anotacoes!M2621=0,"",UPPER(anotacoes!M2621))</f>
        <v/>
      </c>
      <c r="Q2621" t="str">
        <f t="shared" si="81"/>
        <v>INSERT INTO CONVERSAO_LUTA_ACAO (cd_conversao, id_luta, sequencia, momento_inicio, momento_fim, quem_faz, quem_sofre, acao_tipo, acao, tecnica, direcao, pontuacao) VALUES (1, 41, 41, TRIM(' 00:03:52,546'), TRIM(' 00:03:54,447'), 'ELMONT, G', 'KIM, J B', 'DISPLACEMENT', 'CIRCULAR LEFT', NULL, NULL, NULL)</v>
      </c>
      <c r="R2621" t="s">
        <v>10327</v>
      </c>
    </row>
    <row r="2622" spans="1:18" hidden="1" x14ac:dyDescent="0.25">
      <c r="A2622" s="7">
        <f>anotacoes!D2622</f>
        <v>40580</v>
      </c>
      <c r="B2622" t="str">
        <f>anotacoes!C2622</f>
        <v>GRAND SLAM PARIS 2011</v>
      </c>
      <c r="C2622" t="str">
        <f>anotacoes!E2622</f>
        <v>ELMONT, G</v>
      </c>
      <c r="D2622" t="str">
        <f>anotacoes!F2622</f>
        <v>KIM, J B</v>
      </c>
      <c r="E2622" t="s">
        <v>10325</v>
      </c>
      <c r="F2622">
        <f>anotacoes!A2622</f>
        <v>41</v>
      </c>
      <c r="G2622">
        <f>anotacoes!B2622</f>
        <v>42</v>
      </c>
      <c r="H2622" t="str">
        <f>anotacoes!K2622</f>
        <v xml:space="preserve"> 00:03:54,447</v>
      </c>
      <c r="I2622" t="str">
        <f>anotacoes!L2622</f>
        <v xml:space="preserve"> 00:04:06,110</v>
      </c>
      <c r="J2622" t="str">
        <f>IF(L2622="PAUSE",E2622,IF(anotacoes!G2626=conversao_anotacoes!C2622,conversao_anotacoes!C2622,conversao_anotacoes!D2622))</f>
        <v>ELMONT, G</v>
      </c>
      <c r="K2622" t="str">
        <f t="shared" si="80"/>
        <v>KIM, J B</v>
      </c>
      <c r="L2622" t="str">
        <f>UPPER(anotacoes!H2622)</f>
        <v>DISPLACEMENT</v>
      </c>
      <c r="M2622" t="str">
        <f>IF(OR(L2622="ATTACK",L2622="FINTA"),"&lt;TECNICA&gt;",UPPER(anotacoes!I2622))</f>
        <v>2-3 STEP HESITANT LEFT</v>
      </c>
      <c r="N2622" t="str">
        <f>IF(OR(L2622="ATTACK",L2622="FINTA"),UPPER(anotacoes!I2622),"")</f>
        <v/>
      </c>
      <c r="O2622" s="6" t="str">
        <f>IF(anotacoes!N2622=0,"",anotacoes!N2622)</f>
        <v/>
      </c>
      <c r="P2622" t="str">
        <f>IF(anotacoes!M2622=0,"",UPPER(anotacoes!M2622))</f>
        <v/>
      </c>
      <c r="Q2622" t="str">
        <f t="shared" si="81"/>
        <v>INSERT INTO CONVERSAO_LUTA_ACAO (cd_conversao, id_luta, sequencia, momento_inicio, momento_fim, quem_faz, quem_sofre, acao_tipo, acao, tecnica, direcao, pontuacao) VALUES (1, 41, 42, TRIM(' 00:03:54,447'), TRIM(' 00:04:06,110'), 'ELMONT, G', 'KIM, J B', 'DISPLACEMENT', '2-3 STEP HESITANT LEFT', NULL, NULL, NULL)</v>
      </c>
      <c r="R2622" t="s">
        <v>10327</v>
      </c>
    </row>
    <row r="2623" spans="1:18" hidden="1" x14ac:dyDescent="0.25">
      <c r="A2623" s="7">
        <f>anotacoes!D2623</f>
        <v>40580</v>
      </c>
      <c r="B2623" t="str">
        <f>anotacoes!C2623</f>
        <v>GRAND SLAM PARIS 2011</v>
      </c>
      <c r="C2623" t="str">
        <f>anotacoes!E2623</f>
        <v>ELMONT, G</v>
      </c>
      <c r="D2623" t="str">
        <f>anotacoes!F2623</f>
        <v>KIM, J B</v>
      </c>
      <c r="E2623" t="s">
        <v>10325</v>
      </c>
      <c r="F2623">
        <f>anotacoes!A2623</f>
        <v>41</v>
      </c>
      <c r="G2623">
        <f>anotacoes!B2623</f>
        <v>43</v>
      </c>
      <c r="H2623" t="str">
        <f>anotacoes!K2623</f>
        <v xml:space="preserve"> 00:04:06,110</v>
      </c>
      <c r="I2623" t="str">
        <f>anotacoes!L2623</f>
        <v xml:space="preserve"> 00:04:07,378</v>
      </c>
      <c r="J2623" t="str">
        <f>IF(L2623="PAUSE",E2623,IF(anotacoes!G2627=conversao_anotacoes!C2623,conversao_anotacoes!C2623,conversao_anotacoes!D2623))</f>
        <v>ELMONT, G</v>
      </c>
      <c r="K2623" t="str">
        <f t="shared" si="80"/>
        <v>KIM, J B</v>
      </c>
      <c r="L2623" t="str">
        <f>UPPER(anotacoes!H2623)</f>
        <v>TRYING TO GRIP</v>
      </c>
      <c r="M2623" t="str">
        <f>IF(OR(L2623="ATTACK",L2623="FINTA"),"&lt;TECNICA&gt;",UPPER(anotacoes!I2623))</f>
        <v>LEFT</v>
      </c>
      <c r="N2623" t="str">
        <f>IF(OR(L2623="ATTACK",L2623="FINTA"),UPPER(anotacoes!I2623),"")</f>
        <v/>
      </c>
      <c r="O2623" s="6" t="str">
        <f>IF(anotacoes!N2623=0,"",anotacoes!N2623)</f>
        <v/>
      </c>
      <c r="P2623" t="str">
        <f>IF(anotacoes!M2623=0,"",UPPER(anotacoes!M2623))</f>
        <v/>
      </c>
      <c r="Q2623" t="str">
        <f t="shared" si="81"/>
        <v>INSERT INTO CONVERSAO_LUTA_ACAO (cd_conversao, id_luta, sequencia, momento_inicio, momento_fim, quem_faz, quem_sofre, acao_tipo, acao, tecnica, direcao, pontuacao) VALUES (1, 41, 43, TRIM(' 00:04:06,110'), TRIM(' 00:04:07,378'), 'ELMONT, G', 'KIM, J B', 'TRYING TO GRIP', 'LEFT', NULL, NULL, NULL)</v>
      </c>
      <c r="R2623" t="s">
        <v>10327</v>
      </c>
    </row>
    <row r="2624" spans="1:18" hidden="1" x14ac:dyDescent="0.25">
      <c r="A2624" s="7">
        <f>anotacoes!D2624</f>
        <v>40580</v>
      </c>
      <c r="B2624" t="str">
        <f>anotacoes!C2624</f>
        <v>GRAND SLAM PARIS 2011</v>
      </c>
      <c r="C2624" t="str">
        <f>anotacoes!E2624</f>
        <v>ELMONT, G</v>
      </c>
      <c r="D2624" t="str">
        <f>anotacoes!F2624</f>
        <v>KIM, J B</v>
      </c>
      <c r="E2624" t="s">
        <v>10325</v>
      </c>
      <c r="F2624">
        <f>anotacoes!A2624</f>
        <v>41</v>
      </c>
      <c r="G2624">
        <f>anotacoes!B2624</f>
        <v>44</v>
      </c>
      <c r="H2624" t="str">
        <f>anotacoes!K2624</f>
        <v xml:space="preserve"> 00:04:07,378</v>
      </c>
      <c r="I2624" t="str">
        <f>anotacoes!L2624</f>
        <v xml:space="preserve"> 00:04:12,271</v>
      </c>
      <c r="J2624" t="str">
        <f>IF(L2624="PAUSE",E2624,IF(anotacoes!G2628=conversao_anotacoes!C2624,conversao_anotacoes!C2624,conversao_anotacoes!D2624))</f>
        <v>ELMONT, G</v>
      </c>
      <c r="K2624" t="str">
        <f t="shared" si="80"/>
        <v>KIM, J B</v>
      </c>
      <c r="L2624" t="str">
        <f>UPPER(anotacoes!H2624)</f>
        <v>DISPLACEMENT</v>
      </c>
      <c r="M2624" t="str">
        <f>IF(OR(L2624="ATTACK",L2624="FINTA"),"&lt;TECNICA&gt;",UPPER(anotacoes!I2624))</f>
        <v>TRY TO GRIP WITH CONTACT</v>
      </c>
      <c r="N2624" t="str">
        <f>IF(OR(L2624="ATTACK",L2624="FINTA"),UPPER(anotacoes!I2624),"")</f>
        <v/>
      </c>
      <c r="O2624" s="6" t="str">
        <f>IF(anotacoes!N2624=0,"",anotacoes!N2624)</f>
        <v/>
      </c>
      <c r="P2624" t="str">
        <f>IF(anotacoes!M2624=0,"",UPPER(anotacoes!M2624))</f>
        <v/>
      </c>
      <c r="Q2624" t="str">
        <f t="shared" si="81"/>
        <v>INSERT INTO CONVERSAO_LUTA_ACAO (cd_conversao, id_luta, sequencia, momento_inicio, momento_fim, quem_faz, quem_sofre, acao_tipo, acao, tecnica, direcao, pontuacao) VALUES (1, 41, 44, TRIM(' 00:04:07,378'), TRIM(' 00:04:12,271'), 'ELMONT, G', 'KIM, J B', 'DISPLACEMENT', 'TRY TO GRIP WITH CONTACT', NULL, NULL, NULL)</v>
      </c>
      <c r="R2624" t="s">
        <v>10327</v>
      </c>
    </row>
    <row r="2625" spans="1:18" hidden="1" x14ac:dyDescent="0.25">
      <c r="A2625" s="7">
        <f>anotacoes!D2625</f>
        <v>40580</v>
      </c>
      <c r="B2625" t="str">
        <f>anotacoes!C2625</f>
        <v>GRAND SLAM PARIS 2011</v>
      </c>
      <c r="C2625" t="str">
        <f>anotacoes!E2625</f>
        <v>ELMONT, G</v>
      </c>
      <c r="D2625" t="str">
        <f>anotacoes!F2625</f>
        <v>KIM, J B</v>
      </c>
      <c r="E2625" t="s">
        <v>10325</v>
      </c>
      <c r="F2625">
        <f>anotacoes!A2625</f>
        <v>41</v>
      </c>
      <c r="G2625">
        <f>anotacoes!B2625</f>
        <v>45</v>
      </c>
      <c r="H2625" t="str">
        <f>anotacoes!K2625</f>
        <v xml:space="preserve"> 00:04:12,271</v>
      </c>
      <c r="I2625" t="str">
        <f>anotacoes!L2625</f>
        <v xml:space="preserve"> 00:04:15,031</v>
      </c>
      <c r="J2625" t="str">
        <f>IF(L2625="PAUSE",E2625,IF(anotacoes!G2629=conversao_anotacoes!C2625,conversao_anotacoes!C2625,conversao_anotacoes!D2625))</f>
        <v>ELMONT, G</v>
      </c>
      <c r="K2625" t="str">
        <f t="shared" si="80"/>
        <v>KIM, J B</v>
      </c>
      <c r="L2625" t="str">
        <f>UPPER(anotacoes!H2625)</f>
        <v>GRIP TIME</v>
      </c>
      <c r="M2625" t="str">
        <f>IF(OR(L2625="ATTACK",L2625="FINTA"),"&lt;TECNICA&gt;",UPPER(anotacoes!I2625))</f>
        <v>RIGHT BACK LEFT SLEEVE</v>
      </c>
      <c r="N2625" t="str">
        <f>IF(OR(L2625="ATTACK",L2625="FINTA"),UPPER(anotacoes!I2625),"")</f>
        <v/>
      </c>
      <c r="O2625" s="6" t="str">
        <f>IF(anotacoes!N2625=0,"",anotacoes!N2625)</f>
        <v/>
      </c>
      <c r="P2625" t="str">
        <f>IF(anotacoes!M2625=0,"",UPPER(anotacoes!M2625))</f>
        <v/>
      </c>
      <c r="Q2625" t="str">
        <f t="shared" si="81"/>
        <v>INSERT INTO CONVERSAO_LUTA_ACAO (cd_conversao, id_luta, sequencia, momento_inicio, momento_fim, quem_faz, quem_sofre, acao_tipo, acao, tecnica, direcao, pontuacao) VALUES (1, 41, 45, TRIM(' 00:04:12,271'), TRIM(' 00:04:15,031'), 'ELMONT, G', 'KIM, J B', 'GRIP TIME', 'RIGHT BACK LEFT SLEEVE', NULL, NULL, NULL)</v>
      </c>
      <c r="R2625" t="s">
        <v>10327</v>
      </c>
    </row>
    <row r="2626" spans="1:18" hidden="1" x14ac:dyDescent="0.25">
      <c r="A2626" s="7">
        <f>anotacoes!D2626</f>
        <v>40580</v>
      </c>
      <c r="B2626" t="str">
        <f>anotacoes!C2626</f>
        <v>GRAND SLAM PARIS 2011</v>
      </c>
      <c r="C2626" t="str">
        <f>anotacoes!E2626</f>
        <v>ELMONT, G</v>
      </c>
      <c r="D2626" t="str">
        <f>anotacoes!F2626</f>
        <v>KIM, J B</v>
      </c>
      <c r="E2626" t="s">
        <v>10325</v>
      </c>
      <c r="F2626">
        <f>anotacoes!A2626</f>
        <v>41</v>
      </c>
      <c r="G2626">
        <f>anotacoes!B2626</f>
        <v>46</v>
      </c>
      <c r="H2626" t="str">
        <f>anotacoes!K2626</f>
        <v xml:space="preserve"> 00:04:15,031</v>
      </c>
      <c r="I2626" t="str">
        <f>anotacoes!L2626</f>
        <v xml:space="preserve"> 00:04:15,031</v>
      </c>
      <c r="J2626" t="str">
        <f>IF(L2626="PAUSE",E2626,IF(anotacoes!G2630=conversao_anotacoes!C2626,conversao_anotacoes!C2626,conversao_anotacoes!D2626))</f>
        <v>ELMONT, G</v>
      </c>
      <c r="K2626" t="str">
        <f t="shared" si="80"/>
        <v>KIM, J B</v>
      </c>
      <c r="L2626" t="str">
        <f>UPPER(anotacoes!H2626)</f>
        <v>ATTACK</v>
      </c>
      <c r="M2626" t="str">
        <f>IF(OR(L2626="ATTACK",L2626="FINTA"),"&lt;TECNICA&gt;",UPPER(anotacoes!I2626))</f>
        <v>&lt;TECNICA&gt;</v>
      </c>
      <c r="N2626" t="str">
        <f>IF(OR(L2626="ATTACK",L2626="FINTA"),UPPER(anotacoes!I2626),"")</f>
        <v>UCHIMATA</v>
      </c>
      <c r="O2626" s="6">
        <f>IF(anotacoes!N2626=0,"",anotacoes!N2626)</f>
        <v>4</v>
      </c>
      <c r="P2626" t="str">
        <f>IF(anotacoes!M2626=0,"",UPPER(anotacoes!M2626))</f>
        <v/>
      </c>
      <c r="Q2626" t="str">
        <f t="shared" si="81"/>
        <v>INSERT INTO CONVERSAO_LUTA_ACAO (cd_conversao, id_luta, sequencia, momento_inicio, momento_fim, quem_faz, quem_sofre, acao_tipo, acao, tecnica, direcao, pontuacao) VALUES (1, 41, 46, TRIM(' 00:04:15,031'), TRIM(' 00:04:15,031'), 'ELMONT, G', 'KIM, J B', 'ATTACK', '&lt;TECNICA&gt;', 'UCHIMATA', 4, NULL)</v>
      </c>
      <c r="R2626" t="s">
        <v>10327</v>
      </c>
    </row>
    <row r="2627" spans="1:18" hidden="1" x14ac:dyDescent="0.25">
      <c r="A2627" s="7">
        <f>anotacoes!D2627</f>
        <v>40580</v>
      </c>
      <c r="B2627" t="str">
        <f>anotacoes!C2627</f>
        <v>GRAND SLAM PARIS 2011</v>
      </c>
      <c r="C2627" t="str">
        <f>anotacoes!E2627</f>
        <v>ELMONT, G</v>
      </c>
      <c r="D2627" t="str">
        <f>anotacoes!F2627</f>
        <v>KIM, J B</v>
      </c>
      <c r="E2627" t="s">
        <v>10325</v>
      </c>
      <c r="F2627">
        <f>anotacoes!A2627</f>
        <v>41</v>
      </c>
      <c r="G2627">
        <f>anotacoes!B2627</f>
        <v>47</v>
      </c>
      <c r="H2627" t="str">
        <f>anotacoes!K2627</f>
        <v xml:space="preserve"> 00:04:15,031</v>
      </c>
      <c r="I2627" t="str">
        <f>anotacoes!L2627</f>
        <v xml:space="preserve"> 00:05:00,580</v>
      </c>
      <c r="J2627" t="str">
        <f>IF(L2627="PAUSE",E2627,IF(anotacoes!G2631=conversao_anotacoes!C2627,conversao_anotacoes!C2627,conversao_anotacoes!D2627))</f>
        <v>ELMONT, G</v>
      </c>
      <c r="K2627" t="str">
        <f t="shared" ref="K2627:K2690" si="82">IF(J2627=E2627,"",IF(J2627=C2627,D2627,C2627))</f>
        <v>KIM, J B</v>
      </c>
      <c r="L2627" t="str">
        <f>UPPER(anotacoes!H2627)</f>
        <v>GROUNDWORK COMBAT</v>
      </c>
      <c r="M2627" t="str">
        <f>IF(OR(L2627="ATTACK",L2627="FINTA"),"&lt;TECNICA&gt;",UPPER(anotacoes!I2627))</f>
        <v>DEFENSIVE POSITION</v>
      </c>
      <c r="N2627" t="str">
        <f>IF(OR(L2627="ATTACK",L2627="FINTA"),UPPER(anotacoes!I2627),"")</f>
        <v/>
      </c>
      <c r="O2627" s="6" t="str">
        <f>IF(anotacoes!N2627=0,"",anotacoes!N2627)</f>
        <v/>
      </c>
      <c r="P2627" t="str">
        <f>IF(anotacoes!M2627=0,"",UPPER(anotacoes!M2627))</f>
        <v/>
      </c>
      <c r="Q2627" t="str">
        <f t="shared" ref="Q2627:Q2690" si="83">CONCATENATE("INSERT INTO CONVERSAO_LUTA_ACAO (cd_conversao, id_luta, sequencia, momento_inicio, momento_fim, quem_faz, quem_sofre, acao_tipo, acao, tecnica, direcao, pontuacao) VALUES (1, ",F2627,", ",G2627,", ","TRIM('",H2627,"')",", ","TRIM('",I2627,"')",", ","'",J2627,"'",", ","'",K2627,"'",", ","'",L2627,"'",", ","'",M2627,"'",", ",IF(N2627="","NULL",CONCATENATE("'",N2627,"'")),", ",IF(O2627="","NULL",O2627),", ",IF(P2627="","NULL",CONCATENATE("'",P2627,"'")),")")</f>
        <v>INSERT INTO CONVERSAO_LUTA_ACAO (cd_conversao, id_luta, sequencia, momento_inicio, momento_fim, quem_faz, quem_sofre, acao_tipo, acao, tecnica, direcao, pontuacao) VALUES (1, 41, 47, TRIM(' 00:04:15,031'), TRIM(' 00:05:00,580'), 'ELMONT, G', 'KIM, J B', 'GROUNDWORK COMBAT', 'DEFENSIVE POSITION', NULL, NULL, NULL)</v>
      </c>
      <c r="R2627" t="s">
        <v>10327</v>
      </c>
    </row>
    <row r="2628" spans="1:18" hidden="1" x14ac:dyDescent="0.25">
      <c r="A2628" s="7">
        <f>anotacoes!D2628</f>
        <v>40580</v>
      </c>
      <c r="B2628" t="str">
        <f>anotacoes!C2628</f>
        <v>GRAND SLAM PARIS 2011</v>
      </c>
      <c r="C2628" t="str">
        <f>anotacoes!E2628</f>
        <v>ELMONT, G</v>
      </c>
      <c r="D2628" t="str">
        <f>anotacoes!F2628</f>
        <v>KIM, J B</v>
      </c>
      <c r="E2628" t="s">
        <v>10325</v>
      </c>
      <c r="F2628">
        <f>anotacoes!A2628</f>
        <v>41</v>
      </c>
      <c r="G2628">
        <f>anotacoes!B2628</f>
        <v>48</v>
      </c>
      <c r="H2628" t="str">
        <f>anotacoes!K2628</f>
        <v xml:space="preserve"> 00:05:00,769</v>
      </c>
      <c r="I2628" t="str">
        <f>anotacoes!L2628</f>
        <v xml:space="preserve"> 00:05:11,025</v>
      </c>
      <c r="J2628" t="str">
        <f>IF(L2628="PAUSE",E2628,IF(anotacoes!G2632=conversao_anotacoes!C2628,conversao_anotacoes!C2628,conversao_anotacoes!D2628))</f>
        <v>&lt;ARBITRO_DESCONHECIDO&gt;</v>
      </c>
      <c r="K2628" t="str">
        <f t="shared" si="82"/>
        <v/>
      </c>
      <c r="L2628" t="str">
        <f>UPPER(anotacoes!H2628)</f>
        <v>PAUSE</v>
      </c>
      <c r="M2628" t="str">
        <f>IF(OR(L2628="ATTACK",L2628="FINTA"),"&lt;TECNICA&gt;",UPPER(anotacoes!I2628))</f>
        <v>&lt;NAO_CLASSIFICADO&gt;</v>
      </c>
      <c r="N2628" t="str">
        <f>IF(OR(L2628="ATTACK",L2628="FINTA"),UPPER(anotacoes!I2628),"")</f>
        <v/>
      </c>
      <c r="O2628" s="6" t="str">
        <f>IF(anotacoes!N2628=0,"",anotacoes!N2628)</f>
        <v/>
      </c>
      <c r="P2628" t="str">
        <f>IF(anotacoes!M2628=0,"",UPPER(anotacoes!M2628))</f>
        <v/>
      </c>
      <c r="Q2628" t="str">
        <f t="shared" si="83"/>
        <v>INSERT INTO CONVERSAO_LUTA_ACAO (cd_conversao, id_luta, sequencia, momento_inicio, momento_fim, quem_faz, quem_sofre, acao_tipo, acao, tecnica, direcao, pontuacao) VALUES (1, 41, 48, TRIM(' 00:05:00,769'), TRIM(' 00:05:11,025'), '&lt;ARBITRO_DESCONHECIDO&gt;', '', 'PAUSE', '&lt;NAO_CLASSIFICADO&gt;', NULL, NULL, NULL)</v>
      </c>
      <c r="R2628" t="s">
        <v>10327</v>
      </c>
    </row>
    <row r="2629" spans="1:18" hidden="1" x14ac:dyDescent="0.25">
      <c r="A2629" s="7">
        <f>anotacoes!D2629</f>
        <v>40580</v>
      </c>
      <c r="B2629" t="str">
        <f>anotacoes!C2629</f>
        <v>GRAND SLAM PARIS 2011</v>
      </c>
      <c r="C2629" t="str">
        <f>anotacoes!E2629</f>
        <v>ELMONT, G</v>
      </c>
      <c r="D2629" t="str">
        <f>anotacoes!F2629</f>
        <v>KIM, J B</v>
      </c>
      <c r="E2629" t="s">
        <v>10325</v>
      </c>
      <c r="F2629">
        <f>anotacoes!A2629</f>
        <v>41</v>
      </c>
      <c r="G2629">
        <f>anotacoes!B2629</f>
        <v>49</v>
      </c>
      <c r="H2629" t="str">
        <f>anotacoes!K2629</f>
        <v xml:space="preserve"> 00:05:11,025</v>
      </c>
      <c r="I2629" t="str">
        <f>anotacoes!L2629</f>
        <v xml:space="preserve"> 00:05:23,656</v>
      </c>
      <c r="J2629" t="str">
        <f>IF(L2629="PAUSE",E2629,IF(anotacoes!G2633=conversao_anotacoes!C2629,conversao_anotacoes!C2629,conversao_anotacoes!D2629))</f>
        <v>ELMONT, G</v>
      </c>
      <c r="K2629" t="str">
        <f t="shared" si="82"/>
        <v>KIM, J B</v>
      </c>
      <c r="L2629" t="str">
        <f>UPPER(anotacoes!H2629)</f>
        <v>DISPLACEMENT</v>
      </c>
      <c r="M2629" t="str">
        <f>IF(OR(L2629="ATTACK",L2629="FINTA"),"&lt;TECNICA&gt;",UPPER(anotacoes!I2629))</f>
        <v>CIRCULAR LEFT</v>
      </c>
      <c r="N2629" t="str">
        <f>IF(OR(L2629="ATTACK",L2629="FINTA"),UPPER(anotacoes!I2629),"")</f>
        <v/>
      </c>
      <c r="O2629" s="6" t="str">
        <f>IF(anotacoes!N2629=0,"",anotacoes!N2629)</f>
        <v/>
      </c>
      <c r="P2629" t="str">
        <f>IF(anotacoes!M2629=0,"",UPPER(anotacoes!M2629))</f>
        <v/>
      </c>
      <c r="Q2629" t="str">
        <f t="shared" si="83"/>
        <v>INSERT INTO CONVERSAO_LUTA_ACAO (cd_conversao, id_luta, sequencia, momento_inicio, momento_fim, quem_faz, quem_sofre, acao_tipo, acao, tecnica, direcao, pontuacao) VALUES (1, 41, 49, TRIM(' 00:05:11,025'), TRIM(' 00:05:23,656'), 'ELMONT, G', 'KIM, J B', 'DISPLACEMENT', 'CIRCULAR LEFT', NULL, NULL, NULL)</v>
      </c>
      <c r="R2629" t="s">
        <v>10327</v>
      </c>
    </row>
    <row r="2630" spans="1:18" hidden="1" x14ac:dyDescent="0.25">
      <c r="A2630" s="7">
        <f>anotacoes!D2630</f>
        <v>40580</v>
      </c>
      <c r="B2630" t="str">
        <f>anotacoes!C2630</f>
        <v>GRAND SLAM PARIS 2011</v>
      </c>
      <c r="C2630" t="str">
        <f>anotacoes!E2630</f>
        <v>ELMONT, G</v>
      </c>
      <c r="D2630" t="str">
        <f>anotacoes!F2630</f>
        <v>KIM, J B</v>
      </c>
      <c r="E2630" t="s">
        <v>10325</v>
      </c>
      <c r="F2630">
        <f>anotacoes!A2630</f>
        <v>41</v>
      </c>
      <c r="G2630">
        <f>anotacoes!B2630</f>
        <v>50</v>
      </c>
      <c r="H2630" t="str">
        <f>anotacoes!K2630</f>
        <v xml:space="preserve"> 00:05:23,656</v>
      </c>
      <c r="I2630" t="str">
        <f>anotacoes!L2630</f>
        <v xml:space="preserve"> 00:05:24,328</v>
      </c>
      <c r="J2630" t="str">
        <f>IF(L2630="PAUSE",E2630,IF(anotacoes!G2634=conversao_anotacoes!C2630,conversao_anotacoes!C2630,conversao_anotacoes!D2630))</f>
        <v>ELMONT, G</v>
      </c>
      <c r="K2630" t="str">
        <f t="shared" si="82"/>
        <v>KIM, J B</v>
      </c>
      <c r="L2630" t="str">
        <f>UPPER(anotacoes!H2630)</f>
        <v>DISPLACEMENT</v>
      </c>
      <c r="M2630" t="str">
        <f>IF(OR(L2630="ATTACK",L2630="FINTA"),"&lt;TECNICA&gt;",UPPER(anotacoes!I2630))</f>
        <v>TRY TO GRIP WITH CONTACT</v>
      </c>
      <c r="N2630" t="str">
        <f>IF(OR(L2630="ATTACK",L2630="FINTA"),UPPER(anotacoes!I2630),"")</f>
        <v/>
      </c>
      <c r="O2630" s="6" t="str">
        <f>IF(anotacoes!N2630=0,"",anotacoes!N2630)</f>
        <v/>
      </c>
      <c r="P2630" t="str">
        <f>IF(anotacoes!M2630=0,"",UPPER(anotacoes!M2630))</f>
        <v/>
      </c>
      <c r="Q2630" t="str">
        <f t="shared" si="83"/>
        <v>INSERT INTO CONVERSAO_LUTA_ACAO (cd_conversao, id_luta, sequencia, momento_inicio, momento_fim, quem_faz, quem_sofre, acao_tipo, acao, tecnica, direcao, pontuacao) VALUES (1, 41, 50, TRIM(' 00:05:23,656'), TRIM(' 00:05:24,328'), 'ELMONT, G', 'KIM, J B', 'DISPLACEMENT', 'TRY TO GRIP WITH CONTACT', NULL, NULL, NULL)</v>
      </c>
      <c r="R2630" t="s">
        <v>10327</v>
      </c>
    </row>
    <row r="2631" spans="1:18" hidden="1" x14ac:dyDescent="0.25">
      <c r="A2631" s="7">
        <f>anotacoes!D2631</f>
        <v>40580</v>
      </c>
      <c r="B2631" t="str">
        <f>anotacoes!C2631</f>
        <v>GRAND SLAM PARIS 2011</v>
      </c>
      <c r="C2631" t="str">
        <f>anotacoes!E2631</f>
        <v>ELMONT, G</v>
      </c>
      <c r="D2631" t="str">
        <f>anotacoes!F2631</f>
        <v>KIM, J B</v>
      </c>
      <c r="E2631" t="s">
        <v>10325</v>
      </c>
      <c r="F2631">
        <f>anotacoes!A2631</f>
        <v>41</v>
      </c>
      <c r="G2631">
        <f>anotacoes!B2631</f>
        <v>51</v>
      </c>
      <c r="H2631" t="str">
        <f>anotacoes!K2631</f>
        <v xml:space="preserve"> 00:05:24,328</v>
      </c>
      <c r="I2631" t="str">
        <f>anotacoes!L2631</f>
        <v xml:space="preserve"> 00:05:24,328</v>
      </c>
      <c r="J2631" t="str">
        <f>IF(L2631="PAUSE",E2631,IF(anotacoes!G2635=conversao_anotacoes!C2631,conversao_anotacoes!C2631,conversao_anotacoes!D2631))</f>
        <v>ELMONT, G</v>
      </c>
      <c r="K2631" t="str">
        <f t="shared" si="82"/>
        <v>KIM, J B</v>
      </c>
      <c r="L2631" t="str">
        <f>UPPER(anotacoes!H2631)</f>
        <v>DEFENSE</v>
      </c>
      <c r="M2631" t="str">
        <f>IF(OR(L2631="ATTACK",L2631="FINTA"),"&lt;TECNICA&gt;",UPPER(anotacoes!I2631))</f>
        <v>USING BODY MASS</v>
      </c>
      <c r="N2631" t="str">
        <f>IF(OR(L2631="ATTACK",L2631="FINTA"),UPPER(anotacoes!I2631),"")</f>
        <v/>
      </c>
      <c r="O2631" s="6" t="str">
        <f>IF(anotacoes!N2631=0,"",anotacoes!N2631)</f>
        <v/>
      </c>
      <c r="P2631" t="str">
        <f>IF(anotacoes!M2631=0,"",UPPER(anotacoes!M2631))</f>
        <v/>
      </c>
      <c r="Q2631" t="str">
        <f t="shared" si="83"/>
        <v>INSERT INTO CONVERSAO_LUTA_ACAO (cd_conversao, id_luta, sequencia, momento_inicio, momento_fim, quem_faz, quem_sofre, acao_tipo, acao, tecnica, direcao, pontuacao) VALUES (1, 41, 51, TRIM(' 00:05:24,328'), TRIM(' 00:05:24,328'), 'ELMONT, G', 'KIM, J B', 'DEFENSE', 'USING BODY MASS', NULL, NULL, NULL)</v>
      </c>
      <c r="R2631" t="s">
        <v>10327</v>
      </c>
    </row>
    <row r="2632" spans="1:18" hidden="1" x14ac:dyDescent="0.25">
      <c r="A2632" s="7">
        <f>anotacoes!D2632</f>
        <v>40580</v>
      </c>
      <c r="B2632" t="str">
        <f>anotacoes!C2632</f>
        <v>GRAND SLAM PARIS 2011</v>
      </c>
      <c r="C2632" t="str">
        <f>anotacoes!E2632</f>
        <v>ELMONT, G</v>
      </c>
      <c r="D2632" t="str">
        <f>anotacoes!F2632</f>
        <v>KIM, J B</v>
      </c>
      <c r="E2632" t="s">
        <v>10325</v>
      </c>
      <c r="F2632">
        <f>anotacoes!A2632</f>
        <v>41</v>
      </c>
      <c r="G2632">
        <f>anotacoes!B2632</f>
        <v>52</v>
      </c>
      <c r="H2632" t="str">
        <f>anotacoes!K2632</f>
        <v xml:space="preserve"> 00:05:24,328</v>
      </c>
      <c r="I2632" t="str">
        <f>anotacoes!L2632</f>
        <v xml:space="preserve"> 00:05:26,704</v>
      </c>
      <c r="J2632" t="str">
        <f>IF(L2632="PAUSE",E2632,IF(anotacoes!G2636=conversao_anotacoes!C2632,conversao_anotacoes!C2632,conversao_anotacoes!D2632))</f>
        <v>ELMONT, G</v>
      </c>
      <c r="K2632" t="str">
        <f t="shared" si="82"/>
        <v>KIM, J B</v>
      </c>
      <c r="L2632" t="str">
        <f>UPPER(anotacoes!H2632)</f>
        <v>TRANSITION</v>
      </c>
      <c r="M2632" t="str">
        <f>IF(OR(L2632="ATTACK",L2632="FINTA"),"&lt;TECNICA&gt;",UPPER(anotacoes!I2632))</f>
        <v>WITHOUT ATTACK</v>
      </c>
      <c r="N2632" t="str">
        <f>IF(OR(L2632="ATTACK",L2632="FINTA"),UPPER(anotacoes!I2632),"")</f>
        <v/>
      </c>
      <c r="O2632" s="6" t="str">
        <f>IF(anotacoes!N2632=0,"",anotacoes!N2632)</f>
        <v/>
      </c>
      <c r="P2632" t="str">
        <f>IF(anotacoes!M2632=0,"",UPPER(anotacoes!M2632))</f>
        <v/>
      </c>
      <c r="Q2632" t="str">
        <f t="shared" si="83"/>
        <v>INSERT INTO CONVERSAO_LUTA_ACAO (cd_conversao, id_luta, sequencia, momento_inicio, momento_fim, quem_faz, quem_sofre, acao_tipo, acao, tecnica, direcao, pontuacao) VALUES (1, 41, 52, TRIM(' 00:05:24,328'), TRIM(' 00:05:26,704'), 'ELMONT, G', 'KIM, J B', 'TRANSITION', 'WITHOUT ATTACK', NULL, NULL, NULL)</v>
      </c>
      <c r="R2632" t="s">
        <v>10327</v>
      </c>
    </row>
    <row r="2633" spans="1:18" hidden="1" x14ac:dyDescent="0.25">
      <c r="A2633" s="7">
        <f>anotacoes!D2633</f>
        <v>40580</v>
      </c>
      <c r="B2633" t="str">
        <f>anotacoes!C2633</f>
        <v>GRAND SLAM PARIS 2011</v>
      </c>
      <c r="C2633" t="str">
        <f>anotacoes!E2633</f>
        <v>ELMONT, G</v>
      </c>
      <c r="D2633" t="str">
        <f>anotacoes!F2633</f>
        <v>KIM, J B</v>
      </c>
      <c r="E2633" t="s">
        <v>10325</v>
      </c>
      <c r="F2633">
        <f>anotacoes!A2633</f>
        <v>41</v>
      </c>
      <c r="G2633">
        <f>anotacoes!B2633</f>
        <v>53</v>
      </c>
      <c r="H2633" t="str">
        <f>anotacoes!K2633</f>
        <v xml:space="preserve"> 00:05:26,889</v>
      </c>
      <c r="I2633" t="str">
        <f>anotacoes!L2633</f>
        <v xml:space="preserve"> 00:05:30,585</v>
      </c>
      <c r="J2633" t="str">
        <f>IF(L2633="PAUSE",E2633,IF(anotacoes!G2637=conversao_anotacoes!C2633,conversao_anotacoes!C2633,conversao_anotacoes!D2633))</f>
        <v>&lt;ARBITRO_DESCONHECIDO&gt;</v>
      </c>
      <c r="K2633" t="str">
        <f t="shared" si="82"/>
        <v/>
      </c>
      <c r="L2633" t="str">
        <f>UPPER(anotacoes!H2633)</f>
        <v>PAUSE</v>
      </c>
      <c r="M2633" t="str">
        <f>IF(OR(L2633="ATTACK",L2633="FINTA"),"&lt;TECNICA&gt;",UPPER(anotacoes!I2633))</f>
        <v>&lt;NAO_CLASSIFICADO&gt;</v>
      </c>
      <c r="N2633" t="str">
        <f>IF(OR(L2633="ATTACK",L2633="FINTA"),UPPER(anotacoes!I2633),"")</f>
        <v/>
      </c>
      <c r="O2633" s="6" t="str">
        <f>IF(anotacoes!N2633=0,"",anotacoes!N2633)</f>
        <v/>
      </c>
      <c r="P2633" t="str">
        <f>IF(anotacoes!M2633=0,"",UPPER(anotacoes!M2633))</f>
        <v/>
      </c>
      <c r="Q2633" t="str">
        <f t="shared" si="83"/>
        <v>INSERT INTO CONVERSAO_LUTA_ACAO (cd_conversao, id_luta, sequencia, momento_inicio, momento_fim, quem_faz, quem_sofre, acao_tipo, acao, tecnica, direcao, pontuacao) VALUES (1, 41, 53, TRIM(' 00:05:26,889'), TRIM(' 00:05:30,585'), '&lt;ARBITRO_DESCONHECIDO&gt;', '', 'PAUSE', '&lt;NAO_CLASSIFICADO&gt;', NULL, NULL, NULL)</v>
      </c>
      <c r="R2633" t="s">
        <v>10327</v>
      </c>
    </row>
    <row r="2634" spans="1:18" hidden="1" x14ac:dyDescent="0.25">
      <c r="A2634" s="7">
        <f>anotacoes!D2634</f>
        <v>40580</v>
      </c>
      <c r="B2634" t="str">
        <f>anotacoes!C2634</f>
        <v>GRAND SLAM PARIS 2011</v>
      </c>
      <c r="C2634" t="str">
        <f>anotacoes!E2634</f>
        <v>ELMONT, G</v>
      </c>
      <c r="D2634" t="str">
        <f>anotacoes!F2634</f>
        <v>KIM, J B</v>
      </c>
      <c r="E2634" t="s">
        <v>10325</v>
      </c>
      <c r="F2634">
        <f>anotacoes!A2634</f>
        <v>41</v>
      </c>
      <c r="G2634">
        <f>anotacoes!B2634</f>
        <v>54</v>
      </c>
      <c r="H2634" t="str">
        <f>anotacoes!K2634</f>
        <v xml:space="preserve"> 00:05:30,585</v>
      </c>
      <c r="I2634" t="str">
        <f>anotacoes!L2634</f>
        <v xml:space="preserve"> 00:05:35,590</v>
      </c>
      <c r="J2634" t="str">
        <f>IF(L2634="PAUSE",E2634,IF(anotacoes!G2638=conversao_anotacoes!C2634,conversao_anotacoes!C2634,conversao_anotacoes!D2634))</f>
        <v>ELMONT, G</v>
      </c>
      <c r="K2634" t="str">
        <f t="shared" si="82"/>
        <v>KIM, J B</v>
      </c>
      <c r="L2634" t="str">
        <f>UPPER(anotacoes!H2634)</f>
        <v>DISPLACEMENT</v>
      </c>
      <c r="M2634" t="str">
        <f>IF(OR(L2634="ATTACK",L2634="FINTA"),"&lt;TECNICA&gt;",UPPER(anotacoes!I2634))</f>
        <v>CIRCULAR LEFT</v>
      </c>
      <c r="N2634" t="str">
        <f>IF(OR(L2634="ATTACK",L2634="FINTA"),UPPER(anotacoes!I2634),"")</f>
        <v/>
      </c>
      <c r="O2634" s="6" t="str">
        <f>IF(anotacoes!N2634=0,"",anotacoes!N2634)</f>
        <v/>
      </c>
      <c r="P2634" t="str">
        <f>IF(anotacoes!M2634=0,"",UPPER(anotacoes!M2634))</f>
        <v/>
      </c>
      <c r="Q2634" t="str">
        <f t="shared" si="83"/>
        <v>INSERT INTO CONVERSAO_LUTA_ACAO (cd_conversao, id_luta, sequencia, momento_inicio, momento_fim, quem_faz, quem_sofre, acao_tipo, acao, tecnica, direcao, pontuacao) VALUES (1, 41, 54, TRIM(' 00:05:30,585'), TRIM(' 00:05:35,590'), 'ELMONT, G', 'KIM, J B', 'DISPLACEMENT', 'CIRCULAR LEFT', NULL, NULL, NULL)</v>
      </c>
      <c r="R2634" t="s">
        <v>10327</v>
      </c>
    </row>
    <row r="2635" spans="1:18" hidden="1" x14ac:dyDescent="0.25">
      <c r="A2635" s="7">
        <f>anotacoes!D2635</f>
        <v>40580</v>
      </c>
      <c r="B2635" t="str">
        <f>anotacoes!C2635</f>
        <v>GRAND SLAM PARIS 2011</v>
      </c>
      <c r="C2635" t="str">
        <f>anotacoes!E2635</f>
        <v>ELMONT, G</v>
      </c>
      <c r="D2635" t="str">
        <f>anotacoes!F2635</f>
        <v>KIM, J B</v>
      </c>
      <c r="E2635" t="s">
        <v>10325</v>
      </c>
      <c r="F2635">
        <f>anotacoes!A2635</f>
        <v>41</v>
      </c>
      <c r="G2635">
        <f>anotacoes!B2635</f>
        <v>55</v>
      </c>
      <c r="H2635" t="str">
        <f>anotacoes!K2635</f>
        <v xml:space="preserve"> 00:05:35,590</v>
      </c>
      <c r="I2635" t="str">
        <f>anotacoes!L2635</f>
        <v xml:space="preserve"> 00:05:36,225</v>
      </c>
      <c r="J2635" t="str">
        <f>IF(L2635="PAUSE",E2635,IF(anotacoes!G2639=conversao_anotacoes!C2635,conversao_anotacoes!C2635,conversao_anotacoes!D2635))</f>
        <v>ELMONT, G</v>
      </c>
      <c r="K2635" t="str">
        <f t="shared" si="82"/>
        <v>KIM, J B</v>
      </c>
      <c r="L2635" t="str">
        <f>UPPER(anotacoes!H2635)</f>
        <v>DISPLACEMENT</v>
      </c>
      <c r="M2635" t="str">
        <f>IF(OR(L2635="ATTACK",L2635="FINTA"),"&lt;TECNICA&gt;",UPPER(anotacoes!I2635))</f>
        <v>2-3 STEP HESITANT LEFT</v>
      </c>
      <c r="N2635" t="str">
        <f>IF(OR(L2635="ATTACK",L2635="FINTA"),UPPER(anotacoes!I2635),"")</f>
        <v/>
      </c>
      <c r="O2635" s="6" t="str">
        <f>IF(anotacoes!N2635=0,"",anotacoes!N2635)</f>
        <v/>
      </c>
      <c r="P2635" t="str">
        <f>IF(anotacoes!M2635=0,"",UPPER(anotacoes!M2635))</f>
        <v/>
      </c>
      <c r="Q2635" t="str">
        <f t="shared" si="83"/>
        <v>INSERT INTO CONVERSAO_LUTA_ACAO (cd_conversao, id_luta, sequencia, momento_inicio, momento_fim, quem_faz, quem_sofre, acao_tipo, acao, tecnica, direcao, pontuacao) VALUES (1, 41, 55, TRIM(' 00:05:35,590'), TRIM(' 00:05:36,225'), 'ELMONT, G', 'KIM, J B', 'DISPLACEMENT', '2-3 STEP HESITANT LEFT', NULL, NULL, NULL)</v>
      </c>
      <c r="R2635" t="s">
        <v>10327</v>
      </c>
    </row>
    <row r="2636" spans="1:18" hidden="1" x14ac:dyDescent="0.25">
      <c r="A2636" s="7">
        <f>anotacoes!D2636</f>
        <v>40580</v>
      </c>
      <c r="B2636" t="str">
        <f>anotacoes!C2636</f>
        <v>GRAND SLAM PARIS 2011</v>
      </c>
      <c r="C2636" t="str">
        <f>anotacoes!E2636</f>
        <v>ELMONT, G</v>
      </c>
      <c r="D2636" t="str">
        <f>anotacoes!F2636</f>
        <v>KIM, J B</v>
      </c>
      <c r="E2636" t="s">
        <v>10325</v>
      </c>
      <c r="F2636">
        <f>anotacoes!A2636</f>
        <v>41</v>
      </c>
      <c r="G2636">
        <f>anotacoes!B2636</f>
        <v>56</v>
      </c>
      <c r="H2636" t="str">
        <f>anotacoes!K2636</f>
        <v xml:space="preserve"> 00:05:36,225</v>
      </c>
      <c r="I2636" t="str">
        <f>anotacoes!L2636</f>
        <v xml:space="preserve"> 00:05:44,077</v>
      </c>
      <c r="J2636" t="str">
        <f>IF(L2636="PAUSE",E2636,IF(anotacoes!G2640=conversao_anotacoes!C2636,conversao_anotacoes!C2636,conversao_anotacoes!D2636))</f>
        <v>ELMONT, G</v>
      </c>
      <c r="K2636" t="str">
        <f t="shared" si="82"/>
        <v>KIM, J B</v>
      </c>
      <c r="L2636" t="str">
        <f>UPPER(anotacoes!H2636)</f>
        <v>TRYING TO GRIP</v>
      </c>
      <c r="M2636" t="str">
        <f>IF(OR(L2636="ATTACK",L2636="FINTA"),"&lt;TECNICA&gt;",UPPER(anotacoes!I2636))</f>
        <v>LEFT</v>
      </c>
      <c r="N2636" t="str">
        <f>IF(OR(L2636="ATTACK",L2636="FINTA"),UPPER(anotacoes!I2636),"")</f>
        <v/>
      </c>
      <c r="O2636" s="6" t="str">
        <f>IF(anotacoes!N2636=0,"",anotacoes!N2636)</f>
        <v/>
      </c>
      <c r="P2636" t="str">
        <f>IF(anotacoes!M2636=0,"",UPPER(anotacoes!M2636))</f>
        <v/>
      </c>
      <c r="Q2636" t="str">
        <f t="shared" si="83"/>
        <v>INSERT INTO CONVERSAO_LUTA_ACAO (cd_conversao, id_luta, sequencia, momento_inicio, momento_fim, quem_faz, quem_sofre, acao_tipo, acao, tecnica, direcao, pontuacao) VALUES (1, 41, 56, TRIM(' 00:05:36,225'), TRIM(' 00:05:44,077'), 'ELMONT, G', 'KIM, J B', 'TRYING TO GRIP', 'LEFT', NULL, NULL, NULL)</v>
      </c>
      <c r="R2636" t="s">
        <v>10327</v>
      </c>
    </row>
    <row r="2637" spans="1:18" hidden="1" x14ac:dyDescent="0.25">
      <c r="A2637" s="7">
        <f>anotacoes!D2637</f>
        <v>40580</v>
      </c>
      <c r="B2637" t="str">
        <f>anotacoes!C2637</f>
        <v>GRAND SLAM PARIS 2011</v>
      </c>
      <c r="C2637" t="str">
        <f>anotacoes!E2637</f>
        <v>ELMONT, G</v>
      </c>
      <c r="D2637" t="str">
        <f>anotacoes!F2637</f>
        <v>KIM, J B</v>
      </c>
      <c r="E2637" t="s">
        <v>10325</v>
      </c>
      <c r="F2637">
        <f>anotacoes!A2637</f>
        <v>41</v>
      </c>
      <c r="G2637">
        <f>anotacoes!B2637</f>
        <v>57</v>
      </c>
      <c r="H2637" t="str">
        <f>anotacoes!K2637</f>
        <v xml:space="preserve"> 00:05:44,077</v>
      </c>
      <c r="I2637" t="str">
        <f>anotacoes!L2637</f>
        <v xml:space="preserve"> 00:05:50,777</v>
      </c>
      <c r="J2637" t="str">
        <f>IF(L2637="PAUSE",E2637,IF(anotacoes!G2641=conversao_anotacoes!C2637,conversao_anotacoes!C2637,conversao_anotacoes!D2637))</f>
        <v>ELMONT, G</v>
      </c>
      <c r="K2637" t="str">
        <f t="shared" si="82"/>
        <v>KIM, J B</v>
      </c>
      <c r="L2637" t="str">
        <f>UPPER(anotacoes!H2637)</f>
        <v>GRIP TIME</v>
      </c>
      <c r="M2637" t="str">
        <f>IF(OR(L2637="ATTACK",L2637="FINTA"),"&lt;TECNICA&gt;",UPPER(anotacoes!I2637))</f>
        <v>RIGHT COLLAR</v>
      </c>
      <c r="N2637" t="str">
        <f>IF(OR(L2637="ATTACK",L2637="FINTA"),UPPER(anotacoes!I2637),"")</f>
        <v/>
      </c>
      <c r="O2637" s="6" t="str">
        <f>IF(anotacoes!N2637=0,"",anotacoes!N2637)</f>
        <v/>
      </c>
      <c r="P2637" t="str">
        <f>IF(anotacoes!M2637=0,"",UPPER(anotacoes!M2637))</f>
        <v/>
      </c>
      <c r="Q2637" t="str">
        <f t="shared" si="83"/>
        <v>INSERT INTO CONVERSAO_LUTA_ACAO (cd_conversao, id_luta, sequencia, momento_inicio, momento_fim, quem_faz, quem_sofre, acao_tipo, acao, tecnica, direcao, pontuacao) VALUES (1, 41, 57, TRIM(' 00:05:44,077'), TRIM(' 00:05:50,777'), 'ELMONT, G', 'KIM, J B', 'GRIP TIME', 'RIGHT COLLAR', NULL, NULL, NULL)</v>
      </c>
      <c r="R2637" t="s">
        <v>10327</v>
      </c>
    </row>
    <row r="2638" spans="1:18" hidden="1" x14ac:dyDescent="0.25">
      <c r="A2638" s="7">
        <f>anotacoes!D2638</f>
        <v>40580</v>
      </c>
      <c r="B2638" t="str">
        <f>anotacoes!C2638</f>
        <v>GRAND SLAM PARIS 2011</v>
      </c>
      <c r="C2638" t="str">
        <f>anotacoes!E2638</f>
        <v>ELMONT, G</v>
      </c>
      <c r="D2638" t="str">
        <f>anotacoes!F2638</f>
        <v>KIM, J B</v>
      </c>
      <c r="E2638" t="s">
        <v>10325</v>
      </c>
      <c r="F2638">
        <f>anotacoes!A2638</f>
        <v>41</v>
      </c>
      <c r="G2638">
        <f>anotacoes!B2638</f>
        <v>58</v>
      </c>
      <c r="H2638" t="str">
        <f>anotacoes!K2638</f>
        <v xml:space="preserve"> 00:05:50,777</v>
      </c>
      <c r="I2638" t="str">
        <f>anotacoes!L2638</f>
        <v xml:space="preserve"> 00:05:50,777</v>
      </c>
      <c r="J2638" t="str">
        <f>IF(L2638="PAUSE",E2638,IF(anotacoes!G2642=conversao_anotacoes!C2638,conversao_anotacoes!C2638,conversao_anotacoes!D2638))</f>
        <v>ELMONT, G</v>
      </c>
      <c r="K2638" t="str">
        <f t="shared" si="82"/>
        <v>KIM, J B</v>
      </c>
      <c r="L2638" t="str">
        <f>UPPER(anotacoes!H2638)</f>
        <v>ATTACK</v>
      </c>
      <c r="M2638" t="str">
        <f>IF(OR(L2638="ATTACK",L2638="FINTA"),"&lt;TECNICA&gt;",UPPER(anotacoes!I2638))</f>
        <v>&lt;TECNICA&gt;</v>
      </c>
      <c r="N2638" t="str">
        <f>IF(OR(L2638="ATTACK",L2638="FINTA"),UPPER(anotacoes!I2638),"")</f>
        <v>OUCHI GARI</v>
      </c>
      <c r="O2638" s="6">
        <f>IF(anotacoes!N2638=0,"",anotacoes!N2638)</f>
        <v>7</v>
      </c>
      <c r="P2638" t="str">
        <f>IF(anotacoes!M2638=0,"",UPPER(anotacoes!M2638))</f>
        <v/>
      </c>
      <c r="Q2638" t="str">
        <f t="shared" si="83"/>
        <v>INSERT INTO CONVERSAO_LUTA_ACAO (cd_conversao, id_luta, sequencia, momento_inicio, momento_fim, quem_faz, quem_sofre, acao_tipo, acao, tecnica, direcao, pontuacao) VALUES (1, 41, 58, TRIM(' 00:05:50,777'), TRIM(' 00:05:50,777'), 'ELMONT, G', 'KIM, J B', 'ATTACK', '&lt;TECNICA&gt;', 'OUCHI GARI', 7, NULL)</v>
      </c>
      <c r="R2638" t="s">
        <v>10327</v>
      </c>
    </row>
    <row r="2639" spans="1:18" hidden="1" x14ac:dyDescent="0.25">
      <c r="A2639" s="7">
        <f>anotacoes!D2639</f>
        <v>40580</v>
      </c>
      <c r="B2639" t="str">
        <f>anotacoes!C2639</f>
        <v>GRAND SLAM PARIS 2011</v>
      </c>
      <c r="C2639" t="str">
        <f>anotacoes!E2639</f>
        <v>ELMONT, G</v>
      </c>
      <c r="D2639" t="str">
        <f>anotacoes!F2639</f>
        <v>KIM, J B</v>
      </c>
      <c r="E2639" t="s">
        <v>10325</v>
      </c>
      <c r="F2639">
        <f>anotacoes!A2639</f>
        <v>41</v>
      </c>
      <c r="G2639">
        <f>anotacoes!B2639</f>
        <v>59</v>
      </c>
      <c r="H2639" t="str">
        <f>anotacoes!K2639</f>
        <v xml:space="preserve"> 00:05:50,777</v>
      </c>
      <c r="I2639" t="str">
        <f>anotacoes!L2639</f>
        <v xml:space="preserve"> 00:05:53,922</v>
      </c>
      <c r="J2639" t="str">
        <f>IF(L2639="PAUSE",E2639,IF(anotacoes!G2643=conversao_anotacoes!C2639,conversao_anotacoes!C2639,conversao_anotacoes!D2639))</f>
        <v>ELMONT, G</v>
      </c>
      <c r="K2639" t="str">
        <f t="shared" si="82"/>
        <v>KIM, J B</v>
      </c>
      <c r="L2639" t="str">
        <f>UPPER(anotacoes!H2639)</f>
        <v>GRIP TIME</v>
      </c>
      <c r="M2639" t="str">
        <f>IF(OR(L2639="ATTACK",L2639="FINTA"),"&lt;TECNICA&gt;",UPPER(anotacoes!I2639))</f>
        <v>RIGHT BACK LEFT SLEEVE</v>
      </c>
      <c r="N2639" t="str">
        <f>IF(OR(L2639="ATTACK",L2639="FINTA"),UPPER(anotacoes!I2639),"")</f>
        <v/>
      </c>
      <c r="O2639" s="6" t="str">
        <f>IF(anotacoes!N2639=0,"",anotacoes!N2639)</f>
        <v/>
      </c>
      <c r="P2639" t="str">
        <f>IF(anotacoes!M2639=0,"",UPPER(anotacoes!M2639))</f>
        <v/>
      </c>
      <c r="Q2639" t="str">
        <f t="shared" si="83"/>
        <v>INSERT INTO CONVERSAO_LUTA_ACAO (cd_conversao, id_luta, sequencia, momento_inicio, momento_fim, quem_faz, quem_sofre, acao_tipo, acao, tecnica, direcao, pontuacao) VALUES (1, 41, 59, TRIM(' 00:05:50,777'), TRIM(' 00:05:53,922'), 'ELMONT, G', 'KIM, J B', 'GRIP TIME', 'RIGHT BACK LEFT SLEEVE', NULL, NULL, NULL)</v>
      </c>
      <c r="R2639" t="s">
        <v>10327</v>
      </c>
    </row>
    <row r="2640" spans="1:18" hidden="1" x14ac:dyDescent="0.25">
      <c r="A2640" s="7">
        <f>anotacoes!D2640</f>
        <v>40580</v>
      </c>
      <c r="B2640" t="str">
        <f>anotacoes!C2640</f>
        <v>GRAND SLAM PARIS 2011</v>
      </c>
      <c r="C2640" t="str">
        <f>anotacoes!E2640</f>
        <v>ELMONT, G</v>
      </c>
      <c r="D2640" t="str">
        <f>anotacoes!F2640</f>
        <v>KIM, J B</v>
      </c>
      <c r="E2640" t="s">
        <v>10325</v>
      </c>
      <c r="F2640">
        <f>anotacoes!A2640</f>
        <v>41</v>
      </c>
      <c r="G2640">
        <f>anotacoes!B2640</f>
        <v>60</v>
      </c>
      <c r="H2640" t="str">
        <f>anotacoes!K2640</f>
        <v xml:space="preserve"> 00:05:54,200</v>
      </c>
      <c r="I2640" t="str">
        <f>anotacoes!L2640</f>
        <v xml:space="preserve"> 00:05:54,524</v>
      </c>
      <c r="J2640" t="str">
        <f>IF(L2640="PAUSE",E2640,IF(anotacoes!G2644=conversao_anotacoes!C2640,conversao_anotacoes!C2640,conversao_anotacoes!D2640))</f>
        <v>ELMONT, G</v>
      </c>
      <c r="K2640" t="str">
        <f t="shared" si="82"/>
        <v>KIM, J B</v>
      </c>
      <c r="L2640" t="str">
        <f>UPPER(anotacoes!H2640)</f>
        <v>DEFENSE</v>
      </c>
      <c r="M2640" t="str">
        <f>IF(OR(L2640="ATTACK",L2640="FINTA"),"&lt;TECNICA&gt;",UPPER(anotacoes!I2640))</f>
        <v>TAE-SABAKI RIGHT INCLINED</v>
      </c>
      <c r="N2640" t="str">
        <f>IF(OR(L2640="ATTACK",L2640="FINTA"),UPPER(anotacoes!I2640),"")</f>
        <v/>
      </c>
      <c r="O2640" s="6" t="str">
        <f>IF(anotacoes!N2640=0,"",anotacoes!N2640)</f>
        <v/>
      </c>
      <c r="P2640" t="str">
        <f>IF(anotacoes!M2640=0,"",UPPER(anotacoes!M2640))</f>
        <v/>
      </c>
      <c r="Q2640" t="str">
        <f t="shared" si="83"/>
        <v>INSERT INTO CONVERSAO_LUTA_ACAO (cd_conversao, id_luta, sequencia, momento_inicio, momento_fim, quem_faz, quem_sofre, acao_tipo, acao, tecnica, direcao, pontuacao) VALUES (1, 41, 60, TRIM(' 00:05:54,200'), TRIM(' 00:05:54,524'), 'ELMONT, G', 'KIM, J B', 'DEFENSE', 'TAE-SABAKI RIGHT INCLINED', NULL, NULL, NULL)</v>
      </c>
      <c r="R2640" t="s">
        <v>10327</v>
      </c>
    </row>
    <row r="2641" spans="1:18" hidden="1" x14ac:dyDescent="0.25">
      <c r="A2641" s="7">
        <f>anotacoes!D2641</f>
        <v>40580</v>
      </c>
      <c r="B2641" t="str">
        <f>anotacoes!C2641</f>
        <v>GRAND SLAM PARIS 2011</v>
      </c>
      <c r="C2641" t="str">
        <f>anotacoes!E2641</f>
        <v>ELMONT, G</v>
      </c>
      <c r="D2641" t="str">
        <f>anotacoes!F2641</f>
        <v>KIM, J B</v>
      </c>
      <c r="E2641" t="s">
        <v>10325</v>
      </c>
      <c r="F2641">
        <f>anotacoes!A2641</f>
        <v>41</v>
      </c>
      <c r="G2641">
        <f>anotacoes!B2641</f>
        <v>61</v>
      </c>
      <c r="H2641" t="str">
        <f>anotacoes!K2641</f>
        <v xml:space="preserve"> 00:05:54,524</v>
      </c>
      <c r="I2641" t="str">
        <f>anotacoes!L2641</f>
        <v xml:space="preserve"> 00:05:54,524</v>
      </c>
      <c r="J2641" t="str">
        <f>IF(L2641="PAUSE",E2641,IF(anotacoes!G2645=conversao_anotacoes!C2641,conversao_anotacoes!C2641,conversao_anotacoes!D2641))</f>
        <v>ELMONT, G</v>
      </c>
      <c r="K2641" t="str">
        <f t="shared" si="82"/>
        <v>KIM, J B</v>
      </c>
      <c r="L2641" t="str">
        <f>UPPER(anotacoes!H2641)</f>
        <v>DEFENSE</v>
      </c>
      <c r="M2641" t="str">
        <f>IF(OR(L2641="ATTACK",L2641="FINTA"),"&lt;TECNICA&gt;",UPPER(anotacoes!I2641))</f>
        <v>USING BODY MASS</v>
      </c>
      <c r="N2641" t="str">
        <f>IF(OR(L2641="ATTACK",L2641="FINTA"),UPPER(anotacoes!I2641),"")</f>
        <v/>
      </c>
      <c r="O2641" s="6" t="str">
        <f>IF(anotacoes!N2641=0,"",anotacoes!N2641)</f>
        <v/>
      </c>
      <c r="P2641" t="str">
        <f>IF(anotacoes!M2641=0,"",UPPER(anotacoes!M2641))</f>
        <v/>
      </c>
      <c r="Q2641" t="str">
        <f t="shared" si="83"/>
        <v>INSERT INTO CONVERSAO_LUTA_ACAO (cd_conversao, id_luta, sequencia, momento_inicio, momento_fim, quem_faz, quem_sofre, acao_tipo, acao, tecnica, direcao, pontuacao) VALUES (1, 41, 61, TRIM(' 00:05:54,524'), TRIM(' 00:05:54,524'), 'ELMONT, G', 'KIM, J B', 'DEFENSE', 'USING BODY MASS', NULL, NULL, NULL)</v>
      </c>
      <c r="R2641" t="s">
        <v>10327</v>
      </c>
    </row>
    <row r="2642" spans="1:18" hidden="1" x14ac:dyDescent="0.25">
      <c r="A2642" s="7">
        <f>anotacoes!D2642</f>
        <v>40580</v>
      </c>
      <c r="B2642" t="str">
        <f>anotacoes!C2642</f>
        <v>GRAND SLAM PARIS 2011</v>
      </c>
      <c r="C2642" t="str">
        <f>anotacoes!E2642</f>
        <v>ELMONT, G</v>
      </c>
      <c r="D2642" t="str">
        <f>anotacoes!F2642</f>
        <v>KIM, J B</v>
      </c>
      <c r="E2642" t="s">
        <v>10325</v>
      </c>
      <c r="F2642">
        <f>anotacoes!A2642</f>
        <v>41</v>
      </c>
      <c r="G2642">
        <f>anotacoes!B2642</f>
        <v>62</v>
      </c>
      <c r="H2642" t="str">
        <f>anotacoes!K2642</f>
        <v xml:space="preserve"> 00:05:54,524</v>
      </c>
      <c r="I2642" t="str">
        <f>anotacoes!L2642</f>
        <v xml:space="preserve"> 00:05:57,162</v>
      </c>
      <c r="J2642" t="str">
        <f>IF(L2642="PAUSE",E2642,IF(anotacoes!G2646=conversao_anotacoes!C2642,conversao_anotacoes!C2642,conversao_anotacoes!D2642))</f>
        <v>ELMONT, G</v>
      </c>
      <c r="K2642" t="str">
        <f t="shared" si="82"/>
        <v>KIM, J B</v>
      </c>
      <c r="L2642" t="str">
        <f>UPPER(anotacoes!H2642)</f>
        <v>TRANSITION</v>
      </c>
      <c r="M2642" t="str">
        <f>IF(OR(L2642="ATTACK",L2642="FINTA"),"&lt;TECNICA&gt;",UPPER(anotacoes!I2642))</f>
        <v>WITHOUT ATTACK</v>
      </c>
      <c r="N2642" t="str">
        <f>IF(OR(L2642="ATTACK",L2642="FINTA"),UPPER(anotacoes!I2642),"")</f>
        <v/>
      </c>
      <c r="O2642" s="6" t="str">
        <f>IF(anotacoes!N2642=0,"",anotacoes!N2642)</f>
        <v/>
      </c>
      <c r="P2642" t="str">
        <f>IF(anotacoes!M2642=0,"",UPPER(anotacoes!M2642))</f>
        <v/>
      </c>
      <c r="Q2642" t="str">
        <f t="shared" si="83"/>
        <v>INSERT INTO CONVERSAO_LUTA_ACAO (cd_conversao, id_luta, sequencia, momento_inicio, momento_fim, quem_faz, quem_sofre, acao_tipo, acao, tecnica, direcao, pontuacao) VALUES (1, 41, 62, TRIM(' 00:05:54,524'), TRIM(' 00:05:57,162'), 'ELMONT, G', 'KIM, J B', 'TRANSITION', 'WITHOUT ATTACK', NULL, NULL, NULL)</v>
      </c>
      <c r="R2642" t="s">
        <v>10327</v>
      </c>
    </row>
    <row r="2643" spans="1:18" hidden="1" x14ac:dyDescent="0.25">
      <c r="A2643" s="7">
        <f>anotacoes!D2643</f>
        <v>40580</v>
      </c>
      <c r="B2643" t="str">
        <f>anotacoes!C2643</f>
        <v>GRAND SLAM PARIS 2011</v>
      </c>
      <c r="C2643" t="str">
        <f>anotacoes!E2643</f>
        <v>ELMONT, G</v>
      </c>
      <c r="D2643" t="str">
        <f>anotacoes!F2643</f>
        <v>KIM, J B</v>
      </c>
      <c r="E2643" t="s">
        <v>10325</v>
      </c>
      <c r="F2643">
        <f>anotacoes!A2643</f>
        <v>41</v>
      </c>
      <c r="G2643">
        <f>anotacoes!B2643</f>
        <v>63</v>
      </c>
      <c r="H2643" t="str">
        <f>anotacoes!K2643</f>
        <v xml:space="preserve"> 00:05:57,162</v>
      </c>
      <c r="I2643" t="str">
        <f>anotacoes!L2643</f>
        <v xml:space="preserve"> 00:06:45,847</v>
      </c>
      <c r="J2643" t="str">
        <f>IF(L2643="PAUSE",E2643,IF(anotacoes!G2647=conversao_anotacoes!C2643,conversao_anotacoes!C2643,conversao_anotacoes!D2643))</f>
        <v>&lt;ARBITRO_DESCONHECIDO&gt;</v>
      </c>
      <c r="K2643" t="str">
        <f t="shared" si="82"/>
        <v/>
      </c>
      <c r="L2643" t="str">
        <f>UPPER(anotacoes!H2643)</f>
        <v>PAUSE</v>
      </c>
      <c r="M2643" t="str">
        <f>IF(OR(L2643="ATTACK",L2643="FINTA"),"&lt;TECNICA&gt;",UPPER(anotacoes!I2643))</f>
        <v>&lt;NAO_CLASSIFICADO&gt;</v>
      </c>
      <c r="N2643" t="str">
        <f>IF(OR(L2643="ATTACK",L2643="FINTA"),UPPER(anotacoes!I2643),"")</f>
        <v/>
      </c>
      <c r="O2643" s="6" t="str">
        <f>IF(anotacoes!N2643=0,"",anotacoes!N2643)</f>
        <v/>
      </c>
      <c r="P2643" t="str">
        <f>IF(anotacoes!M2643=0,"",UPPER(anotacoes!M2643))</f>
        <v/>
      </c>
      <c r="Q2643" t="str">
        <f t="shared" si="83"/>
        <v>INSERT INTO CONVERSAO_LUTA_ACAO (cd_conversao, id_luta, sequencia, momento_inicio, momento_fim, quem_faz, quem_sofre, acao_tipo, acao, tecnica, direcao, pontuacao) VALUES (1, 41, 63, TRIM(' 00:05:57,162'), TRIM(' 00:06:45,847'), '&lt;ARBITRO_DESCONHECIDO&gt;', '', 'PAUSE', '&lt;NAO_CLASSIFICADO&gt;', NULL, NULL, NULL)</v>
      </c>
      <c r="R2643" t="s">
        <v>10327</v>
      </c>
    </row>
    <row r="2644" spans="1:18" hidden="1" x14ac:dyDescent="0.25">
      <c r="A2644" s="7">
        <f>anotacoes!D2644</f>
        <v>40580</v>
      </c>
      <c r="B2644" t="str">
        <f>anotacoes!C2644</f>
        <v>GRAND SLAM PARIS 2011</v>
      </c>
      <c r="C2644" t="str">
        <f>anotacoes!E2644</f>
        <v>ELMONT, G</v>
      </c>
      <c r="D2644" t="str">
        <f>anotacoes!F2644</f>
        <v>KIM, J B</v>
      </c>
      <c r="E2644" t="s">
        <v>10325</v>
      </c>
      <c r="F2644">
        <f>anotacoes!A2644</f>
        <v>41</v>
      </c>
      <c r="G2644">
        <f>anotacoes!B2644</f>
        <v>64</v>
      </c>
      <c r="H2644" t="str">
        <f>anotacoes!K2644</f>
        <v xml:space="preserve"> 00:06:45,847</v>
      </c>
      <c r="I2644" t="str">
        <f>anotacoes!L2644</f>
        <v xml:space="preserve"> 00:06:47,941</v>
      </c>
      <c r="J2644" t="str">
        <f>IF(L2644="PAUSE",E2644,IF(anotacoes!G2648=conversao_anotacoes!C2644,conversao_anotacoes!C2644,conversao_anotacoes!D2644))</f>
        <v>ELMONT, G</v>
      </c>
      <c r="K2644" t="str">
        <f t="shared" si="82"/>
        <v>KIM, J B</v>
      </c>
      <c r="L2644" t="str">
        <f>UPPER(anotacoes!H2644)</f>
        <v>DISPLACEMENT</v>
      </c>
      <c r="M2644" t="str">
        <f>IF(OR(L2644="ATTACK",L2644="FINTA"),"&lt;TECNICA&gt;",UPPER(anotacoes!I2644))</f>
        <v>CIRCULAR LEFT</v>
      </c>
      <c r="N2644" t="str">
        <f>IF(OR(L2644="ATTACK",L2644="FINTA"),UPPER(anotacoes!I2644),"")</f>
        <v/>
      </c>
      <c r="O2644" s="6" t="str">
        <f>IF(anotacoes!N2644=0,"",anotacoes!N2644)</f>
        <v/>
      </c>
      <c r="P2644" t="str">
        <f>IF(anotacoes!M2644=0,"",UPPER(anotacoes!M2644))</f>
        <v/>
      </c>
      <c r="Q2644" t="str">
        <f t="shared" si="83"/>
        <v>INSERT INTO CONVERSAO_LUTA_ACAO (cd_conversao, id_luta, sequencia, momento_inicio, momento_fim, quem_faz, quem_sofre, acao_tipo, acao, tecnica, direcao, pontuacao) VALUES (1, 41, 64, TRIM(' 00:06:45,847'), TRIM(' 00:06:47,941'), 'ELMONT, G', 'KIM, J B', 'DISPLACEMENT', 'CIRCULAR LEFT', NULL, NULL, NULL)</v>
      </c>
      <c r="R2644" t="s">
        <v>10327</v>
      </c>
    </row>
    <row r="2645" spans="1:18" hidden="1" x14ac:dyDescent="0.25">
      <c r="A2645" s="7">
        <f>anotacoes!D2645</f>
        <v>40580</v>
      </c>
      <c r="B2645" t="str">
        <f>anotacoes!C2645</f>
        <v>GRAND SLAM PARIS 2011</v>
      </c>
      <c r="C2645" t="str">
        <f>anotacoes!E2645</f>
        <v>ELMONT, G</v>
      </c>
      <c r="D2645" t="str">
        <f>anotacoes!F2645</f>
        <v>KIM, J B</v>
      </c>
      <c r="E2645" t="s">
        <v>10325</v>
      </c>
      <c r="F2645">
        <f>anotacoes!A2645</f>
        <v>41</v>
      </c>
      <c r="G2645">
        <f>anotacoes!B2645</f>
        <v>65</v>
      </c>
      <c r="H2645" t="str">
        <f>anotacoes!K2645</f>
        <v xml:space="preserve"> 00:06:47,941</v>
      </c>
      <c r="I2645" t="str">
        <f>anotacoes!L2645</f>
        <v xml:space="preserve"> 00:06:59,019</v>
      </c>
      <c r="J2645" t="str">
        <f>IF(L2645="PAUSE",E2645,IF(anotacoes!G2649=conversao_anotacoes!C2645,conversao_anotacoes!C2645,conversao_anotacoes!D2645))</f>
        <v>ELMONT, G</v>
      </c>
      <c r="K2645" t="str">
        <f t="shared" si="82"/>
        <v>KIM, J B</v>
      </c>
      <c r="L2645" t="str">
        <f>UPPER(anotacoes!H2645)</f>
        <v>DISPLACEMENT</v>
      </c>
      <c r="M2645" t="str">
        <f>IF(OR(L2645="ATTACK",L2645="FINTA"),"&lt;TECNICA&gt;",UPPER(anotacoes!I2645))</f>
        <v>2-3 STEP HESITANT LEFT</v>
      </c>
      <c r="N2645" t="str">
        <f>IF(OR(L2645="ATTACK",L2645="FINTA"),UPPER(anotacoes!I2645),"")</f>
        <v/>
      </c>
      <c r="O2645" s="6" t="str">
        <f>IF(anotacoes!N2645=0,"",anotacoes!N2645)</f>
        <v/>
      </c>
      <c r="P2645" t="str">
        <f>IF(anotacoes!M2645=0,"",UPPER(anotacoes!M2645))</f>
        <v/>
      </c>
      <c r="Q2645" t="str">
        <f t="shared" si="83"/>
        <v>INSERT INTO CONVERSAO_LUTA_ACAO (cd_conversao, id_luta, sequencia, momento_inicio, momento_fim, quem_faz, quem_sofre, acao_tipo, acao, tecnica, direcao, pontuacao) VALUES (1, 41, 65, TRIM(' 00:06:47,941'), TRIM(' 00:06:59,019'), 'ELMONT, G', 'KIM, J B', 'DISPLACEMENT', '2-3 STEP HESITANT LEFT', NULL, NULL, NULL)</v>
      </c>
      <c r="R2645" t="s">
        <v>10327</v>
      </c>
    </row>
    <row r="2646" spans="1:18" hidden="1" x14ac:dyDescent="0.25">
      <c r="A2646" s="7">
        <f>anotacoes!D2646</f>
        <v>40580</v>
      </c>
      <c r="B2646" t="str">
        <f>anotacoes!C2646</f>
        <v>GRAND SLAM PARIS 2011</v>
      </c>
      <c r="C2646" t="str">
        <f>anotacoes!E2646</f>
        <v>ELMONT, G</v>
      </c>
      <c r="D2646" t="str">
        <f>anotacoes!F2646</f>
        <v>KIM, J B</v>
      </c>
      <c r="E2646" t="s">
        <v>10325</v>
      </c>
      <c r="F2646">
        <f>anotacoes!A2646</f>
        <v>41</v>
      </c>
      <c r="G2646">
        <f>anotacoes!B2646</f>
        <v>66</v>
      </c>
      <c r="H2646" t="str">
        <f>anotacoes!K2646</f>
        <v xml:space="preserve"> 00:06:59,019</v>
      </c>
      <c r="I2646" t="str">
        <f>anotacoes!L2646</f>
        <v xml:space="preserve"> 00:07:02,382</v>
      </c>
      <c r="J2646" t="str">
        <f>IF(L2646="PAUSE",E2646,IF(anotacoes!G2650=conversao_anotacoes!C2646,conversao_anotacoes!C2646,conversao_anotacoes!D2646))</f>
        <v>ELMONT, G</v>
      </c>
      <c r="K2646" t="str">
        <f t="shared" si="82"/>
        <v>KIM, J B</v>
      </c>
      <c r="L2646" t="str">
        <f>UPPER(anotacoes!H2646)</f>
        <v>DISPLACEMENT</v>
      </c>
      <c r="M2646" t="str">
        <f>IF(OR(L2646="ATTACK",L2646="FINTA"),"&lt;TECNICA&gt;",UPPER(anotacoes!I2646))</f>
        <v>TRY TO GRIP WITH CONTACT</v>
      </c>
      <c r="N2646" t="str">
        <f>IF(OR(L2646="ATTACK",L2646="FINTA"),UPPER(anotacoes!I2646),"")</f>
        <v/>
      </c>
      <c r="O2646" s="6" t="str">
        <f>IF(anotacoes!N2646=0,"",anotacoes!N2646)</f>
        <v/>
      </c>
      <c r="P2646" t="str">
        <f>IF(anotacoes!M2646=0,"",UPPER(anotacoes!M2646))</f>
        <v/>
      </c>
      <c r="Q2646" t="str">
        <f t="shared" si="83"/>
        <v>INSERT INTO CONVERSAO_LUTA_ACAO (cd_conversao, id_luta, sequencia, momento_inicio, momento_fim, quem_faz, quem_sofre, acao_tipo, acao, tecnica, direcao, pontuacao) VALUES (1, 41, 66, TRIM(' 00:06:59,019'), TRIM(' 00:07:02,382'), 'ELMONT, G', 'KIM, J B', 'DISPLACEMENT', 'TRY TO GRIP WITH CONTACT', NULL, NULL, NULL)</v>
      </c>
      <c r="R2646" t="s">
        <v>10327</v>
      </c>
    </row>
    <row r="2647" spans="1:18" hidden="1" x14ac:dyDescent="0.25">
      <c r="A2647" s="7">
        <f>anotacoes!D2647</f>
        <v>40580</v>
      </c>
      <c r="B2647" t="str">
        <f>anotacoes!C2647</f>
        <v>GRAND SLAM PARIS 2011</v>
      </c>
      <c r="C2647" t="str">
        <f>anotacoes!E2647</f>
        <v>ELMONT, G</v>
      </c>
      <c r="D2647" t="str">
        <f>anotacoes!F2647</f>
        <v>KIM, J B</v>
      </c>
      <c r="E2647" t="s">
        <v>10325</v>
      </c>
      <c r="F2647">
        <f>anotacoes!A2647</f>
        <v>41</v>
      </c>
      <c r="G2647">
        <f>anotacoes!B2647</f>
        <v>67</v>
      </c>
      <c r="H2647" t="str">
        <f>anotacoes!K2647</f>
        <v xml:space="preserve"> 00:07:02,382</v>
      </c>
      <c r="I2647" t="str">
        <f>anotacoes!L2647</f>
        <v xml:space="preserve"> 00:07:03,348</v>
      </c>
      <c r="J2647" t="str">
        <f>IF(L2647="PAUSE",E2647,IF(anotacoes!G2651=conversao_anotacoes!C2647,conversao_anotacoes!C2647,conversao_anotacoes!D2647))</f>
        <v>ELMONT, G</v>
      </c>
      <c r="K2647" t="str">
        <f t="shared" si="82"/>
        <v>KIM, J B</v>
      </c>
      <c r="L2647" t="str">
        <f>UPPER(anotacoes!H2647)</f>
        <v>GRIP TIME</v>
      </c>
      <c r="M2647" t="str">
        <f>IF(OR(L2647="ATTACK",L2647="FINTA"),"&lt;TECNICA&gt;",UPPER(anotacoes!I2647))</f>
        <v>LEFT SLEEVE</v>
      </c>
      <c r="N2647" t="str">
        <f>IF(OR(L2647="ATTACK",L2647="FINTA"),UPPER(anotacoes!I2647),"")</f>
        <v/>
      </c>
      <c r="O2647" s="6" t="str">
        <f>IF(anotacoes!N2647=0,"",anotacoes!N2647)</f>
        <v/>
      </c>
      <c r="P2647" t="str">
        <f>IF(anotacoes!M2647=0,"",UPPER(anotacoes!M2647))</f>
        <v/>
      </c>
      <c r="Q2647" t="str">
        <f t="shared" si="83"/>
        <v>INSERT INTO CONVERSAO_LUTA_ACAO (cd_conversao, id_luta, sequencia, momento_inicio, momento_fim, quem_faz, quem_sofre, acao_tipo, acao, tecnica, direcao, pontuacao) VALUES (1, 41, 67, TRIM(' 00:07:02,382'), TRIM(' 00:07:03,348'), 'ELMONT, G', 'KIM, J B', 'GRIP TIME', 'LEFT SLEEVE', NULL, NULL, NULL)</v>
      </c>
      <c r="R2647" t="s">
        <v>10327</v>
      </c>
    </row>
    <row r="2648" spans="1:18" hidden="1" x14ac:dyDescent="0.25">
      <c r="A2648" s="7">
        <f>anotacoes!D2648</f>
        <v>40580</v>
      </c>
      <c r="B2648" t="str">
        <f>anotacoes!C2648</f>
        <v>GRAND SLAM PARIS 2011</v>
      </c>
      <c r="C2648" t="str">
        <f>anotacoes!E2648</f>
        <v>ELMONT, G</v>
      </c>
      <c r="D2648" t="str">
        <f>anotacoes!F2648</f>
        <v>KIM, J B</v>
      </c>
      <c r="E2648" t="s">
        <v>10325</v>
      </c>
      <c r="F2648">
        <f>anotacoes!A2648</f>
        <v>41</v>
      </c>
      <c r="G2648">
        <f>anotacoes!B2648</f>
        <v>68</v>
      </c>
      <c r="H2648" t="str">
        <f>anotacoes!K2648</f>
        <v xml:space="preserve"> 00:07:03,348</v>
      </c>
      <c r="I2648" t="str">
        <f>anotacoes!L2648</f>
        <v xml:space="preserve"> 00:07:08,116</v>
      </c>
      <c r="J2648" t="str">
        <f>IF(L2648="PAUSE",E2648,IF(anotacoes!G2652=conversao_anotacoes!C2648,conversao_anotacoes!C2648,conversao_anotacoes!D2648))</f>
        <v>ELMONT, G</v>
      </c>
      <c r="K2648" t="str">
        <f t="shared" si="82"/>
        <v>KIM, J B</v>
      </c>
      <c r="L2648" t="str">
        <f>UPPER(anotacoes!H2648)</f>
        <v>GRIP TIME</v>
      </c>
      <c r="M2648" t="str">
        <f>IF(OR(L2648="ATTACK",L2648="FINTA"),"&lt;TECNICA&gt;",UPPER(anotacoes!I2648))</f>
        <v>RIGHT COLLAR LEFT SLEEVE</v>
      </c>
      <c r="N2648" t="str">
        <f>IF(OR(L2648="ATTACK",L2648="FINTA"),UPPER(anotacoes!I2648),"")</f>
        <v/>
      </c>
      <c r="O2648" s="6" t="str">
        <f>IF(anotacoes!N2648=0,"",anotacoes!N2648)</f>
        <v/>
      </c>
      <c r="P2648" t="str">
        <f>IF(anotacoes!M2648=0,"",UPPER(anotacoes!M2648))</f>
        <v/>
      </c>
      <c r="Q2648" t="str">
        <f t="shared" si="83"/>
        <v>INSERT INTO CONVERSAO_LUTA_ACAO (cd_conversao, id_luta, sequencia, momento_inicio, momento_fim, quem_faz, quem_sofre, acao_tipo, acao, tecnica, direcao, pontuacao) VALUES (1, 41, 68, TRIM(' 00:07:03,348'), TRIM(' 00:07:08,116'), 'ELMONT, G', 'KIM, J B', 'GRIP TIME', 'RIGHT COLLAR LEFT SLEEVE', NULL, NULL, NULL)</v>
      </c>
      <c r="R2648" t="s">
        <v>10327</v>
      </c>
    </row>
    <row r="2649" spans="1:18" hidden="1" x14ac:dyDescent="0.25">
      <c r="A2649" s="7">
        <f>anotacoes!D2649</f>
        <v>40580</v>
      </c>
      <c r="B2649" t="str">
        <f>anotacoes!C2649</f>
        <v>GRAND SLAM PARIS 2011</v>
      </c>
      <c r="C2649" t="str">
        <f>anotacoes!E2649</f>
        <v>ELMONT, G</v>
      </c>
      <c r="D2649" t="str">
        <f>anotacoes!F2649</f>
        <v>KIM, J B</v>
      </c>
      <c r="E2649" t="s">
        <v>10325</v>
      </c>
      <c r="F2649">
        <f>anotacoes!A2649</f>
        <v>41</v>
      </c>
      <c r="G2649">
        <f>anotacoes!B2649</f>
        <v>69</v>
      </c>
      <c r="H2649" t="str">
        <f>anotacoes!K2649</f>
        <v xml:space="preserve"> 00:07:08,116</v>
      </c>
      <c r="I2649" t="str">
        <f>anotacoes!L2649</f>
        <v xml:space="preserve"> 00:07:08,713</v>
      </c>
      <c r="J2649" t="str">
        <f>IF(L2649="PAUSE",E2649,IF(anotacoes!G2653=conversao_anotacoes!C2649,conversao_anotacoes!C2649,conversao_anotacoes!D2649))</f>
        <v>ELMONT, G</v>
      </c>
      <c r="K2649" t="str">
        <f t="shared" si="82"/>
        <v>KIM, J B</v>
      </c>
      <c r="L2649" t="str">
        <f>UPPER(anotacoes!H2649)</f>
        <v>DEFENSE</v>
      </c>
      <c r="M2649" t="str">
        <f>IF(OR(L2649="ATTACK",L2649="FINTA"),"&lt;TECNICA&gt;",UPPER(anotacoes!I2649))</f>
        <v>USING BODY MASS</v>
      </c>
      <c r="N2649" t="str">
        <f>IF(OR(L2649="ATTACK",L2649="FINTA"),UPPER(anotacoes!I2649),"")</f>
        <v/>
      </c>
      <c r="O2649" s="6" t="str">
        <f>IF(anotacoes!N2649=0,"",anotacoes!N2649)</f>
        <v/>
      </c>
      <c r="P2649" t="str">
        <f>IF(anotacoes!M2649=0,"",UPPER(anotacoes!M2649))</f>
        <v/>
      </c>
      <c r="Q2649" t="str">
        <f t="shared" si="83"/>
        <v>INSERT INTO CONVERSAO_LUTA_ACAO (cd_conversao, id_luta, sequencia, momento_inicio, momento_fim, quem_faz, quem_sofre, acao_tipo, acao, tecnica, direcao, pontuacao) VALUES (1, 41, 69, TRIM(' 00:07:08,116'), TRIM(' 00:07:08,713'), 'ELMONT, G', 'KIM, J B', 'DEFENSE', 'USING BODY MASS', NULL, NULL, NULL)</v>
      </c>
      <c r="R2649" t="s">
        <v>10327</v>
      </c>
    </row>
    <row r="2650" spans="1:18" hidden="1" x14ac:dyDescent="0.25">
      <c r="A2650" s="7">
        <f>anotacoes!D2650</f>
        <v>40580</v>
      </c>
      <c r="B2650" t="str">
        <f>anotacoes!C2650</f>
        <v>GRAND SLAM PARIS 2011</v>
      </c>
      <c r="C2650" t="str">
        <f>anotacoes!E2650</f>
        <v>ELMONT, G</v>
      </c>
      <c r="D2650" t="str">
        <f>anotacoes!F2650</f>
        <v>KIM, J B</v>
      </c>
      <c r="E2650" t="s">
        <v>10325</v>
      </c>
      <c r="F2650">
        <f>anotacoes!A2650</f>
        <v>41</v>
      </c>
      <c r="G2650">
        <f>anotacoes!B2650</f>
        <v>70</v>
      </c>
      <c r="H2650" t="str">
        <f>anotacoes!K2650</f>
        <v xml:space="preserve"> 00:07:08,713</v>
      </c>
      <c r="I2650" t="str">
        <f>anotacoes!L2650</f>
        <v xml:space="preserve"> 00:07:12,874</v>
      </c>
      <c r="J2650" t="str">
        <f>IF(L2650="PAUSE",E2650,IF(anotacoes!G2654=conversao_anotacoes!C2650,conversao_anotacoes!C2650,conversao_anotacoes!D2650))</f>
        <v>ELMONT, G</v>
      </c>
      <c r="K2650" t="str">
        <f t="shared" si="82"/>
        <v>KIM, J B</v>
      </c>
      <c r="L2650" t="str">
        <f>UPPER(anotacoes!H2650)</f>
        <v>GROUNDWORK COMBAT</v>
      </c>
      <c r="M2650" t="str">
        <f>IF(OR(L2650="ATTACK",L2650="FINTA"),"&lt;TECNICA&gt;",UPPER(anotacoes!I2650))</f>
        <v>TRYING TO ATTACK</v>
      </c>
      <c r="N2650" t="str">
        <f>IF(OR(L2650="ATTACK",L2650="FINTA"),UPPER(anotacoes!I2650),"")</f>
        <v/>
      </c>
      <c r="O2650" s="6" t="str">
        <f>IF(anotacoes!N2650=0,"",anotacoes!N2650)</f>
        <v/>
      </c>
      <c r="P2650" t="str">
        <f>IF(anotacoes!M2650=0,"",UPPER(anotacoes!M2650))</f>
        <v/>
      </c>
      <c r="Q2650" t="str">
        <f t="shared" si="83"/>
        <v>INSERT INTO CONVERSAO_LUTA_ACAO (cd_conversao, id_luta, sequencia, momento_inicio, momento_fim, quem_faz, quem_sofre, acao_tipo, acao, tecnica, direcao, pontuacao) VALUES (1, 41, 70, TRIM(' 00:07:08,713'), TRIM(' 00:07:12,874'), 'ELMONT, G', 'KIM, J B', 'GROUNDWORK COMBAT', 'TRYING TO ATTACK', NULL, NULL, NULL)</v>
      </c>
      <c r="R2650" t="s">
        <v>10327</v>
      </c>
    </row>
    <row r="2651" spans="1:18" hidden="1" x14ac:dyDescent="0.25">
      <c r="A2651" s="7">
        <f>anotacoes!D2651</f>
        <v>40580</v>
      </c>
      <c r="B2651" t="str">
        <f>anotacoes!C2651</f>
        <v>GRAND SLAM PARIS 2011</v>
      </c>
      <c r="C2651" t="str">
        <f>anotacoes!E2651</f>
        <v>ELMONT, G</v>
      </c>
      <c r="D2651" t="str">
        <f>anotacoes!F2651</f>
        <v>KIM, J B</v>
      </c>
      <c r="E2651" t="s">
        <v>10325</v>
      </c>
      <c r="F2651">
        <f>anotacoes!A2651</f>
        <v>41</v>
      </c>
      <c r="G2651">
        <f>anotacoes!B2651</f>
        <v>71</v>
      </c>
      <c r="H2651" t="str">
        <f>anotacoes!K2651</f>
        <v xml:space="preserve"> 00:07:13,034</v>
      </c>
      <c r="I2651" t="str">
        <f>anotacoes!L2651</f>
        <v xml:space="preserve"> 00:07:18,134</v>
      </c>
      <c r="J2651" t="str">
        <f>IF(L2651="PAUSE",E2651,IF(anotacoes!G2655=conversao_anotacoes!C2651,conversao_anotacoes!C2651,conversao_anotacoes!D2651))</f>
        <v>ELMONT, G</v>
      </c>
      <c r="K2651" t="str">
        <f t="shared" si="82"/>
        <v>KIM, J B</v>
      </c>
      <c r="L2651" t="str">
        <f>UPPER(anotacoes!H2651)</f>
        <v>GROUNDWORK COMBAT</v>
      </c>
      <c r="M2651" t="str">
        <f>IF(OR(L2651="ATTACK",L2651="FINTA"),"&lt;TECNICA&gt;",UPPER(anotacoes!I2651))</f>
        <v>TRYING TO ATTACK</v>
      </c>
      <c r="N2651" t="str">
        <f>IF(OR(L2651="ATTACK",L2651="FINTA"),UPPER(anotacoes!I2651),"")</f>
        <v/>
      </c>
      <c r="O2651" s="6" t="str">
        <f>IF(anotacoes!N2651=0,"",anotacoes!N2651)</f>
        <v/>
      </c>
      <c r="P2651" t="str">
        <f>IF(anotacoes!M2651=0,"",UPPER(anotacoes!M2651))</f>
        <v/>
      </c>
      <c r="Q2651" t="str">
        <f t="shared" si="83"/>
        <v>INSERT INTO CONVERSAO_LUTA_ACAO (cd_conversao, id_luta, sequencia, momento_inicio, momento_fim, quem_faz, quem_sofre, acao_tipo, acao, tecnica, direcao, pontuacao) VALUES (1, 41, 71, TRIM(' 00:07:13,034'), TRIM(' 00:07:18,134'), 'ELMONT, G', 'KIM, J B', 'GROUNDWORK COMBAT', 'TRYING TO ATTACK', NULL, NULL, NULL)</v>
      </c>
      <c r="R2651" t="s">
        <v>10327</v>
      </c>
    </row>
    <row r="2652" spans="1:18" hidden="1" x14ac:dyDescent="0.25">
      <c r="A2652" s="7">
        <f>anotacoes!D2652</f>
        <v>40580</v>
      </c>
      <c r="B2652" t="str">
        <f>anotacoes!C2652</f>
        <v>GRAND SLAM PARIS 2011</v>
      </c>
      <c r="C2652" t="str">
        <f>anotacoes!E2652</f>
        <v>ELMONT, G</v>
      </c>
      <c r="D2652" t="str">
        <f>anotacoes!F2652</f>
        <v>KIM, J B</v>
      </c>
      <c r="E2652" t="s">
        <v>10325</v>
      </c>
      <c r="F2652">
        <f>anotacoes!A2652</f>
        <v>41</v>
      </c>
      <c r="G2652">
        <f>anotacoes!B2652</f>
        <v>72</v>
      </c>
      <c r="H2652" t="str">
        <f>anotacoes!K2652</f>
        <v xml:space="preserve"> 00:07:18,340</v>
      </c>
      <c r="I2652" t="str">
        <f>anotacoes!L2652</f>
        <v xml:space="preserve"> 00:07:31,798</v>
      </c>
      <c r="J2652" t="str">
        <f>IF(L2652="PAUSE",E2652,IF(anotacoes!G2656=conversao_anotacoes!C2652,conversao_anotacoes!C2652,conversao_anotacoes!D2652))</f>
        <v>&lt;ARBITRO_DESCONHECIDO&gt;</v>
      </c>
      <c r="K2652" t="str">
        <f t="shared" si="82"/>
        <v/>
      </c>
      <c r="L2652" t="str">
        <f>UPPER(anotacoes!H2652)</f>
        <v>PAUSE</v>
      </c>
      <c r="M2652" t="str">
        <f>IF(OR(L2652="ATTACK",L2652="FINTA"),"&lt;TECNICA&gt;",UPPER(anotacoes!I2652))</f>
        <v>&lt;NAO_CLASSIFICADO&gt;</v>
      </c>
      <c r="N2652" t="str">
        <f>IF(OR(L2652="ATTACK",L2652="FINTA"),UPPER(anotacoes!I2652),"")</f>
        <v/>
      </c>
      <c r="O2652" s="6" t="str">
        <f>IF(anotacoes!N2652=0,"",anotacoes!N2652)</f>
        <v/>
      </c>
      <c r="P2652" t="str">
        <f>IF(anotacoes!M2652=0,"",UPPER(anotacoes!M2652))</f>
        <v/>
      </c>
      <c r="Q2652" t="str">
        <f t="shared" si="83"/>
        <v>INSERT INTO CONVERSAO_LUTA_ACAO (cd_conversao, id_luta, sequencia, momento_inicio, momento_fim, quem_faz, quem_sofre, acao_tipo, acao, tecnica, direcao, pontuacao) VALUES (1, 41, 72, TRIM(' 00:07:18,340'), TRIM(' 00:07:31,798'), '&lt;ARBITRO_DESCONHECIDO&gt;', '', 'PAUSE', '&lt;NAO_CLASSIFICADO&gt;', NULL, NULL, NULL)</v>
      </c>
      <c r="R2652" t="s">
        <v>10327</v>
      </c>
    </row>
    <row r="2653" spans="1:18" hidden="1" x14ac:dyDescent="0.25">
      <c r="A2653" s="7">
        <f>anotacoes!D2653</f>
        <v>40580</v>
      </c>
      <c r="B2653" t="str">
        <f>anotacoes!C2653</f>
        <v>GRAND SLAM PARIS 2011</v>
      </c>
      <c r="C2653" t="str">
        <f>anotacoes!E2653</f>
        <v>ELMONT, G</v>
      </c>
      <c r="D2653" t="str">
        <f>anotacoes!F2653</f>
        <v>KIM, J B</v>
      </c>
      <c r="E2653" t="s">
        <v>10325</v>
      </c>
      <c r="F2653">
        <f>anotacoes!A2653</f>
        <v>41</v>
      </c>
      <c r="G2653">
        <f>anotacoes!B2653</f>
        <v>73</v>
      </c>
      <c r="H2653" t="str">
        <f>anotacoes!K2653</f>
        <v xml:space="preserve"> 00:07:31,798</v>
      </c>
      <c r="I2653" t="str">
        <f>anotacoes!L2653</f>
        <v xml:space="preserve"> 00:07:34,756</v>
      </c>
      <c r="J2653" t="str">
        <f>IF(L2653="PAUSE",E2653,IF(anotacoes!G2657=conversao_anotacoes!C2653,conversao_anotacoes!C2653,conversao_anotacoes!D2653))</f>
        <v>ELMONT, G</v>
      </c>
      <c r="K2653" t="str">
        <f t="shared" si="82"/>
        <v>KIM, J B</v>
      </c>
      <c r="L2653" t="str">
        <f>UPPER(anotacoes!H2653)</f>
        <v>DISPLACEMENT</v>
      </c>
      <c r="M2653" t="str">
        <f>IF(OR(L2653="ATTACK",L2653="FINTA"),"&lt;TECNICA&gt;",UPPER(anotacoes!I2653))</f>
        <v>TRY TO GRIP WITH CONTACT</v>
      </c>
      <c r="N2653" t="str">
        <f>IF(OR(L2653="ATTACK",L2653="FINTA"),UPPER(anotacoes!I2653),"")</f>
        <v/>
      </c>
      <c r="O2653" s="6" t="str">
        <f>IF(anotacoes!N2653=0,"",anotacoes!N2653)</f>
        <v/>
      </c>
      <c r="P2653" t="str">
        <f>IF(anotacoes!M2653=0,"",UPPER(anotacoes!M2653))</f>
        <v/>
      </c>
      <c r="Q2653" t="str">
        <f t="shared" si="83"/>
        <v>INSERT INTO CONVERSAO_LUTA_ACAO (cd_conversao, id_luta, sequencia, momento_inicio, momento_fim, quem_faz, quem_sofre, acao_tipo, acao, tecnica, direcao, pontuacao) VALUES (1, 41, 73, TRIM(' 00:07:31,798'), TRIM(' 00:07:34,756'), 'ELMONT, G', 'KIM, J B', 'DISPLACEMENT', 'TRY TO GRIP WITH CONTACT', NULL, NULL, NULL)</v>
      </c>
      <c r="R2653" t="s">
        <v>10327</v>
      </c>
    </row>
    <row r="2654" spans="1:18" hidden="1" x14ac:dyDescent="0.25">
      <c r="A2654" s="7">
        <f>anotacoes!D2654</f>
        <v>40580</v>
      </c>
      <c r="B2654" t="str">
        <f>anotacoes!C2654</f>
        <v>GRAND SLAM PARIS 2011</v>
      </c>
      <c r="C2654" t="str">
        <f>anotacoes!E2654</f>
        <v>ELMONT, G</v>
      </c>
      <c r="D2654" t="str">
        <f>anotacoes!F2654</f>
        <v>KIM, J B</v>
      </c>
      <c r="E2654" t="s">
        <v>10325</v>
      </c>
      <c r="F2654">
        <f>anotacoes!A2654</f>
        <v>41</v>
      </c>
      <c r="G2654">
        <f>anotacoes!B2654</f>
        <v>74</v>
      </c>
      <c r="H2654" t="str">
        <f>anotacoes!K2654</f>
        <v xml:space="preserve"> 00:07:34,756</v>
      </c>
      <c r="I2654" t="str">
        <f>anotacoes!L2654</f>
        <v xml:space="preserve"> 00:08:25,290</v>
      </c>
      <c r="J2654" t="str">
        <f>IF(L2654="PAUSE",E2654,IF(anotacoes!G2658=conversao_anotacoes!C2654,conversao_anotacoes!C2654,conversao_anotacoes!D2654))</f>
        <v>ELMONT, G</v>
      </c>
      <c r="K2654" t="str">
        <f t="shared" si="82"/>
        <v>KIM, J B</v>
      </c>
      <c r="L2654" t="str">
        <f>UPPER(anotacoes!H2654)</f>
        <v>TRYING TO GRIP</v>
      </c>
      <c r="M2654" t="str">
        <f>IF(OR(L2654="ATTACK",L2654="FINTA"),"&lt;TECNICA&gt;",UPPER(anotacoes!I2654))</f>
        <v>LEFT</v>
      </c>
      <c r="N2654" t="str">
        <f>IF(OR(L2654="ATTACK",L2654="FINTA"),UPPER(anotacoes!I2654),"")</f>
        <v/>
      </c>
      <c r="O2654" s="6" t="str">
        <f>IF(anotacoes!N2654=0,"",anotacoes!N2654)</f>
        <v/>
      </c>
      <c r="P2654" t="str">
        <f>IF(anotacoes!M2654=0,"",UPPER(anotacoes!M2654))</f>
        <v/>
      </c>
      <c r="Q2654" t="str">
        <f t="shared" si="83"/>
        <v>INSERT INTO CONVERSAO_LUTA_ACAO (cd_conversao, id_luta, sequencia, momento_inicio, momento_fim, quem_faz, quem_sofre, acao_tipo, acao, tecnica, direcao, pontuacao) VALUES (1, 41, 74, TRIM(' 00:07:34,756'), TRIM(' 00:08:25,290'), 'ELMONT, G', 'KIM, J B', 'TRYING TO GRIP', 'LEFT', NULL, NULL, NULL)</v>
      </c>
      <c r="R2654" t="s">
        <v>10327</v>
      </c>
    </row>
    <row r="2655" spans="1:18" hidden="1" x14ac:dyDescent="0.25">
      <c r="A2655" s="7">
        <f>anotacoes!D2655</f>
        <v>40580</v>
      </c>
      <c r="B2655" t="str">
        <f>anotacoes!C2655</f>
        <v>GRAND SLAM PARIS 2011</v>
      </c>
      <c r="C2655" t="str">
        <f>anotacoes!E2655</f>
        <v>ELMONT, G</v>
      </c>
      <c r="D2655" t="str">
        <f>anotacoes!F2655</f>
        <v>KIM, J B</v>
      </c>
      <c r="E2655" t="s">
        <v>10325</v>
      </c>
      <c r="F2655">
        <f>anotacoes!A2655</f>
        <v>41</v>
      </c>
      <c r="G2655">
        <f>anotacoes!B2655</f>
        <v>75</v>
      </c>
      <c r="H2655" t="str">
        <f>anotacoes!K2655</f>
        <v xml:space="preserve"> 00:08:25,290</v>
      </c>
      <c r="I2655" t="str">
        <f>anotacoes!L2655</f>
        <v xml:space="preserve"> 00:08:37,258</v>
      </c>
      <c r="J2655" t="str">
        <f>IF(L2655="PAUSE",E2655,IF(anotacoes!G2659=conversao_anotacoes!C2655,conversao_anotacoes!C2655,conversao_anotacoes!D2655))</f>
        <v>ELMONT, G</v>
      </c>
      <c r="K2655" t="str">
        <f t="shared" si="82"/>
        <v>KIM, J B</v>
      </c>
      <c r="L2655" t="str">
        <f>UPPER(anotacoes!H2655)</f>
        <v>GRIP TIME</v>
      </c>
      <c r="M2655" t="str">
        <f>IF(OR(L2655="ATTACK",L2655="FINTA"),"&lt;TECNICA&gt;",UPPER(anotacoes!I2655))</f>
        <v>RIGHT SLEEVE LEFT SLEEVE</v>
      </c>
      <c r="N2655" t="str">
        <f>IF(OR(L2655="ATTACK",L2655="FINTA"),UPPER(anotacoes!I2655),"")</f>
        <v/>
      </c>
      <c r="O2655" s="6" t="str">
        <f>IF(anotacoes!N2655=0,"",anotacoes!N2655)</f>
        <v/>
      </c>
      <c r="P2655" t="str">
        <f>IF(anotacoes!M2655=0,"",UPPER(anotacoes!M2655))</f>
        <v/>
      </c>
      <c r="Q2655" t="str">
        <f t="shared" si="83"/>
        <v>INSERT INTO CONVERSAO_LUTA_ACAO (cd_conversao, id_luta, sequencia, momento_inicio, momento_fim, quem_faz, quem_sofre, acao_tipo, acao, tecnica, direcao, pontuacao) VALUES (1, 41, 75, TRIM(' 00:08:25,290'), TRIM(' 00:08:37,258'), 'ELMONT, G', 'KIM, J B', 'GRIP TIME', 'RIGHT SLEEVE LEFT SLEEVE', NULL, NULL, NULL)</v>
      </c>
      <c r="R2655" t="s">
        <v>10327</v>
      </c>
    </row>
    <row r="2656" spans="1:18" hidden="1" x14ac:dyDescent="0.25">
      <c r="A2656" s="7">
        <f>anotacoes!D2656</f>
        <v>40580</v>
      </c>
      <c r="B2656" t="str">
        <f>anotacoes!C2656</f>
        <v>GRAND SLAM PARIS 2011</v>
      </c>
      <c r="C2656" t="str">
        <f>anotacoes!E2656</f>
        <v>ELMONT, G</v>
      </c>
      <c r="D2656" t="str">
        <f>anotacoes!F2656</f>
        <v>KIM, J B</v>
      </c>
      <c r="E2656" t="s">
        <v>10325</v>
      </c>
      <c r="F2656">
        <f>anotacoes!A2656</f>
        <v>41</v>
      </c>
      <c r="G2656">
        <f>anotacoes!B2656</f>
        <v>76</v>
      </c>
      <c r="H2656" t="str">
        <f>anotacoes!K2656</f>
        <v xml:space="preserve"> 00:08:37,258</v>
      </c>
      <c r="I2656" t="str">
        <f>anotacoes!L2656</f>
        <v xml:space="preserve"> 00:08:37,258</v>
      </c>
      <c r="J2656" t="str">
        <f>IF(L2656="PAUSE",E2656,IF(anotacoes!G2660=conversao_anotacoes!C2656,conversao_anotacoes!C2656,conversao_anotacoes!D2656))</f>
        <v>ELMONT, G</v>
      </c>
      <c r="K2656" t="str">
        <f t="shared" si="82"/>
        <v>KIM, J B</v>
      </c>
      <c r="L2656" t="str">
        <f>UPPER(anotacoes!H2656)</f>
        <v>ATTACK</v>
      </c>
      <c r="M2656" t="str">
        <f>IF(OR(L2656="ATTACK",L2656="FINTA"),"&lt;TECNICA&gt;",UPPER(anotacoes!I2656))</f>
        <v>&lt;TECNICA&gt;</v>
      </c>
      <c r="N2656" t="str">
        <f>IF(OR(L2656="ATTACK",L2656="FINTA"),UPPER(anotacoes!I2656),"")</f>
        <v>KOUCHI GARI</v>
      </c>
      <c r="O2656" s="6">
        <f>IF(anotacoes!N2656=0,"",anotacoes!N2656)</f>
        <v>2</v>
      </c>
      <c r="P2656" t="str">
        <f>IF(anotacoes!M2656=0,"",UPPER(anotacoes!M2656))</f>
        <v/>
      </c>
      <c r="Q2656" t="str">
        <f t="shared" si="83"/>
        <v>INSERT INTO CONVERSAO_LUTA_ACAO (cd_conversao, id_luta, sequencia, momento_inicio, momento_fim, quem_faz, quem_sofre, acao_tipo, acao, tecnica, direcao, pontuacao) VALUES (1, 41, 76, TRIM(' 00:08:37,258'), TRIM(' 00:08:37,258'), 'ELMONT, G', 'KIM, J B', 'ATTACK', '&lt;TECNICA&gt;', 'KOUCHI GARI', 2, NULL)</v>
      </c>
      <c r="R2656" t="s">
        <v>10327</v>
      </c>
    </row>
    <row r="2657" spans="1:18" hidden="1" x14ac:dyDescent="0.25">
      <c r="A2657" s="7">
        <f>anotacoes!D2657</f>
        <v>40580</v>
      </c>
      <c r="B2657" t="str">
        <f>anotacoes!C2657</f>
        <v>GRAND SLAM PARIS 2011</v>
      </c>
      <c r="C2657" t="str">
        <f>anotacoes!E2657</f>
        <v>ELMONT, G</v>
      </c>
      <c r="D2657" t="str">
        <f>anotacoes!F2657</f>
        <v>KIM, J B</v>
      </c>
      <c r="E2657" t="s">
        <v>10325</v>
      </c>
      <c r="F2657">
        <f>anotacoes!A2657</f>
        <v>41</v>
      </c>
      <c r="G2657">
        <f>anotacoes!B2657</f>
        <v>77</v>
      </c>
      <c r="H2657" t="str">
        <f>anotacoes!K2657</f>
        <v xml:space="preserve"> 00:08:37,258</v>
      </c>
      <c r="I2657" t="str">
        <f>anotacoes!L2657</f>
        <v xml:space="preserve"> 00:08:40,347</v>
      </c>
      <c r="J2657" t="str">
        <f>IF(L2657="PAUSE",E2657,IF(anotacoes!G2661=conversao_anotacoes!C2657,conversao_anotacoes!C2657,conversao_anotacoes!D2657))</f>
        <v>ELMONT, G</v>
      </c>
      <c r="K2657" t="str">
        <f t="shared" si="82"/>
        <v>KIM, J B</v>
      </c>
      <c r="L2657" t="str">
        <f>UPPER(anotacoes!H2657)</f>
        <v>GRIP TIME</v>
      </c>
      <c r="M2657" t="str">
        <f>IF(OR(L2657="ATTACK",L2657="FINTA"),"&lt;TECNICA&gt;",UPPER(anotacoes!I2657))</f>
        <v>RIGHT SLEEVE LEFT SLEEVE</v>
      </c>
      <c r="N2657" t="str">
        <f>IF(OR(L2657="ATTACK",L2657="FINTA"),UPPER(anotacoes!I2657),"")</f>
        <v/>
      </c>
      <c r="O2657" s="6" t="str">
        <f>IF(anotacoes!N2657=0,"",anotacoes!N2657)</f>
        <v/>
      </c>
      <c r="P2657" t="str">
        <f>IF(anotacoes!M2657=0,"",UPPER(anotacoes!M2657))</f>
        <v/>
      </c>
      <c r="Q2657" t="str">
        <f t="shared" si="83"/>
        <v>INSERT INTO CONVERSAO_LUTA_ACAO (cd_conversao, id_luta, sequencia, momento_inicio, momento_fim, quem_faz, quem_sofre, acao_tipo, acao, tecnica, direcao, pontuacao) VALUES (1, 41, 77, TRIM(' 00:08:37,258'), TRIM(' 00:08:40,347'), 'ELMONT, G', 'KIM, J B', 'GRIP TIME', 'RIGHT SLEEVE LEFT SLEEVE', NULL, NULL, NULL)</v>
      </c>
      <c r="R2657" t="s">
        <v>10327</v>
      </c>
    </row>
    <row r="2658" spans="1:18" hidden="1" x14ac:dyDescent="0.25">
      <c r="A2658" s="7">
        <f>anotacoes!D2658</f>
        <v>40580</v>
      </c>
      <c r="B2658" t="str">
        <f>anotacoes!C2658</f>
        <v>GRAND SLAM PARIS 2011</v>
      </c>
      <c r="C2658" t="str">
        <f>anotacoes!E2658</f>
        <v>ELMONT, G</v>
      </c>
      <c r="D2658" t="str">
        <f>anotacoes!F2658</f>
        <v>KIM, J B</v>
      </c>
      <c r="E2658" t="s">
        <v>10325</v>
      </c>
      <c r="F2658">
        <f>anotacoes!A2658</f>
        <v>41</v>
      </c>
      <c r="G2658">
        <f>anotacoes!B2658</f>
        <v>78</v>
      </c>
      <c r="H2658" t="str">
        <f>anotacoes!K2658</f>
        <v xml:space="preserve"> 00:08:40,347</v>
      </c>
      <c r="I2658" t="str">
        <f>anotacoes!L2658</f>
        <v xml:space="preserve"> 00:08:40,994</v>
      </c>
      <c r="J2658" t="str">
        <f>IF(L2658="PAUSE",E2658,IF(anotacoes!G2662=conversao_anotacoes!C2658,conversao_anotacoes!C2658,conversao_anotacoes!D2658))</f>
        <v>ELMONT, G</v>
      </c>
      <c r="K2658" t="str">
        <f t="shared" si="82"/>
        <v>KIM, J B</v>
      </c>
      <c r="L2658" t="str">
        <f>UPPER(anotacoes!H2658)</f>
        <v>DEFENSE</v>
      </c>
      <c r="M2658" t="str">
        <f>IF(OR(L2658="ATTACK",L2658="FINTA"),"&lt;TECNICA&gt;",UPPER(anotacoes!I2658))</f>
        <v>TAE-SABAKI RIGHT</v>
      </c>
      <c r="N2658" t="str">
        <f>IF(OR(L2658="ATTACK",L2658="FINTA"),UPPER(anotacoes!I2658),"")</f>
        <v/>
      </c>
      <c r="O2658" s="6" t="str">
        <f>IF(anotacoes!N2658=0,"",anotacoes!N2658)</f>
        <v/>
      </c>
      <c r="P2658" t="str">
        <f>IF(anotacoes!M2658=0,"",UPPER(anotacoes!M2658))</f>
        <v/>
      </c>
      <c r="Q2658" t="str">
        <f t="shared" si="83"/>
        <v>INSERT INTO CONVERSAO_LUTA_ACAO (cd_conversao, id_luta, sequencia, momento_inicio, momento_fim, quem_faz, quem_sofre, acao_tipo, acao, tecnica, direcao, pontuacao) VALUES (1, 41, 78, TRIM(' 00:08:40,347'), TRIM(' 00:08:40,994'), 'ELMONT, G', 'KIM, J B', 'DEFENSE', 'TAE-SABAKI RIGHT', NULL, NULL, NULL)</v>
      </c>
      <c r="R2658" t="s">
        <v>10327</v>
      </c>
    </row>
    <row r="2659" spans="1:18" hidden="1" x14ac:dyDescent="0.25">
      <c r="A2659" s="7">
        <f>anotacoes!D2659</f>
        <v>40580</v>
      </c>
      <c r="B2659" t="str">
        <f>anotacoes!C2659</f>
        <v>GRAND SLAM PARIS 2011</v>
      </c>
      <c r="C2659" t="str">
        <f>anotacoes!E2659</f>
        <v>ELMONT, G</v>
      </c>
      <c r="D2659" t="str">
        <f>anotacoes!F2659</f>
        <v>KIM, J B</v>
      </c>
      <c r="E2659" t="s">
        <v>10325</v>
      </c>
      <c r="F2659">
        <f>anotacoes!A2659</f>
        <v>41</v>
      </c>
      <c r="G2659">
        <f>anotacoes!B2659</f>
        <v>79</v>
      </c>
      <c r="H2659" t="str">
        <f>anotacoes!K2659</f>
        <v xml:space="preserve"> 00:08:40,994</v>
      </c>
      <c r="I2659" t="str">
        <f>anotacoes!L2659</f>
        <v xml:space="preserve"> 00:08:47,963</v>
      </c>
      <c r="J2659" t="str">
        <f>IF(L2659="PAUSE",E2659,IF(anotacoes!G2663=conversao_anotacoes!C2659,conversao_anotacoes!C2659,conversao_anotacoes!D2659))</f>
        <v>ELMONT, G</v>
      </c>
      <c r="K2659" t="str">
        <f t="shared" si="82"/>
        <v>KIM, J B</v>
      </c>
      <c r="L2659" t="str">
        <f>UPPER(anotacoes!H2659)</f>
        <v>GROUNDWORK COMBAT</v>
      </c>
      <c r="M2659" t="str">
        <f>IF(OR(L2659="ATTACK",L2659="FINTA"),"&lt;TECNICA&gt;",UPPER(anotacoes!I2659))</f>
        <v>DEFENSIVE POSITION</v>
      </c>
      <c r="N2659" t="str">
        <f>IF(OR(L2659="ATTACK",L2659="FINTA"),UPPER(anotacoes!I2659),"")</f>
        <v/>
      </c>
      <c r="O2659" s="6" t="str">
        <f>IF(anotacoes!N2659=0,"",anotacoes!N2659)</f>
        <v/>
      </c>
      <c r="P2659" t="str">
        <f>IF(anotacoes!M2659=0,"",UPPER(anotacoes!M2659))</f>
        <v/>
      </c>
      <c r="Q2659" t="str">
        <f t="shared" si="83"/>
        <v>INSERT INTO CONVERSAO_LUTA_ACAO (cd_conversao, id_luta, sequencia, momento_inicio, momento_fim, quem_faz, quem_sofre, acao_tipo, acao, tecnica, direcao, pontuacao) VALUES (1, 41, 79, TRIM(' 00:08:40,994'), TRIM(' 00:08:47,963'), 'ELMONT, G', 'KIM, J B', 'GROUNDWORK COMBAT', 'DEFENSIVE POSITION', NULL, NULL, NULL)</v>
      </c>
      <c r="R2659" t="s">
        <v>10327</v>
      </c>
    </row>
    <row r="2660" spans="1:18" hidden="1" x14ac:dyDescent="0.25">
      <c r="A2660" s="7">
        <f>anotacoes!D2660</f>
        <v>40580</v>
      </c>
      <c r="B2660" t="str">
        <f>anotacoes!C2660</f>
        <v>GRAND SLAM PARIS 2011</v>
      </c>
      <c r="C2660" t="str">
        <f>anotacoes!E2660</f>
        <v>ELMONT, G</v>
      </c>
      <c r="D2660" t="str">
        <f>anotacoes!F2660</f>
        <v>KIM, J B</v>
      </c>
      <c r="E2660" t="s">
        <v>10325</v>
      </c>
      <c r="F2660">
        <f>anotacoes!A2660</f>
        <v>41</v>
      </c>
      <c r="G2660">
        <f>anotacoes!B2660</f>
        <v>80</v>
      </c>
      <c r="H2660" t="str">
        <f>anotacoes!K2660</f>
        <v xml:space="preserve"> 00:08:47,963</v>
      </c>
      <c r="I2660" t="str">
        <f>anotacoes!L2660</f>
        <v xml:space="preserve"> 00:08:56,036</v>
      </c>
      <c r="J2660" t="str">
        <f>IF(L2660="PAUSE",E2660,IF(anotacoes!G2664=conversao_anotacoes!C2660,conversao_anotacoes!C2660,conversao_anotacoes!D2660))</f>
        <v>&lt;ARBITRO_DESCONHECIDO&gt;</v>
      </c>
      <c r="K2660" t="str">
        <f t="shared" si="82"/>
        <v/>
      </c>
      <c r="L2660" t="str">
        <f>UPPER(anotacoes!H2660)</f>
        <v>PAUSE</v>
      </c>
      <c r="M2660" t="str">
        <f>IF(OR(L2660="ATTACK",L2660="FINTA"),"&lt;TECNICA&gt;",UPPER(anotacoes!I2660))</f>
        <v>&lt;NAO_CLASSIFICADO&gt;</v>
      </c>
      <c r="N2660" t="str">
        <f>IF(OR(L2660="ATTACK",L2660="FINTA"),UPPER(anotacoes!I2660),"")</f>
        <v/>
      </c>
      <c r="O2660" s="6" t="str">
        <f>IF(anotacoes!N2660=0,"",anotacoes!N2660)</f>
        <v/>
      </c>
      <c r="P2660" t="str">
        <f>IF(anotacoes!M2660=0,"",UPPER(anotacoes!M2660))</f>
        <v/>
      </c>
      <c r="Q2660" t="str">
        <f t="shared" si="83"/>
        <v>INSERT INTO CONVERSAO_LUTA_ACAO (cd_conversao, id_luta, sequencia, momento_inicio, momento_fim, quem_faz, quem_sofre, acao_tipo, acao, tecnica, direcao, pontuacao) VALUES (1, 41, 80, TRIM(' 00:08:47,963'), TRIM(' 00:08:56,036'), '&lt;ARBITRO_DESCONHECIDO&gt;', '', 'PAUSE', '&lt;NAO_CLASSIFICADO&gt;', NULL, NULL, NULL)</v>
      </c>
      <c r="R2660" t="s">
        <v>10327</v>
      </c>
    </row>
    <row r="2661" spans="1:18" hidden="1" x14ac:dyDescent="0.25">
      <c r="A2661" s="7">
        <f>anotacoes!D2661</f>
        <v>40580</v>
      </c>
      <c r="B2661" t="str">
        <f>anotacoes!C2661</f>
        <v>GRAND SLAM PARIS 2011</v>
      </c>
      <c r="C2661" t="str">
        <f>anotacoes!E2661</f>
        <v>ELMONT, G</v>
      </c>
      <c r="D2661" t="str">
        <f>anotacoes!F2661</f>
        <v>KIM, J B</v>
      </c>
      <c r="E2661" t="s">
        <v>10325</v>
      </c>
      <c r="F2661">
        <f>anotacoes!A2661</f>
        <v>41</v>
      </c>
      <c r="G2661">
        <f>anotacoes!B2661</f>
        <v>81</v>
      </c>
      <c r="H2661" t="str">
        <f>anotacoes!K2661</f>
        <v xml:space="preserve"> 00:08:56,036</v>
      </c>
      <c r="I2661" t="str">
        <f>anotacoes!L2661</f>
        <v xml:space="preserve"> 00:08:57,560</v>
      </c>
      <c r="J2661" t="str">
        <f>IF(L2661="PAUSE",E2661,IF(anotacoes!G2665=conversao_anotacoes!C2661,conversao_anotacoes!C2661,conversao_anotacoes!D2661))</f>
        <v>ELMONT, G</v>
      </c>
      <c r="K2661" t="str">
        <f t="shared" si="82"/>
        <v>KIM, J B</v>
      </c>
      <c r="L2661" t="str">
        <f>UPPER(anotacoes!H2661)</f>
        <v>DISPLACEMENT</v>
      </c>
      <c r="M2661" t="str">
        <f>IF(OR(L2661="ATTACK",L2661="FINTA"),"&lt;TECNICA&gt;",UPPER(anotacoes!I2661))</f>
        <v>TRY TO GRIP WITH CONTACT</v>
      </c>
      <c r="N2661" t="str">
        <f>IF(OR(L2661="ATTACK",L2661="FINTA"),UPPER(anotacoes!I2661),"")</f>
        <v/>
      </c>
      <c r="O2661" s="6" t="str">
        <f>IF(anotacoes!N2661=0,"",anotacoes!N2661)</f>
        <v/>
      </c>
      <c r="P2661" t="str">
        <f>IF(anotacoes!M2661=0,"",UPPER(anotacoes!M2661))</f>
        <v/>
      </c>
      <c r="Q2661" t="str">
        <f t="shared" si="83"/>
        <v>INSERT INTO CONVERSAO_LUTA_ACAO (cd_conversao, id_luta, sequencia, momento_inicio, momento_fim, quem_faz, quem_sofre, acao_tipo, acao, tecnica, direcao, pontuacao) VALUES (1, 41, 81, TRIM(' 00:08:56,036'), TRIM(' 00:08:57,560'), 'ELMONT, G', 'KIM, J B', 'DISPLACEMENT', 'TRY TO GRIP WITH CONTACT', NULL, NULL, NULL)</v>
      </c>
      <c r="R2661" t="s">
        <v>10327</v>
      </c>
    </row>
    <row r="2662" spans="1:18" hidden="1" x14ac:dyDescent="0.25">
      <c r="A2662" s="7">
        <f>anotacoes!D2662</f>
        <v>40580</v>
      </c>
      <c r="B2662" t="str">
        <f>anotacoes!C2662</f>
        <v>GRAND SLAM PARIS 2011</v>
      </c>
      <c r="C2662" t="str">
        <f>anotacoes!E2662</f>
        <v>ELMONT, G</v>
      </c>
      <c r="D2662" t="str">
        <f>anotacoes!F2662</f>
        <v>KIM, J B</v>
      </c>
      <c r="E2662" t="s">
        <v>10325</v>
      </c>
      <c r="F2662">
        <f>anotacoes!A2662</f>
        <v>41</v>
      </c>
      <c r="G2662">
        <f>anotacoes!B2662</f>
        <v>82</v>
      </c>
      <c r="H2662" t="str">
        <f>anotacoes!K2662</f>
        <v xml:space="preserve"> 00:08:57,560</v>
      </c>
      <c r="I2662" t="str">
        <f>anotacoes!L2662</f>
        <v xml:space="preserve"> 00:08:59,643</v>
      </c>
      <c r="J2662" t="str">
        <f>IF(L2662="PAUSE",E2662,IF(anotacoes!G2666=conversao_anotacoes!C2662,conversao_anotacoes!C2662,conversao_anotacoes!D2662))</f>
        <v>ELMONT, G</v>
      </c>
      <c r="K2662" t="str">
        <f t="shared" si="82"/>
        <v>KIM, J B</v>
      </c>
      <c r="L2662" t="str">
        <f>UPPER(anotacoes!H2662)</f>
        <v>TRYING TO GRIP</v>
      </c>
      <c r="M2662" t="str">
        <f>IF(OR(L2662="ATTACK",L2662="FINTA"),"&lt;TECNICA&gt;",UPPER(anotacoes!I2662))</f>
        <v>LEFT</v>
      </c>
      <c r="N2662" t="str">
        <f>IF(OR(L2662="ATTACK",L2662="FINTA"),UPPER(anotacoes!I2662),"")</f>
        <v/>
      </c>
      <c r="O2662" s="6" t="str">
        <f>IF(anotacoes!N2662=0,"",anotacoes!N2662)</f>
        <v/>
      </c>
      <c r="P2662" t="str">
        <f>IF(anotacoes!M2662=0,"",UPPER(anotacoes!M2662))</f>
        <v/>
      </c>
      <c r="Q2662" t="str">
        <f t="shared" si="83"/>
        <v>INSERT INTO CONVERSAO_LUTA_ACAO (cd_conversao, id_luta, sequencia, momento_inicio, momento_fim, quem_faz, quem_sofre, acao_tipo, acao, tecnica, direcao, pontuacao) VALUES (1, 41, 82, TRIM(' 00:08:57,560'), TRIM(' 00:08:59,643'), 'ELMONT, G', 'KIM, J B', 'TRYING TO GRIP', 'LEFT', NULL, NULL, NULL)</v>
      </c>
      <c r="R2662" t="s">
        <v>10327</v>
      </c>
    </row>
    <row r="2663" spans="1:18" hidden="1" x14ac:dyDescent="0.25">
      <c r="A2663" s="7">
        <f>anotacoes!D2663</f>
        <v>40580</v>
      </c>
      <c r="B2663" t="str">
        <f>anotacoes!C2663</f>
        <v>GRAND SLAM PARIS 2011</v>
      </c>
      <c r="C2663" t="str">
        <f>anotacoes!E2663</f>
        <v>ELMONT, G</v>
      </c>
      <c r="D2663" t="str">
        <f>anotacoes!F2663</f>
        <v>KIM, J B</v>
      </c>
      <c r="E2663" t="s">
        <v>10325</v>
      </c>
      <c r="F2663">
        <f>anotacoes!A2663</f>
        <v>41</v>
      </c>
      <c r="G2663">
        <f>anotacoes!B2663</f>
        <v>83</v>
      </c>
      <c r="H2663" t="str">
        <f>anotacoes!K2663</f>
        <v xml:space="preserve"> 00:08:59,643</v>
      </c>
      <c r="I2663" t="str">
        <f>anotacoes!L2663</f>
        <v xml:space="preserve"> 00:09:00,235</v>
      </c>
      <c r="J2663" t="str">
        <f>IF(L2663="PAUSE",E2663,IF(anotacoes!G2667=conversao_anotacoes!C2663,conversao_anotacoes!C2663,conversao_anotacoes!D2663))</f>
        <v>ELMONT, G</v>
      </c>
      <c r="K2663" t="str">
        <f t="shared" si="82"/>
        <v>KIM, J B</v>
      </c>
      <c r="L2663" t="str">
        <f>UPPER(anotacoes!H2663)</f>
        <v>GRIP TIME</v>
      </c>
      <c r="M2663" t="str">
        <f>IF(OR(L2663="ATTACK",L2663="FINTA"),"&lt;TECNICA&gt;",UPPER(anotacoes!I2663))</f>
        <v>RIGHT SLEEVE</v>
      </c>
      <c r="N2663" t="str">
        <f>IF(OR(L2663="ATTACK",L2663="FINTA"),UPPER(anotacoes!I2663),"")</f>
        <v/>
      </c>
      <c r="O2663" s="6" t="str">
        <f>IF(anotacoes!N2663=0,"",anotacoes!N2663)</f>
        <v/>
      </c>
      <c r="P2663" t="str">
        <f>IF(anotacoes!M2663=0,"",UPPER(anotacoes!M2663))</f>
        <v/>
      </c>
      <c r="Q2663" t="str">
        <f t="shared" si="83"/>
        <v>INSERT INTO CONVERSAO_LUTA_ACAO (cd_conversao, id_luta, sequencia, momento_inicio, momento_fim, quem_faz, quem_sofre, acao_tipo, acao, tecnica, direcao, pontuacao) VALUES (1, 41, 83, TRIM(' 00:08:59,643'), TRIM(' 00:09:00,235'), 'ELMONT, G', 'KIM, J B', 'GRIP TIME', 'RIGHT SLEEVE', NULL, NULL, NULL)</v>
      </c>
      <c r="R2663" t="s">
        <v>10327</v>
      </c>
    </row>
    <row r="2664" spans="1:18" hidden="1" x14ac:dyDescent="0.25">
      <c r="A2664" s="7">
        <f>anotacoes!D2664</f>
        <v>40580</v>
      </c>
      <c r="B2664" t="str">
        <f>anotacoes!C2664</f>
        <v>GRAND SLAM PARIS 2011</v>
      </c>
      <c r="C2664" t="str">
        <f>anotacoes!E2664</f>
        <v>ELMONT, G</v>
      </c>
      <c r="D2664" t="str">
        <f>anotacoes!F2664</f>
        <v>KIM, J B</v>
      </c>
      <c r="E2664" t="s">
        <v>10325</v>
      </c>
      <c r="F2664">
        <f>anotacoes!A2664</f>
        <v>41</v>
      </c>
      <c r="G2664">
        <f>anotacoes!B2664</f>
        <v>84</v>
      </c>
      <c r="H2664" t="str">
        <f>anotacoes!K2664</f>
        <v xml:space="preserve"> 00:09:00,235</v>
      </c>
      <c r="I2664" t="str">
        <f>anotacoes!L2664</f>
        <v xml:space="preserve"> 00:09:09,229</v>
      </c>
      <c r="J2664" t="str">
        <f>IF(L2664="PAUSE",E2664,IF(anotacoes!G2668=conversao_anotacoes!C2664,conversao_anotacoes!C2664,conversao_anotacoes!D2664))</f>
        <v>ELMONT, G</v>
      </c>
      <c r="K2664" t="str">
        <f t="shared" si="82"/>
        <v>KIM, J B</v>
      </c>
      <c r="L2664" t="str">
        <f>UPPER(anotacoes!H2664)</f>
        <v>DISPLACEMENT</v>
      </c>
      <c r="M2664" t="str">
        <f>IF(OR(L2664="ATTACK",L2664="FINTA"),"&lt;TECNICA&gt;",UPPER(anotacoes!I2664))</f>
        <v>2-3 STEP HESITANT LEFT</v>
      </c>
      <c r="N2664" t="str">
        <f>IF(OR(L2664="ATTACK",L2664="FINTA"),UPPER(anotacoes!I2664),"")</f>
        <v/>
      </c>
      <c r="O2664" s="6" t="str">
        <f>IF(anotacoes!N2664=0,"",anotacoes!N2664)</f>
        <v/>
      </c>
      <c r="P2664" t="str">
        <f>IF(anotacoes!M2664=0,"",UPPER(anotacoes!M2664))</f>
        <v/>
      </c>
      <c r="Q2664" t="str">
        <f t="shared" si="83"/>
        <v>INSERT INTO CONVERSAO_LUTA_ACAO (cd_conversao, id_luta, sequencia, momento_inicio, momento_fim, quem_faz, quem_sofre, acao_tipo, acao, tecnica, direcao, pontuacao) VALUES (1, 41, 84, TRIM(' 00:09:00,235'), TRIM(' 00:09:09,229'), 'ELMONT, G', 'KIM, J B', 'DISPLACEMENT', '2-3 STEP HESITANT LEFT', NULL, NULL, NULL)</v>
      </c>
      <c r="R2664" t="s">
        <v>10327</v>
      </c>
    </row>
    <row r="2665" spans="1:18" hidden="1" x14ac:dyDescent="0.25">
      <c r="A2665" s="7">
        <f>anotacoes!D2665</f>
        <v>40580</v>
      </c>
      <c r="B2665" t="str">
        <f>anotacoes!C2665</f>
        <v>GRAND SLAM PARIS 2011</v>
      </c>
      <c r="C2665" t="str">
        <f>anotacoes!E2665</f>
        <v>ELMONT, G</v>
      </c>
      <c r="D2665" t="str">
        <f>anotacoes!F2665</f>
        <v>KIM, J B</v>
      </c>
      <c r="E2665" t="s">
        <v>10325</v>
      </c>
      <c r="F2665">
        <f>anotacoes!A2665</f>
        <v>41</v>
      </c>
      <c r="G2665">
        <f>anotacoes!B2665</f>
        <v>85</v>
      </c>
      <c r="H2665" t="str">
        <f>anotacoes!K2665</f>
        <v xml:space="preserve"> 00:09:09,229</v>
      </c>
      <c r="I2665" t="str">
        <f>anotacoes!L2665</f>
        <v xml:space="preserve"> 00:09:09,229</v>
      </c>
      <c r="J2665" t="str">
        <f>IF(L2665="PAUSE",E2665,IF(anotacoes!G2669=conversao_anotacoes!C2665,conversao_anotacoes!C2665,conversao_anotacoes!D2665))</f>
        <v>ELMONT, G</v>
      </c>
      <c r="K2665" t="str">
        <f t="shared" si="82"/>
        <v>KIM, J B</v>
      </c>
      <c r="L2665" t="str">
        <f>UPPER(anotacoes!H2665)</f>
        <v>DISPLACEMENT</v>
      </c>
      <c r="M2665" t="str">
        <f>IF(OR(L2665="ATTACK",L2665="FINTA"),"&lt;TECNICA&gt;",UPPER(anotacoes!I2665))</f>
        <v>TRY TO GRIP WITH CONTACT</v>
      </c>
      <c r="N2665" t="str">
        <f>IF(OR(L2665="ATTACK",L2665="FINTA"),UPPER(anotacoes!I2665),"")</f>
        <v/>
      </c>
      <c r="O2665" s="6" t="str">
        <f>IF(anotacoes!N2665=0,"",anotacoes!N2665)</f>
        <v/>
      </c>
      <c r="P2665" t="str">
        <f>IF(anotacoes!M2665=0,"",UPPER(anotacoes!M2665))</f>
        <v/>
      </c>
      <c r="Q2665" t="str">
        <f t="shared" si="83"/>
        <v>INSERT INTO CONVERSAO_LUTA_ACAO (cd_conversao, id_luta, sequencia, momento_inicio, momento_fim, quem_faz, quem_sofre, acao_tipo, acao, tecnica, direcao, pontuacao) VALUES (1, 41, 85, TRIM(' 00:09:09,229'), TRIM(' 00:09:09,229'), 'ELMONT, G', 'KIM, J B', 'DISPLACEMENT', 'TRY TO GRIP WITH CONTACT', NULL, NULL, NULL)</v>
      </c>
      <c r="R2665" t="s">
        <v>10327</v>
      </c>
    </row>
    <row r="2666" spans="1:18" hidden="1" x14ac:dyDescent="0.25">
      <c r="A2666" s="7">
        <f>anotacoes!D2666</f>
        <v>40580</v>
      </c>
      <c r="B2666" t="str">
        <f>anotacoes!C2666</f>
        <v>GRAND SLAM PARIS 2011</v>
      </c>
      <c r="C2666" t="str">
        <f>anotacoes!E2666</f>
        <v>ELMONT, G</v>
      </c>
      <c r="D2666" t="str">
        <f>anotacoes!F2666</f>
        <v>KIM, J B</v>
      </c>
      <c r="E2666" t="s">
        <v>10325</v>
      </c>
      <c r="F2666">
        <f>anotacoes!A2666</f>
        <v>41</v>
      </c>
      <c r="G2666">
        <f>anotacoes!B2666</f>
        <v>86</v>
      </c>
      <c r="H2666" t="str">
        <f>anotacoes!K2666</f>
        <v xml:space="preserve"> 00:09:09,229</v>
      </c>
      <c r="I2666" t="str">
        <f>anotacoes!L2666</f>
        <v xml:space="preserve"> 00:09:11,903</v>
      </c>
      <c r="J2666" t="str">
        <f>IF(L2666="PAUSE",E2666,IF(anotacoes!G2670=conversao_anotacoes!C2666,conversao_anotacoes!C2666,conversao_anotacoes!D2666))</f>
        <v>ELMONT, G</v>
      </c>
      <c r="K2666" t="str">
        <f t="shared" si="82"/>
        <v>KIM, J B</v>
      </c>
      <c r="L2666" t="str">
        <f>UPPER(anotacoes!H2666)</f>
        <v>DEFENSE</v>
      </c>
      <c r="M2666" t="str">
        <f>IF(OR(L2666="ATTACK",L2666="FINTA"),"&lt;TECNICA&gt;",UPPER(anotacoes!I2666))</f>
        <v>TAE-SABAKI RIGHT INCLINED</v>
      </c>
      <c r="N2666" t="str">
        <f>IF(OR(L2666="ATTACK",L2666="FINTA"),UPPER(anotacoes!I2666),"")</f>
        <v/>
      </c>
      <c r="O2666" s="6" t="str">
        <f>IF(anotacoes!N2666=0,"",anotacoes!N2666)</f>
        <v/>
      </c>
      <c r="P2666" t="str">
        <f>IF(anotacoes!M2666=0,"",UPPER(anotacoes!M2666))</f>
        <v/>
      </c>
      <c r="Q2666" t="str">
        <f t="shared" si="83"/>
        <v>INSERT INTO CONVERSAO_LUTA_ACAO (cd_conversao, id_luta, sequencia, momento_inicio, momento_fim, quem_faz, quem_sofre, acao_tipo, acao, tecnica, direcao, pontuacao) VALUES (1, 41, 86, TRIM(' 00:09:09,229'), TRIM(' 00:09:11,903'), 'ELMONT, G', 'KIM, J B', 'DEFENSE', 'TAE-SABAKI RIGHT INCLINED', NULL, NULL, NULL)</v>
      </c>
      <c r="R2666" t="s">
        <v>10327</v>
      </c>
    </row>
    <row r="2667" spans="1:18" hidden="1" x14ac:dyDescent="0.25">
      <c r="A2667" s="7">
        <f>anotacoes!D2667</f>
        <v>40580</v>
      </c>
      <c r="B2667" t="str">
        <f>anotacoes!C2667</f>
        <v>GRAND SLAM PARIS 2011</v>
      </c>
      <c r="C2667" t="str">
        <f>anotacoes!E2667</f>
        <v>ELMONT, G</v>
      </c>
      <c r="D2667" t="str">
        <f>anotacoes!F2667</f>
        <v>KIM, J B</v>
      </c>
      <c r="E2667" t="s">
        <v>10325</v>
      </c>
      <c r="F2667">
        <f>anotacoes!A2667</f>
        <v>41</v>
      </c>
      <c r="G2667">
        <f>anotacoes!B2667</f>
        <v>87</v>
      </c>
      <c r="H2667" t="str">
        <f>anotacoes!K2667</f>
        <v xml:space="preserve"> 00:09:12,075</v>
      </c>
      <c r="I2667" t="str">
        <f>anotacoes!L2667</f>
        <v xml:space="preserve"> 00:10:07,617</v>
      </c>
      <c r="J2667" t="str">
        <f>IF(L2667="PAUSE",E2667,IF(anotacoes!G2671=conversao_anotacoes!C2667,conversao_anotacoes!C2667,conversao_anotacoes!D2667))</f>
        <v>ELMONT, G</v>
      </c>
      <c r="K2667" t="str">
        <f t="shared" si="82"/>
        <v>KIM, J B</v>
      </c>
      <c r="L2667" t="str">
        <f>UPPER(anotacoes!H2667)</f>
        <v>GROUNDWORK COMBAT</v>
      </c>
      <c r="M2667" t="str">
        <f>IF(OR(L2667="ATTACK",L2667="FINTA"),"&lt;TECNICA&gt;",UPPER(anotacoes!I2667))</f>
        <v>DEFENSIVE POSITION</v>
      </c>
      <c r="N2667" t="str">
        <f>IF(OR(L2667="ATTACK",L2667="FINTA"),UPPER(anotacoes!I2667),"")</f>
        <v/>
      </c>
      <c r="O2667" s="6" t="str">
        <f>IF(anotacoes!N2667=0,"",anotacoes!N2667)</f>
        <v/>
      </c>
      <c r="P2667" t="str">
        <f>IF(anotacoes!M2667=0,"",UPPER(anotacoes!M2667))</f>
        <v/>
      </c>
      <c r="Q2667" t="str">
        <f t="shared" si="83"/>
        <v>INSERT INTO CONVERSAO_LUTA_ACAO (cd_conversao, id_luta, sequencia, momento_inicio, momento_fim, quem_faz, quem_sofre, acao_tipo, acao, tecnica, direcao, pontuacao) VALUES (1, 41, 87, TRIM(' 00:09:12,075'), TRIM(' 00:10:07,617'), 'ELMONT, G', 'KIM, J B', 'GROUNDWORK COMBAT', 'DEFENSIVE POSITION', NULL, NULL, NULL)</v>
      </c>
      <c r="R2667" t="s">
        <v>10327</v>
      </c>
    </row>
    <row r="2668" spans="1:18" hidden="1" x14ac:dyDescent="0.25">
      <c r="A2668" s="7">
        <f>anotacoes!D2668</f>
        <v>40580</v>
      </c>
      <c r="B2668" t="str">
        <f>anotacoes!C2668</f>
        <v>GRAND SLAM PARIS 2011</v>
      </c>
      <c r="C2668" t="str">
        <f>anotacoes!E2668</f>
        <v>ELMONT, G</v>
      </c>
      <c r="D2668" t="str">
        <f>anotacoes!F2668</f>
        <v>KIM, J B</v>
      </c>
      <c r="E2668" t="s">
        <v>10325</v>
      </c>
      <c r="F2668">
        <f>anotacoes!A2668</f>
        <v>41</v>
      </c>
      <c r="G2668">
        <f>anotacoes!B2668</f>
        <v>88</v>
      </c>
      <c r="H2668" t="str">
        <f>anotacoes!K2668</f>
        <v xml:space="preserve"> 00:10:07,815</v>
      </c>
      <c r="I2668" t="str">
        <f>anotacoes!L2668</f>
        <v xml:space="preserve"> 00:10:35,493</v>
      </c>
      <c r="J2668" t="str">
        <f>IF(L2668="PAUSE",E2668,IF(anotacoes!G2672=conversao_anotacoes!C2668,conversao_anotacoes!C2668,conversao_anotacoes!D2668))</f>
        <v>&lt;ARBITRO_DESCONHECIDO&gt;</v>
      </c>
      <c r="K2668" t="str">
        <f t="shared" si="82"/>
        <v/>
      </c>
      <c r="L2668" t="str">
        <f>UPPER(anotacoes!H2668)</f>
        <v>PAUSE</v>
      </c>
      <c r="M2668" t="str">
        <f>IF(OR(L2668="ATTACK",L2668="FINTA"),"&lt;TECNICA&gt;",UPPER(anotacoes!I2668))</f>
        <v>&lt;NAO_CLASSIFICADO&gt;</v>
      </c>
      <c r="N2668" t="str">
        <f>IF(OR(L2668="ATTACK",L2668="FINTA"),UPPER(anotacoes!I2668),"")</f>
        <v/>
      </c>
      <c r="O2668" s="6" t="str">
        <f>IF(anotacoes!N2668=0,"",anotacoes!N2668)</f>
        <v/>
      </c>
      <c r="P2668" t="str">
        <f>IF(anotacoes!M2668=0,"",UPPER(anotacoes!M2668))</f>
        <v/>
      </c>
      <c r="Q2668" t="str">
        <f t="shared" si="83"/>
        <v>INSERT INTO CONVERSAO_LUTA_ACAO (cd_conversao, id_luta, sequencia, momento_inicio, momento_fim, quem_faz, quem_sofre, acao_tipo, acao, tecnica, direcao, pontuacao) VALUES (1, 41, 88, TRIM(' 00:10:07,815'), TRIM(' 00:10:35,493'), '&lt;ARBITRO_DESCONHECIDO&gt;', '', 'PAUSE', '&lt;NAO_CLASSIFICADO&gt;', NULL, NULL, NULL)</v>
      </c>
      <c r="R2668" t="s">
        <v>10327</v>
      </c>
    </row>
    <row r="2669" spans="1:18" hidden="1" x14ac:dyDescent="0.25">
      <c r="A2669" s="7">
        <f>anotacoes!D2669</f>
        <v>40580</v>
      </c>
      <c r="B2669" t="str">
        <f>anotacoes!C2669</f>
        <v>GRAND SLAM PARIS 2011</v>
      </c>
      <c r="C2669" t="str">
        <f>anotacoes!E2669</f>
        <v>ELMONT, G</v>
      </c>
      <c r="D2669" t="str">
        <f>anotacoes!F2669</f>
        <v>KIM, J B</v>
      </c>
      <c r="E2669" t="s">
        <v>10325</v>
      </c>
      <c r="F2669">
        <f>anotacoes!A2669</f>
        <v>41</v>
      </c>
      <c r="G2669">
        <f>anotacoes!B2669</f>
        <v>89</v>
      </c>
      <c r="H2669" t="str">
        <f>anotacoes!K2669</f>
        <v xml:space="preserve"> 00:10:35,493</v>
      </c>
      <c r="I2669" t="str">
        <f>anotacoes!L2669</f>
        <v xml:space="preserve"> 00:10:45,618</v>
      </c>
      <c r="J2669" t="str">
        <f>IF(L2669="PAUSE",E2669,IF(anotacoes!G2673=conversao_anotacoes!C2669,conversao_anotacoes!C2669,conversao_anotacoes!D2669))</f>
        <v>ELMONT, G</v>
      </c>
      <c r="K2669" t="str">
        <f t="shared" si="82"/>
        <v>KIM, J B</v>
      </c>
      <c r="L2669" t="str">
        <f>UPPER(anotacoes!H2669)</f>
        <v>DISPLACEMENT</v>
      </c>
      <c r="M2669" t="str">
        <f>IF(OR(L2669="ATTACK",L2669="FINTA"),"&lt;TECNICA&gt;",UPPER(anotacoes!I2669))</f>
        <v>2-3 STEP HESITANT LEFT</v>
      </c>
      <c r="N2669" t="str">
        <f>IF(OR(L2669="ATTACK",L2669="FINTA"),UPPER(anotacoes!I2669),"")</f>
        <v/>
      </c>
      <c r="O2669" s="6" t="str">
        <f>IF(anotacoes!N2669=0,"",anotacoes!N2669)</f>
        <v/>
      </c>
      <c r="P2669" t="str">
        <f>IF(anotacoes!M2669=0,"",UPPER(anotacoes!M2669))</f>
        <v/>
      </c>
      <c r="Q2669" t="str">
        <f t="shared" si="83"/>
        <v>INSERT INTO CONVERSAO_LUTA_ACAO (cd_conversao, id_luta, sequencia, momento_inicio, momento_fim, quem_faz, quem_sofre, acao_tipo, acao, tecnica, direcao, pontuacao) VALUES (1, 41, 89, TRIM(' 00:10:35,493'), TRIM(' 00:10:45,618'), 'ELMONT, G', 'KIM, J B', 'DISPLACEMENT', '2-3 STEP HESITANT LEFT', NULL, NULL, NULL)</v>
      </c>
      <c r="R2669" t="s">
        <v>10327</v>
      </c>
    </row>
    <row r="2670" spans="1:18" hidden="1" x14ac:dyDescent="0.25">
      <c r="A2670" s="7">
        <f>anotacoes!D2670</f>
        <v>40580</v>
      </c>
      <c r="B2670" t="str">
        <f>anotacoes!C2670</f>
        <v>GRAND SLAM PARIS 2011</v>
      </c>
      <c r="C2670" t="str">
        <f>anotacoes!E2670</f>
        <v>ELMONT, G</v>
      </c>
      <c r="D2670" t="str">
        <f>anotacoes!F2670</f>
        <v>KIM, J B</v>
      </c>
      <c r="E2670" t="s">
        <v>10325</v>
      </c>
      <c r="F2670">
        <f>anotacoes!A2670</f>
        <v>41</v>
      </c>
      <c r="G2670">
        <f>anotacoes!B2670</f>
        <v>90</v>
      </c>
      <c r="H2670" t="str">
        <f>anotacoes!K2670</f>
        <v xml:space="preserve"> 00:10:45,807</v>
      </c>
      <c r="I2670" t="str">
        <f>anotacoes!L2670</f>
        <v xml:space="preserve"> 00:11:57,314</v>
      </c>
      <c r="J2670" t="str">
        <f>IF(L2670="PAUSE",E2670,IF(anotacoes!G2674=conversao_anotacoes!C2670,conversao_anotacoes!C2670,conversao_anotacoes!D2670))</f>
        <v>&lt;ARBITRO_DESCONHECIDO&gt;</v>
      </c>
      <c r="K2670" t="str">
        <f t="shared" si="82"/>
        <v/>
      </c>
      <c r="L2670" t="str">
        <f>UPPER(anotacoes!H2670)</f>
        <v>PAUSE</v>
      </c>
      <c r="M2670" t="str">
        <f>IF(OR(L2670="ATTACK",L2670="FINTA"),"&lt;TECNICA&gt;",UPPER(anotacoes!I2670))</f>
        <v>GOLDENSCORE</v>
      </c>
      <c r="N2670" t="str">
        <f>IF(OR(L2670="ATTACK",L2670="FINTA"),UPPER(anotacoes!I2670),"")</f>
        <v/>
      </c>
      <c r="O2670" s="6" t="str">
        <f>IF(anotacoes!N2670=0,"",anotacoes!N2670)</f>
        <v/>
      </c>
      <c r="P2670" t="str">
        <f>IF(anotacoes!M2670=0,"",UPPER(anotacoes!M2670))</f>
        <v/>
      </c>
      <c r="Q2670" t="str">
        <f t="shared" si="83"/>
        <v>INSERT INTO CONVERSAO_LUTA_ACAO (cd_conversao, id_luta, sequencia, momento_inicio, momento_fim, quem_faz, quem_sofre, acao_tipo, acao, tecnica, direcao, pontuacao) VALUES (1, 41, 90, TRIM(' 00:10:45,807'), TRIM(' 00:11:57,314'), '&lt;ARBITRO_DESCONHECIDO&gt;', '', 'PAUSE', 'GOLDENSCORE', NULL, NULL, NULL)</v>
      </c>
      <c r="R2670" t="s">
        <v>10327</v>
      </c>
    </row>
    <row r="2671" spans="1:18" hidden="1" x14ac:dyDescent="0.25">
      <c r="A2671" s="7">
        <f>anotacoes!D2671</f>
        <v>40580</v>
      </c>
      <c r="B2671" t="str">
        <f>anotacoes!C2671</f>
        <v>GRAND SLAM PARIS 2011</v>
      </c>
      <c r="C2671" t="str">
        <f>anotacoes!E2671</f>
        <v>ELMONT, G</v>
      </c>
      <c r="D2671" t="str">
        <f>anotacoes!F2671</f>
        <v>KIM, J B</v>
      </c>
      <c r="E2671" t="s">
        <v>10325</v>
      </c>
      <c r="F2671">
        <f>anotacoes!A2671</f>
        <v>41</v>
      </c>
      <c r="G2671">
        <f>anotacoes!B2671</f>
        <v>91</v>
      </c>
      <c r="H2671" t="str">
        <f>anotacoes!K2671</f>
        <v xml:space="preserve"> 00:11:57,314</v>
      </c>
      <c r="I2671" t="str">
        <f>anotacoes!L2671</f>
        <v xml:space="preserve"> 00:11:58,969</v>
      </c>
      <c r="J2671" t="str">
        <f>IF(L2671="PAUSE",E2671,IF(anotacoes!G2675=conversao_anotacoes!C2671,conversao_anotacoes!C2671,conversao_anotacoes!D2671))</f>
        <v>ELMONT, G</v>
      </c>
      <c r="K2671" t="str">
        <f t="shared" si="82"/>
        <v>KIM, J B</v>
      </c>
      <c r="L2671" t="str">
        <f>UPPER(anotacoes!H2671)</f>
        <v>DISPLACEMENT</v>
      </c>
      <c r="M2671" t="str">
        <f>IF(OR(L2671="ATTACK",L2671="FINTA"),"&lt;TECNICA&gt;",UPPER(anotacoes!I2671))</f>
        <v>CIRCULAR LEFT</v>
      </c>
      <c r="N2671" t="str">
        <f>IF(OR(L2671="ATTACK",L2671="FINTA"),UPPER(anotacoes!I2671),"")</f>
        <v/>
      </c>
      <c r="O2671" s="6" t="str">
        <f>IF(anotacoes!N2671=0,"",anotacoes!N2671)</f>
        <v/>
      </c>
      <c r="P2671" t="str">
        <f>IF(anotacoes!M2671=0,"",UPPER(anotacoes!M2671))</f>
        <v/>
      </c>
      <c r="Q2671" t="str">
        <f t="shared" si="83"/>
        <v>INSERT INTO CONVERSAO_LUTA_ACAO (cd_conversao, id_luta, sequencia, momento_inicio, momento_fim, quem_faz, quem_sofre, acao_tipo, acao, tecnica, direcao, pontuacao) VALUES (1, 41, 91, TRIM(' 00:11:57,314'), TRIM(' 00:11:58,969'), 'ELMONT, G', 'KIM, J B', 'DISPLACEMENT', 'CIRCULAR LEFT', NULL, NULL, NULL)</v>
      </c>
      <c r="R2671" t="s">
        <v>10327</v>
      </c>
    </row>
    <row r="2672" spans="1:18" hidden="1" x14ac:dyDescent="0.25">
      <c r="A2672" s="7">
        <f>anotacoes!D2672</f>
        <v>40580</v>
      </c>
      <c r="B2672" t="str">
        <f>anotacoes!C2672</f>
        <v>GRAND SLAM PARIS 2011</v>
      </c>
      <c r="C2672" t="str">
        <f>anotacoes!E2672</f>
        <v>ELMONT, G</v>
      </c>
      <c r="D2672" t="str">
        <f>anotacoes!F2672</f>
        <v>KIM, J B</v>
      </c>
      <c r="E2672" t="s">
        <v>10325</v>
      </c>
      <c r="F2672">
        <f>anotacoes!A2672</f>
        <v>41</v>
      </c>
      <c r="G2672">
        <f>anotacoes!B2672</f>
        <v>92</v>
      </c>
      <c r="H2672" t="str">
        <f>anotacoes!K2672</f>
        <v xml:space="preserve"> 00:11:58,969</v>
      </c>
      <c r="I2672" t="str">
        <f>anotacoes!L2672</f>
        <v xml:space="preserve"> 00:12:00,377</v>
      </c>
      <c r="J2672" t="str">
        <f>IF(L2672="PAUSE",E2672,IF(anotacoes!G2676=conversao_anotacoes!C2672,conversao_anotacoes!C2672,conversao_anotacoes!D2672))</f>
        <v>ELMONT, G</v>
      </c>
      <c r="K2672" t="str">
        <f t="shared" si="82"/>
        <v>KIM, J B</v>
      </c>
      <c r="L2672" t="str">
        <f>UPPER(anotacoes!H2672)</f>
        <v>DISPLACEMENT</v>
      </c>
      <c r="M2672" t="str">
        <f>IF(OR(L2672="ATTACK",L2672="FINTA"),"&lt;TECNICA&gt;",UPPER(anotacoes!I2672))</f>
        <v>2-3 STEP HESITANT LEFT</v>
      </c>
      <c r="N2672" t="str">
        <f>IF(OR(L2672="ATTACK",L2672="FINTA"),UPPER(anotacoes!I2672),"")</f>
        <v/>
      </c>
      <c r="O2672" s="6" t="str">
        <f>IF(anotacoes!N2672=0,"",anotacoes!N2672)</f>
        <v/>
      </c>
      <c r="P2672" t="str">
        <f>IF(anotacoes!M2672=0,"",UPPER(anotacoes!M2672))</f>
        <v/>
      </c>
      <c r="Q2672" t="str">
        <f t="shared" si="83"/>
        <v>INSERT INTO CONVERSAO_LUTA_ACAO (cd_conversao, id_luta, sequencia, momento_inicio, momento_fim, quem_faz, quem_sofre, acao_tipo, acao, tecnica, direcao, pontuacao) VALUES (1, 41, 92, TRIM(' 00:11:58,969'), TRIM(' 00:12:00,377'), 'ELMONT, G', 'KIM, J B', 'DISPLACEMENT', '2-3 STEP HESITANT LEFT', NULL, NULL, NULL)</v>
      </c>
      <c r="R2672" t="s">
        <v>10327</v>
      </c>
    </row>
    <row r="2673" spans="1:18" hidden="1" x14ac:dyDescent="0.25">
      <c r="A2673" s="7">
        <f>anotacoes!D2673</f>
        <v>40580</v>
      </c>
      <c r="B2673" t="str">
        <f>anotacoes!C2673</f>
        <v>GRAND SLAM PARIS 2011</v>
      </c>
      <c r="C2673" t="str">
        <f>anotacoes!E2673</f>
        <v>ELMONT, G</v>
      </c>
      <c r="D2673" t="str">
        <f>anotacoes!F2673</f>
        <v>KIM, J B</v>
      </c>
      <c r="E2673" t="s">
        <v>10325</v>
      </c>
      <c r="F2673">
        <f>anotacoes!A2673</f>
        <v>41</v>
      </c>
      <c r="G2673">
        <f>anotacoes!B2673</f>
        <v>93</v>
      </c>
      <c r="H2673" t="str">
        <f>anotacoes!K2673</f>
        <v xml:space="preserve"> 00:12:00,377</v>
      </c>
      <c r="I2673" t="str">
        <f>anotacoes!L2673</f>
        <v xml:space="preserve"> 00:12:11,549</v>
      </c>
      <c r="J2673" t="str">
        <f>IF(L2673="PAUSE",E2673,IF(anotacoes!G2677=conversao_anotacoes!C2673,conversao_anotacoes!C2673,conversao_anotacoes!D2673))</f>
        <v>ELMONT, G</v>
      </c>
      <c r="K2673" t="str">
        <f t="shared" si="82"/>
        <v>KIM, J B</v>
      </c>
      <c r="L2673" t="str">
        <f>UPPER(anotacoes!H2673)</f>
        <v>DISPLACEMENT</v>
      </c>
      <c r="M2673" t="str">
        <f>IF(OR(L2673="ATTACK",L2673="FINTA"),"&lt;TECNICA&gt;",UPPER(anotacoes!I2673))</f>
        <v>TRY TO GRIP WITH CONTACT</v>
      </c>
      <c r="N2673" t="str">
        <f>IF(OR(L2673="ATTACK",L2673="FINTA"),UPPER(anotacoes!I2673),"")</f>
        <v/>
      </c>
      <c r="O2673" s="6" t="str">
        <f>IF(anotacoes!N2673=0,"",anotacoes!N2673)</f>
        <v/>
      </c>
      <c r="P2673" t="str">
        <f>IF(anotacoes!M2673=0,"",UPPER(anotacoes!M2673))</f>
        <v/>
      </c>
      <c r="Q2673" t="str">
        <f t="shared" si="83"/>
        <v>INSERT INTO CONVERSAO_LUTA_ACAO (cd_conversao, id_luta, sequencia, momento_inicio, momento_fim, quem_faz, quem_sofre, acao_tipo, acao, tecnica, direcao, pontuacao) VALUES (1, 41, 93, TRIM(' 00:12:00,377'), TRIM(' 00:12:11,549'), 'ELMONT, G', 'KIM, J B', 'DISPLACEMENT', 'TRY TO GRIP WITH CONTACT', NULL, NULL, NULL)</v>
      </c>
      <c r="R2673" t="s">
        <v>10327</v>
      </c>
    </row>
    <row r="2674" spans="1:18" hidden="1" x14ac:dyDescent="0.25">
      <c r="A2674" s="7">
        <f>anotacoes!D2674</f>
        <v>40580</v>
      </c>
      <c r="B2674" t="str">
        <f>anotacoes!C2674</f>
        <v>GRAND SLAM PARIS 2011</v>
      </c>
      <c r="C2674" t="str">
        <f>anotacoes!E2674</f>
        <v>ELMONT, G</v>
      </c>
      <c r="D2674" t="str">
        <f>anotacoes!F2674</f>
        <v>KIM, J B</v>
      </c>
      <c r="E2674" t="s">
        <v>10325</v>
      </c>
      <c r="F2674">
        <f>anotacoes!A2674</f>
        <v>41</v>
      </c>
      <c r="G2674">
        <f>anotacoes!B2674</f>
        <v>94</v>
      </c>
      <c r="H2674" t="str">
        <f>anotacoes!K2674</f>
        <v xml:space="preserve"> 00:12:11,549</v>
      </c>
      <c r="I2674" t="str">
        <f>anotacoes!L2674</f>
        <v xml:space="preserve"> 00:12:16,677</v>
      </c>
      <c r="J2674" t="str">
        <f>IF(L2674="PAUSE",E2674,IF(anotacoes!G2678=conversao_anotacoes!C2674,conversao_anotacoes!C2674,conversao_anotacoes!D2674))</f>
        <v>&lt;ARBITRO_DESCONHECIDO&gt;</v>
      </c>
      <c r="K2674" t="str">
        <f t="shared" si="82"/>
        <v/>
      </c>
      <c r="L2674" t="str">
        <f>UPPER(anotacoes!H2674)</f>
        <v>PAUSE</v>
      </c>
      <c r="M2674" t="str">
        <f>IF(OR(L2674="ATTACK",L2674="FINTA"),"&lt;TECNICA&gt;",UPPER(anotacoes!I2674))</f>
        <v>&lt;NAO_CLASSIFICADO&gt;</v>
      </c>
      <c r="N2674" t="str">
        <f>IF(OR(L2674="ATTACK",L2674="FINTA"),UPPER(anotacoes!I2674),"")</f>
        <v/>
      </c>
      <c r="O2674" s="6" t="str">
        <f>IF(anotacoes!N2674=0,"",anotacoes!N2674)</f>
        <v/>
      </c>
      <c r="P2674" t="str">
        <f>IF(anotacoes!M2674=0,"",UPPER(anotacoes!M2674))</f>
        <v/>
      </c>
      <c r="Q2674" t="str">
        <f t="shared" si="83"/>
        <v>INSERT INTO CONVERSAO_LUTA_ACAO (cd_conversao, id_luta, sequencia, momento_inicio, momento_fim, quem_faz, quem_sofre, acao_tipo, acao, tecnica, direcao, pontuacao) VALUES (1, 41, 94, TRIM(' 00:12:11,549'), TRIM(' 00:12:16,677'), '&lt;ARBITRO_DESCONHECIDO&gt;', '', 'PAUSE', '&lt;NAO_CLASSIFICADO&gt;', NULL, NULL, NULL)</v>
      </c>
      <c r="R2674" t="s">
        <v>10327</v>
      </c>
    </row>
    <row r="2675" spans="1:18" hidden="1" x14ac:dyDescent="0.25">
      <c r="A2675" s="7">
        <f>anotacoes!D2675</f>
        <v>40580</v>
      </c>
      <c r="B2675" t="str">
        <f>anotacoes!C2675</f>
        <v>GRAND SLAM PARIS 2011</v>
      </c>
      <c r="C2675" t="str">
        <f>anotacoes!E2675</f>
        <v>ELMONT, G</v>
      </c>
      <c r="D2675" t="str">
        <f>anotacoes!F2675</f>
        <v>KIM, J B</v>
      </c>
      <c r="E2675" t="s">
        <v>10325</v>
      </c>
      <c r="F2675">
        <f>anotacoes!A2675</f>
        <v>41</v>
      </c>
      <c r="G2675">
        <f>anotacoes!B2675</f>
        <v>95</v>
      </c>
      <c r="H2675" t="str">
        <f>anotacoes!K2675</f>
        <v xml:space="preserve"> 00:12:16,870</v>
      </c>
      <c r="I2675" t="str">
        <f>anotacoes!L2675</f>
        <v xml:space="preserve"> 00:12:20,456</v>
      </c>
      <c r="J2675" t="str">
        <f>IF(L2675="PAUSE",E2675,IF(anotacoes!G2679=conversao_anotacoes!C2675,conversao_anotacoes!C2675,conversao_anotacoes!D2675))</f>
        <v>ELMONT, G</v>
      </c>
      <c r="K2675" t="str">
        <f t="shared" si="82"/>
        <v>KIM, J B</v>
      </c>
      <c r="L2675" t="str">
        <f>UPPER(anotacoes!H2675)</f>
        <v>DISPLACEMENT</v>
      </c>
      <c r="M2675" t="str">
        <f>IF(OR(L2675="ATTACK",L2675="FINTA"),"&lt;TECNICA&gt;",UPPER(anotacoes!I2675))</f>
        <v>TRY TO GRIP WITH CONTACT</v>
      </c>
      <c r="N2675" t="str">
        <f>IF(OR(L2675="ATTACK",L2675="FINTA"),UPPER(anotacoes!I2675),"")</f>
        <v/>
      </c>
      <c r="O2675" s="6" t="str">
        <f>IF(anotacoes!N2675=0,"",anotacoes!N2675)</f>
        <v/>
      </c>
      <c r="P2675" t="str">
        <f>IF(anotacoes!M2675=0,"",UPPER(anotacoes!M2675))</f>
        <v/>
      </c>
      <c r="Q2675" t="str">
        <f t="shared" si="83"/>
        <v>INSERT INTO CONVERSAO_LUTA_ACAO (cd_conversao, id_luta, sequencia, momento_inicio, momento_fim, quem_faz, quem_sofre, acao_tipo, acao, tecnica, direcao, pontuacao) VALUES (1, 41, 95, TRIM(' 00:12:16,870'), TRIM(' 00:12:20,456'), 'ELMONT, G', 'KIM, J B', 'DISPLACEMENT', 'TRY TO GRIP WITH CONTACT', NULL, NULL, NULL)</v>
      </c>
      <c r="R2675" t="s">
        <v>10327</v>
      </c>
    </row>
    <row r="2676" spans="1:18" hidden="1" x14ac:dyDescent="0.25">
      <c r="A2676" s="7">
        <f>anotacoes!D2676</f>
        <v>40580</v>
      </c>
      <c r="B2676" t="str">
        <f>anotacoes!C2676</f>
        <v>GRAND SLAM PARIS 2011</v>
      </c>
      <c r="C2676" t="str">
        <f>anotacoes!E2676</f>
        <v>ELMONT, G</v>
      </c>
      <c r="D2676" t="str">
        <f>anotacoes!F2676</f>
        <v>KIM, J B</v>
      </c>
      <c r="E2676" t="s">
        <v>10325</v>
      </c>
      <c r="F2676">
        <f>anotacoes!A2676</f>
        <v>41</v>
      </c>
      <c r="G2676">
        <f>anotacoes!B2676</f>
        <v>96</v>
      </c>
      <c r="H2676" t="str">
        <f>anotacoes!K2676</f>
        <v xml:space="preserve"> 00:12:20,456</v>
      </c>
      <c r="I2676" t="str">
        <f>anotacoes!L2676</f>
        <v xml:space="preserve"> 00:12:25,433</v>
      </c>
      <c r="J2676" t="str">
        <f>IF(L2676="PAUSE",E2676,IF(anotacoes!G2680=conversao_anotacoes!C2676,conversao_anotacoes!C2676,conversao_anotacoes!D2676))</f>
        <v>ELMONT, G</v>
      </c>
      <c r="K2676" t="str">
        <f t="shared" si="82"/>
        <v>KIM, J B</v>
      </c>
      <c r="L2676" t="str">
        <f>UPPER(anotacoes!H2676)</f>
        <v>DISPLACEMENT</v>
      </c>
      <c r="M2676" t="str">
        <f>IF(OR(L2676="ATTACK",L2676="FINTA"),"&lt;TECNICA&gt;",UPPER(anotacoes!I2676))</f>
        <v>TRY TO GRIP WITH CONTACT</v>
      </c>
      <c r="N2676" t="str">
        <f>IF(OR(L2676="ATTACK",L2676="FINTA"),UPPER(anotacoes!I2676),"")</f>
        <v/>
      </c>
      <c r="O2676" s="6" t="str">
        <f>IF(anotacoes!N2676=0,"",anotacoes!N2676)</f>
        <v/>
      </c>
      <c r="P2676" t="str">
        <f>IF(anotacoes!M2676=0,"",UPPER(anotacoes!M2676))</f>
        <v/>
      </c>
      <c r="Q2676" t="str">
        <f t="shared" si="83"/>
        <v>INSERT INTO CONVERSAO_LUTA_ACAO (cd_conversao, id_luta, sequencia, momento_inicio, momento_fim, quem_faz, quem_sofre, acao_tipo, acao, tecnica, direcao, pontuacao) VALUES (1, 41, 96, TRIM(' 00:12:20,456'), TRIM(' 00:12:25,433'), 'ELMONT, G', 'KIM, J B', 'DISPLACEMENT', 'TRY TO GRIP WITH CONTACT', NULL, NULL, NULL)</v>
      </c>
      <c r="R2676" t="s">
        <v>10327</v>
      </c>
    </row>
    <row r="2677" spans="1:18" hidden="1" x14ac:dyDescent="0.25">
      <c r="A2677" s="7">
        <f>anotacoes!D2677</f>
        <v>40580</v>
      </c>
      <c r="B2677" t="str">
        <f>anotacoes!C2677</f>
        <v>GRAND SLAM PARIS 2011</v>
      </c>
      <c r="C2677" t="str">
        <f>anotacoes!E2677</f>
        <v>ELMONT, G</v>
      </c>
      <c r="D2677" t="str">
        <f>anotacoes!F2677</f>
        <v>KIM, J B</v>
      </c>
      <c r="E2677" t="s">
        <v>10325</v>
      </c>
      <c r="F2677">
        <f>anotacoes!A2677</f>
        <v>41</v>
      </c>
      <c r="G2677">
        <f>anotacoes!B2677</f>
        <v>97</v>
      </c>
      <c r="H2677" t="str">
        <f>anotacoes!K2677</f>
        <v xml:space="preserve"> 00:12:25,433</v>
      </c>
      <c r="I2677" t="str">
        <f>anotacoes!L2677</f>
        <v xml:space="preserve"> 00:12:26,805</v>
      </c>
      <c r="J2677" t="str">
        <f>IF(L2677="PAUSE",E2677,IF(anotacoes!G2681=conversao_anotacoes!C2677,conversao_anotacoes!C2677,conversao_anotacoes!D2677))</f>
        <v>ELMONT, G</v>
      </c>
      <c r="K2677" t="str">
        <f t="shared" si="82"/>
        <v>KIM, J B</v>
      </c>
      <c r="L2677" t="str">
        <f>UPPER(anotacoes!H2677)</f>
        <v>TRYING TO GRIP</v>
      </c>
      <c r="M2677" t="str">
        <f>IF(OR(L2677="ATTACK",L2677="FINTA"),"&lt;TECNICA&gt;",UPPER(anotacoes!I2677))</f>
        <v>LEFT</v>
      </c>
      <c r="N2677" t="str">
        <f>IF(OR(L2677="ATTACK",L2677="FINTA"),UPPER(anotacoes!I2677),"")</f>
        <v/>
      </c>
      <c r="O2677" s="6" t="str">
        <f>IF(anotacoes!N2677=0,"",anotacoes!N2677)</f>
        <v/>
      </c>
      <c r="P2677" t="str">
        <f>IF(anotacoes!M2677=0,"",UPPER(anotacoes!M2677))</f>
        <v/>
      </c>
      <c r="Q2677" t="str">
        <f t="shared" si="83"/>
        <v>INSERT INTO CONVERSAO_LUTA_ACAO (cd_conversao, id_luta, sequencia, momento_inicio, momento_fim, quem_faz, quem_sofre, acao_tipo, acao, tecnica, direcao, pontuacao) VALUES (1, 41, 97, TRIM(' 00:12:25,433'), TRIM(' 00:12:26,805'), 'ELMONT, G', 'KIM, J B', 'TRYING TO GRIP', 'LEFT', NULL, NULL, NULL)</v>
      </c>
      <c r="R2677" t="s">
        <v>10327</v>
      </c>
    </row>
    <row r="2678" spans="1:18" hidden="1" x14ac:dyDescent="0.25">
      <c r="A2678" s="7">
        <f>anotacoes!D2678</f>
        <v>40580</v>
      </c>
      <c r="B2678" t="str">
        <f>anotacoes!C2678</f>
        <v>GRAND SLAM PARIS 2011</v>
      </c>
      <c r="C2678" t="str">
        <f>anotacoes!E2678</f>
        <v>ELMONT, G</v>
      </c>
      <c r="D2678" t="str">
        <f>anotacoes!F2678</f>
        <v>KIM, J B</v>
      </c>
      <c r="E2678" t="s">
        <v>10325</v>
      </c>
      <c r="F2678">
        <f>anotacoes!A2678</f>
        <v>41</v>
      </c>
      <c r="G2678">
        <f>anotacoes!B2678</f>
        <v>98</v>
      </c>
      <c r="H2678" t="str">
        <f>anotacoes!K2678</f>
        <v xml:space="preserve"> 00:12:26,805</v>
      </c>
      <c r="I2678" t="str">
        <f>anotacoes!L2678</f>
        <v xml:space="preserve"> 00:12:32,461</v>
      </c>
      <c r="J2678" t="str">
        <f>IF(L2678="PAUSE",E2678,IF(anotacoes!G2682=conversao_anotacoes!C2678,conversao_anotacoes!C2678,conversao_anotacoes!D2678))</f>
        <v>ELMONT, G</v>
      </c>
      <c r="K2678" t="str">
        <f t="shared" si="82"/>
        <v>KIM, J B</v>
      </c>
      <c r="L2678" t="str">
        <f>UPPER(anotacoes!H2678)</f>
        <v>GRIP TIME</v>
      </c>
      <c r="M2678" t="str">
        <f>IF(OR(L2678="ATTACK",L2678="FINTA"),"&lt;TECNICA&gt;",UPPER(anotacoes!I2678))</f>
        <v>RIGHT COLLAR LEFT SLEEVE</v>
      </c>
      <c r="N2678" t="str">
        <f>IF(OR(L2678="ATTACK",L2678="FINTA"),UPPER(anotacoes!I2678),"")</f>
        <v/>
      </c>
      <c r="O2678" s="6" t="str">
        <f>IF(anotacoes!N2678=0,"",anotacoes!N2678)</f>
        <v/>
      </c>
      <c r="P2678" t="str">
        <f>IF(anotacoes!M2678=0,"",UPPER(anotacoes!M2678))</f>
        <v/>
      </c>
      <c r="Q2678" t="str">
        <f t="shared" si="83"/>
        <v>INSERT INTO CONVERSAO_LUTA_ACAO (cd_conversao, id_luta, sequencia, momento_inicio, momento_fim, quem_faz, quem_sofre, acao_tipo, acao, tecnica, direcao, pontuacao) VALUES (1, 41, 98, TRIM(' 00:12:26,805'), TRIM(' 00:12:32,461'), 'ELMONT, G', 'KIM, J B', 'GRIP TIME', 'RIGHT COLLAR LEFT SLEEVE', NULL, NULL, NULL)</v>
      </c>
      <c r="R2678" t="s">
        <v>10327</v>
      </c>
    </row>
    <row r="2679" spans="1:18" hidden="1" x14ac:dyDescent="0.25">
      <c r="A2679" s="7">
        <f>anotacoes!D2679</f>
        <v>40580</v>
      </c>
      <c r="B2679" t="str">
        <f>anotacoes!C2679</f>
        <v>GRAND SLAM PARIS 2011</v>
      </c>
      <c r="C2679" t="str">
        <f>anotacoes!E2679</f>
        <v>ELMONT, G</v>
      </c>
      <c r="D2679" t="str">
        <f>anotacoes!F2679</f>
        <v>KIM, J B</v>
      </c>
      <c r="E2679" t="s">
        <v>10325</v>
      </c>
      <c r="F2679">
        <f>anotacoes!A2679</f>
        <v>41</v>
      </c>
      <c r="G2679">
        <f>anotacoes!B2679</f>
        <v>99</v>
      </c>
      <c r="H2679" t="str">
        <f>anotacoes!K2679</f>
        <v xml:space="preserve"> 00:12:32,461</v>
      </c>
      <c r="I2679" t="str">
        <f>anotacoes!L2679</f>
        <v xml:space="preserve"> 00:12:32,461</v>
      </c>
      <c r="J2679" t="str">
        <f>IF(L2679="PAUSE",E2679,IF(anotacoes!G2683=conversao_anotacoes!C2679,conversao_anotacoes!C2679,conversao_anotacoes!D2679))</f>
        <v>ELMONT, G</v>
      </c>
      <c r="K2679" t="str">
        <f t="shared" si="82"/>
        <v>KIM, J B</v>
      </c>
      <c r="L2679" t="str">
        <f>UPPER(anotacoes!H2679)</f>
        <v>ATTACK</v>
      </c>
      <c r="M2679" t="str">
        <f>IF(OR(L2679="ATTACK",L2679="FINTA"),"&lt;TECNICA&gt;",UPPER(anotacoes!I2679))</f>
        <v>&lt;TECNICA&gt;</v>
      </c>
      <c r="N2679" t="str">
        <f>IF(OR(L2679="ATTACK",L2679="FINTA"),UPPER(anotacoes!I2679),"")</f>
        <v>OUCHI GARI</v>
      </c>
      <c r="O2679" s="6">
        <f>IF(anotacoes!N2679=0,"",anotacoes!N2679)</f>
        <v>2</v>
      </c>
      <c r="P2679" t="str">
        <f>IF(anotacoes!M2679=0,"",UPPER(anotacoes!M2679))</f>
        <v/>
      </c>
      <c r="Q2679" t="str">
        <f t="shared" si="83"/>
        <v>INSERT INTO CONVERSAO_LUTA_ACAO (cd_conversao, id_luta, sequencia, momento_inicio, momento_fim, quem_faz, quem_sofre, acao_tipo, acao, tecnica, direcao, pontuacao) VALUES (1, 41, 99, TRIM(' 00:12:32,461'), TRIM(' 00:12:32,461'), 'ELMONT, G', 'KIM, J B', 'ATTACK', '&lt;TECNICA&gt;', 'OUCHI GARI', 2, NULL)</v>
      </c>
      <c r="R2679" t="s">
        <v>10327</v>
      </c>
    </row>
    <row r="2680" spans="1:18" hidden="1" x14ac:dyDescent="0.25">
      <c r="A2680" s="7">
        <f>anotacoes!D2680</f>
        <v>40580</v>
      </c>
      <c r="B2680" t="str">
        <f>anotacoes!C2680</f>
        <v>GRAND SLAM PARIS 2011</v>
      </c>
      <c r="C2680" t="str">
        <f>anotacoes!E2680</f>
        <v>ELMONT, G</v>
      </c>
      <c r="D2680" t="str">
        <f>anotacoes!F2680</f>
        <v>KIM, J B</v>
      </c>
      <c r="E2680" t="s">
        <v>10325</v>
      </c>
      <c r="F2680">
        <f>anotacoes!A2680</f>
        <v>41</v>
      </c>
      <c r="G2680">
        <f>anotacoes!B2680</f>
        <v>100</v>
      </c>
      <c r="H2680" t="str">
        <f>anotacoes!K2680</f>
        <v xml:space="preserve"> 00:12:32,461</v>
      </c>
      <c r="I2680" t="str">
        <f>anotacoes!L2680</f>
        <v xml:space="preserve"> 00:12:36,124</v>
      </c>
      <c r="J2680" t="str">
        <f>IF(L2680="PAUSE",E2680,IF(anotacoes!G2684=conversao_anotacoes!C2680,conversao_anotacoes!C2680,conversao_anotacoes!D2680))</f>
        <v>ELMONT, G</v>
      </c>
      <c r="K2680" t="str">
        <f t="shared" si="82"/>
        <v>KIM, J B</v>
      </c>
      <c r="L2680" t="str">
        <f>UPPER(anotacoes!H2680)</f>
        <v>TRANSITION</v>
      </c>
      <c r="M2680" t="str">
        <f>IF(OR(L2680="ATTACK",L2680="FINTA"),"&lt;TECNICA&gt;",UPPER(anotacoes!I2680))</f>
        <v>WITHOUT ATTACK</v>
      </c>
      <c r="N2680" t="str">
        <f>IF(OR(L2680="ATTACK",L2680="FINTA"),UPPER(anotacoes!I2680),"")</f>
        <v/>
      </c>
      <c r="O2680" s="6" t="str">
        <f>IF(anotacoes!N2680=0,"",anotacoes!N2680)</f>
        <v/>
      </c>
      <c r="P2680" t="str">
        <f>IF(anotacoes!M2680=0,"",UPPER(anotacoes!M2680))</f>
        <v/>
      </c>
      <c r="Q2680" t="str">
        <f t="shared" si="83"/>
        <v>INSERT INTO CONVERSAO_LUTA_ACAO (cd_conversao, id_luta, sequencia, momento_inicio, momento_fim, quem_faz, quem_sofre, acao_tipo, acao, tecnica, direcao, pontuacao) VALUES (1, 41, 100, TRIM(' 00:12:32,461'), TRIM(' 00:12:36,124'), 'ELMONT, G', 'KIM, J B', 'TRANSITION', 'WITHOUT ATTACK', NULL, NULL, NULL)</v>
      </c>
      <c r="R2680" t="s">
        <v>10327</v>
      </c>
    </row>
    <row r="2681" spans="1:18" hidden="1" x14ac:dyDescent="0.25">
      <c r="A2681" s="7">
        <f>anotacoes!D2681</f>
        <v>40580</v>
      </c>
      <c r="B2681" t="str">
        <f>anotacoes!C2681</f>
        <v>GRAND SLAM PARIS 2011</v>
      </c>
      <c r="C2681" t="str">
        <f>anotacoes!E2681</f>
        <v>ELMONT, G</v>
      </c>
      <c r="D2681" t="str">
        <f>anotacoes!F2681</f>
        <v>KIM, J B</v>
      </c>
      <c r="E2681" t="s">
        <v>10325</v>
      </c>
      <c r="F2681">
        <f>anotacoes!A2681</f>
        <v>41</v>
      </c>
      <c r="G2681">
        <f>anotacoes!B2681</f>
        <v>101</v>
      </c>
      <c r="H2681" t="str">
        <f>anotacoes!K2681</f>
        <v xml:space="preserve"> 00:12:36,320</v>
      </c>
      <c r="I2681" t="str">
        <f>anotacoes!L2681</f>
        <v xml:space="preserve"> 00:12:39,857</v>
      </c>
      <c r="J2681" t="str">
        <f>IF(L2681="PAUSE",E2681,IF(anotacoes!G2685=conversao_anotacoes!C2681,conversao_anotacoes!C2681,conversao_anotacoes!D2681))</f>
        <v>ELMONT, G</v>
      </c>
      <c r="K2681" t="str">
        <f t="shared" si="82"/>
        <v>KIM, J B</v>
      </c>
      <c r="L2681" t="str">
        <f>UPPER(anotacoes!H2681)</f>
        <v>GROUNDWORK COMBAT</v>
      </c>
      <c r="M2681" t="str">
        <f>IF(OR(L2681="ATTACK",L2681="FINTA"),"&lt;TECNICA&gt;",UPPER(anotacoes!I2681))</f>
        <v>DEFENSIVE POSITION</v>
      </c>
      <c r="N2681" t="str">
        <f>IF(OR(L2681="ATTACK",L2681="FINTA"),UPPER(anotacoes!I2681),"")</f>
        <v/>
      </c>
      <c r="O2681" s="6" t="str">
        <f>IF(anotacoes!N2681=0,"",anotacoes!N2681)</f>
        <v/>
      </c>
      <c r="P2681" t="str">
        <f>IF(anotacoes!M2681=0,"",UPPER(anotacoes!M2681))</f>
        <v/>
      </c>
      <c r="Q2681" t="str">
        <f t="shared" si="83"/>
        <v>INSERT INTO CONVERSAO_LUTA_ACAO (cd_conversao, id_luta, sequencia, momento_inicio, momento_fim, quem_faz, quem_sofre, acao_tipo, acao, tecnica, direcao, pontuacao) VALUES (1, 41, 101, TRIM(' 00:12:36,320'), TRIM(' 00:12:39,857'), 'ELMONT, G', 'KIM, J B', 'GROUNDWORK COMBAT', 'DEFENSIVE POSITION', NULL, NULL, NULL)</v>
      </c>
      <c r="R2681" t="s">
        <v>10327</v>
      </c>
    </row>
    <row r="2682" spans="1:18" hidden="1" x14ac:dyDescent="0.25">
      <c r="A2682" s="7">
        <f>anotacoes!D2682</f>
        <v>40580</v>
      </c>
      <c r="B2682" t="str">
        <f>anotacoes!C2682</f>
        <v>GRAND SLAM PARIS 2011</v>
      </c>
      <c r="C2682" t="str">
        <f>anotacoes!E2682</f>
        <v>ELMONT, G</v>
      </c>
      <c r="D2682" t="str">
        <f>anotacoes!F2682</f>
        <v>KIM, J B</v>
      </c>
      <c r="E2682" t="s">
        <v>10325</v>
      </c>
      <c r="F2682">
        <f>anotacoes!A2682</f>
        <v>41</v>
      </c>
      <c r="G2682">
        <f>anotacoes!B2682</f>
        <v>102</v>
      </c>
      <c r="H2682" t="str">
        <f>anotacoes!K2682</f>
        <v xml:space="preserve"> 00:13:20,041</v>
      </c>
      <c r="I2682" t="str">
        <f>anotacoes!L2682</f>
        <v xml:space="preserve"> 00:13:25,470</v>
      </c>
      <c r="J2682" t="str">
        <f>IF(L2682="PAUSE",E2682,IF(anotacoes!G2686=conversao_anotacoes!C2682,conversao_anotacoes!C2682,conversao_anotacoes!D2682))</f>
        <v>&lt;ARBITRO_DESCONHECIDO&gt;</v>
      </c>
      <c r="K2682" t="str">
        <f t="shared" si="82"/>
        <v/>
      </c>
      <c r="L2682" t="str">
        <f>UPPER(anotacoes!H2682)</f>
        <v>PAUSE</v>
      </c>
      <c r="M2682" t="str">
        <f>IF(OR(L2682="ATTACK",L2682="FINTA"),"&lt;TECNICA&gt;",UPPER(anotacoes!I2682))</f>
        <v>&lt;NAO_CLASSIFICADO&gt;</v>
      </c>
      <c r="N2682" t="str">
        <f>IF(OR(L2682="ATTACK",L2682="FINTA"),UPPER(anotacoes!I2682),"")</f>
        <v/>
      </c>
      <c r="O2682" s="6" t="str">
        <f>IF(anotacoes!N2682=0,"",anotacoes!N2682)</f>
        <v/>
      </c>
      <c r="P2682" t="str">
        <f>IF(anotacoes!M2682=0,"",UPPER(anotacoes!M2682))</f>
        <v/>
      </c>
      <c r="Q2682" t="str">
        <f t="shared" si="83"/>
        <v>INSERT INTO CONVERSAO_LUTA_ACAO (cd_conversao, id_luta, sequencia, momento_inicio, momento_fim, quem_faz, quem_sofre, acao_tipo, acao, tecnica, direcao, pontuacao) VALUES (1, 41, 102, TRIM(' 00:13:20,041'), TRIM(' 00:13:25,470'), '&lt;ARBITRO_DESCONHECIDO&gt;', '', 'PAUSE', '&lt;NAO_CLASSIFICADO&gt;', NULL, NULL, NULL)</v>
      </c>
      <c r="R2682" t="s">
        <v>10327</v>
      </c>
    </row>
    <row r="2683" spans="1:18" hidden="1" x14ac:dyDescent="0.25">
      <c r="A2683" s="7">
        <f>anotacoes!D2683</f>
        <v>40580</v>
      </c>
      <c r="B2683" t="str">
        <f>anotacoes!C2683</f>
        <v>GRAND SLAM PARIS 2011</v>
      </c>
      <c r="C2683" t="str">
        <f>anotacoes!E2683</f>
        <v>ELMONT, G</v>
      </c>
      <c r="D2683" t="str">
        <f>anotacoes!F2683</f>
        <v>KIM, J B</v>
      </c>
      <c r="E2683" t="s">
        <v>10325</v>
      </c>
      <c r="F2683">
        <f>anotacoes!A2683</f>
        <v>41</v>
      </c>
      <c r="G2683">
        <f>anotacoes!B2683</f>
        <v>103</v>
      </c>
      <c r="H2683" t="str">
        <f>anotacoes!K2683</f>
        <v xml:space="preserve"> 00:13:25,910</v>
      </c>
      <c r="I2683" t="str">
        <f>anotacoes!L2683</f>
        <v xml:space="preserve"> 00:13:29,331</v>
      </c>
      <c r="J2683" t="str">
        <f>IF(L2683="PAUSE",E2683,IF(anotacoes!G2687=conversao_anotacoes!C2683,conversao_anotacoes!C2683,conversao_anotacoes!D2683))</f>
        <v>ELMONT, G</v>
      </c>
      <c r="K2683" t="str">
        <f t="shared" si="82"/>
        <v>KIM, J B</v>
      </c>
      <c r="L2683" t="str">
        <f>UPPER(anotacoes!H2683)</f>
        <v>DISPLACEMENT</v>
      </c>
      <c r="M2683" t="str">
        <f>IF(OR(L2683="ATTACK",L2683="FINTA"),"&lt;TECNICA&gt;",UPPER(anotacoes!I2683))</f>
        <v>TRY TO GRIP WITH CONTACT</v>
      </c>
      <c r="N2683" t="str">
        <f>IF(OR(L2683="ATTACK",L2683="FINTA"),UPPER(anotacoes!I2683),"")</f>
        <v/>
      </c>
      <c r="O2683" s="6" t="str">
        <f>IF(anotacoes!N2683=0,"",anotacoes!N2683)</f>
        <v/>
      </c>
      <c r="P2683" t="str">
        <f>IF(anotacoes!M2683=0,"",UPPER(anotacoes!M2683))</f>
        <v/>
      </c>
      <c r="Q2683" t="str">
        <f t="shared" si="83"/>
        <v>INSERT INTO CONVERSAO_LUTA_ACAO (cd_conversao, id_luta, sequencia, momento_inicio, momento_fim, quem_faz, quem_sofre, acao_tipo, acao, tecnica, direcao, pontuacao) VALUES (1, 41, 103, TRIM(' 00:13:25,910'), TRIM(' 00:13:29,331'), 'ELMONT, G', 'KIM, J B', 'DISPLACEMENT', 'TRY TO GRIP WITH CONTACT', NULL, NULL, NULL)</v>
      </c>
      <c r="R2683" t="s">
        <v>10327</v>
      </c>
    </row>
    <row r="2684" spans="1:18" hidden="1" x14ac:dyDescent="0.25">
      <c r="A2684" s="7">
        <f>anotacoes!D2684</f>
        <v>40580</v>
      </c>
      <c r="B2684" t="str">
        <f>anotacoes!C2684</f>
        <v>GRAND SLAM PARIS 2011</v>
      </c>
      <c r="C2684" t="str">
        <f>anotacoes!E2684</f>
        <v>ELMONT, G</v>
      </c>
      <c r="D2684" t="str">
        <f>anotacoes!F2684</f>
        <v>KIM, J B</v>
      </c>
      <c r="E2684" t="s">
        <v>10325</v>
      </c>
      <c r="F2684">
        <f>anotacoes!A2684</f>
        <v>41</v>
      </c>
      <c r="G2684">
        <f>anotacoes!B2684</f>
        <v>104</v>
      </c>
      <c r="H2684" t="str">
        <f>anotacoes!K2684</f>
        <v xml:space="preserve"> 00:13:29,485</v>
      </c>
      <c r="I2684" t="str">
        <f>anotacoes!L2684</f>
        <v xml:space="preserve"> 00:13:33,661</v>
      </c>
      <c r="J2684" t="str">
        <f>IF(L2684="PAUSE",E2684,IF(anotacoes!G2688=conversao_anotacoes!C2684,conversao_anotacoes!C2684,conversao_anotacoes!D2684))</f>
        <v>ELMONT, G</v>
      </c>
      <c r="K2684" t="str">
        <f t="shared" si="82"/>
        <v>KIM, J B</v>
      </c>
      <c r="L2684" t="str">
        <f>UPPER(anotacoes!H2684)</f>
        <v>GRIP TIME</v>
      </c>
      <c r="M2684" t="str">
        <f>IF(OR(L2684="ATTACK",L2684="FINTA"),"&lt;TECNICA&gt;",UPPER(anotacoes!I2684))</f>
        <v>RIGHT COLLAR</v>
      </c>
      <c r="N2684" t="str">
        <f>IF(OR(L2684="ATTACK",L2684="FINTA"),UPPER(anotacoes!I2684),"")</f>
        <v/>
      </c>
      <c r="O2684" s="6" t="str">
        <f>IF(anotacoes!N2684=0,"",anotacoes!N2684)</f>
        <v/>
      </c>
      <c r="P2684" t="str">
        <f>IF(anotacoes!M2684=0,"",UPPER(anotacoes!M2684))</f>
        <v/>
      </c>
      <c r="Q2684" t="str">
        <f t="shared" si="83"/>
        <v>INSERT INTO CONVERSAO_LUTA_ACAO (cd_conversao, id_luta, sequencia, momento_inicio, momento_fim, quem_faz, quem_sofre, acao_tipo, acao, tecnica, direcao, pontuacao) VALUES (1, 41, 104, TRIM(' 00:13:29,485'), TRIM(' 00:13:33,661'), 'ELMONT, G', 'KIM, J B', 'GRIP TIME', 'RIGHT COLLAR', NULL, NULL, NULL)</v>
      </c>
      <c r="R2684" t="s">
        <v>10327</v>
      </c>
    </row>
    <row r="2685" spans="1:18" hidden="1" x14ac:dyDescent="0.25">
      <c r="A2685" s="7">
        <f>anotacoes!D2685</f>
        <v>40580</v>
      </c>
      <c r="B2685" t="str">
        <f>anotacoes!C2685</f>
        <v>GRAND SLAM PARIS 2011</v>
      </c>
      <c r="C2685" t="str">
        <f>anotacoes!E2685</f>
        <v>ELMONT, G</v>
      </c>
      <c r="D2685" t="str">
        <f>anotacoes!F2685</f>
        <v>KIM, J B</v>
      </c>
      <c r="E2685" t="s">
        <v>10325</v>
      </c>
      <c r="F2685">
        <f>anotacoes!A2685</f>
        <v>41</v>
      </c>
      <c r="G2685">
        <f>anotacoes!B2685</f>
        <v>105</v>
      </c>
      <c r="H2685" t="str">
        <f>anotacoes!K2685</f>
        <v xml:space="preserve"> 00:13:33,661</v>
      </c>
      <c r="I2685" t="str">
        <f>anotacoes!L2685</f>
        <v xml:space="preserve"> 00:13:35,105</v>
      </c>
      <c r="J2685" t="str">
        <f>IF(L2685="PAUSE",E2685,IF(anotacoes!G2689=conversao_anotacoes!C2685,conversao_anotacoes!C2685,conversao_anotacoes!D2685))</f>
        <v>ELMONT, G</v>
      </c>
      <c r="K2685" t="str">
        <f t="shared" si="82"/>
        <v>KIM, J B</v>
      </c>
      <c r="L2685" t="str">
        <f>UPPER(anotacoes!H2685)</f>
        <v>DEFENSE</v>
      </c>
      <c r="M2685" t="str">
        <f>IF(OR(L2685="ATTACK",L2685="FINTA"),"&lt;TECNICA&gt;",UPPER(anotacoes!I2685))</f>
        <v>USING BODY MASS</v>
      </c>
      <c r="N2685" t="str">
        <f>IF(OR(L2685="ATTACK",L2685="FINTA"),UPPER(anotacoes!I2685),"")</f>
        <v/>
      </c>
      <c r="O2685" s="6" t="str">
        <f>IF(anotacoes!N2685=0,"",anotacoes!N2685)</f>
        <v/>
      </c>
      <c r="P2685" t="str">
        <f>IF(anotacoes!M2685=0,"",UPPER(anotacoes!M2685))</f>
        <v/>
      </c>
      <c r="Q2685" t="str">
        <f t="shared" si="83"/>
        <v>INSERT INTO CONVERSAO_LUTA_ACAO (cd_conversao, id_luta, sequencia, momento_inicio, momento_fim, quem_faz, quem_sofre, acao_tipo, acao, tecnica, direcao, pontuacao) VALUES (1, 41, 105, TRIM(' 00:13:33,661'), TRIM(' 00:13:35,105'), 'ELMONT, G', 'KIM, J B', 'DEFENSE', 'USING BODY MASS', NULL, NULL, NULL)</v>
      </c>
      <c r="R2685" t="s">
        <v>10327</v>
      </c>
    </row>
    <row r="2686" spans="1:18" hidden="1" x14ac:dyDescent="0.25">
      <c r="A2686" s="7">
        <f>anotacoes!D2686</f>
        <v>40580</v>
      </c>
      <c r="B2686" t="str">
        <f>anotacoes!C2686</f>
        <v>GRAND SLAM PARIS 2011</v>
      </c>
      <c r="C2686" t="str">
        <f>anotacoes!E2686</f>
        <v>ELMONT, G</v>
      </c>
      <c r="D2686" t="str">
        <f>anotacoes!F2686</f>
        <v>KIM, J B</v>
      </c>
      <c r="E2686" t="s">
        <v>10325</v>
      </c>
      <c r="F2686">
        <f>anotacoes!A2686</f>
        <v>41</v>
      </c>
      <c r="G2686">
        <f>anotacoes!B2686</f>
        <v>106</v>
      </c>
      <c r="H2686" t="str">
        <f>anotacoes!K2686</f>
        <v xml:space="preserve"> 00:13:35,105</v>
      </c>
      <c r="I2686" t="str">
        <f>anotacoes!L2686</f>
        <v xml:space="preserve"> 00:13:37,740</v>
      </c>
      <c r="J2686" t="str">
        <f>IF(L2686="PAUSE",E2686,IF(anotacoes!G2690=conversao_anotacoes!C2686,conversao_anotacoes!C2686,conversao_anotacoes!D2686))</f>
        <v>ELMONT, G</v>
      </c>
      <c r="K2686" t="str">
        <f t="shared" si="82"/>
        <v>KIM, J B</v>
      </c>
      <c r="L2686" t="str">
        <f>UPPER(anotacoes!H2686)</f>
        <v>GRIP TIME</v>
      </c>
      <c r="M2686" t="str">
        <f>IF(OR(L2686="ATTACK",L2686="FINTA"),"&lt;TECNICA&gt;",UPPER(anotacoes!I2686))</f>
        <v>LEFT BACK RIGHT SLEEVE</v>
      </c>
      <c r="N2686" t="str">
        <f>IF(OR(L2686="ATTACK",L2686="FINTA"),UPPER(anotacoes!I2686),"")</f>
        <v/>
      </c>
      <c r="O2686" s="6" t="str">
        <f>IF(anotacoes!N2686=0,"",anotacoes!N2686)</f>
        <v/>
      </c>
      <c r="P2686" t="str">
        <f>IF(anotacoes!M2686=0,"",UPPER(anotacoes!M2686))</f>
        <v/>
      </c>
      <c r="Q2686" t="str">
        <f t="shared" si="83"/>
        <v>INSERT INTO CONVERSAO_LUTA_ACAO (cd_conversao, id_luta, sequencia, momento_inicio, momento_fim, quem_faz, quem_sofre, acao_tipo, acao, tecnica, direcao, pontuacao) VALUES (1, 41, 106, TRIM(' 00:13:35,105'), TRIM(' 00:13:37,740'), 'ELMONT, G', 'KIM, J B', 'GRIP TIME', 'LEFT BACK RIGHT SLEEVE', NULL, NULL, NULL)</v>
      </c>
      <c r="R2686" t="s">
        <v>10327</v>
      </c>
    </row>
    <row r="2687" spans="1:18" hidden="1" x14ac:dyDescent="0.25">
      <c r="A2687" s="7">
        <f>anotacoes!D2687</f>
        <v>40580</v>
      </c>
      <c r="B2687" t="str">
        <f>anotacoes!C2687</f>
        <v>GRAND SLAM PARIS 2011</v>
      </c>
      <c r="C2687" t="str">
        <f>anotacoes!E2687</f>
        <v>ELMONT, G</v>
      </c>
      <c r="D2687" t="str">
        <f>anotacoes!F2687</f>
        <v>KIM, J B</v>
      </c>
      <c r="E2687" t="s">
        <v>10325</v>
      </c>
      <c r="F2687">
        <f>anotacoes!A2687</f>
        <v>41</v>
      </c>
      <c r="G2687">
        <f>anotacoes!B2687</f>
        <v>107</v>
      </c>
      <c r="H2687" t="str">
        <f>anotacoes!K2687</f>
        <v xml:space="preserve"> 00:13:37,740</v>
      </c>
      <c r="I2687" t="str">
        <f>anotacoes!L2687</f>
        <v xml:space="preserve"> 00:13:39,111</v>
      </c>
      <c r="J2687" t="str">
        <f>IF(L2687="PAUSE",E2687,IF(anotacoes!G2691=conversao_anotacoes!C2687,conversao_anotacoes!C2687,conversao_anotacoes!D2687))</f>
        <v>ELMONT, G</v>
      </c>
      <c r="K2687" t="str">
        <f t="shared" si="82"/>
        <v>KIM, J B</v>
      </c>
      <c r="L2687" t="str">
        <f>UPPER(anotacoes!H2687)</f>
        <v>ATTACK</v>
      </c>
      <c r="M2687" t="str">
        <f>IF(OR(L2687="ATTACK",L2687="FINTA"),"&lt;TECNICA&gt;",UPPER(anotacoes!I2687))</f>
        <v>&lt;TECNICA&gt;</v>
      </c>
      <c r="N2687" t="str">
        <f>IF(OR(L2687="ATTACK",L2687="FINTA"),UPPER(anotacoes!I2687),"")</f>
        <v>OSOTO GARI</v>
      </c>
      <c r="O2687" s="6">
        <f>IF(anotacoes!N2687=0,"",anotacoes!N2687)</f>
        <v>7</v>
      </c>
      <c r="P2687" t="str">
        <f>IF(anotacoes!M2687=0,"",UPPER(anotacoes!M2687))</f>
        <v/>
      </c>
      <c r="Q2687" t="str">
        <f t="shared" si="83"/>
        <v>INSERT INTO CONVERSAO_LUTA_ACAO (cd_conversao, id_luta, sequencia, momento_inicio, momento_fim, quem_faz, quem_sofre, acao_tipo, acao, tecnica, direcao, pontuacao) VALUES (1, 41, 107, TRIM(' 00:13:37,740'), TRIM(' 00:13:39,111'), 'ELMONT, G', 'KIM, J B', 'ATTACK', '&lt;TECNICA&gt;', 'OSOTO GARI', 7, NULL)</v>
      </c>
      <c r="R2687" t="s">
        <v>10327</v>
      </c>
    </row>
    <row r="2688" spans="1:18" hidden="1" x14ac:dyDescent="0.25">
      <c r="A2688" s="7">
        <f>anotacoes!D2688</f>
        <v>40580</v>
      </c>
      <c r="B2688" t="str">
        <f>anotacoes!C2688</f>
        <v>GRAND SLAM PARIS 2011</v>
      </c>
      <c r="C2688" t="str">
        <f>anotacoes!E2688</f>
        <v>ELMONT, G</v>
      </c>
      <c r="D2688" t="str">
        <f>anotacoes!F2688</f>
        <v>KIM, J B</v>
      </c>
      <c r="E2688" t="s">
        <v>10325</v>
      </c>
      <c r="F2688">
        <f>anotacoes!A2688</f>
        <v>41</v>
      </c>
      <c r="G2688">
        <f>anotacoes!B2688</f>
        <v>108</v>
      </c>
      <c r="H2688" t="str">
        <f>anotacoes!K2688</f>
        <v xml:space="preserve"> 00:13:39,299</v>
      </c>
      <c r="I2688" t="str">
        <f>anotacoes!L2688</f>
        <v xml:space="preserve"> 00:13:42,247</v>
      </c>
      <c r="J2688" t="str">
        <f>IF(L2688="PAUSE",E2688,IF(anotacoes!G2692=conversao_anotacoes!C2688,conversao_anotacoes!C2688,conversao_anotacoes!D2688))</f>
        <v>ELMONT, G</v>
      </c>
      <c r="K2688" t="str">
        <f t="shared" si="82"/>
        <v>KIM, J B</v>
      </c>
      <c r="L2688" t="str">
        <f>UPPER(anotacoes!H2688)</f>
        <v>TRANSITION</v>
      </c>
      <c r="M2688" t="str">
        <f>IF(OR(L2688="ATTACK",L2688="FINTA"),"&lt;TECNICA&gt;",UPPER(anotacoes!I2688))</f>
        <v>WITHOUT ATTACK</v>
      </c>
      <c r="N2688" t="str">
        <f>IF(OR(L2688="ATTACK",L2688="FINTA"),UPPER(anotacoes!I2688),"")</f>
        <v/>
      </c>
      <c r="O2688" s="6" t="str">
        <f>IF(anotacoes!N2688=0,"",anotacoes!N2688)</f>
        <v/>
      </c>
      <c r="P2688" t="str">
        <f>IF(anotacoes!M2688=0,"",UPPER(anotacoes!M2688))</f>
        <v/>
      </c>
      <c r="Q2688" t="str">
        <f t="shared" si="83"/>
        <v>INSERT INTO CONVERSAO_LUTA_ACAO (cd_conversao, id_luta, sequencia, momento_inicio, momento_fim, quem_faz, quem_sofre, acao_tipo, acao, tecnica, direcao, pontuacao) VALUES (1, 41, 108, TRIM(' 00:13:39,299'), TRIM(' 00:13:42,247'), 'ELMONT, G', 'KIM, J B', 'TRANSITION', 'WITHOUT ATTACK', NULL, NULL, NULL)</v>
      </c>
      <c r="R2688" t="s">
        <v>10327</v>
      </c>
    </row>
    <row r="2689" spans="1:18" hidden="1" x14ac:dyDescent="0.25">
      <c r="A2689" s="7">
        <f>anotacoes!D2689</f>
        <v>40580</v>
      </c>
      <c r="B2689" t="str">
        <f>anotacoes!C2689</f>
        <v>GRAND SLAM PARIS 2011</v>
      </c>
      <c r="C2689" t="str">
        <f>anotacoes!E2689</f>
        <v>ELMONT, G</v>
      </c>
      <c r="D2689" t="str">
        <f>anotacoes!F2689</f>
        <v>KIM, J B</v>
      </c>
      <c r="E2689" t="s">
        <v>10325</v>
      </c>
      <c r="F2689">
        <f>anotacoes!A2689</f>
        <v>41</v>
      </c>
      <c r="G2689">
        <f>anotacoes!B2689</f>
        <v>109</v>
      </c>
      <c r="H2689" t="str">
        <f>anotacoes!K2689</f>
        <v xml:space="preserve"> 00:13:42,430</v>
      </c>
      <c r="I2689" t="str">
        <f>anotacoes!L2689</f>
        <v xml:space="preserve"> 00:13:44,258</v>
      </c>
      <c r="J2689" t="str">
        <f>IF(L2689="PAUSE",E2689,IF(anotacoes!G2693=conversao_anotacoes!C2689,conversao_anotacoes!C2689,conversao_anotacoes!D2689))</f>
        <v>&lt;ARBITRO_DESCONHECIDO&gt;</v>
      </c>
      <c r="K2689" t="str">
        <f t="shared" si="82"/>
        <v/>
      </c>
      <c r="L2689" t="str">
        <f>UPPER(anotacoes!H2689)</f>
        <v>PAUSE</v>
      </c>
      <c r="M2689" t="str">
        <f>IF(OR(L2689="ATTACK",L2689="FINTA"),"&lt;TECNICA&gt;",UPPER(anotacoes!I2689))</f>
        <v>&lt;NAO_CLASSIFICADO&gt;</v>
      </c>
      <c r="N2689" t="str">
        <f>IF(OR(L2689="ATTACK",L2689="FINTA"),UPPER(anotacoes!I2689),"")</f>
        <v/>
      </c>
      <c r="O2689" s="6" t="str">
        <f>IF(anotacoes!N2689=0,"",anotacoes!N2689)</f>
        <v/>
      </c>
      <c r="P2689" t="str">
        <f>IF(anotacoes!M2689=0,"",UPPER(anotacoes!M2689))</f>
        <v/>
      </c>
      <c r="Q2689" t="str">
        <f t="shared" si="83"/>
        <v>INSERT INTO CONVERSAO_LUTA_ACAO (cd_conversao, id_luta, sequencia, momento_inicio, momento_fim, quem_faz, quem_sofre, acao_tipo, acao, tecnica, direcao, pontuacao) VALUES (1, 41, 109, TRIM(' 00:13:42,430'), TRIM(' 00:13:44,258'), '&lt;ARBITRO_DESCONHECIDO&gt;', '', 'PAUSE', '&lt;NAO_CLASSIFICADO&gt;', NULL, NULL, NULL)</v>
      </c>
      <c r="R2689" t="s">
        <v>10327</v>
      </c>
    </row>
    <row r="2690" spans="1:18" hidden="1" x14ac:dyDescent="0.25">
      <c r="A2690" s="7">
        <f>anotacoes!D2690</f>
        <v>40580</v>
      </c>
      <c r="B2690" t="str">
        <f>anotacoes!C2690</f>
        <v>GRAND SLAM PARIS 2011</v>
      </c>
      <c r="C2690" t="str">
        <f>anotacoes!E2690</f>
        <v>ELMONT, G</v>
      </c>
      <c r="D2690" t="str">
        <f>anotacoes!F2690</f>
        <v>KIM, J B</v>
      </c>
      <c r="E2690" t="s">
        <v>10325</v>
      </c>
      <c r="F2690">
        <f>anotacoes!A2690</f>
        <v>41</v>
      </c>
      <c r="G2690">
        <f>anotacoes!B2690</f>
        <v>110</v>
      </c>
      <c r="H2690" t="str">
        <f>anotacoes!K2690</f>
        <v xml:space="preserve"> 00:13:44,258</v>
      </c>
      <c r="I2690" t="str">
        <f>anotacoes!L2690</f>
        <v xml:space="preserve"> 00:13:48,309</v>
      </c>
      <c r="J2690" t="str">
        <f>IF(L2690="PAUSE",E2690,IF(anotacoes!G2694=conversao_anotacoes!C2690,conversao_anotacoes!C2690,conversao_anotacoes!D2690))</f>
        <v>ELMONT, G</v>
      </c>
      <c r="K2690" t="str">
        <f t="shared" si="82"/>
        <v>KIM, J B</v>
      </c>
      <c r="L2690" t="str">
        <f>UPPER(anotacoes!H2690)</f>
        <v>DISPLACEMENT</v>
      </c>
      <c r="M2690" t="str">
        <f>IF(OR(L2690="ATTACK",L2690="FINTA"),"&lt;TECNICA&gt;",UPPER(anotacoes!I2690))</f>
        <v>TRY TO GRIP WITH CONTACT</v>
      </c>
      <c r="N2690" t="str">
        <f>IF(OR(L2690="ATTACK",L2690="FINTA"),UPPER(anotacoes!I2690),"")</f>
        <v/>
      </c>
      <c r="O2690" s="6" t="str">
        <f>IF(anotacoes!N2690=0,"",anotacoes!N2690)</f>
        <v/>
      </c>
      <c r="P2690" t="str">
        <f>IF(anotacoes!M2690=0,"",UPPER(anotacoes!M2690))</f>
        <v/>
      </c>
      <c r="Q2690" t="str">
        <f t="shared" si="83"/>
        <v>INSERT INTO CONVERSAO_LUTA_ACAO (cd_conversao, id_luta, sequencia, momento_inicio, momento_fim, quem_faz, quem_sofre, acao_tipo, acao, tecnica, direcao, pontuacao) VALUES (1, 41, 110, TRIM(' 00:13:44,258'), TRIM(' 00:13:48,309'), 'ELMONT, G', 'KIM, J B', 'DISPLACEMENT', 'TRY TO GRIP WITH CONTACT', NULL, NULL, NULL)</v>
      </c>
      <c r="R2690" t="s">
        <v>10327</v>
      </c>
    </row>
    <row r="2691" spans="1:18" hidden="1" x14ac:dyDescent="0.25">
      <c r="A2691" s="7">
        <f>anotacoes!D2691</f>
        <v>40580</v>
      </c>
      <c r="B2691" t="str">
        <f>anotacoes!C2691</f>
        <v>GRAND SLAM PARIS 2011</v>
      </c>
      <c r="C2691" t="str">
        <f>anotacoes!E2691</f>
        <v>ELMONT, G</v>
      </c>
      <c r="D2691" t="str">
        <f>anotacoes!F2691</f>
        <v>KIM, J B</v>
      </c>
      <c r="E2691" t="s">
        <v>10325</v>
      </c>
      <c r="F2691">
        <f>anotacoes!A2691</f>
        <v>41</v>
      </c>
      <c r="G2691">
        <f>anotacoes!B2691</f>
        <v>111</v>
      </c>
      <c r="H2691" t="str">
        <f>anotacoes!K2691</f>
        <v xml:space="preserve"> 00:13:48,309</v>
      </c>
      <c r="I2691" t="str">
        <f>anotacoes!L2691</f>
        <v xml:space="preserve"> 00:13:55,316</v>
      </c>
      <c r="J2691" t="str">
        <f>IF(L2691="PAUSE",E2691,IF(anotacoes!G2695=conversao_anotacoes!C2691,conversao_anotacoes!C2691,conversao_anotacoes!D2691))</f>
        <v>ELMONT, G</v>
      </c>
      <c r="K2691" t="str">
        <f t="shared" ref="K2691:K2754" si="84">IF(J2691=E2691,"",IF(J2691=C2691,D2691,C2691))</f>
        <v>KIM, J B</v>
      </c>
      <c r="L2691" t="str">
        <f>UPPER(anotacoes!H2691)</f>
        <v>GRIP TIME</v>
      </c>
      <c r="M2691" t="str">
        <f>IF(OR(L2691="ATTACK",L2691="FINTA"),"&lt;TECNICA&gt;",UPPER(anotacoes!I2691))</f>
        <v>LEFT COLLAR RIGHT SLEEVE</v>
      </c>
      <c r="N2691" t="str">
        <f>IF(OR(L2691="ATTACK",L2691="FINTA"),UPPER(anotacoes!I2691),"")</f>
        <v/>
      </c>
      <c r="O2691" s="6" t="str">
        <f>IF(anotacoes!N2691=0,"",anotacoes!N2691)</f>
        <v/>
      </c>
      <c r="P2691" t="str">
        <f>IF(anotacoes!M2691=0,"",UPPER(anotacoes!M2691))</f>
        <v/>
      </c>
      <c r="Q2691" t="str">
        <f t="shared" ref="Q2691:Q2754" si="85">CONCATENATE("INSERT INTO CONVERSAO_LUTA_ACAO (cd_conversao, id_luta, sequencia, momento_inicio, momento_fim, quem_faz, quem_sofre, acao_tipo, acao, tecnica, direcao, pontuacao) VALUES (1, ",F2691,", ",G2691,", ","TRIM('",H2691,"')",", ","TRIM('",I2691,"')",", ","'",J2691,"'",", ","'",K2691,"'",", ","'",L2691,"'",", ","'",M2691,"'",", ",IF(N2691="","NULL",CONCATENATE("'",N2691,"'")),", ",IF(O2691="","NULL",O2691),", ",IF(P2691="","NULL",CONCATENATE("'",P2691,"'")),")")</f>
        <v>INSERT INTO CONVERSAO_LUTA_ACAO (cd_conversao, id_luta, sequencia, momento_inicio, momento_fim, quem_faz, quem_sofre, acao_tipo, acao, tecnica, direcao, pontuacao) VALUES (1, 41, 111, TRIM(' 00:13:48,309'), TRIM(' 00:13:55,316'), 'ELMONT, G', 'KIM, J B', 'GRIP TIME', 'LEFT COLLAR RIGHT SLEEVE', NULL, NULL, NULL)</v>
      </c>
      <c r="R2691" t="s">
        <v>10327</v>
      </c>
    </row>
    <row r="2692" spans="1:18" hidden="1" x14ac:dyDescent="0.25">
      <c r="A2692" s="7">
        <f>anotacoes!D2692</f>
        <v>40580</v>
      </c>
      <c r="B2692" t="str">
        <f>anotacoes!C2692</f>
        <v>GRAND SLAM PARIS 2011</v>
      </c>
      <c r="C2692" t="str">
        <f>anotacoes!E2692</f>
        <v>ELMONT, G</v>
      </c>
      <c r="D2692" t="str">
        <f>anotacoes!F2692</f>
        <v>KIM, J B</v>
      </c>
      <c r="E2692" t="s">
        <v>10325</v>
      </c>
      <c r="F2692">
        <f>anotacoes!A2692</f>
        <v>41</v>
      </c>
      <c r="G2692">
        <f>anotacoes!B2692</f>
        <v>112</v>
      </c>
      <c r="H2692" t="str">
        <f>anotacoes!K2692</f>
        <v xml:space="preserve"> 00:13:55,316</v>
      </c>
      <c r="I2692" t="str">
        <f>anotacoes!L2692</f>
        <v xml:space="preserve"> 00:13:58,664</v>
      </c>
      <c r="J2692" t="str">
        <f>IF(L2692="PAUSE",E2692,IF(anotacoes!G2696=conversao_anotacoes!C2692,conversao_anotacoes!C2692,conversao_anotacoes!D2692))</f>
        <v>ELMONT, G</v>
      </c>
      <c r="K2692" t="str">
        <f t="shared" si="84"/>
        <v>KIM, J B</v>
      </c>
      <c r="L2692" t="str">
        <f>UPPER(anotacoes!H2692)</f>
        <v>GRIP TIME</v>
      </c>
      <c r="M2692" t="str">
        <f>IF(OR(L2692="ATTACK",L2692="FINTA"),"&lt;TECNICA&gt;",UPPER(anotacoes!I2692))</f>
        <v>RIGHT BACK LEFT SLEEVE</v>
      </c>
      <c r="N2692" t="str">
        <f>IF(OR(L2692="ATTACK",L2692="FINTA"),UPPER(anotacoes!I2692),"")</f>
        <v/>
      </c>
      <c r="O2692" s="6" t="str">
        <f>IF(anotacoes!N2692=0,"",anotacoes!N2692)</f>
        <v/>
      </c>
      <c r="P2692" t="str">
        <f>IF(anotacoes!M2692=0,"",UPPER(anotacoes!M2692))</f>
        <v/>
      </c>
      <c r="Q2692" t="str">
        <f t="shared" si="85"/>
        <v>INSERT INTO CONVERSAO_LUTA_ACAO (cd_conversao, id_luta, sequencia, momento_inicio, momento_fim, quem_faz, quem_sofre, acao_tipo, acao, tecnica, direcao, pontuacao) VALUES (1, 41, 112, TRIM(' 00:13:55,316'), TRIM(' 00:13:58,664'), 'ELMONT, G', 'KIM, J B', 'GRIP TIME', 'RIGHT BACK LEFT SLEEVE', NULL, NULL, NULL)</v>
      </c>
      <c r="R2692" t="s">
        <v>10327</v>
      </c>
    </row>
    <row r="2693" spans="1:18" hidden="1" x14ac:dyDescent="0.25">
      <c r="A2693" s="7">
        <f>anotacoes!D2693</f>
        <v>40580</v>
      </c>
      <c r="B2693" t="str">
        <f>anotacoes!C2693</f>
        <v>GRAND SLAM PARIS 2011</v>
      </c>
      <c r="C2693" t="str">
        <f>anotacoes!E2693</f>
        <v>ELMONT, G</v>
      </c>
      <c r="D2693" t="str">
        <f>anotacoes!F2693</f>
        <v>KIM, J B</v>
      </c>
      <c r="E2693" t="s">
        <v>10325</v>
      </c>
      <c r="F2693">
        <f>anotacoes!A2693</f>
        <v>41</v>
      </c>
      <c r="G2693">
        <f>anotacoes!B2693</f>
        <v>113</v>
      </c>
      <c r="H2693" t="str">
        <f>anotacoes!K2693</f>
        <v xml:space="preserve"> 00:13:58,664</v>
      </c>
      <c r="I2693" t="str">
        <f>anotacoes!L2693</f>
        <v xml:space="preserve"> 00:14:00,696</v>
      </c>
      <c r="J2693" t="str">
        <f>IF(L2693="PAUSE",E2693,IF(anotacoes!G2697=conversao_anotacoes!C2693,conversao_anotacoes!C2693,conversao_anotacoes!D2693))</f>
        <v>ELMONT, G</v>
      </c>
      <c r="K2693" t="str">
        <f t="shared" si="84"/>
        <v>KIM, J B</v>
      </c>
      <c r="L2693" t="str">
        <f>UPPER(anotacoes!H2693)</f>
        <v>ATTACK</v>
      </c>
      <c r="M2693" t="str">
        <f>IF(OR(L2693="ATTACK",L2693="FINTA"),"&lt;TECNICA&gt;",UPPER(anotacoes!I2693))</f>
        <v>&lt;TECNICA&gt;</v>
      </c>
      <c r="N2693" t="str">
        <f>IF(OR(L2693="ATTACK",L2693="FINTA"),UPPER(anotacoes!I2693),"")</f>
        <v>UCHIMATA</v>
      </c>
      <c r="O2693" s="6">
        <f>IF(anotacoes!N2693=0,"",anotacoes!N2693)</f>
        <v>4</v>
      </c>
      <c r="P2693" t="str">
        <f>IF(anotacoes!M2693=0,"",UPPER(anotacoes!M2693))</f>
        <v/>
      </c>
      <c r="Q2693" t="str">
        <f t="shared" si="85"/>
        <v>INSERT INTO CONVERSAO_LUTA_ACAO (cd_conversao, id_luta, sequencia, momento_inicio, momento_fim, quem_faz, quem_sofre, acao_tipo, acao, tecnica, direcao, pontuacao) VALUES (1, 41, 113, TRIM(' 00:13:58,664'), TRIM(' 00:14:00,696'), 'ELMONT, G', 'KIM, J B', 'ATTACK', '&lt;TECNICA&gt;', 'UCHIMATA', 4, NULL)</v>
      </c>
      <c r="R2693" t="s">
        <v>10327</v>
      </c>
    </row>
    <row r="2694" spans="1:18" hidden="1" x14ac:dyDescent="0.25">
      <c r="A2694" s="7">
        <f>anotacoes!D2694</f>
        <v>40580</v>
      </c>
      <c r="B2694" t="str">
        <f>anotacoes!C2694</f>
        <v>GRAND SLAM PARIS 2011</v>
      </c>
      <c r="C2694" t="str">
        <f>anotacoes!E2694</f>
        <v>ELMONT, G</v>
      </c>
      <c r="D2694" t="str">
        <f>anotacoes!F2694</f>
        <v>KIM, J B</v>
      </c>
      <c r="E2694" t="s">
        <v>10325</v>
      </c>
      <c r="F2694">
        <f>anotacoes!A2694</f>
        <v>41</v>
      </c>
      <c r="G2694">
        <f>anotacoes!B2694</f>
        <v>114</v>
      </c>
      <c r="H2694" t="str">
        <f>anotacoes!K2694</f>
        <v xml:space="preserve"> 00:14:00,696</v>
      </c>
      <c r="I2694" t="str">
        <f>anotacoes!L2694</f>
        <v xml:space="preserve"> 00:14:02,439</v>
      </c>
      <c r="J2694" t="str">
        <f>IF(L2694="PAUSE",E2694,IF(anotacoes!G2698=conversao_anotacoes!C2694,conversao_anotacoes!C2694,conversao_anotacoes!D2694))</f>
        <v>ELMONT, G</v>
      </c>
      <c r="K2694" t="str">
        <f t="shared" si="84"/>
        <v>KIM, J B</v>
      </c>
      <c r="L2694" t="str">
        <f>UPPER(anotacoes!H2694)</f>
        <v>GRIP TIME</v>
      </c>
      <c r="M2694" t="str">
        <f>IF(OR(L2694="ATTACK",L2694="FINTA"),"&lt;TECNICA&gt;",UPPER(anotacoes!I2694))</f>
        <v>RIGHT BACK LEFT SLEEVE</v>
      </c>
      <c r="N2694" t="str">
        <f>IF(OR(L2694="ATTACK",L2694="FINTA"),UPPER(anotacoes!I2694),"")</f>
        <v/>
      </c>
      <c r="O2694" s="6" t="str">
        <f>IF(anotacoes!N2694=0,"",anotacoes!N2694)</f>
        <v/>
      </c>
      <c r="P2694" t="str">
        <f>IF(anotacoes!M2694=0,"",UPPER(anotacoes!M2694))</f>
        <v/>
      </c>
      <c r="Q2694" t="str">
        <f t="shared" si="85"/>
        <v>INSERT INTO CONVERSAO_LUTA_ACAO (cd_conversao, id_luta, sequencia, momento_inicio, momento_fim, quem_faz, quem_sofre, acao_tipo, acao, tecnica, direcao, pontuacao) VALUES (1, 41, 114, TRIM(' 00:14:00,696'), TRIM(' 00:14:02,439'), 'ELMONT, G', 'KIM, J B', 'GRIP TIME', 'RIGHT BACK LEFT SLEEVE', NULL, NULL, NULL)</v>
      </c>
      <c r="R2694" t="s">
        <v>10327</v>
      </c>
    </row>
    <row r="2695" spans="1:18" hidden="1" x14ac:dyDescent="0.25">
      <c r="A2695" s="7">
        <f>anotacoes!D2695</f>
        <v>40580</v>
      </c>
      <c r="B2695" t="str">
        <f>anotacoes!C2695</f>
        <v>GRAND SLAM PARIS 2011</v>
      </c>
      <c r="C2695" t="str">
        <f>anotacoes!E2695</f>
        <v>ELMONT, G</v>
      </c>
      <c r="D2695" t="str">
        <f>anotacoes!F2695</f>
        <v>KIM, J B</v>
      </c>
      <c r="E2695" t="s">
        <v>10325</v>
      </c>
      <c r="F2695">
        <f>anotacoes!A2695</f>
        <v>41</v>
      </c>
      <c r="G2695">
        <f>anotacoes!B2695</f>
        <v>115</v>
      </c>
      <c r="H2695" t="str">
        <f>anotacoes!K2695</f>
        <v xml:space="preserve"> 00:14:02,439</v>
      </c>
      <c r="I2695" t="str">
        <f>anotacoes!L2695</f>
        <v xml:space="preserve"> 00:14:04,539</v>
      </c>
      <c r="J2695" t="str">
        <f>IF(L2695="PAUSE",E2695,IF(anotacoes!G2699=conversao_anotacoes!C2695,conversao_anotacoes!C2695,conversao_anotacoes!D2695))</f>
        <v>ELMONT, G</v>
      </c>
      <c r="K2695" t="str">
        <f t="shared" si="84"/>
        <v>KIM, J B</v>
      </c>
      <c r="L2695" t="str">
        <f>UPPER(anotacoes!H2695)</f>
        <v>TRANSITION</v>
      </c>
      <c r="M2695" t="str">
        <f>IF(OR(L2695="ATTACK",L2695="FINTA"),"&lt;TECNICA&gt;",UPPER(anotacoes!I2695))</f>
        <v>WITHOUT ATTACK</v>
      </c>
      <c r="N2695" t="str">
        <f>IF(OR(L2695="ATTACK",L2695="FINTA"),UPPER(anotacoes!I2695),"")</f>
        <v/>
      </c>
      <c r="O2695" s="6" t="str">
        <f>IF(anotacoes!N2695=0,"",anotacoes!N2695)</f>
        <v/>
      </c>
      <c r="P2695" t="str">
        <f>IF(anotacoes!M2695=0,"",UPPER(anotacoes!M2695))</f>
        <v/>
      </c>
      <c r="Q2695" t="str">
        <f t="shared" si="85"/>
        <v>INSERT INTO CONVERSAO_LUTA_ACAO (cd_conversao, id_luta, sequencia, momento_inicio, momento_fim, quem_faz, quem_sofre, acao_tipo, acao, tecnica, direcao, pontuacao) VALUES (1, 41, 115, TRIM(' 00:14:02,439'), TRIM(' 00:14:04,539'), 'ELMONT, G', 'KIM, J B', 'TRANSITION', 'WITHOUT ATTACK', NULL, NULL, NULL)</v>
      </c>
      <c r="R2695" t="s">
        <v>10327</v>
      </c>
    </row>
    <row r="2696" spans="1:18" hidden="1" x14ac:dyDescent="0.25">
      <c r="A2696" s="7">
        <f>anotacoes!D2696</f>
        <v>40580</v>
      </c>
      <c r="B2696" t="str">
        <f>anotacoes!C2696</f>
        <v>GRAND SLAM PARIS 2011</v>
      </c>
      <c r="C2696" t="str">
        <f>anotacoes!E2696</f>
        <v>ELMONT, G</v>
      </c>
      <c r="D2696" t="str">
        <f>anotacoes!F2696</f>
        <v>KIM, J B</v>
      </c>
      <c r="E2696" t="s">
        <v>10325</v>
      </c>
      <c r="F2696">
        <f>anotacoes!A2696</f>
        <v>41</v>
      </c>
      <c r="G2696">
        <f>anotacoes!B2696</f>
        <v>116</v>
      </c>
      <c r="H2696" t="str">
        <f>anotacoes!K2696</f>
        <v xml:space="preserve"> 00:14:04,539</v>
      </c>
      <c r="I2696" t="str">
        <f>anotacoes!L2696</f>
        <v xml:space="preserve"> 00:15:01,159</v>
      </c>
      <c r="J2696" t="str">
        <f>IF(L2696="PAUSE",E2696,IF(anotacoes!G2700=conversao_anotacoes!C2696,conversao_anotacoes!C2696,conversao_anotacoes!D2696))</f>
        <v>&lt;ARBITRO_DESCONHECIDO&gt;</v>
      </c>
      <c r="K2696" t="str">
        <f t="shared" si="84"/>
        <v/>
      </c>
      <c r="L2696" t="str">
        <f>UPPER(anotacoes!H2696)</f>
        <v>PAUSE</v>
      </c>
      <c r="M2696" t="str">
        <f>IF(OR(L2696="ATTACK",L2696="FINTA"),"&lt;TECNICA&gt;",UPPER(anotacoes!I2696))</f>
        <v>&lt;NAO_CLASSIFICADO&gt;</v>
      </c>
      <c r="N2696" t="str">
        <f>IF(OR(L2696="ATTACK",L2696="FINTA"),UPPER(anotacoes!I2696),"")</f>
        <v/>
      </c>
      <c r="O2696" s="6" t="str">
        <f>IF(anotacoes!N2696=0,"",anotacoes!N2696)</f>
        <v/>
      </c>
      <c r="P2696" t="str">
        <f>IF(anotacoes!M2696=0,"",UPPER(anotacoes!M2696))</f>
        <v/>
      </c>
      <c r="Q2696" t="str">
        <f t="shared" si="85"/>
        <v>INSERT INTO CONVERSAO_LUTA_ACAO (cd_conversao, id_luta, sequencia, momento_inicio, momento_fim, quem_faz, quem_sofre, acao_tipo, acao, tecnica, direcao, pontuacao) VALUES (1, 41, 116, TRIM(' 00:14:04,539'), TRIM(' 00:15:01,159'), '&lt;ARBITRO_DESCONHECIDO&gt;', '', 'PAUSE', '&lt;NAO_CLASSIFICADO&gt;', NULL, NULL, NULL)</v>
      </c>
      <c r="R2696" t="s">
        <v>10327</v>
      </c>
    </row>
    <row r="2697" spans="1:18" hidden="1" x14ac:dyDescent="0.25">
      <c r="A2697" s="7">
        <f>anotacoes!D2697</f>
        <v>40580</v>
      </c>
      <c r="B2697" t="str">
        <f>anotacoes!C2697</f>
        <v>GRAND SLAM PARIS 2011</v>
      </c>
      <c r="C2697" t="str">
        <f>anotacoes!E2697</f>
        <v>ELMONT, G</v>
      </c>
      <c r="D2697" t="str">
        <f>anotacoes!F2697</f>
        <v>KIM, J B</v>
      </c>
      <c r="E2697" t="s">
        <v>10325</v>
      </c>
      <c r="F2697">
        <f>anotacoes!A2697</f>
        <v>41</v>
      </c>
      <c r="G2697">
        <f>anotacoes!B2697</f>
        <v>117</v>
      </c>
      <c r="H2697" t="str">
        <f>anotacoes!K2697</f>
        <v xml:space="preserve"> 00:15:01,159</v>
      </c>
      <c r="I2697" t="str">
        <f>anotacoes!L2697</f>
        <v xml:space="preserve"> 00:15:06,997</v>
      </c>
      <c r="J2697" t="str">
        <f>IF(L2697="PAUSE",E2697,IF(anotacoes!G2701=conversao_anotacoes!C2697,conversao_anotacoes!C2697,conversao_anotacoes!D2697))</f>
        <v>ELMONT, G</v>
      </c>
      <c r="K2697" t="str">
        <f t="shared" si="84"/>
        <v>KIM, J B</v>
      </c>
      <c r="L2697" t="str">
        <f>UPPER(anotacoes!H2697)</f>
        <v>DISPLACEMENT</v>
      </c>
      <c r="M2697" t="str">
        <f>IF(OR(L2697="ATTACK",L2697="FINTA"),"&lt;TECNICA&gt;",UPPER(anotacoes!I2697))</f>
        <v>TRY TO GRIP WITH CONTACT</v>
      </c>
      <c r="N2697" t="str">
        <f>IF(OR(L2697="ATTACK",L2697="FINTA"),UPPER(anotacoes!I2697),"")</f>
        <v/>
      </c>
      <c r="O2697" s="6" t="str">
        <f>IF(anotacoes!N2697=0,"",anotacoes!N2697)</f>
        <v/>
      </c>
      <c r="P2697" t="str">
        <f>IF(anotacoes!M2697=0,"",UPPER(anotacoes!M2697))</f>
        <v/>
      </c>
      <c r="Q2697" t="str">
        <f t="shared" si="85"/>
        <v>INSERT INTO CONVERSAO_LUTA_ACAO (cd_conversao, id_luta, sequencia, momento_inicio, momento_fim, quem_faz, quem_sofre, acao_tipo, acao, tecnica, direcao, pontuacao) VALUES (1, 41, 117, TRIM(' 00:15:01,159'), TRIM(' 00:15:06,997'), 'ELMONT, G', 'KIM, J B', 'DISPLACEMENT', 'TRY TO GRIP WITH CONTACT', NULL, NULL, NULL)</v>
      </c>
      <c r="R2697" t="s">
        <v>10327</v>
      </c>
    </row>
    <row r="2698" spans="1:18" hidden="1" x14ac:dyDescent="0.25">
      <c r="A2698" s="7">
        <f>anotacoes!D2698</f>
        <v>40580</v>
      </c>
      <c r="B2698" t="str">
        <f>anotacoes!C2698</f>
        <v>GRAND SLAM PARIS 2011</v>
      </c>
      <c r="C2698" t="str">
        <f>anotacoes!E2698</f>
        <v>ELMONT, G</v>
      </c>
      <c r="D2698" t="str">
        <f>anotacoes!F2698</f>
        <v>KIM, J B</v>
      </c>
      <c r="E2698" t="s">
        <v>10325</v>
      </c>
      <c r="F2698">
        <f>anotacoes!A2698</f>
        <v>41</v>
      </c>
      <c r="G2698">
        <f>anotacoes!B2698</f>
        <v>118</v>
      </c>
      <c r="H2698" t="str">
        <f>anotacoes!K2698</f>
        <v xml:space="preserve"> 00:15:06,997</v>
      </c>
      <c r="I2698" t="str">
        <f>anotacoes!L2698</f>
        <v xml:space="preserve"> 00:15:17,048</v>
      </c>
      <c r="J2698" t="str">
        <f>IF(L2698="PAUSE",E2698,IF(anotacoes!G2702=conversao_anotacoes!C2698,conversao_anotacoes!C2698,conversao_anotacoes!D2698))</f>
        <v>ELMONT, G</v>
      </c>
      <c r="K2698" t="str">
        <f t="shared" si="84"/>
        <v>KIM, J B</v>
      </c>
      <c r="L2698" t="str">
        <f>UPPER(anotacoes!H2698)</f>
        <v>GRIP TIME</v>
      </c>
      <c r="M2698" t="str">
        <f>IF(OR(L2698="ATTACK",L2698="FINTA"),"&lt;TECNICA&gt;",UPPER(anotacoes!I2698))</f>
        <v>RIGHT COLLAR</v>
      </c>
      <c r="N2698" t="str">
        <f>IF(OR(L2698="ATTACK",L2698="FINTA"),UPPER(anotacoes!I2698),"")</f>
        <v/>
      </c>
      <c r="O2698" s="6" t="str">
        <f>IF(anotacoes!N2698=0,"",anotacoes!N2698)</f>
        <v/>
      </c>
      <c r="P2698" t="str">
        <f>IF(anotacoes!M2698=0,"",UPPER(anotacoes!M2698))</f>
        <v/>
      </c>
      <c r="Q2698" t="str">
        <f t="shared" si="85"/>
        <v>INSERT INTO CONVERSAO_LUTA_ACAO (cd_conversao, id_luta, sequencia, momento_inicio, momento_fim, quem_faz, quem_sofre, acao_tipo, acao, tecnica, direcao, pontuacao) VALUES (1, 41, 118, TRIM(' 00:15:06,997'), TRIM(' 00:15:17,048'), 'ELMONT, G', 'KIM, J B', 'GRIP TIME', 'RIGHT COLLAR', NULL, NULL, NULL)</v>
      </c>
      <c r="R2698" t="s">
        <v>10327</v>
      </c>
    </row>
    <row r="2699" spans="1:18" hidden="1" x14ac:dyDescent="0.25">
      <c r="A2699" s="7">
        <f>anotacoes!D2699</f>
        <v>40580</v>
      </c>
      <c r="B2699" t="str">
        <f>anotacoes!C2699</f>
        <v>GRAND SLAM PARIS 2011</v>
      </c>
      <c r="C2699" t="str">
        <f>anotacoes!E2699</f>
        <v>ELMONT, G</v>
      </c>
      <c r="D2699" t="str">
        <f>anotacoes!F2699</f>
        <v>KIM, J B</v>
      </c>
      <c r="E2699" t="s">
        <v>10325</v>
      </c>
      <c r="F2699">
        <f>anotacoes!A2699</f>
        <v>41</v>
      </c>
      <c r="G2699">
        <f>anotacoes!B2699</f>
        <v>119</v>
      </c>
      <c r="H2699" t="str">
        <f>anotacoes!K2699</f>
        <v xml:space="preserve"> 00:15:17,048</v>
      </c>
      <c r="I2699" t="str">
        <f>anotacoes!L2699</f>
        <v xml:space="preserve"> 00:15:18,484</v>
      </c>
      <c r="J2699" t="str">
        <f>IF(L2699="PAUSE",E2699,IF(anotacoes!G2703=conversao_anotacoes!C2699,conversao_anotacoes!C2699,conversao_anotacoes!D2699))</f>
        <v>ELMONT, G</v>
      </c>
      <c r="K2699" t="str">
        <f t="shared" si="84"/>
        <v>KIM, J B</v>
      </c>
      <c r="L2699" t="str">
        <f>UPPER(anotacoes!H2699)</f>
        <v>DISPLACEMENT</v>
      </c>
      <c r="M2699" t="str">
        <f>IF(OR(L2699="ATTACK",L2699="FINTA"),"&lt;TECNICA&gt;",UPPER(anotacoes!I2699))</f>
        <v>TRY TO GRIP WITH CONTACT</v>
      </c>
      <c r="N2699" t="str">
        <f>IF(OR(L2699="ATTACK",L2699="FINTA"),UPPER(anotacoes!I2699),"")</f>
        <v/>
      </c>
      <c r="O2699" s="6" t="str">
        <f>IF(anotacoes!N2699=0,"",anotacoes!N2699)</f>
        <v/>
      </c>
      <c r="P2699" t="str">
        <f>IF(anotacoes!M2699=0,"",UPPER(anotacoes!M2699))</f>
        <v/>
      </c>
      <c r="Q2699" t="str">
        <f t="shared" si="85"/>
        <v>INSERT INTO CONVERSAO_LUTA_ACAO (cd_conversao, id_luta, sequencia, momento_inicio, momento_fim, quem_faz, quem_sofre, acao_tipo, acao, tecnica, direcao, pontuacao) VALUES (1, 41, 119, TRIM(' 00:15:17,048'), TRIM(' 00:15:18,484'), 'ELMONT, G', 'KIM, J B', 'DISPLACEMENT', 'TRY TO GRIP WITH CONTACT', NULL, NULL, NULL)</v>
      </c>
      <c r="R2699" t="s">
        <v>10327</v>
      </c>
    </row>
    <row r="2700" spans="1:18" hidden="1" x14ac:dyDescent="0.25">
      <c r="A2700" s="7">
        <f>anotacoes!D2700</f>
        <v>40580</v>
      </c>
      <c r="B2700" t="str">
        <f>anotacoes!C2700</f>
        <v>GRAND SLAM PARIS 2011</v>
      </c>
      <c r="C2700" t="str">
        <f>anotacoes!E2700</f>
        <v>ELMONT, G</v>
      </c>
      <c r="D2700" t="str">
        <f>anotacoes!F2700</f>
        <v>KIM, J B</v>
      </c>
      <c r="E2700" t="s">
        <v>10325</v>
      </c>
      <c r="F2700">
        <f>anotacoes!A2700</f>
        <v>41</v>
      </c>
      <c r="G2700">
        <f>anotacoes!B2700</f>
        <v>120</v>
      </c>
      <c r="H2700" t="str">
        <f>anotacoes!K2700</f>
        <v xml:space="preserve"> 00:15:18,484</v>
      </c>
      <c r="I2700" t="str">
        <f>anotacoes!L2700</f>
        <v xml:space="preserve"> 00:15:21,443</v>
      </c>
      <c r="J2700" t="str">
        <f>IF(L2700="PAUSE",E2700,IF(anotacoes!G2704=conversao_anotacoes!C2700,conversao_anotacoes!C2700,conversao_anotacoes!D2700))</f>
        <v>ELMONT, G</v>
      </c>
      <c r="K2700" t="str">
        <f t="shared" si="84"/>
        <v>KIM, J B</v>
      </c>
      <c r="L2700" t="str">
        <f>UPPER(anotacoes!H2700)</f>
        <v>GROUNDWORK COMBAT</v>
      </c>
      <c r="M2700" t="str">
        <f>IF(OR(L2700="ATTACK",L2700="FINTA"),"&lt;TECNICA&gt;",UPPER(anotacoes!I2700))</f>
        <v>DEFENSIVE POSITION</v>
      </c>
      <c r="N2700" t="str">
        <f>IF(OR(L2700="ATTACK",L2700="FINTA"),UPPER(anotacoes!I2700),"")</f>
        <v/>
      </c>
      <c r="O2700" s="6" t="str">
        <f>IF(anotacoes!N2700=0,"",anotacoes!N2700)</f>
        <v/>
      </c>
      <c r="P2700" t="str">
        <f>IF(anotacoes!M2700=0,"",UPPER(anotacoes!M2700))</f>
        <v/>
      </c>
      <c r="Q2700" t="str">
        <f t="shared" si="85"/>
        <v>INSERT INTO CONVERSAO_LUTA_ACAO (cd_conversao, id_luta, sequencia, momento_inicio, momento_fim, quem_faz, quem_sofre, acao_tipo, acao, tecnica, direcao, pontuacao) VALUES (1, 41, 120, TRIM(' 00:15:18,484'), TRIM(' 00:15:21,443'), 'ELMONT, G', 'KIM, J B', 'GROUNDWORK COMBAT', 'DEFENSIVE POSITION', NULL, NULL, NULL)</v>
      </c>
      <c r="R2700" t="s">
        <v>10327</v>
      </c>
    </row>
    <row r="2701" spans="1:18" hidden="1" x14ac:dyDescent="0.25">
      <c r="A2701" s="7">
        <f>anotacoes!D2701</f>
        <v>40580</v>
      </c>
      <c r="B2701" t="str">
        <f>anotacoes!C2701</f>
        <v>GRAND SLAM PARIS 2011</v>
      </c>
      <c r="C2701" t="str">
        <f>anotacoes!E2701</f>
        <v>ELMONT, G</v>
      </c>
      <c r="D2701" t="str">
        <f>anotacoes!F2701</f>
        <v>KIM, J B</v>
      </c>
      <c r="E2701" t="s">
        <v>10325</v>
      </c>
      <c r="F2701">
        <f>anotacoes!A2701</f>
        <v>41</v>
      </c>
      <c r="G2701">
        <f>anotacoes!B2701</f>
        <v>121</v>
      </c>
      <c r="H2701" t="str">
        <f>anotacoes!K2701</f>
        <v xml:space="preserve"> 00:15:21,618</v>
      </c>
      <c r="I2701" t="str">
        <f>anotacoes!L2701</f>
        <v xml:space="preserve"> 00:15:32,866</v>
      </c>
      <c r="J2701" t="str">
        <f>IF(L2701="PAUSE",E2701,IF(anotacoes!G2705=conversao_anotacoes!C2701,conversao_anotacoes!C2701,conversao_anotacoes!D2701))</f>
        <v>&lt;ARBITRO_DESCONHECIDO&gt;</v>
      </c>
      <c r="K2701" t="str">
        <f t="shared" si="84"/>
        <v/>
      </c>
      <c r="L2701" t="str">
        <f>UPPER(anotacoes!H2701)</f>
        <v>PAUSE</v>
      </c>
      <c r="M2701" t="str">
        <f>IF(OR(L2701="ATTACK",L2701="FINTA"),"&lt;TECNICA&gt;",UPPER(anotacoes!I2701))</f>
        <v>&lt;NAO_CLASSIFICADO&gt;</v>
      </c>
      <c r="N2701" t="str">
        <f>IF(OR(L2701="ATTACK",L2701="FINTA"),UPPER(anotacoes!I2701),"")</f>
        <v/>
      </c>
      <c r="O2701" s="6" t="str">
        <f>IF(anotacoes!N2701=0,"",anotacoes!N2701)</f>
        <v/>
      </c>
      <c r="P2701" t="str">
        <f>IF(anotacoes!M2701=0,"",UPPER(anotacoes!M2701))</f>
        <v/>
      </c>
      <c r="Q2701" t="str">
        <f t="shared" si="85"/>
        <v>INSERT INTO CONVERSAO_LUTA_ACAO (cd_conversao, id_luta, sequencia, momento_inicio, momento_fim, quem_faz, quem_sofre, acao_tipo, acao, tecnica, direcao, pontuacao) VALUES (1, 41, 121, TRIM(' 00:15:21,618'), TRIM(' 00:15:32,866'), '&lt;ARBITRO_DESCONHECIDO&gt;', '', 'PAUSE', '&lt;NAO_CLASSIFICADO&gt;', NULL, NULL, NULL)</v>
      </c>
      <c r="R2701" t="s">
        <v>10327</v>
      </c>
    </row>
    <row r="2702" spans="1:18" hidden="1" x14ac:dyDescent="0.25">
      <c r="A2702" s="7">
        <f>anotacoes!D2702</f>
        <v>40580</v>
      </c>
      <c r="B2702" t="str">
        <f>anotacoes!C2702</f>
        <v>GRAND SLAM PARIS 2011</v>
      </c>
      <c r="C2702" t="str">
        <f>anotacoes!E2702</f>
        <v>ELMONT, G</v>
      </c>
      <c r="D2702" t="str">
        <f>anotacoes!F2702</f>
        <v>KIM, J B</v>
      </c>
      <c r="E2702" t="s">
        <v>10325</v>
      </c>
      <c r="F2702">
        <f>anotacoes!A2702</f>
        <v>41</v>
      </c>
      <c r="G2702">
        <f>anotacoes!B2702</f>
        <v>122</v>
      </c>
      <c r="H2702" t="str">
        <f>anotacoes!K2702</f>
        <v xml:space="preserve"> 00:15:33,022</v>
      </c>
      <c r="I2702" t="str">
        <f>anotacoes!L2702</f>
        <v xml:space="preserve"> 00:15:38,348</v>
      </c>
      <c r="J2702" t="str">
        <f>IF(L2702="PAUSE",E2702,IF(anotacoes!G2706=conversao_anotacoes!C2702,conversao_anotacoes!C2702,conversao_anotacoes!D2702))</f>
        <v>ELMONT, G</v>
      </c>
      <c r="K2702" t="str">
        <f t="shared" si="84"/>
        <v>KIM, J B</v>
      </c>
      <c r="L2702" t="str">
        <f>UPPER(anotacoes!H2702)</f>
        <v>DISPLACEMENT</v>
      </c>
      <c r="M2702" t="str">
        <f>IF(OR(L2702="ATTACK",L2702="FINTA"),"&lt;TECNICA&gt;",UPPER(anotacoes!I2702))</f>
        <v>2-3 STEP HESITANT LEFT</v>
      </c>
      <c r="N2702" t="str">
        <f>IF(OR(L2702="ATTACK",L2702="FINTA"),UPPER(anotacoes!I2702),"")</f>
        <v/>
      </c>
      <c r="O2702" s="6" t="str">
        <f>IF(anotacoes!N2702=0,"",anotacoes!N2702)</f>
        <v/>
      </c>
      <c r="P2702" t="str">
        <f>IF(anotacoes!M2702=0,"",UPPER(anotacoes!M2702))</f>
        <v/>
      </c>
      <c r="Q2702" t="str">
        <f t="shared" si="85"/>
        <v>INSERT INTO CONVERSAO_LUTA_ACAO (cd_conversao, id_luta, sequencia, momento_inicio, momento_fim, quem_faz, quem_sofre, acao_tipo, acao, tecnica, direcao, pontuacao) VALUES (1, 41, 122, TRIM(' 00:15:33,022'), TRIM(' 00:15:38,348'), 'ELMONT, G', 'KIM, J B', 'DISPLACEMENT', '2-3 STEP HESITANT LEFT', NULL, NULL, NULL)</v>
      </c>
      <c r="R2702" t="s">
        <v>10327</v>
      </c>
    </row>
    <row r="2703" spans="1:18" hidden="1" x14ac:dyDescent="0.25">
      <c r="A2703" s="7">
        <f>anotacoes!D2703</f>
        <v>40580</v>
      </c>
      <c r="B2703" t="str">
        <f>anotacoes!C2703</f>
        <v>GRAND SLAM PARIS 2011</v>
      </c>
      <c r="C2703" t="str">
        <f>anotacoes!E2703</f>
        <v>ELMONT, G</v>
      </c>
      <c r="D2703" t="str">
        <f>anotacoes!F2703</f>
        <v>KIM, J B</v>
      </c>
      <c r="E2703" t="s">
        <v>10325</v>
      </c>
      <c r="F2703">
        <f>anotacoes!A2703</f>
        <v>41</v>
      </c>
      <c r="G2703">
        <f>anotacoes!B2703</f>
        <v>123</v>
      </c>
      <c r="H2703" t="str">
        <f>anotacoes!K2703</f>
        <v xml:space="preserve"> 00:15:38,348</v>
      </c>
      <c r="I2703" t="str">
        <f>anotacoes!L2703</f>
        <v xml:space="preserve"> 00:15:39,306</v>
      </c>
      <c r="J2703" t="str">
        <f>IF(L2703="PAUSE",E2703,IF(anotacoes!G2707=conversao_anotacoes!C2703,conversao_anotacoes!C2703,conversao_anotacoes!D2703))</f>
        <v>ELMONT, G</v>
      </c>
      <c r="K2703" t="str">
        <f t="shared" si="84"/>
        <v>KIM, J B</v>
      </c>
      <c r="L2703" t="str">
        <f>UPPER(anotacoes!H2703)</f>
        <v>TRYING TO GRIP</v>
      </c>
      <c r="M2703" t="str">
        <f>IF(OR(L2703="ATTACK",L2703="FINTA"),"&lt;TECNICA&gt;",UPPER(anotacoes!I2703))</f>
        <v>LEFT</v>
      </c>
      <c r="N2703" t="str">
        <f>IF(OR(L2703="ATTACK",L2703="FINTA"),UPPER(anotacoes!I2703),"")</f>
        <v/>
      </c>
      <c r="O2703" s="6" t="str">
        <f>IF(anotacoes!N2703=0,"",anotacoes!N2703)</f>
        <v/>
      </c>
      <c r="P2703" t="str">
        <f>IF(anotacoes!M2703=0,"",UPPER(anotacoes!M2703))</f>
        <v/>
      </c>
      <c r="Q2703" t="str">
        <f t="shared" si="85"/>
        <v>INSERT INTO CONVERSAO_LUTA_ACAO (cd_conversao, id_luta, sequencia, momento_inicio, momento_fim, quem_faz, quem_sofre, acao_tipo, acao, tecnica, direcao, pontuacao) VALUES (1, 41, 123, TRIM(' 00:15:38,348'), TRIM(' 00:15:39,306'), 'ELMONT, G', 'KIM, J B', 'TRYING TO GRIP', 'LEFT', NULL, NULL, NULL)</v>
      </c>
      <c r="R2703" t="s">
        <v>10327</v>
      </c>
    </row>
    <row r="2704" spans="1:18" hidden="1" x14ac:dyDescent="0.25">
      <c r="A2704" s="7">
        <f>anotacoes!D2704</f>
        <v>40580</v>
      </c>
      <c r="B2704" t="str">
        <f>anotacoes!C2704</f>
        <v>GRAND SLAM PARIS 2011</v>
      </c>
      <c r="C2704" t="str">
        <f>anotacoes!E2704</f>
        <v>ELMONT, G</v>
      </c>
      <c r="D2704" t="str">
        <f>anotacoes!F2704</f>
        <v>KIM, J B</v>
      </c>
      <c r="E2704" t="s">
        <v>10325</v>
      </c>
      <c r="F2704">
        <f>anotacoes!A2704</f>
        <v>41</v>
      </c>
      <c r="G2704">
        <f>anotacoes!B2704</f>
        <v>124</v>
      </c>
      <c r="H2704" t="str">
        <f>anotacoes!K2704</f>
        <v xml:space="preserve"> 00:15:39,306</v>
      </c>
      <c r="I2704" t="str">
        <f>anotacoes!L2704</f>
        <v xml:space="preserve"> 00:15:53,153</v>
      </c>
      <c r="J2704" t="str">
        <f>IF(L2704="PAUSE",E2704,IF(anotacoes!G2708=conversao_anotacoes!C2704,conversao_anotacoes!C2704,conversao_anotacoes!D2704))</f>
        <v>ELMONT, G</v>
      </c>
      <c r="K2704" t="str">
        <f t="shared" si="84"/>
        <v>KIM, J B</v>
      </c>
      <c r="L2704" t="str">
        <f>UPPER(anotacoes!H2704)</f>
        <v>GRIP TIME</v>
      </c>
      <c r="M2704" t="str">
        <f>IF(OR(L2704="ATTACK",L2704="FINTA"),"&lt;TECNICA&gt;",UPPER(anotacoes!I2704))</f>
        <v>RIGHT COLLAR</v>
      </c>
      <c r="N2704" t="str">
        <f>IF(OR(L2704="ATTACK",L2704="FINTA"),UPPER(anotacoes!I2704),"")</f>
        <v/>
      </c>
      <c r="O2704" s="6" t="str">
        <f>IF(anotacoes!N2704=0,"",anotacoes!N2704)</f>
        <v/>
      </c>
      <c r="P2704" t="str">
        <f>IF(anotacoes!M2704=0,"",UPPER(anotacoes!M2704))</f>
        <v/>
      </c>
      <c r="Q2704" t="str">
        <f t="shared" si="85"/>
        <v>INSERT INTO CONVERSAO_LUTA_ACAO (cd_conversao, id_luta, sequencia, momento_inicio, momento_fim, quem_faz, quem_sofre, acao_tipo, acao, tecnica, direcao, pontuacao) VALUES (1, 41, 124, TRIM(' 00:15:39,306'), TRIM(' 00:15:53,153'), 'ELMONT, G', 'KIM, J B', 'GRIP TIME', 'RIGHT COLLAR', NULL, NULL, NULL)</v>
      </c>
      <c r="R2704" t="s">
        <v>10327</v>
      </c>
    </row>
    <row r="2705" spans="1:18" hidden="1" x14ac:dyDescent="0.25">
      <c r="A2705" s="7">
        <f>anotacoes!D2705</f>
        <v>40580</v>
      </c>
      <c r="B2705" t="str">
        <f>anotacoes!C2705</f>
        <v>GRAND SLAM PARIS 2011</v>
      </c>
      <c r="C2705" t="str">
        <f>anotacoes!E2705</f>
        <v>ELMONT, G</v>
      </c>
      <c r="D2705" t="str">
        <f>anotacoes!F2705</f>
        <v>KIM, J B</v>
      </c>
      <c r="E2705" t="s">
        <v>10325</v>
      </c>
      <c r="F2705">
        <f>anotacoes!A2705</f>
        <v>41</v>
      </c>
      <c r="G2705">
        <f>anotacoes!B2705</f>
        <v>125</v>
      </c>
      <c r="H2705" t="str">
        <f>anotacoes!K2705</f>
        <v xml:space="preserve"> 00:15:53,153</v>
      </c>
      <c r="I2705" t="str">
        <f>anotacoes!L2705</f>
        <v xml:space="preserve"> 00:15:53,153</v>
      </c>
      <c r="J2705" t="str">
        <f>IF(L2705="PAUSE",E2705,IF(anotacoes!G2709=conversao_anotacoes!C2705,conversao_anotacoes!C2705,conversao_anotacoes!D2705))</f>
        <v>ELMONT, G</v>
      </c>
      <c r="K2705" t="str">
        <f t="shared" si="84"/>
        <v>KIM, J B</v>
      </c>
      <c r="L2705" t="str">
        <f>UPPER(anotacoes!H2705)</f>
        <v>DEFENSE</v>
      </c>
      <c r="M2705" t="str">
        <f>IF(OR(L2705="ATTACK",L2705="FINTA"),"&lt;TECNICA&gt;",UPPER(anotacoes!I2705))</f>
        <v>TAE-SABAKI LEFT</v>
      </c>
      <c r="N2705" t="str">
        <f>IF(OR(L2705="ATTACK",L2705="FINTA"),UPPER(anotacoes!I2705),"")</f>
        <v/>
      </c>
      <c r="O2705" s="6" t="str">
        <f>IF(anotacoes!N2705=0,"",anotacoes!N2705)</f>
        <v/>
      </c>
      <c r="P2705" t="str">
        <f>IF(anotacoes!M2705=0,"",UPPER(anotacoes!M2705))</f>
        <v/>
      </c>
      <c r="Q2705" t="str">
        <f t="shared" si="85"/>
        <v>INSERT INTO CONVERSAO_LUTA_ACAO (cd_conversao, id_luta, sequencia, momento_inicio, momento_fim, quem_faz, quem_sofre, acao_tipo, acao, tecnica, direcao, pontuacao) VALUES (1, 41, 125, TRIM(' 00:15:53,153'), TRIM(' 00:15:53,153'), 'ELMONT, G', 'KIM, J B', 'DEFENSE', 'TAE-SABAKI LEFT', NULL, NULL, NULL)</v>
      </c>
      <c r="R2705" t="s">
        <v>10327</v>
      </c>
    </row>
    <row r="2706" spans="1:18" hidden="1" x14ac:dyDescent="0.25">
      <c r="A2706" s="7">
        <f>anotacoes!D2706</f>
        <v>40580</v>
      </c>
      <c r="B2706" t="str">
        <f>anotacoes!C2706</f>
        <v>GRAND SLAM PARIS 2011</v>
      </c>
      <c r="C2706" t="str">
        <f>anotacoes!E2706</f>
        <v>ELMONT, G</v>
      </c>
      <c r="D2706" t="str">
        <f>anotacoes!F2706</f>
        <v>KIM, J B</v>
      </c>
      <c r="E2706" t="s">
        <v>10325</v>
      </c>
      <c r="F2706">
        <f>anotacoes!A2706</f>
        <v>41</v>
      </c>
      <c r="G2706">
        <f>anotacoes!B2706</f>
        <v>126</v>
      </c>
      <c r="H2706" t="str">
        <f>anotacoes!K2706</f>
        <v xml:space="preserve"> 00:15:53,153</v>
      </c>
      <c r="I2706" t="str">
        <f>anotacoes!L2706</f>
        <v xml:space="preserve"> 00:15:55,750</v>
      </c>
      <c r="J2706" t="str">
        <f>IF(L2706="PAUSE",E2706,IF(anotacoes!G2710=conversao_anotacoes!C2706,conversao_anotacoes!C2706,conversao_anotacoes!D2706))</f>
        <v>ELMONT, G</v>
      </c>
      <c r="K2706" t="str">
        <f t="shared" si="84"/>
        <v>KIM, J B</v>
      </c>
      <c r="L2706" t="str">
        <f>UPPER(anotacoes!H2706)</f>
        <v>TRANSITION</v>
      </c>
      <c r="M2706" t="str">
        <f>IF(OR(L2706="ATTACK",L2706="FINTA"),"&lt;TECNICA&gt;",UPPER(anotacoes!I2706))</f>
        <v>WITHOUT ATTACK</v>
      </c>
      <c r="N2706" t="str">
        <f>IF(OR(L2706="ATTACK",L2706="FINTA"),UPPER(anotacoes!I2706),"")</f>
        <v/>
      </c>
      <c r="O2706" s="6" t="str">
        <f>IF(anotacoes!N2706=0,"",anotacoes!N2706)</f>
        <v/>
      </c>
      <c r="P2706" t="str">
        <f>IF(anotacoes!M2706=0,"",UPPER(anotacoes!M2706))</f>
        <v/>
      </c>
      <c r="Q2706" t="str">
        <f t="shared" si="85"/>
        <v>INSERT INTO CONVERSAO_LUTA_ACAO (cd_conversao, id_luta, sequencia, momento_inicio, momento_fim, quem_faz, quem_sofre, acao_tipo, acao, tecnica, direcao, pontuacao) VALUES (1, 41, 126, TRIM(' 00:15:53,153'), TRIM(' 00:15:55,750'), 'ELMONT, G', 'KIM, J B', 'TRANSITION', 'WITHOUT ATTACK', NULL, NULL, NULL)</v>
      </c>
      <c r="R2706" t="s">
        <v>10327</v>
      </c>
    </row>
    <row r="2707" spans="1:18" hidden="1" x14ac:dyDescent="0.25">
      <c r="A2707" s="7">
        <f>anotacoes!D2707</f>
        <v>40580</v>
      </c>
      <c r="B2707" t="str">
        <f>anotacoes!C2707</f>
        <v>GRAND SLAM PARIS 2011</v>
      </c>
      <c r="C2707" t="str">
        <f>anotacoes!E2707</f>
        <v>ELMONT, G</v>
      </c>
      <c r="D2707" t="str">
        <f>anotacoes!F2707</f>
        <v>KIM, J B</v>
      </c>
      <c r="E2707" t="s">
        <v>10325</v>
      </c>
      <c r="F2707">
        <f>anotacoes!A2707</f>
        <v>41</v>
      </c>
      <c r="G2707">
        <f>anotacoes!B2707</f>
        <v>127</v>
      </c>
      <c r="H2707" t="str">
        <f>anotacoes!K2707</f>
        <v xml:space="preserve"> 00:15:55,918</v>
      </c>
      <c r="I2707" t="str">
        <f>anotacoes!L2707</f>
        <v xml:space="preserve"> 00:16:43,264</v>
      </c>
      <c r="J2707" t="str">
        <f>IF(L2707="PAUSE",E2707,IF(anotacoes!G2711=conversao_anotacoes!C2707,conversao_anotacoes!C2707,conversao_anotacoes!D2707))</f>
        <v>&lt;ARBITRO_DESCONHECIDO&gt;</v>
      </c>
      <c r="K2707" t="str">
        <f t="shared" si="84"/>
        <v/>
      </c>
      <c r="L2707" t="str">
        <f>UPPER(anotacoes!H2707)</f>
        <v>PAUSE</v>
      </c>
      <c r="M2707" t="str">
        <f>IF(OR(L2707="ATTACK",L2707="FINTA"),"&lt;TECNICA&gt;",UPPER(anotacoes!I2707))</f>
        <v>&lt;NAO_CLASSIFICADO&gt;</v>
      </c>
      <c r="N2707" t="str">
        <f>IF(OR(L2707="ATTACK",L2707="FINTA"),UPPER(anotacoes!I2707),"")</f>
        <v/>
      </c>
      <c r="O2707" s="6" t="str">
        <f>IF(anotacoes!N2707=0,"",anotacoes!N2707)</f>
        <v/>
      </c>
      <c r="P2707" t="str">
        <f>IF(anotacoes!M2707=0,"",UPPER(anotacoes!M2707))</f>
        <v/>
      </c>
      <c r="Q2707" t="str">
        <f t="shared" si="85"/>
        <v>INSERT INTO CONVERSAO_LUTA_ACAO (cd_conversao, id_luta, sequencia, momento_inicio, momento_fim, quem_faz, quem_sofre, acao_tipo, acao, tecnica, direcao, pontuacao) VALUES (1, 41, 127, TRIM(' 00:15:55,918'), TRIM(' 00:16:43,264'), '&lt;ARBITRO_DESCONHECIDO&gt;', '', 'PAUSE', '&lt;NAO_CLASSIFICADO&gt;', NULL, NULL, NULL)</v>
      </c>
      <c r="R2707" t="s">
        <v>10327</v>
      </c>
    </row>
    <row r="2708" spans="1:18" hidden="1" x14ac:dyDescent="0.25">
      <c r="A2708" s="7">
        <f>anotacoes!D2708</f>
        <v>40580</v>
      </c>
      <c r="B2708" t="str">
        <f>anotacoes!C2708</f>
        <v>GRAND SLAM PARIS 2011</v>
      </c>
      <c r="C2708" t="str">
        <f>anotacoes!E2708</f>
        <v>ELMONT, G</v>
      </c>
      <c r="D2708" t="str">
        <f>anotacoes!F2708</f>
        <v>KIM, J B</v>
      </c>
      <c r="E2708" t="s">
        <v>10325</v>
      </c>
      <c r="F2708">
        <f>anotacoes!A2708</f>
        <v>41</v>
      </c>
      <c r="G2708">
        <f>anotacoes!B2708</f>
        <v>128</v>
      </c>
      <c r="H2708" t="str">
        <f>anotacoes!K2708</f>
        <v xml:space="preserve"> 00:16:43,264</v>
      </c>
      <c r="I2708" t="str">
        <f>anotacoes!L2708</f>
        <v xml:space="preserve"> 00:16:45,965</v>
      </c>
      <c r="J2708" t="str">
        <f>IF(L2708="PAUSE",E2708,IF(anotacoes!G2712=conversao_anotacoes!C2708,conversao_anotacoes!C2708,conversao_anotacoes!D2708))</f>
        <v>ELMONT, G</v>
      </c>
      <c r="K2708" t="str">
        <f t="shared" si="84"/>
        <v>KIM, J B</v>
      </c>
      <c r="L2708" t="str">
        <f>UPPER(anotacoes!H2708)</f>
        <v>DISPLACEMENT</v>
      </c>
      <c r="M2708" t="str">
        <f>IF(OR(L2708="ATTACK",L2708="FINTA"),"&lt;TECNICA&gt;",UPPER(anotacoes!I2708))</f>
        <v>TRY TO GRIP WITH CONTACT</v>
      </c>
      <c r="N2708" t="str">
        <f>IF(OR(L2708="ATTACK",L2708="FINTA"),UPPER(anotacoes!I2708),"")</f>
        <v/>
      </c>
      <c r="O2708" s="6" t="str">
        <f>IF(anotacoes!N2708=0,"",anotacoes!N2708)</f>
        <v/>
      </c>
      <c r="P2708" t="str">
        <f>IF(anotacoes!M2708=0,"",UPPER(anotacoes!M2708))</f>
        <v/>
      </c>
      <c r="Q2708" t="str">
        <f t="shared" si="85"/>
        <v>INSERT INTO CONVERSAO_LUTA_ACAO (cd_conversao, id_luta, sequencia, momento_inicio, momento_fim, quem_faz, quem_sofre, acao_tipo, acao, tecnica, direcao, pontuacao) VALUES (1, 41, 128, TRIM(' 00:16:43,264'), TRIM(' 00:16:45,965'), 'ELMONT, G', 'KIM, J B', 'DISPLACEMENT', 'TRY TO GRIP WITH CONTACT', NULL, NULL, NULL)</v>
      </c>
      <c r="R2708" t="s">
        <v>10327</v>
      </c>
    </row>
    <row r="2709" spans="1:18" hidden="1" x14ac:dyDescent="0.25">
      <c r="A2709" s="7">
        <f>anotacoes!D2709</f>
        <v>40580</v>
      </c>
      <c r="B2709" t="str">
        <f>anotacoes!C2709</f>
        <v>GRAND SLAM PARIS 2011</v>
      </c>
      <c r="C2709" t="str">
        <f>anotacoes!E2709</f>
        <v>ELMONT, G</v>
      </c>
      <c r="D2709" t="str">
        <f>anotacoes!F2709</f>
        <v>KIM, J B</v>
      </c>
      <c r="E2709" t="s">
        <v>10325</v>
      </c>
      <c r="F2709">
        <f>anotacoes!A2709</f>
        <v>41</v>
      </c>
      <c r="G2709">
        <f>anotacoes!B2709</f>
        <v>129</v>
      </c>
      <c r="H2709" t="str">
        <f>anotacoes!K2709</f>
        <v xml:space="preserve"> 00:16:45,965</v>
      </c>
      <c r="I2709" t="str">
        <f>anotacoes!L2709</f>
        <v xml:space="preserve"> 00:16:46,674</v>
      </c>
      <c r="J2709" t="str">
        <f>IF(L2709="PAUSE",E2709,IF(anotacoes!G2713=conversao_anotacoes!C2709,conversao_anotacoes!C2709,conversao_anotacoes!D2709))</f>
        <v>ELMONT, G</v>
      </c>
      <c r="K2709" t="str">
        <f t="shared" si="84"/>
        <v>KIM, J B</v>
      </c>
      <c r="L2709" t="str">
        <f>UPPER(anotacoes!H2709)</f>
        <v>GRIP TIME</v>
      </c>
      <c r="M2709" t="str">
        <f>IF(OR(L2709="ATTACK",L2709="FINTA"),"&lt;TECNICA&gt;",UPPER(anotacoes!I2709))</f>
        <v>RIGHT COLLAR</v>
      </c>
      <c r="N2709" t="str">
        <f>IF(OR(L2709="ATTACK",L2709="FINTA"),UPPER(anotacoes!I2709),"")</f>
        <v/>
      </c>
      <c r="O2709" s="6" t="str">
        <f>IF(anotacoes!N2709=0,"",anotacoes!N2709)</f>
        <v/>
      </c>
      <c r="P2709" t="str">
        <f>IF(anotacoes!M2709=0,"",UPPER(anotacoes!M2709))</f>
        <v/>
      </c>
      <c r="Q2709" t="str">
        <f t="shared" si="85"/>
        <v>INSERT INTO CONVERSAO_LUTA_ACAO (cd_conversao, id_luta, sequencia, momento_inicio, momento_fim, quem_faz, quem_sofre, acao_tipo, acao, tecnica, direcao, pontuacao) VALUES (1, 41, 129, TRIM(' 00:16:45,965'), TRIM(' 00:16:46,674'), 'ELMONT, G', 'KIM, J B', 'GRIP TIME', 'RIGHT COLLAR', NULL, NULL, NULL)</v>
      </c>
      <c r="R2709" t="s">
        <v>10327</v>
      </c>
    </row>
    <row r="2710" spans="1:18" hidden="1" x14ac:dyDescent="0.25">
      <c r="A2710" s="7">
        <f>anotacoes!D2710</f>
        <v>40580</v>
      </c>
      <c r="B2710" t="str">
        <f>anotacoes!C2710</f>
        <v>GRAND SLAM PARIS 2011</v>
      </c>
      <c r="C2710" t="str">
        <f>anotacoes!E2710</f>
        <v>ELMONT, G</v>
      </c>
      <c r="D2710" t="str">
        <f>anotacoes!F2710</f>
        <v>KIM, J B</v>
      </c>
      <c r="E2710" t="s">
        <v>10325</v>
      </c>
      <c r="F2710">
        <f>anotacoes!A2710</f>
        <v>41</v>
      </c>
      <c r="G2710">
        <f>anotacoes!B2710</f>
        <v>130</v>
      </c>
      <c r="H2710" t="str">
        <f>anotacoes!K2710</f>
        <v xml:space="preserve"> 00:16:46,674</v>
      </c>
      <c r="I2710" t="str">
        <f>anotacoes!L2710</f>
        <v xml:space="preserve"> 00:16:46,674</v>
      </c>
      <c r="J2710" t="str">
        <f>IF(L2710="PAUSE",E2710,IF(anotacoes!G2714=conversao_anotacoes!C2710,conversao_anotacoes!C2710,conversao_anotacoes!D2710))</f>
        <v>ELMONT, G</v>
      </c>
      <c r="K2710" t="str">
        <f t="shared" si="84"/>
        <v>KIM, J B</v>
      </c>
      <c r="L2710" t="str">
        <f>UPPER(anotacoes!H2710)</f>
        <v>ATTACK</v>
      </c>
      <c r="M2710" t="str">
        <f>IF(OR(L2710="ATTACK",L2710="FINTA"),"&lt;TECNICA&gt;",UPPER(anotacoes!I2710))</f>
        <v>&lt;TECNICA&gt;</v>
      </c>
      <c r="N2710" t="str">
        <f>IF(OR(L2710="ATTACK",L2710="FINTA"),UPPER(anotacoes!I2710),"")</f>
        <v>OUCHI GARI</v>
      </c>
      <c r="O2710" s="6">
        <f>IF(anotacoes!N2710=0,"",anotacoes!N2710)</f>
        <v>7</v>
      </c>
      <c r="P2710" t="str">
        <f>IF(anotacoes!M2710=0,"",UPPER(anotacoes!M2710))</f>
        <v/>
      </c>
      <c r="Q2710" t="str">
        <f t="shared" si="85"/>
        <v>INSERT INTO CONVERSAO_LUTA_ACAO (cd_conversao, id_luta, sequencia, momento_inicio, momento_fim, quem_faz, quem_sofre, acao_tipo, acao, tecnica, direcao, pontuacao) VALUES (1, 41, 130, TRIM(' 00:16:46,674'), TRIM(' 00:16:46,674'), 'ELMONT, G', 'KIM, J B', 'ATTACK', '&lt;TECNICA&gt;', 'OUCHI GARI', 7, NULL)</v>
      </c>
      <c r="R2710" t="s">
        <v>10327</v>
      </c>
    </row>
    <row r="2711" spans="1:18" hidden="1" x14ac:dyDescent="0.25">
      <c r="A2711" s="7">
        <f>anotacoes!D2711</f>
        <v>40580</v>
      </c>
      <c r="B2711" t="str">
        <f>anotacoes!C2711</f>
        <v>GRAND SLAM PARIS 2011</v>
      </c>
      <c r="C2711" t="str">
        <f>anotacoes!E2711</f>
        <v>ELMONT, G</v>
      </c>
      <c r="D2711" t="str">
        <f>anotacoes!F2711</f>
        <v>KIM, J B</v>
      </c>
      <c r="E2711" t="s">
        <v>10325</v>
      </c>
      <c r="F2711">
        <f>anotacoes!A2711</f>
        <v>41</v>
      </c>
      <c r="G2711">
        <f>anotacoes!B2711</f>
        <v>131</v>
      </c>
      <c r="H2711" t="str">
        <f>anotacoes!K2711</f>
        <v xml:space="preserve"> 00:16:46,674</v>
      </c>
      <c r="I2711" t="str">
        <f>anotacoes!L2711</f>
        <v xml:space="preserve"> 00:16:47,781</v>
      </c>
      <c r="J2711" t="str">
        <f>IF(L2711="PAUSE",E2711,IF(anotacoes!G2715=conversao_anotacoes!C2711,conversao_anotacoes!C2711,conversao_anotacoes!D2711))</f>
        <v>ELMONT, G</v>
      </c>
      <c r="K2711" t="str">
        <f t="shared" si="84"/>
        <v>KIM, J B</v>
      </c>
      <c r="L2711" t="str">
        <f>UPPER(anotacoes!H2711)</f>
        <v>GRIP TIME</v>
      </c>
      <c r="M2711" t="str">
        <f>IF(OR(L2711="ATTACK",L2711="FINTA"),"&lt;TECNICA&gt;",UPPER(anotacoes!I2711))</f>
        <v>RIGHT BACK</v>
      </c>
      <c r="N2711" t="str">
        <f>IF(OR(L2711="ATTACK",L2711="FINTA"),UPPER(anotacoes!I2711),"")</f>
        <v/>
      </c>
      <c r="O2711" s="6" t="str">
        <f>IF(anotacoes!N2711=0,"",anotacoes!N2711)</f>
        <v/>
      </c>
      <c r="P2711" t="str">
        <f>IF(anotacoes!M2711=0,"",UPPER(anotacoes!M2711))</f>
        <v/>
      </c>
      <c r="Q2711" t="str">
        <f t="shared" si="85"/>
        <v>INSERT INTO CONVERSAO_LUTA_ACAO (cd_conversao, id_luta, sequencia, momento_inicio, momento_fim, quem_faz, quem_sofre, acao_tipo, acao, tecnica, direcao, pontuacao) VALUES (1, 41, 131, TRIM(' 00:16:46,674'), TRIM(' 00:16:47,781'), 'ELMONT, G', 'KIM, J B', 'GRIP TIME', 'RIGHT BACK', NULL, NULL, NULL)</v>
      </c>
      <c r="R2711" t="s">
        <v>10327</v>
      </c>
    </row>
    <row r="2712" spans="1:18" hidden="1" x14ac:dyDescent="0.25">
      <c r="A2712" s="7">
        <f>anotacoes!D2712</f>
        <v>40580</v>
      </c>
      <c r="B2712" t="str">
        <f>anotacoes!C2712</f>
        <v>GRAND SLAM PARIS 2011</v>
      </c>
      <c r="C2712" t="str">
        <f>anotacoes!E2712</f>
        <v>ELMONT, G</v>
      </c>
      <c r="D2712" t="str">
        <f>anotacoes!F2712</f>
        <v>KIM, J B</v>
      </c>
      <c r="E2712" t="s">
        <v>10325</v>
      </c>
      <c r="F2712">
        <f>anotacoes!A2712</f>
        <v>41</v>
      </c>
      <c r="G2712">
        <f>anotacoes!B2712</f>
        <v>132</v>
      </c>
      <c r="H2712" t="str">
        <f>anotacoes!K2712</f>
        <v xml:space="preserve"> 00:16:47,781</v>
      </c>
      <c r="I2712" t="str">
        <f>anotacoes!L2712</f>
        <v xml:space="preserve"> 00:16:48,881</v>
      </c>
      <c r="J2712" t="str">
        <f>IF(L2712="PAUSE",E2712,IF(anotacoes!G2716=conversao_anotacoes!C2712,conversao_anotacoes!C2712,conversao_anotacoes!D2712))</f>
        <v>ELMONT, G</v>
      </c>
      <c r="K2712" t="str">
        <f t="shared" si="84"/>
        <v>KIM, J B</v>
      </c>
      <c r="L2712" t="str">
        <f>UPPER(anotacoes!H2712)</f>
        <v>DEFENSE</v>
      </c>
      <c r="M2712" t="str">
        <f>IF(OR(L2712="ATTACK",L2712="FINTA"),"&lt;TECNICA&gt;",UPPER(anotacoes!I2712))</f>
        <v>TAE-SABAKI RIGHT INCLINED</v>
      </c>
      <c r="N2712" t="str">
        <f>IF(OR(L2712="ATTACK",L2712="FINTA"),UPPER(anotacoes!I2712),"")</f>
        <v/>
      </c>
      <c r="O2712" s="6" t="str">
        <f>IF(anotacoes!N2712=0,"",anotacoes!N2712)</f>
        <v/>
      </c>
      <c r="P2712" t="str">
        <f>IF(anotacoes!M2712=0,"",UPPER(anotacoes!M2712))</f>
        <v/>
      </c>
      <c r="Q2712" t="str">
        <f t="shared" si="85"/>
        <v>INSERT INTO CONVERSAO_LUTA_ACAO (cd_conversao, id_luta, sequencia, momento_inicio, momento_fim, quem_faz, quem_sofre, acao_tipo, acao, tecnica, direcao, pontuacao) VALUES (1, 41, 132, TRIM(' 00:16:47,781'), TRIM(' 00:16:48,881'), 'ELMONT, G', 'KIM, J B', 'DEFENSE', 'TAE-SABAKI RIGHT INCLINED', NULL, NULL, NULL)</v>
      </c>
      <c r="R2712" t="s">
        <v>10327</v>
      </c>
    </row>
    <row r="2713" spans="1:18" hidden="1" x14ac:dyDescent="0.25">
      <c r="A2713" s="7">
        <f>anotacoes!D2713</f>
        <v>40580</v>
      </c>
      <c r="B2713" t="str">
        <f>anotacoes!C2713</f>
        <v>GRAND SLAM PARIS 2011</v>
      </c>
      <c r="C2713" t="str">
        <f>anotacoes!E2713</f>
        <v>ELMONT, G</v>
      </c>
      <c r="D2713" t="str">
        <f>anotacoes!F2713</f>
        <v>KIM, J B</v>
      </c>
      <c r="E2713" t="s">
        <v>10325</v>
      </c>
      <c r="F2713">
        <f>anotacoes!A2713</f>
        <v>41</v>
      </c>
      <c r="G2713">
        <f>anotacoes!B2713</f>
        <v>133</v>
      </c>
      <c r="H2713" t="str">
        <f>anotacoes!K2713</f>
        <v xml:space="preserve"> 00:16:49,061</v>
      </c>
      <c r="I2713" t="str">
        <f>anotacoes!L2713</f>
        <v xml:space="preserve"> 00:16:55,218</v>
      </c>
      <c r="J2713" t="str">
        <f>IF(L2713="PAUSE",E2713,IF(anotacoes!G2717=conversao_anotacoes!C2713,conversao_anotacoes!C2713,conversao_anotacoes!D2713))</f>
        <v>ELMONT, G</v>
      </c>
      <c r="K2713" t="str">
        <f t="shared" si="84"/>
        <v>KIM, J B</v>
      </c>
      <c r="L2713" t="str">
        <f>UPPER(anotacoes!H2713)</f>
        <v>GRIP TIME</v>
      </c>
      <c r="M2713" t="str">
        <f>IF(OR(L2713="ATTACK",L2713="FINTA"),"&lt;TECNICA&gt;",UPPER(anotacoes!I2713))</f>
        <v>RIGHT BACK</v>
      </c>
      <c r="N2713" t="str">
        <f>IF(OR(L2713="ATTACK",L2713="FINTA"),UPPER(anotacoes!I2713),"")</f>
        <v/>
      </c>
      <c r="O2713" s="6" t="str">
        <f>IF(anotacoes!N2713=0,"",anotacoes!N2713)</f>
        <v/>
      </c>
      <c r="P2713" t="str">
        <f>IF(anotacoes!M2713=0,"",UPPER(anotacoes!M2713))</f>
        <v/>
      </c>
      <c r="Q2713" t="str">
        <f t="shared" si="85"/>
        <v>INSERT INTO CONVERSAO_LUTA_ACAO (cd_conversao, id_luta, sequencia, momento_inicio, momento_fim, quem_faz, quem_sofre, acao_tipo, acao, tecnica, direcao, pontuacao) VALUES (1, 41, 133, TRIM(' 00:16:49,061'), TRIM(' 00:16:55,218'), 'ELMONT, G', 'KIM, J B', 'GRIP TIME', 'RIGHT BACK', NULL, NULL, NULL)</v>
      </c>
      <c r="R2713" t="s">
        <v>10327</v>
      </c>
    </row>
    <row r="2714" spans="1:18" hidden="1" x14ac:dyDescent="0.25">
      <c r="A2714" s="7">
        <f>anotacoes!D2714</f>
        <v>40580</v>
      </c>
      <c r="B2714" t="str">
        <f>anotacoes!C2714</f>
        <v>GRAND SLAM PARIS 2011</v>
      </c>
      <c r="C2714" t="str">
        <f>anotacoes!E2714</f>
        <v>ELMONT, G</v>
      </c>
      <c r="D2714" t="str">
        <f>anotacoes!F2714</f>
        <v>KIM, J B</v>
      </c>
      <c r="E2714" t="s">
        <v>10325</v>
      </c>
      <c r="F2714">
        <f>anotacoes!A2714</f>
        <v>41</v>
      </c>
      <c r="G2714">
        <f>anotacoes!B2714</f>
        <v>134</v>
      </c>
      <c r="H2714" t="str">
        <f>anotacoes!K2714</f>
        <v xml:space="preserve"> 00:16:55,218</v>
      </c>
      <c r="I2714" t="str">
        <f>anotacoes!L2714</f>
        <v xml:space="preserve"> 00:16:55,890</v>
      </c>
      <c r="J2714" t="str">
        <f>IF(L2714="PAUSE",E2714,IF(anotacoes!G2718=conversao_anotacoes!C2714,conversao_anotacoes!C2714,conversao_anotacoes!D2714))</f>
        <v>ELMONT, G</v>
      </c>
      <c r="K2714" t="str">
        <f t="shared" si="84"/>
        <v>KIM, J B</v>
      </c>
      <c r="L2714" t="str">
        <f>UPPER(anotacoes!H2714)</f>
        <v>ATTACK</v>
      </c>
      <c r="M2714" t="str">
        <f>IF(OR(L2714="ATTACK",L2714="FINTA"),"&lt;TECNICA&gt;",UPPER(anotacoes!I2714))</f>
        <v>&lt;TECNICA&gt;</v>
      </c>
      <c r="N2714" t="str">
        <f>IF(OR(L2714="ATTACK",L2714="FINTA"),UPPER(anotacoes!I2714),"")</f>
        <v>TAI OTOSHI</v>
      </c>
      <c r="O2714" s="6">
        <f>IF(anotacoes!N2714=0,"",anotacoes!N2714)</f>
        <v>4</v>
      </c>
      <c r="P2714" t="str">
        <f>IF(anotacoes!M2714=0,"",UPPER(anotacoes!M2714))</f>
        <v/>
      </c>
      <c r="Q2714" t="str">
        <f t="shared" si="85"/>
        <v>INSERT INTO CONVERSAO_LUTA_ACAO (cd_conversao, id_luta, sequencia, momento_inicio, momento_fim, quem_faz, quem_sofre, acao_tipo, acao, tecnica, direcao, pontuacao) VALUES (1, 41, 134, TRIM(' 00:16:55,218'), TRIM(' 00:16:55,890'), 'ELMONT, G', 'KIM, J B', 'ATTACK', '&lt;TECNICA&gt;', 'TAI OTOSHI', 4, NULL)</v>
      </c>
      <c r="R2714" t="s">
        <v>10327</v>
      </c>
    </row>
    <row r="2715" spans="1:18" hidden="1" x14ac:dyDescent="0.25">
      <c r="A2715" s="7">
        <f>anotacoes!D2715</f>
        <v>40580</v>
      </c>
      <c r="B2715" t="str">
        <f>anotacoes!C2715</f>
        <v>GRAND SLAM PARIS 2011</v>
      </c>
      <c r="C2715" t="str">
        <f>anotacoes!E2715</f>
        <v>ELMONT, G</v>
      </c>
      <c r="D2715" t="str">
        <f>anotacoes!F2715</f>
        <v>KIM, J B</v>
      </c>
      <c r="E2715" t="s">
        <v>10325</v>
      </c>
      <c r="F2715">
        <f>anotacoes!A2715</f>
        <v>41</v>
      </c>
      <c r="G2715">
        <f>anotacoes!B2715</f>
        <v>135</v>
      </c>
      <c r="H2715" t="str">
        <f>anotacoes!K2715</f>
        <v xml:space="preserve"> 00:16:55,890</v>
      </c>
      <c r="I2715" t="str">
        <f>anotacoes!L2715</f>
        <v xml:space="preserve"> 00:16:57,678</v>
      </c>
      <c r="J2715" t="str">
        <f>IF(L2715="PAUSE",E2715,IF(anotacoes!G2719=conversao_anotacoes!C2715,conversao_anotacoes!C2715,conversao_anotacoes!D2715))</f>
        <v>ELMONT, G</v>
      </c>
      <c r="K2715" t="str">
        <f t="shared" si="84"/>
        <v>KIM, J B</v>
      </c>
      <c r="L2715" t="str">
        <f>UPPER(anotacoes!H2715)</f>
        <v>GRIP TIME</v>
      </c>
      <c r="M2715" t="str">
        <f>IF(OR(L2715="ATTACK",L2715="FINTA"),"&lt;TECNICA&gt;",UPPER(anotacoes!I2715))</f>
        <v>RIGHT BACK</v>
      </c>
      <c r="N2715" t="str">
        <f>IF(OR(L2715="ATTACK",L2715="FINTA"),UPPER(anotacoes!I2715),"")</f>
        <v/>
      </c>
      <c r="O2715" s="6" t="str">
        <f>IF(anotacoes!N2715=0,"",anotacoes!N2715)</f>
        <v/>
      </c>
      <c r="P2715" t="str">
        <f>IF(anotacoes!M2715=0,"",UPPER(anotacoes!M2715))</f>
        <v/>
      </c>
      <c r="Q2715" t="str">
        <f t="shared" si="85"/>
        <v>INSERT INTO CONVERSAO_LUTA_ACAO (cd_conversao, id_luta, sequencia, momento_inicio, momento_fim, quem_faz, quem_sofre, acao_tipo, acao, tecnica, direcao, pontuacao) VALUES (1, 41, 135, TRIM(' 00:16:55,890'), TRIM(' 00:16:57,678'), 'ELMONT, G', 'KIM, J B', 'GRIP TIME', 'RIGHT BACK', NULL, NULL, NULL)</v>
      </c>
      <c r="R2715" t="s">
        <v>10327</v>
      </c>
    </row>
    <row r="2716" spans="1:18" hidden="1" x14ac:dyDescent="0.25">
      <c r="A2716" s="7">
        <f>anotacoes!D2716</f>
        <v>40580</v>
      </c>
      <c r="B2716" t="str">
        <f>anotacoes!C2716</f>
        <v>GRAND SLAM PARIS 2011</v>
      </c>
      <c r="C2716" t="str">
        <f>anotacoes!E2716</f>
        <v>ELMONT, G</v>
      </c>
      <c r="D2716" t="str">
        <f>anotacoes!F2716</f>
        <v>KIM, J B</v>
      </c>
      <c r="E2716" t="s">
        <v>10325</v>
      </c>
      <c r="F2716">
        <f>anotacoes!A2716</f>
        <v>41</v>
      </c>
      <c r="G2716">
        <f>anotacoes!B2716</f>
        <v>136</v>
      </c>
      <c r="H2716" t="str">
        <f>anotacoes!K2716</f>
        <v xml:space="preserve"> 00:16:57,846</v>
      </c>
      <c r="I2716" t="str">
        <f>anotacoes!L2716</f>
        <v xml:space="preserve"> 00:17:04,619</v>
      </c>
      <c r="J2716" t="str">
        <f>IF(L2716="PAUSE",E2716,IF(anotacoes!G2720=conversao_anotacoes!C2716,conversao_anotacoes!C2716,conversao_anotacoes!D2716))</f>
        <v>ELMONT, G</v>
      </c>
      <c r="K2716" t="str">
        <f t="shared" si="84"/>
        <v>KIM, J B</v>
      </c>
      <c r="L2716" t="str">
        <f>UPPER(anotacoes!H2716)</f>
        <v>GROUNDWORK COMBAT</v>
      </c>
      <c r="M2716" t="str">
        <f>IF(OR(L2716="ATTACK",L2716="FINTA"),"&lt;TECNICA&gt;",UPPER(anotacoes!I2716))</f>
        <v>DEFENSIVE POSITION</v>
      </c>
      <c r="N2716" t="str">
        <f>IF(OR(L2716="ATTACK",L2716="FINTA"),UPPER(anotacoes!I2716),"")</f>
        <v/>
      </c>
      <c r="O2716" s="6" t="str">
        <f>IF(anotacoes!N2716=0,"",anotacoes!N2716)</f>
        <v/>
      </c>
      <c r="P2716" t="str">
        <f>IF(anotacoes!M2716=0,"",UPPER(anotacoes!M2716))</f>
        <v/>
      </c>
      <c r="Q2716" t="str">
        <f t="shared" si="85"/>
        <v>INSERT INTO CONVERSAO_LUTA_ACAO (cd_conversao, id_luta, sequencia, momento_inicio, momento_fim, quem_faz, quem_sofre, acao_tipo, acao, tecnica, direcao, pontuacao) VALUES (1, 41, 136, TRIM(' 00:16:57,846'), TRIM(' 00:17:04,619'), 'ELMONT, G', 'KIM, J B', 'GROUNDWORK COMBAT', 'DEFENSIVE POSITION', NULL, NULL, NULL)</v>
      </c>
      <c r="R2716" t="s">
        <v>10327</v>
      </c>
    </row>
    <row r="2717" spans="1:18" hidden="1" x14ac:dyDescent="0.25">
      <c r="A2717" s="7">
        <f>anotacoes!D2717</f>
        <v>40580</v>
      </c>
      <c r="B2717" t="str">
        <f>anotacoes!C2717</f>
        <v>GRAND SLAM PARIS 2011</v>
      </c>
      <c r="C2717" t="str">
        <f>anotacoes!E2717</f>
        <v>ELMONT, G</v>
      </c>
      <c r="D2717" t="str">
        <f>anotacoes!F2717</f>
        <v>KIM, J B</v>
      </c>
      <c r="E2717" t="s">
        <v>10325</v>
      </c>
      <c r="F2717">
        <f>anotacoes!A2717</f>
        <v>41</v>
      </c>
      <c r="G2717">
        <f>anotacoes!B2717</f>
        <v>137</v>
      </c>
      <c r="H2717" t="str">
        <f>anotacoes!K2717</f>
        <v xml:space="preserve"> 00:17:04,841</v>
      </c>
      <c r="I2717" t="str">
        <f>anotacoes!L2717</f>
        <v xml:space="preserve"> 00:17:18,660</v>
      </c>
      <c r="J2717" t="str">
        <f>IF(L2717="PAUSE",E2717,IF(anotacoes!G2721=conversao_anotacoes!C2717,conversao_anotacoes!C2717,conversao_anotacoes!D2717))</f>
        <v>&lt;ARBITRO_DESCONHECIDO&gt;</v>
      </c>
      <c r="K2717" t="str">
        <f t="shared" si="84"/>
        <v/>
      </c>
      <c r="L2717" t="str">
        <f>UPPER(anotacoes!H2717)</f>
        <v>PAUSE</v>
      </c>
      <c r="M2717" t="str">
        <f>IF(OR(L2717="ATTACK",L2717="FINTA"),"&lt;TECNICA&gt;",UPPER(anotacoes!I2717))</f>
        <v>&lt;NAO_CLASSIFICADO&gt;</v>
      </c>
      <c r="N2717" t="str">
        <f>IF(OR(L2717="ATTACK",L2717="FINTA"),UPPER(anotacoes!I2717),"")</f>
        <v/>
      </c>
      <c r="O2717" s="6" t="str">
        <f>IF(anotacoes!N2717=0,"",anotacoes!N2717)</f>
        <v/>
      </c>
      <c r="P2717" t="str">
        <f>IF(anotacoes!M2717=0,"",UPPER(anotacoes!M2717))</f>
        <v/>
      </c>
      <c r="Q2717" t="str">
        <f t="shared" si="85"/>
        <v>INSERT INTO CONVERSAO_LUTA_ACAO (cd_conversao, id_luta, sequencia, momento_inicio, momento_fim, quem_faz, quem_sofre, acao_tipo, acao, tecnica, direcao, pontuacao) VALUES (1, 41, 137, TRIM(' 00:17:04,841'), TRIM(' 00:17:18,660'), '&lt;ARBITRO_DESCONHECIDO&gt;', '', 'PAUSE', '&lt;NAO_CLASSIFICADO&gt;', NULL, NULL, NULL)</v>
      </c>
      <c r="R2717" t="s">
        <v>10327</v>
      </c>
    </row>
    <row r="2718" spans="1:18" hidden="1" x14ac:dyDescent="0.25">
      <c r="A2718" s="7">
        <f>anotacoes!D2718</f>
        <v>40580</v>
      </c>
      <c r="B2718" t="str">
        <f>anotacoes!C2718</f>
        <v>GRAND SLAM PARIS 2011</v>
      </c>
      <c r="C2718" t="str">
        <f>anotacoes!E2718</f>
        <v>ELMONT, G</v>
      </c>
      <c r="D2718" t="str">
        <f>anotacoes!F2718</f>
        <v>KIM, J B</v>
      </c>
      <c r="E2718" t="s">
        <v>10325</v>
      </c>
      <c r="F2718">
        <f>anotacoes!A2718</f>
        <v>41</v>
      </c>
      <c r="G2718">
        <f>anotacoes!B2718</f>
        <v>138</v>
      </c>
      <c r="H2718" t="str">
        <f>anotacoes!K2718</f>
        <v xml:space="preserve"> 00:17:18,660</v>
      </c>
      <c r="I2718" t="str">
        <f>anotacoes!L2718</f>
        <v xml:space="preserve"> 00:17:20,911</v>
      </c>
      <c r="J2718" t="str">
        <f>IF(L2718="PAUSE",E2718,IF(anotacoes!G2722=conversao_anotacoes!C2718,conversao_anotacoes!C2718,conversao_anotacoes!D2718))</f>
        <v>ELMONT, G</v>
      </c>
      <c r="K2718" t="str">
        <f t="shared" si="84"/>
        <v>KIM, J B</v>
      </c>
      <c r="L2718" t="str">
        <f>UPPER(anotacoes!H2718)</f>
        <v>DISPLACEMENT</v>
      </c>
      <c r="M2718" t="str">
        <f>IF(OR(L2718="ATTACK",L2718="FINTA"),"&lt;TECNICA&gt;",UPPER(anotacoes!I2718))</f>
        <v>TRY TO GRIP WITH CONTACT</v>
      </c>
      <c r="N2718" t="str">
        <f>IF(OR(L2718="ATTACK",L2718="FINTA"),UPPER(anotacoes!I2718),"")</f>
        <v/>
      </c>
      <c r="O2718" s="6" t="str">
        <f>IF(anotacoes!N2718=0,"",anotacoes!N2718)</f>
        <v/>
      </c>
      <c r="P2718" t="str">
        <f>IF(anotacoes!M2718=0,"",UPPER(anotacoes!M2718))</f>
        <v/>
      </c>
      <c r="Q2718" t="str">
        <f t="shared" si="85"/>
        <v>INSERT INTO CONVERSAO_LUTA_ACAO (cd_conversao, id_luta, sequencia, momento_inicio, momento_fim, quem_faz, quem_sofre, acao_tipo, acao, tecnica, direcao, pontuacao) VALUES (1, 41, 138, TRIM(' 00:17:18,660'), TRIM(' 00:17:20,911'), 'ELMONT, G', 'KIM, J B', 'DISPLACEMENT', 'TRY TO GRIP WITH CONTACT', NULL, NULL, NULL)</v>
      </c>
      <c r="R2718" t="s">
        <v>10327</v>
      </c>
    </row>
    <row r="2719" spans="1:18" hidden="1" x14ac:dyDescent="0.25">
      <c r="A2719" s="7">
        <f>anotacoes!D2719</f>
        <v>40580</v>
      </c>
      <c r="B2719" t="str">
        <f>anotacoes!C2719</f>
        <v>GRAND SLAM PARIS 2011</v>
      </c>
      <c r="C2719" t="str">
        <f>anotacoes!E2719</f>
        <v>ELMONT, G</v>
      </c>
      <c r="D2719" t="str">
        <f>anotacoes!F2719</f>
        <v>KIM, J B</v>
      </c>
      <c r="E2719" t="s">
        <v>10325</v>
      </c>
      <c r="F2719">
        <f>anotacoes!A2719</f>
        <v>41</v>
      </c>
      <c r="G2719">
        <f>anotacoes!B2719</f>
        <v>139</v>
      </c>
      <c r="H2719" t="str">
        <f>anotacoes!K2719</f>
        <v xml:space="preserve"> 00:17:20,911</v>
      </c>
      <c r="I2719" t="str">
        <f>anotacoes!L2719</f>
        <v xml:space="preserve"> 00:17:31,638</v>
      </c>
      <c r="J2719" t="str">
        <f>IF(L2719="PAUSE",E2719,IF(anotacoes!G2723=conversao_anotacoes!C2719,conversao_anotacoes!C2719,conversao_anotacoes!D2719))</f>
        <v>ELMONT, G</v>
      </c>
      <c r="K2719" t="str">
        <f t="shared" si="84"/>
        <v>KIM, J B</v>
      </c>
      <c r="L2719" t="str">
        <f>UPPER(anotacoes!H2719)</f>
        <v>GRIP TIME</v>
      </c>
      <c r="M2719" t="str">
        <f>IF(OR(L2719="ATTACK",L2719="FINTA"),"&lt;TECNICA&gt;",UPPER(anotacoes!I2719))</f>
        <v>RIGHT BACK</v>
      </c>
      <c r="N2719" t="str">
        <f>IF(OR(L2719="ATTACK",L2719="FINTA"),UPPER(anotacoes!I2719),"")</f>
        <v/>
      </c>
      <c r="O2719" s="6" t="str">
        <f>IF(anotacoes!N2719=0,"",anotacoes!N2719)</f>
        <v/>
      </c>
      <c r="P2719" t="str">
        <f>IF(anotacoes!M2719=0,"",UPPER(anotacoes!M2719))</f>
        <v/>
      </c>
      <c r="Q2719" t="str">
        <f t="shared" si="85"/>
        <v>INSERT INTO CONVERSAO_LUTA_ACAO (cd_conversao, id_luta, sequencia, momento_inicio, momento_fim, quem_faz, quem_sofre, acao_tipo, acao, tecnica, direcao, pontuacao) VALUES (1, 41, 139, TRIM(' 00:17:20,911'), TRIM(' 00:17:31,638'), 'ELMONT, G', 'KIM, J B', 'GRIP TIME', 'RIGHT BACK', NULL, NULL, NULL)</v>
      </c>
      <c r="R2719" t="s">
        <v>10327</v>
      </c>
    </row>
    <row r="2720" spans="1:18" hidden="1" x14ac:dyDescent="0.25">
      <c r="A2720" s="7">
        <f>anotacoes!D2720</f>
        <v>40580</v>
      </c>
      <c r="B2720" t="str">
        <f>anotacoes!C2720</f>
        <v>GRAND SLAM PARIS 2011</v>
      </c>
      <c r="C2720" t="str">
        <f>anotacoes!E2720</f>
        <v>ELMONT, G</v>
      </c>
      <c r="D2720" t="str">
        <f>anotacoes!F2720</f>
        <v>KIM, J B</v>
      </c>
      <c r="E2720" t="s">
        <v>10325</v>
      </c>
      <c r="F2720">
        <f>anotacoes!A2720</f>
        <v>41</v>
      </c>
      <c r="G2720">
        <f>anotacoes!B2720</f>
        <v>140</v>
      </c>
      <c r="H2720" t="str">
        <f>anotacoes!K2720</f>
        <v xml:space="preserve"> 00:17:31,638</v>
      </c>
      <c r="I2720" t="str">
        <f>anotacoes!L2720</f>
        <v xml:space="preserve"> 00:17:31,638</v>
      </c>
      <c r="J2720" t="str">
        <f>IF(L2720="PAUSE",E2720,IF(anotacoes!G2724=conversao_anotacoes!C2720,conversao_anotacoes!C2720,conversao_anotacoes!D2720))</f>
        <v>ELMONT, G</v>
      </c>
      <c r="K2720" t="str">
        <f t="shared" si="84"/>
        <v>KIM, J B</v>
      </c>
      <c r="L2720" t="str">
        <f>UPPER(anotacoes!H2720)</f>
        <v>DEFENSE</v>
      </c>
      <c r="M2720" t="str">
        <f>IF(OR(L2720="ATTACK",L2720="FINTA"),"&lt;TECNICA&gt;",UPPER(anotacoes!I2720))</f>
        <v>TAE-SABAKI LEFT</v>
      </c>
      <c r="N2720" t="str">
        <f>IF(OR(L2720="ATTACK",L2720="FINTA"),UPPER(anotacoes!I2720),"")</f>
        <v/>
      </c>
      <c r="O2720" s="6" t="str">
        <f>IF(anotacoes!N2720=0,"",anotacoes!N2720)</f>
        <v/>
      </c>
      <c r="P2720" t="str">
        <f>IF(anotacoes!M2720=0,"",UPPER(anotacoes!M2720))</f>
        <v/>
      </c>
      <c r="Q2720" t="str">
        <f t="shared" si="85"/>
        <v>INSERT INTO CONVERSAO_LUTA_ACAO (cd_conversao, id_luta, sequencia, momento_inicio, momento_fim, quem_faz, quem_sofre, acao_tipo, acao, tecnica, direcao, pontuacao) VALUES (1, 41, 140, TRIM(' 00:17:31,638'), TRIM(' 00:17:31,638'), 'ELMONT, G', 'KIM, J B', 'DEFENSE', 'TAE-SABAKI LEFT', NULL, NULL, NULL)</v>
      </c>
      <c r="R2720" t="s">
        <v>10327</v>
      </c>
    </row>
    <row r="2721" spans="1:18" hidden="1" x14ac:dyDescent="0.25">
      <c r="A2721" s="7">
        <f>anotacoes!D2721</f>
        <v>40580</v>
      </c>
      <c r="B2721" t="str">
        <f>anotacoes!C2721</f>
        <v>GRAND SLAM PARIS 2011</v>
      </c>
      <c r="C2721" t="str">
        <f>anotacoes!E2721</f>
        <v>ELMONT, G</v>
      </c>
      <c r="D2721" t="str">
        <f>anotacoes!F2721</f>
        <v>KIM, J B</v>
      </c>
      <c r="E2721" t="s">
        <v>10325</v>
      </c>
      <c r="F2721">
        <f>anotacoes!A2721</f>
        <v>41</v>
      </c>
      <c r="G2721">
        <f>anotacoes!B2721</f>
        <v>141</v>
      </c>
      <c r="H2721" t="str">
        <f>anotacoes!K2721</f>
        <v xml:space="preserve"> 00:17:31,638</v>
      </c>
      <c r="I2721" t="str">
        <f>anotacoes!L2721</f>
        <v xml:space="preserve"> 00:17:34,893</v>
      </c>
      <c r="J2721" t="str">
        <f>IF(L2721="PAUSE",E2721,IF(anotacoes!G2725=conversao_anotacoes!C2721,conversao_anotacoes!C2721,conversao_anotacoes!D2721))</f>
        <v>ELMONT, G</v>
      </c>
      <c r="K2721" t="str">
        <f t="shared" si="84"/>
        <v>KIM, J B</v>
      </c>
      <c r="L2721" t="str">
        <f>UPPER(anotacoes!H2721)</f>
        <v>GROUNDWORK COMBAT</v>
      </c>
      <c r="M2721" t="str">
        <f>IF(OR(L2721="ATTACK",L2721="FINTA"),"&lt;TECNICA&gt;",UPPER(anotacoes!I2721))</f>
        <v>DEFENSIVE POSITION</v>
      </c>
      <c r="N2721" t="str">
        <f>IF(OR(L2721="ATTACK",L2721="FINTA"),UPPER(anotacoes!I2721),"")</f>
        <v/>
      </c>
      <c r="O2721" s="6" t="str">
        <f>IF(anotacoes!N2721=0,"",anotacoes!N2721)</f>
        <v/>
      </c>
      <c r="P2721" t="str">
        <f>IF(anotacoes!M2721=0,"",UPPER(anotacoes!M2721))</f>
        <v/>
      </c>
      <c r="Q2721" t="str">
        <f t="shared" si="85"/>
        <v>INSERT INTO CONVERSAO_LUTA_ACAO (cd_conversao, id_luta, sequencia, momento_inicio, momento_fim, quem_faz, quem_sofre, acao_tipo, acao, tecnica, direcao, pontuacao) VALUES (1, 41, 141, TRIM(' 00:17:31,638'), TRIM(' 00:17:34,893'), 'ELMONT, G', 'KIM, J B', 'GROUNDWORK COMBAT', 'DEFENSIVE POSITION', NULL, NULL, NULL)</v>
      </c>
      <c r="R2721" t="s">
        <v>10327</v>
      </c>
    </row>
    <row r="2722" spans="1:18" hidden="1" x14ac:dyDescent="0.25">
      <c r="A2722" s="7">
        <f>anotacoes!D2722</f>
        <v>40580</v>
      </c>
      <c r="B2722" t="str">
        <f>anotacoes!C2722</f>
        <v>GRAND SLAM PARIS 2011</v>
      </c>
      <c r="C2722" t="str">
        <f>anotacoes!E2722</f>
        <v>ELMONT, G</v>
      </c>
      <c r="D2722" t="str">
        <f>anotacoes!F2722</f>
        <v>KIM, J B</v>
      </c>
      <c r="E2722" t="s">
        <v>10325</v>
      </c>
      <c r="F2722">
        <f>anotacoes!A2722</f>
        <v>41</v>
      </c>
      <c r="G2722">
        <f>anotacoes!B2722</f>
        <v>142</v>
      </c>
      <c r="H2722" t="str">
        <f>anotacoes!K2722</f>
        <v xml:space="preserve"> 00:17:34,893</v>
      </c>
      <c r="I2722" t="str">
        <f>anotacoes!L2722</f>
        <v xml:space="preserve"> 00:17:34,893</v>
      </c>
      <c r="J2722" t="str">
        <f>IF(L2722="PAUSE",E2722,IF(anotacoes!G2726=conversao_anotacoes!C2722,conversao_anotacoes!C2722,conversao_anotacoes!D2722))</f>
        <v>&lt;ARBITRO_DESCONHECIDO&gt;</v>
      </c>
      <c r="K2722" t="str">
        <f t="shared" si="84"/>
        <v/>
      </c>
      <c r="L2722" t="str">
        <f>UPPER(anotacoes!H2722)</f>
        <v>PAUSE</v>
      </c>
      <c r="M2722" t="str">
        <f>IF(OR(L2722="ATTACK",L2722="FINTA"),"&lt;TECNICA&gt;",UPPER(anotacoes!I2722))</f>
        <v>&lt;NAO_CLASSIFICADO&gt;</v>
      </c>
      <c r="N2722" t="str">
        <f>IF(OR(L2722="ATTACK",L2722="FINTA"),UPPER(anotacoes!I2722),"")</f>
        <v/>
      </c>
      <c r="O2722" s="6" t="str">
        <f>IF(anotacoes!N2722=0,"",anotacoes!N2722)</f>
        <v/>
      </c>
      <c r="P2722" t="str">
        <f>IF(anotacoes!M2722=0,"",UPPER(anotacoes!M2722))</f>
        <v/>
      </c>
      <c r="Q2722" t="str">
        <f t="shared" si="85"/>
        <v>INSERT INTO CONVERSAO_LUTA_ACAO (cd_conversao, id_luta, sequencia, momento_inicio, momento_fim, quem_faz, quem_sofre, acao_tipo, acao, tecnica, direcao, pontuacao) VALUES (1, 41, 142, TRIM(' 00:17:34,893'), TRIM(' 00:17:34,893'), '&lt;ARBITRO_DESCONHECIDO&gt;', '', 'PAUSE', '&lt;NAO_CLASSIFICADO&gt;', NULL, NULL, NULL)</v>
      </c>
      <c r="R2722" t="s">
        <v>10327</v>
      </c>
    </row>
    <row r="2723" spans="1:18" hidden="1" x14ac:dyDescent="0.25">
      <c r="A2723" s="7">
        <f>anotacoes!D2723</f>
        <v>40580</v>
      </c>
      <c r="B2723" t="str">
        <f>anotacoes!C2723</f>
        <v>GRAND SLAM PARIS 2011</v>
      </c>
      <c r="C2723" t="str">
        <f>anotacoes!E2723</f>
        <v>ELMONT, G</v>
      </c>
      <c r="D2723" t="str">
        <f>anotacoes!F2723</f>
        <v>KIM, J B</v>
      </c>
      <c r="E2723" t="s">
        <v>10325</v>
      </c>
      <c r="F2723">
        <f>anotacoes!A2723</f>
        <v>41</v>
      </c>
      <c r="G2723">
        <f>anotacoes!B2723</f>
        <v>143</v>
      </c>
      <c r="H2723" t="str">
        <f>anotacoes!K2723</f>
        <v xml:space="preserve"> 00:17:34,893</v>
      </c>
      <c r="I2723" t="str">
        <f>anotacoes!L2723</f>
        <v xml:space="preserve"> 00:18:20,714</v>
      </c>
      <c r="J2723" t="str">
        <f>IF(L2723="PAUSE",E2723,IF(anotacoes!G2727=conversao_anotacoes!C2723,conversao_anotacoes!C2723,conversao_anotacoes!D2723))</f>
        <v>ELMONT, G</v>
      </c>
      <c r="K2723" t="str">
        <f t="shared" si="84"/>
        <v>KIM, J B</v>
      </c>
      <c r="L2723" t="str">
        <f>UPPER(anotacoes!H2723)</f>
        <v>DISPLACEMENT</v>
      </c>
      <c r="M2723" t="str">
        <f>IF(OR(L2723="ATTACK",L2723="FINTA"),"&lt;TECNICA&gt;",UPPER(anotacoes!I2723))</f>
        <v>TRY TO GRIP WITH CONTACT</v>
      </c>
      <c r="N2723" t="str">
        <f>IF(OR(L2723="ATTACK",L2723="FINTA"),UPPER(anotacoes!I2723),"")</f>
        <v/>
      </c>
      <c r="O2723" s="6" t="str">
        <f>IF(anotacoes!N2723=0,"",anotacoes!N2723)</f>
        <v/>
      </c>
      <c r="P2723" t="str">
        <f>IF(anotacoes!M2723=0,"",UPPER(anotacoes!M2723))</f>
        <v/>
      </c>
      <c r="Q2723" t="str">
        <f t="shared" si="85"/>
        <v>INSERT INTO CONVERSAO_LUTA_ACAO (cd_conversao, id_luta, sequencia, momento_inicio, momento_fim, quem_faz, quem_sofre, acao_tipo, acao, tecnica, direcao, pontuacao) VALUES (1, 41, 143, TRIM(' 00:17:34,893'), TRIM(' 00:18:20,714'), 'ELMONT, G', 'KIM, J B', 'DISPLACEMENT', 'TRY TO GRIP WITH CONTACT', NULL, NULL, NULL)</v>
      </c>
      <c r="R2723" t="s">
        <v>10327</v>
      </c>
    </row>
    <row r="2724" spans="1:18" hidden="1" x14ac:dyDescent="0.25">
      <c r="A2724" s="7">
        <f>anotacoes!D2724</f>
        <v>40580</v>
      </c>
      <c r="B2724" t="str">
        <f>anotacoes!C2724</f>
        <v>GRAND SLAM PARIS 2011</v>
      </c>
      <c r="C2724" t="str">
        <f>anotacoes!E2724</f>
        <v>ELMONT, G</v>
      </c>
      <c r="D2724" t="str">
        <f>anotacoes!F2724</f>
        <v>KIM, J B</v>
      </c>
      <c r="E2724" t="s">
        <v>10325</v>
      </c>
      <c r="F2724">
        <f>anotacoes!A2724</f>
        <v>41</v>
      </c>
      <c r="G2724">
        <f>anotacoes!B2724</f>
        <v>144</v>
      </c>
      <c r="H2724" t="str">
        <f>anotacoes!K2724</f>
        <v xml:space="preserve"> 00:18:20,714</v>
      </c>
      <c r="I2724" t="str">
        <f>anotacoes!L2724</f>
        <v xml:space="preserve"> 00:18:24,567</v>
      </c>
      <c r="J2724" t="str">
        <f>IF(L2724="PAUSE",E2724,IF(anotacoes!G2728=conversao_anotacoes!C2724,conversao_anotacoes!C2724,conversao_anotacoes!D2724))</f>
        <v>ELMONT, G</v>
      </c>
      <c r="K2724" t="str">
        <f t="shared" si="84"/>
        <v>KIM, J B</v>
      </c>
      <c r="L2724" t="str">
        <f>UPPER(anotacoes!H2724)</f>
        <v>GRIP TIME</v>
      </c>
      <c r="M2724" t="str">
        <f>IF(OR(L2724="ATTACK",L2724="FINTA"),"&lt;TECNICA&gt;",UPPER(anotacoes!I2724))</f>
        <v>RIGHT COLLAR LEFT SLEEVE</v>
      </c>
      <c r="N2724" t="str">
        <f>IF(OR(L2724="ATTACK",L2724="FINTA"),UPPER(anotacoes!I2724),"")</f>
        <v/>
      </c>
      <c r="O2724" s="6" t="str">
        <f>IF(anotacoes!N2724=0,"",anotacoes!N2724)</f>
        <v/>
      </c>
      <c r="P2724" t="str">
        <f>IF(anotacoes!M2724=0,"",UPPER(anotacoes!M2724))</f>
        <v/>
      </c>
      <c r="Q2724" t="str">
        <f t="shared" si="85"/>
        <v>INSERT INTO CONVERSAO_LUTA_ACAO (cd_conversao, id_luta, sequencia, momento_inicio, momento_fim, quem_faz, quem_sofre, acao_tipo, acao, tecnica, direcao, pontuacao) VALUES (1, 41, 144, TRIM(' 00:18:20,714'), TRIM(' 00:18:24,567'), 'ELMONT, G', 'KIM, J B', 'GRIP TIME', 'RIGHT COLLAR LEFT SLEEVE', NULL, NULL, NULL)</v>
      </c>
      <c r="R2724" t="s">
        <v>10327</v>
      </c>
    </row>
    <row r="2725" spans="1:18" hidden="1" x14ac:dyDescent="0.25">
      <c r="A2725" s="7">
        <f>anotacoes!D2725</f>
        <v>40580</v>
      </c>
      <c r="B2725" t="str">
        <f>anotacoes!C2725</f>
        <v>GRAND SLAM PARIS 2011</v>
      </c>
      <c r="C2725" t="str">
        <f>anotacoes!E2725</f>
        <v>ELMONT, G</v>
      </c>
      <c r="D2725" t="str">
        <f>anotacoes!F2725</f>
        <v>KIM, J B</v>
      </c>
      <c r="E2725" t="s">
        <v>10325</v>
      </c>
      <c r="F2725">
        <f>anotacoes!A2725</f>
        <v>41</v>
      </c>
      <c r="G2725">
        <f>anotacoes!B2725</f>
        <v>145</v>
      </c>
      <c r="H2725" t="str">
        <f>anotacoes!K2725</f>
        <v xml:space="preserve"> 00:18:24,567</v>
      </c>
      <c r="I2725" t="str">
        <f>anotacoes!L2725</f>
        <v xml:space="preserve"> 00:18:24,567</v>
      </c>
      <c r="J2725" t="str">
        <f>IF(L2725="PAUSE",E2725,IF(anotacoes!G2729=conversao_anotacoes!C2725,conversao_anotacoes!C2725,conversao_anotacoes!D2725))</f>
        <v>ELMONT, G</v>
      </c>
      <c r="K2725" t="str">
        <f t="shared" si="84"/>
        <v>KIM, J B</v>
      </c>
      <c r="L2725" t="str">
        <f>UPPER(anotacoes!H2725)</f>
        <v>DEFENSE</v>
      </c>
      <c r="M2725" t="str">
        <f>IF(OR(L2725="ATTACK",L2725="FINTA"),"&lt;TECNICA&gt;",UPPER(anotacoes!I2725))</f>
        <v>USING BODY MASS</v>
      </c>
      <c r="N2725" t="str">
        <f>IF(OR(L2725="ATTACK",L2725="FINTA"),UPPER(anotacoes!I2725),"")</f>
        <v/>
      </c>
      <c r="O2725" s="6" t="str">
        <f>IF(anotacoes!N2725=0,"",anotacoes!N2725)</f>
        <v/>
      </c>
      <c r="P2725" t="str">
        <f>IF(anotacoes!M2725=0,"",UPPER(anotacoes!M2725))</f>
        <v/>
      </c>
      <c r="Q2725" t="str">
        <f t="shared" si="85"/>
        <v>INSERT INTO CONVERSAO_LUTA_ACAO (cd_conversao, id_luta, sequencia, momento_inicio, momento_fim, quem_faz, quem_sofre, acao_tipo, acao, tecnica, direcao, pontuacao) VALUES (1, 41, 145, TRIM(' 00:18:24,567'), TRIM(' 00:18:24,567'), 'ELMONT, G', 'KIM, J B', 'DEFENSE', 'USING BODY MASS', NULL, NULL, NULL)</v>
      </c>
      <c r="R2725" t="s">
        <v>10327</v>
      </c>
    </row>
    <row r="2726" spans="1:18" hidden="1" x14ac:dyDescent="0.25">
      <c r="A2726" s="7">
        <f>anotacoes!D2726</f>
        <v>40580</v>
      </c>
      <c r="B2726" t="str">
        <f>anotacoes!C2726</f>
        <v>GRAND SLAM PARIS 2011</v>
      </c>
      <c r="C2726" t="str">
        <f>anotacoes!E2726</f>
        <v>ELMONT, G</v>
      </c>
      <c r="D2726" t="str">
        <f>anotacoes!F2726</f>
        <v>KIM, J B</v>
      </c>
      <c r="E2726" t="s">
        <v>10325</v>
      </c>
      <c r="F2726">
        <f>anotacoes!A2726</f>
        <v>41</v>
      </c>
      <c r="G2726">
        <f>anotacoes!B2726</f>
        <v>146</v>
      </c>
      <c r="H2726" t="str">
        <f>anotacoes!K2726</f>
        <v xml:space="preserve"> 00:18:24,567</v>
      </c>
      <c r="I2726" t="str">
        <f>anotacoes!L2726</f>
        <v xml:space="preserve"> 00:18:28,458</v>
      </c>
      <c r="J2726" t="str">
        <f>IF(L2726="PAUSE",E2726,IF(anotacoes!G2730=conversao_anotacoes!C2726,conversao_anotacoes!C2726,conversao_anotacoes!D2726))</f>
        <v>ELMONT, G</v>
      </c>
      <c r="K2726" t="str">
        <f t="shared" si="84"/>
        <v>KIM, J B</v>
      </c>
      <c r="L2726" t="str">
        <f>UPPER(anotacoes!H2726)</f>
        <v>TRANSITION</v>
      </c>
      <c r="M2726" t="str">
        <f>IF(OR(L2726="ATTACK",L2726="FINTA"),"&lt;TECNICA&gt;",UPPER(anotacoes!I2726))</f>
        <v>WITHOUT ATTACK</v>
      </c>
      <c r="N2726" t="str">
        <f>IF(OR(L2726="ATTACK",L2726="FINTA"),UPPER(anotacoes!I2726),"")</f>
        <v/>
      </c>
      <c r="O2726" s="6" t="str">
        <f>IF(anotacoes!N2726=0,"",anotacoes!N2726)</f>
        <v/>
      </c>
      <c r="P2726" t="str">
        <f>IF(anotacoes!M2726=0,"",UPPER(anotacoes!M2726))</f>
        <v/>
      </c>
      <c r="Q2726" t="str">
        <f t="shared" si="85"/>
        <v>INSERT INTO CONVERSAO_LUTA_ACAO (cd_conversao, id_luta, sequencia, momento_inicio, momento_fim, quem_faz, quem_sofre, acao_tipo, acao, tecnica, direcao, pontuacao) VALUES (1, 41, 146, TRIM(' 00:18:24,567'), TRIM(' 00:18:28,458'), 'ELMONT, G', 'KIM, J B', 'TRANSITION', 'WITHOUT ATTACK', NULL, NULL, NULL)</v>
      </c>
      <c r="R2726" t="s">
        <v>10327</v>
      </c>
    </row>
    <row r="2727" spans="1:18" hidden="1" x14ac:dyDescent="0.25">
      <c r="A2727" s="7">
        <f>anotacoes!D2727</f>
        <v>40580</v>
      </c>
      <c r="B2727" t="str">
        <f>anotacoes!C2727</f>
        <v>GRAND SLAM PARIS 2011</v>
      </c>
      <c r="C2727" t="str">
        <f>anotacoes!E2727</f>
        <v>ELMONT, G</v>
      </c>
      <c r="D2727" t="str">
        <f>anotacoes!F2727</f>
        <v>KIM, J B</v>
      </c>
      <c r="E2727" t="s">
        <v>10325</v>
      </c>
      <c r="F2727">
        <f>anotacoes!A2727</f>
        <v>41</v>
      </c>
      <c r="G2727">
        <f>anotacoes!B2727</f>
        <v>147</v>
      </c>
      <c r="H2727" t="str">
        <f>anotacoes!K2727</f>
        <v xml:space="preserve"> 00:18:28,458</v>
      </c>
      <c r="I2727" t="str">
        <f>anotacoes!L2727</f>
        <v xml:space="preserve"> 00:18:37,467</v>
      </c>
      <c r="J2727" t="str">
        <f>IF(L2727="PAUSE",E2727,IF(anotacoes!G2731=conversao_anotacoes!C2727,conversao_anotacoes!C2727,conversao_anotacoes!D2727))</f>
        <v>&lt;ARBITRO_DESCONHECIDO&gt;</v>
      </c>
      <c r="K2727" t="str">
        <f t="shared" si="84"/>
        <v/>
      </c>
      <c r="L2727" t="str">
        <f>UPPER(anotacoes!H2727)</f>
        <v>PAUSE</v>
      </c>
      <c r="M2727" t="str">
        <f>IF(OR(L2727="ATTACK",L2727="FINTA"),"&lt;TECNICA&gt;",UPPER(anotacoes!I2727))</f>
        <v>&lt;NAO_CLASSIFICADO&gt;</v>
      </c>
      <c r="N2727" t="str">
        <f>IF(OR(L2727="ATTACK",L2727="FINTA"),UPPER(anotacoes!I2727),"")</f>
        <v/>
      </c>
      <c r="O2727" s="6" t="str">
        <f>IF(anotacoes!N2727=0,"",anotacoes!N2727)</f>
        <v/>
      </c>
      <c r="P2727" t="str">
        <f>IF(anotacoes!M2727=0,"",UPPER(anotacoes!M2727))</f>
        <v/>
      </c>
      <c r="Q2727" t="str">
        <f t="shared" si="85"/>
        <v>INSERT INTO CONVERSAO_LUTA_ACAO (cd_conversao, id_luta, sequencia, momento_inicio, momento_fim, quem_faz, quem_sofre, acao_tipo, acao, tecnica, direcao, pontuacao) VALUES (1, 41, 147, TRIM(' 00:18:28,458'), TRIM(' 00:18:37,467'), '&lt;ARBITRO_DESCONHECIDO&gt;', '', 'PAUSE', '&lt;NAO_CLASSIFICADO&gt;', NULL, NULL, NULL)</v>
      </c>
      <c r="R2727" t="s">
        <v>10327</v>
      </c>
    </row>
    <row r="2728" spans="1:18" hidden="1" x14ac:dyDescent="0.25">
      <c r="A2728" s="7">
        <f>anotacoes!D2728</f>
        <v>40580</v>
      </c>
      <c r="B2728" t="str">
        <f>anotacoes!C2728</f>
        <v>GRAND SLAM PARIS 2011</v>
      </c>
      <c r="C2728" t="str">
        <f>anotacoes!E2728</f>
        <v>ELMONT, G</v>
      </c>
      <c r="D2728" t="str">
        <f>anotacoes!F2728</f>
        <v>KIM, J B</v>
      </c>
      <c r="E2728" t="s">
        <v>10325</v>
      </c>
      <c r="F2728">
        <f>anotacoes!A2728</f>
        <v>41</v>
      </c>
      <c r="G2728">
        <f>anotacoes!B2728</f>
        <v>148</v>
      </c>
      <c r="H2728" t="str">
        <f>anotacoes!K2728</f>
        <v xml:space="preserve"> 00:18:37,467</v>
      </c>
      <c r="I2728" t="str">
        <f>anotacoes!L2728</f>
        <v xml:space="preserve"> 00:18:38,728</v>
      </c>
      <c r="J2728" t="str">
        <f>IF(L2728="PAUSE",E2728,IF(anotacoes!G2732=conversao_anotacoes!C2728,conversao_anotacoes!C2728,conversao_anotacoes!D2728))</f>
        <v>ELMONT, G</v>
      </c>
      <c r="K2728" t="str">
        <f t="shared" si="84"/>
        <v>KIM, J B</v>
      </c>
      <c r="L2728" t="str">
        <f>UPPER(anotacoes!H2728)</f>
        <v>DISPLACEMENT</v>
      </c>
      <c r="M2728" t="str">
        <f>IF(OR(L2728="ATTACK",L2728="FINTA"),"&lt;TECNICA&gt;",UPPER(anotacoes!I2728))</f>
        <v>2-3 STEP HESITANT LEFT</v>
      </c>
      <c r="N2728" t="str">
        <f>IF(OR(L2728="ATTACK",L2728="FINTA"),UPPER(anotacoes!I2728),"")</f>
        <v/>
      </c>
      <c r="O2728" s="6" t="str">
        <f>IF(anotacoes!N2728=0,"",anotacoes!N2728)</f>
        <v/>
      </c>
      <c r="P2728" t="str">
        <f>IF(anotacoes!M2728=0,"",UPPER(anotacoes!M2728))</f>
        <v/>
      </c>
      <c r="Q2728" t="str">
        <f t="shared" si="85"/>
        <v>INSERT INTO CONVERSAO_LUTA_ACAO (cd_conversao, id_luta, sequencia, momento_inicio, momento_fim, quem_faz, quem_sofre, acao_tipo, acao, tecnica, direcao, pontuacao) VALUES (1, 41, 148, TRIM(' 00:18:37,467'), TRIM(' 00:18:38,728'), 'ELMONT, G', 'KIM, J B', 'DISPLACEMENT', '2-3 STEP HESITANT LEFT', NULL, NULL, NULL)</v>
      </c>
      <c r="R2728" t="s">
        <v>10327</v>
      </c>
    </row>
    <row r="2729" spans="1:18" hidden="1" x14ac:dyDescent="0.25">
      <c r="A2729" s="7">
        <f>anotacoes!D2729</f>
        <v>40833</v>
      </c>
      <c r="B2729" t="str">
        <f>anotacoes!C2729</f>
        <v>GRAND SLAM ABU DHABI 2011</v>
      </c>
      <c r="C2729" t="str">
        <f>anotacoes!E2729</f>
        <v>ELMONT, G</v>
      </c>
      <c r="D2729" t="str">
        <f>anotacoes!F2729</f>
        <v>NAKAI</v>
      </c>
      <c r="E2729" t="s">
        <v>10325</v>
      </c>
      <c r="F2729">
        <f>anotacoes!A2729</f>
        <v>42</v>
      </c>
      <c r="G2729">
        <f>anotacoes!B2729</f>
        <v>1</v>
      </c>
      <c r="H2729" t="str">
        <f>anotacoes!K2729</f>
        <v xml:space="preserve"> 00:00:01,786</v>
      </c>
      <c r="I2729" t="str">
        <f>anotacoes!L2729</f>
        <v xml:space="preserve"> 00:00:05,850</v>
      </c>
      <c r="J2729" t="str">
        <f>IF(L2729="PAUSE",E2729,IF(anotacoes!G2733=conversao_anotacoes!C2729,conversao_anotacoes!C2729,conversao_anotacoes!D2729))</f>
        <v>ELMONT, G</v>
      </c>
      <c r="K2729" t="str">
        <f t="shared" si="84"/>
        <v>NAKAI</v>
      </c>
      <c r="L2729" t="str">
        <f>UPPER(anotacoes!H2729)</f>
        <v>GRIP TIME</v>
      </c>
      <c r="M2729" t="str">
        <f>IF(OR(L2729="ATTACK",L2729="FINTA"),"&lt;TECNICA&gt;",UPPER(anotacoes!I2729))</f>
        <v>LEFT COLLAR</v>
      </c>
      <c r="N2729" t="str">
        <f>IF(OR(L2729="ATTACK",L2729="FINTA"),UPPER(anotacoes!I2729),"")</f>
        <v/>
      </c>
      <c r="O2729" s="6" t="str">
        <f>IF(anotacoes!N2729=0,"",anotacoes!N2729)</f>
        <v/>
      </c>
      <c r="P2729" t="str">
        <f>IF(anotacoes!M2729=0,"",UPPER(anotacoes!M2729))</f>
        <v/>
      </c>
      <c r="Q2729" t="str">
        <f t="shared" si="85"/>
        <v>INSERT INTO CONVERSAO_LUTA_ACAO (cd_conversao, id_luta, sequencia, momento_inicio, momento_fim, quem_faz, quem_sofre, acao_tipo, acao, tecnica, direcao, pontuacao) VALUES (1, 42, 1, TRIM(' 00:00:01,786'), TRIM(' 00:00:05,850'), 'ELMONT, G', 'NAKAI', 'GRIP TIME', 'LEFT COLLAR', NULL, NULL, NULL)</v>
      </c>
      <c r="R2729" t="s">
        <v>10327</v>
      </c>
    </row>
    <row r="2730" spans="1:18" hidden="1" x14ac:dyDescent="0.25">
      <c r="A2730" s="7">
        <f>anotacoes!D2730</f>
        <v>40833</v>
      </c>
      <c r="B2730" t="str">
        <f>anotacoes!C2730</f>
        <v>GRAND SLAM ABU DHABI 2011</v>
      </c>
      <c r="C2730" t="str">
        <f>anotacoes!E2730</f>
        <v>ELMONT, G</v>
      </c>
      <c r="D2730" t="str">
        <f>anotacoes!F2730</f>
        <v>NAKAI</v>
      </c>
      <c r="E2730" t="s">
        <v>10325</v>
      </c>
      <c r="F2730">
        <f>anotacoes!A2730</f>
        <v>42</v>
      </c>
      <c r="G2730">
        <f>anotacoes!B2730</f>
        <v>2</v>
      </c>
      <c r="H2730" t="str">
        <f>anotacoes!K2730</f>
        <v xml:space="preserve"> 00:00:05,850</v>
      </c>
      <c r="I2730" t="str">
        <f>anotacoes!L2730</f>
        <v xml:space="preserve"> 00:00:10,475</v>
      </c>
      <c r="J2730" t="str">
        <f>IF(L2730="PAUSE",E2730,IF(anotacoes!G2734=conversao_anotacoes!C2730,conversao_anotacoes!C2730,conversao_anotacoes!D2730))</f>
        <v>ELMONT, G</v>
      </c>
      <c r="K2730" t="str">
        <f t="shared" si="84"/>
        <v>NAKAI</v>
      </c>
      <c r="L2730" t="str">
        <f>UPPER(anotacoes!H2730)</f>
        <v>DISPLACEMENT</v>
      </c>
      <c r="M2730" t="str">
        <f>IF(OR(L2730="ATTACK",L2730="FINTA"),"&lt;TECNICA&gt;",UPPER(anotacoes!I2730))</f>
        <v>2-3 STEP HESITANT LEFT</v>
      </c>
      <c r="N2730" t="str">
        <f>IF(OR(L2730="ATTACK",L2730="FINTA"),UPPER(anotacoes!I2730),"")</f>
        <v/>
      </c>
      <c r="O2730" s="6" t="str">
        <f>IF(anotacoes!N2730=0,"",anotacoes!N2730)</f>
        <v/>
      </c>
      <c r="P2730" t="str">
        <f>IF(anotacoes!M2730=0,"",UPPER(anotacoes!M2730))</f>
        <v/>
      </c>
      <c r="Q2730" t="str">
        <f t="shared" si="85"/>
        <v>INSERT INTO CONVERSAO_LUTA_ACAO (cd_conversao, id_luta, sequencia, momento_inicio, momento_fim, quem_faz, quem_sofre, acao_tipo, acao, tecnica, direcao, pontuacao) VALUES (1, 42, 2, TRIM(' 00:00:05,850'), TRIM(' 00:00:10,475'), 'ELMONT, G', 'NAKAI', 'DISPLACEMENT', '2-3 STEP HESITANT LEFT', NULL, NULL, NULL)</v>
      </c>
      <c r="R2730" t="s">
        <v>10327</v>
      </c>
    </row>
    <row r="2731" spans="1:18" hidden="1" x14ac:dyDescent="0.25">
      <c r="A2731" s="7">
        <f>anotacoes!D2731</f>
        <v>40833</v>
      </c>
      <c r="B2731" t="str">
        <f>anotacoes!C2731</f>
        <v>GRAND SLAM ABU DHABI 2011</v>
      </c>
      <c r="C2731" t="str">
        <f>anotacoes!E2731</f>
        <v>ELMONT, G</v>
      </c>
      <c r="D2731" t="str">
        <f>anotacoes!F2731</f>
        <v>NAKAI</v>
      </c>
      <c r="E2731" t="s">
        <v>10325</v>
      </c>
      <c r="F2731">
        <f>anotacoes!A2731</f>
        <v>42</v>
      </c>
      <c r="G2731">
        <f>anotacoes!B2731</f>
        <v>3</v>
      </c>
      <c r="H2731" t="str">
        <f>anotacoes!K2731</f>
        <v xml:space="preserve"> 00:00:10,475</v>
      </c>
      <c r="I2731" t="str">
        <f>anotacoes!L2731</f>
        <v xml:space="preserve"> 00:00:13,822</v>
      </c>
      <c r="J2731" t="str">
        <f>IF(L2731="PAUSE",E2731,IF(anotacoes!G2735=conversao_anotacoes!C2731,conversao_anotacoes!C2731,conversao_anotacoes!D2731))</f>
        <v>ELMONT, G</v>
      </c>
      <c r="K2731" t="str">
        <f t="shared" si="84"/>
        <v>NAKAI</v>
      </c>
      <c r="L2731" t="str">
        <f>UPPER(anotacoes!H2731)</f>
        <v>DISPLACEMENT</v>
      </c>
      <c r="M2731" t="str">
        <f>IF(OR(L2731="ATTACK",L2731="FINTA"),"&lt;TECNICA&gt;",UPPER(anotacoes!I2731))</f>
        <v>TRY TO GRIP WITH CONTACT</v>
      </c>
      <c r="N2731" t="str">
        <f>IF(OR(L2731="ATTACK",L2731="FINTA"),UPPER(anotacoes!I2731),"")</f>
        <v/>
      </c>
      <c r="O2731" s="6" t="str">
        <f>IF(anotacoes!N2731=0,"",anotacoes!N2731)</f>
        <v/>
      </c>
      <c r="P2731" t="str">
        <f>IF(anotacoes!M2731=0,"",UPPER(anotacoes!M2731))</f>
        <v/>
      </c>
      <c r="Q2731" t="str">
        <f t="shared" si="85"/>
        <v>INSERT INTO CONVERSAO_LUTA_ACAO (cd_conversao, id_luta, sequencia, momento_inicio, momento_fim, quem_faz, quem_sofre, acao_tipo, acao, tecnica, direcao, pontuacao) VALUES (1, 42, 3, TRIM(' 00:00:10,475'), TRIM(' 00:00:13,822'), 'ELMONT, G', 'NAKAI', 'DISPLACEMENT', 'TRY TO GRIP WITH CONTACT', NULL, NULL, NULL)</v>
      </c>
      <c r="R2731" t="s">
        <v>10327</v>
      </c>
    </row>
    <row r="2732" spans="1:18" hidden="1" x14ac:dyDescent="0.25">
      <c r="A2732" s="7">
        <f>anotacoes!D2732</f>
        <v>40833</v>
      </c>
      <c r="B2732" t="str">
        <f>anotacoes!C2732</f>
        <v>GRAND SLAM ABU DHABI 2011</v>
      </c>
      <c r="C2732" t="str">
        <f>anotacoes!E2732</f>
        <v>ELMONT, G</v>
      </c>
      <c r="D2732" t="str">
        <f>anotacoes!F2732</f>
        <v>NAKAI</v>
      </c>
      <c r="E2732" t="s">
        <v>10325</v>
      </c>
      <c r="F2732">
        <f>anotacoes!A2732</f>
        <v>42</v>
      </c>
      <c r="G2732">
        <f>anotacoes!B2732</f>
        <v>4</v>
      </c>
      <c r="H2732" t="str">
        <f>anotacoes!K2732</f>
        <v xml:space="preserve"> 00:00:14,406</v>
      </c>
      <c r="I2732" t="str">
        <f>anotacoes!L2732</f>
        <v xml:space="preserve"> 00:00:15,413</v>
      </c>
      <c r="J2732" t="str">
        <f>IF(L2732="PAUSE",E2732,IF(anotacoes!G2736=conversao_anotacoes!C2732,conversao_anotacoes!C2732,conversao_anotacoes!D2732))</f>
        <v>&lt;ARBITRO_DESCONHECIDO&gt;</v>
      </c>
      <c r="K2732" t="str">
        <f t="shared" si="84"/>
        <v/>
      </c>
      <c r="L2732" t="str">
        <f>UPPER(anotacoes!H2732)</f>
        <v>PAUSE</v>
      </c>
      <c r="M2732" t="str">
        <f>IF(OR(L2732="ATTACK",L2732="FINTA"),"&lt;TECNICA&gt;",UPPER(anotacoes!I2732))</f>
        <v>&lt;NAO_CLASSIFICADO&gt;</v>
      </c>
      <c r="N2732" t="str">
        <f>IF(OR(L2732="ATTACK",L2732="FINTA"),UPPER(anotacoes!I2732),"")</f>
        <v/>
      </c>
      <c r="O2732" s="6" t="str">
        <f>IF(anotacoes!N2732=0,"",anotacoes!N2732)</f>
        <v/>
      </c>
      <c r="P2732" t="str">
        <f>IF(anotacoes!M2732=0,"",UPPER(anotacoes!M2732))</f>
        <v/>
      </c>
      <c r="Q2732" t="str">
        <f t="shared" si="85"/>
        <v>INSERT INTO CONVERSAO_LUTA_ACAO (cd_conversao, id_luta, sequencia, momento_inicio, momento_fim, quem_faz, quem_sofre, acao_tipo, acao, tecnica, direcao, pontuacao) VALUES (1, 42, 4, TRIM(' 00:00:14,406'), TRIM(' 00:00:15,413'), '&lt;ARBITRO_DESCONHECIDO&gt;', '', 'PAUSE', '&lt;NAO_CLASSIFICADO&gt;', NULL, NULL, NULL)</v>
      </c>
      <c r="R2732" t="s">
        <v>10327</v>
      </c>
    </row>
    <row r="2733" spans="1:18" hidden="1" x14ac:dyDescent="0.25">
      <c r="A2733" s="7">
        <f>anotacoes!D2733</f>
        <v>40833</v>
      </c>
      <c r="B2733" t="str">
        <f>anotacoes!C2733</f>
        <v>GRAND SLAM ABU DHABI 2011</v>
      </c>
      <c r="C2733" t="str">
        <f>anotacoes!E2733</f>
        <v>ELMONT, G</v>
      </c>
      <c r="D2733" t="str">
        <f>anotacoes!F2733</f>
        <v>NAKAI</v>
      </c>
      <c r="E2733" t="s">
        <v>10325</v>
      </c>
      <c r="F2733">
        <f>anotacoes!A2733</f>
        <v>42</v>
      </c>
      <c r="G2733">
        <f>anotacoes!B2733</f>
        <v>5</v>
      </c>
      <c r="H2733" t="str">
        <f>anotacoes!K2733</f>
        <v xml:space="preserve"> 00:00:15,413</v>
      </c>
      <c r="I2733" t="str">
        <f>anotacoes!L2733</f>
        <v xml:space="preserve"> 00:00:25,823</v>
      </c>
      <c r="J2733" t="str">
        <f>IF(L2733="PAUSE",E2733,IF(anotacoes!G2737=conversao_anotacoes!C2733,conversao_anotacoes!C2733,conversao_anotacoes!D2733))</f>
        <v>ELMONT, G</v>
      </c>
      <c r="K2733" t="str">
        <f t="shared" si="84"/>
        <v>NAKAI</v>
      </c>
      <c r="L2733" t="str">
        <f>UPPER(anotacoes!H2733)</f>
        <v>DISPLACEMENT</v>
      </c>
      <c r="M2733" t="str">
        <f>IF(OR(L2733="ATTACK",L2733="FINTA"),"&lt;TECNICA&gt;",UPPER(anotacoes!I2733))</f>
        <v>TRY TO GRIP WITH CONTACT</v>
      </c>
      <c r="N2733" t="str">
        <f>IF(OR(L2733="ATTACK",L2733="FINTA"),UPPER(anotacoes!I2733),"")</f>
        <v/>
      </c>
      <c r="O2733" s="6" t="str">
        <f>IF(anotacoes!N2733=0,"",anotacoes!N2733)</f>
        <v/>
      </c>
      <c r="P2733" t="str">
        <f>IF(anotacoes!M2733=0,"",UPPER(anotacoes!M2733))</f>
        <v/>
      </c>
      <c r="Q2733" t="str">
        <f t="shared" si="85"/>
        <v>INSERT INTO CONVERSAO_LUTA_ACAO (cd_conversao, id_luta, sequencia, momento_inicio, momento_fim, quem_faz, quem_sofre, acao_tipo, acao, tecnica, direcao, pontuacao) VALUES (1, 42, 5, TRIM(' 00:00:15,413'), TRIM(' 00:00:25,823'), 'ELMONT, G', 'NAKAI', 'DISPLACEMENT', 'TRY TO GRIP WITH CONTACT', NULL, NULL, NULL)</v>
      </c>
      <c r="R2733" t="s">
        <v>10327</v>
      </c>
    </row>
    <row r="2734" spans="1:18" hidden="1" x14ac:dyDescent="0.25">
      <c r="A2734" s="7">
        <f>anotacoes!D2734</f>
        <v>40833</v>
      </c>
      <c r="B2734" t="str">
        <f>anotacoes!C2734</f>
        <v>GRAND SLAM ABU DHABI 2011</v>
      </c>
      <c r="C2734" t="str">
        <f>anotacoes!E2734</f>
        <v>ELMONT, G</v>
      </c>
      <c r="D2734" t="str">
        <f>anotacoes!F2734</f>
        <v>NAKAI</v>
      </c>
      <c r="E2734" t="s">
        <v>10325</v>
      </c>
      <c r="F2734">
        <f>anotacoes!A2734</f>
        <v>42</v>
      </c>
      <c r="G2734">
        <f>anotacoes!B2734</f>
        <v>6</v>
      </c>
      <c r="H2734" t="str">
        <f>anotacoes!K2734</f>
        <v xml:space="preserve"> 00:00:25,823</v>
      </c>
      <c r="I2734" t="str">
        <f>anotacoes!L2734</f>
        <v xml:space="preserve"> 00:00:29,767</v>
      </c>
      <c r="J2734" t="str">
        <f>IF(L2734="PAUSE",E2734,IF(anotacoes!G2738=conversao_anotacoes!C2734,conversao_anotacoes!C2734,conversao_anotacoes!D2734))</f>
        <v>ELMONT, G</v>
      </c>
      <c r="K2734" t="str">
        <f t="shared" si="84"/>
        <v>NAKAI</v>
      </c>
      <c r="L2734" t="str">
        <f>UPPER(anotacoes!H2734)</f>
        <v>DISPLACEMENT</v>
      </c>
      <c r="M2734" t="str">
        <f>IF(OR(L2734="ATTACK",L2734="FINTA"),"&lt;TECNICA&gt;",UPPER(anotacoes!I2734))</f>
        <v>2-3 STEP HESITANT LEFT</v>
      </c>
      <c r="N2734" t="str">
        <f>IF(OR(L2734="ATTACK",L2734="FINTA"),UPPER(anotacoes!I2734),"")</f>
        <v/>
      </c>
      <c r="O2734" s="6" t="str">
        <f>IF(anotacoes!N2734=0,"",anotacoes!N2734)</f>
        <v/>
      </c>
      <c r="P2734" t="str">
        <f>IF(anotacoes!M2734=0,"",UPPER(anotacoes!M2734))</f>
        <v/>
      </c>
      <c r="Q2734" t="str">
        <f t="shared" si="85"/>
        <v>INSERT INTO CONVERSAO_LUTA_ACAO (cd_conversao, id_luta, sequencia, momento_inicio, momento_fim, quem_faz, quem_sofre, acao_tipo, acao, tecnica, direcao, pontuacao) VALUES (1, 42, 6, TRIM(' 00:00:25,823'), TRIM(' 00:00:29,767'), 'ELMONT, G', 'NAKAI', 'DISPLACEMENT', '2-3 STEP HESITANT LEFT', NULL, NULL, NULL)</v>
      </c>
      <c r="R2734" t="s">
        <v>10327</v>
      </c>
    </row>
    <row r="2735" spans="1:18" hidden="1" x14ac:dyDescent="0.25">
      <c r="A2735" s="7">
        <f>anotacoes!D2735</f>
        <v>40833</v>
      </c>
      <c r="B2735" t="str">
        <f>anotacoes!C2735</f>
        <v>GRAND SLAM ABU DHABI 2011</v>
      </c>
      <c r="C2735" t="str">
        <f>anotacoes!E2735</f>
        <v>ELMONT, G</v>
      </c>
      <c r="D2735" t="str">
        <f>anotacoes!F2735</f>
        <v>NAKAI</v>
      </c>
      <c r="E2735" t="s">
        <v>10325</v>
      </c>
      <c r="F2735">
        <f>anotacoes!A2735</f>
        <v>42</v>
      </c>
      <c r="G2735">
        <f>anotacoes!B2735</f>
        <v>7</v>
      </c>
      <c r="H2735" t="str">
        <f>anotacoes!K2735</f>
        <v xml:space="preserve"> 00:00:29,767</v>
      </c>
      <c r="I2735" t="str">
        <f>anotacoes!L2735</f>
        <v xml:space="preserve"> 00:00:31,172</v>
      </c>
      <c r="J2735" t="str">
        <f>IF(L2735="PAUSE",E2735,IF(anotacoes!G2739=conversao_anotacoes!C2735,conversao_anotacoes!C2735,conversao_anotacoes!D2735))</f>
        <v>ELMONT, G</v>
      </c>
      <c r="K2735" t="str">
        <f t="shared" si="84"/>
        <v>NAKAI</v>
      </c>
      <c r="L2735" t="str">
        <f>UPPER(anotacoes!H2735)</f>
        <v>GRIP TIME</v>
      </c>
      <c r="M2735" t="str">
        <f>IF(OR(L2735="ATTACK",L2735="FINTA"),"&lt;TECNICA&gt;",UPPER(anotacoes!I2735))</f>
        <v>LEFT COLLAR</v>
      </c>
      <c r="N2735" t="str">
        <f>IF(OR(L2735="ATTACK",L2735="FINTA"),UPPER(anotacoes!I2735),"")</f>
        <v/>
      </c>
      <c r="O2735" s="6" t="str">
        <f>IF(anotacoes!N2735=0,"",anotacoes!N2735)</f>
        <v/>
      </c>
      <c r="P2735" t="str">
        <f>IF(anotacoes!M2735=0,"",UPPER(anotacoes!M2735))</f>
        <v/>
      </c>
      <c r="Q2735" t="str">
        <f t="shared" si="85"/>
        <v>INSERT INTO CONVERSAO_LUTA_ACAO (cd_conversao, id_luta, sequencia, momento_inicio, momento_fim, quem_faz, quem_sofre, acao_tipo, acao, tecnica, direcao, pontuacao) VALUES (1, 42, 7, TRIM(' 00:00:29,767'), TRIM(' 00:00:31,172'), 'ELMONT, G', 'NAKAI', 'GRIP TIME', 'LEFT COLLAR', NULL, NULL, NULL)</v>
      </c>
      <c r="R2735" t="s">
        <v>10327</v>
      </c>
    </row>
    <row r="2736" spans="1:18" hidden="1" x14ac:dyDescent="0.25">
      <c r="A2736" s="7">
        <f>anotacoes!D2736</f>
        <v>40833</v>
      </c>
      <c r="B2736" t="str">
        <f>anotacoes!C2736</f>
        <v>GRAND SLAM ABU DHABI 2011</v>
      </c>
      <c r="C2736" t="str">
        <f>anotacoes!E2736</f>
        <v>ELMONT, G</v>
      </c>
      <c r="D2736" t="str">
        <f>anotacoes!F2736</f>
        <v>NAKAI</v>
      </c>
      <c r="E2736" t="s">
        <v>10325</v>
      </c>
      <c r="F2736">
        <f>anotacoes!A2736</f>
        <v>42</v>
      </c>
      <c r="G2736">
        <f>anotacoes!B2736</f>
        <v>8</v>
      </c>
      <c r="H2736" t="str">
        <f>anotacoes!K2736</f>
        <v xml:space="preserve"> 00:00:31,172</v>
      </c>
      <c r="I2736" t="str">
        <f>anotacoes!L2736</f>
        <v xml:space="preserve"> 00:00:34,781</v>
      </c>
      <c r="J2736" t="str">
        <f>IF(L2736="PAUSE",E2736,IF(anotacoes!G2740=conversao_anotacoes!C2736,conversao_anotacoes!C2736,conversao_anotacoes!D2736))</f>
        <v>ELMONT, G</v>
      </c>
      <c r="K2736" t="str">
        <f t="shared" si="84"/>
        <v>NAKAI</v>
      </c>
      <c r="L2736" t="str">
        <f>UPPER(anotacoes!H2736)</f>
        <v>DISPLACEMENT</v>
      </c>
      <c r="M2736" t="str">
        <f>IF(OR(L2736="ATTACK",L2736="FINTA"),"&lt;TECNICA&gt;",UPPER(anotacoes!I2736))</f>
        <v>TRY TO GRIP WITH CONTACT</v>
      </c>
      <c r="N2736" t="str">
        <f>IF(OR(L2736="ATTACK",L2736="FINTA"),UPPER(anotacoes!I2736),"")</f>
        <v/>
      </c>
      <c r="O2736" s="6" t="str">
        <f>IF(anotacoes!N2736=0,"",anotacoes!N2736)</f>
        <v/>
      </c>
      <c r="P2736" t="str">
        <f>IF(anotacoes!M2736=0,"",UPPER(anotacoes!M2736))</f>
        <v/>
      </c>
      <c r="Q2736" t="str">
        <f t="shared" si="85"/>
        <v>INSERT INTO CONVERSAO_LUTA_ACAO (cd_conversao, id_luta, sequencia, momento_inicio, momento_fim, quem_faz, quem_sofre, acao_tipo, acao, tecnica, direcao, pontuacao) VALUES (1, 42, 8, TRIM(' 00:00:31,172'), TRIM(' 00:00:34,781'), 'ELMONT, G', 'NAKAI', 'DISPLACEMENT', 'TRY TO GRIP WITH CONTACT', NULL, NULL, NULL)</v>
      </c>
      <c r="R2736" t="s">
        <v>10327</v>
      </c>
    </row>
    <row r="2737" spans="1:18" hidden="1" x14ac:dyDescent="0.25">
      <c r="A2737" s="7">
        <f>anotacoes!D2737</f>
        <v>40833</v>
      </c>
      <c r="B2737" t="str">
        <f>anotacoes!C2737</f>
        <v>GRAND SLAM ABU DHABI 2011</v>
      </c>
      <c r="C2737" t="str">
        <f>anotacoes!E2737</f>
        <v>ELMONT, G</v>
      </c>
      <c r="D2737" t="str">
        <f>anotacoes!F2737</f>
        <v>NAKAI</v>
      </c>
      <c r="E2737" t="s">
        <v>10325</v>
      </c>
      <c r="F2737">
        <f>anotacoes!A2737</f>
        <v>42</v>
      </c>
      <c r="G2737">
        <f>anotacoes!B2737</f>
        <v>9</v>
      </c>
      <c r="H2737" t="str">
        <f>anotacoes!K2737</f>
        <v xml:space="preserve"> 00:00:34,781</v>
      </c>
      <c r="I2737" t="str">
        <f>anotacoes!L2737</f>
        <v xml:space="preserve"> 00:00:36,666</v>
      </c>
      <c r="J2737" t="str">
        <f>IF(L2737="PAUSE",E2737,IF(anotacoes!G2741=conversao_anotacoes!C2737,conversao_anotacoes!C2737,conversao_anotacoes!D2737))</f>
        <v>ELMONT, G</v>
      </c>
      <c r="K2737" t="str">
        <f t="shared" si="84"/>
        <v>NAKAI</v>
      </c>
      <c r="L2737" t="str">
        <f>UPPER(anotacoes!H2737)</f>
        <v>GRIP TIME</v>
      </c>
      <c r="M2737" t="str">
        <f>IF(OR(L2737="ATTACK",L2737="FINTA"),"&lt;TECNICA&gt;",UPPER(anotacoes!I2737))</f>
        <v>LEFT COLLAR</v>
      </c>
      <c r="N2737" t="str">
        <f>IF(OR(L2737="ATTACK",L2737="FINTA"),UPPER(anotacoes!I2737),"")</f>
        <v/>
      </c>
      <c r="O2737" s="6" t="str">
        <f>IF(anotacoes!N2737=0,"",anotacoes!N2737)</f>
        <v/>
      </c>
      <c r="P2737" t="str">
        <f>IF(anotacoes!M2737=0,"",UPPER(anotacoes!M2737))</f>
        <v/>
      </c>
      <c r="Q2737" t="str">
        <f t="shared" si="85"/>
        <v>INSERT INTO CONVERSAO_LUTA_ACAO (cd_conversao, id_luta, sequencia, momento_inicio, momento_fim, quem_faz, quem_sofre, acao_tipo, acao, tecnica, direcao, pontuacao) VALUES (1, 42, 9, TRIM(' 00:00:34,781'), TRIM(' 00:00:36,666'), 'ELMONT, G', 'NAKAI', 'GRIP TIME', 'LEFT COLLAR', NULL, NULL, NULL)</v>
      </c>
      <c r="R2737" t="s">
        <v>10327</v>
      </c>
    </row>
    <row r="2738" spans="1:18" hidden="1" x14ac:dyDescent="0.25">
      <c r="A2738" s="7">
        <f>anotacoes!D2738</f>
        <v>40833</v>
      </c>
      <c r="B2738" t="str">
        <f>anotacoes!C2738</f>
        <v>GRAND SLAM ABU DHABI 2011</v>
      </c>
      <c r="C2738" t="str">
        <f>anotacoes!E2738</f>
        <v>ELMONT, G</v>
      </c>
      <c r="D2738" t="str">
        <f>anotacoes!F2738</f>
        <v>NAKAI</v>
      </c>
      <c r="E2738" t="s">
        <v>10325</v>
      </c>
      <c r="F2738">
        <f>anotacoes!A2738</f>
        <v>42</v>
      </c>
      <c r="G2738">
        <f>anotacoes!B2738</f>
        <v>10</v>
      </c>
      <c r="H2738" t="str">
        <f>anotacoes!K2738</f>
        <v xml:space="preserve"> 00:00:36,666</v>
      </c>
      <c r="I2738" t="str">
        <f>anotacoes!L2738</f>
        <v xml:space="preserve"> 00:00:46,395</v>
      </c>
      <c r="J2738" t="str">
        <f>IF(L2738="PAUSE",E2738,IF(anotacoes!G2742=conversao_anotacoes!C2738,conversao_anotacoes!C2738,conversao_anotacoes!D2738))</f>
        <v>ELMONT, G</v>
      </c>
      <c r="K2738" t="str">
        <f t="shared" si="84"/>
        <v>NAKAI</v>
      </c>
      <c r="L2738" t="str">
        <f>UPPER(anotacoes!H2738)</f>
        <v>DISPLACEMENT</v>
      </c>
      <c r="M2738" t="str">
        <f>IF(OR(L2738="ATTACK",L2738="FINTA"),"&lt;TECNICA&gt;",UPPER(anotacoes!I2738))</f>
        <v>TRY TO GRIP WITH CONTACT</v>
      </c>
      <c r="N2738" t="str">
        <f>IF(OR(L2738="ATTACK",L2738="FINTA"),UPPER(anotacoes!I2738),"")</f>
        <v/>
      </c>
      <c r="O2738" s="6" t="str">
        <f>IF(anotacoes!N2738=0,"",anotacoes!N2738)</f>
        <v/>
      </c>
      <c r="P2738" t="str">
        <f>IF(anotacoes!M2738=0,"",UPPER(anotacoes!M2738))</f>
        <v/>
      </c>
      <c r="Q2738" t="str">
        <f t="shared" si="85"/>
        <v>INSERT INTO CONVERSAO_LUTA_ACAO (cd_conversao, id_luta, sequencia, momento_inicio, momento_fim, quem_faz, quem_sofre, acao_tipo, acao, tecnica, direcao, pontuacao) VALUES (1, 42, 10, TRIM(' 00:00:36,666'), TRIM(' 00:00:46,395'), 'ELMONT, G', 'NAKAI', 'DISPLACEMENT', 'TRY TO GRIP WITH CONTACT', NULL, NULL, NULL)</v>
      </c>
      <c r="R2738" t="s">
        <v>10327</v>
      </c>
    </row>
    <row r="2739" spans="1:18" hidden="1" x14ac:dyDescent="0.25">
      <c r="A2739" s="7">
        <f>anotacoes!D2739</f>
        <v>40833</v>
      </c>
      <c r="B2739" t="str">
        <f>anotacoes!C2739</f>
        <v>GRAND SLAM ABU DHABI 2011</v>
      </c>
      <c r="C2739" t="str">
        <f>anotacoes!E2739</f>
        <v>ELMONT, G</v>
      </c>
      <c r="D2739" t="str">
        <f>anotacoes!F2739</f>
        <v>NAKAI</v>
      </c>
      <c r="E2739" t="s">
        <v>10325</v>
      </c>
      <c r="F2739">
        <f>anotacoes!A2739</f>
        <v>42</v>
      </c>
      <c r="G2739">
        <f>anotacoes!B2739</f>
        <v>11</v>
      </c>
      <c r="H2739" t="str">
        <f>anotacoes!K2739</f>
        <v xml:space="preserve"> 00:00:46,395</v>
      </c>
      <c r="I2739" t="str">
        <f>anotacoes!L2739</f>
        <v xml:space="preserve"> 00:00:48,337</v>
      </c>
      <c r="J2739" t="str">
        <f>IF(L2739="PAUSE",E2739,IF(anotacoes!G2743=conversao_anotacoes!C2739,conversao_anotacoes!C2739,conversao_anotacoes!D2739))</f>
        <v>ELMONT, G</v>
      </c>
      <c r="K2739" t="str">
        <f t="shared" si="84"/>
        <v>NAKAI</v>
      </c>
      <c r="L2739" t="str">
        <f>UPPER(anotacoes!H2739)</f>
        <v>GRIP TIME</v>
      </c>
      <c r="M2739" t="str">
        <f>IF(OR(L2739="ATTACK",L2739="FINTA"),"&lt;TECNICA&gt;",UPPER(anotacoes!I2739))</f>
        <v>LEFT COLLAR RIGHT COLLAR</v>
      </c>
      <c r="N2739" t="str">
        <f>IF(OR(L2739="ATTACK",L2739="FINTA"),UPPER(anotacoes!I2739),"")</f>
        <v/>
      </c>
      <c r="O2739" s="6" t="str">
        <f>IF(anotacoes!N2739=0,"",anotacoes!N2739)</f>
        <v/>
      </c>
      <c r="P2739" t="str">
        <f>IF(anotacoes!M2739=0,"",UPPER(anotacoes!M2739))</f>
        <v/>
      </c>
      <c r="Q2739" t="str">
        <f t="shared" si="85"/>
        <v>INSERT INTO CONVERSAO_LUTA_ACAO (cd_conversao, id_luta, sequencia, momento_inicio, momento_fim, quem_faz, quem_sofre, acao_tipo, acao, tecnica, direcao, pontuacao) VALUES (1, 42, 11, TRIM(' 00:00:46,395'), TRIM(' 00:00:48,337'), 'ELMONT, G', 'NAKAI', 'GRIP TIME', 'LEFT COLLAR RIGHT COLLAR', NULL, NULL, NULL)</v>
      </c>
      <c r="R2739" t="s">
        <v>10327</v>
      </c>
    </row>
    <row r="2740" spans="1:18" hidden="1" x14ac:dyDescent="0.25">
      <c r="A2740" s="7">
        <f>anotacoes!D2740</f>
        <v>40833</v>
      </c>
      <c r="B2740" t="str">
        <f>anotacoes!C2740</f>
        <v>GRAND SLAM ABU DHABI 2011</v>
      </c>
      <c r="C2740" t="str">
        <f>anotacoes!E2740</f>
        <v>ELMONT, G</v>
      </c>
      <c r="D2740" t="str">
        <f>anotacoes!F2740</f>
        <v>NAKAI</v>
      </c>
      <c r="E2740" t="s">
        <v>10325</v>
      </c>
      <c r="F2740">
        <f>anotacoes!A2740</f>
        <v>42</v>
      </c>
      <c r="G2740">
        <f>anotacoes!B2740</f>
        <v>12</v>
      </c>
      <c r="H2740" t="str">
        <f>anotacoes!K2740</f>
        <v xml:space="preserve"> 00:00:48,337</v>
      </c>
      <c r="I2740" t="str">
        <f>anotacoes!L2740</f>
        <v xml:space="preserve"> 00:00:54,596</v>
      </c>
      <c r="J2740" t="str">
        <f>IF(L2740="PAUSE",E2740,IF(anotacoes!G2744=conversao_anotacoes!C2740,conversao_anotacoes!C2740,conversao_anotacoes!D2740))</f>
        <v>ELMONT, G</v>
      </c>
      <c r="K2740" t="str">
        <f t="shared" si="84"/>
        <v>NAKAI</v>
      </c>
      <c r="L2740" t="str">
        <f>UPPER(anotacoes!H2740)</f>
        <v>GRIP TIME</v>
      </c>
      <c r="M2740" t="str">
        <f>IF(OR(L2740="ATTACK",L2740="FINTA"),"&lt;TECNICA&gt;",UPPER(anotacoes!I2740))</f>
        <v>RIGHT COLLAR</v>
      </c>
      <c r="N2740" t="str">
        <f>IF(OR(L2740="ATTACK",L2740="FINTA"),UPPER(anotacoes!I2740),"")</f>
        <v/>
      </c>
      <c r="O2740" s="6" t="str">
        <f>IF(anotacoes!N2740=0,"",anotacoes!N2740)</f>
        <v/>
      </c>
      <c r="P2740" t="str">
        <f>IF(anotacoes!M2740=0,"",UPPER(anotacoes!M2740))</f>
        <v/>
      </c>
      <c r="Q2740" t="str">
        <f t="shared" si="85"/>
        <v>INSERT INTO CONVERSAO_LUTA_ACAO (cd_conversao, id_luta, sequencia, momento_inicio, momento_fim, quem_faz, quem_sofre, acao_tipo, acao, tecnica, direcao, pontuacao) VALUES (1, 42, 12, TRIM(' 00:00:48,337'), TRIM(' 00:00:54,596'), 'ELMONT, G', 'NAKAI', 'GRIP TIME', 'RIGHT COLLAR', NULL, NULL, NULL)</v>
      </c>
      <c r="R2740" t="s">
        <v>10327</v>
      </c>
    </row>
    <row r="2741" spans="1:18" hidden="1" x14ac:dyDescent="0.25">
      <c r="A2741" s="7">
        <f>anotacoes!D2741</f>
        <v>40833</v>
      </c>
      <c r="B2741" t="str">
        <f>anotacoes!C2741</f>
        <v>GRAND SLAM ABU DHABI 2011</v>
      </c>
      <c r="C2741" t="str">
        <f>anotacoes!E2741</f>
        <v>ELMONT, G</v>
      </c>
      <c r="D2741" t="str">
        <f>anotacoes!F2741</f>
        <v>NAKAI</v>
      </c>
      <c r="E2741" t="s">
        <v>10325</v>
      </c>
      <c r="F2741">
        <f>anotacoes!A2741</f>
        <v>42</v>
      </c>
      <c r="G2741">
        <f>anotacoes!B2741</f>
        <v>13</v>
      </c>
      <c r="H2741" t="str">
        <f>anotacoes!K2741</f>
        <v xml:space="preserve"> 00:00:54,596</v>
      </c>
      <c r="I2741" t="str">
        <f>anotacoes!L2741</f>
        <v xml:space="preserve"> 00:00:58,073</v>
      </c>
      <c r="J2741" t="str">
        <f>IF(L2741="PAUSE",E2741,IF(anotacoes!G2745=conversao_anotacoes!C2741,conversao_anotacoes!C2741,conversao_anotacoes!D2741))</f>
        <v>ELMONT, G</v>
      </c>
      <c r="K2741" t="str">
        <f t="shared" si="84"/>
        <v>NAKAI</v>
      </c>
      <c r="L2741" t="str">
        <f>UPPER(anotacoes!H2741)</f>
        <v>GRIP TIME</v>
      </c>
      <c r="M2741" t="str">
        <f>IF(OR(L2741="ATTACK",L2741="FINTA"),"&lt;TECNICA&gt;",UPPER(anotacoes!I2741))</f>
        <v>RIGHT COLLAR LEFT SLEEVE</v>
      </c>
      <c r="N2741" t="str">
        <f>IF(OR(L2741="ATTACK",L2741="FINTA"),UPPER(anotacoes!I2741),"")</f>
        <v/>
      </c>
      <c r="O2741" s="6" t="str">
        <f>IF(anotacoes!N2741=0,"",anotacoes!N2741)</f>
        <v/>
      </c>
      <c r="P2741" t="str">
        <f>IF(anotacoes!M2741=0,"",UPPER(anotacoes!M2741))</f>
        <v/>
      </c>
      <c r="Q2741" t="str">
        <f t="shared" si="85"/>
        <v>INSERT INTO CONVERSAO_LUTA_ACAO (cd_conversao, id_luta, sequencia, momento_inicio, momento_fim, quem_faz, quem_sofre, acao_tipo, acao, tecnica, direcao, pontuacao) VALUES (1, 42, 13, TRIM(' 00:00:54,596'), TRIM(' 00:00:58,073'), 'ELMONT, G', 'NAKAI', 'GRIP TIME', 'RIGHT COLLAR LEFT SLEEVE', NULL, NULL, NULL)</v>
      </c>
      <c r="R2741" t="s">
        <v>10327</v>
      </c>
    </row>
    <row r="2742" spans="1:18" hidden="1" x14ac:dyDescent="0.25">
      <c r="A2742" s="7">
        <f>anotacoes!D2742</f>
        <v>40833</v>
      </c>
      <c r="B2742" t="str">
        <f>anotacoes!C2742</f>
        <v>GRAND SLAM ABU DHABI 2011</v>
      </c>
      <c r="C2742" t="str">
        <f>anotacoes!E2742</f>
        <v>ELMONT, G</v>
      </c>
      <c r="D2742" t="str">
        <f>anotacoes!F2742</f>
        <v>NAKAI</v>
      </c>
      <c r="E2742" t="s">
        <v>10325</v>
      </c>
      <c r="F2742">
        <f>anotacoes!A2742</f>
        <v>42</v>
      </c>
      <c r="G2742">
        <f>anotacoes!B2742</f>
        <v>14</v>
      </c>
      <c r="H2742" t="str">
        <f>anotacoes!K2742</f>
        <v xml:space="preserve"> 00:00:58,073</v>
      </c>
      <c r="I2742" t="str">
        <f>anotacoes!L2742</f>
        <v xml:space="preserve"> 00:00:58,073</v>
      </c>
      <c r="J2742" t="str">
        <f>IF(L2742="PAUSE",E2742,IF(anotacoes!G2746=conversao_anotacoes!C2742,conversao_anotacoes!C2742,conversao_anotacoes!D2742))</f>
        <v>&lt;ARBITRO_DESCONHECIDO&gt;</v>
      </c>
      <c r="K2742" t="str">
        <f t="shared" si="84"/>
        <v/>
      </c>
      <c r="L2742" t="str">
        <f>UPPER(anotacoes!H2742)</f>
        <v>PAUSE</v>
      </c>
      <c r="M2742" t="str">
        <f>IF(OR(L2742="ATTACK",L2742="FINTA"),"&lt;TECNICA&gt;",UPPER(anotacoes!I2742))</f>
        <v>&lt;NAO_CLASSIFICADO&gt;</v>
      </c>
      <c r="N2742" t="str">
        <f>IF(OR(L2742="ATTACK",L2742="FINTA"),UPPER(anotacoes!I2742),"")</f>
        <v/>
      </c>
      <c r="O2742" s="6" t="str">
        <f>IF(anotacoes!N2742=0,"",anotacoes!N2742)</f>
        <v/>
      </c>
      <c r="P2742" t="str">
        <f>IF(anotacoes!M2742=0,"",UPPER(anotacoes!M2742))</f>
        <v/>
      </c>
      <c r="Q2742" t="str">
        <f t="shared" si="85"/>
        <v>INSERT INTO CONVERSAO_LUTA_ACAO (cd_conversao, id_luta, sequencia, momento_inicio, momento_fim, quem_faz, quem_sofre, acao_tipo, acao, tecnica, direcao, pontuacao) VALUES (1, 42, 14, TRIM(' 00:00:58,073'), TRIM(' 00:00:58,073'), '&lt;ARBITRO_DESCONHECIDO&gt;', '', 'PAUSE', '&lt;NAO_CLASSIFICADO&gt;', NULL, NULL, NULL)</v>
      </c>
      <c r="R2742" t="s">
        <v>10327</v>
      </c>
    </row>
    <row r="2743" spans="1:18" hidden="1" x14ac:dyDescent="0.25">
      <c r="A2743" s="7">
        <f>anotacoes!D2743</f>
        <v>40833</v>
      </c>
      <c r="B2743" t="str">
        <f>anotacoes!C2743</f>
        <v>GRAND SLAM ABU DHABI 2011</v>
      </c>
      <c r="C2743" t="str">
        <f>anotacoes!E2743</f>
        <v>ELMONT, G</v>
      </c>
      <c r="D2743" t="str">
        <f>anotacoes!F2743</f>
        <v>NAKAI</v>
      </c>
      <c r="E2743" t="s">
        <v>10325</v>
      </c>
      <c r="F2743">
        <f>anotacoes!A2743</f>
        <v>42</v>
      </c>
      <c r="G2743">
        <f>anotacoes!B2743</f>
        <v>15</v>
      </c>
      <c r="H2743" t="str">
        <f>anotacoes!K2743</f>
        <v xml:space="preserve"> 00:00:58,073</v>
      </c>
      <c r="I2743" t="str">
        <f>anotacoes!L2743</f>
        <v xml:space="preserve"> 00:01:42,520</v>
      </c>
      <c r="J2743" t="str">
        <f>IF(L2743="PAUSE",E2743,IF(anotacoes!G2747=conversao_anotacoes!C2743,conversao_anotacoes!C2743,conversao_anotacoes!D2743))</f>
        <v>ELMONT, G</v>
      </c>
      <c r="K2743" t="str">
        <f t="shared" si="84"/>
        <v>NAKAI</v>
      </c>
      <c r="L2743" t="str">
        <f>UPPER(anotacoes!H2743)</f>
        <v>DISPLACEMENT</v>
      </c>
      <c r="M2743" t="str">
        <f>IF(OR(L2743="ATTACK",L2743="FINTA"),"&lt;TECNICA&gt;",UPPER(anotacoes!I2743))</f>
        <v>2-3 STEP HESITANT LEFT</v>
      </c>
      <c r="N2743" t="str">
        <f>IF(OR(L2743="ATTACK",L2743="FINTA"),UPPER(anotacoes!I2743),"")</f>
        <v/>
      </c>
      <c r="O2743" s="6" t="str">
        <f>IF(anotacoes!N2743=0,"",anotacoes!N2743)</f>
        <v/>
      </c>
      <c r="P2743" t="str">
        <f>IF(anotacoes!M2743=0,"",UPPER(anotacoes!M2743))</f>
        <v/>
      </c>
      <c r="Q2743" t="str">
        <f t="shared" si="85"/>
        <v>INSERT INTO CONVERSAO_LUTA_ACAO (cd_conversao, id_luta, sequencia, momento_inicio, momento_fim, quem_faz, quem_sofre, acao_tipo, acao, tecnica, direcao, pontuacao) VALUES (1, 42, 15, TRIM(' 00:00:58,073'), TRIM(' 00:01:42,520'), 'ELMONT, G', 'NAKAI', 'DISPLACEMENT', '2-3 STEP HESITANT LEFT', NULL, NULL, NULL)</v>
      </c>
      <c r="R2743" t="s">
        <v>10327</v>
      </c>
    </row>
    <row r="2744" spans="1:18" hidden="1" x14ac:dyDescent="0.25">
      <c r="A2744" s="7">
        <f>anotacoes!D2744</f>
        <v>40833</v>
      </c>
      <c r="B2744" t="str">
        <f>anotacoes!C2744</f>
        <v>GRAND SLAM ABU DHABI 2011</v>
      </c>
      <c r="C2744" t="str">
        <f>anotacoes!E2744</f>
        <v>ELMONT, G</v>
      </c>
      <c r="D2744" t="str">
        <f>anotacoes!F2744</f>
        <v>NAKAI</v>
      </c>
      <c r="E2744" t="s">
        <v>10325</v>
      </c>
      <c r="F2744">
        <f>anotacoes!A2744</f>
        <v>42</v>
      </c>
      <c r="G2744">
        <f>anotacoes!B2744</f>
        <v>16</v>
      </c>
      <c r="H2744" t="str">
        <f>anotacoes!K2744</f>
        <v xml:space="preserve"> 00:01:42,520</v>
      </c>
      <c r="I2744" t="str">
        <f>anotacoes!L2744</f>
        <v xml:space="preserve"> 00:01:44,166</v>
      </c>
      <c r="J2744" t="str">
        <f>IF(L2744="PAUSE",E2744,IF(anotacoes!G2748=conversao_anotacoes!C2744,conversao_anotacoes!C2744,conversao_anotacoes!D2744))</f>
        <v>ELMONT, G</v>
      </c>
      <c r="K2744" t="str">
        <f t="shared" si="84"/>
        <v>NAKAI</v>
      </c>
      <c r="L2744" t="str">
        <f>UPPER(anotacoes!H2744)</f>
        <v>GRIP TIME</v>
      </c>
      <c r="M2744" t="str">
        <f>IF(OR(L2744="ATTACK",L2744="FINTA"),"&lt;TECNICA&gt;",UPPER(anotacoes!I2744))</f>
        <v>LEFT SLEEVE</v>
      </c>
      <c r="N2744" t="str">
        <f>IF(OR(L2744="ATTACK",L2744="FINTA"),UPPER(anotacoes!I2744),"")</f>
        <v/>
      </c>
      <c r="O2744" s="6" t="str">
        <f>IF(anotacoes!N2744=0,"",anotacoes!N2744)</f>
        <v/>
      </c>
      <c r="P2744" t="str">
        <f>IF(anotacoes!M2744=0,"",UPPER(anotacoes!M2744))</f>
        <v/>
      </c>
      <c r="Q2744" t="str">
        <f t="shared" si="85"/>
        <v>INSERT INTO CONVERSAO_LUTA_ACAO (cd_conversao, id_luta, sequencia, momento_inicio, momento_fim, quem_faz, quem_sofre, acao_tipo, acao, tecnica, direcao, pontuacao) VALUES (1, 42, 16, TRIM(' 00:01:42,520'), TRIM(' 00:01:44,166'), 'ELMONT, G', 'NAKAI', 'GRIP TIME', 'LEFT SLEEVE', NULL, NULL, NULL)</v>
      </c>
      <c r="R2744" t="s">
        <v>10327</v>
      </c>
    </row>
    <row r="2745" spans="1:18" hidden="1" x14ac:dyDescent="0.25">
      <c r="A2745" s="7">
        <f>anotacoes!D2745</f>
        <v>40833</v>
      </c>
      <c r="B2745" t="str">
        <f>anotacoes!C2745</f>
        <v>GRAND SLAM ABU DHABI 2011</v>
      </c>
      <c r="C2745" t="str">
        <f>anotacoes!E2745</f>
        <v>ELMONT, G</v>
      </c>
      <c r="D2745" t="str">
        <f>anotacoes!F2745</f>
        <v>NAKAI</v>
      </c>
      <c r="E2745" t="s">
        <v>10325</v>
      </c>
      <c r="F2745">
        <f>anotacoes!A2745</f>
        <v>42</v>
      </c>
      <c r="G2745">
        <f>anotacoes!B2745</f>
        <v>17</v>
      </c>
      <c r="H2745" t="str">
        <f>anotacoes!K2745</f>
        <v xml:space="preserve"> 00:01:44,166</v>
      </c>
      <c r="I2745" t="str">
        <f>anotacoes!L2745</f>
        <v xml:space="preserve"> 00:01:46,162</v>
      </c>
      <c r="J2745" t="str">
        <f>IF(L2745="PAUSE",E2745,IF(anotacoes!G2749=conversao_anotacoes!C2745,conversao_anotacoes!C2745,conversao_anotacoes!D2745))</f>
        <v>ELMONT, G</v>
      </c>
      <c r="K2745" t="str">
        <f t="shared" si="84"/>
        <v>NAKAI</v>
      </c>
      <c r="L2745" t="str">
        <f>UPPER(anotacoes!H2745)</f>
        <v>GRIP TIME</v>
      </c>
      <c r="M2745" t="str">
        <f>IF(OR(L2745="ATTACK",L2745="FINTA"),"&lt;TECNICA&gt;",UPPER(anotacoes!I2745))</f>
        <v>RIGHT COLLAR LEFT SLEEVE</v>
      </c>
      <c r="N2745" t="str">
        <f>IF(OR(L2745="ATTACK",L2745="FINTA"),UPPER(anotacoes!I2745),"")</f>
        <v/>
      </c>
      <c r="O2745" s="6" t="str">
        <f>IF(anotacoes!N2745=0,"",anotacoes!N2745)</f>
        <v/>
      </c>
      <c r="P2745" t="str">
        <f>IF(anotacoes!M2745=0,"",UPPER(anotacoes!M2745))</f>
        <v/>
      </c>
      <c r="Q2745" t="str">
        <f t="shared" si="85"/>
        <v>INSERT INTO CONVERSAO_LUTA_ACAO (cd_conversao, id_luta, sequencia, momento_inicio, momento_fim, quem_faz, quem_sofre, acao_tipo, acao, tecnica, direcao, pontuacao) VALUES (1, 42, 17, TRIM(' 00:01:44,166'), TRIM(' 00:01:46,162'), 'ELMONT, G', 'NAKAI', 'GRIP TIME', 'RIGHT COLLAR LEFT SLEEVE', NULL, NULL, NULL)</v>
      </c>
      <c r="R2745" t="s">
        <v>10327</v>
      </c>
    </row>
    <row r="2746" spans="1:18" hidden="1" x14ac:dyDescent="0.25">
      <c r="A2746" s="7">
        <f>anotacoes!D2746</f>
        <v>40833</v>
      </c>
      <c r="B2746" t="str">
        <f>anotacoes!C2746</f>
        <v>GRAND SLAM ABU DHABI 2011</v>
      </c>
      <c r="C2746" t="str">
        <f>anotacoes!E2746</f>
        <v>ELMONT, G</v>
      </c>
      <c r="D2746" t="str">
        <f>anotacoes!F2746</f>
        <v>NAKAI</v>
      </c>
      <c r="E2746" t="s">
        <v>10325</v>
      </c>
      <c r="F2746">
        <f>anotacoes!A2746</f>
        <v>42</v>
      </c>
      <c r="G2746">
        <f>anotacoes!B2746</f>
        <v>18</v>
      </c>
      <c r="H2746" t="str">
        <f>anotacoes!K2746</f>
        <v xml:space="preserve"> 00:01:46,162</v>
      </c>
      <c r="I2746" t="str">
        <f>anotacoes!L2746</f>
        <v xml:space="preserve"> 00:01:47,575</v>
      </c>
      <c r="J2746" t="str">
        <f>IF(L2746="PAUSE",E2746,IF(anotacoes!G2750=conversao_anotacoes!C2746,conversao_anotacoes!C2746,conversao_anotacoes!D2746))</f>
        <v>ELMONT, G</v>
      </c>
      <c r="K2746" t="str">
        <f t="shared" si="84"/>
        <v>NAKAI</v>
      </c>
      <c r="L2746" t="str">
        <f>UPPER(anotacoes!H2746)</f>
        <v>TRANSITION</v>
      </c>
      <c r="M2746" t="str">
        <f>IF(OR(L2746="ATTACK",L2746="FINTA"),"&lt;TECNICA&gt;",UPPER(anotacoes!I2746))</f>
        <v>WITHOUT ATTACK</v>
      </c>
      <c r="N2746" t="str">
        <f>IF(OR(L2746="ATTACK",L2746="FINTA"),UPPER(anotacoes!I2746),"")</f>
        <v/>
      </c>
      <c r="O2746" s="6" t="str">
        <f>IF(anotacoes!N2746=0,"",anotacoes!N2746)</f>
        <v/>
      </c>
      <c r="P2746" t="str">
        <f>IF(anotacoes!M2746=0,"",UPPER(anotacoes!M2746))</f>
        <v/>
      </c>
      <c r="Q2746" t="str">
        <f t="shared" si="85"/>
        <v>INSERT INTO CONVERSAO_LUTA_ACAO (cd_conversao, id_luta, sequencia, momento_inicio, momento_fim, quem_faz, quem_sofre, acao_tipo, acao, tecnica, direcao, pontuacao) VALUES (1, 42, 18, TRIM(' 00:01:46,162'), TRIM(' 00:01:47,575'), 'ELMONT, G', 'NAKAI', 'TRANSITION', 'WITHOUT ATTACK', NULL, NULL, NULL)</v>
      </c>
      <c r="R2746" t="s">
        <v>10327</v>
      </c>
    </row>
    <row r="2747" spans="1:18" hidden="1" x14ac:dyDescent="0.25">
      <c r="A2747" s="7">
        <f>anotacoes!D2747</f>
        <v>40833</v>
      </c>
      <c r="B2747" t="str">
        <f>anotacoes!C2747</f>
        <v>GRAND SLAM ABU DHABI 2011</v>
      </c>
      <c r="C2747" t="str">
        <f>anotacoes!E2747</f>
        <v>ELMONT, G</v>
      </c>
      <c r="D2747" t="str">
        <f>anotacoes!F2747</f>
        <v>NAKAI</v>
      </c>
      <c r="E2747" t="s">
        <v>10325</v>
      </c>
      <c r="F2747">
        <f>anotacoes!A2747</f>
        <v>42</v>
      </c>
      <c r="G2747">
        <f>anotacoes!B2747</f>
        <v>19</v>
      </c>
      <c r="H2747" t="str">
        <f>anotacoes!K2747</f>
        <v xml:space="preserve"> 00:01:47,575</v>
      </c>
      <c r="I2747" t="str">
        <f>anotacoes!L2747</f>
        <v xml:space="preserve"> 00:01:47,575</v>
      </c>
      <c r="J2747" t="str">
        <f>IF(L2747="PAUSE",E2747,IF(anotacoes!G2751=conversao_anotacoes!C2747,conversao_anotacoes!C2747,conversao_anotacoes!D2747))</f>
        <v>&lt;ARBITRO_DESCONHECIDO&gt;</v>
      </c>
      <c r="K2747" t="str">
        <f t="shared" si="84"/>
        <v/>
      </c>
      <c r="L2747" t="str">
        <f>UPPER(anotacoes!H2747)</f>
        <v>PAUSE</v>
      </c>
      <c r="M2747" t="str">
        <f>IF(OR(L2747="ATTACK",L2747="FINTA"),"&lt;TECNICA&gt;",UPPER(anotacoes!I2747))</f>
        <v>SHIDO WITHOUT SCORE</v>
      </c>
      <c r="N2747" t="str">
        <f>IF(OR(L2747="ATTACK",L2747="FINTA"),UPPER(anotacoes!I2747),"")</f>
        <v/>
      </c>
      <c r="O2747" s="6" t="str">
        <f>IF(anotacoes!N2747=0,"",anotacoes!N2747)</f>
        <v/>
      </c>
      <c r="P2747" t="str">
        <f>IF(anotacoes!M2747=0,"",UPPER(anotacoes!M2747))</f>
        <v/>
      </c>
      <c r="Q2747" t="str">
        <f t="shared" si="85"/>
        <v>INSERT INTO CONVERSAO_LUTA_ACAO (cd_conversao, id_luta, sequencia, momento_inicio, momento_fim, quem_faz, quem_sofre, acao_tipo, acao, tecnica, direcao, pontuacao) VALUES (1, 42, 19, TRIM(' 00:01:47,575'), TRIM(' 00:01:47,575'), '&lt;ARBITRO_DESCONHECIDO&gt;', '', 'PAUSE', 'SHIDO WITHOUT SCORE', NULL, NULL, NULL)</v>
      </c>
      <c r="R2747" t="s">
        <v>10327</v>
      </c>
    </row>
    <row r="2748" spans="1:18" hidden="1" x14ac:dyDescent="0.25">
      <c r="A2748" s="7">
        <f>anotacoes!D2748</f>
        <v>40833</v>
      </c>
      <c r="B2748" t="str">
        <f>anotacoes!C2748</f>
        <v>GRAND SLAM ABU DHABI 2011</v>
      </c>
      <c r="C2748" t="str">
        <f>anotacoes!E2748</f>
        <v>ELMONT, G</v>
      </c>
      <c r="D2748" t="str">
        <f>anotacoes!F2748</f>
        <v>NAKAI</v>
      </c>
      <c r="E2748" t="s">
        <v>10325</v>
      </c>
      <c r="F2748">
        <f>anotacoes!A2748</f>
        <v>42</v>
      </c>
      <c r="G2748">
        <f>anotacoes!B2748</f>
        <v>20</v>
      </c>
      <c r="H2748" t="str">
        <f>anotacoes!K2748</f>
        <v xml:space="preserve"> 00:01:47,575</v>
      </c>
      <c r="I2748" t="str">
        <f>anotacoes!L2748</f>
        <v xml:space="preserve"> 00:01:52,817</v>
      </c>
      <c r="J2748" t="str">
        <f>IF(L2748="PAUSE",E2748,IF(anotacoes!G2752=conversao_anotacoes!C2748,conversao_anotacoes!C2748,conversao_anotacoes!D2748))</f>
        <v>ELMONT, G</v>
      </c>
      <c r="K2748" t="str">
        <f t="shared" si="84"/>
        <v>NAKAI</v>
      </c>
      <c r="L2748" t="str">
        <f>UPPER(anotacoes!H2748)</f>
        <v>DISPLACEMENT</v>
      </c>
      <c r="M2748" t="str">
        <f>IF(OR(L2748="ATTACK",L2748="FINTA"),"&lt;TECNICA&gt;",UPPER(anotacoes!I2748))</f>
        <v>CIRCULAR LEFT</v>
      </c>
      <c r="N2748" t="str">
        <f>IF(OR(L2748="ATTACK",L2748="FINTA"),UPPER(anotacoes!I2748),"")</f>
        <v/>
      </c>
      <c r="O2748" s="6" t="str">
        <f>IF(anotacoes!N2748=0,"",anotacoes!N2748)</f>
        <v/>
      </c>
      <c r="P2748" t="str">
        <f>IF(anotacoes!M2748=0,"",UPPER(anotacoes!M2748))</f>
        <v/>
      </c>
      <c r="Q2748" t="str">
        <f t="shared" si="85"/>
        <v>INSERT INTO CONVERSAO_LUTA_ACAO (cd_conversao, id_luta, sequencia, momento_inicio, momento_fim, quem_faz, quem_sofre, acao_tipo, acao, tecnica, direcao, pontuacao) VALUES (1, 42, 20, TRIM(' 00:01:47,575'), TRIM(' 00:01:52,817'), 'ELMONT, G', 'NAKAI', 'DISPLACEMENT', 'CIRCULAR LEFT', NULL, NULL, NULL)</v>
      </c>
      <c r="R2748" t="s">
        <v>10327</v>
      </c>
    </row>
    <row r="2749" spans="1:18" hidden="1" x14ac:dyDescent="0.25">
      <c r="A2749" s="7">
        <f>anotacoes!D2749</f>
        <v>40833</v>
      </c>
      <c r="B2749" t="str">
        <f>anotacoes!C2749</f>
        <v>GRAND SLAM ABU DHABI 2011</v>
      </c>
      <c r="C2749" t="str">
        <f>anotacoes!E2749</f>
        <v>ELMONT, G</v>
      </c>
      <c r="D2749" t="str">
        <f>anotacoes!F2749</f>
        <v>NAKAI</v>
      </c>
      <c r="E2749" t="s">
        <v>10325</v>
      </c>
      <c r="F2749">
        <f>anotacoes!A2749</f>
        <v>42</v>
      </c>
      <c r="G2749">
        <f>anotacoes!B2749</f>
        <v>21</v>
      </c>
      <c r="H2749" t="str">
        <f>anotacoes!K2749</f>
        <v xml:space="preserve"> 00:01:52,817</v>
      </c>
      <c r="I2749" t="str">
        <f>anotacoes!L2749</f>
        <v xml:space="preserve"> 00:02:02,734</v>
      </c>
      <c r="J2749" t="str">
        <f>IF(L2749="PAUSE",E2749,IF(anotacoes!G2753=conversao_anotacoes!C2749,conversao_anotacoes!C2749,conversao_anotacoes!D2749))</f>
        <v>ELMONT, G</v>
      </c>
      <c r="K2749" t="str">
        <f t="shared" si="84"/>
        <v>NAKAI</v>
      </c>
      <c r="L2749" t="str">
        <f>UPPER(anotacoes!H2749)</f>
        <v>DISPLACEMENT</v>
      </c>
      <c r="M2749" t="str">
        <f>IF(OR(L2749="ATTACK",L2749="FINTA"),"&lt;TECNICA&gt;",UPPER(anotacoes!I2749))</f>
        <v>2-3 STEP HESITANT LEFT</v>
      </c>
      <c r="N2749" t="str">
        <f>IF(OR(L2749="ATTACK",L2749="FINTA"),UPPER(anotacoes!I2749),"")</f>
        <v/>
      </c>
      <c r="O2749" s="6" t="str">
        <f>IF(anotacoes!N2749=0,"",anotacoes!N2749)</f>
        <v/>
      </c>
      <c r="P2749" t="str">
        <f>IF(anotacoes!M2749=0,"",UPPER(anotacoes!M2749))</f>
        <v/>
      </c>
      <c r="Q2749" t="str">
        <f t="shared" si="85"/>
        <v>INSERT INTO CONVERSAO_LUTA_ACAO (cd_conversao, id_luta, sequencia, momento_inicio, momento_fim, quem_faz, quem_sofre, acao_tipo, acao, tecnica, direcao, pontuacao) VALUES (1, 42, 21, TRIM(' 00:01:52,817'), TRIM(' 00:02:02,734'), 'ELMONT, G', 'NAKAI', 'DISPLACEMENT', '2-3 STEP HESITANT LEFT', NULL, NULL, NULL)</v>
      </c>
      <c r="R2749" t="s">
        <v>10327</v>
      </c>
    </row>
    <row r="2750" spans="1:18" hidden="1" x14ac:dyDescent="0.25">
      <c r="A2750" s="7">
        <f>anotacoes!D2750</f>
        <v>40833</v>
      </c>
      <c r="B2750" t="str">
        <f>anotacoes!C2750</f>
        <v>GRAND SLAM ABU DHABI 2011</v>
      </c>
      <c r="C2750" t="str">
        <f>anotacoes!E2750</f>
        <v>ELMONT, G</v>
      </c>
      <c r="D2750" t="str">
        <f>anotacoes!F2750</f>
        <v>NAKAI</v>
      </c>
      <c r="E2750" t="s">
        <v>10325</v>
      </c>
      <c r="F2750">
        <f>anotacoes!A2750</f>
        <v>42</v>
      </c>
      <c r="G2750">
        <f>anotacoes!B2750</f>
        <v>22</v>
      </c>
      <c r="H2750" t="str">
        <f>anotacoes!K2750</f>
        <v xml:space="preserve"> 00:02:02,734</v>
      </c>
      <c r="I2750" t="str">
        <f>anotacoes!L2750</f>
        <v xml:space="preserve"> 00:02:03,463</v>
      </c>
      <c r="J2750" t="str">
        <f>IF(L2750="PAUSE",E2750,IF(anotacoes!G2754=conversao_anotacoes!C2750,conversao_anotacoes!C2750,conversao_anotacoes!D2750))</f>
        <v>ELMONT, G</v>
      </c>
      <c r="K2750" t="str">
        <f t="shared" si="84"/>
        <v>NAKAI</v>
      </c>
      <c r="L2750" t="str">
        <f>UPPER(anotacoes!H2750)</f>
        <v>DISPLACEMENT</v>
      </c>
      <c r="M2750" t="str">
        <f>IF(OR(L2750="ATTACK",L2750="FINTA"),"&lt;TECNICA&gt;",UPPER(anotacoes!I2750))</f>
        <v>TRY TO GRIP WITH CONTACT</v>
      </c>
      <c r="N2750" t="str">
        <f>IF(OR(L2750="ATTACK",L2750="FINTA"),UPPER(anotacoes!I2750),"")</f>
        <v/>
      </c>
      <c r="O2750" s="6" t="str">
        <f>IF(anotacoes!N2750=0,"",anotacoes!N2750)</f>
        <v/>
      </c>
      <c r="P2750" t="str">
        <f>IF(anotacoes!M2750=0,"",UPPER(anotacoes!M2750))</f>
        <v/>
      </c>
      <c r="Q2750" t="str">
        <f t="shared" si="85"/>
        <v>INSERT INTO CONVERSAO_LUTA_ACAO (cd_conversao, id_luta, sequencia, momento_inicio, momento_fim, quem_faz, quem_sofre, acao_tipo, acao, tecnica, direcao, pontuacao) VALUES (1, 42, 22, TRIM(' 00:02:02,734'), TRIM(' 00:02:03,463'), 'ELMONT, G', 'NAKAI', 'DISPLACEMENT', 'TRY TO GRIP WITH CONTACT', NULL, NULL, NULL)</v>
      </c>
      <c r="R2750" t="s">
        <v>10327</v>
      </c>
    </row>
    <row r="2751" spans="1:18" hidden="1" x14ac:dyDescent="0.25">
      <c r="A2751" s="7">
        <f>anotacoes!D2751</f>
        <v>40833</v>
      </c>
      <c r="B2751" t="str">
        <f>anotacoes!C2751</f>
        <v>GRAND SLAM ABU DHABI 2011</v>
      </c>
      <c r="C2751" t="str">
        <f>anotacoes!E2751</f>
        <v>ELMONT, G</v>
      </c>
      <c r="D2751" t="str">
        <f>anotacoes!F2751</f>
        <v>NAKAI</v>
      </c>
      <c r="E2751" t="s">
        <v>10325</v>
      </c>
      <c r="F2751">
        <f>anotacoes!A2751</f>
        <v>42</v>
      </c>
      <c r="G2751">
        <f>anotacoes!B2751</f>
        <v>23</v>
      </c>
      <c r="H2751" t="str">
        <f>anotacoes!K2751</f>
        <v xml:space="preserve"> 00:02:03,463</v>
      </c>
      <c r="I2751" t="str">
        <f>anotacoes!L2751</f>
        <v xml:space="preserve"> 00:02:07,460</v>
      </c>
      <c r="J2751" t="str">
        <f>IF(L2751="PAUSE",E2751,IF(anotacoes!G2755=conversao_anotacoes!C2751,conversao_anotacoes!C2751,conversao_anotacoes!D2751))</f>
        <v>ELMONT, G</v>
      </c>
      <c r="K2751" t="str">
        <f t="shared" si="84"/>
        <v>NAKAI</v>
      </c>
      <c r="L2751" t="str">
        <f>UPPER(anotacoes!H2751)</f>
        <v>GRIP TIME</v>
      </c>
      <c r="M2751" t="str">
        <f>IF(OR(L2751="ATTACK",L2751="FINTA"),"&lt;TECNICA&gt;",UPPER(anotacoes!I2751))</f>
        <v>RIGHT BACK LEFT SLEEVE</v>
      </c>
      <c r="N2751" t="str">
        <f>IF(OR(L2751="ATTACK",L2751="FINTA"),UPPER(anotacoes!I2751),"")</f>
        <v/>
      </c>
      <c r="O2751" s="6" t="str">
        <f>IF(anotacoes!N2751=0,"",anotacoes!N2751)</f>
        <v/>
      </c>
      <c r="P2751" t="str">
        <f>IF(anotacoes!M2751=0,"",UPPER(anotacoes!M2751))</f>
        <v/>
      </c>
      <c r="Q2751" t="str">
        <f t="shared" si="85"/>
        <v>INSERT INTO CONVERSAO_LUTA_ACAO (cd_conversao, id_luta, sequencia, momento_inicio, momento_fim, quem_faz, quem_sofre, acao_tipo, acao, tecnica, direcao, pontuacao) VALUES (1, 42, 23, TRIM(' 00:02:03,463'), TRIM(' 00:02:07,460'), 'ELMONT, G', 'NAKAI', 'GRIP TIME', 'RIGHT BACK LEFT SLEEVE', NULL, NULL, NULL)</v>
      </c>
      <c r="R2751" t="s">
        <v>10327</v>
      </c>
    </row>
    <row r="2752" spans="1:18" hidden="1" x14ac:dyDescent="0.25">
      <c r="A2752" s="7">
        <f>anotacoes!D2752</f>
        <v>40833</v>
      </c>
      <c r="B2752" t="str">
        <f>anotacoes!C2752</f>
        <v>GRAND SLAM ABU DHABI 2011</v>
      </c>
      <c r="C2752" t="str">
        <f>anotacoes!E2752</f>
        <v>ELMONT, G</v>
      </c>
      <c r="D2752" t="str">
        <f>anotacoes!F2752</f>
        <v>NAKAI</v>
      </c>
      <c r="E2752" t="s">
        <v>10325</v>
      </c>
      <c r="F2752">
        <f>anotacoes!A2752</f>
        <v>42</v>
      </c>
      <c r="G2752">
        <f>anotacoes!B2752</f>
        <v>24</v>
      </c>
      <c r="H2752" t="str">
        <f>anotacoes!K2752</f>
        <v xml:space="preserve"> 00:02:07,460</v>
      </c>
      <c r="I2752" t="str">
        <f>anotacoes!L2752</f>
        <v xml:space="preserve"> 00:02:09,782</v>
      </c>
      <c r="J2752" t="str">
        <f>IF(L2752="PAUSE",E2752,IF(anotacoes!G2756=conversao_anotacoes!C2752,conversao_anotacoes!C2752,conversao_anotacoes!D2752))</f>
        <v>ELMONT, G</v>
      </c>
      <c r="K2752" t="str">
        <f t="shared" si="84"/>
        <v>NAKAI</v>
      </c>
      <c r="L2752" t="str">
        <f>UPPER(anotacoes!H2752)</f>
        <v>GRIP TIME</v>
      </c>
      <c r="M2752" t="str">
        <f>IF(OR(L2752="ATTACK",L2752="FINTA"),"&lt;TECNICA&gt;",UPPER(anotacoes!I2752))</f>
        <v>RIGHT BACK LEFT SLEEVE</v>
      </c>
      <c r="N2752" t="str">
        <f>IF(OR(L2752="ATTACK",L2752="FINTA"),UPPER(anotacoes!I2752),"")</f>
        <v/>
      </c>
      <c r="O2752" s="6" t="str">
        <f>IF(anotacoes!N2752=0,"",anotacoes!N2752)</f>
        <v/>
      </c>
      <c r="P2752" t="str">
        <f>IF(anotacoes!M2752=0,"",UPPER(anotacoes!M2752))</f>
        <v/>
      </c>
      <c r="Q2752" t="str">
        <f t="shared" si="85"/>
        <v>INSERT INTO CONVERSAO_LUTA_ACAO (cd_conversao, id_luta, sequencia, momento_inicio, momento_fim, quem_faz, quem_sofre, acao_tipo, acao, tecnica, direcao, pontuacao) VALUES (1, 42, 24, TRIM(' 00:02:07,460'), TRIM(' 00:02:09,782'), 'ELMONT, G', 'NAKAI', 'GRIP TIME', 'RIGHT BACK LEFT SLEEVE', NULL, NULL, NULL)</v>
      </c>
      <c r="R2752" t="s">
        <v>10327</v>
      </c>
    </row>
    <row r="2753" spans="1:18" hidden="1" x14ac:dyDescent="0.25">
      <c r="A2753" s="7">
        <f>anotacoes!D2753</f>
        <v>40833</v>
      </c>
      <c r="B2753" t="str">
        <f>anotacoes!C2753</f>
        <v>GRAND SLAM ABU DHABI 2011</v>
      </c>
      <c r="C2753" t="str">
        <f>anotacoes!E2753</f>
        <v>ELMONT, G</v>
      </c>
      <c r="D2753" t="str">
        <f>anotacoes!F2753</f>
        <v>NAKAI</v>
      </c>
      <c r="E2753" t="s">
        <v>10325</v>
      </c>
      <c r="F2753">
        <f>anotacoes!A2753</f>
        <v>42</v>
      </c>
      <c r="G2753">
        <f>anotacoes!B2753</f>
        <v>25</v>
      </c>
      <c r="H2753" t="str">
        <f>anotacoes!K2753</f>
        <v xml:space="preserve"> 00:02:09,782</v>
      </c>
      <c r="I2753" t="str">
        <f>anotacoes!L2753</f>
        <v xml:space="preserve"> 00:02:10,639</v>
      </c>
      <c r="J2753" t="str">
        <f>IF(L2753="PAUSE",E2753,IF(anotacoes!G2757=conversao_anotacoes!C2753,conversao_anotacoes!C2753,conversao_anotacoes!D2753))</f>
        <v>ELMONT, G</v>
      </c>
      <c r="K2753" t="str">
        <f t="shared" si="84"/>
        <v>NAKAI</v>
      </c>
      <c r="L2753" t="str">
        <f>UPPER(anotacoes!H2753)</f>
        <v>ATTACK</v>
      </c>
      <c r="M2753" t="str">
        <f>IF(OR(L2753="ATTACK",L2753="FINTA"),"&lt;TECNICA&gt;",UPPER(anotacoes!I2753))</f>
        <v>&lt;TECNICA&gt;</v>
      </c>
      <c r="N2753" t="str">
        <f>IF(OR(L2753="ATTACK",L2753="FINTA"),UPPER(anotacoes!I2753),"")</f>
        <v>UCHIMATA</v>
      </c>
      <c r="O2753" s="6">
        <f>IF(anotacoes!N2753=0,"",anotacoes!N2753)</f>
        <v>4</v>
      </c>
      <c r="P2753" t="str">
        <f>IF(anotacoes!M2753=0,"",UPPER(anotacoes!M2753))</f>
        <v/>
      </c>
      <c r="Q2753" t="str">
        <f t="shared" si="85"/>
        <v>INSERT INTO CONVERSAO_LUTA_ACAO (cd_conversao, id_luta, sequencia, momento_inicio, momento_fim, quem_faz, quem_sofre, acao_tipo, acao, tecnica, direcao, pontuacao) VALUES (1, 42, 25, TRIM(' 00:02:09,782'), TRIM(' 00:02:10,639'), 'ELMONT, G', 'NAKAI', 'ATTACK', '&lt;TECNICA&gt;', 'UCHIMATA', 4, NULL)</v>
      </c>
      <c r="R2753" t="s">
        <v>10327</v>
      </c>
    </row>
    <row r="2754" spans="1:18" hidden="1" x14ac:dyDescent="0.25">
      <c r="A2754" s="7">
        <f>anotacoes!D2754</f>
        <v>40833</v>
      </c>
      <c r="B2754" t="str">
        <f>anotacoes!C2754</f>
        <v>GRAND SLAM ABU DHABI 2011</v>
      </c>
      <c r="C2754" t="str">
        <f>anotacoes!E2754</f>
        <v>ELMONT, G</v>
      </c>
      <c r="D2754" t="str">
        <f>anotacoes!F2754</f>
        <v>NAKAI</v>
      </c>
      <c r="E2754" t="s">
        <v>10325</v>
      </c>
      <c r="F2754">
        <f>anotacoes!A2754</f>
        <v>42</v>
      </c>
      <c r="G2754">
        <f>anotacoes!B2754</f>
        <v>26</v>
      </c>
      <c r="H2754" t="str">
        <f>anotacoes!K2754</f>
        <v xml:space="preserve"> 00:02:10,639</v>
      </c>
      <c r="I2754" t="str">
        <f>anotacoes!L2754</f>
        <v xml:space="preserve"> 00:02:13,060</v>
      </c>
      <c r="J2754" t="str">
        <f>IF(L2754="PAUSE",E2754,IF(anotacoes!G2758=conversao_anotacoes!C2754,conversao_anotacoes!C2754,conversao_anotacoes!D2754))</f>
        <v>ELMONT, G</v>
      </c>
      <c r="K2754" t="str">
        <f t="shared" si="84"/>
        <v>NAKAI</v>
      </c>
      <c r="L2754" t="str">
        <f>UPPER(anotacoes!H2754)</f>
        <v>GROUNDWORK COMBAT</v>
      </c>
      <c r="M2754" t="str">
        <f>IF(OR(L2754="ATTACK",L2754="FINTA"),"&lt;TECNICA&gt;",UPPER(anotacoes!I2754))</f>
        <v>DEFENSIVE POSITION</v>
      </c>
      <c r="N2754" t="str">
        <f>IF(OR(L2754="ATTACK",L2754="FINTA"),UPPER(anotacoes!I2754),"")</f>
        <v/>
      </c>
      <c r="O2754" s="6" t="str">
        <f>IF(anotacoes!N2754=0,"",anotacoes!N2754)</f>
        <v/>
      </c>
      <c r="P2754" t="str">
        <f>IF(anotacoes!M2754=0,"",UPPER(anotacoes!M2754))</f>
        <v/>
      </c>
      <c r="Q2754" t="str">
        <f t="shared" si="85"/>
        <v>INSERT INTO CONVERSAO_LUTA_ACAO (cd_conversao, id_luta, sequencia, momento_inicio, momento_fim, quem_faz, quem_sofre, acao_tipo, acao, tecnica, direcao, pontuacao) VALUES (1, 42, 26, TRIM(' 00:02:10,639'), TRIM(' 00:02:13,060'), 'ELMONT, G', 'NAKAI', 'GROUNDWORK COMBAT', 'DEFENSIVE POSITION', NULL, NULL, NULL)</v>
      </c>
      <c r="R2754" t="s">
        <v>10327</v>
      </c>
    </row>
    <row r="2755" spans="1:18" hidden="1" x14ac:dyDescent="0.25">
      <c r="A2755" s="7">
        <f>anotacoes!D2755</f>
        <v>40833</v>
      </c>
      <c r="B2755" t="str">
        <f>anotacoes!C2755</f>
        <v>GRAND SLAM ABU DHABI 2011</v>
      </c>
      <c r="C2755" t="str">
        <f>anotacoes!E2755</f>
        <v>ELMONT, G</v>
      </c>
      <c r="D2755" t="str">
        <f>anotacoes!F2755</f>
        <v>NAKAI</v>
      </c>
      <c r="E2755" t="s">
        <v>10325</v>
      </c>
      <c r="F2755">
        <f>anotacoes!A2755</f>
        <v>42</v>
      </c>
      <c r="G2755">
        <f>anotacoes!B2755</f>
        <v>27</v>
      </c>
      <c r="H2755" t="str">
        <f>anotacoes!K2755</f>
        <v xml:space="preserve"> 00:02:13,060</v>
      </c>
      <c r="I2755" t="str">
        <f>anotacoes!L2755</f>
        <v xml:space="preserve"> 00:02:13,060</v>
      </c>
      <c r="J2755" t="str">
        <f>IF(L2755="PAUSE",E2755,IF(anotacoes!G2759=conversao_anotacoes!C2755,conversao_anotacoes!C2755,conversao_anotacoes!D2755))</f>
        <v>&lt;ARBITRO_DESCONHECIDO&gt;</v>
      </c>
      <c r="K2755" t="str">
        <f t="shared" ref="K2755:K2818" si="86">IF(J2755=E2755,"",IF(J2755=C2755,D2755,C2755))</f>
        <v/>
      </c>
      <c r="L2755" t="str">
        <f>UPPER(anotacoes!H2755)</f>
        <v>PAUSE</v>
      </c>
      <c r="M2755" t="str">
        <f>IF(OR(L2755="ATTACK",L2755="FINTA"),"&lt;TECNICA&gt;",UPPER(anotacoes!I2755))</f>
        <v>&lt;NAO_CLASSIFICADO&gt;</v>
      </c>
      <c r="N2755" t="str">
        <f>IF(OR(L2755="ATTACK",L2755="FINTA"),UPPER(anotacoes!I2755),"")</f>
        <v/>
      </c>
      <c r="O2755" s="6" t="str">
        <f>IF(anotacoes!N2755=0,"",anotacoes!N2755)</f>
        <v/>
      </c>
      <c r="P2755" t="str">
        <f>IF(anotacoes!M2755=0,"",UPPER(anotacoes!M2755))</f>
        <v/>
      </c>
      <c r="Q2755" t="str">
        <f t="shared" ref="Q2755:Q2818" si="87">CONCATENATE("INSERT INTO CONVERSAO_LUTA_ACAO (cd_conversao, id_luta, sequencia, momento_inicio, momento_fim, quem_faz, quem_sofre, acao_tipo, acao, tecnica, direcao, pontuacao) VALUES (1, ",F2755,", ",G2755,", ","TRIM('",H2755,"')",", ","TRIM('",I2755,"')",", ","'",J2755,"'",", ","'",K2755,"'",", ","'",L2755,"'",", ","'",M2755,"'",", ",IF(N2755="","NULL",CONCATENATE("'",N2755,"'")),", ",IF(O2755="","NULL",O2755),", ",IF(P2755="","NULL",CONCATENATE("'",P2755,"'")),")")</f>
        <v>INSERT INTO CONVERSAO_LUTA_ACAO (cd_conversao, id_luta, sequencia, momento_inicio, momento_fim, quem_faz, quem_sofre, acao_tipo, acao, tecnica, direcao, pontuacao) VALUES (1, 42, 27, TRIM(' 00:02:13,060'), TRIM(' 00:02:13,060'), '&lt;ARBITRO_DESCONHECIDO&gt;', '', 'PAUSE', '&lt;NAO_CLASSIFICADO&gt;', NULL, NULL, NULL)</v>
      </c>
      <c r="R2755" t="s">
        <v>10327</v>
      </c>
    </row>
    <row r="2756" spans="1:18" hidden="1" x14ac:dyDescent="0.25">
      <c r="A2756" s="7">
        <f>anotacoes!D2756</f>
        <v>40833</v>
      </c>
      <c r="B2756" t="str">
        <f>anotacoes!C2756</f>
        <v>GRAND SLAM ABU DHABI 2011</v>
      </c>
      <c r="C2756" t="str">
        <f>anotacoes!E2756</f>
        <v>ELMONT, G</v>
      </c>
      <c r="D2756" t="str">
        <f>anotacoes!F2756</f>
        <v>NAKAI</v>
      </c>
      <c r="E2756" t="s">
        <v>10325</v>
      </c>
      <c r="F2756">
        <f>anotacoes!A2756</f>
        <v>42</v>
      </c>
      <c r="G2756">
        <f>anotacoes!B2756</f>
        <v>28</v>
      </c>
      <c r="H2756" t="str">
        <f>anotacoes!K2756</f>
        <v xml:space="preserve"> 00:02:13,060</v>
      </c>
      <c r="I2756" t="str">
        <f>anotacoes!L2756</f>
        <v xml:space="preserve"> 00:02:28,098</v>
      </c>
      <c r="J2756" t="str">
        <f>IF(L2756="PAUSE",E2756,IF(anotacoes!G2760=conversao_anotacoes!C2756,conversao_anotacoes!C2756,conversao_anotacoes!D2756))</f>
        <v>ELMONT, G</v>
      </c>
      <c r="K2756" t="str">
        <f t="shared" si="86"/>
        <v>NAKAI</v>
      </c>
      <c r="L2756" t="str">
        <f>UPPER(anotacoes!H2756)</f>
        <v>DISPLACEMENT</v>
      </c>
      <c r="M2756" t="str">
        <f>IF(OR(L2756="ATTACK",L2756="FINTA"),"&lt;TECNICA&gt;",UPPER(anotacoes!I2756))</f>
        <v>2-3 STEP HESITANT LEFT</v>
      </c>
      <c r="N2756" t="str">
        <f>IF(OR(L2756="ATTACK",L2756="FINTA"),UPPER(anotacoes!I2756),"")</f>
        <v/>
      </c>
      <c r="O2756" s="6" t="str">
        <f>IF(anotacoes!N2756=0,"",anotacoes!N2756)</f>
        <v/>
      </c>
      <c r="P2756" t="str">
        <f>IF(anotacoes!M2756=0,"",UPPER(anotacoes!M2756))</f>
        <v/>
      </c>
      <c r="Q2756" t="str">
        <f t="shared" si="87"/>
        <v>INSERT INTO CONVERSAO_LUTA_ACAO (cd_conversao, id_luta, sequencia, momento_inicio, momento_fim, quem_faz, quem_sofre, acao_tipo, acao, tecnica, direcao, pontuacao) VALUES (1, 42, 28, TRIM(' 00:02:13,060'), TRIM(' 00:02:28,098'), 'ELMONT, G', 'NAKAI', 'DISPLACEMENT', '2-3 STEP HESITANT LEFT', NULL, NULL, NULL)</v>
      </c>
      <c r="R2756" t="s">
        <v>10327</v>
      </c>
    </row>
    <row r="2757" spans="1:18" hidden="1" x14ac:dyDescent="0.25">
      <c r="A2757" s="7">
        <f>anotacoes!D2757</f>
        <v>40833</v>
      </c>
      <c r="B2757" t="str">
        <f>anotacoes!C2757</f>
        <v>GRAND SLAM ABU DHABI 2011</v>
      </c>
      <c r="C2757" t="str">
        <f>anotacoes!E2757</f>
        <v>ELMONT, G</v>
      </c>
      <c r="D2757" t="str">
        <f>anotacoes!F2757</f>
        <v>NAKAI</v>
      </c>
      <c r="E2757" t="s">
        <v>10325</v>
      </c>
      <c r="F2757">
        <f>anotacoes!A2757</f>
        <v>42</v>
      </c>
      <c r="G2757">
        <f>anotacoes!B2757</f>
        <v>29</v>
      </c>
      <c r="H2757" t="str">
        <f>anotacoes!K2757</f>
        <v xml:space="preserve"> 00:02:28,098</v>
      </c>
      <c r="I2757" t="str">
        <f>anotacoes!L2757</f>
        <v xml:space="preserve"> 00:02:32,344</v>
      </c>
      <c r="J2757" t="str">
        <f>IF(L2757="PAUSE",E2757,IF(anotacoes!G2761=conversao_anotacoes!C2757,conversao_anotacoes!C2757,conversao_anotacoes!D2757))</f>
        <v>ELMONT, G</v>
      </c>
      <c r="K2757" t="str">
        <f t="shared" si="86"/>
        <v>NAKAI</v>
      </c>
      <c r="L2757" t="str">
        <f>UPPER(anotacoes!H2757)</f>
        <v>GRIP TIME</v>
      </c>
      <c r="M2757" t="str">
        <f>IF(OR(L2757="ATTACK",L2757="FINTA"),"&lt;TECNICA&gt;",UPPER(anotacoes!I2757))</f>
        <v>LEFT COLLAR LEFT SLEEVE</v>
      </c>
      <c r="N2757" t="str">
        <f>IF(OR(L2757="ATTACK",L2757="FINTA"),UPPER(anotacoes!I2757),"")</f>
        <v/>
      </c>
      <c r="O2757" s="6" t="str">
        <f>IF(anotacoes!N2757=0,"",anotacoes!N2757)</f>
        <v/>
      </c>
      <c r="P2757" t="str">
        <f>IF(anotacoes!M2757=0,"",UPPER(anotacoes!M2757))</f>
        <v/>
      </c>
      <c r="Q2757" t="str">
        <f t="shared" si="87"/>
        <v>INSERT INTO CONVERSAO_LUTA_ACAO (cd_conversao, id_luta, sequencia, momento_inicio, momento_fim, quem_faz, quem_sofre, acao_tipo, acao, tecnica, direcao, pontuacao) VALUES (1, 42, 29, TRIM(' 00:02:28,098'), TRIM(' 00:02:32,344'), 'ELMONT, G', 'NAKAI', 'GRIP TIME', 'LEFT COLLAR LEFT SLEEVE', NULL, NULL, NULL)</v>
      </c>
      <c r="R2757" t="s">
        <v>10327</v>
      </c>
    </row>
    <row r="2758" spans="1:18" hidden="1" x14ac:dyDescent="0.25">
      <c r="A2758" s="7">
        <f>anotacoes!D2758</f>
        <v>40833</v>
      </c>
      <c r="B2758" t="str">
        <f>anotacoes!C2758</f>
        <v>GRAND SLAM ABU DHABI 2011</v>
      </c>
      <c r="C2758" t="str">
        <f>anotacoes!E2758</f>
        <v>ELMONT, G</v>
      </c>
      <c r="D2758" t="str">
        <f>anotacoes!F2758</f>
        <v>NAKAI</v>
      </c>
      <c r="E2758" t="s">
        <v>10325</v>
      </c>
      <c r="F2758">
        <f>anotacoes!A2758</f>
        <v>42</v>
      </c>
      <c r="G2758">
        <f>anotacoes!B2758</f>
        <v>30</v>
      </c>
      <c r="H2758" t="str">
        <f>anotacoes!K2758</f>
        <v xml:space="preserve"> 00:02:32,344</v>
      </c>
      <c r="I2758" t="str">
        <f>anotacoes!L2758</f>
        <v xml:space="preserve"> 00:02:33,029</v>
      </c>
      <c r="J2758" t="str">
        <f>IF(L2758="PAUSE",E2758,IF(anotacoes!G2762=conversao_anotacoes!C2758,conversao_anotacoes!C2758,conversao_anotacoes!D2758))</f>
        <v>ELMONT, G</v>
      </c>
      <c r="K2758" t="str">
        <f t="shared" si="86"/>
        <v>NAKAI</v>
      </c>
      <c r="L2758" t="str">
        <f>UPPER(anotacoes!H2758)</f>
        <v>ATTACK</v>
      </c>
      <c r="M2758" t="str">
        <f>IF(OR(L2758="ATTACK",L2758="FINTA"),"&lt;TECNICA&gt;",UPPER(anotacoes!I2758))</f>
        <v>&lt;TECNICA&gt;</v>
      </c>
      <c r="N2758" t="str">
        <f>IF(OR(L2758="ATTACK",L2758="FINTA"),UPPER(anotacoes!I2758),"")</f>
        <v>SEOI NAGE</v>
      </c>
      <c r="O2758" s="6">
        <f>IF(anotacoes!N2758=0,"",anotacoes!N2758)</f>
        <v>4</v>
      </c>
      <c r="P2758" t="str">
        <f>IF(anotacoes!M2758=0,"",UPPER(anotacoes!M2758))</f>
        <v/>
      </c>
      <c r="Q2758" t="str">
        <f t="shared" si="87"/>
        <v>INSERT INTO CONVERSAO_LUTA_ACAO (cd_conversao, id_luta, sequencia, momento_inicio, momento_fim, quem_faz, quem_sofre, acao_tipo, acao, tecnica, direcao, pontuacao) VALUES (1, 42, 30, TRIM(' 00:02:32,344'), TRIM(' 00:02:33,029'), 'ELMONT, G', 'NAKAI', 'ATTACK', '&lt;TECNICA&gt;', 'SEOI NAGE', 4, NULL)</v>
      </c>
      <c r="R2758" t="s">
        <v>10327</v>
      </c>
    </row>
    <row r="2759" spans="1:18" hidden="1" x14ac:dyDescent="0.25">
      <c r="A2759" s="7">
        <f>anotacoes!D2759</f>
        <v>40833</v>
      </c>
      <c r="B2759" t="str">
        <f>anotacoes!C2759</f>
        <v>GRAND SLAM ABU DHABI 2011</v>
      </c>
      <c r="C2759" t="str">
        <f>anotacoes!E2759</f>
        <v>ELMONT, G</v>
      </c>
      <c r="D2759" t="str">
        <f>anotacoes!F2759</f>
        <v>NAKAI</v>
      </c>
      <c r="E2759" t="s">
        <v>10325</v>
      </c>
      <c r="F2759">
        <f>anotacoes!A2759</f>
        <v>42</v>
      </c>
      <c r="G2759">
        <f>anotacoes!B2759</f>
        <v>31</v>
      </c>
      <c r="H2759" t="str">
        <f>anotacoes!K2759</f>
        <v xml:space="preserve"> 00:02:33,177</v>
      </c>
      <c r="I2759" t="str">
        <f>anotacoes!L2759</f>
        <v xml:space="preserve"> 00:03:24,425</v>
      </c>
      <c r="J2759" t="str">
        <f>IF(L2759="PAUSE",E2759,IF(anotacoes!G2763=conversao_anotacoes!C2759,conversao_anotacoes!C2759,conversao_anotacoes!D2759))</f>
        <v>ELMONT, G</v>
      </c>
      <c r="K2759" t="str">
        <f t="shared" si="86"/>
        <v>NAKAI</v>
      </c>
      <c r="L2759" t="str">
        <f>UPPER(anotacoes!H2759)</f>
        <v>GROUNDWORK COMBAT</v>
      </c>
      <c r="M2759" t="str">
        <f>IF(OR(L2759="ATTACK",L2759="FINTA"),"&lt;TECNICA&gt;",UPPER(anotacoes!I2759))</f>
        <v>TRYING TO ATTACK</v>
      </c>
      <c r="N2759" t="str">
        <f>IF(OR(L2759="ATTACK",L2759="FINTA"),UPPER(anotacoes!I2759),"")</f>
        <v/>
      </c>
      <c r="O2759" s="6" t="str">
        <f>IF(anotacoes!N2759=0,"",anotacoes!N2759)</f>
        <v/>
      </c>
      <c r="P2759" t="str">
        <f>IF(anotacoes!M2759=0,"",UPPER(anotacoes!M2759))</f>
        <v/>
      </c>
      <c r="Q2759" t="str">
        <f t="shared" si="87"/>
        <v>INSERT INTO CONVERSAO_LUTA_ACAO (cd_conversao, id_luta, sequencia, momento_inicio, momento_fim, quem_faz, quem_sofre, acao_tipo, acao, tecnica, direcao, pontuacao) VALUES (1, 42, 31, TRIM(' 00:02:33,177'), TRIM(' 00:03:24,425'), 'ELMONT, G', 'NAKAI', 'GROUNDWORK COMBAT', 'TRYING TO ATTACK', NULL, NULL, NULL)</v>
      </c>
      <c r="R2759" t="s">
        <v>10327</v>
      </c>
    </row>
    <row r="2760" spans="1:18" hidden="1" x14ac:dyDescent="0.25">
      <c r="A2760" s="7">
        <f>anotacoes!D2760</f>
        <v>40833</v>
      </c>
      <c r="B2760" t="str">
        <f>anotacoes!C2760</f>
        <v>GRAND SLAM ABU DHABI 2011</v>
      </c>
      <c r="C2760" t="str">
        <f>anotacoes!E2760</f>
        <v>ELMONT, G</v>
      </c>
      <c r="D2760" t="str">
        <f>anotacoes!F2760</f>
        <v>NAKAI</v>
      </c>
      <c r="E2760" t="s">
        <v>10325</v>
      </c>
      <c r="F2760">
        <f>anotacoes!A2760</f>
        <v>42</v>
      </c>
      <c r="G2760">
        <f>anotacoes!B2760</f>
        <v>32</v>
      </c>
      <c r="H2760" t="str">
        <f>anotacoes!K2760</f>
        <v xml:space="preserve"> 00:03:24,425</v>
      </c>
      <c r="I2760" t="str">
        <f>anotacoes!L2760</f>
        <v xml:space="preserve"> 00:03:24,425</v>
      </c>
      <c r="J2760" t="str">
        <f>IF(L2760="PAUSE",E2760,IF(anotacoes!G2764=conversao_anotacoes!C2760,conversao_anotacoes!C2760,conversao_anotacoes!D2760))</f>
        <v>&lt;ARBITRO_DESCONHECIDO&gt;</v>
      </c>
      <c r="K2760" t="str">
        <f t="shared" si="86"/>
        <v/>
      </c>
      <c r="L2760" t="str">
        <f>UPPER(anotacoes!H2760)</f>
        <v>PAUSE</v>
      </c>
      <c r="M2760" t="str">
        <f>IF(OR(L2760="ATTACK",L2760="FINTA"),"&lt;TECNICA&gt;",UPPER(anotacoes!I2760))</f>
        <v>&lt;NAO_CLASSIFICADO&gt;</v>
      </c>
      <c r="N2760" t="str">
        <f>IF(OR(L2760="ATTACK",L2760="FINTA"),UPPER(anotacoes!I2760),"")</f>
        <v/>
      </c>
      <c r="O2760" s="6" t="str">
        <f>IF(anotacoes!N2760=0,"",anotacoes!N2760)</f>
        <v/>
      </c>
      <c r="P2760" t="str">
        <f>IF(anotacoes!M2760=0,"",UPPER(anotacoes!M2760))</f>
        <v/>
      </c>
      <c r="Q2760" t="str">
        <f t="shared" si="87"/>
        <v>INSERT INTO CONVERSAO_LUTA_ACAO (cd_conversao, id_luta, sequencia, momento_inicio, momento_fim, quem_faz, quem_sofre, acao_tipo, acao, tecnica, direcao, pontuacao) VALUES (1, 42, 32, TRIM(' 00:03:24,425'), TRIM(' 00:03:24,425'), '&lt;ARBITRO_DESCONHECIDO&gt;', '', 'PAUSE', '&lt;NAO_CLASSIFICADO&gt;', NULL, NULL, NULL)</v>
      </c>
      <c r="R2760" t="s">
        <v>10327</v>
      </c>
    </row>
    <row r="2761" spans="1:18" hidden="1" x14ac:dyDescent="0.25">
      <c r="A2761" s="7">
        <f>anotacoes!D2761</f>
        <v>40833</v>
      </c>
      <c r="B2761" t="str">
        <f>anotacoes!C2761</f>
        <v>GRAND SLAM ABU DHABI 2011</v>
      </c>
      <c r="C2761" t="str">
        <f>anotacoes!E2761</f>
        <v>ELMONT, G</v>
      </c>
      <c r="D2761" t="str">
        <f>anotacoes!F2761</f>
        <v>NAKAI</v>
      </c>
      <c r="E2761" t="s">
        <v>10325</v>
      </c>
      <c r="F2761">
        <f>anotacoes!A2761</f>
        <v>42</v>
      </c>
      <c r="G2761">
        <f>anotacoes!B2761</f>
        <v>33</v>
      </c>
      <c r="H2761" t="str">
        <f>anotacoes!K2761</f>
        <v xml:space="preserve"> 00:03:24,425</v>
      </c>
      <c r="I2761" t="str">
        <f>anotacoes!L2761</f>
        <v xml:space="preserve"> 00:03:27,024</v>
      </c>
      <c r="J2761" t="str">
        <f>IF(L2761="PAUSE",E2761,IF(anotacoes!G2765=conversao_anotacoes!C2761,conversao_anotacoes!C2761,conversao_anotacoes!D2761))</f>
        <v>ELMONT, G</v>
      </c>
      <c r="K2761" t="str">
        <f t="shared" si="86"/>
        <v>NAKAI</v>
      </c>
      <c r="L2761" t="str">
        <f>UPPER(anotacoes!H2761)</f>
        <v>DISPLACEMENT</v>
      </c>
      <c r="M2761" t="str">
        <f>IF(OR(L2761="ATTACK",L2761="FINTA"),"&lt;TECNICA&gt;",UPPER(anotacoes!I2761))</f>
        <v>2-3 STEP HESITANT LEFT</v>
      </c>
      <c r="N2761" t="str">
        <f>IF(OR(L2761="ATTACK",L2761="FINTA"),UPPER(anotacoes!I2761),"")</f>
        <v/>
      </c>
      <c r="O2761" s="6" t="str">
        <f>IF(anotacoes!N2761=0,"",anotacoes!N2761)</f>
        <v/>
      </c>
      <c r="P2761" t="str">
        <f>IF(anotacoes!M2761=0,"",UPPER(anotacoes!M2761))</f>
        <v/>
      </c>
      <c r="Q2761" t="str">
        <f t="shared" si="87"/>
        <v>INSERT INTO CONVERSAO_LUTA_ACAO (cd_conversao, id_luta, sequencia, momento_inicio, momento_fim, quem_faz, quem_sofre, acao_tipo, acao, tecnica, direcao, pontuacao) VALUES (1, 42, 33, TRIM(' 00:03:24,425'), TRIM(' 00:03:27,024'), 'ELMONT, G', 'NAKAI', 'DISPLACEMENT', '2-3 STEP HESITANT LEFT', NULL, NULL, NULL)</v>
      </c>
      <c r="R2761" t="s">
        <v>10327</v>
      </c>
    </row>
    <row r="2762" spans="1:18" hidden="1" x14ac:dyDescent="0.25">
      <c r="A2762" s="7">
        <f>anotacoes!D2762</f>
        <v>40833</v>
      </c>
      <c r="B2762" t="str">
        <f>anotacoes!C2762</f>
        <v>GRAND SLAM ABU DHABI 2011</v>
      </c>
      <c r="C2762" t="str">
        <f>anotacoes!E2762</f>
        <v>ELMONT, G</v>
      </c>
      <c r="D2762" t="str">
        <f>anotacoes!F2762</f>
        <v>NAKAI</v>
      </c>
      <c r="E2762" t="s">
        <v>10325</v>
      </c>
      <c r="F2762">
        <f>anotacoes!A2762</f>
        <v>42</v>
      </c>
      <c r="G2762">
        <f>anotacoes!B2762</f>
        <v>34</v>
      </c>
      <c r="H2762" t="str">
        <f>anotacoes!K2762</f>
        <v xml:space="preserve"> 00:03:27,024</v>
      </c>
      <c r="I2762" t="str">
        <f>anotacoes!L2762</f>
        <v xml:space="preserve"> 00:03:30,659</v>
      </c>
      <c r="J2762" t="str">
        <f>IF(L2762="PAUSE",E2762,IF(anotacoes!G2766=conversao_anotacoes!C2762,conversao_anotacoes!C2762,conversao_anotacoes!D2762))</f>
        <v>ELMONT, G</v>
      </c>
      <c r="K2762" t="str">
        <f t="shared" si="86"/>
        <v>NAKAI</v>
      </c>
      <c r="L2762" t="str">
        <f>UPPER(anotacoes!H2762)</f>
        <v>GRIP TIME</v>
      </c>
      <c r="M2762" t="str">
        <f>IF(OR(L2762="ATTACK",L2762="FINTA"),"&lt;TECNICA&gt;",UPPER(anotacoes!I2762))</f>
        <v>LEFT COLLAR</v>
      </c>
      <c r="N2762" t="str">
        <f>IF(OR(L2762="ATTACK",L2762="FINTA"),UPPER(anotacoes!I2762),"")</f>
        <v/>
      </c>
      <c r="O2762" s="6" t="str">
        <f>IF(anotacoes!N2762=0,"",anotacoes!N2762)</f>
        <v/>
      </c>
      <c r="P2762" t="str">
        <f>IF(anotacoes!M2762=0,"",UPPER(anotacoes!M2762))</f>
        <v/>
      </c>
      <c r="Q2762" t="str">
        <f t="shared" si="87"/>
        <v>INSERT INTO CONVERSAO_LUTA_ACAO (cd_conversao, id_luta, sequencia, momento_inicio, momento_fim, quem_faz, quem_sofre, acao_tipo, acao, tecnica, direcao, pontuacao) VALUES (1, 42, 34, TRIM(' 00:03:27,024'), TRIM(' 00:03:30,659'), 'ELMONT, G', 'NAKAI', 'GRIP TIME', 'LEFT COLLAR', NULL, NULL, NULL)</v>
      </c>
      <c r="R2762" t="s">
        <v>10327</v>
      </c>
    </row>
    <row r="2763" spans="1:18" hidden="1" x14ac:dyDescent="0.25">
      <c r="A2763" s="7">
        <f>anotacoes!D2763</f>
        <v>40833</v>
      </c>
      <c r="B2763" t="str">
        <f>anotacoes!C2763</f>
        <v>GRAND SLAM ABU DHABI 2011</v>
      </c>
      <c r="C2763" t="str">
        <f>anotacoes!E2763</f>
        <v>ELMONT, G</v>
      </c>
      <c r="D2763" t="str">
        <f>anotacoes!F2763</f>
        <v>NAKAI</v>
      </c>
      <c r="E2763" t="s">
        <v>10325</v>
      </c>
      <c r="F2763">
        <f>anotacoes!A2763</f>
        <v>42</v>
      </c>
      <c r="G2763">
        <f>anotacoes!B2763</f>
        <v>35</v>
      </c>
      <c r="H2763" t="str">
        <f>anotacoes!K2763</f>
        <v xml:space="preserve"> 00:03:30,659</v>
      </c>
      <c r="I2763" t="str">
        <f>anotacoes!L2763</f>
        <v xml:space="preserve"> 00:03:32,448</v>
      </c>
      <c r="J2763" t="str">
        <f>IF(L2763="PAUSE",E2763,IF(anotacoes!G2767=conversao_anotacoes!C2763,conversao_anotacoes!C2763,conversao_anotacoes!D2763))</f>
        <v>ELMONT, G</v>
      </c>
      <c r="K2763" t="str">
        <f t="shared" si="86"/>
        <v>NAKAI</v>
      </c>
      <c r="L2763" t="str">
        <f>UPPER(anotacoes!H2763)</f>
        <v>DISPLACEMENT</v>
      </c>
      <c r="M2763" t="str">
        <f>IF(OR(L2763="ATTACK",L2763="FINTA"),"&lt;TECNICA&gt;",UPPER(anotacoes!I2763))</f>
        <v>TRY TO GRIP WITH CONTACT</v>
      </c>
      <c r="N2763" t="str">
        <f>IF(OR(L2763="ATTACK",L2763="FINTA"),UPPER(anotacoes!I2763),"")</f>
        <v/>
      </c>
      <c r="O2763" s="6" t="str">
        <f>IF(anotacoes!N2763=0,"",anotacoes!N2763)</f>
        <v/>
      </c>
      <c r="P2763" t="str">
        <f>IF(anotacoes!M2763=0,"",UPPER(anotacoes!M2763))</f>
        <v/>
      </c>
      <c r="Q2763" t="str">
        <f t="shared" si="87"/>
        <v>INSERT INTO CONVERSAO_LUTA_ACAO (cd_conversao, id_luta, sequencia, momento_inicio, momento_fim, quem_faz, quem_sofre, acao_tipo, acao, tecnica, direcao, pontuacao) VALUES (1, 42, 35, TRIM(' 00:03:30,659'), TRIM(' 00:03:32,448'), 'ELMONT, G', 'NAKAI', 'DISPLACEMENT', 'TRY TO GRIP WITH CONTACT', NULL, NULL, NULL)</v>
      </c>
      <c r="R2763" t="s">
        <v>10327</v>
      </c>
    </row>
    <row r="2764" spans="1:18" hidden="1" x14ac:dyDescent="0.25">
      <c r="A2764" s="7">
        <f>anotacoes!D2764</f>
        <v>40833</v>
      </c>
      <c r="B2764" t="str">
        <f>anotacoes!C2764</f>
        <v>GRAND SLAM ABU DHABI 2011</v>
      </c>
      <c r="C2764" t="str">
        <f>anotacoes!E2764</f>
        <v>ELMONT, G</v>
      </c>
      <c r="D2764" t="str">
        <f>anotacoes!F2764</f>
        <v>NAKAI</v>
      </c>
      <c r="E2764" t="s">
        <v>10325</v>
      </c>
      <c r="F2764">
        <f>anotacoes!A2764</f>
        <v>42</v>
      </c>
      <c r="G2764">
        <f>anotacoes!B2764</f>
        <v>36</v>
      </c>
      <c r="H2764" t="str">
        <f>anotacoes!K2764</f>
        <v xml:space="preserve"> 00:03:32,448</v>
      </c>
      <c r="I2764" t="str">
        <f>anotacoes!L2764</f>
        <v xml:space="preserve"> 00:03:40,077</v>
      </c>
      <c r="J2764" t="str">
        <f>IF(L2764="PAUSE",E2764,IF(anotacoes!G2768=conversao_anotacoes!C2764,conversao_anotacoes!C2764,conversao_anotacoes!D2764))</f>
        <v>ELMONT, G</v>
      </c>
      <c r="K2764" t="str">
        <f t="shared" si="86"/>
        <v>NAKAI</v>
      </c>
      <c r="L2764" t="str">
        <f>UPPER(anotacoes!H2764)</f>
        <v>GROUNDWORK COMBAT</v>
      </c>
      <c r="M2764" t="str">
        <f>IF(OR(L2764="ATTACK",L2764="FINTA"),"&lt;TECNICA&gt;",UPPER(anotacoes!I2764))</f>
        <v>DEFENSIVE POSITION</v>
      </c>
      <c r="N2764" t="str">
        <f>IF(OR(L2764="ATTACK",L2764="FINTA"),UPPER(anotacoes!I2764),"")</f>
        <v/>
      </c>
      <c r="O2764" s="6" t="str">
        <f>IF(anotacoes!N2764=0,"",anotacoes!N2764)</f>
        <v/>
      </c>
      <c r="P2764" t="str">
        <f>IF(anotacoes!M2764=0,"",UPPER(anotacoes!M2764))</f>
        <v/>
      </c>
      <c r="Q2764" t="str">
        <f t="shared" si="87"/>
        <v>INSERT INTO CONVERSAO_LUTA_ACAO (cd_conversao, id_luta, sequencia, momento_inicio, momento_fim, quem_faz, quem_sofre, acao_tipo, acao, tecnica, direcao, pontuacao) VALUES (1, 42, 36, TRIM(' 00:03:32,448'), TRIM(' 00:03:40,077'), 'ELMONT, G', 'NAKAI', 'GROUNDWORK COMBAT', 'DEFENSIVE POSITION', NULL, NULL, NULL)</v>
      </c>
      <c r="R2764" t="s">
        <v>10327</v>
      </c>
    </row>
    <row r="2765" spans="1:18" hidden="1" x14ac:dyDescent="0.25">
      <c r="A2765" s="7">
        <f>anotacoes!D2765</f>
        <v>40833</v>
      </c>
      <c r="B2765" t="str">
        <f>anotacoes!C2765</f>
        <v>GRAND SLAM ABU DHABI 2011</v>
      </c>
      <c r="C2765" t="str">
        <f>anotacoes!E2765</f>
        <v>ELMONT, G</v>
      </c>
      <c r="D2765" t="str">
        <f>anotacoes!F2765</f>
        <v>NAKAI</v>
      </c>
      <c r="E2765" t="s">
        <v>10325</v>
      </c>
      <c r="F2765">
        <f>anotacoes!A2765</f>
        <v>42</v>
      </c>
      <c r="G2765">
        <f>anotacoes!B2765</f>
        <v>37</v>
      </c>
      <c r="H2765" t="str">
        <f>anotacoes!K2765</f>
        <v xml:space="preserve"> 00:03:40,239</v>
      </c>
      <c r="I2765" t="str">
        <f>anotacoes!L2765</f>
        <v xml:space="preserve"> 00:03:47,635</v>
      </c>
      <c r="J2765" t="str">
        <f>IF(L2765="PAUSE",E2765,IF(anotacoes!G2769=conversao_anotacoes!C2765,conversao_anotacoes!C2765,conversao_anotacoes!D2765))</f>
        <v>&lt;ARBITRO_DESCONHECIDO&gt;</v>
      </c>
      <c r="K2765" t="str">
        <f t="shared" si="86"/>
        <v/>
      </c>
      <c r="L2765" t="str">
        <f>UPPER(anotacoes!H2765)</f>
        <v>PAUSE</v>
      </c>
      <c r="M2765" t="str">
        <f>IF(OR(L2765="ATTACK",L2765="FINTA"),"&lt;TECNICA&gt;",UPPER(anotacoes!I2765))</f>
        <v>&lt;NAO_CLASSIFICADO&gt;</v>
      </c>
      <c r="N2765" t="str">
        <f>IF(OR(L2765="ATTACK",L2765="FINTA"),UPPER(anotacoes!I2765),"")</f>
        <v/>
      </c>
      <c r="O2765" s="6" t="str">
        <f>IF(anotacoes!N2765=0,"",anotacoes!N2765)</f>
        <v/>
      </c>
      <c r="P2765" t="str">
        <f>IF(anotacoes!M2765=0,"",UPPER(anotacoes!M2765))</f>
        <v/>
      </c>
      <c r="Q2765" t="str">
        <f t="shared" si="87"/>
        <v>INSERT INTO CONVERSAO_LUTA_ACAO (cd_conversao, id_luta, sequencia, momento_inicio, momento_fim, quem_faz, quem_sofre, acao_tipo, acao, tecnica, direcao, pontuacao) VALUES (1, 42, 37, TRIM(' 00:03:40,239'), TRIM(' 00:03:47,635'), '&lt;ARBITRO_DESCONHECIDO&gt;', '', 'PAUSE', '&lt;NAO_CLASSIFICADO&gt;', NULL, NULL, NULL)</v>
      </c>
      <c r="R2765" t="s">
        <v>10327</v>
      </c>
    </row>
    <row r="2766" spans="1:18" hidden="1" x14ac:dyDescent="0.25">
      <c r="A2766" s="7">
        <f>anotacoes!D2766</f>
        <v>40833</v>
      </c>
      <c r="B2766" t="str">
        <f>anotacoes!C2766</f>
        <v>GRAND SLAM ABU DHABI 2011</v>
      </c>
      <c r="C2766" t="str">
        <f>anotacoes!E2766</f>
        <v>ELMONT, G</v>
      </c>
      <c r="D2766" t="str">
        <f>anotacoes!F2766</f>
        <v>NAKAI</v>
      </c>
      <c r="E2766" t="s">
        <v>10325</v>
      </c>
      <c r="F2766">
        <f>anotacoes!A2766</f>
        <v>42</v>
      </c>
      <c r="G2766">
        <f>anotacoes!B2766</f>
        <v>38</v>
      </c>
      <c r="H2766" t="str">
        <f>anotacoes!K2766</f>
        <v xml:space="preserve"> 00:03:47,635</v>
      </c>
      <c r="I2766" t="str">
        <f>anotacoes!L2766</f>
        <v xml:space="preserve"> 00:03:51,662</v>
      </c>
      <c r="J2766" t="str">
        <f>IF(L2766="PAUSE",E2766,IF(anotacoes!G2770=conversao_anotacoes!C2766,conversao_anotacoes!C2766,conversao_anotacoes!D2766))</f>
        <v>ELMONT, G</v>
      </c>
      <c r="K2766" t="str">
        <f t="shared" si="86"/>
        <v>NAKAI</v>
      </c>
      <c r="L2766" t="str">
        <f>UPPER(anotacoes!H2766)</f>
        <v>DISPLACEMENT</v>
      </c>
      <c r="M2766" t="str">
        <f>IF(OR(L2766="ATTACK",L2766="FINTA"),"&lt;TECNICA&gt;",UPPER(anotacoes!I2766))</f>
        <v>CIRCULAR RIGHT</v>
      </c>
      <c r="N2766" t="str">
        <f>IF(OR(L2766="ATTACK",L2766="FINTA"),UPPER(anotacoes!I2766),"")</f>
        <v/>
      </c>
      <c r="O2766" s="6" t="str">
        <f>IF(anotacoes!N2766=0,"",anotacoes!N2766)</f>
        <v/>
      </c>
      <c r="P2766" t="str">
        <f>IF(anotacoes!M2766=0,"",UPPER(anotacoes!M2766))</f>
        <v/>
      </c>
      <c r="Q2766" t="str">
        <f t="shared" si="87"/>
        <v>INSERT INTO CONVERSAO_LUTA_ACAO (cd_conversao, id_luta, sequencia, momento_inicio, momento_fim, quem_faz, quem_sofre, acao_tipo, acao, tecnica, direcao, pontuacao) VALUES (1, 42, 38, TRIM(' 00:03:47,635'), TRIM(' 00:03:51,662'), 'ELMONT, G', 'NAKAI', 'DISPLACEMENT', 'CIRCULAR RIGHT', NULL, NULL, NULL)</v>
      </c>
      <c r="R2766" t="s">
        <v>10327</v>
      </c>
    </row>
    <row r="2767" spans="1:18" hidden="1" x14ac:dyDescent="0.25">
      <c r="A2767" s="7">
        <f>anotacoes!D2767</f>
        <v>40833</v>
      </c>
      <c r="B2767" t="str">
        <f>anotacoes!C2767</f>
        <v>GRAND SLAM ABU DHABI 2011</v>
      </c>
      <c r="C2767" t="str">
        <f>anotacoes!E2767</f>
        <v>ELMONT, G</v>
      </c>
      <c r="D2767" t="str">
        <f>anotacoes!F2767</f>
        <v>NAKAI</v>
      </c>
      <c r="E2767" t="s">
        <v>10325</v>
      </c>
      <c r="F2767">
        <f>anotacoes!A2767</f>
        <v>42</v>
      </c>
      <c r="G2767">
        <f>anotacoes!B2767</f>
        <v>39</v>
      </c>
      <c r="H2767" t="str">
        <f>anotacoes!K2767</f>
        <v xml:space="preserve"> 00:03:51,662</v>
      </c>
      <c r="I2767" t="str">
        <f>anotacoes!L2767</f>
        <v xml:space="preserve"> 00:03:53,438</v>
      </c>
      <c r="J2767" t="str">
        <f>IF(L2767="PAUSE",E2767,IF(anotacoes!G2771=conversao_anotacoes!C2767,conversao_anotacoes!C2767,conversao_anotacoes!D2767))</f>
        <v>ELMONT, G</v>
      </c>
      <c r="K2767" t="str">
        <f t="shared" si="86"/>
        <v>NAKAI</v>
      </c>
      <c r="L2767" t="str">
        <f>UPPER(anotacoes!H2767)</f>
        <v>DISPLACEMENT</v>
      </c>
      <c r="M2767" t="str">
        <f>IF(OR(L2767="ATTACK",L2767="FINTA"),"&lt;TECNICA&gt;",UPPER(anotacoes!I2767))</f>
        <v>TRY TO GRIP WITH CONTACT</v>
      </c>
      <c r="N2767" t="str">
        <f>IF(OR(L2767="ATTACK",L2767="FINTA"),UPPER(anotacoes!I2767),"")</f>
        <v/>
      </c>
      <c r="O2767" s="6" t="str">
        <f>IF(anotacoes!N2767=0,"",anotacoes!N2767)</f>
        <v/>
      </c>
      <c r="P2767" t="str">
        <f>IF(anotacoes!M2767=0,"",UPPER(anotacoes!M2767))</f>
        <v/>
      </c>
      <c r="Q2767" t="str">
        <f t="shared" si="87"/>
        <v>INSERT INTO CONVERSAO_LUTA_ACAO (cd_conversao, id_luta, sequencia, momento_inicio, momento_fim, quem_faz, quem_sofre, acao_tipo, acao, tecnica, direcao, pontuacao) VALUES (1, 42, 39, TRIM(' 00:03:51,662'), TRIM(' 00:03:53,438'), 'ELMONT, G', 'NAKAI', 'DISPLACEMENT', 'TRY TO GRIP WITH CONTACT', NULL, NULL, NULL)</v>
      </c>
      <c r="R2767" t="s">
        <v>10327</v>
      </c>
    </row>
    <row r="2768" spans="1:18" hidden="1" x14ac:dyDescent="0.25">
      <c r="A2768" s="7">
        <f>anotacoes!D2768</f>
        <v>40833</v>
      </c>
      <c r="B2768" t="str">
        <f>anotacoes!C2768</f>
        <v>GRAND SLAM ABU DHABI 2011</v>
      </c>
      <c r="C2768" t="str">
        <f>anotacoes!E2768</f>
        <v>ELMONT, G</v>
      </c>
      <c r="D2768" t="str">
        <f>anotacoes!F2768</f>
        <v>NAKAI</v>
      </c>
      <c r="E2768" t="s">
        <v>10325</v>
      </c>
      <c r="F2768">
        <f>anotacoes!A2768</f>
        <v>42</v>
      </c>
      <c r="G2768">
        <f>anotacoes!B2768</f>
        <v>40</v>
      </c>
      <c r="H2768" t="str">
        <f>anotacoes!K2768</f>
        <v xml:space="preserve"> 00:03:53,438</v>
      </c>
      <c r="I2768" t="str">
        <f>anotacoes!L2768</f>
        <v xml:space="preserve"> 00:03:57,890</v>
      </c>
      <c r="J2768" t="str">
        <f>IF(L2768="PAUSE",E2768,IF(anotacoes!G2772=conversao_anotacoes!C2768,conversao_anotacoes!C2768,conversao_anotacoes!D2768))</f>
        <v>ELMONT, G</v>
      </c>
      <c r="K2768" t="str">
        <f t="shared" si="86"/>
        <v>NAKAI</v>
      </c>
      <c r="L2768" t="str">
        <f>UPPER(anotacoes!H2768)</f>
        <v>GRIP TIME</v>
      </c>
      <c r="M2768" t="str">
        <f>IF(OR(L2768="ATTACK",L2768="FINTA"),"&lt;TECNICA&gt;",UPPER(anotacoes!I2768))</f>
        <v>LEFT SLEEVE</v>
      </c>
      <c r="N2768" t="str">
        <f>IF(OR(L2768="ATTACK",L2768="FINTA"),UPPER(anotacoes!I2768),"")</f>
        <v/>
      </c>
      <c r="O2768" s="6" t="str">
        <f>IF(anotacoes!N2768=0,"",anotacoes!N2768)</f>
        <v/>
      </c>
      <c r="P2768" t="str">
        <f>IF(anotacoes!M2768=0,"",UPPER(anotacoes!M2768))</f>
        <v/>
      </c>
      <c r="Q2768" t="str">
        <f t="shared" si="87"/>
        <v>INSERT INTO CONVERSAO_LUTA_ACAO (cd_conversao, id_luta, sequencia, momento_inicio, momento_fim, quem_faz, quem_sofre, acao_tipo, acao, tecnica, direcao, pontuacao) VALUES (1, 42, 40, TRIM(' 00:03:53,438'), TRIM(' 00:03:57,890'), 'ELMONT, G', 'NAKAI', 'GRIP TIME', 'LEFT SLEEVE', NULL, NULL, NULL)</v>
      </c>
      <c r="R2768" t="s">
        <v>10327</v>
      </c>
    </row>
    <row r="2769" spans="1:18" hidden="1" x14ac:dyDescent="0.25">
      <c r="A2769" s="7">
        <f>anotacoes!D2769</f>
        <v>40833</v>
      </c>
      <c r="B2769" t="str">
        <f>anotacoes!C2769</f>
        <v>GRAND SLAM ABU DHABI 2011</v>
      </c>
      <c r="C2769" t="str">
        <f>anotacoes!E2769</f>
        <v>ELMONT, G</v>
      </c>
      <c r="D2769" t="str">
        <f>anotacoes!F2769</f>
        <v>NAKAI</v>
      </c>
      <c r="E2769" t="s">
        <v>10325</v>
      </c>
      <c r="F2769">
        <f>anotacoes!A2769</f>
        <v>42</v>
      </c>
      <c r="G2769">
        <f>anotacoes!B2769</f>
        <v>41</v>
      </c>
      <c r="H2769" t="str">
        <f>anotacoes!K2769</f>
        <v xml:space="preserve"> 00:03:57,890</v>
      </c>
      <c r="I2769" t="str">
        <f>anotacoes!L2769</f>
        <v xml:space="preserve"> 00:04:00,930</v>
      </c>
      <c r="J2769" t="str">
        <f>IF(L2769="PAUSE",E2769,IF(anotacoes!G2773=conversao_anotacoes!C2769,conversao_anotacoes!C2769,conversao_anotacoes!D2769))</f>
        <v>ELMONT, G</v>
      </c>
      <c r="K2769" t="str">
        <f t="shared" si="86"/>
        <v>NAKAI</v>
      </c>
      <c r="L2769" t="str">
        <f>UPPER(anotacoes!H2769)</f>
        <v>GRIP TIME</v>
      </c>
      <c r="M2769" t="str">
        <f>IF(OR(L2769="ATTACK",L2769="FINTA"),"&lt;TECNICA&gt;",UPPER(anotacoes!I2769))</f>
        <v>RIGHT SLEEVE LEFT SLEEVE</v>
      </c>
      <c r="N2769" t="str">
        <f>IF(OR(L2769="ATTACK",L2769="FINTA"),UPPER(anotacoes!I2769),"")</f>
        <v/>
      </c>
      <c r="O2769" s="6" t="str">
        <f>IF(anotacoes!N2769=0,"",anotacoes!N2769)</f>
        <v/>
      </c>
      <c r="P2769" t="str">
        <f>IF(anotacoes!M2769=0,"",UPPER(anotacoes!M2769))</f>
        <v/>
      </c>
      <c r="Q2769" t="str">
        <f t="shared" si="87"/>
        <v>INSERT INTO CONVERSAO_LUTA_ACAO (cd_conversao, id_luta, sequencia, momento_inicio, momento_fim, quem_faz, quem_sofre, acao_tipo, acao, tecnica, direcao, pontuacao) VALUES (1, 42, 41, TRIM(' 00:03:57,890'), TRIM(' 00:04:00,930'), 'ELMONT, G', 'NAKAI', 'GRIP TIME', 'RIGHT SLEEVE LEFT SLEEVE', NULL, NULL, NULL)</v>
      </c>
      <c r="R2769" t="s">
        <v>10327</v>
      </c>
    </row>
    <row r="2770" spans="1:18" hidden="1" x14ac:dyDescent="0.25">
      <c r="A2770" s="7">
        <f>anotacoes!D2770</f>
        <v>40833</v>
      </c>
      <c r="B2770" t="str">
        <f>anotacoes!C2770</f>
        <v>GRAND SLAM ABU DHABI 2011</v>
      </c>
      <c r="C2770" t="str">
        <f>anotacoes!E2770</f>
        <v>ELMONT, G</v>
      </c>
      <c r="D2770" t="str">
        <f>anotacoes!F2770</f>
        <v>NAKAI</v>
      </c>
      <c r="E2770" t="s">
        <v>10325</v>
      </c>
      <c r="F2770">
        <f>anotacoes!A2770</f>
        <v>42</v>
      </c>
      <c r="G2770">
        <f>anotacoes!B2770</f>
        <v>42</v>
      </c>
      <c r="H2770" t="str">
        <f>anotacoes!K2770</f>
        <v xml:space="preserve"> 00:04:00,930</v>
      </c>
      <c r="I2770" t="str">
        <f>anotacoes!L2770</f>
        <v xml:space="preserve"> 00:04:03,470</v>
      </c>
      <c r="J2770" t="str">
        <f>IF(L2770="PAUSE",E2770,IF(anotacoes!G2774=conversao_anotacoes!C2770,conversao_anotacoes!C2770,conversao_anotacoes!D2770))</f>
        <v>ELMONT, G</v>
      </c>
      <c r="K2770" t="str">
        <f t="shared" si="86"/>
        <v>NAKAI</v>
      </c>
      <c r="L2770" t="str">
        <f>UPPER(anotacoes!H2770)</f>
        <v>GROUNDWORK COMBAT</v>
      </c>
      <c r="M2770" t="str">
        <f>IF(OR(L2770="ATTACK",L2770="FINTA"),"&lt;TECNICA&gt;",UPPER(anotacoes!I2770))</f>
        <v>DEFENSIVE POSITION</v>
      </c>
      <c r="N2770" t="str">
        <f>IF(OR(L2770="ATTACK",L2770="FINTA"),UPPER(anotacoes!I2770),"")</f>
        <v/>
      </c>
      <c r="O2770" s="6" t="str">
        <f>IF(anotacoes!N2770=0,"",anotacoes!N2770)</f>
        <v/>
      </c>
      <c r="P2770" t="str">
        <f>IF(anotacoes!M2770=0,"",UPPER(anotacoes!M2770))</f>
        <v/>
      </c>
      <c r="Q2770" t="str">
        <f t="shared" si="87"/>
        <v>INSERT INTO CONVERSAO_LUTA_ACAO (cd_conversao, id_luta, sequencia, momento_inicio, momento_fim, quem_faz, quem_sofre, acao_tipo, acao, tecnica, direcao, pontuacao) VALUES (1, 42, 42, TRIM(' 00:04:00,930'), TRIM(' 00:04:03,470'), 'ELMONT, G', 'NAKAI', 'GROUNDWORK COMBAT', 'DEFENSIVE POSITION', NULL, NULL, NULL)</v>
      </c>
      <c r="R2770" t="s">
        <v>10327</v>
      </c>
    </row>
    <row r="2771" spans="1:18" hidden="1" x14ac:dyDescent="0.25">
      <c r="A2771" s="7">
        <f>anotacoes!D2771</f>
        <v>40833</v>
      </c>
      <c r="B2771" t="str">
        <f>anotacoes!C2771</f>
        <v>GRAND SLAM ABU DHABI 2011</v>
      </c>
      <c r="C2771" t="str">
        <f>anotacoes!E2771</f>
        <v>ELMONT, G</v>
      </c>
      <c r="D2771" t="str">
        <f>anotacoes!F2771</f>
        <v>NAKAI</v>
      </c>
      <c r="E2771" t="s">
        <v>10325</v>
      </c>
      <c r="F2771">
        <f>anotacoes!A2771</f>
        <v>42</v>
      </c>
      <c r="G2771">
        <f>anotacoes!B2771</f>
        <v>43</v>
      </c>
      <c r="H2771" t="str">
        <f>anotacoes!K2771</f>
        <v xml:space="preserve"> 00:04:03,470</v>
      </c>
      <c r="I2771" t="str">
        <f>anotacoes!L2771</f>
        <v xml:space="preserve"> 00:04:17,900</v>
      </c>
      <c r="J2771" t="str">
        <f>IF(L2771="PAUSE",E2771,IF(anotacoes!G2775=conversao_anotacoes!C2771,conversao_anotacoes!C2771,conversao_anotacoes!D2771))</f>
        <v>&lt;ARBITRO_DESCONHECIDO&gt;</v>
      </c>
      <c r="K2771" t="str">
        <f t="shared" si="86"/>
        <v/>
      </c>
      <c r="L2771" t="str">
        <f>UPPER(anotacoes!H2771)</f>
        <v>PAUSE</v>
      </c>
      <c r="M2771" t="str">
        <f>IF(OR(L2771="ATTACK",L2771="FINTA"),"&lt;TECNICA&gt;",UPPER(anotacoes!I2771))</f>
        <v>&lt;NAO_CLASSIFICADO&gt;</v>
      </c>
      <c r="N2771" t="str">
        <f>IF(OR(L2771="ATTACK",L2771="FINTA"),UPPER(anotacoes!I2771),"")</f>
        <v/>
      </c>
      <c r="O2771" s="6" t="str">
        <f>IF(anotacoes!N2771=0,"",anotacoes!N2771)</f>
        <v/>
      </c>
      <c r="P2771" t="str">
        <f>IF(anotacoes!M2771=0,"",UPPER(anotacoes!M2771))</f>
        <v/>
      </c>
      <c r="Q2771" t="str">
        <f t="shared" si="87"/>
        <v>INSERT INTO CONVERSAO_LUTA_ACAO (cd_conversao, id_luta, sequencia, momento_inicio, momento_fim, quem_faz, quem_sofre, acao_tipo, acao, tecnica, direcao, pontuacao) VALUES (1, 42, 43, TRIM(' 00:04:03,470'), TRIM(' 00:04:17,900'), '&lt;ARBITRO_DESCONHECIDO&gt;', '', 'PAUSE', '&lt;NAO_CLASSIFICADO&gt;', NULL, NULL, NULL)</v>
      </c>
      <c r="R2771" t="s">
        <v>10327</v>
      </c>
    </row>
    <row r="2772" spans="1:18" hidden="1" x14ac:dyDescent="0.25">
      <c r="A2772" s="7">
        <f>anotacoes!D2772</f>
        <v>40833</v>
      </c>
      <c r="B2772" t="str">
        <f>anotacoes!C2772</f>
        <v>GRAND SLAM ABU DHABI 2011</v>
      </c>
      <c r="C2772" t="str">
        <f>anotacoes!E2772</f>
        <v>ELMONT, G</v>
      </c>
      <c r="D2772" t="str">
        <f>anotacoes!F2772</f>
        <v>NAKAI</v>
      </c>
      <c r="E2772" t="s">
        <v>10325</v>
      </c>
      <c r="F2772">
        <f>anotacoes!A2772</f>
        <v>42</v>
      </c>
      <c r="G2772">
        <f>anotacoes!B2772</f>
        <v>44</v>
      </c>
      <c r="H2772" t="str">
        <f>anotacoes!K2772</f>
        <v xml:space="preserve"> 00:04:18,057</v>
      </c>
      <c r="I2772" t="str">
        <f>anotacoes!L2772</f>
        <v xml:space="preserve"> 00:04:19,904</v>
      </c>
      <c r="J2772" t="str">
        <f>IF(L2772="PAUSE",E2772,IF(anotacoes!G2776=conversao_anotacoes!C2772,conversao_anotacoes!C2772,conversao_anotacoes!D2772))</f>
        <v>ELMONT, G</v>
      </c>
      <c r="K2772" t="str">
        <f t="shared" si="86"/>
        <v>NAKAI</v>
      </c>
      <c r="L2772" t="str">
        <f>UPPER(anotacoes!H2772)</f>
        <v>DISPLACEMENT</v>
      </c>
      <c r="M2772" t="str">
        <f>IF(OR(L2772="ATTACK",L2772="FINTA"),"&lt;TECNICA&gt;",UPPER(anotacoes!I2772))</f>
        <v>TRY TO GRIP WITH CONTACT</v>
      </c>
      <c r="N2772" t="str">
        <f>IF(OR(L2772="ATTACK",L2772="FINTA"),UPPER(anotacoes!I2772),"")</f>
        <v/>
      </c>
      <c r="O2772" s="6" t="str">
        <f>IF(anotacoes!N2772=0,"",anotacoes!N2772)</f>
        <v/>
      </c>
      <c r="P2772" t="str">
        <f>IF(anotacoes!M2772=0,"",UPPER(anotacoes!M2772))</f>
        <v/>
      </c>
      <c r="Q2772" t="str">
        <f t="shared" si="87"/>
        <v>INSERT INTO CONVERSAO_LUTA_ACAO (cd_conversao, id_luta, sequencia, momento_inicio, momento_fim, quem_faz, quem_sofre, acao_tipo, acao, tecnica, direcao, pontuacao) VALUES (1, 42, 44, TRIM(' 00:04:18,057'), TRIM(' 00:04:19,904'), 'ELMONT, G', 'NAKAI', 'DISPLACEMENT', 'TRY TO GRIP WITH CONTACT', NULL, NULL, NULL)</v>
      </c>
      <c r="R2772" t="s">
        <v>10327</v>
      </c>
    </row>
    <row r="2773" spans="1:18" hidden="1" x14ac:dyDescent="0.25">
      <c r="A2773" s="7">
        <f>anotacoes!D2773</f>
        <v>40833</v>
      </c>
      <c r="B2773" t="str">
        <f>anotacoes!C2773</f>
        <v>GRAND SLAM ABU DHABI 2011</v>
      </c>
      <c r="C2773" t="str">
        <f>anotacoes!E2773</f>
        <v>ELMONT, G</v>
      </c>
      <c r="D2773" t="str">
        <f>anotacoes!F2773</f>
        <v>NAKAI</v>
      </c>
      <c r="E2773" t="s">
        <v>10325</v>
      </c>
      <c r="F2773">
        <f>anotacoes!A2773</f>
        <v>42</v>
      </c>
      <c r="G2773">
        <f>anotacoes!B2773</f>
        <v>45</v>
      </c>
      <c r="H2773" t="str">
        <f>anotacoes!K2773</f>
        <v xml:space="preserve"> 00:04:19,904</v>
      </c>
      <c r="I2773" t="str">
        <f>anotacoes!L2773</f>
        <v xml:space="preserve"> 00:05:02,300</v>
      </c>
      <c r="J2773" t="str">
        <f>IF(L2773="PAUSE",E2773,IF(anotacoes!G2777=conversao_anotacoes!C2773,conversao_anotacoes!C2773,conversao_anotacoes!D2773))</f>
        <v>ELMONT, G</v>
      </c>
      <c r="K2773" t="str">
        <f t="shared" si="86"/>
        <v>NAKAI</v>
      </c>
      <c r="L2773" t="str">
        <f>UPPER(anotacoes!H2773)</f>
        <v>GRIP TIME</v>
      </c>
      <c r="M2773" t="str">
        <f>IF(OR(L2773="ATTACK",L2773="FINTA"),"&lt;TECNICA&gt;",UPPER(anotacoes!I2773))</f>
        <v>LEFT BACK</v>
      </c>
      <c r="N2773" t="str">
        <f>IF(OR(L2773="ATTACK",L2773="FINTA"),UPPER(anotacoes!I2773),"")</f>
        <v/>
      </c>
      <c r="O2773" s="6" t="str">
        <f>IF(anotacoes!N2773=0,"",anotacoes!N2773)</f>
        <v/>
      </c>
      <c r="P2773" t="str">
        <f>IF(anotacoes!M2773=0,"",UPPER(anotacoes!M2773))</f>
        <v/>
      </c>
      <c r="Q2773" t="str">
        <f t="shared" si="87"/>
        <v>INSERT INTO CONVERSAO_LUTA_ACAO (cd_conversao, id_luta, sequencia, momento_inicio, momento_fim, quem_faz, quem_sofre, acao_tipo, acao, tecnica, direcao, pontuacao) VALUES (1, 42, 45, TRIM(' 00:04:19,904'), TRIM(' 00:05:02,300'), 'ELMONT, G', 'NAKAI', 'GRIP TIME', 'LEFT BACK', NULL, NULL, NULL)</v>
      </c>
      <c r="R2773" t="s">
        <v>10327</v>
      </c>
    </row>
    <row r="2774" spans="1:18" hidden="1" x14ac:dyDescent="0.25">
      <c r="A2774" s="7">
        <f>anotacoes!D2774</f>
        <v>40833</v>
      </c>
      <c r="B2774" t="str">
        <f>anotacoes!C2774</f>
        <v>GRAND SLAM ABU DHABI 2011</v>
      </c>
      <c r="C2774" t="str">
        <f>anotacoes!E2774</f>
        <v>ELMONT, G</v>
      </c>
      <c r="D2774" t="str">
        <f>anotacoes!F2774</f>
        <v>NAKAI</v>
      </c>
      <c r="E2774" t="s">
        <v>10325</v>
      </c>
      <c r="F2774">
        <f>anotacoes!A2774</f>
        <v>42</v>
      </c>
      <c r="G2774">
        <f>anotacoes!B2774</f>
        <v>46</v>
      </c>
      <c r="H2774" t="str">
        <f>anotacoes!K2774</f>
        <v xml:space="preserve"> 00:05:02,300</v>
      </c>
      <c r="I2774" t="str">
        <f>anotacoes!L2774</f>
        <v xml:space="preserve"> 00:05:03,696</v>
      </c>
      <c r="J2774" t="str">
        <f>IF(L2774="PAUSE",E2774,IF(anotacoes!G2778=conversao_anotacoes!C2774,conversao_anotacoes!C2774,conversao_anotacoes!D2774))</f>
        <v>ELMONT, G</v>
      </c>
      <c r="K2774" t="str">
        <f t="shared" si="86"/>
        <v>NAKAI</v>
      </c>
      <c r="L2774" t="str">
        <f>UPPER(anotacoes!H2774)</f>
        <v>ATTACK</v>
      </c>
      <c r="M2774" t="str">
        <f>IF(OR(L2774="ATTACK",L2774="FINTA"),"&lt;TECNICA&gt;",UPPER(anotacoes!I2774))</f>
        <v>&lt;TECNICA&gt;</v>
      </c>
      <c r="N2774" t="str">
        <f>IF(OR(L2774="ATTACK",L2774="FINTA"),UPPER(anotacoes!I2774),"")</f>
        <v>UCHIMATA</v>
      </c>
      <c r="O2774" s="6">
        <f>IF(anotacoes!N2774=0,"",anotacoes!N2774)</f>
        <v>6</v>
      </c>
      <c r="P2774" t="str">
        <f>IF(anotacoes!M2774=0,"",UPPER(anotacoes!M2774))</f>
        <v/>
      </c>
      <c r="Q2774" t="str">
        <f t="shared" si="87"/>
        <v>INSERT INTO CONVERSAO_LUTA_ACAO (cd_conversao, id_luta, sequencia, momento_inicio, momento_fim, quem_faz, quem_sofre, acao_tipo, acao, tecnica, direcao, pontuacao) VALUES (1, 42, 46, TRIM(' 00:05:02,300'), TRIM(' 00:05:03,696'), 'ELMONT, G', 'NAKAI', 'ATTACK', '&lt;TECNICA&gt;', 'UCHIMATA', 6, NULL)</v>
      </c>
      <c r="R2774" t="s">
        <v>10327</v>
      </c>
    </row>
    <row r="2775" spans="1:18" hidden="1" x14ac:dyDescent="0.25">
      <c r="A2775" s="7">
        <f>anotacoes!D2775</f>
        <v>40833</v>
      </c>
      <c r="B2775" t="str">
        <f>anotacoes!C2775</f>
        <v>GRAND SLAM ABU DHABI 2011</v>
      </c>
      <c r="C2775" t="str">
        <f>anotacoes!E2775</f>
        <v>ELMONT, G</v>
      </c>
      <c r="D2775" t="str">
        <f>anotacoes!F2775</f>
        <v>NAKAI</v>
      </c>
      <c r="E2775" t="s">
        <v>10325</v>
      </c>
      <c r="F2775">
        <f>anotacoes!A2775</f>
        <v>42</v>
      </c>
      <c r="G2775">
        <f>anotacoes!B2775</f>
        <v>47</v>
      </c>
      <c r="H2775" t="str">
        <f>anotacoes!K2775</f>
        <v xml:space="preserve"> 00:05:03,853</v>
      </c>
      <c r="I2775" t="str">
        <f>anotacoes!L2775</f>
        <v xml:space="preserve"> 00:05:10,135</v>
      </c>
      <c r="J2775" t="str">
        <f>IF(L2775="PAUSE",E2775,IF(anotacoes!G2779=conversao_anotacoes!C2775,conversao_anotacoes!C2775,conversao_anotacoes!D2775))</f>
        <v>ELMONT, G</v>
      </c>
      <c r="K2775" t="str">
        <f t="shared" si="86"/>
        <v>NAKAI</v>
      </c>
      <c r="L2775" t="str">
        <f>UPPER(anotacoes!H2775)</f>
        <v>GROUNDWORK COMBAT</v>
      </c>
      <c r="M2775" t="str">
        <f>IF(OR(L2775="ATTACK",L2775="FINTA"),"&lt;TECNICA&gt;",UPPER(anotacoes!I2775))</f>
        <v>DEFENSIVE POSITION</v>
      </c>
      <c r="N2775" t="str">
        <f>IF(OR(L2775="ATTACK",L2775="FINTA"),UPPER(anotacoes!I2775),"")</f>
        <v/>
      </c>
      <c r="O2775" s="6" t="str">
        <f>IF(anotacoes!N2775=0,"",anotacoes!N2775)</f>
        <v/>
      </c>
      <c r="P2775" t="str">
        <f>IF(anotacoes!M2775=0,"",UPPER(anotacoes!M2775))</f>
        <v/>
      </c>
      <c r="Q2775" t="str">
        <f t="shared" si="87"/>
        <v>INSERT INTO CONVERSAO_LUTA_ACAO (cd_conversao, id_luta, sequencia, momento_inicio, momento_fim, quem_faz, quem_sofre, acao_tipo, acao, tecnica, direcao, pontuacao) VALUES (1, 42, 47, TRIM(' 00:05:03,853'), TRIM(' 00:05:10,135'), 'ELMONT, G', 'NAKAI', 'GROUNDWORK COMBAT', 'DEFENSIVE POSITION', NULL, NULL, NULL)</v>
      </c>
      <c r="R2775" t="s">
        <v>10327</v>
      </c>
    </row>
    <row r="2776" spans="1:18" hidden="1" x14ac:dyDescent="0.25">
      <c r="A2776" s="7">
        <f>anotacoes!D2776</f>
        <v>40833</v>
      </c>
      <c r="B2776" t="str">
        <f>anotacoes!C2776</f>
        <v>GRAND SLAM ABU DHABI 2011</v>
      </c>
      <c r="C2776" t="str">
        <f>anotacoes!E2776</f>
        <v>ELMONT, G</v>
      </c>
      <c r="D2776" t="str">
        <f>anotacoes!F2776</f>
        <v>NAKAI</v>
      </c>
      <c r="E2776" t="s">
        <v>10325</v>
      </c>
      <c r="F2776">
        <f>anotacoes!A2776</f>
        <v>42</v>
      </c>
      <c r="G2776">
        <f>anotacoes!B2776</f>
        <v>48</v>
      </c>
      <c r="H2776" t="str">
        <f>anotacoes!K2776</f>
        <v xml:space="preserve"> 00:05:10,135</v>
      </c>
      <c r="I2776" t="str">
        <f>anotacoes!L2776</f>
        <v xml:space="preserve"> 00:05:11,103</v>
      </c>
      <c r="J2776" t="str">
        <f>IF(L2776="PAUSE",E2776,IF(anotacoes!G2780=conversao_anotacoes!C2776,conversao_anotacoes!C2776,conversao_anotacoes!D2776))</f>
        <v>ELMONT, G</v>
      </c>
      <c r="K2776" t="str">
        <f t="shared" si="86"/>
        <v>NAKAI</v>
      </c>
      <c r="L2776" t="str">
        <f>UPPER(anotacoes!H2776)</f>
        <v>GROUNDWORK COMBAT</v>
      </c>
      <c r="M2776" t="str">
        <f>IF(OR(L2776="ATTACK",L2776="FINTA"),"&lt;TECNICA&gt;",UPPER(anotacoes!I2776))</f>
        <v>TRYING TO ATTACK</v>
      </c>
      <c r="N2776" t="str">
        <f>IF(OR(L2776="ATTACK",L2776="FINTA"),UPPER(anotacoes!I2776),"")</f>
        <v/>
      </c>
      <c r="O2776" s="6" t="str">
        <f>IF(anotacoes!N2776=0,"",anotacoes!N2776)</f>
        <v/>
      </c>
      <c r="P2776" t="str">
        <f>IF(anotacoes!M2776=0,"",UPPER(anotacoes!M2776))</f>
        <v/>
      </c>
      <c r="Q2776" t="str">
        <f t="shared" si="87"/>
        <v>INSERT INTO CONVERSAO_LUTA_ACAO (cd_conversao, id_luta, sequencia, momento_inicio, momento_fim, quem_faz, quem_sofre, acao_tipo, acao, tecnica, direcao, pontuacao) VALUES (1, 42, 48, TRIM(' 00:05:10,135'), TRIM(' 00:05:11,103'), 'ELMONT, G', 'NAKAI', 'GROUNDWORK COMBAT', 'TRYING TO ATTACK', NULL, NULL, NULL)</v>
      </c>
      <c r="R2776" t="s">
        <v>10327</v>
      </c>
    </row>
    <row r="2777" spans="1:18" hidden="1" x14ac:dyDescent="0.25">
      <c r="A2777" s="7">
        <f>anotacoes!D2777</f>
        <v>40833</v>
      </c>
      <c r="B2777" t="str">
        <f>anotacoes!C2777</f>
        <v>GRAND SLAM ABU DHABI 2011</v>
      </c>
      <c r="C2777" t="str">
        <f>anotacoes!E2777</f>
        <v>ELMONT, G</v>
      </c>
      <c r="D2777" t="str">
        <f>anotacoes!F2777</f>
        <v>NAKAI</v>
      </c>
      <c r="E2777" t="s">
        <v>10325</v>
      </c>
      <c r="F2777">
        <f>anotacoes!A2777</f>
        <v>42</v>
      </c>
      <c r="G2777">
        <f>anotacoes!B2777</f>
        <v>49</v>
      </c>
      <c r="H2777" t="str">
        <f>anotacoes!K2777</f>
        <v xml:space="preserve"> 00:05:11,103</v>
      </c>
      <c r="I2777" t="str">
        <f>anotacoes!L2777</f>
        <v xml:space="preserve"> 00:05:11,922</v>
      </c>
      <c r="J2777" t="str">
        <f>IF(L2777="PAUSE",E2777,IF(anotacoes!G2781=conversao_anotacoes!C2777,conversao_anotacoes!C2777,conversao_anotacoes!D2777))</f>
        <v>&lt;ARBITRO_DESCONHECIDO&gt;</v>
      </c>
      <c r="K2777" t="str">
        <f t="shared" si="86"/>
        <v/>
      </c>
      <c r="L2777" t="str">
        <f>UPPER(anotacoes!H2777)</f>
        <v>PAUSE</v>
      </c>
      <c r="M2777" t="str">
        <f>IF(OR(L2777="ATTACK",L2777="FINTA"),"&lt;TECNICA&gt;",UPPER(anotacoes!I2777))</f>
        <v>&lt;NAO_CLASSIFICADO&gt;</v>
      </c>
      <c r="N2777" t="str">
        <f>IF(OR(L2777="ATTACK",L2777="FINTA"),UPPER(anotacoes!I2777),"")</f>
        <v/>
      </c>
      <c r="O2777" s="6" t="str">
        <f>IF(anotacoes!N2777=0,"",anotacoes!N2777)</f>
        <v/>
      </c>
      <c r="P2777" t="str">
        <f>IF(anotacoes!M2777=0,"",UPPER(anotacoes!M2777))</f>
        <v/>
      </c>
      <c r="Q2777" t="str">
        <f t="shared" si="87"/>
        <v>INSERT INTO CONVERSAO_LUTA_ACAO (cd_conversao, id_luta, sequencia, momento_inicio, momento_fim, quem_faz, quem_sofre, acao_tipo, acao, tecnica, direcao, pontuacao) VALUES (1, 42, 49, TRIM(' 00:05:11,103'), TRIM(' 00:05:11,922'), '&lt;ARBITRO_DESCONHECIDO&gt;', '', 'PAUSE', '&lt;NAO_CLASSIFICADO&gt;', NULL, NULL, NULL)</v>
      </c>
      <c r="R2777" t="s">
        <v>10327</v>
      </c>
    </row>
    <row r="2778" spans="1:18" hidden="1" x14ac:dyDescent="0.25">
      <c r="A2778" s="7">
        <f>anotacoes!D2778</f>
        <v>40833</v>
      </c>
      <c r="B2778" t="str">
        <f>anotacoes!C2778</f>
        <v>GRAND SLAM ABU DHABI 2011</v>
      </c>
      <c r="C2778" t="str">
        <f>anotacoes!E2778</f>
        <v>ELMONT, G</v>
      </c>
      <c r="D2778" t="str">
        <f>anotacoes!F2778</f>
        <v>NAKAI</v>
      </c>
      <c r="E2778" t="s">
        <v>10325</v>
      </c>
      <c r="F2778">
        <f>anotacoes!A2778</f>
        <v>42</v>
      </c>
      <c r="G2778">
        <f>anotacoes!B2778</f>
        <v>50</v>
      </c>
      <c r="H2778" t="str">
        <f>anotacoes!K2778</f>
        <v xml:space="preserve"> 00:05:11,922</v>
      </c>
      <c r="I2778" t="str">
        <f>anotacoes!L2778</f>
        <v xml:space="preserve"> 00:05:11,922</v>
      </c>
      <c r="J2778" t="str">
        <f>IF(L2778="PAUSE",E2778,IF(anotacoes!G2782=conversao_anotacoes!C2778,conversao_anotacoes!C2778,conversao_anotacoes!D2778))</f>
        <v>ELMONT, G</v>
      </c>
      <c r="K2778" t="str">
        <f t="shared" si="86"/>
        <v>NAKAI</v>
      </c>
      <c r="L2778" t="str">
        <f>UPPER(anotacoes!H2778)</f>
        <v>DISPLACEMENT</v>
      </c>
      <c r="M2778" t="str">
        <f>IF(OR(L2778="ATTACK",L2778="FINTA"),"&lt;TECNICA&gt;",UPPER(anotacoes!I2778))</f>
        <v>TRY TO GRIP WITH CONTACT</v>
      </c>
      <c r="N2778" t="str">
        <f>IF(OR(L2778="ATTACK",L2778="FINTA"),UPPER(anotacoes!I2778),"")</f>
        <v/>
      </c>
      <c r="O2778" s="6" t="str">
        <f>IF(anotacoes!N2778=0,"",anotacoes!N2778)</f>
        <v/>
      </c>
      <c r="P2778" t="str">
        <f>IF(anotacoes!M2778=0,"",UPPER(anotacoes!M2778))</f>
        <v/>
      </c>
      <c r="Q2778" t="str">
        <f t="shared" si="87"/>
        <v>INSERT INTO CONVERSAO_LUTA_ACAO (cd_conversao, id_luta, sequencia, momento_inicio, momento_fim, quem_faz, quem_sofre, acao_tipo, acao, tecnica, direcao, pontuacao) VALUES (1, 42, 50, TRIM(' 00:05:11,922'), TRIM(' 00:05:11,922'), 'ELMONT, G', 'NAKAI', 'DISPLACEMENT', 'TRY TO GRIP WITH CONTACT', NULL, NULL, NULL)</v>
      </c>
      <c r="R2778" t="s">
        <v>10327</v>
      </c>
    </row>
    <row r="2779" spans="1:18" hidden="1" x14ac:dyDescent="0.25">
      <c r="A2779" s="7">
        <f>anotacoes!D2779</f>
        <v>40833</v>
      </c>
      <c r="B2779" t="str">
        <f>anotacoes!C2779</f>
        <v>GRAND SLAM ABU DHABI 2011</v>
      </c>
      <c r="C2779" t="str">
        <f>anotacoes!E2779</f>
        <v>ELMONT, G</v>
      </c>
      <c r="D2779" t="str">
        <f>anotacoes!F2779</f>
        <v>NAKAI</v>
      </c>
      <c r="E2779" t="s">
        <v>10325</v>
      </c>
      <c r="F2779">
        <f>anotacoes!A2779</f>
        <v>42</v>
      </c>
      <c r="G2779">
        <f>anotacoes!B2779</f>
        <v>51</v>
      </c>
      <c r="H2779" t="str">
        <f>anotacoes!K2779</f>
        <v xml:space="preserve"> 00:05:11,922</v>
      </c>
      <c r="I2779" t="str">
        <f>anotacoes!L2779</f>
        <v xml:space="preserve"> 00:05:13,532</v>
      </c>
      <c r="J2779" t="str">
        <f>IF(L2779="PAUSE",E2779,IF(anotacoes!G2783=conversao_anotacoes!C2779,conversao_anotacoes!C2779,conversao_anotacoes!D2779))</f>
        <v>ELMONT, G</v>
      </c>
      <c r="K2779" t="str">
        <f t="shared" si="86"/>
        <v>NAKAI</v>
      </c>
      <c r="L2779" t="str">
        <f>UPPER(anotacoes!H2779)</f>
        <v>GRIP TIME</v>
      </c>
      <c r="M2779" t="str">
        <f>IF(OR(L2779="ATTACK",L2779="FINTA"),"&lt;TECNICA&gt;",UPPER(anotacoes!I2779))</f>
        <v>LEFT COLLAR</v>
      </c>
      <c r="N2779" t="str">
        <f>IF(OR(L2779="ATTACK",L2779="FINTA"),UPPER(anotacoes!I2779),"")</f>
        <v/>
      </c>
      <c r="O2779" s="6" t="str">
        <f>IF(anotacoes!N2779=0,"",anotacoes!N2779)</f>
        <v/>
      </c>
      <c r="P2779" t="str">
        <f>IF(anotacoes!M2779=0,"",UPPER(anotacoes!M2779))</f>
        <v/>
      </c>
      <c r="Q2779" t="str">
        <f t="shared" si="87"/>
        <v>INSERT INTO CONVERSAO_LUTA_ACAO (cd_conversao, id_luta, sequencia, momento_inicio, momento_fim, quem_faz, quem_sofre, acao_tipo, acao, tecnica, direcao, pontuacao) VALUES (1, 42, 51, TRIM(' 00:05:11,922'), TRIM(' 00:05:13,532'), 'ELMONT, G', 'NAKAI', 'GRIP TIME', 'LEFT COLLAR', NULL, NULL, NULL)</v>
      </c>
      <c r="R2779" t="s">
        <v>10327</v>
      </c>
    </row>
    <row r="2780" spans="1:18" hidden="1" x14ac:dyDescent="0.25">
      <c r="A2780" s="7">
        <f>anotacoes!D2780</f>
        <v>40833</v>
      </c>
      <c r="B2780" t="str">
        <f>anotacoes!C2780</f>
        <v>GRAND SLAM ABU DHABI 2011</v>
      </c>
      <c r="C2780" t="str">
        <f>anotacoes!E2780</f>
        <v>ELMONT, G</v>
      </c>
      <c r="D2780" t="str">
        <f>anotacoes!F2780</f>
        <v>NAKAI</v>
      </c>
      <c r="E2780" t="s">
        <v>10325</v>
      </c>
      <c r="F2780">
        <f>anotacoes!A2780</f>
        <v>42</v>
      </c>
      <c r="G2780">
        <f>anotacoes!B2780</f>
        <v>52</v>
      </c>
      <c r="H2780" t="str">
        <f>anotacoes!K2780</f>
        <v xml:space="preserve"> 00:05:13,532</v>
      </c>
      <c r="I2780" t="str">
        <f>anotacoes!L2780</f>
        <v xml:space="preserve"> 00:05:28,598</v>
      </c>
      <c r="J2780" t="str">
        <f>IF(L2780="PAUSE",E2780,IF(anotacoes!G2784=conversao_anotacoes!C2780,conversao_anotacoes!C2780,conversao_anotacoes!D2780))</f>
        <v>ELMONT, G</v>
      </c>
      <c r="K2780" t="str">
        <f t="shared" si="86"/>
        <v>NAKAI</v>
      </c>
      <c r="L2780" t="str">
        <f>UPPER(anotacoes!H2780)</f>
        <v>DISPLACEMENT</v>
      </c>
      <c r="M2780" t="str">
        <f>IF(OR(L2780="ATTACK",L2780="FINTA"),"&lt;TECNICA&gt;",UPPER(anotacoes!I2780))</f>
        <v>TRY TO GRIP WITH CONTACT</v>
      </c>
      <c r="N2780" t="str">
        <f>IF(OR(L2780="ATTACK",L2780="FINTA"),UPPER(anotacoes!I2780),"")</f>
        <v/>
      </c>
      <c r="O2780" s="6" t="str">
        <f>IF(anotacoes!N2780=0,"",anotacoes!N2780)</f>
        <v/>
      </c>
      <c r="P2780" t="str">
        <f>IF(anotacoes!M2780=0,"",UPPER(anotacoes!M2780))</f>
        <v/>
      </c>
      <c r="Q2780" t="str">
        <f t="shared" si="87"/>
        <v>INSERT INTO CONVERSAO_LUTA_ACAO (cd_conversao, id_luta, sequencia, momento_inicio, momento_fim, quem_faz, quem_sofre, acao_tipo, acao, tecnica, direcao, pontuacao) VALUES (1, 42, 52, TRIM(' 00:05:13,532'), TRIM(' 00:05:28,598'), 'ELMONT, G', 'NAKAI', 'DISPLACEMENT', 'TRY TO GRIP WITH CONTACT', NULL, NULL, NULL)</v>
      </c>
      <c r="R2780" t="s">
        <v>10327</v>
      </c>
    </row>
    <row r="2781" spans="1:18" hidden="1" x14ac:dyDescent="0.25">
      <c r="A2781" s="7">
        <f>anotacoes!D2781</f>
        <v>40833</v>
      </c>
      <c r="B2781" t="str">
        <f>anotacoes!C2781</f>
        <v>GRAND SLAM ABU DHABI 2011</v>
      </c>
      <c r="C2781" t="str">
        <f>anotacoes!E2781</f>
        <v>ELMONT, G</v>
      </c>
      <c r="D2781" t="str">
        <f>anotacoes!F2781</f>
        <v>NAKAI</v>
      </c>
      <c r="E2781" t="s">
        <v>10325</v>
      </c>
      <c r="F2781">
        <f>anotacoes!A2781</f>
        <v>42</v>
      </c>
      <c r="G2781">
        <f>anotacoes!B2781</f>
        <v>53</v>
      </c>
      <c r="H2781" t="str">
        <f>anotacoes!K2781</f>
        <v xml:space="preserve"> 00:05:28,598</v>
      </c>
      <c r="I2781" t="str">
        <f>anotacoes!L2781</f>
        <v xml:space="preserve"> 00:05:34,299</v>
      </c>
      <c r="J2781" t="str">
        <f>IF(L2781="PAUSE",E2781,IF(anotacoes!G2785=conversao_anotacoes!C2781,conversao_anotacoes!C2781,conversao_anotacoes!D2781))</f>
        <v>ELMONT, G</v>
      </c>
      <c r="K2781" t="str">
        <f t="shared" si="86"/>
        <v>NAKAI</v>
      </c>
      <c r="L2781" t="str">
        <f>UPPER(anotacoes!H2781)</f>
        <v>GRIP TIME</v>
      </c>
      <c r="M2781" t="str">
        <f>IF(OR(L2781="ATTACK",L2781="FINTA"),"&lt;TECNICA&gt;",UPPER(anotacoes!I2781))</f>
        <v>RIGHT COLLAR LEFT SLEEVE</v>
      </c>
      <c r="N2781" t="str">
        <f>IF(OR(L2781="ATTACK",L2781="FINTA"),UPPER(anotacoes!I2781),"")</f>
        <v/>
      </c>
      <c r="O2781" s="6" t="str">
        <f>IF(anotacoes!N2781=0,"",anotacoes!N2781)</f>
        <v/>
      </c>
      <c r="P2781" t="str">
        <f>IF(anotacoes!M2781=0,"",UPPER(anotacoes!M2781))</f>
        <v/>
      </c>
      <c r="Q2781" t="str">
        <f t="shared" si="87"/>
        <v>INSERT INTO CONVERSAO_LUTA_ACAO (cd_conversao, id_luta, sequencia, momento_inicio, momento_fim, quem_faz, quem_sofre, acao_tipo, acao, tecnica, direcao, pontuacao) VALUES (1, 42, 53, TRIM(' 00:05:28,598'), TRIM(' 00:05:34,299'), 'ELMONT, G', 'NAKAI', 'GRIP TIME', 'RIGHT COLLAR LEFT SLEEVE', NULL, NULL, NULL)</v>
      </c>
      <c r="R2781" t="s">
        <v>10327</v>
      </c>
    </row>
    <row r="2782" spans="1:18" hidden="1" x14ac:dyDescent="0.25">
      <c r="A2782" s="7">
        <f>anotacoes!D2782</f>
        <v>40833</v>
      </c>
      <c r="B2782" t="str">
        <f>anotacoes!C2782</f>
        <v>GRAND SLAM ABU DHABI 2011</v>
      </c>
      <c r="C2782" t="str">
        <f>anotacoes!E2782</f>
        <v>ELMONT, G</v>
      </c>
      <c r="D2782" t="str">
        <f>anotacoes!F2782</f>
        <v>NAKAI</v>
      </c>
      <c r="E2782" t="s">
        <v>10325</v>
      </c>
      <c r="F2782">
        <f>anotacoes!A2782</f>
        <v>42</v>
      </c>
      <c r="G2782">
        <f>anotacoes!B2782</f>
        <v>54</v>
      </c>
      <c r="H2782" t="str">
        <f>anotacoes!K2782</f>
        <v xml:space="preserve"> 00:05:34,299</v>
      </c>
      <c r="I2782" t="str">
        <f>anotacoes!L2782</f>
        <v xml:space="preserve"> 00:05:41,325</v>
      </c>
      <c r="J2782" t="str">
        <f>IF(L2782="PAUSE",E2782,IF(anotacoes!G2786=conversao_anotacoes!C2782,conversao_anotacoes!C2782,conversao_anotacoes!D2782))</f>
        <v>ELMONT, G</v>
      </c>
      <c r="K2782" t="str">
        <f t="shared" si="86"/>
        <v>NAKAI</v>
      </c>
      <c r="L2782" t="str">
        <f>UPPER(anotacoes!H2782)</f>
        <v>GRIP TIME</v>
      </c>
      <c r="M2782" t="str">
        <f>IF(OR(L2782="ATTACK",L2782="FINTA"),"&lt;TECNICA&gt;",UPPER(anotacoes!I2782))</f>
        <v>RIGHT SLEEVE LEFT SLEEVE</v>
      </c>
      <c r="N2782" t="str">
        <f>IF(OR(L2782="ATTACK",L2782="FINTA"),UPPER(anotacoes!I2782),"")</f>
        <v/>
      </c>
      <c r="O2782" s="6" t="str">
        <f>IF(anotacoes!N2782=0,"",anotacoes!N2782)</f>
        <v/>
      </c>
      <c r="P2782" t="str">
        <f>IF(anotacoes!M2782=0,"",UPPER(anotacoes!M2782))</f>
        <v/>
      </c>
      <c r="Q2782" t="str">
        <f t="shared" si="87"/>
        <v>INSERT INTO CONVERSAO_LUTA_ACAO (cd_conversao, id_luta, sequencia, momento_inicio, momento_fim, quem_faz, quem_sofre, acao_tipo, acao, tecnica, direcao, pontuacao) VALUES (1, 42, 54, TRIM(' 00:05:34,299'), TRIM(' 00:05:41,325'), 'ELMONT, G', 'NAKAI', 'GRIP TIME', 'RIGHT SLEEVE LEFT SLEEVE', NULL, NULL, NULL)</v>
      </c>
      <c r="R2782" t="s">
        <v>10327</v>
      </c>
    </row>
    <row r="2783" spans="1:18" hidden="1" x14ac:dyDescent="0.25">
      <c r="A2783" s="7">
        <f>anotacoes!D2783</f>
        <v>40833</v>
      </c>
      <c r="B2783" t="str">
        <f>anotacoes!C2783</f>
        <v>GRAND SLAM ABU DHABI 2011</v>
      </c>
      <c r="C2783" t="str">
        <f>anotacoes!E2783</f>
        <v>ELMONT, G</v>
      </c>
      <c r="D2783" t="str">
        <f>anotacoes!F2783</f>
        <v>NAKAI</v>
      </c>
      <c r="E2783" t="s">
        <v>10325</v>
      </c>
      <c r="F2783">
        <f>anotacoes!A2783</f>
        <v>42</v>
      </c>
      <c r="G2783">
        <f>anotacoes!B2783</f>
        <v>55</v>
      </c>
      <c r="H2783" t="str">
        <f>anotacoes!K2783</f>
        <v xml:space="preserve"> 00:05:41,464</v>
      </c>
      <c r="I2783" t="str">
        <f>anotacoes!L2783</f>
        <v xml:space="preserve"> 00:05:45,891</v>
      </c>
      <c r="J2783" t="str">
        <f>IF(L2783="PAUSE",E2783,IF(anotacoes!G2787=conversao_anotacoes!C2783,conversao_anotacoes!C2783,conversao_anotacoes!D2783))</f>
        <v>&lt;ARBITRO_DESCONHECIDO&gt;</v>
      </c>
      <c r="K2783" t="str">
        <f t="shared" si="86"/>
        <v/>
      </c>
      <c r="L2783" t="str">
        <f>UPPER(anotacoes!H2783)</f>
        <v>PAUSE</v>
      </c>
      <c r="M2783" t="str">
        <f>IF(OR(L2783="ATTACK",L2783="FINTA"),"&lt;TECNICA&gt;",UPPER(anotacoes!I2783))</f>
        <v>SHIDO WITH SCORE</v>
      </c>
      <c r="N2783" t="str">
        <f>IF(OR(L2783="ATTACK",L2783="FINTA"),UPPER(anotacoes!I2783),"")</f>
        <v/>
      </c>
      <c r="O2783" s="6" t="str">
        <f>IF(anotacoes!N2783=0,"",anotacoes!N2783)</f>
        <v/>
      </c>
      <c r="P2783" t="str">
        <f>IF(anotacoes!M2783=0,"",UPPER(anotacoes!M2783))</f>
        <v/>
      </c>
      <c r="Q2783" t="str">
        <f t="shared" si="87"/>
        <v>INSERT INTO CONVERSAO_LUTA_ACAO (cd_conversao, id_luta, sequencia, momento_inicio, momento_fim, quem_faz, quem_sofre, acao_tipo, acao, tecnica, direcao, pontuacao) VALUES (1, 42, 55, TRIM(' 00:05:41,464'), TRIM(' 00:05:45,891'), '&lt;ARBITRO_DESCONHECIDO&gt;', '', 'PAUSE', 'SHIDO WITH SCORE', NULL, NULL, NULL)</v>
      </c>
      <c r="R2783" t="s">
        <v>10327</v>
      </c>
    </row>
    <row r="2784" spans="1:18" hidden="1" x14ac:dyDescent="0.25">
      <c r="A2784" s="7">
        <f>anotacoes!D2784</f>
        <v>40833</v>
      </c>
      <c r="B2784" t="str">
        <f>anotacoes!C2784</f>
        <v>GRAND SLAM ABU DHABI 2011</v>
      </c>
      <c r="C2784" t="str">
        <f>anotacoes!E2784</f>
        <v>ELMONT, G</v>
      </c>
      <c r="D2784" t="str">
        <f>anotacoes!F2784</f>
        <v>NAKAI</v>
      </c>
      <c r="E2784" t="s">
        <v>10325</v>
      </c>
      <c r="F2784">
        <f>anotacoes!A2784</f>
        <v>42</v>
      </c>
      <c r="G2784">
        <f>anotacoes!B2784</f>
        <v>56</v>
      </c>
      <c r="H2784" t="str">
        <f>anotacoes!K2784</f>
        <v xml:space="preserve"> 00:05:45,891</v>
      </c>
      <c r="I2784" t="str">
        <f>anotacoes!L2784</f>
        <v xml:space="preserve"> 00:05:48,895</v>
      </c>
      <c r="J2784" t="str">
        <f>IF(L2784="PAUSE",E2784,IF(anotacoes!G2788=conversao_anotacoes!C2784,conversao_anotacoes!C2784,conversao_anotacoes!D2784))</f>
        <v>ELMONT, G</v>
      </c>
      <c r="K2784" t="str">
        <f t="shared" si="86"/>
        <v>NAKAI</v>
      </c>
      <c r="L2784" t="str">
        <f>UPPER(anotacoes!H2784)</f>
        <v>DISPLACEMENT</v>
      </c>
      <c r="M2784" t="str">
        <f>IF(OR(L2784="ATTACK",L2784="FINTA"),"&lt;TECNICA&gt;",UPPER(anotacoes!I2784))</f>
        <v>2-3 STEP HESITANT LEFT</v>
      </c>
      <c r="N2784" t="str">
        <f>IF(OR(L2784="ATTACK",L2784="FINTA"),UPPER(anotacoes!I2784),"")</f>
        <v/>
      </c>
      <c r="O2784" s="6" t="str">
        <f>IF(anotacoes!N2784=0,"",anotacoes!N2784)</f>
        <v/>
      </c>
      <c r="P2784" t="str">
        <f>IF(anotacoes!M2784=0,"",UPPER(anotacoes!M2784))</f>
        <v/>
      </c>
      <c r="Q2784" t="str">
        <f t="shared" si="87"/>
        <v>INSERT INTO CONVERSAO_LUTA_ACAO (cd_conversao, id_luta, sequencia, momento_inicio, momento_fim, quem_faz, quem_sofre, acao_tipo, acao, tecnica, direcao, pontuacao) VALUES (1, 42, 56, TRIM(' 00:05:45,891'), TRIM(' 00:05:48,895'), 'ELMONT, G', 'NAKAI', 'DISPLACEMENT', '2-3 STEP HESITANT LEFT', NULL, NULL, NULL)</v>
      </c>
      <c r="R2784" t="s">
        <v>10327</v>
      </c>
    </row>
    <row r="2785" spans="1:18" hidden="1" x14ac:dyDescent="0.25">
      <c r="A2785" s="7">
        <f>anotacoes!D2785</f>
        <v>40833</v>
      </c>
      <c r="B2785" t="str">
        <f>anotacoes!C2785</f>
        <v>GRAND SLAM ABU DHABI 2011</v>
      </c>
      <c r="C2785" t="str">
        <f>anotacoes!E2785</f>
        <v>ELMONT, G</v>
      </c>
      <c r="D2785" t="str">
        <f>anotacoes!F2785</f>
        <v>NAKAI</v>
      </c>
      <c r="E2785" t="s">
        <v>10325</v>
      </c>
      <c r="F2785">
        <f>anotacoes!A2785</f>
        <v>42</v>
      </c>
      <c r="G2785">
        <f>anotacoes!B2785</f>
        <v>57</v>
      </c>
      <c r="H2785" t="str">
        <f>anotacoes!K2785</f>
        <v xml:space="preserve"> 00:05:48,895</v>
      </c>
      <c r="I2785" t="str">
        <f>anotacoes!L2785</f>
        <v xml:space="preserve"> 00:05:51,189</v>
      </c>
      <c r="J2785" t="str">
        <f>IF(L2785="PAUSE",E2785,IF(anotacoes!G2789=conversao_anotacoes!C2785,conversao_anotacoes!C2785,conversao_anotacoes!D2785))</f>
        <v>ELMONT, G</v>
      </c>
      <c r="K2785" t="str">
        <f t="shared" si="86"/>
        <v>NAKAI</v>
      </c>
      <c r="L2785" t="str">
        <f>UPPER(anotacoes!H2785)</f>
        <v>DISPLACEMENT</v>
      </c>
      <c r="M2785" t="str">
        <f>IF(OR(L2785="ATTACK",L2785="FINTA"),"&lt;TECNICA&gt;",UPPER(anotacoes!I2785))</f>
        <v>TRY TO GRIP WITH CONTACT</v>
      </c>
      <c r="N2785" t="str">
        <f>IF(OR(L2785="ATTACK",L2785="FINTA"),UPPER(anotacoes!I2785),"")</f>
        <v/>
      </c>
      <c r="O2785" s="6" t="str">
        <f>IF(anotacoes!N2785=0,"",anotacoes!N2785)</f>
        <v/>
      </c>
      <c r="P2785" t="str">
        <f>IF(anotacoes!M2785=0,"",UPPER(anotacoes!M2785))</f>
        <v/>
      </c>
      <c r="Q2785" t="str">
        <f t="shared" si="87"/>
        <v>INSERT INTO CONVERSAO_LUTA_ACAO (cd_conversao, id_luta, sequencia, momento_inicio, momento_fim, quem_faz, quem_sofre, acao_tipo, acao, tecnica, direcao, pontuacao) VALUES (1, 42, 57, TRIM(' 00:05:48,895'), TRIM(' 00:05:51,189'), 'ELMONT, G', 'NAKAI', 'DISPLACEMENT', 'TRY TO GRIP WITH CONTACT', NULL, NULL, NULL)</v>
      </c>
      <c r="R2785" t="s">
        <v>10327</v>
      </c>
    </row>
    <row r="2786" spans="1:18" hidden="1" x14ac:dyDescent="0.25">
      <c r="A2786" s="7">
        <f>anotacoes!D2786</f>
        <v>40833</v>
      </c>
      <c r="B2786" t="str">
        <f>anotacoes!C2786</f>
        <v>GRAND SLAM ABU DHABI 2011</v>
      </c>
      <c r="C2786" t="str">
        <f>anotacoes!E2786</f>
        <v>ELMONT, G</v>
      </c>
      <c r="D2786" t="str">
        <f>anotacoes!F2786</f>
        <v>NAKAI</v>
      </c>
      <c r="E2786" t="s">
        <v>10325</v>
      </c>
      <c r="F2786">
        <f>anotacoes!A2786</f>
        <v>42</v>
      </c>
      <c r="G2786">
        <f>anotacoes!B2786</f>
        <v>58</v>
      </c>
      <c r="H2786" t="str">
        <f>anotacoes!K2786</f>
        <v xml:space="preserve"> 00:05:51,189</v>
      </c>
      <c r="I2786" t="str">
        <f>anotacoes!L2786</f>
        <v xml:space="preserve"> 00:05:51,537</v>
      </c>
      <c r="J2786" t="str">
        <f>IF(L2786="PAUSE",E2786,IF(anotacoes!G2790=conversao_anotacoes!C2786,conversao_anotacoes!C2786,conversao_anotacoes!D2786))</f>
        <v>ELMONT, G</v>
      </c>
      <c r="K2786" t="str">
        <f t="shared" si="86"/>
        <v>NAKAI</v>
      </c>
      <c r="L2786" t="str">
        <f>UPPER(anotacoes!H2786)</f>
        <v>TRANSITION</v>
      </c>
      <c r="M2786" t="str">
        <f>IF(OR(L2786="ATTACK",L2786="FINTA"),"&lt;TECNICA&gt;",UPPER(anotacoes!I2786))</f>
        <v>WITHOUT ATTACK</v>
      </c>
      <c r="N2786" t="str">
        <f>IF(OR(L2786="ATTACK",L2786="FINTA"),UPPER(anotacoes!I2786),"")</f>
        <v/>
      </c>
      <c r="O2786" s="6" t="str">
        <f>IF(anotacoes!N2786=0,"",anotacoes!N2786)</f>
        <v/>
      </c>
      <c r="P2786" t="str">
        <f>IF(anotacoes!M2786=0,"",UPPER(anotacoes!M2786))</f>
        <v/>
      </c>
      <c r="Q2786" t="str">
        <f t="shared" si="87"/>
        <v>INSERT INTO CONVERSAO_LUTA_ACAO (cd_conversao, id_luta, sequencia, momento_inicio, momento_fim, quem_faz, quem_sofre, acao_tipo, acao, tecnica, direcao, pontuacao) VALUES (1, 42, 58, TRIM(' 00:05:51,189'), TRIM(' 00:05:51,537'), 'ELMONT, G', 'NAKAI', 'TRANSITION', 'WITHOUT ATTACK', NULL, NULL, NULL)</v>
      </c>
      <c r="R2786" t="s">
        <v>10327</v>
      </c>
    </row>
    <row r="2787" spans="1:18" hidden="1" x14ac:dyDescent="0.25">
      <c r="A2787" s="7">
        <f>anotacoes!D2787</f>
        <v>40833</v>
      </c>
      <c r="B2787" t="str">
        <f>anotacoes!C2787</f>
        <v>GRAND SLAM ABU DHABI 2011</v>
      </c>
      <c r="C2787" t="str">
        <f>anotacoes!E2787</f>
        <v>ELMONT, G</v>
      </c>
      <c r="D2787" t="str">
        <f>anotacoes!F2787</f>
        <v>NAKAI</v>
      </c>
      <c r="E2787" t="s">
        <v>10325</v>
      </c>
      <c r="F2787">
        <f>anotacoes!A2787</f>
        <v>42</v>
      </c>
      <c r="G2787">
        <f>anotacoes!B2787</f>
        <v>59</v>
      </c>
      <c r="H2787" t="str">
        <f>anotacoes!K2787</f>
        <v xml:space="preserve"> 00:05:51,537</v>
      </c>
      <c r="I2787" t="str">
        <f>anotacoes!L2787</f>
        <v xml:space="preserve"> 00:06:46,454</v>
      </c>
      <c r="J2787" t="str">
        <f>IF(L2787="PAUSE",E2787,IF(anotacoes!G2791=conversao_anotacoes!C2787,conversao_anotacoes!C2787,conversao_anotacoes!D2787))</f>
        <v>ELMONT, G</v>
      </c>
      <c r="K2787" t="str">
        <f t="shared" si="86"/>
        <v>NAKAI</v>
      </c>
      <c r="L2787" t="str">
        <f>UPPER(anotacoes!H2787)</f>
        <v>GROUNDWORK COMBAT</v>
      </c>
      <c r="M2787" t="str">
        <f>IF(OR(L2787="ATTACK",L2787="FINTA"),"&lt;TECNICA&gt;",UPPER(anotacoes!I2787))</f>
        <v>DEFENSIVE POSITION</v>
      </c>
      <c r="N2787" t="str">
        <f>IF(OR(L2787="ATTACK",L2787="FINTA"),UPPER(anotacoes!I2787),"")</f>
        <v/>
      </c>
      <c r="O2787" s="6" t="str">
        <f>IF(anotacoes!N2787=0,"",anotacoes!N2787)</f>
        <v/>
      </c>
      <c r="P2787" t="str">
        <f>IF(anotacoes!M2787=0,"",UPPER(anotacoes!M2787))</f>
        <v/>
      </c>
      <c r="Q2787" t="str">
        <f t="shared" si="87"/>
        <v>INSERT INTO CONVERSAO_LUTA_ACAO (cd_conversao, id_luta, sequencia, momento_inicio, momento_fim, quem_faz, quem_sofre, acao_tipo, acao, tecnica, direcao, pontuacao) VALUES (1, 42, 59, TRIM(' 00:05:51,537'), TRIM(' 00:06:46,454'), 'ELMONT, G', 'NAKAI', 'GROUNDWORK COMBAT', 'DEFENSIVE POSITION', NULL, NULL, NULL)</v>
      </c>
      <c r="R2787" t="s">
        <v>10327</v>
      </c>
    </row>
    <row r="2788" spans="1:18" hidden="1" x14ac:dyDescent="0.25">
      <c r="A2788" s="7">
        <f>anotacoes!D2788</f>
        <v>40833</v>
      </c>
      <c r="B2788" t="str">
        <f>anotacoes!C2788</f>
        <v>GRAND SLAM ABU DHABI 2011</v>
      </c>
      <c r="C2788" t="str">
        <f>anotacoes!E2788</f>
        <v>ELMONT, G</v>
      </c>
      <c r="D2788" t="str">
        <f>anotacoes!F2788</f>
        <v>NAKAI</v>
      </c>
      <c r="E2788" t="s">
        <v>10325</v>
      </c>
      <c r="F2788">
        <f>anotacoes!A2788</f>
        <v>42</v>
      </c>
      <c r="G2788">
        <f>anotacoes!B2788</f>
        <v>60</v>
      </c>
      <c r="H2788" t="str">
        <f>anotacoes!K2788</f>
        <v xml:space="preserve"> 00:06:46,624</v>
      </c>
      <c r="I2788" t="str">
        <f>anotacoes!L2788</f>
        <v xml:space="preserve"> 00:06:47,077</v>
      </c>
      <c r="J2788" t="str">
        <f>IF(L2788="PAUSE",E2788,IF(anotacoes!G2792=conversao_anotacoes!C2788,conversao_anotacoes!C2788,conversao_anotacoes!D2788))</f>
        <v>&lt;ARBITRO_DESCONHECIDO&gt;</v>
      </c>
      <c r="K2788" t="str">
        <f t="shared" si="86"/>
        <v/>
      </c>
      <c r="L2788" t="str">
        <f>UPPER(anotacoes!H2788)</f>
        <v>PAUSE</v>
      </c>
      <c r="M2788" t="str">
        <f>IF(OR(L2788="ATTACK",L2788="FINTA"),"&lt;TECNICA&gt;",UPPER(anotacoes!I2788))</f>
        <v>&lt;NAO_CLASSIFICADO&gt;</v>
      </c>
      <c r="N2788" t="str">
        <f>IF(OR(L2788="ATTACK",L2788="FINTA"),UPPER(anotacoes!I2788),"")</f>
        <v/>
      </c>
      <c r="O2788" s="6" t="str">
        <f>IF(anotacoes!N2788=0,"",anotacoes!N2788)</f>
        <v/>
      </c>
      <c r="P2788" t="str">
        <f>IF(anotacoes!M2788=0,"",UPPER(anotacoes!M2788))</f>
        <v/>
      </c>
      <c r="Q2788" t="str">
        <f t="shared" si="87"/>
        <v>INSERT INTO CONVERSAO_LUTA_ACAO (cd_conversao, id_luta, sequencia, momento_inicio, momento_fim, quem_faz, quem_sofre, acao_tipo, acao, tecnica, direcao, pontuacao) VALUES (1, 42, 60, TRIM(' 00:06:46,624'), TRIM(' 00:06:47,077'), '&lt;ARBITRO_DESCONHECIDO&gt;', '', 'PAUSE', '&lt;NAO_CLASSIFICADO&gt;', NULL, NULL, NULL)</v>
      </c>
      <c r="R2788" t="s">
        <v>10327</v>
      </c>
    </row>
    <row r="2789" spans="1:18" hidden="1" x14ac:dyDescent="0.25">
      <c r="A2789" s="7">
        <f>anotacoes!D2789</f>
        <v>40833</v>
      </c>
      <c r="B2789" t="str">
        <f>anotacoes!C2789</f>
        <v>GRAND SLAM ABU DHABI 2011</v>
      </c>
      <c r="C2789" t="str">
        <f>anotacoes!E2789</f>
        <v>ELMONT, G</v>
      </c>
      <c r="D2789" t="str">
        <f>anotacoes!F2789</f>
        <v>NAKAI</v>
      </c>
      <c r="E2789" t="s">
        <v>10325</v>
      </c>
      <c r="F2789">
        <f>anotacoes!A2789</f>
        <v>42</v>
      </c>
      <c r="G2789">
        <f>anotacoes!B2789</f>
        <v>61</v>
      </c>
      <c r="H2789" t="str">
        <f>anotacoes!K2789</f>
        <v xml:space="preserve"> 00:06:47,077</v>
      </c>
      <c r="I2789" t="str">
        <f>anotacoes!L2789</f>
        <v xml:space="preserve"> 00:06:51,031</v>
      </c>
      <c r="J2789" t="str">
        <f>IF(L2789="PAUSE",E2789,IF(anotacoes!G2793=conversao_anotacoes!C2789,conversao_anotacoes!C2789,conversao_anotacoes!D2789))</f>
        <v>ELMONT, G</v>
      </c>
      <c r="K2789" t="str">
        <f t="shared" si="86"/>
        <v>NAKAI</v>
      </c>
      <c r="L2789" t="str">
        <f>UPPER(anotacoes!H2789)</f>
        <v>DISPLACEMENT</v>
      </c>
      <c r="M2789" t="str">
        <f>IF(OR(L2789="ATTACK",L2789="FINTA"),"&lt;TECNICA&gt;",UPPER(anotacoes!I2789))</f>
        <v>TRY TO GRIP WITH CONTACT</v>
      </c>
      <c r="N2789" t="str">
        <f>IF(OR(L2789="ATTACK",L2789="FINTA"),UPPER(anotacoes!I2789),"")</f>
        <v/>
      </c>
      <c r="O2789" s="6" t="str">
        <f>IF(anotacoes!N2789=0,"",anotacoes!N2789)</f>
        <v/>
      </c>
      <c r="P2789" t="str">
        <f>IF(anotacoes!M2789=0,"",UPPER(anotacoes!M2789))</f>
        <v/>
      </c>
      <c r="Q2789" t="str">
        <f t="shared" si="87"/>
        <v>INSERT INTO CONVERSAO_LUTA_ACAO (cd_conversao, id_luta, sequencia, momento_inicio, momento_fim, quem_faz, quem_sofre, acao_tipo, acao, tecnica, direcao, pontuacao) VALUES (1, 42, 61, TRIM(' 00:06:47,077'), TRIM(' 00:06:51,031'), 'ELMONT, G', 'NAKAI', 'DISPLACEMENT', 'TRY TO GRIP WITH CONTACT', NULL, NULL, NULL)</v>
      </c>
      <c r="R2789" t="s">
        <v>10327</v>
      </c>
    </row>
    <row r="2790" spans="1:18" hidden="1" x14ac:dyDescent="0.25">
      <c r="A2790" s="7">
        <f>anotacoes!D2790</f>
        <v>40833</v>
      </c>
      <c r="B2790" t="str">
        <f>anotacoes!C2790</f>
        <v>GRAND SLAM ABU DHABI 2011</v>
      </c>
      <c r="C2790" t="str">
        <f>anotacoes!E2790</f>
        <v>ELMONT, G</v>
      </c>
      <c r="D2790" t="str">
        <f>anotacoes!F2790</f>
        <v>NAKAI</v>
      </c>
      <c r="E2790" t="s">
        <v>10325</v>
      </c>
      <c r="F2790">
        <f>anotacoes!A2790</f>
        <v>42</v>
      </c>
      <c r="G2790">
        <f>anotacoes!B2790</f>
        <v>62</v>
      </c>
      <c r="H2790" t="str">
        <f>anotacoes!K2790</f>
        <v xml:space="preserve"> 00:06:51,031</v>
      </c>
      <c r="I2790" t="str">
        <f>anotacoes!L2790</f>
        <v xml:space="preserve"> 00:07:00,487</v>
      </c>
      <c r="J2790" t="str">
        <f>IF(L2790="PAUSE",E2790,IF(anotacoes!G2794=conversao_anotacoes!C2790,conversao_anotacoes!C2790,conversao_anotacoes!D2790))</f>
        <v>ELMONT, G</v>
      </c>
      <c r="K2790" t="str">
        <f t="shared" si="86"/>
        <v>NAKAI</v>
      </c>
      <c r="L2790" t="str">
        <f>UPPER(anotacoes!H2790)</f>
        <v>GRIP TIME</v>
      </c>
      <c r="M2790" t="str">
        <f>IF(OR(L2790="ATTACK",L2790="FINTA"),"&lt;TECNICA&gt;",UPPER(anotacoes!I2790))</f>
        <v>LEFT COLLAR RIGHT COLLAR</v>
      </c>
      <c r="N2790" t="str">
        <f>IF(OR(L2790="ATTACK",L2790="FINTA"),UPPER(anotacoes!I2790),"")</f>
        <v/>
      </c>
      <c r="O2790" s="6" t="str">
        <f>IF(anotacoes!N2790=0,"",anotacoes!N2790)</f>
        <v/>
      </c>
      <c r="P2790" t="str">
        <f>IF(anotacoes!M2790=0,"",UPPER(anotacoes!M2790))</f>
        <v/>
      </c>
      <c r="Q2790" t="str">
        <f t="shared" si="87"/>
        <v>INSERT INTO CONVERSAO_LUTA_ACAO (cd_conversao, id_luta, sequencia, momento_inicio, momento_fim, quem_faz, quem_sofre, acao_tipo, acao, tecnica, direcao, pontuacao) VALUES (1, 42, 62, TRIM(' 00:06:51,031'), TRIM(' 00:07:00,487'), 'ELMONT, G', 'NAKAI', 'GRIP TIME', 'LEFT COLLAR RIGHT COLLAR', NULL, NULL, NULL)</v>
      </c>
      <c r="R2790" t="s">
        <v>10327</v>
      </c>
    </row>
    <row r="2791" spans="1:18" hidden="1" x14ac:dyDescent="0.25">
      <c r="A2791" s="7">
        <f>anotacoes!D2791</f>
        <v>40833</v>
      </c>
      <c r="B2791" t="str">
        <f>anotacoes!C2791</f>
        <v>GRAND SLAM ABU DHABI 2011</v>
      </c>
      <c r="C2791" t="str">
        <f>anotacoes!E2791</f>
        <v>ELMONT, G</v>
      </c>
      <c r="D2791" t="str">
        <f>anotacoes!F2791</f>
        <v>NAKAI</v>
      </c>
      <c r="E2791" t="s">
        <v>10325</v>
      </c>
      <c r="F2791">
        <f>anotacoes!A2791</f>
        <v>42</v>
      </c>
      <c r="G2791">
        <f>anotacoes!B2791</f>
        <v>63</v>
      </c>
      <c r="H2791" t="str">
        <f>anotacoes!K2791</f>
        <v xml:space="preserve"> 00:07:00,487</v>
      </c>
      <c r="I2791" t="str">
        <f>anotacoes!L2791</f>
        <v xml:space="preserve"> 00:07:01,354</v>
      </c>
      <c r="J2791" t="str">
        <f>IF(L2791="PAUSE",E2791,IF(anotacoes!G2795=conversao_anotacoes!C2791,conversao_anotacoes!C2791,conversao_anotacoes!D2791))</f>
        <v>ELMONT, G</v>
      </c>
      <c r="K2791" t="str">
        <f t="shared" si="86"/>
        <v>NAKAI</v>
      </c>
      <c r="L2791" t="str">
        <f>UPPER(anotacoes!H2791)</f>
        <v>TRANSITION</v>
      </c>
      <c r="M2791" t="str">
        <f>IF(OR(L2791="ATTACK",L2791="FINTA"),"&lt;TECNICA&gt;",UPPER(anotacoes!I2791))</f>
        <v>WITHOUT ATTACK</v>
      </c>
      <c r="N2791" t="str">
        <f>IF(OR(L2791="ATTACK",L2791="FINTA"),UPPER(anotacoes!I2791),"")</f>
        <v/>
      </c>
      <c r="O2791" s="6" t="str">
        <f>IF(anotacoes!N2791=0,"",anotacoes!N2791)</f>
        <v/>
      </c>
      <c r="P2791" t="str">
        <f>IF(anotacoes!M2791=0,"",UPPER(anotacoes!M2791))</f>
        <v/>
      </c>
      <c r="Q2791" t="str">
        <f t="shared" si="87"/>
        <v>INSERT INTO CONVERSAO_LUTA_ACAO (cd_conversao, id_luta, sequencia, momento_inicio, momento_fim, quem_faz, quem_sofre, acao_tipo, acao, tecnica, direcao, pontuacao) VALUES (1, 42, 63, TRIM(' 00:07:00,487'), TRIM(' 00:07:01,354'), 'ELMONT, G', 'NAKAI', 'TRANSITION', 'WITHOUT ATTACK', NULL, NULL, NULL)</v>
      </c>
      <c r="R2791" t="s">
        <v>10327</v>
      </c>
    </row>
    <row r="2792" spans="1:18" hidden="1" x14ac:dyDescent="0.25">
      <c r="A2792" s="7">
        <f>anotacoes!D2792</f>
        <v>40833</v>
      </c>
      <c r="B2792" t="str">
        <f>anotacoes!C2792</f>
        <v>GRAND SLAM ABU DHABI 2011</v>
      </c>
      <c r="C2792" t="str">
        <f>anotacoes!E2792</f>
        <v>ELMONT, G</v>
      </c>
      <c r="D2792" t="str">
        <f>anotacoes!F2792</f>
        <v>NAKAI</v>
      </c>
      <c r="E2792" t="s">
        <v>10325</v>
      </c>
      <c r="F2792">
        <f>anotacoes!A2792</f>
        <v>42</v>
      </c>
      <c r="G2792">
        <f>anotacoes!B2792</f>
        <v>64</v>
      </c>
      <c r="H2792" t="str">
        <f>anotacoes!K2792</f>
        <v xml:space="preserve"> 00:07:01,354</v>
      </c>
      <c r="I2792" t="str">
        <f>anotacoes!L2792</f>
        <v xml:space="preserve"> 00:07:02,080</v>
      </c>
      <c r="J2792" t="str">
        <f>IF(L2792="PAUSE",E2792,IF(anotacoes!G2796=conversao_anotacoes!C2792,conversao_anotacoes!C2792,conversao_anotacoes!D2792))</f>
        <v>&lt;ARBITRO_DESCONHECIDO&gt;</v>
      </c>
      <c r="K2792" t="str">
        <f t="shared" si="86"/>
        <v/>
      </c>
      <c r="L2792" t="str">
        <f>UPPER(anotacoes!H2792)</f>
        <v>PAUSE</v>
      </c>
      <c r="M2792" t="str">
        <f>IF(OR(L2792="ATTACK",L2792="FINTA"),"&lt;TECNICA&gt;",UPPER(anotacoes!I2792))</f>
        <v>&lt;NAO_CLASSIFICADO&gt;</v>
      </c>
      <c r="N2792" t="str">
        <f>IF(OR(L2792="ATTACK",L2792="FINTA"),UPPER(anotacoes!I2792),"")</f>
        <v/>
      </c>
      <c r="O2792" s="6" t="str">
        <f>IF(anotacoes!N2792=0,"",anotacoes!N2792)</f>
        <v/>
      </c>
      <c r="P2792" t="str">
        <f>IF(anotacoes!M2792=0,"",UPPER(anotacoes!M2792))</f>
        <v/>
      </c>
      <c r="Q2792" t="str">
        <f t="shared" si="87"/>
        <v>INSERT INTO CONVERSAO_LUTA_ACAO (cd_conversao, id_luta, sequencia, momento_inicio, momento_fim, quem_faz, quem_sofre, acao_tipo, acao, tecnica, direcao, pontuacao) VALUES (1, 42, 64, TRIM(' 00:07:01,354'), TRIM(' 00:07:02,080'), '&lt;ARBITRO_DESCONHECIDO&gt;', '', 'PAUSE', '&lt;NAO_CLASSIFICADO&gt;', NULL, NULL, NULL)</v>
      </c>
      <c r="R2792" t="s">
        <v>10327</v>
      </c>
    </row>
    <row r="2793" spans="1:18" hidden="1" x14ac:dyDescent="0.25">
      <c r="A2793" s="7">
        <f>anotacoes!D2793</f>
        <v>40833</v>
      </c>
      <c r="B2793" t="str">
        <f>anotacoes!C2793</f>
        <v>GRAND SLAM ABU DHABI 2011</v>
      </c>
      <c r="C2793" t="str">
        <f>anotacoes!E2793</f>
        <v>ELMONT, G</v>
      </c>
      <c r="D2793" t="str">
        <f>anotacoes!F2793</f>
        <v>NAKAI</v>
      </c>
      <c r="E2793" t="s">
        <v>10325</v>
      </c>
      <c r="F2793">
        <f>anotacoes!A2793</f>
        <v>42</v>
      </c>
      <c r="G2793">
        <f>anotacoes!B2793</f>
        <v>65</v>
      </c>
      <c r="H2793" t="str">
        <f>anotacoes!K2793</f>
        <v xml:space="preserve"> 00:07:02,080</v>
      </c>
      <c r="I2793" t="str">
        <f>anotacoes!L2793</f>
        <v xml:space="preserve"> 00:07:07,764</v>
      </c>
      <c r="J2793" t="str">
        <f>IF(L2793="PAUSE",E2793,IF(anotacoes!G2797=conversao_anotacoes!C2793,conversao_anotacoes!C2793,conversao_anotacoes!D2793))</f>
        <v>ELMONT, G</v>
      </c>
      <c r="K2793" t="str">
        <f t="shared" si="86"/>
        <v>NAKAI</v>
      </c>
      <c r="L2793" t="str">
        <f>UPPER(anotacoes!H2793)</f>
        <v>DISPLACEMENT</v>
      </c>
      <c r="M2793" t="str">
        <f>IF(OR(L2793="ATTACK",L2793="FINTA"),"&lt;TECNICA&gt;",UPPER(anotacoes!I2793))</f>
        <v>TRY TO GRIP WITH CONTACT</v>
      </c>
      <c r="N2793" t="str">
        <f>IF(OR(L2793="ATTACK",L2793="FINTA"),UPPER(anotacoes!I2793),"")</f>
        <v/>
      </c>
      <c r="O2793" s="6" t="str">
        <f>IF(anotacoes!N2793=0,"",anotacoes!N2793)</f>
        <v/>
      </c>
      <c r="P2793" t="str">
        <f>IF(anotacoes!M2793=0,"",UPPER(anotacoes!M2793))</f>
        <v/>
      </c>
      <c r="Q2793" t="str">
        <f t="shared" si="87"/>
        <v>INSERT INTO CONVERSAO_LUTA_ACAO (cd_conversao, id_luta, sequencia, momento_inicio, momento_fim, quem_faz, quem_sofre, acao_tipo, acao, tecnica, direcao, pontuacao) VALUES (1, 42, 65, TRIM(' 00:07:02,080'), TRIM(' 00:07:07,764'), 'ELMONT, G', 'NAKAI', 'DISPLACEMENT', 'TRY TO GRIP WITH CONTACT', NULL, NULL, NULL)</v>
      </c>
      <c r="R2793" t="s">
        <v>10327</v>
      </c>
    </row>
    <row r="2794" spans="1:18" hidden="1" x14ac:dyDescent="0.25">
      <c r="A2794" s="7">
        <f>anotacoes!D2794</f>
        <v>40833</v>
      </c>
      <c r="B2794" t="str">
        <f>anotacoes!C2794</f>
        <v>GRAND SLAM ABU DHABI 2011</v>
      </c>
      <c r="C2794" t="str">
        <f>anotacoes!E2794</f>
        <v>ELMONT, G</v>
      </c>
      <c r="D2794" t="str">
        <f>anotacoes!F2794</f>
        <v>NAKAI</v>
      </c>
      <c r="E2794" t="s">
        <v>10325</v>
      </c>
      <c r="F2794">
        <f>anotacoes!A2794</f>
        <v>42</v>
      </c>
      <c r="G2794">
        <f>anotacoes!B2794</f>
        <v>66</v>
      </c>
      <c r="H2794" t="str">
        <f>anotacoes!K2794</f>
        <v xml:space="preserve"> 00:07:07,764</v>
      </c>
      <c r="I2794" t="str">
        <f>anotacoes!L2794</f>
        <v xml:space="preserve"> 00:07:13,388</v>
      </c>
      <c r="J2794" t="str">
        <f>IF(L2794="PAUSE",E2794,IF(anotacoes!G2798=conversao_anotacoes!C2794,conversao_anotacoes!C2794,conversao_anotacoes!D2794))</f>
        <v>ELMONT, G</v>
      </c>
      <c r="K2794" t="str">
        <f t="shared" si="86"/>
        <v>NAKAI</v>
      </c>
      <c r="L2794" t="str">
        <f>UPPER(anotacoes!H2794)</f>
        <v>GRIP TIME</v>
      </c>
      <c r="M2794" t="str">
        <f>IF(OR(L2794="ATTACK",L2794="FINTA"),"&lt;TECNICA&gt;",UPPER(anotacoes!I2794))</f>
        <v>RIGHT SLEEVE LEFT SLEEVE</v>
      </c>
      <c r="N2794" t="str">
        <f>IF(OR(L2794="ATTACK",L2794="FINTA"),UPPER(anotacoes!I2794),"")</f>
        <v/>
      </c>
      <c r="O2794" s="6" t="str">
        <f>IF(anotacoes!N2794=0,"",anotacoes!N2794)</f>
        <v/>
      </c>
      <c r="P2794" t="str">
        <f>IF(anotacoes!M2794=0,"",UPPER(anotacoes!M2794))</f>
        <v/>
      </c>
      <c r="Q2794" t="str">
        <f t="shared" si="87"/>
        <v>INSERT INTO CONVERSAO_LUTA_ACAO (cd_conversao, id_luta, sequencia, momento_inicio, momento_fim, quem_faz, quem_sofre, acao_tipo, acao, tecnica, direcao, pontuacao) VALUES (1, 42, 66, TRIM(' 00:07:07,764'), TRIM(' 00:07:13,388'), 'ELMONT, G', 'NAKAI', 'GRIP TIME', 'RIGHT SLEEVE LEFT SLEEVE', NULL, NULL, NULL)</v>
      </c>
      <c r="R2794" t="s">
        <v>10327</v>
      </c>
    </row>
    <row r="2795" spans="1:18" hidden="1" x14ac:dyDescent="0.25">
      <c r="A2795" s="7">
        <f>anotacoes!D2795</f>
        <v>40833</v>
      </c>
      <c r="B2795" t="str">
        <f>anotacoes!C2795</f>
        <v>GRAND SLAM ABU DHABI 2011</v>
      </c>
      <c r="C2795" t="str">
        <f>anotacoes!E2795</f>
        <v>ELMONT, G</v>
      </c>
      <c r="D2795" t="str">
        <f>anotacoes!F2795</f>
        <v>NAKAI</v>
      </c>
      <c r="E2795" t="s">
        <v>10325</v>
      </c>
      <c r="F2795">
        <f>anotacoes!A2795</f>
        <v>42</v>
      </c>
      <c r="G2795">
        <f>anotacoes!B2795</f>
        <v>67</v>
      </c>
      <c r="H2795" t="str">
        <f>anotacoes!K2795</f>
        <v xml:space="preserve"> 00:07:13,388</v>
      </c>
      <c r="I2795" t="str">
        <f>anotacoes!L2795</f>
        <v xml:space="preserve"> 00:07:13,388</v>
      </c>
      <c r="J2795" t="str">
        <f>IF(L2795="PAUSE",E2795,IF(anotacoes!G2799=conversao_anotacoes!C2795,conversao_anotacoes!C2795,conversao_anotacoes!D2795))</f>
        <v>ELMONT, G</v>
      </c>
      <c r="K2795" t="str">
        <f t="shared" si="86"/>
        <v>NAKAI</v>
      </c>
      <c r="L2795" t="str">
        <f>UPPER(anotacoes!H2795)</f>
        <v>ATTACK</v>
      </c>
      <c r="M2795" t="str">
        <f>IF(OR(L2795="ATTACK",L2795="FINTA"),"&lt;TECNICA&gt;",UPPER(anotacoes!I2795))</f>
        <v>&lt;TECNICA&gt;</v>
      </c>
      <c r="N2795" t="str">
        <f>IF(OR(L2795="ATTACK",L2795="FINTA"),UPPER(anotacoes!I2795),"")</f>
        <v>SODE SEOI NAGE</v>
      </c>
      <c r="O2795" s="6">
        <f>IF(anotacoes!N2795=0,"",anotacoes!N2795)</f>
        <v>6</v>
      </c>
      <c r="P2795" t="str">
        <f>IF(anotacoes!M2795=0,"",UPPER(anotacoes!M2795))</f>
        <v/>
      </c>
      <c r="Q2795" t="str">
        <f t="shared" si="87"/>
        <v>INSERT INTO CONVERSAO_LUTA_ACAO (cd_conversao, id_luta, sequencia, momento_inicio, momento_fim, quem_faz, quem_sofre, acao_tipo, acao, tecnica, direcao, pontuacao) VALUES (1, 42, 67, TRIM(' 00:07:13,388'), TRIM(' 00:07:13,388'), 'ELMONT, G', 'NAKAI', 'ATTACK', '&lt;TECNICA&gt;', 'SODE SEOI NAGE', 6, NULL)</v>
      </c>
      <c r="R2795" t="s">
        <v>10327</v>
      </c>
    </row>
    <row r="2796" spans="1:18" hidden="1" x14ac:dyDescent="0.25">
      <c r="A2796" s="7">
        <f>anotacoes!D2796</f>
        <v>40833</v>
      </c>
      <c r="B2796" t="str">
        <f>anotacoes!C2796</f>
        <v>GRAND SLAM ABU DHABI 2011</v>
      </c>
      <c r="C2796" t="str">
        <f>anotacoes!E2796</f>
        <v>ELMONT, G</v>
      </c>
      <c r="D2796" t="str">
        <f>anotacoes!F2796</f>
        <v>NAKAI</v>
      </c>
      <c r="E2796" t="s">
        <v>10325</v>
      </c>
      <c r="F2796">
        <f>anotacoes!A2796</f>
        <v>42</v>
      </c>
      <c r="G2796">
        <f>anotacoes!B2796</f>
        <v>68</v>
      </c>
      <c r="H2796" t="str">
        <f>anotacoes!K2796</f>
        <v xml:space="preserve"> 00:07:13,869</v>
      </c>
      <c r="I2796" t="str">
        <f>anotacoes!L2796</f>
        <v xml:space="preserve"> 00:07:14,964</v>
      </c>
      <c r="J2796" t="str">
        <f>IF(L2796="PAUSE",E2796,IF(anotacoes!G2800=conversao_anotacoes!C2796,conversao_anotacoes!C2796,conversao_anotacoes!D2796))</f>
        <v>ELMONT, G</v>
      </c>
      <c r="K2796" t="str">
        <f t="shared" si="86"/>
        <v>NAKAI</v>
      </c>
      <c r="L2796" t="str">
        <f>UPPER(anotacoes!H2796)</f>
        <v>TRANSITION</v>
      </c>
      <c r="M2796" t="str">
        <f>IF(OR(L2796="ATTACK",L2796="FINTA"),"&lt;TECNICA&gt;",UPPER(anotacoes!I2796))</f>
        <v>WITHOUT ATTACK</v>
      </c>
      <c r="N2796" t="str">
        <f>IF(OR(L2796="ATTACK",L2796="FINTA"),UPPER(anotacoes!I2796),"")</f>
        <v/>
      </c>
      <c r="O2796" s="6" t="str">
        <f>IF(anotacoes!N2796=0,"",anotacoes!N2796)</f>
        <v/>
      </c>
      <c r="P2796" t="str">
        <f>IF(anotacoes!M2796=0,"",UPPER(anotacoes!M2796))</f>
        <v/>
      </c>
      <c r="Q2796" t="str">
        <f t="shared" si="87"/>
        <v>INSERT INTO CONVERSAO_LUTA_ACAO (cd_conversao, id_luta, sequencia, momento_inicio, momento_fim, quem_faz, quem_sofre, acao_tipo, acao, tecnica, direcao, pontuacao) VALUES (1, 42, 68, TRIM(' 00:07:13,869'), TRIM(' 00:07:14,964'), 'ELMONT, G', 'NAKAI', 'TRANSITION', 'WITHOUT ATTACK', NULL, NULL, NULL)</v>
      </c>
      <c r="R2796" t="s">
        <v>10327</v>
      </c>
    </row>
    <row r="2797" spans="1:18" hidden="1" x14ac:dyDescent="0.25">
      <c r="A2797" s="7">
        <f>anotacoes!D2797</f>
        <v>40833</v>
      </c>
      <c r="B2797" t="str">
        <f>anotacoes!C2797</f>
        <v>GRAND SLAM ABU DHABI 2011</v>
      </c>
      <c r="C2797" t="str">
        <f>anotacoes!E2797</f>
        <v>ELMONT, G</v>
      </c>
      <c r="D2797" t="str">
        <f>anotacoes!F2797</f>
        <v>NAKAI</v>
      </c>
      <c r="E2797" t="s">
        <v>10325</v>
      </c>
      <c r="F2797">
        <f>anotacoes!A2797</f>
        <v>42</v>
      </c>
      <c r="G2797">
        <f>anotacoes!B2797</f>
        <v>69</v>
      </c>
      <c r="H2797" t="str">
        <f>anotacoes!K2797</f>
        <v xml:space="preserve"> 00:07:14,964</v>
      </c>
      <c r="I2797" t="str">
        <f>anotacoes!L2797</f>
        <v xml:space="preserve"> 00:07:15,785</v>
      </c>
      <c r="J2797" t="str">
        <f>IF(L2797="PAUSE",E2797,IF(anotacoes!G2801=conversao_anotacoes!C2797,conversao_anotacoes!C2797,conversao_anotacoes!D2797))</f>
        <v>ELMONT, G</v>
      </c>
      <c r="K2797" t="str">
        <f t="shared" si="86"/>
        <v>NAKAI</v>
      </c>
      <c r="L2797" t="str">
        <f>UPPER(anotacoes!H2797)</f>
        <v>GRIP TIME</v>
      </c>
      <c r="M2797" t="str">
        <f>IF(OR(L2797="ATTACK",L2797="FINTA"),"&lt;TECNICA&gt;",UPPER(anotacoes!I2797))</f>
        <v>RIGHT SLEEVE LEFT SLEEVE</v>
      </c>
      <c r="N2797" t="str">
        <f>IF(OR(L2797="ATTACK",L2797="FINTA"),UPPER(anotacoes!I2797),"")</f>
        <v/>
      </c>
      <c r="O2797" s="6" t="str">
        <f>IF(anotacoes!N2797=0,"",anotacoes!N2797)</f>
        <v/>
      </c>
      <c r="P2797" t="str">
        <f>IF(anotacoes!M2797=0,"",UPPER(anotacoes!M2797))</f>
        <v/>
      </c>
      <c r="Q2797" t="str">
        <f t="shared" si="87"/>
        <v>INSERT INTO CONVERSAO_LUTA_ACAO (cd_conversao, id_luta, sequencia, momento_inicio, momento_fim, quem_faz, quem_sofre, acao_tipo, acao, tecnica, direcao, pontuacao) VALUES (1, 42, 69, TRIM(' 00:07:14,964'), TRIM(' 00:07:15,785'), 'ELMONT, G', 'NAKAI', 'GRIP TIME', 'RIGHT SLEEVE LEFT SLEEVE', NULL, NULL, NULL)</v>
      </c>
      <c r="R2797" t="s">
        <v>10327</v>
      </c>
    </row>
    <row r="2798" spans="1:18" hidden="1" x14ac:dyDescent="0.25">
      <c r="A2798" s="7">
        <f>anotacoes!D2798</f>
        <v>40833</v>
      </c>
      <c r="B2798" t="str">
        <f>anotacoes!C2798</f>
        <v>GRAND SLAM ABU DHABI 2011</v>
      </c>
      <c r="C2798" t="str">
        <f>anotacoes!E2798</f>
        <v>ELMONT, G</v>
      </c>
      <c r="D2798" t="str">
        <f>anotacoes!F2798</f>
        <v>NAKAI</v>
      </c>
      <c r="E2798" t="s">
        <v>10325</v>
      </c>
      <c r="F2798">
        <f>anotacoes!A2798</f>
        <v>42</v>
      </c>
      <c r="G2798">
        <f>anotacoes!B2798</f>
        <v>70</v>
      </c>
      <c r="H2798" t="str">
        <f>anotacoes!K2798</f>
        <v xml:space="preserve"> 00:07:15,785</v>
      </c>
      <c r="I2798" t="str">
        <f>anotacoes!L2798</f>
        <v xml:space="preserve"> 00:07:16,276</v>
      </c>
      <c r="J2798" t="str">
        <f>IF(L2798="PAUSE",E2798,IF(anotacoes!G2802=conversao_anotacoes!C2798,conversao_anotacoes!C2798,conversao_anotacoes!D2798))</f>
        <v>ELMONT, G</v>
      </c>
      <c r="K2798" t="str">
        <f t="shared" si="86"/>
        <v>NAKAI</v>
      </c>
      <c r="L2798" t="str">
        <f>UPPER(anotacoes!H2798)</f>
        <v>GRIP TIME</v>
      </c>
      <c r="M2798" t="str">
        <f>IF(OR(L2798="ATTACK",L2798="FINTA"),"&lt;TECNICA&gt;",UPPER(anotacoes!I2798))</f>
        <v>LEFT BACK RIGHT SLEEVE</v>
      </c>
      <c r="N2798" t="str">
        <f>IF(OR(L2798="ATTACK",L2798="FINTA"),UPPER(anotacoes!I2798),"")</f>
        <v/>
      </c>
      <c r="O2798" s="6" t="str">
        <f>IF(anotacoes!N2798=0,"",anotacoes!N2798)</f>
        <v/>
      </c>
      <c r="P2798" t="str">
        <f>IF(anotacoes!M2798=0,"",UPPER(anotacoes!M2798))</f>
        <v/>
      </c>
      <c r="Q2798" t="str">
        <f t="shared" si="87"/>
        <v>INSERT INTO CONVERSAO_LUTA_ACAO (cd_conversao, id_luta, sequencia, momento_inicio, momento_fim, quem_faz, quem_sofre, acao_tipo, acao, tecnica, direcao, pontuacao) VALUES (1, 42, 70, TRIM(' 00:07:15,785'), TRIM(' 00:07:16,276'), 'ELMONT, G', 'NAKAI', 'GRIP TIME', 'LEFT BACK RIGHT SLEEVE', NULL, NULL, NULL)</v>
      </c>
      <c r="R2798" t="s">
        <v>10327</v>
      </c>
    </row>
    <row r="2799" spans="1:18" hidden="1" x14ac:dyDescent="0.25">
      <c r="A2799" s="7">
        <f>anotacoes!D2799</f>
        <v>40833</v>
      </c>
      <c r="B2799" t="str">
        <f>anotacoes!C2799</f>
        <v>GRAND SLAM ABU DHABI 2011</v>
      </c>
      <c r="C2799" t="str">
        <f>anotacoes!E2799</f>
        <v>ELMONT, G</v>
      </c>
      <c r="D2799" t="str">
        <f>anotacoes!F2799</f>
        <v>NAKAI</v>
      </c>
      <c r="E2799" t="s">
        <v>10325</v>
      </c>
      <c r="F2799">
        <f>anotacoes!A2799</f>
        <v>42</v>
      </c>
      <c r="G2799">
        <f>anotacoes!B2799</f>
        <v>71</v>
      </c>
      <c r="H2799" t="str">
        <f>anotacoes!K2799</f>
        <v xml:space="preserve"> 00:07:16,038</v>
      </c>
      <c r="I2799" t="str">
        <f>anotacoes!L2799</f>
        <v xml:space="preserve"> 00:07:17,627</v>
      </c>
      <c r="J2799" t="str">
        <f>IF(L2799="PAUSE",E2799,IF(anotacoes!G2803=conversao_anotacoes!C2799,conversao_anotacoes!C2799,conversao_anotacoes!D2799))</f>
        <v>ELMONT, G</v>
      </c>
      <c r="K2799" t="str">
        <f t="shared" si="86"/>
        <v>NAKAI</v>
      </c>
      <c r="L2799" t="str">
        <f>UPPER(anotacoes!H2799)</f>
        <v>ATTACK</v>
      </c>
      <c r="M2799" t="str">
        <f>IF(OR(L2799="ATTACK",L2799="FINTA"),"&lt;TECNICA&gt;",UPPER(anotacoes!I2799))</f>
        <v>&lt;TECNICA&gt;</v>
      </c>
      <c r="N2799" t="str">
        <f>IF(OR(L2799="ATTACK",L2799="FINTA"),UPPER(anotacoes!I2799),"")</f>
        <v>SUMI GAESHI</v>
      </c>
      <c r="O2799" s="6">
        <f>IF(anotacoes!N2799=0,"",anotacoes!N2799)</f>
        <v>5</v>
      </c>
      <c r="P2799" t="str">
        <f>IF(anotacoes!M2799=0,"",UPPER(anotacoes!M2799))</f>
        <v/>
      </c>
      <c r="Q2799" t="str">
        <f t="shared" si="87"/>
        <v>INSERT INTO CONVERSAO_LUTA_ACAO (cd_conversao, id_luta, sequencia, momento_inicio, momento_fim, quem_faz, quem_sofre, acao_tipo, acao, tecnica, direcao, pontuacao) VALUES (1, 42, 71, TRIM(' 00:07:16,038'), TRIM(' 00:07:17,627'), 'ELMONT, G', 'NAKAI', 'ATTACK', '&lt;TECNICA&gt;', 'SUMI GAESHI', 5, NULL)</v>
      </c>
      <c r="R2799" t="s">
        <v>10327</v>
      </c>
    </row>
    <row r="2800" spans="1:18" hidden="1" x14ac:dyDescent="0.25">
      <c r="A2800" s="7">
        <f>anotacoes!D2800</f>
        <v>40833</v>
      </c>
      <c r="B2800" t="str">
        <f>anotacoes!C2800</f>
        <v>GRAND SLAM ABU DHABI 2011</v>
      </c>
      <c r="C2800" t="str">
        <f>anotacoes!E2800</f>
        <v>ELMONT, G</v>
      </c>
      <c r="D2800" t="str">
        <f>anotacoes!F2800</f>
        <v>NAKAI</v>
      </c>
      <c r="E2800" t="s">
        <v>10325</v>
      </c>
      <c r="F2800">
        <f>anotacoes!A2800</f>
        <v>42</v>
      </c>
      <c r="G2800">
        <f>anotacoes!B2800</f>
        <v>72</v>
      </c>
      <c r="H2800" t="str">
        <f>anotacoes!K2800</f>
        <v xml:space="preserve"> 00:07:17,627</v>
      </c>
      <c r="I2800" t="str">
        <f>anotacoes!L2800</f>
        <v xml:space="preserve"> 00:07:22,405</v>
      </c>
      <c r="J2800" t="str">
        <f>IF(L2800="PAUSE",E2800,IF(anotacoes!G2804=conversao_anotacoes!C2800,conversao_anotacoes!C2800,conversao_anotacoes!D2800))</f>
        <v>ELMONT, G</v>
      </c>
      <c r="K2800" t="str">
        <f t="shared" si="86"/>
        <v>NAKAI</v>
      </c>
      <c r="L2800" t="str">
        <f>UPPER(anotacoes!H2800)</f>
        <v>GROUNDWORK COMBAT</v>
      </c>
      <c r="M2800" t="str">
        <f>IF(OR(L2800="ATTACK",L2800="FINTA"),"&lt;TECNICA&gt;",UPPER(anotacoes!I2800))</f>
        <v>TRYING TO ATTACK</v>
      </c>
      <c r="N2800" t="str">
        <f>IF(OR(L2800="ATTACK",L2800="FINTA"),UPPER(anotacoes!I2800),"")</f>
        <v/>
      </c>
      <c r="O2800" s="6" t="str">
        <f>IF(anotacoes!N2800=0,"",anotacoes!N2800)</f>
        <v/>
      </c>
      <c r="P2800" t="str">
        <f>IF(anotacoes!M2800=0,"",UPPER(anotacoes!M2800))</f>
        <v/>
      </c>
      <c r="Q2800" t="str">
        <f t="shared" si="87"/>
        <v>INSERT INTO CONVERSAO_LUTA_ACAO (cd_conversao, id_luta, sequencia, momento_inicio, momento_fim, quem_faz, quem_sofre, acao_tipo, acao, tecnica, direcao, pontuacao) VALUES (1, 42, 72, TRIM(' 00:07:17,627'), TRIM(' 00:07:22,405'), 'ELMONT, G', 'NAKAI', 'GROUNDWORK COMBAT', 'TRYING TO ATTACK', NULL, NULL, NULL)</v>
      </c>
      <c r="R2800" t="s">
        <v>10327</v>
      </c>
    </row>
    <row r="2801" spans="1:18" hidden="1" x14ac:dyDescent="0.25">
      <c r="A2801" s="7">
        <f>anotacoes!D2801</f>
        <v>40833</v>
      </c>
      <c r="B2801" t="str">
        <f>anotacoes!C2801</f>
        <v>GRAND SLAM ABU DHABI 2011</v>
      </c>
      <c r="C2801" t="str">
        <f>anotacoes!E2801</f>
        <v>ELMONT, G</v>
      </c>
      <c r="D2801" t="str">
        <f>anotacoes!F2801</f>
        <v>NAKAI</v>
      </c>
      <c r="E2801" t="s">
        <v>10325</v>
      </c>
      <c r="F2801">
        <f>anotacoes!A2801</f>
        <v>42</v>
      </c>
      <c r="G2801">
        <f>anotacoes!B2801</f>
        <v>73</v>
      </c>
      <c r="H2801" t="str">
        <f>anotacoes!K2801</f>
        <v xml:space="preserve"> 00:07:22,566</v>
      </c>
      <c r="I2801" t="str">
        <f>anotacoes!L2801</f>
        <v xml:space="preserve"> 00:07:30,022</v>
      </c>
      <c r="J2801" t="str">
        <f>IF(L2801="PAUSE",E2801,IF(anotacoes!G2805=conversao_anotacoes!C2801,conversao_anotacoes!C2801,conversao_anotacoes!D2801))</f>
        <v>&lt;ARBITRO_DESCONHECIDO&gt;</v>
      </c>
      <c r="K2801" t="str">
        <f t="shared" si="86"/>
        <v/>
      </c>
      <c r="L2801" t="str">
        <f>UPPER(anotacoes!H2801)</f>
        <v>PAUSE</v>
      </c>
      <c r="M2801" t="str">
        <f>IF(OR(L2801="ATTACK",L2801="FINTA"),"&lt;TECNICA&gt;",UPPER(anotacoes!I2801))</f>
        <v>&lt;NAO_CLASSIFICADO&gt;</v>
      </c>
      <c r="N2801" t="str">
        <f>IF(OR(L2801="ATTACK",L2801="FINTA"),UPPER(anotacoes!I2801),"")</f>
        <v/>
      </c>
      <c r="O2801" s="6" t="str">
        <f>IF(anotacoes!N2801=0,"",anotacoes!N2801)</f>
        <v/>
      </c>
      <c r="P2801" t="str">
        <f>IF(anotacoes!M2801=0,"",UPPER(anotacoes!M2801))</f>
        <v/>
      </c>
      <c r="Q2801" t="str">
        <f t="shared" si="87"/>
        <v>INSERT INTO CONVERSAO_LUTA_ACAO (cd_conversao, id_luta, sequencia, momento_inicio, momento_fim, quem_faz, quem_sofre, acao_tipo, acao, tecnica, direcao, pontuacao) VALUES (1, 42, 73, TRIM(' 00:07:22,566'), TRIM(' 00:07:30,022'), '&lt;ARBITRO_DESCONHECIDO&gt;', '', 'PAUSE', '&lt;NAO_CLASSIFICADO&gt;', NULL, NULL, NULL)</v>
      </c>
      <c r="R2801" t="s">
        <v>10327</v>
      </c>
    </row>
    <row r="2802" spans="1:18" hidden="1" x14ac:dyDescent="0.25">
      <c r="A2802" s="7">
        <f>anotacoes!D2802</f>
        <v>40833</v>
      </c>
      <c r="B2802" t="str">
        <f>anotacoes!C2802</f>
        <v>GRAND SLAM ABU DHABI 2011</v>
      </c>
      <c r="C2802" t="str">
        <f>anotacoes!E2802</f>
        <v>ELMONT, G</v>
      </c>
      <c r="D2802" t="str">
        <f>anotacoes!F2802</f>
        <v>NAKAI</v>
      </c>
      <c r="E2802" t="s">
        <v>10325</v>
      </c>
      <c r="F2802">
        <f>anotacoes!A2802</f>
        <v>42</v>
      </c>
      <c r="G2802">
        <f>anotacoes!B2802</f>
        <v>74</v>
      </c>
      <c r="H2802" t="str">
        <f>anotacoes!K2802</f>
        <v xml:space="preserve"> 00:07:30,022</v>
      </c>
      <c r="I2802" t="str">
        <f>anotacoes!L2802</f>
        <v xml:space="preserve"> 00:07:37,046</v>
      </c>
      <c r="J2802" t="str">
        <f>IF(L2802="PAUSE",E2802,IF(anotacoes!G2806=conversao_anotacoes!C2802,conversao_anotacoes!C2802,conversao_anotacoes!D2802))</f>
        <v>ELMONT, G</v>
      </c>
      <c r="K2802" t="str">
        <f t="shared" si="86"/>
        <v>NAKAI</v>
      </c>
      <c r="L2802" t="str">
        <f>UPPER(anotacoes!H2802)</f>
        <v>DISPLACEMENT</v>
      </c>
      <c r="M2802" t="str">
        <f>IF(OR(L2802="ATTACK",L2802="FINTA"),"&lt;TECNICA&gt;",UPPER(anotacoes!I2802))</f>
        <v>2-3 STEP HESITANT LEFT</v>
      </c>
      <c r="N2802" t="str">
        <f>IF(OR(L2802="ATTACK",L2802="FINTA"),UPPER(anotacoes!I2802),"")</f>
        <v/>
      </c>
      <c r="O2802" s="6" t="str">
        <f>IF(anotacoes!N2802=0,"",anotacoes!N2802)</f>
        <v/>
      </c>
      <c r="P2802" t="str">
        <f>IF(anotacoes!M2802=0,"",UPPER(anotacoes!M2802))</f>
        <v/>
      </c>
      <c r="Q2802" t="str">
        <f t="shared" si="87"/>
        <v>INSERT INTO CONVERSAO_LUTA_ACAO (cd_conversao, id_luta, sequencia, momento_inicio, momento_fim, quem_faz, quem_sofre, acao_tipo, acao, tecnica, direcao, pontuacao) VALUES (1, 42, 74, TRIM(' 00:07:30,022'), TRIM(' 00:07:37,046'), 'ELMONT, G', 'NAKAI', 'DISPLACEMENT', '2-3 STEP HESITANT LEFT', NULL, NULL, NULL)</v>
      </c>
      <c r="R2802" t="s">
        <v>10327</v>
      </c>
    </row>
    <row r="2803" spans="1:18" hidden="1" x14ac:dyDescent="0.25">
      <c r="A2803" s="7">
        <f>anotacoes!D2803</f>
        <v>40833</v>
      </c>
      <c r="B2803" t="str">
        <f>anotacoes!C2803</f>
        <v>GRAND SLAM ABU DHABI 2011</v>
      </c>
      <c r="C2803" t="str">
        <f>anotacoes!E2803</f>
        <v>ELMONT, G</v>
      </c>
      <c r="D2803" t="str">
        <f>anotacoes!F2803</f>
        <v>NAKAI</v>
      </c>
      <c r="E2803" t="s">
        <v>10325</v>
      </c>
      <c r="F2803">
        <f>anotacoes!A2803</f>
        <v>42</v>
      </c>
      <c r="G2803">
        <f>anotacoes!B2803</f>
        <v>75</v>
      </c>
      <c r="H2803" t="str">
        <f>anotacoes!K2803</f>
        <v xml:space="preserve"> 00:07:37,046</v>
      </c>
      <c r="I2803" t="str">
        <f>anotacoes!L2803</f>
        <v xml:space="preserve"> 00:08:22,320</v>
      </c>
      <c r="J2803" t="str">
        <f>IF(L2803="PAUSE",E2803,IF(anotacoes!G2807=conversao_anotacoes!C2803,conversao_anotacoes!C2803,conversao_anotacoes!D2803))</f>
        <v>&lt;ARBITRO_DESCONHECIDO&gt;</v>
      </c>
      <c r="K2803" t="str">
        <f t="shared" si="86"/>
        <v/>
      </c>
      <c r="L2803" t="str">
        <f>UPPER(anotacoes!H2803)</f>
        <v>PAUSE</v>
      </c>
      <c r="M2803" t="str">
        <f>IF(OR(L2803="ATTACK",L2803="FINTA"),"&lt;TECNICA&gt;",UPPER(anotacoes!I2803))</f>
        <v>&lt;NAO_CLASSIFICADO&gt;</v>
      </c>
      <c r="N2803" t="str">
        <f>IF(OR(L2803="ATTACK",L2803="FINTA"),UPPER(anotacoes!I2803),"")</f>
        <v/>
      </c>
      <c r="O2803" s="6" t="str">
        <f>IF(anotacoes!N2803=0,"",anotacoes!N2803)</f>
        <v/>
      </c>
      <c r="P2803" t="str">
        <f>IF(anotacoes!M2803=0,"",UPPER(anotacoes!M2803))</f>
        <v/>
      </c>
      <c r="Q2803" t="str">
        <f t="shared" si="87"/>
        <v>INSERT INTO CONVERSAO_LUTA_ACAO (cd_conversao, id_luta, sequencia, momento_inicio, momento_fim, quem_faz, quem_sofre, acao_tipo, acao, tecnica, direcao, pontuacao) VALUES (1, 42, 75, TRIM(' 00:07:37,046'), TRIM(' 00:08:22,320'), '&lt;ARBITRO_DESCONHECIDO&gt;', '', 'PAUSE', '&lt;NAO_CLASSIFICADO&gt;', NULL, NULL, NULL)</v>
      </c>
      <c r="R2803" t="s">
        <v>10327</v>
      </c>
    </row>
    <row r="2804" spans="1:18" hidden="1" x14ac:dyDescent="0.25">
      <c r="A2804" s="7">
        <f>anotacoes!D2804</f>
        <v>40833</v>
      </c>
      <c r="B2804" t="str">
        <f>anotacoes!C2804</f>
        <v>GRAND PRIX ABU DHABI 2011</v>
      </c>
      <c r="C2804" t="str">
        <f>anotacoes!E2804</f>
        <v>ELMONT, G</v>
      </c>
      <c r="D2804" t="str">
        <f>anotacoes!F2804</f>
        <v>ATTAF</v>
      </c>
      <c r="E2804" t="s">
        <v>10325</v>
      </c>
      <c r="F2804">
        <f>anotacoes!A2804</f>
        <v>43</v>
      </c>
      <c r="G2804">
        <f>anotacoes!B2804</f>
        <v>1</v>
      </c>
      <c r="H2804" t="str">
        <f>anotacoes!K2804</f>
        <v xml:space="preserve"> 00:00:04,981</v>
      </c>
      <c r="I2804" t="str">
        <f>anotacoes!L2804</f>
        <v xml:space="preserve"> 00:00:06,605</v>
      </c>
      <c r="J2804" t="str">
        <f>IF(L2804="PAUSE",E2804,IF(anotacoes!G2808=conversao_anotacoes!C2804,conversao_anotacoes!C2804,conversao_anotacoes!D2804))</f>
        <v>ELMONT, G</v>
      </c>
      <c r="K2804" t="str">
        <f t="shared" si="86"/>
        <v>ATTAF</v>
      </c>
      <c r="L2804" t="str">
        <f>UPPER(anotacoes!H2804)</f>
        <v>DISPLACEMENT</v>
      </c>
      <c r="M2804" t="str">
        <f>IF(OR(L2804="ATTACK",L2804="FINTA"),"&lt;TECNICA&gt;",UPPER(anotacoes!I2804))</f>
        <v>2-3 STEP HESITANT LEFT</v>
      </c>
      <c r="N2804" t="str">
        <f>IF(OR(L2804="ATTACK",L2804="FINTA"),UPPER(anotacoes!I2804),"")</f>
        <v/>
      </c>
      <c r="O2804" s="6" t="str">
        <f>IF(anotacoes!N2804=0,"",anotacoes!N2804)</f>
        <v/>
      </c>
      <c r="P2804" t="str">
        <f>IF(anotacoes!M2804=0,"",UPPER(anotacoes!M2804))</f>
        <v/>
      </c>
      <c r="Q2804" t="str">
        <f t="shared" si="87"/>
        <v>INSERT INTO CONVERSAO_LUTA_ACAO (cd_conversao, id_luta, sequencia, momento_inicio, momento_fim, quem_faz, quem_sofre, acao_tipo, acao, tecnica, direcao, pontuacao) VALUES (1, 43, 1, TRIM(' 00:00:04,981'), TRIM(' 00:00:06,605'), 'ELMONT, G', 'ATTAF', 'DISPLACEMENT', '2-3 STEP HESITANT LEFT', NULL, NULL, NULL)</v>
      </c>
      <c r="R2804" t="s">
        <v>10327</v>
      </c>
    </row>
    <row r="2805" spans="1:18" hidden="1" x14ac:dyDescent="0.25">
      <c r="A2805" s="7">
        <f>anotacoes!D2805</f>
        <v>40833</v>
      </c>
      <c r="B2805" t="str">
        <f>anotacoes!C2805</f>
        <v>GRAND PRIX ABU DHABI 2011</v>
      </c>
      <c r="C2805" t="str">
        <f>anotacoes!E2805</f>
        <v>ELMONT, G</v>
      </c>
      <c r="D2805" t="str">
        <f>anotacoes!F2805</f>
        <v>ATTAF</v>
      </c>
      <c r="E2805" t="s">
        <v>10325</v>
      </c>
      <c r="F2805">
        <f>anotacoes!A2805</f>
        <v>43</v>
      </c>
      <c r="G2805">
        <f>anotacoes!B2805</f>
        <v>2</v>
      </c>
      <c r="H2805" t="str">
        <f>anotacoes!K2805</f>
        <v xml:space="preserve"> 00:00:06,605</v>
      </c>
      <c r="I2805" t="str">
        <f>anotacoes!L2805</f>
        <v xml:space="preserve"> 00:00:08,718</v>
      </c>
      <c r="J2805" t="str">
        <f>IF(L2805="PAUSE",E2805,IF(anotacoes!G2809=conversao_anotacoes!C2805,conversao_anotacoes!C2805,conversao_anotacoes!D2805))</f>
        <v>ELMONT, G</v>
      </c>
      <c r="K2805" t="str">
        <f t="shared" si="86"/>
        <v>ATTAF</v>
      </c>
      <c r="L2805" t="str">
        <f>UPPER(anotacoes!H2805)</f>
        <v>DISPLACEMENT</v>
      </c>
      <c r="M2805" t="str">
        <f>IF(OR(L2805="ATTACK",L2805="FINTA"),"&lt;TECNICA&gt;",UPPER(anotacoes!I2805))</f>
        <v>TRY TO GRIP WITH CONTACT</v>
      </c>
      <c r="N2805" t="str">
        <f>IF(OR(L2805="ATTACK",L2805="FINTA"),UPPER(anotacoes!I2805),"")</f>
        <v/>
      </c>
      <c r="O2805" s="6" t="str">
        <f>IF(anotacoes!N2805=0,"",anotacoes!N2805)</f>
        <v/>
      </c>
      <c r="P2805" t="str">
        <f>IF(anotacoes!M2805=0,"",UPPER(anotacoes!M2805))</f>
        <v/>
      </c>
      <c r="Q2805" t="str">
        <f t="shared" si="87"/>
        <v>INSERT INTO CONVERSAO_LUTA_ACAO (cd_conversao, id_luta, sequencia, momento_inicio, momento_fim, quem_faz, quem_sofre, acao_tipo, acao, tecnica, direcao, pontuacao) VALUES (1, 43, 2, TRIM(' 00:00:06,605'), TRIM(' 00:00:08,718'), 'ELMONT, G', 'ATTAF', 'DISPLACEMENT', 'TRY TO GRIP WITH CONTACT', NULL, NULL, NULL)</v>
      </c>
      <c r="R2805" t="s">
        <v>10327</v>
      </c>
    </row>
    <row r="2806" spans="1:18" hidden="1" x14ac:dyDescent="0.25">
      <c r="A2806" s="7">
        <f>anotacoes!D2806</f>
        <v>40833</v>
      </c>
      <c r="B2806" t="str">
        <f>anotacoes!C2806</f>
        <v>GRAND PRIX ABU DHABI 2011</v>
      </c>
      <c r="C2806" t="str">
        <f>anotacoes!E2806</f>
        <v>ELMONT, G</v>
      </c>
      <c r="D2806" t="str">
        <f>anotacoes!F2806</f>
        <v>ATTAF</v>
      </c>
      <c r="E2806" t="s">
        <v>10325</v>
      </c>
      <c r="F2806">
        <f>anotacoes!A2806</f>
        <v>43</v>
      </c>
      <c r="G2806">
        <f>anotacoes!B2806</f>
        <v>3</v>
      </c>
      <c r="H2806" t="str">
        <f>anotacoes!K2806</f>
        <v xml:space="preserve"> 00:00:08,718</v>
      </c>
      <c r="I2806" t="str">
        <f>anotacoes!L2806</f>
        <v xml:space="preserve"> 00:00:08,718</v>
      </c>
      <c r="J2806" t="str">
        <f>IF(L2806="PAUSE",E2806,IF(anotacoes!G2810=conversao_anotacoes!C2806,conversao_anotacoes!C2806,conversao_anotacoes!D2806))</f>
        <v>ELMONT, G</v>
      </c>
      <c r="K2806" t="str">
        <f t="shared" si="86"/>
        <v>ATTAF</v>
      </c>
      <c r="L2806" t="str">
        <f>UPPER(anotacoes!H2806)</f>
        <v>GRIP TIME</v>
      </c>
      <c r="M2806" t="str">
        <f>IF(OR(L2806="ATTACK",L2806="FINTA"),"&lt;TECNICA&gt;",UPPER(anotacoes!I2806))</f>
        <v>RIGHT COLLAR</v>
      </c>
      <c r="N2806" t="str">
        <f>IF(OR(L2806="ATTACK",L2806="FINTA"),UPPER(anotacoes!I2806),"")</f>
        <v/>
      </c>
      <c r="O2806" s="6" t="str">
        <f>IF(anotacoes!N2806=0,"",anotacoes!N2806)</f>
        <v/>
      </c>
      <c r="P2806" t="str">
        <f>IF(anotacoes!M2806=0,"",UPPER(anotacoes!M2806))</f>
        <v/>
      </c>
      <c r="Q2806" t="str">
        <f t="shared" si="87"/>
        <v>INSERT INTO CONVERSAO_LUTA_ACAO (cd_conversao, id_luta, sequencia, momento_inicio, momento_fim, quem_faz, quem_sofre, acao_tipo, acao, tecnica, direcao, pontuacao) VALUES (1, 43, 3, TRIM(' 00:00:08,718'), TRIM(' 00:00:08,718'), 'ELMONT, G', 'ATTAF', 'GRIP TIME', 'RIGHT COLLAR', NULL, NULL, NULL)</v>
      </c>
      <c r="R2806" t="s">
        <v>10327</v>
      </c>
    </row>
    <row r="2807" spans="1:18" hidden="1" x14ac:dyDescent="0.25">
      <c r="A2807" s="7">
        <f>anotacoes!D2807</f>
        <v>40833</v>
      </c>
      <c r="B2807" t="str">
        <f>anotacoes!C2807</f>
        <v>GRAND PRIX ABU DHABI 2011</v>
      </c>
      <c r="C2807" t="str">
        <f>anotacoes!E2807</f>
        <v>ELMONT, G</v>
      </c>
      <c r="D2807" t="str">
        <f>anotacoes!F2807</f>
        <v>ATTAF</v>
      </c>
      <c r="E2807" t="s">
        <v>10325</v>
      </c>
      <c r="F2807">
        <f>anotacoes!A2807</f>
        <v>43</v>
      </c>
      <c r="G2807">
        <f>anotacoes!B2807</f>
        <v>4</v>
      </c>
      <c r="H2807" t="str">
        <f>anotacoes!K2807</f>
        <v xml:space="preserve"> 00:00:08,718</v>
      </c>
      <c r="I2807" t="str">
        <f>anotacoes!L2807</f>
        <v xml:space="preserve"> 00:00:09,179</v>
      </c>
      <c r="J2807" t="str">
        <f>IF(L2807="PAUSE",E2807,IF(anotacoes!G2811=conversao_anotacoes!C2807,conversao_anotacoes!C2807,conversao_anotacoes!D2807))</f>
        <v>ELMONT, G</v>
      </c>
      <c r="K2807" t="str">
        <f t="shared" si="86"/>
        <v>ATTAF</v>
      </c>
      <c r="L2807" t="str">
        <f>UPPER(anotacoes!H2807)</f>
        <v>ATTACK</v>
      </c>
      <c r="M2807" t="str">
        <f>IF(OR(L2807="ATTACK",L2807="FINTA"),"&lt;TECNICA&gt;",UPPER(anotacoes!I2807))</f>
        <v>&lt;TECNICA&gt;</v>
      </c>
      <c r="N2807" t="str">
        <f>IF(OR(L2807="ATTACK",L2807="FINTA"),UPPER(anotacoes!I2807),"")</f>
        <v>SEOI NAGE</v>
      </c>
      <c r="O2807" s="6">
        <f>IF(anotacoes!N2807=0,"",anotacoes!N2807)</f>
        <v>4</v>
      </c>
      <c r="P2807" t="str">
        <f>IF(anotacoes!M2807=0,"",UPPER(anotacoes!M2807))</f>
        <v/>
      </c>
      <c r="Q2807" t="str">
        <f t="shared" si="87"/>
        <v>INSERT INTO CONVERSAO_LUTA_ACAO (cd_conversao, id_luta, sequencia, momento_inicio, momento_fim, quem_faz, quem_sofre, acao_tipo, acao, tecnica, direcao, pontuacao) VALUES (1, 43, 4, TRIM(' 00:00:08,718'), TRIM(' 00:00:09,179'), 'ELMONT, G', 'ATTAF', 'ATTACK', '&lt;TECNICA&gt;', 'SEOI NAGE', 4, NULL)</v>
      </c>
      <c r="R2807" t="s">
        <v>10327</v>
      </c>
    </row>
    <row r="2808" spans="1:18" hidden="1" x14ac:dyDescent="0.25">
      <c r="A2808" s="7">
        <f>anotacoes!D2808</f>
        <v>40833</v>
      </c>
      <c r="B2808" t="str">
        <f>anotacoes!C2808</f>
        <v>GRAND PRIX ABU DHABI 2011</v>
      </c>
      <c r="C2808" t="str">
        <f>anotacoes!E2808</f>
        <v>ELMONT, G</v>
      </c>
      <c r="D2808" t="str">
        <f>anotacoes!F2808</f>
        <v>ATTAF</v>
      </c>
      <c r="E2808" t="s">
        <v>10325</v>
      </c>
      <c r="F2808">
        <f>anotacoes!A2808</f>
        <v>43</v>
      </c>
      <c r="G2808">
        <f>anotacoes!B2808</f>
        <v>5</v>
      </c>
      <c r="H2808" t="str">
        <f>anotacoes!K2808</f>
        <v xml:space="preserve"> 00:00:09,179</v>
      </c>
      <c r="I2808" t="str">
        <f>anotacoes!L2808</f>
        <v xml:space="preserve"> 00:00:19,304</v>
      </c>
      <c r="J2808" t="str">
        <f>IF(L2808="PAUSE",E2808,IF(anotacoes!G2812=conversao_anotacoes!C2808,conversao_anotacoes!C2808,conversao_anotacoes!D2808))</f>
        <v>ELMONT, G</v>
      </c>
      <c r="K2808" t="str">
        <f t="shared" si="86"/>
        <v>ATTAF</v>
      </c>
      <c r="L2808" t="str">
        <f>UPPER(anotacoes!H2808)</f>
        <v>GROUNDWORK COMBAT</v>
      </c>
      <c r="M2808" t="str">
        <f>IF(OR(L2808="ATTACK",L2808="FINTA"),"&lt;TECNICA&gt;",UPPER(anotacoes!I2808))</f>
        <v>DEFENSIVE POSITION</v>
      </c>
      <c r="N2808" t="str">
        <f>IF(OR(L2808="ATTACK",L2808="FINTA"),UPPER(anotacoes!I2808),"")</f>
        <v/>
      </c>
      <c r="O2808" s="6" t="str">
        <f>IF(anotacoes!N2808=0,"",anotacoes!N2808)</f>
        <v/>
      </c>
      <c r="P2808" t="str">
        <f>IF(anotacoes!M2808=0,"",UPPER(anotacoes!M2808))</f>
        <v/>
      </c>
      <c r="Q2808" t="str">
        <f t="shared" si="87"/>
        <v>INSERT INTO CONVERSAO_LUTA_ACAO (cd_conversao, id_luta, sequencia, momento_inicio, momento_fim, quem_faz, quem_sofre, acao_tipo, acao, tecnica, direcao, pontuacao) VALUES (1, 43, 5, TRIM(' 00:00:09,179'), TRIM(' 00:00:19,304'), 'ELMONT, G', 'ATTAF', 'GROUNDWORK COMBAT', 'DEFENSIVE POSITION', NULL, NULL, NULL)</v>
      </c>
      <c r="R2808" t="s">
        <v>10327</v>
      </c>
    </row>
    <row r="2809" spans="1:18" hidden="1" x14ac:dyDescent="0.25">
      <c r="A2809" s="7">
        <f>anotacoes!D2809</f>
        <v>40833</v>
      </c>
      <c r="B2809" t="str">
        <f>anotacoes!C2809</f>
        <v>GRAND PRIX ABU DHABI 2011</v>
      </c>
      <c r="C2809" t="str">
        <f>anotacoes!E2809</f>
        <v>ELMONT, G</v>
      </c>
      <c r="D2809" t="str">
        <f>anotacoes!F2809</f>
        <v>ATTAF</v>
      </c>
      <c r="E2809" t="s">
        <v>10325</v>
      </c>
      <c r="F2809">
        <f>anotacoes!A2809</f>
        <v>43</v>
      </c>
      <c r="G2809">
        <f>anotacoes!B2809</f>
        <v>6</v>
      </c>
      <c r="H2809" t="str">
        <f>anotacoes!K2809</f>
        <v xml:space="preserve"> 00:00:19,491</v>
      </c>
      <c r="I2809" t="str">
        <f>anotacoes!L2809</f>
        <v xml:space="preserve"> 00:00:28,852</v>
      </c>
      <c r="J2809" t="str">
        <f>IF(L2809="PAUSE",E2809,IF(anotacoes!G2813=conversao_anotacoes!C2809,conversao_anotacoes!C2809,conversao_anotacoes!D2809))</f>
        <v>&lt;ARBITRO_DESCONHECIDO&gt;</v>
      </c>
      <c r="K2809" t="str">
        <f t="shared" si="86"/>
        <v/>
      </c>
      <c r="L2809" t="str">
        <f>UPPER(anotacoes!H2809)</f>
        <v>PAUSE</v>
      </c>
      <c r="M2809" t="str">
        <f>IF(OR(L2809="ATTACK",L2809="FINTA"),"&lt;TECNICA&gt;",UPPER(anotacoes!I2809))</f>
        <v>&lt;NAO_CLASSIFICADO&gt;</v>
      </c>
      <c r="N2809" t="str">
        <f>IF(OR(L2809="ATTACK",L2809="FINTA"),UPPER(anotacoes!I2809),"")</f>
        <v/>
      </c>
      <c r="O2809" s="6" t="str">
        <f>IF(anotacoes!N2809=0,"",anotacoes!N2809)</f>
        <v/>
      </c>
      <c r="P2809" t="str">
        <f>IF(anotacoes!M2809=0,"",UPPER(anotacoes!M2809))</f>
        <v/>
      </c>
      <c r="Q2809" t="str">
        <f t="shared" si="87"/>
        <v>INSERT INTO CONVERSAO_LUTA_ACAO (cd_conversao, id_luta, sequencia, momento_inicio, momento_fim, quem_faz, quem_sofre, acao_tipo, acao, tecnica, direcao, pontuacao) VALUES (1, 43, 6, TRIM(' 00:00:19,491'), TRIM(' 00:00:28,852'), '&lt;ARBITRO_DESCONHECIDO&gt;', '', 'PAUSE', '&lt;NAO_CLASSIFICADO&gt;', NULL, NULL, NULL)</v>
      </c>
      <c r="R2809" t="s">
        <v>10327</v>
      </c>
    </row>
    <row r="2810" spans="1:18" hidden="1" x14ac:dyDescent="0.25">
      <c r="A2810" s="7">
        <f>anotacoes!D2810</f>
        <v>40833</v>
      </c>
      <c r="B2810" t="str">
        <f>anotacoes!C2810</f>
        <v>GRAND PRIX ABU DHABI 2011</v>
      </c>
      <c r="C2810" t="str">
        <f>anotacoes!E2810</f>
        <v>ELMONT, G</v>
      </c>
      <c r="D2810" t="str">
        <f>anotacoes!F2810</f>
        <v>ATTAF</v>
      </c>
      <c r="E2810" t="s">
        <v>10325</v>
      </c>
      <c r="F2810">
        <f>anotacoes!A2810</f>
        <v>43</v>
      </c>
      <c r="G2810">
        <f>anotacoes!B2810</f>
        <v>7</v>
      </c>
      <c r="H2810" t="str">
        <f>anotacoes!K2810</f>
        <v xml:space="preserve"> 00:00:28,852</v>
      </c>
      <c r="I2810" t="str">
        <f>anotacoes!L2810</f>
        <v xml:space="preserve"> 00:00:32,407</v>
      </c>
      <c r="J2810" t="str">
        <f>IF(L2810="PAUSE",E2810,IF(anotacoes!G2814=conversao_anotacoes!C2810,conversao_anotacoes!C2810,conversao_anotacoes!D2810))</f>
        <v>ELMONT, G</v>
      </c>
      <c r="K2810" t="str">
        <f t="shared" si="86"/>
        <v>ATTAF</v>
      </c>
      <c r="L2810" t="str">
        <f>UPPER(anotacoes!H2810)</f>
        <v>DISPLACEMENT</v>
      </c>
      <c r="M2810" t="str">
        <f>IF(OR(L2810="ATTACK",L2810="FINTA"),"&lt;TECNICA&gt;",UPPER(anotacoes!I2810))</f>
        <v>2-3 STEP HESITANT LEFT</v>
      </c>
      <c r="N2810" t="str">
        <f>IF(OR(L2810="ATTACK",L2810="FINTA"),UPPER(anotacoes!I2810),"")</f>
        <v/>
      </c>
      <c r="O2810" s="6" t="str">
        <f>IF(anotacoes!N2810=0,"",anotacoes!N2810)</f>
        <v/>
      </c>
      <c r="P2810" t="str">
        <f>IF(anotacoes!M2810=0,"",UPPER(anotacoes!M2810))</f>
        <v/>
      </c>
      <c r="Q2810" t="str">
        <f t="shared" si="87"/>
        <v>INSERT INTO CONVERSAO_LUTA_ACAO (cd_conversao, id_luta, sequencia, momento_inicio, momento_fim, quem_faz, quem_sofre, acao_tipo, acao, tecnica, direcao, pontuacao) VALUES (1, 43, 7, TRIM(' 00:00:28,852'), TRIM(' 00:00:32,407'), 'ELMONT, G', 'ATTAF', 'DISPLACEMENT', '2-3 STEP HESITANT LEFT', NULL, NULL, NULL)</v>
      </c>
      <c r="R2810" t="s">
        <v>10327</v>
      </c>
    </row>
    <row r="2811" spans="1:18" hidden="1" x14ac:dyDescent="0.25">
      <c r="A2811" s="7">
        <f>anotacoes!D2811</f>
        <v>40833</v>
      </c>
      <c r="B2811" t="str">
        <f>anotacoes!C2811</f>
        <v>GRAND PRIX ABU DHABI 2011</v>
      </c>
      <c r="C2811" t="str">
        <f>anotacoes!E2811</f>
        <v>ELMONT, G</v>
      </c>
      <c r="D2811" t="str">
        <f>anotacoes!F2811</f>
        <v>ATTAF</v>
      </c>
      <c r="E2811" t="s">
        <v>10325</v>
      </c>
      <c r="F2811">
        <f>anotacoes!A2811</f>
        <v>43</v>
      </c>
      <c r="G2811">
        <f>anotacoes!B2811</f>
        <v>8</v>
      </c>
      <c r="H2811" t="str">
        <f>anotacoes!K2811</f>
        <v xml:space="preserve"> 00:00:32,407</v>
      </c>
      <c r="I2811" t="str">
        <f>anotacoes!L2811</f>
        <v xml:space="preserve"> 00:00:33,170</v>
      </c>
      <c r="J2811" t="str">
        <f>IF(L2811="PAUSE",E2811,IF(anotacoes!G2815=conversao_anotacoes!C2811,conversao_anotacoes!C2811,conversao_anotacoes!D2811))</f>
        <v>ELMONT, G</v>
      </c>
      <c r="K2811" t="str">
        <f t="shared" si="86"/>
        <v>ATTAF</v>
      </c>
      <c r="L2811" t="str">
        <f>UPPER(anotacoes!H2811)</f>
        <v>DISPLACEMENT</v>
      </c>
      <c r="M2811" t="str">
        <f>IF(OR(L2811="ATTACK",L2811="FINTA"),"&lt;TECNICA&gt;",UPPER(anotacoes!I2811))</f>
        <v>TRY TO GRIP WITH CONTACT</v>
      </c>
      <c r="N2811" t="str">
        <f>IF(OR(L2811="ATTACK",L2811="FINTA"),UPPER(anotacoes!I2811),"")</f>
        <v/>
      </c>
      <c r="O2811" s="6" t="str">
        <f>IF(anotacoes!N2811=0,"",anotacoes!N2811)</f>
        <v/>
      </c>
      <c r="P2811" t="str">
        <f>IF(anotacoes!M2811=0,"",UPPER(anotacoes!M2811))</f>
        <v/>
      </c>
      <c r="Q2811" t="str">
        <f t="shared" si="87"/>
        <v>INSERT INTO CONVERSAO_LUTA_ACAO (cd_conversao, id_luta, sequencia, momento_inicio, momento_fim, quem_faz, quem_sofre, acao_tipo, acao, tecnica, direcao, pontuacao) VALUES (1, 43, 8, TRIM(' 00:00:32,407'), TRIM(' 00:00:33,170'), 'ELMONT, G', 'ATTAF', 'DISPLACEMENT', 'TRY TO GRIP WITH CONTACT', NULL, NULL, NULL)</v>
      </c>
      <c r="R2811" t="s">
        <v>10327</v>
      </c>
    </row>
    <row r="2812" spans="1:18" hidden="1" x14ac:dyDescent="0.25">
      <c r="A2812" s="7">
        <f>anotacoes!D2812</f>
        <v>40833</v>
      </c>
      <c r="B2812" t="str">
        <f>anotacoes!C2812</f>
        <v>GRAND PRIX ABU DHABI 2011</v>
      </c>
      <c r="C2812" t="str">
        <f>anotacoes!E2812</f>
        <v>ELMONT, G</v>
      </c>
      <c r="D2812" t="str">
        <f>anotacoes!F2812</f>
        <v>ATTAF</v>
      </c>
      <c r="E2812" t="s">
        <v>10325</v>
      </c>
      <c r="F2812">
        <f>anotacoes!A2812</f>
        <v>43</v>
      </c>
      <c r="G2812">
        <f>anotacoes!B2812</f>
        <v>9</v>
      </c>
      <c r="H2812" t="str">
        <f>anotacoes!K2812</f>
        <v xml:space="preserve"> 00:00:33,170</v>
      </c>
      <c r="I2812" t="str">
        <f>anotacoes!L2812</f>
        <v xml:space="preserve"> 00:00:35,496</v>
      </c>
      <c r="J2812" t="str">
        <f>IF(L2812="PAUSE",E2812,IF(anotacoes!G2816=conversao_anotacoes!C2812,conversao_anotacoes!C2812,conversao_anotacoes!D2812))</f>
        <v>ELMONT, G</v>
      </c>
      <c r="K2812" t="str">
        <f t="shared" si="86"/>
        <v>ATTAF</v>
      </c>
      <c r="L2812" t="str">
        <f>UPPER(anotacoes!H2812)</f>
        <v>GRIP TIME</v>
      </c>
      <c r="M2812" t="str">
        <f>IF(OR(L2812="ATTACK",L2812="FINTA"),"&lt;TECNICA&gt;",UPPER(anotacoes!I2812))</f>
        <v>RIGHT COLLAR</v>
      </c>
      <c r="N2812" t="str">
        <f>IF(OR(L2812="ATTACK",L2812="FINTA"),UPPER(anotacoes!I2812),"")</f>
        <v/>
      </c>
      <c r="O2812" s="6" t="str">
        <f>IF(anotacoes!N2812=0,"",anotacoes!N2812)</f>
        <v/>
      </c>
      <c r="P2812" t="str">
        <f>IF(anotacoes!M2812=0,"",UPPER(anotacoes!M2812))</f>
        <v/>
      </c>
      <c r="Q2812" t="str">
        <f t="shared" si="87"/>
        <v>INSERT INTO CONVERSAO_LUTA_ACAO (cd_conversao, id_luta, sequencia, momento_inicio, momento_fim, quem_faz, quem_sofre, acao_tipo, acao, tecnica, direcao, pontuacao) VALUES (1, 43, 9, TRIM(' 00:00:33,170'), TRIM(' 00:00:35,496'), 'ELMONT, G', 'ATTAF', 'GRIP TIME', 'RIGHT COLLAR', NULL, NULL, NULL)</v>
      </c>
      <c r="R2812" t="s">
        <v>10327</v>
      </c>
    </row>
    <row r="2813" spans="1:18" hidden="1" x14ac:dyDescent="0.25">
      <c r="A2813" s="7">
        <f>anotacoes!D2813</f>
        <v>40833</v>
      </c>
      <c r="B2813" t="str">
        <f>anotacoes!C2813</f>
        <v>GRAND PRIX ABU DHABI 2011</v>
      </c>
      <c r="C2813" t="str">
        <f>anotacoes!E2813</f>
        <v>ELMONT, G</v>
      </c>
      <c r="D2813" t="str">
        <f>anotacoes!F2813</f>
        <v>ATTAF</v>
      </c>
      <c r="E2813" t="s">
        <v>10325</v>
      </c>
      <c r="F2813">
        <f>anotacoes!A2813</f>
        <v>43</v>
      </c>
      <c r="G2813">
        <f>anotacoes!B2813</f>
        <v>10</v>
      </c>
      <c r="H2813" t="str">
        <f>anotacoes!K2813</f>
        <v xml:space="preserve"> 00:00:35,496</v>
      </c>
      <c r="I2813" t="str">
        <f>anotacoes!L2813</f>
        <v xml:space="preserve"> 00:00:39,013</v>
      </c>
      <c r="J2813" t="str">
        <f>IF(L2813="PAUSE",E2813,IF(anotacoes!G2817=conversao_anotacoes!C2813,conversao_anotacoes!C2813,conversao_anotacoes!D2813))</f>
        <v>ELMONT, G</v>
      </c>
      <c r="K2813" t="str">
        <f t="shared" si="86"/>
        <v>ATTAF</v>
      </c>
      <c r="L2813" t="str">
        <f>UPPER(anotacoes!H2813)</f>
        <v>DISPLACEMENT</v>
      </c>
      <c r="M2813" t="str">
        <f>IF(OR(L2813="ATTACK",L2813="FINTA"),"&lt;TECNICA&gt;",UPPER(anotacoes!I2813))</f>
        <v>TRY TO GRIP WITH CONTACT</v>
      </c>
      <c r="N2813" t="str">
        <f>IF(OR(L2813="ATTACK",L2813="FINTA"),UPPER(anotacoes!I2813),"")</f>
        <v/>
      </c>
      <c r="O2813" s="6" t="str">
        <f>IF(anotacoes!N2813=0,"",anotacoes!N2813)</f>
        <v/>
      </c>
      <c r="P2813" t="str">
        <f>IF(anotacoes!M2813=0,"",UPPER(anotacoes!M2813))</f>
        <v/>
      </c>
      <c r="Q2813" t="str">
        <f t="shared" si="87"/>
        <v>INSERT INTO CONVERSAO_LUTA_ACAO (cd_conversao, id_luta, sequencia, momento_inicio, momento_fim, quem_faz, quem_sofre, acao_tipo, acao, tecnica, direcao, pontuacao) VALUES (1, 43, 10, TRIM(' 00:00:35,496'), TRIM(' 00:00:39,013'), 'ELMONT, G', 'ATTAF', 'DISPLACEMENT', 'TRY TO GRIP WITH CONTACT', NULL, NULL, NULL)</v>
      </c>
      <c r="R2813" t="s">
        <v>10327</v>
      </c>
    </row>
    <row r="2814" spans="1:18" hidden="1" x14ac:dyDescent="0.25">
      <c r="A2814" s="7">
        <f>anotacoes!D2814</f>
        <v>40833</v>
      </c>
      <c r="B2814" t="str">
        <f>anotacoes!C2814</f>
        <v>GRAND PRIX ABU DHABI 2011</v>
      </c>
      <c r="C2814" t="str">
        <f>anotacoes!E2814</f>
        <v>ELMONT, G</v>
      </c>
      <c r="D2814" t="str">
        <f>anotacoes!F2814</f>
        <v>ATTAF</v>
      </c>
      <c r="E2814" t="s">
        <v>10325</v>
      </c>
      <c r="F2814">
        <f>anotacoes!A2814</f>
        <v>43</v>
      </c>
      <c r="G2814">
        <f>anotacoes!B2814</f>
        <v>11</v>
      </c>
      <c r="H2814" t="str">
        <f>anotacoes!K2814</f>
        <v xml:space="preserve"> 00:00:39,013</v>
      </c>
      <c r="I2814" t="str">
        <f>anotacoes!L2814</f>
        <v xml:space="preserve"> 00:00:39,727</v>
      </c>
      <c r="J2814" t="str">
        <f>IF(L2814="PAUSE",E2814,IF(anotacoes!G2818=conversao_anotacoes!C2814,conversao_anotacoes!C2814,conversao_anotacoes!D2814))</f>
        <v>ELMONT, G</v>
      </c>
      <c r="K2814" t="str">
        <f t="shared" si="86"/>
        <v>ATTAF</v>
      </c>
      <c r="L2814" t="str">
        <f>UPPER(anotacoes!H2814)</f>
        <v>GRIP TIME</v>
      </c>
      <c r="M2814" t="str">
        <f>IF(OR(L2814="ATTACK",L2814="FINTA"),"&lt;TECNICA&gt;",UPPER(anotacoes!I2814))</f>
        <v>LEFT COLLAR</v>
      </c>
      <c r="N2814" t="str">
        <f>IF(OR(L2814="ATTACK",L2814="FINTA"),UPPER(anotacoes!I2814),"")</f>
        <v/>
      </c>
      <c r="O2814" s="6" t="str">
        <f>IF(anotacoes!N2814=0,"",anotacoes!N2814)</f>
        <v/>
      </c>
      <c r="P2814" t="str">
        <f>IF(anotacoes!M2814=0,"",UPPER(anotacoes!M2814))</f>
        <v/>
      </c>
      <c r="Q2814" t="str">
        <f t="shared" si="87"/>
        <v>INSERT INTO CONVERSAO_LUTA_ACAO (cd_conversao, id_luta, sequencia, momento_inicio, momento_fim, quem_faz, quem_sofre, acao_tipo, acao, tecnica, direcao, pontuacao) VALUES (1, 43, 11, TRIM(' 00:00:39,013'), TRIM(' 00:00:39,727'), 'ELMONT, G', 'ATTAF', 'GRIP TIME', 'LEFT COLLAR', NULL, NULL, NULL)</v>
      </c>
      <c r="R2814" t="s">
        <v>10327</v>
      </c>
    </row>
    <row r="2815" spans="1:18" hidden="1" x14ac:dyDescent="0.25">
      <c r="A2815" s="7">
        <f>anotacoes!D2815</f>
        <v>40833</v>
      </c>
      <c r="B2815" t="str">
        <f>anotacoes!C2815</f>
        <v>GRAND PRIX ABU DHABI 2011</v>
      </c>
      <c r="C2815" t="str">
        <f>anotacoes!E2815</f>
        <v>ELMONT, G</v>
      </c>
      <c r="D2815" t="str">
        <f>anotacoes!F2815</f>
        <v>ATTAF</v>
      </c>
      <c r="E2815" t="s">
        <v>10325</v>
      </c>
      <c r="F2815">
        <f>anotacoes!A2815</f>
        <v>43</v>
      </c>
      <c r="G2815">
        <f>anotacoes!B2815</f>
        <v>12</v>
      </c>
      <c r="H2815" t="str">
        <f>anotacoes!K2815</f>
        <v xml:space="preserve"> 00:00:39,727</v>
      </c>
      <c r="I2815" t="str">
        <f>anotacoes!L2815</f>
        <v xml:space="preserve"> 00:00:39,727</v>
      </c>
      <c r="J2815" t="str">
        <f>IF(L2815="PAUSE",E2815,IF(anotacoes!G2819=conversao_anotacoes!C2815,conversao_anotacoes!C2815,conversao_anotacoes!D2815))</f>
        <v>ELMONT, G</v>
      </c>
      <c r="K2815" t="str">
        <f t="shared" si="86"/>
        <v>ATTAF</v>
      </c>
      <c r="L2815" t="str">
        <f>UPPER(anotacoes!H2815)</f>
        <v>FINTA</v>
      </c>
      <c r="M2815" t="str">
        <f>IF(OR(L2815="ATTACK",L2815="FINTA"),"&lt;TECNICA&gt;",UPPER(anotacoes!I2815))</f>
        <v>&lt;TECNICA&gt;</v>
      </c>
      <c r="N2815" t="str">
        <f>IF(OR(L2815="ATTACK",L2815="FINTA"),UPPER(anotacoes!I2815),"")</f>
        <v>KOUCHI GARI LEFT</v>
      </c>
      <c r="O2815" s="6" t="str">
        <f>IF(anotacoes!N2815=0,"",anotacoes!N2815)</f>
        <v/>
      </c>
      <c r="P2815" t="str">
        <f>IF(anotacoes!M2815=0,"",UPPER(anotacoes!M2815))</f>
        <v/>
      </c>
      <c r="Q2815" t="str">
        <f t="shared" si="87"/>
        <v>INSERT INTO CONVERSAO_LUTA_ACAO (cd_conversao, id_luta, sequencia, momento_inicio, momento_fim, quem_faz, quem_sofre, acao_tipo, acao, tecnica, direcao, pontuacao) VALUES (1, 43, 12, TRIM(' 00:00:39,727'), TRIM(' 00:00:39,727'), 'ELMONT, G', 'ATTAF', 'FINTA', '&lt;TECNICA&gt;', 'KOUCHI GARI LEFT', NULL, NULL)</v>
      </c>
      <c r="R2815" t="s">
        <v>10327</v>
      </c>
    </row>
    <row r="2816" spans="1:18" hidden="1" x14ac:dyDescent="0.25">
      <c r="A2816" s="7">
        <f>anotacoes!D2816</f>
        <v>40833</v>
      </c>
      <c r="B2816" t="str">
        <f>anotacoes!C2816</f>
        <v>GRAND PRIX ABU DHABI 2011</v>
      </c>
      <c r="C2816" t="str">
        <f>anotacoes!E2816</f>
        <v>ELMONT, G</v>
      </c>
      <c r="D2816" t="str">
        <f>anotacoes!F2816</f>
        <v>ATTAF</v>
      </c>
      <c r="E2816" t="s">
        <v>10325</v>
      </c>
      <c r="F2816">
        <f>anotacoes!A2816</f>
        <v>43</v>
      </c>
      <c r="G2816">
        <f>anotacoes!B2816</f>
        <v>13</v>
      </c>
      <c r="H2816" t="str">
        <f>anotacoes!K2816</f>
        <v xml:space="preserve"> 00:00:39,727</v>
      </c>
      <c r="I2816" t="str">
        <f>anotacoes!L2816</f>
        <v xml:space="preserve"> 00:00:39,988</v>
      </c>
      <c r="J2816" t="str">
        <f>IF(L2816="PAUSE",E2816,IF(anotacoes!G2820=conversao_anotacoes!C2816,conversao_anotacoes!C2816,conversao_anotacoes!D2816))</f>
        <v>ELMONT, G</v>
      </c>
      <c r="K2816" t="str">
        <f t="shared" si="86"/>
        <v>ATTAF</v>
      </c>
      <c r="L2816" t="str">
        <f>UPPER(anotacoes!H2816)</f>
        <v>GRIP TIME</v>
      </c>
      <c r="M2816" t="str">
        <f>IF(OR(L2816="ATTACK",L2816="FINTA"),"&lt;TECNICA&gt;",UPPER(anotacoes!I2816))</f>
        <v>RIGHT COLLAR</v>
      </c>
      <c r="N2816" t="str">
        <f>IF(OR(L2816="ATTACK",L2816="FINTA"),UPPER(anotacoes!I2816),"")</f>
        <v/>
      </c>
      <c r="O2816" s="6" t="str">
        <f>IF(anotacoes!N2816=0,"",anotacoes!N2816)</f>
        <v/>
      </c>
      <c r="P2816" t="str">
        <f>IF(anotacoes!M2816=0,"",UPPER(anotacoes!M2816))</f>
        <v/>
      </c>
      <c r="Q2816" t="str">
        <f t="shared" si="87"/>
        <v>INSERT INTO CONVERSAO_LUTA_ACAO (cd_conversao, id_luta, sequencia, momento_inicio, momento_fim, quem_faz, quem_sofre, acao_tipo, acao, tecnica, direcao, pontuacao) VALUES (1, 43, 13, TRIM(' 00:00:39,727'), TRIM(' 00:00:39,988'), 'ELMONT, G', 'ATTAF', 'GRIP TIME', 'RIGHT COLLAR', NULL, NULL, NULL)</v>
      </c>
      <c r="R2816" t="s">
        <v>10327</v>
      </c>
    </row>
    <row r="2817" spans="1:18" hidden="1" x14ac:dyDescent="0.25">
      <c r="A2817" s="7">
        <f>anotacoes!D2817</f>
        <v>40833</v>
      </c>
      <c r="B2817" t="str">
        <f>anotacoes!C2817</f>
        <v>GRAND PRIX ABU DHABI 2011</v>
      </c>
      <c r="C2817" t="str">
        <f>anotacoes!E2817</f>
        <v>ELMONT, G</v>
      </c>
      <c r="D2817" t="str">
        <f>anotacoes!F2817</f>
        <v>ATTAF</v>
      </c>
      <c r="E2817" t="s">
        <v>10325</v>
      </c>
      <c r="F2817">
        <f>anotacoes!A2817</f>
        <v>43</v>
      </c>
      <c r="G2817">
        <f>anotacoes!B2817</f>
        <v>14</v>
      </c>
      <c r="H2817" t="str">
        <f>anotacoes!K2817</f>
        <v xml:space="preserve"> 00:00:39,988</v>
      </c>
      <c r="I2817" t="str">
        <f>anotacoes!L2817</f>
        <v xml:space="preserve"> 00:00:51,557</v>
      </c>
      <c r="J2817" t="str">
        <f>IF(L2817="PAUSE",E2817,IF(anotacoes!G2821=conversao_anotacoes!C2817,conversao_anotacoes!C2817,conversao_anotacoes!D2817))</f>
        <v>ELMONT, G</v>
      </c>
      <c r="K2817" t="str">
        <f t="shared" si="86"/>
        <v>ATTAF</v>
      </c>
      <c r="L2817" t="str">
        <f>UPPER(anotacoes!H2817)</f>
        <v>DISPLACEMENT</v>
      </c>
      <c r="M2817" t="str">
        <f>IF(OR(L2817="ATTACK",L2817="FINTA"),"&lt;TECNICA&gt;",UPPER(anotacoes!I2817))</f>
        <v>TRY TO GRIP WITH CONTACT</v>
      </c>
      <c r="N2817" t="str">
        <f>IF(OR(L2817="ATTACK",L2817="FINTA"),UPPER(anotacoes!I2817),"")</f>
        <v/>
      </c>
      <c r="O2817" s="6" t="str">
        <f>IF(anotacoes!N2817=0,"",anotacoes!N2817)</f>
        <v/>
      </c>
      <c r="P2817" t="str">
        <f>IF(anotacoes!M2817=0,"",UPPER(anotacoes!M2817))</f>
        <v/>
      </c>
      <c r="Q2817" t="str">
        <f t="shared" si="87"/>
        <v>INSERT INTO CONVERSAO_LUTA_ACAO (cd_conversao, id_luta, sequencia, momento_inicio, momento_fim, quem_faz, quem_sofre, acao_tipo, acao, tecnica, direcao, pontuacao) VALUES (1, 43, 14, TRIM(' 00:00:39,988'), TRIM(' 00:00:51,557'), 'ELMONT, G', 'ATTAF', 'DISPLACEMENT', 'TRY TO GRIP WITH CONTACT', NULL, NULL, NULL)</v>
      </c>
      <c r="R2817" t="s">
        <v>10327</v>
      </c>
    </row>
    <row r="2818" spans="1:18" hidden="1" x14ac:dyDescent="0.25">
      <c r="A2818" s="7">
        <f>anotacoes!D2818</f>
        <v>40833</v>
      </c>
      <c r="B2818" t="str">
        <f>anotacoes!C2818</f>
        <v>GRAND PRIX ABU DHABI 2011</v>
      </c>
      <c r="C2818" t="str">
        <f>anotacoes!E2818</f>
        <v>ELMONT, G</v>
      </c>
      <c r="D2818" t="str">
        <f>anotacoes!F2818</f>
        <v>ATTAF</v>
      </c>
      <c r="E2818" t="s">
        <v>10325</v>
      </c>
      <c r="F2818">
        <f>anotacoes!A2818</f>
        <v>43</v>
      </c>
      <c r="G2818">
        <f>anotacoes!B2818</f>
        <v>15</v>
      </c>
      <c r="H2818" t="str">
        <f>anotacoes!K2818</f>
        <v xml:space="preserve"> 00:00:51,557</v>
      </c>
      <c r="I2818" t="str">
        <f>anotacoes!L2818</f>
        <v xml:space="preserve"> 00:01:41,021</v>
      </c>
      <c r="J2818" t="str">
        <f>IF(L2818="PAUSE",E2818,IF(anotacoes!G2822=conversao_anotacoes!C2818,conversao_anotacoes!C2818,conversao_anotacoes!D2818))</f>
        <v>ELMONT, G</v>
      </c>
      <c r="K2818" t="str">
        <f t="shared" si="86"/>
        <v>ATTAF</v>
      </c>
      <c r="L2818" t="str">
        <f>UPPER(anotacoes!H2818)</f>
        <v>GRIP TIME</v>
      </c>
      <c r="M2818" t="str">
        <f>IF(OR(L2818="ATTACK",L2818="FINTA"),"&lt;TECNICA&gt;",UPPER(anotacoes!I2818))</f>
        <v>RIGHT COLLAR</v>
      </c>
      <c r="N2818" t="str">
        <f>IF(OR(L2818="ATTACK",L2818="FINTA"),UPPER(anotacoes!I2818),"")</f>
        <v/>
      </c>
      <c r="O2818" s="6" t="str">
        <f>IF(anotacoes!N2818=0,"",anotacoes!N2818)</f>
        <v/>
      </c>
      <c r="P2818" t="str">
        <f>IF(anotacoes!M2818=0,"",UPPER(anotacoes!M2818))</f>
        <v/>
      </c>
      <c r="Q2818" t="str">
        <f t="shared" si="87"/>
        <v>INSERT INTO CONVERSAO_LUTA_ACAO (cd_conversao, id_luta, sequencia, momento_inicio, momento_fim, quem_faz, quem_sofre, acao_tipo, acao, tecnica, direcao, pontuacao) VALUES (1, 43, 15, TRIM(' 00:00:51,557'), TRIM(' 00:01:41,021'), 'ELMONT, G', 'ATTAF', 'GRIP TIME', 'RIGHT COLLAR', NULL, NULL, NULL)</v>
      </c>
      <c r="R2818" t="s">
        <v>10327</v>
      </c>
    </row>
    <row r="2819" spans="1:18" hidden="1" x14ac:dyDescent="0.25">
      <c r="A2819" s="7">
        <f>anotacoes!D2819</f>
        <v>40833</v>
      </c>
      <c r="B2819" t="str">
        <f>anotacoes!C2819</f>
        <v>GRAND PRIX ABU DHABI 2011</v>
      </c>
      <c r="C2819" t="str">
        <f>anotacoes!E2819</f>
        <v>ELMONT, G</v>
      </c>
      <c r="D2819" t="str">
        <f>anotacoes!F2819</f>
        <v>ATTAF</v>
      </c>
      <c r="E2819" t="s">
        <v>10325</v>
      </c>
      <c r="F2819">
        <f>anotacoes!A2819</f>
        <v>43</v>
      </c>
      <c r="G2819">
        <f>anotacoes!B2819</f>
        <v>16</v>
      </c>
      <c r="H2819" t="str">
        <f>anotacoes!K2819</f>
        <v xml:space="preserve"> 00:01:41,021</v>
      </c>
      <c r="I2819" t="str">
        <f>anotacoes!L2819</f>
        <v xml:space="preserve"> 00:01:41,021</v>
      </c>
      <c r="J2819" t="str">
        <f>IF(L2819="PAUSE",E2819,IF(anotacoes!G2823=conversao_anotacoes!C2819,conversao_anotacoes!C2819,conversao_anotacoes!D2819))</f>
        <v>ELMONT, G</v>
      </c>
      <c r="K2819" t="str">
        <f t="shared" ref="K2819:K2882" si="88">IF(J2819=E2819,"",IF(J2819=C2819,D2819,C2819))</f>
        <v>ATTAF</v>
      </c>
      <c r="L2819" t="str">
        <f>UPPER(anotacoes!H2819)</f>
        <v>ATTACK</v>
      </c>
      <c r="M2819" t="str">
        <f>IF(OR(L2819="ATTACK",L2819="FINTA"),"&lt;TECNICA&gt;",UPPER(anotacoes!I2819))</f>
        <v>&lt;TECNICA&gt;</v>
      </c>
      <c r="N2819" t="str">
        <f>IF(OR(L2819="ATTACK",L2819="FINTA"),UPPER(anotacoes!I2819),"")</f>
        <v>SEOI NAGE</v>
      </c>
      <c r="O2819" s="6">
        <f>IF(anotacoes!N2819=0,"",anotacoes!N2819)</f>
        <v>6</v>
      </c>
      <c r="P2819" t="str">
        <f>IF(anotacoes!M2819=0,"",UPPER(anotacoes!M2819))</f>
        <v/>
      </c>
      <c r="Q2819" t="str">
        <f t="shared" ref="Q2819:Q2882" si="89">CONCATENATE("INSERT INTO CONVERSAO_LUTA_ACAO (cd_conversao, id_luta, sequencia, momento_inicio, momento_fim, quem_faz, quem_sofre, acao_tipo, acao, tecnica, direcao, pontuacao) VALUES (1, ",F2819,", ",G2819,", ","TRIM('",H2819,"')",", ","TRIM('",I2819,"')",", ","'",J2819,"'",", ","'",K2819,"'",", ","'",L2819,"'",", ","'",M2819,"'",", ",IF(N2819="","NULL",CONCATENATE("'",N2819,"'")),", ",IF(O2819="","NULL",O2819),", ",IF(P2819="","NULL",CONCATENATE("'",P2819,"'")),")")</f>
        <v>INSERT INTO CONVERSAO_LUTA_ACAO (cd_conversao, id_luta, sequencia, momento_inicio, momento_fim, quem_faz, quem_sofre, acao_tipo, acao, tecnica, direcao, pontuacao) VALUES (1, 43, 16, TRIM(' 00:01:41,021'), TRIM(' 00:01:41,021'), 'ELMONT, G', 'ATTAF', 'ATTACK', '&lt;TECNICA&gt;', 'SEOI NAGE', 6, NULL)</v>
      </c>
      <c r="R2819" t="s">
        <v>10327</v>
      </c>
    </row>
    <row r="2820" spans="1:18" hidden="1" x14ac:dyDescent="0.25">
      <c r="A2820" s="7">
        <f>anotacoes!D2820</f>
        <v>40833</v>
      </c>
      <c r="B2820" t="str">
        <f>anotacoes!C2820</f>
        <v>GRAND PRIX ABU DHABI 2011</v>
      </c>
      <c r="C2820" t="str">
        <f>anotacoes!E2820</f>
        <v>ELMONT, G</v>
      </c>
      <c r="D2820" t="str">
        <f>anotacoes!F2820</f>
        <v>ATTAF</v>
      </c>
      <c r="E2820" t="s">
        <v>10325</v>
      </c>
      <c r="F2820">
        <f>anotacoes!A2820</f>
        <v>43</v>
      </c>
      <c r="G2820">
        <f>anotacoes!B2820</f>
        <v>17</v>
      </c>
      <c r="H2820" t="str">
        <f>anotacoes!K2820</f>
        <v xml:space="preserve"> 00:01:41,021</v>
      </c>
      <c r="I2820" t="str">
        <f>anotacoes!L2820</f>
        <v xml:space="preserve"> 00:01:45,708</v>
      </c>
      <c r="J2820" t="str">
        <f>IF(L2820="PAUSE",E2820,IF(anotacoes!G2824=conversao_anotacoes!C2820,conversao_anotacoes!C2820,conversao_anotacoes!D2820))</f>
        <v>ELMONT, G</v>
      </c>
      <c r="K2820" t="str">
        <f t="shared" si="88"/>
        <v>ATTAF</v>
      </c>
      <c r="L2820" t="str">
        <f>UPPER(anotacoes!H2820)</f>
        <v>GROUNDWORK COMBAT</v>
      </c>
      <c r="M2820" t="str">
        <f>IF(OR(L2820="ATTACK",L2820="FINTA"),"&lt;TECNICA&gt;",UPPER(anotacoes!I2820))</f>
        <v>DEFENSIVE POSITION</v>
      </c>
      <c r="N2820" t="str">
        <f>IF(OR(L2820="ATTACK",L2820="FINTA"),UPPER(anotacoes!I2820),"")</f>
        <v/>
      </c>
      <c r="O2820" s="6" t="str">
        <f>IF(anotacoes!N2820=0,"",anotacoes!N2820)</f>
        <v/>
      </c>
      <c r="P2820" t="str">
        <f>IF(anotacoes!M2820=0,"",UPPER(anotacoes!M2820))</f>
        <v/>
      </c>
      <c r="Q2820" t="str">
        <f t="shared" si="89"/>
        <v>INSERT INTO CONVERSAO_LUTA_ACAO (cd_conversao, id_luta, sequencia, momento_inicio, momento_fim, quem_faz, quem_sofre, acao_tipo, acao, tecnica, direcao, pontuacao) VALUES (1, 43, 17, TRIM(' 00:01:41,021'), TRIM(' 00:01:45,708'), 'ELMONT, G', 'ATTAF', 'GROUNDWORK COMBAT', 'DEFENSIVE POSITION', NULL, NULL, NULL)</v>
      </c>
      <c r="R2820" t="s">
        <v>10327</v>
      </c>
    </row>
    <row r="2821" spans="1:18" hidden="1" x14ac:dyDescent="0.25">
      <c r="A2821" s="7">
        <f>anotacoes!D2821</f>
        <v>40833</v>
      </c>
      <c r="B2821" t="str">
        <f>anotacoes!C2821</f>
        <v>GRAND PRIX ABU DHABI 2011</v>
      </c>
      <c r="C2821" t="str">
        <f>anotacoes!E2821</f>
        <v>ELMONT, G</v>
      </c>
      <c r="D2821" t="str">
        <f>anotacoes!F2821</f>
        <v>ATTAF</v>
      </c>
      <c r="E2821" t="s">
        <v>10325</v>
      </c>
      <c r="F2821">
        <f>anotacoes!A2821</f>
        <v>43</v>
      </c>
      <c r="G2821">
        <f>anotacoes!B2821</f>
        <v>18</v>
      </c>
      <c r="H2821" t="str">
        <f>anotacoes!K2821</f>
        <v xml:space="preserve"> 00:01:45,708</v>
      </c>
      <c r="I2821" t="str">
        <f>anotacoes!L2821</f>
        <v xml:space="preserve"> 00:02:02,832</v>
      </c>
      <c r="J2821" t="str">
        <f>IF(L2821="PAUSE",E2821,IF(anotacoes!G2825=conversao_anotacoes!C2821,conversao_anotacoes!C2821,conversao_anotacoes!D2821))</f>
        <v>&lt;ARBITRO_DESCONHECIDO&gt;</v>
      </c>
      <c r="K2821" t="str">
        <f t="shared" si="88"/>
        <v/>
      </c>
      <c r="L2821" t="str">
        <f>UPPER(anotacoes!H2821)</f>
        <v>PAUSE</v>
      </c>
      <c r="M2821" t="str">
        <f>IF(OR(L2821="ATTACK",L2821="FINTA"),"&lt;TECNICA&gt;",UPPER(anotacoes!I2821))</f>
        <v>&lt;NAO_CLASSIFICADO&gt;</v>
      </c>
      <c r="N2821" t="str">
        <f>IF(OR(L2821="ATTACK",L2821="FINTA"),UPPER(anotacoes!I2821),"")</f>
        <v/>
      </c>
      <c r="O2821" s="6" t="str">
        <f>IF(anotacoes!N2821=0,"",anotacoes!N2821)</f>
        <v/>
      </c>
      <c r="P2821" t="str">
        <f>IF(anotacoes!M2821=0,"",UPPER(anotacoes!M2821))</f>
        <v/>
      </c>
      <c r="Q2821" t="str">
        <f t="shared" si="89"/>
        <v>INSERT INTO CONVERSAO_LUTA_ACAO (cd_conversao, id_luta, sequencia, momento_inicio, momento_fim, quem_faz, quem_sofre, acao_tipo, acao, tecnica, direcao, pontuacao) VALUES (1, 43, 18, TRIM(' 00:01:45,708'), TRIM(' 00:02:02,832'), '&lt;ARBITRO_DESCONHECIDO&gt;', '', 'PAUSE', '&lt;NAO_CLASSIFICADO&gt;', NULL, NULL, NULL)</v>
      </c>
      <c r="R2821" t="s">
        <v>10327</v>
      </c>
    </row>
    <row r="2822" spans="1:18" hidden="1" x14ac:dyDescent="0.25">
      <c r="A2822" s="7">
        <f>anotacoes!D2822</f>
        <v>40833</v>
      </c>
      <c r="B2822" t="str">
        <f>anotacoes!C2822</f>
        <v>GRAND PRIX ABU DHABI 2011</v>
      </c>
      <c r="C2822" t="str">
        <f>anotacoes!E2822</f>
        <v>ELMONT, G</v>
      </c>
      <c r="D2822" t="str">
        <f>anotacoes!F2822</f>
        <v>ATTAF</v>
      </c>
      <c r="E2822" t="s">
        <v>10325</v>
      </c>
      <c r="F2822">
        <f>anotacoes!A2822</f>
        <v>43</v>
      </c>
      <c r="G2822">
        <f>anotacoes!B2822</f>
        <v>19</v>
      </c>
      <c r="H2822" t="str">
        <f>anotacoes!K2822</f>
        <v xml:space="preserve"> 00:02:03,021</v>
      </c>
      <c r="I2822" t="str">
        <f>anotacoes!L2822</f>
        <v xml:space="preserve"> 00:02:06,766</v>
      </c>
      <c r="J2822" t="str">
        <f>IF(L2822="PAUSE",E2822,IF(anotacoes!G2826=conversao_anotacoes!C2822,conversao_anotacoes!C2822,conversao_anotacoes!D2822))</f>
        <v>&lt;ARBITRO_DESCONHECIDO&gt;</v>
      </c>
      <c r="K2822" t="str">
        <f t="shared" si="88"/>
        <v/>
      </c>
      <c r="L2822" t="str">
        <f>UPPER(anotacoes!H2822)</f>
        <v>PAUSE</v>
      </c>
      <c r="M2822" t="str">
        <f>IF(OR(L2822="ATTACK",L2822="FINTA"),"&lt;TECNICA&gt;",UPPER(anotacoes!I2822))</f>
        <v>SHIDO OPPONENT WITHOUT SCORE</v>
      </c>
      <c r="N2822" t="str">
        <f>IF(OR(L2822="ATTACK",L2822="FINTA"),UPPER(anotacoes!I2822),"")</f>
        <v/>
      </c>
      <c r="O2822" s="6" t="str">
        <f>IF(anotacoes!N2822=0,"",anotacoes!N2822)</f>
        <v/>
      </c>
      <c r="P2822" t="str">
        <f>IF(anotacoes!M2822=0,"",UPPER(anotacoes!M2822))</f>
        <v/>
      </c>
      <c r="Q2822" t="str">
        <f t="shared" si="89"/>
        <v>INSERT INTO CONVERSAO_LUTA_ACAO (cd_conversao, id_luta, sequencia, momento_inicio, momento_fim, quem_faz, quem_sofre, acao_tipo, acao, tecnica, direcao, pontuacao) VALUES (1, 43, 19, TRIM(' 00:02:03,021'), TRIM(' 00:02:06,766'), '&lt;ARBITRO_DESCONHECIDO&gt;', '', 'PAUSE', 'SHIDO OPPONENT WITHOUT SCORE', NULL, NULL, NULL)</v>
      </c>
      <c r="R2822" t="s">
        <v>10327</v>
      </c>
    </row>
    <row r="2823" spans="1:18" hidden="1" x14ac:dyDescent="0.25">
      <c r="A2823" s="7">
        <f>anotacoes!D2823</f>
        <v>40833</v>
      </c>
      <c r="B2823" t="str">
        <f>anotacoes!C2823</f>
        <v>GRAND PRIX ABU DHABI 2011</v>
      </c>
      <c r="C2823" t="str">
        <f>anotacoes!E2823</f>
        <v>ELMONT, G</v>
      </c>
      <c r="D2823" t="str">
        <f>anotacoes!F2823</f>
        <v>ATTAF</v>
      </c>
      <c r="E2823" t="s">
        <v>10325</v>
      </c>
      <c r="F2823">
        <f>anotacoes!A2823</f>
        <v>43</v>
      </c>
      <c r="G2823">
        <f>anotacoes!B2823</f>
        <v>20</v>
      </c>
      <c r="H2823" t="str">
        <f>anotacoes!K2823</f>
        <v xml:space="preserve"> 00:02:06,766</v>
      </c>
      <c r="I2823" t="str">
        <f>anotacoes!L2823</f>
        <v xml:space="preserve"> 00:02:12,170</v>
      </c>
      <c r="J2823" t="str">
        <f>IF(L2823="PAUSE",E2823,IF(anotacoes!G2827=conversao_anotacoes!C2823,conversao_anotacoes!C2823,conversao_anotacoes!D2823))</f>
        <v>ELMONT, G</v>
      </c>
      <c r="K2823" t="str">
        <f t="shared" si="88"/>
        <v>ATTAF</v>
      </c>
      <c r="L2823" t="str">
        <f>UPPER(anotacoes!H2823)</f>
        <v>DISPLACEMENT</v>
      </c>
      <c r="M2823" t="str">
        <f>IF(OR(L2823="ATTACK",L2823="FINTA"),"&lt;TECNICA&gt;",UPPER(anotacoes!I2823))</f>
        <v>2-3 STEP HESITANT LEFT</v>
      </c>
      <c r="N2823" t="str">
        <f>IF(OR(L2823="ATTACK",L2823="FINTA"),UPPER(anotacoes!I2823),"")</f>
        <v/>
      </c>
      <c r="O2823" s="6" t="str">
        <f>IF(anotacoes!N2823=0,"",anotacoes!N2823)</f>
        <v/>
      </c>
      <c r="P2823" t="str">
        <f>IF(anotacoes!M2823=0,"",UPPER(anotacoes!M2823))</f>
        <v/>
      </c>
      <c r="Q2823" t="str">
        <f t="shared" si="89"/>
        <v>INSERT INTO CONVERSAO_LUTA_ACAO (cd_conversao, id_luta, sequencia, momento_inicio, momento_fim, quem_faz, quem_sofre, acao_tipo, acao, tecnica, direcao, pontuacao) VALUES (1, 43, 20, TRIM(' 00:02:06,766'), TRIM(' 00:02:12,170'), 'ELMONT, G', 'ATTAF', 'DISPLACEMENT', '2-3 STEP HESITANT LEFT', NULL, NULL, NULL)</v>
      </c>
      <c r="R2823" t="s">
        <v>10327</v>
      </c>
    </row>
    <row r="2824" spans="1:18" hidden="1" x14ac:dyDescent="0.25">
      <c r="A2824" s="7">
        <f>anotacoes!D2824</f>
        <v>40833</v>
      </c>
      <c r="B2824" t="str">
        <f>anotacoes!C2824</f>
        <v>GRAND PRIX ABU DHABI 2011</v>
      </c>
      <c r="C2824" t="str">
        <f>anotacoes!E2824</f>
        <v>ELMONT, G</v>
      </c>
      <c r="D2824" t="str">
        <f>anotacoes!F2824</f>
        <v>ATTAF</v>
      </c>
      <c r="E2824" t="s">
        <v>10325</v>
      </c>
      <c r="F2824">
        <f>anotacoes!A2824</f>
        <v>43</v>
      </c>
      <c r="G2824">
        <f>anotacoes!B2824</f>
        <v>21</v>
      </c>
      <c r="H2824" t="str">
        <f>anotacoes!K2824</f>
        <v xml:space="preserve"> 00:02:12,170</v>
      </c>
      <c r="I2824" t="str">
        <f>anotacoes!L2824</f>
        <v xml:space="preserve"> 00:02:18,472</v>
      </c>
      <c r="J2824" t="str">
        <f>IF(L2824="PAUSE",E2824,IF(anotacoes!G2828=conversao_anotacoes!C2824,conversao_anotacoes!C2824,conversao_anotacoes!D2824))</f>
        <v>ELMONT, G</v>
      </c>
      <c r="K2824" t="str">
        <f t="shared" si="88"/>
        <v>ATTAF</v>
      </c>
      <c r="L2824" t="str">
        <f>UPPER(anotacoes!H2824)</f>
        <v>DISPLACEMENT</v>
      </c>
      <c r="M2824" t="str">
        <f>IF(OR(L2824="ATTACK",L2824="FINTA"),"&lt;TECNICA&gt;",UPPER(anotacoes!I2824))</f>
        <v>TRY TO GRIP WITH CONTACT</v>
      </c>
      <c r="N2824" t="str">
        <f>IF(OR(L2824="ATTACK",L2824="FINTA"),UPPER(anotacoes!I2824),"")</f>
        <v/>
      </c>
      <c r="O2824" s="6" t="str">
        <f>IF(anotacoes!N2824=0,"",anotacoes!N2824)</f>
        <v/>
      </c>
      <c r="P2824" t="str">
        <f>IF(anotacoes!M2824=0,"",UPPER(anotacoes!M2824))</f>
        <v/>
      </c>
      <c r="Q2824" t="str">
        <f t="shared" si="89"/>
        <v>INSERT INTO CONVERSAO_LUTA_ACAO (cd_conversao, id_luta, sequencia, momento_inicio, momento_fim, quem_faz, quem_sofre, acao_tipo, acao, tecnica, direcao, pontuacao) VALUES (1, 43, 21, TRIM(' 00:02:12,170'), TRIM(' 00:02:18,472'), 'ELMONT, G', 'ATTAF', 'DISPLACEMENT', 'TRY TO GRIP WITH CONTACT', NULL, NULL, NULL)</v>
      </c>
      <c r="R2824" t="s">
        <v>10327</v>
      </c>
    </row>
    <row r="2825" spans="1:18" hidden="1" x14ac:dyDescent="0.25">
      <c r="A2825" s="7">
        <f>anotacoes!D2825</f>
        <v>40833</v>
      </c>
      <c r="B2825" t="str">
        <f>anotacoes!C2825</f>
        <v>GRAND PRIX ABU DHABI 2011</v>
      </c>
      <c r="C2825" t="str">
        <f>anotacoes!E2825</f>
        <v>ELMONT, G</v>
      </c>
      <c r="D2825" t="str">
        <f>anotacoes!F2825</f>
        <v>ATTAF</v>
      </c>
      <c r="E2825" t="s">
        <v>10325</v>
      </c>
      <c r="F2825">
        <f>anotacoes!A2825</f>
        <v>43</v>
      </c>
      <c r="G2825">
        <f>anotacoes!B2825</f>
        <v>22</v>
      </c>
      <c r="H2825" t="str">
        <f>anotacoes!K2825</f>
        <v xml:space="preserve"> 00:02:18,639</v>
      </c>
      <c r="I2825" t="str">
        <f>anotacoes!L2825</f>
        <v xml:space="preserve"> 00:02:21,233</v>
      </c>
      <c r="J2825" t="str">
        <f>IF(L2825="PAUSE",E2825,IF(anotacoes!G2829=conversao_anotacoes!C2825,conversao_anotacoes!C2825,conversao_anotacoes!D2825))</f>
        <v>ELMONT, G</v>
      </c>
      <c r="K2825" t="str">
        <f t="shared" si="88"/>
        <v>ATTAF</v>
      </c>
      <c r="L2825" t="str">
        <f>UPPER(anotacoes!H2825)</f>
        <v>GRIP TIME</v>
      </c>
      <c r="M2825" t="str">
        <f>IF(OR(L2825="ATTACK",L2825="FINTA"),"&lt;TECNICA&gt;",UPPER(anotacoes!I2825))</f>
        <v>RIGHT COLLAR</v>
      </c>
      <c r="N2825" t="str">
        <f>IF(OR(L2825="ATTACK",L2825="FINTA"),UPPER(anotacoes!I2825),"")</f>
        <v/>
      </c>
      <c r="O2825" s="6" t="str">
        <f>IF(anotacoes!N2825=0,"",anotacoes!N2825)</f>
        <v/>
      </c>
      <c r="P2825" t="str">
        <f>IF(anotacoes!M2825=0,"",UPPER(anotacoes!M2825))</f>
        <v/>
      </c>
      <c r="Q2825" t="str">
        <f t="shared" si="89"/>
        <v>INSERT INTO CONVERSAO_LUTA_ACAO (cd_conversao, id_luta, sequencia, momento_inicio, momento_fim, quem_faz, quem_sofre, acao_tipo, acao, tecnica, direcao, pontuacao) VALUES (1, 43, 22, TRIM(' 00:02:18,639'), TRIM(' 00:02:21,233'), 'ELMONT, G', 'ATTAF', 'GRIP TIME', 'RIGHT COLLAR', NULL, NULL, NULL)</v>
      </c>
      <c r="R2825" t="s">
        <v>10327</v>
      </c>
    </row>
    <row r="2826" spans="1:18" hidden="1" x14ac:dyDescent="0.25">
      <c r="A2826" s="7">
        <f>anotacoes!D2826</f>
        <v>40833</v>
      </c>
      <c r="B2826" t="str">
        <f>anotacoes!C2826</f>
        <v>GRAND PRIX ABU DHABI 2011</v>
      </c>
      <c r="C2826" t="str">
        <f>anotacoes!E2826</f>
        <v>ELMONT, G</v>
      </c>
      <c r="D2826" t="str">
        <f>anotacoes!F2826</f>
        <v>ATTAF</v>
      </c>
      <c r="E2826" t="s">
        <v>10325</v>
      </c>
      <c r="F2826">
        <f>anotacoes!A2826</f>
        <v>43</v>
      </c>
      <c r="G2826">
        <f>anotacoes!B2826</f>
        <v>23</v>
      </c>
      <c r="H2826" t="str">
        <f>anotacoes!K2826</f>
        <v xml:space="preserve"> 00:02:21,233</v>
      </c>
      <c r="I2826" t="str">
        <f>anotacoes!L2826</f>
        <v xml:space="preserve"> 00:02:23,205</v>
      </c>
      <c r="J2826" t="str">
        <f>IF(L2826="PAUSE",E2826,IF(anotacoes!G2830=conversao_anotacoes!C2826,conversao_anotacoes!C2826,conversao_anotacoes!D2826))</f>
        <v>ELMONT, G</v>
      </c>
      <c r="K2826" t="str">
        <f t="shared" si="88"/>
        <v>ATTAF</v>
      </c>
      <c r="L2826" t="str">
        <f>UPPER(anotacoes!H2826)</f>
        <v>GRIP TIME</v>
      </c>
      <c r="M2826" t="str">
        <f>IF(OR(L2826="ATTACK",L2826="FINTA"),"&lt;TECNICA&gt;",UPPER(anotacoes!I2826))</f>
        <v>RIGHT COLLAR LEFT SLEEVE</v>
      </c>
      <c r="N2826" t="str">
        <f>IF(OR(L2826="ATTACK",L2826="FINTA"),UPPER(anotacoes!I2826),"")</f>
        <v/>
      </c>
      <c r="O2826" s="6" t="str">
        <f>IF(anotacoes!N2826=0,"",anotacoes!N2826)</f>
        <v/>
      </c>
      <c r="P2826" t="str">
        <f>IF(anotacoes!M2826=0,"",UPPER(anotacoes!M2826))</f>
        <v/>
      </c>
      <c r="Q2826" t="str">
        <f t="shared" si="89"/>
        <v>INSERT INTO CONVERSAO_LUTA_ACAO (cd_conversao, id_luta, sequencia, momento_inicio, momento_fim, quem_faz, quem_sofre, acao_tipo, acao, tecnica, direcao, pontuacao) VALUES (1, 43, 23, TRIM(' 00:02:21,233'), TRIM(' 00:02:23,205'), 'ELMONT, G', 'ATTAF', 'GRIP TIME', 'RIGHT COLLAR LEFT SLEEVE', NULL, NULL, NULL)</v>
      </c>
      <c r="R2826" t="s">
        <v>10327</v>
      </c>
    </row>
    <row r="2827" spans="1:18" hidden="1" x14ac:dyDescent="0.25">
      <c r="A2827" s="7">
        <f>anotacoes!D2827</f>
        <v>40833</v>
      </c>
      <c r="B2827" t="str">
        <f>anotacoes!C2827</f>
        <v>GRAND PRIX ABU DHABI 2011</v>
      </c>
      <c r="C2827" t="str">
        <f>anotacoes!E2827</f>
        <v>ELMONT, G</v>
      </c>
      <c r="D2827" t="str">
        <f>anotacoes!F2827</f>
        <v>ATTAF</v>
      </c>
      <c r="E2827" t="s">
        <v>10325</v>
      </c>
      <c r="F2827">
        <f>anotacoes!A2827</f>
        <v>43</v>
      </c>
      <c r="G2827">
        <f>anotacoes!B2827</f>
        <v>24</v>
      </c>
      <c r="H2827" t="str">
        <f>anotacoes!K2827</f>
        <v xml:space="preserve"> 00:02:23,205</v>
      </c>
      <c r="I2827" t="str">
        <f>anotacoes!L2827</f>
        <v xml:space="preserve"> 00:02:23,205</v>
      </c>
      <c r="J2827" t="str">
        <f>IF(L2827="PAUSE",E2827,IF(anotacoes!G2831=conversao_anotacoes!C2827,conversao_anotacoes!C2827,conversao_anotacoes!D2827))</f>
        <v>ELMONT, G</v>
      </c>
      <c r="K2827" t="str">
        <f t="shared" si="88"/>
        <v>ATTAF</v>
      </c>
      <c r="L2827" t="str">
        <f>UPPER(anotacoes!H2827)</f>
        <v>ATTACK</v>
      </c>
      <c r="M2827" t="str">
        <f>IF(OR(L2827="ATTACK",L2827="FINTA"),"&lt;TECNICA&gt;",UPPER(anotacoes!I2827))</f>
        <v>&lt;TECNICA&gt;</v>
      </c>
      <c r="N2827" t="str">
        <f>IF(OR(L2827="ATTACK",L2827="FINTA"),UPPER(anotacoes!I2827),"")</f>
        <v>KOUCHI GARI</v>
      </c>
      <c r="O2827" s="6">
        <f>IF(anotacoes!N2827=0,"",anotacoes!N2827)</f>
        <v>2</v>
      </c>
      <c r="P2827" t="str">
        <f>IF(anotacoes!M2827=0,"",UPPER(anotacoes!M2827))</f>
        <v/>
      </c>
      <c r="Q2827" t="str">
        <f t="shared" si="89"/>
        <v>INSERT INTO CONVERSAO_LUTA_ACAO (cd_conversao, id_luta, sequencia, momento_inicio, momento_fim, quem_faz, quem_sofre, acao_tipo, acao, tecnica, direcao, pontuacao) VALUES (1, 43, 24, TRIM(' 00:02:23,205'), TRIM(' 00:02:23,205'), 'ELMONT, G', 'ATTAF', 'ATTACK', '&lt;TECNICA&gt;', 'KOUCHI GARI', 2, NULL)</v>
      </c>
      <c r="R2827" t="s">
        <v>10327</v>
      </c>
    </row>
    <row r="2828" spans="1:18" hidden="1" x14ac:dyDescent="0.25">
      <c r="A2828" s="7">
        <f>anotacoes!D2828</f>
        <v>40833</v>
      </c>
      <c r="B2828" t="str">
        <f>anotacoes!C2828</f>
        <v>GRAND PRIX ABU DHABI 2011</v>
      </c>
      <c r="C2828" t="str">
        <f>anotacoes!E2828</f>
        <v>ELMONT, G</v>
      </c>
      <c r="D2828" t="str">
        <f>anotacoes!F2828</f>
        <v>ATTAF</v>
      </c>
      <c r="E2828" t="s">
        <v>10325</v>
      </c>
      <c r="F2828">
        <f>anotacoes!A2828</f>
        <v>43</v>
      </c>
      <c r="G2828">
        <f>anotacoes!B2828</f>
        <v>25</v>
      </c>
      <c r="H2828" t="str">
        <f>anotacoes!K2828</f>
        <v xml:space="preserve"> 00:02:23,205</v>
      </c>
      <c r="I2828" t="str">
        <f>anotacoes!L2828</f>
        <v xml:space="preserve"> 00:02:28,963</v>
      </c>
      <c r="J2828" t="str">
        <f>IF(L2828="PAUSE",E2828,IF(anotacoes!G2832=conversao_anotacoes!C2828,conversao_anotacoes!C2828,conversao_anotacoes!D2828))</f>
        <v>ELMONT, G</v>
      </c>
      <c r="K2828" t="str">
        <f t="shared" si="88"/>
        <v>ATTAF</v>
      </c>
      <c r="L2828" t="str">
        <f>UPPER(anotacoes!H2828)</f>
        <v>GRIP TIME</v>
      </c>
      <c r="M2828" t="str">
        <f>IF(OR(L2828="ATTACK",L2828="FINTA"),"&lt;TECNICA&gt;",UPPER(anotacoes!I2828))</f>
        <v>RIGHT COLLAR LEFT SLEEVE</v>
      </c>
      <c r="N2828" t="str">
        <f>IF(OR(L2828="ATTACK",L2828="FINTA"),UPPER(anotacoes!I2828),"")</f>
        <v/>
      </c>
      <c r="O2828" s="6" t="str">
        <f>IF(anotacoes!N2828=0,"",anotacoes!N2828)</f>
        <v/>
      </c>
      <c r="P2828" t="str">
        <f>IF(anotacoes!M2828=0,"",UPPER(anotacoes!M2828))</f>
        <v/>
      </c>
      <c r="Q2828" t="str">
        <f t="shared" si="89"/>
        <v>INSERT INTO CONVERSAO_LUTA_ACAO (cd_conversao, id_luta, sequencia, momento_inicio, momento_fim, quem_faz, quem_sofre, acao_tipo, acao, tecnica, direcao, pontuacao) VALUES (1, 43, 25, TRIM(' 00:02:23,205'), TRIM(' 00:02:28,963'), 'ELMONT, G', 'ATTAF', 'GRIP TIME', 'RIGHT COLLAR LEFT SLEEVE', NULL, NULL, NULL)</v>
      </c>
      <c r="R2828" t="s">
        <v>10327</v>
      </c>
    </row>
    <row r="2829" spans="1:18" hidden="1" x14ac:dyDescent="0.25">
      <c r="A2829" s="7">
        <f>anotacoes!D2829</f>
        <v>40833</v>
      </c>
      <c r="B2829" t="str">
        <f>anotacoes!C2829</f>
        <v>GRAND PRIX ABU DHABI 2011</v>
      </c>
      <c r="C2829" t="str">
        <f>anotacoes!E2829</f>
        <v>ELMONT, G</v>
      </c>
      <c r="D2829" t="str">
        <f>anotacoes!F2829</f>
        <v>ATTAF</v>
      </c>
      <c r="E2829" t="s">
        <v>10325</v>
      </c>
      <c r="F2829">
        <f>anotacoes!A2829</f>
        <v>43</v>
      </c>
      <c r="G2829">
        <f>anotacoes!B2829</f>
        <v>26</v>
      </c>
      <c r="H2829" t="str">
        <f>anotacoes!K2829</f>
        <v xml:space="preserve"> 00:02:29,122</v>
      </c>
      <c r="I2829" t="str">
        <f>anotacoes!L2829</f>
        <v xml:space="preserve"> 00:02:33,816</v>
      </c>
      <c r="J2829" t="str">
        <f>IF(L2829="PAUSE",E2829,IF(anotacoes!G2833=conversao_anotacoes!C2829,conversao_anotacoes!C2829,conversao_anotacoes!D2829))</f>
        <v>ELMONT, G</v>
      </c>
      <c r="K2829" t="str">
        <f t="shared" si="88"/>
        <v>ATTAF</v>
      </c>
      <c r="L2829" t="str">
        <f>UPPER(anotacoes!H2829)</f>
        <v>GRIP TIME</v>
      </c>
      <c r="M2829" t="str">
        <f>IF(OR(L2829="ATTACK",L2829="FINTA"),"&lt;TECNICA&gt;",UPPER(anotacoes!I2829))</f>
        <v>LEFT SLEEVE</v>
      </c>
      <c r="N2829" t="str">
        <f>IF(OR(L2829="ATTACK",L2829="FINTA"),UPPER(anotacoes!I2829),"")</f>
        <v/>
      </c>
      <c r="O2829" s="6" t="str">
        <f>IF(anotacoes!N2829=0,"",anotacoes!N2829)</f>
        <v/>
      </c>
      <c r="P2829" t="str">
        <f>IF(anotacoes!M2829=0,"",UPPER(anotacoes!M2829))</f>
        <v/>
      </c>
      <c r="Q2829" t="str">
        <f t="shared" si="89"/>
        <v>INSERT INTO CONVERSAO_LUTA_ACAO (cd_conversao, id_luta, sequencia, momento_inicio, momento_fim, quem_faz, quem_sofre, acao_tipo, acao, tecnica, direcao, pontuacao) VALUES (1, 43, 26, TRIM(' 00:02:29,122'), TRIM(' 00:02:33,816'), 'ELMONT, G', 'ATTAF', 'GRIP TIME', 'LEFT SLEEVE', NULL, NULL, NULL)</v>
      </c>
      <c r="R2829" t="s">
        <v>10327</v>
      </c>
    </row>
    <row r="2830" spans="1:18" hidden="1" x14ac:dyDescent="0.25">
      <c r="A2830" s="7">
        <f>anotacoes!D2830</f>
        <v>40833</v>
      </c>
      <c r="B2830" t="str">
        <f>anotacoes!C2830</f>
        <v>GRAND PRIX ABU DHABI 2011</v>
      </c>
      <c r="C2830" t="str">
        <f>anotacoes!E2830</f>
        <v>ELMONT, G</v>
      </c>
      <c r="D2830" t="str">
        <f>anotacoes!F2830</f>
        <v>ATTAF</v>
      </c>
      <c r="E2830" t="s">
        <v>10325</v>
      </c>
      <c r="F2830">
        <f>anotacoes!A2830</f>
        <v>43</v>
      </c>
      <c r="G2830">
        <f>anotacoes!B2830</f>
        <v>27</v>
      </c>
      <c r="H2830" t="str">
        <f>anotacoes!K2830</f>
        <v xml:space="preserve"> 00:02:33,816</v>
      </c>
      <c r="I2830" t="str">
        <f>anotacoes!L2830</f>
        <v xml:space="preserve"> 00:02:35,214</v>
      </c>
      <c r="J2830" t="str">
        <f>IF(L2830="PAUSE",E2830,IF(anotacoes!G2834=conversao_anotacoes!C2830,conversao_anotacoes!C2830,conversao_anotacoes!D2830))</f>
        <v>ELMONT, G</v>
      </c>
      <c r="K2830" t="str">
        <f t="shared" si="88"/>
        <v>ATTAF</v>
      </c>
      <c r="L2830" t="str">
        <f>UPPER(anotacoes!H2830)</f>
        <v>DISPLACEMENT</v>
      </c>
      <c r="M2830" t="str">
        <f>IF(OR(L2830="ATTACK",L2830="FINTA"),"&lt;TECNICA&gt;",UPPER(anotacoes!I2830))</f>
        <v>TRY TO GRIP WITH CONTACT</v>
      </c>
      <c r="N2830" t="str">
        <f>IF(OR(L2830="ATTACK",L2830="FINTA"),UPPER(anotacoes!I2830),"")</f>
        <v/>
      </c>
      <c r="O2830" s="6" t="str">
        <f>IF(anotacoes!N2830=0,"",anotacoes!N2830)</f>
        <v/>
      </c>
      <c r="P2830" t="str">
        <f>IF(anotacoes!M2830=0,"",UPPER(anotacoes!M2830))</f>
        <v/>
      </c>
      <c r="Q2830" t="str">
        <f t="shared" si="89"/>
        <v>INSERT INTO CONVERSAO_LUTA_ACAO (cd_conversao, id_luta, sequencia, momento_inicio, momento_fim, quem_faz, quem_sofre, acao_tipo, acao, tecnica, direcao, pontuacao) VALUES (1, 43, 27, TRIM(' 00:02:33,816'), TRIM(' 00:02:35,214'), 'ELMONT, G', 'ATTAF', 'DISPLACEMENT', 'TRY TO GRIP WITH CONTACT', NULL, NULL, NULL)</v>
      </c>
      <c r="R2830" t="s">
        <v>10327</v>
      </c>
    </row>
    <row r="2831" spans="1:18" hidden="1" x14ac:dyDescent="0.25">
      <c r="A2831" s="7">
        <f>anotacoes!D2831</f>
        <v>40833</v>
      </c>
      <c r="B2831" t="str">
        <f>anotacoes!C2831</f>
        <v>GRAND PRIX ABU DHABI 2011</v>
      </c>
      <c r="C2831" t="str">
        <f>anotacoes!E2831</f>
        <v>ELMONT, G</v>
      </c>
      <c r="D2831" t="str">
        <f>anotacoes!F2831</f>
        <v>ATTAF</v>
      </c>
      <c r="E2831" t="s">
        <v>10325</v>
      </c>
      <c r="F2831">
        <f>anotacoes!A2831</f>
        <v>43</v>
      </c>
      <c r="G2831">
        <f>anotacoes!B2831</f>
        <v>28</v>
      </c>
      <c r="H2831" t="str">
        <f>anotacoes!K2831</f>
        <v xml:space="preserve"> 00:02:35,214</v>
      </c>
      <c r="I2831" t="str">
        <f>anotacoes!L2831</f>
        <v xml:space="preserve"> 00:02:36,808</v>
      </c>
      <c r="J2831" t="str">
        <f>IF(L2831="PAUSE",E2831,IF(anotacoes!G2835=conversao_anotacoes!C2831,conversao_anotacoes!C2831,conversao_anotacoes!D2831))</f>
        <v>ELMONT, G</v>
      </c>
      <c r="K2831" t="str">
        <f t="shared" si="88"/>
        <v>ATTAF</v>
      </c>
      <c r="L2831" t="str">
        <f>UPPER(anotacoes!H2831)</f>
        <v>GRIP TIME</v>
      </c>
      <c r="M2831" t="str">
        <f>IF(OR(L2831="ATTACK",L2831="FINTA"),"&lt;TECNICA&gt;",UPPER(anotacoes!I2831))</f>
        <v>RIGHT COLLAR LEFT SLEEVE</v>
      </c>
      <c r="N2831" t="str">
        <f>IF(OR(L2831="ATTACK",L2831="FINTA"),UPPER(anotacoes!I2831),"")</f>
        <v/>
      </c>
      <c r="O2831" s="6" t="str">
        <f>IF(anotacoes!N2831=0,"",anotacoes!N2831)</f>
        <v/>
      </c>
      <c r="P2831" t="str">
        <f>IF(anotacoes!M2831=0,"",UPPER(anotacoes!M2831))</f>
        <v/>
      </c>
      <c r="Q2831" t="str">
        <f t="shared" si="89"/>
        <v>INSERT INTO CONVERSAO_LUTA_ACAO (cd_conversao, id_luta, sequencia, momento_inicio, momento_fim, quem_faz, quem_sofre, acao_tipo, acao, tecnica, direcao, pontuacao) VALUES (1, 43, 28, TRIM(' 00:02:35,214'), TRIM(' 00:02:36,808'), 'ELMONT, G', 'ATTAF', 'GRIP TIME', 'RIGHT COLLAR LEFT SLEEVE', NULL, NULL, NULL)</v>
      </c>
      <c r="R2831" t="s">
        <v>10327</v>
      </c>
    </row>
    <row r="2832" spans="1:18" hidden="1" x14ac:dyDescent="0.25">
      <c r="A2832" s="7">
        <f>anotacoes!D2832</f>
        <v>40833</v>
      </c>
      <c r="B2832" t="str">
        <f>anotacoes!C2832</f>
        <v>GRAND PRIX ABU DHABI 2011</v>
      </c>
      <c r="C2832" t="str">
        <f>anotacoes!E2832</f>
        <v>ELMONT, G</v>
      </c>
      <c r="D2832" t="str">
        <f>anotacoes!F2832</f>
        <v>ATTAF</v>
      </c>
      <c r="E2832" t="s">
        <v>10325</v>
      </c>
      <c r="F2832">
        <f>anotacoes!A2832</f>
        <v>43</v>
      </c>
      <c r="G2832">
        <f>anotacoes!B2832</f>
        <v>29</v>
      </c>
      <c r="H2832" t="str">
        <f>anotacoes!K2832</f>
        <v xml:space="preserve"> 00:02:36,808</v>
      </c>
      <c r="I2832" t="str">
        <f>anotacoes!L2832</f>
        <v xml:space="preserve"> 00:02:36,808</v>
      </c>
      <c r="J2832" t="str">
        <f>IF(L2832="PAUSE",E2832,IF(anotacoes!G2836=conversao_anotacoes!C2832,conversao_anotacoes!C2832,conversao_anotacoes!D2832))</f>
        <v>ELMONT, G</v>
      </c>
      <c r="K2832" t="str">
        <f t="shared" si="88"/>
        <v>ATTAF</v>
      </c>
      <c r="L2832" t="str">
        <f>UPPER(anotacoes!H2832)</f>
        <v>DEFENSE</v>
      </c>
      <c r="M2832" t="str">
        <f>IF(OR(L2832="ATTACK",L2832="FINTA"),"&lt;TECNICA&gt;",UPPER(anotacoes!I2832))</f>
        <v>USING BODY MASS</v>
      </c>
      <c r="N2832" t="str">
        <f>IF(OR(L2832="ATTACK",L2832="FINTA"),UPPER(anotacoes!I2832),"")</f>
        <v/>
      </c>
      <c r="O2832" s="6" t="str">
        <f>IF(anotacoes!N2832=0,"",anotacoes!N2832)</f>
        <v/>
      </c>
      <c r="P2832" t="str">
        <f>IF(anotacoes!M2832=0,"",UPPER(anotacoes!M2832))</f>
        <v/>
      </c>
      <c r="Q2832" t="str">
        <f t="shared" si="89"/>
        <v>INSERT INTO CONVERSAO_LUTA_ACAO (cd_conversao, id_luta, sequencia, momento_inicio, momento_fim, quem_faz, quem_sofre, acao_tipo, acao, tecnica, direcao, pontuacao) VALUES (1, 43, 29, TRIM(' 00:02:36,808'), TRIM(' 00:02:36,808'), 'ELMONT, G', 'ATTAF', 'DEFENSE', 'USING BODY MASS', NULL, NULL, NULL)</v>
      </c>
      <c r="R2832" t="s">
        <v>10327</v>
      </c>
    </row>
    <row r="2833" spans="1:18" hidden="1" x14ac:dyDescent="0.25">
      <c r="A2833" s="7">
        <f>anotacoes!D2833</f>
        <v>40833</v>
      </c>
      <c r="B2833" t="str">
        <f>anotacoes!C2833</f>
        <v>GRAND PRIX ABU DHABI 2011</v>
      </c>
      <c r="C2833" t="str">
        <f>anotacoes!E2833</f>
        <v>ELMONT, G</v>
      </c>
      <c r="D2833" t="str">
        <f>anotacoes!F2833</f>
        <v>ATTAF</v>
      </c>
      <c r="E2833" t="s">
        <v>10325</v>
      </c>
      <c r="F2833">
        <f>anotacoes!A2833</f>
        <v>43</v>
      </c>
      <c r="G2833">
        <f>anotacoes!B2833</f>
        <v>30</v>
      </c>
      <c r="H2833" t="str">
        <f>anotacoes!K2833</f>
        <v xml:space="preserve"> 00:02:36,808</v>
      </c>
      <c r="I2833" t="str">
        <f>anotacoes!L2833</f>
        <v xml:space="preserve"> 00:03:21,698</v>
      </c>
      <c r="J2833" t="str">
        <f>IF(L2833="PAUSE",E2833,IF(anotacoes!G2837=conversao_anotacoes!C2833,conversao_anotacoes!C2833,conversao_anotacoes!D2833))</f>
        <v>ELMONT, G</v>
      </c>
      <c r="K2833" t="str">
        <f t="shared" si="88"/>
        <v>ATTAF</v>
      </c>
      <c r="L2833" t="str">
        <f>UPPER(anotacoes!H2833)</f>
        <v>GROUNDWORK COMBAT</v>
      </c>
      <c r="M2833" t="str">
        <f>IF(OR(L2833="ATTACK",L2833="FINTA"),"&lt;TECNICA&gt;",UPPER(anotacoes!I2833))</f>
        <v>DEFENSIVE POSITION</v>
      </c>
      <c r="N2833" t="str">
        <f>IF(OR(L2833="ATTACK",L2833="FINTA"),UPPER(anotacoes!I2833),"")</f>
        <v/>
      </c>
      <c r="O2833" s="6" t="str">
        <f>IF(anotacoes!N2833=0,"",anotacoes!N2833)</f>
        <v/>
      </c>
      <c r="P2833" t="str">
        <f>IF(anotacoes!M2833=0,"",UPPER(anotacoes!M2833))</f>
        <v/>
      </c>
      <c r="Q2833" t="str">
        <f t="shared" si="89"/>
        <v>INSERT INTO CONVERSAO_LUTA_ACAO (cd_conversao, id_luta, sequencia, momento_inicio, momento_fim, quem_faz, quem_sofre, acao_tipo, acao, tecnica, direcao, pontuacao) VALUES (1, 43, 30, TRIM(' 00:02:36,808'), TRIM(' 00:03:21,698'), 'ELMONT, G', 'ATTAF', 'GROUNDWORK COMBAT', 'DEFENSIVE POSITION', NULL, NULL, NULL)</v>
      </c>
      <c r="R2833" t="s">
        <v>10327</v>
      </c>
    </row>
    <row r="2834" spans="1:18" hidden="1" x14ac:dyDescent="0.25">
      <c r="A2834" s="7">
        <f>anotacoes!D2834</f>
        <v>40833</v>
      </c>
      <c r="B2834" t="str">
        <f>anotacoes!C2834</f>
        <v>GRAND PRIX ABU DHABI 2011</v>
      </c>
      <c r="C2834" t="str">
        <f>anotacoes!E2834</f>
        <v>ELMONT, G</v>
      </c>
      <c r="D2834" t="str">
        <f>anotacoes!F2834</f>
        <v>ATTAF</v>
      </c>
      <c r="E2834" t="s">
        <v>10325</v>
      </c>
      <c r="F2834">
        <f>anotacoes!A2834</f>
        <v>43</v>
      </c>
      <c r="G2834">
        <f>anotacoes!B2834</f>
        <v>31</v>
      </c>
      <c r="H2834" t="str">
        <f>anotacoes!K2834</f>
        <v xml:space="preserve"> 00:03:21,868</v>
      </c>
      <c r="I2834" t="str">
        <f>anotacoes!L2834</f>
        <v xml:space="preserve"> 00:03:31,434</v>
      </c>
      <c r="J2834" t="str">
        <f>IF(L2834="PAUSE",E2834,IF(anotacoes!G2838=conversao_anotacoes!C2834,conversao_anotacoes!C2834,conversao_anotacoes!D2834))</f>
        <v>&lt;ARBITRO_DESCONHECIDO&gt;</v>
      </c>
      <c r="K2834" t="str">
        <f t="shared" si="88"/>
        <v/>
      </c>
      <c r="L2834" t="str">
        <f>UPPER(anotacoes!H2834)</f>
        <v>PAUSE</v>
      </c>
      <c r="M2834" t="str">
        <f>IF(OR(L2834="ATTACK",L2834="FINTA"),"&lt;TECNICA&gt;",UPPER(anotacoes!I2834))</f>
        <v>&lt;NAO_CLASSIFICADO&gt;</v>
      </c>
      <c r="N2834" t="str">
        <f>IF(OR(L2834="ATTACK",L2834="FINTA"),UPPER(anotacoes!I2834),"")</f>
        <v/>
      </c>
      <c r="O2834" s="6" t="str">
        <f>IF(anotacoes!N2834=0,"",anotacoes!N2834)</f>
        <v/>
      </c>
      <c r="P2834" t="str">
        <f>IF(anotacoes!M2834=0,"",UPPER(anotacoes!M2834))</f>
        <v/>
      </c>
      <c r="Q2834" t="str">
        <f t="shared" si="89"/>
        <v>INSERT INTO CONVERSAO_LUTA_ACAO (cd_conversao, id_luta, sequencia, momento_inicio, momento_fim, quem_faz, quem_sofre, acao_tipo, acao, tecnica, direcao, pontuacao) VALUES (1, 43, 31, TRIM(' 00:03:21,868'), TRIM(' 00:03:31,434'), '&lt;ARBITRO_DESCONHECIDO&gt;', '', 'PAUSE', '&lt;NAO_CLASSIFICADO&gt;', NULL, NULL, NULL)</v>
      </c>
      <c r="R2834" t="s">
        <v>10327</v>
      </c>
    </row>
    <row r="2835" spans="1:18" hidden="1" x14ac:dyDescent="0.25">
      <c r="A2835" s="7">
        <f>anotacoes!D2835</f>
        <v>40833</v>
      </c>
      <c r="B2835" t="str">
        <f>anotacoes!C2835</f>
        <v>GRAND PRIX ABU DHABI 2011</v>
      </c>
      <c r="C2835" t="str">
        <f>anotacoes!E2835</f>
        <v>ELMONT, G</v>
      </c>
      <c r="D2835" t="str">
        <f>anotacoes!F2835</f>
        <v>ATTAF</v>
      </c>
      <c r="E2835" t="s">
        <v>10325</v>
      </c>
      <c r="F2835">
        <f>anotacoes!A2835</f>
        <v>43</v>
      </c>
      <c r="G2835">
        <f>anotacoes!B2835</f>
        <v>32</v>
      </c>
      <c r="H2835" t="str">
        <f>anotacoes!K2835</f>
        <v xml:space="preserve"> 00:03:31,585</v>
      </c>
      <c r="I2835" t="str">
        <f>anotacoes!L2835</f>
        <v xml:space="preserve"> 00:03:34,142</v>
      </c>
      <c r="J2835" t="str">
        <f>IF(L2835="PAUSE",E2835,IF(anotacoes!G2839=conversao_anotacoes!C2835,conversao_anotacoes!C2835,conversao_anotacoes!D2835))</f>
        <v>ELMONT, G</v>
      </c>
      <c r="K2835" t="str">
        <f t="shared" si="88"/>
        <v>ATTAF</v>
      </c>
      <c r="L2835" t="str">
        <f>UPPER(anotacoes!H2835)</f>
        <v>DISPLACEMENT</v>
      </c>
      <c r="M2835" t="str">
        <f>IF(OR(L2835="ATTACK",L2835="FINTA"),"&lt;TECNICA&gt;",UPPER(anotacoes!I2835))</f>
        <v>CIRCULAR RIGHT</v>
      </c>
      <c r="N2835" t="str">
        <f>IF(OR(L2835="ATTACK",L2835="FINTA"),UPPER(anotacoes!I2835),"")</f>
        <v/>
      </c>
      <c r="O2835" s="6" t="str">
        <f>IF(anotacoes!N2835=0,"",anotacoes!N2835)</f>
        <v/>
      </c>
      <c r="P2835" t="str">
        <f>IF(anotacoes!M2835=0,"",UPPER(anotacoes!M2835))</f>
        <v/>
      </c>
      <c r="Q2835" t="str">
        <f t="shared" si="89"/>
        <v>INSERT INTO CONVERSAO_LUTA_ACAO (cd_conversao, id_luta, sequencia, momento_inicio, momento_fim, quem_faz, quem_sofre, acao_tipo, acao, tecnica, direcao, pontuacao) VALUES (1, 43, 32, TRIM(' 00:03:31,585'), TRIM(' 00:03:34,142'), 'ELMONT, G', 'ATTAF', 'DISPLACEMENT', 'CIRCULAR RIGHT', NULL, NULL, NULL)</v>
      </c>
      <c r="R2835" t="s">
        <v>10327</v>
      </c>
    </row>
    <row r="2836" spans="1:18" hidden="1" x14ac:dyDescent="0.25">
      <c r="A2836" s="7">
        <f>anotacoes!D2836</f>
        <v>40833</v>
      </c>
      <c r="B2836" t="str">
        <f>anotacoes!C2836</f>
        <v>GRAND PRIX ABU DHABI 2011</v>
      </c>
      <c r="C2836" t="str">
        <f>anotacoes!E2836</f>
        <v>ELMONT, G</v>
      </c>
      <c r="D2836" t="str">
        <f>anotacoes!F2836</f>
        <v>ATTAF</v>
      </c>
      <c r="E2836" t="s">
        <v>10325</v>
      </c>
      <c r="F2836">
        <f>anotacoes!A2836</f>
        <v>43</v>
      </c>
      <c r="G2836">
        <f>anotacoes!B2836</f>
        <v>33</v>
      </c>
      <c r="H2836" t="str">
        <f>anotacoes!K2836</f>
        <v xml:space="preserve"> 00:03:34,142</v>
      </c>
      <c r="I2836" t="str">
        <f>anotacoes!L2836</f>
        <v xml:space="preserve"> 00:03:35,794</v>
      </c>
      <c r="J2836" t="str">
        <f>IF(L2836="PAUSE",E2836,IF(anotacoes!G2840=conversao_anotacoes!C2836,conversao_anotacoes!C2836,conversao_anotacoes!D2836))</f>
        <v>ELMONT, G</v>
      </c>
      <c r="K2836" t="str">
        <f t="shared" si="88"/>
        <v>ATTAF</v>
      </c>
      <c r="L2836" t="str">
        <f>UPPER(anotacoes!H2836)</f>
        <v>DISPLACEMENT</v>
      </c>
      <c r="M2836" t="str">
        <f>IF(OR(L2836="ATTACK",L2836="FINTA"),"&lt;TECNICA&gt;",UPPER(anotacoes!I2836))</f>
        <v>2-3 STEP HESITANT LEFT</v>
      </c>
      <c r="N2836" t="str">
        <f>IF(OR(L2836="ATTACK",L2836="FINTA"),UPPER(anotacoes!I2836),"")</f>
        <v/>
      </c>
      <c r="O2836" s="6" t="str">
        <f>IF(anotacoes!N2836=0,"",anotacoes!N2836)</f>
        <v/>
      </c>
      <c r="P2836" t="str">
        <f>IF(anotacoes!M2836=0,"",UPPER(anotacoes!M2836))</f>
        <v/>
      </c>
      <c r="Q2836" t="str">
        <f t="shared" si="89"/>
        <v>INSERT INTO CONVERSAO_LUTA_ACAO (cd_conversao, id_luta, sequencia, momento_inicio, momento_fim, quem_faz, quem_sofre, acao_tipo, acao, tecnica, direcao, pontuacao) VALUES (1, 43, 33, TRIM(' 00:03:34,142'), TRIM(' 00:03:35,794'), 'ELMONT, G', 'ATTAF', 'DISPLACEMENT', '2-3 STEP HESITANT LEFT', NULL, NULL, NULL)</v>
      </c>
      <c r="R2836" t="s">
        <v>10327</v>
      </c>
    </row>
    <row r="2837" spans="1:18" hidden="1" x14ac:dyDescent="0.25">
      <c r="A2837" s="7">
        <f>anotacoes!D2837</f>
        <v>40833</v>
      </c>
      <c r="B2837" t="str">
        <f>anotacoes!C2837</f>
        <v>GRAND PRIX ABU DHABI 2011</v>
      </c>
      <c r="C2837" t="str">
        <f>anotacoes!E2837</f>
        <v>ELMONT, G</v>
      </c>
      <c r="D2837" t="str">
        <f>anotacoes!F2837</f>
        <v>ATTAF</v>
      </c>
      <c r="E2837" t="s">
        <v>10325</v>
      </c>
      <c r="F2837">
        <f>anotacoes!A2837</f>
        <v>43</v>
      </c>
      <c r="G2837">
        <f>anotacoes!B2837</f>
        <v>34</v>
      </c>
      <c r="H2837" t="str">
        <f>anotacoes!K2837</f>
        <v xml:space="preserve"> 00:03:35,947</v>
      </c>
      <c r="I2837" t="str">
        <f>anotacoes!L2837</f>
        <v xml:space="preserve"> 00:03:39,808</v>
      </c>
      <c r="J2837" t="str">
        <f>IF(L2837="PAUSE",E2837,IF(anotacoes!G2841=conversao_anotacoes!C2837,conversao_anotacoes!C2837,conversao_anotacoes!D2837))</f>
        <v>ELMONT, G</v>
      </c>
      <c r="K2837" t="str">
        <f t="shared" si="88"/>
        <v>ATTAF</v>
      </c>
      <c r="L2837" t="str">
        <f>UPPER(anotacoes!H2837)</f>
        <v>DISPLACEMENT</v>
      </c>
      <c r="M2837" t="str">
        <f>IF(OR(L2837="ATTACK",L2837="FINTA"),"&lt;TECNICA&gt;",UPPER(anotacoes!I2837))</f>
        <v>TRY TO GRIP WITH CONTACT</v>
      </c>
      <c r="N2837" t="str">
        <f>IF(OR(L2837="ATTACK",L2837="FINTA"),UPPER(anotacoes!I2837),"")</f>
        <v/>
      </c>
      <c r="O2837" s="6" t="str">
        <f>IF(anotacoes!N2837=0,"",anotacoes!N2837)</f>
        <v/>
      </c>
      <c r="P2837" t="str">
        <f>IF(anotacoes!M2837=0,"",UPPER(anotacoes!M2837))</f>
        <v/>
      </c>
      <c r="Q2837" t="str">
        <f t="shared" si="89"/>
        <v>INSERT INTO CONVERSAO_LUTA_ACAO (cd_conversao, id_luta, sequencia, momento_inicio, momento_fim, quem_faz, quem_sofre, acao_tipo, acao, tecnica, direcao, pontuacao) VALUES (1, 43, 34, TRIM(' 00:03:35,947'), TRIM(' 00:03:39,808'), 'ELMONT, G', 'ATTAF', 'DISPLACEMENT', 'TRY TO GRIP WITH CONTACT', NULL, NULL, NULL)</v>
      </c>
      <c r="R2837" t="s">
        <v>10327</v>
      </c>
    </row>
    <row r="2838" spans="1:18" hidden="1" x14ac:dyDescent="0.25">
      <c r="A2838" s="7">
        <f>anotacoes!D2838</f>
        <v>40833</v>
      </c>
      <c r="B2838" t="str">
        <f>anotacoes!C2838</f>
        <v>GRAND PRIX ABU DHABI 2011</v>
      </c>
      <c r="C2838" t="str">
        <f>anotacoes!E2838</f>
        <v>ELMONT, G</v>
      </c>
      <c r="D2838" t="str">
        <f>anotacoes!F2838</f>
        <v>ATTAF</v>
      </c>
      <c r="E2838" t="s">
        <v>10325</v>
      </c>
      <c r="F2838">
        <f>anotacoes!A2838</f>
        <v>43</v>
      </c>
      <c r="G2838">
        <f>anotacoes!B2838</f>
        <v>35</v>
      </c>
      <c r="H2838" t="str">
        <f>anotacoes!K2838</f>
        <v xml:space="preserve"> 00:03:39,975</v>
      </c>
      <c r="I2838" t="str">
        <f>anotacoes!L2838</f>
        <v xml:space="preserve"> 00:03:49,624</v>
      </c>
      <c r="J2838" t="str">
        <f>IF(L2838="PAUSE",E2838,IF(anotacoes!G2842=conversao_anotacoes!C2838,conversao_anotacoes!C2838,conversao_anotacoes!D2838))</f>
        <v>ELMONT, G</v>
      </c>
      <c r="K2838" t="str">
        <f t="shared" si="88"/>
        <v>ATTAF</v>
      </c>
      <c r="L2838" t="str">
        <f>UPPER(anotacoes!H2838)</f>
        <v>GRIP TIME</v>
      </c>
      <c r="M2838" t="str">
        <f>IF(OR(L2838="ATTACK",L2838="FINTA"),"&lt;TECNICA&gt;",UPPER(anotacoes!I2838))</f>
        <v>RIGHT COLLAR</v>
      </c>
      <c r="N2838" t="str">
        <f>IF(OR(L2838="ATTACK",L2838="FINTA"),UPPER(anotacoes!I2838),"")</f>
        <v/>
      </c>
      <c r="O2838" s="6" t="str">
        <f>IF(anotacoes!N2838=0,"",anotacoes!N2838)</f>
        <v/>
      </c>
      <c r="P2838" t="str">
        <f>IF(anotacoes!M2838=0,"",UPPER(anotacoes!M2838))</f>
        <v/>
      </c>
      <c r="Q2838" t="str">
        <f t="shared" si="89"/>
        <v>INSERT INTO CONVERSAO_LUTA_ACAO (cd_conversao, id_luta, sequencia, momento_inicio, momento_fim, quem_faz, quem_sofre, acao_tipo, acao, tecnica, direcao, pontuacao) VALUES (1, 43, 35, TRIM(' 00:03:39,975'), TRIM(' 00:03:49,624'), 'ELMONT, G', 'ATTAF', 'GRIP TIME', 'RIGHT COLLAR', NULL, NULL, NULL)</v>
      </c>
      <c r="R2838" t="s">
        <v>10327</v>
      </c>
    </row>
    <row r="2839" spans="1:18" hidden="1" x14ac:dyDescent="0.25">
      <c r="A2839" s="7">
        <f>anotacoes!D2839</f>
        <v>40833</v>
      </c>
      <c r="B2839" t="str">
        <f>anotacoes!C2839</f>
        <v>GRAND PRIX ABU DHABI 2011</v>
      </c>
      <c r="C2839" t="str">
        <f>anotacoes!E2839</f>
        <v>ELMONT, G</v>
      </c>
      <c r="D2839" t="str">
        <f>anotacoes!F2839</f>
        <v>ATTAF</v>
      </c>
      <c r="E2839" t="s">
        <v>10325</v>
      </c>
      <c r="F2839">
        <f>anotacoes!A2839</f>
        <v>43</v>
      </c>
      <c r="G2839">
        <f>anotacoes!B2839</f>
        <v>36</v>
      </c>
      <c r="H2839" t="str">
        <f>anotacoes!K2839</f>
        <v xml:space="preserve"> 00:03:49,624</v>
      </c>
      <c r="I2839" t="str">
        <f>anotacoes!L2839</f>
        <v xml:space="preserve"> 00:03:51,103</v>
      </c>
      <c r="J2839" t="str">
        <f>IF(L2839="PAUSE",E2839,IF(anotacoes!G2843=conversao_anotacoes!C2839,conversao_anotacoes!C2839,conversao_anotacoes!D2839))</f>
        <v>ELMONT, G</v>
      </c>
      <c r="K2839" t="str">
        <f t="shared" si="88"/>
        <v>ATTAF</v>
      </c>
      <c r="L2839" t="str">
        <f>UPPER(anotacoes!H2839)</f>
        <v>ATTACK</v>
      </c>
      <c r="M2839" t="str">
        <f>IF(OR(L2839="ATTACK",L2839="FINTA"),"&lt;TECNICA&gt;",UPPER(anotacoes!I2839))</f>
        <v>&lt;TECNICA&gt;</v>
      </c>
      <c r="N2839" t="str">
        <f>IF(OR(L2839="ATTACK",L2839="FINTA"),UPPER(anotacoes!I2839),"")</f>
        <v>UCHIMATA</v>
      </c>
      <c r="O2839" s="6">
        <f>IF(anotacoes!N2839=0,"",anotacoes!N2839)</f>
        <v>4</v>
      </c>
      <c r="P2839" t="str">
        <f>IF(anotacoes!M2839=0,"",UPPER(anotacoes!M2839))</f>
        <v/>
      </c>
      <c r="Q2839" t="str">
        <f t="shared" si="89"/>
        <v>INSERT INTO CONVERSAO_LUTA_ACAO (cd_conversao, id_luta, sequencia, momento_inicio, momento_fim, quem_faz, quem_sofre, acao_tipo, acao, tecnica, direcao, pontuacao) VALUES (1, 43, 36, TRIM(' 00:03:49,624'), TRIM(' 00:03:51,103'), 'ELMONT, G', 'ATTAF', 'ATTACK', '&lt;TECNICA&gt;', 'UCHIMATA', 4, NULL)</v>
      </c>
      <c r="R2839" t="s">
        <v>10327</v>
      </c>
    </row>
    <row r="2840" spans="1:18" hidden="1" x14ac:dyDescent="0.25">
      <c r="A2840" s="7">
        <f>anotacoes!D2840</f>
        <v>40833</v>
      </c>
      <c r="B2840" t="str">
        <f>anotacoes!C2840</f>
        <v>GRAND PRIX ABU DHABI 2011</v>
      </c>
      <c r="C2840" t="str">
        <f>anotacoes!E2840</f>
        <v>ELMONT, G</v>
      </c>
      <c r="D2840" t="str">
        <f>anotacoes!F2840</f>
        <v>ATTAF</v>
      </c>
      <c r="E2840" t="s">
        <v>10325</v>
      </c>
      <c r="F2840">
        <f>anotacoes!A2840</f>
        <v>43</v>
      </c>
      <c r="G2840">
        <f>anotacoes!B2840</f>
        <v>37</v>
      </c>
      <c r="H2840" t="str">
        <f>anotacoes!K2840</f>
        <v xml:space="preserve"> 00:03:51,306</v>
      </c>
      <c r="I2840" t="str">
        <f>anotacoes!L2840</f>
        <v xml:space="preserve"> 00:04:02,414</v>
      </c>
      <c r="J2840" t="str">
        <f>IF(L2840="PAUSE",E2840,IF(anotacoes!G2844=conversao_anotacoes!C2840,conversao_anotacoes!C2840,conversao_anotacoes!D2840))</f>
        <v>&lt;ARBITRO_DESCONHECIDO&gt;</v>
      </c>
      <c r="K2840" t="str">
        <f t="shared" si="88"/>
        <v/>
      </c>
      <c r="L2840" t="str">
        <f>UPPER(anotacoes!H2840)</f>
        <v>PAUSE</v>
      </c>
      <c r="M2840" t="str">
        <f>IF(OR(L2840="ATTACK",L2840="FINTA"),"&lt;TECNICA&gt;",UPPER(anotacoes!I2840))</f>
        <v>&lt;NAO_CLASSIFICADO&gt;</v>
      </c>
      <c r="N2840" t="str">
        <f>IF(OR(L2840="ATTACK",L2840="FINTA"),UPPER(anotacoes!I2840),"")</f>
        <v/>
      </c>
      <c r="O2840" s="6" t="str">
        <f>IF(anotacoes!N2840=0,"",anotacoes!N2840)</f>
        <v/>
      </c>
      <c r="P2840" t="str">
        <f>IF(anotacoes!M2840=0,"",UPPER(anotacoes!M2840))</f>
        <v/>
      </c>
      <c r="Q2840" t="str">
        <f t="shared" si="89"/>
        <v>INSERT INTO CONVERSAO_LUTA_ACAO (cd_conversao, id_luta, sequencia, momento_inicio, momento_fim, quem_faz, quem_sofre, acao_tipo, acao, tecnica, direcao, pontuacao) VALUES (1, 43, 37, TRIM(' 00:03:51,306'), TRIM(' 00:04:02,414'), '&lt;ARBITRO_DESCONHECIDO&gt;', '', 'PAUSE', '&lt;NAO_CLASSIFICADO&gt;', NULL, NULL, NULL)</v>
      </c>
      <c r="R2840" t="s">
        <v>10327</v>
      </c>
    </row>
    <row r="2841" spans="1:18" hidden="1" x14ac:dyDescent="0.25">
      <c r="A2841" s="7">
        <f>anotacoes!D2841</f>
        <v>40833</v>
      </c>
      <c r="B2841" t="str">
        <f>anotacoes!C2841</f>
        <v>GRAND PRIX ABU DHABI 2011</v>
      </c>
      <c r="C2841" t="str">
        <f>anotacoes!E2841</f>
        <v>ELMONT, G</v>
      </c>
      <c r="D2841" t="str">
        <f>anotacoes!F2841</f>
        <v>ATTAF</v>
      </c>
      <c r="E2841" t="s">
        <v>10325</v>
      </c>
      <c r="F2841">
        <f>anotacoes!A2841</f>
        <v>43</v>
      </c>
      <c r="G2841">
        <f>anotacoes!B2841</f>
        <v>38</v>
      </c>
      <c r="H2841" t="str">
        <f>anotacoes!K2841</f>
        <v xml:space="preserve"> 00:04:02,588</v>
      </c>
      <c r="I2841" t="str">
        <f>anotacoes!L2841</f>
        <v xml:space="preserve"> 00:04:04,726</v>
      </c>
      <c r="J2841" t="str">
        <f>IF(L2841="PAUSE",E2841,IF(anotacoes!G2845=conversao_anotacoes!C2841,conversao_anotacoes!C2841,conversao_anotacoes!D2841))</f>
        <v>ELMONT, G</v>
      </c>
      <c r="K2841" t="str">
        <f t="shared" si="88"/>
        <v>ATTAF</v>
      </c>
      <c r="L2841" t="str">
        <f>UPPER(anotacoes!H2841)</f>
        <v>DISPLACEMENT</v>
      </c>
      <c r="M2841" t="str">
        <f>IF(OR(L2841="ATTACK",L2841="FINTA"),"&lt;TECNICA&gt;",UPPER(anotacoes!I2841))</f>
        <v>2-3 STEP HESITANT LEFT</v>
      </c>
      <c r="N2841" t="str">
        <f>IF(OR(L2841="ATTACK",L2841="FINTA"),UPPER(anotacoes!I2841),"")</f>
        <v/>
      </c>
      <c r="O2841" s="6" t="str">
        <f>IF(anotacoes!N2841=0,"",anotacoes!N2841)</f>
        <v/>
      </c>
      <c r="P2841" t="str">
        <f>IF(anotacoes!M2841=0,"",UPPER(anotacoes!M2841))</f>
        <v/>
      </c>
      <c r="Q2841" t="str">
        <f t="shared" si="89"/>
        <v>INSERT INTO CONVERSAO_LUTA_ACAO (cd_conversao, id_luta, sequencia, momento_inicio, momento_fim, quem_faz, quem_sofre, acao_tipo, acao, tecnica, direcao, pontuacao) VALUES (1, 43, 38, TRIM(' 00:04:02,588'), TRIM(' 00:04:04,726'), 'ELMONT, G', 'ATTAF', 'DISPLACEMENT', '2-3 STEP HESITANT LEFT', NULL, NULL, NULL)</v>
      </c>
      <c r="R2841" t="s">
        <v>10327</v>
      </c>
    </row>
    <row r="2842" spans="1:18" hidden="1" x14ac:dyDescent="0.25">
      <c r="A2842" s="7">
        <f>anotacoes!D2842</f>
        <v>40833</v>
      </c>
      <c r="B2842" t="str">
        <f>anotacoes!C2842</f>
        <v>GRAND PRIX ABU DHABI 2011</v>
      </c>
      <c r="C2842" t="str">
        <f>anotacoes!E2842</f>
        <v>ELMONT, G</v>
      </c>
      <c r="D2842" t="str">
        <f>anotacoes!F2842</f>
        <v>ATTAF</v>
      </c>
      <c r="E2842" t="s">
        <v>10325</v>
      </c>
      <c r="F2842">
        <f>anotacoes!A2842</f>
        <v>43</v>
      </c>
      <c r="G2842">
        <f>anotacoes!B2842</f>
        <v>39</v>
      </c>
      <c r="H2842" t="str">
        <f>anotacoes!K2842</f>
        <v xml:space="preserve"> 00:04:04,726</v>
      </c>
      <c r="I2842" t="str">
        <f>anotacoes!L2842</f>
        <v xml:space="preserve"> 00:04:08,773</v>
      </c>
      <c r="J2842" t="str">
        <f>IF(L2842="PAUSE",E2842,IF(anotacoes!G2846=conversao_anotacoes!C2842,conversao_anotacoes!C2842,conversao_anotacoes!D2842))</f>
        <v>ELMONT, G</v>
      </c>
      <c r="K2842" t="str">
        <f t="shared" si="88"/>
        <v>ATTAF</v>
      </c>
      <c r="L2842" t="str">
        <f>UPPER(anotacoes!H2842)</f>
        <v>GRIP TIME</v>
      </c>
      <c r="M2842" t="str">
        <f>IF(OR(L2842="ATTACK",L2842="FINTA"),"&lt;TECNICA&gt;",UPPER(anotacoes!I2842))</f>
        <v>RIGHT SLEEVE</v>
      </c>
      <c r="N2842" t="str">
        <f>IF(OR(L2842="ATTACK",L2842="FINTA"),UPPER(anotacoes!I2842),"")</f>
        <v/>
      </c>
      <c r="O2842" s="6" t="str">
        <f>IF(anotacoes!N2842=0,"",anotacoes!N2842)</f>
        <v/>
      </c>
      <c r="P2842" t="str">
        <f>IF(anotacoes!M2842=0,"",UPPER(anotacoes!M2842))</f>
        <v/>
      </c>
      <c r="Q2842" t="str">
        <f t="shared" si="89"/>
        <v>INSERT INTO CONVERSAO_LUTA_ACAO (cd_conversao, id_luta, sequencia, momento_inicio, momento_fim, quem_faz, quem_sofre, acao_tipo, acao, tecnica, direcao, pontuacao) VALUES (1, 43, 39, TRIM(' 00:04:04,726'), TRIM(' 00:04:08,773'), 'ELMONT, G', 'ATTAF', 'GRIP TIME', 'RIGHT SLEEVE', NULL, NULL, NULL)</v>
      </c>
      <c r="R2842" t="s">
        <v>10327</v>
      </c>
    </row>
    <row r="2843" spans="1:18" hidden="1" x14ac:dyDescent="0.25">
      <c r="A2843" s="7">
        <f>anotacoes!D2843</f>
        <v>40833</v>
      </c>
      <c r="B2843" t="str">
        <f>anotacoes!C2843</f>
        <v>GRAND PRIX ABU DHABI 2011</v>
      </c>
      <c r="C2843" t="str">
        <f>anotacoes!E2843</f>
        <v>ELMONT, G</v>
      </c>
      <c r="D2843" t="str">
        <f>anotacoes!F2843</f>
        <v>ATTAF</v>
      </c>
      <c r="E2843" t="s">
        <v>10325</v>
      </c>
      <c r="F2843">
        <f>anotacoes!A2843</f>
        <v>43</v>
      </c>
      <c r="G2843">
        <f>anotacoes!B2843</f>
        <v>40</v>
      </c>
      <c r="H2843" t="str">
        <f>anotacoes!K2843</f>
        <v xml:space="preserve"> 00:04:08,773</v>
      </c>
      <c r="I2843" t="str">
        <f>anotacoes!L2843</f>
        <v xml:space="preserve"> 00:04:12,403</v>
      </c>
      <c r="J2843" t="str">
        <f>IF(L2843="PAUSE",E2843,IF(anotacoes!G2847=conversao_anotacoes!C2843,conversao_anotacoes!C2843,conversao_anotacoes!D2843))</f>
        <v>ELMONT, G</v>
      </c>
      <c r="K2843" t="str">
        <f t="shared" si="88"/>
        <v>ATTAF</v>
      </c>
      <c r="L2843" t="str">
        <f>UPPER(anotacoes!H2843)</f>
        <v>DISPLACEMENT</v>
      </c>
      <c r="M2843" t="str">
        <f>IF(OR(L2843="ATTACK",L2843="FINTA"),"&lt;TECNICA&gt;",UPPER(anotacoes!I2843))</f>
        <v>TRY TO GRIP WITH CONTACT</v>
      </c>
      <c r="N2843" t="str">
        <f>IF(OR(L2843="ATTACK",L2843="FINTA"),UPPER(anotacoes!I2843),"")</f>
        <v/>
      </c>
      <c r="O2843" s="6" t="str">
        <f>IF(anotacoes!N2843=0,"",anotacoes!N2843)</f>
        <v/>
      </c>
      <c r="P2843" t="str">
        <f>IF(anotacoes!M2843=0,"",UPPER(anotacoes!M2843))</f>
        <v/>
      </c>
      <c r="Q2843" t="str">
        <f t="shared" si="89"/>
        <v>INSERT INTO CONVERSAO_LUTA_ACAO (cd_conversao, id_luta, sequencia, momento_inicio, momento_fim, quem_faz, quem_sofre, acao_tipo, acao, tecnica, direcao, pontuacao) VALUES (1, 43, 40, TRIM(' 00:04:08,773'), TRIM(' 00:04:12,403'), 'ELMONT, G', 'ATTAF', 'DISPLACEMENT', 'TRY TO GRIP WITH CONTACT', NULL, NULL, NULL)</v>
      </c>
      <c r="R2843" t="s">
        <v>10327</v>
      </c>
    </row>
    <row r="2844" spans="1:18" hidden="1" x14ac:dyDescent="0.25">
      <c r="A2844" s="7">
        <f>anotacoes!D2844</f>
        <v>40833</v>
      </c>
      <c r="B2844" t="str">
        <f>anotacoes!C2844</f>
        <v>GRAND PRIX ABU DHABI 2011</v>
      </c>
      <c r="C2844" t="str">
        <f>anotacoes!E2844</f>
        <v>ELMONT, G</v>
      </c>
      <c r="D2844" t="str">
        <f>anotacoes!F2844</f>
        <v>ATTAF</v>
      </c>
      <c r="E2844" t="s">
        <v>10325</v>
      </c>
      <c r="F2844">
        <f>anotacoes!A2844</f>
        <v>43</v>
      </c>
      <c r="G2844">
        <f>anotacoes!B2844</f>
        <v>41</v>
      </c>
      <c r="H2844" t="str">
        <f>anotacoes!K2844</f>
        <v xml:space="preserve"> 00:04:12,586</v>
      </c>
      <c r="I2844" t="str">
        <f>anotacoes!L2844</f>
        <v xml:space="preserve"> 00:05:02,487</v>
      </c>
      <c r="J2844" t="str">
        <f>IF(L2844="PAUSE",E2844,IF(anotacoes!G2848=conversao_anotacoes!C2844,conversao_anotacoes!C2844,conversao_anotacoes!D2844))</f>
        <v>ELMONT, G</v>
      </c>
      <c r="K2844" t="str">
        <f t="shared" si="88"/>
        <v>ATTAF</v>
      </c>
      <c r="L2844" t="str">
        <f>UPPER(anotacoes!H2844)</f>
        <v>GRIP TIME</v>
      </c>
      <c r="M2844" t="str">
        <f>IF(OR(L2844="ATTACK",L2844="FINTA"),"&lt;TECNICA&gt;",UPPER(anotacoes!I2844))</f>
        <v>RIGHT COLLAR LEFT SLEEVE</v>
      </c>
      <c r="N2844" t="str">
        <f>IF(OR(L2844="ATTACK",L2844="FINTA"),UPPER(anotacoes!I2844),"")</f>
        <v/>
      </c>
      <c r="O2844" s="6" t="str">
        <f>IF(anotacoes!N2844=0,"",anotacoes!N2844)</f>
        <v/>
      </c>
      <c r="P2844" t="str">
        <f>IF(anotacoes!M2844=0,"",UPPER(anotacoes!M2844))</f>
        <v/>
      </c>
      <c r="Q2844" t="str">
        <f t="shared" si="89"/>
        <v>INSERT INTO CONVERSAO_LUTA_ACAO (cd_conversao, id_luta, sequencia, momento_inicio, momento_fim, quem_faz, quem_sofre, acao_tipo, acao, tecnica, direcao, pontuacao) VALUES (1, 43, 41, TRIM(' 00:04:12,586'), TRIM(' 00:05:02,487'), 'ELMONT, G', 'ATTAF', 'GRIP TIME', 'RIGHT COLLAR LEFT SLEEVE', NULL, NULL, NULL)</v>
      </c>
      <c r="R2844" t="s">
        <v>10327</v>
      </c>
    </row>
    <row r="2845" spans="1:18" hidden="1" x14ac:dyDescent="0.25">
      <c r="A2845" s="7">
        <f>anotacoes!D2845</f>
        <v>40833</v>
      </c>
      <c r="B2845" t="str">
        <f>anotacoes!C2845</f>
        <v>GRAND PRIX ABU DHABI 2011</v>
      </c>
      <c r="C2845" t="str">
        <f>anotacoes!E2845</f>
        <v>ELMONT, G</v>
      </c>
      <c r="D2845" t="str">
        <f>anotacoes!F2845</f>
        <v>ATTAF</v>
      </c>
      <c r="E2845" t="s">
        <v>10325</v>
      </c>
      <c r="F2845">
        <f>anotacoes!A2845</f>
        <v>43</v>
      </c>
      <c r="G2845">
        <f>anotacoes!B2845</f>
        <v>42</v>
      </c>
      <c r="H2845" t="str">
        <f>anotacoes!K2845</f>
        <v xml:space="preserve"> 00:05:02,487</v>
      </c>
      <c r="I2845" t="str">
        <f>anotacoes!L2845</f>
        <v xml:space="preserve"> 00:05:02,487</v>
      </c>
      <c r="J2845" t="str">
        <f>IF(L2845="PAUSE",E2845,IF(anotacoes!G2849=conversao_anotacoes!C2845,conversao_anotacoes!C2845,conversao_anotacoes!D2845))</f>
        <v>ELMONT, G</v>
      </c>
      <c r="K2845" t="str">
        <f t="shared" si="88"/>
        <v>ATTAF</v>
      </c>
      <c r="L2845" t="str">
        <f>UPPER(anotacoes!H2845)</f>
        <v>DEFENSE</v>
      </c>
      <c r="M2845" t="str">
        <f>IF(OR(L2845="ATTACK",L2845="FINTA"),"&lt;TECNICA&gt;",UPPER(anotacoes!I2845))</f>
        <v>TAE-SABAKI LEFT INCLINED</v>
      </c>
      <c r="N2845" t="str">
        <f>IF(OR(L2845="ATTACK",L2845="FINTA"),UPPER(anotacoes!I2845),"")</f>
        <v/>
      </c>
      <c r="O2845" s="6" t="str">
        <f>IF(anotacoes!N2845=0,"",anotacoes!N2845)</f>
        <v/>
      </c>
      <c r="P2845" t="str">
        <f>IF(anotacoes!M2845=0,"",UPPER(anotacoes!M2845))</f>
        <v/>
      </c>
      <c r="Q2845" t="str">
        <f t="shared" si="89"/>
        <v>INSERT INTO CONVERSAO_LUTA_ACAO (cd_conversao, id_luta, sequencia, momento_inicio, momento_fim, quem_faz, quem_sofre, acao_tipo, acao, tecnica, direcao, pontuacao) VALUES (1, 43, 42, TRIM(' 00:05:02,487'), TRIM(' 00:05:02,487'), 'ELMONT, G', 'ATTAF', 'DEFENSE', 'TAE-SABAKI LEFT INCLINED', NULL, NULL, NULL)</v>
      </c>
      <c r="R2845" t="s">
        <v>10327</v>
      </c>
    </row>
    <row r="2846" spans="1:18" hidden="1" x14ac:dyDescent="0.25">
      <c r="A2846" s="7">
        <f>anotacoes!D2846</f>
        <v>40833</v>
      </c>
      <c r="B2846" t="str">
        <f>anotacoes!C2846</f>
        <v>GRAND PRIX ABU DHABI 2011</v>
      </c>
      <c r="C2846" t="str">
        <f>anotacoes!E2846</f>
        <v>ELMONT, G</v>
      </c>
      <c r="D2846" t="str">
        <f>anotacoes!F2846</f>
        <v>ATTAF</v>
      </c>
      <c r="E2846" t="s">
        <v>10325</v>
      </c>
      <c r="F2846">
        <f>anotacoes!A2846</f>
        <v>43</v>
      </c>
      <c r="G2846">
        <f>anotacoes!B2846</f>
        <v>43</v>
      </c>
      <c r="H2846" t="str">
        <f>anotacoes!K2846</f>
        <v xml:space="preserve"> 00:05:02,487</v>
      </c>
      <c r="I2846" t="str">
        <f>anotacoes!L2846</f>
        <v xml:space="preserve"> 00:05:11,834</v>
      </c>
      <c r="J2846" t="str">
        <f>IF(L2846="PAUSE",E2846,IF(anotacoes!G2850=conversao_anotacoes!C2846,conversao_anotacoes!C2846,conversao_anotacoes!D2846))</f>
        <v>ELMONT, G</v>
      </c>
      <c r="K2846" t="str">
        <f t="shared" si="88"/>
        <v>ATTAF</v>
      </c>
      <c r="L2846" t="str">
        <f>UPPER(anotacoes!H2846)</f>
        <v>GROUNDWORK COMBAT</v>
      </c>
      <c r="M2846" t="str">
        <f>IF(OR(L2846="ATTACK",L2846="FINTA"),"&lt;TECNICA&gt;",UPPER(anotacoes!I2846))</f>
        <v>DEFENSIVE POSITION</v>
      </c>
      <c r="N2846" t="str">
        <f>IF(OR(L2846="ATTACK",L2846="FINTA"),UPPER(anotacoes!I2846),"")</f>
        <v/>
      </c>
      <c r="O2846" s="6" t="str">
        <f>IF(anotacoes!N2846=0,"",anotacoes!N2846)</f>
        <v/>
      </c>
      <c r="P2846" t="str">
        <f>IF(anotacoes!M2846=0,"",UPPER(anotacoes!M2846))</f>
        <v/>
      </c>
      <c r="Q2846" t="str">
        <f t="shared" si="89"/>
        <v>INSERT INTO CONVERSAO_LUTA_ACAO (cd_conversao, id_luta, sequencia, momento_inicio, momento_fim, quem_faz, quem_sofre, acao_tipo, acao, tecnica, direcao, pontuacao) VALUES (1, 43, 43, TRIM(' 00:05:02,487'), TRIM(' 00:05:11,834'), 'ELMONT, G', 'ATTAF', 'GROUNDWORK COMBAT', 'DEFENSIVE POSITION', NULL, NULL, NULL)</v>
      </c>
      <c r="R2846" t="s">
        <v>10327</v>
      </c>
    </row>
    <row r="2847" spans="1:18" hidden="1" x14ac:dyDescent="0.25">
      <c r="A2847" s="7">
        <f>anotacoes!D2847</f>
        <v>40833</v>
      </c>
      <c r="B2847" t="str">
        <f>anotacoes!C2847</f>
        <v>GRAND PRIX ABU DHABI 2011</v>
      </c>
      <c r="C2847" t="str">
        <f>anotacoes!E2847</f>
        <v>ELMONT, G</v>
      </c>
      <c r="D2847" t="str">
        <f>anotacoes!F2847</f>
        <v>ATTAF</v>
      </c>
      <c r="E2847" t="s">
        <v>10325</v>
      </c>
      <c r="F2847">
        <f>anotacoes!A2847</f>
        <v>43</v>
      </c>
      <c r="G2847">
        <f>anotacoes!B2847</f>
        <v>44</v>
      </c>
      <c r="H2847" t="str">
        <f>anotacoes!K2847</f>
        <v xml:space="preserve"> 00:05:11,995</v>
      </c>
      <c r="I2847" t="str">
        <f>anotacoes!L2847</f>
        <v xml:space="preserve"> 00:05:17,670</v>
      </c>
      <c r="J2847" t="str">
        <f>IF(L2847="PAUSE",E2847,IF(anotacoes!G2851=conversao_anotacoes!C2847,conversao_anotacoes!C2847,conversao_anotacoes!D2847))</f>
        <v>&lt;ARBITRO_DESCONHECIDO&gt;</v>
      </c>
      <c r="K2847" t="str">
        <f t="shared" si="88"/>
        <v/>
      </c>
      <c r="L2847" t="str">
        <f>UPPER(anotacoes!H2847)</f>
        <v>PAUSE</v>
      </c>
      <c r="M2847" t="str">
        <f>IF(OR(L2847="ATTACK",L2847="FINTA"),"&lt;TECNICA&gt;",UPPER(anotacoes!I2847))</f>
        <v>&lt;NAO_CLASSIFICADO&gt;</v>
      </c>
      <c r="N2847" t="str">
        <f>IF(OR(L2847="ATTACK",L2847="FINTA"),UPPER(anotacoes!I2847),"")</f>
        <v/>
      </c>
      <c r="O2847" s="6" t="str">
        <f>IF(anotacoes!N2847=0,"",anotacoes!N2847)</f>
        <v/>
      </c>
      <c r="P2847" t="str">
        <f>IF(anotacoes!M2847=0,"",UPPER(anotacoes!M2847))</f>
        <v/>
      </c>
      <c r="Q2847" t="str">
        <f t="shared" si="89"/>
        <v>INSERT INTO CONVERSAO_LUTA_ACAO (cd_conversao, id_luta, sequencia, momento_inicio, momento_fim, quem_faz, quem_sofre, acao_tipo, acao, tecnica, direcao, pontuacao) VALUES (1, 43, 44, TRIM(' 00:05:11,995'), TRIM(' 00:05:17,670'), '&lt;ARBITRO_DESCONHECIDO&gt;', '', 'PAUSE', '&lt;NAO_CLASSIFICADO&gt;', NULL, NULL, NULL)</v>
      </c>
      <c r="R2847" t="s">
        <v>10327</v>
      </c>
    </row>
    <row r="2848" spans="1:18" hidden="1" x14ac:dyDescent="0.25">
      <c r="A2848" s="7">
        <f>anotacoes!D2848</f>
        <v>40833</v>
      </c>
      <c r="B2848" t="str">
        <f>anotacoes!C2848</f>
        <v>GRAND PRIX ABU DHABI 2011</v>
      </c>
      <c r="C2848" t="str">
        <f>anotacoes!E2848</f>
        <v>ELMONT, G</v>
      </c>
      <c r="D2848" t="str">
        <f>anotacoes!F2848</f>
        <v>ATTAF</v>
      </c>
      <c r="E2848" t="s">
        <v>10325</v>
      </c>
      <c r="F2848">
        <f>anotacoes!A2848</f>
        <v>43</v>
      </c>
      <c r="G2848">
        <f>anotacoes!B2848</f>
        <v>45</v>
      </c>
      <c r="H2848" t="str">
        <f>anotacoes!K2848</f>
        <v xml:space="preserve"> 00:05:17,840</v>
      </c>
      <c r="I2848" t="str">
        <f>anotacoes!L2848</f>
        <v xml:space="preserve"> 00:05:20,816</v>
      </c>
      <c r="J2848" t="str">
        <f>IF(L2848="PAUSE",E2848,IF(anotacoes!G2852=conversao_anotacoes!C2848,conversao_anotacoes!C2848,conversao_anotacoes!D2848))</f>
        <v>ELMONT, G</v>
      </c>
      <c r="K2848" t="str">
        <f t="shared" si="88"/>
        <v>ATTAF</v>
      </c>
      <c r="L2848" t="str">
        <f>UPPER(anotacoes!H2848)</f>
        <v>DISPLACEMENT</v>
      </c>
      <c r="M2848" t="str">
        <f>IF(OR(L2848="ATTACK",L2848="FINTA"),"&lt;TECNICA&gt;",UPPER(anotacoes!I2848))</f>
        <v>2-3 STEP HESITANT LEFT</v>
      </c>
      <c r="N2848" t="str">
        <f>IF(OR(L2848="ATTACK",L2848="FINTA"),UPPER(anotacoes!I2848),"")</f>
        <v/>
      </c>
      <c r="O2848" s="6" t="str">
        <f>IF(anotacoes!N2848=0,"",anotacoes!N2848)</f>
        <v/>
      </c>
      <c r="P2848" t="str">
        <f>IF(anotacoes!M2848=0,"",UPPER(anotacoes!M2848))</f>
        <v/>
      </c>
      <c r="Q2848" t="str">
        <f t="shared" si="89"/>
        <v>INSERT INTO CONVERSAO_LUTA_ACAO (cd_conversao, id_luta, sequencia, momento_inicio, momento_fim, quem_faz, quem_sofre, acao_tipo, acao, tecnica, direcao, pontuacao) VALUES (1, 43, 45, TRIM(' 00:05:17,840'), TRIM(' 00:05:20,816'), 'ELMONT, G', 'ATTAF', 'DISPLACEMENT', '2-3 STEP HESITANT LEFT', NULL, NULL, NULL)</v>
      </c>
      <c r="R2848" t="s">
        <v>10327</v>
      </c>
    </row>
    <row r="2849" spans="1:18" hidden="1" x14ac:dyDescent="0.25">
      <c r="A2849" s="7">
        <f>anotacoes!D2849</f>
        <v>40833</v>
      </c>
      <c r="B2849" t="str">
        <f>anotacoes!C2849</f>
        <v>GRAND PRIX ABU DHABI 2011</v>
      </c>
      <c r="C2849" t="str">
        <f>anotacoes!E2849</f>
        <v>ELMONT, G</v>
      </c>
      <c r="D2849" t="str">
        <f>anotacoes!F2849</f>
        <v>ATTAF</v>
      </c>
      <c r="E2849" t="s">
        <v>10325</v>
      </c>
      <c r="F2849">
        <f>anotacoes!A2849</f>
        <v>43</v>
      </c>
      <c r="G2849">
        <f>anotacoes!B2849</f>
        <v>46</v>
      </c>
      <c r="H2849" t="str">
        <f>anotacoes!K2849</f>
        <v xml:space="preserve"> 00:05:20,984</v>
      </c>
      <c r="I2849" t="str">
        <f>anotacoes!L2849</f>
        <v xml:space="preserve"> 00:05:26,154</v>
      </c>
      <c r="J2849" t="str">
        <f>IF(L2849="PAUSE",E2849,IF(anotacoes!G2853=conversao_anotacoes!C2849,conversao_anotacoes!C2849,conversao_anotacoes!D2849))</f>
        <v>ELMONT, G</v>
      </c>
      <c r="K2849" t="str">
        <f t="shared" si="88"/>
        <v>ATTAF</v>
      </c>
      <c r="L2849" t="str">
        <f>UPPER(anotacoes!H2849)</f>
        <v>DISPLACEMENT</v>
      </c>
      <c r="M2849" t="str">
        <f>IF(OR(L2849="ATTACK",L2849="FINTA"),"&lt;TECNICA&gt;",UPPER(anotacoes!I2849))</f>
        <v>TRY TO GRIP WITH CONTACT</v>
      </c>
      <c r="N2849" t="str">
        <f>IF(OR(L2849="ATTACK",L2849="FINTA"),UPPER(anotacoes!I2849),"")</f>
        <v/>
      </c>
      <c r="O2849" s="6" t="str">
        <f>IF(anotacoes!N2849=0,"",anotacoes!N2849)</f>
        <v/>
      </c>
      <c r="P2849" t="str">
        <f>IF(anotacoes!M2849=0,"",UPPER(anotacoes!M2849))</f>
        <v/>
      </c>
      <c r="Q2849" t="str">
        <f t="shared" si="89"/>
        <v>INSERT INTO CONVERSAO_LUTA_ACAO (cd_conversao, id_luta, sequencia, momento_inicio, momento_fim, quem_faz, quem_sofre, acao_tipo, acao, tecnica, direcao, pontuacao) VALUES (1, 43, 46, TRIM(' 00:05:20,984'), TRIM(' 00:05:26,154'), 'ELMONT, G', 'ATTAF', 'DISPLACEMENT', 'TRY TO GRIP WITH CONTACT', NULL, NULL, NULL)</v>
      </c>
      <c r="R2849" t="s">
        <v>10327</v>
      </c>
    </row>
    <row r="2850" spans="1:18" hidden="1" x14ac:dyDescent="0.25">
      <c r="A2850" s="7">
        <f>anotacoes!D2850</f>
        <v>40833</v>
      </c>
      <c r="B2850" t="str">
        <f>anotacoes!C2850</f>
        <v>GRAND PRIX ABU DHABI 2011</v>
      </c>
      <c r="C2850" t="str">
        <f>anotacoes!E2850</f>
        <v>ELMONT, G</v>
      </c>
      <c r="D2850" t="str">
        <f>anotacoes!F2850</f>
        <v>ATTAF</v>
      </c>
      <c r="E2850" t="s">
        <v>10325</v>
      </c>
      <c r="F2850">
        <f>anotacoes!A2850</f>
        <v>43</v>
      </c>
      <c r="G2850">
        <f>anotacoes!B2850</f>
        <v>47</v>
      </c>
      <c r="H2850" t="str">
        <f>anotacoes!K2850</f>
        <v xml:space="preserve"> 00:05:26,154</v>
      </c>
      <c r="I2850" t="str">
        <f>anotacoes!L2850</f>
        <v xml:space="preserve"> 00:05:27,850</v>
      </c>
      <c r="J2850" t="str">
        <f>IF(L2850="PAUSE",E2850,IF(anotacoes!G2854=conversao_anotacoes!C2850,conversao_anotacoes!C2850,conversao_anotacoes!D2850))</f>
        <v>ELMONT, G</v>
      </c>
      <c r="K2850" t="str">
        <f t="shared" si="88"/>
        <v>ATTAF</v>
      </c>
      <c r="L2850" t="str">
        <f>UPPER(anotacoes!H2850)</f>
        <v>GRIP TIME</v>
      </c>
      <c r="M2850" t="str">
        <f>IF(OR(L2850="ATTACK",L2850="FINTA"),"&lt;TECNICA&gt;",UPPER(anotacoes!I2850))</f>
        <v>LEFT SLEEVE</v>
      </c>
      <c r="N2850" t="str">
        <f>IF(OR(L2850="ATTACK",L2850="FINTA"),UPPER(anotacoes!I2850),"")</f>
        <v/>
      </c>
      <c r="O2850" s="6" t="str">
        <f>IF(anotacoes!N2850=0,"",anotacoes!N2850)</f>
        <v/>
      </c>
      <c r="P2850" t="str">
        <f>IF(anotacoes!M2850=0,"",UPPER(anotacoes!M2850))</f>
        <v/>
      </c>
      <c r="Q2850" t="str">
        <f t="shared" si="89"/>
        <v>INSERT INTO CONVERSAO_LUTA_ACAO (cd_conversao, id_luta, sequencia, momento_inicio, momento_fim, quem_faz, quem_sofre, acao_tipo, acao, tecnica, direcao, pontuacao) VALUES (1, 43, 47, TRIM(' 00:05:26,154'), TRIM(' 00:05:27,850'), 'ELMONT, G', 'ATTAF', 'GRIP TIME', 'LEFT SLEEVE', NULL, NULL, NULL)</v>
      </c>
      <c r="R2850" t="s">
        <v>10327</v>
      </c>
    </row>
    <row r="2851" spans="1:18" hidden="1" x14ac:dyDescent="0.25">
      <c r="A2851" s="7">
        <f>anotacoes!D2851</f>
        <v>40833</v>
      </c>
      <c r="B2851" t="str">
        <f>anotacoes!C2851</f>
        <v>GRAND PRIX ABU DHABI 2011</v>
      </c>
      <c r="C2851" t="str">
        <f>anotacoes!E2851</f>
        <v>ELMONT, G</v>
      </c>
      <c r="D2851" t="str">
        <f>anotacoes!F2851</f>
        <v>ATTAF</v>
      </c>
      <c r="E2851" t="s">
        <v>10325</v>
      </c>
      <c r="F2851">
        <f>anotacoes!A2851</f>
        <v>43</v>
      </c>
      <c r="G2851">
        <f>anotacoes!B2851</f>
        <v>48</v>
      </c>
      <c r="H2851" t="str">
        <f>anotacoes!K2851</f>
        <v xml:space="preserve"> 00:05:27,850</v>
      </c>
      <c r="I2851" t="str">
        <f>anotacoes!L2851</f>
        <v xml:space="preserve"> 00:05:30,027</v>
      </c>
      <c r="J2851" t="str">
        <f>IF(L2851="PAUSE",E2851,IF(anotacoes!G2855=conversao_anotacoes!C2851,conversao_anotacoes!C2851,conversao_anotacoes!D2851))</f>
        <v>ELMONT, G</v>
      </c>
      <c r="K2851" t="str">
        <f t="shared" si="88"/>
        <v>ATTAF</v>
      </c>
      <c r="L2851" t="str">
        <f>UPPER(anotacoes!H2851)</f>
        <v>DISPLACEMENT</v>
      </c>
      <c r="M2851" t="str">
        <f>IF(OR(L2851="ATTACK",L2851="FINTA"),"&lt;TECNICA&gt;",UPPER(anotacoes!I2851))</f>
        <v>TRY TO GRIP WITH CONTACT</v>
      </c>
      <c r="N2851" t="str">
        <f>IF(OR(L2851="ATTACK",L2851="FINTA"),UPPER(anotacoes!I2851),"")</f>
        <v/>
      </c>
      <c r="O2851" s="6" t="str">
        <f>IF(anotacoes!N2851=0,"",anotacoes!N2851)</f>
        <v/>
      </c>
      <c r="P2851" t="str">
        <f>IF(anotacoes!M2851=0,"",UPPER(anotacoes!M2851))</f>
        <v/>
      </c>
      <c r="Q2851" t="str">
        <f t="shared" si="89"/>
        <v>INSERT INTO CONVERSAO_LUTA_ACAO (cd_conversao, id_luta, sequencia, momento_inicio, momento_fim, quem_faz, quem_sofre, acao_tipo, acao, tecnica, direcao, pontuacao) VALUES (1, 43, 48, TRIM(' 00:05:27,850'), TRIM(' 00:05:30,027'), 'ELMONT, G', 'ATTAF', 'DISPLACEMENT', 'TRY TO GRIP WITH CONTACT', NULL, NULL, NULL)</v>
      </c>
      <c r="R2851" t="s">
        <v>10327</v>
      </c>
    </row>
    <row r="2852" spans="1:18" hidden="1" x14ac:dyDescent="0.25">
      <c r="A2852" s="7">
        <f>anotacoes!D2852</f>
        <v>40833</v>
      </c>
      <c r="B2852" t="str">
        <f>anotacoes!C2852</f>
        <v>GRAND PRIX ABU DHABI 2011</v>
      </c>
      <c r="C2852" t="str">
        <f>anotacoes!E2852</f>
        <v>ELMONT, G</v>
      </c>
      <c r="D2852" t="str">
        <f>anotacoes!F2852</f>
        <v>ATTAF</v>
      </c>
      <c r="E2852" t="s">
        <v>10325</v>
      </c>
      <c r="F2852">
        <f>anotacoes!A2852</f>
        <v>43</v>
      </c>
      <c r="G2852">
        <f>anotacoes!B2852</f>
        <v>49</v>
      </c>
      <c r="H2852" t="str">
        <f>anotacoes!K2852</f>
        <v xml:space="preserve"> 00:05:30,198</v>
      </c>
      <c r="I2852" t="str">
        <f>anotacoes!L2852</f>
        <v xml:space="preserve"> 00:05:37,060</v>
      </c>
      <c r="J2852" t="str">
        <f>IF(L2852="PAUSE",E2852,IF(anotacoes!G2856=conversao_anotacoes!C2852,conversao_anotacoes!C2852,conversao_anotacoes!D2852))</f>
        <v>ELMONT, G</v>
      </c>
      <c r="K2852" t="str">
        <f t="shared" si="88"/>
        <v>ATTAF</v>
      </c>
      <c r="L2852" t="str">
        <f>UPPER(anotacoes!H2852)</f>
        <v>GRIP TIME</v>
      </c>
      <c r="M2852" t="str">
        <f>IF(OR(L2852="ATTACK",L2852="FINTA"),"&lt;TECNICA&gt;",UPPER(anotacoes!I2852))</f>
        <v>RIGHT COLLAR</v>
      </c>
      <c r="N2852" t="str">
        <f>IF(OR(L2852="ATTACK",L2852="FINTA"),UPPER(anotacoes!I2852),"")</f>
        <v/>
      </c>
      <c r="O2852" s="6" t="str">
        <f>IF(anotacoes!N2852=0,"",anotacoes!N2852)</f>
        <v/>
      </c>
      <c r="P2852" t="str">
        <f>IF(anotacoes!M2852=0,"",UPPER(anotacoes!M2852))</f>
        <v/>
      </c>
      <c r="Q2852" t="str">
        <f t="shared" si="89"/>
        <v>INSERT INTO CONVERSAO_LUTA_ACAO (cd_conversao, id_luta, sequencia, momento_inicio, momento_fim, quem_faz, quem_sofre, acao_tipo, acao, tecnica, direcao, pontuacao) VALUES (1, 43, 49, TRIM(' 00:05:30,198'), TRIM(' 00:05:37,060'), 'ELMONT, G', 'ATTAF', 'GRIP TIME', 'RIGHT COLLAR', NULL, NULL, NULL)</v>
      </c>
      <c r="R2852" t="s">
        <v>10327</v>
      </c>
    </row>
    <row r="2853" spans="1:18" hidden="1" x14ac:dyDescent="0.25">
      <c r="A2853" s="7">
        <f>anotacoes!D2853</f>
        <v>40833</v>
      </c>
      <c r="B2853" t="str">
        <f>anotacoes!C2853</f>
        <v>GRAND PRIX ABU DHABI 2011</v>
      </c>
      <c r="C2853" t="str">
        <f>anotacoes!E2853</f>
        <v>ELMONT, G</v>
      </c>
      <c r="D2853" t="str">
        <f>anotacoes!F2853</f>
        <v>ATTAF</v>
      </c>
      <c r="E2853" t="s">
        <v>10325</v>
      </c>
      <c r="F2853">
        <f>anotacoes!A2853</f>
        <v>43</v>
      </c>
      <c r="G2853">
        <f>anotacoes!B2853</f>
        <v>50</v>
      </c>
      <c r="H2853" t="str">
        <f>anotacoes!K2853</f>
        <v xml:space="preserve"> 00:05:37,060</v>
      </c>
      <c r="I2853" t="str">
        <f>anotacoes!L2853</f>
        <v xml:space="preserve"> 00:05:38,470</v>
      </c>
      <c r="J2853" t="str">
        <f>IF(L2853="PAUSE",E2853,IF(anotacoes!G2857=conversao_anotacoes!C2853,conversao_anotacoes!C2853,conversao_anotacoes!D2853))</f>
        <v>ELMONT, G</v>
      </c>
      <c r="K2853" t="str">
        <f t="shared" si="88"/>
        <v>ATTAF</v>
      </c>
      <c r="L2853" t="str">
        <f>UPPER(anotacoes!H2853)</f>
        <v>TRANSITION</v>
      </c>
      <c r="M2853" t="str">
        <f>IF(OR(L2853="ATTACK",L2853="FINTA"),"&lt;TECNICA&gt;",UPPER(anotacoes!I2853))</f>
        <v>WITHOUT ATTACK</v>
      </c>
      <c r="N2853" t="str">
        <f>IF(OR(L2853="ATTACK",L2853="FINTA"),UPPER(anotacoes!I2853),"")</f>
        <v/>
      </c>
      <c r="O2853" s="6" t="str">
        <f>IF(anotacoes!N2853=0,"",anotacoes!N2853)</f>
        <v/>
      </c>
      <c r="P2853" t="str">
        <f>IF(anotacoes!M2853=0,"",UPPER(anotacoes!M2853))</f>
        <v/>
      </c>
      <c r="Q2853" t="str">
        <f t="shared" si="89"/>
        <v>INSERT INTO CONVERSAO_LUTA_ACAO (cd_conversao, id_luta, sequencia, momento_inicio, momento_fim, quem_faz, quem_sofre, acao_tipo, acao, tecnica, direcao, pontuacao) VALUES (1, 43, 50, TRIM(' 00:05:37,060'), TRIM(' 00:05:38,470'), 'ELMONT, G', 'ATTAF', 'TRANSITION', 'WITHOUT ATTACK', NULL, NULL, NULL)</v>
      </c>
      <c r="R2853" t="s">
        <v>10327</v>
      </c>
    </row>
    <row r="2854" spans="1:18" hidden="1" x14ac:dyDescent="0.25">
      <c r="A2854" s="7">
        <f>anotacoes!D2854</f>
        <v>40833</v>
      </c>
      <c r="B2854" t="str">
        <f>anotacoes!C2854</f>
        <v>GRAND PRIX ABU DHABI 2011</v>
      </c>
      <c r="C2854" t="str">
        <f>anotacoes!E2854</f>
        <v>ELMONT, G</v>
      </c>
      <c r="D2854" t="str">
        <f>anotacoes!F2854</f>
        <v>ATTAF</v>
      </c>
      <c r="E2854" t="s">
        <v>10325</v>
      </c>
      <c r="F2854">
        <f>anotacoes!A2854</f>
        <v>43</v>
      </c>
      <c r="G2854">
        <f>anotacoes!B2854</f>
        <v>51</v>
      </c>
      <c r="H2854" t="str">
        <f>anotacoes!K2854</f>
        <v xml:space="preserve"> 00:05:38,615</v>
      </c>
      <c r="I2854" t="str">
        <f>anotacoes!L2854</f>
        <v xml:space="preserve"> 00:05:41,938</v>
      </c>
      <c r="J2854" t="str">
        <f>IF(L2854="PAUSE",E2854,IF(anotacoes!G2858=conversao_anotacoes!C2854,conversao_anotacoes!C2854,conversao_anotacoes!D2854))</f>
        <v>ELMONT, G</v>
      </c>
      <c r="K2854" t="str">
        <f t="shared" si="88"/>
        <v>ATTAF</v>
      </c>
      <c r="L2854" t="str">
        <f>UPPER(anotacoes!H2854)</f>
        <v>GROUNDWORK COMBAT</v>
      </c>
      <c r="M2854" t="str">
        <f>IF(OR(L2854="ATTACK",L2854="FINTA"),"&lt;TECNICA&gt;",UPPER(anotacoes!I2854))</f>
        <v>DEFENSIVE POSITION</v>
      </c>
      <c r="N2854" t="str">
        <f>IF(OR(L2854="ATTACK",L2854="FINTA"),UPPER(anotacoes!I2854),"")</f>
        <v/>
      </c>
      <c r="O2854" s="6" t="str">
        <f>IF(anotacoes!N2854=0,"",anotacoes!N2854)</f>
        <v/>
      </c>
      <c r="P2854" t="str">
        <f>IF(anotacoes!M2854=0,"",UPPER(anotacoes!M2854))</f>
        <v/>
      </c>
      <c r="Q2854" t="str">
        <f t="shared" si="89"/>
        <v>INSERT INTO CONVERSAO_LUTA_ACAO (cd_conversao, id_luta, sequencia, momento_inicio, momento_fim, quem_faz, quem_sofre, acao_tipo, acao, tecnica, direcao, pontuacao) VALUES (1, 43, 51, TRIM(' 00:05:38,615'), TRIM(' 00:05:41,938'), 'ELMONT, G', 'ATTAF', 'GROUNDWORK COMBAT', 'DEFENSIVE POSITION', NULL, NULL, NULL)</v>
      </c>
      <c r="R2854" t="s">
        <v>10327</v>
      </c>
    </row>
    <row r="2855" spans="1:18" hidden="1" x14ac:dyDescent="0.25">
      <c r="A2855" s="7">
        <f>anotacoes!D2855</f>
        <v>40833</v>
      </c>
      <c r="B2855" t="str">
        <f>anotacoes!C2855</f>
        <v>GRAND PRIX ABU DHABI 2011</v>
      </c>
      <c r="C2855" t="str">
        <f>anotacoes!E2855</f>
        <v>ELMONT, G</v>
      </c>
      <c r="D2855" t="str">
        <f>anotacoes!F2855</f>
        <v>ATTAF</v>
      </c>
      <c r="E2855" t="s">
        <v>10325</v>
      </c>
      <c r="F2855">
        <f>anotacoes!A2855</f>
        <v>43</v>
      </c>
      <c r="G2855">
        <f>anotacoes!B2855</f>
        <v>52</v>
      </c>
      <c r="H2855" t="str">
        <f>anotacoes!K2855</f>
        <v xml:space="preserve"> 00:05:42,114</v>
      </c>
      <c r="I2855" t="str">
        <f>anotacoes!L2855</f>
        <v xml:space="preserve"> 00:05:47,819</v>
      </c>
      <c r="J2855" t="str">
        <f>IF(L2855="PAUSE",E2855,IF(anotacoes!G2859=conversao_anotacoes!C2855,conversao_anotacoes!C2855,conversao_anotacoes!D2855))</f>
        <v>&lt;ARBITRO_DESCONHECIDO&gt;</v>
      </c>
      <c r="K2855" t="str">
        <f t="shared" si="88"/>
        <v/>
      </c>
      <c r="L2855" t="str">
        <f>UPPER(anotacoes!H2855)</f>
        <v>PAUSE</v>
      </c>
      <c r="M2855" t="str">
        <f>IF(OR(L2855="ATTACK",L2855="FINTA"),"&lt;TECNICA&gt;",UPPER(anotacoes!I2855))</f>
        <v>&lt;NAO_CLASSIFICADO&gt;</v>
      </c>
      <c r="N2855" t="str">
        <f>IF(OR(L2855="ATTACK",L2855="FINTA"),UPPER(anotacoes!I2855),"")</f>
        <v/>
      </c>
      <c r="O2855" s="6" t="str">
        <f>IF(anotacoes!N2855=0,"",anotacoes!N2855)</f>
        <v/>
      </c>
      <c r="P2855" t="str">
        <f>IF(anotacoes!M2855=0,"",UPPER(anotacoes!M2855))</f>
        <v/>
      </c>
      <c r="Q2855" t="str">
        <f t="shared" si="89"/>
        <v>INSERT INTO CONVERSAO_LUTA_ACAO (cd_conversao, id_luta, sequencia, momento_inicio, momento_fim, quem_faz, quem_sofre, acao_tipo, acao, tecnica, direcao, pontuacao) VALUES (1, 43, 52, TRIM(' 00:05:42,114'), TRIM(' 00:05:47,819'), '&lt;ARBITRO_DESCONHECIDO&gt;', '', 'PAUSE', '&lt;NAO_CLASSIFICADO&gt;', NULL, NULL, NULL)</v>
      </c>
      <c r="R2855" t="s">
        <v>10327</v>
      </c>
    </row>
    <row r="2856" spans="1:18" hidden="1" x14ac:dyDescent="0.25">
      <c r="A2856" s="7">
        <f>anotacoes!D2856</f>
        <v>40833</v>
      </c>
      <c r="B2856" t="str">
        <f>anotacoes!C2856</f>
        <v>GRAND PRIX ABU DHABI 2011</v>
      </c>
      <c r="C2856" t="str">
        <f>anotacoes!E2856</f>
        <v>ELMONT, G</v>
      </c>
      <c r="D2856" t="str">
        <f>anotacoes!F2856</f>
        <v>ATTAF</v>
      </c>
      <c r="E2856" t="s">
        <v>10325</v>
      </c>
      <c r="F2856">
        <f>anotacoes!A2856</f>
        <v>43</v>
      </c>
      <c r="G2856">
        <f>anotacoes!B2856</f>
        <v>53</v>
      </c>
      <c r="H2856" t="str">
        <f>anotacoes!K2856</f>
        <v xml:space="preserve"> 00:05:47,973</v>
      </c>
      <c r="I2856" t="str">
        <f>anotacoes!L2856</f>
        <v xml:space="preserve"> 00:05:50,199</v>
      </c>
      <c r="J2856" t="str">
        <f>IF(L2856="PAUSE",E2856,IF(anotacoes!G2860=conversao_anotacoes!C2856,conversao_anotacoes!C2856,conversao_anotacoes!D2856))</f>
        <v>ELMONT, G</v>
      </c>
      <c r="K2856" t="str">
        <f t="shared" si="88"/>
        <v>ATTAF</v>
      </c>
      <c r="L2856" t="str">
        <f>UPPER(anotacoes!H2856)</f>
        <v>DISPLACEMENT</v>
      </c>
      <c r="M2856" t="str">
        <f>IF(OR(L2856="ATTACK",L2856="FINTA"),"&lt;TECNICA&gt;",UPPER(anotacoes!I2856))</f>
        <v>2-3 STEP HESITANT LEFT</v>
      </c>
      <c r="N2856" t="str">
        <f>IF(OR(L2856="ATTACK",L2856="FINTA"),UPPER(anotacoes!I2856),"")</f>
        <v/>
      </c>
      <c r="O2856" s="6" t="str">
        <f>IF(anotacoes!N2856=0,"",anotacoes!N2856)</f>
        <v/>
      </c>
      <c r="P2856" t="str">
        <f>IF(anotacoes!M2856=0,"",UPPER(anotacoes!M2856))</f>
        <v/>
      </c>
      <c r="Q2856" t="str">
        <f t="shared" si="89"/>
        <v>INSERT INTO CONVERSAO_LUTA_ACAO (cd_conversao, id_luta, sequencia, momento_inicio, momento_fim, quem_faz, quem_sofre, acao_tipo, acao, tecnica, direcao, pontuacao) VALUES (1, 43, 53, TRIM(' 00:05:47,973'), TRIM(' 00:05:50,199'), 'ELMONT, G', 'ATTAF', 'DISPLACEMENT', '2-3 STEP HESITANT LEFT', NULL, NULL, NULL)</v>
      </c>
      <c r="R2856" t="s">
        <v>10327</v>
      </c>
    </row>
    <row r="2857" spans="1:18" hidden="1" x14ac:dyDescent="0.25">
      <c r="A2857" s="7">
        <f>anotacoes!D2857</f>
        <v>40833</v>
      </c>
      <c r="B2857" t="str">
        <f>anotacoes!C2857</f>
        <v>GRAND PRIX ABU DHABI 2011</v>
      </c>
      <c r="C2857" t="str">
        <f>anotacoes!E2857</f>
        <v>ELMONT, G</v>
      </c>
      <c r="D2857" t="str">
        <f>anotacoes!F2857</f>
        <v>ATTAF</v>
      </c>
      <c r="E2857" t="s">
        <v>10325</v>
      </c>
      <c r="F2857">
        <f>anotacoes!A2857</f>
        <v>43</v>
      </c>
      <c r="G2857">
        <f>anotacoes!B2857</f>
        <v>54</v>
      </c>
      <c r="H2857" t="str">
        <f>anotacoes!K2857</f>
        <v xml:space="preserve"> 00:05:50,199</v>
      </c>
      <c r="I2857" t="str">
        <f>anotacoes!L2857</f>
        <v xml:space="preserve"> 00:05:50,748</v>
      </c>
      <c r="J2857" t="str">
        <f>IF(L2857="PAUSE",E2857,IF(anotacoes!G2861=conversao_anotacoes!C2857,conversao_anotacoes!C2857,conversao_anotacoes!D2857))</f>
        <v>ELMONT, G</v>
      </c>
      <c r="K2857" t="str">
        <f t="shared" si="88"/>
        <v>ATTAF</v>
      </c>
      <c r="L2857" t="str">
        <f>UPPER(anotacoes!H2857)</f>
        <v>DISPLACEMENT</v>
      </c>
      <c r="M2857" t="str">
        <f>IF(OR(L2857="ATTACK",L2857="FINTA"),"&lt;TECNICA&gt;",UPPER(anotacoes!I2857))</f>
        <v>TRY TO GRIP WITH CONTACT</v>
      </c>
      <c r="N2857" t="str">
        <f>IF(OR(L2857="ATTACK",L2857="FINTA"),UPPER(anotacoes!I2857),"")</f>
        <v/>
      </c>
      <c r="O2857" s="6" t="str">
        <f>IF(anotacoes!N2857=0,"",anotacoes!N2857)</f>
        <v/>
      </c>
      <c r="P2857" t="str">
        <f>IF(anotacoes!M2857=0,"",UPPER(anotacoes!M2857))</f>
        <v/>
      </c>
      <c r="Q2857" t="str">
        <f t="shared" si="89"/>
        <v>INSERT INTO CONVERSAO_LUTA_ACAO (cd_conversao, id_luta, sequencia, momento_inicio, momento_fim, quem_faz, quem_sofre, acao_tipo, acao, tecnica, direcao, pontuacao) VALUES (1, 43, 54, TRIM(' 00:05:50,199'), TRIM(' 00:05:50,748'), 'ELMONT, G', 'ATTAF', 'DISPLACEMENT', 'TRY TO GRIP WITH CONTACT', NULL, NULL, NULL)</v>
      </c>
      <c r="R2857" t="s">
        <v>10327</v>
      </c>
    </row>
    <row r="2858" spans="1:18" hidden="1" x14ac:dyDescent="0.25">
      <c r="A2858" s="7">
        <f>anotacoes!D2858</f>
        <v>40833</v>
      </c>
      <c r="B2858" t="str">
        <f>anotacoes!C2858</f>
        <v>GRAND PRIX ABU DHABI 2011</v>
      </c>
      <c r="C2858" t="str">
        <f>anotacoes!E2858</f>
        <v>ELMONT, G</v>
      </c>
      <c r="D2858" t="str">
        <f>anotacoes!F2858</f>
        <v>ATTAF</v>
      </c>
      <c r="E2858" t="s">
        <v>10325</v>
      </c>
      <c r="F2858">
        <f>anotacoes!A2858</f>
        <v>43</v>
      </c>
      <c r="G2858">
        <f>anotacoes!B2858</f>
        <v>55</v>
      </c>
      <c r="H2858" t="str">
        <f>anotacoes!K2858</f>
        <v xml:space="preserve"> 00:05:50,748</v>
      </c>
      <c r="I2858" t="str">
        <f>anotacoes!L2858</f>
        <v xml:space="preserve"> 00:05:58,272</v>
      </c>
      <c r="J2858" t="str">
        <f>IF(L2858="PAUSE",E2858,IF(anotacoes!G2862=conversao_anotacoes!C2858,conversao_anotacoes!C2858,conversao_anotacoes!D2858))</f>
        <v>ELMONT, G</v>
      </c>
      <c r="K2858" t="str">
        <f t="shared" si="88"/>
        <v>ATTAF</v>
      </c>
      <c r="L2858" t="str">
        <f>UPPER(anotacoes!H2858)</f>
        <v>GRIP TIME</v>
      </c>
      <c r="M2858" t="str">
        <f>IF(OR(L2858="ATTACK",L2858="FINTA"),"&lt;TECNICA&gt;",UPPER(anotacoes!I2858))</f>
        <v>LEFT COLLAR RIGHT COLLAR</v>
      </c>
      <c r="N2858" t="str">
        <f>IF(OR(L2858="ATTACK",L2858="FINTA"),UPPER(anotacoes!I2858),"")</f>
        <v/>
      </c>
      <c r="O2858" s="6" t="str">
        <f>IF(anotacoes!N2858=0,"",anotacoes!N2858)</f>
        <v/>
      </c>
      <c r="P2858" t="str">
        <f>IF(anotacoes!M2858=0,"",UPPER(anotacoes!M2858))</f>
        <v/>
      </c>
      <c r="Q2858" t="str">
        <f t="shared" si="89"/>
        <v>INSERT INTO CONVERSAO_LUTA_ACAO (cd_conversao, id_luta, sequencia, momento_inicio, momento_fim, quem_faz, quem_sofre, acao_tipo, acao, tecnica, direcao, pontuacao) VALUES (1, 43, 55, TRIM(' 00:05:50,748'), TRIM(' 00:05:58,272'), 'ELMONT, G', 'ATTAF', 'GRIP TIME', 'LEFT COLLAR RIGHT COLLAR', NULL, NULL, NULL)</v>
      </c>
      <c r="R2858" t="s">
        <v>10327</v>
      </c>
    </row>
    <row r="2859" spans="1:18" hidden="1" x14ac:dyDescent="0.25">
      <c r="A2859" s="7">
        <f>anotacoes!D2859</f>
        <v>40833</v>
      </c>
      <c r="B2859" t="str">
        <f>anotacoes!C2859</f>
        <v>GRAND PRIX ABU DHABI 2011</v>
      </c>
      <c r="C2859" t="str">
        <f>anotacoes!E2859</f>
        <v>ELMONT, G</v>
      </c>
      <c r="D2859" t="str">
        <f>anotacoes!F2859</f>
        <v>ATTAF</v>
      </c>
      <c r="E2859" t="s">
        <v>10325</v>
      </c>
      <c r="F2859">
        <f>anotacoes!A2859</f>
        <v>43</v>
      </c>
      <c r="G2859">
        <f>anotacoes!B2859</f>
        <v>56</v>
      </c>
      <c r="H2859" t="str">
        <f>anotacoes!K2859</f>
        <v xml:space="preserve"> 00:05:58,427</v>
      </c>
      <c r="I2859" t="str">
        <f>anotacoes!L2859</f>
        <v xml:space="preserve"> 00:05:58,632</v>
      </c>
      <c r="J2859" t="str">
        <f>IF(L2859="PAUSE",E2859,IF(anotacoes!G2863=conversao_anotacoes!C2859,conversao_anotacoes!C2859,conversao_anotacoes!D2859))</f>
        <v>ATTAF</v>
      </c>
      <c r="K2859" t="str">
        <f t="shared" si="88"/>
        <v>ELMONT, G</v>
      </c>
      <c r="L2859" t="str">
        <f>UPPER(anotacoes!H2859)</f>
        <v>DEFENSE</v>
      </c>
      <c r="M2859" t="str">
        <f>IF(OR(L2859="ATTACK",L2859="FINTA"),"&lt;TECNICA&gt;",UPPER(anotacoes!I2859))</f>
        <v>USING BODY MASS</v>
      </c>
      <c r="N2859" t="str">
        <f>IF(OR(L2859="ATTACK",L2859="FINTA"),UPPER(anotacoes!I2859),"")</f>
        <v/>
      </c>
      <c r="O2859" s="6" t="str">
        <f>IF(anotacoes!N2859=0,"",anotacoes!N2859)</f>
        <v/>
      </c>
      <c r="P2859" t="str">
        <f>IF(anotacoes!M2859=0,"",UPPER(anotacoes!M2859))</f>
        <v/>
      </c>
      <c r="Q2859" t="str">
        <f t="shared" si="89"/>
        <v>INSERT INTO CONVERSAO_LUTA_ACAO (cd_conversao, id_luta, sequencia, momento_inicio, momento_fim, quem_faz, quem_sofre, acao_tipo, acao, tecnica, direcao, pontuacao) VALUES (1, 43, 56, TRIM(' 00:05:58,427'), TRIM(' 00:05:58,632'), 'ATTAF', 'ELMONT, G', 'DEFENSE', 'USING BODY MASS', NULL, NULL, NULL)</v>
      </c>
      <c r="R2859" t="s">
        <v>10327</v>
      </c>
    </row>
    <row r="2860" spans="1:18" hidden="1" x14ac:dyDescent="0.25">
      <c r="A2860" s="7">
        <f>anotacoes!D2860</f>
        <v>40833</v>
      </c>
      <c r="B2860" t="str">
        <f>anotacoes!C2860</f>
        <v>GRAND PRIX ABU DHABI 2011</v>
      </c>
      <c r="C2860" t="str">
        <f>anotacoes!E2860</f>
        <v>ELMONT, G</v>
      </c>
      <c r="D2860" t="str">
        <f>anotacoes!F2860</f>
        <v>ATTAF</v>
      </c>
      <c r="E2860" t="s">
        <v>10325</v>
      </c>
      <c r="F2860">
        <f>anotacoes!A2860</f>
        <v>43</v>
      </c>
      <c r="G2860">
        <f>anotacoes!B2860</f>
        <v>57</v>
      </c>
      <c r="H2860" t="str">
        <f>anotacoes!K2860</f>
        <v xml:space="preserve"> 00:05:58,632</v>
      </c>
      <c r="I2860" t="str">
        <f>anotacoes!L2860</f>
        <v xml:space="preserve"> 00:06:44,186</v>
      </c>
      <c r="J2860" t="str">
        <f>IF(L2860="PAUSE",E2860,IF(anotacoes!G2864=conversao_anotacoes!C2860,conversao_anotacoes!C2860,conversao_anotacoes!D2860))</f>
        <v>&lt;ARBITRO_DESCONHECIDO&gt;</v>
      </c>
      <c r="K2860" t="str">
        <f t="shared" si="88"/>
        <v/>
      </c>
      <c r="L2860" t="str">
        <f>UPPER(anotacoes!H2860)</f>
        <v>PAUSE</v>
      </c>
      <c r="M2860" t="str">
        <f>IF(OR(L2860="ATTACK",L2860="FINTA"),"&lt;TECNICA&gt;",UPPER(anotacoes!I2860))</f>
        <v>&lt;NAO_CLASSIFICADO&gt;</v>
      </c>
      <c r="N2860" t="str">
        <f>IF(OR(L2860="ATTACK",L2860="FINTA"),UPPER(anotacoes!I2860),"")</f>
        <v/>
      </c>
      <c r="O2860" s="6" t="str">
        <f>IF(anotacoes!N2860=0,"",anotacoes!N2860)</f>
        <v/>
      </c>
      <c r="P2860" t="str">
        <f>IF(anotacoes!M2860=0,"",UPPER(anotacoes!M2860))</f>
        <v/>
      </c>
      <c r="Q2860" t="str">
        <f t="shared" si="89"/>
        <v>INSERT INTO CONVERSAO_LUTA_ACAO (cd_conversao, id_luta, sequencia, momento_inicio, momento_fim, quem_faz, quem_sofre, acao_tipo, acao, tecnica, direcao, pontuacao) VALUES (1, 43, 57, TRIM(' 00:05:58,632'), TRIM(' 00:06:44,186'), '&lt;ARBITRO_DESCONHECIDO&gt;', '', 'PAUSE', '&lt;NAO_CLASSIFICADO&gt;', NULL, NULL, NULL)</v>
      </c>
      <c r="R2860" t="s">
        <v>10327</v>
      </c>
    </row>
    <row r="2861" spans="1:18" hidden="1" x14ac:dyDescent="0.25">
      <c r="A2861" s="7">
        <f>anotacoes!D2861</f>
        <v>40833</v>
      </c>
      <c r="B2861" t="str">
        <f>anotacoes!C2861</f>
        <v>GRAND PRIX ABU DHABI 2011</v>
      </c>
      <c r="C2861" t="str">
        <f>anotacoes!E2861</f>
        <v>ELMONT, G</v>
      </c>
      <c r="D2861" t="str">
        <f>anotacoes!F2861</f>
        <v>ATTAF</v>
      </c>
      <c r="E2861" t="s">
        <v>10325</v>
      </c>
      <c r="F2861">
        <f>anotacoes!A2861</f>
        <v>43</v>
      </c>
      <c r="G2861">
        <f>anotacoes!B2861</f>
        <v>58</v>
      </c>
      <c r="H2861" t="str">
        <f>anotacoes!K2861</f>
        <v xml:space="preserve"> 00:06:44,356</v>
      </c>
      <c r="I2861" t="str">
        <f>anotacoes!L2861</f>
        <v xml:space="preserve"> 00:07:22,731</v>
      </c>
      <c r="J2861" t="str">
        <f>IF(L2861="PAUSE",E2861,IF(anotacoes!G2865=conversao_anotacoes!C2861,conversao_anotacoes!C2861,conversao_anotacoes!D2861))</f>
        <v>&lt;ARBITRO_DESCONHECIDO&gt;</v>
      </c>
      <c r="K2861" t="str">
        <f t="shared" si="88"/>
        <v/>
      </c>
      <c r="L2861" t="str">
        <f>UPPER(anotacoes!H2861)</f>
        <v>PAUSE</v>
      </c>
      <c r="M2861" t="str">
        <f>IF(OR(L2861="ATTACK",L2861="FINTA"),"&lt;TECNICA&gt;",UPPER(anotacoes!I2861))</f>
        <v>JUDOGI</v>
      </c>
      <c r="N2861" t="str">
        <f>IF(OR(L2861="ATTACK",L2861="FINTA"),UPPER(anotacoes!I2861),"")</f>
        <v/>
      </c>
      <c r="O2861" s="6" t="str">
        <f>IF(anotacoes!N2861=0,"",anotacoes!N2861)</f>
        <v/>
      </c>
      <c r="P2861" t="str">
        <f>IF(anotacoes!M2861=0,"",UPPER(anotacoes!M2861))</f>
        <v/>
      </c>
      <c r="Q2861" t="str">
        <f t="shared" si="89"/>
        <v>INSERT INTO CONVERSAO_LUTA_ACAO (cd_conversao, id_luta, sequencia, momento_inicio, momento_fim, quem_faz, quem_sofre, acao_tipo, acao, tecnica, direcao, pontuacao) VALUES (1, 43, 58, TRIM(' 00:06:44,356'), TRIM(' 00:07:22,731'), '&lt;ARBITRO_DESCONHECIDO&gt;', '', 'PAUSE', 'JUDOGI', NULL, NULL, NULL)</v>
      </c>
      <c r="R2861" t="s">
        <v>10327</v>
      </c>
    </row>
    <row r="2862" spans="1:18" hidden="1" x14ac:dyDescent="0.25">
      <c r="A2862" s="7">
        <f>anotacoes!D2862</f>
        <v>40833</v>
      </c>
      <c r="B2862" t="str">
        <f>anotacoes!C2862</f>
        <v>GRAND PRIX ABU DHABI 2011</v>
      </c>
      <c r="C2862" t="str">
        <f>anotacoes!E2862</f>
        <v>ELMONT, G</v>
      </c>
      <c r="D2862" t="str">
        <f>anotacoes!F2862</f>
        <v>ATTAF</v>
      </c>
      <c r="E2862" t="s">
        <v>10325</v>
      </c>
      <c r="F2862">
        <f>anotacoes!A2862</f>
        <v>43</v>
      </c>
      <c r="G2862">
        <f>anotacoes!B2862</f>
        <v>59</v>
      </c>
      <c r="H2862" t="str">
        <f>anotacoes!K2862</f>
        <v xml:space="preserve"> 00:07:23,291</v>
      </c>
      <c r="I2862" t="str">
        <f>anotacoes!L2862</f>
        <v xml:space="preserve"> 00:07:29,467</v>
      </c>
      <c r="J2862" t="str">
        <f>IF(L2862="PAUSE",E2862,IF(anotacoes!G2866=conversao_anotacoes!C2862,conversao_anotacoes!C2862,conversao_anotacoes!D2862))</f>
        <v>&lt;ARBITRO_DESCONHECIDO&gt;</v>
      </c>
      <c r="K2862" t="str">
        <f t="shared" si="88"/>
        <v/>
      </c>
      <c r="L2862" t="str">
        <f>UPPER(anotacoes!H2862)</f>
        <v>PAUSE</v>
      </c>
      <c r="M2862" t="str">
        <f>IF(OR(L2862="ATTACK",L2862="FINTA"),"&lt;TECNICA&gt;",UPPER(anotacoes!I2862))</f>
        <v>SCORE BY FLAGS</v>
      </c>
      <c r="N2862" t="str">
        <f>IF(OR(L2862="ATTACK",L2862="FINTA"),UPPER(anotacoes!I2862),"")</f>
        <v/>
      </c>
      <c r="O2862" s="6" t="str">
        <f>IF(anotacoes!N2862=0,"",anotacoes!N2862)</f>
        <v/>
      </c>
      <c r="P2862" t="str">
        <f>IF(anotacoes!M2862=0,"",UPPER(anotacoes!M2862))</f>
        <v/>
      </c>
      <c r="Q2862" t="str">
        <f t="shared" si="89"/>
        <v>INSERT INTO CONVERSAO_LUTA_ACAO (cd_conversao, id_luta, sequencia, momento_inicio, momento_fim, quem_faz, quem_sofre, acao_tipo, acao, tecnica, direcao, pontuacao) VALUES (1, 43, 59, TRIM(' 00:07:23,291'), TRIM(' 00:07:29,467'), '&lt;ARBITRO_DESCONHECIDO&gt;', '', 'PAUSE', 'SCORE BY FLAGS', NULL, NULL, NULL)</v>
      </c>
      <c r="R2862" t="s">
        <v>10327</v>
      </c>
    </row>
    <row r="2863" spans="1:18" hidden="1" x14ac:dyDescent="0.25">
      <c r="A2863" s="7">
        <f>anotacoes!D2863</f>
        <v>40559</v>
      </c>
      <c r="B2863" t="str">
        <f>anotacoes!C2863</f>
        <v>WORLD MASTERS BAKU 2011</v>
      </c>
      <c r="C2863" t="str">
        <f>anotacoes!E2863</f>
        <v>GUILHEIRO</v>
      </c>
      <c r="D2863" t="str">
        <f>anotacoes!F2863</f>
        <v>BISCHOF</v>
      </c>
      <c r="E2863" t="s">
        <v>10325</v>
      </c>
      <c r="F2863">
        <f>anotacoes!A2863</f>
        <v>44</v>
      </c>
      <c r="G2863">
        <f>anotacoes!B2863</f>
        <v>1</v>
      </c>
      <c r="H2863" t="str">
        <f>anotacoes!K2863</f>
        <v xml:space="preserve"> 00:00:03,033</v>
      </c>
      <c r="I2863" t="str">
        <f>anotacoes!L2863</f>
        <v xml:space="preserve"> 00:00:05,996</v>
      </c>
      <c r="J2863" t="str">
        <f>IF(L2863="PAUSE",E2863,IF(anotacoes!G2867=conversao_anotacoes!C2863,conversao_anotacoes!C2863,conversao_anotacoes!D2863))</f>
        <v>GUILHEIRO</v>
      </c>
      <c r="K2863" t="str">
        <f t="shared" si="88"/>
        <v>BISCHOF</v>
      </c>
      <c r="L2863" t="str">
        <f>UPPER(anotacoes!H2863)</f>
        <v>DISPLACEMENT</v>
      </c>
      <c r="M2863" t="str">
        <f>IF(OR(L2863="ATTACK",L2863="FINTA"),"&lt;TECNICA&gt;",UPPER(anotacoes!I2863))</f>
        <v>CIRCULAR LEFT</v>
      </c>
      <c r="N2863" t="str">
        <f>IF(OR(L2863="ATTACK",L2863="FINTA"),UPPER(anotacoes!I2863),"")</f>
        <v/>
      </c>
      <c r="O2863" s="6" t="str">
        <f>IF(anotacoes!N2863=0,"",anotacoes!N2863)</f>
        <v/>
      </c>
      <c r="P2863" t="str">
        <f>IF(anotacoes!M2863=0,"",UPPER(anotacoes!M2863))</f>
        <v/>
      </c>
      <c r="Q2863" t="str">
        <f t="shared" si="89"/>
        <v>INSERT INTO CONVERSAO_LUTA_ACAO (cd_conversao, id_luta, sequencia, momento_inicio, momento_fim, quem_faz, quem_sofre, acao_tipo, acao, tecnica, direcao, pontuacao) VALUES (1, 44, 1, TRIM(' 00:00:03,033'), TRIM(' 00:00:05,996'), 'GUILHEIRO', 'BISCHOF', 'DISPLACEMENT', 'CIRCULAR LEFT', NULL, NULL, NULL)</v>
      </c>
      <c r="R2863" t="s">
        <v>10327</v>
      </c>
    </row>
    <row r="2864" spans="1:18" hidden="1" x14ac:dyDescent="0.25">
      <c r="A2864" s="7">
        <f>anotacoes!D2864</f>
        <v>40559</v>
      </c>
      <c r="B2864" t="str">
        <f>anotacoes!C2864</f>
        <v>WORLD MASTERS BAKU 2011</v>
      </c>
      <c r="C2864" t="str">
        <f>anotacoes!E2864</f>
        <v>GUILHEIRO</v>
      </c>
      <c r="D2864" t="str">
        <f>anotacoes!F2864</f>
        <v>BISCHOF</v>
      </c>
      <c r="E2864" t="s">
        <v>10325</v>
      </c>
      <c r="F2864">
        <f>anotacoes!A2864</f>
        <v>44</v>
      </c>
      <c r="G2864">
        <f>anotacoes!B2864</f>
        <v>2</v>
      </c>
      <c r="H2864" t="str">
        <f>anotacoes!K2864</f>
        <v xml:space="preserve"> 00:00:05,996</v>
      </c>
      <c r="I2864" t="str">
        <f>anotacoes!L2864</f>
        <v xml:space="preserve"> 00:00:08,622</v>
      </c>
      <c r="J2864" t="str">
        <f>IF(L2864="PAUSE",E2864,IF(anotacoes!G2868=conversao_anotacoes!C2864,conversao_anotacoes!C2864,conversao_anotacoes!D2864))</f>
        <v>GUILHEIRO</v>
      </c>
      <c r="K2864" t="str">
        <f t="shared" si="88"/>
        <v>BISCHOF</v>
      </c>
      <c r="L2864" t="str">
        <f>UPPER(anotacoes!H2864)</f>
        <v>DISPLACEMENT</v>
      </c>
      <c r="M2864" t="str">
        <f>IF(OR(L2864="ATTACK",L2864="FINTA"),"&lt;TECNICA&gt;",UPPER(anotacoes!I2864))</f>
        <v>2-3 STEP HESITANT RIGHT</v>
      </c>
      <c r="N2864" t="str">
        <f>IF(OR(L2864="ATTACK",L2864="FINTA"),UPPER(anotacoes!I2864),"")</f>
        <v/>
      </c>
      <c r="O2864" s="6" t="str">
        <f>IF(anotacoes!N2864=0,"",anotacoes!N2864)</f>
        <v/>
      </c>
      <c r="P2864" t="str">
        <f>IF(anotacoes!M2864=0,"",UPPER(anotacoes!M2864))</f>
        <v/>
      </c>
      <c r="Q2864" t="str">
        <f t="shared" si="89"/>
        <v>INSERT INTO CONVERSAO_LUTA_ACAO (cd_conversao, id_luta, sequencia, momento_inicio, momento_fim, quem_faz, quem_sofre, acao_tipo, acao, tecnica, direcao, pontuacao) VALUES (1, 44, 2, TRIM(' 00:00:05,996'), TRIM(' 00:00:08,622'), 'GUILHEIRO', 'BISCHOF', 'DISPLACEMENT', '2-3 STEP HESITANT RIGHT', NULL, NULL, NULL)</v>
      </c>
      <c r="R2864" t="s">
        <v>10327</v>
      </c>
    </row>
    <row r="2865" spans="1:18" hidden="1" x14ac:dyDescent="0.25">
      <c r="A2865" s="7">
        <f>anotacoes!D2865</f>
        <v>40559</v>
      </c>
      <c r="B2865" t="str">
        <f>anotacoes!C2865</f>
        <v>WORLD MASTERS BAKU 2011</v>
      </c>
      <c r="C2865" t="str">
        <f>anotacoes!E2865</f>
        <v>GUILHEIRO</v>
      </c>
      <c r="D2865" t="str">
        <f>anotacoes!F2865</f>
        <v>BISCHOF</v>
      </c>
      <c r="E2865" t="s">
        <v>10325</v>
      </c>
      <c r="F2865">
        <f>anotacoes!A2865</f>
        <v>44</v>
      </c>
      <c r="G2865">
        <f>anotacoes!B2865</f>
        <v>3</v>
      </c>
      <c r="H2865" t="str">
        <f>anotacoes!K2865</f>
        <v xml:space="preserve"> 00:00:08,622</v>
      </c>
      <c r="I2865" t="str">
        <f>anotacoes!L2865</f>
        <v xml:space="preserve"> 00:00:21,812</v>
      </c>
      <c r="J2865" t="str">
        <f>IF(L2865="PAUSE",E2865,IF(anotacoes!G2869=conversao_anotacoes!C2865,conversao_anotacoes!C2865,conversao_anotacoes!D2865))</f>
        <v>GUILHEIRO</v>
      </c>
      <c r="K2865" t="str">
        <f t="shared" si="88"/>
        <v>BISCHOF</v>
      </c>
      <c r="L2865" t="str">
        <f>UPPER(anotacoes!H2865)</f>
        <v>GRIP TIME</v>
      </c>
      <c r="M2865" t="str">
        <f>IF(OR(L2865="ATTACK",L2865="FINTA"),"&lt;TECNICA&gt;",UPPER(anotacoes!I2865))</f>
        <v>RIGHT SLEEVE LEFT SLEEVE</v>
      </c>
      <c r="N2865" t="str">
        <f>IF(OR(L2865="ATTACK",L2865="FINTA"),UPPER(anotacoes!I2865),"")</f>
        <v/>
      </c>
      <c r="O2865" s="6" t="str">
        <f>IF(anotacoes!N2865=0,"",anotacoes!N2865)</f>
        <v/>
      </c>
      <c r="P2865" t="str">
        <f>IF(anotacoes!M2865=0,"",UPPER(anotacoes!M2865))</f>
        <v/>
      </c>
      <c r="Q2865" t="str">
        <f t="shared" si="89"/>
        <v>INSERT INTO CONVERSAO_LUTA_ACAO (cd_conversao, id_luta, sequencia, momento_inicio, momento_fim, quem_faz, quem_sofre, acao_tipo, acao, tecnica, direcao, pontuacao) VALUES (1, 44, 3, TRIM(' 00:00:08,622'), TRIM(' 00:00:21,812'), 'GUILHEIRO', 'BISCHOF', 'GRIP TIME', 'RIGHT SLEEVE LEFT SLEEVE', NULL, NULL, NULL)</v>
      </c>
      <c r="R2865" t="s">
        <v>10327</v>
      </c>
    </row>
    <row r="2866" spans="1:18" hidden="1" x14ac:dyDescent="0.25">
      <c r="A2866" s="7">
        <f>anotacoes!D2866</f>
        <v>40559</v>
      </c>
      <c r="B2866" t="str">
        <f>anotacoes!C2866</f>
        <v>WORLD MASTERS BAKU 2011</v>
      </c>
      <c r="C2866" t="str">
        <f>anotacoes!E2866</f>
        <v>GUILHEIRO</v>
      </c>
      <c r="D2866" t="str">
        <f>anotacoes!F2866</f>
        <v>BISCHOF</v>
      </c>
      <c r="E2866" t="s">
        <v>10325</v>
      </c>
      <c r="F2866">
        <f>anotacoes!A2866</f>
        <v>44</v>
      </c>
      <c r="G2866">
        <f>anotacoes!B2866</f>
        <v>4</v>
      </c>
      <c r="H2866" t="str">
        <f>anotacoes!K2866</f>
        <v xml:space="preserve"> 00:00:21,812</v>
      </c>
      <c r="I2866" t="str">
        <f>anotacoes!L2866</f>
        <v xml:space="preserve"> 00:00:23,824</v>
      </c>
      <c r="J2866" t="str">
        <f>IF(L2866="PAUSE",E2866,IF(anotacoes!G2870=conversao_anotacoes!C2866,conversao_anotacoes!C2866,conversao_anotacoes!D2866))</f>
        <v>GUILHEIRO</v>
      </c>
      <c r="K2866" t="str">
        <f t="shared" si="88"/>
        <v>BISCHOF</v>
      </c>
      <c r="L2866" t="str">
        <f>UPPER(anotacoes!H2866)</f>
        <v>GRIP TIME</v>
      </c>
      <c r="M2866" t="str">
        <f>IF(OR(L2866="ATTACK",L2866="FINTA"),"&lt;TECNICA&gt;",UPPER(anotacoes!I2866))</f>
        <v>RIGHT SLEEVE</v>
      </c>
      <c r="N2866" t="str">
        <f>IF(OR(L2866="ATTACK",L2866="FINTA"),UPPER(anotacoes!I2866),"")</f>
        <v/>
      </c>
      <c r="O2866" s="6" t="str">
        <f>IF(anotacoes!N2866=0,"",anotacoes!N2866)</f>
        <v/>
      </c>
      <c r="P2866" t="str">
        <f>IF(anotacoes!M2866=0,"",UPPER(anotacoes!M2866))</f>
        <v/>
      </c>
      <c r="Q2866" t="str">
        <f t="shared" si="89"/>
        <v>INSERT INTO CONVERSAO_LUTA_ACAO (cd_conversao, id_luta, sequencia, momento_inicio, momento_fim, quem_faz, quem_sofre, acao_tipo, acao, tecnica, direcao, pontuacao) VALUES (1, 44, 4, TRIM(' 00:00:21,812'), TRIM(' 00:00:23,824'), 'GUILHEIRO', 'BISCHOF', 'GRIP TIME', 'RIGHT SLEEVE', NULL, NULL, NULL)</v>
      </c>
      <c r="R2866" t="s">
        <v>10327</v>
      </c>
    </row>
    <row r="2867" spans="1:18" hidden="1" x14ac:dyDescent="0.25">
      <c r="A2867" s="7">
        <f>anotacoes!D2867</f>
        <v>40559</v>
      </c>
      <c r="B2867" t="str">
        <f>anotacoes!C2867</f>
        <v>WORLD MASTERS BAKU 2011</v>
      </c>
      <c r="C2867" t="str">
        <f>anotacoes!E2867</f>
        <v>GUILHEIRO</v>
      </c>
      <c r="D2867" t="str">
        <f>anotacoes!F2867</f>
        <v>BISCHOF</v>
      </c>
      <c r="E2867" t="s">
        <v>10325</v>
      </c>
      <c r="F2867">
        <f>anotacoes!A2867</f>
        <v>44</v>
      </c>
      <c r="G2867">
        <f>anotacoes!B2867</f>
        <v>5</v>
      </c>
      <c r="H2867" t="str">
        <f>anotacoes!K2867</f>
        <v xml:space="preserve"> 00:00:23,824</v>
      </c>
      <c r="I2867" t="str">
        <f>anotacoes!L2867</f>
        <v xml:space="preserve"> 00:00:25,322</v>
      </c>
      <c r="J2867" t="str">
        <f>IF(L2867="PAUSE",E2867,IF(anotacoes!G2871=conversao_anotacoes!C2867,conversao_anotacoes!C2867,conversao_anotacoes!D2867))</f>
        <v>GUILHEIRO</v>
      </c>
      <c r="K2867" t="str">
        <f t="shared" si="88"/>
        <v>BISCHOF</v>
      </c>
      <c r="L2867" t="str">
        <f>UPPER(anotacoes!H2867)</f>
        <v>DISPLACEMENT</v>
      </c>
      <c r="M2867" t="str">
        <f>IF(OR(L2867="ATTACK",L2867="FINTA"),"&lt;TECNICA&gt;",UPPER(anotacoes!I2867))</f>
        <v>2-3 STEP HESITANT RIGHT</v>
      </c>
      <c r="N2867" t="str">
        <f>IF(OR(L2867="ATTACK",L2867="FINTA"),UPPER(anotacoes!I2867),"")</f>
        <v/>
      </c>
      <c r="O2867" s="6" t="str">
        <f>IF(anotacoes!N2867=0,"",anotacoes!N2867)</f>
        <v/>
      </c>
      <c r="P2867" t="str">
        <f>IF(anotacoes!M2867=0,"",UPPER(anotacoes!M2867))</f>
        <v/>
      </c>
      <c r="Q2867" t="str">
        <f t="shared" si="89"/>
        <v>INSERT INTO CONVERSAO_LUTA_ACAO (cd_conversao, id_luta, sequencia, momento_inicio, momento_fim, quem_faz, quem_sofre, acao_tipo, acao, tecnica, direcao, pontuacao) VALUES (1, 44, 5, TRIM(' 00:00:23,824'), TRIM(' 00:00:25,322'), 'GUILHEIRO', 'BISCHOF', 'DISPLACEMENT', '2-3 STEP HESITANT RIGHT', NULL, NULL, NULL)</v>
      </c>
      <c r="R2867" t="s">
        <v>10327</v>
      </c>
    </row>
    <row r="2868" spans="1:18" hidden="1" x14ac:dyDescent="0.25">
      <c r="A2868" s="7">
        <f>anotacoes!D2868</f>
        <v>40559</v>
      </c>
      <c r="B2868" t="str">
        <f>anotacoes!C2868</f>
        <v>WORLD MASTERS BAKU 2011</v>
      </c>
      <c r="C2868" t="str">
        <f>anotacoes!E2868</f>
        <v>GUILHEIRO</v>
      </c>
      <c r="D2868" t="str">
        <f>anotacoes!F2868</f>
        <v>BISCHOF</v>
      </c>
      <c r="E2868" t="s">
        <v>10325</v>
      </c>
      <c r="F2868">
        <f>anotacoes!A2868</f>
        <v>44</v>
      </c>
      <c r="G2868">
        <f>anotacoes!B2868</f>
        <v>6</v>
      </c>
      <c r="H2868" t="str">
        <f>anotacoes!K2868</f>
        <v xml:space="preserve"> 00:00:25,322</v>
      </c>
      <c r="I2868" t="str">
        <f>anotacoes!L2868</f>
        <v xml:space="preserve"> 00:00:28,309</v>
      </c>
      <c r="J2868" t="str">
        <f>IF(L2868="PAUSE",E2868,IF(anotacoes!G2872=conversao_anotacoes!C2868,conversao_anotacoes!C2868,conversao_anotacoes!D2868))</f>
        <v>GUILHEIRO</v>
      </c>
      <c r="K2868" t="str">
        <f t="shared" si="88"/>
        <v>BISCHOF</v>
      </c>
      <c r="L2868" t="str">
        <f>UPPER(anotacoes!H2868)</f>
        <v>GRIP TIME</v>
      </c>
      <c r="M2868" t="str">
        <f>IF(OR(L2868="ATTACK",L2868="FINTA"),"&lt;TECNICA&gt;",UPPER(anotacoes!I2868))</f>
        <v>LEFT COLLAR RIGHT SLEEVE</v>
      </c>
      <c r="N2868" t="str">
        <f>IF(OR(L2868="ATTACK",L2868="FINTA"),UPPER(anotacoes!I2868),"")</f>
        <v/>
      </c>
      <c r="O2868" s="6" t="str">
        <f>IF(anotacoes!N2868=0,"",anotacoes!N2868)</f>
        <v/>
      </c>
      <c r="P2868" t="str">
        <f>IF(anotacoes!M2868=0,"",UPPER(anotacoes!M2868))</f>
        <v/>
      </c>
      <c r="Q2868" t="str">
        <f t="shared" si="89"/>
        <v>INSERT INTO CONVERSAO_LUTA_ACAO (cd_conversao, id_luta, sequencia, momento_inicio, momento_fim, quem_faz, quem_sofre, acao_tipo, acao, tecnica, direcao, pontuacao) VALUES (1, 44, 6, TRIM(' 00:00:25,322'), TRIM(' 00:00:28,309'), 'GUILHEIRO', 'BISCHOF', 'GRIP TIME', 'LEFT COLLAR RIGHT SLEEVE', NULL, NULL, NULL)</v>
      </c>
      <c r="R2868" t="s">
        <v>10327</v>
      </c>
    </row>
    <row r="2869" spans="1:18" hidden="1" x14ac:dyDescent="0.25">
      <c r="A2869" s="7">
        <f>anotacoes!D2869</f>
        <v>40559</v>
      </c>
      <c r="B2869" t="str">
        <f>anotacoes!C2869</f>
        <v>WORLD MASTERS BAKU 2011</v>
      </c>
      <c r="C2869" t="str">
        <f>anotacoes!E2869</f>
        <v>GUILHEIRO</v>
      </c>
      <c r="D2869" t="str">
        <f>anotacoes!F2869</f>
        <v>BISCHOF</v>
      </c>
      <c r="E2869" t="s">
        <v>10325</v>
      </c>
      <c r="F2869">
        <f>anotacoes!A2869</f>
        <v>44</v>
      </c>
      <c r="G2869">
        <f>anotacoes!B2869</f>
        <v>7</v>
      </c>
      <c r="H2869" t="str">
        <f>anotacoes!K2869</f>
        <v xml:space="preserve"> 00:00:28,309</v>
      </c>
      <c r="I2869" t="str">
        <f>anotacoes!L2869</f>
        <v xml:space="preserve"> 00:00:35,348</v>
      </c>
      <c r="J2869" t="str">
        <f>IF(L2869="PAUSE",E2869,IF(anotacoes!G2873=conversao_anotacoes!C2869,conversao_anotacoes!C2869,conversao_anotacoes!D2869))</f>
        <v>GUILHEIRO</v>
      </c>
      <c r="K2869" t="str">
        <f t="shared" si="88"/>
        <v>BISCHOF</v>
      </c>
      <c r="L2869" t="str">
        <f>UPPER(anotacoes!H2869)</f>
        <v>GRIP TIME</v>
      </c>
      <c r="M2869" t="str">
        <f>IF(OR(L2869="ATTACK",L2869="FINTA"),"&lt;TECNICA&gt;",UPPER(anotacoes!I2869))</f>
        <v>RIGHT SLEEVE LEFT SLEEVE</v>
      </c>
      <c r="N2869" t="str">
        <f>IF(OR(L2869="ATTACK",L2869="FINTA"),UPPER(anotacoes!I2869),"")</f>
        <v/>
      </c>
      <c r="O2869" s="6" t="str">
        <f>IF(anotacoes!N2869=0,"",anotacoes!N2869)</f>
        <v/>
      </c>
      <c r="P2869" t="str">
        <f>IF(anotacoes!M2869=0,"",UPPER(anotacoes!M2869))</f>
        <v/>
      </c>
      <c r="Q2869" t="str">
        <f t="shared" si="89"/>
        <v>INSERT INTO CONVERSAO_LUTA_ACAO (cd_conversao, id_luta, sequencia, momento_inicio, momento_fim, quem_faz, quem_sofre, acao_tipo, acao, tecnica, direcao, pontuacao) VALUES (1, 44, 7, TRIM(' 00:00:28,309'), TRIM(' 00:00:35,348'), 'GUILHEIRO', 'BISCHOF', 'GRIP TIME', 'RIGHT SLEEVE LEFT SLEEVE', NULL, NULL, NULL)</v>
      </c>
      <c r="R2869" t="s">
        <v>10327</v>
      </c>
    </row>
    <row r="2870" spans="1:18" hidden="1" x14ac:dyDescent="0.25">
      <c r="A2870" s="7">
        <f>anotacoes!D2870</f>
        <v>40559</v>
      </c>
      <c r="B2870" t="str">
        <f>anotacoes!C2870</f>
        <v>WORLD MASTERS BAKU 2011</v>
      </c>
      <c r="C2870" t="str">
        <f>anotacoes!E2870</f>
        <v>GUILHEIRO</v>
      </c>
      <c r="D2870" t="str">
        <f>anotacoes!F2870</f>
        <v>BISCHOF</v>
      </c>
      <c r="E2870" t="s">
        <v>10325</v>
      </c>
      <c r="F2870">
        <f>anotacoes!A2870</f>
        <v>44</v>
      </c>
      <c r="G2870">
        <f>anotacoes!B2870</f>
        <v>8</v>
      </c>
      <c r="H2870" t="str">
        <f>anotacoes!K2870</f>
        <v xml:space="preserve"> 00:00:35,348</v>
      </c>
      <c r="I2870" t="str">
        <f>anotacoes!L2870</f>
        <v xml:space="preserve"> 00:00:39,033</v>
      </c>
      <c r="J2870" t="str">
        <f>IF(L2870="PAUSE",E2870,IF(anotacoes!G2874=conversao_anotacoes!C2870,conversao_anotacoes!C2870,conversao_anotacoes!D2870))</f>
        <v>GUILHEIRO</v>
      </c>
      <c r="K2870" t="str">
        <f t="shared" si="88"/>
        <v>BISCHOF</v>
      </c>
      <c r="L2870" t="str">
        <f>UPPER(anotacoes!H2870)</f>
        <v>DISPLACEMENT</v>
      </c>
      <c r="M2870" t="str">
        <f>IF(OR(L2870="ATTACK",L2870="FINTA"),"&lt;TECNICA&gt;",UPPER(anotacoes!I2870))</f>
        <v>2-3 STEP HESITANT RIGHT</v>
      </c>
      <c r="N2870" t="str">
        <f>IF(OR(L2870="ATTACK",L2870="FINTA"),UPPER(anotacoes!I2870),"")</f>
        <v/>
      </c>
      <c r="O2870" s="6" t="str">
        <f>IF(anotacoes!N2870=0,"",anotacoes!N2870)</f>
        <v/>
      </c>
      <c r="P2870" t="str">
        <f>IF(anotacoes!M2870=0,"",UPPER(anotacoes!M2870))</f>
        <v/>
      </c>
      <c r="Q2870" t="str">
        <f t="shared" si="89"/>
        <v>INSERT INTO CONVERSAO_LUTA_ACAO (cd_conversao, id_luta, sequencia, momento_inicio, momento_fim, quem_faz, quem_sofre, acao_tipo, acao, tecnica, direcao, pontuacao) VALUES (1, 44, 8, TRIM(' 00:00:35,348'), TRIM(' 00:00:39,033'), 'GUILHEIRO', 'BISCHOF', 'DISPLACEMENT', '2-3 STEP HESITANT RIGHT', NULL, NULL, NULL)</v>
      </c>
      <c r="R2870" t="s">
        <v>10327</v>
      </c>
    </row>
    <row r="2871" spans="1:18" hidden="1" x14ac:dyDescent="0.25">
      <c r="A2871" s="7">
        <f>anotacoes!D2871</f>
        <v>40559</v>
      </c>
      <c r="B2871" t="str">
        <f>anotacoes!C2871</f>
        <v>WORLD MASTERS BAKU 2011</v>
      </c>
      <c r="C2871" t="str">
        <f>anotacoes!E2871</f>
        <v>GUILHEIRO</v>
      </c>
      <c r="D2871" t="str">
        <f>anotacoes!F2871</f>
        <v>BISCHOF</v>
      </c>
      <c r="E2871" t="s">
        <v>10325</v>
      </c>
      <c r="F2871">
        <f>anotacoes!A2871</f>
        <v>44</v>
      </c>
      <c r="G2871">
        <f>anotacoes!B2871</f>
        <v>9</v>
      </c>
      <c r="H2871" t="str">
        <f>anotacoes!K2871</f>
        <v xml:space="preserve"> 00:00:39,033</v>
      </c>
      <c r="I2871" t="str">
        <f>anotacoes!L2871</f>
        <v xml:space="preserve"> 00:00:39,033</v>
      </c>
      <c r="J2871" t="str">
        <f>IF(L2871="PAUSE",E2871,IF(anotacoes!G2875=conversao_anotacoes!C2871,conversao_anotacoes!C2871,conversao_anotacoes!D2871))</f>
        <v>GUILHEIRO</v>
      </c>
      <c r="K2871" t="str">
        <f t="shared" si="88"/>
        <v>BISCHOF</v>
      </c>
      <c r="L2871" t="str">
        <f>UPPER(anotacoes!H2871)</f>
        <v>FINTA</v>
      </c>
      <c r="M2871" t="str">
        <f>IF(OR(L2871="ATTACK",L2871="FINTA"),"&lt;TECNICA&gt;",UPPER(anotacoes!I2871))</f>
        <v>&lt;TECNICA&gt;</v>
      </c>
      <c r="N2871" t="str">
        <f>IF(OR(L2871="ATTACK",L2871="FINTA"),UPPER(anotacoes!I2871),"")</f>
        <v>OUCHI GARI RIGHT</v>
      </c>
      <c r="O2871" s="6" t="str">
        <f>IF(anotacoes!N2871=0,"",anotacoes!N2871)</f>
        <v/>
      </c>
      <c r="P2871" t="str">
        <f>IF(anotacoes!M2871=0,"",UPPER(anotacoes!M2871))</f>
        <v/>
      </c>
      <c r="Q2871" t="str">
        <f t="shared" si="89"/>
        <v>INSERT INTO CONVERSAO_LUTA_ACAO (cd_conversao, id_luta, sequencia, momento_inicio, momento_fim, quem_faz, quem_sofre, acao_tipo, acao, tecnica, direcao, pontuacao) VALUES (1, 44, 9, TRIM(' 00:00:39,033'), TRIM(' 00:00:39,033'), 'GUILHEIRO', 'BISCHOF', 'FINTA', '&lt;TECNICA&gt;', 'OUCHI GARI RIGHT', NULL, NULL)</v>
      </c>
      <c r="R2871" t="s">
        <v>10327</v>
      </c>
    </row>
    <row r="2872" spans="1:18" hidden="1" x14ac:dyDescent="0.25">
      <c r="A2872" s="7">
        <f>anotacoes!D2872</f>
        <v>40559</v>
      </c>
      <c r="B2872" t="str">
        <f>anotacoes!C2872</f>
        <v>WORLD MASTERS BAKU 2011</v>
      </c>
      <c r="C2872" t="str">
        <f>anotacoes!E2872</f>
        <v>GUILHEIRO</v>
      </c>
      <c r="D2872" t="str">
        <f>anotacoes!F2872</f>
        <v>BISCHOF</v>
      </c>
      <c r="E2872" t="s">
        <v>10325</v>
      </c>
      <c r="F2872">
        <f>anotacoes!A2872</f>
        <v>44</v>
      </c>
      <c r="G2872">
        <f>anotacoes!B2872</f>
        <v>10</v>
      </c>
      <c r="H2872" t="str">
        <f>anotacoes!K2872</f>
        <v xml:space="preserve"> 00:00:39,033</v>
      </c>
      <c r="I2872" t="str">
        <f>anotacoes!L2872</f>
        <v xml:space="preserve"> 00:00:40,234</v>
      </c>
      <c r="J2872" t="str">
        <f>IF(L2872="PAUSE",E2872,IF(anotacoes!G2876=conversao_anotacoes!C2872,conversao_anotacoes!C2872,conversao_anotacoes!D2872))</f>
        <v>GUILHEIRO</v>
      </c>
      <c r="K2872" t="str">
        <f t="shared" si="88"/>
        <v>BISCHOF</v>
      </c>
      <c r="L2872" t="str">
        <f>UPPER(anotacoes!H2872)</f>
        <v>GRIP TIME</v>
      </c>
      <c r="M2872" t="str">
        <f>IF(OR(L2872="ATTACK",L2872="FINTA"),"&lt;TECNICA&gt;",UPPER(anotacoes!I2872))</f>
        <v>LEFT COLLAR</v>
      </c>
      <c r="N2872" t="str">
        <f>IF(OR(L2872="ATTACK",L2872="FINTA"),UPPER(anotacoes!I2872),"")</f>
        <v/>
      </c>
      <c r="O2872" s="6" t="str">
        <f>IF(anotacoes!N2872=0,"",anotacoes!N2872)</f>
        <v/>
      </c>
      <c r="P2872" t="str">
        <f>IF(anotacoes!M2872=0,"",UPPER(anotacoes!M2872))</f>
        <v/>
      </c>
      <c r="Q2872" t="str">
        <f t="shared" si="89"/>
        <v>INSERT INTO CONVERSAO_LUTA_ACAO (cd_conversao, id_luta, sequencia, momento_inicio, momento_fim, quem_faz, quem_sofre, acao_tipo, acao, tecnica, direcao, pontuacao) VALUES (1, 44, 10, TRIM(' 00:00:39,033'), TRIM(' 00:00:40,234'), 'GUILHEIRO', 'BISCHOF', 'GRIP TIME', 'LEFT COLLAR', NULL, NULL, NULL)</v>
      </c>
      <c r="R2872" t="s">
        <v>10327</v>
      </c>
    </row>
    <row r="2873" spans="1:18" hidden="1" x14ac:dyDescent="0.25">
      <c r="A2873" s="7">
        <f>anotacoes!D2873</f>
        <v>40559</v>
      </c>
      <c r="B2873" t="str">
        <f>anotacoes!C2873</f>
        <v>WORLD MASTERS BAKU 2011</v>
      </c>
      <c r="C2873" t="str">
        <f>anotacoes!E2873</f>
        <v>GUILHEIRO</v>
      </c>
      <c r="D2873" t="str">
        <f>anotacoes!F2873</f>
        <v>BISCHOF</v>
      </c>
      <c r="E2873" t="s">
        <v>10325</v>
      </c>
      <c r="F2873">
        <f>anotacoes!A2873</f>
        <v>44</v>
      </c>
      <c r="G2873">
        <f>anotacoes!B2873</f>
        <v>11</v>
      </c>
      <c r="H2873" t="str">
        <f>anotacoes!K2873</f>
        <v xml:space="preserve"> 00:00:40,234</v>
      </c>
      <c r="I2873" t="str">
        <f>anotacoes!L2873</f>
        <v xml:space="preserve"> 00:00:50,075</v>
      </c>
      <c r="J2873" t="str">
        <f>IF(L2873="PAUSE",E2873,IF(anotacoes!G2877=conversao_anotacoes!C2873,conversao_anotacoes!C2873,conversao_anotacoes!D2873))</f>
        <v>GUILHEIRO</v>
      </c>
      <c r="K2873" t="str">
        <f t="shared" si="88"/>
        <v>BISCHOF</v>
      </c>
      <c r="L2873" t="str">
        <f>UPPER(anotacoes!H2873)</f>
        <v>DISPLACEMENT</v>
      </c>
      <c r="M2873" t="str">
        <f>IF(OR(L2873="ATTACK",L2873="FINTA"),"&lt;TECNICA&gt;",UPPER(anotacoes!I2873))</f>
        <v>2-3 STEP HESITANT LEFT</v>
      </c>
      <c r="N2873" t="str">
        <f>IF(OR(L2873="ATTACK",L2873="FINTA"),UPPER(anotacoes!I2873),"")</f>
        <v/>
      </c>
      <c r="O2873" s="6" t="str">
        <f>IF(anotacoes!N2873=0,"",anotacoes!N2873)</f>
        <v/>
      </c>
      <c r="P2873" t="str">
        <f>IF(anotacoes!M2873=0,"",UPPER(anotacoes!M2873))</f>
        <v/>
      </c>
      <c r="Q2873" t="str">
        <f t="shared" si="89"/>
        <v>INSERT INTO CONVERSAO_LUTA_ACAO (cd_conversao, id_luta, sequencia, momento_inicio, momento_fim, quem_faz, quem_sofre, acao_tipo, acao, tecnica, direcao, pontuacao) VALUES (1, 44, 11, TRIM(' 00:00:40,234'), TRIM(' 00:00:50,075'), 'GUILHEIRO', 'BISCHOF', 'DISPLACEMENT', '2-3 STEP HESITANT LEFT', NULL, NULL, NULL)</v>
      </c>
      <c r="R2873" t="s">
        <v>10327</v>
      </c>
    </row>
    <row r="2874" spans="1:18" hidden="1" x14ac:dyDescent="0.25">
      <c r="A2874" s="7">
        <f>anotacoes!D2874</f>
        <v>40559</v>
      </c>
      <c r="B2874" t="str">
        <f>anotacoes!C2874</f>
        <v>WORLD MASTERS BAKU 2011</v>
      </c>
      <c r="C2874" t="str">
        <f>anotacoes!E2874</f>
        <v>GUILHEIRO</v>
      </c>
      <c r="D2874" t="str">
        <f>anotacoes!F2874</f>
        <v>BISCHOF</v>
      </c>
      <c r="E2874" t="s">
        <v>10325</v>
      </c>
      <c r="F2874">
        <f>anotacoes!A2874</f>
        <v>44</v>
      </c>
      <c r="G2874">
        <f>anotacoes!B2874</f>
        <v>12</v>
      </c>
      <c r="H2874" t="str">
        <f>anotacoes!K2874</f>
        <v xml:space="preserve"> 00:00:50,075</v>
      </c>
      <c r="I2874" t="str">
        <f>anotacoes!L2874</f>
        <v xml:space="preserve"> 00:00:56,550</v>
      </c>
      <c r="J2874" t="str">
        <f>IF(L2874="PAUSE",E2874,IF(anotacoes!G2878=conversao_anotacoes!C2874,conversao_anotacoes!C2874,conversao_anotacoes!D2874))</f>
        <v>GUILHEIRO</v>
      </c>
      <c r="K2874" t="str">
        <f t="shared" si="88"/>
        <v>BISCHOF</v>
      </c>
      <c r="L2874" t="str">
        <f>UPPER(anotacoes!H2874)</f>
        <v>GRIP TIME</v>
      </c>
      <c r="M2874" t="str">
        <f>IF(OR(L2874="ATTACK",L2874="FINTA"),"&lt;TECNICA&gt;",UPPER(anotacoes!I2874))</f>
        <v>RIGHT SLEEVE LEFT SLEEVE</v>
      </c>
      <c r="N2874" t="str">
        <f>IF(OR(L2874="ATTACK",L2874="FINTA"),UPPER(anotacoes!I2874),"")</f>
        <v/>
      </c>
      <c r="O2874" s="6" t="str">
        <f>IF(anotacoes!N2874=0,"",anotacoes!N2874)</f>
        <v/>
      </c>
      <c r="P2874" t="str">
        <f>IF(anotacoes!M2874=0,"",UPPER(anotacoes!M2874))</f>
        <v/>
      </c>
      <c r="Q2874" t="str">
        <f t="shared" si="89"/>
        <v>INSERT INTO CONVERSAO_LUTA_ACAO (cd_conversao, id_luta, sequencia, momento_inicio, momento_fim, quem_faz, quem_sofre, acao_tipo, acao, tecnica, direcao, pontuacao) VALUES (1, 44, 12, TRIM(' 00:00:50,075'), TRIM(' 00:00:56,550'), 'GUILHEIRO', 'BISCHOF', 'GRIP TIME', 'RIGHT SLEEVE LEFT SLEEVE', NULL, NULL, NULL)</v>
      </c>
      <c r="R2874" t="s">
        <v>10327</v>
      </c>
    </row>
    <row r="2875" spans="1:18" hidden="1" x14ac:dyDescent="0.25">
      <c r="A2875" s="7">
        <f>anotacoes!D2875</f>
        <v>40559</v>
      </c>
      <c r="B2875" t="str">
        <f>anotacoes!C2875</f>
        <v>WORLD MASTERS BAKU 2011</v>
      </c>
      <c r="C2875" t="str">
        <f>anotacoes!E2875</f>
        <v>GUILHEIRO</v>
      </c>
      <c r="D2875" t="str">
        <f>anotacoes!F2875</f>
        <v>BISCHOF</v>
      </c>
      <c r="E2875" t="s">
        <v>10325</v>
      </c>
      <c r="F2875">
        <f>anotacoes!A2875</f>
        <v>44</v>
      </c>
      <c r="G2875">
        <f>anotacoes!B2875</f>
        <v>13</v>
      </c>
      <c r="H2875" t="str">
        <f>anotacoes!K2875</f>
        <v xml:space="preserve"> 00:00:56,550</v>
      </c>
      <c r="I2875" t="str">
        <f>anotacoes!L2875</f>
        <v xml:space="preserve"> 00:00:57,822</v>
      </c>
      <c r="J2875" t="str">
        <f>IF(L2875="PAUSE",E2875,IF(anotacoes!G2879=conversao_anotacoes!C2875,conversao_anotacoes!C2875,conversao_anotacoes!D2875))</f>
        <v>GUILHEIRO</v>
      </c>
      <c r="K2875" t="str">
        <f t="shared" si="88"/>
        <v>BISCHOF</v>
      </c>
      <c r="L2875" t="str">
        <f>UPPER(anotacoes!H2875)</f>
        <v>DISPLACEMENT</v>
      </c>
      <c r="M2875" t="str">
        <f>IF(OR(L2875="ATTACK",L2875="FINTA"),"&lt;TECNICA&gt;",UPPER(anotacoes!I2875))</f>
        <v>2-3 STEP HESITANT RIGHT</v>
      </c>
      <c r="N2875" t="str">
        <f>IF(OR(L2875="ATTACK",L2875="FINTA"),UPPER(anotacoes!I2875),"")</f>
        <v/>
      </c>
      <c r="O2875" s="6" t="str">
        <f>IF(anotacoes!N2875=0,"",anotacoes!N2875)</f>
        <v/>
      </c>
      <c r="P2875" t="str">
        <f>IF(anotacoes!M2875=0,"",UPPER(anotacoes!M2875))</f>
        <v/>
      </c>
      <c r="Q2875" t="str">
        <f t="shared" si="89"/>
        <v>INSERT INTO CONVERSAO_LUTA_ACAO (cd_conversao, id_luta, sequencia, momento_inicio, momento_fim, quem_faz, quem_sofre, acao_tipo, acao, tecnica, direcao, pontuacao) VALUES (1, 44, 13, TRIM(' 00:00:56,550'), TRIM(' 00:00:57,822'), 'GUILHEIRO', 'BISCHOF', 'DISPLACEMENT', '2-3 STEP HESITANT RIGHT', NULL, NULL, NULL)</v>
      </c>
      <c r="R2875" t="s">
        <v>10327</v>
      </c>
    </row>
    <row r="2876" spans="1:18" hidden="1" x14ac:dyDescent="0.25">
      <c r="A2876" s="7">
        <f>anotacoes!D2876</f>
        <v>40559</v>
      </c>
      <c r="B2876" t="str">
        <f>anotacoes!C2876</f>
        <v>WORLD MASTERS BAKU 2011</v>
      </c>
      <c r="C2876" t="str">
        <f>anotacoes!E2876</f>
        <v>GUILHEIRO</v>
      </c>
      <c r="D2876" t="str">
        <f>anotacoes!F2876</f>
        <v>BISCHOF</v>
      </c>
      <c r="E2876" t="s">
        <v>10325</v>
      </c>
      <c r="F2876">
        <f>anotacoes!A2876</f>
        <v>44</v>
      </c>
      <c r="G2876">
        <f>anotacoes!B2876</f>
        <v>14</v>
      </c>
      <c r="H2876" t="str">
        <f>anotacoes!K2876</f>
        <v xml:space="preserve"> 00:00:57,822</v>
      </c>
      <c r="I2876" t="str">
        <f>anotacoes!L2876</f>
        <v xml:space="preserve"> 00:00:58,793</v>
      </c>
      <c r="J2876" t="str">
        <f>IF(L2876="PAUSE",E2876,IF(anotacoes!G2880=conversao_anotacoes!C2876,conversao_anotacoes!C2876,conversao_anotacoes!D2876))</f>
        <v>GUILHEIRO</v>
      </c>
      <c r="K2876" t="str">
        <f t="shared" si="88"/>
        <v>BISCHOF</v>
      </c>
      <c r="L2876" t="str">
        <f>UPPER(anotacoes!H2876)</f>
        <v>GRIP TIME</v>
      </c>
      <c r="M2876" t="str">
        <f>IF(OR(L2876="ATTACK",L2876="FINTA"),"&lt;TECNICA&gt;",UPPER(anotacoes!I2876))</f>
        <v>LEFT COLLAR</v>
      </c>
      <c r="N2876" t="str">
        <f>IF(OR(L2876="ATTACK",L2876="FINTA"),UPPER(anotacoes!I2876),"")</f>
        <v/>
      </c>
      <c r="O2876" s="6" t="str">
        <f>IF(anotacoes!N2876=0,"",anotacoes!N2876)</f>
        <v/>
      </c>
      <c r="P2876" t="str">
        <f>IF(anotacoes!M2876=0,"",UPPER(anotacoes!M2876))</f>
        <v/>
      </c>
      <c r="Q2876" t="str">
        <f t="shared" si="89"/>
        <v>INSERT INTO CONVERSAO_LUTA_ACAO (cd_conversao, id_luta, sequencia, momento_inicio, momento_fim, quem_faz, quem_sofre, acao_tipo, acao, tecnica, direcao, pontuacao) VALUES (1, 44, 14, TRIM(' 00:00:57,822'), TRIM(' 00:00:58,793'), 'GUILHEIRO', 'BISCHOF', 'GRIP TIME', 'LEFT COLLAR', NULL, NULL, NULL)</v>
      </c>
      <c r="R2876" t="s">
        <v>10327</v>
      </c>
    </row>
    <row r="2877" spans="1:18" hidden="1" x14ac:dyDescent="0.25">
      <c r="A2877" s="7">
        <f>anotacoes!D2877</f>
        <v>40559</v>
      </c>
      <c r="B2877" t="str">
        <f>anotacoes!C2877</f>
        <v>WORLD MASTERS BAKU 2011</v>
      </c>
      <c r="C2877" t="str">
        <f>anotacoes!E2877</f>
        <v>GUILHEIRO</v>
      </c>
      <c r="D2877" t="str">
        <f>anotacoes!F2877</f>
        <v>BISCHOF</v>
      </c>
      <c r="E2877" t="s">
        <v>10325</v>
      </c>
      <c r="F2877">
        <f>anotacoes!A2877</f>
        <v>44</v>
      </c>
      <c r="G2877">
        <f>anotacoes!B2877</f>
        <v>15</v>
      </c>
      <c r="H2877" t="str">
        <f>anotacoes!K2877</f>
        <v xml:space="preserve"> 00:00:58,793</v>
      </c>
      <c r="I2877" t="str">
        <f>anotacoes!L2877</f>
        <v xml:space="preserve"> 00:01:47,171</v>
      </c>
      <c r="J2877" t="str">
        <f>IF(L2877="PAUSE",E2877,IF(anotacoes!G2881=conversao_anotacoes!C2877,conversao_anotacoes!C2877,conversao_anotacoes!D2877))</f>
        <v>GUILHEIRO</v>
      </c>
      <c r="K2877" t="str">
        <f t="shared" si="88"/>
        <v>BISCHOF</v>
      </c>
      <c r="L2877" t="str">
        <f>UPPER(anotacoes!H2877)</f>
        <v>DISPLACEMENT</v>
      </c>
      <c r="M2877" t="str">
        <f>IF(OR(L2877="ATTACK",L2877="FINTA"),"&lt;TECNICA&gt;",UPPER(anotacoes!I2877))</f>
        <v>TRY TO GRIP WITH CONTACT</v>
      </c>
      <c r="N2877" t="str">
        <f>IF(OR(L2877="ATTACK",L2877="FINTA"),UPPER(anotacoes!I2877),"")</f>
        <v/>
      </c>
      <c r="O2877" s="6" t="str">
        <f>IF(anotacoes!N2877=0,"",anotacoes!N2877)</f>
        <v/>
      </c>
      <c r="P2877" t="str">
        <f>IF(anotacoes!M2877=0,"",UPPER(anotacoes!M2877))</f>
        <v/>
      </c>
      <c r="Q2877" t="str">
        <f t="shared" si="89"/>
        <v>INSERT INTO CONVERSAO_LUTA_ACAO (cd_conversao, id_luta, sequencia, momento_inicio, momento_fim, quem_faz, quem_sofre, acao_tipo, acao, tecnica, direcao, pontuacao) VALUES (1, 44, 15, TRIM(' 00:00:58,793'), TRIM(' 00:01:47,171'), 'GUILHEIRO', 'BISCHOF', 'DISPLACEMENT', 'TRY TO GRIP WITH CONTACT', NULL, NULL, NULL)</v>
      </c>
      <c r="R2877" t="s">
        <v>10327</v>
      </c>
    </row>
    <row r="2878" spans="1:18" hidden="1" x14ac:dyDescent="0.25">
      <c r="A2878" s="7">
        <f>anotacoes!D2878</f>
        <v>40559</v>
      </c>
      <c r="B2878" t="str">
        <f>anotacoes!C2878</f>
        <v>WORLD MASTERS BAKU 2011</v>
      </c>
      <c r="C2878" t="str">
        <f>anotacoes!E2878</f>
        <v>GUILHEIRO</v>
      </c>
      <c r="D2878" t="str">
        <f>anotacoes!F2878</f>
        <v>BISCHOF</v>
      </c>
      <c r="E2878" t="s">
        <v>10325</v>
      </c>
      <c r="F2878">
        <f>anotacoes!A2878</f>
        <v>44</v>
      </c>
      <c r="G2878">
        <f>anotacoes!B2878</f>
        <v>16</v>
      </c>
      <c r="H2878" t="str">
        <f>anotacoes!K2878</f>
        <v xml:space="preserve"> 00:01:47,171</v>
      </c>
      <c r="I2878" t="str">
        <f>anotacoes!L2878</f>
        <v xml:space="preserve"> 00:01:49,540</v>
      </c>
      <c r="J2878" t="str">
        <f>IF(L2878="PAUSE",E2878,IF(anotacoes!G2882=conversao_anotacoes!C2878,conversao_anotacoes!C2878,conversao_anotacoes!D2878))</f>
        <v>GUILHEIRO</v>
      </c>
      <c r="K2878" t="str">
        <f t="shared" si="88"/>
        <v>BISCHOF</v>
      </c>
      <c r="L2878" t="str">
        <f>UPPER(anotacoes!H2878)</f>
        <v>GRIP TIME</v>
      </c>
      <c r="M2878" t="str">
        <f>IF(OR(L2878="ATTACK",L2878="FINTA"),"&lt;TECNICA&gt;",UPPER(anotacoes!I2878))</f>
        <v>LEFT COLLAR</v>
      </c>
      <c r="N2878" t="str">
        <f>IF(OR(L2878="ATTACK",L2878="FINTA"),UPPER(anotacoes!I2878),"")</f>
        <v/>
      </c>
      <c r="O2878" s="6" t="str">
        <f>IF(anotacoes!N2878=0,"",anotacoes!N2878)</f>
        <v/>
      </c>
      <c r="P2878" t="str">
        <f>IF(anotacoes!M2878=0,"",UPPER(anotacoes!M2878))</f>
        <v/>
      </c>
      <c r="Q2878" t="str">
        <f t="shared" si="89"/>
        <v>INSERT INTO CONVERSAO_LUTA_ACAO (cd_conversao, id_luta, sequencia, momento_inicio, momento_fim, quem_faz, quem_sofre, acao_tipo, acao, tecnica, direcao, pontuacao) VALUES (1, 44, 16, TRIM(' 00:01:47,171'), TRIM(' 00:01:49,540'), 'GUILHEIRO', 'BISCHOF', 'GRIP TIME', 'LEFT COLLAR', NULL, NULL, NULL)</v>
      </c>
      <c r="R2878" t="s">
        <v>10327</v>
      </c>
    </row>
    <row r="2879" spans="1:18" hidden="1" x14ac:dyDescent="0.25">
      <c r="A2879" s="7">
        <f>anotacoes!D2879</f>
        <v>40559</v>
      </c>
      <c r="B2879" t="str">
        <f>anotacoes!C2879</f>
        <v>WORLD MASTERS BAKU 2011</v>
      </c>
      <c r="C2879" t="str">
        <f>anotacoes!E2879</f>
        <v>GUILHEIRO</v>
      </c>
      <c r="D2879" t="str">
        <f>anotacoes!F2879</f>
        <v>BISCHOF</v>
      </c>
      <c r="E2879" t="s">
        <v>10325</v>
      </c>
      <c r="F2879">
        <f>anotacoes!A2879</f>
        <v>44</v>
      </c>
      <c r="G2879">
        <f>anotacoes!B2879</f>
        <v>17</v>
      </c>
      <c r="H2879" t="str">
        <f>anotacoes!K2879</f>
        <v xml:space="preserve"> 00:01:49,719</v>
      </c>
      <c r="I2879" t="str">
        <f>anotacoes!L2879</f>
        <v xml:space="preserve"> 00:01:56,722</v>
      </c>
      <c r="J2879" t="str">
        <f>IF(L2879="PAUSE",E2879,IF(anotacoes!G2883=conversao_anotacoes!C2879,conversao_anotacoes!C2879,conversao_anotacoes!D2879))</f>
        <v>GUILHEIRO</v>
      </c>
      <c r="K2879" t="str">
        <f t="shared" si="88"/>
        <v>BISCHOF</v>
      </c>
      <c r="L2879" t="str">
        <f>UPPER(anotacoes!H2879)</f>
        <v>DISPLACEMENT</v>
      </c>
      <c r="M2879" t="str">
        <f>IF(OR(L2879="ATTACK",L2879="FINTA"),"&lt;TECNICA&gt;",UPPER(anotacoes!I2879))</f>
        <v>TRY TO GRIP WITH CONTACT</v>
      </c>
      <c r="N2879" t="str">
        <f>IF(OR(L2879="ATTACK",L2879="FINTA"),UPPER(anotacoes!I2879),"")</f>
        <v/>
      </c>
      <c r="O2879" s="6" t="str">
        <f>IF(anotacoes!N2879=0,"",anotacoes!N2879)</f>
        <v/>
      </c>
      <c r="P2879" t="str">
        <f>IF(anotacoes!M2879=0,"",UPPER(anotacoes!M2879))</f>
        <v/>
      </c>
      <c r="Q2879" t="str">
        <f t="shared" si="89"/>
        <v>INSERT INTO CONVERSAO_LUTA_ACAO (cd_conversao, id_luta, sequencia, momento_inicio, momento_fim, quem_faz, quem_sofre, acao_tipo, acao, tecnica, direcao, pontuacao) VALUES (1, 44, 17, TRIM(' 00:01:49,719'), TRIM(' 00:01:56,722'), 'GUILHEIRO', 'BISCHOF', 'DISPLACEMENT', 'TRY TO GRIP WITH CONTACT', NULL, NULL, NULL)</v>
      </c>
      <c r="R2879" t="s">
        <v>10327</v>
      </c>
    </row>
    <row r="2880" spans="1:18" hidden="1" x14ac:dyDescent="0.25">
      <c r="A2880" s="7">
        <f>anotacoes!D2880</f>
        <v>40559</v>
      </c>
      <c r="B2880" t="str">
        <f>anotacoes!C2880</f>
        <v>WORLD MASTERS BAKU 2011</v>
      </c>
      <c r="C2880" t="str">
        <f>anotacoes!E2880</f>
        <v>GUILHEIRO</v>
      </c>
      <c r="D2880" t="str">
        <f>anotacoes!F2880</f>
        <v>BISCHOF</v>
      </c>
      <c r="E2880" t="s">
        <v>10325</v>
      </c>
      <c r="F2880">
        <f>anotacoes!A2880</f>
        <v>44</v>
      </c>
      <c r="G2880">
        <f>anotacoes!B2880</f>
        <v>18</v>
      </c>
      <c r="H2880" t="str">
        <f>anotacoes!K2880</f>
        <v xml:space="preserve"> 00:01:56,722</v>
      </c>
      <c r="I2880" t="str">
        <f>anotacoes!L2880</f>
        <v xml:space="preserve"> 00:02:02,387</v>
      </c>
      <c r="J2880" t="str">
        <f>IF(L2880="PAUSE",E2880,IF(anotacoes!G2884=conversao_anotacoes!C2880,conversao_anotacoes!C2880,conversao_anotacoes!D2880))</f>
        <v>GUILHEIRO</v>
      </c>
      <c r="K2880" t="str">
        <f t="shared" si="88"/>
        <v>BISCHOF</v>
      </c>
      <c r="L2880" t="str">
        <f>UPPER(anotacoes!H2880)</f>
        <v>GRIP TIME</v>
      </c>
      <c r="M2880" t="str">
        <f>IF(OR(L2880="ATTACK",L2880="FINTA"),"&lt;TECNICA&gt;",UPPER(anotacoes!I2880))</f>
        <v>LEFT COLLAR</v>
      </c>
      <c r="N2880" t="str">
        <f>IF(OR(L2880="ATTACK",L2880="FINTA"),UPPER(anotacoes!I2880),"")</f>
        <v/>
      </c>
      <c r="O2880" s="6" t="str">
        <f>IF(anotacoes!N2880=0,"",anotacoes!N2880)</f>
        <v/>
      </c>
      <c r="P2880" t="str">
        <f>IF(anotacoes!M2880=0,"",UPPER(anotacoes!M2880))</f>
        <v/>
      </c>
      <c r="Q2880" t="str">
        <f t="shared" si="89"/>
        <v>INSERT INTO CONVERSAO_LUTA_ACAO (cd_conversao, id_luta, sequencia, momento_inicio, momento_fim, quem_faz, quem_sofre, acao_tipo, acao, tecnica, direcao, pontuacao) VALUES (1, 44, 18, TRIM(' 00:01:56,722'), TRIM(' 00:02:02,387'), 'GUILHEIRO', 'BISCHOF', 'GRIP TIME', 'LEFT COLLAR', NULL, NULL, NULL)</v>
      </c>
      <c r="R2880" t="s">
        <v>10327</v>
      </c>
    </row>
    <row r="2881" spans="1:18" hidden="1" x14ac:dyDescent="0.25">
      <c r="A2881" s="7">
        <f>anotacoes!D2881</f>
        <v>40559</v>
      </c>
      <c r="B2881" t="str">
        <f>anotacoes!C2881</f>
        <v>WORLD MASTERS BAKU 2011</v>
      </c>
      <c r="C2881" t="str">
        <f>anotacoes!E2881</f>
        <v>GUILHEIRO</v>
      </c>
      <c r="D2881" t="str">
        <f>anotacoes!F2881</f>
        <v>BISCHOF</v>
      </c>
      <c r="E2881" t="s">
        <v>10325</v>
      </c>
      <c r="F2881">
        <f>anotacoes!A2881</f>
        <v>44</v>
      </c>
      <c r="G2881">
        <f>anotacoes!B2881</f>
        <v>19</v>
      </c>
      <c r="H2881" t="str">
        <f>anotacoes!K2881</f>
        <v xml:space="preserve"> 00:02:02,527</v>
      </c>
      <c r="I2881" t="str">
        <f>anotacoes!L2881</f>
        <v xml:space="preserve"> 00:02:09,197</v>
      </c>
      <c r="J2881" t="str">
        <f>IF(L2881="PAUSE",E2881,IF(anotacoes!G2885=conversao_anotacoes!C2881,conversao_anotacoes!C2881,conversao_anotacoes!D2881))</f>
        <v>GUILHEIRO</v>
      </c>
      <c r="K2881" t="str">
        <f t="shared" si="88"/>
        <v>BISCHOF</v>
      </c>
      <c r="L2881" t="str">
        <f>UPPER(anotacoes!H2881)</f>
        <v>DISPLACEMENT</v>
      </c>
      <c r="M2881" t="str">
        <f>IF(OR(L2881="ATTACK",L2881="FINTA"),"&lt;TECNICA&gt;",UPPER(anotacoes!I2881))</f>
        <v>2-3 STEP HESITANT LEFT</v>
      </c>
      <c r="N2881" t="str">
        <f>IF(OR(L2881="ATTACK",L2881="FINTA"),UPPER(anotacoes!I2881),"")</f>
        <v/>
      </c>
      <c r="O2881" s="6" t="str">
        <f>IF(anotacoes!N2881=0,"",anotacoes!N2881)</f>
        <v/>
      </c>
      <c r="P2881" t="str">
        <f>IF(anotacoes!M2881=0,"",UPPER(anotacoes!M2881))</f>
        <v/>
      </c>
      <c r="Q2881" t="str">
        <f t="shared" si="89"/>
        <v>INSERT INTO CONVERSAO_LUTA_ACAO (cd_conversao, id_luta, sequencia, momento_inicio, momento_fim, quem_faz, quem_sofre, acao_tipo, acao, tecnica, direcao, pontuacao) VALUES (1, 44, 19, TRIM(' 00:02:02,527'), TRIM(' 00:02:09,197'), 'GUILHEIRO', 'BISCHOF', 'DISPLACEMENT', '2-3 STEP HESITANT LEFT', NULL, NULL, NULL)</v>
      </c>
      <c r="R2881" t="s">
        <v>10327</v>
      </c>
    </row>
    <row r="2882" spans="1:18" hidden="1" x14ac:dyDescent="0.25">
      <c r="A2882" s="7">
        <f>anotacoes!D2882</f>
        <v>40559</v>
      </c>
      <c r="B2882" t="str">
        <f>anotacoes!C2882</f>
        <v>WORLD MASTERS BAKU 2011</v>
      </c>
      <c r="C2882" t="str">
        <f>anotacoes!E2882</f>
        <v>GUILHEIRO</v>
      </c>
      <c r="D2882" t="str">
        <f>anotacoes!F2882</f>
        <v>BISCHOF</v>
      </c>
      <c r="E2882" t="s">
        <v>10325</v>
      </c>
      <c r="F2882">
        <f>anotacoes!A2882</f>
        <v>44</v>
      </c>
      <c r="G2882">
        <f>anotacoes!B2882</f>
        <v>20</v>
      </c>
      <c r="H2882" t="str">
        <f>anotacoes!K2882</f>
        <v xml:space="preserve"> 00:02:09,387</v>
      </c>
      <c r="I2882" t="str">
        <f>anotacoes!L2882</f>
        <v xml:space="preserve"> 00:02:16,636</v>
      </c>
      <c r="J2882" t="str">
        <f>IF(L2882="PAUSE",E2882,IF(anotacoes!G2886=conversao_anotacoes!C2882,conversao_anotacoes!C2882,conversao_anotacoes!D2882))</f>
        <v>&lt;ARBITRO_DESCONHECIDO&gt;</v>
      </c>
      <c r="K2882" t="str">
        <f t="shared" si="88"/>
        <v/>
      </c>
      <c r="L2882" t="str">
        <f>UPPER(anotacoes!H2882)</f>
        <v>PAUSE</v>
      </c>
      <c r="M2882" t="str">
        <f>IF(OR(L2882="ATTACK",L2882="FINTA"),"&lt;TECNICA&gt;",UPPER(anotacoes!I2882))</f>
        <v>SHIDO WITHOUT SCORE</v>
      </c>
      <c r="N2882" t="str">
        <f>IF(OR(L2882="ATTACK",L2882="FINTA"),UPPER(anotacoes!I2882),"")</f>
        <v/>
      </c>
      <c r="O2882" s="6" t="str">
        <f>IF(anotacoes!N2882=0,"",anotacoes!N2882)</f>
        <v/>
      </c>
      <c r="P2882" t="str">
        <f>IF(anotacoes!M2882=0,"",UPPER(anotacoes!M2882))</f>
        <v/>
      </c>
      <c r="Q2882" t="str">
        <f t="shared" si="89"/>
        <v>INSERT INTO CONVERSAO_LUTA_ACAO (cd_conversao, id_luta, sequencia, momento_inicio, momento_fim, quem_faz, quem_sofre, acao_tipo, acao, tecnica, direcao, pontuacao) VALUES (1, 44, 20, TRIM(' 00:02:09,387'), TRIM(' 00:02:16,636'), '&lt;ARBITRO_DESCONHECIDO&gt;', '', 'PAUSE', 'SHIDO WITHOUT SCORE', NULL, NULL, NULL)</v>
      </c>
      <c r="R2882" t="s">
        <v>10327</v>
      </c>
    </row>
    <row r="2883" spans="1:18" hidden="1" x14ac:dyDescent="0.25">
      <c r="A2883" s="7">
        <f>anotacoes!D2883</f>
        <v>40559</v>
      </c>
      <c r="B2883" t="str">
        <f>anotacoes!C2883</f>
        <v>WORLD MASTERS BAKU 2011</v>
      </c>
      <c r="C2883" t="str">
        <f>anotacoes!E2883</f>
        <v>GUILHEIRO</v>
      </c>
      <c r="D2883" t="str">
        <f>anotacoes!F2883</f>
        <v>BISCHOF</v>
      </c>
      <c r="E2883" t="s">
        <v>10325</v>
      </c>
      <c r="F2883">
        <f>anotacoes!A2883</f>
        <v>44</v>
      </c>
      <c r="G2883">
        <f>anotacoes!B2883</f>
        <v>21</v>
      </c>
      <c r="H2883" t="str">
        <f>anotacoes!K2883</f>
        <v xml:space="preserve"> 00:02:16,795</v>
      </c>
      <c r="I2883" t="str">
        <f>anotacoes!L2883</f>
        <v xml:space="preserve"> 00:02:19,166</v>
      </c>
      <c r="J2883" t="str">
        <f>IF(L2883="PAUSE",E2883,IF(anotacoes!G2887=conversao_anotacoes!C2883,conversao_anotacoes!C2883,conversao_anotacoes!D2883))</f>
        <v>GUILHEIRO</v>
      </c>
      <c r="K2883" t="str">
        <f t="shared" ref="K2883:K2946" si="90">IF(J2883=E2883,"",IF(J2883=C2883,D2883,C2883))</f>
        <v>BISCHOF</v>
      </c>
      <c r="L2883" t="str">
        <f>UPPER(anotacoes!H2883)</f>
        <v>DISPLACEMENT</v>
      </c>
      <c r="M2883" t="str">
        <f>IF(OR(L2883="ATTACK",L2883="FINTA"),"&lt;TECNICA&gt;",UPPER(anotacoes!I2883))</f>
        <v>2-3 STEP HESITANT RIGHT</v>
      </c>
      <c r="N2883" t="str">
        <f>IF(OR(L2883="ATTACK",L2883="FINTA"),UPPER(anotacoes!I2883),"")</f>
        <v/>
      </c>
      <c r="O2883" s="6" t="str">
        <f>IF(anotacoes!N2883=0,"",anotacoes!N2883)</f>
        <v/>
      </c>
      <c r="P2883" t="str">
        <f>IF(anotacoes!M2883=0,"",UPPER(anotacoes!M2883))</f>
        <v/>
      </c>
      <c r="Q2883" t="str">
        <f t="shared" ref="Q2883:Q2946" si="91">CONCATENATE("INSERT INTO CONVERSAO_LUTA_ACAO (cd_conversao, id_luta, sequencia, momento_inicio, momento_fim, quem_faz, quem_sofre, acao_tipo, acao, tecnica, direcao, pontuacao) VALUES (1, ",F2883,", ",G2883,", ","TRIM('",H2883,"')",", ","TRIM('",I2883,"')",", ","'",J2883,"'",", ","'",K2883,"'",", ","'",L2883,"'",", ","'",M2883,"'",", ",IF(N2883="","NULL",CONCATENATE("'",N2883,"'")),", ",IF(O2883="","NULL",O2883),", ",IF(P2883="","NULL",CONCATENATE("'",P2883,"'")),")")</f>
        <v>INSERT INTO CONVERSAO_LUTA_ACAO (cd_conversao, id_luta, sequencia, momento_inicio, momento_fim, quem_faz, quem_sofre, acao_tipo, acao, tecnica, direcao, pontuacao) VALUES (1, 44, 21, TRIM(' 00:02:16,795'), TRIM(' 00:02:19,166'), 'GUILHEIRO', 'BISCHOF', 'DISPLACEMENT', '2-3 STEP HESITANT RIGHT', NULL, NULL, NULL)</v>
      </c>
      <c r="R2883" t="s">
        <v>10327</v>
      </c>
    </row>
    <row r="2884" spans="1:18" hidden="1" x14ac:dyDescent="0.25">
      <c r="A2884" s="7">
        <f>anotacoes!D2884</f>
        <v>40559</v>
      </c>
      <c r="B2884" t="str">
        <f>anotacoes!C2884</f>
        <v>WORLD MASTERS BAKU 2011</v>
      </c>
      <c r="C2884" t="str">
        <f>anotacoes!E2884</f>
        <v>GUILHEIRO</v>
      </c>
      <c r="D2884" t="str">
        <f>anotacoes!F2884</f>
        <v>BISCHOF</v>
      </c>
      <c r="E2884" t="s">
        <v>10325</v>
      </c>
      <c r="F2884">
        <f>anotacoes!A2884</f>
        <v>44</v>
      </c>
      <c r="G2884">
        <f>anotacoes!B2884</f>
        <v>22</v>
      </c>
      <c r="H2884" t="str">
        <f>anotacoes!K2884</f>
        <v xml:space="preserve"> 00:02:19,166</v>
      </c>
      <c r="I2884" t="str">
        <f>anotacoes!L2884</f>
        <v xml:space="preserve"> 00:02:22,844</v>
      </c>
      <c r="J2884" t="str">
        <f>IF(L2884="PAUSE",E2884,IF(anotacoes!G2888=conversao_anotacoes!C2884,conversao_anotacoes!C2884,conversao_anotacoes!D2884))</f>
        <v>GUILHEIRO</v>
      </c>
      <c r="K2884" t="str">
        <f t="shared" si="90"/>
        <v>BISCHOF</v>
      </c>
      <c r="L2884" t="str">
        <f>UPPER(anotacoes!H2884)</f>
        <v>GRIP TIME</v>
      </c>
      <c r="M2884" t="str">
        <f>IF(OR(L2884="ATTACK",L2884="FINTA"),"&lt;TECNICA&gt;",UPPER(anotacoes!I2884))</f>
        <v>LEFT COLLAR</v>
      </c>
      <c r="N2884" t="str">
        <f>IF(OR(L2884="ATTACK",L2884="FINTA"),UPPER(anotacoes!I2884),"")</f>
        <v/>
      </c>
      <c r="O2884" s="6" t="str">
        <f>IF(anotacoes!N2884=0,"",anotacoes!N2884)</f>
        <v/>
      </c>
      <c r="P2884" t="str">
        <f>IF(anotacoes!M2884=0,"",UPPER(anotacoes!M2884))</f>
        <v/>
      </c>
      <c r="Q2884" t="str">
        <f t="shared" si="91"/>
        <v>INSERT INTO CONVERSAO_LUTA_ACAO (cd_conversao, id_luta, sequencia, momento_inicio, momento_fim, quem_faz, quem_sofre, acao_tipo, acao, tecnica, direcao, pontuacao) VALUES (1, 44, 22, TRIM(' 00:02:19,166'), TRIM(' 00:02:22,844'), 'GUILHEIRO', 'BISCHOF', 'GRIP TIME', 'LEFT COLLAR', NULL, NULL, NULL)</v>
      </c>
      <c r="R2884" t="s">
        <v>10327</v>
      </c>
    </row>
    <row r="2885" spans="1:18" hidden="1" x14ac:dyDescent="0.25">
      <c r="A2885" s="7">
        <f>anotacoes!D2885</f>
        <v>40559</v>
      </c>
      <c r="B2885" t="str">
        <f>anotacoes!C2885</f>
        <v>WORLD MASTERS BAKU 2011</v>
      </c>
      <c r="C2885" t="str">
        <f>anotacoes!E2885</f>
        <v>GUILHEIRO</v>
      </c>
      <c r="D2885" t="str">
        <f>anotacoes!F2885</f>
        <v>BISCHOF</v>
      </c>
      <c r="E2885" t="s">
        <v>10325</v>
      </c>
      <c r="F2885">
        <f>anotacoes!A2885</f>
        <v>44</v>
      </c>
      <c r="G2885">
        <f>anotacoes!B2885</f>
        <v>23</v>
      </c>
      <c r="H2885" t="str">
        <f>anotacoes!K2885</f>
        <v xml:space="preserve"> 00:02:22,844</v>
      </c>
      <c r="I2885" t="str">
        <f>anotacoes!L2885</f>
        <v xml:space="preserve"> 00:02:28,307</v>
      </c>
      <c r="J2885" t="str">
        <f>IF(L2885="PAUSE",E2885,IF(anotacoes!G2889=conversao_anotacoes!C2885,conversao_anotacoes!C2885,conversao_anotacoes!D2885))</f>
        <v>GUILHEIRO</v>
      </c>
      <c r="K2885" t="str">
        <f t="shared" si="90"/>
        <v>BISCHOF</v>
      </c>
      <c r="L2885" t="str">
        <f>UPPER(anotacoes!H2885)</f>
        <v>DISPLACEMENT</v>
      </c>
      <c r="M2885" t="str">
        <f>IF(OR(L2885="ATTACK",L2885="FINTA"),"&lt;TECNICA&gt;",UPPER(anotacoes!I2885))</f>
        <v>TRY TO GRIP WITH CONTACT</v>
      </c>
      <c r="N2885" t="str">
        <f>IF(OR(L2885="ATTACK",L2885="FINTA"),UPPER(anotacoes!I2885),"")</f>
        <v/>
      </c>
      <c r="O2885" s="6" t="str">
        <f>IF(anotacoes!N2885=0,"",anotacoes!N2885)</f>
        <v/>
      </c>
      <c r="P2885" t="str">
        <f>IF(anotacoes!M2885=0,"",UPPER(anotacoes!M2885))</f>
        <v/>
      </c>
      <c r="Q2885" t="str">
        <f t="shared" si="91"/>
        <v>INSERT INTO CONVERSAO_LUTA_ACAO (cd_conversao, id_luta, sequencia, momento_inicio, momento_fim, quem_faz, quem_sofre, acao_tipo, acao, tecnica, direcao, pontuacao) VALUES (1, 44, 23, TRIM(' 00:02:22,844'), TRIM(' 00:02:28,307'), 'GUILHEIRO', 'BISCHOF', 'DISPLACEMENT', 'TRY TO GRIP WITH CONTACT', NULL, NULL, NULL)</v>
      </c>
      <c r="R2885" t="s">
        <v>10327</v>
      </c>
    </row>
    <row r="2886" spans="1:18" hidden="1" x14ac:dyDescent="0.25">
      <c r="A2886" s="7">
        <f>anotacoes!D2886</f>
        <v>40559</v>
      </c>
      <c r="B2886" t="str">
        <f>anotacoes!C2886</f>
        <v>WORLD MASTERS BAKU 2011</v>
      </c>
      <c r="C2886" t="str">
        <f>anotacoes!E2886</f>
        <v>GUILHEIRO</v>
      </c>
      <c r="D2886" t="str">
        <f>anotacoes!F2886</f>
        <v>BISCHOF</v>
      </c>
      <c r="E2886" t="s">
        <v>10325</v>
      </c>
      <c r="F2886">
        <f>anotacoes!A2886</f>
        <v>44</v>
      </c>
      <c r="G2886">
        <f>anotacoes!B2886</f>
        <v>24</v>
      </c>
      <c r="H2886" t="str">
        <f>anotacoes!K2886</f>
        <v xml:space="preserve"> 00:02:28,307</v>
      </c>
      <c r="I2886" t="str">
        <f>anotacoes!L2886</f>
        <v xml:space="preserve"> 00:02:30,518</v>
      </c>
      <c r="J2886" t="str">
        <f>IF(L2886="PAUSE",E2886,IF(anotacoes!G2890=conversao_anotacoes!C2886,conversao_anotacoes!C2886,conversao_anotacoes!D2886))</f>
        <v>GUILHEIRO</v>
      </c>
      <c r="K2886" t="str">
        <f t="shared" si="90"/>
        <v>BISCHOF</v>
      </c>
      <c r="L2886" t="str">
        <f>UPPER(anotacoes!H2886)</f>
        <v>GRIP TIME</v>
      </c>
      <c r="M2886" t="str">
        <f>IF(OR(L2886="ATTACK",L2886="FINTA"),"&lt;TECNICA&gt;",UPPER(anotacoes!I2886))</f>
        <v>LEFT COLLAR</v>
      </c>
      <c r="N2886" t="str">
        <f>IF(OR(L2886="ATTACK",L2886="FINTA"),UPPER(anotacoes!I2886),"")</f>
        <v/>
      </c>
      <c r="O2886" s="6" t="str">
        <f>IF(anotacoes!N2886=0,"",anotacoes!N2886)</f>
        <v/>
      </c>
      <c r="P2886" t="str">
        <f>IF(anotacoes!M2886=0,"",UPPER(anotacoes!M2886))</f>
        <v/>
      </c>
      <c r="Q2886" t="str">
        <f t="shared" si="91"/>
        <v>INSERT INTO CONVERSAO_LUTA_ACAO (cd_conversao, id_luta, sequencia, momento_inicio, momento_fim, quem_faz, quem_sofre, acao_tipo, acao, tecnica, direcao, pontuacao) VALUES (1, 44, 24, TRIM(' 00:02:28,307'), TRIM(' 00:02:30,518'), 'GUILHEIRO', 'BISCHOF', 'GRIP TIME', 'LEFT COLLAR', NULL, NULL, NULL)</v>
      </c>
      <c r="R2886" t="s">
        <v>10327</v>
      </c>
    </row>
    <row r="2887" spans="1:18" hidden="1" x14ac:dyDescent="0.25">
      <c r="A2887" s="7">
        <f>anotacoes!D2887</f>
        <v>40559</v>
      </c>
      <c r="B2887" t="str">
        <f>anotacoes!C2887</f>
        <v>WORLD MASTERS BAKU 2011</v>
      </c>
      <c r="C2887" t="str">
        <f>anotacoes!E2887</f>
        <v>GUILHEIRO</v>
      </c>
      <c r="D2887" t="str">
        <f>anotacoes!F2887</f>
        <v>BISCHOF</v>
      </c>
      <c r="E2887" t="s">
        <v>10325</v>
      </c>
      <c r="F2887">
        <f>anotacoes!A2887</f>
        <v>44</v>
      </c>
      <c r="G2887">
        <f>anotacoes!B2887</f>
        <v>25</v>
      </c>
      <c r="H2887" t="str">
        <f>anotacoes!K2887</f>
        <v xml:space="preserve"> 00:02:30,518</v>
      </c>
      <c r="I2887" t="str">
        <f>anotacoes!L2887</f>
        <v xml:space="preserve"> 00:03:20,495</v>
      </c>
      <c r="J2887" t="str">
        <f>IF(L2887="PAUSE",E2887,IF(anotacoes!G2891=conversao_anotacoes!C2887,conversao_anotacoes!C2887,conversao_anotacoes!D2887))</f>
        <v>GUILHEIRO</v>
      </c>
      <c r="K2887" t="str">
        <f t="shared" si="90"/>
        <v>BISCHOF</v>
      </c>
      <c r="L2887" t="str">
        <f>UPPER(anotacoes!H2887)</f>
        <v>DISPLACEMENT</v>
      </c>
      <c r="M2887" t="str">
        <f>IF(OR(L2887="ATTACK",L2887="FINTA"),"&lt;TECNICA&gt;",UPPER(anotacoes!I2887))</f>
        <v>TRY TO GRIP WITH CONTACT</v>
      </c>
      <c r="N2887" t="str">
        <f>IF(OR(L2887="ATTACK",L2887="FINTA"),UPPER(anotacoes!I2887),"")</f>
        <v/>
      </c>
      <c r="O2887" s="6" t="str">
        <f>IF(anotacoes!N2887=0,"",anotacoes!N2887)</f>
        <v/>
      </c>
      <c r="P2887" t="str">
        <f>IF(anotacoes!M2887=0,"",UPPER(anotacoes!M2887))</f>
        <v/>
      </c>
      <c r="Q2887" t="str">
        <f t="shared" si="91"/>
        <v>INSERT INTO CONVERSAO_LUTA_ACAO (cd_conversao, id_luta, sequencia, momento_inicio, momento_fim, quem_faz, quem_sofre, acao_tipo, acao, tecnica, direcao, pontuacao) VALUES (1, 44, 25, TRIM(' 00:02:30,518'), TRIM(' 00:03:20,495'), 'GUILHEIRO', 'BISCHOF', 'DISPLACEMENT', 'TRY TO GRIP WITH CONTACT', NULL, NULL, NULL)</v>
      </c>
      <c r="R2887" t="s">
        <v>10327</v>
      </c>
    </row>
    <row r="2888" spans="1:18" hidden="1" x14ac:dyDescent="0.25">
      <c r="A2888" s="7">
        <f>anotacoes!D2888</f>
        <v>40559</v>
      </c>
      <c r="B2888" t="str">
        <f>anotacoes!C2888</f>
        <v>WORLD MASTERS BAKU 2011</v>
      </c>
      <c r="C2888" t="str">
        <f>anotacoes!E2888</f>
        <v>GUILHEIRO</v>
      </c>
      <c r="D2888" t="str">
        <f>anotacoes!F2888</f>
        <v>BISCHOF</v>
      </c>
      <c r="E2888" t="s">
        <v>10325</v>
      </c>
      <c r="F2888">
        <f>anotacoes!A2888</f>
        <v>44</v>
      </c>
      <c r="G2888">
        <f>anotacoes!B2888</f>
        <v>26</v>
      </c>
      <c r="H2888" t="str">
        <f>anotacoes!K2888</f>
        <v xml:space="preserve"> 00:03:20,495</v>
      </c>
      <c r="I2888" t="str">
        <f>anotacoes!L2888</f>
        <v xml:space="preserve"> 00:03:33,023</v>
      </c>
      <c r="J2888" t="str">
        <f>IF(L2888="PAUSE",E2888,IF(anotacoes!G2892=conversao_anotacoes!C2888,conversao_anotacoes!C2888,conversao_anotacoes!D2888))</f>
        <v>GUILHEIRO</v>
      </c>
      <c r="K2888" t="str">
        <f t="shared" si="90"/>
        <v>BISCHOF</v>
      </c>
      <c r="L2888" t="str">
        <f>UPPER(anotacoes!H2888)</f>
        <v>GRIP TIME</v>
      </c>
      <c r="M2888" t="str">
        <f>IF(OR(L2888="ATTACK",L2888="FINTA"),"&lt;TECNICA&gt;",UPPER(anotacoes!I2888))</f>
        <v>LEFT COLLAR</v>
      </c>
      <c r="N2888" t="str">
        <f>IF(OR(L2888="ATTACK",L2888="FINTA"),UPPER(anotacoes!I2888),"")</f>
        <v/>
      </c>
      <c r="O2888" s="6" t="str">
        <f>IF(anotacoes!N2888=0,"",anotacoes!N2888)</f>
        <v/>
      </c>
      <c r="P2888" t="str">
        <f>IF(anotacoes!M2888=0,"",UPPER(anotacoes!M2888))</f>
        <v/>
      </c>
      <c r="Q2888" t="str">
        <f t="shared" si="91"/>
        <v>INSERT INTO CONVERSAO_LUTA_ACAO (cd_conversao, id_luta, sequencia, momento_inicio, momento_fim, quem_faz, quem_sofre, acao_tipo, acao, tecnica, direcao, pontuacao) VALUES (1, 44, 26, TRIM(' 00:03:20,495'), TRIM(' 00:03:33,023'), 'GUILHEIRO', 'BISCHOF', 'GRIP TIME', 'LEFT COLLAR', NULL, NULL, NULL)</v>
      </c>
      <c r="R2888" t="s">
        <v>10327</v>
      </c>
    </row>
    <row r="2889" spans="1:18" hidden="1" x14ac:dyDescent="0.25">
      <c r="A2889" s="7">
        <f>anotacoes!D2889</f>
        <v>40559</v>
      </c>
      <c r="B2889" t="str">
        <f>anotacoes!C2889</f>
        <v>WORLD MASTERS BAKU 2011</v>
      </c>
      <c r="C2889" t="str">
        <f>anotacoes!E2889</f>
        <v>GUILHEIRO</v>
      </c>
      <c r="D2889" t="str">
        <f>anotacoes!F2889</f>
        <v>BISCHOF</v>
      </c>
      <c r="E2889" t="s">
        <v>10325</v>
      </c>
      <c r="F2889">
        <f>anotacoes!A2889</f>
        <v>44</v>
      </c>
      <c r="G2889">
        <f>anotacoes!B2889</f>
        <v>27</v>
      </c>
      <c r="H2889" t="str">
        <f>anotacoes!K2889</f>
        <v xml:space="preserve"> 00:03:33,023</v>
      </c>
      <c r="I2889" t="str">
        <f>anotacoes!L2889</f>
        <v xml:space="preserve"> 00:03:33,023</v>
      </c>
      <c r="J2889" t="str">
        <f>IF(L2889="PAUSE",E2889,IF(anotacoes!G2893=conversao_anotacoes!C2889,conversao_anotacoes!C2889,conversao_anotacoes!D2889))</f>
        <v>GUILHEIRO</v>
      </c>
      <c r="K2889" t="str">
        <f t="shared" si="90"/>
        <v>BISCHOF</v>
      </c>
      <c r="L2889" t="str">
        <f>UPPER(anotacoes!H2889)</f>
        <v>ATTACK</v>
      </c>
      <c r="M2889" t="str">
        <f>IF(OR(L2889="ATTACK",L2889="FINTA"),"&lt;TECNICA&gt;",UPPER(anotacoes!I2889))</f>
        <v>&lt;TECNICA&gt;</v>
      </c>
      <c r="N2889" t="str">
        <f>IF(OR(L2889="ATTACK",L2889="FINTA"),UPPER(anotacoes!I2889),"")</f>
        <v>OUCHI GARI</v>
      </c>
      <c r="O2889" s="6">
        <f>IF(anotacoes!N2889=0,"",anotacoes!N2889)</f>
        <v>6</v>
      </c>
      <c r="P2889" t="str">
        <f>IF(anotacoes!M2889=0,"",UPPER(anotacoes!M2889))</f>
        <v/>
      </c>
      <c r="Q2889" t="str">
        <f t="shared" si="91"/>
        <v>INSERT INTO CONVERSAO_LUTA_ACAO (cd_conversao, id_luta, sequencia, momento_inicio, momento_fim, quem_faz, quem_sofre, acao_tipo, acao, tecnica, direcao, pontuacao) VALUES (1, 44, 27, TRIM(' 00:03:33,023'), TRIM(' 00:03:33,023'), 'GUILHEIRO', 'BISCHOF', 'ATTACK', '&lt;TECNICA&gt;', 'OUCHI GARI', 6, NULL)</v>
      </c>
      <c r="R2889" t="s">
        <v>10327</v>
      </c>
    </row>
    <row r="2890" spans="1:18" hidden="1" x14ac:dyDescent="0.25">
      <c r="A2890" s="7">
        <f>anotacoes!D2890</f>
        <v>40559</v>
      </c>
      <c r="B2890" t="str">
        <f>anotacoes!C2890</f>
        <v>WORLD MASTERS BAKU 2011</v>
      </c>
      <c r="C2890" t="str">
        <f>anotacoes!E2890</f>
        <v>GUILHEIRO</v>
      </c>
      <c r="D2890" t="str">
        <f>anotacoes!F2890</f>
        <v>BISCHOF</v>
      </c>
      <c r="E2890" t="s">
        <v>10325</v>
      </c>
      <c r="F2890">
        <f>anotacoes!A2890</f>
        <v>44</v>
      </c>
      <c r="G2890">
        <f>anotacoes!B2890</f>
        <v>28</v>
      </c>
      <c r="H2890" t="str">
        <f>anotacoes!K2890</f>
        <v xml:space="preserve"> 00:03:33,023</v>
      </c>
      <c r="I2890" t="str">
        <f>anotacoes!L2890</f>
        <v xml:space="preserve"> 00:03:37,463</v>
      </c>
      <c r="J2890" t="str">
        <f>IF(L2890="PAUSE",E2890,IF(anotacoes!G2894=conversao_anotacoes!C2890,conversao_anotacoes!C2890,conversao_anotacoes!D2890))</f>
        <v>GUILHEIRO</v>
      </c>
      <c r="K2890" t="str">
        <f t="shared" si="90"/>
        <v>BISCHOF</v>
      </c>
      <c r="L2890" t="str">
        <f>UPPER(anotacoes!H2890)</f>
        <v>GRIP TIME</v>
      </c>
      <c r="M2890" t="str">
        <f>IF(OR(L2890="ATTACK",L2890="FINTA"),"&lt;TECNICA&gt;",UPPER(anotacoes!I2890))</f>
        <v>LEFT COLLAR</v>
      </c>
      <c r="N2890" t="str">
        <f>IF(OR(L2890="ATTACK",L2890="FINTA"),UPPER(anotacoes!I2890),"")</f>
        <v/>
      </c>
      <c r="O2890" s="6" t="str">
        <f>IF(anotacoes!N2890=0,"",anotacoes!N2890)</f>
        <v/>
      </c>
      <c r="P2890" t="str">
        <f>IF(anotacoes!M2890=0,"",UPPER(anotacoes!M2890))</f>
        <v/>
      </c>
      <c r="Q2890" t="str">
        <f t="shared" si="91"/>
        <v>INSERT INTO CONVERSAO_LUTA_ACAO (cd_conversao, id_luta, sequencia, momento_inicio, momento_fim, quem_faz, quem_sofre, acao_tipo, acao, tecnica, direcao, pontuacao) VALUES (1, 44, 28, TRIM(' 00:03:33,023'), TRIM(' 00:03:37,463'), 'GUILHEIRO', 'BISCHOF', 'GRIP TIME', 'LEFT COLLAR', NULL, NULL, NULL)</v>
      </c>
      <c r="R2890" t="s">
        <v>10327</v>
      </c>
    </row>
    <row r="2891" spans="1:18" hidden="1" x14ac:dyDescent="0.25">
      <c r="A2891" s="7">
        <f>anotacoes!D2891</f>
        <v>40559</v>
      </c>
      <c r="B2891" t="str">
        <f>anotacoes!C2891</f>
        <v>WORLD MASTERS BAKU 2011</v>
      </c>
      <c r="C2891" t="str">
        <f>anotacoes!E2891</f>
        <v>GUILHEIRO</v>
      </c>
      <c r="D2891" t="str">
        <f>anotacoes!F2891</f>
        <v>BISCHOF</v>
      </c>
      <c r="E2891" t="s">
        <v>10325</v>
      </c>
      <c r="F2891">
        <f>anotacoes!A2891</f>
        <v>44</v>
      </c>
      <c r="G2891">
        <f>anotacoes!B2891</f>
        <v>29</v>
      </c>
      <c r="H2891" t="str">
        <f>anotacoes!K2891</f>
        <v xml:space="preserve"> 00:03:37,463</v>
      </c>
      <c r="I2891" t="str">
        <f>anotacoes!L2891</f>
        <v xml:space="preserve"> 00:03:37,463</v>
      </c>
      <c r="J2891" t="str">
        <f>IF(L2891="PAUSE",E2891,IF(anotacoes!G2895=conversao_anotacoes!C2891,conversao_anotacoes!C2891,conversao_anotacoes!D2891))</f>
        <v>GUILHEIRO</v>
      </c>
      <c r="K2891" t="str">
        <f t="shared" si="90"/>
        <v>BISCHOF</v>
      </c>
      <c r="L2891" t="str">
        <f>UPPER(anotacoes!H2891)</f>
        <v>DEFENSE</v>
      </c>
      <c r="M2891" t="str">
        <f>IF(OR(L2891="ATTACK",L2891="FINTA"),"&lt;TECNICA&gt;",UPPER(anotacoes!I2891))</f>
        <v>TAE-SABAKI LEFT INCLINED</v>
      </c>
      <c r="N2891" t="str">
        <f>IF(OR(L2891="ATTACK",L2891="FINTA"),UPPER(anotacoes!I2891),"")</f>
        <v/>
      </c>
      <c r="O2891" s="6" t="str">
        <f>IF(anotacoes!N2891=0,"",anotacoes!N2891)</f>
        <v/>
      </c>
      <c r="P2891" t="str">
        <f>IF(anotacoes!M2891=0,"",UPPER(anotacoes!M2891))</f>
        <v/>
      </c>
      <c r="Q2891" t="str">
        <f t="shared" si="91"/>
        <v>INSERT INTO CONVERSAO_LUTA_ACAO (cd_conversao, id_luta, sequencia, momento_inicio, momento_fim, quem_faz, quem_sofre, acao_tipo, acao, tecnica, direcao, pontuacao) VALUES (1, 44, 29, TRIM(' 00:03:37,463'), TRIM(' 00:03:37,463'), 'GUILHEIRO', 'BISCHOF', 'DEFENSE', 'TAE-SABAKI LEFT INCLINED', NULL, NULL, NULL)</v>
      </c>
      <c r="R2891" t="s">
        <v>10327</v>
      </c>
    </row>
    <row r="2892" spans="1:18" hidden="1" x14ac:dyDescent="0.25">
      <c r="A2892" s="7">
        <f>anotacoes!D2892</f>
        <v>40559</v>
      </c>
      <c r="B2892" t="str">
        <f>anotacoes!C2892</f>
        <v>WORLD MASTERS BAKU 2011</v>
      </c>
      <c r="C2892" t="str">
        <f>anotacoes!E2892</f>
        <v>GUILHEIRO</v>
      </c>
      <c r="D2892" t="str">
        <f>anotacoes!F2892</f>
        <v>BISCHOF</v>
      </c>
      <c r="E2892" t="s">
        <v>10325</v>
      </c>
      <c r="F2892">
        <f>anotacoes!A2892</f>
        <v>44</v>
      </c>
      <c r="G2892">
        <f>anotacoes!B2892</f>
        <v>30</v>
      </c>
      <c r="H2892" t="str">
        <f>anotacoes!K2892</f>
        <v xml:space="preserve"> 00:03:37,463</v>
      </c>
      <c r="I2892" t="str">
        <f>anotacoes!L2892</f>
        <v xml:space="preserve"> 00:03:41,586</v>
      </c>
      <c r="J2892" t="str">
        <f>IF(L2892="PAUSE",E2892,IF(anotacoes!G2896=conversao_anotacoes!C2892,conversao_anotacoes!C2892,conversao_anotacoes!D2892))</f>
        <v>GUILHEIRO</v>
      </c>
      <c r="K2892" t="str">
        <f t="shared" si="90"/>
        <v>BISCHOF</v>
      </c>
      <c r="L2892" t="str">
        <f>UPPER(anotacoes!H2892)</f>
        <v>GROUNDWORK COMBAT</v>
      </c>
      <c r="M2892" t="str">
        <f>IF(OR(L2892="ATTACK",L2892="FINTA"),"&lt;TECNICA&gt;",UPPER(anotacoes!I2892))</f>
        <v>TRYING TO ATTACK</v>
      </c>
      <c r="N2892" t="str">
        <f>IF(OR(L2892="ATTACK",L2892="FINTA"),UPPER(anotacoes!I2892),"")</f>
        <v/>
      </c>
      <c r="O2892" s="6" t="str">
        <f>IF(anotacoes!N2892=0,"",anotacoes!N2892)</f>
        <v/>
      </c>
      <c r="P2892" t="str">
        <f>IF(anotacoes!M2892=0,"",UPPER(anotacoes!M2892))</f>
        <v/>
      </c>
      <c r="Q2892" t="str">
        <f t="shared" si="91"/>
        <v>INSERT INTO CONVERSAO_LUTA_ACAO (cd_conversao, id_luta, sequencia, momento_inicio, momento_fim, quem_faz, quem_sofre, acao_tipo, acao, tecnica, direcao, pontuacao) VALUES (1, 44, 30, TRIM(' 00:03:37,463'), TRIM(' 00:03:41,586'), 'GUILHEIRO', 'BISCHOF', 'GROUNDWORK COMBAT', 'TRYING TO ATTACK', NULL, NULL, NULL)</v>
      </c>
      <c r="R2892" t="s">
        <v>10327</v>
      </c>
    </row>
    <row r="2893" spans="1:18" hidden="1" x14ac:dyDescent="0.25">
      <c r="A2893" s="7">
        <f>anotacoes!D2893</f>
        <v>40559</v>
      </c>
      <c r="B2893" t="str">
        <f>anotacoes!C2893</f>
        <v>WORLD MASTERS BAKU 2011</v>
      </c>
      <c r="C2893" t="str">
        <f>anotacoes!E2893</f>
        <v>GUILHEIRO</v>
      </c>
      <c r="D2893" t="str">
        <f>anotacoes!F2893</f>
        <v>BISCHOF</v>
      </c>
      <c r="E2893" t="s">
        <v>10325</v>
      </c>
      <c r="F2893">
        <f>anotacoes!A2893</f>
        <v>44</v>
      </c>
      <c r="G2893">
        <f>anotacoes!B2893</f>
        <v>31</v>
      </c>
      <c r="H2893" t="str">
        <f>anotacoes!K2893</f>
        <v xml:space="preserve"> 00:03:41,586</v>
      </c>
      <c r="I2893" t="str">
        <f>anotacoes!L2893</f>
        <v xml:space="preserve"> 00:03:45,596</v>
      </c>
      <c r="J2893" t="str">
        <f>IF(L2893="PAUSE",E2893,IF(anotacoes!G2897=conversao_anotacoes!C2893,conversao_anotacoes!C2893,conversao_anotacoes!D2893))</f>
        <v>&lt;ARBITRO_DESCONHECIDO&gt;</v>
      </c>
      <c r="K2893" t="str">
        <f t="shared" si="90"/>
        <v/>
      </c>
      <c r="L2893" t="str">
        <f>UPPER(anotacoes!H2893)</f>
        <v>PAUSE</v>
      </c>
      <c r="M2893" t="str">
        <f>IF(OR(L2893="ATTACK",L2893="FINTA"),"&lt;TECNICA&gt;",UPPER(anotacoes!I2893))</f>
        <v>&lt;NAO_CLASSIFICADO&gt;</v>
      </c>
      <c r="N2893" t="str">
        <f>IF(OR(L2893="ATTACK",L2893="FINTA"),UPPER(anotacoes!I2893),"")</f>
        <v/>
      </c>
      <c r="O2893" s="6" t="str">
        <f>IF(anotacoes!N2893=0,"",anotacoes!N2893)</f>
        <v/>
      </c>
      <c r="P2893" t="str">
        <f>IF(anotacoes!M2893=0,"",UPPER(anotacoes!M2893))</f>
        <v/>
      </c>
      <c r="Q2893" t="str">
        <f t="shared" si="91"/>
        <v>INSERT INTO CONVERSAO_LUTA_ACAO (cd_conversao, id_luta, sequencia, momento_inicio, momento_fim, quem_faz, quem_sofre, acao_tipo, acao, tecnica, direcao, pontuacao) VALUES (1, 44, 31, TRIM(' 00:03:41,586'), TRIM(' 00:03:45,596'), '&lt;ARBITRO_DESCONHECIDO&gt;', '', 'PAUSE', '&lt;NAO_CLASSIFICADO&gt;', NULL, NULL, NULL)</v>
      </c>
      <c r="R2893" t="s">
        <v>10327</v>
      </c>
    </row>
    <row r="2894" spans="1:18" hidden="1" x14ac:dyDescent="0.25">
      <c r="A2894" s="7">
        <f>anotacoes!D2894</f>
        <v>40559</v>
      </c>
      <c r="B2894" t="str">
        <f>anotacoes!C2894</f>
        <v>WORLD MASTERS BAKU 2011</v>
      </c>
      <c r="C2894" t="str">
        <f>anotacoes!E2894</f>
        <v>GUILHEIRO</v>
      </c>
      <c r="D2894" t="str">
        <f>anotacoes!F2894</f>
        <v>BISCHOF</v>
      </c>
      <c r="E2894" t="s">
        <v>10325</v>
      </c>
      <c r="F2894">
        <f>anotacoes!A2894</f>
        <v>44</v>
      </c>
      <c r="G2894">
        <f>anotacoes!B2894</f>
        <v>32</v>
      </c>
      <c r="H2894" t="str">
        <f>anotacoes!K2894</f>
        <v xml:space="preserve"> 00:03:45,596</v>
      </c>
      <c r="I2894" t="str">
        <f>anotacoes!L2894</f>
        <v xml:space="preserve"> 00:03:59,336</v>
      </c>
      <c r="J2894" t="str">
        <f>IF(L2894="PAUSE",E2894,IF(anotacoes!G2898=conversao_anotacoes!C2894,conversao_anotacoes!C2894,conversao_anotacoes!D2894))</f>
        <v>GUILHEIRO</v>
      </c>
      <c r="K2894" t="str">
        <f t="shared" si="90"/>
        <v>BISCHOF</v>
      </c>
      <c r="L2894" t="str">
        <f>UPPER(anotacoes!H2894)</f>
        <v>DISPLACEMENT</v>
      </c>
      <c r="M2894" t="str">
        <f>IF(OR(L2894="ATTACK",L2894="FINTA"),"&lt;TECNICA&gt;",UPPER(anotacoes!I2894))</f>
        <v>TRY TO GRIP WITH CONTACT</v>
      </c>
      <c r="N2894" t="str">
        <f>IF(OR(L2894="ATTACK",L2894="FINTA"),UPPER(anotacoes!I2894),"")</f>
        <v/>
      </c>
      <c r="O2894" s="6" t="str">
        <f>IF(anotacoes!N2894=0,"",anotacoes!N2894)</f>
        <v/>
      </c>
      <c r="P2894" t="str">
        <f>IF(anotacoes!M2894=0,"",UPPER(anotacoes!M2894))</f>
        <v/>
      </c>
      <c r="Q2894" t="str">
        <f t="shared" si="91"/>
        <v>INSERT INTO CONVERSAO_LUTA_ACAO (cd_conversao, id_luta, sequencia, momento_inicio, momento_fim, quem_faz, quem_sofre, acao_tipo, acao, tecnica, direcao, pontuacao) VALUES (1, 44, 32, TRIM(' 00:03:45,596'), TRIM(' 00:03:59,336'), 'GUILHEIRO', 'BISCHOF', 'DISPLACEMENT', 'TRY TO GRIP WITH CONTACT', NULL, NULL, NULL)</v>
      </c>
      <c r="R2894" t="s">
        <v>10327</v>
      </c>
    </row>
    <row r="2895" spans="1:18" hidden="1" x14ac:dyDescent="0.25">
      <c r="A2895" s="7">
        <f>anotacoes!D2895</f>
        <v>40559</v>
      </c>
      <c r="B2895" t="str">
        <f>anotacoes!C2895</f>
        <v>WORLD MASTERS BAKU 2011</v>
      </c>
      <c r="C2895" t="str">
        <f>anotacoes!E2895</f>
        <v>GUILHEIRO</v>
      </c>
      <c r="D2895" t="str">
        <f>anotacoes!F2895</f>
        <v>BISCHOF</v>
      </c>
      <c r="E2895" t="s">
        <v>10325</v>
      </c>
      <c r="F2895">
        <f>anotacoes!A2895</f>
        <v>44</v>
      </c>
      <c r="G2895">
        <f>anotacoes!B2895</f>
        <v>33</v>
      </c>
      <c r="H2895" t="str">
        <f>anotacoes!K2895</f>
        <v xml:space="preserve"> 00:03:59,336</v>
      </c>
      <c r="I2895" t="str">
        <f>anotacoes!L2895</f>
        <v xml:space="preserve"> 00:04:00,842</v>
      </c>
      <c r="J2895" t="str">
        <f>IF(L2895="PAUSE",E2895,IF(anotacoes!G2899=conversao_anotacoes!C2895,conversao_anotacoes!C2895,conversao_anotacoes!D2895))</f>
        <v>GUILHEIRO</v>
      </c>
      <c r="K2895" t="str">
        <f t="shared" si="90"/>
        <v>BISCHOF</v>
      </c>
      <c r="L2895" t="str">
        <f>UPPER(anotacoes!H2895)</f>
        <v>GRIP TIME</v>
      </c>
      <c r="M2895" t="str">
        <f>IF(OR(L2895="ATTACK",L2895="FINTA"),"&lt;TECNICA&gt;",UPPER(anotacoes!I2895))</f>
        <v>RIGHT SLEEVE LEFT SLEEVE</v>
      </c>
      <c r="N2895" t="str">
        <f>IF(OR(L2895="ATTACK",L2895="FINTA"),UPPER(anotacoes!I2895),"")</f>
        <v/>
      </c>
      <c r="O2895" s="6" t="str">
        <f>IF(anotacoes!N2895=0,"",anotacoes!N2895)</f>
        <v/>
      </c>
      <c r="P2895" t="str">
        <f>IF(anotacoes!M2895=0,"",UPPER(anotacoes!M2895))</f>
        <v/>
      </c>
      <c r="Q2895" t="str">
        <f t="shared" si="91"/>
        <v>INSERT INTO CONVERSAO_LUTA_ACAO (cd_conversao, id_luta, sequencia, momento_inicio, momento_fim, quem_faz, quem_sofre, acao_tipo, acao, tecnica, direcao, pontuacao) VALUES (1, 44, 33, TRIM(' 00:03:59,336'), TRIM(' 00:04:00,842'), 'GUILHEIRO', 'BISCHOF', 'GRIP TIME', 'RIGHT SLEEVE LEFT SLEEVE', NULL, NULL, NULL)</v>
      </c>
      <c r="R2895" t="s">
        <v>10327</v>
      </c>
    </row>
    <row r="2896" spans="1:18" hidden="1" x14ac:dyDescent="0.25">
      <c r="A2896" s="7">
        <f>anotacoes!D2896</f>
        <v>40559</v>
      </c>
      <c r="B2896" t="str">
        <f>anotacoes!C2896</f>
        <v>WORLD MASTERS BAKU 2011</v>
      </c>
      <c r="C2896" t="str">
        <f>anotacoes!E2896</f>
        <v>GUILHEIRO</v>
      </c>
      <c r="D2896" t="str">
        <f>anotacoes!F2896</f>
        <v>BISCHOF</v>
      </c>
      <c r="E2896" t="s">
        <v>10325</v>
      </c>
      <c r="F2896">
        <f>anotacoes!A2896</f>
        <v>44</v>
      </c>
      <c r="G2896">
        <f>anotacoes!B2896</f>
        <v>34</v>
      </c>
      <c r="H2896" t="str">
        <f>anotacoes!K2896</f>
        <v xml:space="preserve"> 00:04:00,842</v>
      </c>
      <c r="I2896" t="str">
        <f>anotacoes!L2896</f>
        <v xml:space="preserve"> 00:04:03,889</v>
      </c>
      <c r="J2896" t="str">
        <f>IF(L2896="PAUSE",E2896,IF(anotacoes!G2900=conversao_anotacoes!C2896,conversao_anotacoes!C2896,conversao_anotacoes!D2896))</f>
        <v>GUILHEIRO</v>
      </c>
      <c r="K2896" t="str">
        <f t="shared" si="90"/>
        <v>BISCHOF</v>
      </c>
      <c r="L2896" t="str">
        <f>UPPER(anotacoes!H2896)</f>
        <v>GRIP TIME</v>
      </c>
      <c r="M2896" t="str">
        <f>IF(OR(L2896="ATTACK",L2896="FINTA"),"&lt;TECNICA&gt;",UPPER(anotacoes!I2896))</f>
        <v>LEFT COLLAR</v>
      </c>
      <c r="N2896" t="str">
        <f>IF(OR(L2896="ATTACK",L2896="FINTA"),UPPER(anotacoes!I2896),"")</f>
        <v/>
      </c>
      <c r="O2896" s="6" t="str">
        <f>IF(anotacoes!N2896=0,"",anotacoes!N2896)</f>
        <v/>
      </c>
      <c r="P2896" t="str">
        <f>IF(anotacoes!M2896=0,"",UPPER(anotacoes!M2896))</f>
        <v/>
      </c>
      <c r="Q2896" t="str">
        <f t="shared" si="91"/>
        <v>INSERT INTO CONVERSAO_LUTA_ACAO (cd_conversao, id_luta, sequencia, momento_inicio, momento_fim, quem_faz, quem_sofre, acao_tipo, acao, tecnica, direcao, pontuacao) VALUES (1, 44, 34, TRIM(' 00:04:00,842'), TRIM(' 00:04:03,889'), 'GUILHEIRO', 'BISCHOF', 'GRIP TIME', 'LEFT COLLAR', NULL, NULL, NULL)</v>
      </c>
      <c r="R2896" t="s">
        <v>10327</v>
      </c>
    </row>
    <row r="2897" spans="1:18" hidden="1" x14ac:dyDescent="0.25">
      <c r="A2897" s="7">
        <f>anotacoes!D2897</f>
        <v>40559</v>
      </c>
      <c r="B2897" t="str">
        <f>anotacoes!C2897</f>
        <v>WORLD MASTERS BAKU 2011</v>
      </c>
      <c r="C2897" t="str">
        <f>anotacoes!E2897</f>
        <v>GUILHEIRO</v>
      </c>
      <c r="D2897" t="str">
        <f>anotacoes!F2897</f>
        <v>BISCHOF</v>
      </c>
      <c r="E2897" t="s">
        <v>10325</v>
      </c>
      <c r="F2897">
        <f>anotacoes!A2897</f>
        <v>44</v>
      </c>
      <c r="G2897">
        <f>anotacoes!B2897</f>
        <v>35</v>
      </c>
      <c r="H2897" t="str">
        <f>anotacoes!K2897</f>
        <v xml:space="preserve"> 00:04:03,889</v>
      </c>
      <c r="I2897" t="str">
        <f>anotacoes!L2897</f>
        <v xml:space="preserve"> 00:04:07,513</v>
      </c>
      <c r="J2897" t="str">
        <f>IF(L2897="PAUSE",E2897,IF(anotacoes!G2901=conversao_anotacoes!C2897,conversao_anotacoes!C2897,conversao_anotacoes!D2897))</f>
        <v>GUILHEIRO</v>
      </c>
      <c r="K2897" t="str">
        <f t="shared" si="90"/>
        <v>BISCHOF</v>
      </c>
      <c r="L2897" t="str">
        <f>UPPER(anotacoes!H2897)</f>
        <v>GRIP TIME</v>
      </c>
      <c r="M2897" t="str">
        <f>IF(OR(L2897="ATTACK",L2897="FINTA"),"&lt;TECNICA&gt;",UPPER(anotacoes!I2897))</f>
        <v>RIGHT SLEEVE LEFT SLEEVE</v>
      </c>
      <c r="N2897" t="str">
        <f>IF(OR(L2897="ATTACK",L2897="FINTA"),UPPER(anotacoes!I2897),"")</f>
        <v/>
      </c>
      <c r="O2897" s="6" t="str">
        <f>IF(anotacoes!N2897=0,"",anotacoes!N2897)</f>
        <v/>
      </c>
      <c r="P2897" t="str">
        <f>IF(anotacoes!M2897=0,"",UPPER(anotacoes!M2897))</f>
        <v/>
      </c>
      <c r="Q2897" t="str">
        <f t="shared" si="91"/>
        <v>INSERT INTO CONVERSAO_LUTA_ACAO (cd_conversao, id_luta, sequencia, momento_inicio, momento_fim, quem_faz, quem_sofre, acao_tipo, acao, tecnica, direcao, pontuacao) VALUES (1, 44, 35, TRIM(' 00:04:03,889'), TRIM(' 00:04:07,513'), 'GUILHEIRO', 'BISCHOF', 'GRIP TIME', 'RIGHT SLEEVE LEFT SLEEVE', NULL, NULL, NULL)</v>
      </c>
      <c r="R2897" t="s">
        <v>10327</v>
      </c>
    </row>
    <row r="2898" spans="1:18" hidden="1" x14ac:dyDescent="0.25">
      <c r="A2898" s="7">
        <f>anotacoes!D2898</f>
        <v>40559</v>
      </c>
      <c r="B2898" t="str">
        <f>anotacoes!C2898</f>
        <v>WORLD MASTERS BAKU 2011</v>
      </c>
      <c r="C2898" t="str">
        <f>anotacoes!E2898</f>
        <v>GUILHEIRO</v>
      </c>
      <c r="D2898" t="str">
        <f>anotacoes!F2898</f>
        <v>BISCHOF</v>
      </c>
      <c r="E2898" t="s">
        <v>10325</v>
      </c>
      <c r="F2898">
        <f>anotacoes!A2898</f>
        <v>44</v>
      </c>
      <c r="G2898">
        <f>anotacoes!B2898</f>
        <v>36</v>
      </c>
      <c r="H2898" t="str">
        <f>anotacoes!K2898</f>
        <v xml:space="preserve"> 00:04:07,513</v>
      </c>
      <c r="I2898" t="str">
        <f>anotacoes!L2898</f>
        <v xml:space="preserve"> 00:04:08,851</v>
      </c>
      <c r="J2898" t="str">
        <f>IF(L2898="PAUSE",E2898,IF(anotacoes!G2902=conversao_anotacoes!C2898,conversao_anotacoes!C2898,conversao_anotacoes!D2898))</f>
        <v>GUILHEIRO</v>
      </c>
      <c r="K2898" t="str">
        <f t="shared" si="90"/>
        <v>BISCHOF</v>
      </c>
      <c r="L2898" t="str">
        <f>UPPER(anotacoes!H2898)</f>
        <v>ATTACK</v>
      </c>
      <c r="M2898" t="str">
        <f>IF(OR(L2898="ATTACK",L2898="FINTA"),"&lt;TECNICA&gt;",UPPER(anotacoes!I2898))</f>
        <v>&lt;TECNICA&gt;</v>
      </c>
      <c r="N2898" t="str">
        <f>IF(OR(L2898="ATTACK",L2898="FINTA"),UPPER(anotacoes!I2898),"")</f>
        <v>SUMI GAESHI</v>
      </c>
      <c r="O2898" s="6">
        <f>IF(anotacoes!N2898=0,"",anotacoes!N2898)</f>
        <v>6</v>
      </c>
      <c r="P2898" t="str">
        <f>IF(anotacoes!M2898=0,"",UPPER(anotacoes!M2898))</f>
        <v/>
      </c>
      <c r="Q2898" t="str">
        <f t="shared" si="91"/>
        <v>INSERT INTO CONVERSAO_LUTA_ACAO (cd_conversao, id_luta, sequencia, momento_inicio, momento_fim, quem_faz, quem_sofre, acao_tipo, acao, tecnica, direcao, pontuacao) VALUES (1, 44, 36, TRIM(' 00:04:07,513'), TRIM(' 00:04:08,851'), 'GUILHEIRO', 'BISCHOF', 'ATTACK', '&lt;TECNICA&gt;', 'SUMI GAESHI', 6, NULL)</v>
      </c>
      <c r="R2898" t="s">
        <v>10327</v>
      </c>
    </row>
    <row r="2899" spans="1:18" hidden="1" x14ac:dyDescent="0.25">
      <c r="A2899" s="7">
        <f>anotacoes!D2899</f>
        <v>40559</v>
      </c>
      <c r="B2899" t="str">
        <f>anotacoes!C2899</f>
        <v>WORLD MASTERS BAKU 2011</v>
      </c>
      <c r="C2899" t="str">
        <f>anotacoes!E2899</f>
        <v>GUILHEIRO</v>
      </c>
      <c r="D2899" t="str">
        <f>anotacoes!F2899</f>
        <v>BISCHOF</v>
      </c>
      <c r="E2899" t="s">
        <v>10325</v>
      </c>
      <c r="F2899">
        <f>anotacoes!A2899</f>
        <v>44</v>
      </c>
      <c r="G2899">
        <f>anotacoes!B2899</f>
        <v>37</v>
      </c>
      <c r="H2899" t="str">
        <f>anotacoes!K2899</f>
        <v xml:space="preserve"> 00:04:08,851</v>
      </c>
      <c r="I2899" t="str">
        <f>anotacoes!L2899</f>
        <v xml:space="preserve"> 00:04:10,061</v>
      </c>
      <c r="J2899" t="str">
        <f>IF(L2899="PAUSE",E2899,IF(anotacoes!G2903=conversao_anotacoes!C2899,conversao_anotacoes!C2899,conversao_anotacoes!D2899))</f>
        <v>GUILHEIRO</v>
      </c>
      <c r="K2899" t="str">
        <f t="shared" si="90"/>
        <v>BISCHOF</v>
      </c>
      <c r="L2899" t="str">
        <f>UPPER(anotacoes!H2899)</f>
        <v>TRANSITION</v>
      </c>
      <c r="M2899" t="str">
        <f>IF(OR(L2899="ATTACK",L2899="FINTA"),"&lt;TECNICA&gt;",UPPER(anotacoes!I2899))</f>
        <v>WITHOUT ATTACK</v>
      </c>
      <c r="N2899" t="str">
        <f>IF(OR(L2899="ATTACK",L2899="FINTA"),UPPER(anotacoes!I2899),"")</f>
        <v/>
      </c>
      <c r="O2899" s="6" t="str">
        <f>IF(anotacoes!N2899=0,"",anotacoes!N2899)</f>
        <v/>
      </c>
      <c r="P2899" t="str">
        <f>IF(anotacoes!M2899=0,"",UPPER(anotacoes!M2899))</f>
        <v/>
      </c>
      <c r="Q2899" t="str">
        <f t="shared" si="91"/>
        <v>INSERT INTO CONVERSAO_LUTA_ACAO (cd_conversao, id_luta, sequencia, momento_inicio, momento_fim, quem_faz, quem_sofre, acao_tipo, acao, tecnica, direcao, pontuacao) VALUES (1, 44, 37, TRIM(' 00:04:08,851'), TRIM(' 00:04:10,061'), 'GUILHEIRO', 'BISCHOF', 'TRANSITION', 'WITHOUT ATTACK', NULL, NULL, NULL)</v>
      </c>
      <c r="R2899" t="s">
        <v>10327</v>
      </c>
    </row>
    <row r="2900" spans="1:18" hidden="1" x14ac:dyDescent="0.25">
      <c r="A2900" s="7">
        <f>anotacoes!D2900</f>
        <v>40559</v>
      </c>
      <c r="B2900" t="str">
        <f>anotacoes!C2900</f>
        <v>WORLD MASTERS BAKU 2011</v>
      </c>
      <c r="C2900" t="str">
        <f>anotacoes!E2900</f>
        <v>GUILHEIRO</v>
      </c>
      <c r="D2900" t="str">
        <f>anotacoes!F2900</f>
        <v>BISCHOF</v>
      </c>
      <c r="E2900" t="s">
        <v>10325</v>
      </c>
      <c r="F2900">
        <f>anotacoes!A2900</f>
        <v>44</v>
      </c>
      <c r="G2900">
        <f>anotacoes!B2900</f>
        <v>38</v>
      </c>
      <c r="H2900" t="str">
        <f>anotacoes!K2900</f>
        <v xml:space="preserve"> 00:04:10,061</v>
      </c>
      <c r="I2900" t="str">
        <f>anotacoes!L2900</f>
        <v xml:space="preserve"> 00:04:16,185</v>
      </c>
      <c r="J2900" t="str">
        <f>IF(L2900="PAUSE",E2900,IF(anotacoes!G2904=conversao_anotacoes!C2900,conversao_anotacoes!C2900,conversao_anotacoes!D2900))</f>
        <v>&lt;ARBITRO_DESCONHECIDO&gt;</v>
      </c>
      <c r="K2900" t="str">
        <f t="shared" si="90"/>
        <v/>
      </c>
      <c r="L2900" t="str">
        <f>UPPER(anotacoes!H2900)</f>
        <v>PAUSE</v>
      </c>
      <c r="M2900" t="str">
        <f>IF(OR(L2900="ATTACK",L2900="FINTA"),"&lt;TECNICA&gt;",UPPER(anotacoes!I2900))</f>
        <v>&lt;NAO_CLASSIFICADO&gt;</v>
      </c>
      <c r="N2900" t="str">
        <f>IF(OR(L2900="ATTACK",L2900="FINTA"),UPPER(anotacoes!I2900),"")</f>
        <v/>
      </c>
      <c r="O2900" s="6" t="str">
        <f>IF(anotacoes!N2900=0,"",anotacoes!N2900)</f>
        <v/>
      </c>
      <c r="P2900" t="str">
        <f>IF(anotacoes!M2900=0,"",UPPER(anotacoes!M2900))</f>
        <v/>
      </c>
      <c r="Q2900" t="str">
        <f t="shared" si="91"/>
        <v>INSERT INTO CONVERSAO_LUTA_ACAO (cd_conversao, id_luta, sequencia, momento_inicio, momento_fim, quem_faz, quem_sofre, acao_tipo, acao, tecnica, direcao, pontuacao) VALUES (1, 44, 38, TRIM(' 00:04:10,061'), TRIM(' 00:04:16,185'), '&lt;ARBITRO_DESCONHECIDO&gt;', '', 'PAUSE', '&lt;NAO_CLASSIFICADO&gt;', NULL, NULL, NULL)</v>
      </c>
      <c r="R2900" t="s">
        <v>10327</v>
      </c>
    </row>
    <row r="2901" spans="1:18" hidden="1" x14ac:dyDescent="0.25">
      <c r="A2901" s="7">
        <f>anotacoes!D2901</f>
        <v>40559</v>
      </c>
      <c r="B2901" t="str">
        <f>anotacoes!C2901</f>
        <v>WORLD MASTERS BAKU 2011</v>
      </c>
      <c r="C2901" t="str">
        <f>anotacoes!E2901</f>
        <v>GUILHEIRO</v>
      </c>
      <c r="D2901" t="str">
        <f>anotacoes!F2901</f>
        <v>BISCHOF</v>
      </c>
      <c r="E2901" t="s">
        <v>10325</v>
      </c>
      <c r="F2901">
        <f>anotacoes!A2901</f>
        <v>44</v>
      </c>
      <c r="G2901">
        <f>anotacoes!B2901</f>
        <v>39</v>
      </c>
      <c r="H2901" t="str">
        <f>anotacoes!K2901</f>
        <v xml:space="preserve"> 00:04:16,354</v>
      </c>
      <c r="I2901" t="str">
        <f>anotacoes!L2901</f>
        <v xml:space="preserve"> 00:05:01,009</v>
      </c>
      <c r="J2901" t="str">
        <f>IF(L2901="PAUSE",E2901,IF(anotacoes!G2905=conversao_anotacoes!C2901,conversao_anotacoes!C2901,conversao_anotacoes!D2901))</f>
        <v>GUILHEIRO</v>
      </c>
      <c r="K2901" t="str">
        <f t="shared" si="90"/>
        <v>BISCHOF</v>
      </c>
      <c r="L2901" t="str">
        <f>UPPER(anotacoes!H2901)</f>
        <v>DISPLACEMENT</v>
      </c>
      <c r="M2901" t="str">
        <f>IF(OR(L2901="ATTACK",L2901="FINTA"),"&lt;TECNICA&gt;",UPPER(anotacoes!I2901))</f>
        <v>2-3 STEP HESITANT RIGHT</v>
      </c>
      <c r="N2901" t="str">
        <f>IF(OR(L2901="ATTACK",L2901="FINTA"),UPPER(anotacoes!I2901),"")</f>
        <v/>
      </c>
      <c r="O2901" s="6" t="str">
        <f>IF(anotacoes!N2901=0,"",anotacoes!N2901)</f>
        <v/>
      </c>
      <c r="P2901" t="str">
        <f>IF(anotacoes!M2901=0,"",UPPER(anotacoes!M2901))</f>
        <v/>
      </c>
      <c r="Q2901" t="str">
        <f t="shared" si="91"/>
        <v>INSERT INTO CONVERSAO_LUTA_ACAO (cd_conversao, id_luta, sequencia, momento_inicio, momento_fim, quem_faz, quem_sofre, acao_tipo, acao, tecnica, direcao, pontuacao) VALUES (1, 44, 39, TRIM(' 00:04:16,354'), TRIM(' 00:05:01,009'), 'GUILHEIRO', 'BISCHOF', 'DISPLACEMENT', '2-3 STEP HESITANT RIGHT', NULL, NULL, NULL)</v>
      </c>
      <c r="R2901" t="s">
        <v>10327</v>
      </c>
    </row>
    <row r="2902" spans="1:18" hidden="1" x14ac:dyDescent="0.25">
      <c r="A2902" s="7">
        <f>anotacoes!D2902</f>
        <v>40559</v>
      </c>
      <c r="B2902" t="str">
        <f>anotacoes!C2902</f>
        <v>WORLD MASTERS BAKU 2011</v>
      </c>
      <c r="C2902" t="str">
        <f>anotacoes!E2902</f>
        <v>GUILHEIRO</v>
      </c>
      <c r="D2902" t="str">
        <f>anotacoes!F2902</f>
        <v>BISCHOF</v>
      </c>
      <c r="E2902" t="s">
        <v>10325</v>
      </c>
      <c r="F2902">
        <f>anotacoes!A2902</f>
        <v>44</v>
      </c>
      <c r="G2902">
        <f>anotacoes!B2902</f>
        <v>40</v>
      </c>
      <c r="H2902" t="str">
        <f>anotacoes!K2902</f>
        <v xml:space="preserve"> 00:05:01,009</v>
      </c>
      <c r="I2902" t="str">
        <f>anotacoes!L2902</f>
        <v xml:space="preserve"> 00:05:04,287</v>
      </c>
      <c r="J2902" t="str">
        <f>IF(L2902="PAUSE",E2902,IF(anotacoes!G2906=conversao_anotacoes!C2902,conversao_anotacoes!C2902,conversao_anotacoes!D2902))</f>
        <v>GUILHEIRO</v>
      </c>
      <c r="K2902" t="str">
        <f t="shared" si="90"/>
        <v>BISCHOF</v>
      </c>
      <c r="L2902" t="str">
        <f>UPPER(anotacoes!H2902)</f>
        <v>GRIP TIME</v>
      </c>
      <c r="M2902" t="str">
        <f>IF(OR(L2902="ATTACK",L2902="FINTA"),"&lt;TECNICA&gt;",UPPER(anotacoes!I2902))</f>
        <v>LEFT COLLAR</v>
      </c>
      <c r="N2902" t="str">
        <f>IF(OR(L2902="ATTACK",L2902="FINTA"),UPPER(anotacoes!I2902),"")</f>
        <v/>
      </c>
      <c r="O2902" s="6" t="str">
        <f>IF(anotacoes!N2902=0,"",anotacoes!N2902)</f>
        <v/>
      </c>
      <c r="P2902" t="str">
        <f>IF(anotacoes!M2902=0,"",UPPER(anotacoes!M2902))</f>
        <v/>
      </c>
      <c r="Q2902" t="str">
        <f t="shared" si="91"/>
        <v>INSERT INTO CONVERSAO_LUTA_ACAO (cd_conversao, id_luta, sequencia, momento_inicio, momento_fim, quem_faz, quem_sofre, acao_tipo, acao, tecnica, direcao, pontuacao) VALUES (1, 44, 40, TRIM(' 00:05:01,009'), TRIM(' 00:05:04,287'), 'GUILHEIRO', 'BISCHOF', 'GRIP TIME', 'LEFT COLLAR', NULL, NULL, NULL)</v>
      </c>
      <c r="R2902" t="s">
        <v>10327</v>
      </c>
    </row>
    <row r="2903" spans="1:18" hidden="1" x14ac:dyDescent="0.25">
      <c r="A2903" s="7">
        <f>anotacoes!D2903</f>
        <v>40559</v>
      </c>
      <c r="B2903" t="str">
        <f>anotacoes!C2903</f>
        <v>WORLD MASTERS BAKU 2011</v>
      </c>
      <c r="C2903" t="str">
        <f>anotacoes!E2903</f>
        <v>GUILHEIRO</v>
      </c>
      <c r="D2903" t="str">
        <f>anotacoes!F2903</f>
        <v>BISCHOF</v>
      </c>
      <c r="E2903" t="s">
        <v>10325</v>
      </c>
      <c r="F2903">
        <f>anotacoes!A2903</f>
        <v>44</v>
      </c>
      <c r="G2903">
        <f>anotacoes!B2903</f>
        <v>41</v>
      </c>
      <c r="H2903" t="str">
        <f>anotacoes!K2903</f>
        <v xml:space="preserve"> 00:05:04,287</v>
      </c>
      <c r="I2903" t="str">
        <f>anotacoes!L2903</f>
        <v xml:space="preserve"> 00:05:06,650</v>
      </c>
      <c r="J2903" t="str">
        <f>IF(L2903="PAUSE",E2903,IF(anotacoes!G2907=conversao_anotacoes!C2903,conversao_anotacoes!C2903,conversao_anotacoes!D2903))</f>
        <v>GUILHEIRO</v>
      </c>
      <c r="K2903" t="str">
        <f t="shared" si="90"/>
        <v>BISCHOF</v>
      </c>
      <c r="L2903" t="str">
        <f>UPPER(anotacoes!H2903)</f>
        <v>DISPLACEMENT</v>
      </c>
      <c r="M2903" t="str">
        <f>IF(OR(L2903="ATTACK",L2903="FINTA"),"&lt;TECNICA&gt;",UPPER(anotacoes!I2903))</f>
        <v>CIRCULAR RIGHT</v>
      </c>
      <c r="N2903" t="str">
        <f>IF(OR(L2903="ATTACK",L2903="FINTA"),UPPER(anotacoes!I2903),"")</f>
        <v/>
      </c>
      <c r="O2903" s="6" t="str">
        <f>IF(anotacoes!N2903=0,"",anotacoes!N2903)</f>
        <v/>
      </c>
      <c r="P2903" t="str">
        <f>IF(anotacoes!M2903=0,"",UPPER(anotacoes!M2903))</f>
        <v/>
      </c>
      <c r="Q2903" t="str">
        <f t="shared" si="91"/>
        <v>INSERT INTO CONVERSAO_LUTA_ACAO (cd_conversao, id_luta, sequencia, momento_inicio, momento_fim, quem_faz, quem_sofre, acao_tipo, acao, tecnica, direcao, pontuacao) VALUES (1, 44, 41, TRIM(' 00:05:04,287'), TRIM(' 00:05:06,650'), 'GUILHEIRO', 'BISCHOF', 'DISPLACEMENT', 'CIRCULAR RIGHT', NULL, NULL, NULL)</v>
      </c>
      <c r="R2903" t="s">
        <v>10327</v>
      </c>
    </row>
    <row r="2904" spans="1:18" hidden="1" x14ac:dyDescent="0.25">
      <c r="A2904" s="7">
        <f>anotacoes!D2904</f>
        <v>40559</v>
      </c>
      <c r="B2904" t="str">
        <f>anotacoes!C2904</f>
        <v>WORLD MASTERS BAKU 2011</v>
      </c>
      <c r="C2904" t="str">
        <f>anotacoes!E2904</f>
        <v>GUILHEIRO</v>
      </c>
      <c r="D2904" t="str">
        <f>anotacoes!F2904</f>
        <v>BISCHOF</v>
      </c>
      <c r="E2904" t="s">
        <v>10325</v>
      </c>
      <c r="F2904">
        <f>anotacoes!A2904</f>
        <v>44</v>
      </c>
      <c r="G2904">
        <f>anotacoes!B2904</f>
        <v>42</v>
      </c>
      <c r="H2904" t="str">
        <f>anotacoes!K2904</f>
        <v xml:space="preserve"> 00:05:06,650</v>
      </c>
      <c r="I2904" t="str">
        <f>anotacoes!L2904</f>
        <v xml:space="preserve"> 00:05:08,522</v>
      </c>
      <c r="J2904" t="str">
        <f>IF(L2904="PAUSE",E2904,IF(anotacoes!G2908=conversao_anotacoes!C2904,conversao_anotacoes!C2904,conversao_anotacoes!D2904))</f>
        <v>GUILHEIRO</v>
      </c>
      <c r="K2904" t="str">
        <f t="shared" si="90"/>
        <v>BISCHOF</v>
      </c>
      <c r="L2904" t="str">
        <f>UPPER(anotacoes!H2904)</f>
        <v>DISPLACEMENT</v>
      </c>
      <c r="M2904" t="str">
        <f>IF(OR(L2904="ATTACK",L2904="FINTA"),"&lt;TECNICA&gt;",UPPER(anotacoes!I2904))</f>
        <v>2-3 STEP HESITANT LEFT</v>
      </c>
      <c r="N2904" t="str">
        <f>IF(OR(L2904="ATTACK",L2904="FINTA"),UPPER(anotacoes!I2904),"")</f>
        <v/>
      </c>
      <c r="O2904" s="6" t="str">
        <f>IF(anotacoes!N2904=0,"",anotacoes!N2904)</f>
        <v/>
      </c>
      <c r="P2904" t="str">
        <f>IF(anotacoes!M2904=0,"",UPPER(anotacoes!M2904))</f>
        <v/>
      </c>
      <c r="Q2904" t="str">
        <f t="shared" si="91"/>
        <v>INSERT INTO CONVERSAO_LUTA_ACAO (cd_conversao, id_luta, sequencia, momento_inicio, momento_fim, quem_faz, quem_sofre, acao_tipo, acao, tecnica, direcao, pontuacao) VALUES (1, 44, 42, TRIM(' 00:05:06,650'), TRIM(' 00:05:08,522'), 'GUILHEIRO', 'BISCHOF', 'DISPLACEMENT', '2-3 STEP HESITANT LEFT', NULL, NULL, NULL)</v>
      </c>
      <c r="R2904" t="s">
        <v>10327</v>
      </c>
    </row>
    <row r="2905" spans="1:18" hidden="1" x14ac:dyDescent="0.25">
      <c r="A2905" s="7">
        <f>anotacoes!D2905</f>
        <v>40559</v>
      </c>
      <c r="B2905" t="str">
        <f>anotacoes!C2905</f>
        <v>WORLD MASTERS BAKU 2011</v>
      </c>
      <c r="C2905" t="str">
        <f>anotacoes!E2905</f>
        <v>GUILHEIRO</v>
      </c>
      <c r="D2905" t="str">
        <f>anotacoes!F2905</f>
        <v>BISCHOF</v>
      </c>
      <c r="E2905" t="s">
        <v>10325</v>
      </c>
      <c r="F2905">
        <f>anotacoes!A2905</f>
        <v>44</v>
      </c>
      <c r="G2905">
        <f>anotacoes!B2905</f>
        <v>43</v>
      </c>
      <c r="H2905" t="str">
        <f>anotacoes!K2905</f>
        <v xml:space="preserve"> 00:05:08,522</v>
      </c>
      <c r="I2905" t="str">
        <f>anotacoes!L2905</f>
        <v xml:space="preserve"> 00:05:09,898</v>
      </c>
      <c r="J2905" t="str">
        <f>IF(L2905="PAUSE",E2905,IF(anotacoes!G2909=conversao_anotacoes!C2905,conversao_anotacoes!C2905,conversao_anotacoes!D2905))</f>
        <v>GUILHEIRO</v>
      </c>
      <c r="K2905" t="str">
        <f t="shared" si="90"/>
        <v>BISCHOF</v>
      </c>
      <c r="L2905" t="str">
        <f>UPPER(anotacoes!H2905)</f>
        <v>GRIP TIME</v>
      </c>
      <c r="M2905" t="str">
        <f>IF(OR(L2905="ATTACK",L2905="FINTA"),"&lt;TECNICA&gt;",UPPER(anotacoes!I2905))</f>
        <v>LEFT COLLAR</v>
      </c>
      <c r="N2905" t="str">
        <f>IF(OR(L2905="ATTACK",L2905="FINTA"),UPPER(anotacoes!I2905),"")</f>
        <v/>
      </c>
      <c r="O2905" s="6" t="str">
        <f>IF(anotacoes!N2905=0,"",anotacoes!N2905)</f>
        <v/>
      </c>
      <c r="P2905" t="str">
        <f>IF(anotacoes!M2905=0,"",UPPER(anotacoes!M2905))</f>
        <v/>
      </c>
      <c r="Q2905" t="str">
        <f t="shared" si="91"/>
        <v>INSERT INTO CONVERSAO_LUTA_ACAO (cd_conversao, id_luta, sequencia, momento_inicio, momento_fim, quem_faz, quem_sofre, acao_tipo, acao, tecnica, direcao, pontuacao) VALUES (1, 44, 43, TRIM(' 00:05:08,522'), TRIM(' 00:05:09,898'), 'GUILHEIRO', 'BISCHOF', 'GRIP TIME', 'LEFT COLLAR', NULL, NULL, NULL)</v>
      </c>
      <c r="R2905" t="s">
        <v>10327</v>
      </c>
    </row>
    <row r="2906" spans="1:18" hidden="1" x14ac:dyDescent="0.25">
      <c r="A2906" s="7">
        <f>anotacoes!D2906</f>
        <v>40559</v>
      </c>
      <c r="B2906" t="str">
        <f>anotacoes!C2906</f>
        <v>WORLD MASTERS BAKU 2011</v>
      </c>
      <c r="C2906" t="str">
        <f>anotacoes!E2906</f>
        <v>GUILHEIRO</v>
      </c>
      <c r="D2906" t="str">
        <f>anotacoes!F2906</f>
        <v>BISCHOF</v>
      </c>
      <c r="E2906" t="s">
        <v>10325</v>
      </c>
      <c r="F2906">
        <f>anotacoes!A2906</f>
        <v>44</v>
      </c>
      <c r="G2906">
        <f>anotacoes!B2906</f>
        <v>44</v>
      </c>
      <c r="H2906" t="str">
        <f>anotacoes!K2906</f>
        <v xml:space="preserve"> 00:05:09,898</v>
      </c>
      <c r="I2906" t="str">
        <f>anotacoes!L2906</f>
        <v xml:space="preserve"> 00:05:14,399</v>
      </c>
      <c r="J2906" t="str">
        <f>IF(L2906="PAUSE",E2906,IF(anotacoes!G2910=conversao_anotacoes!C2906,conversao_anotacoes!C2906,conversao_anotacoes!D2906))</f>
        <v>GUILHEIRO</v>
      </c>
      <c r="K2906" t="str">
        <f t="shared" si="90"/>
        <v>BISCHOF</v>
      </c>
      <c r="L2906" t="str">
        <f>UPPER(anotacoes!H2906)</f>
        <v>DISPLACEMENT</v>
      </c>
      <c r="M2906" t="str">
        <f>IF(OR(L2906="ATTACK",L2906="FINTA"),"&lt;TECNICA&gt;",UPPER(anotacoes!I2906))</f>
        <v>TRY TO GRIP WITH CONTACT</v>
      </c>
      <c r="N2906" t="str">
        <f>IF(OR(L2906="ATTACK",L2906="FINTA"),UPPER(anotacoes!I2906),"")</f>
        <v/>
      </c>
      <c r="O2906" s="6" t="str">
        <f>IF(anotacoes!N2906=0,"",anotacoes!N2906)</f>
        <v/>
      </c>
      <c r="P2906" t="str">
        <f>IF(anotacoes!M2906=0,"",UPPER(anotacoes!M2906))</f>
        <v/>
      </c>
      <c r="Q2906" t="str">
        <f t="shared" si="91"/>
        <v>INSERT INTO CONVERSAO_LUTA_ACAO (cd_conversao, id_luta, sequencia, momento_inicio, momento_fim, quem_faz, quem_sofre, acao_tipo, acao, tecnica, direcao, pontuacao) VALUES (1, 44, 44, TRIM(' 00:05:09,898'), TRIM(' 00:05:14,399'), 'GUILHEIRO', 'BISCHOF', 'DISPLACEMENT', 'TRY TO GRIP WITH CONTACT', NULL, NULL, NULL)</v>
      </c>
      <c r="R2906" t="s">
        <v>10327</v>
      </c>
    </row>
    <row r="2907" spans="1:18" hidden="1" x14ac:dyDescent="0.25">
      <c r="A2907" s="7">
        <f>anotacoes!D2907</f>
        <v>40559</v>
      </c>
      <c r="B2907" t="str">
        <f>anotacoes!C2907</f>
        <v>WORLD MASTERS BAKU 2011</v>
      </c>
      <c r="C2907" t="str">
        <f>anotacoes!E2907</f>
        <v>GUILHEIRO</v>
      </c>
      <c r="D2907" t="str">
        <f>anotacoes!F2907</f>
        <v>BISCHOF</v>
      </c>
      <c r="E2907" t="s">
        <v>10325</v>
      </c>
      <c r="F2907">
        <f>anotacoes!A2907</f>
        <v>44</v>
      </c>
      <c r="G2907">
        <f>anotacoes!B2907</f>
        <v>45</v>
      </c>
      <c r="H2907" t="str">
        <f>anotacoes!K2907</f>
        <v xml:space="preserve"> 00:05:14,399</v>
      </c>
      <c r="I2907" t="str">
        <f>anotacoes!L2907</f>
        <v xml:space="preserve"> 00:05:18,998</v>
      </c>
      <c r="J2907" t="str">
        <f>IF(L2907="PAUSE",E2907,IF(anotacoes!G2911=conversao_anotacoes!C2907,conversao_anotacoes!C2907,conversao_anotacoes!D2907))</f>
        <v>GUILHEIRO</v>
      </c>
      <c r="K2907" t="str">
        <f t="shared" si="90"/>
        <v>BISCHOF</v>
      </c>
      <c r="L2907" t="str">
        <f>UPPER(anotacoes!H2907)</f>
        <v>GRIP TIME</v>
      </c>
      <c r="M2907" t="str">
        <f>IF(OR(L2907="ATTACK",L2907="FINTA"),"&lt;TECNICA&gt;",UPPER(anotacoes!I2907))</f>
        <v>LEFT COLLAR</v>
      </c>
      <c r="N2907" t="str">
        <f>IF(OR(L2907="ATTACK",L2907="FINTA"),UPPER(anotacoes!I2907),"")</f>
        <v/>
      </c>
      <c r="O2907" s="6" t="str">
        <f>IF(anotacoes!N2907=0,"",anotacoes!N2907)</f>
        <v/>
      </c>
      <c r="P2907" t="str">
        <f>IF(anotacoes!M2907=0,"",UPPER(anotacoes!M2907))</f>
        <v/>
      </c>
      <c r="Q2907" t="str">
        <f t="shared" si="91"/>
        <v>INSERT INTO CONVERSAO_LUTA_ACAO (cd_conversao, id_luta, sequencia, momento_inicio, momento_fim, quem_faz, quem_sofre, acao_tipo, acao, tecnica, direcao, pontuacao) VALUES (1, 44, 45, TRIM(' 00:05:14,399'), TRIM(' 00:05:18,998'), 'GUILHEIRO', 'BISCHOF', 'GRIP TIME', 'LEFT COLLAR', NULL, NULL, NULL)</v>
      </c>
      <c r="R2907" t="s">
        <v>10327</v>
      </c>
    </row>
    <row r="2908" spans="1:18" hidden="1" x14ac:dyDescent="0.25">
      <c r="A2908" s="7">
        <f>anotacoes!D2908</f>
        <v>40559</v>
      </c>
      <c r="B2908" t="str">
        <f>anotacoes!C2908</f>
        <v>WORLD MASTERS BAKU 2011</v>
      </c>
      <c r="C2908" t="str">
        <f>anotacoes!E2908</f>
        <v>GUILHEIRO</v>
      </c>
      <c r="D2908" t="str">
        <f>anotacoes!F2908</f>
        <v>BISCHOF</v>
      </c>
      <c r="E2908" t="s">
        <v>10325</v>
      </c>
      <c r="F2908">
        <f>anotacoes!A2908</f>
        <v>44</v>
      </c>
      <c r="G2908">
        <f>anotacoes!B2908</f>
        <v>46</v>
      </c>
      <c r="H2908" t="str">
        <f>anotacoes!K2908</f>
        <v xml:space="preserve"> 00:05:18,998</v>
      </c>
      <c r="I2908" t="str">
        <f>anotacoes!L2908</f>
        <v xml:space="preserve"> 00:05:21,566</v>
      </c>
      <c r="J2908" t="str">
        <f>IF(L2908="PAUSE",E2908,IF(anotacoes!G2912=conversao_anotacoes!C2908,conversao_anotacoes!C2908,conversao_anotacoes!D2908))</f>
        <v>GUILHEIRO</v>
      </c>
      <c r="K2908" t="str">
        <f t="shared" si="90"/>
        <v>BISCHOF</v>
      </c>
      <c r="L2908" t="str">
        <f>UPPER(anotacoes!H2908)</f>
        <v>DISPLACEMENT</v>
      </c>
      <c r="M2908" t="str">
        <f>IF(OR(L2908="ATTACK",L2908="FINTA"),"&lt;TECNICA&gt;",UPPER(anotacoes!I2908))</f>
        <v>TRY TO GRIP WITH CONTACT</v>
      </c>
      <c r="N2908" t="str">
        <f>IF(OR(L2908="ATTACK",L2908="FINTA"),UPPER(anotacoes!I2908),"")</f>
        <v/>
      </c>
      <c r="O2908" s="6" t="str">
        <f>IF(anotacoes!N2908=0,"",anotacoes!N2908)</f>
        <v/>
      </c>
      <c r="P2908" t="str">
        <f>IF(anotacoes!M2908=0,"",UPPER(anotacoes!M2908))</f>
        <v/>
      </c>
      <c r="Q2908" t="str">
        <f t="shared" si="91"/>
        <v>INSERT INTO CONVERSAO_LUTA_ACAO (cd_conversao, id_luta, sequencia, momento_inicio, momento_fim, quem_faz, quem_sofre, acao_tipo, acao, tecnica, direcao, pontuacao) VALUES (1, 44, 46, TRIM(' 00:05:18,998'), TRIM(' 00:05:21,566'), 'GUILHEIRO', 'BISCHOF', 'DISPLACEMENT', 'TRY TO GRIP WITH CONTACT', NULL, NULL, NULL)</v>
      </c>
      <c r="R2908" t="s">
        <v>10327</v>
      </c>
    </row>
    <row r="2909" spans="1:18" hidden="1" x14ac:dyDescent="0.25">
      <c r="A2909" s="7">
        <f>anotacoes!D2909</f>
        <v>40559</v>
      </c>
      <c r="B2909" t="str">
        <f>anotacoes!C2909</f>
        <v>WORLD MASTERS BAKU 2011</v>
      </c>
      <c r="C2909" t="str">
        <f>anotacoes!E2909</f>
        <v>GUILHEIRO</v>
      </c>
      <c r="D2909" t="str">
        <f>anotacoes!F2909</f>
        <v>BISCHOF</v>
      </c>
      <c r="E2909" t="s">
        <v>10325</v>
      </c>
      <c r="F2909">
        <f>anotacoes!A2909</f>
        <v>44</v>
      </c>
      <c r="G2909">
        <f>anotacoes!B2909</f>
        <v>47</v>
      </c>
      <c r="H2909" t="str">
        <f>anotacoes!K2909</f>
        <v xml:space="preserve"> 00:05:21,566</v>
      </c>
      <c r="I2909" t="str">
        <f>anotacoes!L2909</f>
        <v xml:space="preserve"> 00:05:24,361</v>
      </c>
      <c r="J2909" t="str">
        <f>IF(L2909="PAUSE",E2909,IF(anotacoes!G2913=conversao_anotacoes!C2909,conversao_anotacoes!C2909,conversao_anotacoes!D2909))</f>
        <v>GUILHEIRO</v>
      </c>
      <c r="K2909" t="str">
        <f t="shared" si="90"/>
        <v>BISCHOF</v>
      </c>
      <c r="L2909" t="str">
        <f>UPPER(anotacoes!H2909)</f>
        <v>GRIP TIME</v>
      </c>
      <c r="M2909" t="str">
        <f>IF(OR(L2909="ATTACK",L2909="FINTA"),"&lt;TECNICA&gt;",UPPER(anotacoes!I2909))</f>
        <v>RIGHT SLEEVE LEFT SLEEVE</v>
      </c>
      <c r="N2909" t="str">
        <f>IF(OR(L2909="ATTACK",L2909="FINTA"),UPPER(anotacoes!I2909),"")</f>
        <v/>
      </c>
      <c r="O2909" s="6" t="str">
        <f>IF(anotacoes!N2909=0,"",anotacoes!N2909)</f>
        <v/>
      </c>
      <c r="P2909" t="str">
        <f>IF(anotacoes!M2909=0,"",UPPER(anotacoes!M2909))</f>
        <v/>
      </c>
      <c r="Q2909" t="str">
        <f t="shared" si="91"/>
        <v>INSERT INTO CONVERSAO_LUTA_ACAO (cd_conversao, id_luta, sequencia, momento_inicio, momento_fim, quem_faz, quem_sofre, acao_tipo, acao, tecnica, direcao, pontuacao) VALUES (1, 44, 47, TRIM(' 00:05:21,566'), TRIM(' 00:05:24,361'), 'GUILHEIRO', 'BISCHOF', 'GRIP TIME', 'RIGHT SLEEVE LEFT SLEEVE', NULL, NULL, NULL)</v>
      </c>
      <c r="R2909" t="s">
        <v>10327</v>
      </c>
    </row>
    <row r="2910" spans="1:18" hidden="1" x14ac:dyDescent="0.25">
      <c r="A2910" s="7">
        <f>anotacoes!D2910</f>
        <v>40559</v>
      </c>
      <c r="B2910" t="str">
        <f>anotacoes!C2910</f>
        <v>WORLD MASTERS BAKU 2011</v>
      </c>
      <c r="C2910" t="str">
        <f>anotacoes!E2910</f>
        <v>GUILHEIRO</v>
      </c>
      <c r="D2910" t="str">
        <f>anotacoes!F2910</f>
        <v>BISCHOF</v>
      </c>
      <c r="E2910" t="s">
        <v>10325</v>
      </c>
      <c r="F2910">
        <f>anotacoes!A2910</f>
        <v>44</v>
      </c>
      <c r="G2910">
        <f>anotacoes!B2910</f>
        <v>48</v>
      </c>
      <c r="H2910" t="str">
        <f>anotacoes!K2910</f>
        <v xml:space="preserve"> 00:05:24,361</v>
      </c>
      <c r="I2910" t="str">
        <f>anotacoes!L2910</f>
        <v xml:space="preserve"> 00:05:28,435</v>
      </c>
      <c r="J2910" t="str">
        <f>IF(L2910="PAUSE",E2910,IF(anotacoes!G2914=conversao_anotacoes!C2910,conversao_anotacoes!C2910,conversao_anotacoes!D2910))</f>
        <v>GUILHEIRO</v>
      </c>
      <c r="K2910" t="str">
        <f t="shared" si="90"/>
        <v>BISCHOF</v>
      </c>
      <c r="L2910" t="str">
        <f>UPPER(anotacoes!H2910)</f>
        <v>GRIP TIME</v>
      </c>
      <c r="M2910" t="str">
        <f>IF(OR(L2910="ATTACK",L2910="FINTA"),"&lt;TECNICA&gt;",UPPER(anotacoes!I2910))</f>
        <v>LEFT COLLAR</v>
      </c>
      <c r="N2910" t="str">
        <f>IF(OR(L2910="ATTACK",L2910="FINTA"),UPPER(anotacoes!I2910),"")</f>
        <v/>
      </c>
      <c r="O2910" s="6" t="str">
        <f>IF(anotacoes!N2910=0,"",anotacoes!N2910)</f>
        <v/>
      </c>
      <c r="P2910" t="str">
        <f>IF(anotacoes!M2910=0,"",UPPER(anotacoes!M2910))</f>
        <v/>
      </c>
      <c r="Q2910" t="str">
        <f t="shared" si="91"/>
        <v>INSERT INTO CONVERSAO_LUTA_ACAO (cd_conversao, id_luta, sequencia, momento_inicio, momento_fim, quem_faz, quem_sofre, acao_tipo, acao, tecnica, direcao, pontuacao) VALUES (1, 44, 48, TRIM(' 00:05:24,361'), TRIM(' 00:05:28,435'), 'GUILHEIRO', 'BISCHOF', 'GRIP TIME', 'LEFT COLLAR', NULL, NULL, NULL)</v>
      </c>
      <c r="R2910" t="s">
        <v>10327</v>
      </c>
    </row>
    <row r="2911" spans="1:18" hidden="1" x14ac:dyDescent="0.25">
      <c r="A2911" s="7">
        <f>anotacoes!D2911</f>
        <v>40559</v>
      </c>
      <c r="B2911" t="str">
        <f>anotacoes!C2911</f>
        <v>WORLD MASTERS BAKU 2011</v>
      </c>
      <c r="C2911" t="str">
        <f>anotacoes!E2911</f>
        <v>GUILHEIRO</v>
      </c>
      <c r="D2911" t="str">
        <f>anotacoes!F2911</f>
        <v>BISCHOF</v>
      </c>
      <c r="E2911" t="s">
        <v>10325</v>
      </c>
      <c r="F2911">
        <f>anotacoes!A2911</f>
        <v>44</v>
      </c>
      <c r="G2911">
        <f>anotacoes!B2911</f>
        <v>49</v>
      </c>
      <c r="H2911" t="str">
        <f>anotacoes!K2911</f>
        <v xml:space="preserve"> 00:05:28,435</v>
      </c>
      <c r="I2911" t="str">
        <f>anotacoes!L2911</f>
        <v xml:space="preserve"> 00:05:28,435</v>
      </c>
      <c r="J2911" t="str">
        <f>IF(L2911="PAUSE",E2911,IF(anotacoes!G2915=conversao_anotacoes!C2911,conversao_anotacoes!C2911,conversao_anotacoes!D2911))</f>
        <v>GUILHEIRO</v>
      </c>
      <c r="K2911" t="str">
        <f t="shared" si="90"/>
        <v>BISCHOF</v>
      </c>
      <c r="L2911" t="str">
        <f>UPPER(anotacoes!H2911)</f>
        <v>ATTACK</v>
      </c>
      <c r="M2911" t="str">
        <f>IF(OR(L2911="ATTACK",L2911="FINTA"),"&lt;TECNICA&gt;",UPPER(anotacoes!I2911))</f>
        <v>&lt;TECNICA&gt;</v>
      </c>
      <c r="N2911" t="str">
        <f>IF(OR(L2911="ATTACK",L2911="FINTA"),UPPER(anotacoes!I2911),"")</f>
        <v>OUCHI GARI</v>
      </c>
      <c r="O2911" s="6">
        <f>IF(anotacoes!N2911=0,"",anotacoes!N2911)</f>
        <v>6</v>
      </c>
      <c r="P2911" t="str">
        <f>IF(anotacoes!M2911=0,"",UPPER(anotacoes!M2911))</f>
        <v/>
      </c>
      <c r="Q2911" t="str">
        <f t="shared" si="91"/>
        <v>INSERT INTO CONVERSAO_LUTA_ACAO (cd_conversao, id_luta, sequencia, momento_inicio, momento_fim, quem_faz, quem_sofre, acao_tipo, acao, tecnica, direcao, pontuacao) VALUES (1, 44, 49, TRIM(' 00:05:28,435'), TRIM(' 00:05:28,435'), 'GUILHEIRO', 'BISCHOF', 'ATTACK', '&lt;TECNICA&gt;', 'OUCHI GARI', 6, NULL)</v>
      </c>
      <c r="R2911" t="s">
        <v>10327</v>
      </c>
    </row>
    <row r="2912" spans="1:18" hidden="1" x14ac:dyDescent="0.25">
      <c r="A2912" s="7">
        <f>anotacoes!D2912</f>
        <v>40559</v>
      </c>
      <c r="B2912" t="str">
        <f>anotacoes!C2912</f>
        <v>WORLD MASTERS BAKU 2011</v>
      </c>
      <c r="C2912" t="str">
        <f>anotacoes!E2912</f>
        <v>GUILHEIRO</v>
      </c>
      <c r="D2912" t="str">
        <f>anotacoes!F2912</f>
        <v>BISCHOF</v>
      </c>
      <c r="E2912" t="s">
        <v>10325</v>
      </c>
      <c r="F2912">
        <f>anotacoes!A2912</f>
        <v>44</v>
      </c>
      <c r="G2912">
        <f>anotacoes!B2912</f>
        <v>50</v>
      </c>
      <c r="H2912" t="str">
        <f>anotacoes!K2912</f>
        <v xml:space="preserve"> 00:05:28,435</v>
      </c>
      <c r="I2912" t="str">
        <f>anotacoes!L2912</f>
        <v xml:space="preserve"> 00:05:47,728</v>
      </c>
      <c r="J2912" t="str">
        <f>IF(L2912="PAUSE",E2912,IF(anotacoes!G2916=conversao_anotacoes!C2912,conversao_anotacoes!C2912,conversao_anotacoes!D2912))</f>
        <v>&lt;ARBITRO_DESCONHECIDO&gt;</v>
      </c>
      <c r="K2912" t="str">
        <f t="shared" si="90"/>
        <v/>
      </c>
      <c r="L2912" t="str">
        <f>UPPER(anotacoes!H2912)</f>
        <v>PAUSE</v>
      </c>
      <c r="M2912" t="str">
        <f>IF(OR(L2912="ATTACK",L2912="FINTA"),"&lt;TECNICA&gt;",UPPER(anotacoes!I2912))</f>
        <v>JUDOGI</v>
      </c>
      <c r="N2912" t="str">
        <f>IF(OR(L2912="ATTACK",L2912="FINTA"),UPPER(anotacoes!I2912),"")</f>
        <v/>
      </c>
      <c r="O2912" s="6" t="str">
        <f>IF(anotacoes!N2912=0,"",anotacoes!N2912)</f>
        <v/>
      </c>
      <c r="P2912" t="str">
        <f>IF(anotacoes!M2912=0,"",UPPER(anotacoes!M2912))</f>
        <v/>
      </c>
      <c r="Q2912" t="str">
        <f t="shared" si="91"/>
        <v>INSERT INTO CONVERSAO_LUTA_ACAO (cd_conversao, id_luta, sequencia, momento_inicio, momento_fim, quem_faz, quem_sofre, acao_tipo, acao, tecnica, direcao, pontuacao) VALUES (1, 44, 50, TRIM(' 00:05:28,435'), TRIM(' 00:05:47,728'), '&lt;ARBITRO_DESCONHECIDO&gt;', '', 'PAUSE', 'JUDOGI', NULL, NULL, NULL)</v>
      </c>
      <c r="R2912" t="s">
        <v>10327</v>
      </c>
    </row>
    <row r="2913" spans="1:18" hidden="1" x14ac:dyDescent="0.25">
      <c r="A2913" s="7">
        <f>anotacoes!D2913</f>
        <v>40559</v>
      </c>
      <c r="B2913" t="str">
        <f>anotacoes!C2913</f>
        <v>WORLD MASTERS BAKU 2011</v>
      </c>
      <c r="C2913" t="str">
        <f>anotacoes!E2913</f>
        <v>GUILHEIRO</v>
      </c>
      <c r="D2913" t="str">
        <f>anotacoes!F2913</f>
        <v>BISCHOF</v>
      </c>
      <c r="E2913" t="s">
        <v>10325</v>
      </c>
      <c r="F2913">
        <f>anotacoes!A2913</f>
        <v>44</v>
      </c>
      <c r="G2913">
        <f>anotacoes!B2913</f>
        <v>51</v>
      </c>
      <c r="H2913" t="str">
        <f>anotacoes!K2913</f>
        <v xml:space="preserve"> 00:05:47,728</v>
      </c>
      <c r="I2913" t="str">
        <f>anotacoes!L2913</f>
        <v xml:space="preserve"> 00:05:48,772</v>
      </c>
      <c r="J2913" t="str">
        <f>IF(L2913="PAUSE",E2913,IF(anotacoes!G2917=conversao_anotacoes!C2913,conversao_anotacoes!C2913,conversao_anotacoes!D2913))</f>
        <v>GUILHEIRO</v>
      </c>
      <c r="K2913" t="str">
        <f t="shared" si="90"/>
        <v>BISCHOF</v>
      </c>
      <c r="L2913" t="str">
        <f>UPPER(anotacoes!H2913)</f>
        <v>DISPLACEMENT</v>
      </c>
      <c r="M2913" t="str">
        <f>IF(OR(L2913="ATTACK",L2913="FINTA"),"&lt;TECNICA&gt;",UPPER(anotacoes!I2913))</f>
        <v>2-3 STEP HESITANT RIGHT</v>
      </c>
      <c r="N2913" t="str">
        <f>IF(OR(L2913="ATTACK",L2913="FINTA"),UPPER(anotacoes!I2913),"")</f>
        <v/>
      </c>
      <c r="O2913" s="6" t="str">
        <f>IF(anotacoes!N2913=0,"",anotacoes!N2913)</f>
        <v/>
      </c>
      <c r="P2913" t="str">
        <f>IF(anotacoes!M2913=0,"",UPPER(anotacoes!M2913))</f>
        <v/>
      </c>
      <c r="Q2913" t="str">
        <f t="shared" si="91"/>
        <v>INSERT INTO CONVERSAO_LUTA_ACAO (cd_conversao, id_luta, sequencia, momento_inicio, momento_fim, quem_faz, quem_sofre, acao_tipo, acao, tecnica, direcao, pontuacao) VALUES (1, 44, 51, TRIM(' 00:05:47,728'), TRIM(' 00:05:48,772'), 'GUILHEIRO', 'BISCHOF', 'DISPLACEMENT', '2-3 STEP HESITANT RIGHT', NULL, NULL, NULL)</v>
      </c>
      <c r="R2913" t="s">
        <v>10327</v>
      </c>
    </row>
    <row r="2914" spans="1:18" hidden="1" x14ac:dyDescent="0.25">
      <c r="A2914" s="7">
        <f>anotacoes!D2914</f>
        <v>40559</v>
      </c>
      <c r="B2914" t="str">
        <f>anotacoes!C2914</f>
        <v>WORLD MASTERS BAKU 2011</v>
      </c>
      <c r="C2914" t="str">
        <f>anotacoes!E2914</f>
        <v>GUILHEIRO</v>
      </c>
      <c r="D2914" t="str">
        <f>anotacoes!F2914</f>
        <v>BISCHOF</v>
      </c>
      <c r="E2914" t="s">
        <v>10325</v>
      </c>
      <c r="F2914">
        <f>anotacoes!A2914</f>
        <v>44</v>
      </c>
      <c r="G2914">
        <f>anotacoes!B2914</f>
        <v>52</v>
      </c>
      <c r="H2914" t="str">
        <f>anotacoes!K2914</f>
        <v xml:space="preserve"> 00:05:48,772</v>
      </c>
      <c r="I2914" t="str">
        <f>anotacoes!L2914</f>
        <v xml:space="preserve"> 00:05:53,136</v>
      </c>
      <c r="J2914" t="str">
        <f>IF(L2914="PAUSE",E2914,IF(anotacoes!G2918=conversao_anotacoes!C2914,conversao_anotacoes!C2914,conversao_anotacoes!D2914))</f>
        <v>GUILHEIRO</v>
      </c>
      <c r="K2914" t="str">
        <f t="shared" si="90"/>
        <v>BISCHOF</v>
      </c>
      <c r="L2914" t="str">
        <f>UPPER(anotacoes!H2914)</f>
        <v>GRIP TIME</v>
      </c>
      <c r="M2914" t="str">
        <f>IF(OR(L2914="ATTACK",L2914="FINTA"),"&lt;TECNICA&gt;",UPPER(anotacoes!I2914))</f>
        <v>LEFT COLLAR RIGHT SLEEVE</v>
      </c>
      <c r="N2914" t="str">
        <f>IF(OR(L2914="ATTACK",L2914="FINTA"),UPPER(anotacoes!I2914),"")</f>
        <v/>
      </c>
      <c r="O2914" s="6" t="str">
        <f>IF(anotacoes!N2914=0,"",anotacoes!N2914)</f>
        <v/>
      </c>
      <c r="P2914" t="str">
        <f>IF(anotacoes!M2914=0,"",UPPER(anotacoes!M2914))</f>
        <v/>
      </c>
      <c r="Q2914" t="str">
        <f t="shared" si="91"/>
        <v>INSERT INTO CONVERSAO_LUTA_ACAO (cd_conversao, id_luta, sequencia, momento_inicio, momento_fim, quem_faz, quem_sofre, acao_tipo, acao, tecnica, direcao, pontuacao) VALUES (1, 44, 52, TRIM(' 00:05:48,772'), TRIM(' 00:05:53,136'), 'GUILHEIRO', 'BISCHOF', 'GRIP TIME', 'LEFT COLLAR RIGHT SLEEVE', NULL, NULL, NULL)</v>
      </c>
      <c r="R2914" t="s">
        <v>10327</v>
      </c>
    </row>
    <row r="2915" spans="1:18" hidden="1" x14ac:dyDescent="0.25">
      <c r="A2915" s="7">
        <f>anotacoes!D2915</f>
        <v>40559</v>
      </c>
      <c r="B2915" t="str">
        <f>anotacoes!C2915</f>
        <v>WORLD MASTERS BAKU 2011</v>
      </c>
      <c r="C2915" t="str">
        <f>anotacoes!E2915</f>
        <v>GUILHEIRO</v>
      </c>
      <c r="D2915" t="str">
        <f>anotacoes!F2915</f>
        <v>BISCHOF</v>
      </c>
      <c r="E2915" t="s">
        <v>10325</v>
      </c>
      <c r="F2915">
        <f>anotacoes!A2915</f>
        <v>44</v>
      </c>
      <c r="G2915">
        <f>anotacoes!B2915</f>
        <v>53</v>
      </c>
      <c r="H2915" t="str">
        <f>anotacoes!K2915</f>
        <v xml:space="preserve"> 00:05:53,136</v>
      </c>
      <c r="I2915" t="str">
        <f>anotacoes!L2915</f>
        <v xml:space="preserve"> 00:05:54,467</v>
      </c>
      <c r="J2915" t="str">
        <f>IF(L2915="PAUSE",E2915,IF(anotacoes!G2919=conversao_anotacoes!C2915,conversao_anotacoes!C2915,conversao_anotacoes!D2915))</f>
        <v>GUILHEIRO</v>
      </c>
      <c r="K2915" t="str">
        <f t="shared" si="90"/>
        <v>BISCHOF</v>
      </c>
      <c r="L2915" t="str">
        <f>UPPER(anotacoes!H2915)</f>
        <v>GRIP TIME</v>
      </c>
      <c r="M2915" t="str">
        <f>IF(OR(L2915="ATTACK",L2915="FINTA"),"&lt;TECNICA&gt;",UPPER(anotacoes!I2915))</f>
        <v>RIGHT SLEEVE</v>
      </c>
      <c r="N2915" t="str">
        <f>IF(OR(L2915="ATTACK",L2915="FINTA"),UPPER(anotacoes!I2915),"")</f>
        <v/>
      </c>
      <c r="O2915" s="6" t="str">
        <f>IF(anotacoes!N2915=0,"",anotacoes!N2915)</f>
        <v/>
      </c>
      <c r="P2915" t="str">
        <f>IF(anotacoes!M2915=0,"",UPPER(anotacoes!M2915))</f>
        <v/>
      </c>
      <c r="Q2915" t="str">
        <f t="shared" si="91"/>
        <v>INSERT INTO CONVERSAO_LUTA_ACAO (cd_conversao, id_luta, sequencia, momento_inicio, momento_fim, quem_faz, quem_sofre, acao_tipo, acao, tecnica, direcao, pontuacao) VALUES (1, 44, 53, TRIM(' 00:05:53,136'), TRIM(' 00:05:54,467'), 'GUILHEIRO', 'BISCHOF', 'GRIP TIME', 'RIGHT SLEEVE', NULL, NULL, NULL)</v>
      </c>
      <c r="R2915" t="s">
        <v>10327</v>
      </c>
    </row>
    <row r="2916" spans="1:18" hidden="1" x14ac:dyDescent="0.25">
      <c r="A2916" s="7">
        <f>anotacoes!D2916</f>
        <v>40559</v>
      </c>
      <c r="B2916" t="str">
        <f>anotacoes!C2916</f>
        <v>WORLD MASTERS BAKU 2011</v>
      </c>
      <c r="C2916" t="str">
        <f>anotacoes!E2916</f>
        <v>GUILHEIRO</v>
      </c>
      <c r="D2916" t="str">
        <f>anotacoes!F2916</f>
        <v>BISCHOF</v>
      </c>
      <c r="E2916" t="s">
        <v>10325</v>
      </c>
      <c r="F2916">
        <f>anotacoes!A2916</f>
        <v>44</v>
      </c>
      <c r="G2916">
        <f>anotacoes!B2916</f>
        <v>54</v>
      </c>
      <c r="H2916" t="str">
        <f>anotacoes!K2916</f>
        <v xml:space="preserve"> 00:05:54,467</v>
      </c>
      <c r="I2916" t="str">
        <f>anotacoes!L2916</f>
        <v xml:space="preserve"> 00:05:59,556</v>
      </c>
      <c r="J2916" t="str">
        <f>IF(L2916="PAUSE",E2916,IF(anotacoes!G2920=conversao_anotacoes!C2916,conversao_anotacoes!C2916,conversao_anotacoes!D2916))</f>
        <v>GUILHEIRO</v>
      </c>
      <c r="K2916" t="str">
        <f t="shared" si="90"/>
        <v>BISCHOF</v>
      </c>
      <c r="L2916" t="str">
        <f>UPPER(anotacoes!H2916)</f>
        <v>DISPLACEMENT</v>
      </c>
      <c r="M2916" t="str">
        <f>IF(OR(L2916="ATTACK",L2916="FINTA"),"&lt;TECNICA&gt;",UPPER(anotacoes!I2916))</f>
        <v>TRY TO GRIP WITH CONTACT</v>
      </c>
      <c r="N2916" t="str">
        <f>IF(OR(L2916="ATTACK",L2916="FINTA"),UPPER(anotacoes!I2916),"")</f>
        <v/>
      </c>
      <c r="O2916" s="6" t="str">
        <f>IF(anotacoes!N2916=0,"",anotacoes!N2916)</f>
        <v/>
      </c>
      <c r="P2916" t="str">
        <f>IF(anotacoes!M2916=0,"",UPPER(anotacoes!M2916))</f>
        <v/>
      </c>
      <c r="Q2916" t="str">
        <f t="shared" si="91"/>
        <v>INSERT INTO CONVERSAO_LUTA_ACAO (cd_conversao, id_luta, sequencia, momento_inicio, momento_fim, quem_faz, quem_sofre, acao_tipo, acao, tecnica, direcao, pontuacao) VALUES (1, 44, 54, TRIM(' 00:05:54,467'), TRIM(' 00:05:59,556'), 'GUILHEIRO', 'BISCHOF', 'DISPLACEMENT', 'TRY TO GRIP WITH CONTACT', NULL, NULL, NULL)</v>
      </c>
      <c r="R2916" t="s">
        <v>10327</v>
      </c>
    </row>
    <row r="2917" spans="1:18" hidden="1" x14ac:dyDescent="0.25">
      <c r="A2917" s="7">
        <f>anotacoes!D2917</f>
        <v>40559</v>
      </c>
      <c r="B2917" t="str">
        <f>anotacoes!C2917</f>
        <v>WORLD MASTERS BAKU 2011</v>
      </c>
      <c r="C2917" t="str">
        <f>anotacoes!E2917</f>
        <v>GUILHEIRO</v>
      </c>
      <c r="D2917" t="str">
        <f>anotacoes!F2917</f>
        <v>BISCHOF</v>
      </c>
      <c r="E2917" t="s">
        <v>10325</v>
      </c>
      <c r="F2917">
        <f>anotacoes!A2917</f>
        <v>44</v>
      </c>
      <c r="G2917">
        <f>anotacoes!B2917</f>
        <v>55</v>
      </c>
      <c r="H2917" t="str">
        <f>anotacoes!K2917</f>
        <v xml:space="preserve"> 00:05:59,556</v>
      </c>
      <c r="I2917" t="str">
        <f>anotacoes!L2917</f>
        <v xml:space="preserve"> 00:06:41,733</v>
      </c>
      <c r="J2917" t="str">
        <f>IF(L2917="PAUSE",E2917,IF(anotacoes!G2921=conversao_anotacoes!C2917,conversao_anotacoes!C2917,conversao_anotacoes!D2917))</f>
        <v>GUILHEIRO</v>
      </c>
      <c r="K2917" t="str">
        <f t="shared" si="90"/>
        <v>BISCHOF</v>
      </c>
      <c r="L2917" t="str">
        <f>UPPER(anotacoes!H2917)</f>
        <v>GRIP TIME</v>
      </c>
      <c r="M2917" t="str">
        <f>IF(OR(L2917="ATTACK",L2917="FINTA"),"&lt;TECNICA&gt;",UPPER(anotacoes!I2917))</f>
        <v>LEFT COLLAR</v>
      </c>
      <c r="N2917" t="str">
        <f>IF(OR(L2917="ATTACK",L2917="FINTA"),UPPER(anotacoes!I2917),"")</f>
        <v/>
      </c>
      <c r="O2917" s="6" t="str">
        <f>IF(anotacoes!N2917=0,"",anotacoes!N2917)</f>
        <v/>
      </c>
      <c r="P2917" t="str">
        <f>IF(anotacoes!M2917=0,"",UPPER(anotacoes!M2917))</f>
        <v/>
      </c>
      <c r="Q2917" t="str">
        <f t="shared" si="91"/>
        <v>INSERT INTO CONVERSAO_LUTA_ACAO (cd_conversao, id_luta, sequencia, momento_inicio, momento_fim, quem_faz, quem_sofre, acao_tipo, acao, tecnica, direcao, pontuacao) VALUES (1, 44, 55, TRIM(' 00:05:59,556'), TRIM(' 00:06:41,733'), 'GUILHEIRO', 'BISCHOF', 'GRIP TIME', 'LEFT COLLAR', NULL, NULL, NULL)</v>
      </c>
      <c r="R2917" t="s">
        <v>10327</v>
      </c>
    </row>
    <row r="2918" spans="1:18" hidden="1" x14ac:dyDescent="0.25">
      <c r="A2918" s="7">
        <f>anotacoes!D2918</f>
        <v>40559</v>
      </c>
      <c r="B2918" t="str">
        <f>anotacoes!C2918</f>
        <v>WORLD MASTERS BAKU 2011</v>
      </c>
      <c r="C2918" t="str">
        <f>anotacoes!E2918</f>
        <v>GUILHEIRO</v>
      </c>
      <c r="D2918" t="str">
        <f>anotacoes!F2918</f>
        <v>BISCHOF</v>
      </c>
      <c r="E2918" t="s">
        <v>10325</v>
      </c>
      <c r="F2918">
        <f>anotacoes!A2918</f>
        <v>44</v>
      </c>
      <c r="G2918">
        <f>anotacoes!B2918</f>
        <v>56</v>
      </c>
      <c r="H2918" t="str">
        <f>anotacoes!K2918</f>
        <v xml:space="preserve"> 00:06:41,733</v>
      </c>
      <c r="I2918" t="str">
        <f>anotacoes!L2918</f>
        <v xml:space="preserve"> 00:06:42,319</v>
      </c>
      <c r="J2918" t="str">
        <f>IF(L2918="PAUSE",E2918,IF(anotacoes!G2922=conversao_anotacoes!C2918,conversao_anotacoes!C2918,conversao_anotacoes!D2918))</f>
        <v>GUILHEIRO</v>
      </c>
      <c r="K2918" t="str">
        <f t="shared" si="90"/>
        <v>BISCHOF</v>
      </c>
      <c r="L2918" t="str">
        <f>UPPER(anotacoes!H2918)</f>
        <v>ATTACK</v>
      </c>
      <c r="M2918" t="str">
        <f>IF(OR(L2918="ATTACK",L2918="FINTA"),"&lt;TECNICA&gt;",UPPER(anotacoes!I2918))</f>
        <v>&lt;TECNICA&gt;</v>
      </c>
      <c r="N2918" t="str">
        <f>IF(OR(L2918="ATTACK",L2918="FINTA"),UPPER(anotacoes!I2918),"")</f>
        <v>SUMI GAESHI</v>
      </c>
      <c r="O2918" s="6">
        <f>IF(anotacoes!N2918=0,"",anotacoes!N2918)</f>
        <v>5</v>
      </c>
      <c r="P2918" t="str">
        <f>IF(anotacoes!M2918=0,"",UPPER(anotacoes!M2918))</f>
        <v/>
      </c>
      <c r="Q2918" t="str">
        <f t="shared" si="91"/>
        <v>INSERT INTO CONVERSAO_LUTA_ACAO (cd_conversao, id_luta, sequencia, momento_inicio, momento_fim, quem_faz, quem_sofre, acao_tipo, acao, tecnica, direcao, pontuacao) VALUES (1, 44, 56, TRIM(' 00:06:41,733'), TRIM(' 00:06:42,319'), 'GUILHEIRO', 'BISCHOF', 'ATTACK', '&lt;TECNICA&gt;', 'SUMI GAESHI', 5, NULL)</v>
      </c>
      <c r="R2918" t="s">
        <v>10327</v>
      </c>
    </row>
    <row r="2919" spans="1:18" hidden="1" x14ac:dyDescent="0.25">
      <c r="A2919" s="7">
        <f>anotacoes!D2919</f>
        <v>40559</v>
      </c>
      <c r="B2919" t="str">
        <f>anotacoes!C2919</f>
        <v>WORLD MASTERS BAKU 2011</v>
      </c>
      <c r="C2919" t="str">
        <f>anotacoes!E2919</f>
        <v>GUILHEIRO</v>
      </c>
      <c r="D2919" t="str">
        <f>anotacoes!F2919</f>
        <v>BISCHOF</v>
      </c>
      <c r="E2919" t="s">
        <v>10325</v>
      </c>
      <c r="F2919">
        <f>anotacoes!A2919</f>
        <v>44</v>
      </c>
      <c r="G2919">
        <f>anotacoes!B2919</f>
        <v>57</v>
      </c>
      <c r="H2919" t="str">
        <f>anotacoes!K2919</f>
        <v xml:space="preserve"> 00:06:42,548</v>
      </c>
      <c r="I2919" t="str">
        <f>anotacoes!L2919</f>
        <v xml:space="preserve"> 00:06:43,773</v>
      </c>
      <c r="J2919" t="str">
        <f>IF(L2919="PAUSE",E2919,IF(anotacoes!G2923=conversao_anotacoes!C2919,conversao_anotacoes!C2919,conversao_anotacoes!D2919))</f>
        <v>GUILHEIRO</v>
      </c>
      <c r="K2919" t="str">
        <f t="shared" si="90"/>
        <v>BISCHOF</v>
      </c>
      <c r="L2919" t="str">
        <f>UPPER(anotacoes!H2919)</f>
        <v>TRANSITION</v>
      </c>
      <c r="M2919" t="str">
        <f>IF(OR(L2919="ATTACK",L2919="FINTA"),"&lt;TECNICA&gt;",UPPER(anotacoes!I2919))</f>
        <v>&lt;NAO_CLASSIFICADO&gt;</v>
      </c>
      <c r="N2919" t="str">
        <f>IF(OR(L2919="ATTACK",L2919="FINTA"),UPPER(anotacoes!I2919),"")</f>
        <v/>
      </c>
      <c r="O2919" s="6" t="str">
        <f>IF(anotacoes!N2919=0,"",anotacoes!N2919)</f>
        <v/>
      </c>
      <c r="P2919" t="str">
        <f>IF(anotacoes!M2919=0,"",UPPER(anotacoes!M2919))</f>
        <v/>
      </c>
      <c r="Q2919" t="str">
        <f t="shared" si="91"/>
        <v>INSERT INTO CONVERSAO_LUTA_ACAO (cd_conversao, id_luta, sequencia, momento_inicio, momento_fim, quem_faz, quem_sofre, acao_tipo, acao, tecnica, direcao, pontuacao) VALUES (1, 44, 57, TRIM(' 00:06:42,548'), TRIM(' 00:06:43,773'), 'GUILHEIRO', 'BISCHOF', 'TRANSITION', '&lt;NAO_CLASSIFICADO&gt;', NULL, NULL, NULL)</v>
      </c>
      <c r="R2919" t="s">
        <v>10327</v>
      </c>
    </row>
    <row r="2920" spans="1:18" hidden="1" x14ac:dyDescent="0.25">
      <c r="A2920" s="7">
        <f>anotacoes!D2920</f>
        <v>40559</v>
      </c>
      <c r="B2920" t="str">
        <f>anotacoes!C2920</f>
        <v>WORLD MASTERS BAKU 2011</v>
      </c>
      <c r="C2920" t="str">
        <f>anotacoes!E2920</f>
        <v>GUILHEIRO</v>
      </c>
      <c r="D2920" t="str">
        <f>anotacoes!F2920</f>
        <v>BISCHOF</v>
      </c>
      <c r="E2920" t="s">
        <v>10325</v>
      </c>
      <c r="F2920">
        <f>anotacoes!A2920</f>
        <v>44</v>
      </c>
      <c r="G2920">
        <f>anotacoes!B2920</f>
        <v>58</v>
      </c>
      <c r="H2920" t="str">
        <f>anotacoes!K2920</f>
        <v xml:space="preserve"> 00:06:43,950</v>
      </c>
      <c r="I2920" t="str">
        <f>anotacoes!L2920</f>
        <v xml:space="preserve"> 00:06:50,031</v>
      </c>
      <c r="J2920" t="str">
        <f>IF(L2920="PAUSE",E2920,IF(anotacoes!G2924=conversao_anotacoes!C2920,conversao_anotacoes!C2920,conversao_anotacoes!D2920))</f>
        <v>&lt;ARBITRO_DESCONHECIDO&gt;</v>
      </c>
      <c r="K2920" t="str">
        <f t="shared" si="90"/>
        <v/>
      </c>
      <c r="L2920" t="str">
        <f>UPPER(anotacoes!H2920)</f>
        <v>PAUSE</v>
      </c>
      <c r="M2920" t="str">
        <f>IF(OR(L2920="ATTACK",L2920="FINTA"),"&lt;TECNICA&gt;",UPPER(anotacoes!I2920))</f>
        <v>&lt;NAO_CLASSIFICADO&gt;</v>
      </c>
      <c r="N2920" t="str">
        <f>IF(OR(L2920="ATTACK",L2920="FINTA"),UPPER(anotacoes!I2920),"")</f>
        <v/>
      </c>
      <c r="O2920" s="6" t="str">
        <f>IF(anotacoes!N2920=0,"",anotacoes!N2920)</f>
        <v/>
      </c>
      <c r="P2920" t="str">
        <f>IF(anotacoes!M2920=0,"",UPPER(anotacoes!M2920))</f>
        <v/>
      </c>
      <c r="Q2920" t="str">
        <f t="shared" si="91"/>
        <v>INSERT INTO CONVERSAO_LUTA_ACAO (cd_conversao, id_luta, sequencia, momento_inicio, momento_fim, quem_faz, quem_sofre, acao_tipo, acao, tecnica, direcao, pontuacao) VALUES (1, 44, 58, TRIM(' 00:06:43,950'), TRIM(' 00:06:50,031'), '&lt;ARBITRO_DESCONHECIDO&gt;', '', 'PAUSE', '&lt;NAO_CLASSIFICADO&gt;', NULL, NULL, NULL)</v>
      </c>
      <c r="R2920" t="s">
        <v>10327</v>
      </c>
    </row>
    <row r="2921" spans="1:18" hidden="1" x14ac:dyDescent="0.25">
      <c r="A2921" s="7">
        <f>anotacoes!D2921</f>
        <v>40559</v>
      </c>
      <c r="B2921" t="str">
        <f>anotacoes!C2921</f>
        <v>WORLD MASTERS BAKU 2011</v>
      </c>
      <c r="C2921" t="str">
        <f>anotacoes!E2921</f>
        <v>GUILHEIRO</v>
      </c>
      <c r="D2921" t="str">
        <f>anotacoes!F2921</f>
        <v>BISCHOF</v>
      </c>
      <c r="E2921" t="s">
        <v>10325</v>
      </c>
      <c r="F2921">
        <f>anotacoes!A2921</f>
        <v>44</v>
      </c>
      <c r="G2921">
        <f>anotacoes!B2921</f>
        <v>59</v>
      </c>
      <c r="H2921" t="str">
        <f>anotacoes!K2921</f>
        <v xml:space="preserve"> 00:06:50,185</v>
      </c>
      <c r="I2921" t="str">
        <f>anotacoes!L2921</f>
        <v xml:space="preserve"> 00:06:56,230</v>
      </c>
      <c r="J2921" t="str">
        <f>IF(L2921="PAUSE",E2921,IF(anotacoes!G2925=conversao_anotacoes!C2921,conversao_anotacoes!C2921,conversao_anotacoes!D2921))</f>
        <v>GUILHEIRO</v>
      </c>
      <c r="K2921" t="str">
        <f t="shared" si="90"/>
        <v>BISCHOF</v>
      </c>
      <c r="L2921" t="str">
        <f>UPPER(anotacoes!H2921)</f>
        <v>DISPLACEMENT</v>
      </c>
      <c r="M2921" t="str">
        <f>IF(OR(L2921="ATTACK",L2921="FINTA"),"&lt;TECNICA&gt;",UPPER(anotacoes!I2921))</f>
        <v>TRY TO GRIP WITH CONTACT</v>
      </c>
      <c r="N2921" t="str">
        <f>IF(OR(L2921="ATTACK",L2921="FINTA"),UPPER(anotacoes!I2921),"")</f>
        <v/>
      </c>
      <c r="O2921" s="6" t="str">
        <f>IF(anotacoes!N2921=0,"",anotacoes!N2921)</f>
        <v/>
      </c>
      <c r="P2921" t="str">
        <f>IF(anotacoes!M2921=0,"",UPPER(anotacoes!M2921))</f>
        <v/>
      </c>
      <c r="Q2921" t="str">
        <f t="shared" si="91"/>
        <v>INSERT INTO CONVERSAO_LUTA_ACAO (cd_conversao, id_luta, sequencia, momento_inicio, momento_fim, quem_faz, quem_sofre, acao_tipo, acao, tecnica, direcao, pontuacao) VALUES (1, 44, 59, TRIM(' 00:06:50,185'), TRIM(' 00:06:56,230'), 'GUILHEIRO', 'BISCHOF', 'DISPLACEMENT', 'TRY TO GRIP WITH CONTACT', NULL, NULL, NULL)</v>
      </c>
      <c r="R2921" t="s">
        <v>10327</v>
      </c>
    </row>
    <row r="2922" spans="1:18" hidden="1" x14ac:dyDescent="0.25">
      <c r="A2922" s="7">
        <f>anotacoes!D2922</f>
        <v>40559</v>
      </c>
      <c r="B2922" t="str">
        <f>anotacoes!C2922</f>
        <v>WORLD MASTERS BAKU 2011</v>
      </c>
      <c r="C2922" t="str">
        <f>anotacoes!E2922</f>
        <v>GUILHEIRO</v>
      </c>
      <c r="D2922" t="str">
        <f>anotacoes!F2922</f>
        <v>BISCHOF</v>
      </c>
      <c r="E2922" t="s">
        <v>10325</v>
      </c>
      <c r="F2922">
        <f>anotacoes!A2922</f>
        <v>44</v>
      </c>
      <c r="G2922">
        <f>anotacoes!B2922</f>
        <v>60</v>
      </c>
      <c r="H2922" t="str">
        <f>anotacoes!K2922</f>
        <v xml:space="preserve"> 00:06:56,230</v>
      </c>
      <c r="I2922" t="str">
        <f>anotacoes!L2922</f>
        <v xml:space="preserve"> 00:07:06,528</v>
      </c>
      <c r="J2922" t="str">
        <f>IF(L2922="PAUSE",E2922,IF(anotacoes!G2926=conversao_anotacoes!C2922,conversao_anotacoes!C2922,conversao_anotacoes!D2922))</f>
        <v>GUILHEIRO</v>
      </c>
      <c r="K2922" t="str">
        <f t="shared" si="90"/>
        <v>BISCHOF</v>
      </c>
      <c r="L2922" t="str">
        <f>UPPER(anotacoes!H2922)</f>
        <v>GRIP TIME</v>
      </c>
      <c r="M2922" t="str">
        <f>IF(OR(L2922="ATTACK",L2922="FINTA"),"&lt;TECNICA&gt;",UPPER(anotacoes!I2922))</f>
        <v>LEFT COLLAR</v>
      </c>
      <c r="N2922" t="str">
        <f>IF(OR(L2922="ATTACK",L2922="FINTA"),UPPER(anotacoes!I2922),"")</f>
        <v/>
      </c>
      <c r="O2922" s="6" t="str">
        <f>IF(anotacoes!N2922=0,"",anotacoes!N2922)</f>
        <v/>
      </c>
      <c r="P2922" t="str">
        <f>IF(anotacoes!M2922=0,"",UPPER(anotacoes!M2922))</f>
        <v/>
      </c>
      <c r="Q2922" t="str">
        <f t="shared" si="91"/>
        <v>INSERT INTO CONVERSAO_LUTA_ACAO (cd_conversao, id_luta, sequencia, momento_inicio, momento_fim, quem_faz, quem_sofre, acao_tipo, acao, tecnica, direcao, pontuacao) VALUES (1, 44, 60, TRIM(' 00:06:56,230'), TRIM(' 00:07:06,528'), 'GUILHEIRO', 'BISCHOF', 'GRIP TIME', 'LEFT COLLAR', NULL, NULL, NULL)</v>
      </c>
      <c r="R2922" t="s">
        <v>10327</v>
      </c>
    </row>
    <row r="2923" spans="1:18" hidden="1" x14ac:dyDescent="0.25">
      <c r="A2923" s="7">
        <f>anotacoes!D2923</f>
        <v>40559</v>
      </c>
      <c r="B2923" t="str">
        <f>anotacoes!C2923</f>
        <v>WORLD MASTERS BAKU 2011</v>
      </c>
      <c r="C2923" t="str">
        <f>anotacoes!E2923</f>
        <v>GUILHEIRO</v>
      </c>
      <c r="D2923" t="str">
        <f>anotacoes!F2923</f>
        <v>BISCHOF</v>
      </c>
      <c r="E2923" t="s">
        <v>10325</v>
      </c>
      <c r="F2923">
        <f>anotacoes!A2923</f>
        <v>44</v>
      </c>
      <c r="G2923">
        <f>anotacoes!B2923</f>
        <v>61</v>
      </c>
      <c r="H2923" t="str">
        <f>anotacoes!K2923</f>
        <v xml:space="preserve"> 00:07:06,528</v>
      </c>
      <c r="I2923" t="str">
        <f>anotacoes!L2923</f>
        <v xml:space="preserve"> 00:07:07,812</v>
      </c>
      <c r="J2923" t="str">
        <f>IF(L2923="PAUSE",E2923,IF(anotacoes!G2927=conversao_anotacoes!C2923,conversao_anotacoes!C2923,conversao_anotacoes!D2923))</f>
        <v>GUILHEIRO</v>
      </c>
      <c r="K2923" t="str">
        <f t="shared" si="90"/>
        <v>BISCHOF</v>
      </c>
      <c r="L2923" t="str">
        <f>UPPER(anotacoes!H2923)</f>
        <v>ATTACK</v>
      </c>
      <c r="M2923" t="str">
        <f>IF(OR(L2923="ATTACK",L2923="FINTA"),"&lt;TECNICA&gt;",UPPER(anotacoes!I2923))</f>
        <v>&lt;TECNICA&gt;</v>
      </c>
      <c r="N2923" t="str">
        <f>IF(OR(L2923="ATTACK",L2923="FINTA"),UPPER(anotacoes!I2923),"")</f>
        <v>SUMI GAESHI</v>
      </c>
      <c r="O2923" s="6">
        <f>IF(anotacoes!N2923=0,"",anotacoes!N2923)</f>
        <v>5</v>
      </c>
      <c r="P2923" t="str">
        <f>IF(anotacoes!M2923=0,"",UPPER(anotacoes!M2923))</f>
        <v/>
      </c>
      <c r="Q2923" t="str">
        <f t="shared" si="91"/>
        <v>INSERT INTO CONVERSAO_LUTA_ACAO (cd_conversao, id_luta, sequencia, momento_inicio, momento_fim, quem_faz, quem_sofre, acao_tipo, acao, tecnica, direcao, pontuacao) VALUES (1, 44, 61, TRIM(' 00:07:06,528'), TRIM(' 00:07:07,812'), 'GUILHEIRO', 'BISCHOF', 'ATTACK', '&lt;TECNICA&gt;', 'SUMI GAESHI', 5, NULL)</v>
      </c>
      <c r="R2923" t="s">
        <v>10327</v>
      </c>
    </row>
    <row r="2924" spans="1:18" hidden="1" x14ac:dyDescent="0.25">
      <c r="A2924" s="7">
        <f>anotacoes!D2924</f>
        <v>40559</v>
      </c>
      <c r="B2924" t="str">
        <f>anotacoes!C2924</f>
        <v>WORLD MASTERS BAKU 2011</v>
      </c>
      <c r="C2924" t="str">
        <f>anotacoes!E2924</f>
        <v>GUILHEIRO</v>
      </c>
      <c r="D2924" t="str">
        <f>anotacoes!F2924</f>
        <v>BISCHOF</v>
      </c>
      <c r="E2924" t="s">
        <v>10325</v>
      </c>
      <c r="F2924">
        <f>anotacoes!A2924</f>
        <v>44</v>
      </c>
      <c r="G2924">
        <f>anotacoes!B2924</f>
        <v>62</v>
      </c>
      <c r="H2924" t="str">
        <f>anotacoes!K2924</f>
        <v xml:space="preserve"> 00:07:07,812</v>
      </c>
      <c r="I2924" t="str">
        <f>anotacoes!L2924</f>
        <v xml:space="preserve"> 00:07:14,983</v>
      </c>
      <c r="J2924" t="str">
        <f>IF(L2924="PAUSE",E2924,IF(anotacoes!G2928=conversao_anotacoes!C2924,conversao_anotacoes!C2924,conversao_anotacoes!D2924))</f>
        <v>&lt;ARBITRO_DESCONHECIDO&gt;</v>
      </c>
      <c r="K2924" t="str">
        <f t="shared" si="90"/>
        <v/>
      </c>
      <c r="L2924" t="str">
        <f>UPPER(anotacoes!H2924)</f>
        <v>PAUSE</v>
      </c>
      <c r="M2924" t="str">
        <f>IF(OR(L2924="ATTACK",L2924="FINTA"),"&lt;TECNICA&gt;",UPPER(anotacoes!I2924))</f>
        <v>&lt;NAO_CLASSIFICADO&gt;</v>
      </c>
      <c r="N2924" t="str">
        <f>IF(OR(L2924="ATTACK",L2924="FINTA"),UPPER(anotacoes!I2924),"")</f>
        <v/>
      </c>
      <c r="O2924" s="6" t="str">
        <f>IF(anotacoes!N2924=0,"",anotacoes!N2924)</f>
        <v/>
      </c>
      <c r="P2924" t="str">
        <f>IF(anotacoes!M2924=0,"",UPPER(anotacoes!M2924))</f>
        <v/>
      </c>
      <c r="Q2924" t="str">
        <f t="shared" si="91"/>
        <v>INSERT INTO CONVERSAO_LUTA_ACAO (cd_conversao, id_luta, sequencia, momento_inicio, momento_fim, quem_faz, quem_sofre, acao_tipo, acao, tecnica, direcao, pontuacao) VALUES (1, 44, 62, TRIM(' 00:07:07,812'), TRIM(' 00:07:14,983'), '&lt;ARBITRO_DESCONHECIDO&gt;', '', 'PAUSE', '&lt;NAO_CLASSIFICADO&gt;', NULL, NULL, NULL)</v>
      </c>
      <c r="R2924" t="s">
        <v>10327</v>
      </c>
    </row>
    <row r="2925" spans="1:18" hidden="1" x14ac:dyDescent="0.25">
      <c r="A2925" s="7">
        <f>anotacoes!D2925</f>
        <v>40559</v>
      </c>
      <c r="B2925" t="str">
        <f>anotacoes!C2925</f>
        <v>WORLD MASTERS BAKU 2011</v>
      </c>
      <c r="C2925" t="str">
        <f>anotacoes!E2925</f>
        <v>GUILHEIRO</v>
      </c>
      <c r="D2925" t="str">
        <f>anotacoes!F2925</f>
        <v>BISCHOF</v>
      </c>
      <c r="E2925" t="s">
        <v>10325</v>
      </c>
      <c r="F2925">
        <f>anotacoes!A2925</f>
        <v>44</v>
      </c>
      <c r="G2925">
        <f>anotacoes!B2925</f>
        <v>63</v>
      </c>
      <c r="H2925" t="str">
        <f>anotacoes!K2925</f>
        <v xml:space="preserve"> 00:07:14,983</v>
      </c>
      <c r="I2925" t="str">
        <f>anotacoes!L2925</f>
        <v xml:space="preserve"> 00:07:17,431</v>
      </c>
      <c r="J2925" t="str">
        <f>IF(L2925="PAUSE",E2925,IF(anotacoes!G2929=conversao_anotacoes!C2925,conversao_anotacoes!C2925,conversao_anotacoes!D2925))</f>
        <v>GUILHEIRO</v>
      </c>
      <c r="K2925" t="str">
        <f t="shared" si="90"/>
        <v>BISCHOF</v>
      </c>
      <c r="L2925" t="str">
        <f>UPPER(anotacoes!H2925)</f>
        <v>DISPLACEMENT</v>
      </c>
      <c r="M2925" t="str">
        <f>IF(OR(L2925="ATTACK",L2925="FINTA"),"&lt;TECNICA&gt;",UPPER(anotacoes!I2925))</f>
        <v>TRY TO GRIP WITH CONTACT</v>
      </c>
      <c r="N2925" t="str">
        <f>IF(OR(L2925="ATTACK",L2925="FINTA"),UPPER(anotacoes!I2925),"")</f>
        <v/>
      </c>
      <c r="O2925" s="6" t="str">
        <f>IF(anotacoes!N2925=0,"",anotacoes!N2925)</f>
        <v/>
      </c>
      <c r="P2925" t="str">
        <f>IF(anotacoes!M2925=0,"",UPPER(anotacoes!M2925))</f>
        <v/>
      </c>
      <c r="Q2925" t="str">
        <f t="shared" si="91"/>
        <v>INSERT INTO CONVERSAO_LUTA_ACAO (cd_conversao, id_luta, sequencia, momento_inicio, momento_fim, quem_faz, quem_sofre, acao_tipo, acao, tecnica, direcao, pontuacao) VALUES (1, 44, 63, TRIM(' 00:07:14,983'), TRIM(' 00:07:17,431'), 'GUILHEIRO', 'BISCHOF', 'DISPLACEMENT', 'TRY TO GRIP WITH CONTACT', NULL, NULL, NULL)</v>
      </c>
      <c r="R2925" t="s">
        <v>10327</v>
      </c>
    </row>
    <row r="2926" spans="1:18" hidden="1" x14ac:dyDescent="0.25">
      <c r="A2926" s="7">
        <f>anotacoes!D2926</f>
        <v>40559</v>
      </c>
      <c r="B2926" t="str">
        <f>anotacoes!C2926</f>
        <v>WORLD MASTERS BAKU 2011</v>
      </c>
      <c r="C2926" t="str">
        <f>anotacoes!E2926</f>
        <v>GUILHEIRO</v>
      </c>
      <c r="D2926" t="str">
        <f>anotacoes!F2926</f>
        <v>BISCHOF</v>
      </c>
      <c r="E2926" t="s">
        <v>10325</v>
      </c>
      <c r="F2926">
        <f>anotacoes!A2926</f>
        <v>44</v>
      </c>
      <c r="G2926">
        <f>anotacoes!B2926</f>
        <v>64</v>
      </c>
      <c r="H2926" t="str">
        <f>anotacoes!K2926</f>
        <v xml:space="preserve"> 00:07:17,431</v>
      </c>
      <c r="I2926" t="str">
        <f>anotacoes!L2926</f>
        <v xml:space="preserve"> 00:07:24,577</v>
      </c>
      <c r="J2926" t="str">
        <f>IF(L2926="PAUSE",E2926,IF(anotacoes!G2930=conversao_anotacoes!C2926,conversao_anotacoes!C2926,conversao_anotacoes!D2926))</f>
        <v>GUILHEIRO</v>
      </c>
      <c r="K2926" t="str">
        <f t="shared" si="90"/>
        <v>BISCHOF</v>
      </c>
      <c r="L2926" t="str">
        <f>UPPER(anotacoes!H2926)</f>
        <v>GRIP TIME</v>
      </c>
      <c r="M2926" t="str">
        <f>IF(OR(L2926="ATTACK",L2926="FINTA"),"&lt;TECNICA&gt;",UPPER(anotacoes!I2926))</f>
        <v>LEFT COLLAR</v>
      </c>
      <c r="N2926" t="str">
        <f>IF(OR(L2926="ATTACK",L2926="FINTA"),UPPER(anotacoes!I2926),"")</f>
        <v/>
      </c>
      <c r="O2926" s="6" t="str">
        <f>IF(anotacoes!N2926=0,"",anotacoes!N2926)</f>
        <v/>
      </c>
      <c r="P2926" t="str">
        <f>IF(anotacoes!M2926=0,"",UPPER(anotacoes!M2926))</f>
        <v/>
      </c>
      <c r="Q2926" t="str">
        <f t="shared" si="91"/>
        <v>INSERT INTO CONVERSAO_LUTA_ACAO (cd_conversao, id_luta, sequencia, momento_inicio, momento_fim, quem_faz, quem_sofre, acao_tipo, acao, tecnica, direcao, pontuacao) VALUES (1, 44, 64, TRIM(' 00:07:17,431'), TRIM(' 00:07:24,577'), 'GUILHEIRO', 'BISCHOF', 'GRIP TIME', 'LEFT COLLAR', NULL, NULL, NULL)</v>
      </c>
      <c r="R2926" t="s">
        <v>10327</v>
      </c>
    </row>
    <row r="2927" spans="1:18" hidden="1" x14ac:dyDescent="0.25">
      <c r="A2927" s="7">
        <f>anotacoes!D2927</f>
        <v>40559</v>
      </c>
      <c r="B2927" t="str">
        <f>anotacoes!C2927</f>
        <v>WORLD MASTERS BAKU 2011</v>
      </c>
      <c r="C2927" t="str">
        <f>anotacoes!E2927</f>
        <v>GUILHEIRO</v>
      </c>
      <c r="D2927" t="str">
        <f>anotacoes!F2927</f>
        <v>BISCHOF</v>
      </c>
      <c r="E2927" t="s">
        <v>10325</v>
      </c>
      <c r="F2927">
        <f>anotacoes!A2927</f>
        <v>44</v>
      </c>
      <c r="G2927">
        <f>anotacoes!B2927</f>
        <v>65</v>
      </c>
      <c r="H2927" t="str">
        <f>anotacoes!K2927</f>
        <v xml:space="preserve"> 00:07:24,577</v>
      </c>
      <c r="I2927" t="str">
        <f>anotacoes!L2927</f>
        <v xml:space="preserve"> 00:07:29,065</v>
      </c>
      <c r="J2927" t="str">
        <f>IF(L2927="PAUSE",E2927,IF(anotacoes!G2931=conversao_anotacoes!C2927,conversao_anotacoes!C2927,conversao_anotacoes!D2927))</f>
        <v>GUILHEIRO</v>
      </c>
      <c r="K2927" t="str">
        <f t="shared" si="90"/>
        <v>BISCHOF</v>
      </c>
      <c r="L2927" t="str">
        <f>UPPER(anotacoes!H2927)</f>
        <v>DISPLACEMENT</v>
      </c>
      <c r="M2927" t="str">
        <f>IF(OR(L2927="ATTACK",L2927="FINTA"),"&lt;TECNICA&gt;",UPPER(anotacoes!I2927))</f>
        <v>TRY TO GRIP WITH CONTACT</v>
      </c>
      <c r="N2927" t="str">
        <f>IF(OR(L2927="ATTACK",L2927="FINTA"),UPPER(anotacoes!I2927),"")</f>
        <v/>
      </c>
      <c r="O2927" s="6" t="str">
        <f>IF(anotacoes!N2927=0,"",anotacoes!N2927)</f>
        <v/>
      </c>
      <c r="P2927" t="str">
        <f>IF(anotacoes!M2927=0,"",UPPER(anotacoes!M2927))</f>
        <v/>
      </c>
      <c r="Q2927" t="str">
        <f t="shared" si="91"/>
        <v>INSERT INTO CONVERSAO_LUTA_ACAO (cd_conversao, id_luta, sequencia, momento_inicio, momento_fim, quem_faz, quem_sofre, acao_tipo, acao, tecnica, direcao, pontuacao) VALUES (1, 44, 65, TRIM(' 00:07:24,577'), TRIM(' 00:07:29,065'), 'GUILHEIRO', 'BISCHOF', 'DISPLACEMENT', 'TRY TO GRIP WITH CONTACT', NULL, NULL, NULL)</v>
      </c>
      <c r="R2927" t="s">
        <v>10327</v>
      </c>
    </row>
    <row r="2928" spans="1:18" hidden="1" x14ac:dyDescent="0.25">
      <c r="A2928" s="7">
        <f>anotacoes!D2928</f>
        <v>40559</v>
      </c>
      <c r="B2928" t="str">
        <f>anotacoes!C2928</f>
        <v>WORLD MASTERS BAKU 2011</v>
      </c>
      <c r="C2928" t="str">
        <f>anotacoes!E2928</f>
        <v>GUILHEIRO</v>
      </c>
      <c r="D2928" t="str">
        <f>anotacoes!F2928</f>
        <v>BISCHOF</v>
      </c>
      <c r="E2928" t="s">
        <v>10325</v>
      </c>
      <c r="F2928">
        <f>anotacoes!A2928</f>
        <v>44</v>
      </c>
      <c r="G2928">
        <f>anotacoes!B2928</f>
        <v>66</v>
      </c>
      <c r="H2928" t="str">
        <f>anotacoes!K2928</f>
        <v xml:space="preserve"> 00:07:29,065</v>
      </c>
      <c r="I2928" t="str">
        <f>anotacoes!L2928</f>
        <v xml:space="preserve"> 00:07:31,665</v>
      </c>
      <c r="J2928" t="str">
        <f>IF(L2928="PAUSE",E2928,IF(anotacoes!G2932=conversao_anotacoes!C2928,conversao_anotacoes!C2928,conversao_anotacoes!D2928))</f>
        <v>GUILHEIRO</v>
      </c>
      <c r="K2928" t="str">
        <f t="shared" si="90"/>
        <v>BISCHOF</v>
      </c>
      <c r="L2928" t="str">
        <f>UPPER(anotacoes!H2928)</f>
        <v>GRIP TIME</v>
      </c>
      <c r="M2928" t="str">
        <f>IF(OR(L2928="ATTACK",L2928="FINTA"),"&lt;TECNICA&gt;",UPPER(anotacoes!I2928))</f>
        <v>LEFT COLLAR</v>
      </c>
      <c r="N2928" t="str">
        <f>IF(OR(L2928="ATTACK",L2928="FINTA"),UPPER(anotacoes!I2928),"")</f>
        <v/>
      </c>
      <c r="O2928" s="6" t="str">
        <f>IF(anotacoes!N2928=0,"",anotacoes!N2928)</f>
        <v/>
      </c>
      <c r="P2928" t="str">
        <f>IF(anotacoes!M2928=0,"",UPPER(anotacoes!M2928))</f>
        <v/>
      </c>
      <c r="Q2928" t="str">
        <f t="shared" si="91"/>
        <v>INSERT INTO CONVERSAO_LUTA_ACAO (cd_conversao, id_luta, sequencia, momento_inicio, momento_fim, quem_faz, quem_sofre, acao_tipo, acao, tecnica, direcao, pontuacao) VALUES (1, 44, 66, TRIM(' 00:07:29,065'), TRIM(' 00:07:31,665'), 'GUILHEIRO', 'BISCHOF', 'GRIP TIME', 'LEFT COLLAR', NULL, NULL, NULL)</v>
      </c>
      <c r="R2928" t="s">
        <v>10327</v>
      </c>
    </row>
    <row r="2929" spans="1:18" hidden="1" x14ac:dyDescent="0.25">
      <c r="A2929" s="7">
        <f>anotacoes!D2929</f>
        <v>40559</v>
      </c>
      <c r="B2929" t="str">
        <f>anotacoes!C2929</f>
        <v>WORLD MASTERS BAKU 2011</v>
      </c>
      <c r="C2929" t="str">
        <f>anotacoes!E2929</f>
        <v>GUILHEIRO</v>
      </c>
      <c r="D2929" t="str">
        <f>anotacoes!F2929</f>
        <v>BISCHOF</v>
      </c>
      <c r="E2929" t="s">
        <v>10325</v>
      </c>
      <c r="F2929">
        <f>anotacoes!A2929</f>
        <v>44</v>
      </c>
      <c r="G2929">
        <f>anotacoes!B2929</f>
        <v>67</v>
      </c>
      <c r="H2929" t="str">
        <f>anotacoes!K2929</f>
        <v xml:space="preserve"> 00:07:31,665</v>
      </c>
      <c r="I2929" t="str">
        <f>anotacoes!L2929</f>
        <v xml:space="preserve"> 00:07:36,747</v>
      </c>
      <c r="J2929" t="str">
        <f>IF(L2929="PAUSE",E2929,IF(anotacoes!G2933=conversao_anotacoes!C2929,conversao_anotacoes!C2929,conversao_anotacoes!D2929))</f>
        <v>GUILHEIRO</v>
      </c>
      <c r="K2929" t="str">
        <f t="shared" si="90"/>
        <v>BISCHOF</v>
      </c>
      <c r="L2929" t="str">
        <f>UPPER(anotacoes!H2929)</f>
        <v>DISPLACEMENT</v>
      </c>
      <c r="M2929" t="str">
        <f>IF(OR(L2929="ATTACK",L2929="FINTA"),"&lt;TECNICA&gt;",UPPER(anotacoes!I2929))</f>
        <v>TRY TO GRIP WITH CONTACT</v>
      </c>
      <c r="N2929" t="str">
        <f>IF(OR(L2929="ATTACK",L2929="FINTA"),UPPER(anotacoes!I2929),"")</f>
        <v/>
      </c>
      <c r="O2929" s="6" t="str">
        <f>IF(anotacoes!N2929=0,"",anotacoes!N2929)</f>
        <v/>
      </c>
      <c r="P2929" t="str">
        <f>IF(anotacoes!M2929=0,"",UPPER(anotacoes!M2929))</f>
        <v/>
      </c>
      <c r="Q2929" t="str">
        <f t="shared" si="91"/>
        <v>INSERT INTO CONVERSAO_LUTA_ACAO (cd_conversao, id_luta, sequencia, momento_inicio, momento_fim, quem_faz, quem_sofre, acao_tipo, acao, tecnica, direcao, pontuacao) VALUES (1, 44, 67, TRIM(' 00:07:31,665'), TRIM(' 00:07:36,747'), 'GUILHEIRO', 'BISCHOF', 'DISPLACEMENT', 'TRY TO GRIP WITH CONTACT', NULL, NULL, NULL)</v>
      </c>
      <c r="R2929" t="s">
        <v>10327</v>
      </c>
    </row>
    <row r="2930" spans="1:18" hidden="1" x14ac:dyDescent="0.25">
      <c r="A2930" s="7">
        <f>anotacoes!D2930</f>
        <v>40559</v>
      </c>
      <c r="B2930" t="str">
        <f>anotacoes!C2930</f>
        <v>WORLD MASTERS BAKU 2011</v>
      </c>
      <c r="C2930" t="str">
        <f>anotacoes!E2930</f>
        <v>GUILHEIRO</v>
      </c>
      <c r="D2930" t="str">
        <f>anotacoes!F2930</f>
        <v>BISCHOF</v>
      </c>
      <c r="E2930" t="s">
        <v>10325</v>
      </c>
      <c r="F2930">
        <f>anotacoes!A2930</f>
        <v>44</v>
      </c>
      <c r="G2930">
        <f>anotacoes!B2930</f>
        <v>68</v>
      </c>
      <c r="H2930" t="str">
        <f>anotacoes!K2930</f>
        <v xml:space="preserve"> 00:07:36,747</v>
      </c>
      <c r="I2930" t="str">
        <f>anotacoes!L2930</f>
        <v xml:space="preserve"> 00:07:38,063</v>
      </c>
      <c r="J2930" t="str">
        <f>IF(L2930="PAUSE",E2930,IF(anotacoes!G2934=conversao_anotacoes!C2930,conversao_anotacoes!C2930,conversao_anotacoes!D2930))</f>
        <v>GUILHEIRO</v>
      </c>
      <c r="K2930" t="str">
        <f t="shared" si="90"/>
        <v>BISCHOF</v>
      </c>
      <c r="L2930" t="str">
        <f>UPPER(anotacoes!H2930)</f>
        <v>GRIP TIME</v>
      </c>
      <c r="M2930" t="str">
        <f>IF(OR(L2930="ATTACK",L2930="FINTA"),"&lt;TECNICA&gt;",UPPER(anotacoes!I2930))</f>
        <v>RIGHT COLLAR</v>
      </c>
      <c r="N2930" t="str">
        <f>IF(OR(L2930="ATTACK",L2930="FINTA"),UPPER(anotacoes!I2930),"")</f>
        <v/>
      </c>
      <c r="O2930" s="6" t="str">
        <f>IF(anotacoes!N2930=0,"",anotacoes!N2930)</f>
        <v/>
      </c>
      <c r="P2930" t="str">
        <f>IF(anotacoes!M2930=0,"",UPPER(anotacoes!M2930))</f>
        <v/>
      </c>
      <c r="Q2930" t="str">
        <f t="shared" si="91"/>
        <v>INSERT INTO CONVERSAO_LUTA_ACAO (cd_conversao, id_luta, sequencia, momento_inicio, momento_fim, quem_faz, quem_sofre, acao_tipo, acao, tecnica, direcao, pontuacao) VALUES (1, 44, 68, TRIM(' 00:07:36,747'), TRIM(' 00:07:38,063'), 'GUILHEIRO', 'BISCHOF', 'GRIP TIME', 'RIGHT COLLAR', NULL, NULL, NULL)</v>
      </c>
      <c r="R2930" t="s">
        <v>10327</v>
      </c>
    </row>
    <row r="2931" spans="1:18" hidden="1" x14ac:dyDescent="0.25">
      <c r="A2931" s="7">
        <f>anotacoes!D2931</f>
        <v>40559</v>
      </c>
      <c r="B2931" t="str">
        <f>anotacoes!C2931</f>
        <v>WORLD MASTERS BAKU 2011</v>
      </c>
      <c r="C2931" t="str">
        <f>anotacoes!E2931</f>
        <v>GUILHEIRO</v>
      </c>
      <c r="D2931" t="str">
        <f>anotacoes!F2931</f>
        <v>BISCHOF</v>
      </c>
      <c r="E2931" t="s">
        <v>10325</v>
      </c>
      <c r="F2931">
        <f>anotacoes!A2931</f>
        <v>44</v>
      </c>
      <c r="G2931">
        <f>anotacoes!B2931</f>
        <v>69</v>
      </c>
      <c r="H2931" t="str">
        <f>anotacoes!K2931</f>
        <v xml:space="preserve"> 00:07:38,063</v>
      </c>
      <c r="I2931" t="str">
        <f>anotacoes!L2931</f>
        <v xml:space="preserve"> 00:08:21,611</v>
      </c>
      <c r="J2931" t="str">
        <f>IF(L2931="PAUSE",E2931,IF(anotacoes!G2935=conversao_anotacoes!C2931,conversao_anotacoes!C2931,conversao_anotacoes!D2931))</f>
        <v>GUILHEIRO</v>
      </c>
      <c r="K2931" t="str">
        <f t="shared" si="90"/>
        <v>BISCHOF</v>
      </c>
      <c r="L2931" t="str">
        <f>UPPER(anotacoes!H2931)</f>
        <v>GRIP TIME</v>
      </c>
      <c r="M2931" t="str">
        <f>IF(OR(L2931="ATTACK",L2931="FINTA"),"&lt;TECNICA&gt;",UPPER(anotacoes!I2931))</f>
        <v>LEFT COLLAR</v>
      </c>
      <c r="N2931" t="str">
        <f>IF(OR(L2931="ATTACK",L2931="FINTA"),UPPER(anotacoes!I2931),"")</f>
        <v/>
      </c>
      <c r="O2931" s="6" t="str">
        <f>IF(anotacoes!N2931=0,"",anotacoes!N2931)</f>
        <v/>
      </c>
      <c r="P2931" t="str">
        <f>IF(anotacoes!M2931=0,"",UPPER(anotacoes!M2931))</f>
        <v/>
      </c>
      <c r="Q2931" t="str">
        <f t="shared" si="91"/>
        <v>INSERT INTO CONVERSAO_LUTA_ACAO (cd_conversao, id_luta, sequencia, momento_inicio, momento_fim, quem_faz, quem_sofre, acao_tipo, acao, tecnica, direcao, pontuacao) VALUES (1, 44, 69, TRIM(' 00:07:38,063'), TRIM(' 00:08:21,611'), 'GUILHEIRO', 'BISCHOF', 'GRIP TIME', 'LEFT COLLAR', NULL, NULL, NULL)</v>
      </c>
      <c r="R2931" t="s">
        <v>10327</v>
      </c>
    </row>
    <row r="2932" spans="1:18" hidden="1" x14ac:dyDescent="0.25">
      <c r="A2932" s="7">
        <f>anotacoes!D2932</f>
        <v>40559</v>
      </c>
      <c r="B2932" t="str">
        <f>anotacoes!C2932</f>
        <v>WORLD MASTERS BAKU 2011</v>
      </c>
      <c r="C2932" t="str">
        <f>anotacoes!E2932</f>
        <v>GUILHEIRO</v>
      </c>
      <c r="D2932" t="str">
        <f>anotacoes!F2932</f>
        <v>BISCHOF</v>
      </c>
      <c r="E2932" t="s">
        <v>10325</v>
      </c>
      <c r="F2932">
        <f>anotacoes!A2932</f>
        <v>44</v>
      </c>
      <c r="G2932">
        <f>anotacoes!B2932</f>
        <v>70</v>
      </c>
      <c r="H2932" t="str">
        <f>anotacoes!K2932</f>
        <v xml:space="preserve"> 00:08:21,611</v>
      </c>
      <c r="I2932" t="str">
        <f>anotacoes!L2932</f>
        <v xml:space="preserve"> 00:08:39,743</v>
      </c>
      <c r="J2932" t="str">
        <f>IF(L2932="PAUSE",E2932,IF(anotacoes!G2936=conversao_anotacoes!C2932,conversao_anotacoes!C2932,conversao_anotacoes!D2932))</f>
        <v>&lt;ARBITRO_DESCONHECIDO&gt;</v>
      </c>
      <c r="K2932" t="str">
        <f t="shared" si="90"/>
        <v/>
      </c>
      <c r="L2932" t="str">
        <f>UPPER(anotacoes!H2932)</f>
        <v>PAUSE</v>
      </c>
      <c r="M2932" t="str">
        <f>IF(OR(L2932="ATTACK",L2932="FINTA"),"&lt;TECNICA&gt;",UPPER(anotacoes!I2932))</f>
        <v>&lt;NAO_CLASSIFICADO&gt;</v>
      </c>
      <c r="N2932" t="str">
        <f>IF(OR(L2932="ATTACK",L2932="FINTA"),UPPER(anotacoes!I2932),"")</f>
        <v/>
      </c>
      <c r="O2932" s="6" t="str">
        <f>IF(anotacoes!N2932=0,"",anotacoes!N2932)</f>
        <v/>
      </c>
      <c r="P2932" t="str">
        <f>IF(anotacoes!M2932=0,"",UPPER(anotacoes!M2932))</f>
        <v/>
      </c>
      <c r="Q2932" t="str">
        <f t="shared" si="91"/>
        <v>INSERT INTO CONVERSAO_LUTA_ACAO (cd_conversao, id_luta, sequencia, momento_inicio, momento_fim, quem_faz, quem_sofre, acao_tipo, acao, tecnica, direcao, pontuacao) VALUES (1, 44, 70, TRIM(' 00:08:21,611'), TRIM(' 00:08:39,743'), '&lt;ARBITRO_DESCONHECIDO&gt;', '', 'PAUSE', '&lt;NAO_CLASSIFICADO&gt;', NULL, NULL, NULL)</v>
      </c>
      <c r="R2932" t="s">
        <v>10327</v>
      </c>
    </row>
    <row r="2933" spans="1:18" hidden="1" x14ac:dyDescent="0.25">
      <c r="A2933" s="7">
        <f>anotacoes!D2933</f>
        <v>40559</v>
      </c>
      <c r="B2933" t="str">
        <f>anotacoes!C2933</f>
        <v>WORLD MASTERS BAKU 2011</v>
      </c>
      <c r="C2933" t="str">
        <f>anotacoes!E2933</f>
        <v>GUILHEIRO</v>
      </c>
      <c r="D2933" t="str">
        <f>anotacoes!F2933</f>
        <v>BISCHOF</v>
      </c>
      <c r="E2933" t="s">
        <v>10325</v>
      </c>
      <c r="F2933">
        <f>anotacoes!A2933</f>
        <v>44</v>
      </c>
      <c r="G2933">
        <f>anotacoes!B2933</f>
        <v>71</v>
      </c>
      <c r="H2933" t="str">
        <f>anotacoes!K2933</f>
        <v xml:space="preserve"> 00:08:39,743</v>
      </c>
      <c r="I2933" t="str">
        <f>anotacoes!L2933</f>
        <v xml:space="preserve"> 00:08:41,115</v>
      </c>
      <c r="J2933" t="str">
        <f>IF(L2933="PAUSE",E2933,IF(anotacoes!G2937=conversao_anotacoes!C2933,conversao_anotacoes!C2933,conversao_anotacoes!D2933))</f>
        <v>GUILHEIRO</v>
      </c>
      <c r="K2933" t="str">
        <f t="shared" si="90"/>
        <v>BISCHOF</v>
      </c>
      <c r="L2933" t="str">
        <f>UPPER(anotacoes!H2933)</f>
        <v>DISPLACEMENT</v>
      </c>
      <c r="M2933" t="str">
        <f>IF(OR(L2933="ATTACK",L2933="FINTA"),"&lt;TECNICA&gt;",UPPER(anotacoes!I2933))</f>
        <v>2-3 STEP HESITANT RIGHT</v>
      </c>
      <c r="N2933" t="str">
        <f>IF(OR(L2933="ATTACK",L2933="FINTA"),UPPER(anotacoes!I2933),"")</f>
        <v/>
      </c>
      <c r="O2933" s="6" t="str">
        <f>IF(anotacoes!N2933=0,"",anotacoes!N2933)</f>
        <v/>
      </c>
      <c r="P2933" t="str">
        <f>IF(anotacoes!M2933=0,"",UPPER(anotacoes!M2933))</f>
        <v/>
      </c>
      <c r="Q2933" t="str">
        <f t="shared" si="91"/>
        <v>INSERT INTO CONVERSAO_LUTA_ACAO (cd_conversao, id_luta, sequencia, momento_inicio, momento_fim, quem_faz, quem_sofre, acao_tipo, acao, tecnica, direcao, pontuacao) VALUES (1, 44, 71, TRIM(' 00:08:39,743'), TRIM(' 00:08:41,115'), 'GUILHEIRO', 'BISCHOF', 'DISPLACEMENT', '2-3 STEP HESITANT RIGHT', NULL, NULL, NULL)</v>
      </c>
      <c r="R2933" t="s">
        <v>10327</v>
      </c>
    </row>
    <row r="2934" spans="1:18" hidden="1" x14ac:dyDescent="0.25">
      <c r="A2934" s="7">
        <f>anotacoes!D2934</f>
        <v>40559</v>
      </c>
      <c r="B2934" t="str">
        <f>anotacoes!C2934</f>
        <v>WORLD MASTERS BAKU 2011</v>
      </c>
      <c r="C2934" t="str">
        <f>anotacoes!E2934</f>
        <v>GUILHEIRO</v>
      </c>
      <c r="D2934" t="str">
        <f>anotacoes!F2934</f>
        <v>BISCHOF</v>
      </c>
      <c r="E2934" t="s">
        <v>10325</v>
      </c>
      <c r="F2934">
        <f>anotacoes!A2934</f>
        <v>44</v>
      </c>
      <c r="G2934">
        <f>anotacoes!B2934</f>
        <v>72</v>
      </c>
      <c r="H2934" t="str">
        <f>anotacoes!K2934</f>
        <v xml:space="preserve"> 00:08:41,115</v>
      </c>
      <c r="I2934" t="str">
        <f>anotacoes!L2934</f>
        <v xml:space="preserve"> 00:08:44,873</v>
      </c>
      <c r="J2934" t="str">
        <f>IF(L2934="PAUSE",E2934,IF(anotacoes!G2938=conversao_anotacoes!C2934,conversao_anotacoes!C2934,conversao_anotacoes!D2934))</f>
        <v>GUILHEIRO</v>
      </c>
      <c r="K2934" t="str">
        <f t="shared" si="90"/>
        <v>BISCHOF</v>
      </c>
      <c r="L2934" t="str">
        <f>UPPER(anotacoes!H2934)</f>
        <v>GRIP TIME</v>
      </c>
      <c r="M2934" t="str">
        <f>IF(OR(L2934="ATTACK",L2934="FINTA"),"&lt;TECNICA&gt;",UPPER(anotacoes!I2934))</f>
        <v>LEFT COLLAR</v>
      </c>
      <c r="N2934" t="str">
        <f>IF(OR(L2934="ATTACK",L2934="FINTA"),UPPER(anotacoes!I2934),"")</f>
        <v/>
      </c>
      <c r="O2934" s="6" t="str">
        <f>IF(anotacoes!N2934=0,"",anotacoes!N2934)</f>
        <v/>
      </c>
      <c r="P2934" t="str">
        <f>IF(anotacoes!M2934=0,"",UPPER(anotacoes!M2934))</f>
        <v/>
      </c>
      <c r="Q2934" t="str">
        <f t="shared" si="91"/>
        <v>INSERT INTO CONVERSAO_LUTA_ACAO (cd_conversao, id_luta, sequencia, momento_inicio, momento_fim, quem_faz, quem_sofre, acao_tipo, acao, tecnica, direcao, pontuacao) VALUES (1, 44, 72, TRIM(' 00:08:41,115'), TRIM(' 00:08:44,873'), 'GUILHEIRO', 'BISCHOF', 'GRIP TIME', 'LEFT COLLAR', NULL, NULL, NULL)</v>
      </c>
      <c r="R2934" t="s">
        <v>10327</v>
      </c>
    </row>
    <row r="2935" spans="1:18" hidden="1" x14ac:dyDescent="0.25">
      <c r="A2935" s="7">
        <f>anotacoes!D2935</f>
        <v>40559</v>
      </c>
      <c r="B2935" t="str">
        <f>anotacoes!C2935</f>
        <v>WORLD MASTERS BAKU 2011</v>
      </c>
      <c r="C2935" t="str">
        <f>anotacoes!E2935</f>
        <v>GUILHEIRO</v>
      </c>
      <c r="D2935" t="str">
        <f>anotacoes!F2935</f>
        <v>BISCHOF</v>
      </c>
      <c r="E2935" t="s">
        <v>10325</v>
      </c>
      <c r="F2935">
        <f>anotacoes!A2935</f>
        <v>44</v>
      </c>
      <c r="G2935">
        <f>anotacoes!B2935</f>
        <v>73</v>
      </c>
      <c r="H2935" t="str">
        <f>anotacoes!K2935</f>
        <v xml:space="preserve"> 00:08:44,873</v>
      </c>
      <c r="I2935" t="str">
        <f>anotacoes!L2935</f>
        <v xml:space="preserve"> 00:08:49,281</v>
      </c>
      <c r="J2935" t="str">
        <f>IF(L2935="PAUSE",E2935,IF(anotacoes!G2939=conversao_anotacoes!C2935,conversao_anotacoes!C2935,conversao_anotacoes!D2935))</f>
        <v>GUILHEIRO</v>
      </c>
      <c r="K2935" t="str">
        <f t="shared" si="90"/>
        <v>BISCHOF</v>
      </c>
      <c r="L2935" t="str">
        <f>UPPER(anotacoes!H2935)</f>
        <v>DISPLACEMENT</v>
      </c>
      <c r="M2935" t="str">
        <f>IF(OR(L2935="ATTACK",L2935="FINTA"),"&lt;TECNICA&gt;",UPPER(anotacoes!I2935))</f>
        <v>TRY TO GRIP WITH CONTACT</v>
      </c>
      <c r="N2935" t="str">
        <f>IF(OR(L2935="ATTACK",L2935="FINTA"),UPPER(anotacoes!I2935),"")</f>
        <v/>
      </c>
      <c r="O2935" s="6" t="str">
        <f>IF(anotacoes!N2935=0,"",anotacoes!N2935)</f>
        <v/>
      </c>
      <c r="P2935" t="str">
        <f>IF(anotacoes!M2935=0,"",UPPER(anotacoes!M2935))</f>
        <v/>
      </c>
      <c r="Q2935" t="str">
        <f t="shared" si="91"/>
        <v>INSERT INTO CONVERSAO_LUTA_ACAO (cd_conversao, id_luta, sequencia, momento_inicio, momento_fim, quem_faz, quem_sofre, acao_tipo, acao, tecnica, direcao, pontuacao) VALUES (1, 44, 73, TRIM(' 00:08:44,873'), TRIM(' 00:08:49,281'), 'GUILHEIRO', 'BISCHOF', 'DISPLACEMENT', 'TRY TO GRIP WITH CONTACT', NULL, NULL, NULL)</v>
      </c>
      <c r="R2935" t="s">
        <v>10327</v>
      </c>
    </row>
    <row r="2936" spans="1:18" hidden="1" x14ac:dyDescent="0.25">
      <c r="A2936" s="7">
        <f>anotacoes!D2936</f>
        <v>40559</v>
      </c>
      <c r="B2936" t="str">
        <f>anotacoes!C2936</f>
        <v>WORLD MASTERS BAKU 2011</v>
      </c>
      <c r="C2936" t="str">
        <f>anotacoes!E2936</f>
        <v>GUILHEIRO</v>
      </c>
      <c r="D2936" t="str">
        <f>anotacoes!F2936</f>
        <v>BISCHOF</v>
      </c>
      <c r="E2936" t="s">
        <v>10325</v>
      </c>
      <c r="F2936">
        <f>anotacoes!A2936</f>
        <v>44</v>
      </c>
      <c r="G2936">
        <f>anotacoes!B2936</f>
        <v>74</v>
      </c>
      <c r="H2936" t="str">
        <f>anotacoes!K2936</f>
        <v xml:space="preserve"> 00:08:49,281</v>
      </c>
      <c r="I2936" t="str">
        <f>anotacoes!L2936</f>
        <v xml:space="preserve"> 00:08:53,525</v>
      </c>
      <c r="J2936" t="str">
        <f>IF(L2936="PAUSE",E2936,IF(anotacoes!G2940=conversao_anotacoes!C2936,conversao_anotacoes!C2936,conversao_anotacoes!D2936))</f>
        <v>GUILHEIRO</v>
      </c>
      <c r="K2936" t="str">
        <f t="shared" si="90"/>
        <v>BISCHOF</v>
      </c>
      <c r="L2936" t="str">
        <f>UPPER(anotacoes!H2936)</f>
        <v>GRIP TIME</v>
      </c>
      <c r="M2936" t="str">
        <f>IF(OR(L2936="ATTACK",L2936="FINTA"),"&lt;TECNICA&gt;",UPPER(anotacoes!I2936))</f>
        <v>LEFT COLLAR RIGHT SLEEVE</v>
      </c>
      <c r="N2936" t="str">
        <f>IF(OR(L2936="ATTACK",L2936="FINTA"),UPPER(anotacoes!I2936),"")</f>
        <v/>
      </c>
      <c r="O2936" s="6" t="str">
        <f>IF(anotacoes!N2936=0,"",anotacoes!N2936)</f>
        <v/>
      </c>
      <c r="P2936" t="str">
        <f>IF(anotacoes!M2936=0,"",UPPER(anotacoes!M2936))</f>
        <v/>
      </c>
      <c r="Q2936" t="str">
        <f t="shared" si="91"/>
        <v>INSERT INTO CONVERSAO_LUTA_ACAO (cd_conversao, id_luta, sequencia, momento_inicio, momento_fim, quem_faz, quem_sofre, acao_tipo, acao, tecnica, direcao, pontuacao) VALUES (1, 44, 74, TRIM(' 00:08:49,281'), TRIM(' 00:08:53,525'), 'GUILHEIRO', 'BISCHOF', 'GRIP TIME', 'LEFT COLLAR RIGHT SLEEVE', NULL, NULL, NULL)</v>
      </c>
      <c r="R2936" t="s">
        <v>10327</v>
      </c>
    </row>
    <row r="2937" spans="1:18" hidden="1" x14ac:dyDescent="0.25">
      <c r="A2937" s="7">
        <f>anotacoes!D2937</f>
        <v>40559</v>
      </c>
      <c r="B2937" t="str">
        <f>anotacoes!C2937</f>
        <v>WORLD MASTERS BAKU 2011</v>
      </c>
      <c r="C2937" t="str">
        <f>anotacoes!E2937</f>
        <v>GUILHEIRO</v>
      </c>
      <c r="D2937" t="str">
        <f>anotacoes!F2937</f>
        <v>BISCHOF</v>
      </c>
      <c r="E2937" t="s">
        <v>10325</v>
      </c>
      <c r="F2937">
        <f>anotacoes!A2937</f>
        <v>44</v>
      </c>
      <c r="G2937">
        <f>anotacoes!B2937</f>
        <v>75</v>
      </c>
      <c r="H2937" t="str">
        <f>anotacoes!K2937</f>
        <v xml:space="preserve"> 00:08:53,525</v>
      </c>
      <c r="I2937" t="str">
        <f>anotacoes!L2937</f>
        <v xml:space="preserve"> 00:08:55,177</v>
      </c>
      <c r="J2937" t="str">
        <f>IF(L2937="PAUSE",E2937,IF(anotacoes!G2941=conversao_anotacoes!C2937,conversao_anotacoes!C2937,conversao_anotacoes!D2937))</f>
        <v>GUILHEIRO</v>
      </c>
      <c r="K2937" t="str">
        <f t="shared" si="90"/>
        <v>BISCHOF</v>
      </c>
      <c r="L2937" t="str">
        <f>UPPER(anotacoes!H2937)</f>
        <v>GRIP TIME</v>
      </c>
      <c r="M2937" t="str">
        <f>IF(OR(L2937="ATTACK",L2937="FINTA"),"&lt;TECNICA&gt;",UPPER(anotacoes!I2937))</f>
        <v>LEFT COLLAR</v>
      </c>
      <c r="N2937" t="str">
        <f>IF(OR(L2937="ATTACK",L2937="FINTA"),UPPER(anotacoes!I2937),"")</f>
        <v/>
      </c>
      <c r="O2937" s="6" t="str">
        <f>IF(anotacoes!N2937=0,"",anotacoes!N2937)</f>
        <v/>
      </c>
      <c r="P2937" t="str">
        <f>IF(anotacoes!M2937=0,"",UPPER(anotacoes!M2937))</f>
        <v/>
      </c>
      <c r="Q2937" t="str">
        <f t="shared" si="91"/>
        <v>INSERT INTO CONVERSAO_LUTA_ACAO (cd_conversao, id_luta, sequencia, momento_inicio, momento_fim, quem_faz, quem_sofre, acao_tipo, acao, tecnica, direcao, pontuacao) VALUES (1, 44, 75, TRIM(' 00:08:53,525'), TRIM(' 00:08:55,177'), 'GUILHEIRO', 'BISCHOF', 'GRIP TIME', 'LEFT COLLAR', NULL, NULL, NULL)</v>
      </c>
      <c r="R2937" t="s">
        <v>10327</v>
      </c>
    </row>
    <row r="2938" spans="1:18" hidden="1" x14ac:dyDescent="0.25">
      <c r="A2938" s="7">
        <f>anotacoes!D2938</f>
        <v>40559</v>
      </c>
      <c r="B2938" t="str">
        <f>anotacoes!C2938</f>
        <v>WORLD MASTERS BAKU 2011</v>
      </c>
      <c r="C2938" t="str">
        <f>anotacoes!E2938</f>
        <v>GUILHEIRO</v>
      </c>
      <c r="D2938" t="str">
        <f>anotacoes!F2938</f>
        <v>BISCHOF</v>
      </c>
      <c r="E2938" t="s">
        <v>10325</v>
      </c>
      <c r="F2938">
        <f>anotacoes!A2938</f>
        <v>44</v>
      </c>
      <c r="G2938">
        <f>anotacoes!B2938</f>
        <v>76</v>
      </c>
      <c r="H2938" t="str">
        <f>anotacoes!K2938</f>
        <v xml:space="preserve"> 00:08:55,177</v>
      </c>
      <c r="I2938" t="str">
        <f>anotacoes!L2938</f>
        <v xml:space="preserve"> 00:08:55,177</v>
      </c>
      <c r="J2938" t="str">
        <f>IF(L2938="PAUSE",E2938,IF(anotacoes!G2942=conversao_anotacoes!C2938,conversao_anotacoes!C2938,conversao_anotacoes!D2938))</f>
        <v>GUILHEIRO</v>
      </c>
      <c r="K2938" t="str">
        <f t="shared" si="90"/>
        <v>BISCHOF</v>
      </c>
      <c r="L2938" t="str">
        <f>UPPER(anotacoes!H2938)</f>
        <v>ATTACK</v>
      </c>
      <c r="M2938" t="str">
        <f>IF(OR(L2938="ATTACK",L2938="FINTA"),"&lt;TECNICA&gt;",UPPER(anotacoes!I2938))</f>
        <v>&lt;TECNICA&gt;</v>
      </c>
      <c r="N2938" t="str">
        <f>IF(OR(L2938="ATTACK",L2938="FINTA"),UPPER(anotacoes!I2938),"")</f>
        <v>DEASHI HARAI</v>
      </c>
      <c r="O2938" s="6">
        <f>IF(anotacoes!N2938=0,"",anotacoes!N2938)</f>
        <v>3</v>
      </c>
      <c r="P2938" t="str">
        <f>IF(anotacoes!M2938=0,"",UPPER(anotacoes!M2938))</f>
        <v/>
      </c>
      <c r="Q2938" t="str">
        <f t="shared" si="91"/>
        <v>INSERT INTO CONVERSAO_LUTA_ACAO (cd_conversao, id_luta, sequencia, momento_inicio, momento_fim, quem_faz, quem_sofre, acao_tipo, acao, tecnica, direcao, pontuacao) VALUES (1, 44, 76, TRIM(' 00:08:55,177'), TRIM(' 00:08:55,177'), 'GUILHEIRO', 'BISCHOF', 'ATTACK', '&lt;TECNICA&gt;', 'DEASHI HARAI', 3, NULL)</v>
      </c>
      <c r="R2938" t="s">
        <v>10327</v>
      </c>
    </row>
    <row r="2939" spans="1:18" hidden="1" x14ac:dyDescent="0.25">
      <c r="A2939" s="7">
        <f>anotacoes!D2939</f>
        <v>40559</v>
      </c>
      <c r="B2939" t="str">
        <f>anotacoes!C2939</f>
        <v>WORLD MASTERS BAKU 2011</v>
      </c>
      <c r="C2939" t="str">
        <f>anotacoes!E2939</f>
        <v>GUILHEIRO</v>
      </c>
      <c r="D2939" t="str">
        <f>anotacoes!F2939</f>
        <v>BISCHOF</v>
      </c>
      <c r="E2939" t="s">
        <v>10325</v>
      </c>
      <c r="F2939">
        <f>anotacoes!A2939</f>
        <v>44</v>
      </c>
      <c r="G2939">
        <f>anotacoes!B2939</f>
        <v>77</v>
      </c>
      <c r="H2939" t="str">
        <f>anotacoes!K2939</f>
        <v xml:space="preserve"> 00:08:55,177</v>
      </c>
      <c r="I2939" t="str">
        <f>anotacoes!L2939</f>
        <v xml:space="preserve"> 00:08:56,984</v>
      </c>
      <c r="J2939" t="str">
        <f>IF(L2939="PAUSE",E2939,IF(anotacoes!G2943=conversao_anotacoes!C2939,conversao_anotacoes!C2939,conversao_anotacoes!D2939))</f>
        <v>GUILHEIRO</v>
      </c>
      <c r="K2939" t="str">
        <f t="shared" si="90"/>
        <v>BISCHOF</v>
      </c>
      <c r="L2939" t="str">
        <f>UPPER(anotacoes!H2939)</f>
        <v>GRIP TIME</v>
      </c>
      <c r="M2939" t="str">
        <f>IF(OR(L2939="ATTACK",L2939="FINTA"),"&lt;TECNICA&gt;",UPPER(anotacoes!I2939))</f>
        <v>LEFT COLLAR</v>
      </c>
      <c r="N2939" t="str">
        <f>IF(OR(L2939="ATTACK",L2939="FINTA"),UPPER(anotacoes!I2939),"")</f>
        <v/>
      </c>
      <c r="O2939" s="6" t="str">
        <f>IF(anotacoes!N2939=0,"",anotacoes!N2939)</f>
        <v/>
      </c>
      <c r="P2939" t="str">
        <f>IF(anotacoes!M2939=0,"",UPPER(anotacoes!M2939))</f>
        <v/>
      </c>
      <c r="Q2939" t="str">
        <f t="shared" si="91"/>
        <v>INSERT INTO CONVERSAO_LUTA_ACAO (cd_conversao, id_luta, sequencia, momento_inicio, momento_fim, quem_faz, quem_sofre, acao_tipo, acao, tecnica, direcao, pontuacao) VALUES (1, 44, 77, TRIM(' 00:08:55,177'), TRIM(' 00:08:56,984'), 'GUILHEIRO', 'BISCHOF', 'GRIP TIME', 'LEFT COLLAR', NULL, NULL, NULL)</v>
      </c>
      <c r="R2939" t="s">
        <v>10327</v>
      </c>
    </row>
    <row r="2940" spans="1:18" hidden="1" x14ac:dyDescent="0.25">
      <c r="A2940" s="7">
        <f>anotacoes!D2940</f>
        <v>40559</v>
      </c>
      <c r="B2940" t="str">
        <f>anotacoes!C2940</f>
        <v>WORLD MASTERS BAKU 2011</v>
      </c>
      <c r="C2940" t="str">
        <f>anotacoes!E2940</f>
        <v>GUILHEIRO</v>
      </c>
      <c r="D2940" t="str">
        <f>anotacoes!F2940</f>
        <v>BISCHOF</v>
      </c>
      <c r="E2940" t="s">
        <v>10325</v>
      </c>
      <c r="F2940">
        <f>anotacoes!A2940</f>
        <v>44</v>
      </c>
      <c r="G2940">
        <f>anotacoes!B2940</f>
        <v>78</v>
      </c>
      <c r="H2940" t="str">
        <f>anotacoes!K2940</f>
        <v xml:space="preserve"> 00:08:56,984</v>
      </c>
      <c r="I2940" t="str">
        <f>anotacoes!L2940</f>
        <v xml:space="preserve"> 00:08:56,984</v>
      </c>
      <c r="J2940" t="str">
        <f>IF(L2940="PAUSE",E2940,IF(anotacoes!G2944=conversao_anotacoes!C2940,conversao_anotacoes!C2940,conversao_anotacoes!D2940))</f>
        <v>GUILHEIRO</v>
      </c>
      <c r="K2940" t="str">
        <f t="shared" si="90"/>
        <v>BISCHOF</v>
      </c>
      <c r="L2940" t="str">
        <f>UPPER(anotacoes!H2940)</f>
        <v>ATTACK</v>
      </c>
      <c r="M2940" t="str">
        <f>IF(OR(L2940="ATTACK",L2940="FINTA"),"&lt;TECNICA&gt;",UPPER(anotacoes!I2940))</f>
        <v>&lt;TECNICA&gt;</v>
      </c>
      <c r="N2940" t="str">
        <f>IF(OR(L2940="ATTACK",L2940="FINTA"),UPPER(anotacoes!I2940),"")</f>
        <v>DEASHI HARAI</v>
      </c>
      <c r="O2940" s="6">
        <f>IF(anotacoes!N2940=0,"",anotacoes!N2940)</f>
        <v>3</v>
      </c>
      <c r="P2940" t="str">
        <f>IF(anotacoes!M2940=0,"",UPPER(anotacoes!M2940))</f>
        <v/>
      </c>
      <c r="Q2940" t="str">
        <f t="shared" si="91"/>
        <v>INSERT INTO CONVERSAO_LUTA_ACAO (cd_conversao, id_luta, sequencia, momento_inicio, momento_fim, quem_faz, quem_sofre, acao_tipo, acao, tecnica, direcao, pontuacao) VALUES (1, 44, 78, TRIM(' 00:08:56,984'), TRIM(' 00:08:56,984'), 'GUILHEIRO', 'BISCHOF', 'ATTACK', '&lt;TECNICA&gt;', 'DEASHI HARAI', 3, NULL)</v>
      </c>
      <c r="R2940" t="s">
        <v>10327</v>
      </c>
    </row>
    <row r="2941" spans="1:18" hidden="1" x14ac:dyDescent="0.25">
      <c r="A2941" s="7">
        <f>anotacoes!D2941</f>
        <v>40559</v>
      </c>
      <c r="B2941" t="str">
        <f>anotacoes!C2941</f>
        <v>WORLD MASTERS BAKU 2011</v>
      </c>
      <c r="C2941" t="str">
        <f>anotacoes!E2941</f>
        <v>GUILHEIRO</v>
      </c>
      <c r="D2941" t="str">
        <f>anotacoes!F2941</f>
        <v>BISCHOF</v>
      </c>
      <c r="E2941" t="s">
        <v>10325</v>
      </c>
      <c r="F2941">
        <f>anotacoes!A2941</f>
        <v>44</v>
      </c>
      <c r="G2941">
        <f>anotacoes!B2941</f>
        <v>79</v>
      </c>
      <c r="H2941" t="str">
        <f>anotacoes!K2941</f>
        <v xml:space="preserve"> 00:08:56,984</v>
      </c>
      <c r="I2941" t="str">
        <f>anotacoes!L2941</f>
        <v xml:space="preserve"> 00:08:59,399</v>
      </c>
      <c r="J2941" t="str">
        <f>IF(L2941="PAUSE",E2941,IF(anotacoes!G2945=conversao_anotacoes!C2941,conversao_anotacoes!C2941,conversao_anotacoes!D2941))</f>
        <v>GUILHEIRO</v>
      </c>
      <c r="K2941" t="str">
        <f t="shared" si="90"/>
        <v>BISCHOF</v>
      </c>
      <c r="L2941" t="str">
        <f>UPPER(anotacoes!H2941)</f>
        <v>GRIP TIME</v>
      </c>
      <c r="M2941" t="str">
        <f>IF(OR(L2941="ATTACK",L2941="FINTA"),"&lt;TECNICA&gt;",UPPER(anotacoes!I2941))</f>
        <v>LEFT COLLAR</v>
      </c>
      <c r="N2941" t="str">
        <f>IF(OR(L2941="ATTACK",L2941="FINTA"),UPPER(anotacoes!I2941),"")</f>
        <v/>
      </c>
      <c r="O2941" s="6" t="str">
        <f>IF(anotacoes!N2941=0,"",anotacoes!N2941)</f>
        <v/>
      </c>
      <c r="P2941" t="str">
        <f>IF(anotacoes!M2941=0,"",UPPER(anotacoes!M2941))</f>
        <v/>
      </c>
      <c r="Q2941" t="str">
        <f t="shared" si="91"/>
        <v>INSERT INTO CONVERSAO_LUTA_ACAO (cd_conversao, id_luta, sequencia, momento_inicio, momento_fim, quem_faz, quem_sofre, acao_tipo, acao, tecnica, direcao, pontuacao) VALUES (1, 44, 79, TRIM(' 00:08:56,984'), TRIM(' 00:08:59,399'), 'GUILHEIRO', 'BISCHOF', 'GRIP TIME', 'LEFT COLLAR', NULL, NULL, NULL)</v>
      </c>
      <c r="R2941" t="s">
        <v>10327</v>
      </c>
    </row>
    <row r="2942" spans="1:18" hidden="1" x14ac:dyDescent="0.25">
      <c r="A2942" s="7">
        <f>anotacoes!D2942</f>
        <v>40559</v>
      </c>
      <c r="B2942" t="str">
        <f>anotacoes!C2942</f>
        <v>WORLD MASTERS BAKU 2011</v>
      </c>
      <c r="C2942" t="str">
        <f>anotacoes!E2942</f>
        <v>GUILHEIRO</v>
      </c>
      <c r="D2942" t="str">
        <f>anotacoes!F2942</f>
        <v>BISCHOF</v>
      </c>
      <c r="E2942" t="s">
        <v>10325</v>
      </c>
      <c r="F2942">
        <f>anotacoes!A2942</f>
        <v>44</v>
      </c>
      <c r="G2942">
        <f>anotacoes!B2942</f>
        <v>80</v>
      </c>
      <c r="H2942" t="str">
        <f>anotacoes!K2942</f>
        <v xml:space="preserve"> 00:08:59,399</v>
      </c>
      <c r="I2942" t="str">
        <f>anotacoes!L2942</f>
        <v xml:space="preserve"> 00:09:03,598</v>
      </c>
      <c r="J2942" t="str">
        <f>IF(L2942="PAUSE",E2942,IF(anotacoes!G2946=conversao_anotacoes!C2942,conversao_anotacoes!C2942,conversao_anotacoes!D2942))</f>
        <v>&lt;ARBITRO_DESCONHECIDO&gt;</v>
      </c>
      <c r="K2942" t="str">
        <f t="shared" si="90"/>
        <v/>
      </c>
      <c r="L2942" t="str">
        <f>UPPER(anotacoes!H2942)</f>
        <v>PAUSE</v>
      </c>
      <c r="M2942" t="str">
        <f>IF(OR(L2942="ATTACK",L2942="FINTA"),"&lt;TECNICA&gt;",UPPER(anotacoes!I2942))</f>
        <v>&lt;NAO_CLASSIFICADO&gt;</v>
      </c>
      <c r="N2942" t="str">
        <f>IF(OR(L2942="ATTACK",L2942="FINTA"),UPPER(anotacoes!I2942),"")</f>
        <v/>
      </c>
      <c r="O2942" s="6" t="str">
        <f>IF(anotacoes!N2942=0,"",anotacoes!N2942)</f>
        <v/>
      </c>
      <c r="P2942" t="str">
        <f>IF(anotacoes!M2942=0,"",UPPER(anotacoes!M2942))</f>
        <v/>
      </c>
      <c r="Q2942" t="str">
        <f t="shared" si="91"/>
        <v>INSERT INTO CONVERSAO_LUTA_ACAO (cd_conversao, id_luta, sequencia, momento_inicio, momento_fim, quem_faz, quem_sofre, acao_tipo, acao, tecnica, direcao, pontuacao) VALUES (1, 44, 80, TRIM(' 00:08:59,399'), TRIM(' 00:09:03,598'), '&lt;ARBITRO_DESCONHECIDO&gt;', '', 'PAUSE', '&lt;NAO_CLASSIFICADO&gt;', NULL, NULL, NULL)</v>
      </c>
      <c r="R2942" t="s">
        <v>10327</v>
      </c>
    </row>
    <row r="2943" spans="1:18" hidden="1" x14ac:dyDescent="0.25">
      <c r="A2943" s="7">
        <f>anotacoes!D2943</f>
        <v>40559</v>
      </c>
      <c r="B2943" t="str">
        <f>anotacoes!C2943</f>
        <v>WORLD MASTERS BAKU 2011</v>
      </c>
      <c r="C2943" t="str">
        <f>anotacoes!E2943</f>
        <v>GUILHEIRO</v>
      </c>
      <c r="D2943" t="str">
        <f>anotacoes!F2943</f>
        <v>BISCHOF</v>
      </c>
      <c r="E2943" t="s">
        <v>10325</v>
      </c>
      <c r="F2943">
        <f>anotacoes!A2943</f>
        <v>44</v>
      </c>
      <c r="G2943">
        <f>anotacoes!B2943</f>
        <v>81</v>
      </c>
      <c r="H2943" t="str">
        <f>anotacoes!K2943</f>
        <v xml:space="preserve"> 00:09:03,598</v>
      </c>
      <c r="I2943" t="str">
        <f>anotacoes!L2943</f>
        <v xml:space="preserve"> 00:09:04,934</v>
      </c>
      <c r="J2943" t="str">
        <f>IF(L2943="PAUSE",E2943,IF(anotacoes!G2947=conversao_anotacoes!C2943,conversao_anotacoes!C2943,conversao_anotacoes!D2943))</f>
        <v>GUILHEIRO</v>
      </c>
      <c r="K2943" t="str">
        <f t="shared" si="90"/>
        <v>BISCHOF</v>
      </c>
      <c r="L2943" t="str">
        <f>UPPER(anotacoes!H2943)</f>
        <v>DISPLACEMENT</v>
      </c>
      <c r="M2943" t="str">
        <f>IF(OR(L2943="ATTACK",L2943="FINTA"),"&lt;TECNICA&gt;",UPPER(anotacoes!I2943))</f>
        <v>2-3 STEP HESITANT RIGHT</v>
      </c>
      <c r="N2943" t="str">
        <f>IF(OR(L2943="ATTACK",L2943="FINTA"),UPPER(anotacoes!I2943),"")</f>
        <v/>
      </c>
      <c r="O2943" s="6" t="str">
        <f>IF(anotacoes!N2943=0,"",anotacoes!N2943)</f>
        <v/>
      </c>
      <c r="P2943" t="str">
        <f>IF(anotacoes!M2943=0,"",UPPER(anotacoes!M2943))</f>
        <v/>
      </c>
      <c r="Q2943" t="str">
        <f t="shared" si="91"/>
        <v>INSERT INTO CONVERSAO_LUTA_ACAO (cd_conversao, id_luta, sequencia, momento_inicio, momento_fim, quem_faz, quem_sofre, acao_tipo, acao, tecnica, direcao, pontuacao) VALUES (1, 44, 81, TRIM(' 00:09:03,598'), TRIM(' 00:09:04,934'), 'GUILHEIRO', 'BISCHOF', 'DISPLACEMENT', '2-3 STEP HESITANT RIGHT', NULL, NULL, NULL)</v>
      </c>
      <c r="R2943" t="s">
        <v>10327</v>
      </c>
    </row>
    <row r="2944" spans="1:18" hidden="1" x14ac:dyDescent="0.25">
      <c r="A2944" s="7">
        <f>anotacoes!D2944</f>
        <v>40559</v>
      </c>
      <c r="B2944" t="str">
        <f>anotacoes!C2944</f>
        <v>WORLD MASTERS BAKU 2011</v>
      </c>
      <c r="C2944" t="str">
        <f>anotacoes!E2944</f>
        <v>GUILHEIRO</v>
      </c>
      <c r="D2944" t="str">
        <f>anotacoes!F2944</f>
        <v>BISCHOF</v>
      </c>
      <c r="E2944" t="s">
        <v>10325</v>
      </c>
      <c r="F2944">
        <f>anotacoes!A2944</f>
        <v>44</v>
      </c>
      <c r="G2944">
        <f>anotacoes!B2944</f>
        <v>82</v>
      </c>
      <c r="H2944" t="str">
        <f>anotacoes!K2944</f>
        <v xml:space="preserve"> 00:09:04,934</v>
      </c>
      <c r="I2944" t="str">
        <f>anotacoes!L2944</f>
        <v xml:space="preserve"> 00:09:08,223</v>
      </c>
      <c r="J2944" t="str">
        <f>IF(L2944="PAUSE",E2944,IF(anotacoes!G2948=conversao_anotacoes!C2944,conversao_anotacoes!C2944,conversao_anotacoes!D2944))</f>
        <v>GUILHEIRO</v>
      </c>
      <c r="K2944" t="str">
        <f t="shared" si="90"/>
        <v>BISCHOF</v>
      </c>
      <c r="L2944" t="str">
        <f>UPPER(anotacoes!H2944)</f>
        <v>GRIP TIME</v>
      </c>
      <c r="M2944" t="str">
        <f>IF(OR(L2944="ATTACK",L2944="FINTA"),"&lt;TECNICA&gt;",UPPER(anotacoes!I2944))</f>
        <v>LEFT COLLAR</v>
      </c>
      <c r="N2944" t="str">
        <f>IF(OR(L2944="ATTACK",L2944="FINTA"),UPPER(anotacoes!I2944),"")</f>
        <v/>
      </c>
      <c r="O2944" s="6" t="str">
        <f>IF(anotacoes!N2944=0,"",anotacoes!N2944)</f>
        <v/>
      </c>
      <c r="P2944" t="str">
        <f>IF(anotacoes!M2944=0,"",UPPER(anotacoes!M2944))</f>
        <v/>
      </c>
      <c r="Q2944" t="str">
        <f t="shared" si="91"/>
        <v>INSERT INTO CONVERSAO_LUTA_ACAO (cd_conversao, id_luta, sequencia, momento_inicio, momento_fim, quem_faz, quem_sofre, acao_tipo, acao, tecnica, direcao, pontuacao) VALUES (1, 44, 82, TRIM(' 00:09:04,934'), TRIM(' 00:09:08,223'), 'GUILHEIRO', 'BISCHOF', 'GRIP TIME', 'LEFT COLLAR', NULL, NULL, NULL)</v>
      </c>
      <c r="R2944" t="s">
        <v>10327</v>
      </c>
    </row>
    <row r="2945" spans="1:18" hidden="1" x14ac:dyDescent="0.25">
      <c r="A2945" s="7">
        <f>anotacoes!D2945</f>
        <v>40559</v>
      </c>
      <c r="B2945" t="str">
        <f>anotacoes!C2945</f>
        <v>WORLD MASTERS BAKU 2011</v>
      </c>
      <c r="C2945" t="str">
        <f>anotacoes!E2945</f>
        <v>GUILHEIRO</v>
      </c>
      <c r="D2945" t="str">
        <f>anotacoes!F2945</f>
        <v>BISCHOF</v>
      </c>
      <c r="E2945" t="s">
        <v>10325</v>
      </c>
      <c r="F2945">
        <f>anotacoes!A2945</f>
        <v>44</v>
      </c>
      <c r="G2945">
        <f>anotacoes!B2945</f>
        <v>83</v>
      </c>
      <c r="H2945" t="str">
        <f>anotacoes!K2945</f>
        <v xml:space="preserve"> 00:09:08,223</v>
      </c>
      <c r="I2945" t="str">
        <f>anotacoes!L2945</f>
        <v xml:space="preserve"> 00:09:10,562</v>
      </c>
      <c r="J2945" t="str">
        <f>IF(L2945="PAUSE",E2945,IF(anotacoes!G2949=conversao_anotacoes!C2945,conversao_anotacoes!C2945,conversao_anotacoes!D2945))</f>
        <v>GUILHEIRO</v>
      </c>
      <c r="K2945" t="str">
        <f t="shared" si="90"/>
        <v>BISCHOF</v>
      </c>
      <c r="L2945" t="str">
        <f>UPPER(anotacoes!H2945)</f>
        <v>GRIP TIME</v>
      </c>
      <c r="M2945" t="str">
        <f>IF(OR(L2945="ATTACK",L2945="FINTA"),"&lt;TECNICA&gt;",UPPER(anotacoes!I2945))</f>
        <v>LEFT COLLAR RIGHT SLEEVE</v>
      </c>
      <c r="N2945" t="str">
        <f>IF(OR(L2945="ATTACK",L2945="FINTA"),UPPER(anotacoes!I2945),"")</f>
        <v/>
      </c>
      <c r="O2945" s="6" t="str">
        <f>IF(anotacoes!N2945=0,"",anotacoes!N2945)</f>
        <v/>
      </c>
      <c r="P2945" t="str">
        <f>IF(anotacoes!M2945=0,"",UPPER(anotacoes!M2945))</f>
        <v/>
      </c>
      <c r="Q2945" t="str">
        <f t="shared" si="91"/>
        <v>INSERT INTO CONVERSAO_LUTA_ACAO (cd_conversao, id_luta, sequencia, momento_inicio, momento_fim, quem_faz, quem_sofre, acao_tipo, acao, tecnica, direcao, pontuacao) VALUES (1, 44, 83, TRIM(' 00:09:08,223'), TRIM(' 00:09:10,562'), 'GUILHEIRO', 'BISCHOF', 'GRIP TIME', 'LEFT COLLAR RIGHT SLEEVE', NULL, NULL, NULL)</v>
      </c>
      <c r="R2945" t="s">
        <v>10327</v>
      </c>
    </row>
    <row r="2946" spans="1:18" hidden="1" x14ac:dyDescent="0.25">
      <c r="A2946" s="7">
        <f>anotacoes!D2946</f>
        <v>40559</v>
      </c>
      <c r="B2946" t="str">
        <f>anotacoes!C2946</f>
        <v>WORLD MASTERS BAKU 2011</v>
      </c>
      <c r="C2946" t="str">
        <f>anotacoes!E2946</f>
        <v>GUILHEIRO</v>
      </c>
      <c r="D2946" t="str">
        <f>anotacoes!F2946</f>
        <v>BISCHOF</v>
      </c>
      <c r="E2946" t="s">
        <v>10325</v>
      </c>
      <c r="F2946">
        <f>anotacoes!A2946</f>
        <v>44</v>
      </c>
      <c r="G2946">
        <f>anotacoes!B2946</f>
        <v>84</v>
      </c>
      <c r="H2946" t="str">
        <f>anotacoes!K2946</f>
        <v xml:space="preserve"> 00:09:10,562</v>
      </c>
      <c r="I2946" t="str">
        <f>anotacoes!L2946</f>
        <v xml:space="preserve"> 00:09:10,562</v>
      </c>
      <c r="J2946" t="str">
        <f>IF(L2946="PAUSE",E2946,IF(anotacoes!G2950=conversao_anotacoes!C2946,conversao_anotacoes!C2946,conversao_anotacoes!D2946))</f>
        <v>GUILHEIRO</v>
      </c>
      <c r="K2946" t="str">
        <f t="shared" si="90"/>
        <v>BISCHOF</v>
      </c>
      <c r="L2946" t="str">
        <f>UPPER(anotacoes!H2946)</f>
        <v>ATTACK</v>
      </c>
      <c r="M2946" t="str">
        <f>IF(OR(L2946="ATTACK",L2946="FINTA"),"&lt;TECNICA&gt;",UPPER(anotacoes!I2946))</f>
        <v>&lt;TECNICA&gt;</v>
      </c>
      <c r="N2946" t="str">
        <f>IF(OR(L2946="ATTACK",L2946="FINTA"),UPPER(anotacoes!I2946),"")</f>
        <v>OUCHI GARI</v>
      </c>
      <c r="O2946" s="6">
        <f>IF(anotacoes!N2946=0,"",anotacoes!N2946)</f>
        <v>6</v>
      </c>
      <c r="P2946" t="str">
        <f>IF(anotacoes!M2946=0,"",UPPER(anotacoes!M2946))</f>
        <v/>
      </c>
      <c r="Q2946" t="str">
        <f t="shared" si="91"/>
        <v>INSERT INTO CONVERSAO_LUTA_ACAO (cd_conversao, id_luta, sequencia, momento_inicio, momento_fim, quem_faz, quem_sofre, acao_tipo, acao, tecnica, direcao, pontuacao) VALUES (1, 44, 84, TRIM(' 00:09:10,562'), TRIM(' 00:09:10,562'), 'GUILHEIRO', 'BISCHOF', 'ATTACK', '&lt;TECNICA&gt;', 'OUCHI GARI', 6, NULL)</v>
      </c>
      <c r="R2946" t="s">
        <v>10327</v>
      </c>
    </row>
    <row r="2947" spans="1:18" hidden="1" x14ac:dyDescent="0.25">
      <c r="A2947" s="7">
        <f>anotacoes!D2947</f>
        <v>40559</v>
      </c>
      <c r="B2947" t="str">
        <f>anotacoes!C2947</f>
        <v>WORLD MASTERS BAKU 2011</v>
      </c>
      <c r="C2947" t="str">
        <f>anotacoes!E2947</f>
        <v>GUILHEIRO</v>
      </c>
      <c r="D2947" t="str">
        <f>anotacoes!F2947</f>
        <v>BISCHOF</v>
      </c>
      <c r="E2947" t="s">
        <v>10325</v>
      </c>
      <c r="F2947">
        <f>anotacoes!A2947</f>
        <v>44</v>
      </c>
      <c r="G2947">
        <f>anotacoes!B2947</f>
        <v>85</v>
      </c>
      <c r="H2947" t="str">
        <f>anotacoes!K2947</f>
        <v xml:space="preserve"> 00:09:10,562</v>
      </c>
      <c r="I2947" t="str">
        <f>anotacoes!L2947</f>
        <v xml:space="preserve"> 00:09:12,807</v>
      </c>
      <c r="J2947" t="str">
        <f>IF(L2947="PAUSE",E2947,IF(anotacoes!G2951=conversao_anotacoes!C2947,conversao_anotacoes!C2947,conversao_anotacoes!D2947))</f>
        <v>GUILHEIRO</v>
      </c>
      <c r="K2947" t="str">
        <f t="shared" ref="K2947:K3010" si="92">IF(J2947=E2947,"",IF(J2947=C2947,D2947,C2947))</f>
        <v>BISCHOF</v>
      </c>
      <c r="L2947" t="str">
        <f>UPPER(anotacoes!H2947)</f>
        <v>DISPLACEMENT</v>
      </c>
      <c r="M2947" t="str">
        <f>IF(OR(L2947="ATTACK",L2947="FINTA"),"&lt;TECNICA&gt;",UPPER(anotacoes!I2947))</f>
        <v>TRY TO GRIP WITH CONTACT</v>
      </c>
      <c r="N2947" t="str">
        <f>IF(OR(L2947="ATTACK",L2947="FINTA"),UPPER(anotacoes!I2947),"")</f>
        <v/>
      </c>
      <c r="O2947" s="6" t="str">
        <f>IF(anotacoes!N2947=0,"",anotacoes!N2947)</f>
        <v/>
      </c>
      <c r="P2947" t="str">
        <f>IF(anotacoes!M2947=0,"",UPPER(anotacoes!M2947))</f>
        <v/>
      </c>
      <c r="Q2947" t="str">
        <f t="shared" ref="Q2947:Q3010" si="93">CONCATENATE("INSERT INTO CONVERSAO_LUTA_ACAO (cd_conversao, id_luta, sequencia, momento_inicio, momento_fim, quem_faz, quem_sofre, acao_tipo, acao, tecnica, direcao, pontuacao) VALUES (1, ",F2947,", ",G2947,", ","TRIM('",H2947,"')",", ","TRIM('",I2947,"')",", ","'",J2947,"'",", ","'",K2947,"'",", ","'",L2947,"'",", ","'",M2947,"'",", ",IF(N2947="","NULL",CONCATENATE("'",N2947,"'")),", ",IF(O2947="","NULL",O2947),", ",IF(P2947="","NULL",CONCATENATE("'",P2947,"'")),")")</f>
        <v>INSERT INTO CONVERSAO_LUTA_ACAO (cd_conversao, id_luta, sequencia, momento_inicio, momento_fim, quem_faz, quem_sofre, acao_tipo, acao, tecnica, direcao, pontuacao) VALUES (1, 44, 85, TRIM(' 00:09:10,562'), TRIM(' 00:09:12,807'), 'GUILHEIRO', 'BISCHOF', 'DISPLACEMENT', 'TRY TO GRIP WITH CONTACT', NULL, NULL, NULL)</v>
      </c>
      <c r="R2947" t="s">
        <v>10327</v>
      </c>
    </row>
    <row r="2948" spans="1:18" hidden="1" x14ac:dyDescent="0.25">
      <c r="A2948" s="7">
        <f>anotacoes!D2948</f>
        <v>40559</v>
      </c>
      <c r="B2948" t="str">
        <f>anotacoes!C2948</f>
        <v>WORLD MASTERS BAKU 2011</v>
      </c>
      <c r="C2948" t="str">
        <f>anotacoes!E2948</f>
        <v>GUILHEIRO</v>
      </c>
      <c r="D2948" t="str">
        <f>anotacoes!F2948</f>
        <v>BISCHOF</v>
      </c>
      <c r="E2948" t="s">
        <v>10325</v>
      </c>
      <c r="F2948">
        <f>anotacoes!A2948</f>
        <v>44</v>
      </c>
      <c r="G2948">
        <f>anotacoes!B2948</f>
        <v>86</v>
      </c>
      <c r="H2948" t="str">
        <f>anotacoes!K2948</f>
        <v xml:space="preserve"> 00:09:12,807</v>
      </c>
      <c r="I2948" t="str">
        <f>anotacoes!L2948</f>
        <v xml:space="preserve"> 00:09:16,547</v>
      </c>
      <c r="J2948" t="str">
        <f>IF(L2948="PAUSE",E2948,IF(anotacoes!G2952=conversao_anotacoes!C2948,conversao_anotacoes!C2948,conversao_anotacoes!D2948))</f>
        <v>GUILHEIRO</v>
      </c>
      <c r="K2948" t="str">
        <f t="shared" si="92"/>
        <v>BISCHOF</v>
      </c>
      <c r="L2948" t="str">
        <f>UPPER(anotacoes!H2948)</f>
        <v>GRIP TIME</v>
      </c>
      <c r="M2948" t="str">
        <f>IF(OR(L2948="ATTACK",L2948="FINTA"),"&lt;TECNICA&gt;",UPPER(anotacoes!I2948))</f>
        <v>LEFT COLLAR</v>
      </c>
      <c r="N2948" t="str">
        <f>IF(OR(L2948="ATTACK",L2948="FINTA"),UPPER(anotacoes!I2948),"")</f>
        <v/>
      </c>
      <c r="O2948" s="6" t="str">
        <f>IF(anotacoes!N2948=0,"",anotacoes!N2948)</f>
        <v/>
      </c>
      <c r="P2948" t="str">
        <f>IF(anotacoes!M2948=0,"",UPPER(anotacoes!M2948))</f>
        <v/>
      </c>
      <c r="Q2948" t="str">
        <f t="shared" si="93"/>
        <v>INSERT INTO CONVERSAO_LUTA_ACAO (cd_conversao, id_luta, sequencia, momento_inicio, momento_fim, quem_faz, quem_sofre, acao_tipo, acao, tecnica, direcao, pontuacao) VALUES (1, 44, 86, TRIM(' 00:09:12,807'), TRIM(' 00:09:16,547'), 'GUILHEIRO', 'BISCHOF', 'GRIP TIME', 'LEFT COLLAR', NULL, NULL, NULL)</v>
      </c>
      <c r="R2948" t="s">
        <v>10327</v>
      </c>
    </row>
    <row r="2949" spans="1:18" hidden="1" x14ac:dyDescent="0.25">
      <c r="A2949" s="7">
        <f>anotacoes!D2949</f>
        <v>40559</v>
      </c>
      <c r="B2949" t="str">
        <f>anotacoes!C2949</f>
        <v>WORLD MASTERS BAKU 2011</v>
      </c>
      <c r="C2949" t="str">
        <f>anotacoes!E2949</f>
        <v>GUILHEIRO</v>
      </c>
      <c r="D2949" t="str">
        <f>anotacoes!F2949</f>
        <v>BISCHOF</v>
      </c>
      <c r="E2949" t="s">
        <v>10325</v>
      </c>
      <c r="F2949">
        <f>anotacoes!A2949</f>
        <v>44</v>
      </c>
      <c r="G2949">
        <f>anotacoes!B2949</f>
        <v>87</v>
      </c>
      <c r="H2949" t="str">
        <f>anotacoes!K2949</f>
        <v xml:space="preserve"> 00:09:16,547</v>
      </c>
      <c r="I2949" t="str">
        <f>anotacoes!L2949</f>
        <v xml:space="preserve"> 00:09:17,558</v>
      </c>
      <c r="J2949" t="str">
        <f>IF(L2949="PAUSE",E2949,IF(anotacoes!G2953=conversao_anotacoes!C2949,conversao_anotacoes!C2949,conversao_anotacoes!D2949))</f>
        <v>GUILHEIRO</v>
      </c>
      <c r="K2949" t="str">
        <f t="shared" si="92"/>
        <v>BISCHOF</v>
      </c>
      <c r="L2949" t="str">
        <f>UPPER(anotacoes!H2949)</f>
        <v>ATTACK</v>
      </c>
      <c r="M2949" t="str">
        <f>IF(OR(L2949="ATTACK",L2949="FINTA"),"&lt;TECNICA&gt;",UPPER(anotacoes!I2949))</f>
        <v>&lt;TECNICA&gt;</v>
      </c>
      <c r="N2949" t="str">
        <f>IF(OR(L2949="ATTACK",L2949="FINTA"),UPPER(anotacoes!I2949),"")</f>
        <v>SUMI GAESHI</v>
      </c>
      <c r="O2949" s="6">
        <f>IF(anotacoes!N2949=0,"",anotacoes!N2949)</f>
        <v>6</v>
      </c>
      <c r="P2949" t="str">
        <f>IF(anotacoes!M2949=0,"",UPPER(anotacoes!M2949))</f>
        <v/>
      </c>
      <c r="Q2949" t="str">
        <f t="shared" si="93"/>
        <v>INSERT INTO CONVERSAO_LUTA_ACAO (cd_conversao, id_luta, sequencia, momento_inicio, momento_fim, quem_faz, quem_sofre, acao_tipo, acao, tecnica, direcao, pontuacao) VALUES (1, 44, 87, TRIM(' 00:09:16,547'), TRIM(' 00:09:17,558'), 'GUILHEIRO', 'BISCHOF', 'ATTACK', '&lt;TECNICA&gt;', 'SUMI GAESHI', 6, NULL)</v>
      </c>
      <c r="R2949" t="s">
        <v>10327</v>
      </c>
    </row>
    <row r="2950" spans="1:18" hidden="1" x14ac:dyDescent="0.25">
      <c r="A2950" s="7">
        <f>anotacoes!D2950</f>
        <v>40559</v>
      </c>
      <c r="B2950" t="str">
        <f>anotacoes!C2950</f>
        <v>WORLD MASTERS BAKU 2011</v>
      </c>
      <c r="C2950" t="str">
        <f>anotacoes!E2950</f>
        <v>GUILHEIRO</v>
      </c>
      <c r="D2950" t="str">
        <f>anotacoes!F2950</f>
        <v>BISCHOF</v>
      </c>
      <c r="E2950" t="s">
        <v>10325</v>
      </c>
      <c r="F2950">
        <f>anotacoes!A2950</f>
        <v>44</v>
      </c>
      <c r="G2950">
        <f>anotacoes!B2950</f>
        <v>88</v>
      </c>
      <c r="H2950" t="str">
        <f>anotacoes!K2950</f>
        <v xml:space="preserve"> 00:09:17,558</v>
      </c>
      <c r="I2950" t="str">
        <f>anotacoes!L2950</f>
        <v xml:space="preserve"> 00:09:19,789</v>
      </c>
      <c r="J2950" t="str">
        <f>IF(L2950="PAUSE",E2950,IF(anotacoes!G2954=conversao_anotacoes!C2950,conversao_anotacoes!C2950,conversao_anotacoes!D2950))</f>
        <v>GUILHEIRO</v>
      </c>
      <c r="K2950" t="str">
        <f t="shared" si="92"/>
        <v>BISCHOF</v>
      </c>
      <c r="L2950" t="str">
        <f>UPPER(anotacoes!H2950)</f>
        <v>TRANSITION</v>
      </c>
      <c r="M2950" t="str">
        <f>IF(OR(L2950="ATTACK",L2950="FINTA"),"&lt;TECNICA&gt;",UPPER(anotacoes!I2950))</f>
        <v>&lt;NAO_CLASSIFICADO&gt;</v>
      </c>
      <c r="N2950" t="str">
        <f>IF(OR(L2950="ATTACK",L2950="FINTA"),UPPER(anotacoes!I2950),"")</f>
        <v/>
      </c>
      <c r="O2950" s="6" t="str">
        <f>IF(anotacoes!N2950=0,"",anotacoes!N2950)</f>
        <v/>
      </c>
      <c r="P2950" t="str">
        <f>IF(anotacoes!M2950=0,"",UPPER(anotacoes!M2950))</f>
        <v/>
      </c>
      <c r="Q2950" t="str">
        <f t="shared" si="93"/>
        <v>INSERT INTO CONVERSAO_LUTA_ACAO (cd_conversao, id_luta, sequencia, momento_inicio, momento_fim, quem_faz, quem_sofre, acao_tipo, acao, tecnica, direcao, pontuacao) VALUES (1, 44, 88, TRIM(' 00:09:17,558'), TRIM(' 00:09:19,789'), 'GUILHEIRO', 'BISCHOF', 'TRANSITION', '&lt;NAO_CLASSIFICADO&gt;', NULL, NULL, NULL)</v>
      </c>
      <c r="R2950" t="s">
        <v>10327</v>
      </c>
    </row>
    <row r="2951" spans="1:18" hidden="1" x14ac:dyDescent="0.25">
      <c r="A2951" s="7">
        <f>anotacoes!D2951</f>
        <v>40559</v>
      </c>
      <c r="B2951" t="str">
        <f>anotacoes!C2951</f>
        <v>WORLD MASTERS BAKU 2011</v>
      </c>
      <c r="C2951" t="str">
        <f>anotacoes!E2951</f>
        <v>GUILHEIRO</v>
      </c>
      <c r="D2951" t="str">
        <f>anotacoes!F2951</f>
        <v>BISCHOF</v>
      </c>
      <c r="E2951" t="s">
        <v>10325</v>
      </c>
      <c r="F2951">
        <f>anotacoes!A2951</f>
        <v>44</v>
      </c>
      <c r="G2951">
        <f>anotacoes!B2951</f>
        <v>89</v>
      </c>
      <c r="H2951" t="str">
        <f>anotacoes!K2951</f>
        <v xml:space="preserve"> 00:09:19,966</v>
      </c>
      <c r="I2951" t="str">
        <f>anotacoes!L2951</f>
        <v xml:space="preserve"> 00:10:06,145</v>
      </c>
      <c r="J2951" t="str">
        <f>IF(L2951="PAUSE",E2951,IF(anotacoes!G2955=conversao_anotacoes!C2951,conversao_anotacoes!C2951,conversao_anotacoes!D2951))</f>
        <v>&lt;ARBITRO_DESCONHECIDO&gt;</v>
      </c>
      <c r="K2951" t="str">
        <f t="shared" si="92"/>
        <v/>
      </c>
      <c r="L2951" t="str">
        <f>UPPER(anotacoes!H2951)</f>
        <v>PAUSE</v>
      </c>
      <c r="M2951" t="str">
        <f>IF(OR(L2951="ATTACK",L2951="FINTA"),"&lt;TECNICA&gt;",UPPER(anotacoes!I2951))</f>
        <v>&lt;NAO_CLASSIFICADO&gt;</v>
      </c>
      <c r="N2951" t="str">
        <f>IF(OR(L2951="ATTACK",L2951="FINTA"),UPPER(anotacoes!I2951),"")</f>
        <v/>
      </c>
      <c r="O2951" s="6" t="str">
        <f>IF(anotacoes!N2951=0,"",anotacoes!N2951)</f>
        <v/>
      </c>
      <c r="P2951" t="str">
        <f>IF(anotacoes!M2951=0,"",UPPER(anotacoes!M2951))</f>
        <v/>
      </c>
      <c r="Q2951" t="str">
        <f t="shared" si="93"/>
        <v>INSERT INTO CONVERSAO_LUTA_ACAO (cd_conversao, id_luta, sequencia, momento_inicio, momento_fim, quem_faz, quem_sofre, acao_tipo, acao, tecnica, direcao, pontuacao) VALUES (1, 44, 89, TRIM(' 00:09:19,966'), TRIM(' 00:10:06,145'), '&lt;ARBITRO_DESCONHECIDO&gt;', '', 'PAUSE', '&lt;NAO_CLASSIFICADO&gt;', NULL, NULL, NULL)</v>
      </c>
      <c r="R2951" t="s">
        <v>10327</v>
      </c>
    </row>
    <row r="2952" spans="1:18" hidden="1" x14ac:dyDescent="0.25">
      <c r="A2952" s="7">
        <f>anotacoes!D2952</f>
        <v>40559</v>
      </c>
      <c r="B2952" t="str">
        <f>anotacoes!C2952</f>
        <v>WORLD MASTERS BAKU 2011</v>
      </c>
      <c r="C2952" t="str">
        <f>anotacoes!E2952</f>
        <v>GUILHEIRO</v>
      </c>
      <c r="D2952" t="str">
        <f>anotacoes!F2952</f>
        <v>BISCHOF</v>
      </c>
      <c r="E2952" t="s">
        <v>10325</v>
      </c>
      <c r="F2952">
        <f>anotacoes!A2952</f>
        <v>44</v>
      </c>
      <c r="G2952">
        <f>anotacoes!B2952</f>
        <v>90</v>
      </c>
      <c r="H2952" t="str">
        <f>anotacoes!K2952</f>
        <v xml:space="preserve"> 00:10:06,327</v>
      </c>
      <c r="I2952" t="str">
        <f>anotacoes!L2952</f>
        <v xml:space="preserve"> 00:10:07,885</v>
      </c>
      <c r="J2952" t="str">
        <f>IF(L2952="PAUSE",E2952,IF(anotacoes!G2956=conversao_anotacoes!C2952,conversao_anotacoes!C2952,conversao_anotacoes!D2952))</f>
        <v>GUILHEIRO</v>
      </c>
      <c r="K2952" t="str">
        <f t="shared" si="92"/>
        <v>BISCHOF</v>
      </c>
      <c r="L2952" t="str">
        <f>UPPER(anotacoes!H2952)</f>
        <v>DISPLACEMENT</v>
      </c>
      <c r="M2952" t="str">
        <f>IF(OR(L2952="ATTACK",L2952="FINTA"),"&lt;TECNICA&gt;",UPPER(anotacoes!I2952))</f>
        <v>TRY TO GRIP WITH CONTACT</v>
      </c>
      <c r="N2952" t="str">
        <f>IF(OR(L2952="ATTACK",L2952="FINTA"),UPPER(anotacoes!I2952),"")</f>
        <v/>
      </c>
      <c r="O2952" s="6" t="str">
        <f>IF(anotacoes!N2952=0,"",anotacoes!N2952)</f>
        <v/>
      </c>
      <c r="P2952" t="str">
        <f>IF(anotacoes!M2952=0,"",UPPER(anotacoes!M2952))</f>
        <v/>
      </c>
      <c r="Q2952" t="str">
        <f t="shared" si="93"/>
        <v>INSERT INTO CONVERSAO_LUTA_ACAO (cd_conversao, id_luta, sequencia, momento_inicio, momento_fim, quem_faz, quem_sofre, acao_tipo, acao, tecnica, direcao, pontuacao) VALUES (1, 44, 90, TRIM(' 00:10:06,327'), TRIM(' 00:10:07,885'), 'GUILHEIRO', 'BISCHOF', 'DISPLACEMENT', 'TRY TO GRIP WITH CONTACT', NULL, NULL, NULL)</v>
      </c>
      <c r="R2952" t="s">
        <v>10327</v>
      </c>
    </row>
    <row r="2953" spans="1:18" hidden="1" x14ac:dyDescent="0.25">
      <c r="A2953" s="7">
        <f>anotacoes!D2953</f>
        <v>40559</v>
      </c>
      <c r="B2953" t="str">
        <f>anotacoes!C2953</f>
        <v>WORLD MASTERS BAKU 2011</v>
      </c>
      <c r="C2953" t="str">
        <f>anotacoes!E2953</f>
        <v>GUILHEIRO</v>
      </c>
      <c r="D2953" t="str">
        <f>anotacoes!F2953</f>
        <v>BISCHOF</v>
      </c>
      <c r="E2953" t="s">
        <v>10325</v>
      </c>
      <c r="F2953">
        <f>anotacoes!A2953</f>
        <v>44</v>
      </c>
      <c r="G2953">
        <f>anotacoes!B2953</f>
        <v>91</v>
      </c>
      <c r="H2953" t="str">
        <f>anotacoes!K2953</f>
        <v xml:space="preserve"> 00:10:07,885</v>
      </c>
      <c r="I2953" t="str">
        <f>anotacoes!L2953</f>
        <v xml:space="preserve"> 00:10:10,033</v>
      </c>
      <c r="J2953" t="str">
        <f>IF(L2953="PAUSE",E2953,IF(anotacoes!G2957=conversao_anotacoes!C2953,conversao_anotacoes!C2953,conversao_anotacoes!D2953))</f>
        <v>GUILHEIRO</v>
      </c>
      <c r="K2953" t="str">
        <f t="shared" si="92"/>
        <v>BISCHOF</v>
      </c>
      <c r="L2953" t="str">
        <f>UPPER(anotacoes!H2953)</f>
        <v>GRIP TIME</v>
      </c>
      <c r="M2953" t="str">
        <f>IF(OR(L2953="ATTACK",L2953="FINTA"),"&lt;TECNICA&gt;",UPPER(anotacoes!I2953))</f>
        <v>LEFT COLLAR</v>
      </c>
      <c r="N2953" t="str">
        <f>IF(OR(L2953="ATTACK",L2953="FINTA"),UPPER(anotacoes!I2953),"")</f>
        <v/>
      </c>
      <c r="O2953" s="6" t="str">
        <f>IF(anotacoes!N2953=0,"",anotacoes!N2953)</f>
        <v/>
      </c>
      <c r="P2953" t="str">
        <f>IF(anotacoes!M2953=0,"",UPPER(anotacoes!M2953))</f>
        <v/>
      </c>
      <c r="Q2953" t="str">
        <f t="shared" si="93"/>
        <v>INSERT INTO CONVERSAO_LUTA_ACAO (cd_conversao, id_luta, sequencia, momento_inicio, momento_fim, quem_faz, quem_sofre, acao_tipo, acao, tecnica, direcao, pontuacao) VALUES (1, 44, 91, TRIM(' 00:10:07,885'), TRIM(' 00:10:10,033'), 'GUILHEIRO', 'BISCHOF', 'GRIP TIME', 'LEFT COLLAR', NULL, NULL, NULL)</v>
      </c>
      <c r="R2953" t="s">
        <v>10327</v>
      </c>
    </row>
    <row r="2954" spans="1:18" hidden="1" x14ac:dyDescent="0.25">
      <c r="A2954" s="7">
        <f>anotacoes!D2954</f>
        <v>40559</v>
      </c>
      <c r="B2954" t="str">
        <f>anotacoes!C2954</f>
        <v>WORLD MASTERS BAKU 2011</v>
      </c>
      <c r="C2954" t="str">
        <f>anotacoes!E2954</f>
        <v>GUILHEIRO</v>
      </c>
      <c r="D2954" t="str">
        <f>anotacoes!F2954</f>
        <v>BISCHOF</v>
      </c>
      <c r="E2954" t="s">
        <v>10325</v>
      </c>
      <c r="F2954">
        <f>anotacoes!A2954</f>
        <v>44</v>
      </c>
      <c r="G2954">
        <f>anotacoes!B2954</f>
        <v>92</v>
      </c>
      <c r="H2954" t="str">
        <f>anotacoes!K2954</f>
        <v xml:space="preserve"> 00:10:10,033</v>
      </c>
      <c r="I2954" t="str">
        <f>anotacoes!L2954</f>
        <v xml:space="preserve"> 00:10:10,033</v>
      </c>
      <c r="J2954" t="str">
        <f>IF(L2954="PAUSE",E2954,IF(anotacoes!G2958=conversao_anotacoes!C2954,conversao_anotacoes!C2954,conversao_anotacoes!D2954))</f>
        <v>GUILHEIRO</v>
      </c>
      <c r="K2954" t="str">
        <f t="shared" si="92"/>
        <v>BISCHOF</v>
      </c>
      <c r="L2954" t="str">
        <f>UPPER(anotacoes!H2954)</f>
        <v>ATTACK</v>
      </c>
      <c r="M2954" t="str">
        <f>IF(OR(L2954="ATTACK",L2954="FINTA"),"&lt;TECNICA&gt;",UPPER(anotacoes!I2954))</f>
        <v>&lt;TECNICA&gt;</v>
      </c>
      <c r="N2954" t="str">
        <f>IF(OR(L2954="ATTACK",L2954="FINTA"),UPPER(anotacoes!I2954),"")</f>
        <v>UCHIMATA</v>
      </c>
      <c r="O2954" s="6">
        <f>IF(anotacoes!N2954=0,"",anotacoes!N2954)</f>
        <v>6</v>
      </c>
      <c r="P2954" t="str">
        <f>IF(anotacoes!M2954=0,"",UPPER(anotacoes!M2954))</f>
        <v/>
      </c>
      <c r="Q2954" t="str">
        <f t="shared" si="93"/>
        <v>INSERT INTO CONVERSAO_LUTA_ACAO (cd_conversao, id_luta, sequencia, momento_inicio, momento_fim, quem_faz, quem_sofre, acao_tipo, acao, tecnica, direcao, pontuacao) VALUES (1, 44, 92, TRIM(' 00:10:10,033'), TRIM(' 00:10:10,033'), 'GUILHEIRO', 'BISCHOF', 'ATTACK', '&lt;TECNICA&gt;', 'UCHIMATA', 6, NULL)</v>
      </c>
      <c r="R2954" t="s">
        <v>10327</v>
      </c>
    </row>
    <row r="2955" spans="1:18" hidden="1" x14ac:dyDescent="0.25">
      <c r="A2955" s="7">
        <f>anotacoes!D2955</f>
        <v>40559</v>
      </c>
      <c r="B2955" t="str">
        <f>anotacoes!C2955</f>
        <v>WORLD MASTERS BAKU 2011</v>
      </c>
      <c r="C2955" t="str">
        <f>anotacoes!E2955</f>
        <v>GUILHEIRO</v>
      </c>
      <c r="D2955" t="str">
        <f>anotacoes!F2955</f>
        <v>BISCHOF</v>
      </c>
      <c r="E2955" t="s">
        <v>10325</v>
      </c>
      <c r="F2955">
        <f>anotacoes!A2955</f>
        <v>44</v>
      </c>
      <c r="G2955">
        <f>anotacoes!B2955</f>
        <v>93</v>
      </c>
      <c r="H2955" t="str">
        <f>anotacoes!K2955</f>
        <v xml:space="preserve"> 00:10:10,033</v>
      </c>
      <c r="I2955" t="str">
        <f>anotacoes!L2955</f>
        <v xml:space="preserve"> 00:10:12,373</v>
      </c>
      <c r="J2955" t="str">
        <f>IF(L2955="PAUSE",E2955,IF(anotacoes!G2959=conversao_anotacoes!C2955,conversao_anotacoes!C2955,conversao_anotacoes!D2955))</f>
        <v>GUILHEIRO</v>
      </c>
      <c r="K2955" t="str">
        <f t="shared" si="92"/>
        <v>BISCHOF</v>
      </c>
      <c r="L2955" t="str">
        <f>UPPER(anotacoes!H2955)</f>
        <v>GRIP TIME</v>
      </c>
      <c r="M2955" t="str">
        <f>IF(OR(L2955="ATTACK",L2955="FINTA"),"&lt;TECNICA&gt;",UPPER(anotacoes!I2955))</f>
        <v>LEFT COLLAR RIGHT SLEEVE</v>
      </c>
      <c r="N2955" t="str">
        <f>IF(OR(L2955="ATTACK",L2955="FINTA"),UPPER(anotacoes!I2955),"")</f>
        <v/>
      </c>
      <c r="O2955" s="6" t="str">
        <f>IF(anotacoes!N2955=0,"",anotacoes!N2955)</f>
        <v/>
      </c>
      <c r="P2955" t="str">
        <f>IF(anotacoes!M2955=0,"",UPPER(anotacoes!M2955))</f>
        <v/>
      </c>
      <c r="Q2955" t="str">
        <f t="shared" si="93"/>
        <v>INSERT INTO CONVERSAO_LUTA_ACAO (cd_conversao, id_luta, sequencia, momento_inicio, momento_fim, quem_faz, quem_sofre, acao_tipo, acao, tecnica, direcao, pontuacao) VALUES (1, 44, 93, TRIM(' 00:10:10,033'), TRIM(' 00:10:12,373'), 'GUILHEIRO', 'BISCHOF', 'GRIP TIME', 'LEFT COLLAR RIGHT SLEEVE', NULL, NULL, NULL)</v>
      </c>
      <c r="R2955" t="s">
        <v>10327</v>
      </c>
    </row>
    <row r="2956" spans="1:18" hidden="1" x14ac:dyDescent="0.25">
      <c r="A2956" s="7">
        <f>anotacoes!D2956</f>
        <v>40559</v>
      </c>
      <c r="B2956" t="str">
        <f>anotacoes!C2956</f>
        <v>WORLD MASTERS BAKU 2011</v>
      </c>
      <c r="C2956" t="str">
        <f>anotacoes!E2956</f>
        <v>GUILHEIRO</v>
      </c>
      <c r="D2956" t="str">
        <f>anotacoes!F2956</f>
        <v>BISCHOF</v>
      </c>
      <c r="E2956" t="s">
        <v>10325</v>
      </c>
      <c r="F2956">
        <f>anotacoes!A2956</f>
        <v>44</v>
      </c>
      <c r="G2956">
        <f>anotacoes!B2956</f>
        <v>94</v>
      </c>
      <c r="H2956" t="str">
        <f>anotacoes!K2956</f>
        <v xml:space="preserve"> 00:10:12,373</v>
      </c>
      <c r="I2956" t="str">
        <f>anotacoes!L2956</f>
        <v xml:space="preserve"> 00:10:18,923</v>
      </c>
      <c r="J2956" t="str">
        <f>IF(L2956="PAUSE",E2956,IF(anotacoes!G2960=conversao_anotacoes!C2956,conversao_anotacoes!C2956,conversao_anotacoes!D2956))</f>
        <v>&lt;ARBITRO_DESCONHECIDO&gt;</v>
      </c>
      <c r="K2956" t="str">
        <f t="shared" si="92"/>
        <v/>
      </c>
      <c r="L2956" t="str">
        <f>UPPER(anotacoes!H2956)</f>
        <v>PAUSE</v>
      </c>
      <c r="M2956" t="str">
        <f>IF(OR(L2956="ATTACK",L2956="FINTA"),"&lt;TECNICA&gt;",UPPER(anotacoes!I2956))</f>
        <v>&lt;NAO_CLASSIFICADO&gt;</v>
      </c>
      <c r="N2956" t="str">
        <f>IF(OR(L2956="ATTACK",L2956="FINTA"),UPPER(anotacoes!I2956),"")</f>
        <v/>
      </c>
      <c r="O2956" s="6" t="str">
        <f>IF(anotacoes!N2956=0,"",anotacoes!N2956)</f>
        <v/>
      </c>
      <c r="P2956" t="str">
        <f>IF(anotacoes!M2956=0,"",UPPER(anotacoes!M2956))</f>
        <v/>
      </c>
      <c r="Q2956" t="str">
        <f t="shared" si="93"/>
        <v>INSERT INTO CONVERSAO_LUTA_ACAO (cd_conversao, id_luta, sequencia, momento_inicio, momento_fim, quem_faz, quem_sofre, acao_tipo, acao, tecnica, direcao, pontuacao) VALUES (1, 44, 94, TRIM(' 00:10:12,373'), TRIM(' 00:10:18,923'), '&lt;ARBITRO_DESCONHECIDO&gt;', '', 'PAUSE', '&lt;NAO_CLASSIFICADO&gt;', NULL, NULL, NULL)</v>
      </c>
      <c r="R2956" t="s">
        <v>10327</v>
      </c>
    </row>
    <row r="2957" spans="1:18" hidden="1" x14ac:dyDescent="0.25">
      <c r="A2957" s="7">
        <f>anotacoes!D2957</f>
        <v>40559</v>
      </c>
      <c r="B2957" t="str">
        <f>anotacoes!C2957</f>
        <v>WORLD MASTERS BAKU 2011</v>
      </c>
      <c r="C2957" t="str">
        <f>anotacoes!E2957</f>
        <v>GUILHEIRO</v>
      </c>
      <c r="D2957" t="str">
        <f>anotacoes!F2957</f>
        <v>BISCHOF</v>
      </c>
      <c r="E2957" t="s">
        <v>10325</v>
      </c>
      <c r="F2957">
        <f>anotacoes!A2957</f>
        <v>44</v>
      </c>
      <c r="G2957">
        <f>anotacoes!B2957</f>
        <v>95</v>
      </c>
      <c r="H2957" t="str">
        <f>anotacoes!K2957</f>
        <v xml:space="preserve"> 00:10:18,923</v>
      </c>
      <c r="I2957" t="str">
        <f>anotacoes!L2957</f>
        <v xml:space="preserve"> 00:10:21,352</v>
      </c>
      <c r="J2957" t="str">
        <f>IF(L2957="PAUSE",E2957,IF(anotacoes!G2961=conversao_anotacoes!C2957,conversao_anotacoes!C2957,conversao_anotacoes!D2957))</f>
        <v>GUILHEIRO</v>
      </c>
      <c r="K2957" t="str">
        <f t="shared" si="92"/>
        <v>BISCHOF</v>
      </c>
      <c r="L2957" t="str">
        <f>UPPER(anotacoes!H2957)</f>
        <v>DISPLACEMENT</v>
      </c>
      <c r="M2957" t="str">
        <f>IF(OR(L2957="ATTACK",L2957="FINTA"),"&lt;TECNICA&gt;",UPPER(anotacoes!I2957))</f>
        <v>2-3 STEP HESITANT RIGHT</v>
      </c>
      <c r="N2957" t="str">
        <f>IF(OR(L2957="ATTACK",L2957="FINTA"),UPPER(anotacoes!I2957),"")</f>
        <v/>
      </c>
      <c r="O2957" s="6" t="str">
        <f>IF(anotacoes!N2957=0,"",anotacoes!N2957)</f>
        <v/>
      </c>
      <c r="P2957" t="str">
        <f>IF(anotacoes!M2957=0,"",UPPER(anotacoes!M2957))</f>
        <v/>
      </c>
      <c r="Q2957" t="str">
        <f t="shared" si="93"/>
        <v>INSERT INTO CONVERSAO_LUTA_ACAO (cd_conversao, id_luta, sequencia, momento_inicio, momento_fim, quem_faz, quem_sofre, acao_tipo, acao, tecnica, direcao, pontuacao) VALUES (1, 44, 95, TRIM(' 00:10:18,923'), TRIM(' 00:10:21,352'), 'GUILHEIRO', 'BISCHOF', 'DISPLACEMENT', '2-3 STEP HESITANT RIGHT', NULL, NULL, NULL)</v>
      </c>
      <c r="R2957" t="s">
        <v>10327</v>
      </c>
    </row>
    <row r="2958" spans="1:18" hidden="1" x14ac:dyDescent="0.25">
      <c r="A2958" s="7">
        <f>anotacoes!D2958</f>
        <v>40559</v>
      </c>
      <c r="B2958" t="str">
        <f>anotacoes!C2958</f>
        <v>WORLD MASTERS BAKU 2011</v>
      </c>
      <c r="C2958" t="str">
        <f>anotacoes!E2958</f>
        <v>GUILHEIRO</v>
      </c>
      <c r="D2958" t="str">
        <f>anotacoes!F2958</f>
        <v>BISCHOF</v>
      </c>
      <c r="E2958" t="s">
        <v>10325</v>
      </c>
      <c r="F2958">
        <f>anotacoes!A2958</f>
        <v>44</v>
      </c>
      <c r="G2958">
        <f>anotacoes!B2958</f>
        <v>96</v>
      </c>
      <c r="H2958" t="str">
        <f>anotacoes!K2958</f>
        <v xml:space="preserve"> 00:10:21,352</v>
      </c>
      <c r="I2958" t="str">
        <f>anotacoes!L2958</f>
        <v xml:space="preserve"> 00:10:25,366</v>
      </c>
      <c r="J2958" t="str">
        <f>IF(L2958="PAUSE",E2958,IF(anotacoes!G2962=conversao_anotacoes!C2958,conversao_anotacoes!C2958,conversao_anotacoes!D2958))</f>
        <v>GUILHEIRO</v>
      </c>
      <c r="K2958" t="str">
        <f t="shared" si="92"/>
        <v>BISCHOF</v>
      </c>
      <c r="L2958" t="str">
        <f>UPPER(anotacoes!H2958)</f>
        <v>GRIP TIME</v>
      </c>
      <c r="M2958" t="str">
        <f>IF(OR(L2958="ATTACK",L2958="FINTA"),"&lt;TECNICA&gt;",UPPER(anotacoes!I2958))</f>
        <v>LEFT COLLAR</v>
      </c>
      <c r="N2958" t="str">
        <f>IF(OR(L2958="ATTACK",L2958="FINTA"),UPPER(anotacoes!I2958),"")</f>
        <v/>
      </c>
      <c r="O2958" s="6" t="str">
        <f>IF(anotacoes!N2958=0,"",anotacoes!N2958)</f>
        <v/>
      </c>
      <c r="P2958" t="str">
        <f>IF(anotacoes!M2958=0,"",UPPER(anotacoes!M2958))</f>
        <v/>
      </c>
      <c r="Q2958" t="str">
        <f t="shared" si="93"/>
        <v>INSERT INTO CONVERSAO_LUTA_ACAO (cd_conversao, id_luta, sequencia, momento_inicio, momento_fim, quem_faz, quem_sofre, acao_tipo, acao, tecnica, direcao, pontuacao) VALUES (1, 44, 96, TRIM(' 00:10:21,352'), TRIM(' 00:10:25,366'), 'GUILHEIRO', 'BISCHOF', 'GRIP TIME', 'LEFT COLLAR', NULL, NULL, NULL)</v>
      </c>
      <c r="R2958" t="s">
        <v>10327</v>
      </c>
    </row>
    <row r="2959" spans="1:18" hidden="1" x14ac:dyDescent="0.25">
      <c r="A2959" s="7">
        <f>anotacoes!D2959</f>
        <v>40559</v>
      </c>
      <c r="B2959" t="str">
        <f>anotacoes!C2959</f>
        <v>WORLD MASTERS BAKU 2011</v>
      </c>
      <c r="C2959" t="str">
        <f>anotacoes!E2959</f>
        <v>GUILHEIRO</v>
      </c>
      <c r="D2959" t="str">
        <f>anotacoes!F2959</f>
        <v>BISCHOF</v>
      </c>
      <c r="E2959" t="s">
        <v>10325</v>
      </c>
      <c r="F2959">
        <f>anotacoes!A2959</f>
        <v>44</v>
      </c>
      <c r="G2959">
        <f>anotacoes!B2959</f>
        <v>97</v>
      </c>
      <c r="H2959" t="str">
        <f>anotacoes!K2959</f>
        <v xml:space="preserve"> 00:10:25,917</v>
      </c>
      <c r="I2959" t="str">
        <f>anotacoes!L2959</f>
        <v xml:space="preserve"> 00:10:29,193</v>
      </c>
      <c r="J2959" t="str">
        <f>IF(L2959="PAUSE",E2959,IF(anotacoes!G2963=conversao_anotacoes!C2959,conversao_anotacoes!C2959,conversao_anotacoes!D2959))</f>
        <v>GUILHEIRO</v>
      </c>
      <c r="K2959" t="str">
        <f t="shared" si="92"/>
        <v>BISCHOF</v>
      </c>
      <c r="L2959" t="str">
        <f>UPPER(anotacoes!H2959)</f>
        <v>TRANSITION</v>
      </c>
      <c r="M2959" t="str">
        <f>IF(OR(L2959="ATTACK",L2959="FINTA"),"&lt;TECNICA&gt;",UPPER(anotacoes!I2959))</f>
        <v>&lt;NAO_CLASSIFICADO&gt;</v>
      </c>
      <c r="N2959" t="str">
        <f>IF(OR(L2959="ATTACK",L2959="FINTA"),UPPER(anotacoes!I2959),"")</f>
        <v/>
      </c>
      <c r="O2959" s="6" t="str">
        <f>IF(anotacoes!N2959=0,"",anotacoes!N2959)</f>
        <v/>
      </c>
      <c r="P2959" t="str">
        <f>IF(anotacoes!M2959=0,"",UPPER(anotacoes!M2959))</f>
        <v/>
      </c>
      <c r="Q2959" t="str">
        <f t="shared" si="93"/>
        <v>INSERT INTO CONVERSAO_LUTA_ACAO (cd_conversao, id_luta, sequencia, momento_inicio, momento_fim, quem_faz, quem_sofre, acao_tipo, acao, tecnica, direcao, pontuacao) VALUES (1, 44, 97, TRIM(' 00:10:25,917'), TRIM(' 00:10:29,193'), 'GUILHEIRO', 'BISCHOF', 'TRANSITION', '&lt;NAO_CLASSIFICADO&gt;', NULL, NULL, NULL)</v>
      </c>
      <c r="R2959" t="s">
        <v>10327</v>
      </c>
    </row>
    <row r="2960" spans="1:18" hidden="1" x14ac:dyDescent="0.25">
      <c r="A2960" s="7">
        <f>anotacoes!D2960</f>
        <v>40559</v>
      </c>
      <c r="B2960" t="str">
        <f>anotacoes!C2960</f>
        <v>WORLD MASTERS BAKU 2011</v>
      </c>
      <c r="C2960" t="str">
        <f>anotacoes!E2960</f>
        <v>GUILHEIRO</v>
      </c>
      <c r="D2960" t="str">
        <f>anotacoes!F2960</f>
        <v>BISCHOF</v>
      </c>
      <c r="E2960" t="s">
        <v>10325</v>
      </c>
      <c r="F2960">
        <f>anotacoes!A2960</f>
        <v>44</v>
      </c>
      <c r="G2960">
        <f>anotacoes!B2960</f>
        <v>98</v>
      </c>
      <c r="H2960" t="str">
        <f>anotacoes!K2960</f>
        <v xml:space="preserve"> 00:10:29,393</v>
      </c>
      <c r="I2960" t="str">
        <f>anotacoes!L2960</f>
        <v xml:space="preserve"> 00:10:32,097</v>
      </c>
      <c r="J2960" t="str">
        <f>IF(L2960="PAUSE",E2960,IF(anotacoes!G2964=conversao_anotacoes!C2960,conversao_anotacoes!C2960,conversao_anotacoes!D2960))</f>
        <v>GUILHEIRO</v>
      </c>
      <c r="K2960" t="str">
        <f t="shared" si="92"/>
        <v>BISCHOF</v>
      </c>
      <c r="L2960" t="str">
        <f>UPPER(anotacoes!H2960)</f>
        <v>GROUNDWORK COMBAT</v>
      </c>
      <c r="M2960" t="str">
        <f>IF(OR(L2960="ATTACK",L2960="FINTA"),"&lt;TECNICA&gt;",UPPER(anotacoes!I2960))</f>
        <v>DEFENSIVE POSITION</v>
      </c>
      <c r="N2960" t="str">
        <f>IF(OR(L2960="ATTACK",L2960="FINTA"),UPPER(anotacoes!I2960),"")</f>
        <v/>
      </c>
      <c r="O2960" s="6" t="str">
        <f>IF(anotacoes!N2960=0,"",anotacoes!N2960)</f>
        <v/>
      </c>
      <c r="P2960" t="str">
        <f>IF(anotacoes!M2960=0,"",UPPER(anotacoes!M2960))</f>
        <v/>
      </c>
      <c r="Q2960" t="str">
        <f t="shared" si="93"/>
        <v>INSERT INTO CONVERSAO_LUTA_ACAO (cd_conversao, id_luta, sequencia, momento_inicio, momento_fim, quem_faz, quem_sofre, acao_tipo, acao, tecnica, direcao, pontuacao) VALUES (1, 44, 98, TRIM(' 00:10:29,393'), TRIM(' 00:10:32,097'), 'GUILHEIRO', 'BISCHOF', 'GROUNDWORK COMBAT', 'DEFENSIVE POSITION', NULL, NULL, NULL)</v>
      </c>
      <c r="R2960" t="s">
        <v>10327</v>
      </c>
    </row>
    <row r="2961" spans="1:18" hidden="1" x14ac:dyDescent="0.25">
      <c r="A2961" s="7">
        <f>anotacoes!D2961</f>
        <v>40559</v>
      </c>
      <c r="B2961" t="str">
        <f>anotacoes!C2961</f>
        <v>WORLD MASTERS BAKU 2011</v>
      </c>
      <c r="C2961" t="str">
        <f>anotacoes!E2961</f>
        <v>GUILHEIRO</v>
      </c>
      <c r="D2961" t="str">
        <f>anotacoes!F2961</f>
        <v>BISCHOF</v>
      </c>
      <c r="E2961" t="s">
        <v>10325</v>
      </c>
      <c r="F2961">
        <f>anotacoes!A2961</f>
        <v>44</v>
      </c>
      <c r="G2961">
        <f>anotacoes!B2961</f>
        <v>99</v>
      </c>
      <c r="H2961" t="str">
        <f>anotacoes!K2961</f>
        <v xml:space="preserve"> 00:10:32,299</v>
      </c>
      <c r="I2961" t="str">
        <f>anotacoes!L2961</f>
        <v xml:space="preserve"> 00:10:53,889</v>
      </c>
      <c r="J2961" t="str">
        <f>IF(L2961="PAUSE",E2961,IF(anotacoes!G2965=conversao_anotacoes!C2961,conversao_anotacoes!C2961,conversao_anotacoes!D2961))</f>
        <v>&lt;ARBITRO_DESCONHECIDO&gt;</v>
      </c>
      <c r="K2961" t="str">
        <f t="shared" si="92"/>
        <v/>
      </c>
      <c r="L2961" t="str">
        <f>UPPER(anotacoes!H2961)</f>
        <v>PAUSE</v>
      </c>
      <c r="M2961" t="str">
        <f>IF(OR(L2961="ATTACK",L2961="FINTA"),"&lt;TECNICA&gt;",UPPER(anotacoes!I2961))</f>
        <v>JUDOGI</v>
      </c>
      <c r="N2961" t="str">
        <f>IF(OR(L2961="ATTACK",L2961="FINTA"),UPPER(anotacoes!I2961),"")</f>
        <v/>
      </c>
      <c r="O2961" s="6" t="str">
        <f>IF(anotacoes!N2961=0,"",anotacoes!N2961)</f>
        <v/>
      </c>
      <c r="P2961" t="str">
        <f>IF(anotacoes!M2961=0,"",UPPER(anotacoes!M2961))</f>
        <v/>
      </c>
      <c r="Q2961" t="str">
        <f t="shared" si="93"/>
        <v>INSERT INTO CONVERSAO_LUTA_ACAO (cd_conversao, id_luta, sequencia, momento_inicio, momento_fim, quem_faz, quem_sofre, acao_tipo, acao, tecnica, direcao, pontuacao) VALUES (1, 44, 99, TRIM(' 00:10:32,299'), TRIM(' 00:10:53,889'), '&lt;ARBITRO_DESCONHECIDO&gt;', '', 'PAUSE', 'JUDOGI', NULL, NULL, NULL)</v>
      </c>
      <c r="R2961" t="s">
        <v>10327</v>
      </c>
    </row>
    <row r="2962" spans="1:18" hidden="1" x14ac:dyDescent="0.25">
      <c r="A2962" s="7">
        <f>anotacoes!D2962</f>
        <v>40559</v>
      </c>
      <c r="B2962" t="str">
        <f>anotacoes!C2962</f>
        <v>WORLD MASTERS BAKU 2011</v>
      </c>
      <c r="C2962" t="str">
        <f>anotacoes!E2962</f>
        <v>GUILHEIRO</v>
      </c>
      <c r="D2962" t="str">
        <f>anotacoes!F2962</f>
        <v>BISCHOF</v>
      </c>
      <c r="E2962" t="s">
        <v>10325</v>
      </c>
      <c r="F2962">
        <f>anotacoes!A2962</f>
        <v>44</v>
      </c>
      <c r="G2962">
        <f>anotacoes!B2962</f>
        <v>100</v>
      </c>
      <c r="H2962" t="str">
        <f>anotacoes!K2962</f>
        <v xml:space="preserve"> 00:10:53,889</v>
      </c>
      <c r="I2962" t="str">
        <f>anotacoes!L2962</f>
        <v xml:space="preserve"> 00:10:55,037</v>
      </c>
      <c r="J2962" t="str">
        <f>IF(L2962="PAUSE",E2962,IF(anotacoes!G2966=conversao_anotacoes!C2962,conversao_anotacoes!C2962,conversao_anotacoes!D2962))</f>
        <v>GUILHEIRO</v>
      </c>
      <c r="K2962" t="str">
        <f t="shared" si="92"/>
        <v>BISCHOF</v>
      </c>
      <c r="L2962" t="str">
        <f>UPPER(anotacoes!H2962)</f>
        <v>DISPLACEMENT</v>
      </c>
      <c r="M2962" t="str">
        <f>IF(OR(L2962="ATTACK",L2962="FINTA"),"&lt;TECNICA&gt;",UPPER(anotacoes!I2962))</f>
        <v>2-3 STEP HESITANT RIGHT</v>
      </c>
      <c r="N2962" t="str">
        <f>IF(OR(L2962="ATTACK",L2962="FINTA"),UPPER(anotacoes!I2962),"")</f>
        <v/>
      </c>
      <c r="O2962" s="6" t="str">
        <f>IF(anotacoes!N2962=0,"",anotacoes!N2962)</f>
        <v/>
      </c>
      <c r="P2962" t="str">
        <f>IF(anotacoes!M2962=0,"",UPPER(anotacoes!M2962))</f>
        <v/>
      </c>
      <c r="Q2962" t="str">
        <f t="shared" si="93"/>
        <v>INSERT INTO CONVERSAO_LUTA_ACAO (cd_conversao, id_luta, sequencia, momento_inicio, momento_fim, quem_faz, quem_sofre, acao_tipo, acao, tecnica, direcao, pontuacao) VALUES (1, 44, 100, TRIM(' 00:10:53,889'), TRIM(' 00:10:55,037'), 'GUILHEIRO', 'BISCHOF', 'DISPLACEMENT', '2-3 STEP HESITANT RIGHT', NULL, NULL, NULL)</v>
      </c>
      <c r="R2962" t="s">
        <v>10327</v>
      </c>
    </row>
    <row r="2963" spans="1:18" hidden="1" x14ac:dyDescent="0.25">
      <c r="A2963" s="7">
        <f>anotacoes!D2963</f>
        <v>40559</v>
      </c>
      <c r="B2963" t="str">
        <f>anotacoes!C2963</f>
        <v>WORLD MASTERS BAKU 2011</v>
      </c>
      <c r="C2963" t="str">
        <f>anotacoes!E2963</f>
        <v>GUILHEIRO</v>
      </c>
      <c r="D2963" t="str">
        <f>anotacoes!F2963</f>
        <v>BISCHOF</v>
      </c>
      <c r="E2963" t="s">
        <v>10325</v>
      </c>
      <c r="F2963">
        <f>anotacoes!A2963</f>
        <v>44</v>
      </c>
      <c r="G2963">
        <f>anotacoes!B2963</f>
        <v>101</v>
      </c>
      <c r="H2963" t="str">
        <f>anotacoes!K2963</f>
        <v xml:space="preserve"> 00:10:55,037</v>
      </c>
      <c r="I2963" t="str">
        <f>anotacoes!L2963</f>
        <v xml:space="preserve"> 00:11:48,998</v>
      </c>
      <c r="J2963" t="str">
        <f>IF(L2963="PAUSE",E2963,IF(anotacoes!G2967=conversao_anotacoes!C2963,conversao_anotacoes!C2963,conversao_anotacoes!D2963))</f>
        <v>GUILHEIRO</v>
      </c>
      <c r="K2963" t="str">
        <f t="shared" si="92"/>
        <v>BISCHOF</v>
      </c>
      <c r="L2963" t="str">
        <f>UPPER(anotacoes!H2963)</f>
        <v>GRIP TIME</v>
      </c>
      <c r="M2963" t="str">
        <f>IF(OR(L2963="ATTACK",L2963="FINTA"),"&lt;TECNICA&gt;",UPPER(anotacoes!I2963))</f>
        <v>LEFT COLLAR</v>
      </c>
      <c r="N2963" t="str">
        <f>IF(OR(L2963="ATTACK",L2963="FINTA"),UPPER(anotacoes!I2963),"")</f>
        <v/>
      </c>
      <c r="O2963" s="6" t="str">
        <f>IF(anotacoes!N2963=0,"",anotacoes!N2963)</f>
        <v/>
      </c>
      <c r="P2963" t="str">
        <f>IF(anotacoes!M2963=0,"",UPPER(anotacoes!M2963))</f>
        <v/>
      </c>
      <c r="Q2963" t="str">
        <f t="shared" si="93"/>
        <v>INSERT INTO CONVERSAO_LUTA_ACAO (cd_conversao, id_luta, sequencia, momento_inicio, momento_fim, quem_faz, quem_sofre, acao_tipo, acao, tecnica, direcao, pontuacao) VALUES (1, 44, 101, TRIM(' 00:10:55,037'), TRIM(' 00:11:48,998'), 'GUILHEIRO', 'BISCHOF', 'GRIP TIME', 'LEFT COLLAR', NULL, NULL, NULL)</v>
      </c>
      <c r="R2963" t="s">
        <v>10327</v>
      </c>
    </row>
    <row r="2964" spans="1:18" hidden="1" x14ac:dyDescent="0.25">
      <c r="A2964" s="7">
        <f>anotacoes!D2964</f>
        <v>40559</v>
      </c>
      <c r="B2964" t="str">
        <f>anotacoes!C2964</f>
        <v>WORLD MASTERS BAKU 2011</v>
      </c>
      <c r="C2964" t="str">
        <f>anotacoes!E2964</f>
        <v>GUILHEIRO</v>
      </c>
      <c r="D2964" t="str">
        <f>anotacoes!F2964</f>
        <v>BISCHOF</v>
      </c>
      <c r="E2964" t="s">
        <v>10325</v>
      </c>
      <c r="F2964">
        <f>anotacoes!A2964</f>
        <v>44</v>
      </c>
      <c r="G2964">
        <f>anotacoes!B2964</f>
        <v>102</v>
      </c>
      <c r="H2964" t="str">
        <f>anotacoes!K2964</f>
        <v xml:space="preserve"> 00:11:48,998</v>
      </c>
      <c r="I2964" t="str">
        <f>anotacoes!L2964</f>
        <v xml:space="preserve"> 00:11:51,909</v>
      </c>
      <c r="J2964" t="str">
        <f>IF(L2964="PAUSE",E2964,IF(anotacoes!G2968=conversao_anotacoes!C2964,conversao_anotacoes!C2964,conversao_anotacoes!D2964))</f>
        <v>GUILHEIRO</v>
      </c>
      <c r="K2964" t="str">
        <f t="shared" si="92"/>
        <v>BISCHOF</v>
      </c>
      <c r="L2964" t="str">
        <f>UPPER(anotacoes!H2964)</f>
        <v>GRIP TIME</v>
      </c>
      <c r="M2964" t="str">
        <f>IF(OR(L2964="ATTACK",L2964="FINTA"),"&lt;TECNICA&gt;",UPPER(anotacoes!I2964))</f>
        <v>LEFT COLLAR RIGHT SLEEVE</v>
      </c>
      <c r="N2964" t="str">
        <f>IF(OR(L2964="ATTACK",L2964="FINTA"),UPPER(anotacoes!I2964),"")</f>
        <v/>
      </c>
      <c r="O2964" s="6" t="str">
        <f>IF(anotacoes!N2964=0,"",anotacoes!N2964)</f>
        <v/>
      </c>
      <c r="P2964" t="str">
        <f>IF(anotacoes!M2964=0,"",UPPER(anotacoes!M2964))</f>
        <v/>
      </c>
      <c r="Q2964" t="str">
        <f t="shared" si="93"/>
        <v>INSERT INTO CONVERSAO_LUTA_ACAO (cd_conversao, id_luta, sequencia, momento_inicio, momento_fim, quem_faz, quem_sofre, acao_tipo, acao, tecnica, direcao, pontuacao) VALUES (1, 44, 102, TRIM(' 00:11:48,998'), TRIM(' 00:11:51,909'), 'GUILHEIRO', 'BISCHOF', 'GRIP TIME', 'LEFT COLLAR RIGHT SLEEVE', NULL, NULL, NULL)</v>
      </c>
      <c r="R2964" t="s">
        <v>10327</v>
      </c>
    </row>
    <row r="2965" spans="1:18" hidden="1" x14ac:dyDescent="0.25">
      <c r="A2965" s="7">
        <f>anotacoes!D2965</f>
        <v>40559</v>
      </c>
      <c r="B2965" t="str">
        <f>anotacoes!C2965</f>
        <v>WORLD MASTERS BAKU 2011</v>
      </c>
      <c r="C2965" t="str">
        <f>anotacoes!E2965</f>
        <v>GUILHEIRO</v>
      </c>
      <c r="D2965" t="str">
        <f>anotacoes!F2965</f>
        <v>BISCHOF</v>
      </c>
      <c r="E2965" t="s">
        <v>10325</v>
      </c>
      <c r="F2965">
        <f>anotacoes!A2965</f>
        <v>44</v>
      </c>
      <c r="G2965">
        <f>anotacoes!B2965</f>
        <v>103</v>
      </c>
      <c r="H2965" t="str">
        <f>anotacoes!K2965</f>
        <v xml:space="preserve"> 00:11:52,097</v>
      </c>
      <c r="I2965" t="str">
        <f>anotacoes!L2965</f>
        <v xml:space="preserve"> 00:11:56,702</v>
      </c>
      <c r="J2965" t="str">
        <f>IF(L2965="PAUSE",E2965,IF(anotacoes!G2969=conversao_anotacoes!C2965,conversao_anotacoes!C2965,conversao_anotacoes!D2965))</f>
        <v>&lt;ARBITRO_DESCONHECIDO&gt;</v>
      </c>
      <c r="K2965" t="str">
        <f t="shared" si="92"/>
        <v/>
      </c>
      <c r="L2965" t="str">
        <f>UPPER(anotacoes!H2965)</f>
        <v>PAUSE</v>
      </c>
      <c r="M2965" t="str">
        <f>IF(OR(L2965="ATTACK",L2965="FINTA"),"&lt;TECNICA&gt;",UPPER(anotacoes!I2965))</f>
        <v>&lt;NAO_CLASSIFICADO&gt;</v>
      </c>
      <c r="N2965" t="str">
        <f>IF(OR(L2965="ATTACK",L2965="FINTA"),UPPER(anotacoes!I2965),"")</f>
        <v/>
      </c>
      <c r="O2965" s="6" t="str">
        <f>IF(anotacoes!N2965=0,"",anotacoes!N2965)</f>
        <v/>
      </c>
      <c r="P2965" t="str">
        <f>IF(anotacoes!M2965=0,"",UPPER(anotacoes!M2965))</f>
        <v/>
      </c>
      <c r="Q2965" t="str">
        <f t="shared" si="93"/>
        <v>INSERT INTO CONVERSAO_LUTA_ACAO (cd_conversao, id_luta, sequencia, momento_inicio, momento_fim, quem_faz, quem_sofre, acao_tipo, acao, tecnica, direcao, pontuacao) VALUES (1, 44, 103, TRIM(' 00:11:52,097'), TRIM(' 00:11:56,702'), '&lt;ARBITRO_DESCONHECIDO&gt;', '', 'PAUSE', '&lt;NAO_CLASSIFICADO&gt;', NULL, NULL, NULL)</v>
      </c>
      <c r="R2965" t="s">
        <v>10327</v>
      </c>
    </row>
    <row r="2966" spans="1:18" hidden="1" x14ac:dyDescent="0.25">
      <c r="A2966" s="7">
        <f>anotacoes!D2966</f>
        <v>40559</v>
      </c>
      <c r="B2966" t="str">
        <f>anotacoes!C2966</f>
        <v>WORLD MASTERS BAKU 2011</v>
      </c>
      <c r="C2966" t="str">
        <f>anotacoes!E2966</f>
        <v>GUILHEIRO</v>
      </c>
      <c r="D2966" t="str">
        <f>anotacoes!F2966</f>
        <v>BISCHOF</v>
      </c>
      <c r="E2966" t="s">
        <v>10325</v>
      </c>
      <c r="F2966">
        <f>anotacoes!A2966</f>
        <v>44</v>
      </c>
      <c r="G2966">
        <f>anotacoes!B2966</f>
        <v>104</v>
      </c>
      <c r="H2966" t="str">
        <f>anotacoes!K2966</f>
        <v xml:space="preserve"> 00:11:56,869</v>
      </c>
      <c r="I2966" t="str">
        <f>anotacoes!L2966</f>
        <v xml:space="preserve"> 00:11:58,241</v>
      </c>
      <c r="J2966" t="str">
        <f>IF(L2966="PAUSE",E2966,IF(anotacoes!G2970=conversao_anotacoes!C2966,conversao_anotacoes!C2966,conversao_anotacoes!D2966))</f>
        <v>GUILHEIRO</v>
      </c>
      <c r="K2966" t="str">
        <f t="shared" si="92"/>
        <v>BISCHOF</v>
      </c>
      <c r="L2966" t="str">
        <f>UPPER(anotacoes!H2966)</f>
        <v>DISPLACEMENT</v>
      </c>
      <c r="M2966" t="str">
        <f>IF(OR(L2966="ATTACK",L2966="FINTA"),"&lt;TECNICA&gt;",UPPER(anotacoes!I2966))</f>
        <v>TRY TO GRIP WITH CONTACT</v>
      </c>
      <c r="N2966" t="str">
        <f>IF(OR(L2966="ATTACK",L2966="FINTA"),UPPER(anotacoes!I2966),"")</f>
        <v/>
      </c>
      <c r="O2966" s="6" t="str">
        <f>IF(anotacoes!N2966=0,"",anotacoes!N2966)</f>
        <v/>
      </c>
      <c r="P2966" t="str">
        <f>IF(anotacoes!M2966=0,"",UPPER(anotacoes!M2966))</f>
        <v/>
      </c>
      <c r="Q2966" t="str">
        <f t="shared" si="93"/>
        <v>INSERT INTO CONVERSAO_LUTA_ACAO (cd_conversao, id_luta, sequencia, momento_inicio, momento_fim, quem_faz, quem_sofre, acao_tipo, acao, tecnica, direcao, pontuacao) VALUES (1, 44, 104, TRIM(' 00:11:56,869'), TRIM(' 00:11:58,241'), 'GUILHEIRO', 'BISCHOF', 'DISPLACEMENT', 'TRY TO GRIP WITH CONTACT', NULL, NULL, NULL)</v>
      </c>
      <c r="R2966" t="s">
        <v>10327</v>
      </c>
    </row>
    <row r="2967" spans="1:18" hidden="1" x14ac:dyDescent="0.25">
      <c r="A2967" s="7">
        <f>anotacoes!D2967</f>
        <v>40559</v>
      </c>
      <c r="B2967" t="str">
        <f>anotacoes!C2967</f>
        <v>WORLD MASTERS BAKU 2011</v>
      </c>
      <c r="C2967" t="str">
        <f>anotacoes!E2967</f>
        <v>GUILHEIRO</v>
      </c>
      <c r="D2967" t="str">
        <f>anotacoes!F2967</f>
        <v>BISCHOF</v>
      </c>
      <c r="E2967" t="s">
        <v>10325</v>
      </c>
      <c r="F2967">
        <f>anotacoes!A2967</f>
        <v>44</v>
      </c>
      <c r="G2967">
        <f>anotacoes!B2967</f>
        <v>105</v>
      </c>
      <c r="H2967" t="str">
        <f>anotacoes!K2967</f>
        <v xml:space="preserve"> 00:11:58,241</v>
      </c>
      <c r="I2967" t="str">
        <f>anotacoes!L2967</f>
        <v xml:space="preserve"> 00:12:00,772</v>
      </c>
      <c r="J2967" t="str">
        <f>IF(L2967="PAUSE",E2967,IF(anotacoes!G2971=conversao_anotacoes!C2967,conversao_anotacoes!C2967,conversao_anotacoes!D2967))</f>
        <v>BISCHOF</v>
      </c>
      <c r="K2967" t="str">
        <f t="shared" si="92"/>
        <v>GUILHEIRO</v>
      </c>
      <c r="L2967" t="str">
        <f>UPPER(anotacoes!H2967)</f>
        <v>GRIP TIME</v>
      </c>
      <c r="M2967" t="str">
        <f>IF(OR(L2967="ATTACK",L2967="FINTA"),"&lt;TECNICA&gt;",UPPER(anotacoes!I2967))</f>
        <v>LEFT COLLAR</v>
      </c>
      <c r="N2967" t="str">
        <f>IF(OR(L2967="ATTACK",L2967="FINTA"),UPPER(anotacoes!I2967),"")</f>
        <v/>
      </c>
      <c r="O2967" s="6" t="str">
        <f>IF(anotacoes!N2967=0,"",anotacoes!N2967)</f>
        <v/>
      </c>
      <c r="P2967" t="str">
        <f>IF(anotacoes!M2967=0,"",UPPER(anotacoes!M2967))</f>
        <v/>
      </c>
      <c r="Q2967" t="str">
        <f t="shared" si="93"/>
        <v>INSERT INTO CONVERSAO_LUTA_ACAO (cd_conversao, id_luta, sequencia, momento_inicio, momento_fim, quem_faz, quem_sofre, acao_tipo, acao, tecnica, direcao, pontuacao) VALUES (1, 44, 105, TRIM(' 00:11:58,241'), TRIM(' 00:12:00,772'), 'BISCHOF', 'GUILHEIRO', 'GRIP TIME', 'LEFT COLLAR', NULL, NULL, NULL)</v>
      </c>
      <c r="R2967" t="s">
        <v>10327</v>
      </c>
    </row>
    <row r="2968" spans="1:18" hidden="1" x14ac:dyDescent="0.25">
      <c r="A2968" s="7">
        <f>anotacoes!D2968</f>
        <v>40559</v>
      </c>
      <c r="B2968" t="str">
        <f>anotacoes!C2968</f>
        <v>WORLD MASTERS BAKU 2011</v>
      </c>
      <c r="C2968" t="str">
        <f>anotacoes!E2968</f>
        <v>GUILHEIRO</v>
      </c>
      <c r="D2968" t="str">
        <f>anotacoes!F2968</f>
        <v>BISCHOF</v>
      </c>
      <c r="E2968" t="s">
        <v>10325</v>
      </c>
      <c r="F2968">
        <f>anotacoes!A2968</f>
        <v>44</v>
      </c>
      <c r="G2968">
        <f>anotacoes!B2968</f>
        <v>106</v>
      </c>
      <c r="H2968" t="str">
        <f>anotacoes!K2968</f>
        <v xml:space="preserve"> 00:12:00,772</v>
      </c>
      <c r="I2968" t="str">
        <f>anotacoes!L2968</f>
        <v xml:space="preserve"> 00:12:03,080</v>
      </c>
      <c r="J2968" t="str">
        <f>IF(L2968="PAUSE",E2968,IF(anotacoes!G2972=conversao_anotacoes!C2968,conversao_anotacoes!C2968,conversao_anotacoes!D2968))</f>
        <v>GUILHEIRO</v>
      </c>
      <c r="K2968" t="str">
        <f t="shared" si="92"/>
        <v>BISCHOF</v>
      </c>
      <c r="L2968" t="str">
        <f>UPPER(anotacoes!H2968)</f>
        <v>TRANSITION</v>
      </c>
      <c r="M2968" t="str">
        <f>IF(OR(L2968="ATTACK",L2968="FINTA"),"&lt;TECNICA&gt;",UPPER(anotacoes!I2968))</f>
        <v>&lt;NAO_CLASSIFICADO&gt;</v>
      </c>
      <c r="N2968" t="str">
        <f>IF(OR(L2968="ATTACK",L2968="FINTA"),UPPER(anotacoes!I2968),"")</f>
        <v/>
      </c>
      <c r="O2968" s="6" t="str">
        <f>IF(anotacoes!N2968=0,"",anotacoes!N2968)</f>
        <v/>
      </c>
      <c r="P2968" t="str">
        <f>IF(anotacoes!M2968=0,"",UPPER(anotacoes!M2968))</f>
        <v/>
      </c>
      <c r="Q2968" t="str">
        <f t="shared" si="93"/>
        <v>INSERT INTO CONVERSAO_LUTA_ACAO (cd_conversao, id_luta, sequencia, momento_inicio, momento_fim, quem_faz, quem_sofre, acao_tipo, acao, tecnica, direcao, pontuacao) VALUES (1, 44, 106, TRIM(' 00:12:00,772'), TRIM(' 00:12:03,080'), 'GUILHEIRO', 'BISCHOF', 'TRANSITION', '&lt;NAO_CLASSIFICADO&gt;', NULL, NULL, NULL)</v>
      </c>
      <c r="R2968" t="s">
        <v>10327</v>
      </c>
    </row>
    <row r="2969" spans="1:18" hidden="1" x14ac:dyDescent="0.25">
      <c r="A2969" s="7">
        <f>anotacoes!D2969</f>
        <v>40559</v>
      </c>
      <c r="B2969" t="str">
        <f>anotacoes!C2969</f>
        <v>WORLD MASTERS BAKU 2011</v>
      </c>
      <c r="C2969" t="str">
        <f>anotacoes!E2969</f>
        <v>GUILHEIRO</v>
      </c>
      <c r="D2969" t="str">
        <f>anotacoes!F2969</f>
        <v>BISCHOF</v>
      </c>
      <c r="E2969" t="s">
        <v>10325</v>
      </c>
      <c r="F2969">
        <f>anotacoes!A2969</f>
        <v>44</v>
      </c>
      <c r="G2969">
        <f>anotacoes!B2969</f>
        <v>107</v>
      </c>
      <c r="H2969" t="str">
        <f>anotacoes!K2969</f>
        <v xml:space="preserve"> 00:12:03,264</v>
      </c>
      <c r="I2969" t="str">
        <f>anotacoes!L2969</f>
        <v xml:space="preserve"> 00:12:36,799</v>
      </c>
      <c r="J2969" t="str">
        <f>IF(L2969="PAUSE",E2969,IF(anotacoes!G2973=conversao_anotacoes!C2969,conversao_anotacoes!C2969,conversao_anotacoes!D2969))</f>
        <v>&lt;ARBITRO_DESCONHECIDO&gt;</v>
      </c>
      <c r="K2969" t="str">
        <f t="shared" si="92"/>
        <v/>
      </c>
      <c r="L2969" t="str">
        <f>UPPER(anotacoes!H2969)</f>
        <v>PAUSE</v>
      </c>
      <c r="M2969" t="str">
        <f>IF(OR(L2969="ATTACK",L2969="FINTA"),"&lt;TECNICA&gt;",UPPER(anotacoes!I2969))</f>
        <v>SCORE WITH SHIDO</v>
      </c>
      <c r="N2969" t="str">
        <f>IF(OR(L2969="ATTACK",L2969="FINTA"),UPPER(anotacoes!I2969),"")</f>
        <v/>
      </c>
      <c r="O2969" s="6" t="str">
        <f>IF(anotacoes!N2969=0,"",anotacoes!N2969)</f>
        <v/>
      </c>
      <c r="P2969" t="str">
        <f>IF(anotacoes!M2969=0,"",UPPER(anotacoes!M2969))</f>
        <v/>
      </c>
      <c r="Q2969" t="str">
        <f t="shared" si="93"/>
        <v>INSERT INTO CONVERSAO_LUTA_ACAO (cd_conversao, id_luta, sequencia, momento_inicio, momento_fim, quem_faz, quem_sofre, acao_tipo, acao, tecnica, direcao, pontuacao) VALUES (1, 44, 107, TRIM(' 00:12:03,264'), TRIM(' 00:12:36,799'), '&lt;ARBITRO_DESCONHECIDO&gt;', '', 'PAUSE', 'SCORE WITH SHIDO', NULL, NULL, NULL)</v>
      </c>
      <c r="R2969" t="s">
        <v>10327</v>
      </c>
    </row>
    <row r="2970" spans="1:18" hidden="1" x14ac:dyDescent="0.25">
      <c r="A2970" s="7">
        <f>anotacoes!D2970</f>
        <v>40559</v>
      </c>
      <c r="B2970" t="str">
        <f>anotacoes!C2970</f>
        <v>WORLD MASTERS BAKU 2011</v>
      </c>
      <c r="C2970" t="str">
        <f>anotacoes!E2970</f>
        <v>GUILHEIRO</v>
      </c>
      <c r="D2970" t="str">
        <f>anotacoes!F2970</f>
        <v>BISCHOF</v>
      </c>
      <c r="E2970" t="s">
        <v>10325</v>
      </c>
      <c r="F2970">
        <f>anotacoes!A2970</f>
        <v>44</v>
      </c>
      <c r="G2970">
        <f>anotacoes!B2970</f>
        <v>108</v>
      </c>
      <c r="H2970" t="str">
        <f>anotacoes!K2970</f>
        <v xml:space="preserve"> 00:12:36,799</v>
      </c>
      <c r="I2970" t="str">
        <f>anotacoes!L2970</f>
        <v xml:space="preserve"> 00:12:37,689</v>
      </c>
      <c r="J2970" t="str">
        <f>IF(L2970="PAUSE",E2970,IF(anotacoes!G2974=conversao_anotacoes!C2970,conversao_anotacoes!C2970,conversao_anotacoes!D2970))</f>
        <v>&lt;ARBITRO_DESCONHECIDO&gt;</v>
      </c>
      <c r="K2970" t="str">
        <f t="shared" si="92"/>
        <v/>
      </c>
      <c r="L2970" t="str">
        <f>UPPER(anotacoes!H2970)</f>
        <v>PAUSE</v>
      </c>
      <c r="M2970" t="str">
        <f>IF(OR(L2970="ATTACK",L2970="FINTA"),"&lt;TECNICA&gt;",UPPER(anotacoes!I2970))</f>
        <v>&lt;NAO_CLASSIFICADO&gt;</v>
      </c>
      <c r="N2970" t="str">
        <f>IF(OR(L2970="ATTACK",L2970="FINTA"),UPPER(anotacoes!I2970),"")</f>
        <v/>
      </c>
      <c r="O2970" s="6" t="str">
        <f>IF(anotacoes!N2970=0,"",anotacoes!N2970)</f>
        <v/>
      </c>
      <c r="P2970" t="str">
        <f>IF(anotacoes!M2970=0,"",UPPER(anotacoes!M2970))</f>
        <v/>
      </c>
      <c r="Q2970" t="str">
        <f t="shared" si="93"/>
        <v>INSERT INTO CONVERSAO_LUTA_ACAO (cd_conversao, id_luta, sequencia, momento_inicio, momento_fim, quem_faz, quem_sofre, acao_tipo, acao, tecnica, direcao, pontuacao) VALUES (1, 44, 108, TRIM(' 00:12:36,799'), TRIM(' 00:12:37,689'), '&lt;ARBITRO_DESCONHECIDO&gt;', '', 'PAUSE', '&lt;NAO_CLASSIFICADO&gt;', NULL, NULL, NULL)</v>
      </c>
      <c r="R2970" t="s">
        <v>10327</v>
      </c>
    </row>
    <row r="2971" spans="1:18" hidden="1" x14ac:dyDescent="0.25">
      <c r="A2971" s="7">
        <f>anotacoes!D2971</f>
        <v>40780</v>
      </c>
      <c r="B2971" t="str">
        <f>anotacoes!C2971</f>
        <v>WORLD CHAMPIONSHIPS PARIS 2011</v>
      </c>
      <c r="C2971" t="str">
        <f>anotacoes!E2971</f>
        <v>GUILHEIRO</v>
      </c>
      <c r="D2971" t="str">
        <f>anotacoes!F2971</f>
        <v>RAJABLI</v>
      </c>
      <c r="E2971" t="s">
        <v>10325</v>
      </c>
      <c r="F2971">
        <f>anotacoes!A2971</f>
        <v>45</v>
      </c>
      <c r="G2971">
        <f>anotacoes!B2971</f>
        <v>1</v>
      </c>
      <c r="H2971" t="str">
        <f>anotacoes!K2971</f>
        <v xml:space="preserve"> 00:00:30,784</v>
      </c>
      <c r="I2971" t="str">
        <f>anotacoes!L2971</f>
        <v xml:space="preserve"> 00:00:34,365</v>
      </c>
      <c r="J2971" t="str">
        <f>IF(L2971="PAUSE",E2971,IF(anotacoes!G2975=conversao_anotacoes!C2971,conversao_anotacoes!C2971,conversao_anotacoes!D2971))</f>
        <v>GUILHEIRO</v>
      </c>
      <c r="K2971" t="str">
        <f t="shared" si="92"/>
        <v>RAJABLI</v>
      </c>
      <c r="L2971" t="str">
        <f>UPPER(anotacoes!H2971)</f>
        <v>DISPLACEMENT</v>
      </c>
      <c r="M2971" t="str">
        <f>IF(OR(L2971="ATTACK",L2971="FINTA"),"&lt;TECNICA&gt;",UPPER(anotacoes!I2971))</f>
        <v>CIRCULAR LEFT</v>
      </c>
      <c r="N2971" t="str">
        <f>IF(OR(L2971="ATTACK",L2971="FINTA"),UPPER(anotacoes!I2971),"")</f>
        <v/>
      </c>
      <c r="O2971" s="6" t="str">
        <f>IF(anotacoes!N2971=0,"",anotacoes!N2971)</f>
        <v/>
      </c>
      <c r="P2971" t="str">
        <f>IF(anotacoes!M2971=0,"",UPPER(anotacoes!M2971))</f>
        <v/>
      </c>
      <c r="Q2971" t="str">
        <f t="shared" si="93"/>
        <v>INSERT INTO CONVERSAO_LUTA_ACAO (cd_conversao, id_luta, sequencia, momento_inicio, momento_fim, quem_faz, quem_sofre, acao_tipo, acao, tecnica, direcao, pontuacao) VALUES (1, 45, 1, TRIM(' 00:00:30,784'), TRIM(' 00:00:34,365'), 'GUILHEIRO', 'RAJABLI', 'DISPLACEMENT', 'CIRCULAR LEFT', NULL, NULL, NULL)</v>
      </c>
      <c r="R2971" t="s">
        <v>10327</v>
      </c>
    </row>
    <row r="2972" spans="1:18" hidden="1" x14ac:dyDescent="0.25">
      <c r="A2972" s="7">
        <f>anotacoes!D2972</f>
        <v>40780</v>
      </c>
      <c r="B2972" t="str">
        <f>anotacoes!C2972</f>
        <v>WORLD CHAMPIONSHIPS PARIS 2011</v>
      </c>
      <c r="C2972" t="str">
        <f>anotacoes!E2972</f>
        <v>GUILHEIRO</v>
      </c>
      <c r="D2972" t="str">
        <f>anotacoes!F2972</f>
        <v>RAJABLI</v>
      </c>
      <c r="E2972" t="s">
        <v>10325</v>
      </c>
      <c r="F2972">
        <f>anotacoes!A2972</f>
        <v>45</v>
      </c>
      <c r="G2972">
        <f>anotacoes!B2972</f>
        <v>2</v>
      </c>
      <c r="H2972" t="str">
        <f>anotacoes!K2972</f>
        <v xml:space="preserve"> 00:00:34,365</v>
      </c>
      <c r="I2972" t="str">
        <f>anotacoes!L2972</f>
        <v xml:space="preserve"> 00:00:35,061</v>
      </c>
      <c r="J2972" t="str">
        <f>IF(L2972="PAUSE",E2972,IF(anotacoes!G2976=conversao_anotacoes!C2972,conversao_anotacoes!C2972,conversao_anotacoes!D2972))</f>
        <v>GUILHEIRO</v>
      </c>
      <c r="K2972" t="str">
        <f t="shared" si="92"/>
        <v>RAJABLI</v>
      </c>
      <c r="L2972" t="str">
        <f>UPPER(anotacoes!H2972)</f>
        <v>DISPLACEMENT</v>
      </c>
      <c r="M2972" t="str">
        <f>IF(OR(L2972="ATTACK",L2972="FINTA"),"&lt;TECNICA&gt;",UPPER(anotacoes!I2972))</f>
        <v>2-3 STEP HESITANT LEFT</v>
      </c>
      <c r="N2972" t="str">
        <f>IF(OR(L2972="ATTACK",L2972="FINTA"),UPPER(anotacoes!I2972),"")</f>
        <v/>
      </c>
      <c r="O2972" s="6" t="str">
        <f>IF(anotacoes!N2972=0,"",anotacoes!N2972)</f>
        <v/>
      </c>
      <c r="P2972" t="str">
        <f>IF(anotacoes!M2972=0,"",UPPER(anotacoes!M2972))</f>
        <v/>
      </c>
      <c r="Q2972" t="str">
        <f t="shared" si="93"/>
        <v>INSERT INTO CONVERSAO_LUTA_ACAO (cd_conversao, id_luta, sequencia, momento_inicio, momento_fim, quem_faz, quem_sofre, acao_tipo, acao, tecnica, direcao, pontuacao) VALUES (1, 45, 2, TRIM(' 00:00:34,365'), TRIM(' 00:00:35,061'), 'GUILHEIRO', 'RAJABLI', 'DISPLACEMENT', '2-3 STEP HESITANT LEFT', NULL, NULL, NULL)</v>
      </c>
      <c r="R2972" t="s">
        <v>10327</v>
      </c>
    </row>
    <row r="2973" spans="1:18" hidden="1" x14ac:dyDescent="0.25">
      <c r="A2973" s="7">
        <f>anotacoes!D2973</f>
        <v>40780</v>
      </c>
      <c r="B2973" t="str">
        <f>anotacoes!C2973</f>
        <v>WORLD CHAMPIONSHIPS PARIS 2011</v>
      </c>
      <c r="C2973" t="str">
        <f>anotacoes!E2973</f>
        <v>GUILHEIRO</v>
      </c>
      <c r="D2973" t="str">
        <f>anotacoes!F2973</f>
        <v>RAJABLI</v>
      </c>
      <c r="E2973" t="s">
        <v>10325</v>
      </c>
      <c r="F2973">
        <f>anotacoes!A2973</f>
        <v>45</v>
      </c>
      <c r="G2973">
        <f>anotacoes!B2973</f>
        <v>3</v>
      </c>
      <c r="H2973" t="str">
        <f>anotacoes!K2973</f>
        <v xml:space="preserve"> 00:00:35,061</v>
      </c>
      <c r="I2973" t="str">
        <f>anotacoes!L2973</f>
        <v xml:space="preserve"> 00:00:35,950</v>
      </c>
      <c r="J2973" t="str">
        <f>IF(L2973="PAUSE",E2973,IF(anotacoes!G2977=conversao_anotacoes!C2973,conversao_anotacoes!C2973,conversao_anotacoes!D2973))</f>
        <v>GUILHEIRO</v>
      </c>
      <c r="K2973" t="str">
        <f t="shared" si="92"/>
        <v>RAJABLI</v>
      </c>
      <c r="L2973" t="str">
        <f>UPPER(anotacoes!H2973)</f>
        <v>GRIP TIME</v>
      </c>
      <c r="M2973" t="str">
        <f>IF(OR(L2973="ATTACK",L2973="FINTA"),"&lt;TECNICA&gt;",UPPER(anotacoes!I2973))</f>
        <v>LEFT COLLAR RIGHT SLEEVE</v>
      </c>
      <c r="N2973" t="str">
        <f>IF(OR(L2973="ATTACK",L2973="FINTA"),UPPER(anotacoes!I2973),"")</f>
        <v/>
      </c>
      <c r="O2973" s="6" t="str">
        <f>IF(anotacoes!N2973=0,"",anotacoes!N2973)</f>
        <v/>
      </c>
      <c r="P2973" t="str">
        <f>IF(anotacoes!M2973=0,"",UPPER(anotacoes!M2973))</f>
        <v/>
      </c>
      <c r="Q2973" t="str">
        <f t="shared" si="93"/>
        <v>INSERT INTO CONVERSAO_LUTA_ACAO (cd_conversao, id_luta, sequencia, momento_inicio, momento_fim, quem_faz, quem_sofre, acao_tipo, acao, tecnica, direcao, pontuacao) VALUES (1, 45, 3, TRIM(' 00:00:35,061'), TRIM(' 00:00:35,950'), 'GUILHEIRO', 'RAJABLI', 'GRIP TIME', 'LEFT COLLAR RIGHT SLEEVE', NULL, NULL, NULL)</v>
      </c>
      <c r="R2973" t="s">
        <v>10327</v>
      </c>
    </row>
    <row r="2974" spans="1:18" hidden="1" x14ac:dyDescent="0.25">
      <c r="A2974" s="7">
        <f>anotacoes!D2974</f>
        <v>40780</v>
      </c>
      <c r="B2974" t="str">
        <f>anotacoes!C2974</f>
        <v>WORLD CHAMPIONSHIPS PARIS 2011</v>
      </c>
      <c r="C2974" t="str">
        <f>anotacoes!E2974</f>
        <v>GUILHEIRO</v>
      </c>
      <c r="D2974" t="str">
        <f>anotacoes!F2974</f>
        <v>RAJABLI</v>
      </c>
      <c r="E2974" t="s">
        <v>10325</v>
      </c>
      <c r="F2974">
        <f>anotacoes!A2974</f>
        <v>45</v>
      </c>
      <c r="G2974">
        <f>anotacoes!B2974</f>
        <v>4</v>
      </c>
      <c r="H2974" t="str">
        <f>anotacoes!K2974</f>
        <v xml:space="preserve"> 00:00:35,950</v>
      </c>
      <c r="I2974" t="str">
        <f>anotacoes!L2974</f>
        <v xml:space="preserve"> 00:00:38,673</v>
      </c>
      <c r="J2974" t="str">
        <f>IF(L2974="PAUSE",E2974,IF(anotacoes!G2978=conversao_anotacoes!C2974,conversao_anotacoes!C2974,conversao_anotacoes!D2974))</f>
        <v>GUILHEIRO</v>
      </c>
      <c r="K2974" t="str">
        <f t="shared" si="92"/>
        <v>RAJABLI</v>
      </c>
      <c r="L2974" t="str">
        <f>UPPER(anotacoes!H2974)</f>
        <v>DISPLACEMENT</v>
      </c>
      <c r="M2974" t="str">
        <f>IF(OR(L2974="ATTACK",L2974="FINTA"),"&lt;TECNICA&gt;",UPPER(anotacoes!I2974))</f>
        <v>2-3 STEP HESITANT LEFT</v>
      </c>
      <c r="N2974" t="str">
        <f>IF(OR(L2974="ATTACK",L2974="FINTA"),UPPER(anotacoes!I2974),"")</f>
        <v/>
      </c>
      <c r="O2974" s="6" t="str">
        <f>IF(anotacoes!N2974=0,"",anotacoes!N2974)</f>
        <v/>
      </c>
      <c r="P2974" t="str">
        <f>IF(anotacoes!M2974=0,"",UPPER(anotacoes!M2974))</f>
        <v/>
      </c>
      <c r="Q2974" t="str">
        <f t="shared" si="93"/>
        <v>INSERT INTO CONVERSAO_LUTA_ACAO (cd_conversao, id_luta, sequencia, momento_inicio, momento_fim, quem_faz, quem_sofre, acao_tipo, acao, tecnica, direcao, pontuacao) VALUES (1, 45, 4, TRIM(' 00:00:35,950'), TRIM(' 00:00:38,673'), 'GUILHEIRO', 'RAJABLI', 'DISPLACEMENT', '2-3 STEP HESITANT LEFT', NULL, NULL, NULL)</v>
      </c>
      <c r="R2974" t="s">
        <v>10327</v>
      </c>
    </row>
    <row r="2975" spans="1:18" hidden="1" x14ac:dyDescent="0.25">
      <c r="A2975" s="7">
        <f>anotacoes!D2975</f>
        <v>40780</v>
      </c>
      <c r="B2975" t="str">
        <f>anotacoes!C2975</f>
        <v>WORLD CHAMPIONSHIPS PARIS 2011</v>
      </c>
      <c r="C2975" t="str">
        <f>anotacoes!E2975</f>
        <v>GUILHEIRO</v>
      </c>
      <c r="D2975" t="str">
        <f>anotacoes!F2975</f>
        <v>RAJABLI</v>
      </c>
      <c r="E2975" t="s">
        <v>10325</v>
      </c>
      <c r="F2975">
        <f>anotacoes!A2975</f>
        <v>45</v>
      </c>
      <c r="G2975">
        <f>anotacoes!B2975</f>
        <v>5</v>
      </c>
      <c r="H2975" t="str">
        <f>anotacoes!K2975</f>
        <v xml:space="preserve"> 00:00:38,673</v>
      </c>
      <c r="I2975" t="str">
        <f>anotacoes!L2975</f>
        <v xml:space="preserve"> 00:00:40,574</v>
      </c>
      <c r="J2975" t="str">
        <f>IF(L2975="PAUSE",E2975,IF(anotacoes!G2979=conversao_anotacoes!C2975,conversao_anotacoes!C2975,conversao_anotacoes!D2975))</f>
        <v>GUILHEIRO</v>
      </c>
      <c r="K2975" t="str">
        <f t="shared" si="92"/>
        <v>RAJABLI</v>
      </c>
      <c r="L2975" t="str">
        <f>UPPER(anotacoes!H2975)</f>
        <v>DISPLACEMENT</v>
      </c>
      <c r="M2975" t="str">
        <f>IF(OR(L2975="ATTACK",L2975="FINTA"),"&lt;TECNICA&gt;",UPPER(anotacoes!I2975))</f>
        <v>TRY TO GRIP WITH CONTACT</v>
      </c>
      <c r="N2975" t="str">
        <f>IF(OR(L2975="ATTACK",L2975="FINTA"),UPPER(anotacoes!I2975),"")</f>
        <v/>
      </c>
      <c r="O2975" s="6" t="str">
        <f>IF(anotacoes!N2975=0,"",anotacoes!N2975)</f>
        <v/>
      </c>
      <c r="P2975" t="str">
        <f>IF(anotacoes!M2975=0,"",UPPER(anotacoes!M2975))</f>
        <v/>
      </c>
      <c r="Q2975" t="str">
        <f t="shared" si="93"/>
        <v>INSERT INTO CONVERSAO_LUTA_ACAO (cd_conversao, id_luta, sequencia, momento_inicio, momento_fim, quem_faz, quem_sofre, acao_tipo, acao, tecnica, direcao, pontuacao) VALUES (1, 45, 5, TRIM(' 00:00:38,673'), TRIM(' 00:00:40,574'), 'GUILHEIRO', 'RAJABLI', 'DISPLACEMENT', 'TRY TO GRIP WITH CONTACT', NULL, NULL, NULL)</v>
      </c>
      <c r="R2975" t="s">
        <v>10327</v>
      </c>
    </row>
    <row r="2976" spans="1:18" hidden="1" x14ac:dyDescent="0.25">
      <c r="A2976" s="7">
        <f>anotacoes!D2976</f>
        <v>40780</v>
      </c>
      <c r="B2976" t="str">
        <f>anotacoes!C2976</f>
        <v>WORLD CHAMPIONSHIPS PARIS 2011</v>
      </c>
      <c r="C2976" t="str">
        <f>anotacoes!E2976</f>
        <v>GUILHEIRO</v>
      </c>
      <c r="D2976" t="str">
        <f>anotacoes!F2976</f>
        <v>RAJABLI</v>
      </c>
      <c r="E2976" t="s">
        <v>10325</v>
      </c>
      <c r="F2976">
        <f>anotacoes!A2976</f>
        <v>45</v>
      </c>
      <c r="G2976">
        <f>anotacoes!B2976</f>
        <v>6</v>
      </c>
      <c r="H2976" t="str">
        <f>anotacoes!K2976</f>
        <v xml:space="preserve"> 00:00:40,574</v>
      </c>
      <c r="I2976" t="str">
        <f>anotacoes!L2976</f>
        <v xml:space="preserve"> 00:00:45,203</v>
      </c>
      <c r="J2976" t="str">
        <f>IF(L2976="PAUSE",E2976,IF(anotacoes!G2980=conversao_anotacoes!C2976,conversao_anotacoes!C2976,conversao_anotacoes!D2976))</f>
        <v>GUILHEIRO</v>
      </c>
      <c r="K2976" t="str">
        <f t="shared" si="92"/>
        <v>RAJABLI</v>
      </c>
      <c r="L2976" t="str">
        <f>UPPER(anotacoes!H2976)</f>
        <v>GRIP TIME</v>
      </c>
      <c r="M2976" t="str">
        <f>IF(OR(L2976="ATTACK",L2976="FINTA"),"&lt;TECNICA&gt;",UPPER(anotacoes!I2976))</f>
        <v>RIGHT SLEEVE LEFT SLEEVE</v>
      </c>
      <c r="N2976" t="str">
        <f>IF(OR(L2976="ATTACK",L2976="FINTA"),UPPER(anotacoes!I2976),"")</f>
        <v/>
      </c>
      <c r="O2976" s="6" t="str">
        <f>IF(anotacoes!N2976=0,"",anotacoes!N2976)</f>
        <v/>
      </c>
      <c r="P2976" t="str">
        <f>IF(anotacoes!M2976=0,"",UPPER(anotacoes!M2976))</f>
        <v/>
      </c>
      <c r="Q2976" t="str">
        <f t="shared" si="93"/>
        <v>INSERT INTO CONVERSAO_LUTA_ACAO (cd_conversao, id_luta, sequencia, momento_inicio, momento_fim, quem_faz, quem_sofre, acao_tipo, acao, tecnica, direcao, pontuacao) VALUES (1, 45, 6, TRIM(' 00:00:40,574'), TRIM(' 00:00:45,203'), 'GUILHEIRO', 'RAJABLI', 'GRIP TIME', 'RIGHT SLEEVE LEFT SLEEVE', NULL, NULL, NULL)</v>
      </c>
      <c r="R2976" t="s">
        <v>10327</v>
      </c>
    </row>
    <row r="2977" spans="1:18" hidden="1" x14ac:dyDescent="0.25">
      <c r="A2977" s="7">
        <f>anotacoes!D2977</f>
        <v>40780</v>
      </c>
      <c r="B2977" t="str">
        <f>anotacoes!C2977</f>
        <v>WORLD CHAMPIONSHIPS PARIS 2011</v>
      </c>
      <c r="C2977" t="str">
        <f>anotacoes!E2977</f>
        <v>GUILHEIRO</v>
      </c>
      <c r="D2977" t="str">
        <f>anotacoes!F2977</f>
        <v>RAJABLI</v>
      </c>
      <c r="E2977" t="s">
        <v>10325</v>
      </c>
      <c r="F2977">
        <f>anotacoes!A2977</f>
        <v>45</v>
      </c>
      <c r="G2977">
        <f>anotacoes!B2977</f>
        <v>7</v>
      </c>
      <c r="H2977" t="str">
        <f>anotacoes!K2977</f>
        <v xml:space="preserve"> 00:00:45,203</v>
      </c>
      <c r="I2977" t="str">
        <f>anotacoes!L2977</f>
        <v xml:space="preserve"> 00:00:46,491</v>
      </c>
      <c r="J2977" t="str">
        <f>IF(L2977="PAUSE",E2977,IF(anotacoes!G2981=conversao_anotacoes!C2977,conversao_anotacoes!C2977,conversao_anotacoes!D2977))</f>
        <v>GUILHEIRO</v>
      </c>
      <c r="K2977" t="str">
        <f t="shared" si="92"/>
        <v>RAJABLI</v>
      </c>
      <c r="L2977" t="str">
        <f>UPPER(anotacoes!H2977)</f>
        <v>GRIP TIME</v>
      </c>
      <c r="M2977" t="str">
        <f>IF(OR(L2977="ATTACK",L2977="FINTA"),"&lt;TECNICA&gt;",UPPER(anotacoes!I2977))</f>
        <v>RIGHT SLEEVE</v>
      </c>
      <c r="N2977" t="str">
        <f>IF(OR(L2977="ATTACK",L2977="FINTA"),UPPER(anotacoes!I2977),"")</f>
        <v/>
      </c>
      <c r="O2977" s="6" t="str">
        <f>IF(anotacoes!N2977=0,"",anotacoes!N2977)</f>
        <v/>
      </c>
      <c r="P2977" t="str">
        <f>IF(anotacoes!M2977=0,"",UPPER(anotacoes!M2977))</f>
        <v/>
      </c>
      <c r="Q2977" t="str">
        <f t="shared" si="93"/>
        <v>INSERT INTO CONVERSAO_LUTA_ACAO (cd_conversao, id_luta, sequencia, momento_inicio, momento_fim, quem_faz, quem_sofre, acao_tipo, acao, tecnica, direcao, pontuacao) VALUES (1, 45, 7, TRIM(' 00:00:45,203'), TRIM(' 00:00:46,491'), 'GUILHEIRO', 'RAJABLI', 'GRIP TIME', 'RIGHT SLEEVE', NULL, NULL, NULL)</v>
      </c>
      <c r="R2977" t="s">
        <v>10327</v>
      </c>
    </row>
    <row r="2978" spans="1:18" hidden="1" x14ac:dyDescent="0.25">
      <c r="A2978" s="7">
        <f>anotacoes!D2978</f>
        <v>40780</v>
      </c>
      <c r="B2978" t="str">
        <f>anotacoes!C2978</f>
        <v>WORLD CHAMPIONSHIPS PARIS 2011</v>
      </c>
      <c r="C2978" t="str">
        <f>anotacoes!E2978</f>
        <v>GUILHEIRO</v>
      </c>
      <c r="D2978" t="str">
        <f>anotacoes!F2978</f>
        <v>RAJABLI</v>
      </c>
      <c r="E2978" t="s">
        <v>10325</v>
      </c>
      <c r="F2978">
        <f>anotacoes!A2978</f>
        <v>45</v>
      </c>
      <c r="G2978">
        <f>anotacoes!B2978</f>
        <v>8</v>
      </c>
      <c r="H2978" t="str">
        <f>anotacoes!K2978</f>
        <v xml:space="preserve"> 00:00:46,491</v>
      </c>
      <c r="I2978" t="str">
        <f>anotacoes!L2978</f>
        <v xml:space="preserve"> 00:00:48,526</v>
      </c>
      <c r="J2978" t="str">
        <f>IF(L2978="PAUSE",E2978,IF(anotacoes!G2982=conversao_anotacoes!C2978,conversao_anotacoes!C2978,conversao_anotacoes!D2978))</f>
        <v>GUILHEIRO</v>
      </c>
      <c r="K2978" t="str">
        <f t="shared" si="92"/>
        <v>RAJABLI</v>
      </c>
      <c r="L2978" t="str">
        <f>UPPER(anotacoes!H2978)</f>
        <v>DISPLACEMENT</v>
      </c>
      <c r="M2978" t="str">
        <f>IF(OR(L2978="ATTACK",L2978="FINTA"),"&lt;TECNICA&gt;",UPPER(anotacoes!I2978))</f>
        <v>2-3 STEP HESITANT LEFT</v>
      </c>
      <c r="N2978" t="str">
        <f>IF(OR(L2978="ATTACK",L2978="FINTA"),UPPER(anotacoes!I2978),"")</f>
        <v/>
      </c>
      <c r="O2978" s="6" t="str">
        <f>IF(anotacoes!N2978=0,"",anotacoes!N2978)</f>
        <v/>
      </c>
      <c r="P2978" t="str">
        <f>IF(anotacoes!M2978=0,"",UPPER(anotacoes!M2978))</f>
        <v/>
      </c>
      <c r="Q2978" t="str">
        <f t="shared" si="93"/>
        <v>INSERT INTO CONVERSAO_LUTA_ACAO (cd_conversao, id_luta, sequencia, momento_inicio, momento_fim, quem_faz, quem_sofre, acao_tipo, acao, tecnica, direcao, pontuacao) VALUES (1, 45, 8, TRIM(' 00:00:46,491'), TRIM(' 00:00:48,526'), 'GUILHEIRO', 'RAJABLI', 'DISPLACEMENT', '2-3 STEP HESITANT LEFT', NULL, NULL, NULL)</v>
      </c>
      <c r="R2978" t="s">
        <v>10327</v>
      </c>
    </row>
    <row r="2979" spans="1:18" hidden="1" x14ac:dyDescent="0.25">
      <c r="A2979" s="7">
        <f>anotacoes!D2979</f>
        <v>40780</v>
      </c>
      <c r="B2979" t="str">
        <f>anotacoes!C2979</f>
        <v>WORLD CHAMPIONSHIPS PARIS 2011</v>
      </c>
      <c r="C2979" t="str">
        <f>anotacoes!E2979</f>
        <v>GUILHEIRO</v>
      </c>
      <c r="D2979" t="str">
        <f>anotacoes!F2979</f>
        <v>RAJABLI</v>
      </c>
      <c r="E2979" t="s">
        <v>10325</v>
      </c>
      <c r="F2979">
        <f>anotacoes!A2979</f>
        <v>45</v>
      </c>
      <c r="G2979">
        <f>anotacoes!B2979</f>
        <v>9</v>
      </c>
      <c r="H2979" t="str">
        <f>anotacoes!K2979</f>
        <v xml:space="preserve"> 00:00:48,526</v>
      </c>
      <c r="I2979" t="str">
        <f>anotacoes!L2979</f>
        <v xml:space="preserve"> 00:00:51,854</v>
      </c>
      <c r="J2979" t="str">
        <f>IF(L2979="PAUSE",E2979,IF(anotacoes!G2983=conversao_anotacoes!C2979,conversao_anotacoes!C2979,conversao_anotacoes!D2979))</f>
        <v>GUILHEIRO</v>
      </c>
      <c r="K2979" t="str">
        <f t="shared" si="92"/>
        <v>RAJABLI</v>
      </c>
      <c r="L2979" t="str">
        <f>UPPER(anotacoes!H2979)</f>
        <v>GRIP TIME</v>
      </c>
      <c r="M2979" t="str">
        <f>IF(OR(L2979="ATTACK",L2979="FINTA"),"&lt;TECNICA&gt;",UPPER(anotacoes!I2979))</f>
        <v>LEFT COLLAR</v>
      </c>
      <c r="N2979" t="str">
        <f>IF(OR(L2979="ATTACK",L2979="FINTA"),UPPER(anotacoes!I2979),"")</f>
        <v/>
      </c>
      <c r="O2979" s="6" t="str">
        <f>IF(anotacoes!N2979=0,"",anotacoes!N2979)</f>
        <v/>
      </c>
      <c r="P2979" t="str">
        <f>IF(anotacoes!M2979=0,"",UPPER(anotacoes!M2979))</f>
        <v/>
      </c>
      <c r="Q2979" t="str">
        <f t="shared" si="93"/>
        <v>INSERT INTO CONVERSAO_LUTA_ACAO (cd_conversao, id_luta, sequencia, momento_inicio, momento_fim, quem_faz, quem_sofre, acao_tipo, acao, tecnica, direcao, pontuacao) VALUES (1, 45, 9, TRIM(' 00:00:48,526'), TRIM(' 00:00:51,854'), 'GUILHEIRO', 'RAJABLI', 'GRIP TIME', 'LEFT COLLAR', NULL, NULL, NULL)</v>
      </c>
      <c r="R2979" t="s">
        <v>10327</v>
      </c>
    </row>
    <row r="2980" spans="1:18" hidden="1" x14ac:dyDescent="0.25">
      <c r="A2980" s="7">
        <f>anotacoes!D2980</f>
        <v>40780</v>
      </c>
      <c r="B2980" t="str">
        <f>anotacoes!C2980</f>
        <v>WORLD CHAMPIONSHIPS PARIS 2011</v>
      </c>
      <c r="C2980" t="str">
        <f>anotacoes!E2980</f>
        <v>GUILHEIRO</v>
      </c>
      <c r="D2980" t="str">
        <f>anotacoes!F2980</f>
        <v>RAJABLI</v>
      </c>
      <c r="E2980" t="s">
        <v>10325</v>
      </c>
      <c r="F2980">
        <f>anotacoes!A2980</f>
        <v>45</v>
      </c>
      <c r="G2980">
        <f>anotacoes!B2980</f>
        <v>10</v>
      </c>
      <c r="H2980" t="str">
        <f>anotacoes!K2980</f>
        <v xml:space="preserve"> 00:00:51,854</v>
      </c>
      <c r="I2980" t="str">
        <f>anotacoes!L2980</f>
        <v xml:space="preserve"> 00:00:52,673</v>
      </c>
      <c r="J2980" t="str">
        <f>IF(L2980="PAUSE",E2980,IF(anotacoes!G2984=conversao_anotacoes!C2980,conversao_anotacoes!C2980,conversao_anotacoes!D2980))</f>
        <v>GUILHEIRO</v>
      </c>
      <c r="K2980" t="str">
        <f t="shared" si="92"/>
        <v>RAJABLI</v>
      </c>
      <c r="L2980" t="str">
        <f>UPPER(anotacoes!H2980)</f>
        <v>GRIP TIME</v>
      </c>
      <c r="M2980" t="str">
        <f>IF(OR(L2980="ATTACK",L2980="FINTA"),"&lt;TECNICA&gt;",UPPER(anotacoes!I2980))</f>
        <v>RIGHT SLEEVE</v>
      </c>
      <c r="N2980" t="str">
        <f>IF(OR(L2980="ATTACK",L2980="FINTA"),UPPER(anotacoes!I2980),"")</f>
        <v/>
      </c>
      <c r="O2980" s="6" t="str">
        <f>IF(anotacoes!N2980=0,"",anotacoes!N2980)</f>
        <v/>
      </c>
      <c r="P2980" t="str">
        <f>IF(anotacoes!M2980=0,"",UPPER(anotacoes!M2980))</f>
        <v/>
      </c>
      <c r="Q2980" t="str">
        <f t="shared" si="93"/>
        <v>INSERT INTO CONVERSAO_LUTA_ACAO (cd_conversao, id_luta, sequencia, momento_inicio, momento_fim, quem_faz, quem_sofre, acao_tipo, acao, tecnica, direcao, pontuacao) VALUES (1, 45, 10, TRIM(' 00:00:51,854'), TRIM(' 00:00:52,673'), 'GUILHEIRO', 'RAJABLI', 'GRIP TIME', 'RIGHT SLEEVE', NULL, NULL, NULL)</v>
      </c>
      <c r="R2980" t="s">
        <v>10327</v>
      </c>
    </row>
    <row r="2981" spans="1:18" hidden="1" x14ac:dyDescent="0.25">
      <c r="A2981" s="7">
        <f>anotacoes!D2981</f>
        <v>40780</v>
      </c>
      <c r="B2981" t="str">
        <f>anotacoes!C2981</f>
        <v>WORLD CHAMPIONSHIPS PARIS 2011</v>
      </c>
      <c r="C2981" t="str">
        <f>anotacoes!E2981</f>
        <v>GUILHEIRO</v>
      </c>
      <c r="D2981" t="str">
        <f>anotacoes!F2981</f>
        <v>RAJABLI</v>
      </c>
      <c r="E2981" t="s">
        <v>10325</v>
      </c>
      <c r="F2981">
        <f>anotacoes!A2981</f>
        <v>45</v>
      </c>
      <c r="G2981">
        <f>anotacoes!B2981</f>
        <v>11</v>
      </c>
      <c r="H2981" t="str">
        <f>anotacoes!K2981</f>
        <v xml:space="preserve"> 00:00:52,673</v>
      </c>
      <c r="I2981" t="str">
        <f>anotacoes!L2981</f>
        <v xml:space="preserve"> 00:00:55,213</v>
      </c>
      <c r="J2981" t="str">
        <f>IF(L2981="PAUSE",E2981,IF(anotacoes!G2985=conversao_anotacoes!C2981,conversao_anotacoes!C2981,conversao_anotacoes!D2981))</f>
        <v>GUILHEIRO</v>
      </c>
      <c r="K2981" t="str">
        <f t="shared" si="92"/>
        <v>RAJABLI</v>
      </c>
      <c r="L2981" t="str">
        <f>UPPER(anotacoes!H2981)</f>
        <v>DISPLACEMENT</v>
      </c>
      <c r="M2981" t="str">
        <f>IF(OR(L2981="ATTACK",L2981="FINTA"),"&lt;TECNICA&gt;",UPPER(anotacoes!I2981))</f>
        <v>2-3 STEP HESITANT RIGHT</v>
      </c>
      <c r="N2981" t="str">
        <f>IF(OR(L2981="ATTACK",L2981="FINTA"),UPPER(anotacoes!I2981),"")</f>
        <v/>
      </c>
      <c r="O2981" s="6" t="str">
        <f>IF(anotacoes!N2981=0,"",anotacoes!N2981)</f>
        <v/>
      </c>
      <c r="P2981" t="str">
        <f>IF(anotacoes!M2981=0,"",UPPER(anotacoes!M2981))</f>
        <v/>
      </c>
      <c r="Q2981" t="str">
        <f t="shared" si="93"/>
        <v>INSERT INTO CONVERSAO_LUTA_ACAO (cd_conversao, id_luta, sequencia, momento_inicio, momento_fim, quem_faz, quem_sofre, acao_tipo, acao, tecnica, direcao, pontuacao) VALUES (1, 45, 11, TRIM(' 00:00:52,673'), TRIM(' 00:00:55,213'), 'GUILHEIRO', 'RAJABLI', 'DISPLACEMENT', '2-3 STEP HESITANT RIGHT', NULL, NULL, NULL)</v>
      </c>
      <c r="R2981" t="s">
        <v>10327</v>
      </c>
    </row>
    <row r="2982" spans="1:18" hidden="1" x14ac:dyDescent="0.25">
      <c r="A2982" s="7">
        <f>anotacoes!D2982</f>
        <v>40780</v>
      </c>
      <c r="B2982" t="str">
        <f>anotacoes!C2982</f>
        <v>WORLD CHAMPIONSHIPS PARIS 2011</v>
      </c>
      <c r="C2982" t="str">
        <f>anotacoes!E2982</f>
        <v>GUILHEIRO</v>
      </c>
      <c r="D2982" t="str">
        <f>anotacoes!F2982</f>
        <v>RAJABLI</v>
      </c>
      <c r="E2982" t="s">
        <v>10325</v>
      </c>
      <c r="F2982">
        <f>anotacoes!A2982</f>
        <v>45</v>
      </c>
      <c r="G2982">
        <f>anotacoes!B2982</f>
        <v>12</v>
      </c>
      <c r="H2982" t="str">
        <f>anotacoes!K2982</f>
        <v xml:space="preserve"> 00:00:55,213</v>
      </c>
      <c r="I2982" t="str">
        <f>anotacoes!L2982</f>
        <v xml:space="preserve"> 00:00:58,129</v>
      </c>
      <c r="J2982" t="str">
        <f>IF(L2982="PAUSE",E2982,IF(anotacoes!G2986=conversao_anotacoes!C2982,conversao_anotacoes!C2982,conversao_anotacoes!D2982))</f>
        <v>GUILHEIRO</v>
      </c>
      <c r="K2982" t="str">
        <f t="shared" si="92"/>
        <v>RAJABLI</v>
      </c>
      <c r="L2982" t="str">
        <f>UPPER(anotacoes!H2982)</f>
        <v>DISPLACEMENT</v>
      </c>
      <c r="M2982" t="str">
        <f>IF(OR(L2982="ATTACK",L2982="FINTA"),"&lt;TECNICA&gt;",UPPER(anotacoes!I2982))</f>
        <v>CIRCULAR LEFT</v>
      </c>
      <c r="N2982" t="str">
        <f>IF(OR(L2982="ATTACK",L2982="FINTA"),UPPER(anotacoes!I2982),"")</f>
        <v/>
      </c>
      <c r="O2982" s="6" t="str">
        <f>IF(anotacoes!N2982=0,"",anotacoes!N2982)</f>
        <v/>
      </c>
      <c r="P2982" t="str">
        <f>IF(anotacoes!M2982=0,"",UPPER(anotacoes!M2982))</f>
        <v/>
      </c>
      <c r="Q2982" t="str">
        <f t="shared" si="93"/>
        <v>INSERT INTO CONVERSAO_LUTA_ACAO (cd_conversao, id_luta, sequencia, momento_inicio, momento_fim, quem_faz, quem_sofre, acao_tipo, acao, tecnica, direcao, pontuacao) VALUES (1, 45, 12, TRIM(' 00:00:55,213'), TRIM(' 00:00:58,129'), 'GUILHEIRO', 'RAJABLI', 'DISPLACEMENT', 'CIRCULAR LEFT', NULL, NULL, NULL)</v>
      </c>
      <c r="R2982" t="s">
        <v>10327</v>
      </c>
    </row>
    <row r="2983" spans="1:18" hidden="1" x14ac:dyDescent="0.25">
      <c r="A2983" s="7">
        <f>anotacoes!D2983</f>
        <v>40780</v>
      </c>
      <c r="B2983" t="str">
        <f>anotacoes!C2983</f>
        <v>WORLD CHAMPIONSHIPS PARIS 2011</v>
      </c>
      <c r="C2983" t="str">
        <f>anotacoes!E2983</f>
        <v>GUILHEIRO</v>
      </c>
      <c r="D2983" t="str">
        <f>anotacoes!F2983</f>
        <v>RAJABLI</v>
      </c>
      <c r="E2983" t="s">
        <v>10325</v>
      </c>
      <c r="F2983">
        <f>anotacoes!A2983</f>
        <v>45</v>
      </c>
      <c r="G2983">
        <f>anotacoes!B2983</f>
        <v>13</v>
      </c>
      <c r="H2983" t="str">
        <f>anotacoes!K2983</f>
        <v xml:space="preserve"> 00:00:58,129</v>
      </c>
      <c r="I2983" t="str">
        <f>anotacoes!L2983</f>
        <v xml:space="preserve"> 00:01:40,538</v>
      </c>
      <c r="J2983" t="str">
        <f>IF(L2983="PAUSE",E2983,IF(anotacoes!G2987=conversao_anotacoes!C2983,conversao_anotacoes!C2983,conversao_anotacoes!D2983))</f>
        <v>GUILHEIRO</v>
      </c>
      <c r="K2983" t="str">
        <f t="shared" si="92"/>
        <v>RAJABLI</v>
      </c>
      <c r="L2983" t="str">
        <f>UPPER(anotacoes!H2983)</f>
        <v>DISPLACEMENT</v>
      </c>
      <c r="M2983" t="str">
        <f>IF(OR(L2983="ATTACK",L2983="FINTA"),"&lt;TECNICA&gt;",UPPER(anotacoes!I2983))</f>
        <v>2-3 STEP HESITANT LEFT</v>
      </c>
      <c r="N2983" t="str">
        <f>IF(OR(L2983="ATTACK",L2983="FINTA"),UPPER(anotacoes!I2983),"")</f>
        <v/>
      </c>
      <c r="O2983" s="6" t="str">
        <f>IF(anotacoes!N2983=0,"",anotacoes!N2983)</f>
        <v/>
      </c>
      <c r="P2983" t="str">
        <f>IF(anotacoes!M2983=0,"",UPPER(anotacoes!M2983))</f>
        <v/>
      </c>
      <c r="Q2983" t="str">
        <f t="shared" si="93"/>
        <v>INSERT INTO CONVERSAO_LUTA_ACAO (cd_conversao, id_luta, sequencia, momento_inicio, momento_fim, quem_faz, quem_sofre, acao_tipo, acao, tecnica, direcao, pontuacao) VALUES (1, 45, 13, TRIM(' 00:00:58,129'), TRIM(' 00:01:40,538'), 'GUILHEIRO', 'RAJABLI', 'DISPLACEMENT', '2-3 STEP HESITANT LEFT', NULL, NULL, NULL)</v>
      </c>
      <c r="R2983" t="s">
        <v>10327</v>
      </c>
    </row>
    <row r="2984" spans="1:18" hidden="1" x14ac:dyDescent="0.25">
      <c r="A2984" s="7">
        <f>anotacoes!D2984</f>
        <v>40780</v>
      </c>
      <c r="B2984" t="str">
        <f>anotacoes!C2984</f>
        <v>WORLD CHAMPIONSHIPS PARIS 2011</v>
      </c>
      <c r="C2984" t="str">
        <f>anotacoes!E2984</f>
        <v>GUILHEIRO</v>
      </c>
      <c r="D2984" t="str">
        <f>anotacoes!F2984</f>
        <v>RAJABLI</v>
      </c>
      <c r="E2984" t="s">
        <v>10325</v>
      </c>
      <c r="F2984">
        <f>anotacoes!A2984</f>
        <v>45</v>
      </c>
      <c r="G2984">
        <f>anotacoes!B2984</f>
        <v>14</v>
      </c>
      <c r="H2984" t="str">
        <f>anotacoes!K2984</f>
        <v xml:space="preserve"> 00:01:40,538</v>
      </c>
      <c r="I2984" t="str">
        <f>anotacoes!L2984</f>
        <v xml:space="preserve"> 00:01:45,164</v>
      </c>
      <c r="J2984" t="str">
        <f>IF(L2984="PAUSE",E2984,IF(anotacoes!G2988=conversao_anotacoes!C2984,conversao_anotacoes!C2984,conversao_anotacoes!D2984))</f>
        <v>GUILHEIRO</v>
      </c>
      <c r="K2984" t="str">
        <f t="shared" si="92"/>
        <v>RAJABLI</v>
      </c>
      <c r="L2984" t="str">
        <f>UPPER(anotacoes!H2984)</f>
        <v>GRIP TIME</v>
      </c>
      <c r="M2984" t="str">
        <f>IF(OR(L2984="ATTACK",L2984="FINTA"),"&lt;TECNICA&gt;",UPPER(anotacoes!I2984))</f>
        <v>RIGHT COLLAR</v>
      </c>
      <c r="N2984" t="str">
        <f>IF(OR(L2984="ATTACK",L2984="FINTA"),UPPER(anotacoes!I2984),"")</f>
        <v/>
      </c>
      <c r="O2984" s="6" t="str">
        <f>IF(anotacoes!N2984=0,"",anotacoes!N2984)</f>
        <v/>
      </c>
      <c r="P2984" t="str">
        <f>IF(anotacoes!M2984=0,"",UPPER(anotacoes!M2984))</f>
        <v/>
      </c>
      <c r="Q2984" t="str">
        <f t="shared" si="93"/>
        <v>INSERT INTO CONVERSAO_LUTA_ACAO (cd_conversao, id_luta, sequencia, momento_inicio, momento_fim, quem_faz, quem_sofre, acao_tipo, acao, tecnica, direcao, pontuacao) VALUES (1, 45, 14, TRIM(' 00:01:40,538'), TRIM(' 00:01:45,164'), 'GUILHEIRO', 'RAJABLI', 'GRIP TIME', 'RIGHT COLLAR', NULL, NULL, NULL)</v>
      </c>
      <c r="R2984" t="s">
        <v>10327</v>
      </c>
    </row>
    <row r="2985" spans="1:18" hidden="1" x14ac:dyDescent="0.25">
      <c r="A2985" s="7">
        <f>anotacoes!D2985</f>
        <v>40780</v>
      </c>
      <c r="B2985" t="str">
        <f>anotacoes!C2985</f>
        <v>WORLD CHAMPIONSHIPS PARIS 2011</v>
      </c>
      <c r="C2985" t="str">
        <f>anotacoes!E2985</f>
        <v>GUILHEIRO</v>
      </c>
      <c r="D2985" t="str">
        <f>anotacoes!F2985</f>
        <v>RAJABLI</v>
      </c>
      <c r="E2985" t="s">
        <v>10325</v>
      </c>
      <c r="F2985">
        <f>anotacoes!A2985</f>
        <v>45</v>
      </c>
      <c r="G2985">
        <f>anotacoes!B2985</f>
        <v>15</v>
      </c>
      <c r="H2985" t="str">
        <f>anotacoes!K2985</f>
        <v xml:space="preserve"> 00:01:45,164</v>
      </c>
      <c r="I2985" t="str">
        <f>anotacoes!L2985</f>
        <v xml:space="preserve"> 00:01:48,055</v>
      </c>
      <c r="J2985" t="str">
        <f>IF(L2985="PAUSE",E2985,IF(anotacoes!G2989=conversao_anotacoes!C2985,conversao_anotacoes!C2985,conversao_anotacoes!D2985))</f>
        <v>GUILHEIRO</v>
      </c>
      <c r="K2985" t="str">
        <f t="shared" si="92"/>
        <v>RAJABLI</v>
      </c>
      <c r="L2985" t="str">
        <f>UPPER(anotacoes!H2985)</f>
        <v>GRIP TIME</v>
      </c>
      <c r="M2985" t="str">
        <f>IF(OR(L2985="ATTACK",L2985="FINTA"),"&lt;TECNICA&gt;",UPPER(anotacoes!I2985))</f>
        <v>RIGHT COLLAR RIGHT SLEEVE</v>
      </c>
      <c r="N2985" t="str">
        <f>IF(OR(L2985="ATTACK",L2985="FINTA"),UPPER(anotacoes!I2985),"")</f>
        <v/>
      </c>
      <c r="O2985" s="6" t="str">
        <f>IF(anotacoes!N2985=0,"",anotacoes!N2985)</f>
        <v/>
      </c>
      <c r="P2985" t="str">
        <f>IF(anotacoes!M2985=0,"",UPPER(anotacoes!M2985))</f>
        <v/>
      </c>
      <c r="Q2985" t="str">
        <f t="shared" si="93"/>
        <v>INSERT INTO CONVERSAO_LUTA_ACAO (cd_conversao, id_luta, sequencia, momento_inicio, momento_fim, quem_faz, quem_sofre, acao_tipo, acao, tecnica, direcao, pontuacao) VALUES (1, 45, 15, TRIM(' 00:01:45,164'), TRIM(' 00:01:48,055'), 'GUILHEIRO', 'RAJABLI', 'GRIP TIME', 'RIGHT COLLAR RIGHT SLEEVE', NULL, NULL, NULL)</v>
      </c>
      <c r="R2985" t="s">
        <v>10327</v>
      </c>
    </row>
    <row r="2986" spans="1:18" hidden="1" x14ac:dyDescent="0.25">
      <c r="A2986" s="7">
        <f>anotacoes!D2986</f>
        <v>40780</v>
      </c>
      <c r="B2986" t="str">
        <f>anotacoes!C2986</f>
        <v>WORLD CHAMPIONSHIPS PARIS 2011</v>
      </c>
      <c r="C2986" t="str">
        <f>anotacoes!E2986</f>
        <v>GUILHEIRO</v>
      </c>
      <c r="D2986" t="str">
        <f>anotacoes!F2986</f>
        <v>RAJABLI</v>
      </c>
      <c r="E2986" t="s">
        <v>10325</v>
      </c>
      <c r="F2986">
        <f>anotacoes!A2986</f>
        <v>45</v>
      </c>
      <c r="G2986">
        <f>anotacoes!B2986</f>
        <v>16</v>
      </c>
      <c r="H2986" t="str">
        <f>anotacoes!K2986</f>
        <v xml:space="preserve"> 00:01:48,055</v>
      </c>
      <c r="I2986" t="str">
        <f>anotacoes!L2986</f>
        <v xml:space="preserve"> 00:01:55,532</v>
      </c>
      <c r="J2986" t="str">
        <f>IF(L2986="PAUSE",E2986,IF(anotacoes!G2990=conversao_anotacoes!C2986,conversao_anotacoes!C2986,conversao_anotacoes!D2986))</f>
        <v>GUILHEIRO</v>
      </c>
      <c r="K2986" t="str">
        <f t="shared" si="92"/>
        <v>RAJABLI</v>
      </c>
      <c r="L2986" t="str">
        <f>UPPER(anotacoes!H2986)</f>
        <v>GRIP TIME</v>
      </c>
      <c r="M2986" t="str">
        <f>IF(OR(L2986="ATTACK",L2986="FINTA"),"&lt;TECNICA&gt;",UPPER(anotacoes!I2986))</f>
        <v>RIGHT SLEEVE</v>
      </c>
      <c r="N2986" t="str">
        <f>IF(OR(L2986="ATTACK",L2986="FINTA"),UPPER(anotacoes!I2986),"")</f>
        <v/>
      </c>
      <c r="O2986" s="6" t="str">
        <f>IF(anotacoes!N2986=0,"",anotacoes!N2986)</f>
        <v/>
      </c>
      <c r="P2986" t="str">
        <f>IF(anotacoes!M2986=0,"",UPPER(anotacoes!M2986))</f>
        <v/>
      </c>
      <c r="Q2986" t="str">
        <f t="shared" si="93"/>
        <v>INSERT INTO CONVERSAO_LUTA_ACAO (cd_conversao, id_luta, sequencia, momento_inicio, momento_fim, quem_faz, quem_sofre, acao_tipo, acao, tecnica, direcao, pontuacao) VALUES (1, 45, 16, TRIM(' 00:01:48,055'), TRIM(' 00:01:55,532'), 'GUILHEIRO', 'RAJABLI', 'GRIP TIME', 'RIGHT SLEEVE', NULL, NULL, NULL)</v>
      </c>
      <c r="R2986" t="s">
        <v>10327</v>
      </c>
    </row>
    <row r="2987" spans="1:18" hidden="1" x14ac:dyDescent="0.25">
      <c r="A2987" s="7">
        <f>anotacoes!D2987</f>
        <v>40780</v>
      </c>
      <c r="B2987" t="str">
        <f>anotacoes!C2987</f>
        <v>WORLD CHAMPIONSHIPS PARIS 2011</v>
      </c>
      <c r="C2987" t="str">
        <f>anotacoes!E2987</f>
        <v>GUILHEIRO</v>
      </c>
      <c r="D2987" t="str">
        <f>anotacoes!F2987</f>
        <v>RAJABLI</v>
      </c>
      <c r="E2987" t="s">
        <v>10325</v>
      </c>
      <c r="F2987">
        <f>anotacoes!A2987</f>
        <v>45</v>
      </c>
      <c r="G2987">
        <f>anotacoes!B2987</f>
        <v>17</v>
      </c>
      <c r="H2987" t="str">
        <f>anotacoes!K2987</f>
        <v xml:space="preserve"> 00:01:55,532</v>
      </c>
      <c r="I2987" t="str">
        <f>anotacoes!L2987</f>
        <v xml:space="preserve"> 00:01:57,319</v>
      </c>
      <c r="J2987" t="str">
        <f>IF(L2987="PAUSE",E2987,IF(anotacoes!G2991=conversao_anotacoes!C2987,conversao_anotacoes!C2987,conversao_anotacoes!D2987))</f>
        <v>GUILHEIRO</v>
      </c>
      <c r="K2987" t="str">
        <f t="shared" si="92"/>
        <v>RAJABLI</v>
      </c>
      <c r="L2987" t="str">
        <f>UPPER(anotacoes!H2987)</f>
        <v>GRIP TIME</v>
      </c>
      <c r="M2987" t="str">
        <f>IF(OR(L2987="ATTACK",L2987="FINTA"),"&lt;TECNICA&gt;",UPPER(anotacoes!I2987))</f>
        <v>RIGHT COLLAR</v>
      </c>
      <c r="N2987" t="str">
        <f>IF(OR(L2987="ATTACK",L2987="FINTA"),UPPER(anotacoes!I2987),"")</f>
        <v/>
      </c>
      <c r="O2987" s="6" t="str">
        <f>IF(anotacoes!N2987=0,"",anotacoes!N2987)</f>
        <v/>
      </c>
      <c r="P2987" t="str">
        <f>IF(anotacoes!M2987=0,"",UPPER(anotacoes!M2987))</f>
        <v/>
      </c>
      <c r="Q2987" t="str">
        <f t="shared" si="93"/>
        <v>INSERT INTO CONVERSAO_LUTA_ACAO (cd_conversao, id_luta, sequencia, momento_inicio, momento_fim, quem_faz, quem_sofre, acao_tipo, acao, tecnica, direcao, pontuacao) VALUES (1, 45, 17, TRIM(' 00:01:55,532'), TRIM(' 00:01:57,319'), 'GUILHEIRO', 'RAJABLI', 'GRIP TIME', 'RIGHT COLLAR', NULL, NULL, NULL)</v>
      </c>
      <c r="R2987" t="s">
        <v>10327</v>
      </c>
    </row>
    <row r="2988" spans="1:18" hidden="1" x14ac:dyDescent="0.25">
      <c r="A2988" s="7">
        <f>anotacoes!D2988</f>
        <v>40780</v>
      </c>
      <c r="B2988" t="str">
        <f>anotacoes!C2988</f>
        <v>WORLD CHAMPIONSHIPS PARIS 2011</v>
      </c>
      <c r="C2988" t="str">
        <f>anotacoes!E2988</f>
        <v>GUILHEIRO</v>
      </c>
      <c r="D2988" t="str">
        <f>anotacoes!F2988</f>
        <v>RAJABLI</v>
      </c>
      <c r="E2988" t="s">
        <v>10325</v>
      </c>
      <c r="F2988">
        <f>anotacoes!A2988</f>
        <v>45</v>
      </c>
      <c r="G2988">
        <f>anotacoes!B2988</f>
        <v>18</v>
      </c>
      <c r="H2988" t="str">
        <f>anotacoes!K2988</f>
        <v xml:space="preserve"> 00:01:57,319</v>
      </c>
      <c r="I2988" t="str">
        <f>anotacoes!L2988</f>
        <v xml:space="preserve"> 00:02:04,007</v>
      </c>
      <c r="J2988" t="str">
        <f>IF(L2988="PAUSE",E2988,IF(anotacoes!G2992=conversao_anotacoes!C2988,conversao_anotacoes!C2988,conversao_anotacoes!D2988))</f>
        <v>GUILHEIRO</v>
      </c>
      <c r="K2988" t="str">
        <f t="shared" si="92"/>
        <v>RAJABLI</v>
      </c>
      <c r="L2988" t="str">
        <f>UPPER(anotacoes!H2988)</f>
        <v>DISPLACEMENT</v>
      </c>
      <c r="M2988" t="str">
        <f>IF(OR(L2988="ATTACK",L2988="FINTA"),"&lt;TECNICA&gt;",UPPER(anotacoes!I2988))</f>
        <v>TRY TO GRIP WITH CONTACT</v>
      </c>
      <c r="N2988" t="str">
        <f>IF(OR(L2988="ATTACK",L2988="FINTA"),UPPER(anotacoes!I2988),"")</f>
        <v/>
      </c>
      <c r="O2988" s="6" t="str">
        <f>IF(anotacoes!N2988=0,"",anotacoes!N2988)</f>
        <v/>
      </c>
      <c r="P2988" t="str">
        <f>IF(anotacoes!M2988=0,"",UPPER(anotacoes!M2988))</f>
        <v/>
      </c>
      <c r="Q2988" t="str">
        <f t="shared" si="93"/>
        <v>INSERT INTO CONVERSAO_LUTA_ACAO (cd_conversao, id_luta, sequencia, momento_inicio, momento_fim, quem_faz, quem_sofre, acao_tipo, acao, tecnica, direcao, pontuacao) VALUES (1, 45, 18, TRIM(' 00:01:57,319'), TRIM(' 00:02:04,007'), 'GUILHEIRO', 'RAJABLI', 'DISPLACEMENT', 'TRY TO GRIP WITH CONTACT', NULL, NULL, NULL)</v>
      </c>
      <c r="R2988" t="s">
        <v>10327</v>
      </c>
    </row>
    <row r="2989" spans="1:18" hidden="1" x14ac:dyDescent="0.25">
      <c r="A2989" s="7">
        <f>anotacoes!D2989</f>
        <v>40780</v>
      </c>
      <c r="B2989" t="str">
        <f>anotacoes!C2989</f>
        <v>WORLD CHAMPIONSHIPS PARIS 2011</v>
      </c>
      <c r="C2989" t="str">
        <f>anotacoes!E2989</f>
        <v>GUILHEIRO</v>
      </c>
      <c r="D2989" t="str">
        <f>anotacoes!F2989</f>
        <v>RAJABLI</v>
      </c>
      <c r="E2989" t="s">
        <v>10325</v>
      </c>
      <c r="F2989">
        <f>anotacoes!A2989</f>
        <v>45</v>
      </c>
      <c r="G2989">
        <f>anotacoes!B2989</f>
        <v>19</v>
      </c>
      <c r="H2989" t="str">
        <f>anotacoes!K2989</f>
        <v xml:space="preserve"> 00:02:04,007</v>
      </c>
      <c r="I2989" t="str">
        <f>anotacoes!L2989</f>
        <v xml:space="preserve"> 00:02:05,751</v>
      </c>
      <c r="J2989" t="str">
        <f>IF(L2989="PAUSE",E2989,IF(anotacoes!G2993=conversao_anotacoes!C2989,conversao_anotacoes!C2989,conversao_anotacoes!D2989))</f>
        <v>GUILHEIRO</v>
      </c>
      <c r="K2989" t="str">
        <f t="shared" si="92"/>
        <v>RAJABLI</v>
      </c>
      <c r="L2989" t="str">
        <f>UPPER(anotacoes!H2989)</f>
        <v>GRIP TIME</v>
      </c>
      <c r="M2989" t="str">
        <f>IF(OR(L2989="ATTACK",L2989="FINTA"),"&lt;TECNICA&gt;",UPPER(anotacoes!I2989))</f>
        <v>RIGHT COLLAR</v>
      </c>
      <c r="N2989" t="str">
        <f>IF(OR(L2989="ATTACK",L2989="FINTA"),UPPER(anotacoes!I2989),"")</f>
        <v/>
      </c>
      <c r="O2989" s="6" t="str">
        <f>IF(anotacoes!N2989=0,"",anotacoes!N2989)</f>
        <v/>
      </c>
      <c r="P2989" t="str">
        <f>IF(anotacoes!M2989=0,"",UPPER(anotacoes!M2989))</f>
        <v/>
      </c>
      <c r="Q2989" t="str">
        <f t="shared" si="93"/>
        <v>INSERT INTO CONVERSAO_LUTA_ACAO (cd_conversao, id_luta, sequencia, momento_inicio, momento_fim, quem_faz, quem_sofre, acao_tipo, acao, tecnica, direcao, pontuacao) VALUES (1, 45, 19, TRIM(' 00:02:04,007'), TRIM(' 00:02:05,751'), 'GUILHEIRO', 'RAJABLI', 'GRIP TIME', 'RIGHT COLLAR', NULL, NULL, NULL)</v>
      </c>
      <c r="R2989" t="s">
        <v>10327</v>
      </c>
    </row>
    <row r="2990" spans="1:18" hidden="1" x14ac:dyDescent="0.25">
      <c r="A2990" s="7">
        <f>anotacoes!D2990</f>
        <v>40780</v>
      </c>
      <c r="B2990" t="str">
        <f>anotacoes!C2990</f>
        <v>WORLD CHAMPIONSHIPS PARIS 2011</v>
      </c>
      <c r="C2990" t="str">
        <f>anotacoes!E2990</f>
        <v>GUILHEIRO</v>
      </c>
      <c r="D2990" t="str">
        <f>anotacoes!F2990</f>
        <v>RAJABLI</v>
      </c>
      <c r="E2990" t="s">
        <v>10325</v>
      </c>
      <c r="F2990">
        <f>anotacoes!A2990</f>
        <v>45</v>
      </c>
      <c r="G2990">
        <f>anotacoes!B2990</f>
        <v>20</v>
      </c>
      <c r="H2990" t="str">
        <f>anotacoes!K2990</f>
        <v xml:space="preserve"> 00:02:05,922</v>
      </c>
      <c r="I2990" t="str">
        <f>anotacoes!L2990</f>
        <v xml:space="preserve"> 00:02:09,772</v>
      </c>
      <c r="J2990" t="str">
        <f>IF(L2990="PAUSE",E2990,IF(anotacoes!G2994=conversao_anotacoes!C2990,conversao_anotacoes!C2990,conversao_anotacoes!D2990))</f>
        <v>GUILHEIRO</v>
      </c>
      <c r="K2990" t="str">
        <f t="shared" si="92"/>
        <v>RAJABLI</v>
      </c>
      <c r="L2990" t="str">
        <f>UPPER(anotacoes!H2990)</f>
        <v>GRIP TIME</v>
      </c>
      <c r="M2990" t="str">
        <f>IF(OR(L2990="ATTACK",L2990="FINTA"),"&lt;TECNICA&gt;",UPPER(anotacoes!I2990))</f>
        <v>RIGHT SLEEVE</v>
      </c>
      <c r="N2990" t="str">
        <f>IF(OR(L2990="ATTACK",L2990="FINTA"),UPPER(anotacoes!I2990),"")</f>
        <v/>
      </c>
      <c r="O2990" s="6" t="str">
        <f>IF(anotacoes!N2990=0,"",anotacoes!N2990)</f>
        <v/>
      </c>
      <c r="P2990" t="str">
        <f>IF(anotacoes!M2990=0,"",UPPER(anotacoes!M2990))</f>
        <v/>
      </c>
      <c r="Q2990" t="str">
        <f t="shared" si="93"/>
        <v>INSERT INTO CONVERSAO_LUTA_ACAO (cd_conversao, id_luta, sequencia, momento_inicio, momento_fim, quem_faz, quem_sofre, acao_tipo, acao, tecnica, direcao, pontuacao) VALUES (1, 45, 20, TRIM(' 00:02:05,922'), TRIM(' 00:02:09,772'), 'GUILHEIRO', 'RAJABLI', 'GRIP TIME', 'RIGHT SLEEVE', NULL, NULL, NULL)</v>
      </c>
      <c r="R2990" t="s">
        <v>10327</v>
      </c>
    </row>
    <row r="2991" spans="1:18" hidden="1" x14ac:dyDescent="0.25">
      <c r="A2991" s="7">
        <f>anotacoes!D2991</f>
        <v>40780</v>
      </c>
      <c r="B2991" t="str">
        <f>anotacoes!C2991</f>
        <v>WORLD CHAMPIONSHIPS PARIS 2011</v>
      </c>
      <c r="C2991" t="str">
        <f>anotacoes!E2991</f>
        <v>GUILHEIRO</v>
      </c>
      <c r="D2991" t="str">
        <f>anotacoes!F2991</f>
        <v>RAJABLI</v>
      </c>
      <c r="E2991" t="s">
        <v>10325</v>
      </c>
      <c r="F2991">
        <f>anotacoes!A2991</f>
        <v>45</v>
      </c>
      <c r="G2991">
        <f>anotacoes!B2991</f>
        <v>21</v>
      </c>
      <c r="H2991" t="str">
        <f>anotacoes!K2991</f>
        <v xml:space="preserve"> 00:02:09,772</v>
      </c>
      <c r="I2991" t="str">
        <f>anotacoes!L2991</f>
        <v xml:space="preserve"> 00:02:13,688</v>
      </c>
      <c r="J2991" t="str">
        <f>IF(L2991="PAUSE",E2991,IF(anotacoes!G2995=conversao_anotacoes!C2991,conversao_anotacoes!C2991,conversao_anotacoes!D2991))</f>
        <v>GUILHEIRO</v>
      </c>
      <c r="K2991" t="str">
        <f t="shared" si="92"/>
        <v>RAJABLI</v>
      </c>
      <c r="L2991" t="str">
        <f>UPPER(anotacoes!H2991)</f>
        <v>GRIP TIME</v>
      </c>
      <c r="M2991" t="str">
        <f>IF(OR(L2991="ATTACK",L2991="FINTA"),"&lt;TECNICA&gt;",UPPER(anotacoes!I2991))</f>
        <v>RIGHT COLLAR RIGHT SLEEVE</v>
      </c>
      <c r="N2991" t="str">
        <f>IF(OR(L2991="ATTACK",L2991="FINTA"),UPPER(anotacoes!I2991),"")</f>
        <v/>
      </c>
      <c r="O2991" s="6" t="str">
        <f>IF(anotacoes!N2991=0,"",anotacoes!N2991)</f>
        <v/>
      </c>
      <c r="P2991" t="str">
        <f>IF(anotacoes!M2991=0,"",UPPER(anotacoes!M2991))</f>
        <v/>
      </c>
      <c r="Q2991" t="str">
        <f t="shared" si="93"/>
        <v>INSERT INTO CONVERSAO_LUTA_ACAO (cd_conversao, id_luta, sequencia, momento_inicio, momento_fim, quem_faz, quem_sofre, acao_tipo, acao, tecnica, direcao, pontuacao) VALUES (1, 45, 21, TRIM(' 00:02:09,772'), TRIM(' 00:02:13,688'), 'GUILHEIRO', 'RAJABLI', 'GRIP TIME', 'RIGHT COLLAR RIGHT SLEEVE', NULL, NULL, NULL)</v>
      </c>
      <c r="R2991" t="s">
        <v>10327</v>
      </c>
    </row>
    <row r="2992" spans="1:18" hidden="1" x14ac:dyDescent="0.25">
      <c r="A2992" s="7">
        <f>anotacoes!D2992</f>
        <v>40780</v>
      </c>
      <c r="B2992" t="str">
        <f>anotacoes!C2992</f>
        <v>WORLD CHAMPIONSHIPS PARIS 2011</v>
      </c>
      <c r="C2992" t="str">
        <f>anotacoes!E2992</f>
        <v>GUILHEIRO</v>
      </c>
      <c r="D2992" t="str">
        <f>anotacoes!F2992</f>
        <v>RAJABLI</v>
      </c>
      <c r="E2992" t="s">
        <v>10325</v>
      </c>
      <c r="F2992">
        <f>anotacoes!A2992</f>
        <v>45</v>
      </c>
      <c r="G2992">
        <f>anotacoes!B2992</f>
        <v>22</v>
      </c>
      <c r="H2992" t="str">
        <f>anotacoes!K2992</f>
        <v xml:space="preserve"> 00:02:13,688</v>
      </c>
      <c r="I2992" t="str">
        <f>anotacoes!L2992</f>
        <v xml:space="preserve"> 00:02:14,914</v>
      </c>
      <c r="J2992" t="str">
        <f>IF(L2992="PAUSE",E2992,IF(anotacoes!G2996=conversao_anotacoes!C2992,conversao_anotacoes!C2992,conversao_anotacoes!D2992))</f>
        <v>RAJABLI</v>
      </c>
      <c r="K2992" t="str">
        <f t="shared" si="92"/>
        <v>GUILHEIRO</v>
      </c>
      <c r="L2992" t="str">
        <f>UPPER(anotacoes!H2992)</f>
        <v>GRIP TIME</v>
      </c>
      <c r="M2992" t="str">
        <f>IF(OR(L2992="ATTACK",L2992="FINTA"),"&lt;TECNICA&gt;",UPPER(anotacoes!I2992))</f>
        <v>RIGHT SLEEVE</v>
      </c>
      <c r="N2992" t="str">
        <f>IF(OR(L2992="ATTACK",L2992="FINTA"),UPPER(anotacoes!I2992),"")</f>
        <v/>
      </c>
      <c r="O2992" s="6" t="str">
        <f>IF(anotacoes!N2992=0,"",anotacoes!N2992)</f>
        <v/>
      </c>
      <c r="P2992" t="str">
        <f>IF(anotacoes!M2992=0,"",UPPER(anotacoes!M2992))</f>
        <v/>
      </c>
      <c r="Q2992" t="str">
        <f t="shared" si="93"/>
        <v>INSERT INTO CONVERSAO_LUTA_ACAO (cd_conversao, id_luta, sequencia, momento_inicio, momento_fim, quem_faz, quem_sofre, acao_tipo, acao, tecnica, direcao, pontuacao) VALUES (1, 45, 22, TRIM(' 00:02:13,688'), TRIM(' 00:02:14,914'), 'RAJABLI', 'GUILHEIRO', 'GRIP TIME', 'RIGHT SLEEVE', NULL, NULL, NULL)</v>
      </c>
      <c r="R2992" t="s">
        <v>10327</v>
      </c>
    </row>
    <row r="2993" spans="1:18" hidden="1" x14ac:dyDescent="0.25">
      <c r="A2993" s="7">
        <f>anotacoes!D2993</f>
        <v>40780</v>
      </c>
      <c r="B2993" t="str">
        <f>anotacoes!C2993</f>
        <v>WORLD CHAMPIONSHIPS PARIS 2011</v>
      </c>
      <c r="C2993" t="str">
        <f>anotacoes!E2993</f>
        <v>GUILHEIRO</v>
      </c>
      <c r="D2993" t="str">
        <f>anotacoes!F2993</f>
        <v>RAJABLI</v>
      </c>
      <c r="E2993" t="s">
        <v>10325</v>
      </c>
      <c r="F2993">
        <f>anotacoes!A2993</f>
        <v>45</v>
      </c>
      <c r="G2993">
        <f>anotacoes!B2993</f>
        <v>23</v>
      </c>
      <c r="H2993" t="str">
        <f>anotacoes!K2993</f>
        <v xml:space="preserve"> 00:02:14,914</v>
      </c>
      <c r="I2993" t="str">
        <f>anotacoes!L2993</f>
        <v xml:space="preserve"> 00:02:23,431</v>
      </c>
      <c r="J2993" t="str">
        <f>IF(L2993="PAUSE",E2993,IF(anotacoes!G2997=conversao_anotacoes!C2993,conversao_anotacoes!C2993,conversao_anotacoes!D2993))</f>
        <v>GUILHEIRO</v>
      </c>
      <c r="K2993" t="str">
        <f t="shared" si="92"/>
        <v>RAJABLI</v>
      </c>
      <c r="L2993" t="str">
        <f>UPPER(anotacoes!H2993)</f>
        <v>DISPLACEMENT</v>
      </c>
      <c r="M2993" t="str">
        <f>IF(OR(L2993="ATTACK",L2993="FINTA"),"&lt;TECNICA&gt;",UPPER(anotacoes!I2993))</f>
        <v>TRY TO GRIP WITH CONTACT</v>
      </c>
      <c r="N2993" t="str">
        <f>IF(OR(L2993="ATTACK",L2993="FINTA"),UPPER(anotacoes!I2993),"")</f>
        <v/>
      </c>
      <c r="O2993" s="6" t="str">
        <f>IF(anotacoes!N2993=0,"",anotacoes!N2993)</f>
        <v/>
      </c>
      <c r="P2993" t="str">
        <f>IF(anotacoes!M2993=0,"",UPPER(anotacoes!M2993))</f>
        <v/>
      </c>
      <c r="Q2993" t="str">
        <f t="shared" si="93"/>
        <v>INSERT INTO CONVERSAO_LUTA_ACAO (cd_conversao, id_luta, sequencia, momento_inicio, momento_fim, quem_faz, quem_sofre, acao_tipo, acao, tecnica, direcao, pontuacao) VALUES (1, 45, 23, TRIM(' 00:02:14,914'), TRIM(' 00:02:23,431'), 'GUILHEIRO', 'RAJABLI', 'DISPLACEMENT', 'TRY TO GRIP WITH CONTACT', NULL, NULL, NULL)</v>
      </c>
      <c r="R2993" t="s">
        <v>10327</v>
      </c>
    </row>
    <row r="2994" spans="1:18" hidden="1" x14ac:dyDescent="0.25">
      <c r="A2994" s="7">
        <f>anotacoes!D2994</f>
        <v>40780</v>
      </c>
      <c r="B2994" t="str">
        <f>anotacoes!C2994</f>
        <v>WORLD CHAMPIONSHIPS PARIS 2011</v>
      </c>
      <c r="C2994" t="str">
        <f>anotacoes!E2994</f>
        <v>GUILHEIRO</v>
      </c>
      <c r="D2994" t="str">
        <f>anotacoes!F2994</f>
        <v>RAJABLI</v>
      </c>
      <c r="E2994" t="s">
        <v>10325</v>
      </c>
      <c r="F2994">
        <f>anotacoes!A2994</f>
        <v>45</v>
      </c>
      <c r="G2994">
        <f>anotacoes!B2994</f>
        <v>24</v>
      </c>
      <c r="H2994" t="str">
        <f>anotacoes!K2994</f>
        <v xml:space="preserve"> 00:02:23,431</v>
      </c>
      <c r="I2994" t="str">
        <f>anotacoes!L2994</f>
        <v xml:space="preserve"> 00:02:34,554</v>
      </c>
      <c r="J2994" t="str">
        <f>IF(L2994="PAUSE",E2994,IF(anotacoes!G2998=conversao_anotacoes!C2994,conversao_anotacoes!C2994,conversao_anotacoes!D2994))</f>
        <v>GUILHEIRO</v>
      </c>
      <c r="K2994" t="str">
        <f t="shared" si="92"/>
        <v>RAJABLI</v>
      </c>
      <c r="L2994" t="str">
        <f>UPPER(anotacoes!H2994)</f>
        <v>GRIP TIME</v>
      </c>
      <c r="M2994" t="str">
        <f>IF(OR(L2994="ATTACK",L2994="FINTA"),"&lt;TECNICA&gt;",UPPER(anotacoes!I2994))</f>
        <v>RIGHT SLEEVE</v>
      </c>
      <c r="N2994" t="str">
        <f>IF(OR(L2994="ATTACK",L2994="FINTA"),UPPER(anotacoes!I2994),"")</f>
        <v/>
      </c>
      <c r="O2994" s="6" t="str">
        <f>IF(anotacoes!N2994=0,"",anotacoes!N2994)</f>
        <v/>
      </c>
      <c r="P2994" t="str">
        <f>IF(anotacoes!M2994=0,"",UPPER(anotacoes!M2994))</f>
        <v/>
      </c>
      <c r="Q2994" t="str">
        <f t="shared" si="93"/>
        <v>INSERT INTO CONVERSAO_LUTA_ACAO (cd_conversao, id_luta, sequencia, momento_inicio, momento_fim, quem_faz, quem_sofre, acao_tipo, acao, tecnica, direcao, pontuacao) VALUES (1, 45, 24, TRIM(' 00:02:23,431'), TRIM(' 00:02:34,554'), 'GUILHEIRO', 'RAJABLI', 'GRIP TIME', 'RIGHT SLEEVE', NULL, NULL, NULL)</v>
      </c>
      <c r="R2994" t="s">
        <v>10327</v>
      </c>
    </row>
    <row r="2995" spans="1:18" hidden="1" x14ac:dyDescent="0.25">
      <c r="A2995" s="7">
        <f>anotacoes!D2995</f>
        <v>40780</v>
      </c>
      <c r="B2995" t="str">
        <f>anotacoes!C2995</f>
        <v>WORLD CHAMPIONSHIPS PARIS 2011</v>
      </c>
      <c r="C2995" t="str">
        <f>anotacoes!E2995</f>
        <v>GUILHEIRO</v>
      </c>
      <c r="D2995" t="str">
        <f>anotacoes!F2995</f>
        <v>RAJABLI</v>
      </c>
      <c r="E2995" t="s">
        <v>10325</v>
      </c>
      <c r="F2995">
        <f>anotacoes!A2995</f>
        <v>45</v>
      </c>
      <c r="G2995">
        <f>anotacoes!B2995</f>
        <v>25</v>
      </c>
      <c r="H2995" t="str">
        <f>anotacoes!K2995</f>
        <v xml:space="preserve"> 00:02:34,554</v>
      </c>
      <c r="I2995" t="str">
        <f>anotacoes!L2995</f>
        <v xml:space="preserve"> 00:02:36,588</v>
      </c>
      <c r="J2995" t="str">
        <f>IF(L2995="PAUSE",E2995,IF(anotacoes!G2999=conversao_anotacoes!C2995,conversao_anotacoes!C2995,conversao_anotacoes!D2995))</f>
        <v>GUILHEIRO</v>
      </c>
      <c r="K2995" t="str">
        <f t="shared" si="92"/>
        <v>RAJABLI</v>
      </c>
      <c r="L2995" t="str">
        <f>UPPER(anotacoes!H2995)</f>
        <v>ATTACK</v>
      </c>
      <c r="M2995" t="str">
        <f>IF(OR(L2995="ATTACK",L2995="FINTA"),"&lt;TECNICA&gt;",UPPER(anotacoes!I2995))</f>
        <v>&lt;TECNICA&gt;</v>
      </c>
      <c r="N2995" t="str">
        <f>IF(OR(L2995="ATTACK",L2995="FINTA"),UPPER(anotacoes!I2995),"")</f>
        <v>SODE SEOI NAGE</v>
      </c>
      <c r="O2995" s="6">
        <f>IF(anotacoes!N2995=0,"",anotacoes!N2995)</f>
        <v>6</v>
      </c>
      <c r="P2995" t="str">
        <f>IF(anotacoes!M2995=0,"",UPPER(anotacoes!M2995))</f>
        <v>IPPON</v>
      </c>
      <c r="Q2995" t="str">
        <f t="shared" si="93"/>
        <v>INSERT INTO CONVERSAO_LUTA_ACAO (cd_conversao, id_luta, sequencia, momento_inicio, momento_fim, quem_faz, quem_sofre, acao_tipo, acao, tecnica, direcao, pontuacao) VALUES (1, 45, 25, TRIM(' 00:02:34,554'), TRIM(' 00:02:36,588'), 'GUILHEIRO', 'RAJABLI', 'ATTACK', '&lt;TECNICA&gt;', 'SODE SEOI NAGE', 6, 'IPPON')</v>
      </c>
      <c r="R2995" t="s">
        <v>10327</v>
      </c>
    </row>
    <row r="2996" spans="1:18" hidden="1" x14ac:dyDescent="0.25">
      <c r="A2996" s="7">
        <f>anotacoes!D2996</f>
        <v>40559</v>
      </c>
      <c r="B2996" t="str">
        <f>anotacoes!C2996</f>
        <v>WORLD MASTERS BAKU 2011</v>
      </c>
      <c r="C2996" t="str">
        <f>anotacoes!E2996</f>
        <v>GUILHEIRO</v>
      </c>
      <c r="D2996" t="str">
        <f>anotacoes!F2996</f>
        <v>NAKAI</v>
      </c>
      <c r="E2996" t="s">
        <v>10325</v>
      </c>
      <c r="F2996">
        <f>anotacoes!A2996</f>
        <v>46</v>
      </c>
      <c r="G2996">
        <f>anotacoes!B2996</f>
        <v>1</v>
      </c>
      <c r="H2996" t="str">
        <f>anotacoes!K2996</f>
        <v xml:space="preserve"> 00:00:20,774</v>
      </c>
      <c r="I2996" t="str">
        <f>anotacoes!L2996</f>
        <v xml:space="preserve"> 00:00:23,287</v>
      </c>
      <c r="J2996" t="str">
        <f>IF(L2996="PAUSE",E2996,IF(anotacoes!G3000=conversao_anotacoes!C2996,conversao_anotacoes!C2996,conversao_anotacoes!D2996))</f>
        <v>GUILHEIRO</v>
      </c>
      <c r="K2996" t="str">
        <f t="shared" si="92"/>
        <v>NAKAI</v>
      </c>
      <c r="L2996" t="str">
        <f>UPPER(anotacoes!H2996)</f>
        <v>DISPLACEMENT</v>
      </c>
      <c r="M2996" t="str">
        <f>IF(OR(L2996="ATTACK",L2996="FINTA"),"&lt;TECNICA&gt;",UPPER(anotacoes!I2996))</f>
        <v>CIRCULAR LEFT</v>
      </c>
      <c r="N2996" t="str">
        <f>IF(OR(L2996="ATTACK",L2996="FINTA"),UPPER(anotacoes!I2996),"")</f>
        <v/>
      </c>
      <c r="O2996" s="6" t="str">
        <f>IF(anotacoes!N2996=0,"",anotacoes!N2996)</f>
        <v/>
      </c>
      <c r="P2996" t="str">
        <f>IF(anotacoes!M2996=0,"",UPPER(anotacoes!M2996))</f>
        <v/>
      </c>
      <c r="Q2996" t="str">
        <f t="shared" si="93"/>
        <v>INSERT INTO CONVERSAO_LUTA_ACAO (cd_conversao, id_luta, sequencia, momento_inicio, momento_fim, quem_faz, quem_sofre, acao_tipo, acao, tecnica, direcao, pontuacao) VALUES (1, 46, 1, TRIM(' 00:00:20,774'), TRIM(' 00:00:23,287'), 'GUILHEIRO', 'NAKAI', 'DISPLACEMENT', 'CIRCULAR LEFT', NULL, NULL, NULL)</v>
      </c>
      <c r="R2996" t="s">
        <v>10327</v>
      </c>
    </row>
    <row r="2997" spans="1:18" hidden="1" x14ac:dyDescent="0.25">
      <c r="A2997" s="7">
        <f>anotacoes!D2997</f>
        <v>40559</v>
      </c>
      <c r="B2997" t="str">
        <f>anotacoes!C2997</f>
        <v>WORLD MASTERS BAKU 2011</v>
      </c>
      <c r="C2997" t="str">
        <f>anotacoes!E2997</f>
        <v>GUILHEIRO</v>
      </c>
      <c r="D2997" t="str">
        <f>anotacoes!F2997</f>
        <v>NAKAI</v>
      </c>
      <c r="E2997" t="s">
        <v>10325</v>
      </c>
      <c r="F2997">
        <f>anotacoes!A2997</f>
        <v>46</v>
      </c>
      <c r="G2997">
        <f>anotacoes!B2997</f>
        <v>2</v>
      </c>
      <c r="H2997" t="str">
        <f>anotacoes!K2997</f>
        <v xml:space="preserve"> 00:00:23,287</v>
      </c>
      <c r="I2997" t="str">
        <f>anotacoes!L2997</f>
        <v xml:space="preserve"> 00:00:27,740</v>
      </c>
      <c r="J2997" t="str">
        <f>IF(L2997="PAUSE",E2997,IF(anotacoes!G3001=conversao_anotacoes!C2997,conversao_anotacoes!C2997,conversao_anotacoes!D2997))</f>
        <v>GUILHEIRO</v>
      </c>
      <c r="K2997" t="str">
        <f t="shared" si="92"/>
        <v>NAKAI</v>
      </c>
      <c r="L2997" t="str">
        <f>UPPER(anotacoes!H2997)</f>
        <v>DISPLACEMENT</v>
      </c>
      <c r="M2997" t="str">
        <f>IF(OR(L2997="ATTACK",L2997="FINTA"),"&lt;TECNICA&gt;",UPPER(anotacoes!I2997))</f>
        <v>2-3 STEP HESITANT RIGHT</v>
      </c>
      <c r="N2997" t="str">
        <f>IF(OR(L2997="ATTACK",L2997="FINTA"),UPPER(anotacoes!I2997),"")</f>
        <v/>
      </c>
      <c r="O2997" s="6" t="str">
        <f>IF(anotacoes!N2997=0,"",anotacoes!N2997)</f>
        <v/>
      </c>
      <c r="P2997" t="str">
        <f>IF(anotacoes!M2997=0,"",UPPER(anotacoes!M2997))</f>
        <v/>
      </c>
      <c r="Q2997" t="str">
        <f t="shared" si="93"/>
        <v>INSERT INTO CONVERSAO_LUTA_ACAO (cd_conversao, id_luta, sequencia, momento_inicio, momento_fim, quem_faz, quem_sofre, acao_tipo, acao, tecnica, direcao, pontuacao) VALUES (1, 46, 2, TRIM(' 00:00:23,287'), TRIM(' 00:00:27,740'), 'GUILHEIRO', 'NAKAI', 'DISPLACEMENT', '2-3 STEP HESITANT RIGHT', NULL, NULL, NULL)</v>
      </c>
      <c r="R2997" t="s">
        <v>10327</v>
      </c>
    </row>
    <row r="2998" spans="1:18" hidden="1" x14ac:dyDescent="0.25">
      <c r="A2998" s="7">
        <f>anotacoes!D2998</f>
        <v>40559</v>
      </c>
      <c r="B2998" t="str">
        <f>anotacoes!C2998</f>
        <v>WORLD MASTERS BAKU 2011</v>
      </c>
      <c r="C2998" t="str">
        <f>anotacoes!E2998</f>
        <v>GUILHEIRO</v>
      </c>
      <c r="D2998" t="str">
        <f>anotacoes!F2998</f>
        <v>NAKAI</v>
      </c>
      <c r="E2998" t="s">
        <v>10325</v>
      </c>
      <c r="F2998">
        <f>anotacoes!A2998</f>
        <v>46</v>
      </c>
      <c r="G2998">
        <f>anotacoes!B2998</f>
        <v>3</v>
      </c>
      <c r="H2998" t="str">
        <f>anotacoes!K2998</f>
        <v xml:space="preserve"> 00:00:27,740</v>
      </c>
      <c r="I2998" t="str">
        <f>anotacoes!L2998</f>
        <v xml:space="preserve"> 00:00:31,978</v>
      </c>
      <c r="J2998" t="str">
        <f>IF(L2998="PAUSE",E2998,IF(anotacoes!G3002=conversao_anotacoes!C2998,conversao_anotacoes!C2998,conversao_anotacoes!D2998))</f>
        <v>GUILHEIRO</v>
      </c>
      <c r="K2998" t="str">
        <f t="shared" si="92"/>
        <v>NAKAI</v>
      </c>
      <c r="L2998" t="str">
        <f>UPPER(anotacoes!H2998)</f>
        <v>DISPLACEMENT</v>
      </c>
      <c r="M2998" t="str">
        <f>IF(OR(L2998="ATTACK",L2998="FINTA"),"&lt;TECNICA&gt;",UPPER(anotacoes!I2998))</f>
        <v>TRY TO GRIP WITH CONTACT</v>
      </c>
      <c r="N2998" t="str">
        <f>IF(OR(L2998="ATTACK",L2998="FINTA"),UPPER(anotacoes!I2998),"")</f>
        <v/>
      </c>
      <c r="O2998" s="6" t="str">
        <f>IF(anotacoes!N2998=0,"",anotacoes!N2998)</f>
        <v/>
      </c>
      <c r="P2998" t="str">
        <f>IF(anotacoes!M2998=0,"",UPPER(anotacoes!M2998))</f>
        <v/>
      </c>
      <c r="Q2998" t="str">
        <f t="shared" si="93"/>
        <v>INSERT INTO CONVERSAO_LUTA_ACAO (cd_conversao, id_luta, sequencia, momento_inicio, momento_fim, quem_faz, quem_sofre, acao_tipo, acao, tecnica, direcao, pontuacao) VALUES (1, 46, 3, TRIM(' 00:00:27,740'), TRIM(' 00:00:31,978'), 'GUILHEIRO', 'NAKAI', 'DISPLACEMENT', 'TRY TO GRIP WITH CONTACT', NULL, NULL, NULL)</v>
      </c>
      <c r="R2998" t="s">
        <v>10327</v>
      </c>
    </row>
    <row r="2999" spans="1:18" hidden="1" x14ac:dyDescent="0.25">
      <c r="A2999" s="7">
        <f>anotacoes!D2999</f>
        <v>40559</v>
      </c>
      <c r="B2999" t="str">
        <f>anotacoes!C2999</f>
        <v>WORLD MASTERS BAKU 2011</v>
      </c>
      <c r="C2999" t="str">
        <f>anotacoes!E2999</f>
        <v>GUILHEIRO</v>
      </c>
      <c r="D2999" t="str">
        <f>anotacoes!F2999</f>
        <v>NAKAI</v>
      </c>
      <c r="E2999" t="s">
        <v>10325</v>
      </c>
      <c r="F2999">
        <f>anotacoes!A2999</f>
        <v>46</v>
      </c>
      <c r="G2999">
        <f>anotacoes!B2999</f>
        <v>4</v>
      </c>
      <c r="H2999" t="str">
        <f>anotacoes!K2999</f>
        <v xml:space="preserve"> 00:00:31,978</v>
      </c>
      <c r="I2999" t="str">
        <f>anotacoes!L2999</f>
        <v xml:space="preserve"> 00:00:32,218</v>
      </c>
      <c r="J2999" t="str">
        <f>IF(L2999="PAUSE",E2999,IF(anotacoes!G3003=conversao_anotacoes!C2999,conversao_anotacoes!C2999,conversao_anotacoes!D2999))</f>
        <v>GUILHEIRO</v>
      </c>
      <c r="K2999" t="str">
        <f t="shared" si="92"/>
        <v>NAKAI</v>
      </c>
      <c r="L2999" t="str">
        <f>UPPER(anotacoes!H2999)</f>
        <v>GRIP TIME</v>
      </c>
      <c r="M2999" t="str">
        <f>IF(OR(L2999="ATTACK",L2999="FINTA"),"&lt;TECNICA&gt;",UPPER(anotacoes!I2999))</f>
        <v>LEFT COLLAR</v>
      </c>
      <c r="N2999" t="str">
        <f>IF(OR(L2999="ATTACK",L2999="FINTA"),UPPER(anotacoes!I2999),"")</f>
        <v/>
      </c>
      <c r="O2999" s="6" t="str">
        <f>IF(anotacoes!N2999=0,"",anotacoes!N2999)</f>
        <v/>
      </c>
      <c r="P2999" t="str">
        <f>IF(anotacoes!M2999=0,"",UPPER(anotacoes!M2999))</f>
        <v/>
      </c>
      <c r="Q2999" t="str">
        <f t="shared" si="93"/>
        <v>INSERT INTO CONVERSAO_LUTA_ACAO (cd_conversao, id_luta, sequencia, momento_inicio, momento_fim, quem_faz, quem_sofre, acao_tipo, acao, tecnica, direcao, pontuacao) VALUES (1, 46, 4, TRIM(' 00:00:31,978'), TRIM(' 00:00:32,218'), 'GUILHEIRO', 'NAKAI', 'GRIP TIME', 'LEFT COLLAR', NULL, NULL, NULL)</v>
      </c>
      <c r="R2999" t="s">
        <v>10327</v>
      </c>
    </row>
    <row r="3000" spans="1:18" hidden="1" x14ac:dyDescent="0.25">
      <c r="A3000" s="7">
        <f>anotacoes!D3000</f>
        <v>40559</v>
      </c>
      <c r="B3000" t="str">
        <f>anotacoes!C3000</f>
        <v>WORLD MASTERS BAKU 2011</v>
      </c>
      <c r="C3000" t="str">
        <f>anotacoes!E3000</f>
        <v>GUILHEIRO</v>
      </c>
      <c r="D3000" t="str">
        <f>anotacoes!F3000</f>
        <v>NAKAI</v>
      </c>
      <c r="E3000" t="s">
        <v>10325</v>
      </c>
      <c r="F3000">
        <f>anotacoes!A3000</f>
        <v>46</v>
      </c>
      <c r="G3000">
        <f>anotacoes!B3000</f>
        <v>5</v>
      </c>
      <c r="H3000" t="str">
        <f>anotacoes!K3000</f>
        <v xml:space="preserve"> 00:00:32,218</v>
      </c>
      <c r="I3000" t="str">
        <f>anotacoes!L3000</f>
        <v xml:space="preserve"> 00:00:33,271</v>
      </c>
      <c r="J3000" t="str">
        <f>IF(L3000="PAUSE",E3000,IF(anotacoes!G3004=conversao_anotacoes!C3000,conversao_anotacoes!C3000,conversao_anotacoes!D3000))</f>
        <v>GUILHEIRO</v>
      </c>
      <c r="K3000" t="str">
        <f t="shared" si="92"/>
        <v>NAKAI</v>
      </c>
      <c r="L3000" t="str">
        <f>UPPER(anotacoes!H3000)</f>
        <v>ATTACK</v>
      </c>
      <c r="M3000" t="str">
        <f>IF(OR(L3000="ATTACK",L3000="FINTA"),"&lt;TECNICA&gt;",UPPER(anotacoes!I3000))</f>
        <v>&lt;TECNICA&gt;</v>
      </c>
      <c r="N3000" t="str">
        <f>IF(OR(L3000="ATTACK",L3000="FINTA"),UPPER(anotacoes!I3000),"")</f>
        <v>UCHIMATA</v>
      </c>
      <c r="O3000" s="6">
        <f>IF(anotacoes!N3000=0,"",anotacoes!N3000)</f>
        <v>6</v>
      </c>
      <c r="P3000" t="str">
        <f>IF(anotacoes!M3000=0,"",UPPER(anotacoes!M3000))</f>
        <v/>
      </c>
      <c r="Q3000" t="str">
        <f t="shared" si="93"/>
        <v>INSERT INTO CONVERSAO_LUTA_ACAO (cd_conversao, id_luta, sequencia, momento_inicio, momento_fim, quem_faz, quem_sofre, acao_tipo, acao, tecnica, direcao, pontuacao) VALUES (1, 46, 5, TRIM(' 00:00:32,218'), TRIM(' 00:00:33,271'), 'GUILHEIRO', 'NAKAI', 'ATTACK', '&lt;TECNICA&gt;', 'UCHIMATA', 6, NULL)</v>
      </c>
      <c r="R3000" t="s">
        <v>10327</v>
      </c>
    </row>
    <row r="3001" spans="1:18" hidden="1" x14ac:dyDescent="0.25">
      <c r="A3001" s="7">
        <f>anotacoes!D3001</f>
        <v>40559</v>
      </c>
      <c r="B3001" t="str">
        <f>anotacoes!C3001</f>
        <v>WORLD MASTERS BAKU 2011</v>
      </c>
      <c r="C3001" t="str">
        <f>anotacoes!E3001</f>
        <v>GUILHEIRO</v>
      </c>
      <c r="D3001" t="str">
        <f>anotacoes!F3001</f>
        <v>NAKAI</v>
      </c>
      <c r="E3001" t="s">
        <v>10325</v>
      </c>
      <c r="F3001">
        <f>anotacoes!A3001</f>
        <v>46</v>
      </c>
      <c r="G3001">
        <f>anotacoes!B3001</f>
        <v>6</v>
      </c>
      <c r="H3001" t="str">
        <f>anotacoes!K3001</f>
        <v xml:space="preserve"> 00:00:33,271</v>
      </c>
      <c r="I3001" t="str">
        <f>anotacoes!L3001</f>
        <v xml:space="preserve"> 00:00:35,959</v>
      </c>
      <c r="J3001" t="str">
        <f>IF(L3001="PAUSE",E3001,IF(anotacoes!G3005=conversao_anotacoes!C3001,conversao_anotacoes!C3001,conversao_anotacoes!D3001))</f>
        <v>GUILHEIRO</v>
      </c>
      <c r="K3001" t="str">
        <f t="shared" si="92"/>
        <v>NAKAI</v>
      </c>
      <c r="L3001" t="str">
        <f>UPPER(anotacoes!H3001)</f>
        <v>TRANSITION</v>
      </c>
      <c r="M3001" t="str">
        <f>IF(OR(L3001="ATTACK",L3001="FINTA"),"&lt;TECNICA&gt;",UPPER(anotacoes!I3001))</f>
        <v>&lt;NAO_CLASSIFICADO&gt;</v>
      </c>
      <c r="N3001" t="str">
        <f>IF(OR(L3001="ATTACK",L3001="FINTA"),UPPER(anotacoes!I3001),"")</f>
        <v/>
      </c>
      <c r="O3001" s="6" t="str">
        <f>IF(anotacoes!N3001=0,"",anotacoes!N3001)</f>
        <v/>
      </c>
      <c r="P3001" t="str">
        <f>IF(anotacoes!M3001=0,"",UPPER(anotacoes!M3001))</f>
        <v/>
      </c>
      <c r="Q3001" t="str">
        <f t="shared" si="93"/>
        <v>INSERT INTO CONVERSAO_LUTA_ACAO (cd_conversao, id_luta, sequencia, momento_inicio, momento_fim, quem_faz, quem_sofre, acao_tipo, acao, tecnica, direcao, pontuacao) VALUES (1, 46, 6, TRIM(' 00:00:33,271'), TRIM(' 00:00:35,959'), 'GUILHEIRO', 'NAKAI', 'TRANSITION', '&lt;NAO_CLASSIFICADO&gt;', NULL, NULL, NULL)</v>
      </c>
      <c r="R3001" t="s">
        <v>10327</v>
      </c>
    </row>
    <row r="3002" spans="1:18" hidden="1" x14ac:dyDescent="0.25">
      <c r="A3002" s="7">
        <f>anotacoes!D3002</f>
        <v>40559</v>
      </c>
      <c r="B3002" t="str">
        <f>anotacoes!C3002</f>
        <v>WORLD MASTERS BAKU 2011</v>
      </c>
      <c r="C3002" t="str">
        <f>anotacoes!E3002</f>
        <v>GUILHEIRO</v>
      </c>
      <c r="D3002" t="str">
        <f>anotacoes!F3002</f>
        <v>NAKAI</v>
      </c>
      <c r="E3002" t="s">
        <v>10325</v>
      </c>
      <c r="F3002">
        <f>anotacoes!A3002</f>
        <v>46</v>
      </c>
      <c r="G3002">
        <f>anotacoes!B3002</f>
        <v>7</v>
      </c>
      <c r="H3002" t="str">
        <f>anotacoes!K3002</f>
        <v xml:space="preserve"> 00:00:35,959</v>
      </c>
      <c r="I3002" t="str">
        <f>anotacoes!L3002</f>
        <v xml:space="preserve"> 00:00:38,014</v>
      </c>
      <c r="J3002" t="str">
        <f>IF(L3002="PAUSE",E3002,IF(anotacoes!G3006=conversao_anotacoes!C3002,conversao_anotacoes!C3002,conversao_anotacoes!D3002))</f>
        <v>GUILHEIRO</v>
      </c>
      <c r="K3002" t="str">
        <f t="shared" si="92"/>
        <v>NAKAI</v>
      </c>
      <c r="L3002" t="str">
        <f>UPPER(anotacoes!H3002)</f>
        <v>GROUNDWORK COMBAT</v>
      </c>
      <c r="M3002" t="str">
        <f>IF(OR(L3002="ATTACK",L3002="FINTA"),"&lt;TECNICA&gt;",UPPER(anotacoes!I3002))</f>
        <v>DEFENSIVE POSITION</v>
      </c>
      <c r="N3002" t="str">
        <f>IF(OR(L3002="ATTACK",L3002="FINTA"),UPPER(anotacoes!I3002),"")</f>
        <v/>
      </c>
      <c r="O3002" s="6" t="str">
        <f>IF(anotacoes!N3002=0,"",anotacoes!N3002)</f>
        <v/>
      </c>
      <c r="P3002" t="str">
        <f>IF(anotacoes!M3002=0,"",UPPER(anotacoes!M3002))</f>
        <v/>
      </c>
      <c r="Q3002" t="str">
        <f t="shared" si="93"/>
        <v>INSERT INTO CONVERSAO_LUTA_ACAO (cd_conversao, id_luta, sequencia, momento_inicio, momento_fim, quem_faz, quem_sofre, acao_tipo, acao, tecnica, direcao, pontuacao) VALUES (1, 46, 7, TRIM(' 00:00:35,959'), TRIM(' 00:00:38,014'), 'GUILHEIRO', 'NAKAI', 'GROUNDWORK COMBAT', 'DEFENSIVE POSITION', NULL, NULL, NULL)</v>
      </c>
      <c r="R3002" t="s">
        <v>10327</v>
      </c>
    </row>
    <row r="3003" spans="1:18" hidden="1" x14ac:dyDescent="0.25">
      <c r="A3003" s="7">
        <f>anotacoes!D3003</f>
        <v>40559</v>
      </c>
      <c r="B3003" t="str">
        <f>anotacoes!C3003</f>
        <v>WORLD MASTERS BAKU 2011</v>
      </c>
      <c r="C3003" t="str">
        <f>anotacoes!E3003</f>
        <v>GUILHEIRO</v>
      </c>
      <c r="D3003" t="str">
        <f>anotacoes!F3003</f>
        <v>NAKAI</v>
      </c>
      <c r="E3003" t="s">
        <v>10325</v>
      </c>
      <c r="F3003">
        <f>anotacoes!A3003</f>
        <v>46</v>
      </c>
      <c r="G3003">
        <f>anotacoes!B3003</f>
        <v>8</v>
      </c>
      <c r="H3003" t="str">
        <f>anotacoes!K3003</f>
        <v xml:space="preserve"> 00:00:38,212</v>
      </c>
      <c r="I3003" t="str">
        <f>anotacoes!L3003</f>
        <v xml:space="preserve"> 00:00:44,258</v>
      </c>
      <c r="J3003" t="str">
        <f>IF(L3003="PAUSE",E3003,IF(anotacoes!G3007=conversao_anotacoes!C3003,conversao_anotacoes!C3003,conversao_anotacoes!D3003))</f>
        <v>&lt;ARBITRO_DESCONHECIDO&gt;</v>
      </c>
      <c r="K3003" t="str">
        <f t="shared" si="92"/>
        <v/>
      </c>
      <c r="L3003" t="str">
        <f>UPPER(anotacoes!H3003)</f>
        <v>PAUSE</v>
      </c>
      <c r="M3003" t="str">
        <f>IF(OR(L3003="ATTACK",L3003="FINTA"),"&lt;TECNICA&gt;",UPPER(anotacoes!I3003))</f>
        <v>&lt;NAO_CLASSIFICADO&gt;</v>
      </c>
      <c r="N3003" t="str">
        <f>IF(OR(L3003="ATTACK",L3003="FINTA"),UPPER(anotacoes!I3003),"")</f>
        <v/>
      </c>
      <c r="O3003" s="6" t="str">
        <f>IF(anotacoes!N3003=0,"",anotacoes!N3003)</f>
        <v/>
      </c>
      <c r="P3003" t="str">
        <f>IF(anotacoes!M3003=0,"",UPPER(anotacoes!M3003))</f>
        <v/>
      </c>
      <c r="Q3003" t="str">
        <f t="shared" si="93"/>
        <v>INSERT INTO CONVERSAO_LUTA_ACAO (cd_conversao, id_luta, sequencia, momento_inicio, momento_fim, quem_faz, quem_sofre, acao_tipo, acao, tecnica, direcao, pontuacao) VALUES (1, 46, 8, TRIM(' 00:00:38,212'), TRIM(' 00:00:44,258'), '&lt;ARBITRO_DESCONHECIDO&gt;', '', 'PAUSE', '&lt;NAO_CLASSIFICADO&gt;', NULL, NULL, NULL)</v>
      </c>
      <c r="R3003" t="s">
        <v>10327</v>
      </c>
    </row>
    <row r="3004" spans="1:18" hidden="1" x14ac:dyDescent="0.25">
      <c r="A3004" s="7">
        <f>anotacoes!D3004</f>
        <v>40559</v>
      </c>
      <c r="B3004" t="str">
        <f>anotacoes!C3004</f>
        <v>WORLD MASTERS BAKU 2011</v>
      </c>
      <c r="C3004" t="str">
        <f>anotacoes!E3004</f>
        <v>GUILHEIRO</v>
      </c>
      <c r="D3004" t="str">
        <f>anotacoes!F3004</f>
        <v>NAKAI</v>
      </c>
      <c r="E3004" t="s">
        <v>10325</v>
      </c>
      <c r="F3004">
        <f>anotacoes!A3004</f>
        <v>46</v>
      </c>
      <c r="G3004">
        <f>anotacoes!B3004</f>
        <v>9</v>
      </c>
      <c r="H3004" t="str">
        <f>anotacoes!K3004</f>
        <v xml:space="preserve"> 00:00:44,437</v>
      </c>
      <c r="I3004" t="str">
        <f>anotacoes!L3004</f>
        <v xml:space="preserve"> 00:00:47,620</v>
      </c>
      <c r="J3004" t="str">
        <f>IF(L3004="PAUSE",E3004,IF(anotacoes!G3008=conversao_anotacoes!C3004,conversao_anotacoes!C3004,conversao_anotacoes!D3004))</f>
        <v>&lt;ARBITRO_DESCONHECIDO&gt;</v>
      </c>
      <c r="K3004" t="str">
        <f t="shared" si="92"/>
        <v/>
      </c>
      <c r="L3004" t="str">
        <f>UPPER(anotacoes!H3004)</f>
        <v>PAUSE</v>
      </c>
      <c r="M3004" t="str">
        <f>IF(OR(L3004="ATTACK",L3004="FINTA"),"&lt;TECNICA&gt;",UPPER(anotacoes!I3004))</f>
        <v>&lt;NAO_CLASSIFICADO&gt;</v>
      </c>
      <c r="N3004" t="str">
        <f>IF(OR(L3004="ATTACK",L3004="FINTA"),UPPER(anotacoes!I3004),"")</f>
        <v/>
      </c>
      <c r="O3004" s="6" t="str">
        <f>IF(anotacoes!N3004=0,"",anotacoes!N3004)</f>
        <v/>
      </c>
      <c r="P3004" t="str">
        <f>IF(anotacoes!M3004=0,"",UPPER(anotacoes!M3004))</f>
        <v/>
      </c>
      <c r="Q3004" t="str">
        <f t="shared" si="93"/>
        <v>INSERT INTO CONVERSAO_LUTA_ACAO (cd_conversao, id_luta, sequencia, momento_inicio, momento_fim, quem_faz, quem_sofre, acao_tipo, acao, tecnica, direcao, pontuacao) VALUES (1, 46, 9, TRIM(' 00:00:44,437'), TRIM(' 00:00:47,620'), '&lt;ARBITRO_DESCONHECIDO&gt;', '', 'PAUSE', '&lt;NAO_CLASSIFICADO&gt;', NULL, NULL, NULL)</v>
      </c>
      <c r="R3004" t="s">
        <v>10327</v>
      </c>
    </row>
    <row r="3005" spans="1:18" hidden="1" x14ac:dyDescent="0.25">
      <c r="A3005" s="7">
        <f>anotacoes!D3005</f>
        <v>40559</v>
      </c>
      <c r="B3005" t="str">
        <f>anotacoes!C3005</f>
        <v>WORLD MASTERS BAKU 2011</v>
      </c>
      <c r="C3005" t="str">
        <f>anotacoes!E3005</f>
        <v>GUILHEIRO</v>
      </c>
      <c r="D3005" t="str">
        <f>anotacoes!F3005</f>
        <v>NAKAI</v>
      </c>
      <c r="E3005" t="s">
        <v>10325</v>
      </c>
      <c r="F3005">
        <f>anotacoes!A3005</f>
        <v>46</v>
      </c>
      <c r="G3005">
        <f>anotacoes!B3005</f>
        <v>10</v>
      </c>
      <c r="H3005" t="str">
        <f>anotacoes!K3005</f>
        <v xml:space="preserve"> 00:00:47,806</v>
      </c>
      <c r="I3005" t="str">
        <f>anotacoes!L3005</f>
        <v xml:space="preserve"> 00:00:50,516</v>
      </c>
      <c r="J3005" t="str">
        <f>IF(L3005="PAUSE",E3005,IF(anotacoes!G3009=conversao_anotacoes!C3005,conversao_anotacoes!C3005,conversao_anotacoes!D3005))</f>
        <v>GUILHEIRO</v>
      </c>
      <c r="K3005" t="str">
        <f t="shared" si="92"/>
        <v>NAKAI</v>
      </c>
      <c r="L3005" t="str">
        <f>UPPER(anotacoes!H3005)</f>
        <v>DISPLACEMENT</v>
      </c>
      <c r="M3005" t="str">
        <f>IF(OR(L3005="ATTACK",L3005="FINTA"),"&lt;TECNICA&gt;",UPPER(anotacoes!I3005))</f>
        <v>CIRCULAR LEFT</v>
      </c>
      <c r="N3005" t="str">
        <f>IF(OR(L3005="ATTACK",L3005="FINTA"),UPPER(anotacoes!I3005),"")</f>
        <v/>
      </c>
      <c r="O3005" s="6" t="str">
        <f>IF(anotacoes!N3005=0,"",anotacoes!N3005)</f>
        <v/>
      </c>
      <c r="P3005" t="str">
        <f>IF(anotacoes!M3005=0,"",UPPER(anotacoes!M3005))</f>
        <v/>
      </c>
      <c r="Q3005" t="str">
        <f t="shared" si="93"/>
        <v>INSERT INTO CONVERSAO_LUTA_ACAO (cd_conversao, id_luta, sequencia, momento_inicio, momento_fim, quem_faz, quem_sofre, acao_tipo, acao, tecnica, direcao, pontuacao) VALUES (1, 46, 10, TRIM(' 00:00:47,806'), TRIM(' 00:00:50,516'), 'GUILHEIRO', 'NAKAI', 'DISPLACEMENT', 'CIRCULAR LEFT', NULL, NULL, NULL)</v>
      </c>
      <c r="R3005" t="s">
        <v>10327</v>
      </c>
    </row>
    <row r="3006" spans="1:18" hidden="1" x14ac:dyDescent="0.25">
      <c r="A3006" s="7">
        <f>anotacoes!D3006</f>
        <v>40559</v>
      </c>
      <c r="B3006" t="str">
        <f>anotacoes!C3006</f>
        <v>WORLD MASTERS BAKU 2011</v>
      </c>
      <c r="C3006" t="str">
        <f>anotacoes!E3006</f>
        <v>GUILHEIRO</v>
      </c>
      <c r="D3006" t="str">
        <f>anotacoes!F3006</f>
        <v>NAKAI</v>
      </c>
      <c r="E3006" t="s">
        <v>10325</v>
      </c>
      <c r="F3006">
        <f>anotacoes!A3006</f>
        <v>46</v>
      </c>
      <c r="G3006">
        <f>anotacoes!B3006</f>
        <v>11</v>
      </c>
      <c r="H3006" t="str">
        <f>anotacoes!K3006</f>
        <v xml:space="preserve"> 00:00:50,721</v>
      </c>
      <c r="I3006" t="str">
        <f>anotacoes!L3006</f>
        <v xml:space="preserve"> 00:00:51,591</v>
      </c>
      <c r="J3006" t="str">
        <f>IF(L3006="PAUSE",E3006,IF(anotacoes!G3010=conversao_anotacoes!C3006,conversao_anotacoes!C3006,conversao_anotacoes!D3006))</f>
        <v>GUILHEIRO</v>
      </c>
      <c r="K3006" t="str">
        <f t="shared" si="92"/>
        <v>NAKAI</v>
      </c>
      <c r="L3006" t="str">
        <f>UPPER(anotacoes!H3006)</f>
        <v>DISPLACEMENT</v>
      </c>
      <c r="M3006" t="str">
        <f>IF(OR(L3006="ATTACK",L3006="FINTA"),"&lt;TECNICA&gt;",UPPER(anotacoes!I3006))</f>
        <v>2-3 STEP HESITANT RIGHT</v>
      </c>
      <c r="N3006" t="str">
        <f>IF(OR(L3006="ATTACK",L3006="FINTA"),UPPER(anotacoes!I3006),"")</f>
        <v/>
      </c>
      <c r="O3006" s="6" t="str">
        <f>IF(anotacoes!N3006=0,"",anotacoes!N3006)</f>
        <v/>
      </c>
      <c r="P3006" t="str">
        <f>IF(anotacoes!M3006=0,"",UPPER(anotacoes!M3006))</f>
        <v/>
      </c>
      <c r="Q3006" t="str">
        <f t="shared" si="93"/>
        <v>INSERT INTO CONVERSAO_LUTA_ACAO (cd_conversao, id_luta, sequencia, momento_inicio, momento_fim, quem_faz, quem_sofre, acao_tipo, acao, tecnica, direcao, pontuacao) VALUES (1, 46, 11, TRIM(' 00:00:50,721'), TRIM(' 00:00:51,591'), 'GUILHEIRO', 'NAKAI', 'DISPLACEMENT', '2-3 STEP HESITANT RIGHT', NULL, NULL, NULL)</v>
      </c>
      <c r="R3006" t="s">
        <v>10327</v>
      </c>
    </row>
    <row r="3007" spans="1:18" hidden="1" x14ac:dyDescent="0.25">
      <c r="A3007" s="7">
        <f>anotacoes!D3007</f>
        <v>40559</v>
      </c>
      <c r="B3007" t="str">
        <f>anotacoes!C3007</f>
        <v>WORLD MASTERS BAKU 2011</v>
      </c>
      <c r="C3007" t="str">
        <f>anotacoes!E3007</f>
        <v>GUILHEIRO</v>
      </c>
      <c r="D3007" t="str">
        <f>anotacoes!F3007</f>
        <v>NAKAI</v>
      </c>
      <c r="E3007" t="s">
        <v>10325</v>
      </c>
      <c r="F3007">
        <f>anotacoes!A3007</f>
        <v>46</v>
      </c>
      <c r="G3007">
        <f>anotacoes!B3007</f>
        <v>12</v>
      </c>
      <c r="H3007" t="str">
        <f>anotacoes!K3007</f>
        <v xml:space="preserve"> 00:00:51,591</v>
      </c>
      <c r="I3007" t="str">
        <f>anotacoes!L3007</f>
        <v xml:space="preserve"> 00:00:56,516</v>
      </c>
      <c r="J3007" t="str">
        <f>IF(L3007="PAUSE",E3007,IF(anotacoes!G3011=conversao_anotacoes!C3007,conversao_anotacoes!C3007,conversao_anotacoes!D3007))</f>
        <v>GUILHEIRO</v>
      </c>
      <c r="K3007" t="str">
        <f t="shared" si="92"/>
        <v>NAKAI</v>
      </c>
      <c r="L3007" t="str">
        <f>UPPER(anotacoes!H3007)</f>
        <v>GRIP TIME</v>
      </c>
      <c r="M3007" t="str">
        <f>IF(OR(L3007="ATTACK",L3007="FINTA"),"&lt;TECNICA&gt;",UPPER(anotacoes!I3007))</f>
        <v>LEFT COLLAR</v>
      </c>
      <c r="N3007" t="str">
        <f>IF(OR(L3007="ATTACK",L3007="FINTA"),UPPER(anotacoes!I3007),"")</f>
        <v/>
      </c>
      <c r="O3007" s="6" t="str">
        <f>IF(anotacoes!N3007=0,"",anotacoes!N3007)</f>
        <v/>
      </c>
      <c r="P3007" t="str">
        <f>IF(anotacoes!M3007=0,"",UPPER(anotacoes!M3007))</f>
        <v/>
      </c>
      <c r="Q3007" t="str">
        <f t="shared" si="93"/>
        <v>INSERT INTO CONVERSAO_LUTA_ACAO (cd_conversao, id_luta, sequencia, momento_inicio, momento_fim, quem_faz, quem_sofre, acao_tipo, acao, tecnica, direcao, pontuacao) VALUES (1, 46, 12, TRIM(' 00:00:51,591'), TRIM(' 00:00:56,516'), 'GUILHEIRO', 'NAKAI', 'GRIP TIME', 'LEFT COLLAR', NULL, NULL, NULL)</v>
      </c>
      <c r="R3007" t="s">
        <v>10327</v>
      </c>
    </row>
    <row r="3008" spans="1:18" hidden="1" x14ac:dyDescent="0.25">
      <c r="A3008" s="7">
        <f>anotacoes!D3008</f>
        <v>40559</v>
      </c>
      <c r="B3008" t="str">
        <f>anotacoes!C3008</f>
        <v>WORLD MASTERS BAKU 2011</v>
      </c>
      <c r="C3008" t="str">
        <f>anotacoes!E3008</f>
        <v>GUILHEIRO</v>
      </c>
      <c r="D3008" t="str">
        <f>anotacoes!F3008</f>
        <v>NAKAI</v>
      </c>
      <c r="E3008" t="s">
        <v>10325</v>
      </c>
      <c r="F3008">
        <f>anotacoes!A3008</f>
        <v>46</v>
      </c>
      <c r="G3008">
        <f>anotacoes!B3008</f>
        <v>13</v>
      </c>
      <c r="H3008" t="str">
        <f>anotacoes!K3008</f>
        <v xml:space="preserve"> 00:00:56,516</v>
      </c>
      <c r="I3008" t="str">
        <f>anotacoes!L3008</f>
        <v xml:space="preserve"> 00:00:59,336</v>
      </c>
      <c r="J3008" t="str">
        <f>IF(L3008="PAUSE",E3008,IF(anotacoes!G3012=conversao_anotacoes!C3008,conversao_anotacoes!C3008,conversao_anotacoes!D3008))</f>
        <v>GUILHEIRO</v>
      </c>
      <c r="K3008" t="str">
        <f t="shared" si="92"/>
        <v>NAKAI</v>
      </c>
      <c r="L3008" t="str">
        <f>UPPER(anotacoes!H3008)</f>
        <v>DISPLACEMENT</v>
      </c>
      <c r="M3008" t="str">
        <f>IF(OR(L3008="ATTACK",L3008="FINTA"),"&lt;TECNICA&gt;",UPPER(anotacoes!I3008))</f>
        <v>TRY TO GRIP WITH CONTACT</v>
      </c>
      <c r="N3008" t="str">
        <f>IF(OR(L3008="ATTACK",L3008="FINTA"),UPPER(anotacoes!I3008),"")</f>
        <v/>
      </c>
      <c r="O3008" s="6" t="str">
        <f>IF(anotacoes!N3008=0,"",anotacoes!N3008)</f>
        <v/>
      </c>
      <c r="P3008" t="str">
        <f>IF(anotacoes!M3008=0,"",UPPER(anotacoes!M3008))</f>
        <v/>
      </c>
      <c r="Q3008" t="str">
        <f t="shared" si="93"/>
        <v>INSERT INTO CONVERSAO_LUTA_ACAO (cd_conversao, id_luta, sequencia, momento_inicio, momento_fim, quem_faz, quem_sofre, acao_tipo, acao, tecnica, direcao, pontuacao) VALUES (1, 46, 13, TRIM(' 00:00:56,516'), TRIM(' 00:00:59,336'), 'GUILHEIRO', 'NAKAI', 'DISPLACEMENT', 'TRY TO GRIP WITH CONTACT', NULL, NULL, NULL)</v>
      </c>
      <c r="R3008" t="s">
        <v>10327</v>
      </c>
    </row>
    <row r="3009" spans="1:18" hidden="1" x14ac:dyDescent="0.25">
      <c r="A3009" s="7">
        <f>anotacoes!D3009</f>
        <v>40559</v>
      </c>
      <c r="B3009" t="str">
        <f>anotacoes!C3009</f>
        <v>WORLD MASTERS BAKU 2011</v>
      </c>
      <c r="C3009" t="str">
        <f>anotacoes!E3009</f>
        <v>GUILHEIRO</v>
      </c>
      <c r="D3009" t="str">
        <f>anotacoes!F3009</f>
        <v>NAKAI</v>
      </c>
      <c r="E3009" t="s">
        <v>10325</v>
      </c>
      <c r="F3009">
        <f>anotacoes!A3009</f>
        <v>46</v>
      </c>
      <c r="G3009">
        <f>anotacoes!B3009</f>
        <v>14</v>
      </c>
      <c r="H3009" t="str">
        <f>anotacoes!K3009</f>
        <v xml:space="preserve"> 00:00:59,336</v>
      </c>
      <c r="I3009" t="str">
        <f>anotacoes!L3009</f>
        <v xml:space="preserve"> 00:01:41,789</v>
      </c>
      <c r="J3009" t="str">
        <f>IF(L3009="PAUSE",E3009,IF(anotacoes!G3013=conversao_anotacoes!C3009,conversao_anotacoes!C3009,conversao_anotacoes!D3009))</f>
        <v>GUILHEIRO</v>
      </c>
      <c r="K3009" t="str">
        <f t="shared" si="92"/>
        <v>NAKAI</v>
      </c>
      <c r="L3009" t="str">
        <f>UPPER(anotacoes!H3009)</f>
        <v>TRANSITION</v>
      </c>
      <c r="M3009" t="str">
        <f>IF(OR(L3009="ATTACK",L3009="FINTA"),"&lt;TECNICA&gt;",UPPER(anotacoes!I3009))</f>
        <v>WITHOUT ATTACK</v>
      </c>
      <c r="N3009" t="str">
        <f>IF(OR(L3009="ATTACK",L3009="FINTA"),UPPER(anotacoes!I3009),"")</f>
        <v/>
      </c>
      <c r="O3009" s="6" t="str">
        <f>IF(anotacoes!N3009=0,"",anotacoes!N3009)</f>
        <v/>
      </c>
      <c r="P3009" t="str">
        <f>IF(anotacoes!M3009=0,"",UPPER(anotacoes!M3009))</f>
        <v/>
      </c>
      <c r="Q3009" t="str">
        <f t="shared" si="93"/>
        <v>INSERT INTO CONVERSAO_LUTA_ACAO (cd_conversao, id_luta, sequencia, momento_inicio, momento_fim, quem_faz, quem_sofre, acao_tipo, acao, tecnica, direcao, pontuacao) VALUES (1, 46, 14, TRIM(' 00:00:59,336'), TRIM(' 00:01:41,789'), 'GUILHEIRO', 'NAKAI', 'TRANSITION', 'WITHOUT ATTACK', NULL, NULL, NULL)</v>
      </c>
      <c r="R3009" t="s">
        <v>10327</v>
      </c>
    </row>
    <row r="3010" spans="1:18" hidden="1" x14ac:dyDescent="0.25">
      <c r="A3010" s="7">
        <f>anotacoes!D3010</f>
        <v>40559</v>
      </c>
      <c r="B3010" t="str">
        <f>anotacoes!C3010</f>
        <v>WORLD MASTERS BAKU 2011</v>
      </c>
      <c r="C3010" t="str">
        <f>anotacoes!E3010</f>
        <v>GUILHEIRO</v>
      </c>
      <c r="D3010" t="str">
        <f>anotacoes!F3010</f>
        <v>NAKAI</v>
      </c>
      <c r="E3010" t="s">
        <v>10325</v>
      </c>
      <c r="F3010">
        <f>anotacoes!A3010</f>
        <v>46</v>
      </c>
      <c r="G3010">
        <f>anotacoes!B3010</f>
        <v>15</v>
      </c>
      <c r="H3010" t="str">
        <f>anotacoes!K3010</f>
        <v xml:space="preserve"> 00:01:41,972</v>
      </c>
      <c r="I3010" t="str">
        <f>anotacoes!L3010</f>
        <v xml:space="preserve"> 00:01:45,859</v>
      </c>
      <c r="J3010" t="str">
        <f>IF(L3010="PAUSE",E3010,IF(anotacoes!G3014=conversao_anotacoes!C3010,conversao_anotacoes!C3010,conversao_anotacoes!D3010))</f>
        <v>&lt;ARBITRO_DESCONHECIDO&gt;</v>
      </c>
      <c r="K3010" t="str">
        <f t="shared" si="92"/>
        <v/>
      </c>
      <c r="L3010" t="str">
        <f>UPPER(anotacoes!H3010)</f>
        <v>PAUSE</v>
      </c>
      <c r="M3010" t="str">
        <f>IF(OR(L3010="ATTACK",L3010="FINTA"),"&lt;TECNICA&gt;",UPPER(anotacoes!I3010))</f>
        <v>&lt;NAO_CLASSIFICADO&gt;</v>
      </c>
      <c r="N3010" t="str">
        <f>IF(OR(L3010="ATTACK",L3010="FINTA"),UPPER(anotacoes!I3010),"")</f>
        <v/>
      </c>
      <c r="O3010" s="6" t="str">
        <f>IF(anotacoes!N3010=0,"",anotacoes!N3010)</f>
        <v/>
      </c>
      <c r="P3010" t="str">
        <f>IF(anotacoes!M3010=0,"",UPPER(anotacoes!M3010))</f>
        <v/>
      </c>
      <c r="Q3010" t="str">
        <f t="shared" si="93"/>
        <v>INSERT INTO CONVERSAO_LUTA_ACAO (cd_conversao, id_luta, sequencia, momento_inicio, momento_fim, quem_faz, quem_sofre, acao_tipo, acao, tecnica, direcao, pontuacao) VALUES (1, 46, 15, TRIM(' 00:01:41,972'), TRIM(' 00:01:45,859'), '&lt;ARBITRO_DESCONHECIDO&gt;', '', 'PAUSE', '&lt;NAO_CLASSIFICADO&gt;', NULL, NULL, NULL)</v>
      </c>
      <c r="R3010" t="s">
        <v>10327</v>
      </c>
    </row>
    <row r="3011" spans="1:18" hidden="1" x14ac:dyDescent="0.25">
      <c r="A3011" s="7">
        <f>anotacoes!D3011</f>
        <v>40559</v>
      </c>
      <c r="B3011" t="str">
        <f>anotacoes!C3011</f>
        <v>WORLD MASTERS BAKU 2011</v>
      </c>
      <c r="C3011" t="str">
        <f>anotacoes!E3011</f>
        <v>GUILHEIRO</v>
      </c>
      <c r="D3011" t="str">
        <f>anotacoes!F3011</f>
        <v>NAKAI</v>
      </c>
      <c r="E3011" t="s">
        <v>10325</v>
      </c>
      <c r="F3011">
        <f>anotacoes!A3011</f>
        <v>46</v>
      </c>
      <c r="G3011">
        <f>anotacoes!B3011</f>
        <v>16</v>
      </c>
      <c r="H3011" t="str">
        <f>anotacoes!K3011</f>
        <v xml:space="preserve"> 00:01:45,859</v>
      </c>
      <c r="I3011" t="str">
        <f>anotacoes!L3011</f>
        <v xml:space="preserve"> 00:01:47,374</v>
      </c>
      <c r="J3011" t="str">
        <f>IF(L3011="PAUSE",E3011,IF(anotacoes!G3015=conversao_anotacoes!C3011,conversao_anotacoes!C3011,conversao_anotacoes!D3011))</f>
        <v>GUILHEIRO</v>
      </c>
      <c r="K3011" t="str">
        <f t="shared" ref="K3011:K3074" si="94">IF(J3011=E3011,"",IF(J3011=C3011,D3011,C3011))</f>
        <v>NAKAI</v>
      </c>
      <c r="L3011" t="str">
        <f>UPPER(anotacoes!H3011)</f>
        <v>DISPLACEMENT</v>
      </c>
      <c r="M3011" t="str">
        <f>IF(OR(L3011="ATTACK",L3011="FINTA"),"&lt;TECNICA&gt;",UPPER(anotacoes!I3011))</f>
        <v>CIRCULAR LEFT</v>
      </c>
      <c r="N3011" t="str">
        <f>IF(OR(L3011="ATTACK",L3011="FINTA"),UPPER(anotacoes!I3011),"")</f>
        <v/>
      </c>
      <c r="O3011" s="6" t="str">
        <f>IF(anotacoes!N3011=0,"",anotacoes!N3011)</f>
        <v/>
      </c>
      <c r="P3011" t="str">
        <f>IF(anotacoes!M3011=0,"",UPPER(anotacoes!M3011))</f>
        <v/>
      </c>
      <c r="Q3011" t="str">
        <f t="shared" ref="Q3011:Q3074" si="95">CONCATENATE("INSERT INTO CONVERSAO_LUTA_ACAO (cd_conversao, id_luta, sequencia, momento_inicio, momento_fim, quem_faz, quem_sofre, acao_tipo, acao, tecnica, direcao, pontuacao) VALUES (1, ",F3011,", ",G3011,", ","TRIM('",H3011,"')",", ","TRIM('",I3011,"')",", ","'",J3011,"'",", ","'",K3011,"'",", ","'",L3011,"'",", ","'",M3011,"'",", ",IF(N3011="","NULL",CONCATENATE("'",N3011,"'")),", ",IF(O3011="","NULL",O3011),", ",IF(P3011="","NULL",CONCATENATE("'",P3011,"'")),")")</f>
        <v>INSERT INTO CONVERSAO_LUTA_ACAO (cd_conversao, id_luta, sequencia, momento_inicio, momento_fim, quem_faz, quem_sofre, acao_tipo, acao, tecnica, direcao, pontuacao) VALUES (1, 46, 16, TRIM(' 00:01:45,859'), TRIM(' 00:01:47,374'), 'GUILHEIRO', 'NAKAI', 'DISPLACEMENT', 'CIRCULAR LEFT', NULL, NULL, NULL)</v>
      </c>
      <c r="R3011" t="s">
        <v>10327</v>
      </c>
    </row>
    <row r="3012" spans="1:18" hidden="1" x14ac:dyDescent="0.25">
      <c r="A3012" s="7">
        <f>anotacoes!D3012</f>
        <v>40559</v>
      </c>
      <c r="B3012" t="str">
        <f>anotacoes!C3012</f>
        <v>WORLD MASTERS BAKU 2011</v>
      </c>
      <c r="C3012" t="str">
        <f>anotacoes!E3012</f>
        <v>GUILHEIRO</v>
      </c>
      <c r="D3012" t="str">
        <f>anotacoes!F3012</f>
        <v>NAKAI</v>
      </c>
      <c r="E3012" t="s">
        <v>10325</v>
      </c>
      <c r="F3012">
        <f>anotacoes!A3012</f>
        <v>46</v>
      </c>
      <c r="G3012">
        <f>anotacoes!B3012</f>
        <v>17</v>
      </c>
      <c r="H3012" t="str">
        <f>anotacoes!K3012</f>
        <v xml:space="preserve"> 00:01:47,546</v>
      </c>
      <c r="I3012" t="str">
        <f>anotacoes!L3012</f>
        <v xml:space="preserve"> 00:01:49,845</v>
      </c>
      <c r="J3012" t="str">
        <f>IF(L3012="PAUSE",E3012,IF(anotacoes!G3016=conversao_anotacoes!C3012,conversao_anotacoes!C3012,conversao_anotacoes!D3012))</f>
        <v>GUILHEIRO</v>
      </c>
      <c r="K3012" t="str">
        <f t="shared" si="94"/>
        <v>NAKAI</v>
      </c>
      <c r="L3012" t="str">
        <f>UPPER(anotacoes!H3012)</f>
        <v>DISPLACEMENT</v>
      </c>
      <c r="M3012" t="str">
        <f>IF(OR(L3012="ATTACK",L3012="FINTA"),"&lt;TECNICA&gt;",UPPER(anotacoes!I3012))</f>
        <v>2-3 STEP HESITANT LEFT</v>
      </c>
      <c r="N3012" t="str">
        <f>IF(OR(L3012="ATTACK",L3012="FINTA"),UPPER(anotacoes!I3012),"")</f>
        <v/>
      </c>
      <c r="O3012" s="6" t="str">
        <f>IF(anotacoes!N3012=0,"",anotacoes!N3012)</f>
        <v/>
      </c>
      <c r="P3012" t="str">
        <f>IF(anotacoes!M3012=0,"",UPPER(anotacoes!M3012))</f>
        <v/>
      </c>
      <c r="Q3012" t="str">
        <f t="shared" si="95"/>
        <v>INSERT INTO CONVERSAO_LUTA_ACAO (cd_conversao, id_luta, sequencia, momento_inicio, momento_fim, quem_faz, quem_sofre, acao_tipo, acao, tecnica, direcao, pontuacao) VALUES (1, 46, 17, TRIM(' 00:01:47,546'), TRIM(' 00:01:49,845'), 'GUILHEIRO', 'NAKAI', 'DISPLACEMENT', '2-3 STEP HESITANT LEFT', NULL, NULL, NULL)</v>
      </c>
      <c r="R3012" t="s">
        <v>10327</v>
      </c>
    </row>
    <row r="3013" spans="1:18" hidden="1" x14ac:dyDescent="0.25">
      <c r="A3013" s="7">
        <f>anotacoes!D3013</f>
        <v>40559</v>
      </c>
      <c r="B3013" t="str">
        <f>anotacoes!C3013</f>
        <v>WORLD MASTERS BAKU 2011</v>
      </c>
      <c r="C3013" t="str">
        <f>anotacoes!E3013</f>
        <v>GUILHEIRO</v>
      </c>
      <c r="D3013" t="str">
        <f>anotacoes!F3013</f>
        <v>NAKAI</v>
      </c>
      <c r="E3013" t="s">
        <v>10325</v>
      </c>
      <c r="F3013">
        <f>anotacoes!A3013</f>
        <v>46</v>
      </c>
      <c r="G3013">
        <f>anotacoes!B3013</f>
        <v>18</v>
      </c>
      <c r="H3013" t="str">
        <f>anotacoes!K3013</f>
        <v xml:space="preserve"> 00:01:49,845</v>
      </c>
      <c r="I3013" t="str">
        <f>anotacoes!L3013</f>
        <v xml:space="preserve"> 00:01:58,828</v>
      </c>
      <c r="J3013" t="str">
        <f>IF(L3013="PAUSE",E3013,IF(anotacoes!G3017=conversao_anotacoes!C3013,conversao_anotacoes!C3013,conversao_anotacoes!D3013))</f>
        <v>GUILHEIRO</v>
      </c>
      <c r="K3013" t="str">
        <f t="shared" si="94"/>
        <v>NAKAI</v>
      </c>
      <c r="L3013" t="str">
        <f>UPPER(anotacoes!H3013)</f>
        <v>GRIP TIME</v>
      </c>
      <c r="M3013" t="str">
        <f>IF(OR(L3013="ATTACK",L3013="FINTA"),"&lt;TECNICA&gt;",UPPER(anotacoes!I3013))</f>
        <v>LEFT COLLAR</v>
      </c>
      <c r="N3013" t="str">
        <f>IF(OR(L3013="ATTACK",L3013="FINTA"),UPPER(anotacoes!I3013),"")</f>
        <v/>
      </c>
      <c r="O3013" s="6" t="str">
        <f>IF(anotacoes!N3013=0,"",anotacoes!N3013)</f>
        <v/>
      </c>
      <c r="P3013" t="str">
        <f>IF(anotacoes!M3013=0,"",UPPER(anotacoes!M3013))</f>
        <v/>
      </c>
      <c r="Q3013" t="str">
        <f t="shared" si="95"/>
        <v>INSERT INTO CONVERSAO_LUTA_ACAO (cd_conversao, id_luta, sequencia, momento_inicio, momento_fim, quem_faz, quem_sofre, acao_tipo, acao, tecnica, direcao, pontuacao) VALUES (1, 46, 18, TRIM(' 00:01:49,845'), TRIM(' 00:01:58,828'), 'GUILHEIRO', 'NAKAI', 'GRIP TIME', 'LEFT COLLAR', NULL, NULL, NULL)</v>
      </c>
      <c r="R3013" t="s">
        <v>10327</v>
      </c>
    </row>
    <row r="3014" spans="1:18" hidden="1" x14ac:dyDescent="0.25">
      <c r="A3014" s="7">
        <f>anotacoes!D3014</f>
        <v>40559</v>
      </c>
      <c r="B3014" t="str">
        <f>anotacoes!C3014</f>
        <v>WORLD MASTERS BAKU 2011</v>
      </c>
      <c r="C3014" t="str">
        <f>anotacoes!E3014</f>
        <v>GUILHEIRO</v>
      </c>
      <c r="D3014" t="str">
        <f>anotacoes!F3014</f>
        <v>NAKAI</v>
      </c>
      <c r="E3014" t="s">
        <v>10325</v>
      </c>
      <c r="F3014">
        <f>anotacoes!A3014</f>
        <v>46</v>
      </c>
      <c r="G3014">
        <f>anotacoes!B3014</f>
        <v>19</v>
      </c>
      <c r="H3014" t="str">
        <f>anotacoes!K3014</f>
        <v xml:space="preserve"> 00:01:58,828</v>
      </c>
      <c r="I3014" t="str">
        <f>anotacoes!L3014</f>
        <v xml:space="preserve"> 00:02:00,011</v>
      </c>
      <c r="J3014" t="str">
        <f>IF(L3014="PAUSE",E3014,IF(anotacoes!G3018=conversao_anotacoes!C3014,conversao_anotacoes!C3014,conversao_anotacoes!D3014))</f>
        <v>GUILHEIRO</v>
      </c>
      <c r="K3014" t="str">
        <f t="shared" si="94"/>
        <v>NAKAI</v>
      </c>
      <c r="L3014" t="str">
        <f>UPPER(anotacoes!H3014)</f>
        <v>ATTACK</v>
      </c>
      <c r="M3014" t="str">
        <f>IF(OR(L3014="ATTACK",L3014="FINTA"),"&lt;TECNICA&gt;",UPPER(anotacoes!I3014))</f>
        <v>&lt;TECNICA&gt;</v>
      </c>
      <c r="N3014" t="str">
        <f>IF(OR(L3014="ATTACK",L3014="FINTA"),UPPER(anotacoes!I3014),"")</f>
        <v>SEOI NAGE</v>
      </c>
      <c r="O3014" s="6">
        <f>IF(anotacoes!N3014=0,"",anotacoes!N3014)</f>
        <v>6</v>
      </c>
      <c r="P3014" t="str">
        <f>IF(anotacoes!M3014=0,"",UPPER(anotacoes!M3014))</f>
        <v/>
      </c>
      <c r="Q3014" t="str">
        <f t="shared" si="95"/>
        <v>INSERT INTO CONVERSAO_LUTA_ACAO (cd_conversao, id_luta, sequencia, momento_inicio, momento_fim, quem_faz, quem_sofre, acao_tipo, acao, tecnica, direcao, pontuacao) VALUES (1, 46, 19, TRIM(' 00:01:58,828'), TRIM(' 00:02:00,011'), 'GUILHEIRO', 'NAKAI', 'ATTACK', '&lt;TECNICA&gt;', 'SEOI NAGE', 6, NULL)</v>
      </c>
      <c r="R3014" t="s">
        <v>10327</v>
      </c>
    </row>
    <row r="3015" spans="1:18" hidden="1" x14ac:dyDescent="0.25">
      <c r="A3015" s="7">
        <f>anotacoes!D3015</f>
        <v>40559</v>
      </c>
      <c r="B3015" t="str">
        <f>anotacoes!C3015</f>
        <v>WORLD MASTERS BAKU 2011</v>
      </c>
      <c r="C3015" t="str">
        <f>anotacoes!E3015</f>
        <v>GUILHEIRO</v>
      </c>
      <c r="D3015" t="str">
        <f>anotacoes!F3015</f>
        <v>NAKAI</v>
      </c>
      <c r="E3015" t="s">
        <v>10325</v>
      </c>
      <c r="F3015">
        <f>anotacoes!A3015</f>
        <v>46</v>
      </c>
      <c r="G3015">
        <f>anotacoes!B3015</f>
        <v>20</v>
      </c>
      <c r="H3015" t="str">
        <f>anotacoes!K3015</f>
        <v xml:space="preserve"> 00:02:00,200</v>
      </c>
      <c r="I3015" t="str">
        <f>anotacoes!L3015</f>
        <v xml:space="preserve"> 00:02:02,866</v>
      </c>
      <c r="J3015" t="str">
        <f>IF(L3015="PAUSE",E3015,IF(anotacoes!G3019=conversao_anotacoes!C3015,conversao_anotacoes!C3015,conversao_anotacoes!D3015))</f>
        <v>GUILHEIRO</v>
      </c>
      <c r="K3015" t="str">
        <f t="shared" si="94"/>
        <v>NAKAI</v>
      </c>
      <c r="L3015" t="str">
        <f>UPPER(anotacoes!H3015)</f>
        <v>TRANSITION</v>
      </c>
      <c r="M3015" t="str">
        <f>IF(OR(L3015="ATTACK",L3015="FINTA"),"&lt;TECNICA&gt;",UPPER(anotacoes!I3015))</f>
        <v>WITHOUT ATTACK</v>
      </c>
      <c r="N3015" t="str">
        <f>IF(OR(L3015="ATTACK",L3015="FINTA"),UPPER(anotacoes!I3015),"")</f>
        <v/>
      </c>
      <c r="O3015" s="6" t="str">
        <f>IF(anotacoes!N3015=0,"",anotacoes!N3015)</f>
        <v/>
      </c>
      <c r="P3015" t="str">
        <f>IF(anotacoes!M3015=0,"",UPPER(anotacoes!M3015))</f>
        <v/>
      </c>
      <c r="Q3015" t="str">
        <f t="shared" si="95"/>
        <v>INSERT INTO CONVERSAO_LUTA_ACAO (cd_conversao, id_luta, sequencia, momento_inicio, momento_fim, quem_faz, quem_sofre, acao_tipo, acao, tecnica, direcao, pontuacao) VALUES (1, 46, 20, TRIM(' 00:02:00,200'), TRIM(' 00:02:02,866'), 'GUILHEIRO', 'NAKAI', 'TRANSITION', 'WITHOUT ATTACK', NULL, NULL, NULL)</v>
      </c>
      <c r="R3015" t="s">
        <v>10327</v>
      </c>
    </row>
    <row r="3016" spans="1:18" hidden="1" x14ac:dyDescent="0.25">
      <c r="A3016" s="7">
        <f>anotacoes!D3016</f>
        <v>40559</v>
      </c>
      <c r="B3016" t="str">
        <f>anotacoes!C3016</f>
        <v>WORLD MASTERS BAKU 2011</v>
      </c>
      <c r="C3016" t="str">
        <f>anotacoes!E3016</f>
        <v>GUILHEIRO</v>
      </c>
      <c r="D3016" t="str">
        <f>anotacoes!F3016</f>
        <v>NAKAI</v>
      </c>
      <c r="E3016" t="s">
        <v>10325</v>
      </c>
      <c r="F3016">
        <f>anotacoes!A3016</f>
        <v>46</v>
      </c>
      <c r="G3016">
        <f>anotacoes!B3016</f>
        <v>21</v>
      </c>
      <c r="H3016" t="str">
        <f>anotacoes!K3016</f>
        <v xml:space="preserve"> 00:02:03,052</v>
      </c>
      <c r="I3016" t="str">
        <f>anotacoes!L3016</f>
        <v xml:space="preserve"> 00:02:06,300</v>
      </c>
      <c r="J3016" t="str">
        <f>IF(L3016="PAUSE",E3016,IF(anotacoes!G3020=conversao_anotacoes!C3016,conversao_anotacoes!C3016,conversao_anotacoes!D3016))</f>
        <v>GUILHEIRO</v>
      </c>
      <c r="K3016" t="str">
        <f t="shared" si="94"/>
        <v>NAKAI</v>
      </c>
      <c r="L3016" t="str">
        <f>UPPER(anotacoes!H3016)</f>
        <v>GROUNDWORK COMBAT</v>
      </c>
      <c r="M3016" t="str">
        <f>IF(OR(L3016="ATTACK",L3016="FINTA"),"&lt;TECNICA&gt;",UPPER(anotacoes!I3016))</f>
        <v>DEFENSIVE POSITION</v>
      </c>
      <c r="N3016" t="str">
        <f>IF(OR(L3016="ATTACK",L3016="FINTA"),UPPER(anotacoes!I3016),"")</f>
        <v/>
      </c>
      <c r="O3016" s="6" t="str">
        <f>IF(anotacoes!N3016=0,"",anotacoes!N3016)</f>
        <v/>
      </c>
      <c r="P3016" t="str">
        <f>IF(anotacoes!M3016=0,"",UPPER(anotacoes!M3016))</f>
        <v/>
      </c>
      <c r="Q3016" t="str">
        <f t="shared" si="95"/>
        <v>INSERT INTO CONVERSAO_LUTA_ACAO (cd_conversao, id_luta, sequencia, momento_inicio, momento_fim, quem_faz, quem_sofre, acao_tipo, acao, tecnica, direcao, pontuacao) VALUES (1, 46, 21, TRIM(' 00:02:03,052'), TRIM(' 00:02:06,300'), 'GUILHEIRO', 'NAKAI', 'GROUNDWORK COMBAT', 'DEFENSIVE POSITION', NULL, NULL, NULL)</v>
      </c>
      <c r="R3016" t="s">
        <v>10327</v>
      </c>
    </row>
    <row r="3017" spans="1:18" hidden="1" x14ac:dyDescent="0.25">
      <c r="A3017" s="7">
        <f>anotacoes!D3017</f>
        <v>40559</v>
      </c>
      <c r="B3017" t="str">
        <f>anotacoes!C3017</f>
        <v>WORLD MASTERS BAKU 2011</v>
      </c>
      <c r="C3017" t="str">
        <f>anotacoes!E3017</f>
        <v>GUILHEIRO</v>
      </c>
      <c r="D3017" t="str">
        <f>anotacoes!F3017</f>
        <v>NAKAI</v>
      </c>
      <c r="E3017" t="s">
        <v>10325</v>
      </c>
      <c r="F3017">
        <f>anotacoes!A3017</f>
        <v>46</v>
      </c>
      <c r="G3017">
        <f>anotacoes!B3017</f>
        <v>22</v>
      </c>
      <c r="H3017" t="str">
        <f>anotacoes!K3017</f>
        <v xml:space="preserve"> 00:02:06,471</v>
      </c>
      <c r="I3017" t="str">
        <f>anotacoes!L3017</f>
        <v xml:space="preserve"> 00:02:11,969</v>
      </c>
      <c r="J3017" t="str">
        <f>IF(L3017="PAUSE",E3017,IF(anotacoes!G3021=conversao_anotacoes!C3017,conversao_anotacoes!C3017,conversao_anotacoes!D3017))</f>
        <v>&lt;ARBITRO_DESCONHECIDO&gt;</v>
      </c>
      <c r="K3017" t="str">
        <f t="shared" si="94"/>
        <v/>
      </c>
      <c r="L3017" t="str">
        <f>UPPER(anotacoes!H3017)</f>
        <v>PAUSE</v>
      </c>
      <c r="M3017" t="str">
        <f>IF(OR(L3017="ATTACK",L3017="FINTA"),"&lt;TECNICA&gt;",UPPER(anotacoes!I3017))</f>
        <v>&lt;NAO_CLASSIFICADO&gt;</v>
      </c>
      <c r="N3017" t="str">
        <f>IF(OR(L3017="ATTACK",L3017="FINTA"),UPPER(anotacoes!I3017),"")</f>
        <v/>
      </c>
      <c r="O3017" s="6" t="str">
        <f>IF(anotacoes!N3017=0,"",anotacoes!N3017)</f>
        <v/>
      </c>
      <c r="P3017" t="str">
        <f>IF(anotacoes!M3017=0,"",UPPER(anotacoes!M3017))</f>
        <v/>
      </c>
      <c r="Q3017" t="str">
        <f t="shared" si="95"/>
        <v>INSERT INTO CONVERSAO_LUTA_ACAO (cd_conversao, id_luta, sequencia, momento_inicio, momento_fim, quem_faz, quem_sofre, acao_tipo, acao, tecnica, direcao, pontuacao) VALUES (1, 46, 22, TRIM(' 00:02:06,471'), TRIM(' 00:02:11,969'), '&lt;ARBITRO_DESCONHECIDO&gt;', '', 'PAUSE', '&lt;NAO_CLASSIFICADO&gt;', NULL, NULL, NULL)</v>
      </c>
      <c r="R3017" t="s">
        <v>10327</v>
      </c>
    </row>
    <row r="3018" spans="1:18" hidden="1" x14ac:dyDescent="0.25">
      <c r="A3018" s="7">
        <f>anotacoes!D3018</f>
        <v>40559</v>
      </c>
      <c r="B3018" t="str">
        <f>anotacoes!C3018</f>
        <v>WORLD MASTERS BAKU 2011</v>
      </c>
      <c r="C3018" t="str">
        <f>anotacoes!E3018</f>
        <v>GUILHEIRO</v>
      </c>
      <c r="D3018" t="str">
        <f>anotacoes!F3018</f>
        <v>NAKAI</v>
      </c>
      <c r="E3018" t="s">
        <v>10325</v>
      </c>
      <c r="F3018">
        <f>anotacoes!A3018</f>
        <v>46</v>
      </c>
      <c r="G3018">
        <f>anotacoes!B3018</f>
        <v>23</v>
      </c>
      <c r="H3018" t="str">
        <f>anotacoes!K3018</f>
        <v xml:space="preserve"> 00:02:12,149</v>
      </c>
      <c r="I3018" t="str">
        <f>anotacoes!L3018</f>
        <v xml:space="preserve"> 00:02:14,855</v>
      </c>
      <c r="J3018" t="str">
        <f>IF(L3018="PAUSE",E3018,IF(anotacoes!G3022=conversao_anotacoes!C3018,conversao_anotacoes!C3018,conversao_anotacoes!D3018))</f>
        <v>GUILHEIRO</v>
      </c>
      <c r="K3018" t="str">
        <f t="shared" si="94"/>
        <v>NAKAI</v>
      </c>
      <c r="L3018" t="str">
        <f>UPPER(anotacoes!H3018)</f>
        <v>DISPLACEMENT</v>
      </c>
      <c r="M3018" t="str">
        <f>IF(OR(L3018="ATTACK",L3018="FINTA"),"&lt;TECNICA&gt;",UPPER(anotacoes!I3018))</f>
        <v>CIRCULAR LEFT</v>
      </c>
      <c r="N3018" t="str">
        <f>IF(OR(L3018="ATTACK",L3018="FINTA"),UPPER(anotacoes!I3018),"")</f>
        <v/>
      </c>
      <c r="O3018" s="6" t="str">
        <f>IF(anotacoes!N3018=0,"",anotacoes!N3018)</f>
        <v/>
      </c>
      <c r="P3018" t="str">
        <f>IF(anotacoes!M3018=0,"",UPPER(anotacoes!M3018))</f>
        <v/>
      </c>
      <c r="Q3018" t="str">
        <f t="shared" si="95"/>
        <v>INSERT INTO CONVERSAO_LUTA_ACAO (cd_conversao, id_luta, sequencia, momento_inicio, momento_fim, quem_faz, quem_sofre, acao_tipo, acao, tecnica, direcao, pontuacao) VALUES (1, 46, 23, TRIM(' 00:02:12,149'), TRIM(' 00:02:14,855'), 'GUILHEIRO', 'NAKAI', 'DISPLACEMENT', 'CIRCULAR LEFT', NULL, NULL, NULL)</v>
      </c>
      <c r="R3018" t="s">
        <v>10327</v>
      </c>
    </row>
    <row r="3019" spans="1:18" hidden="1" x14ac:dyDescent="0.25">
      <c r="A3019" s="7">
        <f>anotacoes!D3019</f>
        <v>40559</v>
      </c>
      <c r="B3019" t="str">
        <f>anotacoes!C3019</f>
        <v>WORLD MASTERS BAKU 2011</v>
      </c>
      <c r="C3019" t="str">
        <f>anotacoes!E3019</f>
        <v>GUILHEIRO</v>
      </c>
      <c r="D3019" t="str">
        <f>anotacoes!F3019</f>
        <v>NAKAI</v>
      </c>
      <c r="E3019" t="s">
        <v>10325</v>
      </c>
      <c r="F3019">
        <f>anotacoes!A3019</f>
        <v>46</v>
      </c>
      <c r="G3019">
        <f>anotacoes!B3019</f>
        <v>24</v>
      </c>
      <c r="H3019" t="str">
        <f>anotacoes!K3019</f>
        <v xml:space="preserve"> 00:02:14,855</v>
      </c>
      <c r="I3019" t="str">
        <f>anotacoes!L3019</f>
        <v xml:space="preserve"> 00:02:16,541</v>
      </c>
      <c r="J3019" t="str">
        <f>IF(L3019="PAUSE",E3019,IF(anotacoes!G3023=conversao_anotacoes!C3019,conversao_anotacoes!C3019,conversao_anotacoes!D3019))</f>
        <v>GUILHEIRO</v>
      </c>
      <c r="K3019" t="str">
        <f t="shared" si="94"/>
        <v>NAKAI</v>
      </c>
      <c r="L3019" t="str">
        <f>UPPER(anotacoes!H3019)</f>
        <v>DISPLACEMENT</v>
      </c>
      <c r="M3019" t="str">
        <f>IF(OR(L3019="ATTACK",L3019="FINTA"),"&lt;TECNICA&gt;",UPPER(anotacoes!I3019))</f>
        <v>2-3 STEP HESITANT RIGHT</v>
      </c>
      <c r="N3019" t="str">
        <f>IF(OR(L3019="ATTACK",L3019="FINTA"),UPPER(anotacoes!I3019),"")</f>
        <v/>
      </c>
      <c r="O3019" s="6" t="str">
        <f>IF(anotacoes!N3019=0,"",anotacoes!N3019)</f>
        <v/>
      </c>
      <c r="P3019" t="str">
        <f>IF(anotacoes!M3019=0,"",UPPER(anotacoes!M3019))</f>
        <v/>
      </c>
      <c r="Q3019" t="str">
        <f t="shared" si="95"/>
        <v>INSERT INTO CONVERSAO_LUTA_ACAO (cd_conversao, id_luta, sequencia, momento_inicio, momento_fim, quem_faz, quem_sofre, acao_tipo, acao, tecnica, direcao, pontuacao) VALUES (1, 46, 24, TRIM(' 00:02:14,855'), TRIM(' 00:02:16,541'), 'GUILHEIRO', 'NAKAI', 'DISPLACEMENT', '2-3 STEP HESITANT RIGHT', NULL, NULL, NULL)</v>
      </c>
      <c r="R3019" t="s">
        <v>10327</v>
      </c>
    </row>
    <row r="3020" spans="1:18" hidden="1" x14ac:dyDescent="0.25">
      <c r="A3020" s="7">
        <f>anotacoes!D3020</f>
        <v>40559</v>
      </c>
      <c r="B3020" t="str">
        <f>anotacoes!C3020</f>
        <v>WORLD MASTERS BAKU 2011</v>
      </c>
      <c r="C3020" t="str">
        <f>anotacoes!E3020</f>
        <v>GUILHEIRO</v>
      </c>
      <c r="D3020" t="str">
        <f>anotacoes!F3020</f>
        <v>NAKAI</v>
      </c>
      <c r="E3020" t="s">
        <v>10325</v>
      </c>
      <c r="F3020">
        <f>anotacoes!A3020</f>
        <v>46</v>
      </c>
      <c r="G3020">
        <f>anotacoes!B3020</f>
        <v>25</v>
      </c>
      <c r="H3020" t="str">
        <f>anotacoes!K3020</f>
        <v xml:space="preserve"> 00:02:16,733</v>
      </c>
      <c r="I3020" t="str">
        <f>anotacoes!L3020</f>
        <v xml:space="preserve"> 00:02:32,164</v>
      </c>
      <c r="J3020" t="str">
        <f>IF(L3020="PAUSE",E3020,IF(anotacoes!G3024=conversao_anotacoes!C3020,conversao_anotacoes!C3020,conversao_anotacoes!D3020))</f>
        <v>GUILHEIRO</v>
      </c>
      <c r="K3020" t="str">
        <f t="shared" si="94"/>
        <v>NAKAI</v>
      </c>
      <c r="L3020" t="str">
        <f>UPPER(anotacoes!H3020)</f>
        <v>GRIP TIME</v>
      </c>
      <c r="M3020" t="str">
        <f>IF(OR(L3020="ATTACK",L3020="FINTA"),"&lt;TECNICA&gt;",UPPER(anotacoes!I3020))</f>
        <v>LEFT COLLAR</v>
      </c>
      <c r="N3020" t="str">
        <f>IF(OR(L3020="ATTACK",L3020="FINTA"),UPPER(anotacoes!I3020),"")</f>
        <v/>
      </c>
      <c r="O3020" s="6" t="str">
        <f>IF(anotacoes!N3020=0,"",anotacoes!N3020)</f>
        <v/>
      </c>
      <c r="P3020" t="str">
        <f>IF(anotacoes!M3020=0,"",UPPER(anotacoes!M3020))</f>
        <v/>
      </c>
      <c r="Q3020" t="str">
        <f t="shared" si="95"/>
        <v>INSERT INTO CONVERSAO_LUTA_ACAO (cd_conversao, id_luta, sequencia, momento_inicio, momento_fim, quem_faz, quem_sofre, acao_tipo, acao, tecnica, direcao, pontuacao) VALUES (1, 46, 25, TRIM(' 00:02:16,733'), TRIM(' 00:02:32,164'), 'GUILHEIRO', 'NAKAI', 'GRIP TIME', 'LEFT COLLAR', NULL, NULL, NULL)</v>
      </c>
      <c r="R3020" t="s">
        <v>10327</v>
      </c>
    </row>
    <row r="3021" spans="1:18" hidden="1" x14ac:dyDescent="0.25">
      <c r="A3021" s="7">
        <f>anotacoes!D3021</f>
        <v>40559</v>
      </c>
      <c r="B3021" t="str">
        <f>anotacoes!C3021</f>
        <v>WORLD MASTERS BAKU 2011</v>
      </c>
      <c r="C3021" t="str">
        <f>anotacoes!E3021</f>
        <v>GUILHEIRO</v>
      </c>
      <c r="D3021" t="str">
        <f>anotacoes!F3021</f>
        <v>NAKAI</v>
      </c>
      <c r="E3021" t="s">
        <v>10325</v>
      </c>
      <c r="F3021">
        <f>anotacoes!A3021</f>
        <v>46</v>
      </c>
      <c r="G3021">
        <f>anotacoes!B3021</f>
        <v>26</v>
      </c>
      <c r="H3021" t="str">
        <f>anotacoes!K3021</f>
        <v xml:space="preserve"> 00:02:32,164</v>
      </c>
      <c r="I3021" t="str">
        <f>anotacoes!L3021</f>
        <v xml:space="preserve"> 00:02:34,943</v>
      </c>
      <c r="J3021" t="str">
        <f>IF(L3021="PAUSE",E3021,IF(anotacoes!G3025=conversao_anotacoes!C3021,conversao_anotacoes!C3021,conversao_anotacoes!D3021))</f>
        <v>GUILHEIRO</v>
      </c>
      <c r="K3021" t="str">
        <f t="shared" si="94"/>
        <v>NAKAI</v>
      </c>
      <c r="L3021" t="str">
        <f>UPPER(anotacoes!H3021)</f>
        <v>GRIP TIME</v>
      </c>
      <c r="M3021" t="str">
        <f>IF(OR(L3021="ATTACK",L3021="FINTA"),"&lt;TECNICA&gt;",UPPER(anotacoes!I3021))</f>
        <v>LEFT COLLAR RIGHT SLEEVE</v>
      </c>
      <c r="N3021" t="str">
        <f>IF(OR(L3021="ATTACK",L3021="FINTA"),UPPER(anotacoes!I3021),"")</f>
        <v/>
      </c>
      <c r="O3021" s="6" t="str">
        <f>IF(anotacoes!N3021=0,"",anotacoes!N3021)</f>
        <v/>
      </c>
      <c r="P3021" t="str">
        <f>IF(anotacoes!M3021=0,"",UPPER(anotacoes!M3021))</f>
        <v/>
      </c>
      <c r="Q3021" t="str">
        <f t="shared" si="95"/>
        <v>INSERT INTO CONVERSAO_LUTA_ACAO (cd_conversao, id_luta, sequencia, momento_inicio, momento_fim, quem_faz, quem_sofre, acao_tipo, acao, tecnica, direcao, pontuacao) VALUES (1, 46, 26, TRIM(' 00:02:32,164'), TRIM(' 00:02:34,943'), 'GUILHEIRO', 'NAKAI', 'GRIP TIME', 'LEFT COLLAR RIGHT SLEEVE', NULL, NULL, NULL)</v>
      </c>
      <c r="R3021" t="s">
        <v>10327</v>
      </c>
    </row>
    <row r="3022" spans="1:18" hidden="1" x14ac:dyDescent="0.25">
      <c r="A3022" s="7">
        <f>anotacoes!D3022</f>
        <v>40559</v>
      </c>
      <c r="B3022" t="str">
        <f>anotacoes!C3022</f>
        <v>WORLD MASTERS BAKU 2011</v>
      </c>
      <c r="C3022" t="str">
        <f>anotacoes!E3022</f>
        <v>GUILHEIRO</v>
      </c>
      <c r="D3022" t="str">
        <f>anotacoes!F3022</f>
        <v>NAKAI</v>
      </c>
      <c r="E3022" t="s">
        <v>10325</v>
      </c>
      <c r="F3022">
        <f>anotacoes!A3022</f>
        <v>46</v>
      </c>
      <c r="G3022">
        <f>anotacoes!B3022</f>
        <v>27</v>
      </c>
      <c r="H3022" t="str">
        <f>anotacoes!K3022</f>
        <v xml:space="preserve"> 00:02:34,943</v>
      </c>
      <c r="I3022" t="str">
        <f>anotacoes!L3022</f>
        <v xml:space="preserve"> 00:02:34,943</v>
      </c>
      <c r="J3022" t="str">
        <f>IF(L3022="PAUSE",E3022,IF(anotacoes!G3026=conversao_anotacoes!C3022,conversao_anotacoes!C3022,conversao_anotacoes!D3022))</f>
        <v>GUILHEIRO</v>
      </c>
      <c r="K3022" t="str">
        <f t="shared" si="94"/>
        <v>NAKAI</v>
      </c>
      <c r="L3022" t="str">
        <f>UPPER(anotacoes!H3022)</f>
        <v>ATTACK</v>
      </c>
      <c r="M3022" t="str">
        <f>IF(OR(L3022="ATTACK",L3022="FINTA"),"&lt;TECNICA&gt;",UPPER(anotacoes!I3022))</f>
        <v>&lt;TECNICA&gt;</v>
      </c>
      <c r="N3022" t="str">
        <f>IF(OR(L3022="ATTACK",L3022="FINTA"),UPPER(anotacoes!I3022),"")</f>
        <v>DEASHI HARAI</v>
      </c>
      <c r="O3022" s="6">
        <f>IF(anotacoes!N3022=0,"",anotacoes!N3022)</f>
        <v>3</v>
      </c>
      <c r="P3022" t="str">
        <f>IF(anotacoes!M3022=0,"",UPPER(anotacoes!M3022))</f>
        <v/>
      </c>
      <c r="Q3022" t="str">
        <f t="shared" si="95"/>
        <v>INSERT INTO CONVERSAO_LUTA_ACAO (cd_conversao, id_luta, sequencia, momento_inicio, momento_fim, quem_faz, quem_sofre, acao_tipo, acao, tecnica, direcao, pontuacao) VALUES (1, 46, 27, TRIM(' 00:02:34,943'), TRIM(' 00:02:34,943'), 'GUILHEIRO', 'NAKAI', 'ATTACK', '&lt;TECNICA&gt;', 'DEASHI HARAI', 3, NULL)</v>
      </c>
      <c r="R3022" t="s">
        <v>10327</v>
      </c>
    </row>
    <row r="3023" spans="1:18" hidden="1" x14ac:dyDescent="0.25">
      <c r="A3023" s="7">
        <f>anotacoes!D3023</f>
        <v>40559</v>
      </c>
      <c r="B3023" t="str">
        <f>anotacoes!C3023</f>
        <v>WORLD MASTERS BAKU 2011</v>
      </c>
      <c r="C3023" t="str">
        <f>anotacoes!E3023</f>
        <v>GUILHEIRO</v>
      </c>
      <c r="D3023" t="str">
        <f>anotacoes!F3023</f>
        <v>NAKAI</v>
      </c>
      <c r="E3023" t="s">
        <v>10325</v>
      </c>
      <c r="F3023">
        <f>anotacoes!A3023</f>
        <v>46</v>
      </c>
      <c r="G3023">
        <f>anotacoes!B3023</f>
        <v>28</v>
      </c>
      <c r="H3023" t="str">
        <f>anotacoes!K3023</f>
        <v xml:space="preserve"> 00:02:34,943</v>
      </c>
      <c r="I3023" t="str">
        <f>anotacoes!L3023</f>
        <v xml:space="preserve"> 00:03:21,321</v>
      </c>
      <c r="J3023" t="str">
        <f>IF(L3023="PAUSE",E3023,IF(anotacoes!G3027=conversao_anotacoes!C3023,conversao_anotacoes!C3023,conversao_anotacoes!D3023))</f>
        <v>&lt;ARBITRO_DESCONHECIDO&gt;</v>
      </c>
      <c r="K3023" t="str">
        <f t="shared" si="94"/>
        <v/>
      </c>
      <c r="L3023" t="str">
        <f>UPPER(anotacoes!H3023)</f>
        <v>PAUSE</v>
      </c>
      <c r="M3023" t="str">
        <f>IF(OR(L3023="ATTACK",L3023="FINTA"),"&lt;TECNICA&gt;",UPPER(anotacoes!I3023))</f>
        <v>&lt;NAO_CLASSIFICADO&gt;</v>
      </c>
      <c r="N3023" t="str">
        <f>IF(OR(L3023="ATTACK",L3023="FINTA"),UPPER(anotacoes!I3023),"")</f>
        <v/>
      </c>
      <c r="O3023" s="6" t="str">
        <f>IF(anotacoes!N3023=0,"",anotacoes!N3023)</f>
        <v/>
      </c>
      <c r="P3023" t="str">
        <f>IF(anotacoes!M3023=0,"",UPPER(anotacoes!M3023))</f>
        <v/>
      </c>
      <c r="Q3023" t="str">
        <f t="shared" si="95"/>
        <v>INSERT INTO CONVERSAO_LUTA_ACAO (cd_conversao, id_luta, sequencia, momento_inicio, momento_fim, quem_faz, quem_sofre, acao_tipo, acao, tecnica, direcao, pontuacao) VALUES (1, 46, 28, TRIM(' 00:02:34,943'), TRIM(' 00:03:21,321'), '&lt;ARBITRO_DESCONHECIDO&gt;', '', 'PAUSE', '&lt;NAO_CLASSIFICADO&gt;', NULL, NULL, NULL)</v>
      </c>
      <c r="R3023" t="s">
        <v>10327</v>
      </c>
    </row>
    <row r="3024" spans="1:18" hidden="1" x14ac:dyDescent="0.25">
      <c r="A3024" s="7">
        <f>anotacoes!D3024</f>
        <v>40559</v>
      </c>
      <c r="B3024" t="str">
        <f>anotacoes!C3024</f>
        <v>WORLD MASTERS BAKU 2011</v>
      </c>
      <c r="C3024" t="str">
        <f>anotacoes!E3024</f>
        <v>GUILHEIRO</v>
      </c>
      <c r="D3024" t="str">
        <f>anotacoes!F3024</f>
        <v>NAKAI</v>
      </c>
      <c r="E3024" t="s">
        <v>10325</v>
      </c>
      <c r="F3024">
        <f>anotacoes!A3024</f>
        <v>46</v>
      </c>
      <c r="G3024">
        <f>anotacoes!B3024</f>
        <v>29</v>
      </c>
      <c r="H3024" t="str">
        <f>anotacoes!K3024</f>
        <v xml:space="preserve"> 00:03:21,496</v>
      </c>
      <c r="I3024" t="str">
        <f>anotacoes!L3024</f>
        <v xml:space="preserve"> 00:03:23,932</v>
      </c>
      <c r="J3024" t="str">
        <f>IF(L3024="PAUSE",E3024,IF(anotacoes!G3028=conversao_anotacoes!C3024,conversao_anotacoes!C3024,conversao_anotacoes!D3024))</f>
        <v>GUILHEIRO</v>
      </c>
      <c r="K3024" t="str">
        <f t="shared" si="94"/>
        <v>NAKAI</v>
      </c>
      <c r="L3024" t="str">
        <f>UPPER(anotacoes!H3024)</f>
        <v>DISPLACEMENT</v>
      </c>
      <c r="M3024" t="str">
        <f>IF(OR(L3024="ATTACK",L3024="FINTA"),"&lt;TECNICA&gt;",UPPER(anotacoes!I3024))</f>
        <v>CIRCULAR LEFT</v>
      </c>
      <c r="N3024" t="str">
        <f>IF(OR(L3024="ATTACK",L3024="FINTA"),UPPER(anotacoes!I3024),"")</f>
        <v/>
      </c>
      <c r="O3024" s="6" t="str">
        <f>IF(anotacoes!N3024=0,"",anotacoes!N3024)</f>
        <v/>
      </c>
      <c r="P3024" t="str">
        <f>IF(anotacoes!M3024=0,"",UPPER(anotacoes!M3024))</f>
        <v/>
      </c>
      <c r="Q3024" t="str">
        <f t="shared" si="95"/>
        <v>INSERT INTO CONVERSAO_LUTA_ACAO (cd_conversao, id_luta, sequencia, momento_inicio, momento_fim, quem_faz, quem_sofre, acao_tipo, acao, tecnica, direcao, pontuacao) VALUES (1, 46, 29, TRIM(' 00:03:21,496'), TRIM(' 00:03:23,932'), 'GUILHEIRO', 'NAKAI', 'DISPLACEMENT', 'CIRCULAR LEFT', NULL, NULL, NULL)</v>
      </c>
      <c r="R3024" t="s">
        <v>10327</v>
      </c>
    </row>
    <row r="3025" spans="1:18" hidden="1" x14ac:dyDescent="0.25">
      <c r="A3025" s="7">
        <f>anotacoes!D3025</f>
        <v>40559</v>
      </c>
      <c r="B3025" t="str">
        <f>anotacoes!C3025</f>
        <v>WORLD MASTERS BAKU 2011</v>
      </c>
      <c r="C3025" t="str">
        <f>anotacoes!E3025</f>
        <v>GUILHEIRO</v>
      </c>
      <c r="D3025" t="str">
        <f>anotacoes!F3025</f>
        <v>NAKAI</v>
      </c>
      <c r="E3025" t="s">
        <v>10325</v>
      </c>
      <c r="F3025">
        <f>anotacoes!A3025</f>
        <v>46</v>
      </c>
      <c r="G3025">
        <f>anotacoes!B3025</f>
        <v>30</v>
      </c>
      <c r="H3025" t="str">
        <f>anotacoes!K3025</f>
        <v xml:space="preserve"> 00:03:24,118</v>
      </c>
      <c r="I3025" t="str">
        <f>anotacoes!L3025</f>
        <v xml:space="preserve"> 00:03:26,430</v>
      </c>
      <c r="J3025" t="str">
        <f>IF(L3025="PAUSE",E3025,IF(anotacoes!G3029=conversao_anotacoes!C3025,conversao_anotacoes!C3025,conversao_anotacoes!D3025))</f>
        <v>GUILHEIRO</v>
      </c>
      <c r="K3025" t="str">
        <f t="shared" si="94"/>
        <v>NAKAI</v>
      </c>
      <c r="L3025" t="str">
        <f>UPPER(anotacoes!H3025)</f>
        <v>DISPLACEMENT</v>
      </c>
      <c r="M3025" t="str">
        <f>IF(OR(L3025="ATTACK",L3025="FINTA"),"&lt;TECNICA&gt;",UPPER(anotacoes!I3025))</f>
        <v>2-3 STEP HESITANT RIGHT</v>
      </c>
      <c r="N3025" t="str">
        <f>IF(OR(L3025="ATTACK",L3025="FINTA"),UPPER(anotacoes!I3025),"")</f>
        <v/>
      </c>
      <c r="O3025" s="6" t="str">
        <f>IF(anotacoes!N3025=0,"",anotacoes!N3025)</f>
        <v/>
      </c>
      <c r="P3025" t="str">
        <f>IF(anotacoes!M3025=0,"",UPPER(anotacoes!M3025))</f>
        <v/>
      </c>
      <c r="Q3025" t="str">
        <f t="shared" si="95"/>
        <v>INSERT INTO CONVERSAO_LUTA_ACAO (cd_conversao, id_luta, sequencia, momento_inicio, momento_fim, quem_faz, quem_sofre, acao_tipo, acao, tecnica, direcao, pontuacao) VALUES (1, 46, 30, TRIM(' 00:03:24,118'), TRIM(' 00:03:26,430'), 'GUILHEIRO', 'NAKAI', 'DISPLACEMENT', '2-3 STEP HESITANT RIGHT', NULL, NULL, NULL)</v>
      </c>
      <c r="R3025" t="s">
        <v>10327</v>
      </c>
    </row>
    <row r="3026" spans="1:18" hidden="1" x14ac:dyDescent="0.25">
      <c r="A3026" s="7">
        <f>anotacoes!D3026</f>
        <v>40559</v>
      </c>
      <c r="B3026" t="str">
        <f>anotacoes!C3026</f>
        <v>WORLD MASTERS BAKU 2011</v>
      </c>
      <c r="C3026" t="str">
        <f>anotacoes!E3026</f>
        <v>GUILHEIRO</v>
      </c>
      <c r="D3026" t="str">
        <f>anotacoes!F3026</f>
        <v>NAKAI</v>
      </c>
      <c r="E3026" t="s">
        <v>10325</v>
      </c>
      <c r="F3026">
        <f>anotacoes!A3026</f>
        <v>46</v>
      </c>
      <c r="G3026">
        <f>anotacoes!B3026</f>
        <v>31</v>
      </c>
      <c r="H3026" t="str">
        <f>anotacoes!K3026</f>
        <v xml:space="preserve"> 00:03:26,430</v>
      </c>
      <c r="I3026" t="str">
        <f>anotacoes!L3026</f>
        <v xml:space="preserve"> 00:03:42,109</v>
      </c>
      <c r="J3026" t="str">
        <f>IF(L3026="PAUSE",E3026,IF(anotacoes!G3030=conversao_anotacoes!C3026,conversao_anotacoes!C3026,conversao_anotacoes!D3026))</f>
        <v>GUILHEIRO</v>
      </c>
      <c r="K3026" t="str">
        <f t="shared" si="94"/>
        <v>NAKAI</v>
      </c>
      <c r="L3026" t="str">
        <f>UPPER(anotacoes!H3026)</f>
        <v>GRIP TIME</v>
      </c>
      <c r="M3026" t="str">
        <f>IF(OR(L3026="ATTACK",L3026="FINTA"),"&lt;TECNICA&gt;",UPPER(anotacoes!I3026))</f>
        <v>LEFT COLLAR</v>
      </c>
      <c r="N3026" t="str">
        <f>IF(OR(L3026="ATTACK",L3026="FINTA"),UPPER(anotacoes!I3026),"")</f>
        <v/>
      </c>
      <c r="O3026" s="6" t="str">
        <f>IF(anotacoes!N3026=0,"",anotacoes!N3026)</f>
        <v/>
      </c>
      <c r="P3026" t="str">
        <f>IF(anotacoes!M3026=0,"",UPPER(anotacoes!M3026))</f>
        <v/>
      </c>
      <c r="Q3026" t="str">
        <f t="shared" si="95"/>
        <v>INSERT INTO CONVERSAO_LUTA_ACAO (cd_conversao, id_luta, sequencia, momento_inicio, momento_fim, quem_faz, quem_sofre, acao_tipo, acao, tecnica, direcao, pontuacao) VALUES (1, 46, 31, TRIM(' 00:03:26,430'), TRIM(' 00:03:42,109'), 'GUILHEIRO', 'NAKAI', 'GRIP TIME', 'LEFT COLLAR', NULL, NULL, NULL)</v>
      </c>
      <c r="R3026" t="s">
        <v>10327</v>
      </c>
    </row>
    <row r="3027" spans="1:18" hidden="1" x14ac:dyDescent="0.25">
      <c r="A3027" s="7">
        <f>anotacoes!D3027</f>
        <v>40559</v>
      </c>
      <c r="B3027" t="str">
        <f>anotacoes!C3027</f>
        <v>WORLD MASTERS BAKU 2011</v>
      </c>
      <c r="C3027" t="str">
        <f>anotacoes!E3027</f>
        <v>GUILHEIRO</v>
      </c>
      <c r="D3027" t="str">
        <f>anotacoes!F3027</f>
        <v>NAKAI</v>
      </c>
      <c r="E3027" t="s">
        <v>10325</v>
      </c>
      <c r="F3027">
        <f>anotacoes!A3027</f>
        <v>46</v>
      </c>
      <c r="G3027">
        <f>anotacoes!B3027</f>
        <v>32</v>
      </c>
      <c r="H3027" t="str">
        <f>anotacoes!K3027</f>
        <v xml:space="preserve"> 00:03:42,109</v>
      </c>
      <c r="I3027" t="str">
        <f>anotacoes!L3027</f>
        <v xml:space="preserve"> 00:03:45,002</v>
      </c>
      <c r="J3027" t="str">
        <f>IF(L3027="PAUSE",E3027,IF(anotacoes!G3031=conversao_anotacoes!C3027,conversao_anotacoes!C3027,conversao_anotacoes!D3027))</f>
        <v>GUILHEIRO</v>
      </c>
      <c r="K3027" t="str">
        <f t="shared" si="94"/>
        <v>NAKAI</v>
      </c>
      <c r="L3027" t="str">
        <f>UPPER(anotacoes!H3027)</f>
        <v>GRIP TIME</v>
      </c>
      <c r="M3027" t="str">
        <f>IF(OR(L3027="ATTACK",L3027="FINTA"),"&lt;TECNICA&gt;",UPPER(anotacoes!I3027))</f>
        <v>RIGHT COLLAR</v>
      </c>
      <c r="N3027" t="str">
        <f>IF(OR(L3027="ATTACK",L3027="FINTA"),UPPER(anotacoes!I3027),"")</f>
        <v/>
      </c>
      <c r="O3027" s="6" t="str">
        <f>IF(anotacoes!N3027=0,"",anotacoes!N3027)</f>
        <v/>
      </c>
      <c r="P3027" t="str">
        <f>IF(anotacoes!M3027=0,"",UPPER(anotacoes!M3027))</f>
        <v/>
      </c>
      <c r="Q3027" t="str">
        <f t="shared" si="95"/>
        <v>INSERT INTO CONVERSAO_LUTA_ACAO (cd_conversao, id_luta, sequencia, momento_inicio, momento_fim, quem_faz, quem_sofre, acao_tipo, acao, tecnica, direcao, pontuacao) VALUES (1, 46, 32, TRIM(' 00:03:42,109'), TRIM(' 00:03:45,002'), 'GUILHEIRO', 'NAKAI', 'GRIP TIME', 'RIGHT COLLAR', NULL, NULL, NULL)</v>
      </c>
      <c r="R3027" t="s">
        <v>10327</v>
      </c>
    </row>
    <row r="3028" spans="1:18" hidden="1" x14ac:dyDescent="0.25">
      <c r="A3028" s="7">
        <f>anotacoes!D3028</f>
        <v>40559</v>
      </c>
      <c r="B3028" t="str">
        <f>anotacoes!C3028</f>
        <v>WORLD MASTERS BAKU 2011</v>
      </c>
      <c r="C3028" t="str">
        <f>anotacoes!E3028</f>
        <v>GUILHEIRO</v>
      </c>
      <c r="D3028" t="str">
        <f>anotacoes!F3028</f>
        <v>NAKAI</v>
      </c>
      <c r="E3028" t="s">
        <v>10325</v>
      </c>
      <c r="F3028">
        <f>anotacoes!A3028</f>
        <v>46</v>
      </c>
      <c r="G3028">
        <f>anotacoes!B3028</f>
        <v>33</v>
      </c>
      <c r="H3028" t="str">
        <f>anotacoes!K3028</f>
        <v xml:space="preserve"> 00:03:45,002</v>
      </c>
      <c r="I3028" t="str">
        <f>anotacoes!L3028</f>
        <v xml:space="preserve"> 00:03:52,883</v>
      </c>
      <c r="J3028" t="str">
        <f>IF(L3028="PAUSE",E3028,IF(anotacoes!G3032=conversao_anotacoes!C3028,conversao_anotacoes!C3028,conversao_anotacoes!D3028))</f>
        <v>&lt;ARBITRO_DESCONHECIDO&gt;</v>
      </c>
      <c r="K3028" t="str">
        <f t="shared" si="94"/>
        <v/>
      </c>
      <c r="L3028" t="str">
        <f>UPPER(anotacoes!H3028)</f>
        <v>PAUSE</v>
      </c>
      <c r="M3028" t="str">
        <f>IF(OR(L3028="ATTACK",L3028="FINTA"),"&lt;TECNICA&gt;",UPPER(anotacoes!I3028))</f>
        <v>&lt;NAO_CLASSIFICADO&gt;</v>
      </c>
      <c r="N3028" t="str">
        <f>IF(OR(L3028="ATTACK",L3028="FINTA"),UPPER(anotacoes!I3028),"")</f>
        <v/>
      </c>
      <c r="O3028" s="6" t="str">
        <f>IF(anotacoes!N3028=0,"",anotacoes!N3028)</f>
        <v/>
      </c>
      <c r="P3028" t="str">
        <f>IF(anotacoes!M3028=0,"",UPPER(anotacoes!M3028))</f>
        <v/>
      </c>
      <c r="Q3028" t="str">
        <f t="shared" si="95"/>
        <v>INSERT INTO CONVERSAO_LUTA_ACAO (cd_conversao, id_luta, sequencia, momento_inicio, momento_fim, quem_faz, quem_sofre, acao_tipo, acao, tecnica, direcao, pontuacao) VALUES (1, 46, 33, TRIM(' 00:03:45,002'), TRIM(' 00:03:52,883'), '&lt;ARBITRO_DESCONHECIDO&gt;', '', 'PAUSE', '&lt;NAO_CLASSIFICADO&gt;', NULL, NULL, NULL)</v>
      </c>
      <c r="R3028" t="s">
        <v>10327</v>
      </c>
    </row>
    <row r="3029" spans="1:18" hidden="1" x14ac:dyDescent="0.25">
      <c r="A3029" s="7">
        <f>anotacoes!D3029</f>
        <v>40559</v>
      </c>
      <c r="B3029" t="str">
        <f>anotacoes!C3029</f>
        <v>WORLD MASTERS BAKU 2011</v>
      </c>
      <c r="C3029" t="str">
        <f>anotacoes!E3029</f>
        <v>GUILHEIRO</v>
      </c>
      <c r="D3029" t="str">
        <f>anotacoes!F3029</f>
        <v>NAKAI</v>
      </c>
      <c r="E3029" t="s">
        <v>10325</v>
      </c>
      <c r="F3029">
        <f>anotacoes!A3029</f>
        <v>46</v>
      </c>
      <c r="G3029">
        <f>anotacoes!B3029</f>
        <v>34</v>
      </c>
      <c r="H3029" t="str">
        <f>anotacoes!K3029</f>
        <v xml:space="preserve"> 00:03:52,883</v>
      </c>
      <c r="I3029" t="str">
        <f>anotacoes!L3029</f>
        <v xml:space="preserve"> 00:03:55,885</v>
      </c>
      <c r="J3029" t="str">
        <f>IF(L3029="PAUSE",E3029,IF(anotacoes!G3033=conversao_anotacoes!C3029,conversao_anotacoes!C3029,conversao_anotacoes!D3029))</f>
        <v>GUILHEIRO</v>
      </c>
      <c r="K3029" t="str">
        <f t="shared" si="94"/>
        <v>NAKAI</v>
      </c>
      <c r="L3029" t="str">
        <f>UPPER(anotacoes!H3029)</f>
        <v>DISPLACEMENT</v>
      </c>
      <c r="M3029" t="str">
        <f>IF(OR(L3029="ATTACK",L3029="FINTA"),"&lt;TECNICA&gt;",UPPER(anotacoes!I3029))</f>
        <v>CIRCULAR LEFT</v>
      </c>
      <c r="N3029" t="str">
        <f>IF(OR(L3029="ATTACK",L3029="FINTA"),UPPER(anotacoes!I3029),"")</f>
        <v/>
      </c>
      <c r="O3029" s="6" t="str">
        <f>IF(anotacoes!N3029=0,"",anotacoes!N3029)</f>
        <v/>
      </c>
      <c r="P3029" t="str">
        <f>IF(anotacoes!M3029=0,"",UPPER(anotacoes!M3029))</f>
        <v/>
      </c>
      <c r="Q3029" t="str">
        <f t="shared" si="95"/>
        <v>INSERT INTO CONVERSAO_LUTA_ACAO (cd_conversao, id_luta, sequencia, momento_inicio, momento_fim, quem_faz, quem_sofre, acao_tipo, acao, tecnica, direcao, pontuacao) VALUES (1, 46, 34, TRIM(' 00:03:52,883'), TRIM(' 00:03:55,885'), 'GUILHEIRO', 'NAKAI', 'DISPLACEMENT', 'CIRCULAR LEFT', NULL, NULL, NULL)</v>
      </c>
      <c r="R3029" t="s">
        <v>10327</v>
      </c>
    </row>
    <row r="3030" spans="1:18" hidden="1" x14ac:dyDescent="0.25">
      <c r="A3030" s="7">
        <f>anotacoes!D3030</f>
        <v>40559</v>
      </c>
      <c r="B3030" t="str">
        <f>anotacoes!C3030</f>
        <v>WORLD MASTERS BAKU 2011</v>
      </c>
      <c r="C3030" t="str">
        <f>anotacoes!E3030</f>
        <v>GUILHEIRO</v>
      </c>
      <c r="D3030" t="str">
        <f>anotacoes!F3030</f>
        <v>NAKAI</v>
      </c>
      <c r="E3030" t="s">
        <v>10325</v>
      </c>
      <c r="F3030">
        <f>anotacoes!A3030</f>
        <v>46</v>
      </c>
      <c r="G3030">
        <f>anotacoes!B3030</f>
        <v>35</v>
      </c>
      <c r="H3030" t="str">
        <f>anotacoes!K3030</f>
        <v xml:space="preserve"> 00:03:55,885</v>
      </c>
      <c r="I3030" t="str">
        <f>anotacoes!L3030</f>
        <v xml:space="preserve"> 00:03:56,650</v>
      </c>
      <c r="J3030" t="str">
        <f>IF(L3030="PAUSE",E3030,IF(anotacoes!G3034=conversao_anotacoes!C3030,conversao_anotacoes!C3030,conversao_anotacoes!D3030))</f>
        <v>GUILHEIRO</v>
      </c>
      <c r="K3030" t="str">
        <f t="shared" si="94"/>
        <v>NAKAI</v>
      </c>
      <c r="L3030" t="str">
        <f>UPPER(anotacoes!H3030)</f>
        <v>DISPLACEMENT</v>
      </c>
      <c r="M3030" t="str">
        <f>IF(OR(L3030="ATTACK",L3030="FINTA"),"&lt;TECNICA&gt;",UPPER(anotacoes!I3030))</f>
        <v>2-3 STEP HESITANT RIGHT</v>
      </c>
      <c r="N3030" t="str">
        <f>IF(OR(L3030="ATTACK",L3030="FINTA"),UPPER(anotacoes!I3030),"")</f>
        <v/>
      </c>
      <c r="O3030" s="6" t="str">
        <f>IF(anotacoes!N3030=0,"",anotacoes!N3030)</f>
        <v/>
      </c>
      <c r="P3030" t="str">
        <f>IF(anotacoes!M3030=0,"",UPPER(anotacoes!M3030))</f>
        <v/>
      </c>
      <c r="Q3030" t="str">
        <f t="shared" si="95"/>
        <v>INSERT INTO CONVERSAO_LUTA_ACAO (cd_conversao, id_luta, sequencia, momento_inicio, momento_fim, quem_faz, quem_sofre, acao_tipo, acao, tecnica, direcao, pontuacao) VALUES (1, 46, 35, TRIM(' 00:03:55,885'), TRIM(' 00:03:56,650'), 'GUILHEIRO', 'NAKAI', 'DISPLACEMENT', '2-3 STEP HESITANT RIGHT', NULL, NULL, NULL)</v>
      </c>
      <c r="R3030" t="s">
        <v>10327</v>
      </c>
    </row>
    <row r="3031" spans="1:18" hidden="1" x14ac:dyDescent="0.25">
      <c r="A3031" s="7">
        <f>anotacoes!D3031</f>
        <v>40559</v>
      </c>
      <c r="B3031" t="str">
        <f>anotacoes!C3031</f>
        <v>WORLD MASTERS BAKU 2011</v>
      </c>
      <c r="C3031" t="str">
        <f>anotacoes!E3031</f>
        <v>GUILHEIRO</v>
      </c>
      <c r="D3031" t="str">
        <f>anotacoes!F3031</f>
        <v>NAKAI</v>
      </c>
      <c r="E3031" t="s">
        <v>10325</v>
      </c>
      <c r="F3031">
        <f>anotacoes!A3031</f>
        <v>46</v>
      </c>
      <c r="G3031">
        <f>anotacoes!B3031</f>
        <v>36</v>
      </c>
      <c r="H3031" t="str">
        <f>anotacoes!K3031</f>
        <v xml:space="preserve"> 00:03:56,650</v>
      </c>
      <c r="I3031" t="str">
        <f>anotacoes!L3031</f>
        <v xml:space="preserve"> 00:04:01,301</v>
      </c>
      <c r="J3031" t="str">
        <f>IF(L3031="PAUSE",E3031,IF(anotacoes!G3035=conversao_anotacoes!C3031,conversao_anotacoes!C3031,conversao_anotacoes!D3031))</f>
        <v>GUILHEIRO</v>
      </c>
      <c r="K3031" t="str">
        <f t="shared" si="94"/>
        <v>NAKAI</v>
      </c>
      <c r="L3031" t="str">
        <f>UPPER(anotacoes!H3031)</f>
        <v>GRIP TIME</v>
      </c>
      <c r="M3031" t="str">
        <f>IF(OR(L3031="ATTACK",L3031="FINTA"),"&lt;TECNICA&gt;",UPPER(anotacoes!I3031))</f>
        <v>LEFT COLLAR</v>
      </c>
      <c r="N3031" t="str">
        <f>IF(OR(L3031="ATTACK",L3031="FINTA"),UPPER(anotacoes!I3031),"")</f>
        <v/>
      </c>
      <c r="O3031" s="6" t="str">
        <f>IF(anotacoes!N3031=0,"",anotacoes!N3031)</f>
        <v/>
      </c>
      <c r="P3031" t="str">
        <f>IF(anotacoes!M3031=0,"",UPPER(anotacoes!M3031))</f>
        <v/>
      </c>
      <c r="Q3031" t="str">
        <f t="shared" si="95"/>
        <v>INSERT INTO CONVERSAO_LUTA_ACAO (cd_conversao, id_luta, sequencia, momento_inicio, momento_fim, quem_faz, quem_sofre, acao_tipo, acao, tecnica, direcao, pontuacao) VALUES (1, 46, 36, TRIM(' 00:03:56,650'), TRIM(' 00:04:01,301'), 'GUILHEIRO', 'NAKAI', 'GRIP TIME', 'LEFT COLLAR', NULL, NULL, NULL)</v>
      </c>
      <c r="R3031" t="s">
        <v>10327</v>
      </c>
    </row>
    <row r="3032" spans="1:18" hidden="1" x14ac:dyDescent="0.25">
      <c r="A3032" s="7">
        <f>anotacoes!D3032</f>
        <v>40559</v>
      </c>
      <c r="B3032" t="str">
        <f>anotacoes!C3032</f>
        <v>WORLD MASTERS BAKU 2011</v>
      </c>
      <c r="C3032" t="str">
        <f>anotacoes!E3032</f>
        <v>GUILHEIRO</v>
      </c>
      <c r="D3032" t="str">
        <f>anotacoes!F3032</f>
        <v>NAKAI</v>
      </c>
      <c r="E3032" t="s">
        <v>10325</v>
      </c>
      <c r="F3032">
        <f>anotacoes!A3032</f>
        <v>46</v>
      </c>
      <c r="G3032">
        <f>anotacoes!B3032</f>
        <v>37</v>
      </c>
      <c r="H3032" t="str">
        <f>anotacoes!K3032</f>
        <v xml:space="preserve"> 00:04:01,301</v>
      </c>
      <c r="I3032" t="str">
        <f>anotacoes!L3032</f>
        <v xml:space="preserve"> 00:04:12,337</v>
      </c>
      <c r="J3032" t="str">
        <f>IF(L3032="PAUSE",E3032,IF(anotacoes!G3036=conversao_anotacoes!C3032,conversao_anotacoes!C3032,conversao_anotacoes!D3032))</f>
        <v>GUILHEIRO</v>
      </c>
      <c r="K3032" t="str">
        <f t="shared" si="94"/>
        <v>NAKAI</v>
      </c>
      <c r="L3032" t="str">
        <f>UPPER(anotacoes!H3032)</f>
        <v>GRIP TIME</v>
      </c>
      <c r="M3032" t="str">
        <f>IF(OR(L3032="ATTACK",L3032="FINTA"),"&lt;TECNICA&gt;",UPPER(anotacoes!I3032))</f>
        <v>LEFT COLLAR RIGHT SLEEVE</v>
      </c>
      <c r="N3032" t="str">
        <f>IF(OR(L3032="ATTACK",L3032="FINTA"),UPPER(anotacoes!I3032),"")</f>
        <v/>
      </c>
      <c r="O3032" s="6" t="str">
        <f>IF(anotacoes!N3032=0,"",anotacoes!N3032)</f>
        <v/>
      </c>
      <c r="P3032" t="str">
        <f>IF(anotacoes!M3032=0,"",UPPER(anotacoes!M3032))</f>
        <v/>
      </c>
      <c r="Q3032" t="str">
        <f t="shared" si="95"/>
        <v>INSERT INTO CONVERSAO_LUTA_ACAO (cd_conversao, id_luta, sequencia, momento_inicio, momento_fim, quem_faz, quem_sofre, acao_tipo, acao, tecnica, direcao, pontuacao) VALUES (1, 46, 37, TRIM(' 00:04:01,301'), TRIM(' 00:04:12,337'), 'GUILHEIRO', 'NAKAI', 'GRIP TIME', 'LEFT COLLAR RIGHT SLEEVE', NULL, NULL, NULL)</v>
      </c>
      <c r="R3032" t="s">
        <v>10327</v>
      </c>
    </row>
    <row r="3033" spans="1:18" hidden="1" x14ac:dyDescent="0.25">
      <c r="A3033" s="7">
        <f>anotacoes!D3033</f>
        <v>40559</v>
      </c>
      <c r="B3033" t="str">
        <f>anotacoes!C3033</f>
        <v>WORLD MASTERS BAKU 2011</v>
      </c>
      <c r="C3033" t="str">
        <f>anotacoes!E3033</f>
        <v>GUILHEIRO</v>
      </c>
      <c r="D3033" t="str">
        <f>anotacoes!F3033</f>
        <v>NAKAI</v>
      </c>
      <c r="E3033" t="s">
        <v>10325</v>
      </c>
      <c r="F3033">
        <f>anotacoes!A3033</f>
        <v>46</v>
      </c>
      <c r="G3033">
        <f>anotacoes!B3033</f>
        <v>38</v>
      </c>
      <c r="H3033" t="str">
        <f>anotacoes!K3033</f>
        <v xml:space="preserve"> 00:04:12,337</v>
      </c>
      <c r="I3033" t="str">
        <f>anotacoes!L3033</f>
        <v xml:space="preserve"> 00:04:14,234</v>
      </c>
      <c r="J3033" t="str">
        <f>IF(L3033="PAUSE",E3033,IF(anotacoes!G3037=conversao_anotacoes!C3033,conversao_anotacoes!C3033,conversao_anotacoes!D3033))</f>
        <v>GUILHEIRO</v>
      </c>
      <c r="K3033" t="str">
        <f t="shared" si="94"/>
        <v>NAKAI</v>
      </c>
      <c r="L3033" t="str">
        <f>UPPER(anotacoes!H3033)</f>
        <v>ATTACK</v>
      </c>
      <c r="M3033" t="str">
        <f>IF(OR(L3033="ATTACK",L3033="FINTA"),"&lt;TECNICA&gt;",UPPER(anotacoes!I3033))</f>
        <v>&lt;TECNICA&gt;</v>
      </c>
      <c r="N3033" t="str">
        <f>IF(OR(L3033="ATTACK",L3033="FINTA"),UPPER(anotacoes!I3033),"")</f>
        <v>OUCHI GARI</v>
      </c>
      <c r="O3033" s="6">
        <f>IF(anotacoes!N3033=0,"",anotacoes!N3033)</f>
        <v>6</v>
      </c>
      <c r="P3033" t="str">
        <f>IF(anotacoes!M3033=0,"",UPPER(anotacoes!M3033))</f>
        <v/>
      </c>
      <c r="Q3033" t="str">
        <f t="shared" si="95"/>
        <v>INSERT INTO CONVERSAO_LUTA_ACAO (cd_conversao, id_luta, sequencia, momento_inicio, momento_fim, quem_faz, quem_sofre, acao_tipo, acao, tecnica, direcao, pontuacao) VALUES (1, 46, 38, TRIM(' 00:04:12,337'), TRIM(' 00:04:14,234'), 'GUILHEIRO', 'NAKAI', 'ATTACK', '&lt;TECNICA&gt;', 'OUCHI GARI', 6, NULL)</v>
      </c>
      <c r="R3033" t="s">
        <v>10327</v>
      </c>
    </row>
    <row r="3034" spans="1:18" hidden="1" x14ac:dyDescent="0.25">
      <c r="A3034" s="7">
        <f>anotacoes!D3034</f>
        <v>40559</v>
      </c>
      <c r="B3034" t="str">
        <f>anotacoes!C3034</f>
        <v>WORLD MASTERS BAKU 2011</v>
      </c>
      <c r="C3034" t="str">
        <f>anotacoes!E3034</f>
        <v>GUILHEIRO</v>
      </c>
      <c r="D3034" t="str">
        <f>anotacoes!F3034</f>
        <v>NAKAI</v>
      </c>
      <c r="E3034" t="s">
        <v>10325</v>
      </c>
      <c r="F3034">
        <f>anotacoes!A3034</f>
        <v>46</v>
      </c>
      <c r="G3034">
        <f>anotacoes!B3034</f>
        <v>39</v>
      </c>
      <c r="H3034" t="str">
        <f>anotacoes!K3034</f>
        <v xml:space="preserve"> 00:04:14,419</v>
      </c>
      <c r="I3034" t="str">
        <f>anotacoes!L3034</f>
        <v xml:space="preserve"> 00:05:00,695</v>
      </c>
      <c r="J3034" t="str">
        <f>IF(L3034="PAUSE",E3034,IF(anotacoes!G3038=conversao_anotacoes!C3034,conversao_anotacoes!C3034,conversao_anotacoes!D3034))</f>
        <v>GUILHEIRO</v>
      </c>
      <c r="K3034" t="str">
        <f t="shared" si="94"/>
        <v>NAKAI</v>
      </c>
      <c r="L3034" t="str">
        <f>UPPER(anotacoes!H3034)</f>
        <v>GRIP TIME</v>
      </c>
      <c r="M3034" t="str">
        <f>IF(OR(L3034="ATTACK",L3034="FINTA"),"&lt;TECNICA&gt;",UPPER(anotacoes!I3034))</f>
        <v>LEFT COLLAR</v>
      </c>
      <c r="N3034" t="str">
        <f>IF(OR(L3034="ATTACK",L3034="FINTA"),UPPER(anotacoes!I3034),"")</f>
        <v/>
      </c>
      <c r="O3034" s="6" t="str">
        <f>IF(anotacoes!N3034=0,"",anotacoes!N3034)</f>
        <v/>
      </c>
      <c r="P3034" t="str">
        <f>IF(anotacoes!M3034=0,"",UPPER(anotacoes!M3034))</f>
        <v/>
      </c>
      <c r="Q3034" t="str">
        <f t="shared" si="95"/>
        <v>INSERT INTO CONVERSAO_LUTA_ACAO (cd_conversao, id_luta, sequencia, momento_inicio, momento_fim, quem_faz, quem_sofre, acao_tipo, acao, tecnica, direcao, pontuacao) VALUES (1, 46, 39, TRIM(' 00:04:14,419'), TRIM(' 00:05:00,695'), 'GUILHEIRO', 'NAKAI', 'GRIP TIME', 'LEFT COLLAR', NULL, NULL, NULL)</v>
      </c>
      <c r="R3034" t="s">
        <v>10327</v>
      </c>
    </row>
    <row r="3035" spans="1:18" hidden="1" x14ac:dyDescent="0.25">
      <c r="A3035" s="7">
        <f>anotacoes!D3035</f>
        <v>40559</v>
      </c>
      <c r="B3035" t="str">
        <f>anotacoes!C3035</f>
        <v>WORLD MASTERS BAKU 2011</v>
      </c>
      <c r="C3035" t="str">
        <f>anotacoes!E3035</f>
        <v>GUILHEIRO</v>
      </c>
      <c r="D3035" t="str">
        <f>anotacoes!F3035</f>
        <v>NAKAI</v>
      </c>
      <c r="E3035" t="s">
        <v>10325</v>
      </c>
      <c r="F3035">
        <f>anotacoes!A3035</f>
        <v>46</v>
      </c>
      <c r="G3035">
        <f>anotacoes!B3035</f>
        <v>40</v>
      </c>
      <c r="H3035" t="str">
        <f>anotacoes!K3035</f>
        <v xml:space="preserve"> 00:05:00,843</v>
      </c>
      <c r="I3035" t="str">
        <f>anotacoes!L3035</f>
        <v xml:space="preserve"> 00:05:01,082</v>
      </c>
      <c r="J3035" t="str">
        <f>IF(L3035="PAUSE",E3035,IF(anotacoes!G3039=conversao_anotacoes!C3035,conversao_anotacoes!C3035,conversao_anotacoes!D3035))</f>
        <v>GUILHEIRO</v>
      </c>
      <c r="K3035" t="str">
        <f t="shared" si="94"/>
        <v>NAKAI</v>
      </c>
      <c r="L3035" t="str">
        <f>UPPER(anotacoes!H3035)</f>
        <v>DEFENSE</v>
      </c>
      <c r="M3035" t="str">
        <f>IF(OR(L3035="ATTACK",L3035="FINTA"),"&lt;TECNICA&gt;",UPPER(anotacoes!I3035))</f>
        <v>USING BODY MASS</v>
      </c>
      <c r="N3035" t="str">
        <f>IF(OR(L3035="ATTACK",L3035="FINTA"),UPPER(anotacoes!I3035),"")</f>
        <v/>
      </c>
      <c r="O3035" s="6" t="str">
        <f>IF(anotacoes!N3035=0,"",anotacoes!N3035)</f>
        <v/>
      </c>
      <c r="P3035" t="str">
        <f>IF(anotacoes!M3035=0,"",UPPER(anotacoes!M3035))</f>
        <v/>
      </c>
      <c r="Q3035" t="str">
        <f t="shared" si="95"/>
        <v>INSERT INTO CONVERSAO_LUTA_ACAO (cd_conversao, id_luta, sequencia, momento_inicio, momento_fim, quem_faz, quem_sofre, acao_tipo, acao, tecnica, direcao, pontuacao) VALUES (1, 46, 40, TRIM(' 00:05:00,843'), TRIM(' 00:05:01,082'), 'GUILHEIRO', 'NAKAI', 'DEFENSE', 'USING BODY MASS', NULL, NULL, NULL)</v>
      </c>
      <c r="R3035" t="s">
        <v>10327</v>
      </c>
    </row>
    <row r="3036" spans="1:18" hidden="1" x14ac:dyDescent="0.25">
      <c r="A3036" s="7">
        <f>anotacoes!D3036</f>
        <v>40559</v>
      </c>
      <c r="B3036" t="str">
        <f>anotacoes!C3036</f>
        <v>WORLD MASTERS BAKU 2011</v>
      </c>
      <c r="C3036" t="str">
        <f>anotacoes!E3036</f>
        <v>GUILHEIRO</v>
      </c>
      <c r="D3036" t="str">
        <f>anotacoes!F3036</f>
        <v>NAKAI</v>
      </c>
      <c r="E3036" t="s">
        <v>10325</v>
      </c>
      <c r="F3036">
        <f>anotacoes!A3036</f>
        <v>46</v>
      </c>
      <c r="G3036">
        <f>anotacoes!B3036</f>
        <v>41</v>
      </c>
      <c r="H3036" t="str">
        <f>anotacoes!K3036</f>
        <v xml:space="preserve"> 00:05:01,082</v>
      </c>
      <c r="I3036" t="str">
        <f>anotacoes!L3036</f>
        <v xml:space="preserve"> 00:05:05,526</v>
      </c>
      <c r="J3036" t="str">
        <f>IF(L3036="PAUSE",E3036,IF(anotacoes!G3040=conversao_anotacoes!C3036,conversao_anotacoes!C3036,conversao_anotacoes!D3036))</f>
        <v>GUILHEIRO</v>
      </c>
      <c r="K3036" t="str">
        <f t="shared" si="94"/>
        <v>NAKAI</v>
      </c>
      <c r="L3036" t="str">
        <f>UPPER(anotacoes!H3036)</f>
        <v>GROUNDWORK COMBAT</v>
      </c>
      <c r="M3036" t="str">
        <f>IF(OR(L3036="ATTACK",L3036="FINTA"),"&lt;TECNICA&gt;",UPPER(anotacoes!I3036))</f>
        <v>TRYING TO ATTACK</v>
      </c>
      <c r="N3036" t="str">
        <f>IF(OR(L3036="ATTACK",L3036="FINTA"),UPPER(anotacoes!I3036),"")</f>
        <v/>
      </c>
      <c r="O3036" s="6" t="str">
        <f>IF(anotacoes!N3036=0,"",anotacoes!N3036)</f>
        <v/>
      </c>
      <c r="P3036" t="str">
        <f>IF(anotacoes!M3036=0,"",UPPER(anotacoes!M3036))</f>
        <v/>
      </c>
      <c r="Q3036" t="str">
        <f t="shared" si="95"/>
        <v>INSERT INTO CONVERSAO_LUTA_ACAO (cd_conversao, id_luta, sequencia, momento_inicio, momento_fim, quem_faz, quem_sofre, acao_tipo, acao, tecnica, direcao, pontuacao) VALUES (1, 46, 41, TRIM(' 00:05:01,082'), TRIM(' 00:05:05,526'), 'GUILHEIRO', 'NAKAI', 'GROUNDWORK COMBAT', 'TRYING TO ATTACK', NULL, NULL, NULL)</v>
      </c>
      <c r="R3036" t="s">
        <v>10327</v>
      </c>
    </row>
    <row r="3037" spans="1:18" hidden="1" x14ac:dyDescent="0.25">
      <c r="A3037" s="7">
        <f>anotacoes!D3037</f>
        <v>40559</v>
      </c>
      <c r="B3037" t="str">
        <f>anotacoes!C3037</f>
        <v>WORLD MASTERS BAKU 2011</v>
      </c>
      <c r="C3037" t="str">
        <f>anotacoes!E3037</f>
        <v>GUILHEIRO</v>
      </c>
      <c r="D3037" t="str">
        <f>anotacoes!F3037</f>
        <v>NAKAI</v>
      </c>
      <c r="E3037" t="s">
        <v>10325</v>
      </c>
      <c r="F3037">
        <f>anotacoes!A3037</f>
        <v>46</v>
      </c>
      <c r="G3037">
        <f>anotacoes!B3037</f>
        <v>42</v>
      </c>
      <c r="H3037" t="str">
        <f>anotacoes!K3037</f>
        <v xml:space="preserve"> 00:05:05,726</v>
      </c>
      <c r="I3037" t="str">
        <f>anotacoes!L3037</f>
        <v xml:space="preserve"> 00:05:12,124</v>
      </c>
      <c r="J3037" t="str">
        <f>IF(L3037="PAUSE",E3037,IF(anotacoes!G3041=conversao_anotacoes!C3037,conversao_anotacoes!C3037,conversao_anotacoes!D3037))</f>
        <v>&lt;ARBITRO_DESCONHECIDO&gt;</v>
      </c>
      <c r="K3037" t="str">
        <f t="shared" si="94"/>
        <v/>
      </c>
      <c r="L3037" t="str">
        <f>UPPER(anotacoes!H3037)</f>
        <v>PAUSE</v>
      </c>
      <c r="M3037" t="str">
        <f>IF(OR(L3037="ATTACK",L3037="FINTA"),"&lt;TECNICA&gt;",UPPER(anotacoes!I3037))</f>
        <v>&lt;NAO_CLASSIFICADO&gt;</v>
      </c>
      <c r="N3037" t="str">
        <f>IF(OR(L3037="ATTACK",L3037="FINTA"),UPPER(anotacoes!I3037),"")</f>
        <v/>
      </c>
      <c r="O3037" s="6" t="str">
        <f>IF(anotacoes!N3037=0,"",anotacoes!N3037)</f>
        <v/>
      </c>
      <c r="P3037" t="str">
        <f>IF(anotacoes!M3037=0,"",UPPER(anotacoes!M3037))</f>
        <v/>
      </c>
      <c r="Q3037" t="str">
        <f t="shared" si="95"/>
        <v>INSERT INTO CONVERSAO_LUTA_ACAO (cd_conversao, id_luta, sequencia, momento_inicio, momento_fim, quem_faz, quem_sofre, acao_tipo, acao, tecnica, direcao, pontuacao) VALUES (1, 46, 42, TRIM(' 00:05:05,726'), TRIM(' 00:05:12,124'), '&lt;ARBITRO_DESCONHECIDO&gt;', '', 'PAUSE', '&lt;NAO_CLASSIFICADO&gt;', NULL, NULL, NULL)</v>
      </c>
      <c r="R3037" t="s">
        <v>10327</v>
      </c>
    </row>
    <row r="3038" spans="1:18" hidden="1" x14ac:dyDescent="0.25">
      <c r="A3038" s="7">
        <f>anotacoes!D3038</f>
        <v>40559</v>
      </c>
      <c r="B3038" t="str">
        <f>anotacoes!C3038</f>
        <v>WORLD MASTERS BAKU 2011</v>
      </c>
      <c r="C3038" t="str">
        <f>anotacoes!E3038</f>
        <v>GUILHEIRO</v>
      </c>
      <c r="D3038" t="str">
        <f>anotacoes!F3038</f>
        <v>NAKAI</v>
      </c>
      <c r="E3038" t="s">
        <v>10325</v>
      </c>
      <c r="F3038">
        <f>anotacoes!A3038</f>
        <v>46</v>
      </c>
      <c r="G3038">
        <f>anotacoes!B3038</f>
        <v>43</v>
      </c>
      <c r="H3038" t="str">
        <f>anotacoes!K3038</f>
        <v xml:space="preserve"> 00:05:12,124</v>
      </c>
      <c r="I3038" t="str">
        <f>anotacoes!L3038</f>
        <v xml:space="preserve"> 00:05:14,987</v>
      </c>
      <c r="J3038" t="str">
        <f>IF(L3038="PAUSE",E3038,IF(anotacoes!G3042=conversao_anotacoes!C3038,conversao_anotacoes!C3038,conversao_anotacoes!D3038))</f>
        <v>GUILHEIRO</v>
      </c>
      <c r="K3038" t="str">
        <f t="shared" si="94"/>
        <v>NAKAI</v>
      </c>
      <c r="L3038" t="str">
        <f>UPPER(anotacoes!H3038)</f>
        <v>DISPLACEMENT</v>
      </c>
      <c r="M3038" t="str">
        <f>IF(OR(L3038="ATTACK",L3038="FINTA"),"&lt;TECNICA&gt;",UPPER(anotacoes!I3038))</f>
        <v>CIRCULAR LEFT</v>
      </c>
      <c r="N3038" t="str">
        <f>IF(OR(L3038="ATTACK",L3038="FINTA"),UPPER(anotacoes!I3038),"")</f>
        <v/>
      </c>
      <c r="O3038" s="6" t="str">
        <f>IF(anotacoes!N3038=0,"",anotacoes!N3038)</f>
        <v/>
      </c>
      <c r="P3038" t="str">
        <f>IF(anotacoes!M3038=0,"",UPPER(anotacoes!M3038))</f>
        <v/>
      </c>
      <c r="Q3038" t="str">
        <f t="shared" si="95"/>
        <v>INSERT INTO CONVERSAO_LUTA_ACAO (cd_conversao, id_luta, sequencia, momento_inicio, momento_fim, quem_faz, quem_sofre, acao_tipo, acao, tecnica, direcao, pontuacao) VALUES (1, 46, 43, TRIM(' 00:05:12,124'), TRIM(' 00:05:14,987'), 'GUILHEIRO', 'NAKAI', 'DISPLACEMENT', 'CIRCULAR LEFT', NULL, NULL, NULL)</v>
      </c>
      <c r="R3038" t="s">
        <v>10327</v>
      </c>
    </row>
    <row r="3039" spans="1:18" hidden="1" x14ac:dyDescent="0.25">
      <c r="A3039" s="7">
        <f>anotacoes!D3039</f>
        <v>40559</v>
      </c>
      <c r="B3039" t="str">
        <f>anotacoes!C3039</f>
        <v>WORLD MASTERS BAKU 2011</v>
      </c>
      <c r="C3039" t="str">
        <f>anotacoes!E3039</f>
        <v>GUILHEIRO</v>
      </c>
      <c r="D3039" t="str">
        <f>anotacoes!F3039</f>
        <v>NAKAI</v>
      </c>
      <c r="E3039" t="s">
        <v>10325</v>
      </c>
      <c r="F3039">
        <f>anotacoes!A3039</f>
        <v>46</v>
      </c>
      <c r="G3039">
        <f>anotacoes!B3039</f>
        <v>44</v>
      </c>
      <c r="H3039" t="str">
        <f>anotacoes!K3039</f>
        <v xml:space="preserve"> 00:05:14,987</v>
      </c>
      <c r="I3039" t="str">
        <f>anotacoes!L3039</f>
        <v xml:space="preserve"> 00:05:15,953</v>
      </c>
      <c r="J3039" t="str">
        <f>IF(L3039="PAUSE",E3039,IF(anotacoes!G3043=conversao_anotacoes!C3039,conversao_anotacoes!C3039,conversao_anotacoes!D3039))</f>
        <v>GUILHEIRO</v>
      </c>
      <c r="K3039" t="str">
        <f t="shared" si="94"/>
        <v>NAKAI</v>
      </c>
      <c r="L3039" t="str">
        <f>UPPER(anotacoes!H3039)</f>
        <v>DISPLACEMENT</v>
      </c>
      <c r="M3039" t="str">
        <f>IF(OR(L3039="ATTACK",L3039="FINTA"),"&lt;TECNICA&gt;",UPPER(anotacoes!I3039))</f>
        <v>2-3 STEP HESITANT RIGHT</v>
      </c>
      <c r="N3039" t="str">
        <f>IF(OR(L3039="ATTACK",L3039="FINTA"),UPPER(anotacoes!I3039),"")</f>
        <v/>
      </c>
      <c r="O3039" s="6" t="str">
        <f>IF(anotacoes!N3039=0,"",anotacoes!N3039)</f>
        <v/>
      </c>
      <c r="P3039" t="str">
        <f>IF(anotacoes!M3039=0,"",UPPER(anotacoes!M3039))</f>
        <v/>
      </c>
      <c r="Q3039" t="str">
        <f t="shared" si="95"/>
        <v>INSERT INTO CONVERSAO_LUTA_ACAO (cd_conversao, id_luta, sequencia, momento_inicio, momento_fim, quem_faz, quem_sofre, acao_tipo, acao, tecnica, direcao, pontuacao) VALUES (1, 46, 44, TRIM(' 00:05:14,987'), TRIM(' 00:05:15,953'), 'GUILHEIRO', 'NAKAI', 'DISPLACEMENT', '2-3 STEP HESITANT RIGHT', NULL, NULL, NULL)</v>
      </c>
      <c r="R3039" t="s">
        <v>10327</v>
      </c>
    </row>
    <row r="3040" spans="1:18" hidden="1" x14ac:dyDescent="0.25">
      <c r="A3040" s="7">
        <f>anotacoes!D3040</f>
        <v>40559</v>
      </c>
      <c r="B3040" t="str">
        <f>anotacoes!C3040</f>
        <v>WORLD MASTERS BAKU 2011</v>
      </c>
      <c r="C3040" t="str">
        <f>anotacoes!E3040</f>
        <v>GUILHEIRO</v>
      </c>
      <c r="D3040" t="str">
        <f>anotacoes!F3040</f>
        <v>NAKAI</v>
      </c>
      <c r="E3040" t="s">
        <v>10325</v>
      </c>
      <c r="F3040">
        <f>anotacoes!A3040</f>
        <v>46</v>
      </c>
      <c r="G3040">
        <f>anotacoes!B3040</f>
        <v>45</v>
      </c>
      <c r="H3040" t="str">
        <f>anotacoes!K3040</f>
        <v xml:space="preserve"> 00:05:15,953</v>
      </c>
      <c r="I3040" t="str">
        <f>anotacoes!L3040</f>
        <v xml:space="preserve"> 00:05:18,111</v>
      </c>
      <c r="J3040" t="str">
        <f>IF(L3040="PAUSE",E3040,IF(anotacoes!G3044=conversao_anotacoes!C3040,conversao_anotacoes!C3040,conversao_anotacoes!D3040))</f>
        <v>GUILHEIRO</v>
      </c>
      <c r="K3040" t="str">
        <f t="shared" si="94"/>
        <v>NAKAI</v>
      </c>
      <c r="L3040" t="str">
        <f>UPPER(anotacoes!H3040)</f>
        <v>GRIP TIME</v>
      </c>
      <c r="M3040" t="str">
        <f>IF(OR(L3040="ATTACK",L3040="FINTA"),"&lt;TECNICA&gt;",UPPER(anotacoes!I3040))</f>
        <v>LEFT COLLAR</v>
      </c>
      <c r="N3040" t="str">
        <f>IF(OR(L3040="ATTACK",L3040="FINTA"),UPPER(anotacoes!I3040),"")</f>
        <v/>
      </c>
      <c r="O3040" s="6" t="str">
        <f>IF(anotacoes!N3040=0,"",anotacoes!N3040)</f>
        <v/>
      </c>
      <c r="P3040" t="str">
        <f>IF(anotacoes!M3040=0,"",UPPER(anotacoes!M3040))</f>
        <v/>
      </c>
      <c r="Q3040" t="str">
        <f t="shared" si="95"/>
        <v>INSERT INTO CONVERSAO_LUTA_ACAO (cd_conversao, id_luta, sequencia, momento_inicio, momento_fim, quem_faz, quem_sofre, acao_tipo, acao, tecnica, direcao, pontuacao) VALUES (1, 46, 45, TRIM(' 00:05:15,953'), TRIM(' 00:05:18,111'), 'GUILHEIRO', 'NAKAI', 'GRIP TIME', 'LEFT COLLAR', NULL, NULL, NULL)</v>
      </c>
      <c r="R3040" t="s">
        <v>10327</v>
      </c>
    </row>
    <row r="3041" spans="1:18" hidden="1" x14ac:dyDescent="0.25">
      <c r="A3041" s="7">
        <f>anotacoes!D3041</f>
        <v>40559</v>
      </c>
      <c r="B3041" t="str">
        <f>anotacoes!C3041</f>
        <v>WORLD MASTERS BAKU 2011</v>
      </c>
      <c r="C3041" t="str">
        <f>anotacoes!E3041</f>
        <v>GUILHEIRO</v>
      </c>
      <c r="D3041" t="str">
        <f>anotacoes!F3041</f>
        <v>NAKAI</v>
      </c>
      <c r="E3041" t="s">
        <v>10325</v>
      </c>
      <c r="F3041">
        <f>anotacoes!A3041</f>
        <v>46</v>
      </c>
      <c r="G3041">
        <f>anotacoes!B3041</f>
        <v>46</v>
      </c>
      <c r="H3041" t="str">
        <f>anotacoes!K3041</f>
        <v xml:space="preserve"> 00:05:18,111</v>
      </c>
      <c r="I3041" t="str">
        <f>anotacoes!L3041</f>
        <v xml:space="preserve"> 00:05:19,600</v>
      </c>
      <c r="J3041" t="str">
        <f>IF(L3041="PAUSE",E3041,IF(anotacoes!G3045=conversao_anotacoes!C3041,conversao_anotacoes!C3041,conversao_anotacoes!D3041))</f>
        <v>GUILHEIRO</v>
      </c>
      <c r="K3041" t="str">
        <f t="shared" si="94"/>
        <v>NAKAI</v>
      </c>
      <c r="L3041" t="str">
        <f>UPPER(anotacoes!H3041)</f>
        <v>GRIP TIME</v>
      </c>
      <c r="M3041" t="str">
        <f>IF(OR(L3041="ATTACK",L3041="FINTA"),"&lt;TECNICA&gt;",UPPER(anotacoes!I3041))</f>
        <v>RIGHT SLEEVE LEFT SLEEVE</v>
      </c>
      <c r="N3041" t="str">
        <f>IF(OR(L3041="ATTACK",L3041="FINTA"),UPPER(anotacoes!I3041),"")</f>
        <v/>
      </c>
      <c r="O3041" s="6" t="str">
        <f>IF(anotacoes!N3041=0,"",anotacoes!N3041)</f>
        <v/>
      </c>
      <c r="P3041" t="str">
        <f>IF(anotacoes!M3041=0,"",UPPER(anotacoes!M3041))</f>
        <v/>
      </c>
      <c r="Q3041" t="str">
        <f t="shared" si="95"/>
        <v>INSERT INTO CONVERSAO_LUTA_ACAO (cd_conversao, id_luta, sequencia, momento_inicio, momento_fim, quem_faz, quem_sofre, acao_tipo, acao, tecnica, direcao, pontuacao) VALUES (1, 46, 46, TRIM(' 00:05:18,111'), TRIM(' 00:05:19,600'), 'GUILHEIRO', 'NAKAI', 'GRIP TIME', 'RIGHT SLEEVE LEFT SLEEVE', NULL, NULL, NULL)</v>
      </c>
      <c r="R3041" t="s">
        <v>10327</v>
      </c>
    </row>
    <row r="3042" spans="1:18" hidden="1" x14ac:dyDescent="0.25">
      <c r="A3042" s="7">
        <f>anotacoes!D3042</f>
        <v>40559</v>
      </c>
      <c r="B3042" t="str">
        <f>anotacoes!C3042</f>
        <v>WORLD MASTERS BAKU 2011</v>
      </c>
      <c r="C3042" t="str">
        <f>anotacoes!E3042</f>
        <v>GUILHEIRO</v>
      </c>
      <c r="D3042" t="str">
        <f>anotacoes!F3042</f>
        <v>NAKAI</v>
      </c>
      <c r="E3042" t="s">
        <v>10325</v>
      </c>
      <c r="F3042">
        <f>anotacoes!A3042</f>
        <v>46</v>
      </c>
      <c r="G3042">
        <f>anotacoes!B3042</f>
        <v>47</v>
      </c>
      <c r="H3042" t="str">
        <f>anotacoes!K3042</f>
        <v xml:space="preserve"> 00:05:19,600</v>
      </c>
      <c r="I3042" t="str">
        <f>anotacoes!L3042</f>
        <v xml:space="preserve"> 00:05:20,393</v>
      </c>
      <c r="J3042" t="str">
        <f>IF(L3042="PAUSE",E3042,IF(anotacoes!G3046=conversao_anotacoes!C3042,conversao_anotacoes!C3042,conversao_anotacoes!D3042))</f>
        <v>GUILHEIRO</v>
      </c>
      <c r="K3042" t="str">
        <f t="shared" si="94"/>
        <v>NAKAI</v>
      </c>
      <c r="L3042" t="str">
        <f>UPPER(anotacoes!H3042)</f>
        <v>DEFENSE</v>
      </c>
      <c r="M3042" t="str">
        <f>IF(OR(L3042="ATTACK",L3042="FINTA"),"&lt;TECNICA&gt;",UPPER(anotacoes!I3042))</f>
        <v>USING BODY MASS</v>
      </c>
      <c r="N3042" t="str">
        <f>IF(OR(L3042="ATTACK",L3042="FINTA"),UPPER(anotacoes!I3042),"")</f>
        <v/>
      </c>
      <c r="O3042" s="6" t="str">
        <f>IF(anotacoes!N3042=0,"",anotacoes!N3042)</f>
        <v/>
      </c>
      <c r="P3042" t="str">
        <f>IF(anotacoes!M3042=0,"",UPPER(anotacoes!M3042))</f>
        <v/>
      </c>
      <c r="Q3042" t="str">
        <f t="shared" si="95"/>
        <v>INSERT INTO CONVERSAO_LUTA_ACAO (cd_conversao, id_luta, sequencia, momento_inicio, momento_fim, quem_faz, quem_sofre, acao_tipo, acao, tecnica, direcao, pontuacao) VALUES (1, 46, 47, TRIM(' 00:05:19,600'), TRIM(' 00:05:20,393'), 'GUILHEIRO', 'NAKAI', 'DEFENSE', 'USING BODY MASS', NULL, NULL, NULL)</v>
      </c>
      <c r="R3042" t="s">
        <v>10327</v>
      </c>
    </row>
    <row r="3043" spans="1:18" hidden="1" x14ac:dyDescent="0.25">
      <c r="A3043" s="7">
        <f>anotacoes!D3043</f>
        <v>40559</v>
      </c>
      <c r="B3043" t="str">
        <f>anotacoes!C3043</f>
        <v>WORLD MASTERS BAKU 2011</v>
      </c>
      <c r="C3043" t="str">
        <f>anotacoes!E3043</f>
        <v>GUILHEIRO</v>
      </c>
      <c r="D3043" t="str">
        <f>anotacoes!F3043</f>
        <v>NAKAI</v>
      </c>
      <c r="E3043" t="s">
        <v>10325</v>
      </c>
      <c r="F3043">
        <f>anotacoes!A3043</f>
        <v>46</v>
      </c>
      <c r="G3043">
        <f>anotacoes!B3043</f>
        <v>48</v>
      </c>
      <c r="H3043" t="str">
        <f>anotacoes!K3043</f>
        <v xml:space="preserve"> 00:05:20,393</v>
      </c>
      <c r="I3043" t="str">
        <f>anotacoes!L3043</f>
        <v xml:space="preserve"> 00:05:23,162</v>
      </c>
      <c r="J3043" t="str">
        <f>IF(L3043="PAUSE",E3043,IF(anotacoes!G3047=conversao_anotacoes!C3043,conversao_anotacoes!C3043,conversao_anotacoes!D3043))</f>
        <v>GUILHEIRO</v>
      </c>
      <c r="K3043" t="str">
        <f t="shared" si="94"/>
        <v>NAKAI</v>
      </c>
      <c r="L3043" t="str">
        <f>UPPER(anotacoes!H3043)</f>
        <v>GROUNDWORK COMBAT</v>
      </c>
      <c r="M3043" t="str">
        <f>IF(OR(L3043="ATTACK",L3043="FINTA"),"&lt;TECNICA&gt;",UPPER(anotacoes!I3043))</f>
        <v>TRYING TO ATTACK</v>
      </c>
      <c r="N3043" t="str">
        <f>IF(OR(L3043="ATTACK",L3043="FINTA"),UPPER(anotacoes!I3043),"")</f>
        <v/>
      </c>
      <c r="O3043" s="6" t="str">
        <f>IF(anotacoes!N3043=0,"",anotacoes!N3043)</f>
        <v/>
      </c>
      <c r="P3043" t="str">
        <f>IF(anotacoes!M3043=0,"",UPPER(anotacoes!M3043))</f>
        <v/>
      </c>
      <c r="Q3043" t="str">
        <f t="shared" si="95"/>
        <v>INSERT INTO CONVERSAO_LUTA_ACAO (cd_conversao, id_luta, sequencia, momento_inicio, momento_fim, quem_faz, quem_sofre, acao_tipo, acao, tecnica, direcao, pontuacao) VALUES (1, 46, 48, TRIM(' 00:05:20,393'), TRIM(' 00:05:23,162'), 'GUILHEIRO', 'NAKAI', 'GROUNDWORK COMBAT', 'TRYING TO ATTACK', NULL, NULL, NULL)</v>
      </c>
      <c r="R3043" t="s">
        <v>10327</v>
      </c>
    </row>
    <row r="3044" spans="1:18" hidden="1" x14ac:dyDescent="0.25">
      <c r="A3044" s="7">
        <f>anotacoes!D3044</f>
        <v>40559</v>
      </c>
      <c r="B3044" t="str">
        <f>anotacoes!C3044</f>
        <v>WORLD MASTERS BAKU 2011</v>
      </c>
      <c r="C3044" t="str">
        <f>anotacoes!E3044</f>
        <v>GUILHEIRO</v>
      </c>
      <c r="D3044" t="str">
        <f>anotacoes!F3044</f>
        <v>NAKAI</v>
      </c>
      <c r="E3044" t="s">
        <v>10325</v>
      </c>
      <c r="F3044">
        <f>anotacoes!A3044</f>
        <v>46</v>
      </c>
      <c r="G3044">
        <f>anotacoes!B3044</f>
        <v>49</v>
      </c>
      <c r="H3044" t="str">
        <f>anotacoes!K3044</f>
        <v xml:space="preserve"> 00:05:23,349</v>
      </c>
      <c r="I3044" t="str">
        <f>anotacoes!L3044</f>
        <v xml:space="preserve"> 00:05:29,604</v>
      </c>
      <c r="J3044" t="str">
        <f>IF(L3044="PAUSE",E3044,IF(anotacoes!G3048=conversao_anotacoes!C3044,conversao_anotacoes!C3044,conversao_anotacoes!D3044))</f>
        <v>&lt;ARBITRO_DESCONHECIDO&gt;</v>
      </c>
      <c r="K3044" t="str">
        <f t="shared" si="94"/>
        <v/>
      </c>
      <c r="L3044" t="str">
        <f>UPPER(anotacoes!H3044)</f>
        <v>PAUSE</v>
      </c>
      <c r="M3044" t="str">
        <f>IF(OR(L3044="ATTACK",L3044="FINTA"),"&lt;TECNICA&gt;",UPPER(anotacoes!I3044))</f>
        <v>&lt;NAO_CLASSIFICADO&gt;</v>
      </c>
      <c r="N3044" t="str">
        <f>IF(OR(L3044="ATTACK",L3044="FINTA"),UPPER(anotacoes!I3044),"")</f>
        <v/>
      </c>
      <c r="O3044" s="6" t="str">
        <f>IF(anotacoes!N3044=0,"",anotacoes!N3044)</f>
        <v/>
      </c>
      <c r="P3044" t="str">
        <f>IF(anotacoes!M3044=0,"",UPPER(anotacoes!M3044))</f>
        <v/>
      </c>
      <c r="Q3044" t="str">
        <f t="shared" si="95"/>
        <v>INSERT INTO CONVERSAO_LUTA_ACAO (cd_conversao, id_luta, sequencia, momento_inicio, momento_fim, quem_faz, quem_sofre, acao_tipo, acao, tecnica, direcao, pontuacao) VALUES (1, 46, 49, TRIM(' 00:05:23,349'), TRIM(' 00:05:29,604'), '&lt;ARBITRO_DESCONHECIDO&gt;', '', 'PAUSE', '&lt;NAO_CLASSIFICADO&gt;', NULL, NULL, NULL)</v>
      </c>
      <c r="R3044" t="s">
        <v>10327</v>
      </c>
    </row>
    <row r="3045" spans="1:18" hidden="1" x14ac:dyDescent="0.25">
      <c r="A3045" s="7">
        <f>anotacoes!D3045</f>
        <v>40559</v>
      </c>
      <c r="B3045" t="str">
        <f>anotacoes!C3045</f>
        <v>WORLD MASTERS BAKU 2011</v>
      </c>
      <c r="C3045" t="str">
        <f>anotacoes!E3045</f>
        <v>GUILHEIRO</v>
      </c>
      <c r="D3045" t="str">
        <f>anotacoes!F3045</f>
        <v>NAKAI</v>
      </c>
      <c r="E3045" t="s">
        <v>10325</v>
      </c>
      <c r="F3045">
        <f>anotacoes!A3045</f>
        <v>46</v>
      </c>
      <c r="G3045">
        <f>anotacoes!B3045</f>
        <v>50</v>
      </c>
      <c r="H3045" t="str">
        <f>anotacoes!K3045</f>
        <v xml:space="preserve"> 00:05:29,604</v>
      </c>
      <c r="I3045" t="str">
        <f>anotacoes!L3045</f>
        <v xml:space="preserve"> 00:05:29,604</v>
      </c>
      <c r="J3045" t="str">
        <f>IF(L3045="PAUSE",E3045,IF(anotacoes!G3049=conversao_anotacoes!C3045,conversao_anotacoes!C3045,conversao_anotacoes!D3045))</f>
        <v>GUILHEIRO</v>
      </c>
      <c r="K3045" t="str">
        <f t="shared" si="94"/>
        <v>NAKAI</v>
      </c>
      <c r="L3045" t="str">
        <f>UPPER(anotacoes!H3045)</f>
        <v>DISPLACEMENT</v>
      </c>
      <c r="M3045" t="str">
        <f>IF(OR(L3045="ATTACK",L3045="FINTA"),"&lt;TECNICA&gt;",UPPER(anotacoes!I3045))</f>
        <v>CIRCULAR LEFT</v>
      </c>
      <c r="N3045" t="str">
        <f>IF(OR(L3045="ATTACK",L3045="FINTA"),UPPER(anotacoes!I3045),"")</f>
        <v/>
      </c>
      <c r="O3045" s="6" t="str">
        <f>IF(anotacoes!N3045=0,"",anotacoes!N3045)</f>
        <v/>
      </c>
      <c r="P3045" t="str">
        <f>IF(anotacoes!M3045=0,"",UPPER(anotacoes!M3045))</f>
        <v/>
      </c>
      <c r="Q3045" t="str">
        <f t="shared" si="95"/>
        <v>INSERT INTO CONVERSAO_LUTA_ACAO (cd_conversao, id_luta, sequencia, momento_inicio, momento_fim, quem_faz, quem_sofre, acao_tipo, acao, tecnica, direcao, pontuacao) VALUES (1, 46, 50, TRIM(' 00:05:29,604'), TRIM(' 00:05:29,604'), 'GUILHEIRO', 'NAKAI', 'DISPLACEMENT', 'CIRCULAR LEFT', NULL, NULL, NULL)</v>
      </c>
      <c r="R3045" t="s">
        <v>10327</v>
      </c>
    </row>
    <row r="3046" spans="1:18" hidden="1" x14ac:dyDescent="0.25">
      <c r="A3046" s="7">
        <f>anotacoes!D3046</f>
        <v>40559</v>
      </c>
      <c r="B3046" t="str">
        <f>anotacoes!C3046</f>
        <v>WORLD MASTERS BAKU 2011</v>
      </c>
      <c r="C3046" t="str">
        <f>anotacoes!E3046</f>
        <v>GUILHEIRO</v>
      </c>
      <c r="D3046" t="str">
        <f>anotacoes!F3046</f>
        <v>NAKAI</v>
      </c>
      <c r="E3046" t="s">
        <v>10325</v>
      </c>
      <c r="F3046">
        <f>anotacoes!A3046</f>
        <v>46</v>
      </c>
      <c r="G3046">
        <f>anotacoes!B3046</f>
        <v>51</v>
      </c>
      <c r="H3046" t="str">
        <f>anotacoes!K3046</f>
        <v xml:space="preserve"> 00:05:29,604</v>
      </c>
      <c r="I3046" t="str">
        <f>anotacoes!L3046</f>
        <v xml:space="preserve"> 00:05:32,573</v>
      </c>
      <c r="J3046" t="str">
        <f>IF(L3046="PAUSE",E3046,IF(anotacoes!G3050=conversao_anotacoes!C3046,conversao_anotacoes!C3046,conversao_anotacoes!D3046))</f>
        <v>GUILHEIRO</v>
      </c>
      <c r="K3046" t="str">
        <f t="shared" si="94"/>
        <v>NAKAI</v>
      </c>
      <c r="L3046" t="str">
        <f>UPPER(anotacoes!H3046)</f>
        <v>DISPLACEMENT</v>
      </c>
      <c r="M3046" t="str">
        <f>IF(OR(L3046="ATTACK",L3046="FINTA"),"&lt;TECNICA&gt;",UPPER(anotacoes!I3046))</f>
        <v>CIRCULAR RIGHT</v>
      </c>
      <c r="N3046" t="str">
        <f>IF(OR(L3046="ATTACK",L3046="FINTA"),UPPER(anotacoes!I3046),"")</f>
        <v/>
      </c>
      <c r="O3046" s="6" t="str">
        <f>IF(anotacoes!N3046=0,"",anotacoes!N3046)</f>
        <v/>
      </c>
      <c r="P3046" t="str">
        <f>IF(anotacoes!M3046=0,"",UPPER(anotacoes!M3046))</f>
        <v/>
      </c>
      <c r="Q3046" t="str">
        <f t="shared" si="95"/>
        <v>INSERT INTO CONVERSAO_LUTA_ACAO (cd_conversao, id_luta, sequencia, momento_inicio, momento_fim, quem_faz, quem_sofre, acao_tipo, acao, tecnica, direcao, pontuacao) VALUES (1, 46, 51, TRIM(' 00:05:29,604'), TRIM(' 00:05:32,573'), 'GUILHEIRO', 'NAKAI', 'DISPLACEMENT', 'CIRCULAR RIGHT', NULL, NULL, NULL)</v>
      </c>
      <c r="R3046" t="s">
        <v>10327</v>
      </c>
    </row>
    <row r="3047" spans="1:18" hidden="1" x14ac:dyDescent="0.25">
      <c r="A3047" s="7">
        <f>anotacoes!D3047</f>
        <v>40559</v>
      </c>
      <c r="B3047" t="str">
        <f>anotacoes!C3047</f>
        <v>WORLD MASTERS BAKU 2011</v>
      </c>
      <c r="C3047" t="str">
        <f>anotacoes!E3047</f>
        <v>GUILHEIRO</v>
      </c>
      <c r="D3047" t="str">
        <f>anotacoes!F3047</f>
        <v>NAKAI</v>
      </c>
      <c r="E3047" t="s">
        <v>10325</v>
      </c>
      <c r="F3047">
        <f>anotacoes!A3047</f>
        <v>46</v>
      </c>
      <c r="G3047">
        <f>anotacoes!B3047</f>
        <v>52</v>
      </c>
      <c r="H3047" t="str">
        <f>anotacoes!K3047</f>
        <v xml:space="preserve"> 00:05:32,573</v>
      </c>
      <c r="I3047" t="str">
        <f>anotacoes!L3047</f>
        <v xml:space="preserve"> 00:05:33,458</v>
      </c>
      <c r="J3047" t="str">
        <f>IF(L3047="PAUSE",E3047,IF(anotacoes!G3051=conversao_anotacoes!C3047,conversao_anotacoes!C3047,conversao_anotacoes!D3047))</f>
        <v>GUILHEIRO</v>
      </c>
      <c r="K3047" t="str">
        <f t="shared" si="94"/>
        <v>NAKAI</v>
      </c>
      <c r="L3047" t="str">
        <f>UPPER(anotacoes!H3047)</f>
        <v>DISPLACEMENT</v>
      </c>
      <c r="M3047" t="str">
        <f>IF(OR(L3047="ATTACK",L3047="FINTA"),"&lt;TECNICA&gt;",UPPER(anotacoes!I3047))</f>
        <v>2-3 STEP HESITANT RIGHT</v>
      </c>
      <c r="N3047" t="str">
        <f>IF(OR(L3047="ATTACK",L3047="FINTA"),UPPER(anotacoes!I3047),"")</f>
        <v/>
      </c>
      <c r="O3047" s="6" t="str">
        <f>IF(anotacoes!N3047=0,"",anotacoes!N3047)</f>
        <v/>
      </c>
      <c r="P3047" t="str">
        <f>IF(anotacoes!M3047=0,"",UPPER(anotacoes!M3047))</f>
        <v/>
      </c>
      <c r="Q3047" t="str">
        <f t="shared" si="95"/>
        <v>INSERT INTO CONVERSAO_LUTA_ACAO (cd_conversao, id_luta, sequencia, momento_inicio, momento_fim, quem_faz, quem_sofre, acao_tipo, acao, tecnica, direcao, pontuacao) VALUES (1, 46, 52, TRIM(' 00:05:32,573'), TRIM(' 00:05:33,458'), 'GUILHEIRO', 'NAKAI', 'DISPLACEMENT', '2-3 STEP HESITANT RIGHT', NULL, NULL, NULL)</v>
      </c>
      <c r="R3047" t="s">
        <v>10327</v>
      </c>
    </row>
    <row r="3048" spans="1:18" hidden="1" x14ac:dyDescent="0.25">
      <c r="A3048" s="7">
        <f>anotacoes!D3048</f>
        <v>40559</v>
      </c>
      <c r="B3048" t="str">
        <f>anotacoes!C3048</f>
        <v>WORLD MASTERS BAKU 2011</v>
      </c>
      <c r="C3048" t="str">
        <f>anotacoes!E3048</f>
        <v>GUILHEIRO</v>
      </c>
      <c r="D3048" t="str">
        <f>anotacoes!F3048</f>
        <v>NAKAI</v>
      </c>
      <c r="E3048" t="s">
        <v>10325</v>
      </c>
      <c r="F3048">
        <f>anotacoes!A3048</f>
        <v>46</v>
      </c>
      <c r="G3048">
        <f>anotacoes!B3048</f>
        <v>53</v>
      </c>
      <c r="H3048" t="str">
        <f>anotacoes!K3048</f>
        <v xml:space="preserve"> 00:05:33,458</v>
      </c>
      <c r="I3048" t="str">
        <f>anotacoes!L3048</f>
        <v xml:space="preserve"> 00:05:35,256</v>
      </c>
      <c r="J3048" t="str">
        <f>IF(L3048="PAUSE",E3048,IF(anotacoes!G3052=conversao_anotacoes!C3048,conversao_anotacoes!C3048,conversao_anotacoes!D3048))</f>
        <v>GUILHEIRO</v>
      </c>
      <c r="K3048" t="str">
        <f t="shared" si="94"/>
        <v>NAKAI</v>
      </c>
      <c r="L3048" t="str">
        <f>UPPER(anotacoes!H3048)</f>
        <v>GRIP TIME</v>
      </c>
      <c r="M3048" t="str">
        <f>IF(OR(L3048="ATTACK",L3048="FINTA"),"&lt;TECNICA&gt;",UPPER(anotacoes!I3048))</f>
        <v>LEFT COLLAR</v>
      </c>
      <c r="N3048" t="str">
        <f>IF(OR(L3048="ATTACK",L3048="FINTA"),UPPER(anotacoes!I3048),"")</f>
        <v/>
      </c>
      <c r="O3048" s="6" t="str">
        <f>IF(anotacoes!N3048=0,"",anotacoes!N3048)</f>
        <v/>
      </c>
      <c r="P3048" t="str">
        <f>IF(anotacoes!M3048=0,"",UPPER(anotacoes!M3048))</f>
        <v/>
      </c>
      <c r="Q3048" t="str">
        <f t="shared" si="95"/>
        <v>INSERT INTO CONVERSAO_LUTA_ACAO (cd_conversao, id_luta, sequencia, momento_inicio, momento_fim, quem_faz, quem_sofre, acao_tipo, acao, tecnica, direcao, pontuacao) VALUES (1, 46, 53, TRIM(' 00:05:33,458'), TRIM(' 00:05:35,256'), 'GUILHEIRO', 'NAKAI', 'GRIP TIME', 'LEFT COLLAR', NULL, NULL, NULL)</v>
      </c>
      <c r="R3048" t="s">
        <v>10327</v>
      </c>
    </row>
    <row r="3049" spans="1:18" hidden="1" x14ac:dyDescent="0.25">
      <c r="A3049" s="7">
        <f>anotacoes!D3049</f>
        <v>40559</v>
      </c>
      <c r="B3049" t="str">
        <f>anotacoes!C3049</f>
        <v>WORLD MASTERS BAKU 2011</v>
      </c>
      <c r="C3049" t="str">
        <f>anotacoes!E3049</f>
        <v>GUILHEIRO</v>
      </c>
      <c r="D3049" t="str">
        <f>anotacoes!F3049</f>
        <v>NAKAI</v>
      </c>
      <c r="E3049" t="s">
        <v>10325</v>
      </c>
      <c r="F3049">
        <f>anotacoes!A3049</f>
        <v>46</v>
      </c>
      <c r="G3049">
        <f>anotacoes!B3049</f>
        <v>54</v>
      </c>
      <c r="H3049" t="str">
        <f>anotacoes!K3049</f>
        <v xml:space="preserve"> 00:05:35,256</v>
      </c>
      <c r="I3049" t="str">
        <f>anotacoes!L3049</f>
        <v xml:space="preserve"> 00:05:37,296</v>
      </c>
      <c r="J3049" t="str">
        <f>IF(L3049="PAUSE",E3049,IF(anotacoes!G3053=conversao_anotacoes!C3049,conversao_anotacoes!C3049,conversao_anotacoes!D3049))</f>
        <v>GUILHEIRO</v>
      </c>
      <c r="K3049" t="str">
        <f t="shared" si="94"/>
        <v>NAKAI</v>
      </c>
      <c r="L3049" t="str">
        <f>UPPER(anotacoes!H3049)</f>
        <v>DISPLACEMENT</v>
      </c>
      <c r="M3049" t="str">
        <f>IF(OR(L3049="ATTACK",L3049="FINTA"),"&lt;TECNICA&gt;",UPPER(anotacoes!I3049))</f>
        <v>TRY TO GRIP WITH CONTACT</v>
      </c>
      <c r="N3049" t="str">
        <f>IF(OR(L3049="ATTACK",L3049="FINTA"),UPPER(anotacoes!I3049),"")</f>
        <v/>
      </c>
      <c r="O3049" s="6" t="str">
        <f>IF(anotacoes!N3049=0,"",anotacoes!N3049)</f>
        <v/>
      </c>
      <c r="P3049" t="str">
        <f>IF(anotacoes!M3049=0,"",UPPER(anotacoes!M3049))</f>
        <v/>
      </c>
      <c r="Q3049" t="str">
        <f t="shared" si="95"/>
        <v>INSERT INTO CONVERSAO_LUTA_ACAO (cd_conversao, id_luta, sequencia, momento_inicio, momento_fim, quem_faz, quem_sofre, acao_tipo, acao, tecnica, direcao, pontuacao) VALUES (1, 46, 54, TRIM(' 00:05:35,256'), TRIM(' 00:05:37,296'), 'GUILHEIRO', 'NAKAI', 'DISPLACEMENT', 'TRY TO GRIP WITH CONTACT', NULL, NULL, NULL)</v>
      </c>
      <c r="R3049" t="s">
        <v>10327</v>
      </c>
    </row>
    <row r="3050" spans="1:18" hidden="1" x14ac:dyDescent="0.25">
      <c r="A3050" s="7">
        <f>anotacoes!D3050</f>
        <v>40559</v>
      </c>
      <c r="B3050" t="str">
        <f>anotacoes!C3050</f>
        <v>WORLD MASTERS BAKU 2011</v>
      </c>
      <c r="C3050" t="str">
        <f>anotacoes!E3050</f>
        <v>GUILHEIRO</v>
      </c>
      <c r="D3050" t="str">
        <f>anotacoes!F3050</f>
        <v>NAKAI</v>
      </c>
      <c r="E3050" t="s">
        <v>10325</v>
      </c>
      <c r="F3050">
        <f>anotacoes!A3050</f>
        <v>46</v>
      </c>
      <c r="G3050">
        <f>anotacoes!B3050</f>
        <v>55</v>
      </c>
      <c r="H3050" t="str">
        <f>anotacoes!K3050</f>
        <v xml:space="preserve"> 00:05:37,479</v>
      </c>
      <c r="I3050" t="str">
        <f>anotacoes!L3050</f>
        <v xml:space="preserve"> 00:05:40,924</v>
      </c>
      <c r="J3050" t="str">
        <f>IF(L3050="PAUSE",E3050,IF(anotacoes!G3054=conversao_anotacoes!C3050,conversao_anotacoes!C3050,conversao_anotacoes!D3050))</f>
        <v>GUILHEIRO</v>
      </c>
      <c r="K3050" t="str">
        <f t="shared" si="94"/>
        <v>NAKAI</v>
      </c>
      <c r="L3050" t="str">
        <f>UPPER(anotacoes!H3050)</f>
        <v>GRIP TIME</v>
      </c>
      <c r="M3050" t="str">
        <f>IF(OR(L3050="ATTACK",L3050="FINTA"),"&lt;TECNICA&gt;",UPPER(anotacoes!I3050))</f>
        <v>LEFT COLLAR</v>
      </c>
      <c r="N3050" t="str">
        <f>IF(OR(L3050="ATTACK",L3050="FINTA"),UPPER(anotacoes!I3050),"")</f>
        <v/>
      </c>
      <c r="O3050" s="6" t="str">
        <f>IF(anotacoes!N3050=0,"",anotacoes!N3050)</f>
        <v/>
      </c>
      <c r="P3050" t="str">
        <f>IF(anotacoes!M3050=0,"",UPPER(anotacoes!M3050))</f>
        <v/>
      </c>
      <c r="Q3050" t="str">
        <f t="shared" si="95"/>
        <v>INSERT INTO CONVERSAO_LUTA_ACAO (cd_conversao, id_luta, sequencia, momento_inicio, momento_fim, quem_faz, quem_sofre, acao_tipo, acao, tecnica, direcao, pontuacao) VALUES (1, 46, 55, TRIM(' 00:05:37,479'), TRIM(' 00:05:40,924'), 'GUILHEIRO', 'NAKAI', 'GRIP TIME', 'LEFT COLLAR', NULL, NULL, NULL)</v>
      </c>
      <c r="R3050" t="s">
        <v>10327</v>
      </c>
    </row>
    <row r="3051" spans="1:18" hidden="1" x14ac:dyDescent="0.25">
      <c r="A3051" s="7">
        <f>anotacoes!D3051</f>
        <v>40559</v>
      </c>
      <c r="B3051" t="str">
        <f>anotacoes!C3051</f>
        <v>WORLD MASTERS BAKU 2011</v>
      </c>
      <c r="C3051" t="str">
        <f>anotacoes!E3051</f>
        <v>GUILHEIRO</v>
      </c>
      <c r="D3051" t="str">
        <f>anotacoes!F3051</f>
        <v>NAKAI</v>
      </c>
      <c r="E3051" t="s">
        <v>10325</v>
      </c>
      <c r="F3051">
        <f>anotacoes!A3051</f>
        <v>46</v>
      </c>
      <c r="G3051">
        <f>anotacoes!B3051</f>
        <v>56</v>
      </c>
      <c r="H3051" t="str">
        <f>anotacoes!K3051</f>
        <v xml:space="preserve"> 00:05:40,924</v>
      </c>
      <c r="I3051" t="str">
        <f>anotacoes!L3051</f>
        <v xml:space="preserve"> 00:05:40,791</v>
      </c>
      <c r="J3051" t="str">
        <f>IF(L3051="PAUSE",E3051,IF(anotacoes!G3055=conversao_anotacoes!C3051,conversao_anotacoes!C3051,conversao_anotacoes!D3051))</f>
        <v>GUILHEIRO</v>
      </c>
      <c r="K3051" t="str">
        <f t="shared" si="94"/>
        <v>NAKAI</v>
      </c>
      <c r="L3051" t="str">
        <f>UPPER(anotacoes!H3051)</f>
        <v>ATTACK</v>
      </c>
      <c r="M3051" t="str">
        <f>IF(OR(L3051="ATTACK",L3051="FINTA"),"&lt;TECNICA&gt;",UPPER(anotacoes!I3051))</f>
        <v>&lt;TECNICA&gt;</v>
      </c>
      <c r="N3051" t="str">
        <f>IF(OR(L3051="ATTACK",L3051="FINTA"),UPPER(anotacoes!I3051),"")</f>
        <v>SEOI NAGE</v>
      </c>
      <c r="O3051" s="6">
        <f>IF(anotacoes!N3051=0,"",anotacoes!N3051)</f>
        <v>6</v>
      </c>
      <c r="P3051" t="str">
        <f>IF(anotacoes!M3051=0,"",UPPER(anotacoes!M3051))</f>
        <v/>
      </c>
      <c r="Q3051" t="str">
        <f t="shared" si="95"/>
        <v>INSERT INTO CONVERSAO_LUTA_ACAO (cd_conversao, id_luta, sequencia, momento_inicio, momento_fim, quem_faz, quem_sofre, acao_tipo, acao, tecnica, direcao, pontuacao) VALUES (1, 46, 56, TRIM(' 00:05:40,924'), TRIM(' 00:05:40,791'), 'GUILHEIRO', 'NAKAI', 'ATTACK', '&lt;TECNICA&gt;', 'SEOI NAGE', 6, NULL)</v>
      </c>
      <c r="R3051" t="s">
        <v>10327</v>
      </c>
    </row>
    <row r="3052" spans="1:18" hidden="1" x14ac:dyDescent="0.25">
      <c r="A3052" s="7">
        <f>anotacoes!D3052</f>
        <v>40559</v>
      </c>
      <c r="B3052" t="str">
        <f>anotacoes!C3052</f>
        <v>WORLD MASTERS BAKU 2011</v>
      </c>
      <c r="C3052" t="str">
        <f>anotacoes!E3052</f>
        <v>GUILHEIRO</v>
      </c>
      <c r="D3052" t="str">
        <f>anotacoes!F3052</f>
        <v>NAKAI</v>
      </c>
      <c r="E3052" t="s">
        <v>10325</v>
      </c>
      <c r="F3052">
        <f>anotacoes!A3052</f>
        <v>46</v>
      </c>
      <c r="G3052">
        <f>anotacoes!B3052</f>
        <v>57</v>
      </c>
      <c r="H3052" t="str">
        <f>anotacoes!K3052</f>
        <v xml:space="preserve"> 00:05:40,791</v>
      </c>
      <c r="I3052" t="str">
        <f>anotacoes!L3052</f>
        <v xml:space="preserve"> 00:05:43,710</v>
      </c>
      <c r="J3052" t="str">
        <f>IF(L3052="PAUSE",E3052,IF(anotacoes!G3056=conversao_anotacoes!C3052,conversao_anotacoes!C3052,conversao_anotacoes!D3052))</f>
        <v>GUILHEIRO</v>
      </c>
      <c r="K3052" t="str">
        <f t="shared" si="94"/>
        <v>NAKAI</v>
      </c>
      <c r="L3052" t="str">
        <f>UPPER(anotacoes!H3052)</f>
        <v>TRANSITION</v>
      </c>
      <c r="M3052" t="str">
        <f>IF(OR(L3052="ATTACK",L3052="FINTA"),"&lt;TECNICA&gt;",UPPER(anotacoes!I3052))</f>
        <v>WITHOUT ATTACK</v>
      </c>
      <c r="N3052" t="str">
        <f>IF(OR(L3052="ATTACK",L3052="FINTA"),UPPER(anotacoes!I3052),"")</f>
        <v/>
      </c>
      <c r="O3052" s="6" t="str">
        <f>IF(anotacoes!N3052=0,"",anotacoes!N3052)</f>
        <v/>
      </c>
      <c r="P3052" t="str">
        <f>IF(anotacoes!M3052=0,"",UPPER(anotacoes!M3052))</f>
        <v/>
      </c>
      <c r="Q3052" t="str">
        <f t="shared" si="95"/>
        <v>INSERT INTO CONVERSAO_LUTA_ACAO (cd_conversao, id_luta, sequencia, momento_inicio, momento_fim, quem_faz, quem_sofre, acao_tipo, acao, tecnica, direcao, pontuacao) VALUES (1, 46, 57, TRIM(' 00:05:40,791'), TRIM(' 00:05:43,710'), 'GUILHEIRO', 'NAKAI', 'TRANSITION', 'WITHOUT ATTACK', NULL, NULL, NULL)</v>
      </c>
      <c r="R3052" t="s">
        <v>10327</v>
      </c>
    </row>
    <row r="3053" spans="1:18" hidden="1" x14ac:dyDescent="0.25">
      <c r="A3053" s="7">
        <f>anotacoes!D3053</f>
        <v>40559</v>
      </c>
      <c r="B3053" t="str">
        <f>anotacoes!C3053</f>
        <v>WORLD MASTERS BAKU 2011</v>
      </c>
      <c r="C3053" t="str">
        <f>anotacoes!E3053</f>
        <v>GUILHEIRO</v>
      </c>
      <c r="D3053" t="str">
        <f>anotacoes!F3053</f>
        <v>NAKAI</v>
      </c>
      <c r="E3053" t="s">
        <v>10325</v>
      </c>
      <c r="F3053">
        <f>anotacoes!A3053</f>
        <v>46</v>
      </c>
      <c r="G3053">
        <f>anotacoes!B3053</f>
        <v>58</v>
      </c>
      <c r="H3053" t="str">
        <f>anotacoes!K3053</f>
        <v xml:space="preserve"> 00:05:43,882</v>
      </c>
      <c r="I3053" t="str">
        <f>anotacoes!L3053</f>
        <v xml:space="preserve"> 00:05:46,333</v>
      </c>
      <c r="J3053" t="str">
        <f>IF(L3053="PAUSE",E3053,IF(anotacoes!G3057=conversao_anotacoes!C3053,conversao_anotacoes!C3053,conversao_anotacoes!D3053))</f>
        <v>GUILHEIRO</v>
      </c>
      <c r="K3053" t="str">
        <f t="shared" si="94"/>
        <v>NAKAI</v>
      </c>
      <c r="L3053" t="str">
        <f>UPPER(anotacoes!H3053)</f>
        <v>GROUNDWORK COMBAT</v>
      </c>
      <c r="M3053" t="str">
        <f>IF(OR(L3053="ATTACK",L3053="FINTA"),"&lt;TECNICA&gt;",UPPER(anotacoes!I3053))</f>
        <v>DEFENSIVE POSITION</v>
      </c>
      <c r="N3053" t="str">
        <f>IF(OR(L3053="ATTACK",L3053="FINTA"),UPPER(anotacoes!I3053),"")</f>
        <v/>
      </c>
      <c r="O3053" s="6" t="str">
        <f>IF(anotacoes!N3053=0,"",anotacoes!N3053)</f>
        <v/>
      </c>
      <c r="P3053" t="str">
        <f>IF(anotacoes!M3053=0,"",UPPER(anotacoes!M3053))</f>
        <v/>
      </c>
      <c r="Q3053" t="str">
        <f t="shared" si="95"/>
        <v>INSERT INTO CONVERSAO_LUTA_ACAO (cd_conversao, id_luta, sequencia, momento_inicio, momento_fim, quem_faz, quem_sofre, acao_tipo, acao, tecnica, direcao, pontuacao) VALUES (1, 46, 58, TRIM(' 00:05:43,882'), TRIM(' 00:05:46,333'), 'GUILHEIRO', 'NAKAI', 'GROUNDWORK COMBAT', 'DEFENSIVE POSITION', NULL, NULL, NULL)</v>
      </c>
      <c r="R3053" t="s">
        <v>10327</v>
      </c>
    </row>
    <row r="3054" spans="1:18" hidden="1" x14ac:dyDescent="0.25">
      <c r="A3054" s="7">
        <f>anotacoes!D3054</f>
        <v>40559</v>
      </c>
      <c r="B3054" t="str">
        <f>anotacoes!C3054</f>
        <v>WORLD MASTERS BAKU 2011</v>
      </c>
      <c r="C3054" t="str">
        <f>anotacoes!E3054</f>
        <v>GUILHEIRO</v>
      </c>
      <c r="D3054" t="str">
        <f>anotacoes!F3054</f>
        <v>NAKAI</v>
      </c>
      <c r="E3054" t="s">
        <v>10325</v>
      </c>
      <c r="F3054">
        <f>anotacoes!A3054</f>
        <v>46</v>
      </c>
      <c r="G3054">
        <f>anotacoes!B3054</f>
        <v>59</v>
      </c>
      <c r="H3054" t="str">
        <f>anotacoes!K3054</f>
        <v xml:space="preserve"> 00:05:46,527</v>
      </c>
      <c r="I3054" t="str">
        <f>anotacoes!L3054</f>
        <v xml:space="preserve"> 00:05:50,231</v>
      </c>
      <c r="J3054" t="str">
        <f>IF(L3054="PAUSE",E3054,IF(anotacoes!G3058=conversao_anotacoes!C3054,conversao_anotacoes!C3054,conversao_anotacoes!D3054))</f>
        <v>&lt;ARBITRO_DESCONHECIDO&gt;</v>
      </c>
      <c r="K3054" t="str">
        <f t="shared" si="94"/>
        <v/>
      </c>
      <c r="L3054" t="str">
        <f>UPPER(anotacoes!H3054)</f>
        <v>PAUSE</v>
      </c>
      <c r="M3054" t="str">
        <f>IF(OR(L3054="ATTACK",L3054="FINTA"),"&lt;TECNICA&gt;",UPPER(anotacoes!I3054))</f>
        <v>&lt;NAO_CLASSIFICADO&gt;</v>
      </c>
      <c r="N3054" t="str">
        <f>IF(OR(L3054="ATTACK",L3054="FINTA"),UPPER(anotacoes!I3054),"")</f>
        <v/>
      </c>
      <c r="O3054" s="6" t="str">
        <f>IF(anotacoes!N3054=0,"",anotacoes!N3054)</f>
        <v/>
      </c>
      <c r="P3054" t="str">
        <f>IF(anotacoes!M3054=0,"",UPPER(anotacoes!M3054))</f>
        <v/>
      </c>
      <c r="Q3054" t="str">
        <f t="shared" si="95"/>
        <v>INSERT INTO CONVERSAO_LUTA_ACAO (cd_conversao, id_luta, sequencia, momento_inicio, momento_fim, quem_faz, quem_sofre, acao_tipo, acao, tecnica, direcao, pontuacao) VALUES (1, 46, 59, TRIM(' 00:05:46,527'), TRIM(' 00:05:50,231'), '&lt;ARBITRO_DESCONHECIDO&gt;', '', 'PAUSE', '&lt;NAO_CLASSIFICADO&gt;', NULL, NULL, NULL)</v>
      </c>
      <c r="R3054" t="s">
        <v>10327</v>
      </c>
    </row>
    <row r="3055" spans="1:18" hidden="1" x14ac:dyDescent="0.25">
      <c r="A3055" s="7">
        <f>anotacoes!D3055</f>
        <v>40559</v>
      </c>
      <c r="B3055" t="str">
        <f>anotacoes!C3055</f>
        <v>WORLD MASTERS BAKU 2011</v>
      </c>
      <c r="C3055" t="str">
        <f>anotacoes!E3055</f>
        <v>GUILHEIRO</v>
      </c>
      <c r="D3055" t="str">
        <f>anotacoes!F3055</f>
        <v>NAKAI</v>
      </c>
      <c r="E3055" t="s">
        <v>10325</v>
      </c>
      <c r="F3055">
        <f>anotacoes!A3055</f>
        <v>46</v>
      </c>
      <c r="G3055">
        <f>anotacoes!B3055</f>
        <v>60</v>
      </c>
      <c r="H3055" t="str">
        <f>anotacoes!K3055</f>
        <v xml:space="preserve"> 00:05:50,419</v>
      </c>
      <c r="I3055" t="str">
        <f>anotacoes!L3055</f>
        <v xml:space="preserve"> 00:05:54,113</v>
      </c>
      <c r="J3055" t="str">
        <f>IF(L3055="PAUSE",E3055,IF(anotacoes!G3059=conversao_anotacoes!C3055,conversao_anotacoes!C3055,conversao_anotacoes!D3055))</f>
        <v>GUILHEIRO</v>
      </c>
      <c r="K3055" t="str">
        <f t="shared" si="94"/>
        <v>NAKAI</v>
      </c>
      <c r="L3055" t="str">
        <f>UPPER(anotacoes!H3055)</f>
        <v>DISPLACEMENT</v>
      </c>
      <c r="M3055" t="str">
        <f>IF(OR(L3055="ATTACK",L3055="FINTA"),"&lt;TECNICA&gt;",UPPER(anotacoes!I3055))</f>
        <v>CIRCULAR LEFT</v>
      </c>
      <c r="N3055" t="str">
        <f>IF(OR(L3055="ATTACK",L3055="FINTA"),UPPER(anotacoes!I3055),"")</f>
        <v/>
      </c>
      <c r="O3055" s="6" t="str">
        <f>IF(anotacoes!N3055=0,"",anotacoes!N3055)</f>
        <v/>
      </c>
      <c r="P3055" t="str">
        <f>IF(anotacoes!M3055=0,"",UPPER(anotacoes!M3055))</f>
        <v/>
      </c>
      <c r="Q3055" t="str">
        <f t="shared" si="95"/>
        <v>INSERT INTO CONVERSAO_LUTA_ACAO (cd_conversao, id_luta, sequencia, momento_inicio, momento_fim, quem_faz, quem_sofre, acao_tipo, acao, tecnica, direcao, pontuacao) VALUES (1, 46, 60, TRIM(' 00:05:50,419'), TRIM(' 00:05:54,113'), 'GUILHEIRO', 'NAKAI', 'DISPLACEMENT', 'CIRCULAR LEFT', NULL, NULL, NULL)</v>
      </c>
      <c r="R3055" t="s">
        <v>10327</v>
      </c>
    </row>
    <row r="3056" spans="1:18" hidden="1" x14ac:dyDescent="0.25">
      <c r="A3056" s="7">
        <f>anotacoes!D3056</f>
        <v>40559</v>
      </c>
      <c r="B3056" t="str">
        <f>anotacoes!C3056</f>
        <v>WORLD MASTERS BAKU 2011</v>
      </c>
      <c r="C3056" t="str">
        <f>anotacoes!E3056</f>
        <v>GUILHEIRO</v>
      </c>
      <c r="D3056" t="str">
        <f>anotacoes!F3056</f>
        <v>NAKAI</v>
      </c>
      <c r="E3056" t="s">
        <v>10325</v>
      </c>
      <c r="F3056">
        <f>anotacoes!A3056</f>
        <v>46</v>
      </c>
      <c r="G3056">
        <f>anotacoes!B3056</f>
        <v>61</v>
      </c>
      <c r="H3056" t="str">
        <f>anotacoes!K3056</f>
        <v xml:space="preserve"> 00:05:54,113</v>
      </c>
      <c r="I3056" t="str">
        <f>anotacoes!L3056</f>
        <v xml:space="preserve"> 00:05:54,933</v>
      </c>
      <c r="J3056" t="str">
        <f>IF(L3056="PAUSE",E3056,IF(anotacoes!G3060=conversao_anotacoes!C3056,conversao_anotacoes!C3056,conversao_anotacoes!D3056))</f>
        <v>GUILHEIRO</v>
      </c>
      <c r="K3056" t="str">
        <f t="shared" si="94"/>
        <v>NAKAI</v>
      </c>
      <c r="L3056" t="str">
        <f>UPPER(anotacoes!H3056)</f>
        <v>DISPLACEMENT</v>
      </c>
      <c r="M3056" t="str">
        <f>IF(OR(L3056="ATTACK",L3056="FINTA"),"&lt;TECNICA&gt;",UPPER(anotacoes!I3056))</f>
        <v>2-3 STEP HESITANT RIGHT</v>
      </c>
      <c r="N3056" t="str">
        <f>IF(OR(L3056="ATTACK",L3056="FINTA"),UPPER(anotacoes!I3056),"")</f>
        <v/>
      </c>
      <c r="O3056" s="6" t="str">
        <f>IF(anotacoes!N3056=0,"",anotacoes!N3056)</f>
        <v/>
      </c>
      <c r="P3056" t="str">
        <f>IF(anotacoes!M3056=0,"",UPPER(anotacoes!M3056))</f>
        <v/>
      </c>
      <c r="Q3056" t="str">
        <f t="shared" si="95"/>
        <v>INSERT INTO CONVERSAO_LUTA_ACAO (cd_conversao, id_luta, sequencia, momento_inicio, momento_fim, quem_faz, quem_sofre, acao_tipo, acao, tecnica, direcao, pontuacao) VALUES (1, 46, 61, TRIM(' 00:05:54,113'), TRIM(' 00:05:54,933'), 'GUILHEIRO', 'NAKAI', 'DISPLACEMENT', '2-3 STEP HESITANT RIGHT', NULL, NULL, NULL)</v>
      </c>
      <c r="R3056" t="s">
        <v>10327</v>
      </c>
    </row>
    <row r="3057" spans="1:18" hidden="1" x14ac:dyDescent="0.25">
      <c r="A3057" s="7">
        <f>anotacoes!D3057</f>
        <v>40559</v>
      </c>
      <c r="B3057" t="str">
        <f>anotacoes!C3057</f>
        <v>WORLD MASTERS BAKU 2011</v>
      </c>
      <c r="C3057" t="str">
        <f>anotacoes!E3057</f>
        <v>GUILHEIRO</v>
      </c>
      <c r="D3057" t="str">
        <f>anotacoes!F3057</f>
        <v>NAKAI</v>
      </c>
      <c r="E3057" t="s">
        <v>10325</v>
      </c>
      <c r="F3057">
        <f>anotacoes!A3057</f>
        <v>46</v>
      </c>
      <c r="G3057">
        <f>anotacoes!B3057</f>
        <v>62</v>
      </c>
      <c r="H3057" t="str">
        <f>anotacoes!K3057</f>
        <v xml:space="preserve"> 00:05:54,933</v>
      </c>
      <c r="I3057" t="str">
        <f>anotacoes!L3057</f>
        <v xml:space="preserve"> 00:06:40,906</v>
      </c>
      <c r="J3057" t="str">
        <f>IF(L3057="PAUSE",E3057,IF(anotacoes!G3061=conversao_anotacoes!C3057,conversao_anotacoes!C3057,conversao_anotacoes!D3057))</f>
        <v>GUILHEIRO</v>
      </c>
      <c r="K3057" t="str">
        <f t="shared" si="94"/>
        <v>NAKAI</v>
      </c>
      <c r="L3057" t="str">
        <f>UPPER(anotacoes!H3057)</f>
        <v>GRIP TIME</v>
      </c>
      <c r="M3057" t="str">
        <f>IF(OR(L3057="ATTACK",L3057="FINTA"),"&lt;TECNICA&gt;",UPPER(anotacoes!I3057))</f>
        <v>LEFT COLLAR</v>
      </c>
      <c r="N3057" t="str">
        <f>IF(OR(L3057="ATTACK",L3057="FINTA"),UPPER(anotacoes!I3057),"")</f>
        <v/>
      </c>
      <c r="O3057" s="6" t="str">
        <f>IF(anotacoes!N3057=0,"",anotacoes!N3057)</f>
        <v/>
      </c>
      <c r="P3057" t="str">
        <f>IF(anotacoes!M3057=0,"",UPPER(anotacoes!M3057))</f>
        <v/>
      </c>
      <c r="Q3057" t="str">
        <f t="shared" si="95"/>
        <v>INSERT INTO CONVERSAO_LUTA_ACAO (cd_conversao, id_luta, sequencia, momento_inicio, momento_fim, quem_faz, quem_sofre, acao_tipo, acao, tecnica, direcao, pontuacao) VALUES (1, 46, 62, TRIM(' 00:05:54,933'), TRIM(' 00:06:40,906'), 'GUILHEIRO', 'NAKAI', 'GRIP TIME', 'LEFT COLLAR', NULL, NULL, NULL)</v>
      </c>
      <c r="R3057" t="s">
        <v>10327</v>
      </c>
    </row>
    <row r="3058" spans="1:18" hidden="1" x14ac:dyDescent="0.25">
      <c r="A3058" s="7">
        <f>anotacoes!D3058</f>
        <v>40559</v>
      </c>
      <c r="B3058" t="str">
        <f>anotacoes!C3058</f>
        <v>WORLD MASTERS BAKU 2011</v>
      </c>
      <c r="C3058" t="str">
        <f>anotacoes!E3058</f>
        <v>GUILHEIRO</v>
      </c>
      <c r="D3058" t="str">
        <f>anotacoes!F3058</f>
        <v>NAKAI</v>
      </c>
      <c r="E3058" t="s">
        <v>10325</v>
      </c>
      <c r="F3058">
        <f>anotacoes!A3058</f>
        <v>46</v>
      </c>
      <c r="G3058">
        <f>anotacoes!B3058</f>
        <v>63</v>
      </c>
      <c r="H3058" t="str">
        <f>anotacoes!K3058</f>
        <v xml:space="preserve"> 00:06:40,906</v>
      </c>
      <c r="I3058" t="str">
        <f>anotacoes!L3058</f>
        <v xml:space="preserve"> 00:06:42,828</v>
      </c>
      <c r="J3058" t="str">
        <f>IF(L3058="PAUSE",E3058,IF(anotacoes!G3062=conversao_anotacoes!C3058,conversao_anotacoes!C3058,conversao_anotacoes!D3058))</f>
        <v>GUILHEIRO</v>
      </c>
      <c r="K3058" t="str">
        <f t="shared" si="94"/>
        <v>NAKAI</v>
      </c>
      <c r="L3058" t="str">
        <f>UPPER(anotacoes!H3058)</f>
        <v>GRIP TIME</v>
      </c>
      <c r="M3058" t="str">
        <f>IF(OR(L3058="ATTACK",L3058="FINTA"),"&lt;TECNICA&gt;",UPPER(anotacoes!I3058))</f>
        <v>LEFT COLLAR RIGHT SLEEVE</v>
      </c>
      <c r="N3058" t="str">
        <f>IF(OR(L3058="ATTACK",L3058="FINTA"),UPPER(anotacoes!I3058),"")</f>
        <v/>
      </c>
      <c r="O3058" s="6" t="str">
        <f>IF(anotacoes!N3058=0,"",anotacoes!N3058)</f>
        <v/>
      </c>
      <c r="P3058" t="str">
        <f>IF(anotacoes!M3058=0,"",UPPER(anotacoes!M3058))</f>
        <v/>
      </c>
      <c r="Q3058" t="str">
        <f t="shared" si="95"/>
        <v>INSERT INTO CONVERSAO_LUTA_ACAO (cd_conversao, id_luta, sequencia, momento_inicio, momento_fim, quem_faz, quem_sofre, acao_tipo, acao, tecnica, direcao, pontuacao) VALUES (1, 46, 63, TRIM(' 00:06:40,906'), TRIM(' 00:06:42,828'), 'GUILHEIRO', 'NAKAI', 'GRIP TIME', 'LEFT COLLAR RIGHT SLEEVE', NULL, NULL, NULL)</v>
      </c>
      <c r="R3058" t="s">
        <v>10327</v>
      </c>
    </row>
    <row r="3059" spans="1:18" hidden="1" x14ac:dyDescent="0.25">
      <c r="A3059" s="7">
        <f>anotacoes!D3059</f>
        <v>40559</v>
      </c>
      <c r="B3059" t="str">
        <f>anotacoes!C3059</f>
        <v>WORLD MASTERS BAKU 2011</v>
      </c>
      <c r="C3059" t="str">
        <f>anotacoes!E3059</f>
        <v>GUILHEIRO</v>
      </c>
      <c r="D3059" t="str">
        <f>anotacoes!F3059</f>
        <v>NAKAI</v>
      </c>
      <c r="E3059" t="s">
        <v>10325</v>
      </c>
      <c r="F3059">
        <f>anotacoes!A3059</f>
        <v>46</v>
      </c>
      <c r="G3059">
        <f>anotacoes!B3059</f>
        <v>64</v>
      </c>
      <c r="H3059" t="str">
        <f>anotacoes!K3059</f>
        <v xml:space="preserve"> 00:06:42,828</v>
      </c>
      <c r="I3059" t="str">
        <f>anotacoes!L3059</f>
        <v xml:space="preserve"> 00:06:43,740</v>
      </c>
      <c r="J3059" t="str">
        <f>IF(L3059="PAUSE",E3059,IF(anotacoes!G3063=conversao_anotacoes!C3059,conversao_anotacoes!C3059,conversao_anotacoes!D3059))</f>
        <v>GUILHEIRO</v>
      </c>
      <c r="K3059" t="str">
        <f t="shared" si="94"/>
        <v>NAKAI</v>
      </c>
      <c r="L3059" t="str">
        <f>UPPER(anotacoes!H3059)</f>
        <v>GRIP TIME</v>
      </c>
      <c r="M3059" t="str">
        <f>IF(OR(L3059="ATTACK",L3059="FINTA"),"&lt;TECNICA&gt;",UPPER(anotacoes!I3059))</f>
        <v>LEFT COLLAR</v>
      </c>
      <c r="N3059" t="str">
        <f>IF(OR(L3059="ATTACK",L3059="FINTA"),UPPER(anotacoes!I3059),"")</f>
        <v/>
      </c>
      <c r="O3059" s="6" t="str">
        <f>IF(anotacoes!N3059=0,"",anotacoes!N3059)</f>
        <v/>
      </c>
      <c r="P3059" t="str">
        <f>IF(anotacoes!M3059=0,"",UPPER(anotacoes!M3059))</f>
        <v/>
      </c>
      <c r="Q3059" t="str">
        <f t="shared" si="95"/>
        <v>INSERT INTO CONVERSAO_LUTA_ACAO (cd_conversao, id_luta, sequencia, momento_inicio, momento_fim, quem_faz, quem_sofre, acao_tipo, acao, tecnica, direcao, pontuacao) VALUES (1, 46, 64, TRIM(' 00:06:42,828'), TRIM(' 00:06:43,740'), 'GUILHEIRO', 'NAKAI', 'GRIP TIME', 'LEFT COLLAR', NULL, NULL, NULL)</v>
      </c>
      <c r="R3059" t="s">
        <v>10327</v>
      </c>
    </row>
    <row r="3060" spans="1:18" hidden="1" x14ac:dyDescent="0.25">
      <c r="A3060" s="7">
        <f>anotacoes!D3060</f>
        <v>40559</v>
      </c>
      <c r="B3060" t="str">
        <f>anotacoes!C3060</f>
        <v>WORLD MASTERS BAKU 2011</v>
      </c>
      <c r="C3060" t="str">
        <f>anotacoes!E3060</f>
        <v>GUILHEIRO</v>
      </c>
      <c r="D3060" t="str">
        <f>anotacoes!F3060</f>
        <v>NAKAI</v>
      </c>
      <c r="E3060" t="s">
        <v>10325</v>
      </c>
      <c r="F3060">
        <f>anotacoes!A3060</f>
        <v>46</v>
      </c>
      <c r="G3060">
        <f>anotacoes!B3060</f>
        <v>65</v>
      </c>
      <c r="H3060" t="str">
        <f>anotacoes!K3060</f>
        <v xml:space="preserve"> 00:06:43,740</v>
      </c>
      <c r="I3060" t="str">
        <f>anotacoes!L3060</f>
        <v xml:space="preserve"> 00:06:44,868</v>
      </c>
      <c r="J3060" t="str">
        <f>IF(L3060="PAUSE",E3060,IF(anotacoes!G3064=conversao_anotacoes!C3060,conversao_anotacoes!C3060,conversao_anotacoes!D3060))</f>
        <v>GUILHEIRO</v>
      </c>
      <c r="K3060" t="str">
        <f t="shared" si="94"/>
        <v>NAKAI</v>
      </c>
      <c r="L3060" t="str">
        <f>UPPER(anotacoes!H3060)</f>
        <v>ATTACK</v>
      </c>
      <c r="M3060" t="str">
        <f>IF(OR(L3060="ATTACK",L3060="FINTA"),"&lt;TECNICA&gt;",UPPER(anotacoes!I3060))</f>
        <v>&lt;TECNICA&gt;</v>
      </c>
      <c r="N3060" t="str">
        <f>IF(OR(L3060="ATTACK",L3060="FINTA"),UPPER(anotacoes!I3060),"")</f>
        <v>TOMOE NAGE</v>
      </c>
      <c r="O3060" s="6">
        <f>IF(anotacoes!N3060=0,"",anotacoes!N3060)</f>
        <v>6</v>
      </c>
      <c r="P3060" t="str">
        <f>IF(anotacoes!M3060=0,"",UPPER(anotacoes!M3060))</f>
        <v/>
      </c>
      <c r="Q3060" t="str">
        <f t="shared" si="95"/>
        <v>INSERT INTO CONVERSAO_LUTA_ACAO (cd_conversao, id_luta, sequencia, momento_inicio, momento_fim, quem_faz, quem_sofre, acao_tipo, acao, tecnica, direcao, pontuacao) VALUES (1, 46, 65, TRIM(' 00:06:43,740'), TRIM(' 00:06:44,868'), 'GUILHEIRO', 'NAKAI', 'ATTACK', '&lt;TECNICA&gt;', 'TOMOE NAGE', 6, NULL)</v>
      </c>
      <c r="R3060" t="s">
        <v>10327</v>
      </c>
    </row>
    <row r="3061" spans="1:18" hidden="1" x14ac:dyDescent="0.25">
      <c r="A3061" s="7">
        <f>anotacoes!D3061</f>
        <v>40559</v>
      </c>
      <c r="B3061" t="str">
        <f>anotacoes!C3061</f>
        <v>WORLD MASTERS BAKU 2011</v>
      </c>
      <c r="C3061" t="str">
        <f>anotacoes!E3061</f>
        <v>GUILHEIRO</v>
      </c>
      <c r="D3061" t="str">
        <f>anotacoes!F3061</f>
        <v>NAKAI</v>
      </c>
      <c r="E3061" t="s">
        <v>10325</v>
      </c>
      <c r="F3061">
        <f>anotacoes!A3061</f>
        <v>46</v>
      </c>
      <c r="G3061">
        <f>anotacoes!B3061</f>
        <v>66</v>
      </c>
      <c r="H3061" t="str">
        <f>anotacoes!K3061</f>
        <v xml:space="preserve"> 00:06:45,075</v>
      </c>
      <c r="I3061" t="str">
        <f>anotacoes!L3061</f>
        <v xml:space="preserve"> 00:07:16,827</v>
      </c>
      <c r="J3061" t="str">
        <f>IF(L3061="PAUSE",E3061,IF(anotacoes!G3065=conversao_anotacoes!C3061,conversao_anotacoes!C3061,conversao_anotacoes!D3061))</f>
        <v>GUILHEIRO</v>
      </c>
      <c r="K3061" t="str">
        <f t="shared" si="94"/>
        <v>NAKAI</v>
      </c>
      <c r="L3061" t="str">
        <f>UPPER(anotacoes!H3061)</f>
        <v>GROUNDWORK COMBAT</v>
      </c>
      <c r="M3061" t="str">
        <f>IF(OR(L3061="ATTACK",L3061="FINTA"),"&lt;TECNICA&gt;",UPPER(anotacoes!I3061))</f>
        <v>TRYING TO ATTACK</v>
      </c>
      <c r="N3061" t="str">
        <f>IF(OR(L3061="ATTACK",L3061="FINTA"),UPPER(anotacoes!I3061),"")</f>
        <v/>
      </c>
      <c r="O3061" s="6" t="str">
        <f>IF(anotacoes!N3061=0,"",anotacoes!N3061)</f>
        <v/>
      </c>
      <c r="P3061" t="str">
        <f>IF(anotacoes!M3061=0,"",UPPER(anotacoes!M3061))</f>
        <v/>
      </c>
      <c r="Q3061" t="str">
        <f t="shared" si="95"/>
        <v>INSERT INTO CONVERSAO_LUTA_ACAO (cd_conversao, id_luta, sequencia, momento_inicio, momento_fim, quem_faz, quem_sofre, acao_tipo, acao, tecnica, direcao, pontuacao) VALUES (1, 46, 66, TRIM(' 00:06:45,075'), TRIM(' 00:07:16,827'), 'GUILHEIRO', 'NAKAI', 'GROUNDWORK COMBAT', 'TRYING TO ATTACK', NULL, NULL, NULL)</v>
      </c>
      <c r="R3061" t="s">
        <v>10327</v>
      </c>
    </row>
    <row r="3062" spans="1:18" hidden="1" x14ac:dyDescent="0.25">
      <c r="A3062" s="7">
        <f>anotacoes!D3062</f>
        <v>40559</v>
      </c>
      <c r="B3062" t="str">
        <f>anotacoes!C3062</f>
        <v>WORLD MASTERS BAKU 2011</v>
      </c>
      <c r="C3062" t="str">
        <f>anotacoes!E3062</f>
        <v>GUILHEIRO</v>
      </c>
      <c r="D3062" t="str">
        <f>anotacoes!F3062</f>
        <v>NAKAI</v>
      </c>
      <c r="E3062" t="s">
        <v>10325</v>
      </c>
      <c r="F3062">
        <f>anotacoes!A3062</f>
        <v>46</v>
      </c>
      <c r="G3062">
        <f>anotacoes!B3062</f>
        <v>67</v>
      </c>
      <c r="H3062" t="str">
        <f>anotacoes!K3062</f>
        <v xml:space="preserve"> 00:07:16,827</v>
      </c>
      <c r="I3062" t="str">
        <f>anotacoes!L3062</f>
        <v xml:space="preserve"> 00:07:16,827</v>
      </c>
      <c r="J3062" t="str">
        <f>IF(L3062="PAUSE",E3062,IF(anotacoes!G3066=conversao_anotacoes!C3062,conversao_anotacoes!C3062,conversao_anotacoes!D3062))</f>
        <v>GUILHEIRO</v>
      </c>
      <c r="K3062" t="str">
        <f t="shared" si="94"/>
        <v>NAKAI</v>
      </c>
      <c r="L3062" t="str">
        <f>UPPER(anotacoes!H3062)</f>
        <v>ATTACK</v>
      </c>
      <c r="M3062" t="str">
        <f>IF(OR(L3062="ATTACK",L3062="FINTA"),"&lt;TECNICA&gt;",UPPER(anotacoes!I3062))</f>
        <v>&lt;TECNICA&gt;</v>
      </c>
      <c r="N3062" t="str">
        <f>IF(OR(L3062="ATTACK",L3062="FINTA"),UPPER(anotacoes!I3062),"")</f>
        <v>UDE HISHIGI JUJI GATAME</v>
      </c>
      <c r="O3062" s="6">
        <f>IF(anotacoes!N3062=0,"",anotacoes!N3062)</f>
        <v>9</v>
      </c>
      <c r="P3062" t="str">
        <f>IF(anotacoes!M3062=0,"",UPPER(anotacoes!M3062))</f>
        <v/>
      </c>
      <c r="Q3062" t="str">
        <f t="shared" si="95"/>
        <v>INSERT INTO CONVERSAO_LUTA_ACAO (cd_conversao, id_luta, sequencia, momento_inicio, momento_fim, quem_faz, quem_sofre, acao_tipo, acao, tecnica, direcao, pontuacao) VALUES (1, 46, 67, TRIM(' 00:07:16,827'), TRIM(' 00:07:16,827'), 'GUILHEIRO', 'NAKAI', 'ATTACK', '&lt;TECNICA&gt;', 'UDE HISHIGI JUJI GATAME', 9, NULL)</v>
      </c>
      <c r="R3062" t="s">
        <v>10327</v>
      </c>
    </row>
    <row r="3063" spans="1:18" hidden="1" x14ac:dyDescent="0.25">
      <c r="A3063" s="7">
        <f>anotacoes!D3063</f>
        <v>40559</v>
      </c>
      <c r="B3063" t="str">
        <f>anotacoes!C3063</f>
        <v>WORLD MASTERS BAKU 2011</v>
      </c>
      <c r="C3063" t="str">
        <f>anotacoes!E3063</f>
        <v>GUILHEIRO</v>
      </c>
      <c r="D3063" t="str">
        <f>anotacoes!F3063</f>
        <v>NAKAI</v>
      </c>
      <c r="E3063" t="s">
        <v>10325</v>
      </c>
      <c r="F3063">
        <f>anotacoes!A3063</f>
        <v>46</v>
      </c>
      <c r="G3063">
        <f>anotacoes!B3063</f>
        <v>68</v>
      </c>
      <c r="H3063" t="str">
        <f>anotacoes!K3063</f>
        <v xml:space="preserve"> 00:07:16,827</v>
      </c>
      <c r="I3063" t="str">
        <f>anotacoes!L3063</f>
        <v xml:space="preserve"> 00:08:54,923</v>
      </c>
      <c r="J3063" t="str">
        <f>IF(L3063="PAUSE",E3063,IF(anotacoes!G3067=conversao_anotacoes!C3063,conversao_anotacoes!C3063,conversao_anotacoes!D3063))</f>
        <v>&lt;ARBITRO_DESCONHECIDO&gt;</v>
      </c>
      <c r="K3063" t="str">
        <f t="shared" si="94"/>
        <v/>
      </c>
      <c r="L3063" t="str">
        <f>UPPER(anotacoes!H3063)</f>
        <v>PAUSE</v>
      </c>
      <c r="M3063" t="str">
        <f>IF(OR(L3063="ATTACK",L3063="FINTA"),"&lt;TECNICA&gt;",UPPER(anotacoes!I3063))</f>
        <v>AID</v>
      </c>
      <c r="N3063" t="str">
        <f>IF(OR(L3063="ATTACK",L3063="FINTA"),UPPER(anotacoes!I3063),"")</f>
        <v/>
      </c>
      <c r="O3063" s="6" t="str">
        <f>IF(anotacoes!N3063=0,"",anotacoes!N3063)</f>
        <v/>
      </c>
      <c r="P3063" t="str">
        <f>IF(anotacoes!M3063=0,"",UPPER(anotacoes!M3063))</f>
        <v/>
      </c>
      <c r="Q3063" t="str">
        <f t="shared" si="95"/>
        <v>INSERT INTO CONVERSAO_LUTA_ACAO (cd_conversao, id_luta, sequencia, momento_inicio, momento_fim, quem_faz, quem_sofre, acao_tipo, acao, tecnica, direcao, pontuacao) VALUES (1, 46, 68, TRIM(' 00:07:16,827'), TRIM(' 00:08:54,923'), '&lt;ARBITRO_DESCONHECIDO&gt;', '', 'PAUSE', 'AID', NULL, NULL, NULL)</v>
      </c>
      <c r="R3063" t="s">
        <v>10327</v>
      </c>
    </row>
    <row r="3064" spans="1:18" hidden="1" x14ac:dyDescent="0.25">
      <c r="A3064" s="7">
        <f>anotacoes!D3064</f>
        <v>40559</v>
      </c>
      <c r="B3064" t="str">
        <f>anotacoes!C3064</f>
        <v>WORLD MASTERS BAKU 2011</v>
      </c>
      <c r="C3064" t="str">
        <f>anotacoes!E3064</f>
        <v>GUILHEIRO</v>
      </c>
      <c r="D3064" t="str">
        <f>anotacoes!F3064</f>
        <v>NAKAI</v>
      </c>
      <c r="E3064" t="s">
        <v>10325</v>
      </c>
      <c r="F3064">
        <f>anotacoes!A3064</f>
        <v>46</v>
      </c>
      <c r="G3064">
        <f>anotacoes!B3064</f>
        <v>69</v>
      </c>
      <c r="H3064" t="str">
        <f>anotacoes!K3064</f>
        <v xml:space="preserve"> 00:08:54,923</v>
      </c>
      <c r="I3064" t="str">
        <f>anotacoes!L3064</f>
        <v xml:space="preserve"> 00:08:55,886</v>
      </c>
      <c r="J3064" t="str">
        <f>IF(L3064="PAUSE",E3064,IF(anotacoes!G3068=conversao_anotacoes!C3064,conversao_anotacoes!C3064,conversao_anotacoes!D3064))</f>
        <v>GUILHEIRO</v>
      </c>
      <c r="K3064" t="str">
        <f t="shared" si="94"/>
        <v>NAKAI</v>
      </c>
      <c r="L3064" t="str">
        <f>UPPER(anotacoes!H3064)</f>
        <v>DISPLACEMENT</v>
      </c>
      <c r="M3064" t="str">
        <f>IF(OR(L3064="ATTACK",L3064="FINTA"),"&lt;TECNICA&gt;",UPPER(anotacoes!I3064))</f>
        <v>CIRCULAR LEFT</v>
      </c>
      <c r="N3064" t="str">
        <f>IF(OR(L3064="ATTACK",L3064="FINTA"),UPPER(anotacoes!I3064),"")</f>
        <v/>
      </c>
      <c r="O3064" s="6" t="str">
        <f>IF(anotacoes!N3064=0,"",anotacoes!N3064)</f>
        <v/>
      </c>
      <c r="P3064" t="str">
        <f>IF(anotacoes!M3064=0,"",UPPER(anotacoes!M3064))</f>
        <v/>
      </c>
      <c r="Q3064" t="str">
        <f t="shared" si="95"/>
        <v>INSERT INTO CONVERSAO_LUTA_ACAO (cd_conversao, id_luta, sequencia, momento_inicio, momento_fim, quem_faz, quem_sofre, acao_tipo, acao, tecnica, direcao, pontuacao) VALUES (1, 46, 69, TRIM(' 00:08:54,923'), TRIM(' 00:08:55,886'), 'GUILHEIRO', 'NAKAI', 'DISPLACEMENT', 'CIRCULAR LEFT', NULL, NULL, NULL)</v>
      </c>
      <c r="R3064" t="s">
        <v>10327</v>
      </c>
    </row>
    <row r="3065" spans="1:18" hidden="1" x14ac:dyDescent="0.25">
      <c r="A3065" s="7">
        <f>anotacoes!D3065</f>
        <v>40559</v>
      </c>
      <c r="B3065" t="str">
        <f>anotacoes!C3065</f>
        <v>WORLD MASTERS BAKU 2011</v>
      </c>
      <c r="C3065" t="str">
        <f>anotacoes!E3065</f>
        <v>GUILHEIRO</v>
      </c>
      <c r="D3065" t="str">
        <f>anotacoes!F3065</f>
        <v>NAKAI</v>
      </c>
      <c r="E3065" t="s">
        <v>10325</v>
      </c>
      <c r="F3065">
        <f>anotacoes!A3065</f>
        <v>46</v>
      </c>
      <c r="G3065">
        <f>anotacoes!B3065</f>
        <v>70</v>
      </c>
      <c r="H3065" t="str">
        <f>anotacoes!K3065</f>
        <v xml:space="preserve"> 00:08:55,886</v>
      </c>
      <c r="I3065" t="str">
        <f>anotacoes!L3065</f>
        <v xml:space="preserve"> 00:08:58,628</v>
      </c>
      <c r="J3065" t="str">
        <f>IF(L3065="PAUSE",E3065,IF(anotacoes!G3069=conversao_anotacoes!C3065,conversao_anotacoes!C3065,conversao_anotacoes!D3065))</f>
        <v>GUILHEIRO</v>
      </c>
      <c r="K3065" t="str">
        <f t="shared" si="94"/>
        <v>NAKAI</v>
      </c>
      <c r="L3065" t="str">
        <f>UPPER(anotacoes!H3065)</f>
        <v>DISPLACEMENT</v>
      </c>
      <c r="M3065" t="str">
        <f>IF(OR(L3065="ATTACK",L3065="FINTA"),"&lt;TECNICA&gt;",UPPER(anotacoes!I3065))</f>
        <v>2-3 STEP HESITANT RIGHT</v>
      </c>
      <c r="N3065" t="str">
        <f>IF(OR(L3065="ATTACK",L3065="FINTA"),UPPER(anotacoes!I3065),"")</f>
        <v/>
      </c>
      <c r="O3065" s="6" t="str">
        <f>IF(anotacoes!N3065=0,"",anotacoes!N3065)</f>
        <v/>
      </c>
      <c r="P3065" t="str">
        <f>IF(anotacoes!M3065=0,"",UPPER(anotacoes!M3065))</f>
        <v/>
      </c>
      <c r="Q3065" t="str">
        <f t="shared" si="95"/>
        <v>INSERT INTO CONVERSAO_LUTA_ACAO (cd_conversao, id_luta, sequencia, momento_inicio, momento_fim, quem_faz, quem_sofre, acao_tipo, acao, tecnica, direcao, pontuacao) VALUES (1, 46, 70, TRIM(' 00:08:55,886'), TRIM(' 00:08:58,628'), 'GUILHEIRO', 'NAKAI', 'DISPLACEMENT', '2-3 STEP HESITANT RIGHT', NULL, NULL, NULL)</v>
      </c>
      <c r="R3065" t="s">
        <v>10327</v>
      </c>
    </row>
    <row r="3066" spans="1:18" hidden="1" x14ac:dyDescent="0.25">
      <c r="A3066" s="7">
        <f>anotacoes!D3066</f>
        <v>40559</v>
      </c>
      <c r="B3066" t="str">
        <f>anotacoes!C3066</f>
        <v>WORLD MASTERS BAKU 2011</v>
      </c>
      <c r="C3066" t="str">
        <f>anotacoes!E3066</f>
        <v>GUILHEIRO</v>
      </c>
      <c r="D3066" t="str">
        <f>anotacoes!F3066</f>
        <v>NAKAI</v>
      </c>
      <c r="E3066" t="s">
        <v>10325</v>
      </c>
      <c r="F3066">
        <f>anotacoes!A3066</f>
        <v>46</v>
      </c>
      <c r="G3066">
        <f>anotacoes!B3066</f>
        <v>71</v>
      </c>
      <c r="H3066" t="str">
        <f>anotacoes!K3066</f>
        <v xml:space="preserve"> 00:08:58,628</v>
      </c>
      <c r="I3066" t="str">
        <f>anotacoes!L3066</f>
        <v xml:space="preserve"> 00:09:00,634</v>
      </c>
      <c r="J3066" t="str">
        <f>IF(L3066="PAUSE",E3066,IF(anotacoes!G3070=conversao_anotacoes!C3066,conversao_anotacoes!C3066,conversao_anotacoes!D3066))</f>
        <v>NAKAI</v>
      </c>
      <c r="K3066" t="str">
        <f t="shared" si="94"/>
        <v>GUILHEIRO</v>
      </c>
      <c r="L3066" t="str">
        <f>UPPER(anotacoes!H3066)</f>
        <v>GRIP TIME</v>
      </c>
      <c r="M3066" t="str">
        <f>IF(OR(L3066="ATTACK",L3066="FINTA"),"&lt;TECNICA&gt;",UPPER(anotacoes!I3066))</f>
        <v>LEFT COLLAR</v>
      </c>
      <c r="N3066" t="str">
        <f>IF(OR(L3066="ATTACK",L3066="FINTA"),UPPER(anotacoes!I3066),"")</f>
        <v/>
      </c>
      <c r="O3066" s="6" t="str">
        <f>IF(anotacoes!N3066=0,"",anotacoes!N3066)</f>
        <v/>
      </c>
      <c r="P3066" t="str">
        <f>IF(anotacoes!M3066=0,"",UPPER(anotacoes!M3066))</f>
        <v/>
      </c>
      <c r="Q3066" t="str">
        <f t="shared" si="95"/>
        <v>INSERT INTO CONVERSAO_LUTA_ACAO (cd_conversao, id_luta, sequencia, momento_inicio, momento_fim, quem_faz, quem_sofre, acao_tipo, acao, tecnica, direcao, pontuacao) VALUES (1, 46, 71, TRIM(' 00:08:58,628'), TRIM(' 00:09:00,634'), 'NAKAI', 'GUILHEIRO', 'GRIP TIME', 'LEFT COLLAR', NULL, NULL, NULL)</v>
      </c>
      <c r="R3066" t="s">
        <v>10327</v>
      </c>
    </row>
    <row r="3067" spans="1:18" hidden="1" x14ac:dyDescent="0.25">
      <c r="A3067" s="7">
        <f>anotacoes!D3067</f>
        <v>40559</v>
      </c>
      <c r="B3067" t="str">
        <f>anotacoes!C3067</f>
        <v>WORLD MASTERS BAKU 2011</v>
      </c>
      <c r="C3067" t="str">
        <f>anotacoes!E3067</f>
        <v>GUILHEIRO</v>
      </c>
      <c r="D3067" t="str">
        <f>anotacoes!F3067</f>
        <v>NAKAI</v>
      </c>
      <c r="E3067" t="s">
        <v>10325</v>
      </c>
      <c r="F3067">
        <f>anotacoes!A3067</f>
        <v>46</v>
      </c>
      <c r="G3067">
        <f>anotacoes!B3067</f>
        <v>72</v>
      </c>
      <c r="H3067" t="str">
        <f>anotacoes!K3067</f>
        <v xml:space="preserve"> 00:09:00,634</v>
      </c>
      <c r="I3067" t="str">
        <f>anotacoes!L3067</f>
        <v xml:space="preserve"> 00:09:00,634</v>
      </c>
      <c r="J3067" t="str">
        <f>IF(L3067="PAUSE",E3067,IF(anotacoes!G3071=conversao_anotacoes!C3067,conversao_anotacoes!C3067,conversao_anotacoes!D3067))</f>
        <v>GUILHEIRO</v>
      </c>
      <c r="K3067" t="str">
        <f t="shared" si="94"/>
        <v>NAKAI</v>
      </c>
      <c r="L3067" t="str">
        <f>UPPER(anotacoes!H3067)</f>
        <v>ATTACK</v>
      </c>
      <c r="M3067" t="str">
        <f>IF(OR(L3067="ATTACK",L3067="FINTA"),"&lt;TECNICA&gt;",UPPER(anotacoes!I3067))</f>
        <v>&lt;TECNICA&gt;</v>
      </c>
      <c r="N3067" t="str">
        <f>IF(OR(L3067="ATTACK",L3067="FINTA"),UPPER(anotacoes!I3067),"")</f>
        <v>OUCHI GARI</v>
      </c>
      <c r="O3067" s="6">
        <f>IF(anotacoes!N3067=0,"",anotacoes!N3067)</f>
        <v>6</v>
      </c>
      <c r="P3067" t="str">
        <f>IF(anotacoes!M3067=0,"",UPPER(anotacoes!M3067))</f>
        <v/>
      </c>
      <c r="Q3067" t="str">
        <f t="shared" si="95"/>
        <v>INSERT INTO CONVERSAO_LUTA_ACAO (cd_conversao, id_luta, sequencia, momento_inicio, momento_fim, quem_faz, quem_sofre, acao_tipo, acao, tecnica, direcao, pontuacao) VALUES (1, 46, 72, TRIM(' 00:09:00,634'), TRIM(' 00:09:00,634'), 'GUILHEIRO', 'NAKAI', 'ATTACK', '&lt;TECNICA&gt;', 'OUCHI GARI', 6, NULL)</v>
      </c>
      <c r="R3067" t="s">
        <v>10327</v>
      </c>
    </row>
    <row r="3068" spans="1:18" hidden="1" x14ac:dyDescent="0.25">
      <c r="A3068" s="7">
        <f>anotacoes!D3068</f>
        <v>40559</v>
      </c>
      <c r="B3068" t="str">
        <f>anotacoes!C3068</f>
        <v>WORLD MASTERS BAKU 2011</v>
      </c>
      <c r="C3068" t="str">
        <f>anotacoes!E3068</f>
        <v>GUILHEIRO</v>
      </c>
      <c r="D3068" t="str">
        <f>anotacoes!F3068</f>
        <v>NAKAI</v>
      </c>
      <c r="E3068" t="s">
        <v>10325</v>
      </c>
      <c r="F3068">
        <f>anotacoes!A3068</f>
        <v>46</v>
      </c>
      <c r="G3068">
        <f>anotacoes!B3068</f>
        <v>73</v>
      </c>
      <c r="H3068" t="str">
        <f>anotacoes!K3068</f>
        <v xml:space="preserve"> 00:09:00,634</v>
      </c>
      <c r="I3068" t="str">
        <f>anotacoes!L3068</f>
        <v xml:space="preserve"> 00:09:04,441</v>
      </c>
      <c r="J3068" t="str">
        <f>IF(L3068="PAUSE",E3068,IF(anotacoes!G3072=conversao_anotacoes!C3068,conversao_anotacoes!C3068,conversao_anotacoes!D3068))</f>
        <v>GUILHEIRO</v>
      </c>
      <c r="K3068" t="str">
        <f t="shared" si="94"/>
        <v>NAKAI</v>
      </c>
      <c r="L3068" t="str">
        <f>UPPER(anotacoes!H3068)</f>
        <v>GRIP TIME</v>
      </c>
      <c r="M3068" t="str">
        <f>IF(OR(L3068="ATTACK",L3068="FINTA"),"&lt;TECNICA&gt;",UPPER(anotacoes!I3068))</f>
        <v>LEFT COLLAR</v>
      </c>
      <c r="N3068" t="str">
        <f>IF(OR(L3068="ATTACK",L3068="FINTA"),UPPER(anotacoes!I3068),"")</f>
        <v/>
      </c>
      <c r="O3068" s="6" t="str">
        <f>IF(anotacoes!N3068=0,"",anotacoes!N3068)</f>
        <v/>
      </c>
      <c r="P3068" t="str">
        <f>IF(anotacoes!M3068=0,"",UPPER(anotacoes!M3068))</f>
        <v/>
      </c>
      <c r="Q3068" t="str">
        <f t="shared" si="95"/>
        <v>INSERT INTO CONVERSAO_LUTA_ACAO (cd_conversao, id_luta, sequencia, momento_inicio, momento_fim, quem_faz, quem_sofre, acao_tipo, acao, tecnica, direcao, pontuacao) VALUES (1, 46, 73, TRIM(' 00:09:00,634'), TRIM(' 00:09:04,441'), 'GUILHEIRO', 'NAKAI', 'GRIP TIME', 'LEFT COLLAR', NULL, NULL, NULL)</v>
      </c>
      <c r="R3068" t="s">
        <v>10327</v>
      </c>
    </row>
    <row r="3069" spans="1:18" hidden="1" x14ac:dyDescent="0.25">
      <c r="A3069" s="7">
        <f>anotacoes!D3069</f>
        <v>40559</v>
      </c>
      <c r="B3069" t="str">
        <f>anotacoes!C3069</f>
        <v>WORLD MASTERS BAKU 2011</v>
      </c>
      <c r="C3069" t="str">
        <f>anotacoes!E3069</f>
        <v>GUILHEIRO</v>
      </c>
      <c r="D3069" t="str">
        <f>anotacoes!F3069</f>
        <v>NAKAI</v>
      </c>
      <c r="E3069" t="s">
        <v>10325</v>
      </c>
      <c r="F3069">
        <f>anotacoes!A3069</f>
        <v>46</v>
      </c>
      <c r="G3069">
        <f>anotacoes!B3069</f>
        <v>74</v>
      </c>
      <c r="H3069" t="str">
        <f>anotacoes!K3069</f>
        <v xml:space="preserve"> 00:09:04,441</v>
      </c>
      <c r="I3069" t="str">
        <f>anotacoes!L3069</f>
        <v xml:space="preserve"> 00:09:06,745</v>
      </c>
      <c r="J3069" t="str">
        <f>IF(L3069="PAUSE",E3069,IF(anotacoes!G3073=conversao_anotacoes!C3069,conversao_anotacoes!C3069,conversao_anotacoes!D3069))</f>
        <v>GUILHEIRO</v>
      </c>
      <c r="K3069" t="str">
        <f t="shared" si="94"/>
        <v>NAKAI</v>
      </c>
      <c r="L3069" t="str">
        <f>UPPER(anotacoes!H3069)</f>
        <v>ATTACK</v>
      </c>
      <c r="M3069" t="str">
        <f>IF(OR(L3069="ATTACK",L3069="FINTA"),"&lt;TECNICA&gt;",UPPER(anotacoes!I3069))</f>
        <v>&lt;TECNICA&gt;</v>
      </c>
      <c r="N3069" t="str">
        <f>IF(OR(L3069="ATTACK",L3069="FINTA"),UPPER(anotacoes!I3069),"")</f>
        <v>SEOI NAGE</v>
      </c>
      <c r="O3069" s="6">
        <f>IF(anotacoes!N3069=0,"",anotacoes!N3069)</f>
        <v>6</v>
      </c>
      <c r="P3069" t="str">
        <f>IF(anotacoes!M3069=0,"",UPPER(anotacoes!M3069))</f>
        <v>IPPON</v>
      </c>
      <c r="Q3069" t="str">
        <f t="shared" si="95"/>
        <v>INSERT INTO CONVERSAO_LUTA_ACAO (cd_conversao, id_luta, sequencia, momento_inicio, momento_fim, quem_faz, quem_sofre, acao_tipo, acao, tecnica, direcao, pontuacao) VALUES (1, 46, 74, TRIM(' 00:09:04,441'), TRIM(' 00:09:06,745'), 'GUILHEIRO', 'NAKAI', 'ATTACK', '&lt;TECNICA&gt;', 'SEOI NAGE', 6, 'IPPON')</v>
      </c>
      <c r="R3069" t="s">
        <v>10327</v>
      </c>
    </row>
    <row r="3070" spans="1:18" hidden="1" x14ac:dyDescent="0.25">
      <c r="A3070" s="7">
        <f>anotacoes!D3070</f>
        <v>40559</v>
      </c>
      <c r="B3070" t="str">
        <f>anotacoes!C3070</f>
        <v>WORLD MASTERS BAKU 2011</v>
      </c>
      <c r="C3070" t="str">
        <f>anotacoes!E3070</f>
        <v>GUILHEIRO</v>
      </c>
      <c r="D3070" t="str">
        <f>anotacoes!F3070</f>
        <v>MAMMADLI</v>
      </c>
      <c r="E3070" t="s">
        <v>10325</v>
      </c>
      <c r="F3070">
        <f>anotacoes!A3070</f>
        <v>47</v>
      </c>
      <c r="G3070">
        <f>anotacoes!B3070</f>
        <v>1</v>
      </c>
      <c r="H3070" t="str">
        <f>anotacoes!K3070</f>
        <v xml:space="preserve"> 00:00:38,677</v>
      </c>
      <c r="I3070" t="str">
        <f>anotacoes!L3070</f>
        <v xml:space="preserve"> 00:00:42,106</v>
      </c>
      <c r="J3070" t="str">
        <f>IF(L3070="PAUSE",E3070,IF(anotacoes!G3074=conversao_anotacoes!C3070,conversao_anotacoes!C3070,conversao_anotacoes!D3070))</f>
        <v>GUILHEIRO</v>
      </c>
      <c r="K3070" t="str">
        <f t="shared" si="94"/>
        <v>MAMMADLI</v>
      </c>
      <c r="L3070" t="str">
        <f>UPPER(anotacoes!H3070)</f>
        <v>DISPLACEMENT</v>
      </c>
      <c r="M3070" t="str">
        <f>IF(OR(L3070="ATTACK",L3070="FINTA"),"&lt;TECNICA&gt;",UPPER(anotacoes!I3070))</f>
        <v>CIRCULAR LEFT</v>
      </c>
      <c r="N3070" t="str">
        <f>IF(OR(L3070="ATTACK",L3070="FINTA"),UPPER(anotacoes!I3070),"")</f>
        <v/>
      </c>
      <c r="O3070" s="6" t="str">
        <f>IF(anotacoes!N3070=0,"",anotacoes!N3070)</f>
        <v/>
      </c>
      <c r="P3070" t="str">
        <f>IF(anotacoes!M3070=0,"",UPPER(anotacoes!M3070))</f>
        <v/>
      </c>
      <c r="Q3070" t="str">
        <f t="shared" si="95"/>
        <v>INSERT INTO CONVERSAO_LUTA_ACAO (cd_conversao, id_luta, sequencia, momento_inicio, momento_fim, quem_faz, quem_sofre, acao_tipo, acao, tecnica, direcao, pontuacao) VALUES (1, 47, 1, TRIM(' 00:00:38,677'), TRIM(' 00:00:42,106'), 'GUILHEIRO', 'MAMMADLI', 'DISPLACEMENT', 'CIRCULAR LEFT', NULL, NULL, NULL)</v>
      </c>
      <c r="R3070" t="s">
        <v>10327</v>
      </c>
    </row>
    <row r="3071" spans="1:18" hidden="1" x14ac:dyDescent="0.25">
      <c r="A3071" s="7">
        <f>anotacoes!D3071</f>
        <v>40559</v>
      </c>
      <c r="B3071" t="str">
        <f>anotacoes!C3071</f>
        <v>WORLD MASTERS BAKU 2011</v>
      </c>
      <c r="C3071" t="str">
        <f>anotacoes!E3071</f>
        <v>GUILHEIRO</v>
      </c>
      <c r="D3071" t="str">
        <f>anotacoes!F3071</f>
        <v>MAMMADLI</v>
      </c>
      <c r="E3071" t="s">
        <v>10325</v>
      </c>
      <c r="F3071">
        <f>anotacoes!A3071</f>
        <v>47</v>
      </c>
      <c r="G3071">
        <f>anotacoes!B3071</f>
        <v>2</v>
      </c>
      <c r="H3071" t="str">
        <f>anotacoes!K3071</f>
        <v xml:space="preserve"> 00:00:42,106</v>
      </c>
      <c r="I3071" t="str">
        <f>anotacoes!L3071</f>
        <v xml:space="preserve"> 00:00:47,547</v>
      </c>
      <c r="J3071" t="str">
        <f>IF(L3071="PAUSE",E3071,IF(anotacoes!G3075=conversao_anotacoes!C3071,conversao_anotacoes!C3071,conversao_anotacoes!D3071))</f>
        <v>GUILHEIRO</v>
      </c>
      <c r="K3071" t="str">
        <f t="shared" si="94"/>
        <v>MAMMADLI</v>
      </c>
      <c r="L3071" t="str">
        <f>UPPER(anotacoes!H3071)</f>
        <v>DISPLACEMENT</v>
      </c>
      <c r="M3071" t="str">
        <f>IF(OR(L3071="ATTACK",L3071="FINTA"),"&lt;TECNICA&gt;",UPPER(anotacoes!I3071))</f>
        <v>2-3 STEP HESITANT RIGHT</v>
      </c>
      <c r="N3071" t="str">
        <f>IF(OR(L3071="ATTACK",L3071="FINTA"),UPPER(anotacoes!I3071),"")</f>
        <v/>
      </c>
      <c r="O3071" s="6" t="str">
        <f>IF(anotacoes!N3071=0,"",anotacoes!N3071)</f>
        <v/>
      </c>
      <c r="P3071" t="str">
        <f>IF(anotacoes!M3071=0,"",UPPER(anotacoes!M3071))</f>
        <v/>
      </c>
      <c r="Q3071" t="str">
        <f t="shared" si="95"/>
        <v>INSERT INTO CONVERSAO_LUTA_ACAO (cd_conversao, id_luta, sequencia, momento_inicio, momento_fim, quem_faz, quem_sofre, acao_tipo, acao, tecnica, direcao, pontuacao) VALUES (1, 47, 2, TRIM(' 00:00:42,106'), TRIM(' 00:00:47,547'), 'GUILHEIRO', 'MAMMADLI', 'DISPLACEMENT', '2-3 STEP HESITANT RIGHT', NULL, NULL, NULL)</v>
      </c>
      <c r="R3071" t="s">
        <v>10327</v>
      </c>
    </row>
    <row r="3072" spans="1:18" hidden="1" x14ac:dyDescent="0.25">
      <c r="A3072" s="7">
        <f>anotacoes!D3072</f>
        <v>40559</v>
      </c>
      <c r="B3072" t="str">
        <f>anotacoes!C3072</f>
        <v>WORLD MASTERS BAKU 2011</v>
      </c>
      <c r="C3072" t="str">
        <f>anotacoes!E3072</f>
        <v>GUILHEIRO</v>
      </c>
      <c r="D3072" t="str">
        <f>anotacoes!F3072</f>
        <v>MAMMADLI</v>
      </c>
      <c r="E3072" t="s">
        <v>10325</v>
      </c>
      <c r="F3072">
        <f>anotacoes!A3072</f>
        <v>47</v>
      </c>
      <c r="G3072">
        <f>anotacoes!B3072</f>
        <v>3</v>
      </c>
      <c r="H3072" t="str">
        <f>anotacoes!K3072</f>
        <v xml:space="preserve"> 00:00:47,547</v>
      </c>
      <c r="I3072" t="str">
        <f>anotacoes!L3072</f>
        <v xml:space="preserve"> 00:00:52,113</v>
      </c>
      <c r="J3072" t="str">
        <f>IF(L3072="PAUSE",E3072,IF(anotacoes!G3076=conversao_anotacoes!C3072,conversao_anotacoes!C3072,conversao_anotacoes!D3072))</f>
        <v>GUILHEIRO</v>
      </c>
      <c r="K3072" t="str">
        <f t="shared" si="94"/>
        <v>MAMMADLI</v>
      </c>
      <c r="L3072" t="str">
        <f>UPPER(anotacoes!H3072)</f>
        <v>DISPLACEMENT</v>
      </c>
      <c r="M3072" t="str">
        <f>IF(OR(L3072="ATTACK",L3072="FINTA"),"&lt;TECNICA&gt;",UPPER(anotacoes!I3072))</f>
        <v>TRY TO GRIP WITH CONTACT</v>
      </c>
      <c r="N3072" t="str">
        <f>IF(OR(L3072="ATTACK",L3072="FINTA"),UPPER(anotacoes!I3072),"")</f>
        <v/>
      </c>
      <c r="O3072" s="6" t="str">
        <f>IF(anotacoes!N3072=0,"",anotacoes!N3072)</f>
        <v/>
      </c>
      <c r="P3072" t="str">
        <f>IF(anotacoes!M3072=0,"",UPPER(anotacoes!M3072))</f>
        <v/>
      </c>
      <c r="Q3072" t="str">
        <f t="shared" si="95"/>
        <v>INSERT INTO CONVERSAO_LUTA_ACAO (cd_conversao, id_luta, sequencia, momento_inicio, momento_fim, quem_faz, quem_sofre, acao_tipo, acao, tecnica, direcao, pontuacao) VALUES (1, 47, 3, TRIM(' 00:00:47,547'), TRIM(' 00:00:52,113'), 'GUILHEIRO', 'MAMMADLI', 'DISPLACEMENT', 'TRY TO GRIP WITH CONTACT', NULL, NULL, NULL)</v>
      </c>
      <c r="R3072" t="s">
        <v>10327</v>
      </c>
    </row>
    <row r="3073" spans="1:18" hidden="1" x14ac:dyDescent="0.25">
      <c r="A3073" s="7">
        <f>anotacoes!D3073</f>
        <v>40559</v>
      </c>
      <c r="B3073" t="str">
        <f>anotacoes!C3073</f>
        <v>WORLD MASTERS BAKU 2011</v>
      </c>
      <c r="C3073" t="str">
        <f>anotacoes!E3073</f>
        <v>GUILHEIRO</v>
      </c>
      <c r="D3073" t="str">
        <f>anotacoes!F3073</f>
        <v>MAMMADLI</v>
      </c>
      <c r="E3073" t="s">
        <v>10325</v>
      </c>
      <c r="F3073">
        <f>anotacoes!A3073</f>
        <v>47</v>
      </c>
      <c r="G3073">
        <f>anotacoes!B3073</f>
        <v>4</v>
      </c>
      <c r="H3073" t="str">
        <f>anotacoes!K3073</f>
        <v xml:space="preserve"> 00:00:52,113</v>
      </c>
      <c r="I3073" t="str">
        <f>anotacoes!L3073</f>
        <v xml:space="preserve"> 00:00:55,445</v>
      </c>
      <c r="J3073" t="str">
        <f>IF(L3073="PAUSE",E3073,IF(anotacoes!G3077=conversao_anotacoes!C3073,conversao_anotacoes!C3073,conversao_anotacoes!D3073))</f>
        <v>GUILHEIRO</v>
      </c>
      <c r="K3073" t="str">
        <f t="shared" si="94"/>
        <v>MAMMADLI</v>
      </c>
      <c r="L3073" t="str">
        <f>UPPER(anotacoes!H3073)</f>
        <v>DISPLACEMENT</v>
      </c>
      <c r="M3073" t="str">
        <f>IF(OR(L3073="ATTACK",L3073="FINTA"),"&lt;TECNICA&gt;",UPPER(anotacoes!I3073))</f>
        <v>2-3 STEP HESITANT RIGHT</v>
      </c>
      <c r="N3073" t="str">
        <f>IF(OR(L3073="ATTACK",L3073="FINTA"),UPPER(anotacoes!I3073),"")</f>
        <v/>
      </c>
      <c r="O3073" s="6" t="str">
        <f>IF(anotacoes!N3073=0,"",anotacoes!N3073)</f>
        <v/>
      </c>
      <c r="P3073" t="str">
        <f>IF(anotacoes!M3073=0,"",UPPER(anotacoes!M3073))</f>
        <v/>
      </c>
      <c r="Q3073" t="str">
        <f t="shared" si="95"/>
        <v>INSERT INTO CONVERSAO_LUTA_ACAO (cd_conversao, id_luta, sequencia, momento_inicio, momento_fim, quem_faz, quem_sofre, acao_tipo, acao, tecnica, direcao, pontuacao) VALUES (1, 47, 4, TRIM(' 00:00:52,113'), TRIM(' 00:00:55,445'), 'GUILHEIRO', 'MAMMADLI', 'DISPLACEMENT', '2-3 STEP HESITANT RIGHT', NULL, NULL, NULL)</v>
      </c>
      <c r="R3073" t="s">
        <v>10327</v>
      </c>
    </row>
    <row r="3074" spans="1:18" hidden="1" x14ac:dyDescent="0.25">
      <c r="A3074" s="7">
        <f>anotacoes!D3074</f>
        <v>40559</v>
      </c>
      <c r="B3074" t="str">
        <f>anotacoes!C3074</f>
        <v>WORLD MASTERS BAKU 2011</v>
      </c>
      <c r="C3074" t="str">
        <f>anotacoes!E3074</f>
        <v>GUILHEIRO</v>
      </c>
      <c r="D3074" t="str">
        <f>anotacoes!F3074</f>
        <v>MAMMADLI</v>
      </c>
      <c r="E3074" t="s">
        <v>10325</v>
      </c>
      <c r="F3074">
        <f>anotacoes!A3074</f>
        <v>47</v>
      </c>
      <c r="G3074">
        <f>anotacoes!B3074</f>
        <v>5</v>
      </c>
      <c r="H3074" t="str">
        <f>anotacoes!K3074</f>
        <v xml:space="preserve"> 00:00:55,630</v>
      </c>
      <c r="I3074" t="str">
        <f>anotacoes!L3074</f>
        <v xml:space="preserve"> 00:01:46,835</v>
      </c>
      <c r="J3074" t="str">
        <f>IF(L3074="PAUSE",E3074,IF(anotacoes!G3078=conversao_anotacoes!C3074,conversao_anotacoes!C3074,conversao_anotacoes!D3074))</f>
        <v>GUILHEIRO</v>
      </c>
      <c r="K3074" t="str">
        <f t="shared" si="94"/>
        <v>MAMMADLI</v>
      </c>
      <c r="L3074" t="str">
        <f>UPPER(anotacoes!H3074)</f>
        <v>DISPLACEMENT</v>
      </c>
      <c r="M3074" t="str">
        <f>IF(OR(L3074="ATTACK",L3074="FINTA"),"&lt;TECNICA&gt;",UPPER(anotacoes!I3074))</f>
        <v>TRY TO GRIP WITH CONTACT</v>
      </c>
      <c r="N3074" t="str">
        <f>IF(OR(L3074="ATTACK",L3074="FINTA"),UPPER(anotacoes!I3074),"")</f>
        <v/>
      </c>
      <c r="O3074" s="6" t="str">
        <f>IF(anotacoes!N3074=0,"",anotacoes!N3074)</f>
        <v/>
      </c>
      <c r="P3074" t="str">
        <f>IF(anotacoes!M3074=0,"",UPPER(anotacoes!M3074))</f>
        <v/>
      </c>
      <c r="Q3074" t="str">
        <f t="shared" si="95"/>
        <v>INSERT INTO CONVERSAO_LUTA_ACAO (cd_conversao, id_luta, sequencia, momento_inicio, momento_fim, quem_faz, quem_sofre, acao_tipo, acao, tecnica, direcao, pontuacao) VALUES (1, 47, 5, TRIM(' 00:00:55,630'), TRIM(' 00:01:46,835'), 'GUILHEIRO', 'MAMMADLI', 'DISPLACEMENT', 'TRY TO GRIP WITH CONTACT', NULL, NULL, NULL)</v>
      </c>
      <c r="R3074" t="s">
        <v>10327</v>
      </c>
    </row>
    <row r="3075" spans="1:18" hidden="1" x14ac:dyDescent="0.25">
      <c r="A3075" s="7">
        <f>anotacoes!D3075</f>
        <v>40559</v>
      </c>
      <c r="B3075" t="str">
        <f>anotacoes!C3075</f>
        <v>WORLD MASTERS BAKU 2011</v>
      </c>
      <c r="C3075" t="str">
        <f>anotacoes!E3075</f>
        <v>GUILHEIRO</v>
      </c>
      <c r="D3075" t="str">
        <f>anotacoes!F3075</f>
        <v>MAMMADLI</v>
      </c>
      <c r="E3075" t="s">
        <v>10325</v>
      </c>
      <c r="F3075">
        <f>anotacoes!A3075</f>
        <v>47</v>
      </c>
      <c r="G3075">
        <f>anotacoes!B3075</f>
        <v>6</v>
      </c>
      <c r="H3075" t="str">
        <f>anotacoes!K3075</f>
        <v xml:space="preserve"> 00:01:46,835</v>
      </c>
      <c r="I3075" t="str">
        <f>anotacoes!L3075</f>
        <v xml:space="preserve"> 00:01:50,140</v>
      </c>
      <c r="J3075" t="str">
        <f>IF(L3075="PAUSE",E3075,IF(anotacoes!G3079=conversao_anotacoes!C3075,conversao_anotacoes!C3075,conversao_anotacoes!D3075))</f>
        <v>GUILHEIRO</v>
      </c>
      <c r="K3075" t="str">
        <f t="shared" ref="K3075:K3138" si="96">IF(J3075=E3075,"",IF(J3075=C3075,D3075,C3075))</f>
        <v>MAMMADLI</v>
      </c>
      <c r="L3075" t="str">
        <f>UPPER(anotacoes!H3075)</f>
        <v>GRIP TIME</v>
      </c>
      <c r="M3075" t="str">
        <f>IF(OR(L3075="ATTACK",L3075="FINTA"),"&lt;TECNICA&gt;",UPPER(anotacoes!I3075))</f>
        <v>RIGHT COLLAR LEFT SLEEVE</v>
      </c>
      <c r="N3075" t="str">
        <f>IF(OR(L3075="ATTACK",L3075="FINTA"),UPPER(anotacoes!I3075),"")</f>
        <v/>
      </c>
      <c r="O3075" s="6" t="str">
        <f>IF(anotacoes!N3075=0,"",anotacoes!N3075)</f>
        <v/>
      </c>
      <c r="P3075" t="str">
        <f>IF(anotacoes!M3075=0,"",UPPER(anotacoes!M3075))</f>
        <v/>
      </c>
      <c r="Q3075" t="str">
        <f t="shared" ref="Q3075:Q3138" si="97">CONCATENATE("INSERT INTO CONVERSAO_LUTA_ACAO (cd_conversao, id_luta, sequencia, momento_inicio, momento_fim, quem_faz, quem_sofre, acao_tipo, acao, tecnica, direcao, pontuacao) VALUES (1, ",F3075,", ",G3075,", ","TRIM('",H3075,"')",", ","TRIM('",I3075,"')",", ","'",J3075,"'",", ","'",K3075,"'",", ","'",L3075,"'",", ","'",M3075,"'",", ",IF(N3075="","NULL",CONCATENATE("'",N3075,"'")),", ",IF(O3075="","NULL",O3075),", ",IF(P3075="","NULL",CONCATENATE("'",P3075,"'")),")")</f>
        <v>INSERT INTO CONVERSAO_LUTA_ACAO (cd_conversao, id_luta, sequencia, momento_inicio, momento_fim, quem_faz, quem_sofre, acao_tipo, acao, tecnica, direcao, pontuacao) VALUES (1, 47, 6, TRIM(' 00:01:46,835'), TRIM(' 00:01:50,140'), 'GUILHEIRO', 'MAMMADLI', 'GRIP TIME', 'RIGHT COLLAR LEFT SLEEVE', NULL, NULL, NULL)</v>
      </c>
      <c r="R3075" t="s">
        <v>10327</v>
      </c>
    </row>
    <row r="3076" spans="1:18" hidden="1" x14ac:dyDescent="0.25">
      <c r="A3076" s="7">
        <f>anotacoes!D3076</f>
        <v>40559</v>
      </c>
      <c r="B3076" t="str">
        <f>anotacoes!C3076</f>
        <v>WORLD MASTERS BAKU 2011</v>
      </c>
      <c r="C3076" t="str">
        <f>anotacoes!E3076</f>
        <v>GUILHEIRO</v>
      </c>
      <c r="D3076" t="str">
        <f>anotacoes!F3076</f>
        <v>MAMMADLI</v>
      </c>
      <c r="E3076" t="s">
        <v>10325</v>
      </c>
      <c r="F3076">
        <f>anotacoes!A3076</f>
        <v>47</v>
      </c>
      <c r="G3076">
        <f>anotacoes!B3076</f>
        <v>7</v>
      </c>
      <c r="H3076" t="str">
        <f>anotacoes!K3076</f>
        <v xml:space="preserve"> 00:01:50,345</v>
      </c>
      <c r="I3076" t="str">
        <f>anotacoes!L3076</f>
        <v xml:space="preserve"> 00:02:00,077</v>
      </c>
      <c r="J3076" t="str">
        <f>IF(L3076="PAUSE",E3076,IF(anotacoes!G3080=conversao_anotacoes!C3076,conversao_anotacoes!C3076,conversao_anotacoes!D3076))</f>
        <v>&lt;ARBITRO_DESCONHECIDO&gt;</v>
      </c>
      <c r="K3076" t="str">
        <f t="shared" si="96"/>
        <v/>
      </c>
      <c r="L3076" t="str">
        <f>UPPER(anotacoes!H3076)</f>
        <v>PAUSE</v>
      </c>
      <c r="M3076" t="str">
        <f>IF(OR(L3076="ATTACK",L3076="FINTA"),"&lt;TECNICA&gt;",UPPER(anotacoes!I3076))</f>
        <v>&lt;NAO_CLASSIFICADO&gt;</v>
      </c>
      <c r="N3076" t="str">
        <f>IF(OR(L3076="ATTACK",L3076="FINTA"),UPPER(anotacoes!I3076),"")</f>
        <v/>
      </c>
      <c r="O3076" s="6" t="str">
        <f>IF(anotacoes!N3076=0,"",anotacoes!N3076)</f>
        <v/>
      </c>
      <c r="P3076" t="str">
        <f>IF(anotacoes!M3076=0,"",UPPER(anotacoes!M3076))</f>
        <v/>
      </c>
      <c r="Q3076" t="str">
        <f t="shared" si="97"/>
        <v>INSERT INTO CONVERSAO_LUTA_ACAO (cd_conversao, id_luta, sequencia, momento_inicio, momento_fim, quem_faz, quem_sofre, acao_tipo, acao, tecnica, direcao, pontuacao) VALUES (1, 47, 7, TRIM(' 00:01:50,345'), TRIM(' 00:02:00,077'), '&lt;ARBITRO_DESCONHECIDO&gt;', '', 'PAUSE', '&lt;NAO_CLASSIFICADO&gt;', NULL, NULL, NULL)</v>
      </c>
      <c r="R3076" t="s">
        <v>10327</v>
      </c>
    </row>
    <row r="3077" spans="1:18" hidden="1" x14ac:dyDescent="0.25">
      <c r="A3077" s="7">
        <f>anotacoes!D3077</f>
        <v>40559</v>
      </c>
      <c r="B3077" t="str">
        <f>anotacoes!C3077</f>
        <v>WORLD MASTERS BAKU 2011</v>
      </c>
      <c r="C3077" t="str">
        <f>anotacoes!E3077</f>
        <v>GUILHEIRO</v>
      </c>
      <c r="D3077" t="str">
        <f>anotacoes!F3077</f>
        <v>MAMMADLI</v>
      </c>
      <c r="E3077" t="s">
        <v>10325</v>
      </c>
      <c r="F3077">
        <f>anotacoes!A3077</f>
        <v>47</v>
      </c>
      <c r="G3077">
        <f>anotacoes!B3077</f>
        <v>8</v>
      </c>
      <c r="H3077" t="str">
        <f>anotacoes!K3077</f>
        <v xml:space="preserve"> 00:02:00,077</v>
      </c>
      <c r="I3077" t="str">
        <f>anotacoes!L3077</f>
        <v xml:space="preserve"> 00:02:06,146</v>
      </c>
      <c r="J3077" t="str">
        <f>IF(L3077="PAUSE",E3077,IF(anotacoes!G3081=conversao_anotacoes!C3077,conversao_anotacoes!C3077,conversao_anotacoes!D3077))</f>
        <v>GUILHEIRO</v>
      </c>
      <c r="K3077" t="str">
        <f t="shared" si="96"/>
        <v>MAMMADLI</v>
      </c>
      <c r="L3077" t="str">
        <f>UPPER(anotacoes!H3077)</f>
        <v>DISPLACEMENT</v>
      </c>
      <c r="M3077" t="str">
        <f>IF(OR(L3077="ATTACK",L3077="FINTA"),"&lt;TECNICA&gt;",UPPER(anotacoes!I3077))</f>
        <v>2-3 STEP HESITANT RIGHT</v>
      </c>
      <c r="N3077" t="str">
        <f>IF(OR(L3077="ATTACK",L3077="FINTA"),UPPER(anotacoes!I3077),"")</f>
        <v/>
      </c>
      <c r="O3077" s="6" t="str">
        <f>IF(anotacoes!N3077=0,"",anotacoes!N3077)</f>
        <v/>
      </c>
      <c r="P3077" t="str">
        <f>IF(anotacoes!M3077=0,"",UPPER(anotacoes!M3077))</f>
        <v/>
      </c>
      <c r="Q3077" t="str">
        <f t="shared" si="97"/>
        <v>INSERT INTO CONVERSAO_LUTA_ACAO (cd_conversao, id_luta, sequencia, momento_inicio, momento_fim, quem_faz, quem_sofre, acao_tipo, acao, tecnica, direcao, pontuacao) VALUES (1, 47, 8, TRIM(' 00:02:00,077'), TRIM(' 00:02:06,146'), 'GUILHEIRO', 'MAMMADLI', 'DISPLACEMENT', '2-3 STEP HESITANT RIGHT', NULL, NULL, NULL)</v>
      </c>
      <c r="R3077" t="s">
        <v>10327</v>
      </c>
    </row>
    <row r="3078" spans="1:18" hidden="1" x14ac:dyDescent="0.25">
      <c r="A3078" s="7">
        <f>anotacoes!D3078</f>
        <v>40559</v>
      </c>
      <c r="B3078" t="str">
        <f>anotacoes!C3078</f>
        <v>WORLD MASTERS BAKU 2011</v>
      </c>
      <c r="C3078" t="str">
        <f>anotacoes!E3078</f>
        <v>GUILHEIRO</v>
      </c>
      <c r="D3078" t="str">
        <f>anotacoes!F3078</f>
        <v>MAMMADLI</v>
      </c>
      <c r="E3078" t="s">
        <v>10325</v>
      </c>
      <c r="F3078">
        <f>anotacoes!A3078</f>
        <v>47</v>
      </c>
      <c r="G3078">
        <f>anotacoes!B3078</f>
        <v>9</v>
      </c>
      <c r="H3078" t="str">
        <f>anotacoes!K3078</f>
        <v xml:space="preserve"> 00:02:06,146</v>
      </c>
      <c r="I3078" t="str">
        <f>anotacoes!L3078</f>
        <v xml:space="preserve"> 00:02:08,688</v>
      </c>
      <c r="J3078" t="str">
        <f>IF(L3078="PAUSE",E3078,IF(anotacoes!G3082=conversao_anotacoes!C3078,conversao_anotacoes!C3078,conversao_anotacoes!D3078))</f>
        <v>GUILHEIRO</v>
      </c>
      <c r="K3078" t="str">
        <f t="shared" si="96"/>
        <v>MAMMADLI</v>
      </c>
      <c r="L3078" t="str">
        <f>UPPER(anotacoes!H3078)</f>
        <v>DISPLACEMENT</v>
      </c>
      <c r="M3078" t="str">
        <f>IF(OR(L3078="ATTACK",L3078="FINTA"),"&lt;TECNICA&gt;",UPPER(anotacoes!I3078))</f>
        <v>TRY TO GRIP WITH CONTACT</v>
      </c>
      <c r="N3078" t="str">
        <f>IF(OR(L3078="ATTACK",L3078="FINTA"),UPPER(anotacoes!I3078),"")</f>
        <v/>
      </c>
      <c r="O3078" s="6" t="str">
        <f>IF(anotacoes!N3078=0,"",anotacoes!N3078)</f>
        <v/>
      </c>
      <c r="P3078" t="str">
        <f>IF(anotacoes!M3078=0,"",UPPER(anotacoes!M3078))</f>
        <v/>
      </c>
      <c r="Q3078" t="str">
        <f t="shared" si="97"/>
        <v>INSERT INTO CONVERSAO_LUTA_ACAO (cd_conversao, id_luta, sequencia, momento_inicio, momento_fim, quem_faz, quem_sofre, acao_tipo, acao, tecnica, direcao, pontuacao) VALUES (1, 47, 9, TRIM(' 00:02:06,146'), TRIM(' 00:02:08,688'), 'GUILHEIRO', 'MAMMADLI', 'DISPLACEMENT', 'TRY TO GRIP WITH CONTACT', NULL, NULL, NULL)</v>
      </c>
      <c r="R3078" t="s">
        <v>10327</v>
      </c>
    </row>
    <row r="3079" spans="1:18" hidden="1" x14ac:dyDescent="0.25">
      <c r="A3079" s="7">
        <f>anotacoes!D3079</f>
        <v>40559</v>
      </c>
      <c r="B3079" t="str">
        <f>anotacoes!C3079</f>
        <v>WORLD MASTERS BAKU 2011</v>
      </c>
      <c r="C3079" t="str">
        <f>anotacoes!E3079</f>
        <v>GUILHEIRO</v>
      </c>
      <c r="D3079" t="str">
        <f>anotacoes!F3079</f>
        <v>MAMMADLI</v>
      </c>
      <c r="E3079" t="s">
        <v>10325</v>
      </c>
      <c r="F3079">
        <f>anotacoes!A3079</f>
        <v>47</v>
      </c>
      <c r="G3079">
        <f>anotacoes!B3079</f>
        <v>10</v>
      </c>
      <c r="H3079" t="str">
        <f>anotacoes!K3079</f>
        <v xml:space="preserve"> 00:02:08,688</v>
      </c>
      <c r="I3079" t="str">
        <f>anotacoes!L3079</f>
        <v xml:space="preserve"> 00:02:09,882</v>
      </c>
      <c r="J3079" t="str">
        <f>IF(L3079="PAUSE",E3079,IF(anotacoes!G3083=conversao_anotacoes!C3079,conversao_anotacoes!C3079,conversao_anotacoes!D3079))</f>
        <v>GUILHEIRO</v>
      </c>
      <c r="K3079" t="str">
        <f t="shared" si="96"/>
        <v>MAMMADLI</v>
      </c>
      <c r="L3079" t="str">
        <f>UPPER(anotacoes!H3079)</f>
        <v>GRIP TIME</v>
      </c>
      <c r="M3079" t="str">
        <f>IF(OR(L3079="ATTACK",L3079="FINTA"),"&lt;TECNICA&gt;",UPPER(anotacoes!I3079))</f>
        <v>LEFT SLEEVE</v>
      </c>
      <c r="N3079" t="str">
        <f>IF(OR(L3079="ATTACK",L3079="FINTA"),UPPER(anotacoes!I3079),"")</f>
        <v/>
      </c>
      <c r="O3079" s="6" t="str">
        <f>IF(anotacoes!N3079=0,"",anotacoes!N3079)</f>
        <v/>
      </c>
      <c r="P3079" t="str">
        <f>IF(anotacoes!M3079=0,"",UPPER(anotacoes!M3079))</f>
        <v/>
      </c>
      <c r="Q3079" t="str">
        <f t="shared" si="97"/>
        <v>INSERT INTO CONVERSAO_LUTA_ACAO (cd_conversao, id_luta, sequencia, momento_inicio, momento_fim, quem_faz, quem_sofre, acao_tipo, acao, tecnica, direcao, pontuacao) VALUES (1, 47, 10, TRIM(' 00:02:08,688'), TRIM(' 00:02:09,882'), 'GUILHEIRO', 'MAMMADLI', 'GRIP TIME', 'LEFT SLEEVE', NULL, NULL, NULL)</v>
      </c>
      <c r="R3079" t="s">
        <v>10327</v>
      </c>
    </row>
    <row r="3080" spans="1:18" hidden="1" x14ac:dyDescent="0.25">
      <c r="A3080" s="7">
        <f>anotacoes!D3080</f>
        <v>40559</v>
      </c>
      <c r="B3080" t="str">
        <f>anotacoes!C3080</f>
        <v>WORLD MASTERS BAKU 2011</v>
      </c>
      <c r="C3080" t="str">
        <f>anotacoes!E3080</f>
        <v>GUILHEIRO</v>
      </c>
      <c r="D3080" t="str">
        <f>anotacoes!F3080</f>
        <v>MAMMADLI</v>
      </c>
      <c r="E3080" t="s">
        <v>10325</v>
      </c>
      <c r="F3080">
        <f>anotacoes!A3080</f>
        <v>47</v>
      </c>
      <c r="G3080">
        <f>anotacoes!B3080</f>
        <v>11</v>
      </c>
      <c r="H3080" t="str">
        <f>anotacoes!K3080</f>
        <v xml:space="preserve"> 00:02:09,882</v>
      </c>
      <c r="I3080" t="str">
        <f>anotacoes!L3080</f>
        <v xml:space="preserve"> 00:02:12,104</v>
      </c>
      <c r="J3080" t="str">
        <f>IF(L3080="PAUSE",E3080,IF(anotacoes!G3084=conversao_anotacoes!C3080,conversao_anotacoes!C3080,conversao_anotacoes!D3080))</f>
        <v>GUILHEIRO</v>
      </c>
      <c r="K3080" t="str">
        <f t="shared" si="96"/>
        <v>MAMMADLI</v>
      </c>
      <c r="L3080" t="str">
        <f>UPPER(anotacoes!H3080)</f>
        <v>DISPLACEMENT</v>
      </c>
      <c r="M3080" t="str">
        <f>IF(OR(L3080="ATTACK",L3080="FINTA"),"&lt;TECNICA&gt;",UPPER(anotacoes!I3080))</f>
        <v>2-3 STEP HESITANT RIGHT</v>
      </c>
      <c r="N3080" t="str">
        <f>IF(OR(L3080="ATTACK",L3080="FINTA"),UPPER(anotacoes!I3080),"")</f>
        <v/>
      </c>
      <c r="O3080" s="6" t="str">
        <f>IF(anotacoes!N3080=0,"",anotacoes!N3080)</f>
        <v/>
      </c>
      <c r="P3080" t="str">
        <f>IF(anotacoes!M3080=0,"",UPPER(anotacoes!M3080))</f>
        <v/>
      </c>
      <c r="Q3080" t="str">
        <f t="shared" si="97"/>
        <v>INSERT INTO CONVERSAO_LUTA_ACAO (cd_conversao, id_luta, sequencia, momento_inicio, momento_fim, quem_faz, quem_sofre, acao_tipo, acao, tecnica, direcao, pontuacao) VALUES (1, 47, 11, TRIM(' 00:02:09,882'), TRIM(' 00:02:12,104'), 'GUILHEIRO', 'MAMMADLI', 'DISPLACEMENT', '2-3 STEP HESITANT RIGHT', NULL, NULL, NULL)</v>
      </c>
      <c r="R3080" t="s">
        <v>10327</v>
      </c>
    </row>
    <row r="3081" spans="1:18" hidden="1" x14ac:dyDescent="0.25">
      <c r="A3081" s="7">
        <f>anotacoes!D3081</f>
        <v>40559</v>
      </c>
      <c r="B3081" t="str">
        <f>anotacoes!C3081</f>
        <v>WORLD MASTERS BAKU 2011</v>
      </c>
      <c r="C3081" t="str">
        <f>anotacoes!E3081</f>
        <v>GUILHEIRO</v>
      </c>
      <c r="D3081" t="str">
        <f>anotacoes!F3081</f>
        <v>MAMMADLI</v>
      </c>
      <c r="E3081" t="s">
        <v>10325</v>
      </c>
      <c r="F3081">
        <f>anotacoes!A3081</f>
        <v>47</v>
      </c>
      <c r="G3081">
        <f>anotacoes!B3081</f>
        <v>12</v>
      </c>
      <c r="H3081" t="str">
        <f>anotacoes!K3081</f>
        <v xml:space="preserve"> 00:02:12,104</v>
      </c>
      <c r="I3081" t="str">
        <f>anotacoes!L3081</f>
        <v xml:space="preserve"> 00:02:13,278</v>
      </c>
      <c r="J3081" t="str">
        <f>IF(L3081="PAUSE",E3081,IF(anotacoes!G3085=conversao_anotacoes!C3081,conversao_anotacoes!C3081,conversao_anotacoes!D3081))</f>
        <v>GUILHEIRO</v>
      </c>
      <c r="K3081" t="str">
        <f t="shared" si="96"/>
        <v>MAMMADLI</v>
      </c>
      <c r="L3081" t="str">
        <f>UPPER(anotacoes!H3081)</f>
        <v>DISPLACEMENT</v>
      </c>
      <c r="M3081" t="str">
        <f>IF(OR(L3081="ATTACK",L3081="FINTA"),"&lt;TECNICA&gt;",UPPER(anotacoes!I3081))</f>
        <v>TRY TO GRIP WITH CONTACT</v>
      </c>
      <c r="N3081" t="str">
        <f>IF(OR(L3081="ATTACK",L3081="FINTA"),UPPER(anotacoes!I3081),"")</f>
        <v/>
      </c>
      <c r="O3081" s="6" t="str">
        <f>IF(anotacoes!N3081=0,"",anotacoes!N3081)</f>
        <v/>
      </c>
      <c r="P3081" t="str">
        <f>IF(anotacoes!M3081=0,"",UPPER(anotacoes!M3081))</f>
        <v/>
      </c>
      <c r="Q3081" t="str">
        <f t="shared" si="97"/>
        <v>INSERT INTO CONVERSAO_LUTA_ACAO (cd_conversao, id_luta, sequencia, momento_inicio, momento_fim, quem_faz, quem_sofre, acao_tipo, acao, tecnica, direcao, pontuacao) VALUES (1, 47, 12, TRIM(' 00:02:12,104'), TRIM(' 00:02:13,278'), 'GUILHEIRO', 'MAMMADLI', 'DISPLACEMENT', 'TRY TO GRIP WITH CONTACT', NULL, NULL, NULL)</v>
      </c>
      <c r="R3081" t="s">
        <v>10327</v>
      </c>
    </row>
    <row r="3082" spans="1:18" hidden="1" x14ac:dyDescent="0.25">
      <c r="A3082" s="7">
        <f>anotacoes!D3082</f>
        <v>40559</v>
      </c>
      <c r="B3082" t="str">
        <f>anotacoes!C3082</f>
        <v>WORLD MASTERS BAKU 2011</v>
      </c>
      <c r="C3082" t="str">
        <f>anotacoes!E3082</f>
        <v>GUILHEIRO</v>
      </c>
      <c r="D3082" t="str">
        <f>anotacoes!F3082</f>
        <v>MAMMADLI</v>
      </c>
      <c r="E3082" t="s">
        <v>10325</v>
      </c>
      <c r="F3082">
        <f>anotacoes!A3082</f>
        <v>47</v>
      </c>
      <c r="G3082">
        <f>anotacoes!B3082</f>
        <v>13</v>
      </c>
      <c r="H3082" t="str">
        <f>anotacoes!K3082</f>
        <v xml:space="preserve"> 00:02:13,278</v>
      </c>
      <c r="I3082" t="str">
        <f>anotacoes!L3082</f>
        <v xml:space="preserve"> 00:02:17,266</v>
      </c>
      <c r="J3082" t="str">
        <f>IF(L3082="PAUSE",E3082,IF(anotacoes!G3086=conversao_anotacoes!C3082,conversao_anotacoes!C3082,conversao_anotacoes!D3082))</f>
        <v>GUILHEIRO</v>
      </c>
      <c r="K3082" t="str">
        <f t="shared" si="96"/>
        <v>MAMMADLI</v>
      </c>
      <c r="L3082" t="str">
        <f>UPPER(anotacoes!H3082)</f>
        <v>GRIP TIME</v>
      </c>
      <c r="M3082" t="str">
        <f>IF(OR(L3082="ATTACK",L3082="FINTA"),"&lt;TECNICA&gt;",UPPER(anotacoes!I3082))</f>
        <v>LEFT COLLAR RIGHT SLEEVE</v>
      </c>
      <c r="N3082" t="str">
        <f>IF(OR(L3082="ATTACK",L3082="FINTA"),UPPER(anotacoes!I3082),"")</f>
        <v/>
      </c>
      <c r="O3082" s="6" t="str">
        <f>IF(anotacoes!N3082=0,"",anotacoes!N3082)</f>
        <v/>
      </c>
      <c r="P3082" t="str">
        <f>IF(anotacoes!M3082=0,"",UPPER(anotacoes!M3082))</f>
        <v/>
      </c>
      <c r="Q3082" t="str">
        <f t="shared" si="97"/>
        <v>INSERT INTO CONVERSAO_LUTA_ACAO (cd_conversao, id_luta, sequencia, momento_inicio, momento_fim, quem_faz, quem_sofre, acao_tipo, acao, tecnica, direcao, pontuacao) VALUES (1, 47, 13, TRIM(' 00:02:13,278'), TRIM(' 00:02:17,266'), 'GUILHEIRO', 'MAMMADLI', 'GRIP TIME', 'LEFT COLLAR RIGHT SLEEVE', NULL, NULL, NULL)</v>
      </c>
      <c r="R3082" t="s">
        <v>10327</v>
      </c>
    </row>
    <row r="3083" spans="1:18" hidden="1" x14ac:dyDescent="0.25">
      <c r="A3083" s="7">
        <f>anotacoes!D3083</f>
        <v>40559</v>
      </c>
      <c r="B3083" t="str">
        <f>anotacoes!C3083</f>
        <v>WORLD MASTERS BAKU 2011</v>
      </c>
      <c r="C3083" t="str">
        <f>anotacoes!E3083</f>
        <v>GUILHEIRO</v>
      </c>
      <c r="D3083" t="str">
        <f>anotacoes!F3083</f>
        <v>MAMMADLI</v>
      </c>
      <c r="E3083" t="s">
        <v>10325</v>
      </c>
      <c r="F3083">
        <f>anotacoes!A3083</f>
        <v>47</v>
      </c>
      <c r="G3083">
        <f>anotacoes!B3083</f>
        <v>14</v>
      </c>
      <c r="H3083" t="str">
        <f>anotacoes!K3083</f>
        <v xml:space="preserve"> 00:02:17,266</v>
      </c>
      <c r="I3083" t="str">
        <f>anotacoes!L3083</f>
        <v xml:space="preserve"> 00:02:24,389</v>
      </c>
      <c r="J3083" t="str">
        <f>IF(L3083="PAUSE",E3083,IF(anotacoes!G3087=conversao_anotacoes!C3083,conversao_anotacoes!C3083,conversao_anotacoes!D3083))</f>
        <v>GUILHEIRO</v>
      </c>
      <c r="K3083" t="str">
        <f t="shared" si="96"/>
        <v>MAMMADLI</v>
      </c>
      <c r="L3083" t="str">
        <f>UPPER(anotacoes!H3083)</f>
        <v>DISPLACEMENT</v>
      </c>
      <c r="M3083" t="str">
        <f>IF(OR(L3083="ATTACK",L3083="FINTA"),"&lt;TECNICA&gt;",UPPER(anotacoes!I3083))</f>
        <v>2-3 STEP HESITANT RIGHT</v>
      </c>
      <c r="N3083" t="str">
        <f>IF(OR(L3083="ATTACK",L3083="FINTA"),UPPER(anotacoes!I3083),"")</f>
        <v/>
      </c>
      <c r="O3083" s="6" t="str">
        <f>IF(anotacoes!N3083=0,"",anotacoes!N3083)</f>
        <v/>
      </c>
      <c r="P3083" t="str">
        <f>IF(anotacoes!M3083=0,"",UPPER(anotacoes!M3083))</f>
        <v/>
      </c>
      <c r="Q3083" t="str">
        <f t="shared" si="97"/>
        <v>INSERT INTO CONVERSAO_LUTA_ACAO (cd_conversao, id_luta, sequencia, momento_inicio, momento_fim, quem_faz, quem_sofre, acao_tipo, acao, tecnica, direcao, pontuacao) VALUES (1, 47, 14, TRIM(' 00:02:17,266'), TRIM(' 00:02:24,389'), 'GUILHEIRO', 'MAMMADLI', 'DISPLACEMENT', '2-3 STEP HESITANT RIGHT', NULL, NULL, NULL)</v>
      </c>
      <c r="R3083" t="s">
        <v>10327</v>
      </c>
    </row>
    <row r="3084" spans="1:18" hidden="1" x14ac:dyDescent="0.25">
      <c r="A3084" s="7">
        <f>anotacoes!D3084</f>
        <v>40559</v>
      </c>
      <c r="B3084" t="str">
        <f>anotacoes!C3084</f>
        <v>WORLD MASTERS BAKU 2011</v>
      </c>
      <c r="C3084" t="str">
        <f>anotacoes!E3084</f>
        <v>GUILHEIRO</v>
      </c>
      <c r="D3084" t="str">
        <f>anotacoes!F3084</f>
        <v>MAMMADLI</v>
      </c>
      <c r="E3084" t="s">
        <v>10325</v>
      </c>
      <c r="F3084">
        <f>anotacoes!A3084</f>
        <v>47</v>
      </c>
      <c r="G3084">
        <f>anotacoes!B3084</f>
        <v>15</v>
      </c>
      <c r="H3084" t="str">
        <f>anotacoes!K3084</f>
        <v xml:space="preserve"> 00:02:24,389</v>
      </c>
      <c r="I3084" t="str">
        <f>anotacoes!L3084</f>
        <v xml:space="preserve"> 00:02:24,841</v>
      </c>
      <c r="J3084" t="str">
        <f>IF(L3084="PAUSE",E3084,IF(anotacoes!G3088=conversao_anotacoes!C3084,conversao_anotacoes!C3084,conversao_anotacoes!D3084))</f>
        <v>GUILHEIRO</v>
      </c>
      <c r="K3084" t="str">
        <f t="shared" si="96"/>
        <v>MAMMADLI</v>
      </c>
      <c r="L3084" t="str">
        <f>UPPER(anotacoes!H3084)</f>
        <v>DISPLACEMENT</v>
      </c>
      <c r="M3084" t="str">
        <f>IF(OR(L3084="ATTACK",L3084="FINTA"),"&lt;TECNICA&gt;",UPPER(anotacoes!I3084))</f>
        <v>TRY TO GRIP WITH CONTACT</v>
      </c>
      <c r="N3084" t="str">
        <f>IF(OR(L3084="ATTACK",L3084="FINTA"),UPPER(anotacoes!I3084),"")</f>
        <v/>
      </c>
      <c r="O3084" s="6" t="str">
        <f>IF(anotacoes!N3084=0,"",anotacoes!N3084)</f>
        <v/>
      </c>
      <c r="P3084" t="str">
        <f>IF(anotacoes!M3084=0,"",UPPER(anotacoes!M3084))</f>
        <v/>
      </c>
      <c r="Q3084" t="str">
        <f t="shared" si="97"/>
        <v>INSERT INTO CONVERSAO_LUTA_ACAO (cd_conversao, id_luta, sequencia, momento_inicio, momento_fim, quem_faz, quem_sofre, acao_tipo, acao, tecnica, direcao, pontuacao) VALUES (1, 47, 15, TRIM(' 00:02:24,389'), TRIM(' 00:02:24,841'), 'GUILHEIRO', 'MAMMADLI', 'DISPLACEMENT', 'TRY TO GRIP WITH CONTACT', NULL, NULL, NULL)</v>
      </c>
      <c r="R3084" t="s">
        <v>10327</v>
      </c>
    </row>
    <row r="3085" spans="1:18" hidden="1" x14ac:dyDescent="0.25">
      <c r="A3085" s="7">
        <f>anotacoes!D3085</f>
        <v>40559</v>
      </c>
      <c r="B3085" t="str">
        <f>anotacoes!C3085</f>
        <v>WORLD MASTERS BAKU 2011</v>
      </c>
      <c r="C3085" t="str">
        <f>anotacoes!E3085</f>
        <v>GUILHEIRO</v>
      </c>
      <c r="D3085" t="str">
        <f>anotacoes!F3085</f>
        <v>MAMMADLI</v>
      </c>
      <c r="E3085" t="s">
        <v>10325</v>
      </c>
      <c r="F3085">
        <f>anotacoes!A3085</f>
        <v>47</v>
      </c>
      <c r="G3085">
        <f>anotacoes!B3085</f>
        <v>16</v>
      </c>
      <c r="H3085" t="str">
        <f>anotacoes!K3085</f>
        <v xml:space="preserve"> 00:02:24,841</v>
      </c>
      <c r="I3085" t="str">
        <f>anotacoes!L3085</f>
        <v xml:space="preserve"> 00:02:28,695</v>
      </c>
      <c r="J3085" t="str">
        <f>IF(L3085="PAUSE",E3085,IF(anotacoes!G3089=conversao_anotacoes!C3085,conversao_anotacoes!C3085,conversao_anotacoes!D3085))</f>
        <v>GUILHEIRO</v>
      </c>
      <c r="K3085" t="str">
        <f t="shared" si="96"/>
        <v>MAMMADLI</v>
      </c>
      <c r="L3085" t="str">
        <f>UPPER(anotacoes!H3085)</f>
        <v>GRIP TIME</v>
      </c>
      <c r="M3085" t="str">
        <f>IF(OR(L3085="ATTACK",L3085="FINTA"),"&lt;TECNICA&gt;",UPPER(anotacoes!I3085))</f>
        <v>LEFT COLLAR RIGHT SLEEVE</v>
      </c>
      <c r="N3085" t="str">
        <f>IF(OR(L3085="ATTACK",L3085="FINTA"),UPPER(anotacoes!I3085),"")</f>
        <v/>
      </c>
      <c r="O3085" s="6" t="str">
        <f>IF(anotacoes!N3085=0,"",anotacoes!N3085)</f>
        <v/>
      </c>
      <c r="P3085" t="str">
        <f>IF(anotacoes!M3085=0,"",UPPER(anotacoes!M3085))</f>
        <v/>
      </c>
      <c r="Q3085" t="str">
        <f t="shared" si="97"/>
        <v>INSERT INTO CONVERSAO_LUTA_ACAO (cd_conversao, id_luta, sequencia, momento_inicio, momento_fim, quem_faz, quem_sofre, acao_tipo, acao, tecnica, direcao, pontuacao) VALUES (1, 47, 16, TRIM(' 00:02:24,841'), TRIM(' 00:02:28,695'), 'GUILHEIRO', 'MAMMADLI', 'GRIP TIME', 'LEFT COLLAR RIGHT SLEEVE', NULL, NULL, NULL)</v>
      </c>
      <c r="R3085" t="s">
        <v>10327</v>
      </c>
    </row>
    <row r="3086" spans="1:18" hidden="1" x14ac:dyDescent="0.25">
      <c r="A3086" s="7">
        <f>anotacoes!D3086</f>
        <v>40559</v>
      </c>
      <c r="B3086" t="str">
        <f>anotacoes!C3086</f>
        <v>WORLD MASTERS BAKU 2011</v>
      </c>
      <c r="C3086" t="str">
        <f>anotacoes!E3086</f>
        <v>GUILHEIRO</v>
      </c>
      <c r="D3086" t="str">
        <f>anotacoes!F3086</f>
        <v>MAMMADLI</v>
      </c>
      <c r="E3086" t="s">
        <v>10325</v>
      </c>
      <c r="F3086">
        <f>anotacoes!A3086</f>
        <v>47</v>
      </c>
      <c r="G3086">
        <f>anotacoes!B3086</f>
        <v>17</v>
      </c>
      <c r="H3086" t="str">
        <f>anotacoes!K3086</f>
        <v xml:space="preserve"> 00:02:28,695</v>
      </c>
      <c r="I3086" t="str">
        <f>anotacoes!L3086</f>
        <v xml:space="preserve"> 00:02:37,976</v>
      </c>
      <c r="J3086" t="str">
        <f>IF(L3086="PAUSE",E3086,IF(anotacoes!G3090=conversao_anotacoes!C3086,conversao_anotacoes!C3086,conversao_anotacoes!D3086))</f>
        <v>&lt;ARBITRO_DESCONHECIDO&gt;</v>
      </c>
      <c r="K3086" t="str">
        <f t="shared" si="96"/>
        <v/>
      </c>
      <c r="L3086" t="str">
        <f>UPPER(anotacoes!H3086)</f>
        <v>PAUSE</v>
      </c>
      <c r="M3086" t="str">
        <f>IF(OR(L3086="ATTACK",L3086="FINTA"),"&lt;TECNICA&gt;",UPPER(anotacoes!I3086))</f>
        <v>&lt;NAO_CLASSIFICADO&gt;</v>
      </c>
      <c r="N3086" t="str">
        <f>IF(OR(L3086="ATTACK",L3086="FINTA"),UPPER(anotacoes!I3086),"")</f>
        <v/>
      </c>
      <c r="O3086" s="6" t="str">
        <f>IF(anotacoes!N3086=0,"",anotacoes!N3086)</f>
        <v/>
      </c>
      <c r="P3086" t="str">
        <f>IF(anotacoes!M3086=0,"",UPPER(anotacoes!M3086))</f>
        <v/>
      </c>
      <c r="Q3086" t="str">
        <f t="shared" si="97"/>
        <v>INSERT INTO CONVERSAO_LUTA_ACAO (cd_conversao, id_luta, sequencia, momento_inicio, momento_fim, quem_faz, quem_sofre, acao_tipo, acao, tecnica, direcao, pontuacao) VALUES (1, 47, 17, TRIM(' 00:02:28,695'), TRIM(' 00:02:37,976'), '&lt;ARBITRO_DESCONHECIDO&gt;', '', 'PAUSE', '&lt;NAO_CLASSIFICADO&gt;', NULL, NULL, NULL)</v>
      </c>
      <c r="R3086" t="s">
        <v>10327</v>
      </c>
    </row>
    <row r="3087" spans="1:18" hidden="1" x14ac:dyDescent="0.25">
      <c r="A3087" s="7">
        <f>anotacoes!D3087</f>
        <v>40559</v>
      </c>
      <c r="B3087" t="str">
        <f>anotacoes!C3087</f>
        <v>WORLD MASTERS BAKU 2011</v>
      </c>
      <c r="C3087" t="str">
        <f>anotacoes!E3087</f>
        <v>GUILHEIRO</v>
      </c>
      <c r="D3087" t="str">
        <f>anotacoes!F3087</f>
        <v>MAMMADLI</v>
      </c>
      <c r="E3087" t="s">
        <v>10325</v>
      </c>
      <c r="F3087">
        <f>anotacoes!A3087</f>
        <v>47</v>
      </c>
      <c r="G3087">
        <f>anotacoes!B3087</f>
        <v>18</v>
      </c>
      <c r="H3087" t="str">
        <f>anotacoes!K3087</f>
        <v xml:space="preserve"> 00:02:37,976</v>
      </c>
      <c r="I3087" t="str">
        <f>anotacoes!L3087</f>
        <v xml:space="preserve"> 00:03:29,872</v>
      </c>
      <c r="J3087" t="str">
        <f>IF(L3087="PAUSE",E3087,IF(anotacoes!G3091=conversao_anotacoes!C3087,conversao_anotacoes!C3087,conversao_anotacoes!D3087))</f>
        <v>GUILHEIRO</v>
      </c>
      <c r="K3087" t="str">
        <f t="shared" si="96"/>
        <v>MAMMADLI</v>
      </c>
      <c r="L3087" t="str">
        <f>UPPER(anotacoes!H3087)</f>
        <v>DISPLACEMENT</v>
      </c>
      <c r="M3087" t="str">
        <f>IF(OR(L3087="ATTACK",L3087="FINTA"),"&lt;TECNICA&gt;",UPPER(anotacoes!I3087))</f>
        <v>2-3 STEP HESITANT RIGHT</v>
      </c>
      <c r="N3087" t="str">
        <f>IF(OR(L3087="ATTACK",L3087="FINTA"),UPPER(anotacoes!I3087),"")</f>
        <v/>
      </c>
      <c r="O3087" s="6" t="str">
        <f>IF(anotacoes!N3087=0,"",anotacoes!N3087)</f>
        <v/>
      </c>
      <c r="P3087" t="str">
        <f>IF(anotacoes!M3087=0,"",UPPER(anotacoes!M3087))</f>
        <v/>
      </c>
      <c r="Q3087" t="str">
        <f t="shared" si="97"/>
        <v>INSERT INTO CONVERSAO_LUTA_ACAO (cd_conversao, id_luta, sequencia, momento_inicio, momento_fim, quem_faz, quem_sofre, acao_tipo, acao, tecnica, direcao, pontuacao) VALUES (1, 47, 18, TRIM(' 00:02:37,976'), TRIM(' 00:03:29,872'), 'GUILHEIRO', 'MAMMADLI', 'DISPLACEMENT', '2-3 STEP HESITANT RIGHT', NULL, NULL, NULL)</v>
      </c>
      <c r="R3087" t="s">
        <v>10327</v>
      </c>
    </row>
    <row r="3088" spans="1:18" hidden="1" x14ac:dyDescent="0.25">
      <c r="A3088" s="7">
        <f>anotacoes!D3088</f>
        <v>40559</v>
      </c>
      <c r="B3088" t="str">
        <f>anotacoes!C3088</f>
        <v>WORLD MASTERS BAKU 2011</v>
      </c>
      <c r="C3088" t="str">
        <f>anotacoes!E3088</f>
        <v>GUILHEIRO</v>
      </c>
      <c r="D3088" t="str">
        <f>anotacoes!F3088</f>
        <v>MAMMADLI</v>
      </c>
      <c r="E3088" t="s">
        <v>10325</v>
      </c>
      <c r="F3088">
        <f>anotacoes!A3088</f>
        <v>47</v>
      </c>
      <c r="G3088">
        <f>anotacoes!B3088</f>
        <v>19</v>
      </c>
      <c r="H3088" t="str">
        <f>anotacoes!K3088</f>
        <v xml:space="preserve"> 00:03:29,872</v>
      </c>
      <c r="I3088" t="str">
        <f>anotacoes!L3088</f>
        <v xml:space="preserve"> 00:03:30,993</v>
      </c>
      <c r="J3088" t="str">
        <f>IF(L3088="PAUSE",E3088,IF(anotacoes!G3092=conversao_anotacoes!C3088,conversao_anotacoes!C3088,conversao_anotacoes!D3088))</f>
        <v>GUILHEIRO</v>
      </c>
      <c r="K3088" t="str">
        <f t="shared" si="96"/>
        <v>MAMMADLI</v>
      </c>
      <c r="L3088" t="str">
        <f>UPPER(anotacoes!H3088)</f>
        <v>DISPLACEMENT</v>
      </c>
      <c r="M3088" t="str">
        <f>IF(OR(L3088="ATTACK",L3088="FINTA"),"&lt;TECNICA&gt;",UPPER(anotacoes!I3088))</f>
        <v>TRY TO GRIP WITH CONTACT</v>
      </c>
      <c r="N3088" t="str">
        <f>IF(OR(L3088="ATTACK",L3088="FINTA"),UPPER(anotacoes!I3088),"")</f>
        <v/>
      </c>
      <c r="O3088" s="6" t="str">
        <f>IF(anotacoes!N3088=0,"",anotacoes!N3088)</f>
        <v/>
      </c>
      <c r="P3088" t="str">
        <f>IF(anotacoes!M3088=0,"",UPPER(anotacoes!M3088))</f>
        <v/>
      </c>
      <c r="Q3088" t="str">
        <f t="shared" si="97"/>
        <v>INSERT INTO CONVERSAO_LUTA_ACAO (cd_conversao, id_luta, sequencia, momento_inicio, momento_fim, quem_faz, quem_sofre, acao_tipo, acao, tecnica, direcao, pontuacao) VALUES (1, 47, 19, TRIM(' 00:03:29,872'), TRIM(' 00:03:30,993'), 'GUILHEIRO', 'MAMMADLI', 'DISPLACEMENT', 'TRY TO GRIP WITH CONTACT', NULL, NULL, NULL)</v>
      </c>
      <c r="R3088" t="s">
        <v>10327</v>
      </c>
    </row>
    <row r="3089" spans="1:18" hidden="1" x14ac:dyDescent="0.25">
      <c r="A3089" s="7">
        <f>anotacoes!D3089</f>
        <v>40559</v>
      </c>
      <c r="B3089" t="str">
        <f>anotacoes!C3089</f>
        <v>WORLD MASTERS BAKU 2011</v>
      </c>
      <c r="C3089" t="str">
        <f>anotacoes!E3089</f>
        <v>GUILHEIRO</v>
      </c>
      <c r="D3089" t="str">
        <f>anotacoes!F3089</f>
        <v>MAMMADLI</v>
      </c>
      <c r="E3089" t="s">
        <v>10325</v>
      </c>
      <c r="F3089">
        <f>anotacoes!A3089</f>
        <v>47</v>
      </c>
      <c r="G3089">
        <f>anotacoes!B3089</f>
        <v>20</v>
      </c>
      <c r="H3089" t="str">
        <f>anotacoes!K3089</f>
        <v xml:space="preserve"> 00:03:30,993</v>
      </c>
      <c r="I3089" t="str">
        <f>anotacoes!L3089</f>
        <v xml:space="preserve"> 00:03:31,928</v>
      </c>
      <c r="J3089" t="str">
        <f>IF(L3089="PAUSE",E3089,IF(anotacoes!G3093=conversao_anotacoes!C3089,conversao_anotacoes!C3089,conversao_anotacoes!D3089))</f>
        <v>GUILHEIRO</v>
      </c>
      <c r="K3089" t="str">
        <f t="shared" si="96"/>
        <v>MAMMADLI</v>
      </c>
      <c r="L3089" t="str">
        <f>UPPER(anotacoes!H3089)</f>
        <v>GRIP TIME</v>
      </c>
      <c r="M3089" t="str">
        <f>IF(OR(L3089="ATTACK",L3089="FINTA"),"&lt;TECNICA&gt;",UPPER(anotacoes!I3089))</f>
        <v>RIGHT COLLAR LEFT SLEEVE</v>
      </c>
      <c r="N3089" t="str">
        <f>IF(OR(L3089="ATTACK",L3089="FINTA"),UPPER(anotacoes!I3089),"")</f>
        <v/>
      </c>
      <c r="O3089" s="6" t="str">
        <f>IF(anotacoes!N3089=0,"",anotacoes!N3089)</f>
        <v/>
      </c>
      <c r="P3089" t="str">
        <f>IF(anotacoes!M3089=0,"",UPPER(anotacoes!M3089))</f>
        <v/>
      </c>
      <c r="Q3089" t="str">
        <f t="shared" si="97"/>
        <v>INSERT INTO CONVERSAO_LUTA_ACAO (cd_conversao, id_luta, sequencia, momento_inicio, momento_fim, quem_faz, quem_sofre, acao_tipo, acao, tecnica, direcao, pontuacao) VALUES (1, 47, 20, TRIM(' 00:03:30,993'), TRIM(' 00:03:31,928'), 'GUILHEIRO', 'MAMMADLI', 'GRIP TIME', 'RIGHT COLLAR LEFT SLEEVE', NULL, NULL, NULL)</v>
      </c>
      <c r="R3089" t="s">
        <v>10327</v>
      </c>
    </row>
    <row r="3090" spans="1:18" hidden="1" x14ac:dyDescent="0.25">
      <c r="A3090" s="7">
        <f>anotacoes!D3090</f>
        <v>40559</v>
      </c>
      <c r="B3090" t="str">
        <f>anotacoes!C3090</f>
        <v>WORLD MASTERS BAKU 2011</v>
      </c>
      <c r="C3090" t="str">
        <f>anotacoes!E3090</f>
        <v>GUILHEIRO</v>
      </c>
      <c r="D3090" t="str">
        <f>anotacoes!F3090</f>
        <v>MAMMADLI</v>
      </c>
      <c r="E3090" t="s">
        <v>10325</v>
      </c>
      <c r="F3090">
        <f>anotacoes!A3090</f>
        <v>47</v>
      </c>
      <c r="G3090">
        <f>anotacoes!B3090</f>
        <v>21</v>
      </c>
      <c r="H3090" t="str">
        <f>anotacoes!K3090</f>
        <v xml:space="preserve"> 00:03:31,928</v>
      </c>
      <c r="I3090" t="str">
        <f>anotacoes!L3090</f>
        <v xml:space="preserve"> 00:03:40,238</v>
      </c>
      <c r="J3090" t="str">
        <f>IF(L3090="PAUSE",E3090,IF(anotacoes!G3094=conversao_anotacoes!C3090,conversao_anotacoes!C3090,conversao_anotacoes!D3090))</f>
        <v>&lt;ARBITRO_DESCONHECIDO&gt;</v>
      </c>
      <c r="K3090" t="str">
        <f t="shared" si="96"/>
        <v/>
      </c>
      <c r="L3090" t="str">
        <f>UPPER(anotacoes!H3090)</f>
        <v>PAUSE</v>
      </c>
      <c r="M3090" t="str">
        <f>IF(OR(L3090="ATTACK",L3090="FINTA"),"&lt;TECNICA&gt;",UPPER(anotacoes!I3090))</f>
        <v>&lt;NAO_CLASSIFICADO&gt;</v>
      </c>
      <c r="N3090" t="str">
        <f>IF(OR(L3090="ATTACK",L3090="FINTA"),UPPER(anotacoes!I3090),"")</f>
        <v/>
      </c>
      <c r="O3090" s="6" t="str">
        <f>IF(anotacoes!N3090=0,"",anotacoes!N3090)</f>
        <v/>
      </c>
      <c r="P3090" t="str">
        <f>IF(anotacoes!M3090=0,"",UPPER(anotacoes!M3090))</f>
        <v/>
      </c>
      <c r="Q3090" t="str">
        <f t="shared" si="97"/>
        <v>INSERT INTO CONVERSAO_LUTA_ACAO (cd_conversao, id_luta, sequencia, momento_inicio, momento_fim, quem_faz, quem_sofre, acao_tipo, acao, tecnica, direcao, pontuacao) VALUES (1, 47, 21, TRIM(' 00:03:31,928'), TRIM(' 00:03:40,238'), '&lt;ARBITRO_DESCONHECIDO&gt;', '', 'PAUSE', '&lt;NAO_CLASSIFICADO&gt;', NULL, NULL, NULL)</v>
      </c>
      <c r="R3090" t="s">
        <v>10327</v>
      </c>
    </row>
    <row r="3091" spans="1:18" hidden="1" x14ac:dyDescent="0.25">
      <c r="A3091" s="7">
        <f>anotacoes!D3091</f>
        <v>40559</v>
      </c>
      <c r="B3091" t="str">
        <f>anotacoes!C3091</f>
        <v>WORLD MASTERS BAKU 2011</v>
      </c>
      <c r="C3091" t="str">
        <f>anotacoes!E3091</f>
        <v>GUILHEIRO</v>
      </c>
      <c r="D3091" t="str">
        <f>anotacoes!F3091</f>
        <v>MAMMADLI</v>
      </c>
      <c r="E3091" t="s">
        <v>10325</v>
      </c>
      <c r="F3091">
        <f>anotacoes!A3091</f>
        <v>47</v>
      </c>
      <c r="G3091">
        <f>anotacoes!B3091</f>
        <v>22</v>
      </c>
      <c r="H3091" t="str">
        <f>anotacoes!K3091</f>
        <v xml:space="preserve"> 00:03:40,238</v>
      </c>
      <c r="I3091" t="str">
        <f>anotacoes!L3091</f>
        <v xml:space="preserve"> 00:03:42,244</v>
      </c>
      <c r="J3091" t="str">
        <f>IF(L3091="PAUSE",E3091,IF(anotacoes!G3095=conversao_anotacoes!C3091,conversao_anotacoes!C3091,conversao_anotacoes!D3091))</f>
        <v>GUILHEIRO</v>
      </c>
      <c r="K3091" t="str">
        <f t="shared" si="96"/>
        <v>MAMMADLI</v>
      </c>
      <c r="L3091" t="str">
        <f>UPPER(anotacoes!H3091)</f>
        <v>DISPLACEMENT</v>
      </c>
      <c r="M3091" t="str">
        <f>IF(OR(L3091="ATTACK",L3091="FINTA"),"&lt;TECNICA&gt;",UPPER(anotacoes!I3091))</f>
        <v>2-3 STEP HESITANT RIGHT</v>
      </c>
      <c r="N3091" t="str">
        <f>IF(OR(L3091="ATTACK",L3091="FINTA"),UPPER(anotacoes!I3091),"")</f>
        <v/>
      </c>
      <c r="O3091" s="6" t="str">
        <f>IF(anotacoes!N3091=0,"",anotacoes!N3091)</f>
        <v/>
      </c>
      <c r="P3091" t="str">
        <f>IF(anotacoes!M3091=0,"",UPPER(anotacoes!M3091))</f>
        <v/>
      </c>
      <c r="Q3091" t="str">
        <f t="shared" si="97"/>
        <v>INSERT INTO CONVERSAO_LUTA_ACAO (cd_conversao, id_luta, sequencia, momento_inicio, momento_fim, quem_faz, quem_sofre, acao_tipo, acao, tecnica, direcao, pontuacao) VALUES (1, 47, 22, TRIM(' 00:03:40,238'), TRIM(' 00:03:42,244'), 'GUILHEIRO', 'MAMMADLI', 'DISPLACEMENT', '2-3 STEP HESITANT RIGHT', NULL, NULL, NULL)</v>
      </c>
      <c r="R3091" t="s">
        <v>10327</v>
      </c>
    </row>
    <row r="3092" spans="1:18" hidden="1" x14ac:dyDescent="0.25">
      <c r="A3092" s="7">
        <f>anotacoes!D3092</f>
        <v>40559</v>
      </c>
      <c r="B3092" t="str">
        <f>anotacoes!C3092</f>
        <v>WORLD MASTERS BAKU 2011</v>
      </c>
      <c r="C3092" t="str">
        <f>anotacoes!E3092</f>
        <v>GUILHEIRO</v>
      </c>
      <c r="D3092" t="str">
        <f>anotacoes!F3092</f>
        <v>MAMMADLI</v>
      </c>
      <c r="E3092" t="s">
        <v>10325</v>
      </c>
      <c r="F3092">
        <f>anotacoes!A3092</f>
        <v>47</v>
      </c>
      <c r="G3092">
        <f>anotacoes!B3092</f>
        <v>23</v>
      </c>
      <c r="H3092" t="str">
        <f>anotacoes!K3092</f>
        <v xml:space="preserve"> 00:03:42,244</v>
      </c>
      <c r="I3092" t="str">
        <f>anotacoes!L3092</f>
        <v xml:space="preserve"> 00:03:42,939</v>
      </c>
      <c r="J3092" t="str">
        <f>IF(L3092="PAUSE",E3092,IF(anotacoes!G3096=conversao_anotacoes!C3092,conversao_anotacoes!C3092,conversao_anotacoes!D3092))</f>
        <v>GUILHEIRO</v>
      </c>
      <c r="K3092" t="str">
        <f t="shared" si="96"/>
        <v>MAMMADLI</v>
      </c>
      <c r="L3092" t="str">
        <f>UPPER(anotacoes!H3092)</f>
        <v>DISPLACEMENT</v>
      </c>
      <c r="M3092" t="str">
        <f>IF(OR(L3092="ATTACK",L3092="FINTA"),"&lt;TECNICA&gt;",UPPER(anotacoes!I3092))</f>
        <v>CIRCULAR LEFT</v>
      </c>
      <c r="N3092" t="str">
        <f>IF(OR(L3092="ATTACK",L3092="FINTA"),UPPER(anotacoes!I3092),"")</f>
        <v/>
      </c>
      <c r="O3092" s="6" t="str">
        <f>IF(anotacoes!N3092=0,"",anotacoes!N3092)</f>
        <v/>
      </c>
      <c r="P3092" t="str">
        <f>IF(anotacoes!M3092=0,"",UPPER(anotacoes!M3092))</f>
        <v/>
      </c>
      <c r="Q3092" t="str">
        <f t="shared" si="97"/>
        <v>INSERT INTO CONVERSAO_LUTA_ACAO (cd_conversao, id_luta, sequencia, momento_inicio, momento_fim, quem_faz, quem_sofre, acao_tipo, acao, tecnica, direcao, pontuacao) VALUES (1, 47, 23, TRIM(' 00:03:42,244'), TRIM(' 00:03:42,939'), 'GUILHEIRO', 'MAMMADLI', 'DISPLACEMENT', 'CIRCULAR LEFT', NULL, NULL, NULL)</v>
      </c>
      <c r="R3092" t="s">
        <v>10327</v>
      </c>
    </row>
    <row r="3093" spans="1:18" hidden="1" x14ac:dyDescent="0.25">
      <c r="A3093" s="7">
        <f>anotacoes!D3093</f>
        <v>40559</v>
      </c>
      <c r="B3093" t="str">
        <f>anotacoes!C3093</f>
        <v>WORLD MASTERS BAKU 2011</v>
      </c>
      <c r="C3093" t="str">
        <f>anotacoes!E3093</f>
        <v>GUILHEIRO</v>
      </c>
      <c r="D3093" t="str">
        <f>anotacoes!F3093</f>
        <v>MAMMADLI</v>
      </c>
      <c r="E3093" t="s">
        <v>10325</v>
      </c>
      <c r="F3093">
        <f>anotacoes!A3093</f>
        <v>47</v>
      </c>
      <c r="G3093">
        <f>anotacoes!B3093</f>
        <v>24</v>
      </c>
      <c r="H3093" t="str">
        <f>anotacoes!K3093</f>
        <v xml:space="preserve"> 00:03:42,939</v>
      </c>
      <c r="I3093" t="str">
        <f>anotacoes!L3093</f>
        <v xml:space="preserve"> 00:03:47,328</v>
      </c>
      <c r="J3093" t="str">
        <f>IF(L3093="PAUSE",E3093,IF(anotacoes!G3097=conversao_anotacoes!C3093,conversao_anotacoes!C3093,conversao_anotacoes!D3093))</f>
        <v>GUILHEIRO</v>
      </c>
      <c r="K3093" t="str">
        <f t="shared" si="96"/>
        <v>MAMMADLI</v>
      </c>
      <c r="L3093" t="str">
        <f>UPPER(anotacoes!H3093)</f>
        <v>DISPLACEMENT</v>
      </c>
      <c r="M3093" t="str">
        <f>IF(OR(L3093="ATTACK",L3093="FINTA"),"&lt;TECNICA&gt;",UPPER(anotacoes!I3093))</f>
        <v>2-3 STEP HESITANT RIGHT</v>
      </c>
      <c r="N3093" t="str">
        <f>IF(OR(L3093="ATTACK",L3093="FINTA"),UPPER(anotacoes!I3093),"")</f>
        <v/>
      </c>
      <c r="O3093" s="6" t="str">
        <f>IF(anotacoes!N3093=0,"",anotacoes!N3093)</f>
        <v/>
      </c>
      <c r="P3093" t="str">
        <f>IF(anotacoes!M3093=0,"",UPPER(anotacoes!M3093))</f>
        <v/>
      </c>
      <c r="Q3093" t="str">
        <f t="shared" si="97"/>
        <v>INSERT INTO CONVERSAO_LUTA_ACAO (cd_conversao, id_luta, sequencia, momento_inicio, momento_fim, quem_faz, quem_sofre, acao_tipo, acao, tecnica, direcao, pontuacao) VALUES (1, 47, 24, TRIM(' 00:03:42,939'), TRIM(' 00:03:47,328'), 'GUILHEIRO', 'MAMMADLI', 'DISPLACEMENT', '2-3 STEP HESITANT RIGHT', NULL, NULL, NULL)</v>
      </c>
      <c r="R3093" t="s">
        <v>10327</v>
      </c>
    </row>
    <row r="3094" spans="1:18" hidden="1" x14ac:dyDescent="0.25">
      <c r="A3094" s="7">
        <f>anotacoes!D3094</f>
        <v>40559</v>
      </c>
      <c r="B3094" t="str">
        <f>anotacoes!C3094</f>
        <v>WORLD MASTERS BAKU 2011</v>
      </c>
      <c r="C3094" t="str">
        <f>anotacoes!E3094</f>
        <v>GUILHEIRO</v>
      </c>
      <c r="D3094" t="str">
        <f>anotacoes!F3094</f>
        <v>MAMMADLI</v>
      </c>
      <c r="E3094" t="s">
        <v>10325</v>
      </c>
      <c r="F3094">
        <f>anotacoes!A3094</f>
        <v>47</v>
      </c>
      <c r="G3094">
        <f>anotacoes!B3094</f>
        <v>25</v>
      </c>
      <c r="H3094" t="str">
        <f>anotacoes!K3094</f>
        <v xml:space="preserve"> 00:03:47,328</v>
      </c>
      <c r="I3094" t="str">
        <f>anotacoes!L3094</f>
        <v xml:space="preserve"> 00:03:51,508</v>
      </c>
      <c r="J3094" t="str">
        <f>IF(L3094="PAUSE",E3094,IF(anotacoes!G3098=conversao_anotacoes!C3094,conversao_anotacoes!C3094,conversao_anotacoes!D3094))</f>
        <v>GUILHEIRO</v>
      </c>
      <c r="K3094" t="str">
        <f t="shared" si="96"/>
        <v>MAMMADLI</v>
      </c>
      <c r="L3094" t="str">
        <f>UPPER(anotacoes!H3094)</f>
        <v>DISPLACEMENT</v>
      </c>
      <c r="M3094" t="str">
        <f>IF(OR(L3094="ATTACK",L3094="FINTA"),"&lt;TECNICA&gt;",UPPER(anotacoes!I3094))</f>
        <v>TRY TO GRIP WITH CONTACT</v>
      </c>
      <c r="N3094" t="str">
        <f>IF(OR(L3094="ATTACK",L3094="FINTA"),UPPER(anotacoes!I3094),"")</f>
        <v/>
      </c>
      <c r="O3094" s="6" t="str">
        <f>IF(anotacoes!N3094=0,"",anotacoes!N3094)</f>
        <v/>
      </c>
      <c r="P3094" t="str">
        <f>IF(anotacoes!M3094=0,"",UPPER(anotacoes!M3094))</f>
        <v/>
      </c>
      <c r="Q3094" t="str">
        <f t="shared" si="97"/>
        <v>INSERT INTO CONVERSAO_LUTA_ACAO (cd_conversao, id_luta, sequencia, momento_inicio, momento_fim, quem_faz, quem_sofre, acao_tipo, acao, tecnica, direcao, pontuacao) VALUES (1, 47, 25, TRIM(' 00:03:47,328'), TRIM(' 00:03:51,508'), 'GUILHEIRO', 'MAMMADLI', 'DISPLACEMENT', 'TRY TO GRIP WITH CONTACT', NULL, NULL, NULL)</v>
      </c>
      <c r="R3094" t="s">
        <v>10327</v>
      </c>
    </row>
    <row r="3095" spans="1:18" hidden="1" x14ac:dyDescent="0.25">
      <c r="A3095" s="7">
        <f>anotacoes!D3095</f>
        <v>40559</v>
      </c>
      <c r="B3095" t="str">
        <f>anotacoes!C3095</f>
        <v>WORLD MASTERS BAKU 2011</v>
      </c>
      <c r="C3095" t="str">
        <f>anotacoes!E3095</f>
        <v>GUILHEIRO</v>
      </c>
      <c r="D3095" t="str">
        <f>anotacoes!F3095</f>
        <v>MAMMADLI</v>
      </c>
      <c r="E3095" t="s">
        <v>10325</v>
      </c>
      <c r="F3095">
        <f>anotacoes!A3095</f>
        <v>47</v>
      </c>
      <c r="G3095">
        <f>anotacoes!B3095</f>
        <v>26</v>
      </c>
      <c r="H3095" t="str">
        <f>anotacoes!K3095</f>
        <v xml:space="preserve"> 00:03:51,508</v>
      </c>
      <c r="I3095" t="str">
        <f>anotacoes!L3095</f>
        <v xml:space="preserve"> 00:03:53,003</v>
      </c>
      <c r="J3095" t="str">
        <f>IF(L3095="PAUSE",E3095,IF(anotacoes!G3099=conversao_anotacoes!C3095,conversao_anotacoes!C3095,conversao_anotacoes!D3095))</f>
        <v>GUILHEIRO</v>
      </c>
      <c r="K3095" t="str">
        <f t="shared" si="96"/>
        <v>MAMMADLI</v>
      </c>
      <c r="L3095" t="str">
        <f>UPPER(anotacoes!H3095)</f>
        <v>GRIP TIME</v>
      </c>
      <c r="M3095" t="str">
        <f>IF(OR(L3095="ATTACK",L3095="FINTA"),"&lt;TECNICA&gt;",UPPER(anotacoes!I3095))</f>
        <v>LEFT COLLAR RIGHT SLEEVE</v>
      </c>
      <c r="N3095" t="str">
        <f>IF(OR(L3095="ATTACK",L3095="FINTA"),UPPER(anotacoes!I3095),"")</f>
        <v/>
      </c>
      <c r="O3095" s="6" t="str">
        <f>IF(anotacoes!N3095=0,"",anotacoes!N3095)</f>
        <v/>
      </c>
      <c r="P3095" t="str">
        <f>IF(anotacoes!M3095=0,"",UPPER(anotacoes!M3095))</f>
        <v/>
      </c>
      <c r="Q3095" t="str">
        <f t="shared" si="97"/>
        <v>INSERT INTO CONVERSAO_LUTA_ACAO (cd_conversao, id_luta, sequencia, momento_inicio, momento_fim, quem_faz, quem_sofre, acao_tipo, acao, tecnica, direcao, pontuacao) VALUES (1, 47, 26, TRIM(' 00:03:51,508'), TRIM(' 00:03:53,003'), 'GUILHEIRO', 'MAMMADLI', 'GRIP TIME', 'LEFT COLLAR RIGHT SLEEVE', NULL, NULL, NULL)</v>
      </c>
      <c r="R3095" t="s">
        <v>10327</v>
      </c>
    </row>
    <row r="3096" spans="1:18" hidden="1" x14ac:dyDescent="0.25">
      <c r="A3096" s="7">
        <f>anotacoes!D3096</f>
        <v>40559</v>
      </c>
      <c r="B3096" t="str">
        <f>anotacoes!C3096</f>
        <v>WORLD MASTERS BAKU 2011</v>
      </c>
      <c r="C3096" t="str">
        <f>anotacoes!E3096</f>
        <v>GUILHEIRO</v>
      </c>
      <c r="D3096" t="str">
        <f>anotacoes!F3096</f>
        <v>MAMMADLI</v>
      </c>
      <c r="E3096" t="s">
        <v>10325</v>
      </c>
      <c r="F3096">
        <f>anotacoes!A3096</f>
        <v>47</v>
      </c>
      <c r="G3096">
        <f>anotacoes!B3096</f>
        <v>27</v>
      </c>
      <c r="H3096" t="str">
        <f>anotacoes!K3096</f>
        <v xml:space="preserve"> 00:03:53,003</v>
      </c>
      <c r="I3096" t="str">
        <f>anotacoes!L3096</f>
        <v xml:space="preserve"> 00:03:53,740</v>
      </c>
      <c r="J3096" t="str">
        <f>IF(L3096="PAUSE",E3096,IF(anotacoes!G3100=conversao_anotacoes!C3096,conversao_anotacoes!C3096,conversao_anotacoes!D3096))</f>
        <v>GUILHEIRO</v>
      </c>
      <c r="K3096" t="str">
        <f t="shared" si="96"/>
        <v>MAMMADLI</v>
      </c>
      <c r="L3096" t="str">
        <f>UPPER(anotacoes!H3096)</f>
        <v>GRIP TIME</v>
      </c>
      <c r="M3096" t="str">
        <f>IF(OR(L3096="ATTACK",L3096="FINTA"),"&lt;TECNICA&gt;",UPPER(anotacoes!I3096))</f>
        <v>LEFT COLLAR RIGHT SLEEVE</v>
      </c>
      <c r="N3096" t="str">
        <f>IF(OR(L3096="ATTACK",L3096="FINTA"),UPPER(anotacoes!I3096),"")</f>
        <v/>
      </c>
      <c r="O3096" s="6" t="str">
        <f>IF(anotacoes!N3096=0,"",anotacoes!N3096)</f>
        <v/>
      </c>
      <c r="P3096" t="str">
        <f>IF(anotacoes!M3096=0,"",UPPER(anotacoes!M3096))</f>
        <v/>
      </c>
      <c r="Q3096" t="str">
        <f t="shared" si="97"/>
        <v>INSERT INTO CONVERSAO_LUTA_ACAO (cd_conversao, id_luta, sequencia, momento_inicio, momento_fim, quem_faz, quem_sofre, acao_tipo, acao, tecnica, direcao, pontuacao) VALUES (1, 47, 27, TRIM(' 00:03:53,003'), TRIM(' 00:03:53,740'), 'GUILHEIRO', 'MAMMADLI', 'GRIP TIME', 'LEFT COLLAR RIGHT SLEEVE', NULL, NULL, NULL)</v>
      </c>
      <c r="R3096" t="s">
        <v>10327</v>
      </c>
    </row>
    <row r="3097" spans="1:18" hidden="1" x14ac:dyDescent="0.25">
      <c r="A3097" s="7">
        <f>anotacoes!D3097</f>
        <v>40559</v>
      </c>
      <c r="B3097" t="str">
        <f>anotacoes!C3097</f>
        <v>WORLD MASTERS BAKU 2011</v>
      </c>
      <c r="C3097" t="str">
        <f>anotacoes!E3097</f>
        <v>GUILHEIRO</v>
      </c>
      <c r="D3097" t="str">
        <f>anotacoes!F3097</f>
        <v>MAMMADLI</v>
      </c>
      <c r="E3097" t="s">
        <v>10325</v>
      </c>
      <c r="F3097">
        <f>anotacoes!A3097</f>
        <v>47</v>
      </c>
      <c r="G3097">
        <f>anotacoes!B3097</f>
        <v>28</v>
      </c>
      <c r="H3097" t="str">
        <f>anotacoes!K3097</f>
        <v xml:space="preserve"> 00:03:53,740</v>
      </c>
      <c r="I3097" t="str">
        <f>anotacoes!L3097</f>
        <v xml:space="preserve"> 00:04:01,147</v>
      </c>
      <c r="J3097" t="str">
        <f>IF(L3097="PAUSE",E3097,IF(anotacoes!G3101=conversao_anotacoes!C3097,conversao_anotacoes!C3097,conversao_anotacoes!D3097))</f>
        <v>&lt;ARBITRO_DESCONHECIDO&gt;</v>
      </c>
      <c r="K3097" t="str">
        <f t="shared" si="96"/>
        <v/>
      </c>
      <c r="L3097" t="str">
        <f>UPPER(anotacoes!H3097)</f>
        <v>PAUSE</v>
      </c>
      <c r="M3097" t="str">
        <f>IF(OR(L3097="ATTACK",L3097="FINTA"),"&lt;TECNICA&gt;",UPPER(anotacoes!I3097))</f>
        <v>&lt;NAO_CLASSIFICADO&gt;</v>
      </c>
      <c r="N3097" t="str">
        <f>IF(OR(L3097="ATTACK",L3097="FINTA"),UPPER(anotacoes!I3097),"")</f>
        <v/>
      </c>
      <c r="O3097" s="6" t="str">
        <f>IF(anotacoes!N3097=0,"",anotacoes!N3097)</f>
        <v/>
      </c>
      <c r="P3097" t="str">
        <f>IF(anotacoes!M3097=0,"",UPPER(anotacoes!M3097))</f>
        <v/>
      </c>
      <c r="Q3097" t="str">
        <f t="shared" si="97"/>
        <v>INSERT INTO CONVERSAO_LUTA_ACAO (cd_conversao, id_luta, sequencia, momento_inicio, momento_fim, quem_faz, quem_sofre, acao_tipo, acao, tecnica, direcao, pontuacao) VALUES (1, 47, 28, TRIM(' 00:03:53,740'), TRIM(' 00:04:01,147'), '&lt;ARBITRO_DESCONHECIDO&gt;', '', 'PAUSE', '&lt;NAO_CLASSIFICADO&gt;', NULL, NULL, NULL)</v>
      </c>
      <c r="R3097" t="s">
        <v>10327</v>
      </c>
    </row>
    <row r="3098" spans="1:18" hidden="1" x14ac:dyDescent="0.25">
      <c r="A3098" s="7">
        <f>anotacoes!D3098</f>
        <v>40559</v>
      </c>
      <c r="B3098" t="str">
        <f>anotacoes!C3098</f>
        <v>WORLD MASTERS BAKU 2011</v>
      </c>
      <c r="C3098" t="str">
        <f>anotacoes!E3098</f>
        <v>GUILHEIRO</v>
      </c>
      <c r="D3098" t="str">
        <f>anotacoes!F3098</f>
        <v>MAMMADLI</v>
      </c>
      <c r="E3098" t="s">
        <v>10325</v>
      </c>
      <c r="F3098">
        <f>anotacoes!A3098</f>
        <v>47</v>
      </c>
      <c r="G3098">
        <f>anotacoes!B3098</f>
        <v>29</v>
      </c>
      <c r="H3098" t="str">
        <f>anotacoes!K3098</f>
        <v xml:space="preserve"> 00:04:01,147</v>
      </c>
      <c r="I3098" t="str">
        <f>anotacoes!L3098</f>
        <v xml:space="preserve"> 00:04:05,428</v>
      </c>
      <c r="J3098" t="str">
        <f>IF(L3098="PAUSE",E3098,IF(anotacoes!G3102=conversao_anotacoes!C3098,conversao_anotacoes!C3098,conversao_anotacoes!D3098))</f>
        <v>GUILHEIRO</v>
      </c>
      <c r="K3098" t="str">
        <f t="shared" si="96"/>
        <v>MAMMADLI</v>
      </c>
      <c r="L3098" t="str">
        <f>UPPER(anotacoes!H3098)</f>
        <v>DISPLACEMENT</v>
      </c>
      <c r="M3098" t="str">
        <f>IF(OR(L3098="ATTACK",L3098="FINTA"),"&lt;TECNICA&gt;",UPPER(anotacoes!I3098))</f>
        <v>2-3 STEP HESITANT RIGHT</v>
      </c>
      <c r="N3098" t="str">
        <f>IF(OR(L3098="ATTACK",L3098="FINTA"),UPPER(anotacoes!I3098),"")</f>
        <v/>
      </c>
      <c r="O3098" s="6" t="str">
        <f>IF(anotacoes!N3098=0,"",anotacoes!N3098)</f>
        <v/>
      </c>
      <c r="P3098" t="str">
        <f>IF(anotacoes!M3098=0,"",UPPER(anotacoes!M3098))</f>
        <v/>
      </c>
      <c r="Q3098" t="str">
        <f t="shared" si="97"/>
        <v>INSERT INTO CONVERSAO_LUTA_ACAO (cd_conversao, id_luta, sequencia, momento_inicio, momento_fim, quem_faz, quem_sofre, acao_tipo, acao, tecnica, direcao, pontuacao) VALUES (1, 47, 29, TRIM(' 00:04:01,147'), TRIM(' 00:04:05,428'), 'GUILHEIRO', 'MAMMADLI', 'DISPLACEMENT', '2-3 STEP HESITANT RIGHT', NULL, NULL, NULL)</v>
      </c>
      <c r="R3098" t="s">
        <v>10327</v>
      </c>
    </row>
    <row r="3099" spans="1:18" hidden="1" x14ac:dyDescent="0.25">
      <c r="A3099" s="7">
        <f>anotacoes!D3099</f>
        <v>40559</v>
      </c>
      <c r="B3099" t="str">
        <f>anotacoes!C3099</f>
        <v>WORLD MASTERS BAKU 2011</v>
      </c>
      <c r="C3099" t="str">
        <f>anotacoes!E3099</f>
        <v>GUILHEIRO</v>
      </c>
      <c r="D3099" t="str">
        <f>anotacoes!F3099</f>
        <v>MAMMADLI</v>
      </c>
      <c r="E3099" t="s">
        <v>10325</v>
      </c>
      <c r="F3099">
        <f>anotacoes!A3099</f>
        <v>47</v>
      </c>
      <c r="G3099">
        <f>anotacoes!B3099</f>
        <v>30</v>
      </c>
      <c r="H3099" t="str">
        <f>anotacoes!K3099</f>
        <v xml:space="preserve"> 00:04:05,428</v>
      </c>
      <c r="I3099" t="str">
        <f>anotacoes!L3099</f>
        <v xml:space="preserve"> 00:04:07,764</v>
      </c>
      <c r="J3099" t="str">
        <f>IF(L3099="PAUSE",E3099,IF(anotacoes!G3103=conversao_anotacoes!C3099,conversao_anotacoes!C3099,conversao_anotacoes!D3099))</f>
        <v>GUILHEIRO</v>
      </c>
      <c r="K3099" t="str">
        <f t="shared" si="96"/>
        <v>MAMMADLI</v>
      </c>
      <c r="L3099" t="str">
        <f>UPPER(anotacoes!H3099)</f>
        <v>DISPLACEMENT</v>
      </c>
      <c r="M3099" t="str">
        <f>IF(OR(L3099="ATTACK",L3099="FINTA"),"&lt;TECNICA&gt;",UPPER(anotacoes!I3099))</f>
        <v>TRY TO GRIP WITH CONTACT</v>
      </c>
      <c r="N3099" t="str">
        <f>IF(OR(L3099="ATTACK",L3099="FINTA"),UPPER(anotacoes!I3099),"")</f>
        <v/>
      </c>
      <c r="O3099" s="6" t="str">
        <f>IF(anotacoes!N3099=0,"",anotacoes!N3099)</f>
        <v/>
      </c>
      <c r="P3099" t="str">
        <f>IF(anotacoes!M3099=0,"",UPPER(anotacoes!M3099))</f>
        <v/>
      </c>
      <c r="Q3099" t="str">
        <f t="shared" si="97"/>
        <v>INSERT INTO CONVERSAO_LUTA_ACAO (cd_conversao, id_luta, sequencia, momento_inicio, momento_fim, quem_faz, quem_sofre, acao_tipo, acao, tecnica, direcao, pontuacao) VALUES (1, 47, 30, TRIM(' 00:04:05,428'), TRIM(' 00:04:07,764'), 'GUILHEIRO', 'MAMMADLI', 'DISPLACEMENT', 'TRY TO GRIP WITH CONTACT', NULL, NULL, NULL)</v>
      </c>
      <c r="R3099" t="s">
        <v>10327</v>
      </c>
    </row>
    <row r="3100" spans="1:18" hidden="1" x14ac:dyDescent="0.25">
      <c r="A3100" s="7">
        <f>anotacoes!D3100</f>
        <v>40559</v>
      </c>
      <c r="B3100" t="str">
        <f>anotacoes!C3100</f>
        <v>WORLD MASTERS BAKU 2011</v>
      </c>
      <c r="C3100" t="str">
        <f>anotacoes!E3100</f>
        <v>GUILHEIRO</v>
      </c>
      <c r="D3100" t="str">
        <f>anotacoes!F3100</f>
        <v>MAMMADLI</v>
      </c>
      <c r="E3100" t="s">
        <v>10325</v>
      </c>
      <c r="F3100">
        <f>anotacoes!A3100</f>
        <v>47</v>
      </c>
      <c r="G3100">
        <f>anotacoes!B3100</f>
        <v>31</v>
      </c>
      <c r="H3100" t="str">
        <f>anotacoes!K3100</f>
        <v xml:space="preserve"> 00:04:07,764</v>
      </c>
      <c r="I3100" t="str">
        <f>anotacoes!L3100</f>
        <v xml:space="preserve"> 00:04:09,320</v>
      </c>
      <c r="J3100" t="str">
        <f>IF(L3100="PAUSE",E3100,IF(anotacoes!G3104=conversao_anotacoes!C3100,conversao_anotacoes!C3100,conversao_anotacoes!D3100))</f>
        <v>GUILHEIRO</v>
      </c>
      <c r="K3100" t="str">
        <f t="shared" si="96"/>
        <v>MAMMADLI</v>
      </c>
      <c r="L3100" t="str">
        <f>UPPER(anotacoes!H3100)</f>
        <v>GRIP TIME</v>
      </c>
      <c r="M3100" t="str">
        <f>IF(OR(L3100="ATTACK",L3100="FINTA"),"&lt;TECNICA&gt;",UPPER(anotacoes!I3100))</f>
        <v>LEFT COLLAR RIGHT SLEEVE</v>
      </c>
      <c r="N3100" t="str">
        <f>IF(OR(L3100="ATTACK",L3100="FINTA"),UPPER(anotacoes!I3100),"")</f>
        <v/>
      </c>
      <c r="O3100" s="6" t="str">
        <f>IF(anotacoes!N3100=0,"",anotacoes!N3100)</f>
        <v/>
      </c>
      <c r="P3100" t="str">
        <f>IF(anotacoes!M3100=0,"",UPPER(anotacoes!M3100))</f>
        <v/>
      </c>
      <c r="Q3100" t="str">
        <f t="shared" si="97"/>
        <v>INSERT INTO CONVERSAO_LUTA_ACAO (cd_conversao, id_luta, sequencia, momento_inicio, momento_fim, quem_faz, quem_sofre, acao_tipo, acao, tecnica, direcao, pontuacao) VALUES (1, 47, 31, TRIM(' 00:04:07,764'), TRIM(' 00:04:09,320'), 'GUILHEIRO', 'MAMMADLI', 'GRIP TIME', 'LEFT COLLAR RIGHT SLEEVE', NULL, NULL, NULL)</v>
      </c>
      <c r="R3100" t="s">
        <v>10327</v>
      </c>
    </row>
    <row r="3101" spans="1:18" hidden="1" x14ac:dyDescent="0.25">
      <c r="A3101" s="7">
        <f>anotacoes!D3101</f>
        <v>40559</v>
      </c>
      <c r="B3101" t="str">
        <f>anotacoes!C3101</f>
        <v>WORLD MASTERS BAKU 2011</v>
      </c>
      <c r="C3101" t="str">
        <f>anotacoes!E3101</f>
        <v>GUILHEIRO</v>
      </c>
      <c r="D3101" t="str">
        <f>anotacoes!F3101</f>
        <v>MAMMADLI</v>
      </c>
      <c r="E3101" t="s">
        <v>10325</v>
      </c>
      <c r="F3101">
        <f>anotacoes!A3101</f>
        <v>47</v>
      </c>
      <c r="G3101">
        <f>anotacoes!B3101</f>
        <v>32</v>
      </c>
      <c r="H3101" t="str">
        <f>anotacoes!K3101</f>
        <v xml:space="preserve"> 00:04:09,320</v>
      </c>
      <c r="I3101" t="str">
        <f>anotacoes!L3101</f>
        <v xml:space="preserve"> 00:04:10,341</v>
      </c>
      <c r="J3101" t="str">
        <f>IF(L3101="PAUSE",E3101,IF(anotacoes!G3105=conversao_anotacoes!C3101,conversao_anotacoes!C3101,conversao_anotacoes!D3101))</f>
        <v>GUILHEIRO</v>
      </c>
      <c r="K3101" t="str">
        <f t="shared" si="96"/>
        <v>MAMMADLI</v>
      </c>
      <c r="L3101" t="str">
        <f>UPPER(anotacoes!H3101)</f>
        <v>GRIP TIME</v>
      </c>
      <c r="M3101" t="str">
        <f>IF(OR(L3101="ATTACK",L3101="FINTA"),"&lt;TECNICA&gt;",UPPER(anotacoes!I3101))</f>
        <v>RIGHT SLEEVE</v>
      </c>
      <c r="N3101" t="str">
        <f>IF(OR(L3101="ATTACK",L3101="FINTA"),UPPER(anotacoes!I3101),"")</f>
        <v/>
      </c>
      <c r="O3101" s="6" t="str">
        <f>IF(anotacoes!N3101=0,"",anotacoes!N3101)</f>
        <v/>
      </c>
      <c r="P3101" t="str">
        <f>IF(anotacoes!M3101=0,"",UPPER(anotacoes!M3101))</f>
        <v/>
      </c>
      <c r="Q3101" t="str">
        <f t="shared" si="97"/>
        <v>INSERT INTO CONVERSAO_LUTA_ACAO (cd_conversao, id_luta, sequencia, momento_inicio, momento_fim, quem_faz, quem_sofre, acao_tipo, acao, tecnica, direcao, pontuacao) VALUES (1, 47, 32, TRIM(' 00:04:09,320'), TRIM(' 00:04:10,341'), 'GUILHEIRO', 'MAMMADLI', 'GRIP TIME', 'RIGHT SLEEVE', NULL, NULL, NULL)</v>
      </c>
      <c r="R3101" t="s">
        <v>10327</v>
      </c>
    </row>
    <row r="3102" spans="1:18" hidden="1" x14ac:dyDescent="0.25">
      <c r="A3102" s="7">
        <f>anotacoes!D3102</f>
        <v>40559</v>
      </c>
      <c r="B3102" t="str">
        <f>anotacoes!C3102</f>
        <v>WORLD MASTERS BAKU 2011</v>
      </c>
      <c r="C3102" t="str">
        <f>anotacoes!E3102</f>
        <v>GUILHEIRO</v>
      </c>
      <c r="D3102" t="str">
        <f>anotacoes!F3102</f>
        <v>MAMMADLI</v>
      </c>
      <c r="E3102" t="s">
        <v>10325</v>
      </c>
      <c r="F3102">
        <f>anotacoes!A3102</f>
        <v>47</v>
      </c>
      <c r="G3102">
        <f>anotacoes!B3102</f>
        <v>33</v>
      </c>
      <c r="H3102" t="str">
        <f>anotacoes!K3102</f>
        <v xml:space="preserve"> 00:04:10,341</v>
      </c>
      <c r="I3102" t="str">
        <f>anotacoes!L3102</f>
        <v xml:space="preserve"> 00:04:13,063</v>
      </c>
      <c r="J3102" t="str">
        <f>IF(L3102="PAUSE",E3102,IF(anotacoes!G3106=conversao_anotacoes!C3102,conversao_anotacoes!C3102,conversao_anotacoes!D3102))</f>
        <v>GUILHEIRO</v>
      </c>
      <c r="K3102" t="str">
        <f t="shared" si="96"/>
        <v>MAMMADLI</v>
      </c>
      <c r="L3102" t="str">
        <f>UPPER(anotacoes!H3102)</f>
        <v>GRIP TIME</v>
      </c>
      <c r="M3102" t="str">
        <f>IF(OR(L3102="ATTACK",L3102="FINTA"),"&lt;TECNICA&gt;",UPPER(anotacoes!I3102))</f>
        <v>LEFT COLLAR RIGHT SLEEVE</v>
      </c>
      <c r="N3102" t="str">
        <f>IF(OR(L3102="ATTACK",L3102="FINTA"),UPPER(anotacoes!I3102),"")</f>
        <v/>
      </c>
      <c r="O3102" s="6" t="str">
        <f>IF(anotacoes!N3102=0,"",anotacoes!N3102)</f>
        <v/>
      </c>
      <c r="P3102" t="str">
        <f>IF(anotacoes!M3102=0,"",UPPER(anotacoes!M3102))</f>
        <v/>
      </c>
      <c r="Q3102" t="str">
        <f t="shared" si="97"/>
        <v>INSERT INTO CONVERSAO_LUTA_ACAO (cd_conversao, id_luta, sequencia, momento_inicio, momento_fim, quem_faz, quem_sofre, acao_tipo, acao, tecnica, direcao, pontuacao) VALUES (1, 47, 33, TRIM(' 00:04:10,341'), TRIM(' 00:04:13,063'), 'GUILHEIRO', 'MAMMADLI', 'GRIP TIME', 'LEFT COLLAR RIGHT SLEEVE', NULL, NULL, NULL)</v>
      </c>
      <c r="R3102" t="s">
        <v>10327</v>
      </c>
    </row>
    <row r="3103" spans="1:18" hidden="1" x14ac:dyDescent="0.25">
      <c r="A3103" s="7">
        <f>anotacoes!D3103</f>
        <v>40559</v>
      </c>
      <c r="B3103" t="str">
        <f>anotacoes!C3103</f>
        <v>WORLD MASTERS BAKU 2011</v>
      </c>
      <c r="C3103" t="str">
        <f>anotacoes!E3103</f>
        <v>GUILHEIRO</v>
      </c>
      <c r="D3103" t="str">
        <f>anotacoes!F3103</f>
        <v>MAMMADLI</v>
      </c>
      <c r="E3103" t="s">
        <v>10325</v>
      </c>
      <c r="F3103">
        <f>anotacoes!A3103</f>
        <v>47</v>
      </c>
      <c r="G3103">
        <f>anotacoes!B3103</f>
        <v>34</v>
      </c>
      <c r="H3103" t="str">
        <f>anotacoes!K3103</f>
        <v xml:space="preserve"> 00:04:13,063</v>
      </c>
      <c r="I3103" t="str">
        <f>anotacoes!L3103</f>
        <v xml:space="preserve"> 00:04:18,986</v>
      </c>
      <c r="J3103" t="str">
        <f>IF(L3103="PAUSE",E3103,IF(anotacoes!G3107=conversao_anotacoes!C3103,conversao_anotacoes!C3103,conversao_anotacoes!D3103))</f>
        <v>GUILHEIRO</v>
      </c>
      <c r="K3103" t="str">
        <f t="shared" si="96"/>
        <v>MAMMADLI</v>
      </c>
      <c r="L3103" t="str">
        <f>UPPER(anotacoes!H3103)</f>
        <v>DISPLACEMENT</v>
      </c>
      <c r="M3103" t="str">
        <f>IF(OR(L3103="ATTACK",L3103="FINTA"),"&lt;TECNICA&gt;",UPPER(anotacoes!I3103))</f>
        <v>2-3 STEP HESITANT RIGHT</v>
      </c>
      <c r="N3103" t="str">
        <f>IF(OR(L3103="ATTACK",L3103="FINTA"),UPPER(anotacoes!I3103),"")</f>
        <v/>
      </c>
      <c r="O3103" s="6" t="str">
        <f>IF(anotacoes!N3103=0,"",anotacoes!N3103)</f>
        <v/>
      </c>
      <c r="P3103" t="str">
        <f>IF(anotacoes!M3103=0,"",UPPER(anotacoes!M3103))</f>
        <v/>
      </c>
      <c r="Q3103" t="str">
        <f t="shared" si="97"/>
        <v>INSERT INTO CONVERSAO_LUTA_ACAO (cd_conversao, id_luta, sequencia, momento_inicio, momento_fim, quem_faz, quem_sofre, acao_tipo, acao, tecnica, direcao, pontuacao) VALUES (1, 47, 34, TRIM(' 00:04:13,063'), TRIM(' 00:04:18,986'), 'GUILHEIRO', 'MAMMADLI', 'DISPLACEMENT', '2-3 STEP HESITANT RIGHT', NULL, NULL, NULL)</v>
      </c>
      <c r="R3103" t="s">
        <v>10327</v>
      </c>
    </row>
    <row r="3104" spans="1:18" hidden="1" x14ac:dyDescent="0.25">
      <c r="A3104" s="7">
        <f>anotacoes!D3104</f>
        <v>40559</v>
      </c>
      <c r="B3104" t="str">
        <f>anotacoes!C3104</f>
        <v>WORLD MASTERS BAKU 2011</v>
      </c>
      <c r="C3104" t="str">
        <f>anotacoes!E3104</f>
        <v>GUILHEIRO</v>
      </c>
      <c r="D3104" t="str">
        <f>anotacoes!F3104</f>
        <v>MAMMADLI</v>
      </c>
      <c r="E3104" t="s">
        <v>10325</v>
      </c>
      <c r="F3104">
        <f>anotacoes!A3104</f>
        <v>47</v>
      </c>
      <c r="G3104">
        <f>anotacoes!B3104</f>
        <v>35</v>
      </c>
      <c r="H3104" t="str">
        <f>anotacoes!K3104</f>
        <v xml:space="preserve"> 00:04:18,986</v>
      </c>
      <c r="I3104" t="str">
        <f>anotacoes!L3104</f>
        <v xml:space="preserve"> 00:05:00,529</v>
      </c>
      <c r="J3104" t="str">
        <f>IF(L3104="PAUSE",E3104,IF(anotacoes!G3108=conversao_anotacoes!C3104,conversao_anotacoes!C3104,conversao_anotacoes!D3104))</f>
        <v>GUILHEIRO</v>
      </c>
      <c r="K3104" t="str">
        <f t="shared" si="96"/>
        <v>MAMMADLI</v>
      </c>
      <c r="L3104" t="str">
        <f>UPPER(anotacoes!H3104)</f>
        <v>GRIP TIME</v>
      </c>
      <c r="M3104" t="str">
        <f>IF(OR(L3104="ATTACK",L3104="FINTA"),"&lt;TECNICA&gt;",UPPER(anotacoes!I3104))</f>
        <v>RIGHT COLLAR</v>
      </c>
      <c r="N3104" t="str">
        <f>IF(OR(L3104="ATTACK",L3104="FINTA"),UPPER(anotacoes!I3104),"")</f>
        <v/>
      </c>
      <c r="O3104" s="6" t="str">
        <f>IF(anotacoes!N3104=0,"",anotacoes!N3104)</f>
        <v/>
      </c>
      <c r="P3104" t="str">
        <f>IF(anotacoes!M3104=0,"",UPPER(anotacoes!M3104))</f>
        <v/>
      </c>
      <c r="Q3104" t="str">
        <f t="shared" si="97"/>
        <v>INSERT INTO CONVERSAO_LUTA_ACAO (cd_conversao, id_luta, sequencia, momento_inicio, momento_fim, quem_faz, quem_sofre, acao_tipo, acao, tecnica, direcao, pontuacao) VALUES (1, 47, 35, TRIM(' 00:04:18,986'), TRIM(' 00:05:00,529'), 'GUILHEIRO', 'MAMMADLI', 'GRIP TIME', 'RIGHT COLLAR', NULL, NULL, NULL)</v>
      </c>
      <c r="R3104" t="s">
        <v>10327</v>
      </c>
    </row>
    <row r="3105" spans="1:18" hidden="1" x14ac:dyDescent="0.25">
      <c r="A3105" s="7">
        <f>anotacoes!D3105</f>
        <v>40559</v>
      </c>
      <c r="B3105" t="str">
        <f>anotacoes!C3105</f>
        <v>WORLD MASTERS BAKU 2011</v>
      </c>
      <c r="C3105" t="str">
        <f>anotacoes!E3105</f>
        <v>GUILHEIRO</v>
      </c>
      <c r="D3105" t="str">
        <f>anotacoes!F3105</f>
        <v>MAMMADLI</v>
      </c>
      <c r="E3105" t="s">
        <v>10325</v>
      </c>
      <c r="F3105">
        <f>anotacoes!A3105</f>
        <v>47</v>
      </c>
      <c r="G3105">
        <f>anotacoes!B3105</f>
        <v>36</v>
      </c>
      <c r="H3105" t="str">
        <f>anotacoes!K3105</f>
        <v xml:space="preserve"> 00:05:00,529</v>
      </c>
      <c r="I3105" t="str">
        <f>anotacoes!L3105</f>
        <v xml:space="preserve"> 00:05:02,124</v>
      </c>
      <c r="J3105" t="str">
        <f>IF(L3105="PAUSE",E3105,IF(anotacoes!G3109=conversao_anotacoes!C3105,conversao_anotacoes!C3105,conversao_anotacoes!D3105))</f>
        <v>GUILHEIRO</v>
      </c>
      <c r="K3105" t="str">
        <f t="shared" si="96"/>
        <v>MAMMADLI</v>
      </c>
      <c r="L3105" t="str">
        <f>UPPER(anotacoes!H3105)</f>
        <v>GRIP TIME</v>
      </c>
      <c r="M3105" t="str">
        <f>IF(OR(L3105="ATTACK",L3105="FINTA"),"&lt;TECNICA&gt;",UPPER(anotacoes!I3105))</f>
        <v>LEFT COLLAR RIGHT COLLAR</v>
      </c>
      <c r="N3105" t="str">
        <f>IF(OR(L3105="ATTACK",L3105="FINTA"),UPPER(anotacoes!I3105),"")</f>
        <v/>
      </c>
      <c r="O3105" s="6" t="str">
        <f>IF(anotacoes!N3105=0,"",anotacoes!N3105)</f>
        <v/>
      </c>
      <c r="P3105" t="str">
        <f>IF(anotacoes!M3105=0,"",UPPER(anotacoes!M3105))</f>
        <v/>
      </c>
      <c r="Q3105" t="str">
        <f t="shared" si="97"/>
        <v>INSERT INTO CONVERSAO_LUTA_ACAO (cd_conversao, id_luta, sequencia, momento_inicio, momento_fim, quem_faz, quem_sofre, acao_tipo, acao, tecnica, direcao, pontuacao) VALUES (1, 47, 36, TRIM(' 00:05:00,529'), TRIM(' 00:05:02,124'), 'GUILHEIRO', 'MAMMADLI', 'GRIP TIME', 'LEFT COLLAR RIGHT COLLAR', NULL, NULL, NULL)</v>
      </c>
      <c r="R3105" t="s">
        <v>10327</v>
      </c>
    </row>
    <row r="3106" spans="1:18" hidden="1" x14ac:dyDescent="0.25">
      <c r="A3106" s="7">
        <f>anotacoes!D3106</f>
        <v>40559</v>
      </c>
      <c r="B3106" t="str">
        <f>anotacoes!C3106</f>
        <v>WORLD MASTERS BAKU 2011</v>
      </c>
      <c r="C3106" t="str">
        <f>anotacoes!E3106</f>
        <v>GUILHEIRO</v>
      </c>
      <c r="D3106" t="str">
        <f>anotacoes!F3106</f>
        <v>MAMMADLI</v>
      </c>
      <c r="E3106" t="s">
        <v>10325</v>
      </c>
      <c r="F3106">
        <f>anotacoes!A3106</f>
        <v>47</v>
      </c>
      <c r="G3106">
        <f>anotacoes!B3106</f>
        <v>37</v>
      </c>
      <c r="H3106" t="str">
        <f>anotacoes!K3106</f>
        <v xml:space="preserve"> 00:05:02,124</v>
      </c>
      <c r="I3106" t="str">
        <f>anotacoes!L3106</f>
        <v xml:space="preserve"> 00:05:03,898</v>
      </c>
      <c r="J3106" t="str">
        <f>IF(L3106="PAUSE",E3106,IF(anotacoes!G3110=conversao_anotacoes!C3106,conversao_anotacoes!C3106,conversao_anotacoes!D3106))</f>
        <v>GUILHEIRO</v>
      </c>
      <c r="K3106" t="str">
        <f t="shared" si="96"/>
        <v>MAMMADLI</v>
      </c>
      <c r="L3106" t="str">
        <f>UPPER(anotacoes!H3106)</f>
        <v>GRIP TIME</v>
      </c>
      <c r="M3106" t="str">
        <f>IF(OR(L3106="ATTACK",L3106="FINTA"),"&lt;TECNICA&gt;",UPPER(anotacoes!I3106))</f>
        <v>RIGHT COLLAR LEFT SLEEVE</v>
      </c>
      <c r="N3106" t="str">
        <f>IF(OR(L3106="ATTACK",L3106="FINTA"),UPPER(anotacoes!I3106),"")</f>
        <v/>
      </c>
      <c r="O3106" s="6" t="str">
        <f>IF(anotacoes!N3106=0,"",anotacoes!N3106)</f>
        <v/>
      </c>
      <c r="P3106" t="str">
        <f>IF(anotacoes!M3106=0,"",UPPER(anotacoes!M3106))</f>
        <v/>
      </c>
      <c r="Q3106" t="str">
        <f t="shared" si="97"/>
        <v>INSERT INTO CONVERSAO_LUTA_ACAO (cd_conversao, id_luta, sequencia, momento_inicio, momento_fim, quem_faz, quem_sofre, acao_tipo, acao, tecnica, direcao, pontuacao) VALUES (1, 47, 37, TRIM(' 00:05:02,124'), TRIM(' 00:05:03,898'), 'GUILHEIRO', 'MAMMADLI', 'GRIP TIME', 'RIGHT COLLAR LEFT SLEEVE', NULL, NULL, NULL)</v>
      </c>
      <c r="R3106" t="s">
        <v>10327</v>
      </c>
    </row>
    <row r="3107" spans="1:18" hidden="1" x14ac:dyDescent="0.25">
      <c r="A3107" s="7">
        <f>anotacoes!D3107</f>
        <v>40559</v>
      </c>
      <c r="B3107" t="str">
        <f>anotacoes!C3107</f>
        <v>WORLD MASTERS BAKU 2011</v>
      </c>
      <c r="C3107" t="str">
        <f>anotacoes!E3107</f>
        <v>GUILHEIRO</v>
      </c>
      <c r="D3107" t="str">
        <f>anotacoes!F3107</f>
        <v>MAMMADLI</v>
      </c>
      <c r="E3107" t="s">
        <v>10325</v>
      </c>
      <c r="F3107">
        <f>anotacoes!A3107</f>
        <v>47</v>
      </c>
      <c r="G3107">
        <f>anotacoes!B3107</f>
        <v>38</v>
      </c>
      <c r="H3107" t="str">
        <f>anotacoes!K3107</f>
        <v xml:space="preserve"> 00:05:03,898</v>
      </c>
      <c r="I3107" t="str">
        <f>anotacoes!L3107</f>
        <v xml:space="preserve"> 00:05:05,529</v>
      </c>
      <c r="J3107" t="str">
        <f>IF(L3107="PAUSE",E3107,IF(anotacoes!G3111=conversao_anotacoes!C3107,conversao_anotacoes!C3107,conversao_anotacoes!D3107))</f>
        <v>GUILHEIRO</v>
      </c>
      <c r="K3107" t="str">
        <f t="shared" si="96"/>
        <v>MAMMADLI</v>
      </c>
      <c r="L3107" t="str">
        <f>UPPER(anotacoes!H3107)</f>
        <v>ATTACK</v>
      </c>
      <c r="M3107" t="str">
        <f>IF(OR(L3107="ATTACK",L3107="FINTA"),"&lt;TECNICA&gt;",UPPER(anotacoes!I3107))</f>
        <v>&lt;TECNICA&gt;</v>
      </c>
      <c r="N3107" t="str">
        <f>IF(OR(L3107="ATTACK",L3107="FINTA"),UPPER(anotacoes!I3107),"")</f>
        <v>IPPON SEOINAGE</v>
      </c>
      <c r="O3107" s="6">
        <f>IF(anotacoes!N3107=0,"",anotacoes!N3107)</f>
        <v>6</v>
      </c>
      <c r="P3107" t="str">
        <f>IF(anotacoes!M3107=0,"",UPPER(anotacoes!M3107))</f>
        <v/>
      </c>
      <c r="Q3107" t="str">
        <f t="shared" si="97"/>
        <v>INSERT INTO CONVERSAO_LUTA_ACAO (cd_conversao, id_luta, sequencia, momento_inicio, momento_fim, quem_faz, quem_sofre, acao_tipo, acao, tecnica, direcao, pontuacao) VALUES (1, 47, 38, TRIM(' 00:05:03,898'), TRIM(' 00:05:05,529'), 'GUILHEIRO', 'MAMMADLI', 'ATTACK', '&lt;TECNICA&gt;', 'IPPON SEOINAGE', 6, NULL)</v>
      </c>
      <c r="R3107" t="s">
        <v>10327</v>
      </c>
    </row>
    <row r="3108" spans="1:18" hidden="1" x14ac:dyDescent="0.25">
      <c r="A3108" s="7">
        <f>anotacoes!D3108</f>
        <v>40559</v>
      </c>
      <c r="B3108" t="str">
        <f>anotacoes!C3108</f>
        <v>WORLD MASTERS BAKU 2011</v>
      </c>
      <c r="C3108" t="str">
        <f>anotacoes!E3108</f>
        <v>GUILHEIRO</v>
      </c>
      <c r="D3108" t="str">
        <f>anotacoes!F3108</f>
        <v>MAMMADLI</v>
      </c>
      <c r="E3108" t="s">
        <v>10325</v>
      </c>
      <c r="F3108">
        <f>anotacoes!A3108</f>
        <v>47</v>
      </c>
      <c r="G3108">
        <f>anotacoes!B3108</f>
        <v>39</v>
      </c>
      <c r="H3108" t="str">
        <f>anotacoes!K3108</f>
        <v xml:space="preserve"> 00:05:05,700</v>
      </c>
      <c r="I3108" t="str">
        <f>anotacoes!L3108</f>
        <v xml:space="preserve"> 00:05:11,532</v>
      </c>
      <c r="J3108" t="str">
        <f>IF(L3108="PAUSE",E3108,IF(anotacoes!G3112=conversao_anotacoes!C3108,conversao_anotacoes!C3108,conversao_anotacoes!D3108))</f>
        <v>GUILHEIRO</v>
      </c>
      <c r="K3108" t="str">
        <f t="shared" si="96"/>
        <v>MAMMADLI</v>
      </c>
      <c r="L3108" t="str">
        <f>UPPER(anotacoes!H3108)</f>
        <v>GROUNDWORK COMBAT</v>
      </c>
      <c r="M3108" t="str">
        <f>IF(OR(L3108="ATTACK",L3108="FINTA"),"&lt;TECNICA&gt;",UPPER(anotacoes!I3108))</f>
        <v>DEFENSIVE POSITION</v>
      </c>
      <c r="N3108" t="str">
        <f>IF(OR(L3108="ATTACK",L3108="FINTA"),UPPER(anotacoes!I3108),"")</f>
        <v/>
      </c>
      <c r="O3108" s="6" t="str">
        <f>IF(anotacoes!N3108=0,"",anotacoes!N3108)</f>
        <v/>
      </c>
      <c r="P3108" t="str">
        <f>IF(anotacoes!M3108=0,"",UPPER(anotacoes!M3108))</f>
        <v/>
      </c>
      <c r="Q3108" t="str">
        <f t="shared" si="97"/>
        <v>INSERT INTO CONVERSAO_LUTA_ACAO (cd_conversao, id_luta, sequencia, momento_inicio, momento_fim, quem_faz, quem_sofre, acao_tipo, acao, tecnica, direcao, pontuacao) VALUES (1, 47, 39, TRIM(' 00:05:05,700'), TRIM(' 00:05:11,532'), 'GUILHEIRO', 'MAMMADLI', 'GROUNDWORK COMBAT', 'DEFENSIVE POSITION', NULL, NULL, NULL)</v>
      </c>
      <c r="R3108" t="s">
        <v>10327</v>
      </c>
    </row>
    <row r="3109" spans="1:18" hidden="1" x14ac:dyDescent="0.25">
      <c r="A3109" s="7">
        <f>anotacoes!D3109</f>
        <v>40559</v>
      </c>
      <c r="B3109" t="str">
        <f>anotacoes!C3109</f>
        <v>WORLD MASTERS BAKU 2011</v>
      </c>
      <c r="C3109" t="str">
        <f>anotacoes!E3109</f>
        <v>GUILHEIRO</v>
      </c>
      <c r="D3109" t="str">
        <f>anotacoes!F3109</f>
        <v>MAMMADLI</v>
      </c>
      <c r="E3109" t="s">
        <v>10325</v>
      </c>
      <c r="F3109">
        <f>anotacoes!A3109</f>
        <v>47</v>
      </c>
      <c r="G3109">
        <f>anotacoes!B3109</f>
        <v>40</v>
      </c>
      <c r="H3109" t="str">
        <f>anotacoes!K3109</f>
        <v xml:space="preserve"> 00:05:11,711</v>
      </c>
      <c r="I3109" t="str">
        <f>anotacoes!L3109</f>
        <v xml:space="preserve"> 00:05:16,324</v>
      </c>
      <c r="J3109" t="str">
        <f>IF(L3109="PAUSE",E3109,IF(anotacoes!G3113=conversao_anotacoes!C3109,conversao_anotacoes!C3109,conversao_anotacoes!D3109))</f>
        <v>&lt;ARBITRO_DESCONHECIDO&gt;</v>
      </c>
      <c r="K3109" t="str">
        <f t="shared" si="96"/>
        <v/>
      </c>
      <c r="L3109" t="str">
        <f>UPPER(anotacoes!H3109)</f>
        <v>PAUSE</v>
      </c>
      <c r="M3109" t="str">
        <f>IF(OR(L3109="ATTACK",L3109="FINTA"),"&lt;TECNICA&gt;",UPPER(anotacoes!I3109))</f>
        <v>&lt;NAO_CLASSIFICADO&gt;</v>
      </c>
      <c r="N3109" t="str">
        <f>IF(OR(L3109="ATTACK",L3109="FINTA"),UPPER(anotacoes!I3109),"")</f>
        <v/>
      </c>
      <c r="O3109" s="6" t="str">
        <f>IF(anotacoes!N3109=0,"",anotacoes!N3109)</f>
        <v/>
      </c>
      <c r="P3109" t="str">
        <f>IF(anotacoes!M3109=0,"",UPPER(anotacoes!M3109))</f>
        <v/>
      </c>
      <c r="Q3109" t="str">
        <f t="shared" si="97"/>
        <v>INSERT INTO CONVERSAO_LUTA_ACAO (cd_conversao, id_luta, sequencia, momento_inicio, momento_fim, quem_faz, quem_sofre, acao_tipo, acao, tecnica, direcao, pontuacao) VALUES (1, 47, 40, TRIM(' 00:05:11,711'), TRIM(' 00:05:16,324'), '&lt;ARBITRO_DESCONHECIDO&gt;', '', 'PAUSE', '&lt;NAO_CLASSIFICADO&gt;', NULL, NULL, NULL)</v>
      </c>
      <c r="R3109" t="s">
        <v>10327</v>
      </c>
    </row>
    <row r="3110" spans="1:18" hidden="1" x14ac:dyDescent="0.25">
      <c r="A3110" s="7">
        <f>anotacoes!D3110</f>
        <v>40559</v>
      </c>
      <c r="B3110" t="str">
        <f>anotacoes!C3110</f>
        <v>WORLD MASTERS BAKU 2011</v>
      </c>
      <c r="C3110" t="str">
        <f>anotacoes!E3110</f>
        <v>GUILHEIRO</v>
      </c>
      <c r="D3110" t="str">
        <f>anotacoes!F3110</f>
        <v>MAMMADLI</v>
      </c>
      <c r="E3110" t="s">
        <v>10325</v>
      </c>
      <c r="F3110">
        <f>anotacoes!A3110</f>
        <v>47</v>
      </c>
      <c r="G3110">
        <f>anotacoes!B3110</f>
        <v>41</v>
      </c>
      <c r="H3110" t="str">
        <f>anotacoes!K3110</f>
        <v xml:space="preserve"> 00:05:16,324</v>
      </c>
      <c r="I3110" t="str">
        <f>anotacoes!L3110</f>
        <v xml:space="preserve"> 00:05:19,386</v>
      </c>
      <c r="J3110" t="str">
        <f>IF(L3110="PAUSE",E3110,IF(anotacoes!G3114=conversao_anotacoes!C3110,conversao_anotacoes!C3110,conversao_anotacoes!D3110))</f>
        <v>GUILHEIRO</v>
      </c>
      <c r="K3110" t="str">
        <f t="shared" si="96"/>
        <v>MAMMADLI</v>
      </c>
      <c r="L3110" t="str">
        <f>UPPER(anotacoes!H3110)</f>
        <v>DISPLACEMENT</v>
      </c>
      <c r="M3110" t="str">
        <f>IF(OR(L3110="ATTACK",L3110="FINTA"),"&lt;TECNICA&gt;",UPPER(anotacoes!I3110))</f>
        <v>CIRCULAR LEFT</v>
      </c>
      <c r="N3110" t="str">
        <f>IF(OR(L3110="ATTACK",L3110="FINTA"),UPPER(anotacoes!I3110),"")</f>
        <v/>
      </c>
      <c r="O3110" s="6" t="str">
        <f>IF(anotacoes!N3110=0,"",anotacoes!N3110)</f>
        <v/>
      </c>
      <c r="P3110" t="str">
        <f>IF(anotacoes!M3110=0,"",UPPER(anotacoes!M3110))</f>
        <v/>
      </c>
      <c r="Q3110" t="str">
        <f t="shared" si="97"/>
        <v>INSERT INTO CONVERSAO_LUTA_ACAO (cd_conversao, id_luta, sequencia, momento_inicio, momento_fim, quem_faz, quem_sofre, acao_tipo, acao, tecnica, direcao, pontuacao) VALUES (1, 47, 41, TRIM(' 00:05:16,324'), TRIM(' 00:05:19,386'), 'GUILHEIRO', 'MAMMADLI', 'DISPLACEMENT', 'CIRCULAR LEFT', NULL, NULL, NULL)</v>
      </c>
      <c r="R3110" t="s">
        <v>10327</v>
      </c>
    </row>
    <row r="3111" spans="1:18" hidden="1" x14ac:dyDescent="0.25">
      <c r="A3111" s="7">
        <f>anotacoes!D3111</f>
        <v>40559</v>
      </c>
      <c r="B3111" t="str">
        <f>anotacoes!C3111</f>
        <v>WORLD MASTERS BAKU 2011</v>
      </c>
      <c r="C3111" t="str">
        <f>anotacoes!E3111</f>
        <v>GUILHEIRO</v>
      </c>
      <c r="D3111" t="str">
        <f>anotacoes!F3111</f>
        <v>MAMMADLI</v>
      </c>
      <c r="E3111" t="s">
        <v>10325</v>
      </c>
      <c r="F3111">
        <f>anotacoes!A3111</f>
        <v>47</v>
      </c>
      <c r="G3111">
        <f>anotacoes!B3111</f>
        <v>42</v>
      </c>
      <c r="H3111" t="str">
        <f>anotacoes!K3111</f>
        <v xml:space="preserve"> 00:05:19,386</v>
      </c>
      <c r="I3111" t="str">
        <f>anotacoes!L3111</f>
        <v xml:space="preserve"> 00:05:23,637</v>
      </c>
      <c r="J3111" t="str">
        <f>IF(L3111="PAUSE",E3111,IF(anotacoes!G3115=conversao_anotacoes!C3111,conversao_anotacoes!C3111,conversao_anotacoes!D3111))</f>
        <v>GUILHEIRO</v>
      </c>
      <c r="K3111" t="str">
        <f t="shared" si="96"/>
        <v>MAMMADLI</v>
      </c>
      <c r="L3111" t="str">
        <f>UPPER(anotacoes!H3111)</f>
        <v>DISPLACEMENT</v>
      </c>
      <c r="M3111" t="str">
        <f>IF(OR(L3111="ATTACK",L3111="FINTA"),"&lt;TECNICA&gt;",UPPER(anotacoes!I3111))</f>
        <v>2-3 STEP HESITANT RIGHT</v>
      </c>
      <c r="N3111" t="str">
        <f>IF(OR(L3111="ATTACK",L3111="FINTA"),UPPER(anotacoes!I3111),"")</f>
        <v/>
      </c>
      <c r="O3111" s="6" t="str">
        <f>IF(anotacoes!N3111=0,"",anotacoes!N3111)</f>
        <v/>
      </c>
      <c r="P3111" t="str">
        <f>IF(anotacoes!M3111=0,"",UPPER(anotacoes!M3111))</f>
        <v/>
      </c>
      <c r="Q3111" t="str">
        <f t="shared" si="97"/>
        <v>INSERT INTO CONVERSAO_LUTA_ACAO (cd_conversao, id_luta, sequencia, momento_inicio, momento_fim, quem_faz, quem_sofre, acao_tipo, acao, tecnica, direcao, pontuacao) VALUES (1, 47, 42, TRIM(' 00:05:19,386'), TRIM(' 00:05:23,637'), 'GUILHEIRO', 'MAMMADLI', 'DISPLACEMENT', '2-3 STEP HESITANT RIGHT', NULL, NULL, NULL)</v>
      </c>
      <c r="R3111" t="s">
        <v>10327</v>
      </c>
    </row>
    <row r="3112" spans="1:18" hidden="1" x14ac:dyDescent="0.25">
      <c r="A3112" s="7">
        <f>anotacoes!D3112</f>
        <v>40559</v>
      </c>
      <c r="B3112" t="str">
        <f>anotacoes!C3112</f>
        <v>WORLD MASTERS BAKU 2011</v>
      </c>
      <c r="C3112" t="str">
        <f>anotacoes!E3112</f>
        <v>GUILHEIRO</v>
      </c>
      <c r="D3112" t="str">
        <f>anotacoes!F3112</f>
        <v>MAMMADLI</v>
      </c>
      <c r="E3112" t="s">
        <v>10325</v>
      </c>
      <c r="F3112">
        <f>anotacoes!A3112</f>
        <v>47</v>
      </c>
      <c r="G3112">
        <f>anotacoes!B3112</f>
        <v>43</v>
      </c>
      <c r="H3112" t="str">
        <f>anotacoes!K3112</f>
        <v xml:space="preserve"> 00:05:23,637</v>
      </c>
      <c r="I3112" t="str">
        <f>anotacoes!L3112</f>
        <v xml:space="preserve"> 00:05:30,197</v>
      </c>
      <c r="J3112" t="str">
        <f>IF(L3112="PAUSE",E3112,IF(anotacoes!G3116=conversao_anotacoes!C3112,conversao_anotacoes!C3112,conversao_anotacoes!D3112))</f>
        <v>GUILHEIRO</v>
      </c>
      <c r="K3112" t="str">
        <f t="shared" si="96"/>
        <v>MAMMADLI</v>
      </c>
      <c r="L3112" t="str">
        <f>UPPER(anotacoes!H3112)</f>
        <v>DISPLACEMENT</v>
      </c>
      <c r="M3112" t="str">
        <f>IF(OR(L3112="ATTACK",L3112="FINTA"),"&lt;TECNICA&gt;",UPPER(anotacoes!I3112))</f>
        <v>TRY TO GRIP WITH CONTACT</v>
      </c>
      <c r="N3112" t="str">
        <f>IF(OR(L3112="ATTACK",L3112="FINTA"),UPPER(anotacoes!I3112),"")</f>
        <v/>
      </c>
      <c r="O3112" s="6" t="str">
        <f>IF(anotacoes!N3112=0,"",anotacoes!N3112)</f>
        <v/>
      </c>
      <c r="P3112" t="str">
        <f>IF(anotacoes!M3112=0,"",UPPER(anotacoes!M3112))</f>
        <v/>
      </c>
      <c r="Q3112" t="str">
        <f t="shared" si="97"/>
        <v>INSERT INTO CONVERSAO_LUTA_ACAO (cd_conversao, id_luta, sequencia, momento_inicio, momento_fim, quem_faz, quem_sofre, acao_tipo, acao, tecnica, direcao, pontuacao) VALUES (1, 47, 43, TRIM(' 00:05:23,637'), TRIM(' 00:05:30,197'), 'GUILHEIRO', 'MAMMADLI', 'DISPLACEMENT', 'TRY TO GRIP WITH CONTACT', NULL, NULL, NULL)</v>
      </c>
      <c r="R3112" t="s">
        <v>10327</v>
      </c>
    </row>
    <row r="3113" spans="1:18" hidden="1" x14ac:dyDescent="0.25">
      <c r="A3113" s="7">
        <f>anotacoes!D3113</f>
        <v>40559</v>
      </c>
      <c r="B3113" t="str">
        <f>anotacoes!C3113</f>
        <v>WORLD MASTERS BAKU 2011</v>
      </c>
      <c r="C3113" t="str">
        <f>anotacoes!E3113</f>
        <v>GUILHEIRO</v>
      </c>
      <c r="D3113" t="str">
        <f>anotacoes!F3113</f>
        <v>MAMMADLI</v>
      </c>
      <c r="E3113" t="s">
        <v>10325</v>
      </c>
      <c r="F3113">
        <f>anotacoes!A3113</f>
        <v>47</v>
      </c>
      <c r="G3113">
        <f>anotacoes!B3113</f>
        <v>44</v>
      </c>
      <c r="H3113" t="str">
        <f>anotacoes!K3113</f>
        <v xml:space="preserve"> 00:05:30,197</v>
      </c>
      <c r="I3113" t="str">
        <f>anotacoes!L3113</f>
        <v xml:space="preserve"> 00:05:31,188</v>
      </c>
      <c r="J3113" t="str">
        <f>IF(L3113="PAUSE",E3113,IF(anotacoes!G3117=conversao_anotacoes!C3113,conversao_anotacoes!C3113,conversao_anotacoes!D3113))</f>
        <v>GUILHEIRO</v>
      </c>
      <c r="K3113" t="str">
        <f t="shared" si="96"/>
        <v>MAMMADLI</v>
      </c>
      <c r="L3113" t="str">
        <f>UPPER(anotacoes!H3113)</f>
        <v>GRIP TIME</v>
      </c>
      <c r="M3113" t="str">
        <f>IF(OR(L3113="ATTACK",L3113="FINTA"),"&lt;TECNICA&gt;",UPPER(anotacoes!I3113))</f>
        <v>LEFT COLLAR</v>
      </c>
      <c r="N3113" t="str">
        <f>IF(OR(L3113="ATTACK",L3113="FINTA"),UPPER(anotacoes!I3113),"")</f>
        <v/>
      </c>
      <c r="O3113" s="6" t="str">
        <f>IF(anotacoes!N3113=0,"",anotacoes!N3113)</f>
        <v/>
      </c>
      <c r="P3113" t="str">
        <f>IF(anotacoes!M3113=0,"",UPPER(anotacoes!M3113))</f>
        <v/>
      </c>
      <c r="Q3113" t="str">
        <f t="shared" si="97"/>
        <v>INSERT INTO CONVERSAO_LUTA_ACAO (cd_conversao, id_luta, sequencia, momento_inicio, momento_fim, quem_faz, quem_sofre, acao_tipo, acao, tecnica, direcao, pontuacao) VALUES (1, 47, 44, TRIM(' 00:05:30,197'), TRIM(' 00:05:31,188'), 'GUILHEIRO', 'MAMMADLI', 'GRIP TIME', 'LEFT COLLAR', NULL, NULL, NULL)</v>
      </c>
      <c r="R3113" t="s">
        <v>10327</v>
      </c>
    </row>
    <row r="3114" spans="1:18" hidden="1" x14ac:dyDescent="0.25">
      <c r="A3114" s="7">
        <f>anotacoes!D3114</f>
        <v>40559</v>
      </c>
      <c r="B3114" t="str">
        <f>anotacoes!C3114</f>
        <v>WORLD MASTERS BAKU 2011</v>
      </c>
      <c r="C3114" t="str">
        <f>anotacoes!E3114</f>
        <v>GUILHEIRO</v>
      </c>
      <c r="D3114" t="str">
        <f>anotacoes!F3114</f>
        <v>MAMMADLI</v>
      </c>
      <c r="E3114" t="s">
        <v>10325</v>
      </c>
      <c r="F3114">
        <f>anotacoes!A3114</f>
        <v>47</v>
      </c>
      <c r="G3114">
        <f>anotacoes!B3114</f>
        <v>45</v>
      </c>
      <c r="H3114" t="str">
        <f>anotacoes!K3114</f>
        <v xml:space="preserve"> 00:05:31,188</v>
      </c>
      <c r="I3114" t="str">
        <f>anotacoes!L3114</f>
        <v xml:space="preserve"> 00:05:40,248</v>
      </c>
      <c r="J3114" t="str">
        <f>IF(L3114="PAUSE",E3114,IF(anotacoes!G3118=conversao_anotacoes!C3114,conversao_anotacoes!C3114,conversao_anotacoes!D3114))</f>
        <v>GUILHEIRO</v>
      </c>
      <c r="K3114" t="str">
        <f t="shared" si="96"/>
        <v>MAMMADLI</v>
      </c>
      <c r="L3114" t="str">
        <f>UPPER(anotacoes!H3114)</f>
        <v>GRIP TIME</v>
      </c>
      <c r="M3114" t="str">
        <f>IF(OR(L3114="ATTACK",L3114="FINTA"),"&lt;TECNICA&gt;",UPPER(anotacoes!I3114))</f>
        <v>RIGHT COLLAR RIGHT SLEEVE</v>
      </c>
      <c r="N3114" t="str">
        <f>IF(OR(L3114="ATTACK",L3114="FINTA"),UPPER(anotacoes!I3114),"")</f>
        <v/>
      </c>
      <c r="O3114" s="6" t="str">
        <f>IF(anotacoes!N3114=0,"",anotacoes!N3114)</f>
        <v/>
      </c>
      <c r="P3114" t="str">
        <f>IF(anotacoes!M3114=0,"",UPPER(anotacoes!M3114))</f>
        <v/>
      </c>
      <c r="Q3114" t="str">
        <f t="shared" si="97"/>
        <v>INSERT INTO CONVERSAO_LUTA_ACAO (cd_conversao, id_luta, sequencia, momento_inicio, momento_fim, quem_faz, quem_sofre, acao_tipo, acao, tecnica, direcao, pontuacao) VALUES (1, 47, 45, TRIM(' 00:05:31,188'), TRIM(' 00:05:40,248'), 'GUILHEIRO', 'MAMMADLI', 'GRIP TIME', 'RIGHT COLLAR RIGHT SLEEVE', NULL, NULL, NULL)</v>
      </c>
      <c r="R3114" t="s">
        <v>10327</v>
      </c>
    </row>
    <row r="3115" spans="1:18" hidden="1" x14ac:dyDescent="0.25">
      <c r="A3115" s="7">
        <f>anotacoes!D3115</f>
        <v>40559</v>
      </c>
      <c r="B3115" t="str">
        <f>anotacoes!C3115</f>
        <v>WORLD MASTERS BAKU 2011</v>
      </c>
      <c r="C3115" t="str">
        <f>anotacoes!E3115</f>
        <v>GUILHEIRO</v>
      </c>
      <c r="D3115" t="str">
        <f>anotacoes!F3115</f>
        <v>MAMMADLI</v>
      </c>
      <c r="E3115" t="s">
        <v>10325</v>
      </c>
      <c r="F3115">
        <f>anotacoes!A3115</f>
        <v>47</v>
      </c>
      <c r="G3115">
        <f>anotacoes!B3115</f>
        <v>46</v>
      </c>
      <c r="H3115" t="str">
        <f>anotacoes!K3115</f>
        <v xml:space="preserve"> 00:05:40,248</v>
      </c>
      <c r="I3115" t="str">
        <f>anotacoes!L3115</f>
        <v xml:space="preserve"> 00:05:40,248</v>
      </c>
      <c r="J3115" t="str">
        <f>IF(L3115="PAUSE",E3115,IF(anotacoes!G3119=conversao_anotacoes!C3115,conversao_anotacoes!C3115,conversao_anotacoes!D3115))</f>
        <v>GUILHEIRO</v>
      </c>
      <c r="K3115" t="str">
        <f t="shared" si="96"/>
        <v>MAMMADLI</v>
      </c>
      <c r="L3115" t="str">
        <f>UPPER(anotacoes!H3115)</f>
        <v>DEFENSE</v>
      </c>
      <c r="M3115" t="str">
        <f>IF(OR(L3115="ATTACK",L3115="FINTA"),"&lt;TECNICA&gt;",UPPER(anotacoes!I3115))</f>
        <v>CONTER-ATTACK</v>
      </c>
      <c r="N3115" t="str">
        <f>IF(OR(L3115="ATTACK",L3115="FINTA"),UPPER(anotacoes!I3115),"")</f>
        <v/>
      </c>
      <c r="O3115" s="6" t="str">
        <f>IF(anotacoes!N3115=0,"",anotacoes!N3115)</f>
        <v/>
      </c>
      <c r="P3115" t="str">
        <f>IF(anotacoes!M3115=0,"",UPPER(anotacoes!M3115))</f>
        <v/>
      </c>
      <c r="Q3115" t="str">
        <f t="shared" si="97"/>
        <v>INSERT INTO CONVERSAO_LUTA_ACAO (cd_conversao, id_luta, sequencia, momento_inicio, momento_fim, quem_faz, quem_sofre, acao_tipo, acao, tecnica, direcao, pontuacao) VALUES (1, 47, 46, TRIM(' 00:05:40,248'), TRIM(' 00:05:40,248'), 'GUILHEIRO', 'MAMMADLI', 'DEFENSE', 'CONTER-ATTACK', NULL, NULL, NULL)</v>
      </c>
      <c r="R3115" t="s">
        <v>10327</v>
      </c>
    </row>
    <row r="3116" spans="1:18" hidden="1" x14ac:dyDescent="0.25">
      <c r="A3116" s="7">
        <f>anotacoes!D3116</f>
        <v>40559</v>
      </c>
      <c r="B3116" t="str">
        <f>anotacoes!C3116</f>
        <v>WORLD MASTERS BAKU 2011</v>
      </c>
      <c r="C3116" t="str">
        <f>anotacoes!E3116</f>
        <v>GUILHEIRO</v>
      </c>
      <c r="D3116" t="str">
        <f>anotacoes!F3116</f>
        <v>MAMMADLI</v>
      </c>
      <c r="E3116" t="s">
        <v>10325</v>
      </c>
      <c r="F3116">
        <f>anotacoes!A3116</f>
        <v>47</v>
      </c>
      <c r="G3116">
        <f>anotacoes!B3116</f>
        <v>47</v>
      </c>
      <c r="H3116" t="str">
        <f>anotacoes!K3116</f>
        <v xml:space="preserve"> 00:05:40,248</v>
      </c>
      <c r="I3116" t="str">
        <f>anotacoes!L3116</f>
        <v xml:space="preserve"> 00:05:40,248</v>
      </c>
      <c r="J3116" t="str">
        <f>IF(L3116="PAUSE",E3116,IF(anotacoes!G3120=conversao_anotacoes!C3116,conversao_anotacoes!C3116,conversao_anotacoes!D3116))</f>
        <v>GUILHEIRO</v>
      </c>
      <c r="K3116" t="str">
        <f t="shared" si="96"/>
        <v>MAMMADLI</v>
      </c>
      <c r="L3116" t="str">
        <f>UPPER(anotacoes!H3116)</f>
        <v>ATTACK</v>
      </c>
      <c r="M3116" t="str">
        <f>IF(OR(L3116="ATTACK",L3116="FINTA"),"&lt;TECNICA&gt;",UPPER(anotacoes!I3116))</f>
        <v>&lt;TECNICA&gt;</v>
      </c>
      <c r="N3116" t="str">
        <f>IF(OR(L3116="ATTACK",L3116="FINTA"),UPPER(anotacoes!I3116),"")</f>
        <v>OUCHI GARI</v>
      </c>
      <c r="O3116" s="6">
        <f>IF(anotacoes!N3116=0,"",anotacoes!N3116)</f>
        <v>2</v>
      </c>
      <c r="P3116" t="str">
        <f>IF(anotacoes!M3116=0,"",UPPER(anotacoes!M3116))</f>
        <v/>
      </c>
      <c r="Q3116" t="str">
        <f t="shared" si="97"/>
        <v>INSERT INTO CONVERSAO_LUTA_ACAO (cd_conversao, id_luta, sequencia, momento_inicio, momento_fim, quem_faz, quem_sofre, acao_tipo, acao, tecnica, direcao, pontuacao) VALUES (1, 47, 47, TRIM(' 00:05:40,248'), TRIM(' 00:05:40,248'), 'GUILHEIRO', 'MAMMADLI', 'ATTACK', '&lt;TECNICA&gt;', 'OUCHI GARI', 2, NULL)</v>
      </c>
      <c r="R3116" t="s">
        <v>10327</v>
      </c>
    </row>
    <row r="3117" spans="1:18" hidden="1" x14ac:dyDescent="0.25">
      <c r="A3117" s="7">
        <f>anotacoes!D3117</f>
        <v>40559</v>
      </c>
      <c r="B3117" t="str">
        <f>anotacoes!C3117</f>
        <v>WORLD MASTERS BAKU 2011</v>
      </c>
      <c r="C3117" t="str">
        <f>anotacoes!E3117</f>
        <v>GUILHEIRO</v>
      </c>
      <c r="D3117" t="str">
        <f>anotacoes!F3117</f>
        <v>MAMMADLI</v>
      </c>
      <c r="E3117" t="s">
        <v>10325</v>
      </c>
      <c r="F3117">
        <f>anotacoes!A3117</f>
        <v>47</v>
      </c>
      <c r="G3117">
        <f>anotacoes!B3117</f>
        <v>48</v>
      </c>
      <c r="H3117" t="str">
        <f>anotacoes!K3117</f>
        <v xml:space="preserve"> 00:05:40,248</v>
      </c>
      <c r="I3117" t="str">
        <f>anotacoes!L3117</f>
        <v xml:space="preserve"> 00:05:43,149</v>
      </c>
      <c r="J3117" t="str">
        <f>IF(L3117="PAUSE",E3117,IF(anotacoes!G3121=conversao_anotacoes!C3117,conversao_anotacoes!C3117,conversao_anotacoes!D3117))</f>
        <v>GUILHEIRO</v>
      </c>
      <c r="K3117" t="str">
        <f t="shared" si="96"/>
        <v>MAMMADLI</v>
      </c>
      <c r="L3117" t="str">
        <f>UPPER(anotacoes!H3117)</f>
        <v>GRIP TIME</v>
      </c>
      <c r="M3117" t="str">
        <f>IF(OR(L3117="ATTACK",L3117="FINTA"),"&lt;TECNICA&gt;",UPPER(anotacoes!I3117))</f>
        <v>LEFT SLEEVE</v>
      </c>
      <c r="N3117" t="str">
        <f>IF(OR(L3117="ATTACK",L3117="FINTA"),UPPER(anotacoes!I3117),"")</f>
        <v/>
      </c>
      <c r="O3117" s="6" t="str">
        <f>IF(anotacoes!N3117=0,"",anotacoes!N3117)</f>
        <v/>
      </c>
      <c r="P3117" t="str">
        <f>IF(anotacoes!M3117=0,"",UPPER(anotacoes!M3117))</f>
        <v/>
      </c>
      <c r="Q3117" t="str">
        <f t="shared" si="97"/>
        <v>INSERT INTO CONVERSAO_LUTA_ACAO (cd_conversao, id_luta, sequencia, momento_inicio, momento_fim, quem_faz, quem_sofre, acao_tipo, acao, tecnica, direcao, pontuacao) VALUES (1, 47, 48, TRIM(' 00:05:40,248'), TRIM(' 00:05:43,149'), 'GUILHEIRO', 'MAMMADLI', 'GRIP TIME', 'LEFT SLEEVE', NULL, NULL, NULL)</v>
      </c>
      <c r="R3117" t="s">
        <v>10327</v>
      </c>
    </row>
    <row r="3118" spans="1:18" hidden="1" x14ac:dyDescent="0.25">
      <c r="A3118" s="7">
        <f>anotacoes!D3118</f>
        <v>40559</v>
      </c>
      <c r="B3118" t="str">
        <f>anotacoes!C3118</f>
        <v>WORLD MASTERS BAKU 2011</v>
      </c>
      <c r="C3118" t="str">
        <f>anotacoes!E3118</f>
        <v>GUILHEIRO</v>
      </c>
      <c r="D3118" t="str">
        <f>anotacoes!F3118</f>
        <v>MAMMADLI</v>
      </c>
      <c r="E3118" t="s">
        <v>10325</v>
      </c>
      <c r="F3118">
        <f>anotacoes!A3118</f>
        <v>47</v>
      </c>
      <c r="G3118">
        <f>anotacoes!B3118</f>
        <v>49</v>
      </c>
      <c r="H3118" t="str">
        <f>anotacoes!K3118</f>
        <v xml:space="preserve"> 00:05:43,337</v>
      </c>
      <c r="I3118" t="str">
        <f>anotacoes!L3118</f>
        <v xml:space="preserve"> 00:05:51,306</v>
      </c>
      <c r="J3118" t="str">
        <f>IF(L3118="PAUSE",E3118,IF(anotacoes!G3122=conversao_anotacoes!C3118,conversao_anotacoes!C3118,conversao_anotacoes!D3118))</f>
        <v>&lt;ARBITRO_DESCONHECIDO&gt;</v>
      </c>
      <c r="K3118" t="str">
        <f t="shared" si="96"/>
        <v/>
      </c>
      <c r="L3118" t="str">
        <f>UPPER(anotacoes!H3118)</f>
        <v>PAUSE</v>
      </c>
      <c r="M3118" t="str">
        <f>IF(OR(L3118="ATTACK",L3118="FINTA"),"&lt;TECNICA&gt;",UPPER(anotacoes!I3118))</f>
        <v>&lt;NAO_CLASSIFICADO&gt;</v>
      </c>
      <c r="N3118" t="str">
        <f>IF(OR(L3118="ATTACK",L3118="FINTA"),UPPER(anotacoes!I3118),"")</f>
        <v/>
      </c>
      <c r="O3118" s="6" t="str">
        <f>IF(anotacoes!N3118=0,"",anotacoes!N3118)</f>
        <v/>
      </c>
      <c r="P3118" t="str">
        <f>IF(anotacoes!M3118=0,"",UPPER(anotacoes!M3118))</f>
        <v/>
      </c>
      <c r="Q3118" t="str">
        <f t="shared" si="97"/>
        <v>INSERT INTO CONVERSAO_LUTA_ACAO (cd_conversao, id_luta, sequencia, momento_inicio, momento_fim, quem_faz, quem_sofre, acao_tipo, acao, tecnica, direcao, pontuacao) VALUES (1, 47, 49, TRIM(' 00:05:43,337'), TRIM(' 00:05:51,306'), '&lt;ARBITRO_DESCONHECIDO&gt;', '', 'PAUSE', '&lt;NAO_CLASSIFICADO&gt;', NULL, NULL, NULL)</v>
      </c>
      <c r="R3118" t="s">
        <v>10327</v>
      </c>
    </row>
    <row r="3119" spans="1:18" hidden="1" x14ac:dyDescent="0.25">
      <c r="A3119" s="7">
        <f>anotacoes!D3119</f>
        <v>40559</v>
      </c>
      <c r="B3119" t="str">
        <f>anotacoes!C3119</f>
        <v>WORLD MASTERS BAKU 2011</v>
      </c>
      <c r="C3119" t="str">
        <f>anotacoes!E3119</f>
        <v>GUILHEIRO</v>
      </c>
      <c r="D3119" t="str">
        <f>anotacoes!F3119</f>
        <v>MAMMADLI</v>
      </c>
      <c r="E3119" t="s">
        <v>10325</v>
      </c>
      <c r="F3119">
        <f>anotacoes!A3119</f>
        <v>47</v>
      </c>
      <c r="G3119">
        <f>anotacoes!B3119</f>
        <v>50</v>
      </c>
      <c r="H3119" t="str">
        <f>anotacoes!K3119</f>
        <v xml:space="preserve"> 00:05:51,306</v>
      </c>
      <c r="I3119" t="str">
        <f>anotacoes!L3119</f>
        <v xml:space="preserve"> 00:05:55,823</v>
      </c>
      <c r="J3119" t="str">
        <f>IF(L3119="PAUSE",E3119,IF(anotacoes!G3123=conversao_anotacoes!C3119,conversao_anotacoes!C3119,conversao_anotacoes!D3119))</f>
        <v>GUILHEIRO</v>
      </c>
      <c r="K3119" t="str">
        <f t="shared" si="96"/>
        <v>MAMMADLI</v>
      </c>
      <c r="L3119" t="str">
        <f>UPPER(anotacoes!H3119)</f>
        <v>DISPLACEMENT</v>
      </c>
      <c r="M3119" t="str">
        <f>IF(OR(L3119="ATTACK",L3119="FINTA"),"&lt;TECNICA&gt;",UPPER(anotacoes!I3119))</f>
        <v>2-3 STEP HESITANT RIGHT</v>
      </c>
      <c r="N3119" t="str">
        <f>IF(OR(L3119="ATTACK",L3119="FINTA"),UPPER(anotacoes!I3119),"")</f>
        <v/>
      </c>
      <c r="O3119" s="6" t="str">
        <f>IF(anotacoes!N3119=0,"",anotacoes!N3119)</f>
        <v/>
      </c>
      <c r="P3119" t="str">
        <f>IF(anotacoes!M3119=0,"",UPPER(anotacoes!M3119))</f>
        <v/>
      </c>
      <c r="Q3119" t="str">
        <f t="shared" si="97"/>
        <v>INSERT INTO CONVERSAO_LUTA_ACAO (cd_conversao, id_luta, sequencia, momento_inicio, momento_fim, quem_faz, quem_sofre, acao_tipo, acao, tecnica, direcao, pontuacao) VALUES (1, 47, 50, TRIM(' 00:05:51,306'), TRIM(' 00:05:55,823'), 'GUILHEIRO', 'MAMMADLI', 'DISPLACEMENT', '2-3 STEP HESITANT RIGHT', NULL, NULL, NULL)</v>
      </c>
      <c r="R3119" t="s">
        <v>10327</v>
      </c>
    </row>
    <row r="3120" spans="1:18" hidden="1" x14ac:dyDescent="0.25">
      <c r="A3120" s="7">
        <f>anotacoes!D3120</f>
        <v>40559</v>
      </c>
      <c r="B3120" t="str">
        <f>anotacoes!C3120</f>
        <v>WORLD MASTERS BAKU 2011</v>
      </c>
      <c r="C3120" t="str">
        <f>anotacoes!E3120</f>
        <v>GUILHEIRO</v>
      </c>
      <c r="D3120" t="str">
        <f>anotacoes!F3120</f>
        <v>MAMMADLI</v>
      </c>
      <c r="E3120" t="s">
        <v>10325</v>
      </c>
      <c r="F3120">
        <f>anotacoes!A3120</f>
        <v>47</v>
      </c>
      <c r="G3120">
        <f>anotacoes!B3120</f>
        <v>51</v>
      </c>
      <c r="H3120" t="str">
        <f>anotacoes!K3120</f>
        <v xml:space="preserve"> 00:05:55,823</v>
      </c>
      <c r="I3120" t="str">
        <f>anotacoes!L3120</f>
        <v xml:space="preserve"> 00:05:56,984</v>
      </c>
      <c r="J3120" t="str">
        <f>IF(L3120="PAUSE",E3120,IF(anotacoes!G3124=conversao_anotacoes!C3120,conversao_anotacoes!C3120,conversao_anotacoes!D3120))</f>
        <v>GUILHEIRO</v>
      </c>
      <c r="K3120" t="str">
        <f t="shared" si="96"/>
        <v>MAMMADLI</v>
      </c>
      <c r="L3120" t="str">
        <f>UPPER(anotacoes!H3120)</f>
        <v>GRIP TIME</v>
      </c>
      <c r="M3120" t="str">
        <f>IF(OR(L3120="ATTACK",L3120="FINTA"),"&lt;TECNICA&gt;",UPPER(anotacoes!I3120))</f>
        <v>LEFT BACK RIGHT SLEEVE</v>
      </c>
      <c r="N3120" t="str">
        <f>IF(OR(L3120="ATTACK",L3120="FINTA"),UPPER(anotacoes!I3120),"")</f>
        <v/>
      </c>
      <c r="O3120" s="6" t="str">
        <f>IF(anotacoes!N3120=0,"",anotacoes!N3120)</f>
        <v/>
      </c>
      <c r="P3120" t="str">
        <f>IF(anotacoes!M3120=0,"",UPPER(anotacoes!M3120))</f>
        <v/>
      </c>
      <c r="Q3120" t="str">
        <f t="shared" si="97"/>
        <v>INSERT INTO CONVERSAO_LUTA_ACAO (cd_conversao, id_luta, sequencia, momento_inicio, momento_fim, quem_faz, quem_sofre, acao_tipo, acao, tecnica, direcao, pontuacao) VALUES (1, 47, 51, TRIM(' 00:05:55,823'), TRIM(' 00:05:56,984'), 'GUILHEIRO', 'MAMMADLI', 'GRIP TIME', 'LEFT BACK RIGHT SLEEVE', NULL, NULL, NULL)</v>
      </c>
      <c r="R3120" t="s">
        <v>10327</v>
      </c>
    </row>
    <row r="3121" spans="1:18" hidden="1" x14ac:dyDescent="0.25">
      <c r="A3121" s="7">
        <f>anotacoes!D3121</f>
        <v>40559</v>
      </c>
      <c r="B3121" t="str">
        <f>anotacoes!C3121</f>
        <v>WORLD MASTERS BAKU 2011</v>
      </c>
      <c r="C3121" t="str">
        <f>anotacoes!E3121</f>
        <v>GUILHEIRO</v>
      </c>
      <c r="D3121" t="str">
        <f>anotacoes!F3121</f>
        <v>MAMMADLI</v>
      </c>
      <c r="E3121" t="s">
        <v>10325</v>
      </c>
      <c r="F3121">
        <f>anotacoes!A3121</f>
        <v>47</v>
      </c>
      <c r="G3121">
        <f>anotacoes!B3121</f>
        <v>52</v>
      </c>
      <c r="H3121" t="str">
        <f>anotacoes!K3121</f>
        <v xml:space="preserve"> 00:05:56,984</v>
      </c>
      <c r="I3121" t="str">
        <f>anotacoes!L3121</f>
        <v xml:space="preserve"> 00:05:57,459</v>
      </c>
      <c r="J3121" t="str">
        <f>IF(L3121="PAUSE",E3121,IF(anotacoes!G3125=conversao_anotacoes!C3121,conversao_anotacoes!C3121,conversao_anotacoes!D3121))</f>
        <v>GUILHEIRO</v>
      </c>
      <c r="K3121" t="str">
        <f t="shared" si="96"/>
        <v>MAMMADLI</v>
      </c>
      <c r="L3121" t="str">
        <f>UPPER(anotacoes!H3121)</f>
        <v>ATTACK</v>
      </c>
      <c r="M3121" t="str">
        <f>IF(OR(L3121="ATTACK",L3121="FINTA"),"&lt;TECNICA&gt;",UPPER(anotacoes!I3121))</f>
        <v>&lt;TECNICA&gt;</v>
      </c>
      <c r="N3121" t="str">
        <f>IF(OR(L3121="ATTACK",L3121="FINTA"),UPPER(anotacoes!I3121),"")</f>
        <v>UCHIMATA</v>
      </c>
      <c r="O3121" s="6">
        <f>IF(anotacoes!N3121=0,"",anotacoes!N3121)</f>
        <v>6</v>
      </c>
      <c r="P3121" t="str">
        <f>IF(anotacoes!M3121=0,"",UPPER(anotacoes!M3121))</f>
        <v/>
      </c>
      <c r="Q3121" t="str">
        <f t="shared" si="97"/>
        <v>INSERT INTO CONVERSAO_LUTA_ACAO (cd_conversao, id_luta, sequencia, momento_inicio, momento_fim, quem_faz, quem_sofre, acao_tipo, acao, tecnica, direcao, pontuacao) VALUES (1, 47, 52, TRIM(' 00:05:56,984'), TRIM(' 00:05:57,459'), 'GUILHEIRO', 'MAMMADLI', 'ATTACK', '&lt;TECNICA&gt;', 'UCHIMATA', 6, NULL)</v>
      </c>
      <c r="R3121" t="s">
        <v>10327</v>
      </c>
    </row>
    <row r="3122" spans="1:18" hidden="1" x14ac:dyDescent="0.25">
      <c r="A3122" s="7">
        <f>anotacoes!D3122</f>
        <v>40559</v>
      </c>
      <c r="B3122" t="str">
        <f>anotacoes!C3122</f>
        <v>WORLD MASTERS BAKU 2011</v>
      </c>
      <c r="C3122" t="str">
        <f>anotacoes!E3122</f>
        <v>GUILHEIRO</v>
      </c>
      <c r="D3122" t="str">
        <f>anotacoes!F3122</f>
        <v>MAMMADLI</v>
      </c>
      <c r="E3122" t="s">
        <v>10325</v>
      </c>
      <c r="F3122">
        <f>anotacoes!A3122</f>
        <v>47</v>
      </c>
      <c r="G3122">
        <f>anotacoes!B3122</f>
        <v>53</v>
      </c>
      <c r="H3122" t="str">
        <f>anotacoes!K3122</f>
        <v xml:space="preserve"> 00:05:57,459</v>
      </c>
      <c r="I3122" t="str">
        <f>anotacoes!L3122</f>
        <v xml:space="preserve"> 00:05:59,215</v>
      </c>
      <c r="J3122" t="str">
        <f>IF(L3122="PAUSE",E3122,IF(anotacoes!G3126=conversao_anotacoes!C3122,conversao_anotacoes!C3122,conversao_anotacoes!D3122))</f>
        <v>GUILHEIRO</v>
      </c>
      <c r="K3122" t="str">
        <f t="shared" si="96"/>
        <v>MAMMADLI</v>
      </c>
      <c r="L3122" t="str">
        <f>UPPER(anotacoes!H3122)</f>
        <v>GRIP TIME</v>
      </c>
      <c r="M3122" t="str">
        <f>IF(OR(L3122="ATTACK",L3122="FINTA"),"&lt;TECNICA&gt;",UPPER(anotacoes!I3122))</f>
        <v>LEFT BACK RIGHT SLEEVE</v>
      </c>
      <c r="N3122" t="str">
        <f>IF(OR(L3122="ATTACK",L3122="FINTA"),UPPER(anotacoes!I3122),"")</f>
        <v/>
      </c>
      <c r="O3122" s="6" t="str">
        <f>IF(anotacoes!N3122=0,"",anotacoes!N3122)</f>
        <v/>
      </c>
      <c r="P3122" t="str">
        <f>IF(anotacoes!M3122=0,"",UPPER(anotacoes!M3122))</f>
        <v/>
      </c>
      <c r="Q3122" t="str">
        <f t="shared" si="97"/>
        <v>INSERT INTO CONVERSAO_LUTA_ACAO (cd_conversao, id_luta, sequencia, momento_inicio, momento_fim, quem_faz, quem_sofre, acao_tipo, acao, tecnica, direcao, pontuacao) VALUES (1, 47, 53, TRIM(' 00:05:57,459'), TRIM(' 00:05:59,215'), 'GUILHEIRO', 'MAMMADLI', 'GRIP TIME', 'LEFT BACK RIGHT SLEEVE', NULL, NULL, NULL)</v>
      </c>
      <c r="R3122" t="s">
        <v>10327</v>
      </c>
    </row>
    <row r="3123" spans="1:18" hidden="1" x14ac:dyDescent="0.25">
      <c r="A3123" s="7">
        <f>anotacoes!D3123</f>
        <v>40887</v>
      </c>
      <c r="B3123" t="str">
        <f>anotacoes!C3123</f>
        <v>GRAND SLAM TOKYO 2011</v>
      </c>
      <c r="C3123" t="str">
        <f>anotacoes!E3123</f>
        <v>GUILHEIRO</v>
      </c>
      <c r="D3123" t="str">
        <f>anotacoes!F3123</f>
        <v>LUCENTI</v>
      </c>
      <c r="E3123" t="s">
        <v>10325</v>
      </c>
      <c r="F3123">
        <f>anotacoes!A3123</f>
        <v>48</v>
      </c>
      <c r="G3123">
        <f>anotacoes!B3123</f>
        <v>1</v>
      </c>
      <c r="H3123" t="str">
        <f>anotacoes!K3123</f>
        <v xml:space="preserve"> 00:00:13,513</v>
      </c>
      <c r="I3123" t="str">
        <f>anotacoes!L3123</f>
        <v xml:space="preserve"> 00:00:17,137</v>
      </c>
      <c r="J3123" t="str">
        <f>IF(L3123="PAUSE",E3123,IF(anotacoes!G3127=conversao_anotacoes!C3123,conversao_anotacoes!C3123,conversao_anotacoes!D3123))</f>
        <v>GUILHEIRO</v>
      </c>
      <c r="K3123" t="str">
        <f t="shared" si="96"/>
        <v>LUCENTI</v>
      </c>
      <c r="L3123" t="str">
        <f>UPPER(anotacoes!H3123)</f>
        <v>DISPLACEMENT</v>
      </c>
      <c r="M3123" t="str">
        <f>IF(OR(L3123="ATTACK",L3123="FINTA"),"&lt;TECNICA&gt;",UPPER(anotacoes!I3123))</f>
        <v>CIRCULAR LEFT</v>
      </c>
      <c r="N3123" t="str">
        <f>IF(OR(L3123="ATTACK",L3123="FINTA"),UPPER(anotacoes!I3123),"")</f>
        <v/>
      </c>
      <c r="O3123" s="6" t="str">
        <f>IF(anotacoes!N3123=0,"",anotacoes!N3123)</f>
        <v/>
      </c>
      <c r="P3123" t="str">
        <f>IF(anotacoes!M3123=0,"",UPPER(anotacoes!M3123))</f>
        <v/>
      </c>
      <c r="Q3123" t="str">
        <f t="shared" si="97"/>
        <v>INSERT INTO CONVERSAO_LUTA_ACAO (cd_conversao, id_luta, sequencia, momento_inicio, momento_fim, quem_faz, quem_sofre, acao_tipo, acao, tecnica, direcao, pontuacao) VALUES (1, 48, 1, TRIM(' 00:00:13,513'), TRIM(' 00:00:17,137'), 'GUILHEIRO', 'LUCENTI', 'DISPLACEMENT', 'CIRCULAR LEFT', NULL, NULL, NULL)</v>
      </c>
      <c r="R3123" t="s">
        <v>10327</v>
      </c>
    </row>
    <row r="3124" spans="1:18" hidden="1" x14ac:dyDescent="0.25">
      <c r="A3124" s="7">
        <f>anotacoes!D3124</f>
        <v>40887</v>
      </c>
      <c r="B3124" t="str">
        <f>anotacoes!C3124</f>
        <v>GRAND SLAM TOKYO 2011</v>
      </c>
      <c r="C3124" t="str">
        <f>anotacoes!E3124</f>
        <v>GUILHEIRO</v>
      </c>
      <c r="D3124" t="str">
        <f>anotacoes!F3124</f>
        <v>LUCENTI</v>
      </c>
      <c r="E3124" t="s">
        <v>10325</v>
      </c>
      <c r="F3124">
        <f>anotacoes!A3124</f>
        <v>48</v>
      </c>
      <c r="G3124">
        <f>anotacoes!B3124</f>
        <v>2</v>
      </c>
      <c r="H3124" t="str">
        <f>anotacoes!K3124</f>
        <v xml:space="preserve"> 00:00:17,137</v>
      </c>
      <c r="I3124" t="str">
        <f>anotacoes!L3124</f>
        <v xml:space="preserve"> 00:00:18,868</v>
      </c>
      <c r="J3124" t="str">
        <f>IF(L3124="PAUSE",E3124,IF(anotacoes!G3128=conversao_anotacoes!C3124,conversao_anotacoes!C3124,conversao_anotacoes!D3124))</f>
        <v>GUILHEIRO</v>
      </c>
      <c r="K3124" t="str">
        <f t="shared" si="96"/>
        <v>LUCENTI</v>
      </c>
      <c r="L3124" t="str">
        <f>UPPER(anotacoes!H3124)</f>
        <v>DISPLACEMENT</v>
      </c>
      <c r="M3124" t="str">
        <f>IF(OR(L3124="ATTACK",L3124="FINTA"),"&lt;TECNICA&gt;",UPPER(anotacoes!I3124))</f>
        <v>2-3 STEP HESITANT LEFT</v>
      </c>
      <c r="N3124" t="str">
        <f>IF(OR(L3124="ATTACK",L3124="FINTA"),UPPER(anotacoes!I3124),"")</f>
        <v/>
      </c>
      <c r="O3124" s="6" t="str">
        <f>IF(anotacoes!N3124=0,"",anotacoes!N3124)</f>
        <v/>
      </c>
      <c r="P3124" t="str">
        <f>IF(anotacoes!M3124=0,"",UPPER(anotacoes!M3124))</f>
        <v/>
      </c>
      <c r="Q3124" t="str">
        <f t="shared" si="97"/>
        <v>INSERT INTO CONVERSAO_LUTA_ACAO (cd_conversao, id_luta, sequencia, momento_inicio, momento_fim, quem_faz, quem_sofre, acao_tipo, acao, tecnica, direcao, pontuacao) VALUES (1, 48, 2, TRIM(' 00:00:17,137'), TRIM(' 00:00:18,868'), 'GUILHEIRO', 'LUCENTI', 'DISPLACEMENT', '2-3 STEP HESITANT LEFT', NULL, NULL, NULL)</v>
      </c>
      <c r="R3124" t="s">
        <v>10327</v>
      </c>
    </row>
    <row r="3125" spans="1:18" hidden="1" x14ac:dyDescent="0.25">
      <c r="A3125" s="7">
        <f>anotacoes!D3125</f>
        <v>40887</v>
      </c>
      <c r="B3125" t="str">
        <f>anotacoes!C3125</f>
        <v>GRAND SLAM TOKYO 2011</v>
      </c>
      <c r="C3125" t="str">
        <f>anotacoes!E3125</f>
        <v>GUILHEIRO</v>
      </c>
      <c r="D3125" t="str">
        <f>anotacoes!F3125</f>
        <v>LUCENTI</v>
      </c>
      <c r="E3125" t="s">
        <v>10325</v>
      </c>
      <c r="F3125">
        <f>anotacoes!A3125</f>
        <v>48</v>
      </c>
      <c r="G3125">
        <f>anotacoes!B3125</f>
        <v>3</v>
      </c>
      <c r="H3125" t="str">
        <f>anotacoes!K3125</f>
        <v xml:space="preserve"> 00:00:18,868</v>
      </c>
      <c r="I3125" t="str">
        <f>anotacoes!L3125</f>
        <v xml:space="preserve"> 00:00:21,493</v>
      </c>
      <c r="J3125" t="str">
        <f>IF(L3125="PAUSE",E3125,IF(anotacoes!G3129=conversao_anotacoes!C3125,conversao_anotacoes!C3125,conversao_anotacoes!D3125))</f>
        <v>GUILHEIRO</v>
      </c>
      <c r="K3125" t="str">
        <f t="shared" si="96"/>
        <v>LUCENTI</v>
      </c>
      <c r="L3125" t="str">
        <f>UPPER(anotacoes!H3125)</f>
        <v>GRIP TIME</v>
      </c>
      <c r="M3125" t="str">
        <f>IF(OR(L3125="ATTACK",L3125="FINTA"),"&lt;TECNICA&gt;",UPPER(anotacoes!I3125))</f>
        <v>RIGHT SLEEVE</v>
      </c>
      <c r="N3125" t="str">
        <f>IF(OR(L3125="ATTACK",L3125="FINTA"),UPPER(anotacoes!I3125),"")</f>
        <v/>
      </c>
      <c r="O3125" s="6" t="str">
        <f>IF(anotacoes!N3125=0,"",anotacoes!N3125)</f>
        <v/>
      </c>
      <c r="P3125" t="str">
        <f>IF(anotacoes!M3125=0,"",UPPER(anotacoes!M3125))</f>
        <v/>
      </c>
      <c r="Q3125" t="str">
        <f t="shared" si="97"/>
        <v>INSERT INTO CONVERSAO_LUTA_ACAO (cd_conversao, id_luta, sequencia, momento_inicio, momento_fim, quem_faz, quem_sofre, acao_tipo, acao, tecnica, direcao, pontuacao) VALUES (1, 48, 3, TRIM(' 00:00:18,868'), TRIM(' 00:00:21,493'), 'GUILHEIRO', 'LUCENTI', 'GRIP TIME', 'RIGHT SLEEVE', NULL, NULL, NULL)</v>
      </c>
      <c r="R3125" t="s">
        <v>10327</v>
      </c>
    </row>
    <row r="3126" spans="1:18" hidden="1" x14ac:dyDescent="0.25">
      <c r="A3126" s="7">
        <f>anotacoes!D3126</f>
        <v>40887</v>
      </c>
      <c r="B3126" t="str">
        <f>anotacoes!C3126</f>
        <v>GRAND SLAM TOKYO 2011</v>
      </c>
      <c r="C3126" t="str">
        <f>anotacoes!E3126</f>
        <v>GUILHEIRO</v>
      </c>
      <c r="D3126" t="str">
        <f>anotacoes!F3126</f>
        <v>LUCENTI</v>
      </c>
      <c r="E3126" t="s">
        <v>10325</v>
      </c>
      <c r="F3126">
        <f>anotacoes!A3126</f>
        <v>48</v>
      </c>
      <c r="G3126">
        <f>anotacoes!B3126</f>
        <v>4</v>
      </c>
      <c r="H3126" t="str">
        <f>anotacoes!K3126</f>
        <v xml:space="preserve"> 00:00:21,493</v>
      </c>
      <c r="I3126" t="str">
        <f>anotacoes!L3126</f>
        <v xml:space="preserve"> 00:00:21,493</v>
      </c>
      <c r="J3126" t="str">
        <f>IF(L3126="PAUSE",E3126,IF(anotacoes!G3130=conversao_anotacoes!C3126,conversao_anotacoes!C3126,conversao_anotacoes!D3126))</f>
        <v>GUILHEIRO</v>
      </c>
      <c r="K3126" t="str">
        <f t="shared" si="96"/>
        <v>LUCENTI</v>
      </c>
      <c r="L3126" t="str">
        <f>UPPER(anotacoes!H3126)</f>
        <v>DEFENSE</v>
      </c>
      <c r="M3126" t="str">
        <f>IF(OR(L3126="ATTACK",L3126="FINTA"),"&lt;TECNICA&gt;",UPPER(anotacoes!I3126))</f>
        <v>USING BODY MASS</v>
      </c>
      <c r="N3126" t="str">
        <f>IF(OR(L3126="ATTACK",L3126="FINTA"),UPPER(anotacoes!I3126),"")</f>
        <v/>
      </c>
      <c r="O3126" s="6" t="str">
        <f>IF(anotacoes!N3126=0,"",anotacoes!N3126)</f>
        <v/>
      </c>
      <c r="P3126" t="str">
        <f>IF(anotacoes!M3126=0,"",UPPER(anotacoes!M3126))</f>
        <v/>
      </c>
      <c r="Q3126" t="str">
        <f t="shared" si="97"/>
        <v>INSERT INTO CONVERSAO_LUTA_ACAO (cd_conversao, id_luta, sequencia, momento_inicio, momento_fim, quem_faz, quem_sofre, acao_tipo, acao, tecnica, direcao, pontuacao) VALUES (1, 48, 4, TRIM(' 00:00:21,493'), TRIM(' 00:00:21,493'), 'GUILHEIRO', 'LUCENTI', 'DEFENSE', 'USING BODY MASS', NULL, NULL, NULL)</v>
      </c>
      <c r="R3126" t="s">
        <v>10327</v>
      </c>
    </row>
    <row r="3127" spans="1:18" hidden="1" x14ac:dyDescent="0.25">
      <c r="A3127" s="7">
        <f>anotacoes!D3127</f>
        <v>40887</v>
      </c>
      <c r="B3127" t="str">
        <f>anotacoes!C3127</f>
        <v>GRAND SLAM TOKYO 2011</v>
      </c>
      <c r="C3127" t="str">
        <f>anotacoes!E3127</f>
        <v>GUILHEIRO</v>
      </c>
      <c r="D3127" t="str">
        <f>anotacoes!F3127</f>
        <v>LUCENTI</v>
      </c>
      <c r="E3127" t="s">
        <v>10325</v>
      </c>
      <c r="F3127">
        <f>anotacoes!A3127</f>
        <v>48</v>
      </c>
      <c r="G3127">
        <f>anotacoes!B3127</f>
        <v>5</v>
      </c>
      <c r="H3127" t="str">
        <f>anotacoes!K3127</f>
        <v xml:space="preserve"> 00:00:21,493</v>
      </c>
      <c r="I3127" t="str">
        <f>anotacoes!L3127</f>
        <v xml:space="preserve"> 00:00:26,826</v>
      </c>
      <c r="J3127" t="str">
        <f>IF(L3127="PAUSE",E3127,IF(anotacoes!G3131=conversao_anotacoes!C3127,conversao_anotacoes!C3127,conversao_anotacoes!D3127))</f>
        <v>GUILHEIRO</v>
      </c>
      <c r="K3127" t="str">
        <f t="shared" si="96"/>
        <v>LUCENTI</v>
      </c>
      <c r="L3127" t="str">
        <f>UPPER(anotacoes!H3127)</f>
        <v>GROUNDWORK COMBAT</v>
      </c>
      <c r="M3127" t="str">
        <f>IF(OR(L3127="ATTACK",L3127="FINTA"),"&lt;TECNICA&gt;",UPPER(anotacoes!I3127))</f>
        <v>DEFENSIVE POSITION</v>
      </c>
      <c r="N3127" t="str">
        <f>IF(OR(L3127="ATTACK",L3127="FINTA"),UPPER(anotacoes!I3127),"")</f>
        <v/>
      </c>
      <c r="O3127" s="6" t="str">
        <f>IF(anotacoes!N3127=0,"",anotacoes!N3127)</f>
        <v/>
      </c>
      <c r="P3127" t="str">
        <f>IF(anotacoes!M3127=0,"",UPPER(anotacoes!M3127))</f>
        <v/>
      </c>
      <c r="Q3127" t="str">
        <f t="shared" si="97"/>
        <v>INSERT INTO CONVERSAO_LUTA_ACAO (cd_conversao, id_luta, sequencia, momento_inicio, momento_fim, quem_faz, quem_sofre, acao_tipo, acao, tecnica, direcao, pontuacao) VALUES (1, 48, 5, TRIM(' 00:00:21,493'), TRIM(' 00:00:26,826'), 'GUILHEIRO', 'LUCENTI', 'GROUNDWORK COMBAT', 'DEFENSIVE POSITION', NULL, NULL, NULL)</v>
      </c>
      <c r="R3127" t="s">
        <v>10327</v>
      </c>
    </row>
    <row r="3128" spans="1:18" hidden="1" x14ac:dyDescent="0.25">
      <c r="A3128" s="7">
        <f>anotacoes!D3128</f>
        <v>40887</v>
      </c>
      <c r="B3128" t="str">
        <f>anotacoes!C3128</f>
        <v>GRAND SLAM TOKYO 2011</v>
      </c>
      <c r="C3128" t="str">
        <f>anotacoes!E3128</f>
        <v>GUILHEIRO</v>
      </c>
      <c r="D3128" t="str">
        <f>anotacoes!F3128</f>
        <v>LUCENTI</v>
      </c>
      <c r="E3128" t="s">
        <v>10325</v>
      </c>
      <c r="F3128">
        <f>anotacoes!A3128</f>
        <v>48</v>
      </c>
      <c r="G3128">
        <f>anotacoes!B3128</f>
        <v>6</v>
      </c>
      <c r="H3128" t="str">
        <f>anotacoes!K3128</f>
        <v xml:space="preserve"> 00:00:27,048</v>
      </c>
      <c r="I3128" t="str">
        <f>anotacoes!L3128</f>
        <v xml:space="preserve"> 00:00:31,068</v>
      </c>
      <c r="J3128" t="str">
        <f>IF(L3128="PAUSE",E3128,IF(anotacoes!G3132=conversao_anotacoes!C3128,conversao_anotacoes!C3128,conversao_anotacoes!D3128))</f>
        <v>&lt;ARBITRO_DESCONHECIDO&gt;</v>
      </c>
      <c r="K3128" t="str">
        <f t="shared" si="96"/>
        <v/>
      </c>
      <c r="L3128" t="str">
        <f>UPPER(anotacoes!H3128)</f>
        <v>PAUSE</v>
      </c>
      <c r="M3128" t="str">
        <f>IF(OR(L3128="ATTACK",L3128="FINTA"),"&lt;TECNICA&gt;",UPPER(anotacoes!I3128))</f>
        <v>&lt;NAO_CLASSIFICADO&gt;</v>
      </c>
      <c r="N3128" t="str">
        <f>IF(OR(L3128="ATTACK",L3128="FINTA"),UPPER(anotacoes!I3128),"")</f>
        <v/>
      </c>
      <c r="O3128" s="6" t="str">
        <f>IF(anotacoes!N3128=0,"",anotacoes!N3128)</f>
        <v/>
      </c>
      <c r="P3128" t="str">
        <f>IF(anotacoes!M3128=0,"",UPPER(anotacoes!M3128))</f>
        <v/>
      </c>
      <c r="Q3128" t="str">
        <f t="shared" si="97"/>
        <v>INSERT INTO CONVERSAO_LUTA_ACAO (cd_conversao, id_luta, sequencia, momento_inicio, momento_fim, quem_faz, quem_sofre, acao_tipo, acao, tecnica, direcao, pontuacao) VALUES (1, 48, 6, TRIM(' 00:00:27,048'), TRIM(' 00:00:31,068'), '&lt;ARBITRO_DESCONHECIDO&gt;', '', 'PAUSE', '&lt;NAO_CLASSIFICADO&gt;', NULL, NULL, NULL)</v>
      </c>
      <c r="R3128" t="s">
        <v>10327</v>
      </c>
    </row>
    <row r="3129" spans="1:18" hidden="1" x14ac:dyDescent="0.25">
      <c r="A3129" s="7">
        <f>anotacoes!D3129</f>
        <v>40887</v>
      </c>
      <c r="B3129" t="str">
        <f>anotacoes!C3129</f>
        <v>GRAND SLAM TOKYO 2011</v>
      </c>
      <c r="C3129" t="str">
        <f>anotacoes!E3129</f>
        <v>GUILHEIRO</v>
      </c>
      <c r="D3129" t="str">
        <f>anotacoes!F3129</f>
        <v>LUCENTI</v>
      </c>
      <c r="E3129" t="s">
        <v>10325</v>
      </c>
      <c r="F3129">
        <f>anotacoes!A3129</f>
        <v>48</v>
      </c>
      <c r="G3129">
        <f>anotacoes!B3129</f>
        <v>7</v>
      </c>
      <c r="H3129" t="str">
        <f>anotacoes!K3129</f>
        <v xml:space="preserve"> 00:00:31,241</v>
      </c>
      <c r="I3129" t="str">
        <f>anotacoes!L3129</f>
        <v xml:space="preserve"> 00:00:37,588</v>
      </c>
      <c r="J3129" t="str">
        <f>IF(L3129="PAUSE",E3129,IF(anotacoes!G3133=conversao_anotacoes!C3129,conversao_anotacoes!C3129,conversao_anotacoes!D3129))</f>
        <v>GUILHEIRO</v>
      </c>
      <c r="K3129" t="str">
        <f t="shared" si="96"/>
        <v>LUCENTI</v>
      </c>
      <c r="L3129" t="str">
        <f>UPPER(anotacoes!H3129)</f>
        <v>DISPLACEMENT</v>
      </c>
      <c r="M3129" t="str">
        <f>IF(OR(L3129="ATTACK",L3129="FINTA"),"&lt;TECNICA&gt;",UPPER(anotacoes!I3129))</f>
        <v>2-3 STEP HESITANT RIGHT</v>
      </c>
      <c r="N3129" t="str">
        <f>IF(OR(L3129="ATTACK",L3129="FINTA"),UPPER(anotacoes!I3129),"")</f>
        <v/>
      </c>
      <c r="O3129" s="6" t="str">
        <f>IF(anotacoes!N3129=0,"",anotacoes!N3129)</f>
        <v/>
      </c>
      <c r="P3129" t="str">
        <f>IF(anotacoes!M3129=0,"",UPPER(anotacoes!M3129))</f>
        <v/>
      </c>
      <c r="Q3129" t="str">
        <f t="shared" si="97"/>
        <v>INSERT INTO CONVERSAO_LUTA_ACAO (cd_conversao, id_luta, sequencia, momento_inicio, momento_fim, quem_faz, quem_sofre, acao_tipo, acao, tecnica, direcao, pontuacao) VALUES (1, 48, 7, TRIM(' 00:00:31,241'), TRIM(' 00:00:37,588'), 'GUILHEIRO', 'LUCENTI', 'DISPLACEMENT', '2-3 STEP HESITANT RIGHT', NULL, NULL, NULL)</v>
      </c>
      <c r="R3129" t="s">
        <v>10327</v>
      </c>
    </row>
    <row r="3130" spans="1:18" hidden="1" x14ac:dyDescent="0.25">
      <c r="A3130" s="7">
        <f>anotacoes!D3130</f>
        <v>40887</v>
      </c>
      <c r="B3130" t="str">
        <f>anotacoes!C3130</f>
        <v>GRAND SLAM TOKYO 2011</v>
      </c>
      <c r="C3130" t="str">
        <f>anotacoes!E3130</f>
        <v>GUILHEIRO</v>
      </c>
      <c r="D3130" t="str">
        <f>anotacoes!F3130</f>
        <v>LUCENTI</v>
      </c>
      <c r="E3130" t="s">
        <v>10325</v>
      </c>
      <c r="F3130">
        <f>anotacoes!A3130</f>
        <v>48</v>
      </c>
      <c r="G3130">
        <f>anotacoes!B3130</f>
        <v>8</v>
      </c>
      <c r="H3130" t="str">
        <f>anotacoes!K3130</f>
        <v xml:space="preserve"> 00:00:37,588</v>
      </c>
      <c r="I3130" t="str">
        <f>anotacoes!L3130</f>
        <v xml:space="preserve"> 00:00:40,383</v>
      </c>
      <c r="J3130" t="str">
        <f>IF(L3130="PAUSE",E3130,IF(anotacoes!G3134=conversao_anotacoes!C3130,conversao_anotacoes!C3130,conversao_anotacoes!D3130))</f>
        <v>GUILHEIRO</v>
      </c>
      <c r="K3130" t="str">
        <f t="shared" si="96"/>
        <v>LUCENTI</v>
      </c>
      <c r="L3130" t="str">
        <f>UPPER(anotacoes!H3130)</f>
        <v>DISPLACEMENT</v>
      </c>
      <c r="M3130" t="str">
        <f>IF(OR(L3130="ATTACK",L3130="FINTA"),"&lt;TECNICA&gt;",UPPER(anotacoes!I3130))</f>
        <v>TRY TO GRIP WITH CONTACT</v>
      </c>
      <c r="N3130" t="str">
        <f>IF(OR(L3130="ATTACK",L3130="FINTA"),UPPER(anotacoes!I3130),"")</f>
        <v/>
      </c>
      <c r="O3130" s="6" t="str">
        <f>IF(anotacoes!N3130=0,"",anotacoes!N3130)</f>
        <v/>
      </c>
      <c r="P3130" t="str">
        <f>IF(anotacoes!M3130=0,"",UPPER(anotacoes!M3130))</f>
        <v/>
      </c>
      <c r="Q3130" t="str">
        <f t="shared" si="97"/>
        <v>INSERT INTO CONVERSAO_LUTA_ACAO (cd_conversao, id_luta, sequencia, momento_inicio, momento_fim, quem_faz, quem_sofre, acao_tipo, acao, tecnica, direcao, pontuacao) VALUES (1, 48, 8, TRIM(' 00:00:37,588'), TRIM(' 00:00:40,383'), 'GUILHEIRO', 'LUCENTI', 'DISPLACEMENT', 'TRY TO GRIP WITH CONTACT', NULL, NULL, NULL)</v>
      </c>
      <c r="R3130" t="s">
        <v>10327</v>
      </c>
    </row>
    <row r="3131" spans="1:18" hidden="1" x14ac:dyDescent="0.25">
      <c r="A3131" s="7">
        <f>anotacoes!D3131</f>
        <v>40887</v>
      </c>
      <c r="B3131" t="str">
        <f>anotacoes!C3131</f>
        <v>GRAND SLAM TOKYO 2011</v>
      </c>
      <c r="C3131" t="str">
        <f>anotacoes!E3131</f>
        <v>GUILHEIRO</v>
      </c>
      <c r="D3131" t="str">
        <f>anotacoes!F3131</f>
        <v>LUCENTI</v>
      </c>
      <c r="E3131" t="s">
        <v>10325</v>
      </c>
      <c r="F3131">
        <f>anotacoes!A3131</f>
        <v>48</v>
      </c>
      <c r="G3131">
        <f>anotacoes!B3131</f>
        <v>9</v>
      </c>
      <c r="H3131" t="str">
        <f>anotacoes!K3131</f>
        <v xml:space="preserve"> 00:00:40,383</v>
      </c>
      <c r="I3131" t="str">
        <f>anotacoes!L3131</f>
        <v xml:space="preserve"> 00:00:40,888</v>
      </c>
      <c r="J3131" t="str">
        <f>IF(L3131="PAUSE",E3131,IF(anotacoes!G3135=conversao_anotacoes!C3131,conversao_anotacoes!C3131,conversao_anotacoes!D3131))</f>
        <v>GUILHEIRO</v>
      </c>
      <c r="K3131" t="str">
        <f t="shared" si="96"/>
        <v>LUCENTI</v>
      </c>
      <c r="L3131" t="str">
        <f>UPPER(anotacoes!H3131)</f>
        <v>GRIP TIME</v>
      </c>
      <c r="M3131" t="str">
        <f>IF(OR(L3131="ATTACK",L3131="FINTA"),"&lt;TECNICA&gt;",UPPER(anotacoes!I3131))</f>
        <v>LEFT COLLAR</v>
      </c>
      <c r="N3131" t="str">
        <f>IF(OR(L3131="ATTACK",L3131="FINTA"),UPPER(anotacoes!I3131),"")</f>
        <v/>
      </c>
      <c r="O3131" s="6" t="str">
        <f>IF(anotacoes!N3131=0,"",anotacoes!N3131)</f>
        <v/>
      </c>
      <c r="P3131" t="str">
        <f>IF(anotacoes!M3131=0,"",UPPER(anotacoes!M3131))</f>
        <v/>
      </c>
      <c r="Q3131" t="str">
        <f t="shared" si="97"/>
        <v>INSERT INTO CONVERSAO_LUTA_ACAO (cd_conversao, id_luta, sequencia, momento_inicio, momento_fim, quem_faz, quem_sofre, acao_tipo, acao, tecnica, direcao, pontuacao) VALUES (1, 48, 9, TRIM(' 00:00:40,383'), TRIM(' 00:00:40,888'), 'GUILHEIRO', 'LUCENTI', 'GRIP TIME', 'LEFT COLLAR', NULL, NULL, NULL)</v>
      </c>
      <c r="R3131" t="s">
        <v>10327</v>
      </c>
    </row>
    <row r="3132" spans="1:18" hidden="1" x14ac:dyDescent="0.25">
      <c r="A3132" s="7">
        <f>anotacoes!D3132</f>
        <v>40887</v>
      </c>
      <c r="B3132" t="str">
        <f>anotacoes!C3132</f>
        <v>GRAND SLAM TOKYO 2011</v>
      </c>
      <c r="C3132" t="str">
        <f>anotacoes!E3132</f>
        <v>GUILHEIRO</v>
      </c>
      <c r="D3132" t="str">
        <f>anotacoes!F3132</f>
        <v>LUCENTI</v>
      </c>
      <c r="E3132" t="s">
        <v>10325</v>
      </c>
      <c r="F3132">
        <f>anotacoes!A3132</f>
        <v>48</v>
      </c>
      <c r="G3132">
        <f>anotacoes!B3132</f>
        <v>10</v>
      </c>
      <c r="H3132" t="str">
        <f>anotacoes!K3132</f>
        <v xml:space="preserve"> 00:00:40,888</v>
      </c>
      <c r="I3132" t="str">
        <f>anotacoes!L3132</f>
        <v xml:space="preserve"> 00:00:41,660</v>
      </c>
      <c r="J3132" t="str">
        <f>IF(L3132="PAUSE",E3132,IF(anotacoes!G3136=conversao_anotacoes!C3132,conversao_anotacoes!C3132,conversao_anotacoes!D3132))</f>
        <v>GUILHEIRO</v>
      </c>
      <c r="K3132" t="str">
        <f t="shared" si="96"/>
        <v>LUCENTI</v>
      </c>
      <c r="L3132" t="str">
        <f>UPPER(anotacoes!H3132)</f>
        <v>DEFENSE</v>
      </c>
      <c r="M3132" t="str">
        <f>IF(OR(L3132="ATTACK",L3132="FINTA"),"&lt;TECNICA&gt;",UPPER(anotacoes!I3132))</f>
        <v>TAE-SABAKI RIGHT</v>
      </c>
      <c r="N3132" t="str">
        <f>IF(OR(L3132="ATTACK",L3132="FINTA"),UPPER(anotacoes!I3132),"")</f>
        <v/>
      </c>
      <c r="O3132" s="6" t="str">
        <f>IF(anotacoes!N3132=0,"",anotacoes!N3132)</f>
        <v/>
      </c>
      <c r="P3132" t="str">
        <f>IF(anotacoes!M3132=0,"",UPPER(anotacoes!M3132))</f>
        <v/>
      </c>
      <c r="Q3132" t="str">
        <f t="shared" si="97"/>
        <v>INSERT INTO CONVERSAO_LUTA_ACAO (cd_conversao, id_luta, sequencia, momento_inicio, momento_fim, quem_faz, quem_sofre, acao_tipo, acao, tecnica, direcao, pontuacao) VALUES (1, 48, 10, TRIM(' 00:00:40,888'), TRIM(' 00:00:41,660'), 'GUILHEIRO', 'LUCENTI', 'DEFENSE', 'TAE-SABAKI RIGHT', NULL, NULL, NULL)</v>
      </c>
      <c r="R3132" t="s">
        <v>10327</v>
      </c>
    </row>
    <row r="3133" spans="1:18" hidden="1" x14ac:dyDescent="0.25">
      <c r="A3133" s="7">
        <f>anotacoes!D3133</f>
        <v>40887</v>
      </c>
      <c r="B3133" t="str">
        <f>anotacoes!C3133</f>
        <v>GRAND SLAM TOKYO 2011</v>
      </c>
      <c r="C3133" t="str">
        <f>anotacoes!E3133</f>
        <v>GUILHEIRO</v>
      </c>
      <c r="D3133" t="str">
        <f>anotacoes!F3133</f>
        <v>LUCENTI</v>
      </c>
      <c r="E3133" t="s">
        <v>10325</v>
      </c>
      <c r="F3133">
        <f>anotacoes!A3133</f>
        <v>48</v>
      </c>
      <c r="G3133">
        <f>anotacoes!B3133</f>
        <v>11</v>
      </c>
      <c r="H3133" t="str">
        <f>anotacoes!K3133</f>
        <v xml:space="preserve"> 00:00:41,660</v>
      </c>
      <c r="I3133" t="str">
        <f>anotacoes!L3133</f>
        <v xml:space="preserve"> 00:00:45,283</v>
      </c>
      <c r="J3133" t="str">
        <f>IF(L3133="PAUSE",E3133,IF(anotacoes!G3137=conversao_anotacoes!C3133,conversao_anotacoes!C3133,conversao_anotacoes!D3133))</f>
        <v>GUILHEIRO</v>
      </c>
      <c r="K3133" t="str">
        <f t="shared" si="96"/>
        <v>LUCENTI</v>
      </c>
      <c r="L3133" t="str">
        <f>UPPER(anotacoes!H3133)</f>
        <v>GRIP TIME</v>
      </c>
      <c r="M3133" t="str">
        <f>IF(OR(L3133="ATTACK",L3133="FINTA"),"&lt;TECNICA&gt;",UPPER(anotacoes!I3133))</f>
        <v>LEFT COLLAR RIGHT SLEEVE</v>
      </c>
      <c r="N3133" t="str">
        <f>IF(OR(L3133="ATTACK",L3133="FINTA"),UPPER(anotacoes!I3133),"")</f>
        <v/>
      </c>
      <c r="O3133" s="6" t="str">
        <f>IF(anotacoes!N3133=0,"",anotacoes!N3133)</f>
        <v/>
      </c>
      <c r="P3133" t="str">
        <f>IF(anotacoes!M3133=0,"",UPPER(anotacoes!M3133))</f>
        <v/>
      </c>
      <c r="Q3133" t="str">
        <f t="shared" si="97"/>
        <v>INSERT INTO CONVERSAO_LUTA_ACAO (cd_conversao, id_luta, sequencia, momento_inicio, momento_fim, quem_faz, quem_sofre, acao_tipo, acao, tecnica, direcao, pontuacao) VALUES (1, 48, 11, TRIM(' 00:00:41,660'), TRIM(' 00:00:45,283'), 'GUILHEIRO', 'LUCENTI', 'GRIP TIME', 'LEFT COLLAR RIGHT SLEEVE', NULL, NULL, NULL)</v>
      </c>
      <c r="R3133" t="s">
        <v>10327</v>
      </c>
    </row>
    <row r="3134" spans="1:18" hidden="1" x14ac:dyDescent="0.25">
      <c r="A3134" s="7">
        <f>anotacoes!D3134</f>
        <v>40887</v>
      </c>
      <c r="B3134" t="str">
        <f>anotacoes!C3134</f>
        <v>GRAND SLAM TOKYO 2011</v>
      </c>
      <c r="C3134" t="str">
        <f>anotacoes!E3134</f>
        <v>GUILHEIRO</v>
      </c>
      <c r="D3134" t="str">
        <f>anotacoes!F3134</f>
        <v>LUCENTI</v>
      </c>
      <c r="E3134" t="s">
        <v>10325</v>
      </c>
      <c r="F3134">
        <f>anotacoes!A3134</f>
        <v>48</v>
      </c>
      <c r="G3134">
        <f>anotacoes!B3134</f>
        <v>12</v>
      </c>
      <c r="H3134" t="str">
        <f>anotacoes!K3134</f>
        <v xml:space="preserve"> 00:00:45,283</v>
      </c>
      <c r="I3134" t="str">
        <f>anotacoes!L3134</f>
        <v xml:space="preserve"> 00:00:46,000</v>
      </c>
      <c r="J3134" t="str">
        <f>IF(L3134="PAUSE",E3134,IF(anotacoes!G3138=conversao_anotacoes!C3134,conversao_anotacoes!C3134,conversao_anotacoes!D3134))</f>
        <v>GUILHEIRO</v>
      </c>
      <c r="K3134" t="str">
        <f t="shared" si="96"/>
        <v>LUCENTI</v>
      </c>
      <c r="L3134" t="str">
        <f>UPPER(anotacoes!H3134)</f>
        <v>GRIP TIME</v>
      </c>
      <c r="M3134" t="str">
        <f>IF(OR(L3134="ATTACK",L3134="FINTA"),"&lt;TECNICA&gt;",UPPER(anotacoes!I3134))</f>
        <v>RIGHT SLEEVE</v>
      </c>
      <c r="N3134" t="str">
        <f>IF(OR(L3134="ATTACK",L3134="FINTA"),UPPER(anotacoes!I3134),"")</f>
        <v/>
      </c>
      <c r="O3134" s="6" t="str">
        <f>IF(anotacoes!N3134=0,"",anotacoes!N3134)</f>
        <v/>
      </c>
      <c r="P3134" t="str">
        <f>IF(anotacoes!M3134=0,"",UPPER(anotacoes!M3134))</f>
        <v/>
      </c>
      <c r="Q3134" t="str">
        <f t="shared" si="97"/>
        <v>INSERT INTO CONVERSAO_LUTA_ACAO (cd_conversao, id_luta, sequencia, momento_inicio, momento_fim, quem_faz, quem_sofre, acao_tipo, acao, tecnica, direcao, pontuacao) VALUES (1, 48, 12, TRIM(' 00:00:45,283'), TRIM(' 00:00:46,000'), 'GUILHEIRO', 'LUCENTI', 'GRIP TIME', 'RIGHT SLEEVE', NULL, NULL, NULL)</v>
      </c>
      <c r="R3134" t="s">
        <v>10327</v>
      </c>
    </row>
    <row r="3135" spans="1:18" hidden="1" x14ac:dyDescent="0.25">
      <c r="A3135" s="7">
        <f>anotacoes!D3135</f>
        <v>40887</v>
      </c>
      <c r="B3135" t="str">
        <f>anotacoes!C3135</f>
        <v>GRAND SLAM TOKYO 2011</v>
      </c>
      <c r="C3135" t="str">
        <f>anotacoes!E3135</f>
        <v>GUILHEIRO</v>
      </c>
      <c r="D3135" t="str">
        <f>anotacoes!F3135</f>
        <v>LUCENTI</v>
      </c>
      <c r="E3135" t="s">
        <v>10325</v>
      </c>
      <c r="F3135">
        <f>anotacoes!A3135</f>
        <v>48</v>
      </c>
      <c r="G3135">
        <f>anotacoes!B3135</f>
        <v>13</v>
      </c>
      <c r="H3135" t="str">
        <f>anotacoes!K3135</f>
        <v xml:space="preserve"> 00:00:46,000</v>
      </c>
      <c r="I3135" t="str">
        <f>anotacoes!L3135</f>
        <v xml:space="preserve"> 00:00:48,068</v>
      </c>
      <c r="J3135" t="str">
        <f>IF(L3135="PAUSE",E3135,IF(anotacoes!G3139=conversao_anotacoes!C3135,conversao_anotacoes!C3135,conversao_anotacoes!D3135))</f>
        <v>GUILHEIRO</v>
      </c>
      <c r="K3135" t="str">
        <f t="shared" si="96"/>
        <v>LUCENTI</v>
      </c>
      <c r="L3135" t="str">
        <f>UPPER(anotacoes!H3135)</f>
        <v>GRIP TIME</v>
      </c>
      <c r="M3135" t="str">
        <f>IF(OR(L3135="ATTACK",L3135="FINTA"),"&lt;TECNICA&gt;",UPPER(anotacoes!I3135))</f>
        <v>LEFT BACK RIGHT SLEEVE</v>
      </c>
      <c r="N3135" t="str">
        <f>IF(OR(L3135="ATTACK",L3135="FINTA"),UPPER(anotacoes!I3135),"")</f>
        <v/>
      </c>
      <c r="O3135" s="6" t="str">
        <f>IF(anotacoes!N3135=0,"",anotacoes!N3135)</f>
        <v/>
      </c>
      <c r="P3135" t="str">
        <f>IF(anotacoes!M3135=0,"",UPPER(anotacoes!M3135))</f>
        <v/>
      </c>
      <c r="Q3135" t="str">
        <f t="shared" si="97"/>
        <v>INSERT INTO CONVERSAO_LUTA_ACAO (cd_conversao, id_luta, sequencia, momento_inicio, momento_fim, quem_faz, quem_sofre, acao_tipo, acao, tecnica, direcao, pontuacao) VALUES (1, 48, 13, TRIM(' 00:00:46,000'), TRIM(' 00:00:48,068'), 'GUILHEIRO', 'LUCENTI', 'GRIP TIME', 'LEFT BACK RIGHT SLEEVE', NULL, NULL, NULL)</v>
      </c>
      <c r="R3135" t="s">
        <v>10327</v>
      </c>
    </row>
    <row r="3136" spans="1:18" hidden="1" x14ac:dyDescent="0.25">
      <c r="A3136" s="7">
        <f>anotacoes!D3136</f>
        <v>40887</v>
      </c>
      <c r="B3136" t="str">
        <f>anotacoes!C3136</f>
        <v>GRAND SLAM TOKYO 2011</v>
      </c>
      <c r="C3136" t="str">
        <f>anotacoes!E3136</f>
        <v>GUILHEIRO</v>
      </c>
      <c r="D3136" t="str">
        <f>anotacoes!F3136</f>
        <v>LUCENTI</v>
      </c>
      <c r="E3136" t="s">
        <v>10325</v>
      </c>
      <c r="F3136">
        <f>anotacoes!A3136</f>
        <v>48</v>
      </c>
      <c r="G3136">
        <f>anotacoes!B3136</f>
        <v>14</v>
      </c>
      <c r="H3136" t="str">
        <f>anotacoes!K3136</f>
        <v xml:space="preserve"> 00:00:48,246</v>
      </c>
      <c r="I3136" t="str">
        <f>anotacoes!L3136</f>
        <v xml:space="preserve"> 00:00:56,164</v>
      </c>
      <c r="J3136" t="str">
        <f>IF(L3136="PAUSE",E3136,IF(anotacoes!G3140=conversao_anotacoes!C3136,conversao_anotacoes!C3136,conversao_anotacoes!D3136))</f>
        <v>&lt;ARBITRO_DESCONHECIDO&gt;</v>
      </c>
      <c r="K3136" t="str">
        <f t="shared" si="96"/>
        <v/>
      </c>
      <c r="L3136" t="str">
        <f>UPPER(anotacoes!H3136)</f>
        <v>PAUSE</v>
      </c>
      <c r="M3136" t="str">
        <f>IF(OR(L3136="ATTACK",L3136="FINTA"),"&lt;TECNICA&gt;",UPPER(anotacoes!I3136))</f>
        <v>AID</v>
      </c>
      <c r="N3136" t="str">
        <f>IF(OR(L3136="ATTACK",L3136="FINTA"),UPPER(anotacoes!I3136),"")</f>
        <v/>
      </c>
      <c r="O3136" s="6" t="str">
        <f>IF(anotacoes!N3136=0,"",anotacoes!N3136)</f>
        <v/>
      </c>
      <c r="P3136" t="str">
        <f>IF(anotacoes!M3136=0,"",UPPER(anotacoes!M3136))</f>
        <v/>
      </c>
      <c r="Q3136" t="str">
        <f t="shared" si="97"/>
        <v>INSERT INTO CONVERSAO_LUTA_ACAO (cd_conversao, id_luta, sequencia, momento_inicio, momento_fim, quem_faz, quem_sofre, acao_tipo, acao, tecnica, direcao, pontuacao) VALUES (1, 48, 14, TRIM(' 00:00:48,246'), TRIM(' 00:00:56,164'), '&lt;ARBITRO_DESCONHECIDO&gt;', '', 'PAUSE', 'AID', NULL, NULL, NULL)</v>
      </c>
      <c r="R3136" t="s">
        <v>10327</v>
      </c>
    </row>
    <row r="3137" spans="1:18" hidden="1" x14ac:dyDescent="0.25">
      <c r="A3137" s="7">
        <f>anotacoes!D3137</f>
        <v>40887</v>
      </c>
      <c r="B3137" t="str">
        <f>anotacoes!C3137</f>
        <v>GRAND SLAM TOKYO 2011</v>
      </c>
      <c r="C3137" t="str">
        <f>anotacoes!E3137</f>
        <v>GUILHEIRO</v>
      </c>
      <c r="D3137" t="str">
        <f>anotacoes!F3137</f>
        <v>LUCENTI</v>
      </c>
      <c r="E3137" t="s">
        <v>10325</v>
      </c>
      <c r="F3137">
        <f>anotacoes!A3137</f>
        <v>48</v>
      </c>
      <c r="G3137">
        <f>anotacoes!B3137</f>
        <v>15</v>
      </c>
      <c r="H3137" t="str">
        <f>anotacoes!K3137</f>
        <v xml:space="preserve"> 00:00:56,164</v>
      </c>
      <c r="I3137" t="str">
        <f>anotacoes!L3137</f>
        <v xml:space="preserve"> 00:01:40,039</v>
      </c>
      <c r="J3137" t="str">
        <f>IF(L3137="PAUSE",E3137,IF(anotacoes!G3141=conversao_anotacoes!C3137,conversao_anotacoes!C3137,conversao_anotacoes!D3137))</f>
        <v>GUILHEIRO</v>
      </c>
      <c r="K3137" t="str">
        <f t="shared" si="96"/>
        <v>LUCENTI</v>
      </c>
      <c r="L3137" t="str">
        <f>UPPER(anotacoes!H3137)</f>
        <v>DISPLACEMENT</v>
      </c>
      <c r="M3137" t="str">
        <f>IF(OR(L3137="ATTACK",L3137="FINTA"),"&lt;TECNICA&gt;",UPPER(anotacoes!I3137))</f>
        <v>CIRCULAR LEFT</v>
      </c>
      <c r="N3137" t="str">
        <f>IF(OR(L3137="ATTACK",L3137="FINTA"),UPPER(anotacoes!I3137),"")</f>
        <v/>
      </c>
      <c r="O3137" s="6" t="str">
        <f>IF(anotacoes!N3137=0,"",anotacoes!N3137)</f>
        <v/>
      </c>
      <c r="P3137" t="str">
        <f>IF(anotacoes!M3137=0,"",UPPER(anotacoes!M3137))</f>
        <v/>
      </c>
      <c r="Q3137" t="str">
        <f t="shared" si="97"/>
        <v>INSERT INTO CONVERSAO_LUTA_ACAO (cd_conversao, id_luta, sequencia, momento_inicio, momento_fim, quem_faz, quem_sofre, acao_tipo, acao, tecnica, direcao, pontuacao) VALUES (1, 48, 15, TRIM(' 00:00:56,164'), TRIM(' 00:01:40,039'), 'GUILHEIRO', 'LUCENTI', 'DISPLACEMENT', 'CIRCULAR LEFT', NULL, NULL, NULL)</v>
      </c>
      <c r="R3137" t="s">
        <v>10327</v>
      </c>
    </row>
    <row r="3138" spans="1:18" hidden="1" x14ac:dyDescent="0.25">
      <c r="A3138" s="7">
        <f>anotacoes!D3138</f>
        <v>40887</v>
      </c>
      <c r="B3138" t="str">
        <f>anotacoes!C3138</f>
        <v>GRAND SLAM TOKYO 2011</v>
      </c>
      <c r="C3138" t="str">
        <f>anotacoes!E3138</f>
        <v>GUILHEIRO</v>
      </c>
      <c r="D3138" t="str">
        <f>anotacoes!F3138</f>
        <v>LUCENTI</v>
      </c>
      <c r="E3138" t="s">
        <v>10325</v>
      </c>
      <c r="F3138">
        <f>anotacoes!A3138</f>
        <v>48</v>
      </c>
      <c r="G3138">
        <f>anotacoes!B3138</f>
        <v>16</v>
      </c>
      <c r="H3138" t="str">
        <f>anotacoes!K3138</f>
        <v xml:space="preserve"> 00:01:40,039</v>
      </c>
      <c r="I3138" t="str">
        <f>anotacoes!L3138</f>
        <v xml:space="preserve"> 00:01:40,393</v>
      </c>
      <c r="J3138" t="str">
        <f>IF(L3138="PAUSE",E3138,IF(anotacoes!G3142=conversao_anotacoes!C3138,conversao_anotacoes!C3138,conversao_anotacoes!D3138))</f>
        <v>GUILHEIRO</v>
      </c>
      <c r="K3138" t="str">
        <f t="shared" si="96"/>
        <v>LUCENTI</v>
      </c>
      <c r="L3138" t="str">
        <f>UPPER(anotacoes!H3138)</f>
        <v>DISPLACEMENT</v>
      </c>
      <c r="M3138" t="str">
        <f>IF(OR(L3138="ATTACK",L3138="FINTA"),"&lt;TECNICA&gt;",UPPER(anotacoes!I3138))</f>
        <v>2-3 STEP HESITANT RIGHT</v>
      </c>
      <c r="N3138" t="str">
        <f>IF(OR(L3138="ATTACK",L3138="FINTA"),UPPER(anotacoes!I3138),"")</f>
        <v/>
      </c>
      <c r="O3138" s="6" t="str">
        <f>IF(anotacoes!N3138=0,"",anotacoes!N3138)</f>
        <v/>
      </c>
      <c r="P3138" t="str">
        <f>IF(anotacoes!M3138=0,"",UPPER(anotacoes!M3138))</f>
        <v/>
      </c>
      <c r="Q3138" t="str">
        <f t="shared" si="97"/>
        <v>INSERT INTO CONVERSAO_LUTA_ACAO (cd_conversao, id_luta, sequencia, momento_inicio, momento_fim, quem_faz, quem_sofre, acao_tipo, acao, tecnica, direcao, pontuacao) VALUES (1, 48, 16, TRIM(' 00:01:40,039'), TRIM(' 00:01:40,393'), 'GUILHEIRO', 'LUCENTI', 'DISPLACEMENT', '2-3 STEP HESITANT RIGHT', NULL, NULL, NULL)</v>
      </c>
      <c r="R3138" t="s">
        <v>10327</v>
      </c>
    </row>
    <row r="3139" spans="1:18" hidden="1" x14ac:dyDescent="0.25">
      <c r="A3139" s="7">
        <f>anotacoes!D3139</f>
        <v>40887</v>
      </c>
      <c r="B3139" t="str">
        <f>anotacoes!C3139</f>
        <v>GRAND SLAM TOKYO 2011</v>
      </c>
      <c r="C3139" t="str">
        <f>anotacoes!E3139</f>
        <v>GUILHEIRO</v>
      </c>
      <c r="D3139" t="str">
        <f>anotacoes!F3139</f>
        <v>LUCENTI</v>
      </c>
      <c r="E3139" t="s">
        <v>10325</v>
      </c>
      <c r="F3139">
        <f>anotacoes!A3139</f>
        <v>48</v>
      </c>
      <c r="G3139">
        <f>anotacoes!B3139</f>
        <v>17</v>
      </c>
      <c r="H3139" t="str">
        <f>anotacoes!K3139</f>
        <v xml:space="preserve"> 00:01:40,393</v>
      </c>
      <c r="I3139" t="str">
        <f>anotacoes!L3139</f>
        <v xml:space="preserve"> 00:01:45,114</v>
      </c>
      <c r="J3139" t="str">
        <f>IF(L3139="PAUSE",E3139,IF(anotacoes!G3143=conversao_anotacoes!C3139,conversao_anotacoes!C3139,conversao_anotacoes!D3139))</f>
        <v>GUILHEIRO</v>
      </c>
      <c r="K3139" t="str">
        <f t="shared" ref="K3139:K3202" si="98">IF(J3139=E3139,"",IF(J3139=C3139,D3139,C3139))</f>
        <v>LUCENTI</v>
      </c>
      <c r="L3139" t="str">
        <f>UPPER(anotacoes!H3139)</f>
        <v>DISPLACEMENT</v>
      </c>
      <c r="M3139" t="str">
        <f>IF(OR(L3139="ATTACK",L3139="FINTA"),"&lt;TECNICA&gt;",UPPER(anotacoes!I3139))</f>
        <v>TRY TO GRIP WITH CONTACT</v>
      </c>
      <c r="N3139" t="str">
        <f>IF(OR(L3139="ATTACK",L3139="FINTA"),UPPER(anotacoes!I3139),"")</f>
        <v/>
      </c>
      <c r="O3139" s="6" t="str">
        <f>IF(anotacoes!N3139=0,"",anotacoes!N3139)</f>
        <v/>
      </c>
      <c r="P3139" t="str">
        <f>IF(anotacoes!M3139=0,"",UPPER(anotacoes!M3139))</f>
        <v/>
      </c>
      <c r="Q3139" t="str">
        <f t="shared" ref="Q3139:Q3202" si="99">CONCATENATE("INSERT INTO CONVERSAO_LUTA_ACAO (cd_conversao, id_luta, sequencia, momento_inicio, momento_fim, quem_faz, quem_sofre, acao_tipo, acao, tecnica, direcao, pontuacao) VALUES (1, ",F3139,", ",G3139,", ","TRIM('",H3139,"')",", ","TRIM('",I3139,"')",", ","'",J3139,"'",", ","'",K3139,"'",", ","'",L3139,"'",", ","'",M3139,"'",", ",IF(N3139="","NULL",CONCATENATE("'",N3139,"'")),", ",IF(O3139="","NULL",O3139),", ",IF(P3139="","NULL",CONCATENATE("'",P3139,"'")),")")</f>
        <v>INSERT INTO CONVERSAO_LUTA_ACAO (cd_conversao, id_luta, sequencia, momento_inicio, momento_fim, quem_faz, quem_sofre, acao_tipo, acao, tecnica, direcao, pontuacao) VALUES (1, 48, 17, TRIM(' 00:01:40,393'), TRIM(' 00:01:45,114'), 'GUILHEIRO', 'LUCENTI', 'DISPLACEMENT', 'TRY TO GRIP WITH CONTACT', NULL, NULL, NULL)</v>
      </c>
      <c r="R3139" t="s">
        <v>10327</v>
      </c>
    </row>
    <row r="3140" spans="1:18" hidden="1" x14ac:dyDescent="0.25">
      <c r="A3140" s="7">
        <f>anotacoes!D3140</f>
        <v>40887</v>
      </c>
      <c r="B3140" t="str">
        <f>anotacoes!C3140</f>
        <v>GRAND SLAM TOKYO 2011</v>
      </c>
      <c r="C3140" t="str">
        <f>anotacoes!E3140</f>
        <v>GUILHEIRO</v>
      </c>
      <c r="D3140" t="str">
        <f>anotacoes!F3140</f>
        <v>LUCENTI</v>
      </c>
      <c r="E3140" t="s">
        <v>10325</v>
      </c>
      <c r="F3140">
        <f>anotacoes!A3140</f>
        <v>48</v>
      </c>
      <c r="G3140">
        <f>anotacoes!B3140</f>
        <v>18</v>
      </c>
      <c r="H3140" t="str">
        <f>anotacoes!K3140</f>
        <v xml:space="preserve"> 00:01:45,114</v>
      </c>
      <c r="I3140" t="str">
        <f>anotacoes!L3140</f>
        <v xml:space="preserve"> 00:01:46,394</v>
      </c>
      <c r="J3140" t="str">
        <f>IF(L3140="PAUSE",E3140,IF(anotacoes!G3144=conversao_anotacoes!C3140,conversao_anotacoes!C3140,conversao_anotacoes!D3140))</f>
        <v>GUILHEIRO</v>
      </c>
      <c r="K3140" t="str">
        <f t="shared" si="98"/>
        <v>LUCENTI</v>
      </c>
      <c r="L3140" t="str">
        <f>UPPER(anotacoes!H3140)</f>
        <v>GRIP TIME</v>
      </c>
      <c r="M3140" t="str">
        <f>IF(OR(L3140="ATTACK",L3140="FINTA"),"&lt;TECNICA&gt;",UPPER(anotacoes!I3140))</f>
        <v>RIGHT SLEEVE LEFT SLEEVE</v>
      </c>
      <c r="N3140" t="str">
        <f>IF(OR(L3140="ATTACK",L3140="FINTA"),UPPER(anotacoes!I3140),"")</f>
        <v/>
      </c>
      <c r="O3140" s="6" t="str">
        <f>IF(anotacoes!N3140=0,"",anotacoes!N3140)</f>
        <v/>
      </c>
      <c r="P3140" t="str">
        <f>IF(anotacoes!M3140=0,"",UPPER(anotacoes!M3140))</f>
        <v/>
      </c>
      <c r="Q3140" t="str">
        <f t="shared" si="99"/>
        <v>INSERT INTO CONVERSAO_LUTA_ACAO (cd_conversao, id_luta, sequencia, momento_inicio, momento_fim, quem_faz, quem_sofre, acao_tipo, acao, tecnica, direcao, pontuacao) VALUES (1, 48, 18, TRIM(' 00:01:45,114'), TRIM(' 00:01:46,394'), 'GUILHEIRO', 'LUCENTI', 'GRIP TIME', 'RIGHT SLEEVE LEFT SLEEVE', NULL, NULL, NULL)</v>
      </c>
      <c r="R3140" t="s">
        <v>10327</v>
      </c>
    </row>
    <row r="3141" spans="1:18" hidden="1" x14ac:dyDescent="0.25">
      <c r="A3141" s="7">
        <f>anotacoes!D3141</f>
        <v>40887</v>
      </c>
      <c r="B3141" t="str">
        <f>anotacoes!C3141</f>
        <v>GRAND SLAM TOKYO 2011</v>
      </c>
      <c r="C3141" t="str">
        <f>anotacoes!E3141</f>
        <v>GUILHEIRO</v>
      </c>
      <c r="D3141" t="str">
        <f>anotacoes!F3141</f>
        <v>LUCENTI</v>
      </c>
      <c r="E3141" t="s">
        <v>10325</v>
      </c>
      <c r="F3141">
        <f>anotacoes!A3141</f>
        <v>48</v>
      </c>
      <c r="G3141">
        <f>anotacoes!B3141</f>
        <v>19</v>
      </c>
      <c r="H3141" t="str">
        <f>anotacoes!K3141</f>
        <v xml:space="preserve"> 00:01:46,394</v>
      </c>
      <c r="I3141" t="str">
        <f>anotacoes!L3141</f>
        <v xml:space="preserve"> 00:01:49,448</v>
      </c>
      <c r="J3141" t="str">
        <f>IF(L3141="PAUSE",E3141,IF(anotacoes!G3145=conversao_anotacoes!C3141,conversao_anotacoes!C3141,conversao_anotacoes!D3141))</f>
        <v>GUILHEIRO</v>
      </c>
      <c r="K3141" t="str">
        <f t="shared" si="98"/>
        <v>LUCENTI</v>
      </c>
      <c r="L3141" t="str">
        <f>UPPER(anotacoes!H3141)</f>
        <v>GRIP TIME</v>
      </c>
      <c r="M3141" t="str">
        <f>IF(OR(L3141="ATTACK",L3141="FINTA"),"&lt;TECNICA&gt;",UPPER(anotacoes!I3141))</f>
        <v>LEFT COLLAR RIGHT SLEEVE</v>
      </c>
      <c r="N3141" t="str">
        <f>IF(OR(L3141="ATTACK",L3141="FINTA"),UPPER(anotacoes!I3141),"")</f>
        <v/>
      </c>
      <c r="O3141" s="6" t="str">
        <f>IF(anotacoes!N3141=0,"",anotacoes!N3141)</f>
        <v/>
      </c>
      <c r="P3141" t="str">
        <f>IF(anotacoes!M3141=0,"",UPPER(anotacoes!M3141))</f>
        <v/>
      </c>
      <c r="Q3141" t="str">
        <f t="shared" si="99"/>
        <v>INSERT INTO CONVERSAO_LUTA_ACAO (cd_conversao, id_luta, sequencia, momento_inicio, momento_fim, quem_faz, quem_sofre, acao_tipo, acao, tecnica, direcao, pontuacao) VALUES (1, 48, 19, TRIM(' 00:01:46,394'), TRIM(' 00:01:49,448'), 'GUILHEIRO', 'LUCENTI', 'GRIP TIME', 'LEFT COLLAR RIGHT SLEEVE', NULL, NULL, NULL)</v>
      </c>
      <c r="R3141" t="s">
        <v>10327</v>
      </c>
    </row>
    <row r="3142" spans="1:18" hidden="1" x14ac:dyDescent="0.25">
      <c r="A3142" s="7">
        <f>anotacoes!D3142</f>
        <v>40887</v>
      </c>
      <c r="B3142" t="str">
        <f>anotacoes!C3142</f>
        <v>GRAND SLAM TOKYO 2011</v>
      </c>
      <c r="C3142" t="str">
        <f>anotacoes!E3142</f>
        <v>GUILHEIRO</v>
      </c>
      <c r="D3142" t="str">
        <f>anotacoes!F3142</f>
        <v>LUCENTI</v>
      </c>
      <c r="E3142" t="s">
        <v>10325</v>
      </c>
      <c r="F3142">
        <f>anotacoes!A3142</f>
        <v>48</v>
      </c>
      <c r="G3142">
        <f>anotacoes!B3142</f>
        <v>20</v>
      </c>
      <c r="H3142" t="str">
        <f>anotacoes!K3142</f>
        <v xml:space="preserve"> 00:01:49,448</v>
      </c>
      <c r="I3142" t="str">
        <f>anotacoes!L3142</f>
        <v xml:space="preserve"> 00:01:49,448</v>
      </c>
      <c r="J3142" t="str">
        <f>IF(L3142="PAUSE",E3142,IF(anotacoes!G3146=conversao_anotacoes!C3142,conversao_anotacoes!C3142,conversao_anotacoes!D3142))</f>
        <v>GUILHEIRO</v>
      </c>
      <c r="K3142" t="str">
        <f t="shared" si="98"/>
        <v>LUCENTI</v>
      </c>
      <c r="L3142" t="str">
        <f>UPPER(anotacoes!H3142)</f>
        <v>ATTACK</v>
      </c>
      <c r="M3142" t="str">
        <f>IF(OR(L3142="ATTACK",L3142="FINTA"),"&lt;TECNICA&gt;",UPPER(anotacoes!I3142))</f>
        <v>&lt;TECNICA&gt;</v>
      </c>
      <c r="N3142" t="str">
        <f>IF(OR(L3142="ATTACK",L3142="FINTA"),UPPER(anotacoes!I3142),"")</f>
        <v>KOUCHI GARI</v>
      </c>
      <c r="O3142" s="6">
        <f>IF(anotacoes!N3142=0,"",anotacoes!N3142)</f>
        <v>7</v>
      </c>
      <c r="P3142" t="str">
        <f>IF(anotacoes!M3142=0,"",UPPER(anotacoes!M3142))</f>
        <v/>
      </c>
      <c r="Q3142" t="str">
        <f t="shared" si="99"/>
        <v>INSERT INTO CONVERSAO_LUTA_ACAO (cd_conversao, id_luta, sequencia, momento_inicio, momento_fim, quem_faz, quem_sofre, acao_tipo, acao, tecnica, direcao, pontuacao) VALUES (1, 48, 20, TRIM(' 00:01:49,448'), TRIM(' 00:01:49,448'), 'GUILHEIRO', 'LUCENTI', 'ATTACK', '&lt;TECNICA&gt;', 'KOUCHI GARI', 7, NULL)</v>
      </c>
      <c r="R3142" t="s">
        <v>10327</v>
      </c>
    </row>
    <row r="3143" spans="1:18" hidden="1" x14ac:dyDescent="0.25">
      <c r="A3143" s="7">
        <f>anotacoes!D3143</f>
        <v>40887</v>
      </c>
      <c r="B3143" t="str">
        <f>anotacoes!C3143</f>
        <v>GRAND SLAM TOKYO 2011</v>
      </c>
      <c r="C3143" t="str">
        <f>anotacoes!E3143</f>
        <v>GUILHEIRO</v>
      </c>
      <c r="D3143" t="str">
        <f>anotacoes!F3143</f>
        <v>LUCENTI</v>
      </c>
      <c r="E3143" t="s">
        <v>10325</v>
      </c>
      <c r="F3143">
        <f>anotacoes!A3143</f>
        <v>48</v>
      </c>
      <c r="G3143">
        <f>anotacoes!B3143</f>
        <v>21</v>
      </c>
      <c r="H3143" t="str">
        <f>anotacoes!K3143</f>
        <v xml:space="preserve"> 00:01:49,448</v>
      </c>
      <c r="I3143" t="str">
        <f>anotacoes!L3143</f>
        <v xml:space="preserve"> 00:01:54,048</v>
      </c>
      <c r="J3143" t="str">
        <f>IF(L3143="PAUSE",E3143,IF(anotacoes!G3147=conversao_anotacoes!C3143,conversao_anotacoes!C3143,conversao_anotacoes!D3143))</f>
        <v>GUILHEIRO</v>
      </c>
      <c r="K3143" t="str">
        <f t="shared" si="98"/>
        <v>LUCENTI</v>
      </c>
      <c r="L3143" t="str">
        <f>UPPER(anotacoes!H3143)</f>
        <v>GRIP TIME</v>
      </c>
      <c r="M3143" t="str">
        <f>IF(OR(L3143="ATTACK",L3143="FINTA"),"&lt;TECNICA&gt;",UPPER(anotacoes!I3143))</f>
        <v>LEFT COLLAR RIGHT SLEEVE</v>
      </c>
      <c r="N3143" t="str">
        <f>IF(OR(L3143="ATTACK",L3143="FINTA"),UPPER(anotacoes!I3143),"")</f>
        <v/>
      </c>
      <c r="O3143" s="6" t="str">
        <f>IF(anotacoes!N3143=0,"",anotacoes!N3143)</f>
        <v/>
      </c>
      <c r="P3143" t="str">
        <f>IF(anotacoes!M3143=0,"",UPPER(anotacoes!M3143))</f>
        <v/>
      </c>
      <c r="Q3143" t="str">
        <f t="shared" si="99"/>
        <v>INSERT INTO CONVERSAO_LUTA_ACAO (cd_conversao, id_luta, sequencia, momento_inicio, momento_fim, quem_faz, quem_sofre, acao_tipo, acao, tecnica, direcao, pontuacao) VALUES (1, 48, 21, TRIM(' 00:01:49,448'), TRIM(' 00:01:54,048'), 'GUILHEIRO', 'LUCENTI', 'GRIP TIME', 'LEFT COLLAR RIGHT SLEEVE', NULL, NULL, NULL)</v>
      </c>
      <c r="R3143" t="s">
        <v>10327</v>
      </c>
    </row>
    <row r="3144" spans="1:18" hidden="1" x14ac:dyDescent="0.25">
      <c r="A3144" s="7">
        <f>anotacoes!D3144</f>
        <v>40887</v>
      </c>
      <c r="B3144" t="str">
        <f>anotacoes!C3144</f>
        <v>GRAND SLAM TOKYO 2011</v>
      </c>
      <c r="C3144" t="str">
        <f>anotacoes!E3144</f>
        <v>GUILHEIRO</v>
      </c>
      <c r="D3144" t="str">
        <f>anotacoes!F3144</f>
        <v>LUCENTI</v>
      </c>
      <c r="E3144" t="s">
        <v>10325</v>
      </c>
      <c r="F3144">
        <f>anotacoes!A3144</f>
        <v>48</v>
      </c>
      <c r="G3144">
        <f>anotacoes!B3144</f>
        <v>22</v>
      </c>
      <c r="H3144" t="str">
        <f>anotacoes!K3144</f>
        <v xml:space="preserve"> 00:01:54,048</v>
      </c>
      <c r="I3144" t="str">
        <f>anotacoes!L3144</f>
        <v xml:space="preserve"> 00:01:54,048</v>
      </c>
      <c r="J3144" t="str">
        <f>IF(L3144="PAUSE",E3144,IF(anotacoes!G3148=conversao_anotacoes!C3144,conversao_anotacoes!C3144,conversao_anotacoes!D3144))</f>
        <v>GUILHEIRO</v>
      </c>
      <c r="K3144" t="str">
        <f t="shared" si="98"/>
        <v>LUCENTI</v>
      </c>
      <c r="L3144" t="str">
        <f>UPPER(anotacoes!H3144)</f>
        <v>DEFENSE</v>
      </c>
      <c r="M3144" t="str">
        <f>IF(OR(L3144="ATTACK",L3144="FINTA"),"&lt;TECNICA&gt;",UPPER(anotacoes!I3144))</f>
        <v>TAE-SABAKI LEFT INCLINED</v>
      </c>
      <c r="N3144" t="str">
        <f>IF(OR(L3144="ATTACK",L3144="FINTA"),UPPER(anotacoes!I3144),"")</f>
        <v/>
      </c>
      <c r="O3144" s="6" t="str">
        <f>IF(anotacoes!N3144=0,"",anotacoes!N3144)</f>
        <v/>
      </c>
      <c r="P3144" t="str">
        <f>IF(anotacoes!M3144=0,"",UPPER(anotacoes!M3144))</f>
        <v/>
      </c>
      <c r="Q3144" t="str">
        <f t="shared" si="99"/>
        <v>INSERT INTO CONVERSAO_LUTA_ACAO (cd_conversao, id_luta, sequencia, momento_inicio, momento_fim, quem_faz, quem_sofre, acao_tipo, acao, tecnica, direcao, pontuacao) VALUES (1, 48, 22, TRIM(' 00:01:54,048'), TRIM(' 00:01:54,048'), 'GUILHEIRO', 'LUCENTI', 'DEFENSE', 'TAE-SABAKI LEFT INCLINED', NULL, NULL, NULL)</v>
      </c>
      <c r="R3144" t="s">
        <v>10327</v>
      </c>
    </row>
    <row r="3145" spans="1:18" hidden="1" x14ac:dyDescent="0.25">
      <c r="A3145" s="7">
        <f>anotacoes!D3145</f>
        <v>40887</v>
      </c>
      <c r="B3145" t="str">
        <f>anotacoes!C3145</f>
        <v>GRAND SLAM TOKYO 2011</v>
      </c>
      <c r="C3145" t="str">
        <f>anotacoes!E3145</f>
        <v>GUILHEIRO</v>
      </c>
      <c r="D3145" t="str">
        <f>anotacoes!F3145</f>
        <v>LUCENTI</v>
      </c>
      <c r="E3145" t="s">
        <v>10325</v>
      </c>
      <c r="F3145">
        <f>anotacoes!A3145</f>
        <v>48</v>
      </c>
      <c r="G3145">
        <f>anotacoes!B3145</f>
        <v>23</v>
      </c>
      <c r="H3145" t="str">
        <f>anotacoes!K3145</f>
        <v xml:space="preserve"> 00:01:54,048</v>
      </c>
      <c r="I3145" t="str">
        <f>anotacoes!L3145</f>
        <v xml:space="preserve"> 00:01:56,673</v>
      </c>
      <c r="J3145" t="str">
        <f>IF(L3145="PAUSE",E3145,IF(anotacoes!G3149=conversao_anotacoes!C3145,conversao_anotacoes!C3145,conversao_anotacoes!D3145))</f>
        <v>GUILHEIRO</v>
      </c>
      <c r="K3145" t="str">
        <f t="shared" si="98"/>
        <v>LUCENTI</v>
      </c>
      <c r="L3145" t="str">
        <f>UPPER(anotacoes!H3145)</f>
        <v>GROUNDWORK COMBAT</v>
      </c>
      <c r="M3145" t="str">
        <f>IF(OR(L3145="ATTACK",L3145="FINTA"),"&lt;TECNICA&gt;",UPPER(anotacoes!I3145))</f>
        <v>TRYING TO ATTACK</v>
      </c>
      <c r="N3145" t="str">
        <f>IF(OR(L3145="ATTACK",L3145="FINTA"),UPPER(anotacoes!I3145),"")</f>
        <v/>
      </c>
      <c r="O3145" s="6" t="str">
        <f>IF(anotacoes!N3145=0,"",anotacoes!N3145)</f>
        <v/>
      </c>
      <c r="P3145" t="str">
        <f>IF(anotacoes!M3145=0,"",UPPER(anotacoes!M3145))</f>
        <v/>
      </c>
      <c r="Q3145" t="str">
        <f t="shared" si="99"/>
        <v>INSERT INTO CONVERSAO_LUTA_ACAO (cd_conversao, id_luta, sequencia, momento_inicio, momento_fim, quem_faz, quem_sofre, acao_tipo, acao, tecnica, direcao, pontuacao) VALUES (1, 48, 23, TRIM(' 00:01:54,048'), TRIM(' 00:01:56,673'), 'GUILHEIRO', 'LUCENTI', 'GROUNDWORK COMBAT', 'TRYING TO ATTACK', NULL, NULL, NULL)</v>
      </c>
      <c r="R3145" t="s">
        <v>10327</v>
      </c>
    </row>
    <row r="3146" spans="1:18" hidden="1" x14ac:dyDescent="0.25">
      <c r="A3146" s="7">
        <f>anotacoes!D3146</f>
        <v>40887</v>
      </c>
      <c r="B3146" t="str">
        <f>anotacoes!C3146</f>
        <v>GRAND SLAM TOKYO 2011</v>
      </c>
      <c r="C3146" t="str">
        <f>anotacoes!E3146</f>
        <v>GUILHEIRO</v>
      </c>
      <c r="D3146" t="str">
        <f>anotacoes!F3146</f>
        <v>LUCENTI</v>
      </c>
      <c r="E3146" t="s">
        <v>10325</v>
      </c>
      <c r="F3146">
        <f>anotacoes!A3146</f>
        <v>48</v>
      </c>
      <c r="G3146">
        <f>anotacoes!B3146</f>
        <v>24</v>
      </c>
      <c r="H3146" t="str">
        <f>anotacoes!K3146</f>
        <v xml:space="preserve"> 00:01:56,673</v>
      </c>
      <c r="I3146" t="str">
        <f>anotacoes!L3146</f>
        <v xml:space="preserve"> 00:02:05,666</v>
      </c>
      <c r="J3146" t="str">
        <f>IF(L3146="PAUSE",E3146,IF(anotacoes!G3150=conversao_anotacoes!C3146,conversao_anotacoes!C3146,conversao_anotacoes!D3146))</f>
        <v>&lt;ARBITRO_DESCONHECIDO&gt;</v>
      </c>
      <c r="K3146" t="str">
        <f t="shared" si="98"/>
        <v/>
      </c>
      <c r="L3146" t="str">
        <f>UPPER(anotacoes!H3146)</f>
        <v>PAUSE</v>
      </c>
      <c r="M3146" t="str">
        <f>IF(OR(L3146="ATTACK",L3146="FINTA"),"&lt;TECNICA&gt;",UPPER(anotacoes!I3146))</f>
        <v>&lt;NAO_CLASSIFICADO&gt;</v>
      </c>
      <c r="N3146" t="str">
        <f>IF(OR(L3146="ATTACK",L3146="FINTA"),UPPER(anotacoes!I3146),"")</f>
        <v/>
      </c>
      <c r="O3146" s="6" t="str">
        <f>IF(anotacoes!N3146=0,"",anotacoes!N3146)</f>
        <v/>
      </c>
      <c r="P3146" t="str">
        <f>IF(anotacoes!M3146=0,"",UPPER(anotacoes!M3146))</f>
        <v/>
      </c>
      <c r="Q3146" t="str">
        <f t="shared" si="99"/>
        <v>INSERT INTO CONVERSAO_LUTA_ACAO (cd_conversao, id_luta, sequencia, momento_inicio, momento_fim, quem_faz, quem_sofre, acao_tipo, acao, tecnica, direcao, pontuacao) VALUES (1, 48, 24, TRIM(' 00:01:56,673'), TRIM(' 00:02:05,666'), '&lt;ARBITRO_DESCONHECIDO&gt;', '', 'PAUSE', '&lt;NAO_CLASSIFICADO&gt;', NULL, NULL, NULL)</v>
      </c>
      <c r="R3146" t="s">
        <v>10327</v>
      </c>
    </row>
    <row r="3147" spans="1:18" hidden="1" x14ac:dyDescent="0.25">
      <c r="A3147" s="7">
        <f>anotacoes!D3147</f>
        <v>40887</v>
      </c>
      <c r="B3147" t="str">
        <f>anotacoes!C3147</f>
        <v>GRAND SLAM TOKYO 2011</v>
      </c>
      <c r="C3147" t="str">
        <f>anotacoes!E3147</f>
        <v>GUILHEIRO</v>
      </c>
      <c r="D3147" t="str">
        <f>anotacoes!F3147</f>
        <v>LUCENTI</v>
      </c>
      <c r="E3147" t="s">
        <v>10325</v>
      </c>
      <c r="F3147">
        <f>anotacoes!A3147</f>
        <v>48</v>
      </c>
      <c r="G3147">
        <f>anotacoes!B3147</f>
        <v>25</v>
      </c>
      <c r="H3147" t="str">
        <f>anotacoes!K3147</f>
        <v xml:space="preserve"> 00:02:05,857</v>
      </c>
      <c r="I3147" t="str">
        <f>anotacoes!L3147</f>
        <v xml:space="preserve"> 00:02:12,602</v>
      </c>
      <c r="J3147" t="str">
        <f>IF(L3147="PAUSE",E3147,IF(anotacoes!G3151=conversao_anotacoes!C3147,conversao_anotacoes!C3147,conversao_anotacoes!D3147))</f>
        <v>GUILHEIRO</v>
      </c>
      <c r="K3147" t="str">
        <f t="shared" si="98"/>
        <v>LUCENTI</v>
      </c>
      <c r="L3147" t="str">
        <f>UPPER(anotacoes!H3147)</f>
        <v>DISPLACEMENT</v>
      </c>
      <c r="M3147" t="str">
        <f>IF(OR(L3147="ATTACK",L3147="FINTA"),"&lt;TECNICA&gt;",UPPER(anotacoes!I3147))</f>
        <v>2-3 STEP HESITANT RIGHT</v>
      </c>
      <c r="N3147" t="str">
        <f>IF(OR(L3147="ATTACK",L3147="FINTA"),UPPER(anotacoes!I3147),"")</f>
        <v/>
      </c>
      <c r="O3147" s="6" t="str">
        <f>IF(anotacoes!N3147=0,"",anotacoes!N3147)</f>
        <v/>
      </c>
      <c r="P3147" t="str">
        <f>IF(anotacoes!M3147=0,"",UPPER(anotacoes!M3147))</f>
        <v/>
      </c>
      <c r="Q3147" t="str">
        <f t="shared" si="99"/>
        <v>INSERT INTO CONVERSAO_LUTA_ACAO (cd_conversao, id_luta, sequencia, momento_inicio, momento_fim, quem_faz, quem_sofre, acao_tipo, acao, tecnica, direcao, pontuacao) VALUES (1, 48, 25, TRIM(' 00:02:05,857'), TRIM(' 00:02:12,602'), 'GUILHEIRO', 'LUCENTI', 'DISPLACEMENT', '2-3 STEP HESITANT RIGHT', NULL, NULL, NULL)</v>
      </c>
      <c r="R3147" t="s">
        <v>10327</v>
      </c>
    </row>
    <row r="3148" spans="1:18" hidden="1" x14ac:dyDescent="0.25">
      <c r="A3148" s="7">
        <f>anotacoes!D3148</f>
        <v>40887</v>
      </c>
      <c r="B3148" t="str">
        <f>anotacoes!C3148</f>
        <v>GRAND SLAM TOKYO 2011</v>
      </c>
      <c r="C3148" t="str">
        <f>anotacoes!E3148</f>
        <v>GUILHEIRO</v>
      </c>
      <c r="D3148" t="str">
        <f>anotacoes!F3148</f>
        <v>LUCENTI</v>
      </c>
      <c r="E3148" t="s">
        <v>10325</v>
      </c>
      <c r="F3148">
        <f>anotacoes!A3148</f>
        <v>48</v>
      </c>
      <c r="G3148">
        <f>anotacoes!B3148</f>
        <v>26</v>
      </c>
      <c r="H3148" t="str">
        <f>anotacoes!K3148</f>
        <v xml:space="preserve"> 00:02:12,602</v>
      </c>
      <c r="I3148" t="str">
        <f>anotacoes!L3148</f>
        <v xml:space="preserve"> 00:02:14,641</v>
      </c>
      <c r="J3148" t="str">
        <f>IF(L3148="PAUSE",E3148,IF(anotacoes!G3152=conversao_anotacoes!C3148,conversao_anotacoes!C3148,conversao_anotacoes!D3148))</f>
        <v>GUILHEIRO</v>
      </c>
      <c r="K3148" t="str">
        <f t="shared" si="98"/>
        <v>LUCENTI</v>
      </c>
      <c r="L3148" t="str">
        <f>UPPER(anotacoes!H3148)</f>
        <v>DISPLACEMENT</v>
      </c>
      <c r="M3148" t="str">
        <f>IF(OR(L3148="ATTACK",L3148="FINTA"),"&lt;TECNICA&gt;",UPPER(anotacoes!I3148))</f>
        <v>TRY TO GRIP WITH CONTACT</v>
      </c>
      <c r="N3148" t="str">
        <f>IF(OR(L3148="ATTACK",L3148="FINTA"),UPPER(anotacoes!I3148),"")</f>
        <v/>
      </c>
      <c r="O3148" s="6" t="str">
        <f>IF(anotacoes!N3148=0,"",anotacoes!N3148)</f>
        <v/>
      </c>
      <c r="P3148" t="str">
        <f>IF(anotacoes!M3148=0,"",UPPER(anotacoes!M3148))</f>
        <v/>
      </c>
      <c r="Q3148" t="str">
        <f t="shared" si="99"/>
        <v>INSERT INTO CONVERSAO_LUTA_ACAO (cd_conversao, id_luta, sequencia, momento_inicio, momento_fim, quem_faz, quem_sofre, acao_tipo, acao, tecnica, direcao, pontuacao) VALUES (1, 48, 26, TRIM(' 00:02:12,602'), TRIM(' 00:02:14,641'), 'GUILHEIRO', 'LUCENTI', 'DISPLACEMENT', 'TRY TO GRIP WITH CONTACT', NULL, NULL, NULL)</v>
      </c>
      <c r="R3148" t="s">
        <v>10327</v>
      </c>
    </row>
    <row r="3149" spans="1:18" hidden="1" x14ac:dyDescent="0.25">
      <c r="A3149" s="7">
        <f>anotacoes!D3149</f>
        <v>40887</v>
      </c>
      <c r="B3149" t="str">
        <f>anotacoes!C3149</f>
        <v>GRAND SLAM TOKYO 2011</v>
      </c>
      <c r="C3149" t="str">
        <f>anotacoes!E3149</f>
        <v>GUILHEIRO</v>
      </c>
      <c r="D3149" t="str">
        <f>anotacoes!F3149</f>
        <v>LUCENTI</v>
      </c>
      <c r="E3149" t="s">
        <v>10325</v>
      </c>
      <c r="F3149">
        <f>anotacoes!A3149</f>
        <v>48</v>
      </c>
      <c r="G3149">
        <f>anotacoes!B3149</f>
        <v>27</v>
      </c>
      <c r="H3149" t="str">
        <f>anotacoes!K3149</f>
        <v xml:space="preserve"> 00:02:14,641</v>
      </c>
      <c r="I3149" t="str">
        <f>anotacoes!L3149</f>
        <v xml:space="preserve"> 00:02:19,447</v>
      </c>
      <c r="J3149" t="str">
        <f>IF(L3149="PAUSE",E3149,IF(anotacoes!G3153=conversao_anotacoes!C3149,conversao_anotacoes!C3149,conversao_anotacoes!D3149))</f>
        <v>GUILHEIRO</v>
      </c>
      <c r="K3149" t="str">
        <f t="shared" si="98"/>
        <v>LUCENTI</v>
      </c>
      <c r="L3149" t="str">
        <f>UPPER(anotacoes!H3149)</f>
        <v>GRIP TIME</v>
      </c>
      <c r="M3149" t="str">
        <f>IF(OR(L3149="ATTACK",L3149="FINTA"),"&lt;TECNICA&gt;",UPPER(anotacoes!I3149))</f>
        <v>LEFT COLLAR RIGHT SLEEVE</v>
      </c>
      <c r="N3149" t="str">
        <f>IF(OR(L3149="ATTACK",L3149="FINTA"),UPPER(anotacoes!I3149),"")</f>
        <v/>
      </c>
      <c r="O3149" s="6" t="str">
        <f>IF(anotacoes!N3149=0,"",anotacoes!N3149)</f>
        <v/>
      </c>
      <c r="P3149" t="str">
        <f>IF(anotacoes!M3149=0,"",UPPER(anotacoes!M3149))</f>
        <v/>
      </c>
      <c r="Q3149" t="str">
        <f t="shared" si="99"/>
        <v>INSERT INTO CONVERSAO_LUTA_ACAO (cd_conversao, id_luta, sequencia, momento_inicio, momento_fim, quem_faz, quem_sofre, acao_tipo, acao, tecnica, direcao, pontuacao) VALUES (1, 48, 27, TRIM(' 00:02:14,641'), TRIM(' 00:02:19,447'), 'GUILHEIRO', 'LUCENTI', 'GRIP TIME', 'LEFT COLLAR RIGHT SLEEVE', NULL, NULL, NULL)</v>
      </c>
      <c r="R3149" t="s">
        <v>10327</v>
      </c>
    </row>
    <row r="3150" spans="1:18" hidden="1" x14ac:dyDescent="0.25">
      <c r="A3150" s="7">
        <f>anotacoes!D3150</f>
        <v>40887</v>
      </c>
      <c r="B3150" t="str">
        <f>anotacoes!C3150</f>
        <v>GRAND SLAM TOKYO 2011</v>
      </c>
      <c r="C3150" t="str">
        <f>anotacoes!E3150</f>
        <v>GUILHEIRO</v>
      </c>
      <c r="D3150" t="str">
        <f>anotacoes!F3150</f>
        <v>LUCENTI</v>
      </c>
      <c r="E3150" t="s">
        <v>10325</v>
      </c>
      <c r="F3150">
        <f>anotacoes!A3150</f>
        <v>48</v>
      </c>
      <c r="G3150">
        <f>anotacoes!B3150</f>
        <v>28</v>
      </c>
      <c r="H3150" t="str">
        <f>anotacoes!K3150</f>
        <v xml:space="preserve"> 00:02:19,618</v>
      </c>
      <c r="I3150" t="str">
        <f>anotacoes!L3150</f>
        <v xml:space="preserve"> 00:02:31,811</v>
      </c>
      <c r="J3150" t="str">
        <f>IF(L3150="PAUSE",E3150,IF(anotacoes!G3154=conversao_anotacoes!C3150,conversao_anotacoes!C3150,conversao_anotacoes!D3150))</f>
        <v>&lt;ARBITRO_DESCONHECIDO&gt;</v>
      </c>
      <c r="K3150" t="str">
        <f t="shared" si="98"/>
        <v/>
      </c>
      <c r="L3150" t="str">
        <f>UPPER(anotacoes!H3150)</f>
        <v>PAUSE</v>
      </c>
      <c r="M3150" t="str">
        <f>IF(OR(L3150="ATTACK",L3150="FINTA"),"&lt;TECNICA&gt;",UPPER(anotacoes!I3150))</f>
        <v>&lt;NAO_CLASSIFICADO&gt;</v>
      </c>
      <c r="N3150" t="str">
        <f>IF(OR(L3150="ATTACK",L3150="FINTA"),UPPER(anotacoes!I3150),"")</f>
        <v/>
      </c>
      <c r="O3150" s="6" t="str">
        <f>IF(anotacoes!N3150=0,"",anotacoes!N3150)</f>
        <v/>
      </c>
      <c r="P3150" t="str">
        <f>IF(anotacoes!M3150=0,"",UPPER(anotacoes!M3150))</f>
        <v/>
      </c>
      <c r="Q3150" t="str">
        <f t="shared" si="99"/>
        <v>INSERT INTO CONVERSAO_LUTA_ACAO (cd_conversao, id_luta, sequencia, momento_inicio, momento_fim, quem_faz, quem_sofre, acao_tipo, acao, tecnica, direcao, pontuacao) VALUES (1, 48, 28, TRIM(' 00:02:19,618'), TRIM(' 00:02:31,811'), '&lt;ARBITRO_DESCONHECIDO&gt;', '', 'PAUSE', '&lt;NAO_CLASSIFICADO&gt;', NULL, NULL, NULL)</v>
      </c>
      <c r="R3150" t="s">
        <v>10327</v>
      </c>
    </row>
    <row r="3151" spans="1:18" hidden="1" x14ac:dyDescent="0.25">
      <c r="A3151" s="7">
        <f>anotacoes!D3151</f>
        <v>40887</v>
      </c>
      <c r="B3151" t="str">
        <f>anotacoes!C3151</f>
        <v>GRAND SLAM TOKYO 2011</v>
      </c>
      <c r="C3151" t="str">
        <f>anotacoes!E3151</f>
        <v>GUILHEIRO</v>
      </c>
      <c r="D3151" t="str">
        <f>anotacoes!F3151</f>
        <v>LUCENTI</v>
      </c>
      <c r="E3151" t="s">
        <v>10325</v>
      </c>
      <c r="F3151">
        <f>anotacoes!A3151</f>
        <v>48</v>
      </c>
      <c r="G3151">
        <f>anotacoes!B3151</f>
        <v>29</v>
      </c>
      <c r="H3151" t="str">
        <f>anotacoes!K3151</f>
        <v xml:space="preserve"> 00:02:31,811</v>
      </c>
      <c r="I3151" t="str">
        <f>anotacoes!L3151</f>
        <v xml:space="preserve"> 00:02:34,073</v>
      </c>
      <c r="J3151" t="str">
        <f>IF(L3151="PAUSE",E3151,IF(anotacoes!G3155=conversao_anotacoes!C3151,conversao_anotacoes!C3151,conversao_anotacoes!D3151))</f>
        <v>GUILHEIRO</v>
      </c>
      <c r="K3151" t="str">
        <f t="shared" si="98"/>
        <v>LUCENTI</v>
      </c>
      <c r="L3151" t="str">
        <f>UPPER(anotacoes!H3151)</f>
        <v>DISPLACEMENT</v>
      </c>
      <c r="M3151" t="str">
        <f>IF(OR(L3151="ATTACK",L3151="FINTA"),"&lt;TECNICA&gt;",UPPER(anotacoes!I3151))</f>
        <v>CIRCULAR LEFT</v>
      </c>
      <c r="N3151" t="str">
        <f>IF(OR(L3151="ATTACK",L3151="FINTA"),UPPER(anotacoes!I3151),"")</f>
        <v/>
      </c>
      <c r="O3151" s="6" t="str">
        <f>IF(anotacoes!N3151=0,"",anotacoes!N3151)</f>
        <v/>
      </c>
      <c r="P3151" t="str">
        <f>IF(anotacoes!M3151=0,"",UPPER(anotacoes!M3151))</f>
        <v/>
      </c>
      <c r="Q3151" t="str">
        <f t="shared" si="99"/>
        <v>INSERT INTO CONVERSAO_LUTA_ACAO (cd_conversao, id_luta, sequencia, momento_inicio, momento_fim, quem_faz, quem_sofre, acao_tipo, acao, tecnica, direcao, pontuacao) VALUES (1, 48, 29, TRIM(' 00:02:31,811'), TRIM(' 00:02:34,073'), 'GUILHEIRO', 'LUCENTI', 'DISPLACEMENT', 'CIRCULAR LEFT', NULL, NULL, NULL)</v>
      </c>
      <c r="R3151" t="s">
        <v>10327</v>
      </c>
    </row>
    <row r="3152" spans="1:18" hidden="1" x14ac:dyDescent="0.25">
      <c r="A3152" s="7">
        <f>anotacoes!D3152</f>
        <v>40887</v>
      </c>
      <c r="B3152" t="str">
        <f>anotacoes!C3152</f>
        <v>GRAND SLAM TOKYO 2011</v>
      </c>
      <c r="C3152" t="str">
        <f>anotacoes!E3152</f>
        <v>GUILHEIRO</v>
      </c>
      <c r="D3152" t="str">
        <f>anotacoes!F3152</f>
        <v>LUCENTI</v>
      </c>
      <c r="E3152" t="s">
        <v>10325</v>
      </c>
      <c r="F3152">
        <f>anotacoes!A3152</f>
        <v>48</v>
      </c>
      <c r="G3152">
        <f>anotacoes!B3152</f>
        <v>30</v>
      </c>
      <c r="H3152" t="str">
        <f>anotacoes!K3152</f>
        <v xml:space="preserve"> 00:02:34,073</v>
      </c>
      <c r="I3152" t="str">
        <f>anotacoes!L3152</f>
        <v xml:space="preserve"> 00:02:35,604</v>
      </c>
      <c r="J3152" t="str">
        <f>IF(L3152="PAUSE",E3152,IF(anotacoes!G3156=conversao_anotacoes!C3152,conversao_anotacoes!C3152,conversao_anotacoes!D3152))</f>
        <v>GUILHEIRO</v>
      </c>
      <c r="K3152" t="str">
        <f t="shared" si="98"/>
        <v>LUCENTI</v>
      </c>
      <c r="L3152" t="str">
        <f>UPPER(anotacoes!H3152)</f>
        <v>DISPLACEMENT</v>
      </c>
      <c r="M3152" t="str">
        <f>IF(OR(L3152="ATTACK",L3152="FINTA"),"&lt;TECNICA&gt;",UPPER(anotacoes!I3152))</f>
        <v>2-3 STEP HESITANT RIGHT</v>
      </c>
      <c r="N3152" t="str">
        <f>IF(OR(L3152="ATTACK",L3152="FINTA"),UPPER(anotacoes!I3152),"")</f>
        <v/>
      </c>
      <c r="O3152" s="6" t="str">
        <f>IF(anotacoes!N3152=0,"",anotacoes!N3152)</f>
        <v/>
      </c>
      <c r="P3152" t="str">
        <f>IF(anotacoes!M3152=0,"",UPPER(anotacoes!M3152))</f>
        <v/>
      </c>
      <c r="Q3152" t="str">
        <f t="shared" si="99"/>
        <v>INSERT INTO CONVERSAO_LUTA_ACAO (cd_conversao, id_luta, sequencia, momento_inicio, momento_fim, quem_faz, quem_sofre, acao_tipo, acao, tecnica, direcao, pontuacao) VALUES (1, 48, 30, TRIM(' 00:02:34,073'), TRIM(' 00:02:35,604'), 'GUILHEIRO', 'LUCENTI', 'DISPLACEMENT', '2-3 STEP HESITANT RIGHT', NULL, NULL, NULL)</v>
      </c>
      <c r="R3152" t="s">
        <v>10327</v>
      </c>
    </row>
    <row r="3153" spans="1:18" hidden="1" x14ac:dyDescent="0.25">
      <c r="A3153" s="7">
        <f>anotacoes!D3153</f>
        <v>40887</v>
      </c>
      <c r="B3153" t="str">
        <f>anotacoes!C3153</f>
        <v>GRAND SLAM TOKYO 2011</v>
      </c>
      <c r="C3153" t="str">
        <f>anotacoes!E3153</f>
        <v>GUILHEIRO</v>
      </c>
      <c r="D3153" t="str">
        <f>anotacoes!F3153</f>
        <v>LUCENTI</v>
      </c>
      <c r="E3153" t="s">
        <v>10325</v>
      </c>
      <c r="F3153">
        <f>anotacoes!A3153</f>
        <v>48</v>
      </c>
      <c r="G3153">
        <f>anotacoes!B3153</f>
        <v>31</v>
      </c>
      <c r="H3153" t="str">
        <f>anotacoes!K3153</f>
        <v xml:space="preserve"> 00:02:35,793</v>
      </c>
      <c r="I3153" t="str">
        <f>anotacoes!L3153</f>
        <v xml:space="preserve"> 00:03:20,944</v>
      </c>
      <c r="J3153" t="str">
        <f>IF(L3153="PAUSE",E3153,IF(anotacoes!G3157=conversao_anotacoes!C3153,conversao_anotacoes!C3153,conversao_anotacoes!D3153))</f>
        <v>GUILHEIRO</v>
      </c>
      <c r="K3153" t="str">
        <f t="shared" si="98"/>
        <v>LUCENTI</v>
      </c>
      <c r="L3153" t="str">
        <f>UPPER(anotacoes!H3153)</f>
        <v>DISPLACEMENT</v>
      </c>
      <c r="M3153" t="str">
        <f>IF(OR(L3153="ATTACK",L3153="FINTA"),"&lt;TECNICA&gt;",UPPER(anotacoes!I3153))</f>
        <v>TRY TO GRIP WITH CONTACT</v>
      </c>
      <c r="N3153" t="str">
        <f>IF(OR(L3153="ATTACK",L3153="FINTA"),UPPER(anotacoes!I3153),"")</f>
        <v/>
      </c>
      <c r="O3153" s="6" t="str">
        <f>IF(anotacoes!N3153=0,"",anotacoes!N3153)</f>
        <v/>
      </c>
      <c r="P3153" t="str">
        <f>IF(anotacoes!M3153=0,"",UPPER(anotacoes!M3153))</f>
        <v/>
      </c>
      <c r="Q3153" t="str">
        <f t="shared" si="99"/>
        <v>INSERT INTO CONVERSAO_LUTA_ACAO (cd_conversao, id_luta, sequencia, momento_inicio, momento_fim, quem_faz, quem_sofre, acao_tipo, acao, tecnica, direcao, pontuacao) VALUES (1, 48, 31, TRIM(' 00:02:35,793'), TRIM(' 00:03:20,944'), 'GUILHEIRO', 'LUCENTI', 'DISPLACEMENT', 'TRY TO GRIP WITH CONTACT', NULL, NULL, NULL)</v>
      </c>
      <c r="R3153" t="s">
        <v>10327</v>
      </c>
    </row>
    <row r="3154" spans="1:18" hidden="1" x14ac:dyDescent="0.25">
      <c r="A3154" s="7">
        <f>anotacoes!D3154</f>
        <v>40887</v>
      </c>
      <c r="B3154" t="str">
        <f>anotacoes!C3154</f>
        <v>GRAND SLAM TOKYO 2011</v>
      </c>
      <c r="C3154" t="str">
        <f>anotacoes!E3154</f>
        <v>GUILHEIRO</v>
      </c>
      <c r="D3154" t="str">
        <f>anotacoes!F3154</f>
        <v>LUCENTI</v>
      </c>
      <c r="E3154" t="s">
        <v>10325</v>
      </c>
      <c r="F3154">
        <f>anotacoes!A3154</f>
        <v>48</v>
      </c>
      <c r="G3154">
        <f>anotacoes!B3154</f>
        <v>32</v>
      </c>
      <c r="H3154" t="str">
        <f>anotacoes!K3154</f>
        <v xml:space="preserve"> 00:03:20,944</v>
      </c>
      <c r="I3154" t="str">
        <f>anotacoes!L3154</f>
        <v xml:space="preserve"> 00:03:31,265</v>
      </c>
      <c r="J3154" t="str">
        <f>IF(L3154="PAUSE",E3154,IF(anotacoes!G3158=conversao_anotacoes!C3154,conversao_anotacoes!C3154,conversao_anotacoes!D3154))</f>
        <v>GUILHEIRO</v>
      </c>
      <c r="K3154" t="str">
        <f t="shared" si="98"/>
        <v>LUCENTI</v>
      </c>
      <c r="L3154" t="str">
        <f>UPPER(anotacoes!H3154)</f>
        <v>GRIP TIME</v>
      </c>
      <c r="M3154" t="str">
        <f>IF(OR(L3154="ATTACK",L3154="FINTA"),"&lt;TECNICA&gt;",UPPER(anotacoes!I3154))</f>
        <v>LEFT COLLAR RIGHT SLEEVE</v>
      </c>
      <c r="N3154" t="str">
        <f>IF(OR(L3154="ATTACK",L3154="FINTA"),UPPER(anotacoes!I3154),"")</f>
        <v/>
      </c>
      <c r="O3154" s="6" t="str">
        <f>IF(anotacoes!N3154=0,"",anotacoes!N3154)</f>
        <v/>
      </c>
      <c r="P3154" t="str">
        <f>IF(anotacoes!M3154=0,"",UPPER(anotacoes!M3154))</f>
        <v/>
      </c>
      <c r="Q3154" t="str">
        <f t="shared" si="99"/>
        <v>INSERT INTO CONVERSAO_LUTA_ACAO (cd_conversao, id_luta, sequencia, momento_inicio, momento_fim, quem_faz, quem_sofre, acao_tipo, acao, tecnica, direcao, pontuacao) VALUES (1, 48, 32, TRIM(' 00:03:20,944'), TRIM(' 00:03:31,265'), 'GUILHEIRO', 'LUCENTI', 'GRIP TIME', 'LEFT COLLAR RIGHT SLEEVE', NULL, NULL, NULL)</v>
      </c>
      <c r="R3154" t="s">
        <v>10327</v>
      </c>
    </row>
    <row r="3155" spans="1:18" hidden="1" x14ac:dyDescent="0.25">
      <c r="A3155" s="7">
        <f>anotacoes!D3155</f>
        <v>40887</v>
      </c>
      <c r="B3155" t="str">
        <f>anotacoes!C3155</f>
        <v>GRAND SLAM TOKYO 2011</v>
      </c>
      <c r="C3155" t="str">
        <f>anotacoes!E3155</f>
        <v>GUILHEIRO</v>
      </c>
      <c r="D3155" t="str">
        <f>anotacoes!F3155</f>
        <v>LUCENTI</v>
      </c>
      <c r="E3155" t="s">
        <v>10325</v>
      </c>
      <c r="F3155">
        <f>anotacoes!A3155</f>
        <v>48</v>
      </c>
      <c r="G3155">
        <f>anotacoes!B3155</f>
        <v>33</v>
      </c>
      <c r="H3155" t="str">
        <f>anotacoes!K3155</f>
        <v xml:space="preserve"> 00:03:31,265</v>
      </c>
      <c r="I3155" t="str">
        <f>anotacoes!L3155</f>
        <v xml:space="preserve"> 00:03:32,245</v>
      </c>
      <c r="J3155" t="str">
        <f>IF(L3155="PAUSE",E3155,IF(anotacoes!G3159=conversao_anotacoes!C3155,conversao_anotacoes!C3155,conversao_anotacoes!D3155))</f>
        <v>GUILHEIRO</v>
      </c>
      <c r="K3155" t="str">
        <f t="shared" si="98"/>
        <v>LUCENTI</v>
      </c>
      <c r="L3155" t="str">
        <f>UPPER(anotacoes!H3155)</f>
        <v>ATTACK</v>
      </c>
      <c r="M3155" t="str">
        <f>IF(OR(L3155="ATTACK",L3155="FINTA"),"&lt;TECNICA&gt;",UPPER(anotacoes!I3155))</f>
        <v>&lt;TECNICA&gt;</v>
      </c>
      <c r="N3155" t="str">
        <f>IF(OR(L3155="ATTACK",L3155="FINTA"),UPPER(anotacoes!I3155),"")</f>
        <v>SEOI NAGE</v>
      </c>
      <c r="O3155" s="6">
        <f>IF(anotacoes!N3155=0,"",anotacoes!N3155)</f>
        <v>6</v>
      </c>
      <c r="P3155" t="str">
        <f>IF(anotacoes!M3155=0,"",UPPER(anotacoes!M3155))</f>
        <v/>
      </c>
      <c r="Q3155" t="str">
        <f t="shared" si="99"/>
        <v>INSERT INTO CONVERSAO_LUTA_ACAO (cd_conversao, id_luta, sequencia, momento_inicio, momento_fim, quem_faz, quem_sofre, acao_tipo, acao, tecnica, direcao, pontuacao) VALUES (1, 48, 33, TRIM(' 00:03:31,265'), TRIM(' 00:03:32,245'), 'GUILHEIRO', 'LUCENTI', 'ATTACK', '&lt;TECNICA&gt;', 'SEOI NAGE', 6, NULL)</v>
      </c>
      <c r="R3155" t="s">
        <v>10327</v>
      </c>
    </row>
    <row r="3156" spans="1:18" hidden="1" x14ac:dyDescent="0.25">
      <c r="A3156" s="7">
        <f>anotacoes!D3156</f>
        <v>40887</v>
      </c>
      <c r="B3156" t="str">
        <f>anotacoes!C3156</f>
        <v>GRAND SLAM TOKYO 2011</v>
      </c>
      <c r="C3156" t="str">
        <f>anotacoes!E3156</f>
        <v>GUILHEIRO</v>
      </c>
      <c r="D3156" t="str">
        <f>anotacoes!F3156</f>
        <v>LUCENTI</v>
      </c>
      <c r="E3156" t="s">
        <v>10325</v>
      </c>
      <c r="F3156">
        <f>anotacoes!A3156</f>
        <v>48</v>
      </c>
      <c r="G3156">
        <f>anotacoes!B3156</f>
        <v>34</v>
      </c>
      <c r="H3156" t="str">
        <f>anotacoes!K3156</f>
        <v xml:space="preserve"> 00:03:32,245</v>
      </c>
      <c r="I3156" t="str">
        <f>anotacoes!L3156</f>
        <v xml:space="preserve"> 00:03:34,434</v>
      </c>
      <c r="J3156" t="str">
        <f>IF(L3156="PAUSE",E3156,IF(anotacoes!G3160=conversao_anotacoes!C3156,conversao_anotacoes!C3156,conversao_anotacoes!D3156))</f>
        <v>GUILHEIRO</v>
      </c>
      <c r="K3156" t="str">
        <f t="shared" si="98"/>
        <v>LUCENTI</v>
      </c>
      <c r="L3156" t="str">
        <f>UPPER(anotacoes!H3156)</f>
        <v>GRIP TIME</v>
      </c>
      <c r="M3156" t="str">
        <f>IF(OR(L3156="ATTACK",L3156="FINTA"),"&lt;TECNICA&gt;",UPPER(anotacoes!I3156))</f>
        <v>LEFT COLLAR RIGHT SLEEVE</v>
      </c>
      <c r="N3156" t="str">
        <f>IF(OR(L3156="ATTACK",L3156="FINTA"),UPPER(anotacoes!I3156),"")</f>
        <v/>
      </c>
      <c r="O3156" s="6" t="str">
        <f>IF(anotacoes!N3156=0,"",anotacoes!N3156)</f>
        <v/>
      </c>
      <c r="P3156" t="str">
        <f>IF(anotacoes!M3156=0,"",UPPER(anotacoes!M3156))</f>
        <v/>
      </c>
      <c r="Q3156" t="str">
        <f t="shared" si="99"/>
        <v>INSERT INTO CONVERSAO_LUTA_ACAO (cd_conversao, id_luta, sequencia, momento_inicio, momento_fim, quem_faz, quem_sofre, acao_tipo, acao, tecnica, direcao, pontuacao) VALUES (1, 48, 34, TRIM(' 00:03:32,245'), TRIM(' 00:03:34,434'), 'GUILHEIRO', 'LUCENTI', 'GRIP TIME', 'LEFT COLLAR RIGHT SLEEVE', NULL, NULL, NULL)</v>
      </c>
      <c r="R3156" t="s">
        <v>10327</v>
      </c>
    </row>
    <row r="3157" spans="1:18" hidden="1" x14ac:dyDescent="0.25">
      <c r="A3157" s="7">
        <f>anotacoes!D3157</f>
        <v>40887</v>
      </c>
      <c r="B3157" t="str">
        <f>anotacoes!C3157</f>
        <v>GRAND SLAM TOKYO 2011</v>
      </c>
      <c r="C3157" t="str">
        <f>anotacoes!E3157</f>
        <v>GUILHEIRO</v>
      </c>
      <c r="D3157" t="str">
        <f>anotacoes!F3157</f>
        <v>LUCENTI</v>
      </c>
      <c r="E3157" t="s">
        <v>10325</v>
      </c>
      <c r="F3157">
        <f>anotacoes!A3157</f>
        <v>48</v>
      </c>
      <c r="G3157">
        <f>anotacoes!B3157</f>
        <v>35</v>
      </c>
      <c r="H3157" t="str">
        <f>anotacoes!K3157</f>
        <v xml:space="preserve"> 00:03:34,434</v>
      </c>
      <c r="I3157" t="str">
        <f>anotacoes!L3157</f>
        <v xml:space="preserve"> 00:03:43,607</v>
      </c>
      <c r="J3157" t="str">
        <f>IF(L3157="PAUSE",E3157,IF(anotacoes!G3161=conversao_anotacoes!C3157,conversao_anotacoes!C3157,conversao_anotacoes!D3157))</f>
        <v>GUILHEIRO</v>
      </c>
      <c r="K3157" t="str">
        <f t="shared" si="98"/>
        <v>LUCENTI</v>
      </c>
      <c r="L3157" t="str">
        <f>UPPER(anotacoes!H3157)</f>
        <v>GRIP TIME</v>
      </c>
      <c r="M3157" t="str">
        <f>IF(OR(L3157="ATTACK",L3157="FINTA"),"&lt;TECNICA&gt;",UPPER(anotacoes!I3157))</f>
        <v>RIGHT SLEEVE</v>
      </c>
      <c r="N3157" t="str">
        <f>IF(OR(L3157="ATTACK",L3157="FINTA"),UPPER(anotacoes!I3157),"")</f>
        <v/>
      </c>
      <c r="O3157" s="6" t="str">
        <f>IF(anotacoes!N3157=0,"",anotacoes!N3157)</f>
        <v/>
      </c>
      <c r="P3157" t="str">
        <f>IF(anotacoes!M3157=0,"",UPPER(anotacoes!M3157))</f>
        <v/>
      </c>
      <c r="Q3157" t="str">
        <f t="shared" si="99"/>
        <v>INSERT INTO CONVERSAO_LUTA_ACAO (cd_conversao, id_luta, sequencia, momento_inicio, momento_fim, quem_faz, quem_sofre, acao_tipo, acao, tecnica, direcao, pontuacao) VALUES (1, 48, 35, TRIM(' 00:03:34,434'), TRIM(' 00:03:43,607'), 'GUILHEIRO', 'LUCENTI', 'GRIP TIME', 'RIGHT SLEEVE', NULL, NULL, NULL)</v>
      </c>
      <c r="R3157" t="s">
        <v>10327</v>
      </c>
    </row>
    <row r="3158" spans="1:18" hidden="1" x14ac:dyDescent="0.25">
      <c r="A3158" s="7">
        <f>anotacoes!D3158</f>
        <v>40887</v>
      </c>
      <c r="B3158" t="str">
        <f>anotacoes!C3158</f>
        <v>GRAND SLAM TOKYO 2011</v>
      </c>
      <c r="C3158" t="str">
        <f>anotacoes!E3158</f>
        <v>GUILHEIRO</v>
      </c>
      <c r="D3158" t="str">
        <f>anotacoes!F3158</f>
        <v>LUCENTI</v>
      </c>
      <c r="E3158" t="s">
        <v>10325</v>
      </c>
      <c r="F3158">
        <f>anotacoes!A3158</f>
        <v>48</v>
      </c>
      <c r="G3158">
        <f>anotacoes!B3158</f>
        <v>36</v>
      </c>
      <c r="H3158" t="str">
        <f>anotacoes!K3158</f>
        <v xml:space="preserve"> 00:03:43,814</v>
      </c>
      <c r="I3158" t="str">
        <f>anotacoes!L3158</f>
        <v xml:space="preserve"> 00:03:53,371</v>
      </c>
      <c r="J3158" t="str">
        <f>IF(L3158="PAUSE",E3158,IF(anotacoes!G3162=conversao_anotacoes!C3158,conversao_anotacoes!C3158,conversao_anotacoes!D3158))</f>
        <v>&lt;ARBITRO_DESCONHECIDO&gt;</v>
      </c>
      <c r="K3158" t="str">
        <f t="shared" si="98"/>
        <v/>
      </c>
      <c r="L3158" t="str">
        <f>UPPER(anotacoes!H3158)</f>
        <v>PAUSE</v>
      </c>
      <c r="M3158" t="str">
        <f>IF(OR(L3158="ATTACK",L3158="FINTA"),"&lt;TECNICA&gt;",UPPER(anotacoes!I3158))</f>
        <v>SHIDO OPPONENT WITHOUT SCORE</v>
      </c>
      <c r="N3158" t="str">
        <f>IF(OR(L3158="ATTACK",L3158="FINTA"),UPPER(anotacoes!I3158),"")</f>
        <v/>
      </c>
      <c r="O3158" s="6" t="str">
        <f>IF(anotacoes!N3158=0,"",anotacoes!N3158)</f>
        <v/>
      </c>
      <c r="P3158" t="str">
        <f>IF(anotacoes!M3158=0,"",UPPER(anotacoes!M3158))</f>
        <v/>
      </c>
      <c r="Q3158" t="str">
        <f t="shared" si="99"/>
        <v>INSERT INTO CONVERSAO_LUTA_ACAO (cd_conversao, id_luta, sequencia, momento_inicio, momento_fim, quem_faz, quem_sofre, acao_tipo, acao, tecnica, direcao, pontuacao) VALUES (1, 48, 36, TRIM(' 00:03:43,814'), TRIM(' 00:03:53,371'), '&lt;ARBITRO_DESCONHECIDO&gt;', '', 'PAUSE', 'SHIDO OPPONENT WITHOUT SCORE', NULL, NULL, NULL)</v>
      </c>
      <c r="R3158" t="s">
        <v>10327</v>
      </c>
    </row>
    <row r="3159" spans="1:18" hidden="1" x14ac:dyDescent="0.25">
      <c r="A3159" s="7">
        <f>anotacoes!D3159</f>
        <v>40887</v>
      </c>
      <c r="B3159" t="str">
        <f>anotacoes!C3159</f>
        <v>GRAND SLAM TOKYO 2011</v>
      </c>
      <c r="C3159" t="str">
        <f>anotacoes!E3159</f>
        <v>GUILHEIRO</v>
      </c>
      <c r="D3159" t="str">
        <f>anotacoes!F3159</f>
        <v>LUCENTI</v>
      </c>
      <c r="E3159" t="s">
        <v>10325</v>
      </c>
      <c r="F3159">
        <f>anotacoes!A3159</f>
        <v>48</v>
      </c>
      <c r="G3159">
        <f>anotacoes!B3159</f>
        <v>37</v>
      </c>
      <c r="H3159" t="str">
        <f>anotacoes!K3159</f>
        <v xml:space="preserve"> 00:03:53,371</v>
      </c>
      <c r="I3159" t="str">
        <f>anotacoes!L3159</f>
        <v xml:space="preserve"> 00:03:55,401</v>
      </c>
      <c r="J3159" t="str">
        <f>IF(L3159="PAUSE",E3159,IF(anotacoes!G3163=conversao_anotacoes!C3159,conversao_anotacoes!C3159,conversao_anotacoes!D3159))</f>
        <v>GUILHEIRO</v>
      </c>
      <c r="K3159" t="str">
        <f t="shared" si="98"/>
        <v>LUCENTI</v>
      </c>
      <c r="L3159" t="str">
        <f>UPPER(anotacoes!H3159)</f>
        <v>DISPLACEMENT</v>
      </c>
      <c r="M3159" t="str">
        <f>IF(OR(L3159="ATTACK",L3159="FINTA"),"&lt;TECNICA&gt;",UPPER(anotacoes!I3159))</f>
        <v>CIRCULAR LEFT</v>
      </c>
      <c r="N3159" t="str">
        <f>IF(OR(L3159="ATTACK",L3159="FINTA"),UPPER(anotacoes!I3159),"")</f>
        <v/>
      </c>
      <c r="O3159" s="6" t="str">
        <f>IF(anotacoes!N3159=0,"",anotacoes!N3159)</f>
        <v/>
      </c>
      <c r="P3159" t="str">
        <f>IF(anotacoes!M3159=0,"",UPPER(anotacoes!M3159))</f>
        <v/>
      </c>
      <c r="Q3159" t="str">
        <f t="shared" si="99"/>
        <v>INSERT INTO CONVERSAO_LUTA_ACAO (cd_conversao, id_luta, sequencia, momento_inicio, momento_fim, quem_faz, quem_sofre, acao_tipo, acao, tecnica, direcao, pontuacao) VALUES (1, 48, 37, TRIM(' 00:03:53,371'), TRIM(' 00:03:55,401'), 'GUILHEIRO', 'LUCENTI', 'DISPLACEMENT', 'CIRCULAR LEFT', NULL, NULL, NULL)</v>
      </c>
      <c r="R3159" t="s">
        <v>10327</v>
      </c>
    </row>
    <row r="3160" spans="1:18" hidden="1" x14ac:dyDescent="0.25">
      <c r="A3160" s="7">
        <f>anotacoes!D3160</f>
        <v>40887</v>
      </c>
      <c r="B3160" t="str">
        <f>anotacoes!C3160</f>
        <v>GRAND SLAM TOKYO 2011</v>
      </c>
      <c r="C3160" t="str">
        <f>anotacoes!E3160</f>
        <v>GUILHEIRO</v>
      </c>
      <c r="D3160" t="str">
        <f>anotacoes!F3160</f>
        <v>LUCENTI</v>
      </c>
      <c r="E3160" t="s">
        <v>10325</v>
      </c>
      <c r="F3160">
        <f>anotacoes!A3160</f>
        <v>48</v>
      </c>
      <c r="G3160">
        <f>anotacoes!B3160</f>
        <v>38</v>
      </c>
      <c r="H3160" t="str">
        <f>anotacoes!K3160</f>
        <v xml:space="preserve"> 00:03:55,401</v>
      </c>
      <c r="I3160" t="str">
        <f>anotacoes!L3160</f>
        <v xml:space="preserve"> 00:03:58,593</v>
      </c>
      <c r="J3160" t="str">
        <f>IF(L3160="PAUSE",E3160,IF(anotacoes!G3164=conversao_anotacoes!C3160,conversao_anotacoes!C3160,conversao_anotacoes!D3160))</f>
        <v>GUILHEIRO</v>
      </c>
      <c r="K3160" t="str">
        <f t="shared" si="98"/>
        <v>LUCENTI</v>
      </c>
      <c r="L3160" t="str">
        <f>UPPER(anotacoes!H3160)</f>
        <v>DISPLACEMENT</v>
      </c>
      <c r="M3160" t="str">
        <f>IF(OR(L3160="ATTACK",L3160="FINTA"),"&lt;TECNICA&gt;",UPPER(anotacoes!I3160))</f>
        <v>2-3 STEP HESITANT RIGHT</v>
      </c>
      <c r="N3160" t="str">
        <f>IF(OR(L3160="ATTACK",L3160="FINTA"),UPPER(anotacoes!I3160),"")</f>
        <v/>
      </c>
      <c r="O3160" s="6" t="str">
        <f>IF(anotacoes!N3160=0,"",anotacoes!N3160)</f>
        <v/>
      </c>
      <c r="P3160" t="str">
        <f>IF(anotacoes!M3160=0,"",UPPER(anotacoes!M3160))</f>
        <v/>
      </c>
      <c r="Q3160" t="str">
        <f t="shared" si="99"/>
        <v>INSERT INTO CONVERSAO_LUTA_ACAO (cd_conversao, id_luta, sequencia, momento_inicio, momento_fim, quem_faz, quem_sofre, acao_tipo, acao, tecnica, direcao, pontuacao) VALUES (1, 48, 38, TRIM(' 00:03:55,401'), TRIM(' 00:03:58,593'), 'GUILHEIRO', 'LUCENTI', 'DISPLACEMENT', '2-3 STEP HESITANT RIGHT', NULL, NULL, NULL)</v>
      </c>
      <c r="R3160" t="s">
        <v>10327</v>
      </c>
    </row>
    <row r="3161" spans="1:18" hidden="1" x14ac:dyDescent="0.25">
      <c r="A3161" s="7">
        <f>anotacoes!D3161</f>
        <v>40887</v>
      </c>
      <c r="B3161" t="str">
        <f>anotacoes!C3161</f>
        <v>GRAND SLAM TOKYO 2011</v>
      </c>
      <c r="C3161" t="str">
        <f>anotacoes!E3161</f>
        <v>GUILHEIRO</v>
      </c>
      <c r="D3161" t="str">
        <f>anotacoes!F3161</f>
        <v>LUCENTI</v>
      </c>
      <c r="E3161" t="s">
        <v>10325</v>
      </c>
      <c r="F3161">
        <f>anotacoes!A3161</f>
        <v>48</v>
      </c>
      <c r="G3161">
        <f>anotacoes!B3161</f>
        <v>39</v>
      </c>
      <c r="H3161" t="str">
        <f>anotacoes!K3161</f>
        <v xml:space="preserve"> 00:03:58,767</v>
      </c>
      <c r="I3161" t="str">
        <f>anotacoes!L3161</f>
        <v xml:space="preserve"> 00:04:04,695</v>
      </c>
      <c r="J3161" t="str">
        <f>IF(L3161="PAUSE",E3161,IF(anotacoes!G3165=conversao_anotacoes!C3161,conversao_anotacoes!C3161,conversao_anotacoes!D3161))</f>
        <v>GUILHEIRO</v>
      </c>
      <c r="K3161" t="str">
        <f t="shared" si="98"/>
        <v>LUCENTI</v>
      </c>
      <c r="L3161" t="str">
        <f>UPPER(anotacoes!H3161)</f>
        <v>DISPLACEMENT</v>
      </c>
      <c r="M3161" t="str">
        <f>IF(OR(L3161="ATTACK",L3161="FINTA"),"&lt;TECNICA&gt;",UPPER(anotacoes!I3161))</f>
        <v>TRY TO GRIP WITH CONTACT</v>
      </c>
      <c r="N3161" t="str">
        <f>IF(OR(L3161="ATTACK",L3161="FINTA"),UPPER(anotacoes!I3161),"")</f>
        <v/>
      </c>
      <c r="O3161" s="6" t="str">
        <f>IF(anotacoes!N3161=0,"",anotacoes!N3161)</f>
        <v/>
      </c>
      <c r="P3161" t="str">
        <f>IF(anotacoes!M3161=0,"",UPPER(anotacoes!M3161))</f>
        <v/>
      </c>
      <c r="Q3161" t="str">
        <f t="shared" si="99"/>
        <v>INSERT INTO CONVERSAO_LUTA_ACAO (cd_conversao, id_luta, sequencia, momento_inicio, momento_fim, quem_faz, quem_sofre, acao_tipo, acao, tecnica, direcao, pontuacao) VALUES (1, 48, 39, TRIM(' 00:03:58,767'), TRIM(' 00:04:04,695'), 'GUILHEIRO', 'LUCENTI', 'DISPLACEMENT', 'TRY TO GRIP WITH CONTACT', NULL, NULL, NULL)</v>
      </c>
      <c r="R3161" t="s">
        <v>10327</v>
      </c>
    </row>
    <row r="3162" spans="1:18" hidden="1" x14ac:dyDescent="0.25">
      <c r="A3162" s="7">
        <f>anotacoes!D3162</f>
        <v>40887</v>
      </c>
      <c r="B3162" t="str">
        <f>anotacoes!C3162</f>
        <v>GRAND SLAM TOKYO 2011</v>
      </c>
      <c r="C3162" t="str">
        <f>anotacoes!E3162</f>
        <v>GUILHEIRO</v>
      </c>
      <c r="D3162" t="str">
        <f>anotacoes!F3162</f>
        <v>LUCENTI</v>
      </c>
      <c r="E3162" t="s">
        <v>10325</v>
      </c>
      <c r="F3162">
        <f>anotacoes!A3162</f>
        <v>48</v>
      </c>
      <c r="G3162">
        <f>anotacoes!B3162</f>
        <v>40</v>
      </c>
      <c r="H3162" t="str">
        <f>anotacoes!K3162</f>
        <v xml:space="preserve"> 00:04:04,695</v>
      </c>
      <c r="I3162" t="str">
        <f>anotacoes!L3162</f>
        <v xml:space="preserve"> 00:04:06,372</v>
      </c>
      <c r="J3162" t="str">
        <f>IF(L3162="PAUSE",E3162,IF(anotacoes!G3166=conversao_anotacoes!C3162,conversao_anotacoes!C3162,conversao_anotacoes!D3162))</f>
        <v>GUILHEIRO</v>
      </c>
      <c r="K3162" t="str">
        <f t="shared" si="98"/>
        <v>LUCENTI</v>
      </c>
      <c r="L3162" t="str">
        <f>UPPER(anotacoes!H3162)</f>
        <v>GRIP TIME</v>
      </c>
      <c r="M3162" t="str">
        <f>IF(OR(L3162="ATTACK",L3162="FINTA"),"&lt;TECNICA&gt;",UPPER(anotacoes!I3162))</f>
        <v>LEFT COLLAR</v>
      </c>
      <c r="N3162" t="str">
        <f>IF(OR(L3162="ATTACK",L3162="FINTA"),UPPER(anotacoes!I3162),"")</f>
        <v/>
      </c>
      <c r="O3162" s="6" t="str">
        <f>IF(anotacoes!N3162=0,"",anotacoes!N3162)</f>
        <v/>
      </c>
      <c r="P3162" t="str">
        <f>IF(anotacoes!M3162=0,"",UPPER(anotacoes!M3162))</f>
        <v/>
      </c>
      <c r="Q3162" t="str">
        <f t="shared" si="99"/>
        <v>INSERT INTO CONVERSAO_LUTA_ACAO (cd_conversao, id_luta, sequencia, momento_inicio, momento_fim, quem_faz, quem_sofre, acao_tipo, acao, tecnica, direcao, pontuacao) VALUES (1, 48, 40, TRIM(' 00:04:04,695'), TRIM(' 00:04:06,372'), 'GUILHEIRO', 'LUCENTI', 'GRIP TIME', 'LEFT COLLAR', NULL, NULL, NULL)</v>
      </c>
      <c r="R3162" t="s">
        <v>10327</v>
      </c>
    </row>
    <row r="3163" spans="1:18" hidden="1" x14ac:dyDescent="0.25">
      <c r="A3163" s="7">
        <f>anotacoes!D3163</f>
        <v>40887</v>
      </c>
      <c r="B3163" t="str">
        <f>anotacoes!C3163</f>
        <v>GRAND SLAM TOKYO 2011</v>
      </c>
      <c r="C3163" t="str">
        <f>anotacoes!E3163</f>
        <v>GUILHEIRO</v>
      </c>
      <c r="D3163" t="str">
        <f>anotacoes!F3163</f>
        <v>LUCENTI</v>
      </c>
      <c r="E3163" t="s">
        <v>10325</v>
      </c>
      <c r="F3163">
        <f>anotacoes!A3163</f>
        <v>48</v>
      </c>
      <c r="G3163">
        <f>anotacoes!B3163</f>
        <v>41</v>
      </c>
      <c r="H3163" t="str">
        <f>anotacoes!K3163</f>
        <v xml:space="preserve"> 00:04:06,372</v>
      </c>
      <c r="I3163" t="str">
        <f>anotacoes!L3163</f>
        <v xml:space="preserve"> 00:04:08,656</v>
      </c>
      <c r="J3163" t="str">
        <f>IF(L3163="PAUSE",E3163,IF(anotacoes!G3167=conversao_anotacoes!C3163,conversao_anotacoes!C3163,conversao_anotacoes!D3163))</f>
        <v>GUILHEIRO</v>
      </c>
      <c r="K3163" t="str">
        <f t="shared" si="98"/>
        <v>LUCENTI</v>
      </c>
      <c r="L3163" t="str">
        <f>UPPER(anotacoes!H3163)</f>
        <v>GRIP TIME</v>
      </c>
      <c r="M3163" t="str">
        <f>IF(OR(L3163="ATTACK",L3163="FINTA"),"&lt;TECNICA&gt;",UPPER(anotacoes!I3163))</f>
        <v>RIGHT SLEEVE</v>
      </c>
      <c r="N3163" t="str">
        <f>IF(OR(L3163="ATTACK",L3163="FINTA"),UPPER(anotacoes!I3163),"")</f>
        <v/>
      </c>
      <c r="O3163" s="6" t="str">
        <f>IF(anotacoes!N3163=0,"",anotacoes!N3163)</f>
        <v/>
      </c>
      <c r="P3163" t="str">
        <f>IF(anotacoes!M3163=0,"",UPPER(anotacoes!M3163))</f>
        <v/>
      </c>
      <c r="Q3163" t="str">
        <f t="shared" si="99"/>
        <v>INSERT INTO CONVERSAO_LUTA_ACAO (cd_conversao, id_luta, sequencia, momento_inicio, momento_fim, quem_faz, quem_sofre, acao_tipo, acao, tecnica, direcao, pontuacao) VALUES (1, 48, 41, TRIM(' 00:04:06,372'), TRIM(' 00:04:08,656'), 'GUILHEIRO', 'LUCENTI', 'GRIP TIME', 'RIGHT SLEEVE', NULL, NULL, NULL)</v>
      </c>
      <c r="R3163" t="s">
        <v>10327</v>
      </c>
    </row>
    <row r="3164" spans="1:18" hidden="1" x14ac:dyDescent="0.25">
      <c r="A3164" s="7">
        <f>anotacoes!D3164</f>
        <v>40887</v>
      </c>
      <c r="B3164" t="str">
        <f>anotacoes!C3164</f>
        <v>GRAND SLAM TOKYO 2011</v>
      </c>
      <c r="C3164" t="str">
        <f>anotacoes!E3164</f>
        <v>GUILHEIRO</v>
      </c>
      <c r="D3164" t="str">
        <f>anotacoes!F3164</f>
        <v>LUCENTI</v>
      </c>
      <c r="E3164" t="s">
        <v>10325</v>
      </c>
      <c r="F3164">
        <f>anotacoes!A3164</f>
        <v>48</v>
      </c>
      <c r="G3164">
        <f>anotacoes!B3164</f>
        <v>42</v>
      </c>
      <c r="H3164" t="str">
        <f>anotacoes!K3164</f>
        <v xml:space="preserve"> 00:04:08,827</v>
      </c>
      <c r="I3164" t="str">
        <f>anotacoes!L3164</f>
        <v xml:space="preserve"> 00:04:13,356</v>
      </c>
      <c r="J3164" t="str">
        <f>IF(L3164="PAUSE",E3164,IF(anotacoes!G3168=conversao_anotacoes!C3164,conversao_anotacoes!C3164,conversao_anotacoes!D3164))</f>
        <v>GUILHEIRO</v>
      </c>
      <c r="K3164" t="str">
        <f t="shared" si="98"/>
        <v>LUCENTI</v>
      </c>
      <c r="L3164" t="str">
        <f>UPPER(anotacoes!H3164)</f>
        <v>DISPLACEMENT</v>
      </c>
      <c r="M3164" t="str">
        <f>IF(OR(L3164="ATTACK",L3164="FINTA"),"&lt;TECNICA&gt;",UPPER(anotacoes!I3164))</f>
        <v>TRY TO GRIP WITH CONTACT</v>
      </c>
      <c r="N3164" t="str">
        <f>IF(OR(L3164="ATTACK",L3164="FINTA"),UPPER(anotacoes!I3164),"")</f>
        <v/>
      </c>
      <c r="O3164" s="6" t="str">
        <f>IF(anotacoes!N3164=0,"",anotacoes!N3164)</f>
        <v/>
      </c>
      <c r="P3164" t="str">
        <f>IF(anotacoes!M3164=0,"",UPPER(anotacoes!M3164))</f>
        <v/>
      </c>
      <c r="Q3164" t="str">
        <f t="shared" si="99"/>
        <v>INSERT INTO CONVERSAO_LUTA_ACAO (cd_conversao, id_luta, sequencia, momento_inicio, momento_fim, quem_faz, quem_sofre, acao_tipo, acao, tecnica, direcao, pontuacao) VALUES (1, 48, 42, TRIM(' 00:04:08,827'), TRIM(' 00:04:13,356'), 'GUILHEIRO', 'LUCENTI', 'DISPLACEMENT', 'TRY TO GRIP WITH CONTACT', NULL, NULL, NULL)</v>
      </c>
      <c r="R3164" t="s">
        <v>10327</v>
      </c>
    </row>
    <row r="3165" spans="1:18" hidden="1" x14ac:dyDescent="0.25">
      <c r="A3165" s="7">
        <f>anotacoes!D3165</f>
        <v>40887</v>
      </c>
      <c r="B3165" t="str">
        <f>anotacoes!C3165</f>
        <v>GRAND SLAM TOKYO 2011</v>
      </c>
      <c r="C3165" t="str">
        <f>anotacoes!E3165</f>
        <v>GUILHEIRO</v>
      </c>
      <c r="D3165" t="str">
        <f>anotacoes!F3165</f>
        <v>LUCENTI</v>
      </c>
      <c r="E3165" t="s">
        <v>10325</v>
      </c>
      <c r="F3165">
        <f>anotacoes!A3165</f>
        <v>48</v>
      </c>
      <c r="G3165">
        <f>anotacoes!B3165</f>
        <v>43</v>
      </c>
      <c r="H3165" t="str">
        <f>anotacoes!K3165</f>
        <v xml:space="preserve"> 00:04:13,356</v>
      </c>
      <c r="I3165" t="str">
        <f>anotacoes!L3165</f>
        <v xml:space="preserve"> 00:04:13,857</v>
      </c>
      <c r="J3165" t="str">
        <f>IF(L3165="PAUSE",E3165,IF(anotacoes!G3169=conversao_anotacoes!C3165,conversao_anotacoes!C3165,conversao_anotacoes!D3165))</f>
        <v>GUILHEIRO</v>
      </c>
      <c r="K3165" t="str">
        <f t="shared" si="98"/>
        <v>LUCENTI</v>
      </c>
      <c r="L3165" t="str">
        <f>UPPER(anotacoes!H3165)</f>
        <v>ATTACK</v>
      </c>
      <c r="M3165" t="str">
        <f>IF(OR(L3165="ATTACK",L3165="FINTA"),"&lt;TECNICA&gt;",UPPER(anotacoes!I3165))</f>
        <v>&lt;TECNICA&gt;</v>
      </c>
      <c r="N3165" t="str">
        <f>IF(OR(L3165="ATTACK",L3165="FINTA"),UPPER(anotacoes!I3165),"")</f>
        <v>KOUCHI GARI</v>
      </c>
      <c r="O3165" s="6">
        <f>IF(anotacoes!N3165=0,"",anotacoes!N3165)</f>
        <v>7</v>
      </c>
      <c r="P3165" t="str">
        <f>IF(anotacoes!M3165=0,"",UPPER(anotacoes!M3165))</f>
        <v/>
      </c>
      <c r="Q3165" t="str">
        <f t="shared" si="99"/>
        <v>INSERT INTO CONVERSAO_LUTA_ACAO (cd_conversao, id_luta, sequencia, momento_inicio, momento_fim, quem_faz, quem_sofre, acao_tipo, acao, tecnica, direcao, pontuacao) VALUES (1, 48, 43, TRIM(' 00:04:13,356'), TRIM(' 00:04:13,857'), 'GUILHEIRO', 'LUCENTI', 'ATTACK', '&lt;TECNICA&gt;', 'KOUCHI GARI', 7, NULL)</v>
      </c>
      <c r="R3165" t="s">
        <v>10327</v>
      </c>
    </row>
    <row r="3166" spans="1:18" hidden="1" x14ac:dyDescent="0.25">
      <c r="A3166" s="7">
        <f>anotacoes!D3166</f>
        <v>40887</v>
      </c>
      <c r="B3166" t="str">
        <f>anotacoes!C3166</f>
        <v>GRAND SLAM TOKYO 2011</v>
      </c>
      <c r="C3166" t="str">
        <f>anotacoes!E3166</f>
        <v>GUILHEIRO</v>
      </c>
      <c r="D3166" t="str">
        <f>anotacoes!F3166</f>
        <v>LUCENTI</v>
      </c>
      <c r="E3166" t="s">
        <v>10325</v>
      </c>
      <c r="F3166">
        <f>anotacoes!A3166</f>
        <v>48</v>
      </c>
      <c r="G3166">
        <f>anotacoes!B3166</f>
        <v>44</v>
      </c>
      <c r="H3166" t="str">
        <f>anotacoes!K3166</f>
        <v xml:space="preserve"> 00:04:13,857</v>
      </c>
      <c r="I3166" t="str">
        <f>anotacoes!L3166</f>
        <v xml:space="preserve"> 00:04:15,703</v>
      </c>
      <c r="J3166" t="str">
        <f>IF(L3166="PAUSE",E3166,IF(anotacoes!G3170=conversao_anotacoes!C3166,conversao_anotacoes!C3166,conversao_anotacoes!D3166))</f>
        <v>GUILHEIRO</v>
      </c>
      <c r="K3166" t="str">
        <f t="shared" si="98"/>
        <v>LUCENTI</v>
      </c>
      <c r="L3166" t="str">
        <f>UPPER(anotacoes!H3166)</f>
        <v>GRIP TIME</v>
      </c>
      <c r="M3166" t="str">
        <f>IF(OR(L3166="ATTACK",L3166="FINTA"),"&lt;TECNICA&gt;",UPPER(anotacoes!I3166))</f>
        <v>LEFT COLLAR</v>
      </c>
      <c r="N3166" t="str">
        <f>IF(OR(L3166="ATTACK",L3166="FINTA"),UPPER(anotacoes!I3166),"")</f>
        <v/>
      </c>
      <c r="O3166" s="6" t="str">
        <f>IF(anotacoes!N3166=0,"",anotacoes!N3166)</f>
        <v/>
      </c>
      <c r="P3166" t="str">
        <f>IF(anotacoes!M3166=0,"",UPPER(anotacoes!M3166))</f>
        <v/>
      </c>
      <c r="Q3166" t="str">
        <f t="shared" si="99"/>
        <v>INSERT INTO CONVERSAO_LUTA_ACAO (cd_conversao, id_luta, sequencia, momento_inicio, momento_fim, quem_faz, quem_sofre, acao_tipo, acao, tecnica, direcao, pontuacao) VALUES (1, 48, 44, TRIM(' 00:04:13,857'), TRIM(' 00:04:15,703'), 'GUILHEIRO', 'LUCENTI', 'GRIP TIME', 'LEFT COLLAR', NULL, NULL, NULL)</v>
      </c>
      <c r="R3166" t="s">
        <v>10327</v>
      </c>
    </row>
    <row r="3167" spans="1:18" hidden="1" x14ac:dyDescent="0.25">
      <c r="A3167" s="7">
        <f>anotacoes!D3167</f>
        <v>40887</v>
      </c>
      <c r="B3167" t="str">
        <f>anotacoes!C3167</f>
        <v>GRAND SLAM TOKYO 2011</v>
      </c>
      <c r="C3167" t="str">
        <f>anotacoes!E3167</f>
        <v>GUILHEIRO</v>
      </c>
      <c r="D3167" t="str">
        <f>anotacoes!F3167</f>
        <v>LUCENTI</v>
      </c>
      <c r="E3167" t="s">
        <v>10325</v>
      </c>
      <c r="F3167">
        <f>anotacoes!A3167</f>
        <v>48</v>
      </c>
      <c r="G3167">
        <f>anotacoes!B3167</f>
        <v>45</v>
      </c>
      <c r="H3167" t="str">
        <f>anotacoes!K3167</f>
        <v xml:space="preserve"> 00:04:15,703</v>
      </c>
      <c r="I3167" t="str">
        <f>anotacoes!L3167</f>
        <v xml:space="preserve"> 00:04:15,703</v>
      </c>
      <c r="J3167" t="str">
        <f>IF(L3167="PAUSE",E3167,IF(anotacoes!G3171=conversao_anotacoes!C3167,conversao_anotacoes!C3167,conversao_anotacoes!D3167))</f>
        <v>GUILHEIRO</v>
      </c>
      <c r="K3167" t="str">
        <f t="shared" si="98"/>
        <v>LUCENTI</v>
      </c>
      <c r="L3167" t="str">
        <f>UPPER(anotacoes!H3167)</f>
        <v>ATTACK</v>
      </c>
      <c r="M3167" t="str">
        <f>IF(OR(L3167="ATTACK",L3167="FINTA"),"&lt;TECNICA&gt;",UPPER(anotacoes!I3167))</f>
        <v>&lt;TECNICA&gt;</v>
      </c>
      <c r="N3167" t="str">
        <f>IF(OR(L3167="ATTACK",L3167="FINTA"),UPPER(anotacoes!I3167),"")</f>
        <v>OUCHI GARI</v>
      </c>
      <c r="O3167" s="6">
        <f>IF(anotacoes!N3167=0,"",anotacoes!N3167)</f>
        <v>6</v>
      </c>
      <c r="P3167" t="str">
        <f>IF(anotacoes!M3167=0,"",UPPER(anotacoes!M3167))</f>
        <v/>
      </c>
      <c r="Q3167" t="str">
        <f t="shared" si="99"/>
        <v>INSERT INTO CONVERSAO_LUTA_ACAO (cd_conversao, id_luta, sequencia, momento_inicio, momento_fim, quem_faz, quem_sofre, acao_tipo, acao, tecnica, direcao, pontuacao) VALUES (1, 48, 45, TRIM(' 00:04:15,703'), TRIM(' 00:04:15,703'), 'GUILHEIRO', 'LUCENTI', 'ATTACK', '&lt;TECNICA&gt;', 'OUCHI GARI', 6, NULL)</v>
      </c>
      <c r="R3167" t="s">
        <v>10327</v>
      </c>
    </row>
    <row r="3168" spans="1:18" hidden="1" x14ac:dyDescent="0.25">
      <c r="A3168" s="7">
        <f>anotacoes!D3168</f>
        <v>40887</v>
      </c>
      <c r="B3168" t="str">
        <f>anotacoes!C3168</f>
        <v>GRAND SLAM TOKYO 2011</v>
      </c>
      <c r="C3168" t="str">
        <f>anotacoes!E3168</f>
        <v>GUILHEIRO</v>
      </c>
      <c r="D3168" t="str">
        <f>anotacoes!F3168</f>
        <v>LUCENTI</v>
      </c>
      <c r="E3168" t="s">
        <v>10325</v>
      </c>
      <c r="F3168">
        <f>anotacoes!A3168</f>
        <v>48</v>
      </c>
      <c r="G3168">
        <f>anotacoes!B3168</f>
        <v>46</v>
      </c>
      <c r="H3168" t="str">
        <f>anotacoes!K3168</f>
        <v xml:space="preserve"> 00:04:15,703</v>
      </c>
      <c r="I3168" t="str">
        <f>anotacoes!L3168</f>
        <v xml:space="preserve"> 00:05:05,655</v>
      </c>
      <c r="J3168" t="str">
        <f>IF(L3168="PAUSE",E3168,IF(anotacoes!G3172=conversao_anotacoes!C3168,conversao_anotacoes!C3168,conversao_anotacoes!D3168))</f>
        <v>&lt;ARBITRO_DESCONHECIDO&gt;</v>
      </c>
      <c r="K3168" t="str">
        <f t="shared" si="98"/>
        <v/>
      </c>
      <c r="L3168" t="str">
        <f>UPPER(anotacoes!H3168)</f>
        <v>PAUSE</v>
      </c>
      <c r="M3168" t="str">
        <f>IF(OR(L3168="ATTACK",L3168="FINTA"),"&lt;TECNICA&gt;",UPPER(anotacoes!I3168))</f>
        <v>&lt;NAO_CLASSIFICADO&gt;</v>
      </c>
      <c r="N3168" t="str">
        <f>IF(OR(L3168="ATTACK",L3168="FINTA"),UPPER(anotacoes!I3168),"")</f>
        <v/>
      </c>
      <c r="O3168" s="6" t="str">
        <f>IF(anotacoes!N3168=0,"",anotacoes!N3168)</f>
        <v/>
      </c>
      <c r="P3168" t="str">
        <f>IF(anotacoes!M3168=0,"",UPPER(anotacoes!M3168))</f>
        <v/>
      </c>
      <c r="Q3168" t="str">
        <f t="shared" si="99"/>
        <v>INSERT INTO CONVERSAO_LUTA_ACAO (cd_conversao, id_luta, sequencia, momento_inicio, momento_fim, quem_faz, quem_sofre, acao_tipo, acao, tecnica, direcao, pontuacao) VALUES (1, 48, 46, TRIM(' 00:04:15,703'), TRIM(' 00:05:05,655'), '&lt;ARBITRO_DESCONHECIDO&gt;', '', 'PAUSE', '&lt;NAO_CLASSIFICADO&gt;', NULL, NULL, NULL)</v>
      </c>
      <c r="R3168" t="s">
        <v>10327</v>
      </c>
    </row>
    <row r="3169" spans="1:18" hidden="1" x14ac:dyDescent="0.25">
      <c r="A3169" s="7">
        <f>anotacoes!D3169</f>
        <v>40887</v>
      </c>
      <c r="B3169" t="str">
        <f>anotacoes!C3169</f>
        <v>GRAND SLAM TOKYO 2011</v>
      </c>
      <c r="C3169" t="str">
        <f>anotacoes!E3169</f>
        <v>GUILHEIRO</v>
      </c>
      <c r="D3169" t="str">
        <f>anotacoes!F3169</f>
        <v>LUCENTI</v>
      </c>
      <c r="E3169" t="s">
        <v>10325</v>
      </c>
      <c r="F3169">
        <f>anotacoes!A3169</f>
        <v>48</v>
      </c>
      <c r="G3169">
        <f>anotacoes!B3169</f>
        <v>47</v>
      </c>
      <c r="H3169" t="str">
        <f>anotacoes!K3169</f>
        <v xml:space="preserve"> 00:05:05,655</v>
      </c>
      <c r="I3169" t="str">
        <f>anotacoes!L3169</f>
        <v xml:space="preserve"> 00:05:08,025</v>
      </c>
      <c r="J3169" t="str">
        <f>IF(L3169="PAUSE",E3169,IF(anotacoes!G3173=conversao_anotacoes!C3169,conversao_anotacoes!C3169,conversao_anotacoes!D3169))</f>
        <v>GUILHEIRO</v>
      </c>
      <c r="K3169" t="str">
        <f t="shared" si="98"/>
        <v>LUCENTI</v>
      </c>
      <c r="L3169" t="str">
        <f>UPPER(anotacoes!H3169)</f>
        <v>DISPLACEMENT</v>
      </c>
      <c r="M3169" t="str">
        <f>IF(OR(L3169="ATTACK",L3169="FINTA"),"&lt;TECNICA&gt;",UPPER(anotacoes!I3169))</f>
        <v>CIRCULAR LEFT</v>
      </c>
      <c r="N3169" t="str">
        <f>IF(OR(L3169="ATTACK",L3169="FINTA"),UPPER(anotacoes!I3169),"")</f>
        <v/>
      </c>
      <c r="O3169" s="6" t="str">
        <f>IF(anotacoes!N3169=0,"",anotacoes!N3169)</f>
        <v/>
      </c>
      <c r="P3169" t="str">
        <f>IF(anotacoes!M3169=0,"",UPPER(anotacoes!M3169))</f>
        <v/>
      </c>
      <c r="Q3169" t="str">
        <f t="shared" si="99"/>
        <v>INSERT INTO CONVERSAO_LUTA_ACAO (cd_conversao, id_luta, sequencia, momento_inicio, momento_fim, quem_faz, quem_sofre, acao_tipo, acao, tecnica, direcao, pontuacao) VALUES (1, 48, 47, TRIM(' 00:05:05,655'), TRIM(' 00:05:08,025'), 'GUILHEIRO', 'LUCENTI', 'DISPLACEMENT', 'CIRCULAR LEFT', NULL, NULL, NULL)</v>
      </c>
      <c r="R3169" t="s">
        <v>10327</v>
      </c>
    </row>
    <row r="3170" spans="1:18" hidden="1" x14ac:dyDescent="0.25">
      <c r="A3170" s="7">
        <f>anotacoes!D3170</f>
        <v>40887</v>
      </c>
      <c r="B3170" t="str">
        <f>anotacoes!C3170</f>
        <v>GRAND SLAM TOKYO 2011</v>
      </c>
      <c r="C3170" t="str">
        <f>anotacoes!E3170</f>
        <v>GUILHEIRO</v>
      </c>
      <c r="D3170" t="str">
        <f>anotacoes!F3170</f>
        <v>LUCENTI</v>
      </c>
      <c r="E3170" t="s">
        <v>10325</v>
      </c>
      <c r="F3170">
        <f>anotacoes!A3170</f>
        <v>48</v>
      </c>
      <c r="G3170">
        <f>anotacoes!B3170</f>
        <v>48</v>
      </c>
      <c r="H3170" t="str">
        <f>anotacoes!K3170</f>
        <v xml:space="preserve"> 00:05:08,025</v>
      </c>
      <c r="I3170" t="str">
        <f>anotacoes!L3170</f>
        <v xml:space="preserve"> 00:05:12,557</v>
      </c>
      <c r="J3170" t="str">
        <f>IF(L3170="PAUSE",E3170,IF(anotacoes!G3174=conversao_anotacoes!C3170,conversao_anotacoes!C3170,conversao_anotacoes!D3170))</f>
        <v>GUILHEIRO</v>
      </c>
      <c r="K3170" t="str">
        <f t="shared" si="98"/>
        <v>LUCENTI</v>
      </c>
      <c r="L3170" t="str">
        <f>UPPER(anotacoes!H3170)</f>
        <v>DISPLACEMENT</v>
      </c>
      <c r="M3170" t="str">
        <f>IF(OR(L3170="ATTACK",L3170="FINTA"),"&lt;TECNICA&gt;",UPPER(anotacoes!I3170))</f>
        <v>2-3 STEP HESITANT RIGHT</v>
      </c>
      <c r="N3170" t="str">
        <f>IF(OR(L3170="ATTACK",L3170="FINTA"),UPPER(anotacoes!I3170),"")</f>
        <v/>
      </c>
      <c r="O3170" s="6" t="str">
        <f>IF(anotacoes!N3170=0,"",anotacoes!N3170)</f>
        <v/>
      </c>
      <c r="P3170" t="str">
        <f>IF(anotacoes!M3170=0,"",UPPER(anotacoes!M3170))</f>
        <v/>
      </c>
      <c r="Q3170" t="str">
        <f t="shared" si="99"/>
        <v>INSERT INTO CONVERSAO_LUTA_ACAO (cd_conversao, id_luta, sequencia, momento_inicio, momento_fim, quem_faz, quem_sofre, acao_tipo, acao, tecnica, direcao, pontuacao) VALUES (1, 48, 48, TRIM(' 00:05:08,025'), TRIM(' 00:05:12,557'), 'GUILHEIRO', 'LUCENTI', 'DISPLACEMENT', '2-3 STEP HESITANT RIGHT', NULL, NULL, NULL)</v>
      </c>
      <c r="R3170" t="s">
        <v>10327</v>
      </c>
    </row>
    <row r="3171" spans="1:18" hidden="1" x14ac:dyDescent="0.25">
      <c r="A3171" s="7">
        <f>anotacoes!D3171</f>
        <v>40887</v>
      </c>
      <c r="B3171" t="str">
        <f>anotacoes!C3171</f>
        <v>GRAND SLAM TOKYO 2011</v>
      </c>
      <c r="C3171" t="str">
        <f>anotacoes!E3171</f>
        <v>GUILHEIRO</v>
      </c>
      <c r="D3171" t="str">
        <f>anotacoes!F3171</f>
        <v>LUCENTI</v>
      </c>
      <c r="E3171" t="s">
        <v>10325</v>
      </c>
      <c r="F3171">
        <f>anotacoes!A3171</f>
        <v>48</v>
      </c>
      <c r="G3171">
        <f>anotacoes!B3171</f>
        <v>49</v>
      </c>
      <c r="H3171" t="str">
        <f>anotacoes!K3171</f>
        <v xml:space="preserve"> 00:05:12,557</v>
      </c>
      <c r="I3171" t="str">
        <f>anotacoes!L3171</f>
        <v xml:space="preserve"> 00:05:14,999</v>
      </c>
      <c r="J3171" t="str">
        <f>IF(L3171="PAUSE",E3171,IF(anotacoes!G3175=conversao_anotacoes!C3171,conversao_anotacoes!C3171,conversao_anotacoes!D3171))</f>
        <v>GUILHEIRO</v>
      </c>
      <c r="K3171" t="str">
        <f t="shared" si="98"/>
        <v>LUCENTI</v>
      </c>
      <c r="L3171" t="str">
        <f>UPPER(anotacoes!H3171)</f>
        <v>GRIP TIME</v>
      </c>
      <c r="M3171" t="str">
        <f>IF(OR(L3171="ATTACK",L3171="FINTA"),"&lt;TECNICA&gt;",UPPER(anotacoes!I3171))</f>
        <v>LEFT SLEEVE</v>
      </c>
      <c r="N3171" t="str">
        <f>IF(OR(L3171="ATTACK",L3171="FINTA"),UPPER(anotacoes!I3171),"")</f>
        <v/>
      </c>
      <c r="O3171" s="6" t="str">
        <f>IF(anotacoes!N3171=0,"",anotacoes!N3171)</f>
        <v/>
      </c>
      <c r="P3171" t="str">
        <f>IF(anotacoes!M3171=0,"",UPPER(anotacoes!M3171))</f>
        <v/>
      </c>
      <c r="Q3171" t="str">
        <f t="shared" si="99"/>
        <v>INSERT INTO CONVERSAO_LUTA_ACAO (cd_conversao, id_luta, sequencia, momento_inicio, momento_fim, quem_faz, quem_sofre, acao_tipo, acao, tecnica, direcao, pontuacao) VALUES (1, 48, 49, TRIM(' 00:05:12,557'), TRIM(' 00:05:14,999'), 'GUILHEIRO', 'LUCENTI', 'GRIP TIME', 'LEFT SLEEVE', NULL, NULL, NULL)</v>
      </c>
      <c r="R3171" t="s">
        <v>10327</v>
      </c>
    </row>
    <row r="3172" spans="1:18" hidden="1" x14ac:dyDescent="0.25">
      <c r="A3172" s="7">
        <f>anotacoes!D3172</f>
        <v>40887</v>
      </c>
      <c r="B3172" t="str">
        <f>anotacoes!C3172</f>
        <v>GRAND SLAM TOKYO 2011</v>
      </c>
      <c r="C3172" t="str">
        <f>anotacoes!E3172</f>
        <v>GUILHEIRO</v>
      </c>
      <c r="D3172" t="str">
        <f>anotacoes!F3172</f>
        <v>LUCENTI</v>
      </c>
      <c r="E3172" t="s">
        <v>10325</v>
      </c>
      <c r="F3172">
        <f>anotacoes!A3172</f>
        <v>48</v>
      </c>
      <c r="G3172">
        <f>anotacoes!B3172</f>
        <v>50</v>
      </c>
      <c r="H3172" t="str">
        <f>anotacoes!K3172</f>
        <v xml:space="preserve"> 00:05:14,999</v>
      </c>
      <c r="I3172" t="str">
        <f>anotacoes!L3172</f>
        <v xml:space="preserve"> 00:05:21,308</v>
      </c>
      <c r="J3172" t="str">
        <f>IF(L3172="PAUSE",E3172,IF(anotacoes!G3176=conversao_anotacoes!C3172,conversao_anotacoes!C3172,conversao_anotacoes!D3172))</f>
        <v>GUILHEIRO</v>
      </c>
      <c r="K3172" t="str">
        <f t="shared" si="98"/>
        <v>LUCENTI</v>
      </c>
      <c r="L3172" t="str">
        <f>UPPER(anotacoes!H3172)</f>
        <v>DISPLACEMENT</v>
      </c>
      <c r="M3172" t="str">
        <f>IF(OR(L3172="ATTACK",L3172="FINTA"),"&lt;TECNICA&gt;",UPPER(anotacoes!I3172))</f>
        <v>2-3 STEP HESITANT RIGHT</v>
      </c>
      <c r="N3172" t="str">
        <f>IF(OR(L3172="ATTACK",L3172="FINTA"),UPPER(anotacoes!I3172),"")</f>
        <v/>
      </c>
      <c r="O3172" s="6" t="str">
        <f>IF(anotacoes!N3172=0,"",anotacoes!N3172)</f>
        <v/>
      </c>
      <c r="P3172" t="str">
        <f>IF(anotacoes!M3172=0,"",UPPER(anotacoes!M3172))</f>
        <v/>
      </c>
      <c r="Q3172" t="str">
        <f t="shared" si="99"/>
        <v>INSERT INTO CONVERSAO_LUTA_ACAO (cd_conversao, id_luta, sequencia, momento_inicio, momento_fim, quem_faz, quem_sofre, acao_tipo, acao, tecnica, direcao, pontuacao) VALUES (1, 48, 50, TRIM(' 00:05:14,999'), TRIM(' 00:05:21,308'), 'GUILHEIRO', 'LUCENTI', 'DISPLACEMENT', '2-3 STEP HESITANT RIGHT', NULL, NULL, NULL)</v>
      </c>
      <c r="R3172" t="s">
        <v>10327</v>
      </c>
    </row>
    <row r="3173" spans="1:18" hidden="1" x14ac:dyDescent="0.25">
      <c r="A3173" s="7">
        <f>anotacoes!D3173</f>
        <v>40887</v>
      </c>
      <c r="B3173" t="str">
        <f>anotacoes!C3173</f>
        <v>GRAND SLAM TOKYO 2011</v>
      </c>
      <c r="C3173" t="str">
        <f>anotacoes!E3173</f>
        <v>GUILHEIRO</v>
      </c>
      <c r="D3173" t="str">
        <f>anotacoes!F3173</f>
        <v>LUCENTI</v>
      </c>
      <c r="E3173" t="s">
        <v>10325</v>
      </c>
      <c r="F3173">
        <f>anotacoes!A3173</f>
        <v>48</v>
      </c>
      <c r="G3173">
        <f>anotacoes!B3173</f>
        <v>51</v>
      </c>
      <c r="H3173" t="str">
        <f>anotacoes!K3173</f>
        <v xml:space="preserve"> 00:05:21,308</v>
      </c>
      <c r="I3173" t="str">
        <f>anotacoes!L3173</f>
        <v xml:space="preserve"> 00:05:27,992</v>
      </c>
      <c r="J3173" t="str">
        <f>IF(L3173="PAUSE",E3173,IF(anotacoes!G3177=conversao_anotacoes!C3173,conversao_anotacoes!C3173,conversao_anotacoes!D3173))</f>
        <v>GUILHEIRO</v>
      </c>
      <c r="K3173" t="str">
        <f t="shared" si="98"/>
        <v>LUCENTI</v>
      </c>
      <c r="L3173" t="str">
        <f>UPPER(anotacoes!H3173)</f>
        <v>DISPLACEMENT</v>
      </c>
      <c r="M3173" t="str">
        <f>IF(OR(L3173="ATTACK",L3173="FINTA"),"&lt;TECNICA&gt;",UPPER(anotacoes!I3173))</f>
        <v>TRY TO GRIP WITH CONTACT</v>
      </c>
      <c r="N3173" t="str">
        <f>IF(OR(L3173="ATTACK",L3173="FINTA"),UPPER(anotacoes!I3173),"")</f>
        <v/>
      </c>
      <c r="O3173" s="6" t="str">
        <f>IF(anotacoes!N3173=0,"",anotacoes!N3173)</f>
        <v/>
      </c>
      <c r="P3173" t="str">
        <f>IF(anotacoes!M3173=0,"",UPPER(anotacoes!M3173))</f>
        <v/>
      </c>
      <c r="Q3173" t="str">
        <f t="shared" si="99"/>
        <v>INSERT INTO CONVERSAO_LUTA_ACAO (cd_conversao, id_luta, sequencia, momento_inicio, momento_fim, quem_faz, quem_sofre, acao_tipo, acao, tecnica, direcao, pontuacao) VALUES (1, 48, 51, TRIM(' 00:05:21,308'), TRIM(' 00:05:27,992'), 'GUILHEIRO', 'LUCENTI', 'DISPLACEMENT', 'TRY TO GRIP WITH CONTACT', NULL, NULL, NULL)</v>
      </c>
      <c r="R3173" t="s">
        <v>10327</v>
      </c>
    </row>
    <row r="3174" spans="1:18" hidden="1" x14ac:dyDescent="0.25">
      <c r="A3174" s="7">
        <f>anotacoes!D3174</f>
        <v>40887</v>
      </c>
      <c r="B3174" t="str">
        <f>anotacoes!C3174</f>
        <v>GRAND SLAM TOKYO 2011</v>
      </c>
      <c r="C3174" t="str">
        <f>anotacoes!E3174</f>
        <v>GUILHEIRO</v>
      </c>
      <c r="D3174" t="str">
        <f>anotacoes!F3174</f>
        <v>LUCENTI</v>
      </c>
      <c r="E3174" t="s">
        <v>10325</v>
      </c>
      <c r="F3174">
        <f>anotacoes!A3174</f>
        <v>48</v>
      </c>
      <c r="G3174">
        <f>anotacoes!B3174</f>
        <v>52</v>
      </c>
      <c r="H3174" t="str">
        <f>anotacoes!K3174</f>
        <v xml:space="preserve"> 00:05:27,992</v>
      </c>
      <c r="I3174" t="str">
        <f>anotacoes!L3174</f>
        <v xml:space="preserve"> 00:05:28,700</v>
      </c>
      <c r="J3174" t="str">
        <f>IF(L3174="PAUSE",E3174,IF(anotacoes!G3178=conversao_anotacoes!C3174,conversao_anotacoes!C3174,conversao_anotacoes!D3174))</f>
        <v>GUILHEIRO</v>
      </c>
      <c r="K3174" t="str">
        <f t="shared" si="98"/>
        <v>LUCENTI</v>
      </c>
      <c r="L3174" t="str">
        <f>UPPER(anotacoes!H3174)</f>
        <v>GRIP TIME</v>
      </c>
      <c r="M3174" t="str">
        <f>IF(OR(L3174="ATTACK",L3174="FINTA"),"&lt;TECNICA&gt;",UPPER(anotacoes!I3174))</f>
        <v>RIGHT COLLAR</v>
      </c>
      <c r="N3174" t="str">
        <f>IF(OR(L3174="ATTACK",L3174="FINTA"),UPPER(anotacoes!I3174),"")</f>
        <v/>
      </c>
      <c r="O3174" s="6" t="str">
        <f>IF(anotacoes!N3174=0,"",anotacoes!N3174)</f>
        <v/>
      </c>
      <c r="P3174" t="str">
        <f>IF(anotacoes!M3174=0,"",UPPER(anotacoes!M3174))</f>
        <v/>
      </c>
      <c r="Q3174" t="str">
        <f t="shared" si="99"/>
        <v>INSERT INTO CONVERSAO_LUTA_ACAO (cd_conversao, id_luta, sequencia, momento_inicio, momento_fim, quem_faz, quem_sofre, acao_tipo, acao, tecnica, direcao, pontuacao) VALUES (1, 48, 52, TRIM(' 00:05:27,992'), TRIM(' 00:05:28,700'), 'GUILHEIRO', 'LUCENTI', 'GRIP TIME', 'RIGHT COLLAR', NULL, NULL, NULL)</v>
      </c>
      <c r="R3174" t="s">
        <v>10327</v>
      </c>
    </row>
    <row r="3175" spans="1:18" hidden="1" x14ac:dyDescent="0.25">
      <c r="A3175" s="7">
        <f>anotacoes!D3175</f>
        <v>40887</v>
      </c>
      <c r="B3175" t="str">
        <f>anotacoes!C3175</f>
        <v>GRAND SLAM TOKYO 2011</v>
      </c>
      <c r="C3175" t="str">
        <f>anotacoes!E3175</f>
        <v>GUILHEIRO</v>
      </c>
      <c r="D3175" t="str">
        <f>anotacoes!F3175</f>
        <v>LUCENTI</v>
      </c>
      <c r="E3175" t="s">
        <v>10325</v>
      </c>
      <c r="F3175">
        <f>anotacoes!A3175</f>
        <v>48</v>
      </c>
      <c r="G3175">
        <f>anotacoes!B3175</f>
        <v>53</v>
      </c>
      <c r="H3175" t="str">
        <f>anotacoes!K3175</f>
        <v xml:space="preserve"> 00:05:28,700</v>
      </c>
      <c r="I3175" t="str">
        <f>anotacoes!L3175</f>
        <v xml:space="preserve"> 00:05:31,878</v>
      </c>
      <c r="J3175" t="str">
        <f>IF(L3175="PAUSE",E3175,IF(anotacoes!G3179=conversao_anotacoes!C3175,conversao_anotacoes!C3175,conversao_anotacoes!D3175))</f>
        <v>GUILHEIRO</v>
      </c>
      <c r="K3175" t="str">
        <f t="shared" si="98"/>
        <v>LUCENTI</v>
      </c>
      <c r="L3175" t="str">
        <f>UPPER(anotacoes!H3175)</f>
        <v>GRIP TIME</v>
      </c>
      <c r="M3175" t="str">
        <f>IF(OR(L3175="ATTACK",L3175="FINTA"),"&lt;TECNICA&gt;",UPPER(anotacoes!I3175))</f>
        <v>LEFT COLLAR RIGHT SLEEVE</v>
      </c>
      <c r="N3175" t="str">
        <f>IF(OR(L3175="ATTACK",L3175="FINTA"),UPPER(anotacoes!I3175),"")</f>
        <v/>
      </c>
      <c r="O3175" s="6" t="str">
        <f>IF(anotacoes!N3175=0,"",anotacoes!N3175)</f>
        <v/>
      </c>
      <c r="P3175" t="str">
        <f>IF(anotacoes!M3175=0,"",UPPER(anotacoes!M3175))</f>
        <v/>
      </c>
      <c r="Q3175" t="str">
        <f t="shared" si="99"/>
        <v>INSERT INTO CONVERSAO_LUTA_ACAO (cd_conversao, id_luta, sequencia, momento_inicio, momento_fim, quem_faz, quem_sofre, acao_tipo, acao, tecnica, direcao, pontuacao) VALUES (1, 48, 53, TRIM(' 00:05:28,700'), TRIM(' 00:05:31,878'), 'GUILHEIRO', 'LUCENTI', 'GRIP TIME', 'LEFT COLLAR RIGHT SLEEVE', NULL, NULL, NULL)</v>
      </c>
      <c r="R3175" t="s">
        <v>10327</v>
      </c>
    </row>
    <row r="3176" spans="1:18" hidden="1" x14ac:dyDescent="0.25">
      <c r="A3176" s="7">
        <f>anotacoes!D3176</f>
        <v>40887</v>
      </c>
      <c r="B3176" t="str">
        <f>anotacoes!C3176</f>
        <v>GRAND SLAM TOKYO 2011</v>
      </c>
      <c r="C3176" t="str">
        <f>anotacoes!E3176</f>
        <v>GUILHEIRO</v>
      </c>
      <c r="D3176" t="str">
        <f>anotacoes!F3176</f>
        <v>LUCENTI</v>
      </c>
      <c r="E3176" t="s">
        <v>10325</v>
      </c>
      <c r="F3176">
        <f>anotacoes!A3176</f>
        <v>48</v>
      </c>
      <c r="G3176">
        <f>anotacoes!B3176</f>
        <v>54</v>
      </c>
      <c r="H3176" t="str">
        <f>anotacoes!K3176</f>
        <v xml:space="preserve"> 00:05:31,878</v>
      </c>
      <c r="I3176" t="str">
        <f>anotacoes!L3176</f>
        <v xml:space="preserve"> 00:05:32,079</v>
      </c>
      <c r="J3176" t="str">
        <f>IF(L3176="PAUSE",E3176,IF(anotacoes!G3180=conversao_anotacoes!C3176,conversao_anotacoes!C3176,conversao_anotacoes!D3176))</f>
        <v>GUILHEIRO</v>
      </c>
      <c r="K3176" t="str">
        <f t="shared" si="98"/>
        <v>LUCENTI</v>
      </c>
      <c r="L3176" t="str">
        <f>UPPER(anotacoes!H3176)</f>
        <v>ATTACK</v>
      </c>
      <c r="M3176" t="str">
        <f>IF(OR(L3176="ATTACK",L3176="FINTA"),"&lt;TECNICA&gt;",UPPER(anotacoes!I3176))</f>
        <v>&lt;TECNICA&gt;</v>
      </c>
      <c r="N3176" t="str">
        <f>IF(OR(L3176="ATTACK",L3176="FINTA"),UPPER(anotacoes!I3176),"")</f>
        <v>SEOI NAGE</v>
      </c>
      <c r="O3176" s="6">
        <f>IF(anotacoes!N3176=0,"",anotacoes!N3176)</f>
        <v>6</v>
      </c>
      <c r="P3176" t="str">
        <f>IF(anotacoes!M3176=0,"",UPPER(anotacoes!M3176))</f>
        <v/>
      </c>
      <c r="Q3176" t="str">
        <f t="shared" si="99"/>
        <v>INSERT INTO CONVERSAO_LUTA_ACAO (cd_conversao, id_luta, sequencia, momento_inicio, momento_fim, quem_faz, quem_sofre, acao_tipo, acao, tecnica, direcao, pontuacao) VALUES (1, 48, 54, TRIM(' 00:05:31,878'), TRIM(' 00:05:32,079'), 'GUILHEIRO', 'LUCENTI', 'ATTACK', '&lt;TECNICA&gt;', 'SEOI NAGE', 6, NULL)</v>
      </c>
      <c r="R3176" t="s">
        <v>10327</v>
      </c>
    </row>
    <row r="3177" spans="1:18" hidden="1" x14ac:dyDescent="0.25">
      <c r="A3177" s="7">
        <f>anotacoes!D3177</f>
        <v>40887</v>
      </c>
      <c r="B3177" t="str">
        <f>anotacoes!C3177</f>
        <v>GRAND SLAM TOKYO 2011</v>
      </c>
      <c r="C3177" t="str">
        <f>anotacoes!E3177</f>
        <v>GUILHEIRO</v>
      </c>
      <c r="D3177" t="str">
        <f>anotacoes!F3177</f>
        <v>LUCENTI</v>
      </c>
      <c r="E3177" t="s">
        <v>10325</v>
      </c>
      <c r="F3177">
        <f>anotacoes!A3177</f>
        <v>48</v>
      </c>
      <c r="G3177">
        <f>anotacoes!B3177</f>
        <v>55</v>
      </c>
      <c r="H3177" t="str">
        <f>anotacoes!K3177</f>
        <v xml:space="preserve"> 00:05:32,079</v>
      </c>
      <c r="I3177" t="str">
        <f>anotacoes!L3177</f>
        <v xml:space="preserve"> 00:05:33,518</v>
      </c>
      <c r="J3177" t="str">
        <f>IF(L3177="PAUSE",E3177,IF(anotacoes!G3181=conversao_anotacoes!C3177,conversao_anotacoes!C3177,conversao_anotacoes!D3177))</f>
        <v>GUILHEIRO</v>
      </c>
      <c r="K3177" t="str">
        <f t="shared" si="98"/>
        <v>LUCENTI</v>
      </c>
      <c r="L3177" t="str">
        <f>UPPER(anotacoes!H3177)</f>
        <v>ATTACK</v>
      </c>
      <c r="M3177" t="str">
        <f>IF(OR(L3177="ATTACK",L3177="FINTA"),"&lt;TECNICA&gt;",UPPER(anotacoes!I3177))</f>
        <v>&lt;TECNICA&gt;</v>
      </c>
      <c r="N3177" t="str">
        <f>IF(OR(L3177="ATTACK",L3177="FINTA"),UPPER(anotacoes!I3177),"")</f>
        <v>KIBISU GAESHI</v>
      </c>
      <c r="O3177" s="6">
        <f>IF(anotacoes!N3177=0,"",anotacoes!N3177)</f>
        <v>6</v>
      </c>
      <c r="P3177" t="str">
        <f>IF(anotacoes!M3177=0,"",UPPER(anotacoes!M3177))</f>
        <v/>
      </c>
      <c r="Q3177" t="str">
        <f t="shared" si="99"/>
        <v>INSERT INTO CONVERSAO_LUTA_ACAO (cd_conversao, id_luta, sequencia, momento_inicio, momento_fim, quem_faz, quem_sofre, acao_tipo, acao, tecnica, direcao, pontuacao) VALUES (1, 48, 55, TRIM(' 00:05:32,079'), TRIM(' 00:05:33,518'), 'GUILHEIRO', 'LUCENTI', 'ATTACK', '&lt;TECNICA&gt;', 'KIBISU GAESHI', 6, NULL)</v>
      </c>
      <c r="R3177" t="s">
        <v>10327</v>
      </c>
    </row>
    <row r="3178" spans="1:18" hidden="1" x14ac:dyDescent="0.25">
      <c r="A3178" s="7">
        <f>anotacoes!D3178</f>
        <v>40887</v>
      </c>
      <c r="B3178" t="str">
        <f>anotacoes!C3178</f>
        <v>GRAND SLAM TOKYO 2011</v>
      </c>
      <c r="C3178" t="str">
        <f>anotacoes!E3178</f>
        <v>GUILHEIRO</v>
      </c>
      <c r="D3178" t="str">
        <f>anotacoes!F3178</f>
        <v>LUCENTI</v>
      </c>
      <c r="E3178" t="s">
        <v>10325</v>
      </c>
      <c r="F3178">
        <f>anotacoes!A3178</f>
        <v>48</v>
      </c>
      <c r="G3178">
        <f>anotacoes!B3178</f>
        <v>56</v>
      </c>
      <c r="H3178" t="str">
        <f>anotacoes!K3178</f>
        <v xml:space="preserve"> 00:05:33,705</v>
      </c>
      <c r="I3178" t="str">
        <f>anotacoes!L3178</f>
        <v xml:space="preserve"> 00:05:44,613</v>
      </c>
      <c r="J3178" t="str">
        <f>IF(L3178="PAUSE",E3178,IF(anotacoes!G3182=conversao_anotacoes!C3178,conversao_anotacoes!C3178,conversao_anotacoes!D3178))</f>
        <v>&lt;ARBITRO_DESCONHECIDO&gt;</v>
      </c>
      <c r="K3178" t="str">
        <f t="shared" si="98"/>
        <v/>
      </c>
      <c r="L3178" t="str">
        <f>UPPER(anotacoes!H3178)</f>
        <v>PAUSE</v>
      </c>
      <c r="M3178" t="str">
        <f>IF(OR(L3178="ATTACK",L3178="FINTA"),"&lt;TECNICA&gt;",UPPER(anotacoes!I3178))</f>
        <v>&lt;NAO_CLASSIFICADO&gt;</v>
      </c>
      <c r="N3178" t="str">
        <f>IF(OR(L3178="ATTACK",L3178="FINTA"),UPPER(anotacoes!I3178),"")</f>
        <v/>
      </c>
      <c r="O3178" s="6" t="str">
        <f>IF(anotacoes!N3178=0,"",anotacoes!N3178)</f>
        <v/>
      </c>
      <c r="P3178" t="str">
        <f>IF(anotacoes!M3178=0,"",UPPER(anotacoes!M3178))</f>
        <v/>
      </c>
      <c r="Q3178" t="str">
        <f t="shared" si="99"/>
        <v>INSERT INTO CONVERSAO_LUTA_ACAO (cd_conversao, id_luta, sequencia, momento_inicio, momento_fim, quem_faz, quem_sofre, acao_tipo, acao, tecnica, direcao, pontuacao) VALUES (1, 48, 56, TRIM(' 00:05:33,705'), TRIM(' 00:05:44,613'), '&lt;ARBITRO_DESCONHECIDO&gt;', '', 'PAUSE', '&lt;NAO_CLASSIFICADO&gt;', NULL, NULL, NULL)</v>
      </c>
      <c r="R3178" t="s">
        <v>10327</v>
      </c>
    </row>
    <row r="3179" spans="1:18" hidden="1" x14ac:dyDescent="0.25">
      <c r="A3179" s="7">
        <f>anotacoes!D3179</f>
        <v>40887</v>
      </c>
      <c r="B3179" t="str">
        <f>anotacoes!C3179</f>
        <v>GRAND SLAM TOKYO 2011</v>
      </c>
      <c r="C3179" t="str">
        <f>anotacoes!E3179</f>
        <v>GUILHEIRO</v>
      </c>
      <c r="D3179" t="str">
        <f>anotacoes!F3179</f>
        <v>LUCENTI</v>
      </c>
      <c r="E3179" t="s">
        <v>10325</v>
      </c>
      <c r="F3179">
        <f>anotacoes!A3179</f>
        <v>48</v>
      </c>
      <c r="G3179">
        <f>anotacoes!B3179</f>
        <v>57</v>
      </c>
      <c r="H3179" t="str">
        <f>anotacoes!K3179</f>
        <v xml:space="preserve"> 00:05:45,139</v>
      </c>
      <c r="I3179" t="str">
        <f>anotacoes!L3179</f>
        <v xml:space="preserve"> 00:05:49,022</v>
      </c>
      <c r="J3179" t="str">
        <f>IF(L3179="PAUSE",E3179,IF(anotacoes!G3183=conversao_anotacoes!C3179,conversao_anotacoes!C3179,conversao_anotacoes!D3179))</f>
        <v>GUILHEIRO</v>
      </c>
      <c r="K3179" t="str">
        <f t="shared" si="98"/>
        <v>LUCENTI</v>
      </c>
      <c r="L3179" t="str">
        <f>UPPER(anotacoes!H3179)</f>
        <v>DISPLACEMENT</v>
      </c>
      <c r="M3179" t="str">
        <f>IF(OR(L3179="ATTACK",L3179="FINTA"),"&lt;TECNICA&gt;",UPPER(anotacoes!I3179))</f>
        <v>2-3 STEP HESITANT RIGHT</v>
      </c>
      <c r="N3179" t="str">
        <f>IF(OR(L3179="ATTACK",L3179="FINTA"),UPPER(anotacoes!I3179),"")</f>
        <v/>
      </c>
      <c r="O3179" s="6" t="str">
        <f>IF(anotacoes!N3179=0,"",anotacoes!N3179)</f>
        <v/>
      </c>
      <c r="P3179" t="str">
        <f>IF(anotacoes!M3179=0,"",UPPER(anotacoes!M3179))</f>
        <v/>
      </c>
      <c r="Q3179" t="str">
        <f t="shared" si="99"/>
        <v>INSERT INTO CONVERSAO_LUTA_ACAO (cd_conversao, id_luta, sequencia, momento_inicio, momento_fim, quem_faz, quem_sofre, acao_tipo, acao, tecnica, direcao, pontuacao) VALUES (1, 48, 57, TRIM(' 00:05:45,139'), TRIM(' 00:05:49,022'), 'GUILHEIRO', 'LUCENTI', 'DISPLACEMENT', '2-3 STEP HESITANT RIGHT', NULL, NULL, NULL)</v>
      </c>
      <c r="R3179" t="s">
        <v>10327</v>
      </c>
    </row>
    <row r="3180" spans="1:18" hidden="1" x14ac:dyDescent="0.25">
      <c r="A3180" s="7">
        <f>anotacoes!D3180</f>
        <v>40887</v>
      </c>
      <c r="B3180" t="str">
        <f>anotacoes!C3180</f>
        <v>GRAND SLAM TOKYO 2011</v>
      </c>
      <c r="C3180" t="str">
        <f>anotacoes!E3180</f>
        <v>GUILHEIRO</v>
      </c>
      <c r="D3180" t="str">
        <f>anotacoes!F3180</f>
        <v>LUCENTI</v>
      </c>
      <c r="E3180" t="s">
        <v>10325</v>
      </c>
      <c r="F3180">
        <f>anotacoes!A3180</f>
        <v>48</v>
      </c>
      <c r="G3180">
        <f>anotacoes!B3180</f>
        <v>58</v>
      </c>
      <c r="H3180" t="str">
        <f>anotacoes!K3180</f>
        <v xml:space="preserve"> 00:05:49,177</v>
      </c>
      <c r="I3180" t="str">
        <f>anotacoes!L3180</f>
        <v xml:space="preserve"> 00:05:52,535</v>
      </c>
      <c r="J3180" t="str">
        <f>IF(L3180="PAUSE",E3180,IF(anotacoes!G3184=conversao_anotacoes!C3180,conversao_anotacoes!C3180,conversao_anotacoes!D3180))</f>
        <v>GUILHEIRO</v>
      </c>
      <c r="K3180" t="str">
        <f t="shared" si="98"/>
        <v>LUCENTI</v>
      </c>
      <c r="L3180" t="str">
        <f>UPPER(anotacoes!H3180)</f>
        <v>DISPLACEMENT</v>
      </c>
      <c r="M3180" t="str">
        <f>IF(OR(L3180="ATTACK",L3180="FINTA"),"&lt;TECNICA&gt;",UPPER(anotacoes!I3180))</f>
        <v>TRY TO GRIP WITH CONTACT</v>
      </c>
      <c r="N3180" t="str">
        <f>IF(OR(L3180="ATTACK",L3180="FINTA"),UPPER(anotacoes!I3180),"")</f>
        <v/>
      </c>
      <c r="O3180" s="6" t="str">
        <f>IF(anotacoes!N3180=0,"",anotacoes!N3180)</f>
        <v/>
      </c>
      <c r="P3180" t="str">
        <f>IF(anotacoes!M3180=0,"",UPPER(anotacoes!M3180))</f>
        <v/>
      </c>
      <c r="Q3180" t="str">
        <f t="shared" si="99"/>
        <v>INSERT INTO CONVERSAO_LUTA_ACAO (cd_conversao, id_luta, sequencia, momento_inicio, momento_fim, quem_faz, quem_sofre, acao_tipo, acao, tecnica, direcao, pontuacao) VALUES (1, 48, 58, TRIM(' 00:05:49,177'), TRIM(' 00:05:52,535'), 'GUILHEIRO', 'LUCENTI', 'DISPLACEMENT', 'TRY TO GRIP WITH CONTACT', NULL, NULL, NULL)</v>
      </c>
      <c r="R3180" t="s">
        <v>10327</v>
      </c>
    </row>
    <row r="3181" spans="1:18" hidden="1" x14ac:dyDescent="0.25">
      <c r="A3181" s="7">
        <f>anotacoes!D3181</f>
        <v>40887</v>
      </c>
      <c r="B3181" t="str">
        <f>anotacoes!C3181</f>
        <v>GRAND SLAM TOKYO 2011</v>
      </c>
      <c r="C3181" t="str">
        <f>anotacoes!E3181</f>
        <v>GUILHEIRO</v>
      </c>
      <c r="D3181" t="str">
        <f>anotacoes!F3181</f>
        <v>LUCENTI</v>
      </c>
      <c r="E3181" t="s">
        <v>10325</v>
      </c>
      <c r="F3181">
        <f>anotacoes!A3181</f>
        <v>48</v>
      </c>
      <c r="G3181">
        <f>anotacoes!B3181</f>
        <v>59</v>
      </c>
      <c r="H3181" t="str">
        <f>anotacoes!K3181</f>
        <v xml:space="preserve"> 00:05:52,535</v>
      </c>
      <c r="I3181" t="str">
        <f>anotacoes!L3181</f>
        <v xml:space="preserve"> 00:05:58,788</v>
      </c>
      <c r="J3181" t="str">
        <f>IF(L3181="PAUSE",E3181,IF(anotacoes!G3185=conversao_anotacoes!C3181,conversao_anotacoes!C3181,conversao_anotacoes!D3181))</f>
        <v>GUILHEIRO</v>
      </c>
      <c r="K3181" t="str">
        <f t="shared" si="98"/>
        <v>LUCENTI</v>
      </c>
      <c r="L3181" t="str">
        <f>UPPER(anotacoes!H3181)</f>
        <v>GRIP TIME</v>
      </c>
      <c r="M3181" t="str">
        <f>IF(OR(L3181="ATTACK",L3181="FINTA"),"&lt;TECNICA&gt;",UPPER(anotacoes!I3181))</f>
        <v>LEFT COLLAR</v>
      </c>
      <c r="N3181" t="str">
        <f>IF(OR(L3181="ATTACK",L3181="FINTA"),UPPER(anotacoes!I3181),"")</f>
        <v/>
      </c>
      <c r="O3181" s="6" t="str">
        <f>IF(anotacoes!N3181=0,"",anotacoes!N3181)</f>
        <v/>
      </c>
      <c r="P3181" t="str">
        <f>IF(anotacoes!M3181=0,"",UPPER(anotacoes!M3181))</f>
        <v/>
      </c>
      <c r="Q3181" t="str">
        <f t="shared" si="99"/>
        <v>INSERT INTO CONVERSAO_LUTA_ACAO (cd_conversao, id_luta, sequencia, momento_inicio, momento_fim, quem_faz, quem_sofre, acao_tipo, acao, tecnica, direcao, pontuacao) VALUES (1, 48, 59, TRIM(' 00:05:52,535'), TRIM(' 00:05:58,788'), 'GUILHEIRO', 'LUCENTI', 'GRIP TIME', 'LEFT COLLAR', NULL, NULL, NULL)</v>
      </c>
      <c r="R3181" t="s">
        <v>10327</v>
      </c>
    </row>
    <row r="3182" spans="1:18" hidden="1" x14ac:dyDescent="0.25">
      <c r="A3182" s="7">
        <f>anotacoes!D3182</f>
        <v>40887</v>
      </c>
      <c r="B3182" t="str">
        <f>anotacoes!C3182</f>
        <v>GRAND SLAM TOKYO 2011</v>
      </c>
      <c r="C3182" t="str">
        <f>anotacoes!E3182</f>
        <v>GUILHEIRO</v>
      </c>
      <c r="D3182" t="str">
        <f>anotacoes!F3182</f>
        <v>LUCENTI</v>
      </c>
      <c r="E3182" t="s">
        <v>10325</v>
      </c>
      <c r="F3182">
        <f>anotacoes!A3182</f>
        <v>48</v>
      </c>
      <c r="G3182">
        <f>anotacoes!B3182</f>
        <v>60</v>
      </c>
      <c r="H3182" t="str">
        <f>anotacoes!K3182</f>
        <v xml:space="preserve"> 00:05:58,956</v>
      </c>
      <c r="I3182" t="str">
        <f>anotacoes!L3182</f>
        <v xml:space="preserve"> 00:06:45,464</v>
      </c>
      <c r="J3182" t="str">
        <f>IF(L3182="PAUSE",E3182,IF(anotacoes!G3186=conversao_anotacoes!C3182,conversao_anotacoes!C3182,conversao_anotacoes!D3182))</f>
        <v>&lt;ARBITRO_DESCONHECIDO&gt;</v>
      </c>
      <c r="K3182" t="str">
        <f t="shared" si="98"/>
        <v/>
      </c>
      <c r="L3182" t="str">
        <f>UPPER(anotacoes!H3182)</f>
        <v>PAUSE</v>
      </c>
      <c r="M3182" t="str">
        <f>IF(OR(L3182="ATTACK",L3182="FINTA"),"&lt;TECNICA&gt;",UPPER(anotacoes!I3182))</f>
        <v>&lt;NAO_CLASSIFICADO&gt;</v>
      </c>
      <c r="N3182" t="str">
        <f>IF(OR(L3182="ATTACK",L3182="FINTA"),UPPER(anotacoes!I3182),"")</f>
        <v/>
      </c>
      <c r="O3182" s="6" t="str">
        <f>IF(anotacoes!N3182=0,"",anotacoes!N3182)</f>
        <v/>
      </c>
      <c r="P3182" t="str">
        <f>IF(anotacoes!M3182=0,"",UPPER(anotacoes!M3182))</f>
        <v/>
      </c>
      <c r="Q3182" t="str">
        <f t="shared" si="99"/>
        <v>INSERT INTO CONVERSAO_LUTA_ACAO (cd_conversao, id_luta, sequencia, momento_inicio, momento_fim, quem_faz, quem_sofre, acao_tipo, acao, tecnica, direcao, pontuacao) VALUES (1, 48, 60, TRIM(' 00:05:58,956'), TRIM(' 00:06:45,464'), '&lt;ARBITRO_DESCONHECIDO&gt;', '', 'PAUSE', '&lt;NAO_CLASSIFICADO&gt;', NULL, NULL, NULL)</v>
      </c>
      <c r="R3182" t="s">
        <v>10327</v>
      </c>
    </row>
    <row r="3183" spans="1:18" hidden="1" x14ac:dyDescent="0.25">
      <c r="A3183" s="7">
        <f>anotacoes!D3183</f>
        <v>40887</v>
      </c>
      <c r="B3183" t="str">
        <f>anotacoes!C3183</f>
        <v>GRAND SLAM TOKYO 2011</v>
      </c>
      <c r="C3183" t="str">
        <f>anotacoes!E3183</f>
        <v>GUILHEIRO</v>
      </c>
      <c r="D3183" t="str">
        <f>anotacoes!F3183</f>
        <v>LUCENTI</v>
      </c>
      <c r="E3183" t="s">
        <v>10325</v>
      </c>
      <c r="F3183">
        <f>anotacoes!A3183</f>
        <v>48</v>
      </c>
      <c r="G3183">
        <f>anotacoes!B3183</f>
        <v>61</v>
      </c>
      <c r="H3183" t="str">
        <f>anotacoes!K3183</f>
        <v xml:space="preserve"> 00:06:45,639</v>
      </c>
      <c r="I3183" t="str">
        <f>anotacoes!L3183</f>
        <v xml:space="preserve"> 00:06:49,552</v>
      </c>
      <c r="J3183" t="str">
        <f>IF(L3183="PAUSE",E3183,IF(anotacoes!G3187=conversao_anotacoes!C3183,conversao_anotacoes!C3183,conversao_anotacoes!D3183))</f>
        <v>GUILHEIRO</v>
      </c>
      <c r="K3183" t="str">
        <f t="shared" si="98"/>
        <v>LUCENTI</v>
      </c>
      <c r="L3183" t="str">
        <f>UPPER(anotacoes!H3183)</f>
        <v>DISPLACEMENT</v>
      </c>
      <c r="M3183" t="str">
        <f>IF(OR(L3183="ATTACK",L3183="FINTA"),"&lt;TECNICA&gt;",UPPER(anotacoes!I3183))</f>
        <v>2-3 STEP HESITANT RIGHT</v>
      </c>
      <c r="N3183" t="str">
        <f>IF(OR(L3183="ATTACK",L3183="FINTA"),UPPER(anotacoes!I3183),"")</f>
        <v/>
      </c>
      <c r="O3183" s="6" t="str">
        <f>IF(anotacoes!N3183=0,"",anotacoes!N3183)</f>
        <v/>
      </c>
      <c r="P3183" t="str">
        <f>IF(anotacoes!M3183=0,"",UPPER(anotacoes!M3183))</f>
        <v/>
      </c>
      <c r="Q3183" t="str">
        <f t="shared" si="99"/>
        <v>INSERT INTO CONVERSAO_LUTA_ACAO (cd_conversao, id_luta, sequencia, momento_inicio, momento_fim, quem_faz, quem_sofre, acao_tipo, acao, tecnica, direcao, pontuacao) VALUES (1, 48, 61, TRIM(' 00:06:45,639'), TRIM(' 00:06:49,552'), 'GUILHEIRO', 'LUCENTI', 'DISPLACEMENT', '2-3 STEP HESITANT RIGHT', NULL, NULL, NULL)</v>
      </c>
      <c r="R3183" t="s">
        <v>10327</v>
      </c>
    </row>
    <row r="3184" spans="1:18" hidden="1" x14ac:dyDescent="0.25">
      <c r="A3184" s="7">
        <f>anotacoes!D3184</f>
        <v>40887</v>
      </c>
      <c r="B3184" t="str">
        <f>anotacoes!C3184</f>
        <v>GRAND SLAM TOKYO 2011</v>
      </c>
      <c r="C3184" t="str">
        <f>anotacoes!E3184</f>
        <v>GUILHEIRO</v>
      </c>
      <c r="D3184" t="str">
        <f>anotacoes!F3184</f>
        <v>LUCENTI</v>
      </c>
      <c r="E3184" t="s">
        <v>10325</v>
      </c>
      <c r="F3184">
        <f>anotacoes!A3184</f>
        <v>48</v>
      </c>
      <c r="G3184">
        <f>anotacoes!B3184</f>
        <v>62</v>
      </c>
      <c r="H3184" t="str">
        <f>anotacoes!K3184</f>
        <v xml:space="preserve"> 00:06:49,736</v>
      </c>
      <c r="I3184" t="str">
        <f>anotacoes!L3184</f>
        <v xml:space="preserve"> 00:06:56,231</v>
      </c>
      <c r="J3184" t="str">
        <f>IF(L3184="PAUSE",E3184,IF(anotacoes!G3188=conversao_anotacoes!C3184,conversao_anotacoes!C3184,conversao_anotacoes!D3184))</f>
        <v>GUILHEIRO</v>
      </c>
      <c r="K3184" t="str">
        <f t="shared" si="98"/>
        <v>LUCENTI</v>
      </c>
      <c r="L3184" t="str">
        <f>UPPER(anotacoes!H3184)</f>
        <v>DISPLACEMENT</v>
      </c>
      <c r="M3184" t="str">
        <f>IF(OR(L3184="ATTACK",L3184="FINTA"),"&lt;TECNICA&gt;",UPPER(anotacoes!I3184))</f>
        <v>TRY TO GRIP WITH CONTACT</v>
      </c>
      <c r="N3184" t="str">
        <f>IF(OR(L3184="ATTACK",L3184="FINTA"),UPPER(anotacoes!I3184),"")</f>
        <v/>
      </c>
      <c r="O3184" s="6" t="str">
        <f>IF(anotacoes!N3184=0,"",anotacoes!N3184)</f>
        <v/>
      </c>
      <c r="P3184" t="str">
        <f>IF(anotacoes!M3184=0,"",UPPER(anotacoes!M3184))</f>
        <v/>
      </c>
      <c r="Q3184" t="str">
        <f t="shared" si="99"/>
        <v>INSERT INTO CONVERSAO_LUTA_ACAO (cd_conversao, id_luta, sequencia, momento_inicio, momento_fim, quem_faz, quem_sofre, acao_tipo, acao, tecnica, direcao, pontuacao) VALUES (1, 48, 62, TRIM(' 00:06:49,736'), TRIM(' 00:06:56,231'), 'GUILHEIRO', 'LUCENTI', 'DISPLACEMENT', 'TRY TO GRIP WITH CONTACT', NULL, NULL, NULL)</v>
      </c>
      <c r="R3184" t="s">
        <v>10327</v>
      </c>
    </row>
    <row r="3185" spans="1:18" hidden="1" x14ac:dyDescent="0.25">
      <c r="A3185" s="7">
        <f>anotacoes!D3185</f>
        <v>40887</v>
      </c>
      <c r="B3185" t="str">
        <f>anotacoes!C3185</f>
        <v>GRAND SLAM TOKYO 2011</v>
      </c>
      <c r="C3185" t="str">
        <f>anotacoes!E3185</f>
        <v>GUILHEIRO</v>
      </c>
      <c r="D3185" t="str">
        <f>anotacoes!F3185</f>
        <v>LUCENTI</v>
      </c>
      <c r="E3185" t="s">
        <v>10325</v>
      </c>
      <c r="F3185">
        <f>anotacoes!A3185</f>
        <v>48</v>
      </c>
      <c r="G3185">
        <f>anotacoes!B3185</f>
        <v>63</v>
      </c>
      <c r="H3185" t="str">
        <f>anotacoes!K3185</f>
        <v xml:space="preserve"> 00:06:56,231</v>
      </c>
      <c r="I3185" t="str">
        <f>anotacoes!L3185</f>
        <v xml:space="preserve"> 00:06:57,430</v>
      </c>
      <c r="J3185" t="str">
        <f>IF(L3185="PAUSE",E3185,IF(anotacoes!G3189=conversao_anotacoes!C3185,conversao_anotacoes!C3185,conversao_anotacoes!D3185))</f>
        <v>GUILHEIRO</v>
      </c>
      <c r="K3185" t="str">
        <f t="shared" si="98"/>
        <v>LUCENTI</v>
      </c>
      <c r="L3185" t="str">
        <f>UPPER(anotacoes!H3185)</f>
        <v>GRIP TIME</v>
      </c>
      <c r="M3185" t="str">
        <f>IF(OR(L3185="ATTACK",L3185="FINTA"),"&lt;TECNICA&gt;",UPPER(anotacoes!I3185))</f>
        <v>RIGHT COLLAR</v>
      </c>
      <c r="N3185" t="str">
        <f>IF(OR(L3185="ATTACK",L3185="FINTA"),UPPER(anotacoes!I3185),"")</f>
        <v/>
      </c>
      <c r="O3185" s="6" t="str">
        <f>IF(anotacoes!N3185=0,"",anotacoes!N3185)</f>
        <v/>
      </c>
      <c r="P3185" t="str">
        <f>IF(anotacoes!M3185=0,"",UPPER(anotacoes!M3185))</f>
        <v/>
      </c>
      <c r="Q3185" t="str">
        <f t="shared" si="99"/>
        <v>INSERT INTO CONVERSAO_LUTA_ACAO (cd_conversao, id_luta, sequencia, momento_inicio, momento_fim, quem_faz, quem_sofre, acao_tipo, acao, tecnica, direcao, pontuacao) VALUES (1, 48, 63, TRIM(' 00:06:56,231'), TRIM(' 00:06:57,430'), 'GUILHEIRO', 'LUCENTI', 'GRIP TIME', 'RIGHT COLLAR', NULL, NULL, NULL)</v>
      </c>
      <c r="R3185" t="s">
        <v>10327</v>
      </c>
    </row>
    <row r="3186" spans="1:18" hidden="1" x14ac:dyDescent="0.25">
      <c r="A3186" s="7">
        <f>anotacoes!D3186</f>
        <v>40887</v>
      </c>
      <c r="B3186" t="str">
        <f>anotacoes!C3186</f>
        <v>GRAND SLAM TOKYO 2011</v>
      </c>
      <c r="C3186" t="str">
        <f>anotacoes!E3186</f>
        <v>GUILHEIRO</v>
      </c>
      <c r="D3186" t="str">
        <f>anotacoes!F3186</f>
        <v>LUCENTI</v>
      </c>
      <c r="E3186" t="s">
        <v>10325</v>
      </c>
      <c r="F3186">
        <f>anotacoes!A3186</f>
        <v>48</v>
      </c>
      <c r="G3186">
        <f>anotacoes!B3186</f>
        <v>64</v>
      </c>
      <c r="H3186" t="str">
        <f>anotacoes!K3186</f>
        <v xml:space="preserve"> 00:06:57,430</v>
      </c>
      <c r="I3186" t="str">
        <f>anotacoes!L3186</f>
        <v xml:space="preserve"> 00:07:01,251</v>
      </c>
      <c r="J3186" t="str">
        <f>IF(L3186="PAUSE",E3186,IF(anotacoes!G3190=conversao_anotacoes!C3186,conversao_anotacoes!C3186,conversao_anotacoes!D3186))</f>
        <v>GUILHEIRO</v>
      </c>
      <c r="K3186" t="str">
        <f t="shared" si="98"/>
        <v>LUCENTI</v>
      </c>
      <c r="L3186" t="str">
        <f>UPPER(anotacoes!H3186)</f>
        <v>GRIP TIME</v>
      </c>
      <c r="M3186" t="str">
        <f>IF(OR(L3186="ATTACK",L3186="FINTA"),"&lt;TECNICA&gt;",UPPER(anotacoes!I3186))</f>
        <v>LEFT COLLAR RIGHT SLEEVE</v>
      </c>
      <c r="N3186" t="str">
        <f>IF(OR(L3186="ATTACK",L3186="FINTA"),UPPER(anotacoes!I3186),"")</f>
        <v/>
      </c>
      <c r="O3186" s="6" t="str">
        <f>IF(anotacoes!N3186=0,"",anotacoes!N3186)</f>
        <v/>
      </c>
      <c r="P3186" t="str">
        <f>IF(anotacoes!M3186=0,"",UPPER(anotacoes!M3186))</f>
        <v/>
      </c>
      <c r="Q3186" t="str">
        <f t="shared" si="99"/>
        <v>INSERT INTO CONVERSAO_LUTA_ACAO (cd_conversao, id_luta, sequencia, momento_inicio, momento_fim, quem_faz, quem_sofre, acao_tipo, acao, tecnica, direcao, pontuacao) VALUES (1, 48, 64, TRIM(' 00:06:57,430'), TRIM(' 00:07:01,251'), 'GUILHEIRO', 'LUCENTI', 'GRIP TIME', 'LEFT COLLAR RIGHT SLEEVE', NULL, NULL, NULL)</v>
      </c>
      <c r="R3186" t="s">
        <v>10327</v>
      </c>
    </row>
    <row r="3187" spans="1:18" hidden="1" x14ac:dyDescent="0.25">
      <c r="A3187" s="7">
        <f>anotacoes!D3187</f>
        <v>40887</v>
      </c>
      <c r="B3187" t="str">
        <f>anotacoes!C3187</f>
        <v>GRAND SLAM TOKYO 2011</v>
      </c>
      <c r="C3187" t="str">
        <f>anotacoes!E3187</f>
        <v>GUILHEIRO</v>
      </c>
      <c r="D3187" t="str">
        <f>anotacoes!F3187</f>
        <v>LUCENTI</v>
      </c>
      <c r="E3187" t="s">
        <v>10325</v>
      </c>
      <c r="F3187">
        <f>anotacoes!A3187</f>
        <v>48</v>
      </c>
      <c r="G3187">
        <f>anotacoes!B3187</f>
        <v>65</v>
      </c>
      <c r="H3187" t="str">
        <f>anotacoes!K3187</f>
        <v xml:space="preserve"> 00:07:01,251</v>
      </c>
      <c r="I3187" t="str">
        <f>anotacoes!L3187</f>
        <v xml:space="preserve"> 00:07:01,251</v>
      </c>
      <c r="J3187" t="str">
        <f>IF(L3187="PAUSE",E3187,IF(anotacoes!G3191=conversao_anotacoes!C3187,conversao_anotacoes!C3187,conversao_anotacoes!D3187))</f>
        <v>GUILHEIRO</v>
      </c>
      <c r="K3187" t="str">
        <f t="shared" si="98"/>
        <v>LUCENTI</v>
      </c>
      <c r="L3187" t="str">
        <f>UPPER(anotacoes!H3187)</f>
        <v>ATTACK</v>
      </c>
      <c r="M3187" t="str">
        <f>IF(OR(L3187="ATTACK",L3187="FINTA"),"&lt;TECNICA&gt;",UPPER(anotacoes!I3187))</f>
        <v>&lt;TECNICA&gt;</v>
      </c>
      <c r="N3187" t="str">
        <f>IF(OR(L3187="ATTACK",L3187="FINTA"),UPPER(anotacoes!I3187),"")</f>
        <v>SEOI NAGE</v>
      </c>
      <c r="O3187" s="6">
        <f>IF(anotacoes!N3187=0,"",anotacoes!N3187)</f>
        <v>6</v>
      </c>
      <c r="P3187" t="str">
        <f>IF(anotacoes!M3187=0,"",UPPER(anotacoes!M3187))</f>
        <v/>
      </c>
      <c r="Q3187" t="str">
        <f t="shared" si="99"/>
        <v>INSERT INTO CONVERSAO_LUTA_ACAO (cd_conversao, id_luta, sequencia, momento_inicio, momento_fim, quem_faz, quem_sofre, acao_tipo, acao, tecnica, direcao, pontuacao) VALUES (1, 48, 65, TRIM(' 00:07:01,251'), TRIM(' 00:07:01,251'), 'GUILHEIRO', 'LUCENTI', 'ATTACK', '&lt;TECNICA&gt;', 'SEOI NAGE', 6, NULL)</v>
      </c>
      <c r="R3187" t="s">
        <v>10327</v>
      </c>
    </row>
    <row r="3188" spans="1:18" hidden="1" x14ac:dyDescent="0.25">
      <c r="A3188" s="7">
        <f>anotacoes!D3188</f>
        <v>40887</v>
      </c>
      <c r="B3188" t="str">
        <f>anotacoes!C3188</f>
        <v>GRAND SLAM TOKYO 2011</v>
      </c>
      <c r="C3188" t="str">
        <f>anotacoes!E3188</f>
        <v>GUILHEIRO</v>
      </c>
      <c r="D3188" t="str">
        <f>anotacoes!F3188</f>
        <v>LUCENTI</v>
      </c>
      <c r="E3188" t="s">
        <v>10325</v>
      </c>
      <c r="F3188">
        <f>anotacoes!A3188</f>
        <v>48</v>
      </c>
      <c r="G3188">
        <f>anotacoes!B3188</f>
        <v>66</v>
      </c>
      <c r="H3188" t="str">
        <f>anotacoes!K3188</f>
        <v xml:space="preserve"> 00:07:01,251</v>
      </c>
      <c r="I3188" t="str">
        <f>anotacoes!L3188</f>
        <v xml:space="preserve"> 00:07:03,327</v>
      </c>
      <c r="J3188" t="str">
        <f>IF(L3188="PAUSE",E3188,IF(anotacoes!G3192=conversao_anotacoes!C3188,conversao_anotacoes!C3188,conversao_anotacoes!D3188))</f>
        <v>GUILHEIRO</v>
      </c>
      <c r="K3188" t="str">
        <f t="shared" si="98"/>
        <v>LUCENTI</v>
      </c>
      <c r="L3188" t="str">
        <f>UPPER(anotacoes!H3188)</f>
        <v>TRANSITION</v>
      </c>
      <c r="M3188" t="str">
        <f>IF(OR(L3188="ATTACK",L3188="FINTA"),"&lt;TECNICA&gt;",UPPER(anotacoes!I3188))</f>
        <v>&lt;NAO_CLASSIFICADO&gt;</v>
      </c>
      <c r="N3188" t="str">
        <f>IF(OR(L3188="ATTACK",L3188="FINTA"),UPPER(anotacoes!I3188),"")</f>
        <v/>
      </c>
      <c r="O3188" s="6" t="str">
        <f>IF(anotacoes!N3188=0,"",anotacoes!N3188)</f>
        <v/>
      </c>
      <c r="P3188" t="str">
        <f>IF(anotacoes!M3188=0,"",UPPER(anotacoes!M3188))</f>
        <v/>
      </c>
      <c r="Q3188" t="str">
        <f t="shared" si="99"/>
        <v>INSERT INTO CONVERSAO_LUTA_ACAO (cd_conversao, id_luta, sequencia, momento_inicio, momento_fim, quem_faz, quem_sofre, acao_tipo, acao, tecnica, direcao, pontuacao) VALUES (1, 48, 66, TRIM(' 00:07:01,251'), TRIM(' 00:07:03,327'), 'GUILHEIRO', 'LUCENTI', 'TRANSITION', '&lt;NAO_CLASSIFICADO&gt;', NULL, NULL, NULL)</v>
      </c>
      <c r="R3188" t="s">
        <v>10327</v>
      </c>
    </row>
    <row r="3189" spans="1:18" hidden="1" x14ac:dyDescent="0.25">
      <c r="A3189" s="7">
        <f>anotacoes!D3189</f>
        <v>40887</v>
      </c>
      <c r="B3189" t="str">
        <f>anotacoes!C3189</f>
        <v>GRAND SLAM TOKYO 2011</v>
      </c>
      <c r="C3189" t="str">
        <f>anotacoes!E3189</f>
        <v>GUILHEIRO</v>
      </c>
      <c r="D3189" t="str">
        <f>anotacoes!F3189</f>
        <v>LUCENTI</v>
      </c>
      <c r="E3189" t="s">
        <v>10325</v>
      </c>
      <c r="F3189">
        <f>anotacoes!A3189</f>
        <v>48</v>
      </c>
      <c r="G3189">
        <f>anotacoes!B3189</f>
        <v>67</v>
      </c>
      <c r="H3189" t="str">
        <f>anotacoes!K3189</f>
        <v xml:space="preserve"> 00:07:03,518</v>
      </c>
      <c r="I3189" t="str">
        <f>anotacoes!L3189</f>
        <v xml:space="preserve"> 00:07:06,775</v>
      </c>
      <c r="J3189" t="str">
        <f>IF(L3189="PAUSE",E3189,IF(anotacoes!G3193=conversao_anotacoes!C3189,conversao_anotacoes!C3189,conversao_anotacoes!D3189))</f>
        <v>GUILHEIRO</v>
      </c>
      <c r="K3189" t="str">
        <f t="shared" si="98"/>
        <v>LUCENTI</v>
      </c>
      <c r="L3189" t="str">
        <f>UPPER(anotacoes!H3189)</f>
        <v>GROUNDWORK COMBAT</v>
      </c>
      <c r="M3189" t="str">
        <f>IF(OR(L3189="ATTACK",L3189="FINTA"),"&lt;TECNICA&gt;",UPPER(anotacoes!I3189))</f>
        <v>DEFENSIVE POSITION</v>
      </c>
      <c r="N3189" t="str">
        <f>IF(OR(L3189="ATTACK",L3189="FINTA"),UPPER(anotacoes!I3189),"")</f>
        <v/>
      </c>
      <c r="O3189" s="6" t="str">
        <f>IF(anotacoes!N3189=0,"",anotacoes!N3189)</f>
        <v/>
      </c>
      <c r="P3189" t="str">
        <f>IF(anotacoes!M3189=0,"",UPPER(anotacoes!M3189))</f>
        <v/>
      </c>
      <c r="Q3189" t="str">
        <f t="shared" si="99"/>
        <v>INSERT INTO CONVERSAO_LUTA_ACAO (cd_conversao, id_luta, sequencia, momento_inicio, momento_fim, quem_faz, quem_sofre, acao_tipo, acao, tecnica, direcao, pontuacao) VALUES (1, 48, 67, TRIM(' 00:07:03,518'), TRIM(' 00:07:06,775'), 'GUILHEIRO', 'LUCENTI', 'GROUNDWORK COMBAT', 'DEFENSIVE POSITION', NULL, NULL, NULL)</v>
      </c>
      <c r="R3189" t="s">
        <v>10327</v>
      </c>
    </row>
    <row r="3190" spans="1:18" hidden="1" x14ac:dyDescent="0.25">
      <c r="A3190" s="7">
        <f>anotacoes!D3190</f>
        <v>40887</v>
      </c>
      <c r="B3190" t="str">
        <f>anotacoes!C3190</f>
        <v>GRAND SLAM TOKYO 2011</v>
      </c>
      <c r="C3190" t="str">
        <f>anotacoes!E3190</f>
        <v>GUILHEIRO</v>
      </c>
      <c r="D3190" t="str">
        <f>anotacoes!F3190</f>
        <v>LUCENTI</v>
      </c>
      <c r="E3190" t="s">
        <v>10325</v>
      </c>
      <c r="F3190">
        <f>anotacoes!A3190</f>
        <v>48</v>
      </c>
      <c r="G3190">
        <f>anotacoes!B3190</f>
        <v>68</v>
      </c>
      <c r="H3190" t="str">
        <f>anotacoes!K3190</f>
        <v xml:space="preserve"> 00:07:06,965</v>
      </c>
      <c r="I3190" t="str">
        <f>anotacoes!L3190</f>
        <v xml:space="preserve"> 00:07:12,496</v>
      </c>
      <c r="J3190" t="str">
        <f>IF(L3190="PAUSE",E3190,IF(anotacoes!G3194=conversao_anotacoes!C3190,conversao_anotacoes!C3190,conversao_anotacoes!D3190))</f>
        <v>&lt;ARBITRO_DESCONHECIDO&gt;</v>
      </c>
      <c r="K3190" t="str">
        <f t="shared" si="98"/>
        <v/>
      </c>
      <c r="L3190" t="str">
        <f>UPPER(anotacoes!H3190)</f>
        <v>PAUSE</v>
      </c>
      <c r="M3190" t="str">
        <f>IF(OR(L3190="ATTACK",L3190="FINTA"),"&lt;TECNICA&gt;",UPPER(anotacoes!I3190))</f>
        <v>&lt;NAO_CLASSIFICADO&gt;</v>
      </c>
      <c r="N3190" t="str">
        <f>IF(OR(L3190="ATTACK",L3190="FINTA"),UPPER(anotacoes!I3190),"")</f>
        <v/>
      </c>
      <c r="O3190" s="6" t="str">
        <f>IF(anotacoes!N3190=0,"",anotacoes!N3190)</f>
        <v/>
      </c>
      <c r="P3190" t="str">
        <f>IF(anotacoes!M3190=0,"",UPPER(anotacoes!M3190))</f>
        <v/>
      </c>
      <c r="Q3190" t="str">
        <f t="shared" si="99"/>
        <v>INSERT INTO CONVERSAO_LUTA_ACAO (cd_conversao, id_luta, sequencia, momento_inicio, momento_fim, quem_faz, quem_sofre, acao_tipo, acao, tecnica, direcao, pontuacao) VALUES (1, 48, 68, TRIM(' 00:07:06,965'), TRIM(' 00:07:12,496'), '&lt;ARBITRO_DESCONHECIDO&gt;', '', 'PAUSE', '&lt;NAO_CLASSIFICADO&gt;', NULL, NULL, NULL)</v>
      </c>
      <c r="R3190" t="s">
        <v>10327</v>
      </c>
    </row>
    <row r="3191" spans="1:18" hidden="1" x14ac:dyDescent="0.25">
      <c r="A3191" s="7">
        <f>anotacoes!D3191</f>
        <v>40887</v>
      </c>
      <c r="B3191" t="str">
        <f>anotacoes!C3191</f>
        <v>GRAND SLAM TOKYO 2011</v>
      </c>
      <c r="C3191" t="str">
        <f>anotacoes!E3191</f>
        <v>GUILHEIRO</v>
      </c>
      <c r="D3191" t="str">
        <f>anotacoes!F3191</f>
        <v>LUCENTI</v>
      </c>
      <c r="E3191" t="s">
        <v>10325</v>
      </c>
      <c r="F3191">
        <f>anotacoes!A3191</f>
        <v>48</v>
      </c>
      <c r="G3191">
        <f>anotacoes!B3191</f>
        <v>69</v>
      </c>
      <c r="H3191" t="str">
        <f>anotacoes!K3191</f>
        <v xml:space="preserve"> 00:07:12,496</v>
      </c>
      <c r="I3191" t="str">
        <f>anotacoes!L3191</f>
        <v xml:space="preserve"> 00:07:18,007</v>
      </c>
      <c r="J3191" t="str">
        <f>IF(L3191="PAUSE",E3191,IF(anotacoes!G3195=conversao_anotacoes!C3191,conversao_anotacoes!C3191,conversao_anotacoes!D3191))</f>
        <v>GUILHEIRO</v>
      </c>
      <c r="K3191" t="str">
        <f t="shared" si="98"/>
        <v>LUCENTI</v>
      </c>
      <c r="L3191" t="str">
        <f>UPPER(anotacoes!H3191)</f>
        <v>DISPLACEMENT</v>
      </c>
      <c r="M3191" t="str">
        <f>IF(OR(L3191="ATTACK",L3191="FINTA"),"&lt;TECNICA&gt;",UPPER(anotacoes!I3191))</f>
        <v>2-3 STEP HESITANT RIGHT</v>
      </c>
      <c r="N3191" t="str">
        <f>IF(OR(L3191="ATTACK",L3191="FINTA"),UPPER(anotacoes!I3191),"")</f>
        <v/>
      </c>
      <c r="O3191" s="6" t="str">
        <f>IF(anotacoes!N3191=0,"",anotacoes!N3191)</f>
        <v/>
      </c>
      <c r="P3191" t="str">
        <f>IF(anotacoes!M3191=0,"",UPPER(anotacoes!M3191))</f>
        <v/>
      </c>
      <c r="Q3191" t="str">
        <f t="shared" si="99"/>
        <v>INSERT INTO CONVERSAO_LUTA_ACAO (cd_conversao, id_luta, sequencia, momento_inicio, momento_fim, quem_faz, quem_sofre, acao_tipo, acao, tecnica, direcao, pontuacao) VALUES (1, 48, 69, TRIM(' 00:07:12,496'), TRIM(' 00:07:18,007'), 'GUILHEIRO', 'LUCENTI', 'DISPLACEMENT', '2-3 STEP HESITANT RIGHT', NULL, NULL, NULL)</v>
      </c>
      <c r="R3191" t="s">
        <v>10327</v>
      </c>
    </row>
    <row r="3192" spans="1:18" hidden="1" x14ac:dyDescent="0.25">
      <c r="A3192" s="7">
        <f>anotacoes!D3192</f>
        <v>40887</v>
      </c>
      <c r="B3192" t="str">
        <f>anotacoes!C3192</f>
        <v>GRAND SLAM TOKYO 2011</v>
      </c>
      <c r="C3192" t="str">
        <f>anotacoes!E3192</f>
        <v>GUILHEIRO</v>
      </c>
      <c r="D3192" t="str">
        <f>anotacoes!F3192</f>
        <v>LUCENTI</v>
      </c>
      <c r="E3192" t="s">
        <v>10325</v>
      </c>
      <c r="F3192">
        <f>anotacoes!A3192</f>
        <v>48</v>
      </c>
      <c r="G3192">
        <f>anotacoes!B3192</f>
        <v>70</v>
      </c>
      <c r="H3192" t="str">
        <f>anotacoes!K3192</f>
        <v xml:space="preserve"> 00:07:18,007</v>
      </c>
      <c r="I3192" t="str">
        <f>anotacoes!L3192</f>
        <v xml:space="preserve"> 00:07:19,692</v>
      </c>
      <c r="J3192" t="str">
        <f>IF(L3192="PAUSE",E3192,IF(anotacoes!G3196=conversao_anotacoes!C3192,conversao_anotacoes!C3192,conversao_anotacoes!D3192))</f>
        <v>GUILHEIRO</v>
      </c>
      <c r="K3192" t="str">
        <f t="shared" si="98"/>
        <v>LUCENTI</v>
      </c>
      <c r="L3192" t="str">
        <f>UPPER(anotacoes!H3192)</f>
        <v>DISPLACEMENT</v>
      </c>
      <c r="M3192" t="str">
        <f>IF(OR(L3192="ATTACK",L3192="FINTA"),"&lt;TECNICA&gt;",UPPER(anotacoes!I3192))</f>
        <v>TRY TO GRIP WITH CONTACT</v>
      </c>
      <c r="N3192" t="str">
        <f>IF(OR(L3192="ATTACK",L3192="FINTA"),UPPER(anotacoes!I3192),"")</f>
        <v/>
      </c>
      <c r="O3192" s="6" t="str">
        <f>IF(anotacoes!N3192=0,"",anotacoes!N3192)</f>
        <v/>
      </c>
      <c r="P3192" t="str">
        <f>IF(anotacoes!M3192=0,"",UPPER(anotacoes!M3192))</f>
        <v/>
      </c>
      <c r="Q3192" t="str">
        <f t="shared" si="99"/>
        <v>INSERT INTO CONVERSAO_LUTA_ACAO (cd_conversao, id_luta, sequencia, momento_inicio, momento_fim, quem_faz, quem_sofre, acao_tipo, acao, tecnica, direcao, pontuacao) VALUES (1, 48, 70, TRIM(' 00:07:18,007'), TRIM(' 00:07:19,692'), 'GUILHEIRO', 'LUCENTI', 'DISPLACEMENT', 'TRY TO GRIP WITH CONTACT', NULL, NULL, NULL)</v>
      </c>
      <c r="R3192" t="s">
        <v>10327</v>
      </c>
    </row>
    <row r="3193" spans="1:18" hidden="1" x14ac:dyDescent="0.25">
      <c r="A3193" s="7">
        <f>anotacoes!D3193</f>
        <v>40887</v>
      </c>
      <c r="B3193" t="str">
        <f>anotacoes!C3193</f>
        <v>GRAND SLAM TOKYO 2011</v>
      </c>
      <c r="C3193" t="str">
        <f>anotacoes!E3193</f>
        <v>GUILHEIRO</v>
      </c>
      <c r="D3193" t="str">
        <f>anotacoes!F3193</f>
        <v>LUCENTI</v>
      </c>
      <c r="E3193" t="s">
        <v>10325</v>
      </c>
      <c r="F3193">
        <f>anotacoes!A3193</f>
        <v>48</v>
      </c>
      <c r="G3193">
        <f>anotacoes!B3193</f>
        <v>71</v>
      </c>
      <c r="H3193" t="str">
        <f>anotacoes!K3193</f>
        <v xml:space="preserve"> 00:07:19,692</v>
      </c>
      <c r="I3193" t="str">
        <f>anotacoes!L3193</f>
        <v xml:space="preserve"> 00:07:25,632</v>
      </c>
      <c r="J3193" t="str">
        <f>IF(L3193="PAUSE",E3193,IF(anotacoes!G3197=conversao_anotacoes!C3193,conversao_anotacoes!C3193,conversao_anotacoes!D3193))</f>
        <v>GUILHEIRO</v>
      </c>
      <c r="K3193" t="str">
        <f t="shared" si="98"/>
        <v>LUCENTI</v>
      </c>
      <c r="L3193" t="str">
        <f>UPPER(anotacoes!H3193)</f>
        <v>GRIP TIME</v>
      </c>
      <c r="M3193" t="str">
        <f>IF(OR(L3193="ATTACK",L3193="FINTA"),"&lt;TECNICA&gt;",UPPER(anotacoes!I3193))</f>
        <v>RIGHT SLEEVE LEFT SLEEVE</v>
      </c>
      <c r="N3193" t="str">
        <f>IF(OR(L3193="ATTACK",L3193="FINTA"),UPPER(anotacoes!I3193),"")</f>
        <v/>
      </c>
      <c r="O3193" s="6" t="str">
        <f>IF(anotacoes!N3193=0,"",anotacoes!N3193)</f>
        <v/>
      </c>
      <c r="P3193" t="str">
        <f>IF(anotacoes!M3193=0,"",UPPER(anotacoes!M3193))</f>
        <v/>
      </c>
      <c r="Q3193" t="str">
        <f t="shared" si="99"/>
        <v>INSERT INTO CONVERSAO_LUTA_ACAO (cd_conversao, id_luta, sequencia, momento_inicio, momento_fim, quem_faz, quem_sofre, acao_tipo, acao, tecnica, direcao, pontuacao) VALUES (1, 48, 71, TRIM(' 00:07:19,692'), TRIM(' 00:07:25,632'), 'GUILHEIRO', 'LUCENTI', 'GRIP TIME', 'RIGHT SLEEVE LEFT SLEEVE', NULL, NULL, NULL)</v>
      </c>
      <c r="R3193" t="s">
        <v>10327</v>
      </c>
    </row>
    <row r="3194" spans="1:18" hidden="1" x14ac:dyDescent="0.25">
      <c r="A3194" s="7">
        <f>anotacoes!D3194</f>
        <v>40887</v>
      </c>
      <c r="B3194" t="str">
        <f>anotacoes!C3194</f>
        <v>GRAND SLAM TOKYO 2011</v>
      </c>
      <c r="C3194" t="str">
        <f>anotacoes!E3194</f>
        <v>GUILHEIRO</v>
      </c>
      <c r="D3194" t="str">
        <f>anotacoes!F3194</f>
        <v>LUCENTI</v>
      </c>
      <c r="E3194" t="s">
        <v>10325</v>
      </c>
      <c r="F3194">
        <f>anotacoes!A3194</f>
        <v>48</v>
      </c>
      <c r="G3194">
        <f>anotacoes!B3194</f>
        <v>72</v>
      </c>
      <c r="H3194" t="str">
        <f>anotacoes!K3194</f>
        <v xml:space="preserve"> 00:07:25,632</v>
      </c>
      <c r="I3194" t="str">
        <f>anotacoes!L3194</f>
        <v xml:space="preserve"> 00:07:25,632</v>
      </c>
      <c r="J3194" t="str">
        <f>IF(L3194="PAUSE",E3194,IF(anotacoes!G3198=conversao_anotacoes!C3194,conversao_anotacoes!C3194,conversao_anotacoes!D3194))</f>
        <v>GUILHEIRO</v>
      </c>
      <c r="K3194" t="str">
        <f t="shared" si="98"/>
        <v>LUCENTI</v>
      </c>
      <c r="L3194" t="str">
        <f>UPPER(anotacoes!H3194)</f>
        <v>DEFENSE</v>
      </c>
      <c r="M3194" t="str">
        <f>IF(OR(L3194="ATTACK",L3194="FINTA"),"&lt;TECNICA&gt;",UPPER(anotacoes!I3194))</f>
        <v>USING BODY MASS</v>
      </c>
      <c r="N3194" t="str">
        <f>IF(OR(L3194="ATTACK",L3194="FINTA"),UPPER(anotacoes!I3194),"")</f>
        <v/>
      </c>
      <c r="O3194" s="6" t="str">
        <f>IF(anotacoes!N3194=0,"",anotacoes!N3194)</f>
        <v/>
      </c>
      <c r="P3194" t="str">
        <f>IF(anotacoes!M3194=0,"",UPPER(anotacoes!M3194))</f>
        <v/>
      </c>
      <c r="Q3194" t="str">
        <f t="shared" si="99"/>
        <v>INSERT INTO CONVERSAO_LUTA_ACAO (cd_conversao, id_luta, sequencia, momento_inicio, momento_fim, quem_faz, quem_sofre, acao_tipo, acao, tecnica, direcao, pontuacao) VALUES (1, 48, 72, TRIM(' 00:07:25,632'), TRIM(' 00:07:25,632'), 'GUILHEIRO', 'LUCENTI', 'DEFENSE', 'USING BODY MASS', NULL, NULL, NULL)</v>
      </c>
      <c r="R3194" t="s">
        <v>10327</v>
      </c>
    </row>
    <row r="3195" spans="1:18" hidden="1" x14ac:dyDescent="0.25">
      <c r="A3195" s="7">
        <f>anotacoes!D3195</f>
        <v>40887</v>
      </c>
      <c r="B3195" t="str">
        <f>anotacoes!C3195</f>
        <v>GRAND SLAM TOKYO 2011</v>
      </c>
      <c r="C3195" t="str">
        <f>anotacoes!E3195</f>
        <v>GUILHEIRO</v>
      </c>
      <c r="D3195" t="str">
        <f>anotacoes!F3195</f>
        <v>LUCENTI</v>
      </c>
      <c r="E3195" t="s">
        <v>10325</v>
      </c>
      <c r="F3195">
        <f>anotacoes!A3195</f>
        <v>48</v>
      </c>
      <c r="G3195">
        <f>anotacoes!B3195</f>
        <v>73</v>
      </c>
      <c r="H3195" t="str">
        <f>anotacoes!K3195</f>
        <v xml:space="preserve"> 00:07:25,632</v>
      </c>
      <c r="I3195" t="str">
        <f>anotacoes!L3195</f>
        <v xml:space="preserve"> 00:07:37,432</v>
      </c>
      <c r="J3195" t="str">
        <f>IF(L3195="PAUSE",E3195,IF(anotacoes!G3199=conversao_anotacoes!C3195,conversao_anotacoes!C3195,conversao_anotacoes!D3195))</f>
        <v>&lt;ARBITRO_DESCONHECIDO&gt;</v>
      </c>
      <c r="K3195" t="str">
        <f t="shared" si="98"/>
        <v/>
      </c>
      <c r="L3195" t="str">
        <f>UPPER(anotacoes!H3195)</f>
        <v>PAUSE</v>
      </c>
      <c r="M3195" t="str">
        <f>IF(OR(L3195="ATTACK",L3195="FINTA"),"&lt;TECNICA&gt;",UPPER(anotacoes!I3195))</f>
        <v>&lt;NAO_CLASSIFICADO&gt;</v>
      </c>
      <c r="N3195" t="str">
        <f>IF(OR(L3195="ATTACK",L3195="FINTA"),UPPER(anotacoes!I3195),"")</f>
        <v/>
      </c>
      <c r="O3195" s="6" t="str">
        <f>IF(anotacoes!N3195=0,"",anotacoes!N3195)</f>
        <v/>
      </c>
      <c r="P3195" t="str">
        <f>IF(anotacoes!M3195=0,"",UPPER(anotacoes!M3195))</f>
        <v/>
      </c>
      <c r="Q3195" t="str">
        <f t="shared" si="99"/>
        <v>INSERT INTO CONVERSAO_LUTA_ACAO (cd_conversao, id_luta, sequencia, momento_inicio, momento_fim, quem_faz, quem_sofre, acao_tipo, acao, tecnica, direcao, pontuacao) VALUES (1, 48, 73, TRIM(' 00:07:25,632'), TRIM(' 00:07:37,432'), '&lt;ARBITRO_DESCONHECIDO&gt;', '', 'PAUSE', '&lt;NAO_CLASSIFICADO&gt;', NULL, NULL, NULL)</v>
      </c>
      <c r="R3195" t="s">
        <v>10327</v>
      </c>
    </row>
    <row r="3196" spans="1:18" hidden="1" x14ac:dyDescent="0.25">
      <c r="A3196" s="7">
        <f>anotacoes!D3196</f>
        <v>40887</v>
      </c>
      <c r="B3196" t="str">
        <f>anotacoes!C3196</f>
        <v>GRAND SLAM TOKYO 2011</v>
      </c>
      <c r="C3196" t="str">
        <f>anotacoes!E3196</f>
        <v>GUILHEIRO</v>
      </c>
      <c r="D3196" t="str">
        <f>anotacoes!F3196</f>
        <v>LUCENTI</v>
      </c>
      <c r="E3196" t="s">
        <v>10325</v>
      </c>
      <c r="F3196">
        <f>anotacoes!A3196</f>
        <v>48</v>
      </c>
      <c r="G3196">
        <f>anotacoes!B3196</f>
        <v>74</v>
      </c>
      <c r="H3196" t="str">
        <f>anotacoes!K3196</f>
        <v xml:space="preserve"> 00:07:37,432</v>
      </c>
      <c r="I3196" t="str">
        <f>anotacoes!L3196</f>
        <v xml:space="preserve"> 00:08:20,720</v>
      </c>
      <c r="J3196" t="str">
        <f>IF(L3196="PAUSE",E3196,IF(anotacoes!G3200=conversao_anotacoes!C3196,conversao_anotacoes!C3196,conversao_anotacoes!D3196))</f>
        <v>GUILHEIRO</v>
      </c>
      <c r="K3196" t="str">
        <f t="shared" si="98"/>
        <v>LUCENTI</v>
      </c>
      <c r="L3196" t="str">
        <f>UPPER(anotacoes!H3196)</f>
        <v>DISPLACEMENT</v>
      </c>
      <c r="M3196" t="str">
        <f>IF(OR(L3196="ATTACK",L3196="FINTA"),"&lt;TECNICA&gt;",UPPER(anotacoes!I3196))</f>
        <v>CIRCULAR LEFT</v>
      </c>
      <c r="N3196" t="str">
        <f>IF(OR(L3196="ATTACK",L3196="FINTA"),UPPER(anotacoes!I3196),"")</f>
        <v/>
      </c>
      <c r="O3196" s="6" t="str">
        <f>IF(anotacoes!N3196=0,"",anotacoes!N3196)</f>
        <v/>
      </c>
      <c r="P3196" t="str">
        <f>IF(anotacoes!M3196=0,"",UPPER(anotacoes!M3196))</f>
        <v/>
      </c>
      <c r="Q3196" t="str">
        <f t="shared" si="99"/>
        <v>INSERT INTO CONVERSAO_LUTA_ACAO (cd_conversao, id_luta, sequencia, momento_inicio, momento_fim, quem_faz, quem_sofre, acao_tipo, acao, tecnica, direcao, pontuacao) VALUES (1, 48, 74, TRIM(' 00:07:37,432'), TRIM(' 00:08:20,720'), 'GUILHEIRO', 'LUCENTI', 'DISPLACEMENT', 'CIRCULAR LEFT', NULL, NULL, NULL)</v>
      </c>
      <c r="R3196" t="s">
        <v>10327</v>
      </c>
    </row>
    <row r="3197" spans="1:18" hidden="1" x14ac:dyDescent="0.25">
      <c r="A3197" s="7">
        <f>anotacoes!D3197</f>
        <v>40887</v>
      </c>
      <c r="B3197" t="str">
        <f>anotacoes!C3197</f>
        <v>GRAND SLAM TOKYO 2011</v>
      </c>
      <c r="C3197" t="str">
        <f>anotacoes!E3197</f>
        <v>GUILHEIRO</v>
      </c>
      <c r="D3197" t="str">
        <f>anotacoes!F3197</f>
        <v>LUCENTI</v>
      </c>
      <c r="E3197" t="s">
        <v>10325</v>
      </c>
      <c r="F3197">
        <f>anotacoes!A3197</f>
        <v>48</v>
      </c>
      <c r="G3197">
        <f>anotacoes!B3197</f>
        <v>75</v>
      </c>
      <c r="H3197" t="str">
        <f>anotacoes!K3197</f>
        <v xml:space="preserve"> 00:08:20,925</v>
      </c>
      <c r="I3197" t="str">
        <f>anotacoes!L3197</f>
        <v xml:space="preserve"> 00:08:22,803</v>
      </c>
      <c r="J3197" t="str">
        <f>IF(L3197="PAUSE",E3197,IF(anotacoes!G3201=conversao_anotacoes!C3197,conversao_anotacoes!C3197,conversao_anotacoes!D3197))</f>
        <v>GUILHEIRO</v>
      </c>
      <c r="K3197" t="str">
        <f t="shared" si="98"/>
        <v>LUCENTI</v>
      </c>
      <c r="L3197" t="str">
        <f>UPPER(anotacoes!H3197)</f>
        <v>DISPLACEMENT</v>
      </c>
      <c r="M3197" t="str">
        <f>IF(OR(L3197="ATTACK",L3197="FINTA"),"&lt;TECNICA&gt;",UPPER(anotacoes!I3197))</f>
        <v>2-3 STEP HESITANT RIGHT</v>
      </c>
      <c r="N3197" t="str">
        <f>IF(OR(L3197="ATTACK",L3197="FINTA"),UPPER(anotacoes!I3197),"")</f>
        <v/>
      </c>
      <c r="O3197" s="6" t="str">
        <f>IF(anotacoes!N3197=0,"",anotacoes!N3197)</f>
        <v/>
      </c>
      <c r="P3197" t="str">
        <f>IF(anotacoes!M3197=0,"",UPPER(anotacoes!M3197))</f>
        <v/>
      </c>
      <c r="Q3197" t="str">
        <f t="shared" si="99"/>
        <v>INSERT INTO CONVERSAO_LUTA_ACAO (cd_conversao, id_luta, sequencia, momento_inicio, momento_fim, quem_faz, quem_sofre, acao_tipo, acao, tecnica, direcao, pontuacao) VALUES (1, 48, 75, TRIM(' 00:08:20,925'), TRIM(' 00:08:22,803'), 'GUILHEIRO', 'LUCENTI', 'DISPLACEMENT', '2-3 STEP HESITANT RIGHT', NULL, NULL, NULL)</v>
      </c>
      <c r="R3197" t="s">
        <v>10327</v>
      </c>
    </row>
    <row r="3198" spans="1:18" hidden="1" x14ac:dyDescent="0.25">
      <c r="A3198" s="7">
        <f>anotacoes!D3198</f>
        <v>40887</v>
      </c>
      <c r="B3198" t="str">
        <f>anotacoes!C3198</f>
        <v>GRAND SLAM TOKYO 2011</v>
      </c>
      <c r="C3198" t="str">
        <f>anotacoes!E3198</f>
        <v>GUILHEIRO</v>
      </c>
      <c r="D3198" t="str">
        <f>anotacoes!F3198</f>
        <v>LUCENTI</v>
      </c>
      <c r="E3198" t="s">
        <v>10325</v>
      </c>
      <c r="F3198">
        <f>anotacoes!A3198</f>
        <v>48</v>
      </c>
      <c r="G3198">
        <f>anotacoes!B3198</f>
        <v>76</v>
      </c>
      <c r="H3198" t="str">
        <f>anotacoes!K3198</f>
        <v xml:space="preserve"> 00:08:22,803</v>
      </c>
      <c r="I3198" t="str">
        <f>anotacoes!L3198</f>
        <v xml:space="preserve"> 00:08:31,036</v>
      </c>
      <c r="J3198" t="str">
        <f>IF(L3198="PAUSE",E3198,IF(anotacoes!G3202=conversao_anotacoes!C3198,conversao_anotacoes!C3198,conversao_anotacoes!D3198))</f>
        <v>GUILHEIRO</v>
      </c>
      <c r="K3198" t="str">
        <f t="shared" si="98"/>
        <v>LUCENTI</v>
      </c>
      <c r="L3198" t="str">
        <f>UPPER(anotacoes!H3198)</f>
        <v>GRIP TIME</v>
      </c>
      <c r="M3198" t="str">
        <f>IF(OR(L3198="ATTACK",L3198="FINTA"),"&lt;TECNICA&gt;",UPPER(anotacoes!I3198))</f>
        <v>LEFT COLLAR RIGHT SLEEVE</v>
      </c>
      <c r="N3198" t="str">
        <f>IF(OR(L3198="ATTACK",L3198="FINTA"),UPPER(anotacoes!I3198),"")</f>
        <v/>
      </c>
      <c r="O3198" s="6" t="str">
        <f>IF(anotacoes!N3198=0,"",anotacoes!N3198)</f>
        <v/>
      </c>
      <c r="P3198" t="str">
        <f>IF(anotacoes!M3198=0,"",UPPER(anotacoes!M3198))</f>
        <v/>
      </c>
      <c r="Q3198" t="str">
        <f t="shared" si="99"/>
        <v>INSERT INTO CONVERSAO_LUTA_ACAO (cd_conversao, id_luta, sequencia, momento_inicio, momento_fim, quem_faz, quem_sofre, acao_tipo, acao, tecnica, direcao, pontuacao) VALUES (1, 48, 76, TRIM(' 00:08:22,803'), TRIM(' 00:08:31,036'), 'GUILHEIRO', 'LUCENTI', 'GRIP TIME', 'LEFT COLLAR RIGHT SLEEVE', NULL, NULL, NULL)</v>
      </c>
      <c r="R3198" t="s">
        <v>10327</v>
      </c>
    </row>
    <row r="3199" spans="1:18" hidden="1" x14ac:dyDescent="0.25">
      <c r="A3199" s="7">
        <f>anotacoes!D3199</f>
        <v>40887</v>
      </c>
      <c r="B3199" t="str">
        <f>anotacoes!C3199</f>
        <v>GRAND SLAM TOKYO 2011</v>
      </c>
      <c r="C3199" t="str">
        <f>anotacoes!E3199</f>
        <v>GUILHEIRO</v>
      </c>
      <c r="D3199" t="str">
        <f>anotacoes!F3199</f>
        <v>LUCENTI</v>
      </c>
      <c r="E3199" t="s">
        <v>10325</v>
      </c>
      <c r="F3199">
        <f>anotacoes!A3199</f>
        <v>48</v>
      </c>
      <c r="G3199">
        <f>anotacoes!B3199</f>
        <v>77</v>
      </c>
      <c r="H3199" t="str">
        <f>anotacoes!K3199</f>
        <v xml:space="preserve"> 00:08:31,036</v>
      </c>
      <c r="I3199" t="str">
        <f>anotacoes!L3199</f>
        <v xml:space="preserve"> 00:08:31,562</v>
      </c>
      <c r="J3199" t="str">
        <f>IF(L3199="PAUSE",E3199,IF(anotacoes!G3203=conversao_anotacoes!C3199,conversao_anotacoes!C3199,conversao_anotacoes!D3199))</f>
        <v>GUILHEIRO</v>
      </c>
      <c r="K3199" t="str">
        <f t="shared" si="98"/>
        <v>LUCENTI</v>
      </c>
      <c r="L3199" t="str">
        <f>UPPER(anotacoes!H3199)</f>
        <v>ATTACK</v>
      </c>
      <c r="M3199" t="str">
        <f>IF(OR(L3199="ATTACK",L3199="FINTA"),"&lt;TECNICA&gt;",UPPER(anotacoes!I3199))</f>
        <v>&lt;TECNICA&gt;</v>
      </c>
      <c r="N3199" t="str">
        <f>IF(OR(L3199="ATTACK",L3199="FINTA"),UPPER(anotacoes!I3199),"")</f>
        <v>SEOI NAGE</v>
      </c>
      <c r="O3199" s="6">
        <f>IF(anotacoes!N3199=0,"",anotacoes!N3199)</f>
        <v>6</v>
      </c>
      <c r="P3199" t="str">
        <f>IF(anotacoes!M3199=0,"",UPPER(anotacoes!M3199))</f>
        <v/>
      </c>
      <c r="Q3199" t="str">
        <f t="shared" si="99"/>
        <v>INSERT INTO CONVERSAO_LUTA_ACAO (cd_conversao, id_luta, sequencia, momento_inicio, momento_fim, quem_faz, quem_sofre, acao_tipo, acao, tecnica, direcao, pontuacao) VALUES (1, 48, 77, TRIM(' 00:08:31,036'), TRIM(' 00:08:31,562'), 'GUILHEIRO', 'LUCENTI', 'ATTACK', '&lt;TECNICA&gt;', 'SEOI NAGE', 6, NULL)</v>
      </c>
      <c r="R3199" t="s">
        <v>10327</v>
      </c>
    </row>
    <row r="3200" spans="1:18" hidden="1" x14ac:dyDescent="0.25">
      <c r="A3200" s="7">
        <f>anotacoes!D3200</f>
        <v>40887</v>
      </c>
      <c r="B3200" t="str">
        <f>anotacoes!C3200</f>
        <v>GRAND SLAM TOKYO 2011</v>
      </c>
      <c r="C3200" t="str">
        <f>anotacoes!E3200</f>
        <v>GUILHEIRO</v>
      </c>
      <c r="D3200" t="str">
        <f>anotacoes!F3200</f>
        <v>LUCENTI</v>
      </c>
      <c r="E3200" t="s">
        <v>10325</v>
      </c>
      <c r="F3200">
        <f>anotacoes!A3200</f>
        <v>48</v>
      </c>
      <c r="G3200">
        <f>anotacoes!B3200</f>
        <v>78</v>
      </c>
      <c r="H3200" t="str">
        <f>anotacoes!K3200</f>
        <v xml:space="preserve"> 00:08:31,785</v>
      </c>
      <c r="I3200" t="str">
        <f>anotacoes!L3200</f>
        <v xml:space="preserve"> 00:08:36,040</v>
      </c>
      <c r="J3200" t="str">
        <f>IF(L3200="PAUSE",E3200,IF(anotacoes!G3204=conversao_anotacoes!C3200,conversao_anotacoes!C3200,conversao_anotacoes!D3200))</f>
        <v>GUILHEIRO</v>
      </c>
      <c r="K3200" t="str">
        <f t="shared" si="98"/>
        <v>LUCENTI</v>
      </c>
      <c r="L3200" t="str">
        <f>UPPER(anotacoes!H3200)</f>
        <v>TRANSITION</v>
      </c>
      <c r="M3200" t="str">
        <f>IF(OR(L3200="ATTACK",L3200="FINTA"),"&lt;TECNICA&gt;",UPPER(anotacoes!I3200))</f>
        <v>WITHOUT ATTACK</v>
      </c>
      <c r="N3200" t="str">
        <f>IF(OR(L3200="ATTACK",L3200="FINTA"),UPPER(anotacoes!I3200),"")</f>
        <v/>
      </c>
      <c r="O3200" s="6" t="str">
        <f>IF(anotacoes!N3200=0,"",anotacoes!N3200)</f>
        <v/>
      </c>
      <c r="P3200" t="str">
        <f>IF(anotacoes!M3200=0,"",UPPER(anotacoes!M3200))</f>
        <v/>
      </c>
      <c r="Q3200" t="str">
        <f t="shared" si="99"/>
        <v>INSERT INTO CONVERSAO_LUTA_ACAO (cd_conversao, id_luta, sequencia, momento_inicio, momento_fim, quem_faz, quem_sofre, acao_tipo, acao, tecnica, direcao, pontuacao) VALUES (1, 48, 78, TRIM(' 00:08:31,785'), TRIM(' 00:08:36,040'), 'GUILHEIRO', 'LUCENTI', 'TRANSITION', 'WITHOUT ATTACK', NULL, NULL, NULL)</v>
      </c>
      <c r="R3200" t="s">
        <v>10327</v>
      </c>
    </row>
    <row r="3201" spans="1:18" hidden="1" x14ac:dyDescent="0.25">
      <c r="A3201" s="7">
        <f>anotacoes!D3201</f>
        <v>40887</v>
      </c>
      <c r="B3201" t="str">
        <f>anotacoes!C3201</f>
        <v>GRAND SLAM TOKYO 2011</v>
      </c>
      <c r="C3201" t="str">
        <f>anotacoes!E3201</f>
        <v>GUILHEIRO</v>
      </c>
      <c r="D3201" t="str">
        <f>anotacoes!F3201</f>
        <v>LUCENTI</v>
      </c>
      <c r="E3201" t="s">
        <v>10325</v>
      </c>
      <c r="F3201">
        <f>anotacoes!A3201</f>
        <v>48</v>
      </c>
      <c r="G3201">
        <f>anotacoes!B3201</f>
        <v>79</v>
      </c>
      <c r="H3201" t="str">
        <f>anotacoes!K3201</f>
        <v xml:space="preserve"> 00:08:36,269</v>
      </c>
      <c r="I3201" t="str">
        <f>anotacoes!L3201</f>
        <v xml:space="preserve"> 00:08:42,064</v>
      </c>
      <c r="J3201" t="str">
        <f>IF(L3201="PAUSE",E3201,IF(anotacoes!G3205=conversao_anotacoes!C3201,conversao_anotacoes!C3201,conversao_anotacoes!D3201))</f>
        <v>&lt;ARBITRO_DESCONHECIDO&gt;</v>
      </c>
      <c r="K3201" t="str">
        <f t="shared" si="98"/>
        <v/>
      </c>
      <c r="L3201" t="str">
        <f>UPPER(anotacoes!H3201)</f>
        <v>PAUSE</v>
      </c>
      <c r="M3201" t="str">
        <f>IF(OR(L3201="ATTACK",L3201="FINTA"),"&lt;TECNICA&gt;",UPPER(anotacoes!I3201))</f>
        <v>&lt;NAO_CLASSIFICADO&gt;</v>
      </c>
      <c r="N3201" t="str">
        <f>IF(OR(L3201="ATTACK",L3201="FINTA"),UPPER(anotacoes!I3201),"")</f>
        <v/>
      </c>
      <c r="O3201" s="6" t="str">
        <f>IF(anotacoes!N3201=0,"",anotacoes!N3201)</f>
        <v/>
      </c>
      <c r="P3201" t="str">
        <f>IF(anotacoes!M3201=0,"",UPPER(anotacoes!M3201))</f>
        <v/>
      </c>
      <c r="Q3201" t="str">
        <f t="shared" si="99"/>
        <v>INSERT INTO CONVERSAO_LUTA_ACAO (cd_conversao, id_luta, sequencia, momento_inicio, momento_fim, quem_faz, quem_sofre, acao_tipo, acao, tecnica, direcao, pontuacao) VALUES (1, 48, 79, TRIM(' 00:08:36,269'), TRIM(' 00:08:42,064'), '&lt;ARBITRO_DESCONHECIDO&gt;', '', 'PAUSE', '&lt;NAO_CLASSIFICADO&gt;', NULL, NULL, NULL)</v>
      </c>
      <c r="R3201" t="s">
        <v>10327</v>
      </c>
    </row>
    <row r="3202" spans="1:18" hidden="1" x14ac:dyDescent="0.25">
      <c r="A3202" s="7">
        <f>anotacoes!D3202</f>
        <v>40887</v>
      </c>
      <c r="B3202" t="str">
        <f>anotacoes!C3202</f>
        <v>GRAND SLAM TOKYO 2011</v>
      </c>
      <c r="C3202" t="str">
        <f>anotacoes!E3202</f>
        <v>GUILHEIRO</v>
      </c>
      <c r="D3202" t="str">
        <f>anotacoes!F3202</f>
        <v>LUCENTI</v>
      </c>
      <c r="E3202" t="s">
        <v>10325</v>
      </c>
      <c r="F3202">
        <f>anotacoes!A3202</f>
        <v>48</v>
      </c>
      <c r="G3202">
        <f>anotacoes!B3202</f>
        <v>80</v>
      </c>
      <c r="H3202" t="str">
        <f>anotacoes!K3202</f>
        <v xml:space="preserve"> 00:08:42,064</v>
      </c>
      <c r="I3202" t="str">
        <f>anotacoes!L3202</f>
        <v xml:space="preserve"> 00:08:44,927</v>
      </c>
      <c r="J3202" t="str">
        <f>IF(L3202="PAUSE",E3202,IF(anotacoes!G3206=conversao_anotacoes!C3202,conversao_anotacoes!C3202,conversao_anotacoes!D3202))</f>
        <v>GUILHEIRO</v>
      </c>
      <c r="K3202" t="str">
        <f t="shared" si="98"/>
        <v>LUCENTI</v>
      </c>
      <c r="L3202" t="str">
        <f>UPPER(anotacoes!H3202)</f>
        <v>DISPLACEMENT</v>
      </c>
      <c r="M3202" t="str">
        <f>IF(OR(L3202="ATTACK",L3202="FINTA"),"&lt;TECNICA&gt;",UPPER(anotacoes!I3202))</f>
        <v>CIRCULAR LEFT</v>
      </c>
      <c r="N3202" t="str">
        <f>IF(OR(L3202="ATTACK",L3202="FINTA"),UPPER(anotacoes!I3202),"")</f>
        <v/>
      </c>
      <c r="O3202" s="6" t="str">
        <f>IF(anotacoes!N3202=0,"",anotacoes!N3202)</f>
        <v/>
      </c>
      <c r="P3202" t="str">
        <f>IF(anotacoes!M3202=0,"",UPPER(anotacoes!M3202))</f>
        <v/>
      </c>
      <c r="Q3202" t="str">
        <f t="shared" si="99"/>
        <v>INSERT INTO CONVERSAO_LUTA_ACAO (cd_conversao, id_luta, sequencia, momento_inicio, momento_fim, quem_faz, quem_sofre, acao_tipo, acao, tecnica, direcao, pontuacao) VALUES (1, 48, 80, TRIM(' 00:08:42,064'), TRIM(' 00:08:44,927'), 'GUILHEIRO', 'LUCENTI', 'DISPLACEMENT', 'CIRCULAR LEFT', NULL, NULL, NULL)</v>
      </c>
      <c r="R3202" t="s">
        <v>10327</v>
      </c>
    </row>
    <row r="3203" spans="1:18" hidden="1" x14ac:dyDescent="0.25">
      <c r="A3203" s="7">
        <f>anotacoes!D3203</f>
        <v>40887</v>
      </c>
      <c r="B3203" t="str">
        <f>anotacoes!C3203</f>
        <v>GRAND SLAM TOKYO 2011</v>
      </c>
      <c r="C3203" t="str">
        <f>anotacoes!E3203</f>
        <v>GUILHEIRO</v>
      </c>
      <c r="D3203" t="str">
        <f>anotacoes!F3203</f>
        <v>LUCENTI</v>
      </c>
      <c r="E3203" t="s">
        <v>10325</v>
      </c>
      <c r="F3203">
        <f>anotacoes!A3203</f>
        <v>48</v>
      </c>
      <c r="G3203">
        <f>anotacoes!B3203</f>
        <v>81</v>
      </c>
      <c r="H3203" t="str">
        <f>anotacoes!K3203</f>
        <v xml:space="preserve"> 00:08:44,927</v>
      </c>
      <c r="I3203" t="str">
        <f>anotacoes!L3203</f>
        <v xml:space="preserve"> 00:08:46,741</v>
      </c>
      <c r="J3203" t="str">
        <f>IF(L3203="PAUSE",E3203,IF(anotacoes!G3207=conversao_anotacoes!C3203,conversao_anotacoes!C3203,conversao_anotacoes!D3203))</f>
        <v>GUILHEIRO</v>
      </c>
      <c r="K3203" t="str">
        <f t="shared" ref="K3203:K3266" si="100">IF(J3203=E3203,"",IF(J3203=C3203,D3203,C3203))</f>
        <v>LUCENTI</v>
      </c>
      <c r="L3203" t="str">
        <f>UPPER(anotacoes!H3203)</f>
        <v>DISPLACEMENT</v>
      </c>
      <c r="M3203" t="str">
        <f>IF(OR(L3203="ATTACK",L3203="FINTA"),"&lt;TECNICA&gt;",UPPER(anotacoes!I3203))</f>
        <v>2-3 STEP HESITANT RIGHT</v>
      </c>
      <c r="N3203" t="str">
        <f>IF(OR(L3203="ATTACK",L3203="FINTA"),UPPER(anotacoes!I3203),"")</f>
        <v/>
      </c>
      <c r="O3203" s="6" t="str">
        <f>IF(anotacoes!N3203=0,"",anotacoes!N3203)</f>
        <v/>
      </c>
      <c r="P3203" t="str">
        <f>IF(anotacoes!M3203=0,"",UPPER(anotacoes!M3203))</f>
        <v/>
      </c>
      <c r="Q3203" t="str">
        <f t="shared" ref="Q3203:Q3266" si="101">CONCATENATE("INSERT INTO CONVERSAO_LUTA_ACAO (cd_conversao, id_luta, sequencia, momento_inicio, momento_fim, quem_faz, quem_sofre, acao_tipo, acao, tecnica, direcao, pontuacao) VALUES (1, ",F3203,", ",G3203,", ","TRIM('",H3203,"')",", ","TRIM('",I3203,"')",", ","'",J3203,"'",", ","'",K3203,"'",", ","'",L3203,"'",", ","'",M3203,"'",", ",IF(N3203="","NULL",CONCATENATE("'",N3203,"'")),", ",IF(O3203="","NULL",O3203),", ",IF(P3203="","NULL",CONCATENATE("'",P3203,"'")),")")</f>
        <v>INSERT INTO CONVERSAO_LUTA_ACAO (cd_conversao, id_luta, sequencia, momento_inicio, momento_fim, quem_faz, quem_sofre, acao_tipo, acao, tecnica, direcao, pontuacao) VALUES (1, 48, 81, TRIM(' 00:08:44,927'), TRIM(' 00:08:46,741'), 'GUILHEIRO', 'LUCENTI', 'DISPLACEMENT', '2-3 STEP HESITANT RIGHT', NULL, NULL, NULL)</v>
      </c>
      <c r="R3203" t="s">
        <v>10327</v>
      </c>
    </row>
    <row r="3204" spans="1:18" hidden="1" x14ac:dyDescent="0.25">
      <c r="A3204" s="7">
        <f>anotacoes!D3204</f>
        <v>40887</v>
      </c>
      <c r="B3204" t="str">
        <f>anotacoes!C3204</f>
        <v>GRAND SLAM TOKYO 2011</v>
      </c>
      <c r="C3204" t="str">
        <f>anotacoes!E3204</f>
        <v>GUILHEIRO</v>
      </c>
      <c r="D3204" t="str">
        <f>anotacoes!F3204</f>
        <v>LUCENTI</v>
      </c>
      <c r="E3204" t="s">
        <v>10325</v>
      </c>
      <c r="F3204">
        <f>anotacoes!A3204</f>
        <v>48</v>
      </c>
      <c r="G3204">
        <f>anotacoes!B3204</f>
        <v>82</v>
      </c>
      <c r="H3204" t="str">
        <f>anotacoes!K3204</f>
        <v xml:space="preserve"> 00:08:46,928</v>
      </c>
      <c r="I3204" t="str">
        <f>anotacoes!L3204</f>
        <v xml:space="preserve"> 00:08:52,493</v>
      </c>
      <c r="J3204" t="str">
        <f>IF(L3204="PAUSE",E3204,IF(anotacoes!G3208=conversao_anotacoes!C3204,conversao_anotacoes!C3204,conversao_anotacoes!D3204))</f>
        <v>GUILHEIRO</v>
      </c>
      <c r="K3204" t="str">
        <f t="shared" si="100"/>
        <v>LUCENTI</v>
      </c>
      <c r="L3204" t="str">
        <f>UPPER(anotacoes!H3204)</f>
        <v>DISPLACEMENT</v>
      </c>
      <c r="M3204" t="str">
        <f>IF(OR(L3204="ATTACK",L3204="FINTA"),"&lt;TECNICA&gt;",UPPER(anotacoes!I3204))</f>
        <v>TRY TO GRIP WITH CONTACT</v>
      </c>
      <c r="N3204" t="str">
        <f>IF(OR(L3204="ATTACK",L3204="FINTA"),UPPER(anotacoes!I3204),"")</f>
        <v/>
      </c>
      <c r="O3204" s="6" t="str">
        <f>IF(anotacoes!N3204=0,"",anotacoes!N3204)</f>
        <v/>
      </c>
      <c r="P3204" t="str">
        <f>IF(anotacoes!M3204=0,"",UPPER(anotacoes!M3204))</f>
        <v/>
      </c>
      <c r="Q3204" t="str">
        <f t="shared" si="101"/>
        <v>INSERT INTO CONVERSAO_LUTA_ACAO (cd_conversao, id_luta, sequencia, momento_inicio, momento_fim, quem_faz, quem_sofre, acao_tipo, acao, tecnica, direcao, pontuacao) VALUES (1, 48, 82, TRIM(' 00:08:46,928'), TRIM(' 00:08:52,493'), 'GUILHEIRO', 'LUCENTI', 'DISPLACEMENT', 'TRY TO GRIP WITH CONTACT', NULL, NULL, NULL)</v>
      </c>
      <c r="R3204" t="s">
        <v>10327</v>
      </c>
    </row>
    <row r="3205" spans="1:18" hidden="1" x14ac:dyDescent="0.25">
      <c r="A3205" s="7">
        <f>anotacoes!D3205</f>
        <v>40887</v>
      </c>
      <c r="B3205" t="str">
        <f>anotacoes!C3205</f>
        <v>GRAND SLAM TOKYO 2011</v>
      </c>
      <c r="C3205" t="str">
        <f>anotacoes!E3205</f>
        <v>GUILHEIRO</v>
      </c>
      <c r="D3205" t="str">
        <f>anotacoes!F3205</f>
        <v>LUCENTI</v>
      </c>
      <c r="E3205" t="s">
        <v>10325</v>
      </c>
      <c r="F3205">
        <f>anotacoes!A3205</f>
        <v>48</v>
      </c>
      <c r="G3205">
        <f>anotacoes!B3205</f>
        <v>83</v>
      </c>
      <c r="H3205" t="str">
        <f>anotacoes!K3205</f>
        <v xml:space="preserve"> 00:08:52,666</v>
      </c>
      <c r="I3205" t="str">
        <f>anotacoes!L3205</f>
        <v xml:space="preserve"> 00:08:53,682</v>
      </c>
      <c r="J3205" t="str">
        <f>IF(L3205="PAUSE",E3205,IF(anotacoes!G3209=conversao_anotacoes!C3205,conversao_anotacoes!C3205,conversao_anotacoes!D3205))</f>
        <v>GUILHEIRO</v>
      </c>
      <c r="K3205" t="str">
        <f t="shared" si="100"/>
        <v>LUCENTI</v>
      </c>
      <c r="L3205" t="str">
        <f>UPPER(anotacoes!H3205)</f>
        <v>GRIP TIME</v>
      </c>
      <c r="M3205" t="str">
        <f>IF(OR(L3205="ATTACK",L3205="FINTA"),"&lt;TECNICA&gt;",UPPER(anotacoes!I3205))</f>
        <v>LEFT COLLAR</v>
      </c>
      <c r="N3205" t="str">
        <f>IF(OR(L3205="ATTACK",L3205="FINTA"),UPPER(anotacoes!I3205),"")</f>
        <v/>
      </c>
      <c r="O3205" s="6" t="str">
        <f>IF(anotacoes!N3205=0,"",anotacoes!N3205)</f>
        <v/>
      </c>
      <c r="P3205" t="str">
        <f>IF(anotacoes!M3205=0,"",UPPER(anotacoes!M3205))</f>
        <v/>
      </c>
      <c r="Q3205" t="str">
        <f t="shared" si="101"/>
        <v>INSERT INTO CONVERSAO_LUTA_ACAO (cd_conversao, id_luta, sequencia, momento_inicio, momento_fim, quem_faz, quem_sofre, acao_tipo, acao, tecnica, direcao, pontuacao) VALUES (1, 48, 83, TRIM(' 00:08:52,666'), TRIM(' 00:08:53,682'), 'GUILHEIRO', 'LUCENTI', 'GRIP TIME', 'LEFT COLLAR', NULL, NULL, NULL)</v>
      </c>
      <c r="R3205" t="s">
        <v>10327</v>
      </c>
    </row>
    <row r="3206" spans="1:18" hidden="1" x14ac:dyDescent="0.25">
      <c r="A3206" s="7">
        <f>anotacoes!D3206</f>
        <v>40887</v>
      </c>
      <c r="B3206" t="str">
        <f>anotacoes!C3206</f>
        <v>GRAND SLAM TOKYO 2011</v>
      </c>
      <c r="C3206" t="str">
        <f>anotacoes!E3206</f>
        <v>GUILHEIRO</v>
      </c>
      <c r="D3206" t="str">
        <f>anotacoes!F3206</f>
        <v>LUCENTI</v>
      </c>
      <c r="E3206" t="s">
        <v>10325</v>
      </c>
      <c r="F3206">
        <f>anotacoes!A3206</f>
        <v>48</v>
      </c>
      <c r="G3206">
        <f>anotacoes!B3206</f>
        <v>84</v>
      </c>
      <c r="H3206" t="str">
        <f>anotacoes!K3206</f>
        <v xml:space="preserve"> 00:08:53,682</v>
      </c>
      <c r="I3206" t="str">
        <f>anotacoes!L3206</f>
        <v xml:space="preserve"> 00:08:54,323</v>
      </c>
      <c r="J3206" t="str">
        <f>IF(L3206="PAUSE",E3206,IF(anotacoes!G3210=conversao_anotacoes!C3206,conversao_anotacoes!C3206,conversao_anotacoes!D3206))</f>
        <v>GUILHEIRO</v>
      </c>
      <c r="K3206" t="str">
        <f t="shared" si="100"/>
        <v>LUCENTI</v>
      </c>
      <c r="L3206" t="str">
        <f>UPPER(anotacoes!H3206)</f>
        <v>DEFENSE</v>
      </c>
      <c r="M3206" t="str">
        <f>IF(OR(L3206="ATTACK",L3206="FINTA"),"&lt;TECNICA&gt;",UPPER(anotacoes!I3206))</f>
        <v>TAE-SABAKI RIGHT INCLINED</v>
      </c>
      <c r="N3206" t="str">
        <f>IF(OR(L3206="ATTACK",L3206="FINTA"),UPPER(anotacoes!I3206),"")</f>
        <v/>
      </c>
      <c r="O3206" s="6" t="str">
        <f>IF(anotacoes!N3206=0,"",anotacoes!N3206)</f>
        <v/>
      </c>
      <c r="P3206" t="str">
        <f>IF(anotacoes!M3206=0,"",UPPER(anotacoes!M3206))</f>
        <v/>
      </c>
      <c r="Q3206" t="str">
        <f t="shared" si="101"/>
        <v>INSERT INTO CONVERSAO_LUTA_ACAO (cd_conversao, id_luta, sequencia, momento_inicio, momento_fim, quem_faz, quem_sofre, acao_tipo, acao, tecnica, direcao, pontuacao) VALUES (1, 48, 84, TRIM(' 00:08:53,682'), TRIM(' 00:08:54,323'), 'GUILHEIRO', 'LUCENTI', 'DEFENSE', 'TAE-SABAKI RIGHT INCLINED', NULL, NULL, NULL)</v>
      </c>
      <c r="R3206" t="s">
        <v>10327</v>
      </c>
    </row>
    <row r="3207" spans="1:18" hidden="1" x14ac:dyDescent="0.25">
      <c r="A3207" s="7">
        <f>anotacoes!D3207</f>
        <v>40887</v>
      </c>
      <c r="B3207" t="str">
        <f>anotacoes!C3207</f>
        <v>GRAND SLAM TOKYO 2011</v>
      </c>
      <c r="C3207" t="str">
        <f>anotacoes!E3207</f>
        <v>GUILHEIRO</v>
      </c>
      <c r="D3207" t="str">
        <f>anotacoes!F3207</f>
        <v>LUCENTI</v>
      </c>
      <c r="E3207" t="s">
        <v>10325</v>
      </c>
      <c r="F3207">
        <f>anotacoes!A3207</f>
        <v>48</v>
      </c>
      <c r="G3207">
        <f>anotacoes!B3207</f>
        <v>85</v>
      </c>
      <c r="H3207" t="str">
        <f>anotacoes!K3207</f>
        <v xml:space="preserve"> 00:08:54,323</v>
      </c>
      <c r="I3207" t="str">
        <f>anotacoes!L3207</f>
        <v xml:space="preserve"> 00:09:02,226</v>
      </c>
      <c r="J3207" t="str">
        <f>IF(L3207="PAUSE",E3207,IF(anotacoes!G3211=conversao_anotacoes!C3207,conversao_anotacoes!C3207,conversao_anotacoes!D3207))</f>
        <v>&lt;ARBITRO_DESCONHECIDO&gt;</v>
      </c>
      <c r="K3207" t="str">
        <f t="shared" si="100"/>
        <v/>
      </c>
      <c r="L3207" t="str">
        <f>UPPER(anotacoes!H3207)</f>
        <v>PAUSE</v>
      </c>
      <c r="M3207" t="str">
        <f>IF(OR(L3207="ATTACK",L3207="FINTA"),"&lt;TECNICA&gt;",UPPER(anotacoes!I3207))</f>
        <v>&lt;NAO_CLASSIFICADO&gt;</v>
      </c>
      <c r="N3207" t="str">
        <f>IF(OR(L3207="ATTACK",L3207="FINTA"),UPPER(anotacoes!I3207),"")</f>
        <v/>
      </c>
      <c r="O3207" s="6" t="str">
        <f>IF(anotacoes!N3207=0,"",anotacoes!N3207)</f>
        <v/>
      </c>
      <c r="P3207" t="str">
        <f>IF(anotacoes!M3207=0,"",UPPER(anotacoes!M3207))</f>
        <v/>
      </c>
      <c r="Q3207" t="str">
        <f t="shared" si="101"/>
        <v>INSERT INTO CONVERSAO_LUTA_ACAO (cd_conversao, id_luta, sequencia, momento_inicio, momento_fim, quem_faz, quem_sofre, acao_tipo, acao, tecnica, direcao, pontuacao) VALUES (1, 48, 85, TRIM(' 00:08:54,323'), TRIM(' 00:09:02,226'), '&lt;ARBITRO_DESCONHECIDO&gt;', '', 'PAUSE', '&lt;NAO_CLASSIFICADO&gt;', NULL, NULL, NULL)</v>
      </c>
      <c r="R3207" t="s">
        <v>10327</v>
      </c>
    </row>
    <row r="3208" spans="1:18" hidden="1" x14ac:dyDescent="0.25">
      <c r="A3208" s="7">
        <f>anotacoes!D3208</f>
        <v>40887</v>
      </c>
      <c r="B3208" t="str">
        <f>anotacoes!C3208</f>
        <v>GRAND SLAM TOKYO 2011</v>
      </c>
      <c r="C3208" t="str">
        <f>anotacoes!E3208</f>
        <v>GUILHEIRO</v>
      </c>
      <c r="D3208" t="str">
        <f>anotacoes!F3208</f>
        <v>LUCENTI</v>
      </c>
      <c r="E3208" t="s">
        <v>10325</v>
      </c>
      <c r="F3208">
        <f>anotacoes!A3208</f>
        <v>48</v>
      </c>
      <c r="G3208">
        <f>anotacoes!B3208</f>
        <v>86</v>
      </c>
      <c r="H3208" t="str">
        <f>anotacoes!K3208</f>
        <v xml:space="preserve"> 00:09:02,412</v>
      </c>
      <c r="I3208" t="str">
        <f>anotacoes!L3208</f>
        <v xml:space="preserve"> 00:09:04,757</v>
      </c>
      <c r="J3208" t="str">
        <f>IF(L3208="PAUSE",E3208,IF(anotacoes!G3212=conversao_anotacoes!C3208,conversao_anotacoes!C3208,conversao_anotacoes!D3208))</f>
        <v>GUILHEIRO</v>
      </c>
      <c r="K3208" t="str">
        <f t="shared" si="100"/>
        <v>LUCENTI</v>
      </c>
      <c r="L3208" t="str">
        <f>UPPER(anotacoes!H3208)</f>
        <v>DISPLACEMENT</v>
      </c>
      <c r="M3208" t="str">
        <f>IF(OR(L3208="ATTACK",L3208="FINTA"),"&lt;TECNICA&gt;",UPPER(anotacoes!I3208))</f>
        <v>2-3 STEP HESITANT RIGHT</v>
      </c>
      <c r="N3208" t="str">
        <f>IF(OR(L3208="ATTACK",L3208="FINTA"),UPPER(anotacoes!I3208),"")</f>
        <v/>
      </c>
      <c r="O3208" s="6" t="str">
        <f>IF(anotacoes!N3208=0,"",anotacoes!N3208)</f>
        <v/>
      </c>
      <c r="P3208" t="str">
        <f>IF(anotacoes!M3208=0,"",UPPER(anotacoes!M3208))</f>
        <v/>
      </c>
      <c r="Q3208" t="str">
        <f t="shared" si="101"/>
        <v>INSERT INTO CONVERSAO_LUTA_ACAO (cd_conversao, id_luta, sequencia, momento_inicio, momento_fim, quem_faz, quem_sofre, acao_tipo, acao, tecnica, direcao, pontuacao) VALUES (1, 48, 86, TRIM(' 00:09:02,412'), TRIM(' 00:09:04,757'), 'GUILHEIRO', 'LUCENTI', 'DISPLACEMENT', '2-3 STEP HESITANT RIGHT', NULL, NULL, NULL)</v>
      </c>
      <c r="R3208" t="s">
        <v>10327</v>
      </c>
    </row>
    <row r="3209" spans="1:18" hidden="1" x14ac:dyDescent="0.25">
      <c r="A3209" s="7">
        <f>anotacoes!D3209</f>
        <v>40887</v>
      </c>
      <c r="B3209" t="str">
        <f>anotacoes!C3209</f>
        <v>GRAND SLAM TOKYO 2011</v>
      </c>
      <c r="C3209" t="str">
        <f>anotacoes!E3209</f>
        <v>GUILHEIRO</v>
      </c>
      <c r="D3209" t="str">
        <f>anotacoes!F3209</f>
        <v>LUCENTI</v>
      </c>
      <c r="E3209" t="s">
        <v>10325</v>
      </c>
      <c r="F3209">
        <f>anotacoes!A3209</f>
        <v>48</v>
      </c>
      <c r="G3209">
        <f>anotacoes!B3209</f>
        <v>87</v>
      </c>
      <c r="H3209" t="str">
        <f>anotacoes!K3209</f>
        <v xml:space="preserve"> 00:09:04,757</v>
      </c>
      <c r="I3209" t="str">
        <f>anotacoes!L3209</f>
        <v xml:space="preserve"> 00:09:05,925</v>
      </c>
      <c r="J3209" t="str">
        <f>IF(L3209="PAUSE",E3209,IF(anotacoes!G3213=conversao_anotacoes!C3209,conversao_anotacoes!C3209,conversao_anotacoes!D3209))</f>
        <v>GUILHEIRO</v>
      </c>
      <c r="K3209" t="str">
        <f t="shared" si="100"/>
        <v>LUCENTI</v>
      </c>
      <c r="L3209" t="str">
        <f>UPPER(anotacoes!H3209)</f>
        <v>GRIP TIME</v>
      </c>
      <c r="M3209" t="str">
        <f>IF(OR(L3209="ATTACK",L3209="FINTA"),"&lt;TECNICA&gt;",UPPER(anotacoes!I3209))</f>
        <v>LEFT COLLAR RIGHT SLEEVE</v>
      </c>
      <c r="N3209" t="str">
        <f>IF(OR(L3209="ATTACK",L3209="FINTA"),UPPER(anotacoes!I3209),"")</f>
        <v/>
      </c>
      <c r="O3209" s="6" t="str">
        <f>IF(anotacoes!N3209=0,"",anotacoes!N3209)</f>
        <v/>
      </c>
      <c r="P3209" t="str">
        <f>IF(anotacoes!M3209=0,"",UPPER(anotacoes!M3209))</f>
        <v/>
      </c>
      <c r="Q3209" t="str">
        <f t="shared" si="101"/>
        <v>INSERT INTO CONVERSAO_LUTA_ACAO (cd_conversao, id_luta, sequencia, momento_inicio, momento_fim, quem_faz, quem_sofre, acao_tipo, acao, tecnica, direcao, pontuacao) VALUES (1, 48, 87, TRIM(' 00:09:04,757'), TRIM(' 00:09:05,925'), 'GUILHEIRO', 'LUCENTI', 'GRIP TIME', 'LEFT COLLAR RIGHT SLEEVE', NULL, NULL, NULL)</v>
      </c>
      <c r="R3209" t="s">
        <v>10327</v>
      </c>
    </row>
    <row r="3210" spans="1:18" hidden="1" x14ac:dyDescent="0.25">
      <c r="A3210" s="7">
        <f>anotacoes!D3210</f>
        <v>40887</v>
      </c>
      <c r="B3210" t="str">
        <f>anotacoes!C3210</f>
        <v>GRAND SLAM TOKYO 2011</v>
      </c>
      <c r="C3210" t="str">
        <f>anotacoes!E3210</f>
        <v>GUILHEIRO</v>
      </c>
      <c r="D3210" t="str">
        <f>anotacoes!F3210</f>
        <v>LUCENTI</v>
      </c>
      <c r="E3210" t="s">
        <v>10325</v>
      </c>
      <c r="F3210">
        <f>anotacoes!A3210</f>
        <v>48</v>
      </c>
      <c r="G3210">
        <f>anotacoes!B3210</f>
        <v>88</v>
      </c>
      <c r="H3210" t="str">
        <f>anotacoes!K3210</f>
        <v xml:space="preserve"> 00:09:05,925</v>
      </c>
      <c r="I3210" t="str">
        <f>anotacoes!L3210</f>
        <v xml:space="preserve"> 00:09:05,925</v>
      </c>
      <c r="J3210" t="str">
        <f>IF(L3210="PAUSE",E3210,IF(anotacoes!G3214=conversao_anotacoes!C3210,conversao_anotacoes!C3210,conversao_anotacoes!D3210))</f>
        <v>GUILHEIRO</v>
      </c>
      <c r="K3210" t="str">
        <f t="shared" si="100"/>
        <v>LUCENTI</v>
      </c>
      <c r="L3210" t="str">
        <f>UPPER(anotacoes!H3210)</f>
        <v>ATTACK</v>
      </c>
      <c r="M3210" t="str">
        <f>IF(OR(L3210="ATTACK",L3210="FINTA"),"&lt;TECNICA&gt;",UPPER(anotacoes!I3210))</f>
        <v>&lt;TECNICA&gt;</v>
      </c>
      <c r="N3210" t="str">
        <f>IF(OR(L3210="ATTACK",L3210="FINTA"),UPPER(anotacoes!I3210),"")</f>
        <v>OUCHI GARI</v>
      </c>
      <c r="O3210" s="6">
        <f>IF(anotacoes!N3210=0,"",anotacoes!N3210)</f>
        <v>6</v>
      </c>
      <c r="P3210" t="str">
        <f>IF(anotacoes!M3210=0,"",UPPER(anotacoes!M3210))</f>
        <v/>
      </c>
      <c r="Q3210" t="str">
        <f t="shared" si="101"/>
        <v>INSERT INTO CONVERSAO_LUTA_ACAO (cd_conversao, id_luta, sequencia, momento_inicio, momento_fim, quem_faz, quem_sofre, acao_tipo, acao, tecnica, direcao, pontuacao) VALUES (1, 48, 88, TRIM(' 00:09:05,925'), TRIM(' 00:09:05,925'), 'GUILHEIRO', 'LUCENTI', 'ATTACK', '&lt;TECNICA&gt;', 'OUCHI GARI', 6, NULL)</v>
      </c>
      <c r="R3210" t="s">
        <v>10327</v>
      </c>
    </row>
    <row r="3211" spans="1:18" hidden="1" x14ac:dyDescent="0.25">
      <c r="A3211" s="7">
        <f>anotacoes!D3211</f>
        <v>40887</v>
      </c>
      <c r="B3211" t="str">
        <f>anotacoes!C3211</f>
        <v>GRAND SLAM TOKYO 2011</v>
      </c>
      <c r="C3211" t="str">
        <f>anotacoes!E3211</f>
        <v>GUILHEIRO</v>
      </c>
      <c r="D3211" t="str">
        <f>anotacoes!F3211</f>
        <v>LUCENTI</v>
      </c>
      <c r="E3211" t="s">
        <v>10325</v>
      </c>
      <c r="F3211">
        <f>anotacoes!A3211</f>
        <v>48</v>
      </c>
      <c r="G3211">
        <f>anotacoes!B3211</f>
        <v>89</v>
      </c>
      <c r="H3211" t="str">
        <f>anotacoes!K3211</f>
        <v xml:space="preserve"> 00:09:05,925</v>
      </c>
      <c r="I3211" t="str">
        <f>anotacoes!L3211</f>
        <v xml:space="preserve"> 00:09:09,749</v>
      </c>
      <c r="J3211" t="str">
        <f>IF(L3211="PAUSE",E3211,IF(anotacoes!G3215=conversao_anotacoes!C3211,conversao_anotacoes!C3211,conversao_anotacoes!D3211))</f>
        <v>GUILHEIRO</v>
      </c>
      <c r="K3211" t="str">
        <f t="shared" si="100"/>
        <v>LUCENTI</v>
      </c>
      <c r="L3211" t="str">
        <f>UPPER(anotacoes!H3211)</f>
        <v>GROUNDWORK COMBAT</v>
      </c>
      <c r="M3211" t="str">
        <f>IF(OR(L3211="ATTACK",L3211="FINTA"),"&lt;TECNICA&gt;",UPPER(anotacoes!I3211))</f>
        <v>DEFENSIVE POSITION</v>
      </c>
      <c r="N3211" t="str">
        <f>IF(OR(L3211="ATTACK",L3211="FINTA"),UPPER(anotacoes!I3211),"")</f>
        <v/>
      </c>
      <c r="O3211" s="6" t="str">
        <f>IF(anotacoes!N3211=0,"",anotacoes!N3211)</f>
        <v/>
      </c>
      <c r="P3211" t="str">
        <f>IF(anotacoes!M3211=0,"",UPPER(anotacoes!M3211))</f>
        <v/>
      </c>
      <c r="Q3211" t="str">
        <f t="shared" si="101"/>
        <v>INSERT INTO CONVERSAO_LUTA_ACAO (cd_conversao, id_luta, sequencia, momento_inicio, momento_fim, quem_faz, quem_sofre, acao_tipo, acao, tecnica, direcao, pontuacao) VALUES (1, 48, 89, TRIM(' 00:09:05,925'), TRIM(' 00:09:09,749'), 'GUILHEIRO', 'LUCENTI', 'GROUNDWORK COMBAT', 'DEFENSIVE POSITION', NULL, NULL, NULL)</v>
      </c>
      <c r="R3211" t="s">
        <v>10327</v>
      </c>
    </row>
    <row r="3212" spans="1:18" hidden="1" x14ac:dyDescent="0.25">
      <c r="A3212" s="7">
        <f>anotacoes!D3212</f>
        <v>40887</v>
      </c>
      <c r="B3212" t="str">
        <f>anotacoes!C3212</f>
        <v>GRAND SLAM TOKYO 2011</v>
      </c>
      <c r="C3212" t="str">
        <f>anotacoes!E3212</f>
        <v>GUILHEIRO</v>
      </c>
      <c r="D3212" t="str">
        <f>anotacoes!F3212</f>
        <v>LUCENTI</v>
      </c>
      <c r="E3212" t="s">
        <v>10325</v>
      </c>
      <c r="F3212">
        <f>anotacoes!A3212</f>
        <v>48</v>
      </c>
      <c r="G3212">
        <f>anotacoes!B3212</f>
        <v>90</v>
      </c>
      <c r="H3212" t="str">
        <f>anotacoes!K3212</f>
        <v xml:space="preserve"> 00:09:09,902</v>
      </c>
      <c r="I3212" t="str">
        <f>anotacoes!L3212</f>
        <v xml:space="preserve"> 00:09:18,903</v>
      </c>
      <c r="J3212" t="str">
        <f>IF(L3212="PAUSE",E3212,IF(anotacoes!G3216=conversao_anotacoes!C3212,conversao_anotacoes!C3212,conversao_anotacoes!D3212))</f>
        <v>&lt;ARBITRO_DESCONHECIDO&gt;</v>
      </c>
      <c r="K3212" t="str">
        <f t="shared" si="100"/>
        <v/>
      </c>
      <c r="L3212" t="str">
        <f>UPPER(anotacoes!H3212)</f>
        <v>PAUSE</v>
      </c>
      <c r="M3212" t="str">
        <f>IF(OR(L3212="ATTACK",L3212="FINTA"),"&lt;TECNICA&gt;",UPPER(anotacoes!I3212))</f>
        <v>&lt;NAO_CLASSIFICADO&gt;</v>
      </c>
      <c r="N3212" t="str">
        <f>IF(OR(L3212="ATTACK",L3212="FINTA"),UPPER(anotacoes!I3212),"")</f>
        <v/>
      </c>
      <c r="O3212" s="6" t="str">
        <f>IF(anotacoes!N3212=0,"",anotacoes!N3212)</f>
        <v/>
      </c>
      <c r="P3212" t="str">
        <f>IF(anotacoes!M3212=0,"",UPPER(anotacoes!M3212))</f>
        <v/>
      </c>
      <c r="Q3212" t="str">
        <f t="shared" si="101"/>
        <v>INSERT INTO CONVERSAO_LUTA_ACAO (cd_conversao, id_luta, sequencia, momento_inicio, momento_fim, quem_faz, quem_sofre, acao_tipo, acao, tecnica, direcao, pontuacao) VALUES (1, 48, 90, TRIM(' 00:09:09,902'), TRIM(' 00:09:18,903'), '&lt;ARBITRO_DESCONHECIDO&gt;', '', 'PAUSE', '&lt;NAO_CLASSIFICADO&gt;', NULL, NULL, NULL)</v>
      </c>
      <c r="R3212" t="s">
        <v>10327</v>
      </c>
    </row>
    <row r="3213" spans="1:18" hidden="1" x14ac:dyDescent="0.25">
      <c r="A3213" s="7">
        <f>anotacoes!D3213</f>
        <v>40887</v>
      </c>
      <c r="B3213" t="str">
        <f>anotacoes!C3213</f>
        <v>GRAND SLAM TOKYO 2011</v>
      </c>
      <c r="C3213" t="str">
        <f>anotacoes!E3213</f>
        <v>GUILHEIRO</v>
      </c>
      <c r="D3213" t="str">
        <f>anotacoes!F3213</f>
        <v>LUCENTI</v>
      </c>
      <c r="E3213" t="s">
        <v>10325</v>
      </c>
      <c r="F3213">
        <f>anotacoes!A3213</f>
        <v>48</v>
      </c>
      <c r="G3213">
        <f>anotacoes!B3213</f>
        <v>91</v>
      </c>
      <c r="H3213" t="str">
        <f>anotacoes!K3213</f>
        <v xml:space="preserve"> 00:09:19,075</v>
      </c>
      <c r="I3213" t="str">
        <f>anotacoes!L3213</f>
        <v xml:space="preserve"> 00:10:01,701</v>
      </c>
      <c r="J3213" t="str">
        <f>IF(L3213="PAUSE",E3213,IF(anotacoes!G3217=conversao_anotacoes!C3213,conversao_anotacoes!C3213,conversao_anotacoes!D3213))</f>
        <v>GUILHEIRO</v>
      </c>
      <c r="K3213" t="str">
        <f t="shared" si="100"/>
        <v>LUCENTI</v>
      </c>
      <c r="L3213" t="str">
        <f>UPPER(anotacoes!H3213)</f>
        <v>DISPLACEMENT</v>
      </c>
      <c r="M3213" t="str">
        <f>IF(OR(L3213="ATTACK",L3213="FINTA"),"&lt;TECNICA&gt;",UPPER(anotacoes!I3213))</f>
        <v>CIRCULAR LEFT</v>
      </c>
      <c r="N3213" t="str">
        <f>IF(OR(L3213="ATTACK",L3213="FINTA"),UPPER(anotacoes!I3213),"")</f>
        <v/>
      </c>
      <c r="O3213" s="6" t="str">
        <f>IF(anotacoes!N3213=0,"",anotacoes!N3213)</f>
        <v/>
      </c>
      <c r="P3213" t="str">
        <f>IF(anotacoes!M3213=0,"",UPPER(anotacoes!M3213))</f>
        <v/>
      </c>
      <c r="Q3213" t="str">
        <f t="shared" si="101"/>
        <v>INSERT INTO CONVERSAO_LUTA_ACAO (cd_conversao, id_luta, sequencia, momento_inicio, momento_fim, quem_faz, quem_sofre, acao_tipo, acao, tecnica, direcao, pontuacao) VALUES (1, 48, 91, TRIM(' 00:09:19,075'), TRIM(' 00:10:01,701'), 'GUILHEIRO', 'LUCENTI', 'DISPLACEMENT', 'CIRCULAR LEFT', NULL, NULL, NULL)</v>
      </c>
      <c r="R3213" t="s">
        <v>10327</v>
      </c>
    </row>
    <row r="3214" spans="1:18" hidden="1" x14ac:dyDescent="0.25">
      <c r="A3214" s="7">
        <f>anotacoes!D3214</f>
        <v>40887</v>
      </c>
      <c r="B3214" t="str">
        <f>anotacoes!C3214</f>
        <v>GRAND SLAM TOKYO 2011</v>
      </c>
      <c r="C3214" t="str">
        <f>anotacoes!E3214</f>
        <v>GUILHEIRO</v>
      </c>
      <c r="D3214" t="str">
        <f>anotacoes!F3214</f>
        <v>LUCENTI</v>
      </c>
      <c r="E3214" t="s">
        <v>10325</v>
      </c>
      <c r="F3214">
        <f>anotacoes!A3214</f>
        <v>48</v>
      </c>
      <c r="G3214">
        <f>anotacoes!B3214</f>
        <v>92</v>
      </c>
      <c r="H3214" t="str">
        <f>anotacoes!K3214</f>
        <v xml:space="preserve"> 00:10:01,701</v>
      </c>
      <c r="I3214" t="str">
        <f>anotacoes!L3214</f>
        <v xml:space="preserve"> 00:10:04,786</v>
      </c>
      <c r="J3214" t="str">
        <f>IF(L3214="PAUSE",E3214,IF(anotacoes!G3218=conversao_anotacoes!C3214,conversao_anotacoes!C3214,conversao_anotacoes!D3214))</f>
        <v>GUILHEIRO</v>
      </c>
      <c r="K3214" t="str">
        <f t="shared" si="100"/>
        <v>LUCENTI</v>
      </c>
      <c r="L3214" t="str">
        <f>UPPER(anotacoes!H3214)</f>
        <v>DISPLACEMENT</v>
      </c>
      <c r="M3214" t="str">
        <f>IF(OR(L3214="ATTACK",L3214="FINTA"),"&lt;TECNICA&gt;",UPPER(anotacoes!I3214))</f>
        <v>2-3 STEP HESITANT RIGHT</v>
      </c>
      <c r="N3214" t="str">
        <f>IF(OR(L3214="ATTACK",L3214="FINTA"),UPPER(anotacoes!I3214),"")</f>
        <v/>
      </c>
      <c r="O3214" s="6" t="str">
        <f>IF(anotacoes!N3214=0,"",anotacoes!N3214)</f>
        <v/>
      </c>
      <c r="P3214" t="str">
        <f>IF(anotacoes!M3214=0,"",UPPER(anotacoes!M3214))</f>
        <v/>
      </c>
      <c r="Q3214" t="str">
        <f t="shared" si="101"/>
        <v>INSERT INTO CONVERSAO_LUTA_ACAO (cd_conversao, id_luta, sequencia, momento_inicio, momento_fim, quem_faz, quem_sofre, acao_tipo, acao, tecnica, direcao, pontuacao) VALUES (1, 48, 92, TRIM(' 00:10:01,701'), TRIM(' 00:10:04,786'), 'GUILHEIRO', 'LUCENTI', 'DISPLACEMENT', '2-3 STEP HESITANT RIGHT', NULL, NULL, NULL)</v>
      </c>
      <c r="R3214" t="s">
        <v>10327</v>
      </c>
    </row>
    <row r="3215" spans="1:18" hidden="1" x14ac:dyDescent="0.25">
      <c r="A3215" s="7">
        <f>anotacoes!D3215</f>
        <v>40887</v>
      </c>
      <c r="B3215" t="str">
        <f>anotacoes!C3215</f>
        <v>GRAND SLAM TOKYO 2011</v>
      </c>
      <c r="C3215" t="str">
        <f>anotacoes!E3215</f>
        <v>GUILHEIRO</v>
      </c>
      <c r="D3215" t="str">
        <f>anotacoes!F3215</f>
        <v>LUCENTI</v>
      </c>
      <c r="E3215" t="s">
        <v>10325</v>
      </c>
      <c r="F3215">
        <f>anotacoes!A3215</f>
        <v>48</v>
      </c>
      <c r="G3215">
        <f>anotacoes!B3215</f>
        <v>93</v>
      </c>
      <c r="H3215" t="str">
        <f>anotacoes!K3215</f>
        <v xml:space="preserve"> 00:10:04,786</v>
      </c>
      <c r="I3215" t="str">
        <f>anotacoes!L3215</f>
        <v xml:space="preserve"> 00:10:08,850</v>
      </c>
      <c r="J3215" t="str">
        <f>IF(L3215="PAUSE",E3215,IF(anotacoes!G3219=conversao_anotacoes!C3215,conversao_anotacoes!C3215,conversao_anotacoes!D3215))</f>
        <v>GUILHEIRO</v>
      </c>
      <c r="K3215" t="str">
        <f t="shared" si="100"/>
        <v>LUCENTI</v>
      </c>
      <c r="L3215" t="str">
        <f>UPPER(anotacoes!H3215)</f>
        <v>GRIP TIME</v>
      </c>
      <c r="M3215" t="str">
        <f>IF(OR(L3215="ATTACK",L3215="FINTA"),"&lt;TECNICA&gt;",UPPER(anotacoes!I3215))</f>
        <v>LEFT COLLAR</v>
      </c>
      <c r="N3215" t="str">
        <f>IF(OR(L3215="ATTACK",L3215="FINTA"),UPPER(anotacoes!I3215),"")</f>
        <v/>
      </c>
      <c r="O3215" s="6" t="str">
        <f>IF(anotacoes!N3215=0,"",anotacoes!N3215)</f>
        <v/>
      </c>
      <c r="P3215" t="str">
        <f>IF(anotacoes!M3215=0,"",UPPER(anotacoes!M3215))</f>
        <v/>
      </c>
      <c r="Q3215" t="str">
        <f t="shared" si="101"/>
        <v>INSERT INTO CONVERSAO_LUTA_ACAO (cd_conversao, id_luta, sequencia, momento_inicio, momento_fim, quem_faz, quem_sofre, acao_tipo, acao, tecnica, direcao, pontuacao) VALUES (1, 48, 93, TRIM(' 00:10:04,786'), TRIM(' 00:10:08,850'), 'GUILHEIRO', 'LUCENTI', 'GRIP TIME', 'LEFT COLLAR', NULL, NULL, NULL)</v>
      </c>
      <c r="R3215" t="s">
        <v>10327</v>
      </c>
    </row>
    <row r="3216" spans="1:18" hidden="1" x14ac:dyDescent="0.25">
      <c r="A3216" s="7">
        <f>anotacoes!D3216</f>
        <v>40887</v>
      </c>
      <c r="B3216" t="str">
        <f>anotacoes!C3216</f>
        <v>GRAND SLAM TOKYO 2011</v>
      </c>
      <c r="C3216" t="str">
        <f>anotacoes!E3216</f>
        <v>GUILHEIRO</v>
      </c>
      <c r="D3216" t="str">
        <f>anotacoes!F3216</f>
        <v>LUCENTI</v>
      </c>
      <c r="E3216" t="s">
        <v>10325</v>
      </c>
      <c r="F3216">
        <f>anotacoes!A3216</f>
        <v>48</v>
      </c>
      <c r="G3216">
        <f>anotacoes!B3216</f>
        <v>94</v>
      </c>
      <c r="H3216" t="str">
        <f>anotacoes!K3216</f>
        <v xml:space="preserve"> 00:10:09,006</v>
      </c>
      <c r="I3216" t="str">
        <f>anotacoes!L3216</f>
        <v xml:space="preserve"> 00:10:09,806</v>
      </c>
      <c r="J3216" t="str">
        <f>IF(L3216="PAUSE",E3216,IF(anotacoes!G3220=conversao_anotacoes!C3216,conversao_anotacoes!C3216,conversao_anotacoes!D3216))</f>
        <v>GUILHEIRO</v>
      </c>
      <c r="K3216" t="str">
        <f t="shared" si="100"/>
        <v>LUCENTI</v>
      </c>
      <c r="L3216" t="str">
        <f>UPPER(anotacoes!H3216)</f>
        <v>ATTACK</v>
      </c>
      <c r="M3216" t="str">
        <f>IF(OR(L3216="ATTACK",L3216="FINTA"),"&lt;TECNICA&gt;",UPPER(anotacoes!I3216))</f>
        <v>&lt;TECNICA&gt;</v>
      </c>
      <c r="N3216" t="str">
        <f>IF(OR(L3216="ATTACK",L3216="FINTA"),UPPER(anotacoes!I3216),"")</f>
        <v>OUCHI GARI</v>
      </c>
      <c r="O3216" s="6">
        <f>IF(anotacoes!N3216=0,"",anotacoes!N3216)</f>
        <v>6</v>
      </c>
      <c r="P3216" t="str">
        <f>IF(anotacoes!M3216=0,"",UPPER(anotacoes!M3216))</f>
        <v/>
      </c>
      <c r="Q3216" t="str">
        <f t="shared" si="101"/>
        <v>INSERT INTO CONVERSAO_LUTA_ACAO (cd_conversao, id_luta, sequencia, momento_inicio, momento_fim, quem_faz, quem_sofre, acao_tipo, acao, tecnica, direcao, pontuacao) VALUES (1, 48, 94, TRIM(' 00:10:09,006'), TRIM(' 00:10:09,806'), 'GUILHEIRO', 'LUCENTI', 'ATTACK', '&lt;TECNICA&gt;', 'OUCHI GARI', 6, NULL)</v>
      </c>
      <c r="R3216" t="s">
        <v>10327</v>
      </c>
    </row>
    <row r="3217" spans="1:18" hidden="1" x14ac:dyDescent="0.25">
      <c r="A3217" s="7">
        <f>anotacoes!D3217</f>
        <v>40887</v>
      </c>
      <c r="B3217" t="str">
        <f>anotacoes!C3217</f>
        <v>GRAND SLAM TOKYO 2011</v>
      </c>
      <c r="C3217" t="str">
        <f>anotacoes!E3217</f>
        <v>GUILHEIRO</v>
      </c>
      <c r="D3217" t="str">
        <f>anotacoes!F3217</f>
        <v>LUCENTI</v>
      </c>
      <c r="E3217" t="s">
        <v>10325</v>
      </c>
      <c r="F3217">
        <f>anotacoes!A3217</f>
        <v>48</v>
      </c>
      <c r="G3217">
        <f>anotacoes!B3217</f>
        <v>95</v>
      </c>
      <c r="H3217" t="str">
        <f>anotacoes!K3217</f>
        <v xml:space="preserve"> 00:10:09,806</v>
      </c>
      <c r="I3217" t="str">
        <f>anotacoes!L3217</f>
        <v xml:space="preserve"> 00:10:11,420</v>
      </c>
      <c r="J3217" t="str">
        <f>IF(L3217="PAUSE",E3217,IF(anotacoes!G3221=conversao_anotacoes!C3217,conversao_anotacoes!C3217,conversao_anotacoes!D3217))</f>
        <v>GUILHEIRO</v>
      </c>
      <c r="K3217" t="str">
        <f t="shared" si="100"/>
        <v>LUCENTI</v>
      </c>
      <c r="L3217" t="str">
        <f>UPPER(anotacoes!H3217)</f>
        <v>TRANSITION</v>
      </c>
      <c r="M3217" t="str">
        <f>IF(OR(L3217="ATTACK",L3217="FINTA"),"&lt;TECNICA&gt;",UPPER(anotacoes!I3217))</f>
        <v>WITHOUT ATTACK</v>
      </c>
      <c r="N3217" t="str">
        <f>IF(OR(L3217="ATTACK",L3217="FINTA"),UPPER(anotacoes!I3217),"")</f>
        <v/>
      </c>
      <c r="O3217" s="6" t="str">
        <f>IF(anotacoes!N3217=0,"",anotacoes!N3217)</f>
        <v/>
      </c>
      <c r="P3217" t="str">
        <f>IF(anotacoes!M3217=0,"",UPPER(anotacoes!M3217))</f>
        <v/>
      </c>
      <c r="Q3217" t="str">
        <f t="shared" si="101"/>
        <v>INSERT INTO CONVERSAO_LUTA_ACAO (cd_conversao, id_luta, sequencia, momento_inicio, momento_fim, quem_faz, quem_sofre, acao_tipo, acao, tecnica, direcao, pontuacao) VALUES (1, 48, 95, TRIM(' 00:10:09,806'), TRIM(' 00:10:11,420'), 'GUILHEIRO', 'LUCENTI', 'TRANSITION', 'WITHOUT ATTACK', NULL, NULL, NULL)</v>
      </c>
      <c r="R3217" t="s">
        <v>10327</v>
      </c>
    </row>
    <row r="3218" spans="1:18" hidden="1" x14ac:dyDescent="0.25">
      <c r="A3218" s="7">
        <f>anotacoes!D3218</f>
        <v>40887</v>
      </c>
      <c r="B3218" t="str">
        <f>anotacoes!C3218</f>
        <v>GRAND SLAM TOKYO 2011</v>
      </c>
      <c r="C3218" t="str">
        <f>anotacoes!E3218</f>
        <v>GUILHEIRO</v>
      </c>
      <c r="D3218" t="str">
        <f>anotacoes!F3218</f>
        <v>LUCENTI</v>
      </c>
      <c r="E3218" t="s">
        <v>10325</v>
      </c>
      <c r="F3218">
        <f>anotacoes!A3218</f>
        <v>48</v>
      </c>
      <c r="G3218">
        <f>anotacoes!B3218</f>
        <v>96</v>
      </c>
      <c r="H3218" t="str">
        <f>anotacoes!K3218</f>
        <v xml:space="preserve"> 00:10:11,611</v>
      </c>
      <c r="I3218" t="str">
        <f>anotacoes!L3218</f>
        <v xml:space="preserve"> 00:10:15,817</v>
      </c>
      <c r="J3218" t="str">
        <f>IF(L3218="PAUSE",E3218,IF(anotacoes!G3222=conversao_anotacoes!C3218,conversao_anotacoes!C3218,conversao_anotacoes!D3218))</f>
        <v>GUILHEIRO</v>
      </c>
      <c r="K3218" t="str">
        <f t="shared" si="100"/>
        <v>LUCENTI</v>
      </c>
      <c r="L3218" t="str">
        <f>UPPER(anotacoes!H3218)</f>
        <v>GROUNDWORK COMBAT</v>
      </c>
      <c r="M3218" t="str">
        <f>IF(OR(L3218="ATTACK",L3218="FINTA"),"&lt;TECNICA&gt;",UPPER(anotacoes!I3218))</f>
        <v>DEFENSIVE POSITION</v>
      </c>
      <c r="N3218" t="str">
        <f>IF(OR(L3218="ATTACK",L3218="FINTA"),UPPER(anotacoes!I3218),"")</f>
        <v/>
      </c>
      <c r="O3218" s="6" t="str">
        <f>IF(anotacoes!N3218=0,"",anotacoes!N3218)</f>
        <v/>
      </c>
      <c r="P3218" t="str">
        <f>IF(anotacoes!M3218=0,"",UPPER(anotacoes!M3218))</f>
        <v/>
      </c>
      <c r="Q3218" t="str">
        <f t="shared" si="101"/>
        <v>INSERT INTO CONVERSAO_LUTA_ACAO (cd_conversao, id_luta, sequencia, momento_inicio, momento_fim, quem_faz, quem_sofre, acao_tipo, acao, tecnica, direcao, pontuacao) VALUES (1, 48, 96, TRIM(' 00:10:11,611'), TRIM(' 00:10:15,817'), 'GUILHEIRO', 'LUCENTI', 'GROUNDWORK COMBAT', 'DEFENSIVE POSITION', NULL, NULL, NULL)</v>
      </c>
      <c r="R3218" t="s">
        <v>10327</v>
      </c>
    </row>
    <row r="3219" spans="1:18" hidden="1" x14ac:dyDescent="0.25">
      <c r="A3219" s="7">
        <f>anotacoes!D3219</f>
        <v>40887</v>
      </c>
      <c r="B3219" t="str">
        <f>anotacoes!C3219</f>
        <v>GRAND SLAM TOKYO 2011</v>
      </c>
      <c r="C3219" t="str">
        <f>anotacoes!E3219</f>
        <v>GUILHEIRO</v>
      </c>
      <c r="D3219" t="str">
        <f>anotacoes!F3219</f>
        <v>LUCENTI</v>
      </c>
      <c r="E3219" t="s">
        <v>10325</v>
      </c>
      <c r="F3219">
        <f>anotacoes!A3219</f>
        <v>48</v>
      </c>
      <c r="G3219">
        <f>anotacoes!B3219</f>
        <v>97</v>
      </c>
      <c r="H3219" t="str">
        <f>anotacoes!K3219</f>
        <v xml:space="preserve"> 00:10:16,038</v>
      </c>
      <c r="I3219" t="str">
        <f>anotacoes!L3219</f>
        <v xml:space="preserve"> 00:10:53,983</v>
      </c>
      <c r="J3219" t="str">
        <f>IF(L3219="PAUSE",E3219,IF(anotacoes!G3223=conversao_anotacoes!C3219,conversao_anotacoes!C3219,conversao_anotacoes!D3219))</f>
        <v>&lt;ARBITRO_DESCONHECIDO&gt;</v>
      </c>
      <c r="K3219" t="str">
        <f t="shared" si="100"/>
        <v/>
      </c>
      <c r="L3219" t="str">
        <f>UPPER(anotacoes!H3219)</f>
        <v>PAUSE</v>
      </c>
      <c r="M3219" t="str">
        <f>IF(OR(L3219="ATTACK",L3219="FINTA"),"&lt;TECNICA&gt;",UPPER(anotacoes!I3219))</f>
        <v>&lt;NAO_CLASSIFICADO&gt;</v>
      </c>
      <c r="N3219" t="str">
        <f>IF(OR(L3219="ATTACK",L3219="FINTA"),UPPER(anotacoes!I3219),"")</f>
        <v/>
      </c>
      <c r="O3219" s="6" t="str">
        <f>IF(anotacoes!N3219=0,"",anotacoes!N3219)</f>
        <v/>
      </c>
      <c r="P3219" t="str">
        <f>IF(anotacoes!M3219=0,"",UPPER(anotacoes!M3219))</f>
        <v/>
      </c>
      <c r="Q3219" t="str">
        <f t="shared" si="101"/>
        <v>INSERT INTO CONVERSAO_LUTA_ACAO (cd_conversao, id_luta, sequencia, momento_inicio, momento_fim, quem_faz, quem_sofre, acao_tipo, acao, tecnica, direcao, pontuacao) VALUES (1, 48, 97, TRIM(' 00:10:16,038'), TRIM(' 00:10:53,983'), '&lt;ARBITRO_DESCONHECIDO&gt;', '', 'PAUSE', '&lt;NAO_CLASSIFICADO&gt;', NULL, NULL, NULL)</v>
      </c>
      <c r="R3219" t="s">
        <v>10327</v>
      </c>
    </row>
    <row r="3220" spans="1:18" hidden="1" x14ac:dyDescent="0.25">
      <c r="A3220" s="7">
        <f>anotacoes!D3220</f>
        <v>40887</v>
      </c>
      <c r="B3220" t="str">
        <f>anotacoes!C3220</f>
        <v>GRAND SLAM TOKYO 2011</v>
      </c>
      <c r="C3220" t="str">
        <f>anotacoes!E3220</f>
        <v>GUILHEIRO</v>
      </c>
      <c r="D3220" t="str">
        <f>anotacoes!F3220</f>
        <v>LUCENTI</v>
      </c>
      <c r="E3220" t="s">
        <v>10325</v>
      </c>
      <c r="F3220">
        <f>anotacoes!A3220</f>
        <v>48</v>
      </c>
      <c r="G3220">
        <f>anotacoes!B3220</f>
        <v>98</v>
      </c>
      <c r="H3220" t="str">
        <f>anotacoes!K3220</f>
        <v xml:space="preserve"> 00:10:54,156</v>
      </c>
      <c r="I3220" t="str">
        <f>anotacoes!L3220</f>
        <v xml:space="preserve"> 00:11:40,642</v>
      </c>
      <c r="J3220" t="str">
        <f>IF(L3220="PAUSE",E3220,IF(anotacoes!G3224=conversao_anotacoes!C3220,conversao_anotacoes!C3220,conversao_anotacoes!D3220))</f>
        <v>GUILHEIRO</v>
      </c>
      <c r="K3220" t="str">
        <f t="shared" si="100"/>
        <v>LUCENTI</v>
      </c>
      <c r="L3220" t="str">
        <f>UPPER(anotacoes!H3220)</f>
        <v>DISPLACEMENT</v>
      </c>
      <c r="M3220" t="str">
        <f>IF(OR(L3220="ATTACK",L3220="FINTA"),"&lt;TECNICA&gt;",UPPER(anotacoes!I3220))</f>
        <v>2-3 STEP HESITANT RIGHT</v>
      </c>
      <c r="N3220" t="str">
        <f>IF(OR(L3220="ATTACK",L3220="FINTA"),UPPER(anotacoes!I3220),"")</f>
        <v/>
      </c>
      <c r="O3220" s="6" t="str">
        <f>IF(anotacoes!N3220=0,"",anotacoes!N3220)</f>
        <v/>
      </c>
      <c r="P3220" t="str">
        <f>IF(anotacoes!M3220=0,"",UPPER(anotacoes!M3220))</f>
        <v/>
      </c>
      <c r="Q3220" t="str">
        <f t="shared" si="101"/>
        <v>INSERT INTO CONVERSAO_LUTA_ACAO (cd_conversao, id_luta, sequencia, momento_inicio, momento_fim, quem_faz, quem_sofre, acao_tipo, acao, tecnica, direcao, pontuacao) VALUES (1, 48, 98, TRIM(' 00:10:54,156'), TRIM(' 00:11:40,642'), 'GUILHEIRO', 'LUCENTI', 'DISPLACEMENT', '2-3 STEP HESITANT RIGHT', NULL, NULL, NULL)</v>
      </c>
      <c r="R3220" t="s">
        <v>10327</v>
      </c>
    </row>
    <row r="3221" spans="1:18" hidden="1" x14ac:dyDescent="0.25">
      <c r="A3221" s="7">
        <f>anotacoes!D3221</f>
        <v>40887</v>
      </c>
      <c r="B3221" t="str">
        <f>anotacoes!C3221</f>
        <v>GRAND SLAM TOKYO 2011</v>
      </c>
      <c r="C3221" t="str">
        <f>anotacoes!E3221</f>
        <v>GUILHEIRO</v>
      </c>
      <c r="D3221" t="str">
        <f>anotacoes!F3221</f>
        <v>LUCENTI</v>
      </c>
      <c r="E3221" t="s">
        <v>10325</v>
      </c>
      <c r="F3221">
        <f>anotacoes!A3221</f>
        <v>48</v>
      </c>
      <c r="G3221">
        <f>anotacoes!B3221</f>
        <v>99</v>
      </c>
      <c r="H3221" t="str">
        <f>anotacoes!K3221</f>
        <v xml:space="preserve"> 00:11:40,825</v>
      </c>
      <c r="I3221" t="str">
        <f>anotacoes!L3221</f>
        <v xml:space="preserve"> 00:11:43,076</v>
      </c>
      <c r="J3221" t="str">
        <f>IF(L3221="PAUSE",E3221,IF(anotacoes!G3225=conversao_anotacoes!C3221,conversao_anotacoes!C3221,conversao_anotacoes!D3221))</f>
        <v>GUILHEIRO</v>
      </c>
      <c r="K3221" t="str">
        <f t="shared" si="100"/>
        <v>LUCENTI</v>
      </c>
      <c r="L3221" t="str">
        <f>UPPER(anotacoes!H3221)</f>
        <v>GRIP TIME</v>
      </c>
      <c r="M3221" t="str">
        <f>IF(OR(L3221="ATTACK",L3221="FINTA"),"&lt;TECNICA&gt;",UPPER(anotacoes!I3221))</f>
        <v>LEFT COLLAR RIGHT SLEEVE</v>
      </c>
      <c r="N3221" t="str">
        <f>IF(OR(L3221="ATTACK",L3221="FINTA"),UPPER(anotacoes!I3221),"")</f>
        <v/>
      </c>
      <c r="O3221" s="6" t="str">
        <f>IF(anotacoes!N3221=0,"",anotacoes!N3221)</f>
        <v/>
      </c>
      <c r="P3221" t="str">
        <f>IF(anotacoes!M3221=0,"",UPPER(anotacoes!M3221))</f>
        <v/>
      </c>
      <c r="Q3221" t="str">
        <f t="shared" si="101"/>
        <v>INSERT INTO CONVERSAO_LUTA_ACAO (cd_conversao, id_luta, sequencia, momento_inicio, momento_fim, quem_faz, quem_sofre, acao_tipo, acao, tecnica, direcao, pontuacao) VALUES (1, 48, 99, TRIM(' 00:11:40,825'), TRIM(' 00:11:43,076'), 'GUILHEIRO', 'LUCENTI', 'GRIP TIME', 'LEFT COLLAR RIGHT SLEEVE', NULL, NULL, NULL)</v>
      </c>
      <c r="R3221" t="s">
        <v>10327</v>
      </c>
    </row>
    <row r="3222" spans="1:18" hidden="1" x14ac:dyDescent="0.25">
      <c r="A3222" s="7">
        <f>anotacoes!D3222</f>
        <v>40887</v>
      </c>
      <c r="B3222" t="str">
        <f>anotacoes!C3222</f>
        <v>GRAND SLAM TOKYO 2011</v>
      </c>
      <c r="C3222" t="str">
        <f>anotacoes!E3222</f>
        <v>GUILHEIRO</v>
      </c>
      <c r="D3222" t="str">
        <f>anotacoes!F3222</f>
        <v>LUCENTI</v>
      </c>
      <c r="E3222" t="s">
        <v>10325</v>
      </c>
      <c r="F3222">
        <f>anotacoes!A3222</f>
        <v>48</v>
      </c>
      <c r="G3222">
        <f>anotacoes!B3222</f>
        <v>100</v>
      </c>
      <c r="H3222" t="str">
        <f>anotacoes!K3222</f>
        <v xml:space="preserve"> 00:11:43,076</v>
      </c>
      <c r="I3222" t="str">
        <f>anotacoes!L3222</f>
        <v xml:space="preserve"> 00:11:45,201</v>
      </c>
      <c r="J3222" t="str">
        <f>IF(L3222="PAUSE",E3222,IF(anotacoes!G3226=conversao_anotacoes!C3222,conversao_anotacoes!C3222,conversao_anotacoes!D3222))</f>
        <v>GUILHEIRO</v>
      </c>
      <c r="K3222" t="str">
        <f t="shared" si="100"/>
        <v>LUCENTI</v>
      </c>
      <c r="L3222" t="str">
        <f>UPPER(anotacoes!H3222)</f>
        <v>GRIP TIME</v>
      </c>
      <c r="M3222" t="str">
        <f>IF(OR(L3222="ATTACK",L3222="FINTA"),"&lt;TECNICA&gt;",UPPER(anotacoes!I3222))</f>
        <v>LEFT BACK RIGHT SLEEVE</v>
      </c>
      <c r="N3222" t="str">
        <f>IF(OR(L3222="ATTACK",L3222="FINTA"),UPPER(anotacoes!I3222),"")</f>
        <v/>
      </c>
      <c r="O3222" s="6" t="str">
        <f>IF(anotacoes!N3222=0,"",anotacoes!N3222)</f>
        <v/>
      </c>
      <c r="P3222" t="str">
        <f>IF(anotacoes!M3222=0,"",UPPER(anotacoes!M3222))</f>
        <v/>
      </c>
      <c r="Q3222" t="str">
        <f t="shared" si="101"/>
        <v>INSERT INTO CONVERSAO_LUTA_ACAO (cd_conversao, id_luta, sequencia, momento_inicio, momento_fim, quem_faz, quem_sofre, acao_tipo, acao, tecnica, direcao, pontuacao) VALUES (1, 48, 100, TRIM(' 00:11:43,076'), TRIM(' 00:11:45,201'), 'GUILHEIRO', 'LUCENTI', 'GRIP TIME', 'LEFT BACK RIGHT SLEEVE', NULL, NULL, NULL)</v>
      </c>
      <c r="R3222" t="s">
        <v>10327</v>
      </c>
    </row>
    <row r="3223" spans="1:18" hidden="1" x14ac:dyDescent="0.25">
      <c r="A3223" s="7">
        <f>anotacoes!D3223</f>
        <v>40887</v>
      </c>
      <c r="B3223" t="str">
        <f>anotacoes!C3223</f>
        <v>GRAND SLAM TOKYO 2011</v>
      </c>
      <c r="C3223" t="str">
        <f>anotacoes!E3223</f>
        <v>GUILHEIRO</v>
      </c>
      <c r="D3223" t="str">
        <f>anotacoes!F3223</f>
        <v>LUCENTI</v>
      </c>
      <c r="E3223" t="s">
        <v>10325</v>
      </c>
      <c r="F3223">
        <f>anotacoes!A3223</f>
        <v>48</v>
      </c>
      <c r="G3223">
        <f>anotacoes!B3223</f>
        <v>101</v>
      </c>
      <c r="H3223" t="str">
        <f>anotacoes!K3223</f>
        <v xml:space="preserve"> 00:11:45,389</v>
      </c>
      <c r="I3223" t="str">
        <f>anotacoes!L3223</f>
        <v xml:space="preserve"> 00:11:55,721</v>
      </c>
      <c r="J3223" t="str">
        <f>IF(L3223="PAUSE",E3223,IF(anotacoes!G3227=conversao_anotacoes!C3223,conversao_anotacoes!C3223,conversao_anotacoes!D3223))</f>
        <v>&lt;ARBITRO_DESCONHECIDO&gt;</v>
      </c>
      <c r="K3223" t="str">
        <f t="shared" si="100"/>
        <v/>
      </c>
      <c r="L3223" t="str">
        <f>UPPER(anotacoes!H3223)</f>
        <v>PAUSE</v>
      </c>
      <c r="M3223" t="str">
        <f>IF(OR(L3223="ATTACK",L3223="FINTA"),"&lt;TECNICA&gt;",UPPER(anotacoes!I3223))</f>
        <v>SCORE WITH SHIDO</v>
      </c>
      <c r="N3223" t="str">
        <f>IF(OR(L3223="ATTACK",L3223="FINTA"),UPPER(anotacoes!I3223),"")</f>
        <v/>
      </c>
      <c r="O3223" s="6" t="str">
        <f>IF(anotacoes!N3223=0,"",anotacoes!N3223)</f>
        <v/>
      </c>
      <c r="P3223" t="str">
        <f>IF(anotacoes!M3223=0,"",UPPER(anotacoes!M3223))</f>
        <v/>
      </c>
      <c r="Q3223" t="str">
        <f t="shared" si="101"/>
        <v>INSERT INTO CONVERSAO_LUTA_ACAO (cd_conversao, id_luta, sequencia, momento_inicio, momento_fim, quem_faz, quem_sofre, acao_tipo, acao, tecnica, direcao, pontuacao) VALUES (1, 48, 101, TRIM(' 00:11:45,389'), TRIM(' 00:11:55,721'), '&lt;ARBITRO_DESCONHECIDO&gt;', '', 'PAUSE', 'SCORE WITH SHIDO', NULL, NULL, NULL)</v>
      </c>
      <c r="R3223" t="s">
        <v>10327</v>
      </c>
    </row>
    <row r="3224" spans="1:18" hidden="1" x14ac:dyDescent="0.25">
      <c r="A3224" s="7">
        <f>anotacoes!D3224</f>
        <v>40887</v>
      </c>
      <c r="B3224" t="str">
        <f>anotacoes!C3224</f>
        <v>GRAND SLAM TOKYO 2011</v>
      </c>
      <c r="C3224" t="str">
        <f>anotacoes!E3224</f>
        <v>GUILHEIRO</v>
      </c>
      <c r="D3224" t="str">
        <f>anotacoes!F3224</f>
        <v>LUCENTI</v>
      </c>
      <c r="E3224" t="s">
        <v>10325</v>
      </c>
      <c r="F3224">
        <f>anotacoes!A3224</f>
        <v>48</v>
      </c>
      <c r="G3224">
        <f>anotacoes!B3224</f>
        <v>102</v>
      </c>
      <c r="H3224" t="str">
        <f>anotacoes!K3224</f>
        <v xml:space="preserve"> 00:11:55,721</v>
      </c>
      <c r="I3224" t="str">
        <f>anotacoes!L3224</f>
        <v xml:space="preserve"> 00:11:58,054</v>
      </c>
      <c r="J3224" t="str">
        <f>IF(L3224="PAUSE",E3224,IF(anotacoes!G3228=conversao_anotacoes!C3224,conversao_anotacoes!C3224,conversao_anotacoes!D3224))</f>
        <v>GUILHEIRO</v>
      </c>
      <c r="K3224" t="str">
        <f t="shared" si="100"/>
        <v>LUCENTI</v>
      </c>
      <c r="L3224" t="str">
        <f>UPPER(anotacoes!H3224)</f>
        <v>DISPLACEMENT</v>
      </c>
      <c r="M3224" t="str">
        <f>IF(OR(L3224="ATTACK",L3224="FINTA"),"&lt;TECNICA&gt;",UPPER(anotacoes!I3224))</f>
        <v>TRY TO GRIP WITH CONTACT</v>
      </c>
      <c r="N3224" t="str">
        <f>IF(OR(L3224="ATTACK",L3224="FINTA"),UPPER(anotacoes!I3224),"")</f>
        <v/>
      </c>
      <c r="O3224" s="6" t="str">
        <f>IF(anotacoes!N3224=0,"",anotacoes!N3224)</f>
        <v/>
      </c>
      <c r="P3224" t="str">
        <f>IF(anotacoes!M3224=0,"",UPPER(anotacoes!M3224))</f>
        <v/>
      </c>
      <c r="Q3224" t="str">
        <f t="shared" si="101"/>
        <v>INSERT INTO CONVERSAO_LUTA_ACAO (cd_conversao, id_luta, sequencia, momento_inicio, momento_fim, quem_faz, quem_sofre, acao_tipo, acao, tecnica, direcao, pontuacao) VALUES (1, 48, 102, TRIM(' 00:11:55,721'), TRIM(' 00:11:58,054'), 'GUILHEIRO', 'LUCENTI', 'DISPLACEMENT', 'TRY TO GRIP WITH CONTACT', NULL, NULL, NULL)</v>
      </c>
      <c r="R3224" t="s">
        <v>10327</v>
      </c>
    </row>
    <row r="3225" spans="1:18" hidden="1" x14ac:dyDescent="0.25">
      <c r="A3225" s="7">
        <f>anotacoes!D3225</f>
        <v>40887</v>
      </c>
      <c r="B3225" t="str">
        <f>anotacoes!C3225</f>
        <v>GRAND SLAM TOKYO 2011</v>
      </c>
      <c r="C3225" t="str">
        <f>anotacoes!E3225</f>
        <v>GUILHEIRO</v>
      </c>
      <c r="D3225" t="str">
        <f>anotacoes!F3225</f>
        <v>LUCENTI</v>
      </c>
      <c r="E3225" t="s">
        <v>10325</v>
      </c>
      <c r="F3225">
        <f>anotacoes!A3225</f>
        <v>48</v>
      </c>
      <c r="G3225">
        <f>anotacoes!B3225</f>
        <v>103</v>
      </c>
      <c r="H3225" t="str">
        <f>anotacoes!K3225</f>
        <v xml:space="preserve"> 00:11:58,054</v>
      </c>
      <c r="I3225" t="str">
        <f>anotacoes!L3225</f>
        <v xml:space="preserve"> 00:12:00,692</v>
      </c>
      <c r="J3225" t="str">
        <f>IF(L3225="PAUSE",E3225,IF(anotacoes!G3229=conversao_anotacoes!C3225,conversao_anotacoes!C3225,conversao_anotacoes!D3225))</f>
        <v>GUILHEIRO</v>
      </c>
      <c r="K3225" t="str">
        <f t="shared" si="100"/>
        <v>LUCENTI</v>
      </c>
      <c r="L3225" t="str">
        <f>UPPER(anotacoes!H3225)</f>
        <v>GRIP TIME</v>
      </c>
      <c r="M3225" t="str">
        <f>IF(OR(L3225="ATTACK",L3225="FINTA"),"&lt;TECNICA&gt;",UPPER(anotacoes!I3225))</f>
        <v>LEFT COLLAR RIGHT SLEEVE</v>
      </c>
      <c r="N3225" t="str">
        <f>IF(OR(L3225="ATTACK",L3225="FINTA"),UPPER(anotacoes!I3225),"")</f>
        <v/>
      </c>
      <c r="O3225" s="6" t="str">
        <f>IF(anotacoes!N3225=0,"",anotacoes!N3225)</f>
        <v/>
      </c>
      <c r="P3225" t="str">
        <f>IF(anotacoes!M3225=0,"",UPPER(anotacoes!M3225))</f>
        <v/>
      </c>
      <c r="Q3225" t="str">
        <f t="shared" si="101"/>
        <v>INSERT INTO CONVERSAO_LUTA_ACAO (cd_conversao, id_luta, sequencia, momento_inicio, momento_fim, quem_faz, quem_sofre, acao_tipo, acao, tecnica, direcao, pontuacao) VALUES (1, 48, 103, TRIM(' 00:11:58,054'), TRIM(' 00:12:00,692'), 'GUILHEIRO', 'LUCENTI', 'GRIP TIME', 'LEFT COLLAR RIGHT SLEEVE', NULL, NULL, NULL)</v>
      </c>
      <c r="R3225" t="s">
        <v>10327</v>
      </c>
    </row>
    <row r="3226" spans="1:18" hidden="1" x14ac:dyDescent="0.25">
      <c r="A3226" s="7">
        <f>anotacoes!D3226</f>
        <v>40887</v>
      </c>
      <c r="B3226" t="str">
        <f>anotacoes!C3226</f>
        <v>GRAND SLAM TOKYO 2011</v>
      </c>
      <c r="C3226" t="str">
        <f>anotacoes!E3226</f>
        <v>GUILHEIRO</v>
      </c>
      <c r="D3226" t="str">
        <f>anotacoes!F3226</f>
        <v>LUCENTI</v>
      </c>
      <c r="E3226" t="s">
        <v>10325</v>
      </c>
      <c r="F3226">
        <f>anotacoes!A3226</f>
        <v>48</v>
      </c>
      <c r="G3226">
        <f>anotacoes!B3226</f>
        <v>104</v>
      </c>
      <c r="H3226" t="str">
        <f>anotacoes!K3226</f>
        <v xml:space="preserve"> 00:12:00,692</v>
      </c>
      <c r="I3226" t="str">
        <f>anotacoes!L3226</f>
        <v xml:space="preserve"> 00:12:01,050</v>
      </c>
      <c r="J3226" t="str">
        <f>IF(L3226="PAUSE",E3226,IF(anotacoes!G3230=conversao_anotacoes!C3226,conversao_anotacoes!C3226,conversao_anotacoes!D3226))</f>
        <v>GUILHEIRO</v>
      </c>
      <c r="K3226" t="str">
        <f t="shared" si="100"/>
        <v>LUCENTI</v>
      </c>
      <c r="L3226" t="str">
        <f>UPPER(anotacoes!H3226)</f>
        <v>ATTACK</v>
      </c>
      <c r="M3226" t="str">
        <f>IF(OR(L3226="ATTACK",L3226="FINTA"),"&lt;TECNICA&gt;",UPPER(anotacoes!I3226))</f>
        <v>&lt;TECNICA&gt;</v>
      </c>
      <c r="N3226" t="str">
        <f>IF(OR(L3226="ATTACK",L3226="FINTA"),UPPER(anotacoes!I3226),"")</f>
        <v>SEOI NAGE</v>
      </c>
      <c r="O3226" s="6">
        <f>IF(anotacoes!N3226=0,"",anotacoes!N3226)</f>
        <v>6</v>
      </c>
      <c r="P3226" t="str">
        <f>IF(anotacoes!M3226=0,"",UPPER(anotacoes!M3226))</f>
        <v/>
      </c>
      <c r="Q3226" t="str">
        <f t="shared" si="101"/>
        <v>INSERT INTO CONVERSAO_LUTA_ACAO (cd_conversao, id_luta, sequencia, momento_inicio, momento_fim, quem_faz, quem_sofre, acao_tipo, acao, tecnica, direcao, pontuacao) VALUES (1, 48, 104, TRIM(' 00:12:00,692'), TRIM(' 00:12:01,050'), 'GUILHEIRO', 'LUCENTI', 'ATTACK', '&lt;TECNICA&gt;', 'SEOI NAGE', 6, NULL)</v>
      </c>
      <c r="R3226" t="s">
        <v>10327</v>
      </c>
    </row>
    <row r="3227" spans="1:18" hidden="1" x14ac:dyDescent="0.25">
      <c r="A3227" s="7">
        <f>anotacoes!D3227</f>
        <v>40887</v>
      </c>
      <c r="B3227" t="str">
        <f>anotacoes!C3227</f>
        <v>GRAND SLAM TOKYO 2011</v>
      </c>
      <c r="C3227" t="str">
        <f>anotacoes!E3227</f>
        <v>GUILHEIRO</v>
      </c>
      <c r="D3227" t="str">
        <f>anotacoes!F3227</f>
        <v>LUCENTI</v>
      </c>
      <c r="E3227" t="s">
        <v>10325</v>
      </c>
      <c r="F3227">
        <f>anotacoes!A3227</f>
        <v>48</v>
      </c>
      <c r="G3227">
        <f>anotacoes!B3227</f>
        <v>105</v>
      </c>
      <c r="H3227" t="str">
        <f>anotacoes!K3227</f>
        <v xml:space="preserve"> 00:12:01,050</v>
      </c>
      <c r="I3227" t="str">
        <f>anotacoes!L3227</f>
        <v xml:space="preserve"> 00:12:02,605</v>
      </c>
      <c r="J3227" t="str">
        <f>IF(L3227="PAUSE",E3227,IF(anotacoes!G3231=conversao_anotacoes!C3227,conversao_anotacoes!C3227,conversao_anotacoes!D3227))</f>
        <v>GUILHEIRO</v>
      </c>
      <c r="K3227" t="str">
        <f t="shared" si="100"/>
        <v>LUCENTI</v>
      </c>
      <c r="L3227" t="str">
        <f>UPPER(anotacoes!H3227)</f>
        <v>ATTACK</v>
      </c>
      <c r="M3227" t="str">
        <f>IF(OR(L3227="ATTACK",L3227="FINTA"),"&lt;TECNICA&gt;",UPPER(anotacoes!I3227))</f>
        <v>&lt;TECNICA&gt;</v>
      </c>
      <c r="N3227" t="str">
        <f>IF(OR(L3227="ATTACK",L3227="FINTA"),UPPER(anotacoes!I3227),"")</f>
        <v>KUCHIKI TAOSHI</v>
      </c>
      <c r="O3227" s="6">
        <f>IF(anotacoes!N3227=0,"",anotacoes!N3227)</f>
        <v>7</v>
      </c>
      <c r="P3227" t="str">
        <f>IF(anotacoes!M3227=0,"",UPPER(anotacoes!M3227))</f>
        <v/>
      </c>
      <c r="Q3227" t="str">
        <f t="shared" si="101"/>
        <v>INSERT INTO CONVERSAO_LUTA_ACAO (cd_conversao, id_luta, sequencia, momento_inicio, momento_fim, quem_faz, quem_sofre, acao_tipo, acao, tecnica, direcao, pontuacao) VALUES (1, 48, 105, TRIM(' 00:12:01,050'), TRIM(' 00:12:02,605'), 'GUILHEIRO', 'LUCENTI', 'ATTACK', '&lt;TECNICA&gt;', 'KUCHIKI TAOSHI', 7, NULL)</v>
      </c>
      <c r="R3227" t="s">
        <v>10327</v>
      </c>
    </row>
    <row r="3228" spans="1:18" hidden="1" x14ac:dyDescent="0.25">
      <c r="A3228" s="7">
        <f>anotacoes!D3228</f>
        <v>40887</v>
      </c>
      <c r="B3228" t="str">
        <f>anotacoes!C3228</f>
        <v>GRAND SLAM TOKYO 2011</v>
      </c>
      <c r="C3228" t="str">
        <f>anotacoes!E3228</f>
        <v>GUILHEIRO</v>
      </c>
      <c r="D3228" t="str">
        <f>anotacoes!F3228</f>
        <v>LUCENTI</v>
      </c>
      <c r="E3228" t="s">
        <v>10325</v>
      </c>
      <c r="F3228">
        <f>anotacoes!A3228</f>
        <v>48</v>
      </c>
      <c r="G3228">
        <f>anotacoes!B3228</f>
        <v>106</v>
      </c>
      <c r="H3228" t="str">
        <f>anotacoes!K3228</f>
        <v xml:space="preserve"> 00:12:02,808</v>
      </c>
      <c r="I3228" t="str">
        <f>anotacoes!L3228</f>
        <v xml:space="preserve"> 00:12:07,530</v>
      </c>
      <c r="J3228" t="str">
        <f>IF(L3228="PAUSE",E3228,IF(anotacoes!G3232=conversao_anotacoes!C3228,conversao_anotacoes!C3228,conversao_anotacoes!D3228))</f>
        <v>&lt;ARBITRO_DESCONHECIDO&gt;</v>
      </c>
      <c r="K3228" t="str">
        <f t="shared" si="100"/>
        <v/>
      </c>
      <c r="L3228" t="str">
        <f>UPPER(anotacoes!H3228)</f>
        <v>PAUSE</v>
      </c>
      <c r="M3228" t="str">
        <f>IF(OR(L3228="ATTACK",L3228="FINTA"),"&lt;TECNICA&gt;",UPPER(anotacoes!I3228))</f>
        <v>&lt;NAO_CLASSIFICADO&gt;</v>
      </c>
      <c r="N3228" t="str">
        <f>IF(OR(L3228="ATTACK",L3228="FINTA"),UPPER(anotacoes!I3228),"")</f>
        <v/>
      </c>
      <c r="O3228" s="6" t="str">
        <f>IF(anotacoes!N3228=0,"",anotacoes!N3228)</f>
        <v/>
      </c>
      <c r="P3228" t="str">
        <f>IF(anotacoes!M3228=0,"",UPPER(anotacoes!M3228))</f>
        <v/>
      </c>
      <c r="Q3228" t="str">
        <f t="shared" si="101"/>
        <v>INSERT INTO CONVERSAO_LUTA_ACAO (cd_conversao, id_luta, sequencia, momento_inicio, momento_fim, quem_faz, quem_sofre, acao_tipo, acao, tecnica, direcao, pontuacao) VALUES (1, 48, 106, TRIM(' 00:12:02,808'), TRIM(' 00:12:07,530'), '&lt;ARBITRO_DESCONHECIDO&gt;', '', 'PAUSE', '&lt;NAO_CLASSIFICADO&gt;', NULL, NULL, NULL)</v>
      </c>
      <c r="R3228" t="s">
        <v>10327</v>
      </c>
    </row>
    <row r="3229" spans="1:18" hidden="1" x14ac:dyDescent="0.25">
      <c r="A3229" s="7">
        <f>anotacoes!D3229</f>
        <v>40887</v>
      </c>
      <c r="B3229" t="str">
        <f>anotacoes!C3229</f>
        <v>GRAND SLAM TOKYO 2011</v>
      </c>
      <c r="C3229" t="str">
        <f>anotacoes!E3229</f>
        <v>GUILHEIRO</v>
      </c>
      <c r="D3229" t="str">
        <f>anotacoes!F3229</f>
        <v>LUCENTI</v>
      </c>
      <c r="E3229" t="s">
        <v>10325</v>
      </c>
      <c r="F3229">
        <f>anotacoes!A3229</f>
        <v>48</v>
      </c>
      <c r="G3229">
        <f>anotacoes!B3229</f>
        <v>107</v>
      </c>
      <c r="H3229" t="str">
        <f>anotacoes!K3229</f>
        <v xml:space="preserve"> 00:12:07,530</v>
      </c>
      <c r="I3229" t="str">
        <f>anotacoes!L3229</f>
        <v xml:space="preserve"> 00:12:09,280</v>
      </c>
      <c r="J3229" t="str">
        <f>IF(L3229="PAUSE",E3229,IF(anotacoes!G3233=conversao_anotacoes!C3229,conversao_anotacoes!C3229,conversao_anotacoes!D3229))</f>
        <v>GUILHEIRO</v>
      </c>
      <c r="K3229" t="str">
        <f t="shared" si="100"/>
        <v>LUCENTI</v>
      </c>
      <c r="L3229" t="str">
        <f>UPPER(anotacoes!H3229)</f>
        <v>DISPLACEMENT</v>
      </c>
      <c r="M3229" t="str">
        <f>IF(OR(L3229="ATTACK",L3229="FINTA"),"&lt;TECNICA&gt;",UPPER(anotacoes!I3229))</f>
        <v>2-3 STEP HESITANT RIGHT</v>
      </c>
      <c r="N3229" t="str">
        <f>IF(OR(L3229="ATTACK",L3229="FINTA"),UPPER(anotacoes!I3229),"")</f>
        <v/>
      </c>
      <c r="O3229" s="6" t="str">
        <f>IF(anotacoes!N3229=0,"",anotacoes!N3229)</f>
        <v/>
      </c>
      <c r="P3229" t="str">
        <f>IF(anotacoes!M3229=0,"",UPPER(anotacoes!M3229))</f>
        <v/>
      </c>
      <c r="Q3229" t="str">
        <f t="shared" si="101"/>
        <v>INSERT INTO CONVERSAO_LUTA_ACAO (cd_conversao, id_luta, sequencia, momento_inicio, momento_fim, quem_faz, quem_sofre, acao_tipo, acao, tecnica, direcao, pontuacao) VALUES (1, 48, 107, TRIM(' 00:12:07,530'), TRIM(' 00:12:09,280'), 'GUILHEIRO', 'LUCENTI', 'DISPLACEMENT', '2-3 STEP HESITANT RIGHT', NULL, NULL, NULL)</v>
      </c>
      <c r="R3229" t="s">
        <v>10327</v>
      </c>
    </row>
    <row r="3230" spans="1:18" hidden="1" x14ac:dyDescent="0.25">
      <c r="A3230" s="7">
        <f>anotacoes!D3230</f>
        <v>40887</v>
      </c>
      <c r="B3230" t="str">
        <f>anotacoes!C3230</f>
        <v>GRAND SLAM TOKYO 2011</v>
      </c>
      <c r="C3230" t="str">
        <f>anotacoes!E3230</f>
        <v>GUILHEIRO</v>
      </c>
      <c r="D3230" t="str">
        <f>anotacoes!F3230</f>
        <v>LUCENTI</v>
      </c>
      <c r="E3230" t="s">
        <v>10325</v>
      </c>
      <c r="F3230">
        <f>anotacoes!A3230</f>
        <v>48</v>
      </c>
      <c r="G3230">
        <f>anotacoes!B3230</f>
        <v>108</v>
      </c>
      <c r="H3230" t="str">
        <f>anotacoes!K3230</f>
        <v xml:space="preserve"> 00:12:09,465</v>
      </c>
      <c r="I3230" t="str">
        <f>anotacoes!L3230</f>
        <v xml:space="preserve"> 00:12:16,984</v>
      </c>
      <c r="J3230" t="str">
        <f>IF(L3230="PAUSE",E3230,IF(anotacoes!G3234=conversao_anotacoes!C3230,conversao_anotacoes!C3230,conversao_anotacoes!D3230))</f>
        <v>GUILHEIRO</v>
      </c>
      <c r="K3230" t="str">
        <f t="shared" si="100"/>
        <v>LUCENTI</v>
      </c>
      <c r="L3230" t="str">
        <f>UPPER(anotacoes!H3230)</f>
        <v>GRIP TIME</v>
      </c>
      <c r="M3230" t="str">
        <f>IF(OR(L3230="ATTACK",L3230="FINTA"),"&lt;TECNICA&gt;",UPPER(anotacoes!I3230))</f>
        <v>LEFT COLLAR RIGHT SLEEVE</v>
      </c>
      <c r="N3230" t="str">
        <f>IF(OR(L3230="ATTACK",L3230="FINTA"),UPPER(anotacoes!I3230),"")</f>
        <v/>
      </c>
      <c r="O3230" s="6" t="str">
        <f>IF(anotacoes!N3230=0,"",anotacoes!N3230)</f>
        <v/>
      </c>
      <c r="P3230" t="str">
        <f>IF(anotacoes!M3230=0,"",UPPER(anotacoes!M3230))</f>
        <v/>
      </c>
      <c r="Q3230" t="str">
        <f t="shared" si="101"/>
        <v>INSERT INTO CONVERSAO_LUTA_ACAO (cd_conversao, id_luta, sequencia, momento_inicio, momento_fim, quem_faz, quem_sofre, acao_tipo, acao, tecnica, direcao, pontuacao) VALUES (1, 48, 108, TRIM(' 00:12:09,465'), TRIM(' 00:12:16,984'), 'GUILHEIRO', 'LUCENTI', 'GRIP TIME', 'LEFT COLLAR RIGHT SLEEVE', NULL, NULL, NULL)</v>
      </c>
      <c r="R3230" t="s">
        <v>10327</v>
      </c>
    </row>
    <row r="3231" spans="1:18" hidden="1" x14ac:dyDescent="0.25">
      <c r="A3231" s="7">
        <f>anotacoes!D3231</f>
        <v>40887</v>
      </c>
      <c r="B3231" t="str">
        <f>anotacoes!C3231</f>
        <v>GRAND SLAM TOKYO 2011</v>
      </c>
      <c r="C3231" t="str">
        <f>anotacoes!E3231</f>
        <v>GUILHEIRO</v>
      </c>
      <c r="D3231" t="str">
        <f>anotacoes!F3231</f>
        <v>LUCENTI</v>
      </c>
      <c r="E3231" t="s">
        <v>10325</v>
      </c>
      <c r="F3231">
        <f>anotacoes!A3231</f>
        <v>48</v>
      </c>
      <c r="G3231">
        <f>anotacoes!B3231</f>
        <v>109</v>
      </c>
      <c r="H3231" t="str">
        <f>anotacoes!K3231</f>
        <v xml:space="preserve"> 00:12:16,984</v>
      </c>
      <c r="I3231" t="str">
        <f>anotacoes!L3231</f>
        <v xml:space="preserve"> 00:12:29,613</v>
      </c>
      <c r="J3231" t="str">
        <f>IF(L3231="PAUSE",E3231,IF(anotacoes!G3235=conversao_anotacoes!C3231,conversao_anotacoes!C3231,conversao_anotacoes!D3231))</f>
        <v>GUILHEIRO</v>
      </c>
      <c r="K3231" t="str">
        <f t="shared" si="100"/>
        <v>LUCENTI</v>
      </c>
      <c r="L3231" t="str">
        <f>UPPER(anotacoes!H3231)</f>
        <v>GRIP TIME</v>
      </c>
      <c r="M3231" t="str">
        <f>IF(OR(L3231="ATTACK",L3231="FINTA"),"&lt;TECNICA&gt;",UPPER(anotacoes!I3231))</f>
        <v>RIGHT SLEEVE LEFT SLEEVE</v>
      </c>
      <c r="N3231" t="str">
        <f>IF(OR(L3231="ATTACK",L3231="FINTA"),UPPER(anotacoes!I3231),"")</f>
        <v/>
      </c>
      <c r="O3231" s="6" t="str">
        <f>IF(anotacoes!N3231=0,"",anotacoes!N3231)</f>
        <v/>
      </c>
      <c r="P3231" t="str">
        <f>IF(anotacoes!M3231=0,"",UPPER(anotacoes!M3231))</f>
        <v/>
      </c>
      <c r="Q3231" t="str">
        <f t="shared" si="101"/>
        <v>INSERT INTO CONVERSAO_LUTA_ACAO (cd_conversao, id_luta, sequencia, momento_inicio, momento_fim, quem_faz, quem_sofre, acao_tipo, acao, tecnica, direcao, pontuacao) VALUES (1, 48, 109, TRIM(' 00:12:16,984'), TRIM(' 00:12:29,613'), 'GUILHEIRO', 'LUCENTI', 'GRIP TIME', 'RIGHT SLEEVE LEFT SLEEVE', NULL, NULL, NULL)</v>
      </c>
      <c r="R3231" t="s">
        <v>10327</v>
      </c>
    </row>
    <row r="3232" spans="1:18" hidden="1" x14ac:dyDescent="0.25">
      <c r="A3232" s="7">
        <f>anotacoes!D3232</f>
        <v>40780</v>
      </c>
      <c r="B3232" t="str">
        <f>anotacoes!C3232</f>
        <v>WORLD CHAMPIONSHIPS PARIS 2011</v>
      </c>
      <c r="C3232" t="str">
        <f>anotacoes!E3232</f>
        <v>GUILHEIRO</v>
      </c>
      <c r="D3232" t="str">
        <f>anotacoes!F3232</f>
        <v>MRVALJEVIC</v>
      </c>
      <c r="E3232" t="s">
        <v>10325</v>
      </c>
      <c r="F3232">
        <f>anotacoes!A3232</f>
        <v>49</v>
      </c>
      <c r="G3232">
        <f>anotacoes!B3232</f>
        <v>1</v>
      </c>
      <c r="H3232" t="str">
        <f>anotacoes!K3232</f>
        <v xml:space="preserve"> 00:00:00,714</v>
      </c>
      <c r="I3232" t="str">
        <f>anotacoes!L3232</f>
        <v xml:space="preserve"> 00:00:05,336</v>
      </c>
      <c r="J3232" t="str">
        <f>IF(L3232="PAUSE",E3232,IF(anotacoes!G3236=conversao_anotacoes!C3232,conversao_anotacoes!C3232,conversao_anotacoes!D3232))</f>
        <v>&lt;ARBITRO_DESCONHECIDO&gt;</v>
      </c>
      <c r="K3232" t="str">
        <f t="shared" si="100"/>
        <v/>
      </c>
      <c r="L3232" t="str">
        <f>UPPER(anotacoes!H3232)</f>
        <v>PAUSE</v>
      </c>
      <c r="M3232" t="str">
        <f>IF(OR(L3232="ATTACK",L3232="FINTA"),"&lt;TECNICA&gt;",UPPER(anotacoes!I3232))</f>
        <v>&lt;NAO_CLASSIFICADO&gt;</v>
      </c>
      <c r="N3232" t="str">
        <f>IF(OR(L3232="ATTACK",L3232="FINTA"),UPPER(anotacoes!I3232),"")</f>
        <v/>
      </c>
      <c r="O3232" s="6" t="str">
        <f>IF(anotacoes!N3232=0,"",anotacoes!N3232)</f>
        <v/>
      </c>
      <c r="P3232" t="str">
        <f>IF(anotacoes!M3232=0,"",UPPER(anotacoes!M3232))</f>
        <v/>
      </c>
      <c r="Q3232" t="str">
        <f t="shared" si="101"/>
        <v>INSERT INTO CONVERSAO_LUTA_ACAO (cd_conversao, id_luta, sequencia, momento_inicio, momento_fim, quem_faz, quem_sofre, acao_tipo, acao, tecnica, direcao, pontuacao) VALUES (1, 49, 1, TRIM(' 00:00:00,714'), TRIM(' 00:00:05,336'), '&lt;ARBITRO_DESCONHECIDO&gt;', '', 'PAUSE', '&lt;NAO_CLASSIFICADO&gt;', NULL, NULL, NULL)</v>
      </c>
      <c r="R3232" t="s">
        <v>10327</v>
      </c>
    </row>
    <row r="3233" spans="1:18" hidden="1" x14ac:dyDescent="0.25">
      <c r="A3233" s="7">
        <f>anotacoes!D3233</f>
        <v>40780</v>
      </c>
      <c r="B3233" t="str">
        <f>anotacoes!C3233</f>
        <v>WORLD CHAMPIONSHIPS PARIS 2011</v>
      </c>
      <c r="C3233" t="str">
        <f>anotacoes!E3233</f>
        <v>GUILHEIRO</v>
      </c>
      <c r="D3233" t="str">
        <f>anotacoes!F3233</f>
        <v>MRVALJEVIC</v>
      </c>
      <c r="E3233" t="s">
        <v>10325</v>
      </c>
      <c r="F3233">
        <f>anotacoes!A3233</f>
        <v>49</v>
      </c>
      <c r="G3233">
        <f>anotacoes!B3233</f>
        <v>2</v>
      </c>
      <c r="H3233" t="str">
        <f>anotacoes!K3233</f>
        <v xml:space="preserve"> 00:00:05,336</v>
      </c>
      <c r="I3233" t="str">
        <f>anotacoes!L3233</f>
        <v xml:space="preserve"> 00:00:06,754</v>
      </c>
      <c r="J3233" t="str">
        <f>IF(L3233="PAUSE",E3233,IF(anotacoes!G3237=conversao_anotacoes!C3233,conversao_anotacoes!C3233,conversao_anotacoes!D3233))</f>
        <v>GUILHEIRO</v>
      </c>
      <c r="K3233" t="str">
        <f t="shared" si="100"/>
        <v>MRVALJEVIC</v>
      </c>
      <c r="L3233" t="str">
        <f>UPPER(anotacoes!H3233)</f>
        <v>DISPLACEMENT</v>
      </c>
      <c r="M3233" t="str">
        <f>IF(OR(L3233="ATTACK",L3233="FINTA"),"&lt;TECNICA&gt;",UPPER(anotacoes!I3233))</f>
        <v>CIRCULAR RIGHT</v>
      </c>
      <c r="N3233" t="str">
        <f>IF(OR(L3233="ATTACK",L3233="FINTA"),UPPER(anotacoes!I3233),"")</f>
        <v/>
      </c>
      <c r="O3233" s="6" t="str">
        <f>IF(anotacoes!N3233=0,"",anotacoes!N3233)</f>
        <v/>
      </c>
      <c r="P3233" t="str">
        <f>IF(anotacoes!M3233=0,"",UPPER(anotacoes!M3233))</f>
        <v/>
      </c>
      <c r="Q3233" t="str">
        <f t="shared" si="101"/>
        <v>INSERT INTO CONVERSAO_LUTA_ACAO (cd_conversao, id_luta, sequencia, momento_inicio, momento_fim, quem_faz, quem_sofre, acao_tipo, acao, tecnica, direcao, pontuacao) VALUES (1, 49, 2, TRIM(' 00:00:05,336'), TRIM(' 00:00:06,754'), 'GUILHEIRO', 'MRVALJEVIC', 'DISPLACEMENT', 'CIRCULAR RIGHT', NULL, NULL, NULL)</v>
      </c>
      <c r="R3233" t="s">
        <v>10327</v>
      </c>
    </row>
    <row r="3234" spans="1:18" hidden="1" x14ac:dyDescent="0.25">
      <c r="A3234" s="7">
        <f>anotacoes!D3234</f>
        <v>40780</v>
      </c>
      <c r="B3234" t="str">
        <f>anotacoes!C3234</f>
        <v>WORLD CHAMPIONSHIPS PARIS 2011</v>
      </c>
      <c r="C3234" t="str">
        <f>anotacoes!E3234</f>
        <v>GUILHEIRO</v>
      </c>
      <c r="D3234" t="str">
        <f>anotacoes!F3234</f>
        <v>MRVALJEVIC</v>
      </c>
      <c r="E3234" t="s">
        <v>10325</v>
      </c>
      <c r="F3234">
        <f>anotacoes!A3234</f>
        <v>49</v>
      </c>
      <c r="G3234">
        <f>anotacoes!B3234</f>
        <v>3</v>
      </c>
      <c r="H3234" t="str">
        <f>anotacoes!K3234</f>
        <v xml:space="preserve"> 00:00:06,754</v>
      </c>
      <c r="I3234" t="str">
        <f>anotacoes!L3234</f>
        <v xml:space="preserve"> 00:00:10,704</v>
      </c>
      <c r="J3234" t="str">
        <f>IF(L3234="PAUSE",E3234,IF(anotacoes!G3238=conversao_anotacoes!C3234,conversao_anotacoes!C3234,conversao_anotacoes!D3234))</f>
        <v>GUILHEIRO</v>
      </c>
      <c r="K3234" t="str">
        <f t="shared" si="100"/>
        <v>MRVALJEVIC</v>
      </c>
      <c r="L3234" t="str">
        <f>UPPER(anotacoes!H3234)</f>
        <v>DISPLACEMENT</v>
      </c>
      <c r="M3234" t="str">
        <f>IF(OR(L3234="ATTACK",L3234="FINTA"),"&lt;TECNICA&gt;",UPPER(anotacoes!I3234))</f>
        <v>2-3 STEP HESITANT RIGHT</v>
      </c>
      <c r="N3234" t="str">
        <f>IF(OR(L3234="ATTACK",L3234="FINTA"),UPPER(anotacoes!I3234),"")</f>
        <v/>
      </c>
      <c r="O3234" s="6" t="str">
        <f>IF(anotacoes!N3234=0,"",anotacoes!N3234)</f>
        <v/>
      </c>
      <c r="P3234" t="str">
        <f>IF(anotacoes!M3234=0,"",UPPER(anotacoes!M3234))</f>
        <v/>
      </c>
      <c r="Q3234" t="str">
        <f t="shared" si="101"/>
        <v>INSERT INTO CONVERSAO_LUTA_ACAO (cd_conversao, id_luta, sequencia, momento_inicio, momento_fim, quem_faz, quem_sofre, acao_tipo, acao, tecnica, direcao, pontuacao) VALUES (1, 49, 3, TRIM(' 00:00:06,754'), TRIM(' 00:00:10,704'), 'GUILHEIRO', 'MRVALJEVIC', 'DISPLACEMENT', '2-3 STEP HESITANT RIGHT', NULL, NULL, NULL)</v>
      </c>
      <c r="R3234" t="s">
        <v>10327</v>
      </c>
    </row>
    <row r="3235" spans="1:18" hidden="1" x14ac:dyDescent="0.25">
      <c r="A3235" s="7">
        <f>anotacoes!D3235</f>
        <v>40780</v>
      </c>
      <c r="B3235" t="str">
        <f>anotacoes!C3235</f>
        <v>WORLD CHAMPIONSHIPS PARIS 2011</v>
      </c>
      <c r="C3235" t="str">
        <f>anotacoes!E3235</f>
        <v>GUILHEIRO</v>
      </c>
      <c r="D3235" t="str">
        <f>anotacoes!F3235</f>
        <v>MRVALJEVIC</v>
      </c>
      <c r="E3235" t="s">
        <v>10325</v>
      </c>
      <c r="F3235">
        <f>anotacoes!A3235</f>
        <v>49</v>
      </c>
      <c r="G3235">
        <f>anotacoes!B3235</f>
        <v>4</v>
      </c>
      <c r="H3235" t="str">
        <f>anotacoes!K3235</f>
        <v xml:space="preserve"> 00:00:10,704</v>
      </c>
      <c r="I3235" t="str">
        <f>anotacoes!L3235</f>
        <v xml:space="preserve"> 00:00:17,651</v>
      </c>
      <c r="J3235" t="str">
        <f>IF(L3235="PAUSE",E3235,IF(anotacoes!G3239=conversao_anotacoes!C3235,conversao_anotacoes!C3235,conversao_anotacoes!D3235))</f>
        <v>GUILHEIRO</v>
      </c>
      <c r="K3235" t="str">
        <f t="shared" si="100"/>
        <v>MRVALJEVIC</v>
      </c>
      <c r="L3235" t="str">
        <f>UPPER(anotacoes!H3235)</f>
        <v>GRIP TIME</v>
      </c>
      <c r="M3235" t="str">
        <f>IF(OR(L3235="ATTACK",L3235="FINTA"),"&lt;TECNICA&gt;",UPPER(anotacoes!I3235))</f>
        <v>LEFT COLLAR RIGHT SLEEVE</v>
      </c>
      <c r="N3235" t="str">
        <f>IF(OR(L3235="ATTACK",L3235="FINTA"),UPPER(anotacoes!I3235),"")</f>
        <v/>
      </c>
      <c r="O3235" s="6" t="str">
        <f>IF(anotacoes!N3235=0,"",anotacoes!N3235)</f>
        <v/>
      </c>
      <c r="P3235" t="str">
        <f>IF(anotacoes!M3235=0,"",UPPER(anotacoes!M3235))</f>
        <v/>
      </c>
      <c r="Q3235" t="str">
        <f t="shared" si="101"/>
        <v>INSERT INTO CONVERSAO_LUTA_ACAO (cd_conversao, id_luta, sequencia, momento_inicio, momento_fim, quem_faz, quem_sofre, acao_tipo, acao, tecnica, direcao, pontuacao) VALUES (1, 49, 4, TRIM(' 00:00:10,704'), TRIM(' 00:00:17,651'), 'GUILHEIRO', 'MRVALJEVIC', 'GRIP TIME', 'LEFT COLLAR RIGHT SLEEVE', NULL, NULL, NULL)</v>
      </c>
      <c r="R3235" t="s">
        <v>10327</v>
      </c>
    </row>
    <row r="3236" spans="1:18" hidden="1" x14ac:dyDescent="0.25">
      <c r="A3236" s="7">
        <f>anotacoes!D3236</f>
        <v>40780</v>
      </c>
      <c r="B3236" t="str">
        <f>anotacoes!C3236</f>
        <v>WORLD CHAMPIONSHIPS PARIS 2011</v>
      </c>
      <c r="C3236" t="str">
        <f>anotacoes!E3236</f>
        <v>GUILHEIRO</v>
      </c>
      <c r="D3236" t="str">
        <f>anotacoes!F3236</f>
        <v>MRVALJEVIC</v>
      </c>
      <c r="E3236" t="s">
        <v>10325</v>
      </c>
      <c r="F3236">
        <f>anotacoes!A3236</f>
        <v>49</v>
      </c>
      <c r="G3236">
        <f>anotacoes!B3236</f>
        <v>5</v>
      </c>
      <c r="H3236" t="str">
        <f>anotacoes!K3236</f>
        <v xml:space="preserve"> 00:00:17,835</v>
      </c>
      <c r="I3236" t="str">
        <f>anotacoes!L3236</f>
        <v xml:space="preserve"> 00:00:23,758</v>
      </c>
      <c r="J3236" t="str">
        <f>IF(L3236="PAUSE",E3236,IF(anotacoes!G3240=conversao_anotacoes!C3236,conversao_anotacoes!C3236,conversao_anotacoes!D3236))</f>
        <v>&lt;ARBITRO_DESCONHECIDO&gt;</v>
      </c>
      <c r="K3236" t="str">
        <f t="shared" si="100"/>
        <v/>
      </c>
      <c r="L3236" t="str">
        <f>UPPER(anotacoes!H3236)</f>
        <v>PAUSE</v>
      </c>
      <c r="M3236" t="str">
        <f>IF(OR(L3236="ATTACK",L3236="FINTA"),"&lt;TECNICA&gt;",UPPER(anotacoes!I3236))</f>
        <v>&lt;NAO_CLASSIFICADO&gt;</v>
      </c>
      <c r="N3236" t="str">
        <f>IF(OR(L3236="ATTACK",L3236="FINTA"),UPPER(anotacoes!I3236),"")</f>
        <v/>
      </c>
      <c r="O3236" s="6" t="str">
        <f>IF(anotacoes!N3236=0,"",anotacoes!N3236)</f>
        <v/>
      </c>
      <c r="P3236" t="str">
        <f>IF(anotacoes!M3236=0,"",UPPER(anotacoes!M3236))</f>
        <v/>
      </c>
      <c r="Q3236" t="str">
        <f t="shared" si="101"/>
        <v>INSERT INTO CONVERSAO_LUTA_ACAO (cd_conversao, id_luta, sequencia, momento_inicio, momento_fim, quem_faz, quem_sofre, acao_tipo, acao, tecnica, direcao, pontuacao) VALUES (1, 49, 5, TRIM(' 00:00:17,835'), TRIM(' 00:00:23,758'), '&lt;ARBITRO_DESCONHECIDO&gt;', '', 'PAUSE', '&lt;NAO_CLASSIFICADO&gt;', NULL, NULL, NULL)</v>
      </c>
      <c r="R3236" t="s">
        <v>10327</v>
      </c>
    </row>
    <row r="3237" spans="1:18" hidden="1" x14ac:dyDescent="0.25">
      <c r="A3237" s="7">
        <f>anotacoes!D3237</f>
        <v>40780</v>
      </c>
      <c r="B3237" t="str">
        <f>anotacoes!C3237</f>
        <v>WORLD CHAMPIONSHIPS PARIS 2011</v>
      </c>
      <c r="C3237" t="str">
        <f>anotacoes!E3237</f>
        <v>GUILHEIRO</v>
      </c>
      <c r="D3237" t="str">
        <f>anotacoes!F3237</f>
        <v>MRVALJEVIC</v>
      </c>
      <c r="E3237" t="s">
        <v>10325</v>
      </c>
      <c r="F3237">
        <f>anotacoes!A3237</f>
        <v>49</v>
      </c>
      <c r="G3237">
        <f>anotacoes!B3237</f>
        <v>6</v>
      </c>
      <c r="H3237" t="str">
        <f>anotacoes!K3237</f>
        <v xml:space="preserve"> 00:00:23,915</v>
      </c>
      <c r="I3237" t="str">
        <f>anotacoes!L3237</f>
        <v xml:space="preserve"> 00:00:25,992</v>
      </c>
      <c r="J3237" t="str">
        <f>IF(L3237="PAUSE",E3237,IF(anotacoes!G3241=conversao_anotacoes!C3237,conversao_anotacoes!C3237,conversao_anotacoes!D3237))</f>
        <v>GUILHEIRO</v>
      </c>
      <c r="K3237" t="str">
        <f t="shared" si="100"/>
        <v>MRVALJEVIC</v>
      </c>
      <c r="L3237" t="str">
        <f>UPPER(anotacoes!H3237)</f>
        <v>DISPLACEMENT</v>
      </c>
      <c r="M3237" t="str">
        <f>IF(OR(L3237="ATTACK",L3237="FINTA"),"&lt;TECNICA&gt;",UPPER(anotacoes!I3237))</f>
        <v>2-3 STEP HESITANT RIGHT</v>
      </c>
      <c r="N3237" t="str">
        <f>IF(OR(L3237="ATTACK",L3237="FINTA"),UPPER(anotacoes!I3237),"")</f>
        <v/>
      </c>
      <c r="O3237" s="6" t="str">
        <f>IF(anotacoes!N3237=0,"",anotacoes!N3237)</f>
        <v/>
      </c>
      <c r="P3237" t="str">
        <f>IF(anotacoes!M3237=0,"",UPPER(anotacoes!M3237))</f>
        <v/>
      </c>
      <c r="Q3237" t="str">
        <f t="shared" si="101"/>
        <v>INSERT INTO CONVERSAO_LUTA_ACAO (cd_conversao, id_luta, sequencia, momento_inicio, momento_fim, quem_faz, quem_sofre, acao_tipo, acao, tecnica, direcao, pontuacao) VALUES (1, 49, 6, TRIM(' 00:00:23,915'), TRIM(' 00:00:25,992'), 'GUILHEIRO', 'MRVALJEVIC', 'DISPLACEMENT', '2-3 STEP HESITANT RIGHT', NULL, NULL, NULL)</v>
      </c>
      <c r="R3237" t="s">
        <v>10327</v>
      </c>
    </row>
    <row r="3238" spans="1:18" hidden="1" x14ac:dyDescent="0.25">
      <c r="A3238" s="7">
        <f>anotacoes!D3238</f>
        <v>40780</v>
      </c>
      <c r="B3238" t="str">
        <f>anotacoes!C3238</f>
        <v>WORLD CHAMPIONSHIPS PARIS 2011</v>
      </c>
      <c r="C3238" t="str">
        <f>anotacoes!E3238</f>
        <v>GUILHEIRO</v>
      </c>
      <c r="D3238" t="str">
        <f>anotacoes!F3238</f>
        <v>MRVALJEVIC</v>
      </c>
      <c r="E3238" t="s">
        <v>10325</v>
      </c>
      <c r="F3238">
        <f>anotacoes!A3238</f>
        <v>49</v>
      </c>
      <c r="G3238">
        <f>anotacoes!B3238</f>
        <v>7</v>
      </c>
      <c r="H3238" t="str">
        <f>anotacoes!K3238</f>
        <v xml:space="preserve"> 00:00:25,992</v>
      </c>
      <c r="I3238" t="str">
        <f>anotacoes!L3238</f>
        <v xml:space="preserve"> 00:00:28,894</v>
      </c>
      <c r="J3238" t="str">
        <f>IF(L3238="PAUSE",E3238,IF(anotacoes!G3242=conversao_anotacoes!C3238,conversao_anotacoes!C3238,conversao_anotacoes!D3238))</f>
        <v>GUILHEIRO</v>
      </c>
      <c r="K3238" t="str">
        <f t="shared" si="100"/>
        <v>MRVALJEVIC</v>
      </c>
      <c r="L3238" t="str">
        <f>UPPER(anotacoes!H3238)</f>
        <v>GRIP TIME</v>
      </c>
      <c r="M3238" t="str">
        <f>IF(OR(L3238="ATTACK",L3238="FINTA"),"&lt;TECNICA&gt;",UPPER(anotacoes!I3238))</f>
        <v>LEFT COLLAR RIGHT SLEEVE</v>
      </c>
      <c r="N3238" t="str">
        <f>IF(OR(L3238="ATTACK",L3238="FINTA"),UPPER(anotacoes!I3238),"")</f>
        <v/>
      </c>
      <c r="O3238" s="6" t="str">
        <f>IF(anotacoes!N3238=0,"",anotacoes!N3238)</f>
        <v/>
      </c>
      <c r="P3238" t="str">
        <f>IF(anotacoes!M3238=0,"",UPPER(anotacoes!M3238))</f>
        <v/>
      </c>
      <c r="Q3238" t="str">
        <f t="shared" si="101"/>
        <v>INSERT INTO CONVERSAO_LUTA_ACAO (cd_conversao, id_luta, sequencia, momento_inicio, momento_fim, quem_faz, quem_sofre, acao_tipo, acao, tecnica, direcao, pontuacao) VALUES (1, 49, 7, TRIM(' 00:00:25,992'), TRIM(' 00:00:28,894'), 'GUILHEIRO', 'MRVALJEVIC', 'GRIP TIME', 'LEFT COLLAR RIGHT SLEEVE', NULL, NULL, NULL)</v>
      </c>
      <c r="R3238" t="s">
        <v>10327</v>
      </c>
    </row>
    <row r="3239" spans="1:18" hidden="1" x14ac:dyDescent="0.25">
      <c r="A3239" s="7">
        <f>anotacoes!D3239</f>
        <v>40780</v>
      </c>
      <c r="B3239" t="str">
        <f>anotacoes!C3239</f>
        <v>WORLD CHAMPIONSHIPS PARIS 2011</v>
      </c>
      <c r="C3239" t="str">
        <f>anotacoes!E3239</f>
        <v>GUILHEIRO</v>
      </c>
      <c r="D3239" t="str">
        <f>anotacoes!F3239</f>
        <v>MRVALJEVIC</v>
      </c>
      <c r="E3239" t="s">
        <v>10325</v>
      </c>
      <c r="F3239">
        <f>anotacoes!A3239</f>
        <v>49</v>
      </c>
      <c r="G3239">
        <f>anotacoes!B3239</f>
        <v>8</v>
      </c>
      <c r="H3239" t="str">
        <f>anotacoes!K3239</f>
        <v xml:space="preserve"> 00:00:29,059</v>
      </c>
      <c r="I3239" t="str">
        <f>anotacoes!L3239</f>
        <v xml:space="preserve"> 00:00:37,583</v>
      </c>
      <c r="J3239" t="str">
        <f>IF(L3239="PAUSE",E3239,IF(anotacoes!G3243=conversao_anotacoes!C3239,conversao_anotacoes!C3239,conversao_anotacoes!D3239))</f>
        <v>&lt;ARBITRO_DESCONHECIDO&gt;</v>
      </c>
      <c r="K3239" t="str">
        <f t="shared" si="100"/>
        <v/>
      </c>
      <c r="L3239" t="str">
        <f>UPPER(anotacoes!H3239)</f>
        <v>PAUSE</v>
      </c>
      <c r="M3239" t="str">
        <f>IF(OR(L3239="ATTACK",L3239="FINTA"),"&lt;TECNICA&gt;",UPPER(anotacoes!I3239))</f>
        <v>&lt;NAO_CLASSIFICADO&gt;</v>
      </c>
      <c r="N3239" t="str">
        <f>IF(OR(L3239="ATTACK",L3239="FINTA"),UPPER(anotacoes!I3239),"")</f>
        <v/>
      </c>
      <c r="O3239" s="6" t="str">
        <f>IF(anotacoes!N3239=0,"",anotacoes!N3239)</f>
        <v/>
      </c>
      <c r="P3239" t="str">
        <f>IF(anotacoes!M3239=0,"",UPPER(anotacoes!M3239))</f>
        <v/>
      </c>
      <c r="Q3239" t="str">
        <f t="shared" si="101"/>
        <v>INSERT INTO CONVERSAO_LUTA_ACAO (cd_conversao, id_luta, sequencia, momento_inicio, momento_fim, quem_faz, quem_sofre, acao_tipo, acao, tecnica, direcao, pontuacao) VALUES (1, 49, 8, TRIM(' 00:00:29,059'), TRIM(' 00:00:37,583'), '&lt;ARBITRO_DESCONHECIDO&gt;', '', 'PAUSE', '&lt;NAO_CLASSIFICADO&gt;', NULL, NULL, NULL)</v>
      </c>
      <c r="R3239" t="s">
        <v>10327</v>
      </c>
    </row>
    <row r="3240" spans="1:18" hidden="1" x14ac:dyDescent="0.25">
      <c r="A3240" s="7">
        <f>anotacoes!D3240</f>
        <v>40780</v>
      </c>
      <c r="B3240" t="str">
        <f>anotacoes!C3240</f>
        <v>WORLD CHAMPIONSHIPS PARIS 2011</v>
      </c>
      <c r="C3240" t="str">
        <f>anotacoes!E3240</f>
        <v>GUILHEIRO</v>
      </c>
      <c r="D3240" t="str">
        <f>anotacoes!F3240</f>
        <v>MRVALJEVIC</v>
      </c>
      <c r="E3240" t="s">
        <v>10325</v>
      </c>
      <c r="F3240">
        <f>anotacoes!A3240</f>
        <v>49</v>
      </c>
      <c r="G3240">
        <f>anotacoes!B3240</f>
        <v>9</v>
      </c>
      <c r="H3240" t="str">
        <f>anotacoes!K3240</f>
        <v xml:space="preserve"> 00:00:37,583</v>
      </c>
      <c r="I3240" t="str">
        <f>anotacoes!L3240</f>
        <v xml:space="preserve"> 00:00:39,136</v>
      </c>
      <c r="J3240" t="str">
        <f>IF(L3240="PAUSE",E3240,IF(anotacoes!G3244=conversao_anotacoes!C3240,conversao_anotacoes!C3240,conversao_anotacoes!D3240))</f>
        <v>GUILHEIRO</v>
      </c>
      <c r="K3240" t="str">
        <f t="shared" si="100"/>
        <v>MRVALJEVIC</v>
      </c>
      <c r="L3240" t="str">
        <f>UPPER(anotacoes!H3240)</f>
        <v>DISPLACEMENT</v>
      </c>
      <c r="M3240" t="str">
        <f>IF(OR(L3240="ATTACK",L3240="FINTA"),"&lt;TECNICA&gt;",UPPER(anotacoes!I3240))</f>
        <v>2-3 STEP HESITANT LEFT</v>
      </c>
      <c r="N3240" t="str">
        <f>IF(OR(L3240="ATTACK",L3240="FINTA"),UPPER(anotacoes!I3240),"")</f>
        <v/>
      </c>
      <c r="O3240" s="6" t="str">
        <f>IF(anotacoes!N3240=0,"",anotacoes!N3240)</f>
        <v/>
      </c>
      <c r="P3240" t="str">
        <f>IF(anotacoes!M3240=0,"",UPPER(anotacoes!M3240))</f>
        <v/>
      </c>
      <c r="Q3240" t="str">
        <f t="shared" si="101"/>
        <v>INSERT INTO CONVERSAO_LUTA_ACAO (cd_conversao, id_luta, sequencia, momento_inicio, momento_fim, quem_faz, quem_sofre, acao_tipo, acao, tecnica, direcao, pontuacao) VALUES (1, 49, 9, TRIM(' 00:00:37,583'), TRIM(' 00:00:39,136'), 'GUILHEIRO', 'MRVALJEVIC', 'DISPLACEMENT', '2-3 STEP HESITANT LEFT', NULL, NULL, NULL)</v>
      </c>
      <c r="R3240" t="s">
        <v>10327</v>
      </c>
    </row>
    <row r="3241" spans="1:18" hidden="1" x14ac:dyDescent="0.25">
      <c r="A3241" s="7">
        <f>anotacoes!D3241</f>
        <v>40780</v>
      </c>
      <c r="B3241" t="str">
        <f>anotacoes!C3241</f>
        <v>WORLD CHAMPIONSHIPS PARIS 2011</v>
      </c>
      <c r="C3241" t="str">
        <f>anotacoes!E3241</f>
        <v>GUILHEIRO</v>
      </c>
      <c r="D3241" t="str">
        <f>anotacoes!F3241</f>
        <v>MRVALJEVIC</v>
      </c>
      <c r="E3241" t="s">
        <v>10325</v>
      </c>
      <c r="F3241">
        <f>anotacoes!A3241</f>
        <v>49</v>
      </c>
      <c r="G3241">
        <f>anotacoes!B3241</f>
        <v>10</v>
      </c>
      <c r="H3241" t="str">
        <f>anotacoes!K3241</f>
        <v xml:space="preserve"> 00:00:39,136</v>
      </c>
      <c r="I3241" t="str">
        <f>anotacoes!L3241</f>
        <v xml:space="preserve"> 00:00:40,752</v>
      </c>
      <c r="J3241" t="str">
        <f>IF(L3241="PAUSE",E3241,IF(anotacoes!G3245=conversao_anotacoes!C3241,conversao_anotacoes!C3241,conversao_anotacoes!D3241))</f>
        <v>GUILHEIRO</v>
      </c>
      <c r="K3241" t="str">
        <f t="shared" si="100"/>
        <v>MRVALJEVIC</v>
      </c>
      <c r="L3241" t="str">
        <f>UPPER(anotacoes!H3241)</f>
        <v>DISPLACEMENT</v>
      </c>
      <c r="M3241" t="str">
        <f>IF(OR(L3241="ATTACK",L3241="FINTA"),"&lt;TECNICA&gt;",UPPER(anotacoes!I3241))</f>
        <v>2-3 STEP HESITANT RIGHT</v>
      </c>
      <c r="N3241" t="str">
        <f>IF(OR(L3241="ATTACK",L3241="FINTA"),UPPER(anotacoes!I3241),"")</f>
        <v/>
      </c>
      <c r="O3241" s="6" t="str">
        <f>IF(anotacoes!N3241=0,"",anotacoes!N3241)</f>
        <v/>
      </c>
      <c r="P3241" t="str">
        <f>IF(anotacoes!M3241=0,"",UPPER(anotacoes!M3241))</f>
        <v/>
      </c>
      <c r="Q3241" t="str">
        <f t="shared" si="101"/>
        <v>INSERT INTO CONVERSAO_LUTA_ACAO (cd_conversao, id_luta, sequencia, momento_inicio, momento_fim, quem_faz, quem_sofre, acao_tipo, acao, tecnica, direcao, pontuacao) VALUES (1, 49, 10, TRIM(' 00:00:39,136'), TRIM(' 00:00:40,752'), 'GUILHEIRO', 'MRVALJEVIC', 'DISPLACEMENT', '2-3 STEP HESITANT RIGHT', NULL, NULL, NULL)</v>
      </c>
      <c r="R3241" t="s">
        <v>10327</v>
      </c>
    </row>
    <row r="3242" spans="1:18" hidden="1" x14ac:dyDescent="0.25">
      <c r="A3242" s="7">
        <f>anotacoes!D3242</f>
        <v>40780</v>
      </c>
      <c r="B3242" t="str">
        <f>anotacoes!C3242</f>
        <v>WORLD CHAMPIONSHIPS PARIS 2011</v>
      </c>
      <c r="C3242" t="str">
        <f>anotacoes!E3242</f>
        <v>GUILHEIRO</v>
      </c>
      <c r="D3242" t="str">
        <f>anotacoes!F3242</f>
        <v>MRVALJEVIC</v>
      </c>
      <c r="E3242" t="s">
        <v>10325</v>
      </c>
      <c r="F3242">
        <f>anotacoes!A3242</f>
        <v>49</v>
      </c>
      <c r="G3242">
        <f>anotacoes!B3242</f>
        <v>11</v>
      </c>
      <c r="H3242" t="str">
        <f>anotacoes!K3242</f>
        <v xml:space="preserve"> 00:00:40,752</v>
      </c>
      <c r="I3242" t="str">
        <f>anotacoes!L3242</f>
        <v xml:space="preserve"> 00:00:42,793</v>
      </c>
      <c r="J3242" t="str">
        <f>IF(L3242="PAUSE",E3242,IF(anotacoes!G3246=conversao_anotacoes!C3242,conversao_anotacoes!C3242,conversao_anotacoes!D3242))</f>
        <v>GUILHEIRO</v>
      </c>
      <c r="K3242" t="str">
        <f t="shared" si="100"/>
        <v>MRVALJEVIC</v>
      </c>
      <c r="L3242" t="str">
        <f>UPPER(anotacoes!H3242)</f>
        <v>GRIP TIME</v>
      </c>
      <c r="M3242" t="str">
        <f>IF(OR(L3242="ATTACK",L3242="FINTA"),"&lt;TECNICA&gt;",UPPER(anotacoes!I3242))</f>
        <v>LEFT COLLAR</v>
      </c>
      <c r="N3242" t="str">
        <f>IF(OR(L3242="ATTACK",L3242="FINTA"),UPPER(anotacoes!I3242),"")</f>
        <v/>
      </c>
      <c r="O3242" s="6" t="str">
        <f>IF(anotacoes!N3242=0,"",anotacoes!N3242)</f>
        <v/>
      </c>
      <c r="P3242" t="str">
        <f>IF(anotacoes!M3242=0,"",UPPER(anotacoes!M3242))</f>
        <v/>
      </c>
      <c r="Q3242" t="str">
        <f t="shared" si="101"/>
        <v>INSERT INTO CONVERSAO_LUTA_ACAO (cd_conversao, id_luta, sequencia, momento_inicio, momento_fim, quem_faz, quem_sofre, acao_tipo, acao, tecnica, direcao, pontuacao) VALUES (1, 49, 11, TRIM(' 00:00:40,752'), TRIM(' 00:00:42,793'), 'GUILHEIRO', 'MRVALJEVIC', 'GRIP TIME', 'LEFT COLLAR', NULL, NULL, NULL)</v>
      </c>
      <c r="R3242" t="s">
        <v>10327</v>
      </c>
    </row>
    <row r="3243" spans="1:18" hidden="1" x14ac:dyDescent="0.25">
      <c r="A3243" s="7">
        <f>anotacoes!D3243</f>
        <v>40780</v>
      </c>
      <c r="B3243" t="str">
        <f>anotacoes!C3243</f>
        <v>WORLD CHAMPIONSHIPS PARIS 2011</v>
      </c>
      <c r="C3243" t="str">
        <f>anotacoes!E3243</f>
        <v>GUILHEIRO</v>
      </c>
      <c r="D3243" t="str">
        <f>anotacoes!F3243</f>
        <v>MRVALJEVIC</v>
      </c>
      <c r="E3243" t="s">
        <v>10325</v>
      </c>
      <c r="F3243">
        <f>anotacoes!A3243</f>
        <v>49</v>
      </c>
      <c r="G3243">
        <f>anotacoes!B3243</f>
        <v>12</v>
      </c>
      <c r="H3243" t="str">
        <f>anotacoes!K3243</f>
        <v xml:space="preserve"> 00:00:42,793</v>
      </c>
      <c r="I3243" t="str">
        <f>anotacoes!L3243</f>
        <v xml:space="preserve"> 00:00:47,795</v>
      </c>
      <c r="J3243" t="str">
        <f>IF(L3243="PAUSE",E3243,IF(anotacoes!G3247=conversao_anotacoes!C3243,conversao_anotacoes!C3243,conversao_anotacoes!D3243))</f>
        <v>GUILHEIRO</v>
      </c>
      <c r="K3243" t="str">
        <f t="shared" si="100"/>
        <v>MRVALJEVIC</v>
      </c>
      <c r="L3243" t="str">
        <f>UPPER(anotacoes!H3243)</f>
        <v>DISPLACEMENT</v>
      </c>
      <c r="M3243" t="str">
        <f>IF(OR(L3243="ATTACK",L3243="FINTA"),"&lt;TECNICA&gt;",UPPER(anotacoes!I3243))</f>
        <v>TRY TO GRIP WITH CONTACT</v>
      </c>
      <c r="N3243" t="str">
        <f>IF(OR(L3243="ATTACK",L3243="FINTA"),UPPER(anotacoes!I3243),"")</f>
        <v/>
      </c>
      <c r="O3243" s="6" t="str">
        <f>IF(anotacoes!N3243=0,"",anotacoes!N3243)</f>
        <v/>
      </c>
      <c r="P3243" t="str">
        <f>IF(anotacoes!M3243=0,"",UPPER(anotacoes!M3243))</f>
        <v/>
      </c>
      <c r="Q3243" t="str">
        <f t="shared" si="101"/>
        <v>INSERT INTO CONVERSAO_LUTA_ACAO (cd_conversao, id_luta, sequencia, momento_inicio, momento_fim, quem_faz, quem_sofre, acao_tipo, acao, tecnica, direcao, pontuacao) VALUES (1, 49, 12, TRIM(' 00:00:42,793'), TRIM(' 00:00:47,795'), 'GUILHEIRO', 'MRVALJEVIC', 'DISPLACEMENT', 'TRY TO GRIP WITH CONTACT', NULL, NULL, NULL)</v>
      </c>
      <c r="R3243" t="s">
        <v>10327</v>
      </c>
    </row>
    <row r="3244" spans="1:18" hidden="1" x14ac:dyDescent="0.25">
      <c r="A3244" s="7">
        <f>anotacoes!D3244</f>
        <v>40780</v>
      </c>
      <c r="B3244" t="str">
        <f>anotacoes!C3244</f>
        <v>WORLD CHAMPIONSHIPS PARIS 2011</v>
      </c>
      <c r="C3244" t="str">
        <f>anotacoes!E3244</f>
        <v>GUILHEIRO</v>
      </c>
      <c r="D3244" t="str">
        <f>anotacoes!F3244</f>
        <v>MRVALJEVIC</v>
      </c>
      <c r="E3244" t="s">
        <v>10325</v>
      </c>
      <c r="F3244">
        <f>anotacoes!A3244</f>
        <v>49</v>
      </c>
      <c r="G3244">
        <f>anotacoes!B3244</f>
        <v>13</v>
      </c>
      <c r="H3244" t="str">
        <f>anotacoes!K3244</f>
        <v xml:space="preserve"> 00:00:47,795</v>
      </c>
      <c r="I3244" t="str">
        <f>anotacoes!L3244</f>
        <v xml:space="preserve"> 00:00:51,342</v>
      </c>
      <c r="J3244" t="str">
        <f>IF(L3244="PAUSE",E3244,IF(anotacoes!G3248=conversao_anotacoes!C3244,conversao_anotacoes!C3244,conversao_anotacoes!D3244))</f>
        <v>GUILHEIRO</v>
      </c>
      <c r="K3244" t="str">
        <f t="shared" si="100"/>
        <v>MRVALJEVIC</v>
      </c>
      <c r="L3244" t="str">
        <f>UPPER(anotacoes!H3244)</f>
        <v>GRIP TIME</v>
      </c>
      <c r="M3244" t="str">
        <f>IF(OR(L3244="ATTACK",L3244="FINTA"),"&lt;TECNICA&gt;",UPPER(anotacoes!I3244))</f>
        <v>RIGHT SLEEVE LEFT SLEEVE</v>
      </c>
      <c r="N3244" t="str">
        <f>IF(OR(L3244="ATTACK",L3244="FINTA"),UPPER(anotacoes!I3244),"")</f>
        <v/>
      </c>
      <c r="O3244" s="6" t="str">
        <f>IF(anotacoes!N3244=0,"",anotacoes!N3244)</f>
        <v/>
      </c>
      <c r="P3244" t="str">
        <f>IF(anotacoes!M3244=0,"",UPPER(anotacoes!M3244))</f>
        <v/>
      </c>
      <c r="Q3244" t="str">
        <f t="shared" si="101"/>
        <v>INSERT INTO CONVERSAO_LUTA_ACAO (cd_conversao, id_luta, sequencia, momento_inicio, momento_fim, quem_faz, quem_sofre, acao_tipo, acao, tecnica, direcao, pontuacao) VALUES (1, 49, 13, TRIM(' 00:00:47,795'), TRIM(' 00:00:51,342'), 'GUILHEIRO', 'MRVALJEVIC', 'GRIP TIME', 'RIGHT SLEEVE LEFT SLEEVE', NULL, NULL, NULL)</v>
      </c>
      <c r="R3244" t="s">
        <v>10327</v>
      </c>
    </row>
    <row r="3245" spans="1:18" hidden="1" x14ac:dyDescent="0.25">
      <c r="A3245" s="7">
        <f>anotacoes!D3245</f>
        <v>40780</v>
      </c>
      <c r="B3245" t="str">
        <f>anotacoes!C3245</f>
        <v>WORLD CHAMPIONSHIPS PARIS 2011</v>
      </c>
      <c r="C3245" t="str">
        <f>anotacoes!E3245</f>
        <v>GUILHEIRO</v>
      </c>
      <c r="D3245" t="str">
        <f>anotacoes!F3245</f>
        <v>MRVALJEVIC</v>
      </c>
      <c r="E3245" t="s">
        <v>10325</v>
      </c>
      <c r="F3245">
        <f>anotacoes!A3245</f>
        <v>49</v>
      </c>
      <c r="G3245">
        <f>anotacoes!B3245</f>
        <v>14</v>
      </c>
      <c r="H3245" t="str">
        <f>anotacoes!K3245</f>
        <v xml:space="preserve"> 00:00:51,342</v>
      </c>
      <c r="I3245" t="str">
        <f>anotacoes!L3245</f>
        <v xml:space="preserve"> 00:00:52,922</v>
      </c>
      <c r="J3245" t="str">
        <f>IF(L3245="PAUSE",E3245,IF(anotacoes!G3249=conversao_anotacoes!C3245,conversao_anotacoes!C3245,conversao_anotacoes!D3245))</f>
        <v>GUILHEIRO</v>
      </c>
      <c r="K3245" t="str">
        <f t="shared" si="100"/>
        <v>MRVALJEVIC</v>
      </c>
      <c r="L3245" t="str">
        <f>UPPER(anotacoes!H3245)</f>
        <v>TRANSITION</v>
      </c>
      <c r="M3245" t="str">
        <f>IF(OR(L3245="ATTACK",L3245="FINTA"),"&lt;TECNICA&gt;",UPPER(anotacoes!I3245))</f>
        <v>WITHOUT ATTACK</v>
      </c>
      <c r="N3245" t="str">
        <f>IF(OR(L3245="ATTACK",L3245="FINTA"),UPPER(anotacoes!I3245),"")</f>
        <v/>
      </c>
      <c r="O3245" s="6" t="str">
        <f>IF(anotacoes!N3245=0,"",anotacoes!N3245)</f>
        <v/>
      </c>
      <c r="P3245" t="str">
        <f>IF(anotacoes!M3245=0,"",UPPER(anotacoes!M3245))</f>
        <v/>
      </c>
      <c r="Q3245" t="str">
        <f t="shared" si="101"/>
        <v>INSERT INTO CONVERSAO_LUTA_ACAO (cd_conversao, id_luta, sequencia, momento_inicio, momento_fim, quem_faz, quem_sofre, acao_tipo, acao, tecnica, direcao, pontuacao) VALUES (1, 49, 14, TRIM(' 00:00:51,342'), TRIM(' 00:00:52,922'), 'GUILHEIRO', 'MRVALJEVIC', 'TRANSITION', 'WITHOUT ATTACK', NULL, NULL, NULL)</v>
      </c>
      <c r="R3245" t="s">
        <v>10327</v>
      </c>
    </row>
    <row r="3246" spans="1:18" hidden="1" x14ac:dyDescent="0.25">
      <c r="A3246" s="7">
        <f>anotacoes!D3246</f>
        <v>40780</v>
      </c>
      <c r="B3246" t="str">
        <f>anotacoes!C3246</f>
        <v>WORLD CHAMPIONSHIPS PARIS 2011</v>
      </c>
      <c r="C3246" t="str">
        <f>anotacoes!E3246</f>
        <v>GUILHEIRO</v>
      </c>
      <c r="D3246" t="str">
        <f>anotacoes!F3246</f>
        <v>MRVALJEVIC</v>
      </c>
      <c r="E3246" t="s">
        <v>10325</v>
      </c>
      <c r="F3246">
        <f>anotacoes!A3246</f>
        <v>49</v>
      </c>
      <c r="G3246">
        <f>anotacoes!B3246</f>
        <v>15</v>
      </c>
      <c r="H3246" t="str">
        <f>anotacoes!K3246</f>
        <v xml:space="preserve"> 00:00:53,086</v>
      </c>
      <c r="I3246" t="str">
        <f>anotacoes!L3246</f>
        <v xml:space="preserve"> 00:01:40,080</v>
      </c>
      <c r="J3246" t="str">
        <f>IF(L3246="PAUSE",E3246,IF(anotacoes!G3250=conversao_anotacoes!C3246,conversao_anotacoes!C3246,conversao_anotacoes!D3246))</f>
        <v>&lt;ARBITRO_DESCONHECIDO&gt;</v>
      </c>
      <c r="K3246" t="str">
        <f t="shared" si="100"/>
        <v/>
      </c>
      <c r="L3246" t="str">
        <f>UPPER(anotacoes!H3246)</f>
        <v>PAUSE</v>
      </c>
      <c r="M3246" t="str">
        <f>IF(OR(L3246="ATTACK",L3246="FINTA"),"&lt;TECNICA&gt;",UPPER(anotacoes!I3246))</f>
        <v>SHIDO WITHOUT SCORE</v>
      </c>
      <c r="N3246" t="str">
        <f>IF(OR(L3246="ATTACK",L3246="FINTA"),UPPER(anotacoes!I3246),"")</f>
        <v/>
      </c>
      <c r="O3246" s="6" t="str">
        <f>IF(anotacoes!N3246=0,"",anotacoes!N3246)</f>
        <v/>
      </c>
      <c r="P3246" t="str">
        <f>IF(anotacoes!M3246=0,"",UPPER(anotacoes!M3246))</f>
        <v/>
      </c>
      <c r="Q3246" t="str">
        <f t="shared" si="101"/>
        <v>INSERT INTO CONVERSAO_LUTA_ACAO (cd_conversao, id_luta, sequencia, momento_inicio, momento_fim, quem_faz, quem_sofre, acao_tipo, acao, tecnica, direcao, pontuacao) VALUES (1, 49, 15, TRIM(' 00:00:53,086'), TRIM(' 00:01:40,080'), '&lt;ARBITRO_DESCONHECIDO&gt;', '', 'PAUSE', 'SHIDO WITHOUT SCORE', NULL, NULL, NULL)</v>
      </c>
      <c r="R3246" t="s">
        <v>10327</v>
      </c>
    </row>
    <row r="3247" spans="1:18" hidden="1" x14ac:dyDescent="0.25">
      <c r="A3247" s="7">
        <f>anotacoes!D3247</f>
        <v>40780</v>
      </c>
      <c r="B3247" t="str">
        <f>anotacoes!C3247</f>
        <v>WORLD CHAMPIONSHIPS PARIS 2011</v>
      </c>
      <c r="C3247" t="str">
        <f>anotacoes!E3247</f>
        <v>GUILHEIRO</v>
      </c>
      <c r="D3247" t="str">
        <f>anotacoes!F3247</f>
        <v>MRVALJEVIC</v>
      </c>
      <c r="E3247" t="s">
        <v>10325</v>
      </c>
      <c r="F3247">
        <f>anotacoes!A3247</f>
        <v>49</v>
      </c>
      <c r="G3247">
        <f>anotacoes!B3247</f>
        <v>16</v>
      </c>
      <c r="H3247" t="str">
        <f>anotacoes!K3247</f>
        <v xml:space="preserve"> 00:01:40,249</v>
      </c>
      <c r="I3247" t="str">
        <f>anotacoes!L3247</f>
        <v xml:space="preserve"> 00:01:45,799</v>
      </c>
      <c r="J3247" t="str">
        <f>IF(L3247="PAUSE",E3247,IF(anotacoes!G3251=conversao_anotacoes!C3247,conversao_anotacoes!C3247,conversao_anotacoes!D3247))</f>
        <v>GUILHEIRO</v>
      </c>
      <c r="K3247" t="str">
        <f t="shared" si="100"/>
        <v>MRVALJEVIC</v>
      </c>
      <c r="L3247" t="str">
        <f>UPPER(anotacoes!H3247)</f>
        <v>DISPLACEMENT</v>
      </c>
      <c r="M3247" t="str">
        <f>IF(OR(L3247="ATTACK",L3247="FINTA"),"&lt;TECNICA&gt;",UPPER(anotacoes!I3247))</f>
        <v>2-3 STEP HESITANT RIGHT</v>
      </c>
      <c r="N3247" t="str">
        <f>IF(OR(L3247="ATTACK",L3247="FINTA"),UPPER(anotacoes!I3247),"")</f>
        <v/>
      </c>
      <c r="O3247" s="6" t="str">
        <f>IF(anotacoes!N3247=0,"",anotacoes!N3247)</f>
        <v/>
      </c>
      <c r="P3247" t="str">
        <f>IF(anotacoes!M3247=0,"",UPPER(anotacoes!M3247))</f>
        <v/>
      </c>
      <c r="Q3247" t="str">
        <f t="shared" si="101"/>
        <v>INSERT INTO CONVERSAO_LUTA_ACAO (cd_conversao, id_luta, sequencia, momento_inicio, momento_fim, quem_faz, quem_sofre, acao_tipo, acao, tecnica, direcao, pontuacao) VALUES (1, 49, 16, TRIM(' 00:01:40,249'), TRIM(' 00:01:45,799'), 'GUILHEIRO', 'MRVALJEVIC', 'DISPLACEMENT', '2-3 STEP HESITANT RIGHT', NULL, NULL, NULL)</v>
      </c>
      <c r="R3247" t="s">
        <v>10327</v>
      </c>
    </row>
    <row r="3248" spans="1:18" hidden="1" x14ac:dyDescent="0.25">
      <c r="A3248" s="7">
        <f>anotacoes!D3248</f>
        <v>40780</v>
      </c>
      <c r="B3248" t="str">
        <f>anotacoes!C3248</f>
        <v>WORLD CHAMPIONSHIPS PARIS 2011</v>
      </c>
      <c r="C3248" t="str">
        <f>anotacoes!E3248</f>
        <v>GUILHEIRO</v>
      </c>
      <c r="D3248" t="str">
        <f>anotacoes!F3248</f>
        <v>MRVALJEVIC</v>
      </c>
      <c r="E3248" t="s">
        <v>10325</v>
      </c>
      <c r="F3248">
        <f>anotacoes!A3248</f>
        <v>49</v>
      </c>
      <c r="G3248">
        <f>anotacoes!B3248</f>
        <v>17</v>
      </c>
      <c r="H3248" t="str">
        <f>anotacoes!K3248</f>
        <v xml:space="preserve"> 00:01:45,799</v>
      </c>
      <c r="I3248" t="str">
        <f>anotacoes!L3248</f>
        <v xml:space="preserve"> 00:01:47,019</v>
      </c>
      <c r="J3248" t="str">
        <f>IF(L3248="PAUSE",E3248,IF(anotacoes!G3252=conversao_anotacoes!C3248,conversao_anotacoes!C3248,conversao_anotacoes!D3248))</f>
        <v>GUILHEIRO</v>
      </c>
      <c r="K3248" t="str">
        <f t="shared" si="100"/>
        <v>MRVALJEVIC</v>
      </c>
      <c r="L3248" t="str">
        <f>UPPER(anotacoes!H3248)</f>
        <v>DISPLACEMENT</v>
      </c>
      <c r="M3248" t="str">
        <f>IF(OR(L3248="ATTACK",L3248="FINTA"),"&lt;TECNICA&gt;",UPPER(anotacoes!I3248))</f>
        <v>TRY TO GRIP WITH CONTACT</v>
      </c>
      <c r="N3248" t="str">
        <f>IF(OR(L3248="ATTACK",L3248="FINTA"),UPPER(anotacoes!I3248),"")</f>
        <v/>
      </c>
      <c r="O3248" s="6" t="str">
        <f>IF(anotacoes!N3248=0,"",anotacoes!N3248)</f>
        <v/>
      </c>
      <c r="P3248" t="str">
        <f>IF(anotacoes!M3248=0,"",UPPER(anotacoes!M3248))</f>
        <v/>
      </c>
      <c r="Q3248" t="str">
        <f t="shared" si="101"/>
        <v>INSERT INTO CONVERSAO_LUTA_ACAO (cd_conversao, id_luta, sequencia, momento_inicio, momento_fim, quem_faz, quem_sofre, acao_tipo, acao, tecnica, direcao, pontuacao) VALUES (1, 49, 17, TRIM(' 00:01:45,799'), TRIM(' 00:01:47,019'), 'GUILHEIRO', 'MRVALJEVIC', 'DISPLACEMENT', 'TRY TO GRIP WITH CONTACT', NULL, NULL, NULL)</v>
      </c>
      <c r="R3248" t="s">
        <v>10327</v>
      </c>
    </row>
    <row r="3249" spans="1:18" hidden="1" x14ac:dyDescent="0.25">
      <c r="A3249" s="7">
        <f>anotacoes!D3249</f>
        <v>40780</v>
      </c>
      <c r="B3249" t="str">
        <f>anotacoes!C3249</f>
        <v>WORLD CHAMPIONSHIPS PARIS 2011</v>
      </c>
      <c r="C3249" t="str">
        <f>anotacoes!E3249</f>
        <v>GUILHEIRO</v>
      </c>
      <c r="D3249" t="str">
        <f>anotacoes!F3249</f>
        <v>MRVALJEVIC</v>
      </c>
      <c r="E3249" t="s">
        <v>10325</v>
      </c>
      <c r="F3249">
        <f>anotacoes!A3249</f>
        <v>49</v>
      </c>
      <c r="G3249">
        <f>anotacoes!B3249</f>
        <v>18</v>
      </c>
      <c r="H3249" t="str">
        <f>anotacoes!K3249</f>
        <v xml:space="preserve"> 00:01:47,019</v>
      </c>
      <c r="I3249" t="str">
        <f>anotacoes!L3249</f>
        <v xml:space="preserve"> 00:01:47,019</v>
      </c>
      <c r="J3249" t="str">
        <f>IF(L3249="PAUSE",E3249,IF(anotacoes!G3253=conversao_anotacoes!C3249,conversao_anotacoes!C3249,conversao_anotacoes!D3249))</f>
        <v>GUILHEIRO</v>
      </c>
      <c r="K3249" t="str">
        <f t="shared" si="100"/>
        <v>MRVALJEVIC</v>
      </c>
      <c r="L3249" t="str">
        <f>UPPER(anotacoes!H3249)</f>
        <v>FINTA</v>
      </c>
      <c r="M3249" t="str">
        <f>IF(OR(L3249="ATTACK",L3249="FINTA"),"&lt;TECNICA&gt;",UPPER(anotacoes!I3249))</f>
        <v>&lt;TECNICA&gt;</v>
      </c>
      <c r="N3249" t="str">
        <f>IF(OR(L3249="ATTACK",L3249="FINTA"),UPPER(anotacoes!I3249),"")</f>
        <v>KOUCHI GARI RIGHT</v>
      </c>
      <c r="O3249" s="6" t="str">
        <f>IF(anotacoes!N3249=0,"",anotacoes!N3249)</f>
        <v/>
      </c>
      <c r="P3249" t="str">
        <f>IF(anotacoes!M3249=0,"",UPPER(anotacoes!M3249))</f>
        <v/>
      </c>
      <c r="Q3249" t="str">
        <f t="shared" si="101"/>
        <v>INSERT INTO CONVERSAO_LUTA_ACAO (cd_conversao, id_luta, sequencia, momento_inicio, momento_fim, quem_faz, quem_sofre, acao_tipo, acao, tecnica, direcao, pontuacao) VALUES (1, 49, 18, TRIM(' 00:01:47,019'), TRIM(' 00:01:47,019'), 'GUILHEIRO', 'MRVALJEVIC', 'FINTA', '&lt;TECNICA&gt;', 'KOUCHI GARI RIGHT', NULL, NULL)</v>
      </c>
      <c r="R3249" t="s">
        <v>10327</v>
      </c>
    </row>
    <row r="3250" spans="1:18" hidden="1" x14ac:dyDescent="0.25">
      <c r="A3250" s="7">
        <f>anotacoes!D3250</f>
        <v>40780</v>
      </c>
      <c r="B3250" t="str">
        <f>anotacoes!C3250</f>
        <v>WORLD CHAMPIONSHIPS PARIS 2011</v>
      </c>
      <c r="C3250" t="str">
        <f>anotacoes!E3250</f>
        <v>GUILHEIRO</v>
      </c>
      <c r="D3250" t="str">
        <f>anotacoes!F3250</f>
        <v>MRVALJEVIC</v>
      </c>
      <c r="E3250" t="s">
        <v>10325</v>
      </c>
      <c r="F3250">
        <f>anotacoes!A3250</f>
        <v>49</v>
      </c>
      <c r="G3250">
        <f>anotacoes!B3250</f>
        <v>19</v>
      </c>
      <c r="H3250" t="str">
        <f>anotacoes!K3250</f>
        <v xml:space="preserve"> 00:01:47,019</v>
      </c>
      <c r="I3250" t="str">
        <f>anotacoes!L3250</f>
        <v xml:space="preserve"> 00:01:55,449</v>
      </c>
      <c r="J3250" t="str">
        <f>IF(L3250="PAUSE",E3250,IF(anotacoes!G3254=conversao_anotacoes!C3250,conversao_anotacoes!C3250,conversao_anotacoes!D3250))</f>
        <v>GUILHEIRO</v>
      </c>
      <c r="K3250" t="str">
        <f t="shared" si="100"/>
        <v>MRVALJEVIC</v>
      </c>
      <c r="L3250" t="str">
        <f>UPPER(anotacoes!H3250)</f>
        <v>GRIP TIME</v>
      </c>
      <c r="M3250" t="str">
        <f>IF(OR(L3250="ATTACK",L3250="FINTA"),"&lt;TECNICA&gt;",UPPER(anotacoes!I3250))</f>
        <v>LEFT COLLAR RIGHT SLEEVE</v>
      </c>
      <c r="N3250" t="str">
        <f>IF(OR(L3250="ATTACK",L3250="FINTA"),UPPER(anotacoes!I3250),"")</f>
        <v/>
      </c>
      <c r="O3250" s="6" t="str">
        <f>IF(anotacoes!N3250=0,"",anotacoes!N3250)</f>
        <v/>
      </c>
      <c r="P3250" t="str">
        <f>IF(anotacoes!M3250=0,"",UPPER(anotacoes!M3250))</f>
        <v/>
      </c>
      <c r="Q3250" t="str">
        <f t="shared" si="101"/>
        <v>INSERT INTO CONVERSAO_LUTA_ACAO (cd_conversao, id_luta, sequencia, momento_inicio, momento_fim, quem_faz, quem_sofre, acao_tipo, acao, tecnica, direcao, pontuacao) VALUES (1, 49, 19, TRIM(' 00:01:47,019'), TRIM(' 00:01:55,449'), 'GUILHEIRO', 'MRVALJEVIC', 'GRIP TIME', 'LEFT COLLAR RIGHT SLEEVE', NULL, NULL, NULL)</v>
      </c>
      <c r="R3250" t="s">
        <v>10327</v>
      </c>
    </row>
    <row r="3251" spans="1:18" hidden="1" x14ac:dyDescent="0.25">
      <c r="A3251" s="7">
        <f>anotacoes!D3251</f>
        <v>40780</v>
      </c>
      <c r="B3251" t="str">
        <f>anotacoes!C3251</f>
        <v>WORLD CHAMPIONSHIPS PARIS 2011</v>
      </c>
      <c r="C3251" t="str">
        <f>anotacoes!E3251</f>
        <v>GUILHEIRO</v>
      </c>
      <c r="D3251" t="str">
        <f>anotacoes!F3251</f>
        <v>MRVALJEVIC</v>
      </c>
      <c r="E3251" t="s">
        <v>10325</v>
      </c>
      <c r="F3251">
        <f>anotacoes!A3251</f>
        <v>49</v>
      </c>
      <c r="G3251">
        <f>anotacoes!B3251</f>
        <v>20</v>
      </c>
      <c r="H3251" t="str">
        <f>anotacoes!K3251</f>
        <v xml:space="preserve"> 00:01:55,620</v>
      </c>
      <c r="I3251" t="str">
        <f>anotacoes!L3251</f>
        <v xml:space="preserve"> 00:02:02,971</v>
      </c>
      <c r="J3251" t="str">
        <f>IF(L3251="PAUSE",E3251,IF(anotacoes!G3255=conversao_anotacoes!C3251,conversao_anotacoes!C3251,conversao_anotacoes!D3251))</f>
        <v>&lt;ARBITRO_DESCONHECIDO&gt;</v>
      </c>
      <c r="K3251" t="str">
        <f t="shared" si="100"/>
        <v/>
      </c>
      <c r="L3251" t="str">
        <f>UPPER(anotacoes!H3251)</f>
        <v>PAUSE</v>
      </c>
      <c r="M3251" t="str">
        <f>IF(OR(L3251="ATTACK",L3251="FINTA"),"&lt;TECNICA&gt;",UPPER(anotacoes!I3251))</f>
        <v>&lt;NAO_CLASSIFICADO&gt;</v>
      </c>
      <c r="N3251" t="str">
        <f>IF(OR(L3251="ATTACK",L3251="FINTA"),UPPER(anotacoes!I3251),"")</f>
        <v/>
      </c>
      <c r="O3251" s="6" t="str">
        <f>IF(anotacoes!N3251=0,"",anotacoes!N3251)</f>
        <v/>
      </c>
      <c r="P3251" t="str">
        <f>IF(anotacoes!M3251=0,"",UPPER(anotacoes!M3251))</f>
        <v/>
      </c>
      <c r="Q3251" t="str">
        <f t="shared" si="101"/>
        <v>INSERT INTO CONVERSAO_LUTA_ACAO (cd_conversao, id_luta, sequencia, momento_inicio, momento_fim, quem_faz, quem_sofre, acao_tipo, acao, tecnica, direcao, pontuacao) VALUES (1, 49, 20, TRIM(' 00:01:55,620'), TRIM(' 00:02:02,971'), '&lt;ARBITRO_DESCONHECIDO&gt;', '', 'PAUSE', '&lt;NAO_CLASSIFICADO&gt;', NULL, NULL, NULL)</v>
      </c>
      <c r="R3251" t="s">
        <v>10327</v>
      </c>
    </row>
    <row r="3252" spans="1:18" hidden="1" x14ac:dyDescent="0.25">
      <c r="A3252" s="7">
        <f>anotacoes!D3252</f>
        <v>40780</v>
      </c>
      <c r="B3252" t="str">
        <f>anotacoes!C3252</f>
        <v>WORLD CHAMPIONSHIPS PARIS 2011</v>
      </c>
      <c r="C3252" t="str">
        <f>anotacoes!E3252</f>
        <v>GUILHEIRO</v>
      </c>
      <c r="D3252" t="str">
        <f>anotacoes!F3252</f>
        <v>MRVALJEVIC</v>
      </c>
      <c r="E3252" t="s">
        <v>10325</v>
      </c>
      <c r="F3252">
        <f>anotacoes!A3252</f>
        <v>49</v>
      </c>
      <c r="G3252">
        <f>anotacoes!B3252</f>
        <v>21</v>
      </c>
      <c r="H3252" t="str">
        <f>anotacoes!K3252</f>
        <v xml:space="preserve"> 00:02:03,145</v>
      </c>
      <c r="I3252" t="str">
        <f>anotacoes!L3252</f>
        <v xml:space="preserve"> 00:02:06,045</v>
      </c>
      <c r="J3252" t="str">
        <f>IF(L3252="PAUSE",E3252,IF(anotacoes!G3256=conversao_anotacoes!C3252,conversao_anotacoes!C3252,conversao_anotacoes!D3252))</f>
        <v>GUILHEIRO</v>
      </c>
      <c r="K3252" t="str">
        <f t="shared" si="100"/>
        <v>MRVALJEVIC</v>
      </c>
      <c r="L3252" t="str">
        <f>UPPER(anotacoes!H3252)</f>
        <v>DISPLACEMENT</v>
      </c>
      <c r="M3252" t="str">
        <f>IF(OR(L3252="ATTACK",L3252="FINTA"),"&lt;TECNICA&gt;",UPPER(anotacoes!I3252))</f>
        <v>2-3 STEP HESITANT RIGHT</v>
      </c>
      <c r="N3252" t="str">
        <f>IF(OR(L3252="ATTACK",L3252="FINTA"),UPPER(anotacoes!I3252),"")</f>
        <v/>
      </c>
      <c r="O3252" s="6" t="str">
        <f>IF(anotacoes!N3252=0,"",anotacoes!N3252)</f>
        <v/>
      </c>
      <c r="P3252" t="str">
        <f>IF(anotacoes!M3252=0,"",UPPER(anotacoes!M3252))</f>
        <v/>
      </c>
      <c r="Q3252" t="str">
        <f t="shared" si="101"/>
        <v>INSERT INTO CONVERSAO_LUTA_ACAO (cd_conversao, id_luta, sequencia, momento_inicio, momento_fim, quem_faz, quem_sofre, acao_tipo, acao, tecnica, direcao, pontuacao) VALUES (1, 49, 21, TRIM(' 00:02:03,145'), TRIM(' 00:02:06,045'), 'GUILHEIRO', 'MRVALJEVIC', 'DISPLACEMENT', '2-3 STEP HESITANT RIGHT', NULL, NULL, NULL)</v>
      </c>
      <c r="R3252" t="s">
        <v>10327</v>
      </c>
    </row>
    <row r="3253" spans="1:18" hidden="1" x14ac:dyDescent="0.25">
      <c r="A3253" s="7">
        <f>anotacoes!D3253</f>
        <v>40780</v>
      </c>
      <c r="B3253" t="str">
        <f>anotacoes!C3253</f>
        <v>WORLD CHAMPIONSHIPS PARIS 2011</v>
      </c>
      <c r="C3253" t="str">
        <f>anotacoes!E3253</f>
        <v>GUILHEIRO</v>
      </c>
      <c r="D3253" t="str">
        <f>anotacoes!F3253</f>
        <v>MRVALJEVIC</v>
      </c>
      <c r="E3253" t="s">
        <v>10325</v>
      </c>
      <c r="F3253">
        <f>anotacoes!A3253</f>
        <v>49</v>
      </c>
      <c r="G3253">
        <f>anotacoes!B3253</f>
        <v>22</v>
      </c>
      <c r="H3253" t="str">
        <f>anotacoes!K3253</f>
        <v xml:space="preserve"> 00:02:06,045</v>
      </c>
      <c r="I3253" t="str">
        <f>anotacoes!L3253</f>
        <v xml:space="preserve"> 00:02:09,789</v>
      </c>
      <c r="J3253" t="str">
        <f>IF(L3253="PAUSE",E3253,IF(anotacoes!G3257=conversao_anotacoes!C3253,conversao_anotacoes!C3253,conversao_anotacoes!D3253))</f>
        <v>GUILHEIRO</v>
      </c>
      <c r="K3253" t="str">
        <f t="shared" si="100"/>
        <v>MRVALJEVIC</v>
      </c>
      <c r="L3253" t="str">
        <f>UPPER(anotacoes!H3253)</f>
        <v>GRIP TIME</v>
      </c>
      <c r="M3253" t="str">
        <f>IF(OR(L3253="ATTACK",L3253="FINTA"),"&lt;TECNICA&gt;",UPPER(anotacoes!I3253))</f>
        <v>LEFT COLLAR RIGHT SLEEVE</v>
      </c>
      <c r="N3253" t="str">
        <f>IF(OR(L3253="ATTACK",L3253="FINTA"),UPPER(anotacoes!I3253),"")</f>
        <v/>
      </c>
      <c r="O3253" s="6" t="str">
        <f>IF(anotacoes!N3253=0,"",anotacoes!N3253)</f>
        <v/>
      </c>
      <c r="P3253" t="str">
        <f>IF(anotacoes!M3253=0,"",UPPER(anotacoes!M3253))</f>
        <v/>
      </c>
      <c r="Q3253" t="str">
        <f t="shared" si="101"/>
        <v>INSERT INTO CONVERSAO_LUTA_ACAO (cd_conversao, id_luta, sequencia, momento_inicio, momento_fim, quem_faz, quem_sofre, acao_tipo, acao, tecnica, direcao, pontuacao) VALUES (1, 49, 22, TRIM(' 00:02:06,045'), TRIM(' 00:02:09,789'), 'GUILHEIRO', 'MRVALJEVIC', 'GRIP TIME', 'LEFT COLLAR RIGHT SLEEVE', NULL, NULL, NULL)</v>
      </c>
      <c r="R3253" t="s">
        <v>10327</v>
      </c>
    </row>
    <row r="3254" spans="1:18" hidden="1" x14ac:dyDescent="0.25">
      <c r="A3254" s="7">
        <f>anotacoes!D3254</f>
        <v>40780</v>
      </c>
      <c r="B3254" t="str">
        <f>anotacoes!C3254</f>
        <v>WORLD CHAMPIONSHIPS PARIS 2011</v>
      </c>
      <c r="C3254" t="str">
        <f>anotacoes!E3254</f>
        <v>GUILHEIRO</v>
      </c>
      <c r="D3254" t="str">
        <f>anotacoes!F3254</f>
        <v>MRVALJEVIC</v>
      </c>
      <c r="E3254" t="s">
        <v>10325</v>
      </c>
      <c r="F3254">
        <f>anotacoes!A3254</f>
        <v>49</v>
      </c>
      <c r="G3254">
        <f>anotacoes!B3254</f>
        <v>23</v>
      </c>
      <c r="H3254" t="str">
        <f>anotacoes!K3254</f>
        <v xml:space="preserve"> 00:02:09,789</v>
      </c>
      <c r="I3254" t="str">
        <f>anotacoes!L3254</f>
        <v xml:space="preserve"> 00:02:09,789</v>
      </c>
      <c r="J3254" t="str">
        <f>IF(L3254="PAUSE",E3254,IF(anotacoes!G3258=conversao_anotacoes!C3254,conversao_anotacoes!C3254,conversao_anotacoes!D3254))</f>
        <v>GUILHEIRO</v>
      </c>
      <c r="K3254" t="str">
        <f t="shared" si="100"/>
        <v>MRVALJEVIC</v>
      </c>
      <c r="L3254" t="str">
        <f>UPPER(anotacoes!H3254)</f>
        <v>FINTA</v>
      </c>
      <c r="M3254" t="str">
        <f>IF(OR(L3254="ATTACK",L3254="FINTA"),"&lt;TECNICA&gt;",UPPER(anotacoes!I3254))</f>
        <v>&lt;TECNICA&gt;</v>
      </c>
      <c r="N3254" t="str">
        <f>IF(OR(L3254="ATTACK",L3254="FINTA"),UPPER(anotacoes!I3254),"")</f>
        <v>DEASHI HARAI RIGHT</v>
      </c>
      <c r="O3254" s="6" t="str">
        <f>IF(anotacoes!N3254=0,"",anotacoes!N3254)</f>
        <v/>
      </c>
      <c r="P3254" t="str">
        <f>IF(anotacoes!M3254=0,"",UPPER(anotacoes!M3254))</f>
        <v/>
      </c>
      <c r="Q3254" t="str">
        <f t="shared" si="101"/>
        <v>INSERT INTO CONVERSAO_LUTA_ACAO (cd_conversao, id_luta, sequencia, momento_inicio, momento_fim, quem_faz, quem_sofre, acao_tipo, acao, tecnica, direcao, pontuacao) VALUES (1, 49, 23, TRIM(' 00:02:09,789'), TRIM(' 00:02:09,789'), 'GUILHEIRO', 'MRVALJEVIC', 'FINTA', '&lt;TECNICA&gt;', 'DEASHI HARAI RIGHT', NULL, NULL)</v>
      </c>
      <c r="R3254" t="s">
        <v>10327</v>
      </c>
    </row>
    <row r="3255" spans="1:18" hidden="1" x14ac:dyDescent="0.25">
      <c r="A3255" s="7">
        <f>anotacoes!D3255</f>
        <v>40780</v>
      </c>
      <c r="B3255" t="str">
        <f>anotacoes!C3255</f>
        <v>WORLD CHAMPIONSHIPS PARIS 2011</v>
      </c>
      <c r="C3255" t="str">
        <f>anotacoes!E3255</f>
        <v>GUILHEIRO</v>
      </c>
      <c r="D3255" t="str">
        <f>anotacoes!F3255</f>
        <v>MRVALJEVIC</v>
      </c>
      <c r="E3255" t="s">
        <v>10325</v>
      </c>
      <c r="F3255">
        <f>anotacoes!A3255</f>
        <v>49</v>
      </c>
      <c r="G3255">
        <f>anotacoes!B3255</f>
        <v>24</v>
      </c>
      <c r="H3255" t="str">
        <f>anotacoes!K3255</f>
        <v xml:space="preserve"> 00:02:09,789</v>
      </c>
      <c r="I3255" t="str">
        <f>anotacoes!L3255</f>
        <v xml:space="preserve"> 00:02:10,739</v>
      </c>
      <c r="J3255" t="str">
        <f>IF(L3255="PAUSE",E3255,IF(anotacoes!G3259=conversao_anotacoes!C3255,conversao_anotacoes!C3255,conversao_anotacoes!D3255))</f>
        <v>GUILHEIRO</v>
      </c>
      <c r="K3255" t="str">
        <f t="shared" si="100"/>
        <v>MRVALJEVIC</v>
      </c>
      <c r="L3255" t="str">
        <f>UPPER(anotacoes!H3255)</f>
        <v>GRIP TIME</v>
      </c>
      <c r="M3255" t="str">
        <f>IF(OR(L3255="ATTACK",L3255="FINTA"),"&lt;TECNICA&gt;",UPPER(anotacoes!I3255))</f>
        <v>LEFT COLLAR RIGHT SLEEVE</v>
      </c>
      <c r="N3255" t="str">
        <f>IF(OR(L3255="ATTACK",L3255="FINTA"),UPPER(anotacoes!I3255),"")</f>
        <v/>
      </c>
      <c r="O3255" s="6" t="str">
        <f>IF(anotacoes!N3255=0,"",anotacoes!N3255)</f>
        <v/>
      </c>
      <c r="P3255" t="str">
        <f>IF(anotacoes!M3255=0,"",UPPER(anotacoes!M3255))</f>
        <v/>
      </c>
      <c r="Q3255" t="str">
        <f t="shared" si="101"/>
        <v>INSERT INTO CONVERSAO_LUTA_ACAO (cd_conversao, id_luta, sequencia, momento_inicio, momento_fim, quem_faz, quem_sofre, acao_tipo, acao, tecnica, direcao, pontuacao) VALUES (1, 49, 24, TRIM(' 00:02:09,789'), TRIM(' 00:02:10,739'), 'GUILHEIRO', 'MRVALJEVIC', 'GRIP TIME', 'LEFT COLLAR RIGHT SLEEVE', NULL, NULL, NULL)</v>
      </c>
      <c r="R3255" t="s">
        <v>10327</v>
      </c>
    </row>
    <row r="3256" spans="1:18" hidden="1" x14ac:dyDescent="0.25">
      <c r="A3256" s="7">
        <f>anotacoes!D3256</f>
        <v>40780</v>
      </c>
      <c r="B3256" t="str">
        <f>anotacoes!C3256</f>
        <v>WORLD CHAMPIONSHIPS PARIS 2011</v>
      </c>
      <c r="C3256" t="str">
        <f>anotacoes!E3256</f>
        <v>GUILHEIRO</v>
      </c>
      <c r="D3256" t="str">
        <f>anotacoes!F3256</f>
        <v>MRVALJEVIC</v>
      </c>
      <c r="E3256" t="s">
        <v>10325</v>
      </c>
      <c r="F3256">
        <f>anotacoes!A3256</f>
        <v>49</v>
      </c>
      <c r="G3256">
        <f>anotacoes!B3256</f>
        <v>25</v>
      </c>
      <c r="H3256" t="str">
        <f>anotacoes!K3256</f>
        <v xml:space="preserve"> 00:02:10,739</v>
      </c>
      <c r="I3256" t="str">
        <f>anotacoes!L3256</f>
        <v xml:space="preserve"> 00:02:13,587</v>
      </c>
      <c r="J3256" t="str">
        <f>IF(L3256="PAUSE",E3256,IF(anotacoes!G3260=conversao_anotacoes!C3256,conversao_anotacoes!C3256,conversao_anotacoes!D3256))</f>
        <v>&lt;ARBITRO_DESCONHECIDO&gt;</v>
      </c>
      <c r="K3256" t="str">
        <f t="shared" si="100"/>
        <v/>
      </c>
      <c r="L3256" t="str">
        <f>UPPER(anotacoes!H3256)</f>
        <v>PAUSE</v>
      </c>
      <c r="M3256" t="str">
        <f>IF(OR(L3256="ATTACK",L3256="FINTA"),"&lt;TECNICA&gt;",UPPER(anotacoes!I3256))</f>
        <v>&lt;NAO_CLASSIFICADO&gt;</v>
      </c>
      <c r="N3256" t="str">
        <f>IF(OR(L3256="ATTACK",L3256="FINTA"),UPPER(anotacoes!I3256),"")</f>
        <v/>
      </c>
      <c r="O3256" s="6" t="str">
        <f>IF(anotacoes!N3256=0,"",anotacoes!N3256)</f>
        <v/>
      </c>
      <c r="P3256" t="str">
        <f>IF(anotacoes!M3256=0,"",UPPER(anotacoes!M3256))</f>
        <v/>
      </c>
      <c r="Q3256" t="str">
        <f t="shared" si="101"/>
        <v>INSERT INTO CONVERSAO_LUTA_ACAO (cd_conversao, id_luta, sequencia, momento_inicio, momento_fim, quem_faz, quem_sofre, acao_tipo, acao, tecnica, direcao, pontuacao) VALUES (1, 49, 25, TRIM(' 00:02:10,739'), TRIM(' 00:02:13,587'), '&lt;ARBITRO_DESCONHECIDO&gt;', '', 'PAUSE', '&lt;NAO_CLASSIFICADO&gt;', NULL, NULL, NULL)</v>
      </c>
      <c r="R3256" t="s">
        <v>10327</v>
      </c>
    </row>
    <row r="3257" spans="1:18" hidden="1" x14ac:dyDescent="0.25">
      <c r="A3257" s="7">
        <f>anotacoes!D3257</f>
        <v>40780</v>
      </c>
      <c r="B3257" t="str">
        <f>anotacoes!C3257</f>
        <v>WORLD CHAMPIONSHIPS PARIS 2011</v>
      </c>
      <c r="C3257" t="str">
        <f>anotacoes!E3257</f>
        <v>GUILHEIRO</v>
      </c>
      <c r="D3257" t="str">
        <f>anotacoes!F3257</f>
        <v>MRVALJEVIC</v>
      </c>
      <c r="E3257" t="s">
        <v>10325</v>
      </c>
      <c r="F3257">
        <f>anotacoes!A3257</f>
        <v>49</v>
      </c>
      <c r="G3257">
        <f>anotacoes!B3257</f>
        <v>26</v>
      </c>
      <c r="H3257" t="str">
        <f>anotacoes!K3257</f>
        <v xml:space="preserve"> 00:02:13,587</v>
      </c>
      <c r="I3257" t="str">
        <f>anotacoes!L3257</f>
        <v xml:space="preserve"> 00:02:15,183</v>
      </c>
      <c r="J3257" t="str">
        <f>IF(L3257="PAUSE",E3257,IF(anotacoes!G3261=conversao_anotacoes!C3257,conversao_anotacoes!C3257,conversao_anotacoes!D3257))</f>
        <v>GUILHEIRO</v>
      </c>
      <c r="K3257" t="str">
        <f t="shared" si="100"/>
        <v>MRVALJEVIC</v>
      </c>
      <c r="L3257" t="str">
        <f>UPPER(anotacoes!H3257)</f>
        <v>DISPLACEMENT</v>
      </c>
      <c r="M3257" t="str">
        <f>IF(OR(L3257="ATTACK",L3257="FINTA"),"&lt;TECNICA&gt;",UPPER(anotacoes!I3257))</f>
        <v>2-3 STEP HESITANT RIGHT</v>
      </c>
      <c r="N3257" t="str">
        <f>IF(OR(L3257="ATTACK",L3257="FINTA"),UPPER(anotacoes!I3257),"")</f>
        <v/>
      </c>
      <c r="O3257" s="6" t="str">
        <f>IF(anotacoes!N3257=0,"",anotacoes!N3257)</f>
        <v/>
      </c>
      <c r="P3257" t="str">
        <f>IF(anotacoes!M3257=0,"",UPPER(anotacoes!M3257))</f>
        <v/>
      </c>
      <c r="Q3257" t="str">
        <f t="shared" si="101"/>
        <v>INSERT INTO CONVERSAO_LUTA_ACAO (cd_conversao, id_luta, sequencia, momento_inicio, momento_fim, quem_faz, quem_sofre, acao_tipo, acao, tecnica, direcao, pontuacao) VALUES (1, 49, 26, TRIM(' 00:02:13,587'), TRIM(' 00:02:15,183'), 'GUILHEIRO', 'MRVALJEVIC', 'DISPLACEMENT', '2-3 STEP HESITANT RIGHT', NULL, NULL, NULL)</v>
      </c>
      <c r="R3257" t="s">
        <v>10327</v>
      </c>
    </row>
    <row r="3258" spans="1:18" hidden="1" x14ac:dyDescent="0.25">
      <c r="A3258" s="7">
        <f>anotacoes!D3258</f>
        <v>40780</v>
      </c>
      <c r="B3258" t="str">
        <f>anotacoes!C3258</f>
        <v>WORLD CHAMPIONSHIPS PARIS 2011</v>
      </c>
      <c r="C3258" t="str">
        <f>anotacoes!E3258</f>
        <v>GUILHEIRO</v>
      </c>
      <c r="D3258" t="str">
        <f>anotacoes!F3258</f>
        <v>MRVALJEVIC</v>
      </c>
      <c r="E3258" t="s">
        <v>10325</v>
      </c>
      <c r="F3258">
        <f>anotacoes!A3258</f>
        <v>49</v>
      </c>
      <c r="G3258">
        <f>anotacoes!B3258</f>
        <v>27</v>
      </c>
      <c r="H3258" t="str">
        <f>anotacoes!K3258</f>
        <v xml:space="preserve"> 00:02:15,183</v>
      </c>
      <c r="I3258" t="str">
        <f>anotacoes!L3258</f>
        <v xml:space="preserve"> 00:02:18,716</v>
      </c>
      <c r="J3258" t="str">
        <f>IF(L3258="PAUSE",E3258,IF(anotacoes!G3262=conversao_anotacoes!C3258,conversao_anotacoes!C3258,conversao_anotacoes!D3258))</f>
        <v>GUILHEIRO</v>
      </c>
      <c r="K3258" t="str">
        <f t="shared" si="100"/>
        <v>MRVALJEVIC</v>
      </c>
      <c r="L3258" t="str">
        <f>UPPER(anotacoes!H3258)</f>
        <v>DISPLACEMENT</v>
      </c>
      <c r="M3258" t="str">
        <f>IF(OR(L3258="ATTACK",L3258="FINTA"),"&lt;TECNICA&gt;",UPPER(anotacoes!I3258))</f>
        <v>TRY TO GRIP WITH CONTACT</v>
      </c>
      <c r="N3258" t="str">
        <f>IF(OR(L3258="ATTACK",L3258="FINTA"),UPPER(anotacoes!I3258),"")</f>
        <v/>
      </c>
      <c r="O3258" s="6" t="str">
        <f>IF(anotacoes!N3258=0,"",anotacoes!N3258)</f>
        <v/>
      </c>
      <c r="P3258" t="str">
        <f>IF(anotacoes!M3258=0,"",UPPER(anotacoes!M3258))</f>
        <v/>
      </c>
      <c r="Q3258" t="str">
        <f t="shared" si="101"/>
        <v>INSERT INTO CONVERSAO_LUTA_ACAO (cd_conversao, id_luta, sequencia, momento_inicio, momento_fim, quem_faz, quem_sofre, acao_tipo, acao, tecnica, direcao, pontuacao) VALUES (1, 49, 27, TRIM(' 00:02:15,183'), TRIM(' 00:02:18,716'), 'GUILHEIRO', 'MRVALJEVIC', 'DISPLACEMENT', 'TRY TO GRIP WITH CONTACT', NULL, NULL, NULL)</v>
      </c>
      <c r="R3258" t="s">
        <v>10327</v>
      </c>
    </row>
    <row r="3259" spans="1:18" hidden="1" x14ac:dyDescent="0.25">
      <c r="A3259" s="7">
        <f>anotacoes!D3259</f>
        <v>40780</v>
      </c>
      <c r="B3259" t="str">
        <f>anotacoes!C3259</f>
        <v>WORLD CHAMPIONSHIPS PARIS 2011</v>
      </c>
      <c r="C3259" t="str">
        <f>anotacoes!E3259</f>
        <v>GUILHEIRO</v>
      </c>
      <c r="D3259" t="str">
        <f>anotacoes!F3259</f>
        <v>MRVALJEVIC</v>
      </c>
      <c r="E3259" t="s">
        <v>10325</v>
      </c>
      <c r="F3259">
        <f>anotacoes!A3259</f>
        <v>49</v>
      </c>
      <c r="G3259">
        <f>anotacoes!B3259</f>
        <v>28</v>
      </c>
      <c r="H3259" t="str">
        <f>anotacoes!K3259</f>
        <v xml:space="preserve"> 00:02:18,716</v>
      </c>
      <c r="I3259" t="str">
        <f>anotacoes!L3259</f>
        <v xml:space="preserve"> 00:02:20,306</v>
      </c>
      <c r="J3259" t="str">
        <f>IF(L3259="PAUSE",E3259,IF(anotacoes!G3263=conversao_anotacoes!C3259,conversao_anotacoes!C3259,conversao_anotacoes!D3259))</f>
        <v>GUILHEIRO</v>
      </c>
      <c r="K3259" t="str">
        <f t="shared" si="100"/>
        <v>MRVALJEVIC</v>
      </c>
      <c r="L3259" t="str">
        <f>UPPER(anotacoes!H3259)</f>
        <v>GRIP TIME</v>
      </c>
      <c r="M3259" t="str">
        <f>IF(OR(L3259="ATTACK",L3259="FINTA"),"&lt;TECNICA&gt;",UPPER(anotacoes!I3259))</f>
        <v>LEFT COLLAR RIGHT SLEEVE</v>
      </c>
      <c r="N3259" t="str">
        <f>IF(OR(L3259="ATTACK",L3259="FINTA"),UPPER(anotacoes!I3259),"")</f>
        <v/>
      </c>
      <c r="O3259" s="6" t="str">
        <f>IF(anotacoes!N3259=0,"",anotacoes!N3259)</f>
        <v/>
      </c>
      <c r="P3259" t="str">
        <f>IF(anotacoes!M3259=0,"",UPPER(anotacoes!M3259))</f>
        <v/>
      </c>
      <c r="Q3259" t="str">
        <f t="shared" si="101"/>
        <v>INSERT INTO CONVERSAO_LUTA_ACAO (cd_conversao, id_luta, sequencia, momento_inicio, momento_fim, quem_faz, quem_sofre, acao_tipo, acao, tecnica, direcao, pontuacao) VALUES (1, 49, 28, TRIM(' 00:02:18,716'), TRIM(' 00:02:20,306'), 'GUILHEIRO', 'MRVALJEVIC', 'GRIP TIME', 'LEFT COLLAR RIGHT SLEEVE', NULL, NULL, NULL)</v>
      </c>
      <c r="R3259" t="s">
        <v>10327</v>
      </c>
    </row>
    <row r="3260" spans="1:18" hidden="1" x14ac:dyDescent="0.25">
      <c r="A3260" s="7">
        <f>anotacoes!D3260</f>
        <v>40780</v>
      </c>
      <c r="B3260" t="str">
        <f>anotacoes!C3260</f>
        <v>WORLD CHAMPIONSHIPS PARIS 2011</v>
      </c>
      <c r="C3260" t="str">
        <f>anotacoes!E3260</f>
        <v>GUILHEIRO</v>
      </c>
      <c r="D3260" t="str">
        <f>anotacoes!F3260</f>
        <v>MRVALJEVIC</v>
      </c>
      <c r="E3260" t="s">
        <v>10325</v>
      </c>
      <c r="F3260">
        <f>anotacoes!A3260</f>
        <v>49</v>
      </c>
      <c r="G3260">
        <f>anotacoes!B3260</f>
        <v>29</v>
      </c>
      <c r="H3260" t="str">
        <f>anotacoes!K3260</f>
        <v xml:space="preserve"> 00:02:20,306</v>
      </c>
      <c r="I3260" t="str">
        <f>anotacoes!L3260</f>
        <v xml:space="preserve"> 00:02:21,856</v>
      </c>
      <c r="J3260" t="str">
        <f>IF(L3260="PAUSE",E3260,IF(anotacoes!G3264=conversao_anotacoes!C3260,conversao_anotacoes!C3260,conversao_anotacoes!D3260))</f>
        <v>GUILHEIRO</v>
      </c>
      <c r="K3260" t="str">
        <f t="shared" si="100"/>
        <v>MRVALJEVIC</v>
      </c>
      <c r="L3260" t="str">
        <f>UPPER(anotacoes!H3260)</f>
        <v>TRANSITION</v>
      </c>
      <c r="M3260" t="str">
        <f>IF(OR(L3260="ATTACK",L3260="FINTA"),"&lt;TECNICA&gt;",UPPER(anotacoes!I3260))</f>
        <v>WITHOUT ATTACK</v>
      </c>
      <c r="N3260" t="str">
        <f>IF(OR(L3260="ATTACK",L3260="FINTA"),UPPER(anotacoes!I3260),"")</f>
        <v/>
      </c>
      <c r="O3260" s="6" t="str">
        <f>IF(anotacoes!N3260=0,"",anotacoes!N3260)</f>
        <v/>
      </c>
      <c r="P3260" t="str">
        <f>IF(anotacoes!M3260=0,"",UPPER(anotacoes!M3260))</f>
        <v/>
      </c>
      <c r="Q3260" t="str">
        <f t="shared" si="101"/>
        <v>INSERT INTO CONVERSAO_LUTA_ACAO (cd_conversao, id_luta, sequencia, momento_inicio, momento_fim, quem_faz, quem_sofre, acao_tipo, acao, tecnica, direcao, pontuacao) VALUES (1, 49, 29, TRIM(' 00:02:20,306'), TRIM(' 00:02:21,856'), 'GUILHEIRO', 'MRVALJEVIC', 'TRANSITION', 'WITHOUT ATTACK', NULL, NULL, NULL)</v>
      </c>
      <c r="R3260" t="s">
        <v>10327</v>
      </c>
    </row>
    <row r="3261" spans="1:18" hidden="1" x14ac:dyDescent="0.25">
      <c r="A3261" s="7">
        <f>anotacoes!D3261</f>
        <v>40780</v>
      </c>
      <c r="B3261" t="str">
        <f>anotacoes!C3261</f>
        <v>WORLD CHAMPIONSHIPS PARIS 2011</v>
      </c>
      <c r="C3261" t="str">
        <f>anotacoes!E3261</f>
        <v>GUILHEIRO</v>
      </c>
      <c r="D3261" t="str">
        <f>anotacoes!F3261</f>
        <v>MRVALJEVIC</v>
      </c>
      <c r="E3261" t="s">
        <v>10325</v>
      </c>
      <c r="F3261">
        <f>anotacoes!A3261</f>
        <v>49</v>
      </c>
      <c r="G3261">
        <f>anotacoes!B3261</f>
        <v>30</v>
      </c>
      <c r="H3261" t="str">
        <f>anotacoes!K3261</f>
        <v xml:space="preserve"> 00:02:22,015</v>
      </c>
      <c r="I3261" t="str">
        <f>anotacoes!L3261</f>
        <v xml:space="preserve"> 00:02:22,172</v>
      </c>
      <c r="J3261" t="str">
        <f>IF(L3261="PAUSE",E3261,IF(anotacoes!G3265=conversao_anotacoes!C3261,conversao_anotacoes!C3261,conversao_anotacoes!D3261))</f>
        <v>&lt;ARBITRO_DESCONHECIDO&gt;</v>
      </c>
      <c r="K3261" t="str">
        <f t="shared" si="100"/>
        <v/>
      </c>
      <c r="L3261" t="str">
        <f>UPPER(anotacoes!H3261)</f>
        <v>PAUSE</v>
      </c>
      <c r="M3261" t="str">
        <f>IF(OR(L3261="ATTACK",L3261="FINTA"),"&lt;TECNICA&gt;",UPPER(anotacoes!I3261))</f>
        <v>&lt;NAO_CLASSIFICADO&gt;</v>
      </c>
      <c r="N3261" t="str">
        <f>IF(OR(L3261="ATTACK",L3261="FINTA"),UPPER(anotacoes!I3261),"")</f>
        <v/>
      </c>
      <c r="O3261" s="6" t="str">
        <f>IF(anotacoes!N3261=0,"",anotacoes!N3261)</f>
        <v/>
      </c>
      <c r="P3261" t="str">
        <f>IF(anotacoes!M3261=0,"",UPPER(anotacoes!M3261))</f>
        <v/>
      </c>
      <c r="Q3261" t="str">
        <f t="shared" si="101"/>
        <v>INSERT INTO CONVERSAO_LUTA_ACAO (cd_conversao, id_luta, sequencia, momento_inicio, momento_fim, quem_faz, quem_sofre, acao_tipo, acao, tecnica, direcao, pontuacao) VALUES (1, 49, 30, TRIM(' 00:02:22,015'), TRIM(' 00:02:22,172'), '&lt;ARBITRO_DESCONHECIDO&gt;', '', 'PAUSE', '&lt;NAO_CLASSIFICADO&gt;', NULL, NULL, NULL)</v>
      </c>
      <c r="R3261" t="s">
        <v>10327</v>
      </c>
    </row>
    <row r="3262" spans="1:18" hidden="1" x14ac:dyDescent="0.25">
      <c r="A3262" s="7">
        <f>anotacoes!D3262</f>
        <v>40780</v>
      </c>
      <c r="B3262" t="str">
        <f>anotacoes!C3262</f>
        <v>WORLD CHAMPIONSHIPS PARIS 2011</v>
      </c>
      <c r="C3262" t="str">
        <f>anotacoes!E3262</f>
        <v>GUILHEIRO</v>
      </c>
      <c r="D3262" t="str">
        <f>anotacoes!F3262</f>
        <v>MRVALJEVIC</v>
      </c>
      <c r="E3262" t="s">
        <v>10325</v>
      </c>
      <c r="F3262">
        <f>anotacoes!A3262</f>
        <v>49</v>
      </c>
      <c r="G3262">
        <f>anotacoes!B3262</f>
        <v>31</v>
      </c>
      <c r="H3262" t="str">
        <f>anotacoes!K3262</f>
        <v xml:space="preserve"> 00:02:22,172</v>
      </c>
      <c r="I3262" t="str">
        <f>anotacoes!L3262</f>
        <v xml:space="preserve"> 00:02:22,172</v>
      </c>
      <c r="J3262" t="str">
        <f>IF(L3262="PAUSE",E3262,IF(anotacoes!G3266=conversao_anotacoes!C3262,conversao_anotacoes!C3262,conversao_anotacoes!D3262))</f>
        <v>GUILHEIRO</v>
      </c>
      <c r="K3262" t="str">
        <f t="shared" si="100"/>
        <v>MRVALJEVIC</v>
      </c>
      <c r="L3262" t="str">
        <f>UPPER(anotacoes!H3262)</f>
        <v>DISPLACEMENT</v>
      </c>
      <c r="M3262" t="str">
        <f>IF(OR(L3262="ATTACK",L3262="FINTA"),"&lt;TECNICA&gt;",UPPER(anotacoes!I3262))</f>
        <v>2-3 STEP HESITANT RIGHT</v>
      </c>
      <c r="N3262" t="str">
        <f>IF(OR(L3262="ATTACK",L3262="FINTA"),UPPER(anotacoes!I3262),"")</f>
        <v/>
      </c>
      <c r="O3262" s="6" t="str">
        <f>IF(anotacoes!N3262=0,"",anotacoes!N3262)</f>
        <v/>
      </c>
      <c r="P3262" t="str">
        <f>IF(anotacoes!M3262=0,"",UPPER(anotacoes!M3262))</f>
        <v/>
      </c>
      <c r="Q3262" t="str">
        <f t="shared" si="101"/>
        <v>INSERT INTO CONVERSAO_LUTA_ACAO (cd_conversao, id_luta, sequencia, momento_inicio, momento_fim, quem_faz, quem_sofre, acao_tipo, acao, tecnica, direcao, pontuacao) VALUES (1, 49, 31, TRIM(' 00:02:22,172'), TRIM(' 00:02:22,172'), 'GUILHEIRO', 'MRVALJEVIC', 'DISPLACEMENT', '2-3 STEP HESITANT RIGHT', NULL, NULL, NULL)</v>
      </c>
      <c r="R3262" t="s">
        <v>10327</v>
      </c>
    </row>
    <row r="3263" spans="1:18" hidden="1" x14ac:dyDescent="0.25">
      <c r="A3263" s="7">
        <f>anotacoes!D3263</f>
        <v>40780</v>
      </c>
      <c r="B3263" t="str">
        <f>anotacoes!C3263</f>
        <v>WORLD CHAMPIONSHIPS PARIS 2011</v>
      </c>
      <c r="C3263" t="str">
        <f>anotacoes!E3263</f>
        <v>GUILHEIRO</v>
      </c>
      <c r="D3263" t="str">
        <f>anotacoes!F3263</f>
        <v>MRVALJEVIC</v>
      </c>
      <c r="E3263" t="s">
        <v>10325</v>
      </c>
      <c r="F3263">
        <f>anotacoes!A3263</f>
        <v>49</v>
      </c>
      <c r="G3263">
        <f>anotacoes!B3263</f>
        <v>32</v>
      </c>
      <c r="H3263" t="str">
        <f>anotacoes!K3263</f>
        <v xml:space="preserve"> 00:02:22,172</v>
      </c>
      <c r="I3263" t="str">
        <f>anotacoes!L3263</f>
        <v xml:space="preserve"> 00:02:22,172</v>
      </c>
      <c r="J3263" t="str">
        <f>IF(L3263="PAUSE",E3263,IF(anotacoes!G3267=conversao_anotacoes!C3263,conversao_anotacoes!C3263,conversao_anotacoes!D3263))</f>
        <v>GUILHEIRO</v>
      </c>
      <c r="K3263" t="str">
        <f t="shared" si="100"/>
        <v>MRVALJEVIC</v>
      </c>
      <c r="L3263" t="str">
        <f>UPPER(anotacoes!H3263)</f>
        <v>DISPLACEMENT</v>
      </c>
      <c r="M3263" t="str">
        <f>IF(OR(L3263="ATTACK",L3263="FINTA"),"&lt;TECNICA&gt;",UPPER(anotacoes!I3263))</f>
        <v>TRY TO GRIP WITH CONTACT</v>
      </c>
      <c r="N3263" t="str">
        <f>IF(OR(L3263="ATTACK",L3263="FINTA"),UPPER(anotacoes!I3263),"")</f>
        <v/>
      </c>
      <c r="O3263" s="6" t="str">
        <f>IF(anotacoes!N3263=0,"",anotacoes!N3263)</f>
        <v/>
      </c>
      <c r="P3263" t="str">
        <f>IF(anotacoes!M3263=0,"",UPPER(anotacoes!M3263))</f>
        <v/>
      </c>
      <c r="Q3263" t="str">
        <f t="shared" si="101"/>
        <v>INSERT INTO CONVERSAO_LUTA_ACAO (cd_conversao, id_luta, sequencia, momento_inicio, momento_fim, quem_faz, quem_sofre, acao_tipo, acao, tecnica, direcao, pontuacao) VALUES (1, 49, 32, TRIM(' 00:02:22,172'), TRIM(' 00:02:22,172'), 'GUILHEIRO', 'MRVALJEVIC', 'DISPLACEMENT', 'TRY TO GRIP WITH CONTACT', NULL, NULL, NULL)</v>
      </c>
      <c r="R3263" t="s">
        <v>10327</v>
      </c>
    </row>
    <row r="3264" spans="1:18" hidden="1" x14ac:dyDescent="0.25">
      <c r="A3264" s="7">
        <f>anotacoes!D3264</f>
        <v>40780</v>
      </c>
      <c r="B3264" t="str">
        <f>anotacoes!C3264</f>
        <v>WORLD CHAMPIONSHIPS PARIS 2011</v>
      </c>
      <c r="C3264" t="str">
        <f>anotacoes!E3264</f>
        <v>GUILHEIRO</v>
      </c>
      <c r="D3264" t="str">
        <f>anotacoes!F3264</f>
        <v>MRVALJEVIC</v>
      </c>
      <c r="E3264" t="s">
        <v>10325</v>
      </c>
      <c r="F3264">
        <f>anotacoes!A3264</f>
        <v>49</v>
      </c>
      <c r="G3264">
        <f>anotacoes!B3264</f>
        <v>33</v>
      </c>
      <c r="H3264" t="str">
        <f>anotacoes!K3264</f>
        <v xml:space="preserve"> 00:02:22,172</v>
      </c>
      <c r="I3264" t="str">
        <f>anotacoes!L3264</f>
        <v xml:space="preserve"> 00:02:30,368</v>
      </c>
      <c r="J3264" t="str">
        <f>IF(L3264="PAUSE",E3264,IF(anotacoes!G3268=conversao_anotacoes!C3264,conversao_anotacoes!C3264,conversao_anotacoes!D3264))</f>
        <v>GUILHEIRO</v>
      </c>
      <c r="K3264" t="str">
        <f t="shared" si="100"/>
        <v>MRVALJEVIC</v>
      </c>
      <c r="L3264" t="str">
        <f>UPPER(anotacoes!H3264)</f>
        <v>GRIP TIME</v>
      </c>
      <c r="M3264" t="str">
        <f>IF(OR(L3264="ATTACK",L3264="FINTA"),"&lt;TECNICA&gt;",UPPER(anotacoes!I3264))</f>
        <v>LEFT COLLAR</v>
      </c>
      <c r="N3264" t="str">
        <f>IF(OR(L3264="ATTACK",L3264="FINTA"),UPPER(anotacoes!I3264),"")</f>
        <v/>
      </c>
      <c r="O3264" s="6" t="str">
        <f>IF(anotacoes!N3264=0,"",anotacoes!N3264)</f>
        <v/>
      </c>
      <c r="P3264" t="str">
        <f>IF(anotacoes!M3264=0,"",UPPER(anotacoes!M3264))</f>
        <v/>
      </c>
      <c r="Q3264" t="str">
        <f t="shared" si="101"/>
        <v>INSERT INTO CONVERSAO_LUTA_ACAO (cd_conversao, id_luta, sequencia, momento_inicio, momento_fim, quem_faz, quem_sofre, acao_tipo, acao, tecnica, direcao, pontuacao) VALUES (1, 49, 33, TRIM(' 00:02:22,172'), TRIM(' 00:02:30,368'), 'GUILHEIRO', 'MRVALJEVIC', 'GRIP TIME', 'LEFT COLLAR', NULL, NULL, NULL)</v>
      </c>
      <c r="R3264" t="s">
        <v>10327</v>
      </c>
    </row>
    <row r="3265" spans="1:18" hidden="1" x14ac:dyDescent="0.25">
      <c r="A3265" s="7">
        <f>anotacoes!D3265</f>
        <v>40780</v>
      </c>
      <c r="B3265" t="str">
        <f>anotacoes!C3265</f>
        <v>WORLD CHAMPIONSHIPS PARIS 2011</v>
      </c>
      <c r="C3265" t="str">
        <f>anotacoes!E3265</f>
        <v>GUILHEIRO</v>
      </c>
      <c r="D3265" t="str">
        <f>anotacoes!F3265</f>
        <v>MRVALJEVIC</v>
      </c>
      <c r="E3265" t="s">
        <v>10325</v>
      </c>
      <c r="F3265">
        <f>anotacoes!A3265</f>
        <v>49</v>
      </c>
      <c r="G3265">
        <f>anotacoes!B3265</f>
        <v>34</v>
      </c>
      <c r="H3265" t="str">
        <f>anotacoes!K3265</f>
        <v xml:space="preserve"> 00:02:30,368</v>
      </c>
      <c r="I3265" t="str">
        <f>anotacoes!L3265</f>
        <v xml:space="preserve"> 00:02:36,099</v>
      </c>
      <c r="J3265" t="str">
        <f>IF(L3265="PAUSE",E3265,IF(anotacoes!G3269=conversao_anotacoes!C3265,conversao_anotacoes!C3265,conversao_anotacoes!D3265))</f>
        <v>GUILHEIRO</v>
      </c>
      <c r="K3265" t="str">
        <f t="shared" si="100"/>
        <v>MRVALJEVIC</v>
      </c>
      <c r="L3265" t="str">
        <f>UPPER(anotacoes!H3265)</f>
        <v>GRIP TIME</v>
      </c>
      <c r="M3265" t="str">
        <f>IF(OR(L3265="ATTACK",L3265="FINTA"),"&lt;TECNICA&gt;",UPPER(anotacoes!I3265))</f>
        <v>LEFT COLLAR RIGHT SLEEVE</v>
      </c>
      <c r="N3265" t="str">
        <f>IF(OR(L3265="ATTACK",L3265="FINTA"),UPPER(anotacoes!I3265),"")</f>
        <v/>
      </c>
      <c r="O3265" s="6" t="str">
        <f>IF(anotacoes!N3265=0,"",anotacoes!N3265)</f>
        <v/>
      </c>
      <c r="P3265" t="str">
        <f>IF(anotacoes!M3265=0,"",UPPER(anotacoes!M3265))</f>
        <v/>
      </c>
      <c r="Q3265" t="str">
        <f t="shared" si="101"/>
        <v>INSERT INTO CONVERSAO_LUTA_ACAO (cd_conversao, id_luta, sequencia, momento_inicio, momento_fim, quem_faz, quem_sofre, acao_tipo, acao, tecnica, direcao, pontuacao) VALUES (1, 49, 34, TRIM(' 00:02:30,368'), TRIM(' 00:02:36,099'), 'GUILHEIRO', 'MRVALJEVIC', 'GRIP TIME', 'LEFT COLLAR RIGHT SLEEVE', NULL, NULL, NULL)</v>
      </c>
      <c r="R3265" t="s">
        <v>10327</v>
      </c>
    </row>
    <row r="3266" spans="1:18" hidden="1" x14ac:dyDescent="0.25">
      <c r="A3266" s="7">
        <f>anotacoes!D3266</f>
        <v>40780</v>
      </c>
      <c r="B3266" t="str">
        <f>anotacoes!C3266</f>
        <v>WORLD CHAMPIONSHIPS PARIS 2011</v>
      </c>
      <c r="C3266" t="str">
        <f>anotacoes!E3266</f>
        <v>GUILHEIRO</v>
      </c>
      <c r="D3266" t="str">
        <f>anotacoes!F3266</f>
        <v>MRVALJEVIC</v>
      </c>
      <c r="E3266" t="s">
        <v>10325</v>
      </c>
      <c r="F3266">
        <f>anotacoes!A3266</f>
        <v>49</v>
      </c>
      <c r="G3266">
        <f>anotacoes!B3266</f>
        <v>35</v>
      </c>
      <c r="H3266" t="str">
        <f>anotacoes!K3266</f>
        <v xml:space="preserve"> 00:02:36,099</v>
      </c>
      <c r="I3266" t="str">
        <f>anotacoes!L3266</f>
        <v xml:space="preserve"> 00:02:36,099</v>
      </c>
      <c r="J3266" t="str">
        <f>IF(L3266="PAUSE",E3266,IF(anotacoes!G3270=conversao_anotacoes!C3266,conversao_anotacoes!C3266,conversao_anotacoes!D3266))</f>
        <v>GUILHEIRO</v>
      </c>
      <c r="K3266" t="str">
        <f t="shared" si="100"/>
        <v>MRVALJEVIC</v>
      </c>
      <c r="L3266" t="str">
        <f>UPPER(anotacoes!H3266)</f>
        <v>ATTACK</v>
      </c>
      <c r="M3266" t="str">
        <f>IF(OR(L3266="ATTACK",L3266="FINTA"),"&lt;TECNICA&gt;",UPPER(anotacoes!I3266))</f>
        <v>&lt;TECNICA&gt;</v>
      </c>
      <c r="N3266" t="str">
        <f>IF(OR(L3266="ATTACK",L3266="FINTA"),UPPER(anotacoes!I3266),"")</f>
        <v>DEASHI HARAI</v>
      </c>
      <c r="O3266" s="6">
        <f>IF(anotacoes!N3266=0,"",anotacoes!N3266)</f>
        <v>3</v>
      </c>
      <c r="P3266" t="str">
        <f>IF(anotacoes!M3266=0,"",UPPER(anotacoes!M3266))</f>
        <v/>
      </c>
      <c r="Q3266" t="str">
        <f t="shared" si="101"/>
        <v>INSERT INTO CONVERSAO_LUTA_ACAO (cd_conversao, id_luta, sequencia, momento_inicio, momento_fim, quem_faz, quem_sofre, acao_tipo, acao, tecnica, direcao, pontuacao) VALUES (1, 49, 35, TRIM(' 00:02:36,099'), TRIM(' 00:02:36,099'), 'GUILHEIRO', 'MRVALJEVIC', 'ATTACK', '&lt;TECNICA&gt;', 'DEASHI HARAI', 3, NULL)</v>
      </c>
      <c r="R3266" t="s">
        <v>10327</v>
      </c>
    </row>
    <row r="3267" spans="1:18" hidden="1" x14ac:dyDescent="0.25">
      <c r="A3267" s="7">
        <f>anotacoes!D3267</f>
        <v>40780</v>
      </c>
      <c r="B3267" t="str">
        <f>anotacoes!C3267</f>
        <v>WORLD CHAMPIONSHIPS PARIS 2011</v>
      </c>
      <c r="C3267" t="str">
        <f>anotacoes!E3267</f>
        <v>GUILHEIRO</v>
      </c>
      <c r="D3267" t="str">
        <f>anotacoes!F3267</f>
        <v>MRVALJEVIC</v>
      </c>
      <c r="E3267" t="s">
        <v>10325</v>
      </c>
      <c r="F3267">
        <f>anotacoes!A3267</f>
        <v>49</v>
      </c>
      <c r="G3267">
        <f>anotacoes!B3267</f>
        <v>36</v>
      </c>
      <c r="H3267" t="str">
        <f>anotacoes!K3267</f>
        <v xml:space="preserve"> 00:02:36,099</v>
      </c>
      <c r="I3267" t="str">
        <f>anotacoes!L3267</f>
        <v xml:space="preserve"> 00:02:37,972</v>
      </c>
      <c r="J3267" t="str">
        <f>IF(L3267="PAUSE",E3267,IF(anotacoes!G3271=conversao_anotacoes!C3267,conversao_anotacoes!C3267,conversao_anotacoes!D3267))</f>
        <v>GUILHEIRO</v>
      </c>
      <c r="K3267" t="str">
        <f t="shared" ref="K3267:K3330" si="102">IF(J3267=E3267,"",IF(J3267=C3267,D3267,C3267))</f>
        <v>MRVALJEVIC</v>
      </c>
      <c r="L3267" t="str">
        <f>UPPER(anotacoes!H3267)</f>
        <v>ATTACK</v>
      </c>
      <c r="M3267" t="str">
        <f>IF(OR(L3267="ATTACK",L3267="FINTA"),"&lt;TECNICA&gt;",UPPER(anotacoes!I3267))</f>
        <v>&lt;TECNICA&gt;</v>
      </c>
      <c r="N3267" t="str">
        <f>IF(OR(L3267="ATTACK",L3267="FINTA"),UPPER(anotacoes!I3267),"")</f>
        <v>SEOI NAGE</v>
      </c>
      <c r="O3267" s="6">
        <f>IF(anotacoes!N3267=0,"",anotacoes!N3267)</f>
        <v>6</v>
      </c>
      <c r="P3267" t="str">
        <f>IF(anotacoes!M3267=0,"",UPPER(anotacoes!M3267))</f>
        <v>YUKO</v>
      </c>
      <c r="Q3267" t="str">
        <f t="shared" ref="Q3267:Q3330" si="103">CONCATENATE("INSERT INTO CONVERSAO_LUTA_ACAO (cd_conversao, id_luta, sequencia, momento_inicio, momento_fim, quem_faz, quem_sofre, acao_tipo, acao, tecnica, direcao, pontuacao) VALUES (1, ",F3267,", ",G3267,", ","TRIM('",H3267,"')",", ","TRIM('",I3267,"')",", ","'",J3267,"'",", ","'",K3267,"'",", ","'",L3267,"'",", ","'",M3267,"'",", ",IF(N3267="","NULL",CONCATENATE("'",N3267,"'")),", ",IF(O3267="","NULL",O3267),", ",IF(P3267="","NULL",CONCATENATE("'",P3267,"'")),")")</f>
        <v>INSERT INTO CONVERSAO_LUTA_ACAO (cd_conversao, id_luta, sequencia, momento_inicio, momento_fim, quem_faz, quem_sofre, acao_tipo, acao, tecnica, direcao, pontuacao) VALUES (1, 49, 36, TRIM(' 00:02:36,099'), TRIM(' 00:02:37,972'), 'GUILHEIRO', 'MRVALJEVIC', 'ATTACK', '&lt;TECNICA&gt;', 'SEOI NAGE', 6, 'YUKO')</v>
      </c>
      <c r="R3267" t="s">
        <v>10327</v>
      </c>
    </row>
    <row r="3268" spans="1:18" hidden="1" x14ac:dyDescent="0.25">
      <c r="A3268" s="7">
        <f>anotacoes!D3268</f>
        <v>40780</v>
      </c>
      <c r="B3268" t="str">
        <f>anotacoes!C3268</f>
        <v>WORLD CHAMPIONSHIPS PARIS 2011</v>
      </c>
      <c r="C3268" t="str">
        <f>anotacoes!E3268</f>
        <v>GUILHEIRO</v>
      </c>
      <c r="D3268" t="str">
        <f>anotacoes!F3268</f>
        <v>MRVALJEVIC</v>
      </c>
      <c r="E3268" t="s">
        <v>10325</v>
      </c>
      <c r="F3268">
        <f>anotacoes!A3268</f>
        <v>49</v>
      </c>
      <c r="G3268">
        <f>anotacoes!B3268</f>
        <v>37</v>
      </c>
      <c r="H3268" t="str">
        <f>anotacoes!K3268</f>
        <v xml:space="preserve"> 00:02:37,972</v>
      </c>
      <c r="I3268" t="str">
        <f>anotacoes!L3268</f>
        <v xml:space="preserve"> 00:03:45,046</v>
      </c>
      <c r="J3268" t="str">
        <f>IF(L3268="PAUSE",E3268,IF(anotacoes!G3272=conversao_anotacoes!C3268,conversao_anotacoes!C3268,conversao_anotacoes!D3268))</f>
        <v>&lt;ARBITRO_DESCONHECIDO&gt;</v>
      </c>
      <c r="K3268" t="str">
        <f t="shared" si="102"/>
        <v/>
      </c>
      <c r="L3268" t="str">
        <f>UPPER(anotacoes!H3268)</f>
        <v>PAUSE</v>
      </c>
      <c r="M3268" t="str">
        <f>IF(OR(L3268="ATTACK",L3268="FINTA"),"&lt;TECNICA&gt;",UPPER(anotacoes!I3268))</f>
        <v>&lt;NAO_CLASSIFICADO&gt;</v>
      </c>
      <c r="N3268" t="str">
        <f>IF(OR(L3268="ATTACK",L3268="FINTA"),UPPER(anotacoes!I3268),"")</f>
        <v/>
      </c>
      <c r="O3268" s="6" t="str">
        <f>IF(anotacoes!N3268=0,"",anotacoes!N3268)</f>
        <v/>
      </c>
      <c r="P3268" t="str">
        <f>IF(anotacoes!M3268=0,"",UPPER(anotacoes!M3268))</f>
        <v/>
      </c>
      <c r="Q3268" t="str">
        <f t="shared" si="103"/>
        <v>INSERT INTO CONVERSAO_LUTA_ACAO (cd_conversao, id_luta, sequencia, momento_inicio, momento_fim, quem_faz, quem_sofre, acao_tipo, acao, tecnica, direcao, pontuacao) VALUES (1, 49, 37, TRIM(' 00:02:37,972'), TRIM(' 00:03:45,046'), '&lt;ARBITRO_DESCONHECIDO&gt;', '', 'PAUSE', '&lt;NAO_CLASSIFICADO&gt;', NULL, NULL, NULL)</v>
      </c>
      <c r="R3268" t="s">
        <v>10327</v>
      </c>
    </row>
    <row r="3269" spans="1:18" hidden="1" x14ac:dyDescent="0.25">
      <c r="A3269" s="7">
        <f>anotacoes!D3269</f>
        <v>40780</v>
      </c>
      <c r="B3269" t="str">
        <f>anotacoes!C3269</f>
        <v>WORLD CHAMPIONSHIPS PARIS 2011</v>
      </c>
      <c r="C3269" t="str">
        <f>anotacoes!E3269</f>
        <v>GUILHEIRO</v>
      </c>
      <c r="D3269" t="str">
        <f>anotacoes!F3269</f>
        <v>MRVALJEVIC</v>
      </c>
      <c r="E3269" t="s">
        <v>10325</v>
      </c>
      <c r="F3269">
        <f>anotacoes!A3269</f>
        <v>49</v>
      </c>
      <c r="G3269">
        <f>anotacoes!B3269</f>
        <v>38</v>
      </c>
      <c r="H3269" t="str">
        <f>anotacoes!K3269</f>
        <v xml:space="preserve"> 00:03:45,046</v>
      </c>
      <c r="I3269" t="str">
        <f>anotacoes!L3269</f>
        <v xml:space="preserve"> 00:03:50,656</v>
      </c>
      <c r="J3269" t="str">
        <f>IF(L3269="PAUSE",E3269,IF(anotacoes!G3273=conversao_anotacoes!C3269,conversao_anotacoes!C3269,conversao_anotacoes!D3269))</f>
        <v>GUILHEIRO</v>
      </c>
      <c r="K3269" t="str">
        <f t="shared" si="102"/>
        <v>MRVALJEVIC</v>
      </c>
      <c r="L3269" t="str">
        <f>UPPER(anotacoes!H3269)</f>
        <v>DISPLACEMENT</v>
      </c>
      <c r="M3269" t="str">
        <f>IF(OR(L3269="ATTACK",L3269="FINTA"),"&lt;TECNICA&gt;",UPPER(anotacoes!I3269))</f>
        <v>2-3 STEP HESITANT RIGHT</v>
      </c>
      <c r="N3269" t="str">
        <f>IF(OR(L3269="ATTACK",L3269="FINTA"),UPPER(anotacoes!I3269),"")</f>
        <v/>
      </c>
      <c r="O3269" s="6" t="str">
        <f>IF(anotacoes!N3269=0,"",anotacoes!N3269)</f>
        <v/>
      </c>
      <c r="P3269" t="str">
        <f>IF(anotacoes!M3269=0,"",UPPER(anotacoes!M3269))</f>
        <v/>
      </c>
      <c r="Q3269" t="str">
        <f t="shared" si="103"/>
        <v>INSERT INTO CONVERSAO_LUTA_ACAO (cd_conversao, id_luta, sequencia, momento_inicio, momento_fim, quem_faz, quem_sofre, acao_tipo, acao, tecnica, direcao, pontuacao) VALUES (1, 49, 38, TRIM(' 00:03:45,046'), TRIM(' 00:03:50,656'), 'GUILHEIRO', 'MRVALJEVIC', 'DISPLACEMENT', '2-3 STEP HESITANT RIGHT', NULL, NULL, NULL)</v>
      </c>
      <c r="R3269" t="s">
        <v>10327</v>
      </c>
    </row>
    <row r="3270" spans="1:18" hidden="1" x14ac:dyDescent="0.25">
      <c r="A3270" s="7">
        <f>anotacoes!D3270</f>
        <v>40780</v>
      </c>
      <c r="B3270" t="str">
        <f>anotacoes!C3270</f>
        <v>WORLD CHAMPIONSHIPS PARIS 2011</v>
      </c>
      <c r="C3270" t="str">
        <f>anotacoes!E3270</f>
        <v>GUILHEIRO</v>
      </c>
      <c r="D3270" t="str">
        <f>anotacoes!F3270</f>
        <v>MRVALJEVIC</v>
      </c>
      <c r="E3270" t="s">
        <v>10325</v>
      </c>
      <c r="F3270">
        <f>anotacoes!A3270</f>
        <v>49</v>
      </c>
      <c r="G3270">
        <f>anotacoes!B3270</f>
        <v>39</v>
      </c>
      <c r="H3270" t="str">
        <f>anotacoes!K3270</f>
        <v xml:space="preserve"> 00:03:50,656</v>
      </c>
      <c r="I3270" t="str">
        <f>anotacoes!L3270</f>
        <v xml:space="preserve"> 00:03:54,876</v>
      </c>
      <c r="J3270" t="str">
        <f>IF(L3270="PAUSE",E3270,IF(anotacoes!G3274=conversao_anotacoes!C3270,conversao_anotacoes!C3270,conversao_anotacoes!D3270))</f>
        <v>GUILHEIRO</v>
      </c>
      <c r="K3270" t="str">
        <f t="shared" si="102"/>
        <v>MRVALJEVIC</v>
      </c>
      <c r="L3270" t="str">
        <f>UPPER(anotacoes!H3270)</f>
        <v>GRIP TIME</v>
      </c>
      <c r="M3270" t="str">
        <f>IF(OR(L3270="ATTACK",L3270="FINTA"),"&lt;TECNICA&gt;",UPPER(anotacoes!I3270))</f>
        <v>LEFT COLLAR RIGHT SLEEVE</v>
      </c>
      <c r="N3270" t="str">
        <f>IF(OR(L3270="ATTACK",L3270="FINTA"),UPPER(anotacoes!I3270),"")</f>
        <v/>
      </c>
      <c r="O3270" s="6" t="str">
        <f>IF(anotacoes!N3270=0,"",anotacoes!N3270)</f>
        <v/>
      </c>
      <c r="P3270" t="str">
        <f>IF(anotacoes!M3270=0,"",UPPER(anotacoes!M3270))</f>
        <v/>
      </c>
      <c r="Q3270" t="str">
        <f t="shared" si="103"/>
        <v>INSERT INTO CONVERSAO_LUTA_ACAO (cd_conversao, id_luta, sequencia, momento_inicio, momento_fim, quem_faz, quem_sofre, acao_tipo, acao, tecnica, direcao, pontuacao) VALUES (1, 49, 39, TRIM(' 00:03:50,656'), TRIM(' 00:03:54,876'), 'GUILHEIRO', 'MRVALJEVIC', 'GRIP TIME', 'LEFT COLLAR RIGHT SLEEVE', NULL, NULL, NULL)</v>
      </c>
      <c r="R3270" t="s">
        <v>10327</v>
      </c>
    </row>
    <row r="3271" spans="1:18" hidden="1" x14ac:dyDescent="0.25">
      <c r="A3271" s="7">
        <f>anotacoes!D3271</f>
        <v>40780</v>
      </c>
      <c r="B3271" t="str">
        <f>anotacoes!C3271</f>
        <v>WORLD CHAMPIONSHIPS PARIS 2011</v>
      </c>
      <c r="C3271" t="str">
        <f>anotacoes!E3271</f>
        <v>GUILHEIRO</v>
      </c>
      <c r="D3271" t="str">
        <f>anotacoes!F3271</f>
        <v>MRVALJEVIC</v>
      </c>
      <c r="E3271" t="s">
        <v>10325</v>
      </c>
      <c r="F3271">
        <f>anotacoes!A3271</f>
        <v>49</v>
      </c>
      <c r="G3271">
        <f>anotacoes!B3271</f>
        <v>40</v>
      </c>
      <c r="H3271" t="str">
        <f>anotacoes!K3271</f>
        <v xml:space="preserve"> 00:03:54,876</v>
      </c>
      <c r="I3271" t="str">
        <f>anotacoes!L3271</f>
        <v xml:space="preserve"> 00:03:56,057</v>
      </c>
      <c r="J3271" t="str">
        <f>IF(L3271="PAUSE",E3271,IF(anotacoes!G3275=conversao_anotacoes!C3271,conversao_anotacoes!C3271,conversao_anotacoes!D3271))</f>
        <v>GUILHEIRO</v>
      </c>
      <c r="K3271" t="str">
        <f t="shared" si="102"/>
        <v>MRVALJEVIC</v>
      </c>
      <c r="L3271" t="str">
        <f>UPPER(anotacoes!H3271)</f>
        <v>ATTACK</v>
      </c>
      <c r="M3271" t="str">
        <f>IF(OR(L3271="ATTACK",L3271="FINTA"),"&lt;TECNICA&gt;",UPPER(anotacoes!I3271))</f>
        <v>&lt;TECNICA&gt;</v>
      </c>
      <c r="N3271" t="str">
        <f>IF(OR(L3271="ATTACK",L3271="FINTA"),UPPER(anotacoes!I3271),"")</f>
        <v>SEOI NAGE</v>
      </c>
      <c r="O3271" s="6">
        <f>IF(anotacoes!N3271=0,"",anotacoes!N3271)</f>
        <v>6</v>
      </c>
      <c r="P3271" t="str">
        <f>IF(anotacoes!M3271=0,"",UPPER(anotacoes!M3271))</f>
        <v/>
      </c>
      <c r="Q3271" t="str">
        <f t="shared" si="103"/>
        <v>INSERT INTO CONVERSAO_LUTA_ACAO (cd_conversao, id_luta, sequencia, momento_inicio, momento_fim, quem_faz, quem_sofre, acao_tipo, acao, tecnica, direcao, pontuacao) VALUES (1, 49, 40, TRIM(' 00:03:54,876'), TRIM(' 00:03:56,057'), 'GUILHEIRO', 'MRVALJEVIC', 'ATTACK', '&lt;TECNICA&gt;', 'SEOI NAGE', 6, NULL)</v>
      </c>
      <c r="R3271" t="s">
        <v>10327</v>
      </c>
    </row>
    <row r="3272" spans="1:18" hidden="1" x14ac:dyDescent="0.25">
      <c r="A3272" s="7">
        <f>anotacoes!D3272</f>
        <v>40780</v>
      </c>
      <c r="B3272" t="str">
        <f>anotacoes!C3272</f>
        <v>WORLD CHAMPIONSHIPS PARIS 2011</v>
      </c>
      <c r="C3272" t="str">
        <f>anotacoes!E3272</f>
        <v>GUILHEIRO</v>
      </c>
      <c r="D3272" t="str">
        <f>anotacoes!F3272</f>
        <v>MRVALJEVIC</v>
      </c>
      <c r="E3272" t="s">
        <v>10325</v>
      </c>
      <c r="F3272">
        <f>anotacoes!A3272</f>
        <v>49</v>
      </c>
      <c r="G3272">
        <f>anotacoes!B3272</f>
        <v>41</v>
      </c>
      <c r="H3272" t="str">
        <f>anotacoes!K3272</f>
        <v xml:space="preserve"> 00:03:56,294</v>
      </c>
      <c r="I3272" t="str">
        <f>anotacoes!L3272</f>
        <v xml:space="preserve"> 00:03:56,732</v>
      </c>
      <c r="J3272" t="str">
        <f>IF(L3272="PAUSE",E3272,IF(anotacoes!G3276=conversao_anotacoes!C3272,conversao_anotacoes!C3272,conversao_anotacoes!D3272))</f>
        <v>GUILHEIRO</v>
      </c>
      <c r="K3272" t="str">
        <f t="shared" si="102"/>
        <v>MRVALJEVIC</v>
      </c>
      <c r="L3272" t="str">
        <f>UPPER(anotacoes!H3272)</f>
        <v>GRIP TIME</v>
      </c>
      <c r="M3272" t="str">
        <f>IF(OR(L3272="ATTACK",L3272="FINTA"),"&lt;TECNICA&gt;",UPPER(anotacoes!I3272))</f>
        <v>LEFT COLLAR RIGHT SLEEVE</v>
      </c>
      <c r="N3272" t="str">
        <f>IF(OR(L3272="ATTACK",L3272="FINTA"),UPPER(anotacoes!I3272),"")</f>
        <v/>
      </c>
      <c r="O3272" s="6" t="str">
        <f>IF(anotacoes!N3272=0,"",anotacoes!N3272)</f>
        <v/>
      </c>
      <c r="P3272" t="str">
        <f>IF(anotacoes!M3272=0,"",UPPER(anotacoes!M3272))</f>
        <v/>
      </c>
      <c r="Q3272" t="str">
        <f t="shared" si="103"/>
        <v>INSERT INTO CONVERSAO_LUTA_ACAO (cd_conversao, id_luta, sequencia, momento_inicio, momento_fim, quem_faz, quem_sofre, acao_tipo, acao, tecnica, direcao, pontuacao) VALUES (1, 49, 41, TRIM(' 00:03:56,294'), TRIM(' 00:03:56,732'), 'GUILHEIRO', 'MRVALJEVIC', 'GRIP TIME', 'LEFT COLLAR RIGHT SLEEVE', NULL, NULL, NULL)</v>
      </c>
      <c r="R3272" t="s">
        <v>10327</v>
      </c>
    </row>
    <row r="3273" spans="1:18" hidden="1" x14ac:dyDescent="0.25">
      <c r="A3273" s="7">
        <f>anotacoes!D3273</f>
        <v>40780</v>
      </c>
      <c r="B3273" t="str">
        <f>anotacoes!C3273</f>
        <v>WORLD CHAMPIONSHIPS PARIS 2011</v>
      </c>
      <c r="C3273" t="str">
        <f>anotacoes!E3273</f>
        <v>GUILHEIRO</v>
      </c>
      <c r="D3273" t="str">
        <f>anotacoes!F3273</f>
        <v>MRVALJEVIC</v>
      </c>
      <c r="E3273" t="s">
        <v>10325</v>
      </c>
      <c r="F3273">
        <f>anotacoes!A3273</f>
        <v>49</v>
      </c>
      <c r="G3273">
        <f>anotacoes!B3273</f>
        <v>42</v>
      </c>
      <c r="H3273" t="str">
        <f>anotacoes!K3273</f>
        <v xml:space="preserve"> 00:03:56,732</v>
      </c>
      <c r="I3273" t="str">
        <f>anotacoes!L3273</f>
        <v xml:space="preserve"> 00:03:59,091</v>
      </c>
      <c r="J3273" t="str">
        <f>IF(L3273="PAUSE",E3273,IF(anotacoes!G3277=conversao_anotacoes!C3273,conversao_anotacoes!C3273,conversao_anotacoes!D3273))</f>
        <v>GUILHEIRO</v>
      </c>
      <c r="K3273" t="str">
        <f t="shared" si="102"/>
        <v>MRVALJEVIC</v>
      </c>
      <c r="L3273" t="str">
        <f>UPPER(anotacoes!H3273)</f>
        <v>TRANSITION</v>
      </c>
      <c r="M3273" t="str">
        <f>IF(OR(L3273="ATTACK",L3273="FINTA"),"&lt;TECNICA&gt;",UPPER(anotacoes!I3273))</f>
        <v>WITHOUT ATTACK</v>
      </c>
      <c r="N3273" t="str">
        <f>IF(OR(L3273="ATTACK",L3273="FINTA"),UPPER(anotacoes!I3273),"")</f>
        <v/>
      </c>
      <c r="O3273" s="6" t="str">
        <f>IF(anotacoes!N3273=0,"",anotacoes!N3273)</f>
        <v/>
      </c>
      <c r="P3273" t="str">
        <f>IF(anotacoes!M3273=0,"",UPPER(anotacoes!M3273))</f>
        <v/>
      </c>
      <c r="Q3273" t="str">
        <f t="shared" si="103"/>
        <v>INSERT INTO CONVERSAO_LUTA_ACAO (cd_conversao, id_luta, sequencia, momento_inicio, momento_fim, quem_faz, quem_sofre, acao_tipo, acao, tecnica, direcao, pontuacao) VALUES (1, 49, 42, TRIM(' 00:03:56,732'), TRIM(' 00:03:59,091'), 'GUILHEIRO', 'MRVALJEVIC', 'TRANSITION', 'WITHOUT ATTACK', NULL, NULL, NULL)</v>
      </c>
      <c r="R3273" t="s">
        <v>10327</v>
      </c>
    </row>
    <row r="3274" spans="1:18" hidden="1" x14ac:dyDescent="0.25">
      <c r="A3274" s="7">
        <f>anotacoes!D3274</f>
        <v>40780</v>
      </c>
      <c r="B3274" t="str">
        <f>anotacoes!C3274</f>
        <v>WORLD CHAMPIONSHIPS PARIS 2011</v>
      </c>
      <c r="C3274" t="str">
        <f>anotacoes!E3274</f>
        <v>GUILHEIRO</v>
      </c>
      <c r="D3274" t="str">
        <f>anotacoes!F3274</f>
        <v>MRVALJEVIC</v>
      </c>
      <c r="E3274" t="s">
        <v>10325</v>
      </c>
      <c r="F3274">
        <f>anotacoes!A3274</f>
        <v>49</v>
      </c>
      <c r="G3274">
        <f>anotacoes!B3274</f>
        <v>43</v>
      </c>
      <c r="H3274" t="str">
        <f>anotacoes!K3274</f>
        <v xml:space="preserve"> 00:03:59,091</v>
      </c>
      <c r="I3274" t="str">
        <f>anotacoes!L3274</f>
        <v xml:space="preserve"> 00:04:06,521</v>
      </c>
      <c r="J3274" t="str">
        <f>IF(L3274="PAUSE",E3274,IF(anotacoes!G3278=conversao_anotacoes!C3274,conversao_anotacoes!C3274,conversao_anotacoes!D3274))</f>
        <v>&lt;ARBITRO_DESCONHECIDO&gt;</v>
      </c>
      <c r="K3274" t="str">
        <f t="shared" si="102"/>
        <v/>
      </c>
      <c r="L3274" t="str">
        <f>UPPER(anotacoes!H3274)</f>
        <v>PAUSE</v>
      </c>
      <c r="M3274" t="str">
        <f>IF(OR(L3274="ATTACK",L3274="FINTA"),"&lt;TECNICA&gt;",UPPER(anotacoes!I3274))</f>
        <v>&lt;NAO_CLASSIFICADO&gt;</v>
      </c>
      <c r="N3274" t="str">
        <f>IF(OR(L3274="ATTACK",L3274="FINTA"),UPPER(anotacoes!I3274),"")</f>
        <v/>
      </c>
      <c r="O3274" s="6" t="str">
        <f>IF(anotacoes!N3274=0,"",anotacoes!N3274)</f>
        <v/>
      </c>
      <c r="P3274" t="str">
        <f>IF(anotacoes!M3274=0,"",UPPER(anotacoes!M3274))</f>
        <v/>
      </c>
      <c r="Q3274" t="str">
        <f t="shared" si="103"/>
        <v>INSERT INTO CONVERSAO_LUTA_ACAO (cd_conversao, id_luta, sequencia, momento_inicio, momento_fim, quem_faz, quem_sofre, acao_tipo, acao, tecnica, direcao, pontuacao) VALUES (1, 49, 43, TRIM(' 00:03:59,091'), TRIM(' 00:04:06,521'), '&lt;ARBITRO_DESCONHECIDO&gt;', '', 'PAUSE', '&lt;NAO_CLASSIFICADO&gt;', NULL, NULL, NULL)</v>
      </c>
      <c r="R3274" t="s">
        <v>10327</v>
      </c>
    </row>
    <row r="3275" spans="1:18" hidden="1" x14ac:dyDescent="0.25">
      <c r="A3275" s="7">
        <f>anotacoes!D3275</f>
        <v>40780</v>
      </c>
      <c r="B3275" t="str">
        <f>anotacoes!C3275</f>
        <v>WORLD CHAMPIONSHIPS PARIS 2011</v>
      </c>
      <c r="C3275" t="str">
        <f>anotacoes!E3275</f>
        <v>GUILHEIRO</v>
      </c>
      <c r="D3275" t="str">
        <f>anotacoes!F3275</f>
        <v>MRVALJEVIC</v>
      </c>
      <c r="E3275" t="s">
        <v>10325</v>
      </c>
      <c r="F3275">
        <f>anotacoes!A3275</f>
        <v>49</v>
      </c>
      <c r="G3275">
        <f>anotacoes!B3275</f>
        <v>44</v>
      </c>
      <c r="H3275" t="str">
        <f>anotacoes!K3275</f>
        <v xml:space="preserve"> 00:04:06,521</v>
      </c>
      <c r="I3275" t="str">
        <f>anotacoes!L3275</f>
        <v xml:space="preserve"> 00:04:08,521</v>
      </c>
      <c r="J3275" t="str">
        <f>IF(L3275="PAUSE",E3275,IF(anotacoes!G3279=conversao_anotacoes!C3275,conversao_anotacoes!C3275,conversao_anotacoes!D3275))</f>
        <v>GUILHEIRO</v>
      </c>
      <c r="K3275" t="str">
        <f t="shared" si="102"/>
        <v>MRVALJEVIC</v>
      </c>
      <c r="L3275" t="str">
        <f>UPPER(anotacoes!H3275)</f>
        <v>DISPLACEMENT</v>
      </c>
      <c r="M3275" t="str">
        <f>IF(OR(L3275="ATTACK",L3275="FINTA"),"&lt;TECNICA&gt;",UPPER(anotacoes!I3275))</f>
        <v>2-3 STEP HESITANT RIGHT</v>
      </c>
      <c r="N3275" t="str">
        <f>IF(OR(L3275="ATTACK",L3275="FINTA"),UPPER(anotacoes!I3275),"")</f>
        <v/>
      </c>
      <c r="O3275" s="6" t="str">
        <f>IF(anotacoes!N3275=0,"",anotacoes!N3275)</f>
        <v/>
      </c>
      <c r="P3275" t="str">
        <f>IF(anotacoes!M3275=0,"",UPPER(anotacoes!M3275))</f>
        <v/>
      </c>
      <c r="Q3275" t="str">
        <f t="shared" si="103"/>
        <v>INSERT INTO CONVERSAO_LUTA_ACAO (cd_conversao, id_luta, sequencia, momento_inicio, momento_fim, quem_faz, quem_sofre, acao_tipo, acao, tecnica, direcao, pontuacao) VALUES (1, 49, 44, TRIM(' 00:04:06,521'), TRIM(' 00:04:08,521'), 'GUILHEIRO', 'MRVALJEVIC', 'DISPLACEMENT', '2-3 STEP HESITANT RIGHT', NULL, NULL, NULL)</v>
      </c>
      <c r="R3275" t="s">
        <v>10327</v>
      </c>
    </row>
    <row r="3276" spans="1:18" hidden="1" x14ac:dyDescent="0.25">
      <c r="A3276" s="7">
        <f>anotacoes!D3276</f>
        <v>40780</v>
      </c>
      <c r="B3276" t="str">
        <f>anotacoes!C3276</f>
        <v>WORLD CHAMPIONSHIPS PARIS 2011</v>
      </c>
      <c r="C3276" t="str">
        <f>anotacoes!E3276</f>
        <v>GUILHEIRO</v>
      </c>
      <c r="D3276" t="str">
        <f>anotacoes!F3276</f>
        <v>MRVALJEVIC</v>
      </c>
      <c r="E3276" t="s">
        <v>10325</v>
      </c>
      <c r="F3276">
        <f>anotacoes!A3276</f>
        <v>49</v>
      </c>
      <c r="G3276">
        <f>anotacoes!B3276</f>
        <v>45</v>
      </c>
      <c r="H3276" t="str">
        <f>anotacoes!K3276</f>
        <v xml:space="preserve"> 00:04:08,521</v>
      </c>
      <c r="I3276" t="str">
        <f>anotacoes!L3276</f>
        <v xml:space="preserve"> 00:04:14,094</v>
      </c>
      <c r="J3276" t="str">
        <f>IF(L3276="PAUSE",E3276,IF(anotacoes!G3280=conversao_anotacoes!C3276,conversao_anotacoes!C3276,conversao_anotacoes!D3276))</f>
        <v>GUILHEIRO</v>
      </c>
      <c r="K3276" t="str">
        <f t="shared" si="102"/>
        <v>MRVALJEVIC</v>
      </c>
      <c r="L3276" t="str">
        <f>UPPER(anotacoes!H3276)</f>
        <v>GRIP TIME</v>
      </c>
      <c r="M3276" t="str">
        <f>IF(OR(L3276="ATTACK",L3276="FINTA"),"&lt;TECNICA&gt;",UPPER(anotacoes!I3276))</f>
        <v>LEFT COLLAR</v>
      </c>
      <c r="N3276" t="str">
        <f>IF(OR(L3276="ATTACK",L3276="FINTA"),UPPER(anotacoes!I3276),"")</f>
        <v/>
      </c>
      <c r="O3276" s="6" t="str">
        <f>IF(anotacoes!N3276=0,"",anotacoes!N3276)</f>
        <v/>
      </c>
      <c r="P3276" t="str">
        <f>IF(anotacoes!M3276=0,"",UPPER(anotacoes!M3276))</f>
        <v/>
      </c>
      <c r="Q3276" t="str">
        <f t="shared" si="103"/>
        <v>INSERT INTO CONVERSAO_LUTA_ACAO (cd_conversao, id_luta, sequencia, momento_inicio, momento_fim, quem_faz, quem_sofre, acao_tipo, acao, tecnica, direcao, pontuacao) VALUES (1, 49, 45, TRIM(' 00:04:08,521'), TRIM(' 00:04:14,094'), 'GUILHEIRO', 'MRVALJEVIC', 'GRIP TIME', 'LEFT COLLAR', NULL, NULL, NULL)</v>
      </c>
      <c r="R3276" t="s">
        <v>10327</v>
      </c>
    </row>
    <row r="3277" spans="1:18" hidden="1" x14ac:dyDescent="0.25">
      <c r="A3277" s="7">
        <f>anotacoes!D3277</f>
        <v>40780</v>
      </c>
      <c r="B3277" t="str">
        <f>anotacoes!C3277</f>
        <v>WORLD CHAMPIONSHIPS PARIS 2011</v>
      </c>
      <c r="C3277" t="str">
        <f>anotacoes!E3277</f>
        <v>GUILHEIRO</v>
      </c>
      <c r="D3277" t="str">
        <f>anotacoes!F3277</f>
        <v>MRVALJEVIC</v>
      </c>
      <c r="E3277" t="s">
        <v>10325</v>
      </c>
      <c r="F3277">
        <f>anotacoes!A3277</f>
        <v>49</v>
      </c>
      <c r="G3277">
        <f>anotacoes!B3277</f>
        <v>46</v>
      </c>
      <c r="H3277" t="str">
        <f>anotacoes!K3277</f>
        <v xml:space="preserve"> 00:04:14,094</v>
      </c>
      <c r="I3277" t="str">
        <f>anotacoes!L3277</f>
        <v xml:space="preserve"> 00:04:14,094</v>
      </c>
      <c r="J3277" t="str">
        <f>IF(L3277="PAUSE",E3277,IF(anotacoes!G3281=conversao_anotacoes!C3277,conversao_anotacoes!C3277,conversao_anotacoes!D3277))</f>
        <v>GUILHEIRO</v>
      </c>
      <c r="K3277" t="str">
        <f t="shared" si="102"/>
        <v>MRVALJEVIC</v>
      </c>
      <c r="L3277" t="str">
        <f>UPPER(anotacoes!H3277)</f>
        <v>FINTA</v>
      </c>
      <c r="M3277" t="str">
        <f>IF(OR(L3277="ATTACK",L3277="FINTA"),"&lt;TECNICA&gt;",UPPER(anotacoes!I3277))</f>
        <v>&lt;TECNICA&gt;</v>
      </c>
      <c r="N3277" t="str">
        <f>IF(OR(L3277="ATTACK",L3277="FINTA"),UPPER(anotacoes!I3277),"")</f>
        <v>OUCHI GARI RIGHT</v>
      </c>
      <c r="O3277" s="6" t="str">
        <f>IF(anotacoes!N3277=0,"",anotacoes!N3277)</f>
        <v/>
      </c>
      <c r="P3277" t="str">
        <f>IF(anotacoes!M3277=0,"",UPPER(anotacoes!M3277))</f>
        <v/>
      </c>
      <c r="Q3277" t="str">
        <f t="shared" si="103"/>
        <v>INSERT INTO CONVERSAO_LUTA_ACAO (cd_conversao, id_luta, sequencia, momento_inicio, momento_fim, quem_faz, quem_sofre, acao_tipo, acao, tecnica, direcao, pontuacao) VALUES (1, 49, 46, TRIM(' 00:04:14,094'), TRIM(' 00:04:14,094'), 'GUILHEIRO', 'MRVALJEVIC', 'FINTA', '&lt;TECNICA&gt;', 'OUCHI GARI RIGHT', NULL, NULL)</v>
      </c>
      <c r="R3277" t="s">
        <v>10327</v>
      </c>
    </row>
    <row r="3278" spans="1:18" hidden="1" x14ac:dyDescent="0.25">
      <c r="A3278" s="7">
        <f>anotacoes!D3278</f>
        <v>40780</v>
      </c>
      <c r="B3278" t="str">
        <f>anotacoes!C3278</f>
        <v>WORLD CHAMPIONSHIPS PARIS 2011</v>
      </c>
      <c r="C3278" t="str">
        <f>anotacoes!E3278</f>
        <v>GUILHEIRO</v>
      </c>
      <c r="D3278" t="str">
        <f>anotacoes!F3278</f>
        <v>MRVALJEVIC</v>
      </c>
      <c r="E3278" t="s">
        <v>10325</v>
      </c>
      <c r="F3278">
        <f>anotacoes!A3278</f>
        <v>49</v>
      </c>
      <c r="G3278">
        <f>anotacoes!B3278</f>
        <v>47</v>
      </c>
      <c r="H3278" t="str">
        <f>anotacoes!K3278</f>
        <v xml:space="preserve"> 00:04:14,094</v>
      </c>
      <c r="I3278" t="str">
        <f>anotacoes!L3278</f>
        <v xml:space="preserve"> 00:04:15,647</v>
      </c>
      <c r="J3278" t="str">
        <f>IF(L3278="PAUSE",E3278,IF(anotacoes!G3282=conversao_anotacoes!C3278,conversao_anotacoes!C3278,conversao_anotacoes!D3278))</f>
        <v>GUILHEIRO</v>
      </c>
      <c r="K3278" t="str">
        <f t="shared" si="102"/>
        <v>MRVALJEVIC</v>
      </c>
      <c r="L3278" t="str">
        <f>UPPER(anotacoes!H3278)</f>
        <v>GRIP TIME</v>
      </c>
      <c r="M3278" t="str">
        <f>IF(OR(L3278="ATTACK",L3278="FINTA"),"&lt;TECNICA&gt;",UPPER(anotacoes!I3278))</f>
        <v>LEFT COLLAR</v>
      </c>
      <c r="N3278" t="str">
        <f>IF(OR(L3278="ATTACK",L3278="FINTA"),UPPER(anotacoes!I3278),"")</f>
        <v/>
      </c>
      <c r="O3278" s="6" t="str">
        <f>IF(anotacoes!N3278=0,"",anotacoes!N3278)</f>
        <v/>
      </c>
      <c r="P3278" t="str">
        <f>IF(anotacoes!M3278=0,"",UPPER(anotacoes!M3278))</f>
        <v/>
      </c>
      <c r="Q3278" t="str">
        <f t="shared" si="103"/>
        <v>INSERT INTO CONVERSAO_LUTA_ACAO (cd_conversao, id_luta, sequencia, momento_inicio, momento_fim, quem_faz, quem_sofre, acao_tipo, acao, tecnica, direcao, pontuacao) VALUES (1, 49, 47, TRIM(' 00:04:14,094'), TRIM(' 00:04:15,647'), 'GUILHEIRO', 'MRVALJEVIC', 'GRIP TIME', 'LEFT COLLAR', NULL, NULL, NULL)</v>
      </c>
      <c r="R3278" t="s">
        <v>10327</v>
      </c>
    </row>
    <row r="3279" spans="1:18" hidden="1" x14ac:dyDescent="0.25">
      <c r="A3279" s="7">
        <f>anotacoes!D3279</f>
        <v>40780</v>
      </c>
      <c r="B3279" t="str">
        <f>anotacoes!C3279</f>
        <v>WORLD CHAMPIONSHIPS PARIS 2011</v>
      </c>
      <c r="C3279" t="str">
        <f>anotacoes!E3279</f>
        <v>GUILHEIRO</v>
      </c>
      <c r="D3279" t="str">
        <f>anotacoes!F3279</f>
        <v>MRVALJEVIC</v>
      </c>
      <c r="E3279" t="s">
        <v>10325</v>
      </c>
      <c r="F3279">
        <f>anotacoes!A3279</f>
        <v>49</v>
      </c>
      <c r="G3279">
        <f>anotacoes!B3279</f>
        <v>48</v>
      </c>
      <c r="H3279" t="str">
        <f>anotacoes!K3279</f>
        <v xml:space="preserve"> 00:04:15,647</v>
      </c>
      <c r="I3279" t="str">
        <f>anotacoes!L3279</f>
        <v xml:space="preserve"> 00:05:02,036</v>
      </c>
      <c r="J3279" t="str">
        <f>IF(L3279="PAUSE",E3279,IF(anotacoes!G3283=conversao_anotacoes!C3279,conversao_anotacoes!C3279,conversao_anotacoes!D3279))</f>
        <v>&lt;ARBITRO_DESCONHECIDO&gt;</v>
      </c>
      <c r="K3279" t="str">
        <f t="shared" si="102"/>
        <v/>
      </c>
      <c r="L3279" t="str">
        <f>UPPER(anotacoes!H3279)</f>
        <v>PAUSE</v>
      </c>
      <c r="M3279" t="str">
        <f>IF(OR(L3279="ATTACK",L3279="FINTA"),"&lt;TECNICA&gt;",UPPER(anotacoes!I3279))</f>
        <v>&lt;NAO_CLASSIFICADO&gt;</v>
      </c>
      <c r="N3279" t="str">
        <f>IF(OR(L3279="ATTACK",L3279="FINTA"),UPPER(anotacoes!I3279),"")</f>
        <v/>
      </c>
      <c r="O3279" s="6" t="str">
        <f>IF(anotacoes!N3279=0,"",anotacoes!N3279)</f>
        <v/>
      </c>
      <c r="P3279" t="str">
        <f>IF(anotacoes!M3279=0,"",UPPER(anotacoes!M3279))</f>
        <v/>
      </c>
      <c r="Q3279" t="str">
        <f t="shared" si="103"/>
        <v>INSERT INTO CONVERSAO_LUTA_ACAO (cd_conversao, id_luta, sequencia, momento_inicio, momento_fim, quem_faz, quem_sofre, acao_tipo, acao, tecnica, direcao, pontuacao) VALUES (1, 49, 48, TRIM(' 00:04:15,647'), TRIM(' 00:05:02,036'), '&lt;ARBITRO_DESCONHECIDO&gt;', '', 'PAUSE', '&lt;NAO_CLASSIFICADO&gt;', NULL, NULL, NULL)</v>
      </c>
      <c r="R3279" t="s">
        <v>10327</v>
      </c>
    </row>
    <row r="3280" spans="1:18" hidden="1" x14ac:dyDescent="0.25">
      <c r="A3280" s="7">
        <f>anotacoes!D3280</f>
        <v>40780</v>
      </c>
      <c r="B3280" t="str">
        <f>anotacoes!C3280</f>
        <v>WORLD CHAMPIONSHIPS PARIS 2011</v>
      </c>
      <c r="C3280" t="str">
        <f>anotacoes!E3280</f>
        <v>GUILHEIRO</v>
      </c>
      <c r="D3280" t="str">
        <f>anotacoes!F3280</f>
        <v>MRVALJEVIC</v>
      </c>
      <c r="E3280" t="s">
        <v>10325</v>
      </c>
      <c r="F3280">
        <f>anotacoes!A3280</f>
        <v>49</v>
      </c>
      <c r="G3280">
        <f>anotacoes!B3280</f>
        <v>49</v>
      </c>
      <c r="H3280" t="str">
        <f>anotacoes!K3280</f>
        <v xml:space="preserve"> 00:05:02,036</v>
      </c>
      <c r="I3280" t="str">
        <f>anotacoes!L3280</f>
        <v xml:space="preserve"> 00:05:02,248</v>
      </c>
      <c r="J3280" t="str">
        <f>IF(L3280="PAUSE",E3280,IF(anotacoes!G3284=conversao_anotacoes!C3280,conversao_anotacoes!C3280,conversao_anotacoes!D3280))</f>
        <v>GUILHEIRO</v>
      </c>
      <c r="K3280" t="str">
        <f t="shared" si="102"/>
        <v>MRVALJEVIC</v>
      </c>
      <c r="L3280" t="str">
        <f>UPPER(anotacoes!H3280)</f>
        <v>DISPLACEMENT</v>
      </c>
      <c r="M3280" t="str">
        <f>IF(OR(L3280="ATTACK",L3280="FINTA"),"&lt;TECNICA&gt;",UPPER(anotacoes!I3280))</f>
        <v>2-3 STEP HESITANT RIGHT</v>
      </c>
      <c r="N3280" t="str">
        <f>IF(OR(L3280="ATTACK",L3280="FINTA"),UPPER(anotacoes!I3280),"")</f>
        <v/>
      </c>
      <c r="O3280" s="6" t="str">
        <f>IF(anotacoes!N3280=0,"",anotacoes!N3280)</f>
        <v/>
      </c>
      <c r="P3280" t="str">
        <f>IF(anotacoes!M3280=0,"",UPPER(anotacoes!M3280))</f>
        <v/>
      </c>
      <c r="Q3280" t="str">
        <f t="shared" si="103"/>
        <v>INSERT INTO CONVERSAO_LUTA_ACAO (cd_conversao, id_luta, sequencia, momento_inicio, momento_fim, quem_faz, quem_sofre, acao_tipo, acao, tecnica, direcao, pontuacao) VALUES (1, 49, 49, TRIM(' 00:05:02,036'), TRIM(' 00:05:02,248'), 'GUILHEIRO', 'MRVALJEVIC', 'DISPLACEMENT', '2-3 STEP HESITANT RIGHT', NULL, NULL, NULL)</v>
      </c>
      <c r="R3280" t="s">
        <v>10327</v>
      </c>
    </row>
    <row r="3281" spans="1:18" hidden="1" x14ac:dyDescent="0.25">
      <c r="A3281" s="7">
        <f>anotacoes!D3281</f>
        <v>40780</v>
      </c>
      <c r="B3281" t="str">
        <f>anotacoes!C3281</f>
        <v>WORLD CHAMPIONSHIPS PARIS 2011</v>
      </c>
      <c r="C3281" t="str">
        <f>anotacoes!E3281</f>
        <v>GUILHEIRO</v>
      </c>
      <c r="D3281" t="str">
        <f>anotacoes!F3281</f>
        <v>MRVALJEVIC</v>
      </c>
      <c r="E3281" t="s">
        <v>10325</v>
      </c>
      <c r="F3281">
        <f>anotacoes!A3281</f>
        <v>49</v>
      </c>
      <c r="G3281">
        <f>anotacoes!B3281</f>
        <v>50</v>
      </c>
      <c r="H3281" t="str">
        <f>anotacoes!K3281</f>
        <v xml:space="preserve"> 00:05:02,248</v>
      </c>
      <c r="I3281" t="str">
        <f>anotacoes!L3281</f>
        <v xml:space="preserve"> 00:05:02,248</v>
      </c>
      <c r="J3281" t="str">
        <f>IF(L3281="PAUSE",E3281,IF(anotacoes!G3285=conversao_anotacoes!C3281,conversao_anotacoes!C3281,conversao_anotacoes!D3281))</f>
        <v>GUILHEIRO</v>
      </c>
      <c r="K3281" t="str">
        <f t="shared" si="102"/>
        <v>MRVALJEVIC</v>
      </c>
      <c r="L3281" t="str">
        <f>UPPER(anotacoes!H3281)</f>
        <v>DISPLACEMENT</v>
      </c>
      <c r="M3281" t="str">
        <f>IF(OR(L3281="ATTACK",L3281="FINTA"),"&lt;TECNICA&gt;",UPPER(anotacoes!I3281))</f>
        <v>TRY TO GRIP WITH CONTACT</v>
      </c>
      <c r="N3281" t="str">
        <f>IF(OR(L3281="ATTACK",L3281="FINTA"),UPPER(anotacoes!I3281),"")</f>
        <v/>
      </c>
      <c r="O3281" s="6" t="str">
        <f>IF(anotacoes!N3281=0,"",anotacoes!N3281)</f>
        <v/>
      </c>
      <c r="P3281" t="str">
        <f>IF(anotacoes!M3281=0,"",UPPER(anotacoes!M3281))</f>
        <v/>
      </c>
      <c r="Q3281" t="str">
        <f t="shared" si="103"/>
        <v>INSERT INTO CONVERSAO_LUTA_ACAO (cd_conversao, id_luta, sequencia, momento_inicio, momento_fim, quem_faz, quem_sofre, acao_tipo, acao, tecnica, direcao, pontuacao) VALUES (1, 49, 50, TRIM(' 00:05:02,248'), TRIM(' 00:05:02,248'), 'GUILHEIRO', 'MRVALJEVIC', 'DISPLACEMENT', 'TRY TO GRIP WITH CONTACT', NULL, NULL, NULL)</v>
      </c>
      <c r="R3281" t="s">
        <v>10327</v>
      </c>
    </row>
    <row r="3282" spans="1:18" hidden="1" x14ac:dyDescent="0.25">
      <c r="A3282" s="7">
        <f>anotacoes!D3282</f>
        <v>40780</v>
      </c>
      <c r="B3282" t="str">
        <f>anotacoes!C3282</f>
        <v>WORLD CHAMPIONSHIPS PARIS 2011</v>
      </c>
      <c r="C3282" t="str">
        <f>anotacoes!E3282</f>
        <v>GUILHEIRO</v>
      </c>
      <c r="D3282" t="str">
        <f>anotacoes!F3282</f>
        <v>MRVALJEVIC</v>
      </c>
      <c r="E3282" t="s">
        <v>10325</v>
      </c>
      <c r="F3282">
        <f>anotacoes!A3282</f>
        <v>49</v>
      </c>
      <c r="G3282">
        <f>anotacoes!B3282</f>
        <v>51</v>
      </c>
      <c r="H3282" t="str">
        <f>anotacoes!K3282</f>
        <v xml:space="preserve"> 00:05:02,248</v>
      </c>
      <c r="I3282" t="str">
        <f>anotacoes!L3282</f>
        <v xml:space="preserve"> 00:05:05,986</v>
      </c>
      <c r="J3282" t="str">
        <f>IF(L3282="PAUSE",E3282,IF(anotacoes!G3286=conversao_anotacoes!C3282,conversao_anotacoes!C3282,conversao_anotacoes!D3282))</f>
        <v>GUILHEIRO</v>
      </c>
      <c r="K3282" t="str">
        <f t="shared" si="102"/>
        <v>MRVALJEVIC</v>
      </c>
      <c r="L3282" t="str">
        <f>UPPER(anotacoes!H3282)</f>
        <v>GRIP TIME</v>
      </c>
      <c r="M3282" t="str">
        <f>IF(OR(L3282="ATTACK",L3282="FINTA"),"&lt;TECNICA&gt;",UPPER(anotacoes!I3282))</f>
        <v>LEFT COLLAR RIGHT SLEEVE</v>
      </c>
      <c r="N3282" t="str">
        <f>IF(OR(L3282="ATTACK",L3282="FINTA"),UPPER(anotacoes!I3282),"")</f>
        <v/>
      </c>
      <c r="O3282" s="6" t="str">
        <f>IF(anotacoes!N3282=0,"",anotacoes!N3282)</f>
        <v/>
      </c>
      <c r="P3282" t="str">
        <f>IF(anotacoes!M3282=0,"",UPPER(anotacoes!M3282))</f>
        <v/>
      </c>
      <c r="Q3282" t="str">
        <f t="shared" si="103"/>
        <v>INSERT INTO CONVERSAO_LUTA_ACAO (cd_conversao, id_luta, sequencia, momento_inicio, momento_fim, quem_faz, quem_sofre, acao_tipo, acao, tecnica, direcao, pontuacao) VALUES (1, 49, 51, TRIM(' 00:05:02,248'), TRIM(' 00:05:05,986'), 'GUILHEIRO', 'MRVALJEVIC', 'GRIP TIME', 'LEFT COLLAR RIGHT SLEEVE', NULL, NULL, NULL)</v>
      </c>
      <c r="R3282" t="s">
        <v>10327</v>
      </c>
    </row>
    <row r="3283" spans="1:18" hidden="1" x14ac:dyDescent="0.25">
      <c r="A3283" s="7">
        <f>anotacoes!D3283</f>
        <v>40780</v>
      </c>
      <c r="B3283" t="str">
        <f>anotacoes!C3283</f>
        <v>WORLD CHAMPIONSHIPS PARIS 2011</v>
      </c>
      <c r="C3283" t="str">
        <f>anotacoes!E3283</f>
        <v>GUILHEIRO</v>
      </c>
      <c r="D3283" t="str">
        <f>anotacoes!F3283</f>
        <v>MRVALJEVIC</v>
      </c>
      <c r="E3283" t="s">
        <v>10325</v>
      </c>
      <c r="F3283">
        <f>anotacoes!A3283</f>
        <v>49</v>
      </c>
      <c r="G3283">
        <f>anotacoes!B3283</f>
        <v>52</v>
      </c>
      <c r="H3283" t="str">
        <f>anotacoes!K3283</f>
        <v xml:space="preserve"> 00:05:05,986</v>
      </c>
      <c r="I3283" t="str">
        <f>anotacoes!L3283</f>
        <v xml:space="preserve"> 00:05:18,297</v>
      </c>
      <c r="J3283" t="str">
        <f>IF(L3283="PAUSE",E3283,IF(anotacoes!G3287=conversao_anotacoes!C3283,conversao_anotacoes!C3283,conversao_anotacoes!D3283))</f>
        <v>GUILHEIRO</v>
      </c>
      <c r="K3283" t="str">
        <f t="shared" si="102"/>
        <v>MRVALJEVIC</v>
      </c>
      <c r="L3283" t="str">
        <f>UPPER(anotacoes!H3283)</f>
        <v>GRIP TIME</v>
      </c>
      <c r="M3283" t="str">
        <f>IF(OR(L3283="ATTACK",L3283="FINTA"),"&lt;TECNICA&gt;",UPPER(anotacoes!I3283))</f>
        <v>LEFT COLLAR</v>
      </c>
      <c r="N3283" t="str">
        <f>IF(OR(L3283="ATTACK",L3283="FINTA"),UPPER(anotacoes!I3283),"")</f>
        <v/>
      </c>
      <c r="O3283" s="6" t="str">
        <f>IF(anotacoes!N3283=0,"",anotacoes!N3283)</f>
        <v/>
      </c>
      <c r="P3283" t="str">
        <f>IF(anotacoes!M3283=0,"",UPPER(anotacoes!M3283))</f>
        <v/>
      </c>
      <c r="Q3283" t="str">
        <f t="shared" si="103"/>
        <v>INSERT INTO CONVERSAO_LUTA_ACAO (cd_conversao, id_luta, sequencia, momento_inicio, momento_fim, quem_faz, quem_sofre, acao_tipo, acao, tecnica, direcao, pontuacao) VALUES (1, 49, 52, TRIM(' 00:05:05,986'), TRIM(' 00:05:18,297'), 'GUILHEIRO', 'MRVALJEVIC', 'GRIP TIME', 'LEFT COLLAR', NULL, NULL, NULL)</v>
      </c>
      <c r="R3283" t="s">
        <v>10327</v>
      </c>
    </row>
    <row r="3284" spans="1:18" hidden="1" x14ac:dyDescent="0.25">
      <c r="A3284" s="7">
        <f>anotacoes!D3284</f>
        <v>40780</v>
      </c>
      <c r="B3284" t="str">
        <f>anotacoes!C3284</f>
        <v>WORLD CHAMPIONSHIPS PARIS 2011</v>
      </c>
      <c r="C3284" t="str">
        <f>anotacoes!E3284</f>
        <v>GUILHEIRO</v>
      </c>
      <c r="D3284" t="str">
        <f>anotacoes!F3284</f>
        <v>MRVALJEVIC</v>
      </c>
      <c r="E3284" t="s">
        <v>10325</v>
      </c>
      <c r="F3284">
        <f>anotacoes!A3284</f>
        <v>49</v>
      </c>
      <c r="G3284">
        <f>anotacoes!B3284</f>
        <v>53</v>
      </c>
      <c r="H3284" t="str">
        <f>anotacoes!K3284</f>
        <v xml:space="preserve"> 00:05:18,297</v>
      </c>
      <c r="I3284" t="str">
        <f>anotacoes!L3284</f>
        <v xml:space="preserve"> 00:05:20,310</v>
      </c>
      <c r="J3284" t="str">
        <f>IF(L3284="PAUSE",E3284,IF(anotacoes!G3288=conversao_anotacoes!C3284,conversao_anotacoes!C3284,conversao_anotacoes!D3284))</f>
        <v>GUILHEIRO</v>
      </c>
      <c r="K3284" t="str">
        <f t="shared" si="102"/>
        <v>MRVALJEVIC</v>
      </c>
      <c r="L3284" t="str">
        <f>UPPER(anotacoes!H3284)</f>
        <v>GRIP TIME</v>
      </c>
      <c r="M3284" t="str">
        <f>IF(OR(L3284="ATTACK",L3284="FINTA"),"&lt;TECNICA&gt;",UPPER(anotacoes!I3284))</f>
        <v>LEFT COLLAR RIGHT SLEEVE</v>
      </c>
      <c r="N3284" t="str">
        <f>IF(OR(L3284="ATTACK",L3284="FINTA"),UPPER(anotacoes!I3284),"")</f>
        <v/>
      </c>
      <c r="O3284" s="6" t="str">
        <f>IF(anotacoes!N3284=0,"",anotacoes!N3284)</f>
        <v/>
      </c>
      <c r="P3284" t="str">
        <f>IF(anotacoes!M3284=0,"",UPPER(anotacoes!M3284))</f>
        <v/>
      </c>
      <c r="Q3284" t="str">
        <f t="shared" si="103"/>
        <v>INSERT INTO CONVERSAO_LUTA_ACAO (cd_conversao, id_luta, sequencia, momento_inicio, momento_fim, quem_faz, quem_sofre, acao_tipo, acao, tecnica, direcao, pontuacao) VALUES (1, 49, 53, TRIM(' 00:05:18,297'), TRIM(' 00:05:20,310'), 'GUILHEIRO', 'MRVALJEVIC', 'GRIP TIME', 'LEFT COLLAR RIGHT SLEEVE', NULL, NULL, NULL)</v>
      </c>
      <c r="R3284" t="s">
        <v>10327</v>
      </c>
    </row>
    <row r="3285" spans="1:18" hidden="1" x14ac:dyDescent="0.25">
      <c r="A3285" s="7">
        <f>anotacoes!D3285</f>
        <v>40780</v>
      </c>
      <c r="B3285" t="str">
        <f>anotacoes!C3285</f>
        <v>WORLD CHAMPIONSHIPS PARIS 2011</v>
      </c>
      <c r="C3285" t="str">
        <f>anotacoes!E3285</f>
        <v>GUILHEIRO</v>
      </c>
      <c r="D3285" t="str">
        <f>anotacoes!F3285</f>
        <v>MRVALJEVIC</v>
      </c>
      <c r="E3285" t="s">
        <v>10325</v>
      </c>
      <c r="F3285">
        <f>anotacoes!A3285</f>
        <v>49</v>
      </c>
      <c r="G3285">
        <f>anotacoes!B3285</f>
        <v>54</v>
      </c>
      <c r="H3285" t="str">
        <f>anotacoes!K3285</f>
        <v xml:space="preserve"> 00:05:20,310</v>
      </c>
      <c r="I3285" t="str">
        <f>anotacoes!L3285</f>
        <v xml:space="preserve"> 00:05:22,324</v>
      </c>
      <c r="J3285" t="str">
        <f>IF(L3285="PAUSE",E3285,IF(anotacoes!G3289=conversao_anotacoes!C3285,conversao_anotacoes!C3285,conversao_anotacoes!D3285))</f>
        <v>&lt;ARBITRO_DESCONHECIDO&gt;</v>
      </c>
      <c r="K3285" t="str">
        <f t="shared" si="102"/>
        <v/>
      </c>
      <c r="L3285" t="str">
        <f>UPPER(anotacoes!H3285)</f>
        <v>PAUSE</v>
      </c>
      <c r="M3285" t="str">
        <f>IF(OR(L3285="ATTACK",L3285="FINTA"),"&lt;TECNICA&gt;",UPPER(anotacoes!I3285))</f>
        <v>&lt;NAO_CLASSIFICADO&gt;</v>
      </c>
      <c r="N3285" t="str">
        <f>IF(OR(L3285="ATTACK",L3285="FINTA"),UPPER(anotacoes!I3285),"")</f>
        <v/>
      </c>
      <c r="O3285" s="6" t="str">
        <f>IF(anotacoes!N3285=0,"",anotacoes!N3285)</f>
        <v/>
      </c>
      <c r="P3285" t="str">
        <f>IF(anotacoes!M3285=0,"",UPPER(anotacoes!M3285))</f>
        <v/>
      </c>
      <c r="Q3285" t="str">
        <f t="shared" si="103"/>
        <v>INSERT INTO CONVERSAO_LUTA_ACAO (cd_conversao, id_luta, sequencia, momento_inicio, momento_fim, quem_faz, quem_sofre, acao_tipo, acao, tecnica, direcao, pontuacao) VALUES (1, 49, 54, TRIM(' 00:05:20,310'), TRIM(' 00:05:22,324'), '&lt;ARBITRO_DESCONHECIDO&gt;', '', 'PAUSE', '&lt;NAO_CLASSIFICADO&gt;', NULL, NULL, NULL)</v>
      </c>
      <c r="R3285" t="s">
        <v>10327</v>
      </c>
    </row>
    <row r="3286" spans="1:18" hidden="1" x14ac:dyDescent="0.25">
      <c r="A3286" s="7">
        <f>anotacoes!D3286</f>
        <v>40780</v>
      </c>
      <c r="B3286" t="str">
        <f>anotacoes!C3286</f>
        <v>WORLD CHAMPIONSHIPS PARIS 2011</v>
      </c>
      <c r="C3286" t="str">
        <f>anotacoes!E3286</f>
        <v>GUILHEIRO</v>
      </c>
      <c r="D3286" t="str">
        <f>anotacoes!F3286</f>
        <v>MRVALJEVIC</v>
      </c>
      <c r="E3286" t="s">
        <v>10325</v>
      </c>
      <c r="F3286">
        <f>anotacoes!A3286</f>
        <v>49</v>
      </c>
      <c r="G3286">
        <f>anotacoes!B3286</f>
        <v>55</v>
      </c>
      <c r="H3286" t="str">
        <f>anotacoes!K3286</f>
        <v xml:space="preserve"> 00:05:22,324</v>
      </c>
      <c r="I3286" t="str">
        <f>anotacoes!L3286</f>
        <v xml:space="preserve"> 00:05:22,651</v>
      </c>
      <c r="J3286" t="str">
        <f>IF(L3286="PAUSE",E3286,IF(anotacoes!G3290=conversao_anotacoes!C3286,conversao_anotacoes!C3286,conversao_anotacoes!D3286))</f>
        <v>GUILHEIRO</v>
      </c>
      <c r="K3286" t="str">
        <f t="shared" si="102"/>
        <v>MRVALJEVIC</v>
      </c>
      <c r="L3286" t="str">
        <f>UPPER(anotacoes!H3286)</f>
        <v>DISPLACEMENT</v>
      </c>
      <c r="M3286" t="str">
        <f>IF(OR(L3286="ATTACK",L3286="FINTA"),"&lt;TECNICA&gt;",UPPER(anotacoes!I3286))</f>
        <v>2-3 STEP HESITANT RIGHT</v>
      </c>
      <c r="N3286" t="str">
        <f>IF(OR(L3286="ATTACK",L3286="FINTA"),UPPER(anotacoes!I3286),"")</f>
        <v/>
      </c>
      <c r="O3286" s="6" t="str">
        <f>IF(anotacoes!N3286=0,"",anotacoes!N3286)</f>
        <v/>
      </c>
      <c r="P3286" t="str">
        <f>IF(anotacoes!M3286=0,"",UPPER(anotacoes!M3286))</f>
        <v/>
      </c>
      <c r="Q3286" t="str">
        <f t="shared" si="103"/>
        <v>INSERT INTO CONVERSAO_LUTA_ACAO (cd_conversao, id_luta, sequencia, momento_inicio, momento_fim, quem_faz, quem_sofre, acao_tipo, acao, tecnica, direcao, pontuacao) VALUES (1, 49, 55, TRIM(' 00:05:22,324'), TRIM(' 00:05:22,651'), 'GUILHEIRO', 'MRVALJEVIC', 'DISPLACEMENT', '2-3 STEP HESITANT RIGHT', NULL, NULL, NULL)</v>
      </c>
      <c r="R3286" t="s">
        <v>10327</v>
      </c>
    </row>
    <row r="3287" spans="1:18" hidden="1" x14ac:dyDescent="0.25">
      <c r="A3287" s="7">
        <f>anotacoes!D3287</f>
        <v>40780</v>
      </c>
      <c r="B3287" t="str">
        <f>anotacoes!C3287</f>
        <v>WORLD CHAMPIONSHIPS PARIS 2011</v>
      </c>
      <c r="C3287" t="str">
        <f>anotacoes!E3287</f>
        <v>GUILHEIRO</v>
      </c>
      <c r="D3287" t="str">
        <f>anotacoes!F3287</f>
        <v>MRVALJEVIC</v>
      </c>
      <c r="E3287" t="s">
        <v>10325</v>
      </c>
      <c r="F3287">
        <f>anotacoes!A3287</f>
        <v>49</v>
      </c>
      <c r="G3287">
        <f>anotacoes!B3287</f>
        <v>56</v>
      </c>
      <c r="H3287" t="str">
        <f>anotacoes!K3287</f>
        <v xml:space="preserve"> 00:05:22,810</v>
      </c>
      <c r="I3287" t="str">
        <f>anotacoes!L3287</f>
        <v xml:space="preserve"> 00:05:25,278</v>
      </c>
      <c r="J3287" t="str">
        <f>IF(L3287="PAUSE",E3287,IF(anotacoes!G3291=conversao_anotacoes!C3287,conversao_anotacoes!C3287,conversao_anotacoes!D3287))</f>
        <v>GUILHEIRO</v>
      </c>
      <c r="K3287" t="str">
        <f t="shared" si="102"/>
        <v>MRVALJEVIC</v>
      </c>
      <c r="L3287" t="str">
        <f>UPPER(anotacoes!H3287)</f>
        <v>GRIP TIME</v>
      </c>
      <c r="M3287" t="str">
        <f>IF(OR(L3287="ATTACK",L3287="FINTA"),"&lt;TECNICA&gt;",UPPER(anotacoes!I3287))</f>
        <v>LEFT COLLAR RIGHT SLEEVE</v>
      </c>
      <c r="N3287" t="str">
        <f>IF(OR(L3287="ATTACK",L3287="FINTA"),UPPER(anotacoes!I3287),"")</f>
        <v/>
      </c>
      <c r="O3287" s="6" t="str">
        <f>IF(anotacoes!N3287=0,"",anotacoes!N3287)</f>
        <v/>
      </c>
      <c r="P3287" t="str">
        <f>IF(anotacoes!M3287=0,"",UPPER(anotacoes!M3287))</f>
        <v/>
      </c>
      <c r="Q3287" t="str">
        <f t="shared" si="103"/>
        <v>INSERT INTO CONVERSAO_LUTA_ACAO (cd_conversao, id_luta, sequencia, momento_inicio, momento_fim, quem_faz, quem_sofre, acao_tipo, acao, tecnica, direcao, pontuacao) VALUES (1, 49, 56, TRIM(' 00:05:22,810'), TRIM(' 00:05:25,278'), 'GUILHEIRO', 'MRVALJEVIC', 'GRIP TIME', 'LEFT COLLAR RIGHT SLEEVE', NULL, NULL, NULL)</v>
      </c>
      <c r="R3287" t="s">
        <v>10327</v>
      </c>
    </row>
    <row r="3288" spans="1:18" hidden="1" x14ac:dyDescent="0.25">
      <c r="A3288" s="7">
        <f>anotacoes!D3288</f>
        <v>40780</v>
      </c>
      <c r="B3288" t="str">
        <f>anotacoes!C3288</f>
        <v>WORLD CHAMPIONSHIPS PARIS 2011</v>
      </c>
      <c r="C3288" t="str">
        <f>anotacoes!E3288</f>
        <v>GUILHEIRO</v>
      </c>
      <c r="D3288" t="str">
        <f>anotacoes!F3288</f>
        <v>MRVALJEVIC</v>
      </c>
      <c r="E3288" t="s">
        <v>10325</v>
      </c>
      <c r="F3288">
        <f>anotacoes!A3288</f>
        <v>49</v>
      </c>
      <c r="G3288">
        <f>anotacoes!B3288</f>
        <v>57</v>
      </c>
      <c r="H3288" t="str">
        <f>anotacoes!K3288</f>
        <v xml:space="preserve"> 00:05:25,278</v>
      </c>
      <c r="I3288" t="str">
        <f>anotacoes!L3288</f>
        <v xml:space="preserve"> 00:05:26,427</v>
      </c>
      <c r="J3288" t="str">
        <f>IF(L3288="PAUSE",E3288,IF(anotacoes!G3292=conversao_anotacoes!C3288,conversao_anotacoes!C3288,conversao_anotacoes!D3288))</f>
        <v>GUILHEIRO</v>
      </c>
      <c r="K3288" t="str">
        <f t="shared" si="102"/>
        <v>MRVALJEVIC</v>
      </c>
      <c r="L3288" t="str">
        <f>UPPER(anotacoes!H3288)</f>
        <v>ATTACK</v>
      </c>
      <c r="M3288" t="str">
        <f>IF(OR(L3288="ATTACK",L3288="FINTA"),"&lt;TECNICA&gt;",UPPER(anotacoes!I3288))</f>
        <v>&lt;TECNICA&gt;</v>
      </c>
      <c r="N3288" t="str">
        <f>IF(OR(L3288="ATTACK",L3288="FINTA"),UPPER(anotacoes!I3288),"")</f>
        <v>SEOI NAGE</v>
      </c>
      <c r="O3288" s="6">
        <f>IF(anotacoes!N3288=0,"",anotacoes!N3288)</f>
        <v>6</v>
      </c>
      <c r="P3288" t="str">
        <f>IF(anotacoes!M3288=0,"",UPPER(anotacoes!M3288))</f>
        <v/>
      </c>
      <c r="Q3288" t="str">
        <f t="shared" si="103"/>
        <v>INSERT INTO CONVERSAO_LUTA_ACAO (cd_conversao, id_luta, sequencia, momento_inicio, momento_fim, quem_faz, quem_sofre, acao_tipo, acao, tecnica, direcao, pontuacao) VALUES (1, 49, 57, TRIM(' 00:05:25,278'), TRIM(' 00:05:26,427'), 'GUILHEIRO', 'MRVALJEVIC', 'ATTACK', '&lt;TECNICA&gt;', 'SEOI NAGE', 6, NULL)</v>
      </c>
      <c r="R3288" t="s">
        <v>10327</v>
      </c>
    </row>
    <row r="3289" spans="1:18" hidden="1" x14ac:dyDescent="0.25">
      <c r="A3289" s="7">
        <f>anotacoes!D3289</f>
        <v>40780</v>
      </c>
      <c r="B3289" t="str">
        <f>anotacoes!C3289</f>
        <v>WORLD CHAMPIONSHIPS PARIS 2011</v>
      </c>
      <c r="C3289" t="str">
        <f>anotacoes!E3289</f>
        <v>GUILHEIRO</v>
      </c>
      <c r="D3289" t="str">
        <f>anotacoes!F3289</f>
        <v>MRVALJEVIC</v>
      </c>
      <c r="E3289" t="s">
        <v>10325</v>
      </c>
      <c r="F3289">
        <f>anotacoes!A3289</f>
        <v>49</v>
      </c>
      <c r="G3289">
        <f>anotacoes!B3289</f>
        <v>58</v>
      </c>
      <c r="H3289" t="str">
        <f>anotacoes!K3289</f>
        <v xml:space="preserve"> 00:05:26,615</v>
      </c>
      <c r="I3289" t="str">
        <f>anotacoes!L3289</f>
        <v xml:space="preserve"> 00:05:33,602</v>
      </c>
      <c r="J3289" t="str">
        <f>IF(L3289="PAUSE",E3289,IF(anotacoes!G3293=conversao_anotacoes!C3289,conversao_anotacoes!C3289,conversao_anotacoes!D3289))</f>
        <v>&lt;ARBITRO_DESCONHECIDO&gt;</v>
      </c>
      <c r="K3289" t="str">
        <f t="shared" si="102"/>
        <v/>
      </c>
      <c r="L3289" t="str">
        <f>UPPER(anotacoes!H3289)</f>
        <v>PAUSE</v>
      </c>
      <c r="M3289" t="str">
        <f>IF(OR(L3289="ATTACK",L3289="FINTA"),"&lt;TECNICA&gt;",UPPER(anotacoes!I3289))</f>
        <v>&lt;NAO_CLASSIFICADO&gt;</v>
      </c>
      <c r="N3289" t="str">
        <f>IF(OR(L3289="ATTACK",L3289="FINTA"),UPPER(anotacoes!I3289),"")</f>
        <v/>
      </c>
      <c r="O3289" s="6" t="str">
        <f>IF(anotacoes!N3289=0,"",anotacoes!N3289)</f>
        <v/>
      </c>
      <c r="P3289" t="str">
        <f>IF(anotacoes!M3289=0,"",UPPER(anotacoes!M3289))</f>
        <v/>
      </c>
      <c r="Q3289" t="str">
        <f t="shared" si="103"/>
        <v>INSERT INTO CONVERSAO_LUTA_ACAO (cd_conversao, id_luta, sequencia, momento_inicio, momento_fim, quem_faz, quem_sofre, acao_tipo, acao, tecnica, direcao, pontuacao) VALUES (1, 49, 58, TRIM(' 00:05:26,615'), TRIM(' 00:05:33,602'), '&lt;ARBITRO_DESCONHECIDO&gt;', '', 'PAUSE', '&lt;NAO_CLASSIFICADO&gt;', NULL, NULL, NULL)</v>
      </c>
      <c r="R3289" t="s">
        <v>10327</v>
      </c>
    </row>
    <row r="3290" spans="1:18" hidden="1" x14ac:dyDescent="0.25">
      <c r="A3290" s="7">
        <f>anotacoes!D3290</f>
        <v>40780</v>
      </c>
      <c r="B3290" t="str">
        <f>anotacoes!C3290</f>
        <v>WORLD CHAMPIONSHIPS PARIS 2011</v>
      </c>
      <c r="C3290" t="str">
        <f>anotacoes!E3290</f>
        <v>GUILHEIRO</v>
      </c>
      <c r="D3290" t="str">
        <f>anotacoes!F3290</f>
        <v>MRVALJEVIC</v>
      </c>
      <c r="E3290" t="s">
        <v>10325</v>
      </c>
      <c r="F3290">
        <f>anotacoes!A3290</f>
        <v>49</v>
      </c>
      <c r="G3290">
        <f>anotacoes!B3290</f>
        <v>59</v>
      </c>
      <c r="H3290" t="str">
        <f>anotacoes!K3290</f>
        <v xml:space="preserve"> 00:05:33,602</v>
      </c>
      <c r="I3290" t="str">
        <f>anotacoes!L3290</f>
        <v xml:space="preserve"> 00:05:33,602</v>
      </c>
      <c r="J3290" t="str">
        <f>IF(L3290="PAUSE",E3290,IF(anotacoes!G3294=conversao_anotacoes!C3290,conversao_anotacoes!C3290,conversao_anotacoes!D3290))</f>
        <v>GUILHEIRO</v>
      </c>
      <c r="K3290" t="str">
        <f t="shared" si="102"/>
        <v>MRVALJEVIC</v>
      </c>
      <c r="L3290" t="str">
        <f>UPPER(anotacoes!H3290)</f>
        <v>DISPLACEMENT</v>
      </c>
      <c r="M3290" t="str">
        <f>IF(OR(L3290="ATTACK",L3290="FINTA"),"&lt;TECNICA&gt;",UPPER(anotacoes!I3290))</f>
        <v>2-3 STEP HESITANT LEFT</v>
      </c>
      <c r="N3290" t="str">
        <f>IF(OR(L3290="ATTACK",L3290="FINTA"),UPPER(anotacoes!I3290),"")</f>
        <v/>
      </c>
      <c r="O3290" s="6" t="str">
        <f>IF(anotacoes!N3290=0,"",anotacoes!N3290)</f>
        <v/>
      </c>
      <c r="P3290" t="str">
        <f>IF(anotacoes!M3290=0,"",UPPER(anotacoes!M3290))</f>
        <v/>
      </c>
      <c r="Q3290" t="str">
        <f t="shared" si="103"/>
        <v>INSERT INTO CONVERSAO_LUTA_ACAO (cd_conversao, id_luta, sequencia, momento_inicio, momento_fim, quem_faz, quem_sofre, acao_tipo, acao, tecnica, direcao, pontuacao) VALUES (1, 49, 59, TRIM(' 00:05:33,602'), TRIM(' 00:05:33,602'), 'GUILHEIRO', 'MRVALJEVIC', 'DISPLACEMENT', '2-3 STEP HESITANT LEFT', NULL, NULL, NULL)</v>
      </c>
      <c r="R3290" t="s">
        <v>10327</v>
      </c>
    </row>
    <row r="3291" spans="1:18" hidden="1" x14ac:dyDescent="0.25">
      <c r="A3291" s="7">
        <f>anotacoes!D3291</f>
        <v>40780</v>
      </c>
      <c r="B3291" t="str">
        <f>anotacoes!C3291</f>
        <v>WORLD CHAMPIONSHIPS PARIS 2011</v>
      </c>
      <c r="C3291" t="str">
        <f>anotacoes!E3291</f>
        <v>GUILHEIRO</v>
      </c>
      <c r="D3291" t="str">
        <f>anotacoes!F3291</f>
        <v>MRVALJEVIC</v>
      </c>
      <c r="E3291" t="s">
        <v>10325</v>
      </c>
      <c r="F3291">
        <f>anotacoes!A3291</f>
        <v>49</v>
      </c>
      <c r="G3291">
        <f>anotacoes!B3291</f>
        <v>60</v>
      </c>
      <c r="H3291" t="str">
        <f>anotacoes!K3291</f>
        <v xml:space="preserve"> 00:05:33,602</v>
      </c>
      <c r="I3291" t="str">
        <f>anotacoes!L3291</f>
        <v xml:space="preserve"> 00:05:33,602</v>
      </c>
      <c r="J3291" t="str">
        <f>IF(L3291="PAUSE",E3291,IF(anotacoes!G3295=conversao_anotacoes!C3291,conversao_anotacoes!C3291,conversao_anotacoes!D3291))</f>
        <v>GUILHEIRO</v>
      </c>
      <c r="K3291" t="str">
        <f t="shared" si="102"/>
        <v>MRVALJEVIC</v>
      </c>
      <c r="L3291" t="str">
        <f>UPPER(anotacoes!H3291)</f>
        <v>DISPLACEMENT</v>
      </c>
      <c r="M3291" t="str">
        <f>IF(OR(L3291="ATTACK",L3291="FINTA"),"&lt;TECNICA&gt;",UPPER(anotacoes!I3291))</f>
        <v>TRY TO GRIP WITH CONTACT</v>
      </c>
      <c r="N3291" t="str">
        <f>IF(OR(L3291="ATTACK",L3291="FINTA"),UPPER(anotacoes!I3291),"")</f>
        <v/>
      </c>
      <c r="O3291" s="6" t="str">
        <f>IF(anotacoes!N3291=0,"",anotacoes!N3291)</f>
        <v/>
      </c>
      <c r="P3291" t="str">
        <f>IF(anotacoes!M3291=0,"",UPPER(anotacoes!M3291))</f>
        <v/>
      </c>
      <c r="Q3291" t="str">
        <f t="shared" si="103"/>
        <v>INSERT INTO CONVERSAO_LUTA_ACAO (cd_conversao, id_luta, sequencia, momento_inicio, momento_fim, quem_faz, quem_sofre, acao_tipo, acao, tecnica, direcao, pontuacao) VALUES (1, 49, 60, TRIM(' 00:05:33,602'), TRIM(' 00:05:33,602'), 'GUILHEIRO', 'MRVALJEVIC', 'DISPLACEMENT', 'TRY TO GRIP WITH CONTACT', NULL, NULL, NULL)</v>
      </c>
      <c r="R3291" t="s">
        <v>10327</v>
      </c>
    </row>
    <row r="3292" spans="1:18" hidden="1" x14ac:dyDescent="0.25">
      <c r="A3292" s="7">
        <f>anotacoes!D3292</f>
        <v>40780</v>
      </c>
      <c r="B3292" t="str">
        <f>anotacoes!C3292</f>
        <v>WORLD CHAMPIONSHIPS PARIS 2011</v>
      </c>
      <c r="C3292" t="str">
        <f>anotacoes!E3292</f>
        <v>GUILHEIRO</v>
      </c>
      <c r="D3292" t="str">
        <f>anotacoes!F3292</f>
        <v>MRVALJEVIC</v>
      </c>
      <c r="E3292" t="s">
        <v>10325</v>
      </c>
      <c r="F3292">
        <f>anotacoes!A3292</f>
        <v>49</v>
      </c>
      <c r="G3292">
        <f>anotacoes!B3292</f>
        <v>61</v>
      </c>
      <c r="H3292" t="str">
        <f>anotacoes!K3292</f>
        <v xml:space="preserve"> 00:05:33,602</v>
      </c>
      <c r="I3292" t="str">
        <f>anotacoes!L3292</f>
        <v xml:space="preserve"> 00:05:41,529</v>
      </c>
      <c r="J3292" t="str">
        <f>IF(L3292="PAUSE",E3292,IF(anotacoes!G3296=conversao_anotacoes!C3292,conversao_anotacoes!C3292,conversao_anotacoes!D3292))</f>
        <v>GUILHEIRO</v>
      </c>
      <c r="K3292" t="str">
        <f t="shared" si="102"/>
        <v>MRVALJEVIC</v>
      </c>
      <c r="L3292" t="str">
        <f>UPPER(anotacoes!H3292)</f>
        <v>GRIP TIME</v>
      </c>
      <c r="M3292" t="str">
        <f>IF(OR(L3292="ATTACK",L3292="FINTA"),"&lt;TECNICA&gt;",UPPER(anotacoes!I3292))</f>
        <v>LEFT COLLAR RIGHT SLEEVE</v>
      </c>
      <c r="N3292" t="str">
        <f>IF(OR(L3292="ATTACK",L3292="FINTA"),UPPER(anotacoes!I3292),"")</f>
        <v/>
      </c>
      <c r="O3292" s="6" t="str">
        <f>IF(anotacoes!N3292=0,"",anotacoes!N3292)</f>
        <v/>
      </c>
      <c r="P3292" t="str">
        <f>IF(anotacoes!M3292=0,"",UPPER(anotacoes!M3292))</f>
        <v/>
      </c>
      <c r="Q3292" t="str">
        <f t="shared" si="103"/>
        <v>INSERT INTO CONVERSAO_LUTA_ACAO (cd_conversao, id_luta, sequencia, momento_inicio, momento_fim, quem_faz, quem_sofre, acao_tipo, acao, tecnica, direcao, pontuacao) VALUES (1, 49, 61, TRIM(' 00:05:33,602'), TRIM(' 00:05:41,529'), 'GUILHEIRO', 'MRVALJEVIC', 'GRIP TIME', 'LEFT COLLAR RIGHT SLEEVE', NULL, NULL, NULL)</v>
      </c>
      <c r="R3292" t="s">
        <v>10327</v>
      </c>
    </row>
    <row r="3293" spans="1:18" hidden="1" x14ac:dyDescent="0.25">
      <c r="A3293" s="7">
        <f>anotacoes!D3293</f>
        <v>40780</v>
      </c>
      <c r="B3293" t="str">
        <f>anotacoes!C3293</f>
        <v>WORLD CHAMPIONSHIPS PARIS 2011</v>
      </c>
      <c r="C3293" t="str">
        <f>anotacoes!E3293</f>
        <v>GUILHEIRO</v>
      </c>
      <c r="D3293" t="str">
        <f>anotacoes!F3293</f>
        <v>MRVALJEVIC</v>
      </c>
      <c r="E3293" t="s">
        <v>10325</v>
      </c>
      <c r="F3293">
        <f>anotacoes!A3293</f>
        <v>49</v>
      </c>
      <c r="G3293">
        <f>anotacoes!B3293</f>
        <v>62</v>
      </c>
      <c r="H3293" t="str">
        <f>anotacoes!K3293</f>
        <v xml:space="preserve"> 00:05:41,529</v>
      </c>
      <c r="I3293" t="str">
        <f>anotacoes!L3293</f>
        <v xml:space="preserve"> 00:05:41,529</v>
      </c>
      <c r="J3293" t="str">
        <f>IF(L3293="PAUSE",E3293,IF(anotacoes!G3297=conversao_anotacoes!C3293,conversao_anotacoes!C3293,conversao_anotacoes!D3293))</f>
        <v>GUILHEIRO</v>
      </c>
      <c r="K3293" t="str">
        <f t="shared" si="102"/>
        <v>MRVALJEVIC</v>
      </c>
      <c r="L3293" t="str">
        <f>UPPER(anotacoes!H3293)</f>
        <v>FINTA</v>
      </c>
      <c r="M3293" t="str">
        <f>IF(OR(L3293="ATTACK",L3293="FINTA"),"&lt;TECNICA&gt;",UPPER(anotacoes!I3293))</f>
        <v>&lt;TECNICA&gt;</v>
      </c>
      <c r="N3293" t="str">
        <f>IF(OR(L3293="ATTACK",L3293="FINTA"),UPPER(anotacoes!I3293),"")</f>
        <v>DEASHI HARAI RIGHT</v>
      </c>
      <c r="O3293" s="6" t="str">
        <f>IF(anotacoes!N3293=0,"",anotacoes!N3293)</f>
        <v/>
      </c>
      <c r="P3293" t="str">
        <f>IF(anotacoes!M3293=0,"",UPPER(anotacoes!M3293))</f>
        <v/>
      </c>
      <c r="Q3293" t="str">
        <f t="shared" si="103"/>
        <v>INSERT INTO CONVERSAO_LUTA_ACAO (cd_conversao, id_luta, sequencia, momento_inicio, momento_fim, quem_faz, quem_sofre, acao_tipo, acao, tecnica, direcao, pontuacao) VALUES (1, 49, 62, TRIM(' 00:05:41,529'), TRIM(' 00:05:41,529'), 'GUILHEIRO', 'MRVALJEVIC', 'FINTA', '&lt;TECNICA&gt;', 'DEASHI HARAI RIGHT', NULL, NULL)</v>
      </c>
      <c r="R3293" t="s">
        <v>10327</v>
      </c>
    </row>
    <row r="3294" spans="1:18" hidden="1" x14ac:dyDescent="0.25">
      <c r="A3294" s="7">
        <f>anotacoes!D3294</f>
        <v>40780</v>
      </c>
      <c r="B3294" t="str">
        <f>anotacoes!C3294</f>
        <v>WORLD CHAMPIONSHIPS PARIS 2011</v>
      </c>
      <c r="C3294" t="str">
        <f>anotacoes!E3294</f>
        <v>GUILHEIRO</v>
      </c>
      <c r="D3294" t="str">
        <f>anotacoes!F3294</f>
        <v>MRVALJEVIC</v>
      </c>
      <c r="E3294" t="s">
        <v>10325</v>
      </c>
      <c r="F3294">
        <f>anotacoes!A3294</f>
        <v>49</v>
      </c>
      <c r="G3294">
        <f>anotacoes!B3294</f>
        <v>63</v>
      </c>
      <c r="H3294" t="str">
        <f>anotacoes!K3294</f>
        <v xml:space="preserve"> 00:05:41,529</v>
      </c>
      <c r="I3294" t="str">
        <f>anotacoes!L3294</f>
        <v xml:space="preserve"> 00:05:42,804</v>
      </c>
      <c r="J3294" t="str">
        <f>IF(L3294="PAUSE",E3294,IF(anotacoes!G3298=conversao_anotacoes!C3294,conversao_anotacoes!C3294,conversao_anotacoes!D3294))</f>
        <v>GUILHEIRO</v>
      </c>
      <c r="K3294" t="str">
        <f t="shared" si="102"/>
        <v>MRVALJEVIC</v>
      </c>
      <c r="L3294" t="str">
        <f>UPPER(anotacoes!H3294)</f>
        <v>GRIP TIME</v>
      </c>
      <c r="M3294" t="str">
        <f>IF(OR(L3294="ATTACK",L3294="FINTA"),"&lt;TECNICA&gt;",UPPER(anotacoes!I3294))</f>
        <v>LEFT COLLAR RIGHT SLEEVE</v>
      </c>
      <c r="N3294" t="str">
        <f>IF(OR(L3294="ATTACK",L3294="FINTA"),UPPER(anotacoes!I3294),"")</f>
        <v/>
      </c>
      <c r="O3294" s="6" t="str">
        <f>IF(anotacoes!N3294=0,"",anotacoes!N3294)</f>
        <v/>
      </c>
      <c r="P3294" t="str">
        <f>IF(anotacoes!M3294=0,"",UPPER(anotacoes!M3294))</f>
        <v/>
      </c>
      <c r="Q3294" t="str">
        <f t="shared" si="103"/>
        <v>INSERT INTO CONVERSAO_LUTA_ACAO (cd_conversao, id_luta, sequencia, momento_inicio, momento_fim, quem_faz, quem_sofre, acao_tipo, acao, tecnica, direcao, pontuacao) VALUES (1, 49, 63, TRIM(' 00:05:41,529'), TRIM(' 00:05:42,804'), 'GUILHEIRO', 'MRVALJEVIC', 'GRIP TIME', 'LEFT COLLAR RIGHT SLEEVE', NULL, NULL, NULL)</v>
      </c>
      <c r="R3294" t="s">
        <v>10327</v>
      </c>
    </row>
    <row r="3295" spans="1:18" hidden="1" x14ac:dyDescent="0.25">
      <c r="A3295" s="7">
        <f>anotacoes!D3295</f>
        <v>40780</v>
      </c>
      <c r="B3295" t="str">
        <f>anotacoes!C3295</f>
        <v>WORLD CHAMPIONSHIPS PARIS 2011</v>
      </c>
      <c r="C3295" t="str">
        <f>anotacoes!E3295</f>
        <v>GUILHEIRO</v>
      </c>
      <c r="D3295" t="str">
        <f>anotacoes!F3295</f>
        <v>MRVALJEVIC</v>
      </c>
      <c r="E3295" t="s">
        <v>10325</v>
      </c>
      <c r="F3295">
        <f>anotacoes!A3295</f>
        <v>49</v>
      </c>
      <c r="G3295">
        <f>anotacoes!B3295</f>
        <v>64</v>
      </c>
      <c r="H3295" t="str">
        <f>anotacoes!K3295</f>
        <v xml:space="preserve"> 00:05:42,804</v>
      </c>
      <c r="I3295" t="str">
        <f>anotacoes!L3295</f>
        <v xml:space="preserve"> 00:05:44,161</v>
      </c>
      <c r="J3295" t="str">
        <f>IF(L3295="PAUSE",E3295,IF(anotacoes!G3299=conversao_anotacoes!C3295,conversao_anotacoes!C3295,conversao_anotacoes!D3295))</f>
        <v>&lt;ARBITRO_DESCONHECIDO&gt;</v>
      </c>
      <c r="K3295" t="str">
        <f t="shared" si="102"/>
        <v/>
      </c>
      <c r="L3295" t="str">
        <f>UPPER(anotacoes!H3295)</f>
        <v>PAUSE</v>
      </c>
      <c r="M3295" t="str">
        <f>IF(OR(L3295="ATTACK",L3295="FINTA"),"&lt;TECNICA&gt;",UPPER(anotacoes!I3295))</f>
        <v>&lt;NAO_CLASSIFICADO&gt;</v>
      </c>
      <c r="N3295" t="str">
        <f>IF(OR(L3295="ATTACK",L3295="FINTA"),UPPER(anotacoes!I3295),"")</f>
        <v/>
      </c>
      <c r="O3295" s="6" t="str">
        <f>IF(anotacoes!N3295=0,"",anotacoes!N3295)</f>
        <v/>
      </c>
      <c r="P3295" t="str">
        <f>IF(anotacoes!M3295=0,"",UPPER(anotacoes!M3295))</f>
        <v/>
      </c>
      <c r="Q3295" t="str">
        <f t="shared" si="103"/>
        <v>INSERT INTO CONVERSAO_LUTA_ACAO (cd_conversao, id_luta, sequencia, momento_inicio, momento_fim, quem_faz, quem_sofre, acao_tipo, acao, tecnica, direcao, pontuacao) VALUES (1, 49, 64, TRIM(' 00:05:42,804'), TRIM(' 00:05:44,161'), '&lt;ARBITRO_DESCONHECIDO&gt;', '', 'PAUSE', '&lt;NAO_CLASSIFICADO&gt;', NULL, NULL, NULL)</v>
      </c>
      <c r="R3295" t="s">
        <v>10327</v>
      </c>
    </row>
    <row r="3296" spans="1:18" hidden="1" x14ac:dyDescent="0.25">
      <c r="A3296" s="7">
        <f>anotacoes!D3296</f>
        <v>40780</v>
      </c>
      <c r="B3296" t="str">
        <f>anotacoes!C3296</f>
        <v>WORLD CHAMPIONSHIPS PARIS 2011</v>
      </c>
      <c r="C3296" t="str">
        <f>anotacoes!E3296</f>
        <v>GUILHEIRO</v>
      </c>
      <c r="D3296" t="str">
        <f>anotacoes!F3296</f>
        <v>MRVALJEVIC</v>
      </c>
      <c r="E3296" t="s">
        <v>10325</v>
      </c>
      <c r="F3296">
        <f>anotacoes!A3296</f>
        <v>49</v>
      </c>
      <c r="G3296">
        <f>anotacoes!B3296</f>
        <v>65</v>
      </c>
      <c r="H3296" t="str">
        <f>anotacoes!K3296</f>
        <v xml:space="preserve"> 00:05:44,161</v>
      </c>
      <c r="I3296" t="str">
        <f>anotacoes!L3296</f>
        <v xml:space="preserve"> 00:05:45,600</v>
      </c>
      <c r="J3296" t="str">
        <f>IF(L3296="PAUSE",E3296,IF(anotacoes!G3300=conversao_anotacoes!C3296,conversao_anotacoes!C3296,conversao_anotacoes!D3296))</f>
        <v>GUILHEIRO</v>
      </c>
      <c r="K3296" t="str">
        <f t="shared" si="102"/>
        <v>MRVALJEVIC</v>
      </c>
      <c r="L3296" t="str">
        <f>UPPER(anotacoes!H3296)</f>
        <v>DISPLACEMENT</v>
      </c>
      <c r="M3296" t="str">
        <f>IF(OR(L3296="ATTACK",L3296="FINTA"),"&lt;TECNICA&gt;",UPPER(anotacoes!I3296))</f>
        <v>2-3 STEP HESITANT RIGHT</v>
      </c>
      <c r="N3296" t="str">
        <f>IF(OR(L3296="ATTACK",L3296="FINTA"),UPPER(anotacoes!I3296),"")</f>
        <v/>
      </c>
      <c r="O3296" s="6" t="str">
        <f>IF(anotacoes!N3296=0,"",anotacoes!N3296)</f>
        <v/>
      </c>
      <c r="P3296" t="str">
        <f>IF(anotacoes!M3296=0,"",UPPER(anotacoes!M3296))</f>
        <v/>
      </c>
      <c r="Q3296" t="str">
        <f t="shared" si="103"/>
        <v>INSERT INTO CONVERSAO_LUTA_ACAO (cd_conversao, id_luta, sequencia, momento_inicio, momento_fim, quem_faz, quem_sofre, acao_tipo, acao, tecnica, direcao, pontuacao) VALUES (1, 49, 65, TRIM(' 00:05:44,161'), TRIM(' 00:05:45,600'), 'GUILHEIRO', 'MRVALJEVIC', 'DISPLACEMENT', '2-3 STEP HESITANT RIGHT', NULL, NULL, NULL)</v>
      </c>
      <c r="R3296" t="s">
        <v>10327</v>
      </c>
    </row>
    <row r="3297" spans="1:18" hidden="1" x14ac:dyDescent="0.25">
      <c r="A3297" s="7">
        <f>anotacoes!D3297</f>
        <v>40780</v>
      </c>
      <c r="B3297" t="str">
        <f>anotacoes!C3297</f>
        <v>WORLD CHAMPIONSHIPS PARIS 2011</v>
      </c>
      <c r="C3297" t="str">
        <f>anotacoes!E3297</f>
        <v>GUILHEIRO</v>
      </c>
      <c r="D3297" t="str">
        <f>anotacoes!F3297</f>
        <v>MRVALJEVIC</v>
      </c>
      <c r="E3297" t="s">
        <v>10325</v>
      </c>
      <c r="F3297">
        <f>anotacoes!A3297</f>
        <v>49</v>
      </c>
      <c r="G3297">
        <f>anotacoes!B3297</f>
        <v>66</v>
      </c>
      <c r="H3297" t="str">
        <f>anotacoes!K3297</f>
        <v xml:space="preserve"> 00:05:45,600</v>
      </c>
      <c r="I3297" t="str">
        <f>anotacoes!L3297</f>
        <v xml:space="preserve"> 00:05:46,479</v>
      </c>
      <c r="J3297" t="str">
        <f>IF(L3297="PAUSE",E3297,IF(anotacoes!G3301=conversao_anotacoes!C3297,conversao_anotacoes!C3297,conversao_anotacoes!D3297))</f>
        <v>GUILHEIRO</v>
      </c>
      <c r="K3297" t="str">
        <f t="shared" si="102"/>
        <v>MRVALJEVIC</v>
      </c>
      <c r="L3297" t="str">
        <f>UPPER(anotacoes!H3297)</f>
        <v>DISPLACEMENT</v>
      </c>
      <c r="M3297" t="str">
        <f>IF(OR(L3297="ATTACK",L3297="FINTA"),"&lt;TECNICA&gt;",UPPER(anotacoes!I3297))</f>
        <v>TRY TO GRIP WITH CONTACT</v>
      </c>
      <c r="N3297" t="str">
        <f>IF(OR(L3297="ATTACK",L3297="FINTA"),UPPER(anotacoes!I3297),"")</f>
        <v/>
      </c>
      <c r="O3297" s="6" t="str">
        <f>IF(anotacoes!N3297=0,"",anotacoes!N3297)</f>
        <v/>
      </c>
      <c r="P3297" t="str">
        <f>IF(anotacoes!M3297=0,"",UPPER(anotacoes!M3297))</f>
        <v/>
      </c>
      <c r="Q3297" t="str">
        <f t="shared" si="103"/>
        <v>INSERT INTO CONVERSAO_LUTA_ACAO (cd_conversao, id_luta, sequencia, momento_inicio, momento_fim, quem_faz, quem_sofre, acao_tipo, acao, tecnica, direcao, pontuacao) VALUES (1, 49, 66, TRIM(' 00:05:45,600'), TRIM(' 00:05:46,479'), 'GUILHEIRO', 'MRVALJEVIC', 'DISPLACEMENT', 'TRY TO GRIP WITH CONTACT', NULL, NULL, NULL)</v>
      </c>
      <c r="R3297" t="s">
        <v>10327</v>
      </c>
    </row>
    <row r="3298" spans="1:18" hidden="1" x14ac:dyDescent="0.25">
      <c r="A3298" s="7">
        <f>anotacoes!D3298</f>
        <v>40780</v>
      </c>
      <c r="B3298" t="str">
        <f>anotacoes!C3298</f>
        <v>WORLD CHAMPIONSHIPS PARIS 2011</v>
      </c>
      <c r="C3298" t="str">
        <f>anotacoes!E3298</f>
        <v>GUILHEIRO</v>
      </c>
      <c r="D3298" t="str">
        <f>anotacoes!F3298</f>
        <v>MRVALJEVIC</v>
      </c>
      <c r="E3298" t="s">
        <v>10325</v>
      </c>
      <c r="F3298">
        <f>anotacoes!A3298</f>
        <v>49</v>
      </c>
      <c r="G3298">
        <f>anotacoes!B3298</f>
        <v>67</v>
      </c>
      <c r="H3298" t="str">
        <f>anotacoes!K3298</f>
        <v xml:space="preserve"> 00:05:46,479</v>
      </c>
      <c r="I3298" t="str">
        <f>anotacoes!L3298</f>
        <v xml:space="preserve"> 00:05:51,103</v>
      </c>
      <c r="J3298" t="str">
        <f>IF(L3298="PAUSE",E3298,IF(anotacoes!G3302=conversao_anotacoes!C3298,conversao_anotacoes!C3298,conversao_anotacoes!D3298))</f>
        <v>GUILHEIRO</v>
      </c>
      <c r="K3298" t="str">
        <f t="shared" si="102"/>
        <v>MRVALJEVIC</v>
      </c>
      <c r="L3298" t="str">
        <f>UPPER(anotacoes!H3298)</f>
        <v>GRIP TIME</v>
      </c>
      <c r="M3298" t="str">
        <f>IF(OR(L3298="ATTACK",L3298="FINTA"),"&lt;TECNICA&gt;",UPPER(anotacoes!I3298))</f>
        <v>LEFT COLLAR</v>
      </c>
      <c r="N3298" t="str">
        <f>IF(OR(L3298="ATTACK",L3298="FINTA"),UPPER(anotacoes!I3298),"")</f>
        <v/>
      </c>
      <c r="O3298" s="6" t="str">
        <f>IF(anotacoes!N3298=0,"",anotacoes!N3298)</f>
        <v/>
      </c>
      <c r="P3298" t="str">
        <f>IF(anotacoes!M3298=0,"",UPPER(anotacoes!M3298))</f>
        <v/>
      </c>
      <c r="Q3298" t="str">
        <f t="shared" si="103"/>
        <v>INSERT INTO CONVERSAO_LUTA_ACAO (cd_conversao, id_luta, sequencia, momento_inicio, momento_fim, quem_faz, quem_sofre, acao_tipo, acao, tecnica, direcao, pontuacao) VALUES (1, 49, 67, TRIM(' 00:05:46,479'), TRIM(' 00:05:51,103'), 'GUILHEIRO', 'MRVALJEVIC', 'GRIP TIME', 'LEFT COLLAR', NULL, NULL, NULL)</v>
      </c>
      <c r="R3298" t="s">
        <v>10327</v>
      </c>
    </row>
    <row r="3299" spans="1:18" hidden="1" x14ac:dyDescent="0.25">
      <c r="A3299" s="7">
        <f>anotacoes!D3299</f>
        <v>40780</v>
      </c>
      <c r="B3299" t="str">
        <f>anotacoes!C3299</f>
        <v>WORLD CHAMPIONSHIPS PARIS 2011</v>
      </c>
      <c r="C3299" t="str">
        <f>anotacoes!E3299</f>
        <v>GUILHEIRO</v>
      </c>
      <c r="D3299" t="str">
        <f>anotacoes!F3299</f>
        <v>MRVALJEVIC</v>
      </c>
      <c r="E3299" t="s">
        <v>10325</v>
      </c>
      <c r="F3299">
        <f>anotacoes!A3299</f>
        <v>49</v>
      </c>
      <c r="G3299">
        <f>anotacoes!B3299</f>
        <v>68</v>
      </c>
      <c r="H3299" t="str">
        <f>anotacoes!K3299</f>
        <v xml:space="preserve"> 00:05:51,267</v>
      </c>
      <c r="I3299" t="str">
        <f>anotacoes!L3299</f>
        <v xml:space="preserve"> 00:06:44,675</v>
      </c>
      <c r="J3299" t="str">
        <f>IF(L3299="PAUSE",E3299,IF(anotacoes!G3303=conversao_anotacoes!C3299,conversao_anotacoes!C3299,conversao_anotacoes!D3299))</f>
        <v>GUILHEIRO</v>
      </c>
      <c r="K3299" t="str">
        <f t="shared" si="102"/>
        <v>MRVALJEVIC</v>
      </c>
      <c r="L3299" t="str">
        <f>UPPER(anotacoes!H3299)</f>
        <v>GRIP TIME</v>
      </c>
      <c r="M3299" t="str">
        <f>IF(OR(L3299="ATTACK",L3299="FINTA"),"&lt;TECNICA&gt;",UPPER(anotacoes!I3299))</f>
        <v>LEFT COLLAR RIGHT SLEEVE</v>
      </c>
      <c r="N3299" t="str">
        <f>IF(OR(L3299="ATTACK",L3299="FINTA"),UPPER(anotacoes!I3299),"")</f>
        <v/>
      </c>
      <c r="O3299" s="6" t="str">
        <f>IF(anotacoes!N3299=0,"",anotacoes!N3299)</f>
        <v/>
      </c>
      <c r="P3299" t="str">
        <f>IF(anotacoes!M3299=0,"",UPPER(anotacoes!M3299))</f>
        <v/>
      </c>
      <c r="Q3299" t="str">
        <f t="shared" si="103"/>
        <v>INSERT INTO CONVERSAO_LUTA_ACAO (cd_conversao, id_luta, sequencia, momento_inicio, momento_fim, quem_faz, quem_sofre, acao_tipo, acao, tecnica, direcao, pontuacao) VALUES (1, 49, 68, TRIM(' 00:05:51,267'), TRIM(' 00:06:44,675'), 'GUILHEIRO', 'MRVALJEVIC', 'GRIP TIME', 'LEFT COLLAR RIGHT SLEEVE', NULL, NULL, NULL)</v>
      </c>
      <c r="R3299" t="s">
        <v>10327</v>
      </c>
    </row>
    <row r="3300" spans="1:18" hidden="1" x14ac:dyDescent="0.25">
      <c r="A3300" s="7">
        <f>anotacoes!D3300</f>
        <v>40780</v>
      </c>
      <c r="B3300" t="str">
        <f>anotacoes!C3300</f>
        <v>WORLD CHAMPIONSHIPS PARIS 2011</v>
      </c>
      <c r="C3300" t="str">
        <f>anotacoes!E3300</f>
        <v>GUILHEIRO</v>
      </c>
      <c r="D3300" t="str">
        <f>anotacoes!F3300</f>
        <v>MRVALJEVIC</v>
      </c>
      <c r="E3300" t="s">
        <v>10325</v>
      </c>
      <c r="F3300">
        <f>anotacoes!A3300</f>
        <v>49</v>
      </c>
      <c r="G3300">
        <f>anotacoes!B3300</f>
        <v>69</v>
      </c>
      <c r="H3300" t="str">
        <f>anotacoes!K3300</f>
        <v xml:space="preserve"> 00:06:44,858</v>
      </c>
      <c r="I3300" t="str">
        <f>anotacoes!L3300</f>
        <v xml:space="preserve"> 00:06:46,584</v>
      </c>
      <c r="J3300" t="str">
        <f>IF(L3300="PAUSE",E3300,IF(anotacoes!G3304=conversao_anotacoes!C3300,conversao_anotacoes!C3300,conversao_anotacoes!D3300))</f>
        <v>&lt;ARBITRO_DESCONHECIDO&gt;</v>
      </c>
      <c r="K3300" t="str">
        <f t="shared" si="102"/>
        <v/>
      </c>
      <c r="L3300" t="str">
        <f>UPPER(anotacoes!H3300)</f>
        <v>PAUSE</v>
      </c>
      <c r="M3300" t="str">
        <f>IF(OR(L3300="ATTACK",L3300="FINTA"),"&lt;TECNICA&gt;",UPPER(anotacoes!I3300))</f>
        <v>&lt;NAO_CLASSIFICADO&gt;</v>
      </c>
      <c r="N3300" t="str">
        <f>IF(OR(L3300="ATTACK",L3300="FINTA"),UPPER(anotacoes!I3300),"")</f>
        <v/>
      </c>
      <c r="O3300" s="6" t="str">
        <f>IF(anotacoes!N3300=0,"",anotacoes!N3300)</f>
        <v/>
      </c>
      <c r="P3300" t="str">
        <f>IF(anotacoes!M3300=0,"",UPPER(anotacoes!M3300))</f>
        <v/>
      </c>
      <c r="Q3300" t="str">
        <f t="shared" si="103"/>
        <v>INSERT INTO CONVERSAO_LUTA_ACAO (cd_conversao, id_luta, sequencia, momento_inicio, momento_fim, quem_faz, quem_sofre, acao_tipo, acao, tecnica, direcao, pontuacao) VALUES (1, 49, 69, TRIM(' 00:06:44,858'), TRIM(' 00:06:46,584'), '&lt;ARBITRO_DESCONHECIDO&gt;', '', 'PAUSE', '&lt;NAO_CLASSIFICADO&gt;', NULL, NULL, NULL)</v>
      </c>
      <c r="R3300" t="s">
        <v>10327</v>
      </c>
    </row>
    <row r="3301" spans="1:18" hidden="1" x14ac:dyDescent="0.25">
      <c r="A3301" s="7">
        <f>anotacoes!D3301</f>
        <v>40780</v>
      </c>
      <c r="B3301" t="str">
        <f>anotacoes!C3301</f>
        <v>WORLD CHAMPIONSHIPS PARIS 2011</v>
      </c>
      <c r="C3301" t="str">
        <f>anotacoes!E3301</f>
        <v>GUILHEIRO</v>
      </c>
      <c r="D3301" t="str">
        <f>anotacoes!F3301</f>
        <v>MRVALJEVIC</v>
      </c>
      <c r="E3301" t="s">
        <v>10325</v>
      </c>
      <c r="F3301">
        <f>anotacoes!A3301</f>
        <v>49</v>
      </c>
      <c r="G3301">
        <f>anotacoes!B3301</f>
        <v>70</v>
      </c>
      <c r="H3301" t="str">
        <f>anotacoes!K3301</f>
        <v xml:space="preserve"> 00:06:46,584</v>
      </c>
      <c r="I3301" t="str">
        <f>anotacoes!L3301</f>
        <v xml:space="preserve"> 00:06:47,431</v>
      </c>
      <c r="J3301" t="str">
        <f>IF(L3301="PAUSE",E3301,IF(anotacoes!G3305=conversao_anotacoes!C3301,conversao_anotacoes!C3301,conversao_anotacoes!D3301))</f>
        <v>GUILHEIRO</v>
      </c>
      <c r="K3301" t="str">
        <f t="shared" si="102"/>
        <v>MRVALJEVIC</v>
      </c>
      <c r="L3301" t="str">
        <f>UPPER(anotacoes!H3301)</f>
        <v>DISPLACEMENT</v>
      </c>
      <c r="M3301" t="str">
        <f>IF(OR(L3301="ATTACK",L3301="FINTA"),"&lt;TECNICA&gt;",UPPER(anotacoes!I3301))</f>
        <v>2-3 STEP HESITANT RIGHT</v>
      </c>
      <c r="N3301" t="str">
        <f>IF(OR(L3301="ATTACK",L3301="FINTA"),UPPER(anotacoes!I3301),"")</f>
        <v/>
      </c>
      <c r="O3301" s="6" t="str">
        <f>IF(anotacoes!N3301=0,"",anotacoes!N3301)</f>
        <v/>
      </c>
      <c r="P3301" t="str">
        <f>IF(anotacoes!M3301=0,"",UPPER(anotacoes!M3301))</f>
        <v/>
      </c>
      <c r="Q3301" t="str">
        <f t="shared" si="103"/>
        <v>INSERT INTO CONVERSAO_LUTA_ACAO (cd_conversao, id_luta, sequencia, momento_inicio, momento_fim, quem_faz, quem_sofre, acao_tipo, acao, tecnica, direcao, pontuacao) VALUES (1, 49, 70, TRIM(' 00:06:46,584'), TRIM(' 00:06:47,431'), 'GUILHEIRO', 'MRVALJEVIC', 'DISPLACEMENT', '2-3 STEP HESITANT RIGHT', NULL, NULL, NULL)</v>
      </c>
      <c r="R3301" t="s">
        <v>10327</v>
      </c>
    </row>
    <row r="3302" spans="1:18" hidden="1" x14ac:dyDescent="0.25">
      <c r="A3302" s="7">
        <f>anotacoes!D3302</f>
        <v>40780</v>
      </c>
      <c r="B3302" t="str">
        <f>anotacoes!C3302</f>
        <v>WORLD CHAMPIONSHIPS PARIS 2011</v>
      </c>
      <c r="C3302" t="str">
        <f>anotacoes!E3302</f>
        <v>GUILHEIRO</v>
      </c>
      <c r="D3302" t="str">
        <f>anotacoes!F3302</f>
        <v>MRVALJEVIC</v>
      </c>
      <c r="E3302" t="s">
        <v>10325</v>
      </c>
      <c r="F3302">
        <f>anotacoes!A3302</f>
        <v>49</v>
      </c>
      <c r="G3302">
        <f>anotacoes!B3302</f>
        <v>71</v>
      </c>
      <c r="H3302" t="str">
        <f>anotacoes!K3302</f>
        <v xml:space="preserve"> 00:06:47,431</v>
      </c>
      <c r="I3302" t="str">
        <f>anotacoes!L3302</f>
        <v xml:space="preserve"> 00:06:47,431</v>
      </c>
      <c r="J3302" t="str">
        <f>IF(L3302="PAUSE",E3302,IF(anotacoes!G3306=conversao_anotacoes!C3302,conversao_anotacoes!C3302,conversao_anotacoes!D3302))</f>
        <v>GUILHEIRO</v>
      </c>
      <c r="K3302" t="str">
        <f t="shared" si="102"/>
        <v>MRVALJEVIC</v>
      </c>
      <c r="L3302" t="str">
        <f>UPPER(anotacoes!H3302)</f>
        <v>DISPLACEMENT</v>
      </c>
      <c r="M3302" t="str">
        <f>IF(OR(L3302="ATTACK",L3302="FINTA"),"&lt;TECNICA&gt;",UPPER(anotacoes!I3302))</f>
        <v>TRY TO GRIP WITH CONTACT</v>
      </c>
      <c r="N3302" t="str">
        <f>IF(OR(L3302="ATTACK",L3302="FINTA"),UPPER(anotacoes!I3302),"")</f>
        <v/>
      </c>
      <c r="O3302" s="6" t="str">
        <f>IF(anotacoes!N3302=0,"",anotacoes!N3302)</f>
        <v/>
      </c>
      <c r="P3302" t="str">
        <f>IF(anotacoes!M3302=0,"",UPPER(anotacoes!M3302))</f>
        <v/>
      </c>
      <c r="Q3302" t="str">
        <f t="shared" si="103"/>
        <v>INSERT INTO CONVERSAO_LUTA_ACAO (cd_conversao, id_luta, sequencia, momento_inicio, momento_fim, quem_faz, quem_sofre, acao_tipo, acao, tecnica, direcao, pontuacao) VALUES (1, 49, 71, TRIM(' 00:06:47,431'), TRIM(' 00:06:47,431'), 'GUILHEIRO', 'MRVALJEVIC', 'DISPLACEMENT', 'TRY TO GRIP WITH CONTACT', NULL, NULL, NULL)</v>
      </c>
      <c r="R3302" t="s">
        <v>10327</v>
      </c>
    </row>
    <row r="3303" spans="1:18" hidden="1" x14ac:dyDescent="0.25">
      <c r="A3303" s="7">
        <f>anotacoes!D3303</f>
        <v>40780</v>
      </c>
      <c r="B3303" t="str">
        <f>anotacoes!C3303</f>
        <v>WORLD CHAMPIONSHIPS PARIS 2011</v>
      </c>
      <c r="C3303" t="str">
        <f>anotacoes!E3303</f>
        <v>GUILHEIRO</v>
      </c>
      <c r="D3303" t="str">
        <f>anotacoes!F3303</f>
        <v>MRVALJEVIC</v>
      </c>
      <c r="E3303" t="s">
        <v>10325</v>
      </c>
      <c r="F3303">
        <f>anotacoes!A3303</f>
        <v>49</v>
      </c>
      <c r="G3303">
        <f>anotacoes!B3303</f>
        <v>72</v>
      </c>
      <c r="H3303" t="str">
        <f>anotacoes!K3303</f>
        <v xml:space="preserve"> 00:06:47,431</v>
      </c>
      <c r="I3303" t="str">
        <f>anotacoes!L3303</f>
        <v xml:space="preserve"> 00:06:52,726</v>
      </c>
      <c r="J3303" t="str">
        <f>IF(L3303="PAUSE",E3303,IF(anotacoes!G3307=conversao_anotacoes!C3303,conversao_anotacoes!C3303,conversao_anotacoes!D3303))</f>
        <v>GUILHEIRO</v>
      </c>
      <c r="K3303" t="str">
        <f t="shared" si="102"/>
        <v>MRVALJEVIC</v>
      </c>
      <c r="L3303" t="str">
        <f>UPPER(anotacoes!H3303)</f>
        <v>GRIP TIME</v>
      </c>
      <c r="M3303" t="str">
        <f>IF(OR(L3303="ATTACK",L3303="FINTA"),"&lt;TECNICA&gt;",UPPER(anotacoes!I3303))</f>
        <v>LEFT COLLAR</v>
      </c>
      <c r="N3303" t="str">
        <f>IF(OR(L3303="ATTACK",L3303="FINTA"),UPPER(anotacoes!I3303),"")</f>
        <v/>
      </c>
      <c r="O3303" s="6" t="str">
        <f>IF(anotacoes!N3303=0,"",anotacoes!N3303)</f>
        <v/>
      </c>
      <c r="P3303" t="str">
        <f>IF(anotacoes!M3303=0,"",UPPER(anotacoes!M3303))</f>
        <v/>
      </c>
      <c r="Q3303" t="str">
        <f t="shared" si="103"/>
        <v>INSERT INTO CONVERSAO_LUTA_ACAO (cd_conversao, id_luta, sequencia, momento_inicio, momento_fim, quem_faz, quem_sofre, acao_tipo, acao, tecnica, direcao, pontuacao) VALUES (1, 49, 72, TRIM(' 00:06:47,431'), TRIM(' 00:06:52,726'), 'GUILHEIRO', 'MRVALJEVIC', 'GRIP TIME', 'LEFT COLLAR', NULL, NULL, NULL)</v>
      </c>
      <c r="R3303" t="s">
        <v>10327</v>
      </c>
    </row>
    <row r="3304" spans="1:18" hidden="1" x14ac:dyDescent="0.25">
      <c r="A3304" s="7">
        <f>anotacoes!D3304</f>
        <v>40780</v>
      </c>
      <c r="B3304" t="str">
        <f>anotacoes!C3304</f>
        <v>WORLD CHAMPIONSHIPS PARIS 2011</v>
      </c>
      <c r="C3304" t="str">
        <f>anotacoes!E3304</f>
        <v>GUILHEIRO</v>
      </c>
      <c r="D3304" t="str">
        <f>anotacoes!F3304</f>
        <v>MRVALJEVIC</v>
      </c>
      <c r="E3304" t="s">
        <v>10325</v>
      </c>
      <c r="F3304">
        <f>anotacoes!A3304</f>
        <v>49</v>
      </c>
      <c r="G3304">
        <f>anotacoes!B3304</f>
        <v>73</v>
      </c>
      <c r="H3304" t="str">
        <f>anotacoes!K3304</f>
        <v xml:space="preserve"> 00:06:52,726</v>
      </c>
      <c r="I3304" t="str">
        <f>anotacoes!L3304</f>
        <v xml:space="preserve"> 00:06:58,614</v>
      </c>
      <c r="J3304" t="str">
        <f>IF(L3304="PAUSE",E3304,IF(anotacoes!G3308=conversao_anotacoes!C3304,conversao_anotacoes!C3304,conversao_anotacoes!D3304))</f>
        <v>GUILHEIRO</v>
      </c>
      <c r="K3304" t="str">
        <f t="shared" si="102"/>
        <v>MRVALJEVIC</v>
      </c>
      <c r="L3304" t="str">
        <f>UPPER(anotacoes!H3304)</f>
        <v>GRIP TIME</v>
      </c>
      <c r="M3304" t="str">
        <f>IF(OR(L3304="ATTACK",L3304="FINTA"),"&lt;TECNICA&gt;",UPPER(anotacoes!I3304))</f>
        <v>LEFT COLLAR RIGHT SLEEVE</v>
      </c>
      <c r="N3304" t="str">
        <f>IF(OR(L3304="ATTACK",L3304="FINTA"),UPPER(anotacoes!I3304),"")</f>
        <v/>
      </c>
      <c r="O3304" s="6" t="str">
        <f>IF(anotacoes!N3304=0,"",anotacoes!N3304)</f>
        <v/>
      </c>
      <c r="P3304" t="str">
        <f>IF(anotacoes!M3304=0,"",UPPER(anotacoes!M3304))</f>
        <v/>
      </c>
      <c r="Q3304" t="str">
        <f t="shared" si="103"/>
        <v>INSERT INTO CONVERSAO_LUTA_ACAO (cd_conversao, id_luta, sequencia, momento_inicio, momento_fim, quem_faz, quem_sofre, acao_tipo, acao, tecnica, direcao, pontuacao) VALUES (1, 49, 73, TRIM(' 00:06:52,726'), TRIM(' 00:06:58,614'), 'GUILHEIRO', 'MRVALJEVIC', 'GRIP TIME', 'LEFT COLLAR RIGHT SLEEVE', NULL, NULL, NULL)</v>
      </c>
      <c r="R3304" t="s">
        <v>10327</v>
      </c>
    </row>
    <row r="3305" spans="1:18" hidden="1" x14ac:dyDescent="0.25">
      <c r="A3305" s="7">
        <f>anotacoes!D3305</f>
        <v>40780</v>
      </c>
      <c r="B3305" t="str">
        <f>anotacoes!C3305</f>
        <v>WORLD CHAMPIONSHIPS PARIS 2011</v>
      </c>
      <c r="C3305" t="str">
        <f>anotacoes!E3305</f>
        <v>GUILHEIRO</v>
      </c>
      <c r="D3305" t="str">
        <f>anotacoes!F3305</f>
        <v>MRVALJEVIC</v>
      </c>
      <c r="E3305" t="s">
        <v>10325</v>
      </c>
      <c r="F3305">
        <f>anotacoes!A3305</f>
        <v>49</v>
      </c>
      <c r="G3305">
        <f>anotacoes!B3305</f>
        <v>74</v>
      </c>
      <c r="H3305" t="str">
        <f>anotacoes!K3305</f>
        <v xml:space="preserve"> 00:06:58,614</v>
      </c>
      <c r="I3305" t="str">
        <f>anotacoes!L3305</f>
        <v xml:space="preserve"> 00:06:58,614</v>
      </c>
      <c r="J3305" t="str">
        <f>IF(L3305="PAUSE",E3305,IF(anotacoes!G3309=conversao_anotacoes!C3305,conversao_anotacoes!C3305,conversao_anotacoes!D3305))</f>
        <v>GUILHEIRO</v>
      </c>
      <c r="K3305" t="str">
        <f t="shared" si="102"/>
        <v>MRVALJEVIC</v>
      </c>
      <c r="L3305" t="str">
        <f>UPPER(anotacoes!H3305)</f>
        <v>FINTA</v>
      </c>
      <c r="M3305" t="str">
        <f>IF(OR(L3305="ATTACK",L3305="FINTA"),"&lt;TECNICA&gt;",UPPER(anotacoes!I3305))</f>
        <v>&lt;TECNICA&gt;</v>
      </c>
      <c r="N3305" t="str">
        <f>IF(OR(L3305="ATTACK",L3305="FINTA"),UPPER(anotacoes!I3305),"")</f>
        <v>OUCHI GARI RIGHT</v>
      </c>
      <c r="O3305" s="6" t="str">
        <f>IF(anotacoes!N3305=0,"",anotacoes!N3305)</f>
        <v/>
      </c>
      <c r="P3305" t="str">
        <f>IF(anotacoes!M3305=0,"",UPPER(anotacoes!M3305))</f>
        <v/>
      </c>
      <c r="Q3305" t="str">
        <f t="shared" si="103"/>
        <v>INSERT INTO CONVERSAO_LUTA_ACAO (cd_conversao, id_luta, sequencia, momento_inicio, momento_fim, quem_faz, quem_sofre, acao_tipo, acao, tecnica, direcao, pontuacao) VALUES (1, 49, 74, TRIM(' 00:06:58,614'), TRIM(' 00:06:58,614'), 'GUILHEIRO', 'MRVALJEVIC', 'FINTA', '&lt;TECNICA&gt;', 'OUCHI GARI RIGHT', NULL, NULL)</v>
      </c>
      <c r="R3305" t="s">
        <v>10327</v>
      </c>
    </row>
    <row r="3306" spans="1:18" hidden="1" x14ac:dyDescent="0.25">
      <c r="A3306" s="7">
        <f>anotacoes!D3306</f>
        <v>40780</v>
      </c>
      <c r="B3306" t="str">
        <f>anotacoes!C3306</f>
        <v>WORLD CHAMPIONSHIPS PARIS 2011</v>
      </c>
      <c r="C3306" t="str">
        <f>anotacoes!E3306</f>
        <v>GUILHEIRO</v>
      </c>
      <c r="D3306" t="str">
        <f>anotacoes!F3306</f>
        <v>MRVALJEVIC</v>
      </c>
      <c r="E3306" t="s">
        <v>10325</v>
      </c>
      <c r="F3306">
        <f>anotacoes!A3306</f>
        <v>49</v>
      </c>
      <c r="G3306">
        <f>anotacoes!B3306</f>
        <v>75</v>
      </c>
      <c r="H3306" t="str">
        <f>anotacoes!K3306</f>
        <v xml:space="preserve"> 00:06:58,614</v>
      </c>
      <c r="I3306" t="str">
        <f>anotacoes!L3306</f>
        <v xml:space="preserve"> 00:07:00,450</v>
      </c>
      <c r="J3306" t="str">
        <f>IF(L3306="PAUSE",E3306,IF(anotacoes!G3310=conversao_anotacoes!C3306,conversao_anotacoes!C3306,conversao_anotacoes!D3306))</f>
        <v>GUILHEIRO</v>
      </c>
      <c r="K3306" t="str">
        <f t="shared" si="102"/>
        <v>MRVALJEVIC</v>
      </c>
      <c r="L3306" t="str">
        <f>UPPER(anotacoes!H3306)</f>
        <v>GRIP TIME</v>
      </c>
      <c r="M3306" t="str">
        <f>IF(OR(L3306="ATTACK",L3306="FINTA"),"&lt;TECNICA&gt;",UPPER(anotacoes!I3306))</f>
        <v>LEFT COLLAR RIGHT SLEEVE</v>
      </c>
      <c r="N3306" t="str">
        <f>IF(OR(L3306="ATTACK",L3306="FINTA"),UPPER(anotacoes!I3306),"")</f>
        <v/>
      </c>
      <c r="O3306" s="6" t="str">
        <f>IF(anotacoes!N3306=0,"",anotacoes!N3306)</f>
        <v/>
      </c>
      <c r="P3306" t="str">
        <f>IF(anotacoes!M3306=0,"",UPPER(anotacoes!M3306))</f>
        <v/>
      </c>
      <c r="Q3306" t="str">
        <f t="shared" si="103"/>
        <v>INSERT INTO CONVERSAO_LUTA_ACAO (cd_conversao, id_luta, sequencia, momento_inicio, momento_fim, quem_faz, quem_sofre, acao_tipo, acao, tecnica, direcao, pontuacao) VALUES (1, 49, 75, TRIM(' 00:06:58,614'), TRIM(' 00:07:00,450'), 'GUILHEIRO', 'MRVALJEVIC', 'GRIP TIME', 'LEFT COLLAR RIGHT SLEEVE', NULL, NULL, NULL)</v>
      </c>
      <c r="R3306" t="s">
        <v>10327</v>
      </c>
    </row>
    <row r="3307" spans="1:18" hidden="1" x14ac:dyDescent="0.25">
      <c r="A3307" s="7">
        <f>anotacoes!D3307</f>
        <v>40780</v>
      </c>
      <c r="B3307" t="str">
        <f>anotacoes!C3307</f>
        <v>WORLD CHAMPIONSHIPS PARIS 2011</v>
      </c>
      <c r="C3307" t="str">
        <f>anotacoes!E3307</f>
        <v>GUILHEIRO</v>
      </c>
      <c r="D3307" t="str">
        <f>anotacoes!F3307</f>
        <v>MRVALJEVIC</v>
      </c>
      <c r="E3307" t="s">
        <v>10325</v>
      </c>
      <c r="F3307">
        <f>anotacoes!A3307</f>
        <v>49</v>
      </c>
      <c r="G3307">
        <f>anotacoes!B3307</f>
        <v>76</v>
      </c>
      <c r="H3307" t="str">
        <f>anotacoes!K3307</f>
        <v xml:space="preserve"> 00:07:00,450</v>
      </c>
      <c r="I3307" t="str">
        <f>anotacoes!L3307</f>
        <v xml:space="preserve"> 00:07:00,450</v>
      </c>
      <c r="J3307" t="str">
        <f>IF(L3307="PAUSE",E3307,IF(anotacoes!G3311=conversao_anotacoes!C3307,conversao_anotacoes!C3307,conversao_anotacoes!D3307))</f>
        <v>GUILHEIRO</v>
      </c>
      <c r="K3307" t="str">
        <f t="shared" si="102"/>
        <v>MRVALJEVIC</v>
      </c>
      <c r="L3307" t="str">
        <f>UPPER(anotacoes!H3307)</f>
        <v>FINTA</v>
      </c>
      <c r="M3307" t="str">
        <f>IF(OR(L3307="ATTACK",L3307="FINTA"),"&lt;TECNICA&gt;",UPPER(anotacoes!I3307))</f>
        <v>&lt;TECNICA&gt;</v>
      </c>
      <c r="N3307" t="str">
        <f>IF(OR(L3307="ATTACK",L3307="FINTA"),UPPER(anotacoes!I3307),"")</f>
        <v>DEASHI HARAI RIGHT</v>
      </c>
      <c r="O3307" s="6" t="str">
        <f>IF(anotacoes!N3307=0,"",anotacoes!N3307)</f>
        <v/>
      </c>
      <c r="P3307" t="str">
        <f>IF(anotacoes!M3307=0,"",UPPER(anotacoes!M3307))</f>
        <v/>
      </c>
      <c r="Q3307" t="str">
        <f t="shared" si="103"/>
        <v>INSERT INTO CONVERSAO_LUTA_ACAO (cd_conversao, id_luta, sequencia, momento_inicio, momento_fim, quem_faz, quem_sofre, acao_tipo, acao, tecnica, direcao, pontuacao) VALUES (1, 49, 76, TRIM(' 00:07:00,450'), TRIM(' 00:07:00,450'), 'GUILHEIRO', 'MRVALJEVIC', 'FINTA', '&lt;TECNICA&gt;', 'DEASHI HARAI RIGHT', NULL, NULL)</v>
      </c>
      <c r="R3307" t="s">
        <v>10327</v>
      </c>
    </row>
    <row r="3308" spans="1:18" hidden="1" x14ac:dyDescent="0.25">
      <c r="A3308" s="7">
        <f>anotacoes!D3308</f>
        <v>40780</v>
      </c>
      <c r="B3308" t="str">
        <f>anotacoes!C3308</f>
        <v>WORLD CHAMPIONSHIPS PARIS 2011</v>
      </c>
      <c r="C3308" t="str">
        <f>anotacoes!E3308</f>
        <v>GUILHEIRO</v>
      </c>
      <c r="D3308" t="str">
        <f>anotacoes!F3308</f>
        <v>MRVALJEVIC</v>
      </c>
      <c r="E3308" t="s">
        <v>10325</v>
      </c>
      <c r="F3308">
        <f>anotacoes!A3308</f>
        <v>49</v>
      </c>
      <c r="G3308">
        <f>anotacoes!B3308</f>
        <v>77</v>
      </c>
      <c r="H3308" t="str">
        <f>anotacoes!K3308</f>
        <v xml:space="preserve"> 00:07:00,450</v>
      </c>
      <c r="I3308" t="str">
        <f>anotacoes!L3308</f>
        <v xml:space="preserve"> 00:07:02,304</v>
      </c>
      <c r="J3308" t="str">
        <f>IF(L3308="PAUSE",E3308,IF(anotacoes!G3312=conversao_anotacoes!C3308,conversao_anotacoes!C3308,conversao_anotacoes!D3308))</f>
        <v>GUILHEIRO</v>
      </c>
      <c r="K3308" t="str">
        <f t="shared" si="102"/>
        <v>MRVALJEVIC</v>
      </c>
      <c r="L3308" t="str">
        <f>UPPER(anotacoes!H3308)</f>
        <v>GRIP TIME</v>
      </c>
      <c r="M3308" t="str">
        <f>IF(OR(L3308="ATTACK",L3308="FINTA"),"&lt;TECNICA&gt;",UPPER(anotacoes!I3308))</f>
        <v>LEFT COLLAR RIGHT SLEEVE</v>
      </c>
      <c r="N3308" t="str">
        <f>IF(OR(L3308="ATTACK",L3308="FINTA"),UPPER(anotacoes!I3308),"")</f>
        <v/>
      </c>
      <c r="O3308" s="6" t="str">
        <f>IF(anotacoes!N3308=0,"",anotacoes!N3308)</f>
        <v/>
      </c>
      <c r="P3308" t="str">
        <f>IF(anotacoes!M3308=0,"",UPPER(anotacoes!M3308))</f>
        <v/>
      </c>
      <c r="Q3308" t="str">
        <f t="shared" si="103"/>
        <v>INSERT INTO CONVERSAO_LUTA_ACAO (cd_conversao, id_luta, sequencia, momento_inicio, momento_fim, quem_faz, quem_sofre, acao_tipo, acao, tecnica, direcao, pontuacao) VALUES (1, 49, 77, TRIM(' 00:07:00,450'), TRIM(' 00:07:02,304'), 'GUILHEIRO', 'MRVALJEVIC', 'GRIP TIME', 'LEFT COLLAR RIGHT SLEEVE', NULL, NULL, NULL)</v>
      </c>
      <c r="R3308" t="s">
        <v>10327</v>
      </c>
    </row>
    <row r="3309" spans="1:18" hidden="1" x14ac:dyDescent="0.25">
      <c r="A3309" s="7">
        <f>anotacoes!D3309</f>
        <v>40780</v>
      </c>
      <c r="B3309" t="str">
        <f>anotacoes!C3309</f>
        <v>WORLD CHAMPIONSHIPS PARIS 2011</v>
      </c>
      <c r="C3309" t="str">
        <f>anotacoes!E3309</f>
        <v>GUILHEIRO</v>
      </c>
      <c r="D3309" t="str">
        <f>anotacoes!F3309</f>
        <v>MRVALJEVIC</v>
      </c>
      <c r="E3309" t="s">
        <v>10325</v>
      </c>
      <c r="F3309">
        <f>anotacoes!A3309</f>
        <v>49</v>
      </c>
      <c r="G3309">
        <f>anotacoes!B3309</f>
        <v>78</v>
      </c>
      <c r="H3309" t="str">
        <f>anotacoes!K3309</f>
        <v xml:space="preserve"> 00:07:02,304</v>
      </c>
      <c r="I3309" t="str">
        <f>anotacoes!L3309</f>
        <v xml:space="preserve"> 00:07:04,571</v>
      </c>
      <c r="J3309" t="str">
        <f>IF(L3309="PAUSE",E3309,IF(anotacoes!G3313=conversao_anotacoes!C3309,conversao_anotacoes!C3309,conversao_anotacoes!D3309))</f>
        <v>GUILHEIRO</v>
      </c>
      <c r="K3309" t="str">
        <f t="shared" si="102"/>
        <v>MRVALJEVIC</v>
      </c>
      <c r="L3309" t="str">
        <f>UPPER(anotacoes!H3309)</f>
        <v>TRANSITION</v>
      </c>
      <c r="M3309" t="str">
        <f>IF(OR(L3309="ATTACK",L3309="FINTA"),"&lt;TECNICA&gt;",UPPER(anotacoes!I3309))</f>
        <v>WITHOUT ATTACK</v>
      </c>
      <c r="N3309" t="str">
        <f>IF(OR(L3309="ATTACK",L3309="FINTA"),UPPER(anotacoes!I3309),"")</f>
        <v/>
      </c>
      <c r="O3309" s="6" t="str">
        <f>IF(anotacoes!N3309=0,"",anotacoes!N3309)</f>
        <v/>
      </c>
      <c r="P3309" t="str">
        <f>IF(anotacoes!M3309=0,"",UPPER(anotacoes!M3309))</f>
        <v/>
      </c>
      <c r="Q3309" t="str">
        <f t="shared" si="103"/>
        <v>INSERT INTO CONVERSAO_LUTA_ACAO (cd_conversao, id_luta, sequencia, momento_inicio, momento_fim, quem_faz, quem_sofre, acao_tipo, acao, tecnica, direcao, pontuacao) VALUES (1, 49, 78, TRIM(' 00:07:02,304'), TRIM(' 00:07:04,571'), 'GUILHEIRO', 'MRVALJEVIC', 'TRANSITION', 'WITHOUT ATTACK', NULL, NULL, NULL)</v>
      </c>
      <c r="R3309" t="s">
        <v>10327</v>
      </c>
    </row>
    <row r="3310" spans="1:18" hidden="1" x14ac:dyDescent="0.25">
      <c r="A3310" s="7">
        <f>anotacoes!D3310</f>
        <v>40780</v>
      </c>
      <c r="B3310" t="str">
        <f>anotacoes!C3310</f>
        <v>WORLD CHAMPIONSHIPS PARIS 2011</v>
      </c>
      <c r="C3310" t="str">
        <f>anotacoes!E3310</f>
        <v>GUILHEIRO</v>
      </c>
      <c r="D3310" t="str">
        <f>anotacoes!F3310</f>
        <v>MRVALJEVIC</v>
      </c>
      <c r="E3310" t="s">
        <v>10325</v>
      </c>
      <c r="F3310">
        <f>anotacoes!A3310</f>
        <v>49</v>
      </c>
      <c r="G3310">
        <f>anotacoes!B3310</f>
        <v>79</v>
      </c>
      <c r="H3310" t="str">
        <f>anotacoes!K3310</f>
        <v xml:space="preserve"> 00:07:04,571</v>
      </c>
      <c r="I3310" t="str">
        <f>anotacoes!L3310</f>
        <v xml:space="preserve"> 00:07:05,772</v>
      </c>
      <c r="J3310" t="str">
        <f>IF(L3310="PAUSE",E3310,IF(anotacoes!G3314=conversao_anotacoes!C3310,conversao_anotacoes!C3310,conversao_anotacoes!D3310))</f>
        <v>&lt;ARBITRO_DESCONHECIDO&gt;</v>
      </c>
      <c r="K3310" t="str">
        <f t="shared" si="102"/>
        <v/>
      </c>
      <c r="L3310" t="str">
        <f>UPPER(anotacoes!H3310)</f>
        <v>PAUSE</v>
      </c>
      <c r="M3310" t="str">
        <f>IF(OR(L3310="ATTACK",L3310="FINTA"),"&lt;TECNICA&gt;",UPPER(anotacoes!I3310))</f>
        <v>&lt;NAO_CLASSIFICADO&gt;</v>
      </c>
      <c r="N3310" t="str">
        <f>IF(OR(L3310="ATTACK",L3310="FINTA"),UPPER(anotacoes!I3310),"")</f>
        <v/>
      </c>
      <c r="O3310" s="6" t="str">
        <f>IF(anotacoes!N3310=0,"",anotacoes!N3310)</f>
        <v/>
      </c>
      <c r="P3310" t="str">
        <f>IF(anotacoes!M3310=0,"",UPPER(anotacoes!M3310))</f>
        <v/>
      </c>
      <c r="Q3310" t="str">
        <f t="shared" si="103"/>
        <v>INSERT INTO CONVERSAO_LUTA_ACAO (cd_conversao, id_luta, sequencia, momento_inicio, momento_fim, quem_faz, quem_sofre, acao_tipo, acao, tecnica, direcao, pontuacao) VALUES (1, 49, 79, TRIM(' 00:07:04,571'), TRIM(' 00:07:05,772'), '&lt;ARBITRO_DESCONHECIDO&gt;', '', 'PAUSE', '&lt;NAO_CLASSIFICADO&gt;', NULL, NULL, NULL)</v>
      </c>
      <c r="R3310" t="s">
        <v>10327</v>
      </c>
    </row>
    <row r="3311" spans="1:18" hidden="1" x14ac:dyDescent="0.25">
      <c r="A3311" s="7">
        <f>anotacoes!D3311</f>
        <v>40780</v>
      </c>
      <c r="B3311" t="str">
        <f>anotacoes!C3311</f>
        <v>WORLD CHAMPIONSHIPS PARIS 2011</v>
      </c>
      <c r="C3311" t="str">
        <f>anotacoes!E3311</f>
        <v>GUILHEIRO</v>
      </c>
      <c r="D3311" t="str">
        <f>anotacoes!F3311</f>
        <v>MRVALJEVIC</v>
      </c>
      <c r="E3311" t="s">
        <v>10325</v>
      </c>
      <c r="F3311">
        <f>anotacoes!A3311</f>
        <v>49</v>
      </c>
      <c r="G3311">
        <f>anotacoes!B3311</f>
        <v>80</v>
      </c>
      <c r="H3311" t="str">
        <f>anotacoes!K3311</f>
        <v xml:space="preserve"> 00:07:05,772</v>
      </c>
      <c r="I3311" t="str">
        <f>anotacoes!L3311</f>
        <v xml:space="preserve"> 00:07:06,061</v>
      </c>
      <c r="J3311" t="str">
        <f>IF(L3311="PAUSE",E3311,IF(anotacoes!G3315=conversao_anotacoes!C3311,conversao_anotacoes!C3311,conversao_anotacoes!D3311))</f>
        <v>GUILHEIRO</v>
      </c>
      <c r="K3311" t="str">
        <f t="shared" si="102"/>
        <v>MRVALJEVIC</v>
      </c>
      <c r="L3311" t="str">
        <f>UPPER(anotacoes!H3311)</f>
        <v>DISPLACEMENT</v>
      </c>
      <c r="M3311" t="str">
        <f>IF(OR(L3311="ATTACK",L3311="FINTA"),"&lt;TECNICA&gt;",UPPER(anotacoes!I3311))</f>
        <v>2-3 STEP HESITANT RIGHT</v>
      </c>
      <c r="N3311" t="str">
        <f>IF(OR(L3311="ATTACK",L3311="FINTA"),UPPER(anotacoes!I3311),"")</f>
        <v/>
      </c>
      <c r="O3311" s="6" t="str">
        <f>IF(anotacoes!N3311=0,"",anotacoes!N3311)</f>
        <v/>
      </c>
      <c r="P3311" t="str">
        <f>IF(anotacoes!M3311=0,"",UPPER(anotacoes!M3311))</f>
        <v/>
      </c>
      <c r="Q3311" t="str">
        <f t="shared" si="103"/>
        <v>INSERT INTO CONVERSAO_LUTA_ACAO (cd_conversao, id_luta, sequencia, momento_inicio, momento_fim, quem_faz, quem_sofre, acao_tipo, acao, tecnica, direcao, pontuacao) VALUES (1, 49, 80, TRIM(' 00:07:05,772'), TRIM(' 00:07:06,061'), 'GUILHEIRO', 'MRVALJEVIC', 'DISPLACEMENT', '2-3 STEP HESITANT RIGHT', NULL, NULL, NULL)</v>
      </c>
      <c r="R3311" t="s">
        <v>10327</v>
      </c>
    </row>
    <row r="3312" spans="1:18" hidden="1" x14ac:dyDescent="0.25">
      <c r="A3312" s="7">
        <f>anotacoes!D3312</f>
        <v>40780</v>
      </c>
      <c r="B3312" t="str">
        <f>anotacoes!C3312</f>
        <v>WORLD CHAMPIONSHIPS PARIS 2011</v>
      </c>
      <c r="C3312" t="str">
        <f>anotacoes!E3312</f>
        <v>GUILHEIRO</v>
      </c>
      <c r="D3312" t="str">
        <f>anotacoes!F3312</f>
        <v>MRVALJEVIC</v>
      </c>
      <c r="E3312" t="s">
        <v>10325</v>
      </c>
      <c r="F3312">
        <f>anotacoes!A3312</f>
        <v>49</v>
      </c>
      <c r="G3312">
        <f>anotacoes!B3312</f>
        <v>81</v>
      </c>
      <c r="H3312" t="str">
        <f>anotacoes!K3312</f>
        <v xml:space="preserve"> 00:07:06,061</v>
      </c>
      <c r="I3312" t="str">
        <f>anotacoes!L3312</f>
        <v xml:space="preserve"> 00:07:06,628</v>
      </c>
      <c r="J3312" t="str">
        <f>IF(L3312="PAUSE",E3312,IF(anotacoes!G3316=conversao_anotacoes!C3312,conversao_anotacoes!C3312,conversao_anotacoes!D3312))</f>
        <v>GUILHEIRO</v>
      </c>
      <c r="K3312" t="str">
        <f t="shared" si="102"/>
        <v>MRVALJEVIC</v>
      </c>
      <c r="L3312" t="str">
        <f>UPPER(anotacoes!H3312)</f>
        <v>DISPLACEMENT</v>
      </c>
      <c r="M3312" t="str">
        <f>IF(OR(L3312="ATTACK",L3312="FINTA"),"&lt;TECNICA&gt;",UPPER(anotacoes!I3312))</f>
        <v>TRY TO GRIP WITH CONTACT</v>
      </c>
      <c r="N3312" t="str">
        <f>IF(OR(L3312="ATTACK",L3312="FINTA"),UPPER(anotacoes!I3312),"")</f>
        <v/>
      </c>
      <c r="O3312" s="6" t="str">
        <f>IF(anotacoes!N3312=0,"",anotacoes!N3312)</f>
        <v/>
      </c>
      <c r="P3312" t="str">
        <f>IF(anotacoes!M3312=0,"",UPPER(anotacoes!M3312))</f>
        <v/>
      </c>
      <c r="Q3312" t="str">
        <f t="shared" si="103"/>
        <v>INSERT INTO CONVERSAO_LUTA_ACAO (cd_conversao, id_luta, sequencia, momento_inicio, momento_fim, quem_faz, quem_sofre, acao_tipo, acao, tecnica, direcao, pontuacao) VALUES (1, 49, 81, TRIM(' 00:07:06,061'), TRIM(' 00:07:06,628'), 'GUILHEIRO', 'MRVALJEVIC', 'DISPLACEMENT', 'TRY TO GRIP WITH CONTACT', NULL, NULL, NULL)</v>
      </c>
      <c r="R3312" t="s">
        <v>10327</v>
      </c>
    </row>
    <row r="3313" spans="1:18" hidden="1" x14ac:dyDescent="0.25">
      <c r="A3313" s="7">
        <f>anotacoes!D3313</f>
        <v>40780</v>
      </c>
      <c r="B3313" t="str">
        <f>anotacoes!C3313</f>
        <v>WORLD CHAMPIONSHIPS PARIS 2011</v>
      </c>
      <c r="C3313" t="str">
        <f>anotacoes!E3313</f>
        <v>GUILHEIRO</v>
      </c>
      <c r="D3313" t="str">
        <f>anotacoes!F3313</f>
        <v>MRVALJEVIC</v>
      </c>
      <c r="E3313" t="s">
        <v>10325</v>
      </c>
      <c r="F3313">
        <f>anotacoes!A3313</f>
        <v>49</v>
      </c>
      <c r="G3313">
        <f>anotacoes!B3313</f>
        <v>82</v>
      </c>
      <c r="H3313" t="str">
        <f>anotacoes!K3313</f>
        <v xml:space="preserve"> 00:07:06,628</v>
      </c>
      <c r="I3313" t="str">
        <f>anotacoes!L3313</f>
        <v xml:space="preserve"> 00:07:09,079</v>
      </c>
      <c r="J3313" t="str">
        <f>IF(L3313="PAUSE",E3313,IF(anotacoes!G3317=conversao_anotacoes!C3313,conversao_anotacoes!C3313,conversao_anotacoes!D3313))</f>
        <v>GUILHEIRO</v>
      </c>
      <c r="K3313" t="str">
        <f t="shared" si="102"/>
        <v>MRVALJEVIC</v>
      </c>
      <c r="L3313" t="str">
        <f>UPPER(anotacoes!H3313)</f>
        <v>GRIP TIME</v>
      </c>
      <c r="M3313" t="str">
        <f>IF(OR(L3313="ATTACK",L3313="FINTA"),"&lt;TECNICA&gt;",UPPER(anotacoes!I3313))</f>
        <v>LEFT COLLAR</v>
      </c>
      <c r="N3313" t="str">
        <f>IF(OR(L3313="ATTACK",L3313="FINTA"),UPPER(anotacoes!I3313),"")</f>
        <v/>
      </c>
      <c r="O3313" s="6" t="str">
        <f>IF(anotacoes!N3313=0,"",anotacoes!N3313)</f>
        <v/>
      </c>
      <c r="P3313" t="str">
        <f>IF(anotacoes!M3313=0,"",UPPER(anotacoes!M3313))</f>
        <v/>
      </c>
      <c r="Q3313" t="str">
        <f t="shared" si="103"/>
        <v>INSERT INTO CONVERSAO_LUTA_ACAO (cd_conversao, id_luta, sequencia, momento_inicio, momento_fim, quem_faz, quem_sofre, acao_tipo, acao, tecnica, direcao, pontuacao) VALUES (1, 49, 82, TRIM(' 00:07:06,628'), TRIM(' 00:07:09,079'), 'GUILHEIRO', 'MRVALJEVIC', 'GRIP TIME', 'LEFT COLLAR', NULL, NULL, NULL)</v>
      </c>
      <c r="R3313" t="s">
        <v>10327</v>
      </c>
    </row>
    <row r="3314" spans="1:18" hidden="1" x14ac:dyDescent="0.25">
      <c r="A3314" s="7">
        <f>anotacoes!D3314</f>
        <v>40780</v>
      </c>
      <c r="B3314" t="str">
        <f>anotacoes!C3314</f>
        <v>WORLD CHAMPIONSHIPS PARIS 2011</v>
      </c>
      <c r="C3314" t="str">
        <f>anotacoes!E3314</f>
        <v>GUILHEIRO</v>
      </c>
      <c r="D3314" t="str">
        <f>anotacoes!F3314</f>
        <v>MRVALJEVIC</v>
      </c>
      <c r="E3314" t="s">
        <v>10325</v>
      </c>
      <c r="F3314">
        <f>anotacoes!A3314</f>
        <v>49</v>
      </c>
      <c r="G3314">
        <f>anotacoes!B3314</f>
        <v>83</v>
      </c>
      <c r="H3314" t="str">
        <f>anotacoes!K3314</f>
        <v xml:space="preserve"> 00:07:09,079</v>
      </c>
      <c r="I3314" t="str">
        <f>anotacoes!L3314</f>
        <v xml:space="preserve"> 00:07:09,079</v>
      </c>
      <c r="J3314" t="str">
        <f>IF(L3314="PAUSE",E3314,IF(anotacoes!G3318=conversao_anotacoes!C3314,conversao_anotacoes!C3314,conversao_anotacoes!D3314))</f>
        <v>GUILHEIRO</v>
      </c>
      <c r="K3314" t="str">
        <f t="shared" si="102"/>
        <v>MRVALJEVIC</v>
      </c>
      <c r="L3314" t="str">
        <f>UPPER(anotacoes!H3314)</f>
        <v>GRIP TIME</v>
      </c>
      <c r="M3314" t="str">
        <f>IF(OR(L3314="ATTACK",L3314="FINTA"),"&lt;TECNICA&gt;",UPPER(anotacoes!I3314))</f>
        <v>LEFT COLLAR RIGHT SLEEVE</v>
      </c>
      <c r="N3314" t="str">
        <f>IF(OR(L3314="ATTACK",L3314="FINTA"),UPPER(anotacoes!I3314),"")</f>
        <v/>
      </c>
      <c r="O3314" s="6" t="str">
        <f>IF(anotacoes!N3314=0,"",anotacoes!N3314)</f>
        <v/>
      </c>
      <c r="P3314" t="str">
        <f>IF(anotacoes!M3314=0,"",UPPER(anotacoes!M3314))</f>
        <v/>
      </c>
      <c r="Q3314" t="str">
        <f t="shared" si="103"/>
        <v>INSERT INTO CONVERSAO_LUTA_ACAO (cd_conversao, id_luta, sequencia, momento_inicio, momento_fim, quem_faz, quem_sofre, acao_tipo, acao, tecnica, direcao, pontuacao) VALUES (1, 49, 83, TRIM(' 00:07:09,079'), TRIM(' 00:07:09,079'), 'GUILHEIRO', 'MRVALJEVIC', 'GRIP TIME', 'LEFT COLLAR RIGHT SLEEVE', NULL, NULL, NULL)</v>
      </c>
      <c r="R3314" t="s">
        <v>10327</v>
      </c>
    </row>
    <row r="3315" spans="1:18" hidden="1" x14ac:dyDescent="0.25">
      <c r="A3315" s="7">
        <f>anotacoes!D3315</f>
        <v>40780</v>
      </c>
      <c r="B3315" t="str">
        <f>anotacoes!C3315</f>
        <v>WORLD CHAMPIONSHIPS PARIS 2011</v>
      </c>
      <c r="C3315" t="str">
        <f>anotacoes!E3315</f>
        <v>GUILHEIRO</v>
      </c>
      <c r="D3315" t="str">
        <f>anotacoes!F3315</f>
        <v>MRVALJEVIC</v>
      </c>
      <c r="E3315" t="s">
        <v>10325</v>
      </c>
      <c r="F3315">
        <f>anotacoes!A3315</f>
        <v>49</v>
      </c>
      <c r="G3315">
        <f>anotacoes!B3315</f>
        <v>84</v>
      </c>
      <c r="H3315" t="str">
        <f>anotacoes!K3315</f>
        <v xml:space="preserve"> 00:07:09,079</v>
      </c>
      <c r="I3315" t="str">
        <f>anotacoes!L3315</f>
        <v xml:space="preserve"> 00:07:10,045</v>
      </c>
      <c r="J3315" t="str">
        <f>IF(L3315="PAUSE",E3315,IF(anotacoes!G3319=conversao_anotacoes!C3315,conversao_anotacoes!C3315,conversao_anotacoes!D3315))</f>
        <v>GUILHEIRO</v>
      </c>
      <c r="K3315" t="str">
        <f t="shared" si="102"/>
        <v>MRVALJEVIC</v>
      </c>
      <c r="L3315" t="str">
        <f>UPPER(anotacoes!H3315)</f>
        <v>ATTACK</v>
      </c>
      <c r="M3315" t="str">
        <f>IF(OR(L3315="ATTACK",L3315="FINTA"),"&lt;TECNICA&gt;",UPPER(anotacoes!I3315))</f>
        <v>&lt;TECNICA&gt;</v>
      </c>
      <c r="N3315" t="str">
        <f>IF(OR(L3315="ATTACK",L3315="FINTA"),UPPER(anotacoes!I3315),"")</f>
        <v>SEOI NAGE</v>
      </c>
      <c r="O3315" s="6">
        <f>IF(anotacoes!N3315=0,"",anotacoes!N3315)</f>
        <v>6</v>
      </c>
      <c r="P3315" t="str">
        <f>IF(anotacoes!M3315=0,"",UPPER(anotacoes!M3315))</f>
        <v/>
      </c>
      <c r="Q3315" t="str">
        <f t="shared" si="103"/>
        <v>INSERT INTO CONVERSAO_LUTA_ACAO (cd_conversao, id_luta, sequencia, momento_inicio, momento_fim, quem_faz, quem_sofre, acao_tipo, acao, tecnica, direcao, pontuacao) VALUES (1, 49, 84, TRIM(' 00:07:09,079'), TRIM(' 00:07:10,045'), 'GUILHEIRO', 'MRVALJEVIC', 'ATTACK', '&lt;TECNICA&gt;', 'SEOI NAGE', 6, NULL)</v>
      </c>
      <c r="R3315" t="s">
        <v>10327</v>
      </c>
    </row>
    <row r="3316" spans="1:18" hidden="1" x14ac:dyDescent="0.25">
      <c r="A3316" s="7">
        <f>anotacoes!D3316</f>
        <v>40780</v>
      </c>
      <c r="B3316" t="str">
        <f>anotacoes!C3316</f>
        <v>WORLD CHAMPIONSHIPS PARIS 2011</v>
      </c>
      <c r="C3316" t="str">
        <f>anotacoes!E3316</f>
        <v>GUILHEIRO</v>
      </c>
      <c r="D3316" t="str">
        <f>anotacoes!F3316</f>
        <v>MRVALJEVIC</v>
      </c>
      <c r="E3316" t="s">
        <v>10325</v>
      </c>
      <c r="F3316">
        <f>anotacoes!A3316</f>
        <v>49</v>
      </c>
      <c r="G3316">
        <f>anotacoes!B3316</f>
        <v>85</v>
      </c>
      <c r="H3316" t="str">
        <f>anotacoes!K3316</f>
        <v xml:space="preserve"> 00:07:10,215</v>
      </c>
      <c r="I3316" t="str">
        <f>anotacoes!L3316</f>
        <v xml:space="preserve"> 00:07:12,497</v>
      </c>
      <c r="J3316" t="str">
        <f>IF(L3316="PAUSE",E3316,IF(anotacoes!G3320=conversao_anotacoes!C3316,conversao_anotacoes!C3316,conversao_anotacoes!D3316))</f>
        <v>GUILHEIRO</v>
      </c>
      <c r="K3316" t="str">
        <f t="shared" si="102"/>
        <v>MRVALJEVIC</v>
      </c>
      <c r="L3316" t="str">
        <f>UPPER(anotacoes!H3316)</f>
        <v>TRANSITION</v>
      </c>
      <c r="M3316" t="str">
        <f>IF(OR(L3316="ATTACK",L3316="FINTA"),"&lt;TECNICA&gt;",UPPER(anotacoes!I3316))</f>
        <v>WITHOUT ATTACK</v>
      </c>
      <c r="N3316" t="str">
        <f>IF(OR(L3316="ATTACK",L3316="FINTA"),UPPER(anotacoes!I3316),"")</f>
        <v/>
      </c>
      <c r="O3316" s="6" t="str">
        <f>IF(anotacoes!N3316=0,"",anotacoes!N3316)</f>
        <v/>
      </c>
      <c r="P3316" t="str">
        <f>IF(anotacoes!M3316=0,"",UPPER(anotacoes!M3316))</f>
        <v/>
      </c>
      <c r="Q3316" t="str">
        <f t="shared" si="103"/>
        <v>INSERT INTO CONVERSAO_LUTA_ACAO (cd_conversao, id_luta, sequencia, momento_inicio, momento_fim, quem_faz, quem_sofre, acao_tipo, acao, tecnica, direcao, pontuacao) VALUES (1, 49, 85, TRIM(' 00:07:10,215'), TRIM(' 00:07:12,497'), 'GUILHEIRO', 'MRVALJEVIC', 'TRANSITION', 'WITHOUT ATTACK', NULL, NULL, NULL)</v>
      </c>
      <c r="R3316" t="s">
        <v>10327</v>
      </c>
    </row>
    <row r="3317" spans="1:18" hidden="1" x14ac:dyDescent="0.25">
      <c r="A3317" s="7">
        <f>anotacoes!D3317</f>
        <v>40780</v>
      </c>
      <c r="B3317" t="str">
        <f>anotacoes!C3317</f>
        <v>WORLD CHAMPIONSHIPS PARIS 2011</v>
      </c>
      <c r="C3317" t="str">
        <f>anotacoes!E3317</f>
        <v>GUILHEIRO</v>
      </c>
      <c r="D3317" t="str">
        <f>anotacoes!F3317</f>
        <v>MRVALJEVIC</v>
      </c>
      <c r="E3317" t="s">
        <v>10325</v>
      </c>
      <c r="F3317">
        <f>anotacoes!A3317</f>
        <v>49</v>
      </c>
      <c r="G3317">
        <f>anotacoes!B3317</f>
        <v>86</v>
      </c>
      <c r="H3317" t="str">
        <f>anotacoes!K3317</f>
        <v xml:space="preserve"> 00:07:12,698</v>
      </c>
      <c r="I3317" t="str">
        <f>anotacoes!L3317</f>
        <v xml:space="preserve"> 00:07:17,596</v>
      </c>
      <c r="J3317" t="str">
        <f>IF(L3317="PAUSE",E3317,IF(anotacoes!G3321=conversao_anotacoes!C3317,conversao_anotacoes!C3317,conversao_anotacoes!D3317))</f>
        <v>GUILHEIRO</v>
      </c>
      <c r="K3317" t="str">
        <f t="shared" si="102"/>
        <v>MRVALJEVIC</v>
      </c>
      <c r="L3317" t="str">
        <f>UPPER(anotacoes!H3317)</f>
        <v>GROUNDWORK COMBAT</v>
      </c>
      <c r="M3317" t="str">
        <f>IF(OR(L3317="ATTACK",L3317="FINTA"),"&lt;TECNICA&gt;",UPPER(anotacoes!I3317))</f>
        <v>DEFENSIVE POSITION</v>
      </c>
      <c r="N3317" t="str">
        <f>IF(OR(L3317="ATTACK",L3317="FINTA"),UPPER(anotacoes!I3317),"")</f>
        <v/>
      </c>
      <c r="O3317" s="6" t="str">
        <f>IF(anotacoes!N3317=0,"",anotacoes!N3317)</f>
        <v/>
      </c>
      <c r="P3317" t="str">
        <f>IF(anotacoes!M3317=0,"",UPPER(anotacoes!M3317))</f>
        <v/>
      </c>
      <c r="Q3317" t="str">
        <f t="shared" si="103"/>
        <v>INSERT INTO CONVERSAO_LUTA_ACAO (cd_conversao, id_luta, sequencia, momento_inicio, momento_fim, quem_faz, quem_sofre, acao_tipo, acao, tecnica, direcao, pontuacao) VALUES (1, 49, 86, TRIM(' 00:07:12,698'), TRIM(' 00:07:17,596'), 'GUILHEIRO', 'MRVALJEVIC', 'GROUNDWORK COMBAT', 'DEFENSIVE POSITION', NULL, NULL, NULL)</v>
      </c>
      <c r="R3317" t="s">
        <v>10327</v>
      </c>
    </row>
    <row r="3318" spans="1:18" hidden="1" x14ac:dyDescent="0.25">
      <c r="A3318" s="7">
        <f>anotacoes!D3318</f>
        <v>40780</v>
      </c>
      <c r="B3318" t="str">
        <f>anotacoes!C3318</f>
        <v>WORLD CHAMPIONSHIPS PARIS 2011</v>
      </c>
      <c r="C3318" t="str">
        <f>anotacoes!E3318</f>
        <v>GUILHEIRO</v>
      </c>
      <c r="D3318" t="str">
        <f>anotacoes!F3318</f>
        <v>MRVALJEVIC</v>
      </c>
      <c r="E3318" t="s">
        <v>10325</v>
      </c>
      <c r="F3318">
        <f>anotacoes!A3318</f>
        <v>49</v>
      </c>
      <c r="G3318">
        <f>anotacoes!B3318</f>
        <v>87</v>
      </c>
      <c r="H3318" t="str">
        <f>anotacoes!K3318</f>
        <v xml:space="preserve"> 00:07:17,756</v>
      </c>
      <c r="I3318" t="str">
        <f>anotacoes!L3318</f>
        <v xml:space="preserve"> 00:07:19,892</v>
      </c>
      <c r="J3318" t="str">
        <f>IF(L3318="PAUSE",E3318,IF(anotacoes!G3322=conversao_anotacoes!C3318,conversao_anotacoes!C3318,conversao_anotacoes!D3318))</f>
        <v>&lt;ARBITRO_DESCONHECIDO&gt;</v>
      </c>
      <c r="K3318" t="str">
        <f t="shared" si="102"/>
        <v/>
      </c>
      <c r="L3318" t="str">
        <f>UPPER(anotacoes!H3318)</f>
        <v>PAUSE</v>
      </c>
      <c r="M3318" t="str">
        <f>IF(OR(L3318="ATTACK",L3318="FINTA"),"&lt;TECNICA&gt;",UPPER(anotacoes!I3318))</f>
        <v>&lt;NAO_CLASSIFICADO&gt;</v>
      </c>
      <c r="N3318" t="str">
        <f>IF(OR(L3318="ATTACK",L3318="FINTA"),UPPER(anotacoes!I3318),"")</f>
        <v/>
      </c>
      <c r="O3318" s="6" t="str">
        <f>IF(anotacoes!N3318=0,"",anotacoes!N3318)</f>
        <v/>
      </c>
      <c r="P3318" t="str">
        <f>IF(anotacoes!M3318=0,"",UPPER(anotacoes!M3318))</f>
        <v/>
      </c>
      <c r="Q3318" t="str">
        <f t="shared" si="103"/>
        <v>INSERT INTO CONVERSAO_LUTA_ACAO (cd_conversao, id_luta, sequencia, momento_inicio, momento_fim, quem_faz, quem_sofre, acao_tipo, acao, tecnica, direcao, pontuacao) VALUES (1, 49, 87, TRIM(' 00:07:17,756'), TRIM(' 00:07:19,892'), '&lt;ARBITRO_DESCONHECIDO&gt;', '', 'PAUSE', '&lt;NAO_CLASSIFICADO&gt;', NULL, NULL, NULL)</v>
      </c>
      <c r="R3318" t="s">
        <v>10327</v>
      </c>
    </row>
    <row r="3319" spans="1:18" hidden="1" x14ac:dyDescent="0.25">
      <c r="A3319" s="7">
        <f>anotacoes!D3319</f>
        <v>40780</v>
      </c>
      <c r="B3319" t="str">
        <f>anotacoes!C3319</f>
        <v>WORLD CHAMPIONSHIPS PARIS 2011</v>
      </c>
      <c r="C3319" t="str">
        <f>anotacoes!E3319</f>
        <v>GUILHEIRO</v>
      </c>
      <c r="D3319" t="str">
        <f>anotacoes!F3319</f>
        <v>MRVALJEVIC</v>
      </c>
      <c r="E3319" t="s">
        <v>10325</v>
      </c>
      <c r="F3319">
        <f>anotacoes!A3319</f>
        <v>49</v>
      </c>
      <c r="G3319">
        <f>anotacoes!B3319</f>
        <v>88</v>
      </c>
      <c r="H3319" t="str">
        <f>anotacoes!K3319</f>
        <v xml:space="preserve"> 00:07:19,892</v>
      </c>
      <c r="I3319" t="str">
        <f>anotacoes!L3319</f>
        <v xml:space="preserve"> 00:07:20,826</v>
      </c>
      <c r="J3319" t="str">
        <f>IF(L3319="PAUSE",E3319,IF(anotacoes!G3323=conversao_anotacoes!C3319,conversao_anotacoes!C3319,conversao_anotacoes!D3319))</f>
        <v>GUILHEIRO</v>
      </c>
      <c r="K3319" t="str">
        <f t="shared" si="102"/>
        <v>MRVALJEVIC</v>
      </c>
      <c r="L3319" t="str">
        <f>UPPER(anotacoes!H3319)</f>
        <v>DISPLACEMENT</v>
      </c>
      <c r="M3319" t="str">
        <f>IF(OR(L3319="ATTACK",L3319="FINTA"),"&lt;TECNICA&gt;",UPPER(anotacoes!I3319))</f>
        <v>2-3 STEP HESITANT RIGHT</v>
      </c>
      <c r="N3319" t="str">
        <f>IF(OR(L3319="ATTACK",L3319="FINTA"),UPPER(anotacoes!I3319),"")</f>
        <v/>
      </c>
      <c r="O3319" s="6" t="str">
        <f>IF(anotacoes!N3319=0,"",anotacoes!N3319)</f>
        <v/>
      </c>
      <c r="P3319" t="str">
        <f>IF(anotacoes!M3319=0,"",UPPER(anotacoes!M3319))</f>
        <v/>
      </c>
      <c r="Q3319" t="str">
        <f t="shared" si="103"/>
        <v>INSERT INTO CONVERSAO_LUTA_ACAO (cd_conversao, id_luta, sequencia, momento_inicio, momento_fim, quem_faz, quem_sofre, acao_tipo, acao, tecnica, direcao, pontuacao) VALUES (1, 49, 88, TRIM(' 00:07:19,892'), TRIM(' 00:07:20,826'), 'GUILHEIRO', 'MRVALJEVIC', 'DISPLACEMENT', '2-3 STEP HESITANT RIGHT', NULL, NULL, NULL)</v>
      </c>
      <c r="R3319" t="s">
        <v>10327</v>
      </c>
    </row>
    <row r="3320" spans="1:18" hidden="1" x14ac:dyDescent="0.25">
      <c r="A3320" s="7">
        <f>anotacoes!D3320</f>
        <v>40780</v>
      </c>
      <c r="B3320" t="str">
        <f>anotacoes!C3320</f>
        <v>WORLD CHAMPIONSHIPS PARIS 2011</v>
      </c>
      <c r="C3320" t="str">
        <f>anotacoes!E3320</f>
        <v>GUILHEIRO</v>
      </c>
      <c r="D3320" t="str">
        <f>anotacoes!F3320</f>
        <v>MRVALJEVIC</v>
      </c>
      <c r="E3320" t="s">
        <v>10325</v>
      </c>
      <c r="F3320">
        <f>anotacoes!A3320</f>
        <v>49</v>
      </c>
      <c r="G3320">
        <f>anotacoes!B3320</f>
        <v>89</v>
      </c>
      <c r="H3320" t="str">
        <f>anotacoes!K3320</f>
        <v xml:space="preserve"> 00:07:20,826</v>
      </c>
      <c r="I3320" t="str">
        <f>anotacoes!L3320</f>
        <v xml:space="preserve"> 00:07:22,779</v>
      </c>
      <c r="J3320" t="str">
        <f>IF(L3320="PAUSE",E3320,IF(anotacoes!G3324=conversao_anotacoes!C3320,conversao_anotacoes!C3320,conversao_anotacoes!D3320))</f>
        <v>GUILHEIRO</v>
      </c>
      <c r="K3320" t="str">
        <f t="shared" si="102"/>
        <v>MRVALJEVIC</v>
      </c>
      <c r="L3320" t="str">
        <f>UPPER(anotacoes!H3320)</f>
        <v>DISPLACEMENT</v>
      </c>
      <c r="M3320" t="str">
        <f>IF(OR(L3320="ATTACK",L3320="FINTA"),"&lt;TECNICA&gt;",UPPER(anotacoes!I3320))</f>
        <v>TRY TO GRIP WITH CONTACT</v>
      </c>
      <c r="N3320" t="str">
        <f>IF(OR(L3320="ATTACK",L3320="FINTA"),UPPER(anotacoes!I3320),"")</f>
        <v/>
      </c>
      <c r="O3320" s="6" t="str">
        <f>IF(anotacoes!N3320=0,"",anotacoes!N3320)</f>
        <v/>
      </c>
      <c r="P3320" t="str">
        <f>IF(anotacoes!M3320=0,"",UPPER(anotacoes!M3320))</f>
        <v/>
      </c>
      <c r="Q3320" t="str">
        <f t="shared" si="103"/>
        <v>INSERT INTO CONVERSAO_LUTA_ACAO (cd_conversao, id_luta, sequencia, momento_inicio, momento_fim, quem_faz, quem_sofre, acao_tipo, acao, tecnica, direcao, pontuacao) VALUES (1, 49, 89, TRIM(' 00:07:20,826'), TRIM(' 00:07:22,779'), 'GUILHEIRO', 'MRVALJEVIC', 'DISPLACEMENT', 'TRY TO GRIP WITH CONTACT', NULL, NULL, NULL)</v>
      </c>
      <c r="R3320" t="s">
        <v>10327</v>
      </c>
    </row>
    <row r="3321" spans="1:18" hidden="1" x14ac:dyDescent="0.25">
      <c r="A3321" s="7">
        <f>anotacoes!D3321</f>
        <v>40780</v>
      </c>
      <c r="B3321" t="str">
        <f>anotacoes!C3321</f>
        <v>WORLD CHAMPIONSHIPS PARIS 2011</v>
      </c>
      <c r="C3321" t="str">
        <f>anotacoes!E3321</f>
        <v>GUILHEIRO</v>
      </c>
      <c r="D3321" t="str">
        <f>anotacoes!F3321</f>
        <v>MRVALJEVIC</v>
      </c>
      <c r="E3321" t="s">
        <v>10325</v>
      </c>
      <c r="F3321">
        <f>anotacoes!A3321</f>
        <v>49</v>
      </c>
      <c r="G3321">
        <f>anotacoes!B3321</f>
        <v>90</v>
      </c>
      <c r="H3321" t="str">
        <f>anotacoes!K3321</f>
        <v xml:space="preserve"> 00:07:22,779</v>
      </c>
      <c r="I3321" t="str">
        <f>anotacoes!L3321</f>
        <v xml:space="preserve"> 00:07:28,920</v>
      </c>
      <c r="J3321" t="str">
        <f>IF(L3321="PAUSE",E3321,IF(anotacoes!G3325=conversao_anotacoes!C3321,conversao_anotacoes!C3321,conversao_anotacoes!D3321))</f>
        <v>GUILHEIRO</v>
      </c>
      <c r="K3321" t="str">
        <f t="shared" si="102"/>
        <v>MRVALJEVIC</v>
      </c>
      <c r="L3321" t="str">
        <f>UPPER(anotacoes!H3321)</f>
        <v>GRIP TIME</v>
      </c>
      <c r="M3321" t="str">
        <f>IF(OR(L3321="ATTACK",L3321="FINTA"),"&lt;TECNICA&gt;",UPPER(anotacoes!I3321))</f>
        <v>LEFT COLLAR</v>
      </c>
      <c r="N3321" t="str">
        <f>IF(OR(L3321="ATTACK",L3321="FINTA"),UPPER(anotacoes!I3321),"")</f>
        <v/>
      </c>
      <c r="O3321" s="6" t="str">
        <f>IF(anotacoes!N3321=0,"",anotacoes!N3321)</f>
        <v/>
      </c>
      <c r="P3321" t="str">
        <f>IF(anotacoes!M3321=0,"",UPPER(anotacoes!M3321))</f>
        <v/>
      </c>
      <c r="Q3321" t="str">
        <f t="shared" si="103"/>
        <v>INSERT INTO CONVERSAO_LUTA_ACAO (cd_conversao, id_luta, sequencia, momento_inicio, momento_fim, quem_faz, quem_sofre, acao_tipo, acao, tecnica, direcao, pontuacao) VALUES (1, 49, 90, TRIM(' 00:07:22,779'), TRIM(' 00:07:28,920'), 'GUILHEIRO', 'MRVALJEVIC', 'GRIP TIME', 'LEFT COLLAR', NULL, NULL, NULL)</v>
      </c>
      <c r="R3321" t="s">
        <v>10327</v>
      </c>
    </row>
    <row r="3322" spans="1:18" hidden="1" x14ac:dyDescent="0.25">
      <c r="A3322" s="7">
        <f>anotacoes!D3322</f>
        <v>40780</v>
      </c>
      <c r="B3322" t="str">
        <f>anotacoes!C3322</f>
        <v>WORLD CHAMPIONSHIPS PARIS 2011</v>
      </c>
      <c r="C3322" t="str">
        <f>anotacoes!E3322</f>
        <v>GUILHEIRO</v>
      </c>
      <c r="D3322" t="str">
        <f>anotacoes!F3322</f>
        <v>MRVALJEVIC</v>
      </c>
      <c r="E3322" t="s">
        <v>10325</v>
      </c>
      <c r="F3322">
        <f>anotacoes!A3322</f>
        <v>49</v>
      </c>
      <c r="G3322">
        <f>anotacoes!B3322</f>
        <v>91</v>
      </c>
      <c r="H3322" t="str">
        <f>anotacoes!K3322</f>
        <v xml:space="preserve"> 00:07:28,920</v>
      </c>
      <c r="I3322" t="str">
        <f>anotacoes!L3322</f>
        <v xml:space="preserve"> 00:07:31,672</v>
      </c>
      <c r="J3322" t="str">
        <f>IF(L3322="PAUSE",E3322,IF(anotacoes!G3326=conversao_anotacoes!C3322,conversao_anotacoes!C3322,conversao_anotacoes!D3322))</f>
        <v>GUILHEIRO</v>
      </c>
      <c r="K3322" t="str">
        <f t="shared" si="102"/>
        <v>MRVALJEVIC</v>
      </c>
      <c r="L3322" t="str">
        <f>UPPER(anotacoes!H3322)</f>
        <v>GRIP TIME</v>
      </c>
      <c r="M3322" t="str">
        <f>IF(OR(L3322="ATTACK",L3322="FINTA"),"&lt;TECNICA&gt;",UPPER(anotacoes!I3322))</f>
        <v>LEFT COLLAR RIGHT SLEEVE</v>
      </c>
      <c r="N3322" t="str">
        <f>IF(OR(L3322="ATTACK",L3322="FINTA"),UPPER(anotacoes!I3322),"")</f>
        <v/>
      </c>
      <c r="O3322" s="6" t="str">
        <f>IF(anotacoes!N3322=0,"",anotacoes!N3322)</f>
        <v/>
      </c>
      <c r="P3322" t="str">
        <f>IF(anotacoes!M3322=0,"",UPPER(anotacoes!M3322))</f>
        <v/>
      </c>
      <c r="Q3322" t="str">
        <f t="shared" si="103"/>
        <v>INSERT INTO CONVERSAO_LUTA_ACAO (cd_conversao, id_luta, sequencia, momento_inicio, momento_fim, quem_faz, quem_sofre, acao_tipo, acao, tecnica, direcao, pontuacao) VALUES (1, 49, 91, TRIM(' 00:07:28,920'), TRIM(' 00:07:31,672'), 'GUILHEIRO', 'MRVALJEVIC', 'GRIP TIME', 'LEFT COLLAR RIGHT SLEEVE', NULL, NULL, NULL)</v>
      </c>
      <c r="R3322" t="s">
        <v>10327</v>
      </c>
    </row>
    <row r="3323" spans="1:18" hidden="1" x14ac:dyDescent="0.25">
      <c r="A3323" s="7">
        <f>anotacoes!D3323</f>
        <v>40780</v>
      </c>
      <c r="B3323" t="str">
        <f>anotacoes!C3323</f>
        <v>WORLD CHAMPIONSHIPS PARIS 2011</v>
      </c>
      <c r="C3323" t="str">
        <f>anotacoes!E3323</f>
        <v>GUILHEIRO</v>
      </c>
      <c r="D3323" t="str">
        <f>anotacoes!F3323</f>
        <v>MRVALJEVIC</v>
      </c>
      <c r="E3323" t="s">
        <v>10325</v>
      </c>
      <c r="F3323">
        <f>anotacoes!A3323</f>
        <v>49</v>
      </c>
      <c r="G3323">
        <f>anotacoes!B3323</f>
        <v>92</v>
      </c>
      <c r="H3323" t="str">
        <f>anotacoes!K3323</f>
        <v xml:space="preserve"> 00:07:31,672</v>
      </c>
      <c r="I3323" t="str">
        <f>anotacoes!L3323</f>
        <v xml:space="preserve"> 00:07:33,081</v>
      </c>
      <c r="J3323" t="str">
        <f>IF(L3323="PAUSE",E3323,IF(anotacoes!G3327=conversao_anotacoes!C3323,conversao_anotacoes!C3323,conversao_anotacoes!D3323))</f>
        <v>&lt;ARBITRO_DESCONHECIDO&gt;</v>
      </c>
      <c r="K3323" t="str">
        <f t="shared" si="102"/>
        <v/>
      </c>
      <c r="L3323" t="str">
        <f>UPPER(anotacoes!H3323)</f>
        <v>PAUSE</v>
      </c>
      <c r="M3323" t="str">
        <f>IF(OR(L3323="ATTACK",L3323="FINTA"),"&lt;TECNICA&gt;",UPPER(anotacoes!I3323))</f>
        <v>&lt;NAO_CLASSIFICADO&gt;</v>
      </c>
      <c r="N3323" t="str">
        <f>IF(OR(L3323="ATTACK",L3323="FINTA"),UPPER(anotacoes!I3323),"")</f>
        <v/>
      </c>
      <c r="O3323" s="6" t="str">
        <f>IF(anotacoes!N3323=0,"",anotacoes!N3323)</f>
        <v/>
      </c>
      <c r="P3323" t="str">
        <f>IF(anotacoes!M3323=0,"",UPPER(anotacoes!M3323))</f>
        <v/>
      </c>
      <c r="Q3323" t="str">
        <f t="shared" si="103"/>
        <v>INSERT INTO CONVERSAO_LUTA_ACAO (cd_conversao, id_luta, sequencia, momento_inicio, momento_fim, quem_faz, quem_sofre, acao_tipo, acao, tecnica, direcao, pontuacao) VALUES (1, 49, 92, TRIM(' 00:07:31,672'), TRIM(' 00:07:33,081'), '&lt;ARBITRO_DESCONHECIDO&gt;', '', 'PAUSE', '&lt;NAO_CLASSIFICADO&gt;', NULL, NULL, NULL)</v>
      </c>
      <c r="R3323" t="s">
        <v>10327</v>
      </c>
    </row>
    <row r="3324" spans="1:18" hidden="1" x14ac:dyDescent="0.25">
      <c r="A3324" s="7">
        <f>anotacoes!D3324</f>
        <v>40780</v>
      </c>
      <c r="B3324" t="str">
        <f>anotacoes!C3324</f>
        <v>WORLD CHAMPIONSHIPS PARIS 2011</v>
      </c>
      <c r="C3324" t="str">
        <f>anotacoes!E3324</f>
        <v>GUILHEIRO</v>
      </c>
      <c r="D3324" t="str">
        <f>anotacoes!F3324</f>
        <v>MRVALJEVIC</v>
      </c>
      <c r="E3324" t="s">
        <v>10325</v>
      </c>
      <c r="F3324">
        <f>anotacoes!A3324</f>
        <v>49</v>
      </c>
      <c r="G3324">
        <f>anotacoes!B3324</f>
        <v>93</v>
      </c>
      <c r="H3324" t="str">
        <f>anotacoes!K3324</f>
        <v xml:space="preserve"> 00:07:33,081</v>
      </c>
      <c r="I3324" t="str">
        <f>anotacoes!L3324</f>
        <v xml:space="preserve"> 00:07:34,117</v>
      </c>
      <c r="J3324" t="str">
        <f>IF(L3324="PAUSE",E3324,IF(anotacoes!G3328=conversao_anotacoes!C3324,conversao_anotacoes!C3324,conversao_anotacoes!D3324))</f>
        <v>GUILHEIRO</v>
      </c>
      <c r="K3324" t="str">
        <f t="shared" si="102"/>
        <v>MRVALJEVIC</v>
      </c>
      <c r="L3324" t="str">
        <f>UPPER(anotacoes!H3324)</f>
        <v>DISPLACEMENT</v>
      </c>
      <c r="M3324" t="str">
        <f>IF(OR(L3324="ATTACK",L3324="FINTA"),"&lt;TECNICA&gt;",UPPER(anotacoes!I3324))</f>
        <v>2-3 STEP HESITANT LEFT</v>
      </c>
      <c r="N3324" t="str">
        <f>IF(OR(L3324="ATTACK",L3324="FINTA"),UPPER(anotacoes!I3324),"")</f>
        <v/>
      </c>
      <c r="O3324" s="6" t="str">
        <f>IF(anotacoes!N3324=0,"",anotacoes!N3324)</f>
        <v/>
      </c>
      <c r="P3324" t="str">
        <f>IF(anotacoes!M3324=0,"",UPPER(anotacoes!M3324))</f>
        <v/>
      </c>
      <c r="Q3324" t="str">
        <f t="shared" si="103"/>
        <v>INSERT INTO CONVERSAO_LUTA_ACAO (cd_conversao, id_luta, sequencia, momento_inicio, momento_fim, quem_faz, quem_sofre, acao_tipo, acao, tecnica, direcao, pontuacao) VALUES (1, 49, 93, TRIM(' 00:07:33,081'), TRIM(' 00:07:34,117'), 'GUILHEIRO', 'MRVALJEVIC', 'DISPLACEMENT', '2-3 STEP HESITANT LEFT', NULL, NULL, NULL)</v>
      </c>
      <c r="R3324" t="s">
        <v>10327</v>
      </c>
    </row>
    <row r="3325" spans="1:18" hidden="1" x14ac:dyDescent="0.25">
      <c r="A3325" s="7">
        <f>anotacoes!D3325</f>
        <v>40780</v>
      </c>
      <c r="B3325" t="str">
        <f>anotacoes!C3325</f>
        <v>WORLD CHAMPIONSHIPS PARIS 2011</v>
      </c>
      <c r="C3325" t="str">
        <f>anotacoes!E3325</f>
        <v>GUILHEIRO</v>
      </c>
      <c r="D3325" t="str">
        <f>anotacoes!F3325</f>
        <v>MRVALJEVIC</v>
      </c>
      <c r="E3325" t="s">
        <v>10325</v>
      </c>
      <c r="F3325">
        <f>anotacoes!A3325</f>
        <v>49</v>
      </c>
      <c r="G3325">
        <f>anotacoes!B3325</f>
        <v>94</v>
      </c>
      <c r="H3325" t="str">
        <f>anotacoes!K3325</f>
        <v xml:space="preserve"> 00:07:34,117</v>
      </c>
      <c r="I3325" t="str">
        <f>anotacoes!L3325</f>
        <v xml:space="preserve"> 00:08:22,337</v>
      </c>
      <c r="J3325" t="str">
        <f>IF(L3325="PAUSE",E3325,IF(anotacoes!G3329=conversao_anotacoes!C3325,conversao_anotacoes!C3325,conversao_anotacoes!D3325))</f>
        <v>GUILHEIRO</v>
      </c>
      <c r="K3325" t="str">
        <f t="shared" si="102"/>
        <v>MRVALJEVIC</v>
      </c>
      <c r="L3325" t="str">
        <f>UPPER(anotacoes!H3325)</f>
        <v>GRIP TIME</v>
      </c>
      <c r="M3325" t="str">
        <f>IF(OR(L3325="ATTACK",L3325="FINTA"),"&lt;TECNICA&gt;",UPPER(anotacoes!I3325))</f>
        <v>LEFT COLLAR RIGHT SLEEVE</v>
      </c>
      <c r="N3325" t="str">
        <f>IF(OR(L3325="ATTACK",L3325="FINTA"),UPPER(anotacoes!I3325),"")</f>
        <v/>
      </c>
      <c r="O3325" s="6" t="str">
        <f>IF(anotacoes!N3325=0,"",anotacoes!N3325)</f>
        <v/>
      </c>
      <c r="P3325" t="str">
        <f>IF(anotacoes!M3325=0,"",UPPER(anotacoes!M3325))</f>
        <v/>
      </c>
      <c r="Q3325" t="str">
        <f t="shared" si="103"/>
        <v>INSERT INTO CONVERSAO_LUTA_ACAO (cd_conversao, id_luta, sequencia, momento_inicio, momento_fim, quem_faz, quem_sofre, acao_tipo, acao, tecnica, direcao, pontuacao) VALUES (1, 49, 94, TRIM(' 00:07:34,117'), TRIM(' 00:08:22,337'), 'GUILHEIRO', 'MRVALJEVIC', 'GRIP TIME', 'LEFT COLLAR RIGHT SLEEVE', NULL, NULL, NULL)</v>
      </c>
      <c r="R3325" t="s">
        <v>10327</v>
      </c>
    </row>
    <row r="3326" spans="1:18" hidden="1" x14ac:dyDescent="0.25">
      <c r="A3326" s="7">
        <f>anotacoes!D3326</f>
        <v>40780</v>
      </c>
      <c r="B3326" t="str">
        <f>anotacoes!C3326</f>
        <v>WORLD CHAMPIONSHIPS PARIS 2011</v>
      </c>
      <c r="C3326" t="str">
        <f>anotacoes!E3326</f>
        <v>GUILHEIRO</v>
      </c>
      <c r="D3326" t="str">
        <f>anotacoes!F3326</f>
        <v>MRVALJEVIC</v>
      </c>
      <c r="E3326" t="s">
        <v>10325</v>
      </c>
      <c r="F3326">
        <f>anotacoes!A3326</f>
        <v>49</v>
      </c>
      <c r="G3326">
        <f>anotacoes!B3326</f>
        <v>95</v>
      </c>
      <c r="H3326" t="str">
        <f>anotacoes!K3326</f>
        <v xml:space="preserve"> 00:08:22,337</v>
      </c>
      <c r="I3326" t="str">
        <f>anotacoes!L3326</f>
        <v xml:space="preserve"> 00:08:24,113</v>
      </c>
      <c r="J3326" t="str">
        <f>IF(L3326="PAUSE",E3326,IF(anotacoes!G3330=conversao_anotacoes!C3326,conversao_anotacoes!C3326,conversao_anotacoes!D3326))</f>
        <v>GUILHEIRO</v>
      </c>
      <c r="K3326" t="str">
        <f t="shared" si="102"/>
        <v>MRVALJEVIC</v>
      </c>
      <c r="L3326" t="str">
        <f>UPPER(anotacoes!H3326)</f>
        <v>ATTACK</v>
      </c>
      <c r="M3326" t="str">
        <f>IF(OR(L3326="ATTACK",L3326="FINTA"),"&lt;TECNICA&gt;",UPPER(anotacoes!I3326))</f>
        <v>&lt;TECNICA&gt;</v>
      </c>
      <c r="N3326" t="str">
        <f>IF(OR(L3326="ATTACK",L3326="FINTA"),UPPER(anotacoes!I3326),"")</f>
        <v>SEOI NAGE</v>
      </c>
      <c r="O3326" s="6">
        <f>IF(anotacoes!N3326=0,"",anotacoes!N3326)</f>
        <v>6</v>
      </c>
      <c r="P3326" t="str">
        <f>IF(anotacoes!M3326=0,"",UPPER(anotacoes!M3326))</f>
        <v>YUKO</v>
      </c>
      <c r="Q3326" t="str">
        <f t="shared" si="103"/>
        <v>INSERT INTO CONVERSAO_LUTA_ACAO (cd_conversao, id_luta, sequencia, momento_inicio, momento_fim, quem_faz, quem_sofre, acao_tipo, acao, tecnica, direcao, pontuacao) VALUES (1, 49, 95, TRIM(' 00:08:22,337'), TRIM(' 00:08:24,113'), 'GUILHEIRO', 'MRVALJEVIC', 'ATTACK', '&lt;TECNICA&gt;', 'SEOI NAGE', 6, 'YUKO')</v>
      </c>
      <c r="R3326" t="s">
        <v>10327</v>
      </c>
    </row>
    <row r="3327" spans="1:18" hidden="1" x14ac:dyDescent="0.25">
      <c r="A3327" s="7">
        <f>anotacoes!D3327</f>
        <v>40780</v>
      </c>
      <c r="B3327" t="str">
        <f>anotacoes!C3327</f>
        <v>WORLD CHAMPIONSHIPS PARIS 2011</v>
      </c>
      <c r="C3327" t="str">
        <f>anotacoes!E3327</f>
        <v>GUILHEIRO</v>
      </c>
      <c r="D3327" t="str">
        <f>anotacoes!F3327</f>
        <v>MRVALJEVIC</v>
      </c>
      <c r="E3327" t="s">
        <v>10325</v>
      </c>
      <c r="F3327">
        <f>anotacoes!A3327</f>
        <v>49</v>
      </c>
      <c r="G3327">
        <f>anotacoes!B3327</f>
        <v>96</v>
      </c>
      <c r="H3327" t="str">
        <f>anotacoes!K3327</f>
        <v xml:space="preserve"> 00:08:24,113</v>
      </c>
      <c r="I3327" t="str">
        <f>anotacoes!L3327</f>
        <v xml:space="preserve"> 00:08:28,409</v>
      </c>
      <c r="J3327" t="str">
        <f>IF(L3327="PAUSE",E3327,IF(anotacoes!G3331=conversao_anotacoes!C3327,conversao_anotacoes!C3327,conversao_anotacoes!D3327))</f>
        <v>GUILHEIRO</v>
      </c>
      <c r="K3327" t="str">
        <f t="shared" si="102"/>
        <v>MRVALJEVIC</v>
      </c>
      <c r="L3327" t="str">
        <f>UPPER(anotacoes!H3327)</f>
        <v>GROUNDWORK COMBAT</v>
      </c>
      <c r="M3327" t="str">
        <f>IF(OR(L3327="ATTACK",L3327="FINTA"),"&lt;TECNICA&gt;",UPPER(anotacoes!I3327))</f>
        <v>TRYING TO ATTACK</v>
      </c>
      <c r="N3327" t="str">
        <f>IF(OR(L3327="ATTACK",L3327="FINTA"),UPPER(anotacoes!I3327),"")</f>
        <v/>
      </c>
      <c r="O3327" s="6" t="str">
        <f>IF(anotacoes!N3327=0,"",anotacoes!N3327)</f>
        <v/>
      </c>
      <c r="P3327" t="str">
        <f>IF(anotacoes!M3327=0,"",UPPER(anotacoes!M3327))</f>
        <v/>
      </c>
      <c r="Q3327" t="str">
        <f t="shared" si="103"/>
        <v>INSERT INTO CONVERSAO_LUTA_ACAO (cd_conversao, id_luta, sequencia, momento_inicio, momento_fim, quem_faz, quem_sofre, acao_tipo, acao, tecnica, direcao, pontuacao) VALUES (1, 49, 96, TRIM(' 00:08:24,113'), TRIM(' 00:08:28,409'), 'GUILHEIRO', 'MRVALJEVIC', 'GROUNDWORK COMBAT', 'TRYING TO ATTACK', NULL, NULL, NULL)</v>
      </c>
      <c r="R3327" t="s">
        <v>10327</v>
      </c>
    </row>
    <row r="3328" spans="1:18" hidden="1" x14ac:dyDescent="0.25">
      <c r="A3328" s="7">
        <f>anotacoes!D3328</f>
        <v>40780</v>
      </c>
      <c r="B3328" t="str">
        <f>anotacoes!C3328</f>
        <v>WORLD CHAMPIONSHIPS PARIS 2011</v>
      </c>
      <c r="C3328" t="str">
        <f>anotacoes!E3328</f>
        <v>GUILHEIRO</v>
      </c>
      <c r="D3328" t="str">
        <f>anotacoes!F3328</f>
        <v>MRVALJEVIC</v>
      </c>
      <c r="E3328" t="s">
        <v>10325</v>
      </c>
      <c r="F3328">
        <f>anotacoes!A3328</f>
        <v>49</v>
      </c>
      <c r="G3328">
        <f>anotacoes!B3328</f>
        <v>97</v>
      </c>
      <c r="H3328" t="str">
        <f>anotacoes!K3328</f>
        <v xml:space="preserve"> 00:08:28,409</v>
      </c>
      <c r="I3328" t="str">
        <f>anotacoes!L3328</f>
        <v xml:space="preserve"> 00:08:37,541</v>
      </c>
      <c r="J3328" t="str">
        <f>IF(L3328="PAUSE",E3328,IF(anotacoes!G3332=conversao_anotacoes!C3328,conversao_anotacoes!C3328,conversao_anotacoes!D3328))</f>
        <v>&lt;ARBITRO_DESCONHECIDO&gt;</v>
      </c>
      <c r="K3328" t="str">
        <f t="shared" si="102"/>
        <v/>
      </c>
      <c r="L3328" t="str">
        <f>UPPER(anotacoes!H3328)</f>
        <v>PAUSE</v>
      </c>
      <c r="M3328" t="str">
        <f>IF(OR(L3328="ATTACK",L3328="FINTA"),"&lt;TECNICA&gt;",UPPER(anotacoes!I3328))</f>
        <v>&lt;NAO_CLASSIFICADO&gt;</v>
      </c>
      <c r="N3328" t="str">
        <f>IF(OR(L3328="ATTACK",L3328="FINTA"),UPPER(anotacoes!I3328),"")</f>
        <v/>
      </c>
      <c r="O3328" s="6" t="str">
        <f>IF(anotacoes!N3328=0,"",anotacoes!N3328)</f>
        <v/>
      </c>
      <c r="P3328" t="str">
        <f>IF(anotacoes!M3328=0,"",UPPER(anotacoes!M3328))</f>
        <v/>
      </c>
      <c r="Q3328" t="str">
        <f t="shared" si="103"/>
        <v>INSERT INTO CONVERSAO_LUTA_ACAO (cd_conversao, id_luta, sequencia, momento_inicio, momento_fim, quem_faz, quem_sofre, acao_tipo, acao, tecnica, direcao, pontuacao) VALUES (1, 49, 97, TRIM(' 00:08:28,409'), TRIM(' 00:08:37,541'), '&lt;ARBITRO_DESCONHECIDO&gt;', '', 'PAUSE', '&lt;NAO_CLASSIFICADO&gt;', NULL, NULL, NULL)</v>
      </c>
      <c r="R3328" t="s">
        <v>10327</v>
      </c>
    </row>
    <row r="3329" spans="1:18" hidden="1" x14ac:dyDescent="0.25">
      <c r="A3329" s="7">
        <f>anotacoes!D3329</f>
        <v>40780</v>
      </c>
      <c r="B3329" t="str">
        <f>anotacoes!C3329</f>
        <v>WORLD CHAMPIONSHIPS PARIS 2011</v>
      </c>
      <c r="C3329" t="str">
        <f>anotacoes!E3329</f>
        <v>GUILHEIRO</v>
      </c>
      <c r="D3329" t="str">
        <f>anotacoes!F3329</f>
        <v>MRVALJEVIC</v>
      </c>
      <c r="E3329" t="s">
        <v>10325</v>
      </c>
      <c r="F3329">
        <f>anotacoes!A3329</f>
        <v>49</v>
      </c>
      <c r="G3329">
        <f>anotacoes!B3329</f>
        <v>98</v>
      </c>
      <c r="H3329" t="str">
        <f>anotacoes!K3329</f>
        <v xml:space="preserve"> 00:08:37,541</v>
      </c>
      <c r="I3329" t="str">
        <f>anotacoes!L3329</f>
        <v xml:space="preserve"> 00:08:54,312</v>
      </c>
      <c r="J3329" t="str">
        <f>IF(L3329="PAUSE",E3329,IF(anotacoes!G3333=conversao_anotacoes!C3329,conversao_anotacoes!C3329,conversao_anotacoes!D3329))</f>
        <v>&lt;ARBITRO_DESCONHECIDO&gt;</v>
      </c>
      <c r="K3329" t="str">
        <f t="shared" si="102"/>
        <v/>
      </c>
      <c r="L3329" t="str">
        <f>UPPER(anotacoes!H3329)</f>
        <v>PAUSE</v>
      </c>
      <c r="M3329" t="str">
        <f>IF(OR(L3329="ATTACK",L3329="FINTA"),"&lt;TECNICA&gt;",UPPER(anotacoes!I3329))</f>
        <v>2-3 STEP HESITANT RIGHT</v>
      </c>
      <c r="N3329" t="str">
        <f>IF(OR(L3329="ATTACK",L3329="FINTA"),UPPER(anotacoes!I3329),"")</f>
        <v/>
      </c>
      <c r="O3329" s="6" t="str">
        <f>IF(anotacoes!N3329=0,"",anotacoes!N3329)</f>
        <v/>
      </c>
      <c r="P3329" t="str">
        <f>IF(anotacoes!M3329=0,"",UPPER(anotacoes!M3329))</f>
        <v/>
      </c>
      <c r="Q3329" t="str">
        <f t="shared" si="103"/>
        <v>INSERT INTO CONVERSAO_LUTA_ACAO (cd_conversao, id_luta, sequencia, momento_inicio, momento_fim, quem_faz, quem_sofre, acao_tipo, acao, tecnica, direcao, pontuacao) VALUES (1, 49, 98, TRIM(' 00:08:37,541'), TRIM(' 00:08:54,312'), '&lt;ARBITRO_DESCONHECIDO&gt;', '', 'PAUSE', '2-3 STEP HESITANT RIGHT', NULL, NULL, NULL)</v>
      </c>
      <c r="R3329" t="s">
        <v>10327</v>
      </c>
    </row>
    <row r="3330" spans="1:18" hidden="1" x14ac:dyDescent="0.25">
      <c r="A3330" s="7">
        <f>anotacoes!D3330</f>
        <v>40780</v>
      </c>
      <c r="B3330" t="str">
        <f>anotacoes!C3330</f>
        <v>WORLD CHAMPIONSHIPS PARIS 2011</v>
      </c>
      <c r="C3330" t="str">
        <f>anotacoes!E3330</f>
        <v>GUILHEIRO</v>
      </c>
      <c r="D3330" t="str">
        <f>anotacoes!F3330</f>
        <v>MRVALJEVIC</v>
      </c>
      <c r="E3330" t="s">
        <v>10325</v>
      </c>
      <c r="F3330">
        <f>anotacoes!A3330</f>
        <v>49</v>
      </c>
      <c r="G3330">
        <f>anotacoes!B3330</f>
        <v>99</v>
      </c>
      <c r="H3330" t="str">
        <f>anotacoes!K3330</f>
        <v xml:space="preserve"> 00:08:54,312</v>
      </c>
      <c r="I3330" t="str">
        <f>anotacoes!L3330</f>
        <v xml:space="preserve"> 00:08:58,736</v>
      </c>
      <c r="J3330" t="str">
        <f>IF(L3330="PAUSE",E3330,IF(anotacoes!G3334=conversao_anotacoes!C3330,conversao_anotacoes!C3330,conversao_anotacoes!D3330))</f>
        <v>GUILHEIRO</v>
      </c>
      <c r="K3330" t="str">
        <f t="shared" si="102"/>
        <v>MRVALJEVIC</v>
      </c>
      <c r="L3330" t="str">
        <f>UPPER(anotacoes!H3330)</f>
        <v>DISPLACEMENT</v>
      </c>
      <c r="M3330" t="str">
        <f>IF(OR(L3330="ATTACK",L3330="FINTA"),"&lt;TECNICA&gt;",UPPER(anotacoes!I3330))</f>
        <v>2-3 STEP HESITANT RIGHT</v>
      </c>
      <c r="N3330" t="str">
        <f>IF(OR(L3330="ATTACK",L3330="FINTA"),UPPER(anotacoes!I3330),"")</f>
        <v/>
      </c>
      <c r="O3330" s="6" t="str">
        <f>IF(anotacoes!N3330=0,"",anotacoes!N3330)</f>
        <v/>
      </c>
      <c r="P3330" t="str">
        <f>IF(anotacoes!M3330=0,"",UPPER(anotacoes!M3330))</f>
        <v/>
      </c>
      <c r="Q3330" t="str">
        <f t="shared" si="103"/>
        <v>INSERT INTO CONVERSAO_LUTA_ACAO (cd_conversao, id_luta, sequencia, momento_inicio, momento_fim, quem_faz, quem_sofre, acao_tipo, acao, tecnica, direcao, pontuacao) VALUES (1, 49, 99, TRIM(' 00:08:54,312'), TRIM(' 00:08:58,736'), 'GUILHEIRO', 'MRVALJEVIC', 'DISPLACEMENT', '2-3 STEP HESITANT RIGHT', NULL, NULL, NULL)</v>
      </c>
      <c r="R3330" t="s">
        <v>10327</v>
      </c>
    </row>
    <row r="3331" spans="1:18" hidden="1" x14ac:dyDescent="0.25">
      <c r="A3331" s="7">
        <f>anotacoes!D3331</f>
        <v>40780</v>
      </c>
      <c r="B3331" t="str">
        <f>anotacoes!C3331</f>
        <v>WORLD CHAMPIONSHIPS PARIS 2011</v>
      </c>
      <c r="C3331" t="str">
        <f>anotacoes!E3331</f>
        <v>GUILHEIRO</v>
      </c>
      <c r="D3331" t="str">
        <f>anotacoes!F3331</f>
        <v>MRVALJEVIC</v>
      </c>
      <c r="E3331" t="s">
        <v>10325</v>
      </c>
      <c r="F3331">
        <f>anotacoes!A3331</f>
        <v>49</v>
      </c>
      <c r="G3331">
        <f>anotacoes!B3331</f>
        <v>100</v>
      </c>
      <c r="H3331" t="str">
        <f>anotacoes!K3331</f>
        <v xml:space="preserve"> 00:08:58,736</v>
      </c>
      <c r="I3331" t="str">
        <f>anotacoes!L3331</f>
        <v xml:space="preserve"> 00:08:59,689</v>
      </c>
      <c r="J3331" t="str">
        <f>IF(L3331="PAUSE",E3331,IF(anotacoes!G3335=conversao_anotacoes!C3331,conversao_anotacoes!C3331,conversao_anotacoes!D3331))</f>
        <v>GUILHEIRO</v>
      </c>
      <c r="K3331" t="str">
        <f t="shared" ref="K3331:K3394" si="104">IF(J3331=E3331,"",IF(J3331=C3331,D3331,C3331))</f>
        <v>MRVALJEVIC</v>
      </c>
      <c r="L3331" t="str">
        <f>UPPER(anotacoes!H3331)</f>
        <v>DISPLACEMENT</v>
      </c>
      <c r="M3331" t="str">
        <f>IF(OR(L3331="ATTACK",L3331="FINTA"),"&lt;TECNICA&gt;",UPPER(anotacoes!I3331))</f>
        <v>TRY TO GRIP WITH CONTACT</v>
      </c>
      <c r="N3331" t="str">
        <f>IF(OR(L3331="ATTACK",L3331="FINTA"),UPPER(anotacoes!I3331),"")</f>
        <v/>
      </c>
      <c r="O3331" s="6" t="str">
        <f>IF(anotacoes!N3331=0,"",anotacoes!N3331)</f>
        <v/>
      </c>
      <c r="P3331" t="str">
        <f>IF(anotacoes!M3331=0,"",UPPER(anotacoes!M3331))</f>
        <v/>
      </c>
      <c r="Q3331" t="str">
        <f t="shared" ref="Q3331:Q3394" si="105">CONCATENATE("INSERT INTO CONVERSAO_LUTA_ACAO (cd_conversao, id_luta, sequencia, momento_inicio, momento_fim, quem_faz, quem_sofre, acao_tipo, acao, tecnica, direcao, pontuacao) VALUES (1, ",F3331,", ",G3331,", ","TRIM('",H3331,"')",", ","TRIM('",I3331,"')",", ","'",J3331,"'",", ","'",K3331,"'",", ","'",L3331,"'",", ","'",M3331,"'",", ",IF(N3331="","NULL",CONCATENATE("'",N3331,"'")),", ",IF(O3331="","NULL",O3331),", ",IF(P3331="","NULL",CONCATENATE("'",P3331,"'")),")")</f>
        <v>INSERT INTO CONVERSAO_LUTA_ACAO (cd_conversao, id_luta, sequencia, momento_inicio, momento_fim, quem_faz, quem_sofre, acao_tipo, acao, tecnica, direcao, pontuacao) VALUES (1, 49, 100, TRIM(' 00:08:58,736'), TRIM(' 00:08:59,689'), 'GUILHEIRO', 'MRVALJEVIC', 'DISPLACEMENT', 'TRY TO GRIP WITH CONTACT', NULL, NULL, NULL)</v>
      </c>
      <c r="R3331" t="s">
        <v>10327</v>
      </c>
    </row>
    <row r="3332" spans="1:18" hidden="1" x14ac:dyDescent="0.25">
      <c r="A3332" s="7">
        <f>anotacoes!D3332</f>
        <v>40780</v>
      </c>
      <c r="B3332" t="str">
        <f>anotacoes!C3332</f>
        <v>WORLD CHAMPIONSHIPS PARIS 2011</v>
      </c>
      <c r="C3332" t="str">
        <f>anotacoes!E3332</f>
        <v>GUILHEIRO</v>
      </c>
      <c r="D3332" t="str">
        <f>anotacoes!F3332</f>
        <v>MRVALJEVIC</v>
      </c>
      <c r="E3332" t="s">
        <v>10325</v>
      </c>
      <c r="F3332">
        <f>anotacoes!A3332</f>
        <v>49</v>
      </c>
      <c r="G3332">
        <f>anotacoes!B3332</f>
        <v>101</v>
      </c>
      <c r="H3332" t="str">
        <f>anotacoes!K3332</f>
        <v xml:space="preserve"> 00:08:59,689</v>
      </c>
      <c r="I3332" t="str">
        <f>anotacoes!L3332</f>
        <v xml:space="preserve"> 00:09:02,050</v>
      </c>
      <c r="J3332" t="str">
        <f>IF(L3332="PAUSE",E3332,IF(anotacoes!G3336=conversao_anotacoes!C3332,conversao_anotacoes!C3332,conversao_anotacoes!D3332))</f>
        <v>GUILHEIRO</v>
      </c>
      <c r="K3332" t="str">
        <f t="shared" si="104"/>
        <v>MRVALJEVIC</v>
      </c>
      <c r="L3332" t="str">
        <f>UPPER(anotacoes!H3332)</f>
        <v>GRIP TIME</v>
      </c>
      <c r="M3332" t="str">
        <f>IF(OR(L3332="ATTACK",L3332="FINTA"),"&lt;TECNICA&gt;",UPPER(anotacoes!I3332))</f>
        <v>LEFT COLLAR</v>
      </c>
      <c r="N3332" t="str">
        <f>IF(OR(L3332="ATTACK",L3332="FINTA"),UPPER(anotacoes!I3332),"")</f>
        <v/>
      </c>
      <c r="O3332" s="6" t="str">
        <f>IF(anotacoes!N3332=0,"",anotacoes!N3332)</f>
        <v/>
      </c>
      <c r="P3332" t="str">
        <f>IF(anotacoes!M3332=0,"",UPPER(anotacoes!M3332))</f>
        <v/>
      </c>
      <c r="Q3332" t="str">
        <f t="shared" si="105"/>
        <v>INSERT INTO CONVERSAO_LUTA_ACAO (cd_conversao, id_luta, sequencia, momento_inicio, momento_fim, quem_faz, quem_sofre, acao_tipo, acao, tecnica, direcao, pontuacao) VALUES (1, 49, 101, TRIM(' 00:08:59,689'), TRIM(' 00:09:02,050'), 'GUILHEIRO', 'MRVALJEVIC', 'GRIP TIME', 'LEFT COLLAR', NULL, NULL, NULL)</v>
      </c>
      <c r="R3332" t="s">
        <v>10327</v>
      </c>
    </row>
    <row r="3333" spans="1:18" hidden="1" x14ac:dyDescent="0.25">
      <c r="A3333" s="7">
        <f>anotacoes!D3333</f>
        <v>40780</v>
      </c>
      <c r="B3333" t="str">
        <f>anotacoes!C3333</f>
        <v>WORLD CHAMPIONSHIPS PARIS 2011</v>
      </c>
      <c r="C3333" t="str">
        <f>anotacoes!E3333</f>
        <v>GUILHEIRO</v>
      </c>
      <c r="D3333" t="str">
        <f>anotacoes!F3333</f>
        <v>MRVALJEVIC</v>
      </c>
      <c r="E3333" t="s">
        <v>10325</v>
      </c>
      <c r="F3333">
        <f>anotacoes!A3333</f>
        <v>49</v>
      </c>
      <c r="G3333">
        <f>anotacoes!B3333</f>
        <v>102</v>
      </c>
      <c r="H3333" t="str">
        <f>anotacoes!K3333</f>
        <v xml:space="preserve"> 00:09:02,050</v>
      </c>
      <c r="I3333" t="str">
        <f>anotacoes!L3333</f>
        <v xml:space="preserve"> 00:09:07,691</v>
      </c>
      <c r="J3333" t="str">
        <f>IF(L3333="PAUSE",E3333,IF(anotacoes!G3337=conversao_anotacoes!C3333,conversao_anotacoes!C3333,conversao_anotacoes!D3333))</f>
        <v>GUILHEIRO</v>
      </c>
      <c r="K3333" t="str">
        <f t="shared" si="104"/>
        <v>MRVALJEVIC</v>
      </c>
      <c r="L3333" t="str">
        <f>UPPER(anotacoes!H3333)</f>
        <v>GRIP TIME</v>
      </c>
      <c r="M3333" t="str">
        <f>IF(OR(L3333="ATTACK",L3333="FINTA"),"&lt;TECNICA&gt;",UPPER(anotacoes!I3333))</f>
        <v>LEFT COLLAR RIGHT SLEEVE</v>
      </c>
      <c r="N3333" t="str">
        <f>IF(OR(L3333="ATTACK",L3333="FINTA"),UPPER(anotacoes!I3333),"")</f>
        <v/>
      </c>
      <c r="O3333" s="6" t="str">
        <f>IF(anotacoes!N3333=0,"",anotacoes!N3333)</f>
        <v/>
      </c>
      <c r="P3333" t="str">
        <f>IF(anotacoes!M3333=0,"",UPPER(anotacoes!M3333))</f>
        <v/>
      </c>
      <c r="Q3333" t="str">
        <f t="shared" si="105"/>
        <v>INSERT INTO CONVERSAO_LUTA_ACAO (cd_conversao, id_luta, sequencia, momento_inicio, momento_fim, quem_faz, quem_sofre, acao_tipo, acao, tecnica, direcao, pontuacao) VALUES (1, 49, 102, TRIM(' 00:09:02,050'), TRIM(' 00:09:07,691'), 'GUILHEIRO', 'MRVALJEVIC', 'GRIP TIME', 'LEFT COLLAR RIGHT SLEEVE', NULL, NULL, NULL)</v>
      </c>
      <c r="R3333" t="s">
        <v>10327</v>
      </c>
    </row>
    <row r="3334" spans="1:18" hidden="1" x14ac:dyDescent="0.25">
      <c r="A3334" s="7">
        <f>anotacoes!D3334</f>
        <v>40780</v>
      </c>
      <c r="B3334" t="str">
        <f>anotacoes!C3334</f>
        <v>WORLD CHAMPIONSHIPS PARIS 2011</v>
      </c>
      <c r="C3334" t="str">
        <f>anotacoes!E3334</f>
        <v>GUILHEIRO</v>
      </c>
      <c r="D3334" t="str">
        <f>anotacoes!F3334</f>
        <v>MRVALJEVIC</v>
      </c>
      <c r="E3334" t="s">
        <v>10325</v>
      </c>
      <c r="F3334">
        <f>anotacoes!A3334</f>
        <v>49</v>
      </c>
      <c r="G3334">
        <f>anotacoes!B3334</f>
        <v>103</v>
      </c>
      <c r="H3334" t="str">
        <f>anotacoes!K3334</f>
        <v xml:space="preserve"> 00:09:07,691</v>
      </c>
      <c r="I3334" t="str">
        <f>anotacoes!L3334</f>
        <v xml:space="preserve"> 00:09:07,827</v>
      </c>
      <c r="J3334" t="str">
        <f>IF(L3334="PAUSE",E3334,IF(anotacoes!G3338=conversao_anotacoes!C3334,conversao_anotacoes!C3334,conversao_anotacoes!D3334))</f>
        <v>GUILHEIRO</v>
      </c>
      <c r="K3334" t="str">
        <f t="shared" si="104"/>
        <v>MRVALJEVIC</v>
      </c>
      <c r="L3334" t="str">
        <f>UPPER(anotacoes!H3334)</f>
        <v>DEFENSE</v>
      </c>
      <c r="M3334" t="str">
        <f>IF(OR(L3334="ATTACK",L3334="FINTA"),"&lt;TECNICA&gt;",UPPER(anotacoes!I3334))</f>
        <v>TAE-SABAKI RIGHT INCLINED</v>
      </c>
      <c r="N3334" t="str">
        <f>IF(OR(L3334="ATTACK",L3334="FINTA"),UPPER(anotacoes!I3334),"")</f>
        <v/>
      </c>
      <c r="O3334" s="6" t="str">
        <f>IF(anotacoes!N3334=0,"",anotacoes!N3334)</f>
        <v/>
      </c>
      <c r="P3334" t="str">
        <f>IF(anotacoes!M3334=0,"",UPPER(anotacoes!M3334))</f>
        <v/>
      </c>
      <c r="Q3334" t="str">
        <f t="shared" si="105"/>
        <v>INSERT INTO CONVERSAO_LUTA_ACAO (cd_conversao, id_luta, sequencia, momento_inicio, momento_fim, quem_faz, quem_sofre, acao_tipo, acao, tecnica, direcao, pontuacao) VALUES (1, 49, 103, TRIM(' 00:09:07,691'), TRIM(' 00:09:07,827'), 'GUILHEIRO', 'MRVALJEVIC', 'DEFENSE', 'TAE-SABAKI RIGHT INCLINED', NULL, NULL, NULL)</v>
      </c>
      <c r="R3334" t="s">
        <v>10327</v>
      </c>
    </row>
    <row r="3335" spans="1:18" hidden="1" x14ac:dyDescent="0.25">
      <c r="A3335" s="7">
        <f>anotacoes!D3335</f>
        <v>40780</v>
      </c>
      <c r="B3335" t="str">
        <f>anotacoes!C3335</f>
        <v>WORLD CHAMPIONSHIPS PARIS 2011</v>
      </c>
      <c r="C3335" t="str">
        <f>anotacoes!E3335</f>
        <v>GUILHEIRO</v>
      </c>
      <c r="D3335" t="str">
        <f>anotacoes!F3335</f>
        <v>MRVALJEVIC</v>
      </c>
      <c r="E3335" t="s">
        <v>10325</v>
      </c>
      <c r="F3335">
        <f>anotacoes!A3335</f>
        <v>49</v>
      </c>
      <c r="G3335">
        <f>anotacoes!B3335</f>
        <v>104</v>
      </c>
      <c r="H3335" t="str">
        <f>anotacoes!K3335</f>
        <v xml:space="preserve"> 00:09:07,985</v>
      </c>
      <c r="I3335" t="str">
        <f>anotacoes!L3335</f>
        <v xml:space="preserve"> 00:09:11,338</v>
      </c>
      <c r="J3335" t="str">
        <f>IF(L3335="PAUSE",E3335,IF(anotacoes!G3339=conversao_anotacoes!C3335,conversao_anotacoes!C3335,conversao_anotacoes!D3335))</f>
        <v>&lt;ARBITRO_DESCONHECIDO&gt;</v>
      </c>
      <c r="K3335" t="str">
        <f t="shared" si="104"/>
        <v/>
      </c>
      <c r="L3335" t="str">
        <f>UPPER(anotacoes!H3335)</f>
        <v>PAUSE</v>
      </c>
      <c r="M3335" t="str">
        <f>IF(OR(L3335="ATTACK",L3335="FINTA"),"&lt;TECNICA&gt;",UPPER(anotacoes!I3335))</f>
        <v>SCORE WITH SHIDO</v>
      </c>
      <c r="N3335" t="str">
        <f>IF(OR(L3335="ATTACK",L3335="FINTA"),UPPER(anotacoes!I3335),"")</f>
        <v/>
      </c>
      <c r="O3335" s="6" t="str">
        <f>IF(anotacoes!N3335=0,"",anotacoes!N3335)</f>
        <v/>
      </c>
      <c r="P3335" t="str">
        <f>IF(anotacoes!M3335=0,"",UPPER(anotacoes!M3335))</f>
        <v/>
      </c>
      <c r="Q3335" t="str">
        <f t="shared" si="105"/>
        <v>INSERT INTO CONVERSAO_LUTA_ACAO (cd_conversao, id_luta, sequencia, momento_inicio, momento_fim, quem_faz, quem_sofre, acao_tipo, acao, tecnica, direcao, pontuacao) VALUES (1, 49, 104, TRIM(' 00:09:07,985'), TRIM(' 00:09:11,338'), '&lt;ARBITRO_DESCONHECIDO&gt;', '', 'PAUSE', 'SCORE WITH SHIDO', NULL, NULL, NULL)</v>
      </c>
      <c r="R3335" t="s">
        <v>10327</v>
      </c>
    </row>
    <row r="3336" spans="1:18" hidden="1" x14ac:dyDescent="0.25">
      <c r="A3336" s="7">
        <f>anotacoes!D3336</f>
        <v>40780</v>
      </c>
      <c r="B3336" t="str">
        <f>anotacoes!C3336</f>
        <v>WORLD CHAMPIONSHIPS PARIS 2011</v>
      </c>
      <c r="C3336" t="str">
        <f>anotacoes!E3336</f>
        <v>GUILHEIRO</v>
      </c>
      <c r="D3336" t="str">
        <f>anotacoes!F3336</f>
        <v>MRVALJEVIC</v>
      </c>
      <c r="E3336" t="s">
        <v>10325</v>
      </c>
      <c r="F3336">
        <f>anotacoes!A3336</f>
        <v>49</v>
      </c>
      <c r="G3336">
        <f>anotacoes!B3336</f>
        <v>105</v>
      </c>
      <c r="H3336" t="str">
        <f>anotacoes!K3336</f>
        <v xml:space="preserve"> 00:09:11,338</v>
      </c>
      <c r="I3336" t="str">
        <f>anotacoes!L3336</f>
        <v xml:space="preserve"> 00:09:16,579</v>
      </c>
      <c r="J3336" t="str">
        <f>IF(L3336="PAUSE",E3336,IF(anotacoes!G3340=conversao_anotacoes!C3336,conversao_anotacoes!C3336,conversao_anotacoes!D3336))</f>
        <v>GUILHEIRO</v>
      </c>
      <c r="K3336" t="str">
        <f t="shared" si="104"/>
        <v>MRVALJEVIC</v>
      </c>
      <c r="L3336" t="str">
        <f>UPPER(anotacoes!H3336)</f>
        <v>GRIP TIME</v>
      </c>
      <c r="M3336" t="str">
        <f>IF(OR(L3336="ATTACK",L3336="FINTA"),"&lt;TECNICA&gt;",UPPER(anotacoes!I3336))</f>
        <v>LEFT COLLAR RIGHT SLEEVE</v>
      </c>
      <c r="N3336" t="str">
        <f>IF(OR(L3336="ATTACK",L3336="FINTA"),UPPER(anotacoes!I3336),"")</f>
        <v/>
      </c>
      <c r="O3336" s="6" t="str">
        <f>IF(anotacoes!N3336=0,"",anotacoes!N3336)</f>
        <v/>
      </c>
      <c r="P3336" t="str">
        <f>IF(anotacoes!M3336=0,"",UPPER(anotacoes!M3336))</f>
        <v/>
      </c>
      <c r="Q3336" t="str">
        <f t="shared" si="105"/>
        <v>INSERT INTO CONVERSAO_LUTA_ACAO (cd_conversao, id_luta, sequencia, momento_inicio, momento_fim, quem_faz, quem_sofre, acao_tipo, acao, tecnica, direcao, pontuacao) VALUES (1, 49, 105, TRIM(' 00:09:11,338'), TRIM(' 00:09:16,579'), 'GUILHEIRO', 'MRVALJEVIC', 'GRIP TIME', 'LEFT COLLAR RIGHT SLEEVE', NULL, NULL, NULL)</v>
      </c>
      <c r="R3336" t="s">
        <v>10327</v>
      </c>
    </row>
    <row r="3337" spans="1:18" hidden="1" x14ac:dyDescent="0.25">
      <c r="A3337" s="7">
        <f>anotacoes!D3337</f>
        <v>40780</v>
      </c>
      <c r="B3337" t="str">
        <f>anotacoes!C3337</f>
        <v>WORLD CHAMPIONSHIPS PARIS 2011</v>
      </c>
      <c r="C3337" t="str">
        <f>anotacoes!E3337</f>
        <v>GUILHEIRO</v>
      </c>
      <c r="D3337" t="str">
        <f>anotacoes!F3337</f>
        <v>MRVALJEVIC</v>
      </c>
      <c r="E3337" t="s">
        <v>10325</v>
      </c>
      <c r="F3337">
        <f>anotacoes!A3337</f>
        <v>49</v>
      </c>
      <c r="G3337">
        <f>anotacoes!B3337</f>
        <v>106</v>
      </c>
      <c r="H3337" t="str">
        <f>anotacoes!K3337</f>
        <v xml:space="preserve"> 00:09:16,579</v>
      </c>
      <c r="I3337" t="str">
        <f>anotacoes!L3337</f>
        <v xml:space="preserve"> 00:09:16,579</v>
      </c>
      <c r="J3337" t="str">
        <f>IF(L3337="PAUSE",E3337,IF(anotacoes!G3341=conversao_anotacoes!C3337,conversao_anotacoes!C3337,conversao_anotacoes!D3337))</f>
        <v>GUILHEIRO</v>
      </c>
      <c r="K3337" t="str">
        <f t="shared" si="104"/>
        <v>MRVALJEVIC</v>
      </c>
      <c r="L3337" t="str">
        <f>UPPER(anotacoes!H3337)</f>
        <v>FINTA</v>
      </c>
      <c r="M3337" t="str">
        <f>IF(OR(L3337="ATTACK",L3337="FINTA"),"&lt;TECNICA&gt;",UPPER(anotacoes!I3337))</f>
        <v>&lt;TECNICA&gt;</v>
      </c>
      <c r="N3337" t="str">
        <f>IF(OR(L3337="ATTACK",L3337="FINTA"),UPPER(anotacoes!I3337),"")</f>
        <v>OUCHI GARI RIGHT</v>
      </c>
      <c r="O3337" s="6" t="str">
        <f>IF(anotacoes!N3337=0,"",anotacoes!N3337)</f>
        <v/>
      </c>
      <c r="P3337" t="str">
        <f>IF(anotacoes!M3337=0,"",UPPER(anotacoes!M3337))</f>
        <v/>
      </c>
      <c r="Q3337" t="str">
        <f t="shared" si="105"/>
        <v>INSERT INTO CONVERSAO_LUTA_ACAO (cd_conversao, id_luta, sequencia, momento_inicio, momento_fim, quem_faz, quem_sofre, acao_tipo, acao, tecnica, direcao, pontuacao) VALUES (1, 49, 106, TRIM(' 00:09:16,579'), TRIM(' 00:09:16,579'), 'GUILHEIRO', 'MRVALJEVIC', 'FINTA', '&lt;TECNICA&gt;', 'OUCHI GARI RIGHT', NULL, NULL)</v>
      </c>
      <c r="R3337" t="s">
        <v>10327</v>
      </c>
    </row>
    <row r="3338" spans="1:18" hidden="1" x14ac:dyDescent="0.25">
      <c r="A3338" s="7">
        <f>anotacoes!D3338</f>
        <v>40780</v>
      </c>
      <c r="B3338" t="str">
        <f>anotacoes!C3338</f>
        <v>WORLD CHAMPIONSHIPS PARIS 2011</v>
      </c>
      <c r="C3338" t="str">
        <f>anotacoes!E3338</f>
        <v>GUILHEIRO</v>
      </c>
      <c r="D3338" t="str">
        <f>anotacoes!F3338</f>
        <v>MRVALJEVIC</v>
      </c>
      <c r="E3338" t="s">
        <v>10325</v>
      </c>
      <c r="F3338">
        <f>anotacoes!A3338</f>
        <v>49</v>
      </c>
      <c r="G3338">
        <f>anotacoes!B3338</f>
        <v>107</v>
      </c>
      <c r="H3338" t="str">
        <f>anotacoes!K3338</f>
        <v xml:space="preserve"> 00:09:16,579</v>
      </c>
      <c r="I3338" t="str">
        <f>anotacoes!L3338</f>
        <v xml:space="preserve"> 00:09:18,015</v>
      </c>
      <c r="J3338" t="str">
        <f>IF(L3338="PAUSE",E3338,IF(anotacoes!G3342=conversao_anotacoes!C3338,conversao_anotacoes!C3338,conversao_anotacoes!D3338))</f>
        <v>GUILHEIRO</v>
      </c>
      <c r="K3338" t="str">
        <f t="shared" si="104"/>
        <v>MRVALJEVIC</v>
      </c>
      <c r="L3338" t="str">
        <f>UPPER(anotacoes!H3338)</f>
        <v>GRIP TIME</v>
      </c>
      <c r="M3338" t="str">
        <f>IF(OR(L3338="ATTACK",L3338="FINTA"),"&lt;TECNICA&gt;",UPPER(anotacoes!I3338))</f>
        <v>LEFT COLLAR RIGHT SLEEVE</v>
      </c>
      <c r="N3338" t="str">
        <f>IF(OR(L3338="ATTACK",L3338="FINTA"),UPPER(anotacoes!I3338),"")</f>
        <v/>
      </c>
      <c r="O3338" s="6" t="str">
        <f>IF(anotacoes!N3338=0,"",anotacoes!N3338)</f>
        <v/>
      </c>
      <c r="P3338" t="str">
        <f>IF(anotacoes!M3338=0,"",UPPER(anotacoes!M3338))</f>
        <v/>
      </c>
      <c r="Q3338" t="str">
        <f t="shared" si="105"/>
        <v>INSERT INTO CONVERSAO_LUTA_ACAO (cd_conversao, id_luta, sequencia, momento_inicio, momento_fim, quem_faz, quem_sofre, acao_tipo, acao, tecnica, direcao, pontuacao) VALUES (1, 49, 107, TRIM(' 00:09:16,579'), TRIM(' 00:09:18,015'), 'GUILHEIRO', 'MRVALJEVIC', 'GRIP TIME', 'LEFT COLLAR RIGHT SLEEVE', NULL, NULL, NULL)</v>
      </c>
      <c r="R3338" t="s">
        <v>10327</v>
      </c>
    </row>
    <row r="3339" spans="1:18" hidden="1" x14ac:dyDescent="0.25">
      <c r="A3339" s="7">
        <f>anotacoes!D3339</f>
        <v>40780</v>
      </c>
      <c r="B3339" t="str">
        <f>anotacoes!C3339</f>
        <v>WORLD CHAMPIONSHIPS PARIS 2011</v>
      </c>
      <c r="C3339" t="str">
        <f>anotacoes!E3339</f>
        <v>GUILHEIRO</v>
      </c>
      <c r="D3339" t="str">
        <f>anotacoes!F3339</f>
        <v>MRVALJEVIC</v>
      </c>
      <c r="E3339" t="s">
        <v>10325</v>
      </c>
      <c r="F3339">
        <f>anotacoes!A3339</f>
        <v>49</v>
      </c>
      <c r="G3339">
        <f>anotacoes!B3339</f>
        <v>108</v>
      </c>
      <c r="H3339" t="str">
        <f>anotacoes!K3339</f>
        <v xml:space="preserve"> 00:09:18,015</v>
      </c>
      <c r="I3339" t="str">
        <f>anotacoes!L3339</f>
        <v xml:space="preserve"> 00:09:19,343</v>
      </c>
      <c r="J3339" t="str">
        <f>IF(L3339="PAUSE",E3339,IF(anotacoes!G3343=conversao_anotacoes!C3339,conversao_anotacoes!C3339,conversao_anotacoes!D3339))</f>
        <v>GUILHEIRO</v>
      </c>
      <c r="K3339" t="str">
        <f t="shared" si="104"/>
        <v>MRVALJEVIC</v>
      </c>
      <c r="L3339" t="str">
        <f>UPPER(anotacoes!H3339)</f>
        <v>ATTACK</v>
      </c>
      <c r="M3339" t="str">
        <f>IF(OR(L3339="ATTACK",L3339="FINTA"),"&lt;TECNICA&gt;",UPPER(anotacoes!I3339))</f>
        <v>&lt;TECNICA&gt;</v>
      </c>
      <c r="N3339" t="str">
        <f>IF(OR(L3339="ATTACK",L3339="FINTA"),UPPER(anotacoes!I3339),"")</f>
        <v>SEOI NAGE</v>
      </c>
      <c r="O3339" s="6">
        <f>IF(anotacoes!N3339=0,"",anotacoes!N3339)</f>
        <v>6</v>
      </c>
      <c r="P3339" t="str">
        <f>IF(anotacoes!M3339=0,"",UPPER(anotacoes!M3339))</f>
        <v/>
      </c>
      <c r="Q3339" t="str">
        <f t="shared" si="105"/>
        <v>INSERT INTO CONVERSAO_LUTA_ACAO (cd_conversao, id_luta, sequencia, momento_inicio, momento_fim, quem_faz, quem_sofre, acao_tipo, acao, tecnica, direcao, pontuacao) VALUES (1, 49, 108, TRIM(' 00:09:18,015'), TRIM(' 00:09:19,343'), 'GUILHEIRO', 'MRVALJEVIC', 'ATTACK', '&lt;TECNICA&gt;', 'SEOI NAGE', 6, NULL)</v>
      </c>
      <c r="R3339" t="s">
        <v>10327</v>
      </c>
    </row>
    <row r="3340" spans="1:18" hidden="1" x14ac:dyDescent="0.25">
      <c r="A3340" s="7">
        <f>anotacoes!D3340</f>
        <v>40780</v>
      </c>
      <c r="B3340" t="str">
        <f>anotacoes!C3340</f>
        <v>WORLD CHAMPIONSHIPS PARIS 2011</v>
      </c>
      <c r="C3340" t="str">
        <f>anotacoes!E3340</f>
        <v>GUILHEIRO</v>
      </c>
      <c r="D3340" t="str">
        <f>anotacoes!F3340</f>
        <v>MRVALJEVIC</v>
      </c>
      <c r="E3340" t="s">
        <v>10325</v>
      </c>
      <c r="F3340">
        <f>anotacoes!A3340</f>
        <v>49</v>
      </c>
      <c r="G3340">
        <f>anotacoes!B3340</f>
        <v>109</v>
      </c>
      <c r="H3340" t="str">
        <f>anotacoes!K3340</f>
        <v xml:space="preserve"> 00:09:19,524</v>
      </c>
      <c r="I3340" t="str">
        <f>anotacoes!L3340</f>
        <v xml:space="preserve"> 00:10:03,399</v>
      </c>
      <c r="J3340" t="str">
        <f>IF(L3340="PAUSE",E3340,IF(anotacoes!G3344=conversao_anotacoes!C3340,conversao_anotacoes!C3340,conversao_anotacoes!D3340))</f>
        <v>&lt;ARBITRO_DESCONHECIDO&gt;</v>
      </c>
      <c r="K3340" t="str">
        <f t="shared" si="104"/>
        <v/>
      </c>
      <c r="L3340" t="str">
        <f>UPPER(anotacoes!H3340)</f>
        <v>PAUSE</v>
      </c>
      <c r="M3340" t="str">
        <f>IF(OR(L3340="ATTACK",L3340="FINTA"),"&lt;TECNICA&gt;",UPPER(anotacoes!I3340))</f>
        <v>&lt;NAO_CLASSIFICADO&gt;</v>
      </c>
      <c r="N3340" t="str">
        <f>IF(OR(L3340="ATTACK",L3340="FINTA"),UPPER(anotacoes!I3340),"")</f>
        <v/>
      </c>
      <c r="O3340" s="6" t="str">
        <f>IF(anotacoes!N3340=0,"",anotacoes!N3340)</f>
        <v/>
      </c>
      <c r="P3340" t="str">
        <f>IF(anotacoes!M3340=0,"",UPPER(anotacoes!M3340))</f>
        <v/>
      </c>
      <c r="Q3340" t="str">
        <f t="shared" si="105"/>
        <v>INSERT INTO CONVERSAO_LUTA_ACAO (cd_conversao, id_luta, sequencia, momento_inicio, momento_fim, quem_faz, quem_sofre, acao_tipo, acao, tecnica, direcao, pontuacao) VALUES (1, 49, 109, TRIM(' 00:09:19,524'), TRIM(' 00:10:03,399'), '&lt;ARBITRO_DESCONHECIDO&gt;', '', 'PAUSE', '&lt;NAO_CLASSIFICADO&gt;', NULL, NULL, NULL)</v>
      </c>
      <c r="R3340" t="s">
        <v>10327</v>
      </c>
    </row>
    <row r="3341" spans="1:18" hidden="1" x14ac:dyDescent="0.25">
      <c r="A3341" s="7">
        <f>anotacoes!D3341</f>
        <v>40887</v>
      </c>
      <c r="B3341" t="str">
        <f>anotacoes!C3341</f>
        <v>GRAND SLAM TOKYO 2011</v>
      </c>
      <c r="C3341" t="str">
        <f>anotacoes!E3341</f>
        <v>GUILHEIRO</v>
      </c>
      <c r="D3341" t="str">
        <f>anotacoes!F3341</f>
        <v>DIAWARA</v>
      </c>
      <c r="E3341" t="s">
        <v>10325</v>
      </c>
      <c r="F3341">
        <f>anotacoes!A3341</f>
        <v>50</v>
      </c>
      <c r="G3341">
        <f>anotacoes!B3341</f>
        <v>1</v>
      </c>
      <c r="H3341" t="str">
        <f>anotacoes!K3341</f>
        <v xml:space="preserve"> 00:00:08,159</v>
      </c>
      <c r="I3341" t="str">
        <f>anotacoes!L3341</f>
        <v xml:space="preserve"> 00:00:09,794</v>
      </c>
      <c r="J3341" t="str">
        <f>IF(L3341="PAUSE",E3341,IF(anotacoes!G3345=conversao_anotacoes!C3341,conversao_anotacoes!C3341,conversao_anotacoes!D3341))</f>
        <v>GUILHEIRO</v>
      </c>
      <c r="K3341" t="str">
        <f t="shared" si="104"/>
        <v>DIAWARA</v>
      </c>
      <c r="L3341" t="str">
        <f>UPPER(anotacoes!H3341)</f>
        <v>DISPLACEMENT</v>
      </c>
      <c r="M3341" t="str">
        <f>IF(OR(L3341="ATTACK",L3341="FINTA"),"&lt;TECNICA&gt;",UPPER(anotacoes!I3341))</f>
        <v>WIDE STEP LATERAL MOVEMENT</v>
      </c>
      <c r="N3341" t="str">
        <f>IF(OR(L3341="ATTACK",L3341="FINTA"),UPPER(anotacoes!I3341),"")</f>
        <v/>
      </c>
      <c r="O3341" s="6" t="str">
        <f>IF(anotacoes!N3341=0,"",anotacoes!N3341)</f>
        <v/>
      </c>
      <c r="P3341" t="str">
        <f>IF(anotacoes!M3341=0,"",UPPER(anotacoes!M3341))</f>
        <v/>
      </c>
      <c r="Q3341" t="str">
        <f t="shared" si="105"/>
        <v>INSERT INTO CONVERSAO_LUTA_ACAO (cd_conversao, id_luta, sequencia, momento_inicio, momento_fim, quem_faz, quem_sofre, acao_tipo, acao, tecnica, direcao, pontuacao) VALUES (1, 50, 1, TRIM(' 00:00:08,159'), TRIM(' 00:00:09,794'), 'GUILHEIRO', 'DIAWARA', 'DISPLACEMENT', 'WIDE STEP LATERAL MOVEMENT', NULL, NULL, NULL)</v>
      </c>
      <c r="R3341" t="s">
        <v>10327</v>
      </c>
    </row>
    <row r="3342" spans="1:18" hidden="1" x14ac:dyDescent="0.25">
      <c r="A3342" s="7">
        <f>anotacoes!D3342</f>
        <v>40887</v>
      </c>
      <c r="B3342" t="str">
        <f>anotacoes!C3342</f>
        <v>GRAND SLAM TOKYO 2011</v>
      </c>
      <c r="C3342" t="str">
        <f>anotacoes!E3342</f>
        <v>GUILHEIRO</v>
      </c>
      <c r="D3342" t="str">
        <f>anotacoes!F3342</f>
        <v>DIAWARA</v>
      </c>
      <c r="E3342" t="s">
        <v>10325</v>
      </c>
      <c r="F3342">
        <f>anotacoes!A3342</f>
        <v>50</v>
      </c>
      <c r="G3342">
        <f>anotacoes!B3342</f>
        <v>2</v>
      </c>
      <c r="H3342" t="str">
        <f>anotacoes!K3342</f>
        <v xml:space="preserve"> 00:00:09,794</v>
      </c>
      <c r="I3342" t="str">
        <f>anotacoes!L3342</f>
        <v xml:space="preserve"> 00:00:14,775</v>
      </c>
      <c r="J3342" t="str">
        <f>IF(L3342="PAUSE",E3342,IF(anotacoes!G3346=conversao_anotacoes!C3342,conversao_anotacoes!C3342,conversao_anotacoes!D3342))</f>
        <v>GUILHEIRO</v>
      </c>
      <c r="K3342" t="str">
        <f t="shared" si="104"/>
        <v>DIAWARA</v>
      </c>
      <c r="L3342" t="str">
        <f>UPPER(anotacoes!H3342)</f>
        <v>DISPLACEMENT</v>
      </c>
      <c r="M3342" t="str">
        <f>IF(OR(L3342="ATTACK",L3342="FINTA"),"&lt;TECNICA&gt;",UPPER(anotacoes!I3342))</f>
        <v>2-3 STEP HESITANT LEFT</v>
      </c>
      <c r="N3342" t="str">
        <f>IF(OR(L3342="ATTACK",L3342="FINTA"),UPPER(anotacoes!I3342),"")</f>
        <v/>
      </c>
      <c r="O3342" s="6" t="str">
        <f>IF(anotacoes!N3342=0,"",anotacoes!N3342)</f>
        <v/>
      </c>
      <c r="P3342" t="str">
        <f>IF(anotacoes!M3342=0,"",UPPER(anotacoes!M3342))</f>
        <v/>
      </c>
      <c r="Q3342" t="str">
        <f t="shared" si="105"/>
        <v>INSERT INTO CONVERSAO_LUTA_ACAO (cd_conversao, id_luta, sequencia, momento_inicio, momento_fim, quem_faz, quem_sofre, acao_tipo, acao, tecnica, direcao, pontuacao) VALUES (1, 50, 2, TRIM(' 00:00:09,794'), TRIM(' 00:00:14,775'), 'GUILHEIRO', 'DIAWARA', 'DISPLACEMENT', '2-3 STEP HESITANT LEFT', NULL, NULL, NULL)</v>
      </c>
      <c r="R3342" t="s">
        <v>10327</v>
      </c>
    </row>
    <row r="3343" spans="1:18" hidden="1" x14ac:dyDescent="0.25">
      <c r="A3343" s="7">
        <f>anotacoes!D3343</f>
        <v>40887</v>
      </c>
      <c r="B3343" t="str">
        <f>anotacoes!C3343</f>
        <v>GRAND SLAM TOKYO 2011</v>
      </c>
      <c r="C3343" t="str">
        <f>anotacoes!E3343</f>
        <v>GUILHEIRO</v>
      </c>
      <c r="D3343" t="str">
        <f>anotacoes!F3343</f>
        <v>DIAWARA</v>
      </c>
      <c r="E3343" t="s">
        <v>10325</v>
      </c>
      <c r="F3343">
        <f>anotacoes!A3343</f>
        <v>50</v>
      </c>
      <c r="G3343">
        <f>anotacoes!B3343</f>
        <v>3</v>
      </c>
      <c r="H3343" t="str">
        <f>anotacoes!K3343</f>
        <v xml:space="preserve"> 00:00:14,775</v>
      </c>
      <c r="I3343" t="str">
        <f>anotacoes!L3343</f>
        <v xml:space="preserve"> 00:00:28,739</v>
      </c>
      <c r="J3343" t="str">
        <f>IF(L3343="PAUSE",E3343,IF(anotacoes!G3347=conversao_anotacoes!C3343,conversao_anotacoes!C3343,conversao_anotacoes!D3343))</f>
        <v>GUILHEIRO</v>
      </c>
      <c r="K3343" t="str">
        <f t="shared" si="104"/>
        <v>DIAWARA</v>
      </c>
      <c r="L3343" t="str">
        <f>UPPER(anotacoes!H3343)</f>
        <v>DISPLACEMENT</v>
      </c>
      <c r="M3343" t="str">
        <f>IF(OR(L3343="ATTACK",L3343="FINTA"),"&lt;TECNICA&gt;",UPPER(anotacoes!I3343))</f>
        <v>TRY TO GRIP WITH CONTACT</v>
      </c>
      <c r="N3343" t="str">
        <f>IF(OR(L3343="ATTACK",L3343="FINTA"),UPPER(anotacoes!I3343),"")</f>
        <v/>
      </c>
      <c r="O3343" s="6" t="str">
        <f>IF(anotacoes!N3343=0,"",anotacoes!N3343)</f>
        <v/>
      </c>
      <c r="P3343" t="str">
        <f>IF(anotacoes!M3343=0,"",UPPER(anotacoes!M3343))</f>
        <v/>
      </c>
      <c r="Q3343" t="str">
        <f t="shared" si="105"/>
        <v>INSERT INTO CONVERSAO_LUTA_ACAO (cd_conversao, id_luta, sequencia, momento_inicio, momento_fim, quem_faz, quem_sofre, acao_tipo, acao, tecnica, direcao, pontuacao) VALUES (1, 50, 3, TRIM(' 00:00:14,775'), TRIM(' 00:00:28,739'), 'GUILHEIRO', 'DIAWARA', 'DISPLACEMENT', 'TRY TO GRIP WITH CONTACT', NULL, NULL, NULL)</v>
      </c>
      <c r="R3343" t="s">
        <v>10327</v>
      </c>
    </row>
    <row r="3344" spans="1:18" hidden="1" x14ac:dyDescent="0.25">
      <c r="A3344" s="7">
        <f>anotacoes!D3344</f>
        <v>40887</v>
      </c>
      <c r="B3344" t="str">
        <f>anotacoes!C3344</f>
        <v>GRAND SLAM TOKYO 2011</v>
      </c>
      <c r="C3344" t="str">
        <f>anotacoes!E3344</f>
        <v>GUILHEIRO</v>
      </c>
      <c r="D3344" t="str">
        <f>anotacoes!F3344</f>
        <v>DIAWARA</v>
      </c>
      <c r="E3344" t="s">
        <v>10325</v>
      </c>
      <c r="F3344">
        <f>anotacoes!A3344</f>
        <v>50</v>
      </c>
      <c r="G3344">
        <f>anotacoes!B3344</f>
        <v>4</v>
      </c>
      <c r="H3344" t="str">
        <f>anotacoes!K3344</f>
        <v xml:space="preserve"> 00:00:28,739</v>
      </c>
      <c r="I3344" t="str">
        <f>anotacoes!L3344</f>
        <v xml:space="preserve"> 00:00:35,315</v>
      </c>
      <c r="J3344" t="str">
        <f>IF(L3344="PAUSE",E3344,IF(anotacoes!G3348=conversao_anotacoes!C3344,conversao_anotacoes!C3344,conversao_anotacoes!D3344))</f>
        <v>GUILHEIRO</v>
      </c>
      <c r="K3344" t="str">
        <f t="shared" si="104"/>
        <v>DIAWARA</v>
      </c>
      <c r="L3344" t="str">
        <f>UPPER(anotacoes!H3344)</f>
        <v>GRIP TIME</v>
      </c>
      <c r="M3344" t="str">
        <f>IF(OR(L3344="ATTACK",L3344="FINTA"),"&lt;TECNICA&gt;",UPPER(anotacoes!I3344))</f>
        <v>RIGHT SLEEVE LEFT SLEEVE</v>
      </c>
      <c r="N3344" t="str">
        <f>IF(OR(L3344="ATTACK",L3344="FINTA"),UPPER(anotacoes!I3344),"")</f>
        <v/>
      </c>
      <c r="O3344" s="6" t="str">
        <f>IF(anotacoes!N3344=0,"",anotacoes!N3344)</f>
        <v/>
      </c>
      <c r="P3344" t="str">
        <f>IF(anotacoes!M3344=0,"",UPPER(anotacoes!M3344))</f>
        <v/>
      </c>
      <c r="Q3344" t="str">
        <f t="shared" si="105"/>
        <v>INSERT INTO CONVERSAO_LUTA_ACAO (cd_conversao, id_luta, sequencia, momento_inicio, momento_fim, quem_faz, quem_sofre, acao_tipo, acao, tecnica, direcao, pontuacao) VALUES (1, 50, 4, TRIM(' 00:00:28,739'), TRIM(' 00:00:35,315'), 'GUILHEIRO', 'DIAWARA', 'GRIP TIME', 'RIGHT SLEEVE LEFT SLEEVE', NULL, NULL, NULL)</v>
      </c>
      <c r="R3344" t="s">
        <v>10327</v>
      </c>
    </row>
    <row r="3345" spans="1:18" hidden="1" x14ac:dyDescent="0.25">
      <c r="A3345" s="7">
        <f>anotacoes!D3345</f>
        <v>40887</v>
      </c>
      <c r="B3345" t="str">
        <f>anotacoes!C3345</f>
        <v>GRAND SLAM TOKYO 2011</v>
      </c>
      <c r="C3345" t="str">
        <f>anotacoes!E3345</f>
        <v>GUILHEIRO</v>
      </c>
      <c r="D3345" t="str">
        <f>anotacoes!F3345</f>
        <v>DIAWARA</v>
      </c>
      <c r="E3345" t="s">
        <v>10325</v>
      </c>
      <c r="F3345">
        <f>anotacoes!A3345</f>
        <v>50</v>
      </c>
      <c r="G3345">
        <f>anotacoes!B3345</f>
        <v>5</v>
      </c>
      <c r="H3345" t="str">
        <f>anotacoes!K3345</f>
        <v xml:space="preserve"> 00:00:35,315</v>
      </c>
      <c r="I3345" t="str">
        <f>anotacoes!L3345</f>
        <v xml:space="preserve"> 00:00:43,155</v>
      </c>
      <c r="J3345" t="str">
        <f>IF(L3345="PAUSE",E3345,IF(anotacoes!G3349=conversao_anotacoes!C3345,conversao_anotacoes!C3345,conversao_anotacoes!D3345))</f>
        <v>&lt;ARBITRO_DESCONHECIDO&gt;</v>
      </c>
      <c r="K3345" t="str">
        <f t="shared" si="104"/>
        <v/>
      </c>
      <c r="L3345" t="str">
        <f>UPPER(anotacoes!H3345)</f>
        <v>PAUSE</v>
      </c>
      <c r="M3345" t="str">
        <f>IF(OR(L3345="ATTACK",L3345="FINTA"),"&lt;TECNICA&gt;",UPPER(anotacoes!I3345))</f>
        <v>&lt;NAO_CLASSIFICADO&gt;</v>
      </c>
      <c r="N3345" t="str">
        <f>IF(OR(L3345="ATTACK",L3345="FINTA"),UPPER(anotacoes!I3345),"")</f>
        <v/>
      </c>
      <c r="O3345" s="6" t="str">
        <f>IF(anotacoes!N3345=0,"",anotacoes!N3345)</f>
        <v/>
      </c>
      <c r="P3345" t="str">
        <f>IF(anotacoes!M3345=0,"",UPPER(anotacoes!M3345))</f>
        <v/>
      </c>
      <c r="Q3345" t="str">
        <f t="shared" si="105"/>
        <v>INSERT INTO CONVERSAO_LUTA_ACAO (cd_conversao, id_luta, sequencia, momento_inicio, momento_fim, quem_faz, quem_sofre, acao_tipo, acao, tecnica, direcao, pontuacao) VALUES (1, 50, 5, TRIM(' 00:00:35,315'), TRIM(' 00:00:43,155'), '&lt;ARBITRO_DESCONHECIDO&gt;', '', 'PAUSE', '&lt;NAO_CLASSIFICADO&gt;', NULL, NULL, NULL)</v>
      </c>
      <c r="R3345" t="s">
        <v>10327</v>
      </c>
    </row>
    <row r="3346" spans="1:18" hidden="1" x14ac:dyDescent="0.25">
      <c r="A3346" s="7">
        <f>anotacoes!D3346</f>
        <v>40887</v>
      </c>
      <c r="B3346" t="str">
        <f>anotacoes!C3346</f>
        <v>GRAND SLAM TOKYO 2011</v>
      </c>
      <c r="C3346" t="str">
        <f>anotacoes!E3346</f>
        <v>GUILHEIRO</v>
      </c>
      <c r="D3346" t="str">
        <f>anotacoes!F3346</f>
        <v>DIAWARA</v>
      </c>
      <c r="E3346" t="s">
        <v>10325</v>
      </c>
      <c r="F3346">
        <f>anotacoes!A3346</f>
        <v>50</v>
      </c>
      <c r="G3346">
        <f>anotacoes!B3346</f>
        <v>6</v>
      </c>
      <c r="H3346" t="str">
        <f>anotacoes!K3346</f>
        <v xml:space="preserve"> 00:00:43,338</v>
      </c>
      <c r="I3346" t="str">
        <f>anotacoes!L3346</f>
        <v xml:space="preserve"> 00:00:46,821</v>
      </c>
      <c r="J3346" t="str">
        <f>IF(L3346="PAUSE",E3346,IF(anotacoes!G3350=conversao_anotacoes!C3346,conversao_anotacoes!C3346,conversao_anotacoes!D3346))</f>
        <v>GUILHEIRO</v>
      </c>
      <c r="K3346" t="str">
        <f t="shared" si="104"/>
        <v>DIAWARA</v>
      </c>
      <c r="L3346" t="str">
        <f>UPPER(anotacoes!H3346)</f>
        <v>DISPLACEMENT</v>
      </c>
      <c r="M3346" t="str">
        <f>IF(OR(L3346="ATTACK",L3346="FINTA"),"&lt;TECNICA&gt;",UPPER(anotacoes!I3346))</f>
        <v>2-3 STEP HESITANT RIGHT</v>
      </c>
      <c r="N3346" t="str">
        <f>IF(OR(L3346="ATTACK",L3346="FINTA"),UPPER(anotacoes!I3346),"")</f>
        <v/>
      </c>
      <c r="O3346" s="6" t="str">
        <f>IF(anotacoes!N3346=0,"",anotacoes!N3346)</f>
        <v/>
      </c>
      <c r="P3346" t="str">
        <f>IF(anotacoes!M3346=0,"",UPPER(anotacoes!M3346))</f>
        <v/>
      </c>
      <c r="Q3346" t="str">
        <f t="shared" si="105"/>
        <v>INSERT INTO CONVERSAO_LUTA_ACAO (cd_conversao, id_luta, sequencia, momento_inicio, momento_fim, quem_faz, quem_sofre, acao_tipo, acao, tecnica, direcao, pontuacao) VALUES (1, 50, 6, TRIM(' 00:00:43,338'), TRIM(' 00:00:46,821'), 'GUILHEIRO', 'DIAWARA', 'DISPLACEMENT', '2-3 STEP HESITANT RIGHT', NULL, NULL, NULL)</v>
      </c>
      <c r="R3346" t="s">
        <v>10327</v>
      </c>
    </row>
    <row r="3347" spans="1:18" hidden="1" x14ac:dyDescent="0.25">
      <c r="A3347" s="7">
        <f>anotacoes!D3347</f>
        <v>40887</v>
      </c>
      <c r="B3347" t="str">
        <f>anotacoes!C3347</f>
        <v>GRAND SLAM TOKYO 2011</v>
      </c>
      <c r="C3347" t="str">
        <f>anotacoes!E3347</f>
        <v>GUILHEIRO</v>
      </c>
      <c r="D3347" t="str">
        <f>anotacoes!F3347</f>
        <v>DIAWARA</v>
      </c>
      <c r="E3347" t="s">
        <v>10325</v>
      </c>
      <c r="F3347">
        <f>anotacoes!A3347</f>
        <v>50</v>
      </c>
      <c r="G3347">
        <f>anotacoes!B3347</f>
        <v>7</v>
      </c>
      <c r="H3347" t="str">
        <f>anotacoes!K3347</f>
        <v xml:space="preserve"> 00:00:46,821</v>
      </c>
      <c r="I3347" t="str">
        <f>anotacoes!L3347</f>
        <v xml:space="preserve"> 00:00:51,409</v>
      </c>
      <c r="J3347" t="str">
        <f>IF(L3347="PAUSE",E3347,IF(anotacoes!G3351=conversao_anotacoes!C3347,conversao_anotacoes!C3347,conversao_anotacoes!D3347))</f>
        <v>GUILHEIRO</v>
      </c>
      <c r="K3347" t="str">
        <f t="shared" si="104"/>
        <v>DIAWARA</v>
      </c>
      <c r="L3347" t="str">
        <f>UPPER(anotacoes!H3347)</f>
        <v>GRIP TIME</v>
      </c>
      <c r="M3347" t="str">
        <f>IF(OR(L3347="ATTACK",L3347="FINTA"),"&lt;TECNICA&gt;",UPPER(anotacoes!I3347))</f>
        <v>RIGHT SLEEVE</v>
      </c>
      <c r="N3347" t="str">
        <f>IF(OR(L3347="ATTACK",L3347="FINTA"),UPPER(anotacoes!I3347),"")</f>
        <v/>
      </c>
      <c r="O3347" s="6" t="str">
        <f>IF(anotacoes!N3347=0,"",anotacoes!N3347)</f>
        <v/>
      </c>
      <c r="P3347" t="str">
        <f>IF(anotacoes!M3347=0,"",UPPER(anotacoes!M3347))</f>
        <v/>
      </c>
      <c r="Q3347" t="str">
        <f t="shared" si="105"/>
        <v>INSERT INTO CONVERSAO_LUTA_ACAO (cd_conversao, id_luta, sequencia, momento_inicio, momento_fim, quem_faz, quem_sofre, acao_tipo, acao, tecnica, direcao, pontuacao) VALUES (1, 50, 7, TRIM(' 00:00:46,821'), TRIM(' 00:00:51,409'), 'GUILHEIRO', 'DIAWARA', 'GRIP TIME', 'RIGHT SLEEVE', NULL, NULL, NULL)</v>
      </c>
      <c r="R3347" t="s">
        <v>10327</v>
      </c>
    </row>
    <row r="3348" spans="1:18" hidden="1" x14ac:dyDescent="0.25">
      <c r="A3348" s="7">
        <f>anotacoes!D3348</f>
        <v>40887</v>
      </c>
      <c r="B3348" t="str">
        <f>anotacoes!C3348</f>
        <v>GRAND SLAM TOKYO 2011</v>
      </c>
      <c r="C3348" t="str">
        <f>anotacoes!E3348</f>
        <v>GUILHEIRO</v>
      </c>
      <c r="D3348" t="str">
        <f>anotacoes!F3348</f>
        <v>DIAWARA</v>
      </c>
      <c r="E3348" t="s">
        <v>10325</v>
      </c>
      <c r="F3348">
        <f>anotacoes!A3348</f>
        <v>50</v>
      </c>
      <c r="G3348">
        <f>anotacoes!B3348</f>
        <v>8</v>
      </c>
      <c r="H3348" t="str">
        <f>anotacoes!K3348</f>
        <v xml:space="preserve"> 00:00:51,409</v>
      </c>
      <c r="I3348" t="str">
        <f>anotacoes!L3348</f>
        <v xml:space="preserve"> 00:00:54,102</v>
      </c>
      <c r="J3348" t="str">
        <f>IF(L3348="PAUSE",E3348,IF(anotacoes!G3352=conversao_anotacoes!C3348,conversao_anotacoes!C3348,conversao_anotacoes!D3348))</f>
        <v>GUILHEIRO</v>
      </c>
      <c r="K3348" t="str">
        <f t="shared" si="104"/>
        <v>DIAWARA</v>
      </c>
      <c r="L3348" t="str">
        <f>UPPER(anotacoes!H3348)</f>
        <v>GRIP TIME</v>
      </c>
      <c r="M3348" t="str">
        <f>IF(OR(L3348="ATTACK",L3348="FINTA"),"&lt;TECNICA&gt;",UPPER(anotacoes!I3348))</f>
        <v>RIGHT SLEEVE</v>
      </c>
      <c r="N3348" t="str">
        <f>IF(OR(L3348="ATTACK",L3348="FINTA"),UPPER(anotacoes!I3348),"")</f>
        <v/>
      </c>
      <c r="O3348" s="6" t="str">
        <f>IF(anotacoes!N3348=0,"",anotacoes!N3348)</f>
        <v/>
      </c>
      <c r="P3348" t="str">
        <f>IF(anotacoes!M3348=0,"",UPPER(anotacoes!M3348))</f>
        <v/>
      </c>
      <c r="Q3348" t="str">
        <f t="shared" si="105"/>
        <v>INSERT INTO CONVERSAO_LUTA_ACAO (cd_conversao, id_luta, sequencia, momento_inicio, momento_fim, quem_faz, quem_sofre, acao_tipo, acao, tecnica, direcao, pontuacao) VALUES (1, 50, 8, TRIM(' 00:00:51,409'), TRIM(' 00:00:54,102'), 'GUILHEIRO', 'DIAWARA', 'GRIP TIME', 'RIGHT SLEEVE', NULL, NULL, NULL)</v>
      </c>
      <c r="R3348" t="s">
        <v>10327</v>
      </c>
    </row>
    <row r="3349" spans="1:18" hidden="1" x14ac:dyDescent="0.25">
      <c r="A3349" s="7">
        <f>anotacoes!D3349</f>
        <v>40887</v>
      </c>
      <c r="B3349" t="str">
        <f>anotacoes!C3349</f>
        <v>GRAND SLAM TOKYO 2011</v>
      </c>
      <c r="C3349" t="str">
        <f>anotacoes!E3349</f>
        <v>GUILHEIRO</v>
      </c>
      <c r="D3349" t="str">
        <f>anotacoes!F3349</f>
        <v>DIAWARA</v>
      </c>
      <c r="E3349" t="s">
        <v>10325</v>
      </c>
      <c r="F3349">
        <f>anotacoes!A3349</f>
        <v>50</v>
      </c>
      <c r="G3349">
        <f>anotacoes!B3349</f>
        <v>9</v>
      </c>
      <c r="H3349" t="str">
        <f>anotacoes!K3349</f>
        <v xml:space="preserve"> 00:00:54,102</v>
      </c>
      <c r="I3349" t="str">
        <f>anotacoes!L3349</f>
        <v xml:space="preserve"> 00:00:59,624</v>
      </c>
      <c r="J3349" t="str">
        <f>IF(L3349="PAUSE",E3349,IF(anotacoes!G3353=conversao_anotacoes!C3349,conversao_anotacoes!C3349,conversao_anotacoes!D3349))</f>
        <v>GUILHEIRO</v>
      </c>
      <c r="K3349" t="str">
        <f t="shared" si="104"/>
        <v>DIAWARA</v>
      </c>
      <c r="L3349" t="str">
        <f>UPPER(anotacoes!H3349)</f>
        <v>GRIP TIME</v>
      </c>
      <c r="M3349" t="str">
        <f>IF(OR(L3349="ATTACK",L3349="FINTA"),"&lt;TECNICA&gt;",UPPER(anotacoes!I3349))</f>
        <v>LEFT COLLAR RIGHT SLEEVE</v>
      </c>
      <c r="N3349" t="str">
        <f>IF(OR(L3349="ATTACK",L3349="FINTA"),UPPER(anotacoes!I3349),"")</f>
        <v/>
      </c>
      <c r="O3349" s="6" t="str">
        <f>IF(anotacoes!N3349=0,"",anotacoes!N3349)</f>
        <v/>
      </c>
      <c r="P3349" t="str">
        <f>IF(anotacoes!M3349=0,"",UPPER(anotacoes!M3349))</f>
        <v/>
      </c>
      <c r="Q3349" t="str">
        <f t="shared" si="105"/>
        <v>INSERT INTO CONVERSAO_LUTA_ACAO (cd_conversao, id_luta, sequencia, momento_inicio, momento_fim, quem_faz, quem_sofre, acao_tipo, acao, tecnica, direcao, pontuacao) VALUES (1, 50, 9, TRIM(' 00:00:54,102'), TRIM(' 00:00:59,624'), 'GUILHEIRO', 'DIAWARA', 'GRIP TIME', 'LEFT COLLAR RIGHT SLEEVE', NULL, NULL, NULL)</v>
      </c>
      <c r="R3349" t="s">
        <v>10327</v>
      </c>
    </row>
    <row r="3350" spans="1:18" hidden="1" x14ac:dyDescent="0.25">
      <c r="A3350" s="7">
        <f>anotacoes!D3350</f>
        <v>40887</v>
      </c>
      <c r="B3350" t="str">
        <f>anotacoes!C3350</f>
        <v>GRAND SLAM TOKYO 2011</v>
      </c>
      <c r="C3350" t="str">
        <f>anotacoes!E3350</f>
        <v>GUILHEIRO</v>
      </c>
      <c r="D3350" t="str">
        <f>anotacoes!F3350</f>
        <v>DIAWARA</v>
      </c>
      <c r="E3350" t="s">
        <v>10325</v>
      </c>
      <c r="F3350">
        <f>anotacoes!A3350</f>
        <v>50</v>
      </c>
      <c r="G3350">
        <f>anotacoes!B3350</f>
        <v>10</v>
      </c>
      <c r="H3350" t="str">
        <f>anotacoes!K3350</f>
        <v xml:space="preserve"> 00:00:59,624</v>
      </c>
      <c r="I3350" t="str">
        <f>anotacoes!L3350</f>
        <v xml:space="preserve"> 00:01:42,260</v>
      </c>
      <c r="J3350" t="str">
        <f>IF(L3350="PAUSE",E3350,IF(anotacoes!G3354=conversao_anotacoes!C3350,conversao_anotacoes!C3350,conversao_anotacoes!D3350))</f>
        <v>GUILHEIRO</v>
      </c>
      <c r="K3350" t="str">
        <f t="shared" si="104"/>
        <v>DIAWARA</v>
      </c>
      <c r="L3350" t="str">
        <f>UPPER(anotacoes!H3350)</f>
        <v>GRIP TIME</v>
      </c>
      <c r="M3350" t="str">
        <f>IF(OR(L3350="ATTACK",L3350="FINTA"),"&lt;TECNICA&gt;",UPPER(anotacoes!I3350))</f>
        <v>RIGHT SLEEVE LEFT SLEEVE</v>
      </c>
      <c r="N3350" t="str">
        <f>IF(OR(L3350="ATTACK",L3350="FINTA"),UPPER(anotacoes!I3350),"")</f>
        <v/>
      </c>
      <c r="O3350" s="6" t="str">
        <f>IF(anotacoes!N3350=0,"",anotacoes!N3350)</f>
        <v/>
      </c>
      <c r="P3350" t="str">
        <f>IF(anotacoes!M3350=0,"",UPPER(anotacoes!M3350))</f>
        <v/>
      </c>
      <c r="Q3350" t="str">
        <f t="shared" si="105"/>
        <v>INSERT INTO CONVERSAO_LUTA_ACAO (cd_conversao, id_luta, sequencia, momento_inicio, momento_fim, quem_faz, quem_sofre, acao_tipo, acao, tecnica, direcao, pontuacao) VALUES (1, 50, 10, TRIM(' 00:00:59,624'), TRIM(' 00:01:42,260'), 'GUILHEIRO', 'DIAWARA', 'GRIP TIME', 'RIGHT SLEEVE LEFT SLEEVE', NULL, NULL, NULL)</v>
      </c>
      <c r="R3350" t="s">
        <v>10327</v>
      </c>
    </row>
    <row r="3351" spans="1:18" hidden="1" x14ac:dyDescent="0.25">
      <c r="A3351" s="7">
        <f>anotacoes!D3351</f>
        <v>40887</v>
      </c>
      <c r="B3351" t="str">
        <f>anotacoes!C3351</f>
        <v>GRAND SLAM TOKYO 2011</v>
      </c>
      <c r="C3351" t="str">
        <f>anotacoes!E3351</f>
        <v>GUILHEIRO</v>
      </c>
      <c r="D3351" t="str">
        <f>anotacoes!F3351</f>
        <v>DIAWARA</v>
      </c>
      <c r="E3351" t="s">
        <v>10325</v>
      </c>
      <c r="F3351">
        <f>anotacoes!A3351</f>
        <v>50</v>
      </c>
      <c r="G3351">
        <f>anotacoes!B3351</f>
        <v>11</v>
      </c>
      <c r="H3351" t="str">
        <f>anotacoes!K3351</f>
        <v xml:space="preserve"> 00:01:42,260</v>
      </c>
      <c r="I3351" t="str">
        <f>anotacoes!L3351</f>
        <v xml:space="preserve"> 00:01:48,506</v>
      </c>
      <c r="J3351" t="str">
        <f>IF(L3351="PAUSE",E3351,IF(anotacoes!G3355=conversao_anotacoes!C3351,conversao_anotacoes!C3351,conversao_anotacoes!D3351))</f>
        <v>&lt;ARBITRO_DESCONHECIDO&gt;</v>
      </c>
      <c r="K3351" t="str">
        <f t="shared" si="104"/>
        <v/>
      </c>
      <c r="L3351" t="str">
        <f>UPPER(anotacoes!H3351)</f>
        <v>PAUSE</v>
      </c>
      <c r="M3351" t="str">
        <f>IF(OR(L3351="ATTACK",L3351="FINTA"),"&lt;TECNICA&gt;",UPPER(anotacoes!I3351))</f>
        <v>&lt;NAO_CLASSIFICADO&gt;</v>
      </c>
      <c r="N3351" t="str">
        <f>IF(OR(L3351="ATTACK",L3351="FINTA"),UPPER(anotacoes!I3351),"")</f>
        <v/>
      </c>
      <c r="O3351" s="6" t="str">
        <f>IF(anotacoes!N3351=0,"",anotacoes!N3351)</f>
        <v/>
      </c>
      <c r="P3351" t="str">
        <f>IF(anotacoes!M3351=0,"",UPPER(anotacoes!M3351))</f>
        <v/>
      </c>
      <c r="Q3351" t="str">
        <f t="shared" si="105"/>
        <v>INSERT INTO CONVERSAO_LUTA_ACAO (cd_conversao, id_luta, sequencia, momento_inicio, momento_fim, quem_faz, quem_sofre, acao_tipo, acao, tecnica, direcao, pontuacao) VALUES (1, 50, 11, TRIM(' 00:01:42,260'), TRIM(' 00:01:48,506'), '&lt;ARBITRO_DESCONHECIDO&gt;', '', 'PAUSE', '&lt;NAO_CLASSIFICADO&gt;', NULL, NULL, NULL)</v>
      </c>
      <c r="R3351" t="s">
        <v>10327</v>
      </c>
    </row>
    <row r="3352" spans="1:18" hidden="1" x14ac:dyDescent="0.25">
      <c r="A3352" s="7">
        <f>anotacoes!D3352</f>
        <v>40887</v>
      </c>
      <c r="B3352" t="str">
        <f>anotacoes!C3352</f>
        <v>GRAND SLAM TOKYO 2011</v>
      </c>
      <c r="C3352" t="str">
        <f>anotacoes!E3352</f>
        <v>GUILHEIRO</v>
      </c>
      <c r="D3352" t="str">
        <f>anotacoes!F3352</f>
        <v>DIAWARA</v>
      </c>
      <c r="E3352" t="s">
        <v>10325</v>
      </c>
      <c r="F3352">
        <f>anotacoes!A3352</f>
        <v>50</v>
      </c>
      <c r="G3352">
        <f>anotacoes!B3352</f>
        <v>12</v>
      </c>
      <c r="H3352" t="str">
        <f>anotacoes!K3352</f>
        <v xml:space="preserve"> 00:01:48,690</v>
      </c>
      <c r="I3352" t="str">
        <f>anotacoes!L3352</f>
        <v xml:space="preserve"> 00:01:56,286</v>
      </c>
      <c r="J3352" t="str">
        <f>IF(L3352="PAUSE",E3352,IF(anotacoes!G3356=conversao_anotacoes!C3352,conversao_anotacoes!C3352,conversao_anotacoes!D3352))</f>
        <v>GUILHEIRO</v>
      </c>
      <c r="K3352" t="str">
        <f t="shared" si="104"/>
        <v>DIAWARA</v>
      </c>
      <c r="L3352" t="str">
        <f>UPPER(anotacoes!H3352)</f>
        <v>DISPLACEMENT</v>
      </c>
      <c r="M3352" t="str">
        <f>IF(OR(L3352="ATTACK",L3352="FINTA"),"&lt;TECNICA&gt;",UPPER(anotacoes!I3352))</f>
        <v>2-3 STEP HESITANT RIGHT</v>
      </c>
      <c r="N3352" t="str">
        <f>IF(OR(L3352="ATTACK",L3352="FINTA"),UPPER(anotacoes!I3352),"")</f>
        <v/>
      </c>
      <c r="O3352" s="6" t="str">
        <f>IF(anotacoes!N3352=0,"",anotacoes!N3352)</f>
        <v/>
      </c>
      <c r="P3352" t="str">
        <f>IF(anotacoes!M3352=0,"",UPPER(anotacoes!M3352))</f>
        <v/>
      </c>
      <c r="Q3352" t="str">
        <f t="shared" si="105"/>
        <v>INSERT INTO CONVERSAO_LUTA_ACAO (cd_conversao, id_luta, sequencia, momento_inicio, momento_fim, quem_faz, quem_sofre, acao_tipo, acao, tecnica, direcao, pontuacao) VALUES (1, 50, 12, TRIM(' 00:01:48,690'), TRIM(' 00:01:56,286'), 'GUILHEIRO', 'DIAWARA', 'DISPLACEMENT', '2-3 STEP HESITANT RIGHT', NULL, NULL, NULL)</v>
      </c>
      <c r="R3352" t="s">
        <v>10327</v>
      </c>
    </row>
    <row r="3353" spans="1:18" hidden="1" x14ac:dyDescent="0.25">
      <c r="A3353" s="7">
        <f>anotacoes!D3353</f>
        <v>40887</v>
      </c>
      <c r="B3353" t="str">
        <f>anotacoes!C3353</f>
        <v>GRAND SLAM TOKYO 2011</v>
      </c>
      <c r="C3353" t="str">
        <f>anotacoes!E3353</f>
        <v>GUILHEIRO</v>
      </c>
      <c r="D3353" t="str">
        <f>anotacoes!F3353</f>
        <v>DIAWARA</v>
      </c>
      <c r="E3353" t="s">
        <v>10325</v>
      </c>
      <c r="F3353">
        <f>anotacoes!A3353</f>
        <v>50</v>
      </c>
      <c r="G3353">
        <f>anotacoes!B3353</f>
        <v>13</v>
      </c>
      <c r="H3353" t="str">
        <f>anotacoes!K3353</f>
        <v xml:space="preserve"> 00:01:56,286</v>
      </c>
      <c r="I3353" t="str">
        <f>anotacoes!L3353</f>
        <v xml:space="preserve"> 00:02:00,797</v>
      </c>
      <c r="J3353" t="str">
        <f>IF(L3353="PAUSE",E3353,IF(anotacoes!G3357=conversao_anotacoes!C3353,conversao_anotacoes!C3353,conversao_anotacoes!D3353))</f>
        <v>GUILHEIRO</v>
      </c>
      <c r="K3353" t="str">
        <f t="shared" si="104"/>
        <v>DIAWARA</v>
      </c>
      <c r="L3353" t="str">
        <f>UPPER(anotacoes!H3353)</f>
        <v>DISPLACEMENT</v>
      </c>
      <c r="M3353" t="str">
        <f>IF(OR(L3353="ATTACK",L3353="FINTA"),"&lt;TECNICA&gt;",UPPER(anotacoes!I3353))</f>
        <v>TRY TO GRIP WITH CONTACT</v>
      </c>
      <c r="N3353" t="str">
        <f>IF(OR(L3353="ATTACK",L3353="FINTA"),UPPER(anotacoes!I3353),"")</f>
        <v/>
      </c>
      <c r="O3353" s="6" t="str">
        <f>IF(anotacoes!N3353=0,"",anotacoes!N3353)</f>
        <v/>
      </c>
      <c r="P3353" t="str">
        <f>IF(anotacoes!M3353=0,"",UPPER(anotacoes!M3353))</f>
        <v/>
      </c>
      <c r="Q3353" t="str">
        <f t="shared" si="105"/>
        <v>INSERT INTO CONVERSAO_LUTA_ACAO (cd_conversao, id_luta, sequencia, momento_inicio, momento_fim, quem_faz, quem_sofre, acao_tipo, acao, tecnica, direcao, pontuacao) VALUES (1, 50, 13, TRIM(' 00:01:56,286'), TRIM(' 00:02:00,797'), 'GUILHEIRO', 'DIAWARA', 'DISPLACEMENT', 'TRY TO GRIP WITH CONTACT', NULL, NULL, NULL)</v>
      </c>
      <c r="R3353" t="s">
        <v>10327</v>
      </c>
    </row>
    <row r="3354" spans="1:18" hidden="1" x14ac:dyDescent="0.25">
      <c r="A3354" s="7">
        <f>anotacoes!D3354</f>
        <v>40887</v>
      </c>
      <c r="B3354" t="str">
        <f>anotacoes!C3354</f>
        <v>GRAND SLAM TOKYO 2011</v>
      </c>
      <c r="C3354" t="str">
        <f>anotacoes!E3354</f>
        <v>GUILHEIRO</v>
      </c>
      <c r="D3354" t="str">
        <f>anotacoes!F3354</f>
        <v>DIAWARA</v>
      </c>
      <c r="E3354" t="s">
        <v>10325</v>
      </c>
      <c r="F3354">
        <f>anotacoes!A3354</f>
        <v>50</v>
      </c>
      <c r="G3354">
        <f>anotacoes!B3354</f>
        <v>14</v>
      </c>
      <c r="H3354" t="str">
        <f>anotacoes!K3354</f>
        <v xml:space="preserve"> 00:02:01,014</v>
      </c>
      <c r="I3354" t="str">
        <f>anotacoes!L3354</f>
        <v xml:space="preserve"> 00:02:05,156</v>
      </c>
      <c r="J3354" t="str">
        <f>IF(L3354="PAUSE",E3354,IF(anotacoes!G3358=conversao_anotacoes!C3354,conversao_anotacoes!C3354,conversao_anotacoes!D3354))</f>
        <v>GUILHEIRO</v>
      </c>
      <c r="K3354" t="str">
        <f t="shared" si="104"/>
        <v>DIAWARA</v>
      </c>
      <c r="L3354" t="str">
        <f>UPPER(anotacoes!H3354)</f>
        <v>DISPLACEMENT</v>
      </c>
      <c r="M3354" t="str">
        <f>IF(OR(L3354="ATTACK",L3354="FINTA"),"&lt;TECNICA&gt;",UPPER(anotacoes!I3354))</f>
        <v>2-3 STEP HESITANT RIGHT</v>
      </c>
      <c r="N3354" t="str">
        <f>IF(OR(L3354="ATTACK",L3354="FINTA"),UPPER(anotacoes!I3354),"")</f>
        <v/>
      </c>
      <c r="O3354" s="6" t="str">
        <f>IF(anotacoes!N3354=0,"",anotacoes!N3354)</f>
        <v/>
      </c>
      <c r="P3354" t="str">
        <f>IF(anotacoes!M3354=0,"",UPPER(anotacoes!M3354))</f>
        <v/>
      </c>
      <c r="Q3354" t="str">
        <f t="shared" si="105"/>
        <v>INSERT INTO CONVERSAO_LUTA_ACAO (cd_conversao, id_luta, sequencia, momento_inicio, momento_fim, quem_faz, quem_sofre, acao_tipo, acao, tecnica, direcao, pontuacao) VALUES (1, 50, 14, TRIM(' 00:02:01,014'), TRIM(' 00:02:05,156'), 'GUILHEIRO', 'DIAWARA', 'DISPLACEMENT', '2-3 STEP HESITANT RIGHT', NULL, NULL, NULL)</v>
      </c>
      <c r="R3354" t="s">
        <v>10327</v>
      </c>
    </row>
    <row r="3355" spans="1:18" hidden="1" x14ac:dyDescent="0.25">
      <c r="A3355" s="7">
        <f>anotacoes!D3355</f>
        <v>40887</v>
      </c>
      <c r="B3355" t="str">
        <f>anotacoes!C3355</f>
        <v>GRAND SLAM TOKYO 2011</v>
      </c>
      <c r="C3355" t="str">
        <f>anotacoes!E3355</f>
        <v>GUILHEIRO</v>
      </c>
      <c r="D3355" t="str">
        <f>anotacoes!F3355</f>
        <v>DIAWARA</v>
      </c>
      <c r="E3355" t="s">
        <v>10325</v>
      </c>
      <c r="F3355">
        <f>anotacoes!A3355</f>
        <v>50</v>
      </c>
      <c r="G3355">
        <f>anotacoes!B3355</f>
        <v>15</v>
      </c>
      <c r="H3355" t="str">
        <f>anotacoes!K3355</f>
        <v xml:space="preserve"> 00:02:05,156</v>
      </c>
      <c r="I3355" t="str">
        <f>anotacoes!L3355</f>
        <v xml:space="preserve"> 00:02:06,041</v>
      </c>
      <c r="J3355" t="str">
        <f>IF(L3355="PAUSE",E3355,IF(anotacoes!G3359=conversao_anotacoes!C3355,conversao_anotacoes!C3355,conversao_anotacoes!D3355))</f>
        <v>GUILHEIRO</v>
      </c>
      <c r="K3355" t="str">
        <f t="shared" si="104"/>
        <v>DIAWARA</v>
      </c>
      <c r="L3355" t="str">
        <f>UPPER(anotacoes!H3355)</f>
        <v>DISPLACEMENT</v>
      </c>
      <c r="M3355" t="str">
        <f>IF(OR(L3355="ATTACK",L3355="FINTA"),"&lt;TECNICA&gt;",UPPER(anotacoes!I3355))</f>
        <v>TRY TO GRIP WITH CONTACT</v>
      </c>
      <c r="N3355" t="str">
        <f>IF(OR(L3355="ATTACK",L3355="FINTA"),UPPER(anotacoes!I3355),"")</f>
        <v/>
      </c>
      <c r="O3355" s="6" t="str">
        <f>IF(anotacoes!N3355=0,"",anotacoes!N3355)</f>
        <v/>
      </c>
      <c r="P3355" t="str">
        <f>IF(anotacoes!M3355=0,"",UPPER(anotacoes!M3355))</f>
        <v/>
      </c>
      <c r="Q3355" t="str">
        <f t="shared" si="105"/>
        <v>INSERT INTO CONVERSAO_LUTA_ACAO (cd_conversao, id_luta, sequencia, momento_inicio, momento_fim, quem_faz, quem_sofre, acao_tipo, acao, tecnica, direcao, pontuacao) VALUES (1, 50, 15, TRIM(' 00:02:05,156'), TRIM(' 00:02:06,041'), 'GUILHEIRO', 'DIAWARA', 'DISPLACEMENT', 'TRY TO GRIP WITH CONTACT', NULL, NULL, NULL)</v>
      </c>
      <c r="R3355" t="s">
        <v>10327</v>
      </c>
    </row>
    <row r="3356" spans="1:18" hidden="1" x14ac:dyDescent="0.25">
      <c r="A3356" s="7">
        <f>anotacoes!D3356</f>
        <v>40887</v>
      </c>
      <c r="B3356" t="str">
        <f>anotacoes!C3356</f>
        <v>GRAND SLAM TOKYO 2011</v>
      </c>
      <c r="C3356" t="str">
        <f>anotacoes!E3356</f>
        <v>GUILHEIRO</v>
      </c>
      <c r="D3356" t="str">
        <f>anotacoes!F3356</f>
        <v>DIAWARA</v>
      </c>
      <c r="E3356" t="s">
        <v>10325</v>
      </c>
      <c r="F3356">
        <f>anotacoes!A3356</f>
        <v>50</v>
      </c>
      <c r="G3356">
        <f>anotacoes!B3356</f>
        <v>16</v>
      </c>
      <c r="H3356" t="str">
        <f>anotacoes!K3356</f>
        <v xml:space="preserve"> 00:02:06,041</v>
      </c>
      <c r="I3356" t="str">
        <f>anotacoes!L3356</f>
        <v xml:space="preserve"> 00:02:08,532</v>
      </c>
      <c r="J3356" t="str">
        <f>IF(L3356="PAUSE",E3356,IF(anotacoes!G3360=conversao_anotacoes!C3356,conversao_anotacoes!C3356,conversao_anotacoes!D3356))</f>
        <v>GUILHEIRO</v>
      </c>
      <c r="K3356" t="str">
        <f t="shared" si="104"/>
        <v>DIAWARA</v>
      </c>
      <c r="L3356" t="str">
        <f>UPPER(anotacoes!H3356)</f>
        <v>GRIP TIME</v>
      </c>
      <c r="M3356" t="str">
        <f>IF(OR(L3356="ATTACK",L3356="FINTA"),"&lt;TECNICA&gt;",UPPER(anotacoes!I3356))</f>
        <v>LEFT COLLAR</v>
      </c>
      <c r="N3356" t="str">
        <f>IF(OR(L3356="ATTACK",L3356="FINTA"),UPPER(anotacoes!I3356),"")</f>
        <v/>
      </c>
      <c r="O3356" s="6" t="str">
        <f>IF(anotacoes!N3356=0,"",anotacoes!N3356)</f>
        <v/>
      </c>
      <c r="P3356" t="str">
        <f>IF(anotacoes!M3356=0,"",UPPER(anotacoes!M3356))</f>
        <v/>
      </c>
      <c r="Q3356" t="str">
        <f t="shared" si="105"/>
        <v>INSERT INTO CONVERSAO_LUTA_ACAO (cd_conversao, id_luta, sequencia, momento_inicio, momento_fim, quem_faz, quem_sofre, acao_tipo, acao, tecnica, direcao, pontuacao) VALUES (1, 50, 16, TRIM(' 00:02:06,041'), TRIM(' 00:02:08,532'), 'GUILHEIRO', 'DIAWARA', 'GRIP TIME', 'LEFT COLLAR', NULL, NULL, NULL)</v>
      </c>
      <c r="R3356" t="s">
        <v>10327</v>
      </c>
    </row>
    <row r="3357" spans="1:18" hidden="1" x14ac:dyDescent="0.25">
      <c r="A3357" s="7">
        <f>anotacoes!D3357</f>
        <v>40887</v>
      </c>
      <c r="B3357" t="str">
        <f>anotacoes!C3357</f>
        <v>GRAND SLAM TOKYO 2011</v>
      </c>
      <c r="C3357" t="str">
        <f>anotacoes!E3357</f>
        <v>GUILHEIRO</v>
      </c>
      <c r="D3357" t="str">
        <f>anotacoes!F3357</f>
        <v>DIAWARA</v>
      </c>
      <c r="E3357" t="s">
        <v>10325</v>
      </c>
      <c r="F3357">
        <f>anotacoes!A3357</f>
        <v>50</v>
      </c>
      <c r="G3357">
        <f>anotacoes!B3357</f>
        <v>17</v>
      </c>
      <c r="H3357" t="str">
        <f>anotacoes!K3357</f>
        <v xml:space="preserve"> 00:02:08,532</v>
      </c>
      <c r="I3357" t="str">
        <f>anotacoes!L3357</f>
        <v xml:space="preserve"> 00:02:11,863</v>
      </c>
      <c r="J3357" t="str">
        <f>IF(L3357="PAUSE",E3357,IF(anotacoes!G3361=conversao_anotacoes!C3357,conversao_anotacoes!C3357,conversao_anotacoes!D3357))</f>
        <v>GUILHEIRO</v>
      </c>
      <c r="K3357" t="str">
        <f t="shared" si="104"/>
        <v>DIAWARA</v>
      </c>
      <c r="L3357" t="str">
        <f>UPPER(anotacoes!H3357)</f>
        <v>GRIP TIME</v>
      </c>
      <c r="M3357" t="str">
        <f>IF(OR(L3357="ATTACK",L3357="FINTA"),"&lt;TECNICA&gt;",UPPER(anotacoes!I3357))</f>
        <v>LEFT COLLAR RIGHT SLEEVE</v>
      </c>
      <c r="N3357" t="str">
        <f>IF(OR(L3357="ATTACK",L3357="FINTA"),UPPER(anotacoes!I3357),"")</f>
        <v/>
      </c>
      <c r="O3357" s="6" t="str">
        <f>IF(anotacoes!N3357=0,"",anotacoes!N3357)</f>
        <v/>
      </c>
      <c r="P3357" t="str">
        <f>IF(anotacoes!M3357=0,"",UPPER(anotacoes!M3357))</f>
        <v/>
      </c>
      <c r="Q3357" t="str">
        <f t="shared" si="105"/>
        <v>INSERT INTO CONVERSAO_LUTA_ACAO (cd_conversao, id_luta, sequencia, momento_inicio, momento_fim, quem_faz, quem_sofre, acao_tipo, acao, tecnica, direcao, pontuacao) VALUES (1, 50, 17, TRIM(' 00:02:08,532'), TRIM(' 00:02:11,863'), 'GUILHEIRO', 'DIAWARA', 'GRIP TIME', 'LEFT COLLAR RIGHT SLEEVE', NULL, NULL, NULL)</v>
      </c>
      <c r="R3357" t="s">
        <v>10327</v>
      </c>
    </row>
    <row r="3358" spans="1:18" hidden="1" x14ac:dyDescent="0.25">
      <c r="A3358" s="7">
        <f>anotacoes!D3358</f>
        <v>40887</v>
      </c>
      <c r="B3358" t="str">
        <f>anotacoes!C3358</f>
        <v>GRAND SLAM TOKYO 2011</v>
      </c>
      <c r="C3358" t="str">
        <f>anotacoes!E3358</f>
        <v>GUILHEIRO</v>
      </c>
      <c r="D3358" t="str">
        <f>anotacoes!F3358</f>
        <v>DIAWARA</v>
      </c>
      <c r="E3358" t="s">
        <v>10325</v>
      </c>
      <c r="F3358">
        <f>anotacoes!A3358</f>
        <v>50</v>
      </c>
      <c r="G3358">
        <f>anotacoes!B3358</f>
        <v>18</v>
      </c>
      <c r="H3358" t="str">
        <f>anotacoes!K3358</f>
        <v xml:space="preserve"> 00:02:11,863</v>
      </c>
      <c r="I3358" t="str">
        <f>anotacoes!L3358</f>
        <v xml:space="preserve"> 00:02:20,128</v>
      </c>
      <c r="J3358" t="str">
        <f>IF(L3358="PAUSE",E3358,IF(anotacoes!G3362=conversao_anotacoes!C3358,conversao_anotacoes!C3358,conversao_anotacoes!D3358))</f>
        <v>GUILHEIRO</v>
      </c>
      <c r="K3358" t="str">
        <f t="shared" si="104"/>
        <v>DIAWARA</v>
      </c>
      <c r="L3358" t="str">
        <f>UPPER(anotacoes!H3358)</f>
        <v>GRIP TIME</v>
      </c>
      <c r="M3358" t="str">
        <f>IF(OR(L3358="ATTACK",L3358="FINTA"),"&lt;TECNICA&gt;",UPPER(anotacoes!I3358))</f>
        <v>LEFT COLLAR</v>
      </c>
      <c r="N3358" t="str">
        <f>IF(OR(L3358="ATTACK",L3358="FINTA"),UPPER(anotacoes!I3358),"")</f>
        <v/>
      </c>
      <c r="O3358" s="6" t="str">
        <f>IF(anotacoes!N3358=0,"",anotacoes!N3358)</f>
        <v/>
      </c>
      <c r="P3358" t="str">
        <f>IF(anotacoes!M3358=0,"",UPPER(anotacoes!M3358))</f>
        <v/>
      </c>
      <c r="Q3358" t="str">
        <f t="shared" si="105"/>
        <v>INSERT INTO CONVERSAO_LUTA_ACAO (cd_conversao, id_luta, sequencia, momento_inicio, momento_fim, quem_faz, quem_sofre, acao_tipo, acao, tecnica, direcao, pontuacao) VALUES (1, 50, 18, TRIM(' 00:02:11,863'), TRIM(' 00:02:20,128'), 'GUILHEIRO', 'DIAWARA', 'GRIP TIME', 'LEFT COLLAR', NULL, NULL, NULL)</v>
      </c>
      <c r="R3358" t="s">
        <v>10327</v>
      </c>
    </row>
    <row r="3359" spans="1:18" hidden="1" x14ac:dyDescent="0.25">
      <c r="A3359" s="7">
        <f>anotacoes!D3359</f>
        <v>40887</v>
      </c>
      <c r="B3359" t="str">
        <f>anotacoes!C3359</f>
        <v>GRAND SLAM TOKYO 2011</v>
      </c>
      <c r="C3359" t="str">
        <f>anotacoes!E3359</f>
        <v>GUILHEIRO</v>
      </c>
      <c r="D3359" t="str">
        <f>anotacoes!F3359</f>
        <v>DIAWARA</v>
      </c>
      <c r="E3359" t="s">
        <v>10325</v>
      </c>
      <c r="F3359">
        <f>anotacoes!A3359</f>
        <v>50</v>
      </c>
      <c r="G3359">
        <f>anotacoes!B3359</f>
        <v>19</v>
      </c>
      <c r="H3359" t="str">
        <f>anotacoes!K3359</f>
        <v xml:space="preserve"> 00:02:20,128</v>
      </c>
      <c r="I3359" t="str">
        <f>anotacoes!L3359</f>
        <v xml:space="preserve"> 00:02:21,222</v>
      </c>
      <c r="J3359" t="str">
        <f>IF(L3359="PAUSE",E3359,IF(anotacoes!G3363=conversao_anotacoes!C3359,conversao_anotacoes!C3359,conversao_anotacoes!D3359))</f>
        <v>GUILHEIRO</v>
      </c>
      <c r="K3359" t="str">
        <f t="shared" si="104"/>
        <v>DIAWARA</v>
      </c>
      <c r="L3359" t="str">
        <f>UPPER(anotacoes!H3359)</f>
        <v>GRIP TIME</v>
      </c>
      <c r="M3359" t="str">
        <f>IF(OR(L3359="ATTACK",L3359="FINTA"),"&lt;TECNICA&gt;",UPPER(anotacoes!I3359))</f>
        <v>RIGHT SLEEVE</v>
      </c>
      <c r="N3359" t="str">
        <f>IF(OR(L3359="ATTACK",L3359="FINTA"),UPPER(anotacoes!I3359),"")</f>
        <v/>
      </c>
      <c r="O3359" s="6" t="str">
        <f>IF(anotacoes!N3359=0,"",anotacoes!N3359)</f>
        <v/>
      </c>
      <c r="P3359" t="str">
        <f>IF(anotacoes!M3359=0,"",UPPER(anotacoes!M3359))</f>
        <v/>
      </c>
      <c r="Q3359" t="str">
        <f t="shared" si="105"/>
        <v>INSERT INTO CONVERSAO_LUTA_ACAO (cd_conversao, id_luta, sequencia, momento_inicio, momento_fim, quem_faz, quem_sofre, acao_tipo, acao, tecnica, direcao, pontuacao) VALUES (1, 50, 19, TRIM(' 00:02:20,128'), TRIM(' 00:02:21,222'), 'GUILHEIRO', 'DIAWARA', 'GRIP TIME', 'RIGHT SLEEVE', NULL, NULL, NULL)</v>
      </c>
      <c r="R3359" t="s">
        <v>10327</v>
      </c>
    </row>
    <row r="3360" spans="1:18" hidden="1" x14ac:dyDescent="0.25">
      <c r="A3360" s="7">
        <f>anotacoes!D3360</f>
        <v>40887</v>
      </c>
      <c r="B3360" t="str">
        <f>anotacoes!C3360</f>
        <v>GRAND SLAM TOKYO 2011</v>
      </c>
      <c r="C3360" t="str">
        <f>anotacoes!E3360</f>
        <v>GUILHEIRO</v>
      </c>
      <c r="D3360" t="str">
        <f>anotacoes!F3360</f>
        <v>DIAWARA</v>
      </c>
      <c r="E3360" t="s">
        <v>10325</v>
      </c>
      <c r="F3360">
        <f>anotacoes!A3360</f>
        <v>50</v>
      </c>
      <c r="G3360">
        <f>anotacoes!B3360</f>
        <v>20</v>
      </c>
      <c r="H3360" t="str">
        <f>anotacoes!K3360</f>
        <v xml:space="preserve"> 00:02:21,222</v>
      </c>
      <c r="I3360" t="str">
        <f>anotacoes!L3360</f>
        <v xml:space="preserve"> 00:02:22,490</v>
      </c>
      <c r="J3360" t="str">
        <f>IF(L3360="PAUSE",E3360,IF(anotacoes!G3364=conversao_anotacoes!C3360,conversao_anotacoes!C3360,conversao_anotacoes!D3360))</f>
        <v>GUILHEIRO</v>
      </c>
      <c r="K3360" t="str">
        <f t="shared" si="104"/>
        <v>DIAWARA</v>
      </c>
      <c r="L3360" t="str">
        <f>UPPER(anotacoes!H3360)</f>
        <v>ATTACK</v>
      </c>
      <c r="M3360" t="str">
        <f>IF(OR(L3360="ATTACK",L3360="FINTA"),"&lt;TECNICA&gt;",UPPER(anotacoes!I3360))</f>
        <v>&lt;TECNICA&gt;</v>
      </c>
      <c r="N3360" t="str">
        <f>IF(OR(L3360="ATTACK",L3360="FINTA"),UPPER(anotacoes!I3360),"")</f>
        <v>IPPON SEOINAGE</v>
      </c>
      <c r="O3360" s="6">
        <f>IF(anotacoes!N3360=0,"",anotacoes!N3360)</f>
        <v>6</v>
      </c>
      <c r="P3360" t="str">
        <f>IF(anotacoes!M3360=0,"",UPPER(anotacoes!M3360))</f>
        <v>IPPON</v>
      </c>
      <c r="Q3360" t="str">
        <f t="shared" si="105"/>
        <v>INSERT INTO CONVERSAO_LUTA_ACAO (cd_conversao, id_luta, sequencia, momento_inicio, momento_fim, quem_faz, quem_sofre, acao_tipo, acao, tecnica, direcao, pontuacao) VALUES (1, 50, 20, TRIM(' 00:02:21,222'), TRIM(' 00:02:22,490'), 'GUILHEIRO', 'DIAWARA', 'ATTACK', '&lt;TECNICA&gt;', 'IPPON SEOINAGE', 6, 'IPPON')</v>
      </c>
      <c r="R3360" t="s">
        <v>10327</v>
      </c>
    </row>
    <row r="3361" spans="1:18" hidden="1" x14ac:dyDescent="0.25">
      <c r="A3361" s="7">
        <f>anotacoes!D3361</f>
        <v>40887</v>
      </c>
      <c r="B3361" t="str">
        <f>anotacoes!C3361</f>
        <v>GRAND SLAM TOKYO 2011</v>
      </c>
      <c r="C3361" t="str">
        <f>anotacoes!E3361</f>
        <v>GUILHEIRO</v>
      </c>
      <c r="D3361" t="str">
        <f>anotacoes!F3361</f>
        <v>KAWAKAMI</v>
      </c>
      <c r="E3361" t="s">
        <v>10325</v>
      </c>
      <c r="F3361">
        <f>anotacoes!A3361</f>
        <v>51</v>
      </c>
      <c r="G3361">
        <f>anotacoes!B3361</f>
        <v>1</v>
      </c>
      <c r="H3361" t="str">
        <f>anotacoes!K3361</f>
        <v xml:space="preserve"> 00:00:18,727</v>
      </c>
      <c r="I3361" t="str">
        <f>anotacoes!L3361</f>
        <v xml:space="preserve"> 00:00:22,103</v>
      </c>
      <c r="J3361" t="str">
        <f>IF(L3361="PAUSE",E3361,IF(anotacoes!G3365=conversao_anotacoes!C3361,conversao_anotacoes!C3361,conversao_anotacoes!D3361))</f>
        <v>GUILHEIRO</v>
      </c>
      <c r="K3361" t="str">
        <f t="shared" si="104"/>
        <v>KAWAKAMI</v>
      </c>
      <c r="L3361" t="str">
        <f>UPPER(anotacoes!H3361)</f>
        <v>DISPLACEMENT</v>
      </c>
      <c r="M3361" t="str">
        <f>IF(OR(L3361="ATTACK",L3361="FINTA"),"&lt;TECNICA&gt;",UPPER(anotacoes!I3361))</f>
        <v>CIRCULAR RIGHT</v>
      </c>
      <c r="N3361" t="str">
        <f>IF(OR(L3361="ATTACK",L3361="FINTA"),UPPER(anotacoes!I3361),"")</f>
        <v/>
      </c>
      <c r="O3361" s="6" t="str">
        <f>IF(anotacoes!N3361=0,"",anotacoes!N3361)</f>
        <v/>
      </c>
      <c r="P3361" t="str">
        <f>IF(anotacoes!M3361=0,"",UPPER(anotacoes!M3361))</f>
        <v/>
      </c>
      <c r="Q3361" t="str">
        <f t="shared" si="105"/>
        <v>INSERT INTO CONVERSAO_LUTA_ACAO (cd_conversao, id_luta, sequencia, momento_inicio, momento_fim, quem_faz, quem_sofre, acao_tipo, acao, tecnica, direcao, pontuacao) VALUES (1, 51, 1, TRIM(' 00:00:18,727'), TRIM(' 00:00:22,103'), 'GUILHEIRO', 'KAWAKAMI', 'DISPLACEMENT', 'CIRCULAR RIGHT', NULL, NULL, NULL)</v>
      </c>
      <c r="R3361" t="s">
        <v>10327</v>
      </c>
    </row>
    <row r="3362" spans="1:18" hidden="1" x14ac:dyDescent="0.25">
      <c r="A3362" s="7">
        <f>anotacoes!D3362</f>
        <v>40887</v>
      </c>
      <c r="B3362" t="str">
        <f>anotacoes!C3362</f>
        <v>GRAND SLAM TOKYO 2011</v>
      </c>
      <c r="C3362" t="str">
        <f>anotacoes!E3362</f>
        <v>GUILHEIRO</v>
      </c>
      <c r="D3362" t="str">
        <f>anotacoes!F3362</f>
        <v>KAWAKAMI</v>
      </c>
      <c r="E3362" t="s">
        <v>10325</v>
      </c>
      <c r="F3362">
        <f>anotacoes!A3362</f>
        <v>51</v>
      </c>
      <c r="G3362">
        <f>anotacoes!B3362</f>
        <v>2</v>
      </c>
      <c r="H3362" t="str">
        <f>anotacoes!K3362</f>
        <v xml:space="preserve"> 00:00:22,103</v>
      </c>
      <c r="I3362" t="str">
        <f>anotacoes!L3362</f>
        <v xml:space="preserve"> 00:00:25,318</v>
      </c>
      <c r="J3362" t="str">
        <f>IF(L3362="PAUSE",E3362,IF(anotacoes!G3366=conversao_anotacoes!C3362,conversao_anotacoes!C3362,conversao_anotacoes!D3362))</f>
        <v>GUILHEIRO</v>
      </c>
      <c r="K3362" t="str">
        <f t="shared" si="104"/>
        <v>KAWAKAMI</v>
      </c>
      <c r="L3362" t="str">
        <f>UPPER(anotacoes!H3362)</f>
        <v>DISPLACEMENT</v>
      </c>
      <c r="M3362" t="str">
        <f>IF(OR(L3362="ATTACK",L3362="FINTA"),"&lt;TECNICA&gt;",UPPER(anotacoes!I3362))</f>
        <v>2-3 STEP HESITANT RIGHT</v>
      </c>
      <c r="N3362" t="str">
        <f>IF(OR(L3362="ATTACK",L3362="FINTA"),UPPER(anotacoes!I3362),"")</f>
        <v/>
      </c>
      <c r="O3362" s="6" t="str">
        <f>IF(anotacoes!N3362=0,"",anotacoes!N3362)</f>
        <v/>
      </c>
      <c r="P3362" t="str">
        <f>IF(anotacoes!M3362=0,"",UPPER(anotacoes!M3362))</f>
        <v/>
      </c>
      <c r="Q3362" t="str">
        <f t="shared" si="105"/>
        <v>INSERT INTO CONVERSAO_LUTA_ACAO (cd_conversao, id_luta, sequencia, momento_inicio, momento_fim, quem_faz, quem_sofre, acao_tipo, acao, tecnica, direcao, pontuacao) VALUES (1, 51, 2, TRIM(' 00:00:22,103'), TRIM(' 00:00:25,318'), 'GUILHEIRO', 'KAWAKAMI', 'DISPLACEMENT', '2-3 STEP HESITANT RIGHT', NULL, NULL, NULL)</v>
      </c>
      <c r="R3362" t="s">
        <v>10327</v>
      </c>
    </row>
    <row r="3363" spans="1:18" hidden="1" x14ac:dyDescent="0.25">
      <c r="A3363" s="7">
        <f>anotacoes!D3363</f>
        <v>40887</v>
      </c>
      <c r="B3363" t="str">
        <f>anotacoes!C3363</f>
        <v>GRAND SLAM TOKYO 2011</v>
      </c>
      <c r="C3363" t="str">
        <f>anotacoes!E3363</f>
        <v>GUILHEIRO</v>
      </c>
      <c r="D3363" t="str">
        <f>anotacoes!F3363</f>
        <v>KAWAKAMI</v>
      </c>
      <c r="E3363" t="s">
        <v>10325</v>
      </c>
      <c r="F3363">
        <f>anotacoes!A3363</f>
        <v>51</v>
      </c>
      <c r="G3363">
        <f>anotacoes!B3363</f>
        <v>3</v>
      </c>
      <c r="H3363" t="str">
        <f>anotacoes!K3363</f>
        <v xml:space="preserve"> 00:00:25,318</v>
      </c>
      <c r="I3363" t="str">
        <f>anotacoes!L3363</f>
        <v xml:space="preserve"> 00:00:26,602</v>
      </c>
      <c r="J3363" t="str">
        <f>IF(L3363="PAUSE",E3363,IF(anotacoes!G3367=conversao_anotacoes!C3363,conversao_anotacoes!C3363,conversao_anotacoes!D3363))</f>
        <v>GUILHEIRO</v>
      </c>
      <c r="K3363" t="str">
        <f t="shared" si="104"/>
        <v>KAWAKAMI</v>
      </c>
      <c r="L3363" t="str">
        <f>UPPER(anotacoes!H3363)</f>
        <v>DISPLACEMENT</v>
      </c>
      <c r="M3363" t="str">
        <f>IF(OR(L3363="ATTACK",L3363="FINTA"),"&lt;TECNICA&gt;",UPPER(anotacoes!I3363))</f>
        <v>TRY TO GRIP WITH CONTACT</v>
      </c>
      <c r="N3363" t="str">
        <f>IF(OR(L3363="ATTACK",L3363="FINTA"),UPPER(anotacoes!I3363),"")</f>
        <v/>
      </c>
      <c r="O3363" s="6" t="str">
        <f>IF(anotacoes!N3363=0,"",anotacoes!N3363)</f>
        <v/>
      </c>
      <c r="P3363" t="str">
        <f>IF(anotacoes!M3363=0,"",UPPER(anotacoes!M3363))</f>
        <v/>
      </c>
      <c r="Q3363" t="str">
        <f t="shared" si="105"/>
        <v>INSERT INTO CONVERSAO_LUTA_ACAO (cd_conversao, id_luta, sequencia, momento_inicio, momento_fim, quem_faz, quem_sofre, acao_tipo, acao, tecnica, direcao, pontuacao) VALUES (1, 51, 3, TRIM(' 00:00:25,318'), TRIM(' 00:00:26,602'), 'GUILHEIRO', 'KAWAKAMI', 'DISPLACEMENT', 'TRY TO GRIP WITH CONTACT', NULL, NULL, NULL)</v>
      </c>
      <c r="R3363" t="s">
        <v>10327</v>
      </c>
    </row>
    <row r="3364" spans="1:18" hidden="1" x14ac:dyDescent="0.25">
      <c r="A3364" s="7">
        <f>anotacoes!D3364</f>
        <v>40887</v>
      </c>
      <c r="B3364" t="str">
        <f>anotacoes!C3364</f>
        <v>GRAND SLAM TOKYO 2011</v>
      </c>
      <c r="C3364" t="str">
        <f>anotacoes!E3364</f>
        <v>GUILHEIRO</v>
      </c>
      <c r="D3364" t="str">
        <f>anotacoes!F3364</f>
        <v>KAWAKAMI</v>
      </c>
      <c r="E3364" t="s">
        <v>10325</v>
      </c>
      <c r="F3364">
        <f>anotacoes!A3364</f>
        <v>51</v>
      </c>
      <c r="G3364">
        <f>anotacoes!B3364</f>
        <v>4</v>
      </c>
      <c r="H3364" t="str">
        <f>anotacoes!K3364</f>
        <v xml:space="preserve"> 00:00:26,602</v>
      </c>
      <c r="I3364" t="str">
        <f>anotacoes!L3364</f>
        <v xml:space="preserve"> 00:00:29,417</v>
      </c>
      <c r="J3364" t="str">
        <f>IF(L3364="PAUSE",E3364,IF(anotacoes!G3368=conversao_anotacoes!C3364,conversao_anotacoes!C3364,conversao_anotacoes!D3364))</f>
        <v>GUILHEIRO</v>
      </c>
      <c r="K3364" t="str">
        <f t="shared" si="104"/>
        <v>KAWAKAMI</v>
      </c>
      <c r="L3364" t="str">
        <f>UPPER(anotacoes!H3364)</f>
        <v>TRANSITION</v>
      </c>
      <c r="M3364" t="str">
        <f>IF(OR(L3364="ATTACK",L3364="FINTA"),"&lt;TECNICA&gt;",UPPER(anotacoes!I3364))</f>
        <v>WITHOUT ATTACK</v>
      </c>
      <c r="N3364" t="str">
        <f>IF(OR(L3364="ATTACK",L3364="FINTA"),UPPER(anotacoes!I3364),"")</f>
        <v/>
      </c>
      <c r="O3364" s="6" t="str">
        <f>IF(anotacoes!N3364=0,"",anotacoes!N3364)</f>
        <v/>
      </c>
      <c r="P3364" t="str">
        <f>IF(anotacoes!M3364=0,"",UPPER(anotacoes!M3364))</f>
        <v/>
      </c>
      <c r="Q3364" t="str">
        <f t="shared" si="105"/>
        <v>INSERT INTO CONVERSAO_LUTA_ACAO (cd_conversao, id_luta, sequencia, momento_inicio, momento_fim, quem_faz, quem_sofre, acao_tipo, acao, tecnica, direcao, pontuacao) VALUES (1, 51, 4, TRIM(' 00:00:26,602'), TRIM(' 00:00:29,417'), 'GUILHEIRO', 'KAWAKAMI', 'TRANSITION', 'WITHOUT ATTACK', NULL, NULL, NULL)</v>
      </c>
      <c r="R3364" t="s">
        <v>10327</v>
      </c>
    </row>
    <row r="3365" spans="1:18" hidden="1" x14ac:dyDescent="0.25">
      <c r="A3365" s="7">
        <f>anotacoes!D3365</f>
        <v>40887</v>
      </c>
      <c r="B3365" t="str">
        <f>anotacoes!C3365</f>
        <v>GRAND SLAM TOKYO 2011</v>
      </c>
      <c r="C3365" t="str">
        <f>anotacoes!E3365</f>
        <v>GUILHEIRO</v>
      </c>
      <c r="D3365" t="str">
        <f>anotacoes!F3365</f>
        <v>KAWAKAMI</v>
      </c>
      <c r="E3365" t="s">
        <v>10325</v>
      </c>
      <c r="F3365">
        <f>anotacoes!A3365</f>
        <v>51</v>
      </c>
      <c r="G3365">
        <f>anotacoes!B3365</f>
        <v>5</v>
      </c>
      <c r="H3365" t="str">
        <f>anotacoes!K3365</f>
        <v xml:space="preserve"> 00:00:29,604</v>
      </c>
      <c r="I3365" t="str">
        <f>anotacoes!L3365</f>
        <v xml:space="preserve"> 00:00:35,128</v>
      </c>
      <c r="J3365" t="str">
        <f>IF(L3365="PAUSE",E3365,IF(anotacoes!G3369=conversao_anotacoes!C3365,conversao_anotacoes!C3365,conversao_anotacoes!D3365))</f>
        <v>&lt;ARBITRO_DESCONHECIDO&gt;</v>
      </c>
      <c r="K3365" t="str">
        <f t="shared" si="104"/>
        <v/>
      </c>
      <c r="L3365" t="str">
        <f>UPPER(anotacoes!H3365)</f>
        <v>PAUSE</v>
      </c>
      <c r="M3365" t="str">
        <f>IF(OR(L3365="ATTACK",L3365="FINTA"),"&lt;TECNICA&gt;",UPPER(anotacoes!I3365))</f>
        <v>&lt;NAO_CLASSIFICADO&gt;</v>
      </c>
      <c r="N3365" t="str">
        <f>IF(OR(L3365="ATTACK",L3365="FINTA"),UPPER(anotacoes!I3365),"")</f>
        <v/>
      </c>
      <c r="O3365" s="6" t="str">
        <f>IF(anotacoes!N3365=0,"",anotacoes!N3365)</f>
        <v/>
      </c>
      <c r="P3365" t="str">
        <f>IF(anotacoes!M3365=0,"",UPPER(anotacoes!M3365))</f>
        <v/>
      </c>
      <c r="Q3365" t="str">
        <f t="shared" si="105"/>
        <v>INSERT INTO CONVERSAO_LUTA_ACAO (cd_conversao, id_luta, sequencia, momento_inicio, momento_fim, quem_faz, quem_sofre, acao_tipo, acao, tecnica, direcao, pontuacao) VALUES (1, 51, 5, TRIM(' 00:00:29,604'), TRIM(' 00:00:35,128'), '&lt;ARBITRO_DESCONHECIDO&gt;', '', 'PAUSE', '&lt;NAO_CLASSIFICADO&gt;', NULL, NULL, NULL)</v>
      </c>
      <c r="R3365" t="s">
        <v>10327</v>
      </c>
    </row>
    <row r="3366" spans="1:18" hidden="1" x14ac:dyDescent="0.25">
      <c r="A3366" s="7">
        <f>anotacoes!D3366</f>
        <v>40887</v>
      </c>
      <c r="B3366" t="str">
        <f>anotacoes!C3366</f>
        <v>GRAND SLAM TOKYO 2011</v>
      </c>
      <c r="C3366" t="str">
        <f>anotacoes!E3366</f>
        <v>GUILHEIRO</v>
      </c>
      <c r="D3366" t="str">
        <f>anotacoes!F3366</f>
        <v>KAWAKAMI</v>
      </c>
      <c r="E3366" t="s">
        <v>10325</v>
      </c>
      <c r="F3366">
        <f>anotacoes!A3366</f>
        <v>51</v>
      </c>
      <c r="G3366">
        <f>anotacoes!B3366</f>
        <v>6</v>
      </c>
      <c r="H3366" t="str">
        <f>anotacoes!K3366</f>
        <v xml:space="preserve"> 00:00:35,317</v>
      </c>
      <c r="I3366" t="str">
        <f>anotacoes!L3366</f>
        <v xml:space="preserve"> 00:00:39,309</v>
      </c>
      <c r="J3366" t="str">
        <f>IF(L3366="PAUSE",E3366,IF(anotacoes!G3370=conversao_anotacoes!C3366,conversao_anotacoes!C3366,conversao_anotacoes!D3366))</f>
        <v>GUILHEIRO</v>
      </c>
      <c r="K3366" t="str">
        <f t="shared" si="104"/>
        <v>KAWAKAMI</v>
      </c>
      <c r="L3366" t="str">
        <f>UPPER(anotacoes!H3366)</f>
        <v>DISPLACEMENT</v>
      </c>
      <c r="M3366" t="str">
        <f>IF(OR(L3366="ATTACK",L3366="FINTA"),"&lt;TECNICA&gt;",UPPER(anotacoes!I3366))</f>
        <v>2-3 STEP HESITANT RIGHT</v>
      </c>
      <c r="N3366" t="str">
        <f>IF(OR(L3366="ATTACK",L3366="FINTA"),UPPER(anotacoes!I3366),"")</f>
        <v/>
      </c>
      <c r="O3366" s="6" t="str">
        <f>IF(anotacoes!N3366=0,"",anotacoes!N3366)</f>
        <v/>
      </c>
      <c r="P3366" t="str">
        <f>IF(anotacoes!M3366=0,"",UPPER(anotacoes!M3366))</f>
        <v/>
      </c>
      <c r="Q3366" t="str">
        <f t="shared" si="105"/>
        <v>INSERT INTO CONVERSAO_LUTA_ACAO (cd_conversao, id_luta, sequencia, momento_inicio, momento_fim, quem_faz, quem_sofre, acao_tipo, acao, tecnica, direcao, pontuacao) VALUES (1, 51, 6, TRIM(' 00:00:35,317'), TRIM(' 00:00:39,309'), 'GUILHEIRO', 'KAWAKAMI', 'DISPLACEMENT', '2-3 STEP HESITANT RIGHT', NULL, NULL, NULL)</v>
      </c>
      <c r="R3366" t="s">
        <v>10327</v>
      </c>
    </row>
    <row r="3367" spans="1:18" hidden="1" x14ac:dyDescent="0.25">
      <c r="A3367" s="7">
        <f>anotacoes!D3367</f>
        <v>40887</v>
      </c>
      <c r="B3367" t="str">
        <f>anotacoes!C3367</f>
        <v>GRAND SLAM TOKYO 2011</v>
      </c>
      <c r="C3367" t="str">
        <f>anotacoes!E3367</f>
        <v>GUILHEIRO</v>
      </c>
      <c r="D3367" t="str">
        <f>anotacoes!F3367</f>
        <v>KAWAKAMI</v>
      </c>
      <c r="E3367" t="s">
        <v>10325</v>
      </c>
      <c r="F3367">
        <f>anotacoes!A3367</f>
        <v>51</v>
      </c>
      <c r="G3367">
        <f>anotacoes!B3367</f>
        <v>7</v>
      </c>
      <c r="H3367" t="str">
        <f>anotacoes!K3367</f>
        <v xml:space="preserve"> 00:00:39,517</v>
      </c>
      <c r="I3367" t="str">
        <f>anotacoes!L3367</f>
        <v xml:space="preserve"> 00:00:40,556</v>
      </c>
      <c r="J3367" t="str">
        <f>IF(L3367="PAUSE",E3367,IF(anotacoes!G3371=conversao_anotacoes!C3367,conversao_anotacoes!C3367,conversao_anotacoes!D3367))</f>
        <v>GUILHEIRO</v>
      </c>
      <c r="K3367" t="str">
        <f t="shared" si="104"/>
        <v>KAWAKAMI</v>
      </c>
      <c r="L3367" t="str">
        <f>UPPER(anotacoes!H3367)</f>
        <v>DISPLACEMENT</v>
      </c>
      <c r="M3367" t="str">
        <f>IF(OR(L3367="ATTACK",L3367="FINTA"),"&lt;TECNICA&gt;",UPPER(anotacoes!I3367))</f>
        <v>TRY TO GRIP WITH CONTACT</v>
      </c>
      <c r="N3367" t="str">
        <f>IF(OR(L3367="ATTACK",L3367="FINTA"),UPPER(anotacoes!I3367),"")</f>
        <v/>
      </c>
      <c r="O3367" s="6" t="str">
        <f>IF(anotacoes!N3367=0,"",anotacoes!N3367)</f>
        <v/>
      </c>
      <c r="P3367" t="str">
        <f>IF(anotacoes!M3367=0,"",UPPER(anotacoes!M3367))</f>
        <v/>
      </c>
      <c r="Q3367" t="str">
        <f t="shared" si="105"/>
        <v>INSERT INTO CONVERSAO_LUTA_ACAO (cd_conversao, id_luta, sequencia, momento_inicio, momento_fim, quem_faz, quem_sofre, acao_tipo, acao, tecnica, direcao, pontuacao) VALUES (1, 51, 7, TRIM(' 00:00:39,517'), TRIM(' 00:00:40,556'), 'GUILHEIRO', 'KAWAKAMI', 'DISPLACEMENT', 'TRY TO GRIP WITH CONTACT', NULL, NULL, NULL)</v>
      </c>
      <c r="R3367" t="s">
        <v>10327</v>
      </c>
    </row>
    <row r="3368" spans="1:18" hidden="1" x14ac:dyDescent="0.25">
      <c r="A3368" s="7">
        <f>anotacoes!D3368</f>
        <v>40887</v>
      </c>
      <c r="B3368" t="str">
        <f>anotacoes!C3368</f>
        <v>GRAND SLAM TOKYO 2011</v>
      </c>
      <c r="C3368" t="str">
        <f>anotacoes!E3368</f>
        <v>GUILHEIRO</v>
      </c>
      <c r="D3368" t="str">
        <f>anotacoes!F3368</f>
        <v>KAWAKAMI</v>
      </c>
      <c r="E3368" t="s">
        <v>10325</v>
      </c>
      <c r="F3368">
        <f>anotacoes!A3368</f>
        <v>51</v>
      </c>
      <c r="G3368">
        <f>anotacoes!B3368</f>
        <v>8</v>
      </c>
      <c r="H3368" t="str">
        <f>anotacoes!K3368</f>
        <v xml:space="preserve"> 00:00:40,556</v>
      </c>
      <c r="I3368" t="str">
        <f>anotacoes!L3368</f>
        <v xml:space="preserve"> 00:00:50,766</v>
      </c>
      <c r="J3368" t="str">
        <f>IF(L3368="PAUSE",E3368,IF(anotacoes!G3372=conversao_anotacoes!C3368,conversao_anotacoes!C3368,conversao_anotacoes!D3368))</f>
        <v>GUILHEIRO</v>
      </c>
      <c r="K3368" t="str">
        <f t="shared" si="104"/>
        <v>KAWAKAMI</v>
      </c>
      <c r="L3368" t="str">
        <f>UPPER(anotacoes!H3368)</f>
        <v>GRIP TIME</v>
      </c>
      <c r="M3368" t="str">
        <f>IF(OR(L3368="ATTACK",L3368="FINTA"),"&lt;TECNICA&gt;",UPPER(anotacoes!I3368))</f>
        <v>LEFT COLLAR</v>
      </c>
      <c r="N3368" t="str">
        <f>IF(OR(L3368="ATTACK",L3368="FINTA"),UPPER(anotacoes!I3368),"")</f>
        <v/>
      </c>
      <c r="O3368" s="6" t="str">
        <f>IF(anotacoes!N3368=0,"",anotacoes!N3368)</f>
        <v/>
      </c>
      <c r="P3368" t="str">
        <f>IF(anotacoes!M3368=0,"",UPPER(anotacoes!M3368))</f>
        <v/>
      </c>
      <c r="Q3368" t="str">
        <f t="shared" si="105"/>
        <v>INSERT INTO CONVERSAO_LUTA_ACAO (cd_conversao, id_luta, sequencia, momento_inicio, momento_fim, quem_faz, quem_sofre, acao_tipo, acao, tecnica, direcao, pontuacao) VALUES (1, 51, 8, TRIM(' 00:00:40,556'), TRIM(' 00:00:50,766'), 'GUILHEIRO', 'KAWAKAMI', 'GRIP TIME', 'LEFT COLLAR', NULL, NULL, NULL)</v>
      </c>
      <c r="R3368" t="s">
        <v>10327</v>
      </c>
    </row>
    <row r="3369" spans="1:18" hidden="1" x14ac:dyDescent="0.25">
      <c r="A3369" s="7">
        <f>anotacoes!D3369</f>
        <v>40887</v>
      </c>
      <c r="B3369" t="str">
        <f>anotacoes!C3369</f>
        <v>GRAND SLAM TOKYO 2011</v>
      </c>
      <c r="C3369" t="str">
        <f>anotacoes!E3369</f>
        <v>GUILHEIRO</v>
      </c>
      <c r="D3369" t="str">
        <f>anotacoes!F3369</f>
        <v>KAWAKAMI</v>
      </c>
      <c r="E3369" t="s">
        <v>10325</v>
      </c>
      <c r="F3369">
        <f>anotacoes!A3369</f>
        <v>51</v>
      </c>
      <c r="G3369">
        <f>anotacoes!B3369</f>
        <v>9</v>
      </c>
      <c r="H3369" t="str">
        <f>anotacoes!K3369</f>
        <v xml:space="preserve"> 00:00:50,939</v>
      </c>
      <c r="I3369" t="str">
        <f>anotacoes!L3369</f>
        <v xml:space="preserve"> 00:00:57,616</v>
      </c>
      <c r="J3369" t="str">
        <f>IF(L3369="PAUSE",E3369,IF(anotacoes!G3373=conversao_anotacoes!C3369,conversao_anotacoes!C3369,conversao_anotacoes!D3369))</f>
        <v>&lt;ARBITRO_DESCONHECIDO&gt;</v>
      </c>
      <c r="K3369" t="str">
        <f t="shared" si="104"/>
        <v/>
      </c>
      <c r="L3369" t="str">
        <f>UPPER(anotacoes!H3369)</f>
        <v>PAUSE</v>
      </c>
      <c r="M3369" t="str">
        <f>IF(OR(L3369="ATTACK",L3369="FINTA"),"&lt;TECNICA&gt;",UPPER(anotacoes!I3369))</f>
        <v>&lt;NAO_CLASSIFICADO&gt;</v>
      </c>
      <c r="N3369" t="str">
        <f>IF(OR(L3369="ATTACK",L3369="FINTA"),UPPER(anotacoes!I3369),"")</f>
        <v/>
      </c>
      <c r="O3369" s="6" t="str">
        <f>IF(anotacoes!N3369=0,"",anotacoes!N3369)</f>
        <v/>
      </c>
      <c r="P3369" t="str">
        <f>IF(anotacoes!M3369=0,"",UPPER(anotacoes!M3369))</f>
        <v/>
      </c>
      <c r="Q3369" t="str">
        <f t="shared" si="105"/>
        <v>INSERT INTO CONVERSAO_LUTA_ACAO (cd_conversao, id_luta, sequencia, momento_inicio, momento_fim, quem_faz, quem_sofre, acao_tipo, acao, tecnica, direcao, pontuacao) VALUES (1, 51, 9, TRIM(' 00:00:50,939'), TRIM(' 00:00:57,616'), '&lt;ARBITRO_DESCONHECIDO&gt;', '', 'PAUSE', '&lt;NAO_CLASSIFICADO&gt;', NULL, NULL, NULL)</v>
      </c>
      <c r="R3369" t="s">
        <v>10327</v>
      </c>
    </row>
    <row r="3370" spans="1:18" hidden="1" x14ac:dyDescent="0.25">
      <c r="A3370" s="7">
        <f>anotacoes!D3370</f>
        <v>40887</v>
      </c>
      <c r="B3370" t="str">
        <f>anotacoes!C3370</f>
        <v>GRAND SLAM TOKYO 2011</v>
      </c>
      <c r="C3370" t="str">
        <f>anotacoes!E3370</f>
        <v>GUILHEIRO</v>
      </c>
      <c r="D3370" t="str">
        <f>anotacoes!F3370</f>
        <v>KAWAKAMI</v>
      </c>
      <c r="E3370" t="s">
        <v>10325</v>
      </c>
      <c r="F3370">
        <f>anotacoes!A3370</f>
        <v>51</v>
      </c>
      <c r="G3370">
        <f>anotacoes!B3370</f>
        <v>10</v>
      </c>
      <c r="H3370" t="str">
        <f>anotacoes!K3370</f>
        <v xml:space="preserve"> 00:00:57,834</v>
      </c>
      <c r="I3370" t="str">
        <f>anotacoes!L3370</f>
        <v xml:space="preserve"> 00:01:40,968</v>
      </c>
      <c r="J3370" t="str">
        <f>IF(L3370="PAUSE",E3370,IF(anotacoes!G3374=conversao_anotacoes!C3370,conversao_anotacoes!C3370,conversao_anotacoes!D3370))</f>
        <v>GUILHEIRO</v>
      </c>
      <c r="K3370" t="str">
        <f t="shared" si="104"/>
        <v>KAWAKAMI</v>
      </c>
      <c r="L3370" t="str">
        <f>UPPER(anotacoes!H3370)</f>
        <v>DISPLACEMENT</v>
      </c>
      <c r="M3370" t="str">
        <f>IF(OR(L3370="ATTACK",L3370="FINTA"),"&lt;TECNICA&gt;",UPPER(anotacoes!I3370))</f>
        <v>2-3 STEP HESITANT RIGHT</v>
      </c>
      <c r="N3370" t="str">
        <f>IF(OR(L3370="ATTACK",L3370="FINTA"),UPPER(anotacoes!I3370),"")</f>
        <v/>
      </c>
      <c r="O3370" s="6" t="str">
        <f>IF(anotacoes!N3370=0,"",anotacoes!N3370)</f>
        <v/>
      </c>
      <c r="P3370" t="str">
        <f>IF(anotacoes!M3370=0,"",UPPER(anotacoes!M3370))</f>
        <v/>
      </c>
      <c r="Q3370" t="str">
        <f t="shared" si="105"/>
        <v>INSERT INTO CONVERSAO_LUTA_ACAO (cd_conversao, id_luta, sequencia, momento_inicio, momento_fim, quem_faz, quem_sofre, acao_tipo, acao, tecnica, direcao, pontuacao) VALUES (1, 51, 10, TRIM(' 00:00:57,834'), TRIM(' 00:01:40,968'), 'GUILHEIRO', 'KAWAKAMI', 'DISPLACEMENT', '2-3 STEP HESITANT RIGHT', NULL, NULL, NULL)</v>
      </c>
      <c r="R3370" t="s">
        <v>10327</v>
      </c>
    </row>
    <row r="3371" spans="1:18" hidden="1" x14ac:dyDescent="0.25">
      <c r="A3371" s="7">
        <f>anotacoes!D3371</f>
        <v>40887</v>
      </c>
      <c r="B3371" t="str">
        <f>anotacoes!C3371</f>
        <v>GRAND SLAM TOKYO 2011</v>
      </c>
      <c r="C3371" t="str">
        <f>anotacoes!E3371</f>
        <v>GUILHEIRO</v>
      </c>
      <c r="D3371" t="str">
        <f>anotacoes!F3371</f>
        <v>KAWAKAMI</v>
      </c>
      <c r="E3371" t="s">
        <v>10325</v>
      </c>
      <c r="F3371">
        <f>anotacoes!A3371</f>
        <v>51</v>
      </c>
      <c r="G3371">
        <f>anotacoes!B3371</f>
        <v>11</v>
      </c>
      <c r="H3371" t="str">
        <f>anotacoes!K3371</f>
        <v xml:space="preserve"> 00:01:40,968</v>
      </c>
      <c r="I3371" t="str">
        <f>anotacoes!L3371</f>
        <v xml:space="preserve"> 00:01:41,823</v>
      </c>
      <c r="J3371" t="str">
        <f>IF(L3371="PAUSE",E3371,IF(anotacoes!G3375=conversao_anotacoes!C3371,conversao_anotacoes!C3371,conversao_anotacoes!D3371))</f>
        <v>GUILHEIRO</v>
      </c>
      <c r="K3371" t="str">
        <f t="shared" si="104"/>
        <v>KAWAKAMI</v>
      </c>
      <c r="L3371" t="str">
        <f>UPPER(anotacoes!H3371)</f>
        <v>DISPLACEMENT</v>
      </c>
      <c r="M3371" t="str">
        <f>IF(OR(L3371="ATTACK",L3371="FINTA"),"&lt;TECNICA&gt;",UPPER(anotacoes!I3371))</f>
        <v>TRY TO GRIP WITH CONTACT</v>
      </c>
      <c r="N3371" t="str">
        <f>IF(OR(L3371="ATTACK",L3371="FINTA"),UPPER(anotacoes!I3371),"")</f>
        <v/>
      </c>
      <c r="O3371" s="6" t="str">
        <f>IF(anotacoes!N3371=0,"",anotacoes!N3371)</f>
        <v/>
      </c>
      <c r="P3371" t="str">
        <f>IF(anotacoes!M3371=0,"",UPPER(anotacoes!M3371))</f>
        <v/>
      </c>
      <c r="Q3371" t="str">
        <f t="shared" si="105"/>
        <v>INSERT INTO CONVERSAO_LUTA_ACAO (cd_conversao, id_luta, sequencia, momento_inicio, momento_fim, quem_faz, quem_sofre, acao_tipo, acao, tecnica, direcao, pontuacao) VALUES (1, 51, 11, TRIM(' 00:01:40,968'), TRIM(' 00:01:41,823'), 'GUILHEIRO', 'KAWAKAMI', 'DISPLACEMENT', 'TRY TO GRIP WITH CONTACT', NULL, NULL, NULL)</v>
      </c>
      <c r="R3371" t="s">
        <v>10327</v>
      </c>
    </row>
    <row r="3372" spans="1:18" hidden="1" x14ac:dyDescent="0.25">
      <c r="A3372" s="7">
        <f>anotacoes!D3372</f>
        <v>40887</v>
      </c>
      <c r="B3372" t="str">
        <f>anotacoes!C3372</f>
        <v>GRAND SLAM TOKYO 2011</v>
      </c>
      <c r="C3372" t="str">
        <f>anotacoes!E3372</f>
        <v>GUILHEIRO</v>
      </c>
      <c r="D3372" t="str">
        <f>anotacoes!F3372</f>
        <v>KAWAKAMI</v>
      </c>
      <c r="E3372" t="s">
        <v>10325</v>
      </c>
      <c r="F3372">
        <f>anotacoes!A3372</f>
        <v>51</v>
      </c>
      <c r="G3372">
        <f>anotacoes!B3372</f>
        <v>12</v>
      </c>
      <c r="H3372" t="str">
        <f>anotacoes!K3372</f>
        <v xml:space="preserve"> 00:01:41,823</v>
      </c>
      <c r="I3372" t="str">
        <f>anotacoes!L3372</f>
        <v xml:space="preserve"> 00:01:54,079</v>
      </c>
      <c r="J3372" t="str">
        <f>IF(L3372="PAUSE",E3372,IF(anotacoes!G3376=conversao_anotacoes!C3372,conversao_anotacoes!C3372,conversao_anotacoes!D3372))</f>
        <v>GUILHEIRO</v>
      </c>
      <c r="K3372" t="str">
        <f t="shared" si="104"/>
        <v>KAWAKAMI</v>
      </c>
      <c r="L3372" t="str">
        <f>UPPER(anotacoes!H3372)</f>
        <v>GRIP TIME</v>
      </c>
      <c r="M3372" t="str">
        <f>IF(OR(L3372="ATTACK",L3372="FINTA"),"&lt;TECNICA&gt;",UPPER(anotacoes!I3372))</f>
        <v>LEFT COLLAR</v>
      </c>
      <c r="N3372" t="str">
        <f>IF(OR(L3372="ATTACK",L3372="FINTA"),UPPER(anotacoes!I3372),"")</f>
        <v/>
      </c>
      <c r="O3372" s="6" t="str">
        <f>IF(anotacoes!N3372=0,"",anotacoes!N3372)</f>
        <v/>
      </c>
      <c r="P3372" t="str">
        <f>IF(anotacoes!M3372=0,"",UPPER(anotacoes!M3372))</f>
        <v/>
      </c>
      <c r="Q3372" t="str">
        <f t="shared" si="105"/>
        <v>INSERT INTO CONVERSAO_LUTA_ACAO (cd_conversao, id_luta, sequencia, momento_inicio, momento_fim, quem_faz, quem_sofre, acao_tipo, acao, tecnica, direcao, pontuacao) VALUES (1, 51, 12, TRIM(' 00:01:41,823'), TRIM(' 00:01:54,079'), 'GUILHEIRO', 'KAWAKAMI', 'GRIP TIME', 'LEFT COLLAR', NULL, NULL, NULL)</v>
      </c>
      <c r="R3372" t="s">
        <v>10327</v>
      </c>
    </row>
    <row r="3373" spans="1:18" hidden="1" x14ac:dyDescent="0.25">
      <c r="A3373" s="7">
        <f>anotacoes!D3373</f>
        <v>40887</v>
      </c>
      <c r="B3373" t="str">
        <f>anotacoes!C3373</f>
        <v>GRAND SLAM TOKYO 2011</v>
      </c>
      <c r="C3373" t="str">
        <f>anotacoes!E3373</f>
        <v>GUILHEIRO</v>
      </c>
      <c r="D3373" t="str">
        <f>anotacoes!F3373</f>
        <v>KAWAKAMI</v>
      </c>
      <c r="E3373" t="s">
        <v>10325</v>
      </c>
      <c r="F3373">
        <f>anotacoes!A3373</f>
        <v>51</v>
      </c>
      <c r="G3373">
        <f>anotacoes!B3373</f>
        <v>13</v>
      </c>
      <c r="H3373" t="str">
        <f>anotacoes!K3373</f>
        <v xml:space="preserve"> 00:01:54,269</v>
      </c>
      <c r="I3373" t="str">
        <f>anotacoes!L3373</f>
        <v xml:space="preserve"> 00:02:00,212</v>
      </c>
      <c r="J3373" t="str">
        <f>IF(L3373="PAUSE",E3373,IF(anotacoes!G3377=conversao_anotacoes!C3373,conversao_anotacoes!C3373,conversao_anotacoes!D3373))</f>
        <v>&lt;ARBITRO_DESCONHECIDO&gt;</v>
      </c>
      <c r="K3373" t="str">
        <f t="shared" si="104"/>
        <v/>
      </c>
      <c r="L3373" t="str">
        <f>UPPER(anotacoes!H3373)</f>
        <v>PAUSE</v>
      </c>
      <c r="M3373" t="str">
        <f>IF(OR(L3373="ATTACK",L3373="FINTA"),"&lt;TECNICA&gt;",UPPER(anotacoes!I3373))</f>
        <v>&lt;NAO_CLASSIFICADO&gt;</v>
      </c>
      <c r="N3373" t="str">
        <f>IF(OR(L3373="ATTACK",L3373="FINTA"),UPPER(anotacoes!I3373),"")</f>
        <v/>
      </c>
      <c r="O3373" s="6" t="str">
        <f>IF(anotacoes!N3373=0,"",anotacoes!N3373)</f>
        <v/>
      </c>
      <c r="P3373" t="str">
        <f>IF(anotacoes!M3373=0,"",UPPER(anotacoes!M3373))</f>
        <v/>
      </c>
      <c r="Q3373" t="str">
        <f t="shared" si="105"/>
        <v>INSERT INTO CONVERSAO_LUTA_ACAO (cd_conversao, id_luta, sequencia, momento_inicio, momento_fim, quem_faz, quem_sofre, acao_tipo, acao, tecnica, direcao, pontuacao) VALUES (1, 51, 13, TRIM(' 00:01:54,269'), TRIM(' 00:02:00,212'), '&lt;ARBITRO_DESCONHECIDO&gt;', '', 'PAUSE', '&lt;NAO_CLASSIFICADO&gt;', NULL, NULL, NULL)</v>
      </c>
      <c r="R3373" t="s">
        <v>10327</v>
      </c>
    </row>
    <row r="3374" spans="1:18" hidden="1" x14ac:dyDescent="0.25">
      <c r="A3374" s="7">
        <f>anotacoes!D3374</f>
        <v>40887</v>
      </c>
      <c r="B3374" t="str">
        <f>anotacoes!C3374</f>
        <v>GRAND SLAM TOKYO 2011</v>
      </c>
      <c r="C3374" t="str">
        <f>anotacoes!E3374</f>
        <v>GUILHEIRO</v>
      </c>
      <c r="D3374" t="str">
        <f>anotacoes!F3374</f>
        <v>KAWAKAMI</v>
      </c>
      <c r="E3374" t="s">
        <v>10325</v>
      </c>
      <c r="F3374">
        <f>anotacoes!A3374</f>
        <v>51</v>
      </c>
      <c r="G3374">
        <f>anotacoes!B3374</f>
        <v>14</v>
      </c>
      <c r="H3374" t="str">
        <f>anotacoes!K3374</f>
        <v xml:space="preserve"> 00:02:00,403</v>
      </c>
      <c r="I3374" t="str">
        <f>anotacoes!L3374</f>
        <v xml:space="preserve"> 00:02:03,054</v>
      </c>
      <c r="J3374" t="str">
        <f>IF(L3374="PAUSE",E3374,IF(anotacoes!G3378=conversao_anotacoes!C3374,conversao_anotacoes!C3374,conversao_anotacoes!D3374))</f>
        <v>&lt;ARBITRO_DESCONHECIDO&gt;</v>
      </c>
      <c r="K3374" t="str">
        <f t="shared" si="104"/>
        <v/>
      </c>
      <c r="L3374" t="str">
        <f>UPPER(anotacoes!H3374)</f>
        <v>PAUSE</v>
      </c>
      <c r="M3374" t="str">
        <f>IF(OR(L3374="ATTACK",L3374="FINTA"),"&lt;TECNICA&gt;",UPPER(anotacoes!I3374))</f>
        <v>&lt;NAO_CLASSIFICADO&gt;</v>
      </c>
      <c r="N3374" t="str">
        <f>IF(OR(L3374="ATTACK",L3374="FINTA"),UPPER(anotacoes!I3374),"")</f>
        <v/>
      </c>
      <c r="O3374" s="6" t="str">
        <f>IF(anotacoes!N3374=0,"",anotacoes!N3374)</f>
        <v/>
      </c>
      <c r="P3374" t="str">
        <f>IF(anotacoes!M3374=0,"",UPPER(anotacoes!M3374))</f>
        <v/>
      </c>
      <c r="Q3374" t="str">
        <f t="shared" si="105"/>
        <v>INSERT INTO CONVERSAO_LUTA_ACAO (cd_conversao, id_luta, sequencia, momento_inicio, momento_fim, quem_faz, quem_sofre, acao_tipo, acao, tecnica, direcao, pontuacao) VALUES (1, 51, 14, TRIM(' 00:02:00,403'), TRIM(' 00:02:03,054'), '&lt;ARBITRO_DESCONHECIDO&gt;', '', 'PAUSE', '&lt;NAO_CLASSIFICADO&gt;', NULL, NULL, NULL)</v>
      </c>
      <c r="R3374" t="s">
        <v>10327</v>
      </c>
    </row>
    <row r="3375" spans="1:18" hidden="1" x14ac:dyDescent="0.25">
      <c r="A3375" s="7">
        <f>anotacoes!D3375</f>
        <v>40887</v>
      </c>
      <c r="B3375" t="str">
        <f>anotacoes!C3375</f>
        <v>GRAND SLAM TOKYO 2011</v>
      </c>
      <c r="C3375" t="str">
        <f>anotacoes!E3375</f>
        <v>GUILHEIRO</v>
      </c>
      <c r="D3375" t="str">
        <f>anotacoes!F3375</f>
        <v>KAWAKAMI</v>
      </c>
      <c r="E3375" t="s">
        <v>10325</v>
      </c>
      <c r="F3375">
        <f>anotacoes!A3375</f>
        <v>51</v>
      </c>
      <c r="G3375">
        <f>anotacoes!B3375</f>
        <v>15</v>
      </c>
      <c r="H3375" t="str">
        <f>anotacoes!K3375</f>
        <v xml:space="preserve"> 00:02:03,054</v>
      </c>
      <c r="I3375" t="str">
        <f>anotacoes!L3375</f>
        <v xml:space="preserve"> 00:02:05,804</v>
      </c>
      <c r="J3375" t="str">
        <f>IF(L3375="PAUSE",E3375,IF(anotacoes!G3379=conversao_anotacoes!C3375,conversao_anotacoes!C3375,conversao_anotacoes!D3375))</f>
        <v>GUILHEIRO</v>
      </c>
      <c r="K3375" t="str">
        <f t="shared" si="104"/>
        <v>KAWAKAMI</v>
      </c>
      <c r="L3375" t="str">
        <f>UPPER(anotacoes!H3375)</f>
        <v>DISPLACEMENT</v>
      </c>
      <c r="M3375" t="str">
        <f>IF(OR(L3375="ATTACK",L3375="FINTA"),"&lt;TECNICA&gt;",UPPER(anotacoes!I3375))</f>
        <v>CIRCULAR LEFT</v>
      </c>
      <c r="N3375" t="str">
        <f>IF(OR(L3375="ATTACK",L3375="FINTA"),UPPER(anotacoes!I3375),"")</f>
        <v/>
      </c>
      <c r="O3375" s="6" t="str">
        <f>IF(anotacoes!N3375=0,"",anotacoes!N3375)</f>
        <v/>
      </c>
      <c r="P3375" t="str">
        <f>IF(anotacoes!M3375=0,"",UPPER(anotacoes!M3375))</f>
        <v/>
      </c>
      <c r="Q3375" t="str">
        <f t="shared" si="105"/>
        <v>INSERT INTO CONVERSAO_LUTA_ACAO (cd_conversao, id_luta, sequencia, momento_inicio, momento_fim, quem_faz, quem_sofre, acao_tipo, acao, tecnica, direcao, pontuacao) VALUES (1, 51, 15, TRIM(' 00:02:03,054'), TRIM(' 00:02:05,804'), 'GUILHEIRO', 'KAWAKAMI', 'DISPLACEMENT', 'CIRCULAR LEFT', NULL, NULL, NULL)</v>
      </c>
      <c r="R3375" t="s">
        <v>10327</v>
      </c>
    </row>
    <row r="3376" spans="1:18" hidden="1" x14ac:dyDescent="0.25">
      <c r="A3376" s="7">
        <f>anotacoes!D3376</f>
        <v>40887</v>
      </c>
      <c r="B3376" t="str">
        <f>anotacoes!C3376</f>
        <v>GRAND SLAM TOKYO 2011</v>
      </c>
      <c r="C3376" t="str">
        <f>anotacoes!E3376</f>
        <v>GUILHEIRO</v>
      </c>
      <c r="D3376" t="str">
        <f>anotacoes!F3376</f>
        <v>KAWAKAMI</v>
      </c>
      <c r="E3376" t="s">
        <v>10325</v>
      </c>
      <c r="F3376">
        <f>anotacoes!A3376</f>
        <v>51</v>
      </c>
      <c r="G3376">
        <f>anotacoes!B3376</f>
        <v>16</v>
      </c>
      <c r="H3376" t="str">
        <f>anotacoes!K3376</f>
        <v xml:space="preserve"> 00:02:05,804</v>
      </c>
      <c r="I3376" t="str">
        <f>anotacoes!L3376</f>
        <v xml:space="preserve"> 00:02:07,681</v>
      </c>
      <c r="J3376" t="str">
        <f>IF(L3376="PAUSE",E3376,IF(anotacoes!G3380=conversao_anotacoes!C3376,conversao_anotacoes!C3376,conversao_anotacoes!D3376))</f>
        <v>GUILHEIRO</v>
      </c>
      <c r="K3376" t="str">
        <f t="shared" si="104"/>
        <v>KAWAKAMI</v>
      </c>
      <c r="L3376" t="str">
        <f>UPPER(anotacoes!H3376)</f>
        <v>DISPLACEMENT</v>
      </c>
      <c r="M3376" t="str">
        <f>IF(OR(L3376="ATTACK",L3376="FINTA"),"&lt;TECNICA&gt;",UPPER(anotacoes!I3376))</f>
        <v>2-3 STEP HESITANT RIGHT</v>
      </c>
      <c r="N3376" t="str">
        <f>IF(OR(L3376="ATTACK",L3376="FINTA"),UPPER(anotacoes!I3376),"")</f>
        <v/>
      </c>
      <c r="O3376" s="6" t="str">
        <f>IF(anotacoes!N3376=0,"",anotacoes!N3376)</f>
        <v/>
      </c>
      <c r="P3376" t="str">
        <f>IF(anotacoes!M3376=0,"",UPPER(anotacoes!M3376))</f>
        <v/>
      </c>
      <c r="Q3376" t="str">
        <f t="shared" si="105"/>
        <v>INSERT INTO CONVERSAO_LUTA_ACAO (cd_conversao, id_luta, sequencia, momento_inicio, momento_fim, quem_faz, quem_sofre, acao_tipo, acao, tecnica, direcao, pontuacao) VALUES (1, 51, 16, TRIM(' 00:02:05,804'), TRIM(' 00:02:07,681'), 'GUILHEIRO', 'KAWAKAMI', 'DISPLACEMENT', '2-3 STEP HESITANT RIGHT', NULL, NULL, NULL)</v>
      </c>
      <c r="R3376" t="s">
        <v>10327</v>
      </c>
    </row>
    <row r="3377" spans="1:18" hidden="1" x14ac:dyDescent="0.25">
      <c r="A3377" s="7">
        <f>anotacoes!D3377</f>
        <v>40887</v>
      </c>
      <c r="B3377" t="str">
        <f>anotacoes!C3377</f>
        <v>GRAND SLAM TOKYO 2011</v>
      </c>
      <c r="C3377" t="str">
        <f>anotacoes!E3377</f>
        <v>GUILHEIRO</v>
      </c>
      <c r="D3377" t="str">
        <f>anotacoes!F3377</f>
        <v>KAWAKAMI</v>
      </c>
      <c r="E3377" t="s">
        <v>10325</v>
      </c>
      <c r="F3377">
        <f>anotacoes!A3377</f>
        <v>51</v>
      </c>
      <c r="G3377">
        <f>anotacoes!B3377</f>
        <v>17</v>
      </c>
      <c r="H3377" t="str">
        <f>anotacoes!K3377</f>
        <v xml:space="preserve"> 00:02:07,681</v>
      </c>
      <c r="I3377" t="str">
        <f>anotacoes!L3377</f>
        <v xml:space="preserve"> 00:02:09,155</v>
      </c>
      <c r="J3377" t="str">
        <f>IF(L3377="PAUSE",E3377,IF(anotacoes!G3381=conversao_anotacoes!C3377,conversao_anotacoes!C3377,conversao_anotacoes!D3377))</f>
        <v>GUILHEIRO</v>
      </c>
      <c r="K3377" t="str">
        <f t="shared" si="104"/>
        <v>KAWAKAMI</v>
      </c>
      <c r="L3377" t="str">
        <f>UPPER(anotacoes!H3377)</f>
        <v>DISPLACEMENT</v>
      </c>
      <c r="M3377" t="str">
        <f>IF(OR(L3377="ATTACK",L3377="FINTA"),"&lt;TECNICA&gt;",UPPER(anotacoes!I3377))</f>
        <v>TRY TO GRIP WITH CONTACT</v>
      </c>
      <c r="N3377" t="str">
        <f>IF(OR(L3377="ATTACK",L3377="FINTA"),UPPER(anotacoes!I3377),"")</f>
        <v/>
      </c>
      <c r="O3377" s="6" t="str">
        <f>IF(anotacoes!N3377=0,"",anotacoes!N3377)</f>
        <v/>
      </c>
      <c r="P3377" t="str">
        <f>IF(anotacoes!M3377=0,"",UPPER(anotacoes!M3377))</f>
        <v/>
      </c>
      <c r="Q3377" t="str">
        <f t="shared" si="105"/>
        <v>INSERT INTO CONVERSAO_LUTA_ACAO (cd_conversao, id_luta, sequencia, momento_inicio, momento_fim, quem_faz, quem_sofre, acao_tipo, acao, tecnica, direcao, pontuacao) VALUES (1, 51, 17, TRIM(' 00:02:07,681'), TRIM(' 00:02:09,155'), 'GUILHEIRO', 'KAWAKAMI', 'DISPLACEMENT', 'TRY TO GRIP WITH CONTACT', NULL, NULL, NULL)</v>
      </c>
      <c r="R3377" t="s">
        <v>10327</v>
      </c>
    </row>
    <row r="3378" spans="1:18" hidden="1" x14ac:dyDescent="0.25">
      <c r="A3378" s="7">
        <f>anotacoes!D3378</f>
        <v>40887</v>
      </c>
      <c r="B3378" t="str">
        <f>anotacoes!C3378</f>
        <v>GRAND SLAM TOKYO 2011</v>
      </c>
      <c r="C3378" t="str">
        <f>anotacoes!E3378</f>
        <v>GUILHEIRO</v>
      </c>
      <c r="D3378" t="str">
        <f>anotacoes!F3378</f>
        <v>KAWAKAMI</v>
      </c>
      <c r="E3378" t="s">
        <v>10325</v>
      </c>
      <c r="F3378">
        <f>anotacoes!A3378</f>
        <v>51</v>
      </c>
      <c r="G3378">
        <f>anotacoes!B3378</f>
        <v>18</v>
      </c>
      <c r="H3378" t="str">
        <f>anotacoes!K3378</f>
        <v xml:space="preserve"> 00:02:09,155</v>
      </c>
      <c r="I3378" t="str">
        <f>anotacoes!L3378</f>
        <v xml:space="preserve"> 00:02:14,165</v>
      </c>
      <c r="J3378" t="str">
        <f>IF(L3378="PAUSE",E3378,IF(anotacoes!G3382=conversao_anotacoes!C3378,conversao_anotacoes!C3378,conversao_anotacoes!D3378))</f>
        <v>GUILHEIRO</v>
      </c>
      <c r="K3378" t="str">
        <f t="shared" si="104"/>
        <v>KAWAKAMI</v>
      </c>
      <c r="L3378" t="str">
        <f>UPPER(anotacoes!H3378)</f>
        <v>GRIP TIME</v>
      </c>
      <c r="M3378" t="str">
        <f>IF(OR(L3378="ATTACK",L3378="FINTA"),"&lt;TECNICA&gt;",UPPER(anotacoes!I3378))</f>
        <v>LEFT COLLAR</v>
      </c>
      <c r="N3378" t="str">
        <f>IF(OR(L3378="ATTACK",L3378="FINTA"),UPPER(anotacoes!I3378),"")</f>
        <v/>
      </c>
      <c r="O3378" s="6" t="str">
        <f>IF(anotacoes!N3378=0,"",anotacoes!N3378)</f>
        <v/>
      </c>
      <c r="P3378" t="str">
        <f>IF(anotacoes!M3378=0,"",UPPER(anotacoes!M3378))</f>
        <v/>
      </c>
      <c r="Q3378" t="str">
        <f t="shared" si="105"/>
        <v>INSERT INTO CONVERSAO_LUTA_ACAO (cd_conversao, id_luta, sequencia, momento_inicio, momento_fim, quem_faz, quem_sofre, acao_tipo, acao, tecnica, direcao, pontuacao) VALUES (1, 51, 18, TRIM(' 00:02:09,155'), TRIM(' 00:02:14,165'), 'GUILHEIRO', 'KAWAKAMI', 'GRIP TIME', 'LEFT COLLAR', NULL, NULL, NULL)</v>
      </c>
      <c r="R3378" t="s">
        <v>10327</v>
      </c>
    </row>
    <row r="3379" spans="1:18" hidden="1" x14ac:dyDescent="0.25">
      <c r="A3379" s="7">
        <f>anotacoes!D3379</f>
        <v>40887</v>
      </c>
      <c r="B3379" t="str">
        <f>anotacoes!C3379</f>
        <v>GRAND SLAM TOKYO 2011</v>
      </c>
      <c r="C3379" t="str">
        <f>anotacoes!E3379</f>
        <v>GUILHEIRO</v>
      </c>
      <c r="D3379" t="str">
        <f>anotacoes!F3379</f>
        <v>KAWAKAMI</v>
      </c>
      <c r="E3379" t="s">
        <v>10325</v>
      </c>
      <c r="F3379">
        <f>anotacoes!A3379</f>
        <v>51</v>
      </c>
      <c r="G3379">
        <f>anotacoes!B3379</f>
        <v>19</v>
      </c>
      <c r="H3379" t="str">
        <f>anotacoes!K3379</f>
        <v xml:space="preserve"> 00:02:14,165</v>
      </c>
      <c r="I3379" t="str">
        <f>anotacoes!L3379</f>
        <v xml:space="preserve"> 00:02:16,347</v>
      </c>
      <c r="J3379" t="str">
        <f>IF(L3379="PAUSE",E3379,IF(anotacoes!G3383=conversao_anotacoes!C3379,conversao_anotacoes!C3379,conversao_anotacoes!D3379))</f>
        <v>GUILHEIRO</v>
      </c>
      <c r="K3379" t="str">
        <f t="shared" si="104"/>
        <v>KAWAKAMI</v>
      </c>
      <c r="L3379" t="str">
        <f>UPPER(anotacoes!H3379)</f>
        <v>DISPLACEMENT</v>
      </c>
      <c r="M3379" t="str">
        <f>IF(OR(L3379="ATTACK",L3379="FINTA"),"&lt;TECNICA&gt;",UPPER(anotacoes!I3379))</f>
        <v>TRY TO GRIP WITH CONTACT</v>
      </c>
      <c r="N3379" t="str">
        <f>IF(OR(L3379="ATTACK",L3379="FINTA"),UPPER(anotacoes!I3379),"")</f>
        <v/>
      </c>
      <c r="O3379" s="6" t="str">
        <f>IF(anotacoes!N3379=0,"",anotacoes!N3379)</f>
        <v/>
      </c>
      <c r="P3379" t="str">
        <f>IF(anotacoes!M3379=0,"",UPPER(anotacoes!M3379))</f>
        <v/>
      </c>
      <c r="Q3379" t="str">
        <f t="shared" si="105"/>
        <v>INSERT INTO CONVERSAO_LUTA_ACAO (cd_conversao, id_luta, sequencia, momento_inicio, momento_fim, quem_faz, quem_sofre, acao_tipo, acao, tecnica, direcao, pontuacao) VALUES (1, 51, 19, TRIM(' 00:02:14,165'), TRIM(' 00:02:16,347'), 'GUILHEIRO', 'KAWAKAMI', 'DISPLACEMENT', 'TRY TO GRIP WITH CONTACT', NULL, NULL, NULL)</v>
      </c>
      <c r="R3379" t="s">
        <v>10327</v>
      </c>
    </row>
    <row r="3380" spans="1:18" hidden="1" x14ac:dyDescent="0.25">
      <c r="A3380" s="7">
        <f>anotacoes!D3380</f>
        <v>40887</v>
      </c>
      <c r="B3380" t="str">
        <f>anotacoes!C3380</f>
        <v>GRAND SLAM TOKYO 2011</v>
      </c>
      <c r="C3380" t="str">
        <f>anotacoes!E3380</f>
        <v>GUILHEIRO</v>
      </c>
      <c r="D3380" t="str">
        <f>anotacoes!F3380</f>
        <v>KAWAKAMI</v>
      </c>
      <c r="E3380" t="s">
        <v>10325</v>
      </c>
      <c r="F3380">
        <f>anotacoes!A3380</f>
        <v>51</v>
      </c>
      <c r="G3380">
        <f>anotacoes!B3380</f>
        <v>20</v>
      </c>
      <c r="H3380" t="str">
        <f>anotacoes!K3380</f>
        <v xml:space="preserve"> 00:02:16,347</v>
      </c>
      <c r="I3380" t="str">
        <f>anotacoes!L3380</f>
        <v xml:space="preserve"> 00:02:18,252</v>
      </c>
      <c r="J3380" t="str">
        <f>IF(L3380="PAUSE",E3380,IF(anotacoes!G3384=conversao_anotacoes!C3380,conversao_anotacoes!C3380,conversao_anotacoes!D3380))</f>
        <v>GUILHEIRO</v>
      </c>
      <c r="K3380" t="str">
        <f t="shared" si="104"/>
        <v>KAWAKAMI</v>
      </c>
      <c r="L3380" t="str">
        <f>UPPER(anotacoes!H3380)</f>
        <v>GRIP TIME</v>
      </c>
      <c r="M3380" t="str">
        <f>IF(OR(L3380="ATTACK",L3380="FINTA"),"&lt;TECNICA&gt;",UPPER(anotacoes!I3380))</f>
        <v>LEFT COLLAR</v>
      </c>
      <c r="N3380" t="str">
        <f>IF(OR(L3380="ATTACK",L3380="FINTA"),UPPER(anotacoes!I3380),"")</f>
        <v/>
      </c>
      <c r="O3380" s="6" t="str">
        <f>IF(anotacoes!N3380=0,"",anotacoes!N3380)</f>
        <v/>
      </c>
      <c r="P3380" t="str">
        <f>IF(anotacoes!M3380=0,"",UPPER(anotacoes!M3380))</f>
        <v/>
      </c>
      <c r="Q3380" t="str">
        <f t="shared" si="105"/>
        <v>INSERT INTO CONVERSAO_LUTA_ACAO (cd_conversao, id_luta, sequencia, momento_inicio, momento_fim, quem_faz, quem_sofre, acao_tipo, acao, tecnica, direcao, pontuacao) VALUES (1, 51, 20, TRIM(' 00:02:16,347'), TRIM(' 00:02:18,252'), 'GUILHEIRO', 'KAWAKAMI', 'GRIP TIME', 'LEFT COLLAR', NULL, NULL, NULL)</v>
      </c>
      <c r="R3380" t="s">
        <v>10327</v>
      </c>
    </row>
    <row r="3381" spans="1:18" hidden="1" x14ac:dyDescent="0.25">
      <c r="A3381" s="7">
        <f>anotacoes!D3381</f>
        <v>40887</v>
      </c>
      <c r="B3381" t="str">
        <f>anotacoes!C3381</f>
        <v>GRAND SLAM TOKYO 2011</v>
      </c>
      <c r="C3381" t="str">
        <f>anotacoes!E3381</f>
        <v>GUILHEIRO</v>
      </c>
      <c r="D3381" t="str">
        <f>anotacoes!F3381</f>
        <v>KAWAKAMI</v>
      </c>
      <c r="E3381" t="s">
        <v>10325</v>
      </c>
      <c r="F3381">
        <f>anotacoes!A3381</f>
        <v>51</v>
      </c>
      <c r="G3381">
        <f>anotacoes!B3381</f>
        <v>21</v>
      </c>
      <c r="H3381" t="str">
        <f>anotacoes!K3381</f>
        <v xml:space="preserve"> 00:02:18,252</v>
      </c>
      <c r="I3381" t="str">
        <f>anotacoes!L3381</f>
        <v xml:space="preserve"> 00:02:25,211</v>
      </c>
      <c r="J3381" t="str">
        <f>IF(L3381="PAUSE",E3381,IF(anotacoes!G3385=conversao_anotacoes!C3381,conversao_anotacoes!C3381,conversao_anotacoes!D3381))</f>
        <v>&lt;ARBITRO_DESCONHECIDO&gt;</v>
      </c>
      <c r="K3381" t="str">
        <f t="shared" si="104"/>
        <v/>
      </c>
      <c r="L3381" t="str">
        <f>UPPER(anotacoes!H3381)</f>
        <v>PAUSE</v>
      </c>
      <c r="M3381" t="str">
        <f>IF(OR(L3381="ATTACK",L3381="FINTA"),"&lt;TECNICA&gt;",UPPER(anotacoes!I3381))</f>
        <v>&lt;NAO_CLASSIFICADO&gt;</v>
      </c>
      <c r="N3381" t="str">
        <f>IF(OR(L3381="ATTACK",L3381="FINTA"),UPPER(anotacoes!I3381),"")</f>
        <v/>
      </c>
      <c r="O3381" s="6" t="str">
        <f>IF(anotacoes!N3381=0,"",anotacoes!N3381)</f>
        <v/>
      </c>
      <c r="P3381" t="str">
        <f>IF(anotacoes!M3381=0,"",UPPER(anotacoes!M3381))</f>
        <v/>
      </c>
      <c r="Q3381" t="str">
        <f t="shared" si="105"/>
        <v>INSERT INTO CONVERSAO_LUTA_ACAO (cd_conversao, id_luta, sequencia, momento_inicio, momento_fim, quem_faz, quem_sofre, acao_tipo, acao, tecnica, direcao, pontuacao) VALUES (1, 51, 21, TRIM(' 00:02:18,252'), TRIM(' 00:02:25,211'), '&lt;ARBITRO_DESCONHECIDO&gt;', '', 'PAUSE', '&lt;NAO_CLASSIFICADO&gt;', NULL, NULL, NULL)</v>
      </c>
      <c r="R3381" t="s">
        <v>10327</v>
      </c>
    </row>
    <row r="3382" spans="1:18" hidden="1" x14ac:dyDescent="0.25">
      <c r="A3382" s="7">
        <f>anotacoes!D3382</f>
        <v>40887</v>
      </c>
      <c r="B3382" t="str">
        <f>anotacoes!C3382</f>
        <v>GRAND SLAM TOKYO 2011</v>
      </c>
      <c r="C3382" t="str">
        <f>anotacoes!E3382</f>
        <v>GUILHEIRO</v>
      </c>
      <c r="D3382" t="str">
        <f>anotacoes!F3382</f>
        <v>KAWAKAMI</v>
      </c>
      <c r="E3382" t="s">
        <v>10325</v>
      </c>
      <c r="F3382">
        <f>anotacoes!A3382</f>
        <v>51</v>
      </c>
      <c r="G3382">
        <f>anotacoes!B3382</f>
        <v>22</v>
      </c>
      <c r="H3382" t="str">
        <f>anotacoes!K3382</f>
        <v xml:space="preserve"> 00:02:25,211</v>
      </c>
      <c r="I3382" t="str">
        <f>anotacoes!L3382</f>
        <v xml:space="preserve"> 00:02:26,682</v>
      </c>
      <c r="J3382" t="str">
        <f>IF(L3382="PAUSE",E3382,IF(anotacoes!G3386=conversao_anotacoes!C3382,conversao_anotacoes!C3382,conversao_anotacoes!D3382))</f>
        <v>GUILHEIRO</v>
      </c>
      <c r="K3382" t="str">
        <f t="shared" si="104"/>
        <v>KAWAKAMI</v>
      </c>
      <c r="L3382" t="str">
        <f>UPPER(anotacoes!H3382)</f>
        <v>DISPLACEMENT</v>
      </c>
      <c r="M3382" t="str">
        <f>IF(OR(L3382="ATTACK",L3382="FINTA"),"&lt;TECNICA&gt;",UPPER(anotacoes!I3382))</f>
        <v>2-3 STEP HESITANT RIGHT</v>
      </c>
      <c r="N3382" t="str">
        <f>IF(OR(L3382="ATTACK",L3382="FINTA"),UPPER(anotacoes!I3382),"")</f>
        <v/>
      </c>
      <c r="O3382" s="6" t="str">
        <f>IF(anotacoes!N3382=0,"",anotacoes!N3382)</f>
        <v/>
      </c>
      <c r="P3382" t="str">
        <f>IF(anotacoes!M3382=0,"",UPPER(anotacoes!M3382))</f>
        <v/>
      </c>
      <c r="Q3382" t="str">
        <f t="shared" si="105"/>
        <v>INSERT INTO CONVERSAO_LUTA_ACAO (cd_conversao, id_luta, sequencia, momento_inicio, momento_fim, quem_faz, quem_sofre, acao_tipo, acao, tecnica, direcao, pontuacao) VALUES (1, 51, 22, TRIM(' 00:02:25,211'), TRIM(' 00:02:26,682'), 'GUILHEIRO', 'KAWAKAMI', 'DISPLACEMENT', '2-3 STEP HESITANT RIGHT', NULL, NULL, NULL)</v>
      </c>
      <c r="R3382" t="s">
        <v>10327</v>
      </c>
    </row>
    <row r="3383" spans="1:18" hidden="1" x14ac:dyDescent="0.25">
      <c r="A3383" s="7">
        <f>anotacoes!D3383</f>
        <v>40887</v>
      </c>
      <c r="B3383" t="str">
        <f>anotacoes!C3383</f>
        <v>GRAND SLAM TOKYO 2011</v>
      </c>
      <c r="C3383" t="str">
        <f>anotacoes!E3383</f>
        <v>GUILHEIRO</v>
      </c>
      <c r="D3383" t="str">
        <f>anotacoes!F3383</f>
        <v>KAWAKAMI</v>
      </c>
      <c r="E3383" t="s">
        <v>10325</v>
      </c>
      <c r="F3383">
        <f>anotacoes!A3383</f>
        <v>51</v>
      </c>
      <c r="G3383">
        <f>anotacoes!B3383</f>
        <v>23</v>
      </c>
      <c r="H3383" t="str">
        <f>anotacoes!K3383</f>
        <v xml:space="preserve"> 00:02:26,682</v>
      </c>
      <c r="I3383" t="str">
        <f>anotacoes!L3383</f>
        <v xml:space="preserve"> 00:02:27,405</v>
      </c>
      <c r="J3383" t="str">
        <f>IF(L3383="PAUSE",E3383,IF(anotacoes!G3387=conversao_anotacoes!C3383,conversao_anotacoes!C3383,conversao_anotacoes!D3383))</f>
        <v>GUILHEIRO</v>
      </c>
      <c r="K3383" t="str">
        <f t="shared" si="104"/>
        <v>KAWAKAMI</v>
      </c>
      <c r="L3383" t="str">
        <f>UPPER(anotacoes!H3383)</f>
        <v>DISPLACEMENT</v>
      </c>
      <c r="M3383" t="str">
        <f>IF(OR(L3383="ATTACK",L3383="FINTA"),"&lt;TECNICA&gt;",UPPER(anotacoes!I3383))</f>
        <v>TRY TO GRIP WITH CONTACT</v>
      </c>
      <c r="N3383" t="str">
        <f>IF(OR(L3383="ATTACK",L3383="FINTA"),UPPER(anotacoes!I3383),"")</f>
        <v/>
      </c>
      <c r="O3383" s="6" t="str">
        <f>IF(anotacoes!N3383=0,"",anotacoes!N3383)</f>
        <v/>
      </c>
      <c r="P3383" t="str">
        <f>IF(anotacoes!M3383=0,"",UPPER(anotacoes!M3383))</f>
        <v/>
      </c>
      <c r="Q3383" t="str">
        <f t="shared" si="105"/>
        <v>INSERT INTO CONVERSAO_LUTA_ACAO (cd_conversao, id_luta, sequencia, momento_inicio, momento_fim, quem_faz, quem_sofre, acao_tipo, acao, tecnica, direcao, pontuacao) VALUES (1, 51, 23, TRIM(' 00:02:26,682'), TRIM(' 00:02:27,405'), 'GUILHEIRO', 'KAWAKAMI', 'DISPLACEMENT', 'TRY TO GRIP WITH CONTACT', NULL, NULL, NULL)</v>
      </c>
      <c r="R3383" t="s">
        <v>10327</v>
      </c>
    </row>
    <row r="3384" spans="1:18" hidden="1" x14ac:dyDescent="0.25">
      <c r="A3384" s="7">
        <f>anotacoes!D3384</f>
        <v>40887</v>
      </c>
      <c r="B3384" t="str">
        <f>anotacoes!C3384</f>
        <v>GRAND SLAM TOKYO 2011</v>
      </c>
      <c r="C3384" t="str">
        <f>anotacoes!E3384</f>
        <v>GUILHEIRO</v>
      </c>
      <c r="D3384" t="str">
        <f>anotacoes!F3384</f>
        <v>KAWAKAMI</v>
      </c>
      <c r="E3384" t="s">
        <v>10325</v>
      </c>
      <c r="F3384">
        <f>anotacoes!A3384</f>
        <v>51</v>
      </c>
      <c r="G3384">
        <f>anotacoes!B3384</f>
        <v>24</v>
      </c>
      <c r="H3384" t="str">
        <f>anotacoes!K3384</f>
        <v xml:space="preserve"> 00:02:27,405</v>
      </c>
      <c r="I3384" t="str">
        <f>anotacoes!L3384</f>
        <v xml:space="preserve"> 00:02:38,774</v>
      </c>
      <c r="J3384" t="str">
        <f>IF(L3384="PAUSE",E3384,IF(anotacoes!G3388=conversao_anotacoes!C3384,conversao_anotacoes!C3384,conversao_anotacoes!D3384))</f>
        <v>GUILHEIRO</v>
      </c>
      <c r="K3384" t="str">
        <f t="shared" si="104"/>
        <v>KAWAKAMI</v>
      </c>
      <c r="L3384" t="str">
        <f>UPPER(anotacoes!H3384)</f>
        <v>GRIP TIME</v>
      </c>
      <c r="M3384" t="str">
        <f>IF(OR(L3384="ATTACK",L3384="FINTA"),"&lt;TECNICA&gt;",UPPER(anotacoes!I3384))</f>
        <v>LEFT COLLAR</v>
      </c>
      <c r="N3384" t="str">
        <f>IF(OR(L3384="ATTACK",L3384="FINTA"),UPPER(anotacoes!I3384),"")</f>
        <v/>
      </c>
      <c r="O3384" s="6" t="str">
        <f>IF(anotacoes!N3384=0,"",anotacoes!N3384)</f>
        <v/>
      </c>
      <c r="P3384" t="str">
        <f>IF(anotacoes!M3384=0,"",UPPER(anotacoes!M3384))</f>
        <v/>
      </c>
      <c r="Q3384" t="str">
        <f t="shared" si="105"/>
        <v>INSERT INTO CONVERSAO_LUTA_ACAO (cd_conversao, id_luta, sequencia, momento_inicio, momento_fim, quem_faz, quem_sofre, acao_tipo, acao, tecnica, direcao, pontuacao) VALUES (1, 51, 24, TRIM(' 00:02:27,405'), TRIM(' 00:02:38,774'), 'GUILHEIRO', 'KAWAKAMI', 'GRIP TIME', 'LEFT COLLAR', NULL, NULL, NULL)</v>
      </c>
      <c r="R3384" t="s">
        <v>10327</v>
      </c>
    </row>
    <row r="3385" spans="1:18" hidden="1" x14ac:dyDescent="0.25">
      <c r="A3385" s="7">
        <f>anotacoes!D3385</f>
        <v>40887</v>
      </c>
      <c r="B3385" t="str">
        <f>anotacoes!C3385</f>
        <v>GRAND SLAM TOKYO 2011</v>
      </c>
      <c r="C3385" t="str">
        <f>anotacoes!E3385</f>
        <v>GUILHEIRO</v>
      </c>
      <c r="D3385" t="str">
        <f>anotacoes!F3385</f>
        <v>KAWAKAMI</v>
      </c>
      <c r="E3385" t="s">
        <v>10325</v>
      </c>
      <c r="F3385">
        <f>anotacoes!A3385</f>
        <v>51</v>
      </c>
      <c r="G3385">
        <f>anotacoes!B3385</f>
        <v>25</v>
      </c>
      <c r="H3385" t="str">
        <f>anotacoes!K3385</f>
        <v xml:space="preserve"> 00:02:38,774</v>
      </c>
      <c r="I3385" t="str">
        <f>anotacoes!L3385</f>
        <v xml:space="preserve"> 00:03:28,952</v>
      </c>
      <c r="J3385" t="str">
        <f>IF(L3385="PAUSE",E3385,IF(anotacoes!G3389=conversao_anotacoes!C3385,conversao_anotacoes!C3385,conversao_anotacoes!D3385))</f>
        <v>&lt;ARBITRO_DESCONHECIDO&gt;</v>
      </c>
      <c r="K3385" t="str">
        <f t="shared" si="104"/>
        <v/>
      </c>
      <c r="L3385" t="str">
        <f>UPPER(anotacoes!H3385)</f>
        <v>PAUSE</v>
      </c>
      <c r="M3385" t="str">
        <f>IF(OR(L3385="ATTACK",L3385="FINTA"),"&lt;TECNICA&gt;",UPPER(anotacoes!I3385))</f>
        <v>&lt;NAO_CLASSIFICADO&gt;</v>
      </c>
      <c r="N3385" t="str">
        <f>IF(OR(L3385="ATTACK",L3385="FINTA"),UPPER(anotacoes!I3385),"")</f>
        <v/>
      </c>
      <c r="O3385" s="6" t="str">
        <f>IF(anotacoes!N3385=0,"",anotacoes!N3385)</f>
        <v/>
      </c>
      <c r="P3385" t="str">
        <f>IF(anotacoes!M3385=0,"",UPPER(anotacoes!M3385))</f>
        <v/>
      </c>
      <c r="Q3385" t="str">
        <f t="shared" si="105"/>
        <v>INSERT INTO CONVERSAO_LUTA_ACAO (cd_conversao, id_luta, sequencia, momento_inicio, momento_fim, quem_faz, quem_sofre, acao_tipo, acao, tecnica, direcao, pontuacao) VALUES (1, 51, 25, TRIM(' 00:02:38,774'), TRIM(' 00:03:28,952'), '&lt;ARBITRO_DESCONHECIDO&gt;', '', 'PAUSE', '&lt;NAO_CLASSIFICADO&gt;', NULL, NULL, NULL)</v>
      </c>
      <c r="R3385" t="s">
        <v>10327</v>
      </c>
    </row>
    <row r="3386" spans="1:18" hidden="1" x14ac:dyDescent="0.25">
      <c r="A3386" s="7">
        <f>anotacoes!D3386</f>
        <v>40887</v>
      </c>
      <c r="B3386" t="str">
        <f>anotacoes!C3386</f>
        <v>GRAND SLAM TOKYO 2011</v>
      </c>
      <c r="C3386" t="str">
        <f>anotacoes!E3386</f>
        <v>GUILHEIRO</v>
      </c>
      <c r="D3386" t="str">
        <f>anotacoes!F3386</f>
        <v>KAWAKAMI</v>
      </c>
      <c r="E3386" t="s">
        <v>10325</v>
      </c>
      <c r="F3386">
        <f>anotacoes!A3386</f>
        <v>51</v>
      </c>
      <c r="G3386">
        <f>anotacoes!B3386</f>
        <v>26</v>
      </c>
      <c r="H3386" t="str">
        <f>anotacoes!K3386</f>
        <v xml:space="preserve"> 00:03:29,123</v>
      </c>
      <c r="I3386" t="str">
        <f>anotacoes!L3386</f>
        <v xml:space="preserve"> 00:03:31,070</v>
      </c>
      <c r="J3386" t="str">
        <f>IF(L3386="PAUSE",E3386,IF(anotacoes!G3390=conversao_anotacoes!C3386,conversao_anotacoes!C3386,conversao_anotacoes!D3386))</f>
        <v>GUILHEIRO</v>
      </c>
      <c r="K3386" t="str">
        <f t="shared" si="104"/>
        <v>KAWAKAMI</v>
      </c>
      <c r="L3386" t="str">
        <f>UPPER(anotacoes!H3386)</f>
        <v>DISPLACEMENT</v>
      </c>
      <c r="M3386" t="str">
        <f>IF(OR(L3386="ATTACK",L3386="FINTA"),"&lt;TECNICA&gt;",UPPER(anotacoes!I3386))</f>
        <v>2-3 STEP HESITANT RIGHT</v>
      </c>
      <c r="N3386" t="str">
        <f>IF(OR(L3386="ATTACK",L3386="FINTA"),UPPER(anotacoes!I3386),"")</f>
        <v/>
      </c>
      <c r="O3386" s="6" t="str">
        <f>IF(anotacoes!N3386=0,"",anotacoes!N3386)</f>
        <v/>
      </c>
      <c r="P3386" t="str">
        <f>IF(anotacoes!M3386=0,"",UPPER(anotacoes!M3386))</f>
        <v/>
      </c>
      <c r="Q3386" t="str">
        <f t="shared" si="105"/>
        <v>INSERT INTO CONVERSAO_LUTA_ACAO (cd_conversao, id_luta, sequencia, momento_inicio, momento_fim, quem_faz, quem_sofre, acao_tipo, acao, tecnica, direcao, pontuacao) VALUES (1, 51, 26, TRIM(' 00:03:29,123'), TRIM(' 00:03:31,070'), 'GUILHEIRO', 'KAWAKAMI', 'DISPLACEMENT', '2-3 STEP HESITANT RIGHT', NULL, NULL, NULL)</v>
      </c>
      <c r="R3386" t="s">
        <v>10327</v>
      </c>
    </row>
    <row r="3387" spans="1:18" hidden="1" x14ac:dyDescent="0.25">
      <c r="A3387" s="7">
        <f>anotacoes!D3387</f>
        <v>40887</v>
      </c>
      <c r="B3387" t="str">
        <f>anotacoes!C3387</f>
        <v>GRAND SLAM TOKYO 2011</v>
      </c>
      <c r="C3387" t="str">
        <f>anotacoes!E3387</f>
        <v>GUILHEIRO</v>
      </c>
      <c r="D3387" t="str">
        <f>anotacoes!F3387</f>
        <v>KAWAKAMI</v>
      </c>
      <c r="E3387" t="s">
        <v>10325</v>
      </c>
      <c r="F3387">
        <f>anotacoes!A3387</f>
        <v>51</v>
      </c>
      <c r="G3387">
        <f>anotacoes!B3387</f>
        <v>27</v>
      </c>
      <c r="H3387" t="str">
        <f>anotacoes!K3387</f>
        <v xml:space="preserve"> 00:03:31,070</v>
      </c>
      <c r="I3387" t="str">
        <f>anotacoes!L3387</f>
        <v xml:space="preserve"> 00:03:36,629</v>
      </c>
      <c r="J3387" t="str">
        <f>IF(L3387="PAUSE",E3387,IF(anotacoes!G3391=conversao_anotacoes!C3387,conversao_anotacoes!C3387,conversao_anotacoes!D3387))</f>
        <v>GUILHEIRO</v>
      </c>
      <c r="K3387" t="str">
        <f t="shared" si="104"/>
        <v>KAWAKAMI</v>
      </c>
      <c r="L3387" t="str">
        <f>UPPER(anotacoes!H3387)</f>
        <v>DISPLACEMENT</v>
      </c>
      <c r="M3387" t="str">
        <f>IF(OR(L3387="ATTACK",L3387="FINTA"),"&lt;TECNICA&gt;",UPPER(anotacoes!I3387))</f>
        <v>TRY TO GRIP WITH CONTACT</v>
      </c>
      <c r="N3387" t="str">
        <f>IF(OR(L3387="ATTACK",L3387="FINTA"),UPPER(anotacoes!I3387),"")</f>
        <v/>
      </c>
      <c r="O3387" s="6" t="str">
        <f>IF(anotacoes!N3387=0,"",anotacoes!N3387)</f>
        <v/>
      </c>
      <c r="P3387" t="str">
        <f>IF(anotacoes!M3387=0,"",UPPER(anotacoes!M3387))</f>
        <v/>
      </c>
      <c r="Q3387" t="str">
        <f t="shared" si="105"/>
        <v>INSERT INTO CONVERSAO_LUTA_ACAO (cd_conversao, id_luta, sequencia, momento_inicio, momento_fim, quem_faz, quem_sofre, acao_tipo, acao, tecnica, direcao, pontuacao) VALUES (1, 51, 27, TRIM(' 00:03:31,070'), TRIM(' 00:03:36,629'), 'GUILHEIRO', 'KAWAKAMI', 'DISPLACEMENT', 'TRY TO GRIP WITH CONTACT', NULL, NULL, NULL)</v>
      </c>
      <c r="R3387" t="s">
        <v>10327</v>
      </c>
    </row>
    <row r="3388" spans="1:18" hidden="1" x14ac:dyDescent="0.25">
      <c r="A3388" s="7">
        <f>anotacoes!D3388</f>
        <v>40887</v>
      </c>
      <c r="B3388" t="str">
        <f>anotacoes!C3388</f>
        <v>GRAND SLAM TOKYO 2011</v>
      </c>
      <c r="C3388" t="str">
        <f>anotacoes!E3388</f>
        <v>GUILHEIRO</v>
      </c>
      <c r="D3388" t="str">
        <f>anotacoes!F3388</f>
        <v>KAWAKAMI</v>
      </c>
      <c r="E3388" t="s">
        <v>10325</v>
      </c>
      <c r="F3388">
        <f>anotacoes!A3388</f>
        <v>51</v>
      </c>
      <c r="G3388">
        <f>anotacoes!B3388</f>
        <v>28</v>
      </c>
      <c r="H3388" t="str">
        <f>anotacoes!K3388</f>
        <v xml:space="preserve"> 00:03:36,629</v>
      </c>
      <c r="I3388" t="str">
        <f>anotacoes!L3388</f>
        <v xml:space="preserve"> 00:03:37,876</v>
      </c>
      <c r="J3388" t="str">
        <f>IF(L3388="PAUSE",E3388,IF(anotacoes!G3392=conversao_anotacoes!C3388,conversao_anotacoes!C3388,conversao_anotacoes!D3388))</f>
        <v>GUILHEIRO</v>
      </c>
      <c r="K3388" t="str">
        <f t="shared" si="104"/>
        <v>KAWAKAMI</v>
      </c>
      <c r="L3388" t="str">
        <f>UPPER(anotacoes!H3388)</f>
        <v>GRIP TIME</v>
      </c>
      <c r="M3388" t="str">
        <f>IF(OR(L3388="ATTACK",L3388="FINTA"),"&lt;TECNICA&gt;",UPPER(anotacoes!I3388))</f>
        <v>LEFT COLLAR</v>
      </c>
      <c r="N3388" t="str">
        <f>IF(OR(L3388="ATTACK",L3388="FINTA"),UPPER(anotacoes!I3388),"")</f>
        <v/>
      </c>
      <c r="O3388" s="6" t="str">
        <f>IF(anotacoes!N3388=0,"",anotacoes!N3388)</f>
        <v/>
      </c>
      <c r="P3388" t="str">
        <f>IF(anotacoes!M3388=0,"",UPPER(anotacoes!M3388))</f>
        <v/>
      </c>
      <c r="Q3388" t="str">
        <f t="shared" si="105"/>
        <v>INSERT INTO CONVERSAO_LUTA_ACAO (cd_conversao, id_luta, sequencia, momento_inicio, momento_fim, quem_faz, quem_sofre, acao_tipo, acao, tecnica, direcao, pontuacao) VALUES (1, 51, 28, TRIM(' 00:03:36,629'), TRIM(' 00:03:37,876'), 'GUILHEIRO', 'KAWAKAMI', 'GRIP TIME', 'LEFT COLLAR', NULL, NULL, NULL)</v>
      </c>
      <c r="R3388" t="s">
        <v>10327</v>
      </c>
    </row>
    <row r="3389" spans="1:18" hidden="1" x14ac:dyDescent="0.25">
      <c r="A3389" s="7">
        <f>anotacoes!D3389</f>
        <v>40887</v>
      </c>
      <c r="B3389" t="str">
        <f>anotacoes!C3389</f>
        <v>GRAND SLAM TOKYO 2011</v>
      </c>
      <c r="C3389" t="str">
        <f>anotacoes!E3389</f>
        <v>GUILHEIRO</v>
      </c>
      <c r="D3389" t="str">
        <f>anotacoes!F3389</f>
        <v>KAWAKAMI</v>
      </c>
      <c r="E3389" t="s">
        <v>10325</v>
      </c>
      <c r="F3389">
        <f>anotacoes!A3389</f>
        <v>51</v>
      </c>
      <c r="G3389">
        <f>anotacoes!B3389</f>
        <v>29</v>
      </c>
      <c r="H3389" t="str">
        <f>anotacoes!K3389</f>
        <v xml:space="preserve"> 00:03:37,876</v>
      </c>
      <c r="I3389" t="str">
        <f>anotacoes!L3389</f>
        <v xml:space="preserve"> 00:03:41,838</v>
      </c>
      <c r="J3389" t="str">
        <f>IF(L3389="PAUSE",E3389,IF(anotacoes!G3393=conversao_anotacoes!C3389,conversao_anotacoes!C3389,conversao_anotacoes!D3389))</f>
        <v>GUILHEIRO</v>
      </c>
      <c r="K3389" t="str">
        <f t="shared" si="104"/>
        <v>KAWAKAMI</v>
      </c>
      <c r="L3389" t="str">
        <f>UPPER(anotacoes!H3389)</f>
        <v>DISPLACEMENT</v>
      </c>
      <c r="M3389" t="str">
        <f>IF(OR(L3389="ATTACK",L3389="FINTA"),"&lt;TECNICA&gt;",UPPER(anotacoes!I3389))</f>
        <v>TRY TO GRIP WITH CONTACT</v>
      </c>
      <c r="N3389" t="str">
        <f>IF(OR(L3389="ATTACK",L3389="FINTA"),UPPER(anotacoes!I3389),"")</f>
        <v/>
      </c>
      <c r="O3389" s="6" t="str">
        <f>IF(anotacoes!N3389=0,"",anotacoes!N3389)</f>
        <v/>
      </c>
      <c r="P3389" t="str">
        <f>IF(anotacoes!M3389=0,"",UPPER(anotacoes!M3389))</f>
        <v/>
      </c>
      <c r="Q3389" t="str">
        <f t="shared" si="105"/>
        <v>INSERT INTO CONVERSAO_LUTA_ACAO (cd_conversao, id_luta, sequencia, momento_inicio, momento_fim, quem_faz, quem_sofre, acao_tipo, acao, tecnica, direcao, pontuacao) VALUES (1, 51, 29, TRIM(' 00:03:37,876'), TRIM(' 00:03:41,838'), 'GUILHEIRO', 'KAWAKAMI', 'DISPLACEMENT', 'TRY TO GRIP WITH CONTACT', NULL, NULL, NULL)</v>
      </c>
      <c r="R3389" t="s">
        <v>10327</v>
      </c>
    </row>
    <row r="3390" spans="1:18" hidden="1" x14ac:dyDescent="0.25">
      <c r="A3390" s="7">
        <f>anotacoes!D3390</f>
        <v>40887</v>
      </c>
      <c r="B3390" t="str">
        <f>anotacoes!C3390</f>
        <v>GRAND SLAM TOKYO 2011</v>
      </c>
      <c r="C3390" t="str">
        <f>anotacoes!E3390</f>
        <v>GUILHEIRO</v>
      </c>
      <c r="D3390" t="str">
        <f>anotacoes!F3390</f>
        <v>KAWAKAMI</v>
      </c>
      <c r="E3390" t="s">
        <v>10325</v>
      </c>
      <c r="F3390">
        <f>anotacoes!A3390</f>
        <v>51</v>
      </c>
      <c r="G3390">
        <f>anotacoes!B3390</f>
        <v>30</v>
      </c>
      <c r="H3390" t="str">
        <f>anotacoes!K3390</f>
        <v xml:space="preserve"> 00:03:41,838</v>
      </c>
      <c r="I3390" t="str">
        <f>anotacoes!L3390</f>
        <v xml:space="preserve"> 00:03:42,261</v>
      </c>
      <c r="J3390" t="str">
        <f>IF(L3390="PAUSE",E3390,IF(anotacoes!G3394=conversao_anotacoes!C3390,conversao_anotacoes!C3390,conversao_anotacoes!D3390))</f>
        <v>GUILHEIRO</v>
      </c>
      <c r="K3390" t="str">
        <f t="shared" si="104"/>
        <v>KAWAKAMI</v>
      </c>
      <c r="L3390" t="str">
        <f>UPPER(anotacoes!H3390)</f>
        <v>DEFENSE</v>
      </c>
      <c r="M3390" t="str">
        <f>IF(OR(L3390="ATTACK",L3390="FINTA"),"&lt;TECNICA&gt;",UPPER(anotacoes!I3390))</f>
        <v>TAE-SABAKI LEFT</v>
      </c>
      <c r="N3390" t="str">
        <f>IF(OR(L3390="ATTACK",L3390="FINTA"),UPPER(anotacoes!I3390),"")</f>
        <v/>
      </c>
      <c r="O3390" s="6" t="str">
        <f>IF(anotacoes!N3390=0,"",anotacoes!N3390)</f>
        <v/>
      </c>
      <c r="P3390" t="str">
        <f>IF(anotacoes!M3390=0,"",UPPER(anotacoes!M3390))</f>
        <v/>
      </c>
      <c r="Q3390" t="str">
        <f t="shared" si="105"/>
        <v>INSERT INTO CONVERSAO_LUTA_ACAO (cd_conversao, id_luta, sequencia, momento_inicio, momento_fim, quem_faz, quem_sofre, acao_tipo, acao, tecnica, direcao, pontuacao) VALUES (1, 51, 30, TRIM(' 00:03:41,838'), TRIM(' 00:03:42,261'), 'GUILHEIRO', 'KAWAKAMI', 'DEFENSE', 'TAE-SABAKI LEFT', NULL, NULL, NULL)</v>
      </c>
      <c r="R3390" t="s">
        <v>10327</v>
      </c>
    </row>
    <row r="3391" spans="1:18" hidden="1" x14ac:dyDescent="0.25">
      <c r="A3391" s="7">
        <f>anotacoes!D3391</f>
        <v>40887</v>
      </c>
      <c r="B3391" t="str">
        <f>anotacoes!C3391</f>
        <v>GRAND SLAM TOKYO 2011</v>
      </c>
      <c r="C3391" t="str">
        <f>anotacoes!E3391</f>
        <v>GUILHEIRO</v>
      </c>
      <c r="D3391" t="str">
        <f>anotacoes!F3391</f>
        <v>KAWAKAMI</v>
      </c>
      <c r="E3391" t="s">
        <v>10325</v>
      </c>
      <c r="F3391">
        <f>anotacoes!A3391</f>
        <v>51</v>
      </c>
      <c r="G3391">
        <f>anotacoes!B3391</f>
        <v>31</v>
      </c>
      <c r="H3391" t="str">
        <f>anotacoes!K3391</f>
        <v xml:space="preserve"> 00:03:42,261</v>
      </c>
      <c r="I3391" t="str">
        <f>anotacoes!L3391</f>
        <v xml:space="preserve"> 00:03:52,937</v>
      </c>
      <c r="J3391" t="str">
        <f>IF(L3391="PAUSE",E3391,IF(anotacoes!G3395=conversao_anotacoes!C3391,conversao_anotacoes!C3391,conversao_anotacoes!D3391))</f>
        <v>&lt;ARBITRO_DESCONHECIDO&gt;</v>
      </c>
      <c r="K3391" t="str">
        <f t="shared" si="104"/>
        <v/>
      </c>
      <c r="L3391" t="str">
        <f>UPPER(anotacoes!H3391)</f>
        <v>PAUSE</v>
      </c>
      <c r="M3391" t="str">
        <f>IF(OR(L3391="ATTACK",L3391="FINTA"),"&lt;TECNICA&gt;",UPPER(anotacoes!I3391))</f>
        <v>&lt;NAO_CLASSIFICADO&gt;</v>
      </c>
      <c r="N3391" t="str">
        <f>IF(OR(L3391="ATTACK",L3391="FINTA"),UPPER(anotacoes!I3391),"")</f>
        <v/>
      </c>
      <c r="O3391" s="6" t="str">
        <f>IF(anotacoes!N3391=0,"",anotacoes!N3391)</f>
        <v/>
      </c>
      <c r="P3391" t="str">
        <f>IF(anotacoes!M3391=0,"",UPPER(anotacoes!M3391))</f>
        <v/>
      </c>
      <c r="Q3391" t="str">
        <f t="shared" si="105"/>
        <v>INSERT INTO CONVERSAO_LUTA_ACAO (cd_conversao, id_luta, sequencia, momento_inicio, momento_fim, quem_faz, quem_sofre, acao_tipo, acao, tecnica, direcao, pontuacao) VALUES (1, 51, 31, TRIM(' 00:03:42,261'), TRIM(' 00:03:52,937'), '&lt;ARBITRO_DESCONHECIDO&gt;', '', 'PAUSE', '&lt;NAO_CLASSIFICADO&gt;', NULL, NULL, NULL)</v>
      </c>
      <c r="R3391" t="s">
        <v>10327</v>
      </c>
    </row>
    <row r="3392" spans="1:18" hidden="1" x14ac:dyDescent="0.25">
      <c r="A3392" s="7">
        <f>anotacoes!D3392</f>
        <v>40887</v>
      </c>
      <c r="B3392" t="str">
        <f>anotacoes!C3392</f>
        <v>GRAND SLAM TOKYO 2011</v>
      </c>
      <c r="C3392" t="str">
        <f>anotacoes!E3392</f>
        <v>GUILHEIRO</v>
      </c>
      <c r="D3392" t="str">
        <f>anotacoes!F3392</f>
        <v>KAWAKAMI</v>
      </c>
      <c r="E3392" t="s">
        <v>10325</v>
      </c>
      <c r="F3392">
        <f>anotacoes!A3392</f>
        <v>51</v>
      </c>
      <c r="G3392">
        <f>anotacoes!B3392</f>
        <v>32</v>
      </c>
      <c r="H3392" t="str">
        <f>anotacoes!K3392</f>
        <v xml:space="preserve"> 00:03:53,130</v>
      </c>
      <c r="I3392" t="str">
        <f>anotacoes!L3392</f>
        <v xml:space="preserve"> 00:03:55,683</v>
      </c>
      <c r="J3392" t="str">
        <f>IF(L3392="PAUSE",E3392,IF(anotacoes!G3396=conversao_anotacoes!C3392,conversao_anotacoes!C3392,conversao_anotacoes!D3392))</f>
        <v>GUILHEIRO</v>
      </c>
      <c r="K3392" t="str">
        <f t="shared" si="104"/>
        <v>KAWAKAMI</v>
      </c>
      <c r="L3392" t="str">
        <f>UPPER(anotacoes!H3392)</f>
        <v>DISPLACEMENT</v>
      </c>
      <c r="M3392" t="str">
        <f>IF(OR(L3392="ATTACK",L3392="FINTA"),"&lt;TECNICA&gt;",UPPER(anotacoes!I3392))</f>
        <v>2-3 STEP HESITANT RIGHT</v>
      </c>
      <c r="N3392" t="str">
        <f>IF(OR(L3392="ATTACK",L3392="FINTA"),UPPER(anotacoes!I3392),"")</f>
        <v/>
      </c>
      <c r="O3392" s="6" t="str">
        <f>IF(anotacoes!N3392=0,"",anotacoes!N3392)</f>
        <v/>
      </c>
      <c r="P3392" t="str">
        <f>IF(anotacoes!M3392=0,"",UPPER(anotacoes!M3392))</f>
        <v/>
      </c>
      <c r="Q3392" t="str">
        <f t="shared" si="105"/>
        <v>INSERT INTO CONVERSAO_LUTA_ACAO (cd_conversao, id_luta, sequencia, momento_inicio, momento_fim, quem_faz, quem_sofre, acao_tipo, acao, tecnica, direcao, pontuacao) VALUES (1, 51, 32, TRIM(' 00:03:53,130'), TRIM(' 00:03:55,683'), 'GUILHEIRO', 'KAWAKAMI', 'DISPLACEMENT', '2-3 STEP HESITANT RIGHT', NULL, NULL, NULL)</v>
      </c>
      <c r="R3392" t="s">
        <v>10327</v>
      </c>
    </row>
    <row r="3393" spans="1:18" hidden="1" x14ac:dyDescent="0.25">
      <c r="A3393" s="7">
        <f>anotacoes!D3393</f>
        <v>40887</v>
      </c>
      <c r="B3393" t="str">
        <f>anotacoes!C3393</f>
        <v>GRAND SLAM TOKYO 2011</v>
      </c>
      <c r="C3393" t="str">
        <f>anotacoes!E3393</f>
        <v>GUILHEIRO</v>
      </c>
      <c r="D3393" t="str">
        <f>anotacoes!F3393</f>
        <v>KAWAKAMI</v>
      </c>
      <c r="E3393" t="s">
        <v>10325</v>
      </c>
      <c r="F3393">
        <f>anotacoes!A3393</f>
        <v>51</v>
      </c>
      <c r="G3393">
        <f>anotacoes!B3393</f>
        <v>33</v>
      </c>
      <c r="H3393" t="str">
        <f>anotacoes!K3393</f>
        <v xml:space="preserve"> 00:03:55,683</v>
      </c>
      <c r="I3393" t="str">
        <f>anotacoes!L3393</f>
        <v xml:space="preserve"> 00:03:56,838</v>
      </c>
      <c r="J3393" t="str">
        <f>IF(L3393="PAUSE",E3393,IF(anotacoes!G3397=conversao_anotacoes!C3393,conversao_anotacoes!C3393,conversao_anotacoes!D3393))</f>
        <v>GUILHEIRO</v>
      </c>
      <c r="K3393" t="str">
        <f t="shared" si="104"/>
        <v>KAWAKAMI</v>
      </c>
      <c r="L3393" t="str">
        <f>UPPER(anotacoes!H3393)</f>
        <v>DISPLACEMENT</v>
      </c>
      <c r="M3393" t="str">
        <f>IF(OR(L3393="ATTACK",L3393="FINTA"),"&lt;TECNICA&gt;",UPPER(anotacoes!I3393))</f>
        <v>TRY TO GRIP WITH CONTACT</v>
      </c>
      <c r="N3393" t="str">
        <f>IF(OR(L3393="ATTACK",L3393="FINTA"),UPPER(anotacoes!I3393),"")</f>
        <v/>
      </c>
      <c r="O3393" s="6" t="str">
        <f>IF(anotacoes!N3393=0,"",anotacoes!N3393)</f>
        <v/>
      </c>
      <c r="P3393" t="str">
        <f>IF(anotacoes!M3393=0,"",UPPER(anotacoes!M3393))</f>
        <v/>
      </c>
      <c r="Q3393" t="str">
        <f t="shared" si="105"/>
        <v>INSERT INTO CONVERSAO_LUTA_ACAO (cd_conversao, id_luta, sequencia, momento_inicio, momento_fim, quem_faz, quem_sofre, acao_tipo, acao, tecnica, direcao, pontuacao) VALUES (1, 51, 33, TRIM(' 00:03:55,683'), TRIM(' 00:03:56,838'), 'GUILHEIRO', 'KAWAKAMI', 'DISPLACEMENT', 'TRY TO GRIP WITH CONTACT', NULL, NULL, NULL)</v>
      </c>
      <c r="R3393" t="s">
        <v>10327</v>
      </c>
    </row>
    <row r="3394" spans="1:18" hidden="1" x14ac:dyDescent="0.25">
      <c r="A3394" s="7">
        <f>anotacoes!D3394</f>
        <v>40887</v>
      </c>
      <c r="B3394" t="str">
        <f>anotacoes!C3394</f>
        <v>GRAND SLAM TOKYO 2011</v>
      </c>
      <c r="C3394" t="str">
        <f>anotacoes!E3394</f>
        <v>GUILHEIRO</v>
      </c>
      <c r="D3394" t="str">
        <f>anotacoes!F3394</f>
        <v>KAWAKAMI</v>
      </c>
      <c r="E3394" t="s">
        <v>10325</v>
      </c>
      <c r="F3394">
        <f>anotacoes!A3394</f>
        <v>51</v>
      </c>
      <c r="G3394">
        <f>anotacoes!B3394</f>
        <v>34</v>
      </c>
      <c r="H3394" t="str">
        <f>anotacoes!K3394</f>
        <v xml:space="preserve"> 00:03:56,838</v>
      </c>
      <c r="I3394" t="str">
        <f>anotacoes!L3394</f>
        <v xml:space="preserve"> 00:03:58,700</v>
      </c>
      <c r="J3394" t="str">
        <f>IF(L3394="PAUSE",E3394,IF(anotacoes!G3398=conversao_anotacoes!C3394,conversao_anotacoes!C3394,conversao_anotacoes!D3394))</f>
        <v>GUILHEIRO</v>
      </c>
      <c r="K3394" t="str">
        <f t="shared" si="104"/>
        <v>KAWAKAMI</v>
      </c>
      <c r="L3394" t="str">
        <f>UPPER(anotacoes!H3394)</f>
        <v>GRIP TIME</v>
      </c>
      <c r="M3394" t="str">
        <f>IF(OR(L3394="ATTACK",L3394="FINTA"),"&lt;TECNICA&gt;",UPPER(anotacoes!I3394))</f>
        <v>LEFT COLLAR</v>
      </c>
      <c r="N3394" t="str">
        <f>IF(OR(L3394="ATTACK",L3394="FINTA"),UPPER(anotacoes!I3394),"")</f>
        <v/>
      </c>
      <c r="O3394" s="6" t="str">
        <f>IF(anotacoes!N3394=0,"",anotacoes!N3394)</f>
        <v/>
      </c>
      <c r="P3394" t="str">
        <f>IF(anotacoes!M3394=0,"",UPPER(anotacoes!M3394))</f>
        <v/>
      </c>
      <c r="Q3394" t="str">
        <f t="shared" si="105"/>
        <v>INSERT INTO CONVERSAO_LUTA_ACAO (cd_conversao, id_luta, sequencia, momento_inicio, momento_fim, quem_faz, quem_sofre, acao_tipo, acao, tecnica, direcao, pontuacao) VALUES (1, 51, 34, TRIM(' 00:03:56,838'), TRIM(' 00:03:58,700'), 'GUILHEIRO', 'KAWAKAMI', 'GRIP TIME', 'LEFT COLLAR', NULL, NULL, NULL)</v>
      </c>
      <c r="R3394" t="s">
        <v>10327</v>
      </c>
    </row>
    <row r="3395" spans="1:18" hidden="1" x14ac:dyDescent="0.25">
      <c r="A3395" s="7">
        <f>anotacoes!D3395</f>
        <v>40887</v>
      </c>
      <c r="B3395" t="str">
        <f>anotacoes!C3395</f>
        <v>GRAND SLAM TOKYO 2011</v>
      </c>
      <c r="C3395" t="str">
        <f>anotacoes!E3395</f>
        <v>GUILHEIRO</v>
      </c>
      <c r="D3395" t="str">
        <f>anotacoes!F3395</f>
        <v>KAWAKAMI</v>
      </c>
      <c r="E3395" t="s">
        <v>10325</v>
      </c>
      <c r="F3395">
        <f>anotacoes!A3395</f>
        <v>51</v>
      </c>
      <c r="G3395">
        <f>anotacoes!B3395</f>
        <v>35</v>
      </c>
      <c r="H3395" t="str">
        <f>anotacoes!K3395</f>
        <v xml:space="preserve"> 00:03:58,700</v>
      </c>
      <c r="I3395" t="str">
        <f>anotacoes!L3395</f>
        <v xml:space="preserve"> 00:03:58,700</v>
      </c>
      <c r="J3395" t="str">
        <f>IF(L3395="PAUSE",E3395,IF(anotacoes!G3399=conversao_anotacoes!C3395,conversao_anotacoes!C3395,conversao_anotacoes!D3395))</f>
        <v>GUILHEIRO</v>
      </c>
      <c r="K3395" t="str">
        <f t="shared" ref="K3395:K3458" si="106">IF(J3395=E3395,"",IF(J3395=C3395,D3395,C3395))</f>
        <v>KAWAKAMI</v>
      </c>
      <c r="L3395" t="str">
        <f>UPPER(anotacoes!H3395)</f>
        <v>FINTA</v>
      </c>
      <c r="M3395" t="str">
        <f>IF(OR(L3395="ATTACK",L3395="FINTA"),"&lt;TECNICA&gt;",UPPER(anotacoes!I3395))</f>
        <v>&lt;TECNICA&gt;</v>
      </c>
      <c r="N3395" t="str">
        <f>IF(OR(L3395="ATTACK",L3395="FINTA"),UPPER(anotacoes!I3395),"")</f>
        <v>OUCHI GARI RIGHT</v>
      </c>
      <c r="O3395" s="6" t="str">
        <f>IF(anotacoes!N3395=0,"",anotacoes!N3395)</f>
        <v/>
      </c>
      <c r="P3395" t="str">
        <f>IF(anotacoes!M3395=0,"",UPPER(anotacoes!M3395))</f>
        <v/>
      </c>
      <c r="Q3395" t="str">
        <f t="shared" ref="Q3395:Q3458" si="107">CONCATENATE("INSERT INTO CONVERSAO_LUTA_ACAO (cd_conversao, id_luta, sequencia, momento_inicio, momento_fim, quem_faz, quem_sofre, acao_tipo, acao, tecnica, direcao, pontuacao) VALUES (1, ",F3395,", ",G3395,", ","TRIM('",H3395,"')",", ","TRIM('",I3395,"')",", ","'",J3395,"'",", ","'",K3395,"'",", ","'",L3395,"'",", ","'",M3395,"'",", ",IF(N3395="","NULL",CONCATENATE("'",N3395,"'")),", ",IF(O3395="","NULL",O3395),", ",IF(P3395="","NULL",CONCATENATE("'",P3395,"'")),")")</f>
        <v>INSERT INTO CONVERSAO_LUTA_ACAO (cd_conversao, id_luta, sequencia, momento_inicio, momento_fim, quem_faz, quem_sofre, acao_tipo, acao, tecnica, direcao, pontuacao) VALUES (1, 51, 35, TRIM(' 00:03:58,700'), TRIM(' 00:03:58,700'), 'GUILHEIRO', 'KAWAKAMI', 'FINTA', '&lt;TECNICA&gt;', 'OUCHI GARI RIGHT', NULL, NULL)</v>
      </c>
      <c r="R3395" t="s">
        <v>10327</v>
      </c>
    </row>
    <row r="3396" spans="1:18" hidden="1" x14ac:dyDescent="0.25">
      <c r="A3396" s="7">
        <f>anotacoes!D3396</f>
        <v>40887</v>
      </c>
      <c r="B3396" t="str">
        <f>anotacoes!C3396</f>
        <v>GRAND SLAM TOKYO 2011</v>
      </c>
      <c r="C3396" t="str">
        <f>anotacoes!E3396</f>
        <v>GUILHEIRO</v>
      </c>
      <c r="D3396" t="str">
        <f>anotacoes!F3396</f>
        <v>KAWAKAMI</v>
      </c>
      <c r="E3396" t="s">
        <v>10325</v>
      </c>
      <c r="F3396">
        <f>anotacoes!A3396</f>
        <v>51</v>
      </c>
      <c r="G3396">
        <f>anotacoes!B3396</f>
        <v>36</v>
      </c>
      <c r="H3396" t="str">
        <f>anotacoes!K3396</f>
        <v xml:space="preserve"> 00:03:58,700</v>
      </c>
      <c r="I3396" t="str">
        <f>anotacoes!L3396</f>
        <v xml:space="preserve"> 00:04:02,098</v>
      </c>
      <c r="J3396" t="str">
        <f>IF(L3396="PAUSE",E3396,IF(anotacoes!G3400=conversao_anotacoes!C3396,conversao_anotacoes!C3396,conversao_anotacoes!D3396))</f>
        <v>GUILHEIRO</v>
      </c>
      <c r="K3396" t="str">
        <f t="shared" si="106"/>
        <v>KAWAKAMI</v>
      </c>
      <c r="L3396" t="str">
        <f>UPPER(anotacoes!H3396)</f>
        <v>GRIP TIME</v>
      </c>
      <c r="M3396" t="str">
        <f>IF(OR(L3396="ATTACK",L3396="FINTA"),"&lt;TECNICA&gt;",UPPER(anotacoes!I3396))</f>
        <v>LEFT COLLAR</v>
      </c>
      <c r="N3396" t="str">
        <f>IF(OR(L3396="ATTACK",L3396="FINTA"),UPPER(anotacoes!I3396),"")</f>
        <v/>
      </c>
      <c r="O3396" s="6" t="str">
        <f>IF(anotacoes!N3396=0,"",anotacoes!N3396)</f>
        <v/>
      </c>
      <c r="P3396" t="str">
        <f>IF(anotacoes!M3396=0,"",UPPER(anotacoes!M3396))</f>
        <v/>
      </c>
      <c r="Q3396" t="str">
        <f t="shared" si="107"/>
        <v>INSERT INTO CONVERSAO_LUTA_ACAO (cd_conversao, id_luta, sequencia, momento_inicio, momento_fim, quem_faz, quem_sofre, acao_tipo, acao, tecnica, direcao, pontuacao) VALUES (1, 51, 36, TRIM(' 00:03:58,700'), TRIM(' 00:04:02,098'), 'GUILHEIRO', 'KAWAKAMI', 'GRIP TIME', 'LEFT COLLAR', NULL, NULL, NULL)</v>
      </c>
      <c r="R3396" t="s">
        <v>10327</v>
      </c>
    </row>
    <row r="3397" spans="1:18" hidden="1" x14ac:dyDescent="0.25">
      <c r="A3397" s="7">
        <f>anotacoes!D3397</f>
        <v>40887</v>
      </c>
      <c r="B3397" t="str">
        <f>anotacoes!C3397</f>
        <v>GRAND SLAM TOKYO 2011</v>
      </c>
      <c r="C3397" t="str">
        <f>anotacoes!E3397</f>
        <v>GUILHEIRO</v>
      </c>
      <c r="D3397" t="str">
        <f>anotacoes!F3397</f>
        <v>KAWAKAMI</v>
      </c>
      <c r="E3397" t="s">
        <v>10325</v>
      </c>
      <c r="F3397">
        <f>anotacoes!A3397</f>
        <v>51</v>
      </c>
      <c r="G3397">
        <f>anotacoes!B3397</f>
        <v>37</v>
      </c>
      <c r="H3397" t="str">
        <f>anotacoes!K3397</f>
        <v xml:space="preserve"> 00:04:02,098</v>
      </c>
      <c r="I3397" t="str">
        <f>anotacoes!L3397</f>
        <v xml:space="preserve"> 00:04:04,659</v>
      </c>
      <c r="J3397" t="str">
        <f>IF(L3397="PAUSE",E3397,IF(anotacoes!G3401=conversao_anotacoes!C3397,conversao_anotacoes!C3397,conversao_anotacoes!D3397))</f>
        <v>GUILHEIRO</v>
      </c>
      <c r="K3397" t="str">
        <f t="shared" si="106"/>
        <v>KAWAKAMI</v>
      </c>
      <c r="L3397" t="str">
        <f>UPPER(anotacoes!H3397)</f>
        <v>GRIP TIME</v>
      </c>
      <c r="M3397" t="str">
        <f>IF(OR(L3397="ATTACK",L3397="FINTA"),"&lt;TECNICA&gt;",UPPER(anotacoes!I3397))</f>
        <v>LEFT COLLAR RIGHT SLEEVE</v>
      </c>
      <c r="N3397" t="str">
        <f>IF(OR(L3397="ATTACK",L3397="FINTA"),UPPER(anotacoes!I3397),"")</f>
        <v/>
      </c>
      <c r="O3397" s="6" t="str">
        <f>IF(anotacoes!N3397=0,"",anotacoes!N3397)</f>
        <v/>
      </c>
      <c r="P3397" t="str">
        <f>IF(anotacoes!M3397=0,"",UPPER(anotacoes!M3397))</f>
        <v/>
      </c>
      <c r="Q3397" t="str">
        <f t="shared" si="107"/>
        <v>INSERT INTO CONVERSAO_LUTA_ACAO (cd_conversao, id_luta, sequencia, momento_inicio, momento_fim, quem_faz, quem_sofre, acao_tipo, acao, tecnica, direcao, pontuacao) VALUES (1, 51, 37, TRIM(' 00:04:02,098'), TRIM(' 00:04:04,659'), 'GUILHEIRO', 'KAWAKAMI', 'GRIP TIME', 'LEFT COLLAR RIGHT SLEEVE', NULL, NULL, NULL)</v>
      </c>
      <c r="R3397" t="s">
        <v>10327</v>
      </c>
    </row>
    <row r="3398" spans="1:18" hidden="1" x14ac:dyDescent="0.25">
      <c r="A3398" s="7">
        <f>anotacoes!D3398</f>
        <v>40887</v>
      </c>
      <c r="B3398" t="str">
        <f>anotacoes!C3398</f>
        <v>GRAND SLAM TOKYO 2011</v>
      </c>
      <c r="C3398" t="str">
        <f>anotacoes!E3398</f>
        <v>GUILHEIRO</v>
      </c>
      <c r="D3398" t="str">
        <f>anotacoes!F3398</f>
        <v>KAWAKAMI</v>
      </c>
      <c r="E3398" t="s">
        <v>10325</v>
      </c>
      <c r="F3398">
        <f>anotacoes!A3398</f>
        <v>51</v>
      </c>
      <c r="G3398">
        <f>anotacoes!B3398</f>
        <v>38</v>
      </c>
      <c r="H3398" t="str">
        <f>anotacoes!K3398</f>
        <v xml:space="preserve"> 00:04:04,659</v>
      </c>
      <c r="I3398" t="str">
        <f>anotacoes!L3398</f>
        <v xml:space="preserve"> 00:04:10,456</v>
      </c>
      <c r="J3398" t="str">
        <f>IF(L3398="PAUSE",E3398,IF(anotacoes!G3402=conversao_anotacoes!C3398,conversao_anotacoes!C3398,conversao_anotacoes!D3398))</f>
        <v>&lt;ARBITRO_DESCONHECIDO&gt;</v>
      </c>
      <c r="K3398" t="str">
        <f t="shared" si="106"/>
        <v/>
      </c>
      <c r="L3398" t="str">
        <f>UPPER(anotacoes!H3398)</f>
        <v>PAUSE</v>
      </c>
      <c r="M3398" t="str">
        <f>IF(OR(L3398="ATTACK",L3398="FINTA"),"&lt;TECNICA&gt;",UPPER(anotacoes!I3398))</f>
        <v>&lt;NAO_CLASSIFICADO&gt;</v>
      </c>
      <c r="N3398" t="str">
        <f>IF(OR(L3398="ATTACK",L3398="FINTA"),UPPER(anotacoes!I3398),"")</f>
        <v/>
      </c>
      <c r="O3398" s="6" t="str">
        <f>IF(anotacoes!N3398=0,"",anotacoes!N3398)</f>
        <v/>
      </c>
      <c r="P3398" t="str">
        <f>IF(anotacoes!M3398=0,"",UPPER(anotacoes!M3398))</f>
        <v/>
      </c>
      <c r="Q3398" t="str">
        <f t="shared" si="107"/>
        <v>INSERT INTO CONVERSAO_LUTA_ACAO (cd_conversao, id_luta, sequencia, momento_inicio, momento_fim, quem_faz, quem_sofre, acao_tipo, acao, tecnica, direcao, pontuacao) VALUES (1, 51, 38, TRIM(' 00:04:04,659'), TRIM(' 00:04:10,456'), '&lt;ARBITRO_DESCONHECIDO&gt;', '', 'PAUSE', '&lt;NAO_CLASSIFICADO&gt;', NULL, NULL, NULL)</v>
      </c>
      <c r="R3398" t="s">
        <v>10327</v>
      </c>
    </row>
    <row r="3399" spans="1:18" hidden="1" x14ac:dyDescent="0.25">
      <c r="A3399" s="7">
        <f>anotacoes!D3399</f>
        <v>40887</v>
      </c>
      <c r="B3399" t="str">
        <f>anotacoes!C3399</f>
        <v>GRAND SLAM TOKYO 2011</v>
      </c>
      <c r="C3399" t="str">
        <f>anotacoes!E3399</f>
        <v>GUILHEIRO</v>
      </c>
      <c r="D3399" t="str">
        <f>anotacoes!F3399</f>
        <v>KAWAKAMI</v>
      </c>
      <c r="E3399" t="s">
        <v>10325</v>
      </c>
      <c r="F3399">
        <f>anotacoes!A3399</f>
        <v>51</v>
      </c>
      <c r="G3399">
        <f>anotacoes!B3399</f>
        <v>39</v>
      </c>
      <c r="H3399" t="str">
        <f>anotacoes!K3399</f>
        <v xml:space="preserve"> 00:04:10,456</v>
      </c>
      <c r="I3399" t="str">
        <f>anotacoes!L3399</f>
        <v xml:space="preserve"> 00:04:12,162</v>
      </c>
      <c r="J3399" t="str">
        <f>IF(L3399="PAUSE",E3399,IF(anotacoes!G3403=conversao_anotacoes!C3399,conversao_anotacoes!C3399,conversao_anotacoes!D3399))</f>
        <v>GUILHEIRO</v>
      </c>
      <c r="K3399" t="str">
        <f t="shared" si="106"/>
        <v>KAWAKAMI</v>
      </c>
      <c r="L3399" t="str">
        <f>UPPER(anotacoes!H3399)</f>
        <v>DISPLACEMENT</v>
      </c>
      <c r="M3399" t="str">
        <f>IF(OR(L3399="ATTACK",L3399="FINTA"),"&lt;TECNICA&gt;",UPPER(anotacoes!I3399))</f>
        <v>2-3 STEP HESITANT RIGHT</v>
      </c>
      <c r="N3399" t="str">
        <f>IF(OR(L3399="ATTACK",L3399="FINTA"),UPPER(anotacoes!I3399),"")</f>
        <v/>
      </c>
      <c r="O3399" s="6" t="str">
        <f>IF(anotacoes!N3399=0,"",anotacoes!N3399)</f>
        <v/>
      </c>
      <c r="P3399" t="str">
        <f>IF(anotacoes!M3399=0,"",UPPER(anotacoes!M3399))</f>
        <v/>
      </c>
      <c r="Q3399" t="str">
        <f t="shared" si="107"/>
        <v>INSERT INTO CONVERSAO_LUTA_ACAO (cd_conversao, id_luta, sequencia, momento_inicio, momento_fim, quem_faz, quem_sofre, acao_tipo, acao, tecnica, direcao, pontuacao) VALUES (1, 51, 39, TRIM(' 00:04:10,456'), TRIM(' 00:04:12,162'), 'GUILHEIRO', 'KAWAKAMI', 'DISPLACEMENT', '2-3 STEP HESITANT RIGHT', NULL, NULL, NULL)</v>
      </c>
      <c r="R3399" t="s">
        <v>10327</v>
      </c>
    </row>
    <row r="3400" spans="1:18" hidden="1" x14ac:dyDescent="0.25">
      <c r="A3400" s="7">
        <f>anotacoes!D3400</f>
        <v>40887</v>
      </c>
      <c r="B3400" t="str">
        <f>anotacoes!C3400</f>
        <v>GRAND SLAM TOKYO 2011</v>
      </c>
      <c r="C3400" t="str">
        <f>anotacoes!E3400</f>
        <v>GUILHEIRO</v>
      </c>
      <c r="D3400" t="str">
        <f>anotacoes!F3400</f>
        <v>KAWAKAMI</v>
      </c>
      <c r="E3400" t="s">
        <v>10325</v>
      </c>
      <c r="F3400">
        <f>anotacoes!A3400</f>
        <v>51</v>
      </c>
      <c r="G3400">
        <f>anotacoes!B3400</f>
        <v>40</v>
      </c>
      <c r="H3400" t="str">
        <f>anotacoes!K3400</f>
        <v xml:space="preserve"> 00:04:12,162</v>
      </c>
      <c r="I3400" t="str">
        <f>anotacoes!L3400</f>
        <v xml:space="preserve"> 00:04:14,548</v>
      </c>
      <c r="J3400" t="str">
        <f>IF(L3400="PAUSE",E3400,IF(anotacoes!G3404=conversao_anotacoes!C3400,conversao_anotacoes!C3400,conversao_anotacoes!D3400))</f>
        <v>GUILHEIRO</v>
      </c>
      <c r="K3400" t="str">
        <f t="shared" si="106"/>
        <v>KAWAKAMI</v>
      </c>
      <c r="L3400" t="str">
        <f>UPPER(anotacoes!H3400)</f>
        <v>DISPLACEMENT</v>
      </c>
      <c r="M3400" t="str">
        <f>IF(OR(L3400="ATTACK",L3400="FINTA"),"&lt;TECNICA&gt;",UPPER(anotacoes!I3400))</f>
        <v>TRY TO GRIP WITH CONTACT</v>
      </c>
      <c r="N3400" t="str">
        <f>IF(OR(L3400="ATTACK",L3400="FINTA"),UPPER(anotacoes!I3400),"")</f>
        <v/>
      </c>
      <c r="O3400" s="6" t="str">
        <f>IF(anotacoes!N3400=0,"",anotacoes!N3400)</f>
        <v/>
      </c>
      <c r="P3400" t="str">
        <f>IF(anotacoes!M3400=0,"",UPPER(anotacoes!M3400))</f>
        <v/>
      </c>
      <c r="Q3400" t="str">
        <f t="shared" si="107"/>
        <v>INSERT INTO CONVERSAO_LUTA_ACAO (cd_conversao, id_luta, sequencia, momento_inicio, momento_fim, quem_faz, quem_sofre, acao_tipo, acao, tecnica, direcao, pontuacao) VALUES (1, 51, 40, TRIM(' 00:04:12,162'), TRIM(' 00:04:14,548'), 'GUILHEIRO', 'KAWAKAMI', 'DISPLACEMENT', 'TRY TO GRIP WITH CONTACT', NULL, NULL, NULL)</v>
      </c>
      <c r="R3400" t="s">
        <v>10327</v>
      </c>
    </row>
    <row r="3401" spans="1:18" hidden="1" x14ac:dyDescent="0.25">
      <c r="A3401" s="7">
        <f>anotacoes!D3401</f>
        <v>40887</v>
      </c>
      <c r="B3401" t="str">
        <f>anotacoes!C3401</f>
        <v>GRAND SLAM TOKYO 2011</v>
      </c>
      <c r="C3401" t="str">
        <f>anotacoes!E3401</f>
        <v>GUILHEIRO</v>
      </c>
      <c r="D3401" t="str">
        <f>anotacoes!F3401</f>
        <v>KAWAKAMI</v>
      </c>
      <c r="E3401" t="s">
        <v>10325</v>
      </c>
      <c r="F3401">
        <f>anotacoes!A3401</f>
        <v>51</v>
      </c>
      <c r="G3401">
        <f>anotacoes!B3401</f>
        <v>41</v>
      </c>
      <c r="H3401" t="str">
        <f>anotacoes!K3401</f>
        <v xml:space="preserve"> 00:04:14,548</v>
      </c>
      <c r="I3401" t="str">
        <f>anotacoes!L3401</f>
        <v xml:space="preserve"> 00:05:01,339</v>
      </c>
      <c r="J3401" t="str">
        <f>IF(L3401="PAUSE",E3401,IF(anotacoes!G3405=conversao_anotacoes!C3401,conversao_anotacoes!C3401,conversao_anotacoes!D3401))</f>
        <v>GUILHEIRO</v>
      </c>
      <c r="K3401" t="str">
        <f t="shared" si="106"/>
        <v>KAWAKAMI</v>
      </c>
      <c r="L3401" t="str">
        <f>UPPER(anotacoes!H3401)</f>
        <v>GRIP TIME</v>
      </c>
      <c r="M3401" t="str">
        <f>IF(OR(L3401="ATTACK",L3401="FINTA"),"&lt;TECNICA&gt;",UPPER(anotacoes!I3401))</f>
        <v>LEFT COLLAR</v>
      </c>
      <c r="N3401" t="str">
        <f>IF(OR(L3401="ATTACK",L3401="FINTA"),UPPER(anotacoes!I3401),"")</f>
        <v/>
      </c>
      <c r="O3401" s="6" t="str">
        <f>IF(anotacoes!N3401=0,"",anotacoes!N3401)</f>
        <v/>
      </c>
      <c r="P3401" t="str">
        <f>IF(anotacoes!M3401=0,"",UPPER(anotacoes!M3401))</f>
        <v/>
      </c>
      <c r="Q3401" t="str">
        <f t="shared" si="107"/>
        <v>INSERT INTO CONVERSAO_LUTA_ACAO (cd_conversao, id_luta, sequencia, momento_inicio, momento_fim, quem_faz, quem_sofre, acao_tipo, acao, tecnica, direcao, pontuacao) VALUES (1, 51, 41, TRIM(' 00:04:14,548'), TRIM(' 00:05:01,339'), 'GUILHEIRO', 'KAWAKAMI', 'GRIP TIME', 'LEFT COLLAR', NULL, NULL, NULL)</v>
      </c>
      <c r="R3401" t="s">
        <v>10327</v>
      </c>
    </row>
    <row r="3402" spans="1:18" hidden="1" x14ac:dyDescent="0.25">
      <c r="A3402" s="7">
        <f>anotacoes!D3402</f>
        <v>40887</v>
      </c>
      <c r="B3402" t="str">
        <f>anotacoes!C3402</f>
        <v>GRAND SLAM TOKYO 2011</v>
      </c>
      <c r="C3402" t="str">
        <f>anotacoes!E3402</f>
        <v>GUILHEIRO</v>
      </c>
      <c r="D3402" t="str">
        <f>anotacoes!F3402</f>
        <v>KAWAKAMI</v>
      </c>
      <c r="E3402" t="s">
        <v>10325</v>
      </c>
      <c r="F3402">
        <f>anotacoes!A3402</f>
        <v>51</v>
      </c>
      <c r="G3402">
        <f>anotacoes!B3402</f>
        <v>42</v>
      </c>
      <c r="H3402" t="str">
        <f>anotacoes!K3402</f>
        <v xml:space="preserve"> 00:05:01,339</v>
      </c>
      <c r="I3402" t="str">
        <f>anotacoes!L3402</f>
        <v xml:space="preserve"> 00:05:06,850</v>
      </c>
      <c r="J3402" t="str">
        <f>IF(L3402="PAUSE",E3402,IF(anotacoes!G3406=conversao_anotacoes!C3402,conversao_anotacoes!C3402,conversao_anotacoes!D3402))</f>
        <v>&lt;ARBITRO_DESCONHECIDO&gt;</v>
      </c>
      <c r="K3402" t="str">
        <f t="shared" si="106"/>
        <v/>
      </c>
      <c r="L3402" t="str">
        <f>UPPER(anotacoes!H3402)</f>
        <v>PAUSE</v>
      </c>
      <c r="M3402" t="str">
        <f>IF(OR(L3402="ATTACK",L3402="FINTA"),"&lt;TECNICA&gt;",UPPER(anotacoes!I3402))</f>
        <v>&lt;NAO_CLASSIFICADO&gt;</v>
      </c>
      <c r="N3402" t="str">
        <f>IF(OR(L3402="ATTACK",L3402="FINTA"),UPPER(anotacoes!I3402),"")</f>
        <v/>
      </c>
      <c r="O3402" s="6" t="str">
        <f>IF(anotacoes!N3402=0,"",anotacoes!N3402)</f>
        <v/>
      </c>
      <c r="P3402" t="str">
        <f>IF(anotacoes!M3402=0,"",UPPER(anotacoes!M3402))</f>
        <v/>
      </c>
      <c r="Q3402" t="str">
        <f t="shared" si="107"/>
        <v>INSERT INTO CONVERSAO_LUTA_ACAO (cd_conversao, id_luta, sequencia, momento_inicio, momento_fim, quem_faz, quem_sofre, acao_tipo, acao, tecnica, direcao, pontuacao) VALUES (1, 51, 42, TRIM(' 00:05:01,339'), TRIM(' 00:05:06,850'), '&lt;ARBITRO_DESCONHECIDO&gt;', '', 'PAUSE', '&lt;NAO_CLASSIFICADO&gt;', NULL, NULL, NULL)</v>
      </c>
      <c r="R3402" t="s">
        <v>10327</v>
      </c>
    </row>
    <row r="3403" spans="1:18" hidden="1" x14ac:dyDescent="0.25">
      <c r="A3403" s="7">
        <f>anotacoes!D3403</f>
        <v>40887</v>
      </c>
      <c r="B3403" t="str">
        <f>anotacoes!C3403</f>
        <v>GRAND SLAM TOKYO 2011</v>
      </c>
      <c r="C3403" t="str">
        <f>anotacoes!E3403</f>
        <v>GUILHEIRO</v>
      </c>
      <c r="D3403" t="str">
        <f>anotacoes!F3403</f>
        <v>KAWAKAMI</v>
      </c>
      <c r="E3403" t="s">
        <v>10325</v>
      </c>
      <c r="F3403">
        <f>anotacoes!A3403</f>
        <v>51</v>
      </c>
      <c r="G3403">
        <f>anotacoes!B3403</f>
        <v>43</v>
      </c>
      <c r="H3403" t="str">
        <f>anotacoes!K3403</f>
        <v xml:space="preserve"> 00:05:07,043</v>
      </c>
      <c r="I3403" t="str">
        <f>anotacoes!L3403</f>
        <v xml:space="preserve"> 00:05:08,405</v>
      </c>
      <c r="J3403" t="str">
        <f>IF(L3403="PAUSE",E3403,IF(anotacoes!G3407=conversao_anotacoes!C3403,conversao_anotacoes!C3403,conversao_anotacoes!D3403))</f>
        <v>GUILHEIRO</v>
      </c>
      <c r="K3403" t="str">
        <f t="shared" si="106"/>
        <v>KAWAKAMI</v>
      </c>
      <c r="L3403" t="str">
        <f>UPPER(anotacoes!H3403)</f>
        <v>DISPLACEMENT</v>
      </c>
      <c r="M3403" t="str">
        <f>IF(OR(L3403="ATTACK",L3403="FINTA"),"&lt;TECNICA&gt;",UPPER(anotacoes!I3403))</f>
        <v>2-3 STEP HESITANT RIGHT</v>
      </c>
      <c r="N3403" t="str">
        <f>IF(OR(L3403="ATTACK",L3403="FINTA"),UPPER(anotacoes!I3403),"")</f>
        <v/>
      </c>
      <c r="O3403" s="6" t="str">
        <f>IF(anotacoes!N3403=0,"",anotacoes!N3403)</f>
        <v/>
      </c>
      <c r="P3403" t="str">
        <f>IF(anotacoes!M3403=0,"",UPPER(anotacoes!M3403))</f>
        <v/>
      </c>
      <c r="Q3403" t="str">
        <f t="shared" si="107"/>
        <v>INSERT INTO CONVERSAO_LUTA_ACAO (cd_conversao, id_luta, sequencia, momento_inicio, momento_fim, quem_faz, quem_sofre, acao_tipo, acao, tecnica, direcao, pontuacao) VALUES (1, 51, 43, TRIM(' 00:05:07,043'), TRIM(' 00:05:08,405'), 'GUILHEIRO', 'KAWAKAMI', 'DISPLACEMENT', '2-3 STEP HESITANT RIGHT', NULL, NULL, NULL)</v>
      </c>
      <c r="R3403" t="s">
        <v>10327</v>
      </c>
    </row>
    <row r="3404" spans="1:18" hidden="1" x14ac:dyDescent="0.25">
      <c r="A3404" s="7">
        <f>anotacoes!D3404</f>
        <v>40887</v>
      </c>
      <c r="B3404" t="str">
        <f>anotacoes!C3404</f>
        <v>GRAND SLAM TOKYO 2011</v>
      </c>
      <c r="C3404" t="str">
        <f>anotacoes!E3404</f>
        <v>GUILHEIRO</v>
      </c>
      <c r="D3404" t="str">
        <f>anotacoes!F3404</f>
        <v>KAWAKAMI</v>
      </c>
      <c r="E3404" t="s">
        <v>10325</v>
      </c>
      <c r="F3404">
        <f>anotacoes!A3404</f>
        <v>51</v>
      </c>
      <c r="G3404">
        <f>anotacoes!B3404</f>
        <v>44</v>
      </c>
      <c r="H3404" t="str">
        <f>anotacoes!K3404</f>
        <v xml:space="preserve"> 00:05:08,405</v>
      </c>
      <c r="I3404" t="str">
        <f>anotacoes!L3404</f>
        <v xml:space="preserve"> 00:05:10,314</v>
      </c>
      <c r="J3404" t="str">
        <f>IF(L3404="PAUSE",E3404,IF(anotacoes!G3408=conversao_anotacoes!C3404,conversao_anotacoes!C3404,conversao_anotacoes!D3404))</f>
        <v>GUILHEIRO</v>
      </c>
      <c r="K3404" t="str">
        <f t="shared" si="106"/>
        <v>KAWAKAMI</v>
      </c>
      <c r="L3404" t="str">
        <f>UPPER(anotacoes!H3404)</f>
        <v>GRIP TIME</v>
      </c>
      <c r="M3404" t="str">
        <f>IF(OR(L3404="ATTACK",L3404="FINTA"),"&lt;TECNICA&gt;",UPPER(anotacoes!I3404))</f>
        <v>LEFT COLLAR</v>
      </c>
      <c r="N3404" t="str">
        <f>IF(OR(L3404="ATTACK",L3404="FINTA"),UPPER(anotacoes!I3404),"")</f>
        <v/>
      </c>
      <c r="O3404" s="6" t="str">
        <f>IF(anotacoes!N3404=0,"",anotacoes!N3404)</f>
        <v/>
      </c>
      <c r="P3404" t="str">
        <f>IF(anotacoes!M3404=0,"",UPPER(anotacoes!M3404))</f>
        <v/>
      </c>
      <c r="Q3404" t="str">
        <f t="shared" si="107"/>
        <v>INSERT INTO CONVERSAO_LUTA_ACAO (cd_conversao, id_luta, sequencia, momento_inicio, momento_fim, quem_faz, quem_sofre, acao_tipo, acao, tecnica, direcao, pontuacao) VALUES (1, 51, 44, TRIM(' 00:05:08,405'), TRIM(' 00:05:10,314'), 'GUILHEIRO', 'KAWAKAMI', 'GRIP TIME', 'LEFT COLLAR', NULL, NULL, NULL)</v>
      </c>
      <c r="R3404" t="s">
        <v>10327</v>
      </c>
    </row>
    <row r="3405" spans="1:18" hidden="1" x14ac:dyDescent="0.25">
      <c r="A3405" s="7">
        <f>anotacoes!D3405</f>
        <v>40887</v>
      </c>
      <c r="B3405" t="str">
        <f>anotacoes!C3405</f>
        <v>GRAND SLAM TOKYO 2011</v>
      </c>
      <c r="C3405" t="str">
        <f>anotacoes!E3405</f>
        <v>GUILHEIRO</v>
      </c>
      <c r="D3405" t="str">
        <f>anotacoes!F3405</f>
        <v>KAWAKAMI</v>
      </c>
      <c r="E3405" t="s">
        <v>10325</v>
      </c>
      <c r="F3405">
        <f>anotacoes!A3405</f>
        <v>51</v>
      </c>
      <c r="G3405">
        <f>anotacoes!B3405</f>
        <v>45</v>
      </c>
      <c r="H3405" t="str">
        <f>anotacoes!K3405</f>
        <v xml:space="preserve"> 00:05:10,314</v>
      </c>
      <c r="I3405" t="str">
        <f>anotacoes!L3405</f>
        <v xml:space="preserve"> 00:05:10,461</v>
      </c>
      <c r="J3405" t="str">
        <f>IF(L3405="PAUSE",E3405,IF(anotacoes!G3409=conversao_anotacoes!C3405,conversao_anotacoes!C3405,conversao_anotacoes!D3405))</f>
        <v>GUILHEIRO</v>
      </c>
      <c r="K3405" t="str">
        <f t="shared" si="106"/>
        <v>KAWAKAMI</v>
      </c>
      <c r="L3405" t="str">
        <f>UPPER(anotacoes!H3405)</f>
        <v>DEFENSE</v>
      </c>
      <c r="M3405" t="str">
        <f>IF(OR(L3405="ATTACK",L3405="FINTA"),"&lt;TECNICA&gt;",UPPER(anotacoes!I3405))</f>
        <v>TAE-SABAKI LEFT</v>
      </c>
      <c r="N3405" t="str">
        <f>IF(OR(L3405="ATTACK",L3405="FINTA"),UPPER(anotacoes!I3405),"")</f>
        <v/>
      </c>
      <c r="O3405" s="6" t="str">
        <f>IF(anotacoes!N3405=0,"",anotacoes!N3405)</f>
        <v/>
      </c>
      <c r="P3405" t="str">
        <f>IF(anotacoes!M3405=0,"",UPPER(anotacoes!M3405))</f>
        <v/>
      </c>
      <c r="Q3405" t="str">
        <f t="shared" si="107"/>
        <v>INSERT INTO CONVERSAO_LUTA_ACAO (cd_conversao, id_luta, sequencia, momento_inicio, momento_fim, quem_faz, quem_sofre, acao_tipo, acao, tecnica, direcao, pontuacao) VALUES (1, 51, 45, TRIM(' 00:05:10,314'), TRIM(' 00:05:10,461'), 'GUILHEIRO', 'KAWAKAMI', 'DEFENSE', 'TAE-SABAKI LEFT', NULL, NULL, NULL)</v>
      </c>
      <c r="R3405" t="s">
        <v>10327</v>
      </c>
    </row>
    <row r="3406" spans="1:18" hidden="1" x14ac:dyDescent="0.25">
      <c r="A3406" s="7">
        <f>anotacoes!D3406</f>
        <v>40887</v>
      </c>
      <c r="B3406" t="str">
        <f>anotacoes!C3406</f>
        <v>GRAND SLAM TOKYO 2011</v>
      </c>
      <c r="C3406" t="str">
        <f>anotacoes!E3406</f>
        <v>GUILHEIRO</v>
      </c>
      <c r="D3406" t="str">
        <f>anotacoes!F3406</f>
        <v>KAWAKAMI</v>
      </c>
      <c r="E3406" t="s">
        <v>10325</v>
      </c>
      <c r="F3406">
        <f>anotacoes!A3406</f>
        <v>51</v>
      </c>
      <c r="G3406">
        <f>anotacoes!B3406</f>
        <v>46</v>
      </c>
      <c r="H3406" t="str">
        <f>anotacoes!K3406</f>
        <v xml:space="preserve"> 00:05:10,608</v>
      </c>
      <c r="I3406" t="str">
        <f>anotacoes!L3406</f>
        <v xml:space="preserve"> 00:05:20,585</v>
      </c>
      <c r="J3406" t="str">
        <f>IF(L3406="PAUSE",E3406,IF(anotacoes!G3410=conversao_anotacoes!C3406,conversao_anotacoes!C3406,conversao_anotacoes!D3406))</f>
        <v>&lt;ARBITRO_DESCONHECIDO&gt;</v>
      </c>
      <c r="K3406" t="str">
        <f t="shared" si="106"/>
        <v/>
      </c>
      <c r="L3406" t="str">
        <f>UPPER(anotacoes!H3406)</f>
        <v>PAUSE</v>
      </c>
      <c r="M3406" t="str">
        <f>IF(OR(L3406="ATTACK",L3406="FINTA"),"&lt;TECNICA&gt;",UPPER(anotacoes!I3406))</f>
        <v>&lt;NAO_CLASSIFICADO&gt;</v>
      </c>
      <c r="N3406" t="str">
        <f>IF(OR(L3406="ATTACK",L3406="FINTA"),UPPER(anotacoes!I3406),"")</f>
        <v/>
      </c>
      <c r="O3406" s="6" t="str">
        <f>IF(anotacoes!N3406=0,"",anotacoes!N3406)</f>
        <v/>
      </c>
      <c r="P3406" t="str">
        <f>IF(anotacoes!M3406=0,"",UPPER(anotacoes!M3406))</f>
        <v/>
      </c>
      <c r="Q3406" t="str">
        <f t="shared" si="107"/>
        <v>INSERT INTO CONVERSAO_LUTA_ACAO (cd_conversao, id_luta, sequencia, momento_inicio, momento_fim, quem_faz, quem_sofre, acao_tipo, acao, tecnica, direcao, pontuacao) VALUES (1, 51, 46, TRIM(' 00:05:10,608'), TRIM(' 00:05:20,585'), '&lt;ARBITRO_DESCONHECIDO&gt;', '', 'PAUSE', '&lt;NAO_CLASSIFICADO&gt;', NULL, NULL, NULL)</v>
      </c>
      <c r="R3406" t="s">
        <v>10327</v>
      </c>
    </row>
    <row r="3407" spans="1:18" hidden="1" x14ac:dyDescent="0.25">
      <c r="A3407" s="7">
        <f>anotacoes!D3407</f>
        <v>40887</v>
      </c>
      <c r="B3407" t="str">
        <f>anotacoes!C3407</f>
        <v>GRAND SLAM TOKYO 2011</v>
      </c>
      <c r="C3407" t="str">
        <f>anotacoes!E3407</f>
        <v>GUILHEIRO</v>
      </c>
      <c r="D3407" t="str">
        <f>anotacoes!F3407</f>
        <v>KAWAKAMI</v>
      </c>
      <c r="E3407" t="s">
        <v>10325</v>
      </c>
      <c r="F3407">
        <f>anotacoes!A3407</f>
        <v>51</v>
      </c>
      <c r="G3407">
        <f>anotacoes!B3407</f>
        <v>47</v>
      </c>
      <c r="H3407" t="str">
        <f>anotacoes!K3407</f>
        <v xml:space="preserve"> 00:05:20,585</v>
      </c>
      <c r="I3407" t="str">
        <f>anotacoes!L3407</f>
        <v xml:space="preserve"> 00:05:23,748</v>
      </c>
      <c r="J3407" t="str">
        <f>IF(L3407="PAUSE",E3407,IF(anotacoes!G3411=conversao_anotacoes!C3407,conversao_anotacoes!C3407,conversao_anotacoes!D3407))</f>
        <v>GUILHEIRO</v>
      </c>
      <c r="K3407" t="str">
        <f t="shared" si="106"/>
        <v>KAWAKAMI</v>
      </c>
      <c r="L3407" t="str">
        <f>UPPER(anotacoes!H3407)</f>
        <v>DISPLACEMENT</v>
      </c>
      <c r="M3407" t="str">
        <f>IF(OR(L3407="ATTACK",L3407="FINTA"),"&lt;TECNICA&gt;",UPPER(anotacoes!I3407))</f>
        <v>2-3 STEP HESITANT RIGHT</v>
      </c>
      <c r="N3407" t="str">
        <f>IF(OR(L3407="ATTACK",L3407="FINTA"),UPPER(anotacoes!I3407),"")</f>
        <v/>
      </c>
      <c r="O3407" s="6" t="str">
        <f>IF(anotacoes!N3407=0,"",anotacoes!N3407)</f>
        <v/>
      </c>
      <c r="P3407" t="str">
        <f>IF(anotacoes!M3407=0,"",UPPER(anotacoes!M3407))</f>
        <v/>
      </c>
      <c r="Q3407" t="str">
        <f t="shared" si="107"/>
        <v>INSERT INTO CONVERSAO_LUTA_ACAO (cd_conversao, id_luta, sequencia, momento_inicio, momento_fim, quem_faz, quem_sofre, acao_tipo, acao, tecnica, direcao, pontuacao) VALUES (1, 51, 47, TRIM(' 00:05:20,585'), TRIM(' 00:05:23,748'), 'GUILHEIRO', 'KAWAKAMI', 'DISPLACEMENT', '2-3 STEP HESITANT RIGHT', NULL, NULL, NULL)</v>
      </c>
      <c r="R3407" t="s">
        <v>10327</v>
      </c>
    </row>
    <row r="3408" spans="1:18" hidden="1" x14ac:dyDescent="0.25">
      <c r="A3408" s="7">
        <f>anotacoes!D3408</f>
        <v>40887</v>
      </c>
      <c r="B3408" t="str">
        <f>anotacoes!C3408</f>
        <v>GRAND SLAM TOKYO 2011</v>
      </c>
      <c r="C3408" t="str">
        <f>anotacoes!E3408</f>
        <v>GUILHEIRO</v>
      </c>
      <c r="D3408" t="str">
        <f>anotacoes!F3408</f>
        <v>KAWAKAMI</v>
      </c>
      <c r="E3408" t="s">
        <v>10325</v>
      </c>
      <c r="F3408">
        <f>anotacoes!A3408</f>
        <v>51</v>
      </c>
      <c r="G3408">
        <f>anotacoes!B3408</f>
        <v>48</v>
      </c>
      <c r="H3408" t="str">
        <f>anotacoes!K3408</f>
        <v xml:space="preserve"> 00:05:23,748</v>
      </c>
      <c r="I3408" t="str">
        <f>anotacoes!L3408</f>
        <v xml:space="preserve"> 00:05:24,578</v>
      </c>
      <c r="J3408" t="str">
        <f>IF(L3408="PAUSE",E3408,IF(anotacoes!G3412=conversao_anotacoes!C3408,conversao_anotacoes!C3408,conversao_anotacoes!D3408))</f>
        <v>GUILHEIRO</v>
      </c>
      <c r="K3408" t="str">
        <f t="shared" si="106"/>
        <v>KAWAKAMI</v>
      </c>
      <c r="L3408" t="str">
        <f>UPPER(anotacoes!H3408)</f>
        <v>DISPLACEMENT</v>
      </c>
      <c r="M3408" t="str">
        <f>IF(OR(L3408="ATTACK",L3408="FINTA"),"&lt;TECNICA&gt;",UPPER(anotacoes!I3408))</f>
        <v>TRY TO GRIP WITH CONTACT</v>
      </c>
      <c r="N3408" t="str">
        <f>IF(OR(L3408="ATTACK",L3408="FINTA"),UPPER(anotacoes!I3408),"")</f>
        <v/>
      </c>
      <c r="O3408" s="6" t="str">
        <f>IF(anotacoes!N3408=0,"",anotacoes!N3408)</f>
        <v/>
      </c>
      <c r="P3408" t="str">
        <f>IF(anotacoes!M3408=0,"",UPPER(anotacoes!M3408))</f>
        <v/>
      </c>
      <c r="Q3408" t="str">
        <f t="shared" si="107"/>
        <v>INSERT INTO CONVERSAO_LUTA_ACAO (cd_conversao, id_luta, sequencia, momento_inicio, momento_fim, quem_faz, quem_sofre, acao_tipo, acao, tecnica, direcao, pontuacao) VALUES (1, 51, 48, TRIM(' 00:05:23,748'), TRIM(' 00:05:24,578'), 'GUILHEIRO', 'KAWAKAMI', 'DISPLACEMENT', 'TRY TO GRIP WITH CONTACT', NULL, NULL, NULL)</v>
      </c>
      <c r="R3408" t="s">
        <v>10327</v>
      </c>
    </row>
    <row r="3409" spans="1:18" hidden="1" x14ac:dyDescent="0.25">
      <c r="A3409" s="7">
        <f>anotacoes!D3409</f>
        <v>40887</v>
      </c>
      <c r="B3409" t="str">
        <f>anotacoes!C3409</f>
        <v>GRAND SLAM TOKYO 2011</v>
      </c>
      <c r="C3409" t="str">
        <f>anotacoes!E3409</f>
        <v>GUILHEIRO</v>
      </c>
      <c r="D3409" t="str">
        <f>anotacoes!F3409</f>
        <v>KAWAKAMI</v>
      </c>
      <c r="E3409" t="s">
        <v>10325</v>
      </c>
      <c r="F3409">
        <f>anotacoes!A3409</f>
        <v>51</v>
      </c>
      <c r="G3409">
        <f>anotacoes!B3409</f>
        <v>49</v>
      </c>
      <c r="H3409" t="str">
        <f>anotacoes!K3409</f>
        <v xml:space="preserve"> 00:05:24,578</v>
      </c>
      <c r="I3409" t="str">
        <f>anotacoes!L3409</f>
        <v xml:space="preserve"> 00:05:29,938</v>
      </c>
      <c r="J3409" t="str">
        <f>IF(L3409="PAUSE",E3409,IF(anotacoes!G3413=conversao_anotacoes!C3409,conversao_anotacoes!C3409,conversao_anotacoes!D3409))</f>
        <v>GUILHEIRO</v>
      </c>
      <c r="K3409" t="str">
        <f t="shared" si="106"/>
        <v>KAWAKAMI</v>
      </c>
      <c r="L3409" t="str">
        <f>UPPER(anotacoes!H3409)</f>
        <v>GRIP TIME</v>
      </c>
      <c r="M3409" t="str">
        <f>IF(OR(L3409="ATTACK",L3409="FINTA"),"&lt;TECNICA&gt;",UPPER(anotacoes!I3409))</f>
        <v>LEFT COLLAR</v>
      </c>
      <c r="N3409" t="str">
        <f>IF(OR(L3409="ATTACK",L3409="FINTA"),UPPER(anotacoes!I3409),"")</f>
        <v/>
      </c>
      <c r="O3409" s="6" t="str">
        <f>IF(anotacoes!N3409=0,"",anotacoes!N3409)</f>
        <v/>
      </c>
      <c r="P3409" t="str">
        <f>IF(anotacoes!M3409=0,"",UPPER(anotacoes!M3409))</f>
        <v/>
      </c>
      <c r="Q3409" t="str">
        <f t="shared" si="107"/>
        <v>INSERT INTO CONVERSAO_LUTA_ACAO (cd_conversao, id_luta, sequencia, momento_inicio, momento_fim, quem_faz, quem_sofre, acao_tipo, acao, tecnica, direcao, pontuacao) VALUES (1, 51, 49, TRIM(' 00:05:24,578'), TRIM(' 00:05:29,938'), 'GUILHEIRO', 'KAWAKAMI', 'GRIP TIME', 'LEFT COLLAR', NULL, NULL, NULL)</v>
      </c>
      <c r="R3409" t="s">
        <v>10327</v>
      </c>
    </row>
    <row r="3410" spans="1:18" hidden="1" x14ac:dyDescent="0.25">
      <c r="A3410" s="7">
        <f>anotacoes!D3410</f>
        <v>40887</v>
      </c>
      <c r="B3410" t="str">
        <f>anotacoes!C3410</f>
        <v>GRAND SLAM TOKYO 2011</v>
      </c>
      <c r="C3410" t="str">
        <f>anotacoes!E3410</f>
        <v>GUILHEIRO</v>
      </c>
      <c r="D3410" t="str">
        <f>anotacoes!F3410</f>
        <v>KAWAKAMI</v>
      </c>
      <c r="E3410" t="s">
        <v>10325</v>
      </c>
      <c r="F3410">
        <f>anotacoes!A3410</f>
        <v>51</v>
      </c>
      <c r="G3410">
        <f>anotacoes!B3410</f>
        <v>50</v>
      </c>
      <c r="H3410" t="str">
        <f>anotacoes!K3410</f>
        <v xml:space="preserve"> 00:05:29,938</v>
      </c>
      <c r="I3410" t="str">
        <f>anotacoes!L3410</f>
        <v xml:space="preserve"> 00:05:32,093</v>
      </c>
      <c r="J3410" t="str">
        <f>IF(L3410="PAUSE",E3410,IF(anotacoes!G3414=conversao_anotacoes!C3410,conversao_anotacoes!C3410,conversao_anotacoes!D3410))</f>
        <v>GUILHEIRO</v>
      </c>
      <c r="K3410" t="str">
        <f t="shared" si="106"/>
        <v>KAWAKAMI</v>
      </c>
      <c r="L3410" t="str">
        <f>UPPER(anotacoes!H3410)</f>
        <v>GRIP TIME</v>
      </c>
      <c r="M3410" t="str">
        <f>IF(OR(L3410="ATTACK",L3410="FINTA"),"&lt;TECNICA&gt;",UPPER(anotacoes!I3410))</f>
        <v>LEFT COLLAR RIGHT SLEEVE</v>
      </c>
      <c r="N3410" t="str">
        <f>IF(OR(L3410="ATTACK",L3410="FINTA"),UPPER(anotacoes!I3410),"")</f>
        <v/>
      </c>
      <c r="O3410" s="6" t="str">
        <f>IF(anotacoes!N3410=0,"",anotacoes!N3410)</f>
        <v/>
      </c>
      <c r="P3410" t="str">
        <f>IF(anotacoes!M3410=0,"",UPPER(anotacoes!M3410))</f>
        <v/>
      </c>
      <c r="Q3410" t="str">
        <f t="shared" si="107"/>
        <v>INSERT INTO CONVERSAO_LUTA_ACAO (cd_conversao, id_luta, sequencia, momento_inicio, momento_fim, quem_faz, quem_sofre, acao_tipo, acao, tecnica, direcao, pontuacao) VALUES (1, 51, 50, TRIM(' 00:05:29,938'), TRIM(' 00:05:32,093'), 'GUILHEIRO', 'KAWAKAMI', 'GRIP TIME', 'LEFT COLLAR RIGHT SLEEVE', NULL, NULL, NULL)</v>
      </c>
      <c r="R3410" t="s">
        <v>10327</v>
      </c>
    </row>
    <row r="3411" spans="1:18" hidden="1" x14ac:dyDescent="0.25">
      <c r="A3411" s="7">
        <f>anotacoes!D3411</f>
        <v>40887</v>
      </c>
      <c r="B3411" t="str">
        <f>anotacoes!C3411</f>
        <v>GRAND SLAM TOKYO 2011</v>
      </c>
      <c r="C3411" t="str">
        <f>anotacoes!E3411</f>
        <v>GUILHEIRO</v>
      </c>
      <c r="D3411" t="str">
        <f>anotacoes!F3411</f>
        <v>KAWAKAMI</v>
      </c>
      <c r="E3411" t="s">
        <v>10325</v>
      </c>
      <c r="F3411">
        <f>anotacoes!A3411</f>
        <v>51</v>
      </c>
      <c r="G3411">
        <f>anotacoes!B3411</f>
        <v>51</v>
      </c>
      <c r="H3411" t="str">
        <f>anotacoes!K3411</f>
        <v xml:space="preserve"> 00:05:32,093</v>
      </c>
      <c r="I3411" t="str">
        <f>anotacoes!L3411</f>
        <v xml:space="preserve"> 00:05:33,224</v>
      </c>
      <c r="J3411" t="str">
        <f>IF(L3411="PAUSE",E3411,IF(anotacoes!G3415=conversao_anotacoes!C3411,conversao_anotacoes!C3411,conversao_anotacoes!D3411))</f>
        <v>GUILHEIRO</v>
      </c>
      <c r="K3411" t="str">
        <f t="shared" si="106"/>
        <v>KAWAKAMI</v>
      </c>
      <c r="L3411" t="str">
        <f>UPPER(anotacoes!H3411)</f>
        <v>ATTACK</v>
      </c>
      <c r="M3411" t="str">
        <f>IF(OR(L3411="ATTACK",L3411="FINTA"),"&lt;TECNICA&gt;",UPPER(anotacoes!I3411))</f>
        <v>&lt;TECNICA&gt;</v>
      </c>
      <c r="N3411" t="str">
        <f>IF(OR(L3411="ATTACK",L3411="FINTA"),UPPER(anotacoes!I3411),"")</f>
        <v>SEOI NAGE</v>
      </c>
      <c r="O3411" s="6">
        <f>IF(anotacoes!N3411=0,"",anotacoes!N3411)</f>
        <v>6</v>
      </c>
      <c r="P3411" t="str">
        <f>IF(anotacoes!M3411=0,"",UPPER(anotacoes!M3411))</f>
        <v/>
      </c>
      <c r="Q3411" t="str">
        <f t="shared" si="107"/>
        <v>INSERT INTO CONVERSAO_LUTA_ACAO (cd_conversao, id_luta, sequencia, momento_inicio, momento_fim, quem_faz, quem_sofre, acao_tipo, acao, tecnica, direcao, pontuacao) VALUES (1, 51, 51, TRIM(' 00:05:32,093'), TRIM(' 00:05:33,224'), 'GUILHEIRO', 'KAWAKAMI', 'ATTACK', '&lt;TECNICA&gt;', 'SEOI NAGE', 6, NULL)</v>
      </c>
      <c r="R3411" t="s">
        <v>10327</v>
      </c>
    </row>
    <row r="3412" spans="1:18" hidden="1" x14ac:dyDescent="0.25">
      <c r="A3412" s="7">
        <f>anotacoes!D3412</f>
        <v>40887</v>
      </c>
      <c r="B3412" t="str">
        <f>anotacoes!C3412</f>
        <v>GRAND SLAM TOKYO 2011</v>
      </c>
      <c r="C3412" t="str">
        <f>anotacoes!E3412</f>
        <v>GUILHEIRO</v>
      </c>
      <c r="D3412" t="str">
        <f>anotacoes!F3412</f>
        <v>KAWAKAMI</v>
      </c>
      <c r="E3412" t="s">
        <v>10325</v>
      </c>
      <c r="F3412">
        <f>anotacoes!A3412</f>
        <v>51</v>
      </c>
      <c r="G3412">
        <f>anotacoes!B3412</f>
        <v>52</v>
      </c>
      <c r="H3412" t="str">
        <f>anotacoes!K3412</f>
        <v xml:space="preserve"> 00:05:33,224</v>
      </c>
      <c r="I3412" t="str">
        <f>anotacoes!L3412</f>
        <v xml:space="preserve"> 00:05:41,709</v>
      </c>
      <c r="J3412" t="str">
        <f>IF(L3412="PAUSE",E3412,IF(anotacoes!G3416=conversao_anotacoes!C3412,conversao_anotacoes!C3412,conversao_anotacoes!D3412))</f>
        <v>&lt;ARBITRO_DESCONHECIDO&gt;</v>
      </c>
      <c r="K3412" t="str">
        <f t="shared" si="106"/>
        <v/>
      </c>
      <c r="L3412" t="str">
        <f>UPPER(anotacoes!H3412)</f>
        <v>PAUSE</v>
      </c>
      <c r="M3412" t="str">
        <f>IF(OR(L3412="ATTACK",L3412="FINTA"),"&lt;TECNICA&gt;",UPPER(anotacoes!I3412))</f>
        <v>&lt;NAO_CLASSIFICADO&gt;</v>
      </c>
      <c r="N3412" t="str">
        <f>IF(OR(L3412="ATTACK",L3412="FINTA"),UPPER(anotacoes!I3412),"")</f>
        <v/>
      </c>
      <c r="O3412" s="6" t="str">
        <f>IF(anotacoes!N3412=0,"",anotacoes!N3412)</f>
        <v/>
      </c>
      <c r="P3412" t="str">
        <f>IF(anotacoes!M3412=0,"",UPPER(anotacoes!M3412))</f>
        <v/>
      </c>
      <c r="Q3412" t="str">
        <f t="shared" si="107"/>
        <v>INSERT INTO CONVERSAO_LUTA_ACAO (cd_conversao, id_luta, sequencia, momento_inicio, momento_fim, quem_faz, quem_sofre, acao_tipo, acao, tecnica, direcao, pontuacao) VALUES (1, 51, 52, TRIM(' 00:05:33,224'), TRIM(' 00:05:41,709'), '&lt;ARBITRO_DESCONHECIDO&gt;', '', 'PAUSE', '&lt;NAO_CLASSIFICADO&gt;', NULL, NULL, NULL)</v>
      </c>
      <c r="R3412" t="s">
        <v>10327</v>
      </c>
    </row>
    <row r="3413" spans="1:18" hidden="1" x14ac:dyDescent="0.25">
      <c r="A3413" s="7">
        <f>anotacoes!D3413</f>
        <v>40887</v>
      </c>
      <c r="B3413" t="str">
        <f>anotacoes!C3413</f>
        <v>GRAND SLAM TOKYO 2011</v>
      </c>
      <c r="C3413" t="str">
        <f>anotacoes!E3413</f>
        <v>GUILHEIRO</v>
      </c>
      <c r="D3413" t="str">
        <f>anotacoes!F3413</f>
        <v>KAWAKAMI</v>
      </c>
      <c r="E3413" t="s">
        <v>10325</v>
      </c>
      <c r="F3413">
        <f>anotacoes!A3413</f>
        <v>51</v>
      </c>
      <c r="G3413">
        <f>anotacoes!B3413</f>
        <v>53</v>
      </c>
      <c r="H3413" t="str">
        <f>anotacoes!K3413</f>
        <v xml:space="preserve"> 00:05:41,709</v>
      </c>
      <c r="I3413" t="str">
        <f>anotacoes!L3413</f>
        <v xml:space="preserve"> 00:05:44,994</v>
      </c>
      <c r="J3413" t="str">
        <f>IF(L3413="PAUSE",E3413,IF(anotacoes!G3417=conversao_anotacoes!C3413,conversao_anotacoes!C3413,conversao_anotacoes!D3413))</f>
        <v>GUILHEIRO</v>
      </c>
      <c r="K3413" t="str">
        <f t="shared" si="106"/>
        <v>KAWAKAMI</v>
      </c>
      <c r="L3413" t="str">
        <f>UPPER(anotacoes!H3413)</f>
        <v>DISPLACEMENT</v>
      </c>
      <c r="M3413" t="str">
        <f>IF(OR(L3413="ATTACK",L3413="FINTA"),"&lt;TECNICA&gt;",UPPER(anotacoes!I3413))</f>
        <v>2-3 STEP HESITANT RIGHT</v>
      </c>
      <c r="N3413" t="str">
        <f>IF(OR(L3413="ATTACK",L3413="FINTA"),UPPER(anotacoes!I3413),"")</f>
        <v/>
      </c>
      <c r="O3413" s="6" t="str">
        <f>IF(anotacoes!N3413=0,"",anotacoes!N3413)</f>
        <v/>
      </c>
      <c r="P3413" t="str">
        <f>IF(anotacoes!M3413=0,"",UPPER(anotacoes!M3413))</f>
        <v/>
      </c>
      <c r="Q3413" t="str">
        <f t="shared" si="107"/>
        <v>INSERT INTO CONVERSAO_LUTA_ACAO (cd_conversao, id_luta, sequencia, momento_inicio, momento_fim, quem_faz, quem_sofre, acao_tipo, acao, tecnica, direcao, pontuacao) VALUES (1, 51, 53, TRIM(' 00:05:41,709'), TRIM(' 00:05:44,994'), 'GUILHEIRO', 'KAWAKAMI', 'DISPLACEMENT', '2-3 STEP HESITANT RIGHT', NULL, NULL, NULL)</v>
      </c>
      <c r="R3413" t="s">
        <v>10327</v>
      </c>
    </row>
    <row r="3414" spans="1:18" hidden="1" x14ac:dyDescent="0.25">
      <c r="A3414" s="7">
        <f>anotacoes!D3414</f>
        <v>40887</v>
      </c>
      <c r="B3414" t="str">
        <f>anotacoes!C3414</f>
        <v>GRAND SLAM TOKYO 2011</v>
      </c>
      <c r="C3414" t="str">
        <f>anotacoes!E3414</f>
        <v>GUILHEIRO</v>
      </c>
      <c r="D3414" t="str">
        <f>anotacoes!F3414</f>
        <v>KAWAKAMI</v>
      </c>
      <c r="E3414" t="s">
        <v>10325</v>
      </c>
      <c r="F3414">
        <f>anotacoes!A3414</f>
        <v>51</v>
      </c>
      <c r="G3414">
        <f>anotacoes!B3414</f>
        <v>54</v>
      </c>
      <c r="H3414" t="str">
        <f>anotacoes!K3414</f>
        <v xml:space="preserve"> 00:05:44,994</v>
      </c>
      <c r="I3414" t="str">
        <f>anotacoes!L3414</f>
        <v xml:space="preserve"> 00:05:49,361</v>
      </c>
      <c r="J3414" t="str">
        <f>IF(L3414="PAUSE",E3414,IF(anotacoes!G3418=conversao_anotacoes!C3414,conversao_anotacoes!C3414,conversao_anotacoes!D3414))</f>
        <v>GUILHEIRO</v>
      </c>
      <c r="K3414" t="str">
        <f t="shared" si="106"/>
        <v>KAWAKAMI</v>
      </c>
      <c r="L3414" t="str">
        <f>UPPER(anotacoes!H3414)</f>
        <v>GRIP TIME</v>
      </c>
      <c r="M3414" t="str">
        <f>IF(OR(L3414="ATTACK",L3414="FINTA"),"&lt;TECNICA&gt;",UPPER(anotacoes!I3414))</f>
        <v>LEFT COLLAR</v>
      </c>
      <c r="N3414" t="str">
        <f>IF(OR(L3414="ATTACK",L3414="FINTA"),UPPER(anotacoes!I3414),"")</f>
        <v/>
      </c>
      <c r="O3414" s="6" t="str">
        <f>IF(anotacoes!N3414=0,"",anotacoes!N3414)</f>
        <v/>
      </c>
      <c r="P3414" t="str">
        <f>IF(anotacoes!M3414=0,"",UPPER(anotacoes!M3414))</f>
        <v/>
      </c>
      <c r="Q3414" t="str">
        <f t="shared" si="107"/>
        <v>INSERT INTO CONVERSAO_LUTA_ACAO (cd_conversao, id_luta, sequencia, momento_inicio, momento_fim, quem_faz, quem_sofre, acao_tipo, acao, tecnica, direcao, pontuacao) VALUES (1, 51, 54, TRIM(' 00:05:44,994'), TRIM(' 00:05:49,361'), 'GUILHEIRO', 'KAWAKAMI', 'GRIP TIME', 'LEFT COLLAR', NULL, NULL, NULL)</v>
      </c>
      <c r="R3414" t="s">
        <v>10327</v>
      </c>
    </row>
    <row r="3415" spans="1:18" hidden="1" x14ac:dyDescent="0.25">
      <c r="A3415" s="7">
        <f>anotacoes!D3415</f>
        <v>40887</v>
      </c>
      <c r="B3415" t="str">
        <f>anotacoes!C3415</f>
        <v>GRAND SLAM TOKYO 2011</v>
      </c>
      <c r="C3415" t="str">
        <f>anotacoes!E3415</f>
        <v>GUILHEIRO</v>
      </c>
      <c r="D3415" t="str">
        <f>anotacoes!F3415</f>
        <v>KAWAKAMI</v>
      </c>
      <c r="E3415" t="s">
        <v>10325</v>
      </c>
      <c r="F3415">
        <f>anotacoes!A3415</f>
        <v>51</v>
      </c>
      <c r="G3415">
        <f>anotacoes!B3415</f>
        <v>55</v>
      </c>
      <c r="H3415" t="str">
        <f>anotacoes!K3415</f>
        <v xml:space="preserve"> 00:05:49,361</v>
      </c>
      <c r="I3415" t="str">
        <f>anotacoes!L3415</f>
        <v xml:space="preserve"> 00:05:56,283</v>
      </c>
      <c r="J3415" t="str">
        <f>IF(L3415="PAUSE",E3415,IF(anotacoes!G3419=conversao_anotacoes!C3415,conversao_anotacoes!C3415,conversao_anotacoes!D3415))</f>
        <v>GUILHEIRO</v>
      </c>
      <c r="K3415" t="str">
        <f t="shared" si="106"/>
        <v>KAWAKAMI</v>
      </c>
      <c r="L3415" t="str">
        <f>UPPER(anotacoes!H3415)</f>
        <v>DISPLACEMENT</v>
      </c>
      <c r="M3415" t="str">
        <f>IF(OR(L3415="ATTACK",L3415="FINTA"),"&lt;TECNICA&gt;",UPPER(anotacoes!I3415))</f>
        <v>TRY TO GRIP WITH CONTACT</v>
      </c>
      <c r="N3415" t="str">
        <f>IF(OR(L3415="ATTACK",L3415="FINTA"),UPPER(anotacoes!I3415),"")</f>
        <v/>
      </c>
      <c r="O3415" s="6" t="str">
        <f>IF(anotacoes!N3415=0,"",anotacoes!N3415)</f>
        <v/>
      </c>
      <c r="P3415" t="str">
        <f>IF(anotacoes!M3415=0,"",UPPER(anotacoes!M3415))</f>
        <v/>
      </c>
      <c r="Q3415" t="str">
        <f t="shared" si="107"/>
        <v>INSERT INTO CONVERSAO_LUTA_ACAO (cd_conversao, id_luta, sequencia, momento_inicio, momento_fim, quem_faz, quem_sofre, acao_tipo, acao, tecnica, direcao, pontuacao) VALUES (1, 51, 55, TRIM(' 00:05:49,361'), TRIM(' 00:05:56,283'), 'GUILHEIRO', 'KAWAKAMI', 'DISPLACEMENT', 'TRY TO GRIP WITH CONTACT', NULL, NULL, NULL)</v>
      </c>
      <c r="R3415" t="s">
        <v>10327</v>
      </c>
    </row>
    <row r="3416" spans="1:18" hidden="1" x14ac:dyDescent="0.25">
      <c r="A3416" s="7">
        <f>anotacoes!D3416</f>
        <v>40887</v>
      </c>
      <c r="B3416" t="str">
        <f>anotacoes!C3416</f>
        <v>GRAND SLAM TOKYO 2011</v>
      </c>
      <c r="C3416" t="str">
        <f>anotacoes!E3416</f>
        <v>GUILHEIRO</v>
      </c>
      <c r="D3416" t="str">
        <f>anotacoes!F3416</f>
        <v>KAWAKAMI</v>
      </c>
      <c r="E3416" t="s">
        <v>10325</v>
      </c>
      <c r="F3416">
        <f>anotacoes!A3416</f>
        <v>51</v>
      </c>
      <c r="G3416">
        <f>anotacoes!B3416</f>
        <v>56</v>
      </c>
      <c r="H3416" t="str">
        <f>anotacoes!K3416</f>
        <v xml:space="preserve"> 00:05:56,283</v>
      </c>
      <c r="I3416" t="str">
        <f>anotacoes!L3416</f>
        <v xml:space="preserve"> 00:05:57,171</v>
      </c>
      <c r="J3416" t="str">
        <f>IF(L3416="PAUSE",E3416,IF(anotacoes!G3420=conversao_anotacoes!C3416,conversao_anotacoes!C3416,conversao_anotacoes!D3416))</f>
        <v>GUILHEIRO</v>
      </c>
      <c r="K3416" t="str">
        <f t="shared" si="106"/>
        <v>KAWAKAMI</v>
      </c>
      <c r="L3416" t="str">
        <f>UPPER(anotacoes!H3416)</f>
        <v>GRIP TIME</v>
      </c>
      <c r="M3416" t="str">
        <f>IF(OR(L3416="ATTACK",L3416="FINTA"),"&lt;TECNICA&gt;",UPPER(anotacoes!I3416))</f>
        <v>LEFT COLLAR</v>
      </c>
      <c r="N3416" t="str">
        <f>IF(OR(L3416="ATTACK",L3416="FINTA"),UPPER(anotacoes!I3416),"")</f>
        <v/>
      </c>
      <c r="O3416" s="6" t="str">
        <f>IF(anotacoes!N3416=0,"",anotacoes!N3416)</f>
        <v/>
      </c>
      <c r="P3416" t="str">
        <f>IF(anotacoes!M3416=0,"",UPPER(anotacoes!M3416))</f>
        <v/>
      </c>
      <c r="Q3416" t="str">
        <f t="shared" si="107"/>
        <v>INSERT INTO CONVERSAO_LUTA_ACAO (cd_conversao, id_luta, sequencia, momento_inicio, momento_fim, quem_faz, quem_sofre, acao_tipo, acao, tecnica, direcao, pontuacao) VALUES (1, 51, 56, TRIM(' 00:05:56,283'), TRIM(' 00:05:57,171'), 'GUILHEIRO', 'KAWAKAMI', 'GRIP TIME', 'LEFT COLLAR', NULL, NULL, NULL)</v>
      </c>
      <c r="R3416" t="s">
        <v>10327</v>
      </c>
    </row>
    <row r="3417" spans="1:18" hidden="1" x14ac:dyDescent="0.25">
      <c r="A3417" s="7">
        <f>anotacoes!D3417</f>
        <v>40887</v>
      </c>
      <c r="B3417" t="str">
        <f>anotacoes!C3417</f>
        <v>GRAND SLAM TOKYO 2011</v>
      </c>
      <c r="C3417" t="str">
        <f>anotacoes!E3417</f>
        <v>GUILHEIRO</v>
      </c>
      <c r="D3417" t="str">
        <f>anotacoes!F3417</f>
        <v>KAWAKAMI</v>
      </c>
      <c r="E3417" t="s">
        <v>10325</v>
      </c>
      <c r="F3417">
        <f>anotacoes!A3417</f>
        <v>51</v>
      </c>
      <c r="G3417">
        <f>anotacoes!B3417</f>
        <v>57</v>
      </c>
      <c r="H3417" t="str">
        <f>anotacoes!K3417</f>
        <v xml:space="preserve"> 00:05:57,171</v>
      </c>
      <c r="I3417" t="str">
        <f>anotacoes!L3417</f>
        <v xml:space="preserve"> 00:05:59,364</v>
      </c>
      <c r="J3417" t="str">
        <f>IF(L3417="PAUSE",E3417,IF(anotacoes!G3421=conversao_anotacoes!C3417,conversao_anotacoes!C3417,conversao_anotacoes!D3417))</f>
        <v>GUILHEIRO</v>
      </c>
      <c r="K3417" t="str">
        <f t="shared" si="106"/>
        <v>KAWAKAMI</v>
      </c>
      <c r="L3417" t="str">
        <f>UPPER(anotacoes!H3417)</f>
        <v>ATTACK</v>
      </c>
      <c r="M3417" t="str">
        <f>IF(OR(L3417="ATTACK",L3417="FINTA"),"&lt;TECNICA&gt;",UPPER(anotacoes!I3417))</f>
        <v>&lt;TECNICA&gt;</v>
      </c>
      <c r="N3417" t="str">
        <f>IF(OR(L3417="ATTACK",L3417="FINTA"),UPPER(anotacoes!I3417),"")</f>
        <v>SEOI NAGE</v>
      </c>
      <c r="O3417" s="6">
        <f>IF(anotacoes!N3417=0,"",anotacoes!N3417)</f>
        <v>6</v>
      </c>
      <c r="P3417" t="str">
        <f>IF(anotacoes!M3417=0,"",UPPER(anotacoes!M3417))</f>
        <v/>
      </c>
      <c r="Q3417" t="str">
        <f t="shared" si="107"/>
        <v>INSERT INTO CONVERSAO_LUTA_ACAO (cd_conversao, id_luta, sequencia, momento_inicio, momento_fim, quem_faz, quem_sofre, acao_tipo, acao, tecnica, direcao, pontuacao) VALUES (1, 51, 57, TRIM(' 00:05:57,171'), TRIM(' 00:05:59,364'), 'GUILHEIRO', 'KAWAKAMI', 'ATTACK', '&lt;TECNICA&gt;', 'SEOI NAGE', 6, NULL)</v>
      </c>
      <c r="R3417" t="s">
        <v>10327</v>
      </c>
    </row>
    <row r="3418" spans="1:18" hidden="1" x14ac:dyDescent="0.25">
      <c r="A3418" s="7">
        <f>anotacoes!D3418</f>
        <v>40887</v>
      </c>
      <c r="B3418" t="str">
        <f>anotacoes!C3418</f>
        <v>GRAND SLAM TOKYO 2011</v>
      </c>
      <c r="C3418" t="str">
        <f>anotacoes!E3418</f>
        <v>GUILHEIRO</v>
      </c>
      <c r="D3418" t="str">
        <f>anotacoes!F3418</f>
        <v>KAWAKAMI</v>
      </c>
      <c r="E3418" t="s">
        <v>10325</v>
      </c>
      <c r="F3418">
        <f>anotacoes!A3418</f>
        <v>51</v>
      </c>
      <c r="G3418">
        <f>anotacoes!B3418</f>
        <v>58</v>
      </c>
      <c r="H3418" t="str">
        <f>anotacoes!K3418</f>
        <v xml:space="preserve"> 00:05:59,530</v>
      </c>
      <c r="I3418" t="str">
        <f>anotacoes!L3418</f>
        <v xml:space="preserve"> 00:06:47,165</v>
      </c>
      <c r="J3418" t="str">
        <f>IF(L3418="PAUSE",E3418,IF(anotacoes!G3422=conversao_anotacoes!C3418,conversao_anotacoes!C3418,conversao_anotacoes!D3418))</f>
        <v>&lt;ARBITRO_DESCONHECIDO&gt;</v>
      </c>
      <c r="K3418" t="str">
        <f t="shared" si="106"/>
        <v/>
      </c>
      <c r="L3418" t="str">
        <f>UPPER(anotacoes!H3418)</f>
        <v>PAUSE</v>
      </c>
      <c r="M3418" t="str">
        <f>IF(OR(L3418="ATTACK",L3418="FINTA"),"&lt;TECNICA&gt;",UPPER(anotacoes!I3418))</f>
        <v>&lt;NAO_CLASSIFICADO&gt;</v>
      </c>
      <c r="N3418" t="str">
        <f>IF(OR(L3418="ATTACK",L3418="FINTA"),UPPER(anotacoes!I3418),"")</f>
        <v/>
      </c>
      <c r="O3418" s="6" t="str">
        <f>IF(anotacoes!N3418=0,"",anotacoes!N3418)</f>
        <v/>
      </c>
      <c r="P3418" t="str">
        <f>IF(anotacoes!M3418=0,"",UPPER(anotacoes!M3418))</f>
        <v/>
      </c>
      <c r="Q3418" t="str">
        <f t="shared" si="107"/>
        <v>INSERT INTO CONVERSAO_LUTA_ACAO (cd_conversao, id_luta, sequencia, momento_inicio, momento_fim, quem_faz, quem_sofre, acao_tipo, acao, tecnica, direcao, pontuacao) VALUES (1, 51, 58, TRIM(' 00:05:59,530'), TRIM(' 00:06:47,165'), '&lt;ARBITRO_DESCONHECIDO&gt;', '', 'PAUSE', '&lt;NAO_CLASSIFICADO&gt;', NULL, NULL, NULL)</v>
      </c>
      <c r="R3418" t="s">
        <v>10327</v>
      </c>
    </row>
    <row r="3419" spans="1:18" hidden="1" x14ac:dyDescent="0.25">
      <c r="A3419" s="7">
        <f>anotacoes!D3419</f>
        <v>40887</v>
      </c>
      <c r="B3419" t="str">
        <f>anotacoes!C3419</f>
        <v>GRAND SLAM TOKYO 2011</v>
      </c>
      <c r="C3419" t="str">
        <f>anotacoes!E3419</f>
        <v>GUILHEIRO</v>
      </c>
      <c r="D3419" t="str">
        <f>anotacoes!F3419</f>
        <v>KAWAKAMI</v>
      </c>
      <c r="E3419" t="s">
        <v>10325</v>
      </c>
      <c r="F3419">
        <f>anotacoes!A3419</f>
        <v>51</v>
      </c>
      <c r="G3419">
        <f>anotacoes!B3419</f>
        <v>59</v>
      </c>
      <c r="H3419" t="str">
        <f>anotacoes!K3419</f>
        <v xml:space="preserve"> 00:06:47,165</v>
      </c>
      <c r="I3419" t="str">
        <f>anotacoes!L3419</f>
        <v xml:space="preserve"> 00:06:49,087</v>
      </c>
      <c r="J3419" t="str">
        <f>IF(L3419="PAUSE",E3419,IF(anotacoes!G3423=conversao_anotacoes!C3419,conversao_anotacoes!C3419,conversao_anotacoes!D3419))</f>
        <v>GUILHEIRO</v>
      </c>
      <c r="K3419" t="str">
        <f t="shared" si="106"/>
        <v>KAWAKAMI</v>
      </c>
      <c r="L3419" t="str">
        <f>UPPER(anotacoes!H3419)</f>
        <v>DISPLACEMENT</v>
      </c>
      <c r="M3419" t="str">
        <f>IF(OR(L3419="ATTACK",L3419="FINTA"),"&lt;TECNICA&gt;",UPPER(anotacoes!I3419))</f>
        <v>2-3 STEP HESITANT RIGHT</v>
      </c>
      <c r="N3419" t="str">
        <f>IF(OR(L3419="ATTACK",L3419="FINTA"),UPPER(anotacoes!I3419),"")</f>
        <v/>
      </c>
      <c r="O3419" s="6" t="str">
        <f>IF(anotacoes!N3419=0,"",anotacoes!N3419)</f>
        <v/>
      </c>
      <c r="P3419" t="str">
        <f>IF(anotacoes!M3419=0,"",UPPER(anotacoes!M3419))</f>
        <v/>
      </c>
      <c r="Q3419" t="str">
        <f t="shared" si="107"/>
        <v>INSERT INTO CONVERSAO_LUTA_ACAO (cd_conversao, id_luta, sequencia, momento_inicio, momento_fim, quem_faz, quem_sofre, acao_tipo, acao, tecnica, direcao, pontuacao) VALUES (1, 51, 59, TRIM(' 00:06:47,165'), TRIM(' 00:06:49,087'), 'GUILHEIRO', 'KAWAKAMI', 'DISPLACEMENT', '2-3 STEP HESITANT RIGHT', NULL, NULL, NULL)</v>
      </c>
      <c r="R3419" t="s">
        <v>10327</v>
      </c>
    </row>
    <row r="3420" spans="1:18" hidden="1" x14ac:dyDescent="0.25">
      <c r="A3420" s="7">
        <f>anotacoes!D3420</f>
        <v>40887</v>
      </c>
      <c r="B3420" t="str">
        <f>anotacoes!C3420</f>
        <v>GRAND SLAM TOKYO 2011</v>
      </c>
      <c r="C3420" t="str">
        <f>anotacoes!E3420</f>
        <v>GUILHEIRO</v>
      </c>
      <c r="D3420" t="str">
        <f>anotacoes!F3420</f>
        <v>KAWAKAMI</v>
      </c>
      <c r="E3420" t="s">
        <v>10325</v>
      </c>
      <c r="F3420">
        <f>anotacoes!A3420</f>
        <v>51</v>
      </c>
      <c r="G3420">
        <f>anotacoes!B3420</f>
        <v>60</v>
      </c>
      <c r="H3420" t="str">
        <f>anotacoes!K3420</f>
        <v xml:space="preserve"> 00:06:49,087</v>
      </c>
      <c r="I3420" t="str">
        <f>anotacoes!L3420</f>
        <v xml:space="preserve"> 00:07:00,154</v>
      </c>
      <c r="J3420" t="str">
        <f>IF(L3420="PAUSE",E3420,IF(anotacoes!G3424=conversao_anotacoes!C3420,conversao_anotacoes!C3420,conversao_anotacoes!D3420))</f>
        <v>GUILHEIRO</v>
      </c>
      <c r="K3420" t="str">
        <f t="shared" si="106"/>
        <v>KAWAKAMI</v>
      </c>
      <c r="L3420" t="str">
        <f>UPPER(anotacoes!H3420)</f>
        <v>GRIP TIME</v>
      </c>
      <c r="M3420" t="str">
        <f>IF(OR(L3420="ATTACK",L3420="FINTA"),"&lt;TECNICA&gt;",UPPER(anotacoes!I3420))</f>
        <v>LEFT COLLAR</v>
      </c>
      <c r="N3420" t="str">
        <f>IF(OR(L3420="ATTACK",L3420="FINTA"),UPPER(anotacoes!I3420),"")</f>
        <v/>
      </c>
      <c r="O3420" s="6" t="str">
        <f>IF(anotacoes!N3420=0,"",anotacoes!N3420)</f>
        <v/>
      </c>
      <c r="P3420" t="str">
        <f>IF(anotacoes!M3420=0,"",UPPER(anotacoes!M3420))</f>
        <v/>
      </c>
      <c r="Q3420" t="str">
        <f t="shared" si="107"/>
        <v>INSERT INTO CONVERSAO_LUTA_ACAO (cd_conversao, id_luta, sequencia, momento_inicio, momento_fim, quem_faz, quem_sofre, acao_tipo, acao, tecnica, direcao, pontuacao) VALUES (1, 51, 60, TRIM(' 00:06:49,087'), TRIM(' 00:07:00,154'), 'GUILHEIRO', 'KAWAKAMI', 'GRIP TIME', 'LEFT COLLAR', NULL, NULL, NULL)</v>
      </c>
      <c r="R3420" t="s">
        <v>10327</v>
      </c>
    </row>
    <row r="3421" spans="1:18" hidden="1" x14ac:dyDescent="0.25">
      <c r="A3421" s="7">
        <f>anotacoes!D3421</f>
        <v>40887</v>
      </c>
      <c r="B3421" t="str">
        <f>anotacoes!C3421</f>
        <v>GRAND SLAM TOKYO 2011</v>
      </c>
      <c r="C3421" t="str">
        <f>anotacoes!E3421</f>
        <v>GUILHEIRO</v>
      </c>
      <c r="D3421" t="str">
        <f>anotacoes!F3421</f>
        <v>KAWAKAMI</v>
      </c>
      <c r="E3421" t="s">
        <v>10325</v>
      </c>
      <c r="F3421">
        <f>anotacoes!A3421</f>
        <v>51</v>
      </c>
      <c r="G3421">
        <f>anotacoes!B3421</f>
        <v>61</v>
      </c>
      <c r="H3421" t="str">
        <f>anotacoes!K3421</f>
        <v xml:space="preserve"> 00:07:00,154</v>
      </c>
      <c r="I3421" t="str">
        <f>anotacoes!L3421</f>
        <v xml:space="preserve"> 00:07:00,154</v>
      </c>
      <c r="J3421" t="str">
        <f>IF(L3421="PAUSE",E3421,IF(anotacoes!G3425=conversao_anotacoes!C3421,conversao_anotacoes!C3421,conversao_anotacoes!D3421))</f>
        <v>GUILHEIRO</v>
      </c>
      <c r="K3421" t="str">
        <f t="shared" si="106"/>
        <v>KAWAKAMI</v>
      </c>
      <c r="L3421" t="str">
        <f>UPPER(anotacoes!H3421)</f>
        <v>DEFENSE</v>
      </c>
      <c r="M3421" t="str">
        <f>IF(OR(L3421="ATTACK",L3421="FINTA"),"&lt;TECNICA&gt;",UPPER(anotacoes!I3421))</f>
        <v>TAE-SABAKI LEFT INCLINED</v>
      </c>
      <c r="N3421" t="str">
        <f>IF(OR(L3421="ATTACK",L3421="FINTA"),UPPER(anotacoes!I3421),"")</f>
        <v/>
      </c>
      <c r="O3421" s="6" t="str">
        <f>IF(anotacoes!N3421=0,"",anotacoes!N3421)</f>
        <v/>
      </c>
      <c r="P3421" t="str">
        <f>IF(anotacoes!M3421=0,"",UPPER(anotacoes!M3421))</f>
        <v/>
      </c>
      <c r="Q3421" t="str">
        <f t="shared" si="107"/>
        <v>INSERT INTO CONVERSAO_LUTA_ACAO (cd_conversao, id_luta, sequencia, momento_inicio, momento_fim, quem_faz, quem_sofre, acao_tipo, acao, tecnica, direcao, pontuacao) VALUES (1, 51, 61, TRIM(' 00:07:00,154'), TRIM(' 00:07:00,154'), 'GUILHEIRO', 'KAWAKAMI', 'DEFENSE', 'TAE-SABAKI LEFT INCLINED', NULL, NULL, NULL)</v>
      </c>
      <c r="R3421" t="s">
        <v>10327</v>
      </c>
    </row>
    <row r="3422" spans="1:18" hidden="1" x14ac:dyDescent="0.25">
      <c r="A3422" s="7">
        <f>anotacoes!D3422</f>
        <v>40887</v>
      </c>
      <c r="B3422" t="str">
        <f>anotacoes!C3422</f>
        <v>GRAND SLAM TOKYO 2011</v>
      </c>
      <c r="C3422" t="str">
        <f>anotacoes!E3422</f>
        <v>GUILHEIRO</v>
      </c>
      <c r="D3422" t="str">
        <f>anotacoes!F3422</f>
        <v>KAWAKAMI</v>
      </c>
      <c r="E3422" t="s">
        <v>10325</v>
      </c>
      <c r="F3422">
        <f>anotacoes!A3422</f>
        <v>51</v>
      </c>
      <c r="G3422">
        <f>anotacoes!B3422</f>
        <v>62</v>
      </c>
      <c r="H3422" t="str">
        <f>anotacoes!K3422</f>
        <v xml:space="preserve"> 00:07:00,154</v>
      </c>
      <c r="I3422" t="str">
        <f>anotacoes!L3422</f>
        <v xml:space="preserve"> 00:07:02,095</v>
      </c>
      <c r="J3422" t="str">
        <f>IF(L3422="PAUSE",E3422,IF(anotacoes!G3426=conversao_anotacoes!C3422,conversao_anotacoes!C3422,conversao_anotacoes!D3422))</f>
        <v>GUILHEIRO</v>
      </c>
      <c r="K3422" t="str">
        <f t="shared" si="106"/>
        <v>KAWAKAMI</v>
      </c>
      <c r="L3422" t="str">
        <f>UPPER(anotacoes!H3422)</f>
        <v>GRIP TIME</v>
      </c>
      <c r="M3422" t="str">
        <f>IF(OR(L3422="ATTACK",L3422="FINTA"),"&lt;TECNICA&gt;",UPPER(anotacoes!I3422))</f>
        <v>RIGHT SLEEVE LEFT SLEEVE</v>
      </c>
      <c r="N3422" t="str">
        <f>IF(OR(L3422="ATTACK",L3422="FINTA"),UPPER(anotacoes!I3422),"")</f>
        <v/>
      </c>
      <c r="O3422" s="6" t="str">
        <f>IF(anotacoes!N3422=0,"",anotacoes!N3422)</f>
        <v/>
      </c>
      <c r="P3422" t="str">
        <f>IF(anotacoes!M3422=0,"",UPPER(anotacoes!M3422))</f>
        <v/>
      </c>
      <c r="Q3422" t="str">
        <f t="shared" si="107"/>
        <v>INSERT INTO CONVERSAO_LUTA_ACAO (cd_conversao, id_luta, sequencia, momento_inicio, momento_fim, quem_faz, quem_sofre, acao_tipo, acao, tecnica, direcao, pontuacao) VALUES (1, 51, 62, TRIM(' 00:07:00,154'), TRIM(' 00:07:02,095'), 'GUILHEIRO', 'KAWAKAMI', 'GRIP TIME', 'RIGHT SLEEVE LEFT SLEEVE', NULL, NULL, NULL)</v>
      </c>
      <c r="R3422" t="s">
        <v>10327</v>
      </c>
    </row>
    <row r="3423" spans="1:18" hidden="1" x14ac:dyDescent="0.25">
      <c r="A3423" s="7">
        <f>anotacoes!D3423</f>
        <v>40887</v>
      </c>
      <c r="B3423" t="str">
        <f>anotacoes!C3423</f>
        <v>GRAND SLAM TOKYO 2011</v>
      </c>
      <c r="C3423" t="str">
        <f>anotacoes!E3423</f>
        <v>GUILHEIRO</v>
      </c>
      <c r="D3423" t="str">
        <f>anotacoes!F3423</f>
        <v>KAWAKAMI</v>
      </c>
      <c r="E3423" t="s">
        <v>10325</v>
      </c>
      <c r="F3423">
        <f>anotacoes!A3423</f>
        <v>51</v>
      </c>
      <c r="G3423">
        <f>anotacoes!B3423</f>
        <v>63</v>
      </c>
      <c r="H3423" t="str">
        <f>anotacoes!K3423</f>
        <v xml:space="preserve"> 00:07:02,095</v>
      </c>
      <c r="I3423" t="str">
        <f>anotacoes!L3423</f>
        <v xml:space="preserve"> 00:07:02,095</v>
      </c>
      <c r="J3423" t="str">
        <f>IF(L3423="PAUSE",E3423,IF(anotacoes!G3427=conversao_anotacoes!C3423,conversao_anotacoes!C3423,conversao_anotacoes!D3423))</f>
        <v>GUILHEIRO</v>
      </c>
      <c r="K3423" t="str">
        <f t="shared" si="106"/>
        <v>KAWAKAMI</v>
      </c>
      <c r="L3423" t="str">
        <f>UPPER(anotacoes!H3423)</f>
        <v>FINTA</v>
      </c>
      <c r="M3423" t="str">
        <f>IF(OR(L3423="ATTACK",L3423="FINTA"),"&lt;TECNICA&gt;",UPPER(anotacoes!I3423))</f>
        <v>&lt;TECNICA&gt;</v>
      </c>
      <c r="N3423" t="str">
        <f>IF(OR(L3423="ATTACK",L3423="FINTA"),UPPER(anotacoes!I3423),"")</f>
        <v>DEASHI HARAI LEFT</v>
      </c>
      <c r="O3423" s="6" t="str">
        <f>IF(anotacoes!N3423=0,"",anotacoes!N3423)</f>
        <v/>
      </c>
      <c r="P3423" t="str">
        <f>IF(anotacoes!M3423=0,"",UPPER(anotacoes!M3423))</f>
        <v/>
      </c>
      <c r="Q3423" t="str">
        <f t="shared" si="107"/>
        <v>INSERT INTO CONVERSAO_LUTA_ACAO (cd_conversao, id_luta, sequencia, momento_inicio, momento_fim, quem_faz, quem_sofre, acao_tipo, acao, tecnica, direcao, pontuacao) VALUES (1, 51, 63, TRIM(' 00:07:02,095'), TRIM(' 00:07:02,095'), 'GUILHEIRO', 'KAWAKAMI', 'FINTA', '&lt;TECNICA&gt;', 'DEASHI HARAI LEFT', NULL, NULL)</v>
      </c>
      <c r="R3423" t="s">
        <v>10327</v>
      </c>
    </row>
    <row r="3424" spans="1:18" hidden="1" x14ac:dyDescent="0.25">
      <c r="A3424" s="7">
        <f>anotacoes!D3424</f>
        <v>40887</v>
      </c>
      <c r="B3424" t="str">
        <f>anotacoes!C3424</f>
        <v>GRAND SLAM TOKYO 2011</v>
      </c>
      <c r="C3424" t="str">
        <f>anotacoes!E3424</f>
        <v>GUILHEIRO</v>
      </c>
      <c r="D3424" t="str">
        <f>anotacoes!F3424</f>
        <v>KAWAKAMI</v>
      </c>
      <c r="E3424" t="s">
        <v>10325</v>
      </c>
      <c r="F3424">
        <f>anotacoes!A3424</f>
        <v>51</v>
      </c>
      <c r="G3424">
        <f>anotacoes!B3424</f>
        <v>64</v>
      </c>
      <c r="H3424" t="str">
        <f>anotacoes!K3424</f>
        <v xml:space="preserve"> 00:07:02,095</v>
      </c>
      <c r="I3424" t="str">
        <f>anotacoes!L3424</f>
        <v xml:space="preserve"> 00:07:03,213</v>
      </c>
      <c r="J3424" t="str">
        <f>IF(L3424="PAUSE",E3424,IF(anotacoes!G3428=conversao_anotacoes!C3424,conversao_anotacoes!C3424,conversao_anotacoes!D3424))</f>
        <v>GUILHEIRO</v>
      </c>
      <c r="K3424" t="str">
        <f t="shared" si="106"/>
        <v>KAWAKAMI</v>
      </c>
      <c r="L3424" t="str">
        <f>UPPER(anotacoes!H3424)</f>
        <v>GRIP TIME</v>
      </c>
      <c r="M3424" t="str">
        <f>IF(OR(L3424="ATTACK",L3424="FINTA"),"&lt;TECNICA&gt;",UPPER(anotacoes!I3424))</f>
        <v>RIGHT SLEEVE LEFT SLEEVE</v>
      </c>
      <c r="N3424" t="str">
        <f>IF(OR(L3424="ATTACK",L3424="FINTA"),UPPER(anotacoes!I3424),"")</f>
        <v/>
      </c>
      <c r="O3424" s="6" t="str">
        <f>IF(anotacoes!N3424=0,"",anotacoes!N3424)</f>
        <v/>
      </c>
      <c r="P3424" t="str">
        <f>IF(anotacoes!M3424=0,"",UPPER(anotacoes!M3424))</f>
        <v/>
      </c>
      <c r="Q3424" t="str">
        <f t="shared" si="107"/>
        <v>INSERT INTO CONVERSAO_LUTA_ACAO (cd_conversao, id_luta, sequencia, momento_inicio, momento_fim, quem_faz, quem_sofre, acao_tipo, acao, tecnica, direcao, pontuacao) VALUES (1, 51, 64, TRIM(' 00:07:02,095'), TRIM(' 00:07:03,213'), 'GUILHEIRO', 'KAWAKAMI', 'GRIP TIME', 'RIGHT SLEEVE LEFT SLEEVE', NULL, NULL, NULL)</v>
      </c>
      <c r="R3424" t="s">
        <v>10327</v>
      </c>
    </row>
    <row r="3425" spans="1:18" hidden="1" x14ac:dyDescent="0.25">
      <c r="A3425" s="7">
        <f>anotacoes!D3425</f>
        <v>40887</v>
      </c>
      <c r="B3425" t="str">
        <f>anotacoes!C3425</f>
        <v>GRAND SLAM TOKYO 2011</v>
      </c>
      <c r="C3425" t="str">
        <f>anotacoes!E3425</f>
        <v>GUILHEIRO</v>
      </c>
      <c r="D3425" t="str">
        <f>anotacoes!F3425</f>
        <v>KAWAKAMI</v>
      </c>
      <c r="E3425" t="s">
        <v>10325</v>
      </c>
      <c r="F3425">
        <f>anotacoes!A3425</f>
        <v>51</v>
      </c>
      <c r="G3425">
        <f>anotacoes!B3425</f>
        <v>65</v>
      </c>
      <c r="H3425" t="str">
        <f>anotacoes!K3425</f>
        <v xml:space="preserve"> 00:07:03,213</v>
      </c>
      <c r="I3425" t="str">
        <f>anotacoes!L3425</f>
        <v xml:space="preserve"> 00:07:03,213</v>
      </c>
      <c r="J3425" t="str">
        <f>IF(L3425="PAUSE",E3425,IF(anotacoes!G3429=conversao_anotacoes!C3425,conversao_anotacoes!C3425,conversao_anotacoes!D3425))</f>
        <v>GUILHEIRO</v>
      </c>
      <c r="K3425" t="str">
        <f t="shared" si="106"/>
        <v>KAWAKAMI</v>
      </c>
      <c r="L3425" t="str">
        <f>UPPER(anotacoes!H3425)</f>
        <v>FINTA</v>
      </c>
      <c r="M3425" t="str">
        <f>IF(OR(L3425="ATTACK",L3425="FINTA"),"&lt;TECNICA&gt;",UPPER(anotacoes!I3425))</f>
        <v>&lt;TECNICA&gt;</v>
      </c>
      <c r="N3425" t="str">
        <f>IF(OR(L3425="ATTACK",L3425="FINTA"),UPPER(anotacoes!I3425),"")</f>
        <v>DEASHI HARAI LEFT</v>
      </c>
      <c r="O3425" s="6" t="str">
        <f>IF(anotacoes!N3425=0,"",anotacoes!N3425)</f>
        <v/>
      </c>
      <c r="P3425" t="str">
        <f>IF(anotacoes!M3425=0,"",UPPER(anotacoes!M3425))</f>
        <v/>
      </c>
      <c r="Q3425" t="str">
        <f t="shared" si="107"/>
        <v>INSERT INTO CONVERSAO_LUTA_ACAO (cd_conversao, id_luta, sequencia, momento_inicio, momento_fim, quem_faz, quem_sofre, acao_tipo, acao, tecnica, direcao, pontuacao) VALUES (1, 51, 65, TRIM(' 00:07:03,213'), TRIM(' 00:07:03,213'), 'GUILHEIRO', 'KAWAKAMI', 'FINTA', '&lt;TECNICA&gt;', 'DEASHI HARAI LEFT', NULL, NULL)</v>
      </c>
      <c r="R3425" t="s">
        <v>10327</v>
      </c>
    </row>
    <row r="3426" spans="1:18" hidden="1" x14ac:dyDescent="0.25">
      <c r="A3426" s="7">
        <f>anotacoes!D3426</f>
        <v>40887</v>
      </c>
      <c r="B3426" t="str">
        <f>anotacoes!C3426</f>
        <v>GRAND SLAM TOKYO 2011</v>
      </c>
      <c r="C3426" t="str">
        <f>anotacoes!E3426</f>
        <v>GUILHEIRO</v>
      </c>
      <c r="D3426" t="str">
        <f>anotacoes!F3426</f>
        <v>KAWAKAMI</v>
      </c>
      <c r="E3426" t="s">
        <v>10325</v>
      </c>
      <c r="F3426">
        <f>anotacoes!A3426</f>
        <v>51</v>
      </c>
      <c r="G3426">
        <f>anotacoes!B3426</f>
        <v>66</v>
      </c>
      <c r="H3426" t="str">
        <f>anotacoes!K3426</f>
        <v xml:space="preserve"> 00:07:03,213</v>
      </c>
      <c r="I3426" t="str">
        <f>anotacoes!L3426</f>
        <v xml:space="preserve"> 00:07:04,035</v>
      </c>
      <c r="J3426" t="str">
        <f>IF(L3426="PAUSE",E3426,IF(anotacoes!G3430=conversao_anotacoes!C3426,conversao_anotacoes!C3426,conversao_anotacoes!D3426))</f>
        <v>GUILHEIRO</v>
      </c>
      <c r="K3426" t="str">
        <f t="shared" si="106"/>
        <v>KAWAKAMI</v>
      </c>
      <c r="L3426" t="str">
        <f>UPPER(anotacoes!H3426)</f>
        <v>GRIP TIME</v>
      </c>
      <c r="M3426" t="str">
        <f>IF(OR(L3426="ATTACK",L3426="FINTA"),"&lt;TECNICA&gt;",UPPER(anotacoes!I3426))</f>
        <v>RIGHT SLEEVE LEFT SLEEVE</v>
      </c>
      <c r="N3426" t="str">
        <f>IF(OR(L3426="ATTACK",L3426="FINTA"),UPPER(anotacoes!I3426),"")</f>
        <v/>
      </c>
      <c r="O3426" s="6" t="str">
        <f>IF(anotacoes!N3426=0,"",anotacoes!N3426)</f>
        <v/>
      </c>
      <c r="P3426" t="str">
        <f>IF(anotacoes!M3426=0,"",UPPER(anotacoes!M3426))</f>
        <v/>
      </c>
      <c r="Q3426" t="str">
        <f t="shared" si="107"/>
        <v>INSERT INTO CONVERSAO_LUTA_ACAO (cd_conversao, id_luta, sequencia, momento_inicio, momento_fim, quem_faz, quem_sofre, acao_tipo, acao, tecnica, direcao, pontuacao) VALUES (1, 51, 66, TRIM(' 00:07:03,213'), TRIM(' 00:07:04,035'), 'GUILHEIRO', 'KAWAKAMI', 'GRIP TIME', 'RIGHT SLEEVE LEFT SLEEVE', NULL, NULL, NULL)</v>
      </c>
      <c r="R3426" t="s">
        <v>10327</v>
      </c>
    </row>
    <row r="3427" spans="1:18" hidden="1" x14ac:dyDescent="0.25">
      <c r="A3427" s="7">
        <f>anotacoes!D3427</f>
        <v>40887</v>
      </c>
      <c r="B3427" t="str">
        <f>anotacoes!C3427</f>
        <v>GRAND SLAM TOKYO 2011</v>
      </c>
      <c r="C3427" t="str">
        <f>anotacoes!E3427</f>
        <v>GUILHEIRO</v>
      </c>
      <c r="D3427" t="str">
        <f>anotacoes!F3427</f>
        <v>KAWAKAMI</v>
      </c>
      <c r="E3427" t="s">
        <v>10325</v>
      </c>
      <c r="F3427">
        <f>anotacoes!A3427</f>
        <v>51</v>
      </c>
      <c r="G3427">
        <f>anotacoes!B3427</f>
        <v>67</v>
      </c>
      <c r="H3427" t="str">
        <f>anotacoes!K3427</f>
        <v xml:space="preserve"> 00:07:04,035</v>
      </c>
      <c r="I3427" t="str">
        <f>anotacoes!L3427</f>
        <v xml:space="preserve"> 00:07:11,773</v>
      </c>
      <c r="J3427" t="str">
        <f>IF(L3427="PAUSE",E3427,IF(anotacoes!G3431=conversao_anotacoes!C3427,conversao_anotacoes!C3427,conversao_anotacoes!D3427))</f>
        <v>&lt;ARBITRO_DESCONHECIDO&gt;</v>
      </c>
      <c r="K3427" t="str">
        <f t="shared" si="106"/>
        <v/>
      </c>
      <c r="L3427" t="str">
        <f>UPPER(anotacoes!H3427)</f>
        <v>PAUSE</v>
      </c>
      <c r="M3427" t="str">
        <f>IF(OR(L3427="ATTACK",L3427="FINTA"),"&lt;TECNICA&gt;",UPPER(anotacoes!I3427))</f>
        <v>&lt;NAO_CLASSIFICADO&gt;</v>
      </c>
      <c r="N3427" t="str">
        <f>IF(OR(L3427="ATTACK",L3427="FINTA"),UPPER(anotacoes!I3427),"")</f>
        <v/>
      </c>
      <c r="O3427" s="6" t="str">
        <f>IF(anotacoes!N3427=0,"",anotacoes!N3427)</f>
        <v/>
      </c>
      <c r="P3427" t="str">
        <f>IF(anotacoes!M3427=0,"",UPPER(anotacoes!M3427))</f>
        <v/>
      </c>
      <c r="Q3427" t="str">
        <f t="shared" si="107"/>
        <v>INSERT INTO CONVERSAO_LUTA_ACAO (cd_conversao, id_luta, sequencia, momento_inicio, momento_fim, quem_faz, quem_sofre, acao_tipo, acao, tecnica, direcao, pontuacao) VALUES (1, 51, 67, TRIM(' 00:07:04,035'), TRIM(' 00:07:11,773'), '&lt;ARBITRO_DESCONHECIDO&gt;', '', 'PAUSE', '&lt;NAO_CLASSIFICADO&gt;', NULL, NULL, NULL)</v>
      </c>
      <c r="R3427" t="s">
        <v>10327</v>
      </c>
    </row>
    <row r="3428" spans="1:18" hidden="1" x14ac:dyDescent="0.25">
      <c r="A3428" s="7">
        <f>anotacoes!D3428</f>
        <v>40887</v>
      </c>
      <c r="B3428" t="str">
        <f>anotacoes!C3428</f>
        <v>GRAND SLAM TOKYO 2011</v>
      </c>
      <c r="C3428" t="str">
        <f>anotacoes!E3428</f>
        <v>GUILHEIRO</v>
      </c>
      <c r="D3428" t="str">
        <f>anotacoes!F3428</f>
        <v>KAWAKAMI</v>
      </c>
      <c r="E3428" t="s">
        <v>10325</v>
      </c>
      <c r="F3428">
        <f>anotacoes!A3428</f>
        <v>51</v>
      </c>
      <c r="G3428">
        <f>anotacoes!B3428</f>
        <v>68</v>
      </c>
      <c r="H3428" t="str">
        <f>anotacoes!K3428</f>
        <v xml:space="preserve"> 00:07:11,773</v>
      </c>
      <c r="I3428" t="str">
        <f>anotacoes!L3428</f>
        <v xml:space="preserve"> 00:07:16,599</v>
      </c>
      <c r="J3428" t="str">
        <f>IF(L3428="PAUSE",E3428,IF(anotacoes!G3432=conversao_anotacoes!C3428,conversao_anotacoes!C3428,conversao_anotacoes!D3428))</f>
        <v>GUILHEIRO</v>
      </c>
      <c r="K3428" t="str">
        <f t="shared" si="106"/>
        <v>KAWAKAMI</v>
      </c>
      <c r="L3428" t="str">
        <f>UPPER(anotacoes!H3428)</f>
        <v>DISPLACEMENT</v>
      </c>
      <c r="M3428" t="str">
        <f>IF(OR(L3428="ATTACK",L3428="FINTA"),"&lt;TECNICA&gt;",UPPER(anotacoes!I3428))</f>
        <v>2-3 STEP HESITANT RIGHT</v>
      </c>
      <c r="N3428" t="str">
        <f>IF(OR(L3428="ATTACK",L3428="FINTA"),UPPER(anotacoes!I3428),"")</f>
        <v/>
      </c>
      <c r="O3428" s="6" t="str">
        <f>IF(anotacoes!N3428=0,"",anotacoes!N3428)</f>
        <v/>
      </c>
      <c r="P3428" t="str">
        <f>IF(anotacoes!M3428=0,"",UPPER(anotacoes!M3428))</f>
        <v/>
      </c>
      <c r="Q3428" t="str">
        <f t="shared" si="107"/>
        <v>INSERT INTO CONVERSAO_LUTA_ACAO (cd_conversao, id_luta, sequencia, momento_inicio, momento_fim, quem_faz, quem_sofre, acao_tipo, acao, tecnica, direcao, pontuacao) VALUES (1, 51, 68, TRIM(' 00:07:11,773'), TRIM(' 00:07:16,599'), 'GUILHEIRO', 'KAWAKAMI', 'DISPLACEMENT', '2-3 STEP HESITANT RIGHT', NULL, NULL, NULL)</v>
      </c>
      <c r="R3428" t="s">
        <v>10327</v>
      </c>
    </row>
    <row r="3429" spans="1:18" hidden="1" x14ac:dyDescent="0.25">
      <c r="A3429" s="7">
        <f>anotacoes!D3429</f>
        <v>40887</v>
      </c>
      <c r="B3429" t="str">
        <f>anotacoes!C3429</f>
        <v>GRAND SLAM TOKYO 2011</v>
      </c>
      <c r="C3429" t="str">
        <f>anotacoes!E3429</f>
        <v>GUILHEIRO</v>
      </c>
      <c r="D3429" t="str">
        <f>anotacoes!F3429</f>
        <v>KAWAKAMI</v>
      </c>
      <c r="E3429" t="s">
        <v>10325</v>
      </c>
      <c r="F3429">
        <f>anotacoes!A3429</f>
        <v>51</v>
      </c>
      <c r="G3429">
        <f>anotacoes!B3429</f>
        <v>69</v>
      </c>
      <c r="H3429" t="str">
        <f>anotacoes!K3429</f>
        <v xml:space="preserve"> 00:07:16,599</v>
      </c>
      <c r="I3429" t="str">
        <f>anotacoes!L3429</f>
        <v xml:space="preserve"> 00:07:18,263</v>
      </c>
      <c r="J3429" t="str">
        <f>IF(L3429="PAUSE",E3429,IF(anotacoes!G3433=conversao_anotacoes!C3429,conversao_anotacoes!C3429,conversao_anotacoes!D3429))</f>
        <v>GUILHEIRO</v>
      </c>
      <c r="K3429" t="str">
        <f t="shared" si="106"/>
        <v>KAWAKAMI</v>
      </c>
      <c r="L3429" t="str">
        <f>UPPER(anotacoes!H3429)</f>
        <v>DISPLACEMENT</v>
      </c>
      <c r="M3429" t="str">
        <f>IF(OR(L3429="ATTACK",L3429="FINTA"),"&lt;TECNICA&gt;",UPPER(anotacoes!I3429))</f>
        <v>TRY TO GRIP WITH CONTACT</v>
      </c>
      <c r="N3429" t="str">
        <f>IF(OR(L3429="ATTACK",L3429="FINTA"),UPPER(anotacoes!I3429),"")</f>
        <v/>
      </c>
      <c r="O3429" s="6" t="str">
        <f>IF(anotacoes!N3429=0,"",anotacoes!N3429)</f>
        <v/>
      </c>
      <c r="P3429" t="str">
        <f>IF(anotacoes!M3429=0,"",UPPER(anotacoes!M3429))</f>
        <v/>
      </c>
      <c r="Q3429" t="str">
        <f t="shared" si="107"/>
        <v>INSERT INTO CONVERSAO_LUTA_ACAO (cd_conversao, id_luta, sequencia, momento_inicio, momento_fim, quem_faz, quem_sofre, acao_tipo, acao, tecnica, direcao, pontuacao) VALUES (1, 51, 69, TRIM(' 00:07:16,599'), TRIM(' 00:07:18,263'), 'GUILHEIRO', 'KAWAKAMI', 'DISPLACEMENT', 'TRY TO GRIP WITH CONTACT', NULL, NULL, NULL)</v>
      </c>
      <c r="R3429" t="s">
        <v>10327</v>
      </c>
    </row>
    <row r="3430" spans="1:18" hidden="1" x14ac:dyDescent="0.25">
      <c r="A3430" s="7">
        <f>anotacoes!D3430</f>
        <v>40887</v>
      </c>
      <c r="B3430" t="str">
        <f>anotacoes!C3430</f>
        <v>GRAND SLAM TOKYO 2011</v>
      </c>
      <c r="C3430" t="str">
        <f>anotacoes!E3430</f>
        <v>GUILHEIRO</v>
      </c>
      <c r="D3430" t="str">
        <f>anotacoes!F3430</f>
        <v>KAWAKAMI</v>
      </c>
      <c r="E3430" t="s">
        <v>10325</v>
      </c>
      <c r="F3430">
        <f>anotacoes!A3430</f>
        <v>51</v>
      </c>
      <c r="G3430">
        <f>anotacoes!B3430</f>
        <v>70</v>
      </c>
      <c r="H3430" t="str">
        <f>anotacoes!K3430</f>
        <v xml:space="preserve"> 00:07:18,263</v>
      </c>
      <c r="I3430" t="str">
        <f>anotacoes!L3430</f>
        <v xml:space="preserve"> 00:07:19,027</v>
      </c>
      <c r="J3430" t="str">
        <f>IF(L3430="PAUSE",E3430,IF(anotacoes!G3434=conversao_anotacoes!C3430,conversao_anotacoes!C3430,conversao_anotacoes!D3430))</f>
        <v>GUILHEIRO</v>
      </c>
      <c r="K3430" t="str">
        <f t="shared" si="106"/>
        <v>KAWAKAMI</v>
      </c>
      <c r="L3430" t="str">
        <f>UPPER(anotacoes!H3430)</f>
        <v>GRIP TIME</v>
      </c>
      <c r="M3430" t="str">
        <f>IF(OR(L3430="ATTACK",L3430="FINTA"),"&lt;TECNICA&gt;",UPPER(anotacoes!I3430))</f>
        <v>LEFT COLLAR</v>
      </c>
      <c r="N3430" t="str">
        <f>IF(OR(L3430="ATTACK",L3430="FINTA"),UPPER(anotacoes!I3430),"")</f>
        <v/>
      </c>
      <c r="O3430" s="6" t="str">
        <f>IF(anotacoes!N3430=0,"",anotacoes!N3430)</f>
        <v/>
      </c>
      <c r="P3430" t="str">
        <f>IF(anotacoes!M3430=0,"",UPPER(anotacoes!M3430))</f>
        <v/>
      </c>
      <c r="Q3430" t="str">
        <f t="shared" si="107"/>
        <v>INSERT INTO CONVERSAO_LUTA_ACAO (cd_conversao, id_luta, sequencia, momento_inicio, momento_fim, quem_faz, quem_sofre, acao_tipo, acao, tecnica, direcao, pontuacao) VALUES (1, 51, 70, TRIM(' 00:07:18,263'), TRIM(' 00:07:19,027'), 'GUILHEIRO', 'KAWAKAMI', 'GRIP TIME', 'LEFT COLLAR', NULL, NULL, NULL)</v>
      </c>
      <c r="R3430" t="s">
        <v>10327</v>
      </c>
    </row>
    <row r="3431" spans="1:18" hidden="1" x14ac:dyDescent="0.25">
      <c r="A3431" s="7">
        <f>anotacoes!D3431</f>
        <v>40887</v>
      </c>
      <c r="B3431" t="str">
        <f>anotacoes!C3431</f>
        <v>GRAND SLAM TOKYO 2011</v>
      </c>
      <c r="C3431" t="str">
        <f>anotacoes!E3431</f>
        <v>GUILHEIRO</v>
      </c>
      <c r="D3431" t="str">
        <f>anotacoes!F3431</f>
        <v>KAWAKAMI</v>
      </c>
      <c r="E3431" t="s">
        <v>10325</v>
      </c>
      <c r="F3431">
        <f>anotacoes!A3431</f>
        <v>51</v>
      </c>
      <c r="G3431">
        <f>anotacoes!B3431</f>
        <v>71</v>
      </c>
      <c r="H3431" t="str">
        <f>anotacoes!K3431</f>
        <v xml:space="preserve"> 00:07:19,027</v>
      </c>
      <c r="I3431" t="str">
        <f>anotacoes!L3431</f>
        <v xml:space="preserve"> 00:07:19,027</v>
      </c>
      <c r="J3431" t="str">
        <f>IF(L3431="PAUSE",E3431,IF(anotacoes!G3435=conversao_anotacoes!C3431,conversao_anotacoes!C3431,conversao_anotacoes!D3431))</f>
        <v>GUILHEIRO</v>
      </c>
      <c r="K3431" t="str">
        <f t="shared" si="106"/>
        <v>KAWAKAMI</v>
      </c>
      <c r="L3431" t="str">
        <f>UPPER(anotacoes!H3431)</f>
        <v>GRIP TIME</v>
      </c>
      <c r="M3431" t="str">
        <f>IF(OR(L3431="ATTACK",L3431="FINTA"),"&lt;TECNICA&gt;",UPPER(anotacoes!I3431))</f>
        <v>LEFT COLLAR RIGHT SLEEVE</v>
      </c>
      <c r="N3431" t="str">
        <f>IF(OR(L3431="ATTACK",L3431="FINTA"),UPPER(anotacoes!I3431),"")</f>
        <v/>
      </c>
      <c r="O3431" s="6" t="str">
        <f>IF(anotacoes!N3431=0,"",anotacoes!N3431)</f>
        <v/>
      </c>
      <c r="P3431" t="str">
        <f>IF(anotacoes!M3431=0,"",UPPER(anotacoes!M3431))</f>
        <v/>
      </c>
      <c r="Q3431" t="str">
        <f t="shared" si="107"/>
        <v>INSERT INTO CONVERSAO_LUTA_ACAO (cd_conversao, id_luta, sequencia, momento_inicio, momento_fim, quem_faz, quem_sofre, acao_tipo, acao, tecnica, direcao, pontuacao) VALUES (1, 51, 71, TRIM(' 00:07:19,027'), TRIM(' 00:07:19,027'), 'GUILHEIRO', 'KAWAKAMI', 'GRIP TIME', 'LEFT COLLAR RIGHT SLEEVE', NULL, NULL, NULL)</v>
      </c>
      <c r="R3431" t="s">
        <v>10327</v>
      </c>
    </row>
    <row r="3432" spans="1:18" hidden="1" x14ac:dyDescent="0.25">
      <c r="A3432" s="7">
        <f>anotacoes!D3432</f>
        <v>40887</v>
      </c>
      <c r="B3432" t="str">
        <f>anotacoes!C3432</f>
        <v>GRAND SLAM TOKYO 2011</v>
      </c>
      <c r="C3432" t="str">
        <f>anotacoes!E3432</f>
        <v>GUILHEIRO</v>
      </c>
      <c r="D3432" t="str">
        <f>anotacoes!F3432</f>
        <v>KAWAKAMI</v>
      </c>
      <c r="E3432" t="s">
        <v>10325</v>
      </c>
      <c r="F3432">
        <f>anotacoes!A3432</f>
        <v>51</v>
      </c>
      <c r="G3432">
        <f>anotacoes!B3432</f>
        <v>72</v>
      </c>
      <c r="H3432" t="str">
        <f>anotacoes!K3432</f>
        <v xml:space="preserve"> 00:07:19,027</v>
      </c>
      <c r="I3432" t="str">
        <f>anotacoes!L3432</f>
        <v xml:space="preserve"> 00:07:19,937</v>
      </c>
      <c r="J3432" t="str">
        <f>IF(L3432="PAUSE",E3432,IF(anotacoes!G3436=conversao_anotacoes!C3432,conversao_anotacoes!C3432,conversao_anotacoes!D3432))</f>
        <v>GUILHEIRO</v>
      </c>
      <c r="K3432" t="str">
        <f t="shared" si="106"/>
        <v>KAWAKAMI</v>
      </c>
      <c r="L3432" t="str">
        <f>UPPER(anotacoes!H3432)</f>
        <v>DEFENSE</v>
      </c>
      <c r="M3432" t="str">
        <f>IF(OR(L3432="ATTACK",L3432="FINTA"),"&lt;TECNICA&gt;",UPPER(anotacoes!I3432))</f>
        <v>TAE-SABAKI LEFT</v>
      </c>
      <c r="N3432" t="str">
        <f>IF(OR(L3432="ATTACK",L3432="FINTA"),UPPER(anotacoes!I3432),"")</f>
        <v/>
      </c>
      <c r="O3432" s="6" t="str">
        <f>IF(anotacoes!N3432=0,"",anotacoes!N3432)</f>
        <v/>
      </c>
      <c r="P3432" t="str">
        <f>IF(anotacoes!M3432=0,"",UPPER(anotacoes!M3432))</f>
        <v/>
      </c>
      <c r="Q3432" t="str">
        <f t="shared" si="107"/>
        <v>INSERT INTO CONVERSAO_LUTA_ACAO (cd_conversao, id_luta, sequencia, momento_inicio, momento_fim, quem_faz, quem_sofre, acao_tipo, acao, tecnica, direcao, pontuacao) VALUES (1, 51, 72, TRIM(' 00:07:19,027'), TRIM(' 00:07:19,937'), 'GUILHEIRO', 'KAWAKAMI', 'DEFENSE', 'TAE-SABAKI LEFT', NULL, NULL, NULL)</v>
      </c>
      <c r="R3432" t="s">
        <v>10327</v>
      </c>
    </row>
    <row r="3433" spans="1:18" hidden="1" x14ac:dyDescent="0.25">
      <c r="A3433" s="7">
        <f>anotacoes!D3433</f>
        <v>40887</v>
      </c>
      <c r="B3433" t="str">
        <f>anotacoes!C3433</f>
        <v>GRAND SLAM TOKYO 2011</v>
      </c>
      <c r="C3433" t="str">
        <f>anotacoes!E3433</f>
        <v>GUILHEIRO</v>
      </c>
      <c r="D3433" t="str">
        <f>anotacoes!F3433</f>
        <v>KAWAKAMI</v>
      </c>
      <c r="E3433" t="s">
        <v>10325</v>
      </c>
      <c r="F3433">
        <f>anotacoes!A3433</f>
        <v>51</v>
      </c>
      <c r="G3433">
        <f>anotacoes!B3433</f>
        <v>73</v>
      </c>
      <c r="H3433" t="str">
        <f>anotacoes!K3433</f>
        <v xml:space="preserve"> 00:07:19,937</v>
      </c>
      <c r="I3433" t="str">
        <f>anotacoes!L3433</f>
        <v xml:space="preserve"> 00:07:21,689</v>
      </c>
      <c r="J3433" t="str">
        <f>IF(L3433="PAUSE",E3433,IF(anotacoes!G3437=conversao_anotacoes!C3433,conversao_anotacoes!C3433,conversao_anotacoes!D3433))</f>
        <v>GUILHEIRO</v>
      </c>
      <c r="K3433" t="str">
        <f t="shared" si="106"/>
        <v>KAWAKAMI</v>
      </c>
      <c r="L3433" t="str">
        <f>UPPER(anotacoes!H3433)</f>
        <v>TRANSITION</v>
      </c>
      <c r="M3433" t="str">
        <f>IF(OR(L3433="ATTACK",L3433="FINTA"),"&lt;TECNICA&gt;",UPPER(anotacoes!I3433))</f>
        <v>WITHOUT ATTACK</v>
      </c>
      <c r="N3433" t="str">
        <f>IF(OR(L3433="ATTACK",L3433="FINTA"),UPPER(anotacoes!I3433),"")</f>
        <v/>
      </c>
      <c r="O3433" s="6" t="str">
        <f>IF(anotacoes!N3433=0,"",anotacoes!N3433)</f>
        <v/>
      </c>
      <c r="P3433" t="str">
        <f>IF(anotacoes!M3433=0,"",UPPER(anotacoes!M3433))</f>
        <v/>
      </c>
      <c r="Q3433" t="str">
        <f t="shared" si="107"/>
        <v>INSERT INTO CONVERSAO_LUTA_ACAO (cd_conversao, id_luta, sequencia, momento_inicio, momento_fim, quem_faz, quem_sofre, acao_tipo, acao, tecnica, direcao, pontuacao) VALUES (1, 51, 73, TRIM(' 00:07:19,937'), TRIM(' 00:07:21,689'), 'GUILHEIRO', 'KAWAKAMI', 'TRANSITION', 'WITHOUT ATTACK', NULL, NULL, NULL)</v>
      </c>
      <c r="R3433" t="s">
        <v>10327</v>
      </c>
    </row>
    <row r="3434" spans="1:18" hidden="1" x14ac:dyDescent="0.25">
      <c r="A3434" s="7">
        <f>anotacoes!D3434</f>
        <v>40887</v>
      </c>
      <c r="B3434" t="str">
        <f>anotacoes!C3434</f>
        <v>GRAND SLAM TOKYO 2011</v>
      </c>
      <c r="C3434" t="str">
        <f>anotacoes!E3434</f>
        <v>GUILHEIRO</v>
      </c>
      <c r="D3434" t="str">
        <f>anotacoes!F3434</f>
        <v>KAWAKAMI</v>
      </c>
      <c r="E3434" t="s">
        <v>10325</v>
      </c>
      <c r="F3434">
        <f>anotacoes!A3434</f>
        <v>51</v>
      </c>
      <c r="G3434">
        <f>anotacoes!B3434</f>
        <v>74</v>
      </c>
      <c r="H3434" t="str">
        <f>anotacoes!K3434</f>
        <v xml:space="preserve"> 00:07:21,689</v>
      </c>
      <c r="I3434" t="str">
        <f>anotacoes!L3434</f>
        <v xml:space="preserve"> 00:07:27,606</v>
      </c>
      <c r="J3434" t="str">
        <f>IF(L3434="PAUSE",E3434,IF(anotacoes!G3438=conversao_anotacoes!C3434,conversao_anotacoes!C3434,conversao_anotacoes!D3434))</f>
        <v>&lt;ARBITRO_DESCONHECIDO&gt;</v>
      </c>
      <c r="K3434" t="str">
        <f t="shared" si="106"/>
        <v/>
      </c>
      <c r="L3434" t="str">
        <f>UPPER(anotacoes!H3434)</f>
        <v>PAUSE</v>
      </c>
      <c r="M3434" t="str">
        <f>IF(OR(L3434="ATTACK",L3434="FINTA"),"&lt;TECNICA&gt;",UPPER(anotacoes!I3434))</f>
        <v>&lt;NAO_CLASSIFICADO&gt;</v>
      </c>
      <c r="N3434" t="str">
        <f>IF(OR(L3434="ATTACK",L3434="FINTA"),UPPER(anotacoes!I3434),"")</f>
        <v/>
      </c>
      <c r="O3434" s="6" t="str">
        <f>IF(anotacoes!N3434=0,"",anotacoes!N3434)</f>
        <v/>
      </c>
      <c r="P3434" t="str">
        <f>IF(anotacoes!M3434=0,"",UPPER(anotacoes!M3434))</f>
        <v/>
      </c>
      <c r="Q3434" t="str">
        <f t="shared" si="107"/>
        <v>INSERT INTO CONVERSAO_LUTA_ACAO (cd_conversao, id_luta, sequencia, momento_inicio, momento_fim, quem_faz, quem_sofre, acao_tipo, acao, tecnica, direcao, pontuacao) VALUES (1, 51, 74, TRIM(' 00:07:21,689'), TRIM(' 00:07:27,606'), '&lt;ARBITRO_DESCONHECIDO&gt;', '', 'PAUSE', '&lt;NAO_CLASSIFICADO&gt;', NULL, NULL, NULL)</v>
      </c>
      <c r="R3434" t="s">
        <v>10327</v>
      </c>
    </row>
    <row r="3435" spans="1:18" hidden="1" x14ac:dyDescent="0.25">
      <c r="A3435" s="7">
        <f>anotacoes!D3435</f>
        <v>40887</v>
      </c>
      <c r="B3435" t="str">
        <f>anotacoes!C3435</f>
        <v>GRAND SLAM TOKYO 2011</v>
      </c>
      <c r="C3435" t="str">
        <f>anotacoes!E3435</f>
        <v>GUILHEIRO</v>
      </c>
      <c r="D3435" t="str">
        <f>anotacoes!F3435</f>
        <v>KAWAKAMI</v>
      </c>
      <c r="E3435" t="s">
        <v>10325</v>
      </c>
      <c r="F3435">
        <f>anotacoes!A3435</f>
        <v>51</v>
      </c>
      <c r="G3435">
        <f>anotacoes!B3435</f>
        <v>75</v>
      </c>
      <c r="H3435" t="str">
        <f>anotacoes!K3435</f>
        <v xml:space="preserve"> 00:07:27,606</v>
      </c>
      <c r="I3435" t="str">
        <f>anotacoes!L3435</f>
        <v xml:space="preserve"> 00:07:31,324</v>
      </c>
      <c r="J3435" t="str">
        <f>IF(L3435="PAUSE",E3435,IF(anotacoes!G3439=conversao_anotacoes!C3435,conversao_anotacoes!C3435,conversao_anotacoes!D3435))</f>
        <v>GUILHEIRO</v>
      </c>
      <c r="K3435" t="str">
        <f t="shared" si="106"/>
        <v>KAWAKAMI</v>
      </c>
      <c r="L3435" t="str">
        <f>UPPER(anotacoes!H3435)</f>
        <v>DISPLACEMENT</v>
      </c>
      <c r="M3435" t="str">
        <f>IF(OR(L3435="ATTACK",L3435="FINTA"),"&lt;TECNICA&gt;",UPPER(anotacoes!I3435))</f>
        <v>2-3 STEP HESITANT RIGHT</v>
      </c>
      <c r="N3435" t="str">
        <f>IF(OR(L3435="ATTACK",L3435="FINTA"),UPPER(anotacoes!I3435),"")</f>
        <v/>
      </c>
      <c r="O3435" s="6" t="str">
        <f>IF(anotacoes!N3435=0,"",anotacoes!N3435)</f>
        <v/>
      </c>
      <c r="P3435" t="str">
        <f>IF(anotacoes!M3435=0,"",UPPER(anotacoes!M3435))</f>
        <v/>
      </c>
      <c r="Q3435" t="str">
        <f t="shared" si="107"/>
        <v>INSERT INTO CONVERSAO_LUTA_ACAO (cd_conversao, id_luta, sequencia, momento_inicio, momento_fim, quem_faz, quem_sofre, acao_tipo, acao, tecnica, direcao, pontuacao) VALUES (1, 51, 75, TRIM(' 00:07:27,606'), TRIM(' 00:07:31,324'), 'GUILHEIRO', 'KAWAKAMI', 'DISPLACEMENT', '2-3 STEP HESITANT RIGHT', NULL, NULL, NULL)</v>
      </c>
      <c r="R3435" t="s">
        <v>10327</v>
      </c>
    </row>
    <row r="3436" spans="1:18" hidden="1" x14ac:dyDescent="0.25">
      <c r="A3436" s="7">
        <f>anotacoes!D3436</f>
        <v>40887</v>
      </c>
      <c r="B3436" t="str">
        <f>anotacoes!C3436</f>
        <v>GRAND SLAM TOKYO 2011</v>
      </c>
      <c r="C3436" t="str">
        <f>anotacoes!E3436</f>
        <v>GUILHEIRO</v>
      </c>
      <c r="D3436" t="str">
        <f>anotacoes!F3436</f>
        <v>KAWAKAMI</v>
      </c>
      <c r="E3436" t="s">
        <v>10325</v>
      </c>
      <c r="F3436">
        <f>anotacoes!A3436</f>
        <v>51</v>
      </c>
      <c r="G3436">
        <f>anotacoes!B3436</f>
        <v>76</v>
      </c>
      <c r="H3436" t="str">
        <f>anotacoes!K3436</f>
        <v xml:space="preserve"> 00:07:31,324</v>
      </c>
      <c r="I3436" t="str">
        <f>anotacoes!L3436</f>
        <v xml:space="preserve"> 00:07:32,702</v>
      </c>
      <c r="J3436" t="str">
        <f>IF(L3436="PAUSE",E3436,IF(anotacoes!G3440=conversao_anotacoes!C3436,conversao_anotacoes!C3436,conversao_anotacoes!D3436))</f>
        <v>GUILHEIRO</v>
      </c>
      <c r="K3436" t="str">
        <f t="shared" si="106"/>
        <v>KAWAKAMI</v>
      </c>
      <c r="L3436" t="str">
        <f>UPPER(anotacoes!H3436)</f>
        <v>DISPLACEMENT</v>
      </c>
      <c r="M3436" t="str">
        <f>IF(OR(L3436="ATTACK",L3436="FINTA"),"&lt;TECNICA&gt;",UPPER(anotacoes!I3436))</f>
        <v>TRY TO GRIP WITH CONTACT</v>
      </c>
      <c r="N3436" t="str">
        <f>IF(OR(L3436="ATTACK",L3436="FINTA"),UPPER(anotacoes!I3436),"")</f>
        <v/>
      </c>
      <c r="O3436" s="6" t="str">
        <f>IF(anotacoes!N3436=0,"",anotacoes!N3436)</f>
        <v/>
      </c>
      <c r="P3436" t="str">
        <f>IF(anotacoes!M3436=0,"",UPPER(anotacoes!M3436))</f>
        <v/>
      </c>
      <c r="Q3436" t="str">
        <f t="shared" si="107"/>
        <v>INSERT INTO CONVERSAO_LUTA_ACAO (cd_conversao, id_luta, sequencia, momento_inicio, momento_fim, quem_faz, quem_sofre, acao_tipo, acao, tecnica, direcao, pontuacao) VALUES (1, 51, 76, TRIM(' 00:07:31,324'), TRIM(' 00:07:32,702'), 'GUILHEIRO', 'KAWAKAMI', 'DISPLACEMENT', 'TRY TO GRIP WITH CONTACT', NULL, NULL, NULL)</v>
      </c>
      <c r="R3436" t="s">
        <v>10327</v>
      </c>
    </row>
    <row r="3437" spans="1:18" hidden="1" x14ac:dyDescent="0.25">
      <c r="A3437" s="7">
        <f>anotacoes!D3437</f>
        <v>40887</v>
      </c>
      <c r="B3437" t="str">
        <f>anotacoes!C3437</f>
        <v>GRAND SLAM TOKYO 2011</v>
      </c>
      <c r="C3437" t="str">
        <f>anotacoes!E3437</f>
        <v>GUILHEIRO</v>
      </c>
      <c r="D3437" t="str">
        <f>anotacoes!F3437</f>
        <v>KAWAKAMI</v>
      </c>
      <c r="E3437" t="s">
        <v>10325</v>
      </c>
      <c r="F3437">
        <f>anotacoes!A3437</f>
        <v>51</v>
      </c>
      <c r="G3437">
        <f>anotacoes!B3437</f>
        <v>77</v>
      </c>
      <c r="H3437" t="str">
        <f>anotacoes!K3437</f>
        <v xml:space="preserve"> 00:07:32,702</v>
      </c>
      <c r="I3437" t="str">
        <f>anotacoes!L3437</f>
        <v xml:space="preserve"> 00:07:36,801</v>
      </c>
      <c r="J3437" t="str">
        <f>IF(L3437="PAUSE",E3437,IF(anotacoes!G3441=conversao_anotacoes!C3437,conversao_anotacoes!C3437,conversao_anotacoes!D3437))</f>
        <v>GUILHEIRO</v>
      </c>
      <c r="K3437" t="str">
        <f t="shared" si="106"/>
        <v>KAWAKAMI</v>
      </c>
      <c r="L3437" t="str">
        <f>UPPER(anotacoes!H3437)</f>
        <v>GRIP TIME</v>
      </c>
      <c r="M3437" t="str">
        <f>IF(OR(L3437="ATTACK",L3437="FINTA"),"&lt;TECNICA&gt;",UPPER(anotacoes!I3437))</f>
        <v>RIGHT SLEEVE LEFT SLEEVE</v>
      </c>
      <c r="N3437" t="str">
        <f>IF(OR(L3437="ATTACK",L3437="FINTA"),UPPER(anotacoes!I3437),"")</f>
        <v/>
      </c>
      <c r="O3437" s="6" t="str">
        <f>IF(anotacoes!N3437=0,"",anotacoes!N3437)</f>
        <v/>
      </c>
      <c r="P3437" t="str">
        <f>IF(anotacoes!M3437=0,"",UPPER(anotacoes!M3437))</f>
        <v/>
      </c>
      <c r="Q3437" t="str">
        <f t="shared" si="107"/>
        <v>INSERT INTO CONVERSAO_LUTA_ACAO (cd_conversao, id_luta, sequencia, momento_inicio, momento_fim, quem_faz, quem_sofre, acao_tipo, acao, tecnica, direcao, pontuacao) VALUES (1, 51, 77, TRIM(' 00:07:32,702'), TRIM(' 00:07:36,801'), 'GUILHEIRO', 'KAWAKAMI', 'GRIP TIME', 'RIGHT SLEEVE LEFT SLEEVE', NULL, NULL, NULL)</v>
      </c>
      <c r="R3437" t="s">
        <v>10327</v>
      </c>
    </row>
    <row r="3438" spans="1:18" hidden="1" x14ac:dyDescent="0.25">
      <c r="A3438" s="7">
        <f>anotacoes!D3438</f>
        <v>40887</v>
      </c>
      <c r="B3438" t="str">
        <f>anotacoes!C3438</f>
        <v>GRAND SLAM TOKYO 2011</v>
      </c>
      <c r="C3438" t="str">
        <f>anotacoes!E3438</f>
        <v>GUILHEIRO</v>
      </c>
      <c r="D3438" t="str">
        <f>anotacoes!F3438</f>
        <v>KAWAKAMI</v>
      </c>
      <c r="E3438" t="s">
        <v>10325</v>
      </c>
      <c r="F3438">
        <f>anotacoes!A3438</f>
        <v>51</v>
      </c>
      <c r="G3438">
        <f>anotacoes!B3438</f>
        <v>78</v>
      </c>
      <c r="H3438" t="str">
        <f>anotacoes!K3438</f>
        <v xml:space="preserve"> 00:07:36,801</v>
      </c>
      <c r="I3438" t="str">
        <f>anotacoes!L3438</f>
        <v xml:space="preserve"> 00:08:24,400</v>
      </c>
      <c r="J3438" t="str">
        <f>IF(L3438="PAUSE",E3438,IF(anotacoes!G3442=conversao_anotacoes!C3438,conversao_anotacoes!C3438,conversao_anotacoes!D3438))</f>
        <v>&lt;ARBITRO_DESCONHECIDO&gt;</v>
      </c>
      <c r="K3438" t="str">
        <f t="shared" si="106"/>
        <v/>
      </c>
      <c r="L3438" t="str">
        <f>UPPER(anotacoes!H3438)</f>
        <v>PAUSE</v>
      </c>
      <c r="M3438" t="str">
        <f>IF(OR(L3438="ATTACK",L3438="FINTA"),"&lt;TECNICA&gt;",UPPER(anotacoes!I3438))</f>
        <v>&lt;NAO_CLASSIFICADO&gt;</v>
      </c>
      <c r="N3438" t="str">
        <f>IF(OR(L3438="ATTACK",L3438="FINTA"),UPPER(anotacoes!I3438),"")</f>
        <v/>
      </c>
      <c r="O3438" s="6" t="str">
        <f>IF(anotacoes!N3438=0,"",anotacoes!N3438)</f>
        <v/>
      </c>
      <c r="P3438" t="str">
        <f>IF(anotacoes!M3438=0,"",UPPER(anotacoes!M3438))</f>
        <v/>
      </c>
      <c r="Q3438" t="str">
        <f t="shared" si="107"/>
        <v>INSERT INTO CONVERSAO_LUTA_ACAO (cd_conversao, id_luta, sequencia, momento_inicio, momento_fim, quem_faz, quem_sofre, acao_tipo, acao, tecnica, direcao, pontuacao) VALUES (1, 51, 78, TRIM(' 00:07:36,801'), TRIM(' 00:08:24,400'), '&lt;ARBITRO_DESCONHECIDO&gt;', '', 'PAUSE', '&lt;NAO_CLASSIFICADO&gt;', NULL, NULL, NULL)</v>
      </c>
      <c r="R3438" t="s">
        <v>10327</v>
      </c>
    </row>
    <row r="3439" spans="1:18" hidden="1" x14ac:dyDescent="0.25">
      <c r="A3439" s="7">
        <f>anotacoes!D3439</f>
        <v>40887</v>
      </c>
      <c r="B3439" t="str">
        <f>anotacoes!C3439</f>
        <v>GRAND SLAM TOKYO 2011</v>
      </c>
      <c r="C3439" t="str">
        <f>anotacoes!E3439</f>
        <v>GUILHEIRO</v>
      </c>
      <c r="D3439" t="str">
        <f>anotacoes!F3439</f>
        <v>KAWAKAMI</v>
      </c>
      <c r="E3439" t="s">
        <v>10325</v>
      </c>
      <c r="F3439">
        <f>anotacoes!A3439</f>
        <v>51</v>
      </c>
      <c r="G3439">
        <f>anotacoes!B3439</f>
        <v>79</v>
      </c>
      <c r="H3439" t="str">
        <f>anotacoes!K3439</f>
        <v xml:space="preserve"> 00:08:24,400</v>
      </c>
      <c r="I3439" t="str">
        <f>anotacoes!L3439</f>
        <v xml:space="preserve"> 00:08:25,595</v>
      </c>
      <c r="J3439" t="str">
        <f>IF(L3439="PAUSE",E3439,IF(anotacoes!G3443=conversao_anotacoes!C3439,conversao_anotacoes!C3439,conversao_anotacoes!D3439))</f>
        <v>GUILHEIRO</v>
      </c>
      <c r="K3439" t="str">
        <f t="shared" si="106"/>
        <v>KAWAKAMI</v>
      </c>
      <c r="L3439" t="str">
        <f>UPPER(anotacoes!H3439)</f>
        <v>DISPLACEMENT</v>
      </c>
      <c r="M3439" t="str">
        <f>IF(OR(L3439="ATTACK",L3439="FINTA"),"&lt;TECNICA&gt;",UPPER(anotacoes!I3439))</f>
        <v>2-3 STEP HESITANT RIGHT</v>
      </c>
      <c r="N3439" t="str">
        <f>IF(OR(L3439="ATTACK",L3439="FINTA"),UPPER(anotacoes!I3439),"")</f>
        <v/>
      </c>
      <c r="O3439" s="6" t="str">
        <f>IF(anotacoes!N3439=0,"",anotacoes!N3439)</f>
        <v/>
      </c>
      <c r="P3439" t="str">
        <f>IF(anotacoes!M3439=0,"",UPPER(anotacoes!M3439))</f>
        <v/>
      </c>
      <c r="Q3439" t="str">
        <f t="shared" si="107"/>
        <v>INSERT INTO CONVERSAO_LUTA_ACAO (cd_conversao, id_luta, sequencia, momento_inicio, momento_fim, quem_faz, quem_sofre, acao_tipo, acao, tecnica, direcao, pontuacao) VALUES (1, 51, 79, TRIM(' 00:08:24,400'), TRIM(' 00:08:25,595'), 'GUILHEIRO', 'KAWAKAMI', 'DISPLACEMENT', '2-3 STEP HESITANT RIGHT', NULL, NULL, NULL)</v>
      </c>
      <c r="R3439" t="s">
        <v>10327</v>
      </c>
    </row>
    <row r="3440" spans="1:18" hidden="1" x14ac:dyDescent="0.25">
      <c r="A3440" s="7">
        <f>anotacoes!D3440</f>
        <v>40887</v>
      </c>
      <c r="B3440" t="str">
        <f>anotacoes!C3440</f>
        <v>GRAND SLAM TOKYO 2011</v>
      </c>
      <c r="C3440" t="str">
        <f>anotacoes!E3440</f>
        <v>GUILHEIRO</v>
      </c>
      <c r="D3440" t="str">
        <f>anotacoes!F3440</f>
        <v>KAWAKAMI</v>
      </c>
      <c r="E3440" t="s">
        <v>10325</v>
      </c>
      <c r="F3440">
        <f>anotacoes!A3440</f>
        <v>51</v>
      </c>
      <c r="G3440">
        <f>anotacoes!B3440</f>
        <v>80</v>
      </c>
      <c r="H3440" t="str">
        <f>anotacoes!K3440</f>
        <v xml:space="preserve"> 00:08:25,595</v>
      </c>
      <c r="I3440" t="str">
        <f>anotacoes!L3440</f>
        <v xml:space="preserve"> 00:08:29,634</v>
      </c>
      <c r="J3440" t="str">
        <f>IF(L3440="PAUSE",E3440,IF(anotacoes!G3444=conversao_anotacoes!C3440,conversao_anotacoes!C3440,conversao_anotacoes!D3440))</f>
        <v>GUILHEIRO</v>
      </c>
      <c r="K3440" t="str">
        <f t="shared" si="106"/>
        <v>KAWAKAMI</v>
      </c>
      <c r="L3440" t="str">
        <f>UPPER(anotacoes!H3440)</f>
        <v>DISPLACEMENT</v>
      </c>
      <c r="M3440" t="str">
        <f>IF(OR(L3440="ATTACK",L3440="FINTA"),"&lt;TECNICA&gt;",UPPER(anotacoes!I3440))</f>
        <v>TRY TO GRIP WITH CONTACT</v>
      </c>
      <c r="N3440" t="str">
        <f>IF(OR(L3440="ATTACK",L3440="FINTA"),UPPER(anotacoes!I3440),"")</f>
        <v/>
      </c>
      <c r="O3440" s="6" t="str">
        <f>IF(anotacoes!N3440=0,"",anotacoes!N3440)</f>
        <v/>
      </c>
      <c r="P3440" t="str">
        <f>IF(anotacoes!M3440=0,"",UPPER(anotacoes!M3440))</f>
        <v/>
      </c>
      <c r="Q3440" t="str">
        <f t="shared" si="107"/>
        <v>INSERT INTO CONVERSAO_LUTA_ACAO (cd_conversao, id_luta, sequencia, momento_inicio, momento_fim, quem_faz, quem_sofre, acao_tipo, acao, tecnica, direcao, pontuacao) VALUES (1, 51, 80, TRIM(' 00:08:25,595'), TRIM(' 00:08:29,634'), 'GUILHEIRO', 'KAWAKAMI', 'DISPLACEMENT', 'TRY TO GRIP WITH CONTACT', NULL, NULL, NULL)</v>
      </c>
      <c r="R3440" t="s">
        <v>10327</v>
      </c>
    </row>
    <row r="3441" spans="1:18" hidden="1" x14ac:dyDescent="0.25">
      <c r="A3441" s="7">
        <f>anotacoes!D3441</f>
        <v>40887</v>
      </c>
      <c r="B3441" t="str">
        <f>anotacoes!C3441</f>
        <v>GRAND SLAM TOKYO 2011</v>
      </c>
      <c r="C3441" t="str">
        <f>anotacoes!E3441</f>
        <v>GUILHEIRO</v>
      </c>
      <c r="D3441" t="str">
        <f>anotacoes!F3441</f>
        <v>KAWAKAMI</v>
      </c>
      <c r="E3441" t="s">
        <v>10325</v>
      </c>
      <c r="F3441">
        <f>anotacoes!A3441</f>
        <v>51</v>
      </c>
      <c r="G3441">
        <f>anotacoes!B3441</f>
        <v>81</v>
      </c>
      <c r="H3441" t="str">
        <f>anotacoes!K3441</f>
        <v xml:space="preserve"> 00:08:29,634</v>
      </c>
      <c r="I3441" t="str">
        <f>anotacoes!L3441</f>
        <v xml:space="preserve"> 00:08:31,933</v>
      </c>
      <c r="J3441" t="str">
        <f>IF(L3441="PAUSE",E3441,IF(anotacoes!G3445=conversao_anotacoes!C3441,conversao_anotacoes!C3441,conversao_anotacoes!D3441))</f>
        <v>GUILHEIRO</v>
      </c>
      <c r="K3441" t="str">
        <f t="shared" si="106"/>
        <v>KAWAKAMI</v>
      </c>
      <c r="L3441" t="str">
        <f>UPPER(anotacoes!H3441)</f>
        <v>GRIP TIME</v>
      </c>
      <c r="M3441" t="str">
        <f>IF(OR(L3441="ATTACK",L3441="FINTA"),"&lt;TECNICA&gt;",UPPER(anotacoes!I3441))</f>
        <v>LEFT BACK</v>
      </c>
      <c r="N3441" t="str">
        <f>IF(OR(L3441="ATTACK",L3441="FINTA"),UPPER(anotacoes!I3441),"")</f>
        <v/>
      </c>
      <c r="O3441" s="6" t="str">
        <f>IF(anotacoes!N3441=0,"",anotacoes!N3441)</f>
        <v/>
      </c>
      <c r="P3441" t="str">
        <f>IF(anotacoes!M3441=0,"",UPPER(anotacoes!M3441))</f>
        <v/>
      </c>
      <c r="Q3441" t="str">
        <f t="shared" si="107"/>
        <v>INSERT INTO CONVERSAO_LUTA_ACAO (cd_conversao, id_luta, sequencia, momento_inicio, momento_fim, quem_faz, quem_sofre, acao_tipo, acao, tecnica, direcao, pontuacao) VALUES (1, 51, 81, TRIM(' 00:08:29,634'), TRIM(' 00:08:31,933'), 'GUILHEIRO', 'KAWAKAMI', 'GRIP TIME', 'LEFT BACK', NULL, NULL, NULL)</v>
      </c>
      <c r="R3441" t="s">
        <v>10327</v>
      </c>
    </row>
    <row r="3442" spans="1:18" hidden="1" x14ac:dyDescent="0.25">
      <c r="A3442" s="7">
        <f>anotacoes!D3442</f>
        <v>40887</v>
      </c>
      <c r="B3442" t="str">
        <f>anotacoes!C3442</f>
        <v>GRAND SLAM TOKYO 2011</v>
      </c>
      <c r="C3442" t="str">
        <f>anotacoes!E3442</f>
        <v>GUILHEIRO</v>
      </c>
      <c r="D3442" t="str">
        <f>anotacoes!F3442</f>
        <v>KAWAKAMI</v>
      </c>
      <c r="E3442" t="s">
        <v>10325</v>
      </c>
      <c r="F3442">
        <f>anotacoes!A3442</f>
        <v>51</v>
      </c>
      <c r="G3442">
        <f>anotacoes!B3442</f>
        <v>82</v>
      </c>
      <c r="H3442" t="str">
        <f>anotacoes!K3442</f>
        <v xml:space="preserve"> 00:08:31,933</v>
      </c>
      <c r="I3442" t="str">
        <f>anotacoes!L3442</f>
        <v xml:space="preserve"> 00:08:32,809</v>
      </c>
      <c r="J3442" t="str">
        <f>IF(L3442="PAUSE",E3442,IF(anotacoes!G3446=conversao_anotacoes!C3442,conversao_anotacoes!C3442,conversao_anotacoes!D3442))</f>
        <v>GUILHEIRO</v>
      </c>
      <c r="K3442" t="str">
        <f t="shared" si="106"/>
        <v>KAWAKAMI</v>
      </c>
      <c r="L3442" t="str">
        <f>UPPER(anotacoes!H3442)</f>
        <v>GRIP TIME</v>
      </c>
      <c r="M3442" t="str">
        <f>IF(OR(L3442="ATTACK",L3442="FINTA"),"&lt;TECNICA&gt;",UPPER(anotacoes!I3442))</f>
        <v>LEFT BACK RIGHT SLEEVE</v>
      </c>
      <c r="N3442" t="str">
        <f>IF(OR(L3442="ATTACK",L3442="FINTA"),UPPER(anotacoes!I3442),"")</f>
        <v/>
      </c>
      <c r="O3442" s="6" t="str">
        <f>IF(anotacoes!N3442=0,"",anotacoes!N3442)</f>
        <v/>
      </c>
      <c r="P3442" t="str">
        <f>IF(anotacoes!M3442=0,"",UPPER(anotacoes!M3442))</f>
        <v/>
      </c>
      <c r="Q3442" t="str">
        <f t="shared" si="107"/>
        <v>INSERT INTO CONVERSAO_LUTA_ACAO (cd_conversao, id_luta, sequencia, momento_inicio, momento_fim, quem_faz, quem_sofre, acao_tipo, acao, tecnica, direcao, pontuacao) VALUES (1, 51, 82, TRIM(' 00:08:31,933'), TRIM(' 00:08:32,809'), 'GUILHEIRO', 'KAWAKAMI', 'GRIP TIME', 'LEFT BACK RIGHT SLEEVE', NULL, NULL, NULL)</v>
      </c>
      <c r="R3442" t="s">
        <v>10327</v>
      </c>
    </row>
    <row r="3443" spans="1:18" hidden="1" x14ac:dyDescent="0.25">
      <c r="A3443" s="7">
        <f>anotacoes!D3443</f>
        <v>40887</v>
      </c>
      <c r="B3443" t="str">
        <f>anotacoes!C3443</f>
        <v>GRAND SLAM TOKYO 2011</v>
      </c>
      <c r="C3443" t="str">
        <f>anotacoes!E3443</f>
        <v>GUILHEIRO</v>
      </c>
      <c r="D3443" t="str">
        <f>anotacoes!F3443</f>
        <v>KAWAKAMI</v>
      </c>
      <c r="E3443" t="s">
        <v>10325</v>
      </c>
      <c r="F3443">
        <f>anotacoes!A3443</f>
        <v>51</v>
      </c>
      <c r="G3443">
        <f>anotacoes!B3443</f>
        <v>83</v>
      </c>
      <c r="H3443" t="str">
        <f>anotacoes!K3443</f>
        <v xml:space="preserve"> 00:08:32,809</v>
      </c>
      <c r="I3443" t="str">
        <f>anotacoes!L3443</f>
        <v xml:space="preserve"> 00:08:33,779</v>
      </c>
      <c r="J3443" t="str">
        <f>IF(L3443="PAUSE",E3443,IF(anotacoes!G3447=conversao_anotacoes!C3443,conversao_anotacoes!C3443,conversao_anotacoes!D3443))</f>
        <v>GUILHEIRO</v>
      </c>
      <c r="K3443" t="str">
        <f t="shared" si="106"/>
        <v>KAWAKAMI</v>
      </c>
      <c r="L3443" t="str">
        <f>UPPER(anotacoes!H3443)</f>
        <v>DEFENSE</v>
      </c>
      <c r="M3443" t="str">
        <f>IF(OR(L3443="ATTACK",L3443="FINTA"),"&lt;TECNICA&gt;",UPPER(anotacoes!I3443))</f>
        <v>USING BODY MASS</v>
      </c>
      <c r="N3443" t="str">
        <f>IF(OR(L3443="ATTACK",L3443="FINTA"),UPPER(anotacoes!I3443),"")</f>
        <v/>
      </c>
      <c r="O3443" s="6" t="str">
        <f>IF(anotacoes!N3443=0,"",anotacoes!N3443)</f>
        <v/>
      </c>
      <c r="P3443" t="str">
        <f>IF(anotacoes!M3443=0,"",UPPER(anotacoes!M3443))</f>
        <v/>
      </c>
      <c r="Q3443" t="str">
        <f t="shared" si="107"/>
        <v>INSERT INTO CONVERSAO_LUTA_ACAO (cd_conversao, id_luta, sequencia, momento_inicio, momento_fim, quem_faz, quem_sofre, acao_tipo, acao, tecnica, direcao, pontuacao) VALUES (1, 51, 83, TRIM(' 00:08:32,809'), TRIM(' 00:08:33,779'), 'GUILHEIRO', 'KAWAKAMI', 'DEFENSE', 'USING BODY MASS', NULL, NULL, NULL)</v>
      </c>
      <c r="R3443" t="s">
        <v>10327</v>
      </c>
    </row>
    <row r="3444" spans="1:18" hidden="1" x14ac:dyDescent="0.25">
      <c r="A3444" s="7">
        <f>anotacoes!D3444</f>
        <v>40887</v>
      </c>
      <c r="B3444" t="str">
        <f>anotacoes!C3444</f>
        <v>GRAND SLAM TOKYO 2011</v>
      </c>
      <c r="C3444" t="str">
        <f>anotacoes!E3444</f>
        <v>GUILHEIRO</v>
      </c>
      <c r="D3444" t="str">
        <f>anotacoes!F3444</f>
        <v>KAWAKAMI</v>
      </c>
      <c r="E3444" t="s">
        <v>10325</v>
      </c>
      <c r="F3444">
        <f>anotacoes!A3444</f>
        <v>51</v>
      </c>
      <c r="G3444">
        <f>anotacoes!B3444</f>
        <v>84</v>
      </c>
      <c r="H3444" t="str">
        <f>anotacoes!K3444</f>
        <v xml:space="preserve"> 00:08:33,779</v>
      </c>
      <c r="I3444" t="str">
        <f>anotacoes!L3444</f>
        <v xml:space="preserve"> 00:08:40,299</v>
      </c>
      <c r="J3444" t="str">
        <f>IF(L3444="PAUSE",E3444,IF(anotacoes!G3448=conversao_anotacoes!C3444,conversao_anotacoes!C3444,conversao_anotacoes!D3444))</f>
        <v>&lt;ARBITRO_DESCONHECIDO&gt;</v>
      </c>
      <c r="K3444" t="str">
        <f t="shared" si="106"/>
        <v/>
      </c>
      <c r="L3444" t="str">
        <f>UPPER(anotacoes!H3444)</f>
        <v>PAUSE</v>
      </c>
      <c r="M3444" t="str">
        <f>IF(OR(L3444="ATTACK",L3444="FINTA"),"&lt;TECNICA&gt;",UPPER(anotacoes!I3444))</f>
        <v>&lt;NAO_CLASSIFICADO&gt;</v>
      </c>
      <c r="N3444" t="str">
        <f>IF(OR(L3444="ATTACK",L3444="FINTA"),UPPER(anotacoes!I3444),"")</f>
        <v/>
      </c>
      <c r="O3444" s="6" t="str">
        <f>IF(anotacoes!N3444=0,"",anotacoes!N3444)</f>
        <v/>
      </c>
      <c r="P3444" t="str">
        <f>IF(anotacoes!M3444=0,"",UPPER(anotacoes!M3444))</f>
        <v/>
      </c>
      <c r="Q3444" t="str">
        <f t="shared" si="107"/>
        <v>INSERT INTO CONVERSAO_LUTA_ACAO (cd_conversao, id_luta, sequencia, momento_inicio, momento_fim, quem_faz, quem_sofre, acao_tipo, acao, tecnica, direcao, pontuacao) VALUES (1, 51, 84, TRIM(' 00:08:33,779'), TRIM(' 00:08:40,299'), '&lt;ARBITRO_DESCONHECIDO&gt;', '', 'PAUSE', '&lt;NAO_CLASSIFICADO&gt;', NULL, NULL, NULL)</v>
      </c>
      <c r="R3444" t="s">
        <v>10327</v>
      </c>
    </row>
    <row r="3445" spans="1:18" hidden="1" x14ac:dyDescent="0.25">
      <c r="A3445" s="7">
        <f>anotacoes!D3445</f>
        <v>40887</v>
      </c>
      <c r="B3445" t="str">
        <f>anotacoes!C3445</f>
        <v>GRAND SLAM TOKYO 2011</v>
      </c>
      <c r="C3445" t="str">
        <f>anotacoes!E3445</f>
        <v>GUILHEIRO</v>
      </c>
      <c r="D3445" t="str">
        <f>anotacoes!F3445</f>
        <v>KAWAKAMI</v>
      </c>
      <c r="E3445" t="s">
        <v>10325</v>
      </c>
      <c r="F3445">
        <f>anotacoes!A3445</f>
        <v>51</v>
      </c>
      <c r="G3445">
        <f>anotacoes!B3445</f>
        <v>85</v>
      </c>
      <c r="H3445" t="str">
        <f>anotacoes!K3445</f>
        <v xml:space="preserve"> 00:08:40,485</v>
      </c>
      <c r="I3445" t="str">
        <f>anotacoes!L3445</f>
        <v xml:space="preserve"> 00:08:42,574</v>
      </c>
      <c r="J3445" t="str">
        <f>IF(L3445="PAUSE",E3445,IF(anotacoes!G3449=conversao_anotacoes!C3445,conversao_anotacoes!C3445,conversao_anotacoes!D3445))</f>
        <v>GUILHEIRO</v>
      </c>
      <c r="K3445" t="str">
        <f t="shared" si="106"/>
        <v>KAWAKAMI</v>
      </c>
      <c r="L3445" t="str">
        <f>UPPER(anotacoes!H3445)</f>
        <v>DISPLACEMENT</v>
      </c>
      <c r="M3445" t="str">
        <f>IF(OR(L3445="ATTACK",L3445="FINTA"),"&lt;TECNICA&gt;",UPPER(anotacoes!I3445))</f>
        <v>2-3 STEP HESITANT RIGHT</v>
      </c>
      <c r="N3445" t="str">
        <f>IF(OR(L3445="ATTACK",L3445="FINTA"),UPPER(anotacoes!I3445),"")</f>
        <v/>
      </c>
      <c r="O3445" s="6" t="str">
        <f>IF(anotacoes!N3445=0,"",anotacoes!N3445)</f>
        <v/>
      </c>
      <c r="P3445" t="str">
        <f>IF(anotacoes!M3445=0,"",UPPER(anotacoes!M3445))</f>
        <v/>
      </c>
      <c r="Q3445" t="str">
        <f t="shared" si="107"/>
        <v>INSERT INTO CONVERSAO_LUTA_ACAO (cd_conversao, id_luta, sequencia, momento_inicio, momento_fim, quem_faz, quem_sofre, acao_tipo, acao, tecnica, direcao, pontuacao) VALUES (1, 51, 85, TRIM(' 00:08:40,485'), TRIM(' 00:08:42,574'), 'GUILHEIRO', 'KAWAKAMI', 'DISPLACEMENT', '2-3 STEP HESITANT RIGHT', NULL, NULL, NULL)</v>
      </c>
      <c r="R3445" t="s">
        <v>10327</v>
      </c>
    </row>
    <row r="3446" spans="1:18" hidden="1" x14ac:dyDescent="0.25">
      <c r="A3446" s="7">
        <f>anotacoes!D3446</f>
        <v>40887</v>
      </c>
      <c r="B3446" t="str">
        <f>anotacoes!C3446</f>
        <v>GRAND SLAM TOKYO 2011</v>
      </c>
      <c r="C3446" t="str">
        <f>anotacoes!E3446</f>
        <v>GUILHEIRO</v>
      </c>
      <c r="D3446" t="str">
        <f>anotacoes!F3446</f>
        <v>KAWAKAMI</v>
      </c>
      <c r="E3446" t="s">
        <v>10325</v>
      </c>
      <c r="F3446">
        <f>anotacoes!A3446</f>
        <v>51</v>
      </c>
      <c r="G3446">
        <f>anotacoes!B3446</f>
        <v>86</v>
      </c>
      <c r="H3446" t="str">
        <f>anotacoes!K3446</f>
        <v xml:space="preserve"> 00:08:42,574</v>
      </c>
      <c r="I3446" t="str">
        <f>anotacoes!L3446</f>
        <v xml:space="preserve"> 00:08:45,602</v>
      </c>
      <c r="J3446" t="str">
        <f>IF(L3446="PAUSE",E3446,IF(anotacoes!G3450=conversao_anotacoes!C3446,conversao_anotacoes!C3446,conversao_anotacoes!D3446))</f>
        <v>GUILHEIRO</v>
      </c>
      <c r="K3446" t="str">
        <f t="shared" si="106"/>
        <v>KAWAKAMI</v>
      </c>
      <c r="L3446" t="str">
        <f>UPPER(anotacoes!H3446)</f>
        <v>GRIP TIME</v>
      </c>
      <c r="M3446" t="str">
        <f>IF(OR(L3446="ATTACK",L3446="FINTA"),"&lt;TECNICA&gt;",UPPER(anotacoes!I3446))</f>
        <v>LEFT COLLAR</v>
      </c>
      <c r="N3446" t="str">
        <f>IF(OR(L3446="ATTACK",L3446="FINTA"),UPPER(anotacoes!I3446),"")</f>
        <v/>
      </c>
      <c r="O3446" s="6" t="str">
        <f>IF(anotacoes!N3446=0,"",anotacoes!N3446)</f>
        <v/>
      </c>
      <c r="P3446" t="str">
        <f>IF(anotacoes!M3446=0,"",UPPER(anotacoes!M3446))</f>
        <v/>
      </c>
      <c r="Q3446" t="str">
        <f t="shared" si="107"/>
        <v>INSERT INTO CONVERSAO_LUTA_ACAO (cd_conversao, id_luta, sequencia, momento_inicio, momento_fim, quem_faz, quem_sofre, acao_tipo, acao, tecnica, direcao, pontuacao) VALUES (1, 51, 86, TRIM(' 00:08:42,574'), TRIM(' 00:08:45,602'), 'GUILHEIRO', 'KAWAKAMI', 'GRIP TIME', 'LEFT COLLAR', NULL, NULL, NULL)</v>
      </c>
      <c r="R3446" t="s">
        <v>10327</v>
      </c>
    </row>
    <row r="3447" spans="1:18" hidden="1" x14ac:dyDescent="0.25">
      <c r="A3447" s="7">
        <f>anotacoes!D3447</f>
        <v>40887</v>
      </c>
      <c r="B3447" t="str">
        <f>anotacoes!C3447</f>
        <v>GRAND SLAM TOKYO 2011</v>
      </c>
      <c r="C3447" t="str">
        <f>anotacoes!E3447</f>
        <v>GUILHEIRO</v>
      </c>
      <c r="D3447" t="str">
        <f>anotacoes!F3447</f>
        <v>KAWAKAMI</v>
      </c>
      <c r="E3447" t="s">
        <v>10325</v>
      </c>
      <c r="F3447">
        <f>anotacoes!A3447</f>
        <v>51</v>
      </c>
      <c r="G3447">
        <f>anotacoes!B3447</f>
        <v>87</v>
      </c>
      <c r="H3447" t="str">
        <f>anotacoes!K3447</f>
        <v xml:space="preserve"> 00:08:45,602</v>
      </c>
      <c r="I3447" t="str">
        <f>anotacoes!L3447</f>
        <v xml:space="preserve"> 00:08:45,885</v>
      </c>
      <c r="J3447" t="str">
        <f>IF(L3447="PAUSE",E3447,IF(anotacoes!G3451=conversao_anotacoes!C3447,conversao_anotacoes!C3447,conversao_anotacoes!D3447))</f>
        <v>GUILHEIRO</v>
      </c>
      <c r="K3447" t="str">
        <f t="shared" si="106"/>
        <v>KAWAKAMI</v>
      </c>
      <c r="L3447" t="str">
        <f>UPPER(anotacoes!H3447)</f>
        <v>DEFENSE</v>
      </c>
      <c r="M3447" t="str">
        <f>IF(OR(L3447="ATTACK",L3447="FINTA"),"&lt;TECNICA&gt;",UPPER(anotacoes!I3447))</f>
        <v>TAE-SABAKI LEFT INCLINED</v>
      </c>
      <c r="N3447" t="str">
        <f>IF(OR(L3447="ATTACK",L3447="FINTA"),UPPER(anotacoes!I3447),"")</f>
        <v/>
      </c>
      <c r="O3447" s="6" t="str">
        <f>IF(anotacoes!N3447=0,"",anotacoes!N3447)</f>
        <v/>
      </c>
      <c r="P3447" t="str">
        <f>IF(anotacoes!M3447=0,"",UPPER(anotacoes!M3447))</f>
        <v/>
      </c>
      <c r="Q3447" t="str">
        <f t="shared" si="107"/>
        <v>INSERT INTO CONVERSAO_LUTA_ACAO (cd_conversao, id_luta, sequencia, momento_inicio, momento_fim, quem_faz, quem_sofre, acao_tipo, acao, tecnica, direcao, pontuacao) VALUES (1, 51, 87, TRIM(' 00:08:45,602'), TRIM(' 00:08:45,885'), 'GUILHEIRO', 'KAWAKAMI', 'DEFENSE', 'TAE-SABAKI LEFT INCLINED', NULL, NULL, NULL)</v>
      </c>
      <c r="R3447" t="s">
        <v>10327</v>
      </c>
    </row>
    <row r="3448" spans="1:18" hidden="1" x14ac:dyDescent="0.25">
      <c r="A3448" s="7">
        <f>anotacoes!D3448</f>
        <v>40887</v>
      </c>
      <c r="B3448" t="str">
        <f>anotacoes!C3448</f>
        <v>GRAND SLAM TOKYO 2011</v>
      </c>
      <c r="C3448" t="str">
        <f>anotacoes!E3448</f>
        <v>GUILHEIRO</v>
      </c>
      <c r="D3448" t="str">
        <f>anotacoes!F3448</f>
        <v>KAWAKAMI</v>
      </c>
      <c r="E3448" t="s">
        <v>10325</v>
      </c>
      <c r="F3448">
        <f>anotacoes!A3448</f>
        <v>51</v>
      </c>
      <c r="G3448">
        <f>anotacoes!B3448</f>
        <v>88</v>
      </c>
      <c r="H3448" t="str">
        <f>anotacoes!K3448</f>
        <v xml:space="preserve"> 00:08:45,885</v>
      </c>
      <c r="I3448" t="str">
        <f>anotacoes!L3448</f>
        <v xml:space="preserve"> 00:08:46,648</v>
      </c>
      <c r="J3448" t="str">
        <f>IF(L3448="PAUSE",E3448,IF(anotacoes!G3452=conversao_anotacoes!C3448,conversao_anotacoes!C3448,conversao_anotacoes!D3448))</f>
        <v>GUILHEIRO</v>
      </c>
      <c r="K3448" t="str">
        <f t="shared" si="106"/>
        <v>KAWAKAMI</v>
      </c>
      <c r="L3448" t="str">
        <f>UPPER(anotacoes!H3448)</f>
        <v>GRIP TIME</v>
      </c>
      <c r="M3448" t="str">
        <f>IF(OR(L3448="ATTACK",L3448="FINTA"),"&lt;TECNICA&gt;",UPPER(anotacoes!I3448))</f>
        <v>LEFT COLLAR RIGHT SLEEVE</v>
      </c>
      <c r="N3448" t="str">
        <f>IF(OR(L3448="ATTACK",L3448="FINTA"),UPPER(anotacoes!I3448),"")</f>
        <v/>
      </c>
      <c r="O3448" s="6" t="str">
        <f>IF(anotacoes!N3448=0,"",anotacoes!N3448)</f>
        <v/>
      </c>
      <c r="P3448" t="str">
        <f>IF(anotacoes!M3448=0,"",UPPER(anotacoes!M3448))</f>
        <v/>
      </c>
      <c r="Q3448" t="str">
        <f t="shared" si="107"/>
        <v>INSERT INTO CONVERSAO_LUTA_ACAO (cd_conversao, id_luta, sequencia, momento_inicio, momento_fim, quem_faz, quem_sofre, acao_tipo, acao, tecnica, direcao, pontuacao) VALUES (1, 51, 88, TRIM(' 00:08:45,885'), TRIM(' 00:08:46,648'), 'GUILHEIRO', 'KAWAKAMI', 'GRIP TIME', 'LEFT COLLAR RIGHT SLEEVE', NULL, NULL, NULL)</v>
      </c>
      <c r="R3448" t="s">
        <v>10327</v>
      </c>
    </row>
    <row r="3449" spans="1:18" hidden="1" x14ac:dyDescent="0.25">
      <c r="A3449" s="7">
        <f>anotacoes!D3449</f>
        <v>40887</v>
      </c>
      <c r="B3449" t="str">
        <f>anotacoes!C3449</f>
        <v>GRAND SLAM TOKYO 2011</v>
      </c>
      <c r="C3449" t="str">
        <f>anotacoes!E3449</f>
        <v>GUILHEIRO</v>
      </c>
      <c r="D3449" t="str">
        <f>anotacoes!F3449</f>
        <v>KAWAKAMI</v>
      </c>
      <c r="E3449" t="s">
        <v>10325</v>
      </c>
      <c r="F3449">
        <f>anotacoes!A3449</f>
        <v>51</v>
      </c>
      <c r="G3449">
        <f>anotacoes!B3449</f>
        <v>89</v>
      </c>
      <c r="H3449" t="str">
        <f>anotacoes!K3449</f>
        <v xml:space="preserve"> 00:08:46,648</v>
      </c>
      <c r="I3449" t="str">
        <f>anotacoes!L3449</f>
        <v xml:space="preserve"> 00:08:48,461</v>
      </c>
      <c r="J3449" t="str">
        <f>IF(L3449="PAUSE",E3449,IF(anotacoes!G3453=conversao_anotacoes!C3449,conversao_anotacoes!C3449,conversao_anotacoes!D3449))</f>
        <v>GUILHEIRO</v>
      </c>
      <c r="K3449" t="str">
        <f t="shared" si="106"/>
        <v>KAWAKAMI</v>
      </c>
      <c r="L3449" t="str">
        <f>UPPER(anotacoes!H3449)</f>
        <v>ATTACK</v>
      </c>
      <c r="M3449" t="str">
        <f>IF(OR(L3449="ATTACK",L3449="FINTA"),"&lt;TECNICA&gt;",UPPER(anotacoes!I3449))</f>
        <v>&lt;TECNICA&gt;</v>
      </c>
      <c r="N3449" t="str">
        <f>IF(OR(L3449="ATTACK",L3449="FINTA"),UPPER(anotacoes!I3449),"")</f>
        <v>DEASHI HARAI</v>
      </c>
      <c r="O3449" s="6">
        <f>IF(anotacoes!N3449=0,"",anotacoes!N3449)</f>
        <v>3</v>
      </c>
      <c r="P3449" t="str">
        <f>IF(anotacoes!M3449=0,"",UPPER(anotacoes!M3449))</f>
        <v>YUKO</v>
      </c>
      <c r="Q3449" t="str">
        <f t="shared" si="107"/>
        <v>INSERT INTO CONVERSAO_LUTA_ACAO (cd_conversao, id_luta, sequencia, momento_inicio, momento_fim, quem_faz, quem_sofre, acao_tipo, acao, tecnica, direcao, pontuacao) VALUES (1, 51, 89, TRIM(' 00:08:46,648'), TRIM(' 00:08:48,461'), 'GUILHEIRO', 'KAWAKAMI', 'ATTACK', '&lt;TECNICA&gt;', 'DEASHI HARAI', 3, 'YUKO')</v>
      </c>
      <c r="R3449" t="s">
        <v>10327</v>
      </c>
    </row>
    <row r="3450" spans="1:18" hidden="1" x14ac:dyDescent="0.25">
      <c r="A3450" s="7">
        <f>anotacoes!D3450</f>
        <v>40887</v>
      </c>
      <c r="B3450" t="str">
        <f>anotacoes!C3450</f>
        <v>GRAND SLAM TOKYO 2011</v>
      </c>
      <c r="C3450" t="str">
        <f>anotacoes!E3450</f>
        <v>GUILHEIRO</v>
      </c>
      <c r="D3450" t="str">
        <f>anotacoes!F3450</f>
        <v>KAWAKAMI</v>
      </c>
      <c r="E3450" t="s">
        <v>10325</v>
      </c>
      <c r="F3450">
        <f>anotacoes!A3450</f>
        <v>51</v>
      </c>
      <c r="G3450">
        <f>anotacoes!B3450</f>
        <v>90</v>
      </c>
      <c r="H3450" t="str">
        <f>anotacoes!K3450</f>
        <v xml:space="preserve"> 00:08:48,461</v>
      </c>
      <c r="I3450" t="str">
        <f>anotacoes!L3450</f>
        <v xml:space="preserve"> 00:08:51,184</v>
      </c>
      <c r="J3450" t="str">
        <f>IF(L3450="PAUSE",E3450,IF(anotacoes!G3454=conversao_anotacoes!C3450,conversao_anotacoes!C3450,conversao_anotacoes!D3450))</f>
        <v>GUILHEIRO</v>
      </c>
      <c r="K3450" t="str">
        <f t="shared" si="106"/>
        <v>KAWAKAMI</v>
      </c>
      <c r="L3450" t="str">
        <f>UPPER(anotacoes!H3450)</f>
        <v>GROUNDWORK COMBAT</v>
      </c>
      <c r="M3450" t="str">
        <f>IF(OR(L3450="ATTACK",L3450="FINTA"),"&lt;TECNICA&gt;",UPPER(anotacoes!I3450))</f>
        <v>TRYING TO ATTACK</v>
      </c>
      <c r="N3450" t="str">
        <f>IF(OR(L3450="ATTACK",L3450="FINTA"),UPPER(anotacoes!I3450),"")</f>
        <v/>
      </c>
      <c r="O3450" s="6" t="str">
        <f>IF(anotacoes!N3450=0,"",anotacoes!N3450)</f>
        <v/>
      </c>
      <c r="P3450" t="str">
        <f>IF(anotacoes!M3450=0,"",UPPER(anotacoes!M3450))</f>
        <v/>
      </c>
      <c r="Q3450" t="str">
        <f t="shared" si="107"/>
        <v>INSERT INTO CONVERSAO_LUTA_ACAO (cd_conversao, id_luta, sequencia, momento_inicio, momento_fim, quem_faz, quem_sofre, acao_tipo, acao, tecnica, direcao, pontuacao) VALUES (1, 51, 90, TRIM(' 00:08:48,461'), TRIM(' 00:08:51,184'), 'GUILHEIRO', 'KAWAKAMI', 'GROUNDWORK COMBAT', 'TRYING TO ATTACK', NULL, NULL, NULL)</v>
      </c>
      <c r="R3450" t="s">
        <v>10327</v>
      </c>
    </row>
    <row r="3451" spans="1:18" hidden="1" x14ac:dyDescent="0.25">
      <c r="A3451" s="7">
        <f>anotacoes!D3451</f>
        <v>40887</v>
      </c>
      <c r="B3451" t="str">
        <f>anotacoes!C3451</f>
        <v>GRAND SLAM TOKYO 2011</v>
      </c>
      <c r="C3451" t="str">
        <f>anotacoes!E3451</f>
        <v>GUILHEIRO</v>
      </c>
      <c r="D3451" t="str">
        <f>anotacoes!F3451</f>
        <v>KAWAKAMI</v>
      </c>
      <c r="E3451" t="s">
        <v>10325</v>
      </c>
      <c r="F3451">
        <f>anotacoes!A3451</f>
        <v>51</v>
      </c>
      <c r="G3451">
        <f>anotacoes!B3451</f>
        <v>91</v>
      </c>
      <c r="H3451" t="str">
        <f>anotacoes!K3451</f>
        <v xml:space="preserve"> 00:08:51,373</v>
      </c>
      <c r="I3451" t="str">
        <f>anotacoes!L3451</f>
        <v xml:space="preserve"> 00:09:02,199</v>
      </c>
      <c r="J3451" t="str">
        <f>IF(L3451="PAUSE",E3451,IF(anotacoes!G3455=conversao_anotacoes!C3451,conversao_anotacoes!C3451,conversao_anotacoes!D3451))</f>
        <v>&lt;ARBITRO_DESCONHECIDO&gt;</v>
      </c>
      <c r="K3451" t="str">
        <f t="shared" si="106"/>
        <v/>
      </c>
      <c r="L3451" t="str">
        <f>UPPER(anotacoes!H3451)</f>
        <v>PAUSE</v>
      </c>
      <c r="M3451" t="str">
        <f>IF(OR(L3451="ATTACK",L3451="FINTA"),"&lt;TECNICA&gt;",UPPER(anotacoes!I3451))</f>
        <v>&lt;NAO_CLASSIFICADO&gt;</v>
      </c>
      <c r="N3451" t="str">
        <f>IF(OR(L3451="ATTACK",L3451="FINTA"),UPPER(anotacoes!I3451),"")</f>
        <v/>
      </c>
      <c r="O3451" s="6" t="str">
        <f>IF(anotacoes!N3451=0,"",anotacoes!N3451)</f>
        <v/>
      </c>
      <c r="P3451" t="str">
        <f>IF(anotacoes!M3451=0,"",UPPER(anotacoes!M3451))</f>
        <v/>
      </c>
      <c r="Q3451" t="str">
        <f t="shared" si="107"/>
        <v>INSERT INTO CONVERSAO_LUTA_ACAO (cd_conversao, id_luta, sequencia, momento_inicio, momento_fim, quem_faz, quem_sofre, acao_tipo, acao, tecnica, direcao, pontuacao) VALUES (1, 51, 91, TRIM(' 00:08:51,373'), TRIM(' 00:09:02,199'), '&lt;ARBITRO_DESCONHECIDO&gt;', '', 'PAUSE', '&lt;NAO_CLASSIFICADO&gt;', NULL, NULL, NULL)</v>
      </c>
      <c r="R3451" t="s">
        <v>10327</v>
      </c>
    </row>
    <row r="3452" spans="1:18" hidden="1" x14ac:dyDescent="0.25">
      <c r="A3452" s="7">
        <f>anotacoes!D3452</f>
        <v>40887</v>
      </c>
      <c r="B3452" t="str">
        <f>anotacoes!C3452</f>
        <v>GRAND SLAM TOKYO 2011</v>
      </c>
      <c r="C3452" t="str">
        <f>anotacoes!E3452</f>
        <v>GUILHEIRO</v>
      </c>
      <c r="D3452" t="str">
        <f>anotacoes!F3452</f>
        <v>KAWAKAMI</v>
      </c>
      <c r="E3452" t="s">
        <v>10325</v>
      </c>
      <c r="F3452">
        <f>anotacoes!A3452</f>
        <v>51</v>
      </c>
      <c r="G3452">
        <f>anotacoes!B3452</f>
        <v>92</v>
      </c>
      <c r="H3452" t="str">
        <f>anotacoes!K3452</f>
        <v xml:space="preserve"> 00:09:02,199</v>
      </c>
      <c r="I3452" t="str">
        <f>anotacoes!L3452</f>
        <v xml:space="preserve"> 00:09:03,428</v>
      </c>
      <c r="J3452" t="str">
        <f>IF(L3452="PAUSE",E3452,IF(anotacoes!G3456=conversao_anotacoes!C3452,conversao_anotacoes!C3452,conversao_anotacoes!D3452))</f>
        <v>GUILHEIRO</v>
      </c>
      <c r="K3452" t="str">
        <f t="shared" si="106"/>
        <v>KAWAKAMI</v>
      </c>
      <c r="L3452" t="str">
        <f>UPPER(anotacoes!H3452)</f>
        <v>DISPLACEMENT</v>
      </c>
      <c r="M3452" t="str">
        <f>IF(OR(L3452="ATTACK",L3452="FINTA"),"&lt;TECNICA&gt;",UPPER(anotacoes!I3452))</f>
        <v>2-3 STEP HESITANT RIGHT</v>
      </c>
      <c r="N3452" t="str">
        <f>IF(OR(L3452="ATTACK",L3452="FINTA"),UPPER(anotacoes!I3452),"")</f>
        <v/>
      </c>
      <c r="O3452" s="6" t="str">
        <f>IF(anotacoes!N3452=0,"",anotacoes!N3452)</f>
        <v/>
      </c>
      <c r="P3452" t="str">
        <f>IF(anotacoes!M3452=0,"",UPPER(anotacoes!M3452))</f>
        <v/>
      </c>
      <c r="Q3452" t="str">
        <f t="shared" si="107"/>
        <v>INSERT INTO CONVERSAO_LUTA_ACAO (cd_conversao, id_luta, sequencia, momento_inicio, momento_fim, quem_faz, quem_sofre, acao_tipo, acao, tecnica, direcao, pontuacao) VALUES (1, 51, 92, TRIM(' 00:09:02,199'), TRIM(' 00:09:03,428'), 'GUILHEIRO', 'KAWAKAMI', 'DISPLACEMENT', '2-3 STEP HESITANT RIGHT', NULL, NULL, NULL)</v>
      </c>
      <c r="R3452" t="s">
        <v>10327</v>
      </c>
    </row>
    <row r="3453" spans="1:18" hidden="1" x14ac:dyDescent="0.25">
      <c r="A3453" s="7">
        <f>anotacoes!D3453</f>
        <v>40887</v>
      </c>
      <c r="B3453" t="str">
        <f>anotacoes!C3453</f>
        <v>GRAND SLAM TOKYO 2011</v>
      </c>
      <c r="C3453" t="str">
        <f>anotacoes!E3453</f>
        <v>GUILHEIRO</v>
      </c>
      <c r="D3453" t="str">
        <f>anotacoes!F3453</f>
        <v>KAWAKAMI</v>
      </c>
      <c r="E3453" t="s">
        <v>10325</v>
      </c>
      <c r="F3453">
        <f>anotacoes!A3453</f>
        <v>51</v>
      </c>
      <c r="G3453">
        <f>anotacoes!B3453</f>
        <v>93</v>
      </c>
      <c r="H3453" t="str">
        <f>anotacoes!K3453</f>
        <v xml:space="preserve"> 00:09:03,428</v>
      </c>
      <c r="I3453" t="str">
        <f>anotacoes!L3453</f>
        <v xml:space="preserve"> 00:09:06,439</v>
      </c>
      <c r="J3453" t="str">
        <f>IF(L3453="PAUSE",E3453,IF(anotacoes!G3457=conversao_anotacoes!C3453,conversao_anotacoes!C3453,conversao_anotacoes!D3453))</f>
        <v>GUILHEIRO</v>
      </c>
      <c r="K3453" t="str">
        <f t="shared" si="106"/>
        <v>KAWAKAMI</v>
      </c>
      <c r="L3453" t="str">
        <f>UPPER(anotacoes!H3453)</f>
        <v>DISPLACEMENT</v>
      </c>
      <c r="M3453" t="str">
        <f>IF(OR(L3453="ATTACK",L3453="FINTA"),"&lt;TECNICA&gt;",UPPER(anotacoes!I3453))</f>
        <v>TRY TO GRIP WITH CONTACT</v>
      </c>
      <c r="N3453" t="str">
        <f>IF(OR(L3453="ATTACK",L3453="FINTA"),UPPER(anotacoes!I3453),"")</f>
        <v/>
      </c>
      <c r="O3453" s="6" t="str">
        <f>IF(anotacoes!N3453=0,"",anotacoes!N3453)</f>
        <v/>
      </c>
      <c r="P3453" t="str">
        <f>IF(anotacoes!M3453=0,"",UPPER(anotacoes!M3453))</f>
        <v/>
      </c>
      <c r="Q3453" t="str">
        <f t="shared" si="107"/>
        <v>INSERT INTO CONVERSAO_LUTA_ACAO (cd_conversao, id_luta, sequencia, momento_inicio, momento_fim, quem_faz, quem_sofre, acao_tipo, acao, tecnica, direcao, pontuacao) VALUES (1, 51, 93, TRIM(' 00:09:03,428'), TRIM(' 00:09:06,439'), 'GUILHEIRO', 'KAWAKAMI', 'DISPLACEMENT', 'TRY TO GRIP WITH CONTACT', NULL, NULL, NULL)</v>
      </c>
      <c r="R3453" t="s">
        <v>10327</v>
      </c>
    </row>
    <row r="3454" spans="1:18" hidden="1" x14ac:dyDescent="0.25">
      <c r="A3454" s="7">
        <f>anotacoes!D3454</f>
        <v>40887</v>
      </c>
      <c r="B3454" t="str">
        <f>anotacoes!C3454</f>
        <v>GRAND SLAM TOKYO 2011</v>
      </c>
      <c r="C3454" t="str">
        <f>anotacoes!E3454</f>
        <v>GUILHEIRO</v>
      </c>
      <c r="D3454" t="str">
        <f>anotacoes!F3454</f>
        <v>KAWAKAMI</v>
      </c>
      <c r="E3454" t="s">
        <v>10325</v>
      </c>
      <c r="F3454">
        <f>anotacoes!A3454</f>
        <v>51</v>
      </c>
      <c r="G3454">
        <f>anotacoes!B3454</f>
        <v>94</v>
      </c>
      <c r="H3454" t="str">
        <f>anotacoes!K3454</f>
        <v xml:space="preserve"> 00:09:06,439</v>
      </c>
      <c r="I3454" t="str">
        <f>anotacoes!L3454</f>
        <v xml:space="preserve"> 00:09:09,747</v>
      </c>
      <c r="J3454" t="str">
        <f>IF(L3454="PAUSE",E3454,IF(anotacoes!G3458=conversao_anotacoes!C3454,conversao_anotacoes!C3454,conversao_anotacoes!D3454))</f>
        <v>GUILHEIRO</v>
      </c>
      <c r="K3454" t="str">
        <f t="shared" si="106"/>
        <v>KAWAKAMI</v>
      </c>
      <c r="L3454" t="str">
        <f>UPPER(anotacoes!H3454)</f>
        <v>GRIP TIME</v>
      </c>
      <c r="M3454" t="str">
        <f>IF(OR(L3454="ATTACK",L3454="FINTA"),"&lt;TECNICA&gt;",UPPER(anotacoes!I3454))</f>
        <v>LEFT COLLAR</v>
      </c>
      <c r="N3454" t="str">
        <f>IF(OR(L3454="ATTACK",L3454="FINTA"),UPPER(anotacoes!I3454),"")</f>
        <v/>
      </c>
      <c r="O3454" s="6" t="str">
        <f>IF(anotacoes!N3454=0,"",anotacoes!N3454)</f>
        <v/>
      </c>
      <c r="P3454" t="str">
        <f>IF(anotacoes!M3454=0,"",UPPER(anotacoes!M3454))</f>
        <v/>
      </c>
      <c r="Q3454" t="str">
        <f t="shared" si="107"/>
        <v>INSERT INTO CONVERSAO_LUTA_ACAO (cd_conversao, id_luta, sequencia, momento_inicio, momento_fim, quem_faz, quem_sofre, acao_tipo, acao, tecnica, direcao, pontuacao) VALUES (1, 51, 94, TRIM(' 00:09:06,439'), TRIM(' 00:09:09,747'), 'GUILHEIRO', 'KAWAKAMI', 'GRIP TIME', 'LEFT COLLAR', NULL, NULL, NULL)</v>
      </c>
      <c r="R3454" t="s">
        <v>10327</v>
      </c>
    </row>
    <row r="3455" spans="1:18" hidden="1" x14ac:dyDescent="0.25">
      <c r="A3455" s="7">
        <f>anotacoes!D3455</f>
        <v>40887</v>
      </c>
      <c r="B3455" t="str">
        <f>anotacoes!C3455</f>
        <v>GRAND SLAM TOKYO 2011</v>
      </c>
      <c r="C3455" t="str">
        <f>anotacoes!E3455</f>
        <v>GUILHEIRO</v>
      </c>
      <c r="D3455" t="str">
        <f>anotacoes!F3455</f>
        <v>KAWAKAMI</v>
      </c>
      <c r="E3455" t="s">
        <v>10325</v>
      </c>
      <c r="F3455">
        <f>anotacoes!A3455</f>
        <v>51</v>
      </c>
      <c r="G3455">
        <f>anotacoes!B3455</f>
        <v>95</v>
      </c>
      <c r="H3455" t="str">
        <f>anotacoes!K3455</f>
        <v xml:space="preserve"> 00:09:09,747</v>
      </c>
      <c r="I3455" t="str">
        <f>anotacoes!L3455</f>
        <v xml:space="preserve"> 00:09:11,612</v>
      </c>
      <c r="J3455" t="str">
        <f>IF(L3455="PAUSE",E3455,IF(anotacoes!G3459=conversao_anotacoes!C3455,conversao_anotacoes!C3455,conversao_anotacoes!D3455))</f>
        <v>GUILHEIRO</v>
      </c>
      <c r="K3455" t="str">
        <f t="shared" si="106"/>
        <v>KAWAKAMI</v>
      </c>
      <c r="L3455" t="str">
        <f>UPPER(anotacoes!H3455)</f>
        <v>GRIP TIME</v>
      </c>
      <c r="M3455" t="str">
        <f>IF(OR(L3455="ATTACK",L3455="FINTA"),"&lt;TECNICA&gt;",UPPER(anotacoes!I3455))</f>
        <v>LEFT COLLAR RIGHT SLEEVE</v>
      </c>
      <c r="N3455" t="str">
        <f>IF(OR(L3455="ATTACK",L3455="FINTA"),UPPER(anotacoes!I3455),"")</f>
        <v/>
      </c>
      <c r="O3455" s="6" t="str">
        <f>IF(anotacoes!N3455=0,"",anotacoes!N3455)</f>
        <v/>
      </c>
      <c r="P3455" t="str">
        <f>IF(anotacoes!M3455=0,"",UPPER(anotacoes!M3455))</f>
        <v/>
      </c>
      <c r="Q3455" t="str">
        <f t="shared" si="107"/>
        <v>INSERT INTO CONVERSAO_LUTA_ACAO (cd_conversao, id_luta, sequencia, momento_inicio, momento_fim, quem_faz, quem_sofre, acao_tipo, acao, tecnica, direcao, pontuacao) VALUES (1, 51, 95, TRIM(' 00:09:09,747'), TRIM(' 00:09:11,612'), 'GUILHEIRO', 'KAWAKAMI', 'GRIP TIME', 'LEFT COLLAR RIGHT SLEEVE', NULL, NULL, NULL)</v>
      </c>
      <c r="R3455" t="s">
        <v>10327</v>
      </c>
    </row>
    <row r="3456" spans="1:18" hidden="1" x14ac:dyDescent="0.25">
      <c r="A3456" s="7">
        <f>anotacoes!D3456</f>
        <v>40887</v>
      </c>
      <c r="B3456" t="str">
        <f>anotacoes!C3456</f>
        <v>GRAND SLAM TOKYO 2011</v>
      </c>
      <c r="C3456" t="str">
        <f>anotacoes!E3456</f>
        <v>GUILHEIRO</v>
      </c>
      <c r="D3456" t="str">
        <f>anotacoes!F3456</f>
        <v>KAWAKAMI</v>
      </c>
      <c r="E3456" t="s">
        <v>10325</v>
      </c>
      <c r="F3456">
        <f>anotacoes!A3456</f>
        <v>51</v>
      </c>
      <c r="G3456">
        <f>anotacoes!B3456</f>
        <v>96</v>
      </c>
      <c r="H3456" t="str">
        <f>anotacoes!K3456</f>
        <v xml:space="preserve"> 00:09:11,612</v>
      </c>
      <c r="I3456" t="str">
        <f>anotacoes!L3456</f>
        <v xml:space="preserve"> 00:09:17,864</v>
      </c>
      <c r="J3456" t="str">
        <f>IF(L3456="PAUSE",E3456,IF(anotacoes!G3460=conversao_anotacoes!C3456,conversao_anotacoes!C3456,conversao_anotacoes!D3456))</f>
        <v>&lt;ARBITRO_DESCONHECIDO&gt;</v>
      </c>
      <c r="K3456" t="str">
        <f t="shared" si="106"/>
        <v/>
      </c>
      <c r="L3456" t="str">
        <f>UPPER(anotacoes!H3456)</f>
        <v>PAUSE</v>
      </c>
      <c r="M3456" t="str">
        <f>IF(OR(L3456="ATTACK",L3456="FINTA"),"&lt;TECNICA&gt;",UPPER(anotacoes!I3456))</f>
        <v>&lt;NAO_CLASSIFICADO&gt;</v>
      </c>
      <c r="N3456" t="str">
        <f>IF(OR(L3456="ATTACK",L3456="FINTA"),UPPER(anotacoes!I3456),"")</f>
        <v/>
      </c>
      <c r="O3456" s="6" t="str">
        <f>IF(anotacoes!N3456=0,"",anotacoes!N3456)</f>
        <v/>
      </c>
      <c r="P3456" t="str">
        <f>IF(anotacoes!M3456=0,"",UPPER(anotacoes!M3456))</f>
        <v/>
      </c>
      <c r="Q3456" t="str">
        <f t="shared" si="107"/>
        <v>INSERT INTO CONVERSAO_LUTA_ACAO (cd_conversao, id_luta, sequencia, momento_inicio, momento_fim, quem_faz, quem_sofre, acao_tipo, acao, tecnica, direcao, pontuacao) VALUES (1, 51, 96, TRIM(' 00:09:11,612'), TRIM(' 00:09:17,864'), '&lt;ARBITRO_DESCONHECIDO&gt;', '', 'PAUSE', '&lt;NAO_CLASSIFICADO&gt;', NULL, NULL, NULL)</v>
      </c>
      <c r="R3456" t="s">
        <v>10327</v>
      </c>
    </row>
    <row r="3457" spans="1:18" hidden="1" x14ac:dyDescent="0.25">
      <c r="A3457" s="7">
        <f>anotacoes!D3457</f>
        <v>40887</v>
      </c>
      <c r="B3457" t="str">
        <f>anotacoes!C3457</f>
        <v>GRAND SLAM TOKYO 2011</v>
      </c>
      <c r="C3457" t="str">
        <f>anotacoes!E3457</f>
        <v>GUILHEIRO</v>
      </c>
      <c r="D3457" t="str">
        <f>anotacoes!F3457</f>
        <v>KAWAKAMI</v>
      </c>
      <c r="E3457" t="s">
        <v>10325</v>
      </c>
      <c r="F3457">
        <f>anotacoes!A3457</f>
        <v>51</v>
      </c>
      <c r="G3457">
        <f>anotacoes!B3457</f>
        <v>97</v>
      </c>
      <c r="H3457" t="str">
        <f>anotacoes!K3457</f>
        <v xml:space="preserve"> 00:09:17,864</v>
      </c>
      <c r="I3457" t="str">
        <f>anotacoes!L3457</f>
        <v xml:space="preserve"> 00:09:18,398</v>
      </c>
      <c r="J3457" t="str">
        <f>IF(L3457="PAUSE",E3457,IF(anotacoes!G3461=conversao_anotacoes!C3457,conversao_anotacoes!C3457,conversao_anotacoes!D3457))</f>
        <v>GUILHEIRO</v>
      </c>
      <c r="K3457" t="str">
        <f t="shared" si="106"/>
        <v>KAWAKAMI</v>
      </c>
      <c r="L3457" t="str">
        <f>UPPER(anotacoes!H3457)</f>
        <v>DISPLACEMENT</v>
      </c>
      <c r="M3457" t="str">
        <f>IF(OR(L3457="ATTACK",L3457="FINTA"),"&lt;TECNICA&gt;",UPPER(anotacoes!I3457))</f>
        <v>2-3 STEP HESITANT RIGHT</v>
      </c>
      <c r="N3457" t="str">
        <f>IF(OR(L3457="ATTACK",L3457="FINTA"),UPPER(anotacoes!I3457),"")</f>
        <v/>
      </c>
      <c r="O3457" s="6" t="str">
        <f>IF(anotacoes!N3457=0,"",anotacoes!N3457)</f>
        <v/>
      </c>
      <c r="P3457" t="str">
        <f>IF(anotacoes!M3457=0,"",UPPER(anotacoes!M3457))</f>
        <v/>
      </c>
      <c r="Q3457" t="str">
        <f t="shared" si="107"/>
        <v>INSERT INTO CONVERSAO_LUTA_ACAO (cd_conversao, id_luta, sequencia, momento_inicio, momento_fim, quem_faz, quem_sofre, acao_tipo, acao, tecnica, direcao, pontuacao) VALUES (1, 51, 97, TRIM(' 00:09:17,864'), TRIM(' 00:09:18,398'), 'GUILHEIRO', 'KAWAKAMI', 'DISPLACEMENT', '2-3 STEP HESITANT RIGHT', NULL, NULL, NULL)</v>
      </c>
      <c r="R3457" t="s">
        <v>10327</v>
      </c>
    </row>
    <row r="3458" spans="1:18" hidden="1" x14ac:dyDescent="0.25">
      <c r="A3458" s="7">
        <f>anotacoes!D3458</f>
        <v>40887</v>
      </c>
      <c r="B3458" t="str">
        <f>anotacoes!C3458</f>
        <v>GRAND SLAM TOKYO 2011</v>
      </c>
      <c r="C3458" t="str">
        <f>anotacoes!E3458</f>
        <v>GUILHEIRO</v>
      </c>
      <c r="D3458" t="str">
        <f>anotacoes!F3458</f>
        <v>KAWAKAMI</v>
      </c>
      <c r="E3458" t="s">
        <v>10325</v>
      </c>
      <c r="F3458">
        <f>anotacoes!A3458</f>
        <v>51</v>
      </c>
      <c r="G3458">
        <f>anotacoes!B3458</f>
        <v>98</v>
      </c>
      <c r="H3458" t="str">
        <f>anotacoes!K3458</f>
        <v xml:space="preserve"> 00:09:18,398</v>
      </c>
      <c r="I3458" t="str">
        <f>anotacoes!L3458</f>
        <v xml:space="preserve"> 00:10:04,900</v>
      </c>
      <c r="J3458" t="str">
        <f>IF(L3458="PAUSE",E3458,IF(anotacoes!G3462=conversao_anotacoes!C3458,conversao_anotacoes!C3458,conversao_anotacoes!D3458))</f>
        <v>GUILHEIRO</v>
      </c>
      <c r="K3458" t="str">
        <f t="shared" si="106"/>
        <v>KAWAKAMI</v>
      </c>
      <c r="L3458" t="str">
        <f>UPPER(anotacoes!H3458)</f>
        <v>DISPLACEMENT</v>
      </c>
      <c r="M3458" t="str">
        <f>IF(OR(L3458="ATTACK",L3458="FINTA"),"&lt;TECNICA&gt;",UPPER(anotacoes!I3458))</f>
        <v>TRY TO GRIP WITH CONTACT</v>
      </c>
      <c r="N3458" t="str">
        <f>IF(OR(L3458="ATTACK",L3458="FINTA"),UPPER(anotacoes!I3458),"")</f>
        <v/>
      </c>
      <c r="O3458" s="6" t="str">
        <f>IF(anotacoes!N3458=0,"",anotacoes!N3458)</f>
        <v/>
      </c>
      <c r="P3458" t="str">
        <f>IF(anotacoes!M3458=0,"",UPPER(anotacoes!M3458))</f>
        <v/>
      </c>
      <c r="Q3458" t="str">
        <f t="shared" si="107"/>
        <v>INSERT INTO CONVERSAO_LUTA_ACAO (cd_conversao, id_luta, sequencia, momento_inicio, momento_fim, quem_faz, quem_sofre, acao_tipo, acao, tecnica, direcao, pontuacao) VALUES (1, 51, 98, TRIM(' 00:09:18,398'), TRIM(' 00:10:04,900'), 'GUILHEIRO', 'KAWAKAMI', 'DISPLACEMENT', 'TRY TO GRIP WITH CONTACT', NULL, NULL, NULL)</v>
      </c>
      <c r="R3458" t="s">
        <v>10327</v>
      </c>
    </row>
    <row r="3459" spans="1:18" hidden="1" x14ac:dyDescent="0.25">
      <c r="A3459" s="7">
        <f>anotacoes!D3459</f>
        <v>40887</v>
      </c>
      <c r="B3459" t="str">
        <f>anotacoes!C3459</f>
        <v>GRAND SLAM TOKYO 2011</v>
      </c>
      <c r="C3459" t="str">
        <f>anotacoes!E3459</f>
        <v>GUILHEIRO</v>
      </c>
      <c r="D3459" t="str">
        <f>anotacoes!F3459</f>
        <v>KAWAKAMI</v>
      </c>
      <c r="E3459" t="s">
        <v>10325</v>
      </c>
      <c r="F3459">
        <f>anotacoes!A3459</f>
        <v>51</v>
      </c>
      <c r="G3459">
        <f>anotacoes!B3459</f>
        <v>99</v>
      </c>
      <c r="H3459" t="str">
        <f>anotacoes!K3459</f>
        <v xml:space="preserve"> 00:10:04,900</v>
      </c>
      <c r="I3459" t="str">
        <f>anotacoes!L3459</f>
        <v xml:space="preserve"> 00:10:07,255</v>
      </c>
      <c r="J3459" t="str">
        <f>IF(L3459="PAUSE",E3459,IF(anotacoes!G3463=conversao_anotacoes!C3459,conversao_anotacoes!C3459,conversao_anotacoes!D3459))</f>
        <v>GUILHEIRO</v>
      </c>
      <c r="K3459" t="str">
        <f t="shared" ref="K3459:K3522" si="108">IF(J3459=E3459,"",IF(J3459=C3459,D3459,C3459))</f>
        <v>KAWAKAMI</v>
      </c>
      <c r="L3459" t="str">
        <f>UPPER(anotacoes!H3459)</f>
        <v>GRIP TIME</v>
      </c>
      <c r="M3459" t="str">
        <f>IF(OR(L3459="ATTACK",L3459="FINTA"),"&lt;TECNICA&gt;",UPPER(anotacoes!I3459))</f>
        <v>LEFT BACK</v>
      </c>
      <c r="N3459" t="str">
        <f>IF(OR(L3459="ATTACK",L3459="FINTA"),UPPER(anotacoes!I3459),"")</f>
        <v/>
      </c>
      <c r="O3459" s="6" t="str">
        <f>IF(anotacoes!N3459=0,"",anotacoes!N3459)</f>
        <v/>
      </c>
      <c r="P3459" t="str">
        <f>IF(anotacoes!M3459=0,"",UPPER(anotacoes!M3459))</f>
        <v/>
      </c>
      <c r="Q3459" t="str">
        <f t="shared" ref="Q3459:Q3522" si="109">CONCATENATE("INSERT INTO CONVERSAO_LUTA_ACAO (cd_conversao, id_luta, sequencia, momento_inicio, momento_fim, quem_faz, quem_sofre, acao_tipo, acao, tecnica, direcao, pontuacao) VALUES (1, ",F3459,", ",G3459,", ","TRIM('",H3459,"')",", ","TRIM('",I3459,"')",", ","'",J3459,"'",", ","'",K3459,"'",", ","'",L3459,"'",", ","'",M3459,"'",", ",IF(N3459="","NULL",CONCATENATE("'",N3459,"'")),", ",IF(O3459="","NULL",O3459),", ",IF(P3459="","NULL",CONCATENATE("'",P3459,"'")),")")</f>
        <v>INSERT INTO CONVERSAO_LUTA_ACAO (cd_conversao, id_luta, sequencia, momento_inicio, momento_fim, quem_faz, quem_sofre, acao_tipo, acao, tecnica, direcao, pontuacao) VALUES (1, 51, 99, TRIM(' 00:10:04,900'), TRIM(' 00:10:07,255'), 'GUILHEIRO', 'KAWAKAMI', 'GRIP TIME', 'LEFT BACK', NULL, NULL, NULL)</v>
      </c>
      <c r="R3459" t="s">
        <v>10327</v>
      </c>
    </row>
    <row r="3460" spans="1:18" hidden="1" x14ac:dyDescent="0.25">
      <c r="A3460" s="7">
        <f>anotacoes!D3460</f>
        <v>40887</v>
      </c>
      <c r="B3460" t="str">
        <f>anotacoes!C3460</f>
        <v>GRAND SLAM TOKYO 2011</v>
      </c>
      <c r="C3460" t="str">
        <f>anotacoes!E3460</f>
        <v>GUILHEIRO</v>
      </c>
      <c r="D3460" t="str">
        <f>anotacoes!F3460</f>
        <v>KAWAKAMI</v>
      </c>
      <c r="E3460" t="s">
        <v>10325</v>
      </c>
      <c r="F3460">
        <f>anotacoes!A3460</f>
        <v>51</v>
      </c>
      <c r="G3460">
        <f>anotacoes!B3460</f>
        <v>100</v>
      </c>
      <c r="H3460" t="str">
        <f>anotacoes!K3460</f>
        <v xml:space="preserve"> 00:10:07,443</v>
      </c>
      <c r="I3460" t="str">
        <f>anotacoes!L3460</f>
        <v xml:space="preserve"> 00:10:14,840</v>
      </c>
      <c r="J3460" t="str">
        <f>IF(L3460="PAUSE",E3460,IF(anotacoes!G3464=conversao_anotacoes!C3460,conversao_anotacoes!C3460,conversao_anotacoes!D3460))</f>
        <v>&lt;ARBITRO_DESCONHECIDO&gt;</v>
      </c>
      <c r="K3460" t="str">
        <f t="shared" si="108"/>
        <v/>
      </c>
      <c r="L3460" t="str">
        <f>UPPER(anotacoes!H3460)</f>
        <v>PAUSE</v>
      </c>
      <c r="M3460" t="str">
        <f>IF(OR(L3460="ATTACK",L3460="FINTA"),"&lt;TECNICA&gt;",UPPER(anotacoes!I3460))</f>
        <v>&lt;NAO_CLASSIFICADO&gt;</v>
      </c>
      <c r="N3460" t="str">
        <f>IF(OR(L3460="ATTACK",L3460="FINTA"),UPPER(anotacoes!I3460),"")</f>
        <v/>
      </c>
      <c r="O3460" s="6" t="str">
        <f>IF(anotacoes!N3460=0,"",anotacoes!N3460)</f>
        <v/>
      </c>
      <c r="P3460" t="str">
        <f>IF(anotacoes!M3460=0,"",UPPER(anotacoes!M3460))</f>
        <v/>
      </c>
      <c r="Q3460" t="str">
        <f t="shared" si="109"/>
        <v>INSERT INTO CONVERSAO_LUTA_ACAO (cd_conversao, id_luta, sequencia, momento_inicio, momento_fim, quem_faz, quem_sofre, acao_tipo, acao, tecnica, direcao, pontuacao) VALUES (1, 51, 100, TRIM(' 00:10:07,443'), TRIM(' 00:10:14,840'), '&lt;ARBITRO_DESCONHECIDO&gt;', '', 'PAUSE', '&lt;NAO_CLASSIFICADO&gt;', NULL, NULL, NULL)</v>
      </c>
      <c r="R3460" t="s">
        <v>10327</v>
      </c>
    </row>
    <row r="3461" spans="1:18" hidden="1" x14ac:dyDescent="0.25">
      <c r="A3461" s="7">
        <f>anotacoes!D3461</f>
        <v>40887</v>
      </c>
      <c r="B3461" t="str">
        <f>anotacoes!C3461</f>
        <v>GRAND SLAM TOKYO 2011</v>
      </c>
      <c r="C3461" t="str">
        <f>anotacoes!E3461</f>
        <v>GUILHEIRO</v>
      </c>
      <c r="D3461" t="str">
        <f>anotacoes!F3461</f>
        <v>KAWAKAMI</v>
      </c>
      <c r="E3461" t="s">
        <v>10325</v>
      </c>
      <c r="F3461">
        <f>anotacoes!A3461</f>
        <v>51</v>
      </c>
      <c r="G3461">
        <f>anotacoes!B3461</f>
        <v>101</v>
      </c>
      <c r="H3461" t="str">
        <f>anotacoes!K3461</f>
        <v xml:space="preserve"> 00:10:14,840</v>
      </c>
      <c r="I3461" t="str">
        <f>anotacoes!L3461</f>
        <v xml:space="preserve"> 00:10:17,976</v>
      </c>
      <c r="J3461" t="str">
        <f>IF(L3461="PAUSE",E3461,IF(anotacoes!G3465=conversao_anotacoes!C3461,conversao_anotacoes!C3461,conversao_anotacoes!D3461))</f>
        <v>GUILHEIRO</v>
      </c>
      <c r="K3461" t="str">
        <f t="shared" si="108"/>
        <v>KAWAKAMI</v>
      </c>
      <c r="L3461" t="str">
        <f>UPPER(anotacoes!H3461)</f>
        <v>DISPLACEMENT</v>
      </c>
      <c r="M3461" t="str">
        <f>IF(OR(L3461="ATTACK",L3461="FINTA"),"&lt;TECNICA&gt;",UPPER(anotacoes!I3461))</f>
        <v>2-3 STEP HESITANT RIGHT</v>
      </c>
      <c r="N3461" t="str">
        <f>IF(OR(L3461="ATTACK",L3461="FINTA"),UPPER(anotacoes!I3461),"")</f>
        <v/>
      </c>
      <c r="O3461" s="6" t="str">
        <f>IF(anotacoes!N3461=0,"",anotacoes!N3461)</f>
        <v/>
      </c>
      <c r="P3461" t="str">
        <f>IF(anotacoes!M3461=0,"",UPPER(anotacoes!M3461))</f>
        <v/>
      </c>
      <c r="Q3461" t="str">
        <f t="shared" si="109"/>
        <v>INSERT INTO CONVERSAO_LUTA_ACAO (cd_conversao, id_luta, sequencia, momento_inicio, momento_fim, quem_faz, quem_sofre, acao_tipo, acao, tecnica, direcao, pontuacao) VALUES (1, 51, 101, TRIM(' 00:10:14,840'), TRIM(' 00:10:17,976'), 'GUILHEIRO', 'KAWAKAMI', 'DISPLACEMENT', '2-3 STEP HESITANT RIGHT', NULL, NULL, NULL)</v>
      </c>
      <c r="R3461" t="s">
        <v>10327</v>
      </c>
    </row>
    <row r="3462" spans="1:18" hidden="1" x14ac:dyDescent="0.25">
      <c r="A3462" s="7">
        <f>anotacoes!D3462</f>
        <v>40887</v>
      </c>
      <c r="B3462" t="str">
        <f>anotacoes!C3462</f>
        <v>GRAND SLAM TOKYO 2011</v>
      </c>
      <c r="C3462" t="str">
        <f>anotacoes!E3462</f>
        <v>GUILHEIRO</v>
      </c>
      <c r="D3462" t="str">
        <f>anotacoes!F3462</f>
        <v>KAWAKAMI</v>
      </c>
      <c r="E3462" t="s">
        <v>10325</v>
      </c>
      <c r="F3462">
        <f>anotacoes!A3462</f>
        <v>51</v>
      </c>
      <c r="G3462">
        <f>anotacoes!B3462</f>
        <v>102</v>
      </c>
      <c r="H3462" t="str">
        <f>anotacoes!K3462</f>
        <v xml:space="preserve"> 00:10:17,976</v>
      </c>
      <c r="I3462" t="str">
        <f>anotacoes!L3462</f>
        <v xml:space="preserve"> 00:10:19,561</v>
      </c>
      <c r="J3462" t="str">
        <f>IF(L3462="PAUSE",E3462,IF(anotacoes!G3466=conversao_anotacoes!C3462,conversao_anotacoes!C3462,conversao_anotacoes!D3462))</f>
        <v>GUILHEIRO</v>
      </c>
      <c r="K3462" t="str">
        <f t="shared" si="108"/>
        <v>KAWAKAMI</v>
      </c>
      <c r="L3462" t="str">
        <f>UPPER(anotacoes!H3462)</f>
        <v>DISPLACEMENT</v>
      </c>
      <c r="M3462" t="str">
        <f>IF(OR(L3462="ATTACK",L3462="FINTA"),"&lt;TECNICA&gt;",UPPER(anotacoes!I3462))</f>
        <v>TRY TO GRIP WITH CONTACT</v>
      </c>
      <c r="N3462" t="str">
        <f>IF(OR(L3462="ATTACK",L3462="FINTA"),UPPER(anotacoes!I3462),"")</f>
        <v/>
      </c>
      <c r="O3462" s="6" t="str">
        <f>IF(anotacoes!N3462=0,"",anotacoes!N3462)</f>
        <v/>
      </c>
      <c r="P3462" t="str">
        <f>IF(anotacoes!M3462=0,"",UPPER(anotacoes!M3462))</f>
        <v/>
      </c>
      <c r="Q3462" t="str">
        <f t="shared" si="109"/>
        <v>INSERT INTO CONVERSAO_LUTA_ACAO (cd_conversao, id_luta, sequencia, momento_inicio, momento_fim, quem_faz, quem_sofre, acao_tipo, acao, tecnica, direcao, pontuacao) VALUES (1, 51, 102, TRIM(' 00:10:17,976'), TRIM(' 00:10:19,561'), 'GUILHEIRO', 'KAWAKAMI', 'DISPLACEMENT', 'TRY TO GRIP WITH CONTACT', NULL, NULL, NULL)</v>
      </c>
      <c r="R3462" t="s">
        <v>10327</v>
      </c>
    </row>
    <row r="3463" spans="1:18" hidden="1" x14ac:dyDescent="0.25">
      <c r="A3463" s="7">
        <f>anotacoes!D3463</f>
        <v>40887</v>
      </c>
      <c r="B3463" t="str">
        <f>anotacoes!C3463</f>
        <v>GRAND SLAM TOKYO 2011</v>
      </c>
      <c r="C3463" t="str">
        <f>anotacoes!E3463</f>
        <v>GUILHEIRO</v>
      </c>
      <c r="D3463" t="str">
        <f>anotacoes!F3463</f>
        <v>KAWAKAMI</v>
      </c>
      <c r="E3463" t="s">
        <v>10325</v>
      </c>
      <c r="F3463">
        <f>anotacoes!A3463</f>
        <v>51</v>
      </c>
      <c r="G3463">
        <f>anotacoes!B3463</f>
        <v>103</v>
      </c>
      <c r="H3463" t="str">
        <f>anotacoes!K3463</f>
        <v xml:space="preserve"> 00:10:19,561</v>
      </c>
      <c r="I3463" t="str">
        <f>anotacoes!L3463</f>
        <v xml:space="preserve"> 00:10:20,848</v>
      </c>
      <c r="J3463" t="str">
        <f>IF(L3463="PAUSE",E3463,IF(anotacoes!G3467=conversao_anotacoes!C3463,conversao_anotacoes!C3463,conversao_anotacoes!D3463))</f>
        <v>GUILHEIRO</v>
      </c>
      <c r="K3463" t="str">
        <f t="shared" si="108"/>
        <v>KAWAKAMI</v>
      </c>
      <c r="L3463" t="str">
        <f>UPPER(anotacoes!H3463)</f>
        <v>DEFENSE</v>
      </c>
      <c r="M3463" t="str">
        <f>IF(OR(L3463="ATTACK",L3463="FINTA"),"&lt;TECNICA&gt;",UPPER(anotacoes!I3463))</f>
        <v>TAE-SABAKI LEFT INCLINED</v>
      </c>
      <c r="N3463" t="str">
        <f>IF(OR(L3463="ATTACK",L3463="FINTA"),UPPER(anotacoes!I3463),"")</f>
        <v/>
      </c>
      <c r="O3463" s="6" t="str">
        <f>IF(anotacoes!N3463=0,"",anotacoes!N3463)</f>
        <v/>
      </c>
      <c r="P3463" t="str">
        <f>IF(anotacoes!M3463=0,"",UPPER(anotacoes!M3463))</f>
        <v/>
      </c>
      <c r="Q3463" t="str">
        <f t="shared" si="109"/>
        <v>INSERT INTO CONVERSAO_LUTA_ACAO (cd_conversao, id_luta, sequencia, momento_inicio, momento_fim, quem_faz, quem_sofre, acao_tipo, acao, tecnica, direcao, pontuacao) VALUES (1, 51, 103, TRIM(' 00:10:19,561'), TRIM(' 00:10:20,848'), 'GUILHEIRO', 'KAWAKAMI', 'DEFENSE', 'TAE-SABAKI LEFT INCLINED', NULL, NULL, NULL)</v>
      </c>
      <c r="R3463" t="s">
        <v>10327</v>
      </c>
    </row>
    <row r="3464" spans="1:18" hidden="1" x14ac:dyDescent="0.25">
      <c r="A3464" s="7">
        <f>anotacoes!D3464</f>
        <v>40887</v>
      </c>
      <c r="B3464" t="str">
        <f>anotacoes!C3464</f>
        <v>GRAND SLAM TOKYO 2011</v>
      </c>
      <c r="C3464" t="str">
        <f>anotacoes!E3464</f>
        <v>GUILHEIRO</v>
      </c>
      <c r="D3464" t="str">
        <f>anotacoes!F3464</f>
        <v>KAWAKAMI</v>
      </c>
      <c r="E3464" t="s">
        <v>10325</v>
      </c>
      <c r="F3464">
        <f>anotacoes!A3464</f>
        <v>51</v>
      </c>
      <c r="G3464">
        <f>anotacoes!B3464</f>
        <v>104</v>
      </c>
      <c r="H3464" t="str">
        <f>anotacoes!K3464</f>
        <v xml:space="preserve"> 00:10:20,848</v>
      </c>
      <c r="I3464" t="str">
        <f>anotacoes!L3464</f>
        <v xml:space="preserve"> 00:10:21,772</v>
      </c>
      <c r="J3464" t="str">
        <f>IF(L3464="PAUSE",E3464,IF(anotacoes!G3468=conversao_anotacoes!C3464,conversao_anotacoes!C3464,conversao_anotacoes!D3464))</f>
        <v>&lt;ARBITRO_DESCONHECIDO&gt;</v>
      </c>
      <c r="K3464" t="str">
        <f t="shared" si="108"/>
        <v/>
      </c>
      <c r="L3464" t="str">
        <f>UPPER(anotacoes!H3464)</f>
        <v>PAUSE</v>
      </c>
      <c r="M3464" t="str">
        <f>IF(OR(L3464="ATTACK",L3464="FINTA"),"&lt;TECNICA&gt;",UPPER(anotacoes!I3464))</f>
        <v>&lt;NAO_CLASSIFICADO&gt;</v>
      </c>
      <c r="N3464" t="str">
        <f>IF(OR(L3464="ATTACK",L3464="FINTA"),UPPER(anotacoes!I3464),"")</f>
        <v/>
      </c>
      <c r="O3464" s="6" t="str">
        <f>IF(anotacoes!N3464=0,"",anotacoes!N3464)</f>
        <v/>
      </c>
      <c r="P3464" t="str">
        <f>IF(anotacoes!M3464=0,"",UPPER(anotacoes!M3464))</f>
        <v/>
      </c>
      <c r="Q3464" t="str">
        <f t="shared" si="109"/>
        <v>INSERT INTO CONVERSAO_LUTA_ACAO (cd_conversao, id_luta, sequencia, momento_inicio, momento_fim, quem_faz, quem_sofre, acao_tipo, acao, tecnica, direcao, pontuacao) VALUES (1, 51, 104, TRIM(' 00:10:20,848'), TRIM(' 00:10:21,772'), '&lt;ARBITRO_DESCONHECIDO&gt;', '', 'PAUSE', '&lt;NAO_CLASSIFICADO&gt;', NULL, NULL, NULL)</v>
      </c>
      <c r="R3464" t="s">
        <v>10327</v>
      </c>
    </row>
    <row r="3465" spans="1:18" hidden="1" x14ac:dyDescent="0.25">
      <c r="A3465" s="7">
        <f>anotacoes!D3465</f>
        <v>40713</v>
      </c>
      <c r="B3465" t="str">
        <f>anotacoes!C3465</f>
        <v>GRAND SLAM RIO DE JANEIRO 2011</v>
      </c>
      <c r="C3465" t="str">
        <f>anotacoes!E3465</f>
        <v>GUILHEIRO</v>
      </c>
      <c r="D3465" t="str">
        <f>anotacoes!F3465</f>
        <v>MAMMADLI</v>
      </c>
      <c r="E3465" t="s">
        <v>10325</v>
      </c>
      <c r="F3465">
        <f>anotacoes!A3465</f>
        <v>52</v>
      </c>
      <c r="G3465">
        <f>anotacoes!B3465</f>
        <v>1</v>
      </c>
      <c r="H3465" t="str">
        <f>anotacoes!K3465</f>
        <v xml:space="preserve"> 00:00:02,607</v>
      </c>
      <c r="I3465" t="str">
        <f>anotacoes!L3465</f>
        <v xml:space="preserve"> 00:00:13,383</v>
      </c>
      <c r="J3465" t="str">
        <f>IF(L3465="PAUSE",E3465,IF(anotacoes!G3469=conversao_anotacoes!C3465,conversao_anotacoes!C3465,conversao_anotacoes!D3465))</f>
        <v>&lt;ARBITRO_DESCONHECIDO&gt;</v>
      </c>
      <c r="K3465" t="str">
        <f t="shared" si="108"/>
        <v/>
      </c>
      <c r="L3465" t="str">
        <f>UPPER(anotacoes!H3465)</f>
        <v>PAUSE</v>
      </c>
      <c r="M3465" t="str">
        <f>IF(OR(L3465="ATTACK",L3465="FINTA"),"&lt;TECNICA&gt;",UPPER(anotacoes!I3465))</f>
        <v>&lt;NAO_CLASSIFICADO&gt;</v>
      </c>
      <c r="N3465" t="str">
        <f>IF(OR(L3465="ATTACK",L3465="FINTA"),UPPER(anotacoes!I3465),"")</f>
        <v/>
      </c>
      <c r="O3465" s="6" t="str">
        <f>IF(anotacoes!N3465=0,"",anotacoes!N3465)</f>
        <v/>
      </c>
      <c r="P3465" t="str">
        <f>IF(anotacoes!M3465=0,"",UPPER(anotacoes!M3465))</f>
        <v/>
      </c>
      <c r="Q3465" t="str">
        <f t="shared" si="109"/>
        <v>INSERT INTO CONVERSAO_LUTA_ACAO (cd_conversao, id_luta, sequencia, momento_inicio, momento_fim, quem_faz, quem_sofre, acao_tipo, acao, tecnica, direcao, pontuacao) VALUES (1, 52, 1, TRIM(' 00:00:02,607'), TRIM(' 00:00:13,383'), '&lt;ARBITRO_DESCONHECIDO&gt;', '', 'PAUSE', '&lt;NAO_CLASSIFICADO&gt;', NULL, NULL, NULL)</v>
      </c>
      <c r="R3465" t="s">
        <v>10327</v>
      </c>
    </row>
    <row r="3466" spans="1:18" hidden="1" x14ac:dyDescent="0.25">
      <c r="A3466" s="7">
        <f>anotacoes!D3466</f>
        <v>40713</v>
      </c>
      <c r="B3466" t="str">
        <f>anotacoes!C3466</f>
        <v>GRAND SLAM RIO DE JANEIRO 2011</v>
      </c>
      <c r="C3466" t="str">
        <f>anotacoes!E3466</f>
        <v>GUILHEIRO</v>
      </c>
      <c r="D3466" t="str">
        <f>anotacoes!F3466</f>
        <v>MAMMADLI</v>
      </c>
      <c r="E3466" t="s">
        <v>10325</v>
      </c>
      <c r="F3466">
        <f>anotacoes!A3466</f>
        <v>52</v>
      </c>
      <c r="G3466">
        <f>anotacoes!B3466</f>
        <v>2</v>
      </c>
      <c r="H3466" t="str">
        <f>anotacoes!K3466</f>
        <v xml:space="preserve"> 00:00:13,383</v>
      </c>
      <c r="I3466" t="str">
        <f>anotacoes!L3466</f>
        <v xml:space="preserve"> 00:00:16,416</v>
      </c>
      <c r="J3466" t="str">
        <f>IF(L3466="PAUSE",E3466,IF(anotacoes!G3470=conversao_anotacoes!C3466,conversao_anotacoes!C3466,conversao_anotacoes!D3466))</f>
        <v>GUILHEIRO</v>
      </c>
      <c r="K3466" t="str">
        <f t="shared" si="108"/>
        <v>MAMMADLI</v>
      </c>
      <c r="L3466" t="str">
        <f>UPPER(anotacoes!H3466)</f>
        <v>DISPLACEMENT</v>
      </c>
      <c r="M3466" t="str">
        <f>IF(OR(L3466="ATTACK",L3466="FINTA"),"&lt;TECNICA&gt;",UPPER(anotacoes!I3466))</f>
        <v>CIRCULAR LEFT</v>
      </c>
      <c r="N3466" t="str">
        <f>IF(OR(L3466="ATTACK",L3466="FINTA"),UPPER(anotacoes!I3466),"")</f>
        <v/>
      </c>
      <c r="O3466" s="6" t="str">
        <f>IF(anotacoes!N3466=0,"",anotacoes!N3466)</f>
        <v/>
      </c>
      <c r="P3466" t="str">
        <f>IF(anotacoes!M3466=0,"",UPPER(anotacoes!M3466))</f>
        <v/>
      </c>
      <c r="Q3466" t="str">
        <f t="shared" si="109"/>
        <v>INSERT INTO CONVERSAO_LUTA_ACAO (cd_conversao, id_luta, sequencia, momento_inicio, momento_fim, quem_faz, quem_sofre, acao_tipo, acao, tecnica, direcao, pontuacao) VALUES (1, 52, 2, TRIM(' 00:00:13,383'), TRIM(' 00:00:16,416'), 'GUILHEIRO', 'MAMMADLI', 'DISPLACEMENT', 'CIRCULAR LEFT', NULL, NULL, NULL)</v>
      </c>
      <c r="R3466" t="s">
        <v>10327</v>
      </c>
    </row>
    <row r="3467" spans="1:18" hidden="1" x14ac:dyDescent="0.25">
      <c r="A3467" s="7">
        <f>anotacoes!D3467</f>
        <v>40713</v>
      </c>
      <c r="B3467" t="str">
        <f>anotacoes!C3467</f>
        <v>GRAND SLAM RIO DE JANEIRO 2011</v>
      </c>
      <c r="C3467" t="str">
        <f>anotacoes!E3467</f>
        <v>GUILHEIRO</v>
      </c>
      <c r="D3467" t="str">
        <f>anotacoes!F3467</f>
        <v>MAMMADLI</v>
      </c>
      <c r="E3467" t="s">
        <v>10325</v>
      </c>
      <c r="F3467">
        <f>anotacoes!A3467</f>
        <v>52</v>
      </c>
      <c r="G3467">
        <f>anotacoes!B3467</f>
        <v>3</v>
      </c>
      <c r="H3467" t="str">
        <f>anotacoes!K3467</f>
        <v xml:space="preserve"> 00:00:16,416</v>
      </c>
      <c r="I3467" t="str">
        <f>anotacoes!L3467</f>
        <v xml:space="preserve"> 00:00:17,701</v>
      </c>
      <c r="J3467" t="str">
        <f>IF(L3467="PAUSE",E3467,IF(anotacoes!G3471=conversao_anotacoes!C3467,conversao_anotacoes!C3467,conversao_anotacoes!D3467))</f>
        <v>GUILHEIRO</v>
      </c>
      <c r="K3467" t="str">
        <f t="shared" si="108"/>
        <v>MAMMADLI</v>
      </c>
      <c r="L3467" t="str">
        <f>UPPER(anotacoes!H3467)</f>
        <v>DISPLACEMENT</v>
      </c>
      <c r="M3467" t="str">
        <f>IF(OR(L3467="ATTACK",L3467="FINTA"),"&lt;TECNICA&gt;",UPPER(anotacoes!I3467))</f>
        <v>2-3 STEP HESITANT RIGHT</v>
      </c>
      <c r="N3467" t="str">
        <f>IF(OR(L3467="ATTACK",L3467="FINTA"),UPPER(anotacoes!I3467),"")</f>
        <v/>
      </c>
      <c r="O3467" s="6" t="str">
        <f>IF(anotacoes!N3467=0,"",anotacoes!N3467)</f>
        <v/>
      </c>
      <c r="P3467" t="str">
        <f>IF(anotacoes!M3467=0,"",UPPER(anotacoes!M3467))</f>
        <v/>
      </c>
      <c r="Q3467" t="str">
        <f t="shared" si="109"/>
        <v>INSERT INTO CONVERSAO_LUTA_ACAO (cd_conversao, id_luta, sequencia, momento_inicio, momento_fim, quem_faz, quem_sofre, acao_tipo, acao, tecnica, direcao, pontuacao) VALUES (1, 52, 3, TRIM(' 00:00:16,416'), TRIM(' 00:00:17,701'), 'GUILHEIRO', 'MAMMADLI', 'DISPLACEMENT', '2-3 STEP HESITANT RIGHT', NULL, NULL, NULL)</v>
      </c>
      <c r="R3467" t="s">
        <v>10327</v>
      </c>
    </row>
    <row r="3468" spans="1:18" hidden="1" x14ac:dyDescent="0.25">
      <c r="A3468" s="7">
        <f>anotacoes!D3468</f>
        <v>40713</v>
      </c>
      <c r="B3468" t="str">
        <f>anotacoes!C3468</f>
        <v>GRAND SLAM RIO DE JANEIRO 2011</v>
      </c>
      <c r="C3468" t="str">
        <f>anotacoes!E3468</f>
        <v>GUILHEIRO</v>
      </c>
      <c r="D3468" t="str">
        <f>anotacoes!F3468</f>
        <v>MAMMADLI</v>
      </c>
      <c r="E3468" t="s">
        <v>10325</v>
      </c>
      <c r="F3468">
        <f>anotacoes!A3468</f>
        <v>52</v>
      </c>
      <c r="G3468">
        <f>anotacoes!B3468</f>
        <v>4</v>
      </c>
      <c r="H3468" t="str">
        <f>anotacoes!K3468</f>
        <v xml:space="preserve"> 00:00:17,701</v>
      </c>
      <c r="I3468" t="str">
        <f>anotacoes!L3468</f>
        <v xml:space="preserve"> 00:00:23,726</v>
      </c>
      <c r="J3468" t="str">
        <f>IF(L3468="PAUSE",E3468,IF(anotacoes!G3472=conversao_anotacoes!C3468,conversao_anotacoes!C3468,conversao_anotacoes!D3468))</f>
        <v>GUILHEIRO</v>
      </c>
      <c r="K3468" t="str">
        <f t="shared" si="108"/>
        <v>MAMMADLI</v>
      </c>
      <c r="L3468" t="str">
        <f>UPPER(anotacoes!H3468)</f>
        <v>DISPLACEMENT</v>
      </c>
      <c r="M3468" t="str">
        <f>IF(OR(L3468="ATTACK",L3468="FINTA"),"&lt;TECNICA&gt;",UPPER(anotacoes!I3468))</f>
        <v>TRY TO GRIP WITH CONTACT</v>
      </c>
      <c r="N3468" t="str">
        <f>IF(OR(L3468="ATTACK",L3468="FINTA"),UPPER(anotacoes!I3468),"")</f>
        <v/>
      </c>
      <c r="O3468" s="6" t="str">
        <f>IF(anotacoes!N3468=0,"",anotacoes!N3468)</f>
        <v/>
      </c>
      <c r="P3468" t="str">
        <f>IF(anotacoes!M3468=0,"",UPPER(anotacoes!M3468))</f>
        <v/>
      </c>
      <c r="Q3468" t="str">
        <f t="shared" si="109"/>
        <v>INSERT INTO CONVERSAO_LUTA_ACAO (cd_conversao, id_luta, sequencia, momento_inicio, momento_fim, quem_faz, quem_sofre, acao_tipo, acao, tecnica, direcao, pontuacao) VALUES (1, 52, 4, TRIM(' 00:00:17,701'), TRIM(' 00:00:23,726'), 'GUILHEIRO', 'MAMMADLI', 'DISPLACEMENT', 'TRY TO GRIP WITH CONTACT', NULL, NULL, NULL)</v>
      </c>
      <c r="R3468" t="s">
        <v>10327</v>
      </c>
    </row>
    <row r="3469" spans="1:18" hidden="1" x14ac:dyDescent="0.25">
      <c r="A3469" s="7">
        <f>anotacoes!D3469</f>
        <v>40713</v>
      </c>
      <c r="B3469" t="str">
        <f>anotacoes!C3469</f>
        <v>GRAND SLAM RIO DE JANEIRO 2011</v>
      </c>
      <c r="C3469" t="str">
        <f>anotacoes!E3469</f>
        <v>GUILHEIRO</v>
      </c>
      <c r="D3469" t="str">
        <f>anotacoes!F3469</f>
        <v>MAMMADLI</v>
      </c>
      <c r="E3469" t="s">
        <v>10325</v>
      </c>
      <c r="F3469">
        <f>anotacoes!A3469</f>
        <v>52</v>
      </c>
      <c r="G3469">
        <f>anotacoes!B3469</f>
        <v>5</v>
      </c>
      <c r="H3469" t="str">
        <f>anotacoes!K3469</f>
        <v xml:space="preserve"> 00:00:23,726</v>
      </c>
      <c r="I3469" t="str">
        <f>anotacoes!L3469</f>
        <v xml:space="preserve"> 00:00:24,868</v>
      </c>
      <c r="J3469" t="str">
        <f>IF(L3469="PAUSE",E3469,IF(anotacoes!G3473=conversao_anotacoes!C3469,conversao_anotacoes!C3469,conversao_anotacoes!D3469))</f>
        <v>GUILHEIRO</v>
      </c>
      <c r="K3469" t="str">
        <f t="shared" si="108"/>
        <v>MAMMADLI</v>
      </c>
      <c r="L3469" t="str">
        <f>UPPER(anotacoes!H3469)</f>
        <v>GRIP TIME</v>
      </c>
      <c r="M3469" t="str">
        <f>IF(OR(L3469="ATTACK",L3469="FINTA"),"&lt;TECNICA&gt;",UPPER(anotacoes!I3469))</f>
        <v>RIGHT SLEEVE</v>
      </c>
      <c r="N3469" t="str">
        <f>IF(OR(L3469="ATTACK",L3469="FINTA"),UPPER(anotacoes!I3469),"")</f>
        <v/>
      </c>
      <c r="O3469" s="6" t="str">
        <f>IF(anotacoes!N3469=0,"",anotacoes!N3469)</f>
        <v/>
      </c>
      <c r="P3469" t="str">
        <f>IF(anotacoes!M3469=0,"",UPPER(anotacoes!M3469))</f>
        <v/>
      </c>
      <c r="Q3469" t="str">
        <f t="shared" si="109"/>
        <v>INSERT INTO CONVERSAO_LUTA_ACAO (cd_conversao, id_luta, sequencia, momento_inicio, momento_fim, quem_faz, quem_sofre, acao_tipo, acao, tecnica, direcao, pontuacao) VALUES (1, 52, 5, TRIM(' 00:00:23,726'), TRIM(' 00:00:24,868'), 'GUILHEIRO', 'MAMMADLI', 'GRIP TIME', 'RIGHT SLEEVE', NULL, NULL, NULL)</v>
      </c>
      <c r="R3469" t="s">
        <v>10327</v>
      </c>
    </row>
    <row r="3470" spans="1:18" hidden="1" x14ac:dyDescent="0.25">
      <c r="A3470" s="7">
        <f>anotacoes!D3470</f>
        <v>40713</v>
      </c>
      <c r="B3470" t="str">
        <f>anotacoes!C3470</f>
        <v>GRAND SLAM RIO DE JANEIRO 2011</v>
      </c>
      <c r="C3470" t="str">
        <f>anotacoes!E3470</f>
        <v>GUILHEIRO</v>
      </c>
      <c r="D3470" t="str">
        <f>anotacoes!F3470</f>
        <v>MAMMADLI</v>
      </c>
      <c r="E3470" t="s">
        <v>10325</v>
      </c>
      <c r="F3470">
        <f>anotacoes!A3470</f>
        <v>52</v>
      </c>
      <c r="G3470">
        <f>anotacoes!B3470</f>
        <v>6</v>
      </c>
      <c r="H3470" t="str">
        <f>anotacoes!K3470</f>
        <v xml:space="preserve"> 00:00:24,868</v>
      </c>
      <c r="I3470" t="str">
        <f>anotacoes!L3470</f>
        <v xml:space="preserve"> 00:00:25,566</v>
      </c>
      <c r="J3470" t="str">
        <f>IF(L3470="PAUSE",E3470,IF(anotacoes!G3474=conversao_anotacoes!C3470,conversao_anotacoes!C3470,conversao_anotacoes!D3470))</f>
        <v>GUILHEIRO</v>
      </c>
      <c r="K3470" t="str">
        <f t="shared" si="108"/>
        <v>MAMMADLI</v>
      </c>
      <c r="L3470" t="str">
        <f>UPPER(anotacoes!H3470)</f>
        <v>DEFENSE</v>
      </c>
      <c r="M3470" t="str">
        <f>IF(OR(L3470="ATTACK",L3470="FINTA"),"&lt;TECNICA&gt;",UPPER(anotacoes!I3470))</f>
        <v>TAE-SABAKI RIGHT INCLINED</v>
      </c>
      <c r="N3470" t="str">
        <f>IF(OR(L3470="ATTACK",L3470="FINTA"),UPPER(anotacoes!I3470),"")</f>
        <v/>
      </c>
      <c r="O3470" s="6" t="str">
        <f>IF(anotacoes!N3470=0,"",anotacoes!N3470)</f>
        <v/>
      </c>
      <c r="P3470" t="str">
        <f>IF(anotacoes!M3470=0,"",UPPER(anotacoes!M3470))</f>
        <v/>
      </c>
      <c r="Q3470" t="str">
        <f t="shared" si="109"/>
        <v>INSERT INTO CONVERSAO_LUTA_ACAO (cd_conversao, id_luta, sequencia, momento_inicio, momento_fim, quem_faz, quem_sofre, acao_tipo, acao, tecnica, direcao, pontuacao) VALUES (1, 52, 6, TRIM(' 00:00:24,868'), TRIM(' 00:00:25,566'), 'GUILHEIRO', 'MAMMADLI', 'DEFENSE', 'TAE-SABAKI RIGHT INCLINED', NULL, NULL, NULL)</v>
      </c>
      <c r="R3470" t="s">
        <v>10327</v>
      </c>
    </row>
    <row r="3471" spans="1:18" hidden="1" x14ac:dyDescent="0.25">
      <c r="A3471" s="7">
        <f>anotacoes!D3471</f>
        <v>40713</v>
      </c>
      <c r="B3471" t="str">
        <f>anotacoes!C3471</f>
        <v>GRAND SLAM RIO DE JANEIRO 2011</v>
      </c>
      <c r="C3471" t="str">
        <f>anotacoes!E3471</f>
        <v>GUILHEIRO</v>
      </c>
      <c r="D3471" t="str">
        <f>anotacoes!F3471</f>
        <v>MAMMADLI</v>
      </c>
      <c r="E3471" t="s">
        <v>10325</v>
      </c>
      <c r="F3471">
        <f>anotacoes!A3471</f>
        <v>52</v>
      </c>
      <c r="G3471">
        <f>anotacoes!B3471</f>
        <v>7</v>
      </c>
      <c r="H3471" t="str">
        <f>anotacoes!K3471</f>
        <v xml:space="preserve"> 00:00:25,566</v>
      </c>
      <c r="I3471" t="str">
        <f>anotacoes!L3471</f>
        <v xml:space="preserve"> 00:00:39,355</v>
      </c>
      <c r="J3471" t="str">
        <f>IF(L3471="PAUSE",E3471,IF(anotacoes!G3475=conversao_anotacoes!C3471,conversao_anotacoes!C3471,conversao_anotacoes!D3471))</f>
        <v>&lt;ARBITRO_DESCONHECIDO&gt;</v>
      </c>
      <c r="K3471" t="str">
        <f t="shared" si="108"/>
        <v/>
      </c>
      <c r="L3471" t="str">
        <f>UPPER(anotacoes!H3471)</f>
        <v>PAUSE</v>
      </c>
      <c r="M3471" t="str">
        <f>IF(OR(L3471="ATTACK",L3471="FINTA"),"&lt;TECNICA&gt;",UPPER(anotacoes!I3471))</f>
        <v>&lt;NAO_CLASSIFICADO&gt;</v>
      </c>
      <c r="N3471" t="str">
        <f>IF(OR(L3471="ATTACK",L3471="FINTA"),UPPER(anotacoes!I3471),"")</f>
        <v/>
      </c>
      <c r="O3471" s="6" t="str">
        <f>IF(anotacoes!N3471=0,"",anotacoes!N3471)</f>
        <v/>
      </c>
      <c r="P3471" t="str">
        <f>IF(anotacoes!M3471=0,"",UPPER(anotacoes!M3471))</f>
        <v/>
      </c>
      <c r="Q3471" t="str">
        <f t="shared" si="109"/>
        <v>INSERT INTO CONVERSAO_LUTA_ACAO (cd_conversao, id_luta, sequencia, momento_inicio, momento_fim, quem_faz, quem_sofre, acao_tipo, acao, tecnica, direcao, pontuacao) VALUES (1, 52, 7, TRIM(' 00:00:25,566'), TRIM(' 00:00:39,355'), '&lt;ARBITRO_DESCONHECIDO&gt;', '', 'PAUSE', '&lt;NAO_CLASSIFICADO&gt;', NULL, NULL, NULL)</v>
      </c>
      <c r="R3471" t="s">
        <v>10327</v>
      </c>
    </row>
    <row r="3472" spans="1:18" hidden="1" x14ac:dyDescent="0.25">
      <c r="A3472" s="7">
        <f>anotacoes!D3472</f>
        <v>40713</v>
      </c>
      <c r="B3472" t="str">
        <f>anotacoes!C3472</f>
        <v>GRAND SLAM RIO DE JANEIRO 2011</v>
      </c>
      <c r="C3472" t="str">
        <f>anotacoes!E3472</f>
        <v>GUILHEIRO</v>
      </c>
      <c r="D3472" t="str">
        <f>anotacoes!F3472</f>
        <v>MAMMADLI</v>
      </c>
      <c r="E3472" t="s">
        <v>10325</v>
      </c>
      <c r="F3472">
        <f>anotacoes!A3472</f>
        <v>52</v>
      </c>
      <c r="G3472">
        <f>anotacoes!B3472</f>
        <v>8</v>
      </c>
      <c r="H3472" t="str">
        <f>anotacoes!K3472</f>
        <v xml:space="preserve"> 00:00:39,355</v>
      </c>
      <c r="I3472" t="str">
        <f>anotacoes!L3472</f>
        <v xml:space="preserve"> 00:00:40,673</v>
      </c>
      <c r="J3472" t="str">
        <f>IF(L3472="PAUSE",E3472,IF(anotacoes!G3476=conversao_anotacoes!C3472,conversao_anotacoes!C3472,conversao_anotacoes!D3472))</f>
        <v>GUILHEIRO</v>
      </c>
      <c r="K3472" t="str">
        <f t="shared" si="108"/>
        <v>MAMMADLI</v>
      </c>
      <c r="L3472" t="str">
        <f>UPPER(anotacoes!H3472)</f>
        <v>DISPLACEMENT</v>
      </c>
      <c r="M3472" t="str">
        <f>IF(OR(L3472="ATTACK",L3472="FINTA"),"&lt;TECNICA&gt;",UPPER(anotacoes!I3472))</f>
        <v>2-3 STEP HESITANT RIGHT</v>
      </c>
      <c r="N3472" t="str">
        <f>IF(OR(L3472="ATTACK",L3472="FINTA"),UPPER(anotacoes!I3472),"")</f>
        <v/>
      </c>
      <c r="O3472" s="6" t="str">
        <f>IF(anotacoes!N3472=0,"",anotacoes!N3472)</f>
        <v/>
      </c>
      <c r="P3472" t="str">
        <f>IF(anotacoes!M3472=0,"",UPPER(anotacoes!M3472))</f>
        <v/>
      </c>
      <c r="Q3472" t="str">
        <f t="shared" si="109"/>
        <v>INSERT INTO CONVERSAO_LUTA_ACAO (cd_conversao, id_luta, sequencia, momento_inicio, momento_fim, quem_faz, quem_sofre, acao_tipo, acao, tecnica, direcao, pontuacao) VALUES (1, 52, 8, TRIM(' 00:00:39,355'), TRIM(' 00:00:40,673'), 'GUILHEIRO', 'MAMMADLI', 'DISPLACEMENT', '2-3 STEP HESITANT RIGHT', NULL, NULL, NULL)</v>
      </c>
      <c r="R3472" t="s">
        <v>10327</v>
      </c>
    </row>
    <row r="3473" spans="1:18" hidden="1" x14ac:dyDescent="0.25">
      <c r="A3473" s="7">
        <f>anotacoes!D3473</f>
        <v>40713</v>
      </c>
      <c r="B3473" t="str">
        <f>anotacoes!C3473</f>
        <v>GRAND SLAM RIO DE JANEIRO 2011</v>
      </c>
      <c r="C3473" t="str">
        <f>anotacoes!E3473</f>
        <v>GUILHEIRO</v>
      </c>
      <c r="D3473" t="str">
        <f>anotacoes!F3473</f>
        <v>MAMMADLI</v>
      </c>
      <c r="E3473" t="s">
        <v>10325</v>
      </c>
      <c r="F3473">
        <f>anotacoes!A3473</f>
        <v>52</v>
      </c>
      <c r="G3473">
        <f>anotacoes!B3473</f>
        <v>9</v>
      </c>
      <c r="H3473" t="str">
        <f>anotacoes!K3473</f>
        <v xml:space="preserve"> 00:00:40,673</v>
      </c>
      <c r="I3473" t="str">
        <f>anotacoes!L3473</f>
        <v xml:space="preserve"> 00:00:42,696</v>
      </c>
      <c r="J3473" t="str">
        <f>IF(L3473="PAUSE",E3473,IF(anotacoes!G3477=conversao_anotacoes!C3473,conversao_anotacoes!C3473,conversao_anotacoes!D3473))</f>
        <v>GUILHEIRO</v>
      </c>
      <c r="K3473" t="str">
        <f t="shared" si="108"/>
        <v>MAMMADLI</v>
      </c>
      <c r="L3473" t="str">
        <f>UPPER(anotacoes!H3473)</f>
        <v>DISPLACEMENT</v>
      </c>
      <c r="M3473" t="str">
        <f>IF(OR(L3473="ATTACK",L3473="FINTA"),"&lt;TECNICA&gt;",UPPER(anotacoes!I3473))</f>
        <v>TRY TO GRIP WITH CONTACT</v>
      </c>
      <c r="N3473" t="str">
        <f>IF(OR(L3473="ATTACK",L3473="FINTA"),UPPER(anotacoes!I3473),"")</f>
        <v/>
      </c>
      <c r="O3473" s="6" t="str">
        <f>IF(anotacoes!N3473=0,"",anotacoes!N3473)</f>
        <v/>
      </c>
      <c r="P3473" t="str">
        <f>IF(anotacoes!M3473=0,"",UPPER(anotacoes!M3473))</f>
        <v/>
      </c>
      <c r="Q3473" t="str">
        <f t="shared" si="109"/>
        <v>INSERT INTO CONVERSAO_LUTA_ACAO (cd_conversao, id_luta, sequencia, momento_inicio, momento_fim, quem_faz, quem_sofre, acao_tipo, acao, tecnica, direcao, pontuacao) VALUES (1, 52, 9, TRIM(' 00:00:40,673'), TRIM(' 00:00:42,696'), 'GUILHEIRO', 'MAMMADLI', 'DISPLACEMENT', 'TRY TO GRIP WITH CONTACT', NULL, NULL, NULL)</v>
      </c>
      <c r="R3473" t="s">
        <v>10327</v>
      </c>
    </row>
    <row r="3474" spans="1:18" hidden="1" x14ac:dyDescent="0.25">
      <c r="A3474" s="7">
        <f>anotacoes!D3474</f>
        <v>40713</v>
      </c>
      <c r="B3474" t="str">
        <f>anotacoes!C3474</f>
        <v>GRAND SLAM RIO DE JANEIRO 2011</v>
      </c>
      <c r="C3474" t="str">
        <f>anotacoes!E3474</f>
        <v>GUILHEIRO</v>
      </c>
      <c r="D3474" t="str">
        <f>anotacoes!F3474</f>
        <v>MAMMADLI</v>
      </c>
      <c r="E3474" t="s">
        <v>10325</v>
      </c>
      <c r="F3474">
        <f>anotacoes!A3474</f>
        <v>52</v>
      </c>
      <c r="G3474">
        <f>anotacoes!B3474</f>
        <v>10</v>
      </c>
      <c r="H3474" t="str">
        <f>anotacoes!K3474</f>
        <v xml:space="preserve"> 00:00:42,696</v>
      </c>
      <c r="I3474" t="str">
        <f>anotacoes!L3474</f>
        <v xml:space="preserve"> 00:00:45,516</v>
      </c>
      <c r="J3474" t="str">
        <f>IF(L3474="PAUSE",E3474,IF(anotacoes!G3478=conversao_anotacoes!C3474,conversao_anotacoes!C3474,conversao_anotacoes!D3474))</f>
        <v>GUILHEIRO</v>
      </c>
      <c r="K3474" t="str">
        <f t="shared" si="108"/>
        <v>MAMMADLI</v>
      </c>
      <c r="L3474" t="str">
        <f>UPPER(anotacoes!H3474)</f>
        <v>DISPLACEMENT</v>
      </c>
      <c r="M3474" t="str">
        <f>IF(OR(L3474="ATTACK",L3474="FINTA"),"&lt;TECNICA&gt;",UPPER(anotacoes!I3474))</f>
        <v>TRY TO GRIP WITH CONTACT</v>
      </c>
      <c r="N3474" t="str">
        <f>IF(OR(L3474="ATTACK",L3474="FINTA"),UPPER(anotacoes!I3474),"")</f>
        <v/>
      </c>
      <c r="O3474" s="6" t="str">
        <f>IF(anotacoes!N3474=0,"",anotacoes!N3474)</f>
        <v/>
      </c>
      <c r="P3474" t="str">
        <f>IF(anotacoes!M3474=0,"",UPPER(anotacoes!M3474))</f>
        <v/>
      </c>
      <c r="Q3474" t="str">
        <f t="shared" si="109"/>
        <v>INSERT INTO CONVERSAO_LUTA_ACAO (cd_conversao, id_luta, sequencia, momento_inicio, momento_fim, quem_faz, quem_sofre, acao_tipo, acao, tecnica, direcao, pontuacao) VALUES (1, 52, 10, TRIM(' 00:00:42,696'), TRIM(' 00:00:45,516'), 'GUILHEIRO', 'MAMMADLI', 'DISPLACEMENT', 'TRY TO GRIP WITH CONTACT', NULL, NULL, NULL)</v>
      </c>
      <c r="R3474" t="s">
        <v>10327</v>
      </c>
    </row>
    <row r="3475" spans="1:18" hidden="1" x14ac:dyDescent="0.25">
      <c r="A3475" s="7">
        <f>anotacoes!D3475</f>
        <v>40713</v>
      </c>
      <c r="B3475" t="str">
        <f>anotacoes!C3475</f>
        <v>GRAND SLAM RIO DE JANEIRO 2011</v>
      </c>
      <c r="C3475" t="str">
        <f>anotacoes!E3475</f>
        <v>GUILHEIRO</v>
      </c>
      <c r="D3475" t="str">
        <f>anotacoes!F3475</f>
        <v>MAMMADLI</v>
      </c>
      <c r="E3475" t="s">
        <v>10325</v>
      </c>
      <c r="F3475">
        <f>anotacoes!A3475</f>
        <v>52</v>
      </c>
      <c r="G3475">
        <f>anotacoes!B3475</f>
        <v>11</v>
      </c>
      <c r="H3475" t="str">
        <f>anotacoes!K3475</f>
        <v xml:space="preserve"> 00:00:45,516</v>
      </c>
      <c r="I3475" t="str">
        <f>anotacoes!L3475</f>
        <v xml:space="preserve"> 00:00:50,305</v>
      </c>
      <c r="J3475" t="str">
        <f>IF(L3475="PAUSE",E3475,IF(anotacoes!G3479=conversao_anotacoes!C3475,conversao_anotacoes!C3475,conversao_anotacoes!D3475))</f>
        <v>GUILHEIRO</v>
      </c>
      <c r="K3475" t="str">
        <f t="shared" si="108"/>
        <v>MAMMADLI</v>
      </c>
      <c r="L3475" t="str">
        <f>UPPER(anotacoes!H3475)</f>
        <v>GRIP TIME</v>
      </c>
      <c r="M3475" t="str">
        <f>IF(OR(L3475="ATTACK",L3475="FINTA"),"&lt;TECNICA&gt;",UPPER(anotacoes!I3475))</f>
        <v>LEFT COLLAR</v>
      </c>
      <c r="N3475" t="str">
        <f>IF(OR(L3475="ATTACK",L3475="FINTA"),UPPER(anotacoes!I3475),"")</f>
        <v/>
      </c>
      <c r="O3475" s="6" t="str">
        <f>IF(anotacoes!N3475=0,"",anotacoes!N3475)</f>
        <v/>
      </c>
      <c r="P3475" t="str">
        <f>IF(anotacoes!M3475=0,"",UPPER(anotacoes!M3475))</f>
        <v/>
      </c>
      <c r="Q3475" t="str">
        <f t="shared" si="109"/>
        <v>INSERT INTO CONVERSAO_LUTA_ACAO (cd_conversao, id_luta, sequencia, momento_inicio, momento_fim, quem_faz, quem_sofre, acao_tipo, acao, tecnica, direcao, pontuacao) VALUES (1, 52, 11, TRIM(' 00:00:45,516'), TRIM(' 00:00:50,305'), 'GUILHEIRO', 'MAMMADLI', 'GRIP TIME', 'LEFT COLLAR', NULL, NULL, NULL)</v>
      </c>
      <c r="R3475" t="s">
        <v>10327</v>
      </c>
    </row>
    <row r="3476" spans="1:18" hidden="1" x14ac:dyDescent="0.25">
      <c r="A3476" s="7">
        <f>anotacoes!D3476</f>
        <v>40713</v>
      </c>
      <c r="B3476" t="str">
        <f>anotacoes!C3476</f>
        <v>GRAND SLAM RIO DE JANEIRO 2011</v>
      </c>
      <c r="C3476" t="str">
        <f>anotacoes!E3476</f>
        <v>GUILHEIRO</v>
      </c>
      <c r="D3476" t="str">
        <f>anotacoes!F3476</f>
        <v>MAMMADLI</v>
      </c>
      <c r="E3476" t="s">
        <v>10325</v>
      </c>
      <c r="F3476">
        <f>anotacoes!A3476</f>
        <v>52</v>
      </c>
      <c r="G3476">
        <f>anotacoes!B3476</f>
        <v>12</v>
      </c>
      <c r="H3476" t="str">
        <f>anotacoes!K3476</f>
        <v xml:space="preserve"> 00:00:50,305</v>
      </c>
      <c r="I3476" t="str">
        <f>anotacoes!L3476</f>
        <v xml:space="preserve"> 00:01:41,817</v>
      </c>
      <c r="J3476" t="str">
        <f>IF(L3476="PAUSE",E3476,IF(anotacoes!G3480=conversao_anotacoes!C3476,conversao_anotacoes!C3476,conversao_anotacoes!D3476))</f>
        <v>&lt;ARBITRO_DESCONHECIDO&gt;</v>
      </c>
      <c r="K3476" t="str">
        <f t="shared" si="108"/>
        <v/>
      </c>
      <c r="L3476" t="str">
        <f>UPPER(anotacoes!H3476)</f>
        <v>PAUSE</v>
      </c>
      <c r="M3476" t="str">
        <f>IF(OR(L3476="ATTACK",L3476="FINTA"),"&lt;TECNICA&gt;",UPPER(anotacoes!I3476))</f>
        <v>&lt;NAO_CLASSIFICADO&gt;</v>
      </c>
      <c r="N3476" t="str">
        <f>IF(OR(L3476="ATTACK",L3476="FINTA"),UPPER(anotacoes!I3476),"")</f>
        <v/>
      </c>
      <c r="O3476" s="6" t="str">
        <f>IF(anotacoes!N3476=0,"",anotacoes!N3476)</f>
        <v/>
      </c>
      <c r="P3476" t="str">
        <f>IF(anotacoes!M3476=0,"",UPPER(anotacoes!M3476))</f>
        <v/>
      </c>
      <c r="Q3476" t="str">
        <f t="shared" si="109"/>
        <v>INSERT INTO CONVERSAO_LUTA_ACAO (cd_conversao, id_luta, sequencia, momento_inicio, momento_fim, quem_faz, quem_sofre, acao_tipo, acao, tecnica, direcao, pontuacao) VALUES (1, 52, 12, TRIM(' 00:00:50,305'), TRIM(' 00:01:41,817'), '&lt;ARBITRO_DESCONHECIDO&gt;', '', 'PAUSE', '&lt;NAO_CLASSIFICADO&gt;', NULL, NULL, NULL)</v>
      </c>
      <c r="R3476" t="s">
        <v>10327</v>
      </c>
    </row>
    <row r="3477" spans="1:18" hidden="1" x14ac:dyDescent="0.25">
      <c r="A3477" s="7">
        <f>anotacoes!D3477</f>
        <v>40713</v>
      </c>
      <c r="B3477" t="str">
        <f>anotacoes!C3477</f>
        <v>GRAND SLAM RIO DE JANEIRO 2011</v>
      </c>
      <c r="C3477" t="str">
        <f>anotacoes!E3477</f>
        <v>GUILHEIRO</v>
      </c>
      <c r="D3477" t="str">
        <f>anotacoes!F3477</f>
        <v>MAMMADLI</v>
      </c>
      <c r="E3477" t="s">
        <v>10325</v>
      </c>
      <c r="F3477">
        <f>anotacoes!A3477</f>
        <v>52</v>
      </c>
      <c r="G3477">
        <f>anotacoes!B3477</f>
        <v>13</v>
      </c>
      <c r="H3477" t="str">
        <f>anotacoes!K3477</f>
        <v xml:space="preserve"> 00:01:41,817</v>
      </c>
      <c r="I3477" t="str">
        <f>anotacoes!L3477</f>
        <v xml:space="preserve"> 00:01:42,984</v>
      </c>
      <c r="J3477" t="str">
        <f>IF(L3477="PAUSE",E3477,IF(anotacoes!G3481=conversao_anotacoes!C3477,conversao_anotacoes!C3477,conversao_anotacoes!D3477))</f>
        <v>GUILHEIRO</v>
      </c>
      <c r="K3477" t="str">
        <f t="shared" si="108"/>
        <v>MAMMADLI</v>
      </c>
      <c r="L3477" t="str">
        <f>UPPER(anotacoes!H3477)</f>
        <v>DISPLACEMENT</v>
      </c>
      <c r="M3477" t="str">
        <f>IF(OR(L3477="ATTACK",L3477="FINTA"),"&lt;TECNICA&gt;",UPPER(anotacoes!I3477))</f>
        <v>2-3 STEP HESITANT RIGHT</v>
      </c>
      <c r="N3477" t="str">
        <f>IF(OR(L3477="ATTACK",L3477="FINTA"),UPPER(anotacoes!I3477),"")</f>
        <v/>
      </c>
      <c r="O3477" s="6" t="str">
        <f>IF(anotacoes!N3477=0,"",anotacoes!N3477)</f>
        <v/>
      </c>
      <c r="P3477" t="str">
        <f>IF(anotacoes!M3477=0,"",UPPER(anotacoes!M3477))</f>
        <v/>
      </c>
      <c r="Q3477" t="str">
        <f t="shared" si="109"/>
        <v>INSERT INTO CONVERSAO_LUTA_ACAO (cd_conversao, id_luta, sequencia, momento_inicio, momento_fim, quem_faz, quem_sofre, acao_tipo, acao, tecnica, direcao, pontuacao) VALUES (1, 52, 13, TRIM(' 00:01:41,817'), TRIM(' 00:01:42,984'), 'GUILHEIRO', 'MAMMADLI', 'DISPLACEMENT', '2-3 STEP HESITANT RIGHT', NULL, NULL, NULL)</v>
      </c>
      <c r="R3477" t="s">
        <v>10327</v>
      </c>
    </row>
    <row r="3478" spans="1:18" hidden="1" x14ac:dyDescent="0.25">
      <c r="A3478" s="7">
        <f>anotacoes!D3478</f>
        <v>40713</v>
      </c>
      <c r="B3478" t="str">
        <f>anotacoes!C3478</f>
        <v>GRAND SLAM RIO DE JANEIRO 2011</v>
      </c>
      <c r="C3478" t="str">
        <f>anotacoes!E3478</f>
        <v>GUILHEIRO</v>
      </c>
      <c r="D3478" t="str">
        <f>anotacoes!F3478</f>
        <v>MAMMADLI</v>
      </c>
      <c r="E3478" t="s">
        <v>10325</v>
      </c>
      <c r="F3478">
        <f>anotacoes!A3478</f>
        <v>52</v>
      </c>
      <c r="G3478">
        <f>anotacoes!B3478</f>
        <v>14</v>
      </c>
      <c r="H3478" t="str">
        <f>anotacoes!K3478</f>
        <v xml:space="preserve"> 00:01:42,984</v>
      </c>
      <c r="I3478" t="str">
        <f>anotacoes!L3478</f>
        <v xml:space="preserve"> 00:01:46,618</v>
      </c>
      <c r="J3478" t="str">
        <f>IF(L3478="PAUSE",E3478,IF(anotacoes!G3482=conversao_anotacoes!C3478,conversao_anotacoes!C3478,conversao_anotacoes!D3478))</f>
        <v>GUILHEIRO</v>
      </c>
      <c r="K3478" t="str">
        <f t="shared" si="108"/>
        <v>MAMMADLI</v>
      </c>
      <c r="L3478" t="str">
        <f>UPPER(anotacoes!H3478)</f>
        <v>DISPLACEMENT</v>
      </c>
      <c r="M3478" t="str">
        <f>IF(OR(L3478="ATTACK",L3478="FINTA"),"&lt;TECNICA&gt;",UPPER(anotacoes!I3478))</f>
        <v>2-3 STEP HESITANT RIGHT</v>
      </c>
      <c r="N3478" t="str">
        <f>IF(OR(L3478="ATTACK",L3478="FINTA"),UPPER(anotacoes!I3478),"")</f>
        <v/>
      </c>
      <c r="O3478" s="6" t="str">
        <f>IF(anotacoes!N3478=0,"",anotacoes!N3478)</f>
        <v/>
      </c>
      <c r="P3478" t="str">
        <f>IF(anotacoes!M3478=0,"",UPPER(anotacoes!M3478))</f>
        <v/>
      </c>
      <c r="Q3478" t="str">
        <f t="shared" si="109"/>
        <v>INSERT INTO CONVERSAO_LUTA_ACAO (cd_conversao, id_luta, sequencia, momento_inicio, momento_fim, quem_faz, quem_sofre, acao_tipo, acao, tecnica, direcao, pontuacao) VALUES (1, 52, 14, TRIM(' 00:01:42,984'), TRIM(' 00:01:46,618'), 'GUILHEIRO', 'MAMMADLI', 'DISPLACEMENT', '2-3 STEP HESITANT RIGHT', NULL, NULL, NULL)</v>
      </c>
      <c r="R3478" t="s">
        <v>10327</v>
      </c>
    </row>
    <row r="3479" spans="1:18" hidden="1" x14ac:dyDescent="0.25">
      <c r="A3479" s="7">
        <f>anotacoes!D3479</f>
        <v>40713</v>
      </c>
      <c r="B3479" t="str">
        <f>anotacoes!C3479</f>
        <v>GRAND SLAM RIO DE JANEIRO 2011</v>
      </c>
      <c r="C3479" t="str">
        <f>anotacoes!E3479</f>
        <v>GUILHEIRO</v>
      </c>
      <c r="D3479" t="str">
        <f>anotacoes!F3479</f>
        <v>MAMMADLI</v>
      </c>
      <c r="E3479" t="s">
        <v>10325</v>
      </c>
      <c r="F3479">
        <f>anotacoes!A3479</f>
        <v>52</v>
      </c>
      <c r="G3479">
        <f>anotacoes!B3479</f>
        <v>15</v>
      </c>
      <c r="H3479" t="str">
        <f>anotacoes!K3479</f>
        <v xml:space="preserve"> 00:01:46,618</v>
      </c>
      <c r="I3479" t="str">
        <f>anotacoes!L3479</f>
        <v xml:space="preserve"> 00:01:53,346</v>
      </c>
      <c r="J3479" t="str">
        <f>IF(L3479="PAUSE",E3479,IF(anotacoes!G3483=conversao_anotacoes!C3479,conversao_anotacoes!C3479,conversao_anotacoes!D3479))</f>
        <v>GUILHEIRO</v>
      </c>
      <c r="K3479" t="str">
        <f t="shared" si="108"/>
        <v>MAMMADLI</v>
      </c>
      <c r="L3479" t="str">
        <f>UPPER(anotacoes!H3479)</f>
        <v>DISPLACEMENT</v>
      </c>
      <c r="M3479" t="str">
        <f>IF(OR(L3479="ATTACK",L3479="FINTA"),"&lt;TECNICA&gt;",UPPER(anotacoes!I3479))</f>
        <v>TRY TO GRIP WITH CONTACT</v>
      </c>
      <c r="N3479" t="str">
        <f>IF(OR(L3479="ATTACK",L3479="FINTA"),UPPER(anotacoes!I3479),"")</f>
        <v/>
      </c>
      <c r="O3479" s="6" t="str">
        <f>IF(anotacoes!N3479=0,"",anotacoes!N3479)</f>
        <v/>
      </c>
      <c r="P3479" t="str">
        <f>IF(anotacoes!M3479=0,"",UPPER(anotacoes!M3479))</f>
        <v/>
      </c>
      <c r="Q3479" t="str">
        <f t="shared" si="109"/>
        <v>INSERT INTO CONVERSAO_LUTA_ACAO (cd_conversao, id_luta, sequencia, momento_inicio, momento_fim, quem_faz, quem_sofre, acao_tipo, acao, tecnica, direcao, pontuacao) VALUES (1, 52, 15, TRIM(' 00:01:46,618'), TRIM(' 00:01:53,346'), 'GUILHEIRO', 'MAMMADLI', 'DISPLACEMENT', 'TRY TO GRIP WITH CONTACT', NULL, NULL, NULL)</v>
      </c>
      <c r="R3479" t="s">
        <v>10327</v>
      </c>
    </row>
    <row r="3480" spans="1:18" hidden="1" x14ac:dyDescent="0.25">
      <c r="A3480" s="7">
        <f>anotacoes!D3480</f>
        <v>40713</v>
      </c>
      <c r="B3480" t="str">
        <f>anotacoes!C3480</f>
        <v>GRAND SLAM RIO DE JANEIRO 2011</v>
      </c>
      <c r="C3480" t="str">
        <f>anotacoes!E3480</f>
        <v>GUILHEIRO</v>
      </c>
      <c r="D3480" t="str">
        <f>anotacoes!F3480</f>
        <v>MAMMADLI</v>
      </c>
      <c r="E3480" t="s">
        <v>10325</v>
      </c>
      <c r="F3480">
        <f>anotacoes!A3480</f>
        <v>52</v>
      </c>
      <c r="G3480">
        <f>anotacoes!B3480</f>
        <v>16</v>
      </c>
      <c r="H3480" t="str">
        <f>anotacoes!K3480</f>
        <v xml:space="preserve"> 00:01:53,346</v>
      </c>
      <c r="I3480" t="str">
        <f>anotacoes!L3480</f>
        <v xml:space="preserve"> 00:01:57,929</v>
      </c>
      <c r="J3480" t="str">
        <f>IF(L3480="PAUSE",E3480,IF(anotacoes!G3484=conversao_anotacoes!C3480,conversao_anotacoes!C3480,conversao_anotacoes!D3480))</f>
        <v>GUILHEIRO</v>
      </c>
      <c r="K3480" t="str">
        <f t="shared" si="108"/>
        <v>MAMMADLI</v>
      </c>
      <c r="L3480" t="str">
        <f>UPPER(anotacoes!H3480)</f>
        <v>GRIP TIME</v>
      </c>
      <c r="M3480" t="str">
        <f>IF(OR(L3480="ATTACK",L3480="FINTA"),"&lt;TECNICA&gt;",UPPER(anotacoes!I3480))</f>
        <v>RIGHT SLEEVE</v>
      </c>
      <c r="N3480" t="str">
        <f>IF(OR(L3480="ATTACK",L3480="FINTA"),UPPER(anotacoes!I3480),"")</f>
        <v/>
      </c>
      <c r="O3480" s="6" t="str">
        <f>IF(anotacoes!N3480=0,"",anotacoes!N3480)</f>
        <v/>
      </c>
      <c r="P3480" t="str">
        <f>IF(anotacoes!M3480=0,"",UPPER(anotacoes!M3480))</f>
        <v/>
      </c>
      <c r="Q3480" t="str">
        <f t="shared" si="109"/>
        <v>INSERT INTO CONVERSAO_LUTA_ACAO (cd_conversao, id_luta, sequencia, momento_inicio, momento_fim, quem_faz, quem_sofre, acao_tipo, acao, tecnica, direcao, pontuacao) VALUES (1, 52, 16, TRIM(' 00:01:53,346'), TRIM(' 00:01:57,929'), 'GUILHEIRO', 'MAMMADLI', 'GRIP TIME', 'RIGHT SLEEVE', NULL, NULL, NULL)</v>
      </c>
      <c r="R3480" t="s">
        <v>10327</v>
      </c>
    </row>
    <row r="3481" spans="1:18" hidden="1" x14ac:dyDescent="0.25">
      <c r="A3481" s="7">
        <f>anotacoes!D3481</f>
        <v>40713</v>
      </c>
      <c r="B3481" t="str">
        <f>anotacoes!C3481</f>
        <v>GRAND SLAM RIO DE JANEIRO 2011</v>
      </c>
      <c r="C3481" t="str">
        <f>anotacoes!E3481</f>
        <v>GUILHEIRO</v>
      </c>
      <c r="D3481" t="str">
        <f>anotacoes!F3481</f>
        <v>MAMMADLI</v>
      </c>
      <c r="E3481" t="s">
        <v>10325</v>
      </c>
      <c r="F3481">
        <f>anotacoes!A3481</f>
        <v>52</v>
      </c>
      <c r="G3481">
        <f>anotacoes!B3481</f>
        <v>17</v>
      </c>
      <c r="H3481" t="str">
        <f>anotacoes!K3481</f>
        <v xml:space="preserve"> 00:01:57,929</v>
      </c>
      <c r="I3481" t="str">
        <f>anotacoes!L3481</f>
        <v xml:space="preserve"> 00:01:57,929</v>
      </c>
      <c r="J3481" t="str">
        <f>IF(L3481="PAUSE",E3481,IF(anotacoes!G3485=conversao_anotacoes!C3481,conversao_anotacoes!C3481,conversao_anotacoes!D3481))</f>
        <v>GUILHEIRO</v>
      </c>
      <c r="K3481" t="str">
        <f t="shared" si="108"/>
        <v>MAMMADLI</v>
      </c>
      <c r="L3481" t="str">
        <f>UPPER(anotacoes!H3481)</f>
        <v>GRIP TIME</v>
      </c>
      <c r="M3481" t="str">
        <f>IF(OR(L3481="ATTACK",L3481="FINTA"),"&lt;TECNICA&gt;",UPPER(anotacoes!I3481))</f>
        <v>RIGHT SLEEVE LEFT SLEEVE</v>
      </c>
      <c r="N3481" t="str">
        <f>IF(OR(L3481="ATTACK",L3481="FINTA"),UPPER(anotacoes!I3481),"")</f>
        <v/>
      </c>
      <c r="O3481" s="6" t="str">
        <f>IF(anotacoes!N3481=0,"",anotacoes!N3481)</f>
        <v/>
      </c>
      <c r="P3481" t="str">
        <f>IF(anotacoes!M3481=0,"",UPPER(anotacoes!M3481))</f>
        <v/>
      </c>
      <c r="Q3481" t="str">
        <f t="shared" si="109"/>
        <v>INSERT INTO CONVERSAO_LUTA_ACAO (cd_conversao, id_luta, sequencia, momento_inicio, momento_fim, quem_faz, quem_sofre, acao_tipo, acao, tecnica, direcao, pontuacao) VALUES (1, 52, 17, TRIM(' 00:01:57,929'), TRIM(' 00:01:57,929'), 'GUILHEIRO', 'MAMMADLI', 'GRIP TIME', 'RIGHT SLEEVE LEFT SLEEVE', NULL, NULL, NULL)</v>
      </c>
      <c r="R3481" t="s">
        <v>10327</v>
      </c>
    </row>
    <row r="3482" spans="1:18" hidden="1" x14ac:dyDescent="0.25">
      <c r="A3482" s="7">
        <f>anotacoes!D3482</f>
        <v>40713</v>
      </c>
      <c r="B3482" t="str">
        <f>anotacoes!C3482</f>
        <v>GRAND SLAM RIO DE JANEIRO 2011</v>
      </c>
      <c r="C3482" t="str">
        <f>anotacoes!E3482</f>
        <v>GUILHEIRO</v>
      </c>
      <c r="D3482" t="str">
        <f>anotacoes!F3482</f>
        <v>MAMMADLI</v>
      </c>
      <c r="E3482" t="s">
        <v>10325</v>
      </c>
      <c r="F3482">
        <f>anotacoes!A3482</f>
        <v>52</v>
      </c>
      <c r="G3482">
        <f>anotacoes!B3482</f>
        <v>18</v>
      </c>
      <c r="H3482" t="str">
        <f>anotacoes!K3482</f>
        <v xml:space="preserve"> 00:01:57,929</v>
      </c>
      <c r="I3482" t="str">
        <f>anotacoes!L3482</f>
        <v xml:space="preserve"> 00:01:57,929</v>
      </c>
      <c r="J3482" t="str">
        <f>IF(L3482="PAUSE",E3482,IF(anotacoes!G3486=conversao_anotacoes!C3482,conversao_anotacoes!C3482,conversao_anotacoes!D3482))</f>
        <v>GUILHEIRO</v>
      </c>
      <c r="K3482" t="str">
        <f t="shared" si="108"/>
        <v>MAMMADLI</v>
      </c>
      <c r="L3482" t="str">
        <f>UPPER(anotacoes!H3482)</f>
        <v>FINTA</v>
      </c>
      <c r="M3482" t="str">
        <f>IF(OR(L3482="ATTACK",L3482="FINTA"),"&lt;TECNICA&gt;",UPPER(anotacoes!I3482))</f>
        <v>&lt;TECNICA&gt;</v>
      </c>
      <c r="N3482" t="str">
        <f>IF(OR(L3482="ATTACK",L3482="FINTA"),UPPER(anotacoes!I3482),"")</f>
        <v>KOUCHI GARI RIGHT</v>
      </c>
      <c r="O3482" s="6" t="str">
        <f>IF(anotacoes!N3482=0,"",anotacoes!N3482)</f>
        <v/>
      </c>
      <c r="P3482" t="str">
        <f>IF(anotacoes!M3482=0,"",UPPER(anotacoes!M3482))</f>
        <v/>
      </c>
      <c r="Q3482" t="str">
        <f t="shared" si="109"/>
        <v>INSERT INTO CONVERSAO_LUTA_ACAO (cd_conversao, id_luta, sequencia, momento_inicio, momento_fim, quem_faz, quem_sofre, acao_tipo, acao, tecnica, direcao, pontuacao) VALUES (1, 52, 18, TRIM(' 00:01:57,929'), TRIM(' 00:01:57,929'), 'GUILHEIRO', 'MAMMADLI', 'FINTA', '&lt;TECNICA&gt;', 'KOUCHI GARI RIGHT', NULL, NULL)</v>
      </c>
      <c r="R3482" t="s">
        <v>10327</v>
      </c>
    </row>
    <row r="3483" spans="1:18" hidden="1" x14ac:dyDescent="0.25">
      <c r="A3483" s="7">
        <f>anotacoes!D3483</f>
        <v>40713</v>
      </c>
      <c r="B3483" t="str">
        <f>anotacoes!C3483</f>
        <v>GRAND SLAM RIO DE JANEIRO 2011</v>
      </c>
      <c r="C3483" t="str">
        <f>anotacoes!E3483</f>
        <v>GUILHEIRO</v>
      </c>
      <c r="D3483" t="str">
        <f>anotacoes!F3483</f>
        <v>MAMMADLI</v>
      </c>
      <c r="E3483" t="s">
        <v>10325</v>
      </c>
      <c r="F3483">
        <f>anotacoes!A3483</f>
        <v>52</v>
      </c>
      <c r="G3483">
        <f>anotacoes!B3483</f>
        <v>19</v>
      </c>
      <c r="H3483" t="str">
        <f>anotacoes!K3483</f>
        <v xml:space="preserve"> 00:01:57,929</v>
      </c>
      <c r="I3483" t="str">
        <f>anotacoes!L3483</f>
        <v xml:space="preserve"> 00:02:00,921</v>
      </c>
      <c r="J3483" t="str">
        <f>IF(L3483="PAUSE",E3483,IF(anotacoes!G3487=conversao_anotacoes!C3483,conversao_anotacoes!C3483,conversao_anotacoes!D3483))</f>
        <v>GUILHEIRO</v>
      </c>
      <c r="K3483" t="str">
        <f t="shared" si="108"/>
        <v>MAMMADLI</v>
      </c>
      <c r="L3483" t="str">
        <f>UPPER(anotacoes!H3483)</f>
        <v>GRIP TIME</v>
      </c>
      <c r="M3483" t="str">
        <f>IF(OR(L3483="ATTACK",L3483="FINTA"),"&lt;TECNICA&gt;",UPPER(anotacoes!I3483))</f>
        <v>RIGHT SLEEVE LEFT SLEEVE</v>
      </c>
      <c r="N3483" t="str">
        <f>IF(OR(L3483="ATTACK",L3483="FINTA"),UPPER(anotacoes!I3483),"")</f>
        <v/>
      </c>
      <c r="O3483" s="6" t="str">
        <f>IF(anotacoes!N3483=0,"",anotacoes!N3483)</f>
        <v/>
      </c>
      <c r="P3483" t="str">
        <f>IF(anotacoes!M3483=0,"",UPPER(anotacoes!M3483))</f>
        <v/>
      </c>
      <c r="Q3483" t="str">
        <f t="shared" si="109"/>
        <v>INSERT INTO CONVERSAO_LUTA_ACAO (cd_conversao, id_luta, sequencia, momento_inicio, momento_fim, quem_faz, quem_sofre, acao_tipo, acao, tecnica, direcao, pontuacao) VALUES (1, 52, 19, TRIM(' 00:01:57,929'), TRIM(' 00:02:00,921'), 'GUILHEIRO', 'MAMMADLI', 'GRIP TIME', 'RIGHT SLEEVE LEFT SLEEVE', NULL, NULL, NULL)</v>
      </c>
      <c r="R3483" t="s">
        <v>10327</v>
      </c>
    </row>
    <row r="3484" spans="1:18" hidden="1" x14ac:dyDescent="0.25">
      <c r="A3484" s="7">
        <f>anotacoes!D3484</f>
        <v>40713</v>
      </c>
      <c r="B3484" t="str">
        <f>anotacoes!C3484</f>
        <v>GRAND SLAM RIO DE JANEIRO 2011</v>
      </c>
      <c r="C3484" t="str">
        <f>anotacoes!E3484</f>
        <v>GUILHEIRO</v>
      </c>
      <c r="D3484" t="str">
        <f>anotacoes!F3484</f>
        <v>MAMMADLI</v>
      </c>
      <c r="E3484" t="s">
        <v>10325</v>
      </c>
      <c r="F3484">
        <f>anotacoes!A3484</f>
        <v>52</v>
      </c>
      <c r="G3484">
        <f>anotacoes!B3484</f>
        <v>20</v>
      </c>
      <c r="H3484" t="str">
        <f>anotacoes!K3484</f>
        <v xml:space="preserve"> 00:02:00,921</v>
      </c>
      <c r="I3484" t="str">
        <f>anotacoes!L3484</f>
        <v xml:space="preserve"> 00:02:03,084</v>
      </c>
      <c r="J3484" t="str">
        <f>IF(L3484="PAUSE",E3484,IF(anotacoes!G3488=conversao_anotacoes!C3484,conversao_anotacoes!C3484,conversao_anotacoes!D3484))</f>
        <v>GUILHEIRO</v>
      </c>
      <c r="K3484" t="str">
        <f t="shared" si="108"/>
        <v>MAMMADLI</v>
      </c>
      <c r="L3484" t="str">
        <f>UPPER(anotacoes!H3484)</f>
        <v>ATTACK</v>
      </c>
      <c r="M3484" t="str">
        <f>IF(OR(L3484="ATTACK",L3484="FINTA"),"&lt;TECNICA&gt;",UPPER(anotacoes!I3484))</f>
        <v>&lt;TECNICA&gt;</v>
      </c>
      <c r="N3484" t="str">
        <f>IF(OR(L3484="ATTACK",L3484="FINTA"),UPPER(anotacoes!I3484),"")</f>
        <v>YOKO TOMOE</v>
      </c>
      <c r="O3484" s="6">
        <f>IF(anotacoes!N3484=0,"",anotacoes!N3484)</f>
        <v>4</v>
      </c>
      <c r="P3484" t="str">
        <f>IF(anotacoes!M3484=0,"",UPPER(anotacoes!M3484))</f>
        <v/>
      </c>
      <c r="Q3484" t="str">
        <f t="shared" si="109"/>
        <v>INSERT INTO CONVERSAO_LUTA_ACAO (cd_conversao, id_luta, sequencia, momento_inicio, momento_fim, quem_faz, quem_sofre, acao_tipo, acao, tecnica, direcao, pontuacao) VALUES (1, 52, 20, TRIM(' 00:02:00,921'), TRIM(' 00:02:03,084'), 'GUILHEIRO', 'MAMMADLI', 'ATTACK', '&lt;TECNICA&gt;', 'YOKO TOMOE', 4, NULL)</v>
      </c>
      <c r="R3484" t="s">
        <v>10327</v>
      </c>
    </row>
    <row r="3485" spans="1:18" hidden="1" x14ac:dyDescent="0.25">
      <c r="A3485" s="7">
        <f>anotacoes!D3485</f>
        <v>40713</v>
      </c>
      <c r="B3485" t="str">
        <f>anotacoes!C3485</f>
        <v>GRAND SLAM RIO DE JANEIRO 2011</v>
      </c>
      <c r="C3485" t="str">
        <f>anotacoes!E3485</f>
        <v>GUILHEIRO</v>
      </c>
      <c r="D3485" t="str">
        <f>anotacoes!F3485</f>
        <v>MAMMADLI</v>
      </c>
      <c r="E3485" t="s">
        <v>10325</v>
      </c>
      <c r="F3485">
        <f>anotacoes!A3485</f>
        <v>52</v>
      </c>
      <c r="G3485">
        <f>anotacoes!B3485</f>
        <v>21</v>
      </c>
      <c r="H3485" t="str">
        <f>anotacoes!K3485</f>
        <v xml:space="preserve"> 00:02:03,273</v>
      </c>
      <c r="I3485" t="str">
        <f>anotacoes!L3485</f>
        <v xml:space="preserve"> 00:02:11,981</v>
      </c>
      <c r="J3485" t="str">
        <f>IF(L3485="PAUSE",E3485,IF(anotacoes!G3489=conversao_anotacoes!C3485,conversao_anotacoes!C3485,conversao_anotacoes!D3485))</f>
        <v>&lt;ARBITRO_DESCONHECIDO&gt;</v>
      </c>
      <c r="K3485" t="str">
        <f t="shared" si="108"/>
        <v/>
      </c>
      <c r="L3485" t="str">
        <f>UPPER(anotacoes!H3485)</f>
        <v>PAUSE</v>
      </c>
      <c r="M3485" t="str">
        <f>IF(OR(L3485="ATTACK",L3485="FINTA"),"&lt;TECNICA&gt;",UPPER(anotacoes!I3485))</f>
        <v>&lt;NAO_CLASSIFICADO&gt;</v>
      </c>
      <c r="N3485" t="str">
        <f>IF(OR(L3485="ATTACK",L3485="FINTA"),UPPER(anotacoes!I3485),"")</f>
        <v/>
      </c>
      <c r="O3485" s="6" t="str">
        <f>IF(anotacoes!N3485=0,"",anotacoes!N3485)</f>
        <v/>
      </c>
      <c r="P3485" t="str">
        <f>IF(anotacoes!M3485=0,"",UPPER(anotacoes!M3485))</f>
        <v/>
      </c>
      <c r="Q3485" t="str">
        <f t="shared" si="109"/>
        <v>INSERT INTO CONVERSAO_LUTA_ACAO (cd_conversao, id_luta, sequencia, momento_inicio, momento_fim, quem_faz, quem_sofre, acao_tipo, acao, tecnica, direcao, pontuacao) VALUES (1, 52, 21, TRIM(' 00:02:03,273'), TRIM(' 00:02:11,981'), '&lt;ARBITRO_DESCONHECIDO&gt;', '', 'PAUSE', '&lt;NAO_CLASSIFICADO&gt;', NULL, NULL, NULL)</v>
      </c>
      <c r="R3485" t="s">
        <v>10327</v>
      </c>
    </row>
    <row r="3486" spans="1:18" hidden="1" x14ac:dyDescent="0.25">
      <c r="A3486" s="7">
        <f>anotacoes!D3486</f>
        <v>40713</v>
      </c>
      <c r="B3486" t="str">
        <f>anotacoes!C3486</f>
        <v>GRAND SLAM RIO DE JANEIRO 2011</v>
      </c>
      <c r="C3486" t="str">
        <f>anotacoes!E3486</f>
        <v>GUILHEIRO</v>
      </c>
      <c r="D3486" t="str">
        <f>anotacoes!F3486</f>
        <v>MAMMADLI</v>
      </c>
      <c r="E3486" t="s">
        <v>10325</v>
      </c>
      <c r="F3486">
        <f>anotacoes!A3486</f>
        <v>52</v>
      </c>
      <c r="G3486">
        <f>anotacoes!B3486</f>
        <v>22</v>
      </c>
      <c r="H3486" t="str">
        <f>anotacoes!K3486</f>
        <v xml:space="preserve"> 00:02:11,981</v>
      </c>
      <c r="I3486" t="str">
        <f>anotacoes!L3486</f>
        <v xml:space="preserve"> 00:02:14,160</v>
      </c>
      <c r="J3486" t="str">
        <f>IF(L3486="PAUSE",E3486,IF(anotacoes!G3490=conversao_anotacoes!C3486,conversao_anotacoes!C3486,conversao_anotacoes!D3486))</f>
        <v>GUILHEIRO</v>
      </c>
      <c r="K3486" t="str">
        <f t="shared" si="108"/>
        <v>MAMMADLI</v>
      </c>
      <c r="L3486" t="str">
        <f>UPPER(anotacoes!H3486)</f>
        <v>DISPLACEMENT</v>
      </c>
      <c r="M3486" t="str">
        <f>IF(OR(L3486="ATTACK",L3486="FINTA"),"&lt;TECNICA&gt;",UPPER(anotacoes!I3486))</f>
        <v>CIRCULAR LEFT</v>
      </c>
      <c r="N3486" t="str">
        <f>IF(OR(L3486="ATTACK",L3486="FINTA"),UPPER(anotacoes!I3486),"")</f>
        <v/>
      </c>
      <c r="O3486" s="6" t="str">
        <f>IF(anotacoes!N3486=0,"",anotacoes!N3486)</f>
        <v/>
      </c>
      <c r="P3486" t="str">
        <f>IF(anotacoes!M3486=0,"",UPPER(anotacoes!M3486))</f>
        <v/>
      </c>
      <c r="Q3486" t="str">
        <f t="shared" si="109"/>
        <v>INSERT INTO CONVERSAO_LUTA_ACAO (cd_conversao, id_luta, sequencia, momento_inicio, momento_fim, quem_faz, quem_sofre, acao_tipo, acao, tecnica, direcao, pontuacao) VALUES (1, 52, 22, TRIM(' 00:02:11,981'), TRIM(' 00:02:14,160'), 'GUILHEIRO', 'MAMMADLI', 'DISPLACEMENT', 'CIRCULAR LEFT', NULL, NULL, NULL)</v>
      </c>
      <c r="R3486" t="s">
        <v>10327</v>
      </c>
    </row>
    <row r="3487" spans="1:18" hidden="1" x14ac:dyDescent="0.25">
      <c r="A3487" s="7">
        <f>anotacoes!D3487</f>
        <v>40713</v>
      </c>
      <c r="B3487" t="str">
        <f>anotacoes!C3487</f>
        <v>GRAND SLAM RIO DE JANEIRO 2011</v>
      </c>
      <c r="C3487" t="str">
        <f>anotacoes!E3487</f>
        <v>GUILHEIRO</v>
      </c>
      <c r="D3487" t="str">
        <f>anotacoes!F3487</f>
        <v>MAMMADLI</v>
      </c>
      <c r="E3487" t="s">
        <v>10325</v>
      </c>
      <c r="F3487">
        <f>anotacoes!A3487</f>
        <v>52</v>
      </c>
      <c r="G3487">
        <f>anotacoes!B3487</f>
        <v>23</v>
      </c>
      <c r="H3487" t="str">
        <f>anotacoes!K3487</f>
        <v xml:space="preserve"> 00:02:14,160</v>
      </c>
      <c r="I3487" t="str">
        <f>anotacoes!L3487</f>
        <v xml:space="preserve"> 00:02:18,655</v>
      </c>
      <c r="J3487" t="str">
        <f>IF(L3487="PAUSE",E3487,IF(anotacoes!G3491=conversao_anotacoes!C3487,conversao_anotacoes!C3487,conversao_anotacoes!D3487))</f>
        <v>GUILHEIRO</v>
      </c>
      <c r="K3487" t="str">
        <f t="shared" si="108"/>
        <v>MAMMADLI</v>
      </c>
      <c r="L3487" t="str">
        <f>UPPER(anotacoes!H3487)</f>
        <v>DISPLACEMENT</v>
      </c>
      <c r="M3487" t="str">
        <f>IF(OR(L3487="ATTACK",L3487="FINTA"),"&lt;TECNICA&gt;",UPPER(anotacoes!I3487))</f>
        <v>2-3 STEP HESITANT RIGHT</v>
      </c>
      <c r="N3487" t="str">
        <f>IF(OR(L3487="ATTACK",L3487="FINTA"),UPPER(anotacoes!I3487),"")</f>
        <v/>
      </c>
      <c r="O3487" s="6" t="str">
        <f>IF(anotacoes!N3487=0,"",anotacoes!N3487)</f>
        <v/>
      </c>
      <c r="P3487" t="str">
        <f>IF(anotacoes!M3487=0,"",UPPER(anotacoes!M3487))</f>
        <v/>
      </c>
      <c r="Q3487" t="str">
        <f t="shared" si="109"/>
        <v>INSERT INTO CONVERSAO_LUTA_ACAO (cd_conversao, id_luta, sequencia, momento_inicio, momento_fim, quem_faz, quem_sofre, acao_tipo, acao, tecnica, direcao, pontuacao) VALUES (1, 52, 23, TRIM(' 00:02:14,160'), TRIM(' 00:02:18,655'), 'GUILHEIRO', 'MAMMADLI', 'DISPLACEMENT', '2-3 STEP HESITANT RIGHT', NULL, NULL, NULL)</v>
      </c>
      <c r="R3487" t="s">
        <v>10327</v>
      </c>
    </row>
    <row r="3488" spans="1:18" hidden="1" x14ac:dyDescent="0.25">
      <c r="A3488" s="7">
        <f>anotacoes!D3488</f>
        <v>40713</v>
      </c>
      <c r="B3488" t="str">
        <f>anotacoes!C3488</f>
        <v>GRAND SLAM RIO DE JANEIRO 2011</v>
      </c>
      <c r="C3488" t="str">
        <f>anotacoes!E3488</f>
        <v>GUILHEIRO</v>
      </c>
      <c r="D3488" t="str">
        <f>anotacoes!F3488</f>
        <v>MAMMADLI</v>
      </c>
      <c r="E3488" t="s">
        <v>10325</v>
      </c>
      <c r="F3488">
        <f>anotacoes!A3488</f>
        <v>52</v>
      </c>
      <c r="G3488">
        <f>anotacoes!B3488</f>
        <v>24</v>
      </c>
      <c r="H3488" t="str">
        <f>anotacoes!K3488</f>
        <v xml:space="preserve"> 00:02:18,655</v>
      </c>
      <c r="I3488" t="str">
        <f>anotacoes!L3488</f>
        <v xml:space="preserve"> 00:02:22,705</v>
      </c>
      <c r="J3488" t="str">
        <f>IF(L3488="PAUSE",E3488,IF(anotacoes!G3492=conversao_anotacoes!C3488,conversao_anotacoes!C3488,conversao_anotacoes!D3488))</f>
        <v>GUILHEIRO</v>
      </c>
      <c r="K3488" t="str">
        <f t="shared" si="108"/>
        <v>MAMMADLI</v>
      </c>
      <c r="L3488" t="str">
        <f>UPPER(anotacoes!H3488)</f>
        <v>DISPLACEMENT</v>
      </c>
      <c r="M3488" t="str">
        <f>IF(OR(L3488="ATTACK",L3488="FINTA"),"&lt;TECNICA&gt;",UPPER(anotacoes!I3488))</f>
        <v>TRY TO GRIP WITH CONTACT</v>
      </c>
      <c r="N3488" t="str">
        <f>IF(OR(L3488="ATTACK",L3488="FINTA"),UPPER(anotacoes!I3488),"")</f>
        <v/>
      </c>
      <c r="O3488" s="6" t="str">
        <f>IF(anotacoes!N3488=0,"",anotacoes!N3488)</f>
        <v/>
      </c>
      <c r="P3488" t="str">
        <f>IF(anotacoes!M3488=0,"",UPPER(anotacoes!M3488))</f>
        <v/>
      </c>
      <c r="Q3488" t="str">
        <f t="shared" si="109"/>
        <v>INSERT INTO CONVERSAO_LUTA_ACAO (cd_conversao, id_luta, sequencia, momento_inicio, momento_fim, quem_faz, quem_sofre, acao_tipo, acao, tecnica, direcao, pontuacao) VALUES (1, 52, 24, TRIM(' 00:02:18,655'), TRIM(' 00:02:22,705'), 'GUILHEIRO', 'MAMMADLI', 'DISPLACEMENT', 'TRY TO GRIP WITH CONTACT', NULL, NULL, NULL)</v>
      </c>
      <c r="R3488" t="s">
        <v>10327</v>
      </c>
    </row>
    <row r="3489" spans="1:18" hidden="1" x14ac:dyDescent="0.25">
      <c r="A3489" s="7">
        <f>anotacoes!D3489</f>
        <v>40713</v>
      </c>
      <c r="B3489" t="str">
        <f>anotacoes!C3489</f>
        <v>GRAND SLAM RIO DE JANEIRO 2011</v>
      </c>
      <c r="C3489" t="str">
        <f>anotacoes!E3489</f>
        <v>GUILHEIRO</v>
      </c>
      <c r="D3489" t="str">
        <f>anotacoes!F3489</f>
        <v>MAMMADLI</v>
      </c>
      <c r="E3489" t="s">
        <v>10325</v>
      </c>
      <c r="F3489">
        <f>anotacoes!A3489</f>
        <v>52</v>
      </c>
      <c r="G3489">
        <f>anotacoes!B3489</f>
        <v>25</v>
      </c>
      <c r="H3489" t="str">
        <f>anotacoes!K3489</f>
        <v xml:space="preserve"> 00:02:22,705</v>
      </c>
      <c r="I3489" t="str">
        <f>anotacoes!L3489</f>
        <v xml:space="preserve"> 00:02:23,349</v>
      </c>
      <c r="J3489" t="str">
        <f>IF(L3489="PAUSE",E3489,IF(anotacoes!G3493=conversao_anotacoes!C3489,conversao_anotacoes!C3489,conversao_anotacoes!D3489))</f>
        <v>GUILHEIRO</v>
      </c>
      <c r="K3489" t="str">
        <f t="shared" si="108"/>
        <v>MAMMADLI</v>
      </c>
      <c r="L3489" t="str">
        <f>UPPER(anotacoes!H3489)</f>
        <v>GRIP TIME</v>
      </c>
      <c r="M3489" t="str">
        <f>IF(OR(L3489="ATTACK",L3489="FINTA"),"&lt;TECNICA&gt;",UPPER(anotacoes!I3489))</f>
        <v>LEFT SLEEVE</v>
      </c>
      <c r="N3489" t="str">
        <f>IF(OR(L3489="ATTACK",L3489="FINTA"),UPPER(anotacoes!I3489),"")</f>
        <v/>
      </c>
      <c r="O3489" s="6" t="str">
        <f>IF(anotacoes!N3489=0,"",anotacoes!N3489)</f>
        <v/>
      </c>
      <c r="P3489" t="str">
        <f>IF(anotacoes!M3489=0,"",UPPER(anotacoes!M3489))</f>
        <v/>
      </c>
      <c r="Q3489" t="str">
        <f t="shared" si="109"/>
        <v>INSERT INTO CONVERSAO_LUTA_ACAO (cd_conversao, id_luta, sequencia, momento_inicio, momento_fim, quem_faz, quem_sofre, acao_tipo, acao, tecnica, direcao, pontuacao) VALUES (1, 52, 25, TRIM(' 00:02:22,705'), TRIM(' 00:02:23,349'), 'GUILHEIRO', 'MAMMADLI', 'GRIP TIME', 'LEFT SLEEVE', NULL, NULL, NULL)</v>
      </c>
      <c r="R3489" t="s">
        <v>10327</v>
      </c>
    </row>
    <row r="3490" spans="1:18" hidden="1" x14ac:dyDescent="0.25">
      <c r="A3490" s="7">
        <f>anotacoes!D3490</f>
        <v>40713</v>
      </c>
      <c r="B3490" t="str">
        <f>anotacoes!C3490</f>
        <v>GRAND SLAM RIO DE JANEIRO 2011</v>
      </c>
      <c r="C3490" t="str">
        <f>anotacoes!E3490</f>
        <v>GUILHEIRO</v>
      </c>
      <c r="D3490" t="str">
        <f>anotacoes!F3490</f>
        <v>MAMMADLI</v>
      </c>
      <c r="E3490" t="s">
        <v>10325</v>
      </c>
      <c r="F3490">
        <f>anotacoes!A3490</f>
        <v>52</v>
      </c>
      <c r="G3490">
        <f>anotacoes!B3490</f>
        <v>26</v>
      </c>
      <c r="H3490" t="str">
        <f>anotacoes!K3490</f>
        <v xml:space="preserve"> 00:02:23,349</v>
      </c>
      <c r="I3490" t="str">
        <f>anotacoes!L3490</f>
        <v xml:space="preserve"> 00:02:29,751</v>
      </c>
      <c r="J3490" t="str">
        <f>IF(L3490="PAUSE",E3490,IF(anotacoes!G3494=conversao_anotacoes!C3490,conversao_anotacoes!C3490,conversao_anotacoes!D3490))</f>
        <v>GUILHEIRO</v>
      </c>
      <c r="K3490" t="str">
        <f t="shared" si="108"/>
        <v>MAMMADLI</v>
      </c>
      <c r="L3490" t="str">
        <f>UPPER(anotacoes!H3490)</f>
        <v>DISPLACEMENT</v>
      </c>
      <c r="M3490" t="str">
        <f>IF(OR(L3490="ATTACK",L3490="FINTA"),"&lt;TECNICA&gt;",UPPER(anotacoes!I3490))</f>
        <v>TRY TO GRIP WITH CONTACT</v>
      </c>
      <c r="N3490" t="str">
        <f>IF(OR(L3490="ATTACK",L3490="FINTA"),UPPER(anotacoes!I3490),"")</f>
        <v/>
      </c>
      <c r="O3490" s="6" t="str">
        <f>IF(anotacoes!N3490=0,"",anotacoes!N3490)</f>
        <v/>
      </c>
      <c r="P3490" t="str">
        <f>IF(anotacoes!M3490=0,"",UPPER(anotacoes!M3490))</f>
        <v/>
      </c>
      <c r="Q3490" t="str">
        <f t="shared" si="109"/>
        <v>INSERT INTO CONVERSAO_LUTA_ACAO (cd_conversao, id_luta, sequencia, momento_inicio, momento_fim, quem_faz, quem_sofre, acao_tipo, acao, tecnica, direcao, pontuacao) VALUES (1, 52, 26, TRIM(' 00:02:23,349'), TRIM(' 00:02:29,751'), 'GUILHEIRO', 'MAMMADLI', 'DISPLACEMENT', 'TRY TO GRIP WITH CONTACT', NULL, NULL, NULL)</v>
      </c>
      <c r="R3490" t="s">
        <v>10327</v>
      </c>
    </row>
    <row r="3491" spans="1:18" hidden="1" x14ac:dyDescent="0.25">
      <c r="A3491" s="7">
        <f>anotacoes!D3491</f>
        <v>40713</v>
      </c>
      <c r="B3491" t="str">
        <f>anotacoes!C3491</f>
        <v>GRAND SLAM RIO DE JANEIRO 2011</v>
      </c>
      <c r="C3491" t="str">
        <f>anotacoes!E3491</f>
        <v>GUILHEIRO</v>
      </c>
      <c r="D3491" t="str">
        <f>anotacoes!F3491</f>
        <v>MAMMADLI</v>
      </c>
      <c r="E3491" t="s">
        <v>10325</v>
      </c>
      <c r="F3491">
        <f>anotacoes!A3491</f>
        <v>52</v>
      </c>
      <c r="G3491">
        <f>anotacoes!B3491</f>
        <v>27</v>
      </c>
      <c r="H3491" t="str">
        <f>anotacoes!K3491</f>
        <v xml:space="preserve"> 00:02:29,751</v>
      </c>
      <c r="I3491" t="str">
        <f>anotacoes!L3491</f>
        <v xml:space="preserve"> 00:02:33,140</v>
      </c>
      <c r="J3491" t="str">
        <f>IF(L3491="PAUSE",E3491,IF(anotacoes!G3495=conversao_anotacoes!C3491,conversao_anotacoes!C3491,conversao_anotacoes!D3491))</f>
        <v>GUILHEIRO</v>
      </c>
      <c r="K3491" t="str">
        <f t="shared" si="108"/>
        <v>MAMMADLI</v>
      </c>
      <c r="L3491" t="str">
        <f>UPPER(anotacoes!H3491)</f>
        <v>GRIP TIME</v>
      </c>
      <c r="M3491" t="str">
        <f>IF(OR(L3491="ATTACK",L3491="FINTA"),"&lt;TECNICA&gt;",UPPER(anotacoes!I3491))</f>
        <v>LEFT COLLAR</v>
      </c>
      <c r="N3491" t="str">
        <f>IF(OR(L3491="ATTACK",L3491="FINTA"),UPPER(anotacoes!I3491),"")</f>
        <v/>
      </c>
      <c r="O3491" s="6" t="str">
        <f>IF(anotacoes!N3491=0,"",anotacoes!N3491)</f>
        <v/>
      </c>
      <c r="P3491" t="str">
        <f>IF(anotacoes!M3491=0,"",UPPER(anotacoes!M3491))</f>
        <v/>
      </c>
      <c r="Q3491" t="str">
        <f t="shared" si="109"/>
        <v>INSERT INTO CONVERSAO_LUTA_ACAO (cd_conversao, id_luta, sequencia, momento_inicio, momento_fim, quem_faz, quem_sofre, acao_tipo, acao, tecnica, direcao, pontuacao) VALUES (1, 52, 27, TRIM(' 00:02:29,751'), TRIM(' 00:02:33,140'), 'GUILHEIRO', 'MAMMADLI', 'GRIP TIME', 'LEFT COLLAR', NULL, NULL, NULL)</v>
      </c>
      <c r="R3491" t="s">
        <v>10327</v>
      </c>
    </row>
    <row r="3492" spans="1:18" hidden="1" x14ac:dyDescent="0.25">
      <c r="A3492" s="7">
        <f>anotacoes!D3492</f>
        <v>40713</v>
      </c>
      <c r="B3492" t="str">
        <f>anotacoes!C3492</f>
        <v>GRAND SLAM RIO DE JANEIRO 2011</v>
      </c>
      <c r="C3492" t="str">
        <f>anotacoes!E3492</f>
        <v>GUILHEIRO</v>
      </c>
      <c r="D3492" t="str">
        <f>anotacoes!F3492</f>
        <v>MAMMADLI</v>
      </c>
      <c r="E3492" t="s">
        <v>10325</v>
      </c>
      <c r="F3492">
        <f>anotacoes!A3492</f>
        <v>52</v>
      </c>
      <c r="G3492">
        <f>anotacoes!B3492</f>
        <v>28</v>
      </c>
      <c r="H3492" t="str">
        <f>anotacoes!K3492</f>
        <v xml:space="preserve"> 00:02:33,140</v>
      </c>
      <c r="I3492" t="str">
        <f>anotacoes!L3492</f>
        <v xml:space="preserve"> 00:02:35,378</v>
      </c>
      <c r="J3492" t="str">
        <f>IF(L3492="PAUSE",E3492,IF(anotacoes!G3496=conversao_anotacoes!C3492,conversao_anotacoes!C3492,conversao_anotacoes!D3492))</f>
        <v>GUILHEIRO</v>
      </c>
      <c r="K3492" t="str">
        <f t="shared" si="108"/>
        <v>MAMMADLI</v>
      </c>
      <c r="L3492" t="str">
        <f>UPPER(anotacoes!H3492)</f>
        <v>GRIP TIME</v>
      </c>
      <c r="M3492" t="str">
        <f>IF(OR(L3492="ATTACK",L3492="FINTA"),"&lt;TECNICA&gt;",UPPER(anotacoes!I3492))</f>
        <v>LEFT SLEEVE</v>
      </c>
      <c r="N3492" t="str">
        <f>IF(OR(L3492="ATTACK",L3492="FINTA"),UPPER(anotacoes!I3492),"")</f>
        <v/>
      </c>
      <c r="O3492" s="6" t="str">
        <f>IF(anotacoes!N3492=0,"",anotacoes!N3492)</f>
        <v/>
      </c>
      <c r="P3492" t="str">
        <f>IF(anotacoes!M3492=0,"",UPPER(anotacoes!M3492))</f>
        <v/>
      </c>
      <c r="Q3492" t="str">
        <f t="shared" si="109"/>
        <v>INSERT INTO CONVERSAO_LUTA_ACAO (cd_conversao, id_luta, sequencia, momento_inicio, momento_fim, quem_faz, quem_sofre, acao_tipo, acao, tecnica, direcao, pontuacao) VALUES (1, 52, 28, TRIM(' 00:02:33,140'), TRIM(' 00:02:35,378'), 'GUILHEIRO', 'MAMMADLI', 'GRIP TIME', 'LEFT SLEEVE', NULL, NULL, NULL)</v>
      </c>
      <c r="R3492" t="s">
        <v>10327</v>
      </c>
    </row>
    <row r="3493" spans="1:18" hidden="1" x14ac:dyDescent="0.25">
      <c r="A3493" s="7">
        <f>anotacoes!D3493</f>
        <v>40713</v>
      </c>
      <c r="B3493" t="str">
        <f>anotacoes!C3493</f>
        <v>GRAND SLAM RIO DE JANEIRO 2011</v>
      </c>
      <c r="C3493" t="str">
        <f>anotacoes!E3493</f>
        <v>GUILHEIRO</v>
      </c>
      <c r="D3493" t="str">
        <f>anotacoes!F3493</f>
        <v>MAMMADLI</v>
      </c>
      <c r="E3493" t="s">
        <v>10325</v>
      </c>
      <c r="F3493">
        <f>anotacoes!A3493</f>
        <v>52</v>
      </c>
      <c r="G3493">
        <f>anotacoes!B3493</f>
        <v>29</v>
      </c>
      <c r="H3493" t="str">
        <f>anotacoes!K3493</f>
        <v xml:space="preserve"> 00:02:35,378</v>
      </c>
      <c r="I3493" t="str">
        <f>anotacoes!L3493</f>
        <v xml:space="preserve"> 00:03:25,745</v>
      </c>
      <c r="J3493" t="str">
        <f>IF(L3493="PAUSE",E3493,IF(anotacoes!G3497=conversao_anotacoes!C3493,conversao_anotacoes!C3493,conversao_anotacoes!D3493))</f>
        <v>GUILHEIRO</v>
      </c>
      <c r="K3493" t="str">
        <f t="shared" si="108"/>
        <v>MAMMADLI</v>
      </c>
      <c r="L3493" t="str">
        <f>UPPER(anotacoes!H3493)</f>
        <v>DISPLACEMENT</v>
      </c>
      <c r="M3493" t="str">
        <f>IF(OR(L3493="ATTACK",L3493="FINTA"),"&lt;TECNICA&gt;",UPPER(anotacoes!I3493))</f>
        <v>TRY TO GRIP WITH CONTACT</v>
      </c>
      <c r="N3493" t="str">
        <f>IF(OR(L3493="ATTACK",L3493="FINTA"),UPPER(anotacoes!I3493),"")</f>
        <v/>
      </c>
      <c r="O3493" s="6" t="str">
        <f>IF(anotacoes!N3493=0,"",anotacoes!N3493)</f>
        <v/>
      </c>
      <c r="P3493" t="str">
        <f>IF(anotacoes!M3493=0,"",UPPER(anotacoes!M3493))</f>
        <v/>
      </c>
      <c r="Q3493" t="str">
        <f t="shared" si="109"/>
        <v>INSERT INTO CONVERSAO_LUTA_ACAO (cd_conversao, id_luta, sequencia, momento_inicio, momento_fim, quem_faz, quem_sofre, acao_tipo, acao, tecnica, direcao, pontuacao) VALUES (1, 52, 29, TRIM(' 00:02:35,378'), TRIM(' 00:03:25,745'), 'GUILHEIRO', 'MAMMADLI', 'DISPLACEMENT', 'TRY TO GRIP WITH CONTACT', NULL, NULL, NULL)</v>
      </c>
      <c r="R3493" t="s">
        <v>10327</v>
      </c>
    </row>
    <row r="3494" spans="1:18" hidden="1" x14ac:dyDescent="0.25">
      <c r="A3494" s="7">
        <f>anotacoes!D3494</f>
        <v>40713</v>
      </c>
      <c r="B3494" t="str">
        <f>anotacoes!C3494</f>
        <v>GRAND SLAM RIO DE JANEIRO 2011</v>
      </c>
      <c r="C3494" t="str">
        <f>anotacoes!E3494</f>
        <v>GUILHEIRO</v>
      </c>
      <c r="D3494" t="str">
        <f>anotacoes!F3494</f>
        <v>MAMMADLI</v>
      </c>
      <c r="E3494" t="s">
        <v>10325</v>
      </c>
      <c r="F3494">
        <f>anotacoes!A3494</f>
        <v>52</v>
      </c>
      <c r="G3494">
        <f>anotacoes!B3494</f>
        <v>30</v>
      </c>
      <c r="H3494" t="str">
        <f>anotacoes!K3494</f>
        <v xml:space="preserve"> 00:03:25,745</v>
      </c>
      <c r="I3494" t="str">
        <f>anotacoes!L3494</f>
        <v xml:space="preserve"> 00:03:28,423</v>
      </c>
      <c r="J3494" t="str">
        <f>IF(L3494="PAUSE",E3494,IF(anotacoes!G3498=conversao_anotacoes!C3494,conversao_anotacoes!C3494,conversao_anotacoes!D3494))</f>
        <v>GUILHEIRO</v>
      </c>
      <c r="K3494" t="str">
        <f t="shared" si="108"/>
        <v>MAMMADLI</v>
      </c>
      <c r="L3494" t="str">
        <f>UPPER(anotacoes!H3494)</f>
        <v>GRIP TIME</v>
      </c>
      <c r="M3494" t="str">
        <f>IF(OR(L3494="ATTACK",L3494="FINTA"),"&lt;TECNICA&gt;",UPPER(anotacoes!I3494))</f>
        <v>LEFT SLEEVE</v>
      </c>
      <c r="N3494" t="str">
        <f>IF(OR(L3494="ATTACK",L3494="FINTA"),UPPER(anotacoes!I3494),"")</f>
        <v/>
      </c>
      <c r="O3494" s="6" t="str">
        <f>IF(anotacoes!N3494=0,"",anotacoes!N3494)</f>
        <v/>
      </c>
      <c r="P3494" t="str">
        <f>IF(anotacoes!M3494=0,"",UPPER(anotacoes!M3494))</f>
        <v/>
      </c>
      <c r="Q3494" t="str">
        <f t="shared" si="109"/>
        <v>INSERT INTO CONVERSAO_LUTA_ACAO (cd_conversao, id_luta, sequencia, momento_inicio, momento_fim, quem_faz, quem_sofre, acao_tipo, acao, tecnica, direcao, pontuacao) VALUES (1, 52, 30, TRIM(' 00:03:25,745'), TRIM(' 00:03:28,423'), 'GUILHEIRO', 'MAMMADLI', 'GRIP TIME', 'LEFT SLEEVE', NULL, NULL, NULL)</v>
      </c>
      <c r="R3494" t="s">
        <v>10327</v>
      </c>
    </row>
    <row r="3495" spans="1:18" hidden="1" x14ac:dyDescent="0.25">
      <c r="A3495" s="7">
        <f>anotacoes!D3495</f>
        <v>40713</v>
      </c>
      <c r="B3495" t="str">
        <f>anotacoes!C3495</f>
        <v>GRAND SLAM RIO DE JANEIRO 2011</v>
      </c>
      <c r="C3495" t="str">
        <f>anotacoes!E3495</f>
        <v>GUILHEIRO</v>
      </c>
      <c r="D3495" t="str">
        <f>anotacoes!F3495</f>
        <v>MAMMADLI</v>
      </c>
      <c r="E3495" t="s">
        <v>10325</v>
      </c>
      <c r="F3495">
        <f>anotacoes!A3495</f>
        <v>52</v>
      </c>
      <c r="G3495">
        <f>anotacoes!B3495</f>
        <v>31</v>
      </c>
      <c r="H3495" t="str">
        <f>anotacoes!K3495</f>
        <v xml:space="preserve"> 00:03:28,423</v>
      </c>
      <c r="I3495" t="str">
        <f>anotacoes!L3495</f>
        <v xml:space="preserve"> 00:03:29,870</v>
      </c>
      <c r="J3495" t="str">
        <f>IF(L3495="PAUSE",E3495,IF(anotacoes!G3499=conversao_anotacoes!C3495,conversao_anotacoes!C3495,conversao_anotacoes!D3495))</f>
        <v>GUILHEIRO</v>
      </c>
      <c r="K3495" t="str">
        <f t="shared" si="108"/>
        <v>MAMMADLI</v>
      </c>
      <c r="L3495" t="str">
        <f>UPPER(anotacoes!H3495)</f>
        <v>GRIP TIME</v>
      </c>
      <c r="M3495" t="str">
        <f>IF(OR(L3495="ATTACK",L3495="FINTA"),"&lt;TECNICA&gt;",UPPER(anotacoes!I3495))</f>
        <v>RIGHT SLEEVE LEFT SLEEVE</v>
      </c>
      <c r="N3495" t="str">
        <f>IF(OR(L3495="ATTACK",L3495="FINTA"),UPPER(anotacoes!I3495),"")</f>
        <v/>
      </c>
      <c r="O3495" s="6" t="str">
        <f>IF(anotacoes!N3495=0,"",anotacoes!N3495)</f>
        <v/>
      </c>
      <c r="P3495" t="str">
        <f>IF(anotacoes!M3495=0,"",UPPER(anotacoes!M3495))</f>
        <v/>
      </c>
      <c r="Q3495" t="str">
        <f t="shared" si="109"/>
        <v>INSERT INTO CONVERSAO_LUTA_ACAO (cd_conversao, id_luta, sequencia, momento_inicio, momento_fim, quem_faz, quem_sofre, acao_tipo, acao, tecnica, direcao, pontuacao) VALUES (1, 52, 31, TRIM(' 00:03:28,423'), TRIM(' 00:03:29,870'), 'GUILHEIRO', 'MAMMADLI', 'GRIP TIME', 'RIGHT SLEEVE LEFT SLEEVE', NULL, NULL, NULL)</v>
      </c>
      <c r="R3495" t="s">
        <v>10327</v>
      </c>
    </row>
    <row r="3496" spans="1:18" hidden="1" x14ac:dyDescent="0.25">
      <c r="A3496" s="7">
        <f>anotacoes!D3496</f>
        <v>40713</v>
      </c>
      <c r="B3496" t="str">
        <f>anotacoes!C3496</f>
        <v>GRAND SLAM RIO DE JANEIRO 2011</v>
      </c>
      <c r="C3496" t="str">
        <f>anotacoes!E3496</f>
        <v>GUILHEIRO</v>
      </c>
      <c r="D3496" t="str">
        <f>anotacoes!F3496</f>
        <v>MAMMADLI</v>
      </c>
      <c r="E3496" t="s">
        <v>10325</v>
      </c>
      <c r="F3496">
        <f>anotacoes!A3496</f>
        <v>52</v>
      </c>
      <c r="G3496">
        <f>anotacoes!B3496</f>
        <v>32</v>
      </c>
      <c r="H3496" t="str">
        <f>anotacoes!K3496</f>
        <v xml:space="preserve"> 00:03:30,016</v>
      </c>
      <c r="I3496" t="str">
        <f>anotacoes!L3496</f>
        <v xml:space="preserve"> 00:03:34,137</v>
      </c>
      <c r="J3496" t="str">
        <f>IF(L3496="PAUSE",E3496,IF(anotacoes!G3500=conversao_anotacoes!C3496,conversao_anotacoes!C3496,conversao_anotacoes!D3496))</f>
        <v>GUILHEIRO</v>
      </c>
      <c r="K3496" t="str">
        <f t="shared" si="108"/>
        <v>MAMMADLI</v>
      </c>
      <c r="L3496" t="str">
        <f>UPPER(anotacoes!H3496)</f>
        <v>DISPLACEMENT</v>
      </c>
      <c r="M3496" t="str">
        <f>IF(OR(L3496="ATTACK",L3496="FINTA"),"&lt;TECNICA&gt;",UPPER(anotacoes!I3496))</f>
        <v>2-3 STEP HESITANT RIGHT</v>
      </c>
      <c r="N3496" t="str">
        <f>IF(OR(L3496="ATTACK",L3496="FINTA"),UPPER(anotacoes!I3496),"")</f>
        <v/>
      </c>
      <c r="O3496" s="6" t="str">
        <f>IF(anotacoes!N3496=0,"",anotacoes!N3496)</f>
        <v/>
      </c>
      <c r="P3496" t="str">
        <f>IF(anotacoes!M3496=0,"",UPPER(anotacoes!M3496))</f>
        <v/>
      </c>
      <c r="Q3496" t="str">
        <f t="shared" si="109"/>
        <v>INSERT INTO CONVERSAO_LUTA_ACAO (cd_conversao, id_luta, sequencia, momento_inicio, momento_fim, quem_faz, quem_sofre, acao_tipo, acao, tecnica, direcao, pontuacao) VALUES (1, 52, 32, TRIM(' 00:03:30,016'), TRIM(' 00:03:34,137'), 'GUILHEIRO', 'MAMMADLI', 'DISPLACEMENT', '2-3 STEP HESITANT RIGHT', NULL, NULL, NULL)</v>
      </c>
      <c r="R3496" t="s">
        <v>10327</v>
      </c>
    </row>
    <row r="3497" spans="1:18" hidden="1" x14ac:dyDescent="0.25">
      <c r="A3497" s="7">
        <f>anotacoes!D3497</f>
        <v>40713</v>
      </c>
      <c r="B3497" t="str">
        <f>anotacoes!C3497</f>
        <v>GRAND SLAM RIO DE JANEIRO 2011</v>
      </c>
      <c r="C3497" t="str">
        <f>anotacoes!E3497</f>
        <v>GUILHEIRO</v>
      </c>
      <c r="D3497" t="str">
        <f>anotacoes!F3497</f>
        <v>MAMMADLI</v>
      </c>
      <c r="E3497" t="s">
        <v>10325</v>
      </c>
      <c r="F3497">
        <f>anotacoes!A3497</f>
        <v>52</v>
      </c>
      <c r="G3497">
        <f>anotacoes!B3497</f>
        <v>33</v>
      </c>
      <c r="H3497" t="str">
        <f>anotacoes!K3497</f>
        <v xml:space="preserve"> 00:03:34,137</v>
      </c>
      <c r="I3497" t="str">
        <f>anotacoes!L3497</f>
        <v xml:space="preserve"> 00:03:39,492</v>
      </c>
      <c r="J3497" t="str">
        <f>IF(L3497="PAUSE",E3497,IF(anotacoes!G3501=conversao_anotacoes!C3497,conversao_anotacoes!C3497,conversao_anotacoes!D3497))</f>
        <v>GUILHEIRO</v>
      </c>
      <c r="K3497" t="str">
        <f t="shared" si="108"/>
        <v>MAMMADLI</v>
      </c>
      <c r="L3497" t="str">
        <f>UPPER(anotacoes!H3497)</f>
        <v>DISPLACEMENT</v>
      </c>
      <c r="M3497" t="str">
        <f>IF(OR(L3497="ATTACK",L3497="FINTA"),"&lt;TECNICA&gt;",UPPER(anotacoes!I3497))</f>
        <v>TRY TO GRIP WITH CONTACT</v>
      </c>
      <c r="N3497" t="str">
        <f>IF(OR(L3497="ATTACK",L3497="FINTA"),UPPER(anotacoes!I3497),"")</f>
        <v/>
      </c>
      <c r="O3497" s="6" t="str">
        <f>IF(anotacoes!N3497=0,"",anotacoes!N3497)</f>
        <v/>
      </c>
      <c r="P3497" t="str">
        <f>IF(anotacoes!M3497=0,"",UPPER(anotacoes!M3497))</f>
        <v/>
      </c>
      <c r="Q3497" t="str">
        <f t="shared" si="109"/>
        <v>INSERT INTO CONVERSAO_LUTA_ACAO (cd_conversao, id_luta, sequencia, momento_inicio, momento_fim, quem_faz, quem_sofre, acao_tipo, acao, tecnica, direcao, pontuacao) VALUES (1, 52, 33, TRIM(' 00:03:34,137'), TRIM(' 00:03:39,492'), 'GUILHEIRO', 'MAMMADLI', 'DISPLACEMENT', 'TRY TO GRIP WITH CONTACT', NULL, NULL, NULL)</v>
      </c>
      <c r="R3497" t="s">
        <v>10327</v>
      </c>
    </row>
    <row r="3498" spans="1:18" hidden="1" x14ac:dyDescent="0.25">
      <c r="A3498" s="7">
        <f>anotacoes!D3498</f>
        <v>40713</v>
      </c>
      <c r="B3498" t="str">
        <f>anotacoes!C3498</f>
        <v>GRAND SLAM RIO DE JANEIRO 2011</v>
      </c>
      <c r="C3498" t="str">
        <f>anotacoes!E3498</f>
        <v>GUILHEIRO</v>
      </c>
      <c r="D3498" t="str">
        <f>anotacoes!F3498</f>
        <v>MAMMADLI</v>
      </c>
      <c r="E3498" t="s">
        <v>10325</v>
      </c>
      <c r="F3498">
        <f>anotacoes!A3498</f>
        <v>52</v>
      </c>
      <c r="G3498">
        <f>anotacoes!B3498</f>
        <v>34</v>
      </c>
      <c r="H3498" t="str">
        <f>anotacoes!K3498</f>
        <v xml:space="preserve"> 00:03:39,492</v>
      </c>
      <c r="I3498" t="str">
        <f>anotacoes!L3498</f>
        <v xml:space="preserve"> 00:03:40,560</v>
      </c>
      <c r="J3498" t="str">
        <f>IF(L3498="PAUSE",E3498,IF(anotacoes!G3502=conversao_anotacoes!C3498,conversao_anotacoes!C3498,conversao_anotacoes!D3498))</f>
        <v>GUILHEIRO</v>
      </c>
      <c r="K3498" t="str">
        <f t="shared" si="108"/>
        <v>MAMMADLI</v>
      </c>
      <c r="L3498" t="str">
        <f>UPPER(anotacoes!H3498)</f>
        <v>GRIP TIME</v>
      </c>
      <c r="M3498" t="str">
        <f>IF(OR(L3498="ATTACK",L3498="FINTA"),"&lt;TECNICA&gt;",UPPER(anotacoes!I3498))</f>
        <v>LEFT COLLAR</v>
      </c>
      <c r="N3498" t="str">
        <f>IF(OR(L3498="ATTACK",L3498="FINTA"),UPPER(anotacoes!I3498),"")</f>
        <v/>
      </c>
      <c r="O3498" s="6" t="str">
        <f>IF(anotacoes!N3498=0,"",anotacoes!N3498)</f>
        <v/>
      </c>
      <c r="P3498" t="str">
        <f>IF(anotacoes!M3498=0,"",UPPER(anotacoes!M3498))</f>
        <v/>
      </c>
      <c r="Q3498" t="str">
        <f t="shared" si="109"/>
        <v>INSERT INTO CONVERSAO_LUTA_ACAO (cd_conversao, id_luta, sequencia, momento_inicio, momento_fim, quem_faz, quem_sofre, acao_tipo, acao, tecnica, direcao, pontuacao) VALUES (1, 52, 34, TRIM(' 00:03:39,492'), TRIM(' 00:03:40,560'), 'GUILHEIRO', 'MAMMADLI', 'GRIP TIME', 'LEFT COLLAR', NULL, NULL, NULL)</v>
      </c>
      <c r="R3498" t="s">
        <v>10327</v>
      </c>
    </row>
    <row r="3499" spans="1:18" hidden="1" x14ac:dyDescent="0.25">
      <c r="A3499" s="7">
        <f>anotacoes!D3499</f>
        <v>40713</v>
      </c>
      <c r="B3499" t="str">
        <f>anotacoes!C3499</f>
        <v>GRAND SLAM RIO DE JANEIRO 2011</v>
      </c>
      <c r="C3499" t="str">
        <f>anotacoes!E3499</f>
        <v>GUILHEIRO</v>
      </c>
      <c r="D3499" t="str">
        <f>anotacoes!F3499</f>
        <v>MAMMADLI</v>
      </c>
      <c r="E3499" t="s">
        <v>10325</v>
      </c>
      <c r="F3499">
        <f>anotacoes!A3499</f>
        <v>52</v>
      </c>
      <c r="G3499">
        <f>anotacoes!B3499</f>
        <v>35</v>
      </c>
      <c r="H3499" t="str">
        <f>anotacoes!K3499</f>
        <v xml:space="preserve"> 00:03:40,560</v>
      </c>
      <c r="I3499" t="str">
        <f>anotacoes!L3499</f>
        <v xml:space="preserve"> 00:03:43,962</v>
      </c>
      <c r="J3499" t="str">
        <f>IF(L3499="PAUSE",E3499,IF(anotacoes!G3503=conversao_anotacoes!C3499,conversao_anotacoes!C3499,conversao_anotacoes!D3499))</f>
        <v>GUILHEIRO</v>
      </c>
      <c r="K3499" t="str">
        <f t="shared" si="108"/>
        <v>MAMMADLI</v>
      </c>
      <c r="L3499" t="str">
        <f>UPPER(anotacoes!H3499)</f>
        <v>GRIP TIME</v>
      </c>
      <c r="M3499" t="str">
        <f>IF(OR(L3499="ATTACK",L3499="FINTA"),"&lt;TECNICA&gt;",UPPER(anotacoes!I3499))</f>
        <v>LEFT COLLAR RIGHT SLEEVE</v>
      </c>
      <c r="N3499" t="str">
        <f>IF(OR(L3499="ATTACK",L3499="FINTA"),UPPER(anotacoes!I3499),"")</f>
        <v/>
      </c>
      <c r="O3499" s="6" t="str">
        <f>IF(anotacoes!N3499=0,"",anotacoes!N3499)</f>
        <v/>
      </c>
      <c r="P3499" t="str">
        <f>IF(anotacoes!M3499=0,"",UPPER(anotacoes!M3499))</f>
        <v/>
      </c>
      <c r="Q3499" t="str">
        <f t="shared" si="109"/>
        <v>INSERT INTO CONVERSAO_LUTA_ACAO (cd_conversao, id_luta, sequencia, momento_inicio, momento_fim, quem_faz, quem_sofre, acao_tipo, acao, tecnica, direcao, pontuacao) VALUES (1, 52, 35, TRIM(' 00:03:40,560'), TRIM(' 00:03:43,962'), 'GUILHEIRO', 'MAMMADLI', 'GRIP TIME', 'LEFT COLLAR RIGHT SLEEVE', NULL, NULL, NULL)</v>
      </c>
      <c r="R3499" t="s">
        <v>10327</v>
      </c>
    </row>
    <row r="3500" spans="1:18" hidden="1" x14ac:dyDescent="0.25">
      <c r="A3500" s="7">
        <f>anotacoes!D3500</f>
        <v>40713</v>
      </c>
      <c r="B3500" t="str">
        <f>anotacoes!C3500</f>
        <v>GRAND SLAM RIO DE JANEIRO 2011</v>
      </c>
      <c r="C3500" t="str">
        <f>anotacoes!E3500</f>
        <v>GUILHEIRO</v>
      </c>
      <c r="D3500" t="str">
        <f>anotacoes!F3500</f>
        <v>MAMMADLI</v>
      </c>
      <c r="E3500" t="s">
        <v>10325</v>
      </c>
      <c r="F3500">
        <f>anotacoes!A3500</f>
        <v>52</v>
      </c>
      <c r="G3500">
        <f>anotacoes!B3500</f>
        <v>36</v>
      </c>
      <c r="H3500" t="str">
        <f>anotacoes!K3500</f>
        <v xml:space="preserve"> 00:03:43,962</v>
      </c>
      <c r="I3500" t="str">
        <f>anotacoes!L3500</f>
        <v xml:space="preserve"> 00:03:51,845</v>
      </c>
      <c r="J3500" t="str">
        <f>IF(L3500="PAUSE",E3500,IF(anotacoes!G3504=conversao_anotacoes!C3500,conversao_anotacoes!C3500,conversao_anotacoes!D3500))</f>
        <v>&lt;ARBITRO_DESCONHECIDO&gt;</v>
      </c>
      <c r="K3500" t="str">
        <f t="shared" si="108"/>
        <v/>
      </c>
      <c r="L3500" t="str">
        <f>UPPER(anotacoes!H3500)</f>
        <v>PAUSE</v>
      </c>
      <c r="M3500" t="str">
        <f>IF(OR(L3500="ATTACK",L3500="FINTA"),"&lt;TECNICA&gt;",UPPER(anotacoes!I3500))</f>
        <v>&lt;NAO_CLASSIFICADO&gt;</v>
      </c>
      <c r="N3500" t="str">
        <f>IF(OR(L3500="ATTACK",L3500="FINTA"),UPPER(anotacoes!I3500),"")</f>
        <v/>
      </c>
      <c r="O3500" s="6" t="str">
        <f>IF(anotacoes!N3500=0,"",anotacoes!N3500)</f>
        <v/>
      </c>
      <c r="P3500" t="str">
        <f>IF(anotacoes!M3500=0,"",UPPER(anotacoes!M3500))</f>
        <v/>
      </c>
      <c r="Q3500" t="str">
        <f t="shared" si="109"/>
        <v>INSERT INTO CONVERSAO_LUTA_ACAO (cd_conversao, id_luta, sequencia, momento_inicio, momento_fim, quem_faz, quem_sofre, acao_tipo, acao, tecnica, direcao, pontuacao) VALUES (1, 52, 36, TRIM(' 00:03:43,962'), TRIM(' 00:03:51,845'), '&lt;ARBITRO_DESCONHECIDO&gt;', '', 'PAUSE', '&lt;NAO_CLASSIFICADO&gt;', NULL, NULL, NULL)</v>
      </c>
      <c r="R3500" t="s">
        <v>10327</v>
      </c>
    </row>
    <row r="3501" spans="1:18" hidden="1" x14ac:dyDescent="0.25">
      <c r="A3501" s="7">
        <f>anotacoes!D3501</f>
        <v>40713</v>
      </c>
      <c r="B3501" t="str">
        <f>anotacoes!C3501</f>
        <v>GRAND SLAM RIO DE JANEIRO 2011</v>
      </c>
      <c r="C3501" t="str">
        <f>anotacoes!E3501</f>
        <v>GUILHEIRO</v>
      </c>
      <c r="D3501" t="str">
        <f>anotacoes!F3501</f>
        <v>MAMMADLI</v>
      </c>
      <c r="E3501" t="s">
        <v>10325</v>
      </c>
      <c r="F3501">
        <f>anotacoes!A3501</f>
        <v>52</v>
      </c>
      <c r="G3501">
        <f>anotacoes!B3501</f>
        <v>37</v>
      </c>
      <c r="H3501" t="str">
        <f>anotacoes!K3501</f>
        <v xml:space="preserve"> 00:03:51,845</v>
      </c>
      <c r="I3501" t="str">
        <f>anotacoes!L3501</f>
        <v xml:space="preserve"> 00:03:53,514</v>
      </c>
      <c r="J3501" t="str">
        <f>IF(L3501="PAUSE",E3501,IF(anotacoes!G3505=conversao_anotacoes!C3501,conversao_anotacoes!C3501,conversao_anotacoes!D3501))</f>
        <v>GUILHEIRO</v>
      </c>
      <c r="K3501" t="str">
        <f t="shared" si="108"/>
        <v>MAMMADLI</v>
      </c>
      <c r="L3501" t="str">
        <f>UPPER(anotacoes!H3501)</f>
        <v>DISPLACEMENT</v>
      </c>
      <c r="M3501" t="str">
        <f>IF(OR(L3501="ATTACK",L3501="FINTA"),"&lt;TECNICA&gt;",UPPER(anotacoes!I3501))</f>
        <v>2-3 STEP HESITANT RIGHT</v>
      </c>
      <c r="N3501" t="str">
        <f>IF(OR(L3501="ATTACK",L3501="FINTA"),UPPER(anotacoes!I3501),"")</f>
        <v/>
      </c>
      <c r="O3501" s="6" t="str">
        <f>IF(anotacoes!N3501=0,"",anotacoes!N3501)</f>
        <v/>
      </c>
      <c r="P3501" t="str">
        <f>IF(anotacoes!M3501=0,"",UPPER(anotacoes!M3501))</f>
        <v/>
      </c>
      <c r="Q3501" t="str">
        <f t="shared" si="109"/>
        <v>INSERT INTO CONVERSAO_LUTA_ACAO (cd_conversao, id_luta, sequencia, momento_inicio, momento_fim, quem_faz, quem_sofre, acao_tipo, acao, tecnica, direcao, pontuacao) VALUES (1, 52, 37, TRIM(' 00:03:51,845'), TRIM(' 00:03:53,514'), 'GUILHEIRO', 'MAMMADLI', 'DISPLACEMENT', '2-3 STEP HESITANT RIGHT', NULL, NULL, NULL)</v>
      </c>
      <c r="R3501" t="s">
        <v>10327</v>
      </c>
    </row>
    <row r="3502" spans="1:18" hidden="1" x14ac:dyDescent="0.25">
      <c r="A3502" s="7">
        <f>anotacoes!D3502</f>
        <v>40713</v>
      </c>
      <c r="B3502" t="str">
        <f>anotacoes!C3502</f>
        <v>GRAND SLAM RIO DE JANEIRO 2011</v>
      </c>
      <c r="C3502" t="str">
        <f>anotacoes!E3502</f>
        <v>GUILHEIRO</v>
      </c>
      <c r="D3502" t="str">
        <f>anotacoes!F3502</f>
        <v>MAMMADLI</v>
      </c>
      <c r="E3502" t="s">
        <v>10325</v>
      </c>
      <c r="F3502">
        <f>anotacoes!A3502</f>
        <v>52</v>
      </c>
      <c r="G3502">
        <f>anotacoes!B3502</f>
        <v>38</v>
      </c>
      <c r="H3502" t="str">
        <f>anotacoes!K3502</f>
        <v xml:space="preserve"> 00:03:53,514</v>
      </c>
      <c r="I3502" t="str">
        <f>anotacoes!L3502</f>
        <v xml:space="preserve"> 00:04:01,675</v>
      </c>
      <c r="J3502" t="str">
        <f>IF(L3502="PAUSE",E3502,IF(anotacoes!G3506=conversao_anotacoes!C3502,conversao_anotacoes!C3502,conversao_anotacoes!D3502))</f>
        <v>GUILHEIRO</v>
      </c>
      <c r="K3502" t="str">
        <f t="shared" si="108"/>
        <v>MAMMADLI</v>
      </c>
      <c r="L3502" t="str">
        <f>UPPER(anotacoes!H3502)</f>
        <v>DISPLACEMENT</v>
      </c>
      <c r="M3502" t="str">
        <f>IF(OR(L3502="ATTACK",L3502="FINTA"),"&lt;TECNICA&gt;",UPPER(anotacoes!I3502))</f>
        <v>TRY TO GRIP WITH CONTACT</v>
      </c>
      <c r="N3502" t="str">
        <f>IF(OR(L3502="ATTACK",L3502="FINTA"),UPPER(anotacoes!I3502),"")</f>
        <v/>
      </c>
      <c r="O3502" s="6" t="str">
        <f>IF(anotacoes!N3502=0,"",anotacoes!N3502)</f>
        <v/>
      </c>
      <c r="P3502" t="str">
        <f>IF(anotacoes!M3502=0,"",UPPER(anotacoes!M3502))</f>
        <v/>
      </c>
      <c r="Q3502" t="str">
        <f t="shared" si="109"/>
        <v>INSERT INTO CONVERSAO_LUTA_ACAO (cd_conversao, id_luta, sequencia, momento_inicio, momento_fim, quem_faz, quem_sofre, acao_tipo, acao, tecnica, direcao, pontuacao) VALUES (1, 52, 38, TRIM(' 00:03:53,514'), TRIM(' 00:04:01,675'), 'GUILHEIRO', 'MAMMADLI', 'DISPLACEMENT', 'TRY TO GRIP WITH CONTACT', NULL, NULL, NULL)</v>
      </c>
      <c r="R3502" t="s">
        <v>10327</v>
      </c>
    </row>
    <row r="3503" spans="1:18" hidden="1" x14ac:dyDescent="0.25">
      <c r="A3503" s="7">
        <f>anotacoes!D3503</f>
        <v>40713</v>
      </c>
      <c r="B3503" t="str">
        <f>anotacoes!C3503</f>
        <v>GRAND SLAM RIO DE JANEIRO 2011</v>
      </c>
      <c r="C3503" t="str">
        <f>anotacoes!E3503</f>
        <v>GUILHEIRO</v>
      </c>
      <c r="D3503" t="str">
        <f>anotacoes!F3503</f>
        <v>MAMMADLI</v>
      </c>
      <c r="E3503" t="s">
        <v>10325</v>
      </c>
      <c r="F3503">
        <f>anotacoes!A3503</f>
        <v>52</v>
      </c>
      <c r="G3503">
        <f>anotacoes!B3503</f>
        <v>39</v>
      </c>
      <c r="H3503" t="str">
        <f>anotacoes!K3503</f>
        <v xml:space="preserve"> 00:04:01,675</v>
      </c>
      <c r="I3503" t="str">
        <f>anotacoes!L3503</f>
        <v xml:space="preserve"> 00:04:02,407</v>
      </c>
      <c r="J3503" t="str">
        <f>IF(L3503="PAUSE",E3503,IF(anotacoes!G3507=conversao_anotacoes!C3503,conversao_anotacoes!C3503,conversao_anotacoes!D3503))</f>
        <v>GUILHEIRO</v>
      </c>
      <c r="K3503" t="str">
        <f t="shared" si="108"/>
        <v>MAMMADLI</v>
      </c>
      <c r="L3503" t="str">
        <f>UPPER(anotacoes!H3503)</f>
        <v>ATTACK</v>
      </c>
      <c r="M3503" t="str">
        <f>IF(OR(L3503="ATTACK",L3503="FINTA"),"&lt;TECNICA&gt;",UPPER(anotacoes!I3503))</f>
        <v>&lt;TECNICA&gt;</v>
      </c>
      <c r="N3503" t="str">
        <f>IF(OR(L3503="ATTACK",L3503="FINTA"),UPPER(anotacoes!I3503),"")</f>
        <v>SEOI NAGE</v>
      </c>
      <c r="O3503" s="6">
        <f>IF(anotacoes!N3503=0,"",anotacoes!N3503)</f>
        <v>6</v>
      </c>
      <c r="P3503" t="str">
        <f>IF(anotacoes!M3503=0,"",UPPER(anotacoes!M3503))</f>
        <v/>
      </c>
      <c r="Q3503" t="str">
        <f t="shared" si="109"/>
        <v>INSERT INTO CONVERSAO_LUTA_ACAO (cd_conversao, id_luta, sequencia, momento_inicio, momento_fim, quem_faz, quem_sofre, acao_tipo, acao, tecnica, direcao, pontuacao) VALUES (1, 52, 39, TRIM(' 00:04:01,675'), TRIM(' 00:04:02,407'), 'GUILHEIRO', 'MAMMADLI', 'ATTACK', '&lt;TECNICA&gt;', 'SEOI NAGE', 6, NULL)</v>
      </c>
      <c r="R3503" t="s">
        <v>10327</v>
      </c>
    </row>
    <row r="3504" spans="1:18" hidden="1" x14ac:dyDescent="0.25">
      <c r="A3504" s="7">
        <f>anotacoes!D3504</f>
        <v>40713</v>
      </c>
      <c r="B3504" t="str">
        <f>anotacoes!C3504</f>
        <v>GRAND SLAM RIO DE JANEIRO 2011</v>
      </c>
      <c r="C3504" t="str">
        <f>anotacoes!E3504</f>
        <v>GUILHEIRO</v>
      </c>
      <c r="D3504" t="str">
        <f>anotacoes!F3504</f>
        <v>MAMMADLI</v>
      </c>
      <c r="E3504" t="s">
        <v>10325</v>
      </c>
      <c r="F3504">
        <f>anotacoes!A3504</f>
        <v>52</v>
      </c>
      <c r="G3504">
        <f>anotacoes!B3504</f>
        <v>40</v>
      </c>
      <c r="H3504" t="str">
        <f>anotacoes!K3504</f>
        <v xml:space="preserve"> 00:04:02,407</v>
      </c>
      <c r="I3504" t="str">
        <f>anotacoes!L3504</f>
        <v xml:space="preserve"> 00:04:03,093</v>
      </c>
      <c r="J3504" t="str">
        <f>IF(L3504="PAUSE",E3504,IF(anotacoes!G3508=conversao_anotacoes!C3504,conversao_anotacoes!C3504,conversao_anotacoes!D3504))</f>
        <v>GUILHEIRO</v>
      </c>
      <c r="K3504" t="str">
        <f t="shared" si="108"/>
        <v>MAMMADLI</v>
      </c>
      <c r="L3504" t="str">
        <f>UPPER(anotacoes!H3504)</f>
        <v>ATTACK</v>
      </c>
      <c r="M3504" t="str">
        <f>IF(OR(L3504="ATTACK",L3504="FINTA"),"&lt;TECNICA&gt;",UPPER(anotacoes!I3504))</f>
        <v>&lt;TECNICA&gt;</v>
      </c>
      <c r="N3504" t="str">
        <f>IF(OR(L3504="ATTACK",L3504="FINTA"),UPPER(anotacoes!I3504),"")</f>
        <v>SASAE TSURIKOMI ASHI</v>
      </c>
      <c r="O3504" s="6">
        <f>IF(anotacoes!N3504=0,"",anotacoes!N3504)</f>
        <v>4</v>
      </c>
      <c r="P3504" t="str">
        <f>IF(anotacoes!M3504=0,"",UPPER(anotacoes!M3504))</f>
        <v/>
      </c>
      <c r="Q3504" t="str">
        <f t="shared" si="109"/>
        <v>INSERT INTO CONVERSAO_LUTA_ACAO (cd_conversao, id_luta, sequencia, momento_inicio, momento_fim, quem_faz, quem_sofre, acao_tipo, acao, tecnica, direcao, pontuacao) VALUES (1, 52, 40, TRIM(' 00:04:02,407'), TRIM(' 00:04:03,093'), 'GUILHEIRO', 'MAMMADLI', 'ATTACK', '&lt;TECNICA&gt;', 'SASAE TSURIKOMI ASHI', 4, NULL)</v>
      </c>
      <c r="R3504" t="s">
        <v>10327</v>
      </c>
    </row>
    <row r="3505" spans="1:18" hidden="1" x14ac:dyDescent="0.25">
      <c r="A3505" s="7">
        <f>anotacoes!D3505</f>
        <v>40713</v>
      </c>
      <c r="B3505" t="str">
        <f>anotacoes!C3505</f>
        <v>GRAND SLAM RIO DE JANEIRO 2011</v>
      </c>
      <c r="C3505" t="str">
        <f>anotacoes!E3505</f>
        <v>GUILHEIRO</v>
      </c>
      <c r="D3505" t="str">
        <f>anotacoes!F3505</f>
        <v>MAMMADLI</v>
      </c>
      <c r="E3505" t="s">
        <v>10325</v>
      </c>
      <c r="F3505">
        <f>anotacoes!A3505</f>
        <v>52</v>
      </c>
      <c r="G3505">
        <f>anotacoes!B3505</f>
        <v>41</v>
      </c>
      <c r="H3505" t="str">
        <f>anotacoes!K3505</f>
        <v xml:space="preserve"> 00:04:03,093</v>
      </c>
      <c r="I3505" t="str">
        <f>anotacoes!L3505</f>
        <v xml:space="preserve"> 00:04:04,080</v>
      </c>
      <c r="J3505" t="str">
        <f>IF(L3505="PAUSE",E3505,IF(anotacoes!G3509=conversao_anotacoes!C3505,conversao_anotacoes!C3505,conversao_anotacoes!D3505))</f>
        <v>GUILHEIRO</v>
      </c>
      <c r="K3505" t="str">
        <f t="shared" si="108"/>
        <v>MAMMADLI</v>
      </c>
      <c r="L3505" t="str">
        <f>UPPER(anotacoes!H3505)</f>
        <v>GRIP TIME</v>
      </c>
      <c r="M3505" t="str">
        <f>IF(OR(L3505="ATTACK",L3505="FINTA"),"&lt;TECNICA&gt;",UPPER(anotacoes!I3505))</f>
        <v>RIGHT SLEEVE LEFT SLEEVE</v>
      </c>
      <c r="N3505" t="str">
        <f>IF(OR(L3505="ATTACK",L3505="FINTA"),UPPER(anotacoes!I3505),"")</f>
        <v/>
      </c>
      <c r="O3505" s="6" t="str">
        <f>IF(anotacoes!N3505=0,"",anotacoes!N3505)</f>
        <v/>
      </c>
      <c r="P3505" t="str">
        <f>IF(anotacoes!M3505=0,"",UPPER(anotacoes!M3505))</f>
        <v/>
      </c>
      <c r="Q3505" t="str">
        <f t="shared" si="109"/>
        <v>INSERT INTO CONVERSAO_LUTA_ACAO (cd_conversao, id_luta, sequencia, momento_inicio, momento_fim, quem_faz, quem_sofre, acao_tipo, acao, tecnica, direcao, pontuacao) VALUES (1, 52, 41, TRIM(' 00:04:03,093'), TRIM(' 00:04:04,080'), 'GUILHEIRO', 'MAMMADLI', 'GRIP TIME', 'RIGHT SLEEVE LEFT SLEEVE', NULL, NULL, NULL)</v>
      </c>
      <c r="R3505" t="s">
        <v>10327</v>
      </c>
    </row>
    <row r="3506" spans="1:18" hidden="1" x14ac:dyDescent="0.25">
      <c r="A3506" s="7">
        <f>anotacoes!D3506</f>
        <v>40713</v>
      </c>
      <c r="B3506" t="str">
        <f>anotacoes!C3506</f>
        <v>GRAND SLAM RIO DE JANEIRO 2011</v>
      </c>
      <c r="C3506" t="str">
        <f>anotacoes!E3506</f>
        <v>GUILHEIRO</v>
      </c>
      <c r="D3506" t="str">
        <f>anotacoes!F3506</f>
        <v>MAMMADLI</v>
      </c>
      <c r="E3506" t="s">
        <v>10325</v>
      </c>
      <c r="F3506">
        <f>anotacoes!A3506</f>
        <v>52</v>
      </c>
      <c r="G3506">
        <f>anotacoes!B3506</f>
        <v>42</v>
      </c>
      <c r="H3506" t="str">
        <f>anotacoes!K3506</f>
        <v xml:space="preserve"> 00:04:04,080</v>
      </c>
      <c r="I3506" t="str">
        <f>anotacoes!L3506</f>
        <v xml:space="preserve"> 00:04:18,604</v>
      </c>
      <c r="J3506" t="str">
        <f>IF(L3506="PAUSE",E3506,IF(anotacoes!G3510=conversao_anotacoes!C3506,conversao_anotacoes!C3506,conversao_anotacoes!D3506))</f>
        <v>&lt;ARBITRO_DESCONHECIDO&gt;</v>
      </c>
      <c r="K3506" t="str">
        <f t="shared" si="108"/>
        <v/>
      </c>
      <c r="L3506" t="str">
        <f>UPPER(anotacoes!H3506)</f>
        <v>PAUSE</v>
      </c>
      <c r="M3506" t="str">
        <f>IF(OR(L3506="ATTACK",L3506="FINTA"),"&lt;TECNICA&gt;",UPPER(anotacoes!I3506))</f>
        <v>&lt;NAO_CLASSIFICADO&gt;</v>
      </c>
      <c r="N3506" t="str">
        <f>IF(OR(L3506="ATTACK",L3506="FINTA"),UPPER(anotacoes!I3506),"")</f>
        <v/>
      </c>
      <c r="O3506" s="6" t="str">
        <f>IF(anotacoes!N3506=0,"",anotacoes!N3506)</f>
        <v/>
      </c>
      <c r="P3506" t="str">
        <f>IF(anotacoes!M3506=0,"",UPPER(anotacoes!M3506))</f>
        <v/>
      </c>
      <c r="Q3506" t="str">
        <f t="shared" si="109"/>
        <v>INSERT INTO CONVERSAO_LUTA_ACAO (cd_conversao, id_luta, sequencia, momento_inicio, momento_fim, quem_faz, quem_sofre, acao_tipo, acao, tecnica, direcao, pontuacao) VALUES (1, 52, 42, TRIM(' 00:04:04,080'), TRIM(' 00:04:18,604'), '&lt;ARBITRO_DESCONHECIDO&gt;', '', 'PAUSE', '&lt;NAO_CLASSIFICADO&gt;', NULL, NULL, NULL)</v>
      </c>
      <c r="R3506" t="s">
        <v>10327</v>
      </c>
    </row>
    <row r="3507" spans="1:18" hidden="1" x14ac:dyDescent="0.25">
      <c r="A3507" s="7">
        <f>anotacoes!D3507</f>
        <v>40713</v>
      </c>
      <c r="B3507" t="str">
        <f>anotacoes!C3507</f>
        <v>GRAND SLAM RIO DE JANEIRO 2011</v>
      </c>
      <c r="C3507" t="str">
        <f>anotacoes!E3507</f>
        <v>GUILHEIRO</v>
      </c>
      <c r="D3507" t="str">
        <f>anotacoes!F3507</f>
        <v>MAMMADLI</v>
      </c>
      <c r="E3507" t="s">
        <v>10325</v>
      </c>
      <c r="F3507">
        <f>anotacoes!A3507</f>
        <v>52</v>
      </c>
      <c r="G3507">
        <f>anotacoes!B3507</f>
        <v>43</v>
      </c>
      <c r="H3507" t="str">
        <f>anotacoes!K3507</f>
        <v xml:space="preserve"> 00:04:18,604</v>
      </c>
      <c r="I3507" t="str">
        <f>anotacoes!L3507</f>
        <v xml:space="preserve"> 00:04:19,181</v>
      </c>
      <c r="J3507" t="str">
        <f>IF(L3507="PAUSE",E3507,IF(anotacoes!G3511=conversao_anotacoes!C3507,conversao_anotacoes!C3507,conversao_anotacoes!D3507))</f>
        <v>GUILHEIRO</v>
      </c>
      <c r="K3507" t="str">
        <f t="shared" si="108"/>
        <v>MAMMADLI</v>
      </c>
      <c r="L3507" t="str">
        <f>UPPER(anotacoes!H3507)</f>
        <v>DISPLACEMENT</v>
      </c>
      <c r="M3507" t="str">
        <f>IF(OR(L3507="ATTACK",L3507="FINTA"),"&lt;TECNICA&gt;",UPPER(anotacoes!I3507))</f>
        <v>CIRCULAR LEFT</v>
      </c>
      <c r="N3507" t="str">
        <f>IF(OR(L3507="ATTACK",L3507="FINTA"),UPPER(anotacoes!I3507),"")</f>
        <v/>
      </c>
      <c r="O3507" s="6" t="str">
        <f>IF(anotacoes!N3507=0,"",anotacoes!N3507)</f>
        <v/>
      </c>
      <c r="P3507" t="str">
        <f>IF(anotacoes!M3507=0,"",UPPER(anotacoes!M3507))</f>
        <v/>
      </c>
      <c r="Q3507" t="str">
        <f t="shared" si="109"/>
        <v>INSERT INTO CONVERSAO_LUTA_ACAO (cd_conversao, id_luta, sequencia, momento_inicio, momento_fim, quem_faz, quem_sofre, acao_tipo, acao, tecnica, direcao, pontuacao) VALUES (1, 52, 43, TRIM(' 00:04:18,604'), TRIM(' 00:04:19,181'), 'GUILHEIRO', 'MAMMADLI', 'DISPLACEMENT', 'CIRCULAR LEFT', NULL, NULL, NULL)</v>
      </c>
      <c r="R3507" t="s">
        <v>10327</v>
      </c>
    </row>
    <row r="3508" spans="1:18" hidden="1" x14ac:dyDescent="0.25">
      <c r="A3508" s="7">
        <f>anotacoes!D3508</f>
        <v>40713</v>
      </c>
      <c r="B3508" t="str">
        <f>anotacoes!C3508</f>
        <v>GRAND SLAM RIO DE JANEIRO 2011</v>
      </c>
      <c r="C3508" t="str">
        <f>anotacoes!E3508</f>
        <v>GUILHEIRO</v>
      </c>
      <c r="D3508" t="str">
        <f>anotacoes!F3508</f>
        <v>MAMMADLI</v>
      </c>
      <c r="E3508" t="s">
        <v>10325</v>
      </c>
      <c r="F3508">
        <f>anotacoes!A3508</f>
        <v>52</v>
      </c>
      <c r="G3508">
        <f>anotacoes!B3508</f>
        <v>44</v>
      </c>
      <c r="H3508" t="str">
        <f>anotacoes!K3508</f>
        <v xml:space="preserve"> 00:04:19,181</v>
      </c>
      <c r="I3508" t="str">
        <f>anotacoes!L3508</f>
        <v xml:space="preserve"> 00:05:03,798</v>
      </c>
      <c r="J3508" t="str">
        <f>IF(L3508="PAUSE",E3508,IF(anotacoes!G3512=conversao_anotacoes!C3508,conversao_anotacoes!C3508,conversao_anotacoes!D3508))</f>
        <v>GUILHEIRO</v>
      </c>
      <c r="K3508" t="str">
        <f t="shared" si="108"/>
        <v>MAMMADLI</v>
      </c>
      <c r="L3508" t="str">
        <f>UPPER(anotacoes!H3508)</f>
        <v>DISPLACEMENT</v>
      </c>
      <c r="M3508" t="str">
        <f>IF(OR(L3508="ATTACK",L3508="FINTA"),"&lt;TECNICA&gt;",UPPER(anotacoes!I3508))</f>
        <v>2-3 STEP HESITANT RIGHT</v>
      </c>
      <c r="N3508" t="str">
        <f>IF(OR(L3508="ATTACK",L3508="FINTA"),UPPER(anotacoes!I3508),"")</f>
        <v/>
      </c>
      <c r="O3508" s="6" t="str">
        <f>IF(anotacoes!N3508=0,"",anotacoes!N3508)</f>
        <v/>
      </c>
      <c r="P3508" t="str">
        <f>IF(anotacoes!M3508=0,"",UPPER(anotacoes!M3508))</f>
        <v/>
      </c>
      <c r="Q3508" t="str">
        <f t="shared" si="109"/>
        <v>INSERT INTO CONVERSAO_LUTA_ACAO (cd_conversao, id_luta, sequencia, momento_inicio, momento_fim, quem_faz, quem_sofre, acao_tipo, acao, tecnica, direcao, pontuacao) VALUES (1, 52, 44, TRIM(' 00:04:19,181'), TRIM(' 00:05:03,798'), 'GUILHEIRO', 'MAMMADLI', 'DISPLACEMENT', '2-3 STEP HESITANT RIGHT', NULL, NULL, NULL)</v>
      </c>
      <c r="R3508" t="s">
        <v>10327</v>
      </c>
    </row>
    <row r="3509" spans="1:18" hidden="1" x14ac:dyDescent="0.25">
      <c r="A3509" s="7">
        <f>anotacoes!D3509</f>
        <v>40713</v>
      </c>
      <c r="B3509" t="str">
        <f>anotacoes!C3509</f>
        <v>GRAND SLAM RIO DE JANEIRO 2011</v>
      </c>
      <c r="C3509" t="str">
        <f>anotacoes!E3509</f>
        <v>GUILHEIRO</v>
      </c>
      <c r="D3509" t="str">
        <f>anotacoes!F3509</f>
        <v>MAMMADLI</v>
      </c>
      <c r="E3509" t="s">
        <v>10325</v>
      </c>
      <c r="F3509">
        <f>anotacoes!A3509</f>
        <v>52</v>
      </c>
      <c r="G3509">
        <f>anotacoes!B3509</f>
        <v>45</v>
      </c>
      <c r="H3509" t="str">
        <f>anotacoes!K3509</f>
        <v xml:space="preserve"> 00:05:03,798</v>
      </c>
      <c r="I3509" t="str">
        <f>anotacoes!L3509</f>
        <v xml:space="preserve"> 00:05:08,594</v>
      </c>
      <c r="J3509" t="str">
        <f>IF(L3509="PAUSE",E3509,IF(anotacoes!G3513=conversao_anotacoes!C3509,conversao_anotacoes!C3509,conversao_anotacoes!D3509))</f>
        <v>GUILHEIRO</v>
      </c>
      <c r="K3509" t="str">
        <f t="shared" si="108"/>
        <v>MAMMADLI</v>
      </c>
      <c r="L3509" t="str">
        <f>UPPER(anotacoes!H3509)</f>
        <v>DISPLACEMENT</v>
      </c>
      <c r="M3509" t="str">
        <f>IF(OR(L3509="ATTACK",L3509="FINTA"),"&lt;TECNICA&gt;",UPPER(anotacoes!I3509))</f>
        <v>TRY TO GRIP WITH CONTACT</v>
      </c>
      <c r="N3509" t="str">
        <f>IF(OR(L3509="ATTACK",L3509="FINTA"),UPPER(anotacoes!I3509),"")</f>
        <v/>
      </c>
      <c r="O3509" s="6" t="str">
        <f>IF(anotacoes!N3509=0,"",anotacoes!N3509)</f>
        <v/>
      </c>
      <c r="P3509" t="str">
        <f>IF(anotacoes!M3509=0,"",UPPER(anotacoes!M3509))</f>
        <v/>
      </c>
      <c r="Q3509" t="str">
        <f t="shared" si="109"/>
        <v>INSERT INTO CONVERSAO_LUTA_ACAO (cd_conversao, id_luta, sequencia, momento_inicio, momento_fim, quem_faz, quem_sofre, acao_tipo, acao, tecnica, direcao, pontuacao) VALUES (1, 52, 45, TRIM(' 00:05:03,798'), TRIM(' 00:05:08,594'), 'GUILHEIRO', 'MAMMADLI', 'DISPLACEMENT', 'TRY TO GRIP WITH CONTACT', NULL, NULL, NULL)</v>
      </c>
      <c r="R3509" t="s">
        <v>10327</v>
      </c>
    </row>
    <row r="3510" spans="1:18" hidden="1" x14ac:dyDescent="0.25">
      <c r="A3510" s="7">
        <f>anotacoes!D3510</f>
        <v>40713</v>
      </c>
      <c r="B3510" t="str">
        <f>anotacoes!C3510</f>
        <v>GRAND SLAM RIO DE JANEIRO 2011</v>
      </c>
      <c r="C3510" t="str">
        <f>anotacoes!E3510</f>
        <v>GUILHEIRO</v>
      </c>
      <c r="D3510" t="str">
        <f>anotacoes!F3510</f>
        <v>MAMMADLI</v>
      </c>
      <c r="E3510" t="s">
        <v>10325</v>
      </c>
      <c r="F3510">
        <f>anotacoes!A3510</f>
        <v>52</v>
      </c>
      <c r="G3510">
        <f>anotacoes!B3510</f>
        <v>46</v>
      </c>
      <c r="H3510" t="str">
        <f>anotacoes!K3510</f>
        <v xml:space="preserve"> 00:05:08,594</v>
      </c>
      <c r="I3510" t="str">
        <f>anotacoes!L3510</f>
        <v xml:space="preserve"> 00:05:08,594</v>
      </c>
      <c r="J3510" t="str">
        <f>IF(L3510="PAUSE",E3510,IF(anotacoes!G3514=conversao_anotacoes!C3510,conversao_anotacoes!C3510,conversao_anotacoes!D3510))</f>
        <v>GUILHEIRO</v>
      </c>
      <c r="K3510" t="str">
        <f t="shared" si="108"/>
        <v>MAMMADLI</v>
      </c>
      <c r="L3510" t="str">
        <f>UPPER(anotacoes!H3510)</f>
        <v>GRIP TIME</v>
      </c>
      <c r="M3510" t="str">
        <f>IF(OR(L3510="ATTACK",L3510="FINTA"),"&lt;TECNICA&gt;",UPPER(anotacoes!I3510))</f>
        <v>RIGHT COLLAR</v>
      </c>
      <c r="N3510" t="str">
        <f>IF(OR(L3510="ATTACK",L3510="FINTA"),UPPER(anotacoes!I3510),"")</f>
        <v/>
      </c>
      <c r="O3510" s="6" t="str">
        <f>IF(anotacoes!N3510=0,"",anotacoes!N3510)</f>
        <v/>
      </c>
      <c r="P3510" t="str">
        <f>IF(anotacoes!M3510=0,"",UPPER(anotacoes!M3510))</f>
        <v/>
      </c>
      <c r="Q3510" t="str">
        <f t="shared" si="109"/>
        <v>INSERT INTO CONVERSAO_LUTA_ACAO (cd_conversao, id_luta, sequencia, momento_inicio, momento_fim, quem_faz, quem_sofre, acao_tipo, acao, tecnica, direcao, pontuacao) VALUES (1, 52, 46, TRIM(' 00:05:08,594'), TRIM(' 00:05:08,594'), 'GUILHEIRO', 'MAMMADLI', 'GRIP TIME', 'RIGHT COLLAR', NULL, NULL, NULL)</v>
      </c>
      <c r="R3510" t="s">
        <v>10327</v>
      </c>
    </row>
    <row r="3511" spans="1:18" hidden="1" x14ac:dyDescent="0.25">
      <c r="A3511" s="7">
        <f>anotacoes!D3511</f>
        <v>40713</v>
      </c>
      <c r="B3511" t="str">
        <f>anotacoes!C3511</f>
        <v>GRAND SLAM RIO DE JANEIRO 2011</v>
      </c>
      <c r="C3511" t="str">
        <f>anotacoes!E3511</f>
        <v>GUILHEIRO</v>
      </c>
      <c r="D3511" t="str">
        <f>anotacoes!F3511</f>
        <v>MAMMADLI</v>
      </c>
      <c r="E3511" t="s">
        <v>10325</v>
      </c>
      <c r="F3511">
        <f>anotacoes!A3511</f>
        <v>52</v>
      </c>
      <c r="G3511">
        <f>anotacoes!B3511</f>
        <v>47</v>
      </c>
      <c r="H3511" t="str">
        <f>anotacoes!K3511</f>
        <v xml:space="preserve"> 00:05:08,594</v>
      </c>
      <c r="I3511" t="str">
        <f>anotacoes!L3511</f>
        <v xml:space="preserve"> 00:05:10,254</v>
      </c>
      <c r="J3511" t="str">
        <f>IF(L3511="PAUSE",E3511,IF(anotacoes!G3515=conversao_anotacoes!C3511,conversao_anotacoes!C3511,conversao_anotacoes!D3511))</f>
        <v>GUILHEIRO</v>
      </c>
      <c r="K3511" t="str">
        <f t="shared" si="108"/>
        <v>MAMMADLI</v>
      </c>
      <c r="L3511" t="str">
        <f>UPPER(anotacoes!H3511)</f>
        <v>ATTACK</v>
      </c>
      <c r="M3511" t="str">
        <f>IF(OR(L3511="ATTACK",L3511="FINTA"),"&lt;TECNICA&gt;",UPPER(anotacoes!I3511))</f>
        <v>&lt;TECNICA&gt;</v>
      </c>
      <c r="N3511" t="str">
        <f>IF(OR(L3511="ATTACK",L3511="FINTA"),UPPER(anotacoes!I3511),"")</f>
        <v>SEOI NAGE</v>
      </c>
      <c r="O3511" s="6">
        <f>IF(anotacoes!N3511=0,"",anotacoes!N3511)</f>
        <v>6</v>
      </c>
      <c r="P3511" t="str">
        <f>IF(anotacoes!M3511=0,"",UPPER(anotacoes!M3511))</f>
        <v/>
      </c>
      <c r="Q3511" t="str">
        <f t="shared" si="109"/>
        <v>INSERT INTO CONVERSAO_LUTA_ACAO (cd_conversao, id_luta, sequencia, momento_inicio, momento_fim, quem_faz, quem_sofre, acao_tipo, acao, tecnica, direcao, pontuacao) VALUES (1, 52, 47, TRIM(' 00:05:08,594'), TRIM(' 00:05:10,254'), 'GUILHEIRO', 'MAMMADLI', 'ATTACK', '&lt;TECNICA&gt;', 'SEOI NAGE', 6, NULL)</v>
      </c>
      <c r="R3511" t="s">
        <v>10327</v>
      </c>
    </row>
    <row r="3512" spans="1:18" hidden="1" x14ac:dyDescent="0.25">
      <c r="A3512" s="7">
        <f>anotacoes!D3512</f>
        <v>40713</v>
      </c>
      <c r="B3512" t="str">
        <f>anotacoes!C3512</f>
        <v>GRAND SLAM RIO DE JANEIRO 2011</v>
      </c>
      <c r="C3512" t="str">
        <f>anotacoes!E3512</f>
        <v>GUILHEIRO</v>
      </c>
      <c r="D3512" t="str">
        <f>anotacoes!F3512</f>
        <v>MAMMADLI</v>
      </c>
      <c r="E3512" t="s">
        <v>10325</v>
      </c>
      <c r="F3512">
        <f>anotacoes!A3512</f>
        <v>52</v>
      </c>
      <c r="G3512">
        <f>anotacoes!B3512</f>
        <v>48</v>
      </c>
      <c r="H3512" t="str">
        <f>anotacoes!K3512</f>
        <v xml:space="preserve"> 00:05:10,445</v>
      </c>
      <c r="I3512" t="str">
        <f>anotacoes!L3512</f>
        <v xml:space="preserve"> 00:05:19,987</v>
      </c>
      <c r="J3512" t="str">
        <f>IF(L3512="PAUSE",E3512,IF(anotacoes!G3516=conversao_anotacoes!C3512,conversao_anotacoes!C3512,conversao_anotacoes!D3512))</f>
        <v>&lt;ARBITRO_DESCONHECIDO&gt;</v>
      </c>
      <c r="K3512" t="str">
        <f t="shared" si="108"/>
        <v/>
      </c>
      <c r="L3512" t="str">
        <f>UPPER(anotacoes!H3512)</f>
        <v>PAUSE</v>
      </c>
      <c r="M3512" t="str">
        <f>IF(OR(L3512="ATTACK",L3512="FINTA"),"&lt;TECNICA&gt;",UPPER(anotacoes!I3512))</f>
        <v>&lt;NAO_CLASSIFICADO&gt;</v>
      </c>
      <c r="N3512" t="str">
        <f>IF(OR(L3512="ATTACK",L3512="FINTA"),UPPER(anotacoes!I3512),"")</f>
        <v/>
      </c>
      <c r="O3512" s="6" t="str">
        <f>IF(anotacoes!N3512=0,"",anotacoes!N3512)</f>
        <v/>
      </c>
      <c r="P3512" t="str">
        <f>IF(anotacoes!M3512=0,"",UPPER(anotacoes!M3512))</f>
        <v/>
      </c>
      <c r="Q3512" t="str">
        <f t="shared" si="109"/>
        <v>INSERT INTO CONVERSAO_LUTA_ACAO (cd_conversao, id_luta, sequencia, momento_inicio, momento_fim, quem_faz, quem_sofre, acao_tipo, acao, tecnica, direcao, pontuacao) VALUES (1, 52, 48, TRIM(' 00:05:10,445'), TRIM(' 00:05:19,987'), '&lt;ARBITRO_DESCONHECIDO&gt;', '', 'PAUSE', '&lt;NAO_CLASSIFICADO&gt;', NULL, NULL, NULL)</v>
      </c>
      <c r="R3512" t="s">
        <v>10327</v>
      </c>
    </row>
    <row r="3513" spans="1:18" hidden="1" x14ac:dyDescent="0.25">
      <c r="A3513" s="7">
        <f>anotacoes!D3513</f>
        <v>40713</v>
      </c>
      <c r="B3513" t="str">
        <f>anotacoes!C3513</f>
        <v>GRAND SLAM RIO DE JANEIRO 2011</v>
      </c>
      <c r="C3513" t="str">
        <f>anotacoes!E3513</f>
        <v>GUILHEIRO</v>
      </c>
      <c r="D3513" t="str">
        <f>anotacoes!F3513</f>
        <v>MAMMADLI</v>
      </c>
      <c r="E3513" t="s">
        <v>10325</v>
      </c>
      <c r="F3513">
        <f>anotacoes!A3513</f>
        <v>52</v>
      </c>
      <c r="G3513">
        <f>anotacoes!B3513</f>
        <v>49</v>
      </c>
      <c r="H3513" t="str">
        <f>anotacoes!K3513</f>
        <v xml:space="preserve"> 00:05:19,987</v>
      </c>
      <c r="I3513" t="str">
        <f>anotacoes!L3513</f>
        <v xml:space="preserve"> 00:05:20,758</v>
      </c>
      <c r="J3513" t="str">
        <f>IF(L3513="PAUSE",E3513,IF(anotacoes!G3517=conversao_anotacoes!C3513,conversao_anotacoes!C3513,conversao_anotacoes!D3513))</f>
        <v>GUILHEIRO</v>
      </c>
      <c r="K3513" t="str">
        <f t="shared" si="108"/>
        <v>MAMMADLI</v>
      </c>
      <c r="L3513" t="str">
        <f>UPPER(anotacoes!H3513)</f>
        <v>DISPLACEMENT</v>
      </c>
      <c r="M3513" t="str">
        <f>IF(OR(L3513="ATTACK",L3513="FINTA"),"&lt;TECNICA&gt;",UPPER(anotacoes!I3513))</f>
        <v>2-3 STEP HESITANT RIGHT</v>
      </c>
      <c r="N3513" t="str">
        <f>IF(OR(L3513="ATTACK",L3513="FINTA"),UPPER(anotacoes!I3513),"")</f>
        <v/>
      </c>
      <c r="O3513" s="6" t="str">
        <f>IF(anotacoes!N3513=0,"",anotacoes!N3513)</f>
        <v/>
      </c>
      <c r="P3513" t="str">
        <f>IF(anotacoes!M3513=0,"",UPPER(anotacoes!M3513))</f>
        <v/>
      </c>
      <c r="Q3513" t="str">
        <f t="shared" si="109"/>
        <v>INSERT INTO CONVERSAO_LUTA_ACAO (cd_conversao, id_luta, sequencia, momento_inicio, momento_fim, quem_faz, quem_sofre, acao_tipo, acao, tecnica, direcao, pontuacao) VALUES (1, 52, 49, TRIM(' 00:05:19,987'), TRIM(' 00:05:20,758'), 'GUILHEIRO', 'MAMMADLI', 'DISPLACEMENT', '2-3 STEP HESITANT RIGHT', NULL, NULL, NULL)</v>
      </c>
      <c r="R3513" t="s">
        <v>10327</v>
      </c>
    </row>
    <row r="3514" spans="1:18" hidden="1" x14ac:dyDescent="0.25">
      <c r="A3514" s="7">
        <f>anotacoes!D3514</f>
        <v>40713</v>
      </c>
      <c r="B3514" t="str">
        <f>anotacoes!C3514</f>
        <v>GRAND SLAM RIO DE JANEIRO 2011</v>
      </c>
      <c r="C3514" t="str">
        <f>anotacoes!E3514</f>
        <v>GUILHEIRO</v>
      </c>
      <c r="D3514" t="str">
        <f>anotacoes!F3514</f>
        <v>MAMMADLI</v>
      </c>
      <c r="E3514" t="s">
        <v>10325</v>
      </c>
      <c r="F3514">
        <f>anotacoes!A3514</f>
        <v>52</v>
      </c>
      <c r="G3514">
        <f>anotacoes!B3514</f>
        <v>50</v>
      </c>
      <c r="H3514" t="str">
        <f>anotacoes!K3514</f>
        <v xml:space="preserve"> 00:05:20,758</v>
      </c>
      <c r="I3514" t="str">
        <f>anotacoes!L3514</f>
        <v xml:space="preserve"> 00:05:27,089</v>
      </c>
      <c r="J3514" t="str">
        <f>IF(L3514="PAUSE",E3514,IF(anotacoes!G3518=conversao_anotacoes!C3514,conversao_anotacoes!C3514,conversao_anotacoes!D3514))</f>
        <v>GUILHEIRO</v>
      </c>
      <c r="K3514" t="str">
        <f t="shared" si="108"/>
        <v>MAMMADLI</v>
      </c>
      <c r="L3514" t="str">
        <f>UPPER(anotacoes!H3514)</f>
        <v>DISPLACEMENT</v>
      </c>
      <c r="M3514" t="str">
        <f>IF(OR(L3514="ATTACK",L3514="FINTA"),"&lt;TECNICA&gt;",UPPER(anotacoes!I3514))</f>
        <v>TRY TO GRIP WITH CONTACT</v>
      </c>
      <c r="N3514" t="str">
        <f>IF(OR(L3514="ATTACK",L3514="FINTA"),UPPER(anotacoes!I3514),"")</f>
        <v/>
      </c>
      <c r="O3514" s="6" t="str">
        <f>IF(anotacoes!N3514=0,"",anotacoes!N3514)</f>
        <v/>
      </c>
      <c r="P3514" t="str">
        <f>IF(anotacoes!M3514=0,"",UPPER(anotacoes!M3514))</f>
        <v/>
      </c>
      <c r="Q3514" t="str">
        <f t="shared" si="109"/>
        <v>INSERT INTO CONVERSAO_LUTA_ACAO (cd_conversao, id_luta, sequencia, momento_inicio, momento_fim, quem_faz, quem_sofre, acao_tipo, acao, tecnica, direcao, pontuacao) VALUES (1, 52, 50, TRIM(' 00:05:20,758'), TRIM(' 00:05:27,089'), 'GUILHEIRO', 'MAMMADLI', 'DISPLACEMENT', 'TRY TO GRIP WITH CONTACT', NULL, NULL, NULL)</v>
      </c>
      <c r="R3514" t="s">
        <v>10327</v>
      </c>
    </row>
    <row r="3515" spans="1:18" hidden="1" x14ac:dyDescent="0.25">
      <c r="A3515" s="7">
        <f>anotacoes!D3515</f>
        <v>40713</v>
      </c>
      <c r="B3515" t="str">
        <f>anotacoes!C3515</f>
        <v>GRAND SLAM RIO DE JANEIRO 2011</v>
      </c>
      <c r="C3515" t="str">
        <f>anotacoes!E3515</f>
        <v>GUILHEIRO</v>
      </c>
      <c r="D3515" t="str">
        <f>anotacoes!F3515</f>
        <v>MAMMADLI</v>
      </c>
      <c r="E3515" t="s">
        <v>10325</v>
      </c>
      <c r="F3515">
        <f>anotacoes!A3515</f>
        <v>52</v>
      </c>
      <c r="G3515">
        <f>anotacoes!B3515</f>
        <v>51</v>
      </c>
      <c r="H3515" t="str">
        <f>anotacoes!K3515</f>
        <v xml:space="preserve"> 00:05:27,089</v>
      </c>
      <c r="I3515" t="str">
        <f>anotacoes!L3515</f>
        <v xml:space="preserve"> 00:05:40,644</v>
      </c>
      <c r="J3515" t="str">
        <f>IF(L3515="PAUSE",E3515,IF(anotacoes!G3519=conversao_anotacoes!C3515,conversao_anotacoes!C3515,conversao_anotacoes!D3515))</f>
        <v>GUILHEIRO</v>
      </c>
      <c r="K3515" t="str">
        <f t="shared" si="108"/>
        <v>MAMMADLI</v>
      </c>
      <c r="L3515" t="str">
        <f>UPPER(anotacoes!H3515)</f>
        <v>GRIP TIME</v>
      </c>
      <c r="M3515" t="str">
        <f>IF(OR(L3515="ATTACK",L3515="FINTA"),"&lt;TECNICA&gt;",UPPER(anotacoes!I3515))</f>
        <v>RIGHT SLEEVE</v>
      </c>
      <c r="N3515" t="str">
        <f>IF(OR(L3515="ATTACK",L3515="FINTA"),UPPER(anotacoes!I3515),"")</f>
        <v/>
      </c>
      <c r="O3515" s="6" t="str">
        <f>IF(anotacoes!N3515=0,"",anotacoes!N3515)</f>
        <v/>
      </c>
      <c r="P3515" t="str">
        <f>IF(anotacoes!M3515=0,"",UPPER(anotacoes!M3515))</f>
        <v/>
      </c>
      <c r="Q3515" t="str">
        <f t="shared" si="109"/>
        <v>INSERT INTO CONVERSAO_LUTA_ACAO (cd_conversao, id_luta, sequencia, momento_inicio, momento_fim, quem_faz, quem_sofre, acao_tipo, acao, tecnica, direcao, pontuacao) VALUES (1, 52, 51, TRIM(' 00:05:27,089'), TRIM(' 00:05:40,644'), 'GUILHEIRO', 'MAMMADLI', 'GRIP TIME', 'RIGHT SLEEVE', NULL, NULL, NULL)</v>
      </c>
      <c r="R3515" t="s">
        <v>10327</v>
      </c>
    </row>
    <row r="3516" spans="1:18" hidden="1" x14ac:dyDescent="0.25">
      <c r="A3516" s="7">
        <f>anotacoes!D3516</f>
        <v>40713</v>
      </c>
      <c r="B3516" t="str">
        <f>anotacoes!C3516</f>
        <v>GRAND SLAM RIO DE JANEIRO 2011</v>
      </c>
      <c r="C3516" t="str">
        <f>anotacoes!E3516</f>
        <v>GUILHEIRO</v>
      </c>
      <c r="D3516" t="str">
        <f>anotacoes!F3516</f>
        <v>MAMMADLI</v>
      </c>
      <c r="E3516" t="s">
        <v>10325</v>
      </c>
      <c r="F3516">
        <f>anotacoes!A3516</f>
        <v>52</v>
      </c>
      <c r="G3516">
        <f>anotacoes!B3516</f>
        <v>52</v>
      </c>
      <c r="H3516" t="str">
        <f>anotacoes!K3516</f>
        <v xml:space="preserve"> 00:05:40,644</v>
      </c>
      <c r="I3516" t="str">
        <f>anotacoes!L3516</f>
        <v xml:space="preserve"> 00:05:47,478</v>
      </c>
      <c r="J3516" t="str">
        <f>IF(L3516="PAUSE",E3516,IF(anotacoes!G3520=conversao_anotacoes!C3516,conversao_anotacoes!C3516,conversao_anotacoes!D3516))</f>
        <v>&lt;ARBITRO_DESCONHECIDO&gt;</v>
      </c>
      <c r="K3516" t="str">
        <f t="shared" si="108"/>
        <v/>
      </c>
      <c r="L3516" t="str">
        <f>UPPER(anotacoes!H3516)</f>
        <v>PAUSE</v>
      </c>
      <c r="M3516" t="str">
        <f>IF(OR(L3516="ATTACK",L3516="FINTA"),"&lt;TECNICA&gt;",UPPER(anotacoes!I3516))</f>
        <v>&lt;NAO_CLASSIFICADO&gt;</v>
      </c>
      <c r="N3516" t="str">
        <f>IF(OR(L3516="ATTACK",L3516="FINTA"),UPPER(anotacoes!I3516),"")</f>
        <v/>
      </c>
      <c r="O3516" s="6" t="str">
        <f>IF(anotacoes!N3516=0,"",anotacoes!N3516)</f>
        <v/>
      </c>
      <c r="P3516" t="str">
        <f>IF(anotacoes!M3516=0,"",UPPER(anotacoes!M3516))</f>
        <v/>
      </c>
      <c r="Q3516" t="str">
        <f t="shared" si="109"/>
        <v>INSERT INTO CONVERSAO_LUTA_ACAO (cd_conversao, id_luta, sequencia, momento_inicio, momento_fim, quem_faz, quem_sofre, acao_tipo, acao, tecnica, direcao, pontuacao) VALUES (1, 52, 52, TRIM(' 00:05:40,644'), TRIM(' 00:05:47,478'), '&lt;ARBITRO_DESCONHECIDO&gt;', '', 'PAUSE', '&lt;NAO_CLASSIFICADO&gt;', NULL, NULL, NULL)</v>
      </c>
      <c r="R3516" t="s">
        <v>10327</v>
      </c>
    </row>
    <row r="3517" spans="1:18" hidden="1" x14ac:dyDescent="0.25">
      <c r="A3517" s="7">
        <f>anotacoes!D3517</f>
        <v>40713</v>
      </c>
      <c r="B3517" t="str">
        <f>anotacoes!C3517</f>
        <v>GRAND SLAM RIO DE JANEIRO 2011</v>
      </c>
      <c r="C3517" t="str">
        <f>anotacoes!E3517</f>
        <v>GUILHEIRO</v>
      </c>
      <c r="D3517" t="str">
        <f>anotacoes!F3517</f>
        <v>MAMMADLI</v>
      </c>
      <c r="E3517" t="s">
        <v>10325</v>
      </c>
      <c r="F3517">
        <f>anotacoes!A3517</f>
        <v>52</v>
      </c>
      <c r="G3517">
        <f>anotacoes!B3517</f>
        <v>53</v>
      </c>
      <c r="H3517" t="str">
        <f>anotacoes!K3517</f>
        <v xml:space="preserve"> 00:05:47,478</v>
      </c>
      <c r="I3517" t="str">
        <f>anotacoes!L3517</f>
        <v xml:space="preserve"> 00:05:50,802</v>
      </c>
      <c r="J3517" t="str">
        <f>IF(L3517="PAUSE",E3517,IF(anotacoes!G3521=conversao_anotacoes!C3517,conversao_anotacoes!C3517,conversao_anotacoes!D3517))</f>
        <v>GUILHEIRO</v>
      </c>
      <c r="K3517" t="str">
        <f t="shared" si="108"/>
        <v>MAMMADLI</v>
      </c>
      <c r="L3517" t="str">
        <f>UPPER(anotacoes!H3517)</f>
        <v>DISPLACEMENT</v>
      </c>
      <c r="M3517" t="str">
        <f>IF(OR(L3517="ATTACK",L3517="FINTA"),"&lt;TECNICA&gt;",UPPER(anotacoes!I3517))</f>
        <v>2-3 STEP HESITANT RIGHT</v>
      </c>
      <c r="N3517" t="str">
        <f>IF(OR(L3517="ATTACK",L3517="FINTA"),UPPER(anotacoes!I3517),"")</f>
        <v/>
      </c>
      <c r="O3517" s="6" t="str">
        <f>IF(anotacoes!N3517=0,"",anotacoes!N3517)</f>
        <v/>
      </c>
      <c r="P3517" t="str">
        <f>IF(anotacoes!M3517=0,"",UPPER(anotacoes!M3517))</f>
        <v/>
      </c>
      <c r="Q3517" t="str">
        <f t="shared" si="109"/>
        <v>INSERT INTO CONVERSAO_LUTA_ACAO (cd_conversao, id_luta, sequencia, momento_inicio, momento_fim, quem_faz, quem_sofre, acao_tipo, acao, tecnica, direcao, pontuacao) VALUES (1, 52, 53, TRIM(' 00:05:47,478'), TRIM(' 00:05:50,802'), 'GUILHEIRO', 'MAMMADLI', 'DISPLACEMENT', '2-3 STEP HESITANT RIGHT', NULL, NULL, NULL)</v>
      </c>
      <c r="R3517" t="s">
        <v>10327</v>
      </c>
    </row>
    <row r="3518" spans="1:18" hidden="1" x14ac:dyDescent="0.25">
      <c r="A3518" s="7">
        <f>anotacoes!D3518</f>
        <v>40713</v>
      </c>
      <c r="B3518" t="str">
        <f>anotacoes!C3518</f>
        <v>GRAND SLAM RIO DE JANEIRO 2011</v>
      </c>
      <c r="C3518" t="str">
        <f>anotacoes!E3518</f>
        <v>GUILHEIRO</v>
      </c>
      <c r="D3518" t="str">
        <f>anotacoes!F3518</f>
        <v>MAMMADLI</v>
      </c>
      <c r="E3518" t="s">
        <v>10325</v>
      </c>
      <c r="F3518">
        <f>anotacoes!A3518</f>
        <v>52</v>
      </c>
      <c r="G3518">
        <f>anotacoes!B3518</f>
        <v>54</v>
      </c>
      <c r="H3518" t="str">
        <f>anotacoes!K3518</f>
        <v xml:space="preserve"> 00:05:50,802</v>
      </c>
      <c r="I3518" t="str">
        <f>anotacoes!L3518</f>
        <v xml:space="preserve"> 00:05:54,380</v>
      </c>
      <c r="J3518" t="str">
        <f>IF(L3518="PAUSE",E3518,IF(anotacoes!G3522=conversao_anotacoes!C3518,conversao_anotacoes!C3518,conversao_anotacoes!D3518))</f>
        <v>GUILHEIRO</v>
      </c>
      <c r="K3518" t="str">
        <f t="shared" si="108"/>
        <v>MAMMADLI</v>
      </c>
      <c r="L3518" t="str">
        <f>UPPER(anotacoes!H3518)</f>
        <v>DISPLACEMENT</v>
      </c>
      <c r="M3518" t="str">
        <f>IF(OR(L3518="ATTACK",L3518="FINTA"),"&lt;TECNICA&gt;",UPPER(anotacoes!I3518))</f>
        <v>TRY TO GRIP WITH CONTACT</v>
      </c>
      <c r="N3518" t="str">
        <f>IF(OR(L3518="ATTACK",L3518="FINTA"),UPPER(anotacoes!I3518),"")</f>
        <v/>
      </c>
      <c r="O3518" s="6" t="str">
        <f>IF(anotacoes!N3518=0,"",anotacoes!N3518)</f>
        <v/>
      </c>
      <c r="P3518" t="str">
        <f>IF(anotacoes!M3518=0,"",UPPER(anotacoes!M3518))</f>
        <v/>
      </c>
      <c r="Q3518" t="str">
        <f t="shared" si="109"/>
        <v>INSERT INTO CONVERSAO_LUTA_ACAO (cd_conversao, id_luta, sequencia, momento_inicio, momento_fim, quem_faz, quem_sofre, acao_tipo, acao, tecnica, direcao, pontuacao) VALUES (1, 52, 54, TRIM(' 00:05:50,802'), TRIM(' 00:05:54,380'), 'GUILHEIRO', 'MAMMADLI', 'DISPLACEMENT', 'TRY TO GRIP WITH CONTACT', NULL, NULL, NULL)</v>
      </c>
      <c r="R3518" t="s">
        <v>10327</v>
      </c>
    </row>
    <row r="3519" spans="1:18" hidden="1" x14ac:dyDescent="0.25">
      <c r="A3519" s="7">
        <f>anotacoes!D3519</f>
        <v>40713</v>
      </c>
      <c r="B3519" t="str">
        <f>anotacoes!C3519</f>
        <v>GRAND SLAM RIO DE JANEIRO 2011</v>
      </c>
      <c r="C3519" t="str">
        <f>anotacoes!E3519</f>
        <v>GUILHEIRO</v>
      </c>
      <c r="D3519" t="str">
        <f>anotacoes!F3519</f>
        <v>MAMMADLI</v>
      </c>
      <c r="E3519" t="s">
        <v>10325</v>
      </c>
      <c r="F3519">
        <f>anotacoes!A3519</f>
        <v>52</v>
      </c>
      <c r="G3519">
        <f>anotacoes!B3519</f>
        <v>55</v>
      </c>
      <c r="H3519" t="str">
        <f>anotacoes!K3519</f>
        <v xml:space="preserve"> 00:05:54,380</v>
      </c>
      <c r="I3519" t="str">
        <f>anotacoes!L3519</f>
        <v xml:space="preserve"> 00:05:54,380</v>
      </c>
      <c r="J3519" t="str">
        <f>IF(L3519="PAUSE",E3519,IF(anotacoes!G3523=conversao_anotacoes!C3519,conversao_anotacoes!C3519,conversao_anotacoes!D3519))</f>
        <v>GUILHEIRO</v>
      </c>
      <c r="K3519" t="str">
        <f t="shared" si="108"/>
        <v>MAMMADLI</v>
      </c>
      <c r="L3519" t="str">
        <f>UPPER(anotacoes!H3519)</f>
        <v>GRIP TIME</v>
      </c>
      <c r="M3519" t="str">
        <f>IF(OR(L3519="ATTACK",L3519="FINTA"),"&lt;TECNICA&gt;",UPPER(anotacoes!I3519))</f>
        <v>RIGHT COLLAR</v>
      </c>
      <c r="N3519" t="str">
        <f>IF(OR(L3519="ATTACK",L3519="FINTA"),UPPER(anotacoes!I3519),"")</f>
        <v/>
      </c>
      <c r="O3519" s="6" t="str">
        <f>IF(anotacoes!N3519=0,"",anotacoes!N3519)</f>
        <v/>
      </c>
      <c r="P3519" t="str">
        <f>IF(anotacoes!M3519=0,"",UPPER(anotacoes!M3519))</f>
        <v/>
      </c>
      <c r="Q3519" t="str">
        <f t="shared" si="109"/>
        <v>INSERT INTO CONVERSAO_LUTA_ACAO (cd_conversao, id_luta, sequencia, momento_inicio, momento_fim, quem_faz, quem_sofre, acao_tipo, acao, tecnica, direcao, pontuacao) VALUES (1, 52, 55, TRIM(' 00:05:54,380'), TRIM(' 00:05:54,380'), 'GUILHEIRO', 'MAMMADLI', 'GRIP TIME', 'RIGHT COLLAR', NULL, NULL, NULL)</v>
      </c>
      <c r="R3519" t="s">
        <v>10327</v>
      </c>
    </row>
    <row r="3520" spans="1:18" hidden="1" x14ac:dyDescent="0.25">
      <c r="A3520" s="7">
        <f>anotacoes!D3520</f>
        <v>40713</v>
      </c>
      <c r="B3520" t="str">
        <f>anotacoes!C3520</f>
        <v>GRAND SLAM RIO DE JANEIRO 2011</v>
      </c>
      <c r="C3520" t="str">
        <f>anotacoes!E3520</f>
        <v>GUILHEIRO</v>
      </c>
      <c r="D3520" t="str">
        <f>anotacoes!F3520</f>
        <v>MAMMADLI</v>
      </c>
      <c r="E3520" t="s">
        <v>10325</v>
      </c>
      <c r="F3520">
        <f>anotacoes!A3520</f>
        <v>52</v>
      </c>
      <c r="G3520">
        <f>anotacoes!B3520</f>
        <v>56</v>
      </c>
      <c r="H3520" t="str">
        <f>anotacoes!K3520</f>
        <v xml:space="preserve"> 00:05:54,380</v>
      </c>
      <c r="I3520" t="str">
        <f>anotacoes!L3520</f>
        <v xml:space="preserve"> 00:05:56,695</v>
      </c>
      <c r="J3520" t="str">
        <f>IF(L3520="PAUSE",E3520,IF(anotacoes!G3524=conversao_anotacoes!C3520,conversao_anotacoes!C3520,conversao_anotacoes!D3520))</f>
        <v>GUILHEIRO</v>
      </c>
      <c r="K3520" t="str">
        <f t="shared" si="108"/>
        <v>MAMMADLI</v>
      </c>
      <c r="L3520" t="str">
        <f>UPPER(anotacoes!H3520)</f>
        <v>ATTACK</v>
      </c>
      <c r="M3520" t="str">
        <f>IF(OR(L3520="ATTACK",L3520="FINTA"),"&lt;TECNICA&gt;",UPPER(anotacoes!I3520))</f>
        <v>&lt;TECNICA&gt;</v>
      </c>
      <c r="N3520" t="str">
        <f>IF(OR(L3520="ATTACK",L3520="FINTA"),UPPER(anotacoes!I3520),"")</f>
        <v>SEOI NAGE</v>
      </c>
      <c r="O3520" s="6">
        <f>IF(anotacoes!N3520=0,"",anotacoes!N3520)</f>
        <v>6</v>
      </c>
      <c r="P3520" t="str">
        <f>IF(anotacoes!M3520=0,"",UPPER(anotacoes!M3520))</f>
        <v/>
      </c>
      <c r="Q3520" t="str">
        <f t="shared" si="109"/>
        <v>INSERT INTO CONVERSAO_LUTA_ACAO (cd_conversao, id_luta, sequencia, momento_inicio, momento_fim, quem_faz, quem_sofre, acao_tipo, acao, tecnica, direcao, pontuacao) VALUES (1, 52, 56, TRIM(' 00:05:54,380'), TRIM(' 00:05:56,695'), 'GUILHEIRO', 'MAMMADLI', 'ATTACK', '&lt;TECNICA&gt;', 'SEOI NAGE', 6, NULL)</v>
      </c>
      <c r="R3520" t="s">
        <v>10327</v>
      </c>
    </row>
    <row r="3521" spans="1:18" hidden="1" x14ac:dyDescent="0.25">
      <c r="A3521" s="7">
        <f>anotacoes!D3521</f>
        <v>40713</v>
      </c>
      <c r="B3521" t="str">
        <f>anotacoes!C3521</f>
        <v>GRAND SLAM RIO DE JANEIRO 2011</v>
      </c>
      <c r="C3521" t="str">
        <f>anotacoes!E3521</f>
        <v>GUILHEIRO</v>
      </c>
      <c r="D3521" t="str">
        <f>anotacoes!F3521</f>
        <v>MAMMADLI</v>
      </c>
      <c r="E3521" t="s">
        <v>10325</v>
      </c>
      <c r="F3521">
        <f>anotacoes!A3521</f>
        <v>52</v>
      </c>
      <c r="G3521">
        <f>anotacoes!B3521</f>
        <v>57</v>
      </c>
      <c r="H3521" t="str">
        <f>anotacoes!K3521</f>
        <v xml:space="preserve"> 00:05:56,899</v>
      </c>
      <c r="I3521" t="str">
        <f>anotacoes!L3521</f>
        <v xml:space="preserve"> 00:06:43,376</v>
      </c>
      <c r="J3521" t="str">
        <f>IF(L3521="PAUSE",E3521,IF(anotacoes!G3525=conversao_anotacoes!C3521,conversao_anotacoes!C3521,conversao_anotacoes!D3521))</f>
        <v>GUILHEIRO</v>
      </c>
      <c r="K3521" t="str">
        <f t="shared" si="108"/>
        <v>MAMMADLI</v>
      </c>
      <c r="L3521" t="str">
        <f>UPPER(anotacoes!H3521)</f>
        <v>GROUNDWORK COMBAT</v>
      </c>
      <c r="M3521" t="str">
        <f>IF(OR(L3521="ATTACK",L3521="FINTA"),"&lt;TECNICA&gt;",UPPER(anotacoes!I3521))</f>
        <v>TRYING TO ATTACK</v>
      </c>
      <c r="N3521" t="str">
        <f>IF(OR(L3521="ATTACK",L3521="FINTA"),UPPER(anotacoes!I3521),"")</f>
        <v/>
      </c>
      <c r="O3521" s="6" t="str">
        <f>IF(anotacoes!N3521=0,"",anotacoes!N3521)</f>
        <v/>
      </c>
      <c r="P3521" t="str">
        <f>IF(anotacoes!M3521=0,"",UPPER(anotacoes!M3521))</f>
        <v/>
      </c>
      <c r="Q3521" t="str">
        <f t="shared" si="109"/>
        <v>INSERT INTO CONVERSAO_LUTA_ACAO (cd_conversao, id_luta, sequencia, momento_inicio, momento_fim, quem_faz, quem_sofre, acao_tipo, acao, tecnica, direcao, pontuacao) VALUES (1, 52, 57, TRIM(' 00:05:56,899'), TRIM(' 00:06:43,376'), 'GUILHEIRO', 'MAMMADLI', 'GROUNDWORK COMBAT', 'TRYING TO ATTACK', NULL, NULL, NULL)</v>
      </c>
      <c r="R3521" t="s">
        <v>10327</v>
      </c>
    </row>
    <row r="3522" spans="1:18" hidden="1" x14ac:dyDescent="0.25">
      <c r="A3522" s="7">
        <f>anotacoes!D3522</f>
        <v>40713</v>
      </c>
      <c r="B3522" t="str">
        <f>anotacoes!C3522</f>
        <v>GRAND SLAM RIO DE JANEIRO 2011</v>
      </c>
      <c r="C3522" t="str">
        <f>anotacoes!E3522</f>
        <v>GUILHEIRO</v>
      </c>
      <c r="D3522" t="str">
        <f>anotacoes!F3522</f>
        <v>MAMMADLI</v>
      </c>
      <c r="E3522" t="s">
        <v>10325</v>
      </c>
      <c r="F3522">
        <f>anotacoes!A3522</f>
        <v>52</v>
      </c>
      <c r="G3522">
        <f>anotacoes!B3522</f>
        <v>58</v>
      </c>
      <c r="H3522" t="str">
        <f>anotacoes!K3522</f>
        <v xml:space="preserve"> 00:06:43,643</v>
      </c>
      <c r="I3522" t="str">
        <f>anotacoes!L3522</f>
        <v xml:space="preserve"> 00:06:54,104</v>
      </c>
      <c r="J3522" t="str">
        <f>IF(L3522="PAUSE",E3522,IF(anotacoes!G3526=conversao_anotacoes!C3522,conversao_anotacoes!C3522,conversao_anotacoes!D3522))</f>
        <v>&lt;ARBITRO_DESCONHECIDO&gt;</v>
      </c>
      <c r="K3522" t="str">
        <f t="shared" si="108"/>
        <v/>
      </c>
      <c r="L3522" t="str">
        <f>UPPER(anotacoes!H3522)</f>
        <v>PAUSE</v>
      </c>
      <c r="M3522" t="str">
        <f>IF(OR(L3522="ATTACK",L3522="FINTA"),"&lt;TECNICA&gt;",UPPER(anotacoes!I3522))</f>
        <v>&lt;NAO_CLASSIFICADO&gt;</v>
      </c>
      <c r="N3522" t="str">
        <f>IF(OR(L3522="ATTACK",L3522="FINTA"),UPPER(anotacoes!I3522),"")</f>
        <v/>
      </c>
      <c r="O3522" s="6" t="str">
        <f>IF(anotacoes!N3522=0,"",anotacoes!N3522)</f>
        <v/>
      </c>
      <c r="P3522" t="str">
        <f>IF(anotacoes!M3522=0,"",UPPER(anotacoes!M3522))</f>
        <v/>
      </c>
      <c r="Q3522" t="str">
        <f t="shared" si="109"/>
        <v>INSERT INTO CONVERSAO_LUTA_ACAO (cd_conversao, id_luta, sequencia, momento_inicio, momento_fim, quem_faz, quem_sofre, acao_tipo, acao, tecnica, direcao, pontuacao) VALUES (1, 52, 58, TRIM(' 00:06:43,643'), TRIM(' 00:06:54,104'), '&lt;ARBITRO_DESCONHECIDO&gt;', '', 'PAUSE', '&lt;NAO_CLASSIFICADO&gt;', NULL, NULL, NULL)</v>
      </c>
      <c r="R3522" t="s">
        <v>10327</v>
      </c>
    </row>
    <row r="3523" spans="1:18" hidden="1" x14ac:dyDescent="0.25">
      <c r="A3523" s="7">
        <f>anotacoes!D3523</f>
        <v>40713</v>
      </c>
      <c r="B3523" t="str">
        <f>anotacoes!C3523</f>
        <v>GRAND SLAM RIO DE JANEIRO 2011</v>
      </c>
      <c r="C3523" t="str">
        <f>anotacoes!E3523</f>
        <v>GUILHEIRO</v>
      </c>
      <c r="D3523" t="str">
        <f>anotacoes!F3523</f>
        <v>MAMMADLI</v>
      </c>
      <c r="E3523" t="s">
        <v>10325</v>
      </c>
      <c r="F3523">
        <f>anotacoes!A3523</f>
        <v>52</v>
      </c>
      <c r="G3523">
        <f>anotacoes!B3523</f>
        <v>59</v>
      </c>
      <c r="H3523" t="str">
        <f>anotacoes!K3523</f>
        <v xml:space="preserve"> 00:06:54,104</v>
      </c>
      <c r="I3523" t="str">
        <f>anotacoes!L3523</f>
        <v xml:space="preserve"> 00:06:59,821</v>
      </c>
      <c r="J3523" t="str">
        <f>IF(L3523="PAUSE",E3523,IF(anotacoes!G3527=conversao_anotacoes!C3523,conversao_anotacoes!C3523,conversao_anotacoes!D3523))</f>
        <v>GUILHEIRO</v>
      </c>
      <c r="K3523" t="str">
        <f t="shared" ref="K3523:K3586" si="110">IF(J3523=E3523,"",IF(J3523=C3523,D3523,C3523))</f>
        <v>MAMMADLI</v>
      </c>
      <c r="L3523" t="str">
        <f>UPPER(anotacoes!H3523)</f>
        <v>DISPLACEMENT</v>
      </c>
      <c r="M3523" t="str">
        <f>IF(OR(L3523="ATTACK",L3523="FINTA"),"&lt;TECNICA&gt;",UPPER(anotacoes!I3523))</f>
        <v>2-3 STEP HESITANT RIGHT</v>
      </c>
      <c r="N3523" t="str">
        <f>IF(OR(L3523="ATTACK",L3523="FINTA"),UPPER(anotacoes!I3523),"")</f>
        <v/>
      </c>
      <c r="O3523" s="6" t="str">
        <f>IF(anotacoes!N3523=0,"",anotacoes!N3523)</f>
        <v/>
      </c>
      <c r="P3523" t="str">
        <f>IF(anotacoes!M3523=0,"",UPPER(anotacoes!M3523))</f>
        <v/>
      </c>
      <c r="Q3523" t="str">
        <f t="shared" ref="Q3523:Q3586" si="111">CONCATENATE("INSERT INTO CONVERSAO_LUTA_ACAO (cd_conversao, id_luta, sequencia, momento_inicio, momento_fim, quem_faz, quem_sofre, acao_tipo, acao, tecnica, direcao, pontuacao) VALUES (1, ",F3523,", ",G3523,", ","TRIM('",H3523,"')",", ","TRIM('",I3523,"')",", ","'",J3523,"'",", ","'",K3523,"'",", ","'",L3523,"'",", ","'",M3523,"'",", ",IF(N3523="","NULL",CONCATENATE("'",N3523,"'")),", ",IF(O3523="","NULL",O3523),", ",IF(P3523="","NULL",CONCATENATE("'",P3523,"'")),")")</f>
        <v>INSERT INTO CONVERSAO_LUTA_ACAO (cd_conversao, id_luta, sequencia, momento_inicio, momento_fim, quem_faz, quem_sofre, acao_tipo, acao, tecnica, direcao, pontuacao) VALUES (1, 52, 59, TRIM(' 00:06:54,104'), TRIM(' 00:06:59,821'), 'GUILHEIRO', 'MAMMADLI', 'DISPLACEMENT', '2-3 STEP HESITANT RIGHT', NULL, NULL, NULL)</v>
      </c>
      <c r="R3523" t="s">
        <v>10327</v>
      </c>
    </row>
    <row r="3524" spans="1:18" hidden="1" x14ac:dyDescent="0.25">
      <c r="A3524" s="7">
        <f>anotacoes!D3524</f>
        <v>40713</v>
      </c>
      <c r="B3524" t="str">
        <f>anotacoes!C3524</f>
        <v>GRAND SLAM RIO DE JANEIRO 2011</v>
      </c>
      <c r="C3524" t="str">
        <f>anotacoes!E3524</f>
        <v>GUILHEIRO</v>
      </c>
      <c r="D3524" t="str">
        <f>anotacoes!F3524</f>
        <v>MAMMADLI</v>
      </c>
      <c r="E3524" t="s">
        <v>10325</v>
      </c>
      <c r="F3524">
        <f>anotacoes!A3524</f>
        <v>52</v>
      </c>
      <c r="G3524">
        <f>anotacoes!B3524</f>
        <v>60</v>
      </c>
      <c r="H3524" t="str">
        <f>anotacoes!K3524</f>
        <v xml:space="preserve"> 00:06:59,821</v>
      </c>
      <c r="I3524" t="str">
        <f>anotacoes!L3524</f>
        <v xml:space="preserve"> 00:07:03,180</v>
      </c>
      <c r="J3524" t="str">
        <f>IF(L3524="PAUSE",E3524,IF(anotacoes!G3528=conversao_anotacoes!C3524,conversao_anotacoes!C3524,conversao_anotacoes!D3524))</f>
        <v>GUILHEIRO</v>
      </c>
      <c r="K3524" t="str">
        <f t="shared" si="110"/>
        <v>MAMMADLI</v>
      </c>
      <c r="L3524" t="str">
        <f>UPPER(anotacoes!H3524)</f>
        <v>DISPLACEMENT</v>
      </c>
      <c r="M3524" t="str">
        <f>IF(OR(L3524="ATTACK",L3524="FINTA"),"&lt;TECNICA&gt;",UPPER(anotacoes!I3524))</f>
        <v>TRY TO GRIP WITH CONTACT</v>
      </c>
      <c r="N3524" t="str">
        <f>IF(OR(L3524="ATTACK",L3524="FINTA"),UPPER(anotacoes!I3524),"")</f>
        <v/>
      </c>
      <c r="O3524" s="6" t="str">
        <f>IF(anotacoes!N3524=0,"",anotacoes!N3524)</f>
        <v/>
      </c>
      <c r="P3524" t="str">
        <f>IF(anotacoes!M3524=0,"",UPPER(anotacoes!M3524))</f>
        <v/>
      </c>
      <c r="Q3524" t="str">
        <f t="shared" si="111"/>
        <v>INSERT INTO CONVERSAO_LUTA_ACAO (cd_conversao, id_luta, sequencia, momento_inicio, momento_fim, quem_faz, quem_sofre, acao_tipo, acao, tecnica, direcao, pontuacao) VALUES (1, 52, 60, TRIM(' 00:06:59,821'), TRIM(' 00:07:03,180'), 'GUILHEIRO', 'MAMMADLI', 'DISPLACEMENT', 'TRY TO GRIP WITH CONTACT', NULL, NULL, NULL)</v>
      </c>
      <c r="R3524" t="s">
        <v>10327</v>
      </c>
    </row>
    <row r="3525" spans="1:18" hidden="1" x14ac:dyDescent="0.25">
      <c r="A3525" s="7">
        <f>anotacoes!D3525</f>
        <v>40713</v>
      </c>
      <c r="B3525" t="str">
        <f>anotacoes!C3525</f>
        <v>GRAND SLAM RIO DE JANEIRO 2011</v>
      </c>
      <c r="C3525" t="str">
        <f>anotacoes!E3525</f>
        <v>GUILHEIRO</v>
      </c>
      <c r="D3525" t="str">
        <f>anotacoes!F3525</f>
        <v>MAMMADLI</v>
      </c>
      <c r="E3525" t="s">
        <v>10325</v>
      </c>
      <c r="F3525">
        <f>anotacoes!A3525</f>
        <v>52</v>
      </c>
      <c r="G3525">
        <f>anotacoes!B3525</f>
        <v>61</v>
      </c>
      <c r="H3525" t="str">
        <f>anotacoes!K3525</f>
        <v xml:space="preserve"> 00:07:03,180</v>
      </c>
      <c r="I3525" t="str">
        <f>anotacoes!L3525</f>
        <v xml:space="preserve"> 00:07:06,203</v>
      </c>
      <c r="J3525" t="str">
        <f>IF(L3525="PAUSE",E3525,IF(anotacoes!G3529=conversao_anotacoes!C3525,conversao_anotacoes!C3525,conversao_anotacoes!D3525))</f>
        <v>GUILHEIRO</v>
      </c>
      <c r="K3525" t="str">
        <f t="shared" si="110"/>
        <v>MAMMADLI</v>
      </c>
      <c r="L3525" t="str">
        <f>UPPER(anotacoes!H3525)</f>
        <v>GRIP TIME</v>
      </c>
      <c r="M3525" t="str">
        <f>IF(OR(L3525="ATTACK",L3525="FINTA"),"&lt;TECNICA&gt;",UPPER(anotacoes!I3525))</f>
        <v>LEFT SLEEVE</v>
      </c>
      <c r="N3525" t="str">
        <f>IF(OR(L3525="ATTACK",L3525="FINTA"),UPPER(anotacoes!I3525),"")</f>
        <v/>
      </c>
      <c r="O3525" s="6" t="str">
        <f>IF(anotacoes!N3525=0,"",anotacoes!N3525)</f>
        <v/>
      </c>
      <c r="P3525" t="str">
        <f>IF(anotacoes!M3525=0,"",UPPER(anotacoes!M3525))</f>
        <v/>
      </c>
      <c r="Q3525" t="str">
        <f t="shared" si="111"/>
        <v>INSERT INTO CONVERSAO_LUTA_ACAO (cd_conversao, id_luta, sequencia, momento_inicio, momento_fim, quem_faz, quem_sofre, acao_tipo, acao, tecnica, direcao, pontuacao) VALUES (1, 52, 61, TRIM(' 00:07:03,180'), TRIM(' 00:07:06,203'), 'GUILHEIRO', 'MAMMADLI', 'GRIP TIME', 'LEFT SLEEVE', NULL, NULL, NULL)</v>
      </c>
      <c r="R3525" t="s">
        <v>10327</v>
      </c>
    </row>
    <row r="3526" spans="1:18" hidden="1" x14ac:dyDescent="0.25">
      <c r="A3526" s="7">
        <f>anotacoes!D3526</f>
        <v>40713</v>
      </c>
      <c r="B3526" t="str">
        <f>anotacoes!C3526</f>
        <v>GRAND SLAM RIO DE JANEIRO 2011</v>
      </c>
      <c r="C3526" t="str">
        <f>anotacoes!E3526</f>
        <v>GUILHEIRO</v>
      </c>
      <c r="D3526" t="str">
        <f>anotacoes!F3526</f>
        <v>MAMMADLI</v>
      </c>
      <c r="E3526" t="s">
        <v>10325</v>
      </c>
      <c r="F3526">
        <f>anotacoes!A3526</f>
        <v>52</v>
      </c>
      <c r="G3526">
        <f>anotacoes!B3526</f>
        <v>62</v>
      </c>
      <c r="H3526" t="str">
        <f>anotacoes!K3526</f>
        <v xml:space="preserve"> 00:07:06,203</v>
      </c>
      <c r="I3526" t="str">
        <f>anotacoes!L3526</f>
        <v xml:space="preserve"> 00:07:14,252</v>
      </c>
      <c r="J3526" t="str">
        <f>IF(L3526="PAUSE",E3526,IF(anotacoes!G3530=conversao_anotacoes!C3526,conversao_anotacoes!C3526,conversao_anotacoes!D3526))</f>
        <v>&lt;ARBITRO_DESCONHECIDO&gt;</v>
      </c>
      <c r="K3526" t="str">
        <f t="shared" si="110"/>
        <v/>
      </c>
      <c r="L3526" t="str">
        <f>UPPER(anotacoes!H3526)</f>
        <v>PAUSE</v>
      </c>
      <c r="M3526" t="str">
        <f>IF(OR(L3526="ATTACK",L3526="FINTA"),"&lt;TECNICA&gt;",UPPER(anotacoes!I3526))</f>
        <v>&lt;NAO_CLASSIFICADO&gt;</v>
      </c>
      <c r="N3526" t="str">
        <f>IF(OR(L3526="ATTACK",L3526="FINTA"),UPPER(anotacoes!I3526),"")</f>
        <v/>
      </c>
      <c r="O3526" s="6" t="str">
        <f>IF(anotacoes!N3526=0,"",anotacoes!N3526)</f>
        <v/>
      </c>
      <c r="P3526" t="str">
        <f>IF(anotacoes!M3526=0,"",UPPER(anotacoes!M3526))</f>
        <v/>
      </c>
      <c r="Q3526" t="str">
        <f t="shared" si="111"/>
        <v>INSERT INTO CONVERSAO_LUTA_ACAO (cd_conversao, id_luta, sequencia, momento_inicio, momento_fim, quem_faz, quem_sofre, acao_tipo, acao, tecnica, direcao, pontuacao) VALUES (1, 52, 62, TRIM(' 00:07:06,203'), TRIM(' 00:07:14,252'), '&lt;ARBITRO_DESCONHECIDO&gt;', '', 'PAUSE', '&lt;NAO_CLASSIFICADO&gt;', NULL, NULL, NULL)</v>
      </c>
      <c r="R3526" t="s">
        <v>10327</v>
      </c>
    </row>
    <row r="3527" spans="1:18" hidden="1" x14ac:dyDescent="0.25">
      <c r="A3527" s="7">
        <f>anotacoes!D3527</f>
        <v>40713</v>
      </c>
      <c r="B3527" t="str">
        <f>anotacoes!C3527</f>
        <v>GRAND SLAM RIO DE JANEIRO 2011</v>
      </c>
      <c r="C3527" t="str">
        <f>anotacoes!E3527</f>
        <v>GUILHEIRO</v>
      </c>
      <c r="D3527" t="str">
        <f>anotacoes!F3527</f>
        <v>MAMMADLI</v>
      </c>
      <c r="E3527" t="s">
        <v>10325</v>
      </c>
      <c r="F3527">
        <f>anotacoes!A3527</f>
        <v>52</v>
      </c>
      <c r="G3527">
        <f>anotacoes!B3527</f>
        <v>63</v>
      </c>
      <c r="H3527" t="str">
        <f>anotacoes!K3527</f>
        <v xml:space="preserve"> 00:07:14,252</v>
      </c>
      <c r="I3527" t="str">
        <f>anotacoes!L3527</f>
        <v xml:space="preserve"> 00:07:14,487</v>
      </c>
      <c r="J3527" t="str">
        <f>IF(L3527="PAUSE",E3527,IF(anotacoes!G3531=conversao_anotacoes!C3527,conversao_anotacoes!C3527,conversao_anotacoes!D3527))</f>
        <v>GUILHEIRO</v>
      </c>
      <c r="K3527" t="str">
        <f t="shared" si="110"/>
        <v>MAMMADLI</v>
      </c>
      <c r="L3527" t="str">
        <f>UPPER(anotacoes!H3527)</f>
        <v>DISPLACEMENT</v>
      </c>
      <c r="M3527" t="str">
        <f>IF(OR(L3527="ATTACK",L3527="FINTA"),"&lt;TECNICA&gt;",UPPER(anotacoes!I3527))</f>
        <v>2-3 STEP HESITANT RIGHT</v>
      </c>
      <c r="N3527" t="str">
        <f>IF(OR(L3527="ATTACK",L3527="FINTA"),UPPER(anotacoes!I3527),"")</f>
        <v/>
      </c>
      <c r="O3527" s="6" t="str">
        <f>IF(anotacoes!N3527=0,"",anotacoes!N3527)</f>
        <v/>
      </c>
      <c r="P3527" t="str">
        <f>IF(anotacoes!M3527=0,"",UPPER(anotacoes!M3527))</f>
        <v/>
      </c>
      <c r="Q3527" t="str">
        <f t="shared" si="111"/>
        <v>INSERT INTO CONVERSAO_LUTA_ACAO (cd_conversao, id_luta, sequencia, momento_inicio, momento_fim, quem_faz, quem_sofre, acao_tipo, acao, tecnica, direcao, pontuacao) VALUES (1, 52, 63, TRIM(' 00:07:14,252'), TRIM(' 00:07:14,487'), 'GUILHEIRO', 'MAMMADLI', 'DISPLACEMENT', '2-3 STEP HESITANT RIGHT', NULL, NULL, NULL)</v>
      </c>
      <c r="R3527" t="s">
        <v>10327</v>
      </c>
    </row>
    <row r="3528" spans="1:18" hidden="1" x14ac:dyDescent="0.25">
      <c r="A3528" s="7">
        <f>anotacoes!D3528</f>
        <v>40713</v>
      </c>
      <c r="B3528" t="str">
        <f>anotacoes!C3528</f>
        <v>GRAND SLAM RIO DE JANEIRO 2011</v>
      </c>
      <c r="C3528" t="str">
        <f>anotacoes!E3528</f>
        <v>GUILHEIRO</v>
      </c>
      <c r="D3528" t="str">
        <f>anotacoes!F3528</f>
        <v>MAMMADLI</v>
      </c>
      <c r="E3528" t="s">
        <v>10325</v>
      </c>
      <c r="F3528">
        <f>anotacoes!A3528</f>
        <v>52</v>
      </c>
      <c r="G3528">
        <f>anotacoes!B3528</f>
        <v>64</v>
      </c>
      <c r="H3528" t="str">
        <f>anotacoes!K3528</f>
        <v xml:space="preserve"> 00:07:14,487</v>
      </c>
      <c r="I3528" t="str">
        <f>anotacoes!L3528</f>
        <v xml:space="preserve"> 00:07:16,718</v>
      </c>
      <c r="J3528" t="str">
        <f>IF(L3528="PAUSE",E3528,IF(anotacoes!G3532=conversao_anotacoes!C3528,conversao_anotacoes!C3528,conversao_anotacoes!D3528))</f>
        <v>GUILHEIRO</v>
      </c>
      <c r="K3528" t="str">
        <f t="shared" si="110"/>
        <v>MAMMADLI</v>
      </c>
      <c r="L3528" t="str">
        <f>UPPER(anotacoes!H3528)</f>
        <v>DISPLACEMENT</v>
      </c>
      <c r="M3528" t="str">
        <f>IF(OR(L3528="ATTACK",L3528="FINTA"),"&lt;TECNICA&gt;",UPPER(anotacoes!I3528))</f>
        <v>TRY TO GRIP WITH CONTACT</v>
      </c>
      <c r="N3528" t="str">
        <f>IF(OR(L3528="ATTACK",L3528="FINTA"),UPPER(anotacoes!I3528),"")</f>
        <v/>
      </c>
      <c r="O3528" s="6" t="str">
        <f>IF(anotacoes!N3528=0,"",anotacoes!N3528)</f>
        <v/>
      </c>
      <c r="P3528" t="str">
        <f>IF(anotacoes!M3528=0,"",UPPER(anotacoes!M3528))</f>
        <v/>
      </c>
      <c r="Q3528" t="str">
        <f t="shared" si="111"/>
        <v>INSERT INTO CONVERSAO_LUTA_ACAO (cd_conversao, id_luta, sequencia, momento_inicio, momento_fim, quem_faz, quem_sofre, acao_tipo, acao, tecnica, direcao, pontuacao) VALUES (1, 52, 64, TRIM(' 00:07:14,487'), TRIM(' 00:07:16,718'), 'GUILHEIRO', 'MAMMADLI', 'DISPLACEMENT', 'TRY TO GRIP WITH CONTACT', NULL, NULL, NULL)</v>
      </c>
      <c r="R3528" t="s">
        <v>10327</v>
      </c>
    </row>
    <row r="3529" spans="1:18" hidden="1" x14ac:dyDescent="0.25">
      <c r="A3529" s="7">
        <f>anotacoes!D3529</f>
        <v>40713</v>
      </c>
      <c r="B3529" t="str">
        <f>anotacoes!C3529</f>
        <v>GRAND SLAM RIO DE JANEIRO 2011</v>
      </c>
      <c r="C3529" t="str">
        <f>anotacoes!E3529</f>
        <v>GUILHEIRO</v>
      </c>
      <c r="D3529" t="str">
        <f>anotacoes!F3529</f>
        <v>MAMMADLI</v>
      </c>
      <c r="E3529" t="s">
        <v>10325</v>
      </c>
      <c r="F3529">
        <f>anotacoes!A3529</f>
        <v>52</v>
      </c>
      <c r="G3529">
        <f>anotacoes!B3529</f>
        <v>65</v>
      </c>
      <c r="H3529" t="str">
        <f>anotacoes!K3529</f>
        <v xml:space="preserve"> 00:07:16,718</v>
      </c>
      <c r="I3529" t="str">
        <f>anotacoes!L3529</f>
        <v xml:space="preserve"> 00:07:18,558</v>
      </c>
      <c r="J3529" t="str">
        <f>IF(L3529="PAUSE",E3529,IF(anotacoes!G3533=conversao_anotacoes!C3529,conversao_anotacoes!C3529,conversao_anotacoes!D3529))</f>
        <v>GUILHEIRO</v>
      </c>
      <c r="K3529" t="str">
        <f t="shared" si="110"/>
        <v>MAMMADLI</v>
      </c>
      <c r="L3529" t="str">
        <f>UPPER(anotacoes!H3529)</f>
        <v>DISPLACEMENT</v>
      </c>
      <c r="M3529" t="str">
        <f>IF(OR(L3529="ATTACK",L3529="FINTA"),"&lt;TECNICA&gt;",UPPER(anotacoes!I3529))</f>
        <v>2-3 STEP HESITANT RIGHT</v>
      </c>
      <c r="N3529" t="str">
        <f>IF(OR(L3529="ATTACK",L3529="FINTA"),UPPER(anotacoes!I3529),"")</f>
        <v/>
      </c>
      <c r="O3529" s="6" t="str">
        <f>IF(anotacoes!N3529=0,"",anotacoes!N3529)</f>
        <v/>
      </c>
      <c r="P3529" t="str">
        <f>IF(anotacoes!M3529=0,"",UPPER(anotacoes!M3529))</f>
        <v/>
      </c>
      <c r="Q3529" t="str">
        <f t="shared" si="111"/>
        <v>INSERT INTO CONVERSAO_LUTA_ACAO (cd_conversao, id_luta, sequencia, momento_inicio, momento_fim, quem_faz, quem_sofre, acao_tipo, acao, tecnica, direcao, pontuacao) VALUES (1, 52, 65, TRIM(' 00:07:16,718'), TRIM(' 00:07:18,558'), 'GUILHEIRO', 'MAMMADLI', 'DISPLACEMENT', '2-3 STEP HESITANT RIGHT', NULL, NULL, NULL)</v>
      </c>
      <c r="R3529" t="s">
        <v>10327</v>
      </c>
    </row>
    <row r="3530" spans="1:18" hidden="1" x14ac:dyDescent="0.25">
      <c r="A3530" s="7">
        <f>anotacoes!D3530</f>
        <v>40713</v>
      </c>
      <c r="B3530" t="str">
        <f>anotacoes!C3530</f>
        <v>GRAND SLAM RIO DE JANEIRO 2011</v>
      </c>
      <c r="C3530" t="str">
        <f>anotacoes!E3530</f>
        <v>GUILHEIRO</v>
      </c>
      <c r="D3530" t="str">
        <f>anotacoes!F3530</f>
        <v>MAMMADLI</v>
      </c>
      <c r="E3530" t="s">
        <v>10325</v>
      </c>
      <c r="F3530">
        <f>anotacoes!A3530</f>
        <v>52</v>
      </c>
      <c r="G3530">
        <f>anotacoes!B3530</f>
        <v>66</v>
      </c>
      <c r="H3530" t="str">
        <f>anotacoes!K3530</f>
        <v xml:space="preserve"> 00:07:18,558</v>
      </c>
      <c r="I3530" t="str">
        <f>anotacoes!L3530</f>
        <v xml:space="preserve"> 00:07:19,562</v>
      </c>
      <c r="J3530" t="str">
        <f>IF(L3530="PAUSE",E3530,IF(anotacoes!G3534=conversao_anotacoes!C3530,conversao_anotacoes!C3530,conversao_anotacoes!D3530))</f>
        <v>GUILHEIRO</v>
      </c>
      <c r="K3530" t="str">
        <f t="shared" si="110"/>
        <v>MAMMADLI</v>
      </c>
      <c r="L3530" t="str">
        <f>UPPER(anotacoes!H3530)</f>
        <v>GRIP TIME</v>
      </c>
      <c r="M3530" t="str">
        <f>IF(OR(L3530="ATTACK",L3530="FINTA"),"&lt;TECNICA&gt;",UPPER(anotacoes!I3530))</f>
        <v>LEFT COLLAR RIGHT SLEEVE</v>
      </c>
      <c r="N3530" t="str">
        <f>IF(OR(L3530="ATTACK",L3530="FINTA"),UPPER(anotacoes!I3530),"")</f>
        <v/>
      </c>
      <c r="O3530" s="6" t="str">
        <f>IF(anotacoes!N3530=0,"",anotacoes!N3530)</f>
        <v/>
      </c>
      <c r="P3530" t="str">
        <f>IF(anotacoes!M3530=0,"",UPPER(anotacoes!M3530))</f>
        <v/>
      </c>
      <c r="Q3530" t="str">
        <f t="shared" si="111"/>
        <v>INSERT INTO CONVERSAO_LUTA_ACAO (cd_conversao, id_luta, sequencia, momento_inicio, momento_fim, quem_faz, quem_sofre, acao_tipo, acao, tecnica, direcao, pontuacao) VALUES (1, 52, 66, TRIM(' 00:07:18,558'), TRIM(' 00:07:19,562'), 'GUILHEIRO', 'MAMMADLI', 'GRIP TIME', 'LEFT COLLAR RIGHT SLEEVE', NULL, NULL, NULL)</v>
      </c>
      <c r="R3530" t="s">
        <v>10327</v>
      </c>
    </row>
    <row r="3531" spans="1:18" hidden="1" x14ac:dyDescent="0.25">
      <c r="A3531" s="7">
        <f>anotacoes!D3531</f>
        <v>40713</v>
      </c>
      <c r="B3531" t="str">
        <f>anotacoes!C3531</f>
        <v>GRAND SLAM RIO DE JANEIRO 2011</v>
      </c>
      <c r="C3531" t="str">
        <f>anotacoes!E3531</f>
        <v>GUILHEIRO</v>
      </c>
      <c r="D3531" t="str">
        <f>anotacoes!F3531</f>
        <v>MAMMADLI</v>
      </c>
      <c r="E3531" t="s">
        <v>10325</v>
      </c>
      <c r="F3531">
        <f>anotacoes!A3531</f>
        <v>52</v>
      </c>
      <c r="G3531">
        <f>anotacoes!B3531</f>
        <v>67</v>
      </c>
      <c r="H3531" t="str">
        <f>anotacoes!K3531</f>
        <v xml:space="preserve"> 00:07:19,562</v>
      </c>
      <c r="I3531" t="str">
        <f>anotacoes!L3531</f>
        <v xml:space="preserve"> 00:07:21,081</v>
      </c>
      <c r="J3531" t="str">
        <f>IF(L3531="PAUSE",E3531,IF(anotacoes!G3535=conversao_anotacoes!C3531,conversao_anotacoes!C3531,conversao_anotacoes!D3531))</f>
        <v>GUILHEIRO</v>
      </c>
      <c r="K3531" t="str">
        <f t="shared" si="110"/>
        <v>MAMMADLI</v>
      </c>
      <c r="L3531" t="str">
        <f>UPPER(anotacoes!H3531)</f>
        <v>DISPLACEMENT</v>
      </c>
      <c r="M3531" t="str">
        <f>IF(OR(L3531="ATTACK",L3531="FINTA"),"&lt;TECNICA&gt;",UPPER(anotacoes!I3531))</f>
        <v>TRY TO GRIP WITH CONTACT</v>
      </c>
      <c r="N3531" t="str">
        <f>IF(OR(L3531="ATTACK",L3531="FINTA"),UPPER(anotacoes!I3531),"")</f>
        <v/>
      </c>
      <c r="O3531" s="6" t="str">
        <f>IF(anotacoes!N3531=0,"",anotacoes!N3531)</f>
        <v/>
      </c>
      <c r="P3531" t="str">
        <f>IF(anotacoes!M3531=0,"",UPPER(anotacoes!M3531))</f>
        <v/>
      </c>
      <c r="Q3531" t="str">
        <f t="shared" si="111"/>
        <v>INSERT INTO CONVERSAO_LUTA_ACAO (cd_conversao, id_luta, sequencia, momento_inicio, momento_fim, quem_faz, quem_sofre, acao_tipo, acao, tecnica, direcao, pontuacao) VALUES (1, 52, 67, TRIM(' 00:07:19,562'), TRIM(' 00:07:21,081'), 'GUILHEIRO', 'MAMMADLI', 'DISPLACEMENT', 'TRY TO GRIP WITH CONTACT', NULL, NULL, NULL)</v>
      </c>
      <c r="R3531" t="s">
        <v>10327</v>
      </c>
    </row>
    <row r="3532" spans="1:18" hidden="1" x14ac:dyDescent="0.25">
      <c r="A3532" s="7">
        <f>anotacoes!D3532</f>
        <v>40713</v>
      </c>
      <c r="B3532" t="str">
        <f>anotacoes!C3532</f>
        <v>GRAND SLAM RIO DE JANEIRO 2011</v>
      </c>
      <c r="C3532" t="str">
        <f>anotacoes!E3532</f>
        <v>GUILHEIRO</v>
      </c>
      <c r="D3532" t="str">
        <f>anotacoes!F3532</f>
        <v>MAMMADLI</v>
      </c>
      <c r="E3532" t="s">
        <v>10325</v>
      </c>
      <c r="F3532">
        <f>anotacoes!A3532</f>
        <v>52</v>
      </c>
      <c r="G3532">
        <f>anotacoes!B3532</f>
        <v>68</v>
      </c>
      <c r="H3532" t="str">
        <f>anotacoes!K3532</f>
        <v xml:space="preserve"> 00:07:21,081</v>
      </c>
      <c r="I3532" t="str">
        <f>anotacoes!L3532</f>
        <v xml:space="preserve"> 00:07:22,972</v>
      </c>
      <c r="J3532" t="str">
        <f>IF(L3532="PAUSE",E3532,IF(anotacoes!G3536=conversao_anotacoes!C3532,conversao_anotacoes!C3532,conversao_anotacoes!D3532))</f>
        <v>GUILHEIRO</v>
      </c>
      <c r="K3532" t="str">
        <f t="shared" si="110"/>
        <v>MAMMADLI</v>
      </c>
      <c r="L3532" t="str">
        <f>UPPER(anotacoes!H3532)</f>
        <v>GRIP TIME</v>
      </c>
      <c r="M3532" t="str">
        <f>IF(OR(L3532="ATTACK",L3532="FINTA"),"&lt;TECNICA&gt;",UPPER(anotacoes!I3532))</f>
        <v>LEFT COLLAR</v>
      </c>
      <c r="N3532" t="str">
        <f>IF(OR(L3532="ATTACK",L3532="FINTA"),UPPER(anotacoes!I3532),"")</f>
        <v/>
      </c>
      <c r="O3532" s="6" t="str">
        <f>IF(anotacoes!N3532=0,"",anotacoes!N3532)</f>
        <v/>
      </c>
      <c r="P3532" t="str">
        <f>IF(anotacoes!M3532=0,"",UPPER(anotacoes!M3532))</f>
        <v/>
      </c>
      <c r="Q3532" t="str">
        <f t="shared" si="111"/>
        <v>INSERT INTO CONVERSAO_LUTA_ACAO (cd_conversao, id_luta, sequencia, momento_inicio, momento_fim, quem_faz, quem_sofre, acao_tipo, acao, tecnica, direcao, pontuacao) VALUES (1, 52, 68, TRIM(' 00:07:21,081'), TRIM(' 00:07:22,972'), 'GUILHEIRO', 'MAMMADLI', 'GRIP TIME', 'LEFT COLLAR', NULL, NULL, NULL)</v>
      </c>
      <c r="R3532" t="s">
        <v>10327</v>
      </c>
    </row>
    <row r="3533" spans="1:18" hidden="1" x14ac:dyDescent="0.25">
      <c r="A3533" s="7">
        <f>anotacoes!D3533</f>
        <v>40713</v>
      </c>
      <c r="B3533" t="str">
        <f>anotacoes!C3533</f>
        <v>GRAND SLAM RIO DE JANEIRO 2011</v>
      </c>
      <c r="C3533" t="str">
        <f>anotacoes!E3533</f>
        <v>GUILHEIRO</v>
      </c>
      <c r="D3533" t="str">
        <f>anotacoes!F3533</f>
        <v>MAMMADLI</v>
      </c>
      <c r="E3533" t="s">
        <v>10325</v>
      </c>
      <c r="F3533">
        <f>anotacoes!A3533</f>
        <v>52</v>
      </c>
      <c r="G3533">
        <f>anotacoes!B3533</f>
        <v>69</v>
      </c>
      <c r="H3533" t="str">
        <f>anotacoes!K3533</f>
        <v xml:space="preserve"> 00:07:22,972</v>
      </c>
      <c r="I3533" t="str">
        <f>anotacoes!L3533</f>
        <v xml:space="preserve"> 00:07:24,111</v>
      </c>
      <c r="J3533" t="str">
        <f>IF(L3533="PAUSE",E3533,IF(anotacoes!G3537=conversao_anotacoes!C3533,conversao_anotacoes!C3533,conversao_anotacoes!D3533))</f>
        <v>GUILHEIRO</v>
      </c>
      <c r="K3533" t="str">
        <f t="shared" si="110"/>
        <v>MAMMADLI</v>
      </c>
      <c r="L3533" t="str">
        <f>UPPER(anotacoes!H3533)</f>
        <v>GRIP TIME</v>
      </c>
      <c r="M3533" t="str">
        <f>IF(OR(L3533="ATTACK",L3533="FINTA"),"&lt;TECNICA&gt;",UPPER(anotacoes!I3533))</f>
        <v>LEFT COLLAR RIGHT SLEEVE</v>
      </c>
      <c r="N3533" t="str">
        <f>IF(OR(L3533="ATTACK",L3533="FINTA"),UPPER(anotacoes!I3533),"")</f>
        <v/>
      </c>
      <c r="O3533" s="6" t="str">
        <f>IF(anotacoes!N3533=0,"",anotacoes!N3533)</f>
        <v/>
      </c>
      <c r="P3533" t="str">
        <f>IF(anotacoes!M3533=0,"",UPPER(anotacoes!M3533))</f>
        <v/>
      </c>
      <c r="Q3533" t="str">
        <f t="shared" si="111"/>
        <v>INSERT INTO CONVERSAO_LUTA_ACAO (cd_conversao, id_luta, sequencia, momento_inicio, momento_fim, quem_faz, quem_sofre, acao_tipo, acao, tecnica, direcao, pontuacao) VALUES (1, 52, 69, TRIM(' 00:07:22,972'), TRIM(' 00:07:24,111'), 'GUILHEIRO', 'MAMMADLI', 'GRIP TIME', 'LEFT COLLAR RIGHT SLEEVE', NULL, NULL, NULL)</v>
      </c>
      <c r="R3533" t="s">
        <v>10327</v>
      </c>
    </row>
    <row r="3534" spans="1:18" hidden="1" x14ac:dyDescent="0.25">
      <c r="A3534" s="7">
        <f>anotacoes!D3534</f>
        <v>40713</v>
      </c>
      <c r="B3534" t="str">
        <f>anotacoes!C3534</f>
        <v>GRAND SLAM RIO DE JANEIRO 2011</v>
      </c>
      <c r="C3534" t="str">
        <f>anotacoes!E3534</f>
        <v>GUILHEIRO</v>
      </c>
      <c r="D3534" t="str">
        <f>anotacoes!F3534</f>
        <v>MAMMADLI</v>
      </c>
      <c r="E3534" t="s">
        <v>10325</v>
      </c>
      <c r="F3534">
        <f>anotacoes!A3534</f>
        <v>52</v>
      </c>
      <c r="G3534">
        <f>anotacoes!B3534</f>
        <v>70</v>
      </c>
      <c r="H3534" t="str">
        <f>anotacoes!K3534</f>
        <v xml:space="preserve"> 00:07:24,111</v>
      </c>
      <c r="I3534" t="str">
        <f>anotacoes!L3534</f>
        <v xml:space="preserve"> 00:07:30,384</v>
      </c>
      <c r="J3534" t="str">
        <f>IF(L3534="PAUSE",E3534,IF(anotacoes!G3538=conversao_anotacoes!C3534,conversao_anotacoes!C3534,conversao_anotacoes!D3534))</f>
        <v>GUILHEIRO</v>
      </c>
      <c r="K3534" t="str">
        <f t="shared" si="110"/>
        <v>MAMMADLI</v>
      </c>
      <c r="L3534" t="str">
        <f>UPPER(anotacoes!H3534)</f>
        <v>DISPLACEMENT</v>
      </c>
      <c r="M3534" t="str">
        <f>IF(OR(L3534="ATTACK",L3534="FINTA"),"&lt;TECNICA&gt;",UPPER(anotacoes!I3534))</f>
        <v>TRY TO GRIP WITH CONTACT</v>
      </c>
      <c r="N3534" t="str">
        <f>IF(OR(L3534="ATTACK",L3534="FINTA"),UPPER(anotacoes!I3534),"")</f>
        <v/>
      </c>
      <c r="O3534" s="6" t="str">
        <f>IF(anotacoes!N3534=0,"",anotacoes!N3534)</f>
        <v/>
      </c>
      <c r="P3534" t="str">
        <f>IF(anotacoes!M3534=0,"",UPPER(anotacoes!M3534))</f>
        <v/>
      </c>
      <c r="Q3534" t="str">
        <f t="shared" si="111"/>
        <v>INSERT INTO CONVERSAO_LUTA_ACAO (cd_conversao, id_luta, sequencia, momento_inicio, momento_fim, quem_faz, quem_sofre, acao_tipo, acao, tecnica, direcao, pontuacao) VALUES (1, 52, 70, TRIM(' 00:07:24,111'), TRIM(' 00:07:30,384'), 'GUILHEIRO', 'MAMMADLI', 'DISPLACEMENT', 'TRY TO GRIP WITH CONTACT', NULL, NULL, NULL)</v>
      </c>
      <c r="R3534" t="s">
        <v>10327</v>
      </c>
    </row>
    <row r="3535" spans="1:18" hidden="1" x14ac:dyDescent="0.25">
      <c r="A3535" s="7">
        <f>anotacoes!D3535</f>
        <v>40713</v>
      </c>
      <c r="B3535" t="str">
        <f>anotacoes!C3535</f>
        <v>GRAND SLAM RIO DE JANEIRO 2011</v>
      </c>
      <c r="C3535" t="str">
        <f>anotacoes!E3535</f>
        <v>GUILHEIRO</v>
      </c>
      <c r="D3535" t="str">
        <f>anotacoes!F3535</f>
        <v>MAMMADLI</v>
      </c>
      <c r="E3535" t="s">
        <v>10325</v>
      </c>
      <c r="F3535">
        <f>anotacoes!A3535</f>
        <v>52</v>
      </c>
      <c r="G3535">
        <f>anotacoes!B3535</f>
        <v>71</v>
      </c>
      <c r="H3535" t="str">
        <f>anotacoes!K3535</f>
        <v xml:space="preserve"> 00:07:30,384</v>
      </c>
      <c r="I3535" t="str">
        <f>anotacoes!L3535</f>
        <v xml:space="preserve"> 00:07:30,384</v>
      </c>
      <c r="J3535" t="str">
        <f>IF(L3535="PAUSE",E3535,IF(anotacoes!G3539=conversao_anotacoes!C3535,conversao_anotacoes!C3535,conversao_anotacoes!D3535))</f>
        <v>GUILHEIRO</v>
      </c>
      <c r="K3535" t="str">
        <f t="shared" si="110"/>
        <v>MAMMADLI</v>
      </c>
      <c r="L3535" t="str">
        <f>UPPER(anotacoes!H3535)</f>
        <v>GRIP TIME</v>
      </c>
      <c r="M3535" t="str">
        <f>IF(OR(L3535="ATTACK",L3535="FINTA"),"&lt;TECNICA&gt;",UPPER(anotacoes!I3535))</f>
        <v>RIGHT COLLAR</v>
      </c>
      <c r="N3535" t="str">
        <f>IF(OR(L3535="ATTACK",L3535="FINTA"),UPPER(anotacoes!I3535),"")</f>
        <v/>
      </c>
      <c r="O3535" s="6" t="str">
        <f>IF(anotacoes!N3535=0,"",anotacoes!N3535)</f>
        <v/>
      </c>
      <c r="P3535" t="str">
        <f>IF(anotacoes!M3535=0,"",UPPER(anotacoes!M3535))</f>
        <v/>
      </c>
      <c r="Q3535" t="str">
        <f t="shared" si="111"/>
        <v>INSERT INTO CONVERSAO_LUTA_ACAO (cd_conversao, id_luta, sequencia, momento_inicio, momento_fim, quem_faz, quem_sofre, acao_tipo, acao, tecnica, direcao, pontuacao) VALUES (1, 52, 71, TRIM(' 00:07:30,384'), TRIM(' 00:07:30,384'), 'GUILHEIRO', 'MAMMADLI', 'GRIP TIME', 'RIGHT COLLAR', NULL, NULL, NULL)</v>
      </c>
      <c r="R3535" t="s">
        <v>10327</v>
      </c>
    </row>
    <row r="3536" spans="1:18" hidden="1" x14ac:dyDescent="0.25">
      <c r="A3536" s="7">
        <f>anotacoes!D3536</f>
        <v>40713</v>
      </c>
      <c r="B3536" t="str">
        <f>anotacoes!C3536</f>
        <v>GRAND SLAM RIO DE JANEIRO 2011</v>
      </c>
      <c r="C3536" t="str">
        <f>anotacoes!E3536</f>
        <v>GUILHEIRO</v>
      </c>
      <c r="D3536" t="str">
        <f>anotacoes!F3536</f>
        <v>MAMMADLI</v>
      </c>
      <c r="E3536" t="s">
        <v>10325</v>
      </c>
      <c r="F3536">
        <f>anotacoes!A3536</f>
        <v>52</v>
      </c>
      <c r="G3536">
        <f>anotacoes!B3536</f>
        <v>72</v>
      </c>
      <c r="H3536" t="str">
        <f>anotacoes!K3536</f>
        <v xml:space="preserve"> 00:07:30,384</v>
      </c>
      <c r="I3536" t="str">
        <f>anotacoes!L3536</f>
        <v xml:space="preserve"> 00:07:31,448</v>
      </c>
      <c r="J3536" t="str">
        <f>IF(L3536="PAUSE",E3536,IF(anotacoes!G3540=conversao_anotacoes!C3536,conversao_anotacoes!C3536,conversao_anotacoes!D3536))</f>
        <v>GUILHEIRO</v>
      </c>
      <c r="K3536" t="str">
        <f t="shared" si="110"/>
        <v>MAMMADLI</v>
      </c>
      <c r="L3536" t="str">
        <f>UPPER(anotacoes!H3536)</f>
        <v>ATTACK</v>
      </c>
      <c r="M3536" t="str">
        <f>IF(OR(L3536="ATTACK",L3536="FINTA"),"&lt;TECNICA&gt;",UPPER(anotacoes!I3536))</f>
        <v>&lt;TECNICA&gt;</v>
      </c>
      <c r="N3536" t="str">
        <f>IF(OR(L3536="ATTACK",L3536="FINTA"),UPPER(anotacoes!I3536),"")</f>
        <v>SEOI NAGE</v>
      </c>
      <c r="O3536" s="6">
        <f>IF(anotacoes!N3536=0,"",anotacoes!N3536)</f>
        <v>6</v>
      </c>
      <c r="P3536" t="str">
        <f>IF(anotacoes!M3536=0,"",UPPER(anotacoes!M3536))</f>
        <v/>
      </c>
      <c r="Q3536" t="str">
        <f t="shared" si="111"/>
        <v>INSERT INTO CONVERSAO_LUTA_ACAO (cd_conversao, id_luta, sequencia, momento_inicio, momento_fim, quem_faz, quem_sofre, acao_tipo, acao, tecnica, direcao, pontuacao) VALUES (1, 52, 72, TRIM(' 00:07:30,384'), TRIM(' 00:07:31,448'), 'GUILHEIRO', 'MAMMADLI', 'ATTACK', '&lt;TECNICA&gt;', 'SEOI NAGE', 6, NULL)</v>
      </c>
      <c r="R3536" t="s">
        <v>10327</v>
      </c>
    </row>
    <row r="3537" spans="1:18" hidden="1" x14ac:dyDescent="0.25">
      <c r="A3537" s="7">
        <f>anotacoes!D3537</f>
        <v>40713</v>
      </c>
      <c r="B3537" t="str">
        <f>anotacoes!C3537</f>
        <v>GRAND SLAM RIO DE JANEIRO 2011</v>
      </c>
      <c r="C3537" t="str">
        <f>anotacoes!E3537</f>
        <v>GUILHEIRO</v>
      </c>
      <c r="D3537" t="str">
        <f>anotacoes!F3537</f>
        <v>MAMMADLI</v>
      </c>
      <c r="E3537" t="s">
        <v>10325</v>
      </c>
      <c r="F3537">
        <f>anotacoes!A3537</f>
        <v>52</v>
      </c>
      <c r="G3537">
        <f>anotacoes!B3537</f>
        <v>73</v>
      </c>
      <c r="H3537" t="str">
        <f>anotacoes!K3537</f>
        <v xml:space="preserve"> 00:07:31,448</v>
      </c>
      <c r="I3537" t="str">
        <f>anotacoes!L3537</f>
        <v xml:space="preserve"> 00:07:34,555</v>
      </c>
      <c r="J3537" t="str">
        <f>IF(L3537="PAUSE",E3537,IF(anotacoes!G3541=conversao_anotacoes!C3537,conversao_anotacoes!C3537,conversao_anotacoes!D3537))</f>
        <v>GUILHEIRO</v>
      </c>
      <c r="K3537" t="str">
        <f t="shared" si="110"/>
        <v>MAMMADLI</v>
      </c>
      <c r="L3537" t="str">
        <f>UPPER(anotacoes!H3537)</f>
        <v>GROUNDWORK COMBAT</v>
      </c>
      <c r="M3537" t="str">
        <f>IF(OR(L3537="ATTACK",L3537="FINTA"),"&lt;TECNICA&gt;",UPPER(anotacoes!I3537))</f>
        <v>DEFENSIVE POSITION</v>
      </c>
      <c r="N3537" t="str">
        <f>IF(OR(L3537="ATTACK",L3537="FINTA"),UPPER(anotacoes!I3537),"")</f>
        <v/>
      </c>
      <c r="O3537" s="6" t="str">
        <f>IF(anotacoes!N3537=0,"",anotacoes!N3537)</f>
        <v/>
      </c>
      <c r="P3537" t="str">
        <f>IF(anotacoes!M3537=0,"",UPPER(anotacoes!M3537))</f>
        <v/>
      </c>
      <c r="Q3537" t="str">
        <f t="shared" si="111"/>
        <v>INSERT INTO CONVERSAO_LUTA_ACAO (cd_conversao, id_luta, sequencia, momento_inicio, momento_fim, quem_faz, quem_sofre, acao_tipo, acao, tecnica, direcao, pontuacao) VALUES (1, 52, 73, TRIM(' 00:07:31,448'), TRIM(' 00:07:34,555'), 'GUILHEIRO', 'MAMMADLI', 'GROUNDWORK COMBAT', 'DEFENSIVE POSITION', NULL, NULL, NULL)</v>
      </c>
      <c r="R3537" t="s">
        <v>10327</v>
      </c>
    </row>
    <row r="3538" spans="1:18" hidden="1" x14ac:dyDescent="0.25">
      <c r="A3538" s="7">
        <f>anotacoes!D3538</f>
        <v>40713</v>
      </c>
      <c r="B3538" t="str">
        <f>anotacoes!C3538</f>
        <v>GRAND SLAM RIO DE JANEIRO 2011</v>
      </c>
      <c r="C3538" t="str">
        <f>anotacoes!E3538</f>
        <v>GUILHEIRO</v>
      </c>
      <c r="D3538" t="str">
        <f>anotacoes!F3538</f>
        <v>MAMMADLI</v>
      </c>
      <c r="E3538" t="s">
        <v>10325</v>
      </c>
      <c r="F3538">
        <f>anotacoes!A3538</f>
        <v>52</v>
      </c>
      <c r="G3538">
        <f>anotacoes!B3538</f>
        <v>74</v>
      </c>
      <c r="H3538" t="str">
        <f>anotacoes!K3538</f>
        <v xml:space="preserve"> 00:07:34,555</v>
      </c>
      <c r="I3538" t="str">
        <f>anotacoes!L3538</f>
        <v xml:space="preserve"> 00:08:21,894</v>
      </c>
      <c r="J3538" t="str">
        <f>IF(L3538="PAUSE",E3538,IF(anotacoes!G3542=conversao_anotacoes!C3538,conversao_anotacoes!C3538,conversao_anotacoes!D3538))</f>
        <v>&lt;ARBITRO_DESCONHECIDO&gt;</v>
      </c>
      <c r="K3538" t="str">
        <f t="shared" si="110"/>
        <v/>
      </c>
      <c r="L3538" t="str">
        <f>UPPER(anotacoes!H3538)</f>
        <v>PAUSE</v>
      </c>
      <c r="M3538" t="str">
        <f>IF(OR(L3538="ATTACK",L3538="FINTA"),"&lt;TECNICA&gt;",UPPER(anotacoes!I3538))</f>
        <v>&lt;NAO_CLASSIFICADO&gt;</v>
      </c>
      <c r="N3538" t="str">
        <f>IF(OR(L3538="ATTACK",L3538="FINTA"),UPPER(anotacoes!I3538),"")</f>
        <v/>
      </c>
      <c r="O3538" s="6" t="str">
        <f>IF(anotacoes!N3538=0,"",anotacoes!N3538)</f>
        <v/>
      </c>
      <c r="P3538" t="str">
        <f>IF(anotacoes!M3538=0,"",UPPER(anotacoes!M3538))</f>
        <v/>
      </c>
      <c r="Q3538" t="str">
        <f t="shared" si="111"/>
        <v>INSERT INTO CONVERSAO_LUTA_ACAO (cd_conversao, id_luta, sequencia, momento_inicio, momento_fim, quem_faz, quem_sofre, acao_tipo, acao, tecnica, direcao, pontuacao) VALUES (1, 52, 74, TRIM(' 00:07:34,555'), TRIM(' 00:08:21,894'), '&lt;ARBITRO_DESCONHECIDO&gt;', '', 'PAUSE', '&lt;NAO_CLASSIFICADO&gt;', NULL, NULL, NULL)</v>
      </c>
      <c r="R3538" t="s">
        <v>10327</v>
      </c>
    </row>
    <row r="3539" spans="1:18" hidden="1" x14ac:dyDescent="0.25">
      <c r="A3539" s="7">
        <f>anotacoes!D3539</f>
        <v>40713</v>
      </c>
      <c r="B3539" t="str">
        <f>anotacoes!C3539</f>
        <v>GRAND SLAM RIO DE JANEIRO 2011</v>
      </c>
      <c r="C3539" t="str">
        <f>anotacoes!E3539</f>
        <v>GUILHEIRO</v>
      </c>
      <c r="D3539" t="str">
        <f>anotacoes!F3539</f>
        <v>MAMMADLI</v>
      </c>
      <c r="E3539" t="s">
        <v>10325</v>
      </c>
      <c r="F3539">
        <f>anotacoes!A3539</f>
        <v>52</v>
      </c>
      <c r="G3539">
        <f>anotacoes!B3539</f>
        <v>75</v>
      </c>
      <c r="H3539" t="str">
        <f>anotacoes!K3539</f>
        <v xml:space="preserve"> 00:08:22,109</v>
      </c>
      <c r="I3539" t="str">
        <f>anotacoes!L3539</f>
        <v xml:space="preserve"> 00:08:29,771</v>
      </c>
      <c r="J3539" t="str">
        <f>IF(L3539="PAUSE",E3539,IF(anotacoes!G3543=conversao_anotacoes!C3539,conversao_anotacoes!C3539,conversao_anotacoes!D3539))</f>
        <v>GUILHEIRO</v>
      </c>
      <c r="K3539" t="str">
        <f t="shared" si="110"/>
        <v>MAMMADLI</v>
      </c>
      <c r="L3539" t="str">
        <f>UPPER(anotacoes!H3539)</f>
        <v>DISPLACEMENT</v>
      </c>
      <c r="M3539" t="str">
        <f>IF(OR(L3539="ATTACK",L3539="FINTA"),"&lt;TECNICA&gt;",UPPER(anotacoes!I3539))</f>
        <v>2-3 STEP HESITANT RIGHT</v>
      </c>
      <c r="N3539" t="str">
        <f>IF(OR(L3539="ATTACK",L3539="FINTA"),UPPER(anotacoes!I3539),"")</f>
        <v/>
      </c>
      <c r="O3539" s="6" t="str">
        <f>IF(anotacoes!N3539=0,"",anotacoes!N3539)</f>
        <v/>
      </c>
      <c r="P3539" t="str">
        <f>IF(anotacoes!M3539=0,"",UPPER(anotacoes!M3539))</f>
        <v/>
      </c>
      <c r="Q3539" t="str">
        <f t="shared" si="111"/>
        <v>INSERT INTO CONVERSAO_LUTA_ACAO (cd_conversao, id_luta, sequencia, momento_inicio, momento_fim, quem_faz, quem_sofre, acao_tipo, acao, tecnica, direcao, pontuacao) VALUES (1, 52, 75, TRIM(' 00:08:22,109'), TRIM(' 00:08:29,771'), 'GUILHEIRO', 'MAMMADLI', 'DISPLACEMENT', '2-3 STEP HESITANT RIGHT', NULL, NULL, NULL)</v>
      </c>
      <c r="R3539" t="s">
        <v>10327</v>
      </c>
    </row>
    <row r="3540" spans="1:18" hidden="1" x14ac:dyDescent="0.25">
      <c r="A3540" s="7">
        <f>anotacoes!D3540</f>
        <v>40713</v>
      </c>
      <c r="B3540" t="str">
        <f>anotacoes!C3540</f>
        <v>GRAND SLAM RIO DE JANEIRO 2011</v>
      </c>
      <c r="C3540" t="str">
        <f>anotacoes!E3540</f>
        <v>GUILHEIRO</v>
      </c>
      <c r="D3540" t="str">
        <f>anotacoes!F3540</f>
        <v>MAMMADLI</v>
      </c>
      <c r="E3540" t="s">
        <v>10325</v>
      </c>
      <c r="F3540">
        <f>anotacoes!A3540</f>
        <v>52</v>
      </c>
      <c r="G3540">
        <f>anotacoes!B3540</f>
        <v>76</v>
      </c>
      <c r="H3540" t="str">
        <f>anotacoes!K3540</f>
        <v xml:space="preserve"> 00:08:29,771</v>
      </c>
      <c r="I3540" t="str">
        <f>anotacoes!L3540</f>
        <v xml:space="preserve"> 00:08:31,551</v>
      </c>
      <c r="J3540" t="str">
        <f>IF(L3540="PAUSE",E3540,IF(anotacoes!G3544=conversao_anotacoes!C3540,conversao_anotacoes!C3540,conversao_anotacoes!D3540))</f>
        <v>GUILHEIRO</v>
      </c>
      <c r="K3540" t="str">
        <f t="shared" si="110"/>
        <v>MAMMADLI</v>
      </c>
      <c r="L3540" t="str">
        <f>UPPER(anotacoes!H3540)</f>
        <v>DISPLACEMENT</v>
      </c>
      <c r="M3540" t="str">
        <f>IF(OR(L3540="ATTACK",L3540="FINTA"),"&lt;TECNICA&gt;",UPPER(anotacoes!I3540))</f>
        <v>TRY TO GRIP WITH CONTACT</v>
      </c>
      <c r="N3540" t="str">
        <f>IF(OR(L3540="ATTACK",L3540="FINTA"),UPPER(anotacoes!I3540),"")</f>
        <v/>
      </c>
      <c r="O3540" s="6" t="str">
        <f>IF(anotacoes!N3540=0,"",anotacoes!N3540)</f>
        <v/>
      </c>
      <c r="P3540" t="str">
        <f>IF(anotacoes!M3540=0,"",UPPER(anotacoes!M3540))</f>
        <v/>
      </c>
      <c r="Q3540" t="str">
        <f t="shared" si="111"/>
        <v>INSERT INTO CONVERSAO_LUTA_ACAO (cd_conversao, id_luta, sequencia, momento_inicio, momento_fim, quem_faz, quem_sofre, acao_tipo, acao, tecnica, direcao, pontuacao) VALUES (1, 52, 76, TRIM(' 00:08:29,771'), TRIM(' 00:08:31,551'), 'GUILHEIRO', 'MAMMADLI', 'DISPLACEMENT', 'TRY TO GRIP WITH CONTACT', NULL, NULL, NULL)</v>
      </c>
      <c r="R3540" t="s">
        <v>10327</v>
      </c>
    </row>
    <row r="3541" spans="1:18" hidden="1" x14ac:dyDescent="0.25">
      <c r="A3541" s="7">
        <f>anotacoes!D3541</f>
        <v>40713</v>
      </c>
      <c r="B3541" t="str">
        <f>anotacoes!C3541</f>
        <v>GRAND SLAM RIO DE JANEIRO 2011</v>
      </c>
      <c r="C3541" t="str">
        <f>anotacoes!E3541</f>
        <v>GUILHEIRO</v>
      </c>
      <c r="D3541" t="str">
        <f>anotacoes!F3541</f>
        <v>MAMMADLI</v>
      </c>
      <c r="E3541" t="s">
        <v>10325</v>
      </c>
      <c r="F3541">
        <f>anotacoes!A3541</f>
        <v>52</v>
      </c>
      <c r="G3541">
        <f>anotacoes!B3541</f>
        <v>77</v>
      </c>
      <c r="H3541" t="str">
        <f>anotacoes!K3541</f>
        <v xml:space="preserve"> 00:08:31,551</v>
      </c>
      <c r="I3541" t="str">
        <f>anotacoes!L3541</f>
        <v xml:space="preserve"> 00:08:36,258</v>
      </c>
      <c r="J3541" t="str">
        <f>IF(L3541="PAUSE",E3541,IF(anotacoes!G3545=conversao_anotacoes!C3541,conversao_anotacoes!C3541,conversao_anotacoes!D3541))</f>
        <v>GUILHEIRO</v>
      </c>
      <c r="K3541" t="str">
        <f t="shared" si="110"/>
        <v>MAMMADLI</v>
      </c>
      <c r="L3541" t="str">
        <f>UPPER(anotacoes!H3541)</f>
        <v>GRIP TIME</v>
      </c>
      <c r="M3541" t="str">
        <f>IF(OR(L3541="ATTACK",L3541="FINTA"),"&lt;TECNICA&gt;",UPPER(anotacoes!I3541))</f>
        <v>RIGHT SLEEVE LEFT SLEEVE</v>
      </c>
      <c r="N3541" t="str">
        <f>IF(OR(L3541="ATTACK",L3541="FINTA"),UPPER(anotacoes!I3541),"")</f>
        <v/>
      </c>
      <c r="O3541" s="6" t="str">
        <f>IF(anotacoes!N3541=0,"",anotacoes!N3541)</f>
        <v/>
      </c>
      <c r="P3541" t="str">
        <f>IF(anotacoes!M3541=0,"",UPPER(anotacoes!M3541))</f>
        <v/>
      </c>
      <c r="Q3541" t="str">
        <f t="shared" si="111"/>
        <v>INSERT INTO CONVERSAO_LUTA_ACAO (cd_conversao, id_luta, sequencia, momento_inicio, momento_fim, quem_faz, quem_sofre, acao_tipo, acao, tecnica, direcao, pontuacao) VALUES (1, 52, 77, TRIM(' 00:08:31,551'), TRIM(' 00:08:36,258'), 'GUILHEIRO', 'MAMMADLI', 'GRIP TIME', 'RIGHT SLEEVE LEFT SLEEVE', NULL, NULL, NULL)</v>
      </c>
      <c r="R3541" t="s">
        <v>10327</v>
      </c>
    </row>
    <row r="3542" spans="1:18" hidden="1" x14ac:dyDescent="0.25">
      <c r="A3542" s="7">
        <f>anotacoes!D3542</f>
        <v>40713</v>
      </c>
      <c r="B3542" t="str">
        <f>anotacoes!C3542</f>
        <v>GRAND SLAM RIO DE JANEIRO 2011</v>
      </c>
      <c r="C3542" t="str">
        <f>anotacoes!E3542</f>
        <v>GUILHEIRO</v>
      </c>
      <c r="D3542" t="str">
        <f>anotacoes!F3542</f>
        <v>MAMMADLI</v>
      </c>
      <c r="E3542" t="s">
        <v>10325</v>
      </c>
      <c r="F3542">
        <f>anotacoes!A3542</f>
        <v>52</v>
      </c>
      <c r="G3542">
        <f>anotacoes!B3542</f>
        <v>78</v>
      </c>
      <c r="H3542" t="str">
        <f>anotacoes!K3542</f>
        <v xml:space="preserve"> 00:08:36,258</v>
      </c>
      <c r="I3542" t="str">
        <f>anotacoes!L3542</f>
        <v xml:space="preserve"> 00:08:39,280</v>
      </c>
      <c r="J3542" t="str">
        <f>IF(L3542="PAUSE",E3542,IF(anotacoes!G3546=conversao_anotacoes!C3542,conversao_anotacoes!C3542,conversao_anotacoes!D3542))</f>
        <v>GUILHEIRO</v>
      </c>
      <c r="K3542" t="str">
        <f t="shared" si="110"/>
        <v>MAMMADLI</v>
      </c>
      <c r="L3542" t="str">
        <f>UPPER(anotacoes!H3542)</f>
        <v>ATTACK</v>
      </c>
      <c r="M3542" t="str">
        <f>IF(OR(L3542="ATTACK",L3542="FINTA"),"&lt;TECNICA&gt;",UPPER(anotacoes!I3542))</f>
        <v>&lt;TECNICA&gt;</v>
      </c>
      <c r="N3542" t="str">
        <f>IF(OR(L3542="ATTACK",L3542="FINTA"),UPPER(anotacoes!I3542),"")</f>
        <v>SODE SEOI NAGE</v>
      </c>
      <c r="O3542" s="6">
        <f>IF(anotacoes!N3542=0,"",anotacoes!N3542)</f>
        <v>6</v>
      </c>
      <c r="P3542" t="str">
        <f>IF(anotacoes!M3542=0,"",UPPER(anotacoes!M3542))</f>
        <v/>
      </c>
      <c r="Q3542" t="str">
        <f t="shared" si="111"/>
        <v>INSERT INTO CONVERSAO_LUTA_ACAO (cd_conversao, id_luta, sequencia, momento_inicio, momento_fim, quem_faz, quem_sofre, acao_tipo, acao, tecnica, direcao, pontuacao) VALUES (1, 52, 78, TRIM(' 00:08:36,258'), TRIM(' 00:08:39,280'), 'GUILHEIRO', 'MAMMADLI', 'ATTACK', '&lt;TECNICA&gt;', 'SODE SEOI NAGE', 6, NULL)</v>
      </c>
      <c r="R3542" t="s">
        <v>10327</v>
      </c>
    </row>
    <row r="3543" spans="1:18" hidden="1" x14ac:dyDescent="0.25">
      <c r="A3543" s="7">
        <f>anotacoes!D3543</f>
        <v>40713</v>
      </c>
      <c r="B3543" t="str">
        <f>anotacoes!C3543</f>
        <v>GRAND SLAM RIO DE JANEIRO 2011</v>
      </c>
      <c r="C3543" t="str">
        <f>anotacoes!E3543</f>
        <v>GUILHEIRO</v>
      </c>
      <c r="D3543" t="str">
        <f>anotacoes!F3543</f>
        <v>MAMMADLI</v>
      </c>
      <c r="E3543" t="s">
        <v>10325</v>
      </c>
      <c r="F3543">
        <f>anotacoes!A3543</f>
        <v>52</v>
      </c>
      <c r="G3543">
        <f>anotacoes!B3543</f>
        <v>79</v>
      </c>
      <c r="H3543" t="str">
        <f>anotacoes!K3543</f>
        <v xml:space="preserve"> 00:08:39,530</v>
      </c>
      <c r="I3543" t="str">
        <f>anotacoes!L3543</f>
        <v xml:space="preserve"> 00:08:41,899</v>
      </c>
      <c r="J3543" t="str">
        <f>IF(L3543="PAUSE",E3543,IF(anotacoes!G3547=conversao_anotacoes!C3543,conversao_anotacoes!C3543,conversao_anotacoes!D3543))</f>
        <v>GUILHEIRO</v>
      </c>
      <c r="K3543" t="str">
        <f t="shared" si="110"/>
        <v>MAMMADLI</v>
      </c>
      <c r="L3543" t="str">
        <f>UPPER(anotacoes!H3543)</f>
        <v>GROUNDWORK COMBAT</v>
      </c>
      <c r="M3543" t="str">
        <f>IF(OR(L3543="ATTACK",L3543="FINTA"),"&lt;TECNICA&gt;",UPPER(anotacoes!I3543))</f>
        <v>TRYING TO ATTACK</v>
      </c>
      <c r="N3543" t="str">
        <f>IF(OR(L3543="ATTACK",L3543="FINTA"),UPPER(anotacoes!I3543),"")</f>
        <v/>
      </c>
      <c r="O3543" s="6" t="str">
        <f>IF(anotacoes!N3543=0,"",anotacoes!N3543)</f>
        <v/>
      </c>
      <c r="P3543" t="str">
        <f>IF(anotacoes!M3543=0,"",UPPER(anotacoes!M3543))</f>
        <v/>
      </c>
      <c r="Q3543" t="str">
        <f t="shared" si="111"/>
        <v>INSERT INTO CONVERSAO_LUTA_ACAO (cd_conversao, id_luta, sequencia, momento_inicio, momento_fim, quem_faz, quem_sofre, acao_tipo, acao, tecnica, direcao, pontuacao) VALUES (1, 52, 79, TRIM(' 00:08:39,530'), TRIM(' 00:08:41,899'), 'GUILHEIRO', 'MAMMADLI', 'GROUNDWORK COMBAT', 'TRYING TO ATTACK', NULL, NULL, NULL)</v>
      </c>
      <c r="R3543" t="s">
        <v>10327</v>
      </c>
    </row>
    <row r="3544" spans="1:18" hidden="1" x14ac:dyDescent="0.25">
      <c r="A3544" s="7">
        <f>anotacoes!D3544</f>
        <v>40713</v>
      </c>
      <c r="B3544" t="str">
        <f>anotacoes!C3544</f>
        <v>GRAND SLAM RIO DE JANEIRO 2011</v>
      </c>
      <c r="C3544" t="str">
        <f>anotacoes!E3544</f>
        <v>GUILHEIRO</v>
      </c>
      <c r="D3544" t="str">
        <f>anotacoes!F3544</f>
        <v>MAMMADLI</v>
      </c>
      <c r="E3544" t="s">
        <v>10325</v>
      </c>
      <c r="F3544">
        <f>anotacoes!A3544</f>
        <v>52</v>
      </c>
      <c r="G3544">
        <f>anotacoes!B3544</f>
        <v>80</v>
      </c>
      <c r="H3544" t="str">
        <f>anotacoes!K3544</f>
        <v xml:space="preserve"> 00:08:41,899</v>
      </c>
      <c r="I3544" t="str">
        <f>anotacoes!L3544</f>
        <v xml:space="preserve"> 00:08:59,207</v>
      </c>
      <c r="J3544" t="str">
        <f>IF(L3544="PAUSE",E3544,IF(anotacoes!G3548=conversao_anotacoes!C3544,conversao_anotacoes!C3544,conversao_anotacoes!D3544))</f>
        <v>&lt;ARBITRO_DESCONHECIDO&gt;</v>
      </c>
      <c r="K3544" t="str">
        <f t="shared" si="110"/>
        <v/>
      </c>
      <c r="L3544" t="str">
        <f>UPPER(anotacoes!H3544)</f>
        <v>PAUSE</v>
      </c>
      <c r="M3544" t="str">
        <f>IF(OR(L3544="ATTACK",L3544="FINTA"),"&lt;TECNICA&gt;",UPPER(anotacoes!I3544))</f>
        <v>&lt;NAO_CLASSIFICADO&gt;</v>
      </c>
      <c r="N3544" t="str">
        <f>IF(OR(L3544="ATTACK",L3544="FINTA"),UPPER(anotacoes!I3544),"")</f>
        <v/>
      </c>
      <c r="O3544" s="6" t="str">
        <f>IF(anotacoes!N3544=0,"",anotacoes!N3544)</f>
        <v/>
      </c>
      <c r="P3544" t="str">
        <f>IF(anotacoes!M3544=0,"",UPPER(anotacoes!M3544))</f>
        <v/>
      </c>
      <c r="Q3544" t="str">
        <f t="shared" si="111"/>
        <v>INSERT INTO CONVERSAO_LUTA_ACAO (cd_conversao, id_luta, sequencia, momento_inicio, momento_fim, quem_faz, quem_sofre, acao_tipo, acao, tecnica, direcao, pontuacao) VALUES (1, 52, 80, TRIM(' 00:08:41,899'), TRIM(' 00:08:59,207'), '&lt;ARBITRO_DESCONHECIDO&gt;', '', 'PAUSE', '&lt;NAO_CLASSIFICADO&gt;', NULL, NULL, NULL)</v>
      </c>
      <c r="R3544" t="s">
        <v>10327</v>
      </c>
    </row>
    <row r="3545" spans="1:18" hidden="1" x14ac:dyDescent="0.25">
      <c r="A3545" s="7">
        <f>anotacoes!D3545</f>
        <v>40713</v>
      </c>
      <c r="B3545" t="str">
        <f>anotacoes!C3545</f>
        <v>GRAND SLAM RIO DE JANEIRO 2011</v>
      </c>
      <c r="C3545" t="str">
        <f>anotacoes!E3545</f>
        <v>GUILHEIRO</v>
      </c>
      <c r="D3545" t="str">
        <f>anotacoes!F3545</f>
        <v>MAMMADLI</v>
      </c>
      <c r="E3545" t="s">
        <v>10325</v>
      </c>
      <c r="F3545">
        <f>anotacoes!A3545</f>
        <v>52</v>
      </c>
      <c r="G3545">
        <f>anotacoes!B3545</f>
        <v>81</v>
      </c>
      <c r="H3545" t="str">
        <f>anotacoes!K3545</f>
        <v xml:space="preserve"> 00:08:59,207</v>
      </c>
      <c r="I3545" t="str">
        <f>anotacoes!L3545</f>
        <v xml:space="preserve"> 00:09:06,181</v>
      </c>
      <c r="J3545" t="str">
        <f>IF(L3545="PAUSE",E3545,IF(anotacoes!G3549=conversao_anotacoes!C3545,conversao_anotacoes!C3545,conversao_anotacoes!D3545))</f>
        <v>GUILHEIRO</v>
      </c>
      <c r="K3545" t="str">
        <f t="shared" si="110"/>
        <v>MAMMADLI</v>
      </c>
      <c r="L3545" t="str">
        <f>UPPER(anotacoes!H3545)</f>
        <v>DISPLACEMENT</v>
      </c>
      <c r="M3545" t="str">
        <f>IF(OR(L3545="ATTACK",L3545="FINTA"),"&lt;TECNICA&gt;",UPPER(anotacoes!I3545))</f>
        <v>2-3 STEP HESITANT RIGHT</v>
      </c>
      <c r="N3545" t="str">
        <f>IF(OR(L3545="ATTACK",L3545="FINTA"),UPPER(anotacoes!I3545),"")</f>
        <v/>
      </c>
      <c r="O3545" s="6" t="str">
        <f>IF(anotacoes!N3545=0,"",anotacoes!N3545)</f>
        <v/>
      </c>
      <c r="P3545" t="str">
        <f>IF(anotacoes!M3545=0,"",UPPER(anotacoes!M3545))</f>
        <v/>
      </c>
      <c r="Q3545" t="str">
        <f t="shared" si="111"/>
        <v>INSERT INTO CONVERSAO_LUTA_ACAO (cd_conversao, id_luta, sequencia, momento_inicio, momento_fim, quem_faz, quem_sofre, acao_tipo, acao, tecnica, direcao, pontuacao) VALUES (1, 52, 81, TRIM(' 00:08:59,207'), TRIM(' 00:09:06,181'), 'GUILHEIRO', 'MAMMADLI', 'DISPLACEMENT', '2-3 STEP HESITANT RIGHT', NULL, NULL, NULL)</v>
      </c>
      <c r="R3545" t="s">
        <v>10327</v>
      </c>
    </row>
    <row r="3546" spans="1:18" hidden="1" x14ac:dyDescent="0.25">
      <c r="A3546" s="7">
        <f>anotacoes!D3546</f>
        <v>40713</v>
      </c>
      <c r="B3546" t="str">
        <f>anotacoes!C3546</f>
        <v>GRAND SLAM RIO DE JANEIRO 2011</v>
      </c>
      <c r="C3546" t="str">
        <f>anotacoes!E3546</f>
        <v>GUILHEIRO</v>
      </c>
      <c r="D3546" t="str">
        <f>anotacoes!F3546</f>
        <v>MAMMADLI</v>
      </c>
      <c r="E3546" t="s">
        <v>10325</v>
      </c>
      <c r="F3546">
        <f>anotacoes!A3546</f>
        <v>52</v>
      </c>
      <c r="G3546">
        <f>anotacoes!B3546</f>
        <v>82</v>
      </c>
      <c r="H3546" t="str">
        <f>anotacoes!K3546</f>
        <v xml:space="preserve"> 00:09:06,181</v>
      </c>
      <c r="I3546" t="str">
        <f>anotacoes!L3546</f>
        <v xml:space="preserve"> 00:09:06,921</v>
      </c>
      <c r="J3546" t="str">
        <f>IF(L3546="PAUSE",E3546,IF(anotacoes!G3550=conversao_anotacoes!C3546,conversao_anotacoes!C3546,conversao_anotacoes!D3546))</f>
        <v>GUILHEIRO</v>
      </c>
      <c r="K3546" t="str">
        <f t="shared" si="110"/>
        <v>MAMMADLI</v>
      </c>
      <c r="L3546" t="str">
        <f>UPPER(anotacoes!H3546)</f>
        <v>DISPLACEMENT</v>
      </c>
      <c r="M3546" t="str">
        <f>IF(OR(L3546="ATTACK",L3546="FINTA"),"&lt;TECNICA&gt;",UPPER(anotacoes!I3546))</f>
        <v>TRY TO GRIP WITH CONTACT</v>
      </c>
      <c r="N3546" t="str">
        <f>IF(OR(L3546="ATTACK",L3546="FINTA"),UPPER(anotacoes!I3546),"")</f>
        <v/>
      </c>
      <c r="O3546" s="6" t="str">
        <f>IF(anotacoes!N3546=0,"",anotacoes!N3546)</f>
        <v/>
      </c>
      <c r="P3546" t="str">
        <f>IF(anotacoes!M3546=0,"",UPPER(anotacoes!M3546))</f>
        <v/>
      </c>
      <c r="Q3546" t="str">
        <f t="shared" si="111"/>
        <v>INSERT INTO CONVERSAO_LUTA_ACAO (cd_conversao, id_luta, sequencia, momento_inicio, momento_fim, quem_faz, quem_sofre, acao_tipo, acao, tecnica, direcao, pontuacao) VALUES (1, 52, 82, TRIM(' 00:09:06,181'), TRIM(' 00:09:06,921'), 'GUILHEIRO', 'MAMMADLI', 'DISPLACEMENT', 'TRY TO GRIP WITH CONTACT', NULL, NULL, NULL)</v>
      </c>
      <c r="R3546" t="s">
        <v>10327</v>
      </c>
    </row>
    <row r="3547" spans="1:18" hidden="1" x14ac:dyDescent="0.25">
      <c r="A3547" s="7">
        <f>anotacoes!D3547</f>
        <v>40713</v>
      </c>
      <c r="B3547" t="str">
        <f>anotacoes!C3547</f>
        <v>GRAND SLAM RIO DE JANEIRO 2011</v>
      </c>
      <c r="C3547" t="str">
        <f>anotacoes!E3547</f>
        <v>GUILHEIRO</v>
      </c>
      <c r="D3547" t="str">
        <f>anotacoes!F3547</f>
        <v>MAMMADLI</v>
      </c>
      <c r="E3547" t="s">
        <v>10325</v>
      </c>
      <c r="F3547">
        <f>anotacoes!A3547</f>
        <v>52</v>
      </c>
      <c r="G3547">
        <f>anotacoes!B3547</f>
        <v>83</v>
      </c>
      <c r="H3547" t="str">
        <f>anotacoes!K3547</f>
        <v xml:space="preserve"> 00:09:06,921</v>
      </c>
      <c r="I3547" t="str">
        <f>anotacoes!L3547</f>
        <v xml:space="preserve"> 00:09:07,213</v>
      </c>
      <c r="J3547" t="str">
        <f>IF(L3547="PAUSE",E3547,IF(anotacoes!G3551=conversao_anotacoes!C3547,conversao_anotacoes!C3547,conversao_anotacoes!D3547))</f>
        <v>GUILHEIRO</v>
      </c>
      <c r="K3547" t="str">
        <f t="shared" si="110"/>
        <v>MAMMADLI</v>
      </c>
      <c r="L3547" t="str">
        <f>UPPER(anotacoes!H3547)</f>
        <v>GRIP TIME</v>
      </c>
      <c r="M3547" t="str">
        <f>IF(OR(L3547="ATTACK",L3547="FINTA"),"&lt;TECNICA&gt;",UPPER(anotacoes!I3547))</f>
        <v>RIGHT COLLAR</v>
      </c>
      <c r="N3547" t="str">
        <f>IF(OR(L3547="ATTACK",L3547="FINTA"),UPPER(anotacoes!I3547),"")</f>
        <v/>
      </c>
      <c r="O3547" s="6" t="str">
        <f>IF(anotacoes!N3547=0,"",anotacoes!N3547)</f>
        <v/>
      </c>
      <c r="P3547" t="str">
        <f>IF(anotacoes!M3547=0,"",UPPER(anotacoes!M3547))</f>
        <v/>
      </c>
      <c r="Q3547" t="str">
        <f t="shared" si="111"/>
        <v>INSERT INTO CONVERSAO_LUTA_ACAO (cd_conversao, id_luta, sequencia, momento_inicio, momento_fim, quem_faz, quem_sofre, acao_tipo, acao, tecnica, direcao, pontuacao) VALUES (1, 52, 83, TRIM(' 00:09:06,921'), TRIM(' 00:09:07,213'), 'GUILHEIRO', 'MAMMADLI', 'GRIP TIME', 'RIGHT COLLAR', NULL, NULL, NULL)</v>
      </c>
      <c r="R3547" t="s">
        <v>10327</v>
      </c>
    </row>
    <row r="3548" spans="1:18" hidden="1" x14ac:dyDescent="0.25">
      <c r="A3548" s="7">
        <f>anotacoes!D3548</f>
        <v>40713</v>
      </c>
      <c r="B3548" t="str">
        <f>anotacoes!C3548</f>
        <v>GRAND SLAM RIO DE JANEIRO 2011</v>
      </c>
      <c r="C3548" t="str">
        <f>anotacoes!E3548</f>
        <v>GUILHEIRO</v>
      </c>
      <c r="D3548" t="str">
        <f>anotacoes!F3548</f>
        <v>MAMMADLI</v>
      </c>
      <c r="E3548" t="s">
        <v>10325</v>
      </c>
      <c r="F3548">
        <f>anotacoes!A3548</f>
        <v>52</v>
      </c>
      <c r="G3548">
        <f>anotacoes!B3548</f>
        <v>84</v>
      </c>
      <c r="H3548" t="str">
        <f>anotacoes!K3548</f>
        <v xml:space="preserve"> 00:09:07,213</v>
      </c>
      <c r="I3548" t="str">
        <f>anotacoes!L3548</f>
        <v xml:space="preserve"> 00:09:08,524</v>
      </c>
      <c r="J3548" t="str">
        <f>IF(L3548="PAUSE",E3548,IF(anotacoes!G3552=conversao_anotacoes!C3548,conversao_anotacoes!C3548,conversao_anotacoes!D3548))</f>
        <v>GUILHEIRO</v>
      </c>
      <c r="K3548" t="str">
        <f t="shared" si="110"/>
        <v>MAMMADLI</v>
      </c>
      <c r="L3548" t="str">
        <f>UPPER(anotacoes!H3548)</f>
        <v>ATTACK</v>
      </c>
      <c r="M3548" t="str">
        <f>IF(OR(L3548="ATTACK",L3548="FINTA"),"&lt;TECNICA&gt;",UPPER(anotacoes!I3548))</f>
        <v>&lt;TECNICA&gt;</v>
      </c>
      <c r="N3548" t="str">
        <f>IF(OR(L3548="ATTACK",L3548="FINTA"),UPPER(anotacoes!I3548),"")</f>
        <v>SEOI NAGE</v>
      </c>
      <c r="O3548" s="6">
        <f>IF(anotacoes!N3548=0,"",anotacoes!N3548)</f>
        <v>6</v>
      </c>
      <c r="P3548" t="str">
        <f>IF(anotacoes!M3548=0,"",UPPER(anotacoes!M3548))</f>
        <v/>
      </c>
      <c r="Q3548" t="str">
        <f t="shared" si="111"/>
        <v>INSERT INTO CONVERSAO_LUTA_ACAO (cd_conversao, id_luta, sequencia, momento_inicio, momento_fim, quem_faz, quem_sofre, acao_tipo, acao, tecnica, direcao, pontuacao) VALUES (1, 52, 84, TRIM(' 00:09:07,213'), TRIM(' 00:09:08,524'), 'GUILHEIRO', 'MAMMADLI', 'ATTACK', '&lt;TECNICA&gt;', 'SEOI NAGE', 6, NULL)</v>
      </c>
      <c r="R3548" t="s">
        <v>10327</v>
      </c>
    </row>
    <row r="3549" spans="1:18" hidden="1" x14ac:dyDescent="0.25">
      <c r="A3549" s="7">
        <f>anotacoes!D3549</f>
        <v>40713</v>
      </c>
      <c r="B3549" t="str">
        <f>anotacoes!C3549</f>
        <v>GRAND SLAM RIO DE JANEIRO 2011</v>
      </c>
      <c r="C3549" t="str">
        <f>anotacoes!E3549</f>
        <v>GUILHEIRO</v>
      </c>
      <c r="D3549" t="str">
        <f>anotacoes!F3549</f>
        <v>MAMMADLI</v>
      </c>
      <c r="E3549" t="s">
        <v>10325</v>
      </c>
      <c r="F3549">
        <f>anotacoes!A3549</f>
        <v>52</v>
      </c>
      <c r="G3549">
        <f>anotacoes!B3549</f>
        <v>85</v>
      </c>
      <c r="H3549" t="str">
        <f>anotacoes!K3549</f>
        <v xml:space="preserve"> 00:09:08,524</v>
      </c>
      <c r="I3549" t="str">
        <f>anotacoes!L3549</f>
        <v xml:space="preserve"> 00:08:56,016</v>
      </c>
      <c r="J3549" t="str">
        <f>IF(L3549="PAUSE",E3549,IF(anotacoes!G3553=conversao_anotacoes!C3549,conversao_anotacoes!C3549,conversao_anotacoes!D3549))</f>
        <v>&lt;ARBITRO_DESCONHECIDO&gt;</v>
      </c>
      <c r="K3549" t="str">
        <f t="shared" si="110"/>
        <v/>
      </c>
      <c r="L3549" t="str">
        <f>UPPER(anotacoes!H3549)</f>
        <v>PAUSE</v>
      </c>
      <c r="M3549" t="str">
        <f>IF(OR(L3549="ATTACK",L3549="FINTA"),"&lt;TECNICA&gt;",UPPER(anotacoes!I3549))</f>
        <v>SCORE WITH SHIDO</v>
      </c>
      <c r="N3549" t="str">
        <f>IF(OR(L3549="ATTACK",L3549="FINTA"),UPPER(anotacoes!I3549),"")</f>
        <v/>
      </c>
      <c r="O3549" s="6" t="str">
        <f>IF(anotacoes!N3549=0,"",anotacoes!N3549)</f>
        <v/>
      </c>
      <c r="P3549" t="str">
        <f>IF(anotacoes!M3549=0,"",UPPER(anotacoes!M3549))</f>
        <v/>
      </c>
      <c r="Q3549" t="str">
        <f t="shared" si="111"/>
        <v>INSERT INTO CONVERSAO_LUTA_ACAO (cd_conversao, id_luta, sequencia, momento_inicio, momento_fim, quem_faz, quem_sofre, acao_tipo, acao, tecnica, direcao, pontuacao) VALUES (1, 52, 85, TRIM(' 00:09:08,524'), TRIM(' 00:08:56,016'), '&lt;ARBITRO_DESCONHECIDO&gt;', '', 'PAUSE', 'SCORE WITH SHIDO', NULL, NULL, NULL)</v>
      </c>
      <c r="R3549" t="s">
        <v>10327</v>
      </c>
    </row>
    <row r="3550" spans="1:18" hidden="1" x14ac:dyDescent="0.25">
      <c r="A3550" s="7">
        <f>anotacoes!D3550</f>
        <v>40713</v>
      </c>
      <c r="B3550" t="str">
        <f>anotacoes!C3550</f>
        <v>GRAND SLAM RIO DE JANEIRO 2011</v>
      </c>
      <c r="C3550" t="str">
        <f>anotacoes!E3550</f>
        <v>GUILHEIRO</v>
      </c>
      <c r="D3550" t="str">
        <f>anotacoes!F3550</f>
        <v>MAMMADLI</v>
      </c>
      <c r="E3550" t="s">
        <v>10325</v>
      </c>
      <c r="F3550">
        <f>anotacoes!A3550</f>
        <v>52</v>
      </c>
      <c r="G3550">
        <f>anotacoes!B3550</f>
        <v>86</v>
      </c>
      <c r="H3550" t="str">
        <f>anotacoes!K3550</f>
        <v xml:space="preserve"> 00:08:56,016</v>
      </c>
      <c r="I3550" t="str">
        <f>anotacoes!L3550</f>
        <v xml:space="preserve"> 00:09:00,711</v>
      </c>
      <c r="J3550" t="str">
        <f>IF(L3550="PAUSE",E3550,IF(anotacoes!G3554=conversao_anotacoes!C3550,conversao_anotacoes!C3550,conversao_anotacoes!D3550))</f>
        <v>&lt;ARBITRO_DESCONHECIDO&gt;</v>
      </c>
      <c r="K3550" t="str">
        <f t="shared" si="110"/>
        <v/>
      </c>
      <c r="L3550" t="str">
        <f>UPPER(anotacoes!H3550)</f>
        <v>PAUSE</v>
      </c>
      <c r="M3550" t="str">
        <f>IF(OR(L3550="ATTACK",L3550="FINTA"),"&lt;TECNICA&gt;",UPPER(anotacoes!I3550))</f>
        <v>&lt;NAO_CLASSIFICADO&gt;</v>
      </c>
      <c r="N3550" t="str">
        <f>IF(OR(L3550="ATTACK",L3550="FINTA"),UPPER(anotacoes!I3550),"")</f>
        <v/>
      </c>
      <c r="O3550" s="6" t="str">
        <f>IF(anotacoes!N3550=0,"",anotacoes!N3550)</f>
        <v/>
      </c>
      <c r="P3550" t="str">
        <f>IF(anotacoes!M3550=0,"",UPPER(anotacoes!M3550))</f>
        <v/>
      </c>
      <c r="Q3550" t="str">
        <f t="shared" si="111"/>
        <v>INSERT INTO CONVERSAO_LUTA_ACAO (cd_conversao, id_luta, sequencia, momento_inicio, momento_fim, quem_faz, quem_sofre, acao_tipo, acao, tecnica, direcao, pontuacao) VALUES (1, 52, 86, TRIM(' 00:08:56,016'), TRIM(' 00:09:00,711'), '&lt;ARBITRO_DESCONHECIDO&gt;', '', 'PAUSE', '&lt;NAO_CLASSIFICADO&gt;', NULL, NULL, NULL)</v>
      </c>
      <c r="R3550" t="s">
        <v>10327</v>
      </c>
    </row>
    <row r="3551" spans="1:18" hidden="1" x14ac:dyDescent="0.25">
      <c r="A3551" s="7">
        <f>anotacoes!D3551</f>
        <v>40713</v>
      </c>
      <c r="B3551" t="str">
        <f>anotacoes!C3551</f>
        <v>GRAND SLAM RIO DE JANEIRO 2011</v>
      </c>
      <c r="C3551" t="str">
        <f>anotacoes!E3551</f>
        <v>GUILHEIRO</v>
      </c>
      <c r="D3551" t="str">
        <f>anotacoes!F3551</f>
        <v>MAMMADLI</v>
      </c>
      <c r="E3551" t="s">
        <v>10325</v>
      </c>
      <c r="F3551">
        <f>anotacoes!A3551</f>
        <v>52</v>
      </c>
      <c r="G3551">
        <f>anotacoes!B3551</f>
        <v>87</v>
      </c>
      <c r="H3551" t="str">
        <f>anotacoes!K3551</f>
        <v xml:space="preserve"> 00:09:00,711</v>
      </c>
      <c r="I3551" t="str">
        <f>anotacoes!L3551</f>
        <v xml:space="preserve"> 00:09:06,281</v>
      </c>
      <c r="J3551" t="str">
        <f>IF(L3551="PAUSE",E3551,IF(anotacoes!G3555=conversao_anotacoes!C3551,conversao_anotacoes!C3551,conversao_anotacoes!D3551))</f>
        <v>GUILHEIRO</v>
      </c>
      <c r="K3551" t="str">
        <f t="shared" si="110"/>
        <v>MAMMADLI</v>
      </c>
      <c r="L3551" t="str">
        <f>UPPER(anotacoes!H3551)</f>
        <v>DISPLACEMENT</v>
      </c>
      <c r="M3551" t="str">
        <f>IF(OR(L3551="ATTACK",L3551="FINTA"),"&lt;TECNICA&gt;",UPPER(anotacoes!I3551))</f>
        <v>2-3 STEP HESITANT RIGHT</v>
      </c>
      <c r="N3551" t="str">
        <f>IF(OR(L3551="ATTACK",L3551="FINTA"),UPPER(anotacoes!I3551),"")</f>
        <v/>
      </c>
      <c r="O3551" s="6" t="str">
        <f>IF(anotacoes!N3551=0,"",anotacoes!N3551)</f>
        <v/>
      </c>
      <c r="P3551" t="str">
        <f>IF(anotacoes!M3551=0,"",UPPER(anotacoes!M3551))</f>
        <v/>
      </c>
      <c r="Q3551" t="str">
        <f t="shared" si="111"/>
        <v>INSERT INTO CONVERSAO_LUTA_ACAO (cd_conversao, id_luta, sequencia, momento_inicio, momento_fim, quem_faz, quem_sofre, acao_tipo, acao, tecnica, direcao, pontuacao) VALUES (1, 52, 87, TRIM(' 00:09:00,711'), TRIM(' 00:09:06,281'), 'GUILHEIRO', 'MAMMADLI', 'DISPLACEMENT', '2-3 STEP HESITANT RIGHT', NULL, NULL, NULL)</v>
      </c>
      <c r="R3551" t="s">
        <v>10327</v>
      </c>
    </row>
    <row r="3552" spans="1:18" hidden="1" x14ac:dyDescent="0.25">
      <c r="A3552" s="7">
        <f>anotacoes!D3552</f>
        <v>40713</v>
      </c>
      <c r="B3552" t="str">
        <f>anotacoes!C3552</f>
        <v>GRAND SLAM RIO DE JANEIRO 2011</v>
      </c>
      <c r="C3552" t="str">
        <f>anotacoes!E3552</f>
        <v>GUILHEIRO</v>
      </c>
      <c r="D3552" t="str">
        <f>anotacoes!F3552</f>
        <v>MAMMADLI</v>
      </c>
      <c r="E3552" t="s">
        <v>10325</v>
      </c>
      <c r="F3552">
        <f>anotacoes!A3552</f>
        <v>52</v>
      </c>
      <c r="G3552">
        <f>anotacoes!B3552</f>
        <v>88</v>
      </c>
      <c r="H3552" t="str">
        <f>anotacoes!K3552</f>
        <v xml:space="preserve"> 00:09:06,281</v>
      </c>
      <c r="I3552" t="str">
        <f>anotacoes!L3552</f>
        <v xml:space="preserve"> 00:09:07,269</v>
      </c>
      <c r="J3552" t="str">
        <f>IF(L3552="PAUSE",E3552,IF(anotacoes!G3556=conversao_anotacoes!C3552,conversao_anotacoes!C3552,conversao_anotacoes!D3552))</f>
        <v>GUILHEIRO</v>
      </c>
      <c r="K3552" t="str">
        <f t="shared" si="110"/>
        <v>MAMMADLI</v>
      </c>
      <c r="L3552" t="str">
        <f>UPPER(anotacoes!H3552)</f>
        <v>DISPLACEMENT</v>
      </c>
      <c r="M3552" t="str">
        <f>IF(OR(L3552="ATTACK",L3552="FINTA"),"&lt;TECNICA&gt;",UPPER(anotacoes!I3552))</f>
        <v>TRY TO GRIP WITH CONTACT</v>
      </c>
      <c r="N3552" t="str">
        <f>IF(OR(L3552="ATTACK",L3552="FINTA"),UPPER(anotacoes!I3552),"")</f>
        <v/>
      </c>
      <c r="O3552" s="6" t="str">
        <f>IF(anotacoes!N3552=0,"",anotacoes!N3552)</f>
        <v/>
      </c>
      <c r="P3552" t="str">
        <f>IF(anotacoes!M3552=0,"",UPPER(anotacoes!M3552))</f>
        <v/>
      </c>
      <c r="Q3552" t="str">
        <f t="shared" si="111"/>
        <v>INSERT INTO CONVERSAO_LUTA_ACAO (cd_conversao, id_luta, sequencia, momento_inicio, momento_fim, quem_faz, quem_sofre, acao_tipo, acao, tecnica, direcao, pontuacao) VALUES (1, 52, 88, TRIM(' 00:09:06,281'), TRIM(' 00:09:07,269'), 'GUILHEIRO', 'MAMMADLI', 'DISPLACEMENT', 'TRY TO GRIP WITH CONTACT', NULL, NULL, NULL)</v>
      </c>
      <c r="R3552" t="s">
        <v>10327</v>
      </c>
    </row>
    <row r="3553" spans="1:18" hidden="1" x14ac:dyDescent="0.25">
      <c r="A3553" s="7">
        <f>anotacoes!D3553</f>
        <v>40713</v>
      </c>
      <c r="B3553" t="str">
        <f>anotacoes!C3553</f>
        <v>GRAND SLAM RIO DE JANEIRO 2011</v>
      </c>
      <c r="C3553" t="str">
        <f>anotacoes!E3553</f>
        <v>GUILHEIRO</v>
      </c>
      <c r="D3553" t="str">
        <f>anotacoes!F3553</f>
        <v>MAMMADLI</v>
      </c>
      <c r="E3553" t="s">
        <v>10325</v>
      </c>
      <c r="F3553">
        <f>anotacoes!A3553</f>
        <v>52</v>
      </c>
      <c r="G3553">
        <f>anotacoes!B3553</f>
        <v>89</v>
      </c>
      <c r="H3553" t="str">
        <f>anotacoes!K3553</f>
        <v xml:space="preserve"> 00:09:07,269</v>
      </c>
      <c r="I3553" t="str">
        <f>anotacoes!L3553</f>
        <v xml:space="preserve"> 00:09:07,269</v>
      </c>
      <c r="J3553" t="str">
        <f>IF(L3553="PAUSE",E3553,IF(anotacoes!G3557=conversao_anotacoes!C3553,conversao_anotacoes!C3553,conversao_anotacoes!D3553))</f>
        <v>GUILHEIRO</v>
      </c>
      <c r="K3553" t="str">
        <f t="shared" si="110"/>
        <v>MAMMADLI</v>
      </c>
      <c r="L3553" t="str">
        <f>UPPER(anotacoes!H3553)</f>
        <v>GRIP TIME</v>
      </c>
      <c r="M3553" t="str">
        <f>IF(OR(L3553="ATTACK",L3553="FINTA"),"&lt;TECNICA&gt;",UPPER(anotacoes!I3553))</f>
        <v>RIGHT COLLAR</v>
      </c>
      <c r="N3553" t="str">
        <f>IF(OR(L3553="ATTACK",L3553="FINTA"),UPPER(anotacoes!I3553),"")</f>
        <v/>
      </c>
      <c r="O3553" s="6" t="str">
        <f>IF(anotacoes!N3553=0,"",anotacoes!N3553)</f>
        <v/>
      </c>
      <c r="P3553" t="str">
        <f>IF(anotacoes!M3553=0,"",UPPER(anotacoes!M3553))</f>
        <v/>
      </c>
      <c r="Q3553" t="str">
        <f t="shared" si="111"/>
        <v>INSERT INTO CONVERSAO_LUTA_ACAO (cd_conversao, id_luta, sequencia, momento_inicio, momento_fim, quem_faz, quem_sofre, acao_tipo, acao, tecnica, direcao, pontuacao) VALUES (1, 52, 89, TRIM(' 00:09:07,269'), TRIM(' 00:09:07,269'), 'GUILHEIRO', 'MAMMADLI', 'GRIP TIME', 'RIGHT COLLAR', NULL, NULL, NULL)</v>
      </c>
      <c r="R3553" t="s">
        <v>10327</v>
      </c>
    </row>
    <row r="3554" spans="1:18" hidden="1" x14ac:dyDescent="0.25">
      <c r="A3554" s="7">
        <f>anotacoes!D3554</f>
        <v>40713</v>
      </c>
      <c r="B3554" t="str">
        <f>anotacoes!C3554</f>
        <v>GRAND SLAM RIO DE JANEIRO 2011</v>
      </c>
      <c r="C3554" t="str">
        <f>anotacoes!E3554</f>
        <v>GUILHEIRO</v>
      </c>
      <c r="D3554" t="str">
        <f>anotacoes!F3554</f>
        <v>MAMMADLI</v>
      </c>
      <c r="E3554" t="s">
        <v>10325</v>
      </c>
      <c r="F3554">
        <f>anotacoes!A3554</f>
        <v>52</v>
      </c>
      <c r="G3554">
        <f>anotacoes!B3554</f>
        <v>90</v>
      </c>
      <c r="H3554" t="str">
        <f>anotacoes!K3554</f>
        <v xml:space="preserve"> 00:09:07,269</v>
      </c>
      <c r="I3554" t="str">
        <f>anotacoes!L3554</f>
        <v xml:space="preserve"> 00:09:08,628</v>
      </c>
      <c r="J3554" t="str">
        <f>IF(L3554="PAUSE",E3554,IF(anotacoes!G3558=conversao_anotacoes!C3554,conversao_anotacoes!C3554,conversao_anotacoes!D3554))</f>
        <v>GUILHEIRO</v>
      </c>
      <c r="K3554" t="str">
        <f t="shared" si="110"/>
        <v>MAMMADLI</v>
      </c>
      <c r="L3554" t="str">
        <f>UPPER(anotacoes!H3554)</f>
        <v>ATTACK</v>
      </c>
      <c r="M3554" t="str">
        <f>IF(OR(L3554="ATTACK",L3554="FINTA"),"&lt;TECNICA&gt;",UPPER(anotacoes!I3554))</f>
        <v>&lt;TECNICA&gt;</v>
      </c>
      <c r="N3554" t="str">
        <f>IF(OR(L3554="ATTACK",L3554="FINTA"),UPPER(anotacoes!I3554),"")</f>
        <v>SEOI NAGE</v>
      </c>
      <c r="O3554" s="6">
        <f>IF(anotacoes!N3554=0,"",anotacoes!N3554)</f>
        <v>6</v>
      </c>
      <c r="P3554" t="str">
        <f>IF(anotacoes!M3554=0,"",UPPER(anotacoes!M3554))</f>
        <v/>
      </c>
      <c r="Q3554" t="str">
        <f t="shared" si="111"/>
        <v>INSERT INTO CONVERSAO_LUTA_ACAO (cd_conversao, id_luta, sequencia, momento_inicio, momento_fim, quem_faz, quem_sofre, acao_tipo, acao, tecnica, direcao, pontuacao) VALUES (1, 52, 90, TRIM(' 00:09:07,269'), TRIM(' 00:09:08,628'), 'GUILHEIRO', 'MAMMADLI', 'ATTACK', '&lt;TECNICA&gt;', 'SEOI NAGE', 6, NULL)</v>
      </c>
      <c r="R3554" t="s">
        <v>10327</v>
      </c>
    </row>
    <row r="3555" spans="1:18" hidden="1" x14ac:dyDescent="0.25">
      <c r="A3555" s="7">
        <f>anotacoes!D3555</f>
        <v>40713</v>
      </c>
      <c r="B3555" t="str">
        <f>anotacoes!C3555</f>
        <v>GRAND SLAM RIO DE JANEIRO 2011</v>
      </c>
      <c r="C3555" t="str">
        <f>anotacoes!E3555</f>
        <v>GUILHEIRO</v>
      </c>
      <c r="D3555" t="str">
        <f>anotacoes!F3555</f>
        <v>MAMMADLI</v>
      </c>
      <c r="E3555" t="s">
        <v>10325</v>
      </c>
      <c r="F3555">
        <f>anotacoes!A3555</f>
        <v>52</v>
      </c>
      <c r="G3555">
        <f>anotacoes!B3555</f>
        <v>91</v>
      </c>
      <c r="H3555" t="str">
        <f>anotacoes!K3555</f>
        <v xml:space="preserve"> 00:09:08,826</v>
      </c>
      <c r="I3555" t="str">
        <f>anotacoes!L3555</f>
        <v xml:space="preserve"> 00:10:19,333</v>
      </c>
      <c r="J3555" t="str">
        <f>IF(L3555="PAUSE",E3555,IF(anotacoes!G3559=conversao_anotacoes!C3555,conversao_anotacoes!C3555,conversao_anotacoes!D3555))</f>
        <v>GUILHEIRO</v>
      </c>
      <c r="K3555" t="str">
        <f t="shared" si="110"/>
        <v>MAMMADLI</v>
      </c>
      <c r="L3555" t="str">
        <f>UPPER(anotacoes!H3555)</f>
        <v>GROUNDWORK COMBAT</v>
      </c>
      <c r="M3555" t="str">
        <f>IF(OR(L3555="ATTACK",L3555="FINTA"),"&lt;TECNICA&gt;",UPPER(anotacoes!I3555))</f>
        <v>TRYING TO ATTACK</v>
      </c>
      <c r="N3555" t="str">
        <f>IF(OR(L3555="ATTACK",L3555="FINTA"),UPPER(anotacoes!I3555),"")</f>
        <v/>
      </c>
      <c r="O3555" s="6" t="str">
        <f>IF(anotacoes!N3555=0,"",anotacoes!N3555)</f>
        <v/>
      </c>
      <c r="P3555" t="str">
        <f>IF(anotacoes!M3555=0,"",UPPER(anotacoes!M3555))</f>
        <v/>
      </c>
      <c r="Q3555" t="str">
        <f t="shared" si="111"/>
        <v>INSERT INTO CONVERSAO_LUTA_ACAO (cd_conversao, id_luta, sequencia, momento_inicio, momento_fim, quem_faz, quem_sofre, acao_tipo, acao, tecnica, direcao, pontuacao) VALUES (1, 52, 91, TRIM(' 00:09:08,826'), TRIM(' 00:10:19,333'), 'GUILHEIRO', 'MAMMADLI', 'GROUNDWORK COMBAT', 'TRYING TO ATTACK', NULL, NULL, NULL)</v>
      </c>
      <c r="R3555" t="s">
        <v>10327</v>
      </c>
    </row>
    <row r="3556" spans="1:18" hidden="1" x14ac:dyDescent="0.25">
      <c r="A3556" s="7">
        <f>anotacoes!D3556</f>
        <v>40713</v>
      </c>
      <c r="B3556" t="str">
        <f>anotacoes!C3556</f>
        <v>GRAND SLAM RIO DE JANEIRO 2011</v>
      </c>
      <c r="C3556" t="str">
        <f>anotacoes!E3556</f>
        <v>GUILHEIRO</v>
      </c>
      <c r="D3556" t="str">
        <f>anotacoes!F3556</f>
        <v>MAMMADLI</v>
      </c>
      <c r="E3556" t="s">
        <v>10325</v>
      </c>
      <c r="F3556">
        <f>anotacoes!A3556</f>
        <v>52</v>
      </c>
      <c r="G3556">
        <f>anotacoes!B3556</f>
        <v>92</v>
      </c>
      <c r="H3556" t="str">
        <f>anotacoes!K3556</f>
        <v xml:space="preserve"> 00:10:19,530</v>
      </c>
      <c r="I3556" t="str">
        <f>anotacoes!L3556</f>
        <v xml:space="preserve"> 00:10:34,285</v>
      </c>
      <c r="J3556" t="str">
        <f>IF(L3556="PAUSE",E3556,IF(anotacoes!G3560=conversao_anotacoes!C3556,conversao_anotacoes!C3556,conversao_anotacoes!D3556))</f>
        <v>&lt;ARBITRO_DESCONHECIDO&gt;</v>
      </c>
      <c r="K3556" t="str">
        <f t="shared" si="110"/>
        <v/>
      </c>
      <c r="L3556" t="str">
        <f>UPPER(anotacoes!H3556)</f>
        <v>PAUSE</v>
      </c>
      <c r="M3556" t="str">
        <f>IF(OR(L3556="ATTACK",L3556="FINTA"),"&lt;TECNICA&gt;",UPPER(anotacoes!I3556))</f>
        <v>&lt;NAO_CLASSIFICADO&gt;</v>
      </c>
      <c r="N3556" t="str">
        <f>IF(OR(L3556="ATTACK",L3556="FINTA"),UPPER(anotacoes!I3556),"")</f>
        <v/>
      </c>
      <c r="O3556" s="6" t="str">
        <f>IF(anotacoes!N3556=0,"",anotacoes!N3556)</f>
        <v/>
      </c>
      <c r="P3556" t="str">
        <f>IF(anotacoes!M3556=0,"",UPPER(anotacoes!M3556))</f>
        <v/>
      </c>
      <c r="Q3556" t="str">
        <f t="shared" si="111"/>
        <v>INSERT INTO CONVERSAO_LUTA_ACAO (cd_conversao, id_luta, sequencia, momento_inicio, momento_fim, quem_faz, quem_sofre, acao_tipo, acao, tecnica, direcao, pontuacao) VALUES (1, 52, 92, TRIM(' 00:10:19,530'), TRIM(' 00:10:34,285'), '&lt;ARBITRO_DESCONHECIDO&gt;', '', 'PAUSE', '&lt;NAO_CLASSIFICADO&gt;', NULL, NULL, NULL)</v>
      </c>
      <c r="R3556" t="s">
        <v>10327</v>
      </c>
    </row>
    <row r="3557" spans="1:18" hidden="1" x14ac:dyDescent="0.25">
      <c r="A3557" s="7">
        <f>anotacoes!D3557</f>
        <v>40713</v>
      </c>
      <c r="B3557" t="str">
        <f>anotacoes!C3557</f>
        <v>GRAND SLAM RIO DE JANEIRO 2011</v>
      </c>
      <c r="C3557" t="str">
        <f>anotacoes!E3557</f>
        <v>GUILHEIRO</v>
      </c>
      <c r="D3557" t="str">
        <f>anotacoes!F3557</f>
        <v>MAMMADLI</v>
      </c>
      <c r="E3557" t="s">
        <v>10325</v>
      </c>
      <c r="F3557">
        <f>anotacoes!A3557</f>
        <v>52</v>
      </c>
      <c r="G3557">
        <f>anotacoes!B3557</f>
        <v>93</v>
      </c>
      <c r="H3557" t="str">
        <f>anotacoes!K3557</f>
        <v xml:space="preserve"> 00:10:34,285</v>
      </c>
      <c r="I3557" t="str">
        <f>anotacoes!L3557</f>
        <v xml:space="preserve"> 00:10:39,992</v>
      </c>
      <c r="J3557" t="str">
        <f>IF(L3557="PAUSE",E3557,IF(anotacoes!G3561=conversao_anotacoes!C3557,conversao_anotacoes!C3557,conversao_anotacoes!D3557))</f>
        <v>GUILHEIRO</v>
      </c>
      <c r="K3557" t="str">
        <f t="shared" si="110"/>
        <v>MAMMADLI</v>
      </c>
      <c r="L3557" t="str">
        <f>UPPER(anotacoes!H3557)</f>
        <v>DISPLACEMENT</v>
      </c>
      <c r="M3557" t="str">
        <f>IF(OR(L3557="ATTACK",L3557="FINTA"),"&lt;TECNICA&gt;",UPPER(anotacoes!I3557))</f>
        <v>2-3 STEP HESITANT RIGHT</v>
      </c>
      <c r="N3557" t="str">
        <f>IF(OR(L3557="ATTACK",L3557="FINTA"),UPPER(anotacoes!I3557),"")</f>
        <v/>
      </c>
      <c r="O3557" s="6" t="str">
        <f>IF(anotacoes!N3557=0,"",anotacoes!N3557)</f>
        <v/>
      </c>
      <c r="P3557" t="str">
        <f>IF(anotacoes!M3557=0,"",UPPER(anotacoes!M3557))</f>
        <v/>
      </c>
      <c r="Q3557" t="str">
        <f t="shared" si="111"/>
        <v>INSERT INTO CONVERSAO_LUTA_ACAO (cd_conversao, id_luta, sequencia, momento_inicio, momento_fim, quem_faz, quem_sofre, acao_tipo, acao, tecnica, direcao, pontuacao) VALUES (1, 52, 93, TRIM(' 00:10:34,285'), TRIM(' 00:10:39,992'), 'GUILHEIRO', 'MAMMADLI', 'DISPLACEMENT', '2-3 STEP HESITANT RIGHT', NULL, NULL, NULL)</v>
      </c>
      <c r="R3557" t="s">
        <v>10327</v>
      </c>
    </row>
    <row r="3558" spans="1:18" hidden="1" x14ac:dyDescent="0.25">
      <c r="A3558" s="7">
        <f>anotacoes!D3558</f>
        <v>40713</v>
      </c>
      <c r="B3558" t="str">
        <f>anotacoes!C3558</f>
        <v>GRAND SLAM RIO DE JANEIRO 2011</v>
      </c>
      <c r="C3558" t="str">
        <f>anotacoes!E3558</f>
        <v>GUILHEIRO</v>
      </c>
      <c r="D3558" t="str">
        <f>anotacoes!F3558</f>
        <v>MAMMADLI</v>
      </c>
      <c r="E3558" t="s">
        <v>10325</v>
      </c>
      <c r="F3558">
        <f>anotacoes!A3558</f>
        <v>52</v>
      </c>
      <c r="G3558">
        <f>anotacoes!B3558</f>
        <v>94</v>
      </c>
      <c r="H3558" t="str">
        <f>anotacoes!K3558</f>
        <v xml:space="preserve"> 00:10:39,992</v>
      </c>
      <c r="I3558" t="str">
        <f>anotacoes!L3558</f>
        <v xml:space="preserve"> 00:10:42,256</v>
      </c>
      <c r="J3558" t="str">
        <f>IF(L3558="PAUSE",E3558,IF(anotacoes!G3562=conversao_anotacoes!C3558,conversao_anotacoes!C3558,conversao_anotacoes!D3558))</f>
        <v>GUILHEIRO</v>
      </c>
      <c r="K3558" t="str">
        <f t="shared" si="110"/>
        <v>MAMMADLI</v>
      </c>
      <c r="L3558" t="str">
        <f>UPPER(anotacoes!H3558)</f>
        <v>DISPLACEMENT</v>
      </c>
      <c r="M3558" t="str">
        <f>IF(OR(L3558="ATTACK",L3558="FINTA"),"&lt;TECNICA&gt;",UPPER(anotacoes!I3558))</f>
        <v>TRY TO GRIP WITH CONTACT</v>
      </c>
      <c r="N3558" t="str">
        <f>IF(OR(L3558="ATTACK",L3558="FINTA"),UPPER(anotacoes!I3558),"")</f>
        <v/>
      </c>
      <c r="O3558" s="6" t="str">
        <f>IF(anotacoes!N3558=0,"",anotacoes!N3558)</f>
        <v/>
      </c>
      <c r="P3558" t="str">
        <f>IF(anotacoes!M3558=0,"",UPPER(anotacoes!M3558))</f>
        <v/>
      </c>
      <c r="Q3558" t="str">
        <f t="shared" si="111"/>
        <v>INSERT INTO CONVERSAO_LUTA_ACAO (cd_conversao, id_luta, sequencia, momento_inicio, momento_fim, quem_faz, quem_sofre, acao_tipo, acao, tecnica, direcao, pontuacao) VALUES (1, 52, 94, TRIM(' 00:10:39,992'), TRIM(' 00:10:42,256'), 'GUILHEIRO', 'MAMMADLI', 'DISPLACEMENT', 'TRY TO GRIP WITH CONTACT', NULL, NULL, NULL)</v>
      </c>
      <c r="R3558" t="s">
        <v>10327</v>
      </c>
    </row>
    <row r="3559" spans="1:18" hidden="1" x14ac:dyDescent="0.25">
      <c r="A3559" s="7">
        <f>anotacoes!D3559</f>
        <v>40713</v>
      </c>
      <c r="B3559" t="str">
        <f>anotacoes!C3559</f>
        <v>GRAND SLAM RIO DE JANEIRO 2011</v>
      </c>
      <c r="C3559" t="str">
        <f>anotacoes!E3559</f>
        <v>GUILHEIRO</v>
      </c>
      <c r="D3559" t="str">
        <f>anotacoes!F3559</f>
        <v>MAMMADLI</v>
      </c>
      <c r="E3559" t="s">
        <v>10325</v>
      </c>
      <c r="F3559">
        <f>anotacoes!A3559</f>
        <v>52</v>
      </c>
      <c r="G3559">
        <f>anotacoes!B3559</f>
        <v>95</v>
      </c>
      <c r="H3559" t="str">
        <f>anotacoes!K3559</f>
        <v xml:space="preserve"> 00:10:42,256</v>
      </c>
      <c r="I3559" t="str">
        <f>anotacoes!L3559</f>
        <v xml:space="preserve"> 00:10:44,661</v>
      </c>
      <c r="J3559" t="str">
        <f>IF(L3559="PAUSE",E3559,IF(anotacoes!G3563=conversao_anotacoes!C3559,conversao_anotacoes!C3559,conversao_anotacoes!D3559))</f>
        <v>GUILHEIRO</v>
      </c>
      <c r="K3559" t="str">
        <f t="shared" si="110"/>
        <v>MAMMADLI</v>
      </c>
      <c r="L3559" t="str">
        <f>UPPER(anotacoes!H3559)</f>
        <v>GRIP TIME</v>
      </c>
      <c r="M3559" t="str">
        <f>IF(OR(L3559="ATTACK",L3559="FINTA"),"&lt;TECNICA&gt;",UPPER(anotacoes!I3559))</f>
        <v>RIGHT SLEEVE</v>
      </c>
      <c r="N3559" t="str">
        <f>IF(OR(L3559="ATTACK",L3559="FINTA"),UPPER(anotacoes!I3559),"")</f>
        <v/>
      </c>
      <c r="O3559" s="6" t="str">
        <f>IF(anotacoes!N3559=0,"",anotacoes!N3559)</f>
        <v/>
      </c>
      <c r="P3559" t="str">
        <f>IF(anotacoes!M3559=0,"",UPPER(anotacoes!M3559))</f>
        <v/>
      </c>
      <c r="Q3559" t="str">
        <f t="shared" si="111"/>
        <v>INSERT INTO CONVERSAO_LUTA_ACAO (cd_conversao, id_luta, sequencia, momento_inicio, momento_fim, quem_faz, quem_sofre, acao_tipo, acao, tecnica, direcao, pontuacao) VALUES (1, 52, 95, TRIM(' 00:10:42,256'), TRIM(' 00:10:44,661'), 'GUILHEIRO', 'MAMMADLI', 'GRIP TIME', 'RIGHT SLEEVE', NULL, NULL, NULL)</v>
      </c>
      <c r="R3559" t="s">
        <v>10327</v>
      </c>
    </row>
    <row r="3560" spans="1:18" hidden="1" x14ac:dyDescent="0.25">
      <c r="A3560" s="7">
        <f>anotacoes!D3560</f>
        <v>40713</v>
      </c>
      <c r="B3560" t="str">
        <f>anotacoes!C3560</f>
        <v>GRAND SLAM RIO DE JANEIRO 2011</v>
      </c>
      <c r="C3560" t="str">
        <f>anotacoes!E3560</f>
        <v>GUILHEIRO</v>
      </c>
      <c r="D3560" t="str">
        <f>anotacoes!F3560</f>
        <v>MAMMADLI</v>
      </c>
      <c r="E3560" t="s">
        <v>10325</v>
      </c>
      <c r="F3560">
        <f>anotacoes!A3560</f>
        <v>52</v>
      </c>
      <c r="G3560">
        <f>anotacoes!B3560</f>
        <v>96</v>
      </c>
      <c r="H3560" t="str">
        <f>anotacoes!K3560</f>
        <v xml:space="preserve"> 00:10:44,661</v>
      </c>
      <c r="I3560" t="str">
        <f>anotacoes!L3560</f>
        <v xml:space="preserve"> 00:10:45,263</v>
      </c>
      <c r="J3560" t="str">
        <f>IF(L3560="PAUSE",E3560,IF(anotacoes!G3564=conversao_anotacoes!C3560,conversao_anotacoes!C3560,conversao_anotacoes!D3560))</f>
        <v>GUILHEIRO</v>
      </c>
      <c r="K3560" t="str">
        <f t="shared" si="110"/>
        <v>MAMMADLI</v>
      </c>
      <c r="L3560" t="str">
        <f>UPPER(anotacoes!H3560)</f>
        <v>ATTACK</v>
      </c>
      <c r="M3560" t="str">
        <f>IF(OR(L3560="ATTACK",L3560="FINTA"),"&lt;TECNICA&gt;",UPPER(anotacoes!I3560))</f>
        <v>&lt;TECNICA&gt;</v>
      </c>
      <c r="N3560" t="str">
        <f>IF(OR(L3560="ATTACK",L3560="FINTA"),UPPER(anotacoes!I3560),"")</f>
        <v>SEOI NAGE</v>
      </c>
      <c r="O3560" s="6">
        <f>IF(anotacoes!N3560=0,"",anotacoes!N3560)</f>
        <v>6</v>
      </c>
      <c r="P3560" t="str">
        <f>IF(anotacoes!M3560=0,"",UPPER(anotacoes!M3560))</f>
        <v/>
      </c>
      <c r="Q3560" t="str">
        <f t="shared" si="111"/>
        <v>INSERT INTO CONVERSAO_LUTA_ACAO (cd_conversao, id_luta, sequencia, momento_inicio, momento_fim, quem_faz, quem_sofre, acao_tipo, acao, tecnica, direcao, pontuacao) VALUES (1, 52, 96, TRIM(' 00:10:44,661'), TRIM(' 00:10:45,263'), 'GUILHEIRO', 'MAMMADLI', 'ATTACK', '&lt;TECNICA&gt;', 'SEOI NAGE', 6, NULL)</v>
      </c>
      <c r="R3560" t="s">
        <v>10327</v>
      </c>
    </row>
    <row r="3561" spans="1:18" hidden="1" x14ac:dyDescent="0.25">
      <c r="A3561" s="7">
        <f>anotacoes!D3561</f>
        <v>40713</v>
      </c>
      <c r="B3561" t="str">
        <f>anotacoes!C3561</f>
        <v>GRAND SLAM RIO DE JANEIRO 2011</v>
      </c>
      <c r="C3561" t="str">
        <f>anotacoes!E3561</f>
        <v>GUILHEIRO</v>
      </c>
      <c r="D3561" t="str">
        <f>anotacoes!F3561</f>
        <v>MAMMADLI</v>
      </c>
      <c r="E3561" t="s">
        <v>10325</v>
      </c>
      <c r="F3561">
        <f>anotacoes!A3561</f>
        <v>52</v>
      </c>
      <c r="G3561">
        <f>anotacoes!B3561</f>
        <v>97</v>
      </c>
      <c r="H3561" t="str">
        <f>anotacoes!K3561</f>
        <v xml:space="preserve"> 00:10:45,263</v>
      </c>
      <c r="I3561" t="str">
        <f>anotacoes!L3561</f>
        <v xml:space="preserve"> 00:10:49,004</v>
      </c>
      <c r="J3561" t="str">
        <f>IF(L3561="PAUSE",E3561,IF(anotacoes!G3565=conversao_anotacoes!C3561,conversao_anotacoes!C3561,conversao_anotacoes!D3561))</f>
        <v>GUILHEIRO</v>
      </c>
      <c r="K3561" t="str">
        <f t="shared" si="110"/>
        <v>MAMMADLI</v>
      </c>
      <c r="L3561" t="str">
        <f>UPPER(anotacoes!H3561)</f>
        <v>GRIP TIME</v>
      </c>
      <c r="M3561" t="str">
        <f>IF(OR(L3561="ATTACK",L3561="FINTA"),"&lt;TECNICA&gt;",UPPER(anotacoes!I3561))</f>
        <v>RIGHT COLLAR</v>
      </c>
      <c r="N3561" t="str">
        <f>IF(OR(L3561="ATTACK",L3561="FINTA"),UPPER(anotacoes!I3561),"")</f>
        <v/>
      </c>
      <c r="O3561" s="6" t="str">
        <f>IF(anotacoes!N3561=0,"",anotacoes!N3561)</f>
        <v/>
      </c>
      <c r="P3561" t="str">
        <f>IF(anotacoes!M3561=0,"",UPPER(anotacoes!M3561))</f>
        <v/>
      </c>
      <c r="Q3561" t="str">
        <f t="shared" si="111"/>
        <v>INSERT INTO CONVERSAO_LUTA_ACAO (cd_conversao, id_luta, sequencia, momento_inicio, momento_fim, quem_faz, quem_sofre, acao_tipo, acao, tecnica, direcao, pontuacao) VALUES (1, 52, 97, TRIM(' 00:10:45,263'), TRIM(' 00:10:49,004'), 'GUILHEIRO', 'MAMMADLI', 'GRIP TIME', 'RIGHT COLLAR', NULL, NULL, NULL)</v>
      </c>
      <c r="R3561" t="s">
        <v>10327</v>
      </c>
    </row>
    <row r="3562" spans="1:18" hidden="1" x14ac:dyDescent="0.25">
      <c r="A3562" s="7">
        <f>anotacoes!D3562</f>
        <v>40713</v>
      </c>
      <c r="B3562" t="str">
        <f>anotacoes!C3562</f>
        <v>GRAND SLAM RIO DE JANEIRO 2011</v>
      </c>
      <c r="C3562" t="str">
        <f>anotacoes!E3562</f>
        <v>GUILHEIRO</v>
      </c>
      <c r="D3562" t="str">
        <f>anotacoes!F3562</f>
        <v>MAMMADLI</v>
      </c>
      <c r="E3562" t="s">
        <v>10325</v>
      </c>
      <c r="F3562">
        <f>anotacoes!A3562</f>
        <v>52</v>
      </c>
      <c r="G3562">
        <f>anotacoes!B3562</f>
        <v>98</v>
      </c>
      <c r="H3562" t="str">
        <f>anotacoes!K3562</f>
        <v xml:space="preserve"> 00:10:49,004</v>
      </c>
      <c r="I3562" t="str">
        <f>anotacoes!L3562</f>
        <v xml:space="preserve"> 00:10:51,989</v>
      </c>
      <c r="J3562" t="str">
        <f>IF(L3562="PAUSE",E3562,IF(anotacoes!G3566=conversao_anotacoes!C3562,conversao_anotacoes!C3562,conversao_anotacoes!D3562))</f>
        <v>GUILHEIRO</v>
      </c>
      <c r="K3562" t="str">
        <f t="shared" si="110"/>
        <v>MAMMADLI</v>
      </c>
      <c r="L3562" t="str">
        <f>UPPER(anotacoes!H3562)</f>
        <v>GRIP TIME</v>
      </c>
      <c r="M3562" t="str">
        <f>IF(OR(L3562="ATTACK",L3562="FINTA"),"&lt;TECNICA&gt;",UPPER(anotacoes!I3562))</f>
        <v>LEFT COLLAR</v>
      </c>
      <c r="N3562" t="str">
        <f>IF(OR(L3562="ATTACK",L3562="FINTA"),UPPER(anotacoes!I3562),"")</f>
        <v/>
      </c>
      <c r="O3562" s="6" t="str">
        <f>IF(anotacoes!N3562=0,"",anotacoes!N3562)</f>
        <v/>
      </c>
      <c r="P3562" t="str">
        <f>IF(anotacoes!M3562=0,"",UPPER(anotacoes!M3562))</f>
        <v/>
      </c>
      <c r="Q3562" t="str">
        <f t="shared" si="111"/>
        <v>INSERT INTO CONVERSAO_LUTA_ACAO (cd_conversao, id_luta, sequencia, momento_inicio, momento_fim, quem_faz, quem_sofre, acao_tipo, acao, tecnica, direcao, pontuacao) VALUES (1, 52, 98, TRIM(' 00:10:49,004'), TRIM(' 00:10:51,989'), 'GUILHEIRO', 'MAMMADLI', 'GRIP TIME', 'LEFT COLLAR', NULL, NULL, NULL)</v>
      </c>
      <c r="R3562" t="s">
        <v>10327</v>
      </c>
    </row>
    <row r="3563" spans="1:18" hidden="1" x14ac:dyDescent="0.25">
      <c r="A3563" s="7">
        <f>anotacoes!D3563</f>
        <v>40713</v>
      </c>
      <c r="B3563" t="str">
        <f>anotacoes!C3563</f>
        <v>GRAND SLAM RIO DE JANEIRO 2011</v>
      </c>
      <c r="C3563" t="str">
        <f>anotacoes!E3563</f>
        <v>GUILHEIRO</v>
      </c>
      <c r="D3563" t="str">
        <f>anotacoes!F3563</f>
        <v>MAMMADLI</v>
      </c>
      <c r="E3563" t="s">
        <v>10325</v>
      </c>
      <c r="F3563">
        <f>anotacoes!A3563</f>
        <v>52</v>
      </c>
      <c r="G3563">
        <f>anotacoes!B3563</f>
        <v>99</v>
      </c>
      <c r="H3563" t="str">
        <f>anotacoes!K3563</f>
        <v xml:space="preserve"> 00:10:51,989</v>
      </c>
      <c r="I3563" t="str">
        <f>anotacoes!L3563</f>
        <v xml:space="preserve"> 00:10:53,545</v>
      </c>
      <c r="J3563" t="str">
        <f>IF(L3563="PAUSE",E3563,IF(anotacoes!G3567=conversao_anotacoes!C3563,conversao_anotacoes!C3563,conversao_anotacoes!D3563))</f>
        <v>GUILHEIRO</v>
      </c>
      <c r="K3563" t="str">
        <f t="shared" si="110"/>
        <v>MAMMADLI</v>
      </c>
      <c r="L3563" t="str">
        <f>UPPER(anotacoes!H3563)</f>
        <v>TRANSITION</v>
      </c>
      <c r="M3563" t="str">
        <f>IF(OR(L3563="ATTACK",L3563="FINTA"),"&lt;TECNICA&gt;",UPPER(anotacoes!I3563))</f>
        <v>WITHOUT ATTACK</v>
      </c>
      <c r="N3563" t="str">
        <f>IF(OR(L3563="ATTACK",L3563="FINTA"),UPPER(anotacoes!I3563),"")</f>
        <v/>
      </c>
      <c r="O3563" s="6" t="str">
        <f>IF(anotacoes!N3563=0,"",anotacoes!N3563)</f>
        <v/>
      </c>
      <c r="P3563" t="str">
        <f>IF(anotacoes!M3563=0,"",UPPER(anotacoes!M3563))</f>
        <v/>
      </c>
      <c r="Q3563" t="str">
        <f t="shared" si="111"/>
        <v>INSERT INTO CONVERSAO_LUTA_ACAO (cd_conversao, id_luta, sequencia, momento_inicio, momento_fim, quem_faz, quem_sofre, acao_tipo, acao, tecnica, direcao, pontuacao) VALUES (1, 52, 99, TRIM(' 00:10:51,989'), TRIM(' 00:10:53,545'), 'GUILHEIRO', 'MAMMADLI', 'TRANSITION', 'WITHOUT ATTACK', NULL, NULL, NULL)</v>
      </c>
      <c r="R3563" t="s">
        <v>10327</v>
      </c>
    </row>
    <row r="3564" spans="1:18" hidden="1" x14ac:dyDescent="0.25">
      <c r="A3564" s="7">
        <f>anotacoes!D3564</f>
        <v>40713</v>
      </c>
      <c r="B3564" t="str">
        <f>anotacoes!C3564</f>
        <v>GRAND SLAM RIO DE JANEIRO 2011</v>
      </c>
      <c r="C3564" t="str">
        <f>anotacoes!E3564</f>
        <v>GUILHEIRO</v>
      </c>
      <c r="D3564" t="str">
        <f>anotacoes!F3564</f>
        <v>MAMMADLI</v>
      </c>
      <c r="E3564" t="s">
        <v>10325</v>
      </c>
      <c r="F3564">
        <f>anotacoes!A3564</f>
        <v>52</v>
      </c>
      <c r="G3564">
        <f>anotacoes!B3564</f>
        <v>100</v>
      </c>
      <c r="H3564" t="str">
        <f>anotacoes!K3564</f>
        <v xml:space="preserve"> 00:10:53,545</v>
      </c>
      <c r="I3564" t="str">
        <f>anotacoes!L3564</f>
        <v xml:space="preserve"> 00:11:40,698</v>
      </c>
      <c r="J3564" t="str">
        <f>IF(L3564="PAUSE",E3564,IF(anotacoes!G3568=conversao_anotacoes!C3564,conversao_anotacoes!C3564,conversao_anotacoes!D3564))</f>
        <v>&lt;ARBITRO_DESCONHECIDO&gt;</v>
      </c>
      <c r="K3564" t="str">
        <f t="shared" si="110"/>
        <v/>
      </c>
      <c r="L3564" t="str">
        <f>UPPER(anotacoes!H3564)</f>
        <v>PAUSE</v>
      </c>
      <c r="M3564" t="str">
        <f>IF(OR(L3564="ATTACK",L3564="FINTA"),"&lt;TECNICA&gt;",UPPER(anotacoes!I3564))</f>
        <v>&lt;NAO_CLASSIFICADO&gt;</v>
      </c>
      <c r="N3564" t="str">
        <f>IF(OR(L3564="ATTACK",L3564="FINTA"),UPPER(anotacoes!I3564),"")</f>
        <v/>
      </c>
      <c r="O3564" s="6" t="str">
        <f>IF(anotacoes!N3564=0,"",anotacoes!N3564)</f>
        <v/>
      </c>
      <c r="P3564" t="str">
        <f>IF(anotacoes!M3564=0,"",UPPER(anotacoes!M3564))</f>
        <v/>
      </c>
      <c r="Q3564" t="str">
        <f t="shared" si="111"/>
        <v>INSERT INTO CONVERSAO_LUTA_ACAO (cd_conversao, id_luta, sequencia, momento_inicio, momento_fim, quem_faz, quem_sofre, acao_tipo, acao, tecnica, direcao, pontuacao) VALUES (1, 52, 100, TRIM(' 00:10:53,545'), TRIM(' 00:11:40,698'), '&lt;ARBITRO_DESCONHECIDO&gt;', '', 'PAUSE', '&lt;NAO_CLASSIFICADO&gt;', NULL, NULL, NULL)</v>
      </c>
      <c r="R3564" t="s">
        <v>10327</v>
      </c>
    </row>
    <row r="3565" spans="1:18" hidden="1" x14ac:dyDescent="0.25">
      <c r="A3565" s="7">
        <f>anotacoes!D3565</f>
        <v>40713</v>
      </c>
      <c r="B3565" t="str">
        <f>anotacoes!C3565</f>
        <v>GRAND SLAM RIO DE JANEIRO 2011</v>
      </c>
      <c r="C3565" t="str">
        <f>anotacoes!E3565</f>
        <v>GUILHEIRO</v>
      </c>
      <c r="D3565" t="str">
        <f>anotacoes!F3565</f>
        <v>MAMMADLI</v>
      </c>
      <c r="E3565" t="s">
        <v>10325</v>
      </c>
      <c r="F3565">
        <f>anotacoes!A3565</f>
        <v>52</v>
      </c>
      <c r="G3565">
        <f>anotacoes!B3565</f>
        <v>101</v>
      </c>
      <c r="H3565" t="str">
        <f>anotacoes!K3565</f>
        <v xml:space="preserve"> 00:11:40,698</v>
      </c>
      <c r="I3565" t="str">
        <f>anotacoes!L3565</f>
        <v xml:space="preserve"> 00:11:42,363</v>
      </c>
      <c r="J3565" t="str">
        <f>IF(L3565="PAUSE",E3565,IF(anotacoes!G3569=conversao_anotacoes!C3565,conversao_anotacoes!C3565,conversao_anotacoes!D3565))</f>
        <v>GUILHEIRO</v>
      </c>
      <c r="K3565" t="str">
        <f t="shared" si="110"/>
        <v>MAMMADLI</v>
      </c>
      <c r="L3565" t="str">
        <f>UPPER(anotacoes!H3565)</f>
        <v>DISPLACEMENT</v>
      </c>
      <c r="M3565" t="str">
        <f>IF(OR(L3565="ATTACK",L3565="FINTA"),"&lt;TECNICA&gt;",UPPER(anotacoes!I3565))</f>
        <v>2-3 STEP HESITANT RIGHT</v>
      </c>
      <c r="N3565" t="str">
        <f>IF(OR(L3565="ATTACK",L3565="FINTA"),UPPER(anotacoes!I3565),"")</f>
        <v/>
      </c>
      <c r="O3565" s="6" t="str">
        <f>IF(anotacoes!N3565=0,"",anotacoes!N3565)</f>
        <v/>
      </c>
      <c r="P3565" t="str">
        <f>IF(anotacoes!M3565=0,"",UPPER(anotacoes!M3565))</f>
        <v/>
      </c>
      <c r="Q3565" t="str">
        <f t="shared" si="111"/>
        <v>INSERT INTO CONVERSAO_LUTA_ACAO (cd_conversao, id_luta, sequencia, momento_inicio, momento_fim, quem_faz, quem_sofre, acao_tipo, acao, tecnica, direcao, pontuacao) VALUES (1, 52, 101, TRIM(' 00:11:40,698'), TRIM(' 00:11:42,363'), 'GUILHEIRO', 'MAMMADLI', 'DISPLACEMENT', '2-3 STEP HESITANT RIGHT', NULL, NULL, NULL)</v>
      </c>
      <c r="R3565" t="s">
        <v>10327</v>
      </c>
    </row>
    <row r="3566" spans="1:18" hidden="1" x14ac:dyDescent="0.25">
      <c r="A3566" s="7">
        <f>anotacoes!D3566</f>
        <v>40713</v>
      </c>
      <c r="B3566" t="str">
        <f>anotacoes!C3566</f>
        <v>GRAND SLAM RIO DE JANEIRO 2011</v>
      </c>
      <c r="C3566" t="str">
        <f>anotacoes!E3566</f>
        <v>GUILHEIRO</v>
      </c>
      <c r="D3566" t="str">
        <f>anotacoes!F3566</f>
        <v>MAMMADLI</v>
      </c>
      <c r="E3566" t="s">
        <v>10325</v>
      </c>
      <c r="F3566">
        <f>anotacoes!A3566</f>
        <v>52</v>
      </c>
      <c r="G3566">
        <f>anotacoes!B3566</f>
        <v>102</v>
      </c>
      <c r="H3566" t="str">
        <f>anotacoes!K3566</f>
        <v xml:space="preserve"> 00:11:42,363</v>
      </c>
      <c r="I3566" t="str">
        <f>anotacoes!L3566</f>
        <v xml:space="preserve"> 00:11:48,467</v>
      </c>
      <c r="J3566" t="str">
        <f>IF(L3566="PAUSE",E3566,IF(anotacoes!G3570=conversao_anotacoes!C3566,conversao_anotacoes!C3566,conversao_anotacoes!D3566))</f>
        <v>GUILHEIRO</v>
      </c>
      <c r="K3566" t="str">
        <f t="shared" si="110"/>
        <v>MAMMADLI</v>
      </c>
      <c r="L3566" t="str">
        <f>UPPER(anotacoes!H3566)</f>
        <v>GRIP TIME</v>
      </c>
      <c r="M3566" t="str">
        <f>IF(OR(L3566="ATTACK",L3566="FINTA"),"&lt;TECNICA&gt;",UPPER(anotacoes!I3566))</f>
        <v>RIGHT SLEEVE LEFT SLEEVE</v>
      </c>
      <c r="N3566" t="str">
        <f>IF(OR(L3566="ATTACK",L3566="FINTA"),UPPER(anotacoes!I3566),"")</f>
        <v/>
      </c>
      <c r="O3566" s="6" t="str">
        <f>IF(anotacoes!N3566=0,"",anotacoes!N3566)</f>
        <v/>
      </c>
      <c r="P3566" t="str">
        <f>IF(anotacoes!M3566=0,"",UPPER(anotacoes!M3566))</f>
        <v/>
      </c>
      <c r="Q3566" t="str">
        <f t="shared" si="111"/>
        <v>INSERT INTO CONVERSAO_LUTA_ACAO (cd_conversao, id_luta, sequencia, momento_inicio, momento_fim, quem_faz, quem_sofre, acao_tipo, acao, tecnica, direcao, pontuacao) VALUES (1, 52, 102, TRIM(' 00:11:42,363'), TRIM(' 00:11:48,467'), 'GUILHEIRO', 'MAMMADLI', 'GRIP TIME', 'RIGHT SLEEVE LEFT SLEEVE', NULL, NULL, NULL)</v>
      </c>
      <c r="R3566" t="s">
        <v>10327</v>
      </c>
    </row>
    <row r="3567" spans="1:18" hidden="1" x14ac:dyDescent="0.25">
      <c r="A3567" s="7">
        <f>anotacoes!D3567</f>
        <v>40713</v>
      </c>
      <c r="B3567" t="str">
        <f>anotacoes!C3567</f>
        <v>GRAND SLAM RIO DE JANEIRO 2011</v>
      </c>
      <c r="C3567" t="str">
        <f>anotacoes!E3567</f>
        <v>GUILHEIRO</v>
      </c>
      <c r="D3567" t="str">
        <f>anotacoes!F3567</f>
        <v>MAMMADLI</v>
      </c>
      <c r="E3567" t="s">
        <v>10325</v>
      </c>
      <c r="F3567">
        <f>anotacoes!A3567</f>
        <v>52</v>
      </c>
      <c r="G3567">
        <f>anotacoes!B3567</f>
        <v>103</v>
      </c>
      <c r="H3567" t="str">
        <f>anotacoes!K3567</f>
        <v xml:space="preserve"> 00:11:48,467</v>
      </c>
      <c r="I3567" t="str">
        <f>anotacoes!L3567</f>
        <v xml:space="preserve"> 00:11:48,450</v>
      </c>
      <c r="J3567" t="str">
        <f>IF(L3567="PAUSE",E3567,IF(anotacoes!G3571=conversao_anotacoes!C3567,conversao_anotacoes!C3567,conversao_anotacoes!D3567))</f>
        <v>&lt;ARBITRO_DESCONHECIDO&gt;</v>
      </c>
      <c r="K3567" t="str">
        <f t="shared" si="110"/>
        <v/>
      </c>
      <c r="L3567" t="str">
        <f>UPPER(anotacoes!H3567)</f>
        <v>PAUSE</v>
      </c>
      <c r="M3567" t="str">
        <f>IF(OR(L3567="ATTACK",L3567="FINTA"),"&lt;TECNICA&gt;",UPPER(anotacoes!I3567))</f>
        <v>&lt;NAO_CLASSIFICADO&gt;</v>
      </c>
      <c r="N3567" t="str">
        <f>IF(OR(L3567="ATTACK",L3567="FINTA"),UPPER(anotacoes!I3567),"")</f>
        <v/>
      </c>
      <c r="O3567" s="6" t="str">
        <f>IF(anotacoes!N3567=0,"",anotacoes!N3567)</f>
        <v/>
      </c>
      <c r="P3567" t="str">
        <f>IF(anotacoes!M3567=0,"",UPPER(anotacoes!M3567))</f>
        <v/>
      </c>
      <c r="Q3567" t="str">
        <f t="shared" si="111"/>
        <v>INSERT INTO CONVERSAO_LUTA_ACAO (cd_conversao, id_luta, sequencia, momento_inicio, momento_fim, quem_faz, quem_sofre, acao_tipo, acao, tecnica, direcao, pontuacao) VALUES (1, 52, 103, TRIM(' 00:11:48,467'), TRIM(' 00:11:48,450'), '&lt;ARBITRO_DESCONHECIDO&gt;', '', 'PAUSE', '&lt;NAO_CLASSIFICADO&gt;', NULL, NULL, NULL)</v>
      </c>
      <c r="R3567" t="s">
        <v>10327</v>
      </c>
    </row>
    <row r="3568" spans="1:18" hidden="1" x14ac:dyDescent="0.25">
      <c r="A3568" s="7">
        <f>anotacoes!D3568</f>
        <v>40780</v>
      </c>
      <c r="B3568" t="str">
        <f>anotacoes!C3568</f>
        <v>WORLD CHAMPIONSHIPS PARIS 2011</v>
      </c>
      <c r="C3568" t="str">
        <f>anotacoes!E3568</f>
        <v>GUILHEIRO</v>
      </c>
      <c r="D3568" t="str">
        <f>anotacoes!F3568</f>
        <v>SCHMITT</v>
      </c>
      <c r="E3568" t="s">
        <v>10325</v>
      </c>
      <c r="F3568">
        <f>anotacoes!A3568</f>
        <v>53</v>
      </c>
      <c r="G3568">
        <f>anotacoes!B3568</f>
        <v>1</v>
      </c>
      <c r="H3568" t="str">
        <f>anotacoes!K3568</f>
        <v xml:space="preserve"> 00:00:01,289</v>
      </c>
      <c r="I3568" t="str">
        <f>anotacoes!L3568</f>
        <v xml:space="preserve"> 00:00:04,188</v>
      </c>
      <c r="J3568" t="str">
        <f>IF(L3568="PAUSE",E3568,IF(anotacoes!G3572=conversao_anotacoes!C3568,conversao_anotacoes!C3568,conversao_anotacoes!D3568))</f>
        <v>GUILHEIRO</v>
      </c>
      <c r="K3568" t="str">
        <f t="shared" si="110"/>
        <v>SCHMITT</v>
      </c>
      <c r="L3568" t="str">
        <f>UPPER(anotacoes!H3568)</f>
        <v>DISPLACEMENT</v>
      </c>
      <c r="M3568" t="str">
        <f>IF(OR(L3568="ATTACK",L3568="FINTA"),"&lt;TECNICA&gt;",UPPER(anotacoes!I3568))</f>
        <v>CIRCULAR LEFT</v>
      </c>
      <c r="N3568" t="str">
        <f>IF(OR(L3568="ATTACK",L3568="FINTA"),UPPER(anotacoes!I3568),"")</f>
        <v/>
      </c>
      <c r="O3568" s="6" t="str">
        <f>IF(anotacoes!N3568=0,"",anotacoes!N3568)</f>
        <v/>
      </c>
      <c r="P3568" t="str">
        <f>IF(anotacoes!M3568=0,"",UPPER(anotacoes!M3568))</f>
        <v/>
      </c>
      <c r="Q3568" t="str">
        <f t="shared" si="111"/>
        <v>INSERT INTO CONVERSAO_LUTA_ACAO (cd_conversao, id_luta, sequencia, momento_inicio, momento_fim, quem_faz, quem_sofre, acao_tipo, acao, tecnica, direcao, pontuacao) VALUES (1, 53, 1, TRIM(' 00:00:01,289'), TRIM(' 00:00:04,188'), 'GUILHEIRO', 'SCHMITT', 'DISPLACEMENT', 'CIRCULAR LEFT', NULL, NULL, NULL)</v>
      </c>
      <c r="R3568" t="s">
        <v>10327</v>
      </c>
    </row>
    <row r="3569" spans="1:18" hidden="1" x14ac:dyDescent="0.25">
      <c r="A3569" s="7">
        <f>anotacoes!D3569</f>
        <v>40780</v>
      </c>
      <c r="B3569" t="str">
        <f>anotacoes!C3569</f>
        <v>WORLD CHAMPIONSHIPS PARIS 2011</v>
      </c>
      <c r="C3569" t="str">
        <f>anotacoes!E3569</f>
        <v>GUILHEIRO</v>
      </c>
      <c r="D3569" t="str">
        <f>anotacoes!F3569</f>
        <v>SCHMITT</v>
      </c>
      <c r="E3569" t="s">
        <v>10325</v>
      </c>
      <c r="F3569">
        <f>anotacoes!A3569</f>
        <v>53</v>
      </c>
      <c r="G3569">
        <f>anotacoes!B3569</f>
        <v>2</v>
      </c>
      <c r="H3569" t="str">
        <f>anotacoes!K3569</f>
        <v xml:space="preserve"> 00:00:04,188</v>
      </c>
      <c r="I3569" t="str">
        <f>anotacoes!L3569</f>
        <v xml:space="preserve"> 00:00:05,810</v>
      </c>
      <c r="J3569" t="str">
        <f>IF(L3569="PAUSE",E3569,IF(anotacoes!G3573=conversao_anotacoes!C3569,conversao_anotacoes!C3569,conversao_anotacoes!D3569))</f>
        <v>GUILHEIRO</v>
      </c>
      <c r="K3569" t="str">
        <f t="shared" si="110"/>
        <v>SCHMITT</v>
      </c>
      <c r="L3569" t="str">
        <f>UPPER(anotacoes!H3569)</f>
        <v>DISPLACEMENT</v>
      </c>
      <c r="M3569" t="str">
        <f>IF(OR(L3569="ATTACK",L3569="FINTA"),"&lt;TECNICA&gt;",UPPER(anotacoes!I3569))</f>
        <v>2-3 STEP HESITANT RIGHT</v>
      </c>
      <c r="N3569" t="str">
        <f>IF(OR(L3569="ATTACK",L3569="FINTA"),UPPER(anotacoes!I3569),"")</f>
        <v/>
      </c>
      <c r="O3569" s="6" t="str">
        <f>IF(anotacoes!N3569=0,"",anotacoes!N3569)</f>
        <v/>
      </c>
      <c r="P3569" t="str">
        <f>IF(anotacoes!M3569=0,"",UPPER(anotacoes!M3569))</f>
        <v/>
      </c>
      <c r="Q3569" t="str">
        <f t="shared" si="111"/>
        <v>INSERT INTO CONVERSAO_LUTA_ACAO (cd_conversao, id_luta, sequencia, momento_inicio, momento_fim, quem_faz, quem_sofre, acao_tipo, acao, tecnica, direcao, pontuacao) VALUES (1, 53, 2, TRIM(' 00:00:04,188'), TRIM(' 00:00:05,810'), 'GUILHEIRO', 'SCHMITT', 'DISPLACEMENT', '2-3 STEP HESITANT RIGHT', NULL, NULL, NULL)</v>
      </c>
      <c r="R3569" t="s">
        <v>10327</v>
      </c>
    </row>
    <row r="3570" spans="1:18" hidden="1" x14ac:dyDescent="0.25">
      <c r="A3570" s="7">
        <f>anotacoes!D3570</f>
        <v>40780</v>
      </c>
      <c r="B3570" t="str">
        <f>anotacoes!C3570</f>
        <v>WORLD CHAMPIONSHIPS PARIS 2011</v>
      </c>
      <c r="C3570" t="str">
        <f>anotacoes!E3570</f>
        <v>GUILHEIRO</v>
      </c>
      <c r="D3570" t="str">
        <f>anotacoes!F3570</f>
        <v>SCHMITT</v>
      </c>
      <c r="E3570" t="s">
        <v>10325</v>
      </c>
      <c r="F3570">
        <f>anotacoes!A3570</f>
        <v>53</v>
      </c>
      <c r="G3570">
        <f>anotacoes!B3570</f>
        <v>3</v>
      </c>
      <c r="H3570" t="str">
        <f>anotacoes!K3570</f>
        <v xml:space="preserve"> 00:00:05,810</v>
      </c>
      <c r="I3570" t="str">
        <f>anotacoes!L3570</f>
        <v xml:space="preserve"> 00:00:15,810</v>
      </c>
      <c r="J3570" t="str">
        <f>IF(L3570="PAUSE",E3570,IF(anotacoes!G3574=conversao_anotacoes!C3570,conversao_anotacoes!C3570,conversao_anotacoes!D3570))</f>
        <v>GUILHEIRO</v>
      </c>
      <c r="K3570" t="str">
        <f t="shared" si="110"/>
        <v>SCHMITT</v>
      </c>
      <c r="L3570" t="str">
        <f>UPPER(anotacoes!H3570)</f>
        <v>DISPLACEMENT</v>
      </c>
      <c r="M3570" t="str">
        <f>IF(OR(L3570="ATTACK",L3570="FINTA"),"&lt;TECNICA&gt;",UPPER(anotacoes!I3570))</f>
        <v>TRY TO GRIP WITH CONTACT</v>
      </c>
      <c r="N3570" t="str">
        <f>IF(OR(L3570="ATTACK",L3570="FINTA"),UPPER(anotacoes!I3570),"")</f>
        <v/>
      </c>
      <c r="O3570" s="6" t="str">
        <f>IF(anotacoes!N3570=0,"",anotacoes!N3570)</f>
        <v/>
      </c>
      <c r="P3570" t="str">
        <f>IF(anotacoes!M3570=0,"",UPPER(anotacoes!M3570))</f>
        <v/>
      </c>
      <c r="Q3570" t="str">
        <f t="shared" si="111"/>
        <v>INSERT INTO CONVERSAO_LUTA_ACAO (cd_conversao, id_luta, sequencia, momento_inicio, momento_fim, quem_faz, quem_sofre, acao_tipo, acao, tecnica, direcao, pontuacao) VALUES (1, 53, 3, TRIM(' 00:00:05,810'), TRIM(' 00:00:15,810'), 'GUILHEIRO', 'SCHMITT', 'DISPLACEMENT', 'TRY TO GRIP WITH CONTACT', NULL, NULL, NULL)</v>
      </c>
      <c r="R3570" t="s">
        <v>10327</v>
      </c>
    </row>
    <row r="3571" spans="1:18" hidden="1" x14ac:dyDescent="0.25">
      <c r="A3571" s="7">
        <f>anotacoes!D3571</f>
        <v>40780</v>
      </c>
      <c r="B3571" t="str">
        <f>anotacoes!C3571</f>
        <v>WORLD CHAMPIONSHIPS PARIS 2011</v>
      </c>
      <c r="C3571" t="str">
        <f>anotacoes!E3571</f>
        <v>GUILHEIRO</v>
      </c>
      <c r="D3571" t="str">
        <f>anotacoes!F3571</f>
        <v>SCHMITT</v>
      </c>
      <c r="E3571" t="s">
        <v>10325</v>
      </c>
      <c r="F3571">
        <f>anotacoes!A3571</f>
        <v>53</v>
      </c>
      <c r="G3571">
        <f>anotacoes!B3571</f>
        <v>4</v>
      </c>
      <c r="H3571" t="str">
        <f>anotacoes!K3571</f>
        <v xml:space="preserve"> 00:00:15,810</v>
      </c>
      <c r="I3571" t="str">
        <f>anotacoes!L3571</f>
        <v xml:space="preserve"> 00:00:18,484</v>
      </c>
      <c r="J3571" t="str">
        <f>IF(L3571="PAUSE",E3571,IF(anotacoes!G3575=conversao_anotacoes!C3571,conversao_anotacoes!C3571,conversao_anotacoes!D3571))</f>
        <v>GUILHEIRO</v>
      </c>
      <c r="K3571" t="str">
        <f t="shared" si="110"/>
        <v>SCHMITT</v>
      </c>
      <c r="L3571" t="str">
        <f>UPPER(anotacoes!H3571)</f>
        <v>GRIP TIME</v>
      </c>
      <c r="M3571" t="str">
        <f>IF(OR(L3571="ATTACK",L3571="FINTA"),"&lt;TECNICA&gt;",UPPER(anotacoes!I3571))</f>
        <v>RIGHT SLEEVE LEFT SLEEVE</v>
      </c>
      <c r="N3571" t="str">
        <f>IF(OR(L3571="ATTACK",L3571="FINTA"),UPPER(anotacoes!I3571),"")</f>
        <v/>
      </c>
      <c r="O3571" s="6" t="str">
        <f>IF(anotacoes!N3571=0,"",anotacoes!N3571)</f>
        <v/>
      </c>
      <c r="P3571" t="str">
        <f>IF(anotacoes!M3571=0,"",UPPER(anotacoes!M3571))</f>
        <v/>
      </c>
      <c r="Q3571" t="str">
        <f t="shared" si="111"/>
        <v>INSERT INTO CONVERSAO_LUTA_ACAO (cd_conversao, id_luta, sequencia, momento_inicio, momento_fim, quem_faz, quem_sofre, acao_tipo, acao, tecnica, direcao, pontuacao) VALUES (1, 53, 4, TRIM(' 00:00:15,810'), TRIM(' 00:00:18,484'), 'GUILHEIRO', 'SCHMITT', 'GRIP TIME', 'RIGHT SLEEVE LEFT SLEEVE', NULL, NULL, NULL)</v>
      </c>
      <c r="R3571" t="s">
        <v>10327</v>
      </c>
    </row>
    <row r="3572" spans="1:18" hidden="1" x14ac:dyDescent="0.25">
      <c r="A3572" s="7">
        <f>anotacoes!D3572</f>
        <v>40780</v>
      </c>
      <c r="B3572" t="str">
        <f>anotacoes!C3572</f>
        <v>WORLD CHAMPIONSHIPS PARIS 2011</v>
      </c>
      <c r="C3572" t="str">
        <f>anotacoes!E3572</f>
        <v>GUILHEIRO</v>
      </c>
      <c r="D3572" t="str">
        <f>anotacoes!F3572</f>
        <v>SCHMITT</v>
      </c>
      <c r="E3572" t="s">
        <v>10325</v>
      </c>
      <c r="F3572">
        <f>anotacoes!A3572</f>
        <v>53</v>
      </c>
      <c r="G3572">
        <f>anotacoes!B3572</f>
        <v>5</v>
      </c>
      <c r="H3572" t="str">
        <f>anotacoes!K3572</f>
        <v xml:space="preserve"> 00:00:18,484</v>
      </c>
      <c r="I3572" t="str">
        <f>anotacoes!L3572</f>
        <v xml:space="preserve"> 00:00:30,289</v>
      </c>
      <c r="J3572" t="str">
        <f>IF(L3572="PAUSE",E3572,IF(anotacoes!G3576=conversao_anotacoes!C3572,conversao_anotacoes!C3572,conversao_anotacoes!D3572))</f>
        <v>GUILHEIRO</v>
      </c>
      <c r="K3572" t="str">
        <f t="shared" si="110"/>
        <v>SCHMITT</v>
      </c>
      <c r="L3572" t="str">
        <f>UPPER(anotacoes!H3572)</f>
        <v>DISPLACEMENT</v>
      </c>
      <c r="M3572" t="str">
        <f>IF(OR(L3572="ATTACK",L3572="FINTA"),"&lt;TECNICA&gt;",UPPER(anotacoes!I3572))</f>
        <v>TRY TO GRIP WITH CONTACT</v>
      </c>
      <c r="N3572" t="str">
        <f>IF(OR(L3572="ATTACK",L3572="FINTA"),UPPER(anotacoes!I3572),"")</f>
        <v/>
      </c>
      <c r="O3572" s="6" t="str">
        <f>IF(anotacoes!N3572=0,"",anotacoes!N3572)</f>
        <v/>
      </c>
      <c r="P3572" t="str">
        <f>IF(anotacoes!M3572=0,"",UPPER(anotacoes!M3572))</f>
        <v/>
      </c>
      <c r="Q3572" t="str">
        <f t="shared" si="111"/>
        <v>INSERT INTO CONVERSAO_LUTA_ACAO (cd_conversao, id_luta, sequencia, momento_inicio, momento_fim, quem_faz, quem_sofre, acao_tipo, acao, tecnica, direcao, pontuacao) VALUES (1, 53, 5, TRIM(' 00:00:18,484'), TRIM(' 00:00:30,289'), 'GUILHEIRO', 'SCHMITT', 'DISPLACEMENT', 'TRY TO GRIP WITH CONTACT', NULL, NULL, NULL)</v>
      </c>
      <c r="R3572" t="s">
        <v>10327</v>
      </c>
    </row>
    <row r="3573" spans="1:18" hidden="1" x14ac:dyDescent="0.25">
      <c r="A3573" s="7">
        <f>anotacoes!D3573</f>
        <v>40780</v>
      </c>
      <c r="B3573" t="str">
        <f>anotacoes!C3573</f>
        <v>WORLD CHAMPIONSHIPS PARIS 2011</v>
      </c>
      <c r="C3573" t="str">
        <f>anotacoes!E3573</f>
        <v>GUILHEIRO</v>
      </c>
      <c r="D3573" t="str">
        <f>anotacoes!F3573</f>
        <v>SCHMITT</v>
      </c>
      <c r="E3573" t="s">
        <v>10325</v>
      </c>
      <c r="F3573">
        <f>anotacoes!A3573</f>
        <v>53</v>
      </c>
      <c r="G3573">
        <f>anotacoes!B3573</f>
        <v>6</v>
      </c>
      <c r="H3573" t="str">
        <f>anotacoes!K3573</f>
        <v xml:space="preserve"> 00:00:30,289</v>
      </c>
      <c r="I3573" t="str">
        <f>anotacoes!L3573</f>
        <v xml:space="preserve"> 00:00:33,427</v>
      </c>
      <c r="J3573" t="str">
        <f>IF(L3573="PAUSE",E3573,IF(anotacoes!G3577=conversao_anotacoes!C3573,conversao_anotacoes!C3573,conversao_anotacoes!D3573))</f>
        <v>GUILHEIRO</v>
      </c>
      <c r="K3573" t="str">
        <f t="shared" si="110"/>
        <v>SCHMITT</v>
      </c>
      <c r="L3573" t="str">
        <f>UPPER(anotacoes!H3573)</f>
        <v>GRIP TIME</v>
      </c>
      <c r="M3573" t="str">
        <f>IF(OR(L3573="ATTACK",L3573="FINTA"),"&lt;TECNICA&gt;",UPPER(anotacoes!I3573))</f>
        <v>LEFT COLLAR RIGHT SLEEVE</v>
      </c>
      <c r="N3573" t="str">
        <f>IF(OR(L3573="ATTACK",L3573="FINTA"),UPPER(anotacoes!I3573),"")</f>
        <v/>
      </c>
      <c r="O3573" s="6" t="str">
        <f>IF(anotacoes!N3573=0,"",anotacoes!N3573)</f>
        <v/>
      </c>
      <c r="P3573" t="str">
        <f>IF(anotacoes!M3573=0,"",UPPER(anotacoes!M3573))</f>
        <v/>
      </c>
      <c r="Q3573" t="str">
        <f t="shared" si="111"/>
        <v>INSERT INTO CONVERSAO_LUTA_ACAO (cd_conversao, id_luta, sequencia, momento_inicio, momento_fim, quem_faz, quem_sofre, acao_tipo, acao, tecnica, direcao, pontuacao) VALUES (1, 53, 6, TRIM(' 00:00:30,289'), TRIM(' 00:00:33,427'), 'GUILHEIRO', 'SCHMITT', 'GRIP TIME', 'LEFT COLLAR RIGHT SLEEVE', NULL, NULL, NULL)</v>
      </c>
      <c r="R3573" t="s">
        <v>10327</v>
      </c>
    </row>
    <row r="3574" spans="1:18" hidden="1" x14ac:dyDescent="0.25">
      <c r="A3574" s="7">
        <f>anotacoes!D3574</f>
        <v>40780</v>
      </c>
      <c r="B3574" t="str">
        <f>anotacoes!C3574</f>
        <v>WORLD CHAMPIONSHIPS PARIS 2011</v>
      </c>
      <c r="C3574" t="str">
        <f>anotacoes!E3574</f>
        <v>GUILHEIRO</v>
      </c>
      <c r="D3574" t="str">
        <f>anotacoes!F3574</f>
        <v>SCHMITT</v>
      </c>
      <c r="E3574" t="s">
        <v>10325</v>
      </c>
      <c r="F3574">
        <f>anotacoes!A3574</f>
        <v>53</v>
      </c>
      <c r="G3574">
        <f>anotacoes!B3574</f>
        <v>7</v>
      </c>
      <c r="H3574" t="str">
        <f>anotacoes!K3574</f>
        <v xml:space="preserve"> 00:00:33,427</v>
      </c>
      <c r="I3574" t="str">
        <f>anotacoes!L3574</f>
        <v xml:space="preserve"> 00:00:35,271</v>
      </c>
      <c r="J3574" t="str">
        <f>IF(L3574="PAUSE",E3574,IF(anotacoes!G3578=conversao_anotacoes!C3574,conversao_anotacoes!C3574,conversao_anotacoes!D3574))</f>
        <v>GUILHEIRO</v>
      </c>
      <c r="K3574" t="str">
        <f t="shared" si="110"/>
        <v>SCHMITT</v>
      </c>
      <c r="L3574" t="str">
        <f>UPPER(anotacoes!H3574)</f>
        <v>TRANSITION</v>
      </c>
      <c r="M3574" t="str">
        <f>IF(OR(L3574="ATTACK",L3574="FINTA"),"&lt;TECNICA&gt;",UPPER(anotacoes!I3574))</f>
        <v>WITHOUT ATTACK</v>
      </c>
      <c r="N3574" t="str">
        <f>IF(OR(L3574="ATTACK",L3574="FINTA"),UPPER(anotacoes!I3574),"")</f>
        <v/>
      </c>
      <c r="O3574" s="6" t="str">
        <f>IF(anotacoes!N3574=0,"",anotacoes!N3574)</f>
        <v/>
      </c>
      <c r="P3574" t="str">
        <f>IF(anotacoes!M3574=0,"",UPPER(anotacoes!M3574))</f>
        <v/>
      </c>
      <c r="Q3574" t="str">
        <f t="shared" si="111"/>
        <v>INSERT INTO CONVERSAO_LUTA_ACAO (cd_conversao, id_luta, sequencia, momento_inicio, momento_fim, quem_faz, quem_sofre, acao_tipo, acao, tecnica, direcao, pontuacao) VALUES (1, 53, 7, TRIM(' 00:00:33,427'), TRIM(' 00:00:35,271'), 'GUILHEIRO', 'SCHMITT', 'TRANSITION', 'WITHOUT ATTACK', NULL, NULL, NULL)</v>
      </c>
      <c r="R3574" t="s">
        <v>10327</v>
      </c>
    </row>
    <row r="3575" spans="1:18" hidden="1" x14ac:dyDescent="0.25">
      <c r="A3575" s="7">
        <f>anotacoes!D3575</f>
        <v>40780</v>
      </c>
      <c r="B3575" t="str">
        <f>anotacoes!C3575</f>
        <v>WORLD CHAMPIONSHIPS PARIS 2011</v>
      </c>
      <c r="C3575" t="str">
        <f>anotacoes!E3575</f>
        <v>GUILHEIRO</v>
      </c>
      <c r="D3575" t="str">
        <f>anotacoes!F3575</f>
        <v>SCHMITT</v>
      </c>
      <c r="E3575" t="s">
        <v>10325</v>
      </c>
      <c r="F3575">
        <f>anotacoes!A3575</f>
        <v>53</v>
      </c>
      <c r="G3575">
        <f>anotacoes!B3575</f>
        <v>8</v>
      </c>
      <c r="H3575" t="str">
        <f>anotacoes!K3575</f>
        <v xml:space="preserve"> 00:00:35,271</v>
      </c>
      <c r="I3575" t="str">
        <f>anotacoes!L3575</f>
        <v xml:space="preserve"> 00:00:40,434</v>
      </c>
      <c r="J3575" t="str">
        <f>IF(L3575="PAUSE",E3575,IF(anotacoes!G3579=conversao_anotacoes!C3575,conversao_anotacoes!C3575,conversao_anotacoes!D3575))</f>
        <v>&lt;ARBITRO_DESCONHECIDO&gt;</v>
      </c>
      <c r="K3575" t="str">
        <f t="shared" si="110"/>
        <v/>
      </c>
      <c r="L3575" t="str">
        <f>UPPER(anotacoes!H3575)</f>
        <v>PAUSE</v>
      </c>
      <c r="M3575" t="str">
        <f>IF(OR(L3575="ATTACK",L3575="FINTA"),"&lt;TECNICA&gt;",UPPER(anotacoes!I3575))</f>
        <v>&lt;NAO_CLASSIFICADO&gt;</v>
      </c>
      <c r="N3575" t="str">
        <f>IF(OR(L3575="ATTACK",L3575="FINTA"),UPPER(anotacoes!I3575),"")</f>
        <v/>
      </c>
      <c r="O3575" s="6" t="str">
        <f>IF(anotacoes!N3575=0,"",anotacoes!N3575)</f>
        <v/>
      </c>
      <c r="P3575" t="str">
        <f>IF(anotacoes!M3575=0,"",UPPER(anotacoes!M3575))</f>
        <v/>
      </c>
      <c r="Q3575" t="str">
        <f t="shared" si="111"/>
        <v>INSERT INTO CONVERSAO_LUTA_ACAO (cd_conversao, id_luta, sequencia, momento_inicio, momento_fim, quem_faz, quem_sofre, acao_tipo, acao, tecnica, direcao, pontuacao) VALUES (1, 53, 8, TRIM(' 00:00:35,271'), TRIM(' 00:00:40,434'), '&lt;ARBITRO_DESCONHECIDO&gt;', '', 'PAUSE', '&lt;NAO_CLASSIFICADO&gt;', NULL, NULL, NULL)</v>
      </c>
      <c r="R3575" t="s">
        <v>10327</v>
      </c>
    </row>
    <row r="3576" spans="1:18" hidden="1" x14ac:dyDescent="0.25">
      <c r="A3576" s="7">
        <f>anotacoes!D3576</f>
        <v>40780</v>
      </c>
      <c r="B3576" t="str">
        <f>anotacoes!C3576</f>
        <v>WORLD CHAMPIONSHIPS PARIS 2011</v>
      </c>
      <c r="C3576" t="str">
        <f>anotacoes!E3576</f>
        <v>GUILHEIRO</v>
      </c>
      <c r="D3576" t="str">
        <f>anotacoes!F3576</f>
        <v>SCHMITT</v>
      </c>
      <c r="E3576" t="s">
        <v>10325</v>
      </c>
      <c r="F3576">
        <f>anotacoes!A3576</f>
        <v>53</v>
      </c>
      <c r="G3576">
        <f>anotacoes!B3576</f>
        <v>9</v>
      </c>
      <c r="H3576" t="str">
        <f>anotacoes!K3576</f>
        <v xml:space="preserve"> 00:00:40,434</v>
      </c>
      <c r="I3576" t="str">
        <f>anotacoes!L3576</f>
        <v xml:space="preserve"> 00:00:42,031</v>
      </c>
      <c r="J3576" t="str">
        <f>IF(L3576="PAUSE",E3576,IF(anotacoes!G3580=conversao_anotacoes!C3576,conversao_anotacoes!C3576,conversao_anotacoes!D3576))</f>
        <v>GUILHEIRO</v>
      </c>
      <c r="K3576" t="str">
        <f t="shared" si="110"/>
        <v>SCHMITT</v>
      </c>
      <c r="L3576" t="str">
        <f>UPPER(anotacoes!H3576)</f>
        <v>DISPLACEMENT</v>
      </c>
      <c r="M3576" t="str">
        <f>IF(OR(L3576="ATTACK",L3576="FINTA"),"&lt;TECNICA&gt;",UPPER(anotacoes!I3576))</f>
        <v>2-3 STEP HESITANT RIGHT</v>
      </c>
      <c r="N3576" t="str">
        <f>IF(OR(L3576="ATTACK",L3576="FINTA"),UPPER(anotacoes!I3576),"")</f>
        <v/>
      </c>
      <c r="O3576" s="6" t="str">
        <f>IF(anotacoes!N3576=0,"",anotacoes!N3576)</f>
        <v/>
      </c>
      <c r="P3576" t="str">
        <f>IF(anotacoes!M3576=0,"",UPPER(anotacoes!M3576))</f>
        <v/>
      </c>
      <c r="Q3576" t="str">
        <f t="shared" si="111"/>
        <v>INSERT INTO CONVERSAO_LUTA_ACAO (cd_conversao, id_luta, sequencia, momento_inicio, momento_fim, quem_faz, quem_sofre, acao_tipo, acao, tecnica, direcao, pontuacao) VALUES (1, 53, 9, TRIM(' 00:00:40,434'), TRIM(' 00:00:42,031'), 'GUILHEIRO', 'SCHMITT', 'DISPLACEMENT', '2-3 STEP HESITANT RIGHT', NULL, NULL, NULL)</v>
      </c>
      <c r="R3576" t="s">
        <v>10327</v>
      </c>
    </row>
    <row r="3577" spans="1:18" hidden="1" x14ac:dyDescent="0.25">
      <c r="A3577" s="7">
        <f>anotacoes!D3577</f>
        <v>40780</v>
      </c>
      <c r="B3577" t="str">
        <f>anotacoes!C3577</f>
        <v>WORLD CHAMPIONSHIPS PARIS 2011</v>
      </c>
      <c r="C3577" t="str">
        <f>anotacoes!E3577</f>
        <v>GUILHEIRO</v>
      </c>
      <c r="D3577" t="str">
        <f>anotacoes!F3577</f>
        <v>SCHMITT</v>
      </c>
      <c r="E3577" t="s">
        <v>10325</v>
      </c>
      <c r="F3577">
        <f>anotacoes!A3577</f>
        <v>53</v>
      </c>
      <c r="G3577">
        <f>anotacoes!B3577</f>
        <v>10</v>
      </c>
      <c r="H3577" t="str">
        <f>anotacoes!K3577</f>
        <v xml:space="preserve"> 00:00:42,031</v>
      </c>
      <c r="I3577" t="str">
        <f>anotacoes!L3577</f>
        <v xml:space="preserve"> 00:00:43,255</v>
      </c>
      <c r="J3577" t="str">
        <f>IF(L3577="PAUSE",E3577,IF(anotacoes!G3581=conversao_anotacoes!C3577,conversao_anotacoes!C3577,conversao_anotacoes!D3577))</f>
        <v>GUILHEIRO</v>
      </c>
      <c r="K3577" t="str">
        <f t="shared" si="110"/>
        <v>SCHMITT</v>
      </c>
      <c r="L3577" t="str">
        <f>UPPER(anotacoes!H3577)</f>
        <v>DISPLACEMENT</v>
      </c>
      <c r="M3577" t="str">
        <f>IF(OR(L3577="ATTACK",L3577="FINTA"),"&lt;TECNICA&gt;",UPPER(anotacoes!I3577))</f>
        <v>TRY TO GRIP WITH CONTACT</v>
      </c>
      <c r="N3577" t="str">
        <f>IF(OR(L3577="ATTACK",L3577="FINTA"),UPPER(anotacoes!I3577),"")</f>
        <v/>
      </c>
      <c r="O3577" s="6" t="str">
        <f>IF(anotacoes!N3577=0,"",anotacoes!N3577)</f>
        <v/>
      </c>
      <c r="P3577" t="str">
        <f>IF(anotacoes!M3577=0,"",UPPER(anotacoes!M3577))</f>
        <v/>
      </c>
      <c r="Q3577" t="str">
        <f t="shared" si="111"/>
        <v>INSERT INTO CONVERSAO_LUTA_ACAO (cd_conversao, id_luta, sequencia, momento_inicio, momento_fim, quem_faz, quem_sofre, acao_tipo, acao, tecnica, direcao, pontuacao) VALUES (1, 53, 10, TRIM(' 00:00:42,031'), TRIM(' 00:00:43,255'), 'GUILHEIRO', 'SCHMITT', 'DISPLACEMENT', 'TRY TO GRIP WITH CONTACT', NULL, NULL, NULL)</v>
      </c>
      <c r="R3577" t="s">
        <v>10327</v>
      </c>
    </row>
    <row r="3578" spans="1:18" hidden="1" x14ac:dyDescent="0.25">
      <c r="A3578" s="7">
        <f>anotacoes!D3578</f>
        <v>40780</v>
      </c>
      <c r="B3578" t="str">
        <f>anotacoes!C3578</f>
        <v>WORLD CHAMPIONSHIPS PARIS 2011</v>
      </c>
      <c r="C3578" t="str">
        <f>anotacoes!E3578</f>
        <v>GUILHEIRO</v>
      </c>
      <c r="D3578" t="str">
        <f>anotacoes!F3578</f>
        <v>SCHMITT</v>
      </c>
      <c r="E3578" t="s">
        <v>10325</v>
      </c>
      <c r="F3578">
        <f>anotacoes!A3578</f>
        <v>53</v>
      </c>
      <c r="G3578">
        <f>anotacoes!B3578</f>
        <v>11</v>
      </c>
      <c r="H3578" t="str">
        <f>anotacoes!K3578</f>
        <v xml:space="preserve"> 00:00:43,255</v>
      </c>
      <c r="I3578" t="str">
        <f>anotacoes!L3578</f>
        <v xml:space="preserve"> 00:00:48,905</v>
      </c>
      <c r="J3578" t="str">
        <f>IF(L3578="PAUSE",E3578,IF(anotacoes!G3582=conversao_anotacoes!C3578,conversao_anotacoes!C3578,conversao_anotacoes!D3578))</f>
        <v>GUILHEIRO</v>
      </c>
      <c r="K3578" t="str">
        <f t="shared" si="110"/>
        <v>SCHMITT</v>
      </c>
      <c r="L3578" t="str">
        <f>UPPER(anotacoes!H3578)</f>
        <v>GRIP TIME</v>
      </c>
      <c r="M3578" t="str">
        <f>IF(OR(L3578="ATTACK",L3578="FINTA"),"&lt;TECNICA&gt;",UPPER(anotacoes!I3578))</f>
        <v>LEFT COLLAR</v>
      </c>
      <c r="N3578" t="str">
        <f>IF(OR(L3578="ATTACK",L3578="FINTA"),UPPER(anotacoes!I3578),"")</f>
        <v/>
      </c>
      <c r="O3578" s="6" t="str">
        <f>IF(anotacoes!N3578=0,"",anotacoes!N3578)</f>
        <v/>
      </c>
      <c r="P3578" t="str">
        <f>IF(anotacoes!M3578=0,"",UPPER(anotacoes!M3578))</f>
        <v/>
      </c>
      <c r="Q3578" t="str">
        <f t="shared" si="111"/>
        <v>INSERT INTO CONVERSAO_LUTA_ACAO (cd_conversao, id_luta, sequencia, momento_inicio, momento_fim, quem_faz, quem_sofre, acao_tipo, acao, tecnica, direcao, pontuacao) VALUES (1, 53, 11, TRIM(' 00:00:43,255'), TRIM(' 00:00:48,905'), 'GUILHEIRO', 'SCHMITT', 'GRIP TIME', 'LEFT COLLAR', NULL, NULL, NULL)</v>
      </c>
      <c r="R3578" t="s">
        <v>10327</v>
      </c>
    </row>
    <row r="3579" spans="1:18" hidden="1" x14ac:dyDescent="0.25">
      <c r="A3579" s="7">
        <f>anotacoes!D3579</f>
        <v>40780</v>
      </c>
      <c r="B3579" t="str">
        <f>anotacoes!C3579</f>
        <v>WORLD CHAMPIONSHIPS PARIS 2011</v>
      </c>
      <c r="C3579" t="str">
        <f>anotacoes!E3579</f>
        <v>GUILHEIRO</v>
      </c>
      <c r="D3579" t="str">
        <f>anotacoes!F3579</f>
        <v>SCHMITT</v>
      </c>
      <c r="E3579" t="s">
        <v>10325</v>
      </c>
      <c r="F3579">
        <f>anotacoes!A3579</f>
        <v>53</v>
      </c>
      <c r="G3579">
        <f>anotacoes!B3579</f>
        <v>12</v>
      </c>
      <c r="H3579" t="str">
        <f>anotacoes!K3579</f>
        <v xml:space="preserve"> 00:00:48,905</v>
      </c>
      <c r="I3579" t="str">
        <f>anotacoes!L3579</f>
        <v xml:space="preserve"> 00:00:48,905</v>
      </c>
      <c r="J3579" t="str">
        <f>IF(L3579="PAUSE",E3579,IF(anotacoes!G3583=conversao_anotacoes!C3579,conversao_anotacoes!C3579,conversao_anotacoes!D3579))</f>
        <v>GUILHEIRO</v>
      </c>
      <c r="K3579" t="str">
        <f t="shared" si="110"/>
        <v>SCHMITT</v>
      </c>
      <c r="L3579" t="str">
        <f>UPPER(anotacoes!H3579)</f>
        <v>FINTA</v>
      </c>
      <c r="M3579" t="str">
        <f>IF(OR(L3579="ATTACK",L3579="FINTA"),"&lt;TECNICA&gt;",UPPER(anotacoes!I3579))</f>
        <v>&lt;TECNICA&gt;</v>
      </c>
      <c r="N3579" t="str">
        <f>IF(OR(L3579="ATTACK",L3579="FINTA"),UPPER(anotacoes!I3579),"")</f>
        <v>DEASHI HARAI LEFT</v>
      </c>
      <c r="O3579" s="6" t="str">
        <f>IF(anotacoes!N3579=0,"",anotacoes!N3579)</f>
        <v/>
      </c>
      <c r="P3579" t="str">
        <f>IF(anotacoes!M3579=0,"",UPPER(anotacoes!M3579))</f>
        <v/>
      </c>
      <c r="Q3579" t="str">
        <f t="shared" si="111"/>
        <v>INSERT INTO CONVERSAO_LUTA_ACAO (cd_conversao, id_luta, sequencia, momento_inicio, momento_fim, quem_faz, quem_sofre, acao_tipo, acao, tecnica, direcao, pontuacao) VALUES (1, 53, 12, TRIM(' 00:00:48,905'), TRIM(' 00:00:48,905'), 'GUILHEIRO', 'SCHMITT', 'FINTA', '&lt;TECNICA&gt;', 'DEASHI HARAI LEFT', NULL, NULL)</v>
      </c>
      <c r="R3579" t="s">
        <v>10327</v>
      </c>
    </row>
    <row r="3580" spans="1:18" hidden="1" x14ac:dyDescent="0.25">
      <c r="A3580" s="7">
        <f>anotacoes!D3580</f>
        <v>40780</v>
      </c>
      <c r="B3580" t="str">
        <f>anotacoes!C3580</f>
        <v>WORLD CHAMPIONSHIPS PARIS 2011</v>
      </c>
      <c r="C3580" t="str">
        <f>anotacoes!E3580</f>
        <v>GUILHEIRO</v>
      </c>
      <c r="D3580" t="str">
        <f>anotacoes!F3580</f>
        <v>SCHMITT</v>
      </c>
      <c r="E3580" t="s">
        <v>10325</v>
      </c>
      <c r="F3580">
        <f>anotacoes!A3580</f>
        <v>53</v>
      </c>
      <c r="G3580">
        <f>anotacoes!B3580</f>
        <v>13</v>
      </c>
      <c r="H3580" t="str">
        <f>anotacoes!K3580</f>
        <v xml:space="preserve"> 00:00:48,905</v>
      </c>
      <c r="I3580" t="str">
        <f>anotacoes!L3580</f>
        <v xml:space="preserve"> 00:00:50,292</v>
      </c>
      <c r="J3580" t="str">
        <f>IF(L3580="PAUSE",E3580,IF(anotacoes!G3584=conversao_anotacoes!C3580,conversao_anotacoes!C3580,conversao_anotacoes!D3580))</f>
        <v>GUILHEIRO</v>
      </c>
      <c r="K3580" t="str">
        <f t="shared" si="110"/>
        <v>SCHMITT</v>
      </c>
      <c r="L3580" t="str">
        <f>UPPER(anotacoes!H3580)</f>
        <v>GRIP TIME</v>
      </c>
      <c r="M3580" t="str">
        <f>IF(OR(L3580="ATTACK",L3580="FINTA"),"&lt;TECNICA&gt;",UPPER(anotacoes!I3580))</f>
        <v>LEFT COLLAR</v>
      </c>
      <c r="N3580" t="str">
        <f>IF(OR(L3580="ATTACK",L3580="FINTA"),UPPER(anotacoes!I3580),"")</f>
        <v/>
      </c>
      <c r="O3580" s="6" t="str">
        <f>IF(anotacoes!N3580=0,"",anotacoes!N3580)</f>
        <v/>
      </c>
      <c r="P3580" t="str">
        <f>IF(anotacoes!M3580=0,"",UPPER(anotacoes!M3580))</f>
        <v/>
      </c>
      <c r="Q3580" t="str">
        <f t="shared" si="111"/>
        <v>INSERT INTO CONVERSAO_LUTA_ACAO (cd_conversao, id_luta, sequencia, momento_inicio, momento_fim, quem_faz, quem_sofre, acao_tipo, acao, tecnica, direcao, pontuacao) VALUES (1, 53, 13, TRIM(' 00:00:48,905'), TRIM(' 00:00:50,292'), 'GUILHEIRO', 'SCHMITT', 'GRIP TIME', 'LEFT COLLAR', NULL, NULL, NULL)</v>
      </c>
      <c r="R3580" t="s">
        <v>10327</v>
      </c>
    </row>
    <row r="3581" spans="1:18" hidden="1" x14ac:dyDescent="0.25">
      <c r="A3581" s="7">
        <f>anotacoes!D3581</f>
        <v>40780</v>
      </c>
      <c r="B3581" t="str">
        <f>anotacoes!C3581</f>
        <v>WORLD CHAMPIONSHIPS PARIS 2011</v>
      </c>
      <c r="C3581" t="str">
        <f>anotacoes!E3581</f>
        <v>GUILHEIRO</v>
      </c>
      <c r="D3581" t="str">
        <f>anotacoes!F3581</f>
        <v>SCHMITT</v>
      </c>
      <c r="E3581" t="s">
        <v>10325</v>
      </c>
      <c r="F3581">
        <f>anotacoes!A3581</f>
        <v>53</v>
      </c>
      <c r="G3581">
        <f>anotacoes!B3581</f>
        <v>14</v>
      </c>
      <c r="H3581" t="str">
        <f>anotacoes!K3581</f>
        <v xml:space="preserve"> 00:00:50,411</v>
      </c>
      <c r="I3581" t="str">
        <f>anotacoes!L3581</f>
        <v xml:space="preserve"> 00:00:56,851</v>
      </c>
      <c r="J3581" t="str">
        <f>IF(L3581="PAUSE",E3581,IF(anotacoes!G3585=conversao_anotacoes!C3581,conversao_anotacoes!C3581,conversao_anotacoes!D3581))</f>
        <v>&lt;ARBITRO_DESCONHECIDO&gt;</v>
      </c>
      <c r="K3581" t="str">
        <f t="shared" si="110"/>
        <v/>
      </c>
      <c r="L3581" t="str">
        <f>UPPER(anotacoes!H3581)</f>
        <v>PAUSE</v>
      </c>
      <c r="M3581" t="str">
        <f>IF(OR(L3581="ATTACK",L3581="FINTA"),"&lt;TECNICA&gt;",UPPER(anotacoes!I3581))</f>
        <v>&lt;NAO_CLASSIFICADO&gt;</v>
      </c>
      <c r="N3581" t="str">
        <f>IF(OR(L3581="ATTACK",L3581="FINTA"),UPPER(anotacoes!I3581),"")</f>
        <v/>
      </c>
      <c r="O3581" s="6" t="str">
        <f>IF(anotacoes!N3581=0,"",anotacoes!N3581)</f>
        <v/>
      </c>
      <c r="P3581" t="str">
        <f>IF(anotacoes!M3581=0,"",UPPER(anotacoes!M3581))</f>
        <v/>
      </c>
      <c r="Q3581" t="str">
        <f t="shared" si="111"/>
        <v>INSERT INTO CONVERSAO_LUTA_ACAO (cd_conversao, id_luta, sequencia, momento_inicio, momento_fim, quem_faz, quem_sofre, acao_tipo, acao, tecnica, direcao, pontuacao) VALUES (1, 53, 14, TRIM(' 00:00:50,411'), TRIM(' 00:00:56,851'), '&lt;ARBITRO_DESCONHECIDO&gt;', '', 'PAUSE', '&lt;NAO_CLASSIFICADO&gt;', NULL, NULL, NULL)</v>
      </c>
      <c r="R3581" t="s">
        <v>10327</v>
      </c>
    </row>
    <row r="3582" spans="1:18" hidden="1" x14ac:dyDescent="0.25">
      <c r="A3582" s="7">
        <f>anotacoes!D3582</f>
        <v>40780</v>
      </c>
      <c r="B3582" t="str">
        <f>anotacoes!C3582</f>
        <v>WORLD CHAMPIONSHIPS PARIS 2011</v>
      </c>
      <c r="C3582" t="str">
        <f>anotacoes!E3582</f>
        <v>GUILHEIRO</v>
      </c>
      <c r="D3582" t="str">
        <f>anotacoes!F3582</f>
        <v>SCHMITT</v>
      </c>
      <c r="E3582" t="s">
        <v>10325</v>
      </c>
      <c r="F3582">
        <f>anotacoes!A3582</f>
        <v>53</v>
      </c>
      <c r="G3582">
        <f>anotacoes!B3582</f>
        <v>15</v>
      </c>
      <c r="H3582" t="str">
        <f>anotacoes!K3582</f>
        <v xml:space="preserve"> 00:00:56,851</v>
      </c>
      <c r="I3582" t="str">
        <f>anotacoes!L3582</f>
        <v xml:space="preserve"> 00:00:58,360</v>
      </c>
      <c r="J3582" t="str">
        <f>IF(L3582="PAUSE",E3582,IF(anotacoes!G3586=conversao_anotacoes!C3582,conversao_anotacoes!C3582,conversao_anotacoes!D3582))</f>
        <v>GUILHEIRO</v>
      </c>
      <c r="K3582" t="str">
        <f t="shared" si="110"/>
        <v>SCHMITT</v>
      </c>
      <c r="L3582" t="str">
        <f>UPPER(anotacoes!H3582)</f>
        <v>DISPLACEMENT</v>
      </c>
      <c r="M3582" t="str">
        <f>IF(OR(L3582="ATTACK",L3582="FINTA"),"&lt;TECNICA&gt;",UPPER(anotacoes!I3582))</f>
        <v>2-3 STEP HESITANT RIGHT</v>
      </c>
      <c r="N3582" t="str">
        <f>IF(OR(L3582="ATTACK",L3582="FINTA"),UPPER(anotacoes!I3582),"")</f>
        <v/>
      </c>
      <c r="O3582" s="6" t="str">
        <f>IF(anotacoes!N3582=0,"",anotacoes!N3582)</f>
        <v/>
      </c>
      <c r="P3582" t="str">
        <f>IF(anotacoes!M3582=0,"",UPPER(anotacoes!M3582))</f>
        <v/>
      </c>
      <c r="Q3582" t="str">
        <f t="shared" si="111"/>
        <v>INSERT INTO CONVERSAO_LUTA_ACAO (cd_conversao, id_luta, sequencia, momento_inicio, momento_fim, quem_faz, quem_sofre, acao_tipo, acao, tecnica, direcao, pontuacao) VALUES (1, 53, 15, TRIM(' 00:00:56,851'), TRIM(' 00:00:58,360'), 'GUILHEIRO', 'SCHMITT', 'DISPLACEMENT', '2-3 STEP HESITANT RIGHT', NULL, NULL, NULL)</v>
      </c>
      <c r="R3582" t="s">
        <v>10327</v>
      </c>
    </row>
    <row r="3583" spans="1:18" hidden="1" x14ac:dyDescent="0.25">
      <c r="A3583" s="7">
        <f>anotacoes!D3583</f>
        <v>40780</v>
      </c>
      <c r="B3583" t="str">
        <f>anotacoes!C3583</f>
        <v>WORLD CHAMPIONSHIPS PARIS 2011</v>
      </c>
      <c r="C3583" t="str">
        <f>anotacoes!E3583</f>
        <v>GUILHEIRO</v>
      </c>
      <c r="D3583" t="str">
        <f>anotacoes!F3583</f>
        <v>SCHMITT</v>
      </c>
      <c r="E3583" t="s">
        <v>10325</v>
      </c>
      <c r="F3583">
        <f>anotacoes!A3583</f>
        <v>53</v>
      </c>
      <c r="G3583">
        <f>anotacoes!B3583</f>
        <v>16</v>
      </c>
      <c r="H3583" t="str">
        <f>anotacoes!K3583</f>
        <v xml:space="preserve"> 00:00:58,360</v>
      </c>
      <c r="I3583" t="str">
        <f>anotacoes!L3583</f>
        <v xml:space="preserve"> 00:01:42,299</v>
      </c>
      <c r="J3583" t="str">
        <f>IF(L3583="PAUSE",E3583,IF(anotacoes!G3587=conversao_anotacoes!C3583,conversao_anotacoes!C3583,conversao_anotacoes!D3583))</f>
        <v>GUILHEIRO</v>
      </c>
      <c r="K3583" t="str">
        <f t="shared" si="110"/>
        <v>SCHMITT</v>
      </c>
      <c r="L3583" t="str">
        <f>UPPER(anotacoes!H3583)</f>
        <v>DISPLACEMENT</v>
      </c>
      <c r="M3583" t="str">
        <f>IF(OR(L3583="ATTACK",L3583="FINTA"),"&lt;TECNICA&gt;",UPPER(anotacoes!I3583))</f>
        <v>TRY TO GRIP WITH CONTACT</v>
      </c>
      <c r="N3583" t="str">
        <f>IF(OR(L3583="ATTACK",L3583="FINTA"),UPPER(anotacoes!I3583),"")</f>
        <v/>
      </c>
      <c r="O3583" s="6" t="str">
        <f>IF(anotacoes!N3583=0,"",anotacoes!N3583)</f>
        <v/>
      </c>
      <c r="P3583" t="str">
        <f>IF(anotacoes!M3583=0,"",UPPER(anotacoes!M3583))</f>
        <v/>
      </c>
      <c r="Q3583" t="str">
        <f t="shared" si="111"/>
        <v>INSERT INTO CONVERSAO_LUTA_ACAO (cd_conversao, id_luta, sequencia, momento_inicio, momento_fim, quem_faz, quem_sofre, acao_tipo, acao, tecnica, direcao, pontuacao) VALUES (1, 53, 16, TRIM(' 00:00:58,360'), TRIM(' 00:01:42,299'), 'GUILHEIRO', 'SCHMITT', 'DISPLACEMENT', 'TRY TO GRIP WITH CONTACT', NULL, NULL, NULL)</v>
      </c>
      <c r="R3583" t="s">
        <v>10327</v>
      </c>
    </row>
    <row r="3584" spans="1:18" hidden="1" x14ac:dyDescent="0.25">
      <c r="A3584" s="7">
        <f>anotacoes!D3584</f>
        <v>40780</v>
      </c>
      <c r="B3584" t="str">
        <f>anotacoes!C3584</f>
        <v>WORLD CHAMPIONSHIPS PARIS 2011</v>
      </c>
      <c r="C3584" t="str">
        <f>anotacoes!E3584</f>
        <v>GUILHEIRO</v>
      </c>
      <c r="D3584" t="str">
        <f>anotacoes!F3584</f>
        <v>SCHMITT</v>
      </c>
      <c r="E3584" t="s">
        <v>10325</v>
      </c>
      <c r="F3584">
        <f>anotacoes!A3584</f>
        <v>53</v>
      </c>
      <c r="G3584">
        <f>anotacoes!B3584</f>
        <v>17</v>
      </c>
      <c r="H3584" t="str">
        <f>anotacoes!K3584</f>
        <v xml:space="preserve"> 00:01:42,299</v>
      </c>
      <c r="I3584" t="str">
        <f>anotacoes!L3584</f>
        <v xml:space="preserve"> 00:01:46,083</v>
      </c>
      <c r="J3584" t="str">
        <f>IF(L3584="PAUSE",E3584,IF(anotacoes!G3588=conversao_anotacoes!C3584,conversao_anotacoes!C3584,conversao_anotacoes!D3584))</f>
        <v>GUILHEIRO</v>
      </c>
      <c r="K3584" t="str">
        <f t="shared" si="110"/>
        <v>SCHMITT</v>
      </c>
      <c r="L3584" t="str">
        <f>UPPER(anotacoes!H3584)</f>
        <v>GRIP TIME</v>
      </c>
      <c r="M3584" t="str">
        <f>IF(OR(L3584="ATTACK",L3584="FINTA"),"&lt;TECNICA&gt;",UPPER(anotacoes!I3584))</f>
        <v>RIGHT SLEEVE LEFT SLEEVE</v>
      </c>
      <c r="N3584" t="str">
        <f>IF(OR(L3584="ATTACK",L3584="FINTA"),UPPER(anotacoes!I3584),"")</f>
        <v/>
      </c>
      <c r="O3584" s="6" t="str">
        <f>IF(anotacoes!N3584=0,"",anotacoes!N3584)</f>
        <v/>
      </c>
      <c r="P3584" t="str">
        <f>IF(anotacoes!M3584=0,"",UPPER(anotacoes!M3584))</f>
        <v/>
      </c>
      <c r="Q3584" t="str">
        <f t="shared" si="111"/>
        <v>INSERT INTO CONVERSAO_LUTA_ACAO (cd_conversao, id_luta, sequencia, momento_inicio, momento_fim, quem_faz, quem_sofre, acao_tipo, acao, tecnica, direcao, pontuacao) VALUES (1, 53, 17, TRIM(' 00:01:42,299'), TRIM(' 00:01:46,083'), 'GUILHEIRO', 'SCHMITT', 'GRIP TIME', 'RIGHT SLEEVE LEFT SLEEVE', NULL, NULL, NULL)</v>
      </c>
      <c r="R3584" t="s">
        <v>10327</v>
      </c>
    </row>
    <row r="3585" spans="1:18" hidden="1" x14ac:dyDescent="0.25">
      <c r="A3585" s="7">
        <f>anotacoes!D3585</f>
        <v>40780</v>
      </c>
      <c r="B3585" t="str">
        <f>anotacoes!C3585</f>
        <v>WORLD CHAMPIONSHIPS PARIS 2011</v>
      </c>
      <c r="C3585" t="str">
        <f>anotacoes!E3585</f>
        <v>GUILHEIRO</v>
      </c>
      <c r="D3585" t="str">
        <f>anotacoes!F3585</f>
        <v>SCHMITT</v>
      </c>
      <c r="E3585" t="s">
        <v>10325</v>
      </c>
      <c r="F3585">
        <f>anotacoes!A3585</f>
        <v>53</v>
      </c>
      <c r="G3585">
        <f>anotacoes!B3585</f>
        <v>18</v>
      </c>
      <c r="H3585" t="str">
        <f>anotacoes!K3585</f>
        <v xml:space="preserve"> 00:01:46,083</v>
      </c>
      <c r="I3585" t="str">
        <f>anotacoes!L3585</f>
        <v xml:space="preserve"> 00:01:46,577</v>
      </c>
      <c r="J3585" t="str">
        <f>IF(L3585="PAUSE",E3585,IF(anotacoes!G3589=conversao_anotacoes!C3585,conversao_anotacoes!C3585,conversao_anotacoes!D3585))</f>
        <v>GUILHEIRO</v>
      </c>
      <c r="K3585" t="str">
        <f t="shared" si="110"/>
        <v>SCHMITT</v>
      </c>
      <c r="L3585" t="str">
        <f>UPPER(anotacoes!H3585)</f>
        <v>DEFENSE</v>
      </c>
      <c r="M3585" t="str">
        <f>IF(OR(L3585="ATTACK",L3585="FINTA"),"&lt;TECNICA&gt;",UPPER(anotacoes!I3585))</f>
        <v>TAE-SABAKI RIGHT INCLINED</v>
      </c>
      <c r="N3585" t="str">
        <f>IF(OR(L3585="ATTACK",L3585="FINTA"),UPPER(anotacoes!I3585),"")</f>
        <v/>
      </c>
      <c r="O3585" s="6" t="str">
        <f>IF(anotacoes!N3585=0,"",anotacoes!N3585)</f>
        <v/>
      </c>
      <c r="P3585" t="str">
        <f>IF(anotacoes!M3585=0,"",UPPER(anotacoes!M3585))</f>
        <v/>
      </c>
      <c r="Q3585" t="str">
        <f t="shared" si="111"/>
        <v>INSERT INTO CONVERSAO_LUTA_ACAO (cd_conversao, id_luta, sequencia, momento_inicio, momento_fim, quem_faz, quem_sofre, acao_tipo, acao, tecnica, direcao, pontuacao) VALUES (1, 53, 18, TRIM(' 00:01:46,083'), TRIM(' 00:01:46,577'), 'GUILHEIRO', 'SCHMITT', 'DEFENSE', 'TAE-SABAKI RIGHT INCLINED', NULL, NULL, NULL)</v>
      </c>
      <c r="R3585" t="s">
        <v>10327</v>
      </c>
    </row>
    <row r="3586" spans="1:18" hidden="1" x14ac:dyDescent="0.25">
      <c r="A3586" s="7">
        <f>anotacoes!D3586</f>
        <v>40780</v>
      </c>
      <c r="B3586" t="str">
        <f>anotacoes!C3586</f>
        <v>WORLD CHAMPIONSHIPS PARIS 2011</v>
      </c>
      <c r="C3586" t="str">
        <f>anotacoes!E3586</f>
        <v>GUILHEIRO</v>
      </c>
      <c r="D3586" t="str">
        <f>anotacoes!F3586</f>
        <v>SCHMITT</v>
      </c>
      <c r="E3586" t="s">
        <v>10325</v>
      </c>
      <c r="F3586">
        <f>anotacoes!A3586</f>
        <v>53</v>
      </c>
      <c r="G3586">
        <f>anotacoes!B3586</f>
        <v>19</v>
      </c>
      <c r="H3586" t="str">
        <f>anotacoes!K3586</f>
        <v xml:space="preserve"> 00:01:46,577</v>
      </c>
      <c r="I3586" t="str">
        <f>anotacoes!L3586</f>
        <v xml:space="preserve"> 00:01:51,194</v>
      </c>
      <c r="J3586" t="str">
        <f>IF(L3586="PAUSE",E3586,IF(anotacoes!G3590=conversao_anotacoes!C3586,conversao_anotacoes!C3586,conversao_anotacoes!D3586))</f>
        <v>GUILHEIRO</v>
      </c>
      <c r="K3586" t="str">
        <f t="shared" si="110"/>
        <v>SCHMITT</v>
      </c>
      <c r="L3586" t="str">
        <f>UPPER(anotacoes!H3586)</f>
        <v>GRIP TIME</v>
      </c>
      <c r="M3586" t="str">
        <f>IF(OR(L3586="ATTACK",L3586="FINTA"),"&lt;TECNICA&gt;",UPPER(anotacoes!I3586))</f>
        <v>RIGHT SLEEVE LEFT SLEEVE</v>
      </c>
      <c r="N3586" t="str">
        <f>IF(OR(L3586="ATTACK",L3586="FINTA"),UPPER(anotacoes!I3586),"")</f>
        <v/>
      </c>
      <c r="O3586" s="6" t="str">
        <f>IF(anotacoes!N3586=0,"",anotacoes!N3586)</f>
        <v/>
      </c>
      <c r="P3586" t="str">
        <f>IF(anotacoes!M3586=0,"",UPPER(anotacoes!M3586))</f>
        <v/>
      </c>
      <c r="Q3586" t="str">
        <f t="shared" si="111"/>
        <v>INSERT INTO CONVERSAO_LUTA_ACAO (cd_conversao, id_luta, sequencia, momento_inicio, momento_fim, quem_faz, quem_sofre, acao_tipo, acao, tecnica, direcao, pontuacao) VALUES (1, 53, 19, TRIM(' 00:01:46,577'), TRIM(' 00:01:51,194'), 'GUILHEIRO', 'SCHMITT', 'GRIP TIME', 'RIGHT SLEEVE LEFT SLEEVE', NULL, NULL, NULL)</v>
      </c>
      <c r="R3586" t="s">
        <v>10327</v>
      </c>
    </row>
    <row r="3587" spans="1:18" hidden="1" x14ac:dyDescent="0.25">
      <c r="A3587" s="7">
        <f>anotacoes!D3587</f>
        <v>40780</v>
      </c>
      <c r="B3587" t="str">
        <f>anotacoes!C3587</f>
        <v>WORLD CHAMPIONSHIPS PARIS 2011</v>
      </c>
      <c r="C3587" t="str">
        <f>anotacoes!E3587</f>
        <v>GUILHEIRO</v>
      </c>
      <c r="D3587" t="str">
        <f>anotacoes!F3587</f>
        <v>SCHMITT</v>
      </c>
      <c r="E3587" t="s">
        <v>10325</v>
      </c>
      <c r="F3587">
        <f>anotacoes!A3587</f>
        <v>53</v>
      </c>
      <c r="G3587">
        <f>anotacoes!B3587</f>
        <v>20</v>
      </c>
      <c r="H3587" t="str">
        <f>anotacoes!K3587</f>
        <v xml:space="preserve"> 00:01:51,194</v>
      </c>
      <c r="I3587" t="str">
        <f>anotacoes!L3587</f>
        <v xml:space="preserve"> 00:01:52,271</v>
      </c>
      <c r="J3587" t="str">
        <f>IF(L3587="PAUSE",E3587,IF(anotacoes!G3591=conversao_anotacoes!C3587,conversao_anotacoes!C3587,conversao_anotacoes!D3587))</f>
        <v>GUILHEIRO</v>
      </c>
      <c r="K3587" t="str">
        <f t="shared" ref="K3587:K3650" si="112">IF(J3587=E3587,"",IF(J3587=C3587,D3587,C3587))</f>
        <v>SCHMITT</v>
      </c>
      <c r="L3587" t="str">
        <f>UPPER(anotacoes!H3587)</f>
        <v>TRANSITION</v>
      </c>
      <c r="M3587" t="str">
        <f>IF(OR(L3587="ATTACK",L3587="FINTA"),"&lt;TECNICA&gt;",UPPER(anotacoes!I3587))</f>
        <v>WITHOUT ATTACK</v>
      </c>
      <c r="N3587" t="str">
        <f>IF(OR(L3587="ATTACK",L3587="FINTA"),UPPER(anotacoes!I3587),"")</f>
        <v/>
      </c>
      <c r="O3587" s="6" t="str">
        <f>IF(anotacoes!N3587=0,"",anotacoes!N3587)</f>
        <v/>
      </c>
      <c r="P3587" t="str">
        <f>IF(anotacoes!M3587=0,"",UPPER(anotacoes!M3587))</f>
        <v/>
      </c>
      <c r="Q3587" t="str">
        <f t="shared" ref="Q3587:Q3650" si="113">CONCATENATE("INSERT INTO CONVERSAO_LUTA_ACAO (cd_conversao, id_luta, sequencia, momento_inicio, momento_fim, quem_faz, quem_sofre, acao_tipo, acao, tecnica, direcao, pontuacao) VALUES (1, ",F3587,", ",G3587,", ","TRIM('",H3587,"')",", ","TRIM('",I3587,"')",", ","'",J3587,"'",", ","'",K3587,"'",", ","'",L3587,"'",", ","'",M3587,"'",", ",IF(N3587="","NULL",CONCATENATE("'",N3587,"'")),", ",IF(O3587="","NULL",O3587),", ",IF(P3587="","NULL",CONCATENATE("'",P3587,"'")),")")</f>
        <v>INSERT INTO CONVERSAO_LUTA_ACAO (cd_conversao, id_luta, sequencia, momento_inicio, momento_fim, quem_faz, quem_sofre, acao_tipo, acao, tecnica, direcao, pontuacao) VALUES (1, 53, 20, TRIM(' 00:01:51,194'), TRIM(' 00:01:52,271'), 'GUILHEIRO', 'SCHMITT', 'TRANSITION', 'WITHOUT ATTACK', NULL, NULL, NULL)</v>
      </c>
      <c r="R3587" t="s">
        <v>10327</v>
      </c>
    </row>
    <row r="3588" spans="1:18" hidden="1" x14ac:dyDescent="0.25">
      <c r="A3588" s="7">
        <f>anotacoes!D3588</f>
        <v>40780</v>
      </c>
      <c r="B3588" t="str">
        <f>anotacoes!C3588</f>
        <v>WORLD CHAMPIONSHIPS PARIS 2011</v>
      </c>
      <c r="C3588" t="str">
        <f>anotacoes!E3588</f>
        <v>GUILHEIRO</v>
      </c>
      <c r="D3588" t="str">
        <f>anotacoes!F3588</f>
        <v>SCHMITT</v>
      </c>
      <c r="E3588" t="s">
        <v>10325</v>
      </c>
      <c r="F3588">
        <f>anotacoes!A3588</f>
        <v>53</v>
      </c>
      <c r="G3588">
        <f>anotacoes!B3588</f>
        <v>21</v>
      </c>
      <c r="H3588" t="str">
        <f>anotacoes!K3588</f>
        <v xml:space="preserve"> 00:01:52,271</v>
      </c>
      <c r="I3588" t="str">
        <f>anotacoes!L3588</f>
        <v xml:space="preserve"> 00:01:59,437</v>
      </c>
      <c r="J3588" t="str">
        <f>IF(L3588="PAUSE",E3588,IF(anotacoes!G3592=conversao_anotacoes!C3588,conversao_anotacoes!C3588,conversao_anotacoes!D3588))</f>
        <v>&lt;ARBITRO_DESCONHECIDO&gt;</v>
      </c>
      <c r="K3588" t="str">
        <f t="shared" si="112"/>
        <v/>
      </c>
      <c r="L3588" t="str">
        <f>UPPER(anotacoes!H3588)</f>
        <v>PAUSE</v>
      </c>
      <c r="M3588" t="str">
        <f>IF(OR(L3588="ATTACK",L3588="FINTA"),"&lt;TECNICA&gt;",UPPER(anotacoes!I3588))</f>
        <v>&lt;NAO_CLASSIFICADO&gt;</v>
      </c>
      <c r="N3588" t="str">
        <f>IF(OR(L3588="ATTACK",L3588="FINTA"),UPPER(anotacoes!I3588),"")</f>
        <v/>
      </c>
      <c r="O3588" s="6" t="str">
        <f>IF(anotacoes!N3588=0,"",anotacoes!N3588)</f>
        <v/>
      </c>
      <c r="P3588" t="str">
        <f>IF(anotacoes!M3588=0,"",UPPER(anotacoes!M3588))</f>
        <v/>
      </c>
      <c r="Q3588" t="str">
        <f t="shared" si="113"/>
        <v>INSERT INTO CONVERSAO_LUTA_ACAO (cd_conversao, id_luta, sequencia, momento_inicio, momento_fim, quem_faz, quem_sofre, acao_tipo, acao, tecnica, direcao, pontuacao) VALUES (1, 53, 21, TRIM(' 00:01:52,271'), TRIM(' 00:01:59,437'), '&lt;ARBITRO_DESCONHECIDO&gt;', '', 'PAUSE', '&lt;NAO_CLASSIFICADO&gt;', NULL, NULL, NULL)</v>
      </c>
      <c r="R3588" t="s">
        <v>10327</v>
      </c>
    </row>
    <row r="3589" spans="1:18" hidden="1" x14ac:dyDescent="0.25">
      <c r="A3589" s="7">
        <f>anotacoes!D3589</f>
        <v>40780</v>
      </c>
      <c r="B3589" t="str">
        <f>anotacoes!C3589</f>
        <v>WORLD CHAMPIONSHIPS PARIS 2011</v>
      </c>
      <c r="C3589" t="str">
        <f>anotacoes!E3589</f>
        <v>GUILHEIRO</v>
      </c>
      <c r="D3589" t="str">
        <f>anotacoes!F3589</f>
        <v>SCHMITT</v>
      </c>
      <c r="E3589" t="s">
        <v>10325</v>
      </c>
      <c r="F3589">
        <f>anotacoes!A3589</f>
        <v>53</v>
      </c>
      <c r="G3589">
        <f>anotacoes!B3589</f>
        <v>22</v>
      </c>
      <c r="H3589" t="str">
        <f>anotacoes!K3589</f>
        <v xml:space="preserve"> 00:01:59,437</v>
      </c>
      <c r="I3589" t="str">
        <f>anotacoes!L3589</f>
        <v xml:space="preserve"> 00:02:00,213</v>
      </c>
      <c r="J3589" t="str">
        <f>IF(L3589="PAUSE",E3589,IF(anotacoes!G3593=conversao_anotacoes!C3589,conversao_anotacoes!C3589,conversao_anotacoes!D3589))</f>
        <v>GUILHEIRO</v>
      </c>
      <c r="K3589" t="str">
        <f t="shared" si="112"/>
        <v>SCHMITT</v>
      </c>
      <c r="L3589" t="str">
        <f>UPPER(anotacoes!H3589)</f>
        <v>DISPLACEMENT</v>
      </c>
      <c r="M3589" t="str">
        <f>IF(OR(L3589="ATTACK",L3589="FINTA"),"&lt;TECNICA&gt;",UPPER(anotacoes!I3589))</f>
        <v>CIRCULAR LEFT</v>
      </c>
      <c r="N3589" t="str">
        <f>IF(OR(L3589="ATTACK",L3589="FINTA"),UPPER(anotacoes!I3589),"")</f>
        <v/>
      </c>
      <c r="O3589" s="6" t="str">
        <f>IF(anotacoes!N3589=0,"",anotacoes!N3589)</f>
        <v/>
      </c>
      <c r="P3589" t="str">
        <f>IF(anotacoes!M3589=0,"",UPPER(anotacoes!M3589))</f>
        <v/>
      </c>
      <c r="Q3589" t="str">
        <f t="shared" si="113"/>
        <v>INSERT INTO CONVERSAO_LUTA_ACAO (cd_conversao, id_luta, sequencia, momento_inicio, momento_fim, quem_faz, quem_sofre, acao_tipo, acao, tecnica, direcao, pontuacao) VALUES (1, 53, 22, TRIM(' 00:01:59,437'), TRIM(' 00:02:00,213'), 'GUILHEIRO', 'SCHMITT', 'DISPLACEMENT', 'CIRCULAR LEFT', NULL, NULL, NULL)</v>
      </c>
      <c r="R3589" t="s">
        <v>10327</v>
      </c>
    </row>
    <row r="3590" spans="1:18" hidden="1" x14ac:dyDescent="0.25">
      <c r="A3590" s="7">
        <f>anotacoes!D3590</f>
        <v>40780</v>
      </c>
      <c r="B3590" t="str">
        <f>anotacoes!C3590</f>
        <v>WORLD CHAMPIONSHIPS PARIS 2011</v>
      </c>
      <c r="C3590" t="str">
        <f>anotacoes!E3590</f>
        <v>GUILHEIRO</v>
      </c>
      <c r="D3590" t="str">
        <f>anotacoes!F3590</f>
        <v>SCHMITT</v>
      </c>
      <c r="E3590" t="s">
        <v>10325</v>
      </c>
      <c r="F3590">
        <f>anotacoes!A3590</f>
        <v>53</v>
      </c>
      <c r="G3590">
        <f>anotacoes!B3590</f>
        <v>23</v>
      </c>
      <c r="H3590" t="str">
        <f>anotacoes!K3590</f>
        <v xml:space="preserve"> 00:02:00,213</v>
      </c>
      <c r="I3590" t="str">
        <f>anotacoes!L3590</f>
        <v xml:space="preserve"> 00:02:05,418</v>
      </c>
      <c r="J3590" t="str">
        <f>IF(L3590="PAUSE",E3590,IF(anotacoes!G3594=conversao_anotacoes!C3590,conversao_anotacoes!C3590,conversao_anotacoes!D3590))</f>
        <v>GUILHEIRO</v>
      </c>
      <c r="K3590" t="str">
        <f t="shared" si="112"/>
        <v>SCHMITT</v>
      </c>
      <c r="L3590" t="str">
        <f>UPPER(anotacoes!H3590)</f>
        <v>DISPLACEMENT</v>
      </c>
      <c r="M3590" t="str">
        <f>IF(OR(L3590="ATTACK",L3590="FINTA"),"&lt;TECNICA&gt;",UPPER(anotacoes!I3590))</f>
        <v>TRY TO GRIP WITH CONTACT</v>
      </c>
      <c r="N3590" t="str">
        <f>IF(OR(L3590="ATTACK",L3590="FINTA"),UPPER(anotacoes!I3590),"")</f>
        <v/>
      </c>
      <c r="O3590" s="6" t="str">
        <f>IF(anotacoes!N3590=0,"",anotacoes!N3590)</f>
        <v/>
      </c>
      <c r="P3590" t="str">
        <f>IF(anotacoes!M3590=0,"",UPPER(anotacoes!M3590))</f>
        <v/>
      </c>
      <c r="Q3590" t="str">
        <f t="shared" si="113"/>
        <v>INSERT INTO CONVERSAO_LUTA_ACAO (cd_conversao, id_luta, sequencia, momento_inicio, momento_fim, quem_faz, quem_sofre, acao_tipo, acao, tecnica, direcao, pontuacao) VALUES (1, 53, 23, TRIM(' 00:02:00,213'), TRIM(' 00:02:05,418'), 'GUILHEIRO', 'SCHMITT', 'DISPLACEMENT', 'TRY TO GRIP WITH CONTACT', NULL, NULL, NULL)</v>
      </c>
      <c r="R3590" t="s">
        <v>10327</v>
      </c>
    </row>
    <row r="3591" spans="1:18" hidden="1" x14ac:dyDescent="0.25">
      <c r="A3591" s="7">
        <f>anotacoes!D3591</f>
        <v>40780</v>
      </c>
      <c r="B3591" t="str">
        <f>anotacoes!C3591</f>
        <v>WORLD CHAMPIONSHIPS PARIS 2011</v>
      </c>
      <c r="C3591" t="str">
        <f>anotacoes!E3591</f>
        <v>GUILHEIRO</v>
      </c>
      <c r="D3591" t="str">
        <f>anotacoes!F3591</f>
        <v>SCHMITT</v>
      </c>
      <c r="E3591" t="s">
        <v>10325</v>
      </c>
      <c r="F3591">
        <f>anotacoes!A3591</f>
        <v>53</v>
      </c>
      <c r="G3591">
        <f>anotacoes!B3591</f>
        <v>24</v>
      </c>
      <c r="H3591" t="str">
        <f>anotacoes!K3591</f>
        <v xml:space="preserve"> 00:02:05,418</v>
      </c>
      <c r="I3591" t="str">
        <f>anotacoes!L3591</f>
        <v xml:space="preserve"> 00:02:06,606</v>
      </c>
      <c r="J3591" t="str">
        <f>IF(L3591="PAUSE",E3591,IF(anotacoes!G3595=conversao_anotacoes!C3591,conversao_anotacoes!C3591,conversao_anotacoes!D3591))</f>
        <v>GUILHEIRO</v>
      </c>
      <c r="K3591" t="str">
        <f t="shared" si="112"/>
        <v>SCHMITT</v>
      </c>
      <c r="L3591" t="str">
        <f>UPPER(anotacoes!H3591)</f>
        <v>GRIP TIME</v>
      </c>
      <c r="M3591" t="str">
        <f>IF(OR(L3591="ATTACK",L3591="FINTA"),"&lt;TECNICA&gt;",UPPER(anotacoes!I3591))</f>
        <v>LEFT COLLAR</v>
      </c>
      <c r="N3591" t="str">
        <f>IF(OR(L3591="ATTACK",L3591="FINTA"),UPPER(anotacoes!I3591),"")</f>
        <v/>
      </c>
      <c r="O3591" s="6" t="str">
        <f>IF(anotacoes!N3591=0,"",anotacoes!N3591)</f>
        <v/>
      </c>
      <c r="P3591" t="str">
        <f>IF(anotacoes!M3591=0,"",UPPER(anotacoes!M3591))</f>
        <v/>
      </c>
      <c r="Q3591" t="str">
        <f t="shared" si="113"/>
        <v>INSERT INTO CONVERSAO_LUTA_ACAO (cd_conversao, id_luta, sequencia, momento_inicio, momento_fim, quem_faz, quem_sofre, acao_tipo, acao, tecnica, direcao, pontuacao) VALUES (1, 53, 24, TRIM(' 00:02:05,418'), TRIM(' 00:02:06,606'), 'GUILHEIRO', 'SCHMITT', 'GRIP TIME', 'LEFT COLLAR', NULL, NULL, NULL)</v>
      </c>
      <c r="R3591" t="s">
        <v>10327</v>
      </c>
    </row>
    <row r="3592" spans="1:18" hidden="1" x14ac:dyDescent="0.25">
      <c r="A3592" s="7">
        <f>anotacoes!D3592</f>
        <v>40780</v>
      </c>
      <c r="B3592" t="str">
        <f>anotacoes!C3592</f>
        <v>WORLD CHAMPIONSHIPS PARIS 2011</v>
      </c>
      <c r="C3592" t="str">
        <f>anotacoes!E3592</f>
        <v>GUILHEIRO</v>
      </c>
      <c r="D3592" t="str">
        <f>anotacoes!F3592</f>
        <v>SCHMITT</v>
      </c>
      <c r="E3592" t="s">
        <v>10325</v>
      </c>
      <c r="F3592">
        <f>anotacoes!A3592</f>
        <v>53</v>
      </c>
      <c r="G3592">
        <f>anotacoes!B3592</f>
        <v>25</v>
      </c>
      <c r="H3592" t="str">
        <f>anotacoes!K3592</f>
        <v xml:space="preserve"> 00:02:06,606</v>
      </c>
      <c r="I3592" t="str">
        <f>anotacoes!L3592</f>
        <v xml:space="preserve"> 00:02:07,838</v>
      </c>
      <c r="J3592" t="str">
        <f>IF(L3592="PAUSE",E3592,IF(anotacoes!G3596=conversao_anotacoes!C3592,conversao_anotacoes!C3592,conversao_anotacoes!D3592))</f>
        <v>GUILHEIRO</v>
      </c>
      <c r="K3592" t="str">
        <f t="shared" si="112"/>
        <v>SCHMITT</v>
      </c>
      <c r="L3592" t="str">
        <f>UPPER(anotacoes!H3592)</f>
        <v>DISPLACEMENT</v>
      </c>
      <c r="M3592" t="str">
        <f>IF(OR(L3592="ATTACK",L3592="FINTA"),"&lt;TECNICA&gt;",UPPER(anotacoes!I3592))</f>
        <v>TRY TO GRIP WITH CONTACT</v>
      </c>
      <c r="N3592" t="str">
        <f>IF(OR(L3592="ATTACK",L3592="FINTA"),UPPER(anotacoes!I3592),"")</f>
        <v/>
      </c>
      <c r="O3592" s="6" t="str">
        <f>IF(anotacoes!N3592=0,"",anotacoes!N3592)</f>
        <v/>
      </c>
      <c r="P3592" t="str">
        <f>IF(anotacoes!M3592=0,"",UPPER(anotacoes!M3592))</f>
        <v/>
      </c>
      <c r="Q3592" t="str">
        <f t="shared" si="113"/>
        <v>INSERT INTO CONVERSAO_LUTA_ACAO (cd_conversao, id_luta, sequencia, momento_inicio, momento_fim, quem_faz, quem_sofre, acao_tipo, acao, tecnica, direcao, pontuacao) VALUES (1, 53, 25, TRIM(' 00:02:06,606'), TRIM(' 00:02:07,838'), 'GUILHEIRO', 'SCHMITT', 'DISPLACEMENT', 'TRY TO GRIP WITH CONTACT', NULL, NULL, NULL)</v>
      </c>
      <c r="R3592" t="s">
        <v>10327</v>
      </c>
    </row>
    <row r="3593" spans="1:18" hidden="1" x14ac:dyDescent="0.25">
      <c r="A3593" s="7">
        <f>anotacoes!D3593</f>
        <v>40780</v>
      </c>
      <c r="B3593" t="str">
        <f>anotacoes!C3593</f>
        <v>WORLD CHAMPIONSHIPS PARIS 2011</v>
      </c>
      <c r="C3593" t="str">
        <f>anotacoes!E3593</f>
        <v>GUILHEIRO</v>
      </c>
      <c r="D3593" t="str">
        <f>anotacoes!F3593</f>
        <v>SCHMITT</v>
      </c>
      <c r="E3593" t="s">
        <v>10325</v>
      </c>
      <c r="F3593">
        <f>anotacoes!A3593</f>
        <v>53</v>
      </c>
      <c r="G3593">
        <f>anotacoes!B3593</f>
        <v>26</v>
      </c>
      <c r="H3593" t="str">
        <f>anotacoes!K3593</f>
        <v xml:space="preserve"> 00:02:07,838</v>
      </c>
      <c r="I3593" t="str">
        <f>anotacoes!L3593</f>
        <v xml:space="preserve"> 00:02:11,777</v>
      </c>
      <c r="J3593" t="str">
        <f>IF(L3593="PAUSE",E3593,IF(anotacoes!G3597=conversao_anotacoes!C3593,conversao_anotacoes!C3593,conversao_anotacoes!D3593))</f>
        <v>GUILHEIRO</v>
      </c>
      <c r="K3593" t="str">
        <f t="shared" si="112"/>
        <v>SCHMITT</v>
      </c>
      <c r="L3593" t="str">
        <f>UPPER(anotacoes!H3593)</f>
        <v>GRIP TIME</v>
      </c>
      <c r="M3593" t="str">
        <f>IF(OR(L3593="ATTACK",L3593="FINTA"),"&lt;TECNICA&gt;",UPPER(anotacoes!I3593))</f>
        <v>RIGHT SLEEVE</v>
      </c>
      <c r="N3593" t="str">
        <f>IF(OR(L3593="ATTACK",L3593="FINTA"),UPPER(anotacoes!I3593),"")</f>
        <v/>
      </c>
      <c r="O3593" s="6" t="str">
        <f>IF(anotacoes!N3593=0,"",anotacoes!N3593)</f>
        <v/>
      </c>
      <c r="P3593" t="str">
        <f>IF(anotacoes!M3593=0,"",UPPER(anotacoes!M3593))</f>
        <v/>
      </c>
      <c r="Q3593" t="str">
        <f t="shared" si="113"/>
        <v>INSERT INTO CONVERSAO_LUTA_ACAO (cd_conversao, id_luta, sequencia, momento_inicio, momento_fim, quem_faz, quem_sofre, acao_tipo, acao, tecnica, direcao, pontuacao) VALUES (1, 53, 26, TRIM(' 00:02:07,838'), TRIM(' 00:02:11,777'), 'GUILHEIRO', 'SCHMITT', 'GRIP TIME', 'RIGHT SLEEVE', NULL, NULL, NULL)</v>
      </c>
      <c r="R3593" t="s">
        <v>10327</v>
      </c>
    </row>
    <row r="3594" spans="1:18" hidden="1" x14ac:dyDescent="0.25">
      <c r="A3594" s="7">
        <f>anotacoes!D3594</f>
        <v>40780</v>
      </c>
      <c r="B3594" t="str">
        <f>anotacoes!C3594</f>
        <v>WORLD CHAMPIONSHIPS PARIS 2011</v>
      </c>
      <c r="C3594" t="str">
        <f>anotacoes!E3594</f>
        <v>GUILHEIRO</v>
      </c>
      <c r="D3594" t="str">
        <f>anotacoes!F3594</f>
        <v>SCHMITT</v>
      </c>
      <c r="E3594" t="s">
        <v>10325</v>
      </c>
      <c r="F3594">
        <f>anotacoes!A3594</f>
        <v>53</v>
      </c>
      <c r="G3594">
        <f>anotacoes!B3594</f>
        <v>27</v>
      </c>
      <c r="H3594" t="str">
        <f>anotacoes!K3594</f>
        <v xml:space="preserve"> 00:02:11,777</v>
      </c>
      <c r="I3594" t="str">
        <f>anotacoes!L3594</f>
        <v xml:space="preserve"> 00:02:12,899</v>
      </c>
      <c r="J3594" t="str">
        <f>IF(L3594="PAUSE",E3594,IF(anotacoes!G3598=conversao_anotacoes!C3594,conversao_anotacoes!C3594,conversao_anotacoes!D3594))</f>
        <v>GUILHEIRO</v>
      </c>
      <c r="K3594" t="str">
        <f t="shared" si="112"/>
        <v>SCHMITT</v>
      </c>
      <c r="L3594" t="str">
        <f>UPPER(anotacoes!H3594)</f>
        <v>ATTACK</v>
      </c>
      <c r="M3594" t="str">
        <f>IF(OR(L3594="ATTACK",L3594="FINTA"),"&lt;TECNICA&gt;",UPPER(anotacoes!I3594))</f>
        <v>&lt;TECNICA&gt;</v>
      </c>
      <c r="N3594" t="str">
        <f>IF(OR(L3594="ATTACK",L3594="FINTA"),UPPER(anotacoes!I3594),"")</f>
        <v>SEOI NAGE</v>
      </c>
      <c r="O3594" s="6">
        <f>IF(anotacoes!N3594=0,"",anotacoes!N3594)</f>
        <v>6</v>
      </c>
      <c r="P3594" t="str">
        <f>IF(anotacoes!M3594=0,"",UPPER(anotacoes!M3594))</f>
        <v/>
      </c>
      <c r="Q3594" t="str">
        <f t="shared" si="113"/>
        <v>INSERT INTO CONVERSAO_LUTA_ACAO (cd_conversao, id_luta, sequencia, momento_inicio, momento_fim, quem_faz, quem_sofre, acao_tipo, acao, tecnica, direcao, pontuacao) VALUES (1, 53, 27, TRIM(' 00:02:11,777'), TRIM(' 00:02:12,899'), 'GUILHEIRO', 'SCHMITT', 'ATTACK', '&lt;TECNICA&gt;', 'SEOI NAGE', 6, NULL)</v>
      </c>
      <c r="R3594" t="s">
        <v>10327</v>
      </c>
    </row>
    <row r="3595" spans="1:18" hidden="1" x14ac:dyDescent="0.25">
      <c r="A3595" s="7">
        <f>anotacoes!D3595</f>
        <v>40780</v>
      </c>
      <c r="B3595" t="str">
        <f>anotacoes!C3595</f>
        <v>WORLD CHAMPIONSHIPS PARIS 2011</v>
      </c>
      <c r="C3595" t="str">
        <f>anotacoes!E3595</f>
        <v>GUILHEIRO</v>
      </c>
      <c r="D3595" t="str">
        <f>anotacoes!F3595</f>
        <v>SCHMITT</v>
      </c>
      <c r="E3595" t="s">
        <v>10325</v>
      </c>
      <c r="F3595">
        <f>anotacoes!A3595</f>
        <v>53</v>
      </c>
      <c r="G3595">
        <f>anotacoes!B3595</f>
        <v>28</v>
      </c>
      <c r="H3595" t="str">
        <f>anotacoes!K3595</f>
        <v xml:space="preserve"> 00:02:13,118</v>
      </c>
      <c r="I3595" t="str">
        <f>anotacoes!L3595</f>
        <v xml:space="preserve"> 00:02:14,945</v>
      </c>
      <c r="J3595" t="str">
        <f>IF(L3595="PAUSE",E3595,IF(anotacoes!G3599=conversao_anotacoes!C3595,conversao_anotacoes!C3595,conversao_anotacoes!D3595))</f>
        <v>GUILHEIRO</v>
      </c>
      <c r="K3595" t="str">
        <f t="shared" si="112"/>
        <v>SCHMITT</v>
      </c>
      <c r="L3595" t="str">
        <f>UPPER(anotacoes!H3595)</f>
        <v>DISPLACEMENT</v>
      </c>
      <c r="M3595" t="str">
        <f>IF(OR(L3595="ATTACK",L3595="FINTA"),"&lt;TECNICA&gt;",UPPER(anotacoes!I3595))</f>
        <v>TRY TO GRIP WITH CONTACT</v>
      </c>
      <c r="N3595" t="str">
        <f>IF(OR(L3595="ATTACK",L3595="FINTA"),UPPER(anotacoes!I3595),"")</f>
        <v/>
      </c>
      <c r="O3595" s="6" t="str">
        <f>IF(anotacoes!N3595=0,"",anotacoes!N3595)</f>
        <v/>
      </c>
      <c r="P3595" t="str">
        <f>IF(anotacoes!M3595=0,"",UPPER(anotacoes!M3595))</f>
        <v/>
      </c>
      <c r="Q3595" t="str">
        <f t="shared" si="113"/>
        <v>INSERT INTO CONVERSAO_LUTA_ACAO (cd_conversao, id_luta, sequencia, momento_inicio, momento_fim, quem_faz, quem_sofre, acao_tipo, acao, tecnica, direcao, pontuacao) VALUES (1, 53, 28, TRIM(' 00:02:13,118'), TRIM(' 00:02:14,945'), 'GUILHEIRO', 'SCHMITT', 'DISPLACEMENT', 'TRY TO GRIP WITH CONTACT', NULL, NULL, NULL)</v>
      </c>
      <c r="R3595" t="s">
        <v>10327</v>
      </c>
    </row>
    <row r="3596" spans="1:18" hidden="1" x14ac:dyDescent="0.25">
      <c r="A3596" s="7">
        <f>anotacoes!D3596</f>
        <v>40780</v>
      </c>
      <c r="B3596" t="str">
        <f>anotacoes!C3596</f>
        <v>WORLD CHAMPIONSHIPS PARIS 2011</v>
      </c>
      <c r="C3596" t="str">
        <f>anotacoes!E3596</f>
        <v>GUILHEIRO</v>
      </c>
      <c r="D3596" t="str">
        <f>anotacoes!F3596</f>
        <v>SCHMITT</v>
      </c>
      <c r="E3596" t="s">
        <v>10325</v>
      </c>
      <c r="F3596">
        <f>anotacoes!A3596</f>
        <v>53</v>
      </c>
      <c r="G3596">
        <f>anotacoes!B3596</f>
        <v>29</v>
      </c>
      <c r="H3596" t="str">
        <f>anotacoes!K3596</f>
        <v xml:space="preserve"> 00:02:14,945</v>
      </c>
      <c r="I3596" t="str">
        <f>anotacoes!L3596</f>
        <v xml:space="preserve"> 00:02:18,717</v>
      </c>
      <c r="J3596" t="str">
        <f>IF(L3596="PAUSE",E3596,IF(anotacoes!G3600=conversao_anotacoes!C3596,conversao_anotacoes!C3596,conversao_anotacoes!D3596))</f>
        <v>GUILHEIRO</v>
      </c>
      <c r="K3596" t="str">
        <f t="shared" si="112"/>
        <v>SCHMITT</v>
      </c>
      <c r="L3596" t="str">
        <f>UPPER(anotacoes!H3596)</f>
        <v>GRIP TIME</v>
      </c>
      <c r="M3596" t="str">
        <f>IF(OR(L3596="ATTACK",L3596="FINTA"),"&lt;TECNICA&gt;",UPPER(anotacoes!I3596))</f>
        <v>RIGHT SLEEVE LEFT SLEEVE</v>
      </c>
      <c r="N3596" t="str">
        <f>IF(OR(L3596="ATTACK",L3596="FINTA"),UPPER(anotacoes!I3596),"")</f>
        <v/>
      </c>
      <c r="O3596" s="6" t="str">
        <f>IF(anotacoes!N3596=0,"",anotacoes!N3596)</f>
        <v/>
      </c>
      <c r="P3596" t="str">
        <f>IF(anotacoes!M3596=0,"",UPPER(anotacoes!M3596))</f>
        <v/>
      </c>
      <c r="Q3596" t="str">
        <f t="shared" si="113"/>
        <v>INSERT INTO CONVERSAO_LUTA_ACAO (cd_conversao, id_luta, sequencia, momento_inicio, momento_fim, quem_faz, quem_sofre, acao_tipo, acao, tecnica, direcao, pontuacao) VALUES (1, 53, 29, TRIM(' 00:02:14,945'), TRIM(' 00:02:18,717'), 'GUILHEIRO', 'SCHMITT', 'GRIP TIME', 'RIGHT SLEEVE LEFT SLEEVE', NULL, NULL, NULL)</v>
      </c>
      <c r="R3596" t="s">
        <v>10327</v>
      </c>
    </row>
    <row r="3597" spans="1:18" hidden="1" x14ac:dyDescent="0.25">
      <c r="A3597" s="7">
        <f>anotacoes!D3597</f>
        <v>40780</v>
      </c>
      <c r="B3597" t="str">
        <f>anotacoes!C3597</f>
        <v>WORLD CHAMPIONSHIPS PARIS 2011</v>
      </c>
      <c r="C3597" t="str">
        <f>anotacoes!E3597</f>
        <v>GUILHEIRO</v>
      </c>
      <c r="D3597" t="str">
        <f>anotacoes!F3597</f>
        <v>SCHMITT</v>
      </c>
      <c r="E3597" t="s">
        <v>10325</v>
      </c>
      <c r="F3597">
        <f>anotacoes!A3597</f>
        <v>53</v>
      </c>
      <c r="G3597">
        <f>anotacoes!B3597</f>
        <v>30</v>
      </c>
      <c r="H3597" t="str">
        <f>anotacoes!K3597</f>
        <v xml:space="preserve"> 00:02:18,717</v>
      </c>
      <c r="I3597" t="str">
        <f>anotacoes!L3597</f>
        <v xml:space="preserve"> 00:02:26,986</v>
      </c>
      <c r="J3597" t="str">
        <f>IF(L3597="PAUSE",E3597,IF(anotacoes!G3601=conversao_anotacoes!C3597,conversao_anotacoes!C3597,conversao_anotacoes!D3597))</f>
        <v>&lt;ARBITRO_DESCONHECIDO&gt;</v>
      </c>
      <c r="K3597" t="str">
        <f t="shared" si="112"/>
        <v/>
      </c>
      <c r="L3597" t="str">
        <f>UPPER(anotacoes!H3597)</f>
        <v>PAUSE</v>
      </c>
      <c r="M3597" t="str">
        <f>IF(OR(L3597="ATTACK",L3597="FINTA"),"&lt;TECNICA&gt;",UPPER(anotacoes!I3597))</f>
        <v>&lt;NAO_CLASSIFICADO&gt;</v>
      </c>
      <c r="N3597" t="str">
        <f>IF(OR(L3597="ATTACK",L3597="FINTA"),UPPER(anotacoes!I3597),"")</f>
        <v/>
      </c>
      <c r="O3597" s="6" t="str">
        <f>IF(anotacoes!N3597=0,"",anotacoes!N3597)</f>
        <v/>
      </c>
      <c r="P3597" t="str">
        <f>IF(anotacoes!M3597=0,"",UPPER(anotacoes!M3597))</f>
        <v/>
      </c>
      <c r="Q3597" t="str">
        <f t="shared" si="113"/>
        <v>INSERT INTO CONVERSAO_LUTA_ACAO (cd_conversao, id_luta, sequencia, momento_inicio, momento_fim, quem_faz, quem_sofre, acao_tipo, acao, tecnica, direcao, pontuacao) VALUES (1, 53, 30, TRIM(' 00:02:18,717'), TRIM(' 00:02:26,986'), '&lt;ARBITRO_DESCONHECIDO&gt;', '', 'PAUSE', '&lt;NAO_CLASSIFICADO&gt;', NULL, NULL, NULL)</v>
      </c>
      <c r="R3597" t="s">
        <v>10327</v>
      </c>
    </row>
    <row r="3598" spans="1:18" hidden="1" x14ac:dyDescent="0.25">
      <c r="A3598" s="7">
        <f>anotacoes!D3598</f>
        <v>40780</v>
      </c>
      <c r="B3598" t="str">
        <f>anotacoes!C3598</f>
        <v>WORLD CHAMPIONSHIPS PARIS 2011</v>
      </c>
      <c r="C3598" t="str">
        <f>anotacoes!E3598</f>
        <v>GUILHEIRO</v>
      </c>
      <c r="D3598" t="str">
        <f>anotacoes!F3598</f>
        <v>SCHMITT</v>
      </c>
      <c r="E3598" t="s">
        <v>10325</v>
      </c>
      <c r="F3598">
        <f>anotacoes!A3598</f>
        <v>53</v>
      </c>
      <c r="G3598">
        <f>anotacoes!B3598</f>
        <v>31</v>
      </c>
      <c r="H3598" t="str">
        <f>anotacoes!K3598</f>
        <v xml:space="preserve"> 00:02:26,986</v>
      </c>
      <c r="I3598" t="str">
        <f>anotacoes!L3598</f>
        <v xml:space="preserve"> 00:02:29,644</v>
      </c>
      <c r="J3598" t="str">
        <f>IF(L3598="PAUSE",E3598,IF(anotacoes!G3602=conversao_anotacoes!C3598,conversao_anotacoes!C3598,conversao_anotacoes!D3598))</f>
        <v>GUILHEIRO</v>
      </c>
      <c r="K3598" t="str">
        <f t="shared" si="112"/>
        <v>SCHMITT</v>
      </c>
      <c r="L3598" t="str">
        <f>UPPER(anotacoes!H3598)</f>
        <v>DISPLACEMENT</v>
      </c>
      <c r="M3598" t="str">
        <f>IF(OR(L3598="ATTACK",L3598="FINTA"),"&lt;TECNICA&gt;",UPPER(anotacoes!I3598))</f>
        <v>2-3 STEP HESITANT RIGHT</v>
      </c>
      <c r="N3598" t="str">
        <f>IF(OR(L3598="ATTACK",L3598="FINTA"),UPPER(anotacoes!I3598),"")</f>
        <v/>
      </c>
      <c r="O3598" s="6" t="str">
        <f>IF(anotacoes!N3598=0,"",anotacoes!N3598)</f>
        <v/>
      </c>
      <c r="P3598" t="str">
        <f>IF(anotacoes!M3598=0,"",UPPER(anotacoes!M3598))</f>
        <v/>
      </c>
      <c r="Q3598" t="str">
        <f t="shared" si="113"/>
        <v>INSERT INTO CONVERSAO_LUTA_ACAO (cd_conversao, id_luta, sequencia, momento_inicio, momento_fim, quem_faz, quem_sofre, acao_tipo, acao, tecnica, direcao, pontuacao) VALUES (1, 53, 31, TRIM(' 00:02:26,986'), TRIM(' 00:02:29,644'), 'GUILHEIRO', 'SCHMITT', 'DISPLACEMENT', '2-3 STEP HESITANT RIGHT', NULL, NULL, NULL)</v>
      </c>
      <c r="R3598" t="s">
        <v>10327</v>
      </c>
    </row>
    <row r="3599" spans="1:18" hidden="1" x14ac:dyDescent="0.25">
      <c r="A3599" s="7">
        <f>anotacoes!D3599</f>
        <v>40780</v>
      </c>
      <c r="B3599" t="str">
        <f>anotacoes!C3599</f>
        <v>WORLD CHAMPIONSHIPS PARIS 2011</v>
      </c>
      <c r="C3599" t="str">
        <f>anotacoes!E3599</f>
        <v>GUILHEIRO</v>
      </c>
      <c r="D3599" t="str">
        <f>anotacoes!F3599</f>
        <v>SCHMITT</v>
      </c>
      <c r="E3599" t="s">
        <v>10325</v>
      </c>
      <c r="F3599">
        <f>anotacoes!A3599</f>
        <v>53</v>
      </c>
      <c r="G3599">
        <f>anotacoes!B3599</f>
        <v>32</v>
      </c>
      <c r="H3599" t="str">
        <f>anotacoes!K3599</f>
        <v xml:space="preserve"> 00:02:29,644</v>
      </c>
      <c r="I3599" t="str">
        <f>anotacoes!L3599</f>
        <v xml:space="preserve"> 00:02:38,716</v>
      </c>
      <c r="J3599" t="str">
        <f>IF(L3599="PAUSE",E3599,IF(anotacoes!G3603=conversao_anotacoes!C3599,conversao_anotacoes!C3599,conversao_anotacoes!D3599))</f>
        <v>GUILHEIRO</v>
      </c>
      <c r="K3599" t="str">
        <f t="shared" si="112"/>
        <v>SCHMITT</v>
      </c>
      <c r="L3599" t="str">
        <f>UPPER(anotacoes!H3599)</f>
        <v>GRIP TIME</v>
      </c>
      <c r="M3599" t="str">
        <f>IF(OR(L3599="ATTACK",L3599="FINTA"),"&lt;TECNICA&gt;",UPPER(anotacoes!I3599))</f>
        <v>RIGHT COLLAR</v>
      </c>
      <c r="N3599" t="str">
        <f>IF(OR(L3599="ATTACK",L3599="FINTA"),UPPER(anotacoes!I3599),"")</f>
        <v/>
      </c>
      <c r="O3599" s="6" t="str">
        <f>IF(anotacoes!N3599=0,"",anotacoes!N3599)</f>
        <v/>
      </c>
      <c r="P3599" t="str">
        <f>IF(anotacoes!M3599=0,"",UPPER(anotacoes!M3599))</f>
        <v/>
      </c>
      <c r="Q3599" t="str">
        <f t="shared" si="113"/>
        <v>INSERT INTO CONVERSAO_LUTA_ACAO (cd_conversao, id_luta, sequencia, momento_inicio, momento_fim, quem_faz, quem_sofre, acao_tipo, acao, tecnica, direcao, pontuacao) VALUES (1, 53, 32, TRIM(' 00:02:29,644'), TRIM(' 00:02:38,716'), 'GUILHEIRO', 'SCHMITT', 'GRIP TIME', 'RIGHT COLLAR', NULL, NULL, NULL)</v>
      </c>
      <c r="R3599" t="s">
        <v>10327</v>
      </c>
    </row>
    <row r="3600" spans="1:18" hidden="1" x14ac:dyDescent="0.25">
      <c r="A3600" s="7">
        <f>anotacoes!D3600</f>
        <v>40780</v>
      </c>
      <c r="B3600" t="str">
        <f>anotacoes!C3600</f>
        <v>WORLD CHAMPIONSHIPS PARIS 2011</v>
      </c>
      <c r="C3600" t="str">
        <f>anotacoes!E3600</f>
        <v>GUILHEIRO</v>
      </c>
      <c r="D3600" t="str">
        <f>anotacoes!F3600</f>
        <v>SCHMITT</v>
      </c>
      <c r="E3600" t="s">
        <v>10325</v>
      </c>
      <c r="F3600">
        <f>anotacoes!A3600</f>
        <v>53</v>
      </c>
      <c r="G3600">
        <f>anotacoes!B3600</f>
        <v>33</v>
      </c>
      <c r="H3600" t="str">
        <f>anotacoes!K3600</f>
        <v xml:space="preserve"> 00:02:38,716</v>
      </c>
      <c r="I3600" t="str">
        <f>anotacoes!L3600</f>
        <v xml:space="preserve"> 00:03:28,430</v>
      </c>
      <c r="J3600" t="str">
        <f>IF(L3600="PAUSE",E3600,IF(anotacoes!G3604=conversao_anotacoes!C3600,conversao_anotacoes!C3600,conversao_anotacoes!D3600))</f>
        <v>GUILHEIRO</v>
      </c>
      <c r="K3600" t="str">
        <f t="shared" si="112"/>
        <v>SCHMITT</v>
      </c>
      <c r="L3600" t="str">
        <f>UPPER(anotacoes!H3600)</f>
        <v>DISPLACEMENT</v>
      </c>
      <c r="M3600" t="str">
        <f>IF(OR(L3600="ATTACK",L3600="FINTA"),"&lt;TECNICA&gt;",UPPER(anotacoes!I3600))</f>
        <v>TRY TO GRIP WITH CONTACT</v>
      </c>
      <c r="N3600" t="str">
        <f>IF(OR(L3600="ATTACK",L3600="FINTA"),UPPER(anotacoes!I3600),"")</f>
        <v/>
      </c>
      <c r="O3600" s="6" t="str">
        <f>IF(anotacoes!N3600=0,"",anotacoes!N3600)</f>
        <v/>
      </c>
      <c r="P3600" t="str">
        <f>IF(anotacoes!M3600=0,"",UPPER(anotacoes!M3600))</f>
        <v/>
      </c>
      <c r="Q3600" t="str">
        <f t="shared" si="113"/>
        <v>INSERT INTO CONVERSAO_LUTA_ACAO (cd_conversao, id_luta, sequencia, momento_inicio, momento_fim, quem_faz, quem_sofre, acao_tipo, acao, tecnica, direcao, pontuacao) VALUES (1, 53, 33, TRIM(' 00:02:38,716'), TRIM(' 00:03:28,430'), 'GUILHEIRO', 'SCHMITT', 'DISPLACEMENT', 'TRY TO GRIP WITH CONTACT', NULL, NULL, NULL)</v>
      </c>
      <c r="R3600" t="s">
        <v>10327</v>
      </c>
    </row>
    <row r="3601" spans="1:18" hidden="1" x14ac:dyDescent="0.25">
      <c r="A3601" s="7">
        <f>anotacoes!D3601</f>
        <v>40780</v>
      </c>
      <c r="B3601" t="str">
        <f>anotacoes!C3601</f>
        <v>WORLD CHAMPIONSHIPS PARIS 2011</v>
      </c>
      <c r="C3601" t="str">
        <f>anotacoes!E3601</f>
        <v>GUILHEIRO</v>
      </c>
      <c r="D3601" t="str">
        <f>anotacoes!F3601</f>
        <v>SCHMITT</v>
      </c>
      <c r="E3601" t="s">
        <v>10325</v>
      </c>
      <c r="F3601">
        <f>anotacoes!A3601</f>
        <v>53</v>
      </c>
      <c r="G3601">
        <f>anotacoes!B3601</f>
        <v>34</v>
      </c>
      <c r="H3601" t="str">
        <f>anotacoes!K3601</f>
        <v xml:space="preserve"> 00:03:28,430</v>
      </c>
      <c r="I3601" t="str">
        <f>anotacoes!L3601</f>
        <v xml:space="preserve"> 00:03:32,987</v>
      </c>
      <c r="J3601" t="str">
        <f>IF(L3601="PAUSE",E3601,IF(anotacoes!G3605=conversao_anotacoes!C3601,conversao_anotacoes!C3601,conversao_anotacoes!D3601))</f>
        <v>GUILHEIRO</v>
      </c>
      <c r="K3601" t="str">
        <f t="shared" si="112"/>
        <v>SCHMITT</v>
      </c>
      <c r="L3601" t="str">
        <f>UPPER(anotacoes!H3601)</f>
        <v>GRIP TIME</v>
      </c>
      <c r="M3601" t="str">
        <f>IF(OR(L3601="ATTACK",L3601="FINTA"),"&lt;TECNICA&gt;",UPPER(anotacoes!I3601))</f>
        <v>LEFT COLLAR</v>
      </c>
      <c r="N3601" t="str">
        <f>IF(OR(L3601="ATTACK",L3601="FINTA"),UPPER(anotacoes!I3601),"")</f>
        <v/>
      </c>
      <c r="O3601" s="6" t="str">
        <f>IF(anotacoes!N3601=0,"",anotacoes!N3601)</f>
        <v/>
      </c>
      <c r="P3601" t="str">
        <f>IF(anotacoes!M3601=0,"",UPPER(anotacoes!M3601))</f>
        <v/>
      </c>
      <c r="Q3601" t="str">
        <f t="shared" si="113"/>
        <v>INSERT INTO CONVERSAO_LUTA_ACAO (cd_conversao, id_luta, sequencia, momento_inicio, momento_fim, quem_faz, quem_sofre, acao_tipo, acao, tecnica, direcao, pontuacao) VALUES (1, 53, 34, TRIM(' 00:03:28,430'), TRIM(' 00:03:32,987'), 'GUILHEIRO', 'SCHMITT', 'GRIP TIME', 'LEFT COLLAR', NULL, NULL, NULL)</v>
      </c>
      <c r="R3601" t="s">
        <v>10327</v>
      </c>
    </row>
    <row r="3602" spans="1:18" hidden="1" x14ac:dyDescent="0.25">
      <c r="A3602" s="7">
        <f>anotacoes!D3602</f>
        <v>40780</v>
      </c>
      <c r="B3602" t="str">
        <f>anotacoes!C3602</f>
        <v>WORLD CHAMPIONSHIPS PARIS 2011</v>
      </c>
      <c r="C3602" t="str">
        <f>anotacoes!E3602</f>
        <v>GUILHEIRO</v>
      </c>
      <c r="D3602" t="str">
        <f>anotacoes!F3602</f>
        <v>SCHMITT</v>
      </c>
      <c r="E3602" t="s">
        <v>10325</v>
      </c>
      <c r="F3602">
        <f>anotacoes!A3602</f>
        <v>53</v>
      </c>
      <c r="G3602">
        <f>anotacoes!B3602</f>
        <v>35</v>
      </c>
      <c r="H3602" t="str">
        <f>anotacoes!K3602</f>
        <v xml:space="preserve"> 00:03:32,987</v>
      </c>
      <c r="I3602" t="str">
        <f>anotacoes!L3602</f>
        <v xml:space="preserve"> 00:03:36,454</v>
      </c>
      <c r="J3602" t="str">
        <f>IF(L3602="PAUSE",E3602,IF(anotacoes!G3606=conversao_anotacoes!C3602,conversao_anotacoes!C3602,conversao_anotacoes!D3602))</f>
        <v>GUILHEIRO</v>
      </c>
      <c r="K3602" t="str">
        <f t="shared" si="112"/>
        <v>SCHMITT</v>
      </c>
      <c r="L3602" t="str">
        <f>UPPER(anotacoes!H3602)</f>
        <v>DISPLACEMENT</v>
      </c>
      <c r="M3602" t="str">
        <f>IF(OR(L3602="ATTACK",L3602="FINTA"),"&lt;TECNICA&gt;",UPPER(anotacoes!I3602))</f>
        <v>TRY TO GRIP WITH CONTACT</v>
      </c>
      <c r="N3602" t="str">
        <f>IF(OR(L3602="ATTACK",L3602="FINTA"),UPPER(anotacoes!I3602),"")</f>
        <v/>
      </c>
      <c r="O3602" s="6" t="str">
        <f>IF(anotacoes!N3602=0,"",anotacoes!N3602)</f>
        <v/>
      </c>
      <c r="P3602" t="str">
        <f>IF(anotacoes!M3602=0,"",UPPER(anotacoes!M3602))</f>
        <v/>
      </c>
      <c r="Q3602" t="str">
        <f t="shared" si="113"/>
        <v>INSERT INTO CONVERSAO_LUTA_ACAO (cd_conversao, id_luta, sequencia, momento_inicio, momento_fim, quem_faz, quem_sofre, acao_tipo, acao, tecnica, direcao, pontuacao) VALUES (1, 53, 35, TRIM(' 00:03:32,987'), TRIM(' 00:03:36,454'), 'GUILHEIRO', 'SCHMITT', 'DISPLACEMENT', 'TRY TO GRIP WITH CONTACT', NULL, NULL, NULL)</v>
      </c>
      <c r="R3602" t="s">
        <v>10327</v>
      </c>
    </row>
    <row r="3603" spans="1:18" hidden="1" x14ac:dyDescent="0.25">
      <c r="A3603" s="7">
        <f>anotacoes!D3603</f>
        <v>40780</v>
      </c>
      <c r="B3603" t="str">
        <f>anotacoes!C3603</f>
        <v>WORLD CHAMPIONSHIPS PARIS 2011</v>
      </c>
      <c r="C3603" t="str">
        <f>anotacoes!E3603</f>
        <v>GUILHEIRO</v>
      </c>
      <c r="D3603" t="str">
        <f>anotacoes!F3603</f>
        <v>SCHMITT</v>
      </c>
      <c r="E3603" t="s">
        <v>10325</v>
      </c>
      <c r="F3603">
        <f>anotacoes!A3603</f>
        <v>53</v>
      </c>
      <c r="G3603">
        <f>anotacoes!B3603</f>
        <v>36</v>
      </c>
      <c r="H3603" t="str">
        <f>anotacoes!K3603</f>
        <v xml:space="preserve"> 00:03:36,454</v>
      </c>
      <c r="I3603" t="str">
        <f>anotacoes!L3603</f>
        <v xml:space="preserve"> 00:03:43,966</v>
      </c>
      <c r="J3603" t="str">
        <f>IF(L3603="PAUSE",E3603,IF(anotacoes!G3607=conversao_anotacoes!C3603,conversao_anotacoes!C3603,conversao_anotacoes!D3603))</f>
        <v>&lt;ARBITRO_DESCONHECIDO&gt;</v>
      </c>
      <c r="K3603" t="str">
        <f t="shared" si="112"/>
        <v/>
      </c>
      <c r="L3603" t="str">
        <f>UPPER(anotacoes!H3603)</f>
        <v>PAUSE</v>
      </c>
      <c r="M3603" t="str">
        <f>IF(OR(L3603="ATTACK",L3603="FINTA"),"&lt;TECNICA&gt;",UPPER(anotacoes!I3603))</f>
        <v>SHIDO WITHOUT SCORE</v>
      </c>
      <c r="N3603" t="str">
        <f>IF(OR(L3603="ATTACK",L3603="FINTA"),UPPER(anotacoes!I3603),"")</f>
        <v/>
      </c>
      <c r="O3603" s="6" t="str">
        <f>IF(anotacoes!N3603=0,"",anotacoes!N3603)</f>
        <v/>
      </c>
      <c r="P3603" t="str">
        <f>IF(anotacoes!M3603=0,"",UPPER(anotacoes!M3603))</f>
        <v/>
      </c>
      <c r="Q3603" t="str">
        <f t="shared" si="113"/>
        <v>INSERT INTO CONVERSAO_LUTA_ACAO (cd_conversao, id_luta, sequencia, momento_inicio, momento_fim, quem_faz, quem_sofre, acao_tipo, acao, tecnica, direcao, pontuacao) VALUES (1, 53, 36, TRIM(' 00:03:36,454'), TRIM(' 00:03:43,966'), '&lt;ARBITRO_DESCONHECIDO&gt;', '', 'PAUSE', 'SHIDO WITHOUT SCORE', NULL, NULL, NULL)</v>
      </c>
      <c r="R3603" t="s">
        <v>10327</v>
      </c>
    </row>
    <row r="3604" spans="1:18" hidden="1" x14ac:dyDescent="0.25">
      <c r="A3604" s="7">
        <f>anotacoes!D3604</f>
        <v>40780</v>
      </c>
      <c r="B3604" t="str">
        <f>anotacoes!C3604</f>
        <v>WORLD CHAMPIONSHIPS PARIS 2011</v>
      </c>
      <c r="C3604" t="str">
        <f>anotacoes!E3604</f>
        <v>GUILHEIRO</v>
      </c>
      <c r="D3604" t="str">
        <f>anotacoes!F3604</f>
        <v>SCHMITT</v>
      </c>
      <c r="E3604" t="s">
        <v>10325</v>
      </c>
      <c r="F3604">
        <f>anotacoes!A3604</f>
        <v>53</v>
      </c>
      <c r="G3604">
        <f>anotacoes!B3604</f>
        <v>37</v>
      </c>
      <c r="H3604" t="str">
        <f>anotacoes!K3604</f>
        <v xml:space="preserve"> 00:03:43,966</v>
      </c>
      <c r="I3604" t="str">
        <f>anotacoes!L3604</f>
        <v xml:space="preserve"> 00:03:46,226</v>
      </c>
      <c r="J3604" t="str">
        <f>IF(L3604="PAUSE",E3604,IF(anotacoes!G3608=conversao_anotacoes!C3604,conversao_anotacoes!C3604,conversao_anotacoes!D3604))</f>
        <v>GUILHEIRO</v>
      </c>
      <c r="K3604" t="str">
        <f t="shared" si="112"/>
        <v>SCHMITT</v>
      </c>
      <c r="L3604" t="str">
        <f>UPPER(anotacoes!H3604)</f>
        <v>DISPLACEMENT</v>
      </c>
      <c r="M3604" t="str">
        <f>IF(OR(L3604="ATTACK",L3604="FINTA"),"&lt;TECNICA&gt;",UPPER(anotacoes!I3604))</f>
        <v>2-3 STEP HESITANT RIGHT</v>
      </c>
      <c r="N3604" t="str">
        <f>IF(OR(L3604="ATTACK",L3604="FINTA"),UPPER(anotacoes!I3604),"")</f>
        <v/>
      </c>
      <c r="O3604" s="6" t="str">
        <f>IF(anotacoes!N3604=0,"",anotacoes!N3604)</f>
        <v/>
      </c>
      <c r="P3604" t="str">
        <f>IF(anotacoes!M3604=0,"",UPPER(anotacoes!M3604))</f>
        <v/>
      </c>
      <c r="Q3604" t="str">
        <f t="shared" si="113"/>
        <v>INSERT INTO CONVERSAO_LUTA_ACAO (cd_conversao, id_luta, sequencia, momento_inicio, momento_fim, quem_faz, quem_sofre, acao_tipo, acao, tecnica, direcao, pontuacao) VALUES (1, 53, 37, TRIM(' 00:03:43,966'), TRIM(' 00:03:46,226'), 'GUILHEIRO', 'SCHMITT', 'DISPLACEMENT', '2-3 STEP HESITANT RIGHT', NULL, NULL, NULL)</v>
      </c>
      <c r="R3604" t="s">
        <v>10327</v>
      </c>
    </row>
    <row r="3605" spans="1:18" hidden="1" x14ac:dyDescent="0.25">
      <c r="A3605" s="7">
        <f>anotacoes!D3605</f>
        <v>40780</v>
      </c>
      <c r="B3605" t="str">
        <f>anotacoes!C3605</f>
        <v>WORLD CHAMPIONSHIPS PARIS 2011</v>
      </c>
      <c r="C3605" t="str">
        <f>anotacoes!E3605</f>
        <v>GUILHEIRO</v>
      </c>
      <c r="D3605" t="str">
        <f>anotacoes!F3605</f>
        <v>SCHMITT</v>
      </c>
      <c r="E3605" t="s">
        <v>10325</v>
      </c>
      <c r="F3605">
        <f>anotacoes!A3605</f>
        <v>53</v>
      </c>
      <c r="G3605">
        <f>anotacoes!B3605</f>
        <v>38</v>
      </c>
      <c r="H3605" t="str">
        <f>anotacoes!K3605</f>
        <v xml:space="preserve"> 00:03:46,226</v>
      </c>
      <c r="I3605" t="str">
        <f>anotacoes!L3605</f>
        <v xml:space="preserve"> 00:03:49,960</v>
      </c>
      <c r="J3605" t="str">
        <f>IF(L3605="PAUSE",E3605,IF(anotacoes!G3609=conversao_anotacoes!C3605,conversao_anotacoes!C3605,conversao_anotacoes!D3605))</f>
        <v>GUILHEIRO</v>
      </c>
      <c r="K3605" t="str">
        <f t="shared" si="112"/>
        <v>SCHMITT</v>
      </c>
      <c r="L3605" t="str">
        <f>UPPER(anotacoes!H3605)</f>
        <v>DISPLACEMENT</v>
      </c>
      <c r="M3605" t="str">
        <f>IF(OR(L3605="ATTACK",L3605="FINTA"),"&lt;TECNICA&gt;",UPPER(anotacoes!I3605))</f>
        <v>TRY TO GRIP WITH CONTACT</v>
      </c>
      <c r="N3605" t="str">
        <f>IF(OR(L3605="ATTACK",L3605="FINTA"),UPPER(anotacoes!I3605),"")</f>
        <v/>
      </c>
      <c r="O3605" s="6" t="str">
        <f>IF(anotacoes!N3605=0,"",anotacoes!N3605)</f>
        <v/>
      </c>
      <c r="P3605" t="str">
        <f>IF(anotacoes!M3605=0,"",UPPER(anotacoes!M3605))</f>
        <v/>
      </c>
      <c r="Q3605" t="str">
        <f t="shared" si="113"/>
        <v>INSERT INTO CONVERSAO_LUTA_ACAO (cd_conversao, id_luta, sequencia, momento_inicio, momento_fim, quem_faz, quem_sofre, acao_tipo, acao, tecnica, direcao, pontuacao) VALUES (1, 53, 38, TRIM(' 00:03:46,226'), TRIM(' 00:03:49,960'), 'GUILHEIRO', 'SCHMITT', 'DISPLACEMENT', 'TRY TO GRIP WITH CONTACT', NULL, NULL, NULL)</v>
      </c>
      <c r="R3605" t="s">
        <v>10327</v>
      </c>
    </row>
    <row r="3606" spans="1:18" hidden="1" x14ac:dyDescent="0.25">
      <c r="A3606" s="7">
        <f>anotacoes!D3606</f>
        <v>40780</v>
      </c>
      <c r="B3606" t="str">
        <f>anotacoes!C3606</f>
        <v>WORLD CHAMPIONSHIPS PARIS 2011</v>
      </c>
      <c r="C3606" t="str">
        <f>anotacoes!E3606</f>
        <v>GUILHEIRO</v>
      </c>
      <c r="D3606" t="str">
        <f>anotacoes!F3606</f>
        <v>SCHMITT</v>
      </c>
      <c r="E3606" t="s">
        <v>10325</v>
      </c>
      <c r="F3606">
        <f>anotacoes!A3606</f>
        <v>53</v>
      </c>
      <c r="G3606">
        <f>anotacoes!B3606</f>
        <v>39</v>
      </c>
      <c r="H3606" t="str">
        <f>anotacoes!K3606</f>
        <v xml:space="preserve"> 00:03:49,960</v>
      </c>
      <c r="I3606" t="str">
        <f>anotacoes!L3606</f>
        <v xml:space="preserve"> 00:03:52,498</v>
      </c>
      <c r="J3606" t="str">
        <f>IF(L3606="PAUSE",E3606,IF(anotacoes!G3610=conversao_anotacoes!C3606,conversao_anotacoes!C3606,conversao_anotacoes!D3606))</f>
        <v>GUILHEIRO</v>
      </c>
      <c r="K3606" t="str">
        <f t="shared" si="112"/>
        <v>SCHMITT</v>
      </c>
      <c r="L3606" t="str">
        <f>UPPER(anotacoes!H3606)</f>
        <v>GRIP TIME</v>
      </c>
      <c r="M3606" t="str">
        <f>IF(OR(L3606="ATTACK",L3606="FINTA"),"&lt;TECNICA&gt;",UPPER(anotacoes!I3606))</f>
        <v>LEFT COLLAR</v>
      </c>
      <c r="N3606" t="str">
        <f>IF(OR(L3606="ATTACK",L3606="FINTA"),UPPER(anotacoes!I3606),"")</f>
        <v/>
      </c>
      <c r="O3606" s="6" t="str">
        <f>IF(anotacoes!N3606=0,"",anotacoes!N3606)</f>
        <v/>
      </c>
      <c r="P3606" t="str">
        <f>IF(anotacoes!M3606=0,"",UPPER(anotacoes!M3606))</f>
        <v/>
      </c>
      <c r="Q3606" t="str">
        <f t="shared" si="113"/>
        <v>INSERT INTO CONVERSAO_LUTA_ACAO (cd_conversao, id_luta, sequencia, momento_inicio, momento_fim, quem_faz, quem_sofre, acao_tipo, acao, tecnica, direcao, pontuacao) VALUES (1, 53, 39, TRIM(' 00:03:49,960'), TRIM(' 00:03:52,498'), 'GUILHEIRO', 'SCHMITT', 'GRIP TIME', 'LEFT COLLAR', NULL, NULL, NULL)</v>
      </c>
      <c r="R3606" t="s">
        <v>10327</v>
      </c>
    </row>
    <row r="3607" spans="1:18" hidden="1" x14ac:dyDescent="0.25">
      <c r="A3607" s="7">
        <f>anotacoes!D3607</f>
        <v>40780</v>
      </c>
      <c r="B3607" t="str">
        <f>anotacoes!C3607</f>
        <v>WORLD CHAMPIONSHIPS PARIS 2011</v>
      </c>
      <c r="C3607" t="str">
        <f>anotacoes!E3607</f>
        <v>GUILHEIRO</v>
      </c>
      <c r="D3607" t="str">
        <f>anotacoes!F3607</f>
        <v>SCHMITT</v>
      </c>
      <c r="E3607" t="s">
        <v>10325</v>
      </c>
      <c r="F3607">
        <f>anotacoes!A3607</f>
        <v>53</v>
      </c>
      <c r="G3607">
        <f>anotacoes!B3607</f>
        <v>40</v>
      </c>
      <c r="H3607" t="str">
        <f>anotacoes!K3607</f>
        <v xml:space="preserve"> 00:03:52,498</v>
      </c>
      <c r="I3607" t="str">
        <f>anotacoes!L3607</f>
        <v xml:space="preserve"> 00:03:55,100</v>
      </c>
      <c r="J3607" t="str">
        <f>IF(L3607="PAUSE",E3607,IF(anotacoes!G3611=conversao_anotacoes!C3607,conversao_anotacoes!C3607,conversao_anotacoes!D3607))</f>
        <v>GUILHEIRO</v>
      </c>
      <c r="K3607" t="str">
        <f t="shared" si="112"/>
        <v>SCHMITT</v>
      </c>
      <c r="L3607" t="str">
        <f>UPPER(anotacoes!H3607)</f>
        <v>GRIP TIME</v>
      </c>
      <c r="M3607" t="str">
        <f>IF(OR(L3607="ATTACK",L3607="FINTA"),"&lt;TECNICA&gt;",UPPER(anotacoes!I3607))</f>
        <v>LEFT COLLAR RIGHT SLEEVE</v>
      </c>
      <c r="N3607" t="str">
        <f>IF(OR(L3607="ATTACK",L3607="FINTA"),UPPER(anotacoes!I3607),"")</f>
        <v/>
      </c>
      <c r="O3607" s="6" t="str">
        <f>IF(anotacoes!N3607=0,"",anotacoes!N3607)</f>
        <v/>
      </c>
      <c r="P3607" t="str">
        <f>IF(anotacoes!M3607=0,"",UPPER(anotacoes!M3607))</f>
        <v/>
      </c>
      <c r="Q3607" t="str">
        <f t="shared" si="113"/>
        <v>INSERT INTO CONVERSAO_LUTA_ACAO (cd_conversao, id_luta, sequencia, momento_inicio, momento_fim, quem_faz, quem_sofre, acao_tipo, acao, tecnica, direcao, pontuacao) VALUES (1, 53, 40, TRIM(' 00:03:52,498'), TRIM(' 00:03:55,100'), 'GUILHEIRO', 'SCHMITT', 'GRIP TIME', 'LEFT COLLAR RIGHT SLEEVE', NULL, NULL, NULL)</v>
      </c>
      <c r="R3607" t="s">
        <v>10327</v>
      </c>
    </row>
    <row r="3608" spans="1:18" hidden="1" x14ac:dyDescent="0.25">
      <c r="A3608" s="7">
        <f>anotacoes!D3608</f>
        <v>40780</v>
      </c>
      <c r="B3608" t="str">
        <f>anotacoes!C3608</f>
        <v>WORLD CHAMPIONSHIPS PARIS 2011</v>
      </c>
      <c r="C3608" t="str">
        <f>anotacoes!E3608</f>
        <v>GUILHEIRO</v>
      </c>
      <c r="D3608" t="str">
        <f>anotacoes!F3608</f>
        <v>SCHMITT</v>
      </c>
      <c r="E3608" t="s">
        <v>10325</v>
      </c>
      <c r="F3608">
        <f>anotacoes!A3608</f>
        <v>53</v>
      </c>
      <c r="G3608">
        <f>anotacoes!B3608</f>
        <v>41</v>
      </c>
      <c r="H3608" t="str">
        <f>anotacoes!K3608</f>
        <v xml:space="preserve"> 00:03:55,100</v>
      </c>
      <c r="I3608" t="str">
        <f>anotacoes!L3608</f>
        <v xml:space="preserve"> 00:03:56,363</v>
      </c>
      <c r="J3608" t="str">
        <f>IF(L3608="PAUSE",E3608,IF(anotacoes!G3612=conversao_anotacoes!C3608,conversao_anotacoes!C3608,conversao_anotacoes!D3608))</f>
        <v>GUILHEIRO</v>
      </c>
      <c r="K3608" t="str">
        <f t="shared" si="112"/>
        <v>SCHMITT</v>
      </c>
      <c r="L3608" t="str">
        <f>UPPER(anotacoes!H3608)</f>
        <v>GRIP TIME</v>
      </c>
      <c r="M3608" t="str">
        <f>IF(OR(L3608="ATTACK",L3608="FINTA"),"&lt;TECNICA&gt;",UPPER(anotacoes!I3608))</f>
        <v>RIGHT SLEEVE</v>
      </c>
      <c r="N3608" t="str">
        <f>IF(OR(L3608="ATTACK",L3608="FINTA"),UPPER(anotacoes!I3608),"")</f>
        <v/>
      </c>
      <c r="O3608" s="6" t="str">
        <f>IF(anotacoes!N3608=0,"",anotacoes!N3608)</f>
        <v/>
      </c>
      <c r="P3608" t="str">
        <f>IF(anotacoes!M3608=0,"",UPPER(anotacoes!M3608))</f>
        <v/>
      </c>
      <c r="Q3608" t="str">
        <f t="shared" si="113"/>
        <v>INSERT INTO CONVERSAO_LUTA_ACAO (cd_conversao, id_luta, sequencia, momento_inicio, momento_fim, quem_faz, quem_sofre, acao_tipo, acao, tecnica, direcao, pontuacao) VALUES (1, 53, 41, TRIM(' 00:03:55,100'), TRIM(' 00:03:56,363'), 'GUILHEIRO', 'SCHMITT', 'GRIP TIME', 'RIGHT SLEEVE', NULL, NULL, NULL)</v>
      </c>
      <c r="R3608" t="s">
        <v>10327</v>
      </c>
    </row>
    <row r="3609" spans="1:18" hidden="1" x14ac:dyDescent="0.25">
      <c r="A3609" s="7">
        <f>anotacoes!D3609</f>
        <v>40780</v>
      </c>
      <c r="B3609" t="str">
        <f>anotacoes!C3609</f>
        <v>WORLD CHAMPIONSHIPS PARIS 2011</v>
      </c>
      <c r="C3609" t="str">
        <f>anotacoes!E3609</f>
        <v>GUILHEIRO</v>
      </c>
      <c r="D3609" t="str">
        <f>anotacoes!F3609</f>
        <v>SCHMITT</v>
      </c>
      <c r="E3609" t="s">
        <v>10325</v>
      </c>
      <c r="F3609">
        <f>anotacoes!A3609</f>
        <v>53</v>
      </c>
      <c r="G3609">
        <f>anotacoes!B3609</f>
        <v>42</v>
      </c>
      <c r="H3609" t="str">
        <f>anotacoes!K3609</f>
        <v xml:space="preserve"> 00:03:56,363</v>
      </c>
      <c r="I3609" t="str">
        <f>anotacoes!L3609</f>
        <v xml:space="preserve"> 00:03:59,383</v>
      </c>
      <c r="J3609" t="str">
        <f>IF(L3609="PAUSE",E3609,IF(anotacoes!G3613=conversao_anotacoes!C3609,conversao_anotacoes!C3609,conversao_anotacoes!D3609))</f>
        <v>GUILHEIRO</v>
      </c>
      <c r="K3609" t="str">
        <f t="shared" si="112"/>
        <v>SCHMITT</v>
      </c>
      <c r="L3609" t="str">
        <f>UPPER(anotacoes!H3609)</f>
        <v>GRIP TIME</v>
      </c>
      <c r="M3609" t="str">
        <f>IF(OR(L3609="ATTACK",L3609="FINTA"),"&lt;TECNICA&gt;",UPPER(anotacoes!I3609))</f>
        <v>LEFT COLLAR RIGHT SLEEVE</v>
      </c>
      <c r="N3609" t="str">
        <f>IF(OR(L3609="ATTACK",L3609="FINTA"),UPPER(anotacoes!I3609),"")</f>
        <v/>
      </c>
      <c r="O3609" s="6" t="str">
        <f>IF(anotacoes!N3609=0,"",anotacoes!N3609)</f>
        <v/>
      </c>
      <c r="P3609" t="str">
        <f>IF(anotacoes!M3609=0,"",UPPER(anotacoes!M3609))</f>
        <v/>
      </c>
      <c r="Q3609" t="str">
        <f t="shared" si="113"/>
        <v>INSERT INTO CONVERSAO_LUTA_ACAO (cd_conversao, id_luta, sequencia, momento_inicio, momento_fim, quem_faz, quem_sofre, acao_tipo, acao, tecnica, direcao, pontuacao) VALUES (1, 53, 42, TRIM(' 00:03:56,363'), TRIM(' 00:03:59,383'), 'GUILHEIRO', 'SCHMITT', 'GRIP TIME', 'LEFT COLLAR RIGHT SLEEVE', NULL, NULL, NULL)</v>
      </c>
      <c r="R3609" t="s">
        <v>10327</v>
      </c>
    </row>
    <row r="3610" spans="1:18" hidden="1" x14ac:dyDescent="0.25">
      <c r="A3610" s="7">
        <f>anotacoes!D3610</f>
        <v>40780</v>
      </c>
      <c r="B3610" t="str">
        <f>anotacoes!C3610</f>
        <v>WORLD CHAMPIONSHIPS PARIS 2011</v>
      </c>
      <c r="C3610" t="str">
        <f>anotacoes!E3610</f>
        <v>GUILHEIRO</v>
      </c>
      <c r="D3610" t="str">
        <f>anotacoes!F3610</f>
        <v>SCHMITT</v>
      </c>
      <c r="E3610" t="s">
        <v>10325</v>
      </c>
      <c r="F3610">
        <f>anotacoes!A3610</f>
        <v>53</v>
      </c>
      <c r="G3610">
        <f>anotacoes!B3610</f>
        <v>43</v>
      </c>
      <c r="H3610" t="str">
        <f>anotacoes!K3610</f>
        <v xml:space="preserve"> 00:03:59,383</v>
      </c>
      <c r="I3610" t="str">
        <f>anotacoes!L3610</f>
        <v xml:space="preserve"> 00:04:00,684</v>
      </c>
      <c r="J3610" t="str">
        <f>IF(L3610="PAUSE",E3610,IF(anotacoes!G3614=conversao_anotacoes!C3610,conversao_anotacoes!C3610,conversao_anotacoes!D3610))</f>
        <v>GUILHEIRO</v>
      </c>
      <c r="K3610" t="str">
        <f t="shared" si="112"/>
        <v>SCHMITT</v>
      </c>
      <c r="L3610" t="str">
        <f>UPPER(anotacoes!H3610)</f>
        <v>TRANSITION</v>
      </c>
      <c r="M3610" t="str">
        <f>IF(OR(L3610="ATTACK",L3610="FINTA"),"&lt;TECNICA&gt;",UPPER(anotacoes!I3610))</f>
        <v>WITHOUT ATTACK</v>
      </c>
      <c r="N3610" t="str">
        <f>IF(OR(L3610="ATTACK",L3610="FINTA"),UPPER(anotacoes!I3610),"")</f>
        <v/>
      </c>
      <c r="O3610" s="6" t="str">
        <f>IF(anotacoes!N3610=0,"",anotacoes!N3610)</f>
        <v/>
      </c>
      <c r="P3610" t="str">
        <f>IF(anotacoes!M3610=0,"",UPPER(anotacoes!M3610))</f>
        <v/>
      </c>
      <c r="Q3610" t="str">
        <f t="shared" si="113"/>
        <v>INSERT INTO CONVERSAO_LUTA_ACAO (cd_conversao, id_luta, sequencia, momento_inicio, momento_fim, quem_faz, quem_sofre, acao_tipo, acao, tecnica, direcao, pontuacao) VALUES (1, 53, 43, TRIM(' 00:03:59,383'), TRIM(' 00:04:00,684'), 'GUILHEIRO', 'SCHMITT', 'TRANSITION', 'WITHOUT ATTACK', NULL, NULL, NULL)</v>
      </c>
      <c r="R3610" t="s">
        <v>10327</v>
      </c>
    </row>
    <row r="3611" spans="1:18" hidden="1" x14ac:dyDescent="0.25">
      <c r="A3611" s="7">
        <f>anotacoes!D3611</f>
        <v>40780</v>
      </c>
      <c r="B3611" t="str">
        <f>anotacoes!C3611</f>
        <v>WORLD CHAMPIONSHIPS PARIS 2011</v>
      </c>
      <c r="C3611" t="str">
        <f>anotacoes!E3611</f>
        <v>GUILHEIRO</v>
      </c>
      <c r="D3611" t="str">
        <f>anotacoes!F3611</f>
        <v>SCHMITT</v>
      </c>
      <c r="E3611" t="s">
        <v>10325</v>
      </c>
      <c r="F3611">
        <f>anotacoes!A3611</f>
        <v>53</v>
      </c>
      <c r="G3611">
        <f>anotacoes!B3611</f>
        <v>44</v>
      </c>
      <c r="H3611" t="str">
        <f>anotacoes!K3611</f>
        <v xml:space="preserve"> 00:04:00,869</v>
      </c>
      <c r="I3611" t="str">
        <f>anotacoes!L3611</f>
        <v xml:space="preserve"> 00:04:10,799</v>
      </c>
      <c r="J3611" t="str">
        <f>IF(L3611="PAUSE",E3611,IF(anotacoes!G3615=conversao_anotacoes!C3611,conversao_anotacoes!C3611,conversao_anotacoes!D3611))</f>
        <v>&lt;ARBITRO_DESCONHECIDO&gt;</v>
      </c>
      <c r="K3611" t="str">
        <f t="shared" si="112"/>
        <v/>
      </c>
      <c r="L3611" t="str">
        <f>UPPER(anotacoes!H3611)</f>
        <v>PAUSE</v>
      </c>
      <c r="M3611" t="str">
        <f>IF(OR(L3611="ATTACK",L3611="FINTA"),"&lt;TECNICA&gt;",UPPER(anotacoes!I3611))</f>
        <v>&lt;NAO_CLASSIFICADO&gt;</v>
      </c>
      <c r="N3611" t="str">
        <f>IF(OR(L3611="ATTACK",L3611="FINTA"),UPPER(anotacoes!I3611),"")</f>
        <v/>
      </c>
      <c r="O3611" s="6" t="str">
        <f>IF(anotacoes!N3611=0,"",anotacoes!N3611)</f>
        <v/>
      </c>
      <c r="P3611" t="str">
        <f>IF(anotacoes!M3611=0,"",UPPER(anotacoes!M3611))</f>
        <v/>
      </c>
      <c r="Q3611" t="str">
        <f t="shared" si="113"/>
        <v>INSERT INTO CONVERSAO_LUTA_ACAO (cd_conversao, id_luta, sequencia, momento_inicio, momento_fim, quem_faz, quem_sofre, acao_tipo, acao, tecnica, direcao, pontuacao) VALUES (1, 53, 44, TRIM(' 00:04:00,869'), TRIM(' 00:04:10,799'), '&lt;ARBITRO_DESCONHECIDO&gt;', '', 'PAUSE', '&lt;NAO_CLASSIFICADO&gt;', NULL, NULL, NULL)</v>
      </c>
      <c r="R3611" t="s">
        <v>10327</v>
      </c>
    </row>
    <row r="3612" spans="1:18" hidden="1" x14ac:dyDescent="0.25">
      <c r="A3612" s="7">
        <f>anotacoes!D3612</f>
        <v>40780</v>
      </c>
      <c r="B3612" t="str">
        <f>anotacoes!C3612</f>
        <v>WORLD CHAMPIONSHIPS PARIS 2011</v>
      </c>
      <c r="C3612" t="str">
        <f>anotacoes!E3612</f>
        <v>GUILHEIRO</v>
      </c>
      <c r="D3612" t="str">
        <f>anotacoes!F3612</f>
        <v>SCHMITT</v>
      </c>
      <c r="E3612" t="s">
        <v>10325</v>
      </c>
      <c r="F3612">
        <f>anotacoes!A3612</f>
        <v>53</v>
      </c>
      <c r="G3612">
        <f>anotacoes!B3612</f>
        <v>45</v>
      </c>
      <c r="H3612" t="str">
        <f>anotacoes!K3612</f>
        <v xml:space="preserve"> 00:04:10,799</v>
      </c>
      <c r="I3612" t="str">
        <f>anotacoes!L3612</f>
        <v xml:space="preserve"> 00:04:11,786</v>
      </c>
      <c r="J3612" t="str">
        <f>IF(L3612="PAUSE",E3612,IF(anotacoes!G3616=conversao_anotacoes!C3612,conversao_anotacoes!C3612,conversao_anotacoes!D3612))</f>
        <v>GUILHEIRO</v>
      </c>
      <c r="K3612" t="str">
        <f t="shared" si="112"/>
        <v>SCHMITT</v>
      </c>
      <c r="L3612" t="str">
        <f>UPPER(anotacoes!H3612)</f>
        <v>DISPLACEMENT</v>
      </c>
      <c r="M3612" t="str">
        <f>IF(OR(L3612="ATTACK",L3612="FINTA"),"&lt;TECNICA&gt;",UPPER(anotacoes!I3612))</f>
        <v>2-3 STEP HESITANT RIGHT</v>
      </c>
      <c r="N3612" t="str">
        <f>IF(OR(L3612="ATTACK",L3612="FINTA"),UPPER(anotacoes!I3612),"")</f>
        <v/>
      </c>
      <c r="O3612" s="6" t="str">
        <f>IF(anotacoes!N3612=0,"",anotacoes!N3612)</f>
        <v/>
      </c>
      <c r="P3612" t="str">
        <f>IF(anotacoes!M3612=0,"",UPPER(anotacoes!M3612))</f>
        <v/>
      </c>
      <c r="Q3612" t="str">
        <f t="shared" si="113"/>
        <v>INSERT INTO CONVERSAO_LUTA_ACAO (cd_conversao, id_luta, sequencia, momento_inicio, momento_fim, quem_faz, quem_sofre, acao_tipo, acao, tecnica, direcao, pontuacao) VALUES (1, 53, 45, TRIM(' 00:04:10,799'), TRIM(' 00:04:11,786'), 'GUILHEIRO', 'SCHMITT', 'DISPLACEMENT', '2-3 STEP HESITANT RIGHT', NULL, NULL, NULL)</v>
      </c>
      <c r="R3612" t="s">
        <v>10327</v>
      </c>
    </row>
    <row r="3613" spans="1:18" hidden="1" x14ac:dyDescent="0.25">
      <c r="A3613" s="7">
        <f>anotacoes!D3613</f>
        <v>40780</v>
      </c>
      <c r="B3613" t="str">
        <f>anotacoes!C3613</f>
        <v>WORLD CHAMPIONSHIPS PARIS 2011</v>
      </c>
      <c r="C3613" t="str">
        <f>anotacoes!E3613</f>
        <v>GUILHEIRO</v>
      </c>
      <c r="D3613" t="str">
        <f>anotacoes!F3613</f>
        <v>SCHMITT</v>
      </c>
      <c r="E3613" t="s">
        <v>10325</v>
      </c>
      <c r="F3613">
        <f>anotacoes!A3613</f>
        <v>53</v>
      </c>
      <c r="G3613">
        <f>anotacoes!B3613</f>
        <v>46</v>
      </c>
      <c r="H3613" t="str">
        <f>anotacoes!K3613</f>
        <v xml:space="preserve"> 00:04:11,786</v>
      </c>
      <c r="I3613" t="str">
        <f>anotacoes!L3613</f>
        <v xml:space="preserve"> 00:04:15,691</v>
      </c>
      <c r="J3613" t="str">
        <f>IF(L3613="PAUSE",E3613,IF(anotacoes!G3617=conversao_anotacoes!C3613,conversao_anotacoes!C3613,conversao_anotacoes!D3613))</f>
        <v>GUILHEIRO</v>
      </c>
      <c r="K3613" t="str">
        <f t="shared" si="112"/>
        <v>SCHMITT</v>
      </c>
      <c r="L3613" t="str">
        <f>UPPER(anotacoes!H3613)</f>
        <v>DISPLACEMENT</v>
      </c>
      <c r="M3613" t="str">
        <f>IF(OR(L3613="ATTACK",L3613="FINTA"),"&lt;TECNICA&gt;",UPPER(anotacoes!I3613))</f>
        <v>TRY TO GRIP WITH CONTACT</v>
      </c>
      <c r="N3613" t="str">
        <f>IF(OR(L3613="ATTACK",L3613="FINTA"),UPPER(anotacoes!I3613),"")</f>
        <v/>
      </c>
      <c r="O3613" s="6" t="str">
        <f>IF(anotacoes!N3613=0,"",anotacoes!N3613)</f>
        <v/>
      </c>
      <c r="P3613" t="str">
        <f>IF(anotacoes!M3613=0,"",UPPER(anotacoes!M3613))</f>
        <v/>
      </c>
      <c r="Q3613" t="str">
        <f t="shared" si="113"/>
        <v>INSERT INTO CONVERSAO_LUTA_ACAO (cd_conversao, id_luta, sequencia, momento_inicio, momento_fim, quem_faz, quem_sofre, acao_tipo, acao, tecnica, direcao, pontuacao) VALUES (1, 53, 46, TRIM(' 00:04:11,786'), TRIM(' 00:04:15,691'), 'GUILHEIRO', 'SCHMITT', 'DISPLACEMENT', 'TRY TO GRIP WITH CONTACT', NULL, NULL, NULL)</v>
      </c>
      <c r="R3613" t="s">
        <v>10327</v>
      </c>
    </row>
    <row r="3614" spans="1:18" hidden="1" x14ac:dyDescent="0.25">
      <c r="A3614" s="7">
        <f>anotacoes!D3614</f>
        <v>40780</v>
      </c>
      <c r="B3614" t="str">
        <f>anotacoes!C3614</f>
        <v>WORLD CHAMPIONSHIPS PARIS 2011</v>
      </c>
      <c r="C3614" t="str">
        <f>anotacoes!E3614</f>
        <v>GUILHEIRO</v>
      </c>
      <c r="D3614" t="str">
        <f>anotacoes!F3614</f>
        <v>SCHMITT</v>
      </c>
      <c r="E3614" t="s">
        <v>10325</v>
      </c>
      <c r="F3614">
        <f>anotacoes!A3614</f>
        <v>53</v>
      </c>
      <c r="G3614">
        <f>anotacoes!B3614</f>
        <v>47</v>
      </c>
      <c r="H3614" t="str">
        <f>anotacoes!K3614</f>
        <v xml:space="preserve"> 00:04:15,691</v>
      </c>
      <c r="I3614" t="str">
        <f>anotacoes!L3614</f>
        <v xml:space="preserve"> 00:04:18,469</v>
      </c>
      <c r="J3614" t="str">
        <f>IF(L3614="PAUSE",E3614,IF(anotacoes!G3618=conversao_anotacoes!C3614,conversao_anotacoes!C3614,conversao_anotacoes!D3614))</f>
        <v>GUILHEIRO</v>
      </c>
      <c r="K3614" t="str">
        <f t="shared" si="112"/>
        <v>SCHMITT</v>
      </c>
      <c r="L3614" t="str">
        <f>UPPER(anotacoes!H3614)</f>
        <v>GRIP TIME</v>
      </c>
      <c r="M3614" t="str">
        <f>IF(OR(L3614="ATTACK",L3614="FINTA"),"&lt;TECNICA&gt;",UPPER(anotacoes!I3614))</f>
        <v>RIGHT SLEEVE</v>
      </c>
      <c r="N3614" t="str">
        <f>IF(OR(L3614="ATTACK",L3614="FINTA"),UPPER(anotacoes!I3614),"")</f>
        <v/>
      </c>
      <c r="O3614" s="6" t="str">
        <f>IF(anotacoes!N3614=0,"",anotacoes!N3614)</f>
        <v/>
      </c>
      <c r="P3614" t="str">
        <f>IF(anotacoes!M3614=0,"",UPPER(anotacoes!M3614))</f>
        <v/>
      </c>
      <c r="Q3614" t="str">
        <f t="shared" si="113"/>
        <v>INSERT INTO CONVERSAO_LUTA_ACAO (cd_conversao, id_luta, sequencia, momento_inicio, momento_fim, quem_faz, quem_sofre, acao_tipo, acao, tecnica, direcao, pontuacao) VALUES (1, 53, 47, TRIM(' 00:04:15,691'), TRIM(' 00:04:18,469'), 'GUILHEIRO', 'SCHMITT', 'GRIP TIME', 'RIGHT SLEEVE', NULL, NULL, NULL)</v>
      </c>
      <c r="R3614" t="s">
        <v>10327</v>
      </c>
    </row>
    <row r="3615" spans="1:18" hidden="1" x14ac:dyDescent="0.25">
      <c r="A3615" s="7">
        <f>anotacoes!D3615</f>
        <v>40780</v>
      </c>
      <c r="B3615" t="str">
        <f>anotacoes!C3615</f>
        <v>WORLD CHAMPIONSHIPS PARIS 2011</v>
      </c>
      <c r="C3615" t="str">
        <f>anotacoes!E3615</f>
        <v>GUILHEIRO</v>
      </c>
      <c r="D3615" t="str">
        <f>anotacoes!F3615</f>
        <v>SCHMITT</v>
      </c>
      <c r="E3615" t="s">
        <v>10325</v>
      </c>
      <c r="F3615">
        <f>anotacoes!A3615</f>
        <v>53</v>
      </c>
      <c r="G3615">
        <f>anotacoes!B3615</f>
        <v>48</v>
      </c>
      <c r="H3615" t="str">
        <f>anotacoes!K3615</f>
        <v xml:space="preserve"> 00:04:18,469</v>
      </c>
      <c r="I3615" t="str">
        <f>anotacoes!L3615</f>
        <v xml:space="preserve"> 00:05:02,339</v>
      </c>
      <c r="J3615" t="str">
        <f>IF(L3615="PAUSE",E3615,IF(anotacoes!G3619=conversao_anotacoes!C3615,conversao_anotacoes!C3615,conversao_anotacoes!D3615))</f>
        <v>GUILHEIRO</v>
      </c>
      <c r="K3615" t="str">
        <f t="shared" si="112"/>
        <v>SCHMITT</v>
      </c>
      <c r="L3615" t="str">
        <f>UPPER(anotacoes!H3615)</f>
        <v>GRIP TIME</v>
      </c>
      <c r="M3615" t="str">
        <f>IF(OR(L3615="ATTACK",L3615="FINTA"),"&lt;TECNICA&gt;",UPPER(anotacoes!I3615))</f>
        <v>RIGHT SLEEVE LEFT SLEEVE</v>
      </c>
      <c r="N3615" t="str">
        <f>IF(OR(L3615="ATTACK",L3615="FINTA"),UPPER(anotacoes!I3615),"")</f>
        <v/>
      </c>
      <c r="O3615" s="6" t="str">
        <f>IF(anotacoes!N3615=0,"",anotacoes!N3615)</f>
        <v/>
      </c>
      <c r="P3615" t="str">
        <f>IF(anotacoes!M3615=0,"",UPPER(anotacoes!M3615))</f>
        <v/>
      </c>
      <c r="Q3615" t="str">
        <f t="shared" si="113"/>
        <v>INSERT INTO CONVERSAO_LUTA_ACAO (cd_conversao, id_luta, sequencia, momento_inicio, momento_fim, quem_faz, quem_sofre, acao_tipo, acao, tecnica, direcao, pontuacao) VALUES (1, 53, 48, TRIM(' 00:04:18,469'), TRIM(' 00:05:02,339'), 'GUILHEIRO', 'SCHMITT', 'GRIP TIME', 'RIGHT SLEEVE LEFT SLEEVE', NULL, NULL, NULL)</v>
      </c>
      <c r="R3615" t="s">
        <v>10327</v>
      </c>
    </row>
    <row r="3616" spans="1:18" hidden="1" x14ac:dyDescent="0.25">
      <c r="A3616" s="7">
        <f>anotacoes!D3616</f>
        <v>40780</v>
      </c>
      <c r="B3616" t="str">
        <f>anotacoes!C3616</f>
        <v>WORLD CHAMPIONSHIPS PARIS 2011</v>
      </c>
      <c r="C3616" t="str">
        <f>anotacoes!E3616</f>
        <v>GUILHEIRO</v>
      </c>
      <c r="D3616" t="str">
        <f>anotacoes!F3616</f>
        <v>SCHMITT</v>
      </c>
      <c r="E3616" t="s">
        <v>10325</v>
      </c>
      <c r="F3616">
        <f>anotacoes!A3616</f>
        <v>53</v>
      </c>
      <c r="G3616">
        <f>anotacoes!B3616</f>
        <v>49</v>
      </c>
      <c r="H3616" t="str">
        <f>anotacoes!K3616</f>
        <v xml:space="preserve"> 00:05:02,339</v>
      </c>
      <c r="I3616" t="str">
        <f>anotacoes!L3616</f>
        <v xml:space="preserve"> 00:05:04,743</v>
      </c>
      <c r="J3616" t="str">
        <f>IF(L3616="PAUSE",E3616,IF(anotacoes!G3620=conversao_anotacoes!C3616,conversao_anotacoes!C3616,conversao_anotacoes!D3616))</f>
        <v>GUILHEIRO</v>
      </c>
      <c r="K3616" t="str">
        <f t="shared" si="112"/>
        <v>SCHMITT</v>
      </c>
      <c r="L3616" t="str">
        <f>UPPER(anotacoes!H3616)</f>
        <v>TRANSITION</v>
      </c>
      <c r="M3616" t="str">
        <f>IF(OR(L3616="ATTACK",L3616="FINTA"),"&lt;TECNICA&gt;",UPPER(anotacoes!I3616))</f>
        <v>WITHOUT ATTACK</v>
      </c>
      <c r="N3616" t="str">
        <f>IF(OR(L3616="ATTACK",L3616="FINTA"),UPPER(anotacoes!I3616),"")</f>
        <v/>
      </c>
      <c r="O3616" s="6" t="str">
        <f>IF(anotacoes!N3616=0,"",anotacoes!N3616)</f>
        <v/>
      </c>
      <c r="P3616" t="str">
        <f>IF(anotacoes!M3616=0,"",UPPER(anotacoes!M3616))</f>
        <v/>
      </c>
      <c r="Q3616" t="str">
        <f t="shared" si="113"/>
        <v>INSERT INTO CONVERSAO_LUTA_ACAO (cd_conversao, id_luta, sequencia, momento_inicio, momento_fim, quem_faz, quem_sofre, acao_tipo, acao, tecnica, direcao, pontuacao) VALUES (1, 53, 49, TRIM(' 00:05:02,339'), TRIM(' 00:05:04,743'), 'GUILHEIRO', 'SCHMITT', 'TRANSITION', 'WITHOUT ATTACK', NULL, NULL, NULL)</v>
      </c>
      <c r="R3616" t="s">
        <v>10327</v>
      </c>
    </row>
    <row r="3617" spans="1:18" hidden="1" x14ac:dyDescent="0.25">
      <c r="A3617" s="7">
        <f>anotacoes!D3617</f>
        <v>40780</v>
      </c>
      <c r="B3617" t="str">
        <f>anotacoes!C3617</f>
        <v>WORLD CHAMPIONSHIPS PARIS 2011</v>
      </c>
      <c r="C3617" t="str">
        <f>anotacoes!E3617</f>
        <v>GUILHEIRO</v>
      </c>
      <c r="D3617" t="str">
        <f>anotacoes!F3617</f>
        <v>SCHMITT</v>
      </c>
      <c r="E3617" t="s">
        <v>10325</v>
      </c>
      <c r="F3617">
        <f>anotacoes!A3617</f>
        <v>53</v>
      </c>
      <c r="G3617">
        <f>anotacoes!B3617</f>
        <v>50</v>
      </c>
      <c r="H3617" t="str">
        <f>anotacoes!K3617</f>
        <v xml:space="preserve"> 00:05:04,925</v>
      </c>
      <c r="I3617" t="str">
        <f>anotacoes!L3617</f>
        <v xml:space="preserve"> 00:05:08,985</v>
      </c>
      <c r="J3617" t="str">
        <f>IF(L3617="PAUSE",E3617,IF(anotacoes!G3621=conversao_anotacoes!C3617,conversao_anotacoes!C3617,conversao_anotacoes!D3617))</f>
        <v>&lt;ARBITRO_DESCONHECIDO&gt;</v>
      </c>
      <c r="K3617" t="str">
        <f t="shared" si="112"/>
        <v/>
      </c>
      <c r="L3617" t="str">
        <f>UPPER(anotacoes!H3617)</f>
        <v>PAUSE</v>
      </c>
      <c r="M3617" t="str">
        <f>IF(OR(L3617="ATTACK",L3617="FINTA"),"&lt;TECNICA&gt;",UPPER(anotacoes!I3617))</f>
        <v>&lt;NAO_CLASSIFICADO&gt;</v>
      </c>
      <c r="N3617" t="str">
        <f>IF(OR(L3617="ATTACK",L3617="FINTA"),UPPER(anotacoes!I3617),"")</f>
        <v/>
      </c>
      <c r="O3617" s="6" t="str">
        <f>IF(anotacoes!N3617=0,"",anotacoes!N3617)</f>
        <v/>
      </c>
      <c r="P3617" t="str">
        <f>IF(anotacoes!M3617=0,"",UPPER(anotacoes!M3617))</f>
        <v/>
      </c>
      <c r="Q3617" t="str">
        <f t="shared" si="113"/>
        <v>INSERT INTO CONVERSAO_LUTA_ACAO (cd_conversao, id_luta, sequencia, momento_inicio, momento_fim, quem_faz, quem_sofre, acao_tipo, acao, tecnica, direcao, pontuacao) VALUES (1, 53, 50, TRIM(' 00:05:04,925'), TRIM(' 00:05:08,985'), '&lt;ARBITRO_DESCONHECIDO&gt;', '', 'PAUSE', '&lt;NAO_CLASSIFICADO&gt;', NULL, NULL, NULL)</v>
      </c>
      <c r="R3617" t="s">
        <v>10327</v>
      </c>
    </row>
    <row r="3618" spans="1:18" hidden="1" x14ac:dyDescent="0.25">
      <c r="A3618" s="7">
        <f>anotacoes!D3618</f>
        <v>40780</v>
      </c>
      <c r="B3618" t="str">
        <f>anotacoes!C3618</f>
        <v>WORLD CHAMPIONSHIPS PARIS 2011</v>
      </c>
      <c r="C3618" t="str">
        <f>anotacoes!E3618</f>
        <v>GUILHEIRO</v>
      </c>
      <c r="D3618" t="str">
        <f>anotacoes!F3618</f>
        <v>SCHMITT</v>
      </c>
      <c r="E3618" t="s">
        <v>10325</v>
      </c>
      <c r="F3618">
        <f>anotacoes!A3618</f>
        <v>53</v>
      </c>
      <c r="G3618">
        <f>anotacoes!B3618</f>
        <v>51</v>
      </c>
      <c r="H3618" t="str">
        <f>anotacoes!K3618</f>
        <v xml:space="preserve"> 00:05:09,155</v>
      </c>
      <c r="I3618" t="str">
        <f>anotacoes!L3618</f>
        <v xml:space="preserve"> 00:05:14,009</v>
      </c>
      <c r="J3618" t="str">
        <f>IF(L3618="PAUSE",E3618,IF(anotacoes!G3622=conversao_anotacoes!C3618,conversao_anotacoes!C3618,conversao_anotacoes!D3618))</f>
        <v>&lt;ARBITRO_DESCONHECIDO&gt;</v>
      </c>
      <c r="K3618" t="str">
        <f t="shared" si="112"/>
        <v/>
      </c>
      <c r="L3618" t="str">
        <f>UPPER(anotacoes!H3618)</f>
        <v>PAUSE</v>
      </c>
      <c r="M3618" t="str">
        <f>IF(OR(L3618="ATTACK",L3618="FINTA"),"&lt;TECNICA&gt;",UPPER(anotacoes!I3618))</f>
        <v>SCORE WITH SHIDO</v>
      </c>
      <c r="N3618" t="str">
        <f>IF(OR(L3618="ATTACK",L3618="FINTA"),UPPER(anotacoes!I3618),"")</f>
        <v/>
      </c>
      <c r="O3618" s="6" t="str">
        <f>IF(anotacoes!N3618=0,"",anotacoes!N3618)</f>
        <v/>
      </c>
      <c r="P3618" t="str">
        <f>IF(anotacoes!M3618=0,"",UPPER(anotacoes!M3618))</f>
        <v/>
      </c>
      <c r="Q3618" t="str">
        <f t="shared" si="113"/>
        <v>INSERT INTO CONVERSAO_LUTA_ACAO (cd_conversao, id_luta, sequencia, momento_inicio, momento_fim, quem_faz, quem_sofre, acao_tipo, acao, tecnica, direcao, pontuacao) VALUES (1, 53, 51, TRIM(' 00:05:09,155'), TRIM(' 00:05:14,009'), '&lt;ARBITRO_DESCONHECIDO&gt;', '', 'PAUSE', 'SCORE WITH SHIDO', NULL, NULL, NULL)</v>
      </c>
      <c r="R3618" t="s">
        <v>10327</v>
      </c>
    </row>
    <row r="3619" spans="1:18" hidden="1" x14ac:dyDescent="0.25">
      <c r="A3619" s="7">
        <f>anotacoes!D3619</f>
        <v>40780</v>
      </c>
      <c r="B3619" t="str">
        <f>anotacoes!C3619</f>
        <v>WORLD CHAMPIONSHIPS PARIS 2011</v>
      </c>
      <c r="C3619" t="str">
        <f>anotacoes!E3619</f>
        <v>GUILHEIRO</v>
      </c>
      <c r="D3619" t="str">
        <f>anotacoes!F3619</f>
        <v>SCHMITT</v>
      </c>
      <c r="E3619" t="s">
        <v>10325</v>
      </c>
      <c r="F3619">
        <f>anotacoes!A3619</f>
        <v>53</v>
      </c>
      <c r="G3619">
        <f>anotacoes!B3619</f>
        <v>52</v>
      </c>
      <c r="H3619" t="str">
        <f>anotacoes!K3619</f>
        <v xml:space="preserve"> 00:05:14,009</v>
      </c>
      <c r="I3619" t="str">
        <f>anotacoes!L3619</f>
        <v xml:space="preserve"> 00:05:15,191</v>
      </c>
      <c r="J3619" t="str">
        <f>IF(L3619="PAUSE",E3619,IF(anotacoes!G3623=conversao_anotacoes!C3619,conversao_anotacoes!C3619,conversao_anotacoes!D3619))</f>
        <v>GUILHEIRO</v>
      </c>
      <c r="K3619" t="str">
        <f t="shared" si="112"/>
        <v>SCHMITT</v>
      </c>
      <c r="L3619" t="str">
        <f>UPPER(anotacoes!H3619)</f>
        <v>DISPLACEMENT</v>
      </c>
      <c r="M3619" t="str">
        <f>IF(OR(L3619="ATTACK",L3619="FINTA"),"&lt;TECNICA&gt;",UPPER(anotacoes!I3619))</f>
        <v>2-3 STEP HESITANT RIGHT</v>
      </c>
      <c r="N3619" t="str">
        <f>IF(OR(L3619="ATTACK",L3619="FINTA"),UPPER(anotacoes!I3619),"")</f>
        <v/>
      </c>
      <c r="O3619" s="6" t="str">
        <f>IF(anotacoes!N3619=0,"",anotacoes!N3619)</f>
        <v/>
      </c>
      <c r="P3619" t="str">
        <f>IF(anotacoes!M3619=0,"",UPPER(anotacoes!M3619))</f>
        <v/>
      </c>
      <c r="Q3619" t="str">
        <f t="shared" si="113"/>
        <v>INSERT INTO CONVERSAO_LUTA_ACAO (cd_conversao, id_luta, sequencia, momento_inicio, momento_fim, quem_faz, quem_sofre, acao_tipo, acao, tecnica, direcao, pontuacao) VALUES (1, 53, 52, TRIM(' 00:05:14,009'), TRIM(' 00:05:15,191'), 'GUILHEIRO', 'SCHMITT', 'DISPLACEMENT', '2-3 STEP HESITANT RIGHT', NULL, NULL, NULL)</v>
      </c>
      <c r="R3619" t="s">
        <v>10327</v>
      </c>
    </row>
    <row r="3620" spans="1:18" hidden="1" x14ac:dyDescent="0.25">
      <c r="A3620" s="7">
        <f>anotacoes!D3620</f>
        <v>40780</v>
      </c>
      <c r="B3620" t="str">
        <f>anotacoes!C3620</f>
        <v>WORLD CHAMPIONSHIPS PARIS 2011</v>
      </c>
      <c r="C3620" t="str">
        <f>anotacoes!E3620</f>
        <v>GUILHEIRO</v>
      </c>
      <c r="D3620" t="str">
        <f>anotacoes!F3620</f>
        <v>SCHMITT</v>
      </c>
      <c r="E3620" t="s">
        <v>10325</v>
      </c>
      <c r="F3620">
        <f>anotacoes!A3620</f>
        <v>53</v>
      </c>
      <c r="G3620">
        <f>anotacoes!B3620</f>
        <v>53</v>
      </c>
      <c r="H3620" t="str">
        <f>anotacoes!K3620</f>
        <v xml:space="preserve"> 00:05:15,191</v>
      </c>
      <c r="I3620" t="str">
        <f>anotacoes!L3620</f>
        <v xml:space="preserve"> 00:05:16,193</v>
      </c>
      <c r="J3620" t="str">
        <f>IF(L3620="PAUSE",E3620,IF(anotacoes!G3624=conversao_anotacoes!C3620,conversao_anotacoes!C3620,conversao_anotacoes!D3620))</f>
        <v>GUILHEIRO</v>
      </c>
      <c r="K3620" t="str">
        <f t="shared" si="112"/>
        <v>SCHMITT</v>
      </c>
      <c r="L3620" t="str">
        <f>UPPER(anotacoes!H3620)</f>
        <v>DISPLACEMENT</v>
      </c>
      <c r="M3620" t="str">
        <f>IF(OR(L3620="ATTACK",L3620="FINTA"),"&lt;TECNICA&gt;",UPPER(anotacoes!I3620))</f>
        <v>TRY TO GRIP WITH CONTACT</v>
      </c>
      <c r="N3620" t="str">
        <f>IF(OR(L3620="ATTACK",L3620="FINTA"),UPPER(anotacoes!I3620),"")</f>
        <v/>
      </c>
      <c r="O3620" s="6" t="str">
        <f>IF(anotacoes!N3620=0,"",anotacoes!N3620)</f>
        <v/>
      </c>
      <c r="P3620" t="str">
        <f>IF(anotacoes!M3620=0,"",UPPER(anotacoes!M3620))</f>
        <v/>
      </c>
      <c r="Q3620" t="str">
        <f t="shared" si="113"/>
        <v>INSERT INTO CONVERSAO_LUTA_ACAO (cd_conversao, id_luta, sequencia, momento_inicio, momento_fim, quem_faz, quem_sofre, acao_tipo, acao, tecnica, direcao, pontuacao) VALUES (1, 53, 53, TRIM(' 00:05:15,191'), TRIM(' 00:05:16,193'), 'GUILHEIRO', 'SCHMITT', 'DISPLACEMENT', 'TRY TO GRIP WITH CONTACT', NULL, NULL, NULL)</v>
      </c>
      <c r="R3620" t="s">
        <v>10327</v>
      </c>
    </row>
    <row r="3621" spans="1:18" hidden="1" x14ac:dyDescent="0.25">
      <c r="A3621" s="7">
        <f>anotacoes!D3621</f>
        <v>40780</v>
      </c>
      <c r="B3621" t="str">
        <f>anotacoes!C3621</f>
        <v>WORLD CHAMPIONSHIPS PARIS 2011</v>
      </c>
      <c r="C3621" t="str">
        <f>anotacoes!E3621</f>
        <v>GUILHEIRO</v>
      </c>
      <c r="D3621" t="str">
        <f>anotacoes!F3621</f>
        <v>SCHMITT</v>
      </c>
      <c r="E3621" t="s">
        <v>10325</v>
      </c>
      <c r="F3621">
        <f>anotacoes!A3621</f>
        <v>53</v>
      </c>
      <c r="G3621">
        <f>anotacoes!B3621</f>
        <v>54</v>
      </c>
      <c r="H3621" t="str">
        <f>anotacoes!K3621</f>
        <v xml:space="preserve"> 00:05:16,193</v>
      </c>
      <c r="I3621" t="str">
        <f>anotacoes!L3621</f>
        <v xml:space="preserve"> 00:05:21,866</v>
      </c>
      <c r="J3621" t="str">
        <f>IF(L3621="PAUSE",E3621,IF(anotacoes!G3625=conversao_anotacoes!C3621,conversao_anotacoes!C3621,conversao_anotacoes!D3621))</f>
        <v>GUILHEIRO</v>
      </c>
      <c r="K3621" t="str">
        <f t="shared" si="112"/>
        <v>SCHMITT</v>
      </c>
      <c r="L3621" t="str">
        <f>UPPER(anotacoes!H3621)</f>
        <v>GRIP TIME</v>
      </c>
      <c r="M3621" t="str">
        <f>IF(OR(L3621="ATTACK",L3621="FINTA"),"&lt;TECNICA&gt;",UPPER(anotacoes!I3621))</f>
        <v>LEFT COLLAR RIGHT SLEEVE</v>
      </c>
      <c r="N3621" t="str">
        <f>IF(OR(L3621="ATTACK",L3621="FINTA"),UPPER(anotacoes!I3621),"")</f>
        <v/>
      </c>
      <c r="O3621" s="6" t="str">
        <f>IF(anotacoes!N3621=0,"",anotacoes!N3621)</f>
        <v/>
      </c>
      <c r="P3621" t="str">
        <f>IF(anotacoes!M3621=0,"",UPPER(anotacoes!M3621))</f>
        <v/>
      </c>
      <c r="Q3621" t="str">
        <f t="shared" si="113"/>
        <v>INSERT INTO CONVERSAO_LUTA_ACAO (cd_conversao, id_luta, sequencia, momento_inicio, momento_fim, quem_faz, quem_sofre, acao_tipo, acao, tecnica, direcao, pontuacao) VALUES (1, 53, 54, TRIM(' 00:05:16,193'), TRIM(' 00:05:21,866'), 'GUILHEIRO', 'SCHMITT', 'GRIP TIME', 'LEFT COLLAR RIGHT SLEEVE', NULL, NULL, NULL)</v>
      </c>
      <c r="R3621" t="s">
        <v>10327</v>
      </c>
    </row>
    <row r="3622" spans="1:18" hidden="1" x14ac:dyDescent="0.25">
      <c r="A3622" s="7">
        <f>anotacoes!D3622</f>
        <v>40780</v>
      </c>
      <c r="B3622" t="str">
        <f>anotacoes!C3622</f>
        <v>WORLD CHAMPIONSHIPS PARIS 2011</v>
      </c>
      <c r="C3622" t="str">
        <f>anotacoes!E3622</f>
        <v>GUILHEIRO</v>
      </c>
      <c r="D3622" t="str">
        <f>anotacoes!F3622</f>
        <v>SCHMITT</v>
      </c>
      <c r="E3622" t="s">
        <v>10325</v>
      </c>
      <c r="F3622">
        <f>anotacoes!A3622</f>
        <v>53</v>
      </c>
      <c r="G3622">
        <f>anotacoes!B3622</f>
        <v>55</v>
      </c>
      <c r="H3622" t="str">
        <f>anotacoes!K3622</f>
        <v xml:space="preserve"> 00:05:21,866</v>
      </c>
      <c r="I3622" t="str">
        <f>anotacoes!L3622</f>
        <v xml:space="preserve"> 00:05:23,806</v>
      </c>
      <c r="J3622" t="str">
        <f>IF(L3622="PAUSE",E3622,IF(anotacoes!G3626=conversao_anotacoes!C3622,conversao_anotacoes!C3622,conversao_anotacoes!D3622))</f>
        <v>GUILHEIRO</v>
      </c>
      <c r="K3622" t="str">
        <f t="shared" si="112"/>
        <v>SCHMITT</v>
      </c>
      <c r="L3622" t="str">
        <f>UPPER(anotacoes!H3622)</f>
        <v>GRIP TIME</v>
      </c>
      <c r="M3622" t="str">
        <f>IF(OR(L3622="ATTACK",L3622="FINTA"),"&lt;TECNICA&gt;",UPPER(anotacoes!I3622))</f>
        <v>RIGHT SLEEVE LEFT SLEEVE</v>
      </c>
      <c r="N3622" t="str">
        <f>IF(OR(L3622="ATTACK",L3622="FINTA"),UPPER(anotacoes!I3622),"")</f>
        <v/>
      </c>
      <c r="O3622" s="6" t="str">
        <f>IF(anotacoes!N3622=0,"",anotacoes!N3622)</f>
        <v/>
      </c>
      <c r="P3622" t="str">
        <f>IF(anotacoes!M3622=0,"",UPPER(anotacoes!M3622))</f>
        <v/>
      </c>
      <c r="Q3622" t="str">
        <f t="shared" si="113"/>
        <v>INSERT INTO CONVERSAO_LUTA_ACAO (cd_conversao, id_luta, sequencia, momento_inicio, momento_fim, quem_faz, quem_sofre, acao_tipo, acao, tecnica, direcao, pontuacao) VALUES (1, 53, 55, TRIM(' 00:05:21,866'), TRIM(' 00:05:23,806'), 'GUILHEIRO', 'SCHMITT', 'GRIP TIME', 'RIGHT SLEEVE LEFT SLEEVE', NULL, NULL, NULL)</v>
      </c>
      <c r="R3622" t="s">
        <v>10327</v>
      </c>
    </row>
    <row r="3623" spans="1:18" hidden="1" x14ac:dyDescent="0.25">
      <c r="A3623" s="7">
        <f>anotacoes!D3623</f>
        <v>40780</v>
      </c>
      <c r="B3623" t="str">
        <f>anotacoes!C3623</f>
        <v>WORLD CHAMPIONSHIPS PARIS 2011</v>
      </c>
      <c r="C3623" t="str">
        <f>anotacoes!E3623</f>
        <v>GUILHEIRO</v>
      </c>
      <c r="D3623" t="str">
        <f>anotacoes!F3623</f>
        <v>SCHMITT</v>
      </c>
      <c r="E3623" t="s">
        <v>10325</v>
      </c>
      <c r="F3623">
        <f>anotacoes!A3623</f>
        <v>53</v>
      </c>
      <c r="G3623">
        <f>anotacoes!B3623</f>
        <v>56</v>
      </c>
      <c r="H3623" t="str">
        <f>anotacoes!K3623</f>
        <v xml:space="preserve"> 00:05:23,806</v>
      </c>
      <c r="I3623" t="str">
        <f>anotacoes!L3623</f>
        <v xml:space="preserve"> 00:05:24,511</v>
      </c>
      <c r="J3623" t="str">
        <f>IF(L3623="PAUSE",E3623,IF(anotacoes!G3627=conversao_anotacoes!C3623,conversao_anotacoes!C3623,conversao_anotacoes!D3623))</f>
        <v>GUILHEIRO</v>
      </c>
      <c r="K3623" t="str">
        <f t="shared" si="112"/>
        <v>SCHMITT</v>
      </c>
      <c r="L3623" t="str">
        <f>UPPER(anotacoes!H3623)</f>
        <v>ATTACK</v>
      </c>
      <c r="M3623" t="str">
        <f>IF(OR(L3623="ATTACK",L3623="FINTA"),"&lt;TECNICA&gt;",UPPER(anotacoes!I3623))</f>
        <v>&lt;TECNICA&gt;</v>
      </c>
      <c r="N3623" t="str">
        <f>IF(OR(L3623="ATTACK",L3623="FINTA"),UPPER(anotacoes!I3623),"")</f>
        <v>SODE SEOI NAGE</v>
      </c>
      <c r="O3623" s="6">
        <f>IF(anotacoes!N3623=0,"",anotacoes!N3623)</f>
        <v>6</v>
      </c>
      <c r="P3623" t="str">
        <f>IF(anotacoes!M3623=0,"",UPPER(anotacoes!M3623))</f>
        <v/>
      </c>
      <c r="Q3623" t="str">
        <f t="shared" si="113"/>
        <v>INSERT INTO CONVERSAO_LUTA_ACAO (cd_conversao, id_luta, sequencia, momento_inicio, momento_fim, quem_faz, quem_sofre, acao_tipo, acao, tecnica, direcao, pontuacao) VALUES (1, 53, 56, TRIM(' 00:05:23,806'), TRIM(' 00:05:24,511'), 'GUILHEIRO', 'SCHMITT', 'ATTACK', '&lt;TECNICA&gt;', 'SODE SEOI NAGE', 6, NULL)</v>
      </c>
      <c r="R3623" t="s">
        <v>10327</v>
      </c>
    </row>
    <row r="3624" spans="1:18" hidden="1" x14ac:dyDescent="0.25">
      <c r="A3624" s="7">
        <f>anotacoes!D3624</f>
        <v>40780</v>
      </c>
      <c r="B3624" t="str">
        <f>anotacoes!C3624</f>
        <v>WORLD CHAMPIONSHIPS PARIS 2011</v>
      </c>
      <c r="C3624" t="str">
        <f>anotacoes!E3624</f>
        <v>GUILHEIRO</v>
      </c>
      <c r="D3624" t="str">
        <f>anotacoes!F3624</f>
        <v>SCHMITT</v>
      </c>
      <c r="E3624" t="s">
        <v>10325</v>
      </c>
      <c r="F3624">
        <f>anotacoes!A3624</f>
        <v>53</v>
      </c>
      <c r="G3624">
        <f>anotacoes!B3624</f>
        <v>57</v>
      </c>
      <c r="H3624" t="str">
        <f>anotacoes!K3624</f>
        <v xml:space="preserve"> 00:05:24,511</v>
      </c>
      <c r="I3624" t="str">
        <f>anotacoes!L3624</f>
        <v xml:space="preserve"> 00:05:25,455</v>
      </c>
      <c r="J3624" t="str">
        <f>IF(L3624="PAUSE",E3624,IF(anotacoes!G3628=conversao_anotacoes!C3624,conversao_anotacoes!C3624,conversao_anotacoes!D3624))</f>
        <v>GUILHEIRO</v>
      </c>
      <c r="K3624" t="str">
        <f t="shared" si="112"/>
        <v>SCHMITT</v>
      </c>
      <c r="L3624" t="str">
        <f>UPPER(anotacoes!H3624)</f>
        <v>GRIP TIME</v>
      </c>
      <c r="M3624" t="str">
        <f>IF(OR(L3624="ATTACK",L3624="FINTA"),"&lt;TECNICA&gt;",UPPER(anotacoes!I3624))</f>
        <v>LEFT SLEEVE</v>
      </c>
      <c r="N3624" t="str">
        <f>IF(OR(L3624="ATTACK",L3624="FINTA"),UPPER(anotacoes!I3624),"")</f>
        <v/>
      </c>
      <c r="O3624" s="6" t="str">
        <f>IF(anotacoes!N3624=0,"",anotacoes!N3624)</f>
        <v/>
      </c>
      <c r="P3624" t="str">
        <f>IF(anotacoes!M3624=0,"",UPPER(anotacoes!M3624))</f>
        <v/>
      </c>
      <c r="Q3624" t="str">
        <f t="shared" si="113"/>
        <v>INSERT INTO CONVERSAO_LUTA_ACAO (cd_conversao, id_luta, sequencia, momento_inicio, momento_fim, quem_faz, quem_sofre, acao_tipo, acao, tecnica, direcao, pontuacao) VALUES (1, 53, 57, TRIM(' 00:05:24,511'), TRIM(' 00:05:25,455'), 'GUILHEIRO', 'SCHMITT', 'GRIP TIME', 'LEFT SLEEVE', NULL, NULL, NULL)</v>
      </c>
      <c r="R3624" t="s">
        <v>10327</v>
      </c>
    </row>
    <row r="3625" spans="1:18" hidden="1" x14ac:dyDescent="0.25">
      <c r="A3625" s="7">
        <f>anotacoes!D3625</f>
        <v>40780</v>
      </c>
      <c r="B3625" t="str">
        <f>anotacoes!C3625</f>
        <v>WORLD CHAMPIONSHIPS PARIS 2011</v>
      </c>
      <c r="C3625" t="str">
        <f>anotacoes!E3625</f>
        <v>GUILHEIRO</v>
      </c>
      <c r="D3625" t="str">
        <f>anotacoes!F3625</f>
        <v>SCHMITT</v>
      </c>
      <c r="E3625" t="s">
        <v>10325</v>
      </c>
      <c r="F3625">
        <f>anotacoes!A3625</f>
        <v>53</v>
      </c>
      <c r="G3625">
        <f>anotacoes!B3625</f>
        <v>58</v>
      </c>
      <c r="H3625" t="str">
        <f>anotacoes!K3625</f>
        <v xml:space="preserve"> 00:05:25,455</v>
      </c>
      <c r="I3625" t="str">
        <f>anotacoes!L3625</f>
        <v xml:space="preserve"> 00:05:27,743</v>
      </c>
      <c r="J3625" t="str">
        <f>IF(L3625="PAUSE",E3625,IF(anotacoes!G3629=conversao_anotacoes!C3625,conversao_anotacoes!C3625,conversao_anotacoes!D3625))</f>
        <v>GUILHEIRO</v>
      </c>
      <c r="K3625" t="str">
        <f t="shared" si="112"/>
        <v>SCHMITT</v>
      </c>
      <c r="L3625" t="str">
        <f>UPPER(anotacoes!H3625)</f>
        <v>DISPLACEMENT</v>
      </c>
      <c r="M3625" t="str">
        <f>IF(OR(L3625="ATTACK",L3625="FINTA"),"&lt;TECNICA&gt;",UPPER(anotacoes!I3625))</f>
        <v>TRY TO GRIP WITH CONTACT</v>
      </c>
      <c r="N3625" t="str">
        <f>IF(OR(L3625="ATTACK",L3625="FINTA"),UPPER(anotacoes!I3625),"")</f>
        <v/>
      </c>
      <c r="O3625" s="6" t="str">
        <f>IF(anotacoes!N3625=0,"",anotacoes!N3625)</f>
        <v/>
      </c>
      <c r="P3625" t="str">
        <f>IF(anotacoes!M3625=0,"",UPPER(anotacoes!M3625))</f>
        <v/>
      </c>
      <c r="Q3625" t="str">
        <f t="shared" si="113"/>
        <v>INSERT INTO CONVERSAO_LUTA_ACAO (cd_conversao, id_luta, sequencia, momento_inicio, momento_fim, quem_faz, quem_sofre, acao_tipo, acao, tecnica, direcao, pontuacao) VALUES (1, 53, 58, TRIM(' 00:05:25,455'), TRIM(' 00:05:27,743'), 'GUILHEIRO', 'SCHMITT', 'DISPLACEMENT', 'TRY TO GRIP WITH CONTACT', NULL, NULL, NULL)</v>
      </c>
      <c r="R3625" t="s">
        <v>10327</v>
      </c>
    </row>
    <row r="3626" spans="1:18" hidden="1" x14ac:dyDescent="0.25">
      <c r="A3626" s="7">
        <f>anotacoes!D3626</f>
        <v>40780</v>
      </c>
      <c r="B3626" t="str">
        <f>anotacoes!C3626</f>
        <v>WORLD CHAMPIONSHIPS PARIS 2011</v>
      </c>
      <c r="C3626" t="str">
        <f>anotacoes!E3626</f>
        <v>GUILHEIRO</v>
      </c>
      <c r="D3626" t="str">
        <f>anotacoes!F3626</f>
        <v>SCHMITT</v>
      </c>
      <c r="E3626" t="s">
        <v>10325</v>
      </c>
      <c r="F3626">
        <f>anotacoes!A3626</f>
        <v>53</v>
      </c>
      <c r="G3626">
        <f>anotacoes!B3626</f>
        <v>59</v>
      </c>
      <c r="H3626" t="str">
        <f>anotacoes!K3626</f>
        <v xml:space="preserve"> 00:05:27,743</v>
      </c>
      <c r="I3626" t="str">
        <f>anotacoes!L3626</f>
        <v xml:space="preserve"> 00:05:31,074</v>
      </c>
      <c r="J3626" t="str">
        <f>IF(L3626="PAUSE",E3626,IF(anotacoes!G3630=conversao_anotacoes!C3626,conversao_anotacoes!C3626,conversao_anotacoes!D3626))</f>
        <v>GUILHEIRO</v>
      </c>
      <c r="K3626" t="str">
        <f t="shared" si="112"/>
        <v>SCHMITT</v>
      </c>
      <c r="L3626" t="str">
        <f>UPPER(anotacoes!H3626)</f>
        <v>GRIP TIME</v>
      </c>
      <c r="M3626" t="str">
        <f>IF(OR(L3626="ATTACK",L3626="FINTA"),"&lt;TECNICA&gt;",UPPER(anotacoes!I3626))</f>
        <v>RIGHT SLEEVE LEFT SLEEVE</v>
      </c>
      <c r="N3626" t="str">
        <f>IF(OR(L3626="ATTACK",L3626="FINTA"),UPPER(anotacoes!I3626),"")</f>
        <v/>
      </c>
      <c r="O3626" s="6" t="str">
        <f>IF(anotacoes!N3626=0,"",anotacoes!N3626)</f>
        <v/>
      </c>
      <c r="P3626" t="str">
        <f>IF(anotacoes!M3626=0,"",UPPER(anotacoes!M3626))</f>
        <v/>
      </c>
      <c r="Q3626" t="str">
        <f t="shared" si="113"/>
        <v>INSERT INTO CONVERSAO_LUTA_ACAO (cd_conversao, id_luta, sequencia, momento_inicio, momento_fim, quem_faz, quem_sofre, acao_tipo, acao, tecnica, direcao, pontuacao) VALUES (1, 53, 59, TRIM(' 00:05:27,743'), TRIM(' 00:05:31,074'), 'GUILHEIRO', 'SCHMITT', 'GRIP TIME', 'RIGHT SLEEVE LEFT SLEEVE', NULL, NULL, NULL)</v>
      </c>
      <c r="R3626" t="s">
        <v>10327</v>
      </c>
    </row>
    <row r="3627" spans="1:18" hidden="1" x14ac:dyDescent="0.25">
      <c r="A3627" s="7">
        <f>anotacoes!D3627</f>
        <v>40780</v>
      </c>
      <c r="B3627" t="str">
        <f>anotacoes!C3627</f>
        <v>WORLD CHAMPIONSHIPS PARIS 2011</v>
      </c>
      <c r="C3627" t="str">
        <f>anotacoes!E3627</f>
        <v>GUILHEIRO</v>
      </c>
      <c r="D3627" t="str">
        <f>anotacoes!F3627</f>
        <v>SCHMITT</v>
      </c>
      <c r="E3627" t="s">
        <v>10325</v>
      </c>
      <c r="F3627">
        <f>anotacoes!A3627</f>
        <v>53</v>
      </c>
      <c r="G3627">
        <f>anotacoes!B3627</f>
        <v>60</v>
      </c>
      <c r="H3627" t="str">
        <f>anotacoes!K3627</f>
        <v xml:space="preserve"> 00:05:31,074</v>
      </c>
      <c r="I3627" t="str">
        <f>anotacoes!L3627</f>
        <v xml:space="preserve"> 00:05:33,329</v>
      </c>
      <c r="J3627" t="str">
        <f>IF(L3627="PAUSE",E3627,IF(anotacoes!G3631=conversao_anotacoes!C3627,conversao_anotacoes!C3627,conversao_anotacoes!D3627))</f>
        <v>GUILHEIRO</v>
      </c>
      <c r="K3627" t="str">
        <f t="shared" si="112"/>
        <v>SCHMITT</v>
      </c>
      <c r="L3627" t="str">
        <f>UPPER(anotacoes!H3627)</f>
        <v>GRIP TIME</v>
      </c>
      <c r="M3627" t="str">
        <f>IF(OR(L3627="ATTACK",L3627="FINTA"),"&lt;TECNICA&gt;",UPPER(anotacoes!I3627))</f>
        <v>RIGHT SLEEVE</v>
      </c>
      <c r="N3627" t="str">
        <f>IF(OR(L3627="ATTACK",L3627="FINTA"),UPPER(anotacoes!I3627),"")</f>
        <v/>
      </c>
      <c r="O3627" s="6" t="str">
        <f>IF(anotacoes!N3627=0,"",anotacoes!N3627)</f>
        <v/>
      </c>
      <c r="P3627" t="str">
        <f>IF(anotacoes!M3627=0,"",UPPER(anotacoes!M3627))</f>
        <v/>
      </c>
      <c r="Q3627" t="str">
        <f t="shared" si="113"/>
        <v>INSERT INTO CONVERSAO_LUTA_ACAO (cd_conversao, id_luta, sequencia, momento_inicio, momento_fim, quem_faz, quem_sofre, acao_tipo, acao, tecnica, direcao, pontuacao) VALUES (1, 53, 60, TRIM(' 00:05:31,074'), TRIM(' 00:05:33,329'), 'GUILHEIRO', 'SCHMITT', 'GRIP TIME', 'RIGHT SLEEVE', NULL, NULL, NULL)</v>
      </c>
      <c r="R3627" t="s">
        <v>10327</v>
      </c>
    </row>
    <row r="3628" spans="1:18" hidden="1" x14ac:dyDescent="0.25">
      <c r="A3628" s="7">
        <f>anotacoes!D3628</f>
        <v>40780</v>
      </c>
      <c r="B3628" t="str">
        <f>anotacoes!C3628</f>
        <v>WORLD CHAMPIONSHIPS PARIS 2011</v>
      </c>
      <c r="C3628" t="str">
        <f>anotacoes!E3628</f>
        <v>GUILHEIRO</v>
      </c>
      <c r="D3628" t="str">
        <f>anotacoes!F3628</f>
        <v>SCHMITT</v>
      </c>
      <c r="E3628" t="s">
        <v>10325</v>
      </c>
      <c r="F3628">
        <f>anotacoes!A3628</f>
        <v>53</v>
      </c>
      <c r="G3628">
        <f>anotacoes!B3628</f>
        <v>61</v>
      </c>
      <c r="H3628" t="str">
        <f>anotacoes!K3628</f>
        <v xml:space="preserve"> 00:05:33,515</v>
      </c>
      <c r="I3628" t="str">
        <f>anotacoes!L3628</f>
        <v xml:space="preserve"> 00:05:46,197</v>
      </c>
      <c r="J3628" t="str">
        <f>IF(L3628="PAUSE",E3628,IF(anotacoes!G3632=conversao_anotacoes!C3628,conversao_anotacoes!C3628,conversao_anotacoes!D3628))</f>
        <v>GUILHEIRO</v>
      </c>
      <c r="K3628" t="str">
        <f t="shared" si="112"/>
        <v>SCHMITT</v>
      </c>
      <c r="L3628" t="str">
        <f>UPPER(anotacoes!H3628)</f>
        <v>DISPLACEMENT</v>
      </c>
      <c r="M3628" t="str">
        <f>IF(OR(L3628="ATTACK",L3628="FINTA"),"&lt;TECNICA&gt;",UPPER(anotacoes!I3628))</f>
        <v>TRY TO GRIP WITH CONTACT</v>
      </c>
      <c r="N3628" t="str">
        <f>IF(OR(L3628="ATTACK",L3628="FINTA"),UPPER(anotacoes!I3628),"")</f>
        <v/>
      </c>
      <c r="O3628" s="6" t="str">
        <f>IF(anotacoes!N3628=0,"",anotacoes!N3628)</f>
        <v/>
      </c>
      <c r="P3628" t="str">
        <f>IF(anotacoes!M3628=0,"",UPPER(anotacoes!M3628))</f>
        <v/>
      </c>
      <c r="Q3628" t="str">
        <f t="shared" si="113"/>
        <v>INSERT INTO CONVERSAO_LUTA_ACAO (cd_conversao, id_luta, sequencia, momento_inicio, momento_fim, quem_faz, quem_sofre, acao_tipo, acao, tecnica, direcao, pontuacao) VALUES (1, 53, 61, TRIM(' 00:05:33,515'), TRIM(' 00:05:46,197'), 'GUILHEIRO', 'SCHMITT', 'DISPLACEMENT', 'TRY TO GRIP WITH CONTACT', NULL, NULL, NULL)</v>
      </c>
      <c r="R3628" t="s">
        <v>10327</v>
      </c>
    </row>
    <row r="3629" spans="1:18" hidden="1" x14ac:dyDescent="0.25">
      <c r="A3629" s="7">
        <f>anotacoes!D3629</f>
        <v>40780</v>
      </c>
      <c r="B3629" t="str">
        <f>anotacoes!C3629</f>
        <v>WORLD CHAMPIONSHIPS PARIS 2011</v>
      </c>
      <c r="C3629" t="str">
        <f>anotacoes!E3629</f>
        <v>GUILHEIRO</v>
      </c>
      <c r="D3629" t="str">
        <f>anotacoes!F3629</f>
        <v>SCHMITT</v>
      </c>
      <c r="E3629" t="s">
        <v>10325</v>
      </c>
      <c r="F3629">
        <f>anotacoes!A3629</f>
        <v>53</v>
      </c>
      <c r="G3629">
        <f>anotacoes!B3629</f>
        <v>62</v>
      </c>
      <c r="H3629" t="str">
        <f>anotacoes!K3629</f>
        <v xml:space="preserve"> 00:05:46,197</v>
      </c>
      <c r="I3629" t="str">
        <f>anotacoes!L3629</f>
        <v xml:space="preserve"> 00:05:50,364</v>
      </c>
      <c r="J3629" t="str">
        <f>IF(L3629="PAUSE",E3629,IF(anotacoes!G3633=conversao_anotacoes!C3629,conversao_anotacoes!C3629,conversao_anotacoes!D3629))</f>
        <v>GUILHEIRO</v>
      </c>
      <c r="K3629" t="str">
        <f t="shared" si="112"/>
        <v>SCHMITT</v>
      </c>
      <c r="L3629" t="str">
        <f>UPPER(anotacoes!H3629)</f>
        <v>GRIP TIME</v>
      </c>
      <c r="M3629" t="str">
        <f>IF(OR(L3629="ATTACK",L3629="FINTA"),"&lt;TECNICA&gt;",UPPER(anotacoes!I3629))</f>
        <v>RIGHT COLLAR</v>
      </c>
      <c r="N3629" t="str">
        <f>IF(OR(L3629="ATTACK",L3629="FINTA"),UPPER(anotacoes!I3629),"")</f>
        <v/>
      </c>
      <c r="O3629" s="6" t="str">
        <f>IF(anotacoes!N3629=0,"",anotacoes!N3629)</f>
        <v/>
      </c>
      <c r="P3629" t="str">
        <f>IF(anotacoes!M3629=0,"",UPPER(anotacoes!M3629))</f>
        <v/>
      </c>
      <c r="Q3629" t="str">
        <f t="shared" si="113"/>
        <v>INSERT INTO CONVERSAO_LUTA_ACAO (cd_conversao, id_luta, sequencia, momento_inicio, momento_fim, quem_faz, quem_sofre, acao_tipo, acao, tecnica, direcao, pontuacao) VALUES (1, 53, 62, TRIM(' 00:05:46,197'), TRIM(' 00:05:50,364'), 'GUILHEIRO', 'SCHMITT', 'GRIP TIME', 'RIGHT COLLAR', NULL, NULL, NULL)</v>
      </c>
      <c r="R3629" t="s">
        <v>10327</v>
      </c>
    </row>
    <row r="3630" spans="1:18" hidden="1" x14ac:dyDescent="0.25">
      <c r="A3630" s="7">
        <f>anotacoes!D3630</f>
        <v>40780</v>
      </c>
      <c r="B3630" t="str">
        <f>anotacoes!C3630</f>
        <v>WORLD CHAMPIONSHIPS PARIS 2011</v>
      </c>
      <c r="C3630" t="str">
        <f>anotacoes!E3630</f>
        <v>GUILHEIRO</v>
      </c>
      <c r="D3630" t="str">
        <f>anotacoes!F3630</f>
        <v>SCHMITT</v>
      </c>
      <c r="E3630" t="s">
        <v>10325</v>
      </c>
      <c r="F3630">
        <f>anotacoes!A3630</f>
        <v>53</v>
      </c>
      <c r="G3630">
        <f>anotacoes!B3630</f>
        <v>63</v>
      </c>
      <c r="H3630" t="str">
        <f>anotacoes!K3630</f>
        <v xml:space="preserve"> 00:05:50,364</v>
      </c>
      <c r="I3630" t="str">
        <f>anotacoes!L3630</f>
        <v xml:space="preserve"> 00:05:57,103</v>
      </c>
      <c r="J3630" t="str">
        <f>IF(L3630="PAUSE",E3630,IF(anotacoes!G3634=conversao_anotacoes!C3630,conversao_anotacoes!C3630,conversao_anotacoes!D3630))</f>
        <v>&lt;ARBITRO_DESCONHECIDO&gt;</v>
      </c>
      <c r="K3630" t="str">
        <f t="shared" si="112"/>
        <v/>
      </c>
      <c r="L3630" t="str">
        <f>UPPER(anotacoes!H3630)</f>
        <v>PAUSE</v>
      </c>
      <c r="M3630" t="str">
        <f>IF(OR(L3630="ATTACK",L3630="FINTA"),"&lt;TECNICA&gt;",UPPER(anotacoes!I3630))</f>
        <v>&lt;NAO_CLASSIFICADO&gt;</v>
      </c>
      <c r="N3630" t="str">
        <f>IF(OR(L3630="ATTACK",L3630="FINTA"),UPPER(anotacoes!I3630),"")</f>
        <v/>
      </c>
      <c r="O3630" s="6" t="str">
        <f>IF(anotacoes!N3630=0,"",anotacoes!N3630)</f>
        <v/>
      </c>
      <c r="P3630" t="str">
        <f>IF(anotacoes!M3630=0,"",UPPER(anotacoes!M3630))</f>
        <v/>
      </c>
      <c r="Q3630" t="str">
        <f t="shared" si="113"/>
        <v>INSERT INTO CONVERSAO_LUTA_ACAO (cd_conversao, id_luta, sequencia, momento_inicio, momento_fim, quem_faz, quem_sofre, acao_tipo, acao, tecnica, direcao, pontuacao) VALUES (1, 53, 63, TRIM(' 00:05:50,364'), TRIM(' 00:05:57,103'), '&lt;ARBITRO_DESCONHECIDO&gt;', '', 'PAUSE', '&lt;NAO_CLASSIFICADO&gt;', NULL, NULL, NULL)</v>
      </c>
      <c r="R3630" t="s">
        <v>10327</v>
      </c>
    </row>
    <row r="3631" spans="1:18" hidden="1" x14ac:dyDescent="0.25">
      <c r="A3631" s="7">
        <f>anotacoes!D3631</f>
        <v>40780</v>
      </c>
      <c r="B3631" t="str">
        <f>anotacoes!C3631</f>
        <v>WORLD CHAMPIONSHIPS PARIS 2011</v>
      </c>
      <c r="C3631" t="str">
        <f>anotacoes!E3631</f>
        <v>GUILHEIRO</v>
      </c>
      <c r="D3631" t="str">
        <f>anotacoes!F3631</f>
        <v>SCHMITT</v>
      </c>
      <c r="E3631" t="s">
        <v>10325</v>
      </c>
      <c r="F3631">
        <f>anotacoes!A3631</f>
        <v>53</v>
      </c>
      <c r="G3631">
        <f>anotacoes!B3631</f>
        <v>64</v>
      </c>
      <c r="H3631" t="str">
        <f>anotacoes!K3631</f>
        <v xml:space="preserve"> 00:05:57,103</v>
      </c>
      <c r="I3631" t="str">
        <f>anotacoes!L3631</f>
        <v xml:space="preserve"> 00:05:59,733</v>
      </c>
      <c r="J3631" t="str">
        <f>IF(L3631="PAUSE",E3631,IF(anotacoes!G3635=conversao_anotacoes!C3631,conversao_anotacoes!C3631,conversao_anotacoes!D3631))</f>
        <v>GUILHEIRO</v>
      </c>
      <c r="K3631" t="str">
        <f t="shared" si="112"/>
        <v>SCHMITT</v>
      </c>
      <c r="L3631" t="str">
        <f>UPPER(anotacoes!H3631)</f>
        <v>DISPLACEMENT</v>
      </c>
      <c r="M3631" t="str">
        <f>IF(OR(L3631="ATTACK",L3631="FINTA"),"&lt;TECNICA&gt;",UPPER(anotacoes!I3631))</f>
        <v>2-3 STEP HESITANT RIGHT</v>
      </c>
      <c r="N3631" t="str">
        <f>IF(OR(L3631="ATTACK",L3631="FINTA"),UPPER(anotacoes!I3631),"")</f>
        <v/>
      </c>
      <c r="O3631" s="6" t="str">
        <f>IF(anotacoes!N3631=0,"",anotacoes!N3631)</f>
        <v/>
      </c>
      <c r="P3631" t="str">
        <f>IF(anotacoes!M3631=0,"",UPPER(anotacoes!M3631))</f>
        <v/>
      </c>
      <c r="Q3631" t="str">
        <f t="shared" si="113"/>
        <v>INSERT INTO CONVERSAO_LUTA_ACAO (cd_conversao, id_luta, sequencia, momento_inicio, momento_fim, quem_faz, quem_sofre, acao_tipo, acao, tecnica, direcao, pontuacao) VALUES (1, 53, 64, TRIM(' 00:05:57,103'), TRIM(' 00:05:59,733'), 'GUILHEIRO', 'SCHMITT', 'DISPLACEMENT', '2-3 STEP HESITANT RIGHT', NULL, NULL, NULL)</v>
      </c>
      <c r="R3631" t="s">
        <v>10327</v>
      </c>
    </row>
    <row r="3632" spans="1:18" hidden="1" x14ac:dyDescent="0.25">
      <c r="A3632" s="7">
        <f>anotacoes!D3632</f>
        <v>40780</v>
      </c>
      <c r="B3632" t="str">
        <f>anotacoes!C3632</f>
        <v>WORLD CHAMPIONSHIPS PARIS 2011</v>
      </c>
      <c r="C3632" t="str">
        <f>anotacoes!E3632</f>
        <v>GUILHEIRO</v>
      </c>
      <c r="D3632" t="str">
        <f>anotacoes!F3632</f>
        <v>SCHMITT</v>
      </c>
      <c r="E3632" t="s">
        <v>10325</v>
      </c>
      <c r="F3632">
        <f>anotacoes!A3632</f>
        <v>53</v>
      </c>
      <c r="G3632">
        <f>anotacoes!B3632</f>
        <v>65</v>
      </c>
      <c r="H3632" t="str">
        <f>anotacoes!K3632</f>
        <v xml:space="preserve"> 00:05:59,733</v>
      </c>
      <c r="I3632" t="str">
        <f>anotacoes!L3632</f>
        <v xml:space="preserve"> 00:06:40,667</v>
      </c>
      <c r="J3632" t="str">
        <f>IF(L3632="PAUSE",E3632,IF(anotacoes!G3636=conversao_anotacoes!C3632,conversao_anotacoes!C3632,conversao_anotacoes!D3632))</f>
        <v>GUILHEIRO</v>
      </c>
      <c r="K3632" t="str">
        <f t="shared" si="112"/>
        <v>SCHMITT</v>
      </c>
      <c r="L3632" t="str">
        <f>UPPER(anotacoes!H3632)</f>
        <v>GRIP TIME</v>
      </c>
      <c r="M3632" t="str">
        <f>IF(OR(L3632="ATTACK",L3632="FINTA"),"&lt;TECNICA&gt;",UPPER(anotacoes!I3632))</f>
        <v>LEFT COLLAR</v>
      </c>
      <c r="N3632" t="str">
        <f>IF(OR(L3632="ATTACK",L3632="FINTA"),UPPER(anotacoes!I3632),"")</f>
        <v/>
      </c>
      <c r="O3632" s="6" t="str">
        <f>IF(anotacoes!N3632=0,"",anotacoes!N3632)</f>
        <v/>
      </c>
      <c r="P3632" t="str">
        <f>IF(anotacoes!M3632=0,"",UPPER(anotacoes!M3632))</f>
        <v/>
      </c>
      <c r="Q3632" t="str">
        <f t="shared" si="113"/>
        <v>INSERT INTO CONVERSAO_LUTA_ACAO (cd_conversao, id_luta, sequencia, momento_inicio, momento_fim, quem_faz, quem_sofre, acao_tipo, acao, tecnica, direcao, pontuacao) VALUES (1, 53, 65, TRIM(' 00:05:59,733'), TRIM(' 00:06:40,667'), 'GUILHEIRO', 'SCHMITT', 'GRIP TIME', 'LEFT COLLAR', NULL, NULL, NULL)</v>
      </c>
      <c r="R3632" t="s">
        <v>10327</v>
      </c>
    </row>
    <row r="3633" spans="1:18" hidden="1" x14ac:dyDescent="0.25">
      <c r="A3633" s="7">
        <f>anotacoes!D3633</f>
        <v>40780</v>
      </c>
      <c r="B3633" t="str">
        <f>anotacoes!C3633</f>
        <v>WORLD CHAMPIONSHIPS PARIS 2011</v>
      </c>
      <c r="C3633" t="str">
        <f>anotacoes!E3633</f>
        <v>GUILHEIRO</v>
      </c>
      <c r="D3633" t="str">
        <f>anotacoes!F3633</f>
        <v>SCHMITT</v>
      </c>
      <c r="E3633" t="s">
        <v>10325</v>
      </c>
      <c r="F3633">
        <f>anotacoes!A3633</f>
        <v>53</v>
      </c>
      <c r="G3633">
        <f>anotacoes!B3633</f>
        <v>66</v>
      </c>
      <c r="H3633" t="str">
        <f>anotacoes!K3633</f>
        <v xml:space="preserve"> 00:06:40,667</v>
      </c>
      <c r="I3633" t="str">
        <f>anotacoes!L3633</f>
        <v xml:space="preserve"> 00:06:41,671</v>
      </c>
      <c r="J3633" t="str">
        <f>IF(L3633="PAUSE",E3633,IF(anotacoes!G3637=conversao_anotacoes!C3633,conversao_anotacoes!C3633,conversao_anotacoes!D3633))</f>
        <v>GUILHEIRO</v>
      </c>
      <c r="K3633" t="str">
        <f t="shared" si="112"/>
        <v>SCHMITT</v>
      </c>
      <c r="L3633" t="str">
        <f>UPPER(anotacoes!H3633)</f>
        <v>DISPLACEMENT</v>
      </c>
      <c r="M3633" t="str">
        <f>IF(OR(L3633="ATTACK",L3633="FINTA"),"&lt;TECNICA&gt;",UPPER(anotacoes!I3633))</f>
        <v>TRY TO GRIP WITH CONTACT</v>
      </c>
      <c r="N3633" t="str">
        <f>IF(OR(L3633="ATTACK",L3633="FINTA"),UPPER(anotacoes!I3633),"")</f>
        <v/>
      </c>
      <c r="O3633" s="6" t="str">
        <f>IF(anotacoes!N3633=0,"",anotacoes!N3633)</f>
        <v/>
      </c>
      <c r="P3633" t="str">
        <f>IF(anotacoes!M3633=0,"",UPPER(anotacoes!M3633))</f>
        <v/>
      </c>
      <c r="Q3633" t="str">
        <f t="shared" si="113"/>
        <v>INSERT INTO CONVERSAO_LUTA_ACAO (cd_conversao, id_luta, sequencia, momento_inicio, momento_fim, quem_faz, quem_sofre, acao_tipo, acao, tecnica, direcao, pontuacao) VALUES (1, 53, 66, TRIM(' 00:06:40,667'), TRIM(' 00:06:41,671'), 'GUILHEIRO', 'SCHMITT', 'DISPLACEMENT', 'TRY TO GRIP WITH CONTACT', NULL, NULL, NULL)</v>
      </c>
      <c r="R3633" t="s">
        <v>10327</v>
      </c>
    </row>
    <row r="3634" spans="1:18" hidden="1" x14ac:dyDescent="0.25">
      <c r="A3634" s="7">
        <f>anotacoes!D3634</f>
        <v>40780</v>
      </c>
      <c r="B3634" t="str">
        <f>anotacoes!C3634</f>
        <v>WORLD CHAMPIONSHIPS PARIS 2011</v>
      </c>
      <c r="C3634" t="str">
        <f>anotacoes!E3634</f>
        <v>GUILHEIRO</v>
      </c>
      <c r="D3634" t="str">
        <f>anotacoes!F3634</f>
        <v>SCHMITT</v>
      </c>
      <c r="E3634" t="s">
        <v>10325</v>
      </c>
      <c r="F3634">
        <f>anotacoes!A3634</f>
        <v>53</v>
      </c>
      <c r="G3634">
        <f>anotacoes!B3634</f>
        <v>67</v>
      </c>
      <c r="H3634" t="str">
        <f>anotacoes!K3634</f>
        <v xml:space="preserve"> 00:06:41,671</v>
      </c>
      <c r="I3634" t="str">
        <f>anotacoes!L3634</f>
        <v xml:space="preserve"> 00:06:43,539</v>
      </c>
      <c r="J3634" t="str">
        <f>IF(L3634="PAUSE",E3634,IF(anotacoes!G3638=conversao_anotacoes!C3634,conversao_anotacoes!C3634,conversao_anotacoes!D3634))</f>
        <v>GUILHEIRO</v>
      </c>
      <c r="K3634" t="str">
        <f t="shared" si="112"/>
        <v>SCHMITT</v>
      </c>
      <c r="L3634" t="str">
        <f>UPPER(anotacoes!H3634)</f>
        <v>GRIP TIME</v>
      </c>
      <c r="M3634" t="str">
        <f>IF(OR(L3634="ATTACK",L3634="FINTA"),"&lt;TECNICA&gt;",UPPER(anotacoes!I3634))</f>
        <v>LEFT COLLAR</v>
      </c>
      <c r="N3634" t="str">
        <f>IF(OR(L3634="ATTACK",L3634="FINTA"),UPPER(anotacoes!I3634),"")</f>
        <v/>
      </c>
      <c r="O3634" s="6" t="str">
        <f>IF(anotacoes!N3634=0,"",anotacoes!N3634)</f>
        <v/>
      </c>
      <c r="P3634" t="str">
        <f>IF(anotacoes!M3634=0,"",UPPER(anotacoes!M3634))</f>
        <v/>
      </c>
      <c r="Q3634" t="str">
        <f t="shared" si="113"/>
        <v>INSERT INTO CONVERSAO_LUTA_ACAO (cd_conversao, id_luta, sequencia, momento_inicio, momento_fim, quem_faz, quem_sofre, acao_tipo, acao, tecnica, direcao, pontuacao) VALUES (1, 53, 67, TRIM(' 00:06:41,671'), TRIM(' 00:06:43,539'), 'GUILHEIRO', 'SCHMITT', 'GRIP TIME', 'LEFT COLLAR', NULL, NULL, NULL)</v>
      </c>
      <c r="R3634" t="s">
        <v>10327</v>
      </c>
    </row>
    <row r="3635" spans="1:18" hidden="1" x14ac:dyDescent="0.25">
      <c r="A3635" s="7">
        <f>anotacoes!D3635</f>
        <v>40780</v>
      </c>
      <c r="B3635" t="str">
        <f>anotacoes!C3635</f>
        <v>WORLD CHAMPIONSHIPS PARIS 2011</v>
      </c>
      <c r="C3635" t="str">
        <f>anotacoes!E3635</f>
        <v>GUILHEIRO</v>
      </c>
      <c r="D3635" t="str">
        <f>anotacoes!F3635</f>
        <v>SCHMITT</v>
      </c>
      <c r="E3635" t="s">
        <v>10325</v>
      </c>
      <c r="F3635">
        <f>anotacoes!A3635</f>
        <v>53</v>
      </c>
      <c r="G3635">
        <f>anotacoes!B3635</f>
        <v>68</v>
      </c>
      <c r="H3635" t="str">
        <f>anotacoes!K3635</f>
        <v xml:space="preserve"> 00:06:43,539</v>
      </c>
      <c r="I3635" t="str">
        <f>anotacoes!L3635</f>
        <v xml:space="preserve"> 00:06:46,859</v>
      </c>
      <c r="J3635" t="str">
        <f>IF(L3635="PAUSE",E3635,IF(anotacoes!G3639=conversao_anotacoes!C3635,conversao_anotacoes!C3635,conversao_anotacoes!D3635))</f>
        <v>GUILHEIRO</v>
      </c>
      <c r="K3635" t="str">
        <f t="shared" si="112"/>
        <v>SCHMITT</v>
      </c>
      <c r="L3635" t="str">
        <f>UPPER(anotacoes!H3635)</f>
        <v>GRIP TIME</v>
      </c>
      <c r="M3635" t="str">
        <f>IF(OR(L3635="ATTACK",L3635="FINTA"),"&lt;TECNICA&gt;",UPPER(anotacoes!I3635))</f>
        <v>RIGHT SLEEVE LEFT SLEEVE</v>
      </c>
      <c r="N3635" t="str">
        <f>IF(OR(L3635="ATTACK",L3635="FINTA"),UPPER(anotacoes!I3635),"")</f>
        <v/>
      </c>
      <c r="O3635" s="6" t="str">
        <f>IF(anotacoes!N3635=0,"",anotacoes!N3635)</f>
        <v/>
      </c>
      <c r="P3635" t="str">
        <f>IF(anotacoes!M3635=0,"",UPPER(anotacoes!M3635))</f>
        <v/>
      </c>
      <c r="Q3635" t="str">
        <f t="shared" si="113"/>
        <v>INSERT INTO CONVERSAO_LUTA_ACAO (cd_conversao, id_luta, sequencia, momento_inicio, momento_fim, quem_faz, quem_sofre, acao_tipo, acao, tecnica, direcao, pontuacao) VALUES (1, 53, 68, TRIM(' 00:06:43,539'), TRIM(' 00:06:46,859'), 'GUILHEIRO', 'SCHMITT', 'GRIP TIME', 'RIGHT SLEEVE LEFT SLEEVE', NULL, NULL, NULL)</v>
      </c>
      <c r="R3635" t="s">
        <v>10327</v>
      </c>
    </row>
    <row r="3636" spans="1:18" hidden="1" x14ac:dyDescent="0.25">
      <c r="A3636" s="7">
        <f>anotacoes!D3636</f>
        <v>40780</v>
      </c>
      <c r="B3636" t="str">
        <f>anotacoes!C3636</f>
        <v>WORLD CHAMPIONSHIPS PARIS 2011</v>
      </c>
      <c r="C3636" t="str">
        <f>anotacoes!E3636</f>
        <v>GUILHEIRO</v>
      </c>
      <c r="D3636" t="str">
        <f>anotacoes!F3636</f>
        <v>SCHMITT</v>
      </c>
      <c r="E3636" t="s">
        <v>10325</v>
      </c>
      <c r="F3636">
        <f>anotacoes!A3636</f>
        <v>53</v>
      </c>
      <c r="G3636">
        <f>anotacoes!B3636</f>
        <v>69</v>
      </c>
      <c r="H3636" t="str">
        <f>anotacoes!K3636</f>
        <v xml:space="preserve"> 00:06:46,859</v>
      </c>
      <c r="I3636" t="str">
        <f>anotacoes!L3636</f>
        <v xml:space="preserve"> 00:06:47,950</v>
      </c>
      <c r="J3636" t="str">
        <f>IF(L3636="PAUSE",E3636,IF(anotacoes!G3640=conversao_anotacoes!C3636,conversao_anotacoes!C3636,conversao_anotacoes!D3636))</f>
        <v>GUILHEIRO</v>
      </c>
      <c r="K3636" t="str">
        <f t="shared" si="112"/>
        <v>SCHMITT</v>
      </c>
      <c r="L3636" t="str">
        <f>UPPER(anotacoes!H3636)</f>
        <v>GRIP TIME</v>
      </c>
      <c r="M3636" t="str">
        <f>IF(OR(L3636="ATTACK",L3636="FINTA"),"&lt;TECNICA&gt;",UPPER(anotacoes!I3636))</f>
        <v>LEFT COLLAR RIGHT SLEEVE</v>
      </c>
      <c r="N3636" t="str">
        <f>IF(OR(L3636="ATTACK",L3636="FINTA"),UPPER(anotacoes!I3636),"")</f>
        <v/>
      </c>
      <c r="O3636" s="6" t="str">
        <f>IF(anotacoes!N3636=0,"",anotacoes!N3636)</f>
        <v/>
      </c>
      <c r="P3636" t="str">
        <f>IF(anotacoes!M3636=0,"",UPPER(anotacoes!M3636))</f>
        <v/>
      </c>
      <c r="Q3636" t="str">
        <f t="shared" si="113"/>
        <v>INSERT INTO CONVERSAO_LUTA_ACAO (cd_conversao, id_luta, sequencia, momento_inicio, momento_fim, quem_faz, quem_sofre, acao_tipo, acao, tecnica, direcao, pontuacao) VALUES (1, 53, 69, TRIM(' 00:06:46,859'), TRIM(' 00:06:47,950'), 'GUILHEIRO', 'SCHMITT', 'GRIP TIME', 'LEFT COLLAR RIGHT SLEEVE', NULL, NULL, NULL)</v>
      </c>
      <c r="R3636" t="s">
        <v>10327</v>
      </c>
    </row>
    <row r="3637" spans="1:18" hidden="1" x14ac:dyDescent="0.25">
      <c r="A3637" s="7">
        <f>anotacoes!D3637</f>
        <v>40780</v>
      </c>
      <c r="B3637" t="str">
        <f>anotacoes!C3637</f>
        <v>WORLD CHAMPIONSHIPS PARIS 2011</v>
      </c>
      <c r="C3637" t="str">
        <f>anotacoes!E3637</f>
        <v>GUILHEIRO</v>
      </c>
      <c r="D3637" t="str">
        <f>anotacoes!F3637</f>
        <v>SCHMITT</v>
      </c>
      <c r="E3637" t="s">
        <v>10325</v>
      </c>
      <c r="F3637">
        <f>anotacoes!A3637</f>
        <v>53</v>
      </c>
      <c r="G3637">
        <f>anotacoes!B3637</f>
        <v>70</v>
      </c>
      <c r="H3637" t="str">
        <f>anotacoes!K3637</f>
        <v xml:space="preserve"> 00:06:47,950</v>
      </c>
      <c r="I3637" t="str">
        <f>anotacoes!L3637</f>
        <v xml:space="preserve"> 00:06:48,460</v>
      </c>
      <c r="J3637" t="str">
        <f>IF(L3637="PAUSE",E3637,IF(anotacoes!G3641=conversao_anotacoes!C3637,conversao_anotacoes!C3637,conversao_anotacoes!D3637))</f>
        <v>GUILHEIRO</v>
      </c>
      <c r="K3637" t="str">
        <f t="shared" si="112"/>
        <v>SCHMITT</v>
      </c>
      <c r="L3637" t="str">
        <f>UPPER(anotacoes!H3637)</f>
        <v>ATTACK</v>
      </c>
      <c r="M3637" t="str">
        <f>IF(OR(L3637="ATTACK",L3637="FINTA"),"&lt;TECNICA&gt;",UPPER(anotacoes!I3637))</f>
        <v>&lt;TECNICA&gt;</v>
      </c>
      <c r="N3637" t="str">
        <f>IF(OR(L3637="ATTACK",L3637="FINTA"),UPPER(anotacoes!I3637),"")</f>
        <v>UCHIMATA</v>
      </c>
      <c r="O3637" s="6">
        <f>IF(anotacoes!N3637=0,"",anotacoes!N3637)</f>
        <v>6</v>
      </c>
      <c r="P3637" t="str">
        <f>IF(anotacoes!M3637=0,"",UPPER(anotacoes!M3637))</f>
        <v/>
      </c>
      <c r="Q3637" t="str">
        <f t="shared" si="113"/>
        <v>INSERT INTO CONVERSAO_LUTA_ACAO (cd_conversao, id_luta, sequencia, momento_inicio, momento_fim, quem_faz, quem_sofre, acao_tipo, acao, tecnica, direcao, pontuacao) VALUES (1, 53, 70, TRIM(' 00:06:47,950'), TRIM(' 00:06:48,460'), 'GUILHEIRO', 'SCHMITT', 'ATTACK', '&lt;TECNICA&gt;', 'UCHIMATA', 6, NULL)</v>
      </c>
      <c r="R3637" t="s">
        <v>10327</v>
      </c>
    </row>
    <row r="3638" spans="1:18" hidden="1" x14ac:dyDescent="0.25">
      <c r="A3638" s="7">
        <f>anotacoes!D3638</f>
        <v>40780</v>
      </c>
      <c r="B3638" t="str">
        <f>anotacoes!C3638</f>
        <v>WORLD CHAMPIONSHIPS PARIS 2011</v>
      </c>
      <c r="C3638" t="str">
        <f>anotacoes!E3638</f>
        <v>GUILHEIRO</v>
      </c>
      <c r="D3638" t="str">
        <f>anotacoes!F3638</f>
        <v>SCHMITT</v>
      </c>
      <c r="E3638" t="s">
        <v>10325</v>
      </c>
      <c r="F3638">
        <f>anotacoes!A3638</f>
        <v>53</v>
      </c>
      <c r="G3638">
        <f>anotacoes!B3638</f>
        <v>71</v>
      </c>
      <c r="H3638" t="str">
        <f>anotacoes!K3638</f>
        <v xml:space="preserve"> 00:06:48,460</v>
      </c>
      <c r="I3638" t="str">
        <f>anotacoes!L3638</f>
        <v xml:space="preserve"> 00:06:51,218</v>
      </c>
      <c r="J3638" t="str">
        <f>IF(L3638="PAUSE",E3638,IF(anotacoes!G3642=conversao_anotacoes!C3638,conversao_anotacoes!C3638,conversao_anotacoes!D3638))</f>
        <v>GUILHEIRO</v>
      </c>
      <c r="K3638" t="str">
        <f t="shared" si="112"/>
        <v>SCHMITT</v>
      </c>
      <c r="L3638" t="str">
        <f>UPPER(anotacoes!H3638)</f>
        <v>GROUNDWORK COMBAT</v>
      </c>
      <c r="M3638" t="str">
        <f>IF(OR(L3638="ATTACK",L3638="FINTA"),"&lt;TECNICA&gt;",UPPER(anotacoes!I3638))</f>
        <v>DEFENSIVE POSITION</v>
      </c>
      <c r="N3638" t="str">
        <f>IF(OR(L3638="ATTACK",L3638="FINTA"),UPPER(anotacoes!I3638),"")</f>
        <v/>
      </c>
      <c r="O3638" s="6" t="str">
        <f>IF(anotacoes!N3638=0,"",anotacoes!N3638)</f>
        <v/>
      </c>
      <c r="P3638" t="str">
        <f>IF(anotacoes!M3638=0,"",UPPER(anotacoes!M3638))</f>
        <v/>
      </c>
      <c r="Q3638" t="str">
        <f t="shared" si="113"/>
        <v>INSERT INTO CONVERSAO_LUTA_ACAO (cd_conversao, id_luta, sequencia, momento_inicio, momento_fim, quem_faz, quem_sofre, acao_tipo, acao, tecnica, direcao, pontuacao) VALUES (1, 53, 71, TRIM(' 00:06:48,460'), TRIM(' 00:06:51,218'), 'GUILHEIRO', 'SCHMITT', 'GROUNDWORK COMBAT', 'DEFENSIVE POSITION', NULL, NULL, NULL)</v>
      </c>
      <c r="R3638" t="s">
        <v>10327</v>
      </c>
    </row>
    <row r="3639" spans="1:18" hidden="1" x14ac:dyDescent="0.25">
      <c r="A3639" s="7">
        <f>anotacoes!D3639</f>
        <v>40780</v>
      </c>
      <c r="B3639" t="str">
        <f>anotacoes!C3639</f>
        <v>WORLD CHAMPIONSHIPS PARIS 2011</v>
      </c>
      <c r="C3639" t="str">
        <f>anotacoes!E3639</f>
        <v>GUILHEIRO</v>
      </c>
      <c r="D3639" t="str">
        <f>anotacoes!F3639</f>
        <v>SCHMITT</v>
      </c>
      <c r="E3639" t="s">
        <v>10325</v>
      </c>
      <c r="F3639">
        <f>anotacoes!A3639</f>
        <v>53</v>
      </c>
      <c r="G3639">
        <f>anotacoes!B3639</f>
        <v>72</v>
      </c>
      <c r="H3639" t="str">
        <f>anotacoes!K3639</f>
        <v xml:space="preserve"> 00:06:51,403</v>
      </c>
      <c r="I3639" t="str">
        <f>anotacoes!L3639</f>
        <v xml:space="preserve"> 00:06:57,691</v>
      </c>
      <c r="J3639" t="str">
        <f>IF(L3639="PAUSE",E3639,IF(anotacoes!G3643=conversao_anotacoes!C3639,conversao_anotacoes!C3639,conversao_anotacoes!D3639))</f>
        <v>&lt;ARBITRO_DESCONHECIDO&gt;</v>
      </c>
      <c r="K3639" t="str">
        <f t="shared" si="112"/>
        <v/>
      </c>
      <c r="L3639" t="str">
        <f>UPPER(anotacoes!H3639)</f>
        <v>PAUSE</v>
      </c>
      <c r="M3639" t="str">
        <f>IF(OR(L3639="ATTACK",L3639="FINTA"),"&lt;TECNICA&gt;",UPPER(anotacoes!I3639))</f>
        <v>&lt;NAO_CLASSIFICADO&gt;</v>
      </c>
      <c r="N3639" t="str">
        <f>IF(OR(L3639="ATTACK",L3639="FINTA"),UPPER(anotacoes!I3639),"")</f>
        <v/>
      </c>
      <c r="O3639" s="6" t="str">
        <f>IF(anotacoes!N3639=0,"",anotacoes!N3639)</f>
        <v/>
      </c>
      <c r="P3639" t="str">
        <f>IF(anotacoes!M3639=0,"",UPPER(anotacoes!M3639))</f>
        <v/>
      </c>
      <c r="Q3639" t="str">
        <f t="shared" si="113"/>
        <v>INSERT INTO CONVERSAO_LUTA_ACAO (cd_conversao, id_luta, sequencia, momento_inicio, momento_fim, quem_faz, quem_sofre, acao_tipo, acao, tecnica, direcao, pontuacao) VALUES (1, 53, 72, TRIM(' 00:06:51,403'), TRIM(' 00:06:57,691'), '&lt;ARBITRO_DESCONHECIDO&gt;', '', 'PAUSE', '&lt;NAO_CLASSIFICADO&gt;', NULL, NULL, NULL)</v>
      </c>
      <c r="R3639" t="s">
        <v>10327</v>
      </c>
    </row>
    <row r="3640" spans="1:18" hidden="1" x14ac:dyDescent="0.25">
      <c r="A3640" s="7">
        <f>anotacoes!D3640</f>
        <v>40780</v>
      </c>
      <c r="B3640" t="str">
        <f>anotacoes!C3640</f>
        <v>WORLD CHAMPIONSHIPS PARIS 2011</v>
      </c>
      <c r="C3640" t="str">
        <f>anotacoes!E3640</f>
        <v>GUILHEIRO</v>
      </c>
      <c r="D3640" t="str">
        <f>anotacoes!F3640</f>
        <v>SCHMITT</v>
      </c>
      <c r="E3640" t="s">
        <v>10325</v>
      </c>
      <c r="F3640">
        <f>anotacoes!A3640</f>
        <v>53</v>
      </c>
      <c r="G3640">
        <f>anotacoes!B3640</f>
        <v>73</v>
      </c>
      <c r="H3640" t="str">
        <f>anotacoes!K3640</f>
        <v xml:space="preserve"> 00:06:57,691</v>
      </c>
      <c r="I3640" t="str">
        <f>anotacoes!L3640</f>
        <v xml:space="preserve"> 00:06:58,075</v>
      </c>
      <c r="J3640" t="str">
        <f>IF(L3640="PAUSE",E3640,IF(anotacoes!G3644=conversao_anotacoes!C3640,conversao_anotacoes!C3640,conversao_anotacoes!D3640))</f>
        <v>GUILHEIRO</v>
      </c>
      <c r="K3640" t="str">
        <f t="shared" si="112"/>
        <v>SCHMITT</v>
      </c>
      <c r="L3640" t="str">
        <f>UPPER(anotacoes!H3640)</f>
        <v>DISPLACEMENT</v>
      </c>
      <c r="M3640" t="str">
        <f>IF(OR(L3640="ATTACK",L3640="FINTA"),"&lt;TECNICA&gt;",UPPER(anotacoes!I3640))</f>
        <v>2-3 STEP HESITANT RIGHT</v>
      </c>
      <c r="N3640" t="str">
        <f>IF(OR(L3640="ATTACK",L3640="FINTA"),UPPER(anotacoes!I3640),"")</f>
        <v/>
      </c>
      <c r="O3640" s="6" t="str">
        <f>IF(anotacoes!N3640=0,"",anotacoes!N3640)</f>
        <v/>
      </c>
      <c r="P3640" t="str">
        <f>IF(anotacoes!M3640=0,"",UPPER(anotacoes!M3640))</f>
        <v/>
      </c>
      <c r="Q3640" t="str">
        <f t="shared" si="113"/>
        <v>INSERT INTO CONVERSAO_LUTA_ACAO (cd_conversao, id_luta, sequencia, momento_inicio, momento_fim, quem_faz, quem_sofre, acao_tipo, acao, tecnica, direcao, pontuacao) VALUES (1, 53, 73, TRIM(' 00:06:57,691'), TRIM(' 00:06:58,075'), 'GUILHEIRO', 'SCHMITT', 'DISPLACEMENT', '2-3 STEP HESITANT RIGHT', NULL, NULL, NULL)</v>
      </c>
      <c r="R3640" t="s">
        <v>10327</v>
      </c>
    </row>
    <row r="3641" spans="1:18" hidden="1" x14ac:dyDescent="0.25">
      <c r="A3641" s="7">
        <f>anotacoes!D3641</f>
        <v>40780</v>
      </c>
      <c r="B3641" t="str">
        <f>anotacoes!C3641</f>
        <v>WORLD CHAMPIONSHIPS PARIS 2011</v>
      </c>
      <c r="C3641" t="str">
        <f>anotacoes!E3641</f>
        <v>GUILHEIRO</v>
      </c>
      <c r="D3641" t="str">
        <f>anotacoes!F3641</f>
        <v>SCHMITT</v>
      </c>
      <c r="E3641" t="s">
        <v>10325</v>
      </c>
      <c r="F3641">
        <f>anotacoes!A3641</f>
        <v>53</v>
      </c>
      <c r="G3641">
        <f>anotacoes!B3641</f>
        <v>74</v>
      </c>
      <c r="H3641" t="str">
        <f>anotacoes!K3641</f>
        <v xml:space="preserve"> 00:06:58,075</v>
      </c>
      <c r="I3641" t="str">
        <f>anotacoes!L3641</f>
        <v xml:space="preserve"> 00:07:06,121</v>
      </c>
      <c r="J3641" t="str">
        <f>IF(L3641="PAUSE",E3641,IF(anotacoes!G3645=conversao_anotacoes!C3641,conversao_anotacoes!C3641,conversao_anotacoes!D3641))</f>
        <v>GUILHEIRO</v>
      </c>
      <c r="K3641" t="str">
        <f t="shared" si="112"/>
        <v>SCHMITT</v>
      </c>
      <c r="L3641" t="str">
        <f>UPPER(anotacoes!H3641)</f>
        <v>DISPLACEMENT</v>
      </c>
      <c r="M3641" t="str">
        <f>IF(OR(L3641="ATTACK",L3641="FINTA"),"&lt;TECNICA&gt;",UPPER(anotacoes!I3641))</f>
        <v>TRY TO GRIP WITH CONTACT</v>
      </c>
      <c r="N3641" t="str">
        <f>IF(OR(L3641="ATTACK",L3641="FINTA"),UPPER(anotacoes!I3641),"")</f>
        <v/>
      </c>
      <c r="O3641" s="6" t="str">
        <f>IF(anotacoes!N3641=0,"",anotacoes!N3641)</f>
        <v/>
      </c>
      <c r="P3641" t="str">
        <f>IF(anotacoes!M3641=0,"",UPPER(anotacoes!M3641))</f>
        <v/>
      </c>
      <c r="Q3641" t="str">
        <f t="shared" si="113"/>
        <v>INSERT INTO CONVERSAO_LUTA_ACAO (cd_conversao, id_luta, sequencia, momento_inicio, momento_fim, quem_faz, quem_sofre, acao_tipo, acao, tecnica, direcao, pontuacao) VALUES (1, 53, 74, TRIM(' 00:06:58,075'), TRIM(' 00:07:06,121'), 'GUILHEIRO', 'SCHMITT', 'DISPLACEMENT', 'TRY TO GRIP WITH CONTACT', NULL, NULL, NULL)</v>
      </c>
      <c r="R3641" t="s">
        <v>10327</v>
      </c>
    </row>
    <row r="3642" spans="1:18" hidden="1" x14ac:dyDescent="0.25">
      <c r="A3642" s="7">
        <f>anotacoes!D3642</f>
        <v>40780</v>
      </c>
      <c r="B3642" t="str">
        <f>anotacoes!C3642</f>
        <v>WORLD CHAMPIONSHIPS PARIS 2011</v>
      </c>
      <c r="C3642" t="str">
        <f>anotacoes!E3642</f>
        <v>GUILHEIRO</v>
      </c>
      <c r="D3642" t="str">
        <f>anotacoes!F3642</f>
        <v>SCHMITT</v>
      </c>
      <c r="E3642" t="s">
        <v>10325</v>
      </c>
      <c r="F3642">
        <f>anotacoes!A3642</f>
        <v>53</v>
      </c>
      <c r="G3642">
        <f>anotacoes!B3642</f>
        <v>75</v>
      </c>
      <c r="H3642" t="str">
        <f>anotacoes!K3642</f>
        <v xml:space="preserve"> 00:07:06,121</v>
      </c>
      <c r="I3642" t="str">
        <f>anotacoes!L3642</f>
        <v xml:space="preserve"> 00:07:07,534</v>
      </c>
      <c r="J3642" t="str">
        <f>IF(L3642="PAUSE",E3642,IF(anotacoes!G3646=conversao_anotacoes!C3642,conversao_anotacoes!C3642,conversao_anotacoes!D3642))</f>
        <v>GUILHEIRO</v>
      </c>
      <c r="K3642" t="str">
        <f t="shared" si="112"/>
        <v>SCHMITT</v>
      </c>
      <c r="L3642" t="str">
        <f>UPPER(anotacoes!H3642)</f>
        <v>GRIP TIME</v>
      </c>
      <c r="M3642" t="str">
        <f>IF(OR(L3642="ATTACK",L3642="FINTA"),"&lt;TECNICA&gt;",UPPER(anotacoes!I3642))</f>
        <v>LEFT COLLAR</v>
      </c>
      <c r="N3642" t="str">
        <f>IF(OR(L3642="ATTACK",L3642="FINTA"),UPPER(anotacoes!I3642),"")</f>
        <v/>
      </c>
      <c r="O3642" s="6" t="str">
        <f>IF(anotacoes!N3642=0,"",anotacoes!N3642)</f>
        <v/>
      </c>
      <c r="P3642" t="str">
        <f>IF(anotacoes!M3642=0,"",UPPER(anotacoes!M3642))</f>
        <v/>
      </c>
      <c r="Q3642" t="str">
        <f t="shared" si="113"/>
        <v>INSERT INTO CONVERSAO_LUTA_ACAO (cd_conversao, id_luta, sequencia, momento_inicio, momento_fim, quem_faz, quem_sofre, acao_tipo, acao, tecnica, direcao, pontuacao) VALUES (1, 53, 75, TRIM(' 00:07:06,121'), TRIM(' 00:07:07,534'), 'GUILHEIRO', 'SCHMITT', 'GRIP TIME', 'LEFT COLLAR', NULL, NULL, NULL)</v>
      </c>
      <c r="R3642" t="s">
        <v>10327</v>
      </c>
    </row>
    <row r="3643" spans="1:18" hidden="1" x14ac:dyDescent="0.25">
      <c r="A3643" s="7">
        <f>anotacoes!D3643</f>
        <v>40780</v>
      </c>
      <c r="B3643" t="str">
        <f>anotacoes!C3643</f>
        <v>WORLD CHAMPIONSHIPS PARIS 2011</v>
      </c>
      <c r="C3643" t="str">
        <f>anotacoes!E3643</f>
        <v>GUILHEIRO</v>
      </c>
      <c r="D3643" t="str">
        <f>anotacoes!F3643</f>
        <v>SCHMITT</v>
      </c>
      <c r="E3643" t="s">
        <v>10325</v>
      </c>
      <c r="F3643">
        <f>anotacoes!A3643</f>
        <v>53</v>
      </c>
      <c r="G3643">
        <f>anotacoes!B3643</f>
        <v>76</v>
      </c>
      <c r="H3643" t="str">
        <f>anotacoes!K3643</f>
        <v xml:space="preserve"> 00:07:07,534</v>
      </c>
      <c r="I3643" t="str">
        <f>anotacoes!L3643</f>
        <v xml:space="preserve"> 00:07:17,813</v>
      </c>
      <c r="J3643" t="str">
        <f>IF(L3643="PAUSE",E3643,IF(anotacoes!G3647=conversao_anotacoes!C3643,conversao_anotacoes!C3643,conversao_anotacoes!D3643))</f>
        <v>GUILHEIRO</v>
      </c>
      <c r="K3643" t="str">
        <f t="shared" si="112"/>
        <v>SCHMITT</v>
      </c>
      <c r="L3643" t="str">
        <f>UPPER(anotacoes!H3643)</f>
        <v>GRIP TIME</v>
      </c>
      <c r="M3643" t="str">
        <f>IF(OR(L3643="ATTACK",L3643="FINTA"),"&lt;TECNICA&gt;",UPPER(anotacoes!I3643))</f>
        <v>LEFT COLLAR RIGHT SLEEVE</v>
      </c>
      <c r="N3643" t="str">
        <f>IF(OR(L3643="ATTACK",L3643="FINTA"),UPPER(anotacoes!I3643),"")</f>
        <v/>
      </c>
      <c r="O3643" s="6" t="str">
        <f>IF(anotacoes!N3643=0,"",anotacoes!N3643)</f>
        <v/>
      </c>
      <c r="P3643" t="str">
        <f>IF(anotacoes!M3643=0,"",UPPER(anotacoes!M3643))</f>
        <v/>
      </c>
      <c r="Q3643" t="str">
        <f t="shared" si="113"/>
        <v>INSERT INTO CONVERSAO_LUTA_ACAO (cd_conversao, id_luta, sequencia, momento_inicio, momento_fim, quem_faz, quem_sofre, acao_tipo, acao, tecnica, direcao, pontuacao) VALUES (1, 53, 76, TRIM(' 00:07:07,534'), TRIM(' 00:07:17,813'), 'GUILHEIRO', 'SCHMITT', 'GRIP TIME', 'LEFT COLLAR RIGHT SLEEVE', NULL, NULL, NULL)</v>
      </c>
      <c r="R3643" t="s">
        <v>10327</v>
      </c>
    </row>
    <row r="3644" spans="1:18" hidden="1" x14ac:dyDescent="0.25">
      <c r="A3644" s="7">
        <f>anotacoes!D3644</f>
        <v>40780</v>
      </c>
      <c r="B3644" t="str">
        <f>anotacoes!C3644</f>
        <v>WORLD CHAMPIONSHIPS PARIS 2011</v>
      </c>
      <c r="C3644" t="str">
        <f>anotacoes!E3644</f>
        <v>GUILHEIRO</v>
      </c>
      <c r="D3644" t="str">
        <f>anotacoes!F3644</f>
        <v>SCHMITT</v>
      </c>
      <c r="E3644" t="s">
        <v>10325</v>
      </c>
      <c r="F3644">
        <f>anotacoes!A3644</f>
        <v>53</v>
      </c>
      <c r="G3644">
        <f>anotacoes!B3644</f>
        <v>77</v>
      </c>
      <c r="H3644" t="str">
        <f>anotacoes!K3644</f>
        <v xml:space="preserve"> 00:07:17,813</v>
      </c>
      <c r="I3644" t="str">
        <f>anotacoes!L3644</f>
        <v xml:space="preserve"> 00:07:27,858</v>
      </c>
      <c r="J3644" t="str">
        <f>IF(L3644="PAUSE",E3644,IF(anotacoes!G3648=conversao_anotacoes!C3644,conversao_anotacoes!C3644,conversao_anotacoes!D3644))</f>
        <v>GUILHEIRO</v>
      </c>
      <c r="K3644" t="str">
        <f t="shared" si="112"/>
        <v>SCHMITT</v>
      </c>
      <c r="L3644" t="str">
        <f>UPPER(anotacoes!H3644)</f>
        <v>GRIP TIME</v>
      </c>
      <c r="M3644" t="str">
        <f>IF(OR(L3644="ATTACK",L3644="FINTA"),"&lt;TECNICA&gt;",UPPER(anotacoes!I3644))</f>
        <v>RIGHT SLEEVE LEFT SLEEVE</v>
      </c>
      <c r="N3644" t="str">
        <f>IF(OR(L3644="ATTACK",L3644="FINTA"),UPPER(anotacoes!I3644),"")</f>
        <v/>
      </c>
      <c r="O3644" s="6" t="str">
        <f>IF(anotacoes!N3644=0,"",anotacoes!N3644)</f>
        <v/>
      </c>
      <c r="P3644" t="str">
        <f>IF(anotacoes!M3644=0,"",UPPER(anotacoes!M3644))</f>
        <v/>
      </c>
      <c r="Q3644" t="str">
        <f t="shared" si="113"/>
        <v>INSERT INTO CONVERSAO_LUTA_ACAO (cd_conversao, id_luta, sequencia, momento_inicio, momento_fim, quem_faz, quem_sofre, acao_tipo, acao, tecnica, direcao, pontuacao) VALUES (1, 53, 77, TRIM(' 00:07:17,813'), TRIM(' 00:07:27,858'), 'GUILHEIRO', 'SCHMITT', 'GRIP TIME', 'RIGHT SLEEVE LEFT SLEEVE', NULL, NULL, NULL)</v>
      </c>
      <c r="R3644" t="s">
        <v>10327</v>
      </c>
    </row>
    <row r="3645" spans="1:18" hidden="1" x14ac:dyDescent="0.25">
      <c r="A3645" s="7">
        <f>anotacoes!D3645</f>
        <v>40780</v>
      </c>
      <c r="B3645" t="str">
        <f>anotacoes!C3645</f>
        <v>WORLD CHAMPIONSHIPS PARIS 2011</v>
      </c>
      <c r="C3645" t="str">
        <f>anotacoes!E3645</f>
        <v>GUILHEIRO</v>
      </c>
      <c r="D3645" t="str">
        <f>anotacoes!F3645</f>
        <v>SCHMITT</v>
      </c>
      <c r="E3645" t="s">
        <v>10325</v>
      </c>
      <c r="F3645">
        <f>anotacoes!A3645</f>
        <v>53</v>
      </c>
      <c r="G3645">
        <f>anotacoes!B3645</f>
        <v>78</v>
      </c>
      <c r="H3645" t="str">
        <f>anotacoes!K3645</f>
        <v xml:space="preserve"> 00:07:27,858</v>
      </c>
      <c r="I3645" t="str">
        <f>anotacoes!L3645</f>
        <v xml:space="preserve"> 00:07:28,597</v>
      </c>
      <c r="J3645" t="str">
        <f>IF(L3645="PAUSE",E3645,IF(anotacoes!G3649=conversao_anotacoes!C3645,conversao_anotacoes!C3645,conversao_anotacoes!D3645))</f>
        <v>GUILHEIRO</v>
      </c>
      <c r="K3645" t="str">
        <f t="shared" si="112"/>
        <v>SCHMITT</v>
      </c>
      <c r="L3645" t="str">
        <f>UPPER(anotacoes!H3645)</f>
        <v>ATTACK</v>
      </c>
      <c r="M3645" t="str">
        <f>IF(OR(L3645="ATTACK",L3645="FINTA"),"&lt;TECNICA&gt;",UPPER(anotacoes!I3645))</f>
        <v>&lt;TECNICA&gt;</v>
      </c>
      <c r="N3645" t="str">
        <f>IF(OR(L3645="ATTACK",L3645="FINTA"),UPPER(anotacoes!I3645),"")</f>
        <v>SODE SEOI NAGE</v>
      </c>
      <c r="O3645" s="6">
        <f>IF(anotacoes!N3645=0,"",anotacoes!N3645)</f>
        <v>6</v>
      </c>
      <c r="P3645" t="str">
        <f>IF(anotacoes!M3645=0,"",UPPER(anotacoes!M3645))</f>
        <v/>
      </c>
      <c r="Q3645" t="str">
        <f t="shared" si="113"/>
        <v>INSERT INTO CONVERSAO_LUTA_ACAO (cd_conversao, id_luta, sequencia, momento_inicio, momento_fim, quem_faz, quem_sofre, acao_tipo, acao, tecnica, direcao, pontuacao) VALUES (1, 53, 78, TRIM(' 00:07:27,858'), TRIM(' 00:07:28,597'), 'GUILHEIRO', 'SCHMITT', 'ATTACK', '&lt;TECNICA&gt;', 'SODE SEOI NAGE', 6, NULL)</v>
      </c>
      <c r="R3645" t="s">
        <v>10327</v>
      </c>
    </row>
    <row r="3646" spans="1:18" hidden="1" x14ac:dyDescent="0.25">
      <c r="A3646" s="7">
        <f>anotacoes!D3646</f>
        <v>40780</v>
      </c>
      <c r="B3646" t="str">
        <f>anotacoes!C3646</f>
        <v>WORLD CHAMPIONSHIPS PARIS 2011</v>
      </c>
      <c r="C3646" t="str">
        <f>anotacoes!E3646</f>
        <v>GUILHEIRO</v>
      </c>
      <c r="D3646" t="str">
        <f>anotacoes!F3646</f>
        <v>SCHMITT</v>
      </c>
      <c r="E3646" t="s">
        <v>10325</v>
      </c>
      <c r="F3646">
        <f>anotacoes!A3646</f>
        <v>53</v>
      </c>
      <c r="G3646">
        <f>anotacoes!B3646</f>
        <v>79</v>
      </c>
      <c r="H3646" t="str">
        <f>anotacoes!K3646</f>
        <v xml:space="preserve"> 00:07:28,597</v>
      </c>
      <c r="I3646" t="str">
        <f>anotacoes!L3646</f>
        <v xml:space="preserve"> 00:07:30,711</v>
      </c>
      <c r="J3646" t="str">
        <f>IF(L3646="PAUSE",E3646,IF(anotacoes!G3650=conversao_anotacoes!C3646,conversao_anotacoes!C3646,conversao_anotacoes!D3646))</f>
        <v>GUILHEIRO</v>
      </c>
      <c r="K3646" t="str">
        <f t="shared" si="112"/>
        <v>SCHMITT</v>
      </c>
      <c r="L3646" t="str">
        <f>UPPER(anotacoes!H3646)</f>
        <v>TRANSITION</v>
      </c>
      <c r="M3646" t="str">
        <f>IF(OR(L3646="ATTACK",L3646="FINTA"),"&lt;TECNICA&gt;",UPPER(anotacoes!I3646))</f>
        <v>WITHOUT ATTACK</v>
      </c>
      <c r="N3646" t="str">
        <f>IF(OR(L3646="ATTACK",L3646="FINTA"),UPPER(anotacoes!I3646),"")</f>
        <v/>
      </c>
      <c r="O3646" s="6" t="str">
        <f>IF(anotacoes!N3646=0,"",anotacoes!N3646)</f>
        <v/>
      </c>
      <c r="P3646" t="str">
        <f>IF(anotacoes!M3646=0,"",UPPER(anotacoes!M3646))</f>
        <v/>
      </c>
      <c r="Q3646" t="str">
        <f t="shared" si="113"/>
        <v>INSERT INTO CONVERSAO_LUTA_ACAO (cd_conversao, id_luta, sequencia, momento_inicio, momento_fim, quem_faz, quem_sofre, acao_tipo, acao, tecnica, direcao, pontuacao) VALUES (1, 53, 79, TRIM(' 00:07:28,597'), TRIM(' 00:07:30,711'), 'GUILHEIRO', 'SCHMITT', 'TRANSITION', 'WITHOUT ATTACK', NULL, NULL, NULL)</v>
      </c>
      <c r="R3646" t="s">
        <v>10327</v>
      </c>
    </row>
    <row r="3647" spans="1:18" hidden="1" x14ac:dyDescent="0.25">
      <c r="A3647" s="7">
        <f>anotacoes!D3647</f>
        <v>40780</v>
      </c>
      <c r="B3647" t="str">
        <f>anotacoes!C3647</f>
        <v>WORLD CHAMPIONSHIPS PARIS 2011</v>
      </c>
      <c r="C3647" t="str">
        <f>anotacoes!E3647</f>
        <v>GUILHEIRO</v>
      </c>
      <c r="D3647" t="str">
        <f>anotacoes!F3647</f>
        <v>SCHMITT</v>
      </c>
      <c r="E3647" t="s">
        <v>10325</v>
      </c>
      <c r="F3647">
        <f>anotacoes!A3647</f>
        <v>53</v>
      </c>
      <c r="G3647">
        <f>anotacoes!B3647</f>
        <v>80</v>
      </c>
      <c r="H3647" t="str">
        <f>anotacoes!K3647</f>
        <v xml:space="preserve"> 00:07:30,711</v>
      </c>
      <c r="I3647" t="str">
        <f>anotacoes!L3647</f>
        <v xml:space="preserve"> 00:07:35,293</v>
      </c>
      <c r="J3647" t="str">
        <f>IF(L3647="PAUSE",E3647,IF(anotacoes!G3651=conversao_anotacoes!C3647,conversao_anotacoes!C3647,conversao_anotacoes!D3647))</f>
        <v>GUILHEIRO</v>
      </c>
      <c r="K3647" t="str">
        <f t="shared" si="112"/>
        <v>SCHMITT</v>
      </c>
      <c r="L3647" t="str">
        <f>UPPER(anotacoes!H3647)</f>
        <v>GROUNDWORK COMBAT</v>
      </c>
      <c r="M3647" t="str">
        <f>IF(OR(L3647="ATTACK",L3647="FINTA"),"&lt;TECNICA&gt;",UPPER(anotacoes!I3647))</f>
        <v>TRYING TO ATTACK</v>
      </c>
      <c r="N3647" t="str">
        <f>IF(OR(L3647="ATTACK",L3647="FINTA"),UPPER(anotacoes!I3647),"")</f>
        <v/>
      </c>
      <c r="O3647" s="6" t="str">
        <f>IF(anotacoes!N3647=0,"",anotacoes!N3647)</f>
        <v/>
      </c>
      <c r="P3647" t="str">
        <f>IF(anotacoes!M3647=0,"",UPPER(anotacoes!M3647))</f>
        <v/>
      </c>
      <c r="Q3647" t="str">
        <f t="shared" si="113"/>
        <v>INSERT INTO CONVERSAO_LUTA_ACAO (cd_conversao, id_luta, sequencia, momento_inicio, momento_fim, quem_faz, quem_sofre, acao_tipo, acao, tecnica, direcao, pontuacao) VALUES (1, 53, 80, TRIM(' 00:07:30,711'), TRIM(' 00:07:35,293'), 'GUILHEIRO', 'SCHMITT', 'GROUNDWORK COMBAT', 'TRYING TO ATTACK', NULL, NULL, NULL)</v>
      </c>
      <c r="R3647" t="s">
        <v>10327</v>
      </c>
    </row>
    <row r="3648" spans="1:18" hidden="1" x14ac:dyDescent="0.25">
      <c r="A3648" s="7">
        <f>anotacoes!D3648</f>
        <v>40780</v>
      </c>
      <c r="B3648" t="str">
        <f>anotacoes!C3648</f>
        <v>WORLD CHAMPIONSHIPS PARIS 2011</v>
      </c>
      <c r="C3648" t="str">
        <f>anotacoes!E3648</f>
        <v>GUILHEIRO</v>
      </c>
      <c r="D3648" t="str">
        <f>anotacoes!F3648</f>
        <v>SCHMITT</v>
      </c>
      <c r="E3648" t="s">
        <v>10325</v>
      </c>
      <c r="F3648">
        <f>anotacoes!A3648</f>
        <v>53</v>
      </c>
      <c r="G3648">
        <f>anotacoes!B3648</f>
        <v>81</v>
      </c>
      <c r="H3648" t="str">
        <f>anotacoes!K3648</f>
        <v xml:space="preserve"> 00:07:35,468</v>
      </c>
      <c r="I3648" t="str">
        <f>anotacoes!L3648</f>
        <v xml:space="preserve"> 00:08:23,950</v>
      </c>
      <c r="J3648" t="str">
        <f>IF(L3648="PAUSE",E3648,IF(anotacoes!G3652=conversao_anotacoes!C3648,conversao_anotacoes!C3648,conversao_anotacoes!D3648))</f>
        <v>&lt;ARBITRO_DESCONHECIDO&gt;</v>
      </c>
      <c r="K3648" t="str">
        <f t="shared" si="112"/>
        <v/>
      </c>
      <c r="L3648" t="str">
        <f>UPPER(anotacoes!H3648)</f>
        <v>PAUSE</v>
      </c>
      <c r="M3648" t="str">
        <f>IF(OR(L3648="ATTACK",L3648="FINTA"),"&lt;TECNICA&gt;",UPPER(anotacoes!I3648))</f>
        <v>&lt;NAO_CLASSIFICADO&gt;</v>
      </c>
      <c r="N3648" t="str">
        <f>IF(OR(L3648="ATTACK",L3648="FINTA"),UPPER(anotacoes!I3648),"")</f>
        <v/>
      </c>
      <c r="O3648" s="6" t="str">
        <f>IF(anotacoes!N3648=0,"",anotacoes!N3648)</f>
        <v/>
      </c>
      <c r="P3648" t="str">
        <f>IF(anotacoes!M3648=0,"",UPPER(anotacoes!M3648))</f>
        <v/>
      </c>
      <c r="Q3648" t="str">
        <f t="shared" si="113"/>
        <v>INSERT INTO CONVERSAO_LUTA_ACAO (cd_conversao, id_luta, sequencia, momento_inicio, momento_fim, quem_faz, quem_sofre, acao_tipo, acao, tecnica, direcao, pontuacao) VALUES (1, 53, 81, TRIM(' 00:07:35,468'), TRIM(' 00:08:23,950'), '&lt;ARBITRO_DESCONHECIDO&gt;', '', 'PAUSE', '&lt;NAO_CLASSIFICADO&gt;', NULL, NULL, NULL)</v>
      </c>
      <c r="R3648" t="s">
        <v>10327</v>
      </c>
    </row>
    <row r="3649" spans="1:18" hidden="1" x14ac:dyDescent="0.25">
      <c r="A3649" s="7">
        <f>anotacoes!D3649</f>
        <v>40780</v>
      </c>
      <c r="B3649" t="str">
        <f>anotacoes!C3649</f>
        <v>WORLD CHAMPIONSHIPS PARIS 2011</v>
      </c>
      <c r="C3649" t="str">
        <f>anotacoes!E3649</f>
        <v>GUILHEIRO</v>
      </c>
      <c r="D3649" t="str">
        <f>anotacoes!F3649</f>
        <v>SCHMITT</v>
      </c>
      <c r="E3649" t="s">
        <v>10325</v>
      </c>
      <c r="F3649">
        <f>anotacoes!A3649</f>
        <v>53</v>
      </c>
      <c r="G3649">
        <f>anotacoes!B3649</f>
        <v>82</v>
      </c>
      <c r="H3649" t="str">
        <f>anotacoes!K3649</f>
        <v xml:space="preserve"> 00:08:24,137</v>
      </c>
      <c r="I3649" t="str">
        <f>anotacoes!L3649</f>
        <v xml:space="preserve"> 00:08:26,668</v>
      </c>
      <c r="J3649" t="str">
        <f>IF(L3649="PAUSE",E3649,IF(anotacoes!G3653=conversao_anotacoes!C3649,conversao_anotacoes!C3649,conversao_anotacoes!D3649))</f>
        <v>GUILHEIRO</v>
      </c>
      <c r="K3649" t="str">
        <f t="shared" si="112"/>
        <v>SCHMITT</v>
      </c>
      <c r="L3649" t="str">
        <f>UPPER(anotacoes!H3649)</f>
        <v>DISPLACEMENT</v>
      </c>
      <c r="M3649" t="str">
        <f>IF(OR(L3649="ATTACK",L3649="FINTA"),"&lt;TECNICA&gt;",UPPER(anotacoes!I3649))</f>
        <v>2-3 STEP HESITANT RIGHT</v>
      </c>
      <c r="N3649" t="str">
        <f>IF(OR(L3649="ATTACK",L3649="FINTA"),UPPER(anotacoes!I3649),"")</f>
        <v/>
      </c>
      <c r="O3649" s="6" t="str">
        <f>IF(anotacoes!N3649=0,"",anotacoes!N3649)</f>
        <v/>
      </c>
      <c r="P3649" t="str">
        <f>IF(anotacoes!M3649=0,"",UPPER(anotacoes!M3649))</f>
        <v/>
      </c>
      <c r="Q3649" t="str">
        <f t="shared" si="113"/>
        <v>INSERT INTO CONVERSAO_LUTA_ACAO (cd_conversao, id_luta, sequencia, momento_inicio, momento_fim, quem_faz, quem_sofre, acao_tipo, acao, tecnica, direcao, pontuacao) VALUES (1, 53, 82, TRIM(' 00:08:24,137'), TRIM(' 00:08:26,668'), 'GUILHEIRO', 'SCHMITT', 'DISPLACEMENT', '2-3 STEP HESITANT RIGHT', NULL, NULL, NULL)</v>
      </c>
      <c r="R3649" t="s">
        <v>10327</v>
      </c>
    </row>
    <row r="3650" spans="1:18" hidden="1" x14ac:dyDescent="0.25">
      <c r="A3650" s="7">
        <f>anotacoes!D3650</f>
        <v>40780</v>
      </c>
      <c r="B3650" t="str">
        <f>anotacoes!C3650</f>
        <v>WORLD CHAMPIONSHIPS PARIS 2011</v>
      </c>
      <c r="C3650" t="str">
        <f>anotacoes!E3650</f>
        <v>GUILHEIRO</v>
      </c>
      <c r="D3650" t="str">
        <f>anotacoes!F3650</f>
        <v>SCHMITT</v>
      </c>
      <c r="E3650" t="s">
        <v>10325</v>
      </c>
      <c r="F3650">
        <f>anotacoes!A3650</f>
        <v>53</v>
      </c>
      <c r="G3650">
        <f>anotacoes!B3650</f>
        <v>83</v>
      </c>
      <c r="H3650" t="str">
        <f>anotacoes!K3650</f>
        <v xml:space="preserve"> 00:08:26,668</v>
      </c>
      <c r="I3650" t="str">
        <f>anotacoes!L3650</f>
        <v xml:space="preserve"> 00:08:30,259</v>
      </c>
      <c r="J3650" t="str">
        <f>IF(L3650="PAUSE",E3650,IF(anotacoes!G3654=conversao_anotacoes!C3650,conversao_anotacoes!C3650,conversao_anotacoes!D3650))</f>
        <v>GUILHEIRO</v>
      </c>
      <c r="K3650" t="str">
        <f t="shared" si="112"/>
        <v>SCHMITT</v>
      </c>
      <c r="L3650" t="str">
        <f>UPPER(anotacoes!H3650)</f>
        <v>DISPLACEMENT</v>
      </c>
      <c r="M3650" t="str">
        <f>IF(OR(L3650="ATTACK",L3650="FINTA"),"&lt;TECNICA&gt;",UPPER(anotacoes!I3650))</f>
        <v>TRY TO GRIP WITH CONTACT</v>
      </c>
      <c r="N3650" t="str">
        <f>IF(OR(L3650="ATTACK",L3650="FINTA"),UPPER(anotacoes!I3650),"")</f>
        <v/>
      </c>
      <c r="O3650" s="6" t="str">
        <f>IF(anotacoes!N3650=0,"",anotacoes!N3650)</f>
        <v/>
      </c>
      <c r="P3650" t="str">
        <f>IF(anotacoes!M3650=0,"",UPPER(anotacoes!M3650))</f>
        <v/>
      </c>
      <c r="Q3650" t="str">
        <f t="shared" si="113"/>
        <v>INSERT INTO CONVERSAO_LUTA_ACAO (cd_conversao, id_luta, sequencia, momento_inicio, momento_fim, quem_faz, quem_sofre, acao_tipo, acao, tecnica, direcao, pontuacao) VALUES (1, 53, 83, TRIM(' 00:08:26,668'), TRIM(' 00:08:30,259'), 'GUILHEIRO', 'SCHMITT', 'DISPLACEMENT', 'TRY TO GRIP WITH CONTACT', NULL, NULL, NULL)</v>
      </c>
      <c r="R3650" t="s">
        <v>10327</v>
      </c>
    </row>
    <row r="3651" spans="1:18" hidden="1" x14ac:dyDescent="0.25">
      <c r="A3651" s="7">
        <f>anotacoes!D3651</f>
        <v>40780</v>
      </c>
      <c r="B3651" t="str">
        <f>anotacoes!C3651</f>
        <v>WORLD CHAMPIONSHIPS PARIS 2011</v>
      </c>
      <c r="C3651" t="str">
        <f>anotacoes!E3651</f>
        <v>GUILHEIRO</v>
      </c>
      <c r="D3651" t="str">
        <f>anotacoes!F3651</f>
        <v>SCHMITT</v>
      </c>
      <c r="E3651" t="s">
        <v>10325</v>
      </c>
      <c r="F3651">
        <f>anotacoes!A3651</f>
        <v>53</v>
      </c>
      <c r="G3651">
        <f>anotacoes!B3651</f>
        <v>84</v>
      </c>
      <c r="H3651" t="str">
        <f>anotacoes!K3651</f>
        <v xml:space="preserve"> 00:08:30,259</v>
      </c>
      <c r="I3651" t="str">
        <f>anotacoes!L3651</f>
        <v xml:space="preserve"> 00:08:33,363</v>
      </c>
      <c r="J3651" t="str">
        <f>IF(L3651="PAUSE",E3651,IF(anotacoes!G3655=conversao_anotacoes!C3651,conversao_anotacoes!C3651,conversao_anotacoes!D3651))</f>
        <v>GUILHEIRO</v>
      </c>
      <c r="K3651" t="str">
        <f t="shared" ref="K3651:K3714" si="114">IF(J3651=E3651,"",IF(J3651=C3651,D3651,C3651))</f>
        <v>SCHMITT</v>
      </c>
      <c r="L3651" t="str">
        <f>UPPER(anotacoes!H3651)</f>
        <v>GRIP TIME</v>
      </c>
      <c r="M3651" t="str">
        <f>IF(OR(L3651="ATTACK",L3651="FINTA"),"&lt;TECNICA&gt;",UPPER(anotacoes!I3651))</f>
        <v>LEFT COLLAR</v>
      </c>
      <c r="N3651" t="str">
        <f>IF(OR(L3651="ATTACK",L3651="FINTA"),UPPER(anotacoes!I3651),"")</f>
        <v/>
      </c>
      <c r="O3651" s="6" t="str">
        <f>IF(anotacoes!N3651=0,"",anotacoes!N3651)</f>
        <v/>
      </c>
      <c r="P3651" t="str">
        <f>IF(anotacoes!M3651=0,"",UPPER(anotacoes!M3651))</f>
        <v/>
      </c>
      <c r="Q3651" t="str">
        <f t="shared" ref="Q3651:Q3714" si="115">CONCATENATE("INSERT INTO CONVERSAO_LUTA_ACAO (cd_conversao, id_luta, sequencia, momento_inicio, momento_fim, quem_faz, quem_sofre, acao_tipo, acao, tecnica, direcao, pontuacao) VALUES (1, ",F3651,", ",G3651,", ","TRIM('",H3651,"')",", ","TRIM('",I3651,"')",", ","'",J3651,"'",", ","'",K3651,"'",", ","'",L3651,"'",", ","'",M3651,"'",", ",IF(N3651="","NULL",CONCATENATE("'",N3651,"'")),", ",IF(O3651="","NULL",O3651),", ",IF(P3651="","NULL",CONCATENATE("'",P3651,"'")),")")</f>
        <v>INSERT INTO CONVERSAO_LUTA_ACAO (cd_conversao, id_luta, sequencia, momento_inicio, momento_fim, quem_faz, quem_sofre, acao_tipo, acao, tecnica, direcao, pontuacao) VALUES (1, 53, 84, TRIM(' 00:08:30,259'), TRIM(' 00:08:33,363'), 'GUILHEIRO', 'SCHMITT', 'GRIP TIME', 'LEFT COLLAR', NULL, NULL, NULL)</v>
      </c>
      <c r="R3651" t="s">
        <v>10327</v>
      </c>
    </row>
    <row r="3652" spans="1:18" hidden="1" x14ac:dyDescent="0.25">
      <c r="A3652" s="7">
        <f>anotacoes!D3652</f>
        <v>40780</v>
      </c>
      <c r="B3652" t="str">
        <f>anotacoes!C3652</f>
        <v>WORLD CHAMPIONSHIPS PARIS 2011</v>
      </c>
      <c r="C3652" t="str">
        <f>anotacoes!E3652</f>
        <v>GUILHEIRO</v>
      </c>
      <c r="D3652" t="str">
        <f>anotacoes!F3652</f>
        <v>SCHMITT</v>
      </c>
      <c r="E3652" t="s">
        <v>10325</v>
      </c>
      <c r="F3652">
        <f>anotacoes!A3652</f>
        <v>53</v>
      </c>
      <c r="G3652">
        <f>anotacoes!B3652</f>
        <v>85</v>
      </c>
      <c r="H3652" t="str">
        <f>anotacoes!K3652</f>
        <v xml:space="preserve"> 00:08:33,363</v>
      </c>
      <c r="I3652" t="str">
        <f>anotacoes!L3652</f>
        <v xml:space="preserve"> 00:08:34,884</v>
      </c>
      <c r="J3652" t="str">
        <f>IF(L3652="PAUSE",E3652,IF(anotacoes!G3656=conversao_anotacoes!C3652,conversao_anotacoes!C3652,conversao_anotacoes!D3652))</f>
        <v>GUILHEIRO</v>
      </c>
      <c r="K3652" t="str">
        <f t="shared" si="114"/>
        <v>SCHMITT</v>
      </c>
      <c r="L3652" t="str">
        <f>UPPER(anotacoes!H3652)</f>
        <v>ATTACK</v>
      </c>
      <c r="M3652" t="str">
        <f>IF(OR(L3652="ATTACK",L3652="FINTA"),"&lt;TECNICA&gt;",UPPER(anotacoes!I3652))</f>
        <v>&lt;TECNICA&gt;</v>
      </c>
      <c r="N3652" t="str">
        <f>IF(OR(L3652="ATTACK",L3652="FINTA"),UPPER(anotacoes!I3652),"")</f>
        <v>YOKO GURUMA</v>
      </c>
      <c r="O3652" s="6">
        <f>IF(anotacoes!N3652=0,"",anotacoes!N3652)</f>
        <v>6</v>
      </c>
      <c r="P3652" t="str">
        <f>IF(anotacoes!M3652=0,"",UPPER(anotacoes!M3652))</f>
        <v/>
      </c>
      <c r="Q3652" t="str">
        <f t="shared" si="115"/>
        <v>INSERT INTO CONVERSAO_LUTA_ACAO (cd_conversao, id_luta, sequencia, momento_inicio, momento_fim, quem_faz, quem_sofre, acao_tipo, acao, tecnica, direcao, pontuacao) VALUES (1, 53, 85, TRIM(' 00:08:33,363'), TRIM(' 00:08:34,884'), 'GUILHEIRO', 'SCHMITT', 'ATTACK', '&lt;TECNICA&gt;', 'YOKO GURUMA', 6, NULL)</v>
      </c>
      <c r="R3652" t="s">
        <v>10327</v>
      </c>
    </row>
    <row r="3653" spans="1:18" hidden="1" x14ac:dyDescent="0.25">
      <c r="A3653" s="7">
        <f>anotacoes!D3653</f>
        <v>40780</v>
      </c>
      <c r="B3653" t="str">
        <f>anotacoes!C3653</f>
        <v>WORLD CHAMPIONSHIPS PARIS 2011</v>
      </c>
      <c r="C3653" t="str">
        <f>anotacoes!E3653</f>
        <v>GUILHEIRO</v>
      </c>
      <c r="D3653" t="str">
        <f>anotacoes!F3653</f>
        <v>SCHMITT</v>
      </c>
      <c r="E3653" t="s">
        <v>10325</v>
      </c>
      <c r="F3653">
        <f>anotacoes!A3653</f>
        <v>53</v>
      </c>
      <c r="G3653">
        <f>anotacoes!B3653</f>
        <v>86</v>
      </c>
      <c r="H3653" t="str">
        <f>anotacoes!K3653</f>
        <v xml:space="preserve"> 00:08:35,060</v>
      </c>
      <c r="I3653" t="str">
        <f>anotacoes!L3653</f>
        <v xml:space="preserve"> 00:08:38,134</v>
      </c>
      <c r="J3653" t="str">
        <f>IF(L3653="PAUSE",E3653,IF(anotacoes!G3657=conversao_anotacoes!C3653,conversao_anotacoes!C3653,conversao_anotacoes!D3653))</f>
        <v>GUILHEIRO</v>
      </c>
      <c r="K3653" t="str">
        <f t="shared" si="114"/>
        <v>SCHMITT</v>
      </c>
      <c r="L3653" t="str">
        <f>UPPER(anotacoes!H3653)</f>
        <v>GROUNDWORK COMBAT</v>
      </c>
      <c r="M3653" t="str">
        <f>IF(OR(L3653="ATTACK",L3653="FINTA"),"&lt;TECNICA&gt;",UPPER(anotacoes!I3653))</f>
        <v>CONTROL WITH LEGS</v>
      </c>
      <c r="N3653" t="str">
        <f>IF(OR(L3653="ATTACK",L3653="FINTA"),UPPER(anotacoes!I3653),"")</f>
        <v/>
      </c>
      <c r="O3653" s="6" t="str">
        <f>IF(anotacoes!N3653=0,"",anotacoes!N3653)</f>
        <v/>
      </c>
      <c r="P3653" t="str">
        <f>IF(anotacoes!M3653=0,"",UPPER(anotacoes!M3653))</f>
        <v/>
      </c>
      <c r="Q3653" t="str">
        <f t="shared" si="115"/>
        <v>INSERT INTO CONVERSAO_LUTA_ACAO (cd_conversao, id_luta, sequencia, momento_inicio, momento_fim, quem_faz, quem_sofre, acao_tipo, acao, tecnica, direcao, pontuacao) VALUES (1, 53, 86, TRIM(' 00:08:35,060'), TRIM(' 00:08:38,134'), 'GUILHEIRO', 'SCHMITT', 'GROUNDWORK COMBAT', 'CONTROL WITH LEGS', NULL, NULL, NULL)</v>
      </c>
      <c r="R3653" t="s">
        <v>10327</v>
      </c>
    </row>
    <row r="3654" spans="1:18" hidden="1" x14ac:dyDescent="0.25">
      <c r="A3654" s="7">
        <f>anotacoes!D3654</f>
        <v>40780</v>
      </c>
      <c r="B3654" t="str">
        <f>anotacoes!C3654</f>
        <v>WORLD CHAMPIONSHIPS PARIS 2011</v>
      </c>
      <c r="C3654" t="str">
        <f>anotacoes!E3654</f>
        <v>GUILHEIRO</v>
      </c>
      <c r="D3654" t="str">
        <f>anotacoes!F3654</f>
        <v>SCHMITT</v>
      </c>
      <c r="E3654" t="s">
        <v>10325</v>
      </c>
      <c r="F3654">
        <f>anotacoes!A3654</f>
        <v>53</v>
      </c>
      <c r="G3654">
        <f>anotacoes!B3654</f>
        <v>87</v>
      </c>
      <c r="H3654" t="str">
        <f>anotacoes!K3654</f>
        <v xml:space="preserve"> 00:08:38,134</v>
      </c>
      <c r="I3654" t="str">
        <f>anotacoes!L3654</f>
        <v xml:space="preserve"> 00:08:49,302</v>
      </c>
      <c r="J3654" t="str">
        <f>IF(L3654="PAUSE",E3654,IF(anotacoes!G3658=conversao_anotacoes!C3654,conversao_anotacoes!C3654,conversao_anotacoes!D3654))</f>
        <v>&lt;ARBITRO_DESCONHECIDO&gt;</v>
      </c>
      <c r="K3654" t="str">
        <f t="shared" si="114"/>
        <v/>
      </c>
      <c r="L3654" t="str">
        <f>UPPER(anotacoes!H3654)</f>
        <v>PAUSE</v>
      </c>
      <c r="M3654" t="str">
        <f>IF(OR(L3654="ATTACK",L3654="FINTA"),"&lt;TECNICA&gt;",UPPER(anotacoes!I3654))</f>
        <v>SHIDO WITH SCORE</v>
      </c>
      <c r="N3654" t="str">
        <f>IF(OR(L3654="ATTACK",L3654="FINTA"),UPPER(anotacoes!I3654),"")</f>
        <v/>
      </c>
      <c r="O3654" s="6" t="str">
        <f>IF(anotacoes!N3654=0,"",anotacoes!N3654)</f>
        <v/>
      </c>
      <c r="P3654" t="str">
        <f>IF(anotacoes!M3654=0,"",UPPER(anotacoes!M3654))</f>
        <v/>
      </c>
      <c r="Q3654" t="str">
        <f t="shared" si="115"/>
        <v>INSERT INTO CONVERSAO_LUTA_ACAO (cd_conversao, id_luta, sequencia, momento_inicio, momento_fim, quem_faz, quem_sofre, acao_tipo, acao, tecnica, direcao, pontuacao) VALUES (1, 53, 87, TRIM(' 00:08:38,134'), TRIM(' 00:08:49,302'), '&lt;ARBITRO_DESCONHECIDO&gt;', '', 'PAUSE', 'SHIDO WITH SCORE', NULL, NULL, NULL)</v>
      </c>
      <c r="R3654" t="s">
        <v>10327</v>
      </c>
    </row>
    <row r="3655" spans="1:18" hidden="1" x14ac:dyDescent="0.25">
      <c r="A3655" s="7">
        <f>anotacoes!D3655</f>
        <v>40780</v>
      </c>
      <c r="B3655" t="str">
        <f>anotacoes!C3655</f>
        <v>WORLD CHAMPIONSHIPS PARIS 2011</v>
      </c>
      <c r="C3655" t="str">
        <f>anotacoes!E3655</f>
        <v>GUILHEIRO</v>
      </c>
      <c r="D3655" t="str">
        <f>anotacoes!F3655</f>
        <v>SCHMITT</v>
      </c>
      <c r="E3655" t="s">
        <v>10325</v>
      </c>
      <c r="F3655">
        <f>anotacoes!A3655</f>
        <v>53</v>
      </c>
      <c r="G3655">
        <f>anotacoes!B3655</f>
        <v>88</v>
      </c>
      <c r="H3655" t="str">
        <f>anotacoes!K3655</f>
        <v xml:space="preserve"> 00:08:49,302</v>
      </c>
      <c r="I3655" t="str">
        <f>anotacoes!L3655</f>
        <v xml:space="preserve"> 00:08:52,816</v>
      </c>
      <c r="J3655" t="str">
        <f>IF(L3655="PAUSE",E3655,IF(anotacoes!G3659=conversao_anotacoes!C3655,conversao_anotacoes!C3655,conversao_anotacoes!D3655))</f>
        <v>GUILHEIRO</v>
      </c>
      <c r="K3655" t="str">
        <f t="shared" si="114"/>
        <v>SCHMITT</v>
      </c>
      <c r="L3655" t="str">
        <f>UPPER(anotacoes!H3655)</f>
        <v>DISPLACEMENT</v>
      </c>
      <c r="M3655" t="str">
        <f>IF(OR(L3655="ATTACK",L3655="FINTA"),"&lt;TECNICA&gt;",UPPER(anotacoes!I3655))</f>
        <v>2-3 STEP HESITANT RIGHT</v>
      </c>
      <c r="N3655" t="str">
        <f>IF(OR(L3655="ATTACK",L3655="FINTA"),UPPER(anotacoes!I3655),"")</f>
        <v/>
      </c>
      <c r="O3655" s="6" t="str">
        <f>IF(anotacoes!N3655=0,"",anotacoes!N3655)</f>
        <v/>
      </c>
      <c r="P3655" t="str">
        <f>IF(anotacoes!M3655=0,"",UPPER(anotacoes!M3655))</f>
        <v/>
      </c>
      <c r="Q3655" t="str">
        <f t="shared" si="115"/>
        <v>INSERT INTO CONVERSAO_LUTA_ACAO (cd_conversao, id_luta, sequencia, momento_inicio, momento_fim, quem_faz, quem_sofre, acao_tipo, acao, tecnica, direcao, pontuacao) VALUES (1, 53, 88, TRIM(' 00:08:49,302'), TRIM(' 00:08:52,816'), 'GUILHEIRO', 'SCHMITT', 'DISPLACEMENT', '2-3 STEP HESITANT RIGHT', NULL, NULL, NULL)</v>
      </c>
      <c r="R3655" t="s">
        <v>10327</v>
      </c>
    </row>
    <row r="3656" spans="1:18" hidden="1" x14ac:dyDescent="0.25">
      <c r="A3656" s="7">
        <f>anotacoes!D3656</f>
        <v>40780</v>
      </c>
      <c r="B3656" t="str">
        <f>anotacoes!C3656</f>
        <v>WORLD CHAMPIONSHIPS PARIS 2011</v>
      </c>
      <c r="C3656" t="str">
        <f>anotacoes!E3656</f>
        <v>GUILHEIRO</v>
      </c>
      <c r="D3656" t="str">
        <f>anotacoes!F3656</f>
        <v>SCHMITT</v>
      </c>
      <c r="E3656" t="s">
        <v>10325</v>
      </c>
      <c r="F3656">
        <f>anotacoes!A3656</f>
        <v>53</v>
      </c>
      <c r="G3656">
        <f>anotacoes!B3656</f>
        <v>89</v>
      </c>
      <c r="H3656" t="str">
        <f>anotacoes!K3656</f>
        <v xml:space="preserve"> 00:08:52,816</v>
      </c>
      <c r="I3656" t="str">
        <f>anotacoes!L3656</f>
        <v xml:space="preserve"> 00:08:56,671</v>
      </c>
      <c r="J3656" t="str">
        <f>IF(L3656="PAUSE",E3656,IF(anotacoes!G3660=conversao_anotacoes!C3656,conversao_anotacoes!C3656,conversao_anotacoes!D3656))</f>
        <v>GUILHEIRO</v>
      </c>
      <c r="K3656" t="str">
        <f t="shared" si="114"/>
        <v>SCHMITT</v>
      </c>
      <c r="L3656" t="str">
        <f>UPPER(anotacoes!H3656)</f>
        <v>DISPLACEMENT</v>
      </c>
      <c r="M3656" t="str">
        <f>IF(OR(L3656="ATTACK",L3656="FINTA"),"&lt;TECNICA&gt;",UPPER(anotacoes!I3656))</f>
        <v>TRY TO GRIP WITH CONTACT</v>
      </c>
      <c r="N3656" t="str">
        <f>IF(OR(L3656="ATTACK",L3656="FINTA"),UPPER(anotacoes!I3656),"")</f>
        <v/>
      </c>
      <c r="O3656" s="6" t="str">
        <f>IF(anotacoes!N3656=0,"",anotacoes!N3656)</f>
        <v/>
      </c>
      <c r="P3656" t="str">
        <f>IF(anotacoes!M3656=0,"",UPPER(anotacoes!M3656))</f>
        <v/>
      </c>
      <c r="Q3656" t="str">
        <f t="shared" si="115"/>
        <v>INSERT INTO CONVERSAO_LUTA_ACAO (cd_conversao, id_luta, sequencia, momento_inicio, momento_fim, quem_faz, quem_sofre, acao_tipo, acao, tecnica, direcao, pontuacao) VALUES (1, 53, 89, TRIM(' 00:08:52,816'), TRIM(' 00:08:56,671'), 'GUILHEIRO', 'SCHMITT', 'DISPLACEMENT', 'TRY TO GRIP WITH CONTACT', NULL, NULL, NULL)</v>
      </c>
      <c r="R3656" t="s">
        <v>10327</v>
      </c>
    </row>
    <row r="3657" spans="1:18" hidden="1" x14ac:dyDescent="0.25">
      <c r="A3657" s="7">
        <f>anotacoes!D3657</f>
        <v>40780</v>
      </c>
      <c r="B3657" t="str">
        <f>anotacoes!C3657</f>
        <v>WORLD CHAMPIONSHIPS PARIS 2011</v>
      </c>
      <c r="C3657" t="str">
        <f>anotacoes!E3657</f>
        <v>GUILHEIRO</v>
      </c>
      <c r="D3657" t="str">
        <f>anotacoes!F3657</f>
        <v>SCHMITT</v>
      </c>
      <c r="E3657" t="s">
        <v>10325</v>
      </c>
      <c r="F3657">
        <f>anotacoes!A3657</f>
        <v>53</v>
      </c>
      <c r="G3657">
        <f>anotacoes!B3657</f>
        <v>90</v>
      </c>
      <c r="H3657" t="str">
        <f>anotacoes!K3657</f>
        <v xml:space="preserve"> 00:08:56,671</v>
      </c>
      <c r="I3657" t="str">
        <f>anotacoes!L3657</f>
        <v xml:space="preserve"> 00:08:58,893</v>
      </c>
      <c r="J3657" t="str">
        <f>IF(L3657="PAUSE",E3657,IF(anotacoes!G3661=conversao_anotacoes!C3657,conversao_anotacoes!C3657,conversao_anotacoes!D3657))</f>
        <v>GUILHEIRO</v>
      </c>
      <c r="K3657" t="str">
        <f t="shared" si="114"/>
        <v>SCHMITT</v>
      </c>
      <c r="L3657" t="str">
        <f>UPPER(anotacoes!H3657)</f>
        <v>GRIP TIME</v>
      </c>
      <c r="M3657" t="str">
        <f>IF(OR(L3657="ATTACK",L3657="FINTA"),"&lt;TECNICA&gt;",UPPER(anotacoes!I3657))</f>
        <v>LEFT COLLAR</v>
      </c>
      <c r="N3657" t="str">
        <f>IF(OR(L3657="ATTACK",L3657="FINTA"),UPPER(anotacoes!I3657),"")</f>
        <v/>
      </c>
      <c r="O3657" s="6" t="str">
        <f>IF(anotacoes!N3657=0,"",anotacoes!N3657)</f>
        <v/>
      </c>
      <c r="P3657" t="str">
        <f>IF(anotacoes!M3657=0,"",UPPER(anotacoes!M3657))</f>
        <v/>
      </c>
      <c r="Q3657" t="str">
        <f t="shared" si="115"/>
        <v>INSERT INTO CONVERSAO_LUTA_ACAO (cd_conversao, id_luta, sequencia, momento_inicio, momento_fim, quem_faz, quem_sofre, acao_tipo, acao, tecnica, direcao, pontuacao) VALUES (1, 53, 90, TRIM(' 00:08:56,671'), TRIM(' 00:08:58,893'), 'GUILHEIRO', 'SCHMITT', 'GRIP TIME', 'LEFT COLLAR', NULL, NULL, NULL)</v>
      </c>
      <c r="R3657" t="s">
        <v>10327</v>
      </c>
    </row>
    <row r="3658" spans="1:18" hidden="1" x14ac:dyDescent="0.25">
      <c r="A3658" s="7">
        <f>anotacoes!D3658</f>
        <v>40780</v>
      </c>
      <c r="B3658" t="str">
        <f>anotacoes!C3658</f>
        <v>WORLD CHAMPIONSHIPS PARIS 2011</v>
      </c>
      <c r="C3658" t="str">
        <f>anotacoes!E3658</f>
        <v>GUILHEIRO</v>
      </c>
      <c r="D3658" t="str">
        <f>anotacoes!F3658</f>
        <v>SCHMITT</v>
      </c>
      <c r="E3658" t="s">
        <v>10325</v>
      </c>
      <c r="F3658">
        <f>anotacoes!A3658</f>
        <v>53</v>
      </c>
      <c r="G3658">
        <f>anotacoes!B3658</f>
        <v>91</v>
      </c>
      <c r="H3658" t="str">
        <f>anotacoes!K3658</f>
        <v xml:space="preserve"> 00:08:58,893</v>
      </c>
      <c r="I3658" t="str">
        <f>anotacoes!L3658</f>
        <v xml:space="preserve"> 00:09:10,803</v>
      </c>
      <c r="J3658" t="str">
        <f>IF(L3658="PAUSE",E3658,IF(anotacoes!G3662=conversao_anotacoes!C3658,conversao_anotacoes!C3658,conversao_anotacoes!D3658))</f>
        <v>GUILHEIRO</v>
      </c>
      <c r="K3658" t="str">
        <f t="shared" si="114"/>
        <v>SCHMITT</v>
      </c>
      <c r="L3658" t="str">
        <f>UPPER(anotacoes!H3658)</f>
        <v>GRIP TIME</v>
      </c>
      <c r="M3658" t="str">
        <f>IF(OR(L3658="ATTACK",L3658="FINTA"),"&lt;TECNICA&gt;",UPPER(anotacoes!I3658))</f>
        <v>LEFT COLLAR RIGHT SLEEVE</v>
      </c>
      <c r="N3658" t="str">
        <f>IF(OR(L3658="ATTACK",L3658="FINTA"),UPPER(anotacoes!I3658),"")</f>
        <v/>
      </c>
      <c r="O3658" s="6" t="str">
        <f>IF(anotacoes!N3658=0,"",anotacoes!N3658)</f>
        <v/>
      </c>
      <c r="P3658" t="str">
        <f>IF(anotacoes!M3658=0,"",UPPER(anotacoes!M3658))</f>
        <v/>
      </c>
      <c r="Q3658" t="str">
        <f t="shared" si="115"/>
        <v>INSERT INTO CONVERSAO_LUTA_ACAO (cd_conversao, id_luta, sequencia, momento_inicio, momento_fim, quem_faz, quem_sofre, acao_tipo, acao, tecnica, direcao, pontuacao) VALUES (1, 53, 91, TRIM(' 00:08:58,893'), TRIM(' 00:09:10,803'), 'GUILHEIRO', 'SCHMITT', 'GRIP TIME', 'LEFT COLLAR RIGHT SLEEVE', NULL, NULL, NULL)</v>
      </c>
      <c r="R3658" t="s">
        <v>10327</v>
      </c>
    </row>
    <row r="3659" spans="1:18" hidden="1" x14ac:dyDescent="0.25">
      <c r="A3659" s="7">
        <f>anotacoes!D3659</f>
        <v>40780</v>
      </c>
      <c r="B3659" t="str">
        <f>anotacoes!C3659</f>
        <v>WORLD CHAMPIONSHIPS PARIS 2011</v>
      </c>
      <c r="C3659" t="str">
        <f>anotacoes!E3659</f>
        <v>GUILHEIRO</v>
      </c>
      <c r="D3659" t="str">
        <f>anotacoes!F3659</f>
        <v>SCHMITT</v>
      </c>
      <c r="E3659" t="s">
        <v>10325</v>
      </c>
      <c r="F3659">
        <f>anotacoes!A3659</f>
        <v>53</v>
      </c>
      <c r="G3659">
        <f>anotacoes!B3659</f>
        <v>92</v>
      </c>
      <c r="H3659" t="str">
        <f>anotacoes!K3659</f>
        <v xml:space="preserve"> 00:09:10,803</v>
      </c>
      <c r="I3659" t="str">
        <f>anotacoes!L3659</f>
        <v xml:space="preserve"> 00:09:10,803</v>
      </c>
      <c r="J3659" t="str">
        <f>IF(L3659="PAUSE",E3659,IF(anotacoes!G3663=conversao_anotacoes!C3659,conversao_anotacoes!C3659,conversao_anotacoes!D3659))</f>
        <v>GUILHEIRO</v>
      </c>
      <c r="K3659" t="str">
        <f t="shared" si="114"/>
        <v>SCHMITT</v>
      </c>
      <c r="L3659" t="str">
        <f>UPPER(anotacoes!H3659)</f>
        <v>ATTACK</v>
      </c>
      <c r="M3659" t="str">
        <f>IF(OR(L3659="ATTACK",L3659="FINTA"),"&lt;TECNICA&gt;",UPPER(anotacoes!I3659))</f>
        <v>&lt;TECNICA&gt;</v>
      </c>
      <c r="N3659" t="str">
        <f>IF(OR(L3659="ATTACK",L3659="FINTA"),UPPER(anotacoes!I3659),"")</f>
        <v>YOKO GURUMA</v>
      </c>
      <c r="O3659" s="6">
        <f>IF(anotacoes!N3659=0,"",anotacoes!N3659)</f>
        <v>6</v>
      </c>
      <c r="P3659" t="str">
        <f>IF(anotacoes!M3659=0,"",UPPER(anotacoes!M3659))</f>
        <v/>
      </c>
      <c r="Q3659" t="str">
        <f t="shared" si="115"/>
        <v>INSERT INTO CONVERSAO_LUTA_ACAO (cd_conversao, id_luta, sequencia, momento_inicio, momento_fim, quem_faz, quem_sofre, acao_tipo, acao, tecnica, direcao, pontuacao) VALUES (1, 53, 92, TRIM(' 00:09:10,803'), TRIM(' 00:09:10,803'), 'GUILHEIRO', 'SCHMITT', 'ATTACK', '&lt;TECNICA&gt;', 'YOKO GURUMA', 6, NULL)</v>
      </c>
      <c r="R3659" t="s">
        <v>10327</v>
      </c>
    </row>
    <row r="3660" spans="1:18" hidden="1" x14ac:dyDescent="0.25">
      <c r="A3660" s="7">
        <f>anotacoes!D3660</f>
        <v>40780</v>
      </c>
      <c r="B3660" t="str">
        <f>anotacoes!C3660</f>
        <v>WORLD CHAMPIONSHIPS PARIS 2011</v>
      </c>
      <c r="C3660" t="str">
        <f>anotacoes!E3660</f>
        <v>GUILHEIRO</v>
      </c>
      <c r="D3660" t="str">
        <f>anotacoes!F3660</f>
        <v>SCHMITT</v>
      </c>
      <c r="E3660" t="s">
        <v>10325</v>
      </c>
      <c r="F3660">
        <f>anotacoes!A3660</f>
        <v>53</v>
      </c>
      <c r="G3660">
        <f>anotacoes!B3660</f>
        <v>93</v>
      </c>
      <c r="H3660" t="str">
        <f>anotacoes!K3660</f>
        <v xml:space="preserve"> 00:09:10,803</v>
      </c>
      <c r="I3660" t="str">
        <f>anotacoes!L3660</f>
        <v xml:space="preserve"> 00:09:12,710</v>
      </c>
      <c r="J3660" t="str">
        <f>IF(L3660="PAUSE",E3660,IF(anotacoes!G3664=conversao_anotacoes!C3660,conversao_anotacoes!C3660,conversao_anotacoes!D3660))</f>
        <v>GUILHEIRO</v>
      </c>
      <c r="K3660" t="str">
        <f t="shared" si="114"/>
        <v>SCHMITT</v>
      </c>
      <c r="L3660" t="str">
        <f>UPPER(anotacoes!H3660)</f>
        <v>GROUNDWORK COMBAT</v>
      </c>
      <c r="M3660" t="str">
        <f>IF(OR(L3660="ATTACK",L3660="FINTA"),"&lt;TECNICA&gt;",UPPER(anotacoes!I3660))</f>
        <v>CONTROL WITH LEGS</v>
      </c>
      <c r="N3660" t="str">
        <f>IF(OR(L3660="ATTACK",L3660="FINTA"),UPPER(anotacoes!I3660),"")</f>
        <v/>
      </c>
      <c r="O3660" s="6" t="str">
        <f>IF(anotacoes!N3660=0,"",anotacoes!N3660)</f>
        <v/>
      </c>
      <c r="P3660" t="str">
        <f>IF(anotacoes!M3660=0,"",UPPER(anotacoes!M3660))</f>
        <v/>
      </c>
      <c r="Q3660" t="str">
        <f t="shared" si="115"/>
        <v>INSERT INTO CONVERSAO_LUTA_ACAO (cd_conversao, id_luta, sequencia, momento_inicio, momento_fim, quem_faz, quem_sofre, acao_tipo, acao, tecnica, direcao, pontuacao) VALUES (1, 53, 93, TRIM(' 00:09:10,803'), TRIM(' 00:09:12,710'), 'GUILHEIRO', 'SCHMITT', 'GROUNDWORK COMBAT', 'CONTROL WITH LEGS', NULL, NULL, NULL)</v>
      </c>
      <c r="R3660" t="s">
        <v>10327</v>
      </c>
    </row>
    <row r="3661" spans="1:18" hidden="1" x14ac:dyDescent="0.25">
      <c r="A3661" s="7">
        <f>anotacoes!D3661</f>
        <v>40780</v>
      </c>
      <c r="B3661" t="str">
        <f>anotacoes!C3661</f>
        <v>WORLD CHAMPIONSHIPS PARIS 2011</v>
      </c>
      <c r="C3661" t="str">
        <f>anotacoes!E3661</f>
        <v>GUILHEIRO</v>
      </c>
      <c r="D3661" t="str">
        <f>anotacoes!F3661</f>
        <v>SCHMITT</v>
      </c>
      <c r="E3661" t="s">
        <v>10325</v>
      </c>
      <c r="F3661">
        <f>anotacoes!A3661</f>
        <v>53</v>
      </c>
      <c r="G3661">
        <f>anotacoes!B3661</f>
        <v>94</v>
      </c>
      <c r="H3661" t="str">
        <f>anotacoes!K3661</f>
        <v xml:space="preserve"> 00:09:12,909</v>
      </c>
      <c r="I3661" t="str">
        <f>anotacoes!L3661</f>
        <v xml:space="preserve"> 00:10:00,623</v>
      </c>
      <c r="J3661" t="str">
        <f>IF(L3661="PAUSE",E3661,IF(anotacoes!G3665=conversao_anotacoes!C3661,conversao_anotacoes!C3661,conversao_anotacoes!D3661))</f>
        <v>&lt;ARBITRO_DESCONHECIDO&gt;</v>
      </c>
      <c r="K3661" t="str">
        <f t="shared" si="114"/>
        <v/>
      </c>
      <c r="L3661" t="str">
        <f>UPPER(anotacoes!H3661)</f>
        <v>PAUSE</v>
      </c>
      <c r="M3661" t="str">
        <f>IF(OR(L3661="ATTACK",L3661="FINTA"),"&lt;TECNICA&gt;",UPPER(anotacoes!I3661))</f>
        <v>&lt;NAO_CLASSIFICADO&gt;</v>
      </c>
      <c r="N3661" t="str">
        <f>IF(OR(L3661="ATTACK",L3661="FINTA"),UPPER(anotacoes!I3661),"")</f>
        <v/>
      </c>
      <c r="O3661" s="6" t="str">
        <f>IF(anotacoes!N3661=0,"",anotacoes!N3661)</f>
        <v/>
      </c>
      <c r="P3661" t="str">
        <f>IF(anotacoes!M3661=0,"",UPPER(anotacoes!M3661))</f>
        <v/>
      </c>
      <c r="Q3661" t="str">
        <f t="shared" si="115"/>
        <v>INSERT INTO CONVERSAO_LUTA_ACAO (cd_conversao, id_luta, sequencia, momento_inicio, momento_fim, quem_faz, quem_sofre, acao_tipo, acao, tecnica, direcao, pontuacao) VALUES (1, 53, 94, TRIM(' 00:09:12,909'), TRIM(' 00:10:00,623'), '&lt;ARBITRO_DESCONHECIDO&gt;', '', 'PAUSE', '&lt;NAO_CLASSIFICADO&gt;', NULL, NULL, NULL)</v>
      </c>
      <c r="R3661" t="s">
        <v>10327</v>
      </c>
    </row>
    <row r="3662" spans="1:18" hidden="1" x14ac:dyDescent="0.25">
      <c r="A3662" s="7">
        <f>anotacoes!D3662</f>
        <v>40780</v>
      </c>
      <c r="B3662" t="str">
        <f>anotacoes!C3662</f>
        <v>WORLD CHAMPIONSHIPS PARIS 2011</v>
      </c>
      <c r="C3662" t="str">
        <f>anotacoes!E3662</f>
        <v>GUILHEIRO</v>
      </c>
      <c r="D3662" t="str">
        <f>anotacoes!F3662</f>
        <v>SCHMITT</v>
      </c>
      <c r="E3662" t="s">
        <v>10325</v>
      </c>
      <c r="F3662">
        <f>anotacoes!A3662</f>
        <v>53</v>
      </c>
      <c r="G3662">
        <f>anotacoes!B3662</f>
        <v>95</v>
      </c>
      <c r="H3662" t="str">
        <f>anotacoes!K3662</f>
        <v xml:space="preserve"> 00:10:00,623</v>
      </c>
      <c r="I3662" t="str">
        <f>anotacoes!L3662</f>
        <v xml:space="preserve"> 00:10:01,437</v>
      </c>
      <c r="J3662" t="str">
        <f>IF(L3662="PAUSE",E3662,IF(anotacoes!G3666=conversao_anotacoes!C3662,conversao_anotacoes!C3662,conversao_anotacoes!D3662))</f>
        <v>GUILHEIRO</v>
      </c>
      <c r="K3662" t="str">
        <f t="shared" si="114"/>
        <v>SCHMITT</v>
      </c>
      <c r="L3662" t="str">
        <f>UPPER(anotacoes!H3662)</f>
        <v>DISPLACEMENT</v>
      </c>
      <c r="M3662" t="str">
        <f>IF(OR(L3662="ATTACK",L3662="FINTA"),"&lt;TECNICA&gt;",UPPER(anotacoes!I3662))</f>
        <v>2-3 STEP HESITANT RIGHT</v>
      </c>
      <c r="N3662" t="str">
        <f>IF(OR(L3662="ATTACK",L3662="FINTA"),UPPER(anotacoes!I3662),"")</f>
        <v/>
      </c>
      <c r="O3662" s="6" t="str">
        <f>IF(anotacoes!N3662=0,"",anotacoes!N3662)</f>
        <v/>
      </c>
      <c r="P3662" t="str">
        <f>IF(anotacoes!M3662=0,"",UPPER(anotacoes!M3662))</f>
        <v/>
      </c>
      <c r="Q3662" t="str">
        <f t="shared" si="115"/>
        <v>INSERT INTO CONVERSAO_LUTA_ACAO (cd_conversao, id_luta, sequencia, momento_inicio, momento_fim, quem_faz, quem_sofre, acao_tipo, acao, tecnica, direcao, pontuacao) VALUES (1, 53, 95, TRIM(' 00:10:00,623'), TRIM(' 00:10:01,437'), 'GUILHEIRO', 'SCHMITT', 'DISPLACEMENT', '2-3 STEP HESITANT RIGHT', NULL, NULL, NULL)</v>
      </c>
      <c r="R3662" t="s">
        <v>10327</v>
      </c>
    </row>
    <row r="3663" spans="1:18" hidden="1" x14ac:dyDescent="0.25">
      <c r="A3663" s="7">
        <f>anotacoes!D3663</f>
        <v>40780</v>
      </c>
      <c r="B3663" t="str">
        <f>anotacoes!C3663</f>
        <v>WORLD CHAMPIONSHIPS PARIS 2011</v>
      </c>
      <c r="C3663" t="str">
        <f>anotacoes!E3663</f>
        <v>GUILHEIRO</v>
      </c>
      <c r="D3663" t="str">
        <f>anotacoes!F3663</f>
        <v>SCHMITT</v>
      </c>
      <c r="E3663" t="s">
        <v>10325</v>
      </c>
      <c r="F3663">
        <f>anotacoes!A3663</f>
        <v>53</v>
      </c>
      <c r="G3663">
        <f>anotacoes!B3663</f>
        <v>96</v>
      </c>
      <c r="H3663" t="str">
        <f>anotacoes!K3663</f>
        <v xml:space="preserve"> 00:10:01,437</v>
      </c>
      <c r="I3663" t="str">
        <f>anotacoes!L3663</f>
        <v xml:space="preserve"> 00:10:09,882</v>
      </c>
      <c r="J3663" t="str">
        <f>IF(L3663="PAUSE",E3663,IF(anotacoes!G3667=conversao_anotacoes!C3663,conversao_anotacoes!C3663,conversao_anotacoes!D3663))</f>
        <v>GUILHEIRO</v>
      </c>
      <c r="K3663" t="str">
        <f t="shared" si="114"/>
        <v>SCHMITT</v>
      </c>
      <c r="L3663" t="str">
        <f>UPPER(anotacoes!H3663)</f>
        <v>DISPLACEMENT</v>
      </c>
      <c r="M3663" t="str">
        <f>IF(OR(L3663="ATTACK",L3663="FINTA"),"&lt;TECNICA&gt;",UPPER(anotacoes!I3663))</f>
        <v>TRY TO GRIP WITH CONTACT</v>
      </c>
      <c r="N3663" t="str">
        <f>IF(OR(L3663="ATTACK",L3663="FINTA"),UPPER(anotacoes!I3663),"")</f>
        <v/>
      </c>
      <c r="O3663" s="6" t="str">
        <f>IF(anotacoes!N3663=0,"",anotacoes!N3663)</f>
        <v/>
      </c>
      <c r="P3663" t="str">
        <f>IF(anotacoes!M3663=0,"",UPPER(anotacoes!M3663))</f>
        <v/>
      </c>
      <c r="Q3663" t="str">
        <f t="shared" si="115"/>
        <v>INSERT INTO CONVERSAO_LUTA_ACAO (cd_conversao, id_luta, sequencia, momento_inicio, momento_fim, quem_faz, quem_sofre, acao_tipo, acao, tecnica, direcao, pontuacao) VALUES (1, 53, 96, TRIM(' 00:10:01,437'), TRIM(' 00:10:09,882'), 'GUILHEIRO', 'SCHMITT', 'DISPLACEMENT', 'TRY TO GRIP WITH CONTACT', NULL, NULL, NULL)</v>
      </c>
      <c r="R3663" t="s">
        <v>10327</v>
      </c>
    </row>
    <row r="3664" spans="1:18" hidden="1" x14ac:dyDescent="0.25">
      <c r="A3664" s="7">
        <f>anotacoes!D3664</f>
        <v>40780</v>
      </c>
      <c r="B3664" t="str">
        <f>anotacoes!C3664</f>
        <v>WORLD CHAMPIONSHIPS PARIS 2011</v>
      </c>
      <c r="C3664" t="str">
        <f>anotacoes!E3664</f>
        <v>GUILHEIRO</v>
      </c>
      <c r="D3664" t="str">
        <f>anotacoes!F3664</f>
        <v>SCHMITT</v>
      </c>
      <c r="E3664" t="s">
        <v>10325</v>
      </c>
      <c r="F3664">
        <f>anotacoes!A3664</f>
        <v>53</v>
      </c>
      <c r="G3664">
        <f>anotacoes!B3664</f>
        <v>97</v>
      </c>
      <c r="H3664" t="str">
        <f>anotacoes!K3664</f>
        <v xml:space="preserve"> 00:10:09,882</v>
      </c>
      <c r="I3664" t="str">
        <f>anotacoes!L3664</f>
        <v xml:space="preserve"> 00:10:17,806</v>
      </c>
      <c r="J3664" t="str">
        <f>IF(L3664="PAUSE",E3664,IF(anotacoes!G3668=conversao_anotacoes!C3664,conversao_anotacoes!C3664,conversao_anotacoes!D3664))</f>
        <v>GUILHEIRO</v>
      </c>
      <c r="K3664" t="str">
        <f t="shared" si="114"/>
        <v>SCHMITT</v>
      </c>
      <c r="L3664" t="str">
        <f>UPPER(anotacoes!H3664)</f>
        <v>GRIP TIME</v>
      </c>
      <c r="M3664" t="str">
        <f>IF(OR(L3664="ATTACK",L3664="FINTA"),"&lt;TECNICA&gt;",UPPER(anotacoes!I3664))</f>
        <v>LEFT COLLAR RIGHT SLEEVE</v>
      </c>
      <c r="N3664" t="str">
        <f>IF(OR(L3664="ATTACK",L3664="FINTA"),UPPER(anotacoes!I3664),"")</f>
        <v/>
      </c>
      <c r="O3664" s="6" t="str">
        <f>IF(anotacoes!N3664=0,"",anotacoes!N3664)</f>
        <v/>
      </c>
      <c r="P3664" t="str">
        <f>IF(anotacoes!M3664=0,"",UPPER(anotacoes!M3664))</f>
        <v/>
      </c>
      <c r="Q3664" t="str">
        <f t="shared" si="115"/>
        <v>INSERT INTO CONVERSAO_LUTA_ACAO (cd_conversao, id_luta, sequencia, momento_inicio, momento_fim, quem_faz, quem_sofre, acao_tipo, acao, tecnica, direcao, pontuacao) VALUES (1, 53, 97, TRIM(' 00:10:09,882'), TRIM(' 00:10:17,806'), 'GUILHEIRO', 'SCHMITT', 'GRIP TIME', 'LEFT COLLAR RIGHT SLEEVE', NULL, NULL, NULL)</v>
      </c>
      <c r="R3664" t="s">
        <v>10327</v>
      </c>
    </row>
    <row r="3665" spans="1:18" hidden="1" x14ac:dyDescent="0.25">
      <c r="A3665" s="7">
        <f>anotacoes!D3665</f>
        <v>40780</v>
      </c>
      <c r="B3665" t="str">
        <f>anotacoes!C3665</f>
        <v>WORLD CHAMPIONSHIPS PARIS 2011</v>
      </c>
      <c r="C3665" t="str">
        <f>anotacoes!E3665</f>
        <v>GUILHEIRO</v>
      </c>
      <c r="D3665" t="str">
        <f>anotacoes!F3665</f>
        <v>SCHMITT</v>
      </c>
      <c r="E3665" t="s">
        <v>10325</v>
      </c>
      <c r="F3665">
        <f>anotacoes!A3665</f>
        <v>53</v>
      </c>
      <c r="G3665">
        <f>anotacoes!B3665</f>
        <v>98</v>
      </c>
      <c r="H3665" t="str">
        <f>anotacoes!K3665</f>
        <v xml:space="preserve"> 00:10:18,009</v>
      </c>
      <c r="I3665" t="str">
        <f>anotacoes!L3665</f>
        <v xml:space="preserve"> 00:10:21,223</v>
      </c>
      <c r="J3665" t="str">
        <f>IF(L3665="PAUSE",E3665,IF(anotacoes!G3669=conversao_anotacoes!C3665,conversao_anotacoes!C3665,conversao_anotacoes!D3665))</f>
        <v>GUILHEIRO</v>
      </c>
      <c r="K3665" t="str">
        <f t="shared" si="114"/>
        <v>SCHMITT</v>
      </c>
      <c r="L3665" t="str">
        <f>UPPER(anotacoes!H3665)</f>
        <v>DISPLACEMENT</v>
      </c>
      <c r="M3665" t="str">
        <f>IF(OR(L3665="ATTACK",L3665="FINTA"),"&lt;TECNICA&gt;",UPPER(anotacoes!I3665))</f>
        <v>TRY TO GRIP WITH CONTACT</v>
      </c>
      <c r="N3665" t="str">
        <f>IF(OR(L3665="ATTACK",L3665="FINTA"),UPPER(anotacoes!I3665),"")</f>
        <v/>
      </c>
      <c r="O3665" s="6" t="str">
        <f>IF(anotacoes!N3665=0,"",anotacoes!N3665)</f>
        <v/>
      </c>
      <c r="P3665" t="str">
        <f>IF(anotacoes!M3665=0,"",UPPER(anotacoes!M3665))</f>
        <v/>
      </c>
      <c r="Q3665" t="str">
        <f t="shared" si="115"/>
        <v>INSERT INTO CONVERSAO_LUTA_ACAO (cd_conversao, id_luta, sequencia, momento_inicio, momento_fim, quem_faz, quem_sofre, acao_tipo, acao, tecnica, direcao, pontuacao) VALUES (1, 53, 98, TRIM(' 00:10:18,009'), TRIM(' 00:10:21,223'), 'GUILHEIRO', 'SCHMITT', 'DISPLACEMENT', 'TRY TO GRIP WITH CONTACT', NULL, NULL, NULL)</v>
      </c>
      <c r="R3665" t="s">
        <v>10327</v>
      </c>
    </row>
    <row r="3666" spans="1:18" hidden="1" x14ac:dyDescent="0.25">
      <c r="A3666" s="7">
        <f>anotacoes!D3666</f>
        <v>40780</v>
      </c>
      <c r="B3666" t="str">
        <f>anotacoes!C3666</f>
        <v>WORLD CHAMPIONSHIPS PARIS 2011</v>
      </c>
      <c r="C3666" t="str">
        <f>anotacoes!E3666</f>
        <v>GUILHEIRO</v>
      </c>
      <c r="D3666" t="str">
        <f>anotacoes!F3666</f>
        <v>SCHMITT</v>
      </c>
      <c r="E3666" t="s">
        <v>10325</v>
      </c>
      <c r="F3666">
        <f>anotacoes!A3666</f>
        <v>53</v>
      </c>
      <c r="G3666">
        <f>anotacoes!B3666</f>
        <v>99</v>
      </c>
      <c r="H3666" t="str">
        <f>anotacoes!K3666</f>
        <v xml:space="preserve"> 00:10:21,432</v>
      </c>
      <c r="I3666" t="str">
        <f>anotacoes!L3666</f>
        <v xml:space="preserve"> 00:10:30,051</v>
      </c>
      <c r="J3666" t="str">
        <f>IF(L3666="PAUSE",E3666,IF(anotacoes!G3670=conversao_anotacoes!C3666,conversao_anotacoes!C3666,conversao_anotacoes!D3666))</f>
        <v>GUILHEIRO</v>
      </c>
      <c r="K3666" t="str">
        <f t="shared" si="114"/>
        <v>SCHMITT</v>
      </c>
      <c r="L3666" t="str">
        <f>UPPER(anotacoes!H3666)</f>
        <v>GRIP TIME</v>
      </c>
      <c r="M3666" t="str">
        <f>IF(OR(L3666="ATTACK",L3666="FINTA"),"&lt;TECNICA&gt;",UPPER(anotacoes!I3666))</f>
        <v>LEFT COLLAR RIGHT SLEEVE</v>
      </c>
      <c r="N3666" t="str">
        <f>IF(OR(L3666="ATTACK",L3666="FINTA"),UPPER(anotacoes!I3666),"")</f>
        <v/>
      </c>
      <c r="O3666" s="6" t="str">
        <f>IF(anotacoes!N3666=0,"",anotacoes!N3666)</f>
        <v/>
      </c>
      <c r="P3666" t="str">
        <f>IF(anotacoes!M3666=0,"",UPPER(anotacoes!M3666))</f>
        <v/>
      </c>
      <c r="Q3666" t="str">
        <f t="shared" si="115"/>
        <v>INSERT INTO CONVERSAO_LUTA_ACAO (cd_conversao, id_luta, sequencia, momento_inicio, momento_fim, quem_faz, quem_sofre, acao_tipo, acao, tecnica, direcao, pontuacao) VALUES (1, 53, 99, TRIM(' 00:10:21,432'), TRIM(' 00:10:30,051'), 'GUILHEIRO', 'SCHMITT', 'GRIP TIME', 'LEFT COLLAR RIGHT SLEEVE', NULL, NULL, NULL)</v>
      </c>
      <c r="R3666" t="s">
        <v>10327</v>
      </c>
    </row>
    <row r="3667" spans="1:18" hidden="1" x14ac:dyDescent="0.25">
      <c r="A3667" s="7">
        <f>anotacoes!D3667</f>
        <v>40780</v>
      </c>
      <c r="B3667" t="str">
        <f>anotacoes!C3667</f>
        <v>WORLD CHAMPIONSHIPS PARIS 2011</v>
      </c>
      <c r="C3667" t="str">
        <f>anotacoes!E3667</f>
        <v>GUILHEIRO</v>
      </c>
      <c r="D3667" t="str">
        <f>anotacoes!F3667</f>
        <v>SCHMITT</v>
      </c>
      <c r="E3667" t="s">
        <v>10325</v>
      </c>
      <c r="F3667">
        <f>anotacoes!A3667</f>
        <v>53</v>
      </c>
      <c r="G3667">
        <f>anotacoes!B3667</f>
        <v>100</v>
      </c>
      <c r="H3667" t="str">
        <f>anotacoes!K3667</f>
        <v xml:space="preserve"> 00:10:30,051</v>
      </c>
      <c r="I3667" t="str">
        <f>anotacoes!L3667</f>
        <v xml:space="preserve"> 00:10:30,051</v>
      </c>
      <c r="J3667" t="str">
        <f>IF(L3667="PAUSE",E3667,IF(anotacoes!G3671=conversao_anotacoes!C3667,conversao_anotacoes!C3667,conversao_anotacoes!D3667))</f>
        <v>GUILHEIRO</v>
      </c>
      <c r="K3667" t="str">
        <f t="shared" si="114"/>
        <v>SCHMITT</v>
      </c>
      <c r="L3667" t="str">
        <f>UPPER(anotacoes!H3667)</f>
        <v>DEFENSE</v>
      </c>
      <c r="M3667" t="str">
        <f>IF(OR(L3667="ATTACK",L3667="FINTA"),"&lt;TECNICA&gt;",UPPER(anotacoes!I3667))</f>
        <v>TAE-SABAKI RIGHT INCLINED</v>
      </c>
      <c r="N3667" t="str">
        <f>IF(OR(L3667="ATTACK",L3667="FINTA"),UPPER(anotacoes!I3667),"")</f>
        <v/>
      </c>
      <c r="O3667" s="6" t="str">
        <f>IF(anotacoes!N3667=0,"",anotacoes!N3667)</f>
        <v/>
      </c>
      <c r="P3667" t="str">
        <f>IF(anotacoes!M3667=0,"",UPPER(anotacoes!M3667))</f>
        <v/>
      </c>
      <c r="Q3667" t="str">
        <f t="shared" si="115"/>
        <v>INSERT INTO CONVERSAO_LUTA_ACAO (cd_conversao, id_luta, sequencia, momento_inicio, momento_fim, quem_faz, quem_sofre, acao_tipo, acao, tecnica, direcao, pontuacao) VALUES (1, 53, 100, TRIM(' 00:10:30,051'), TRIM(' 00:10:30,051'), 'GUILHEIRO', 'SCHMITT', 'DEFENSE', 'TAE-SABAKI RIGHT INCLINED', NULL, NULL, NULL)</v>
      </c>
      <c r="R3667" t="s">
        <v>10327</v>
      </c>
    </row>
    <row r="3668" spans="1:18" hidden="1" x14ac:dyDescent="0.25">
      <c r="A3668" s="7">
        <f>anotacoes!D3668</f>
        <v>40780</v>
      </c>
      <c r="B3668" t="str">
        <f>anotacoes!C3668</f>
        <v>WORLD CHAMPIONSHIPS PARIS 2011</v>
      </c>
      <c r="C3668" t="str">
        <f>anotacoes!E3668</f>
        <v>GUILHEIRO</v>
      </c>
      <c r="D3668" t="str">
        <f>anotacoes!F3668</f>
        <v>SCHMITT</v>
      </c>
      <c r="E3668" t="s">
        <v>10325</v>
      </c>
      <c r="F3668">
        <f>anotacoes!A3668</f>
        <v>53</v>
      </c>
      <c r="G3668">
        <f>anotacoes!B3668</f>
        <v>101</v>
      </c>
      <c r="H3668" t="str">
        <f>anotacoes!K3668</f>
        <v xml:space="preserve"> 00:10:30,051</v>
      </c>
      <c r="I3668" t="str">
        <f>anotacoes!L3668</f>
        <v xml:space="preserve"> 00:10:32,824</v>
      </c>
      <c r="J3668" t="str">
        <f>IF(L3668="PAUSE",E3668,IF(anotacoes!G3672=conversao_anotacoes!C3668,conversao_anotacoes!C3668,conversao_anotacoes!D3668))</f>
        <v>GUILHEIRO</v>
      </c>
      <c r="K3668" t="str">
        <f t="shared" si="114"/>
        <v>SCHMITT</v>
      </c>
      <c r="L3668" t="str">
        <f>UPPER(anotacoes!H3668)</f>
        <v>TRANSITION</v>
      </c>
      <c r="M3668" t="str">
        <f>IF(OR(L3668="ATTACK",L3668="FINTA"),"&lt;TECNICA&gt;",UPPER(anotacoes!I3668))</f>
        <v>WITHOUT ATTACK</v>
      </c>
      <c r="N3668" t="str">
        <f>IF(OR(L3668="ATTACK",L3668="FINTA"),UPPER(anotacoes!I3668),"")</f>
        <v/>
      </c>
      <c r="O3668" s="6" t="str">
        <f>IF(anotacoes!N3668=0,"",anotacoes!N3668)</f>
        <v/>
      </c>
      <c r="P3668" t="str">
        <f>IF(anotacoes!M3668=0,"",UPPER(anotacoes!M3668))</f>
        <v/>
      </c>
      <c r="Q3668" t="str">
        <f t="shared" si="115"/>
        <v>INSERT INTO CONVERSAO_LUTA_ACAO (cd_conversao, id_luta, sequencia, momento_inicio, momento_fim, quem_faz, quem_sofre, acao_tipo, acao, tecnica, direcao, pontuacao) VALUES (1, 53, 101, TRIM(' 00:10:30,051'), TRIM(' 00:10:32,824'), 'GUILHEIRO', 'SCHMITT', 'TRANSITION', 'WITHOUT ATTACK', NULL, NULL, NULL)</v>
      </c>
      <c r="R3668" t="s">
        <v>10327</v>
      </c>
    </row>
    <row r="3669" spans="1:18" hidden="1" x14ac:dyDescent="0.25">
      <c r="A3669" s="7">
        <f>anotacoes!D3669</f>
        <v>40780</v>
      </c>
      <c r="B3669" t="str">
        <f>anotacoes!C3669</f>
        <v>WORLD CHAMPIONSHIPS PARIS 2011</v>
      </c>
      <c r="C3669" t="str">
        <f>anotacoes!E3669</f>
        <v>GUILHEIRO</v>
      </c>
      <c r="D3669" t="str">
        <f>anotacoes!F3669</f>
        <v>SCHMITT</v>
      </c>
      <c r="E3669" t="s">
        <v>10325</v>
      </c>
      <c r="F3669">
        <f>anotacoes!A3669</f>
        <v>53</v>
      </c>
      <c r="G3669">
        <f>anotacoes!B3669</f>
        <v>102</v>
      </c>
      <c r="H3669" t="str">
        <f>anotacoes!K3669</f>
        <v xml:space="preserve"> 00:10:32,824</v>
      </c>
      <c r="I3669" t="str">
        <f>anotacoes!L3669</f>
        <v xml:space="preserve"> 00:10:41,417</v>
      </c>
      <c r="J3669" t="str">
        <f>IF(L3669="PAUSE",E3669,IF(anotacoes!G3673=conversao_anotacoes!C3669,conversao_anotacoes!C3669,conversao_anotacoes!D3669))</f>
        <v>&lt;ARBITRO_DESCONHECIDO&gt;</v>
      </c>
      <c r="K3669" t="str">
        <f t="shared" si="114"/>
        <v/>
      </c>
      <c r="L3669" t="str">
        <f>UPPER(anotacoes!H3669)</f>
        <v>PAUSE</v>
      </c>
      <c r="M3669" t="str">
        <f>IF(OR(L3669="ATTACK",L3669="FINTA"),"&lt;TECNICA&gt;",UPPER(anotacoes!I3669))</f>
        <v>&lt;NAO_CLASSIFICADO&gt;</v>
      </c>
      <c r="N3669" t="str">
        <f>IF(OR(L3669="ATTACK",L3669="FINTA"),UPPER(anotacoes!I3669),"")</f>
        <v/>
      </c>
      <c r="O3669" s="6" t="str">
        <f>IF(anotacoes!N3669=0,"",anotacoes!N3669)</f>
        <v/>
      </c>
      <c r="P3669" t="str">
        <f>IF(anotacoes!M3669=0,"",UPPER(anotacoes!M3669))</f>
        <v/>
      </c>
      <c r="Q3669" t="str">
        <f t="shared" si="115"/>
        <v>INSERT INTO CONVERSAO_LUTA_ACAO (cd_conversao, id_luta, sequencia, momento_inicio, momento_fim, quem_faz, quem_sofre, acao_tipo, acao, tecnica, direcao, pontuacao) VALUES (1, 53, 102, TRIM(' 00:10:32,824'), TRIM(' 00:10:41,417'), '&lt;ARBITRO_DESCONHECIDO&gt;', '', 'PAUSE', '&lt;NAO_CLASSIFICADO&gt;', NULL, NULL, NULL)</v>
      </c>
      <c r="R3669" t="s">
        <v>10327</v>
      </c>
    </row>
    <row r="3670" spans="1:18" hidden="1" x14ac:dyDescent="0.25">
      <c r="A3670" s="7">
        <f>anotacoes!D3670</f>
        <v>40780</v>
      </c>
      <c r="B3670" t="str">
        <f>anotacoes!C3670</f>
        <v>WORLD CHAMPIONSHIPS PARIS 2011</v>
      </c>
      <c r="C3670" t="str">
        <f>anotacoes!E3670</f>
        <v>GUILHEIRO</v>
      </c>
      <c r="D3670" t="str">
        <f>anotacoes!F3670</f>
        <v>SCHMITT</v>
      </c>
      <c r="E3670" t="s">
        <v>10325</v>
      </c>
      <c r="F3670">
        <f>anotacoes!A3670</f>
        <v>53</v>
      </c>
      <c r="G3670">
        <f>anotacoes!B3670</f>
        <v>103</v>
      </c>
      <c r="H3670" t="str">
        <f>anotacoes!K3670</f>
        <v xml:space="preserve"> 00:10:41,788</v>
      </c>
      <c r="I3670" t="str">
        <f>anotacoes!L3670</f>
        <v xml:space="preserve"> 00:10:44,295</v>
      </c>
      <c r="J3670" t="str">
        <f>IF(L3670="PAUSE",E3670,IF(anotacoes!G3674=conversao_anotacoes!C3670,conversao_anotacoes!C3670,conversao_anotacoes!D3670))</f>
        <v>GUILHEIRO</v>
      </c>
      <c r="K3670" t="str">
        <f t="shared" si="114"/>
        <v>SCHMITT</v>
      </c>
      <c r="L3670" t="str">
        <f>UPPER(anotacoes!H3670)</f>
        <v>DISPLACEMENT</v>
      </c>
      <c r="M3670" t="str">
        <f>IF(OR(L3670="ATTACK",L3670="FINTA"),"&lt;TECNICA&gt;",UPPER(anotacoes!I3670))</f>
        <v>CIRCULAR LEFT</v>
      </c>
      <c r="N3670" t="str">
        <f>IF(OR(L3670="ATTACK",L3670="FINTA"),UPPER(anotacoes!I3670),"")</f>
        <v/>
      </c>
      <c r="O3670" s="6" t="str">
        <f>IF(anotacoes!N3670=0,"",anotacoes!N3670)</f>
        <v/>
      </c>
      <c r="P3670" t="str">
        <f>IF(anotacoes!M3670=0,"",UPPER(anotacoes!M3670))</f>
        <v/>
      </c>
      <c r="Q3670" t="str">
        <f t="shared" si="115"/>
        <v>INSERT INTO CONVERSAO_LUTA_ACAO (cd_conversao, id_luta, sequencia, momento_inicio, momento_fim, quem_faz, quem_sofre, acao_tipo, acao, tecnica, direcao, pontuacao) VALUES (1, 53, 103, TRIM(' 00:10:41,788'), TRIM(' 00:10:44,295'), 'GUILHEIRO', 'SCHMITT', 'DISPLACEMENT', 'CIRCULAR LEFT', NULL, NULL, NULL)</v>
      </c>
      <c r="R3670" t="s">
        <v>10327</v>
      </c>
    </row>
    <row r="3671" spans="1:18" hidden="1" x14ac:dyDescent="0.25">
      <c r="A3671" s="7">
        <f>anotacoes!D3671</f>
        <v>40780</v>
      </c>
      <c r="B3671" t="str">
        <f>anotacoes!C3671</f>
        <v>WORLD CHAMPIONSHIPS PARIS 2011</v>
      </c>
      <c r="C3671" t="str">
        <f>anotacoes!E3671</f>
        <v>GUILHEIRO</v>
      </c>
      <c r="D3671" t="str">
        <f>anotacoes!F3671</f>
        <v>SCHMITT</v>
      </c>
      <c r="E3671" t="s">
        <v>10325</v>
      </c>
      <c r="F3671">
        <f>anotacoes!A3671</f>
        <v>53</v>
      </c>
      <c r="G3671">
        <f>anotacoes!B3671</f>
        <v>104</v>
      </c>
      <c r="H3671" t="str">
        <f>anotacoes!K3671</f>
        <v xml:space="preserve"> 00:10:44,295</v>
      </c>
      <c r="I3671" t="str">
        <f>anotacoes!L3671</f>
        <v xml:space="preserve"> 00:10:42,617</v>
      </c>
      <c r="J3671" t="str">
        <f>IF(L3671="PAUSE",E3671,IF(anotacoes!G3675=conversao_anotacoes!C3671,conversao_anotacoes!C3671,conversao_anotacoes!D3671))</f>
        <v>GUILHEIRO</v>
      </c>
      <c r="K3671" t="str">
        <f t="shared" si="114"/>
        <v>SCHMITT</v>
      </c>
      <c r="L3671" t="str">
        <f>UPPER(anotacoes!H3671)</f>
        <v>DISPLACEMENT</v>
      </c>
      <c r="M3671" t="str">
        <f>IF(OR(L3671="ATTACK",L3671="FINTA"),"&lt;TECNICA&gt;",UPPER(anotacoes!I3671))</f>
        <v>2-3 STEP HESITANT RIGHT</v>
      </c>
      <c r="N3671" t="str">
        <f>IF(OR(L3671="ATTACK",L3671="FINTA"),UPPER(anotacoes!I3671),"")</f>
        <v/>
      </c>
      <c r="O3671" s="6" t="str">
        <f>IF(anotacoes!N3671=0,"",anotacoes!N3671)</f>
        <v/>
      </c>
      <c r="P3671" t="str">
        <f>IF(anotacoes!M3671=0,"",UPPER(anotacoes!M3671))</f>
        <v/>
      </c>
      <c r="Q3671" t="str">
        <f t="shared" si="115"/>
        <v>INSERT INTO CONVERSAO_LUTA_ACAO (cd_conversao, id_luta, sequencia, momento_inicio, momento_fim, quem_faz, quem_sofre, acao_tipo, acao, tecnica, direcao, pontuacao) VALUES (1, 53, 104, TRIM(' 00:10:44,295'), TRIM(' 00:10:42,617'), 'GUILHEIRO', 'SCHMITT', 'DISPLACEMENT', '2-3 STEP HESITANT RIGHT', NULL, NULL, NULL)</v>
      </c>
      <c r="R3671" t="s">
        <v>10327</v>
      </c>
    </row>
    <row r="3672" spans="1:18" hidden="1" x14ac:dyDescent="0.25">
      <c r="A3672" s="7">
        <f>anotacoes!D3672</f>
        <v>40780</v>
      </c>
      <c r="B3672" t="str">
        <f>anotacoes!C3672</f>
        <v>WORLD CHAMPIONSHIPS PARIS 2011</v>
      </c>
      <c r="C3672" t="str">
        <f>anotacoes!E3672</f>
        <v>GUILHEIRO</v>
      </c>
      <c r="D3672" t="str">
        <f>anotacoes!F3672</f>
        <v>SCHMITT</v>
      </c>
      <c r="E3672" t="s">
        <v>10325</v>
      </c>
      <c r="F3672">
        <f>anotacoes!A3672</f>
        <v>53</v>
      </c>
      <c r="G3672">
        <f>anotacoes!B3672</f>
        <v>105</v>
      </c>
      <c r="H3672" t="str">
        <f>anotacoes!K3672</f>
        <v xml:space="preserve"> 00:10:42,617</v>
      </c>
      <c r="I3672" t="str">
        <f>anotacoes!L3672</f>
        <v xml:space="preserve"> 00:10:47,796</v>
      </c>
      <c r="J3672" t="str">
        <f>IF(L3672="PAUSE",E3672,IF(anotacoes!G3676=conversao_anotacoes!C3672,conversao_anotacoes!C3672,conversao_anotacoes!D3672))</f>
        <v>GUILHEIRO</v>
      </c>
      <c r="K3672" t="str">
        <f t="shared" si="114"/>
        <v>SCHMITT</v>
      </c>
      <c r="L3672" t="str">
        <f>UPPER(anotacoes!H3672)</f>
        <v>DISPLACEMENT</v>
      </c>
      <c r="M3672" t="str">
        <f>IF(OR(L3672="ATTACK",L3672="FINTA"),"&lt;TECNICA&gt;",UPPER(anotacoes!I3672))</f>
        <v>TRY TO GRIP WITH CONTACT</v>
      </c>
      <c r="N3672" t="str">
        <f>IF(OR(L3672="ATTACK",L3672="FINTA"),UPPER(anotacoes!I3672),"")</f>
        <v/>
      </c>
      <c r="O3672" s="6" t="str">
        <f>IF(anotacoes!N3672=0,"",anotacoes!N3672)</f>
        <v/>
      </c>
      <c r="P3672" t="str">
        <f>IF(anotacoes!M3672=0,"",UPPER(anotacoes!M3672))</f>
        <v/>
      </c>
      <c r="Q3672" t="str">
        <f t="shared" si="115"/>
        <v>INSERT INTO CONVERSAO_LUTA_ACAO (cd_conversao, id_luta, sequencia, momento_inicio, momento_fim, quem_faz, quem_sofre, acao_tipo, acao, tecnica, direcao, pontuacao) VALUES (1, 53, 105, TRIM(' 00:10:42,617'), TRIM(' 00:10:47,796'), 'GUILHEIRO', 'SCHMITT', 'DISPLACEMENT', 'TRY TO GRIP WITH CONTACT', NULL, NULL, NULL)</v>
      </c>
      <c r="R3672" t="s">
        <v>10327</v>
      </c>
    </row>
    <row r="3673" spans="1:18" hidden="1" x14ac:dyDescent="0.25">
      <c r="A3673" s="7">
        <f>anotacoes!D3673</f>
        <v>40780</v>
      </c>
      <c r="B3673" t="str">
        <f>anotacoes!C3673</f>
        <v>WORLD CHAMPIONSHIPS PARIS 2011</v>
      </c>
      <c r="C3673" t="str">
        <f>anotacoes!E3673</f>
        <v>GUILHEIRO</v>
      </c>
      <c r="D3673" t="str">
        <f>anotacoes!F3673</f>
        <v>SCHMITT</v>
      </c>
      <c r="E3673" t="s">
        <v>10325</v>
      </c>
      <c r="F3673">
        <f>anotacoes!A3673</f>
        <v>53</v>
      </c>
      <c r="G3673">
        <f>anotacoes!B3673</f>
        <v>106</v>
      </c>
      <c r="H3673" t="str">
        <f>anotacoes!K3673</f>
        <v xml:space="preserve"> 00:10:47,796</v>
      </c>
      <c r="I3673" t="str">
        <f>anotacoes!L3673</f>
        <v xml:space="preserve"> 00:10:50,252</v>
      </c>
      <c r="J3673" t="str">
        <f>IF(L3673="PAUSE",E3673,IF(anotacoes!G3677=conversao_anotacoes!C3673,conversao_anotacoes!C3673,conversao_anotacoes!D3673))</f>
        <v>GUILHEIRO</v>
      </c>
      <c r="K3673" t="str">
        <f t="shared" si="114"/>
        <v>SCHMITT</v>
      </c>
      <c r="L3673" t="str">
        <f>UPPER(anotacoes!H3673)</f>
        <v>GRIP TIME</v>
      </c>
      <c r="M3673" t="str">
        <f>IF(OR(L3673="ATTACK",L3673="FINTA"),"&lt;TECNICA&gt;",UPPER(anotacoes!I3673))</f>
        <v>LEFT COLLAR RIGHT SLEEVE</v>
      </c>
      <c r="N3673" t="str">
        <f>IF(OR(L3673="ATTACK",L3673="FINTA"),UPPER(anotacoes!I3673),"")</f>
        <v/>
      </c>
      <c r="O3673" s="6" t="str">
        <f>IF(anotacoes!N3673=0,"",anotacoes!N3673)</f>
        <v/>
      </c>
      <c r="P3673" t="str">
        <f>IF(anotacoes!M3673=0,"",UPPER(anotacoes!M3673))</f>
        <v/>
      </c>
      <c r="Q3673" t="str">
        <f t="shared" si="115"/>
        <v>INSERT INTO CONVERSAO_LUTA_ACAO (cd_conversao, id_luta, sequencia, momento_inicio, momento_fim, quem_faz, quem_sofre, acao_tipo, acao, tecnica, direcao, pontuacao) VALUES (1, 53, 106, TRIM(' 00:10:47,796'), TRIM(' 00:10:50,252'), 'GUILHEIRO', 'SCHMITT', 'GRIP TIME', 'LEFT COLLAR RIGHT SLEEVE', NULL, NULL, NULL)</v>
      </c>
      <c r="R3673" t="s">
        <v>10327</v>
      </c>
    </row>
    <row r="3674" spans="1:18" hidden="1" x14ac:dyDescent="0.25">
      <c r="A3674" s="7">
        <f>anotacoes!D3674</f>
        <v>40780</v>
      </c>
      <c r="B3674" t="str">
        <f>anotacoes!C3674</f>
        <v>WORLD CHAMPIONSHIPS PARIS 2011</v>
      </c>
      <c r="C3674" t="str">
        <f>anotacoes!E3674</f>
        <v>GUILHEIRO</v>
      </c>
      <c r="D3674" t="str">
        <f>anotacoes!F3674</f>
        <v>SCHMITT</v>
      </c>
      <c r="E3674" t="s">
        <v>10325</v>
      </c>
      <c r="F3674">
        <f>anotacoes!A3674</f>
        <v>53</v>
      </c>
      <c r="G3674">
        <f>anotacoes!B3674</f>
        <v>107</v>
      </c>
      <c r="H3674" t="str">
        <f>anotacoes!K3674</f>
        <v xml:space="preserve"> 00:10:50,252</v>
      </c>
      <c r="I3674" t="str">
        <f>anotacoes!L3674</f>
        <v xml:space="preserve"> 00:10:51,957</v>
      </c>
      <c r="J3674" t="str">
        <f>IF(L3674="PAUSE",E3674,IF(anotacoes!G3678=conversao_anotacoes!C3674,conversao_anotacoes!C3674,conversao_anotacoes!D3674))</f>
        <v>GUILHEIRO</v>
      </c>
      <c r="K3674" t="str">
        <f t="shared" si="114"/>
        <v>SCHMITT</v>
      </c>
      <c r="L3674" t="str">
        <f>UPPER(anotacoes!H3674)</f>
        <v>TRANSITION</v>
      </c>
      <c r="M3674" t="str">
        <f>IF(OR(L3674="ATTACK",L3674="FINTA"),"&lt;TECNICA&gt;",UPPER(anotacoes!I3674))</f>
        <v>WITHOUT ATTACK</v>
      </c>
      <c r="N3674" t="str">
        <f>IF(OR(L3674="ATTACK",L3674="FINTA"),UPPER(anotacoes!I3674),"")</f>
        <v/>
      </c>
      <c r="O3674" s="6" t="str">
        <f>IF(anotacoes!N3674=0,"",anotacoes!N3674)</f>
        <v/>
      </c>
      <c r="P3674" t="str">
        <f>IF(anotacoes!M3674=0,"",UPPER(anotacoes!M3674))</f>
        <v/>
      </c>
      <c r="Q3674" t="str">
        <f t="shared" si="115"/>
        <v>INSERT INTO CONVERSAO_LUTA_ACAO (cd_conversao, id_luta, sequencia, momento_inicio, momento_fim, quem_faz, quem_sofre, acao_tipo, acao, tecnica, direcao, pontuacao) VALUES (1, 53, 107, TRIM(' 00:10:50,252'), TRIM(' 00:10:51,957'), 'GUILHEIRO', 'SCHMITT', 'TRANSITION', 'WITHOUT ATTACK', NULL, NULL, NULL)</v>
      </c>
      <c r="R3674" t="s">
        <v>10327</v>
      </c>
    </row>
    <row r="3675" spans="1:18" hidden="1" x14ac:dyDescent="0.25">
      <c r="A3675" s="7">
        <f>anotacoes!D3675</f>
        <v>40780</v>
      </c>
      <c r="B3675" t="str">
        <f>anotacoes!C3675</f>
        <v>WORLD CHAMPIONSHIPS PARIS 2011</v>
      </c>
      <c r="C3675" t="str">
        <f>anotacoes!E3675</f>
        <v>GUILHEIRO</v>
      </c>
      <c r="D3675" t="str">
        <f>anotacoes!F3675</f>
        <v>SCHMITT</v>
      </c>
      <c r="E3675" t="s">
        <v>10325</v>
      </c>
      <c r="F3675">
        <f>anotacoes!A3675</f>
        <v>53</v>
      </c>
      <c r="G3675">
        <f>anotacoes!B3675</f>
        <v>108</v>
      </c>
      <c r="H3675" t="str">
        <f>anotacoes!K3675</f>
        <v xml:space="preserve"> 00:10:51,957</v>
      </c>
      <c r="I3675" t="str">
        <f>anotacoes!L3675</f>
        <v xml:space="preserve"> 00:12:13,820</v>
      </c>
      <c r="J3675" t="str">
        <f>IF(L3675="PAUSE",E3675,IF(anotacoes!G3679=conversao_anotacoes!C3675,conversao_anotacoes!C3675,conversao_anotacoes!D3675))</f>
        <v>&lt;ARBITRO_DESCONHECIDO&gt;</v>
      </c>
      <c r="K3675" t="str">
        <f t="shared" si="114"/>
        <v/>
      </c>
      <c r="L3675" t="str">
        <f>UPPER(anotacoes!H3675)</f>
        <v>PAUSE</v>
      </c>
      <c r="M3675" t="str">
        <f>IF(OR(L3675="ATTACK",L3675="FINTA"),"&lt;TECNICA&gt;",UPPER(anotacoes!I3675))</f>
        <v>GOLDENSCORE</v>
      </c>
      <c r="N3675" t="str">
        <f>IF(OR(L3675="ATTACK",L3675="FINTA"),UPPER(anotacoes!I3675),"")</f>
        <v/>
      </c>
      <c r="O3675" s="6" t="str">
        <f>IF(anotacoes!N3675=0,"",anotacoes!N3675)</f>
        <v/>
      </c>
      <c r="P3675" t="str">
        <f>IF(anotacoes!M3675=0,"",UPPER(anotacoes!M3675))</f>
        <v/>
      </c>
      <c r="Q3675" t="str">
        <f t="shared" si="115"/>
        <v>INSERT INTO CONVERSAO_LUTA_ACAO (cd_conversao, id_luta, sequencia, momento_inicio, momento_fim, quem_faz, quem_sofre, acao_tipo, acao, tecnica, direcao, pontuacao) VALUES (1, 53, 108, TRIM(' 00:10:51,957'), TRIM(' 00:12:13,820'), '&lt;ARBITRO_DESCONHECIDO&gt;', '', 'PAUSE', 'GOLDENSCORE', NULL, NULL, NULL)</v>
      </c>
      <c r="R3675" t="s">
        <v>10327</v>
      </c>
    </row>
    <row r="3676" spans="1:18" hidden="1" x14ac:dyDescent="0.25">
      <c r="A3676" s="7">
        <f>anotacoes!D3676</f>
        <v>40780</v>
      </c>
      <c r="B3676" t="str">
        <f>anotacoes!C3676</f>
        <v>WORLD CHAMPIONSHIPS PARIS 2011</v>
      </c>
      <c r="C3676" t="str">
        <f>anotacoes!E3676</f>
        <v>GUILHEIRO</v>
      </c>
      <c r="D3676" t="str">
        <f>anotacoes!F3676</f>
        <v>SCHMITT</v>
      </c>
      <c r="E3676" t="s">
        <v>10325</v>
      </c>
      <c r="F3676">
        <f>anotacoes!A3676</f>
        <v>53</v>
      </c>
      <c r="G3676">
        <f>anotacoes!B3676</f>
        <v>109</v>
      </c>
      <c r="H3676" t="str">
        <f>anotacoes!K3676</f>
        <v xml:space="preserve"> 00:12:13,820</v>
      </c>
      <c r="I3676" t="str">
        <f>anotacoes!L3676</f>
        <v xml:space="preserve"> 00:12:17,320</v>
      </c>
      <c r="J3676" t="str">
        <f>IF(L3676="PAUSE",E3676,IF(anotacoes!G3680=conversao_anotacoes!C3676,conversao_anotacoes!C3676,conversao_anotacoes!D3676))</f>
        <v>GUILHEIRO</v>
      </c>
      <c r="K3676" t="str">
        <f t="shared" si="114"/>
        <v>SCHMITT</v>
      </c>
      <c r="L3676" t="str">
        <f>UPPER(anotacoes!H3676)</f>
        <v>DISPLACEMENT</v>
      </c>
      <c r="M3676" t="str">
        <f>IF(OR(L3676="ATTACK",L3676="FINTA"),"&lt;TECNICA&gt;",UPPER(anotacoes!I3676))</f>
        <v>2-3 STEP HESITANT RIGHT</v>
      </c>
      <c r="N3676" t="str">
        <f>IF(OR(L3676="ATTACK",L3676="FINTA"),UPPER(anotacoes!I3676),"")</f>
        <v/>
      </c>
      <c r="O3676" s="6" t="str">
        <f>IF(anotacoes!N3676=0,"",anotacoes!N3676)</f>
        <v/>
      </c>
      <c r="P3676" t="str">
        <f>IF(anotacoes!M3676=0,"",UPPER(anotacoes!M3676))</f>
        <v/>
      </c>
      <c r="Q3676" t="str">
        <f t="shared" si="115"/>
        <v>INSERT INTO CONVERSAO_LUTA_ACAO (cd_conversao, id_luta, sequencia, momento_inicio, momento_fim, quem_faz, quem_sofre, acao_tipo, acao, tecnica, direcao, pontuacao) VALUES (1, 53, 109, TRIM(' 00:12:13,820'), TRIM(' 00:12:17,320'), 'GUILHEIRO', 'SCHMITT', 'DISPLACEMENT', '2-3 STEP HESITANT RIGHT', NULL, NULL, NULL)</v>
      </c>
      <c r="R3676" t="s">
        <v>10327</v>
      </c>
    </row>
    <row r="3677" spans="1:18" hidden="1" x14ac:dyDescent="0.25">
      <c r="A3677" s="7">
        <f>anotacoes!D3677</f>
        <v>40780</v>
      </c>
      <c r="B3677" t="str">
        <f>anotacoes!C3677</f>
        <v>WORLD CHAMPIONSHIPS PARIS 2011</v>
      </c>
      <c r="C3677" t="str">
        <f>anotacoes!E3677</f>
        <v>GUILHEIRO</v>
      </c>
      <c r="D3677" t="str">
        <f>anotacoes!F3677</f>
        <v>SCHMITT</v>
      </c>
      <c r="E3677" t="s">
        <v>10325</v>
      </c>
      <c r="F3677">
        <f>anotacoes!A3677</f>
        <v>53</v>
      </c>
      <c r="G3677">
        <f>anotacoes!B3677</f>
        <v>110</v>
      </c>
      <c r="H3677" t="str">
        <f>anotacoes!K3677</f>
        <v xml:space="preserve"> 00:12:17,506</v>
      </c>
      <c r="I3677" t="str">
        <f>anotacoes!L3677</f>
        <v xml:space="preserve"> 00:12:30,491</v>
      </c>
      <c r="J3677" t="str">
        <f>IF(L3677="PAUSE",E3677,IF(anotacoes!G3681=conversao_anotacoes!C3677,conversao_anotacoes!C3677,conversao_anotacoes!D3677))</f>
        <v>GUILHEIRO</v>
      </c>
      <c r="K3677" t="str">
        <f t="shared" si="114"/>
        <v>SCHMITT</v>
      </c>
      <c r="L3677" t="str">
        <f>UPPER(anotacoes!H3677)</f>
        <v>DISPLACEMENT</v>
      </c>
      <c r="M3677" t="str">
        <f>IF(OR(L3677="ATTACK",L3677="FINTA"),"&lt;TECNICA&gt;",UPPER(anotacoes!I3677))</f>
        <v>TRY TO GRIP WITH CONTACT</v>
      </c>
      <c r="N3677" t="str">
        <f>IF(OR(L3677="ATTACK",L3677="FINTA"),UPPER(anotacoes!I3677),"")</f>
        <v/>
      </c>
      <c r="O3677" s="6" t="str">
        <f>IF(anotacoes!N3677=0,"",anotacoes!N3677)</f>
        <v/>
      </c>
      <c r="P3677" t="str">
        <f>IF(anotacoes!M3677=0,"",UPPER(anotacoes!M3677))</f>
        <v/>
      </c>
      <c r="Q3677" t="str">
        <f t="shared" si="115"/>
        <v>INSERT INTO CONVERSAO_LUTA_ACAO (cd_conversao, id_luta, sequencia, momento_inicio, momento_fim, quem_faz, quem_sofre, acao_tipo, acao, tecnica, direcao, pontuacao) VALUES (1, 53, 110, TRIM(' 00:12:17,506'), TRIM(' 00:12:30,491'), 'GUILHEIRO', 'SCHMITT', 'DISPLACEMENT', 'TRY TO GRIP WITH CONTACT', NULL, NULL, NULL)</v>
      </c>
      <c r="R3677" t="s">
        <v>10327</v>
      </c>
    </row>
    <row r="3678" spans="1:18" hidden="1" x14ac:dyDescent="0.25">
      <c r="A3678" s="7">
        <f>anotacoes!D3678</f>
        <v>40780</v>
      </c>
      <c r="B3678" t="str">
        <f>anotacoes!C3678</f>
        <v>WORLD CHAMPIONSHIPS PARIS 2011</v>
      </c>
      <c r="C3678" t="str">
        <f>anotacoes!E3678</f>
        <v>GUILHEIRO</v>
      </c>
      <c r="D3678" t="str">
        <f>anotacoes!F3678</f>
        <v>SCHMITT</v>
      </c>
      <c r="E3678" t="s">
        <v>10325</v>
      </c>
      <c r="F3678">
        <f>anotacoes!A3678</f>
        <v>53</v>
      </c>
      <c r="G3678">
        <f>anotacoes!B3678</f>
        <v>111</v>
      </c>
      <c r="H3678" t="str">
        <f>anotacoes!K3678</f>
        <v xml:space="preserve"> 00:12:30,491</v>
      </c>
      <c r="I3678" t="str">
        <f>anotacoes!L3678</f>
        <v xml:space="preserve"> 00:13:26,157</v>
      </c>
      <c r="J3678" t="str">
        <f>IF(L3678="PAUSE",E3678,IF(anotacoes!G3682=conversao_anotacoes!C3678,conversao_anotacoes!C3678,conversao_anotacoes!D3678))</f>
        <v>GUILHEIRO</v>
      </c>
      <c r="K3678" t="str">
        <f t="shared" si="114"/>
        <v>SCHMITT</v>
      </c>
      <c r="L3678" t="str">
        <f>UPPER(anotacoes!H3678)</f>
        <v>GRIP TIME</v>
      </c>
      <c r="M3678" t="str">
        <f>IF(OR(L3678="ATTACK",L3678="FINTA"),"&lt;TECNICA&gt;",UPPER(anotacoes!I3678))</f>
        <v>RIGHT SLEEVE LEFT SLEEVE</v>
      </c>
      <c r="N3678" t="str">
        <f>IF(OR(L3678="ATTACK",L3678="FINTA"),UPPER(anotacoes!I3678),"")</f>
        <v/>
      </c>
      <c r="O3678" s="6" t="str">
        <f>IF(anotacoes!N3678=0,"",anotacoes!N3678)</f>
        <v/>
      </c>
      <c r="P3678" t="str">
        <f>IF(anotacoes!M3678=0,"",UPPER(anotacoes!M3678))</f>
        <v/>
      </c>
      <c r="Q3678" t="str">
        <f t="shared" si="115"/>
        <v>INSERT INTO CONVERSAO_LUTA_ACAO (cd_conversao, id_luta, sequencia, momento_inicio, momento_fim, quem_faz, quem_sofre, acao_tipo, acao, tecnica, direcao, pontuacao) VALUES (1, 53, 111, TRIM(' 00:12:30,491'), TRIM(' 00:13:26,157'), 'GUILHEIRO', 'SCHMITT', 'GRIP TIME', 'RIGHT SLEEVE LEFT SLEEVE', NULL, NULL, NULL)</v>
      </c>
      <c r="R3678" t="s">
        <v>10327</v>
      </c>
    </row>
    <row r="3679" spans="1:18" hidden="1" x14ac:dyDescent="0.25">
      <c r="A3679" s="7">
        <f>anotacoes!D3679</f>
        <v>40780</v>
      </c>
      <c r="B3679" t="str">
        <f>anotacoes!C3679</f>
        <v>WORLD CHAMPIONSHIPS PARIS 2011</v>
      </c>
      <c r="C3679" t="str">
        <f>anotacoes!E3679</f>
        <v>GUILHEIRO</v>
      </c>
      <c r="D3679" t="str">
        <f>anotacoes!F3679</f>
        <v>SCHMITT</v>
      </c>
      <c r="E3679" t="s">
        <v>10325</v>
      </c>
      <c r="F3679">
        <f>anotacoes!A3679</f>
        <v>53</v>
      </c>
      <c r="G3679">
        <f>anotacoes!B3679</f>
        <v>112</v>
      </c>
      <c r="H3679" t="str">
        <f>anotacoes!K3679</f>
        <v xml:space="preserve"> 00:13:26,157</v>
      </c>
      <c r="I3679" t="str">
        <f>anotacoes!L3679</f>
        <v xml:space="preserve"> 00:13:27,775</v>
      </c>
      <c r="J3679" t="str">
        <f>IF(L3679="PAUSE",E3679,IF(anotacoes!G3683=conversao_anotacoes!C3679,conversao_anotacoes!C3679,conversao_anotacoes!D3679))</f>
        <v>GUILHEIRO</v>
      </c>
      <c r="K3679" t="str">
        <f t="shared" si="114"/>
        <v>SCHMITT</v>
      </c>
      <c r="L3679" t="str">
        <f>UPPER(anotacoes!H3679)</f>
        <v>ATTACK</v>
      </c>
      <c r="M3679" t="str">
        <f>IF(OR(L3679="ATTACK",L3679="FINTA"),"&lt;TECNICA&gt;",UPPER(anotacoes!I3679))</f>
        <v>&lt;TECNICA&gt;</v>
      </c>
      <c r="N3679" t="str">
        <f>IF(OR(L3679="ATTACK",L3679="FINTA"),UPPER(anotacoes!I3679),"")</f>
        <v>SODE SEOI NAGE</v>
      </c>
      <c r="O3679" s="6">
        <f>IF(anotacoes!N3679=0,"",anotacoes!N3679)</f>
        <v>6</v>
      </c>
      <c r="P3679" t="str">
        <f>IF(anotacoes!M3679=0,"",UPPER(anotacoes!M3679))</f>
        <v/>
      </c>
      <c r="Q3679" t="str">
        <f t="shared" si="115"/>
        <v>INSERT INTO CONVERSAO_LUTA_ACAO (cd_conversao, id_luta, sequencia, momento_inicio, momento_fim, quem_faz, quem_sofre, acao_tipo, acao, tecnica, direcao, pontuacao) VALUES (1, 53, 112, TRIM(' 00:13:26,157'), TRIM(' 00:13:27,775'), 'GUILHEIRO', 'SCHMITT', 'ATTACK', '&lt;TECNICA&gt;', 'SODE SEOI NAGE', 6, NULL)</v>
      </c>
      <c r="R3679" t="s">
        <v>10327</v>
      </c>
    </row>
    <row r="3680" spans="1:18" hidden="1" x14ac:dyDescent="0.25">
      <c r="A3680" s="7">
        <f>anotacoes!D3680</f>
        <v>40780</v>
      </c>
      <c r="B3680" t="str">
        <f>anotacoes!C3680</f>
        <v>WORLD CHAMPIONSHIPS PARIS 2011</v>
      </c>
      <c r="C3680" t="str">
        <f>anotacoes!E3680</f>
        <v>GUILHEIRO</v>
      </c>
      <c r="D3680" t="str">
        <f>anotacoes!F3680</f>
        <v>SCHMITT</v>
      </c>
      <c r="E3680" t="s">
        <v>10325</v>
      </c>
      <c r="F3680">
        <f>anotacoes!A3680</f>
        <v>53</v>
      </c>
      <c r="G3680">
        <f>anotacoes!B3680</f>
        <v>113</v>
      </c>
      <c r="H3680" t="str">
        <f>anotacoes!K3680</f>
        <v xml:space="preserve"> 00:13:28,080</v>
      </c>
      <c r="I3680" t="str">
        <f>anotacoes!L3680</f>
        <v xml:space="preserve"> 00:13:36,800</v>
      </c>
      <c r="J3680" t="str">
        <f>IF(L3680="PAUSE",E3680,IF(anotacoes!G3684=conversao_anotacoes!C3680,conversao_anotacoes!C3680,conversao_anotacoes!D3680))</f>
        <v>GUILHEIRO</v>
      </c>
      <c r="K3680" t="str">
        <f t="shared" si="114"/>
        <v>SCHMITT</v>
      </c>
      <c r="L3680" t="str">
        <f>UPPER(anotacoes!H3680)</f>
        <v>GROUNDWORK COMBAT</v>
      </c>
      <c r="M3680" t="str">
        <f>IF(OR(L3680="ATTACK",L3680="FINTA"),"&lt;TECNICA&gt;",UPPER(anotacoes!I3680))</f>
        <v>TRYING TO ATTACK</v>
      </c>
      <c r="N3680" t="str">
        <f>IF(OR(L3680="ATTACK",L3680="FINTA"),UPPER(anotacoes!I3680),"")</f>
        <v/>
      </c>
      <c r="O3680" s="6" t="str">
        <f>IF(anotacoes!N3680=0,"",anotacoes!N3680)</f>
        <v/>
      </c>
      <c r="P3680" t="str">
        <f>IF(anotacoes!M3680=0,"",UPPER(anotacoes!M3680))</f>
        <v/>
      </c>
      <c r="Q3680" t="str">
        <f t="shared" si="115"/>
        <v>INSERT INTO CONVERSAO_LUTA_ACAO (cd_conversao, id_luta, sequencia, momento_inicio, momento_fim, quem_faz, quem_sofre, acao_tipo, acao, tecnica, direcao, pontuacao) VALUES (1, 53, 113, TRIM(' 00:13:28,080'), TRIM(' 00:13:36,800'), 'GUILHEIRO', 'SCHMITT', 'GROUNDWORK COMBAT', 'TRYING TO ATTACK', NULL, NULL, NULL)</v>
      </c>
      <c r="R3680" t="s">
        <v>10327</v>
      </c>
    </row>
    <row r="3681" spans="1:18" hidden="1" x14ac:dyDescent="0.25">
      <c r="A3681" s="7">
        <f>anotacoes!D3681</f>
        <v>40780</v>
      </c>
      <c r="B3681" t="str">
        <f>anotacoes!C3681</f>
        <v>WORLD CHAMPIONSHIPS PARIS 2011</v>
      </c>
      <c r="C3681" t="str">
        <f>anotacoes!E3681</f>
        <v>GUILHEIRO</v>
      </c>
      <c r="D3681" t="str">
        <f>anotacoes!F3681</f>
        <v>SCHMITT</v>
      </c>
      <c r="E3681" t="s">
        <v>10325</v>
      </c>
      <c r="F3681">
        <f>anotacoes!A3681</f>
        <v>53</v>
      </c>
      <c r="G3681">
        <f>anotacoes!B3681</f>
        <v>114</v>
      </c>
      <c r="H3681" t="str">
        <f>anotacoes!K3681</f>
        <v xml:space="preserve"> 00:13:36,993</v>
      </c>
      <c r="I3681" t="str">
        <f>anotacoes!L3681</f>
        <v xml:space="preserve"> 00:13:43,946</v>
      </c>
      <c r="J3681" t="str">
        <f>IF(L3681="PAUSE",E3681,IF(anotacoes!G3685=conversao_anotacoes!C3681,conversao_anotacoes!C3681,conversao_anotacoes!D3681))</f>
        <v>&lt;ARBITRO_DESCONHECIDO&gt;</v>
      </c>
      <c r="K3681" t="str">
        <f t="shared" si="114"/>
        <v/>
      </c>
      <c r="L3681" t="str">
        <f>UPPER(anotacoes!H3681)</f>
        <v>PAUSE</v>
      </c>
      <c r="M3681" t="str">
        <f>IF(OR(L3681="ATTACK",L3681="FINTA"),"&lt;TECNICA&gt;",UPPER(anotacoes!I3681))</f>
        <v>&lt;NAO_CLASSIFICADO&gt;</v>
      </c>
      <c r="N3681" t="str">
        <f>IF(OR(L3681="ATTACK",L3681="FINTA"),UPPER(anotacoes!I3681),"")</f>
        <v/>
      </c>
      <c r="O3681" s="6" t="str">
        <f>IF(anotacoes!N3681=0,"",anotacoes!N3681)</f>
        <v/>
      </c>
      <c r="P3681" t="str">
        <f>IF(anotacoes!M3681=0,"",UPPER(anotacoes!M3681))</f>
        <v/>
      </c>
      <c r="Q3681" t="str">
        <f t="shared" si="115"/>
        <v>INSERT INTO CONVERSAO_LUTA_ACAO (cd_conversao, id_luta, sequencia, momento_inicio, momento_fim, quem_faz, quem_sofre, acao_tipo, acao, tecnica, direcao, pontuacao) VALUES (1, 53, 114, TRIM(' 00:13:36,993'), TRIM(' 00:13:43,946'), '&lt;ARBITRO_DESCONHECIDO&gt;', '', 'PAUSE', '&lt;NAO_CLASSIFICADO&gt;', NULL, NULL, NULL)</v>
      </c>
      <c r="R3681" t="s">
        <v>10327</v>
      </c>
    </row>
    <row r="3682" spans="1:18" hidden="1" x14ac:dyDescent="0.25">
      <c r="A3682" s="7">
        <f>anotacoes!D3682</f>
        <v>40780</v>
      </c>
      <c r="B3682" t="str">
        <f>anotacoes!C3682</f>
        <v>WORLD CHAMPIONSHIPS PARIS 2011</v>
      </c>
      <c r="C3682" t="str">
        <f>anotacoes!E3682</f>
        <v>GUILHEIRO</v>
      </c>
      <c r="D3682" t="str">
        <f>anotacoes!F3682</f>
        <v>SCHMITT</v>
      </c>
      <c r="E3682" t="s">
        <v>10325</v>
      </c>
      <c r="F3682">
        <f>anotacoes!A3682</f>
        <v>53</v>
      </c>
      <c r="G3682">
        <f>anotacoes!B3682</f>
        <v>115</v>
      </c>
      <c r="H3682" t="str">
        <f>anotacoes!K3682</f>
        <v xml:space="preserve"> 00:13:43,946</v>
      </c>
      <c r="I3682" t="str">
        <f>anotacoes!L3682</f>
        <v xml:space="preserve"> 00:13:45,048</v>
      </c>
      <c r="J3682" t="str">
        <f>IF(L3682="PAUSE",E3682,IF(anotacoes!G3686=conversao_anotacoes!C3682,conversao_anotacoes!C3682,conversao_anotacoes!D3682))</f>
        <v>GUILHEIRO</v>
      </c>
      <c r="K3682" t="str">
        <f t="shared" si="114"/>
        <v>SCHMITT</v>
      </c>
      <c r="L3682" t="str">
        <f>UPPER(anotacoes!H3682)</f>
        <v>DISPLACEMENT</v>
      </c>
      <c r="M3682" t="str">
        <f>IF(OR(L3682="ATTACK",L3682="FINTA"),"&lt;TECNICA&gt;",UPPER(anotacoes!I3682))</f>
        <v>2-3 STEP HESITANT RIGHT</v>
      </c>
      <c r="N3682" t="str">
        <f>IF(OR(L3682="ATTACK",L3682="FINTA"),UPPER(anotacoes!I3682),"")</f>
        <v/>
      </c>
      <c r="O3682" s="6" t="str">
        <f>IF(anotacoes!N3682=0,"",anotacoes!N3682)</f>
        <v/>
      </c>
      <c r="P3682" t="str">
        <f>IF(anotacoes!M3682=0,"",UPPER(anotacoes!M3682))</f>
        <v/>
      </c>
      <c r="Q3682" t="str">
        <f t="shared" si="115"/>
        <v>INSERT INTO CONVERSAO_LUTA_ACAO (cd_conversao, id_luta, sequencia, momento_inicio, momento_fim, quem_faz, quem_sofre, acao_tipo, acao, tecnica, direcao, pontuacao) VALUES (1, 53, 115, TRIM(' 00:13:43,946'), TRIM(' 00:13:45,048'), 'GUILHEIRO', 'SCHMITT', 'DISPLACEMENT', '2-3 STEP HESITANT RIGHT', NULL, NULL, NULL)</v>
      </c>
      <c r="R3682" t="s">
        <v>10327</v>
      </c>
    </row>
    <row r="3683" spans="1:18" hidden="1" x14ac:dyDescent="0.25">
      <c r="A3683" s="7">
        <f>anotacoes!D3683</f>
        <v>40780</v>
      </c>
      <c r="B3683" t="str">
        <f>anotacoes!C3683</f>
        <v>WORLD CHAMPIONSHIPS PARIS 2011</v>
      </c>
      <c r="C3683" t="str">
        <f>anotacoes!E3683</f>
        <v>GUILHEIRO</v>
      </c>
      <c r="D3683" t="str">
        <f>anotacoes!F3683</f>
        <v>SCHMITT</v>
      </c>
      <c r="E3683" t="s">
        <v>10325</v>
      </c>
      <c r="F3683">
        <f>anotacoes!A3683</f>
        <v>53</v>
      </c>
      <c r="G3683">
        <f>anotacoes!B3683</f>
        <v>116</v>
      </c>
      <c r="H3683" t="str">
        <f>anotacoes!K3683</f>
        <v xml:space="preserve"> 00:13:45,048</v>
      </c>
      <c r="I3683" t="str">
        <f>anotacoes!L3683</f>
        <v xml:space="preserve"> 00:13:45,899</v>
      </c>
      <c r="J3683" t="str">
        <f>IF(L3683="PAUSE",E3683,IF(anotacoes!G3687=conversao_anotacoes!C3683,conversao_anotacoes!C3683,conversao_anotacoes!D3683))</f>
        <v>GUILHEIRO</v>
      </c>
      <c r="K3683" t="str">
        <f t="shared" si="114"/>
        <v>SCHMITT</v>
      </c>
      <c r="L3683" t="str">
        <f>UPPER(anotacoes!H3683)</f>
        <v>DISPLACEMENT</v>
      </c>
      <c r="M3683" t="str">
        <f>IF(OR(L3683="ATTACK",L3683="FINTA"),"&lt;TECNICA&gt;",UPPER(anotacoes!I3683))</f>
        <v>TRY TO GRIP WITH CONTACT</v>
      </c>
      <c r="N3683" t="str">
        <f>IF(OR(L3683="ATTACK",L3683="FINTA"),UPPER(anotacoes!I3683),"")</f>
        <v/>
      </c>
      <c r="O3683" s="6" t="str">
        <f>IF(anotacoes!N3683=0,"",anotacoes!N3683)</f>
        <v/>
      </c>
      <c r="P3683" t="str">
        <f>IF(anotacoes!M3683=0,"",UPPER(anotacoes!M3683))</f>
        <v/>
      </c>
      <c r="Q3683" t="str">
        <f t="shared" si="115"/>
        <v>INSERT INTO CONVERSAO_LUTA_ACAO (cd_conversao, id_luta, sequencia, momento_inicio, momento_fim, quem_faz, quem_sofre, acao_tipo, acao, tecnica, direcao, pontuacao) VALUES (1, 53, 116, TRIM(' 00:13:45,048'), TRIM(' 00:13:45,899'), 'GUILHEIRO', 'SCHMITT', 'DISPLACEMENT', 'TRY TO GRIP WITH CONTACT', NULL, NULL, NULL)</v>
      </c>
      <c r="R3683" t="s">
        <v>10327</v>
      </c>
    </row>
    <row r="3684" spans="1:18" hidden="1" x14ac:dyDescent="0.25">
      <c r="A3684" s="7">
        <f>anotacoes!D3684</f>
        <v>40780</v>
      </c>
      <c r="B3684" t="str">
        <f>anotacoes!C3684</f>
        <v>WORLD CHAMPIONSHIPS PARIS 2011</v>
      </c>
      <c r="C3684" t="str">
        <f>anotacoes!E3684</f>
        <v>GUILHEIRO</v>
      </c>
      <c r="D3684" t="str">
        <f>anotacoes!F3684</f>
        <v>SCHMITT</v>
      </c>
      <c r="E3684" t="s">
        <v>10325</v>
      </c>
      <c r="F3684">
        <f>anotacoes!A3684</f>
        <v>53</v>
      </c>
      <c r="G3684">
        <f>anotacoes!B3684</f>
        <v>117</v>
      </c>
      <c r="H3684" t="str">
        <f>anotacoes!K3684</f>
        <v xml:space="preserve"> 00:13:45,899</v>
      </c>
      <c r="I3684" t="str">
        <f>anotacoes!L3684</f>
        <v xml:space="preserve"> 00:13:49,729</v>
      </c>
      <c r="J3684" t="str">
        <f>IF(L3684="PAUSE",E3684,IF(anotacoes!G3688=conversao_anotacoes!C3684,conversao_anotacoes!C3684,conversao_anotacoes!D3684))</f>
        <v>GUILHEIRO</v>
      </c>
      <c r="K3684" t="str">
        <f t="shared" si="114"/>
        <v>SCHMITT</v>
      </c>
      <c r="L3684" t="str">
        <f>UPPER(anotacoes!H3684)</f>
        <v>GRIP TIME</v>
      </c>
      <c r="M3684" t="str">
        <f>IF(OR(L3684="ATTACK",L3684="FINTA"),"&lt;TECNICA&gt;",UPPER(anotacoes!I3684))</f>
        <v>LEFT COLLAR</v>
      </c>
      <c r="N3684" t="str">
        <f>IF(OR(L3684="ATTACK",L3684="FINTA"),UPPER(anotacoes!I3684),"")</f>
        <v/>
      </c>
      <c r="O3684" s="6" t="str">
        <f>IF(anotacoes!N3684=0,"",anotacoes!N3684)</f>
        <v/>
      </c>
      <c r="P3684" t="str">
        <f>IF(anotacoes!M3684=0,"",UPPER(anotacoes!M3684))</f>
        <v/>
      </c>
      <c r="Q3684" t="str">
        <f t="shared" si="115"/>
        <v>INSERT INTO CONVERSAO_LUTA_ACAO (cd_conversao, id_luta, sequencia, momento_inicio, momento_fim, quem_faz, quem_sofre, acao_tipo, acao, tecnica, direcao, pontuacao) VALUES (1, 53, 117, TRIM(' 00:13:45,899'), TRIM(' 00:13:49,729'), 'GUILHEIRO', 'SCHMITT', 'GRIP TIME', 'LEFT COLLAR', NULL, NULL, NULL)</v>
      </c>
      <c r="R3684" t="s">
        <v>10327</v>
      </c>
    </row>
    <row r="3685" spans="1:18" hidden="1" x14ac:dyDescent="0.25">
      <c r="A3685" s="7">
        <f>anotacoes!D3685</f>
        <v>40780</v>
      </c>
      <c r="B3685" t="str">
        <f>anotacoes!C3685</f>
        <v>WORLD CHAMPIONSHIPS PARIS 2011</v>
      </c>
      <c r="C3685" t="str">
        <f>anotacoes!E3685</f>
        <v>GUILHEIRO</v>
      </c>
      <c r="D3685" t="str">
        <f>anotacoes!F3685</f>
        <v>SCHMITT</v>
      </c>
      <c r="E3685" t="s">
        <v>10325</v>
      </c>
      <c r="F3685">
        <f>anotacoes!A3685</f>
        <v>53</v>
      </c>
      <c r="G3685">
        <f>anotacoes!B3685</f>
        <v>118</v>
      </c>
      <c r="H3685" t="str">
        <f>anotacoes!K3685</f>
        <v xml:space="preserve"> 00:13:49,729</v>
      </c>
      <c r="I3685" t="str">
        <f>anotacoes!L3685</f>
        <v xml:space="preserve"> 00:13:50,736</v>
      </c>
      <c r="J3685" t="str">
        <f>IF(L3685="PAUSE",E3685,IF(anotacoes!G3689=conversao_anotacoes!C3685,conversao_anotacoes!C3685,conversao_anotacoes!D3685))</f>
        <v>GUILHEIRO</v>
      </c>
      <c r="K3685" t="str">
        <f t="shared" si="114"/>
        <v>SCHMITT</v>
      </c>
      <c r="L3685" t="str">
        <f>UPPER(anotacoes!H3685)</f>
        <v>GRIP TIME</v>
      </c>
      <c r="M3685" t="str">
        <f>IF(OR(L3685="ATTACK",L3685="FINTA"),"&lt;TECNICA&gt;",UPPER(anotacoes!I3685))</f>
        <v>RIGHT SLEEVE</v>
      </c>
      <c r="N3685" t="str">
        <f>IF(OR(L3685="ATTACK",L3685="FINTA"),UPPER(anotacoes!I3685),"")</f>
        <v/>
      </c>
      <c r="O3685" s="6" t="str">
        <f>IF(anotacoes!N3685=0,"",anotacoes!N3685)</f>
        <v/>
      </c>
      <c r="P3685" t="str">
        <f>IF(anotacoes!M3685=0,"",UPPER(anotacoes!M3685))</f>
        <v/>
      </c>
      <c r="Q3685" t="str">
        <f t="shared" si="115"/>
        <v>INSERT INTO CONVERSAO_LUTA_ACAO (cd_conversao, id_luta, sequencia, momento_inicio, momento_fim, quem_faz, quem_sofre, acao_tipo, acao, tecnica, direcao, pontuacao) VALUES (1, 53, 118, TRIM(' 00:13:49,729'), TRIM(' 00:13:50,736'), 'GUILHEIRO', 'SCHMITT', 'GRIP TIME', 'RIGHT SLEEVE', NULL, NULL, NULL)</v>
      </c>
      <c r="R3685" t="s">
        <v>10327</v>
      </c>
    </row>
    <row r="3686" spans="1:18" hidden="1" x14ac:dyDescent="0.25">
      <c r="A3686" s="7">
        <f>anotacoes!D3686</f>
        <v>40780</v>
      </c>
      <c r="B3686" t="str">
        <f>anotacoes!C3686</f>
        <v>WORLD CHAMPIONSHIPS PARIS 2011</v>
      </c>
      <c r="C3686" t="str">
        <f>anotacoes!E3686</f>
        <v>GUILHEIRO</v>
      </c>
      <c r="D3686" t="str">
        <f>anotacoes!F3686</f>
        <v>SCHMITT</v>
      </c>
      <c r="E3686" t="s">
        <v>10325</v>
      </c>
      <c r="F3686">
        <f>anotacoes!A3686</f>
        <v>53</v>
      </c>
      <c r="G3686">
        <f>anotacoes!B3686</f>
        <v>119</v>
      </c>
      <c r="H3686" t="str">
        <f>anotacoes!K3686</f>
        <v xml:space="preserve"> 00:13:50,736</v>
      </c>
      <c r="I3686" t="str">
        <f>anotacoes!L3686</f>
        <v xml:space="preserve"> 00:13:51,671</v>
      </c>
      <c r="J3686" t="str">
        <f>IF(L3686="PAUSE",E3686,IF(anotacoes!G3690=conversao_anotacoes!C3686,conversao_anotacoes!C3686,conversao_anotacoes!D3686))</f>
        <v>GUILHEIRO</v>
      </c>
      <c r="K3686" t="str">
        <f t="shared" si="114"/>
        <v>SCHMITT</v>
      </c>
      <c r="L3686" t="str">
        <f>UPPER(anotacoes!H3686)</f>
        <v>DISPLACEMENT</v>
      </c>
      <c r="M3686" t="str">
        <f>IF(OR(L3686="ATTACK",L3686="FINTA"),"&lt;TECNICA&gt;",UPPER(anotacoes!I3686))</f>
        <v>TRY TO GRIP WITH CONTACT</v>
      </c>
      <c r="N3686" t="str">
        <f>IF(OR(L3686="ATTACK",L3686="FINTA"),UPPER(anotacoes!I3686),"")</f>
        <v/>
      </c>
      <c r="O3686" s="6" t="str">
        <f>IF(anotacoes!N3686=0,"",anotacoes!N3686)</f>
        <v/>
      </c>
      <c r="P3686" t="str">
        <f>IF(anotacoes!M3686=0,"",UPPER(anotacoes!M3686))</f>
        <v/>
      </c>
      <c r="Q3686" t="str">
        <f t="shared" si="115"/>
        <v>INSERT INTO CONVERSAO_LUTA_ACAO (cd_conversao, id_luta, sequencia, momento_inicio, momento_fim, quem_faz, quem_sofre, acao_tipo, acao, tecnica, direcao, pontuacao) VALUES (1, 53, 119, TRIM(' 00:13:50,736'), TRIM(' 00:13:51,671'), 'GUILHEIRO', 'SCHMITT', 'DISPLACEMENT', 'TRY TO GRIP WITH CONTACT', NULL, NULL, NULL)</v>
      </c>
      <c r="R3686" t="s">
        <v>10327</v>
      </c>
    </row>
    <row r="3687" spans="1:18" hidden="1" x14ac:dyDescent="0.25">
      <c r="A3687" s="7">
        <f>anotacoes!D3687</f>
        <v>40780</v>
      </c>
      <c r="B3687" t="str">
        <f>anotacoes!C3687</f>
        <v>WORLD CHAMPIONSHIPS PARIS 2011</v>
      </c>
      <c r="C3687" t="str">
        <f>anotacoes!E3687</f>
        <v>GUILHEIRO</v>
      </c>
      <c r="D3687" t="str">
        <f>anotacoes!F3687</f>
        <v>SCHMITT</v>
      </c>
      <c r="E3687" t="s">
        <v>10325</v>
      </c>
      <c r="F3687">
        <f>anotacoes!A3687</f>
        <v>53</v>
      </c>
      <c r="G3687">
        <f>anotacoes!B3687</f>
        <v>120</v>
      </c>
      <c r="H3687" t="str">
        <f>anotacoes!K3687</f>
        <v xml:space="preserve"> 00:13:51,671</v>
      </c>
      <c r="I3687" t="str">
        <f>anotacoes!L3687</f>
        <v xml:space="preserve"> 00:13:52,695</v>
      </c>
      <c r="J3687" t="str">
        <f>IF(L3687="PAUSE",E3687,IF(anotacoes!G3691=conversao_anotacoes!C3687,conversao_anotacoes!C3687,conversao_anotacoes!D3687))</f>
        <v>GUILHEIRO</v>
      </c>
      <c r="K3687" t="str">
        <f t="shared" si="114"/>
        <v>SCHMITT</v>
      </c>
      <c r="L3687" t="str">
        <f>UPPER(anotacoes!H3687)</f>
        <v>DEFENSE</v>
      </c>
      <c r="M3687" t="str">
        <f>IF(OR(L3687="ATTACK",L3687="FINTA"),"&lt;TECNICA&gt;",UPPER(anotacoes!I3687))</f>
        <v>TAE-SABAKI RIGHT INCLINED</v>
      </c>
      <c r="N3687" t="str">
        <f>IF(OR(L3687="ATTACK",L3687="FINTA"),UPPER(anotacoes!I3687),"")</f>
        <v/>
      </c>
      <c r="O3687" s="6" t="str">
        <f>IF(anotacoes!N3687=0,"",anotacoes!N3687)</f>
        <v/>
      </c>
      <c r="P3687" t="str">
        <f>IF(anotacoes!M3687=0,"",UPPER(anotacoes!M3687))</f>
        <v/>
      </c>
      <c r="Q3687" t="str">
        <f t="shared" si="115"/>
        <v>INSERT INTO CONVERSAO_LUTA_ACAO (cd_conversao, id_luta, sequencia, momento_inicio, momento_fim, quem_faz, quem_sofre, acao_tipo, acao, tecnica, direcao, pontuacao) VALUES (1, 53, 120, TRIM(' 00:13:51,671'), TRIM(' 00:13:52,695'), 'GUILHEIRO', 'SCHMITT', 'DEFENSE', 'TAE-SABAKI RIGHT INCLINED', NULL, NULL, NULL)</v>
      </c>
      <c r="R3687" t="s">
        <v>10327</v>
      </c>
    </row>
    <row r="3688" spans="1:18" hidden="1" x14ac:dyDescent="0.25">
      <c r="A3688" s="7">
        <f>anotacoes!D3688</f>
        <v>40780</v>
      </c>
      <c r="B3688" t="str">
        <f>anotacoes!C3688</f>
        <v>WORLD CHAMPIONSHIPS PARIS 2011</v>
      </c>
      <c r="C3688" t="str">
        <f>anotacoes!E3688</f>
        <v>GUILHEIRO</v>
      </c>
      <c r="D3688" t="str">
        <f>anotacoes!F3688</f>
        <v>SCHMITT</v>
      </c>
      <c r="E3688" t="s">
        <v>10325</v>
      </c>
      <c r="F3688">
        <f>anotacoes!A3688</f>
        <v>53</v>
      </c>
      <c r="G3688">
        <f>anotacoes!B3688</f>
        <v>121</v>
      </c>
      <c r="H3688" t="str">
        <f>anotacoes!K3688</f>
        <v xml:space="preserve"> 00:13:52,695</v>
      </c>
      <c r="I3688" t="str">
        <f>anotacoes!L3688</f>
        <v xml:space="preserve"> 00:13:54,375</v>
      </c>
      <c r="J3688" t="str">
        <f>IF(L3688="PAUSE",E3688,IF(anotacoes!G3692=conversao_anotacoes!C3688,conversao_anotacoes!C3688,conversao_anotacoes!D3688))</f>
        <v>GUILHEIRO</v>
      </c>
      <c r="K3688" t="str">
        <f t="shared" si="114"/>
        <v>SCHMITT</v>
      </c>
      <c r="L3688" t="str">
        <f>UPPER(anotacoes!H3688)</f>
        <v>TRANSITION</v>
      </c>
      <c r="M3688" t="str">
        <f>IF(OR(L3688="ATTACK",L3688="FINTA"),"&lt;TECNICA&gt;",UPPER(anotacoes!I3688))</f>
        <v>WITHOUT ATTACK</v>
      </c>
      <c r="N3688" t="str">
        <f>IF(OR(L3688="ATTACK",L3688="FINTA"),UPPER(anotacoes!I3688),"")</f>
        <v/>
      </c>
      <c r="O3688" s="6" t="str">
        <f>IF(anotacoes!N3688=0,"",anotacoes!N3688)</f>
        <v/>
      </c>
      <c r="P3688" t="str">
        <f>IF(anotacoes!M3688=0,"",UPPER(anotacoes!M3688))</f>
        <v/>
      </c>
      <c r="Q3688" t="str">
        <f t="shared" si="115"/>
        <v>INSERT INTO CONVERSAO_LUTA_ACAO (cd_conversao, id_luta, sequencia, momento_inicio, momento_fim, quem_faz, quem_sofre, acao_tipo, acao, tecnica, direcao, pontuacao) VALUES (1, 53, 121, TRIM(' 00:13:52,695'), TRIM(' 00:13:54,375'), 'GUILHEIRO', 'SCHMITT', 'TRANSITION', 'WITHOUT ATTACK', NULL, NULL, NULL)</v>
      </c>
      <c r="R3688" t="s">
        <v>10327</v>
      </c>
    </row>
    <row r="3689" spans="1:18" hidden="1" x14ac:dyDescent="0.25">
      <c r="A3689" s="7">
        <f>anotacoes!D3689</f>
        <v>40780</v>
      </c>
      <c r="B3689" t="str">
        <f>anotacoes!C3689</f>
        <v>WORLD CHAMPIONSHIPS PARIS 2011</v>
      </c>
      <c r="C3689" t="str">
        <f>anotacoes!E3689</f>
        <v>GUILHEIRO</v>
      </c>
      <c r="D3689" t="str">
        <f>anotacoes!F3689</f>
        <v>SCHMITT</v>
      </c>
      <c r="E3689" t="s">
        <v>10325</v>
      </c>
      <c r="F3689">
        <f>anotacoes!A3689</f>
        <v>53</v>
      </c>
      <c r="G3689">
        <f>anotacoes!B3689</f>
        <v>122</v>
      </c>
      <c r="H3689" t="str">
        <f>anotacoes!K3689</f>
        <v xml:space="preserve"> 00:13:54,375</v>
      </c>
      <c r="I3689" t="str">
        <f>anotacoes!L3689</f>
        <v xml:space="preserve"> 00:14:01,399</v>
      </c>
      <c r="J3689" t="str">
        <f>IF(L3689="PAUSE",E3689,IF(anotacoes!G3693=conversao_anotacoes!C3689,conversao_anotacoes!C3689,conversao_anotacoes!D3689))</f>
        <v>&lt;ARBITRO_DESCONHECIDO&gt;</v>
      </c>
      <c r="K3689" t="str">
        <f t="shared" si="114"/>
        <v/>
      </c>
      <c r="L3689" t="str">
        <f>UPPER(anotacoes!H3689)</f>
        <v>PAUSE</v>
      </c>
      <c r="M3689" t="str">
        <f>IF(OR(L3689="ATTACK",L3689="FINTA"),"&lt;TECNICA&gt;",UPPER(anotacoes!I3689))</f>
        <v>&lt;NAO_CLASSIFICADO&gt;</v>
      </c>
      <c r="N3689" t="str">
        <f>IF(OR(L3689="ATTACK",L3689="FINTA"),UPPER(anotacoes!I3689),"")</f>
        <v/>
      </c>
      <c r="O3689" s="6" t="str">
        <f>IF(anotacoes!N3689=0,"",anotacoes!N3689)</f>
        <v/>
      </c>
      <c r="P3689" t="str">
        <f>IF(anotacoes!M3689=0,"",UPPER(anotacoes!M3689))</f>
        <v/>
      </c>
      <c r="Q3689" t="str">
        <f t="shared" si="115"/>
        <v>INSERT INTO CONVERSAO_LUTA_ACAO (cd_conversao, id_luta, sequencia, momento_inicio, momento_fim, quem_faz, quem_sofre, acao_tipo, acao, tecnica, direcao, pontuacao) VALUES (1, 53, 122, TRIM(' 00:13:54,375'), TRIM(' 00:14:01,399'), '&lt;ARBITRO_DESCONHECIDO&gt;', '', 'PAUSE', '&lt;NAO_CLASSIFICADO&gt;', NULL, NULL, NULL)</v>
      </c>
      <c r="R3689" t="s">
        <v>10327</v>
      </c>
    </row>
    <row r="3690" spans="1:18" hidden="1" x14ac:dyDescent="0.25">
      <c r="A3690" s="7">
        <f>anotacoes!D3690</f>
        <v>40780</v>
      </c>
      <c r="B3690" t="str">
        <f>anotacoes!C3690</f>
        <v>WORLD CHAMPIONSHIPS PARIS 2011</v>
      </c>
      <c r="C3690" t="str">
        <f>anotacoes!E3690</f>
        <v>GUILHEIRO</v>
      </c>
      <c r="D3690" t="str">
        <f>anotacoes!F3690</f>
        <v>SCHMITT</v>
      </c>
      <c r="E3690" t="s">
        <v>10325</v>
      </c>
      <c r="F3690">
        <f>anotacoes!A3690</f>
        <v>53</v>
      </c>
      <c r="G3690">
        <f>anotacoes!B3690</f>
        <v>123</v>
      </c>
      <c r="H3690" t="str">
        <f>anotacoes!K3690</f>
        <v xml:space="preserve"> 00:14:01,399</v>
      </c>
      <c r="I3690" t="str">
        <f>anotacoes!L3690</f>
        <v xml:space="preserve"> 00:14:03,453</v>
      </c>
      <c r="J3690" t="str">
        <f>IF(L3690="PAUSE",E3690,IF(anotacoes!G3694=conversao_anotacoes!C3690,conversao_anotacoes!C3690,conversao_anotacoes!D3690))</f>
        <v>GUILHEIRO</v>
      </c>
      <c r="K3690" t="str">
        <f t="shared" si="114"/>
        <v>SCHMITT</v>
      </c>
      <c r="L3690" t="str">
        <f>UPPER(anotacoes!H3690)</f>
        <v>DISPLACEMENT</v>
      </c>
      <c r="M3690" t="str">
        <f>IF(OR(L3690="ATTACK",L3690="FINTA"),"&lt;TECNICA&gt;",UPPER(anotacoes!I3690))</f>
        <v>2-3 STEP HESITANT RIGHT</v>
      </c>
      <c r="N3690" t="str">
        <f>IF(OR(L3690="ATTACK",L3690="FINTA"),UPPER(anotacoes!I3690),"")</f>
        <v/>
      </c>
      <c r="O3690" s="6" t="str">
        <f>IF(anotacoes!N3690=0,"",anotacoes!N3690)</f>
        <v/>
      </c>
      <c r="P3690" t="str">
        <f>IF(anotacoes!M3690=0,"",UPPER(anotacoes!M3690))</f>
        <v/>
      </c>
      <c r="Q3690" t="str">
        <f t="shared" si="115"/>
        <v>INSERT INTO CONVERSAO_LUTA_ACAO (cd_conversao, id_luta, sequencia, momento_inicio, momento_fim, quem_faz, quem_sofre, acao_tipo, acao, tecnica, direcao, pontuacao) VALUES (1, 53, 123, TRIM(' 00:14:01,399'), TRIM(' 00:14:03,453'), 'GUILHEIRO', 'SCHMITT', 'DISPLACEMENT', '2-3 STEP HESITANT RIGHT', NULL, NULL, NULL)</v>
      </c>
      <c r="R3690" t="s">
        <v>10327</v>
      </c>
    </row>
    <row r="3691" spans="1:18" hidden="1" x14ac:dyDescent="0.25">
      <c r="A3691" s="7">
        <f>anotacoes!D3691</f>
        <v>40780</v>
      </c>
      <c r="B3691" t="str">
        <f>anotacoes!C3691</f>
        <v>WORLD CHAMPIONSHIPS PARIS 2011</v>
      </c>
      <c r="C3691" t="str">
        <f>anotacoes!E3691</f>
        <v>GUILHEIRO</v>
      </c>
      <c r="D3691" t="str">
        <f>anotacoes!F3691</f>
        <v>SCHMITT</v>
      </c>
      <c r="E3691" t="s">
        <v>10325</v>
      </c>
      <c r="F3691">
        <f>anotacoes!A3691</f>
        <v>53</v>
      </c>
      <c r="G3691">
        <f>anotacoes!B3691</f>
        <v>124</v>
      </c>
      <c r="H3691" t="str">
        <f>anotacoes!K3691</f>
        <v xml:space="preserve"> 00:14:03,453</v>
      </c>
      <c r="I3691" t="str">
        <f>anotacoes!L3691</f>
        <v xml:space="preserve"> 00:14:05,800</v>
      </c>
      <c r="J3691" t="str">
        <f>IF(L3691="PAUSE",E3691,IF(anotacoes!G3695=conversao_anotacoes!C3691,conversao_anotacoes!C3691,conversao_anotacoes!D3691))</f>
        <v>GUILHEIRO</v>
      </c>
      <c r="K3691" t="str">
        <f t="shared" si="114"/>
        <v>SCHMITT</v>
      </c>
      <c r="L3691" t="str">
        <f>UPPER(anotacoes!H3691)</f>
        <v>GRIP TIME</v>
      </c>
      <c r="M3691" t="str">
        <f>IF(OR(L3691="ATTACK",L3691="FINTA"),"&lt;TECNICA&gt;",UPPER(anotacoes!I3691))</f>
        <v>LEFT COLLAR</v>
      </c>
      <c r="N3691" t="str">
        <f>IF(OR(L3691="ATTACK",L3691="FINTA"),UPPER(anotacoes!I3691),"")</f>
        <v/>
      </c>
      <c r="O3691" s="6" t="str">
        <f>IF(anotacoes!N3691=0,"",anotacoes!N3691)</f>
        <v/>
      </c>
      <c r="P3691" t="str">
        <f>IF(anotacoes!M3691=0,"",UPPER(anotacoes!M3691))</f>
        <v/>
      </c>
      <c r="Q3691" t="str">
        <f t="shared" si="115"/>
        <v>INSERT INTO CONVERSAO_LUTA_ACAO (cd_conversao, id_luta, sequencia, momento_inicio, momento_fim, quem_faz, quem_sofre, acao_tipo, acao, tecnica, direcao, pontuacao) VALUES (1, 53, 124, TRIM(' 00:14:03,453'), TRIM(' 00:14:05,800'), 'GUILHEIRO', 'SCHMITT', 'GRIP TIME', 'LEFT COLLAR', NULL, NULL, NULL)</v>
      </c>
      <c r="R3691" t="s">
        <v>10327</v>
      </c>
    </row>
    <row r="3692" spans="1:18" hidden="1" x14ac:dyDescent="0.25">
      <c r="A3692" s="7">
        <f>anotacoes!D3692</f>
        <v>40780</v>
      </c>
      <c r="B3692" t="str">
        <f>anotacoes!C3692</f>
        <v>WORLD CHAMPIONSHIPS PARIS 2011</v>
      </c>
      <c r="C3692" t="str">
        <f>anotacoes!E3692</f>
        <v>GUILHEIRO</v>
      </c>
      <c r="D3692" t="str">
        <f>anotacoes!F3692</f>
        <v>SCHMITT</v>
      </c>
      <c r="E3692" t="s">
        <v>10325</v>
      </c>
      <c r="F3692">
        <f>anotacoes!A3692</f>
        <v>53</v>
      </c>
      <c r="G3692">
        <f>anotacoes!B3692</f>
        <v>125</v>
      </c>
      <c r="H3692" t="str">
        <f>anotacoes!K3692</f>
        <v xml:space="preserve"> 00:14:05,800</v>
      </c>
      <c r="I3692" t="str">
        <f>anotacoes!L3692</f>
        <v xml:space="preserve"> 00:14:09,003</v>
      </c>
      <c r="J3692" t="str">
        <f>IF(L3692="PAUSE",E3692,IF(anotacoes!G3696=conversao_anotacoes!C3692,conversao_anotacoes!C3692,conversao_anotacoes!D3692))</f>
        <v>GUILHEIRO</v>
      </c>
      <c r="K3692" t="str">
        <f t="shared" si="114"/>
        <v>SCHMITT</v>
      </c>
      <c r="L3692" t="str">
        <f>UPPER(anotacoes!H3692)</f>
        <v>GRIP TIME</v>
      </c>
      <c r="M3692" t="str">
        <f>IF(OR(L3692="ATTACK",L3692="FINTA"),"&lt;TECNICA&gt;",UPPER(anotacoes!I3692))</f>
        <v>LEFT COLLAR RIGHT SLEEVE</v>
      </c>
      <c r="N3692" t="str">
        <f>IF(OR(L3692="ATTACK",L3692="FINTA"),UPPER(anotacoes!I3692),"")</f>
        <v/>
      </c>
      <c r="O3692" s="6" t="str">
        <f>IF(anotacoes!N3692=0,"",anotacoes!N3692)</f>
        <v/>
      </c>
      <c r="P3692" t="str">
        <f>IF(anotacoes!M3692=0,"",UPPER(anotacoes!M3692))</f>
        <v/>
      </c>
      <c r="Q3692" t="str">
        <f t="shared" si="115"/>
        <v>INSERT INTO CONVERSAO_LUTA_ACAO (cd_conversao, id_luta, sequencia, momento_inicio, momento_fim, quem_faz, quem_sofre, acao_tipo, acao, tecnica, direcao, pontuacao) VALUES (1, 53, 125, TRIM(' 00:14:05,800'), TRIM(' 00:14:09,003'), 'GUILHEIRO', 'SCHMITT', 'GRIP TIME', 'LEFT COLLAR RIGHT SLEEVE', NULL, NULL, NULL)</v>
      </c>
      <c r="R3692" t="s">
        <v>10327</v>
      </c>
    </row>
    <row r="3693" spans="1:18" hidden="1" x14ac:dyDescent="0.25">
      <c r="A3693" s="7">
        <f>anotacoes!D3693</f>
        <v>40780</v>
      </c>
      <c r="B3693" t="str">
        <f>anotacoes!C3693</f>
        <v>WORLD CHAMPIONSHIPS PARIS 2011</v>
      </c>
      <c r="C3693" t="str">
        <f>anotacoes!E3693</f>
        <v>GUILHEIRO</v>
      </c>
      <c r="D3693" t="str">
        <f>anotacoes!F3693</f>
        <v>SCHMITT</v>
      </c>
      <c r="E3693" t="s">
        <v>10325</v>
      </c>
      <c r="F3693">
        <f>anotacoes!A3693</f>
        <v>53</v>
      </c>
      <c r="G3693">
        <f>anotacoes!B3693</f>
        <v>126</v>
      </c>
      <c r="H3693" t="str">
        <f>anotacoes!K3693</f>
        <v xml:space="preserve"> 00:14:09,003</v>
      </c>
      <c r="I3693" t="str">
        <f>anotacoes!L3693</f>
        <v xml:space="preserve"> 00:14:10,895</v>
      </c>
      <c r="J3693" t="str">
        <f>IF(L3693="PAUSE",E3693,IF(anotacoes!G3697=conversao_anotacoes!C3693,conversao_anotacoes!C3693,conversao_anotacoes!D3693))</f>
        <v>GUILHEIRO</v>
      </c>
      <c r="K3693" t="str">
        <f t="shared" si="114"/>
        <v>SCHMITT</v>
      </c>
      <c r="L3693" t="str">
        <f>UPPER(anotacoes!H3693)</f>
        <v>GRIP TIME</v>
      </c>
      <c r="M3693" t="str">
        <f>IF(OR(L3693="ATTACK",L3693="FINTA"),"&lt;TECNICA&gt;",UPPER(anotacoes!I3693))</f>
        <v>RIGHT SLEEVE</v>
      </c>
      <c r="N3693" t="str">
        <f>IF(OR(L3693="ATTACK",L3693="FINTA"),UPPER(anotacoes!I3693),"")</f>
        <v/>
      </c>
      <c r="O3693" s="6" t="str">
        <f>IF(anotacoes!N3693=0,"",anotacoes!N3693)</f>
        <v/>
      </c>
      <c r="P3693" t="str">
        <f>IF(anotacoes!M3693=0,"",UPPER(anotacoes!M3693))</f>
        <v/>
      </c>
      <c r="Q3693" t="str">
        <f t="shared" si="115"/>
        <v>INSERT INTO CONVERSAO_LUTA_ACAO (cd_conversao, id_luta, sequencia, momento_inicio, momento_fim, quem_faz, quem_sofre, acao_tipo, acao, tecnica, direcao, pontuacao) VALUES (1, 53, 126, TRIM(' 00:14:09,003'), TRIM(' 00:14:10,895'), 'GUILHEIRO', 'SCHMITT', 'GRIP TIME', 'RIGHT SLEEVE', NULL, NULL, NULL)</v>
      </c>
      <c r="R3693" t="s">
        <v>10327</v>
      </c>
    </row>
    <row r="3694" spans="1:18" hidden="1" x14ac:dyDescent="0.25">
      <c r="A3694" s="7">
        <f>anotacoes!D3694</f>
        <v>40780</v>
      </c>
      <c r="B3694" t="str">
        <f>anotacoes!C3694</f>
        <v>WORLD CHAMPIONSHIPS PARIS 2011</v>
      </c>
      <c r="C3694" t="str">
        <f>anotacoes!E3694</f>
        <v>GUILHEIRO</v>
      </c>
      <c r="D3694" t="str">
        <f>anotacoes!F3694</f>
        <v>SCHMITT</v>
      </c>
      <c r="E3694" t="s">
        <v>10325</v>
      </c>
      <c r="F3694">
        <f>anotacoes!A3694</f>
        <v>53</v>
      </c>
      <c r="G3694">
        <f>anotacoes!B3694</f>
        <v>127</v>
      </c>
      <c r="H3694" t="str">
        <f>anotacoes!K3694</f>
        <v xml:space="preserve"> 00:14:10,895</v>
      </c>
      <c r="I3694" t="str">
        <f>anotacoes!L3694</f>
        <v xml:space="preserve"> 00:14:12,275</v>
      </c>
      <c r="J3694" t="str">
        <f>IF(L3694="PAUSE",E3694,IF(anotacoes!G3698=conversao_anotacoes!C3694,conversao_anotacoes!C3694,conversao_anotacoes!D3694))</f>
        <v>GUILHEIRO</v>
      </c>
      <c r="K3694" t="str">
        <f t="shared" si="114"/>
        <v>SCHMITT</v>
      </c>
      <c r="L3694" t="str">
        <f>UPPER(anotacoes!H3694)</f>
        <v>DISPLACEMENT</v>
      </c>
      <c r="M3694" t="str">
        <f>IF(OR(L3694="ATTACK",L3694="FINTA"),"&lt;TECNICA&gt;",UPPER(anotacoes!I3694))</f>
        <v>TRY TO GRIP WITH CONTACT</v>
      </c>
      <c r="N3694" t="str">
        <f>IF(OR(L3694="ATTACK",L3694="FINTA"),UPPER(anotacoes!I3694),"")</f>
        <v/>
      </c>
      <c r="O3694" s="6" t="str">
        <f>IF(anotacoes!N3694=0,"",anotacoes!N3694)</f>
        <v/>
      </c>
      <c r="P3694" t="str">
        <f>IF(anotacoes!M3694=0,"",UPPER(anotacoes!M3694))</f>
        <v/>
      </c>
      <c r="Q3694" t="str">
        <f t="shared" si="115"/>
        <v>INSERT INTO CONVERSAO_LUTA_ACAO (cd_conversao, id_luta, sequencia, momento_inicio, momento_fim, quem_faz, quem_sofre, acao_tipo, acao, tecnica, direcao, pontuacao) VALUES (1, 53, 127, TRIM(' 00:14:10,895'), TRIM(' 00:14:12,275'), 'GUILHEIRO', 'SCHMITT', 'DISPLACEMENT', 'TRY TO GRIP WITH CONTACT', NULL, NULL, NULL)</v>
      </c>
      <c r="R3694" t="s">
        <v>10327</v>
      </c>
    </row>
    <row r="3695" spans="1:18" hidden="1" x14ac:dyDescent="0.25">
      <c r="A3695" s="7">
        <f>anotacoes!D3695</f>
        <v>40780</v>
      </c>
      <c r="B3695" t="str">
        <f>anotacoes!C3695</f>
        <v>WORLD CHAMPIONSHIPS PARIS 2011</v>
      </c>
      <c r="C3695" t="str">
        <f>anotacoes!E3695</f>
        <v>GUILHEIRO</v>
      </c>
      <c r="D3695" t="str">
        <f>anotacoes!F3695</f>
        <v>SCHMITT</v>
      </c>
      <c r="E3695" t="s">
        <v>10325</v>
      </c>
      <c r="F3695">
        <f>anotacoes!A3695</f>
        <v>53</v>
      </c>
      <c r="G3695">
        <f>anotacoes!B3695</f>
        <v>128</v>
      </c>
      <c r="H3695" t="str">
        <f>anotacoes!K3695</f>
        <v xml:space="preserve"> 00:14:12,275</v>
      </c>
      <c r="I3695" t="str">
        <f>anotacoes!L3695</f>
        <v xml:space="preserve"> 00:14:15,062</v>
      </c>
      <c r="J3695" t="str">
        <f>IF(L3695="PAUSE",E3695,IF(anotacoes!G3699=conversao_anotacoes!C3695,conversao_anotacoes!C3695,conversao_anotacoes!D3695))</f>
        <v>GUILHEIRO</v>
      </c>
      <c r="K3695" t="str">
        <f t="shared" si="114"/>
        <v>SCHMITT</v>
      </c>
      <c r="L3695" t="str">
        <f>UPPER(anotacoes!H3695)</f>
        <v>GRIP TIME</v>
      </c>
      <c r="M3695" t="str">
        <f>IF(OR(L3695="ATTACK",L3695="FINTA"),"&lt;TECNICA&gt;",UPPER(anotacoes!I3695))</f>
        <v>LEFT COLLAR RIGHT SLEEVE</v>
      </c>
      <c r="N3695" t="str">
        <f>IF(OR(L3695="ATTACK",L3695="FINTA"),UPPER(anotacoes!I3695),"")</f>
        <v/>
      </c>
      <c r="O3695" s="6" t="str">
        <f>IF(anotacoes!N3695=0,"",anotacoes!N3695)</f>
        <v/>
      </c>
      <c r="P3695" t="str">
        <f>IF(anotacoes!M3695=0,"",UPPER(anotacoes!M3695))</f>
        <v/>
      </c>
      <c r="Q3695" t="str">
        <f t="shared" si="115"/>
        <v>INSERT INTO CONVERSAO_LUTA_ACAO (cd_conversao, id_luta, sequencia, momento_inicio, momento_fim, quem_faz, quem_sofre, acao_tipo, acao, tecnica, direcao, pontuacao) VALUES (1, 53, 128, TRIM(' 00:14:12,275'), TRIM(' 00:14:15,062'), 'GUILHEIRO', 'SCHMITT', 'GRIP TIME', 'LEFT COLLAR RIGHT SLEEVE', NULL, NULL, NULL)</v>
      </c>
      <c r="R3695" t="s">
        <v>10327</v>
      </c>
    </row>
    <row r="3696" spans="1:18" hidden="1" x14ac:dyDescent="0.25">
      <c r="A3696" s="7">
        <f>anotacoes!D3696</f>
        <v>40780</v>
      </c>
      <c r="B3696" t="str">
        <f>anotacoes!C3696</f>
        <v>WORLD CHAMPIONSHIPS PARIS 2011</v>
      </c>
      <c r="C3696" t="str">
        <f>anotacoes!E3696</f>
        <v>GUILHEIRO</v>
      </c>
      <c r="D3696" t="str">
        <f>anotacoes!F3696</f>
        <v>SCHMITT</v>
      </c>
      <c r="E3696" t="s">
        <v>10325</v>
      </c>
      <c r="F3696">
        <f>anotacoes!A3696</f>
        <v>53</v>
      </c>
      <c r="G3696">
        <f>anotacoes!B3696</f>
        <v>129</v>
      </c>
      <c r="H3696" t="str">
        <f>anotacoes!K3696</f>
        <v xml:space="preserve"> 00:14:15,062</v>
      </c>
      <c r="I3696" t="str">
        <f>anotacoes!L3696</f>
        <v xml:space="preserve"> 00:15:00,433</v>
      </c>
      <c r="J3696" t="str">
        <f>IF(L3696="PAUSE",E3696,IF(anotacoes!G3700=conversao_anotacoes!C3696,conversao_anotacoes!C3696,conversao_anotacoes!D3696))</f>
        <v>&lt;ARBITRO_DESCONHECIDO&gt;</v>
      </c>
      <c r="K3696" t="str">
        <f t="shared" si="114"/>
        <v/>
      </c>
      <c r="L3696" t="str">
        <f>UPPER(anotacoes!H3696)</f>
        <v>PAUSE</v>
      </c>
      <c r="M3696" t="str">
        <f>IF(OR(L3696="ATTACK",L3696="FINTA"),"&lt;TECNICA&gt;",UPPER(anotacoes!I3696))</f>
        <v>&lt;NAO_CLASSIFICADO&gt;</v>
      </c>
      <c r="N3696" t="str">
        <f>IF(OR(L3696="ATTACK",L3696="FINTA"),UPPER(anotacoes!I3696),"")</f>
        <v/>
      </c>
      <c r="O3696" s="6" t="str">
        <f>IF(anotacoes!N3696=0,"",anotacoes!N3696)</f>
        <v/>
      </c>
      <c r="P3696" t="str">
        <f>IF(anotacoes!M3696=0,"",UPPER(anotacoes!M3696))</f>
        <v/>
      </c>
      <c r="Q3696" t="str">
        <f t="shared" si="115"/>
        <v>INSERT INTO CONVERSAO_LUTA_ACAO (cd_conversao, id_luta, sequencia, momento_inicio, momento_fim, quem_faz, quem_sofre, acao_tipo, acao, tecnica, direcao, pontuacao) VALUES (1, 53, 129, TRIM(' 00:14:15,062'), TRIM(' 00:15:00,433'), '&lt;ARBITRO_DESCONHECIDO&gt;', '', 'PAUSE', '&lt;NAO_CLASSIFICADO&gt;', NULL, NULL, NULL)</v>
      </c>
      <c r="R3696" t="s">
        <v>10327</v>
      </c>
    </row>
    <row r="3697" spans="1:18" hidden="1" x14ac:dyDescent="0.25">
      <c r="A3697" s="7">
        <f>anotacoes!D3697</f>
        <v>40780</v>
      </c>
      <c r="B3697" t="str">
        <f>anotacoes!C3697</f>
        <v>WORLD CHAMPIONSHIPS PARIS 2011</v>
      </c>
      <c r="C3697" t="str">
        <f>anotacoes!E3697</f>
        <v>GUILHEIRO</v>
      </c>
      <c r="D3697" t="str">
        <f>anotacoes!F3697</f>
        <v>SCHMITT</v>
      </c>
      <c r="E3697" t="s">
        <v>10325</v>
      </c>
      <c r="F3697">
        <f>anotacoes!A3697</f>
        <v>53</v>
      </c>
      <c r="G3697">
        <f>anotacoes!B3697</f>
        <v>130</v>
      </c>
      <c r="H3697" t="str">
        <f>anotacoes!K3697</f>
        <v xml:space="preserve"> 00:15:00,626</v>
      </c>
      <c r="I3697" t="str">
        <f>anotacoes!L3697</f>
        <v xml:space="preserve"> 00:15:02,521</v>
      </c>
      <c r="J3697" t="str">
        <f>IF(L3697="PAUSE",E3697,IF(anotacoes!G3701=conversao_anotacoes!C3697,conversao_anotacoes!C3697,conversao_anotacoes!D3697))</f>
        <v>GUILHEIRO</v>
      </c>
      <c r="K3697" t="str">
        <f t="shared" si="114"/>
        <v>SCHMITT</v>
      </c>
      <c r="L3697" t="str">
        <f>UPPER(anotacoes!H3697)</f>
        <v>DISPLACEMENT</v>
      </c>
      <c r="M3697" t="str">
        <f>IF(OR(L3697="ATTACK",L3697="FINTA"),"&lt;TECNICA&gt;",UPPER(anotacoes!I3697))</f>
        <v>2-3 STEP HESITANT RIGHT</v>
      </c>
      <c r="N3697" t="str">
        <f>IF(OR(L3697="ATTACK",L3697="FINTA"),UPPER(anotacoes!I3697),"")</f>
        <v/>
      </c>
      <c r="O3697" s="6" t="str">
        <f>IF(anotacoes!N3697=0,"",anotacoes!N3697)</f>
        <v/>
      </c>
      <c r="P3697" t="str">
        <f>IF(anotacoes!M3697=0,"",UPPER(anotacoes!M3697))</f>
        <v/>
      </c>
      <c r="Q3697" t="str">
        <f t="shared" si="115"/>
        <v>INSERT INTO CONVERSAO_LUTA_ACAO (cd_conversao, id_luta, sequencia, momento_inicio, momento_fim, quem_faz, quem_sofre, acao_tipo, acao, tecnica, direcao, pontuacao) VALUES (1, 53, 130, TRIM(' 00:15:00,626'), TRIM(' 00:15:02,521'), 'GUILHEIRO', 'SCHMITT', 'DISPLACEMENT', '2-3 STEP HESITANT RIGHT', NULL, NULL, NULL)</v>
      </c>
      <c r="R3697" t="s">
        <v>10327</v>
      </c>
    </row>
    <row r="3698" spans="1:18" hidden="1" x14ac:dyDescent="0.25">
      <c r="A3698" s="7">
        <f>anotacoes!D3698</f>
        <v>40780</v>
      </c>
      <c r="B3698" t="str">
        <f>anotacoes!C3698</f>
        <v>WORLD CHAMPIONSHIPS PARIS 2011</v>
      </c>
      <c r="C3698" t="str">
        <f>anotacoes!E3698</f>
        <v>GUILHEIRO</v>
      </c>
      <c r="D3698" t="str">
        <f>anotacoes!F3698</f>
        <v>SCHMITT</v>
      </c>
      <c r="E3698" t="s">
        <v>10325</v>
      </c>
      <c r="F3698">
        <f>anotacoes!A3698</f>
        <v>53</v>
      </c>
      <c r="G3698">
        <f>anotacoes!B3698</f>
        <v>131</v>
      </c>
      <c r="H3698" t="str">
        <f>anotacoes!K3698</f>
        <v xml:space="preserve"> 00:15:02,521</v>
      </c>
      <c r="I3698" t="str">
        <f>anotacoes!L3698</f>
        <v xml:space="preserve"> 00:15:04,821</v>
      </c>
      <c r="J3698" t="str">
        <f>IF(L3698="PAUSE",E3698,IF(anotacoes!G3702=conversao_anotacoes!C3698,conversao_anotacoes!C3698,conversao_anotacoes!D3698))</f>
        <v>GUILHEIRO</v>
      </c>
      <c r="K3698" t="str">
        <f t="shared" si="114"/>
        <v>SCHMITT</v>
      </c>
      <c r="L3698" t="str">
        <f>UPPER(anotacoes!H3698)</f>
        <v>GRIP TIME</v>
      </c>
      <c r="M3698" t="str">
        <f>IF(OR(L3698="ATTACK",L3698="FINTA"),"&lt;TECNICA&gt;",UPPER(anotacoes!I3698))</f>
        <v>LEFT COLLAR RIGHT SLEEVE</v>
      </c>
      <c r="N3698" t="str">
        <f>IF(OR(L3698="ATTACK",L3698="FINTA"),UPPER(anotacoes!I3698),"")</f>
        <v/>
      </c>
      <c r="O3698" s="6" t="str">
        <f>IF(anotacoes!N3698=0,"",anotacoes!N3698)</f>
        <v/>
      </c>
      <c r="P3698" t="str">
        <f>IF(anotacoes!M3698=0,"",UPPER(anotacoes!M3698))</f>
        <v/>
      </c>
      <c r="Q3698" t="str">
        <f t="shared" si="115"/>
        <v>INSERT INTO CONVERSAO_LUTA_ACAO (cd_conversao, id_luta, sequencia, momento_inicio, momento_fim, quem_faz, quem_sofre, acao_tipo, acao, tecnica, direcao, pontuacao) VALUES (1, 53, 131, TRIM(' 00:15:02,521'), TRIM(' 00:15:04,821'), 'GUILHEIRO', 'SCHMITT', 'GRIP TIME', 'LEFT COLLAR RIGHT SLEEVE', NULL, NULL, NULL)</v>
      </c>
      <c r="R3698" t="s">
        <v>10327</v>
      </c>
    </row>
    <row r="3699" spans="1:18" hidden="1" x14ac:dyDescent="0.25">
      <c r="A3699" s="7">
        <f>anotacoes!D3699</f>
        <v>40780</v>
      </c>
      <c r="B3699" t="str">
        <f>anotacoes!C3699</f>
        <v>WORLD CHAMPIONSHIPS PARIS 2011</v>
      </c>
      <c r="C3699" t="str">
        <f>anotacoes!E3699</f>
        <v>GUILHEIRO</v>
      </c>
      <c r="D3699" t="str">
        <f>anotacoes!F3699</f>
        <v>SCHMITT</v>
      </c>
      <c r="E3699" t="s">
        <v>10325</v>
      </c>
      <c r="F3699">
        <f>anotacoes!A3699</f>
        <v>53</v>
      </c>
      <c r="G3699">
        <f>anotacoes!B3699</f>
        <v>132</v>
      </c>
      <c r="H3699" t="str">
        <f>anotacoes!K3699</f>
        <v xml:space="preserve"> 00:15:04,821</v>
      </c>
      <c r="I3699" t="str">
        <f>anotacoes!L3699</f>
        <v xml:space="preserve"> 00:15:05,914</v>
      </c>
      <c r="J3699" t="str">
        <f>IF(L3699="PAUSE",E3699,IF(anotacoes!G3703=conversao_anotacoes!C3699,conversao_anotacoes!C3699,conversao_anotacoes!D3699))</f>
        <v>GUILHEIRO</v>
      </c>
      <c r="K3699" t="str">
        <f t="shared" si="114"/>
        <v>SCHMITT</v>
      </c>
      <c r="L3699" t="str">
        <f>UPPER(anotacoes!H3699)</f>
        <v>DISPLACEMENT</v>
      </c>
      <c r="M3699" t="str">
        <f>IF(OR(L3699="ATTACK",L3699="FINTA"),"&lt;TECNICA&gt;",UPPER(anotacoes!I3699))</f>
        <v>TRY TO GRIP WITH CONTACT</v>
      </c>
      <c r="N3699" t="str">
        <f>IF(OR(L3699="ATTACK",L3699="FINTA"),UPPER(anotacoes!I3699),"")</f>
        <v/>
      </c>
      <c r="O3699" s="6" t="str">
        <f>IF(anotacoes!N3699=0,"",anotacoes!N3699)</f>
        <v/>
      </c>
      <c r="P3699" t="str">
        <f>IF(anotacoes!M3699=0,"",UPPER(anotacoes!M3699))</f>
        <v/>
      </c>
      <c r="Q3699" t="str">
        <f t="shared" si="115"/>
        <v>INSERT INTO CONVERSAO_LUTA_ACAO (cd_conversao, id_luta, sequencia, momento_inicio, momento_fim, quem_faz, quem_sofre, acao_tipo, acao, tecnica, direcao, pontuacao) VALUES (1, 53, 132, TRIM(' 00:15:04,821'), TRIM(' 00:15:05,914'), 'GUILHEIRO', 'SCHMITT', 'DISPLACEMENT', 'TRY TO GRIP WITH CONTACT', NULL, NULL, NULL)</v>
      </c>
      <c r="R3699" t="s">
        <v>10327</v>
      </c>
    </row>
    <row r="3700" spans="1:18" hidden="1" x14ac:dyDescent="0.25">
      <c r="A3700" s="7">
        <f>anotacoes!D3700</f>
        <v>40780</v>
      </c>
      <c r="B3700" t="str">
        <f>anotacoes!C3700</f>
        <v>WORLD CHAMPIONSHIPS PARIS 2011</v>
      </c>
      <c r="C3700" t="str">
        <f>anotacoes!E3700</f>
        <v>GUILHEIRO</v>
      </c>
      <c r="D3700" t="str">
        <f>anotacoes!F3700</f>
        <v>SCHMITT</v>
      </c>
      <c r="E3700" t="s">
        <v>10325</v>
      </c>
      <c r="F3700">
        <f>anotacoes!A3700</f>
        <v>53</v>
      </c>
      <c r="G3700">
        <f>anotacoes!B3700</f>
        <v>133</v>
      </c>
      <c r="H3700" t="str">
        <f>anotacoes!K3700</f>
        <v xml:space="preserve"> 00:15:05,914</v>
      </c>
      <c r="I3700" t="str">
        <f>anotacoes!L3700</f>
        <v xml:space="preserve"> 00:15:09,352</v>
      </c>
      <c r="J3700" t="str">
        <f>IF(L3700="PAUSE",E3700,IF(anotacoes!G3704=conversao_anotacoes!C3700,conversao_anotacoes!C3700,conversao_anotacoes!D3700))</f>
        <v>GUILHEIRO</v>
      </c>
      <c r="K3700" t="str">
        <f t="shared" si="114"/>
        <v>SCHMITT</v>
      </c>
      <c r="L3700" t="str">
        <f>UPPER(anotacoes!H3700)</f>
        <v>GRIP TIME</v>
      </c>
      <c r="M3700" t="str">
        <f>IF(OR(L3700="ATTACK",L3700="FINTA"),"&lt;TECNICA&gt;",UPPER(anotacoes!I3700))</f>
        <v>LEFT COLLAR RIGHT SLEEVE</v>
      </c>
      <c r="N3700" t="str">
        <f>IF(OR(L3700="ATTACK",L3700="FINTA"),UPPER(anotacoes!I3700),"")</f>
        <v/>
      </c>
      <c r="O3700" s="6" t="str">
        <f>IF(anotacoes!N3700=0,"",anotacoes!N3700)</f>
        <v/>
      </c>
      <c r="P3700" t="str">
        <f>IF(anotacoes!M3700=0,"",UPPER(anotacoes!M3700))</f>
        <v/>
      </c>
      <c r="Q3700" t="str">
        <f t="shared" si="115"/>
        <v>INSERT INTO CONVERSAO_LUTA_ACAO (cd_conversao, id_luta, sequencia, momento_inicio, momento_fim, quem_faz, quem_sofre, acao_tipo, acao, tecnica, direcao, pontuacao) VALUES (1, 53, 133, TRIM(' 00:15:05,914'), TRIM(' 00:15:09,352'), 'GUILHEIRO', 'SCHMITT', 'GRIP TIME', 'LEFT COLLAR RIGHT SLEEVE', NULL, NULL, NULL)</v>
      </c>
      <c r="R3700" t="s">
        <v>10327</v>
      </c>
    </row>
    <row r="3701" spans="1:18" hidden="1" x14ac:dyDescent="0.25">
      <c r="A3701" s="7">
        <f>anotacoes!D3701</f>
        <v>40780</v>
      </c>
      <c r="B3701" t="str">
        <f>anotacoes!C3701</f>
        <v>WORLD CHAMPIONSHIPS PARIS 2011</v>
      </c>
      <c r="C3701" t="str">
        <f>anotacoes!E3701</f>
        <v>GUILHEIRO</v>
      </c>
      <c r="D3701" t="str">
        <f>anotacoes!F3701</f>
        <v>SCHMITT</v>
      </c>
      <c r="E3701" t="s">
        <v>10325</v>
      </c>
      <c r="F3701">
        <f>anotacoes!A3701</f>
        <v>53</v>
      </c>
      <c r="G3701">
        <f>anotacoes!B3701</f>
        <v>134</v>
      </c>
      <c r="H3701" t="str">
        <f>anotacoes!K3701</f>
        <v xml:space="preserve"> 00:15:09,352</v>
      </c>
      <c r="I3701" t="str">
        <f>anotacoes!L3701</f>
        <v xml:space="preserve"> 00:15:10,652</v>
      </c>
      <c r="J3701" t="str">
        <f>IF(L3701="PAUSE",E3701,IF(anotacoes!G3705=conversao_anotacoes!C3701,conversao_anotacoes!C3701,conversao_anotacoes!D3701))</f>
        <v>GUILHEIRO</v>
      </c>
      <c r="K3701" t="str">
        <f t="shared" si="114"/>
        <v>SCHMITT</v>
      </c>
      <c r="L3701" t="str">
        <f>UPPER(anotacoes!H3701)</f>
        <v>ATTACK</v>
      </c>
      <c r="M3701" t="str">
        <f>IF(OR(L3701="ATTACK",L3701="FINTA"),"&lt;TECNICA&gt;",UPPER(anotacoes!I3701))</f>
        <v>&lt;TECNICA&gt;</v>
      </c>
      <c r="N3701" t="str">
        <f>IF(OR(L3701="ATTACK",L3701="FINTA"),UPPER(anotacoes!I3701),"")</f>
        <v>KOUCHI GARI</v>
      </c>
      <c r="O3701" s="6">
        <f>IF(anotacoes!N3701=0,"",anotacoes!N3701)</f>
        <v>6</v>
      </c>
      <c r="P3701" t="str">
        <f>IF(anotacoes!M3701=0,"",UPPER(anotacoes!M3701))</f>
        <v/>
      </c>
      <c r="Q3701" t="str">
        <f t="shared" si="115"/>
        <v>INSERT INTO CONVERSAO_LUTA_ACAO (cd_conversao, id_luta, sequencia, momento_inicio, momento_fim, quem_faz, quem_sofre, acao_tipo, acao, tecnica, direcao, pontuacao) VALUES (1, 53, 134, TRIM(' 00:15:09,352'), TRIM(' 00:15:10,652'), 'GUILHEIRO', 'SCHMITT', 'ATTACK', '&lt;TECNICA&gt;', 'KOUCHI GARI', 6, NULL)</v>
      </c>
      <c r="R3701" t="s">
        <v>10327</v>
      </c>
    </row>
    <row r="3702" spans="1:18" hidden="1" x14ac:dyDescent="0.25">
      <c r="A3702" s="7">
        <f>anotacoes!D3702</f>
        <v>40780</v>
      </c>
      <c r="B3702" t="str">
        <f>anotacoes!C3702</f>
        <v>WORLD CHAMPIONSHIPS PARIS 2011</v>
      </c>
      <c r="C3702" t="str">
        <f>anotacoes!E3702</f>
        <v>GUILHEIRO</v>
      </c>
      <c r="D3702" t="str">
        <f>anotacoes!F3702</f>
        <v>SCHMITT</v>
      </c>
      <c r="E3702" t="s">
        <v>10325</v>
      </c>
      <c r="F3702">
        <f>anotacoes!A3702</f>
        <v>53</v>
      </c>
      <c r="G3702">
        <f>anotacoes!B3702</f>
        <v>135</v>
      </c>
      <c r="H3702" t="str">
        <f>anotacoes!K3702</f>
        <v xml:space="preserve"> 00:15:10,652</v>
      </c>
      <c r="I3702" t="str">
        <f>anotacoes!L3702</f>
        <v xml:space="preserve"> 00:15:11,977</v>
      </c>
      <c r="J3702" t="str">
        <f>IF(L3702="PAUSE",E3702,IF(anotacoes!G3706=conversao_anotacoes!C3702,conversao_anotacoes!C3702,conversao_anotacoes!D3702))</f>
        <v>GUILHEIRO</v>
      </c>
      <c r="K3702" t="str">
        <f t="shared" si="114"/>
        <v>SCHMITT</v>
      </c>
      <c r="L3702" t="str">
        <f>UPPER(anotacoes!H3702)</f>
        <v>GRIP TIME</v>
      </c>
      <c r="M3702" t="str">
        <f>IF(OR(L3702="ATTACK",L3702="FINTA"),"&lt;TECNICA&gt;",UPPER(anotacoes!I3702))</f>
        <v>RIGHT SLEEVE LEFT SLEEVE</v>
      </c>
      <c r="N3702" t="str">
        <f>IF(OR(L3702="ATTACK",L3702="FINTA"),UPPER(anotacoes!I3702),"")</f>
        <v/>
      </c>
      <c r="O3702" s="6" t="str">
        <f>IF(anotacoes!N3702=0,"",anotacoes!N3702)</f>
        <v/>
      </c>
      <c r="P3702" t="str">
        <f>IF(anotacoes!M3702=0,"",UPPER(anotacoes!M3702))</f>
        <v/>
      </c>
      <c r="Q3702" t="str">
        <f t="shared" si="115"/>
        <v>INSERT INTO CONVERSAO_LUTA_ACAO (cd_conversao, id_luta, sequencia, momento_inicio, momento_fim, quem_faz, quem_sofre, acao_tipo, acao, tecnica, direcao, pontuacao) VALUES (1, 53, 135, TRIM(' 00:15:10,652'), TRIM(' 00:15:11,977'), 'GUILHEIRO', 'SCHMITT', 'GRIP TIME', 'RIGHT SLEEVE LEFT SLEEVE', NULL, NULL, NULL)</v>
      </c>
      <c r="R3702" t="s">
        <v>10327</v>
      </c>
    </row>
    <row r="3703" spans="1:18" hidden="1" x14ac:dyDescent="0.25">
      <c r="A3703" s="7">
        <f>anotacoes!D3703</f>
        <v>40780</v>
      </c>
      <c r="B3703" t="str">
        <f>anotacoes!C3703</f>
        <v>WORLD CHAMPIONSHIPS PARIS 2011</v>
      </c>
      <c r="C3703" t="str">
        <f>anotacoes!E3703</f>
        <v>GUILHEIRO</v>
      </c>
      <c r="D3703" t="str">
        <f>anotacoes!F3703</f>
        <v>SCHMITT</v>
      </c>
      <c r="E3703" t="s">
        <v>10325</v>
      </c>
      <c r="F3703">
        <f>anotacoes!A3703</f>
        <v>53</v>
      </c>
      <c r="G3703">
        <f>anotacoes!B3703</f>
        <v>136</v>
      </c>
      <c r="H3703" t="str">
        <f>anotacoes!K3703</f>
        <v xml:space="preserve"> 00:15:11,977</v>
      </c>
      <c r="I3703" t="str">
        <f>anotacoes!L3703</f>
        <v xml:space="preserve"> 00:15:18,744</v>
      </c>
      <c r="J3703" t="str">
        <f>IF(L3703="PAUSE",E3703,IF(anotacoes!G3707=conversao_anotacoes!C3703,conversao_anotacoes!C3703,conversao_anotacoes!D3703))</f>
        <v>&lt;ARBITRO_DESCONHECIDO&gt;</v>
      </c>
      <c r="K3703" t="str">
        <f t="shared" si="114"/>
        <v/>
      </c>
      <c r="L3703" t="str">
        <f>UPPER(anotacoes!H3703)</f>
        <v>PAUSE</v>
      </c>
      <c r="M3703" t="str">
        <f>IF(OR(L3703="ATTACK",L3703="FINTA"),"&lt;TECNICA&gt;",UPPER(anotacoes!I3703))</f>
        <v>&lt;NAO_CLASSIFICADO&gt;</v>
      </c>
      <c r="N3703" t="str">
        <f>IF(OR(L3703="ATTACK",L3703="FINTA"),UPPER(anotacoes!I3703),"")</f>
        <v/>
      </c>
      <c r="O3703" s="6" t="str">
        <f>IF(anotacoes!N3703=0,"",anotacoes!N3703)</f>
        <v/>
      </c>
      <c r="P3703" t="str">
        <f>IF(anotacoes!M3703=0,"",UPPER(anotacoes!M3703))</f>
        <v/>
      </c>
      <c r="Q3703" t="str">
        <f t="shared" si="115"/>
        <v>INSERT INTO CONVERSAO_LUTA_ACAO (cd_conversao, id_luta, sequencia, momento_inicio, momento_fim, quem_faz, quem_sofre, acao_tipo, acao, tecnica, direcao, pontuacao) VALUES (1, 53, 136, TRIM(' 00:15:11,977'), TRIM(' 00:15:18,744'), '&lt;ARBITRO_DESCONHECIDO&gt;', '', 'PAUSE', '&lt;NAO_CLASSIFICADO&gt;', NULL, NULL, NULL)</v>
      </c>
      <c r="R3703" t="s">
        <v>10327</v>
      </c>
    </row>
    <row r="3704" spans="1:18" hidden="1" x14ac:dyDescent="0.25">
      <c r="A3704" s="7">
        <f>anotacoes!D3704</f>
        <v>40780</v>
      </c>
      <c r="B3704" t="str">
        <f>anotacoes!C3704</f>
        <v>WORLD CHAMPIONSHIPS PARIS 2011</v>
      </c>
      <c r="C3704" t="str">
        <f>anotacoes!E3704</f>
        <v>GUILHEIRO</v>
      </c>
      <c r="D3704" t="str">
        <f>anotacoes!F3704</f>
        <v>SCHMITT</v>
      </c>
      <c r="E3704" t="s">
        <v>10325</v>
      </c>
      <c r="F3704">
        <f>anotacoes!A3704</f>
        <v>53</v>
      </c>
      <c r="G3704">
        <f>anotacoes!B3704</f>
        <v>137</v>
      </c>
      <c r="H3704" t="str">
        <f>anotacoes!K3704</f>
        <v xml:space="preserve"> 00:15:18,744</v>
      </c>
      <c r="I3704" t="str">
        <f>anotacoes!L3704</f>
        <v xml:space="preserve"> 00:15:19,230</v>
      </c>
      <c r="J3704" t="str">
        <f>IF(L3704="PAUSE",E3704,IF(anotacoes!G3708=conversao_anotacoes!C3704,conversao_anotacoes!C3704,conversao_anotacoes!D3704))</f>
        <v>GUILHEIRO</v>
      </c>
      <c r="K3704" t="str">
        <f t="shared" si="114"/>
        <v>SCHMITT</v>
      </c>
      <c r="L3704" t="str">
        <f>UPPER(anotacoes!H3704)</f>
        <v>DISPLACEMENT</v>
      </c>
      <c r="M3704" t="str">
        <f>IF(OR(L3704="ATTACK",L3704="FINTA"),"&lt;TECNICA&gt;",UPPER(anotacoes!I3704))</f>
        <v>2-3 STEP HESITANT RIGHT</v>
      </c>
      <c r="N3704" t="str">
        <f>IF(OR(L3704="ATTACK",L3704="FINTA"),UPPER(anotacoes!I3704),"")</f>
        <v/>
      </c>
      <c r="O3704" s="6" t="str">
        <f>IF(anotacoes!N3704=0,"",anotacoes!N3704)</f>
        <v/>
      </c>
      <c r="P3704" t="str">
        <f>IF(anotacoes!M3704=0,"",UPPER(anotacoes!M3704))</f>
        <v/>
      </c>
      <c r="Q3704" t="str">
        <f t="shared" si="115"/>
        <v>INSERT INTO CONVERSAO_LUTA_ACAO (cd_conversao, id_luta, sequencia, momento_inicio, momento_fim, quem_faz, quem_sofre, acao_tipo, acao, tecnica, direcao, pontuacao) VALUES (1, 53, 137, TRIM(' 00:15:18,744'), TRIM(' 00:15:19,230'), 'GUILHEIRO', 'SCHMITT', 'DISPLACEMENT', '2-3 STEP HESITANT RIGHT', NULL, NULL, NULL)</v>
      </c>
      <c r="R3704" t="s">
        <v>10327</v>
      </c>
    </row>
    <row r="3705" spans="1:18" hidden="1" x14ac:dyDescent="0.25">
      <c r="A3705" s="7">
        <f>anotacoes!D3705</f>
        <v>40780</v>
      </c>
      <c r="B3705" t="str">
        <f>anotacoes!C3705</f>
        <v>WORLD CHAMPIONSHIPS PARIS 2011</v>
      </c>
      <c r="C3705" t="str">
        <f>anotacoes!E3705</f>
        <v>GUILHEIRO</v>
      </c>
      <c r="D3705" t="str">
        <f>anotacoes!F3705</f>
        <v>SCHMITT</v>
      </c>
      <c r="E3705" t="s">
        <v>10325</v>
      </c>
      <c r="F3705">
        <f>anotacoes!A3705</f>
        <v>53</v>
      </c>
      <c r="G3705">
        <f>anotacoes!B3705</f>
        <v>138</v>
      </c>
      <c r="H3705" t="str">
        <f>anotacoes!K3705</f>
        <v xml:space="preserve"> 00:15:19,230</v>
      </c>
      <c r="I3705" t="str">
        <f>anotacoes!L3705</f>
        <v xml:space="preserve"> 00:15:21,916</v>
      </c>
      <c r="J3705" t="str">
        <f>IF(L3705="PAUSE",E3705,IF(anotacoes!G3709=conversao_anotacoes!C3705,conversao_anotacoes!C3705,conversao_anotacoes!D3705))</f>
        <v>GUILHEIRO</v>
      </c>
      <c r="K3705" t="str">
        <f t="shared" si="114"/>
        <v>SCHMITT</v>
      </c>
      <c r="L3705" t="str">
        <f>UPPER(anotacoes!H3705)</f>
        <v>DISPLACEMENT</v>
      </c>
      <c r="M3705" t="str">
        <f>IF(OR(L3705="ATTACK",L3705="FINTA"),"&lt;TECNICA&gt;",UPPER(anotacoes!I3705))</f>
        <v>TRY TO GRIP WITH CONTACT</v>
      </c>
      <c r="N3705" t="str">
        <f>IF(OR(L3705="ATTACK",L3705="FINTA"),UPPER(anotacoes!I3705),"")</f>
        <v/>
      </c>
      <c r="O3705" s="6" t="str">
        <f>IF(anotacoes!N3705=0,"",anotacoes!N3705)</f>
        <v/>
      </c>
      <c r="P3705" t="str">
        <f>IF(anotacoes!M3705=0,"",UPPER(anotacoes!M3705))</f>
        <v/>
      </c>
      <c r="Q3705" t="str">
        <f t="shared" si="115"/>
        <v>INSERT INTO CONVERSAO_LUTA_ACAO (cd_conversao, id_luta, sequencia, momento_inicio, momento_fim, quem_faz, quem_sofre, acao_tipo, acao, tecnica, direcao, pontuacao) VALUES (1, 53, 138, TRIM(' 00:15:19,230'), TRIM(' 00:15:21,916'), 'GUILHEIRO', 'SCHMITT', 'DISPLACEMENT', 'TRY TO GRIP WITH CONTACT', NULL, NULL, NULL)</v>
      </c>
      <c r="R3705" t="s">
        <v>10327</v>
      </c>
    </row>
    <row r="3706" spans="1:18" hidden="1" x14ac:dyDescent="0.25">
      <c r="A3706" s="7">
        <f>anotacoes!D3706</f>
        <v>40780</v>
      </c>
      <c r="B3706" t="str">
        <f>anotacoes!C3706</f>
        <v>WORLD CHAMPIONSHIPS PARIS 2011</v>
      </c>
      <c r="C3706" t="str">
        <f>anotacoes!E3706</f>
        <v>GUILHEIRO</v>
      </c>
      <c r="D3706" t="str">
        <f>anotacoes!F3706</f>
        <v>SCHMITT</v>
      </c>
      <c r="E3706" t="s">
        <v>10325</v>
      </c>
      <c r="F3706">
        <f>anotacoes!A3706</f>
        <v>53</v>
      </c>
      <c r="G3706">
        <f>anotacoes!B3706</f>
        <v>139</v>
      </c>
      <c r="H3706" t="str">
        <f>anotacoes!K3706</f>
        <v xml:space="preserve"> 00:15:21,916</v>
      </c>
      <c r="I3706" t="str">
        <f>anotacoes!L3706</f>
        <v xml:space="preserve"> 00:15:23,458</v>
      </c>
      <c r="J3706" t="str">
        <f>IF(L3706="PAUSE",E3706,IF(anotacoes!G3710=conversao_anotacoes!C3706,conversao_anotacoes!C3706,conversao_anotacoes!D3706))</f>
        <v>GUILHEIRO</v>
      </c>
      <c r="K3706" t="str">
        <f t="shared" si="114"/>
        <v>SCHMITT</v>
      </c>
      <c r="L3706" t="str">
        <f>UPPER(anotacoes!H3706)</f>
        <v>GRIP TIME</v>
      </c>
      <c r="M3706" t="str">
        <f>IF(OR(L3706="ATTACK",L3706="FINTA"),"&lt;TECNICA&gt;",UPPER(anotacoes!I3706))</f>
        <v>RIGHT COLLAR</v>
      </c>
      <c r="N3706" t="str">
        <f>IF(OR(L3706="ATTACK",L3706="FINTA"),UPPER(anotacoes!I3706),"")</f>
        <v/>
      </c>
      <c r="O3706" s="6" t="str">
        <f>IF(anotacoes!N3706=0,"",anotacoes!N3706)</f>
        <v/>
      </c>
      <c r="P3706" t="str">
        <f>IF(anotacoes!M3706=0,"",UPPER(anotacoes!M3706))</f>
        <v/>
      </c>
      <c r="Q3706" t="str">
        <f t="shared" si="115"/>
        <v>INSERT INTO CONVERSAO_LUTA_ACAO (cd_conversao, id_luta, sequencia, momento_inicio, momento_fim, quem_faz, quem_sofre, acao_tipo, acao, tecnica, direcao, pontuacao) VALUES (1, 53, 139, TRIM(' 00:15:21,916'), TRIM(' 00:15:23,458'), 'GUILHEIRO', 'SCHMITT', 'GRIP TIME', 'RIGHT COLLAR', NULL, NULL, NULL)</v>
      </c>
      <c r="R3706" t="s">
        <v>10327</v>
      </c>
    </row>
    <row r="3707" spans="1:18" hidden="1" x14ac:dyDescent="0.25">
      <c r="A3707" s="7">
        <f>anotacoes!D3707</f>
        <v>40780</v>
      </c>
      <c r="B3707" t="str">
        <f>anotacoes!C3707</f>
        <v>WORLD CHAMPIONSHIPS PARIS 2011</v>
      </c>
      <c r="C3707" t="str">
        <f>anotacoes!E3707</f>
        <v>GUILHEIRO</v>
      </c>
      <c r="D3707" t="str">
        <f>anotacoes!F3707</f>
        <v>SCHMITT</v>
      </c>
      <c r="E3707" t="s">
        <v>10325</v>
      </c>
      <c r="F3707">
        <f>anotacoes!A3707</f>
        <v>53</v>
      </c>
      <c r="G3707">
        <f>anotacoes!B3707</f>
        <v>140</v>
      </c>
      <c r="H3707" t="str">
        <f>anotacoes!K3707</f>
        <v xml:space="preserve"> 00:15:23,458</v>
      </c>
      <c r="I3707" t="str">
        <f>anotacoes!L3707</f>
        <v xml:space="preserve"> 00:15:26,939</v>
      </c>
      <c r="J3707" t="str">
        <f>IF(L3707="PAUSE",E3707,IF(anotacoes!G3711=conversao_anotacoes!C3707,conversao_anotacoes!C3707,conversao_anotacoes!D3707))</f>
        <v>GUILHEIRO</v>
      </c>
      <c r="K3707" t="str">
        <f t="shared" si="114"/>
        <v>SCHMITT</v>
      </c>
      <c r="L3707" t="str">
        <f>UPPER(anotacoes!H3707)</f>
        <v>DISPLACEMENT</v>
      </c>
      <c r="M3707" t="str">
        <f>IF(OR(L3707="ATTACK",L3707="FINTA"),"&lt;TECNICA&gt;",UPPER(anotacoes!I3707))</f>
        <v>TRY TO GRIP WITH CONTACT</v>
      </c>
      <c r="N3707" t="str">
        <f>IF(OR(L3707="ATTACK",L3707="FINTA"),UPPER(anotacoes!I3707),"")</f>
        <v/>
      </c>
      <c r="O3707" s="6" t="str">
        <f>IF(anotacoes!N3707=0,"",anotacoes!N3707)</f>
        <v/>
      </c>
      <c r="P3707" t="str">
        <f>IF(anotacoes!M3707=0,"",UPPER(anotacoes!M3707))</f>
        <v/>
      </c>
      <c r="Q3707" t="str">
        <f t="shared" si="115"/>
        <v>INSERT INTO CONVERSAO_LUTA_ACAO (cd_conversao, id_luta, sequencia, momento_inicio, momento_fim, quem_faz, quem_sofre, acao_tipo, acao, tecnica, direcao, pontuacao) VALUES (1, 53, 140, TRIM(' 00:15:23,458'), TRIM(' 00:15:26,939'), 'GUILHEIRO', 'SCHMITT', 'DISPLACEMENT', 'TRY TO GRIP WITH CONTACT', NULL, NULL, NULL)</v>
      </c>
      <c r="R3707" t="s">
        <v>10327</v>
      </c>
    </row>
    <row r="3708" spans="1:18" hidden="1" x14ac:dyDescent="0.25">
      <c r="A3708" s="7">
        <f>anotacoes!D3708</f>
        <v>40780</v>
      </c>
      <c r="B3708" t="str">
        <f>anotacoes!C3708</f>
        <v>WORLD CHAMPIONSHIPS PARIS 2011</v>
      </c>
      <c r="C3708" t="str">
        <f>anotacoes!E3708</f>
        <v>GUILHEIRO</v>
      </c>
      <c r="D3708" t="str">
        <f>anotacoes!F3708</f>
        <v>SCHMITT</v>
      </c>
      <c r="E3708" t="s">
        <v>10325</v>
      </c>
      <c r="F3708">
        <f>anotacoes!A3708</f>
        <v>53</v>
      </c>
      <c r="G3708">
        <f>anotacoes!B3708</f>
        <v>141</v>
      </c>
      <c r="H3708" t="str">
        <f>anotacoes!K3708</f>
        <v xml:space="preserve"> 00:15:26,939</v>
      </c>
      <c r="I3708" t="str">
        <f>anotacoes!L3708</f>
        <v xml:space="preserve"> 00:15:26,939</v>
      </c>
      <c r="J3708" t="str">
        <f>IF(L3708="PAUSE",E3708,IF(anotacoes!G3712=conversao_anotacoes!C3708,conversao_anotacoes!C3708,conversao_anotacoes!D3708))</f>
        <v>GUILHEIRO</v>
      </c>
      <c r="K3708" t="str">
        <f t="shared" si="114"/>
        <v>SCHMITT</v>
      </c>
      <c r="L3708" t="str">
        <f>UPPER(anotacoes!H3708)</f>
        <v>DEFENSE</v>
      </c>
      <c r="M3708" t="str">
        <f>IF(OR(L3708="ATTACK",L3708="FINTA"),"&lt;TECNICA&gt;",UPPER(anotacoes!I3708))</f>
        <v>TAE-SABAKI RIGHT INCLINED</v>
      </c>
      <c r="N3708" t="str">
        <f>IF(OR(L3708="ATTACK",L3708="FINTA"),UPPER(anotacoes!I3708),"")</f>
        <v/>
      </c>
      <c r="O3708" s="6" t="str">
        <f>IF(anotacoes!N3708=0,"",anotacoes!N3708)</f>
        <v/>
      </c>
      <c r="P3708" t="str">
        <f>IF(anotacoes!M3708=0,"",UPPER(anotacoes!M3708))</f>
        <v/>
      </c>
      <c r="Q3708" t="str">
        <f t="shared" si="115"/>
        <v>INSERT INTO CONVERSAO_LUTA_ACAO (cd_conversao, id_luta, sequencia, momento_inicio, momento_fim, quem_faz, quem_sofre, acao_tipo, acao, tecnica, direcao, pontuacao) VALUES (1, 53, 141, TRIM(' 00:15:26,939'), TRIM(' 00:15:26,939'), 'GUILHEIRO', 'SCHMITT', 'DEFENSE', 'TAE-SABAKI RIGHT INCLINED', NULL, NULL, NULL)</v>
      </c>
      <c r="R3708" t="s">
        <v>10327</v>
      </c>
    </row>
    <row r="3709" spans="1:18" hidden="1" x14ac:dyDescent="0.25">
      <c r="A3709" s="7">
        <f>anotacoes!D3709</f>
        <v>40780</v>
      </c>
      <c r="B3709" t="str">
        <f>anotacoes!C3709</f>
        <v>WORLD CHAMPIONSHIPS PARIS 2011</v>
      </c>
      <c r="C3709" t="str">
        <f>anotacoes!E3709</f>
        <v>GUILHEIRO</v>
      </c>
      <c r="D3709" t="str">
        <f>anotacoes!F3709</f>
        <v>SCHMITT</v>
      </c>
      <c r="E3709" t="s">
        <v>10325</v>
      </c>
      <c r="F3709">
        <f>anotacoes!A3709</f>
        <v>53</v>
      </c>
      <c r="G3709">
        <f>anotacoes!B3709</f>
        <v>142</v>
      </c>
      <c r="H3709" t="str">
        <f>anotacoes!K3709</f>
        <v xml:space="preserve"> 00:15:26,939</v>
      </c>
      <c r="I3709" t="str">
        <f>anotacoes!L3709</f>
        <v xml:space="preserve"> 00:15:28,577</v>
      </c>
      <c r="J3709" t="str">
        <f>IF(L3709="PAUSE",E3709,IF(anotacoes!G3713=conversao_anotacoes!C3709,conversao_anotacoes!C3709,conversao_anotacoes!D3709))</f>
        <v>GUILHEIRO</v>
      </c>
      <c r="K3709" t="str">
        <f t="shared" si="114"/>
        <v>SCHMITT</v>
      </c>
      <c r="L3709" t="str">
        <f>UPPER(anotacoes!H3709)</f>
        <v>TRANSITION</v>
      </c>
      <c r="M3709" t="str">
        <f>IF(OR(L3709="ATTACK",L3709="FINTA"),"&lt;TECNICA&gt;",UPPER(anotacoes!I3709))</f>
        <v>WITHOUT ATTACK</v>
      </c>
      <c r="N3709" t="str">
        <f>IF(OR(L3709="ATTACK",L3709="FINTA"),UPPER(anotacoes!I3709),"")</f>
        <v/>
      </c>
      <c r="O3709" s="6" t="str">
        <f>IF(anotacoes!N3709=0,"",anotacoes!N3709)</f>
        <v/>
      </c>
      <c r="P3709" t="str">
        <f>IF(anotacoes!M3709=0,"",UPPER(anotacoes!M3709))</f>
        <v/>
      </c>
      <c r="Q3709" t="str">
        <f t="shared" si="115"/>
        <v>INSERT INTO CONVERSAO_LUTA_ACAO (cd_conversao, id_luta, sequencia, momento_inicio, momento_fim, quem_faz, quem_sofre, acao_tipo, acao, tecnica, direcao, pontuacao) VALUES (1, 53, 142, TRIM(' 00:15:26,939'), TRIM(' 00:15:28,577'), 'GUILHEIRO', 'SCHMITT', 'TRANSITION', 'WITHOUT ATTACK', NULL, NULL, NULL)</v>
      </c>
      <c r="R3709" t="s">
        <v>10327</v>
      </c>
    </row>
    <row r="3710" spans="1:18" hidden="1" x14ac:dyDescent="0.25">
      <c r="A3710" s="7">
        <f>anotacoes!D3710</f>
        <v>40780</v>
      </c>
      <c r="B3710" t="str">
        <f>anotacoes!C3710</f>
        <v>WORLD CHAMPIONSHIPS PARIS 2011</v>
      </c>
      <c r="C3710" t="str">
        <f>anotacoes!E3710</f>
        <v>GUILHEIRO</v>
      </c>
      <c r="D3710" t="str">
        <f>anotacoes!F3710</f>
        <v>SCHMITT</v>
      </c>
      <c r="E3710" t="s">
        <v>10325</v>
      </c>
      <c r="F3710">
        <f>anotacoes!A3710</f>
        <v>53</v>
      </c>
      <c r="G3710">
        <f>anotacoes!B3710</f>
        <v>143</v>
      </c>
      <c r="H3710" t="str">
        <f>anotacoes!K3710</f>
        <v xml:space="preserve"> 00:15:28,791</v>
      </c>
      <c r="I3710" t="str">
        <f>anotacoes!L3710</f>
        <v xml:space="preserve"> 00:15:38,164</v>
      </c>
      <c r="J3710" t="str">
        <f>IF(L3710="PAUSE",E3710,IF(anotacoes!G3714=conversao_anotacoes!C3710,conversao_anotacoes!C3710,conversao_anotacoes!D3710))</f>
        <v>&lt;ARBITRO_DESCONHECIDO&gt;</v>
      </c>
      <c r="K3710" t="str">
        <f t="shared" si="114"/>
        <v/>
      </c>
      <c r="L3710" t="str">
        <f>UPPER(anotacoes!H3710)</f>
        <v>PAUSE</v>
      </c>
      <c r="M3710" t="str">
        <f>IF(OR(L3710="ATTACK",L3710="FINTA"),"&lt;TECNICA&gt;",UPPER(anotacoes!I3710))</f>
        <v>&lt;NAO_CLASSIFICADO&gt;</v>
      </c>
      <c r="N3710" t="str">
        <f>IF(OR(L3710="ATTACK",L3710="FINTA"),UPPER(anotacoes!I3710),"")</f>
        <v/>
      </c>
      <c r="O3710" s="6" t="str">
        <f>IF(anotacoes!N3710=0,"",anotacoes!N3710)</f>
        <v/>
      </c>
      <c r="P3710" t="str">
        <f>IF(anotacoes!M3710=0,"",UPPER(anotacoes!M3710))</f>
        <v/>
      </c>
      <c r="Q3710" t="str">
        <f t="shared" si="115"/>
        <v>INSERT INTO CONVERSAO_LUTA_ACAO (cd_conversao, id_luta, sequencia, momento_inicio, momento_fim, quem_faz, quem_sofre, acao_tipo, acao, tecnica, direcao, pontuacao) VALUES (1, 53, 143, TRIM(' 00:15:28,791'), TRIM(' 00:15:38,164'), '&lt;ARBITRO_DESCONHECIDO&gt;', '', 'PAUSE', '&lt;NAO_CLASSIFICADO&gt;', NULL, NULL, NULL)</v>
      </c>
      <c r="R3710" t="s">
        <v>10327</v>
      </c>
    </row>
    <row r="3711" spans="1:18" hidden="1" x14ac:dyDescent="0.25">
      <c r="A3711" s="7">
        <f>anotacoes!D3711</f>
        <v>40780</v>
      </c>
      <c r="B3711" t="str">
        <f>anotacoes!C3711</f>
        <v>WORLD CHAMPIONSHIPS PARIS 2011</v>
      </c>
      <c r="C3711" t="str">
        <f>anotacoes!E3711</f>
        <v>GUILHEIRO</v>
      </c>
      <c r="D3711" t="str">
        <f>anotacoes!F3711</f>
        <v>SCHMITT</v>
      </c>
      <c r="E3711" t="s">
        <v>10325</v>
      </c>
      <c r="F3711">
        <f>anotacoes!A3711</f>
        <v>53</v>
      </c>
      <c r="G3711">
        <f>anotacoes!B3711</f>
        <v>144</v>
      </c>
      <c r="H3711" t="str">
        <f>anotacoes!K3711</f>
        <v xml:space="preserve"> 00:15:38,164</v>
      </c>
      <c r="I3711" t="str">
        <f>anotacoes!L3711</f>
        <v xml:space="preserve"> 00:15:40,099</v>
      </c>
      <c r="J3711" t="str">
        <f>IF(L3711="PAUSE",E3711,IF(anotacoes!G3715=conversao_anotacoes!C3711,conversao_anotacoes!C3711,conversao_anotacoes!D3711))</f>
        <v>GUILHEIRO</v>
      </c>
      <c r="K3711" t="str">
        <f t="shared" si="114"/>
        <v>SCHMITT</v>
      </c>
      <c r="L3711" t="str">
        <f>UPPER(anotacoes!H3711)</f>
        <v>DISPLACEMENT</v>
      </c>
      <c r="M3711" t="str">
        <f>IF(OR(L3711="ATTACK",L3711="FINTA"),"&lt;TECNICA&gt;",UPPER(anotacoes!I3711))</f>
        <v>2-3 STEP HESITANT RIGHT</v>
      </c>
      <c r="N3711" t="str">
        <f>IF(OR(L3711="ATTACK",L3711="FINTA"),UPPER(anotacoes!I3711),"")</f>
        <v/>
      </c>
      <c r="O3711" s="6" t="str">
        <f>IF(anotacoes!N3711=0,"",anotacoes!N3711)</f>
        <v/>
      </c>
      <c r="P3711" t="str">
        <f>IF(anotacoes!M3711=0,"",UPPER(anotacoes!M3711))</f>
        <v/>
      </c>
      <c r="Q3711" t="str">
        <f t="shared" si="115"/>
        <v>INSERT INTO CONVERSAO_LUTA_ACAO (cd_conversao, id_luta, sequencia, momento_inicio, momento_fim, quem_faz, quem_sofre, acao_tipo, acao, tecnica, direcao, pontuacao) VALUES (1, 53, 144, TRIM(' 00:15:38,164'), TRIM(' 00:15:40,099'), 'GUILHEIRO', 'SCHMITT', 'DISPLACEMENT', '2-3 STEP HESITANT RIGHT', NULL, NULL, NULL)</v>
      </c>
      <c r="R3711" t="s">
        <v>10327</v>
      </c>
    </row>
    <row r="3712" spans="1:18" hidden="1" x14ac:dyDescent="0.25">
      <c r="A3712" s="7">
        <f>anotacoes!D3712</f>
        <v>40780</v>
      </c>
      <c r="B3712" t="str">
        <f>anotacoes!C3712</f>
        <v>WORLD CHAMPIONSHIPS PARIS 2011</v>
      </c>
      <c r="C3712" t="str">
        <f>anotacoes!E3712</f>
        <v>GUILHEIRO</v>
      </c>
      <c r="D3712" t="str">
        <f>anotacoes!F3712</f>
        <v>SCHMITT</v>
      </c>
      <c r="E3712" t="s">
        <v>10325</v>
      </c>
      <c r="F3712">
        <f>anotacoes!A3712</f>
        <v>53</v>
      </c>
      <c r="G3712">
        <f>anotacoes!B3712</f>
        <v>145</v>
      </c>
      <c r="H3712" t="str">
        <f>anotacoes!K3712</f>
        <v xml:space="preserve"> 00:15:40,099</v>
      </c>
      <c r="I3712" t="str">
        <f>anotacoes!L3712</f>
        <v xml:space="preserve"> 00:15:41,313</v>
      </c>
      <c r="J3712" t="str">
        <f>IF(L3712="PAUSE",E3712,IF(anotacoes!G3716=conversao_anotacoes!C3712,conversao_anotacoes!C3712,conversao_anotacoes!D3712))</f>
        <v>GUILHEIRO</v>
      </c>
      <c r="K3712" t="str">
        <f t="shared" si="114"/>
        <v>SCHMITT</v>
      </c>
      <c r="L3712" t="str">
        <f>UPPER(anotacoes!H3712)</f>
        <v>DISPLACEMENT</v>
      </c>
      <c r="M3712" t="str">
        <f>IF(OR(L3712="ATTACK",L3712="FINTA"),"&lt;TECNICA&gt;",UPPER(anotacoes!I3712))</f>
        <v>TRY TO GRIP WITH CONTACT</v>
      </c>
      <c r="N3712" t="str">
        <f>IF(OR(L3712="ATTACK",L3712="FINTA"),UPPER(anotacoes!I3712),"")</f>
        <v/>
      </c>
      <c r="O3712" s="6" t="str">
        <f>IF(anotacoes!N3712=0,"",anotacoes!N3712)</f>
        <v/>
      </c>
      <c r="P3712" t="str">
        <f>IF(anotacoes!M3712=0,"",UPPER(anotacoes!M3712))</f>
        <v/>
      </c>
      <c r="Q3712" t="str">
        <f t="shared" si="115"/>
        <v>INSERT INTO CONVERSAO_LUTA_ACAO (cd_conversao, id_luta, sequencia, momento_inicio, momento_fim, quem_faz, quem_sofre, acao_tipo, acao, tecnica, direcao, pontuacao) VALUES (1, 53, 145, TRIM(' 00:15:40,099'), TRIM(' 00:15:41,313'), 'GUILHEIRO', 'SCHMITT', 'DISPLACEMENT', 'TRY TO GRIP WITH CONTACT', NULL, NULL, NULL)</v>
      </c>
      <c r="R3712" t="s">
        <v>10327</v>
      </c>
    </row>
    <row r="3713" spans="1:18" hidden="1" x14ac:dyDescent="0.25">
      <c r="A3713" s="7">
        <f>anotacoes!D3713</f>
        <v>40780</v>
      </c>
      <c r="B3713" t="str">
        <f>anotacoes!C3713</f>
        <v>WORLD CHAMPIONSHIPS PARIS 2011</v>
      </c>
      <c r="C3713" t="str">
        <f>anotacoes!E3713</f>
        <v>GUILHEIRO</v>
      </c>
      <c r="D3713" t="str">
        <f>anotacoes!F3713</f>
        <v>SCHMITT</v>
      </c>
      <c r="E3713" t="s">
        <v>10325</v>
      </c>
      <c r="F3713">
        <f>anotacoes!A3713</f>
        <v>53</v>
      </c>
      <c r="G3713">
        <f>anotacoes!B3713</f>
        <v>146</v>
      </c>
      <c r="H3713" t="str">
        <f>anotacoes!K3713</f>
        <v xml:space="preserve"> 00:15:41,313</v>
      </c>
      <c r="I3713" t="str">
        <f>anotacoes!L3713</f>
        <v xml:space="preserve"> 00:15:42,366</v>
      </c>
      <c r="J3713" t="str">
        <f>IF(L3713="PAUSE",E3713,IF(anotacoes!G3717=conversao_anotacoes!C3713,conversao_anotacoes!C3713,conversao_anotacoes!D3713))</f>
        <v>GUILHEIRO</v>
      </c>
      <c r="K3713" t="str">
        <f t="shared" si="114"/>
        <v>SCHMITT</v>
      </c>
      <c r="L3713" t="str">
        <f>UPPER(anotacoes!H3713)</f>
        <v>GRIP TIME</v>
      </c>
      <c r="M3713" t="str">
        <f>IF(OR(L3713="ATTACK",L3713="FINTA"),"&lt;TECNICA&gt;",UPPER(anotacoes!I3713))</f>
        <v>LEFT COLLAR</v>
      </c>
      <c r="N3713" t="str">
        <f>IF(OR(L3713="ATTACK",L3713="FINTA"),UPPER(anotacoes!I3713),"")</f>
        <v/>
      </c>
      <c r="O3713" s="6" t="str">
        <f>IF(anotacoes!N3713=0,"",anotacoes!N3713)</f>
        <v/>
      </c>
      <c r="P3713" t="str">
        <f>IF(anotacoes!M3713=0,"",UPPER(anotacoes!M3713))</f>
        <v/>
      </c>
      <c r="Q3713" t="str">
        <f t="shared" si="115"/>
        <v>INSERT INTO CONVERSAO_LUTA_ACAO (cd_conversao, id_luta, sequencia, momento_inicio, momento_fim, quem_faz, quem_sofre, acao_tipo, acao, tecnica, direcao, pontuacao) VALUES (1, 53, 146, TRIM(' 00:15:41,313'), TRIM(' 00:15:42,366'), 'GUILHEIRO', 'SCHMITT', 'GRIP TIME', 'LEFT COLLAR', NULL, NULL, NULL)</v>
      </c>
      <c r="R3713" t="s">
        <v>10327</v>
      </c>
    </row>
    <row r="3714" spans="1:18" hidden="1" x14ac:dyDescent="0.25">
      <c r="A3714" s="7">
        <f>anotacoes!D3714</f>
        <v>40780</v>
      </c>
      <c r="B3714" t="str">
        <f>anotacoes!C3714</f>
        <v>WORLD CHAMPIONSHIPS PARIS 2011</v>
      </c>
      <c r="C3714" t="str">
        <f>anotacoes!E3714</f>
        <v>GUILHEIRO</v>
      </c>
      <c r="D3714" t="str">
        <f>anotacoes!F3714</f>
        <v>SCHMITT</v>
      </c>
      <c r="E3714" t="s">
        <v>10325</v>
      </c>
      <c r="F3714">
        <f>anotacoes!A3714</f>
        <v>53</v>
      </c>
      <c r="G3714">
        <f>anotacoes!B3714</f>
        <v>147</v>
      </c>
      <c r="H3714" t="str">
        <f>anotacoes!K3714</f>
        <v xml:space="preserve"> 00:15:42,366</v>
      </c>
      <c r="I3714" t="str">
        <f>anotacoes!L3714</f>
        <v xml:space="preserve"> 00:15:43,745</v>
      </c>
      <c r="J3714" t="str">
        <f>IF(L3714="PAUSE",E3714,IF(anotacoes!G3718=conversao_anotacoes!C3714,conversao_anotacoes!C3714,conversao_anotacoes!D3714))</f>
        <v>GUILHEIRO</v>
      </c>
      <c r="K3714" t="str">
        <f t="shared" si="114"/>
        <v>SCHMITT</v>
      </c>
      <c r="L3714" t="str">
        <f>UPPER(anotacoes!H3714)</f>
        <v>GRIP TIME</v>
      </c>
      <c r="M3714" t="str">
        <f>IF(OR(L3714="ATTACK",L3714="FINTA"),"&lt;TECNICA&gt;",UPPER(anotacoes!I3714))</f>
        <v>RIGHT SLEEVE LEFT SLEEVE</v>
      </c>
      <c r="N3714" t="str">
        <f>IF(OR(L3714="ATTACK",L3714="FINTA"),UPPER(anotacoes!I3714),"")</f>
        <v/>
      </c>
      <c r="O3714" s="6" t="str">
        <f>IF(anotacoes!N3714=0,"",anotacoes!N3714)</f>
        <v/>
      </c>
      <c r="P3714" t="str">
        <f>IF(anotacoes!M3714=0,"",UPPER(anotacoes!M3714))</f>
        <v/>
      </c>
      <c r="Q3714" t="str">
        <f t="shared" si="115"/>
        <v>INSERT INTO CONVERSAO_LUTA_ACAO (cd_conversao, id_luta, sequencia, momento_inicio, momento_fim, quem_faz, quem_sofre, acao_tipo, acao, tecnica, direcao, pontuacao) VALUES (1, 53, 147, TRIM(' 00:15:42,366'), TRIM(' 00:15:43,745'), 'GUILHEIRO', 'SCHMITT', 'GRIP TIME', 'RIGHT SLEEVE LEFT SLEEVE', NULL, NULL, NULL)</v>
      </c>
      <c r="R3714" t="s">
        <v>10327</v>
      </c>
    </row>
    <row r="3715" spans="1:18" hidden="1" x14ac:dyDescent="0.25">
      <c r="A3715" s="7">
        <f>anotacoes!D3715</f>
        <v>40780</v>
      </c>
      <c r="B3715" t="str">
        <f>anotacoes!C3715</f>
        <v>WORLD CHAMPIONSHIPS PARIS 2011</v>
      </c>
      <c r="C3715" t="str">
        <f>anotacoes!E3715</f>
        <v>GUILHEIRO</v>
      </c>
      <c r="D3715" t="str">
        <f>anotacoes!F3715</f>
        <v>SCHMITT</v>
      </c>
      <c r="E3715" t="s">
        <v>10325</v>
      </c>
      <c r="F3715">
        <f>anotacoes!A3715</f>
        <v>53</v>
      </c>
      <c r="G3715">
        <f>anotacoes!B3715</f>
        <v>148</v>
      </c>
      <c r="H3715" t="str">
        <f>anotacoes!K3715</f>
        <v xml:space="preserve"> 00:15:43,745</v>
      </c>
      <c r="I3715" t="str">
        <f>anotacoes!L3715</f>
        <v xml:space="preserve"> 00:15:44,768</v>
      </c>
      <c r="J3715" t="str">
        <f>IF(L3715="PAUSE",E3715,IF(anotacoes!G3719=conversao_anotacoes!C3715,conversao_anotacoes!C3715,conversao_anotacoes!D3715))</f>
        <v>GUILHEIRO</v>
      </c>
      <c r="K3715" t="str">
        <f t="shared" ref="K3715:K3778" si="116">IF(J3715=E3715,"",IF(J3715=C3715,D3715,C3715))</f>
        <v>SCHMITT</v>
      </c>
      <c r="L3715" t="str">
        <f>UPPER(anotacoes!H3715)</f>
        <v>ATTACK</v>
      </c>
      <c r="M3715" t="str">
        <f>IF(OR(L3715="ATTACK",L3715="FINTA"),"&lt;TECNICA&gt;",UPPER(anotacoes!I3715))</f>
        <v>&lt;TECNICA&gt;</v>
      </c>
      <c r="N3715" t="str">
        <f>IF(OR(L3715="ATTACK",L3715="FINTA"),UPPER(anotacoes!I3715),"")</f>
        <v>SODE SEOI NAGE</v>
      </c>
      <c r="O3715" s="6">
        <f>IF(anotacoes!N3715=0,"",anotacoes!N3715)</f>
        <v>6</v>
      </c>
      <c r="P3715" t="str">
        <f>IF(anotacoes!M3715=0,"",UPPER(anotacoes!M3715))</f>
        <v/>
      </c>
      <c r="Q3715" t="str">
        <f t="shared" ref="Q3715:Q3778" si="117">CONCATENATE("INSERT INTO CONVERSAO_LUTA_ACAO (cd_conversao, id_luta, sequencia, momento_inicio, momento_fim, quem_faz, quem_sofre, acao_tipo, acao, tecnica, direcao, pontuacao) VALUES (1, ",F3715,", ",G3715,", ","TRIM('",H3715,"')",", ","TRIM('",I3715,"')",", ","'",J3715,"'",", ","'",K3715,"'",", ","'",L3715,"'",", ","'",M3715,"'",", ",IF(N3715="","NULL",CONCATENATE("'",N3715,"'")),", ",IF(O3715="","NULL",O3715),", ",IF(P3715="","NULL",CONCATENATE("'",P3715,"'")),")")</f>
        <v>INSERT INTO CONVERSAO_LUTA_ACAO (cd_conversao, id_luta, sequencia, momento_inicio, momento_fim, quem_faz, quem_sofre, acao_tipo, acao, tecnica, direcao, pontuacao) VALUES (1, 53, 148, TRIM(' 00:15:43,745'), TRIM(' 00:15:44,768'), 'GUILHEIRO', 'SCHMITT', 'ATTACK', '&lt;TECNICA&gt;', 'SODE SEOI NAGE', 6, NULL)</v>
      </c>
      <c r="R3715" t="s">
        <v>10327</v>
      </c>
    </row>
    <row r="3716" spans="1:18" hidden="1" x14ac:dyDescent="0.25">
      <c r="A3716" s="7">
        <f>anotacoes!D3716</f>
        <v>40780</v>
      </c>
      <c r="B3716" t="str">
        <f>anotacoes!C3716</f>
        <v>WORLD CHAMPIONSHIPS PARIS 2011</v>
      </c>
      <c r="C3716" t="str">
        <f>anotacoes!E3716</f>
        <v>GUILHEIRO</v>
      </c>
      <c r="D3716" t="str">
        <f>anotacoes!F3716</f>
        <v>SCHMITT</v>
      </c>
      <c r="E3716" t="s">
        <v>10325</v>
      </c>
      <c r="F3716">
        <f>anotacoes!A3716</f>
        <v>53</v>
      </c>
      <c r="G3716">
        <f>anotacoes!B3716</f>
        <v>149</v>
      </c>
      <c r="H3716" t="str">
        <f>anotacoes!K3716</f>
        <v xml:space="preserve"> 00:15:44,768</v>
      </c>
      <c r="I3716" t="str">
        <f>anotacoes!L3716</f>
        <v xml:space="preserve"> 00:15:52,654</v>
      </c>
      <c r="J3716" t="str">
        <f>IF(L3716="PAUSE",E3716,IF(anotacoes!G3720=conversao_anotacoes!C3716,conversao_anotacoes!C3716,conversao_anotacoes!D3716))</f>
        <v>&lt;ARBITRO_DESCONHECIDO&gt;</v>
      </c>
      <c r="K3716" t="str">
        <f t="shared" si="116"/>
        <v/>
      </c>
      <c r="L3716" t="str">
        <f>UPPER(anotacoes!H3716)</f>
        <v>PAUSE</v>
      </c>
      <c r="M3716" t="str">
        <f>IF(OR(L3716="ATTACK",L3716="FINTA"),"&lt;TECNICA&gt;",UPPER(anotacoes!I3716))</f>
        <v>&lt;NAO_CLASSIFICADO&gt;</v>
      </c>
      <c r="N3716" t="str">
        <f>IF(OR(L3716="ATTACK",L3716="FINTA"),UPPER(anotacoes!I3716),"")</f>
        <v/>
      </c>
      <c r="O3716" s="6" t="str">
        <f>IF(anotacoes!N3716=0,"",anotacoes!N3716)</f>
        <v/>
      </c>
      <c r="P3716" t="str">
        <f>IF(anotacoes!M3716=0,"",UPPER(anotacoes!M3716))</f>
        <v/>
      </c>
      <c r="Q3716" t="str">
        <f t="shared" si="117"/>
        <v>INSERT INTO CONVERSAO_LUTA_ACAO (cd_conversao, id_luta, sequencia, momento_inicio, momento_fim, quem_faz, quem_sofre, acao_tipo, acao, tecnica, direcao, pontuacao) VALUES (1, 53, 149, TRIM(' 00:15:44,768'), TRIM(' 00:15:52,654'), '&lt;ARBITRO_DESCONHECIDO&gt;', '', 'PAUSE', '&lt;NAO_CLASSIFICADO&gt;', NULL, NULL, NULL)</v>
      </c>
      <c r="R3716" t="s">
        <v>10327</v>
      </c>
    </row>
    <row r="3717" spans="1:18" hidden="1" x14ac:dyDescent="0.25">
      <c r="A3717" s="7">
        <f>anotacoes!D3717</f>
        <v>40780</v>
      </c>
      <c r="B3717" t="str">
        <f>anotacoes!C3717</f>
        <v>WORLD CHAMPIONSHIPS PARIS 2011</v>
      </c>
      <c r="C3717" t="str">
        <f>anotacoes!E3717</f>
        <v>GUILHEIRO</v>
      </c>
      <c r="D3717" t="str">
        <f>anotacoes!F3717</f>
        <v>SCHMITT</v>
      </c>
      <c r="E3717" t="s">
        <v>10325</v>
      </c>
      <c r="F3717">
        <f>anotacoes!A3717</f>
        <v>53</v>
      </c>
      <c r="G3717">
        <f>anotacoes!B3717</f>
        <v>150</v>
      </c>
      <c r="H3717" t="str">
        <f>anotacoes!K3717</f>
        <v xml:space="preserve"> 00:15:52,654</v>
      </c>
      <c r="I3717" t="str">
        <f>anotacoes!L3717</f>
        <v xml:space="preserve"> 00:15:55,024</v>
      </c>
      <c r="J3717" t="str">
        <f>IF(L3717="PAUSE",E3717,IF(anotacoes!G3721=conversao_anotacoes!C3717,conversao_anotacoes!C3717,conversao_anotacoes!D3717))</f>
        <v>GUILHEIRO</v>
      </c>
      <c r="K3717" t="str">
        <f t="shared" si="116"/>
        <v>SCHMITT</v>
      </c>
      <c r="L3717" t="str">
        <f>UPPER(anotacoes!H3717)</f>
        <v>DISPLACEMENT</v>
      </c>
      <c r="M3717" t="str">
        <f>IF(OR(L3717="ATTACK",L3717="FINTA"),"&lt;TECNICA&gt;",UPPER(anotacoes!I3717))</f>
        <v>2-3 STEP HESITANT RIGHT</v>
      </c>
      <c r="N3717" t="str">
        <f>IF(OR(L3717="ATTACK",L3717="FINTA"),UPPER(anotacoes!I3717),"")</f>
        <v/>
      </c>
      <c r="O3717" s="6" t="str">
        <f>IF(anotacoes!N3717=0,"",anotacoes!N3717)</f>
        <v/>
      </c>
      <c r="P3717" t="str">
        <f>IF(anotacoes!M3717=0,"",UPPER(anotacoes!M3717))</f>
        <v/>
      </c>
      <c r="Q3717" t="str">
        <f t="shared" si="117"/>
        <v>INSERT INTO CONVERSAO_LUTA_ACAO (cd_conversao, id_luta, sequencia, momento_inicio, momento_fim, quem_faz, quem_sofre, acao_tipo, acao, tecnica, direcao, pontuacao) VALUES (1, 53, 150, TRIM(' 00:15:52,654'), TRIM(' 00:15:55,024'), 'GUILHEIRO', 'SCHMITT', 'DISPLACEMENT', '2-3 STEP HESITANT RIGHT', NULL, NULL, NULL)</v>
      </c>
      <c r="R3717" t="s">
        <v>10327</v>
      </c>
    </row>
    <row r="3718" spans="1:18" hidden="1" x14ac:dyDescent="0.25">
      <c r="A3718" s="7">
        <f>anotacoes!D3718</f>
        <v>40780</v>
      </c>
      <c r="B3718" t="str">
        <f>anotacoes!C3718</f>
        <v>WORLD CHAMPIONSHIPS PARIS 2011</v>
      </c>
      <c r="C3718" t="str">
        <f>anotacoes!E3718</f>
        <v>GUILHEIRO</v>
      </c>
      <c r="D3718" t="str">
        <f>anotacoes!F3718</f>
        <v>SCHMITT</v>
      </c>
      <c r="E3718" t="s">
        <v>10325</v>
      </c>
      <c r="F3718">
        <f>anotacoes!A3718</f>
        <v>53</v>
      </c>
      <c r="G3718">
        <f>anotacoes!B3718</f>
        <v>151</v>
      </c>
      <c r="H3718" t="str">
        <f>anotacoes!K3718</f>
        <v xml:space="preserve"> 00:15:55,024</v>
      </c>
      <c r="I3718" t="str">
        <f>anotacoes!L3718</f>
        <v xml:space="preserve"> 00:15:57,546</v>
      </c>
      <c r="J3718" t="str">
        <f>IF(L3718="PAUSE",E3718,IF(anotacoes!G3722=conversao_anotacoes!C3718,conversao_anotacoes!C3718,conversao_anotacoes!D3718))</f>
        <v>GUILHEIRO</v>
      </c>
      <c r="K3718" t="str">
        <f t="shared" si="116"/>
        <v>SCHMITT</v>
      </c>
      <c r="L3718" t="str">
        <f>UPPER(anotacoes!H3718)</f>
        <v>GRIP TIME</v>
      </c>
      <c r="M3718" t="str">
        <f>IF(OR(L3718="ATTACK",L3718="FINTA"),"&lt;TECNICA&gt;",UPPER(anotacoes!I3718))</f>
        <v>LEFT BACK RIGHT SLEEVE</v>
      </c>
      <c r="N3718" t="str">
        <f>IF(OR(L3718="ATTACK",L3718="FINTA"),UPPER(anotacoes!I3718),"")</f>
        <v/>
      </c>
      <c r="O3718" s="6" t="str">
        <f>IF(anotacoes!N3718=0,"",anotacoes!N3718)</f>
        <v/>
      </c>
      <c r="P3718" t="str">
        <f>IF(anotacoes!M3718=0,"",UPPER(anotacoes!M3718))</f>
        <v/>
      </c>
      <c r="Q3718" t="str">
        <f t="shared" si="117"/>
        <v>INSERT INTO CONVERSAO_LUTA_ACAO (cd_conversao, id_luta, sequencia, momento_inicio, momento_fim, quem_faz, quem_sofre, acao_tipo, acao, tecnica, direcao, pontuacao) VALUES (1, 53, 151, TRIM(' 00:15:55,024'), TRIM(' 00:15:57,546'), 'GUILHEIRO', 'SCHMITT', 'GRIP TIME', 'LEFT BACK RIGHT SLEEVE', NULL, NULL, NULL)</v>
      </c>
      <c r="R3718" t="s">
        <v>10327</v>
      </c>
    </row>
    <row r="3719" spans="1:18" hidden="1" x14ac:dyDescent="0.25">
      <c r="A3719" s="7">
        <f>anotacoes!D3719</f>
        <v>40780</v>
      </c>
      <c r="B3719" t="str">
        <f>anotacoes!C3719</f>
        <v>WORLD CHAMPIONSHIPS PARIS 2011</v>
      </c>
      <c r="C3719" t="str">
        <f>anotacoes!E3719</f>
        <v>GUILHEIRO</v>
      </c>
      <c r="D3719" t="str">
        <f>anotacoes!F3719</f>
        <v>SCHMITT</v>
      </c>
      <c r="E3719" t="s">
        <v>10325</v>
      </c>
      <c r="F3719">
        <f>anotacoes!A3719</f>
        <v>53</v>
      </c>
      <c r="G3719">
        <f>anotacoes!B3719</f>
        <v>152</v>
      </c>
      <c r="H3719" t="str">
        <f>anotacoes!K3719</f>
        <v xml:space="preserve"> 00:15:57,546</v>
      </c>
      <c r="I3719" t="str">
        <f>anotacoes!L3719</f>
        <v xml:space="preserve"> 00:15:58,975</v>
      </c>
      <c r="J3719" t="str">
        <f>IF(L3719="PAUSE",E3719,IF(anotacoes!G3723=conversao_anotacoes!C3719,conversao_anotacoes!C3719,conversao_anotacoes!D3719))</f>
        <v>GUILHEIRO</v>
      </c>
      <c r="K3719" t="str">
        <f t="shared" si="116"/>
        <v>SCHMITT</v>
      </c>
      <c r="L3719" t="str">
        <f>UPPER(anotacoes!H3719)</f>
        <v>GRIP TIME</v>
      </c>
      <c r="M3719" t="str">
        <f>IF(OR(L3719="ATTACK",L3719="FINTA"),"&lt;TECNICA&gt;",UPPER(anotacoes!I3719))</f>
        <v>LEFT COLLAR</v>
      </c>
      <c r="N3719" t="str">
        <f>IF(OR(L3719="ATTACK",L3719="FINTA"),UPPER(anotacoes!I3719),"")</f>
        <v/>
      </c>
      <c r="O3719" s="6" t="str">
        <f>IF(anotacoes!N3719=0,"",anotacoes!N3719)</f>
        <v/>
      </c>
      <c r="P3719" t="str">
        <f>IF(anotacoes!M3719=0,"",UPPER(anotacoes!M3719))</f>
        <v/>
      </c>
      <c r="Q3719" t="str">
        <f t="shared" si="117"/>
        <v>INSERT INTO CONVERSAO_LUTA_ACAO (cd_conversao, id_luta, sequencia, momento_inicio, momento_fim, quem_faz, quem_sofre, acao_tipo, acao, tecnica, direcao, pontuacao) VALUES (1, 53, 152, TRIM(' 00:15:57,546'), TRIM(' 00:15:58,975'), 'GUILHEIRO', 'SCHMITT', 'GRIP TIME', 'LEFT COLLAR', NULL, NULL, NULL)</v>
      </c>
      <c r="R3719" t="s">
        <v>10327</v>
      </c>
    </row>
    <row r="3720" spans="1:18" hidden="1" x14ac:dyDescent="0.25">
      <c r="A3720" s="7">
        <f>anotacoes!D3720</f>
        <v>40780</v>
      </c>
      <c r="B3720" t="str">
        <f>anotacoes!C3720</f>
        <v>WORLD CHAMPIONSHIPS PARIS 2011</v>
      </c>
      <c r="C3720" t="str">
        <f>anotacoes!E3720</f>
        <v>GUILHEIRO</v>
      </c>
      <c r="D3720" t="str">
        <f>anotacoes!F3720</f>
        <v>SCHMITT</v>
      </c>
      <c r="E3720" t="s">
        <v>10325</v>
      </c>
      <c r="F3720">
        <f>anotacoes!A3720</f>
        <v>53</v>
      </c>
      <c r="G3720">
        <f>anotacoes!B3720</f>
        <v>153</v>
      </c>
      <c r="H3720" t="str">
        <f>anotacoes!K3720</f>
        <v xml:space="preserve"> 00:15:58,975</v>
      </c>
      <c r="I3720" t="str">
        <f>anotacoes!L3720</f>
        <v xml:space="preserve"> 00:15:59,634</v>
      </c>
      <c r="J3720" t="str">
        <f>IF(L3720="PAUSE",E3720,IF(anotacoes!G3724=conversao_anotacoes!C3720,conversao_anotacoes!C3720,conversao_anotacoes!D3720))</f>
        <v>GUILHEIRO</v>
      </c>
      <c r="K3720" t="str">
        <f t="shared" si="116"/>
        <v>SCHMITT</v>
      </c>
      <c r="L3720" t="str">
        <f>UPPER(anotacoes!H3720)</f>
        <v>GRIP TIME</v>
      </c>
      <c r="M3720" t="str">
        <f>IF(OR(L3720="ATTACK",L3720="FINTA"),"&lt;TECNICA&gt;",UPPER(anotacoes!I3720))</f>
        <v>LEFT COLLAR RIGHT SLEEVE</v>
      </c>
      <c r="N3720" t="str">
        <f>IF(OR(L3720="ATTACK",L3720="FINTA"),UPPER(anotacoes!I3720),"")</f>
        <v/>
      </c>
      <c r="O3720" s="6" t="str">
        <f>IF(anotacoes!N3720=0,"",anotacoes!N3720)</f>
        <v/>
      </c>
      <c r="P3720" t="str">
        <f>IF(anotacoes!M3720=0,"",UPPER(anotacoes!M3720))</f>
        <v/>
      </c>
      <c r="Q3720" t="str">
        <f t="shared" si="117"/>
        <v>INSERT INTO CONVERSAO_LUTA_ACAO (cd_conversao, id_luta, sequencia, momento_inicio, momento_fim, quem_faz, quem_sofre, acao_tipo, acao, tecnica, direcao, pontuacao) VALUES (1, 53, 153, TRIM(' 00:15:58,975'), TRIM(' 00:15:59,634'), 'GUILHEIRO', 'SCHMITT', 'GRIP TIME', 'LEFT COLLAR RIGHT SLEEVE', NULL, NULL, NULL)</v>
      </c>
      <c r="R3720" t="s">
        <v>10327</v>
      </c>
    </row>
    <row r="3721" spans="1:18" hidden="1" x14ac:dyDescent="0.25">
      <c r="A3721" s="7">
        <f>anotacoes!D3721</f>
        <v>40780</v>
      </c>
      <c r="B3721" t="str">
        <f>anotacoes!C3721</f>
        <v>WORLD CHAMPIONSHIPS PARIS 2011</v>
      </c>
      <c r="C3721" t="str">
        <f>anotacoes!E3721</f>
        <v>GUILHEIRO</v>
      </c>
      <c r="D3721" t="str">
        <f>anotacoes!F3721</f>
        <v>SCHMITT</v>
      </c>
      <c r="E3721" t="s">
        <v>10325</v>
      </c>
      <c r="F3721">
        <f>anotacoes!A3721</f>
        <v>53</v>
      </c>
      <c r="G3721">
        <f>anotacoes!B3721</f>
        <v>154</v>
      </c>
      <c r="H3721" t="str">
        <f>anotacoes!K3721</f>
        <v xml:space="preserve"> 00:15:59,634</v>
      </c>
      <c r="I3721" t="str">
        <f>anotacoes!L3721</f>
        <v xml:space="preserve"> 00:16:40,211</v>
      </c>
      <c r="J3721" t="str">
        <f>IF(L3721="PAUSE",E3721,IF(anotacoes!G3725=conversao_anotacoes!C3721,conversao_anotacoes!C3721,conversao_anotacoes!D3721))</f>
        <v>GUILHEIRO</v>
      </c>
      <c r="K3721" t="str">
        <f t="shared" si="116"/>
        <v>SCHMITT</v>
      </c>
      <c r="L3721" t="str">
        <f>UPPER(anotacoes!H3721)</f>
        <v>ATTACK</v>
      </c>
      <c r="M3721" t="str">
        <f>IF(OR(L3721="ATTACK",L3721="FINTA"),"&lt;TECNICA&gt;",UPPER(anotacoes!I3721))</f>
        <v>&lt;TECNICA&gt;</v>
      </c>
      <c r="N3721" t="str">
        <f>IF(OR(L3721="ATTACK",L3721="FINTA"),UPPER(anotacoes!I3721),"")</f>
        <v>UCHIMATA</v>
      </c>
      <c r="O3721" s="6">
        <f>IF(anotacoes!N3721=0,"",anotacoes!N3721)</f>
        <v>6</v>
      </c>
      <c r="P3721" t="str">
        <f>IF(anotacoes!M3721=0,"",UPPER(anotacoes!M3721))</f>
        <v/>
      </c>
      <c r="Q3721" t="str">
        <f t="shared" si="117"/>
        <v>INSERT INTO CONVERSAO_LUTA_ACAO (cd_conversao, id_luta, sequencia, momento_inicio, momento_fim, quem_faz, quem_sofre, acao_tipo, acao, tecnica, direcao, pontuacao) VALUES (1, 53, 154, TRIM(' 00:15:59,634'), TRIM(' 00:16:40,211'), 'GUILHEIRO', 'SCHMITT', 'ATTACK', '&lt;TECNICA&gt;', 'UCHIMATA', 6, NULL)</v>
      </c>
      <c r="R3721" t="s">
        <v>10327</v>
      </c>
    </row>
    <row r="3722" spans="1:18" hidden="1" x14ac:dyDescent="0.25">
      <c r="A3722" s="7">
        <f>anotacoes!D3722</f>
        <v>40780</v>
      </c>
      <c r="B3722" t="str">
        <f>anotacoes!C3722</f>
        <v>WORLD CHAMPIONSHIPS PARIS 2011</v>
      </c>
      <c r="C3722" t="str">
        <f>anotacoes!E3722</f>
        <v>GUILHEIRO</v>
      </c>
      <c r="D3722" t="str">
        <f>anotacoes!F3722</f>
        <v>SCHMITT</v>
      </c>
      <c r="E3722" t="s">
        <v>10325</v>
      </c>
      <c r="F3722">
        <f>anotacoes!A3722</f>
        <v>53</v>
      </c>
      <c r="G3722">
        <f>anotacoes!B3722</f>
        <v>155</v>
      </c>
      <c r="H3722" t="str">
        <f>anotacoes!K3722</f>
        <v xml:space="preserve"> 00:16:40,211</v>
      </c>
      <c r="I3722" t="str">
        <f>anotacoes!L3722</f>
        <v xml:space="preserve"> 00:16:47,634</v>
      </c>
      <c r="J3722" t="str">
        <f>IF(L3722="PAUSE",E3722,IF(anotacoes!G3726=conversao_anotacoes!C3722,conversao_anotacoes!C3722,conversao_anotacoes!D3722))</f>
        <v>&lt;ARBITRO_DESCONHECIDO&gt;</v>
      </c>
      <c r="K3722" t="str">
        <f t="shared" si="116"/>
        <v/>
      </c>
      <c r="L3722" t="str">
        <f>UPPER(anotacoes!H3722)</f>
        <v>PAUSE</v>
      </c>
      <c r="M3722" t="str">
        <f>IF(OR(L3722="ATTACK",L3722="FINTA"),"&lt;TECNICA&gt;",UPPER(anotacoes!I3722))</f>
        <v>&lt;NAO_CLASSIFICADO&gt;</v>
      </c>
      <c r="N3722" t="str">
        <f>IF(OR(L3722="ATTACK",L3722="FINTA"),UPPER(anotacoes!I3722),"")</f>
        <v/>
      </c>
      <c r="O3722" s="6" t="str">
        <f>IF(anotacoes!N3722=0,"",anotacoes!N3722)</f>
        <v/>
      </c>
      <c r="P3722" t="str">
        <f>IF(anotacoes!M3722=0,"",UPPER(anotacoes!M3722))</f>
        <v/>
      </c>
      <c r="Q3722" t="str">
        <f t="shared" si="117"/>
        <v>INSERT INTO CONVERSAO_LUTA_ACAO (cd_conversao, id_luta, sequencia, momento_inicio, momento_fim, quem_faz, quem_sofre, acao_tipo, acao, tecnica, direcao, pontuacao) VALUES (1, 53, 155, TRIM(' 00:16:40,211'), TRIM(' 00:16:47,634'), '&lt;ARBITRO_DESCONHECIDO&gt;', '', 'PAUSE', '&lt;NAO_CLASSIFICADO&gt;', NULL, NULL, NULL)</v>
      </c>
      <c r="R3722" t="s">
        <v>10327</v>
      </c>
    </row>
    <row r="3723" spans="1:18" hidden="1" x14ac:dyDescent="0.25">
      <c r="A3723" s="7">
        <f>anotacoes!D3723</f>
        <v>40780</v>
      </c>
      <c r="B3723" t="str">
        <f>anotacoes!C3723</f>
        <v>WORLD CHAMPIONSHIPS PARIS 2011</v>
      </c>
      <c r="C3723" t="str">
        <f>anotacoes!E3723</f>
        <v>GUILHEIRO</v>
      </c>
      <c r="D3723" t="str">
        <f>anotacoes!F3723</f>
        <v>SCHMITT</v>
      </c>
      <c r="E3723" t="s">
        <v>10325</v>
      </c>
      <c r="F3723">
        <f>anotacoes!A3723</f>
        <v>53</v>
      </c>
      <c r="G3723">
        <f>anotacoes!B3723</f>
        <v>156</v>
      </c>
      <c r="H3723" t="str">
        <f>anotacoes!K3723</f>
        <v xml:space="preserve"> 00:16:47,826</v>
      </c>
      <c r="I3723" t="str">
        <f>anotacoes!L3723</f>
        <v xml:space="preserve"> 00:16:49,795</v>
      </c>
      <c r="J3723" t="str">
        <f>IF(L3723="PAUSE",E3723,IF(anotacoes!G3727=conversao_anotacoes!C3723,conversao_anotacoes!C3723,conversao_anotacoes!D3723))</f>
        <v>GUILHEIRO</v>
      </c>
      <c r="K3723" t="str">
        <f t="shared" si="116"/>
        <v>SCHMITT</v>
      </c>
      <c r="L3723" t="str">
        <f>UPPER(anotacoes!H3723)</f>
        <v>DISPLACEMENT</v>
      </c>
      <c r="M3723" t="str">
        <f>IF(OR(L3723="ATTACK",L3723="FINTA"),"&lt;TECNICA&gt;",UPPER(anotacoes!I3723))</f>
        <v>2-3 STEP HESITANT RIGHT</v>
      </c>
      <c r="N3723" t="str">
        <f>IF(OR(L3723="ATTACK",L3723="FINTA"),UPPER(anotacoes!I3723),"")</f>
        <v/>
      </c>
      <c r="O3723" s="6" t="str">
        <f>IF(anotacoes!N3723=0,"",anotacoes!N3723)</f>
        <v/>
      </c>
      <c r="P3723" t="str">
        <f>IF(anotacoes!M3723=0,"",UPPER(anotacoes!M3723))</f>
        <v/>
      </c>
      <c r="Q3723" t="str">
        <f t="shared" si="117"/>
        <v>INSERT INTO CONVERSAO_LUTA_ACAO (cd_conversao, id_luta, sequencia, momento_inicio, momento_fim, quem_faz, quem_sofre, acao_tipo, acao, tecnica, direcao, pontuacao) VALUES (1, 53, 156, TRIM(' 00:16:47,826'), TRIM(' 00:16:49,795'), 'GUILHEIRO', 'SCHMITT', 'DISPLACEMENT', '2-3 STEP HESITANT RIGHT', NULL, NULL, NULL)</v>
      </c>
      <c r="R3723" t="s">
        <v>10327</v>
      </c>
    </row>
    <row r="3724" spans="1:18" hidden="1" x14ac:dyDescent="0.25">
      <c r="A3724" s="7">
        <f>anotacoes!D3724</f>
        <v>40780</v>
      </c>
      <c r="B3724" t="str">
        <f>anotacoes!C3724</f>
        <v>WORLD CHAMPIONSHIPS PARIS 2011</v>
      </c>
      <c r="C3724" t="str">
        <f>anotacoes!E3724</f>
        <v>GUILHEIRO</v>
      </c>
      <c r="D3724" t="str">
        <f>anotacoes!F3724</f>
        <v>SCHMITT</v>
      </c>
      <c r="E3724" t="s">
        <v>10325</v>
      </c>
      <c r="F3724">
        <f>anotacoes!A3724</f>
        <v>53</v>
      </c>
      <c r="G3724">
        <f>anotacoes!B3724</f>
        <v>157</v>
      </c>
      <c r="H3724" t="str">
        <f>anotacoes!K3724</f>
        <v xml:space="preserve"> 00:16:49,795</v>
      </c>
      <c r="I3724" t="str">
        <f>anotacoes!L3724</f>
        <v xml:space="preserve"> 00:16:50,555</v>
      </c>
      <c r="J3724" t="str">
        <f>IF(L3724="PAUSE",E3724,IF(anotacoes!G3728=conversao_anotacoes!C3724,conversao_anotacoes!C3724,conversao_anotacoes!D3724))</f>
        <v>GUILHEIRO</v>
      </c>
      <c r="K3724" t="str">
        <f t="shared" si="116"/>
        <v>SCHMITT</v>
      </c>
      <c r="L3724" t="str">
        <f>UPPER(anotacoes!H3724)</f>
        <v>DISPLACEMENT</v>
      </c>
      <c r="M3724" t="str">
        <f>IF(OR(L3724="ATTACK",L3724="FINTA"),"&lt;TECNICA&gt;",UPPER(anotacoes!I3724))</f>
        <v>TRY TO GRIP WITH CONTACT</v>
      </c>
      <c r="N3724" t="str">
        <f>IF(OR(L3724="ATTACK",L3724="FINTA"),UPPER(anotacoes!I3724),"")</f>
        <v/>
      </c>
      <c r="O3724" s="6" t="str">
        <f>IF(anotacoes!N3724=0,"",anotacoes!N3724)</f>
        <v/>
      </c>
      <c r="P3724" t="str">
        <f>IF(anotacoes!M3724=0,"",UPPER(anotacoes!M3724))</f>
        <v/>
      </c>
      <c r="Q3724" t="str">
        <f t="shared" si="117"/>
        <v>INSERT INTO CONVERSAO_LUTA_ACAO (cd_conversao, id_luta, sequencia, momento_inicio, momento_fim, quem_faz, quem_sofre, acao_tipo, acao, tecnica, direcao, pontuacao) VALUES (1, 53, 157, TRIM(' 00:16:49,795'), TRIM(' 00:16:50,555'), 'GUILHEIRO', 'SCHMITT', 'DISPLACEMENT', 'TRY TO GRIP WITH CONTACT', NULL, NULL, NULL)</v>
      </c>
      <c r="R3724" t="s">
        <v>10327</v>
      </c>
    </row>
    <row r="3725" spans="1:18" hidden="1" x14ac:dyDescent="0.25">
      <c r="A3725" s="7">
        <f>anotacoes!D3725</f>
        <v>40780</v>
      </c>
      <c r="B3725" t="str">
        <f>anotacoes!C3725</f>
        <v>WORLD CHAMPIONSHIPS PARIS 2011</v>
      </c>
      <c r="C3725" t="str">
        <f>anotacoes!E3725</f>
        <v>GUILHEIRO</v>
      </c>
      <c r="D3725" t="str">
        <f>anotacoes!F3725</f>
        <v>SCHMITT</v>
      </c>
      <c r="E3725" t="s">
        <v>10325</v>
      </c>
      <c r="F3725">
        <f>anotacoes!A3725</f>
        <v>53</v>
      </c>
      <c r="G3725">
        <f>anotacoes!B3725</f>
        <v>158</v>
      </c>
      <c r="H3725" t="str">
        <f>anotacoes!K3725</f>
        <v xml:space="preserve"> 00:16:50,555</v>
      </c>
      <c r="I3725" t="str">
        <f>anotacoes!L3725</f>
        <v xml:space="preserve"> 00:16:53,383</v>
      </c>
      <c r="J3725" t="str">
        <f>IF(L3725="PAUSE",E3725,IF(anotacoes!G3729=conversao_anotacoes!C3725,conversao_anotacoes!C3725,conversao_anotacoes!D3725))</f>
        <v>GUILHEIRO</v>
      </c>
      <c r="K3725" t="str">
        <f t="shared" si="116"/>
        <v>SCHMITT</v>
      </c>
      <c r="L3725" t="str">
        <f>UPPER(anotacoes!H3725)</f>
        <v>GRIP TIME</v>
      </c>
      <c r="M3725" t="str">
        <f>IF(OR(L3725="ATTACK",L3725="FINTA"),"&lt;TECNICA&gt;",UPPER(anotacoes!I3725))</f>
        <v>RIGHT COLLAR</v>
      </c>
      <c r="N3725" t="str">
        <f>IF(OR(L3725="ATTACK",L3725="FINTA"),UPPER(anotacoes!I3725),"")</f>
        <v/>
      </c>
      <c r="O3725" s="6" t="str">
        <f>IF(anotacoes!N3725=0,"",anotacoes!N3725)</f>
        <v/>
      </c>
      <c r="P3725" t="str">
        <f>IF(anotacoes!M3725=0,"",UPPER(anotacoes!M3725))</f>
        <v/>
      </c>
      <c r="Q3725" t="str">
        <f t="shared" si="117"/>
        <v>INSERT INTO CONVERSAO_LUTA_ACAO (cd_conversao, id_luta, sequencia, momento_inicio, momento_fim, quem_faz, quem_sofre, acao_tipo, acao, tecnica, direcao, pontuacao) VALUES (1, 53, 158, TRIM(' 00:16:50,555'), TRIM(' 00:16:53,383'), 'GUILHEIRO', 'SCHMITT', 'GRIP TIME', 'RIGHT COLLAR', NULL, NULL, NULL)</v>
      </c>
      <c r="R3725" t="s">
        <v>10327</v>
      </c>
    </row>
    <row r="3726" spans="1:18" hidden="1" x14ac:dyDescent="0.25">
      <c r="A3726" s="7">
        <f>anotacoes!D3726</f>
        <v>40780</v>
      </c>
      <c r="B3726" t="str">
        <f>anotacoes!C3726</f>
        <v>WORLD CHAMPIONSHIPS PARIS 2011</v>
      </c>
      <c r="C3726" t="str">
        <f>anotacoes!E3726</f>
        <v>GUILHEIRO</v>
      </c>
      <c r="D3726" t="str">
        <f>anotacoes!F3726</f>
        <v>SCHMITT</v>
      </c>
      <c r="E3726" t="s">
        <v>10325</v>
      </c>
      <c r="F3726">
        <f>anotacoes!A3726</f>
        <v>53</v>
      </c>
      <c r="G3726">
        <f>anotacoes!B3726</f>
        <v>159</v>
      </c>
      <c r="H3726" t="str">
        <f>anotacoes!K3726</f>
        <v xml:space="preserve"> 00:16:53,383</v>
      </c>
      <c r="I3726" t="str">
        <f>anotacoes!L3726</f>
        <v xml:space="preserve"> 00:16:54,356</v>
      </c>
      <c r="J3726" t="str">
        <f>IF(L3726="PAUSE",E3726,IF(anotacoes!G3730=conversao_anotacoes!C3726,conversao_anotacoes!C3726,conversao_anotacoes!D3726))</f>
        <v>GUILHEIRO</v>
      </c>
      <c r="K3726" t="str">
        <f t="shared" si="116"/>
        <v>SCHMITT</v>
      </c>
      <c r="L3726" t="str">
        <f>UPPER(anotacoes!H3726)</f>
        <v>ATTACK</v>
      </c>
      <c r="M3726" t="str">
        <f>IF(OR(L3726="ATTACK",L3726="FINTA"),"&lt;TECNICA&gt;",UPPER(anotacoes!I3726))</f>
        <v>&lt;TECNICA&gt;</v>
      </c>
      <c r="N3726" t="str">
        <f>IF(OR(L3726="ATTACK",L3726="FINTA"),UPPER(anotacoes!I3726),"")</f>
        <v>IPPON SEOINAGE</v>
      </c>
      <c r="O3726" s="6">
        <f>IF(anotacoes!N3726=0,"",anotacoes!N3726)</f>
        <v>6</v>
      </c>
      <c r="P3726" t="str">
        <f>IF(anotacoes!M3726=0,"",UPPER(anotacoes!M3726))</f>
        <v/>
      </c>
      <c r="Q3726" t="str">
        <f t="shared" si="117"/>
        <v>INSERT INTO CONVERSAO_LUTA_ACAO (cd_conversao, id_luta, sequencia, momento_inicio, momento_fim, quem_faz, quem_sofre, acao_tipo, acao, tecnica, direcao, pontuacao) VALUES (1, 53, 159, TRIM(' 00:16:53,383'), TRIM(' 00:16:54,356'), 'GUILHEIRO', 'SCHMITT', 'ATTACK', '&lt;TECNICA&gt;', 'IPPON SEOINAGE', 6, NULL)</v>
      </c>
      <c r="R3726" t="s">
        <v>10327</v>
      </c>
    </row>
    <row r="3727" spans="1:18" hidden="1" x14ac:dyDescent="0.25">
      <c r="A3727" s="7">
        <f>anotacoes!D3727</f>
        <v>40780</v>
      </c>
      <c r="B3727" t="str">
        <f>anotacoes!C3727</f>
        <v>WORLD CHAMPIONSHIPS PARIS 2011</v>
      </c>
      <c r="C3727" t="str">
        <f>anotacoes!E3727</f>
        <v>GUILHEIRO</v>
      </c>
      <c r="D3727" t="str">
        <f>anotacoes!F3727</f>
        <v>SCHMITT</v>
      </c>
      <c r="E3727" t="s">
        <v>10325</v>
      </c>
      <c r="F3727">
        <f>anotacoes!A3727</f>
        <v>53</v>
      </c>
      <c r="G3727">
        <f>anotacoes!B3727</f>
        <v>160</v>
      </c>
      <c r="H3727" t="str">
        <f>anotacoes!K3727</f>
        <v xml:space="preserve"> 00:16:54,356</v>
      </c>
      <c r="I3727" t="str">
        <f>anotacoes!L3727</f>
        <v xml:space="preserve"> 00:17:03,194</v>
      </c>
      <c r="J3727" t="str">
        <f>IF(L3727="PAUSE",E3727,IF(anotacoes!G3731=conversao_anotacoes!C3727,conversao_anotacoes!C3727,conversao_anotacoes!D3727))</f>
        <v>&lt;ARBITRO_DESCONHECIDO&gt;</v>
      </c>
      <c r="K3727" t="str">
        <f t="shared" si="116"/>
        <v/>
      </c>
      <c r="L3727" t="str">
        <f>UPPER(anotacoes!H3727)</f>
        <v>PAUSE</v>
      </c>
      <c r="M3727" t="str">
        <f>IF(OR(L3727="ATTACK",L3727="FINTA"),"&lt;TECNICA&gt;",UPPER(anotacoes!I3727))</f>
        <v>&lt;NAO_CLASSIFICADO&gt;</v>
      </c>
      <c r="N3727" t="str">
        <f>IF(OR(L3727="ATTACK",L3727="FINTA"),UPPER(anotacoes!I3727),"")</f>
        <v/>
      </c>
      <c r="O3727" s="6" t="str">
        <f>IF(anotacoes!N3727=0,"",anotacoes!N3727)</f>
        <v/>
      </c>
      <c r="P3727" t="str">
        <f>IF(anotacoes!M3727=0,"",UPPER(anotacoes!M3727))</f>
        <v/>
      </c>
      <c r="Q3727" t="str">
        <f t="shared" si="117"/>
        <v>INSERT INTO CONVERSAO_LUTA_ACAO (cd_conversao, id_luta, sequencia, momento_inicio, momento_fim, quem_faz, quem_sofre, acao_tipo, acao, tecnica, direcao, pontuacao) VALUES (1, 53, 160, TRIM(' 00:16:54,356'), TRIM(' 00:17:03,194'), '&lt;ARBITRO_DESCONHECIDO&gt;', '', 'PAUSE', '&lt;NAO_CLASSIFICADO&gt;', NULL, NULL, NULL)</v>
      </c>
      <c r="R3727" t="s">
        <v>10327</v>
      </c>
    </row>
    <row r="3728" spans="1:18" hidden="1" x14ac:dyDescent="0.25">
      <c r="A3728" s="7">
        <f>anotacoes!D3728</f>
        <v>40780</v>
      </c>
      <c r="B3728" t="str">
        <f>anotacoes!C3728</f>
        <v>WORLD CHAMPIONSHIPS PARIS 2011</v>
      </c>
      <c r="C3728" t="str">
        <f>anotacoes!E3728</f>
        <v>GUILHEIRO</v>
      </c>
      <c r="D3728" t="str">
        <f>anotacoes!F3728</f>
        <v>SCHMITT</v>
      </c>
      <c r="E3728" t="s">
        <v>10325</v>
      </c>
      <c r="F3728">
        <f>anotacoes!A3728</f>
        <v>53</v>
      </c>
      <c r="G3728">
        <f>anotacoes!B3728</f>
        <v>161</v>
      </c>
      <c r="H3728" t="str">
        <f>anotacoes!K3728</f>
        <v xml:space="preserve"> 00:17:03,194</v>
      </c>
      <c r="I3728" t="str">
        <f>anotacoes!L3728</f>
        <v xml:space="preserve"> 00:17:04,272</v>
      </c>
      <c r="J3728" t="str">
        <f>IF(L3728="PAUSE",E3728,IF(anotacoes!G3732=conversao_anotacoes!C3728,conversao_anotacoes!C3728,conversao_anotacoes!D3728))</f>
        <v>GUILHEIRO</v>
      </c>
      <c r="K3728" t="str">
        <f t="shared" si="116"/>
        <v>SCHMITT</v>
      </c>
      <c r="L3728" t="str">
        <f>UPPER(anotacoes!H3728)</f>
        <v>GRIP TIME</v>
      </c>
      <c r="M3728" t="str">
        <f>IF(OR(L3728="ATTACK",L3728="FINTA"),"&lt;TECNICA&gt;",UPPER(anotacoes!I3728))</f>
        <v>RIGHT COLLAR</v>
      </c>
      <c r="N3728" t="str">
        <f>IF(OR(L3728="ATTACK",L3728="FINTA"),UPPER(anotacoes!I3728),"")</f>
        <v/>
      </c>
      <c r="O3728" s="6" t="str">
        <f>IF(anotacoes!N3728=0,"",anotacoes!N3728)</f>
        <v/>
      </c>
      <c r="P3728" t="str">
        <f>IF(anotacoes!M3728=0,"",UPPER(anotacoes!M3728))</f>
        <v/>
      </c>
      <c r="Q3728" t="str">
        <f t="shared" si="117"/>
        <v>INSERT INTO CONVERSAO_LUTA_ACAO (cd_conversao, id_luta, sequencia, momento_inicio, momento_fim, quem_faz, quem_sofre, acao_tipo, acao, tecnica, direcao, pontuacao) VALUES (1, 53, 161, TRIM(' 00:17:03,194'), TRIM(' 00:17:04,272'), 'GUILHEIRO', 'SCHMITT', 'GRIP TIME', 'RIGHT COLLAR', NULL, NULL, NULL)</v>
      </c>
      <c r="R3728" t="s">
        <v>10327</v>
      </c>
    </row>
    <row r="3729" spans="1:18" hidden="1" x14ac:dyDescent="0.25">
      <c r="A3729" s="7">
        <f>anotacoes!D3729</f>
        <v>40780</v>
      </c>
      <c r="B3729" t="str">
        <f>anotacoes!C3729</f>
        <v>WORLD CHAMPIONSHIPS PARIS 2011</v>
      </c>
      <c r="C3729" t="str">
        <f>anotacoes!E3729</f>
        <v>GUILHEIRO</v>
      </c>
      <c r="D3729" t="str">
        <f>anotacoes!F3729</f>
        <v>SCHMITT</v>
      </c>
      <c r="E3729" t="s">
        <v>10325</v>
      </c>
      <c r="F3729">
        <f>anotacoes!A3729</f>
        <v>53</v>
      </c>
      <c r="G3729">
        <f>anotacoes!B3729</f>
        <v>162</v>
      </c>
      <c r="H3729" t="str">
        <f>anotacoes!K3729</f>
        <v xml:space="preserve"> 00:17:04,272</v>
      </c>
      <c r="I3729" t="str">
        <f>anotacoes!L3729</f>
        <v xml:space="preserve"> 00:17:06,352</v>
      </c>
      <c r="J3729" t="str">
        <f>IF(L3729="PAUSE",E3729,IF(anotacoes!G3733=conversao_anotacoes!C3729,conversao_anotacoes!C3729,conversao_anotacoes!D3729))</f>
        <v>GUILHEIRO</v>
      </c>
      <c r="K3729" t="str">
        <f t="shared" si="116"/>
        <v>SCHMITT</v>
      </c>
      <c r="L3729" t="str">
        <f>UPPER(anotacoes!H3729)</f>
        <v>DISPLACEMENT</v>
      </c>
      <c r="M3729" t="str">
        <f>IF(OR(L3729="ATTACK",L3729="FINTA"),"&lt;TECNICA&gt;",UPPER(anotacoes!I3729))</f>
        <v>TRY TO GRIP WITH CONTACT</v>
      </c>
      <c r="N3729" t="str">
        <f>IF(OR(L3729="ATTACK",L3729="FINTA"),UPPER(anotacoes!I3729),"")</f>
        <v/>
      </c>
      <c r="O3729" s="6" t="str">
        <f>IF(anotacoes!N3729=0,"",anotacoes!N3729)</f>
        <v/>
      </c>
      <c r="P3729" t="str">
        <f>IF(anotacoes!M3729=0,"",UPPER(anotacoes!M3729))</f>
        <v/>
      </c>
      <c r="Q3729" t="str">
        <f t="shared" si="117"/>
        <v>INSERT INTO CONVERSAO_LUTA_ACAO (cd_conversao, id_luta, sequencia, momento_inicio, momento_fim, quem_faz, quem_sofre, acao_tipo, acao, tecnica, direcao, pontuacao) VALUES (1, 53, 162, TRIM(' 00:17:04,272'), TRIM(' 00:17:06,352'), 'GUILHEIRO', 'SCHMITT', 'DISPLACEMENT', 'TRY TO GRIP WITH CONTACT', NULL, NULL, NULL)</v>
      </c>
      <c r="R3729" t="s">
        <v>10327</v>
      </c>
    </row>
    <row r="3730" spans="1:18" hidden="1" x14ac:dyDescent="0.25">
      <c r="A3730" s="7">
        <f>anotacoes!D3730</f>
        <v>40780</v>
      </c>
      <c r="B3730" t="str">
        <f>anotacoes!C3730</f>
        <v>WORLD CHAMPIONSHIPS PARIS 2011</v>
      </c>
      <c r="C3730" t="str">
        <f>anotacoes!E3730</f>
        <v>GUILHEIRO</v>
      </c>
      <c r="D3730" t="str">
        <f>anotacoes!F3730</f>
        <v>SCHMITT</v>
      </c>
      <c r="E3730" t="s">
        <v>10325</v>
      </c>
      <c r="F3730">
        <f>anotacoes!A3730</f>
        <v>53</v>
      </c>
      <c r="G3730">
        <f>anotacoes!B3730</f>
        <v>163</v>
      </c>
      <c r="H3730" t="str">
        <f>anotacoes!K3730</f>
        <v xml:space="preserve"> 00:17:06,352</v>
      </c>
      <c r="I3730" t="str">
        <f>anotacoes!L3730</f>
        <v xml:space="preserve"> 00:17:07,470</v>
      </c>
      <c r="J3730" t="str">
        <f>IF(L3730="PAUSE",E3730,IF(anotacoes!G3734=conversao_anotacoes!C3730,conversao_anotacoes!C3730,conversao_anotacoes!D3730))</f>
        <v>GUILHEIRO</v>
      </c>
      <c r="K3730" t="str">
        <f t="shared" si="116"/>
        <v>SCHMITT</v>
      </c>
      <c r="L3730" t="str">
        <f>UPPER(anotacoes!H3730)</f>
        <v>GRIP TIME</v>
      </c>
      <c r="M3730" t="str">
        <f>IF(OR(L3730="ATTACK",L3730="FINTA"),"&lt;TECNICA&gt;",UPPER(anotacoes!I3730))</f>
        <v>RIGHT SLEEVE LEFT SLEEVE</v>
      </c>
      <c r="N3730" t="str">
        <f>IF(OR(L3730="ATTACK",L3730="FINTA"),UPPER(anotacoes!I3730),"")</f>
        <v/>
      </c>
      <c r="O3730" s="6" t="str">
        <f>IF(anotacoes!N3730=0,"",anotacoes!N3730)</f>
        <v/>
      </c>
      <c r="P3730" t="str">
        <f>IF(anotacoes!M3730=0,"",UPPER(anotacoes!M3730))</f>
        <v/>
      </c>
      <c r="Q3730" t="str">
        <f t="shared" si="117"/>
        <v>INSERT INTO CONVERSAO_LUTA_ACAO (cd_conversao, id_luta, sequencia, momento_inicio, momento_fim, quem_faz, quem_sofre, acao_tipo, acao, tecnica, direcao, pontuacao) VALUES (1, 53, 163, TRIM(' 00:17:06,352'), TRIM(' 00:17:07,470'), 'GUILHEIRO', 'SCHMITT', 'GRIP TIME', 'RIGHT SLEEVE LEFT SLEEVE', NULL, NULL, NULL)</v>
      </c>
      <c r="R3730" t="s">
        <v>10327</v>
      </c>
    </row>
    <row r="3731" spans="1:18" hidden="1" x14ac:dyDescent="0.25">
      <c r="A3731" s="7">
        <f>anotacoes!D3731</f>
        <v>40780</v>
      </c>
      <c r="B3731" t="str">
        <f>anotacoes!C3731</f>
        <v>WORLD CHAMPIONSHIPS PARIS 2011</v>
      </c>
      <c r="C3731" t="str">
        <f>anotacoes!E3731</f>
        <v>GUILHEIRO</v>
      </c>
      <c r="D3731" t="str">
        <f>anotacoes!F3731</f>
        <v>SCHMITT</v>
      </c>
      <c r="E3731" t="s">
        <v>10325</v>
      </c>
      <c r="F3731">
        <f>anotacoes!A3731</f>
        <v>53</v>
      </c>
      <c r="G3731">
        <f>anotacoes!B3731</f>
        <v>164</v>
      </c>
      <c r="H3731" t="str">
        <f>anotacoes!K3731</f>
        <v xml:space="preserve"> 00:17:07,470</v>
      </c>
      <c r="I3731" t="str">
        <f>anotacoes!L3731</f>
        <v xml:space="preserve"> 00:17:16,182</v>
      </c>
      <c r="J3731" t="str">
        <f>IF(L3731="PAUSE",E3731,IF(anotacoes!G3735=conversao_anotacoes!C3731,conversao_anotacoes!C3731,conversao_anotacoes!D3731))</f>
        <v>GUILHEIRO</v>
      </c>
      <c r="K3731" t="str">
        <f t="shared" si="116"/>
        <v>SCHMITT</v>
      </c>
      <c r="L3731" t="str">
        <f>UPPER(anotacoes!H3731)</f>
        <v>DISPLACEMENT</v>
      </c>
      <c r="M3731" t="str">
        <f>IF(OR(L3731="ATTACK",L3731="FINTA"),"&lt;TECNICA&gt;",UPPER(anotacoes!I3731))</f>
        <v>TRY TO GRIP WITH CONTACT</v>
      </c>
      <c r="N3731" t="str">
        <f>IF(OR(L3731="ATTACK",L3731="FINTA"),UPPER(anotacoes!I3731),"")</f>
        <v/>
      </c>
      <c r="O3731" s="6" t="str">
        <f>IF(anotacoes!N3731=0,"",anotacoes!N3731)</f>
        <v/>
      </c>
      <c r="P3731" t="str">
        <f>IF(anotacoes!M3731=0,"",UPPER(anotacoes!M3731))</f>
        <v/>
      </c>
      <c r="Q3731" t="str">
        <f t="shared" si="117"/>
        <v>INSERT INTO CONVERSAO_LUTA_ACAO (cd_conversao, id_luta, sequencia, momento_inicio, momento_fim, quem_faz, quem_sofre, acao_tipo, acao, tecnica, direcao, pontuacao) VALUES (1, 53, 164, TRIM(' 00:17:07,470'), TRIM(' 00:17:16,182'), 'GUILHEIRO', 'SCHMITT', 'DISPLACEMENT', 'TRY TO GRIP WITH CONTACT', NULL, NULL, NULL)</v>
      </c>
      <c r="R3731" t="s">
        <v>10327</v>
      </c>
    </row>
    <row r="3732" spans="1:18" hidden="1" x14ac:dyDescent="0.25">
      <c r="A3732" s="7">
        <f>anotacoes!D3732</f>
        <v>40780</v>
      </c>
      <c r="B3732" t="str">
        <f>anotacoes!C3732</f>
        <v>WORLD CHAMPIONSHIPS PARIS 2011</v>
      </c>
      <c r="C3732" t="str">
        <f>anotacoes!E3732</f>
        <v>GUILHEIRO</v>
      </c>
      <c r="D3732" t="str">
        <f>anotacoes!F3732</f>
        <v>SCHMITT</v>
      </c>
      <c r="E3732" t="s">
        <v>10325</v>
      </c>
      <c r="F3732">
        <f>anotacoes!A3732</f>
        <v>53</v>
      </c>
      <c r="G3732">
        <f>anotacoes!B3732</f>
        <v>165</v>
      </c>
      <c r="H3732" t="str">
        <f>anotacoes!K3732</f>
        <v xml:space="preserve"> 00:17:16,182</v>
      </c>
      <c r="I3732" t="str">
        <f>anotacoes!L3732</f>
        <v xml:space="preserve"> 00:17:16,182</v>
      </c>
      <c r="J3732" t="str">
        <f>IF(L3732="PAUSE",E3732,IF(anotacoes!G3736=conversao_anotacoes!C3732,conversao_anotacoes!C3732,conversao_anotacoes!D3732))</f>
        <v>GUILHEIRO</v>
      </c>
      <c r="K3732" t="str">
        <f t="shared" si="116"/>
        <v>SCHMITT</v>
      </c>
      <c r="L3732" t="str">
        <f>UPPER(anotacoes!H3732)</f>
        <v>GRIP TIME</v>
      </c>
      <c r="M3732" t="str">
        <f>IF(OR(L3732="ATTACK",L3732="FINTA"),"&lt;TECNICA&gt;",UPPER(anotacoes!I3732))</f>
        <v>RIGHT SLEEVE</v>
      </c>
      <c r="N3732" t="str">
        <f>IF(OR(L3732="ATTACK",L3732="FINTA"),UPPER(anotacoes!I3732),"")</f>
        <v/>
      </c>
      <c r="O3732" s="6" t="str">
        <f>IF(anotacoes!N3732=0,"",anotacoes!N3732)</f>
        <v/>
      </c>
      <c r="P3732" t="str">
        <f>IF(anotacoes!M3732=0,"",UPPER(anotacoes!M3732))</f>
        <v/>
      </c>
      <c r="Q3732" t="str">
        <f t="shared" si="117"/>
        <v>INSERT INTO CONVERSAO_LUTA_ACAO (cd_conversao, id_luta, sequencia, momento_inicio, momento_fim, quem_faz, quem_sofre, acao_tipo, acao, tecnica, direcao, pontuacao) VALUES (1, 53, 165, TRIM(' 00:17:16,182'), TRIM(' 00:17:16,182'), 'GUILHEIRO', 'SCHMITT', 'GRIP TIME', 'RIGHT SLEEVE', NULL, NULL, NULL)</v>
      </c>
      <c r="R3732" t="s">
        <v>10327</v>
      </c>
    </row>
    <row r="3733" spans="1:18" hidden="1" x14ac:dyDescent="0.25">
      <c r="A3733" s="7">
        <f>anotacoes!D3733</f>
        <v>40780</v>
      </c>
      <c r="B3733" t="str">
        <f>anotacoes!C3733</f>
        <v>WORLD CHAMPIONSHIPS PARIS 2011</v>
      </c>
      <c r="C3733" t="str">
        <f>anotacoes!E3733</f>
        <v>GUILHEIRO</v>
      </c>
      <c r="D3733" t="str">
        <f>anotacoes!F3733</f>
        <v>SCHMITT</v>
      </c>
      <c r="E3733" t="s">
        <v>10325</v>
      </c>
      <c r="F3733">
        <f>anotacoes!A3733</f>
        <v>53</v>
      </c>
      <c r="G3733">
        <f>anotacoes!B3733</f>
        <v>166</v>
      </c>
      <c r="H3733" t="str">
        <f>anotacoes!K3733</f>
        <v xml:space="preserve"> 00:17:16,182</v>
      </c>
      <c r="I3733" t="str">
        <f>anotacoes!L3733</f>
        <v xml:space="preserve"> 00:17:16,460</v>
      </c>
      <c r="J3733" t="str">
        <f>IF(L3733="PAUSE",E3733,IF(anotacoes!G3737=conversao_anotacoes!C3733,conversao_anotacoes!C3733,conversao_anotacoes!D3733))</f>
        <v>GUILHEIRO</v>
      </c>
      <c r="K3733" t="str">
        <f t="shared" si="116"/>
        <v>SCHMITT</v>
      </c>
      <c r="L3733" t="str">
        <f>UPPER(anotacoes!H3733)</f>
        <v>ATTACK</v>
      </c>
      <c r="M3733" t="str">
        <f>IF(OR(L3733="ATTACK",L3733="FINTA"),"&lt;TECNICA&gt;",UPPER(anotacoes!I3733))</f>
        <v>&lt;TECNICA&gt;</v>
      </c>
      <c r="N3733" t="str">
        <f>IF(OR(L3733="ATTACK",L3733="FINTA"),UPPER(anotacoes!I3733),"")</f>
        <v>SODE SEOI NAGE</v>
      </c>
      <c r="O3733" s="6">
        <f>IF(anotacoes!N3733=0,"",anotacoes!N3733)</f>
        <v>6</v>
      </c>
      <c r="P3733" t="str">
        <f>IF(anotacoes!M3733=0,"",UPPER(anotacoes!M3733))</f>
        <v/>
      </c>
      <c r="Q3733" t="str">
        <f t="shared" si="117"/>
        <v>INSERT INTO CONVERSAO_LUTA_ACAO (cd_conversao, id_luta, sequencia, momento_inicio, momento_fim, quem_faz, quem_sofre, acao_tipo, acao, tecnica, direcao, pontuacao) VALUES (1, 53, 166, TRIM(' 00:17:16,182'), TRIM(' 00:17:16,460'), 'GUILHEIRO', 'SCHMITT', 'ATTACK', '&lt;TECNICA&gt;', 'SODE SEOI NAGE', 6, NULL)</v>
      </c>
      <c r="R3733" t="s">
        <v>10327</v>
      </c>
    </row>
    <row r="3734" spans="1:18" hidden="1" x14ac:dyDescent="0.25">
      <c r="A3734" s="7">
        <f>anotacoes!D3734</f>
        <v>40780</v>
      </c>
      <c r="B3734" t="str">
        <f>anotacoes!C3734</f>
        <v>WORLD CHAMPIONSHIPS PARIS 2011</v>
      </c>
      <c r="C3734" t="str">
        <f>anotacoes!E3734</f>
        <v>GUILHEIRO</v>
      </c>
      <c r="D3734" t="str">
        <f>anotacoes!F3734</f>
        <v>SCHMITT</v>
      </c>
      <c r="E3734" t="s">
        <v>10325</v>
      </c>
      <c r="F3734">
        <f>anotacoes!A3734</f>
        <v>53</v>
      </c>
      <c r="G3734">
        <f>anotacoes!B3734</f>
        <v>167</v>
      </c>
      <c r="H3734" t="str">
        <f>anotacoes!K3734</f>
        <v xml:space="preserve"> 00:17:16,460</v>
      </c>
      <c r="I3734" t="str">
        <f>anotacoes!L3734</f>
        <v xml:space="preserve"> 00:17:18,359</v>
      </c>
      <c r="J3734" t="str">
        <f>IF(L3734="PAUSE",E3734,IF(anotacoes!G3738=conversao_anotacoes!C3734,conversao_anotacoes!C3734,conversao_anotacoes!D3734))</f>
        <v>GUILHEIRO</v>
      </c>
      <c r="K3734" t="str">
        <f t="shared" si="116"/>
        <v>SCHMITT</v>
      </c>
      <c r="L3734" t="str">
        <f>UPPER(anotacoes!H3734)</f>
        <v>TRANSITION</v>
      </c>
      <c r="M3734" t="str">
        <f>IF(OR(L3734="ATTACK",L3734="FINTA"),"&lt;TECNICA&gt;",UPPER(anotacoes!I3734))</f>
        <v>WITH ATTACK</v>
      </c>
      <c r="N3734" t="str">
        <f>IF(OR(L3734="ATTACK",L3734="FINTA"),UPPER(anotacoes!I3734),"")</f>
        <v/>
      </c>
      <c r="O3734" s="6" t="str">
        <f>IF(anotacoes!N3734=0,"",anotacoes!N3734)</f>
        <v/>
      </c>
      <c r="P3734" t="str">
        <f>IF(anotacoes!M3734=0,"",UPPER(anotacoes!M3734))</f>
        <v/>
      </c>
      <c r="Q3734" t="str">
        <f t="shared" si="117"/>
        <v>INSERT INTO CONVERSAO_LUTA_ACAO (cd_conversao, id_luta, sequencia, momento_inicio, momento_fim, quem_faz, quem_sofre, acao_tipo, acao, tecnica, direcao, pontuacao) VALUES (1, 53, 167, TRIM(' 00:17:16,460'), TRIM(' 00:17:18,359'), 'GUILHEIRO', 'SCHMITT', 'TRANSITION', 'WITH ATTACK', NULL, NULL, NULL)</v>
      </c>
      <c r="R3734" t="s">
        <v>10327</v>
      </c>
    </row>
    <row r="3735" spans="1:18" hidden="1" x14ac:dyDescent="0.25">
      <c r="A3735" s="7">
        <f>anotacoes!D3735</f>
        <v>40780</v>
      </c>
      <c r="B3735" t="str">
        <f>anotacoes!C3735</f>
        <v>WORLD CHAMPIONSHIPS PARIS 2011</v>
      </c>
      <c r="C3735" t="str">
        <f>anotacoes!E3735</f>
        <v>GUILHEIRO</v>
      </c>
      <c r="D3735" t="str">
        <f>anotacoes!F3735</f>
        <v>SCHMITT</v>
      </c>
      <c r="E3735" t="s">
        <v>10325</v>
      </c>
      <c r="F3735">
        <f>anotacoes!A3735</f>
        <v>53</v>
      </c>
      <c r="G3735">
        <f>anotacoes!B3735</f>
        <v>168</v>
      </c>
      <c r="H3735" t="str">
        <f>anotacoes!K3735</f>
        <v xml:space="preserve"> 00:17:18,359</v>
      </c>
      <c r="I3735" t="str">
        <f>anotacoes!L3735</f>
        <v xml:space="preserve"> 00:17:21,534</v>
      </c>
      <c r="J3735" t="str">
        <f>IF(L3735="PAUSE",E3735,IF(anotacoes!G3739=conversao_anotacoes!C3735,conversao_anotacoes!C3735,conversao_anotacoes!D3735))</f>
        <v>GUILHEIRO</v>
      </c>
      <c r="K3735" t="str">
        <f t="shared" si="116"/>
        <v>SCHMITT</v>
      </c>
      <c r="L3735" t="str">
        <f>UPPER(anotacoes!H3735)</f>
        <v>GROUNDWORK COMBAT</v>
      </c>
      <c r="M3735" t="str">
        <f>IF(OR(L3735="ATTACK",L3735="FINTA"),"&lt;TECNICA&gt;",UPPER(anotacoes!I3735))</f>
        <v>TRYING TO ATTACK</v>
      </c>
      <c r="N3735" t="str">
        <f>IF(OR(L3735="ATTACK",L3735="FINTA"),UPPER(anotacoes!I3735),"")</f>
        <v/>
      </c>
      <c r="O3735" s="6" t="str">
        <f>IF(anotacoes!N3735=0,"",anotacoes!N3735)</f>
        <v/>
      </c>
      <c r="P3735" t="str">
        <f>IF(anotacoes!M3735=0,"",UPPER(anotacoes!M3735))</f>
        <v/>
      </c>
      <c r="Q3735" t="str">
        <f t="shared" si="117"/>
        <v>INSERT INTO CONVERSAO_LUTA_ACAO (cd_conversao, id_luta, sequencia, momento_inicio, momento_fim, quem_faz, quem_sofre, acao_tipo, acao, tecnica, direcao, pontuacao) VALUES (1, 53, 168, TRIM(' 00:17:18,359'), TRIM(' 00:17:21,534'), 'GUILHEIRO', 'SCHMITT', 'GROUNDWORK COMBAT', 'TRYING TO ATTACK', NULL, NULL, NULL)</v>
      </c>
      <c r="R3735" t="s">
        <v>10327</v>
      </c>
    </row>
    <row r="3736" spans="1:18" hidden="1" x14ac:dyDescent="0.25">
      <c r="A3736" s="7">
        <f>anotacoes!D3736</f>
        <v>40780</v>
      </c>
      <c r="B3736" t="str">
        <f>anotacoes!C3736</f>
        <v>WORLD CHAMPIONSHIPS PARIS 2011</v>
      </c>
      <c r="C3736" t="str">
        <f>anotacoes!E3736</f>
        <v>GUILHEIRO</v>
      </c>
      <c r="D3736" t="str">
        <f>anotacoes!F3736</f>
        <v>SCHMITT</v>
      </c>
      <c r="E3736" t="s">
        <v>10325</v>
      </c>
      <c r="F3736">
        <f>anotacoes!A3736</f>
        <v>53</v>
      </c>
      <c r="G3736">
        <f>anotacoes!B3736</f>
        <v>169</v>
      </c>
      <c r="H3736" t="str">
        <f>anotacoes!K3736</f>
        <v xml:space="preserve"> 00:17:21,714</v>
      </c>
      <c r="I3736" t="str">
        <f>anotacoes!L3736</f>
        <v xml:space="preserve"> 00:17:29,548</v>
      </c>
      <c r="J3736" t="str">
        <f>IF(L3736="PAUSE",E3736,IF(anotacoes!G3740=conversao_anotacoes!C3736,conversao_anotacoes!C3736,conversao_anotacoes!D3736))</f>
        <v>&lt;ARBITRO_DESCONHECIDO&gt;</v>
      </c>
      <c r="K3736" t="str">
        <f t="shared" si="116"/>
        <v/>
      </c>
      <c r="L3736" t="str">
        <f>UPPER(anotacoes!H3736)</f>
        <v>PAUSE</v>
      </c>
      <c r="M3736" t="str">
        <f>IF(OR(L3736="ATTACK",L3736="FINTA"),"&lt;TECNICA&gt;",UPPER(anotacoes!I3736))</f>
        <v>&lt;NAO_CLASSIFICADO&gt;</v>
      </c>
      <c r="N3736" t="str">
        <f>IF(OR(L3736="ATTACK",L3736="FINTA"),UPPER(anotacoes!I3736),"")</f>
        <v/>
      </c>
      <c r="O3736" s="6" t="str">
        <f>IF(anotacoes!N3736=0,"",anotacoes!N3736)</f>
        <v/>
      </c>
      <c r="P3736" t="str">
        <f>IF(anotacoes!M3736=0,"",UPPER(anotacoes!M3736))</f>
        <v/>
      </c>
      <c r="Q3736" t="str">
        <f t="shared" si="117"/>
        <v>INSERT INTO CONVERSAO_LUTA_ACAO (cd_conversao, id_luta, sequencia, momento_inicio, momento_fim, quem_faz, quem_sofre, acao_tipo, acao, tecnica, direcao, pontuacao) VALUES (1, 53, 169, TRIM(' 00:17:21,714'), TRIM(' 00:17:29,548'), '&lt;ARBITRO_DESCONHECIDO&gt;', '', 'PAUSE', '&lt;NAO_CLASSIFICADO&gt;', NULL, NULL, NULL)</v>
      </c>
      <c r="R3736" t="s">
        <v>10327</v>
      </c>
    </row>
    <row r="3737" spans="1:18" hidden="1" x14ac:dyDescent="0.25">
      <c r="A3737" s="7">
        <f>anotacoes!D3737</f>
        <v>40780</v>
      </c>
      <c r="B3737" t="str">
        <f>anotacoes!C3737</f>
        <v>WORLD CHAMPIONSHIPS PARIS 2011</v>
      </c>
      <c r="C3737" t="str">
        <f>anotacoes!E3737</f>
        <v>GUILHEIRO</v>
      </c>
      <c r="D3737" t="str">
        <f>anotacoes!F3737</f>
        <v>SCHMITT</v>
      </c>
      <c r="E3737" t="s">
        <v>10325</v>
      </c>
      <c r="F3737">
        <f>anotacoes!A3737</f>
        <v>53</v>
      </c>
      <c r="G3737">
        <f>anotacoes!B3737</f>
        <v>170</v>
      </c>
      <c r="H3737" t="str">
        <f>anotacoes!K3737</f>
        <v xml:space="preserve"> 00:17:29,548</v>
      </c>
      <c r="I3737" t="str">
        <f>anotacoes!L3737</f>
        <v xml:space="preserve"> 00:17:31,738</v>
      </c>
      <c r="J3737" t="str">
        <f>IF(L3737="PAUSE",E3737,IF(anotacoes!G3741=conversao_anotacoes!C3737,conversao_anotacoes!C3737,conversao_anotacoes!D3737))</f>
        <v>GUILHEIRO</v>
      </c>
      <c r="K3737" t="str">
        <f t="shared" si="116"/>
        <v>SCHMITT</v>
      </c>
      <c r="L3737" t="str">
        <f>UPPER(anotacoes!H3737)</f>
        <v>DISPLACEMENT</v>
      </c>
      <c r="M3737" t="str">
        <f>IF(OR(L3737="ATTACK",L3737="FINTA"),"&lt;TECNICA&gt;",UPPER(anotacoes!I3737))</f>
        <v>2-3 STEP HESITANT RIGHT</v>
      </c>
      <c r="N3737" t="str">
        <f>IF(OR(L3737="ATTACK",L3737="FINTA"),UPPER(anotacoes!I3737),"")</f>
        <v/>
      </c>
      <c r="O3737" s="6" t="str">
        <f>IF(anotacoes!N3737=0,"",anotacoes!N3737)</f>
        <v/>
      </c>
      <c r="P3737" t="str">
        <f>IF(anotacoes!M3737=0,"",UPPER(anotacoes!M3737))</f>
        <v/>
      </c>
      <c r="Q3737" t="str">
        <f t="shared" si="117"/>
        <v>INSERT INTO CONVERSAO_LUTA_ACAO (cd_conversao, id_luta, sequencia, momento_inicio, momento_fim, quem_faz, quem_sofre, acao_tipo, acao, tecnica, direcao, pontuacao) VALUES (1, 53, 170, TRIM(' 00:17:29,548'), TRIM(' 00:17:31,738'), 'GUILHEIRO', 'SCHMITT', 'DISPLACEMENT', '2-3 STEP HESITANT RIGHT', NULL, NULL, NULL)</v>
      </c>
      <c r="R3737" t="s">
        <v>10327</v>
      </c>
    </row>
    <row r="3738" spans="1:18" hidden="1" x14ac:dyDescent="0.25">
      <c r="A3738" s="7">
        <f>anotacoes!D3738</f>
        <v>40780</v>
      </c>
      <c r="B3738" t="str">
        <f>anotacoes!C3738</f>
        <v>WORLD CHAMPIONSHIPS PARIS 2011</v>
      </c>
      <c r="C3738" t="str">
        <f>anotacoes!E3738</f>
        <v>GUILHEIRO</v>
      </c>
      <c r="D3738" t="str">
        <f>anotacoes!F3738</f>
        <v>SCHMITT</v>
      </c>
      <c r="E3738" t="s">
        <v>10325</v>
      </c>
      <c r="F3738">
        <f>anotacoes!A3738</f>
        <v>53</v>
      </c>
      <c r="G3738">
        <f>anotacoes!B3738</f>
        <v>171</v>
      </c>
      <c r="H3738" t="str">
        <f>anotacoes!K3738</f>
        <v xml:space="preserve"> 00:17:31,738</v>
      </c>
      <c r="I3738" t="str">
        <f>anotacoes!L3738</f>
        <v xml:space="preserve"> 00:17:33,208</v>
      </c>
      <c r="J3738" t="str">
        <f>IF(L3738="PAUSE",E3738,IF(anotacoes!G3742=conversao_anotacoes!C3738,conversao_anotacoes!C3738,conversao_anotacoes!D3738))</f>
        <v>GUILHEIRO</v>
      </c>
      <c r="K3738" t="str">
        <f t="shared" si="116"/>
        <v>SCHMITT</v>
      </c>
      <c r="L3738" t="str">
        <f>UPPER(anotacoes!H3738)</f>
        <v>DISPLACEMENT</v>
      </c>
      <c r="M3738" t="str">
        <f>IF(OR(L3738="ATTACK",L3738="FINTA"),"&lt;TECNICA&gt;",UPPER(anotacoes!I3738))</f>
        <v>CIRCULAR LEFT</v>
      </c>
      <c r="N3738" t="str">
        <f>IF(OR(L3738="ATTACK",L3738="FINTA"),UPPER(anotacoes!I3738),"")</f>
        <v/>
      </c>
      <c r="O3738" s="6" t="str">
        <f>IF(anotacoes!N3738=0,"",anotacoes!N3738)</f>
        <v/>
      </c>
      <c r="P3738" t="str">
        <f>IF(anotacoes!M3738=0,"",UPPER(anotacoes!M3738))</f>
        <v/>
      </c>
      <c r="Q3738" t="str">
        <f t="shared" si="117"/>
        <v>INSERT INTO CONVERSAO_LUTA_ACAO (cd_conversao, id_luta, sequencia, momento_inicio, momento_fim, quem_faz, quem_sofre, acao_tipo, acao, tecnica, direcao, pontuacao) VALUES (1, 53, 171, TRIM(' 00:17:31,738'), TRIM(' 00:17:33,208'), 'GUILHEIRO', 'SCHMITT', 'DISPLACEMENT', 'CIRCULAR LEFT', NULL, NULL, NULL)</v>
      </c>
      <c r="R3738" t="s">
        <v>10327</v>
      </c>
    </row>
    <row r="3739" spans="1:18" hidden="1" x14ac:dyDescent="0.25">
      <c r="A3739" s="7">
        <f>anotacoes!D3739</f>
        <v>40780</v>
      </c>
      <c r="B3739" t="str">
        <f>anotacoes!C3739</f>
        <v>WORLD CHAMPIONSHIPS PARIS 2011</v>
      </c>
      <c r="C3739" t="str">
        <f>anotacoes!E3739</f>
        <v>GUILHEIRO</v>
      </c>
      <c r="D3739" t="str">
        <f>anotacoes!F3739</f>
        <v>SCHMITT</v>
      </c>
      <c r="E3739" t="s">
        <v>10325</v>
      </c>
      <c r="F3739">
        <f>anotacoes!A3739</f>
        <v>53</v>
      </c>
      <c r="G3739">
        <f>anotacoes!B3739</f>
        <v>172</v>
      </c>
      <c r="H3739" t="str">
        <f>anotacoes!K3739</f>
        <v xml:space="preserve"> 00:17:33,208</v>
      </c>
      <c r="I3739" t="str">
        <f>anotacoes!L3739</f>
        <v xml:space="preserve"> 00:17:35,401</v>
      </c>
      <c r="J3739" t="str">
        <f>IF(L3739="PAUSE",E3739,IF(anotacoes!G3743=conversao_anotacoes!C3739,conversao_anotacoes!C3739,conversao_anotacoes!D3739))</f>
        <v>GUILHEIRO</v>
      </c>
      <c r="K3739" t="str">
        <f t="shared" si="116"/>
        <v>SCHMITT</v>
      </c>
      <c r="L3739" t="str">
        <f>UPPER(anotacoes!H3739)</f>
        <v>DISPLACEMENT</v>
      </c>
      <c r="M3739" t="str">
        <f>IF(OR(L3739="ATTACK",L3739="FINTA"),"&lt;TECNICA&gt;",UPPER(anotacoes!I3739))</f>
        <v>TRY TO GRIP WITH CONTACT</v>
      </c>
      <c r="N3739" t="str">
        <f>IF(OR(L3739="ATTACK",L3739="FINTA"),UPPER(anotacoes!I3739),"")</f>
        <v/>
      </c>
      <c r="O3739" s="6" t="str">
        <f>IF(anotacoes!N3739=0,"",anotacoes!N3739)</f>
        <v/>
      </c>
      <c r="P3739" t="str">
        <f>IF(anotacoes!M3739=0,"",UPPER(anotacoes!M3739))</f>
        <v/>
      </c>
      <c r="Q3739" t="str">
        <f t="shared" si="117"/>
        <v>INSERT INTO CONVERSAO_LUTA_ACAO (cd_conversao, id_luta, sequencia, momento_inicio, momento_fim, quem_faz, quem_sofre, acao_tipo, acao, tecnica, direcao, pontuacao) VALUES (1, 53, 172, TRIM(' 00:17:33,208'), TRIM(' 00:17:35,401'), 'GUILHEIRO', 'SCHMITT', 'DISPLACEMENT', 'TRY TO GRIP WITH CONTACT', NULL, NULL, NULL)</v>
      </c>
      <c r="R3739" t="s">
        <v>10327</v>
      </c>
    </row>
    <row r="3740" spans="1:18" hidden="1" x14ac:dyDescent="0.25">
      <c r="A3740" s="7">
        <f>anotacoes!D3740</f>
        <v>40780</v>
      </c>
      <c r="B3740" t="str">
        <f>anotacoes!C3740</f>
        <v>WORLD CHAMPIONSHIPS PARIS 2011</v>
      </c>
      <c r="C3740" t="str">
        <f>anotacoes!E3740</f>
        <v>GUILHEIRO</v>
      </c>
      <c r="D3740" t="str">
        <f>anotacoes!F3740</f>
        <v>SCHMITT</v>
      </c>
      <c r="E3740" t="s">
        <v>10325</v>
      </c>
      <c r="F3740">
        <f>anotacoes!A3740</f>
        <v>53</v>
      </c>
      <c r="G3740">
        <f>anotacoes!B3740</f>
        <v>173</v>
      </c>
      <c r="H3740" t="str">
        <f>anotacoes!K3740</f>
        <v xml:space="preserve"> 00:17:35,401</v>
      </c>
      <c r="I3740" t="str">
        <f>anotacoes!L3740</f>
        <v xml:space="preserve"> 00:17:37,004</v>
      </c>
      <c r="J3740" t="str">
        <f>IF(L3740="PAUSE",E3740,IF(anotacoes!G3744=conversao_anotacoes!C3740,conversao_anotacoes!C3740,conversao_anotacoes!D3740))</f>
        <v>GUILHEIRO</v>
      </c>
      <c r="K3740" t="str">
        <f t="shared" si="116"/>
        <v>SCHMITT</v>
      </c>
      <c r="L3740" t="str">
        <f>UPPER(anotacoes!H3740)</f>
        <v>GRIP TIME</v>
      </c>
      <c r="M3740" t="str">
        <f>IF(OR(L3740="ATTACK",L3740="FINTA"),"&lt;TECNICA&gt;",UPPER(anotacoes!I3740))</f>
        <v>LEFT COLLAR RIGHT SLEEVE</v>
      </c>
      <c r="N3740" t="str">
        <f>IF(OR(L3740="ATTACK",L3740="FINTA"),UPPER(anotacoes!I3740),"")</f>
        <v/>
      </c>
      <c r="O3740" s="6" t="str">
        <f>IF(anotacoes!N3740=0,"",anotacoes!N3740)</f>
        <v/>
      </c>
      <c r="P3740" t="str">
        <f>IF(anotacoes!M3740=0,"",UPPER(anotacoes!M3740))</f>
        <v/>
      </c>
      <c r="Q3740" t="str">
        <f t="shared" si="117"/>
        <v>INSERT INTO CONVERSAO_LUTA_ACAO (cd_conversao, id_luta, sequencia, momento_inicio, momento_fim, quem_faz, quem_sofre, acao_tipo, acao, tecnica, direcao, pontuacao) VALUES (1, 53, 173, TRIM(' 00:17:35,401'), TRIM(' 00:17:37,004'), 'GUILHEIRO', 'SCHMITT', 'GRIP TIME', 'LEFT COLLAR RIGHT SLEEVE', NULL, NULL, NULL)</v>
      </c>
      <c r="R3740" t="s">
        <v>10327</v>
      </c>
    </row>
    <row r="3741" spans="1:18" hidden="1" x14ac:dyDescent="0.25">
      <c r="A3741" s="7">
        <f>anotacoes!D3741</f>
        <v>40780</v>
      </c>
      <c r="B3741" t="str">
        <f>anotacoes!C3741</f>
        <v>WORLD CHAMPIONSHIPS PARIS 2011</v>
      </c>
      <c r="C3741" t="str">
        <f>anotacoes!E3741</f>
        <v>GUILHEIRO</v>
      </c>
      <c r="D3741" t="str">
        <f>anotacoes!F3741</f>
        <v>SCHMITT</v>
      </c>
      <c r="E3741" t="s">
        <v>10325</v>
      </c>
      <c r="F3741">
        <f>anotacoes!A3741</f>
        <v>53</v>
      </c>
      <c r="G3741">
        <f>anotacoes!B3741</f>
        <v>174</v>
      </c>
      <c r="H3741" t="str">
        <f>anotacoes!K3741</f>
        <v xml:space="preserve"> 00:17:37,004</v>
      </c>
      <c r="I3741" t="str">
        <f>anotacoes!L3741</f>
        <v xml:space="preserve"> 00:17:37,004</v>
      </c>
      <c r="J3741" t="str">
        <f>IF(L3741="PAUSE",E3741,IF(anotacoes!G3745=conversao_anotacoes!C3741,conversao_anotacoes!C3741,conversao_anotacoes!D3741))</f>
        <v>GUILHEIRO</v>
      </c>
      <c r="K3741" t="str">
        <f t="shared" si="116"/>
        <v>SCHMITT</v>
      </c>
      <c r="L3741" t="str">
        <f>UPPER(anotacoes!H3741)</f>
        <v>DEFENSE</v>
      </c>
      <c r="M3741" t="str">
        <f>IF(OR(L3741="ATTACK",L3741="FINTA"),"&lt;TECNICA&gt;",UPPER(anotacoes!I3741))</f>
        <v>TAE-SABAKI RIGHT INCLINED</v>
      </c>
      <c r="N3741" t="str">
        <f>IF(OR(L3741="ATTACK",L3741="FINTA"),UPPER(anotacoes!I3741),"")</f>
        <v/>
      </c>
      <c r="O3741" s="6" t="str">
        <f>IF(anotacoes!N3741=0,"",anotacoes!N3741)</f>
        <v/>
      </c>
      <c r="P3741" t="str">
        <f>IF(anotacoes!M3741=0,"",UPPER(anotacoes!M3741))</f>
        <v/>
      </c>
      <c r="Q3741" t="str">
        <f t="shared" si="117"/>
        <v>INSERT INTO CONVERSAO_LUTA_ACAO (cd_conversao, id_luta, sequencia, momento_inicio, momento_fim, quem_faz, quem_sofre, acao_tipo, acao, tecnica, direcao, pontuacao) VALUES (1, 53, 174, TRIM(' 00:17:37,004'), TRIM(' 00:17:37,004'), 'GUILHEIRO', 'SCHMITT', 'DEFENSE', 'TAE-SABAKI RIGHT INCLINED', NULL, NULL, NULL)</v>
      </c>
      <c r="R3741" t="s">
        <v>10327</v>
      </c>
    </row>
    <row r="3742" spans="1:18" hidden="1" x14ac:dyDescent="0.25">
      <c r="A3742" s="7">
        <f>anotacoes!D3742</f>
        <v>40780</v>
      </c>
      <c r="B3742" t="str">
        <f>anotacoes!C3742</f>
        <v>WORLD CHAMPIONSHIPS PARIS 2011</v>
      </c>
      <c r="C3742" t="str">
        <f>anotacoes!E3742</f>
        <v>GUILHEIRO</v>
      </c>
      <c r="D3742" t="str">
        <f>anotacoes!F3742</f>
        <v>SCHMITT</v>
      </c>
      <c r="E3742" t="s">
        <v>10325</v>
      </c>
      <c r="F3742">
        <f>anotacoes!A3742</f>
        <v>53</v>
      </c>
      <c r="G3742">
        <f>anotacoes!B3742</f>
        <v>175</v>
      </c>
      <c r="H3742" t="str">
        <f>anotacoes!K3742</f>
        <v xml:space="preserve"> 00:17:37,004</v>
      </c>
      <c r="I3742" t="str">
        <f>anotacoes!L3742</f>
        <v xml:space="preserve"> 00:18:21,676</v>
      </c>
      <c r="J3742" t="str">
        <f>IF(L3742="PAUSE",E3742,IF(anotacoes!G3746=conversao_anotacoes!C3742,conversao_anotacoes!C3742,conversao_anotacoes!D3742))</f>
        <v>GUILHEIRO</v>
      </c>
      <c r="K3742" t="str">
        <f t="shared" si="116"/>
        <v>SCHMITT</v>
      </c>
      <c r="L3742" t="str">
        <f>UPPER(anotacoes!H3742)</f>
        <v>GRIP TIME</v>
      </c>
      <c r="M3742" t="str">
        <f>IF(OR(L3742="ATTACK",L3742="FINTA"),"&lt;TECNICA&gt;",UPPER(anotacoes!I3742))</f>
        <v>RIGHT SLEEVE LEFT SLEEVE</v>
      </c>
      <c r="N3742" t="str">
        <f>IF(OR(L3742="ATTACK",L3742="FINTA"),UPPER(anotacoes!I3742),"")</f>
        <v/>
      </c>
      <c r="O3742" s="6" t="str">
        <f>IF(anotacoes!N3742=0,"",anotacoes!N3742)</f>
        <v/>
      </c>
      <c r="P3742" t="str">
        <f>IF(anotacoes!M3742=0,"",UPPER(anotacoes!M3742))</f>
        <v/>
      </c>
      <c r="Q3742" t="str">
        <f t="shared" si="117"/>
        <v>INSERT INTO CONVERSAO_LUTA_ACAO (cd_conversao, id_luta, sequencia, momento_inicio, momento_fim, quem_faz, quem_sofre, acao_tipo, acao, tecnica, direcao, pontuacao) VALUES (1, 53, 175, TRIM(' 00:17:37,004'), TRIM(' 00:18:21,676'), 'GUILHEIRO', 'SCHMITT', 'GRIP TIME', 'RIGHT SLEEVE LEFT SLEEVE', NULL, NULL, NULL)</v>
      </c>
      <c r="R3742" t="s">
        <v>10327</v>
      </c>
    </row>
    <row r="3743" spans="1:18" hidden="1" x14ac:dyDescent="0.25">
      <c r="A3743" s="7">
        <f>anotacoes!D3743</f>
        <v>40780</v>
      </c>
      <c r="B3743" t="str">
        <f>anotacoes!C3743</f>
        <v>WORLD CHAMPIONSHIPS PARIS 2011</v>
      </c>
      <c r="C3743" t="str">
        <f>anotacoes!E3743</f>
        <v>GUILHEIRO</v>
      </c>
      <c r="D3743" t="str">
        <f>anotacoes!F3743</f>
        <v>SCHMITT</v>
      </c>
      <c r="E3743" t="s">
        <v>10325</v>
      </c>
      <c r="F3743">
        <f>anotacoes!A3743</f>
        <v>53</v>
      </c>
      <c r="G3743">
        <f>anotacoes!B3743</f>
        <v>176</v>
      </c>
      <c r="H3743" t="str">
        <f>anotacoes!K3743</f>
        <v xml:space="preserve"> 00:18:21,676</v>
      </c>
      <c r="I3743" t="str">
        <f>anotacoes!L3743</f>
        <v xml:space="preserve"> 00:18:29,883</v>
      </c>
      <c r="J3743" t="str">
        <f>IF(L3743="PAUSE",E3743,IF(anotacoes!G3747=conversao_anotacoes!C3743,conversao_anotacoes!C3743,conversao_anotacoes!D3743))</f>
        <v>GUILHEIRO</v>
      </c>
      <c r="K3743" t="str">
        <f t="shared" si="116"/>
        <v>SCHMITT</v>
      </c>
      <c r="L3743" t="str">
        <f>UPPER(anotacoes!H3743)</f>
        <v>GRIP TIME</v>
      </c>
      <c r="M3743" t="str">
        <f>IF(OR(L3743="ATTACK",L3743="FINTA"),"&lt;TECNICA&gt;",UPPER(anotacoes!I3743))</f>
        <v>LEFT COLLAR RIGHT SLEEVE</v>
      </c>
      <c r="N3743" t="str">
        <f>IF(OR(L3743="ATTACK",L3743="FINTA"),UPPER(anotacoes!I3743),"")</f>
        <v/>
      </c>
      <c r="O3743" s="6" t="str">
        <f>IF(anotacoes!N3743=0,"",anotacoes!N3743)</f>
        <v/>
      </c>
      <c r="P3743" t="str">
        <f>IF(anotacoes!M3743=0,"",UPPER(anotacoes!M3743))</f>
        <v/>
      </c>
      <c r="Q3743" t="str">
        <f t="shared" si="117"/>
        <v>INSERT INTO CONVERSAO_LUTA_ACAO (cd_conversao, id_luta, sequencia, momento_inicio, momento_fim, quem_faz, quem_sofre, acao_tipo, acao, tecnica, direcao, pontuacao) VALUES (1, 53, 176, TRIM(' 00:18:21,676'), TRIM(' 00:18:29,883'), 'GUILHEIRO', 'SCHMITT', 'GRIP TIME', 'LEFT COLLAR RIGHT SLEEVE', NULL, NULL, NULL)</v>
      </c>
      <c r="R3743" t="s">
        <v>10327</v>
      </c>
    </row>
    <row r="3744" spans="1:18" hidden="1" x14ac:dyDescent="0.25">
      <c r="A3744" s="7">
        <f>anotacoes!D3744</f>
        <v>40780</v>
      </c>
      <c r="B3744" t="str">
        <f>anotacoes!C3744</f>
        <v>WORLD CHAMPIONSHIPS PARIS 2011</v>
      </c>
      <c r="C3744" t="str">
        <f>anotacoes!E3744</f>
        <v>GUILHEIRO</v>
      </c>
      <c r="D3744" t="str">
        <f>anotacoes!F3744</f>
        <v>SCHMITT</v>
      </c>
      <c r="E3744" t="s">
        <v>10325</v>
      </c>
      <c r="F3744">
        <f>anotacoes!A3744</f>
        <v>53</v>
      </c>
      <c r="G3744">
        <f>anotacoes!B3744</f>
        <v>177</v>
      </c>
      <c r="H3744" t="str">
        <f>anotacoes!K3744</f>
        <v xml:space="preserve"> 00:18:29,883</v>
      </c>
      <c r="I3744" t="str">
        <f>anotacoes!L3744</f>
        <v xml:space="preserve"> 00:18:29,883</v>
      </c>
      <c r="J3744" t="str">
        <f>IF(L3744="PAUSE",E3744,IF(anotacoes!G3748=conversao_anotacoes!C3744,conversao_anotacoes!C3744,conversao_anotacoes!D3744))</f>
        <v>GUILHEIRO</v>
      </c>
      <c r="K3744" t="str">
        <f t="shared" si="116"/>
        <v>SCHMITT</v>
      </c>
      <c r="L3744" t="str">
        <f>UPPER(anotacoes!H3744)</f>
        <v>FINTA</v>
      </c>
      <c r="M3744" t="str">
        <f>IF(OR(L3744="ATTACK",L3744="FINTA"),"&lt;TECNICA&gt;",UPPER(anotacoes!I3744))</f>
        <v>&lt;TECNICA&gt;</v>
      </c>
      <c r="N3744" t="str">
        <f>IF(OR(L3744="ATTACK",L3744="FINTA"),UPPER(anotacoes!I3744),"")</f>
        <v>KOUCHI GARI RIGHT</v>
      </c>
      <c r="O3744" s="6" t="str">
        <f>IF(anotacoes!N3744=0,"",anotacoes!N3744)</f>
        <v/>
      </c>
      <c r="P3744" t="str">
        <f>IF(anotacoes!M3744=0,"",UPPER(anotacoes!M3744))</f>
        <v/>
      </c>
      <c r="Q3744" t="str">
        <f t="shared" si="117"/>
        <v>INSERT INTO CONVERSAO_LUTA_ACAO (cd_conversao, id_luta, sequencia, momento_inicio, momento_fim, quem_faz, quem_sofre, acao_tipo, acao, tecnica, direcao, pontuacao) VALUES (1, 53, 177, TRIM(' 00:18:29,883'), TRIM(' 00:18:29,883'), 'GUILHEIRO', 'SCHMITT', 'FINTA', '&lt;TECNICA&gt;', 'KOUCHI GARI RIGHT', NULL, NULL)</v>
      </c>
      <c r="R3744" t="s">
        <v>10327</v>
      </c>
    </row>
    <row r="3745" spans="1:18" hidden="1" x14ac:dyDescent="0.25">
      <c r="A3745" s="7">
        <f>anotacoes!D3745</f>
        <v>40780</v>
      </c>
      <c r="B3745" t="str">
        <f>anotacoes!C3745</f>
        <v>WORLD CHAMPIONSHIPS PARIS 2011</v>
      </c>
      <c r="C3745" t="str">
        <f>anotacoes!E3745</f>
        <v>GUILHEIRO</v>
      </c>
      <c r="D3745" t="str">
        <f>anotacoes!F3745</f>
        <v>SCHMITT</v>
      </c>
      <c r="E3745" t="s">
        <v>10325</v>
      </c>
      <c r="F3745">
        <f>anotacoes!A3745</f>
        <v>53</v>
      </c>
      <c r="G3745">
        <f>anotacoes!B3745</f>
        <v>178</v>
      </c>
      <c r="H3745" t="str">
        <f>anotacoes!K3745</f>
        <v xml:space="preserve"> 00:18:29,883</v>
      </c>
      <c r="I3745" t="str">
        <f>anotacoes!L3745</f>
        <v xml:space="preserve"> 00:18:31,124</v>
      </c>
      <c r="J3745" t="str">
        <f>IF(L3745="PAUSE",E3745,IF(anotacoes!G3749=conversao_anotacoes!C3745,conversao_anotacoes!C3745,conversao_anotacoes!D3745))</f>
        <v>GUILHEIRO</v>
      </c>
      <c r="K3745" t="str">
        <f t="shared" si="116"/>
        <v>SCHMITT</v>
      </c>
      <c r="L3745" t="str">
        <f>UPPER(anotacoes!H3745)</f>
        <v>GRIP TIME</v>
      </c>
      <c r="M3745" t="str">
        <f>IF(OR(L3745="ATTACK",L3745="FINTA"),"&lt;TECNICA&gt;",UPPER(anotacoes!I3745))</f>
        <v>LEFT COLLAR RIGHT SLEEVE</v>
      </c>
      <c r="N3745" t="str">
        <f>IF(OR(L3745="ATTACK",L3745="FINTA"),UPPER(anotacoes!I3745),"")</f>
        <v/>
      </c>
      <c r="O3745" s="6" t="str">
        <f>IF(anotacoes!N3745=0,"",anotacoes!N3745)</f>
        <v/>
      </c>
      <c r="P3745" t="str">
        <f>IF(anotacoes!M3745=0,"",UPPER(anotacoes!M3745))</f>
        <v/>
      </c>
      <c r="Q3745" t="str">
        <f t="shared" si="117"/>
        <v>INSERT INTO CONVERSAO_LUTA_ACAO (cd_conversao, id_luta, sequencia, momento_inicio, momento_fim, quem_faz, quem_sofre, acao_tipo, acao, tecnica, direcao, pontuacao) VALUES (1, 53, 178, TRIM(' 00:18:29,883'), TRIM(' 00:18:31,124'), 'GUILHEIRO', 'SCHMITT', 'GRIP TIME', 'LEFT COLLAR RIGHT SLEEVE', NULL, NULL, NULL)</v>
      </c>
      <c r="R3745" t="s">
        <v>10327</v>
      </c>
    </row>
    <row r="3746" spans="1:18" hidden="1" x14ac:dyDescent="0.25">
      <c r="A3746" s="7">
        <f>anotacoes!D3746</f>
        <v>40780</v>
      </c>
      <c r="B3746" t="str">
        <f>anotacoes!C3746</f>
        <v>WORLD CHAMPIONSHIPS PARIS 2011</v>
      </c>
      <c r="C3746" t="str">
        <f>anotacoes!E3746</f>
        <v>GUILHEIRO</v>
      </c>
      <c r="D3746" t="str">
        <f>anotacoes!F3746</f>
        <v>SCHMITT</v>
      </c>
      <c r="E3746" t="s">
        <v>10325</v>
      </c>
      <c r="F3746">
        <f>anotacoes!A3746</f>
        <v>53</v>
      </c>
      <c r="G3746">
        <f>anotacoes!B3746</f>
        <v>179</v>
      </c>
      <c r="H3746" t="str">
        <f>anotacoes!K3746</f>
        <v xml:space="preserve"> 00:18:31,124</v>
      </c>
      <c r="I3746" t="str">
        <f>anotacoes!L3746</f>
        <v xml:space="preserve"> 00:18:34,119</v>
      </c>
      <c r="J3746" t="str">
        <f>IF(L3746="PAUSE",E3746,IF(anotacoes!G3750=conversao_anotacoes!C3746,conversao_anotacoes!C3746,conversao_anotacoes!D3746))</f>
        <v>GUILHEIRO</v>
      </c>
      <c r="K3746" t="str">
        <f t="shared" si="116"/>
        <v>SCHMITT</v>
      </c>
      <c r="L3746" t="str">
        <f>UPPER(anotacoes!H3746)</f>
        <v>TRANSITION</v>
      </c>
      <c r="M3746" t="str">
        <f>IF(OR(L3746="ATTACK",L3746="FINTA"),"&lt;TECNICA&gt;",UPPER(anotacoes!I3746))</f>
        <v>WITH ATTACK</v>
      </c>
      <c r="N3746" t="str">
        <f>IF(OR(L3746="ATTACK",L3746="FINTA"),UPPER(anotacoes!I3746),"")</f>
        <v/>
      </c>
      <c r="O3746" s="6" t="str">
        <f>IF(anotacoes!N3746=0,"",anotacoes!N3746)</f>
        <v/>
      </c>
      <c r="P3746" t="str">
        <f>IF(anotacoes!M3746=0,"",UPPER(anotacoes!M3746))</f>
        <v/>
      </c>
      <c r="Q3746" t="str">
        <f t="shared" si="117"/>
        <v>INSERT INTO CONVERSAO_LUTA_ACAO (cd_conversao, id_luta, sequencia, momento_inicio, momento_fim, quem_faz, quem_sofre, acao_tipo, acao, tecnica, direcao, pontuacao) VALUES (1, 53, 179, TRIM(' 00:18:31,124'), TRIM(' 00:18:34,119'), 'GUILHEIRO', 'SCHMITT', 'TRANSITION', 'WITH ATTACK', NULL, NULL, NULL)</v>
      </c>
      <c r="R3746" t="s">
        <v>10327</v>
      </c>
    </row>
    <row r="3747" spans="1:18" hidden="1" x14ac:dyDescent="0.25">
      <c r="A3747" s="7">
        <f>anotacoes!D3747</f>
        <v>40780</v>
      </c>
      <c r="B3747" t="str">
        <f>anotacoes!C3747</f>
        <v>WORLD CHAMPIONSHIPS PARIS 2011</v>
      </c>
      <c r="C3747" t="str">
        <f>anotacoes!E3747</f>
        <v>GUILHEIRO</v>
      </c>
      <c r="D3747" t="str">
        <f>anotacoes!F3747</f>
        <v>SCHMITT</v>
      </c>
      <c r="E3747" t="s">
        <v>10325</v>
      </c>
      <c r="F3747">
        <f>anotacoes!A3747</f>
        <v>53</v>
      </c>
      <c r="G3747">
        <f>anotacoes!B3747</f>
        <v>180</v>
      </c>
      <c r="H3747" t="str">
        <f>anotacoes!K3747</f>
        <v xml:space="preserve"> 00:18:34,319</v>
      </c>
      <c r="I3747" t="str">
        <f>anotacoes!L3747</f>
        <v xml:space="preserve"> 00:18:46,018</v>
      </c>
      <c r="J3747" t="str">
        <f>IF(L3747="PAUSE",E3747,IF(anotacoes!G3751=conversao_anotacoes!C3747,conversao_anotacoes!C3747,conversao_anotacoes!D3747))</f>
        <v>&lt;ARBITRO_DESCONHECIDO&gt;</v>
      </c>
      <c r="K3747" t="str">
        <f t="shared" si="116"/>
        <v/>
      </c>
      <c r="L3747" t="str">
        <f>UPPER(anotacoes!H3747)</f>
        <v>PAUSE</v>
      </c>
      <c r="M3747" t="str">
        <f>IF(OR(L3747="ATTACK",L3747="FINTA"),"&lt;TECNICA&gt;",UPPER(anotacoes!I3747))</f>
        <v>&lt;NAO_CLASSIFICADO&gt;</v>
      </c>
      <c r="N3747" t="str">
        <f>IF(OR(L3747="ATTACK",L3747="FINTA"),UPPER(anotacoes!I3747),"")</f>
        <v/>
      </c>
      <c r="O3747" s="6" t="str">
        <f>IF(anotacoes!N3747=0,"",anotacoes!N3747)</f>
        <v/>
      </c>
      <c r="P3747" t="str">
        <f>IF(anotacoes!M3747=0,"",UPPER(anotacoes!M3747))</f>
        <v/>
      </c>
      <c r="Q3747" t="str">
        <f t="shared" si="117"/>
        <v>INSERT INTO CONVERSAO_LUTA_ACAO (cd_conversao, id_luta, sequencia, momento_inicio, momento_fim, quem_faz, quem_sofre, acao_tipo, acao, tecnica, direcao, pontuacao) VALUES (1, 53, 180, TRIM(' 00:18:34,319'), TRIM(' 00:18:46,018'), '&lt;ARBITRO_DESCONHECIDO&gt;', '', 'PAUSE', '&lt;NAO_CLASSIFICADO&gt;', NULL, NULL, NULL)</v>
      </c>
      <c r="R3747" t="s">
        <v>10327</v>
      </c>
    </row>
    <row r="3748" spans="1:18" hidden="1" x14ac:dyDescent="0.25">
      <c r="A3748" s="7">
        <f>anotacoes!D3748</f>
        <v>40780</v>
      </c>
      <c r="B3748" t="str">
        <f>anotacoes!C3748</f>
        <v>WORLD CHAMPIONSHIPS PARIS 2011</v>
      </c>
      <c r="C3748" t="str">
        <f>anotacoes!E3748</f>
        <v>GUILHEIRO</v>
      </c>
      <c r="D3748" t="str">
        <f>anotacoes!F3748</f>
        <v>SCHMITT</v>
      </c>
      <c r="E3748" t="s">
        <v>10325</v>
      </c>
      <c r="F3748">
        <f>anotacoes!A3748</f>
        <v>53</v>
      </c>
      <c r="G3748">
        <f>anotacoes!B3748</f>
        <v>181</v>
      </c>
      <c r="H3748" t="str">
        <f>anotacoes!K3748</f>
        <v xml:space="preserve"> 00:18:46,018</v>
      </c>
      <c r="I3748" t="str">
        <f>anotacoes!L3748</f>
        <v xml:space="preserve"> 00:18:48,774</v>
      </c>
      <c r="J3748" t="str">
        <f>IF(L3748="PAUSE",E3748,IF(anotacoes!G3752=conversao_anotacoes!C3748,conversao_anotacoes!C3748,conversao_anotacoes!D3748))</f>
        <v>GUILHEIRO</v>
      </c>
      <c r="K3748" t="str">
        <f t="shared" si="116"/>
        <v>SCHMITT</v>
      </c>
      <c r="L3748" t="str">
        <f>UPPER(anotacoes!H3748)</f>
        <v>DISPLACEMENT</v>
      </c>
      <c r="M3748" t="str">
        <f>IF(OR(L3748="ATTACK",L3748="FINTA"),"&lt;TECNICA&gt;",UPPER(anotacoes!I3748))</f>
        <v>2-3 STEP HESITANT RIGHT</v>
      </c>
      <c r="N3748" t="str">
        <f>IF(OR(L3748="ATTACK",L3748="FINTA"),UPPER(anotacoes!I3748),"")</f>
        <v/>
      </c>
      <c r="O3748" s="6" t="str">
        <f>IF(anotacoes!N3748=0,"",anotacoes!N3748)</f>
        <v/>
      </c>
      <c r="P3748" t="str">
        <f>IF(anotacoes!M3748=0,"",UPPER(anotacoes!M3748))</f>
        <v/>
      </c>
      <c r="Q3748" t="str">
        <f t="shared" si="117"/>
        <v>INSERT INTO CONVERSAO_LUTA_ACAO (cd_conversao, id_luta, sequencia, momento_inicio, momento_fim, quem_faz, quem_sofre, acao_tipo, acao, tecnica, direcao, pontuacao) VALUES (1, 53, 181, TRIM(' 00:18:46,018'), TRIM(' 00:18:48,774'), 'GUILHEIRO', 'SCHMITT', 'DISPLACEMENT', '2-3 STEP HESITANT RIGHT', NULL, NULL, NULL)</v>
      </c>
      <c r="R3748" t="s">
        <v>10327</v>
      </c>
    </row>
    <row r="3749" spans="1:18" hidden="1" x14ac:dyDescent="0.25">
      <c r="A3749" s="7">
        <f>anotacoes!D3749</f>
        <v>40780</v>
      </c>
      <c r="B3749" t="str">
        <f>anotacoes!C3749</f>
        <v>WORLD CHAMPIONSHIPS PARIS 2011</v>
      </c>
      <c r="C3749" t="str">
        <f>anotacoes!E3749</f>
        <v>GUILHEIRO</v>
      </c>
      <c r="D3749" t="str">
        <f>anotacoes!F3749</f>
        <v>SCHMITT</v>
      </c>
      <c r="E3749" t="s">
        <v>10325</v>
      </c>
      <c r="F3749">
        <f>anotacoes!A3749</f>
        <v>53</v>
      </c>
      <c r="G3749">
        <f>anotacoes!B3749</f>
        <v>182</v>
      </c>
      <c r="H3749" t="str">
        <f>anotacoes!K3749</f>
        <v xml:space="preserve"> 00:18:48,774</v>
      </c>
      <c r="I3749" t="str">
        <f>anotacoes!L3749</f>
        <v xml:space="preserve"> 00:18:52,093</v>
      </c>
      <c r="J3749" t="str">
        <f>IF(L3749="PAUSE",E3749,IF(anotacoes!G3753=conversao_anotacoes!C3749,conversao_anotacoes!C3749,conversao_anotacoes!D3749))</f>
        <v>GUILHEIRO</v>
      </c>
      <c r="K3749" t="str">
        <f t="shared" si="116"/>
        <v>SCHMITT</v>
      </c>
      <c r="L3749" t="str">
        <f>UPPER(anotacoes!H3749)</f>
        <v>GRIP TIME</v>
      </c>
      <c r="M3749" t="str">
        <f>IF(OR(L3749="ATTACK",L3749="FINTA"),"&lt;TECNICA&gt;",UPPER(anotacoes!I3749))</f>
        <v>RIGHT SLEEVE LEFT SLEEVE</v>
      </c>
      <c r="N3749" t="str">
        <f>IF(OR(L3749="ATTACK",L3749="FINTA"),UPPER(anotacoes!I3749),"")</f>
        <v/>
      </c>
      <c r="O3749" s="6" t="str">
        <f>IF(anotacoes!N3749=0,"",anotacoes!N3749)</f>
        <v/>
      </c>
      <c r="P3749" t="str">
        <f>IF(anotacoes!M3749=0,"",UPPER(anotacoes!M3749))</f>
        <v/>
      </c>
      <c r="Q3749" t="str">
        <f t="shared" si="117"/>
        <v>INSERT INTO CONVERSAO_LUTA_ACAO (cd_conversao, id_luta, sequencia, momento_inicio, momento_fim, quem_faz, quem_sofre, acao_tipo, acao, tecnica, direcao, pontuacao) VALUES (1, 53, 182, TRIM(' 00:18:48,774'), TRIM(' 00:18:52,093'), 'GUILHEIRO', 'SCHMITT', 'GRIP TIME', 'RIGHT SLEEVE LEFT SLEEVE', NULL, NULL, NULL)</v>
      </c>
      <c r="R3749" t="s">
        <v>10327</v>
      </c>
    </row>
    <row r="3750" spans="1:18" hidden="1" x14ac:dyDescent="0.25">
      <c r="A3750" s="7">
        <f>anotacoes!D3750</f>
        <v>40780</v>
      </c>
      <c r="B3750" t="str">
        <f>anotacoes!C3750</f>
        <v>WORLD CHAMPIONSHIPS PARIS 2011</v>
      </c>
      <c r="C3750" t="str">
        <f>anotacoes!E3750</f>
        <v>GUILHEIRO</v>
      </c>
      <c r="D3750" t="str">
        <f>anotacoes!F3750</f>
        <v>SCHMITT</v>
      </c>
      <c r="E3750" t="s">
        <v>10325</v>
      </c>
      <c r="F3750">
        <f>anotacoes!A3750</f>
        <v>53</v>
      </c>
      <c r="G3750">
        <f>anotacoes!B3750</f>
        <v>183</v>
      </c>
      <c r="H3750" t="str">
        <f>anotacoes!K3750</f>
        <v xml:space="preserve"> 00:18:52,280</v>
      </c>
      <c r="I3750" t="str">
        <f>anotacoes!L3750</f>
        <v xml:space="preserve"> 00:18:58,708</v>
      </c>
      <c r="J3750" t="str">
        <f>IF(L3750="PAUSE",E3750,IF(anotacoes!G3754=conversao_anotacoes!C3750,conversao_anotacoes!C3750,conversao_anotacoes!D3750))</f>
        <v>&lt;ARBITRO_DESCONHECIDO&gt;</v>
      </c>
      <c r="K3750" t="str">
        <f t="shared" si="116"/>
        <v/>
      </c>
      <c r="L3750" t="str">
        <f>UPPER(anotacoes!H3750)</f>
        <v>PAUSE</v>
      </c>
      <c r="M3750" t="str">
        <f>IF(OR(L3750="ATTACK",L3750="FINTA"),"&lt;TECNICA&gt;",UPPER(anotacoes!I3750))</f>
        <v>&lt;NAO_CLASSIFICADO&gt;</v>
      </c>
      <c r="N3750" t="str">
        <f>IF(OR(L3750="ATTACK",L3750="FINTA"),UPPER(anotacoes!I3750),"")</f>
        <v/>
      </c>
      <c r="O3750" s="6" t="str">
        <f>IF(anotacoes!N3750=0,"",anotacoes!N3750)</f>
        <v/>
      </c>
      <c r="P3750" t="str">
        <f>IF(anotacoes!M3750=0,"",UPPER(anotacoes!M3750))</f>
        <v/>
      </c>
      <c r="Q3750" t="str">
        <f t="shared" si="117"/>
        <v>INSERT INTO CONVERSAO_LUTA_ACAO (cd_conversao, id_luta, sequencia, momento_inicio, momento_fim, quem_faz, quem_sofre, acao_tipo, acao, tecnica, direcao, pontuacao) VALUES (1, 53, 183, TRIM(' 00:18:52,280'), TRIM(' 00:18:58,708'), '&lt;ARBITRO_DESCONHECIDO&gt;', '', 'PAUSE', '&lt;NAO_CLASSIFICADO&gt;', NULL, NULL, NULL)</v>
      </c>
      <c r="R3750" t="s">
        <v>10327</v>
      </c>
    </row>
    <row r="3751" spans="1:18" hidden="1" x14ac:dyDescent="0.25">
      <c r="A3751" s="7">
        <f>anotacoes!D3751</f>
        <v>40780</v>
      </c>
      <c r="B3751" t="str">
        <f>anotacoes!C3751</f>
        <v>WORLD CHAMPIONSHIPS PARIS 2011</v>
      </c>
      <c r="C3751" t="str">
        <f>anotacoes!E3751</f>
        <v>GUILHEIRO</v>
      </c>
      <c r="D3751" t="str">
        <f>anotacoes!F3751</f>
        <v>SCHMITT</v>
      </c>
      <c r="E3751" t="s">
        <v>10325</v>
      </c>
      <c r="F3751">
        <f>anotacoes!A3751</f>
        <v>53</v>
      </c>
      <c r="G3751">
        <f>anotacoes!B3751</f>
        <v>184</v>
      </c>
      <c r="H3751" t="str">
        <f>anotacoes!K3751</f>
        <v xml:space="preserve"> 00:18:58,939</v>
      </c>
      <c r="I3751" t="str">
        <f>anotacoes!L3751</f>
        <v xml:space="preserve"> 00:19:06,028</v>
      </c>
      <c r="J3751" t="str">
        <f>IF(L3751="PAUSE",E3751,IF(anotacoes!G3755=conversao_anotacoes!C3751,conversao_anotacoes!C3751,conversao_anotacoes!D3751))</f>
        <v>SCHMITT</v>
      </c>
      <c r="K3751" t="str">
        <f t="shared" si="116"/>
        <v>GUILHEIRO</v>
      </c>
      <c r="L3751" t="str">
        <f>UPPER(anotacoes!H3751)</f>
        <v>DISPLACEMENT</v>
      </c>
      <c r="M3751" t="str">
        <f>IF(OR(L3751="ATTACK",L3751="FINTA"),"&lt;TECNICA&gt;",UPPER(anotacoes!I3751))</f>
        <v>2-3 STEP HESITANT RIGHT</v>
      </c>
      <c r="N3751" t="str">
        <f>IF(OR(L3751="ATTACK",L3751="FINTA"),UPPER(anotacoes!I3751),"")</f>
        <v/>
      </c>
      <c r="O3751" s="6" t="str">
        <f>IF(anotacoes!N3751=0,"",anotacoes!N3751)</f>
        <v/>
      </c>
      <c r="P3751" t="str">
        <f>IF(anotacoes!M3751=0,"",UPPER(anotacoes!M3751))</f>
        <v/>
      </c>
      <c r="Q3751" t="str">
        <f t="shared" si="117"/>
        <v>INSERT INTO CONVERSAO_LUTA_ACAO (cd_conversao, id_luta, sequencia, momento_inicio, momento_fim, quem_faz, quem_sofre, acao_tipo, acao, tecnica, direcao, pontuacao) VALUES (1, 53, 184, TRIM(' 00:18:58,939'), TRIM(' 00:19:06,028'), 'SCHMITT', 'GUILHEIRO', 'DISPLACEMENT', '2-3 STEP HESITANT RIGHT', NULL, NULL, NULL)</v>
      </c>
      <c r="R3751" t="s">
        <v>10327</v>
      </c>
    </row>
    <row r="3752" spans="1:18" hidden="1" x14ac:dyDescent="0.25">
      <c r="A3752" s="7">
        <f>anotacoes!D3752</f>
        <v>40780</v>
      </c>
      <c r="B3752" t="str">
        <f>anotacoes!C3752</f>
        <v>WORLD CHAMPIONSHIPS PARIS 2011</v>
      </c>
      <c r="C3752" t="str">
        <f>anotacoes!E3752</f>
        <v>GUILHEIRO</v>
      </c>
      <c r="D3752" t="str">
        <f>anotacoes!F3752</f>
        <v>SCHMITT</v>
      </c>
      <c r="E3752" t="s">
        <v>10325</v>
      </c>
      <c r="F3752">
        <f>anotacoes!A3752</f>
        <v>53</v>
      </c>
      <c r="G3752">
        <f>anotacoes!B3752</f>
        <v>185</v>
      </c>
      <c r="H3752" t="str">
        <f>anotacoes!K3752</f>
        <v xml:space="preserve"> 00:19:06,028</v>
      </c>
      <c r="I3752" t="str">
        <f>anotacoes!L3752</f>
        <v xml:space="preserve"> 00:19:11,906</v>
      </c>
      <c r="J3752" t="str">
        <f>IF(L3752="PAUSE",E3752,IF(anotacoes!G3756=conversao_anotacoes!C3752,conversao_anotacoes!C3752,conversao_anotacoes!D3752))</f>
        <v>SCHMITT</v>
      </c>
      <c r="K3752" t="str">
        <f t="shared" si="116"/>
        <v>GUILHEIRO</v>
      </c>
      <c r="L3752" t="str">
        <f>UPPER(anotacoes!H3752)</f>
        <v>GRIP TIME</v>
      </c>
      <c r="M3752" t="str">
        <f>IF(OR(L3752="ATTACK",L3752="FINTA"),"&lt;TECNICA&gt;",UPPER(anotacoes!I3752))</f>
        <v>RIGHT COLLAR</v>
      </c>
      <c r="N3752" t="str">
        <f>IF(OR(L3752="ATTACK",L3752="FINTA"),UPPER(anotacoes!I3752),"")</f>
        <v/>
      </c>
      <c r="O3752" s="6" t="str">
        <f>IF(anotacoes!N3752=0,"",anotacoes!N3752)</f>
        <v/>
      </c>
      <c r="P3752" t="str">
        <f>IF(anotacoes!M3752=0,"",UPPER(anotacoes!M3752))</f>
        <v/>
      </c>
      <c r="Q3752" t="str">
        <f t="shared" si="117"/>
        <v>INSERT INTO CONVERSAO_LUTA_ACAO (cd_conversao, id_luta, sequencia, momento_inicio, momento_fim, quem_faz, quem_sofre, acao_tipo, acao, tecnica, direcao, pontuacao) VALUES (1, 53, 185, TRIM(' 00:19:06,028'), TRIM(' 00:19:11,906'), 'SCHMITT', 'GUILHEIRO', 'GRIP TIME', 'RIGHT COLLAR', NULL, NULL, NULL)</v>
      </c>
      <c r="R3752" t="s">
        <v>10327</v>
      </c>
    </row>
    <row r="3753" spans="1:18" hidden="1" x14ac:dyDescent="0.25">
      <c r="A3753" s="7">
        <f>anotacoes!D3753</f>
        <v>40780</v>
      </c>
      <c r="B3753" t="str">
        <f>anotacoes!C3753</f>
        <v>WORLD CHAMPIONSHIPS PARIS 2011</v>
      </c>
      <c r="C3753" t="str">
        <f>anotacoes!E3753</f>
        <v>GUILHEIRO</v>
      </c>
      <c r="D3753" t="str">
        <f>anotacoes!F3753</f>
        <v>SCHMITT</v>
      </c>
      <c r="E3753" t="s">
        <v>10325</v>
      </c>
      <c r="F3753">
        <f>anotacoes!A3753</f>
        <v>53</v>
      </c>
      <c r="G3753">
        <f>anotacoes!B3753</f>
        <v>186</v>
      </c>
      <c r="H3753" t="str">
        <f>anotacoes!K3753</f>
        <v xml:space="preserve"> 00:19:11,906</v>
      </c>
      <c r="I3753" t="str">
        <f>anotacoes!L3753</f>
        <v xml:space="preserve"> 00:20:31,652</v>
      </c>
      <c r="J3753" t="str">
        <f>IF(L3753="PAUSE",E3753,IF(anotacoes!G3757=conversao_anotacoes!C3753,conversao_anotacoes!C3753,conversao_anotacoes!D3753))</f>
        <v>&lt;ARBITRO_DESCONHECIDO&gt;</v>
      </c>
      <c r="K3753" t="str">
        <f t="shared" si="116"/>
        <v/>
      </c>
      <c r="L3753" t="str">
        <f>UPPER(anotacoes!H3753)</f>
        <v>PAUSE</v>
      </c>
      <c r="M3753" t="str">
        <f>IF(OR(L3753="ATTACK",L3753="FINTA"),"&lt;TECNICA&gt;",UPPER(anotacoes!I3753))</f>
        <v>SCORE BY FLAGS</v>
      </c>
      <c r="N3753" t="str">
        <f>IF(OR(L3753="ATTACK",L3753="FINTA"),UPPER(anotacoes!I3753),"")</f>
        <v/>
      </c>
      <c r="O3753" s="6" t="str">
        <f>IF(anotacoes!N3753=0,"",anotacoes!N3753)</f>
        <v/>
      </c>
      <c r="P3753" t="str">
        <f>IF(anotacoes!M3753=0,"",UPPER(anotacoes!M3753))</f>
        <v/>
      </c>
      <c r="Q3753" t="str">
        <f t="shared" si="117"/>
        <v>INSERT INTO CONVERSAO_LUTA_ACAO (cd_conversao, id_luta, sequencia, momento_inicio, momento_fim, quem_faz, quem_sofre, acao_tipo, acao, tecnica, direcao, pontuacao) VALUES (1, 53, 186, TRIM(' 00:19:11,906'), TRIM(' 00:20:31,652'), '&lt;ARBITRO_DESCONHECIDO&gt;', '', 'PAUSE', 'SCORE BY FLAGS', NULL, NULL, NULL)</v>
      </c>
      <c r="R3753" t="s">
        <v>10327</v>
      </c>
    </row>
    <row r="3754" spans="1:18" hidden="1" x14ac:dyDescent="0.25">
      <c r="A3754" s="7">
        <f>anotacoes!D3754</f>
        <v>40580</v>
      </c>
      <c r="B3754" t="str">
        <f>anotacoes!C3754</f>
        <v>GRAND SLAM PARIS 2011</v>
      </c>
      <c r="C3754" t="str">
        <f>anotacoes!E3754</f>
        <v>KIM, J B</v>
      </c>
      <c r="D3754" t="str">
        <f>anotacoes!F3754</f>
        <v>CRUZ</v>
      </c>
      <c r="E3754" t="s">
        <v>10325</v>
      </c>
      <c r="F3754">
        <f>anotacoes!A3754</f>
        <v>54</v>
      </c>
      <c r="G3754">
        <f>anotacoes!B3754</f>
        <v>1</v>
      </c>
      <c r="H3754" t="str">
        <f>anotacoes!K3754</f>
        <v xml:space="preserve"> 00:00:00,597</v>
      </c>
      <c r="I3754" t="str">
        <f>anotacoes!L3754</f>
        <v xml:space="preserve"> 00:00:02,031</v>
      </c>
      <c r="J3754" t="str">
        <f>IF(L3754="PAUSE",E3754,IF(anotacoes!G3758=conversao_anotacoes!C3754,conversao_anotacoes!C3754,conversao_anotacoes!D3754))</f>
        <v>KIM, J B</v>
      </c>
      <c r="K3754" t="str">
        <f t="shared" si="116"/>
        <v>CRUZ</v>
      </c>
      <c r="L3754" t="str">
        <f>UPPER(anotacoes!H3754)</f>
        <v>DISPLACEMENT</v>
      </c>
      <c r="M3754" t="str">
        <f>IF(OR(L3754="ATTACK",L3754="FINTA"),"&lt;TECNICA&gt;",UPPER(anotacoes!I3754))</f>
        <v>2-3 STEP HESITANT RIGHT</v>
      </c>
      <c r="N3754" t="str">
        <f>IF(OR(L3754="ATTACK",L3754="FINTA"),UPPER(anotacoes!I3754),"")</f>
        <v/>
      </c>
      <c r="O3754" s="6" t="str">
        <f>IF(anotacoes!N3754=0,"",anotacoes!N3754)</f>
        <v/>
      </c>
      <c r="P3754" t="str">
        <f>IF(anotacoes!M3754=0,"",UPPER(anotacoes!M3754))</f>
        <v/>
      </c>
      <c r="Q3754" t="str">
        <f t="shared" si="117"/>
        <v>INSERT INTO CONVERSAO_LUTA_ACAO (cd_conversao, id_luta, sequencia, momento_inicio, momento_fim, quem_faz, quem_sofre, acao_tipo, acao, tecnica, direcao, pontuacao) VALUES (1, 54, 1, TRIM(' 00:00:00,597'), TRIM(' 00:00:02,031'), 'KIM, J B', 'CRUZ', 'DISPLACEMENT', '2-3 STEP HESITANT RIGHT', NULL, NULL, NULL)</v>
      </c>
      <c r="R3754" t="s">
        <v>10327</v>
      </c>
    </row>
    <row r="3755" spans="1:18" hidden="1" x14ac:dyDescent="0.25">
      <c r="A3755" s="7">
        <f>anotacoes!D3755</f>
        <v>40580</v>
      </c>
      <c r="B3755" t="str">
        <f>anotacoes!C3755</f>
        <v>GRAND SLAM PARIS 2011</v>
      </c>
      <c r="C3755" t="str">
        <f>anotacoes!E3755</f>
        <v>KIM, J B</v>
      </c>
      <c r="D3755" t="str">
        <f>anotacoes!F3755</f>
        <v>CRUZ</v>
      </c>
      <c r="E3755" t="s">
        <v>10325</v>
      </c>
      <c r="F3755">
        <f>anotacoes!A3755</f>
        <v>54</v>
      </c>
      <c r="G3755">
        <f>anotacoes!B3755</f>
        <v>2</v>
      </c>
      <c r="H3755" t="str">
        <f>anotacoes!K3755</f>
        <v xml:space="preserve"> 00:00:02,031</v>
      </c>
      <c r="I3755" t="str">
        <f>anotacoes!L3755</f>
        <v xml:space="preserve"> 00:00:03,760</v>
      </c>
      <c r="J3755" t="str">
        <f>IF(L3755="PAUSE",E3755,IF(anotacoes!G3759=conversao_anotacoes!C3755,conversao_anotacoes!C3755,conversao_anotacoes!D3755))</f>
        <v>KIM, J B</v>
      </c>
      <c r="K3755" t="str">
        <f t="shared" si="116"/>
        <v>CRUZ</v>
      </c>
      <c r="L3755" t="str">
        <f>UPPER(anotacoes!H3755)</f>
        <v>DISPLACEMENT</v>
      </c>
      <c r="M3755" t="str">
        <f>IF(OR(L3755="ATTACK",L3755="FINTA"),"&lt;TECNICA&gt;",UPPER(anotacoes!I3755))</f>
        <v>CIRCULAR LEFT</v>
      </c>
      <c r="N3755" t="str">
        <f>IF(OR(L3755="ATTACK",L3755="FINTA"),UPPER(anotacoes!I3755),"")</f>
        <v/>
      </c>
      <c r="O3755" s="6" t="str">
        <f>IF(anotacoes!N3755=0,"",anotacoes!N3755)</f>
        <v/>
      </c>
      <c r="P3755" t="str">
        <f>IF(anotacoes!M3755=0,"",UPPER(anotacoes!M3755))</f>
        <v/>
      </c>
      <c r="Q3755" t="str">
        <f t="shared" si="117"/>
        <v>INSERT INTO CONVERSAO_LUTA_ACAO (cd_conversao, id_luta, sequencia, momento_inicio, momento_fim, quem_faz, quem_sofre, acao_tipo, acao, tecnica, direcao, pontuacao) VALUES (1, 54, 2, TRIM(' 00:00:02,031'), TRIM(' 00:00:03,760'), 'KIM, J B', 'CRUZ', 'DISPLACEMENT', 'CIRCULAR LEFT', NULL, NULL, NULL)</v>
      </c>
      <c r="R3755" t="s">
        <v>10327</v>
      </c>
    </row>
    <row r="3756" spans="1:18" hidden="1" x14ac:dyDescent="0.25">
      <c r="A3756" s="7">
        <f>anotacoes!D3756</f>
        <v>40580</v>
      </c>
      <c r="B3756" t="str">
        <f>anotacoes!C3756</f>
        <v>GRAND SLAM PARIS 2011</v>
      </c>
      <c r="C3756" t="str">
        <f>anotacoes!E3756</f>
        <v>KIM, J B</v>
      </c>
      <c r="D3756" t="str">
        <f>anotacoes!F3756</f>
        <v>CRUZ</v>
      </c>
      <c r="E3756" t="s">
        <v>10325</v>
      </c>
      <c r="F3756">
        <f>anotacoes!A3756</f>
        <v>54</v>
      </c>
      <c r="G3756">
        <f>anotacoes!B3756</f>
        <v>3</v>
      </c>
      <c r="H3756" t="str">
        <f>anotacoes!K3756</f>
        <v xml:space="preserve"> 00:00:03,760</v>
      </c>
      <c r="I3756" t="str">
        <f>anotacoes!L3756</f>
        <v xml:space="preserve"> 00:00:06,445</v>
      </c>
      <c r="J3756" t="str">
        <f>IF(L3756="PAUSE",E3756,IF(anotacoes!G3760=conversao_anotacoes!C3756,conversao_anotacoes!C3756,conversao_anotacoes!D3756))</f>
        <v>KIM, J B</v>
      </c>
      <c r="K3756" t="str">
        <f t="shared" si="116"/>
        <v>CRUZ</v>
      </c>
      <c r="L3756" t="str">
        <f>UPPER(anotacoes!H3756)</f>
        <v>DISPLACEMENT</v>
      </c>
      <c r="M3756" t="str">
        <f>IF(OR(L3756="ATTACK",L3756="FINTA"),"&lt;TECNICA&gt;",UPPER(anotacoes!I3756))</f>
        <v>2-3 STEP HESITANT RIGHT</v>
      </c>
      <c r="N3756" t="str">
        <f>IF(OR(L3756="ATTACK",L3756="FINTA"),UPPER(anotacoes!I3756),"")</f>
        <v/>
      </c>
      <c r="O3756" s="6" t="str">
        <f>IF(anotacoes!N3756=0,"",anotacoes!N3756)</f>
        <v/>
      </c>
      <c r="P3756" t="str">
        <f>IF(anotacoes!M3756=0,"",UPPER(anotacoes!M3756))</f>
        <v/>
      </c>
      <c r="Q3756" t="str">
        <f t="shared" si="117"/>
        <v>INSERT INTO CONVERSAO_LUTA_ACAO (cd_conversao, id_luta, sequencia, momento_inicio, momento_fim, quem_faz, quem_sofre, acao_tipo, acao, tecnica, direcao, pontuacao) VALUES (1, 54, 3, TRIM(' 00:00:03,760'), TRIM(' 00:00:06,445'), 'KIM, J B', 'CRUZ', 'DISPLACEMENT', '2-3 STEP HESITANT RIGHT', NULL, NULL, NULL)</v>
      </c>
      <c r="R3756" t="s">
        <v>10327</v>
      </c>
    </row>
    <row r="3757" spans="1:18" hidden="1" x14ac:dyDescent="0.25">
      <c r="A3757" s="7">
        <f>anotacoes!D3757</f>
        <v>40580</v>
      </c>
      <c r="B3757" t="str">
        <f>anotacoes!C3757</f>
        <v>GRAND SLAM PARIS 2011</v>
      </c>
      <c r="C3757" t="str">
        <f>anotacoes!E3757</f>
        <v>KIM, J B</v>
      </c>
      <c r="D3757" t="str">
        <f>anotacoes!F3757</f>
        <v>CRUZ</v>
      </c>
      <c r="E3757" t="s">
        <v>10325</v>
      </c>
      <c r="F3757">
        <f>anotacoes!A3757</f>
        <v>54</v>
      </c>
      <c r="G3757">
        <f>anotacoes!B3757</f>
        <v>4</v>
      </c>
      <c r="H3757" t="str">
        <f>anotacoes!K3757</f>
        <v xml:space="preserve"> 00:00:06,445</v>
      </c>
      <c r="I3757" t="str">
        <f>anotacoes!L3757</f>
        <v xml:space="preserve"> 00:00:07,270</v>
      </c>
      <c r="J3757" t="str">
        <f>IF(L3757="PAUSE",E3757,IF(anotacoes!G3761=conversao_anotacoes!C3757,conversao_anotacoes!C3757,conversao_anotacoes!D3757))</f>
        <v>KIM, J B</v>
      </c>
      <c r="K3757" t="str">
        <f t="shared" si="116"/>
        <v>CRUZ</v>
      </c>
      <c r="L3757" t="str">
        <f>UPPER(anotacoes!H3757)</f>
        <v>TRYING TO GRIP</v>
      </c>
      <c r="M3757" t="str">
        <f>IF(OR(L3757="ATTACK",L3757="FINTA"),"&lt;TECNICA&gt;",UPPER(anotacoes!I3757))</f>
        <v>RIGHT + LEFT + JUDOGI</v>
      </c>
      <c r="N3757" t="str">
        <f>IF(OR(L3757="ATTACK",L3757="FINTA"),UPPER(anotacoes!I3757),"")</f>
        <v/>
      </c>
      <c r="O3757" s="6" t="str">
        <f>IF(anotacoes!N3757=0,"",anotacoes!N3757)</f>
        <v/>
      </c>
      <c r="P3757" t="str">
        <f>IF(anotacoes!M3757=0,"",UPPER(anotacoes!M3757))</f>
        <v/>
      </c>
      <c r="Q3757" t="str">
        <f t="shared" si="117"/>
        <v>INSERT INTO CONVERSAO_LUTA_ACAO (cd_conversao, id_luta, sequencia, momento_inicio, momento_fim, quem_faz, quem_sofre, acao_tipo, acao, tecnica, direcao, pontuacao) VALUES (1, 54, 4, TRIM(' 00:00:06,445'), TRIM(' 00:00:07,270'), 'KIM, J B', 'CRUZ', 'TRYING TO GRIP', 'RIGHT + LEFT + JUDOGI', NULL, NULL, NULL)</v>
      </c>
      <c r="R3757" t="s">
        <v>10327</v>
      </c>
    </row>
    <row r="3758" spans="1:18" hidden="1" x14ac:dyDescent="0.25">
      <c r="A3758" s="7">
        <f>anotacoes!D3758</f>
        <v>40580</v>
      </c>
      <c r="B3758" t="str">
        <f>anotacoes!C3758</f>
        <v>GRAND SLAM PARIS 2011</v>
      </c>
      <c r="C3758" t="str">
        <f>anotacoes!E3758</f>
        <v>KIM, J B</v>
      </c>
      <c r="D3758" t="str">
        <f>anotacoes!F3758</f>
        <v>CRUZ</v>
      </c>
      <c r="E3758" t="s">
        <v>10325</v>
      </c>
      <c r="F3758">
        <f>anotacoes!A3758</f>
        <v>54</v>
      </c>
      <c r="G3758">
        <f>anotacoes!B3758</f>
        <v>5</v>
      </c>
      <c r="H3758" t="str">
        <f>anotacoes!K3758</f>
        <v xml:space="preserve"> 00:00:07,270</v>
      </c>
      <c r="I3758" t="str">
        <f>anotacoes!L3758</f>
        <v xml:space="preserve"> 00:00:11,121</v>
      </c>
      <c r="J3758" t="str">
        <f>IF(L3758="PAUSE",E3758,IF(anotacoes!G3762=conversao_anotacoes!C3758,conversao_anotacoes!C3758,conversao_anotacoes!D3758))</f>
        <v>KIM, J B</v>
      </c>
      <c r="K3758" t="str">
        <f t="shared" si="116"/>
        <v>CRUZ</v>
      </c>
      <c r="L3758" t="str">
        <f>UPPER(anotacoes!H3758)</f>
        <v>GRIP TIME</v>
      </c>
      <c r="M3758" t="str">
        <f>IF(OR(L3758="ATTACK",L3758="FINTA"),"&lt;TECNICA&gt;",UPPER(anotacoes!I3758))</f>
        <v>RIGHT SLEEVE</v>
      </c>
      <c r="N3758" t="str">
        <f>IF(OR(L3758="ATTACK",L3758="FINTA"),UPPER(anotacoes!I3758),"")</f>
        <v/>
      </c>
      <c r="O3758" s="6" t="str">
        <f>IF(anotacoes!N3758=0,"",anotacoes!N3758)</f>
        <v/>
      </c>
      <c r="P3758" t="str">
        <f>IF(anotacoes!M3758=0,"",UPPER(anotacoes!M3758))</f>
        <v/>
      </c>
      <c r="Q3758" t="str">
        <f t="shared" si="117"/>
        <v>INSERT INTO CONVERSAO_LUTA_ACAO (cd_conversao, id_luta, sequencia, momento_inicio, momento_fim, quem_faz, quem_sofre, acao_tipo, acao, tecnica, direcao, pontuacao) VALUES (1, 54, 5, TRIM(' 00:00:07,270'), TRIM(' 00:00:11,121'), 'KIM, J B', 'CRUZ', 'GRIP TIME', 'RIGHT SLEEVE', NULL, NULL, NULL)</v>
      </c>
      <c r="R3758" t="s">
        <v>10327</v>
      </c>
    </row>
    <row r="3759" spans="1:18" hidden="1" x14ac:dyDescent="0.25">
      <c r="A3759" s="7">
        <f>anotacoes!D3759</f>
        <v>40580</v>
      </c>
      <c r="B3759" t="str">
        <f>anotacoes!C3759</f>
        <v>GRAND SLAM PARIS 2011</v>
      </c>
      <c r="C3759" t="str">
        <f>anotacoes!E3759</f>
        <v>KIM, J B</v>
      </c>
      <c r="D3759" t="str">
        <f>anotacoes!F3759</f>
        <v>CRUZ</v>
      </c>
      <c r="E3759" t="s">
        <v>10325</v>
      </c>
      <c r="F3759">
        <f>anotacoes!A3759</f>
        <v>54</v>
      </c>
      <c r="G3759">
        <f>anotacoes!B3759</f>
        <v>6</v>
      </c>
      <c r="H3759" t="str">
        <f>anotacoes!K3759</f>
        <v xml:space="preserve"> 00:00:11,121</v>
      </c>
      <c r="I3759" t="str">
        <f>anotacoes!L3759</f>
        <v xml:space="preserve"> 00:00:12,442</v>
      </c>
      <c r="J3759" t="str">
        <f>IF(L3759="PAUSE",E3759,IF(anotacoes!G3763=conversao_anotacoes!C3759,conversao_anotacoes!C3759,conversao_anotacoes!D3759))</f>
        <v>KIM, J B</v>
      </c>
      <c r="K3759" t="str">
        <f t="shared" si="116"/>
        <v>CRUZ</v>
      </c>
      <c r="L3759" t="str">
        <f>UPPER(anotacoes!H3759)</f>
        <v>DISPLACEMENT</v>
      </c>
      <c r="M3759" t="str">
        <f>IF(OR(L3759="ATTACK",L3759="FINTA"),"&lt;TECNICA&gt;",UPPER(anotacoes!I3759))</f>
        <v>2-3 STEP HESITANT RIGHT</v>
      </c>
      <c r="N3759" t="str">
        <f>IF(OR(L3759="ATTACK",L3759="FINTA"),UPPER(anotacoes!I3759),"")</f>
        <v/>
      </c>
      <c r="O3759" s="6" t="str">
        <f>IF(anotacoes!N3759=0,"",anotacoes!N3759)</f>
        <v/>
      </c>
      <c r="P3759" t="str">
        <f>IF(anotacoes!M3759=0,"",UPPER(anotacoes!M3759))</f>
        <v/>
      </c>
      <c r="Q3759" t="str">
        <f t="shared" si="117"/>
        <v>INSERT INTO CONVERSAO_LUTA_ACAO (cd_conversao, id_luta, sequencia, momento_inicio, momento_fim, quem_faz, quem_sofre, acao_tipo, acao, tecnica, direcao, pontuacao) VALUES (1, 54, 6, TRIM(' 00:00:11,121'), TRIM(' 00:00:12,442'), 'KIM, J B', 'CRUZ', 'DISPLACEMENT', '2-3 STEP HESITANT RIGHT', NULL, NULL, NULL)</v>
      </c>
      <c r="R3759" t="s">
        <v>10327</v>
      </c>
    </row>
    <row r="3760" spans="1:18" hidden="1" x14ac:dyDescent="0.25">
      <c r="A3760" s="7">
        <f>anotacoes!D3760</f>
        <v>40580</v>
      </c>
      <c r="B3760" t="str">
        <f>anotacoes!C3760</f>
        <v>GRAND SLAM PARIS 2011</v>
      </c>
      <c r="C3760" t="str">
        <f>anotacoes!E3760</f>
        <v>KIM, J B</v>
      </c>
      <c r="D3760" t="str">
        <f>anotacoes!F3760</f>
        <v>CRUZ</v>
      </c>
      <c r="E3760" t="s">
        <v>10325</v>
      </c>
      <c r="F3760">
        <f>anotacoes!A3760</f>
        <v>54</v>
      </c>
      <c r="G3760">
        <f>anotacoes!B3760</f>
        <v>7</v>
      </c>
      <c r="H3760" t="str">
        <f>anotacoes!K3760</f>
        <v xml:space="preserve"> 00:00:12,442</v>
      </c>
      <c r="I3760" t="str">
        <f>anotacoes!L3760</f>
        <v xml:space="preserve"> 00:00:17,305</v>
      </c>
      <c r="J3760" t="str">
        <f>IF(L3760="PAUSE",E3760,IF(anotacoes!G3764=conversao_anotacoes!C3760,conversao_anotacoes!C3760,conversao_anotacoes!D3760))</f>
        <v>KIM, J B</v>
      </c>
      <c r="K3760" t="str">
        <f t="shared" si="116"/>
        <v>CRUZ</v>
      </c>
      <c r="L3760" t="str">
        <f>UPPER(anotacoes!H3760)</f>
        <v>GRIP TIME</v>
      </c>
      <c r="M3760" t="str">
        <f>IF(OR(L3760="ATTACK",L3760="FINTA"),"&lt;TECNICA&gt;",UPPER(anotacoes!I3760))</f>
        <v>RIGHT COLLAR</v>
      </c>
      <c r="N3760" t="str">
        <f>IF(OR(L3760="ATTACK",L3760="FINTA"),UPPER(anotacoes!I3760),"")</f>
        <v/>
      </c>
      <c r="O3760" s="6" t="str">
        <f>IF(anotacoes!N3760=0,"",anotacoes!N3760)</f>
        <v/>
      </c>
      <c r="P3760" t="str">
        <f>IF(anotacoes!M3760=0,"",UPPER(anotacoes!M3760))</f>
        <v/>
      </c>
      <c r="Q3760" t="str">
        <f t="shared" si="117"/>
        <v>INSERT INTO CONVERSAO_LUTA_ACAO (cd_conversao, id_luta, sequencia, momento_inicio, momento_fim, quem_faz, quem_sofre, acao_tipo, acao, tecnica, direcao, pontuacao) VALUES (1, 54, 7, TRIM(' 00:00:12,442'), TRIM(' 00:00:17,305'), 'KIM, J B', 'CRUZ', 'GRIP TIME', 'RIGHT COLLAR', NULL, NULL, NULL)</v>
      </c>
      <c r="R3760" t="s">
        <v>10327</v>
      </c>
    </row>
    <row r="3761" spans="1:18" hidden="1" x14ac:dyDescent="0.25">
      <c r="A3761" s="7">
        <f>anotacoes!D3761</f>
        <v>40580</v>
      </c>
      <c r="B3761" t="str">
        <f>anotacoes!C3761</f>
        <v>GRAND SLAM PARIS 2011</v>
      </c>
      <c r="C3761" t="str">
        <f>anotacoes!E3761</f>
        <v>KIM, J B</v>
      </c>
      <c r="D3761" t="str">
        <f>anotacoes!F3761</f>
        <v>CRUZ</v>
      </c>
      <c r="E3761" t="s">
        <v>10325</v>
      </c>
      <c r="F3761">
        <f>anotacoes!A3761</f>
        <v>54</v>
      </c>
      <c r="G3761">
        <f>anotacoes!B3761</f>
        <v>8</v>
      </c>
      <c r="H3761" t="str">
        <f>anotacoes!K3761</f>
        <v xml:space="preserve"> 00:00:17,305</v>
      </c>
      <c r="I3761" t="str">
        <f>anotacoes!L3761</f>
        <v xml:space="preserve"> 00:00:19,654</v>
      </c>
      <c r="J3761" t="str">
        <f>IF(L3761="PAUSE",E3761,IF(anotacoes!G3765=conversao_anotacoes!C3761,conversao_anotacoes!C3761,conversao_anotacoes!D3761))</f>
        <v>KIM, J B</v>
      </c>
      <c r="K3761" t="str">
        <f t="shared" si="116"/>
        <v>CRUZ</v>
      </c>
      <c r="L3761" t="str">
        <f>UPPER(anotacoes!H3761)</f>
        <v>TRANSITION</v>
      </c>
      <c r="M3761" t="str">
        <f>IF(OR(L3761="ATTACK",L3761="FINTA"),"&lt;TECNICA&gt;",UPPER(anotacoes!I3761))</f>
        <v>WITHOUT ATTACK</v>
      </c>
      <c r="N3761" t="str">
        <f>IF(OR(L3761="ATTACK",L3761="FINTA"),UPPER(anotacoes!I3761),"")</f>
        <v/>
      </c>
      <c r="O3761" s="6" t="str">
        <f>IF(anotacoes!N3761=0,"",anotacoes!N3761)</f>
        <v/>
      </c>
      <c r="P3761" t="str">
        <f>IF(anotacoes!M3761=0,"",UPPER(anotacoes!M3761))</f>
        <v/>
      </c>
      <c r="Q3761" t="str">
        <f t="shared" si="117"/>
        <v>INSERT INTO CONVERSAO_LUTA_ACAO (cd_conversao, id_luta, sequencia, momento_inicio, momento_fim, quem_faz, quem_sofre, acao_tipo, acao, tecnica, direcao, pontuacao) VALUES (1, 54, 8, TRIM(' 00:00:17,305'), TRIM(' 00:00:19,654'), 'KIM, J B', 'CRUZ', 'TRANSITION', 'WITHOUT ATTACK', NULL, NULL, NULL)</v>
      </c>
      <c r="R3761" t="s">
        <v>10327</v>
      </c>
    </row>
    <row r="3762" spans="1:18" hidden="1" x14ac:dyDescent="0.25">
      <c r="A3762" s="7">
        <f>anotacoes!D3762</f>
        <v>40580</v>
      </c>
      <c r="B3762" t="str">
        <f>anotacoes!C3762</f>
        <v>GRAND SLAM PARIS 2011</v>
      </c>
      <c r="C3762" t="str">
        <f>anotacoes!E3762</f>
        <v>KIM, J B</v>
      </c>
      <c r="D3762" t="str">
        <f>anotacoes!F3762</f>
        <v>CRUZ</v>
      </c>
      <c r="E3762" t="s">
        <v>10325</v>
      </c>
      <c r="F3762">
        <f>anotacoes!A3762</f>
        <v>54</v>
      </c>
      <c r="G3762">
        <f>anotacoes!B3762</f>
        <v>9</v>
      </c>
      <c r="H3762" t="str">
        <f>anotacoes!K3762</f>
        <v xml:space="preserve"> 00:00:19,654</v>
      </c>
      <c r="I3762" t="str">
        <f>anotacoes!L3762</f>
        <v xml:space="preserve"> 00:00:26,960</v>
      </c>
      <c r="J3762" t="str">
        <f>IF(L3762="PAUSE",E3762,IF(anotacoes!G3766=conversao_anotacoes!C3762,conversao_anotacoes!C3762,conversao_anotacoes!D3762))</f>
        <v>&lt;ARBITRO_DESCONHECIDO&gt;</v>
      </c>
      <c r="K3762" t="str">
        <f t="shared" si="116"/>
        <v/>
      </c>
      <c r="L3762" t="str">
        <f>UPPER(anotacoes!H3762)</f>
        <v>PAUSE</v>
      </c>
      <c r="M3762" t="str">
        <f>IF(OR(L3762="ATTACK",L3762="FINTA"),"&lt;TECNICA&gt;",UPPER(anotacoes!I3762))</f>
        <v>&lt;NAO_CLASSIFICADO&gt;</v>
      </c>
      <c r="N3762" t="str">
        <f>IF(OR(L3762="ATTACK",L3762="FINTA"),UPPER(anotacoes!I3762),"")</f>
        <v/>
      </c>
      <c r="O3762" s="6" t="str">
        <f>IF(anotacoes!N3762=0,"",anotacoes!N3762)</f>
        <v/>
      </c>
      <c r="P3762" t="str">
        <f>IF(anotacoes!M3762=0,"",UPPER(anotacoes!M3762))</f>
        <v/>
      </c>
      <c r="Q3762" t="str">
        <f t="shared" si="117"/>
        <v>INSERT INTO CONVERSAO_LUTA_ACAO (cd_conversao, id_luta, sequencia, momento_inicio, momento_fim, quem_faz, quem_sofre, acao_tipo, acao, tecnica, direcao, pontuacao) VALUES (1, 54, 9, TRIM(' 00:00:19,654'), TRIM(' 00:00:26,960'), '&lt;ARBITRO_DESCONHECIDO&gt;', '', 'PAUSE', '&lt;NAO_CLASSIFICADO&gt;', NULL, NULL, NULL)</v>
      </c>
      <c r="R3762" t="s">
        <v>10327</v>
      </c>
    </row>
    <row r="3763" spans="1:18" hidden="1" x14ac:dyDescent="0.25">
      <c r="A3763" s="7">
        <f>anotacoes!D3763</f>
        <v>40580</v>
      </c>
      <c r="B3763" t="str">
        <f>anotacoes!C3763</f>
        <v>GRAND SLAM PARIS 2011</v>
      </c>
      <c r="C3763" t="str">
        <f>anotacoes!E3763</f>
        <v>KIM, J B</v>
      </c>
      <c r="D3763" t="str">
        <f>anotacoes!F3763</f>
        <v>CRUZ</v>
      </c>
      <c r="E3763" t="s">
        <v>10325</v>
      </c>
      <c r="F3763">
        <f>anotacoes!A3763</f>
        <v>54</v>
      </c>
      <c r="G3763">
        <f>anotacoes!B3763</f>
        <v>10</v>
      </c>
      <c r="H3763" t="str">
        <f>anotacoes!K3763</f>
        <v xml:space="preserve"> 00:00:26,960</v>
      </c>
      <c r="I3763" t="str">
        <f>anotacoes!L3763</f>
        <v xml:space="preserve"> 00:00:29,065</v>
      </c>
      <c r="J3763" t="str">
        <f>IF(L3763="PAUSE",E3763,IF(anotacoes!G3767=conversao_anotacoes!C3763,conversao_anotacoes!C3763,conversao_anotacoes!D3763))</f>
        <v>KIM, J B</v>
      </c>
      <c r="K3763" t="str">
        <f t="shared" si="116"/>
        <v>CRUZ</v>
      </c>
      <c r="L3763" t="str">
        <f>UPPER(anotacoes!H3763)</f>
        <v>DISPLACEMENT</v>
      </c>
      <c r="M3763" t="str">
        <f>IF(OR(L3763="ATTACK",L3763="FINTA"),"&lt;TECNICA&gt;",UPPER(anotacoes!I3763))</f>
        <v>2-3 STEP HESITANT RIGHT</v>
      </c>
      <c r="N3763" t="str">
        <f>IF(OR(L3763="ATTACK",L3763="FINTA"),UPPER(anotacoes!I3763),"")</f>
        <v/>
      </c>
      <c r="O3763" s="6" t="str">
        <f>IF(anotacoes!N3763=0,"",anotacoes!N3763)</f>
        <v/>
      </c>
      <c r="P3763" t="str">
        <f>IF(anotacoes!M3763=0,"",UPPER(anotacoes!M3763))</f>
        <v/>
      </c>
      <c r="Q3763" t="str">
        <f t="shared" si="117"/>
        <v>INSERT INTO CONVERSAO_LUTA_ACAO (cd_conversao, id_luta, sequencia, momento_inicio, momento_fim, quem_faz, quem_sofre, acao_tipo, acao, tecnica, direcao, pontuacao) VALUES (1, 54, 10, TRIM(' 00:00:26,960'), TRIM(' 00:00:29,065'), 'KIM, J B', 'CRUZ', 'DISPLACEMENT', '2-3 STEP HESITANT RIGHT', NULL, NULL, NULL)</v>
      </c>
      <c r="R3763" t="s">
        <v>10327</v>
      </c>
    </row>
    <row r="3764" spans="1:18" hidden="1" x14ac:dyDescent="0.25">
      <c r="A3764" s="7">
        <f>anotacoes!D3764</f>
        <v>40580</v>
      </c>
      <c r="B3764" t="str">
        <f>anotacoes!C3764</f>
        <v>GRAND SLAM PARIS 2011</v>
      </c>
      <c r="C3764" t="str">
        <f>anotacoes!E3764</f>
        <v>KIM, J B</v>
      </c>
      <c r="D3764" t="str">
        <f>anotacoes!F3764</f>
        <v>CRUZ</v>
      </c>
      <c r="E3764" t="s">
        <v>10325</v>
      </c>
      <c r="F3764">
        <f>anotacoes!A3764</f>
        <v>54</v>
      </c>
      <c r="G3764">
        <f>anotacoes!B3764</f>
        <v>11</v>
      </c>
      <c r="H3764" t="str">
        <f>anotacoes!K3764</f>
        <v xml:space="preserve"> 00:00:29,065</v>
      </c>
      <c r="I3764" t="str">
        <f>anotacoes!L3764</f>
        <v xml:space="preserve"> 00:00:32,191</v>
      </c>
      <c r="J3764" t="str">
        <f>IF(L3764="PAUSE",E3764,IF(anotacoes!G3768=conversao_anotacoes!C3764,conversao_anotacoes!C3764,conversao_anotacoes!D3764))</f>
        <v>KIM, J B</v>
      </c>
      <c r="K3764" t="str">
        <f t="shared" si="116"/>
        <v>CRUZ</v>
      </c>
      <c r="L3764" t="str">
        <f>UPPER(anotacoes!H3764)</f>
        <v>GRIP TIME</v>
      </c>
      <c r="M3764" t="str">
        <f>IF(OR(L3764="ATTACK",L3764="FINTA"),"&lt;TECNICA&gt;",UPPER(anotacoes!I3764))</f>
        <v>LEFT COLLAR</v>
      </c>
      <c r="N3764" t="str">
        <f>IF(OR(L3764="ATTACK",L3764="FINTA"),UPPER(anotacoes!I3764),"")</f>
        <v/>
      </c>
      <c r="O3764" s="6" t="str">
        <f>IF(anotacoes!N3764=0,"",anotacoes!N3764)</f>
        <v/>
      </c>
      <c r="P3764" t="str">
        <f>IF(anotacoes!M3764=0,"",UPPER(anotacoes!M3764))</f>
        <v/>
      </c>
      <c r="Q3764" t="str">
        <f t="shared" si="117"/>
        <v>INSERT INTO CONVERSAO_LUTA_ACAO (cd_conversao, id_luta, sequencia, momento_inicio, momento_fim, quem_faz, quem_sofre, acao_tipo, acao, tecnica, direcao, pontuacao) VALUES (1, 54, 11, TRIM(' 00:00:29,065'), TRIM(' 00:00:32,191'), 'KIM, J B', 'CRUZ', 'GRIP TIME', 'LEFT COLLAR', NULL, NULL, NULL)</v>
      </c>
      <c r="R3764" t="s">
        <v>10327</v>
      </c>
    </row>
    <row r="3765" spans="1:18" hidden="1" x14ac:dyDescent="0.25">
      <c r="A3765" s="7">
        <f>anotacoes!D3765</f>
        <v>40580</v>
      </c>
      <c r="B3765" t="str">
        <f>anotacoes!C3765</f>
        <v>GRAND SLAM PARIS 2011</v>
      </c>
      <c r="C3765" t="str">
        <f>anotacoes!E3765</f>
        <v>KIM, J B</v>
      </c>
      <c r="D3765" t="str">
        <f>anotacoes!F3765</f>
        <v>CRUZ</v>
      </c>
      <c r="E3765" t="s">
        <v>10325</v>
      </c>
      <c r="F3765">
        <f>anotacoes!A3765</f>
        <v>54</v>
      </c>
      <c r="G3765">
        <f>anotacoes!B3765</f>
        <v>12</v>
      </c>
      <c r="H3765" t="str">
        <f>anotacoes!K3765</f>
        <v xml:space="preserve"> 00:00:32,191</v>
      </c>
      <c r="I3765" t="str">
        <f>anotacoes!L3765</f>
        <v xml:space="preserve"> 00:00:45,474</v>
      </c>
      <c r="J3765" t="str">
        <f>IF(L3765="PAUSE",E3765,IF(anotacoes!G3769=conversao_anotacoes!C3765,conversao_anotacoes!C3765,conversao_anotacoes!D3765))</f>
        <v>KIM, J B</v>
      </c>
      <c r="K3765" t="str">
        <f t="shared" si="116"/>
        <v>CRUZ</v>
      </c>
      <c r="L3765" t="str">
        <f>UPPER(anotacoes!H3765)</f>
        <v>GRIP TIME</v>
      </c>
      <c r="M3765" t="str">
        <f>IF(OR(L3765="ATTACK",L3765="FINTA"),"&lt;TECNICA&gt;",UPPER(anotacoes!I3765))</f>
        <v>LEFT COLLAR RIGHT SLEEVE</v>
      </c>
      <c r="N3765" t="str">
        <f>IF(OR(L3765="ATTACK",L3765="FINTA"),UPPER(anotacoes!I3765),"")</f>
        <v/>
      </c>
      <c r="O3765" s="6" t="str">
        <f>IF(anotacoes!N3765=0,"",anotacoes!N3765)</f>
        <v/>
      </c>
      <c r="P3765" t="str">
        <f>IF(anotacoes!M3765=0,"",UPPER(anotacoes!M3765))</f>
        <v/>
      </c>
      <c r="Q3765" t="str">
        <f t="shared" si="117"/>
        <v>INSERT INTO CONVERSAO_LUTA_ACAO (cd_conversao, id_luta, sequencia, momento_inicio, momento_fim, quem_faz, quem_sofre, acao_tipo, acao, tecnica, direcao, pontuacao) VALUES (1, 54, 12, TRIM(' 00:00:32,191'), TRIM(' 00:00:45,474'), 'KIM, J B', 'CRUZ', 'GRIP TIME', 'LEFT COLLAR RIGHT SLEEVE', NULL, NULL, NULL)</v>
      </c>
      <c r="R3765" t="s">
        <v>10327</v>
      </c>
    </row>
    <row r="3766" spans="1:18" hidden="1" x14ac:dyDescent="0.25">
      <c r="A3766" s="7">
        <f>anotacoes!D3766</f>
        <v>40580</v>
      </c>
      <c r="B3766" t="str">
        <f>anotacoes!C3766</f>
        <v>GRAND SLAM PARIS 2011</v>
      </c>
      <c r="C3766" t="str">
        <f>anotacoes!E3766</f>
        <v>KIM, J B</v>
      </c>
      <c r="D3766" t="str">
        <f>anotacoes!F3766</f>
        <v>CRUZ</v>
      </c>
      <c r="E3766" t="s">
        <v>10325</v>
      </c>
      <c r="F3766">
        <f>anotacoes!A3766</f>
        <v>54</v>
      </c>
      <c r="G3766">
        <f>anotacoes!B3766</f>
        <v>13</v>
      </c>
      <c r="H3766" t="str">
        <f>anotacoes!K3766</f>
        <v xml:space="preserve"> 00:00:45,474</v>
      </c>
      <c r="I3766" t="str">
        <f>anotacoes!L3766</f>
        <v xml:space="preserve"> 00:00:47,024</v>
      </c>
      <c r="J3766" t="str">
        <f>IF(L3766="PAUSE",E3766,IF(anotacoes!G3770=conversao_anotacoes!C3766,conversao_anotacoes!C3766,conversao_anotacoes!D3766))</f>
        <v>KIM, J B</v>
      </c>
      <c r="K3766" t="str">
        <f t="shared" si="116"/>
        <v>CRUZ</v>
      </c>
      <c r="L3766" t="str">
        <f>UPPER(anotacoes!H3766)</f>
        <v>DEFENSE</v>
      </c>
      <c r="M3766" t="str">
        <f>IF(OR(L3766="ATTACK",L3766="FINTA"),"&lt;TECNICA&gt;",UPPER(anotacoes!I3766))</f>
        <v>USING BODY MASS</v>
      </c>
      <c r="N3766" t="str">
        <f>IF(OR(L3766="ATTACK",L3766="FINTA"),UPPER(anotacoes!I3766),"")</f>
        <v/>
      </c>
      <c r="O3766" s="6" t="str">
        <f>IF(anotacoes!N3766=0,"",anotacoes!N3766)</f>
        <v/>
      </c>
      <c r="P3766" t="str">
        <f>IF(anotacoes!M3766=0,"",UPPER(anotacoes!M3766))</f>
        <v/>
      </c>
      <c r="Q3766" t="str">
        <f t="shared" si="117"/>
        <v>INSERT INTO CONVERSAO_LUTA_ACAO (cd_conversao, id_luta, sequencia, momento_inicio, momento_fim, quem_faz, quem_sofre, acao_tipo, acao, tecnica, direcao, pontuacao) VALUES (1, 54, 13, TRIM(' 00:00:45,474'), TRIM(' 00:00:47,024'), 'KIM, J B', 'CRUZ', 'DEFENSE', 'USING BODY MASS', NULL, NULL, NULL)</v>
      </c>
      <c r="R3766" t="s">
        <v>10327</v>
      </c>
    </row>
    <row r="3767" spans="1:18" hidden="1" x14ac:dyDescent="0.25">
      <c r="A3767" s="7">
        <f>anotacoes!D3767</f>
        <v>40580</v>
      </c>
      <c r="B3767" t="str">
        <f>anotacoes!C3767</f>
        <v>GRAND SLAM PARIS 2011</v>
      </c>
      <c r="C3767" t="str">
        <f>anotacoes!E3767</f>
        <v>KIM, J B</v>
      </c>
      <c r="D3767" t="str">
        <f>anotacoes!F3767</f>
        <v>CRUZ</v>
      </c>
      <c r="E3767" t="s">
        <v>10325</v>
      </c>
      <c r="F3767">
        <f>anotacoes!A3767</f>
        <v>54</v>
      </c>
      <c r="G3767">
        <f>anotacoes!B3767</f>
        <v>14</v>
      </c>
      <c r="H3767" t="str">
        <f>anotacoes!K3767</f>
        <v xml:space="preserve"> 00:00:47,024</v>
      </c>
      <c r="I3767" t="str">
        <f>anotacoes!L3767</f>
        <v xml:space="preserve"> 00:00:48,200</v>
      </c>
      <c r="J3767" t="str">
        <f>IF(L3767="PAUSE",E3767,IF(anotacoes!G3771=conversao_anotacoes!C3767,conversao_anotacoes!C3767,conversao_anotacoes!D3767))</f>
        <v>KIM, J B</v>
      </c>
      <c r="K3767" t="str">
        <f t="shared" si="116"/>
        <v>CRUZ</v>
      </c>
      <c r="L3767" t="str">
        <f>UPPER(anotacoes!H3767)</f>
        <v>TRANSITION</v>
      </c>
      <c r="M3767" t="str">
        <f>IF(OR(L3767="ATTACK",L3767="FINTA"),"&lt;TECNICA&gt;",UPPER(anotacoes!I3767))</f>
        <v>WITHOUT ATTACK</v>
      </c>
      <c r="N3767" t="str">
        <f>IF(OR(L3767="ATTACK",L3767="FINTA"),UPPER(anotacoes!I3767),"")</f>
        <v/>
      </c>
      <c r="O3767" s="6" t="str">
        <f>IF(anotacoes!N3767=0,"",anotacoes!N3767)</f>
        <v/>
      </c>
      <c r="P3767" t="str">
        <f>IF(anotacoes!M3767=0,"",UPPER(anotacoes!M3767))</f>
        <v/>
      </c>
      <c r="Q3767" t="str">
        <f t="shared" si="117"/>
        <v>INSERT INTO CONVERSAO_LUTA_ACAO (cd_conversao, id_luta, sequencia, momento_inicio, momento_fim, quem_faz, quem_sofre, acao_tipo, acao, tecnica, direcao, pontuacao) VALUES (1, 54, 14, TRIM(' 00:00:47,024'), TRIM(' 00:00:48,200'), 'KIM, J B', 'CRUZ', 'TRANSITION', 'WITHOUT ATTACK', NULL, NULL, NULL)</v>
      </c>
      <c r="R3767" t="s">
        <v>10327</v>
      </c>
    </row>
    <row r="3768" spans="1:18" hidden="1" x14ac:dyDescent="0.25">
      <c r="A3768" s="7">
        <f>anotacoes!D3768</f>
        <v>40580</v>
      </c>
      <c r="B3768" t="str">
        <f>anotacoes!C3768</f>
        <v>GRAND SLAM PARIS 2011</v>
      </c>
      <c r="C3768" t="str">
        <f>anotacoes!E3768</f>
        <v>KIM, J B</v>
      </c>
      <c r="D3768" t="str">
        <f>anotacoes!F3768</f>
        <v>CRUZ</v>
      </c>
      <c r="E3768" t="s">
        <v>10325</v>
      </c>
      <c r="F3768">
        <f>anotacoes!A3768</f>
        <v>54</v>
      </c>
      <c r="G3768">
        <f>anotacoes!B3768</f>
        <v>15</v>
      </c>
      <c r="H3768" t="str">
        <f>anotacoes!K3768</f>
        <v xml:space="preserve"> 00:00:48,376</v>
      </c>
      <c r="I3768" t="str">
        <f>anotacoes!L3768</f>
        <v xml:space="preserve"> 00:00:54,314</v>
      </c>
      <c r="J3768" t="str">
        <f>IF(L3768="PAUSE",E3768,IF(anotacoes!G3772=conversao_anotacoes!C3768,conversao_anotacoes!C3768,conversao_anotacoes!D3768))</f>
        <v>&lt;ARBITRO_DESCONHECIDO&gt;</v>
      </c>
      <c r="K3768" t="str">
        <f t="shared" si="116"/>
        <v/>
      </c>
      <c r="L3768" t="str">
        <f>UPPER(anotacoes!H3768)</f>
        <v>PAUSE</v>
      </c>
      <c r="M3768" t="str">
        <f>IF(OR(L3768="ATTACK",L3768="FINTA"),"&lt;TECNICA&gt;",UPPER(anotacoes!I3768))</f>
        <v>&lt;NAO_CLASSIFICADO&gt;</v>
      </c>
      <c r="N3768" t="str">
        <f>IF(OR(L3768="ATTACK",L3768="FINTA"),UPPER(anotacoes!I3768),"")</f>
        <v/>
      </c>
      <c r="O3768" s="6" t="str">
        <f>IF(anotacoes!N3768=0,"",anotacoes!N3768)</f>
        <v/>
      </c>
      <c r="P3768" t="str">
        <f>IF(anotacoes!M3768=0,"",UPPER(anotacoes!M3768))</f>
        <v/>
      </c>
      <c r="Q3768" t="str">
        <f t="shared" si="117"/>
        <v>INSERT INTO CONVERSAO_LUTA_ACAO (cd_conversao, id_luta, sequencia, momento_inicio, momento_fim, quem_faz, quem_sofre, acao_tipo, acao, tecnica, direcao, pontuacao) VALUES (1, 54, 15, TRIM(' 00:00:48,376'), TRIM(' 00:00:54,314'), '&lt;ARBITRO_DESCONHECIDO&gt;', '', 'PAUSE', '&lt;NAO_CLASSIFICADO&gt;', NULL, NULL, NULL)</v>
      </c>
      <c r="R3768" t="s">
        <v>10327</v>
      </c>
    </row>
    <row r="3769" spans="1:18" hidden="1" x14ac:dyDescent="0.25">
      <c r="A3769" s="7">
        <f>anotacoes!D3769</f>
        <v>40580</v>
      </c>
      <c r="B3769" t="str">
        <f>anotacoes!C3769</f>
        <v>GRAND SLAM PARIS 2011</v>
      </c>
      <c r="C3769" t="str">
        <f>anotacoes!E3769</f>
        <v>KIM, J B</v>
      </c>
      <c r="D3769" t="str">
        <f>anotacoes!F3769</f>
        <v>CRUZ</v>
      </c>
      <c r="E3769" t="s">
        <v>10325</v>
      </c>
      <c r="F3769">
        <f>anotacoes!A3769</f>
        <v>54</v>
      </c>
      <c r="G3769">
        <f>anotacoes!B3769</f>
        <v>16</v>
      </c>
      <c r="H3769" t="str">
        <f>anotacoes!K3769</f>
        <v xml:space="preserve"> 00:00:54,472</v>
      </c>
      <c r="I3769" t="str">
        <f>anotacoes!L3769</f>
        <v xml:space="preserve"> 00:00:56,405</v>
      </c>
      <c r="J3769" t="str">
        <f>IF(L3769="PAUSE",E3769,IF(anotacoes!G3773=conversao_anotacoes!C3769,conversao_anotacoes!C3769,conversao_anotacoes!D3769))</f>
        <v>KIM, J B</v>
      </c>
      <c r="K3769" t="str">
        <f t="shared" si="116"/>
        <v>CRUZ</v>
      </c>
      <c r="L3769" t="str">
        <f>UPPER(anotacoes!H3769)</f>
        <v>DISPLACEMENT</v>
      </c>
      <c r="M3769" t="str">
        <f>IF(OR(L3769="ATTACK",L3769="FINTA"),"&lt;TECNICA&gt;",UPPER(anotacoes!I3769))</f>
        <v>CIRCULAR LEFT</v>
      </c>
      <c r="N3769" t="str">
        <f>IF(OR(L3769="ATTACK",L3769="FINTA"),UPPER(anotacoes!I3769),"")</f>
        <v/>
      </c>
      <c r="O3769" s="6" t="str">
        <f>IF(anotacoes!N3769=0,"",anotacoes!N3769)</f>
        <v/>
      </c>
      <c r="P3769" t="str">
        <f>IF(anotacoes!M3769=0,"",UPPER(anotacoes!M3769))</f>
        <v/>
      </c>
      <c r="Q3769" t="str">
        <f t="shared" si="117"/>
        <v>INSERT INTO CONVERSAO_LUTA_ACAO (cd_conversao, id_luta, sequencia, momento_inicio, momento_fim, quem_faz, quem_sofre, acao_tipo, acao, tecnica, direcao, pontuacao) VALUES (1, 54, 16, TRIM(' 00:00:54,472'), TRIM(' 00:00:56,405'), 'KIM, J B', 'CRUZ', 'DISPLACEMENT', 'CIRCULAR LEFT', NULL, NULL, NULL)</v>
      </c>
      <c r="R3769" t="s">
        <v>10327</v>
      </c>
    </row>
    <row r="3770" spans="1:18" hidden="1" x14ac:dyDescent="0.25">
      <c r="A3770" s="7">
        <f>anotacoes!D3770</f>
        <v>40580</v>
      </c>
      <c r="B3770" t="str">
        <f>anotacoes!C3770</f>
        <v>GRAND SLAM PARIS 2011</v>
      </c>
      <c r="C3770" t="str">
        <f>anotacoes!E3770</f>
        <v>KIM, J B</v>
      </c>
      <c r="D3770" t="str">
        <f>anotacoes!F3770</f>
        <v>CRUZ</v>
      </c>
      <c r="E3770" t="s">
        <v>10325</v>
      </c>
      <c r="F3770">
        <f>anotacoes!A3770</f>
        <v>54</v>
      </c>
      <c r="G3770">
        <f>anotacoes!B3770</f>
        <v>17</v>
      </c>
      <c r="H3770" t="str">
        <f>anotacoes!K3770</f>
        <v xml:space="preserve"> 00:00:56,405</v>
      </c>
      <c r="I3770" t="str">
        <f>anotacoes!L3770</f>
        <v xml:space="preserve"> 00:00:58,246</v>
      </c>
      <c r="J3770" t="str">
        <f>IF(L3770="PAUSE",E3770,IF(anotacoes!G3774=conversao_anotacoes!C3770,conversao_anotacoes!C3770,conversao_anotacoes!D3770))</f>
        <v>KIM, J B</v>
      </c>
      <c r="K3770" t="str">
        <f t="shared" si="116"/>
        <v>CRUZ</v>
      </c>
      <c r="L3770" t="str">
        <f>UPPER(anotacoes!H3770)</f>
        <v>DISPLACEMENT</v>
      </c>
      <c r="M3770" t="str">
        <f>IF(OR(L3770="ATTACK",L3770="FINTA"),"&lt;TECNICA&gt;",UPPER(anotacoes!I3770))</f>
        <v>2-3 STEP HESITANT RIGHT</v>
      </c>
      <c r="N3770" t="str">
        <f>IF(OR(L3770="ATTACK",L3770="FINTA"),UPPER(anotacoes!I3770),"")</f>
        <v/>
      </c>
      <c r="O3770" s="6" t="str">
        <f>IF(anotacoes!N3770=0,"",anotacoes!N3770)</f>
        <v/>
      </c>
      <c r="P3770" t="str">
        <f>IF(anotacoes!M3770=0,"",UPPER(anotacoes!M3770))</f>
        <v/>
      </c>
      <c r="Q3770" t="str">
        <f t="shared" si="117"/>
        <v>INSERT INTO CONVERSAO_LUTA_ACAO (cd_conversao, id_luta, sequencia, momento_inicio, momento_fim, quem_faz, quem_sofre, acao_tipo, acao, tecnica, direcao, pontuacao) VALUES (1, 54, 17, TRIM(' 00:00:56,405'), TRIM(' 00:00:58,246'), 'KIM, J B', 'CRUZ', 'DISPLACEMENT', '2-3 STEP HESITANT RIGHT', NULL, NULL, NULL)</v>
      </c>
      <c r="R3770" t="s">
        <v>10327</v>
      </c>
    </row>
    <row r="3771" spans="1:18" hidden="1" x14ac:dyDescent="0.25">
      <c r="A3771" s="7">
        <f>anotacoes!D3771</f>
        <v>40580</v>
      </c>
      <c r="B3771" t="str">
        <f>anotacoes!C3771</f>
        <v>GRAND SLAM PARIS 2011</v>
      </c>
      <c r="C3771" t="str">
        <f>anotacoes!E3771</f>
        <v>KIM, J B</v>
      </c>
      <c r="D3771" t="str">
        <f>anotacoes!F3771</f>
        <v>CRUZ</v>
      </c>
      <c r="E3771" t="s">
        <v>10325</v>
      </c>
      <c r="F3771">
        <f>anotacoes!A3771</f>
        <v>54</v>
      </c>
      <c r="G3771">
        <f>anotacoes!B3771</f>
        <v>18</v>
      </c>
      <c r="H3771" t="str">
        <f>anotacoes!K3771</f>
        <v xml:space="preserve"> 00:00:58,246</v>
      </c>
      <c r="I3771" t="str">
        <f>anotacoes!L3771</f>
        <v xml:space="preserve"> 00:00:59,794</v>
      </c>
      <c r="J3771" t="str">
        <f>IF(L3771="PAUSE",E3771,IF(anotacoes!G3775=conversao_anotacoes!C3771,conversao_anotacoes!C3771,conversao_anotacoes!D3771))</f>
        <v>KIM, J B</v>
      </c>
      <c r="K3771" t="str">
        <f t="shared" si="116"/>
        <v>CRUZ</v>
      </c>
      <c r="L3771" t="str">
        <f>UPPER(anotacoes!H3771)</f>
        <v>GRIP TIME</v>
      </c>
      <c r="M3771" t="str">
        <f>IF(OR(L3771="ATTACK",L3771="FINTA"),"&lt;TECNICA&gt;",UPPER(anotacoes!I3771))</f>
        <v>LEFT COLLAR</v>
      </c>
      <c r="N3771" t="str">
        <f>IF(OR(L3771="ATTACK",L3771="FINTA"),UPPER(anotacoes!I3771),"")</f>
        <v/>
      </c>
      <c r="O3771" s="6" t="str">
        <f>IF(anotacoes!N3771=0,"",anotacoes!N3771)</f>
        <v/>
      </c>
      <c r="P3771" t="str">
        <f>IF(anotacoes!M3771=0,"",UPPER(anotacoes!M3771))</f>
        <v/>
      </c>
      <c r="Q3771" t="str">
        <f t="shared" si="117"/>
        <v>INSERT INTO CONVERSAO_LUTA_ACAO (cd_conversao, id_luta, sequencia, momento_inicio, momento_fim, quem_faz, quem_sofre, acao_tipo, acao, tecnica, direcao, pontuacao) VALUES (1, 54, 18, TRIM(' 00:00:58,246'), TRIM(' 00:00:59,794'), 'KIM, J B', 'CRUZ', 'GRIP TIME', 'LEFT COLLAR', NULL, NULL, NULL)</v>
      </c>
      <c r="R3771" t="s">
        <v>10327</v>
      </c>
    </row>
    <row r="3772" spans="1:18" hidden="1" x14ac:dyDescent="0.25">
      <c r="A3772" s="7">
        <f>anotacoes!D3772</f>
        <v>40580</v>
      </c>
      <c r="B3772" t="str">
        <f>anotacoes!C3772</f>
        <v>GRAND SLAM PARIS 2011</v>
      </c>
      <c r="C3772" t="str">
        <f>anotacoes!E3772</f>
        <v>KIM, J B</v>
      </c>
      <c r="D3772" t="str">
        <f>anotacoes!F3772</f>
        <v>CRUZ</v>
      </c>
      <c r="E3772" t="s">
        <v>10325</v>
      </c>
      <c r="F3772">
        <f>anotacoes!A3772</f>
        <v>54</v>
      </c>
      <c r="G3772">
        <f>anotacoes!B3772</f>
        <v>19</v>
      </c>
      <c r="H3772" t="str">
        <f>anotacoes!K3772</f>
        <v xml:space="preserve"> 00:00:59,794</v>
      </c>
      <c r="I3772" t="str">
        <f>anotacoes!L3772</f>
        <v xml:space="preserve"> 00:01:41,062</v>
      </c>
      <c r="J3772" t="str">
        <f>IF(L3772="PAUSE",E3772,IF(anotacoes!G3776=conversao_anotacoes!C3772,conversao_anotacoes!C3772,conversao_anotacoes!D3772))</f>
        <v>KIM, J B</v>
      </c>
      <c r="K3772" t="str">
        <f t="shared" si="116"/>
        <v>CRUZ</v>
      </c>
      <c r="L3772" t="str">
        <f>UPPER(anotacoes!H3772)</f>
        <v>ATTACK</v>
      </c>
      <c r="M3772" t="str">
        <f>IF(OR(L3772="ATTACK",L3772="FINTA"),"&lt;TECNICA&gt;",UPPER(anotacoes!I3772))</f>
        <v>&lt;TECNICA&gt;</v>
      </c>
      <c r="N3772" t="str">
        <f>IF(OR(L3772="ATTACK",L3772="FINTA"),UPPER(anotacoes!I3772),"")</f>
        <v>SEOI NAGE</v>
      </c>
      <c r="O3772" s="6">
        <f>IF(anotacoes!N3772=0,"",anotacoes!N3772)</f>
        <v>8</v>
      </c>
      <c r="P3772" t="str">
        <f>IF(anotacoes!M3772=0,"",UPPER(anotacoes!M3772))</f>
        <v/>
      </c>
      <c r="Q3772" t="str">
        <f t="shared" si="117"/>
        <v>INSERT INTO CONVERSAO_LUTA_ACAO (cd_conversao, id_luta, sequencia, momento_inicio, momento_fim, quem_faz, quem_sofre, acao_tipo, acao, tecnica, direcao, pontuacao) VALUES (1, 54, 19, TRIM(' 00:00:59,794'), TRIM(' 00:01:41,062'), 'KIM, J B', 'CRUZ', 'ATTACK', '&lt;TECNICA&gt;', 'SEOI NAGE', 8, NULL)</v>
      </c>
      <c r="R3772" t="s">
        <v>10327</v>
      </c>
    </row>
    <row r="3773" spans="1:18" hidden="1" x14ac:dyDescent="0.25">
      <c r="A3773" s="7">
        <f>anotacoes!D3773</f>
        <v>40580</v>
      </c>
      <c r="B3773" t="str">
        <f>anotacoes!C3773</f>
        <v>GRAND SLAM PARIS 2011</v>
      </c>
      <c r="C3773" t="str">
        <f>anotacoes!E3773</f>
        <v>KIM, J B</v>
      </c>
      <c r="D3773" t="str">
        <f>anotacoes!F3773</f>
        <v>CRUZ</v>
      </c>
      <c r="E3773" t="s">
        <v>10325</v>
      </c>
      <c r="F3773">
        <f>anotacoes!A3773</f>
        <v>54</v>
      </c>
      <c r="G3773">
        <f>anotacoes!B3773</f>
        <v>20</v>
      </c>
      <c r="H3773" t="str">
        <f>anotacoes!K3773</f>
        <v xml:space="preserve"> 00:01:41,062</v>
      </c>
      <c r="I3773" t="str">
        <f>anotacoes!L3773</f>
        <v xml:space="preserve"> 00:01:52,822</v>
      </c>
      <c r="J3773" t="str">
        <f>IF(L3773="PAUSE",E3773,IF(anotacoes!G3777=conversao_anotacoes!C3773,conversao_anotacoes!C3773,conversao_anotacoes!D3773))</f>
        <v>KIM, J B</v>
      </c>
      <c r="K3773" t="str">
        <f t="shared" si="116"/>
        <v>CRUZ</v>
      </c>
      <c r="L3773" t="str">
        <f>UPPER(anotacoes!H3773)</f>
        <v>GROUNDWORK COMBAT</v>
      </c>
      <c r="M3773" t="str">
        <f>IF(OR(L3773="ATTACK",L3773="FINTA"),"&lt;TECNICA&gt;",UPPER(anotacoes!I3773))</f>
        <v>DEFENSIVE POSITION</v>
      </c>
      <c r="N3773" t="str">
        <f>IF(OR(L3773="ATTACK",L3773="FINTA"),UPPER(anotacoes!I3773),"")</f>
        <v/>
      </c>
      <c r="O3773" s="6" t="str">
        <f>IF(anotacoes!N3773=0,"",anotacoes!N3773)</f>
        <v/>
      </c>
      <c r="P3773" t="str">
        <f>IF(anotacoes!M3773=0,"",UPPER(anotacoes!M3773))</f>
        <v/>
      </c>
      <c r="Q3773" t="str">
        <f t="shared" si="117"/>
        <v>INSERT INTO CONVERSAO_LUTA_ACAO (cd_conversao, id_luta, sequencia, momento_inicio, momento_fim, quem_faz, quem_sofre, acao_tipo, acao, tecnica, direcao, pontuacao) VALUES (1, 54, 20, TRIM(' 00:01:41,062'), TRIM(' 00:01:52,822'), 'KIM, J B', 'CRUZ', 'GROUNDWORK COMBAT', 'DEFENSIVE POSITION', NULL, NULL, NULL)</v>
      </c>
      <c r="R3773" t="s">
        <v>10327</v>
      </c>
    </row>
    <row r="3774" spans="1:18" hidden="1" x14ac:dyDescent="0.25">
      <c r="A3774" s="7">
        <f>anotacoes!D3774</f>
        <v>40580</v>
      </c>
      <c r="B3774" t="str">
        <f>anotacoes!C3774</f>
        <v>GRAND SLAM PARIS 2011</v>
      </c>
      <c r="C3774" t="str">
        <f>anotacoes!E3774</f>
        <v>KIM, J B</v>
      </c>
      <c r="D3774" t="str">
        <f>anotacoes!F3774</f>
        <v>CRUZ</v>
      </c>
      <c r="E3774" t="s">
        <v>10325</v>
      </c>
      <c r="F3774">
        <f>anotacoes!A3774</f>
        <v>54</v>
      </c>
      <c r="G3774">
        <f>anotacoes!B3774</f>
        <v>21</v>
      </c>
      <c r="H3774" t="str">
        <f>anotacoes!K3774</f>
        <v xml:space="preserve"> 00:01:53,105</v>
      </c>
      <c r="I3774" t="str">
        <f>anotacoes!L3774</f>
        <v xml:space="preserve"> 00:02:00,672</v>
      </c>
      <c r="J3774" t="str">
        <f>IF(L3774="PAUSE",E3774,IF(anotacoes!G3778=conversao_anotacoes!C3774,conversao_anotacoes!C3774,conversao_anotacoes!D3774))</f>
        <v>&lt;ARBITRO_DESCONHECIDO&gt;</v>
      </c>
      <c r="K3774" t="str">
        <f t="shared" si="116"/>
        <v/>
      </c>
      <c r="L3774" t="str">
        <f>UPPER(anotacoes!H3774)</f>
        <v>PAUSE</v>
      </c>
      <c r="M3774" t="str">
        <f>IF(OR(L3774="ATTACK",L3774="FINTA"),"&lt;TECNICA&gt;",UPPER(anotacoes!I3774))</f>
        <v>&lt;NAO_CLASSIFICADO&gt;</v>
      </c>
      <c r="N3774" t="str">
        <f>IF(OR(L3774="ATTACK",L3774="FINTA"),UPPER(anotacoes!I3774),"")</f>
        <v/>
      </c>
      <c r="O3774" s="6" t="str">
        <f>IF(anotacoes!N3774=0,"",anotacoes!N3774)</f>
        <v/>
      </c>
      <c r="P3774" t="str">
        <f>IF(anotacoes!M3774=0,"",UPPER(anotacoes!M3774))</f>
        <v/>
      </c>
      <c r="Q3774" t="str">
        <f t="shared" si="117"/>
        <v>INSERT INTO CONVERSAO_LUTA_ACAO (cd_conversao, id_luta, sequencia, momento_inicio, momento_fim, quem_faz, quem_sofre, acao_tipo, acao, tecnica, direcao, pontuacao) VALUES (1, 54, 21, TRIM(' 00:01:53,105'), TRIM(' 00:02:00,672'), '&lt;ARBITRO_DESCONHECIDO&gt;', '', 'PAUSE', '&lt;NAO_CLASSIFICADO&gt;', NULL, NULL, NULL)</v>
      </c>
      <c r="R3774" t="s">
        <v>10327</v>
      </c>
    </row>
    <row r="3775" spans="1:18" hidden="1" x14ac:dyDescent="0.25">
      <c r="A3775" s="7">
        <f>anotacoes!D3775</f>
        <v>40580</v>
      </c>
      <c r="B3775" t="str">
        <f>anotacoes!C3775</f>
        <v>GRAND SLAM PARIS 2011</v>
      </c>
      <c r="C3775" t="str">
        <f>anotacoes!E3775</f>
        <v>KIM, J B</v>
      </c>
      <c r="D3775" t="str">
        <f>anotacoes!F3775</f>
        <v>CRUZ</v>
      </c>
      <c r="E3775" t="s">
        <v>10325</v>
      </c>
      <c r="F3775">
        <f>anotacoes!A3775</f>
        <v>54</v>
      </c>
      <c r="G3775">
        <f>anotacoes!B3775</f>
        <v>22</v>
      </c>
      <c r="H3775" t="str">
        <f>anotacoes!K3775</f>
        <v xml:space="preserve"> 00:02:00,672</v>
      </c>
      <c r="I3775" t="str">
        <f>anotacoes!L3775</f>
        <v xml:space="preserve"> 00:02:04,669</v>
      </c>
      <c r="J3775" t="str">
        <f>IF(L3775="PAUSE",E3775,IF(anotacoes!G3779=conversao_anotacoes!C3775,conversao_anotacoes!C3775,conversao_anotacoes!D3775))</f>
        <v>KIM, J B</v>
      </c>
      <c r="K3775" t="str">
        <f t="shared" si="116"/>
        <v>CRUZ</v>
      </c>
      <c r="L3775" t="str">
        <f>UPPER(anotacoes!H3775)</f>
        <v>DISPLACEMENT</v>
      </c>
      <c r="M3775" t="str">
        <f>IF(OR(L3775="ATTACK",L3775="FINTA"),"&lt;TECNICA&gt;",UPPER(anotacoes!I3775))</f>
        <v>CIRCULAR LEFT</v>
      </c>
      <c r="N3775" t="str">
        <f>IF(OR(L3775="ATTACK",L3775="FINTA"),UPPER(anotacoes!I3775),"")</f>
        <v/>
      </c>
      <c r="O3775" s="6" t="str">
        <f>IF(anotacoes!N3775=0,"",anotacoes!N3775)</f>
        <v/>
      </c>
      <c r="P3775" t="str">
        <f>IF(anotacoes!M3775=0,"",UPPER(anotacoes!M3775))</f>
        <v/>
      </c>
      <c r="Q3775" t="str">
        <f t="shared" si="117"/>
        <v>INSERT INTO CONVERSAO_LUTA_ACAO (cd_conversao, id_luta, sequencia, momento_inicio, momento_fim, quem_faz, quem_sofre, acao_tipo, acao, tecnica, direcao, pontuacao) VALUES (1, 54, 22, TRIM(' 00:02:00,672'), TRIM(' 00:02:04,669'), 'KIM, J B', 'CRUZ', 'DISPLACEMENT', 'CIRCULAR LEFT', NULL, NULL, NULL)</v>
      </c>
      <c r="R3775" t="s">
        <v>10327</v>
      </c>
    </row>
    <row r="3776" spans="1:18" hidden="1" x14ac:dyDescent="0.25">
      <c r="A3776" s="7">
        <f>anotacoes!D3776</f>
        <v>40580</v>
      </c>
      <c r="B3776" t="str">
        <f>anotacoes!C3776</f>
        <v>GRAND SLAM PARIS 2011</v>
      </c>
      <c r="C3776" t="str">
        <f>anotacoes!E3776</f>
        <v>KIM, J B</v>
      </c>
      <c r="D3776" t="str">
        <f>anotacoes!F3776</f>
        <v>CRUZ</v>
      </c>
      <c r="E3776" t="s">
        <v>10325</v>
      </c>
      <c r="F3776">
        <f>anotacoes!A3776</f>
        <v>54</v>
      </c>
      <c r="G3776">
        <f>anotacoes!B3776</f>
        <v>23</v>
      </c>
      <c r="H3776" t="str">
        <f>anotacoes!K3776</f>
        <v xml:space="preserve"> 00:02:04,669</v>
      </c>
      <c r="I3776" t="str">
        <f>anotacoes!L3776</f>
        <v xml:space="preserve"> 00:02:04,669</v>
      </c>
      <c r="J3776" t="str">
        <f>IF(L3776="PAUSE",E3776,IF(anotacoes!G3780=conversao_anotacoes!C3776,conversao_anotacoes!C3776,conversao_anotacoes!D3776))</f>
        <v>KIM, J B</v>
      </c>
      <c r="K3776" t="str">
        <f t="shared" si="116"/>
        <v>CRUZ</v>
      </c>
      <c r="L3776" t="str">
        <f>UPPER(anotacoes!H3776)</f>
        <v>DISPLACEMENT</v>
      </c>
      <c r="M3776" t="str">
        <f>IF(OR(L3776="ATTACK",L3776="FINTA"),"&lt;TECNICA&gt;",UPPER(anotacoes!I3776))</f>
        <v>2-3 STEP HESITANT RIGHT</v>
      </c>
      <c r="N3776" t="str">
        <f>IF(OR(L3776="ATTACK",L3776="FINTA"),UPPER(anotacoes!I3776),"")</f>
        <v/>
      </c>
      <c r="O3776" s="6" t="str">
        <f>IF(anotacoes!N3776=0,"",anotacoes!N3776)</f>
        <v/>
      </c>
      <c r="P3776" t="str">
        <f>IF(anotacoes!M3776=0,"",UPPER(anotacoes!M3776))</f>
        <v/>
      </c>
      <c r="Q3776" t="str">
        <f t="shared" si="117"/>
        <v>INSERT INTO CONVERSAO_LUTA_ACAO (cd_conversao, id_luta, sequencia, momento_inicio, momento_fim, quem_faz, quem_sofre, acao_tipo, acao, tecnica, direcao, pontuacao) VALUES (1, 54, 23, TRIM(' 00:02:04,669'), TRIM(' 00:02:04,669'), 'KIM, J B', 'CRUZ', 'DISPLACEMENT', '2-3 STEP HESITANT RIGHT', NULL, NULL, NULL)</v>
      </c>
      <c r="R3776" t="s">
        <v>10327</v>
      </c>
    </row>
    <row r="3777" spans="1:18" hidden="1" x14ac:dyDescent="0.25">
      <c r="A3777" s="7">
        <f>anotacoes!D3777</f>
        <v>40580</v>
      </c>
      <c r="B3777" t="str">
        <f>anotacoes!C3777</f>
        <v>GRAND SLAM PARIS 2011</v>
      </c>
      <c r="C3777" t="str">
        <f>anotacoes!E3777</f>
        <v>KIM, J B</v>
      </c>
      <c r="D3777" t="str">
        <f>anotacoes!F3777</f>
        <v>CRUZ</v>
      </c>
      <c r="E3777" t="s">
        <v>10325</v>
      </c>
      <c r="F3777">
        <f>anotacoes!A3777</f>
        <v>54</v>
      </c>
      <c r="G3777">
        <f>anotacoes!B3777</f>
        <v>24</v>
      </c>
      <c r="H3777" t="str">
        <f>anotacoes!K3777</f>
        <v xml:space="preserve"> 00:02:04,669</v>
      </c>
      <c r="I3777" t="str">
        <f>anotacoes!L3777</f>
        <v xml:space="preserve"> 00:02:05,567</v>
      </c>
      <c r="J3777" t="str">
        <f>IF(L3777="PAUSE",E3777,IF(anotacoes!G3781=conversao_anotacoes!C3777,conversao_anotacoes!C3777,conversao_anotacoes!D3777))</f>
        <v>KIM, J B</v>
      </c>
      <c r="K3777" t="str">
        <f t="shared" si="116"/>
        <v>CRUZ</v>
      </c>
      <c r="L3777" t="str">
        <f>UPPER(anotacoes!H3777)</f>
        <v>TRYING TO GRIP</v>
      </c>
      <c r="M3777" t="str">
        <f>IF(OR(L3777="ATTACK",L3777="FINTA"),"&lt;TECNICA&gt;",UPPER(anotacoes!I3777))</f>
        <v>RIGHT + LEFT + JUDOGI</v>
      </c>
      <c r="N3777" t="str">
        <f>IF(OR(L3777="ATTACK",L3777="FINTA"),UPPER(anotacoes!I3777),"")</f>
        <v/>
      </c>
      <c r="O3777" s="6" t="str">
        <f>IF(anotacoes!N3777=0,"",anotacoes!N3777)</f>
        <v/>
      </c>
      <c r="P3777" t="str">
        <f>IF(anotacoes!M3777=0,"",UPPER(anotacoes!M3777))</f>
        <v/>
      </c>
      <c r="Q3777" t="str">
        <f t="shared" si="117"/>
        <v>INSERT INTO CONVERSAO_LUTA_ACAO (cd_conversao, id_luta, sequencia, momento_inicio, momento_fim, quem_faz, quem_sofre, acao_tipo, acao, tecnica, direcao, pontuacao) VALUES (1, 54, 24, TRIM(' 00:02:04,669'), TRIM(' 00:02:05,567'), 'KIM, J B', 'CRUZ', 'TRYING TO GRIP', 'RIGHT + LEFT + JUDOGI', NULL, NULL, NULL)</v>
      </c>
      <c r="R3777" t="s">
        <v>10327</v>
      </c>
    </row>
    <row r="3778" spans="1:18" hidden="1" x14ac:dyDescent="0.25">
      <c r="A3778" s="7">
        <f>anotacoes!D3778</f>
        <v>40580</v>
      </c>
      <c r="B3778" t="str">
        <f>anotacoes!C3778</f>
        <v>GRAND SLAM PARIS 2011</v>
      </c>
      <c r="C3778" t="str">
        <f>anotacoes!E3778</f>
        <v>KIM, J B</v>
      </c>
      <c r="D3778" t="str">
        <f>anotacoes!F3778</f>
        <v>CRUZ</v>
      </c>
      <c r="E3778" t="s">
        <v>10325</v>
      </c>
      <c r="F3778">
        <f>anotacoes!A3778</f>
        <v>54</v>
      </c>
      <c r="G3778">
        <f>anotacoes!B3778</f>
        <v>25</v>
      </c>
      <c r="H3778" t="str">
        <f>anotacoes!K3778</f>
        <v xml:space="preserve"> 00:02:05,567</v>
      </c>
      <c r="I3778" t="str">
        <f>anotacoes!L3778</f>
        <v xml:space="preserve"> 00:02:07,571</v>
      </c>
      <c r="J3778" t="str">
        <f>IF(L3778="PAUSE",E3778,IF(anotacoes!G3782=conversao_anotacoes!C3778,conversao_anotacoes!C3778,conversao_anotacoes!D3778))</f>
        <v>KIM, J B</v>
      </c>
      <c r="K3778" t="str">
        <f t="shared" si="116"/>
        <v>CRUZ</v>
      </c>
      <c r="L3778" t="str">
        <f>UPPER(anotacoes!H3778)</f>
        <v>GRIP TIME</v>
      </c>
      <c r="M3778" t="str">
        <f>IF(OR(L3778="ATTACK",L3778="FINTA"),"&lt;TECNICA&gt;",UPPER(anotacoes!I3778))</f>
        <v>RIGHT SLEEVE</v>
      </c>
      <c r="N3778" t="str">
        <f>IF(OR(L3778="ATTACK",L3778="FINTA"),UPPER(anotacoes!I3778),"")</f>
        <v/>
      </c>
      <c r="O3778" s="6" t="str">
        <f>IF(anotacoes!N3778=0,"",anotacoes!N3778)</f>
        <v/>
      </c>
      <c r="P3778" t="str">
        <f>IF(anotacoes!M3778=0,"",UPPER(anotacoes!M3778))</f>
        <v/>
      </c>
      <c r="Q3778" t="str">
        <f t="shared" si="117"/>
        <v>INSERT INTO CONVERSAO_LUTA_ACAO (cd_conversao, id_luta, sequencia, momento_inicio, momento_fim, quem_faz, quem_sofre, acao_tipo, acao, tecnica, direcao, pontuacao) VALUES (1, 54, 25, TRIM(' 00:02:05,567'), TRIM(' 00:02:07,571'), 'KIM, J B', 'CRUZ', 'GRIP TIME', 'RIGHT SLEEVE', NULL, NULL, NULL)</v>
      </c>
      <c r="R3778" t="s">
        <v>10327</v>
      </c>
    </row>
    <row r="3779" spans="1:18" hidden="1" x14ac:dyDescent="0.25">
      <c r="A3779" s="7">
        <f>anotacoes!D3779</f>
        <v>40580</v>
      </c>
      <c r="B3779" t="str">
        <f>anotacoes!C3779</f>
        <v>GRAND SLAM PARIS 2011</v>
      </c>
      <c r="C3779" t="str">
        <f>anotacoes!E3779</f>
        <v>KIM, J B</v>
      </c>
      <c r="D3779" t="str">
        <f>anotacoes!F3779</f>
        <v>CRUZ</v>
      </c>
      <c r="E3779" t="s">
        <v>10325</v>
      </c>
      <c r="F3779">
        <f>anotacoes!A3779</f>
        <v>54</v>
      </c>
      <c r="G3779">
        <f>anotacoes!B3779</f>
        <v>26</v>
      </c>
      <c r="H3779" t="str">
        <f>anotacoes!K3779</f>
        <v xml:space="preserve"> 00:02:07,571</v>
      </c>
      <c r="I3779" t="str">
        <f>anotacoes!L3779</f>
        <v xml:space="preserve"> 00:02:09,584</v>
      </c>
      <c r="J3779" t="str">
        <f>IF(L3779="PAUSE",E3779,IF(anotacoes!G3783=conversao_anotacoes!C3779,conversao_anotacoes!C3779,conversao_anotacoes!D3779))</f>
        <v>KIM, J B</v>
      </c>
      <c r="K3779" t="str">
        <f t="shared" ref="K3779:K3842" si="118">IF(J3779=E3779,"",IF(J3779=C3779,D3779,C3779))</f>
        <v>CRUZ</v>
      </c>
      <c r="L3779" t="str">
        <f>UPPER(anotacoes!H3779)</f>
        <v>GRIP TIME</v>
      </c>
      <c r="M3779" t="str">
        <f>IF(OR(L3779="ATTACK",L3779="FINTA"),"&lt;TECNICA&gt;",UPPER(anotacoes!I3779))</f>
        <v>LEFT BACK RIGHT SLEEVE</v>
      </c>
      <c r="N3779" t="str">
        <f>IF(OR(L3779="ATTACK",L3779="FINTA"),UPPER(anotacoes!I3779),"")</f>
        <v/>
      </c>
      <c r="O3779" s="6" t="str">
        <f>IF(anotacoes!N3779=0,"",anotacoes!N3779)</f>
        <v/>
      </c>
      <c r="P3779" t="str">
        <f>IF(anotacoes!M3779=0,"",UPPER(anotacoes!M3779))</f>
        <v/>
      </c>
      <c r="Q3779" t="str">
        <f t="shared" ref="Q3779:Q3842" si="119">CONCATENATE("INSERT INTO CONVERSAO_LUTA_ACAO (cd_conversao, id_luta, sequencia, momento_inicio, momento_fim, quem_faz, quem_sofre, acao_tipo, acao, tecnica, direcao, pontuacao) VALUES (1, ",F3779,", ",G3779,", ","TRIM('",H3779,"')",", ","TRIM('",I3779,"')",", ","'",J3779,"'",", ","'",K3779,"'",", ","'",L3779,"'",", ","'",M3779,"'",", ",IF(N3779="","NULL",CONCATENATE("'",N3779,"'")),", ",IF(O3779="","NULL",O3779),", ",IF(P3779="","NULL",CONCATENATE("'",P3779,"'")),")")</f>
        <v>INSERT INTO CONVERSAO_LUTA_ACAO (cd_conversao, id_luta, sequencia, momento_inicio, momento_fim, quem_faz, quem_sofre, acao_tipo, acao, tecnica, direcao, pontuacao) VALUES (1, 54, 26, TRIM(' 00:02:07,571'), TRIM(' 00:02:09,584'), 'KIM, J B', 'CRUZ', 'GRIP TIME', 'LEFT BACK RIGHT SLEEVE', NULL, NULL, NULL)</v>
      </c>
      <c r="R3779" t="s">
        <v>10327</v>
      </c>
    </row>
    <row r="3780" spans="1:18" hidden="1" x14ac:dyDescent="0.25">
      <c r="A3780" s="7">
        <f>anotacoes!D3780</f>
        <v>40580</v>
      </c>
      <c r="B3780" t="str">
        <f>anotacoes!C3780</f>
        <v>GRAND SLAM PARIS 2011</v>
      </c>
      <c r="C3780" t="str">
        <f>anotacoes!E3780</f>
        <v>KIM, J B</v>
      </c>
      <c r="D3780" t="str">
        <f>anotacoes!F3780</f>
        <v>CRUZ</v>
      </c>
      <c r="E3780" t="s">
        <v>10325</v>
      </c>
      <c r="F3780">
        <f>anotacoes!A3780</f>
        <v>54</v>
      </c>
      <c r="G3780">
        <f>anotacoes!B3780</f>
        <v>27</v>
      </c>
      <c r="H3780" t="str">
        <f>anotacoes!K3780</f>
        <v xml:space="preserve"> 00:02:09,584</v>
      </c>
      <c r="I3780" t="str">
        <f>anotacoes!L3780</f>
        <v xml:space="preserve"> 00:02:13,350</v>
      </c>
      <c r="J3780" t="str">
        <f>IF(L3780="PAUSE",E3780,IF(anotacoes!G3784=conversao_anotacoes!C3780,conversao_anotacoes!C3780,conversao_anotacoes!D3780))</f>
        <v>KIM, J B</v>
      </c>
      <c r="K3780" t="str">
        <f t="shared" si="118"/>
        <v>CRUZ</v>
      </c>
      <c r="L3780" t="str">
        <f>UPPER(anotacoes!H3780)</f>
        <v>GRIP TIME</v>
      </c>
      <c r="M3780" t="str">
        <f>IF(OR(L3780="ATTACK",L3780="FINTA"),"&lt;TECNICA&gt;",UPPER(anotacoes!I3780))</f>
        <v>RIGHT SLEEVE</v>
      </c>
      <c r="N3780" t="str">
        <f>IF(OR(L3780="ATTACK",L3780="FINTA"),UPPER(anotacoes!I3780),"")</f>
        <v/>
      </c>
      <c r="O3780" s="6" t="str">
        <f>IF(anotacoes!N3780=0,"",anotacoes!N3780)</f>
        <v/>
      </c>
      <c r="P3780" t="str">
        <f>IF(anotacoes!M3780=0,"",UPPER(anotacoes!M3780))</f>
        <v/>
      </c>
      <c r="Q3780" t="str">
        <f t="shared" si="119"/>
        <v>INSERT INTO CONVERSAO_LUTA_ACAO (cd_conversao, id_luta, sequencia, momento_inicio, momento_fim, quem_faz, quem_sofre, acao_tipo, acao, tecnica, direcao, pontuacao) VALUES (1, 54, 27, TRIM(' 00:02:09,584'), TRIM(' 00:02:13,350'), 'KIM, J B', 'CRUZ', 'GRIP TIME', 'RIGHT SLEEVE', NULL, NULL, NULL)</v>
      </c>
      <c r="R3780" t="s">
        <v>10327</v>
      </c>
    </row>
    <row r="3781" spans="1:18" hidden="1" x14ac:dyDescent="0.25">
      <c r="A3781" s="7">
        <f>anotacoes!D3781</f>
        <v>40580</v>
      </c>
      <c r="B3781" t="str">
        <f>anotacoes!C3781</f>
        <v>GRAND SLAM PARIS 2011</v>
      </c>
      <c r="C3781" t="str">
        <f>anotacoes!E3781</f>
        <v>KIM, J B</v>
      </c>
      <c r="D3781" t="str">
        <f>anotacoes!F3781</f>
        <v>CRUZ</v>
      </c>
      <c r="E3781" t="s">
        <v>10325</v>
      </c>
      <c r="F3781">
        <f>anotacoes!A3781</f>
        <v>54</v>
      </c>
      <c r="G3781">
        <f>anotacoes!B3781</f>
        <v>28</v>
      </c>
      <c r="H3781" t="str">
        <f>anotacoes!K3781</f>
        <v xml:space="preserve"> 00:02:13,350</v>
      </c>
      <c r="I3781" t="str">
        <f>anotacoes!L3781</f>
        <v xml:space="preserve"> 00:02:14,026</v>
      </c>
      <c r="J3781" t="str">
        <f>IF(L3781="PAUSE",E3781,IF(anotacoes!G3785=conversao_anotacoes!C3781,conversao_anotacoes!C3781,conversao_anotacoes!D3781))</f>
        <v>KIM, J B</v>
      </c>
      <c r="K3781" t="str">
        <f t="shared" si="118"/>
        <v>CRUZ</v>
      </c>
      <c r="L3781" t="str">
        <f>UPPER(anotacoes!H3781)</f>
        <v>ATTACK</v>
      </c>
      <c r="M3781" t="str">
        <f>IF(OR(L3781="ATTACK",L3781="FINTA"),"&lt;TECNICA&gt;",UPPER(anotacoes!I3781))</f>
        <v>&lt;TECNICA&gt;</v>
      </c>
      <c r="N3781" t="str">
        <f>IF(OR(L3781="ATTACK",L3781="FINTA"),UPPER(anotacoes!I3781),"")</f>
        <v>OSOTO GARI</v>
      </c>
      <c r="O3781" s="6">
        <f>IF(anotacoes!N3781=0,"",anotacoes!N3781)</f>
        <v>4</v>
      </c>
      <c r="P3781" t="str">
        <f>IF(anotacoes!M3781=0,"",UPPER(anotacoes!M3781))</f>
        <v/>
      </c>
      <c r="Q3781" t="str">
        <f t="shared" si="119"/>
        <v>INSERT INTO CONVERSAO_LUTA_ACAO (cd_conversao, id_luta, sequencia, momento_inicio, momento_fim, quem_faz, quem_sofre, acao_tipo, acao, tecnica, direcao, pontuacao) VALUES (1, 54, 28, TRIM(' 00:02:13,350'), TRIM(' 00:02:14,026'), 'KIM, J B', 'CRUZ', 'ATTACK', '&lt;TECNICA&gt;', 'OSOTO GARI', 4, NULL)</v>
      </c>
      <c r="R3781" t="s">
        <v>10327</v>
      </c>
    </row>
    <row r="3782" spans="1:18" hidden="1" x14ac:dyDescent="0.25">
      <c r="A3782" s="7">
        <f>anotacoes!D3782</f>
        <v>40580</v>
      </c>
      <c r="B3782" t="str">
        <f>anotacoes!C3782</f>
        <v>GRAND SLAM PARIS 2011</v>
      </c>
      <c r="C3782" t="str">
        <f>anotacoes!E3782</f>
        <v>KIM, J B</v>
      </c>
      <c r="D3782" t="str">
        <f>anotacoes!F3782</f>
        <v>CRUZ</v>
      </c>
      <c r="E3782" t="s">
        <v>10325</v>
      </c>
      <c r="F3782">
        <f>anotacoes!A3782</f>
        <v>54</v>
      </c>
      <c r="G3782">
        <f>anotacoes!B3782</f>
        <v>29</v>
      </c>
      <c r="H3782" t="str">
        <f>anotacoes!K3782</f>
        <v xml:space="preserve"> 00:02:14,026</v>
      </c>
      <c r="I3782" t="str">
        <f>anotacoes!L3782</f>
        <v xml:space="preserve"> 00:02:20,152</v>
      </c>
      <c r="J3782" t="str">
        <f>IF(L3782="PAUSE",E3782,IF(anotacoes!G3786=conversao_anotacoes!C3782,conversao_anotacoes!C3782,conversao_anotacoes!D3782))</f>
        <v>KIM, J B</v>
      </c>
      <c r="K3782" t="str">
        <f t="shared" si="118"/>
        <v>CRUZ</v>
      </c>
      <c r="L3782" t="str">
        <f>UPPER(anotacoes!H3782)</f>
        <v>GRIP TIME</v>
      </c>
      <c r="M3782" t="str">
        <f>IF(OR(L3782="ATTACK",L3782="FINTA"),"&lt;TECNICA&gt;",UPPER(anotacoes!I3782))</f>
        <v>RIGHT SLEEVE</v>
      </c>
      <c r="N3782" t="str">
        <f>IF(OR(L3782="ATTACK",L3782="FINTA"),UPPER(anotacoes!I3782),"")</f>
        <v/>
      </c>
      <c r="O3782" s="6" t="str">
        <f>IF(anotacoes!N3782=0,"",anotacoes!N3782)</f>
        <v/>
      </c>
      <c r="P3782" t="str">
        <f>IF(anotacoes!M3782=0,"",UPPER(anotacoes!M3782))</f>
        <v/>
      </c>
      <c r="Q3782" t="str">
        <f t="shared" si="119"/>
        <v>INSERT INTO CONVERSAO_LUTA_ACAO (cd_conversao, id_luta, sequencia, momento_inicio, momento_fim, quem_faz, quem_sofre, acao_tipo, acao, tecnica, direcao, pontuacao) VALUES (1, 54, 29, TRIM(' 00:02:14,026'), TRIM(' 00:02:20,152'), 'KIM, J B', 'CRUZ', 'GRIP TIME', 'RIGHT SLEEVE', NULL, NULL, NULL)</v>
      </c>
      <c r="R3782" t="s">
        <v>10327</v>
      </c>
    </row>
    <row r="3783" spans="1:18" hidden="1" x14ac:dyDescent="0.25">
      <c r="A3783" s="7">
        <f>anotacoes!D3783</f>
        <v>40580</v>
      </c>
      <c r="B3783" t="str">
        <f>anotacoes!C3783</f>
        <v>GRAND SLAM PARIS 2011</v>
      </c>
      <c r="C3783" t="str">
        <f>anotacoes!E3783</f>
        <v>KIM, J B</v>
      </c>
      <c r="D3783" t="str">
        <f>anotacoes!F3783</f>
        <v>CRUZ</v>
      </c>
      <c r="E3783" t="s">
        <v>10325</v>
      </c>
      <c r="F3783">
        <f>anotacoes!A3783</f>
        <v>54</v>
      </c>
      <c r="G3783">
        <f>anotacoes!B3783</f>
        <v>30</v>
      </c>
      <c r="H3783" t="str">
        <f>anotacoes!K3783</f>
        <v xml:space="preserve"> 00:02:19,531</v>
      </c>
      <c r="I3783" t="str">
        <f>anotacoes!L3783</f>
        <v xml:space="preserve"> 00:02:19,986</v>
      </c>
      <c r="J3783" t="str">
        <f>IF(L3783="PAUSE",E3783,IF(anotacoes!G3787=conversao_anotacoes!C3783,conversao_anotacoes!C3783,conversao_anotacoes!D3783))</f>
        <v>KIM, J B</v>
      </c>
      <c r="K3783" t="str">
        <f t="shared" si="118"/>
        <v>CRUZ</v>
      </c>
      <c r="L3783" t="str">
        <f>UPPER(anotacoes!H3783)</f>
        <v>GRIP TIME</v>
      </c>
      <c r="M3783" t="str">
        <f>IF(OR(L3783="ATTACK",L3783="FINTA"),"&lt;TECNICA&gt;",UPPER(anotacoes!I3783))</f>
        <v>RIGHT COLLAR RIGHT SLEEVE</v>
      </c>
      <c r="N3783" t="str">
        <f>IF(OR(L3783="ATTACK",L3783="FINTA"),UPPER(anotacoes!I3783),"")</f>
        <v/>
      </c>
      <c r="O3783" s="6" t="str">
        <f>IF(anotacoes!N3783=0,"",anotacoes!N3783)</f>
        <v/>
      </c>
      <c r="P3783" t="str">
        <f>IF(anotacoes!M3783=0,"",UPPER(anotacoes!M3783))</f>
        <v/>
      </c>
      <c r="Q3783" t="str">
        <f t="shared" si="119"/>
        <v>INSERT INTO CONVERSAO_LUTA_ACAO (cd_conversao, id_luta, sequencia, momento_inicio, momento_fim, quem_faz, quem_sofre, acao_tipo, acao, tecnica, direcao, pontuacao) VALUES (1, 54, 30, TRIM(' 00:02:19,531'), TRIM(' 00:02:19,986'), 'KIM, J B', 'CRUZ', 'GRIP TIME', 'RIGHT COLLAR RIGHT SLEEVE', NULL, NULL, NULL)</v>
      </c>
      <c r="R3783" t="s">
        <v>10327</v>
      </c>
    </row>
    <row r="3784" spans="1:18" hidden="1" x14ac:dyDescent="0.25">
      <c r="A3784" s="7">
        <f>anotacoes!D3784</f>
        <v>40580</v>
      </c>
      <c r="B3784" t="str">
        <f>anotacoes!C3784</f>
        <v>GRAND SLAM PARIS 2011</v>
      </c>
      <c r="C3784" t="str">
        <f>anotacoes!E3784</f>
        <v>KIM, J B</v>
      </c>
      <c r="D3784" t="str">
        <f>anotacoes!F3784</f>
        <v>CRUZ</v>
      </c>
      <c r="E3784" t="s">
        <v>10325</v>
      </c>
      <c r="F3784">
        <f>anotacoes!A3784</f>
        <v>54</v>
      </c>
      <c r="G3784">
        <f>anotacoes!B3784</f>
        <v>31</v>
      </c>
      <c r="H3784" t="str">
        <f>anotacoes!K3784</f>
        <v xml:space="preserve"> 00:02:19,986</v>
      </c>
      <c r="I3784" t="str">
        <f>anotacoes!L3784</f>
        <v xml:space="preserve"> 00:02:20,455</v>
      </c>
      <c r="J3784" t="str">
        <f>IF(L3784="PAUSE",E3784,IF(anotacoes!G3788=conversao_anotacoes!C3784,conversao_anotacoes!C3784,conversao_anotacoes!D3784))</f>
        <v>KIM, J B</v>
      </c>
      <c r="K3784" t="str">
        <f t="shared" si="118"/>
        <v>CRUZ</v>
      </c>
      <c r="L3784" t="str">
        <f>UPPER(anotacoes!H3784)</f>
        <v>FINTA</v>
      </c>
      <c r="M3784" t="str">
        <f>IF(OR(L3784="ATTACK",L3784="FINTA"),"&lt;TECNICA&gt;",UPPER(anotacoes!I3784))</f>
        <v>&lt;TECNICA&gt;</v>
      </c>
      <c r="N3784" t="str">
        <f>IF(OR(L3784="ATTACK",L3784="FINTA"),UPPER(anotacoes!I3784),"")</f>
        <v>KOUCHI GARI</v>
      </c>
      <c r="O3784" s="6" t="str">
        <f>IF(anotacoes!N3784=0,"",anotacoes!N3784)</f>
        <v/>
      </c>
      <c r="P3784" t="str">
        <f>IF(anotacoes!M3784=0,"",UPPER(anotacoes!M3784))</f>
        <v/>
      </c>
      <c r="Q3784" t="str">
        <f t="shared" si="119"/>
        <v>INSERT INTO CONVERSAO_LUTA_ACAO (cd_conversao, id_luta, sequencia, momento_inicio, momento_fim, quem_faz, quem_sofre, acao_tipo, acao, tecnica, direcao, pontuacao) VALUES (1, 54, 31, TRIM(' 00:02:19,986'), TRIM(' 00:02:20,455'), 'KIM, J B', 'CRUZ', 'FINTA', '&lt;TECNICA&gt;', 'KOUCHI GARI', NULL, NULL)</v>
      </c>
      <c r="R3784" t="s">
        <v>10327</v>
      </c>
    </row>
    <row r="3785" spans="1:18" hidden="1" x14ac:dyDescent="0.25">
      <c r="A3785" s="7">
        <f>anotacoes!D3785</f>
        <v>40580</v>
      </c>
      <c r="B3785" t="str">
        <f>anotacoes!C3785</f>
        <v>GRAND SLAM PARIS 2011</v>
      </c>
      <c r="C3785" t="str">
        <f>anotacoes!E3785</f>
        <v>KIM, J B</v>
      </c>
      <c r="D3785" t="str">
        <f>anotacoes!F3785</f>
        <v>CRUZ</v>
      </c>
      <c r="E3785" t="s">
        <v>10325</v>
      </c>
      <c r="F3785">
        <f>anotacoes!A3785</f>
        <v>54</v>
      </c>
      <c r="G3785">
        <f>anotacoes!B3785</f>
        <v>32</v>
      </c>
      <c r="H3785" t="str">
        <f>anotacoes!K3785</f>
        <v xml:space="preserve"> 00:02:20,455</v>
      </c>
      <c r="I3785" t="str">
        <f>anotacoes!L3785</f>
        <v xml:space="preserve"> 00:02:23,332</v>
      </c>
      <c r="J3785" t="str">
        <f>IF(L3785="PAUSE",E3785,IF(anotacoes!G3789=conversao_anotacoes!C3785,conversao_anotacoes!C3785,conversao_anotacoes!D3785))</f>
        <v>KIM, J B</v>
      </c>
      <c r="K3785" t="str">
        <f t="shared" si="118"/>
        <v>CRUZ</v>
      </c>
      <c r="L3785" t="str">
        <f>UPPER(anotacoes!H3785)</f>
        <v>GRIP TIME</v>
      </c>
      <c r="M3785" t="str">
        <f>IF(OR(L3785="ATTACK",L3785="FINTA"),"&lt;TECNICA&gt;",UPPER(anotacoes!I3785))</f>
        <v>RIGHT SLEEVE</v>
      </c>
      <c r="N3785" t="str">
        <f>IF(OR(L3785="ATTACK",L3785="FINTA"),UPPER(anotacoes!I3785),"")</f>
        <v/>
      </c>
      <c r="O3785" s="6" t="str">
        <f>IF(anotacoes!N3785=0,"",anotacoes!N3785)</f>
        <v/>
      </c>
      <c r="P3785" t="str">
        <f>IF(anotacoes!M3785=0,"",UPPER(anotacoes!M3785))</f>
        <v/>
      </c>
      <c r="Q3785" t="str">
        <f t="shared" si="119"/>
        <v>INSERT INTO CONVERSAO_LUTA_ACAO (cd_conversao, id_luta, sequencia, momento_inicio, momento_fim, quem_faz, quem_sofre, acao_tipo, acao, tecnica, direcao, pontuacao) VALUES (1, 54, 32, TRIM(' 00:02:20,455'), TRIM(' 00:02:23,332'), 'KIM, J B', 'CRUZ', 'GRIP TIME', 'RIGHT SLEEVE', NULL, NULL, NULL)</v>
      </c>
      <c r="R3785" t="s">
        <v>10327</v>
      </c>
    </row>
    <row r="3786" spans="1:18" hidden="1" x14ac:dyDescent="0.25">
      <c r="A3786" s="7">
        <f>anotacoes!D3786</f>
        <v>40580</v>
      </c>
      <c r="B3786" t="str">
        <f>anotacoes!C3786</f>
        <v>GRAND SLAM PARIS 2011</v>
      </c>
      <c r="C3786" t="str">
        <f>anotacoes!E3786</f>
        <v>KIM, J B</v>
      </c>
      <c r="D3786" t="str">
        <f>anotacoes!F3786</f>
        <v>CRUZ</v>
      </c>
      <c r="E3786" t="s">
        <v>10325</v>
      </c>
      <c r="F3786">
        <f>anotacoes!A3786</f>
        <v>54</v>
      </c>
      <c r="G3786">
        <f>anotacoes!B3786</f>
        <v>33</v>
      </c>
      <c r="H3786" t="str">
        <f>anotacoes!K3786</f>
        <v xml:space="preserve"> 00:02:23,332</v>
      </c>
      <c r="I3786" t="str">
        <f>anotacoes!L3786</f>
        <v xml:space="preserve"> 00:02:24,199</v>
      </c>
      <c r="J3786" t="str">
        <f>IF(L3786="PAUSE",E3786,IF(anotacoes!G3790=conversao_anotacoes!C3786,conversao_anotacoes!C3786,conversao_anotacoes!D3786))</f>
        <v>KIM, J B</v>
      </c>
      <c r="K3786" t="str">
        <f t="shared" si="118"/>
        <v>CRUZ</v>
      </c>
      <c r="L3786" t="str">
        <f>UPPER(anotacoes!H3786)</f>
        <v>TRANSITION</v>
      </c>
      <c r="M3786" t="str">
        <f>IF(OR(L3786="ATTACK",L3786="FINTA"),"&lt;TECNICA&gt;",UPPER(anotacoes!I3786))</f>
        <v>WITHOUT ATTACK</v>
      </c>
      <c r="N3786" t="str">
        <f>IF(OR(L3786="ATTACK",L3786="FINTA"),UPPER(anotacoes!I3786),"")</f>
        <v/>
      </c>
      <c r="O3786" s="6" t="str">
        <f>IF(anotacoes!N3786=0,"",anotacoes!N3786)</f>
        <v/>
      </c>
      <c r="P3786" t="str">
        <f>IF(anotacoes!M3786=0,"",UPPER(anotacoes!M3786))</f>
        <v/>
      </c>
      <c r="Q3786" t="str">
        <f t="shared" si="119"/>
        <v>INSERT INTO CONVERSAO_LUTA_ACAO (cd_conversao, id_luta, sequencia, momento_inicio, momento_fim, quem_faz, quem_sofre, acao_tipo, acao, tecnica, direcao, pontuacao) VALUES (1, 54, 33, TRIM(' 00:02:23,332'), TRIM(' 00:02:24,199'), 'KIM, J B', 'CRUZ', 'TRANSITION', 'WITHOUT ATTACK', NULL, NULL, NULL)</v>
      </c>
      <c r="R3786" t="s">
        <v>10327</v>
      </c>
    </row>
    <row r="3787" spans="1:18" hidden="1" x14ac:dyDescent="0.25">
      <c r="A3787" s="7">
        <f>anotacoes!D3787</f>
        <v>40580</v>
      </c>
      <c r="B3787" t="str">
        <f>anotacoes!C3787</f>
        <v>GRAND SLAM PARIS 2011</v>
      </c>
      <c r="C3787" t="str">
        <f>anotacoes!E3787</f>
        <v>KIM, J B</v>
      </c>
      <c r="D3787" t="str">
        <f>anotacoes!F3787</f>
        <v>CRUZ</v>
      </c>
      <c r="E3787" t="s">
        <v>10325</v>
      </c>
      <c r="F3787">
        <f>anotacoes!A3787</f>
        <v>54</v>
      </c>
      <c r="G3787">
        <f>anotacoes!B3787</f>
        <v>34</v>
      </c>
      <c r="H3787" t="str">
        <f>anotacoes!K3787</f>
        <v xml:space="preserve"> 00:02:24,199</v>
      </c>
      <c r="I3787" t="str">
        <f>anotacoes!L3787</f>
        <v xml:space="preserve"> 00:03:53,373</v>
      </c>
      <c r="J3787" t="str">
        <f>IF(L3787="PAUSE",E3787,IF(anotacoes!G3791=conversao_anotacoes!C3787,conversao_anotacoes!C3787,conversao_anotacoes!D3787))</f>
        <v>&lt;ARBITRO_DESCONHECIDO&gt;</v>
      </c>
      <c r="K3787" t="str">
        <f t="shared" si="118"/>
        <v/>
      </c>
      <c r="L3787" t="str">
        <f>UPPER(anotacoes!H3787)</f>
        <v>PAUSE</v>
      </c>
      <c r="M3787" t="str">
        <f>IF(OR(L3787="ATTACK",L3787="FINTA"),"&lt;TECNICA&gt;",UPPER(anotacoes!I3787))</f>
        <v>&lt;NAO_CLASSIFICADO&gt;</v>
      </c>
      <c r="N3787" t="str">
        <f>IF(OR(L3787="ATTACK",L3787="FINTA"),UPPER(anotacoes!I3787),"")</f>
        <v/>
      </c>
      <c r="O3787" s="6" t="str">
        <f>IF(anotacoes!N3787=0,"",anotacoes!N3787)</f>
        <v/>
      </c>
      <c r="P3787" t="str">
        <f>IF(anotacoes!M3787=0,"",UPPER(anotacoes!M3787))</f>
        <v/>
      </c>
      <c r="Q3787" t="str">
        <f t="shared" si="119"/>
        <v>INSERT INTO CONVERSAO_LUTA_ACAO (cd_conversao, id_luta, sequencia, momento_inicio, momento_fim, quem_faz, quem_sofre, acao_tipo, acao, tecnica, direcao, pontuacao) VALUES (1, 54, 34, TRIM(' 00:02:24,199'), TRIM(' 00:03:53,373'), '&lt;ARBITRO_DESCONHECIDO&gt;', '', 'PAUSE', '&lt;NAO_CLASSIFICADO&gt;', NULL, NULL, NULL)</v>
      </c>
      <c r="R3787" t="s">
        <v>10327</v>
      </c>
    </row>
    <row r="3788" spans="1:18" hidden="1" x14ac:dyDescent="0.25">
      <c r="A3788" s="7">
        <f>anotacoes!D3788</f>
        <v>40580</v>
      </c>
      <c r="B3788" t="str">
        <f>anotacoes!C3788</f>
        <v>GRAND SLAM PARIS 2011</v>
      </c>
      <c r="C3788" t="str">
        <f>anotacoes!E3788</f>
        <v>KIM, J B</v>
      </c>
      <c r="D3788" t="str">
        <f>anotacoes!F3788</f>
        <v>CRUZ</v>
      </c>
      <c r="E3788" t="s">
        <v>10325</v>
      </c>
      <c r="F3788">
        <f>anotacoes!A3788</f>
        <v>54</v>
      </c>
      <c r="G3788">
        <f>anotacoes!B3788</f>
        <v>35</v>
      </c>
      <c r="H3788" t="str">
        <f>anotacoes!K3788</f>
        <v xml:space="preserve"> 00:03:53,373</v>
      </c>
      <c r="I3788" t="str">
        <f>anotacoes!L3788</f>
        <v xml:space="preserve"> 00:03:57,529</v>
      </c>
      <c r="J3788" t="str">
        <f>IF(L3788="PAUSE",E3788,IF(anotacoes!G3792=conversao_anotacoes!C3788,conversao_anotacoes!C3788,conversao_anotacoes!D3788))</f>
        <v>&lt;ARBITRO_DESCONHECIDO&gt;</v>
      </c>
      <c r="K3788" t="str">
        <f t="shared" si="118"/>
        <v/>
      </c>
      <c r="L3788" t="str">
        <f>UPPER(anotacoes!H3788)</f>
        <v>PAUSE</v>
      </c>
      <c r="M3788" t="str">
        <f>IF(OR(L3788="ATTACK",L3788="FINTA"),"&lt;TECNICA&gt;",UPPER(anotacoes!I3788))</f>
        <v>SCORE WITH SHIDO</v>
      </c>
      <c r="N3788" t="str">
        <f>IF(OR(L3788="ATTACK",L3788="FINTA"),UPPER(anotacoes!I3788),"")</f>
        <v/>
      </c>
      <c r="O3788" s="6" t="str">
        <f>IF(anotacoes!N3788=0,"",anotacoes!N3788)</f>
        <v/>
      </c>
      <c r="P3788" t="str">
        <f>IF(anotacoes!M3788=0,"",UPPER(anotacoes!M3788))</f>
        <v/>
      </c>
      <c r="Q3788" t="str">
        <f t="shared" si="119"/>
        <v>INSERT INTO CONVERSAO_LUTA_ACAO (cd_conversao, id_luta, sequencia, momento_inicio, momento_fim, quem_faz, quem_sofre, acao_tipo, acao, tecnica, direcao, pontuacao) VALUES (1, 54, 35, TRIM(' 00:03:53,373'), TRIM(' 00:03:57,529'), '&lt;ARBITRO_DESCONHECIDO&gt;', '', 'PAUSE', 'SCORE WITH SHIDO', NULL, NULL, NULL)</v>
      </c>
      <c r="R3788" t="s">
        <v>10327</v>
      </c>
    </row>
    <row r="3789" spans="1:18" hidden="1" x14ac:dyDescent="0.25">
      <c r="A3789" s="7">
        <f>anotacoes!D3789</f>
        <v>40580</v>
      </c>
      <c r="B3789" t="str">
        <f>anotacoes!C3789</f>
        <v>GRAND SLAM PARIS 2011</v>
      </c>
      <c r="C3789" t="str">
        <f>anotacoes!E3789</f>
        <v>KIM, J B</v>
      </c>
      <c r="D3789" t="str">
        <f>anotacoes!F3789</f>
        <v>CRUZ</v>
      </c>
      <c r="E3789" t="s">
        <v>10325</v>
      </c>
      <c r="F3789">
        <f>anotacoes!A3789</f>
        <v>54</v>
      </c>
      <c r="G3789">
        <f>anotacoes!B3789</f>
        <v>36</v>
      </c>
      <c r="H3789" t="str">
        <f>anotacoes!K3789</f>
        <v xml:space="preserve"> 00:03:57,529</v>
      </c>
      <c r="I3789" t="str">
        <f>anotacoes!L3789</f>
        <v xml:space="preserve"> 00:03:59,046</v>
      </c>
      <c r="J3789" t="str">
        <f>IF(L3789="PAUSE",E3789,IF(anotacoes!G3793=conversao_anotacoes!C3789,conversao_anotacoes!C3789,conversao_anotacoes!D3789))</f>
        <v>KIM, J B</v>
      </c>
      <c r="K3789" t="str">
        <f t="shared" si="118"/>
        <v>CRUZ</v>
      </c>
      <c r="L3789" t="str">
        <f>UPPER(anotacoes!H3789)</f>
        <v>DISPLACEMENT</v>
      </c>
      <c r="M3789" t="str">
        <f>IF(OR(L3789="ATTACK",L3789="FINTA"),"&lt;TECNICA&gt;",UPPER(anotacoes!I3789))</f>
        <v>2-3 STEP HESITANT RIGHT</v>
      </c>
      <c r="N3789" t="str">
        <f>IF(OR(L3789="ATTACK",L3789="FINTA"),UPPER(anotacoes!I3789),"")</f>
        <v/>
      </c>
      <c r="O3789" s="6" t="str">
        <f>IF(anotacoes!N3789=0,"",anotacoes!N3789)</f>
        <v/>
      </c>
      <c r="P3789" t="str">
        <f>IF(anotacoes!M3789=0,"",UPPER(anotacoes!M3789))</f>
        <v/>
      </c>
      <c r="Q3789" t="str">
        <f t="shared" si="119"/>
        <v>INSERT INTO CONVERSAO_LUTA_ACAO (cd_conversao, id_luta, sequencia, momento_inicio, momento_fim, quem_faz, quem_sofre, acao_tipo, acao, tecnica, direcao, pontuacao) VALUES (1, 54, 36, TRIM(' 00:03:57,529'), TRIM(' 00:03:59,046'), 'KIM, J B', 'CRUZ', 'DISPLACEMENT', '2-3 STEP HESITANT RIGHT', NULL, NULL, NULL)</v>
      </c>
      <c r="R3789" t="s">
        <v>10327</v>
      </c>
    </row>
    <row r="3790" spans="1:18" hidden="1" x14ac:dyDescent="0.25">
      <c r="A3790" s="7">
        <f>anotacoes!D3790</f>
        <v>40580</v>
      </c>
      <c r="B3790" t="str">
        <f>anotacoes!C3790</f>
        <v>GRAND SLAM PARIS 2011</v>
      </c>
      <c r="C3790" t="str">
        <f>anotacoes!E3790</f>
        <v>KIM, J B</v>
      </c>
      <c r="D3790" t="str">
        <f>anotacoes!F3790</f>
        <v>CRUZ</v>
      </c>
      <c r="E3790" t="s">
        <v>10325</v>
      </c>
      <c r="F3790">
        <f>anotacoes!A3790</f>
        <v>54</v>
      </c>
      <c r="G3790">
        <f>anotacoes!B3790</f>
        <v>37</v>
      </c>
      <c r="H3790" t="str">
        <f>anotacoes!K3790</f>
        <v xml:space="preserve"> 00:03:59,046</v>
      </c>
      <c r="I3790" t="str">
        <f>anotacoes!L3790</f>
        <v xml:space="preserve"> 00:03:59,585</v>
      </c>
      <c r="J3790" t="str">
        <f>IF(L3790="PAUSE",E3790,IF(anotacoes!G3794=conversao_anotacoes!C3790,conversao_anotacoes!C3790,conversao_anotacoes!D3790))</f>
        <v>KIM, J B</v>
      </c>
      <c r="K3790" t="str">
        <f t="shared" si="118"/>
        <v>CRUZ</v>
      </c>
      <c r="L3790" t="str">
        <f>UPPER(anotacoes!H3790)</f>
        <v>TRYING TO GRIP</v>
      </c>
      <c r="M3790" t="str">
        <f>IF(OR(L3790="ATTACK",L3790="FINTA"),"&lt;TECNICA&gt;",UPPER(anotacoes!I3790))</f>
        <v>RIGHT + LEFT HAND</v>
      </c>
      <c r="N3790" t="str">
        <f>IF(OR(L3790="ATTACK",L3790="FINTA"),UPPER(anotacoes!I3790),"")</f>
        <v/>
      </c>
      <c r="O3790" s="6" t="str">
        <f>IF(anotacoes!N3790=0,"",anotacoes!N3790)</f>
        <v/>
      </c>
      <c r="P3790" t="str">
        <f>IF(anotacoes!M3790=0,"",UPPER(anotacoes!M3790))</f>
        <v/>
      </c>
      <c r="Q3790" t="str">
        <f t="shared" si="119"/>
        <v>INSERT INTO CONVERSAO_LUTA_ACAO (cd_conversao, id_luta, sequencia, momento_inicio, momento_fim, quem_faz, quem_sofre, acao_tipo, acao, tecnica, direcao, pontuacao) VALUES (1, 54, 37, TRIM(' 00:03:59,046'), TRIM(' 00:03:59,585'), 'KIM, J B', 'CRUZ', 'TRYING TO GRIP', 'RIGHT + LEFT HAND', NULL, NULL, NULL)</v>
      </c>
      <c r="R3790" t="s">
        <v>10327</v>
      </c>
    </row>
    <row r="3791" spans="1:18" hidden="1" x14ac:dyDescent="0.25">
      <c r="A3791" s="7">
        <f>anotacoes!D3791</f>
        <v>40580</v>
      </c>
      <c r="B3791" t="str">
        <f>anotacoes!C3791</f>
        <v>GRAND SLAM PARIS 2011</v>
      </c>
      <c r="C3791" t="str">
        <f>anotacoes!E3791</f>
        <v>KIM, J B</v>
      </c>
      <c r="D3791" t="str">
        <f>anotacoes!F3791</f>
        <v>CRUZ</v>
      </c>
      <c r="E3791" t="s">
        <v>10325</v>
      </c>
      <c r="F3791">
        <f>anotacoes!A3791</f>
        <v>54</v>
      </c>
      <c r="G3791">
        <f>anotacoes!B3791</f>
        <v>38</v>
      </c>
      <c r="H3791" t="str">
        <f>anotacoes!K3791</f>
        <v xml:space="preserve"> 00:03:59,585</v>
      </c>
      <c r="I3791" t="str">
        <f>anotacoes!L3791</f>
        <v xml:space="preserve"> 00:04:02,068</v>
      </c>
      <c r="J3791" t="str">
        <f>IF(L3791="PAUSE",E3791,IF(anotacoes!G3795=conversao_anotacoes!C3791,conversao_anotacoes!C3791,conversao_anotacoes!D3791))</f>
        <v>KIM, J B</v>
      </c>
      <c r="K3791" t="str">
        <f t="shared" si="118"/>
        <v>CRUZ</v>
      </c>
      <c r="L3791" t="str">
        <f>UPPER(anotacoes!H3791)</f>
        <v>DISPLACEMENT</v>
      </c>
      <c r="M3791" t="str">
        <f>IF(OR(L3791="ATTACK",L3791="FINTA"),"&lt;TECNICA&gt;",UPPER(anotacoes!I3791))</f>
        <v>2-3 STEP HESITANT RIGHT</v>
      </c>
      <c r="N3791" t="str">
        <f>IF(OR(L3791="ATTACK",L3791="FINTA"),UPPER(anotacoes!I3791),"")</f>
        <v/>
      </c>
      <c r="O3791" s="6" t="str">
        <f>IF(anotacoes!N3791=0,"",anotacoes!N3791)</f>
        <v/>
      </c>
      <c r="P3791" t="str">
        <f>IF(anotacoes!M3791=0,"",UPPER(anotacoes!M3791))</f>
        <v/>
      </c>
      <c r="Q3791" t="str">
        <f t="shared" si="119"/>
        <v>INSERT INTO CONVERSAO_LUTA_ACAO (cd_conversao, id_luta, sequencia, momento_inicio, momento_fim, quem_faz, quem_sofre, acao_tipo, acao, tecnica, direcao, pontuacao) VALUES (1, 54, 38, TRIM(' 00:03:59,585'), TRIM(' 00:04:02,068'), 'KIM, J B', 'CRUZ', 'DISPLACEMENT', '2-3 STEP HESITANT RIGHT', NULL, NULL, NULL)</v>
      </c>
      <c r="R3791" t="s">
        <v>10327</v>
      </c>
    </row>
    <row r="3792" spans="1:18" hidden="1" x14ac:dyDescent="0.25">
      <c r="A3792" s="7">
        <f>anotacoes!D3792</f>
        <v>40580</v>
      </c>
      <c r="B3792" t="str">
        <f>anotacoes!C3792</f>
        <v>GRAND SLAM PARIS 2011</v>
      </c>
      <c r="C3792" t="str">
        <f>anotacoes!E3792</f>
        <v>KIM, J B</v>
      </c>
      <c r="D3792" t="str">
        <f>anotacoes!F3792</f>
        <v>CRUZ</v>
      </c>
      <c r="E3792" t="s">
        <v>10325</v>
      </c>
      <c r="F3792">
        <f>anotacoes!A3792</f>
        <v>54</v>
      </c>
      <c r="G3792">
        <f>anotacoes!B3792</f>
        <v>39</v>
      </c>
      <c r="H3792" t="str">
        <f>anotacoes!K3792</f>
        <v xml:space="preserve"> 00:04:02,068</v>
      </c>
      <c r="I3792" t="str">
        <f>anotacoes!L3792</f>
        <v xml:space="preserve"> 00:04:03,993</v>
      </c>
      <c r="J3792" t="str">
        <f>IF(L3792="PAUSE",E3792,IF(anotacoes!G3796=conversao_anotacoes!C3792,conversao_anotacoes!C3792,conversao_anotacoes!D3792))</f>
        <v>KIM, J B</v>
      </c>
      <c r="K3792" t="str">
        <f t="shared" si="118"/>
        <v>CRUZ</v>
      </c>
      <c r="L3792" t="str">
        <f>UPPER(anotacoes!H3792)</f>
        <v>GRIP TIME</v>
      </c>
      <c r="M3792" t="str">
        <f>IF(OR(L3792="ATTACK",L3792="FINTA"),"&lt;TECNICA&gt;",UPPER(anotacoes!I3792))</f>
        <v>RIGHT COLLAR</v>
      </c>
      <c r="N3792" t="str">
        <f>IF(OR(L3792="ATTACK",L3792="FINTA"),UPPER(anotacoes!I3792),"")</f>
        <v/>
      </c>
      <c r="O3792" s="6" t="str">
        <f>IF(anotacoes!N3792=0,"",anotacoes!N3792)</f>
        <v/>
      </c>
      <c r="P3792" t="str">
        <f>IF(anotacoes!M3792=0,"",UPPER(anotacoes!M3792))</f>
        <v/>
      </c>
      <c r="Q3792" t="str">
        <f t="shared" si="119"/>
        <v>INSERT INTO CONVERSAO_LUTA_ACAO (cd_conversao, id_luta, sequencia, momento_inicio, momento_fim, quem_faz, quem_sofre, acao_tipo, acao, tecnica, direcao, pontuacao) VALUES (1, 54, 39, TRIM(' 00:04:02,068'), TRIM(' 00:04:03,993'), 'KIM, J B', 'CRUZ', 'GRIP TIME', 'RIGHT COLLAR', NULL, NULL, NULL)</v>
      </c>
      <c r="R3792" t="s">
        <v>10327</v>
      </c>
    </row>
    <row r="3793" spans="1:18" hidden="1" x14ac:dyDescent="0.25">
      <c r="A3793" s="7">
        <f>anotacoes!D3793</f>
        <v>40580</v>
      </c>
      <c r="B3793" t="str">
        <f>anotacoes!C3793</f>
        <v>GRAND SLAM PARIS 2011</v>
      </c>
      <c r="C3793" t="str">
        <f>anotacoes!E3793</f>
        <v>KIM, J B</v>
      </c>
      <c r="D3793" t="str">
        <f>anotacoes!F3793</f>
        <v>CRUZ</v>
      </c>
      <c r="E3793" t="s">
        <v>10325</v>
      </c>
      <c r="F3793">
        <f>anotacoes!A3793</f>
        <v>54</v>
      </c>
      <c r="G3793">
        <f>anotacoes!B3793</f>
        <v>40</v>
      </c>
      <c r="H3793" t="str">
        <f>anotacoes!K3793</f>
        <v xml:space="preserve"> 00:04:03,993</v>
      </c>
      <c r="I3793" t="str">
        <f>anotacoes!L3793</f>
        <v xml:space="preserve"> 00:04:05,376</v>
      </c>
      <c r="J3793" t="str">
        <f>IF(L3793="PAUSE",E3793,IF(anotacoes!G3797=conversao_anotacoes!C3793,conversao_anotacoes!C3793,conversao_anotacoes!D3793))</f>
        <v>KIM, J B</v>
      </c>
      <c r="K3793" t="str">
        <f t="shared" si="118"/>
        <v>CRUZ</v>
      </c>
      <c r="L3793" t="str">
        <f>UPPER(anotacoes!H3793)</f>
        <v>GRIP TIME</v>
      </c>
      <c r="M3793" t="str">
        <f>IF(OR(L3793="ATTACK",L3793="FINTA"),"&lt;TECNICA&gt;",UPPER(anotacoes!I3793))</f>
        <v>RIGHT COLLAR RIGHT SLEEVE</v>
      </c>
      <c r="N3793" t="str">
        <f>IF(OR(L3793="ATTACK",L3793="FINTA"),UPPER(anotacoes!I3793),"")</f>
        <v/>
      </c>
      <c r="O3793" s="6" t="str">
        <f>IF(anotacoes!N3793=0,"",anotacoes!N3793)</f>
        <v/>
      </c>
      <c r="P3793" t="str">
        <f>IF(anotacoes!M3793=0,"",UPPER(anotacoes!M3793))</f>
        <v/>
      </c>
      <c r="Q3793" t="str">
        <f t="shared" si="119"/>
        <v>INSERT INTO CONVERSAO_LUTA_ACAO (cd_conversao, id_luta, sequencia, momento_inicio, momento_fim, quem_faz, quem_sofre, acao_tipo, acao, tecnica, direcao, pontuacao) VALUES (1, 54, 40, TRIM(' 00:04:03,993'), TRIM(' 00:04:05,376'), 'KIM, J B', 'CRUZ', 'GRIP TIME', 'RIGHT COLLAR RIGHT SLEEVE', NULL, NULL, NULL)</v>
      </c>
      <c r="R3793" t="s">
        <v>10327</v>
      </c>
    </row>
    <row r="3794" spans="1:18" hidden="1" x14ac:dyDescent="0.25">
      <c r="A3794" s="7">
        <f>anotacoes!D3794</f>
        <v>40580</v>
      </c>
      <c r="B3794" t="str">
        <f>anotacoes!C3794</f>
        <v>GRAND SLAM PARIS 2011</v>
      </c>
      <c r="C3794" t="str">
        <f>anotacoes!E3794</f>
        <v>KIM, J B</v>
      </c>
      <c r="D3794" t="str">
        <f>anotacoes!F3794</f>
        <v>CRUZ</v>
      </c>
      <c r="E3794" t="s">
        <v>10325</v>
      </c>
      <c r="F3794">
        <f>anotacoes!A3794</f>
        <v>54</v>
      </c>
      <c r="G3794">
        <f>anotacoes!B3794</f>
        <v>41</v>
      </c>
      <c r="H3794" t="str">
        <f>anotacoes!K3794</f>
        <v xml:space="preserve"> 00:04:05,376</v>
      </c>
      <c r="I3794" t="str">
        <f>anotacoes!L3794</f>
        <v xml:space="preserve"> 00:04:05,579</v>
      </c>
      <c r="J3794" t="str">
        <f>IF(L3794="PAUSE",E3794,IF(anotacoes!G3798=conversao_anotacoes!C3794,conversao_anotacoes!C3794,conversao_anotacoes!D3794))</f>
        <v>KIM, J B</v>
      </c>
      <c r="K3794" t="str">
        <f t="shared" si="118"/>
        <v>CRUZ</v>
      </c>
      <c r="L3794" t="str">
        <f>UPPER(anotacoes!H3794)</f>
        <v>FINTA</v>
      </c>
      <c r="M3794" t="str">
        <f>IF(OR(L3794="ATTACK",L3794="FINTA"),"&lt;TECNICA&gt;",UPPER(anotacoes!I3794))</f>
        <v>&lt;TECNICA&gt;</v>
      </c>
      <c r="N3794" t="str">
        <f>IF(OR(L3794="ATTACK",L3794="FINTA"),UPPER(anotacoes!I3794),"")</f>
        <v>KOUCHI GARI</v>
      </c>
      <c r="O3794" s="6" t="str">
        <f>IF(anotacoes!N3794=0,"",anotacoes!N3794)</f>
        <v/>
      </c>
      <c r="P3794" t="str">
        <f>IF(anotacoes!M3794=0,"",UPPER(anotacoes!M3794))</f>
        <v/>
      </c>
      <c r="Q3794" t="str">
        <f t="shared" si="119"/>
        <v>INSERT INTO CONVERSAO_LUTA_ACAO (cd_conversao, id_luta, sequencia, momento_inicio, momento_fim, quem_faz, quem_sofre, acao_tipo, acao, tecnica, direcao, pontuacao) VALUES (1, 54, 41, TRIM(' 00:04:05,376'), TRIM(' 00:04:05,579'), 'KIM, J B', 'CRUZ', 'FINTA', '&lt;TECNICA&gt;', 'KOUCHI GARI', NULL, NULL)</v>
      </c>
      <c r="R3794" t="s">
        <v>10327</v>
      </c>
    </row>
    <row r="3795" spans="1:18" hidden="1" x14ac:dyDescent="0.25">
      <c r="A3795" s="7">
        <f>anotacoes!D3795</f>
        <v>40580</v>
      </c>
      <c r="B3795" t="str">
        <f>anotacoes!C3795</f>
        <v>GRAND SLAM PARIS 2011</v>
      </c>
      <c r="C3795" t="str">
        <f>anotacoes!E3795</f>
        <v>KIM, J B</v>
      </c>
      <c r="D3795" t="str">
        <f>anotacoes!F3795</f>
        <v>CRUZ</v>
      </c>
      <c r="E3795" t="s">
        <v>10325</v>
      </c>
      <c r="F3795">
        <f>anotacoes!A3795</f>
        <v>54</v>
      </c>
      <c r="G3795">
        <f>anotacoes!B3795</f>
        <v>42</v>
      </c>
      <c r="H3795" t="str">
        <f>anotacoes!K3795</f>
        <v xml:space="preserve"> 00:04:05,579</v>
      </c>
      <c r="I3795" t="str">
        <f>anotacoes!L3795</f>
        <v xml:space="preserve"> 00:04:06,372</v>
      </c>
      <c r="J3795" t="str">
        <f>IF(L3795="PAUSE",E3795,IF(anotacoes!G3799=conversao_anotacoes!C3795,conversao_anotacoes!C3795,conversao_anotacoes!D3795))</f>
        <v>KIM, J B</v>
      </c>
      <c r="K3795" t="str">
        <f t="shared" si="118"/>
        <v>CRUZ</v>
      </c>
      <c r="L3795" t="str">
        <f>UPPER(anotacoes!H3795)</f>
        <v>GRIP TIME</v>
      </c>
      <c r="M3795" t="str">
        <f>IF(OR(L3795="ATTACK",L3795="FINTA"),"&lt;TECNICA&gt;",UPPER(anotacoes!I3795))</f>
        <v>LEFT BACK</v>
      </c>
      <c r="N3795" t="str">
        <f>IF(OR(L3795="ATTACK",L3795="FINTA"),UPPER(anotacoes!I3795),"")</f>
        <v/>
      </c>
      <c r="O3795" s="6" t="str">
        <f>IF(anotacoes!N3795=0,"",anotacoes!N3795)</f>
        <v/>
      </c>
      <c r="P3795" t="str">
        <f>IF(anotacoes!M3795=0,"",UPPER(anotacoes!M3795))</f>
        <v/>
      </c>
      <c r="Q3795" t="str">
        <f t="shared" si="119"/>
        <v>INSERT INTO CONVERSAO_LUTA_ACAO (cd_conversao, id_luta, sequencia, momento_inicio, momento_fim, quem_faz, quem_sofre, acao_tipo, acao, tecnica, direcao, pontuacao) VALUES (1, 54, 42, TRIM(' 00:04:05,579'), TRIM(' 00:04:06,372'), 'KIM, J B', 'CRUZ', 'GRIP TIME', 'LEFT BACK', NULL, NULL, NULL)</v>
      </c>
      <c r="R3795" t="s">
        <v>10327</v>
      </c>
    </row>
    <row r="3796" spans="1:18" hidden="1" x14ac:dyDescent="0.25">
      <c r="A3796" s="7">
        <f>anotacoes!D3796</f>
        <v>40580</v>
      </c>
      <c r="B3796" t="str">
        <f>anotacoes!C3796</f>
        <v>GRAND SLAM PARIS 2011</v>
      </c>
      <c r="C3796" t="str">
        <f>anotacoes!E3796</f>
        <v>KIM, J B</v>
      </c>
      <c r="D3796" t="str">
        <f>anotacoes!F3796</f>
        <v>CRUZ</v>
      </c>
      <c r="E3796" t="s">
        <v>10325</v>
      </c>
      <c r="F3796">
        <f>anotacoes!A3796</f>
        <v>54</v>
      </c>
      <c r="G3796">
        <f>anotacoes!B3796</f>
        <v>43</v>
      </c>
      <c r="H3796" t="str">
        <f>anotacoes!K3796</f>
        <v xml:space="preserve"> 00:04:06,372</v>
      </c>
      <c r="I3796" t="str">
        <f>anotacoes!L3796</f>
        <v xml:space="preserve"> 00:04:14,331</v>
      </c>
      <c r="J3796" t="str">
        <f>IF(L3796="PAUSE",E3796,IF(anotacoes!G3800=conversao_anotacoes!C3796,conversao_anotacoes!C3796,conversao_anotacoes!D3796))</f>
        <v>&lt;ARBITRO_DESCONHECIDO&gt;</v>
      </c>
      <c r="K3796" t="str">
        <f t="shared" si="118"/>
        <v/>
      </c>
      <c r="L3796" t="str">
        <f>UPPER(anotacoes!H3796)</f>
        <v>PAUSE</v>
      </c>
      <c r="M3796" t="str">
        <f>IF(OR(L3796="ATTACK",L3796="FINTA"),"&lt;TECNICA&gt;",UPPER(anotacoes!I3796))</f>
        <v>&lt;NAO_CLASSIFICADO&gt;</v>
      </c>
      <c r="N3796" t="str">
        <f>IF(OR(L3796="ATTACK",L3796="FINTA"),UPPER(anotacoes!I3796),"")</f>
        <v/>
      </c>
      <c r="O3796" s="6" t="str">
        <f>IF(anotacoes!N3796=0,"",anotacoes!N3796)</f>
        <v/>
      </c>
      <c r="P3796" t="str">
        <f>IF(anotacoes!M3796=0,"",UPPER(anotacoes!M3796))</f>
        <v/>
      </c>
      <c r="Q3796" t="str">
        <f t="shared" si="119"/>
        <v>INSERT INTO CONVERSAO_LUTA_ACAO (cd_conversao, id_luta, sequencia, momento_inicio, momento_fim, quem_faz, quem_sofre, acao_tipo, acao, tecnica, direcao, pontuacao) VALUES (1, 54, 43, TRIM(' 00:04:06,372'), TRIM(' 00:04:14,331'), '&lt;ARBITRO_DESCONHECIDO&gt;', '', 'PAUSE', '&lt;NAO_CLASSIFICADO&gt;', NULL, NULL, NULL)</v>
      </c>
      <c r="R3796" t="s">
        <v>10327</v>
      </c>
    </row>
    <row r="3797" spans="1:18" hidden="1" x14ac:dyDescent="0.25">
      <c r="A3797" s="7">
        <f>anotacoes!D3797</f>
        <v>40580</v>
      </c>
      <c r="B3797" t="str">
        <f>anotacoes!C3797</f>
        <v>GRAND SLAM PARIS 2011</v>
      </c>
      <c r="C3797" t="str">
        <f>anotacoes!E3797</f>
        <v>KIM, J B</v>
      </c>
      <c r="D3797" t="str">
        <f>anotacoes!F3797</f>
        <v>CRUZ</v>
      </c>
      <c r="E3797" t="s">
        <v>10325</v>
      </c>
      <c r="F3797">
        <f>anotacoes!A3797</f>
        <v>54</v>
      </c>
      <c r="G3797">
        <f>anotacoes!B3797</f>
        <v>44</v>
      </c>
      <c r="H3797" t="str">
        <f>anotacoes!K3797</f>
        <v xml:space="preserve"> 00:04:14,331</v>
      </c>
      <c r="I3797" t="str">
        <f>anotacoes!L3797</f>
        <v xml:space="preserve"> 00:04:16,124</v>
      </c>
      <c r="J3797" t="str">
        <f>IF(L3797="PAUSE",E3797,IF(anotacoes!G3801=conversao_anotacoes!C3797,conversao_anotacoes!C3797,conversao_anotacoes!D3797))</f>
        <v>KIM, J B</v>
      </c>
      <c r="K3797" t="str">
        <f t="shared" si="118"/>
        <v>CRUZ</v>
      </c>
      <c r="L3797" t="str">
        <f>UPPER(anotacoes!H3797)</f>
        <v>DISPLACEMENT</v>
      </c>
      <c r="M3797" t="str">
        <f>IF(OR(L3797="ATTACK",L3797="FINTA"),"&lt;TECNICA&gt;",UPPER(anotacoes!I3797))</f>
        <v>2-3 STEP HESITANT RIGHT</v>
      </c>
      <c r="N3797" t="str">
        <f>IF(OR(L3797="ATTACK",L3797="FINTA"),UPPER(anotacoes!I3797),"")</f>
        <v/>
      </c>
      <c r="O3797" s="6" t="str">
        <f>IF(anotacoes!N3797=0,"",anotacoes!N3797)</f>
        <v/>
      </c>
      <c r="P3797" t="str">
        <f>IF(anotacoes!M3797=0,"",UPPER(anotacoes!M3797))</f>
        <v/>
      </c>
      <c r="Q3797" t="str">
        <f t="shared" si="119"/>
        <v>INSERT INTO CONVERSAO_LUTA_ACAO (cd_conversao, id_luta, sequencia, momento_inicio, momento_fim, quem_faz, quem_sofre, acao_tipo, acao, tecnica, direcao, pontuacao) VALUES (1, 54, 44, TRIM(' 00:04:14,331'), TRIM(' 00:04:16,124'), 'KIM, J B', 'CRUZ', 'DISPLACEMENT', '2-3 STEP HESITANT RIGHT', NULL, NULL, NULL)</v>
      </c>
      <c r="R3797" t="s">
        <v>10327</v>
      </c>
    </row>
    <row r="3798" spans="1:18" hidden="1" x14ac:dyDescent="0.25">
      <c r="A3798" s="7">
        <f>anotacoes!D3798</f>
        <v>40580</v>
      </c>
      <c r="B3798" t="str">
        <f>anotacoes!C3798</f>
        <v>GRAND SLAM PARIS 2011</v>
      </c>
      <c r="C3798" t="str">
        <f>anotacoes!E3798</f>
        <v>KIM, J B</v>
      </c>
      <c r="D3798" t="str">
        <f>anotacoes!F3798</f>
        <v>CRUZ</v>
      </c>
      <c r="E3798" t="s">
        <v>10325</v>
      </c>
      <c r="F3798">
        <f>anotacoes!A3798</f>
        <v>54</v>
      </c>
      <c r="G3798">
        <f>anotacoes!B3798</f>
        <v>45</v>
      </c>
      <c r="H3798" t="str">
        <f>anotacoes!K3798</f>
        <v xml:space="preserve"> 00:04:16,124</v>
      </c>
      <c r="I3798" t="str">
        <f>anotacoes!L3798</f>
        <v xml:space="preserve"> 00:04:18,277</v>
      </c>
      <c r="J3798" t="str">
        <f>IF(L3798="PAUSE",E3798,IF(anotacoes!G3802=conversao_anotacoes!C3798,conversao_anotacoes!C3798,conversao_anotacoes!D3798))</f>
        <v>KIM, J B</v>
      </c>
      <c r="K3798" t="str">
        <f t="shared" si="118"/>
        <v>CRUZ</v>
      </c>
      <c r="L3798" t="str">
        <f>UPPER(anotacoes!H3798)</f>
        <v>GRIP TIME</v>
      </c>
      <c r="M3798" t="str">
        <f>IF(OR(L3798="ATTACK",L3798="FINTA"),"&lt;TECNICA&gt;",UPPER(anotacoes!I3798))</f>
        <v>RIGHT COLLAR</v>
      </c>
      <c r="N3798" t="str">
        <f>IF(OR(L3798="ATTACK",L3798="FINTA"),UPPER(anotacoes!I3798),"")</f>
        <v/>
      </c>
      <c r="O3798" s="6" t="str">
        <f>IF(anotacoes!N3798=0,"",anotacoes!N3798)</f>
        <v/>
      </c>
      <c r="P3798" t="str">
        <f>IF(anotacoes!M3798=0,"",UPPER(anotacoes!M3798))</f>
        <v/>
      </c>
      <c r="Q3798" t="str">
        <f t="shared" si="119"/>
        <v>INSERT INTO CONVERSAO_LUTA_ACAO (cd_conversao, id_luta, sequencia, momento_inicio, momento_fim, quem_faz, quem_sofre, acao_tipo, acao, tecnica, direcao, pontuacao) VALUES (1, 54, 45, TRIM(' 00:04:16,124'), TRIM(' 00:04:18,277'), 'KIM, J B', 'CRUZ', 'GRIP TIME', 'RIGHT COLLAR', NULL, NULL, NULL)</v>
      </c>
      <c r="R3798" t="s">
        <v>10327</v>
      </c>
    </row>
    <row r="3799" spans="1:18" hidden="1" x14ac:dyDescent="0.25">
      <c r="A3799" s="7">
        <f>anotacoes!D3799</f>
        <v>40580</v>
      </c>
      <c r="B3799" t="str">
        <f>anotacoes!C3799</f>
        <v>GRAND SLAM PARIS 2011</v>
      </c>
      <c r="C3799" t="str">
        <f>anotacoes!E3799</f>
        <v>KIM, J B</v>
      </c>
      <c r="D3799" t="str">
        <f>anotacoes!F3799</f>
        <v>CRUZ</v>
      </c>
      <c r="E3799" t="s">
        <v>10325</v>
      </c>
      <c r="F3799">
        <f>anotacoes!A3799</f>
        <v>54</v>
      </c>
      <c r="G3799">
        <f>anotacoes!B3799</f>
        <v>46</v>
      </c>
      <c r="H3799" t="str">
        <f>anotacoes!K3799</f>
        <v xml:space="preserve"> 00:04:18,277</v>
      </c>
      <c r="I3799" t="str">
        <f>anotacoes!L3799</f>
        <v xml:space="preserve"> 00:05:01,782</v>
      </c>
      <c r="J3799" t="str">
        <f>IF(L3799="PAUSE",E3799,IF(anotacoes!G3803=conversao_anotacoes!C3799,conversao_anotacoes!C3799,conversao_anotacoes!D3799))</f>
        <v>KIM, J B</v>
      </c>
      <c r="K3799" t="str">
        <f t="shared" si="118"/>
        <v>CRUZ</v>
      </c>
      <c r="L3799" t="str">
        <f>UPPER(anotacoes!H3799)</f>
        <v>TRYING TO GRIP</v>
      </c>
      <c r="M3799" t="str">
        <f>IF(OR(L3799="ATTACK",L3799="FINTA"),"&lt;TECNICA&gt;",UPPER(anotacoes!I3799))</f>
        <v>RIGHT + LEFT + JUDOGI</v>
      </c>
      <c r="N3799" t="str">
        <f>IF(OR(L3799="ATTACK",L3799="FINTA"),UPPER(anotacoes!I3799),"")</f>
        <v/>
      </c>
      <c r="O3799" s="6" t="str">
        <f>IF(anotacoes!N3799=0,"",anotacoes!N3799)</f>
        <v/>
      </c>
      <c r="P3799" t="str">
        <f>IF(anotacoes!M3799=0,"",UPPER(anotacoes!M3799))</f>
        <v/>
      </c>
      <c r="Q3799" t="str">
        <f t="shared" si="119"/>
        <v>INSERT INTO CONVERSAO_LUTA_ACAO (cd_conversao, id_luta, sequencia, momento_inicio, momento_fim, quem_faz, quem_sofre, acao_tipo, acao, tecnica, direcao, pontuacao) VALUES (1, 54, 46, TRIM(' 00:04:18,277'), TRIM(' 00:05:01,782'), 'KIM, J B', 'CRUZ', 'TRYING TO GRIP', 'RIGHT + LEFT + JUDOGI', NULL, NULL, NULL)</v>
      </c>
      <c r="R3799" t="s">
        <v>10327</v>
      </c>
    </row>
    <row r="3800" spans="1:18" hidden="1" x14ac:dyDescent="0.25">
      <c r="A3800" s="7">
        <f>anotacoes!D3800</f>
        <v>40580</v>
      </c>
      <c r="B3800" t="str">
        <f>anotacoes!C3800</f>
        <v>GRAND SLAM PARIS 2011</v>
      </c>
      <c r="C3800" t="str">
        <f>anotacoes!E3800</f>
        <v>KIM, J B</v>
      </c>
      <c r="D3800" t="str">
        <f>anotacoes!F3800</f>
        <v>CRUZ</v>
      </c>
      <c r="E3800" t="s">
        <v>10325</v>
      </c>
      <c r="F3800">
        <f>anotacoes!A3800</f>
        <v>54</v>
      </c>
      <c r="G3800">
        <f>anotacoes!B3800</f>
        <v>47</v>
      </c>
      <c r="H3800" t="str">
        <f>anotacoes!K3800</f>
        <v xml:space="preserve"> 00:05:01,782</v>
      </c>
      <c r="I3800" t="str">
        <f>anotacoes!L3800</f>
        <v xml:space="preserve"> 00:05:04,960</v>
      </c>
      <c r="J3800" t="str">
        <f>IF(L3800="PAUSE",E3800,IF(anotacoes!G3804=conversao_anotacoes!C3800,conversao_anotacoes!C3800,conversao_anotacoes!D3800))</f>
        <v>KIM, J B</v>
      </c>
      <c r="K3800" t="str">
        <f t="shared" si="118"/>
        <v>CRUZ</v>
      </c>
      <c r="L3800" t="str">
        <f>UPPER(anotacoes!H3800)</f>
        <v>GRIP TIME</v>
      </c>
      <c r="M3800" t="str">
        <f>IF(OR(L3800="ATTACK",L3800="FINTA"),"&lt;TECNICA&gt;",UPPER(anotacoes!I3800))</f>
        <v>RIGHT COLLAR RIGHT SLEEVE</v>
      </c>
      <c r="N3800" t="str">
        <f>IF(OR(L3800="ATTACK",L3800="FINTA"),UPPER(anotacoes!I3800),"")</f>
        <v/>
      </c>
      <c r="O3800" s="6" t="str">
        <f>IF(anotacoes!N3800=0,"",anotacoes!N3800)</f>
        <v/>
      </c>
      <c r="P3800" t="str">
        <f>IF(anotacoes!M3800=0,"",UPPER(anotacoes!M3800))</f>
        <v/>
      </c>
      <c r="Q3800" t="str">
        <f t="shared" si="119"/>
        <v>INSERT INTO CONVERSAO_LUTA_ACAO (cd_conversao, id_luta, sequencia, momento_inicio, momento_fim, quem_faz, quem_sofre, acao_tipo, acao, tecnica, direcao, pontuacao) VALUES (1, 54, 47, TRIM(' 00:05:01,782'), TRIM(' 00:05:04,960'), 'KIM, J B', 'CRUZ', 'GRIP TIME', 'RIGHT COLLAR RIGHT SLEEVE', NULL, NULL, NULL)</v>
      </c>
      <c r="R3800" t="s">
        <v>10327</v>
      </c>
    </row>
    <row r="3801" spans="1:18" hidden="1" x14ac:dyDescent="0.25">
      <c r="A3801" s="7">
        <f>anotacoes!D3801</f>
        <v>40580</v>
      </c>
      <c r="B3801" t="str">
        <f>anotacoes!C3801</f>
        <v>GRAND SLAM PARIS 2011</v>
      </c>
      <c r="C3801" t="str">
        <f>anotacoes!E3801</f>
        <v>KIM, J B</v>
      </c>
      <c r="D3801" t="str">
        <f>anotacoes!F3801</f>
        <v>CRUZ</v>
      </c>
      <c r="E3801" t="s">
        <v>10325</v>
      </c>
      <c r="F3801">
        <f>anotacoes!A3801</f>
        <v>54</v>
      </c>
      <c r="G3801">
        <f>anotacoes!B3801</f>
        <v>48</v>
      </c>
      <c r="H3801" t="str">
        <f>anotacoes!K3801</f>
        <v xml:space="preserve"> 00:05:04,960</v>
      </c>
      <c r="I3801" t="str">
        <f>anotacoes!L3801</f>
        <v xml:space="preserve"> 00:05:05,961</v>
      </c>
      <c r="J3801" t="str">
        <f>IF(L3801="PAUSE",E3801,IF(anotacoes!G3805=conversao_anotacoes!C3801,conversao_anotacoes!C3801,conversao_anotacoes!D3801))</f>
        <v>KIM, J B</v>
      </c>
      <c r="K3801" t="str">
        <f t="shared" si="118"/>
        <v>CRUZ</v>
      </c>
      <c r="L3801" t="str">
        <f>UPPER(anotacoes!H3801)</f>
        <v>GRIP TIME</v>
      </c>
      <c r="M3801" t="str">
        <f>IF(OR(L3801="ATTACK",L3801="FINTA"),"&lt;TECNICA&gt;",UPPER(anotacoes!I3801))</f>
        <v>RIGHT SLEEVE</v>
      </c>
      <c r="N3801" t="str">
        <f>IF(OR(L3801="ATTACK",L3801="FINTA"),UPPER(anotacoes!I3801),"")</f>
        <v/>
      </c>
      <c r="O3801" s="6" t="str">
        <f>IF(anotacoes!N3801=0,"",anotacoes!N3801)</f>
        <v/>
      </c>
      <c r="P3801" t="str">
        <f>IF(anotacoes!M3801=0,"",UPPER(anotacoes!M3801))</f>
        <v/>
      </c>
      <c r="Q3801" t="str">
        <f t="shared" si="119"/>
        <v>INSERT INTO CONVERSAO_LUTA_ACAO (cd_conversao, id_luta, sequencia, momento_inicio, momento_fim, quem_faz, quem_sofre, acao_tipo, acao, tecnica, direcao, pontuacao) VALUES (1, 54, 48, TRIM(' 00:05:04,960'), TRIM(' 00:05:05,961'), 'KIM, J B', 'CRUZ', 'GRIP TIME', 'RIGHT SLEEVE', NULL, NULL, NULL)</v>
      </c>
      <c r="R3801" t="s">
        <v>10327</v>
      </c>
    </row>
    <row r="3802" spans="1:18" hidden="1" x14ac:dyDescent="0.25">
      <c r="A3802" s="7">
        <f>anotacoes!D3802</f>
        <v>40580</v>
      </c>
      <c r="B3802" t="str">
        <f>anotacoes!C3802</f>
        <v>GRAND SLAM PARIS 2011</v>
      </c>
      <c r="C3802" t="str">
        <f>anotacoes!E3802</f>
        <v>KIM, J B</v>
      </c>
      <c r="D3802" t="str">
        <f>anotacoes!F3802</f>
        <v>CRUZ</v>
      </c>
      <c r="E3802" t="s">
        <v>10325</v>
      </c>
      <c r="F3802">
        <f>anotacoes!A3802</f>
        <v>54</v>
      </c>
      <c r="G3802">
        <f>anotacoes!B3802</f>
        <v>49</v>
      </c>
      <c r="H3802" t="str">
        <f>anotacoes!K3802</f>
        <v xml:space="preserve"> 00:05:05,961</v>
      </c>
      <c r="I3802" t="str">
        <f>anotacoes!L3802</f>
        <v xml:space="preserve"> 00:05:10,483</v>
      </c>
      <c r="J3802" t="str">
        <f>IF(L3802="PAUSE",E3802,IF(anotacoes!G3806=conversao_anotacoes!C3802,conversao_anotacoes!C3802,conversao_anotacoes!D3802))</f>
        <v>KIM, J B</v>
      </c>
      <c r="K3802" t="str">
        <f t="shared" si="118"/>
        <v>CRUZ</v>
      </c>
      <c r="L3802" t="str">
        <f>UPPER(anotacoes!H3802)</f>
        <v>DISPLACEMENT</v>
      </c>
      <c r="M3802" t="str">
        <f>IF(OR(L3802="ATTACK",L3802="FINTA"),"&lt;TECNICA&gt;",UPPER(anotacoes!I3802))</f>
        <v>2-3 STEP HESITANT RIGHT</v>
      </c>
      <c r="N3802" t="str">
        <f>IF(OR(L3802="ATTACK",L3802="FINTA"),UPPER(anotacoes!I3802),"")</f>
        <v/>
      </c>
      <c r="O3802" s="6" t="str">
        <f>IF(anotacoes!N3802=0,"",anotacoes!N3802)</f>
        <v/>
      </c>
      <c r="P3802" t="str">
        <f>IF(anotacoes!M3802=0,"",UPPER(anotacoes!M3802))</f>
        <v/>
      </c>
      <c r="Q3802" t="str">
        <f t="shared" si="119"/>
        <v>INSERT INTO CONVERSAO_LUTA_ACAO (cd_conversao, id_luta, sequencia, momento_inicio, momento_fim, quem_faz, quem_sofre, acao_tipo, acao, tecnica, direcao, pontuacao) VALUES (1, 54, 49, TRIM(' 00:05:05,961'), TRIM(' 00:05:10,483'), 'KIM, J B', 'CRUZ', 'DISPLACEMENT', '2-3 STEP HESITANT RIGHT', NULL, NULL, NULL)</v>
      </c>
      <c r="R3802" t="s">
        <v>10327</v>
      </c>
    </row>
    <row r="3803" spans="1:18" hidden="1" x14ac:dyDescent="0.25">
      <c r="A3803" s="7">
        <f>anotacoes!D3803</f>
        <v>40580</v>
      </c>
      <c r="B3803" t="str">
        <f>anotacoes!C3803</f>
        <v>GRAND SLAM PARIS 2011</v>
      </c>
      <c r="C3803" t="str">
        <f>anotacoes!E3803</f>
        <v>KIM, J B</v>
      </c>
      <c r="D3803" t="str">
        <f>anotacoes!F3803</f>
        <v>CRUZ</v>
      </c>
      <c r="E3803" t="s">
        <v>10325</v>
      </c>
      <c r="F3803">
        <f>anotacoes!A3803</f>
        <v>54</v>
      </c>
      <c r="G3803">
        <f>anotacoes!B3803</f>
        <v>50</v>
      </c>
      <c r="H3803" t="str">
        <f>anotacoes!K3803</f>
        <v xml:space="preserve"> 00:05:10,483</v>
      </c>
      <c r="I3803" t="str">
        <f>anotacoes!L3803</f>
        <v xml:space="preserve"> 00:05:10,483</v>
      </c>
      <c r="J3803" t="str">
        <f>IF(L3803="PAUSE",E3803,IF(anotacoes!G3807=conversao_anotacoes!C3803,conversao_anotacoes!C3803,conversao_anotacoes!D3803))</f>
        <v>KIM, J B</v>
      </c>
      <c r="K3803" t="str">
        <f t="shared" si="118"/>
        <v>CRUZ</v>
      </c>
      <c r="L3803" t="str">
        <f>UPPER(anotacoes!H3803)</f>
        <v>TRYING TO GRIP</v>
      </c>
      <c r="M3803" t="str">
        <f>IF(OR(L3803="ATTACK",L3803="FINTA"),"&lt;TECNICA&gt;",UPPER(anotacoes!I3803))</f>
        <v>LEFT</v>
      </c>
      <c r="N3803" t="str">
        <f>IF(OR(L3803="ATTACK",L3803="FINTA"),UPPER(anotacoes!I3803),"")</f>
        <v/>
      </c>
      <c r="O3803" s="6" t="str">
        <f>IF(anotacoes!N3803=0,"",anotacoes!N3803)</f>
        <v/>
      </c>
      <c r="P3803" t="str">
        <f>IF(anotacoes!M3803=0,"",UPPER(anotacoes!M3803))</f>
        <v/>
      </c>
      <c r="Q3803" t="str">
        <f t="shared" si="119"/>
        <v>INSERT INTO CONVERSAO_LUTA_ACAO (cd_conversao, id_luta, sequencia, momento_inicio, momento_fim, quem_faz, quem_sofre, acao_tipo, acao, tecnica, direcao, pontuacao) VALUES (1, 54, 50, TRIM(' 00:05:10,483'), TRIM(' 00:05:10,483'), 'KIM, J B', 'CRUZ', 'TRYING TO GRIP', 'LEFT', NULL, NULL, NULL)</v>
      </c>
      <c r="R3803" t="s">
        <v>10327</v>
      </c>
    </row>
    <row r="3804" spans="1:18" hidden="1" x14ac:dyDescent="0.25">
      <c r="A3804" s="7">
        <f>anotacoes!D3804</f>
        <v>40580</v>
      </c>
      <c r="B3804" t="str">
        <f>anotacoes!C3804</f>
        <v>GRAND SLAM PARIS 2011</v>
      </c>
      <c r="C3804" t="str">
        <f>anotacoes!E3804</f>
        <v>KIM, J B</v>
      </c>
      <c r="D3804" t="str">
        <f>anotacoes!F3804</f>
        <v>CRUZ</v>
      </c>
      <c r="E3804" t="s">
        <v>10325</v>
      </c>
      <c r="F3804">
        <f>anotacoes!A3804</f>
        <v>54</v>
      </c>
      <c r="G3804">
        <f>anotacoes!B3804</f>
        <v>51</v>
      </c>
      <c r="H3804" t="str">
        <f>anotacoes!K3804</f>
        <v xml:space="preserve"> 00:05:10,483</v>
      </c>
      <c r="I3804" t="str">
        <f>anotacoes!L3804</f>
        <v xml:space="preserve"> 00:05:09,827</v>
      </c>
      <c r="J3804" t="str">
        <f>IF(L3804="PAUSE",E3804,IF(anotacoes!G3808=conversao_anotacoes!C3804,conversao_anotacoes!C3804,conversao_anotacoes!D3804))</f>
        <v>KIM, J B</v>
      </c>
      <c r="K3804" t="str">
        <f t="shared" si="118"/>
        <v>CRUZ</v>
      </c>
      <c r="L3804" t="str">
        <f>UPPER(anotacoes!H3804)</f>
        <v>DISPLACEMENT</v>
      </c>
      <c r="M3804" t="str">
        <f>IF(OR(L3804="ATTACK",L3804="FINTA"),"&lt;TECNICA&gt;",UPPER(anotacoes!I3804))</f>
        <v>2-3 STEP HESITANT RIGHT</v>
      </c>
      <c r="N3804" t="str">
        <f>IF(OR(L3804="ATTACK",L3804="FINTA"),UPPER(anotacoes!I3804),"")</f>
        <v/>
      </c>
      <c r="O3804" s="6" t="str">
        <f>IF(anotacoes!N3804=0,"",anotacoes!N3804)</f>
        <v/>
      </c>
      <c r="P3804" t="str">
        <f>IF(anotacoes!M3804=0,"",UPPER(anotacoes!M3804))</f>
        <v/>
      </c>
      <c r="Q3804" t="str">
        <f t="shared" si="119"/>
        <v>INSERT INTO CONVERSAO_LUTA_ACAO (cd_conversao, id_luta, sequencia, momento_inicio, momento_fim, quem_faz, quem_sofre, acao_tipo, acao, tecnica, direcao, pontuacao) VALUES (1, 54, 51, TRIM(' 00:05:10,483'), TRIM(' 00:05:09,827'), 'KIM, J B', 'CRUZ', 'DISPLACEMENT', '2-3 STEP HESITANT RIGHT', NULL, NULL, NULL)</v>
      </c>
      <c r="R3804" t="s">
        <v>10327</v>
      </c>
    </row>
    <row r="3805" spans="1:18" hidden="1" x14ac:dyDescent="0.25">
      <c r="A3805" s="7">
        <f>anotacoes!D3805</f>
        <v>40580</v>
      </c>
      <c r="B3805" t="str">
        <f>anotacoes!C3805</f>
        <v>GRAND SLAM PARIS 2011</v>
      </c>
      <c r="C3805" t="str">
        <f>anotacoes!E3805</f>
        <v>KIM, J B</v>
      </c>
      <c r="D3805" t="str">
        <f>anotacoes!F3805</f>
        <v>CRUZ</v>
      </c>
      <c r="E3805" t="s">
        <v>10325</v>
      </c>
      <c r="F3805">
        <f>anotacoes!A3805</f>
        <v>54</v>
      </c>
      <c r="G3805">
        <f>anotacoes!B3805</f>
        <v>52</v>
      </c>
      <c r="H3805" t="str">
        <f>anotacoes!K3805</f>
        <v xml:space="preserve"> 00:05:09,827</v>
      </c>
      <c r="I3805" t="str">
        <f>anotacoes!L3805</f>
        <v xml:space="preserve"> 00:05:10,395</v>
      </c>
      <c r="J3805" t="str">
        <f>IF(L3805="PAUSE",E3805,IF(anotacoes!G3809=conversao_anotacoes!C3805,conversao_anotacoes!C3805,conversao_anotacoes!D3805))</f>
        <v>KIM, J B</v>
      </c>
      <c r="K3805" t="str">
        <f t="shared" si="118"/>
        <v>CRUZ</v>
      </c>
      <c r="L3805" t="str">
        <f>UPPER(anotacoes!H3805)</f>
        <v>TRYING TO GRIP</v>
      </c>
      <c r="M3805" t="str">
        <f>IF(OR(L3805="ATTACK",L3805="FINTA"),"&lt;TECNICA&gt;",UPPER(anotacoes!I3805))</f>
        <v>LEFT + RIGHT HAND</v>
      </c>
      <c r="N3805" t="str">
        <f>IF(OR(L3805="ATTACK",L3805="FINTA"),UPPER(anotacoes!I3805),"")</f>
        <v/>
      </c>
      <c r="O3805" s="6" t="str">
        <f>IF(anotacoes!N3805=0,"",anotacoes!N3805)</f>
        <v/>
      </c>
      <c r="P3805" t="str">
        <f>IF(anotacoes!M3805=0,"",UPPER(anotacoes!M3805))</f>
        <v/>
      </c>
      <c r="Q3805" t="str">
        <f t="shared" si="119"/>
        <v>INSERT INTO CONVERSAO_LUTA_ACAO (cd_conversao, id_luta, sequencia, momento_inicio, momento_fim, quem_faz, quem_sofre, acao_tipo, acao, tecnica, direcao, pontuacao) VALUES (1, 54, 52, TRIM(' 00:05:09,827'), TRIM(' 00:05:10,395'), 'KIM, J B', 'CRUZ', 'TRYING TO GRIP', 'LEFT + RIGHT HAND', NULL, NULL, NULL)</v>
      </c>
      <c r="R3805" t="s">
        <v>10327</v>
      </c>
    </row>
    <row r="3806" spans="1:18" hidden="1" x14ac:dyDescent="0.25">
      <c r="A3806" s="7">
        <f>anotacoes!D3806</f>
        <v>40580</v>
      </c>
      <c r="B3806" t="str">
        <f>anotacoes!C3806</f>
        <v>GRAND SLAM PARIS 2011</v>
      </c>
      <c r="C3806" t="str">
        <f>anotacoes!E3806</f>
        <v>KIM, J B</v>
      </c>
      <c r="D3806" t="str">
        <f>anotacoes!F3806</f>
        <v>CRUZ</v>
      </c>
      <c r="E3806" t="s">
        <v>10325</v>
      </c>
      <c r="F3806">
        <f>anotacoes!A3806</f>
        <v>54</v>
      </c>
      <c r="G3806">
        <f>anotacoes!B3806</f>
        <v>53</v>
      </c>
      <c r="H3806" t="str">
        <f>anotacoes!K3806</f>
        <v xml:space="preserve"> 00:05:10,395</v>
      </c>
      <c r="I3806" t="str">
        <f>anotacoes!L3806</f>
        <v xml:space="preserve"> 00:05:14,410</v>
      </c>
      <c r="J3806" t="str">
        <f>IF(L3806="PAUSE",E3806,IF(anotacoes!G3810=conversao_anotacoes!C3806,conversao_anotacoes!C3806,conversao_anotacoes!D3806))</f>
        <v>KIM, J B</v>
      </c>
      <c r="K3806" t="str">
        <f t="shared" si="118"/>
        <v>CRUZ</v>
      </c>
      <c r="L3806" t="str">
        <f>UPPER(anotacoes!H3806)</f>
        <v>TRYING TO GRIP</v>
      </c>
      <c r="M3806" t="str">
        <f>IF(OR(L3806="ATTACK",L3806="FINTA"),"&lt;TECNICA&gt;",UPPER(anotacoes!I3806))</f>
        <v>LEFT + RIGHT HAND</v>
      </c>
      <c r="N3806" t="str">
        <f>IF(OR(L3806="ATTACK",L3806="FINTA"),UPPER(anotacoes!I3806),"")</f>
        <v/>
      </c>
      <c r="O3806" s="6" t="str">
        <f>IF(anotacoes!N3806=0,"",anotacoes!N3806)</f>
        <v/>
      </c>
      <c r="P3806" t="str">
        <f>IF(anotacoes!M3806=0,"",UPPER(anotacoes!M3806))</f>
        <v/>
      </c>
      <c r="Q3806" t="str">
        <f t="shared" si="119"/>
        <v>INSERT INTO CONVERSAO_LUTA_ACAO (cd_conversao, id_luta, sequencia, momento_inicio, momento_fim, quem_faz, quem_sofre, acao_tipo, acao, tecnica, direcao, pontuacao) VALUES (1, 54, 53, TRIM(' 00:05:10,395'), TRIM(' 00:05:14,410'), 'KIM, J B', 'CRUZ', 'TRYING TO GRIP', 'LEFT + RIGHT HAND', NULL, NULL, NULL)</v>
      </c>
      <c r="R3806" t="s">
        <v>10327</v>
      </c>
    </row>
    <row r="3807" spans="1:18" hidden="1" x14ac:dyDescent="0.25">
      <c r="A3807" s="7">
        <f>anotacoes!D3807</f>
        <v>40580</v>
      </c>
      <c r="B3807" t="str">
        <f>anotacoes!C3807</f>
        <v>GRAND SLAM PARIS 2011</v>
      </c>
      <c r="C3807" t="str">
        <f>anotacoes!E3807</f>
        <v>KIM, J B</v>
      </c>
      <c r="D3807" t="str">
        <f>anotacoes!F3807</f>
        <v>CRUZ</v>
      </c>
      <c r="E3807" t="s">
        <v>10325</v>
      </c>
      <c r="F3807">
        <f>anotacoes!A3807</f>
        <v>54</v>
      </c>
      <c r="G3807">
        <f>anotacoes!B3807</f>
        <v>54</v>
      </c>
      <c r="H3807" t="str">
        <f>anotacoes!K3807</f>
        <v xml:space="preserve"> 00:05:14,410</v>
      </c>
      <c r="I3807" t="str">
        <f>anotacoes!L3807</f>
        <v xml:space="preserve"> 00:05:16,773</v>
      </c>
      <c r="J3807" t="str">
        <f>IF(L3807="PAUSE",E3807,IF(anotacoes!G3811=conversao_anotacoes!C3807,conversao_anotacoes!C3807,conversao_anotacoes!D3807))</f>
        <v>KIM, J B</v>
      </c>
      <c r="K3807" t="str">
        <f t="shared" si="118"/>
        <v>CRUZ</v>
      </c>
      <c r="L3807" t="str">
        <f>UPPER(anotacoes!H3807)</f>
        <v>GRIP TIME</v>
      </c>
      <c r="M3807" t="str">
        <f>IF(OR(L3807="ATTACK",L3807="FINTA"),"&lt;TECNICA&gt;",UPPER(anotacoes!I3807))</f>
        <v>LEFT COLLAR</v>
      </c>
      <c r="N3807" t="str">
        <f>IF(OR(L3807="ATTACK",L3807="FINTA"),UPPER(anotacoes!I3807),"")</f>
        <v/>
      </c>
      <c r="O3807" s="6" t="str">
        <f>IF(anotacoes!N3807=0,"",anotacoes!N3807)</f>
        <v/>
      </c>
      <c r="P3807" t="str">
        <f>IF(anotacoes!M3807=0,"",UPPER(anotacoes!M3807))</f>
        <v/>
      </c>
      <c r="Q3807" t="str">
        <f t="shared" si="119"/>
        <v>INSERT INTO CONVERSAO_LUTA_ACAO (cd_conversao, id_luta, sequencia, momento_inicio, momento_fim, quem_faz, quem_sofre, acao_tipo, acao, tecnica, direcao, pontuacao) VALUES (1, 54, 54, TRIM(' 00:05:14,410'), TRIM(' 00:05:16,773'), 'KIM, J B', 'CRUZ', 'GRIP TIME', 'LEFT COLLAR', NULL, NULL, NULL)</v>
      </c>
      <c r="R3807" t="s">
        <v>10327</v>
      </c>
    </row>
    <row r="3808" spans="1:18" hidden="1" x14ac:dyDescent="0.25">
      <c r="A3808" s="7">
        <f>anotacoes!D3808</f>
        <v>40580</v>
      </c>
      <c r="B3808" t="str">
        <f>anotacoes!C3808</f>
        <v>GRAND SLAM PARIS 2011</v>
      </c>
      <c r="C3808" t="str">
        <f>anotacoes!E3808</f>
        <v>KIM, J B</v>
      </c>
      <c r="D3808" t="str">
        <f>anotacoes!F3808</f>
        <v>CRUZ</v>
      </c>
      <c r="E3808" t="s">
        <v>10325</v>
      </c>
      <c r="F3808">
        <f>anotacoes!A3808</f>
        <v>54</v>
      </c>
      <c r="G3808">
        <f>anotacoes!B3808</f>
        <v>55</v>
      </c>
      <c r="H3808" t="str">
        <f>anotacoes!K3808</f>
        <v xml:space="preserve"> 00:05:16,773</v>
      </c>
      <c r="I3808" t="str">
        <f>anotacoes!L3808</f>
        <v xml:space="preserve"> 00:05:20,919</v>
      </c>
      <c r="J3808" t="str">
        <f>IF(L3808="PAUSE",E3808,IF(anotacoes!G3812=conversao_anotacoes!C3808,conversao_anotacoes!C3808,conversao_anotacoes!D3808))</f>
        <v>KIM, J B</v>
      </c>
      <c r="K3808" t="str">
        <f t="shared" si="118"/>
        <v>CRUZ</v>
      </c>
      <c r="L3808" t="str">
        <f>UPPER(anotacoes!H3808)</f>
        <v>GRIP TIME</v>
      </c>
      <c r="M3808" t="str">
        <f>IF(OR(L3808="ATTACK",L3808="FINTA"),"&lt;TECNICA&gt;",UPPER(anotacoes!I3808))</f>
        <v>LEFT COLLAR RIGHT SLEEVE</v>
      </c>
      <c r="N3808" t="str">
        <f>IF(OR(L3808="ATTACK",L3808="FINTA"),UPPER(anotacoes!I3808),"")</f>
        <v/>
      </c>
      <c r="O3808" s="6" t="str">
        <f>IF(anotacoes!N3808=0,"",anotacoes!N3808)</f>
        <v/>
      </c>
      <c r="P3808" t="str">
        <f>IF(anotacoes!M3808=0,"",UPPER(anotacoes!M3808))</f>
        <v/>
      </c>
      <c r="Q3808" t="str">
        <f t="shared" si="119"/>
        <v>INSERT INTO CONVERSAO_LUTA_ACAO (cd_conversao, id_luta, sequencia, momento_inicio, momento_fim, quem_faz, quem_sofre, acao_tipo, acao, tecnica, direcao, pontuacao) VALUES (1, 54, 55, TRIM(' 00:05:16,773'), TRIM(' 00:05:20,919'), 'KIM, J B', 'CRUZ', 'GRIP TIME', 'LEFT COLLAR RIGHT SLEEVE', NULL, NULL, NULL)</v>
      </c>
      <c r="R3808" t="s">
        <v>10327</v>
      </c>
    </row>
    <row r="3809" spans="1:18" hidden="1" x14ac:dyDescent="0.25">
      <c r="A3809" s="7">
        <f>anotacoes!D3809</f>
        <v>40580</v>
      </c>
      <c r="B3809" t="str">
        <f>anotacoes!C3809</f>
        <v>GRAND SLAM PARIS 2011</v>
      </c>
      <c r="C3809" t="str">
        <f>anotacoes!E3809</f>
        <v>KIM, J B</v>
      </c>
      <c r="D3809" t="str">
        <f>anotacoes!F3809</f>
        <v>CRUZ</v>
      </c>
      <c r="E3809" t="s">
        <v>10325</v>
      </c>
      <c r="F3809">
        <f>anotacoes!A3809</f>
        <v>54</v>
      </c>
      <c r="G3809">
        <f>anotacoes!B3809</f>
        <v>56</v>
      </c>
      <c r="H3809" t="str">
        <f>anotacoes!K3809</f>
        <v xml:space="preserve"> 00:05:20,919</v>
      </c>
      <c r="I3809" t="str">
        <f>anotacoes!L3809</f>
        <v xml:space="preserve"> 00:05:22,938</v>
      </c>
      <c r="J3809" t="str">
        <f>IF(L3809="PAUSE",E3809,IF(anotacoes!G3813=conversao_anotacoes!C3809,conversao_anotacoes!C3809,conversao_anotacoes!D3809))</f>
        <v>KIM, J B</v>
      </c>
      <c r="K3809" t="str">
        <f t="shared" si="118"/>
        <v>CRUZ</v>
      </c>
      <c r="L3809" t="str">
        <f>UPPER(anotacoes!H3809)</f>
        <v>ATTACK</v>
      </c>
      <c r="M3809" t="str">
        <f>IF(OR(L3809="ATTACK",L3809="FINTA"),"&lt;TECNICA&gt;",UPPER(anotacoes!I3809))</f>
        <v>&lt;TECNICA&gt;</v>
      </c>
      <c r="N3809" t="str">
        <f>IF(OR(L3809="ATTACK",L3809="FINTA"),UPPER(anotacoes!I3809),"")</f>
        <v>YOKO TOMOE</v>
      </c>
      <c r="O3809" s="6">
        <f>IF(anotacoes!N3809=0,"",anotacoes!N3809)</f>
        <v>6</v>
      </c>
      <c r="P3809" t="str">
        <f>IF(anotacoes!M3809=0,"",UPPER(anotacoes!M3809))</f>
        <v/>
      </c>
      <c r="Q3809" t="str">
        <f t="shared" si="119"/>
        <v>INSERT INTO CONVERSAO_LUTA_ACAO (cd_conversao, id_luta, sequencia, momento_inicio, momento_fim, quem_faz, quem_sofre, acao_tipo, acao, tecnica, direcao, pontuacao) VALUES (1, 54, 56, TRIM(' 00:05:20,919'), TRIM(' 00:05:22,938'), 'KIM, J B', 'CRUZ', 'ATTACK', '&lt;TECNICA&gt;', 'YOKO TOMOE', 6, NULL)</v>
      </c>
      <c r="R3809" t="s">
        <v>10327</v>
      </c>
    </row>
    <row r="3810" spans="1:18" hidden="1" x14ac:dyDescent="0.25">
      <c r="A3810" s="7">
        <f>anotacoes!D3810</f>
        <v>40580</v>
      </c>
      <c r="B3810" t="str">
        <f>anotacoes!C3810</f>
        <v>GRAND SLAM PARIS 2011</v>
      </c>
      <c r="C3810" t="str">
        <f>anotacoes!E3810</f>
        <v>KIM, J B</v>
      </c>
      <c r="D3810" t="str">
        <f>anotacoes!F3810</f>
        <v>CRUZ</v>
      </c>
      <c r="E3810" t="s">
        <v>10325</v>
      </c>
      <c r="F3810">
        <f>anotacoes!A3810</f>
        <v>54</v>
      </c>
      <c r="G3810">
        <f>anotacoes!B3810</f>
        <v>57</v>
      </c>
      <c r="H3810" t="str">
        <f>anotacoes!K3810</f>
        <v xml:space="preserve"> 00:05:22,938</v>
      </c>
      <c r="I3810" t="str">
        <f>anotacoes!L3810</f>
        <v xml:space="preserve"> 00:05:24,198</v>
      </c>
      <c r="J3810" t="str">
        <f>IF(L3810="PAUSE",E3810,IF(anotacoes!G3814=conversao_anotacoes!C3810,conversao_anotacoes!C3810,conversao_anotacoes!D3810))</f>
        <v>KIM, J B</v>
      </c>
      <c r="K3810" t="str">
        <f t="shared" si="118"/>
        <v>CRUZ</v>
      </c>
      <c r="L3810" t="str">
        <f>UPPER(anotacoes!H3810)</f>
        <v>TRANSITION</v>
      </c>
      <c r="M3810" t="str">
        <f>IF(OR(L3810="ATTACK",L3810="FINTA"),"&lt;TECNICA&gt;",UPPER(anotacoes!I3810))</f>
        <v>&lt;NAO_CLASSIFICADO&gt;</v>
      </c>
      <c r="N3810" t="str">
        <f>IF(OR(L3810="ATTACK",L3810="FINTA"),UPPER(anotacoes!I3810),"")</f>
        <v/>
      </c>
      <c r="O3810" s="6" t="str">
        <f>IF(anotacoes!N3810=0,"",anotacoes!N3810)</f>
        <v/>
      </c>
      <c r="P3810" t="str">
        <f>IF(anotacoes!M3810=0,"",UPPER(anotacoes!M3810))</f>
        <v/>
      </c>
      <c r="Q3810" t="str">
        <f t="shared" si="119"/>
        <v>INSERT INTO CONVERSAO_LUTA_ACAO (cd_conversao, id_luta, sequencia, momento_inicio, momento_fim, quem_faz, quem_sofre, acao_tipo, acao, tecnica, direcao, pontuacao) VALUES (1, 54, 57, TRIM(' 00:05:22,938'), TRIM(' 00:05:24,198'), 'KIM, J B', 'CRUZ', 'TRANSITION', '&lt;NAO_CLASSIFICADO&gt;', NULL, NULL, NULL)</v>
      </c>
      <c r="R3810" t="s">
        <v>10327</v>
      </c>
    </row>
    <row r="3811" spans="1:18" hidden="1" x14ac:dyDescent="0.25">
      <c r="A3811" s="7">
        <f>anotacoes!D3811</f>
        <v>40580</v>
      </c>
      <c r="B3811" t="str">
        <f>anotacoes!C3811</f>
        <v>GRAND SLAM PARIS 2011</v>
      </c>
      <c r="C3811" t="str">
        <f>anotacoes!E3811</f>
        <v>KIM, J B</v>
      </c>
      <c r="D3811" t="str">
        <f>anotacoes!F3811</f>
        <v>CRUZ</v>
      </c>
      <c r="E3811" t="s">
        <v>10325</v>
      </c>
      <c r="F3811">
        <f>anotacoes!A3811</f>
        <v>54</v>
      </c>
      <c r="G3811">
        <f>anotacoes!B3811</f>
        <v>58</v>
      </c>
      <c r="H3811" t="str">
        <f>anotacoes!K3811</f>
        <v xml:space="preserve"> 00:05:24,198</v>
      </c>
      <c r="I3811" t="str">
        <f>anotacoes!L3811</f>
        <v xml:space="preserve"> 00:05:35,625</v>
      </c>
      <c r="J3811" t="str">
        <f>IF(L3811="PAUSE",E3811,IF(anotacoes!G3815=conversao_anotacoes!C3811,conversao_anotacoes!C3811,conversao_anotacoes!D3811))</f>
        <v>&lt;ARBITRO_DESCONHECIDO&gt;</v>
      </c>
      <c r="K3811" t="str">
        <f t="shared" si="118"/>
        <v/>
      </c>
      <c r="L3811" t="str">
        <f>UPPER(anotacoes!H3811)</f>
        <v>PAUSE</v>
      </c>
      <c r="M3811" t="str">
        <f>IF(OR(L3811="ATTACK",L3811="FINTA"),"&lt;TECNICA&gt;",UPPER(anotacoes!I3811))</f>
        <v>&lt;NAO_CLASSIFICADO&gt;</v>
      </c>
      <c r="N3811" t="str">
        <f>IF(OR(L3811="ATTACK",L3811="FINTA"),UPPER(anotacoes!I3811),"")</f>
        <v/>
      </c>
      <c r="O3811" s="6" t="str">
        <f>IF(anotacoes!N3811=0,"",anotacoes!N3811)</f>
        <v/>
      </c>
      <c r="P3811" t="str">
        <f>IF(anotacoes!M3811=0,"",UPPER(anotacoes!M3811))</f>
        <v/>
      </c>
      <c r="Q3811" t="str">
        <f t="shared" si="119"/>
        <v>INSERT INTO CONVERSAO_LUTA_ACAO (cd_conversao, id_luta, sequencia, momento_inicio, momento_fim, quem_faz, quem_sofre, acao_tipo, acao, tecnica, direcao, pontuacao) VALUES (1, 54, 58, TRIM(' 00:05:24,198'), TRIM(' 00:05:35,625'), '&lt;ARBITRO_DESCONHECIDO&gt;', '', 'PAUSE', '&lt;NAO_CLASSIFICADO&gt;', NULL, NULL, NULL)</v>
      </c>
      <c r="R3811" t="s">
        <v>10327</v>
      </c>
    </row>
    <row r="3812" spans="1:18" hidden="1" x14ac:dyDescent="0.25">
      <c r="A3812" s="7">
        <f>anotacoes!D3812</f>
        <v>40580</v>
      </c>
      <c r="B3812" t="str">
        <f>anotacoes!C3812</f>
        <v>GRAND SLAM PARIS 2011</v>
      </c>
      <c r="C3812" t="str">
        <f>anotacoes!E3812</f>
        <v>KIM, J B</v>
      </c>
      <c r="D3812" t="str">
        <f>anotacoes!F3812</f>
        <v>CRUZ</v>
      </c>
      <c r="E3812" t="s">
        <v>10325</v>
      </c>
      <c r="F3812">
        <f>anotacoes!A3812</f>
        <v>54</v>
      </c>
      <c r="G3812">
        <f>anotacoes!B3812</f>
        <v>59</v>
      </c>
      <c r="H3812" t="str">
        <f>anotacoes!K3812</f>
        <v xml:space="preserve"> 00:05:35,625</v>
      </c>
      <c r="I3812" t="str">
        <f>anotacoes!L3812</f>
        <v xml:space="preserve"> 00:05:37,564</v>
      </c>
      <c r="J3812" t="str">
        <f>IF(L3812="PAUSE",E3812,IF(anotacoes!G3816=conversao_anotacoes!C3812,conversao_anotacoes!C3812,conversao_anotacoes!D3812))</f>
        <v>KIM, J B</v>
      </c>
      <c r="K3812" t="str">
        <f t="shared" si="118"/>
        <v>CRUZ</v>
      </c>
      <c r="L3812" t="str">
        <f>UPPER(anotacoes!H3812)</f>
        <v>DISPLACEMENT</v>
      </c>
      <c r="M3812" t="str">
        <f>IF(OR(L3812="ATTACK",L3812="FINTA"),"&lt;TECNICA&gt;",UPPER(anotacoes!I3812))</f>
        <v>CIRCULAR LEFT</v>
      </c>
      <c r="N3812" t="str">
        <f>IF(OR(L3812="ATTACK",L3812="FINTA"),UPPER(anotacoes!I3812),"")</f>
        <v/>
      </c>
      <c r="O3812" s="6" t="str">
        <f>IF(anotacoes!N3812=0,"",anotacoes!N3812)</f>
        <v/>
      </c>
      <c r="P3812" t="str">
        <f>IF(anotacoes!M3812=0,"",UPPER(anotacoes!M3812))</f>
        <v/>
      </c>
      <c r="Q3812" t="str">
        <f t="shared" si="119"/>
        <v>INSERT INTO CONVERSAO_LUTA_ACAO (cd_conversao, id_luta, sequencia, momento_inicio, momento_fim, quem_faz, quem_sofre, acao_tipo, acao, tecnica, direcao, pontuacao) VALUES (1, 54, 59, TRIM(' 00:05:35,625'), TRIM(' 00:05:37,564'), 'KIM, J B', 'CRUZ', 'DISPLACEMENT', 'CIRCULAR LEFT', NULL, NULL, NULL)</v>
      </c>
      <c r="R3812" t="s">
        <v>10327</v>
      </c>
    </row>
    <row r="3813" spans="1:18" hidden="1" x14ac:dyDescent="0.25">
      <c r="A3813" s="7">
        <f>anotacoes!D3813</f>
        <v>40580</v>
      </c>
      <c r="B3813" t="str">
        <f>anotacoes!C3813</f>
        <v>GRAND SLAM PARIS 2011</v>
      </c>
      <c r="C3813" t="str">
        <f>anotacoes!E3813</f>
        <v>KIM, J B</v>
      </c>
      <c r="D3813" t="str">
        <f>anotacoes!F3813</f>
        <v>CRUZ</v>
      </c>
      <c r="E3813" t="s">
        <v>10325</v>
      </c>
      <c r="F3813">
        <f>anotacoes!A3813</f>
        <v>54</v>
      </c>
      <c r="G3813">
        <f>anotacoes!B3813</f>
        <v>60</v>
      </c>
      <c r="H3813" t="str">
        <f>anotacoes!K3813</f>
        <v xml:space="preserve"> 00:05:37,564</v>
      </c>
      <c r="I3813" t="str">
        <f>anotacoes!L3813</f>
        <v xml:space="preserve"> 00:05:40,004</v>
      </c>
      <c r="J3813" t="str">
        <f>IF(L3813="PAUSE",E3813,IF(anotacoes!G3817=conversao_anotacoes!C3813,conversao_anotacoes!C3813,conversao_anotacoes!D3813))</f>
        <v>KIM, J B</v>
      </c>
      <c r="K3813" t="str">
        <f t="shared" si="118"/>
        <v>CRUZ</v>
      </c>
      <c r="L3813" t="str">
        <f>UPPER(anotacoes!H3813)</f>
        <v>DISPLACEMENT</v>
      </c>
      <c r="M3813" t="str">
        <f>IF(OR(L3813="ATTACK",L3813="FINTA"),"&lt;TECNICA&gt;",UPPER(anotacoes!I3813))</f>
        <v>2-3 STEP HESITANT RIGHT</v>
      </c>
      <c r="N3813" t="str">
        <f>IF(OR(L3813="ATTACK",L3813="FINTA"),UPPER(anotacoes!I3813),"")</f>
        <v/>
      </c>
      <c r="O3813" s="6" t="str">
        <f>IF(anotacoes!N3813=0,"",anotacoes!N3813)</f>
        <v/>
      </c>
      <c r="P3813" t="str">
        <f>IF(anotacoes!M3813=0,"",UPPER(anotacoes!M3813))</f>
        <v/>
      </c>
      <c r="Q3813" t="str">
        <f t="shared" si="119"/>
        <v>INSERT INTO CONVERSAO_LUTA_ACAO (cd_conversao, id_luta, sequencia, momento_inicio, momento_fim, quem_faz, quem_sofre, acao_tipo, acao, tecnica, direcao, pontuacao) VALUES (1, 54, 60, TRIM(' 00:05:37,564'), TRIM(' 00:05:40,004'), 'KIM, J B', 'CRUZ', 'DISPLACEMENT', '2-3 STEP HESITANT RIGHT', NULL, NULL, NULL)</v>
      </c>
      <c r="R3813" t="s">
        <v>10327</v>
      </c>
    </row>
    <row r="3814" spans="1:18" hidden="1" x14ac:dyDescent="0.25">
      <c r="A3814" s="7">
        <f>anotacoes!D3814</f>
        <v>40580</v>
      </c>
      <c r="B3814" t="str">
        <f>anotacoes!C3814</f>
        <v>GRAND SLAM PARIS 2011</v>
      </c>
      <c r="C3814" t="str">
        <f>anotacoes!E3814</f>
        <v>KIM, J B</v>
      </c>
      <c r="D3814" t="str">
        <f>anotacoes!F3814</f>
        <v>CRUZ</v>
      </c>
      <c r="E3814" t="s">
        <v>10325</v>
      </c>
      <c r="F3814">
        <f>anotacoes!A3814</f>
        <v>54</v>
      </c>
      <c r="G3814">
        <f>anotacoes!B3814</f>
        <v>61</v>
      </c>
      <c r="H3814" t="str">
        <f>anotacoes!K3814</f>
        <v xml:space="preserve"> 00:05:40,004</v>
      </c>
      <c r="I3814" t="str">
        <f>anotacoes!L3814</f>
        <v xml:space="preserve"> 00:05:42,061</v>
      </c>
      <c r="J3814" t="str">
        <f>IF(L3814="PAUSE",E3814,IF(anotacoes!G3818=conversao_anotacoes!C3814,conversao_anotacoes!C3814,conversao_anotacoes!D3814))</f>
        <v>KIM, J B</v>
      </c>
      <c r="K3814" t="str">
        <f t="shared" si="118"/>
        <v>CRUZ</v>
      </c>
      <c r="L3814" t="str">
        <f>UPPER(anotacoes!H3814)</f>
        <v>TRYING TO GRIP</v>
      </c>
      <c r="M3814" t="str">
        <f>IF(OR(L3814="ATTACK",L3814="FINTA"),"&lt;TECNICA&gt;",UPPER(anotacoes!I3814))</f>
        <v>LEFT + RIGHT HAND</v>
      </c>
      <c r="N3814" t="str">
        <f>IF(OR(L3814="ATTACK",L3814="FINTA"),UPPER(anotacoes!I3814),"")</f>
        <v/>
      </c>
      <c r="O3814" s="6" t="str">
        <f>IF(anotacoes!N3814=0,"",anotacoes!N3814)</f>
        <v/>
      </c>
      <c r="P3814" t="str">
        <f>IF(anotacoes!M3814=0,"",UPPER(anotacoes!M3814))</f>
        <v/>
      </c>
      <c r="Q3814" t="str">
        <f t="shared" si="119"/>
        <v>INSERT INTO CONVERSAO_LUTA_ACAO (cd_conversao, id_luta, sequencia, momento_inicio, momento_fim, quem_faz, quem_sofre, acao_tipo, acao, tecnica, direcao, pontuacao) VALUES (1, 54, 61, TRIM(' 00:05:40,004'), TRIM(' 00:05:42,061'), 'KIM, J B', 'CRUZ', 'TRYING TO GRIP', 'LEFT + RIGHT HAND', NULL, NULL, NULL)</v>
      </c>
      <c r="R3814" t="s">
        <v>10327</v>
      </c>
    </row>
    <row r="3815" spans="1:18" hidden="1" x14ac:dyDescent="0.25">
      <c r="A3815" s="7">
        <f>anotacoes!D3815</f>
        <v>40580</v>
      </c>
      <c r="B3815" t="str">
        <f>anotacoes!C3815</f>
        <v>GRAND SLAM PARIS 2011</v>
      </c>
      <c r="C3815" t="str">
        <f>anotacoes!E3815</f>
        <v>KIM, J B</v>
      </c>
      <c r="D3815" t="str">
        <f>anotacoes!F3815</f>
        <v>CRUZ</v>
      </c>
      <c r="E3815" t="s">
        <v>10325</v>
      </c>
      <c r="F3815">
        <f>anotacoes!A3815</f>
        <v>54</v>
      </c>
      <c r="G3815">
        <f>anotacoes!B3815</f>
        <v>62</v>
      </c>
      <c r="H3815" t="str">
        <f>anotacoes!K3815</f>
        <v xml:space="preserve"> 00:05:42,061</v>
      </c>
      <c r="I3815" t="str">
        <f>anotacoes!L3815</f>
        <v xml:space="preserve"> 00:05:42,666</v>
      </c>
      <c r="J3815" t="str">
        <f>IF(L3815="PAUSE",E3815,IF(anotacoes!G3819=conversao_anotacoes!C3815,conversao_anotacoes!C3815,conversao_anotacoes!D3815))</f>
        <v>KIM, J B</v>
      </c>
      <c r="K3815" t="str">
        <f t="shared" si="118"/>
        <v>CRUZ</v>
      </c>
      <c r="L3815" t="str">
        <f>UPPER(anotacoes!H3815)</f>
        <v>GRIP TIME</v>
      </c>
      <c r="M3815" t="str">
        <f>IF(OR(L3815="ATTACK",L3815="FINTA"),"&lt;TECNICA&gt;",UPPER(anotacoes!I3815))</f>
        <v>RIGHT COLLAR RIGHT SLEEVE</v>
      </c>
      <c r="N3815" t="str">
        <f>IF(OR(L3815="ATTACK",L3815="FINTA"),UPPER(anotacoes!I3815),"")</f>
        <v/>
      </c>
      <c r="O3815" s="6" t="str">
        <f>IF(anotacoes!N3815=0,"",anotacoes!N3815)</f>
        <v/>
      </c>
      <c r="P3815" t="str">
        <f>IF(anotacoes!M3815=0,"",UPPER(anotacoes!M3815))</f>
        <v/>
      </c>
      <c r="Q3815" t="str">
        <f t="shared" si="119"/>
        <v>INSERT INTO CONVERSAO_LUTA_ACAO (cd_conversao, id_luta, sequencia, momento_inicio, momento_fim, quem_faz, quem_sofre, acao_tipo, acao, tecnica, direcao, pontuacao) VALUES (1, 54, 62, TRIM(' 00:05:42,061'), TRIM(' 00:05:42,666'), 'KIM, J B', 'CRUZ', 'GRIP TIME', 'RIGHT COLLAR RIGHT SLEEVE', NULL, NULL, NULL)</v>
      </c>
      <c r="R3815" t="s">
        <v>10327</v>
      </c>
    </row>
    <row r="3816" spans="1:18" hidden="1" x14ac:dyDescent="0.25">
      <c r="A3816" s="7">
        <f>anotacoes!D3816</f>
        <v>40580</v>
      </c>
      <c r="B3816" t="str">
        <f>anotacoes!C3816</f>
        <v>GRAND SLAM PARIS 2011</v>
      </c>
      <c r="C3816" t="str">
        <f>anotacoes!E3816</f>
        <v>KIM, J B</v>
      </c>
      <c r="D3816" t="str">
        <f>anotacoes!F3816</f>
        <v>CRUZ</v>
      </c>
      <c r="E3816" t="s">
        <v>10325</v>
      </c>
      <c r="F3816">
        <f>anotacoes!A3816</f>
        <v>54</v>
      </c>
      <c r="G3816">
        <f>anotacoes!B3816</f>
        <v>63</v>
      </c>
      <c r="H3816" t="str">
        <f>anotacoes!K3816</f>
        <v xml:space="preserve"> 00:05:42,666</v>
      </c>
      <c r="I3816" t="str">
        <f>anotacoes!L3816</f>
        <v xml:space="preserve"> 00:05:42,722</v>
      </c>
      <c r="J3816" t="str">
        <f>IF(L3816="PAUSE",E3816,IF(anotacoes!G3820=conversao_anotacoes!C3816,conversao_anotacoes!C3816,conversao_anotacoes!D3816))</f>
        <v>KIM, J B</v>
      </c>
      <c r="K3816" t="str">
        <f t="shared" si="118"/>
        <v>CRUZ</v>
      </c>
      <c r="L3816" t="str">
        <f>UPPER(anotacoes!H3816)</f>
        <v>FINTA</v>
      </c>
      <c r="M3816" t="str">
        <f>IF(OR(L3816="ATTACK",L3816="FINTA"),"&lt;TECNICA&gt;",UPPER(anotacoes!I3816))</f>
        <v>&lt;TECNICA&gt;</v>
      </c>
      <c r="N3816" t="str">
        <f>IF(OR(L3816="ATTACK",L3816="FINTA"),UPPER(anotacoes!I3816),"")</f>
        <v>SASSAE TSURI KOMI ASHI LEFT</v>
      </c>
      <c r="O3816" s="6" t="str">
        <f>IF(anotacoes!N3816=0,"",anotacoes!N3816)</f>
        <v/>
      </c>
      <c r="P3816" t="str">
        <f>IF(anotacoes!M3816=0,"",UPPER(anotacoes!M3816))</f>
        <v/>
      </c>
      <c r="Q3816" t="str">
        <f t="shared" si="119"/>
        <v>INSERT INTO CONVERSAO_LUTA_ACAO (cd_conversao, id_luta, sequencia, momento_inicio, momento_fim, quem_faz, quem_sofre, acao_tipo, acao, tecnica, direcao, pontuacao) VALUES (1, 54, 63, TRIM(' 00:05:42,666'), TRIM(' 00:05:42,722'), 'KIM, J B', 'CRUZ', 'FINTA', '&lt;TECNICA&gt;', 'SASSAE TSURI KOMI ASHI LEFT', NULL, NULL)</v>
      </c>
      <c r="R3816" t="s">
        <v>10327</v>
      </c>
    </row>
    <row r="3817" spans="1:18" hidden="1" x14ac:dyDescent="0.25">
      <c r="A3817" s="7">
        <f>anotacoes!D3817</f>
        <v>40580</v>
      </c>
      <c r="B3817" t="str">
        <f>anotacoes!C3817</f>
        <v>GRAND SLAM PARIS 2011</v>
      </c>
      <c r="C3817" t="str">
        <f>anotacoes!E3817</f>
        <v>KIM, J B</v>
      </c>
      <c r="D3817" t="str">
        <f>anotacoes!F3817</f>
        <v>CRUZ</v>
      </c>
      <c r="E3817" t="s">
        <v>10325</v>
      </c>
      <c r="F3817">
        <f>anotacoes!A3817</f>
        <v>54</v>
      </c>
      <c r="G3817">
        <f>anotacoes!B3817</f>
        <v>64</v>
      </c>
      <c r="H3817" t="str">
        <f>anotacoes!K3817</f>
        <v xml:space="preserve"> 00:05:43,255</v>
      </c>
      <c r="I3817" t="str">
        <f>anotacoes!L3817</f>
        <v xml:space="preserve"> 00:05:44,622</v>
      </c>
      <c r="J3817" t="str">
        <f>IF(L3817="PAUSE",E3817,IF(anotacoes!G3821=conversao_anotacoes!C3817,conversao_anotacoes!C3817,conversao_anotacoes!D3817))</f>
        <v>KIM, J B</v>
      </c>
      <c r="K3817" t="str">
        <f t="shared" si="118"/>
        <v>CRUZ</v>
      </c>
      <c r="L3817" t="str">
        <f>UPPER(anotacoes!H3817)</f>
        <v>GRIP TIME</v>
      </c>
      <c r="M3817" t="str">
        <f>IF(OR(L3817="ATTACK",L3817="FINTA"),"&lt;TECNICA&gt;",UPPER(anotacoes!I3817))</f>
        <v>LEFT COLLAR RIGHT SLEEVE</v>
      </c>
      <c r="N3817" t="str">
        <f>IF(OR(L3817="ATTACK",L3817="FINTA"),UPPER(anotacoes!I3817),"")</f>
        <v/>
      </c>
      <c r="O3817" s="6" t="str">
        <f>IF(anotacoes!N3817=0,"",anotacoes!N3817)</f>
        <v/>
      </c>
      <c r="P3817" t="str">
        <f>IF(anotacoes!M3817=0,"",UPPER(anotacoes!M3817))</f>
        <v/>
      </c>
      <c r="Q3817" t="str">
        <f t="shared" si="119"/>
        <v>INSERT INTO CONVERSAO_LUTA_ACAO (cd_conversao, id_luta, sequencia, momento_inicio, momento_fim, quem_faz, quem_sofre, acao_tipo, acao, tecnica, direcao, pontuacao) VALUES (1, 54, 64, TRIM(' 00:05:43,255'), TRIM(' 00:05:44,622'), 'KIM, J B', 'CRUZ', 'GRIP TIME', 'LEFT COLLAR RIGHT SLEEVE', NULL, NULL, NULL)</v>
      </c>
      <c r="R3817" t="s">
        <v>10327</v>
      </c>
    </row>
    <row r="3818" spans="1:18" hidden="1" x14ac:dyDescent="0.25">
      <c r="A3818" s="7">
        <f>anotacoes!D3818</f>
        <v>40580</v>
      </c>
      <c r="B3818" t="str">
        <f>anotacoes!C3818</f>
        <v>GRAND SLAM PARIS 2011</v>
      </c>
      <c r="C3818" t="str">
        <f>anotacoes!E3818</f>
        <v>KIM, J B</v>
      </c>
      <c r="D3818" t="str">
        <f>anotacoes!F3818</f>
        <v>CRUZ</v>
      </c>
      <c r="E3818" t="s">
        <v>10325</v>
      </c>
      <c r="F3818">
        <f>anotacoes!A3818</f>
        <v>54</v>
      </c>
      <c r="G3818">
        <f>anotacoes!B3818</f>
        <v>65</v>
      </c>
      <c r="H3818" t="str">
        <f>anotacoes!K3818</f>
        <v xml:space="preserve"> 00:05:44,622</v>
      </c>
      <c r="I3818" t="str">
        <f>anotacoes!L3818</f>
        <v xml:space="preserve"> 00:05:47,329</v>
      </c>
      <c r="J3818" t="str">
        <f>IF(L3818="PAUSE",E3818,IF(anotacoes!G3822=conversao_anotacoes!C3818,conversao_anotacoes!C3818,conversao_anotacoes!D3818))</f>
        <v>KIM, J B</v>
      </c>
      <c r="K3818" t="str">
        <f t="shared" si="118"/>
        <v>CRUZ</v>
      </c>
      <c r="L3818" t="str">
        <f>UPPER(anotacoes!H3818)</f>
        <v>GRIP TIME</v>
      </c>
      <c r="M3818" t="str">
        <f>IF(OR(L3818="ATTACK",L3818="FINTA"),"&lt;TECNICA&gt;",UPPER(anotacoes!I3818))</f>
        <v>RIGHT SLEEVE LEFT SLEEVE</v>
      </c>
      <c r="N3818" t="str">
        <f>IF(OR(L3818="ATTACK",L3818="FINTA"),UPPER(anotacoes!I3818),"")</f>
        <v/>
      </c>
      <c r="O3818" s="6" t="str">
        <f>IF(anotacoes!N3818=0,"",anotacoes!N3818)</f>
        <v/>
      </c>
      <c r="P3818" t="str">
        <f>IF(anotacoes!M3818=0,"",UPPER(anotacoes!M3818))</f>
        <v/>
      </c>
      <c r="Q3818" t="str">
        <f t="shared" si="119"/>
        <v>INSERT INTO CONVERSAO_LUTA_ACAO (cd_conversao, id_luta, sequencia, momento_inicio, momento_fim, quem_faz, quem_sofre, acao_tipo, acao, tecnica, direcao, pontuacao) VALUES (1, 54, 65, TRIM(' 00:05:44,622'), TRIM(' 00:05:47,329'), 'KIM, J B', 'CRUZ', 'GRIP TIME', 'RIGHT SLEEVE LEFT SLEEVE', NULL, NULL, NULL)</v>
      </c>
      <c r="R3818" t="s">
        <v>10327</v>
      </c>
    </row>
    <row r="3819" spans="1:18" hidden="1" x14ac:dyDescent="0.25">
      <c r="A3819" s="7">
        <f>anotacoes!D3819</f>
        <v>40580</v>
      </c>
      <c r="B3819" t="str">
        <f>anotacoes!C3819</f>
        <v>GRAND SLAM PARIS 2011</v>
      </c>
      <c r="C3819" t="str">
        <f>anotacoes!E3819</f>
        <v>KIM, J B</v>
      </c>
      <c r="D3819" t="str">
        <f>anotacoes!F3819</f>
        <v>CRUZ</v>
      </c>
      <c r="E3819" t="s">
        <v>10325</v>
      </c>
      <c r="F3819">
        <f>anotacoes!A3819</f>
        <v>54</v>
      </c>
      <c r="G3819">
        <f>anotacoes!B3819</f>
        <v>66</v>
      </c>
      <c r="H3819" t="str">
        <f>anotacoes!K3819</f>
        <v xml:space="preserve"> 00:05:47,329</v>
      </c>
      <c r="I3819" t="str">
        <f>anotacoes!L3819</f>
        <v xml:space="preserve"> 00:05:47,329</v>
      </c>
      <c r="J3819" t="str">
        <f>IF(L3819="PAUSE",E3819,IF(anotacoes!G3823=conversao_anotacoes!C3819,conversao_anotacoes!C3819,conversao_anotacoes!D3819))</f>
        <v>KIM, J B</v>
      </c>
      <c r="K3819" t="str">
        <f t="shared" si="118"/>
        <v>CRUZ</v>
      </c>
      <c r="L3819" t="str">
        <f>UPPER(anotacoes!H3819)</f>
        <v>DEFENSE</v>
      </c>
      <c r="M3819" t="str">
        <f>IF(OR(L3819="ATTACK",L3819="FINTA"),"&lt;TECNICA&gt;",UPPER(anotacoes!I3819))</f>
        <v>USING BODY MASS</v>
      </c>
      <c r="N3819" t="str">
        <f>IF(OR(L3819="ATTACK",L3819="FINTA"),UPPER(anotacoes!I3819),"")</f>
        <v/>
      </c>
      <c r="O3819" s="6" t="str">
        <f>IF(anotacoes!N3819=0,"",anotacoes!N3819)</f>
        <v/>
      </c>
      <c r="P3819" t="str">
        <f>IF(anotacoes!M3819=0,"",UPPER(anotacoes!M3819))</f>
        <v/>
      </c>
      <c r="Q3819" t="str">
        <f t="shared" si="119"/>
        <v>INSERT INTO CONVERSAO_LUTA_ACAO (cd_conversao, id_luta, sequencia, momento_inicio, momento_fim, quem_faz, quem_sofre, acao_tipo, acao, tecnica, direcao, pontuacao) VALUES (1, 54, 66, TRIM(' 00:05:47,329'), TRIM(' 00:05:47,329'), 'KIM, J B', 'CRUZ', 'DEFENSE', 'USING BODY MASS', NULL, NULL, NULL)</v>
      </c>
      <c r="R3819" t="s">
        <v>10327</v>
      </c>
    </row>
    <row r="3820" spans="1:18" hidden="1" x14ac:dyDescent="0.25">
      <c r="A3820" s="7">
        <f>anotacoes!D3820</f>
        <v>40580</v>
      </c>
      <c r="B3820" t="str">
        <f>anotacoes!C3820</f>
        <v>GRAND SLAM PARIS 2011</v>
      </c>
      <c r="C3820" t="str">
        <f>anotacoes!E3820</f>
        <v>KIM, J B</v>
      </c>
      <c r="D3820" t="str">
        <f>anotacoes!F3820</f>
        <v>CRUZ</v>
      </c>
      <c r="E3820" t="s">
        <v>10325</v>
      </c>
      <c r="F3820">
        <f>anotacoes!A3820</f>
        <v>54</v>
      </c>
      <c r="G3820">
        <f>anotacoes!B3820</f>
        <v>67</v>
      </c>
      <c r="H3820" t="str">
        <f>anotacoes!K3820</f>
        <v xml:space="preserve"> 00:05:47,329</v>
      </c>
      <c r="I3820" t="str">
        <f>anotacoes!L3820</f>
        <v xml:space="preserve"> 00:05:51,376</v>
      </c>
      <c r="J3820" t="str">
        <f>IF(L3820="PAUSE",E3820,IF(anotacoes!G3824=conversao_anotacoes!C3820,conversao_anotacoes!C3820,conversao_anotacoes!D3820))</f>
        <v>KIM, J B</v>
      </c>
      <c r="K3820" t="str">
        <f t="shared" si="118"/>
        <v>CRUZ</v>
      </c>
      <c r="L3820" t="str">
        <f>UPPER(anotacoes!H3820)</f>
        <v>GRIP TIME</v>
      </c>
      <c r="M3820" t="str">
        <f>IF(OR(L3820="ATTACK",L3820="FINTA"),"&lt;TECNICA&gt;",UPPER(anotacoes!I3820))</f>
        <v>LEFT SLEEVE</v>
      </c>
      <c r="N3820" t="str">
        <f>IF(OR(L3820="ATTACK",L3820="FINTA"),UPPER(anotacoes!I3820),"")</f>
        <v/>
      </c>
      <c r="O3820" s="6" t="str">
        <f>IF(anotacoes!N3820=0,"",anotacoes!N3820)</f>
        <v/>
      </c>
      <c r="P3820" t="str">
        <f>IF(anotacoes!M3820=0,"",UPPER(anotacoes!M3820))</f>
        <v/>
      </c>
      <c r="Q3820" t="str">
        <f t="shared" si="119"/>
        <v>INSERT INTO CONVERSAO_LUTA_ACAO (cd_conversao, id_luta, sequencia, momento_inicio, momento_fim, quem_faz, quem_sofre, acao_tipo, acao, tecnica, direcao, pontuacao) VALUES (1, 54, 67, TRIM(' 00:05:47,329'), TRIM(' 00:05:51,376'), 'KIM, J B', 'CRUZ', 'GRIP TIME', 'LEFT SLEEVE', NULL, NULL, NULL)</v>
      </c>
      <c r="R3820" t="s">
        <v>10327</v>
      </c>
    </row>
    <row r="3821" spans="1:18" hidden="1" x14ac:dyDescent="0.25">
      <c r="A3821" s="7">
        <f>anotacoes!D3821</f>
        <v>40580</v>
      </c>
      <c r="B3821" t="str">
        <f>anotacoes!C3821</f>
        <v>GRAND SLAM PARIS 2011</v>
      </c>
      <c r="C3821" t="str">
        <f>anotacoes!E3821</f>
        <v>KIM, J B</v>
      </c>
      <c r="D3821" t="str">
        <f>anotacoes!F3821</f>
        <v>CRUZ</v>
      </c>
      <c r="E3821" t="s">
        <v>10325</v>
      </c>
      <c r="F3821">
        <f>anotacoes!A3821</f>
        <v>54</v>
      </c>
      <c r="G3821">
        <f>anotacoes!B3821</f>
        <v>68</v>
      </c>
      <c r="H3821" t="str">
        <f>anotacoes!K3821</f>
        <v xml:space="preserve"> 00:05:51,376</v>
      </c>
      <c r="I3821" t="str">
        <f>anotacoes!L3821</f>
        <v xml:space="preserve"> 00:05:53,909</v>
      </c>
      <c r="J3821" t="str">
        <f>IF(L3821="PAUSE",E3821,IF(anotacoes!G3825=conversao_anotacoes!C3821,conversao_anotacoes!C3821,conversao_anotacoes!D3821))</f>
        <v>KIM, J B</v>
      </c>
      <c r="K3821" t="str">
        <f t="shared" si="118"/>
        <v>CRUZ</v>
      </c>
      <c r="L3821" t="str">
        <f>UPPER(anotacoes!H3821)</f>
        <v>GRIP TIME</v>
      </c>
      <c r="M3821" t="str">
        <f>IF(OR(L3821="ATTACK",L3821="FINTA"),"&lt;TECNICA&gt;",UPPER(anotacoes!I3821))</f>
        <v>RIGHT COLLAR</v>
      </c>
      <c r="N3821" t="str">
        <f>IF(OR(L3821="ATTACK",L3821="FINTA"),UPPER(anotacoes!I3821),"")</f>
        <v/>
      </c>
      <c r="O3821" s="6" t="str">
        <f>IF(anotacoes!N3821=0,"",anotacoes!N3821)</f>
        <v/>
      </c>
      <c r="P3821" t="str">
        <f>IF(anotacoes!M3821=0,"",UPPER(anotacoes!M3821))</f>
        <v/>
      </c>
      <c r="Q3821" t="str">
        <f t="shared" si="119"/>
        <v>INSERT INTO CONVERSAO_LUTA_ACAO (cd_conversao, id_luta, sequencia, momento_inicio, momento_fim, quem_faz, quem_sofre, acao_tipo, acao, tecnica, direcao, pontuacao) VALUES (1, 54, 68, TRIM(' 00:05:51,376'), TRIM(' 00:05:53,909'), 'KIM, J B', 'CRUZ', 'GRIP TIME', 'RIGHT COLLAR', NULL, NULL, NULL)</v>
      </c>
      <c r="R3821" t="s">
        <v>10327</v>
      </c>
    </row>
    <row r="3822" spans="1:18" hidden="1" x14ac:dyDescent="0.25">
      <c r="A3822" s="7">
        <f>anotacoes!D3822</f>
        <v>40580</v>
      </c>
      <c r="B3822" t="str">
        <f>anotacoes!C3822</f>
        <v>GRAND SLAM PARIS 2011</v>
      </c>
      <c r="C3822" t="str">
        <f>anotacoes!E3822</f>
        <v>KIM, J B</v>
      </c>
      <c r="D3822" t="str">
        <f>anotacoes!F3822</f>
        <v>CRUZ</v>
      </c>
      <c r="E3822" t="s">
        <v>10325</v>
      </c>
      <c r="F3822">
        <f>anotacoes!A3822</f>
        <v>54</v>
      </c>
      <c r="G3822">
        <f>anotacoes!B3822</f>
        <v>69</v>
      </c>
      <c r="H3822" t="str">
        <f>anotacoes!K3822</f>
        <v xml:space="preserve"> 00:05:54,081</v>
      </c>
      <c r="I3822" t="str">
        <f>anotacoes!L3822</f>
        <v xml:space="preserve"> 00:05:58,674</v>
      </c>
      <c r="J3822" t="str">
        <f>IF(L3822="PAUSE",E3822,IF(anotacoes!G3826=conversao_anotacoes!C3822,conversao_anotacoes!C3822,conversao_anotacoes!D3822))</f>
        <v>&lt;ARBITRO_DESCONHECIDO&gt;</v>
      </c>
      <c r="K3822" t="str">
        <f t="shared" si="118"/>
        <v/>
      </c>
      <c r="L3822" t="str">
        <f>UPPER(anotacoes!H3822)</f>
        <v>PAUSE</v>
      </c>
      <c r="M3822" t="str">
        <f>IF(OR(L3822="ATTACK",L3822="FINTA"),"&lt;TECNICA&gt;",UPPER(anotacoes!I3822))</f>
        <v>&lt;NAO_CLASSIFICADO&gt;</v>
      </c>
      <c r="N3822" t="str">
        <f>IF(OR(L3822="ATTACK",L3822="FINTA"),UPPER(anotacoes!I3822),"")</f>
        <v/>
      </c>
      <c r="O3822" s="6" t="str">
        <f>IF(anotacoes!N3822=0,"",anotacoes!N3822)</f>
        <v/>
      </c>
      <c r="P3822" t="str">
        <f>IF(anotacoes!M3822=0,"",UPPER(anotacoes!M3822))</f>
        <v/>
      </c>
      <c r="Q3822" t="str">
        <f t="shared" si="119"/>
        <v>INSERT INTO CONVERSAO_LUTA_ACAO (cd_conversao, id_luta, sequencia, momento_inicio, momento_fim, quem_faz, quem_sofre, acao_tipo, acao, tecnica, direcao, pontuacao) VALUES (1, 54, 69, TRIM(' 00:05:54,081'), TRIM(' 00:05:58,674'), '&lt;ARBITRO_DESCONHECIDO&gt;', '', 'PAUSE', '&lt;NAO_CLASSIFICADO&gt;', NULL, NULL, NULL)</v>
      </c>
      <c r="R3822" t="s">
        <v>10327</v>
      </c>
    </row>
    <row r="3823" spans="1:18" hidden="1" x14ac:dyDescent="0.25">
      <c r="A3823" s="7">
        <f>anotacoes!D3823</f>
        <v>40580</v>
      </c>
      <c r="B3823" t="str">
        <f>anotacoes!C3823</f>
        <v>GRAND SLAM PARIS 2011</v>
      </c>
      <c r="C3823" t="str">
        <f>anotacoes!E3823</f>
        <v>KIM, J B</v>
      </c>
      <c r="D3823" t="str">
        <f>anotacoes!F3823</f>
        <v>CRUZ</v>
      </c>
      <c r="E3823" t="s">
        <v>10325</v>
      </c>
      <c r="F3823">
        <f>anotacoes!A3823</f>
        <v>54</v>
      </c>
      <c r="G3823">
        <f>anotacoes!B3823</f>
        <v>70</v>
      </c>
      <c r="H3823" t="str">
        <f>anotacoes!K3823</f>
        <v xml:space="preserve"> 00:05:58,674</v>
      </c>
      <c r="I3823" t="str">
        <f>anotacoes!L3823</f>
        <v xml:space="preserve"> 00:05:59,575</v>
      </c>
      <c r="J3823" t="str">
        <f>IF(L3823="PAUSE",E3823,IF(anotacoes!G3827=conversao_anotacoes!C3823,conversao_anotacoes!C3823,conversao_anotacoes!D3823))</f>
        <v>KIM, J B</v>
      </c>
      <c r="K3823" t="str">
        <f t="shared" si="118"/>
        <v>CRUZ</v>
      </c>
      <c r="L3823" t="str">
        <f>UPPER(anotacoes!H3823)</f>
        <v>DISPLACEMENT</v>
      </c>
      <c r="M3823" t="str">
        <f>IF(OR(L3823="ATTACK",L3823="FINTA"),"&lt;TECNICA&gt;",UPPER(anotacoes!I3823))</f>
        <v>2-3 STEP HESITANT RIGHT</v>
      </c>
      <c r="N3823" t="str">
        <f>IF(OR(L3823="ATTACK",L3823="FINTA"),UPPER(anotacoes!I3823),"")</f>
        <v/>
      </c>
      <c r="O3823" s="6" t="str">
        <f>IF(anotacoes!N3823=0,"",anotacoes!N3823)</f>
        <v/>
      </c>
      <c r="P3823" t="str">
        <f>IF(anotacoes!M3823=0,"",UPPER(anotacoes!M3823))</f>
        <v/>
      </c>
      <c r="Q3823" t="str">
        <f t="shared" si="119"/>
        <v>INSERT INTO CONVERSAO_LUTA_ACAO (cd_conversao, id_luta, sequencia, momento_inicio, momento_fim, quem_faz, quem_sofre, acao_tipo, acao, tecnica, direcao, pontuacao) VALUES (1, 54, 70, TRIM(' 00:05:58,674'), TRIM(' 00:05:59,575'), 'KIM, J B', 'CRUZ', 'DISPLACEMENT', '2-3 STEP HESITANT RIGHT', NULL, NULL, NULL)</v>
      </c>
      <c r="R3823" t="s">
        <v>10327</v>
      </c>
    </row>
    <row r="3824" spans="1:18" hidden="1" x14ac:dyDescent="0.25">
      <c r="A3824" s="7">
        <f>anotacoes!D3824</f>
        <v>40580</v>
      </c>
      <c r="B3824" t="str">
        <f>anotacoes!C3824</f>
        <v>GRAND SLAM PARIS 2011</v>
      </c>
      <c r="C3824" t="str">
        <f>anotacoes!E3824</f>
        <v>KIM, J B</v>
      </c>
      <c r="D3824" t="str">
        <f>anotacoes!F3824</f>
        <v>CRUZ</v>
      </c>
      <c r="E3824" t="s">
        <v>10325</v>
      </c>
      <c r="F3824">
        <f>anotacoes!A3824</f>
        <v>54</v>
      </c>
      <c r="G3824">
        <f>anotacoes!B3824</f>
        <v>71</v>
      </c>
      <c r="H3824" t="str">
        <f>anotacoes!K3824</f>
        <v xml:space="preserve"> 00:05:59,575</v>
      </c>
      <c r="I3824" t="str">
        <f>anotacoes!L3824</f>
        <v xml:space="preserve"> 00:06:43,972</v>
      </c>
      <c r="J3824" t="str">
        <f>IF(L3824="PAUSE",E3824,IF(anotacoes!G3828=conversao_anotacoes!C3824,conversao_anotacoes!C3824,conversao_anotacoes!D3824))</f>
        <v>KIM, J B</v>
      </c>
      <c r="K3824" t="str">
        <f t="shared" si="118"/>
        <v>CRUZ</v>
      </c>
      <c r="L3824" t="str">
        <f>UPPER(anotacoes!H3824)</f>
        <v>GRIP TIME</v>
      </c>
      <c r="M3824" t="str">
        <f>IF(OR(L3824="ATTACK",L3824="FINTA"),"&lt;TECNICA&gt;",UPPER(anotacoes!I3824))</f>
        <v>LEFT COLLAR RIGHT SLEEVE</v>
      </c>
      <c r="N3824" t="str">
        <f>IF(OR(L3824="ATTACK",L3824="FINTA"),UPPER(anotacoes!I3824),"")</f>
        <v/>
      </c>
      <c r="O3824" s="6" t="str">
        <f>IF(anotacoes!N3824=0,"",anotacoes!N3824)</f>
        <v/>
      </c>
      <c r="P3824" t="str">
        <f>IF(anotacoes!M3824=0,"",UPPER(anotacoes!M3824))</f>
        <v/>
      </c>
      <c r="Q3824" t="str">
        <f t="shared" si="119"/>
        <v>INSERT INTO CONVERSAO_LUTA_ACAO (cd_conversao, id_luta, sequencia, momento_inicio, momento_fim, quem_faz, quem_sofre, acao_tipo, acao, tecnica, direcao, pontuacao) VALUES (1, 54, 71, TRIM(' 00:05:59,575'), TRIM(' 00:06:43,972'), 'KIM, J B', 'CRUZ', 'GRIP TIME', 'LEFT COLLAR RIGHT SLEEVE', NULL, NULL, NULL)</v>
      </c>
      <c r="R3824" t="s">
        <v>10327</v>
      </c>
    </row>
    <row r="3825" spans="1:18" hidden="1" x14ac:dyDescent="0.25">
      <c r="A3825" s="7">
        <f>anotacoes!D3825</f>
        <v>40580</v>
      </c>
      <c r="B3825" t="str">
        <f>anotacoes!C3825</f>
        <v>GRAND SLAM PARIS 2011</v>
      </c>
      <c r="C3825" t="str">
        <f>anotacoes!E3825</f>
        <v>KIM, J B</v>
      </c>
      <c r="D3825" t="str">
        <f>anotacoes!F3825</f>
        <v>CRUZ</v>
      </c>
      <c r="E3825" t="s">
        <v>10325</v>
      </c>
      <c r="F3825">
        <f>anotacoes!A3825</f>
        <v>54</v>
      </c>
      <c r="G3825">
        <f>anotacoes!B3825</f>
        <v>72</v>
      </c>
      <c r="H3825" t="str">
        <f>anotacoes!K3825</f>
        <v xml:space="preserve"> 00:06:43,972</v>
      </c>
      <c r="I3825" t="str">
        <f>anotacoes!L3825</f>
        <v xml:space="preserve"> 00:06:45,424</v>
      </c>
      <c r="J3825" t="str">
        <f>IF(L3825="PAUSE",E3825,IF(anotacoes!G3829=conversao_anotacoes!C3825,conversao_anotacoes!C3825,conversao_anotacoes!D3825))</f>
        <v>KIM, J B</v>
      </c>
      <c r="K3825" t="str">
        <f t="shared" si="118"/>
        <v>CRUZ</v>
      </c>
      <c r="L3825" t="str">
        <f>UPPER(anotacoes!H3825)</f>
        <v>ATTACK</v>
      </c>
      <c r="M3825" t="str">
        <f>IF(OR(L3825="ATTACK",L3825="FINTA"),"&lt;TECNICA&gt;",UPPER(anotacoes!I3825))</f>
        <v>&lt;TECNICA&gt;</v>
      </c>
      <c r="N3825" t="str">
        <f>IF(OR(L3825="ATTACK",L3825="FINTA"),UPPER(anotacoes!I3825),"")</f>
        <v>KOUCHI GARI</v>
      </c>
      <c r="O3825" s="6">
        <f>IF(anotacoes!N3825=0,"",anotacoes!N3825)</f>
        <v>4</v>
      </c>
      <c r="P3825" t="str">
        <f>IF(anotacoes!M3825=0,"",UPPER(anotacoes!M3825))</f>
        <v/>
      </c>
      <c r="Q3825" t="str">
        <f t="shared" si="119"/>
        <v>INSERT INTO CONVERSAO_LUTA_ACAO (cd_conversao, id_luta, sequencia, momento_inicio, momento_fim, quem_faz, quem_sofre, acao_tipo, acao, tecnica, direcao, pontuacao) VALUES (1, 54, 72, TRIM(' 00:06:43,972'), TRIM(' 00:06:45,424'), 'KIM, J B', 'CRUZ', 'ATTACK', '&lt;TECNICA&gt;', 'KOUCHI GARI', 4, NULL)</v>
      </c>
      <c r="R3825" t="s">
        <v>10327</v>
      </c>
    </row>
    <row r="3826" spans="1:18" hidden="1" x14ac:dyDescent="0.25">
      <c r="A3826" s="7">
        <f>anotacoes!D3826</f>
        <v>40580</v>
      </c>
      <c r="B3826" t="str">
        <f>anotacoes!C3826</f>
        <v>GRAND SLAM PARIS 2011</v>
      </c>
      <c r="C3826" t="str">
        <f>anotacoes!E3826</f>
        <v>KIM, J B</v>
      </c>
      <c r="D3826" t="str">
        <f>anotacoes!F3826</f>
        <v>CRUZ</v>
      </c>
      <c r="E3826" t="s">
        <v>10325</v>
      </c>
      <c r="F3826">
        <f>anotacoes!A3826</f>
        <v>54</v>
      </c>
      <c r="G3826">
        <f>anotacoes!B3826</f>
        <v>73</v>
      </c>
      <c r="H3826" t="str">
        <f>anotacoes!K3826</f>
        <v xml:space="preserve"> 00:06:45,424</v>
      </c>
      <c r="I3826" t="str">
        <f>anotacoes!L3826</f>
        <v xml:space="preserve"> 00:06:46,824</v>
      </c>
      <c r="J3826" t="str">
        <f>IF(L3826="PAUSE",E3826,IF(anotacoes!G3830=conversao_anotacoes!C3826,conversao_anotacoes!C3826,conversao_anotacoes!D3826))</f>
        <v>KIM, J B</v>
      </c>
      <c r="K3826" t="str">
        <f t="shared" si="118"/>
        <v>CRUZ</v>
      </c>
      <c r="L3826" t="str">
        <f>UPPER(anotacoes!H3826)</f>
        <v>GRIP TIME</v>
      </c>
      <c r="M3826" t="str">
        <f>IF(OR(L3826="ATTACK",L3826="FINTA"),"&lt;TECNICA&gt;",UPPER(anotacoes!I3826))</f>
        <v>LEFT COLLAR RIGHT SLEEVE</v>
      </c>
      <c r="N3826" t="str">
        <f>IF(OR(L3826="ATTACK",L3826="FINTA"),UPPER(anotacoes!I3826),"")</f>
        <v/>
      </c>
      <c r="O3826" s="6" t="str">
        <f>IF(anotacoes!N3826=0,"",anotacoes!N3826)</f>
        <v/>
      </c>
      <c r="P3826" t="str">
        <f>IF(anotacoes!M3826=0,"",UPPER(anotacoes!M3826))</f>
        <v/>
      </c>
      <c r="Q3826" t="str">
        <f t="shared" si="119"/>
        <v>INSERT INTO CONVERSAO_LUTA_ACAO (cd_conversao, id_luta, sequencia, momento_inicio, momento_fim, quem_faz, quem_sofre, acao_tipo, acao, tecnica, direcao, pontuacao) VALUES (1, 54, 73, TRIM(' 00:06:45,424'), TRIM(' 00:06:46,824'), 'KIM, J B', 'CRUZ', 'GRIP TIME', 'LEFT COLLAR RIGHT SLEEVE', NULL, NULL, NULL)</v>
      </c>
      <c r="R3826" t="s">
        <v>10327</v>
      </c>
    </row>
    <row r="3827" spans="1:18" hidden="1" x14ac:dyDescent="0.25">
      <c r="A3827" s="7">
        <f>anotacoes!D3827</f>
        <v>40580</v>
      </c>
      <c r="B3827" t="str">
        <f>anotacoes!C3827</f>
        <v>GRAND SLAM PARIS 2011</v>
      </c>
      <c r="C3827" t="str">
        <f>anotacoes!E3827</f>
        <v>KIM, J B</v>
      </c>
      <c r="D3827" t="str">
        <f>anotacoes!F3827</f>
        <v>CRUZ</v>
      </c>
      <c r="E3827" t="s">
        <v>10325</v>
      </c>
      <c r="F3827">
        <f>anotacoes!A3827</f>
        <v>54</v>
      </c>
      <c r="G3827">
        <f>anotacoes!B3827</f>
        <v>74</v>
      </c>
      <c r="H3827" t="str">
        <f>anotacoes!K3827</f>
        <v xml:space="preserve"> 00:06:46,824</v>
      </c>
      <c r="I3827" t="str">
        <f>anotacoes!L3827</f>
        <v xml:space="preserve"> 00:06:47,870</v>
      </c>
      <c r="J3827" t="str">
        <f>IF(L3827="PAUSE",E3827,IF(anotacoes!G3831=conversao_anotacoes!C3827,conversao_anotacoes!C3827,conversao_anotacoes!D3827))</f>
        <v>KIM, J B</v>
      </c>
      <c r="K3827" t="str">
        <f t="shared" si="118"/>
        <v>CRUZ</v>
      </c>
      <c r="L3827" t="str">
        <f>UPPER(anotacoes!H3827)</f>
        <v>ATTACK</v>
      </c>
      <c r="M3827" t="str">
        <f>IF(OR(L3827="ATTACK",L3827="FINTA"),"&lt;TECNICA&gt;",UPPER(anotacoes!I3827))</f>
        <v>&lt;TECNICA&gt;</v>
      </c>
      <c r="N3827" t="str">
        <f>IF(OR(L3827="ATTACK",L3827="FINTA"),UPPER(anotacoes!I3827),"")</f>
        <v>SEOI NAGE</v>
      </c>
      <c r="O3827" s="6">
        <f>IF(anotacoes!N3827=0,"",anotacoes!N3827)</f>
        <v>6</v>
      </c>
      <c r="P3827" t="str">
        <f>IF(anotacoes!M3827=0,"",UPPER(anotacoes!M3827))</f>
        <v/>
      </c>
      <c r="Q3827" t="str">
        <f t="shared" si="119"/>
        <v>INSERT INTO CONVERSAO_LUTA_ACAO (cd_conversao, id_luta, sequencia, momento_inicio, momento_fim, quem_faz, quem_sofre, acao_tipo, acao, tecnica, direcao, pontuacao) VALUES (1, 54, 74, TRIM(' 00:06:46,824'), TRIM(' 00:06:47,870'), 'KIM, J B', 'CRUZ', 'ATTACK', '&lt;TECNICA&gt;', 'SEOI NAGE', 6, NULL)</v>
      </c>
      <c r="R3827" t="s">
        <v>10327</v>
      </c>
    </row>
    <row r="3828" spans="1:18" hidden="1" x14ac:dyDescent="0.25">
      <c r="A3828" s="7">
        <f>anotacoes!D3828</f>
        <v>40580</v>
      </c>
      <c r="B3828" t="str">
        <f>anotacoes!C3828</f>
        <v>GRAND SLAM PARIS 2011</v>
      </c>
      <c r="C3828" t="str">
        <f>anotacoes!E3828</f>
        <v>KIM, J B</v>
      </c>
      <c r="D3828" t="str">
        <f>anotacoes!F3828</f>
        <v>CRUZ</v>
      </c>
      <c r="E3828" t="s">
        <v>10325</v>
      </c>
      <c r="F3828">
        <f>anotacoes!A3828</f>
        <v>54</v>
      </c>
      <c r="G3828">
        <f>anotacoes!B3828</f>
        <v>75</v>
      </c>
      <c r="H3828" t="str">
        <f>anotacoes!K3828</f>
        <v xml:space="preserve"> 00:06:47,870</v>
      </c>
      <c r="I3828" t="str">
        <f>anotacoes!L3828</f>
        <v xml:space="preserve"> 00:06:59,018</v>
      </c>
      <c r="J3828" t="str">
        <f>IF(L3828="PAUSE",E3828,IF(anotacoes!G3832=conversao_anotacoes!C3828,conversao_anotacoes!C3828,conversao_anotacoes!D3828))</f>
        <v>KIM, J B</v>
      </c>
      <c r="K3828" t="str">
        <f t="shared" si="118"/>
        <v>CRUZ</v>
      </c>
      <c r="L3828" t="str">
        <f>UPPER(anotacoes!H3828)</f>
        <v>GROUNDWORK COMBAT</v>
      </c>
      <c r="M3828" t="str">
        <f>IF(OR(L3828="ATTACK",L3828="FINTA"),"&lt;TECNICA&gt;",UPPER(anotacoes!I3828))</f>
        <v>DEFENSIVE POSITION</v>
      </c>
      <c r="N3828" t="str">
        <f>IF(OR(L3828="ATTACK",L3828="FINTA"),UPPER(anotacoes!I3828),"")</f>
        <v/>
      </c>
      <c r="O3828" s="6" t="str">
        <f>IF(anotacoes!N3828=0,"",anotacoes!N3828)</f>
        <v/>
      </c>
      <c r="P3828" t="str">
        <f>IF(anotacoes!M3828=0,"",UPPER(anotacoes!M3828))</f>
        <v/>
      </c>
      <c r="Q3828" t="str">
        <f t="shared" si="119"/>
        <v>INSERT INTO CONVERSAO_LUTA_ACAO (cd_conversao, id_luta, sequencia, momento_inicio, momento_fim, quem_faz, quem_sofre, acao_tipo, acao, tecnica, direcao, pontuacao) VALUES (1, 54, 75, TRIM(' 00:06:47,870'), TRIM(' 00:06:59,018'), 'KIM, J B', 'CRUZ', 'GROUNDWORK COMBAT', 'DEFENSIVE POSITION', NULL, NULL, NULL)</v>
      </c>
      <c r="R3828" t="s">
        <v>10327</v>
      </c>
    </row>
    <row r="3829" spans="1:18" hidden="1" x14ac:dyDescent="0.25">
      <c r="A3829" s="7">
        <f>anotacoes!D3829</f>
        <v>40580</v>
      </c>
      <c r="B3829" t="str">
        <f>anotacoes!C3829</f>
        <v>GRAND SLAM PARIS 2011</v>
      </c>
      <c r="C3829" t="str">
        <f>anotacoes!E3829</f>
        <v>KIM, J B</v>
      </c>
      <c r="D3829" t="str">
        <f>anotacoes!F3829</f>
        <v>CRUZ</v>
      </c>
      <c r="E3829" t="s">
        <v>10325</v>
      </c>
      <c r="F3829">
        <f>anotacoes!A3829</f>
        <v>54</v>
      </c>
      <c r="G3829">
        <f>anotacoes!B3829</f>
        <v>76</v>
      </c>
      <c r="H3829" t="str">
        <f>anotacoes!K3829</f>
        <v xml:space="preserve"> 00:06:59,197</v>
      </c>
      <c r="I3829" t="str">
        <f>anotacoes!L3829</f>
        <v xml:space="preserve"> 00:07:14,766</v>
      </c>
      <c r="J3829" t="str">
        <f>IF(L3829="PAUSE",E3829,IF(anotacoes!G3833=conversao_anotacoes!C3829,conversao_anotacoes!C3829,conversao_anotacoes!D3829))</f>
        <v>&lt;ARBITRO_DESCONHECIDO&gt;</v>
      </c>
      <c r="K3829" t="str">
        <f t="shared" si="118"/>
        <v/>
      </c>
      <c r="L3829" t="str">
        <f>UPPER(anotacoes!H3829)</f>
        <v>PAUSE</v>
      </c>
      <c r="M3829" t="str">
        <f>IF(OR(L3829="ATTACK",L3829="FINTA"),"&lt;TECNICA&gt;",UPPER(anotacoes!I3829))</f>
        <v>&lt;NAO_CLASSIFICADO&gt;</v>
      </c>
      <c r="N3829" t="str">
        <f>IF(OR(L3829="ATTACK",L3829="FINTA"),UPPER(anotacoes!I3829),"")</f>
        <v/>
      </c>
      <c r="O3829" s="6" t="str">
        <f>IF(anotacoes!N3829=0,"",anotacoes!N3829)</f>
        <v/>
      </c>
      <c r="P3829" t="str">
        <f>IF(anotacoes!M3829=0,"",UPPER(anotacoes!M3829))</f>
        <v/>
      </c>
      <c r="Q3829" t="str">
        <f t="shared" si="119"/>
        <v>INSERT INTO CONVERSAO_LUTA_ACAO (cd_conversao, id_luta, sequencia, momento_inicio, momento_fim, quem_faz, quem_sofre, acao_tipo, acao, tecnica, direcao, pontuacao) VALUES (1, 54, 76, TRIM(' 00:06:59,197'), TRIM(' 00:07:14,766'), '&lt;ARBITRO_DESCONHECIDO&gt;', '', 'PAUSE', '&lt;NAO_CLASSIFICADO&gt;', NULL, NULL, NULL)</v>
      </c>
      <c r="R3829" t="s">
        <v>10327</v>
      </c>
    </row>
    <row r="3830" spans="1:18" hidden="1" x14ac:dyDescent="0.25">
      <c r="A3830" s="7">
        <f>anotacoes!D3830</f>
        <v>40580</v>
      </c>
      <c r="B3830" t="str">
        <f>anotacoes!C3830</f>
        <v>GRAND SLAM PARIS 2011</v>
      </c>
      <c r="C3830" t="str">
        <f>anotacoes!E3830</f>
        <v>KIM, J B</v>
      </c>
      <c r="D3830" t="str">
        <f>anotacoes!F3830</f>
        <v>CRUZ</v>
      </c>
      <c r="E3830" t="s">
        <v>10325</v>
      </c>
      <c r="F3830">
        <f>anotacoes!A3830</f>
        <v>54</v>
      </c>
      <c r="G3830">
        <f>anotacoes!B3830</f>
        <v>77</v>
      </c>
      <c r="H3830" t="str">
        <f>anotacoes!K3830</f>
        <v xml:space="preserve"> 00:07:14,766</v>
      </c>
      <c r="I3830" t="str">
        <f>anotacoes!L3830</f>
        <v xml:space="preserve"> 00:07:21,040</v>
      </c>
      <c r="J3830" t="str">
        <f>IF(L3830="PAUSE",E3830,IF(anotacoes!G3834=conversao_anotacoes!C3830,conversao_anotacoes!C3830,conversao_anotacoes!D3830))</f>
        <v>KIM, J B</v>
      </c>
      <c r="K3830" t="str">
        <f t="shared" si="118"/>
        <v>CRUZ</v>
      </c>
      <c r="L3830" t="str">
        <f>UPPER(anotacoes!H3830)</f>
        <v>DISPLACEMENT</v>
      </c>
      <c r="M3830" t="str">
        <f>IF(OR(L3830="ATTACK",L3830="FINTA"),"&lt;TECNICA&gt;",UPPER(anotacoes!I3830))</f>
        <v>2-3 STEP HESITANT RIGHT</v>
      </c>
      <c r="N3830" t="str">
        <f>IF(OR(L3830="ATTACK",L3830="FINTA"),UPPER(anotacoes!I3830),"")</f>
        <v/>
      </c>
      <c r="O3830" s="6" t="str">
        <f>IF(anotacoes!N3830=0,"",anotacoes!N3830)</f>
        <v/>
      </c>
      <c r="P3830" t="str">
        <f>IF(anotacoes!M3830=0,"",UPPER(anotacoes!M3830))</f>
        <v/>
      </c>
      <c r="Q3830" t="str">
        <f t="shared" si="119"/>
        <v>INSERT INTO CONVERSAO_LUTA_ACAO (cd_conversao, id_luta, sequencia, momento_inicio, momento_fim, quem_faz, quem_sofre, acao_tipo, acao, tecnica, direcao, pontuacao) VALUES (1, 54, 77, TRIM(' 00:07:14,766'), TRIM(' 00:07:21,040'), 'KIM, J B', 'CRUZ', 'DISPLACEMENT', '2-3 STEP HESITANT RIGHT', NULL, NULL, NULL)</v>
      </c>
      <c r="R3830" t="s">
        <v>10327</v>
      </c>
    </row>
    <row r="3831" spans="1:18" hidden="1" x14ac:dyDescent="0.25">
      <c r="A3831" s="7">
        <f>anotacoes!D3831</f>
        <v>40580</v>
      </c>
      <c r="B3831" t="str">
        <f>anotacoes!C3831</f>
        <v>GRAND SLAM PARIS 2011</v>
      </c>
      <c r="C3831" t="str">
        <f>anotacoes!E3831</f>
        <v>KIM, J B</v>
      </c>
      <c r="D3831" t="str">
        <f>anotacoes!F3831</f>
        <v>CRUZ</v>
      </c>
      <c r="E3831" t="s">
        <v>10325</v>
      </c>
      <c r="F3831">
        <f>anotacoes!A3831</f>
        <v>54</v>
      </c>
      <c r="G3831">
        <f>anotacoes!B3831</f>
        <v>78</v>
      </c>
      <c r="H3831" t="str">
        <f>anotacoes!K3831</f>
        <v xml:space="preserve"> 00:07:21,040</v>
      </c>
      <c r="I3831" t="str">
        <f>anotacoes!L3831</f>
        <v xml:space="preserve"> 00:07:22,938</v>
      </c>
      <c r="J3831" t="str">
        <f>IF(L3831="PAUSE",E3831,IF(anotacoes!G3835=conversao_anotacoes!C3831,conversao_anotacoes!C3831,conversao_anotacoes!D3831))</f>
        <v>KIM, J B</v>
      </c>
      <c r="K3831" t="str">
        <f t="shared" si="118"/>
        <v>CRUZ</v>
      </c>
      <c r="L3831" t="str">
        <f>UPPER(anotacoes!H3831)</f>
        <v>GRIP TIME</v>
      </c>
      <c r="M3831" t="str">
        <f>IF(OR(L3831="ATTACK",L3831="FINTA"),"&lt;TECNICA&gt;",UPPER(anotacoes!I3831))</f>
        <v>LEFT COLLAR RIGHT SLEEVE</v>
      </c>
      <c r="N3831" t="str">
        <f>IF(OR(L3831="ATTACK",L3831="FINTA"),UPPER(anotacoes!I3831),"")</f>
        <v/>
      </c>
      <c r="O3831" s="6" t="str">
        <f>IF(anotacoes!N3831=0,"",anotacoes!N3831)</f>
        <v/>
      </c>
      <c r="P3831" t="str">
        <f>IF(anotacoes!M3831=0,"",UPPER(anotacoes!M3831))</f>
        <v/>
      </c>
      <c r="Q3831" t="str">
        <f t="shared" si="119"/>
        <v>INSERT INTO CONVERSAO_LUTA_ACAO (cd_conversao, id_luta, sequencia, momento_inicio, momento_fim, quem_faz, quem_sofre, acao_tipo, acao, tecnica, direcao, pontuacao) VALUES (1, 54, 78, TRIM(' 00:07:21,040'), TRIM(' 00:07:22,938'), 'KIM, J B', 'CRUZ', 'GRIP TIME', 'LEFT COLLAR RIGHT SLEEVE', NULL, NULL, NULL)</v>
      </c>
      <c r="R3831" t="s">
        <v>10327</v>
      </c>
    </row>
    <row r="3832" spans="1:18" hidden="1" x14ac:dyDescent="0.25">
      <c r="A3832" s="7">
        <f>anotacoes!D3832</f>
        <v>40580</v>
      </c>
      <c r="B3832" t="str">
        <f>anotacoes!C3832</f>
        <v>GRAND SLAM PARIS 2011</v>
      </c>
      <c r="C3832" t="str">
        <f>anotacoes!E3832</f>
        <v>KIM, J B</v>
      </c>
      <c r="D3832" t="str">
        <f>anotacoes!F3832</f>
        <v>CRUZ</v>
      </c>
      <c r="E3832" t="s">
        <v>10325</v>
      </c>
      <c r="F3832">
        <f>anotacoes!A3832</f>
        <v>54</v>
      </c>
      <c r="G3832">
        <f>anotacoes!B3832</f>
        <v>79</v>
      </c>
      <c r="H3832" t="str">
        <f>anotacoes!K3832</f>
        <v xml:space="preserve"> 00:07:22,938</v>
      </c>
      <c r="I3832" t="str">
        <f>anotacoes!L3832</f>
        <v xml:space="preserve"> 00:07:30,390</v>
      </c>
      <c r="J3832" t="str">
        <f>IF(L3832="PAUSE",E3832,IF(anotacoes!G3836=conversao_anotacoes!C3832,conversao_anotacoes!C3832,conversao_anotacoes!D3832))</f>
        <v>KIM, J B</v>
      </c>
      <c r="K3832" t="str">
        <f t="shared" si="118"/>
        <v>CRUZ</v>
      </c>
      <c r="L3832" t="str">
        <f>UPPER(anotacoes!H3832)</f>
        <v>TRYING TO GRIP</v>
      </c>
      <c r="M3832" t="str">
        <f>IF(OR(L3832="ATTACK",L3832="FINTA"),"&lt;TECNICA&gt;",UPPER(anotacoes!I3832))</f>
        <v>LEFT + RIGHT + JUDOGI</v>
      </c>
      <c r="N3832" t="str">
        <f>IF(OR(L3832="ATTACK",L3832="FINTA"),UPPER(anotacoes!I3832),"")</f>
        <v/>
      </c>
      <c r="O3832" s="6" t="str">
        <f>IF(anotacoes!N3832=0,"",anotacoes!N3832)</f>
        <v/>
      </c>
      <c r="P3832" t="str">
        <f>IF(anotacoes!M3832=0,"",UPPER(anotacoes!M3832))</f>
        <v/>
      </c>
      <c r="Q3832" t="str">
        <f t="shared" si="119"/>
        <v>INSERT INTO CONVERSAO_LUTA_ACAO (cd_conversao, id_luta, sequencia, momento_inicio, momento_fim, quem_faz, quem_sofre, acao_tipo, acao, tecnica, direcao, pontuacao) VALUES (1, 54, 79, TRIM(' 00:07:22,938'), TRIM(' 00:07:30,390'), 'KIM, J B', 'CRUZ', 'TRYING TO GRIP', 'LEFT + RIGHT + JUDOGI', NULL, NULL, NULL)</v>
      </c>
      <c r="R3832" t="s">
        <v>10327</v>
      </c>
    </row>
    <row r="3833" spans="1:18" hidden="1" x14ac:dyDescent="0.25">
      <c r="A3833" s="7">
        <f>anotacoes!D3833</f>
        <v>40580</v>
      </c>
      <c r="B3833" t="str">
        <f>anotacoes!C3833</f>
        <v>GRAND SLAM PARIS 2011</v>
      </c>
      <c r="C3833" t="str">
        <f>anotacoes!E3833</f>
        <v>KIM, J B</v>
      </c>
      <c r="D3833" t="str">
        <f>anotacoes!F3833</f>
        <v>CRUZ</v>
      </c>
      <c r="E3833" t="s">
        <v>10325</v>
      </c>
      <c r="F3833">
        <f>anotacoes!A3833</f>
        <v>54</v>
      </c>
      <c r="G3833">
        <f>anotacoes!B3833</f>
        <v>80</v>
      </c>
      <c r="H3833" t="str">
        <f>anotacoes!K3833</f>
        <v xml:space="preserve"> 00:07:30,390</v>
      </c>
      <c r="I3833" t="str">
        <f>anotacoes!L3833</f>
        <v xml:space="preserve"> 00:07:32,649</v>
      </c>
      <c r="J3833" t="str">
        <f>IF(L3833="PAUSE",E3833,IF(anotacoes!G3837=conversao_anotacoes!C3833,conversao_anotacoes!C3833,conversao_anotacoes!D3833))</f>
        <v>KIM, J B</v>
      </c>
      <c r="K3833" t="str">
        <f t="shared" si="118"/>
        <v>CRUZ</v>
      </c>
      <c r="L3833" t="str">
        <f>UPPER(anotacoes!H3833)</f>
        <v>GRIP TIME</v>
      </c>
      <c r="M3833" t="str">
        <f>IF(OR(L3833="ATTACK",L3833="FINTA"),"&lt;TECNICA&gt;",UPPER(anotacoes!I3833))</f>
        <v>RIGHT COLLAR RIGHT SLEEVE</v>
      </c>
      <c r="N3833" t="str">
        <f>IF(OR(L3833="ATTACK",L3833="FINTA"),UPPER(anotacoes!I3833),"")</f>
        <v/>
      </c>
      <c r="O3833" s="6" t="str">
        <f>IF(anotacoes!N3833=0,"",anotacoes!N3833)</f>
        <v/>
      </c>
      <c r="P3833" t="str">
        <f>IF(anotacoes!M3833=0,"",UPPER(anotacoes!M3833))</f>
        <v/>
      </c>
      <c r="Q3833" t="str">
        <f t="shared" si="119"/>
        <v>INSERT INTO CONVERSAO_LUTA_ACAO (cd_conversao, id_luta, sequencia, momento_inicio, momento_fim, quem_faz, quem_sofre, acao_tipo, acao, tecnica, direcao, pontuacao) VALUES (1, 54, 80, TRIM(' 00:07:30,390'), TRIM(' 00:07:32,649'), 'KIM, J B', 'CRUZ', 'GRIP TIME', 'RIGHT COLLAR RIGHT SLEEVE', NULL, NULL, NULL)</v>
      </c>
      <c r="R3833" t="s">
        <v>10327</v>
      </c>
    </row>
    <row r="3834" spans="1:18" hidden="1" x14ac:dyDescent="0.25">
      <c r="A3834" s="7">
        <f>anotacoes!D3834</f>
        <v>40580</v>
      </c>
      <c r="B3834" t="str">
        <f>anotacoes!C3834</f>
        <v>GRAND SLAM PARIS 2011</v>
      </c>
      <c r="C3834" t="str">
        <f>anotacoes!E3834</f>
        <v>KIM, J B</v>
      </c>
      <c r="D3834" t="str">
        <f>anotacoes!F3834</f>
        <v>CRUZ</v>
      </c>
      <c r="E3834" t="s">
        <v>10325</v>
      </c>
      <c r="F3834">
        <f>anotacoes!A3834</f>
        <v>54</v>
      </c>
      <c r="G3834">
        <f>anotacoes!B3834</f>
        <v>81</v>
      </c>
      <c r="H3834" t="str">
        <f>anotacoes!K3834</f>
        <v xml:space="preserve"> 00:07:32,649</v>
      </c>
      <c r="I3834" t="str">
        <f>anotacoes!L3834</f>
        <v xml:space="preserve"> 00:07:35,879</v>
      </c>
      <c r="J3834" t="str">
        <f>IF(L3834="PAUSE",E3834,IF(anotacoes!G3838=conversao_anotacoes!C3834,conversao_anotacoes!C3834,conversao_anotacoes!D3834))</f>
        <v>KIM, J B</v>
      </c>
      <c r="K3834" t="str">
        <f t="shared" si="118"/>
        <v>CRUZ</v>
      </c>
      <c r="L3834" t="str">
        <f>UPPER(anotacoes!H3834)</f>
        <v>ATTACK</v>
      </c>
      <c r="M3834" t="str">
        <f>IF(OR(L3834="ATTACK",L3834="FINTA"),"&lt;TECNICA&gt;",UPPER(anotacoes!I3834))</f>
        <v>&lt;TECNICA&gt;</v>
      </c>
      <c r="N3834" t="str">
        <f>IF(OR(L3834="ATTACK",L3834="FINTA"),UPPER(anotacoes!I3834),"")</f>
        <v>OSOTO GARI</v>
      </c>
      <c r="O3834" s="6">
        <f>IF(anotacoes!N3834=0,"",anotacoes!N3834)</f>
        <v>4</v>
      </c>
      <c r="P3834" t="str">
        <f>IF(anotacoes!M3834=0,"",UPPER(anotacoes!M3834))</f>
        <v/>
      </c>
      <c r="Q3834" t="str">
        <f t="shared" si="119"/>
        <v>INSERT INTO CONVERSAO_LUTA_ACAO (cd_conversao, id_luta, sequencia, momento_inicio, momento_fim, quem_faz, quem_sofre, acao_tipo, acao, tecnica, direcao, pontuacao) VALUES (1, 54, 81, TRIM(' 00:07:32,649'), TRIM(' 00:07:35,879'), 'KIM, J B', 'CRUZ', 'ATTACK', '&lt;TECNICA&gt;', 'OSOTO GARI', 4, NULL)</v>
      </c>
      <c r="R3834" t="s">
        <v>10327</v>
      </c>
    </row>
    <row r="3835" spans="1:18" hidden="1" x14ac:dyDescent="0.25">
      <c r="A3835" s="7">
        <f>anotacoes!D3835</f>
        <v>40580</v>
      </c>
      <c r="B3835" t="str">
        <f>anotacoes!C3835</f>
        <v>GRAND SLAM PARIS 2011</v>
      </c>
      <c r="C3835" t="str">
        <f>anotacoes!E3835</f>
        <v>KIM, J B</v>
      </c>
      <c r="D3835" t="str">
        <f>anotacoes!F3835</f>
        <v>CRUZ</v>
      </c>
      <c r="E3835" t="s">
        <v>10325</v>
      </c>
      <c r="F3835">
        <f>anotacoes!A3835</f>
        <v>54</v>
      </c>
      <c r="G3835">
        <f>anotacoes!B3835</f>
        <v>82</v>
      </c>
      <c r="H3835" t="str">
        <f>anotacoes!K3835</f>
        <v xml:space="preserve"> 00:07:35,879</v>
      </c>
      <c r="I3835" t="str">
        <f>anotacoes!L3835</f>
        <v xml:space="preserve"> 00:07:39,920</v>
      </c>
      <c r="J3835" t="str">
        <f>IF(L3835="PAUSE",E3835,IF(anotacoes!G3839=conversao_anotacoes!C3835,conversao_anotacoes!C3835,conversao_anotacoes!D3835))</f>
        <v>KIM, J B</v>
      </c>
      <c r="K3835" t="str">
        <f t="shared" si="118"/>
        <v>CRUZ</v>
      </c>
      <c r="L3835" t="str">
        <f>UPPER(anotacoes!H3835)</f>
        <v>TRANSITION</v>
      </c>
      <c r="M3835" t="str">
        <f>IF(OR(L3835="ATTACK",L3835="FINTA"),"&lt;TECNICA&gt;",UPPER(anotacoes!I3835))</f>
        <v>WITH ATTACK</v>
      </c>
      <c r="N3835" t="str">
        <f>IF(OR(L3835="ATTACK",L3835="FINTA"),UPPER(anotacoes!I3835),"")</f>
        <v/>
      </c>
      <c r="O3835" s="6" t="str">
        <f>IF(anotacoes!N3835=0,"",anotacoes!N3835)</f>
        <v/>
      </c>
      <c r="P3835" t="str">
        <f>IF(anotacoes!M3835=0,"",UPPER(anotacoes!M3835))</f>
        <v/>
      </c>
      <c r="Q3835" t="str">
        <f t="shared" si="119"/>
        <v>INSERT INTO CONVERSAO_LUTA_ACAO (cd_conversao, id_luta, sequencia, momento_inicio, momento_fim, quem_faz, quem_sofre, acao_tipo, acao, tecnica, direcao, pontuacao) VALUES (1, 54, 82, TRIM(' 00:07:35,879'), TRIM(' 00:07:39,920'), 'KIM, J B', 'CRUZ', 'TRANSITION', 'WITH ATTACK', NULL, NULL, NULL)</v>
      </c>
      <c r="R3835" t="s">
        <v>10327</v>
      </c>
    </row>
    <row r="3836" spans="1:18" hidden="1" x14ac:dyDescent="0.25">
      <c r="A3836" s="7">
        <f>anotacoes!D3836</f>
        <v>40580</v>
      </c>
      <c r="B3836" t="str">
        <f>anotacoes!C3836</f>
        <v>GRAND SLAM PARIS 2011</v>
      </c>
      <c r="C3836" t="str">
        <f>anotacoes!E3836</f>
        <v>KIM, J B</v>
      </c>
      <c r="D3836" t="str">
        <f>anotacoes!F3836</f>
        <v>CRUZ</v>
      </c>
      <c r="E3836" t="s">
        <v>10325</v>
      </c>
      <c r="F3836">
        <f>anotacoes!A3836</f>
        <v>54</v>
      </c>
      <c r="G3836">
        <f>anotacoes!B3836</f>
        <v>83</v>
      </c>
      <c r="H3836" t="str">
        <f>anotacoes!K3836</f>
        <v xml:space="preserve"> 00:07:39,920</v>
      </c>
      <c r="I3836" t="str">
        <f>anotacoes!L3836</f>
        <v xml:space="preserve"> 00:08:36,103</v>
      </c>
      <c r="J3836" t="str">
        <f>IF(L3836="PAUSE",E3836,IF(anotacoes!G3840=conversao_anotacoes!C3836,conversao_anotacoes!C3836,conversao_anotacoes!D3836))</f>
        <v>KIM, J B</v>
      </c>
      <c r="K3836" t="str">
        <f t="shared" si="118"/>
        <v>CRUZ</v>
      </c>
      <c r="L3836" t="str">
        <f>UPPER(anotacoes!H3836)</f>
        <v>GROUNDWORK COMBAT</v>
      </c>
      <c r="M3836" t="str">
        <f>IF(OR(L3836="ATTACK",L3836="FINTA"),"&lt;TECNICA&gt;",UPPER(anotacoes!I3836))</f>
        <v>TRYING TO ATTACK</v>
      </c>
      <c r="N3836" t="str">
        <f>IF(OR(L3836="ATTACK",L3836="FINTA"),UPPER(anotacoes!I3836),"")</f>
        <v/>
      </c>
      <c r="O3836" s="6" t="str">
        <f>IF(anotacoes!N3836=0,"",anotacoes!N3836)</f>
        <v/>
      </c>
      <c r="P3836" t="str">
        <f>IF(anotacoes!M3836=0,"",UPPER(anotacoes!M3836))</f>
        <v/>
      </c>
      <c r="Q3836" t="str">
        <f t="shared" si="119"/>
        <v>INSERT INTO CONVERSAO_LUTA_ACAO (cd_conversao, id_luta, sequencia, momento_inicio, momento_fim, quem_faz, quem_sofre, acao_tipo, acao, tecnica, direcao, pontuacao) VALUES (1, 54, 83, TRIM(' 00:07:39,920'), TRIM(' 00:08:36,103'), 'KIM, J B', 'CRUZ', 'GROUNDWORK COMBAT', 'TRYING TO ATTACK', NULL, NULL, NULL)</v>
      </c>
      <c r="R3836" t="s">
        <v>10327</v>
      </c>
    </row>
    <row r="3837" spans="1:18" hidden="1" x14ac:dyDescent="0.25">
      <c r="A3837" s="7">
        <f>anotacoes!D3837</f>
        <v>40580</v>
      </c>
      <c r="B3837" t="str">
        <f>anotacoes!C3837</f>
        <v>GRAND SLAM PARIS 2011</v>
      </c>
      <c r="C3837" t="str">
        <f>anotacoes!E3837</f>
        <v>KIM, J B</v>
      </c>
      <c r="D3837" t="str">
        <f>anotacoes!F3837</f>
        <v>CRUZ</v>
      </c>
      <c r="E3837" t="s">
        <v>10325</v>
      </c>
      <c r="F3837">
        <f>anotacoes!A3837</f>
        <v>54</v>
      </c>
      <c r="G3837">
        <f>anotacoes!B3837</f>
        <v>84</v>
      </c>
      <c r="H3837" t="str">
        <f>anotacoes!K3837</f>
        <v xml:space="preserve"> 00:08:36,315</v>
      </c>
      <c r="I3837" t="str">
        <f>anotacoes!L3837</f>
        <v xml:space="preserve"> 00:08:57,088</v>
      </c>
      <c r="J3837" t="str">
        <f>IF(L3837="PAUSE",E3837,IF(anotacoes!G3841=conversao_anotacoes!C3837,conversao_anotacoes!C3837,conversao_anotacoes!D3837))</f>
        <v>&lt;ARBITRO_DESCONHECIDO&gt;</v>
      </c>
      <c r="K3837" t="str">
        <f t="shared" si="118"/>
        <v/>
      </c>
      <c r="L3837" t="str">
        <f>UPPER(anotacoes!H3837)</f>
        <v>PAUSE</v>
      </c>
      <c r="M3837" t="str">
        <f>IF(OR(L3837="ATTACK",L3837="FINTA"),"&lt;TECNICA&gt;",UPPER(anotacoes!I3837))</f>
        <v>&lt;NAO_CLASSIFICADO&gt;</v>
      </c>
      <c r="N3837" t="str">
        <f>IF(OR(L3837="ATTACK",L3837="FINTA"),UPPER(anotacoes!I3837),"")</f>
        <v/>
      </c>
      <c r="O3837" s="6" t="str">
        <f>IF(anotacoes!N3837=0,"",anotacoes!N3837)</f>
        <v/>
      </c>
      <c r="P3837" t="str">
        <f>IF(anotacoes!M3837=0,"",UPPER(anotacoes!M3837))</f>
        <v/>
      </c>
      <c r="Q3837" t="str">
        <f t="shared" si="119"/>
        <v>INSERT INTO CONVERSAO_LUTA_ACAO (cd_conversao, id_luta, sequencia, momento_inicio, momento_fim, quem_faz, quem_sofre, acao_tipo, acao, tecnica, direcao, pontuacao) VALUES (1, 54, 84, TRIM(' 00:08:36,315'), TRIM(' 00:08:57,088'), '&lt;ARBITRO_DESCONHECIDO&gt;', '', 'PAUSE', '&lt;NAO_CLASSIFICADO&gt;', NULL, NULL, NULL)</v>
      </c>
      <c r="R3837" t="s">
        <v>10327</v>
      </c>
    </row>
    <row r="3838" spans="1:18" hidden="1" x14ac:dyDescent="0.25">
      <c r="A3838" s="7">
        <f>anotacoes!D3838</f>
        <v>40580</v>
      </c>
      <c r="B3838" t="str">
        <f>anotacoes!C3838</f>
        <v>GRAND SLAM PARIS 2011</v>
      </c>
      <c r="C3838" t="str">
        <f>anotacoes!E3838</f>
        <v>KIM, J B</v>
      </c>
      <c r="D3838" t="str">
        <f>anotacoes!F3838</f>
        <v>CRUZ</v>
      </c>
      <c r="E3838" t="s">
        <v>10325</v>
      </c>
      <c r="F3838">
        <f>anotacoes!A3838</f>
        <v>54</v>
      </c>
      <c r="G3838">
        <f>anotacoes!B3838</f>
        <v>85</v>
      </c>
      <c r="H3838" t="str">
        <f>anotacoes!K3838</f>
        <v xml:space="preserve"> 00:08:57,088</v>
      </c>
      <c r="I3838" t="str">
        <f>anotacoes!L3838</f>
        <v xml:space="preserve"> 00:09:06,481</v>
      </c>
      <c r="J3838" t="str">
        <f>IF(L3838="PAUSE",E3838,IF(anotacoes!G3842=conversao_anotacoes!C3838,conversao_anotacoes!C3838,conversao_anotacoes!D3838))</f>
        <v>KIM, J B</v>
      </c>
      <c r="K3838" t="str">
        <f t="shared" si="118"/>
        <v>CRUZ</v>
      </c>
      <c r="L3838" t="str">
        <f>UPPER(anotacoes!H3838)</f>
        <v>DISPLACEMENT</v>
      </c>
      <c r="M3838" t="str">
        <f>IF(OR(L3838="ATTACK",L3838="FINTA"),"&lt;TECNICA&gt;",UPPER(anotacoes!I3838))</f>
        <v>2-3 STEP HESITANT RIGHT</v>
      </c>
      <c r="N3838" t="str">
        <f>IF(OR(L3838="ATTACK",L3838="FINTA"),UPPER(anotacoes!I3838),"")</f>
        <v/>
      </c>
      <c r="O3838" s="6" t="str">
        <f>IF(anotacoes!N3838=0,"",anotacoes!N3838)</f>
        <v/>
      </c>
      <c r="P3838" t="str">
        <f>IF(anotacoes!M3838=0,"",UPPER(anotacoes!M3838))</f>
        <v/>
      </c>
      <c r="Q3838" t="str">
        <f t="shared" si="119"/>
        <v>INSERT INTO CONVERSAO_LUTA_ACAO (cd_conversao, id_luta, sequencia, momento_inicio, momento_fim, quem_faz, quem_sofre, acao_tipo, acao, tecnica, direcao, pontuacao) VALUES (1, 54, 85, TRIM(' 00:08:57,088'), TRIM(' 00:09:06,481'), 'KIM, J B', 'CRUZ', 'DISPLACEMENT', '2-3 STEP HESITANT RIGHT', NULL, NULL, NULL)</v>
      </c>
      <c r="R3838" t="s">
        <v>10327</v>
      </c>
    </row>
    <row r="3839" spans="1:18" hidden="1" x14ac:dyDescent="0.25">
      <c r="A3839" s="7">
        <f>anotacoes!D3839</f>
        <v>40580</v>
      </c>
      <c r="B3839" t="str">
        <f>anotacoes!C3839</f>
        <v>GRAND SLAM PARIS 2011</v>
      </c>
      <c r="C3839" t="str">
        <f>anotacoes!E3839</f>
        <v>KIM, J B</v>
      </c>
      <c r="D3839" t="str">
        <f>anotacoes!F3839</f>
        <v>CRUZ</v>
      </c>
      <c r="E3839" t="s">
        <v>10325</v>
      </c>
      <c r="F3839">
        <f>anotacoes!A3839</f>
        <v>54</v>
      </c>
      <c r="G3839">
        <f>anotacoes!B3839</f>
        <v>86</v>
      </c>
      <c r="H3839" t="str">
        <f>anotacoes!K3839</f>
        <v xml:space="preserve"> 00:09:06,481</v>
      </c>
      <c r="I3839" t="str">
        <f>anotacoes!L3839</f>
        <v xml:space="preserve"> 00:09:09,059</v>
      </c>
      <c r="J3839" t="str">
        <f>IF(L3839="PAUSE",E3839,IF(anotacoes!G3843=conversao_anotacoes!C3839,conversao_anotacoes!C3839,conversao_anotacoes!D3839))</f>
        <v>KIM, J B</v>
      </c>
      <c r="K3839" t="str">
        <f t="shared" si="118"/>
        <v>CRUZ</v>
      </c>
      <c r="L3839" t="str">
        <f>UPPER(anotacoes!H3839)</f>
        <v>TRYING TO GRIP</v>
      </c>
      <c r="M3839" t="str">
        <f>IF(OR(L3839="ATTACK",L3839="FINTA"),"&lt;TECNICA&gt;",UPPER(anotacoes!I3839))</f>
        <v>LEFT</v>
      </c>
      <c r="N3839" t="str">
        <f>IF(OR(L3839="ATTACK",L3839="FINTA"),UPPER(anotacoes!I3839),"")</f>
        <v/>
      </c>
      <c r="O3839" s="6" t="str">
        <f>IF(anotacoes!N3839=0,"",anotacoes!N3839)</f>
        <v/>
      </c>
      <c r="P3839" t="str">
        <f>IF(anotacoes!M3839=0,"",UPPER(anotacoes!M3839))</f>
        <v/>
      </c>
      <c r="Q3839" t="str">
        <f t="shared" si="119"/>
        <v>INSERT INTO CONVERSAO_LUTA_ACAO (cd_conversao, id_luta, sequencia, momento_inicio, momento_fim, quem_faz, quem_sofre, acao_tipo, acao, tecnica, direcao, pontuacao) VALUES (1, 54, 86, TRIM(' 00:09:06,481'), TRIM(' 00:09:09,059'), 'KIM, J B', 'CRUZ', 'TRYING TO GRIP', 'LEFT', NULL, NULL, NULL)</v>
      </c>
      <c r="R3839" t="s">
        <v>10327</v>
      </c>
    </row>
    <row r="3840" spans="1:18" hidden="1" x14ac:dyDescent="0.25">
      <c r="A3840" s="7">
        <f>anotacoes!D3840</f>
        <v>40580</v>
      </c>
      <c r="B3840" t="str">
        <f>anotacoes!C3840</f>
        <v>GRAND SLAM PARIS 2011</v>
      </c>
      <c r="C3840" t="str">
        <f>anotacoes!E3840</f>
        <v>KIM, J B</v>
      </c>
      <c r="D3840" t="str">
        <f>anotacoes!F3840</f>
        <v>CRUZ</v>
      </c>
      <c r="E3840" t="s">
        <v>10325</v>
      </c>
      <c r="F3840">
        <f>anotacoes!A3840</f>
        <v>54</v>
      </c>
      <c r="G3840">
        <f>anotacoes!B3840</f>
        <v>87</v>
      </c>
      <c r="H3840" t="str">
        <f>anotacoes!K3840</f>
        <v xml:space="preserve"> 00:09:09,059</v>
      </c>
      <c r="I3840" t="str">
        <f>anotacoes!L3840</f>
        <v xml:space="preserve"> 00:09:11,695</v>
      </c>
      <c r="J3840" t="str">
        <f>IF(L3840="PAUSE",E3840,IF(anotacoes!G3844=conversao_anotacoes!C3840,conversao_anotacoes!C3840,conversao_anotacoes!D3840))</f>
        <v>KIM, J B</v>
      </c>
      <c r="K3840" t="str">
        <f t="shared" si="118"/>
        <v>CRUZ</v>
      </c>
      <c r="L3840" t="str">
        <f>UPPER(anotacoes!H3840)</f>
        <v>GRIP TIME</v>
      </c>
      <c r="M3840" t="str">
        <f>IF(OR(L3840="ATTACK",L3840="FINTA"),"&lt;TECNICA&gt;",UPPER(anotacoes!I3840))</f>
        <v>RIGHT SLEEVE</v>
      </c>
      <c r="N3840" t="str">
        <f>IF(OR(L3840="ATTACK",L3840="FINTA"),UPPER(anotacoes!I3840),"")</f>
        <v/>
      </c>
      <c r="O3840" s="6" t="str">
        <f>IF(anotacoes!N3840=0,"",anotacoes!N3840)</f>
        <v/>
      </c>
      <c r="P3840" t="str">
        <f>IF(anotacoes!M3840=0,"",UPPER(anotacoes!M3840))</f>
        <v/>
      </c>
      <c r="Q3840" t="str">
        <f t="shared" si="119"/>
        <v>INSERT INTO CONVERSAO_LUTA_ACAO (cd_conversao, id_luta, sequencia, momento_inicio, momento_fim, quem_faz, quem_sofre, acao_tipo, acao, tecnica, direcao, pontuacao) VALUES (1, 54, 87, TRIM(' 00:09:09,059'), TRIM(' 00:09:11,695'), 'KIM, J B', 'CRUZ', 'GRIP TIME', 'RIGHT SLEEVE', NULL, NULL, NULL)</v>
      </c>
      <c r="R3840" t="s">
        <v>10327</v>
      </c>
    </row>
    <row r="3841" spans="1:18" hidden="1" x14ac:dyDescent="0.25">
      <c r="A3841" s="7">
        <f>anotacoes!D3841</f>
        <v>40580</v>
      </c>
      <c r="B3841" t="str">
        <f>anotacoes!C3841</f>
        <v>GRAND SLAM PARIS 2011</v>
      </c>
      <c r="C3841" t="str">
        <f>anotacoes!E3841</f>
        <v>KIM, J B</v>
      </c>
      <c r="D3841" t="str">
        <f>anotacoes!F3841</f>
        <v>CRUZ</v>
      </c>
      <c r="E3841" t="s">
        <v>10325</v>
      </c>
      <c r="F3841">
        <f>anotacoes!A3841</f>
        <v>54</v>
      </c>
      <c r="G3841">
        <f>anotacoes!B3841</f>
        <v>88</v>
      </c>
      <c r="H3841" t="str">
        <f>anotacoes!K3841</f>
        <v xml:space="preserve"> 00:09:11,695</v>
      </c>
      <c r="I3841" t="str">
        <f>anotacoes!L3841</f>
        <v xml:space="preserve"> 00:09:13,450</v>
      </c>
      <c r="J3841" t="str">
        <f>IF(L3841="PAUSE",E3841,IF(anotacoes!G3845=conversao_anotacoes!C3841,conversao_anotacoes!C3841,conversao_anotacoes!D3841))</f>
        <v>KIM, J B</v>
      </c>
      <c r="K3841" t="str">
        <f t="shared" si="118"/>
        <v>CRUZ</v>
      </c>
      <c r="L3841" t="str">
        <f>UPPER(anotacoes!H3841)</f>
        <v>TRYING TO GRIP</v>
      </c>
      <c r="M3841" t="str">
        <f>IF(OR(L3841="ATTACK",L3841="FINTA"),"&lt;TECNICA&gt;",UPPER(anotacoes!I3841))</f>
        <v>LEFT</v>
      </c>
      <c r="N3841" t="str">
        <f>IF(OR(L3841="ATTACK",L3841="FINTA"),UPPER(anotacoes!I3841),"")</f>
        <v/>
      </c>
      <c r="O3841" s="6" t="str">
        <f>IF(anotacoes!N3841=0,"",anotacoes!N3841)</f>
        <v/>
      </c>
      <c r="P3841" t="str">
        <f>IF(anotacoes!M3841=0,"",UPPER(anotacoes!M3841))</f>
        <v/>
      </c>
      <c r="Q3841" t="str">
        <f t="shared" si="119"/>
        <v>INSERT INTO CONVERSAO_LUTA_ACAO (cd_conversao, id_luta, sequencia, momento_inicio, momento_fim, quem_faz, quem_sofre, acao_tipo, acao, tecnica, direcao, pontuacao) VALUES (1, 54, 88, TRIM(' 00:09:11,695'), TRIM(' 00:09:13,450'), 'KIM, J B', 'CRUZ', 'TRYING TO GRIP', 'LEFT', NULL, NULL, NULL)</v>
      </c>
      <c r="R3841" t="s">
        <v>10327</v>
      </c>
    </row>
    <row r="3842" spans="1:18" hidden="1" x14ac:dyDescent="0.25">
      <c r="A3842" s="7">
        <f>anotacoes!D3842</f>
        <v>40580</v>
      </c>
      <c r="B3842" t="str">
        <f>anotacoes!C3842</f>
        <v>GRAND SLAM PARIS 2011</v>
      </c>
      <c r="C3842" t="str">
        <f>anotacoes!E3842</f>
        <v>KIM, J B</v>
      </c>
      <c r="D3842" t="str">
        <f>anotacoes!F3842</f>
        <v>CRUZ</v>
      </c>
      <c r="E3842" t="s">
        <v>10325</v>
      </c>
      <c r="F3842">
        <f>anotacoes!A3842</f>
        <v>54</v>
      </c>
      <c r="G3842">
        <f>anotacoes!B3842</f>
        <v>89</v>
      </c>
      <c r="H3842" t="str">
        <f>anotacoes!K3842</f>
        <v xml:space="preserve"> 00:09:13,450</v>
      </c>
      <c r="I3842" t="str">
        <f>anotacoes!L3842</f>
        <v xml:space="preserve"> 00:09:14,214</v>
      </c>
      <c r="J3842" t="str">
        <f>IF(L3842="PAUSE",E3842,IF(anotacoes!G3846=conversao_anotacoes!C3842,conversao_anotacoes!C3842,conversao_anotacoes!D3842))</f>
        <v>KIM, J B</v>
      </c>
      <c r="K3842" t="str">
        <f t="shared" si="118"/>
        <v>CRUZ</v>
      </c>
      <c r="L3842" t="str">
        <f>UPPER(anotacoes!H3842)</f>
        <v>FINTA</v>
      </c>
      <c r="M3842" t="str">
        <f>IF(OR(L3842="ATTACK",L3842="FINTA"),"&lt;TECNICA&gt;",UPPER(anotacoes!I3842))</f>
        <v>&lt;TECNICA&gt;</v>
      </c>
      <c r="N3842" t="str">
        <f>IF(OR(L3842="ATTACK",L3842="FINTA"),UPPER(anotacoes!I3842),"")</f>
        <v>KOUCHI GARI RIGHT</v>
      </c>
      <c r="O3842" s="6" t="str">
        <f>IF(anotacoes!N3842=0,"",anotacoes!N3842)</f>
        <v/>
      </c>
      <c r="P3842" t="str">
        <f>IF(anotacoes!M3842=0,"",UPPER(anotacoes!M3842))</f>
        <v/>
      </c>
      <c r="Q3842" t="str">
        <f t="shared" si="119"/>
        <v>INSERT INTO CONVERSAO_LUTA_ACAO (cd_conversao, id_luta, sequencia, momento_inicio, momento_fim, quem_faz, quem_sofre, acao_tipo, acao, tecnica, direcao, pontuacao) VALUES (1, 54, 89, TRIM(' 00:09:13,450'), TRIM(' 00:09:14,214'), 'KIM, J B', 'CRUZ', 'FINTA', '&lt;TECNICA&gt;', 'KOUCHI GARI RIGHT', NULL, NULL)</v>
      </c>
      <c r="R3842" t="s">
        <v>10327</v>
      </c>
    </row>
    <row r="3843" spans="1:18" hidden="1" x14ac:dyDescent="0.25">
      <c r="A3843" s="7">
        <f>anotacoes!D3843</f>
        <v>40580</v>
      </c>
      <c r="B3843" t="str">
        <f>anotacoes!C3843</f>
        <v>GRAND SLAM PARIS 2011</v>
      </c>
      <c r="C3843" t="str">
        <f>anotacoes!E3843</f>
        <v>KIM, J B</v>
      </c>
      <c r="D3843" t="str">
        <f>anotacoes!F3843</f>
        <v>CRUZ</v>
      </c>
      <c r="E3843" t="s">
        <v>10325</v>
      </c>
      <c r="F3843">
        <f>anotacoes!A3843</f>
        <v>54</v>
      </c>
      <c r="G3843">
        <f>anotacoes!B3843</f>
        <v>90</v>
      </c>
      <c r="H3843" t="str">
        <f>anotacoes!K3843</f>
        <v xml:space="preserve"> 00:09:14,214</v>
      </c>
      <c r="I3843" t="str">
        <f>anotacoes!L3843</f>
        <v xml:space="preserve"> 00:09:18,348</v>
      </c>
      <c r="J3843" t="str">
        <f>IF(L3843="PAUSE",E3843,IF(anotacoes!G3847=conversao_anotacoes!C3843,conversao_anotacoes!C3843,conversao_anotacoes!D3843))</f>
        <v>KIM, J B</v>
      </c>
      <c r="K3843" t="str">
        <f t="shared" ref="K3843:K3906" si="120">IF(J3843=E3843,"",IF(J3843=C3843,D3843,C3843))</f>
        <v>CRUZ</v>
      </c>
      <c r="L3843" t="str">
        <f>UPPER(anotacoes!H3843)</f>
        <v>TRYING TO GRIP</v>
      </c>
      <c r="M3843" t="str">
        <f>IF(OR(L3843="ATTACK",L3843="FINTA"),"&lt;TECNICA&gt;",UPPER(anotacoes!I3843))</f>
        <v>LEFT</v>
      </c>
      <c r="N3843" t="str">
        <f>IF(OR(L3843="ATTACK",L3843="FINTA"),UPPER(anotacoes!I3843),"")</f>
        <v/>
      </c>
      <c r="O3843" s="6" t="str">
        <f>IF(anotacoes!N3843=0,"",anotacoes!N3843)</f>
        <v/>
      </c>
      <c r="P3843" t="str">
        <f>IF(anotacoes!M3843=0,"",UPPER(anotacoes!M3843))</f>
        <v/>
      </c>
      <c r="Q3843" t="str">
        <f t="shared" ref="Q3843:Q3906" si="121">CONCATENATE("INSERT INTO CONVERSAO_LUTA_ACAO (cd_conversao, id_luta, sequencia, momento_inicio, momento_fim, quem_faz, quem_sofre, acao_tipo, acao, tecnica, direcao, pontuacao) VALUES (1, ",F3843,", ",G3843,", ","TRIM('",H3843,"')",", ","TRIM('",I3843,"')",", ","'",J3843,"'",", ","'",K3843,"'",", ","'",L3843,"'",", ","'",M3843,"'",", ",IF(N3843="","NULL",CONCATENATE("'",N3843,"'")),", ",IF(O3843="","NULL",O3843),", ",IF(P3843="","NULL",CONCATENATE("'",P3843,"'")),")")</f>
        <v>INSERT INTO CONVERSAO_LUTA_ACAO (cd_conversao, id_luta, sequencia, momento_inicio, momento_fim, quem_faz, quem_sofre, acao_tipo, acao, tecnica, direcao, pontuacao) VALUES (1, 54, 90, TRIM(' 00:09:14,214'), TRIM(' 00:09:18,348'), 'KIM, J B', 'CRUZ', 'TRYING TO GRIP', 'LEFT', NULL, NULL, NULL)</v>
      </c>
      <c r="R3843" t="s">
        <v>10327</v>
      </c>
    </row>
    <row r="3844" spans="1:18" hidden="1" x14ac:dyDescent="0.25">
      <c r="A3844" s="7">
        <f>anotacoes!D3844</f>
        <v>40580</v>
      </c>
      <c r="B3844" t="str">
        <f>anotacoes!C3844</f>
        <v>GRAND SLAM PARIS 2011</v>
      </c>
      <c r="C3844" t="str">
        <f>anotacoes!E3844</f>
        <v>KIM, J B</v>
      </c>
      <c r="D3844" t="str">
        <f>anotacoes!F3844</f>
        <v>CRUZ</v>
      </c>
      <c r="E3844" t="s">
        <v>10325</v>
      </c>
      <c r="F3844">
        <f>anotacoes!A3844</f>
        <v>54</v>
      </c>
      <c r="G3844">
        <f>anotacoes!B3844</f>
        <v>91</v>
      </c>
      <c r="H3844" t="str">
        <f>anotacoes!K3844</f>
        <v xml:space="preserve"> 00:09:18,348</v>
      </c>
      <c r="I3844" t="str">
        <f>anotacoes!L3844</f>
        <v xml:space="preserve"> 00:10:01,260</v>
      </c>
      <c r="J3844" t="str">
        <f>IF(L3844="PAUSE",E3844,IF(anotacoes!G3848=conversao_anotacoes!C3844,conversao_anotacoes!C3844,conversao_anotacoes!D3844))</f>
        <v>KIM, J B</v>
      </c>
      <c r="K3844" t="str">
        <f t="shared" si="120"/>
        <v>CRUZ</v>
      </c>
      <c r="L3844" t="str">
        <f>UPPER(anotacoes!H3844)</f>
        <v>GRIP TIME</v>
      </c>
      <c r="M3844" t="str">
        <f>IF(OR(L3844="ATTACK",L3844="FINTA"),"&lt;TECNICA&gt;",UPPER(anotacoes!I3844))</f>
        <v>LEFT BACK RIGHT SLEEVE</v>
      </c>
      <c r="N3844" t="str">
        <f>IF(OR(L3844="ATTACK",L3844="FINTA"),UPPER(anotacoes!I3844),"")</f>
        <v/>
      </c>
      <c r="O3844" s="6" t="str">
        <f>IF(anotacoes!N3844=0,"",anotacoes!N3844)</f>
        <v/>
      </c>
      <c r="P3844" t="str">
        <f>IF(anotacoes!M3844=0,"",UPPER(anotacoes!M3844))</f>
        <v/>
      </c>
      <c r="Q3844" t="str">
        <f t="shared" si="121"/>
        <v>INSERT INTO CONVERSAO_LUTA_ACAO (cd_conversao, id_luta, sequencia, momento_inicio, momento_fim, quem_faz, quem_sofre, acao_tipo, acao, tecnica, direcao, pontuacao) VALUES (1, 54, 91, TRIM(' 00:09:18,348'), TRIM(' 00:10:01,260'), 'KIM, J B', 'CRUZ', 'GRIP TIME', 'LEFT BACK RIGHT SLEEVE', NULL, NULL, NULL)</v>
      </c>
      <c r="R3844" t="s">
        <v>10327</v>
      </c>
    </row>
    <row r="3845" spans="1:18" hidden="1" x14ac:dyDescent="0.25">
      <c r="A3845" s="7">
        <f>anotacoes!D3845</f>
        <v>40580</v>
      </c>
      <c r="B3845" t="str">
        <f>anotacoes!C3845</f>
        <v>GRAND SLAM PARIS 2011</v>
      </c>
      <c r="C3845" t="str">
        <f>anotacoes!E3845</f>
        <v>KIM, J B</v>
      </c>
      <c r="D3845" t="str">
        <f>anotacoes!F3845</f>
        <v>CRUZ</v>
      </c>
      <c r="E3845" t="s">
        <v>10325</v>
      </c>
      <c r="F3845">
        <f>anotacoes!A3845</f>
        <v>54</v>
      </c>
      <c r="G3845">
        <f>anotacoes!B3845</f>
        <v>92</v>
      </c>
      <c r="H3845" t="str">
        <f>anotacoes!K3845</f>
        <v xml:space="preserve"> 00:10:01,260</v>
      </c>
      <c r="I3845" t="str">
        <f>anotacoes!L3845</f>
        <v xml:space="preserve"> 00:10:03,090</v>
      </c>
      <c r="J3845" t="str">
        <f>IF(L3845="PAUSE",E3845,IF(anotacoes!G3849=conversao_anotacoes!C3845,conversao_anotacoes!C3845,conversao_anotacoes!D3845))</f>
        <v>KIM, J B</v>
      </c>
      <c r="K3845" t="str">
        <f t="shared" si="120"/>
        <v>CRUZ</v>
      </c>
      <c r="L3845" t="str">
        <f>UPPER(anotacoes!H3845)</f>
        <v>DEFENSE</v>
      </c>
      <c r="M3845" t="str">
        <f>IF(OR(L3845="ATTACK",L3845="FINTA"),"&lt;TECNICA&gt;",UPPER(anotacoes!I3845))</f>
        <v>USING BODY MASS</v>
      </c>
      <c r="N3845" t="str">
        <f>IF(OR(L3845="ATTACK",L3845="FINTA"),UPPER(anotacoes!I3845),"")</f>
        <v/>
      </c>
      <c r="O3845" s="6" t="str">
        <f>IF(anotacoes!N3845=0,"",anotacoes!N3845)</f>
        <v/>
      </c>
      <c r="P3845" t="str">
        <f>IF(anotacoes!M3845=0,"",UPPER(anotacoes!M3845))</f>
        <v/>
      </c>
      <c r="Q3845" t="str">
        <f t="shared" si="121"/>
        <v>INSERT INTO CONVERSAO_LUTA_ACAO (cd_conversao, id_luta, sequencia, momento_inicio, momento_fim, quem_faz, quem_sofre, acao_tipo, acao, tecnica, direcao, pontuacao) VALUES (1, 54, 92, TRIM(' 00:10:01,260'), TRIM(' 00:10:03,090'), 'KIM, J B', 'CRUZ', 'DEFENSE', 'USING BODY MASS', NULL, NULL, NULL)</v>
      </c>
      <c r="R3845" t="s">
        <v>10327</v>
      </c>
    </row>
    <row r="3846" spans="1:18" hidden="1" x14ac:dyDescent="0.25">
      <c r="A3846" s="7">
        <f>anotacoes!D3846</f>
        <v>40580</v>
      </c>
      <c r="B3846" t="str">
        <f>anotacoes!C3846</f>
        <v>GRAND SLAM PARIS 2011</v>
      </c>
      <c r="C3846" t="str">
        <f>anotacoes!E3846</f>
        <v>KIM, J B</v>
      </c>
      <c r="D3846" t="str">
        <f>anotacoes!F3846</f>
        <v>MRVALJEVIC</v>
      </c>
      <c r="E3846" t="s">
        <v>10325</v>
      </c>
      <c r="F3846">
        <f>anotacoes!A3846</f>
        <v>55</v>
      </c>
      <c r="G3846">
        <f>anotacoes!B3846</f>
        <v>1</v>
      </c>
      <c r="H3846" t="str">
        <f>anotacoes!K3846</f>
        <v xml:space="preserve"> 00:00:03,351</v>
      </c>
      <c r="I3846" t="str">
        <f>anotacoes!L3846</f>
        <v xml:space="preserve"> 00:00:07,634</v>
      </c>
      <c r="J3846" t="str">
        <f>IF(L3846="PAUSE",E3846,IF(anotacoes!G3850=conversao_anotacoes!C3846,conversao_anotacoes!C3846,conversao_anotacoes!D3846))</f>
        <v>KIM, J B</v>
      </c>
      <c r="K3846" t="str">
        <f t="shared" si="120"/>
        <v>MRVALJEVIC</v>
      </c>
      <c r="L3846" t="str">
        <f>UPPER(anotacoes!H3846)</f>
        <v>DISPLACEMENT</v>
      </c>
      <c r="M3846" t="str">
        <f>IF(OR(L3846="ATTACK",L3846="FINTA"),"&lt;TECNICA&gt;",UPPER(anotacoes!I3846))</f>
        <v>CIRCULAR LEFT</v>
      </c>
      <c r="N3846" t="str">
        <f>IF(OR(L3846="ATTACK",L3846="FINTA"),UPPER(anotacoes!I3846),"")</f>
        <v/>
      </c>
      <c r="O3846" s="6" t="str">
        <f>IF(anotacoes!N3846=0,"",anotacoes!N3846)</f>
        <v/>
      </c>
      <c r="P3846" t="str">
        <f>IF(anotacoes!M3846=0,"",UPPER(anotacoes!M3846))</f>
        <v/>
      </c>
      <c r="Q3846" t="str">
        <f t="shared" si="121"/>
        <v>INSERT INTO CONVERSAO_LUTA_ACAO (cd_conversao, id_luta, sequencia, momento_inicio, momento_fim, quem_faz, quem_sofre, acao_tipo, acao, tecnica, direcao, pontuacao) VALUES (1, 55, 1, TRIM(' 00:00:03,351'), TRIM(' 00:00:07,634'), 'KIM, J B', 'MRVALJEVIC', 'DISPLACEMENT', 'CIRCULAR LEFT', NULL, NULL, NULL)</v>
      </c>
      <c r="R3846" t="s">
        <v>10327</v>
      </c>
    </row>
    <row r="3847" spans="1:18" hidden="1" x14ac:dyDescent="0.25">
      <c r="A3847" s="7">
        <f>anotacoes!D3847</f>
        <v>40580</v>
      </c>
      <c r="B3847" t="str">
        <f>anotacoes!C3847</f>
        <v>GRAND SLAM PARIS 2011</v>
      </c>
      <c r="C3847" t="str">
        <f>anotacoes!E3847</f>
        <v>KIM, J B</v>
      </c>
      <c r="D3847" t="str">
        <f>anotacoes!F3847</f>
        <v>MRVALJEVIC</v>
      </c>
      <c r="E3847" t="s">
        <v>10325</v>
      </c>
      <c r="F3847">
        <f>anotacoes!A3847</f>
        <v>55</v>
      </c>
      <c r="G3847">
        <f>anotacoes!B3847</f>
        <v>2</v>
      </c>
      <c r="H3847" t="str">
        <f>anotacoes!K3847</f>
        <v xml:space="preserve"> 00:00:07,634</v>
      </c>
      <c r="I3847" t="str">
        <f>anotacoes!L3847</f>
        <v xml:space="preserve"> 00:00:08,715</v>
      </c>
      <c r="J3847" t="str">
        <f>IF(L3847="PAUSE",E3847,IF(anotacoes!G3851=conversao_anotacoes!C3847,conversao_anotacoes!C3847,conversao_anotacoes!D3847))</f>
        <v>KIM, J B</v>
      </c>
      <c r="K3847" t="str">
        <f t="shared" si="120"/>
        <v>MRVALJEVIC</v>
      </c>
      <c r="L3847" t="str">
        <f>UPPER(anotacoes!H3847)</f>
        <v>DISPLACEMENT</v>
      </c>
      <c r="M3847" t="str">
        <f>IF(OR(L3847="ATTACK",L3847="FINTA"),"&lt;TECNICA&gt;",UPPER(anotacoes!I3847))</f>
        <v>2-3 STEP HESITANT RIGHT</v>
      </c>
      <c r="N3847" t="str">
        <f>IF(OR(L3847="ATTACK",L3847="FINTA"),UPPER(anotacoes!I3847),"")</f>
        <v/>
      </c>
      <c r="O3847" s="6" t="str">
        <f>IF(anotacoes!N3847=0,"",anotacoes!N3847)</f>
        <v/>
      </c>
      <c r="P3847" t="str">
        <f>IF(anotacoes!M3847=0,"",UPPER(anotacoes!M3847))</f>
        <v/>
      </c>
      <c r="Q3847" t="str">
        <f t="shared" si="121"/>
        <v>INSERT INTO CONVERSAO_LUTA_ACAO (cd_conversao, id_luta, sequencia, momento_inicio, momento_fim, quem_faz, quem_sofre, acao_tipo, acao, tecnica, direcao, pontuacao) VALUES (1, 55, 2, TRIM(' 00:00:07,634'), TRIM(' 00:00:08,715'), 'KIM, J B', 'MRVALJEVIC', 'DISPLACEMENT', '2-3 STEP HESITANT RIGHT', NULL, NULL, NULL)</v>
      </c>
      <c r="R3847" t="s">
        <v>10327</v>
      </c>
    </row>
    <row r="3848" spans="1:18" hidden="1" x14ac:dyDescent="0.25">
      <c r="A3848" s="7">
        <f>anotacoes!D3848</f>
        <v>40580</v>
      </c>
      <c r="B3848" t="str">
        <f>anotacoes!C3848</f>
        <v>GRAND SLAM PARIS 2011</v>
      </c>
      <c r="C3848" t="str">
        <f>anotacoes!E3848</f>
        <v>KIM, J B</v>
      </c>
      <c r="D3848" t="str">
        <f>anotacoes!F3848</f>
        <v>MRVALJEVIC</v>
      </c>
      <c r="E3848" t="s">
        <v>10325</v>
      </c>
      <c r="F3848">
        <f>anotacoes!A3848</f>
        <v>55</v>
      </c>
      <c r="G3848">
        <f>anotacoes!B3848</f>
        <v>3</v>
      </c>
      <c r="H3848" t="str">
        <f>anotacoes!K3848</f>
        <v xml:space="preserve"> 00:00:08,715</v>
      </c>
      <c r="I3848" t="str">
        <f>anotacoes!L3848</f>
        <v xml:space="preserve"> 00:00:19,053</v>
      </c>
      <c r="J3848" t="str">
        <f>IF(L3848="PAUSE",E3848,IF(anotacoes!G3852=conversao_anotacoes!C3848,conversao_anotacoes!C3848,conversao_anotacoes!D3848))</f>
        <v>KIM, J B</v>
      </c>
      <c r="K3848" t="str">
        <f t="shared" si="120"/>
        <v>MRVALJEVIC</v>
      </c>
      <c r="L3848" t="str">
        <f>UPPER(anotacoes!H3848)</f>
        <v>GRIP TIME</v>
      </c>
      <c r="M3848" t="str">
        <f>IF(OR(L3848="ATTACK",L3848="FINTA"),"&lt;TECNICA&gt;",UPPER(anotacoes!I3848))</f>
        <v>LEFT COLLAR RIGHT SLEEVE</v>
      </c>
      <c r="N3848" t="str">
        <f>IF(OR(L3848="ATTACK",L3848="FINTA"),UPPER(anotacoes!I3848),"")</f>
        <v/>
      </c>
      <c r="O3848" s="6" t="str">
        <f>IF(anotacoes!N3848=0,"",anotacoes!N3848)</f>
        <v/>
      </c>
      <c r="P3848" t="str">
        <f>IF(anotacoes!M3848=0,"",UPPER(anotacoes!M3848))</f>
        <v/>
      </c>
      <c r="Q3848" t="str">
        <f t="shared" si="121"/>
        <v>INSERT INTO CONVERSAO_LUTA_ACAO (cd_conversao, id_luta, sequencia, momento_inicio, momento_fim, quem_faz, quem_sofre, acao_tipo, acao, tecnica, direcao, pontuacao) VALUES (1, 55, 3, TRIM(' 00:00:08,715'), TRIM(' 00:00:19,053'), 'KIM, J B', 'MRVALJEVIC', 'GRIP TIME', 'LEFT COLLAR RIGHT SLEEVE', NULL, NULL, NULL)</v>
      </c>
      <c r="R3848" t="s">
        <v>10327</v>
      </c>
    </row>
    <row r="3849" spans="1:18" hidden="1" x14ac:dyDescent="0.25">
      <c r="A3849" s="7">
        <f>anotacoes!D3849</f>
        <v>40580</v>
      </c>
      <c r="B3849" t="str">
        <f>anotacoes!C3849</f>
        <v>GRAND SLAM PARIS 2011</v>
      </c>
      <c r="C3849" t="str">
        <f>anotacoes!E3849</f>
        <v>KIM, J B</v>
      </c>
      <c r="D3849" t="str">
        <f>anotacoes!F3849</f>
        <v>MRVALJEVIC</v>
      </c>
      <c r="E3849" t="s">
        <v>10325</v>
      </c>
      <c r="F3849">
        <f>anotacoes!A3849</f>
        <v>55</v>
      </c>
      <c r="G3849">
        <f>anotacoes!B3849</f>
        <v>4</v>
      </c>
      <c r="H3849" t="str">
        <f>anotacoes!K3849</f>
        <v xml:space="preserve"> 00:00:19,053</v>
      </c>
      <c r="I3849" t="str">
        <f>anotacoes!L3849</f>
        <v xml:space="preserve"> 00:00:19,892</v>
      </c>
      <c r="J3849" t="str">
        <f>IF(L3849="PAUSE",E3849,IF(anotacoes!G3853=conversao_anotacoes!C3849,conversao_anotacoes!C3849,conversao_anotacoes!D3849))</f>
        <v>KIM, J B</v>
      </c>
      <c r="K3849" t="str">
        <f t="shared" si="120"/>
        <v>MRVALJEVIC</v>
      </c>
      <c r="L3849" t="str">
        <f>UPPER(anotacoes!H3849)</f>
        <v>ATTACK</v>
      </c>
      <c r="M3849" t="str">
        <f>IF(OR(L3849="ATTACK",L3849="FINTA"),"&lt;TECNICA&gt;",UPPER(anotacoes!I3849))</f>
        <v>&lt;TECNICA&gt;</v>
      </c>
      <c r="N3849" t="str">
        <f>IF(OR(L3849="ATTACK",L3849="FINTA"),UPPER(anotacoes!I3849),"")</f>
        <v>YOKO TOMOE</v>
      </c>
      <c r="O3849" s="6">
        <f>IF(anotacoes!N3849=0,"",anotacoes!N3849)</f>
        <v>6</v>
      </c>
      <c r="P3849" t="str">
        <f>IF(anotacoes!M3849=0,"",UPPER(anotacoes!M3849))</f>
        <v/>
      </c>
      <c r="Q3849" t="str">
        <f t="shared" si="121"/>
        <v>INSERT INTO CONVERSAO_LUTA_ACAO (cd_conversao, id_luta, sequencia, momento_inicio, momento_fim, quem_faz, quem_sofre, acao_tipo, acao, tecnica, direcao, pontuacao) VALUES (1, 55, 4, TRIM(' 00:00:19,053'), TRIM(' 00:00:19,892'), 'KIM, J B', 'MRVALJEVIC', 'ATTACK', '&lt;TECNICA&gt;', 'YOKO TOMOE', 6, NULL)</v>
      </c>
      <c r="R3849" t="s">
        <v>10327</v>
      </c>
    </row>
    <row r="3850" spans="1:18" hidden="1" x14ac:dyDescent="0.25">
      <c r="A3850" s="7">
        <f>anotacoes!D3850</f>
        <v>40580</v>
      </c>
      <c r="B3850" t="str">
        <f>anotacoes!C3850</f>
        <v>GRAND SLAM PARIS 2011</v>
      </c>
      <c r="C3850" t="str">
        <f>anotacoes!E3850</f>
        <v>KIM, J B</v>
      </c>
      <c r="D3850" t="str">
        <f>anotacoes!F3850</f>
        <v>MRVALJEVIC</v>
      </c>
      <c r="E3850" t="s">
        <v>10325</v>
      </c>
      <c r="F3850">
        <f>anotacoes!A3850</f>
        <v>55</v>
      </c>
      <c r="G3850">
        <f>anotacoes!B3850</f>
        <v>5</v>
      </c>
      <c r="H3850" t="str">
        <f>anotacoes!K3850</f>
        <v xml:space="preserve"> 00:00:19,892</v>
      </c>
      <c r="I3850" t="str">
        <f>anotacoes!L3850</f>
        <v xml:space="preserve"> 00:00:25,257</v>
      </c>
      <c r="J3850" t="str">
        <f>IF(L3850="PAUSE",E3850,IF(anotacoes!G3854=conversao_anotacoes!C3850,conversao_anotacoes!C3850,conversao_anotacoes!D3850))</f>
        <v>KIM, J B</v>
      </c>
      <c r="K3850" t="str">
        <f t="shared" si="120"/>
        <v>MRVALJEVIC</v>
      </c>
      <c r="L3850" t="str">
        <f>UPPER(anotacoes!H3850)</f>
        <v>GROUNDWORK COMBAT</v>
      </c>
      <c r="M3850" t="str">
        <f>IF(OR(L3850="ATTACK",L3850="FINTA"),"&lt;TECNICA&gt;",UPPER(anotacoes!I3850))</f>
        <v>CONTROL WITH LEGS</v>
      </c>
      <c r="N3850" t="str">
        <f>IF(OR(L3850="ATTACK",L3850="FINTA"),UPPER(anotacoes!I3850),"")</f>
        <v/>
      </c>
      <c r="O3850" s="6" t="str">
        <f>IF(anotacoes!N3850=0,"",anotacoes!N3850)</f>
        <v/>
      </c>
      <c r="P3850" t="str">
        <f>IF(anotacoes!M3850=0,"",UPPER(anotacoes!M3850))</f>
        <v/>
      </c>
      <c r="Q3850" t="str">
        <f t="shared" si="121"/>
        <v>INSERT INTO CONVERSAO_LUTA_ACAO (cd_conversao, id_luta, sequencia, momento_inicio, momento_fim, quem_faz, quem_sofre, acao_tipo, acao, tecnica, direcao, pontuacao) VALUES (1, 55, 5, TRIM(' 00:00:19,892'), TRIM(' 00:00:25,257'), 'KIM, J B', 'MRVALJEVIC', 'GROUNDWORK COMBAT', 'CONTROL WITH LEGS', NULL, NULL, NULL)</v>
      </c>
      <c r="R3850" t="s">
        <v>10327</v>
      </c>
    </row>
    <row r="3851" spans="1:18" hidden="1" x14ac:dyDescent="0.25">
      <c r="A3851" s="7">
        <f>anotacoes!D3851</f>
        <v>40580</v>
      </c>
      <c r="B3851" t="str">
        <f>anotacoes!C3851</f>
        <v>GRAND SLAM PARIS 2011</v>
      </c>
      <c r="C3851" t="str">
        <f>anotacoes!E3851</f>
        <v>KIM, J B</v>
      </c>
      <c r="D3851" t="str">
        <f>anotacoes!F3851</f>
        <v>MRVALJEVIC</v>
      </c>
      <c r="E3851" t="s">
        <v>10325</v>
      </c>
      <c r="F3851">
        <f>anotacoes!A3851</f>
        <v>55</v>
      </c>
      <c r="G3851">
        <f>anotacoes!B3851</f>
        <v>6</v>
      </c>
      <c r="H3851" t="str">
        <f>anotacoes!K3851</f>
        <v xml:space="preserve"> 00:00:25,408</v>
      </c>
      <c r="I3851" t="str">
        <f>anotacoes!L3851</f>
        <v xml:space="preserve"> 00:00:33,653</v>
      </c>
      <c r="J3851" t="str">
        <f>IF(L3851="PAUSE",E3851,IF(anotacoes!G3855=conversao_anotacoes!C3851,conversao_anotacoes!C3851,conversao_anotacoes!D3851))</f>
        <v>KIM, J B</v>
      </c>
      <c r="K3851" t="str">
        <f t="shared" si="120"/>
        <v>MRVALJEVIC</v>
      </c>
      <c r="L3851" t="str">
        <f>UPPER(anotacoes!H3851)</f>
        <v>GROUNDWORK COMBAT</v>
      </c>
      <c r="M3851" t="str">
        <f>IF(OR(L3851="ATTACK",L3851="FINTA"),"&lt;TECNICA&gt;",UPPER(anotacoes!I3851))</f>
        <v>DEFENSIVE POSITION</v>
      </c>
      <c r="N3851" t="str">
        <f>IF(OR(L3851="ATTACK",L3851="FINTA"),UPPER(anotacoes!I3851),"")</f>
        <v/>
      </c>
      <c r="O3851" s="6" t="str">
        <f>IF(anotacoes!N3851=0,"",anotacoes!N3851)</f>
        <v/>
      </c>
      <c r="P3851" t="str">
        <f>IF(anotacoes!M3851=0,"",UPPER(anotacoes!M3851))</f>
        <v/>
      </c>
      <c r="Q3851" t="str">
        <f t="shared" si="121"/>
        <v>INSERT INTO CONVERSAO_LUTA_ACAO (cd_conversao, id_luta, sequencia, momento_inicio, momento_fim, quem_faz, quem_sofre, acao_tipo, acao, tecnica, direcao, pontuacao) VALUES (1, 55, 6, TRIM(' 00:00:25,408'), TRIM(' 00:00:33,653'), 'KIM, J B', 'MRVALJEVIC', 'GROUNDWORK COMBAT', 'DEFENSIVE POSITION', NULL, NULL, NULL)</v>
      </c>
      <c r="R3851" t="s">
        <v>10327</v>
      </c>
    </row>
    <row r="3852" spans="1:18" hidden="1" x14ac:dyDescent="0.25">
      <c r="A3852" s="7">
        <f>anotacoes!D3852</f>
        <v>40580</v>
      </c>
      <c r="B3852" t="str">
        <f>anotacoes!C3852</f>
        <v>GRAND SLAM PARIS 2011</v>
      </c>
      <c r="C3852" t="str">
        <f>anotacoes!E3852</f>
        <v>KIM, J B</v>
      </c>
      <c r="D3852" t="str">
        <f>anotacoes!F3852</f>
        <v>MRVALJEVIC</v>
      </c>
      <c r="E3852" t="s">
        <v>10325</v>
      </c>
      <c r="F3852">
        <f>anotacoes!A3852</f>
        <v>55</v>
      </c>
      <c r="G3852">
        <f>anotacoes!B3852</f>
        <v>7</v>
      </c>
      <c r="H3852" t="str">
        <f>anotacoes!K3852</f>
        <v xml:space="preserve"> 00:00:33,856</v>
      </c>
      <c r="I3852" t="str">
        <f>anotacoes!L3852</f>
        <v xml:space="preserve"> 00:00:41,145</v>
      </c>
      <c r="J3852" t="str">
        <f>IF(L3852="PAUSE",E3852,IF(anotacoes!G3856=conversao_anotacoes!C3852,conversao_anotacoes!C3852,conversao_anotacoes!D3852))</f>
        <v>&lt;ARBITRO_DESCONHECIDO&gt;</v>
      </c>
      <c r="K3852" t="str">
        <f t="shared" si="120"/>
        <v/>
      </c>
      <c r="L3852" t="str">
        <f>UPPER(anotacoes!H3852)</f>
        <v>PAUSE</v>
      </c>
      <c r="M3852" t="str">
        <f>IF(OR(L3852="ATTACK",L3852="FINTA"),"&lt;TECNICA&gt;",UPPER(anotacoes!I3852))</f>
        <v>&lt;NAO_CLASSIFICADO&gt;</v>
      </c>
      <c r="N3852" t="str">
        <f>IF(OR(L3852="ATTACK",L3852="FINTA"),UPPER(anotacoes!I3852),"")</f>
        <v/>
      </c>
      <c r="O3852" s="6" t="str">
        <f>IF(anotacoes!N3852=0,"",anotacoes!N3852)</f>
        <v/>
      </c>
      <c r="P3852" t="str">
        <f>IF(anotacoes!M3852=0,"",UPPER(anotacoes!M3852))</f>
        <v/>
      </c>
      <c r="Q3852" t="str">
        <f t="shared" si="121"/>
        <v>INSERT INTO CONVERSAO_LUTA_ACAO (cd_conversao, id_luta, sequencia, momento_inicio, momento_fim, quem_faz, quem_sofre, acao_tipo, acao, tecnica, direcao, pontuacao) VALUES (1, 55, 7, TRIM(' 00:00:33,856'), TRIM(' 00:00:41,145'), '&lt;ARBITRO_DESCONHECIDO&gt;', '', 'PAUSE', '&lt;NAO_CLASSIFICADO&gt;', NULL, NULL, NULL)</v>
      </c>
      <c r="R3852" t="s">
        <v>10327</v>
      </c>
    </row>
    <row r="3853" spans="1:18" hidden="1" x14ac:dyDescent="0.25">
      <c r="A3853" s="7">
        <f>anotacoes!D3853</f>
        <v>40580</v>
      </c>
      <c r="B3853" t="str">
        <f>anotacoes!C3853</f>
        <v>GRAND SLAM PARIS 2011</v>
      </c>
      <c r="C3853" t="str">
        <f>anotacoes!E3853</f>
        <v>KIM, J B</v>
      </c>
      <c r="D3853" t="str">
        <f>anotacoes!F3853</f>
        <v>MRVALJEVIC</v>
      </c>
      <c r="E3853" t="s">
        <v>10325</v>
      </c>
      <c r="F3853">
        <f>anotacoes!A3853</f>
        <v>55</v>
      </c>
      <c r="G3853">
        <f>anotacoes!B3853</f>
        <v>8</v>
      </c>
      <c r="H3853" t="str">
        <f>anotacoes!K3853</f>
        <v xml:space="preserve"> 00:00:41,145</v>
      </c>
      <c r="I3853" t="str">
        <f>anotacoes!L3853</f>
        <v xml:space="preserve"> 00:00:44,050</v>
      </c>
      <c r="J3853" t="str">
        <f>IF(L3853="PAUSE",E3853,IF(anotacoes!G3857=conversao_anotacoes!C3853,conversao_anotacoes!C3853,conversao_anotacoes!D3853))</f>
        <v>KIM, J B</v>
      </c>
      <c r="K3853" t="str">
        <f t="shared" si="120"/>
        <v>MRVALJEVIC</v>
      </c>
      <c r="L3853" t="str">
        <f>UPPER(anotacoes!H3853)</f>
        <v>DISPLACEMENT</v>
      </c>
      <c r="M3853" t="str">
        <f>IF(OR(L3853="ATTACK",L3853="FINTA"),"&lt;TECNICA&gt;",UPPER(anotacoes!I3853))</f>
        <v>2-3 STEP HESITANT RIGHT</v>
      </c>
      <c r="N3853" t="str">
        <f>IF(OR(L3853="ATTACK",L3853="FINTA"),UPPER(anotacoes!I3853),"")</f>
        <v/>
      </c>
      <c r="O3853" s="6" t="str">
        <f>IF(anotacoes!N3853=0,"",anotacoes!N3853)</f>
        <v/>
      </c>
      <c r="P3853" t="str">
        <f>IF(anotacoes!M3853=0,"",UPPER(anotacoes!M3853))</f>
        <v/>
      </c>
      <c r="Q3853" t="str">
        <f t="shared" si="121"/>
        <v>INSERT INTO CONVERSAO_LUTA_ACAO (cd_conversao, id_luta, sequencia, momento_inicio, momento_fim, quem_faz, quem_sofre, acao_tipo, acao, tecnica, direcao, pontuacao) VALUES (1, 55, 8, TRIM(' 00:00:41,145'), TRIM(' 00:00:44,050'), 'KIM, J B', 'MRVALJEVIC', 'DISPLACEMENT', '2-3 STEP HESITANT RIGHT', NULL, NULL, NULL)</v>
      </c>
      <c r="R3853" t="s">
        <v>10327</v>
      </c>
    </row>
    <row r="3854" spans="1:18" hidden="1" x14ac:dyDescent="0.25">
      <c r="A3854" s="7">
        <f>anotacoes!D3854</f>
        <v>40580</v>
      </c>
      <c r="B3854" t="str">
        <f>anotacoes!C3854</f>
        <v>GRAND SLAM PARIS 2011</v>
      </c>
      <c r="C3854" t="str">
        <f>anotacoes!E3854</f>
        <v>KIM, J B</v>
      </c>
      <c r="D3854" t="str">
        <f>anotacoes!F3854</f>
        <v>MRVALJEVIC</v>
      </c>
      <c r="E3854" t="s">
        <v>10325</v>
      </c>
      <c r="F3854">
        <f>anotacoes!A3854</f>
        <v>55</v>
      </c>
      <c r="G3854">
        <f>anotacoes!B3854</f>
        <v>9</v>
      </c>
      <c r="H3854" t="str">
        <f>anotacoes!K3854</f>
        <v xml:space="preserve"> 00:00:44,050</v>
      </c>
      <c r="I3854" t="str">
        <f>anotacoes!L3854</f>
        <v xml:space="preserve"> 00:00:48,999</v>
      </c>
      <c r="J3854" t="str">
        <f>IF(L3854="PAUSE",E3854,IF(anotacoes!G3858=conversao_anotacoes!C3854,conversao_anotacoes!C3854,conversao_anotacoes!D3854))</f>
        <v>KIM, J B</v>
      </c>
      <c r="K3854" t="str">
        <f t="shared" si="120"/>
        <v>MRVALJEVIC</v>
      </c>
      <c r="L3854" t="str">
        <f>UPPER(anotacoes!H3854)</f>
        <v>GRIP TIME</v>
      </c>
      <c r="M3854" t="str">
        <f>IF(OR(L3854="ATTACK",L3854="FINTA"),"&lt;TECNICA&gt;",UPPER(anotacoes!I3854))</f>
        <v>LEFT COLLAR RIGHT SLEEVE</v>
      </c>
      <c r="N3854" t="str">
        <f>IF(OR(L3854="ATTACK",L3854="FINTA"),UPPER(anotacoes!I3854),"")</f>
        <v/>
      </c>
      <c r="O3854" s="6" t="str">
        <f>IF(anotacoes!N3854=0,"",anotacoes!N3854)</f>
        <v/>
      </c>
      <c r="P3854" t="str">
        <f>IF(anotacoes!M3854=0,"",UPPER(anotacoes!M3854))</f>
        <v/>
      </c>
      <c r="Q3854" t="str">
        <f t="shared" si="121"/>
        <v>INSERT INTO CONVERSAO_LUTA_ACAO (cd_conversao, id_luta, sequencia, momento_inicio, momento_fim, quem_faz, quem_sofre, acao_tipo, acao, tecnica, direcao, pontuacao) VALUES (1, 55, 9, TRIM(' 00:00:44,050'), TRIM(' 00:00:48,999'), 'KIM, J B', 'MRVALJEVIC', 'GRIP TIME', 'LEFT COLLAR RIGHT SLEEVE', NULL, NULL, NULL)</v>
      </c>
      <c r="R3854" t="s">
        <v>10327</v>
      </c>
    </row>
    <row r="3855" spans="1:18" hidden="1" x14ac:dyDescent="0.25">
      <c r="A3855" s="7">
        <f>anotacoes!D3855</f>
        <v>40580</v>
      </c>
      <c r="B3855" t="str">
        <f>anotacoes!C3855</f>
        <v>GRAND SLAM PARIS 2011</v>
      </c>
      <c r="C3855" t="str">
        <f>anotacoes!E3855</f>
        <v>KIM, J B</v>
      </c>
      <c r="D3855" t="str">
        <f>anotacoes!F3855</f>
        <v>MRVALJEVIC</v>
      </c>
      <c r="E3855" t="s">
        <v>10325</v>
      </c>
      <c r="F3855">
        <f>anotacoes!A3855</f>
        <v>55</v>
      </c>
      <c r="G3855">
        <f>anotacoes!B3855</f>
        <v>10</v>
      </c>
      <c r="H3855" t="str">
        <f>anotacoes!K3855</f>
        <v xml:space="preserve"> 00:00:48,999</v>
      </c>
      <c r="I3855" t="str">
        <f>anotacoes!L3855</f>
        <v xml:space="preserve"> 00:00:53,548</v>
      </c>
      <c r="J3855" t="str">
        <f>IF(L3855="PAUSE",E3855,IF(anotacoes!G3859=conversao_anotacoes!C3855,conversao_anotacoes!C3855,conversao_anotacoes!D3855))</f>
        <v>KIM, J B</v>
      </c>
      <c r="K3855" t="str">
        <f t="shared" si="120"/>
        <v>MRVALJEVIC</v>
      </c>
      <c r="L3855" t="str">
        <f>UPPER(anotacoes!H3855)</f>
        <v>GRIP TIME</v>
      </c>
      <c r="M3855" t="str">
        <f>IF(OR(L3855="ATTACK",L3855="FINTA"),"&lt;TECNICA&gt;",UPPER(anotacoes!I3855))</f>
        <v>LEFT COLLAR RIGHT SLEEVE</v>
      </c>
      <c r="N3855" t="str">
        <f>IF(OR(L3855="ATTACK",L3855="FINTA"),UPPER(anotacoes!I3855),"")</f>
        <v/>
      </c>
      <c r="O3855" s="6" t="str">
        <f>IF(anotacoes!N3855=0,"",anotacoes!N3855)</f>
        <v/>
      </c>
      <c r="P3855" t="str">
        <f>IF(anotacoes!M3855=0,"",UPPER(anotacoes!M3855))</f>
        <v/>
      </c>
      <c r="Q3855" t="str">
        <f t="shared" si="121"/>
        <v>INSERT INTO CONVERSAO_LUTA_ACAO (cd_conversao, id_luta, sequencia, momento_inicio, momento_fim, quem_faz, quem_sofre, acao_tipo, acao, tecnica, direcao, pontuacao) VALUES (1, 55, 10, TRIM(' 00:00:48,999'), TRIM(' 00:00:53,548'), 'KIM, J B', 'MRVALJEVIC', 'GRIP TIME', 'LEFT COLLAR RIGHT SLEEVE', NULL, NULL, NULL)</v>
      </c>
      <c r="R3855" t="s">
        <v>10327</v>
      </c>
    </row>
    <row r="3856" spans="1:18" hidden="1" x14ac:dyDescent="0.25">
      <c r="A3856" s="7">
        <f>anotacoes!D3856</f>
        <v>40580</v>
      </c>
      <c r="B3856" t="str">
        <f>anotacoes!C3856</f>
        <v>GRAND SLAM PARIS 2011</v>
      </c>
      <c r="C3856" t="str">
        <f>anotacoes!E3856</f>
        <v>KIM, J B</v>
      </c>
      <c r="D3856" t="str">
        <f>anotacoes!F3856</f>
        <v>MRVALJEVIC</v>
      </c>
      <c r="E3856" t="s">
        <v>10325</v>
      </c>
      <c r="F3856">
        <f>anotacoes!A3856</f>
        <v>55</v>
      </c>
      <c r="G3856">
        <f>anotacoes!B3856</f>
        <v>11</v>
      </c>
      <c r="H3856" t="str">
        <f>anotacoes!K3856</f>
        <v xml:space="preserve"> 00:00:53,548</v>
      </c>
      <c r="I3856" t="str">
        <f>anotacoes!L3856</f>
        <v xml:space="preserve"> 00:00:54,933</v>
      </c>
      <c r="J3856" t="str">
        <f>IF(L3856="PAUSE",E3856,IF(anotacoes!G3860=conversao_anotacoes!C3856,conversao_anotacoes!C3856,conversao_anotacoes!D3856))</f>
        <v>KIM, J B</v>
      </c>
      <c r="K3856" t="str">
        <f t="shared" si="120"/>
        <v>MRVALJEVIC</v>
      </c>
      <c r="L3856" t="str">
        <f>UPPER(anotacoes!H3856)</f>
        <v>GRIP TIME</v>
      </c>
      <c r="M3856" t="str">
        <f>IF(OR(L3856="ATTACK",L3856="FINTA"),"&lt;TECNICA&gt;",UPPER(anotacoes!I3856))</f>
        <v>LEFT COLLAR</v>
      </c>
      <c r="N3856" t="str">
        <f>IF(OR(L3856="ATTACK",L3856="FINTA"),UPPER(anotacoes!I3856),"")</f>
        <v/>
      </c>
      <c r="O3856" s="6" t="str">
        <f>IF(anotacoes!N3856=0,"",anotacoes!N3856)</f>
        <v/>
      </c>
      <c r="P3856" t="str">
        <f>IF(anotacoes!M3856=0,"",UPPER(anotacoes!M3856))</f>
        <v/>
      </c>
      <c r="Q3856" t="str">
        <f t="shared" si="121"/>
        <v>INSERT INTO CONVERSAO_LUTA_ACAO (cd_conversao, id_luta, sequencia, momento_inicio, momento_fim, quem_faz, quem_sofre, acao_tipo, acao, tecnica, direcao, pontuacao) VALUES (1, 55, 11, TRIM(' 00:00:53,548'), TRIM(' 00:00:54,933'), 'KIM, J B', 'MRVALJEVIC', 'GRIP TIME', 'LEFT COLLAR', NULL, NULL, NULL)</v>
      </c>
      <c r="R3856" t="s">
        <v>10327</v>
      </c>
    </row>
    <row r="3857" spans="1:18" hidden="1" x14ac:dyDescent="0.25">
      <c r="A3857" s="7">
        <f>anotacoes!D3857</f>
        <v>40580</v>
      </c>
      <c r="B3857" t="str">
        <f>anotacoes!C3857</f>
        <v>GRAND SLAM PARIS 2011</v>
      </c>
      <c r="C3857" t="str">
        <f>anotacoes!E3857</f>
        <v>KIM, J B</v>
      </c>
      <c r="D3857" t="str">
        <f>anotacoes!F3857</f>
        <v>MRVALJEVIC</v>
      </c>
      <c r="E3857" t="s">
        <v>10325</v>
      </c>
      <c r="F3857">
        <f>anotacoes!A3857</f>
        <v>55</v>
      </c>
      <c r="G3857">
        <f>anotacoes!B3857</f>
        <v>12</v>
      </c>
      <c r="H3857" t="str">
        <f>anotacoes!K3857</f>
        <v xml:space="preserve"> 00:00:54,933</v>
      </c>
      <c r="I3857" t="str">
        <f>anotacoes!L3857</f>
        <v xml:space="preserve"> 00:00:55,731</v>
      </c>
      <c r="J3857" t="str">
        <f>IF(L3857="PAUSE",E3857,IF(anotacoes!G3861=conversao_anotacoes!C3857,conversao_anotacoes!C3857,conversao_anotacoes!D3857))</f>
        <v>KIM, J B</v>
      </c>
      <c r="K3857" t="str">
        <f t="shared" si="120"/>
        <v>MRVALJEVIC</v>
      </c>
      <c r="L3857" t="str">
        <f>UPPER(anotacoes!H3857)</f>
        <v>GRIP TIME</v>
      </c>
      <c r="M3857" t="str">
        <f>IF(OR(L3857="ATTACK",L3857="FINTA"),"&lt;TECNICA&gt;",UPPER(anotacoes!I3857))</f>
        <v>LEFT COLLAR RIGHT SLEEVE</v>
      </c>
      <c r="N3857" t="str">
        <f>IF(OR(L3857="ATTACK",L3857="FINTA"),UPPER(anotacoes!I3857),"")</f>
        <v/>
      </c>
      <c r="O3857" s="6" t="str">
        <f>IF(anotacoes!N3857=0,"",anotacoes!N3857)</f>
        <v/>
      </c>
      <c r="P3857" t="str">
        <f>IF(anotacoes!M3857=0,"",UPPER(anotacoes!M3857))</f>
        <v/>
      </c>
      <c r="Q3857" t="str">
        <f t="shared" si="121"/>
        <v>INSERT INTO CONVERSAO_LUTA_ACAO (cd_conversao, id_luta, sequencia, momento_inicio, momento_fim, quem_faz, quem_sofre, acao_tipo, acao, tecnica, direcao, pontuacao) VALUES (1, 55, 12, TRIM(' 00:00:54,933'), TRIM(' 00:00:55,731'), 'KIM, J B', 'MRVALJEVIC', 'GRIP TIME', 'LEFT COLLAR RIGHT SLEEVE', NULL, NULL, NULL)</v>
      </c>
      <c r="R3857" t="s">
        <v>10327</v>
      </c>
    </row>
    <row r="3858" spans="1:18" hidden="1" x14ac:dyDescent="0.25">
      <c r="A3858" s="7">
        <f>anotacoes!D3858</f>
        <v>40580</v>
      </c>
      <c r="B3858" t="str">
        <f>anotacoes!C3858</f>
        <v>GRAND SLAM PARIS 2011</v>
      </c>
      <c r="C3858" t="str">
        <f>anotacoes!E3858</f>
        <v>KIM, J B</v>
      </c>
      <c r="D3858" t="str">
        <f>anotacoes!F3858</f>
        <v>MRVALJEVIC</v>
      </c>
      <c r="E3858" t="s">
        <v>10325</v>
      </c>
      <c r="F3858">
        <f>anotacoes!A3858</f>
        <v>55</v>
      </c>
      <c r="G3858">
        <f>anotacoes!B3858</f>
        <v>13</v>
      </c>
      <c r="H3858" t="str">
        <f>anotacoes!K3858</f>
        <v xml:space="preserve"> 00:00:55,731</v>
      </c>
      <c r="I3858" t="str">
        <f>anotacoes!L3858</f>
        <v xml:space="preserve"> 00:00:56,945</v>
      </c>
      <c r="J3858" t="str">
        <f>IF(L3858="PAUSE",E3858,IF(anotacoes!G3862=conversao_anotacoes!C3858,conversao_anotacoes!C3858,conversao_anotacoes!D3858))</f>
        <v>KIM, J B</v>
      </c>
      <c r="K3858" t="str">
        <f t="shared" si="120"/>
        <v>MRVALJEVIC</v>
      </c>
      <c r="L3858" t="str">
        <f>UPPER(anotacoes!H3858)</f>
        <v>ATTACK</v>
      </c>
      <c r="M3858" t="str">
        <f>IF(OR(L3858="ATTACK",L3858="FINTA"),"&lt;TECNICA&gt;",UPPER(anotacoes!I3858))</f>
        <v>&lt;TECNICA&gt;</v>
      </c>
      <c r="N3858" t="str">
        <f>IF(OR(L3858="ATTACK",L3858="FINTA"),UPPER(anotacoes!I3858),"")</f>
        <v>SEOI NAGE</v>
      </c>
      <c r="O3858" s="6">
        <f>IF(anotacoes!N3858=0,"",anotacoes!N3858)</f>
        <v>6</v>
      </c>
      <c r="P3858" t="str">
        <f>IF(anotacoes!M3858=0,"",UPPER(anotacoes!M3858))</f>
        <v>IPPON</v>
      </c>
      <c r="Q3858" t="str">
        <f t="shared" si="121"/>
        <v>INSERT INTO CONVERSAO_LUTA_ACAO (cd_conversao, id_luta, sequencia, momento_inicio, momento_fim, quem_faz, quem_sofre, acao_tipo, acao, tecnica, direcao, pontuacao) VALUES (1, 55, 13, TRIM(' 00:00:55,731'), TRIM(' 00:00:56,945'), 'KIM, J B', 'MRVALJEVIC', 'ATTACK', '&lt;TECNICA&gt;', 'SEOI NAGE', 6, 'IPPON')</v>
      </c>
      <c r="R3858" t="s">
        <v>10327</v>
      </c>
    </row>
    <row r="3859" spans="1:18" hidden="1" x14ac:dyDescent="0.25">
      <c r="A3859" s="7">
        <f>anotacoes!D3859</f>
        <v>40580</v>
      </c>
      <c r="B3859" t="str">
        <f>anotacoes!C3859</f>
        <v>GRAND SLAM PARIS 2011</v>
      </c>
      <c r="C3859" t="str">
        <f>anotacoes!E3859</f>
        <v>KIM, J B</v>
      </c>
      <c r="D3859" t="str">
        <f>anotacoes!F3859</f>
        <v>SCHMITT</v>
      </c>
      <c r="E3859" t="s">
        <v>10325</v>
      </c>
      <c r="F3859">
        <f>anotacoes!A3859</f>
        <v>122</v>
      </c>
      <c r="G3859">
        <f>anotacoes!B3859</f>
        <v>1</v>
      </c>
      <c r="H3859" t="str">
        <f>anotacoes!K3859</f>
        <v xml:space="preserve"> 00:00:00,724</v>
      </c>
      <c r="I3859" t="str">
        <f>anotacoes!L3859</f>
        <v xml:space="preserve"> 00:00:01,477</v>
      </c>
      <c r="J3859" t="str">
        <f>IF(L3859="PAUSE",E3859,IF(anotacoes!G3863=conversao_anotacoes!C3859,conversao_anotacoes!C3859,conversao_anotacoes!D3859))</f>
        <v>KIM, J B</v>
      </c>
      <c r="K3859" t="str">
        <f t="shared" si="120"/>
        <v>SCHMITT</v>
      </c>
      <c r="L3859" t="str">
        <f>UPPER(anotacoes!H3859)</f>
        <v>DISPLACEMENT</v>
      </c>
      <c r="M3859" t="str">
        <f>IF(OR(L3859="ATTACK",L3859="FINTA"),"&lt;TECNICA&gt;",UPPER(anotacoes!I3859))</f>
        <v>2-3 STEP HESITANT RIGHT</v>
      </c>
      <c r="N3859" t="str">
        <f>IF(OR(L3859="ATTACK",L3859="FINTA"),UPPER(anotacoes!I3859),"")</f>
        <v/>
      </c>
      <c r="O3859" s="6" t="str">
        <f>IF(anotacoes!N3859=0,"",anotacoes!N3859)</f>
        <v/>
      </c>
      <c r="P3859" t="str">
        <f>IF(anotacoes!M3859=0,"",UPPER(anotacoes!M3859))</f>
        <v/>
      </c>
      <c r="Q3859" t="str">
        <f t="shared" si="121"/>
        <v>INSERT INTO CONVERSAO_LUTA_ACAO (cd_conversao, id_luta, sequencia, momento_inicio, momento_fim, quem_faz, quem_sofre, acao_tipo, acao, tecnica, direcao, pontuacao) VALUES (1, 122, 1, TRIM(' 00:00:00,724'), TRIM(' 00:00:01,477'), 'KIM, J B', 'SCHMITT', 'DISPLACEMENT', '2-3 STEP HESITANT RIGHT', NULL, NULL, NULL)</v>
      </c>
      <c r="R3859" t="s">
        <v>10327</v>
      </c>
    </row>
    <row r="3860" spans="1:18" hidden="1" x14ac:dyDescent="0.25">
      <c r="A3860" s="7">
        <f>anotacoes!D3860</f>
        <v>40580</v>
      </c>
      <c r="B3860" t="str">
        <f>anotacoes!C3860</f>
        <v>GRAND SLAM PARIS 2011</v>
      </c>
      <c r="C3860" t="str">
        <f>anotacoes!E3860</f>
        <v>KIM, J B</v>
      </c>
      <c r="D3860" t="str">
        <f>anotacoes!F3860</f>
        <v>SCHMITT</v>
      </c>
      <c r="E3860" t="s">
        <v>10325</v>
      </c>
      <c r="F3860">
        <f>anotacoes!A3860</f>
        <v>122</v>
      </c>
      <c r="G3860">
        <f>anotacoes!B3860</f>
        <v>2</v>
      </c>
      <c r="H3860" t="str">
        <f>anotacoes!K3860</f>
        <v xml:space="preserve"> 00:00:01,477</v>
      </c>
      <c r="I3860" t="str">
        <f>anotacoes!L3860</f>
        <v xml:space="preserve"> 00:00:04,627</v>
      </c>
      <c r="J3860" t="str">
        <f>IF(L3860="PAUSE",E3860,IF(anotacoes!G3864=conversao_anotacoes!C3860,conversao_anotacoes!C3860,conversao_anotacoes!D3860))</f>
        <v>KIM, J B</v>
      </c>
      <c r="K3860" t="str">
        <f t="shared" si="120"/>
        <v>SCHMITT</v>
      </c>
      <c r="L3860" t="str">
        <f>UPPER(anotacoes!H3860)</f>
        <v>GRIP TIME</v>
      </c>
      <c r="M3860" t="str">
        <f>IF(OR(L3860="ATTACK",L3860="FINTA"),"&lt;TECNICA&gt;",UPPER(anotacoes!I3860))</f>
        <v>RIGHT COLLAR</v>
      </c>
      <c r="N3860" t="str">
        <f>IF(OR(L3860="ATTACK",L3860="FINTA"),UPPER(anotacoes!I3860),"")</f>
        <v/>
      </c>
      <c r="O3860" s="6" t="str">
        <f>IF(anotacoes!N3860=0,"",anotacoes!N3860)</f>
        <v/>
      </c>
      <c r="P3860" t="str">
        <f>IF(anotacoes!M3860=0,"",UPPER(anotacoes!M3860))</f>
        <v/>
      </c>
      <c r="Q3860" t="str">
        <f t="shared" si="121"/>
        <v>INSERT INTO CONVERSAO_LUTA_ACAO (cd_conversao, id_luta, sequencia, momento_inicio, momento_fim, quem_faz, quem_sofre, acao_tipo, acao, tecnica, direcao, pontuacao) VALUES (1, 122, 2, TRIM(' 00:00:01,477'), TRIM(' 00:00:04,627'), 'KIM, J B', 'SCHMITT', 'GRIP TIME', 'RIGHT COLLAR', NULL, NULL, NULL)</v>
      </c>
      <c r="R3860" t="s">
        <v>10327</v>
      </c>
    </row>
    <row r="3861" spans="1:18" hidden="1" x14ac:dyDescent="0.25">
      <c r="A3861" s="7">
        <f>anotacoes!D3861</f>
        <v>40580</v>
      </c>
      <c r="B3861" t="str">
        <f>anotacoes!C3861</f>
        <v>GRAND SLAM PARIS 2011</v>
      </c>
      <c r="C3861" t="str">
        <f>anotacoes!E3861</f>
        <v>KIM, J B</v>
      </c>
      <c r="D3861" t="str">
        <f>anotacoes!F3861</f>
        <v>SCHMITT</v>
      </c>
      <c r="E3861" t="s">
        <v>10325</v>
      </c>
      <c r="F3861">
        <f>anotacoes!A3861</f>
        <v>122</v>
      </c>
      <c r="G3861">
        <f>anotacoes!B3861</f>
        <v>3</v>
      </c>
      <c r="H3861" t="str">
        <f>anotacoes!K3861</f>
        <v xml:space="preserve"> 00:00:04,627</v>
      </c>
      <c r="I3861" t="str">
        <f>anotacoes!L3861</f>
        <v xml:space="preserve"> 00:00:05,108</v>
      </c>
      <c r="J3861" t="str">
        <f>IF(L3861="PAUSE",E3861,IF(anotacoes!G3865=conversao_anotacoes!C3861,conversao_anotacoes!C3861,conversao_anotacoes!D3861))</f>
        <v>KIM, J B</v>
      </c>
      <c r="K3861" t="str">
        <f t="shared" si="120"/>
        <v>SCHMITT</v>
      </c>
      <c r="L3861" t="str">
        <f>UPPER(anotacoes!H3861)</f>
        <v>GRIP TIME</v>
      </c>
      <c r="M3861" t="str">
        <f>IF(OR(L3861="ATTACK",L3861="FINTA"),"&lt;TECNICA&gt;",UPPER(anotacoes!I3861))</f>
        <v>LEFT COLLAR RIGHT SLEEVE</v>
      </c>
      <c r="N3861" t="str">
        <f>IF(OR(L3861="ATTACK",L3861="FINTA"),UPPER(anotacoes!I3861),"")</f>
        <v/>
      </c>
      <c r="O3861" s="6" t="str">
        <f>IF(anotacoes!N3861=0,"",anotacoes!N3861)</f>
        <v/>
      </c>
      <c r="P3861" t="str">
        <f>IF(anotacoes!M3861=0,"",UPPER(anotacoes!M3861))</f>
        <v/>
      </c>
      <c r="Q3861" t="str">
        <f t="shared" si="121"/>
        <v>INSERT INTO CONVERSAO_LUTA_ACAO (cd_conversao, id_luta, sequencia, momento_inicio, momento_fim, quem_faz, quem_sofre, acao_tipo, acao, tecnica, direcao, pontuacao) VALUES (1, 122, 3, TRIM(' 00:00:04,627'), TRIM(' 00:00:05,108'), 'KIM, J B', 'SCHMITT', 'GRIP TIME', 'LEFT COLLAR RIGHT SLEEVE', NULL, NULL, NULL)</v>
      </c>
      <c r="R3861" t="s">
        <v>10327</v>
      </c>
    </row>
    <row r="3862" spans="1:18" hidden="1" x14ac:dyDescent="0.25">
      <c r="A3862" s="7">
        <f>anotacoes!D3862</f>
        <v>40580</v>
      </c>
      <c r="B3862" t="str">
        <f>anotacoes!C3862</f>
        <v>GRAND SLAM PARIS 2011</v>
      </c>
      <c r="C3862" t="str">
        <f>anotacoes!E3862</f>
        <v>KIM, J B</v>
      </c>
      <c r="D3862" t="str">
        <f>anotacoes!F3862</f>
        <v>SCHMITT</v>
      </c>
      <c r="E3862" t="s">
        <v>10325</v>
      </c>
      <c r="F3862">
        <f>anotacoes!A3862</f>
        <v>122</v>
      </c>
      <c r="G3862">
        <f>anotacoes!B3862</f>
        <v>4</v>
      </c>
      <c r="H3862" t="str">
        <f>anotacoes!K3862</f>
        <v xml:space="preserve"> 00:00:05,108</v>
      </c>
      <c r="I3862" t="str">
        <f>anotacoes!L3862</f>
        <v xml:space="preserve"> 00:00:07,717</v>
      </c>
      <c r="J3862" t="str">
        <f>IF(L3862="PAUSE",E3862,IF(anotacoes!G3866=conversao_anotacoes!C3862,conversao_anotacoes!C3862,conversao_anotacoes!D3862))</f>
        <v>KIM, J B</v>
      </c>
      <c r="K3862" t="str">
        <f t="shared" si="120"/>
        <v>SCHMITT</v>
      </c>
      <c r="L3862" t="str">
        <f>UPPER(anotacoes!H3862)</f>
        <v>DISPLACEMENT</v>
      </c>
      <c r="M3862" t="str">
        <f>IF(OR(L3862="ATTACK",L3862="FINTA"),"&lt;TECNICA&gt;",UPPER(anotacoes!I3862))</f>
        <v>TRY TO GRIP WITH CONTACT</v>
      </c>
      <c r="N3862" t="str">
        <f>IF(OR(L3862="ATTACK",L3862="FINTA"),UPPER(anotacoes!I3862),"")</f>
        <v/>
      </c>
      <c r="O3862" s="6" t="str">
        <f>IF(anotacoes!N3862=0,"",anotacoes!N3862)</f>
        <v/>
      </c>
      <c r="P3862" t="str">
        <f>IF(anotacoes!M3862=0,"",UPPER(anotacoes!M3862))</f>
        <v/>
      </c>
      <c r="Q3862" t="str">
        <f t="shared" si="121"/>
        <v>INSERT INTO CONVERSAO_LUTA_ACAO (cd_conversao, id_luta, sequencia, momento_inicio, momento_fim, quem_faz, quem_sofre, acao_tipo, acao, tecnica, direcao, pontuacao) VALUES (1, 122, 4, TRIM(' 00:00:05,108'), TRIM(' 00:00:07,717'), 'KIM, J B', 'SCHMITT', 'DISPLACEMENT', 'TRY TO GRIP WITH CONTACT', NULL, NULL, NULL)</v>
      </c>
      <c r="R3862" t="s">
        <v>10327</v>
      </c>
    </row>
    <row r="3863" spans="1:18" hidden="1" x14ac:dyDescent="0.25">
      <c r="A3863" s="7">
        <f>anotacoes!D3863</f>
        <v>40580</v>
      </c>
      <c r="B3863" t="str">
        <f>anotacoes!C3863</f>
        <v>GRAND SLAM PARIS 2011</v>
      </c>
      <c r="C3863" t="str">
        <f>anotacoes!E3863</f>
        <v>KIM, J B</v>
      </c>
      <c r="D3863" t="str">
        <f>anotacoes!F3863</f>
        <v>SCHMITT</v>
      </c>
      <c r="E3863" t="s">
        <v>10325</v>
      </c>
      <c r="F3863">
        <f>anotacoes!A3863</f>
        <v>122</v>
      </c>
      <c r="G3863">
        <f>anotacoes!B3863</f>
        <v>5</v>
      </c>
      <c r="H3863" t="str">
        <f>anotacoes!K3863</f>
        <v xml:space="preserve"> 00:00:07,717</v>
      </c>
      <c r="I3863" t="str">
        <f>anotacoes!L3863</f>
        <v xml:space="preserve"> 00:00:10,325</v>
      </c>
      <c r="J3863" t="str">
        <f>IF(L3863="PAUSE",E3863,IF(anotacoes!G3867=conversao_anotacoes!C3863,conversao_anotacoes!C3863,conversao_anotacoes!D3863))</f>
        <v>KIM, J B</v>
      </c>
      <c r="K3863" t="str">
        <f t="shared" si="120"/>
        <v>SCHMITT</v>
      </c>
      <c r="L3863" t="str">
        <f>UPPER(anotacoes!H3863)</f>
        <v>GRIP TIME</v>
      </c>
      <c r="M3863" t="str">
        <f>IF(OR(L3863="ATTACK",L3863="FINTA"),"&lt;TECNICA&gt;",UPPER(anotacoes!I3863))</f>
        <v>LEFT COLLAR RIGHT COLLAR</v>
      </c>
      <c r="N3863" t="str">
        <f>IF(OR(L3863="ATTACK",L3863="FINTA"),UPPER(anotacoes!I3863),"")</f>
        <v/>
      </c>
      <c r="O3863" s="6" t="str">
        <f>IF(anotacoes!N3863=0,"",anotacoes!N3863)</f>
        <v/>
      </c>
      <c r="P3863" t="str">
        <f>IF(anotacoes!M3863=0,"",UPPER(anotacoes!M3863))</f>
        <v/>
      </c>
      <c r="Q3863" t="str">
        <f t="shared" si="121"/>
        <v>INSERT INTO CONVERSAO_LUTA_ACAO (cd_conversao, id_luta, sequencia, momento_inicio, momento_fim, quem_faz, quem_sofre, acao_tipo, acao, tecnica, direcao, pontuacao) VALUES (1, 122, 5, TRIM(' 00:00:07,717'), TRIM(' 00:00:10,325'), 'KIM, J B', 'SCHMITT', 'GRIP TIME', 'LEFT COLLAR RIGHT COLLAR', NULL, NULL, NULL)</v>
      </c>
      <c r="R3863" t="s">
        <v>10327</v>
      </c>
    </row>
    <row r="3864" spans="1:18" hidden="1" x14ac:dyDescent="0.25">
      <c r="A3864" s="7">
        <f>anotacoes!D3864</f>
        <v>40580</v>
      </c>
      <c r="B3864" t="str">
        <f>anotacoes!C3864</f>
        <v>GRAND SLAM PARIS 2011</v>
      </c>
      <c r="C3864" t="str">
        <f>anotacoes!E3864</f>
        <v>KIM, J B</v>
      </c>
      <c r="D3864" t="str">
        <f>anotacoes!F3864</f>
        <v>SCHMITT</v>
      </c>
      <c r="E3864" t="s">
        <v>10325</v>
      </c>
      <c r="F3864">
        <f>anotacoes!A3864</f>
        <v>122</v>
      </c>
      <c r="G3864">
        <f>anotacoes!B3864</f>
        <v>6</v>
      </c>
      <c r="H3864" t="str">
        <f>anotacoes!K3864</f>
        <v xml:space="preserve"> 00:00:10,325</v>
      </c>
      <c r="I3864" t="str">
        <f>anotacoes!L3864</f>
        <v xml:space="preserve"> 00:00:11,892</v>
      </c>
      <c r="J3864" t="str">
        <f>IF(L3864="PAUSE",E3864,IF(anotacoes!G3868=conversao_anotacoes!C3864,conversao_anotacoes!C3864,conversao_anotacoes!D3864))</f>
        <v>KIM, J B</v>
      </c>
      <c r="K3864" t="str">
        <f t="shared" si="120"/>
        <v>SCHMITT</v>
      </c>
      <c r="L3864" t="str">
        <f>UPPER(anotacoes!H3864)</f>
        <v>ATTACK</v>
      </c>
      <c r="M3864" t="str">
        <f>IF(OR(L3864="ATTACK",L3864="FINTA"),"&lt;TECNICA&gt;",UPPER(anotacoes!I3864))</f>
        <v>&lt;TECNICA&gt;</v>
      </c>
      <c r="N3864" t="str">
        <f>IF(OR(L3864="ATTACK",L3864="FINTA"),UPPER(anotacoes!I3864),"")</f>
        <v>SEOI NAGE</v>
      </c>
      <c r="O3864" s="6">
        <f>IF(anotacoes!N3864=0,"",anotacoes!N3864)</f>
        <v>6</v>
      </c>
      <c r="P3864" t="str">
        <f>IF(anotacoes!M3864=0,"",UPPER(anotacoes!M3864))</f>
        <v/>
      </c>
      <c r="Q3864" t="str">
        <f t="shared" si="121"/>
        <v>INSERT INTO CONVERSAO_LUTA_ACAO (cd_conversao, id_luta, sequencia, momento_inicio, momento_fim, quem_faz, quem_sofre, acao_tipo, acao, tecnica, direcao, pontuacao) VALUES (1, 122, 6, TRIM(' 00:00:10,325'), TRIM(' 00:00:11,892'), 'KIM, J B', 'SCHMITT', 'ATTACK', '&lt;TECNICA&gt;', 'SEOI NAGE', 6, NULL)</v>
      </c>
      <c r="R3864" t="s">
        <v>10327</v>
      </c>
    </row>
    <row r="3865" spans="1:18" hidden="1" x14ac:dyDescent="0.25">
      <c r="A3865" s="7">
        <f>anotacoes!D3865</f>
        <v>40580</v>
      </c>
      <c r="B3865" t="str">
        <f>anotacoes!C3865</f>
        <v>GRAND SLAM PARIS 2011</v>
      </c>
      <c r="C3865" t="str">
        <f>anotacoes!E3865</f>
        <v>KIM, J B</v>
      </c>
      <c r="D3865" t="str">
        <f>anotacoes!F3865</f>
        <v>SCHMITT</v>
      </c>
      <c r="E3865" t="s">
        <v>10325</v>
      </c>
      <c r="F3865">
        <f>anotacoes!A3865</f>
        <v>122</v>
      </c>
      <c r="G3865">
        <f>anotacoes!B3865</f>
        <v>7</v>
      </c>
      <c r="H3865" t="str">
        <f>anotacoes!K3865</f>
        <v xml:space="preserve"> 00:00:11,892</v>
      </c>
      <c r="I3865" t="str">
        <f>anotacoes!L3865</f>
        <v xml:space="preserve"> 00:00:15,395</v>
      </c>
      <c r="J3865" t="str">
        <f>IF(L3865="PAUSE",E3865,IF(anotacoes!G3869=conversao_anotacoes!C3865,conversao_anotacoes!C3865,conversao_anotacoes!D3865))</f>
        <v>KIM, J B</v>
      </c>
      <c r="K3865" t="str">
        <f t="shared" si="120"/>
        <v>SCHMITT</v>
      </c>
      <c r="L3865" t="str">
        <f>UPPER(anotacoes!H3865)</f>
        <v>GROUNDWORK COMBAT</v>
      </c>
      <c r="M3865" t="str">
        <f>IF(OR(L3865="ATTACK",L3865="FINTA"),"&lt;TECNICA&gt;",UPPER(anotacoes!I3865))</f>
        <v>DEFENSIVE POSITION</v>
      </c>
      <c r="N3865" t="str">
        <f>IF(OR(L3865="ATTACK",L3865="FINTA"),UPPER(anotacoes!I3865),"")</f>
        <v/>
      </c>
      <c r="O3865" s="6" t="str">
        <f>IF(anotacoes!N3865=0,"",anotacoes!N3865)</f>
        <v/>
      </c>
      <c r="P3865" t="str">
        <f>IF(anotacoes!M3865=0,"",UPPER(anotacoes!M3865))</f>
        <v/>
      </c>
      <c r="Q3865" t="str">
        <f t="shared" si="121"/>
        <v>INSERT INTO CONVERSAO_LUTA_ACAO (cd_conversao, id_luta, sequencia, momento_inicio, momento_fim, quem_faz, quem_sofre, acao_tipo, acao, tecnica, direcao, pontuacao) VALUES (1, 122, 7, TRIM(' 00:00:11,892'), TRIM(' 00:00:15,395'), 'KIM, J B', 'SCHMITT', 'GROUNDWORK COMBAT', 'DEFENSIVE POSITION', NULL, NULL, NULL)</v>
      </c>
      <c r="R3865" t="s">
        <v>10327</v>
      </c>
    </row>
    <row r="3866" spans="1:18" hidden="1" x14ac:dyDescent="0.25">
      <c r="A3866" s="7">
        <f>anotacoes!D3866</f>
        <v>40580</v>
      </c>
      <c r="B3866" t="str">
        <f>anotacoes!C3866</f>
        <v>GRAND SLAM PARIS 2011</v>
      </c>
      <c r="C3866" t="str">
        <f>anotacoes!E3866</f>
        <v>KIM, J B</v>
      </c>
      <c r="D3866" t="str">
        <f>anotacoes!F3866</f>
        <v>SCHMITT</v>
      </c>
      <c r="E3866" t="s">
        <v>10325</v>
      </c>
      <c r="F3866">
        <f>anotacoes!A3866</f>
        <v>122</v>
      </c>
      <c r="G3866">
        <f>anotacoes!B3866</f>
        <v>8</v>
      </c>
      <c r="H3866" t="str">
        <f>anotacoes!K3866</f>
        <v xml:space="preserve"> 00:00:15,581</v>
      </c>
      <c r="I3866" t="str">
        <f>anotacoes!L3866</f>
        <v xml:space="preserve"> 00:00:21,197</v>
      </c>
      <c r="J3866" t="str">
        <f>IF(L3866="PAUSE",E3866,IF(anotacoes!G3870=conversao_anotacoes!C3866,conversao_anotacoes!C3866,conversao_anotacoes!D3866))</f>
        <v>&lt;ARBITRO_DESCONHECIDO&gt;</v>
      </c>
      <c r="K3866" t="str">
        <f t="shared" si="120"/>
        <v/>
      </c>
      <c r="L3866" t="str">
        <f>UPPER(anotacoes!H3866)</f>
        <v>PAUSE</v>
      </c>
      <c r="M3866" t="str">
        <f>IF(OR(L3866="ATTACK",L3866="FINTA"),"&lt;TECNICA&gt;",UPPER(anotacoes!I3866))</f>
        <v>&lt;NAO_CLASSIFICADO&gt;</v>
      </c>
      <c r="N3866" t="str">
        <f>IF(OR(L3866="ATTACK",L3866="FINTA"),UPPER(anotacoes!I3866),"")</f>
        <v/>
      </c>
      <c r="O3866" s="6" t="str">
        <f>IF(anotacoes!N3866=0,"",anotacoes!N3866)</f>
        <v/>
      </c>
      <c r="P3866" t="str">
        <f>IF(anotacoes!M3866=0,"",UPPER(anotacoes!M3866))</f>
        <v/>
      </c>
      <c r="Q3866" t="str">
        <f t="shared" si="121"/>
        <v>INSERT INTO CONVERSAO_LUTA_ACAO (cd_conversao, id_luta, sequencia, momento_inicio, momento_fim, quem_faz, quem_sofre, acao_tipo, acao, tecnica, direcao, pontuacao) VALUES (1, 122, 8, TRIM(' 00:00:15,581'), TRIM(' 00:00:21,197'), '&lt;ARBITRO_DESCONHECIDO&gt;', '', 'PAUSE', '&lt;NAO_CLASSIFICADO&gt;', NULL, NULL, NULL)</v>
      </c>
      <c r="R3866" t="s">
        <v>10327</v>
      </c>
    </row>
    <row r="3867" spans="1:18" hidden="1" x14ac:dyDescent="0.25">
      <c r="A3867" s="7">
        <f>anotacoes!D3867</f>
        <v>40580</v>
      </c>
      <c r="B3867" t="str">
        <f>anotacoes!C3867</f>
        <v>GRAND SLAM PARIS 2011</v>
      </c>
      <c r="C3867" t="str">
        <f>anotacoes!E3867</f>
        <v>KIM, J B</v>
      </c>
      <c r="D3867" t="str">
        <f>anotacoes!F3867</f>
        <v>SCHMITT</v>
      </c>
      <c r="E3867" t="s">
        <v>10325</v>
      </c>
      <c r="F3867">
        <f>anotacoes!A3867</f>
        <v>122</v>
      </c>
      <c r="G3867">
        <f>anotacoes!B3867</f>
        <v>9</v>
      </c>
      <c r="H3867" t="str">
        <f>anotacoes!K3867</f>
        <v xml:space="preserve"> 00:00:21,197</v>
      </c>
      <c r="I3867" t="str">
        <f>anotacoes!L3867</f>
        <v xml:space="preserve"> 00:00:26,011</v>
      </c>
      <c r="J3867" t="str">
        <f>IF(L3867="PAUSE",E3867,IF(anotacoes!G3871=conversao_anotacoes!C3867,conversao_anotacoes!C3867,conversao_anotacoes!D3867))</f>
        <v>KIM, J B</v>
      </c>
      <c r="K3867" t="str">
        <f t="shared" si="120"/>
        <v>SCHMITT</v>
      </c>
      <c r="L3867" t="str">
        <f>UPPER(anotacoes!H3867)</f>
        <v>DISPLACEMENT</v>
      </c>
      <c r="M3867" t="str">
        <f>IF(OR(L3867="ATTACK",L3867="FINTA"),"&lt;TECNICA&gt;",UPPER(anotacoes!I3867))</f>
        <v>CIRCULAR LEFT</v>
      </c>
      <c r="N3867" t="str">
        <f>IF(OR(L3867="ATTACK",L3867="FINTA"),UPPER(anotacoes!I3867),"")</f>
        <v/>
      </c>
      <c r="O3867" s="6" t="str">
        <f>IF(anotacoes!N3867=0,"",anotacoes!N3867)</f>
        <v/>
      </c>
      <c r="P3867" t="str">
        <f>IF(anotacoes!M3867=0,"",UPPER(anotacoes!M3867))</f>
        <v/>
      </c>
      <c r="Q3867" t="str">
        <f t="shared" si="121"/>
        <v>INSERT INTO CONVERSAO_LUTA_ACAO (cd_conversao, id_luta, sequencia, momento_inicio, momento_fim, quem_faz, quem_sofre, acao_tipo, acao, tecnica, direcao, pontuacao) VALUES (1, 122, 9, TRIM(' 00:00:21,197'), TRIM(' 00:00:26,011'), 'KIM, J B', 'SCHMITT', 'DISPLACEMENT', 'CIRCULAR LEFT', NULL, NULL, NULL)</v>
      </c>
      <c r="R3867" t="s">
        <v>10327</v>
      </c>
    </row>
    <row r="3868" spans="1:18" hidden="1" x14ac:dyDescent="0.25">
      <c r="A3868" s="7">
        <f>anotacoes!D3868</f>
        <v>40580</v>
      </c>
      <c r="B3868" t="str">
        <f>anotacoes!C3868</f>
        <v>GRAND SLAM PARIS 2011</v>
      </c>
      <c r="C3868" t="str">
        <f>anotacoes!E3868</f>
        <v>KIM, J B</v>
      </c>
      <c r="D3868" t="str">
        <f>anotacoes!F3868</f>
        <v>SCHMITT</v>
      </c>
      <c r="E3868" t="s">
        <v>10325</v>
      </c>
      <c r="F3868">
        <f>anotacoes!A3868</f>
        <v>122</v>
      </c>
      <c r="G3868">
        <f>anotacoes!B3868</f>
        <v>10</v>
      </c>
      <c r="H3868" t="str">
        <f>anotacoes!K3868</f>
        <v xml:space="preserve"> 00:00:26,011</v>
      </c>
      <c r="I3868" t="str">
        <f>anotacoes!L3868</f>
        <v xml:space="preserve"> 00:00:28,406</v>
      </c>
      <c r="J3868" t="str">
        <f>IF(L3868="PAUSE",E3868,IF(anotacoes!G3872=conversao_anotacoes!C3868,conversao_anotacoes!C3868,conversao_anotacoes!D3868))</f>
        <v>KIM, J B</v>
      </c>
      <c r="K3868" t="str">
        <f t="shared" si="120"/>
        <v>SCHMITT</v>
      </c>
      <c r="L3868" t="str">
        <f>UPPER(anotacoes!H3868)</f>
        <v>DISPLACEMENT</v>
      </c>
      <c r="M3868" t="str">
        <f>IF(OR(L3868="ATTACK",L3868="FINTA"),"&lt;TECNICA&gt;",UPPER(anotacoes!I3868))</f>
        <v>TRY TO GRIP WITH CONTACT</v>
      </c>
      <c r="N3868" t="str">
        <f>IF(OR(L3868="ATTACK",L3868="FINTA"),UPPER(anotacoes!I3868),"")</f>
        <v/>
      </c>
      <c r="O3868" s="6" t="str">
        <f>IF(anotacoes!N3868=0,"",anotacoes!N3868)</f>
        <v/>
      </c>
      <c r="P3868" t="str">
        <f>IF(anotacoes!M3868=0,"",UPPER(anotacoes!M3868))</f>
        <v/>
      </c>
      <c r="Q3868" t="str">
        <f t="shared" si="121"/>
        <v>INSERT INTO CONVERSAO_LUTA_ACAO (cd_conversao, id_luta, sequencia, momento_inicio, momento_fim, quem_faz, quem_sofre, acao_tipo, acao, tecnica, direcao, pontuacao) VALUES (1, 122, 10, TRIM(' 00:00:26,011'), TRIM(' 00:00:28,406'), 'KIM, J B', 'SCHMITT', 'DISPLACEMENT', 'TRY TO GRIP WITH CONTACT', NULL, NULL, NULL)</v>
      </c>
      <c r="R3868" t="s">
        <v>10327</v>
      </c>
    </row>
    <row r="3869" spans="1:18" hidden="1" x14ac:dyDescent="0.25">
      <c r="A3869" s="7">
        <f>anotacoes!D3869</f>
        <v>40580</v>
      </c>
      <c r="B3869" t="str">
        <f>anotacoes!C3869</f>
        <v>GRAND SLAM PARIS 2011</v>
      </c>
      <c r="C3869" t="str">
        <f>anotacoes!E3869</f>
        <v>KIM, J B</v>
      </c>
      <c r="D3869" t="str">
        <f>anotacoes!F3869</f>
        <v>SCHMITT</v>
      </c>
      <c r="E3869" t="s">
        <v>10325</v>
      </c>
      <c r="F3869">
        <f>anotacoes!A3869</f>
        <v>122</v>
      </c>
      <c r="G3869">
        <f>anotacoes!B3869</f>
        <v>11</v>
      </c>
      <c r="H3869" t="str">
        <f>anotacoes!K3869</f>
        <v xml:space="preserve"> 00:00:28,406</v>
      </c>
      <c r="I3869" t="str">
        <f>anotacoes!L3869</f>
        <v xml:space="preserve"> 00:00:37,693</v>
      </c>
      <c r="J3869" t="str">
        <f>IF(L3869="PAUSE",E3869,IF(anotacoes!G3873=conversao_anotacoes!C3869,conversao_anotacoes!C3869,conversao_anotacoes!D3869))</f>
        <v>KIM, J B</v>
      </c>
      <c r="K3869" t="str">
        <f t="shared" si="120"/>
        <v>SCHMITT</v>
      </c>
      <c r="L3869" t="str">
        <f>UPPER(anotacoes!H3869)</f>
        <v>DISPLACEMENT</v>
      </c>
      <c r="M3869" t="str">
        <f>IF(OR(L3869="ATTACK",L3869="FINTA"),"&lt;TECNICA&gt;",UPPER(anotacoes!I3869))</f>
        <v>TRY TO GRIP WITH CONTACT</v>
      </c>
      <c r="N3869" t="str">
        <f>IF(OR(L3869="ATTACK",L3869="FINTA"),UPPER(anotacoes!I3869),"")</f>
        <v/>
      </c>
      <c r="O3869" s="6" t="str">
        <f>IF(anotacoes!N3869=0,"",anotacoes!N3869)</f>
        <v/>
      </c>
      <c r="P3869" t="str">
        <f>IF(anotacoes!M3869=0,"",UPPER(anotacoes!M3869))</f>
        <v/>
      </c>
      <c r="Q3869" t="str">
        <f t="shared" si="121"/>
        <v>INSERT INTO CONVERSAO_LUTA_ACAO (cd_conversao, id_luta, sequencia, momento_inicio, momento_fim, quem_faz, quem_sofre, acao_tipo, acao, tecnica, direcao, pontuacao) VALUES (1, 122, 11, TRIM(' 00:00:28,406'), TRIM(' 00:00:37,693'), 'KIM, J B', 'SCHMITT', 'DISPLACEMENT', 'TRY TO GRIP WITH CONTACT', NULL, NULL, NULL)</v>
      </c>
      <c r="R3869" t="s">
        <v>10327</v>
      </c>
    </row>
    <row r="3870" spans="1:18" hidden="1" x14ac:dyDescent="0.25">
      <c r="A3870" s="7">
        <f>anotacoes!D3870</f>
        <v>40580</v>
      </c>
      <c r="B3870" t="str">
        <f>anotacoes!C3870</f>
        <v>GRAND SLAM PARIS 2011</v>
      </c>
      <c r="C3870" t="str">
        <f>anotacoes!E3870</f>
        <v>KIM, J B</v>
      </c>
      <c r="D3870" t="str">
        <f>anotacoes!F3870</f>
        <v>SCHMITT</v>
      </c>
      <c r="E3870" t="s">
        <v>10325</v>
      </c>
      <c r="F3870">
        <f>anotacoes!A3870</f>
        <v>122</v>
      </c>
      <c r="G3870">
        <f>anotacoes!B3870</f>
        <v>12</v>
      </c>
      <c r="H3870" t="str">
        <f>anotacoes!K3870</f>
        <v xml:space="preserve"> 00:00:37,693</v>
      </c>
      <c r="I3870" t="str">
        <f>anotacoes!L3870</f>
        <v xml:space="preserve"> 00:00:50,908</v>
      </c>
      <c r="J3870" t="str">
        <f>IF(L3870="PAUSE",E3870,IF(anotacoes!G3874=conversao_anotacoes!C3870,conversao_anotacoes!C3870,conversao_anotacoes!D3870))</f>
        <v>KIM, J B</v>
      </c>
      <c r="K3870" t="str">
        <f t="shared" si="120"/>
        <v>SCHMITT</v>
      </c>
      <c r="L3870" t="str">
        <f>UPPER(anotacoes!H3870)</f>
        <v>GRIP TIME</v>
      </c>
      <c r="M3870" t="str">
        <f>IF(OR(L3870="ATTACK",L3870="FINTA"),"&lt;TECNICA&gt;",UPPER(anotacoes!I3870))</f>
        <v>RIGHT SLEEVE LEFT SLEEVE</v>
      </c>
      <c r="N3870" t="str">
        <f>IF(OR(L3870="ATTACK",L3870="FINTA"),UPPER(anotacoes!I3870),"")</f>
        <v/>
      </c>
      <c r="O3870" s="6" t="str">
        <f>IF(anotacoes!N3870=0,"",anotacoes!N3870)</f>
        <v/>
      </c>
      <c r="P3870" t="str">
        <f>IF(anotacoes!M3870=0,"",UPPER(anotacoes!M3870))</f>
        <v/>
      </c>
      <c r="Q3870" t="str">
        <f t="shared" si="121"/>
        <v>INSERT INTO CONVERSAO_LUTA_ACAO (cd_conversao, id_luta, sequencia, momento_inicio, momento_fim, quem_faz, quem_sofre, acao_tipo, acao, tecnica, direcao, pontuacao) VALUES (1, 122, 12, TRIM(' 00:00:37,693'), TRIM(' 00:00:50,908'), 'KIM, J B', 'SCHMITT', 'GRIP TIME', 'RIGHT SLEEVE LEFT SLEEVE', NULL, NULL, NULL)</v>
      </c>
      <c r="R3870" t="s">
        <v>10327</v>
      </c>
    </row>
    <row r="3871" spans="1:18" hidden="1" x14ac:dyDescent="0.25">
      <c r="A3871" s="7">
        <f>anotacoes!D3871</f>
        <v>40580</v>
      </c>
      <c r="B3871" t="str">
        <f>anotacoes!C3871</f>
        <v>GRAND SLAM PARIS 2011</v>
      </c>
      <c r="C3871" t="str">
        <f>anotacoes!E3871</f>
        <v>KIM, J B</v>
      </c>
      <c r="D3871" t="str">
        <f>anotacoes!F3871</f>
        <v>SCHMITT</v>
      </c>
      <c r="E3871" t="s">
        <v>10325</v>
      </c>
      <c r="F3871">
        <f>anotacoes!A3871</f>
        <v>122</v>
      </c>
      <c r="G3871">
        <f>anotacoes!B3871</f>
        <v>13</v>
      </c>
      <c r="H3871" t="str">
        <f>anotacoes!K3871</f>
        <v xml:space="preserve"> 00:00:50,908</v>
      </c>
      <c r="I3871" t="str">
        <f>anotacoes!L3871</f>
        <v xml:space="preserve"> 00:00:55,532</v>
      </c>
      <c r="J3871" t="str">
        <f>IF(L3871="PAUSE",E3871,IF(anotacoes!G3875=conversao_anotacoes!C3871,conversao_anotacoes!C3871,conversao_anotacoes!D3871))</f>
        <v>&lt;ARBITRO_DESCONHECIDO&gt;</v>
      </c>
      <c r="K3871" t="str">
        <f t="shared" si="120"/>
        <v/>
      </c>
      <c r="L3871" t="str">
        <f>UPPER(anotacoes!H3871)</f>
        <v>PAUSE</v>
      </c>
      <c r="M3871" t="str">
        <f>IF(OR(L3871="ATTACK",L3871="FINTA"),"&lt;TECNICA&gt;",UPPER(anotacoes!I3871))</f>
        <v>&lt;NAO_CLASSIFICADO&gt;</v>
      </c>
      <c r="N3871" t="str">
        <f>IF(OR(L3871="ATTACK",L3871="FINTA"),UPPER(anotacoes!I3871),"")</f>
        <v/>
      </c>
      <c r="O3871" s="6" t="str">
        <f>IF(anotacoes!N3871=0,"",anotacoes!N3871)</f>
        <v/>
      </c>
      <c r="P3871" t="str">
        <f>IF(anotacoes!M3871=0,"",UPPER(anotacoes!M3871))</f>
        <v/>
      </c>
      <c r="Q3871" t="str">
        <f t="shared" si="121"/>
        <v>INSERT INTO CONVERSAO_LUTA_ACAO (cd_conversao, id_luta, sequencia, momento_inicio, momento_fim, quem_faz, quem_sofre, acao_tipo, acao, tecnica, direcao, pontuacao) VALUES (1, 122, 13, TRIM(' 00:00:50,908'), TRIM(' 00:00:55,532'), '&lt;ARBITRO_DESCONHECIDO&gt;', '', 'PAUSE', '&lt;NAO_CLASSIFICADO&gt;', NULL, NULL, NULL)</v>
      </c>
      <c r="R3871" t="s">
        <v>10327</v>
      </c>
    </row>
    <row r="3872" spans="1:18" hidden="1" x14ac:dyDescent="0.25">
      <c r="A3872" s="7">
        <f>anotacoes!D3872</f>
        <v>40580</v>
      </c>
      <c r="B3872" t="str">
        <f>anotacoes!C3872</f>
        <v>GRAND SLAM PARIS 2011</v>
      </c>
      <c r="C3872" t="str">
        <f>anotacoes!E3872</f>
        <v>KIM, J B</v>
      </c>
      <c r="D3872" t="str">
        <f>anotacoes!F3872</f>
        <v>SCHMITT</v>
      </c>
      <c r="E3872" t="s">
        <v>10325</v>
      </c>
      <c r="F3872">
        <f>anotacoes!A3872</f>
        <v>122</v>
      </c>
      <c r="G3872">
        <f>anotacoes!B3872</f>
        <v>14</v>
      </c>
      <c r="H3872" t="str">
        <f>anotacoes!K3872</f>
        <v xml:space="preserve"> 00:00:55,532</v>
      </c>
      <c r="I3872" t="str">
        <f>anotacoes!L3872</f>
        <v xml:space="preserve"> 00:00:56,612</v>
      </c>
      <c r="J3872" t="str">
        <f>IF(L3872="PAUSE",E3872,IF(anotacoes!G3876=conversao_anotacoes!C3872,conversao_anotacoes!C3872,conversao_anotacoes!D3872))</f>
        <v>KIM, J B</v>
      </c>
      <c r="K3872" t="str">
        <f t="shared" si="120"/>
        <v>SCHMITT</v>
      </c>
      <c r="L3872" t="str">
        <f>UPPER(anotacoes!H3872)</f>
        <v>DISPLACEMENT</v>
      </c>
      <c r="M3872" t="str">
        <f>IF(OR(L3872="ATTACK",L3872="FINTA"),"&lt;TECNICA&gt;",UPPER(anotacoes!I3872))</f>
        <v>CIRCULAR LEFT</v>
      </c>
      <c r="N3872" t="str">
        <f>IF(OR(L3872="ATTACK",L3872="FINTA"),UPPER(anotacoes!I3872),"")</f>
        <v/>
      </c>
      <c r="O3872" s="6" t="str">
        <f>IF(anotacoes!N3872=0,"",anotacoes!N3872)</f>
        <v/>
      </c>
      <c r="P3872" t="str">
        <f>IF(anotacoes!M3872=0,"",UPPER(anotacoes!M3872))</f>
        <v/>
      </c>
      <c r="Q3872" t="str">
        <f t="shared" si="121"/>
        <v>INSERT INTO CONVERSAO_LUTA_ACAO (cd_conversao, id_luta, sequencia, momento_inicio, momento_fim, quem_faz, quem_sofre, acao_tipo, acao, tecnica, direcao, pontuacao) VALUES (1, 122, 14, TRIM(' 00:00:55,532'), TRIM(' 00:00:56,612'), 'KIM, J B', 'SCHMITT', 'DISPLACEMENT', 'CIRCULAR LEFT', NULL, NULL, NULL)</v>
      </c>
      <c r="R3872" t="s">
        <v>10327</v>
      </c>
    </row>
    <row r="3873" spans="1:18" hidden="1" x14ac:dyDescent="0.25">
      <c r="A3873" s="7">
        <f>anotacoes!D3873</f>
        <v>40580</v>
      </c>
      <c r="B3873" t="str">
        <f>anotacoes!C3873</f>
        <v>GRAND SLAM PARIS 2011</v>
      </c>
      <c r="C3873" t="str">
        <f>anotacoes!E3873</f>
        <v>KIM, J B</v>
      </c>
      <c r="D3873" t="str">
        <f>anotacoes!F3873</f>
        <v>SCHMITT</v>
      </c>
      <c r="E3873" t="s">
        <v>10325</v>
      </c>
      <c r="F3873">
        <f>anotacoes!A3873</f>
        <v>122</v>
      </c>
      <c r="G3873">
        <f>anotacoes!B3873</f>
        <v>15</v>
      </c>
      <c r="H3873" t="str">
        <f>anotacoes!K3873</f>
        <v xml:space="preserve"> 00:00:56,612</v>
      </c>
      <c r="I3873" t="str">
        <f>anotacoes!L3873</f>
        <v xml:space="preserve"> 00:00:57,840</v>
      </c>
      <c r="J3873" t="str">
        <f>IF(L3873="PAUSE",E3873,IF(anotacoes!G3877=conversao_anotacoes!C3873,conversao_anotacoes!C3873,conversao_anotacoes!D3873))</f>
        <v>KIM, J B</v>
      </c>
      <c r="K3873" t="str">
        <f t="shared" si="120"/>
        <v>SCHMITT</v>
      </c>
      <c r="L3873" t="str">
        <f>UPPER(anotacoes!H3873)</f>
        <v>GRIP TIME</v>
      </c>
      <c r="M3873" t="str">
        <f>IF(OR(L3873="ATTACK",L3873="FINTA"),"&lt;TECNICA&gt;",UPPER(anotacoes!I3873))</f>
        <v>LEFT COLLAR RIGHT SLEEVE</v>
      </c>
      <c r="N3873" t="str">
        <f>IF(OR(L3873="ATTACK",L3873="FINTA"),UPPER(anotacoes!I3873),"")</f>
        <v/>
      </c>
      <c r="O3873" s="6" t="str">
        <f>IF(anotacoes!N3873=0,"",anotacoes!N3873)</f>
        <v/>
      </c>
      <c r="P3873" t="str">
        <f>IF(anotacoes!M3873=0,"",UPPER(anotacoes!M3873))</f>
        <v/>
      </c>
      <c r="Q3873" t="str">
        <f t="shared" si="121"/>
        <v>INSERT INTO CONVERSAO_LUTA_ACAO (cd_conversao, id_luta, sequencia, momento_inicio, momento_fim, quem_faz, quem_sofre, acao_tipo, acao, tecnica, direcao, pontuacao) VALUES (1, 122, 15, TRIM(' 00:00:56,612'), TRIM(' 00:00:57,840'), 'KIM, J B', 'SCHMITT', 'GRIP TIME', 'LEFT COLLAR RIGHT SLEEVE', NULL, NULL, NULL)</v>
      </c>
      <c r="R3873" t="s">
        <v>10327</v>
      </c>
    </row>
    <row r="3874" spans="1:18" hidden="1" x14ac:dyDescent="0.25">
      <c r="A3874" s="7">
        <f>anotacoes!D3874</f>
        <v>40580</v>
      </c>
      <c r="B3874" t="str">
        <f>anotacoes!C3874</f>
        <v>GRAND SLAM PARIS 2011</v>
      </c>
      <c r="C3874" t="str">
        <f>anotacoes!E3874</f>
        <v>KIM, J B</v>
      </c>
      <c r="D3874" t="str">
        <f>anotacoes!F3874</f>
        <v>SCHMITT</v>
      </c>
      <c r="E3874" t="s">
        <v>10325</v>
      </c>
      <c r="F3874">
        <f>anotacoes!A3874</f>
        <v>122</v>
      </c>
      <c r="G3874">
        <f>anotacoes!B3874</f>
        <v>16</v>
      </c>
      <c r="H3874" t="str">
        <f>anotacoes!K3874</f>
        <v xml:space="preserve"> 00:00:57,840</v>
      </c>
      <c r="I3874" t="str">
        <f>anotacoes!L3874</f>
        <v xml:space="preserve"> 00:00:58,892</v>
      </c>
      <c r="J3874" t="str">
        <f>IF(L3874="PAUSE",E3874,IF(anotacoes!G3878=conversao_anotacoes!C3874,conversao_anotacoes!C3874,conversao_anotacoes!D3874))</f>
        <v>KIM, J B</v>
      </c>
      <c r="K3874" t="str">
        <f t="shared" si="120"/>
        <v>SCHMITT</v>
      </c>
      <c r="L3874" t="str">
        <f>UPPER(anotacoes!H3874)</f>
        <v>ATTACK</v>
      </c>
      <c r="M3874" t="str">
        <f>IF(OR(L3874="ATTACK",L3874="FINTA"),"&lt;TECNICA&gt;",UPPER(anotacoes!I3874))</f>
        <v>&lt;TECNICA&gt;</v>
      </c>
      <c r="N3874" t="str">
        <f>IF(OR(L3874="ATTACK",L3874="FINTA"),UPPER(anotacoes!I3874),"")</f>
        <v>TAI OTOSHI</v>
      </c>
      <c r="O3874" s="6">
        <f>IF(anotacoes!N3874=0,"",anotacoes!N3874)</f>
        <v>6</v>
      </c>
      <c r="P3874" t="str">
        <f>IF(anotacoes!M3874=0,"",UPPER(anotacoes!M3874))</f>
        <v/>
      </c>
      <c r="Q3874" t="str">
        <f t="shared" si="121"/>
        <v>INSERT INTO CONVERSAO_LUTA_ACAO (cd_conversao, id_luta, sequencia, momento_inicio, momento_fim, quem_faz, quem_sofre, acao_tipo, acao, tecnica, direcao, pontuacao) VALUES (1, 122, 16, TRIM(' 00:00:57,840'), TRIM(' 00:00:58,892'), 'KIM, J B', 'SCHMITT', 'ATTACK', '&lt;TECNICA&gt;', 'TAI OTOSHI', 6, NULL)</v>
      </c>
      <c r="R3874" t="s">
        <v>10327</v>
      </c>
    </row>
    <row r="3875" spans="1:18" hidden="1" x14ac:dyDescent="0.25">
      <c r="A3875" s="7">
        <f>anotacoes!D3875</f>
        <v>40580</v>
      </c>
      <c r="B3875" t="str">
        <f>anotacoes!C3875</f>
        <v>GRAND SLAM PARIS 2011</v>
      </c>
      <c r="C3875" t="str">
        <f>anotacoes!E3875</f>
        <v>KIM, J B</v>
      </c>
      <c r="D3875" t="str">
        <f>anotacoes!F3875</f>
        <v>SCHMITT</v>
      </c>
      <c r="E3875" t="s">
        <v>10325</v>
      </c>
      <c r="F3875">
        <f>anotacoes!A3875</f>
        <v>122</v>
      </c>
      <c r="G3875">
        <f>anotacoes!B3875</f>
        <v>17</v>
      </c>
      <c r="H3875" t="str">
        <f>anotacoes!K3875</f>
        <v xml:space="preserve"> 00:00:58,892</v>
      </c>
      <c r="I3875" t="str">
        <f>anotacoes!L3875</f>
        <v xml:space="preserve"> 00:01:40,677</v>
      </c>
      <c r="J3875" t="str">
        <f>IF(L3875="PAUSE",E3875,IF(anotacoes!G3879=conversao_anotacoes!C3875,conversao_anotacoes!C3875,conversao_anotacoes!D3875))</f>
        <v>KIM, J B</v>
      </c>
      <c r="K3875" t="str">
        <f t="shared" si="120"/>
        <v>SCHMITT</v>
      </c>
      <c r="L3875" t="str">
        <f>UPPER(anotacoes!H3875)</f>
        <v>GRIP TIME</v>
      </c>
      <c r="M3875" t="str">
        <f>IF(OR(L3875="ATTACK",L3875="FINTA"),"&lt;TECNICA&gt;",UPPER(anotacoes!I3875))</f>
        <v>LEFT COLLAR RIGHT SLEEVE</v>
      </c>
      <c r="N3875" t="str">
        <f>IF(OR(L3875="ATTACK",L3875="FINTA"),UPPER(anotacoes!I3875),"")</f>
        <v/>
      </c>
      <c r="O3875" s="6" t="str">
        <f>IF(anotacoes!N3875=0,"",anotacoes!N3875)</f>
        <v/>
      </c>
      <c r="P3875" t="str">
        <f>IF(anotacoes!M3875=0,"",UPPER(anotacoes!M3875))</f>
        <v/>
      </c>
      <c r="Q3875" t="str">
        <f t="shared" si="121"/>
        <v>INSERT INTO CONVERSAO_LUTA_ACAO (cd_conversao, id_luta, sequencia, momento_inicio, momento_fim, quem_faz, quem_sofre, acao_tipo, acao, tecnica, direcao, pontuacao) VALUES (1, 122, 17, TRIM(' 00:00:58,892'), TRIM(' 00:01:40,677'), 'KIM, J B', 'SCHMITT', 'GRIP TIME', 'LEFT COLLAR RIGHT SLEEVE', NULL, NULL, NULL)</v>
      </c>
      <c r="R3875" t="s">
        <v>10327</v>
      </c>
    </row>
    <row r="3876" spans="1:18" hidden="1" x14ac:dyDescent="0.25">
      <c r="A3876" s="7">
        <f>anotacoes!D3876</f>
        <v>40580</v>
      </c>
      <c r="B3876" t="str">
        <f>anotacoes!C3876</f>
        <v>GRAND SLAM PARIS 2011</v>
      </c>
      <c r="C3876" t="str">
        <f>anotacoes!E3876</f>
        <v>KIM, J B</v>
      </c>
      <c r="D3876" t="str">
        <f>anotacoes!F3876</f>
        <v>SCHMITT</v>
      </c>
      <c r="E3876" t="s">
        <v>10325</v>
      </c>
      <c r="F3876">
        <f>anotacoes!A3876</f>
        <v>122</v>
      </c>
      <c r="G3876">
        <f>anotacoes!B3876</f>
        <v>18</v>
      </c>
      <c r="H3876" t="str">
        <f>anotacoes!K3876</f>
        <v xml:space="preserve"> 00:01:40,677</v>
      </c>
      <c r="I3876" t="str">
        <f>anotacoes!L3876</f>
        <v xml:space="preserve"> 00:01:41,909</v>
      </c>
      <c r="J3876" t="str">
        <f>IF(L3876="PAUSE",E3876,IF(anotacoes!G3880=conversao_anotacoes!C3876,conversao_anotacoes!C3876,conversao_anotacoes!D3876))</f>
        <v>KIM, J B</v>
      </c>
      <c r="K3876" t="str">
        <f t="shared" si="120"/>
        <v>SCHMITT</v>
      </c>
      <c r="L3876" t="str">
        <f>UPPER(anotacoes!H3876)</f>
        <v>ATTACK</v>
      </c>
      <c r="M3876" t="str">
        <f>IF(OR(L3876="ATTACK",L3876="FINTA"),"&lt;TECNICA&gt;",UPPER(anotacoes!I3876))</f>
        <v>&lt;TECNICA&gt;</v>
      </c>
      <c r="N3876" t="str">
        <f>IF(OR(L3876="ATTACK",L3876="FINTA"),UPPER(anotacoes!I3876),"")</f>
        <v>SEOI NAGE</v>
      </c>
      <c r="O3876" s="6">
        <f>IF(anotacoes!N3876=0,"",anotacoes!N3876)</f>
        <v>6</v>
      </c>
      <c r="P3876" t="str">
        <f>IF(anotacoes!M3876=0,"",UPPER(anotacoes!M3876))</f>
        <v/>
      </c>
      <c r="Q3876" t="str">
        <f t="shared" si="121"/>
        <v>INSERT INTO CONVERSAO_LUTA_ACAO (cd_conversao, id_luta, sequencia, momento_inicio, momento_fim, quem_faz, quem_sofre, acao_tipo, acao, tecnica, direcao, pontuacao) VALUES (1, 122, 18, TRIM(' 00:01:40,677'), TRIM(' 00:01:41,909'), 'KIM, J B', 'SCHMITT', 'ATTACK', '&lt;TECNICA&gt;', 'SEOI NAGE', 6, NULL)</v>
      </c>
      <c r="R3876" t="s">
        <v>10327</v>
      </c>
    </row>
    <row r="3877" spans="1:18" hidden="1" x14ac:dyDescent="0.25">
      <c r="A3877" s="7">
        <f>anotacoes!D3877</f>
        <v>40580</v>
      </c>
      <c r="B3877" t="str">
        <f>anotacoes!C3877</f>
        <v>GRAND SLAM PARIS 2011</v>
      </c>
      <c r="C3877" t="str">
        <f>anotacoes!E3877</f>
        <v>KIM, J B</v>
      </c>
      <c r="D3877" t="str">
        <f>anotacoes!F3877</f>
        <v>SCHMITT</v>
      </c>
      <c r="E3877" t="s">
        <v>10325</v>
      </c>
      <c r="F3877">
        <f>anotacoes!A3877</f>
        <v>122</v>
      </c>
      <c r="G3877">
        <f>anotacoes!B3877</f>
        <v>19</v>
      </c>
      <c r="H3877" t="str">
        <f>anotacoes!K3877</f>
        <v xml:space="preserve"> 00:01:42,083</v>
      </c>
      <c r="I3877" t="str">
        <f>anotacoes!L3877</f>
        <v xml:space="preserve"> 00:01:45,703</v>
      </c>
      <c r="J3877" t="str">
        <f>IF(L3877="PAUSE",E3877,IF(anotacoes!G3881=conversao_anotacoes!C3877,conversao_anotacoes!C3877,conversao_anotacoes!D3877))</f>
        <v>KIM, J B</v>
      </c>
      <c r="K3877" t="str">
        <f t="shared" si="120"/>
        <v>SCHMITT</v>
      </c>
      <c r="L3877" t="str">
        <f>UPPER(anotacoes!H3877)</f>
        <v>GROUNDWORK COMBAT</v>
      </c>
      <c r="M3877" t="str">
        <f>IF(OR(L3877="ATTACK",L3877="FINTA"),"&lt;TECNICA&gt;",UPPER(anotacoes!I3877))</f>
        <v>DEFENSIVE POSITION</v>
      </c>
      <c r="N3877" t="str">
        <f>IF(OR(L3877="ATTACK",L3877="FINTA"),UPPER(anotacoes!I3877),"")</f>
        <v/>
      </c>
      <c r="O3877" s="6" t="str">
        <f>IF(anotacoes!N3877=0,"",anotacoes!N3877)</f>
        <v/>
      </c>
      <c r="P3877" t="str">
        <f>IF(anotacoes!M3877=0,"",UPPER(anotacoes!M3877))</f>
        <v/>
      </c>
      <c r="Q3877" t="str">
        <f t="shared" si="121"/>
        <v>INSERT INTO CONVERSAO_LUTA_ACAO (cd_conversao, id_luta, sequencia, momento_inicio, momento_fim, quem_faz, quem_sofre, acao_tipo, acao, tecnica, direcao, pontuacao) VALUES (1, 122, 19, TRIM(' 00:01:42,083'), TRIM(' 00:01:45,703'), 'KIM, J B', 'SCHMITT', 'GROUNDWORK COMBAT', 'DEFENSIVE POSITION', NULL, NULL, NULL)</v>
      </c>
      <c r="R3877" t="s">
        <v>10327</v>
      </c>
    </row>
    <row r="3878" spans="1:18" hidden="1" x14ac:dyDescent="0.25">
      <c r="A3878" s="7">
        <f>anotacoes!D3878</f>
        <v>40580</v>
      </c>
      <c r="B3878" t="str">
        <f>anotacoes!C3878</f>
        <v>GRAND SLAM PARIS 2011</v>
      </c>
      <c r="C3878" t="str">
        <f>anotacoes!E3878</f>
        <v>KIM, J B</v>
      </c>
      <c r="D3878" t="str">
        <f>anotacoes!F3878</f>
        <v>SCHMITT</v>
      </c>
      <c r="E3878" t="s">
        <v>10325</v>
      </c>
      <c r="F3878">
        <f>anotacoes!A3878</f>
        <v>122</v>
      </c>
      <c r="G3878">
        <f>anotacoes!B3878</f>
        <v>20</v>
      </c>
      <c r="H3878" t="str">
        <f>anotacoes!K3878</f>
        <v xml:space="preserve"> 00:01:45,902</v>
      </c>
      <c r="I3878" t="str">
        <f>anotacoes!L3878</f>
        <v xml:space="preserve"> 00:01:54,160</v>
      </c>
      <c r="J3878" t="str">
        <f>IF(L3878="PAUSE",E3878,IF(anotacoes!G3882=conversao_anotacoes!C3878,conversao_anotacoes!C3878,conversao_anotacoes!D3878))</f>
        <v>&lt;ARBITRO_DESCONHECIDO&gt;</v>
      </c>
      <c r="K3878" t="str">
        <f t="shared" si="120"/>
        <v/>
      </c>
      <c r="L3878" t="str">
        <f>UPPER(anotacoes!H3878)</f>
        <v>PAUSE</v>
      </c>
      <c r="M3878" t="str">
        <f>IF(OR(L3878="ATTACK",L3878="FINTA"),"&lt;TECNICA&gt;",UPPER(anotacoes!I3878))</f>
        <v>&lt;NAO_CLASSIFICADO&gt;</v>
      </c>
      <c r="N3878" t="str">
        <f>IF(OR(L3878="ATTACK",L3878="FINTA"),UPPER(anotacoes!I3878),"")</f>
        <v/>
      </c>
      <c r="O3878" s="6" t="str">
        <f>IF(anotacoes!N3878=0,"",anotacoes!N3878)</f>
        <v/>
      </c>
      <c r="P3878" t="str">
        <f>IF(anotacoes!M3878=0,"",UPPER(anotacoes!M3878))</f>
        <v/>
      </c>
      <c r="Q3878" t="str">
        <f t="shared" si="121"/>
        <v>INSERT INTO CONVERSAO_LUTA_ACAO (cd_conversao, id_luta, sequencia, momento_inicio, momento_fim, quem_faz, quem_sofre, acao_tipo, acao, tecnica, direcao, pontuacao) VALUES (1, 122, 20, TRIM(' 00:01:45,902'), TRIM(' 00:01:54,160'), '&lt;ARBITRO_DESCONHECIDO&gt;', '', 'PAUSE', '&lt;NAO_CLASSIFICADO&gt;', NULL, NULL, NULL)</v>
      </c>
      <c r="R3878" t="s">
        <v>10327</v>
      </c>
    </row>
    <row r="3879" spans="1:18" hidden="1" x14ac:dyDescent="0.25">
      <c r="A3879" s="7">
        <f>anotacoes!D3879</f>
        <v>40580</v>
      </c>
      <c r="B3879" t="str">
        <f>anotacoes!C3879</f>
        <v>GRAND SLAM PARIS 2011</v>
      </c>
      <c r="C3879" t="str">
        <f>anotacoes!E3879</f>
        <v>KIM, J B</v>
      </c>
      <c r="D3879" t="str">
        <f>anotacoes!F3879</f>
        <v>SCHMITT</v>
      </c>
      <c r="E3879" t="s">
        <v>10325</v>
      </c>
      <c r="F3879">
        <f>anotacoes!A3879</f>
        <v>122</v>
      </c>
      <c r="G3879">
        <f>anotacoes!B3879</f>
        <v>21</v>
      </c>
      <c r="H3879" t="str">
        <f>anotacoes!K3879</f>
        <v xml:space="preserve"> 00:01:54,160</v>
      </c>
      <c r="I3879" t="str">
        <f>anotacoes!L3879</f>
        <v xml:space="preserve"> 00:01:58,023</v>
      </c>
      <c r="J3879" t="str">
        <f>IF(L3879="PAUSE",E3879,IF(anotacoes!G3883=conversao_anotacoes!C3879,conversao_anotacoes!C3879,conversao_anotacoes!D3879))</f>
        <v>KIM, J B</v>
      </c>
      <c r="K3879" t="str">
        <f t="shared" si="120"/>
        <v>SCHMITT</v>
      </c>
      <c r="L3879" t="str">
        <f>UPPER(anotacoes!H3879)</f>
        <v>DISPLACEMENT</v>
      </c>
      <c r="M3879" t="str">
        <f>IF(OR(L3879="ATTACK",L3879="FINTA"),"&lt;TECNICA&gt;",UPPER(anotacoes!I3879))</f>
        <v>CIRCULAR LEFT</v>
      </c>
      <c r="N3879" t="str">
        <f>IF(OR(L3879="ATTACK",L3879="FINTA"),UPPER(anotacoes!I3879),"")</f>
        <v/>
      </c>
      <c r="O3879" s="6" t="str">
        <f>IF(anotacoes!N3879=0,"",anotacoes!N3879)</f>
        <v/>
      </c>
      <c r="P3879" t="str">
        <f>IF(anotacoes!M3879=0,"",UPPER(anotacoes!M3879))</f>
        <v/>
      </c>
      <c r="Q3879" t="str">
        <f t="shared" si="121"/>
        <v>INSERT INTO CONVERSAO_LUTA_ACAO (cd_conversao, id_luta, sequencia, momento_inicio, momento_fim, quem_faz, quem_sofre, acao_tipo, acao, tecnica, direcao, pontuacao) VALUES (1, 122, 21, TRIM(' 00:01:54,160'), TRIM(' 00:01:58,023'), 'KIM, J B', 'SCHMITT', 'DISPLACEMENT', 'CIRCULAR LEFT', NULL, NULL, NULL)</v>
      </c>
      <c r="R3879" t="s">
        <v>10327</v>
      </c>
    </row>
    <row r="3880" spans="1:18" hidden="1" x14ac:dyDescent="0.25">
      <c r="A3880" s="7">
        <f>anotacoes!D3880</f>
        <v>40580</v>
      </c>
      <c r="B3880" t="str">
        <f>anotacoes!C3880</f>
        <v>GRAND SLAM PARIS 2011</v>
      </c>
      <c r="C3880" t="str">
        <f>anotacoes!E3880</f>
        <v>KIM, J B</v>
      </c>
      <c r="D3880" t="str">
        <f>anotacoes!F3880</f>
        <v>SCHMITT</v>
      </c>
      <c r="E3880" t="s">
        <v>10325</v>
      </c>
      <c r="F3880">
        <f>anotacoes!A3880</f>
        <v>122</v>
      </c>
      <c r="G3880">
        <f>anotacoes!B3880</f>
        <v>22</v>
      </c>
      <c r="H3880" t="str">
        <f>anotacoes!K3880</f>
        <v xml:space="preserve"> 00:01:58,023</v>
      </c>
      <c r="I3880" t="str">
        <f>anotacoes!L3880</f>
        <v xml:space="preserve"> 00:02:02,555</v>
      </c>
      <c r="J3880" t="str">
        <f>IF(L3880="PAUSE",E3880,IF(anotacoes!G3884=conversao_anotacoes!C3880,conversao_anotacoes!C3880,conversao_anotacoes!D3880))</f>
        <v>KIM, J B</v>
      </c>
      <c r="K3880" t="str">
        <f t="shared" si="120"/>
        <v>SCHMITT</v>
      </c>
      <c r="L3880" t="str">
        <f>UPPER(anotacoes!H3880)</f>
        <v>DISPLACEMENT</v>
      </c>
      <c r="M3880" t="str">
        <f>IF(OR(L3880="ATTACK",L3880="FINTA"),"&lt;TECNICA&gt;",UPPER(anotacoes!I3880))</f>
        <v>TRY TO GRIP WITH CONTACT</v>
      </c>
      <c r="N3880" t="str">
        <f>IF(OR(L3880="ATTACK",L3880="FINTA"),UPPER(anotacoes!I3880),"")</f>
        <v/>
      </c>
      <c r="O3880" s="6" t="str">
        <f>IF(anotacoes!N3880=0,"",anotacoes!N3880)</f>
        <v/>
      </c>
      <c r="P3880" t="str">
        <f>IF(anotacoes!M3880=0,"",UPPER(anotacoes!M3880))</f>
        <v/>
      </c>
      <c r="Q3880" t="str">
        <f t="shared" si="121"/>
        <v>INSERT INTO CONVERSAO_LUTA_ACAO (cd_conversao, id_luta, sequencia, momento_inicio, momento_fim, quem_faz, quem_sofre, acao_tipo, acao, tecnica, direcao, pontuacao) VALUES (1, 122, 22, TRIM(' 00:01:58,023'), TRIM(' 00:02:02,555'), 'KIM, J B', 'SCHMITT', 'DISPLACEMENT', 'TRY TO GRIP WITH CONTACT', NULL, NULL, NULL)</v>
      </c>
      <c r="R3880" t="s">
        <v>10327</v>
      </c>
    </row>
    <row r="3881" spans="1:18" hidden="1" x14ac:dyDescent="0.25">
      <c r="A3881" s="7">
        <f>anotacoes!D3881</f>
        <v>40580</v>
      </c>
      <c r="B3881" t="str">
        <f>anotacoes!C3881</f>
        <v>GRAND SLAM PARIS 2011</v>
      </c>
      <c r="C3881" t="str">
        <f>anotacoes!E3881</f>
        <v>KIM, J B</v>
      </c>
      <c r="D3881" t="str">
        <f>anotacoes!F3881</f>
        <v>SCHMITT</v>
      </c>
      <c r="E3881" t="s">
        <v>10325</v>
      </c>
      <c r="F3881">
        <f>anotacoes!A3881</f>
        <v>122</v>
      </c>
      <c r="G3881">
        <f>anotacoes!B3881</f>
        <v>23</v>
      </c>
      <c r="H3881" t="str">
        <f>anotacoes!K3881</f>
        <v xml:space="preserve"> 00:02:02,555</v>
      </c>
      <c r="I3881" t="str">
        <f>anotacoes!L3881</f>
        <v xml:space="preserve"> 00:02:04,058</v>
      </c>
      <c r="J3881" t="str">
        <f>IF(L3881="PAUSE",E3881,IF(anotacoes!G3885=conversao_anotacoes!C3881,conversao_anotacoes!C3881,conversao_anotacoes!D3881))</f>
        <v>KIM, J B</v>
      </c>
      <c r="K3881" t="str">
        <f t="shared" si="120"/>
        <v>SCHMITT</v>
      </c>
      <c r="L3881" t="str">
        <f>UPPER(anotacoes!H3881)</f>
        <v>GRIP TIME</v>
      </c>
      <c r="M3881" t="str">
        <f>IF(OR(L3881="ATTACK",L3881="FINTA"),"&lt;TECNICA&gt;",UPPER(anotacoes!I3881))</f>
        <v>LEFT SLEEVE</v>
      </c>
      <c r="N3881" t="str">
        <f>IF(OR(L3881="ATTACK",L3881="FINTA"),UPPER(anotacoes!I3881),"")</f>
        <v/>
      </c>
      <c r="O3881" s="6" t="str">
        <f>IF(anotacoes!N3881=0,"",anotacoes!N3881)</f>
        <v/>
      </c>
      <c r="P3881" t="str">
        <f>IF(anotacoes!M3881=0,"",UPPER(anotacoes!M3881))</f>
        <v/>
      </c>
      <c r="Q3881" t="str">
        <f t="shared" si="121"/>
        <v>INSERT INTO CONVERSAO_LUTA_ACAO (cd_conversao, id_luta, sequencia, momento_inicio, momento_fim, quem_faz, quem_sofre, acao_tipo, acao, tecnica, direcao, pontuacao) VALUES (1, 122, 23, TRIM(' 00:02:02,555'), TRIM(' 00:02:04,058'), 'KIM, J B', 'SCHMITT', 'GRIP TIME', 'LEFT SLEEVE', NULL, NULL, NULL)</v>
      </c>
      <c r="R3881" t="s">
        <v>10327</v>
      </c>
    </row>
    <row r="3882" spans="1:18" hidden="1" x14ac:dyDescent="0.25">
      <c r="A3882" s="7">
        <f>anotacoes!D3882</f>
        <v>40580</v>
      </c>
      <c r="B3882" t="str">
        <f>anotacoes!C3882</f>
        <v>GRAND SLAM PARIS 2011</v>
      </c>
      <c r="C3882" t="str">
        <f>anotacoes!E3882</f>
        <v>KIM, J B</v>
      </c>
      <c r="D3882" t="str">
        <f>anotacoes!F3882</f>
        <v>SCHMITT</v>
      </c>
      <c r="E3882" t="s">
        <v>10325</v>
      </c>
      <c r="F3882">
        <f>anotacoes!A3882</f>
        <v>122</v>
      </c>
      <c r="G3882">
        <f>anotacoes!B3882</f>
        <v>24</v>
      </c>
      <c r="H3882" t="str">
        <f>anotacoes!K3882</f>
        <v xml:space="preserve"> 00:02:04,058</v>
      </c>
      <c r="I3882" t="str">
        <f>anotacoes!L3882</f>
        <v xml:space="preserve"> 00:02:07,569</v>
      </c>
      <c r="J3882" t="str">
        <f>IF(L3882="PAUSE",E3882,IF(anotacoes!G3886=conversao_anotacoes!C3882,conversao_anotacoes!C3882,conversao_anotacoes!D3882))</f>
        <v>KIM, J B</v>
      </c>
      <c r="K3882" t="str">
        <f t="shared" si="120"/>
        <v>SCHMITT</v>
      </c>
      <c r="L3882" t="str">
        <f>UPPER(anotacoes!H3882)</f>
        <v>DISPLACEMENT</v>
      </c>
      <c r="M3882" t="str">
        <f>IF(OR(L3882="ATTACK",L3882="FINTA"),"&lt;TECNICA&gt;",UPPER(anotacoes!I3882))</f>
        <v>TRY TO GRIP WITH CONTACT</v>
      </c>
      <c r="N3882" t="str">
        <f>IF(OR(L3882="ATTACK",L3882="FINTA"),UPPER(anotacoes!I3882),"")</f>
        <v/>
      </c>
      <c r="O3882" s="6" t="str">
        <f>IF(anotacoes!N3882=0,"",anotacoes!N3882)</f>
        <v/>
      </c>
      <c r="P3882" t="str">
        <f>IF(anotacoes!M3882=0,"",UPPER(anotacoes!M3882))</f>
        <v/>
      </c>
      <c r="Q3882" t="str">
        <f t="shared" si="121"/>
        <v>INSERT INTO CONVERSAO_LUTA_ACAO (cd_conversao, id_luta, sequencia, momento_inicio, momento_fim, quem_faz, quem_sofre, acao_tipo, acao, tecnica, direcao, pontuacao) VALUES (1, 122, 24, TRIM(' 00:02:04,058'), TRIM(' 00:02:07,569'), 'KIM, J B', 'SCHMITT', 'DISPLACEMENT', 'TRY TO GRIP WITH CONTACT', NULL, NULL, NULL)</v>
      </c>
      <c r="R3882" t="s">
        <v>10327</v>
      </c>
    </row>
    <row r="3883" spans="1:18" hidden="1" x14ac:dyDescent="0.25">
      <c r="A3883" s="7">
        <f>anotacoes!D3883</f>
        <v>40580</v>
      </c>
      <c r="B3883" t="str">
        <f>anotacoes!C3883</f>
        <v>GRAND SLAM PARIS 2011</v>
      </c>
      <c r="C3883" t="str">
        <f>anotacoes!E3883</f>
        <v>KIM, J B</v>
      </c>
      <c r="D3883" t="str">
        <f>anotacoes!F3883</f>
        <v>SCHMITT</v>
      </c>
      <c r="E3883" t="s">
        <v>10325</v>
      </c>
      <c r="F3883">
        <f>anotacoes!A3883</f>
        <v>122</v>
      </c>
      <c r="G3883">
        <f>anotacoes!B3883</f>
        <v>25</v>
      </c>
      <c r="H3883" t="str">
        <f>anotacoes!K3883</f>
        <v xml:space="preserve"> 00:02:07,569</v>
      </c>
      <c r="I3883" t="str">
        <f>anotacoes!L3883</f>
        <v xml:space="preserve"> 00:02:15,996</v>
      </c>
      <c r="J3883" t="str">
        <f>IF(L3883="PAUSE",E3883,IF(anotacoes!G3887=conversao_anotacoes!C3883,conversao_anotacoes!C3883,conversao_anotacoes!D3883))</f>
        <v>KIM, J B</v>
      </c>
      <c r="K3883" t="str">
        <f t="shared" si="120"/>
        <v>SCHMITT</v>
      </c>
      <c r="L3883" t="str">
        <f>UPPER(anotacoes!H3883)</f>
        <v>GRIP TIME</v>
      </c>
      <c r="M3883" t="str">
        <f>IF(OR(L3883="ATTACK",L3883="FINTA"),"&lt;TECNICA&gt;",UPPER(anotacoes!I3883))</f>
        <v>RIGHT COLLAR</v>
      </c>
      <c r="N3883" t="str">
        <f>IF(OR(L3883="ATTACK",L3883="FINTA"),UPPER(anotacoes!I3883),"")</f>
        <v/>
      </c>
      <c r="O3883" s="6" t="str">
        <f>IF(anotacoes!N3883=0,"",anotacoes!N3883)</f>
        <v/>
      </c>
      <c r="P3883" t="str">
        <f>IF(anotacoes!M3883=0,"",UPPER(anotacoes!M3883))</f>
        <v/>
      </c>
      <c r="Q3883" t="str">
        <f t="shared" si="121"/>
        <v>INSERT INTO CONVERSAO_LUTA_ACAO (cd_conversao, id_luta, sequencia, momento_inicio, momento_fim, quem_faz, quem_sofre, acao_tipo, acao, tecnica, direcao, pontuacao) VALUES (1, 122, 25, TRIM(' 00:02:07,569'), TRIM(' 00:02:15,996'), 'KIM, J B', 'SCHMITT', 'GRIP TIME', 'RIGHT COLLAR', NULL, NULL, NULL)</v>
      </c>
      <c r="R3883" t="s">
        <v>10327</v>
      </c>
    </row>
    <row r="3884" spans="1:18" hidden="1" x14ac:dyDescent="0.25">
      <c r="A3884" s="7">
        <f>anotacoes!D3884</f>
        <v>40580</v>
      </c>
      <c r="B3884" t="str">
        <f>anotacoes!C3884</f>
        <v>GRAND SLAM PARIS 2011</v>
      </c>
      <c r="C3884" t="str">
        <f>anotacoes!E3884</f>
        <v>KIM, J B</v>
      </c>
      <c r="D3884" t="str">
        <f>anotacoes!F3884</f>
        <v>SCHMITT</v>
      </c>
      <c r="E3884" t="s">
        <v>10325</v>
      </c>
      <c r="F3884">
        <f>anotacoes!A3884</f>
        <v>122</v>
      </c>
      <c r="G3884">
        <f>anotacoes!B3884</f>
        <v>26</v>
      </c>
      <c r="H3884" t="str">
        <f>anotacoes!K3884</f>
        <v xml:space="preserve"> 00:02:15,996</v>
      </c>
      <c r="I3884" t="str">
        <f>anotacoes!L3884</f>
        <v xml:space="preserve"> 00:02:18,227</v>
      </c>
      <c r="J3884" t="str">
        <f>IF(L3884="PAUSE",E3884,IF(anotacoes!G3888=conversao_anotacoes!C3884,conversao_anotacoes!C3884,conversao_anotacoes!D3884))</f>
        <v>KIM, J B</v>
      </c>
      <c r="K3884" t="str">
        <f t="shared" si="120"/>
        <v>SCHMITT</v>
      </c>
      <c r="L3884" t="str">
        <f>UPPER(anotacoes!H3884)</f>
        <v>GRIP TIME</v>
      </c>
      <c r="M3884" t="str">
        <f>IF(OR(L3884="ATTACK",L3884="FINTA"),"&lt;TECNICA&gt;",UPPER(anotacoes!I3884))</f>
        <v>LEFT COLLAR RIGHT COLLAR</v>
      </c>
      <c r="N3884" t="str">
        <f>IF(OR(L3884="ATTACK",L3884="FINTA"),UPPER(anotacoes!I3884),"")</f>
        <v/>
      </c>
      <c r="O3884" s="6" t="str">
        <f>IF(anotacoes!N3884=0,"",anotacoes!N3884)</f>
        <v/>
      </c>
      <c r="P3884" t="str">
        <f>IF(anotacoes!M3884=0,"",UPPER(anotacoes!M3884))</f>
        <v/>
      </c>
      <c r="Q3884" t="str">
        <f t="shared" si="121"/>
        <v>INSERT INTO CONVERSAO_LUTA_ACAO (cd_conversao, id_luta, sequencia, momento_inicio, momento_fim, quem_faz, quem_sofre, acao_tipo, acao, tecnica, direcao, pontuacao) VALUES (1, 122, 26, TRIM(' 00:02:15,996'), TRIM(' 00:02:18,227'), 'KIM, J B', 'SCHMITT', 'GRIP TIME', 'LEFT COLLAR RIGHT COLLAR', NULL, NULL, NULL)</v>
      </c>
      <c r="R3884" t="s">
        <v>10327</v>
      </c>
    </row>
    <row r="3885" spans="1:18" hidden="1" x14ac:dyDescent="0.25">
      <c r="A3885" s="7">
        <f>anotacoes!D3885</f>
        <v>40580</v>
      </c>
      <c r="B3885" t="str">
        <f>anotacoes!C3885</f>
        <v>GRAND SLAM PARIS 2011</v>
      </c>
      <c r="C3885" t="str">
        <f>anotacoes!E3885</f>
        <v>KIM, J B</v>
      </c>
      <c r="D3885" t="str">
        <f>anotacoes!F3885</f>
        <v>SCHMITT</v>
      </c>
      <c r="E3885" t="s">
        <v>10325</v>
      </c>
      <c r="F3885">
        <f>anotacoes!A3885</f>
        <v>122</v>
      </c>
      <c r="G3885">
        <f>anotacoes!B3885</f>
        <v>27</v>
      </c>
      <c r="H3885" t="str">
        <f>anotacoes!K3885</f>
        <v xml:space="preserve"> 00:02:18,392</v>
      </c>
      <c r="I3885" t="str">
        <f>anotacoes!L3885</f>
        <v xml:space="preserve"> 00:02:17,785</v>
      </c>
      <c r="J3885" t="str">
        <f>IF(L3885="PAUSE",E3885,IF(anotacoes!G3889=conversao_anotacoes!C3885,conversao_anotacoes!C3885,conversao_anotacoes!D3885))</f>
        <v>KIM, J B</v>
      </c>
      <c r="K3885" t="str">
        <f t="shared" si="120"/>
        <v>SCHMITT</v>
      </c>
      <c r="L3885" t="str">
        <f>UPPER(anotacoes!H3885)</f>
        <v>DEFENSE</v>
      </c>
      <c r="M3885" t="str">
        <f>IF(OR(L3885="ATTACK",L3885="FINTA"),"&lt;TECNICA&gt;",UPPER(anotacoes!I3885))</f>
        <v>USING BODY MASS</v>
      </c>
      <c r="N3885" t="str">
        <f>IF(OR(L3885="ATTACK",L3885="FINTA"),UPPER(anotacoes!I3885),"")</f>
        <v/>
      </c>
      <c r="O3885" s="6" t="str">
        <f>IF(anotacoes!N3885=0,"",anotacoes!N3885)</f>
        <v/>
      </c>
      <c r="P3885" t="str">
        <f>IF(anotacoes!M3885=0,"",UPPER(anotacoes!M3885))</f>
        <v/>
      </c>
      <c r="Q3885" t="str">
        <f t="shared" si="121"/>
        <v>INSERT INTO CONVERSAO_LUTA_ACAO (cd_conversao, id_luta, sequencia, momento_inicio, momento_fim, quem_faz, quem_sofre, acao_tipo, acao, tecnica, direcao, pontuacao) VALUES (1, 122, 27, TRIM(' 00:02:18,392'), TRIM(' 00:02:17,785'), 'KIM, J B', 'SCHMITT', 'DEFENSE', 'USING BODY MASS', NULL, NULL, NULL)</v>
      </c>
      <c r="R3885" t="s">
        <v>10327</v>
      </c>
    </row>
    <row r="3886" spans="1:18" hidden="1" x14ac:dyDescent="0.25">
      <c r="A3886" s="7">
        <f>anotacoes!D3886</f>
        <v>40580</v>
      </c>
      <c r="B3886" t="str">
        <f>anotacoes!C3886</f>
        <v>GRAND SLAM PARIS 2011</v>
      </c>
      <c r="C3886" t="str">
        <f>anotacoes!E3886</f>
        <v>KIM, J B</v>
      </c>
      <c r="D3886" t="str">
        <f>anotacoes!F3886</f>
        <v>SCHMITT</v>
      </c>
      <c r="E3886" t="s">
        <v>10325</v>
      </c>
      <c r="F3886">
        <f>anotacoes!A3886</f>
        <v>122</v>
      </c>
      <c r="G3886">
        <f>anotacoes!B3886</f>
        <v>28</v>
      </c>
      <c r="H3886" t="str">
        <f>anotacoes!K3886</f>
        <v xml:space="preserve"> 00:02:17,785</v>
      </c>
      <c r="I3886" t="str">
        <f>anotacoes!L3886</f>
        <v xml:space="preserve"> 00:02:21,436</v>
      </c>
      <c r="J3886" t="str">
        <f>IF(L3886="PAUSE",E3886,IF(anotacoes!G3890=conversao_anotacoes!C3886,conversao_anotacoes!C3886,conversao_anotacoes!D3886))</f>
        <v>KIM, J B</v>
      </c>
      <c r="K3886" t="str">
        <f t="shared" si="120"/>
        <v>SCHMITT</v>
      </c>
      <c r="L3886" t="str">
        <f>UPPER(anotacoes!H3886)</f>
        <v>GROUNDWORK COMBAT</v>
      </c>
      <c r="M3886" t="str">
        <f>IF(OR(L3886="ATTACK",L3886="FINTA"),"&lt;TECNICA&gt;",UPPER(anotacoes!I3886))</f>
        <v>TRYING TO ATTACK</v>
      </c>
      <c r="N3886" t="str">
        <f>IF(OR(L3886="ATTACK",L3886="FINTA"),UPPER(anotacoes!I3886),"")</f>
        <v/>
      </c>
      <c r="O3886" s="6" t="str">
        <f>IF(anotacoes!N3886=0,"",anotacoes!N3886)</f>
        <v/>
      </c>
      <c r="P3886" t="str">
        <f>IF(anotacoes!M3886=0,"",UPPER(anotacoes!M3886))</f>
        <v/>
      </c>
      <c r="Q3886" t="str">
        <f t="shared" si="121"/>
        <v>INSERT INTO CONVERSAO_LUTA_ACAO (cd_conversao, id_luta, sequencia, momento_inicio, momento_fim, quem_faz, quem_sofre, acao_tipo, acao, tecnica, direcao, pontuacao) VALUES (1, 122, 28, TRIM(' 00:02:17,785'), TRIM(' 00:02:21,436'), 'KIM, J B', 'SCHMITT', 'GROUNDWORK COMBAT', 'TRYING TO ATTACK', NULL, NULL, NULL)</v>
      </c>
      <c r="R3886" t="s">
        <v>10327</v>
      </c>
    </row>
    <row r="3887" spans="1:18" hidden="1" x14ac:dyDescent="0.25">
      <c r="A3887" s="7">
        <f>anotacoes!D3887</f>
        <v>40580</v>
      </c>
      <c r="B3887" t="str">
        <f>anotacoes!C3887</f>
        <v>GRAND SLAM PARIS 2011</v>
      </c>
      <c r="C3887" t="str">
        <f>anotacoes!E3887</f>
        <v>KIM, J B</v>
      </c>
      <c r="D3887" t="str">
        <f>anotacoes!F3887</f>
        <v>SCHMITT</v>
      </c>
      <c r="E3887" t="s">
        <v>10325</v>
      </c>
      <c r="F3887">
        <f>anotacoes!A3887</f>
        <v>122</v>
      </c>
      <c r="G3887">
        <f>anotacoes!B3887</f>
        <v>29</v>
      </c>
      <c r="H3887" t="str">
        <f>anotacoes!K3887</f>
        <v xml:space="preserve"> 00:02:21,601</v>
      </c>
      <c r="I3887" t="str">
        <f>anotacoes!L3887</f>
        <v xml:space="preserve"> 00:02:31,648</v>
      </c>
      <c r="J3887" t="str">
        <f>IF(L3887="PAUSE",E3887,IF(anotacoes!G3891=conversao_anotacoes!C3887,conversao_anotacoes!C3887,conversao_anotacoes!D3887))</f>
        <v>&lt;ARBITRO_DESCONHECIDO&gt;</v>
      </c>
      <c r="K3887" t="str">
        <f t="shared" si="120"/>
        <v/>
      </c>
      <c r="L3887" t="str">
        <f>UPPER(anotacoes!H3887)</f>
        <v>PAUSE</v>
      </c>
      <c r="M3887" t="str">
        <f>IF(OR(L3887="ATTACK",L3887="FINTA"),"&lt;TECNICA&gt;",UPPER(anotacoes!I3887))</f>
        <v>&lt;NAO_CLASSIFICADO&gt;</v>
      </c>
      <c r="N3887" t="str">
        <f>IF(OR(L3887="ATTACK",L3887="FINTA"),UPPER(anotacoes!I3887),"")</f>
        <v/>
      </c>
      <c r="O3887" s="6" t="str">
        <f>IF(anotacoes!N3887=0,"",anotacoes!N3887)</f>
        <v/>
      </c>
      <c r="P3887" t="str">
        <f>IF(anotacoes!M3887=0,"",UPPER(anotacoes!M3887))</f>
        <v/>
      </c>
      <c r="Q3887" t="str">
        <f t="shared" si="121"/>
        <v>INSERT INTO CONVERSAO_LUTA_ACAO (cd_conversao, id_luta, sequencia, momento_inicio, momento_fim, quem_faz, quem_sofre, acao_tipo, acao, tecnica, direcao, pontuacao) VALUES (1, 122, 29, TRIM(' 00:02:21,601'), TRIM(' 00:02:31,648'), '&lt;ARBITRO_DESCONHECIDO&gt;', '', 'PAUSE', '&lt;NAO_CLASSIFICADO&gt;', NULL, NULL, NULL)</v>
      </c>
      <c r="R3887" t="s">
        <v>10327</v>
      </c>
    </row>
    <row r="3888" spans="1:18" hidden="1" x14ac:dyDescent="0.25">
      <c r="A3888" s="7">
        <f>anotacoes!D3888</f>
        <v>40580</v>
      </c>
      <c r="B3888" t="str">
        <f>anotacoes!C3888</f>
        <v>GRAND SLAM PARIS 2011</v>
      </c>
      <c r="C3888" t="str">
        <f>anotacoes!E3888</f>
        <v>KIM, J B</v>
      </c>
      <c r="D3888" t="str">
        <f>anotacoes!F3888</f>
        <v>SCHMITT</v>
      </c>
      <c r="E3888" t="s">
        <v>10325</v>
      </c>
      <c r="F3888">
        <f>anotacoes!A3888</f>
        <v>122</v>
      </c>
      <c r="G3888">
        <f>anotacoes!B3888</f>
        <v>30</v>
      </c>
      <c r="H3888" t="str">
        <f>anotacoes!K3888</f>
        <v xml:space="preserve"> 00:02:31,818</v>
      </c>
      <c r="I3888" t="str">
        <f>anotacoes!L3888</f>
        <v xml:space="preserve"> 00:02:36,823</v>
      </c>
      <c r="J3888" t="str">
        <f>IF(L3888="PAUSE",E3888,IF(anotacoes!G3892=conversao_anotacoes!C3888,conversao_anotacoes!C3888,conversao_anotacoes!D3888))</f>
        <v>KIM, J B</v>
      </c>
      <c r="K3888" t="str">
        <f t="shared" si="120"/>
        <v>SCHMITT</v>
      </c>
      <c r="L3888" t="str">
        <f>UPPER(anotacoes!H3888)</f>
        <v>DISPLACEMENT</v>
      </c>
      <c r="M3888" t="str">
        <f>IF(OR(L3888="ATTACK",L3888="FINTA"),"&lt;TECNICA&gt;",UPPER(anotacoes!I3888))</f>
        <v>2-3 STEP HESITANT RIGHT</v>
      </c>
      <c r="N3888" t="str">
        <f>IF(OR(L3888="ATTACK",L3888="FINTA"),UPPER(anotacoes!I3888),"")</f>
        <v/>
      </c>
      <c r="O3888" s="6" t="str">
        <f>IF(anotacoes!N3888=0,"",anotacoes!N3888)</f>
        <v/>
      </c>
      <c r="P3888" t="str">
        <f>IF(anotacoes!M3888=0,"",UPPER(anotacoes!M3888))</f>
        <v/>
      </c>
      <c r="Q3888" t="str">
        <f t="shared" si="121"/>
        <v>INSERT INTO CONVERSAO_LUTA_ACAO (cd_conversao, id_luta, sequencia, momento_inicio, momento_fim, quem_faz, quem_sofre, acao_tipo, acao, tecnica, direcao, pontuacao) VALUES (1, 122, 30, TRIM(' 00:02:31,818'), TRIM(' 00:02:36,823'), 'KIM, J B', 'SCHMITT', 'DISPLACEMENT', '2-3 STEP HESITANT RIGHT', NULL, NULL, NULL)</v>
      </c>
      <c r="R3888" t="s">
        <v>10327</v>
      </c>
    </row>
    <row r="3889" spans="1:18" hidden="1" x14ac:dyDescent="0.25">
      <c r="A3889" s="7">
        <f>anotacoes!D3889</f>
        <v>40580</v>
      </c>
      <c r="B3889" t="str">
        <f>anotacoes!C3889</f>
        <v>GRAND SLAM PARIS 2011</v>
      </c>
      <c r="C3889" t="str">
        <f>anotacoes!E3889</f>
        <v>KIM, J B</v>
      </c>
      <c r="D3889" t="str">
        <f>anotacoes!F3889</f>
        <v>SCHMITT</v>
      </c>
      <c r="E3889" t="s">
        <v>10325</v>
      </c>
      <c r="F3889">
        <f>anotacoes!A3889</f>
        <v>122</v>
      </c>
      <c r="G3889">
        <f>anotacoes!B3889</f>
        <v>31</v>
      </c>
      <c r="H3889" t="str">
        <f>anotacoes!K3889</f>
        <v xml:space="preserve"> 00:02:36,823</v>
      </c>
      <c r="I3889" t="str">
        <f>anotacoes!L3889</f>
        <v xml:space="preserve"> 00:02:38,065</v>
      </c>
      <c r="J3889" t="str">
        <f>IF(L3889="PAUSE",E3889,IF(anotacoes!G3893=conversao_anotacoes!C3889,conversao_anotacoes!C3889,conversao_anotacoes!D3889))</f>
        <v>KIM, J B</v>
      </c>
      <c r="K3889" t="str">
        <f t="shared" si="120"/>
        <v>SCHMITT</v>
      </c>
      <c r="L3889" t="str">
        <f>UPPER(anotacoes!H3889)</f>
        <v>TRYING TO GRIP</v>
      </c>
      <c r="M3889" t="str">
        <f>IF(OR(L3889="ATTACK",L3889="FINTA"),"&lt;TECNICA&gt;",UPPER(anotacoes!I3889))</f>
        <v>RIGHT</v>
      </c>
      <c r="N3889" t="str">
        <f>IF(OR(L3889="ATTACK",L3889="FINTA"),UPPER(anotacoes!I3889),"")</f>
        <v/>
      </c>
      <c r="O3889" s="6" t="str">
        <f>IF(anotacoes!N3889=0,"",anotacoes!N3889)</f>
        <v/>
      </c>
      <c r="P3889" t="str">
        <f>IF(anotacoes!M3889=0,"",UPPER(anotacoes!M3889))</f>
        <v/>
      </c>
      <c r="Q3889" t="str">
        <f t="shared" si="121"/>
        <v>INSERT INTO CONVERSAO_LUTA_ACAO (cd_conversao, id_luta, sequencia, momento_inicio, momento_fim, quem_faz, quem_sofre, acao_tipo, acao, tecnica, direcao, pontuacao) VALUES (1, 122, 31, TRIM(' 00:02:36,823'), TRIM(' 00:02:38,065'), 'KIM, J B', 'SCHMITT', 'TRYING TO GRIP', 'RIGHT', NULL, NULL, NULL)</v>
      </c>
      <c r="R3889" t="s">
        <v>10327</v>
      </c>
    </row>
    <row r="3890" spans="1:18" hidden="1" x14ac:dyDescent="0.25">
      <c r="A3890" s="7">
        <f>anotacoes!D3890</f>
        <v>40580</v>
      </c>
      <c r="B3890" t="str">
        <f>anotacoes!C3890</f>
        <v>GRAND SLAM PARIS 2011</v>
      </c>
      <c r="C3890" t="str">
        <f>anotacoes!E3890</f>
        <v>KIM, J B</v>
      </c>
      <c r="D3890" t="str">
        <f>anotacoes!F3890</f>
        <v>SCHMITT</v>
      </c>
      <c r="E3890" t="s">
        <v>10325</v>
      </c>
      <c r="F3890">
        <f>anotacoes!A3890</f>
        <v>122</v>
      </c>
      <c r="G3890">
        <f>anotacoes!B3890</f>
        <v>32</v>
      </c>
      <c r="H3890" t="str">
        <f>anotacoes!K3890</f>
        <v xml:space="preserve"> 00:02:38,065</v>
      </c>
      <c r="I3890" t="str">
        <f>anotacoes!L3890</f>
        <v xml:space="preserve"> 00:03:23,131</v>
      </c>
      <c r="J3890" t="str">
        <f>IF(L3890="PAUSE",E3890,IF(anotacoes!G3894=conversao_anotacoes!C3890,conversao_anotacoes!C3890,conversao_anotacoes!D3890))</f>
        <v>KIM, J B</v>
      </c>
      <c r="K3890" t="str">
        <f t="shared" si="120"/>
        <v>SCHMITT</v>
      </c>
      <c r="L3890" t="str">
        <f>UPPER(anotacoes!H3890)</f>
        <v>GRIP TIME</v>
      </c>
      <c r="M3890" t="str">
        <f>IF(OR(L3890="ATTACK",L3890="FINTA"),"&lt;TECNICA&gt;",UPPER(anotacoes!I3890))</f>
        <v>RIGHT COLLAR RIGHT SLEEVE</v>
      </c>
      <c r="N3890" t="str">
        <f>IF(OR(L3890="ATTACK",L3890="FINTA"),UPPER(anotacoes!I3890),"")</f>
        <v/>
      </c>
      <c r="O3890" s="6" t="str">
        <f>IF(anotacoes!N3890=0,"",anotacoes!N3890)</f>
        <v/>
      </c>
      <c r="P3890" t="str">
        <f>IF(anotacoes!M3890=0,"",UPPER(anotacoes!M3890))</f>
        <v/>
      </c>
      <c r="Q3890" t="str">
        <f t="shared" si="121"/>
        <v>INSERT INTO CONVERSAO_LUTA_ACAO (cd_conversao, id_luta, sequencia, momento_inicio, momento_fim, quem_faz, quem_sofre, acao_tipo, acao, tecnica, direcao, pontuacao) VALUES (1, 122, 32, TRIM(' 00:02:38,065'), TRIM(' 00:03:23,131'), 'KIM, J B', 'SCHMITT', 'GRIP TIME', 'RIGHT COLLAR RIGHT SLEEVE', NULL, NULL, NULL)</v>
      </c>
      <c r="R3890" t="s">
        <v>10327</v>
      </c>
    </row>
    <row r="3891" spans="1:18" hidden="1" x14ac:dyDescent="0.25">
      <c r="A3891" s="7">
        <f>anotacoes!D3891</f>
        <v>40580</v>
      </c>
      <c r="B3891" t="str">
        <f>anotacoes!C3891</f>
        <v>GRAND SLAM PARIS 2011</v>
      </c>
      <c r="C3891" t="str">
        <f>anotacoes!E3891</f>
        <v>KIM, J B</v>
      </c>
      <c r="D3891" t="str">
        <f>anotacoes!F3891</f>
        <v>SCHMITT</v>
      </c>
      <c r="E3891" t="s">
        <v>10325</v>
      </c>
      <c r="F3891">
        <f>anotacoes!A3891</f>
        <v>122</v>
      </c>
      <c r="G3891">
        <f>anotacoes!B3891</f>
        <v>33</v>
      </c>
      <c r="H3891" t="str">
        <f>anotacoes!K3891</f>
        <v xml:space="preserve"> 00:03:23,131</v>
      </c>
      <c r="I3891" t="str">
        <f>anotacoes!L3891</f>
        <v xml:space="preserve"> 00:03:23,800</v>
      </c>
      <c r="J3891" t="str">
        <f>IF(L3891="PAUSE",E3891,IF(anotacoes!G3895=conversao_anotacoes!C3891,conversao_anotacoes!C3891,conversao_anotacoes!D3891))</f>
        <v>KIM, J B</v>
      </c>
      <c r="K3891" t="str">
        <f t="shared" si="120"/>
        <v>SCHMITT</v>
      </c>
      <c r="L3891" t="str">
        <f>UPPER(anotacoes!H3891)</f>
        <v>ATTACK</v>
      </c>
      <c r="M3891" t="str">
        <f>IF(OR(L3891="ATTACK",L3891="FINTA"),"&lt;TECNICA&gt;",UPPER(anotacoes!I3891))</f>
        <v>&lt;TECNICA&gt;</v>
      </c>
      <c r="N3891" t="str">
        <f>IF(OR(L3891="ATTACK",L3891="FINTA"),UPPER(anotacoes!I3891),"")</f>
        <v>SEOI NAGE</v>
      </c>
      <c r="O3891" s="6">
        <f>IF(anotacoes!N3891=0,"",anotacoes!N3891)</f>
        <v>6</v>
      </c>
      <c r="P3891" t="str">
        <f>IF(anotacoes!M3891=0,"",UPPER(anotacoes!M3891))</f>
        <v/>
      </c>
      <c r="Q3891" t="str">
        <f t="shared" si="121"/>
        <v>INSERT INTO CONVERSAO_LUTA_ACAO (cd_conversao, id_luta, sequencia, momento_inicio, momento_fim, quem_faz, quem_sofre, acao_tipo, acao, tecnica, direcao, pontuacao) VALUES (1, 122, 33, TRIM(' 00:03:23,131'), TRIM(' 00:03:23,800'), 'KIM, J B', 'SCHMITT', 'ATTACK', '&lt;TECNICA&gt;', 'SEOI NAGE', 6, NULL)</v>
      </c>
      <c r="R3891" t="s">
        <v>10327</v>
      </c>
    </row>
    <row r="3892" spans="1:18" hidden="1" x14ac:dyDescent="0.25">
      <c r="A3892" s="7">
        <f>anotacoes!D3892</f>
        <v>40580</v>
      </c>
      <c r="B3892" t="str">
        <f>anotacoes!C3892</f>
        <v>GRAND SLAM PARIS 2011</v>
      </c>
      <c r="C3892" t="str">
        <f>anotacoes!E3892</f>
        <v>KIM, J B</v>
      </c>
      <c r="D3892" t="str">
        <f>anotacoes!F3892</f>
        <v>SCHMITT</v>
      </c>
      <c r="E3892" t="s">
        <v>10325</v>
      </c>
      <c r="F3892">
        <f>anotacoes!A3892</f>
        <v>122</v>
      </c>
      <c r="G3892">
        <f>anotacoes!B3892</f>
        <v>34</v>
      </c>
      <c r="H3892" t="str">
        <f>anotacoes!K3892</f>
        <v xml:space="preserve"> 00:03:23,800</v>
      </c>
      <c r="I3892" t="str">
        <f>anotacoes!L3892</f>
        <v xml:space="preserve"> 00:03:34,342</v>
      </c>
      <c r="J3892" t="str">
        <f>IF(L3892="PAUSE",E3892,IF(anotacoes!G3896=conversao_anotacoes!C3892,conversao_anotacoes!C3892,conversao_anotacoes!D3892))</f>
        <v>KIM, J B</v>
      </c>
      <c r="K3892" t="str">
        <f t="shared" si="120"/>
        <v>SCHMITT</v>
      </c>
      <c r="L3892" t="str">
        <f>UPPER(anotacoes!H3892)</f>
        <v>GRIP TIME</v>
      </c>
      <c r="M3892" t="str">
        <f>IF(OR(L3892="ATTACK",L3892="FINTA"),"&lt;TECNICA&gt;",UPPER(anotacoes!I3892))</f>
        <v>LEFT COLLAR RIGHT SLEEVE</v>
      </c>
      <c r="N3892" t="str">
        <f>IF(OR(L3892="ATTACK",L3892="FINTA"),UPPER(anotacoes!I3892),"")</f>
        <v/>
      </c>
      <c r="O3892" s="6" t="str">
        <f>IF(anotacoes!N3892=0,"",anotacoes!N3892)</f>
        <v/>
      </c>
      <c r="P3892" t="str">
        <f>IF(anotacoes!M3892=0,"",UPPER(anotacoes!M3892))</f>
        <v/>
      </c>
      <c r="Q3892" t="str">
        <f t="shared" si="121"/>
        <v>INSERT INTO CONVERSAO_LUTA_ACAO (cd_conversao, id_luta, sequencia, momento_inicio, momento_fim, quem_faz, quem_sofre, acao_tipo, acao, tecnica, direcao, pontuacao) VALUES (1, 122, 34, TRIM(' 00:03:23,800'), TRIM(' 00:03:34,342'), 'KIM, J B', 'SCHMITT', 'GRIP TIME', 'LEFT COLLAR RIGHT SLEEVE', NULL, NULL, NULL)</v>
      </c>
      <c r="R3892" t="s">
        <v>10327</v>
      </c>
    </row>
    <row r="3893" spans="1:18" hidden="1" x14ac:dyDescent="0.25">
      <c r="A3893" s="7">
        <f>anotacoes!D3893</f>
        <v>40580</v>
      </c>
      <c r="B3893" t="str">
        <f>anotacoes!C3893</f>
        <v>GRAND SLAM PARIS 2011</v>
      </c>
      <c r="C3893" t="str">
        <f>anotacoes!E3893</f>
        <v>KIM, J B</v>
      </c>
      <c r="D3893" t="str">
        <f>anotacoes!F3893</f>
        <v>SCHMITT</v>
      </c>
      <c r="E3893" t="s">
        <v>10325</v>
      </c>
      <c r="F3893">
        <f>anotacoes!A3893</f>
        <v>122</v>
      </c>
      <c r="G3893">
        <f>anotacoes!B3893</f>
        <v>35</v>
      </c>
      <c r="H3893" t="str">
        <f>anotacoes!K3893</f>
        <v xml:space="preserve"> 00:03:34,622</v>
      </c>
      <c r="I3893" t="str">
        <f>anotacoes!L3893</f>
        <v xml:space="preserve"> 00:03:43,386</v>
      </c>
      <c r="J3893" t="str">
        <f>IF(L3893="PAUSE",E3893,IF(anotacoes!G3897=conversao_anotacoes!C3893,conversao_anotacoes!C3893,conversao_anotacoes!D3893))</f>
        <v>&lt;ARBITRO_DESCONHECIDO&gt;</v>
      </c>
      <c r="K3893" t="str">
        <f t="shared" si="120"/>
        <v/>
      </c>
      <c r="L3893" t="str">
        <f>UPPER(anotacoes!H3893)</f>
        <v>PAUSE</v>
      </c>
      <c r="M3893" t="str">
        <f>IF(OR(L3893="ATTACK",L3893="FINTA"),"&lt;TECNICA&gt;",UPPER(anotacoes!I3893))</f>
        <v>&lt;NAO_CLASSIFICADO&gt;</v>
      </c>
      <c r="N3893" t="str">
        <f>IF(OR(L3893="ATTACK",L3893="FINTA"),UPPER(anotacoes!I3893),"")</f>
        <v/>
      </c>
      <c r="O3893" s="6" t="str">
        <f>IF(anotacoes!N3893=0,"",anotacoes!N3893)</f>
        <v/>
      </c>
      <c r="P3893" t="str">
        <f>IF(anotacoes!M3893=0,"",UPPER(anotacoes!M3893))</f>
        <v/>
      </c>
      <c r="Q3893" t="str">
        <f t="shared" si="121"/>
        <v>INSERT INTO CONVERSAO_LUTA_ACAO (cd_conversao, id_luta, sequencia, momento_inicio, momento_fim, quem_faz, quem_sofre, acao_tipo, acao, tecnica, direcao, pontuacao) VALUES (1, 122, 35, TRIM(' 00:03:34,622'), TRIM(' 00:03:43,386'), '&lt;ARBITRO_DESCONHECIDO&gt;', '', 'PAUSE', '&lt;NAO_CLASSIFICADO&gt;', NULL, NULL, NULL)</v>
      </c>
      <c r="R3893" t="s">
        <v>10327</v>
      </c>
    </row>
    <row r="3894" spans="1:18" hidden="1" x14ac:dyDescent="0.25">
      <c r="A3894" s="7">
        <f>anotacoes!D3894</f>
        <v>40580</v>
      </c>
      <c r="B3894" t="str">
        <f>anotacoes!C3894</f>
        <v>GRAND SLAM PARIS 2011</v>
      </c>
      <c r="C3894" t="str">
        <f>anotacoes!E3894</f>
        <v>KIM, J B</v>
      </c>
      <c r="D3894" t="str">
        <f>anotacoes!F3894</f>
        <v>SCHMITT</v>
      </c>
      <c r="E3894" t="s">
        <v>10325</v>
      </c>
      <c r="F3894">
        <f>anotacoes!A3894</f>
        <v>122</v>
      </c>
      <c r="G3894">
        <f>anotacoes!B3894</f>
        <v>36</v>
      </c>
      <c r="H3894" t="str">
        <f>anotacoes!K3894</f>
        <v xml:space="preserve"> 00:03:43,386</v>
      </c>
      <c r="I3894" t="str">
        <f>anotacoes!L3894</f>
        <v xml:space="preserve"> 00:03:48,061</v>
      </c>
      <c r="J3894" t="str">
        <f>IF(L3894="PAUSE",E3894,IF(anotacoes!G3898=conversao_anotacoes!C3894,conversao_anotacoes!C3894,conversao_anotacoes!D3894))</f>
        <v>KIM, J B</v>
      </c>
      <c r="K3894" t="str">
        <f t="shared" si="120"/>
        <v>SCHMITT</v>
      </c>
      <c r="L3894" t="str">
        <f>UPPER(anotacoes!H3894)</f>
        <v>DISPLACEMENT</v>
      </c>
      <c r="M3894" t="str">
        <f>IF(OR(L3894="ATTACK",L3894="FINTA"),"&lt;TECNICA&gt;",UPPER(anotacoes!I3894))</f>
        <v>CIRCULAR LEFT</v>
      </c>
      <c r="N3894" t="str">
        <f>IF(OR(L3894="ATTACK",L3894="FINTA"),UPPER(anotacoes!I3894),"")</f>
        <v/>
      </c>
      <c r="O3894" s="6" t="str">
        <f>IF(anotacoes!N3894=0,"",anotacoes!N3894)</f>
        <v/>
      </c>
      <c r="P3894" t="str">
        <f>IF(anotacoes!M3894=0,"",UPPER(anotacoes!M3894))</f>
        <v/>
      </c>
      <c r="Q3894" t="str">
        <f t="shared" si="121"/>
        <v>INSERT INTO CONVERSAO_LUTA_ACAO (cd_conversao, id_luta, sequencia, momento_inicio, momento_fim, quem_faz, quem_sofre, acao_tipo, acao, tecnica, direcao, pontuacao) VALUES (1, 122, 36, TRIM(' 00:03:43,386'), TRIM(' 00:03:48,061'), 'KIM, J B', 'SCHMITT', 'DISPLACEMENT', 'CIRCULAR LEFT', NULL, NULL, NULL)</v>
      </c>
      <c r="R3894" t="s">
        <v>10327</v>
      </c>
    </row>
    <row r="3895" spans="1:18" hidden="1" x14ac:dyDescent="0.25">
      <c r="A3895" s="7">
        <f>anotacoes!D3895</f>
        <v>40580</v>
      </c>
      <c r="B3895" t="str">
        <f>anotacoes!C3895</f>
        <v>GRAND SLAM PARIS 2011</v>
      </c>
      <c r="C3895" t="str">
        <f>anotacoes!E3895</f>
        <v>KIM, J B</v>
      </c>
      <c r="D3895" t="str">
        <f>anotacoes!F3895</f>
        <v>SCHMITT</v>
      </c>
      <c r="E3895" t="s">
        <v>10325</v>
      </c>
      <c r="F3895">
        <f>anotacoes!A3895</f>
        <v>122</v>
      </c>
      <c r="G3895">
        <f>anotacoes!B3895</f>
        <v>37</v>
      </c>
      <c r="H3895" t="str">
        <f>anotacoes!K3895</f>
        <v xml:space="preserve"> 00:03:48,061</v>
      </c>
      <c r="I3895" t="str">
        <f>anotacoes!L3895</f>
        <v xml:space="preserve"> 00:03:54,151</v>
      </c>
      <c r="J3895" t="str">
        <f>IF(L3895="PAUSE",E3895,IF(anotacoes!G3899=conversao_anotacoes!C3895,conversao_anotacoes!C3895,conversao_anotacoes!D3895))</f>
        <v>KIM, J B</v>
      </c>
      <c r="K3895" t="str">
        <f t="shared" si="120"/>
        <v>SCHMITT</v>
      </c>
      <c r="L3895" t="str">
        <f>UPPER(anotacoes!H3895)</f>
        <v>DISPLACEMENT</v>
      </c>
      <c r="M3895" t="str">
        <f>IF(OR(L3895="ATTACK",L3895="FINTA"),"&lt;TECNICA&gt;",UPPER(anotacoes!I3895))</f>
        <v>2-3 STEP HESITANT RIGHT</v>
      </c>
      <c r="N3895" t="str">
        <f>IF(OR(L3895="ATTACK",L3895="FINTA"),UPPER(anotacoes!I3895),"")</f>
        <v/>
      </c>
      <c r="O3895" s="6" t="str">
        <f>IF(anotacoes!N3895=0,"",anotacoes!N3895)</f>
        <v/>
      </c>
      <c r="P3895" t="str">
        <f>IF(anotacoes!M3895=0,"",UPPER(anotacoes!M3895))</f>
        <v/>
      </c>
      <c r="Q3895" t="str">
        <f t="shared" si="121"/>
        <v>INSERT INTO CONVERSAO_LUTA_ACAO (cd_conversao, id_luta, sequencia, momento_inicio, momento_fim, quem_faz, quem_sofre, acao_tipo, acao, tecnica, direcao, pontuacao) VALUES (1, 122, 37, TRIM(' 00:03:48,061'), TRIM(' 00:03:54,151'), 'KIM, J B', 'SCHMITT', 'DISPLACEMENT', '2-3 STEP HESITANT RIGHT', NULL, NULL, NULL)</v>
      </c>
      <c r="R3895" t="s">
        <v>10327</v>
      </c>
    </row>
    <row r="3896" spans="1:18" hidden="1" x14ac:dyDescent="0.25">
      <c r="A3896" s="7">
        <f>anotacoes!D3896</f>
        <v>40580</v>
      </c>
      <c r="B3896" t="str">
        <f>anotacoes!C3896</f>
        <v>GRAND SLAM PARIS 2011</v>
      </c>
      <c r="C3896" t="str">
        <f>anotacoes!E3896</f>
        <v>KIM, J B</v>
      </c>
      <c r="D3896" t="str">
        <f>anotacoes!F3896</f>
        <v>SCHMITT</v>
      </c>
      <c r="E3896" t="s">
        <v>10325</v>
      </c>
      <c r="F3896">
        <f>anotacoes!A3896</f>
        <v>122</v>
      </c>
      <c r="G3896">
        <f>anotacoes!B3896</f>
        <v>38</v>
      </c>
      <c r="H3896" t="str">
        <f>anotacoes!K3896</f>
        <v xml:space="preserve"> 00:03:54,151</v>
      </c>
      <c r="I3896" t="str">
        <f>anotacoes!L3896</f>
        <v xml:space="preserve"> 00:03:58,810</v>
      </c>
      <c r="J3896" t="str">
        <f>IF(L3896="PAUSE",E3896,IF(anotacoes!G3900=conversao_anotacoes!C3896,conversao_anotacoes!C3896,conversao_anotacoes!D3896))</f>
        <v>KIM, J B</v>
      </c>
      <c r="K3896" t="str">
        <f t="shared" si="120"/>
        <v>SCHMITT</v>
      </c>
      <c r="L3896" t="str">
        <f>UPPER(anotacoes!H3896)</f>
        <v>GRIP TIME</v>
      </c>
      <c r="M3896" t="str">
        <f>IF(OR(L3896="ATTACK",L3896="FINTA"),"&lt;TECNICA&gt;",UPPER(anotacoes!I3896))</f>
        <v>RIGHT SLEEVE</v>
      </c>
      <c r="N3896" t="str">
        <f>IF(OR(L3896="ATTACK",L3896="FINTA"),UPPER(anotacoes!I3896),"")</f>
        <v/>
      </c>
      <c r="O3896" s="6" t="str">
        <f>IF(anotacoes!N3896=0,"",anotacoes!N3896)</f>
        <v/>
      </c>
      <c r="P3896" t="str">
        <f>IF(anotacoes!M3896=0,"",UPPER(anotacoes!M3896))</f>
        <v/>
      </c>
      <c r="Q3896" t="str">
        <f t="shared" si="121"/>
        <v>INSERT INTO CONVERSAO_LUTA_ACAO (cd_conversao, id_luta, sequencia, momento_inicio, momento_fim, quem_faz, quem_sofre, acao_tipo, acao, tecnica, direcao, pontuacao) VALUES (1, 122, 38, TRIM(' 00:03:54,151'), TRIM(' 00:03:58,810'), 'KIM, J B', 'SCHMITT', 'GRIP TIME', 'RIGHT SLEEVE', NULL, NULL, NULL)</v>
      </c>
      <c r="R3896" t="s">
        <v>10327</v>
      </c>
    </row>
    <row r="3897" spans="1:18" hidden="1" x14ac:dyDescent="0.25">
      <c r="A3897" s="7">
        <f>anotacoes!D3897</f>
        <v>40580</v>
      </c>
      <c r="B3897" t="str">
        <f>anotacoes!C3897</f>
        <v>GRAND SLAM PARIS 2011</v>
      </c>
      <c r="C3897" t="str">
        <f>anotacoes!E3897</f>
        <v>KIM, J B</v>
      </c>
      <c r="D3897" t="str">
        <f>anotacoes!F3897</f>
        <v>SCHMITT</v>
      </c>
      <c r="E3897" t="s">
        <v>10325</v>
      </c>
      <c r="F3897">
        <f>anotacoes!A3897</f>
        <v>122</v>
      </c>
      <c r="G3897">
        <f>anotacoes!B3897</f>
        <v>39</v>
      </c>
      <c r="H3897" t="str">
        <f>anotacoes!K3897</f>
        <v xml:space="preserve"> 00:03:58,810</v>
      </c>
      <c r="I3897" t="str">
        <f>anotacoes!L3897</f>
        <v xml:space="preserve"> 00:04:02,129</v>
      </c>
      <c r="J3897" t="str">
        <f>IF(L3897="PAUSE",E3897,IF(anotacoes!G3901=conversao_anotacoes!C3897,conversao_anotacoes!C3897,conversao_anotacoes!D3897))</f>
        <v>KIM, J B</v>
      </c>
      <c r="K3897" t="str">
        <f t="shared" si="120"/>
        <v>SCHMITT</v>
      </c>
      <c r="L3897" t="str">
        <f>UPPER(anotacoes!H3897)</f>
        <v>GRIP TIME</v>
      </c>
      <c r="M3897" t="str">
        <f>IF(OR(L3897="ATTACK",L3897="FINTA"),"&lt;TECNICA&gt;",UPPER(anotacoes!I3897))</f>
        <v>LEFT COLLAR RIGHT SLEEVE</v>
      </c>
      <c r="N3897" t="str">
        <f>IF(OR(L3897="ATTACK",L3897="FINTA"),UPPER(anotacoes!I3897),"")</f>
        <v/>
      </c>
      <c r="O3897" s="6" t="str">
        <f>IF(anotacoes!N3897=0,"",anotacoes!N3897)</f>
        <v/>
      </c>
      <c r="P3897" t="str">
        <f>IF(anotacoes!M3897=0,"",UPPER(anotacoes!M3897))</f>
        <v/>
      </c>
      <c r="Q3897" t="str">
        <f t="shared" si="121"/>
        <v>INSERT INTO CONVERSAO_LUTA_ACAO (cd_conversao, id_luta, sequencia, momento_inicio, momento_fim, quem_faz, quem_sofre, acao_tipo, acao, tecnica, direcao, pontuacao) VALUES (1, 122, 39, TRIM(' 00:03:58,810'), TRIM(' 00:04:02,129'), 'KIM, J B', 'SCHMITT', 'GRIP TIME', 'LEFT COLLAR RIGHT SLEEVE', NULL, NULL, NULL)</v>
      </c>
      <c r="R3897" t="s">
        <v>10327</v>
      </c>
    </row>
    <row r="3898" spans="1:18" hidden="1" x14ac:dyDescent="0.25">
      <c r="A3898" s="7">
        <f>anotacoes!D3898</f>
        <v>40580</v>
      </c>
      <c r="B3898" t="str">
        <f>anotacoes!C3898</f>
        <v>GRAND SLAM PARIS 2011</v>
      </c>
      <c r="C3898" t="str">
        <f>anotacoes!E3898</f>
        <v>KIM, J B</v>
      </c>
      <c r="D3898" t="str">
        <f>anotacoes!F3898</f>
        <v>SCHMITT</v>
      </c>
      <c r="E3898" t="s">
        <v>10325</v>
      </c>
      <c r="F3898">
        <f>anotacoes!A3898</f>
        <v>122</v>
      </c>
      <c r="G3898">
        <f>anotacoes!B3898</f>
        <v>40</v>
      </c>
      <c r="H3898" t="str">
        <f>anotacoes!K3898</f>
        <v xml:space="preserve"> 00:04:02,129</v>
      </c>
      <c r="I3898" t="str">
        <f>anotacoes!L3898</f>
        <v xml:space="preserve"> 00:04:03,038</v>
      </c>
      <c r="J3898" t="str">
        <f>IF(L3898="PAUSE",E3898,IF(anotacoes!G3902=conversao_anotacoes!C3898,conversao_anotacoes!C3898,conversao_anotacoes!D3898))</f>
        <v>KIM, J B</v>
      </c>
      <c r="K3898" t="str">
        <f t="shared" si="120"/>
        <v>SCHMITT</v>
      </c>
      <c r="L3898" t="str">
        <f>UPPER(anotacoes!H3898)</f>
        <v>DEFENSE</v>
      </c>
      <c r="M3898" t="str">
        <f>IF(OR(L3898="ATTACK",L3898="FINTA"),"&lt;TECNICA&gt;",UPPER(anotacoes!I3898))</f>
        <v>TAE-SABAKI RIGHT</v>
      </c>
      <c r="N3898" t="str">
        <f>IF(OR(L3898="ATTACK",L3898="FINTA"),UPPER(anotacoes!I3898),"")</f>
        <v/>
      </c>
      <c r="O3898" s="6" t="str">
        <f>IF(anotacoes!N3898=0,"",anotacoes!N3898)</f>
        <v/>
      </c>
      <c r="P3898" t="str">
        <f>IF(anotacoes!M3898=0,"",UPPER(anotacoes!M3898))</f>
        <v/>
      </c>
      <c r="Q3898" t="str">
        <f t="shared" si="121"/>
        <v>INSERT INTO CONVERSAO_LUTA_ACAO (cd_conversao, id_luta, sequencia, momento_inicio, momento_fim, quem_faz, quem_sofre, acao_tipo, acao, tecnica, direcao, pontuacao) VALUES (1, 122, 40, TRIM(' 00:04:02,129'), TRIM(' 00:04:03,038'), 'KIM, J B', 'SCHMITT', 'DEFENSE', 'TAE-SABAKI RIGHT', NULL, NULL, NULL)</v>
      </c>
      <c r="R3898" t="s">
        <v>10327</v>
      </c>
    </row>
    <row r="3899" spans="1:18" hidden="1" x14ac:dyDescent="0.25">
      <c r="A3899" s="7">
        <f>anotacoes!D3899</f>
        <v>40580</v>
      </c>
      <c r="B3899" t="str">
        <f>anotacoes!C3899</f>
        <v>GRAND SLAM PARIS 2011</v>
      </c>
      <c r="C3899" t="str">
        <f>anotacoes!E3899</f>
        <v>KIM, J B</v>
      </c>
      <c r="D3899" t="str">
        <f>anotacoes!F3899</f>
        <v>SCHMITT</v>
      </c>
      <c r="E3899" t="s">
        <v>10325</v>
      </c>
      <c r="F3899">
        <f>anotacoes!A3899</f>
        <v>122</v>
      </c>
      <c r="G3899">
        <f>anotacoes!B3899</f>
        <v>41</v>
      </c>
      <c r="H3899" t="str">
        <f>anotacoes!K3899</f>
        <v xml:space="preserve"> 00:04:03,038</v>
      </c>
      <c r="I3899" t="str">
        <f>anotacoes!L3899</f>
        <v xml:space="preserve"> 00:04:09,868</v>
      </c>
      <c r="J3899" t="str">
        <f>IF(L3899="PAUSE",E3899,IF(anotacoes!G3903=conversao_anotacoes!C3899,conversao_anotacoes!C3899,conversao_anotacoes!D3899))</f>
        <v>KIM, J B</v>
      </c>
      <c r="K3899" t="str">
        <f t="shared" si="120"/>
        <v>SCHMITT</v>
      </c>
      <c r="L3899" t="str">
        <f>UPPER(anotacoes!H3899)</f>
        <v>GRIP TIME</v>
      </c>
      <c r="M3899" t="str">
        <f>IF(OR(L3899="ATTACK",L3899="FINTA"),"&lt;TECNICA&gt;",UPPER(anotacoes!I3899))</f>
        <v>LEFT COLLAR RIGHT SLEEVE</v>
      </c>
      <c r="N3899" t="str">
        <f>IF(OR(L3899="ATTACK",L3899="FINTA"),UPPER(anotacoes!I3899),"")</f>
        <v/>
      </c>
      <c r="O3899" s="6" t="str">
        <f>IF(anotacoes!N3899=0,"",anotacoes!N3899)</f>
        <v/>
      </c>
      <c r="P3899" t="str">
        <f>IF(anotacoes!M3899=0,"",UPPER(anotacoes!M3899))</f>
        <v/>
      </c>
      <c r="Q3899" t="str">
        <f t="shared" si="121"/>
        <v>INSERT INTO CONVERSAO_LUTA_ACAO (cd_conversao, id_luta, sequencia, momento_inicio, momento_fim, quem_faz, quem_sofre, acao_tipo, acao, tecnica, direcao, pontuacao) VALUES (1, 122, 41, TRIM(' 00:04:03,038'), TRIM(' 00:04:09,868'), 'KIM, J B', 'SCHMITT', 'GRIP TIME', 'LEFT COLLAR RIGHT SLEEVE', NULL, NULL, NULL)</v>
      </c>
      <c r="R3899" t="s">
        <v>10327</v>
      </c>
    </row>
    <row r="3900" spans="1:18" hidden="1" x14ac:dyDescent="0.25">
      <c r="A3900" s="7">
        <f>anotacoes!D3900</f>
        <v>40580</v>
      </c>
      <c r="B3900" t="str">
        <f>anotacoes!C3900</f>
        <v>GRAND SLAM PARIS 2011</v>
      </c>
      <c r="C3900" t="str">
        <f>anotacoes!E3900</f>
        <v>KIM, J B</v>
      </c>
      <c r="D3900" t="str">
        <f>anotacoes!F3900</f>
        <v>SCHMITT</v>
      </c>
      <c r="E3900" t="s">
        <v>10325</v>
      </c>
      <c r="F3900">
        <f>anotacoes!A3900</f>
        <v>122</v>
      </c>
      <c r="G3900">
        <f>anotacoes!B3900</f>
        <v>42</v>
      </c>
      <c r="H3900" t="str">
        <f>anotacoes!K3900</f>
        <v xml:space="preserve"> 00:04:09,868</v>
      </c>
      <c r="I3900" t="str">
        <f>anotacoes!L3900</f>
        <v xml:space="preserve"> 00:04:09,868</v>
      </c>
      <c r="J3900" t="str">
        <f>IF(L3900="PAUSE",E3900,IF(anotacoes!G3904=conversao_anotacoes!C3900,conversao_anotacoes!C3900,conversao_anotacoes!D3900))</f>
        <v>KIM, J B</v>
      </c>
      <c r="K3900" t="str">
        <f t="shared" si="120"/>
        <v>SCHMITT</v>
      </c>
      <c r="L3900" t="str">
        <f>UPPER(anotacoes!H3900)</f>
        <v>ATTACK</v>
      </c>
      <c r="M3900" t="str">
        <f>IF(OR(L3900="ATTACK",L3900="FINTA"),"&lt;TECNICA&gt;",UPPER(anotacoes!I3900))</f>
        <v>&lt;TECNICA&gt;</v>
      </c>
      <c r="N3900" t="str">
        <f>IF(OR(L3900="ATTACK",L3900="FINTA"),UPPER(anotacoes!I3900),"")</f>
        <v>KOUCHI GARI</v>
      </c>
      <c r="O3900" s="6">
        <f>IF(anotacoes!N3900=0,"",anotacoes!N3900)</f>
        <v>8</v>
      </c>
      <c r="P3900" t="str">
        <f>IF(anotacoes!M3900=0,"",UPPER(anotacoes!M3900))</f>
        <v/>
      </c>
      <c r="Q3900" t="str">
        <f t="shared" si="121"/>
        <v>INSERT INTO CONVERSAO_LUTA_ACAO (cd_conversao, id_luta, sequencia, momento_inicio, momento_fim, quem_faz, quem_sofre, acao_tipo, acao, tecnica, direcao, pontuacao) VALUES (1, 122, 42, TRIM(' 00:04:09,868'), TRIM(' 00:04:09,868'), 'KIM, J B', 'SCHMITT', 'ATTACK', '&lt;TECNICA&gt;', 'KOUCHI GARI', 8, NULL)</v>
      </c>
      <c r="R3900" t="s">
        <v>10327</v>
      </c>
    </row>
    <row r="3901" spans="1:18" hidden="1" x14ac:dyDescent="0.25">
      <c r="A3901" s="7">
        <f>anotacoes!D3901</f>
        <v>40580</v>
      </c>
      <c r="B3901" t="str">
        <f>anotacoes!C3901</f>
        <v>GRAND SLAM PARIS 2011</v>
      </c>
      <c r="C3901" t="str">
        <f>anotacoes!E3901</f>
        <v>KIM, J B</v>
      </c>
      <c r="D3901" t="str">
        <f>anotacoes!F3901</f>
        <v>SCHMITT</v>
      </c>
      <c r="E3901" t="s">
        <v>10325</v>
      </c>
      <c r="F3901">
        <f>anotacoes!A3901</f>
        <v>122</v>
      </c>
      <c r="G3901">
        <f>anotacoes!B3901</f>
        <v>43</v>
      </c>
      <c r="H3901" t="str">
        <f>anotacoes!K3901</f>
        <v xml:space="preserve"> 00:04:09,868</v>
      </c>
      <c r="I3901" t="str">
        <f>anotacoes!L3901</f>
        <v xml:space="preserve"> 00:04:15,048</v>
      </c>
      <c r="J3901" t="str">
        <f>IF(L3901="PAUSE",E3901,IF(anotacoes!G3905=conversao_anotacoes!C3901,conversao_anotacoes!C3901,conversao_anotacoes!D3901))</f>
        <v>KIM, J B</v>
      </c>
      <c r="K3901" t="str">
        <f t="shared" si="120"/>
        <v>SCHMITT</v>
      </c>
      <c r="L3901" t="str">
        <f>UPPER(anotacoes!H3901)</f>
        <v>GRIP TIME</v>
      </c>
      <c r="M3901" t="str">
        <f>IF(OR(L3901="ATTACK",L3901="FINTA"),"&lt;TECNICA&gt;",UPPER(anotacoes!I3901))</f>
        <v>LEFT COLLAR</v>
      </c>
      <c r="N3901" t="str">
        <f>IF(OR(L3901="ATTACK",L3901="FINTA"),UPPER(anotacoes!I3901),"")</f>
        <v/>
      </c>
      <c r="O3901" s="6" t="str">
        <f>IF(anotacoes!N3901=0,"",anotacoes!N3901)</f>
        <v/>
      </c>
      <c r="P3901" t="str">
        <f>IF(anotacoes!M3901=0,"",UPPER(anotacoes!M3901))</f>
        <v/>
      </c>
      <c r="Q3901" t="str">
        <f t="shared" si="121"/>
        <v>INSERT INTO CONVERSAO_LUTA_ACAO (cd_conversao, id_luta, sequencia, momento_inicio, momento_fim, quem_faz, quem_sofre, acao_tipo, acao, tecnica, direcao, pontuacao) VALUES (1, 122, 43, TRIM(' 00:04:09,868'), TRIM(' 00:04:15,048'), 'KIM, J B', 'SCHMITT', 'GRIP TIME', 'LEFT COLLAR', NULL, NULL, NULL)</v>
      </c>
      <c r="R3901" t="s">
        <v>10327</v>
      </c>
    </row>
    <row r="3902" spans="1:18" hidden="1" x14ac:dyDescent="0.25">
      <c r="A3902" s="7">
        <f>anotacoes!D3902</f>
        <v>40580</v>
      </c>
      <c r="B3902" t="str">
        <f>anotacoes!C3902</f>
        <v>GRAND SLAM PARIS 2011</v>
      </c>
      <c r="C3902" t="str">
        <f>anotacoes!E3902</f>
        <v>KIM, J B</v>
      </c>
      <c r="D3902" t="str">
        <f>anotacoes!F3902</f>
        <v>SCHMITT</v>
      </c>
      <c r="E3902" t="s">
        <v>10325</v>
      </c>
      <c r="F3902">
        <f>anotacoes!A3902</f>
        <v>122</v>
      </c>
      <c r="G3902">
        <f>anotacoes!B3902</f>
        <v>44</v>
      </c>
      <c r="H3902" t="str">
        <f>anotacoes!K3902</f>
        <v xml:space="preserve"> 00:04:15,048</v>
      </c>
      <c r="I3902" t="str">
        <f>anotacoes!L3902</f>
        <v xml:space="preserve"> 00:05:05,491</v>
      </c>
      <c r="J3902" t="str">
        <f>IF(L3902="PAUSE",E3902,IF(anotacoes!G3906=conversao_anotacoes!C3902,conversao_anotacoes!C3902,conversao_anotacoes!D3902))</f>
        <v>KIM, J B</v>
      </c>
      <c r="K3902" t="str">
        <f t="shared" si="120"/>
        <v>SCHMITT</v>
      </c>
      <c r="L3902" t="str">
        <f>UPPER(anotacoes!H3902)</f>
        <v>DISPLACEMENT</v>
      </c>
      <c r="M3902" t="str">
        <f>IF(OR(L3902="ATTACK",L3902="FINTA"),"&lt;TECNICA&gt;",UPPER(anotacoes!I3902))</f>
        <v>2-3 STEP HESITANT RIGHT</v>
      </c>
      <c r="N3902" t="str">
        <f>IF(OR(L3902="ATTACK",L3902="FINTA"),UPPER(anotacoes!I3902),"")</f>
        <v/>
      </c>
      <c r="O3902" s="6" t="str">
        <f>IF(anotacoes!N3902=0,"",anotacoes!N3902)</f>
        <v/>
      </c>
      <c r="P3902" t="str">
        <f>IF(anotacoes!M3902=0,"",UPPER(anotacoes!M3902))</f>
        <v/>
      </c>
      <c r="Q3902" t="str">
        <f t="shared" si="121"/>
        <v>INSERT INTO CONVERSAO_LUTA_ACAO (cd_conversao, id_luta, sequencia, momento_inicio, momento_fim, quem_faz, quem_sofre, acao_tipo, acao, tecnica, direcao, pontuacao) VALUES (1, 122, 44, TRIM(' 00:04:15,048'), TRIM(' 00:05:05,491'), 'KIM, J B', 'SCHMITT', 'DISPLACEMENT', '2-3 STEP HESITANT RIGHT', NULL, NULL, NULL)</v>
      </c>
      <c r="R3902" t="s">
        <v>10327</v>
      </c>
    </row>
    <row r="3903" spans="1:18" hidden="1" x14ac:dyDescent="0.25">
      <c r="A3903" s="7">
        <f>anotacoes!D3903</f>
        <v>40580</v>
      </c>
      <c r="B3903" t="str">
        <f>anotacoes!C3903</f>
        <v>GRAND SLAM PARIS 2011</v>
      </c>
      <c r="C3903" t="str">
        <f>anotacoes!E3903</f>
        <v>KIM, J B</v>
      </c>
      <c r="D3903" t="str">
        <f>anotacoes!F3903</f>
        <v>SCHMITT</v>
      </c>
      <c r="E3903" t="s">
        <v>10325</v>
      </c>
      <c r="F3903">
        <f>anotacoes!A3903</f>
        <v>122</v>
      </c>
      <c r="G3903">
        <f>anotacoes!B3903</f>
        <v>45</v>
      </c>
      <c r="H3903" t="str">
        <f>anotacoes!K3903</f>
        <v xml:space="preserve"> 00:05:05,491</v>
      </c>
      <c r="I3903" t="str">
        <f>anotacoes!L3903</f>
        <v xml:space="preserve"> 00:05:03,829</v>
      </c>
      <c r="J3903" t="str">
        <f>IF(L3903="PAUSE",E3903,IF(anotacoes!G3907=conversao_anotacoes!C3903,conversao_anotacoes!C3903,conversao_anotacoes!D3903))</f>
        <v>KIM, J B</v>
      </c>
      <c r="K3903" t="str">
        <f t="shared" si="120"/>
        <v>SCHMITT</v>
      </c>
      <c r="L3903" t="str">
        <f>UPPER(anotacoes!H3903)</f>
        <v>DISPLACEMENT</v>
      </c>
      <c r="M3903" t="str">
        <f>IF(OR(L3903="ATTACK",L3903="FINTA"),"&lt;TECNICA&gt;",UPPER(anotacoes!I3903))</f>
        <v>2-3 STEP HESITANT RIGHT</v>
      </c>
      <c r="N3903" t="str">
        <f>IF(OR(L3903="ATTACK",L3903="FINTA"),UPPER(anotacoes!I3903),"")</f>
        <v/>
      </c>
      <c r="O3903" s="6" t="str">
        <f>IF(anotacoes!N3903=0,"",anotacoes!N3903)</f>
        <v/>
      </c>
      <c r="P3903" t="str">
        <f>IF(anotacoes!M3903=0,"",UPPER(anotacoes!M3903))</f>
        <v/>
      </c>
      <c r="Q3903" t="str">
        <f t="shared" si="121"/>
        <v>INSERT INTO CONVERSAO_LUTA_ACAO (cd_conversao, id_luta, sequencia, momento_inicio, momento_fim, quem_faz, quem_sofre, acao_tipo, acao, tecnica, direcao, pontuacao) VALUES (1, 122, 45, TRIM(' 00:05:05,491'), TRIM(' 00:05:03,829'), 'KIM, J B', 'SCHMITT', 'DISPLACEMENT', '2-3 STEP HESITANT RIGHT', NULL, NULL, NULL)</v>
      </c>
      <c r="R3903" t="s">
        <v>10327</v>
      </c>
    </row>
    <row r="3904" spans="1:18" hidden="1" x14ac:dyDescent="0.25">
      <c r="A3904" s="7">
        <f>anotacoes!D3904</f>
        <v>40580</v>
      </c>
      <c r="B3904" t="str">
        <f>anotacoes!C3904</f>
        <v>GRAND SLAM PARIS 2011</v>
      </c>
      <c r="C3904" t="str">
        <f>anotacoes!E3904</f>
        <v>KIM, J B</v>
      </c>
      <c r="D3904" t="str">
        <f>anotacoes!F3904</f>
        <v>SCHMITT</v>
      </c>
      <c r="E3904" t="s">
        <v>10325</v>
      </c>
      <c r="F3904">
        <f>anotacoes!A3904</f>
        <v>122</v>
      </c>
      <c r="G3904">
        <f>anotacoes!B3904</f>
        <v>46</v>
      </c>
      <c r="H3904" t="str">
        <f>anotacoes!K3904</f>
        <v xml:space="preserve"> 00:05:03,829</v>
      </c>
      <c r="I3904" t="str">
        <f>anotacoes!L3904</f>
        <v xml:space="preserve"> 00:05:05,429</v>
      </c>
      <c r="J3904" t="str">
        <f>IF(L3904="PAUSE",E3904,IF(anotacoes!G3908=conversao_anotacoes!C3904,conversao_anotacoes!C3904,conversao_anotacoes!D3904))</f>
        <v>KIM, J B</v>
      </c>
      <c r="K3904" t="str">
        <f t="shared" si="120"/>
        <v>SCHMITT</v>
      </c>
      <c r="L3904" t="str">
        <f>UPPER(anotacoes!H3904)</f>
        <v>DISPLACEMENT</v>
      </c>
      <c r="M3904" t="str">
        <f>IF(OR(L3904="ATTACK",L3904="FINTA"),"&lt;TECNICA&gt;",UPPER(anotacoes!I3904))</f>
        <v>TRY TO GRIP WITH CONTACT</v>
      </c>
      <c r="N3904" t="str">
        <f>IF(OR(L3904="ATTACK",L3904="FINTA"),UPPER(anotacoes!I3904),"")</f>
        <v/>
      </c>
      <c r="O3904" s="6" t="str">
        <f>IF(anotacoes!N3904=0,"",anotacoes!N3904)</f>
        <v/>
      </c>
      <c r="P3904" t="str">
        <f>IF(anotacoes!M3904=0,"",UPPER(anotacoes!M3904))</f>
        <v/>
      </c>
      <c r="Q3904" t="str">
        <f t="shared" si="121"/>
        <v>INSERT INTO CONVERSAO_LUTA_ACAO (cd_conversao, id_luta, sequencia, momento_inicio, momento_fim, quem_faz, quem_sofre, acao_tipo, acao, tecnica, direcao, pontuacao) VALUES (1, 122, 46, TRIM(' 00:05:03,829'), TRIM(' 00:05:05,429'), 'KIM, J B', 'SCHMITT', 'DISPLACEMENT', 'TRY TO GRIP WITH CONTACT', NULL, NULL, NULL)</v>
      </c>
      <c r="R3904" t="s">
        <v>10327</v>
      </c>
    </row>
    <row r="3905" spans="1:18" hidden="1" x14ac:dyDescent="0.25">
      <c r="A3905" s="7">
        <f>anotacoes!D3905</f>
        <v>40580</v>
      </c>
      <c r="B3905" t="str">
        <f>anotacoes!C3905</f>
        <v>GRAND SLAM PARIS 2011</v>
      </c>
      <c r="C3905" t="str">
        <f>anotacoes!E3905</f>
        <v>KIM, J B</v>
      </c>
      <c r="D3905" t="str">
        <f>anotacoes!F3905</f>
        <v>SCHMITT</v>
      </c>
      <c r="E3905" t="s">
        <v>10325</v>
      </c>
      <c r="F3905">
        <f>anotacoes!A3905</f>
        <v>122</v>
      </c>
      <c r="G3905">
        <f>anotacoes!B3905</f>
        <v>47</v>
      </c>
      <c r="H3905" t="str">
        <f>anotacoes!K3905</f>
        <v xml:space="preserve"> 00:05:05,429</v>
      </c>
      <c r="I3905" t="str">
        <f>anotacoes!L3905</f>
        <v xml:space="preserve"> 00:05:06,003</v>
      </c>
      <c r="J3905" t="str">
        <f>IF(L3905="PAUSE",E3905,IF(anotacoes!G3909=conversao_anotacoes!C3905,conversao_anotacoes!C3905,conversao_anotacoes!D3905))</f>
        <v>KIM, J B</v>
      </c>
      <c r="K3905" t="str">
        <f t="shared" si="120"/>
        <v>SCHMITT</v>
      </c>
      <c r="L3905" t="str">
        <f>UPPER(anotacoes!H3905)</f>
        <v>GRIP TIME</v>
      </c>
      <c r="M3905" t="str">
        <f>IF(OR(L3905="ATTACK",L3905="FINTA"),"&lt;TECNICA&gt;",UPPER(anotacoes!I3905))</f>
        <v>LEFT COLLAR RIGHT COLLAR</v>
      </c>
      <c r="N3905" t="str">
        <f>IF(OR(L3905="ATTACK",L3905="FINTA"),UPPER(anotacoes!I3905),"")</f>
        <v/>
      </c>
      <c r="O3905" s="6" t="str">
        <f>IF(anotacoes!N3905=0,"",anotacoes!N3905)</f>
        <v/>
      </c>
      <c r="P3905" t="str">
        <f>IF(anotacoes!M3905=0,"",UPPER(anotacoes!M3905))</f>
        <v/>
      </c>
      <c r="Q3905" t="str">
        <f t="shared" si="121"/>
        <v>INSERT INTO CONVERSAO_LUTA_ACAO (cd_conversao, id_luta, sequencia, momento_inicio, momento_fim, quem_faz, quem_sofre, acao_tipo, acao, tecnica, direcao, pontuacao) VALUES (1, 122, 47, TRIM(' 00:05:05,429'), TRIM(' 00:05:06,003'), 'KIM, J B', 'SCHMITT', 'GRIP TIME', 'LEFT COLLAR RIGHT COLLAR', NULL, NULL, NULL)</v>
      </c>
      <c r="R3905" t="s">
        <v>10327</v>
      </c>
    </row>
    <row r="3906" spans="1:18" hidden="1" x14ac:dyDescent="0.25">
      <c r="A3906" s="7">
        <f>anotacoes!D3906</f>
        <v>40580</v>
      </c>
      <c r="B3906" t="str">
        <f>anotacoes!C3906</f>
        <v>GRAND SLAM PARIS 2011</v>
      </c>
      <c r="C3906" t="str">
        <f>anotacoes!E3906</f>
        <v>KIM, J B</v>
      </c>
      <c r="D3906" t="str">
        <f>anotacoes!F3906</f>
        <v>SCHMITT</v>
      </c>
      <c r="E3906" t="s">
        <v>10325</v>
      </c>
      <c r="F3906">
        <f>anotacoes!A3906</f>
        <v>122</v>
      </c>
      <c r="G3906">
        <f>anotacoes!B3906</f>
        <v>48</v>
      </c>
      <c r="H3906" t="str">
        <f>anotacoes!K3906</f>
        <v xml:space="preserve"> 00:05:06,003</v>
      </c>
      <c r="I3906" t="str">
        <f>anotacoes!L3906</f>
        <v xml:space="preserve"> 00:05:06,720</v>
      </c>
      <c r="J3906" t="str">
        <f>IF(L3906="PAUSE",E3906,IF(anotacoes!G3910=conversao_anotacoes!C3906,conversao_anotacoes!C3906,conversao_anotacoes!D3906))</f>
        <v>KIM, J B</v>
      </c>
      <c r="K3906" t="str">
        <f t="shared" si="120"/>
        <v>SCHMITT</v>
      </c>
      <c r="L3906" t="str">
        <f>UPPER(anotacoes!H3906)</f>
        <v>ATTACK</v>
      </c>
      <c r="M3906" t="str">
        <f>IF(OR(L3906="ATTACK",L3906="FINTA"),"&lt;TECNICA&gt;",UPPER(anotacoes!I3906))</f>
        <v>&lt;TECNICA&gt;</v>
      </c>
      <c r="N3906" t="str">
        <f>IF(OR(L3906="ATTACK",L3906="FINTA"),UPPER(anotacoes!I3906),"")</f>
        <v>OUCHI GARI</v>
      </c>
      <c r="O3906" s="6">
        <f>IF(anotacoes!N3906=0,"",anotacoes!N3906)</f>
        <v>8</v>
      </c>
      <c r="P3906" t="str">
        <f>IF(anotacoes!M3906=0,"",UPPER(anotacoes!M3906))</f>
        <v>YUKO</v>
      </c>
      <c r="Q3906" t="str">
        <f t="shared" si="121"/>
        <v>INSERT INTO CONVERSAO_LUTA_ACAO (cd_conversao, id_luta, sequencia, momento_inicio, momento_fim, quem_faz, quem_sofre, acao_tipo, acao, tecnica, direcao, pontuacao) VALUES (1, 122, 48, TRIM(' 00:05:06,003'), TRIM(' 00:05:06,720'), 'KIM, J B', 'SCHMITT', 'ATTACK', '&lt;TECNICA&gt;', 'OUCHI GARI', 8, 'YUKO')</v>
      </c>
      <c r="R3906" t="s">
        <v>10327</v>
      </c>
    </row>
    <row r="3907" spans="1:18" hidden="1" x14ac:dyDescent="0.25">
      <c r="A3907" s="7">
        <f>anotacoes!D3907</f>
        <v>40580</v>
      </c>
      <c r="B3907" t="str">
        <f>anotacoes!C3907</f>
        <v>GRAND SLAM PARIS 2011</v>
      </c>
      <c r="C3907" t="str">
        <f>anotacoes!E3907</f>
        <v>KIM, J B</v>
      </c>
      <c r="D3907" t="str">
        <f>anotacoes!F3907</f>
        <v>SCHMITT</v>
      </c>
      <c r="E3907" t="s">
        <v>10325</v>
      </c>
      <c r="F3907">
        <f>anotacoes!A3907</f>
        <v>122</v>
      </c>
      <c r="G3907">
        <f>anotacoes!B3907</f>
        <v>49</v>
      </c>
      <c r="H3907" t="str">
        <f>anotacoes!K3907</f>
        <v xml:space="preserve"> 00:05:06,720</v>
      </c>
      <c r="I3907" t="str">
        <f>anotacoes!L3907</f>
        <v xml:space="preserve"> 00:05:16,304</v>
      </c>
      <c r="J3907" t="str">
        <f>IF(L3907="PAUSE",E3907,IF(anotacoes!G3911=conversao_anotacoes!C3907,conversao_anotacoes!C3907,conversao_anotacoes!D3907))</f>
        <v>KIM, J B</v>
      </c>
      <c r="K3907" t="str">
        <f t="shared" ref="K3907:K3970" si="122">IF(J3907=E3907,"",IF(J3907=C3907,D3907,C3907))</f>
        <v>SCHMITT</v>
      </c>
      <c r="L3907" t="str">
        <f>UPPER(anotacoes!H3907)</f>
        <v>GROUNDWORK COMBAT</v>
      </c>
      <c r="M3907" t="str">
        <f>IF(OR(L3907="ATTACK",L3907="FINTA"),"&lt;TECNICA&gt;",UPPER(anotacoes!I3907))</f>
        <v>TRYING TO ATTACK</v>
      </c>
      <c r="N3907" t="str">
        <f>IF(OR(L3907="ATTACK",L3907="FINTA"),UPPER(anotacoes!I3907),"")</f>
        <v/>
      </c>
      <c r="O3907" s="6" t="str">
        <f>IF(anotacoes!N3907=0,"",anotacoes!N3907)</f>
        <v/>
      </c>
      <c r="P3907" t="str">
        <f>IF(anotacoes!M3907=0,"",UPPER(anotacoes!M3907))</f>
        <v/>
      </c>
      <c r="Q3907" t="str">
        <f t="shared" ref="Q3907:Q3970" si="123">CONCATENATE("INSERT INTO CONVERSAO_LUTA_ACAO (cd_conversao, id_luta, sequencia, momento_inicio, momento_fim, quem_faz, quem_sofre, acao_tipo, acao, tecnica, direcao, pontuacao) VALUES (1, ",F3907,", ",G3907,", ","TRIM('",H3907,"')",", ","TRIM('",I3907,"')",", ","'",J3907,"'",", ","'",K3907,"'",", ","'",L3907,"'",", ","'",M3907,"'",", ",IF(N3907="","NULL",CONCATENATE("'",N3907,"'")),", ",IF(O3907="","NULL",O3907),", ",IF(P3907="","NULL",CONCATENATE("'",P3907,"'")),")")</f>
        <v>INSERT INTO CONVERSAO_LUTA_ACAO (cd_conversao, id_luta, sequencia, momento_inicio, momento_fim, quem_faz, quem_sofre, acao_tipo, acao, tecnica, direcao, pontuacao) VALUES (1, 122, 49, TRIM(' 00:05:06,720'), TRIM(' 00:05:16,304'), 'KIM, J B', 'SCHMITT', 'GROUNDWORK COMBAT', 'TRYING TO ATTACK', NULL, NULL, NULL)</v>
      </c>
      <c r="R3907" t="s">
        <v>10327</v>
      </c>
    </row>
    <row r="3908" spans="1:18" hidden="1" x14ac:dyDescent="0.25">
      <c r="A3908" s="7">
        <f>anotacoes!D3908</f>
        <v>40580</v>
      </c>
      <c r="B3908" t="str">
        <f>anotacoes!C3908</f>
        <v>GRAND SLAM PARIS 2011</v>
      </c>
      <c r="C3908" t="str">
        <f>anotacoes!E3908</f>
        <v>KIM, J B</v>
      </c>
      <c r="D3908" t="str">
        <f>anotacoes!F3908</f>
        <v>SCHMITT</v>
      </c>
      <c r="E3908" t="s">
        <v>10325</v>
      </c>
      <c r="F3908">
        <f>anotacoes!A3908</f>
        <v>122</v>
      </c>
      <c r="G3908">
        <f>anotacoes!B3908</f>
        <v>50</v>
      </c>
      <c r="H3908" t="str">
        <f>anotacoes!K3908</f>
        <v xml:space="preserve"> 00:05:16,508</v>
      </c>
      <c r="I3908" t="str">
        <f>anotacoes!L3908</f>
        <v xml:space="preserve"> 00:05:30,480</v>
      </c>
      <c r="J3908" t="str">
        <f>IF(L3908="PAUSE",E3908,IF(anotacoes!G3912=conversao_anotacoes!C3908,conversao_anotacoes!C3908,conversao_anotacoes!D3908))</f>
        <v>&lt;ARBITRO_DESCONHECIDO&gt;</v>
      </c>
      <c r="K3908" t="str">
        <f t="shared" si="122"/>
        <v/>
      </c>
      <c r="L3908" t="str">
        <f>UPPER(anotacoes!H3908)</f>
        <v>PAUSE</v>
      </c>
      <c r="M3908" t="str">
        <f>IF(OR(L3908="ATTACK",L3908="FINTA"),"&lt;TECNICA&gt;",UPPER(anotacoes!I3908))</f>
        <v>&lt;NAO_CLASSIFICADO&gt;</v>
      </c>
      <c r="N3908" t="str">
        <f>IF(OR(L3908="ATTACK",L3908="FINTA"),UPPER(anotacoes!I3908),"")</f>
        <v/>
      </c>
      <c r="O3908" s="6" t="str">
        <f>IF(anotacoes!N3908=0,"",anotacoes!N3908)</f>
        <v/>
      </c>
      <c r="P3908" t="str">
        <f>IF(anotacoes!M3908=0,"",UPPER(anotacoes!M3908))</f>
        <v/>
      </c>
      <c r="Q3908" t="str">
        <f t="shared" si="123"/>
        <v>INSERT INTO CONVERSAO_LUTA_ACAO (cd_conversao, id_luta, sequencia, momento_inicio, momento_fim, quem_faz, quem_sofre, acao_tipo, acao, tecnica, direcao, pontuacao) VALUES (1, 122, 50, TRIM(' 00:05:16,508'), TRIM(' 00:05:30,480'), '&lt;ARBITRO_DESCONHECIDO&gt;', '', 'PAUSE', '&lt;NAO_CLASSIFICADO&gt;', NULL, NULL, NULL)</v>
      </c>
      <c r="R3908" t="s">
        <v>10327</v>
      </c>
    </row>
    <row r="3909" spans="1:18" hidden="1" x14ac:dyDescent="0.25">
      <c r="A3909" s="7">
        <f>anotacoes!D3909</f>
        <v>40580</v>
      </c>
      <c r="B3909" t="str">
        <f>anotacoes!C3909</f>
        <v>GRAND SLAM PARIS 2011</v>
      </c>
      <c r="C3909" t="str">
        <f>anotacoes!E3909</f>
        <v>KIM, J B</v>
      </c>
      <c r="D3909" t="str">
        <f>anotacoes!F3909</f>
        <v>SCHMITT</v>
      </c>
      <c r="E3909" t="s">
        <v>10325</v>
      </c>
      <c r="F3909">
        <f>anotacoes!A3909</f>
        <v>122</v>
      </c>
      <c r="G3909">
        <f>anotacoes!B3909</f>
        <v>51</v>
      </c>
      <c r="H3909" t="str">
        <f>anotacoes!K3909</f>
        <v xml:space="preserve"> 00:05:30,480</v>
      </c>
      <c r="I3909" t="str">
        <f>anotacoes!L3909</f>
        <v xml:space="preserve"> 00:05:33,352</v>
      </c>
      <c r="J3909" t="str">
        <f>IF(L3909="PAUSE",E3909,IF(anotacoes!G3913=conversao_anotacoes!C3909,conversao_anotacoes!C3909,conversao_anotacoes!D3909))</f>
        <v>KIM, J B</v>
      </c>
      <c r="K3909" t="str">
        <f t="shared" si="122"/>
        <v>SCHMITT</v>
      </c>
      <c r="L3909" t="str">
        <f>UPPER(anotacoes!H3909)</f>
        <v>DISPLACEMENT</v>
      </c>
      <c r="M3909" t="str">
        <f>IF(OR(L3909="ATTACK",L3909="FINTA"),"&lt;TECNICA&gt;",UPPER(anotacoes!I3909))</f>
        <v>CIRCULAR LEFT</v>
      </c>
      <c r="N3909" t="str">
        <f>IF(OR(L3909="ATTACK",L3909="FINTA"),UPPER(anotacoes!I3909),"")</f>
        <v/>
      </c>
      <c r="O3909" s="6" t="str">
        <f>IF(anotacoes!N3909=0,"",anotacoes!N3909)</f>
        <v/>
      </c>
      <c r="P3909" t="str">
        <f>IF(anotacoes!M3909=0,"",UPPER(anotacoes!M3909))</f>
        <v/>
      </c>
      <c r="Q3909" t="str">
        <f t="shared" si="123"/>
        <v>INSERT INTO CONVERSAO_LUTA_ACAO (cd_conversao, id_luta, sequencia, momento_inicio, momento_fim, quem_faz, quem_sofre, acao_tipo, acao, tecnica, direcao, pontuacao) VALUES (1, 122, 51, TRIM(' 00:05:30,480'), TRIM(' 00:05:33,352'), 'KIM, J B', 'SCHMITT', 'DISPLACEMENT', 'CIRCULAR LEFT', NULL, NULL, NULL)</v>
      </c>
      <c r="R3909" t="s">
        <v>10327</v>
      </c>
    </row>
    <row r="3910" spans="1:18" hidden="1" x14ac:dyDescent="0.25">
      <c r="A3910" s="7">
        <f>anotacoes!D3910</f>
        <v>40580</v>
      </c>
      <c r="B3910" t="str">
        <f>anotacoes!C3910</f>
        <v>GRAND SLAM PARIS 2011</v>
      </c>
      <c r="C3910" t="str">
        <f>anotacoes!E3910</f>
        <v>KIM, J B</v>
      </c>
      <c r="D3910" t="str">
        <f>anotacoes!F3910</f>
        <v>SCHMITT</v>
      </c>
      <c r="E3910" t="s">
        <v>10325</v>
      </c>
      <c r="F3910">
        <f>anotacoes!A3910</f>
        <v>122</v>
      </c>
      <c r="G3910">
        <f>anotacoes!B3910</f>
        <v>52</v>
      </c>
      <c r="H3910" t="str">
        <f>anotacoes!K3910</f>
        <v xml:space="preserve"> 00:05:33,352</v>
      </c>
      <c r="I3910" t="str">
        <f>anotacoes!L3910</f>
        <v xml:space="preserve"> 00:05:35,855</v>
      </c>
      <c r="J3910" t="str">
        <f>IF(L3910="PAUSE",E3910,IF(anotacoes!G3914=conversao_anotacoes!C3910,conversao_anotacoes!C3910,conversao_anotacoes!D3910))</f>
        <v>KIM, J B</v>
      </c>
      <c r="K3910" t="str">
        <f t="shared" si="122"/>
        <v>SCHMITT</v>
      </c>
      <c r="L3910" t="str">
        <f>UPPER(anotacoes!H3910)</f>
        <v>DISPLACEMENT</v>
      </c>
      <c r="M3910" t="str">
        <f>IF(OR(L3910="ATTACK",L3910="FINTA"),"&lt;TECNICA&gt;",UPPER(anotacoes!I3910))</f>
        <v>2-3 STEP HESITANT RIGHT</v>
      </c>
      <c r="N3910" t="str">
        <f>IF(OR(L3910="ATTACK",L3910="FINTA"),UPPER(anotacoes!I3910),"")</f>
        <v/>
      </c>
      <c r="O3910" s="6" t="str">
        <f>IF(anotacoes!N3910=0,"",anotacoes!N3910)</f>
        <v/>
      </c>
      <c r="P3910" t="str">
        <f>IF(anotacoes!M3910=0,"",UPPER(anotacoes!M3910))</f>
        <v/>
      </c>
      <c r="Q3910" t="str">
        <f t="shared" si="123"/>
        <v>INSERT INTO CONVERSAO_LUTA_ACAO (cd_conversao, id_luta, sequencia, momento_inicio, momento_fim, quem_faz, quem_sofre, acao_tipo, acao, tecnica, direcao, pontuacao) VALUES (1, 122, 52, TRIM(' 00:05:33,352'), TRIM(' 00:05:35,855'), 'KIM, J B', 'SCHMITT', 'DISPLACEMENT', '2-3 STEP HESITANT RIGHT', NULL, NULL, NULL)</v>
      </c>
      <c r="R3910" t="s">
        <v>10327</v>
      </c>
    </row>
    <row r="3911" spans="1:18" hidden="1" x14ac:dyDescent="0.25">
      <c r="A3911" s="7">
        <f>anotacoes!D3911</f>
        <v>40580</v>
      </c>
      <c r="B3911" t="str">
        <f>anotacoes!C3911</f>
        <v>GRAND SLAM PARIS 2011</v>
      </c>
      <c r="C3911" t="str">
        <f>anotacoes!E3911</f>
        <v>KIM, J B</v>
      </c>
      <c r="D3911" t="str">
        <f>anotacoes!F3911</f>
        <v>SCHMITT</v>
      </c>
      <c r="E3911" t="s">
        <v>10325</v>
      </c>
      <c r="F3911">
        <f>anotacoes!A3911</f>
        <v>122</v>
      </c>
      <c r="G3911">
        <f>anotacoes!B3911</f>
        <v>53</v>
      </c>
      <c r="H3911" t="str">
        <f>anotacoes!K3911</f>
        <v xml:space="preserve"> 00:05:35,855</v>
      </c>
      <c r="I3911" t="str">
        <f>anotacoes!L3911</f>
        <v xml:space="preserve"> 00:05:38,400</v>
      </c>
      <c r="J3911" t="str">
        <f>IF(L3911="PAUSE",E3911,IF(anotacoes!G3915=conversao_anotacoes!C3911,conversao_anotacoes!C3911,conversao_anotacoes!D3911))</f>
        <v>KIM, J B</v>
      </c>
      <c r="K3911" t="str">
        <f t="shared" si="122"/>
        <v>SCHMITT</v>
      </c>
      <c r="L3911" t="str">
        <f>UPPER(anotacoes!H3911)</f>
        <v>GRIP TIME</v>
      </c>
      <c r="M3911" t="str">
        <f>IF(OR(L3911="ATTACK",L3911="FINTA"),"&lt;TECNICA&gt;",UPPER(anotacoes!I3911))</f>
        <v>RIGHT COLLAR</v>
      </c>
      <c r="N3911" t="str">
        <f>IF(OR(L3911="ATTACK",L3911="FINTA"),UPPER(anotacoes!I3911),"")</f>
        <v/>
      </c>
      <c r="O3911" s="6" t="str">
        <f>IF(anotacoes!N3911=0,"",anotacoes!N3911)</f>
        <v/>
      </c>
      <c r="P3911" t="str">
        <f>IF(anotacoes!M3911=0,"",UPPER(anotacoes!M3911))</f>
        <v/>
      </c>
      <c r="Q3911" t="str">
        <f t="shared" si="123"/>
        <v>INSERT INTO CONVERSAO_LUTA_ACAO (cd_conversao, id_luta, sequencia, momento_inicio, momento_fim, quem_faz, quem_sofre, acao_tipo, acao, tecnica, direcao, pontuacao) VALUES (1, 122, 53, TRIM(' 00:05:35,855'), TRIM(' 00:05:38,400'), 'KIM, J B', 'SCHMITT', 'GRIP TIME', 'RIGHT COLLAR', NULL, NULL, NULL)</v>
      </c>
      <c r="R3911" t="s">
        <v>10327</v>
      </c>
    </row>
    <row r="3912" spans="1:18" hidden="1" x14ac:dyDescent="0.25">
      <c r="A3912" s="7">
        <f>anotacoes!D3912</f>
        <v>40580</v>
      </c>
      <c r="B3912" t="str">
        <f>anotacoes!C3912</f>
        <v>GRAND SLAM PARIS 2011</v>
      </c>
      <c r="C3912" t="str">
        <f>anotacoes!E3912</f>
        <v>KIM, J B</v>
      </c>
      <c r="D3912" t="str">
        <f>anotacoes!F3912</f>
        <v>SCHMITT</v>
      </c>
      <c r="E3912" t="s">
        <v>10325</v>
      </c>
      <c r="F3912">
        <f>anotacoes!A3912</f>
        <v>122</v>
      </c>
      <c r="G3912">
        <f>anotacoes!B3912</f>
        <v>54</v>
      </c>
      <c r="H3912" t="str">
        <f>anotacoes!K3912</f>
        <v xml:space="preserve"> 00:05:38,400</v>
      </c>
      <c r="I3912" t="str">
        <f>anotacoes!L3912</f>
        <v xml:space="preserve"> 00:05:42,323</v>
      </c>
      <c r="J3912" t="str">
        <f>IF(L3912="PAUSE",E3912,IF(anotacoes!G3916=conversao_anotacoes!C3912,conversao_anotacoes!C3912,conversao_anotacoes!D3912))</f>
        <v>KIM, J B</v>
      </c>
      <c r="K3912" t="str">
        <f t="shared" si="122"/>
        <v>SCHMITT</v>
      </c>
      <c r="L3912" t="str">
        <f>UPPER(anotacoes!H3912)</f>
        <v>DISPLACEMENT</v>
      </c>
      <c r="M3912" t="str">
        <f>IF(OR(L3912="ATTACK",L3912="FINTA"),"&lt;TECNICA&gt;",UPPER(anotacoes!I3912))</f>
        <v>TRY TO GRIP WITH CONTACT</v>
      </c>
      <c r="N3912" t="str">
        <f>IF(OR(L3912="ATTACK",L3912="FINTA"),UPPER(anotacoes!I3912),"")</f>
        <v/>
      </c>
      <c r="O3912" s="6" t="str">
        <f>IF(anotacoes!N3912=0,"",anotacoes!N3912)</f>
        <v/>
      </c>
      <c r="P3912" t="str">
        <f>IF(anotacoes!M3912=0,"",UPPER(anotacoes!M3912))</f>
        <v/>
      </c>
      <c r="Q3912" t="str">
        <f t="shared" si="123"/>
        <v>INSERT INTO CONVERSAO_LUTA_ACAO (cd_conversao, id_luta, sequencia, momento_inicio, momento_fim, quem_faz, quem_sofre, acao_tipo, acao, tecnica, direcao, pontuacao) VALUES (1, 122, 54, TRIM(' 00:05:38,400'), TRIM(' 00:05:42,323'), 'KIM, J B', 'SCHMITT', 'DISPLACEMENT', 'TRY TO GRIP WITH CONTACT', NULL, NULL, NULL)</v>
      </c>
      <c r="R3912" t="s">
        <v>10327</v>
      </c>
    </row>
    <row r="3913" spans="1:18" hidden="1" x14ac:dyDescent="0.25">
      <c r="A3913" s="7">
        <f>anotacoes!D3913</f>
        <v>40580</v>
      </c>
      <c r="B3913" t="str">
        <f>anotacoes!C3913</f>
        <v>GRAND SLAM PARIS 2011</v>
      </c>
      <c r="C3913" t="str">
        <f>anotacoes!E3913</f>
        <v>KIM, J B</v>
      </c>
      <c r="D3913" t="str">
        <f>anotacoes!F3913</f>
        <v>SCHMITT</v>
      </c>
      <c r="E3913" t="s">
        <v>10325</v>
      </c>
      <c r="F3913">
        <f>anotacoes!A3913</f>
        <v>122</v>
      </c>
      <c r="G3913">
        <f>anotacoes!B3913</f>
        <v>55</v>
      </c>
      <c r="H3913" t="str">
        <f>anotacoes!K3913</f>
        <v xml:space="preserve"> 00:05:42,323</v>
      </c>
      <c r="I3913" t="str">
        <f>anotacoes!L3913</f>
        <v xml:space="preserve"> 00:05:42,937</v>
      </c>
      <c r="J3913" t="str">
        <f>IF(L3913="PAUSE",E3913,IF(anotacoes!G3917=conversao_anotacoes!C3913,conversao_anotacoes!C3913,conversao_anotacoes!D3913))</f>
        <v>KIM, J B</v>
      </c>
      <c r="K3913" t="str">
        <f t="shared" si="122"/>
        <v>SCHMITT</v>
      </c>
      <c r="L3913" t="str">
        <f>UPPER(anotacoes!H3913)</f>
        <v>FINTA</v>
      </c>
      <c r="M3913" t="str">
        <f>IF(OR(L3913="ATTACK",L3913="FINTA"),"&lt;TECNICA&gt;",UPPER(anotacoes!I3913))</f>
        <v>&lt;TECNICA&gt;</v>
      </c>
      <c r="N3913" t="str">
        <f>IF(OR(L3913="ATTACK",L3913="FINTA"),UPPER(anotacoes!I3913),"")</f>
        <v>KOUCHI GARI RIGHT</v>
      </c>
      <c r="O3913" s="6" t="str">
        <f>IF(anotacoes!N3913=0,"",anotacoes!N3913)</f>
        <v/>
      </c>
      <c r="P3913" t="str">
        <f>IF(anotacoes!M3913=0,"",UPPER(anotacoes!M3913))</f>
        <v/>
      </c>
      <c r="Q3913" t="str">
        <f t="shared" si="123"/>
        <v>INSERT INTO CONVERSAO_LUTA_ACAO (cd_conversao, id_luta, sequencia, momento_inicio, momento_fim, quem_faz, quem_sofre, acao_tipo, acao, tecnica, direcao, pontuacao) VALUES (1, 122, 55, TRIM(' 00:05:42,323'), TRIM(' 00:05:42,937'), 'KIM, J B', 'SCHMITT', 'FINTA', '&lt;TECNICA&gt;', 'KOUCHI GARI RIGHT', NULL, NULL)</v>
      </c>
      <c r="R3913" t="s">
        <v>10327</v>
      </c>
    </row>
    <row r="3914" spans="1:18" hidden="1" x14ac:dyDescent="0.25">
      <c r="A3914" s="7">
        <f>anotacoes!D3914</f>
        <v>40580</v>
      </c>
      <c r="B3914" t="str">
        <f>anotacoes!C3914</f>
        <v>GRAND SLAM PARIS 2011</v>
      </c>
      <c r="C3914" t="str">
        <f>anotacoes!E3914</f>
        <v>KIM, J B</v>
      </c>
      <c r="D3914" t="str">
        <f>anotacoes!F3914</f>
        <v>SCHMITT</v>
      </c>
      <c r="E3914" t="s">
        <v>10325</v>
      </c>
      <c r="F3914">
        <f>anotacoes!A3914</f>
        <v>122</v>
      </c>
      <c r="G3914">
        <f>anotacoes!B3914</f>
        <v>56</v>
      </c>
      <c r="H3914" t="str">
        <f>anotacoes!K3914</f>
        <v xml:space="preserve"> 00:05:42,937</v>
      </c>
      <c r="I3914" t="str">
        <f>anotacoes!L3914</f>
        <v xml:space="preserve"> 00:05:46,755</v>
      </c>
      <c r="J3914" t="str">
        <f>IF(L3914="PAUSE",E3914,IF(anotacoes!G3918=conversao_anotacoes!C3914,conversao_anotacoes!C3914,conversao_anotacoes!D3914))</f>
        <v>KIM, J B</v>
      </c>
      <c r="K3914" t="str">
        <f t="shared" si="122"/>
        <v>SCHMITT</v>
      </c>
      <c r="L3914" t="str">
        <f>UPPER(anotacoes!H3914)</f>
        <v>GROUNDWORK COMBAT</v>
      </c>
      <c r="M3914" t="str">
        <f>IF(OR(L3914="ATTACK",L3914="FINTA"),"&lt;TECNICA&gt;",UPPER(anotacoes!I3914))</f>
        <v>DEFENSIVE POSITION</v>
      </c>
      <c r="N3914" t="str">
        <f>IF(OR(L3914="ATTACK",L3914="FINTA"),UPPER(anotacoes!I3914),"")</f>
        <v/>
      </c>
      <c r="O3914" s="6" t="str">
        <f>IF(anotacoes!N3914=0,"",anotacoes!N3914)</f>
        <v/>
      </c>
      <c r="P3914" t="str">
        <f>IF(anotacoes!M3914=0,"",UPPER(anotacoes!M3914))</f>
        <v/>
      </c>
      <c r="Q3914" t="str">
        <f t="shared" si="123"/>
        <v>INSERT INTO CONVERSAO_LUTA_ACAO (cd_conversao, id_luta, sequencia, momento_inicio, momento_fim, quem_faz, quem_sofre, acao_tipo, acao, tecnica, direcao, pontuacao) VALUES (1, 122, 56, TRIM(' 00:05:42,937'), TRIM(' 00:05:46,755'), 'KIM, J B', 'SCHMITT', 'GROUNDWORK COMBAT', 'DEFENSIVE POSITION', NULL, NULL, NULL)</v>
      </c>
      <c r="R3914" t="s">
        <v>10327</v>
      </c>
    </row>
    <row r="3915" spans="1:18" hidden="1" x14ac:dyDescent="0.25">
      <c r="A3915" s="7">
        <f>anotacoes!D3915</f>
        <v>40580</v>
      </c>
      <c r="B3915" t="str">
        <f>anotacoes!C3915</f>
        <v>GRAND SLAM PARIS 2011</v>
      </c>
      <c r="C3915" t="str">
        <f>anotacoes!E3915</f>
        <v>KIM, J B</v>
      </c>
      <c r="D3915" t="str">
        <f>anotacoes!F3915</f>
        <v>SCHMITT</v>
      </c>
      <c r="E3915" t="s">
        <v>10325</v>
      </c>
      <c r="F3915">
        <f>anotacoes!A3915</f>
        <v>122</v>
      </c>
      <c r="G3915">
        <f>anotacoes!B3915</f>
        <v>57</v>
      </c>
      <c r="H3915" t="str">
        <f>anotacoes!K3915</f>
        <v xml:space="preserve"> 00:05:47,004</v>
      </c>
      <c r="I3915" t="str">
        <f>anotacoes!L3915</f>
        <v xml:space="preserve"> 00:05:54,243</v>
      </c>
      <c r="J3915" t="str">
        <f>IF(L3915="PAUSE",E3915,IF(anotacoes!G3919=conversao_anotacoes!C3915,conversao_anotacoes!C3915,conversao_anotacoes!D3915))</f>
        <v>&lt;ARBITRO_DESCONHECIDO&gt;</v>
      </c>
      <c r="K3915" t="str">
        <f t="shared" si="122"/>
        <v/>
      </c>
      <c r="L3915" t="str">
        <f>UPPER(anotacoes!H3915)</f>
        <v>PAUSE</v>
      </c>
      <c r="M3915" t="str">
        <f>IF(OR(L3915="ATTACK",L3915="FINTA"),"&lt;TECNICA&gt;",UPPER(anotacoes!I3915))</f>
        <v>&lt;NAO_CLASSIFICADO&gt;</v>
      </c>
      <c r="N3915" t="str">
        <f>IF(OR(L3915="ATTACK",L3915="FINTA"),UPPER(anotacoes!I3915),"")</f>
        <v/>
      </c>
      <c r="O3915" s="6" t="str">
        <f>IF(anotacoes!N3915=0,"",anotacoes!N3915)</f>
        <v/>
      </c>
      <c r="P3915" t="str">
        <f>IF(anotacoes!M3915=0,"",UPPER(anotacoes!M3915))</f>
        <v/>
      </c>
      <c r="Q3915" t="str">
        <f t="shared" si="123"/>
        <v>INSERT INTO CONVERSAO_LUTA_ACAO (cd_conversao, id_luta, sequencia, momento_inicio, momento_fim, quem_faz, quem_sofre, acao_tipo, acao, tecnica, direcao, pontuacao) VALUES (1, 122, 57, TRIM(' 00:05:47,004'), TRIM(' 00:05:54,243'), '&lt;ARBITRO_DESCONHECIDO&gt;', '', 'PAUSE', '&lt;NAO_CLASSIFICADO&gt;', NULL, NULL, NULL)</v>
      </c>
      <c r="R3915" t="s">
        <v>10327</v>
      </c>
    </row>
    <row r="3916" spans="1:18" hidden="1" x14ac:dyDescent="0.25">
      <c r="A3916" s="7">
        <f>anotacoes!D3916</f>
        <v>40580</v>
      </c>
      <c r="B3916" t="str">
        <f>anotacoes!C3916</f>
        <v>GRAND SLAM PARIS 2011</v>
      </c>
      <c r="C3916" t="str">
        <f>anotacoes!E3916</f>
        <v>KIM, J B</v>
      </c>
      <c r="D3916" t="str">
        <f>anotacoes!F3916</f>
        <v>SCHMITT</v>
      </c>
      <c r="E3916" t="s">
        <v>10325</v>
      </c>
      <c r="F3916">
        <f>anotacoes!A3916</f>
        <v>122</v>
      </c>
      <c r="G3916">
        <f>anotacoes!B3916</f>
        <v>58</v>
      </c>
      <c r="H3916" t="str">
        <f>anotacoes!K3916</f>
        <v xml:space="preserve"> 00:05:54,243</v>
      </c>
      <c r="I3916" t="str">
        <f>anotacoes!L3916</f>
        <v xml:space="preserve"> 00:05:59,921</v>
      </c>
      <c r="J3916" t="str">
        <f>IF(L3916="PAUSE",E3916,IF(anotacoes!G3920=conversao_anotacoes!C3916,conversao_anotacoes!C3916,conversao_anotacoes!D3916))</f>
        <v>KIM, J B</v>
      </c>
      <c r="K3916" t="str">
        <f t="shared" si="122"/>
        <v>SCHMITT</v>
      </c>
      <c r="L3916" t="str">
        <f>UPPER(anotacoes!H3916)</f>
        <v>DISPLACEMENT</v>
      </c>
      <c r="M3916" t="str">
        <f>IF(OR(L3916="ATTACK",L3916="FINTA"),"&lt;TECNICA&gt;",UPPER(anotacoes!I3916))</f>
        <v>CIRCULAR LEFT</v>
      </c>
      <c r="N3916" t="str">
        <f>IF(OR(L3916="ATTACK",L3916="FINTA"),UPPER(anotacoes!I3916),"")</f>
        <v/>
      </c>
      <c r="O3916" s="6" t="str">
        <f>IF(anotacoes!N3916=0,"",anotacoes!N3916)</f>
        <v/>
      </c>
      <c r="P3916" t="str">
        <f>IF(anotacoes!M3916=0,"",UPPER(anotacoes!M3916))</f>
        <v/>
      </c>
      <c r="Q3916" t="str">
        <f t="shared" si="123"/>
        <v>INSERT INTO CONVERSAO_LUTA_ACAO (cd_conversao, id_luta, sequencia, momento_inicio, momento_fim, quem_faz, quem_sofre, acao_tipo, acao, tecnica, direcao, pontuacao) VALUES (1, 122, 58, TRIM(' 00:05:54,243'), TRIM(' 00:05:59,921'), 'KIM, J B', 'SCHMITT', 'DISPLACEMENT', 'CIRCULAR LEFT', NULL, NULL, NULL)</v>
      </c>
      <c r="R3916" t="s">
        <v>10327</v>
      </c>
    </row>
    <row r="3917" spans="1:18" hidden="1" x14ac:dyDescent="0.25">
      <c r="A3917" s="7">
        <f>anotacoes!D3917</f>
        <v>40580</v>
      </c>
      <c r="B3917" t="str">
        <f>anotacoes!C3917</f>
        <v>GRAND SLAM PARIS 2011</v>
      </c>
      <c r="C3917" t="str">
        <f>anotacoes!E3917</f>
        <v>KIM, J B</v>
      </c>
      <c r="D3917" t="str">
        <f>anotacoes!F3917</f>
        <v>SCHMITT</v>
      </c>
      <c r="E3917" t="s">
        <v>10325</v>
      </c>
      <c r="F3917">
        <f>anotacoes!A3917</f>
        <v>122</v>
      </c>
      <c r="G3917">
        <f>anotacoes!B3917</f>
        <v>59</v>
      </c>
      <c r="H3917" t="str">
        <f>anotacoes!K3917</f>
        <v xml:space="preserve"> 00:05:59,921</v>
      </c>
      <c r="I3917" t="str">
        <f>anotacoes!L3917</f>
        <v xml:space="preserve"> 00:06:44,752</v>
      </c>
      <c r="J3917" t="str">
        <f>IF(L3917="PAUSE",E3917,IF(anotacoes!G3921=conversao_anotacoes!C3917,conversao_anotacoes!C3917,conversao_anotacoes!D3917))</f>
        <v>KIM, J B</v>
      </c>
      <c r="K3917" t="str">
        <f t="shared" si="122"/>
        <v>SCHMITT</v>
      </c>
      <c r="L3917" t="str">
        <f>UPPER(anotacoes!H3917)</f>
        <v>DISPLACEMENT</v>
      </c>
      <c r="M3917" t="str">
        <f>IF(OR(L3917="ATTACK",L3917="FINTA"),"&lt;TECNICA&gt;",UPPER(anotacoes!I3917))</f>
        <v>2-3 STEP HESITANT RIGHT</v>
      </c>
      <c r="N3917" t="str">
        <f>IF(OR(L3917="ATTACK",L3917="FINTA"),UPPER(anotacoes!I3917),"")</f>
        <v/>
      </c>
      <c r="O3917" s="6" t="str">
        <f>IF(anotacoes!N3917=0,"",anotacoes!N3917)</f>
        <v/>
      </c>
      <c r="P3917" t="str">
        <f>IF(anotacoes!M3917=0,"",UPPER(anotacoes!M3917))</f>
        <v/>
      </c>
      <c r="Q3917" t="str">
        <f t="shared" si="123"/>
        <v>INSERT INTO CONVERSAO_LUTA_ACAO (cd_conversao, id_luta, sequencia, momento_inicio, momento_fim, quem_faz, quem_sofre, acao_tipo, acao, tecnica, direcao, pontuacao) VALUES (1, 122, 59, TRIM(' 00:05:59,921'), TRIM(' 00:06:44,752'), 'KIM, J B', 'SCHMITT', 'DISPLACEMENT', '2-3 STEP HESITANT RIGHT', NULL, NULL, NULL)</v>
      </c>
      <c r="R3917" t="s">
        <v>10327</v>
      </c>
    </row>
    <row r="3918" spans="1:18" hidden="1" x14ac:dyDescent="0.25">
      <c r="A3918" s="7">
        <f>anotacoes!D3918</f>
        <v>40580</v>
      </c>
      <c r="B3918" t="str">
        <f>anotacoes!C3918</f>
        <v>GRAND SLAM PARIS 2011</v>
      </c>
      <c r="C3918" t="str">
        <f>anotacoes!E3918</f>
        <v>KIM, J B</v>
      </c>
      <c r="D3918" t="str">
        <f>anotacoes!F3918</f>
        <v>SCHMITT</v>
      </c>
      <c r="E3918" t="s">
        <v>10325</v>
      </c>
      <c r="F3918">
        <f>anotacoes!A3918</f>
        <v>122</v>
      </c>
      <c r="G3918">
        <f>anotacoes!B3918</f>
        <v>60</v>
      </c>
      <c r="H3918" t="str">
        <f>anotacoes!K3918</f>
        <v xml:space="preserve"> 00:06:44,752</v>
      </c>
      <c r="I3918" t="str">
        <f>anotacoes!L3918</f>
        <v xml:space="preserve"> 00:06:51,148</v>
      </c>
      <c r="J3918" t="str">
        <f>IF(L3918="PAUSE",E3918,IF(anotacoes!G3922=conversao_anotacoes!C3918,conversao_anotacoes!C3918,conversao_anotacoes!D3918))</f>
        <v>KIM, J B</v>
      </c>
      <c r="K3918" t="str">
        <f t="shared" si="122"/>
        <v>SCHMITT</v>
      </c>
      <c r="L3918" t="str">
        <f>UPPER(anotacoes!H3918)</f>
        <v>DISPLACEMENT</v>
      </c>
      <c r="M3918" t="str">
        <f>IF(OR(L3918="ATTACK",L3918="FINTA"),"&lt;TECNICA&gt;",UPPER(anotacoes!I3918))</f>
        <v>TRY TO GRIP WITH CONTACT</v>
      </c>
      <c r="N3918" t="str">
        <f>IF(OR(L3918="ATTACK",L3918="FINTA"),UPPER(anotacoes!I3918),"")</f>
        <v/>
      </c>
      <c r="O3918" s="6" t="str">
        <f>IF(anotacoes!N3918=0,"",anotacoes!N3918)</f>
        <v/>
      </c>
      <c r="P3918" t="str">
        <f>IF(anotacoes!M3918=0,"",UPPER(anotacoes!M3918))</f>
        <v/>
      </c>
      <c r="Q3918" t="str">
        <f t="shared" si="123"/>
        <v>INSERT INTO CONVERSAO_LUTA_ACAO (cd_conversao, id_luta, sequencia, momento_inicio, momento_fim, quem_faz, quem_sofre, acao_tipo, acao, tecnica, direcao, pontuacao) VALUES (1, 122, 60, TRIM(' 00:06:44,752'), TRIM(' 00:06:51,148'), 'KIM, J B', 'SCHMITT', 'DISPLACEMENT', 'TRY TO GRIP WITH CONTACT', NULL, NULL, NULL)</v>
      </c>
      <c r="R3918" t="s">
        <v>10327</v>
      </c>
    </row>
    <row r="3919" spans="1:18" hidden="1" x14ac:dyDescent="0.25">
      <c r="A3919" s="7">
        <f>anotacoes!D3919</f>
        <v>40580</v>
      </c>
      <c r="B3919" t="str">
        <f>anotacoes!C3919</f>
        <v>GRAND SLAM PARIS 2011</v>
      </c>
      <c r="C3919" t="str">
        <f>anotacoes!E3919</f>
        <v>KIM, J B</v>
      </c>
      <c r="D3919" t="str">
        <f>anotacoes!F3919</f>
        <v>SCHMITT</v>
      </c>
      <c r="E3919" t="s">
        <v>10325</v>
      </c>
      <c r="F3919">
        <f>anotacoes!A3919</f>
        <v>122</v>
      </c>
      <c r="G3919">
        <f>anotacoes!B3919</f>
        <v>61</v>
      </c>
      <c r="H3919" t="str">
        <f>anotacoes!K3919</f>
        <v xml:space="preserve"> 00:06:51,148</v>
      </c>
      <c r="I3919" t="str">
        <f>anotacoes!L3919</f>
        <v xml:space="preserve"> 00:06:52,253</v>
      </c>
      <c r="J3919" t="str">
        <f>IF(L3919="PAUSE",E3919,IF(anotacoes!G3923=conversao_anotacoes!C3919,conversao_anotacoes!C3919,conversao_anotacoes!D3919))</f>
        <v>KIM, J B</v>
      </c>
      <c r="K3919" t="str">
        <f t="shared" si="122"/>
        <v>SCHMITT</v>
      </c>
      <c r="L3919" t="str">
        <f>UPPER(anotacoes!H3919)</f>
        <v>GRIP TIME</v>
      </c>
      <c r="M3919" t="str">
        <f>IF(OR(L3919="ATTACK",L3919="FINTA"),"&lt;TECNICA&gt;",UPPER(anotacoes!I3919))</f>
        <v>LEFT COLLAR RIGHT SLEEVE</v>
      </c>
      <c r="N3919" t="str">
        <f>IF(OR(L3919="ATTACK",L3919="FINTA"),UPPER(anotacoes!I3919),"")</f>
        <v/>
      </c>
      <c r="O3919" s="6" t="str">
        <f>IF(anotacoes!N3919=0,"",anotacoes!N3919)</f>
        <v/>
      </c>
      <c r="P3919" t="str">
        <f>IF(anotacoes!M3919=0,"",UPPER(anotacoes!M3919))</f>
        <v/>
      </c>
      <c r="Q3919" t="str">
        <f t="shared" si="123"/>
        <v>INSERT INTO CONVERSAO_LUTA_ACAO (cd_conversao, id_luta, sequencia, momento_inicio, momento_fim, quem_faz, quem_sofre, acao_tipo, acao, tecnica, direcao, pontuacao) VALUES (1, 122, 61, TRIM(' 00:06:51,148'), TRIM(' 00:06:52,253'), 'KIM, J B', 'SCHMITT', 'GRIP TIME', 'LEFT COLLAR RIGHT SLEEVE', NULL, NULL, NULL)</v>
      </c>
      <c r="R3919" t="s">
        <v>10327</v>
      </c>
    </row>
    <row r="3920" spans="1:18" hidden="1" x14ac:dyDescent="0.25">
      <c r="A3920" s="7">
        <f>anotacoes!D3920</f>
        <v>40580</v>
      </c>
      <c r="B3920" t="str">
        <f>anotacoes!C3920</f>
        <v>GRAND SLAM PARIS 2011</v>
      </c>
      <c r="C3920" t="str">
        <f>anotacoes!E3920</f>
        <v>KIM, J B</v>
      </c>
      <c r="D3920" t="str">
        <f>anotacoes!F3920</f>
        <v>SCHMITT</v>
      </c>
      <c r="E3920" t="s">
        <v>10325</v>
      </c>
      <c r="F3920">
        <f>anotacoes!A3920</f>
        <v>122</v>
      </c>
      <c r="G3920">
        <f>anotacoes!B3920</f>
        <v>62</v>
      </c>
      <c r="H3920" t="str">
        <f>anotacoes!K3920</f>
        <v xml:space="preserve"> 00:06:52,253</v>
      </c>
      <c r="I3920" t="str">
        <f>anotacoes!L3920</f>
        <v xml:space="preserve"> 00:06:52,713</v>
      </c>
      <c r="J3920" t="str">
        <f>IF(L3920="PAUSE",E3920,IF(anotacoes!G3924=conversao_anotacoes!C3920,conversao_anotacoes!C3920,conversao_anotacoes!D3920))</f>
        <v>KIM, J B</v>
      </c>
      <c r="K3920" t="str">
        <f t="shared" si="122"/>
        <v>SCHMITT</v>
      </c>
      <c r="L3920" t="str">
        <f>UPPER(anotacoes!H3920)</f>
        <v>FINTA</v>
      </c>
      <c r="M3920" t="str">
        <f>IF(OR(L3920="ATTACK",L3920="FINTA"),"&lt;TECNICA&gt;",UPPER(anotacoes!I3920))</f>
        <v>&lt;TECNICA&gt;</v>
      </c>
      <c r="N3920" t="str">
        <f>IF(OR(L3920="ATTACK",L3920="FINTA"),UPPER(anotacoes!I3920),"")</f>
        <v>OUCHI GARI RIGHT</v>
      </c>
      <c r="O3920" s="6" t="str">
        <f>IF(anotacoes!N3920=0,"",anotacoes!N3920)</f>
        <v/>
      </c>
      <c r="P3920" t="str">
        <f>IF(anotacoes!M3920=0,"",UPPER(anotacoes!M3920))</f>
        <v/>
      </c>
      <c r="Q3920" t="str">
        <f t="shared" si="123"/>
        <v>INSERT INTO CONVERSAO_LUTA_ACAO (cd_conversao, id_luta, sequencia, momento_inicio, momento_fim, quem_faz, quem_sofre, acao_tipo, acao, tecnica, direcao, pontuacao) VALUES (1, 122, 62, TRIM(' 00:06:52,253'), TRIM(' 00:06:52,713'), 'KIM, J B', 'SCHMITT', 'FINTA', '&lt;TECNICA&gt;', 'OUCHI GARI RIGHT', NULL, NULL)</v>
      </c>
      <c r="R3920" t="s">
        <v>10327</v>
      </c>
    </row>
    <row r="3921" spans="1:18" hidden="1" x14ac:dyDescent="0.25">
      <c r="A3921" s="7">
        <f>anotacoes!D3921</f>
        <v>40580</v>
      </c>
      <c r="B3921" t="str">
        <f>anotacoes!C3921</f>
        <v>GRAND SLAM PARIS 2011</v>
      </c>
      <c r="C3921" t="str">
        <f>anotacoes!E3921</f>
        <v>KIM, J B</v>
      </c>
      <c r="D3921" t="str">
        <f>anotacoes!F3921</f>
        <v>SCHMITT</v>
      </c>
      <c r="E3921" t="s">
        <v>10325</v>
      </c>
      <c r="F3921">
        <f>anotacoes!A3921</f>
        <v>122</v>
      </c>
      <c r="G3921">
        <f>anotacoes!B3921</f>
        <v>63</v>
      </c>
      <c r="H3921" t="str">
        <f>anotacoes!K3921</f>
        <v xml:space="preserve"> 00:06:52,713</v>
      </c>
      <c r="I3921" t="str">
        <f>anotacoes!L3921</f>
        <v xml:space="preserve"> 00:06:56,382</v>
      </c>
      <c r="J3921" t="str">
        <f>IF(L3921="PAUSE",E3921,IF(anotacoes!G3925=conversao_anotacoes!C3921,conversao_anotacoes!C3921,conversao_anotacoes!D3921))</f>
        <v>KIM, J B</v>
      </c>
      <c r="K3921" t="str">
        <f t="shared" si="122"/>
        <v>SCHMITT</v>
      </c>
      <c r="L3921" t="str">
        <f>UPPER(anotacoes!H3921)</f>
        <v>GRIP TIME</v>
      </c>
      <c r="M3921" t="str">
        <f>IF(OR(L3921="ATTACK",L3921="FINTA"),"&lt;TECNICA&gt;",UPPER(anotacoes!I3921))</f>
        <v>LEFT COLLAR</v>
      </c>
      <c r="N3921" t="str">
        <f>IF(OR(L3921="ATTACK",L3921="FINTA"),UPPER(anotacoes!I3921),"")</f>
        <v/>
      </c>
      <c r="O3921" s="6" t="str">
        <f>IF(anotacoes!N3921=0,"",anotacoes!N3921)</f>
        <v/>
      </c>
      <c r="P3921" t="str">
        <f>IF(anotacoes!M3921=0,"",UPPER(anotacoes!M3921))</f>
        <v/>
      </c>
      <c r="Q3921" t="str">
        <f t="shared" si="123"/>
        <v>INSERT INTO CONVERSAO_LUTA_ACAO (cd_conversao, id_luta, sequencia, momento_inicio, momento_fim, quem_faz, quem_sofre, acao_tipo, acao, tecnica, direcao, pontuacao) VALUES (1, 122, 63, TRIM(' 00:06:52,713'), TRIM(' 00:06:56,382'), 'KIM, J B', 'SCHMITT', 'GRIP TIME', 'LEFT COLLAR', NULL, NULL, NULL)</v>
      </c>
      <c r="R3921" t="s">
        <v>10327</v>
      </c>
    </row>
    <row r="3922" spans="1:18" hidden="1" x14ac:dyDescent="0.25">
      <c r="A3922" s="7">
        <f>anotacoes!D3922</f>
        <v>40580</v>
      </c>
      <c r="B3922" t="str">
        <f>anotacoes!C3922</f>
        <v>GRAND SLAM PARIS 2011</v>
      </c>
      <c r="C3922" t="str">
        <f>anotacoes!E3922</f>
        <v>KIM, J B</v>
      </c>
      <c r="D3922" t="str">
        <f>anotacoes!F3922</f>
        <v>SCHMITT</v>
      </c>
      <c r="E3922" t="s">
        <v>10325</v>
      </c>
      <c r="F3922">
        <f>anotacoes!A3922</f>
        <v>122</v>
      </c>
      <c r="G3922">
        <f>anotacoes!B3922</f>
        <v>64</v>
      </c>
      <c r="H3922" t="str">
        <f>anotacoes!K3922</f>
        <v xml:space="preserve"> 00:06:56,382</v>
      </c>
      <c r="I3922" t="str">
        <f>anotacoes!L3922</f>
        <v xml:space="preserve"> 00:07:00,247</v>
      </c>
      <c r="J3922" t="str">
        <f>IF(L3922="PAUSE",E3922,IF(anotacoes!G3926=conversao_anotacoes!C3922,conversao_anotacoes!C3922,conversao_anotacoes!D3922))</f>
        <v>KIM, J B</v>
      </c>
      <c r="K3922" t="str">
        <f t="shared" si="122"/>
        <v>SCHMITT</v>
      </c>
      <c r="L3922" t="str">
        <f>UPPER(anotacoes!H3922)</f>
        <v>TRANSITION</v>
      </c>
      <c r="M3922" t="str">
        <f>IF(OR(L3922="ATTACK",L3922="FINTA"),"&lt;TECNICA&gt;",UPPER(anotacoes!I3922))</f>
        <v>WITHOUT ATTACK</v>
      </c>
      <c r="N3922" t="str">
        <f>IF(OR(L3922="ATTACK",L3922="FINTA"),UPPER(anotacoes!I3922),"")</f>
        <v/>
      </c>
      <c r="O3922" s="6" t="str">
        <f>IF(anotacoes!N3922=0,"",anotacoes!N3922)</f>
        <v/>
      </c>
      <c r="P3922" t="str">
        <f>IF(anotacoes!M3922=0,"",UPPER(anotacoes!M3922))</f>
        <v/>
      </c>
      <c r="Q3922" t="str">
        <f t="shared" si="123"/>
        <v>INSERT INTO CONVERSAO_LUTA_ACAO (cd_conversao, id_luta, sequencia, momento_inicio, momento_fim, quem_faz, quem_sofre, acao_tipo, acao, tecnica, direcao, pontuacao) VALUES (1, 122, 64, TRIM(' 00:06:56,382'), TRIM(' 00:07:00,247'), 'KIM, J B', 'SCHMITT', 'TRANSITION', 'WITHOUT ATTACK', NULL, NULL, NULL)</v>
      </c>
      <c r="R3922" t="s">
        <v>10327</v>
      </c>
    </row>
    <row r="3923" spans="1:18" hidden="1" x14ac:dyDescent="0.25">
      <c r="A3923" s="7">
        <f>anotacoes!D3923</f>
        <v>40580</v>
      </c>
      <c r="B3923" t="str">
        <f>anotacoes!C3923</f>
        <v>GRAND SLAM PARIS 2011</v>
      </c>
      <c r="C3923" t="str">
        <f>anotacoes!E3923</f>
        <v>KIM, J B</v>
      </c>
      <c r="D3923" t="str">
        <f>anotacoes!F3923</f>
        <v>SCHMITT</v>
      </c>
      <c r="E3923" t="s">
        <v>10325</v>
      </c>
      <c r="F3923">
        <f>anotacoes!A3923</f>
        <v>122</v>
      </c>
      <c r="G3923">
        <f>anotacoes!B3923</f>
        <v>65</v>
      </c>
      <c r="H3923" t="str">
        <f>anotacoes!K3923</f>
        <v xml:space="preserve"> 00:07:00,247</v>
      </c>
      <c r="I3923" t="str">
        <f>anotacoes!L3923</f>
        <v xml:space="preserve"> 00:07:16,312</v>
      </c>
      <c r="J3923" t="str">
        <f>IF(L3923="PAUSE",E3923,IF(anotacoes!G3927=conversao_anotacoes!C3923,conversao_anotacoes!C3923,conversao_anotacoes!D3923))</f>
        <v>KIM, J B</v>
      </c>
      <c r="K3923" t="str">
        <f t="shared" si="122"/>
        <v>SCHMITT</v>
      </c>
      <c r="L3923" t="str">
        <f>UPPER(anotacoes!H3923)</f>
        <v>GROUNDWORK COMBAT</v>
      </c>
      <c r="M3923" t="str">
        <f>IF(OR(L3923="ATTACK",L3923="FINTA"),"&lt;TECNICA&gt;",UPPER(anotacoes!I3923))</f>
        <v>TRYING TO ATTACK</v>
      </c>
      <c r="N3923" t="str">
        <f>IF(OR(L3923="ATTACK",L3923="FINTA"),UPPER(anotacoes!I3923),"")</f>
        <v/>
      </c>
      <c r="O3923" s="6" t="str">
        <f>IF(anotacoes!N3923=0,"",anotacoes!N3923)</f>
        <v/>
      </c>
      <c r="P3923" t="str">
        <f>IF(anotacoes!M3923=0,"",UPPER(anotacoes!M3923))</f>
        <v/>
      </c>
      <c r="Q3923" t="str">
        <f t="shared" si="123"/>
        <v>INSERT INTO CONVERSAO_LUTA_ACAO (cd_conversao, id_luta, sequencia, momento_inicio, momento_fim, quem_faz, quem_sofre, acao_tipo, acao, tecnica, direcao, pontuacao) VALUES (1, 122, 65, TRIM(' 00:07:00,247'), TRIM(' 00:07:16,312'), 'KIM, J B', 'SCHMITT', 'GROUNDWORK COMBAT', 'TRYING TO ATTACK', NULL, NULL, NULL)</v>
      </c>
      <c r="R3923" t="s">
        <v>10327</v>
      </c>
    </row>
    <row r="3924" spans="1:18" hidden="1" x14ac:dyDescent="0.25">
      <c r="A3924" s="7">
        <f>anotacoes!D3924</f>
        <v>40580</v>
      </c>
      <c r="B3924" t="str">
        <f>anotacoes!C3924</f>
        <v>GRAND SLAM PARIS 2011</v>
      </c>
      <c r="C3924" t="str">
        <f>anotacoes!E3924</f>
        <v>KIM, J B</v>
      </c>
      <c r="D3924" t="str">
        <f>anotacoes!F3924</f>
        <v>SCHMITT</v>
      </c>
      <c r="E3924" t="s">
        <v>10325</v>
      </c>
      <c r="F3924">
        <f>anotacoes!A3924</f>
        <v>122</v>
      </c>
      <c r="G3924">
        <f>anotacoes!B3924</f>
        <v>66</v>
      </c>
      <c r="H3924" t="str">
        <f>anotacoes!K3924</f>
        <v xml:space="preserve"> 00:07:16,481</v>
      </c>
      <c r="I3924" t="str">
        <f>anotacoes!L3924</f>
        <v xml:space="preserve"> 00:07:16,691</v>
      </c>
      <c r="J3924" t="str">
        <f>IF(L3924="PAUSE",E3924,IF(anotacoes!G3928=conversao_anotacoes!C3924,conversao_anotacoes!C3924,conversao_anotacoes!D3924))</f>
        <v>&lt;ARBITRO_DESCONHECIDO&gt;</v>
      </c>
      <c r="K3924" t="str">
        <f t="shared" si="122"/>
        <v/>
      </c>
      <c r="L3924" t="str">
        <f>UPPER(anotacoes!H3924)</f>
        <v>PAUSE</v>
      </c>
      <c r="M3924" t="str">
        <f>IF(OR(L3924="ATTACK",L3924="FINTA"),"&lt;TECNICA&gt;",UPPER(anotacoes!I3924))</f>
        <v>&lt;NAO_CLASSIFICADO&gt;</v>
      </c>
      <c r="N3924" t="str">
        <f>IF(OR(L3924="ATTACK",L3924="FINTA"),UPPER(anotacoes!I3924),"")</f>
        <v/>
      </c>
      <c r="O3924" s="6" t="str">
        <f>IF(anotacoes!N3924=0,"",anotacoes!N3924)</f>
        <v/>
      </c>
      <c r="P3924" t="str">
        <f>IF(anotacoes!M3924=0,"",UPPER(anotacoes!M3924))</f>
        <v/>
      </c>
      <c r="Q3924" t="str">
        <f t="shared" si="123"/>
        <v>INSERT INTO CONVERSAO_LUTA_ACAO (cd_conversao, id_luta, sequencia, momento_inicio, momento_fim, quem_faz, quem_sofre, acao_tipo, acao, tecnica, direcao, pontuacao) VALUES (1, 122, 66, TRIM(' 00:07:16,481'), TRIM(' 00:07:16,691'), '&lt;ARBITRO_DESCONHECIDO&gt;', '', 'PAUSE', '&lt;NAO_CLASSIFICADO&gt;', NULL, NULL, NULL)</v>
      </c>
      <c r="R3924" t="s">
        <v>10327</v>
      </c>
    </row>
    <row r="3925" spans="1:18" hidden="1" x14ac:dyDescent="0.25">
      <c r="A3925" s="7">
        <f>anotacoes!D3925</f>
        <v>40580</v>
      </c>
      <c r="B3925" t="str">
        <f>anotacoes!C3925</f>
        <v>GRAND SLAM PARIS 2011</v>
      </c>
      <c r="C3925" t="str">
        <f>anotacoes!E3925</f>
        <v>KIM, J B</v>
      </c>
      <c r="D3925" t="str">
        <f>anotacoes!F3925</f>
        <v>SCHMITT</v>
      </c>
      <c r="E3925" t="s">
        <v>10325</v>
      </c>
      <c r="F3925">
        <f>anotacoes!A3925</f>
        <v>122</v>
      </c>
      <c r="G3925">
        <f>anotacoes!B3925</f>
        <v>67</v>
      </c>
      <c r="H3925" t="str">
        <f>anotacoes!K3925</f>
        <v xml:space="preserve"> 00:07:16,691</v>
      </c>
      <c r="I3925" t="str">
        <f>anotacoes!L3925</f>
        <v xml:space="preserve"> 00:07:21,124</v>
      </c>
      <c r="J3925" t="str">
        <f>IF(L3925="PAUSE",E3925,IF(anotacoes!G3929=conversao_anotacoes!C3925,conversao_anotacoes!C3925,conversao_anotacoes!D3925))</f>
        <v>KIM, J B</v>
      </c>
      <c r="K3925" t="str">
        <f t="shared" si="122"/>
        <v>SCHMITT</v>
      </c>
      <c r="L3925" t="str">
        <f>UPPER(anotacoes!H3925)</f>
        <v>DISPLACEMENT</v>
      </c>
      <c r="M3925" t="str">
        <f>IF(OR(L3925="ATTACK",L3925="FINTA"),"&lt;TECNICA&gt;",UPPER(anotacoes!I3925))</f>
        <v>CIRCULAR LEFT</v>
      </c>
      <c r="N3925" t="str">
        <f>IF(OR(L3925="ATTACK",L3925="FINTA"),UPPER(anotacoes!I3925),"")</f>
        <v/>
      </c>
      <c r="O3925" s="6" t="str">
        <f>IF(anotacoes!N3925=0,"",anotacoes!N3925)</f>
        <v/>
      </c>
      <c r="P3925" t="str">
        <f>IF(anotacoes!M3925=0,"",UPPER(anotacoes!M3925))</f>
        <v/>
      </c>
      <c r="Q3925" t="str">
        <f t="shared" si="123"/>
        <v>INSERT INTO CONVERSAO_LUTA_ACAO (cd_conversao, id_luta, sequencia, momento_inicio, momento_fim, quem_faz, quem_sofre, acao_tipo, acao, tecnica, direcao, pontuacao) VALUES (1, 122, 67, TRIM(' 00:07:16,691'), TRIM(' 00:07:21,124'), 'KIM, J B', 'SCHMITT', 'DISPLACEMENT', 'CIRCULAR LEFT', NULL, NULL, NULL)</v>
      </c>
      <c r="R3925" t="s">
        <v>10327</v>
      </c>
    </row>
    <row r="3926" spans="1:18" hidden="1" x14ac:dyDescent="0.25">
      <c r="A3926" s="7">
        <f>anotacoes!D3926</f>
        <v>40580</v>
      </c>
      <c r="B3926" t="str">
        <f>anotacoes!C3926</f>
        <v>GRAND SLAM PARIS 2011</v>
      </c>
      <c r="C3926" t="str">
        <f>anotacoes!E3926</f>
        <v>KIM, J B</v>
      </c>
      <c r="D3926" t="str">
        <f>anotacoes!F3926</f>
        <v>SCHMITT</v>
      </c>
      <c r="E3926" t="s">
        <v>10325</v>
      </c>
      <c r="F3926">
        <f>anotacoes!A3926</f>
        <v>122</v>
      </c>
      <c r="G3926">
        <f>anotacoes!B3926</f>
        <v>68</v>
      </c>
      <c r="H3926" t="str">
        <f>anotacoes!K3926</f>
        <v xml:space="preserve"> 00:07:21,124</v>
      </c>
      <c r="I3926" t="str">
        <f>anotacoes!L3926</f>
        <v xml:space="preserve"> 00:07:25,086</v>
      </c>
      <c r="J3926" t="str">
        <f>IF(L3926="PAUSE",E3926,IF(anotacoes!G3930=conversao_anotacoes!C3926,conversao_anotacoes!C3926,conversao_anotacoes!D3926))</f>
        <v>KIM, J B</v>
      </c>
      <c r="K3926" t="str">
        <f t="shared" si="122"/>
        <v>SCHMITT</v>
      </c>
      <c r="L3926" t="str">
        <f>UPPER(anotacoes!H3926)</f>
        <v>DISPLACEMENT</v>
      </c>
      <c r="M3926" t="str">
        <f>IF(OR(L3926="ATTACK",L3926="FINTA"),"&lt;TECNICA&gt;",UPPER(anotacoes!I3926))</f>
        <v>TRY TO GRIP WITH CONTACT</v>
      </c>
      <c r="N3926" t="str">
        <f>IF(OR(L3926="ATTACK",L3926="FINTA"),UPPER(anotacoes!I3926),"")</f>
        <v/>
      </c>
      <c r="O3926" s="6" t="str">
        <f>IF(anotacoes!N3926=0,"",anotacoes!N3926)</f>
        <v/>
      </c>
      <c r="P3926" t="str">
        <f>IF(anotacoes!M3926=0,"",UPPER(anotacoes!M3926))</f>
        <v/>
      </c>
      <c r="Q3926" t="str">
        <f t="shared" si="123"/>
        <v>INSERT INTO CONVERSAO_LUTA_ACAO (cd_conversao, id_luta, sequencia, momento_inicio, momento_fim, quem_faz, quem_sofre, acao_tipo, acao, tecnica, direcao, pontuacao) VALUES (1, 122, 68, TRIM(' 00:07:21,124'), TRIM(' 00:07:25,086'), 'KIM, J B', 'SCHMITT', 'DISPLACEMENT', 'TRY TO GRIP WITH CONTACT', NULL, NULL, NULL)</v>
      </c>
      <c r="R3926" t="s">
        <v>10327</v>
      </c>
    </row>
    <row r="3927" spans="1:18" hidden="1" x14ac:dyDescent="0.25">
      <c r="A3927" s="7">
        <f>anotacoes!D3927</f>
        <v>40580</v>
      </c>
      <c r="B3927" t="str">
        <f>anotacoes!C3927</f>
        <v>GRAND SLAM PARIS 2011</v>
      </c>
      <c r="C3927" t="str">
        <f>anotacoes!E3927</f>
        <v>KIM, J B</v>
      </c>
      <c r="D3927" t="str">
        <f>anotacoes!F3927</f>
        <v>SCHMITT</v>
      </c>
      <c r="E3927" t="s">
        <v>10325</v>
      </c>
      <c r="F3927">
        <f>anotacoes!A3927</f>
        <v>122</v>
      </c>
      <c r="G3927">
        <f>anotacoes!B3927</f>
        <v>69</v>
      </c>
      <c r="H3927" t="str">
        <f>anotacoes!K3927</f>
        <v xml:space="preserve"> 00:07:25,086</v>
      </c>
      <c r="I3927" t="str">
        <f>anotacoes!L3927</f>
        <v xml:space="preserve"> 00:07:26,900</v>
      </c>
      <c r="J3927" t="str">
        <f>IF(L3927="PAUSE",E3927,IF(anotacoes!G3931=conversao_anotacoes!C3927,conversao_anotacoes!C3927,conversao_anotacoes!D3927))</f>
        <v>KIM, J B</v>
      </c>
      <c r="K3927" t="str">
        <f t="shared" si="122"/>
        <v>SCHMITT</v>
      </c>
      <c r="L3927" t="str">
        <f>UPPER(anotacoes!H3927)</f>
        <v>GRIP TIME</v>
      </c>
      <c r="M3927" t="str">
        <f>IF(OR(L3927="ATTACK",L3927="FINTA"),"&lt;TECNICA&gt;",UPPER(anotacoes!I3927))</f>
        <v>LEFT COLLAR</v>
      </c>
      <c r="N3927" t="str">
        <f>IF(OR(L3927="ATTACK",L3927="FINTA"),UPPER(anotacoes!I3927),"")</f>
        <v/>
      </c>
      <c r="O3927" s="6" t="str">
        <f>IF(anotacoes!N3927=0,"",anotacoes!N3927)</f>
        <v/>
      </c>
      <c r="P3927" t="str">
        <f>IF(anotacoes!M3927=0,"",UPPER(anotacoes!M3927))</f>
        <v/>
      </c>
      <c r="Q3927" t="str">
        <f t="shared" si="123"/>
        <v>INSERT INTO CONVERSAO_LUTA_ACAO (cd_conversao, id_luta, sequencia, momento_inicio, momento_fim, quem_faz, quem_sofre, acao_tipo, acao, tecnica, direcao, pontuacao) VALUES (1, 122, 69, TRIM(' 00:07:25,086'), TRIM(' 00:07:26,900'), 'KIM, J B', 'SCHMITT', 'GRIP TIME', 'LEFT COLLAR', NULL, NULL, NULL)</v>
      </c>
      <c r="R3927" t="s">
        <v>10327</v>
      </c>
    </row>
    <row r="3928" spans="1:18" hidden="1" x14ac:dyDescent="0.25">
      <c r="A3928" s="7">
        <f>anotacoes!D3928</f>
        <v>40580</v>
      </c>
      <c r="B3928" t="str">
        <f>anotacoes!C3928</f>
        <v>GRAND SLAM PARIS 2011</v>
      </c>
      <c r="C3928" t="str">
        <f>anotacoes!E3928</f>
        <v>KIM, J B</v>
      </c>
      <c r="D3928" t="str">
        <f>anotacoes!F3928</f>
        <v>SCHMITT</v>
      </c>
      <c r="E3928" t="s">
        <v>10325</v>
      </c>
      <c r="F3928">
        <f>anotacoes!A3928</f>
        <v>122</v>
      </c>
      <c r="G3928">
        <f>anotacoes!B3928</f>
        <v>70</v>
      </c>
      <c r="H3928" t="str">
        <f>anotacoes!K3928</f>
        <v xml:space="preserve"> 00:07:26,900</v>
      </c>
      <c r="I3928" t="str">
        <f>anotacoes!L3928</f>
        <v xml:space="preserve"> 00:07:32,515</v>
      </c>
      <c r="J3928" t="str">
        <f>IF(L3928="PAUSE",E3928,IF(anotacoes!G3932=conversao_anotacoes!C3928,conversao_anotacoes!C3928,conversao_anotacoes!D3928))</f>
        <v>KIM, J B</v>
      </c>
      <c r="K3928" t="str">
        <f t="shared" si="122"/>
        <v>SCHMITT</v>
      </c>
      <c r="L3928" t="str">
        <f>UPPER(anotacoes!H3928)</f>
        <v>GRIP TIME</v>
      </c>
      <c r="M3928" t="str">
        <f>IF(OR(L3928="ATTACK",L3928="FINTA"),"&lt;TECNICA&gt;",UPPER(anotacoes!I3928))</f>
        <v>LEFT COLLAR RIGHT SLEEVE</v>
      </c>
      <c r="N3928" t="str">
        <f>IF(OR(L3928="ATTACK",L3928="FINTA"),UPPER(anotacoes!I3928),"")</f>
        <v/>
      </c>
      <c r="O3928" s="6" t="str">
        <f>IF(anotacoes!N3928=0,"",anotacoes!N3928)</f>
        <v/>
      </c>
      <c r="P3928" t="str">
        <f>IF(anotacoes!M3928=0,"",UPPER(anotacoes!M3928))</f>
        <v/>
      </c>
      <c r="Q3928" t="str">
        <f t="shared" si="123"/>
        <v>INSERT INTO CONVERSAO_LUTA_ACAO (cd_conversao, id_luta, sequencia, momento_inicio, momento_fim, quem_faz, quem_sofre, acao_tipo, acao, tecnica, direcao, pontuacao) VALUES (1, 122, 70, TRIM(' 00:07:26,900'), TRIM(' 00:07:32,515'), 'KIM, J B', 'SCHMITT', 'GRIP TIME', 'LEFT COLLAR RIGHT SLEEVE', NULL, NULL, NULL)</v>
      </c>
      <c r="R3928" t="s">
        <v>10327</v>
      </c>
    </row>
    <row r="3929" spans="1:18" hidden="1" x14ac:dyDescent="0.25">
      <c r="A3929" s="7">
        <f>anotacoes!D3929</f>
        <v>40580</v>
      </c>
      <c r="B3929" t="str">
        <f>anotacoes!C3929</f>
        <v>GRAND SLAM PARIS 2011</v>
      </c>
      <c r="C3929" t="str">
        <f>anotacoes!E3929</f>
        <v>KIM, J B</v>
      </c>
      <c r="D3929" t="str">
        <f>anotacoes!F3929</f>
        <v>SCHMITT</v>
      </c>
      <c r="E3929" t="s">
        <v>10325</v>
      </c>
      <c r="F3929">
        <f>anotacoes!A3929</f>
        <v>122</v>
      </c>
      <c r="G3929">
        <f>anotacoes!B3929</f>
        <v>71</v>
      </c>
      <c r="H3929" t="str">
        <f>anotacoes!K3929</f>
        <v xml:space="preserve"> 00:07:32,515</v>
      </c>
      <c r="I3929" t="str">
        <f>anotacoes!L3929</f>
        <v xml:space="preserve"> 00:07:33,169</v>
      </c>
      <c r="J3929" t="str">
        <f>IF(L3929="PAUSE",E3929,IF(anotacoes!G3933=conversao_anotacoes!C3929,conversao_anotacoes!C3929,conversao_anotacoes!D3929))</f>
        <v>KIM, J B</v>
      </c>
      <c r="K3929" t="str">
        <f t="shared" si="122"/>
        <v>SCHMITT</v>
      </c>
      <c r="L3929" t="str">
        <f>UPPER(anotacoes!H3929)</f>
        <v>ATTACK</v>
      </c>
      <c r="M3929" t="str">
        <f>IF(OR(L3929="ATTACK",L3929="FINTA"),"&lt;TECNICA&gt;",UPPER(anotacoes!I3929))</f>
        <v>&lt;TECNICA&gt;</v>
      </c>
      <c r="N3929" t="str">
        <f>IF(OR(L3929="ATTACK",L3929="FINTA"),UPPER(anotacoes!I3929),"")</f>
        <v>KOUCHI GARI</v>
      </c>
      <c r="O3929" s="6">
        <f>IF(anotacoes!N3929=0,"",anotacoes!N3929)</f>
        <v>8</v>
      </c>
      <c r="P3929" t="str">
        <f>IF(anotacoes!M3929=0,"",UPPER(anotacoes!M3929))</f>
        <v/>
      </c>
      <c r="Q3929" t="str">
        <f t="shared" si="123"/>
        <v>INSERT INTO CONVERSAO_LUTA_ACAO (cd_conversao, id_luta, sequencia, momento_inicio, momento_fim, quem_faz, quem_sofre, acao_tipo, acao, tecnica, direcao, pontuacao) VALUES (1, 122, 71, TRIM(' 00:07:32,515'), TRIM(' 00:07:33,169'), 'KIM, J B', 'SCHMITT', 'ATTACK', '&lt;TECNICA&gt;', 'KOUCHI GARI', 8, NULL)</v>
      </c>
      <c r="R3929" t="s">
        <v>10327</v>
      </c>
    </row>
    <row r="3930" spans="1:18" hidden="1" x14ac:dyDescent="0.25">
      <c r="A3930" s="7">
        <f>anotacoes!D3930</f>
        <v>40580</v>
      </c>
      <c r="B3930" t="str">
        <f>anotacoes!C3930</f>
        <v>GRAND SLAM PARIS 2011</v>
      </c>
      <c r="C3930" t="str">
        <f>anotacoes!E3930</f>
        <v>KIM, J B</v>
      </c>
      <c r="D3930" t="str">
        <f>anotacoes!F3930</f>
        <v>SCHMITT</v>
      </c>
      <c r="E3930" t="s">
        <v>10325</v>
      </c>
      <c r="F3930">
        <f>anotacoes!A3930</f>
        <v>122</v>
      </c>
      <c r="G3930">
        <f>anotacoes!B3930</f>
        <v>72</v>
      </c>
      <c r="H3930" t="str">
        <f>anotacoes!K3930</f>
        <v xml:space="preserve"> 00:07:33,169</v>
      </c>
      <c r="I3930" t="str">
        <f>anotacoes!L3930</f>
        <v xml:space="preserve"> 00:07:35,030</v>
      </c>
      <c r="J3930" t="str">
        <f>IF(L3930="PAUSE",E3930,IF(anotacoes!G3934=conversao_anotacoes!C3930,conversao_anotacoes!C3930,conversao_anotacoes!D3930))</f>
        <v>KIM, J B</v>
      </c>
      <c r="K3930" t="str">
        <f t="shared" si="122"/>
        <v>SCHMITT</v>
      </c>
      <c r="L3930" t="str">
        <f>UPPER(anotacoes!H3930)</f>
        <v>GROUNDWORK COMBAT</v>
      </c>
      <c r="M3930" t="str">
        <f>IF(OR(L3930="ATTACK",L3930="FINTA"),"&lt;TECNICA&gt;",UPPER(anotacoes!I3930))</f>
        <v>DEFENSIVE POSITION</v>
      </c>
      <c r="N3930" t="str">
        <f>IF(OR(L3930="ATTACK",L3930="FINTA"),UPPER(anotacoes!I3930),"")</f>
        <v/>
      </c>
      <c r="O3930" s="6" t="str">
        <f>IF(anotacoes!N3930=0,"",anotacoes!N3930)</f>
        <v/>
      </c>
      <c r="P3930" t="str">
        <f>IF(anotacoes!M3930=0,"",UPPER(anotacoes!M3930))</f>
        <v/>
      </c>
      <c r="Q3930" t="str">
        <f t="shared" si="123"/>
        <v>INSERT INTO CONVERSAO_LUTA_ACAO (cd_conversao, id_luta, sequencia, momento_inicio, momento_fim, quem_faz, quem_sofre, acao_tipo, acao, tecnica, direcao, pontuacao) VALUES (1, 122, 72, TRIM(' 00:07:33,169'), TRIM(' 00:07:35,030'), 'KIM, J B', 'SCHMITT', 'GROUNDWORK COMBAT', 'DEFENSIVE POSITION', NULL, NULL, NULL)</v>
      </c>
      <c r="R3930" t="s">
        <v>10327</v>
      </c>
    </row>
    <row r="3931" spans="1:18" hidden="1" x14ac:dyDescent="0.25">
      <c r="A3931" s="7">
        <f>anotacoes!D3931</f>
        <v>40580</v>
      </c>
      <c r="B3931" t="str">
        <f>anotacoes!C3931</f>
        <v>GRAND SLAM PARIS 2011</v>
      </c>
      <c r="C3931" t="str">
        <f>anotacoes!E3931</f>
        <v>KIM, J B</v>
      </c>
      <c r="D3931" t="str">
        <f>anotacoes!F3931</f>
        <v>SCHMITT</v>
      </c>
      <c r="E3931" t="s">
        <v>10325</v>
      </c>
      <c r="F3931">
        <f>anotacoes!A3931</f>
        <v>122</v>
      </c>
      <c r="G3931">
        <f>anotacoes!B3931</f>
        <v>73</v>
      </c>
      <c r="H3931" t="str">
        <f>anotacoes!K3931</f>
        <v xml:space="preserve"> 00:07:35,030</v>
      </c>
      <c r="I3931" t="str">
        <f>anotacoes!L3931</f>
        <v xml:space="preserve"> 00:07:36,204</v>
      </c>
      <c r="J3931" t="str">
        <f>IF(L3931="PAUSE",E3931,IF(anotacoes!G3935=conversao_anotacoes!C3931,conversao_anotacoes!C3931,conversao_anotacoes!D3931))</f>
        <v>KIM, J B</v>
      </c>
      <c r="K3931" t="str">
        <f t="shared" si="122"/>
        <v>SCHMITT</v>
      </c>
      <c r="L3931" t="str">
        <f>UPPER(anotacoes!H3931)</f>
        <v>DISPLACEMENT</v>
      </c>
      <c r="M3931" t="str">
        <f>IF(OR(L3931="ATTACK",L3931="FINTA"),"&lt;TECNICA&gt;",UPPER(anotacoes!I3931))</f>
        <v>2-3 STEP HESITANT RIGHT</v>
      </c>
      <c r="N3931" t="str">
        <f>IF(OR(L3931="ATTACK",L3931="FINTA"),UPPER(anotacoes!I3931),"")</f>
        <v/>
      </c>
      <c r="O3931" s="6" t="str">
        <f>IF(anotacoes!N3931=0,"",anotacoes!N3931)</f>
        <v/>
      </c>
      <c r="P3931" t="str">
        <f>IF(anotacoes!M3931=0,"",UPPER(anotacoes!M3931))</f>
        <v/>
      </c>
      <c r="Q3931" t="str">
        <f t="shared" si="123"/>
        <v>INSERT INTO CONVERSAO_LUTA_ACAO (cd_conversao, id_luta, sequencia, momento_inicio, momento_fim, quem_faz, quem_sofre, acao_tipo, acao, tecnica, direcao, pontuacao) VALUES (1, 122, 73, TRIM(' 00:07:35,030'), TRIM(' 00:07:36,204'), 'KIM, J B', 'SCHMITT', 'DISPLACEMENT', '2-3 STEP HESITANT RIGHT', NULL, NULL, NULL)</v>
      </c>
      <c r="R3931" t="s">
        <v>10327</v>
      </c>
    </row>
    <row r="3932" spans="1:18" hidden="1" x14ac:dyDescent="0.25">
      <c r="A3932" s="7">
        <f>anotacoes!D3932</f>
        <v>40580</v>
      </c>
      <c r="B3932" t="str">
        <f>anotacoes!C3932</f>
        <v>GRAND SLAM PARIS 2011</v>
      </c>
      <c r="C3932" t="str">
        <f>anotacoes!E3932</f>
        <v>KIM, J B</v>
      </c>
      <c r="D3932" t="str">
        <f>anotacoes!F3932</f>
        <v>SCHMITT</v>
      </c>
      <c r="E3932" t="s">
        <v>10325</v>
      </c>
      <c r="F3932">
        <f>anotacoes!A3932</f>
        <v>122</v>
      </c>
      <c r="G3932">
        <f>anotacoes!B3932</f>
        <v>74</v>
      </c>
      <c r="H3932" t="str">
        <f>anotacoes!K3932</f>
        <v xml:space="preserve"> 00:07:36,204</v>
      </c>
      <c r="I3932" t="str">
        <f>anotacoes!L3932</f>
        <v xml:space="preserve"> 00:07:39,796</v>
      </c>
      <c r="J3932" t="str">
        <f>IF(L3932="PAUSE",E3932,IF(anotacoes!G3936=conversao_anotacoes!C3932,conversao_anotacoes!C3932,conversao_anotacoes!D3932))</f>
        <v>KIM, J B</v>
      </c>
      <c r="K3932" t="str">
        <f t="shared" si="122"/>
        <v>SCHMITT</v>
      </c>
      <c r="L3932" t="str">
        <f>UPPER(anotacoes!H3932)</f>
        <v>GRIP TIME</v>
      </c>
      <c r="M3932" t="str">
        <f>IF(OR(L3932="ATTACK",L3932="FINTA"),"&lt;TECNICA&gt;",UPPER(anotacoes!I3932))</f>
        <v>RIGHT SLEEVE</v>
      </c>
      <c r="N3932" t="str">
        <f>IF(OR(L3932="ATTACK",L3932="FINTA"),UPPER(anotacoes!I3932),"")</f>
        <v/>
      </c>
      <c r="O3932" s="6" t="str">
        <f>IF(anotacoes!N3932=0,"",anotacoes!N3932)</f>
        <v/>
      </c>
      <c r="P3932" t="str">
        <f>IF(anotacoes!M3932=0,"",UPPER(anotacoes!M3932))</f>
        <v/>
      </c>
      <c r="Q3932" t="str">
        <f t="shared" si="123"/>
        <v>INSERT INTO CONVERSAO_LUTA_ACAO (cd_conversao, id_luta, sequencia, momento_inicio, momento_fim, quem_faz, quem_sofre, acao_tipo, acao, tecnica, direcao, pontuacao) VALUES (1, 122, 74, TRIM(' 00:07:36,204'), TRIM(' 00:07:39,796'), 'KIM, J B', 'SCHMITT', 'GRIP TIME', 'RIGHT SLEEVE', NULL, NULL, NULL)</v>
      </c>
      <c r="R3932" t="s">
        <v>10327</v>
      </c>
    </row>
    <row r="3933" spans="1:18" hidden="1" x14ac:dyDescent="0.25">
      <c r="A3933" s="7">
        <f>anotacoes!D3933</f>
        <v>40580</v>
      </c>
      <c r="B3933" t="str">
        <f>anotacoes!C3933</f>
        <v>GRAND SLAM PARIS 2011</v>
      </c>
      <c r="C3933" t="str">
        <f>anotacoes!E3933</f>
        <v>KIM, J B</v>
      </c>
      <c r="D3933" t="str">
        <f>anotacoes!F3933</f>
        <v>SCHMITT</v>
      </c>
      <c r="E3933" t="s">
        <v>10325</v>
      </c>
      <c r="F3933">
        <f>anotacoes!A3933</f>
        <v>122</v>
      </c>
      <c r="G3933">
        <f>anotacoes!B3933</f>
        <v>75</v>
      </c>
      <c r="H3933" t="str">
        <f>anotacoes!K3933</f>
        <v xml:space="preserve"> 00:07:39,796</v>
      </c>
      <c r="I3933" t="str">
        <f>anotacoes!L3933</f>
        <v xml:space="preserve"> 00:08:24,524</v>
      </c>
      <c r="J3933" t="str">
        <f>IF(L3933="PAUSE",E3933,IF(anotacoes!G3937=conversao_anotacoes!C3933,conversao_anotacoes!C3933,conversao_anotacoes!D3933))</f>
        <v>KIM, J B</v>
      </c>
      <c r="K3933" t="str">
        <f t="shared" si="122"/>
        <v>SCHMITT</v>
      </c>
      <c r="L3933" t="str">
        <f>UPPER(anotacoes!H3933)</f>
        <v>DISPLACEMENT</v>
      </c>
      <c r="M3933" t="str">
        <f>IF(OR(L3933="ATTACK",L3933="FINTA"),"&lt;TECNICA&gt;",UPPER(anotacoes!I3933))</f>
        <v>TRY TO GRIP WITH CONTACT</v>
      </c>
      <c r="N3933" t="str">
        <f>IF(OR(L3933="ATTACK",L3933="FINTA"),UPPER(anotacoes!I3933),"")</f>
        <v/>
      </c>
      <c r="O3933" s="6" t="str">
        <f>IF(anotacoes!N3933=0,"",anotacoes!N3933)</f>
        <v/>
      </c>
      <c r="P3933" t="str">
        <f>IF(anotacoes!M3933=0,"",UPPER(anotacoes!M3933))</f>
        <v/>
      </c>
      <c r="Q3933" t="str">
        <f t="shared" si="123"/>
        <v>INSERT INTO CONVERSAO_LUTA_ACAO (cd_conversao, id_luta, sequencia, momento_inicio, momento_fim, quem_faz, quem_sofre, acao_tipo, acao, tecnica, direcao, pontuacao) VALUES (1, 122, 75, TRIM(' 00:07:39,796'), TRIM(' 00:08:24,524'), 'KIM, J B', 'SCHMITT', 'DISPLACEMENT', 'TRY TO GRIP WITH CONTACT', NULL, NULL, NULL)</v>
      </c>
      <c r="R3933" t="s">
        <v>10327</v>
      </c>
    </row>
    <row r="3934" spans="1:18" hidden="1" x14ac:dyDescent="0.25">
      <c r="A3934" s="7">
        <f>anotacoes!D3934</f>
        <v>40580</v>
      </c>
      <c r="B3934" t="str">
        <f>anotacoes!C3934</f>
        <v>GRAND SLAM PARIS 2011</v>
      </c>
      <c r="C3934" t="str">
        <f>anotacoes!E3934</f>
        <v>KIM, J B</v>
      </c>
      <c r="D3934" t="str">
        <f>anotacoes!F3934</f>
        <v>SCHMITT</v>
      </c>
      <c r="E3934" t="s">
        <v>10325</v>
      </c>
      <c r="F3934">
        <f>anotacoes!A3934</f>
        <v>122</v>
      </c>
      <c r="G3934">
        <f>anotacoes!B3934</f>
        <v>76</v>
      </c>
      <c r="H3934" t="str">
        <f>anotacoes!K3934</f>
        <v xml:space="preserve"> 00:08:24,524</v>
      </c>
      <c r="I3934" t="str">
        <f>anotacoes!L3934</f>
        <v xml:space="preserve"> 00:08:26,199</v>
      </c>
      <c r="J3934" t="str">
        <f>IF(L3934="PAUSE",E3934,IF(anotacoes!G3938=conversao_anotacoes!C3934,conversao_anotacoes!C3934,conversao_anotacoes!D3934))</f>
        <v>KIM, J B</v>
      </c>
      <c r="K3934" t="str">
        <f t="shared" si="122"/>
        <v>SCHMITT</v>
      </c>
      <c r="L3934" t="str">
        <f>UPPER(anotacoes!H3934)</f>
        <v>GRIP TIME</v>
      </c>
      <c r="M3934" t="str">
        <f>IF(OR(L3934="ATTACK",L3934="FINTA"),"&lt;TECNICA&gt;",UPPER(anotacoes!I3934))</f>
        <v>LEFT COLLAR RIGHT SLEEVE</v>
      </c>
      <c r="N3934" t="str">
        <f>IF(OR(L3934="ATTACK",L3934="FINTA"),UPPER(anotacoes!I3934),"")</f>
        <v/>
      </c>
      <c r="O3934" s="6" t="str">
        <f>IF(anotacoes!N3934=0,"",anotacoes!N3934)</f>
        <v/>
      </c>
      <c r="P3934" t="str">
        <f>IF(anotacoes!M3934=0,"",UPPER(anotacoes!M3934))</f>
        <v/>
      </c>
      <c r="Q3934" t="str">
        <f t="shared" si="123"/>
        <v>INSERT INTO CONVERSAO_LUTA_ACAO (cd_conversao, id_luta, sequencia, momento_inicio, momento_fim, quem_faz, quem_sofre, acao_tipo, acao, tecnica, direcao, pontuacao) VALUES (1, 122, 76, TRIM(' 00:08:24,524'), TRIM(' 00:08:26,199'), 'KIM, J B', 'SCHMITT', 'GRIP TIME', 'LEFT COLLAR RIGHT SLEEVE', NULL, NULL, NULL)</v>
      </c>
      <c r="R3934" t="s">
        <v>10327</v>
      </c>
    </row>
    <row r="3935" spans="1:18" hidden="1" x14ac:dyDescent="0.25">
      <c r="A3935" s="7">
        <f>anotacoes!D3935</f>
        <v>40580</v>
      </c>
      <c r="B3935" t="str">
        <f>anotacoes!C3935</f>
        <v>GRAND SLAM PARIS 2011</v>
      </c>
      <c r="C3935" t="str">
        <f>anotacoes!E3935</f>
        <v>KIM, J B</v>
      </c>
      <c r="D3935" t="str">
        <f>anotacoes!F3935</f>
        <v>SCHMITT</v>
      </c>
      <c r="E3935" t="s">
        <v>10325</v>
      </c>
      <c r="F3935">
        <f>anotacoes!A3935</f>
        <v>122</v>
      </c>
      <c r="G3935">
        <f>anotacoes!B3935</f>
        <v>77</v>
      </c>
      <c r="H3935" t="str">
        <f>anotacoes!K3935</f>
        <v xml:space="preserve"> 00:08:26,199</v>
      </c>
      <c r="I3935" t="str">
        <f>anotacoes!L3935</f>
        <v xml:space="preserve"> 00:08:27,091</v>
      </c>
      <c r="J3935" t="str">
        <f>IF(L3935="PAUSE",E3935,IF(anotacoes!G3939=conversao_anotacoes!C3935,conversao_anotacoes!C3935,conversao_anotacoes!D3935))</f>
        <v>KIM, J B</v>
      </c>
      <c r="K3935" t="str">
        <f t="shared" si="122"/>
        <v>SCHMITT</v>
      </c>
      <c r="L3935" t="str">
        <f>UPPER(anotacoes!H3935)</f>
        <v>ATTACK</v>
      </c>
      <c r="M3935" t="str">
        <f>IF(OR(L3935="ATTACK",L3935="FINTA"),"&lt;TECNICA&gt;",UPPER(anotacoes!I3935))</f>
        <v>&lt;TECNICA&gt;</v>
      </c>
      <c r="N3935" t="str">
        <f>IF(OR(L3935="ATTACK",L3935="FINTA"),UPPER(anotacoes!I3935),"")</f>
        <v>YOKO TOMOE</v>
      </c>
      <c r="O3935" s="6">
        <f>IF(anotacoes!N3935=0,"",anotacoes!N3935)</f>
        <v>4</v>
      </c>
      <c r="P3935" t="str">
        <f>IF(anotacoes!M3935=0,"",UPPER(anotacoes!M3935))</f>
        <v/>
      </c>
      <c r="Q3935" t="str">
        <f t="shared" si="123"/>
        <v>INSERT INTO CONVERSAO_LUTA_ACAO (cd_conversao, id_luta, sequencia, momento_inicio, momento_fim, quem_faz, quem_sofre, acao_tipo, acao, tecnica, direcao, pontuacao) VALUES (1, 122, 77, TRIM(' 00:08:26,199'), TRIM(' 00:08:27,091'), 'KIM, J B', 'SCHMITT', 'ATTACK', '&lt;TECNICA&gt;', 'YOKO TOMOE', 4, NULL)</v>
      </c>
      <c r="R3935" t="s">
        <v>10327</v>
      </c>
    </row>
    <row r="3936" spans="1:18" hidden="1" x14ac:dyDescent="0.25">
      <c r="A3936" s="7">
        <f>anotacoes!D3936</f>
        <v>40580</v>
      </c>
      <c r="B3936" t="str">
        <f>anotacoes!C3936</f>
        <v>GRAND SLAM PARIS 2011</v>
      </c>
      <c r="C3936" t="str">
        <f>anotacoes!E3936</f>
        <v>KIM, J B</v>
      </c>
      <c r="D3936" t="str">
        <f>anotacoes!F3936</f>
        <v>SCHMITT</v>
      </c>
      <c r="E3936" t="s">
        <v>10325</v>
      </c>
      <c r="F3936">
        <f>anotacoes!A3936</f>
        <v>122</v>
      </c>
      <c r="G3936">
        <f>anotacoes!B3936</f>
        <v>78</v>
      </c>
      <c r="H3936" t="str">
        <f>anotacoes!K3936</f>
        <v xml:space="preserve"> 00:08:27,091</v>
      </c>
      <c r="I3936" t="str">
        <f>anotacoes!L3936</f>
        <v xml:space="preserve"> 00:08:29,729</v>
      </c>
      <c r="J3936" t="str">
        <f>IF(L3936="PAUSE",E3936,IF(anotacoes!G3940=conversao_anotacoes!C3936,conversao_anotacoes!C3936,conversao_anotacoes!D3936))</f>
        <v>KIM, J B</v>
      </c>
      <c r="K3936" t="str">
        <f t="shared" si="122"/>
        <v>SCHMITT</v>
      </c>
      <c r="L3936" t="str">
        <f>UPPER(anotacoes!H3936)</f>
        <v>GROUNDWORK COMBAT</v>
      </c>
      <c r="M3936" t="str">
        <f>IF(OR(L3936="ATTACK",L3936="FINTA"),"&lt;TECNICA&gt;",UPPER(anotacoes!I3936))</f>
        <v>TRYING TO ATTACK</v>
      </c>
      <c r="N3936" t="str">
        <f>IF(OR(L3936="ATTACK",L3936="FINTA"),UPPER(anotacoes!I3936),"")</f>
        <v/>
      </c>
      <c r="O3936" s="6" t="str">
        <f>IF(anotacoes!N3936=0,"",anotacoes!N3936)</f>
        <v/>
      </c>
      <c r="P3936" t="str">
        <f>IF(anotacoes!M3936=0,"",UPPER(anotacoes!M3936))</f>
        <v/>
      </c>
      <c r="Q3936" t="str">
        <f t="shared" si="123"/>
        <v>INSERT INTO CONVERSAO_LUTA_ACAO (cd_conversao, id_luta, sequencia, momento_inicio, momento_fim, quem_faz, quem_sofre, acao_tipo, acao, tecnica, direcao, pontuacao) VALUES (1, 122, 78, TRIM(' 00:08:27,091'), TRIM(' 00:08:29,729'), 'KIM, J B', 'SCHMITT', 'GROUNDWORK COMBAT', 'TRYING TO ATTACK', NULL, NULL, NULL)</v>
      </c>
      <c r="R3936" t="s">
        <v>10327</v>
      </c>
    </row>
    <row r="3937" spans="1:18" hidden="1" x14ac:dyDescent="0.25">
      <c r="A3937" s="7">
        <f>anotacoes!D3937</f>
        <v>40580</v>
      </c>
      <c r="B3937" t="str">
        <f>anotacoes!C3937</f>
        <v>GRAND SLAM PARIS 2011</v>
      </c>
      <c r="C3937" t="str">
        <f>anotacoes!E3937</f>
        <v>KIM, J B</v>
      </c>
      <c r="D3937" t="str">
        <f>anotacoes!F3937</f>
        <v>SCHMITT</v>
      </c>
      <c r="E3937" t="s">
        <v>10325</v>
      </c>
      <c r="F3937">
        <f>anotacoes!A3937</f>
        <v>122</v>
      </c>
      <c r="G3937">
        <f>anotacoes!B3937</f>
        <v>79</v>
      </c>
      <c r="H3937" t="str">
        <f>anotacoes!K3937</f>
        <v xml:space="preserve"> 00:08:29,931</v>
      </c>
      <c r="I3937" t="str">
        <f>anotacoes!L3937</f>
        <v xml:space="preserve"> 00:08:30,196</v>
      </c>
      <c r="J3937" t="str">
        <f>IF(L3937="PAUSE",E3937,IF(anotacoes!G3941=conversao_anotacoes!C3937,conversao_anotacoes!C3937,conversao_anotacoes!D3937))</f>
        <v>&lt;ARBITRO_DESCONHECIDO&gt;</v>
      </c>
      <c r="K3937" t="str">
        <f t="shared" si="122"/>
        <v/>
      </c>
      <c r="L3937" t="str">
        <f>UPPER(anotacoes!H3937)</f>
        <v>PAUSE</v>
      </c>
      <c r="M3937" t="str">
        <f>IF(OR(L3937="ATTACK",L3937="FINTA"),"&lt;TECNICA&gt;",UPPER(anotacoes!I3937))</f>
        <v>&lt;NAO_CLASSIFICADO&gt;</v>
      </c>
      <c r="N3937" t="str">
        <f>IF(OR(L3937="ATTACK",L3937="FINTA"),UPPER(anotacoes!I3937),"")</f>
        <v/>
      </c>
      <c r="O3937" s="6" t="str">
        <f>IF(anotacoes!N3937=0,"",anotacoes!N3937)</f>
        <v/>
      </c>
      <c r="P3937" t="str">
        <f>IF(anotacoes!M3937=0,"",UPPER(anotacoes!M3937))</f>
        <v/>
      </c>
      <c r="Q3937" t="str">
        <f t="shared" si="123"/>
        <v>INSERT INTO CONVERSAO_LUTA_ACAO (cd_conversao, id_luta, sequencia, momento_inicio, momento_fim, quem_faz, quem_sofre, acao_tipo, acao, tecnica, direcao, pontuacao) VALUES (1, 122, 79, TRIM(' 00:08:29,931'), TRIM(' 00:08:30,196'), '&lt;ARBITRO_DESCONHECIDO&gt;', '', 'PAUSE', '&lt;NAO_CLASSIFICADO&gt;', NULL, NULL, NULL)</v>
      </c>
      <c r="R3937" t="s">
        <v>10327</v>
      </c>
    </row>
    <row r="3938" spans="1:18" hidden="1" x14ac:dyDescent="0.25">
      <c r="A3938" s="7">
        <f>anotacoes!D3938</f>
        <v>40580</v>
      </c>
      <c r="B3938" t="str">
        <f>anotacoes!C3938</f>
        <v>GRAND SLAM PARIS 2011</v>
      </c>
      <c r="C3938" t="str">
        <f>anotacoes!E3938</f>
        <v>KIM, J B</v>
      </c>
      <c r="D3938" t="str">
        <f>anotacoes!F3938</f>
        <v>SCHMITT</v>
      </c>
      <c r="E3938" t="s">
        <v>10325</v>
      </c>
      <c r="F3938">
        <f>anotacoes!A3938</f>
        <v>122</v>
      </c>
      <c r="G3938">
        <f>anotacoes!B3938</f>
        <v>80</v>
      </c>
      <c r="H3938" t="str">
        <f>anotacoes!K3938</f>
        <v xml:space="preserve"> 00:08:30,196</v>
      </c>
      <c r="I3938" t="str">
        <f>anotacoes!L3938</f>
        <v xml:space="preserve"> 00:08:33,137</v>
      </c>
      <c r="J3938" t="str">
        <f>IF(L3938="PAUSE",E3938,IF(anotacoes!G3942=conversao_anotacoes!C3938,conversao_anotacoes!C3938,conversao_anotacoes!D3938))</f>
        <v>KIM, J B</v>
      </c>
      <c r="K3938" t="str">
        <f t="shared" si="122"/>
        <v>SCHMITT</v>
      </c>
      <c r="L3938" t="str">
        <f>UPPER(anotacoes!H3938)</f>
        <v>GRIP TIME</v>
      </c>
      <c r="M3938" t="str">
        <f>IF(OR(L3938="ATTACK",L3938="FINTA"),"&lt;TECNICA&gt;",UPPER(anotacoes!I3938))</f>
        <v>LEFT COLLAR RIGHT SLEEVE</v>
      </c>
      <c r="N3938" t="str">
        <f>IF(OR(L3938="ATTACK",L3938="FINTA"),UPPER(anotacoes!I3938),"")</f>
        <v/>
      </c>
      <c r="O3938" s="6" t="str">
        <f>IF(anotacoes!N3938=0,"",anotacoes!N3938)</f>
        <v/>
      </c>
      <c r="P3938" t="str">
        <f>IF(anotacoes!M3938=0,"",UPPER(anotacoes!M3938))</f>
        <v/>
      </c>
      <c r="Q3938" t="str">
        <f t="shared" si="123"/>
        <v>INSERT INTO CONVERSAO_LUTA_ACAO (cd_conversao, id_luta, sequencia, momento_inicio, momento_fim, quem_faz, quem_sofre, acao_tipo, acao, tecnica, direcao, pontuacao) VALUES (1, 122, 80, TRIM(' 00:08:30,196'), TRIM(' 00:08:33,137'), 'KIM, J B', 'SCHMITT', 'GRIP TIME', 'LEFT COLLAR RIGHT SLEEVE', NULL, NULL, NULL)</v>
      </c>
      <c r="R3938" t="s">
        <v>10327</v>
      </c>
    </row>
    <row r="3939" spans="1:18" hidden="1" x14ac:dyDescent="0.25">
      <c r="A3939" s="7">
        <f>anotacoes!D3939</f>
        <v>40580</v>
      </c>
      <c r="B3939" t="str">
        <f>anotacoes!C3939</f>
        <v>GRAND SLAM PARIS 2011</v>
      </c>
      <c r="C3939" t="str">
        <f>anotacoes!E3939</f>
        <v>KIM, J B</v>
      </c>
      <c r="D3939" t="str">
        <f>anotacoes!F3939</f>
        <v>SCHMITT</v>
      </c>
      <c r="E3939" t="s">
        <v>10325</v>
      </c>
      <c r="F3939">
        <f>anotacoes!A3939</f>
        <v>122</v>
      </c>
      <c r="G3939">
        <f>anotacoes!B3939</f>
        <v>81</v>
      </c>
      <c r="H3939" t="str">
        <f>anotacoes!K3939</f>
        <v xml:space="preserve"> 00:08:33,137</v>
      </c>
      <c r="I3939" t="str">
        <f>anotacoes!L3939</f>
        <v xml:space="preserve"> 00:08:33,851</v>
      </c>
      <c r="J3939" t="str">
        <f>IF(L3939="PAUSE",E3939,IF(anotacoes!G3943=conversao_anotacoes!C3939,conversao_anotacoes!C3939,conversao_anotacoes!D3939))</f>
        <v>KIM, J B</v>
      </c>
      <c r="K3939" t="str">
        <f t="shared" si="122"/>
        <v>SCHMITT</v>
      </c>
      <c r="L3939" t="str">
        <f>UPPER(anotacoes!H3939)</f>
        <v>ATTACK</v>
      </c>
      <c r="M3939" t="str">
        <f>IF(OR(L3939="ATTACK",L3939="FINTA"),"&lt;TECNICA&gt;",UPPER(anotacoes!I3939))</f>
        <v>&lt;TECNICA&gt;</v>
      </c>
      <c r="N3939" t="str">
        <f>IF(OR(L3939="ATTACK",L3939="FINTA"),UPPER(anotacoes!I3939),"")</f>
        <v>YOKO TOMOE</v>
      </c>
      <c r="O3939" s="6">
        <f>IF(anotacoes!N3939=0,"",anotacoes!N3939)</f>
        <v>4</v>
      </c>
      <c r="P3939" t="str">
        <f>IF(anotacoes!M3939=0,"",UPPER(anotacoes!M3939))</f>
        <v/>
      </c>
      <c r="Q3939" t="str">
        <f t="shared" si="123"/>
        <v>INSERT INTO CONVERSAO_LUTA_ACAO (cd_conversao, id_luta, sequencia, momento_inicio, momento_fim, quem_faz, quem_sofre, acao_tipo, acao, tecnica, direcao, pontuacao) VALUES (1, 122, 81, TRIM(' 00:08:33,137'), TRIM(' 00:08:33,851'), 'KIM, J B', 'SCHMITT', 'ATTACK', '&lt;TECNICA&gt;', 'YOKO TOMOE', 4, NULL)</v>
      </c>
      <c r="R3939" t="s">
        <v>10327</v>
      </c>
    </row>
    <row r="3940" spans="1:18" hidden="1" x14ac:dyDescent="0.25">
      <c r="A3940" s="7">
        <f>anotacoes!D3940</f>
        <v>40580</v>
      </c>
      <c r="B3940" t="str">
        <f>anotacoes!C3940</f>
        <v>GRAND SLAM PARIS 2011</v>
      </c>
      <c r="C3940" t="str">
        <f>anotacoes!E3940</f>
        <v>KIM, J B</v>
      </c>
      <c r="D3940" t="str">
        <f>anotacoes!F3940</f>
        <v>SCHMITT</v>
      </c>
      <c r="E3940" t="s">
        <v>10325</v>
      </c>
      <c r="F3940">
        <f>anotacoes!A3940</f>
        <v>122</v>
      </c>
      <c r="G3940">
        <f>anotacoes!B3940</f>
        <v>82</v>
      </c>
      <c r="H3940" t="str">
        <f>anotacoes!K3940</f>
        <v xml:space="preserve"> 00:08:33,851</v>
      </c>
      <c r="I3940" t="str">
        <f>anotacoes!L3940</f>
        <v xml:space="preserve"> 00:08:39,658</v>
      </c>
      <c r="J3940" t="str">
        <f>IF(L3940="PAUSE",E3940,IF(anotacoes!G3944=conversao_anotacoes!C3940,conversao_anotacoes!C3940,conversao_anotacoes!D3940))</f>
        <v>KIM, J B</v>
      </c>
      <c r="K3940" t="str">
        <f t="shared" si="122"/>
        <v>SCHMITT</v>
      </c>
      <c r="L3940" t="str">
        <f>UPPER(anotacoes!H3940)</f>
        <v>GROUNDWORK COMBAT</v>
      </c>
      <c r="M3940" t="str">
        <f>IF(OR(L3940="ATTACK",L3940="FINTA"),"&lt;TECNICA&gt;",UPPER(anotacoes!I3940))</f>
        <v>CONTROL WITH LEGS</v>
      </c>
      <c r="N3940" t="str">
        <f>IF(OR(L3940="ATTACK",L3940="FINTA"),UPPER(anotacoes!I3940),"")</f>
        <v/>
      </c>
      <c r="O3940" s="6" t="str">
        <f>IF(anotacoes!N3940=0,"",anotacoes!N3940)</f>
        <v/>
      </c>
      <c r="P3940" t="str">
        <f>IF(anotacoes!M3940=0,"",UPPER(anotacoes!M3940))</f>
        <v/>
      </c>
      <c r="Q3940" t="str">
        <f t="shared" si="123"/>
        <v>INSERT INTO CONVERSAO_LUTA_ACAO (cd_conversao, id_luta, sequencia, momento_inicio, momento_fim, quem_faz, quem_sofre, acao_tipo, acao, tecnica, direcao, pontuacao) VALUES (1, 122, 82, TRIM(' 00:08:33,851'), TRIM(' 00:08:39,658'), 'KIM, J B', 'SCHMITT', 'GROUNDWORK COMBAT', 'CONTROL WITH LEGS', NULL, NULL, NULL)</v>
      </c>
      <c r="R3940" t="s">
        <v>10327</v>
      </c>
    </row>
    <row r="3941" spans="1:18" hidden="1" x14ac:dyDescent="0.25">
      <c r="A3941" s="7">
        <f>anotacoes!D3941</f>
        <v>40580</v>
      </c>
      <c r="B3941" t="str">
        <f>anotacoes!C3941</f>
        <v>GRAND SLAM PARIS 2011</v>
      </c>
      <c r="C3941" t="str">
        <f>anotacoes!E3941</f>
        <v>KIM, J B</v>
      </c>
      <c r="D3941" t="str">
        <f>anotacoes!F3941</f>
        <v>SCHMITT</v>
      </c>
      <c r="E3941" t="s">
        <v>10325</v>
      </c>
      <c r="F3941">
        <f>anotacoes!A3941</f>
        <v>122</v>
      </c>
      <c r="G3941">
        <f>anotacoes!B3941</f>
        <v>83</v>
      </c>
      <c r="H3941" t="str">
        <f>anotacoes!K3941</f>
        <v xml:space="preserve"> 00:08:39,658</v>
      </c>
      <c r="I3941" t="str">
        <f>anotacoes!L3941</f>
        <v xml:space="preserve"> 00:08:46,790</v>
      </c>
      <c r="J3941" t="str">
        <f>IF(L3941="PAUSE",E3941,IF(anotacoes!G3945=conversao_anotacoes!C3941,conversao_anotacoes!C3941,conversao_anotacoes!D3941))</f>
        <v>KIM, J B</v>
      </c>
      <c r="K3941" t="str">
        <f t="shared" si="122"/>
        <v>SCHMITT</v>
      </c>
      <c r="L3941" t="str">
        <f>UPPER(anotacoes!H3941)</f>
        <v>GROUNDWORK COMBAT</v>
      </c>
      <c r="M3941" t="str">
        <f>IF(OR(L3941="ATTACK",L3941="FINTA"),"&lt;TECNICA&gt;",UPPER(anotacoes!I3941))</f>
        <v>TRYING TO ATTACK</v>
      </c>
      <c r="N3941" t="str">
        <f>IF(OR(L3941="ATTACK",L3941="FINTA"),UPPER(anotacoes!I3941),"")</f>
        <v/>
      </c>
      <c r="O3941" s="6" t="str">
        <f>IF(anotacoes!N3941=0,"",anotacoes!N3941)</f>
        <v/>
      </c>
      <c r="P3941" t="str">
        <f>IF(anotacoes!M3941=0,"",UPPER(anotacoes!M3941))</f>
        <v/>
      </c>
      <c r="Q3941" t="str">
        <f t="shared" si="123"/>
        <v>INSERT INTO CONVERSAO_LUTA_ACAO (cd_conversao, id_luta, sequencia, momento_inicio, momento_fim, quem_faz, quem_sofre, acao_tipo, acao, tecnica, direcao, pontuacao) VALUES (1, 122, 83, TRIM(' 00:08:39,658'), TRIM(' 00:08:46,790'), 'KIM, J B', 'SCHMITT', 'GROUNDWORK COMBAT', 'TRYING TO ATTACK', NULL, NULL, NULL)</v>
      </c>
      <c r="R3941" t="s">
        <v>10327</v>
      </c>
    </row>
    <row r="3942" spans="1:18" hidden="1" x14ac:dyDescent="0.25">
      <c r="A3942" s="7">
        <f>anotacoes!D3942</f>
        <v>40580</v>
      </c>
      <c r="B3942" t="str">
        <f>anotacoes!C3942</f>
        <v>GRAND SLAM PARIS 2011</v>
      </c>
      <c r="C3942" t="str">
        <f>anotacoes!E3942</f>
        <v>KIM, J B</v>
      </c>
      <c r="D3942" t="str">
        <f>anotacoes!F3942</f>
        <v>SCHMITT</v>
      </c>
      <c r="E3942" t="s">
        <v>10325</v>
      </c>
      <c r="F3942">
        <f>anotacoes!A3942</f>
        <v>122</v>
      </c>
      <c r="G3942">
        <f>anotacoes!B3942</f>
        <v>84</v>
      </c>
      <c r="H3942" t="str">
        <f>anotacoes!K3942</f>
        <v xml:space="preserve"> 00:08:46,790</v>
      </c>
      <c r="I3942" t="str">
        <f>anotacoes!L3942</f>
        <v xml:space="preserve"> 00:08:46,790</v>
      </c>
      <c r="J3942" t="str">
        <f>IF(L3942="PAUSE",E3942,IF(anotacoes!G3946=conversao_anotacoes!C3942,conversao_anotacoes!C3942,conversao_anotacoes!D3942))</f>
        <v>&lt;ARBITRO_DESCONHECIDO&gt;</v>
      </c>
      <c r="K3942" t="str">
        <f t="shared" si="122"/>
        <v/>
      </c>
      <c r="L3942" t="str">
        <f>UPPER(anotacoes!H3942)</f>
        <v>PAUSE</v>
      </c>
      <c r="M3942" t="str">
        <f>IF(OR(L3942="ATTACK",L3942="FINTA"),"&lt;TECNICA&gt;",UPPER(anotacoes!I3942))</f>
        <v>&lt;NAO_CLASSIFICADO&gt;</v>
      </c>
      <c r="N3942" t="str">
        <f>IF(OR(L3942="ATTACK",L3942="FINTA"),UPPER(anotacoes!I3942),"")</f>
        <v/>
      </c>
      <c r="O3942" s="6" t="str">
        <f>IF(anotacoes!N3942=0,"",anotacoes!N3942)</f>
        <v/>
      </c>
      <c r="P3942" t="str">
        <f>IF(anotacoes!M3942=0,"",UPPER(anotacoes!M3942))</f>
        <v/>
      </c>
      <c r="Q3942" t="str">
        <f t="shared" si="123"/>
        <v>INSERT INTO CONVERSAO_LUTA_ACAO (cd_conversao, id_luta, sequencia, momento_inicio, momento_fim, quem_faz, quem_sofre, acao_tipo, acao, tecnica, direcao, pontuacao) VALUES (1, 122, 84, TRIM(' 00:08:46,790'), TRIM(' 00:08:46,790'), '&lt;ARBITRO_DESCONHECIDO&gt;', '', 'PAUSE', '&lt;NAO_CLASSIFICADO&gt;', NULL, NULL, NULL)</v>
      </c>
      <c r="R3942" t="s">
        <v>10327</v>
      </c>
    </row>
    <row r="3943" spans="1:18" hidden="1" x14ac:dyDescent="0.25">
      <c r="A3943" s="7">
        <f>anotacoes!D3943</f>
        <v>40580</v>
      </c>
      <c r="B3943" t="str">
        <f>anotacoes!C3943</f>
        <v>GRAND SLAM PARIS 2011</v>
      </c>
      <c r="C3943" t="str">
        <f>anotacoes!E3943</f>
        <v>KIM, J B</v>
      </c>
      <c r="D3943" t="str">
        <f>anotacoes!F3943</f>
        <v>SCHMITT</v>
      </c>
      <c r="E3943" t="s">
        <v>10325</v>
      </c>
      <c r="F3943">
        <f>anotacoes!A3943</f>
        <v>122</v>
      </c>
      <c r="G3943">
        <f>anotacoes!B3943</f>
        <v>85</v>
      </c>
      <c r="H3943" t="str">
        <f>anotacoes!K3943</f>
        <v xml:space="preserve"> 00:08:46,790</v>
      </c>
      <c r="I3943" t="str">
        <f>anotacoes!L3943</f>
        <v xml:space="preserve"> 00:08:49,785</v>
      </c>
      <c r="J3943" t="str">
        <f>IF(L3943="PAUSE",E3943,IF(anotacoes!G3947=conversao_anotacoes!C3943,conversao_anotacoes!C3943,conversao_anotacoes!D3943))</f>
        <v>KIM, J B</v>
      </c>
      <c r="K3943" t="str">
        <f t="shared" si="122"/>
        <v>SCHMITT</v>
      </c>
      <c r="L3943" t="str">
        <f>UPPER(anotacoes!H3943)</f>
        <v>DISPLACEMENT</v>
      </c>
      <c r="M3943" t="str">
        <f>IF(OR(L3943="ATTACK",L3943="FINTA"),"&lt;TECNICA&gt;",UPPER(anotacoes!I3943))</f>
        <v>CIRCULAR LEFT</v>
      </c>
      <c r="N3943" t="str">
        <f>IF(OR(L3943="ATTACK",L3943="FINTA"),UPPER(anotacoes!I3943),"")</f>
        <v/>
      </c>
      <c r="O3943" s="6" t="str">
        <f>IF(anotacoes!N3943=0,"",anotacoes!N3943)</f>
        <v/>
      </c>
      <c r="P3943" t="str">
        <f>IF(anotacoes!M3943=0,"",UPPER(anotacoes!M3943))</f>
        <v/>
      </c>
      <c r="Q3943" t="str">
        <f t="shared" si="123"/>
        <v>INSERT INTO CONVERSAO_LUTA_ACAO (cd_conversao, id_luta, sequencia, momento_inicio, momento_fim, quem_faz, quem_sofre, acao_tipo, acao, tecnica, direcao, pontuacao) VALUES (1, 122, 85, TRIM(' 00:08:46,790'), TRIM(' 00:08:49,785'), 'KIM, J B', 'SCHMITT', 'DISPLACEMENT', 'CIRCULAR LEFT', NULL, NULL, NULL)</v>
      </c>
      <c r="R3943" t="s">
        <v>10327</v>
      </c>
    </row>
    <row r="3944" spans="1:18" hidden="1" x14ac:dyDescent="0.25">
      <c r="A3944" s="7">
        <f>anotacoes!D3944</f>
        <v>40580</v>
      </c>
      <c r="B3944" t="str">
        <f>anotacoes!C3944</f>
        <v>GRAND SLAM PARIS 2011</v>
      </c>
      <c r="C3944" t="str">
        <f>anotacoes!E3944</f>
        <v>KIM, J B</v>
      </c>
      <c r="D3944" t="str">
        <f>anotacoes!F3944</f>
        <v>ELMONT, G</v>
      </c>
      <c r="E3944" t="s">
        <v>10325</v>
      </c>
      <c r="F3944">
        <f>anotacoes!A3944</f>
        <v>56</v>
      </c>
      <c r="G3944">
        <f>anotacoes!B3944</f>
        <v>1</v>
      </c>
      <c r="H3944" t="str">
        <f>anotacoes!K3944</f>
        <v xml:space="preserve"> 00:00:01,530</v>
      </c>
      <c r="I3944" t="str">
        <f>anotacoes!L3944</f>
        <v xml:space="preserve"> 00:00:09,139</v>
      </c>
      <c r="J3944" t="str">
        <f>IF(L3944="PAUSE",E3944,IF(anotacoes!G3948=conversao_anotacoes!C3944,conversao_anotacoes!C3944,conversao_anotacoes!D3944))</f>
        <v>KIM, J B</v>
      </c>
      <c r="K3944" t="str">
        <f t="shared" si="122"/>
        <v>ELMONT, G</v>
      </c>
      <c r="L3944" t="str">
        <f>UPPER(anotacoes!H3944)</f>
        <v>DISPLACEMENT</v>
      </c>
      <c r="M3944" t="str">
        <f>IF(OR(L3944="ATTACK",L3944="FINTA"),"&lt;TECNICA&gt;",UPPER(anotacoes!I3944))</f>
        <v>CIRCULAR LEFT</v>
      </c>
      <c r="N3944" t="str">
        <f>IF(OR(L3944="ATTACK",L3944="FINTA"),UPPER(anotacoes!I3944),"")</f>
        <v/>
      </c>
      <c r="O3944" s="6" t="str">
        <f>IF(anotacoes!N3944=0,"",anotacoes!N3944)</f>
        <v/>
      </c>
      <c r="P3944" t="str">
        <f>IF(anotacoes!M3944=0,"",UPPER(anotacoes!M3944))</f>
        <v/>
      </c>
      <c r="Q3944" t="str">
        <f t="shared" si="123"/>
        <v>INSERT INTO CONVERSAO_LUTA_ACAO (cd_conversao, id_luta, sequencia, momento_inicio, momento_fim, quem_faz, quem_sofre, acao_tipo, acao, tecnica, direcao, pontuacao) VALUES (1, 56, 1, TRIM(' 00:00:01,530'), TRIM(' 00:00:09,139'), 'KIM, J B', 'ELMONT, G', 'DISPLACEMENT', 'CIRCULAR LEFT', NULL, NULL, NULL)</v>
      </c>
      <c r="R3944" t="s">
        <v>10327</v>
      </c>
    </row>
    <row r="3945" spans="1:18" hidden="1" x14ac:dyDescent="0.25">
      <c r="A3945" s="7">
        <f>anotacoes!D3945</f>
        <v>40580</v>
      </c>
      <c r="B3945" t="str">
        <f>anotacoes!C3945</f>
        <v>GRAND SLAM PARIS 2011</v>
      </c>
      <c r="C3945" t="str">
        <f>anotacoes!E3945</f>
        <v>KIM, J B</v>
      </c>
      <c r="D3945" t="str">
        <f>anotacoes!F3945</f>
        <v>ELMONT, G</v>
      </c>
      <c r="E3945" t="s">
        <v>10325</v>
      </c>
      <c r="F3945">
        <f>anotacoes!A3945</f>
        <v>56</v>
      </c>
      <c r="G3945">
        <f>anotacoes!B3945</f>
        <v>2</v>
      </c>
      <c r="H3945" t="str">
        <f>anotacoes!K3945</f>
        <v xml:space="preserve"> 00:00:09,139</v>
      </c>
      <c r="I3945" t="str">
        <f>anotacoes!L3945</f>
        <v xml:space="preserve"> 00:00:22,162</v>
      </c>
      <c r="J3945" t="str">
        <f>IF(L3945="PAUSE",E3945,IF(anotacoes!G3949=conversao_anotacoes!C3945,conversao_anotacoes!C3945,conversao_anotacoes!D3945))</f>
        <v>KIM, J B</v>
      </c>
      <c r="K3945" t="str">
        <f t="shared" si="122"/>
        <v>ELMONT, G</v>
      </c>
      <c r="L3945" t="str">
        <f>UPPER(anotacoes!H3945)</f>
        <v>GRIP TIME</v>
      </c>
      <c r="M3945" t="str">
        <f>IF(OR(L3945="ATTACK",L3945="FINTA"),"&lt;TECNICA&gt;",UPPER(anotacoes!I3945))</f>
        <v>LEFT COLLAR</v>
      </c>
      <c r="N3945" t="str">
        <f>IF(OR(L3945="ATTACK",L3945="FINTA"),UPPER(anotacoes!I3945),"")</f>
        <v/>
      </c>
      <c r="O3945" s="6" t="str">
        <f>IF(anotacoes!N3945=0,"",anotacoes!N3945)</f>
        <v/>
      </c>
      <c r="P3945" t="str">
        <f>IF(anotacoes!M3945=0,"",UPPER(anotacoes!M3945))</f>
        <v/>
      </c>
      <c r="Q3945" t="str">
        <f t="shared" si="123"/>
        <v>INSERT INTO CONVERSAO_LUTA_ACAO (cd_conversao, id_luta, sequencia, momento_inicio, momento_fim, quem_faz, quem_sofre, acao_tipo, acao, tecnica, direcao, pontuacao) VALUES (1, 56, 2, TRIM(' 00:00:09,139'), TRIM(' 00:00:22,162'), 'KIM, J B', 'ELMONT, G', 'GRIP TIME', 'LEFT COLLAR', NULL, NULL, NULL)</v>
      </c>
      <c r="R3945" t="s">
        <v>10327</v>
      </c>
    </row>
    <row r="3946" spans="1:18" hidden="1" x14ac:dyDescent="0.25">
      <c r="A3946" s="7">
        <f>anotacoes!D3946</f>
        <v>40580</v>
      </c>
      <c r="B3946" t="str">
        <f>anotacoes!C3946</f>
        <v>GRAND SLAM PARIS 2011</v>
      </c>
      <c r="C3946" t="str">
        <f>anotacoes!E3946</f>
        <v>KIM, J B</v>
      </c>
      <c r="D3946" t="str">
        <f>anotacoes!F3946</f>
        <v>ELMONT, G</v>
      </c>
      <c r="E3946" t="s">
        <v>10325</v>
      </c>
      <c r="F3946">
        <f>anotacoes!A3946</f>
        <v>56</v>
      </c>
      <c r="G3946">
        <f>anotacoes!B3946</f>
        <v>3</v>
      </c>
      <c r="H3946" t="str">
        <f>anotacoes!K3946</f>
        <v xml:space="preserve"> 00:00:22,162</v>
      </c>
      <c r="I3946" t="str">
        <f>anotacoes!L3946</f>
        <v xml:space="preserve"> 00:00:22,162</v>
      </c>
      <c r="J3946" t="str">
        <f>IF(L3946="PAUSE",E3946,IF(anotacoes!G3950=conversao_anotacoes!C3946,conversao_anotacoes!C3946,conversao_anotacoes!D3946))</f>
        <v>KIM, J B</v>
      </c>
      <c r="K3946" t="str">
        <f t="shared" si="122"/>
        <v>ELMONT, G</v>
      </c>
      <c r="L3946" t="str">
        <f>UPPER(anotacoes!H3946)</f>
        <v>DEFENSE</v>
      </c>
      <c r="M3946" t="str">
        <f>IF(OR(L3946="ATTACK",L3946="FINTA"),"&lt;TECNICA&gt;",UPPER(anotacoes!I3946))</f>
        <v>TAE-SABAKI LEFT INCLINED</v>
      </c>
      <c r="N3946" t="str">
        <f>IF(OR(L3946="ATTACK",L3946="FINTA"),UPPER(anotacoes!I3946),"")</f>
        <v/>
      </c>
      <c r="O3946" s="6" t="str">
        <f>IF(anotacoes!N3946=0,"",anotacoes!N3946)</f>
        <v/>
      </c>
      <c r="P3946" t="str">
        <f>IF(anotacoes!M3946=0,"",UPPER(anotacoes!M3946))</f>
        <v/>
      </c>
      <c r="Q3946" t="str">
        <f t="shared" si="123"/>
        <v>INSERT INTO CONVERSAO_LUTA_ACAO (cd_conversao, id_luta, sequencia, momento_inicio, momento_fim, quem_faz, quem_sofre, acao_tipo, acao, tecnica, direcao, pontuacao) VALUES (1, 56, 3, TRIM(' 00:00:22,162'), TRIM(' 00:00:22,162'), 'KIM, J B', 'ELMONT, G', 'DEFENSE', 'TAE-SABAKI LEFT INCLINED', NULL, NULL, NULL)</v>
      </c>
      <c r="R3946" t="s">
        <v>10327</v>
      </c>
    </row>
    <row r="3947" spans="1:18" hidden="1" x14ac:dyDescent="0.25">
      <c r="A3947" s="7">
        <f>anotacoes!D3947</f>
        <v>40580</v>
      </c>
      <c r="B3947" t="str">
        <f>anotacoes!C3947</f>
        <v>GRAND SLAM PARIS 2011</v>
      </c>
      <c r="C3947" t="str">
        <f>anotacoes!E3947</f>
        <v>KIM, J B</v>
      </c>
      <c r="D3947" t="str">
        <f>anotacoes!F3947</f>
        <v>ELMONT, G</v>
      </c>
      <c r="E3947" t="s">
        <v>10325</v>
      </c>
      <c r="F3947">
        <f>anotacoes!A3947</f>
        <v>56</v>
      </c>
      <c r="G3947">
        <f>anotacoes!B3947</f>
        <v>4</v>
      </c>
      <c r="H3947" t="str">
        <f>anotacoes!K3947</f>
        <v xml:space="preserve"> 00:00:22,162</v>
      </c>
      <c r="I3947" t="str">
        <f>anotacoes!L3947</f>
        <v xml:space="preserve"> 00:00:23,957</v>
      </c>
      <c r="J3947" t="str">
        <f>IF(L3947="PAUSE",E3947,IF(anotacoes!G3951=conversao_anotacoes!C3947,conversao_anotacoes!C3947,conversao_anotacoes!D3947))</f>
        <v>KIM, J B</v>
      </c>
      <c r="K3947" t="str">
        <f t="shared" si="122"/>
        <v>ELMONT, G</v>
      </c>
      <c r="L3947" t="str">
        <f>UPPER(anotacoes!H3947)</f>
        <v>TRANSITION</v>
      </c>
      <c r="M3947" t="str">
        <f>IF(OR(L3947="ATTACK",L3947="FINTA"),"&lt;TECNICA&gt;",UPPER(anotacoes!I3947))</f>
        <v>WITHOUT ATTACK</v>
      </c>
      <c r="N3947" t="str">
        <f>IF(OR(L3947="ATTACK",L3947="FINTA"),UPPER(anotacoes!I3947),"")</f>
        <v/>
      </c>
      <c r="O3947" s="6" t="str">
        <f>IF(anotacoes!N3947=0,"",anotacoes!N3947)</f>
        <v/>
      </c>
      <c r="P3947" t="str">
        <f>IF(anotacoes!M3947=0,"",UPPER(anotacoes!M3947))</f>
        <v/>
      </c>
      <c r="Q3947" t="str">
        <f t="shared" si="123"/>
        <v>INSERT INTO CONVERSAO_LUTA_ACAO (cd_conversao, id_luta, sequencia, momento_inicio, momento_fim, quem_faz, quem_sofre, acao_tipo, acao, tecnica, direcao, pontuacao) VALUES (1, 56, 4, TRIM(' 00:00:22,162'), TRIM(' 00:00:23,957'), 'KIM, J B', 'ELMONT, G', 'TRANSITION', 'WITHOUT ATTACK', NULL, NULL, NULL)</v>
      </c>
      <c r="R3947" t="s">
        <v>10327</v>
      </c>
    </row>
    <row r="3948" spans="1:18" hidden="1" x14ac:dyDescent="0.25">
      <c r="A3948" s="7">
        <f>anotacoes!D3948</f>
        <v>40580</v>
      </c>
      <c r="B3948" t="str">
        <f>anotacoes!C3948</f>
        <v>GRAND SLAM PARIS 2011</v>
      </c>
      <c r="C3948" t="str">
        <f>anotacoes!E3948</f>
        <v>KIM, J B</v>
      </c>
      <c r="D3948" t="str">
        <f>anotacoes!F3948</f>
        <v>ELMONT, G</v>
      </c>
      <c r="E3948" t="s">
        <v>10325</v>
      </c>
      <c r="F3948">
        <f>anotacoes!A3948</f>
        <v>56</v>
      </c>
      <c r="G3948">
        <f>anotacoes!B3948</f>
        <v>5</v>
      </c>
      <c r="H3948" t="str">
        <f>anotacoes!K3948</f>
        <v xml:space="preserve"> 00:00:23,957</v>
      </c>
      <c r="I3948" t="str">
        <f>anotacoes!L3948</f>
        <v xml:space="preserve"> 00:00:30,012</v>
      </c>
      <c r="J3948" t="str">
        <f>IF(L3948="PAUSE",E3948,IF(anotacoes!G3952=conversao_anotacoes!C3948,conversao_anotacoes!C3948,conversao_anotacoes!D3948))</f>
        <v>&lt;ARBITRO_DESCONHECIDO&gt;</v>
      </c>
      <c r="K3948" t="str">
        <f t="shared" si="122"/>
        <v/>
      </c>
      <c r="L3948" t="str">
        <f>UPPER(anotacoes!H3948)</f>
        <v>PAUSE</v>
      </c>
      <c r="M3948" t="str">
        <f>IF(OR(L3948="ATTACK",L3948="FINTA"),"&lt;TECNICA&gt;",UPPER(anotacoes!I3948))</f>
        <v>&lt;NAO_CLASSIFICADO&gt;</v>
      </c>
      <c r="N3948" t="str">
        <f>IF(OR(L3948="ATTACK",L3948="FINTA"),UPPER(anotacoes!I3948),"")</f>
        <v/>
      </c>
      <c r="O3948" s="6" t="str">
        <f>IF(anotacoes!N3948=0,"",anotacoes!N3948)</f>
        <v/>
      </c>
      <c r="P3948" t="str">
        <f>IF(anotacoes!M3948=0,"",UPPER(anotacoes!M3948))</f>
        <v/>
      </c>
      <c r="Q3948" t="str">
        <f t="shared" si="123"/>
        <v>INSERT INTO CONVERSAO_LUTA_ACAO (cd_conversao, id_luta, sequencia, momento_inicio, momento_fim, quem_faz, quem_sofre, acao_tipo, acao, tecnica, direcao, pontuacao) VALUES (1, 56, 5, TRIM(' 00:00:23,957'), TRIM(' 00:00:30,012'), '&lt;ARBITRO_DESCONHECIDO&gt;', '', 'PAUSE', '&lt;NAO_CLASSIFICADO&gt;', NULL, NULL, NULL)</v>
      </c>
      <c r="R3948" t="s">
        <v>10327</v>
      </c>
    </row>
    <row r="3949" spans="1:18" hidden="1" x14ac:dyDescent="0.25">
      <c r="A3949" s="7">
        <f>anotacoes!D3949</f>
        <v>40580</v>
      </c>
      <c r="B3949" t="str">
        <f>anotacoes!C3949</f>
        <v>GRAND SLAM PARIS 2011</v>
      </c>
      <c r="C3949" t="str">
        <f>anotacoes!E3949</f>
        <v>KIM, J B</v>
      </c>
      <c r="D3949" t="str">
        <f>anotacoes!F3949</f>
        <v>ELMONT, G</v>
      </c>
      <c r="E3949" t="s">
        <v>10325</v>
      </c>
      <c r="F3949">
        <f>anotacoes!A3949</f>
        <v>56</v>
      </c>
      <c r="G3949">
        <f>anotacoes!B3949</f>
        <v>6</v>
      </c>
      <c r="H3949" t="str">
        <f>anotacoes!K3949</f>
        <v xml:space="preserve"> 00:00:30,012</v>
      </c>
      <c r="I3949" t="str">
        <f>anotacoes!L3949</f>
        <v xml:space="preserve"> 00:00:33,746</v>
      </c>
      <c r="J3949" t="str">
        <f>IF(L3949="PAUSE",E3949,IF(anotacoes!G3953=conversao_anotacoes!C3949,conversao_anotacoes!C3949,conversao_anotacoes!D3949))</f>
        <v>KIM, J B</v>
      </c>
      <c r="K3949" t="str">
        <f t="shared" si="122"/>
        <v>ELMONT, G</v>
      </c>
      <c r="L3949" t="str">
        <f>UPPER(anotacoes!H3949)</f>
        <v>DISPLACEMENT</v>
      </c>
      <c r="M3949" t="str">
        <f>IF(OR(L3949="ATTACK",L3949="FINTA"),"&lt;TECNICA&gt;",UPPER(anotacoes!I3949))</f>
        <v>CIRCULAR LEFT</v>
      </c>
      <c r="N3949" t="str">
        <f>IF(OR(L3949="ATTACK",L3949="FINTA"),UPPER(anotacoes!I3949),"")</f>
        <v/>
      </c>
      <c r="O3949" s="6" t="str">
        <f>IF(anotacoes!N3949=0,"",anotacoes!N3949)</f>
        <v/>
      </c>
      <c r="P3949" t="str">
        <f>IF(anotacoes!M3949=0,"",UPPER(anotacoes!M3949))</f>
        <v/>
      </c>
      <c r="Q3949" t="str">
        <f t="shared" si="123"/>
        <v>INSERT INTO CONVERSAO_LUTA_ACAO (cd_conversao, id_luta, sequencia, momento_inicio, momento_fim, quem_faz, quem_sofre, acao_tipo, acao, tecnica, direcao, pontuacao) VALUES (1, 56, 6, TRIM(' 00:00:30,012'), TRIM(' 00:00:33,746'), 'KIM, J B', 'ELMONT, G', 'DISPLACEMENT', 'CIRCULAR LEFT', NULL, NULL, NULL)</v>
      </c>
      <c r="R3949" t="s">
        <v>10327</v>
      </c>
    </row>
    <row r="3950" spans="1:18" hidden="1" x14ac:dyDescent="0.25">
      <c r="A3950" s="7">
        <f>anotacoes!D3950</f>
        <v>40580</v>
      </c>
      <c r="B3950" t="str">
        <f>anotacoes!C3950</f>
        <v>GRAND SLAM PARIS 2011</v>
      </c>
      <c r="C3950" t="str">
        <f>anotacoes!E3950</f>
        <v>KIM, J B</v>
      </c>
      <c r="D3950" t="str">
        <f>anotacoes!F3950</f>
        <v>ELMONT, G</v>
      </c>
      <c r="E3950" t="s">
        <v>10325</v>
      </c>
      <c r="F3950">
        <f>anotacoes!A3950</f>
        <v>56</v>
      </c>
      <c r="G3950">
        <f>anotacoes!B3950</f>
        <v>7</v>
      </c>
      <c r="H3950" t="str">
        <f>anotacoes!K3950</f>
        <v xml:space="preserve"> 00:00:33,746</v>
      </c>
      <c r="I3950" t="str">
        <f>anotacoes!L3950</f>
        <v xml:space="preserve"> 00:00:35,816</v>
      </c>
      <c r="J3950" t="str">
        <f>IF(L3950="PAUSE",E3950,IF(anotacoes!G3954=conversao_anotacoes!C3950,conversao_anotacoes!C3950,conversao_anotacoes!D3950))</f>
        <v>KIM, J B</v>
      </c>
      <c r="K3950" t="str">
        <f t="shared" si="122"/>
        <v>ELMONT, G</v>
      </c>
      <c r="L3950" t="str">
        <f>UPPER(anotacoes!H3950)</f>
        <v>DISPLACEMENT</v>
      </c>
      <c r="M3950" t="str">
        <f>IF(OR(L3950="ATTACK",L3950="FINTA"),"&lt;TECNICA&gt;",UPPER(anotacoes!I3950))</f>
        <v>2-3 STEP HESITANT RIGHT</v>
      </c>
      <c r="N3950" t="str">
        <f>IF(OR(L3950="ATTACK",L3950="FINTA"),UPPER(anotacoes!I3950),"")</f>
        <v/>
      </c>
      <c r="O3950" s="6" t="str">
        <f>IF(anotacoes!N3950=0,"",anotacoes!N3950)</f>
        <v/>
      </c>
      <c r="P3950" t="str">
        <f>IF(anotacoes!M3950=0,"",UPPER(anotacoes!M3950))</f>
        <v/>
      </c>
      <c r="Q3950" t="str">
        <f t="shared" si="123"/>
        <v>INSERT INTO CONVERSAO_LUTA_ACAO (cd_conversao, id_luta, sequencia, momento_inicio, momento_fim, quem_faz, quem_sofre, acao_tipo, acao, tecnica, direcao, pontuacao) VALUES (1, 56, 7, TRIM(' 00:00:33,746'), TRIM(' 00:00:35,816'), 'KIM, J B', 'ELMONT, G', 'DISPLACEMENT', '2-3 STEP HESITANT RIGHT', NULL, NULL, NULL)</v>
      </c>
      <c r="R3950" t="s">
        <v>10327</v>
      </c>
    </row>
    <row r="3951" spans="1:18" hidden="1" x14ac:dyDescent="0.25">
      <c r="A3951" s="7">
        <f>anotacoes!D3951</f>
        <v>40580</v>
      </c>
      <c r="B3951" t="str">
        <f>anotacoes!C3951</f>
        <v>GRAND SLAM PARIS 2011</v>
      </c>
      <c r="C3951" t="str">
        <f>anotacoes!E3951</f>
        <v>KIM, J B</v>
      </c>
      <c r="D3951" t="str">
        <f>anotacoes!F3951</f>
        <v>ELMONT, G</v>
      </c>
      <c r="E3951" t="s">
        <v>10325</v>
      </c>
      <c r="F3951">
        <f>anotacoes!A3951</f>
        <v>56</v>
      </c>
      <c r="G3951">
        <f>anotacoes!B3951</f>
        <v>8</v>
      </c>
      <c r="H3951" t="str">
        <f>anotacoes!K3951</f>
        <v xml:space="preserve"> 00:00:35,816</v>
      </c>
      <c r="I3951" t="str">
        <f>anotacoes!L3951</f>
        <v xml:space="preserve"> 00:00:37,448</v>
      </c>
      <c r="J3951" t="str">
        <f>IF(L3951="PAUSE",E3951,IF(anotacoes!G3955=conversao_anotacoes!C3951,conversao_anotacoes!C3951,conversao_anotacoes!D3951))</f>
        <v>KIM, J B</v>
      </c>
      <c r="K3951" t="str">
        <f t="shared" si="122"/>
        <v>ELMONT, G</v>
      </c>
      <c r="L3951" t="str">
        <f>UPPER(anotacoes!H3951)</f>
        <v>DISPLACEMENT</v>
      </c>
      <c r="M3951" t="str">
        <f>IF(OR(L3951="ATTACK",L3951="FINTA"),"&lt;TECNICA&gt;",UPPER(anotacoes!I3951))</f>
        <v>TRY TO GRIP WITH CONTACT</v>
      </c>
      <c r="N3951" t="str">
        <f>IF(OR(L3951="ATTACK",L3951="FINTA"),UPPER(anotacoes!I3951),"")</f>
        <v/>
      </c>
      <c r="O3951" s="6" t="str">
        <f>IF(anotacoes!N3951=0,"",anotacoes!N3951)</f>
        <v/>
      </c>
      <c r="P3951" t="str">
        <f>IF(anotacoes!M3951=0,"",UPPER(anotacoes!M3951))</f>
        <v/>
      </c>
      <c r="Q3951" t="str">
        <f t="shared" si="123"/>
        <v>INSERT INTO CONVERSAO_LUTA_ACAO (cd_conversao, id_luta, sequencia, momento_inicio, momento_fim, quem_faz, quem_sofre, acao_tipo, acao, tecnica, direcao, pontuacao) VALUES (1, 56, 8, TRIM(' 00:00:35,816'), TRIM(' 00:00:37,448'), 'KIM, J B', 'ELMONT, G', 'DISPLACEMENT', 'TRY TO GRIP WITH CONTACT', NULL, NULL, NULL)</v>
      </c>
      <c r="R3951" t="s">
        <v>10327</v>
      </c>
    </row>
    <row r="3952" spans="1:18" hidden="1" x14ac:dyDescent="0.25">
      <c r="A3952" s="7">
        <f>anotacoes!D3952</f>
        <v>40580</v>
      </c>
      <c r="B3952" t="str">
        <f>anotacoes!C3952</f>
        <v>GRAND SLAM PARIS 2011</v>
      </c>
      <c r="C3952" t="str">
        <f>anotacoes!E3952</f>
        <v>KIM, J B</v>
      </c>
      <c r="D3952" t="str">
        <f>anotacoes!F3952</f>
        <v>ELMONT, G</v>
      </c>
      <c r="E3952" t="s">
        <v>10325</v>
      </c>
      <c r="F3952">
        <f>anotacoes!A3952</f>
        <v>56</v>
      </c>
      <c r="G3952">
        <f>anotacoes!B3952</f>
        <v>9</v>
      </c>
      <c r="H3952" t="str">
        <f>anotacoes!K3952</f>
        <v xml:space="preserve"> 00:00:37,448</v>
      </c>
      <c r="I3952" t="str">
        <f>anotacoes!L3952</f>
        <v xml:space="preserve"> 00:00:43,387</v>
      </c>
      <c r="J3952" t="str">
        <f>IF(L3952="PAUSE",E3952,IF(anotacoes!G3956=conversao_anotacoes!C3952,conversao_anotacoes!C3952,conversao_anotacoes!D3952))</f>
        <v>KIM, J B</v>
      </c>
      <c r="K3952" t="str">
        <f t="shared" si="122"/>
        <v>ELMONT, G</v>
      </c>
      <c r="L3952" t="str">
        <f>UPPER(anotacoes!H3952)</f>
        <v>DISPLACEMENT</v>
      </c>
      <c r="M3952" t="str">
        <f>IF(OR(L3952="ATTACK",L3952="FINTA"),"&lt;TECNICA&gt;",UPPER(anotacoes!I3952))</f>
        <v>2-3 STEP HESITANT RIGHT</v>
      </c>
      <c r="N3952" t="str">
        <f>IF(OR(L3952="ATTACK",L3952="FINTA"),UPPER(anotacoes!I3952),"")</f>
        <v/>
      </c>
      <c r="O3952" s="6" t="str">
        <f>IF(anotacoes!N3952=0,"",anotacoes!N3952)</f>
        <v/>
      </c>
      <c r="P3952" t="str">
        <f>IF(anotacoes!M3952=0,"",UPPER(anotacoes!M3952))</f>
        <v/>
      </c>
      <c r="Q3952" t="str">
        <f t="shared" si="123"/>
        <v>INSERT INTO CONVERSAO_LUTA_ACAO (cd_conversao, id_luta, sequencia, momento_inicio, momento_fim, quem_faz, quem_sofre, acao_tipo, acao, tecnica, direcao, pontuacao) VALUES (1, 56, 9, TRIM(' 00:00:37,448'), TRIM(' 00:00:43,387'), 'KIM, J B', 'ELMONT, G', 'DISPLACEMENT', '2-3 STEP HESITANT RIGHT', NULL, NULL, NULL)</v>
      </c>
      <c r="R3952" t="s">
        <v>10327</v>
      </c>
    </row>
    <row r="3953" spans="1:18" hidden="1" x14ac:dyDescent="0.25">
      <c r="A3953" s="7">
        <f>anotacoes!D3953</f>
        <v>40580</v>
      </c>
      <c r="B3953" t="str">
        <f>anotacoes!C3953</f>
        <v>GRAND SLAM PARIS 2011</v>
      </c>
      <c r="C3953" t="str">
        <f>anotacoes!E3953</f>
        <v>KIM, J B</v>
      </c>
      <c r="D3953" t="str">
        <f>anotacoes!F3953</f>
        <v>ELMONT, G</v>
      </c>
      <c r="E3953" t="s">
        <v>10325</v>
      </c>
      <c r="F3953">
        <f>anotacoes!A3953</f>
        <v>56</v>
      </c>
      <c r="G3953">
        <f>anotacoes!B3953</f>
        <v>10</v>
      </c>
      <c r="H3953" t="str">
        <f>anotacoes!K3953</f>
        <v xml:space="preserve"> 00:00:43,387</v>
      </c>
      <c r="I3953" t="str">
        <f>anotacoes!L3953</f>
        <v xml:space="preserve"> 00:00:44,295</v>
      </c>
      <c r="J3953" t="str">
        <f>IF(L3953="PAUSE",E3953,IF(anotacoes!G3957=conversao_anotacoes!C3953,conversao_anotacoes!C3953,conversao_anotacoes!D3953))</f>
        <v>KIM, J B</v>
      </c>
      <c r="K3953" t="str">
        <f t="shared" si="122"/>
        <v>ELMONT, G</v>
      </c>
      <c r="L3953" t="str">
        <f>UPPER(anotacoes!H3953)</f>
        <v>DISPLACEMENT</v>
      </c>
      <c r="M3953" t="str">
        <f>IF(OR(L3953="ATTACK",L3953="FINTA"),"&lt;TECNICA&gt;",UPPER(anotacoes!I3953))</f>
        <v>TRY TO GRIP WITH CONTACT</v>
      </c>
      <c r="N3953" t="str">
        <f>IF(OR(L3953="ATTACK",L3953="FINTA"),UPPER(anotacoes!I3953),"")</f>
        <v/>
      </c>
      <c r="O3953" s="6" t="str">
        <f>IF(anotacoes!N3953=0,"",anotacoes!N3953)</f>
        <v/>
      </c>
      <c r="P3953" t="str">
        <f>IF(anotacoes!M3953=0,"",UPPER(anotacoes!M3953))</f>
        <v/>
      </c>
      <c r="Q3953" t="str">
        <f t="shared" si="123"/>
        <v>INSERT INTO CONVERSAO_LUTA_ACAO (cd_conversao, id_luta, sequencia, momento_inicio, momento_fim, quem_faz, quem_sofre, acao_tipo, acao, tecnica, direcao, pontuacao) VALUES (1, 56, 10, TRIM(' 00:00:43,387'), TRIM(' 00:00:44,295'), 'KIM, J B', 'ELMONT, G', 'DISPLACEMENT', 'TRY TO GRIP WITH CONTACT', NULL, NULL, NULL)</v>
      </c>
      <c r="R3953" t="s">
        <v>10327</v>
      </c>
    </row>
    <row r="3954" spans="1:18" hidden="1" x14ac:dyDescent="0.25">
      <c r="A3954" s="7">
        <f>anotacoes!D3954</f>
        <v>40580</v>
      </c>
      <c r="B3954" t="str">
        <f>anotacoes!C3954</f>
        <v>GRAND SLAM PARIS 2011</v>
      </c>
      <c r="C3954" t="str">
        <f>anotacoes!E3954</f>
        <v>KIM, J B</v>
      </c>
      <c r="D3954" t="str">
        <f>anotacoes!F3954</f>
        <v>ELMONT, G</v>
      </c>
      <c r="E3954" t="s">
        <v>10325</v>
      </c>
      <c r="F3954">
        <f>anotacoes!A3954</f>
        <v>56</v>
      </c>
      <c r="G3954">
        <f>anotacoes!B3954</f>
        <v>11</v>
      </c>
      <c r="H3954" t="str">
        <f>anotacoes!K3954</f>
        <v xml:space="preserve"> 00:00:44,295</v>
      </c>
      <c r="I3954" t="str">
        <f>anotacoes!L3954</f>
        <v xml:space="preserve"> 00:00:46,010</v>
      </c>
      <c r="J3954" t="str">
        <f>IF(L3954="PAUSE",E3954,IF(anotacoes!G3958=conversao_anotacoes!C3954,conversao_anotacoes!C3954,conversao_anotacoes!D3954))</f>
        <v>KIM, J B</v>
      </c>
      <c r="K3954" t="str">
        <f t="shared" si="122"/>
        <v>ELMONT, G</v>
      </c>
      <c r="L3954" t="str">
        <f>UPPER(anotacoes!H3954)</f>
        <v>GRIP TIME</v>
      </c>
      <c r="M3954" t="str">
        <f>IF(OR(L3954="ATTACK",L3954="FINTA"),"&lt;TECNICA&gt;",UPPER(anotacoes!I3954))</f>
        <v>RIGHT COLLAR</v>
      </c>
      <c r="N3954" t="str">
        <f>IF(OR(L3954="ATTACK",L3954="FINTA"),UPPER(anotacoes!I3954),"")</f>
        <v/>
      </c>
      <c r="O3954" s="6" t="str">
        <f>IF(anotacoes!N3954=0,"",anotacoes!N3954)</f>
        <v/>
      </c>
      <c r="P3954" t="str">
        <f>IF(anotacoes!M3954=0,"",UPPER(anotacoes!M3954))</f>
        <v/>
      </c>
      <c r="Q3954" t="str">
        <f t="shared" si="123"/>
        <v>INSERT INTO CONVERSAO_LUTA_ACAO (cd_conversao, id_luta, sequencia, momento_inicio, momento_fim, quem_faz, quem_sofre, acao_tipo, acao, tecnica, direcao, pontuacao) VALUES (1, 56, 11, TRIM(' 00:00:44,295'), TRIM(' 00:00:46,010'), 'KIM, J B', 'ELMONT, G', 'GRIP TIME', 'RIGHT COLLAR', NULL, NULL, NULL)</v>
      </c>
      <c r="R3954" t="s">
        <v>10327</v>
      </c>
    </row>
    <row r="3955" spans="1:18" hidden="1" x14ac:dyDescent="0.25">
      <c r="A3955" s="7">
        <f>anotacoes!D3955</f>
        <v>40580</v>
      </c>
      <c r="B3955" t="str">
        <f>anotacoes!C3955</f>
        <v>GRAND SLAM PARIS 2011</v>
      </c>
      <c r="C3955" t="str">
        <f>anotacoes!E3955</f>
        <v>KIM, J B</v>
      </c>
      <c r="D3955" t="str">
        <f>anotacoes!F3955</f>
        <v>ELMONT, G</v>
      </c>
      <c r="E3955" t="s">
        <v>10325</v>
      </c>
      <c r="F3955">
        <f>anotacoes!A3955</f>
        <v>56</v>
      </c>
      <c r="G3955">
        <f>anotacoes!B3955</f>
        <v>12</v>
      </c>
      <c r="H3955" t="str">
        <f>anotacoes!K3955</f>
        <v xml:space="preserve"> 00:00:46,010</v>
      </c>
      <c r="I3955" t="str">
        <f>anotacoes!L3955</f>
        <v xml:space="preserve"> 00:00:52,755</v>
      </c>
      <c r="J3955" t="str">
        <f>IF(L3955="PAUSE",E3955,IF(anotacoes!G3959=conversao_anotacoes!C3955,conversao_anotacoes!C3955,conversao_anotacoes!D3955))</f>
        <v>KIM, J B</v>
      </c>
      <c r="K3955" t="str">
        <f t="shared" si="122"/>
        <v>ELMONT, G</v>
      </c>
      <c r="L3955" t="str">
        <f>UPPER(anotacoes!H3955)</f>
        <v>DISPLACEMENT</v>
      </c>
      <c r="M3955" t="str">
        <f>IF(OR(L3955="ATTACK",L3955="FINTA"),"&lt;TECNICA&gt;",UPPER(anotacoes!I3955))</f>
        <v>TRY TO GRIP WITH CONTACT</v>
      </c>
      <c r="N3955" t="str">
        <f>IF(OR(L3955="ATTACK",L3955="FINTA"),UPPER(anotacoes!I3955),"")</f>
        <v/>
      </c>
      <c r="O3955" s="6" t="str">
        <f>IF(anotacoes!N3955=0,"",anotacoes!N3955)</f>
        <v/>
      </c>
      <c r="P3955" t="str">
        <f>IF(anotacoes!M3955=0,"",UPPER(anotacoes!M3955))</f>
        <v/>
      </c>
      <c r="Q3955" t="str">
        <f t="shared" si="123"/>
        <v>INSERT INTO CONVERSAO_LUTA_ACAO (cd_conversao, id_luta, sequencia, momento_inicio, momento_fim, quem_faz, quem_sofre, acao_tipo, acao, tecnica, direcao, pontuacao) VALUES (1, 56, 12, TRIM(' 00:00:46,010'), TRIM(' 00:00:52,755'), 'KIM, J B', 'ELMONT, G', 'DISPLACEMENT', 'TRY TO GRIP WITH CONTACT', NULL, NULL, NULL)</v>
      </c>
      <c r="R3955" t="s">
        <v>10327</v>
      </c>
    </row>
    <row r="3956" spans="1:18" hidden="1" x14ac:dyDescent="0.25">
      <c r="A3956" s="7">
        <f>anotacoes!D3956</f>
        <v>40580</v>
      </c>
      <c r="B3956" t="str">
        <f>anotacoes!C3956</f>
        <v>GRAND SLAM PARIS 2011</v>
      </c>
      <c r="C3956" t="str">
        <f>anotacoes!E3956</f>
        <v>KIM, J B</v>
      </c>
      <c r="D3956" t="str">
        <f>anotacoes!F3956</f>
        <v>ELMONT, G</v>
      </c>
      <c r="E3956" t="s">
        <v>10325</v>
      </c>
      <c r="F3956">
        <f>anotacoes!A3956</f>
        <v>56</v>
      </c>
      <c r="G3956">
        <f>anotacoes!B3956</f>
        <v>13</v>
      </c>
      <c r="H3956" t="str">
        <f>anotacoes!K3956</f>
        <v xml:space="preserve"> 00:00:52,755</v>
      </c>
      <c r="I3956" t="str">
        <f>anotacoes!L3956</f>
        <v xml:space="preserve"> 00:00:56,909</v>
      </c>
      <c r="J3956" t="str">
        <f>IF(L3956="PAUSE",E3956,IF(anotacoes!G3960=conversao_anotacoes!C3956,conversao_anotacoes!C3956,conversao_anotacoes!D3956))</f>
        <v>KIM, J B</v>
      </c>
      <c r="K3956" t="str">
        <f t="shared" si="122"/>
        <v>ELMONT, G</v>
      </c>
      <c r="L3956" t="str">
        <f>UPPER(anotacoes!H3956)</f>
        <v>GRIP TIME</v>
      </c>
      <c r="M3956" t="str">
        <f>IF(OR(L3956="ATTACK",L3956="FINTA"),"&lt;TECNICA&gt;",UPPER(anotacoes!I3956))</f>
        <v>RIGHT COLLAR</v>
      </c>
      <c r="N3956" t="str">
        <f>IF(OR(L3956="ATTACK",L3956="FINTA"),UPPER(anotacoes!I3956),"")</f>
        <v/>
      </c>
      <c r="O3956" s="6" t="str">
        <f>IF(anotacoes!N3956=0,"",anotacoes!N3956)</f>
        <v/>
      </c>
      <c r="P3956" t="str">
        <f>IF(anotacoes!M3956=0,"",UPPER(anotacoes!M3956))</f>
        <v/>
      </c>
      <c r="Q3956" t="str">
        <f t="shared" si="123"/>
        <v>INSERT INTO CONVERSAO_LUTA_ACAO (cd_conversao, id_luta, sequencia, momento_inicio, momento_fim, quem_faz, quem_sofre, acao_tipo, acao, tecnica, direcao, pontuacao) VALUES (1, 56, 13, TRIM(' 00:00:52,755'), TRIM(' 00:00:56,909'), 'KIM, J B', 'ELMONT, G', 'GRIP TIME', 'RIGHT COLLAR', NULL, NULL, NULL)</v>
      </c>
      <c r="R3956" t="s">
        <v>10327</v>
      </c>
    </row>
    <row r="3957" spans="1:18" hidden="1" x14ac:dyDescent="0.25">
      <c r="A3957" s="7">
        <f>anotacoes!D3957</f>
        <v>40580</v>
      </c>
      <c r="B3957" t="str">
        <f>anotacoes!C3957</f>
        <v>GRAND SLAM PARIS 2011</v>
      </c>
      <c r="C3957" t="str">
        <f>anotacoes!E3957</f>
        <v>KIM, J B</v>
      </c>
      <c r="D3957" t="str">
        <f>anotacoes!F3957</f>
        <v>ELMONT, G</v>
      </c>
      <c r="E3957" t="s">
        <v>10325</v>
      </c>
      <c r="F3957">
        <f>anotacoes!A3957</f>
        <v>56</v>
      </c>
      <c r="G3957">
        <f>anotacoes!B3957</f>
        <v>14</v>
      </c>
      <c r="H3957" t="str">
        <f>anotacoes!K3957</f>
        <v xml:space="preserve"> 00:00:56,909</v>
      </c>
      <c r="I3957" t="str">
        <f>anotacoes!L3957</f>
        <v xml:space="preserve"> 00:00:58,425</v>
      </c>
      <c r="J3957" t="str">
        <f>IF(L3957="PAUSE",E3957,IF(anotacoes!G3961=conversao_anotacoes!C3957,conversao_anotacoes!C3957,conversao_anotacoes!D3957))</f>
        <v>KIM, J B</v>
      </c>
      <c r="K3957" t="str">
        <f t="shared" si="122"/>
        <v>ELMONT, G</v>
      </c>
      <c r="L3957" t="str">
        <f>UPPER(anotacoes!H3957)</f>
        <v>GRIP TIME</v>
      </c>
      <c r="M3957" t="str">
        <f>IF(OR(L3957="ATTACK",L3957="FINTA"),"&lt;TECNICA&gt;",UPPER(anotacoes!I3957))</f>
        <v>RIGHT COLLAR LEFT SLEEVE</v>
      </c>
      <c r="N3957" t="str">
        <f>IF(OR(L3957="ATTACK",L3957="FINTA"),UPPER(anotacoes!I3957),"")</f>
        <v/>
      </c>
      <c r="O3957" s="6" t="str">
        <f>IF(anotacoes!N3957=0,"",anotacoes!N3957)</f>
        <v/>
      </c>
      <c r="P3957" t="str">
        <f>IF(anotacoes!M3957=0,"",UPPER(anotacoes!M3957))</f>
        <v/>
      </c>
      <c r="Q3957" t="str">
        <f t="shared" si="123"/>
        <v>INSERT INTO CONVERSAO_LUTA_ACAO (cd_conversao, id_luta, sequencia, momento_inicio, momento_fim, quem_faz, quem_sofre, acao_tipo, acao, tecnica, direcao, pontuacao) VALUES (1, 56, 14, TRIM(' 00:00:56,909'), TRIM(' 00:00:58,425'), 'KIM, J B', 'ELMONT, G', 'GRIP TIME', 'RIGHT COLLAR LEFT SLEEVE', NULL, NULL, NULL)</v>
      </c>
      <c r="R3957" t="s">
        <v>10327</v>
      </c>
    </row>
    <row r="3958" spans="1:18" hidden="1" x14ac:dyDescent="0.25">
      <c r="A3958" s="7">
        <f>anotacoes!D3958</f>
        <v>40580</v>
      </c>
      <c r="B3958" t="str">
        <f>anotacoes!C3958</f>
        <v>GRAND SLAM PARIS 2011</v>
      </c>
      <c r="C3958" t="str">
        <f>anotacoes!E3958</f>
        <v>KIM, J B</v>
      </c>
      <c r="D3958" t="str">
        <f>anotacoes!F3958</f>
        <v>ELMONT, G</v>
      </c>
      <c r="E3958" t="s">
        <v>10325</v>
      </c>
      <c r="F3958">
        <f>anotacoes!A3958</f>
        <v>56</v>
      </c>
      <c r="G3958">
        <f>anotacoes!B3958</f>
        <v>15</v>
      </c>
      <c r="H3958" t="str">
        <f>anotacoes!K3958</f>
        <v xml:space="preserve"> 00:00:58,425</v>
      </c>
      <c r="I3958" t="str">
        <f>anotacoes!L3958</f>
        <v xml:space="preserve"> 00:00:58,234</v>
      </c>
      <c r="J3958" t="str">
        <f>IF(L3958="PAUSE",E3958,IF(anotacoes!G3962=conversao_anotacoes!C3958,conversao_anotacoes!C3958,conversao_anotacoes!D3958))</f>
        <v>KIM, J B</v>
      </c>
      <c r="K3958" t="str">
        <f t="shared" si="122"/>
        <v>ELMONT, G</v>
      </c>
      <c r="L3958" t="str">
        <f>UPPER(anotacoes!H3958)</f>
        <v>FINTA</v>
      </c>
      <c r="M3958" t="str">
        <f>IF(OR(L3958="ATTACK",L3958="FINTA"),"&lt;TECNICA&gt;",UPPER(anotacoes!I3958))</f>
        <v>&lt;TECNICA&gt;</v>
      </c>
      <c r="N3958" t="str">
        <f>IF(OR(L3958="ATTACK",L3958="FINTA"),UPPER(anotacoes!I3958),"")</f>
        <v>DEASHI HARAI LEFT</v>
      </c>
      <c r="O3958" s="6" t="str">
        <f>IF(anotacoes!N3958=0,"",anotacoes!N3958)</f>
        <v/>
      </c>
      <c r="P3958" t="str">
        <f>IF(anotacoes!M3958=0,"",UPPER(anotacoes!M3958))</f>
        <v/>
      </c>
      <c r="Q3958" t="str">
        <f t="shared" si="123"/>
        <v>INSERT INTO CONVERSAO_LUTA_ACAO (cd_conversao, id_luta, sequencia, momento_inicio, momento_fim, quem_faz, quem_sofre, acao_tipo, acao, tecnica, direcao, pontuacao) VALUES (1, 56, 15, TRIM(' 00:00:58,425'), TRIM(' 00:00:58,234'), 'KIM, J B', 'ELMONT, G', 'FINTA', '&lt;TECNICA&gt;', 'DEASHI HARAI LEFT', NULL, NULL)</v>
      </c>
      <c r="R3958" t="s">
        <v>10327</v>
      </c>
    </row>
    <row r="3959" spans="1:18" hidden="1" x14ac:dyDescent="0.25">
      <c r="A3959" s="7">
        <f>anotacoes!D3959</f>
        <v>40580</v>
      </c>
      <c r="B3959" t="str">
        <f>anotacoes!C3959</f>
        <v>GRAND SLAM PARIS 2011</v>
      </c>
      <c r="C3959" t="str">
        <f>anotacoes!E3959</f>
        <v>KIM, J B</v>
      </c>
      <c r="D3959" t="str">
        <f>anotacoes!F3959</f>
        <v>ELMONT, G</v>
      </c>
      <c r="E3959" t="s">
        <v>10325</v>
      </c>
      <c r="F3959">
        <f>anotacoes!A3959</f>
        <v>56</v>
      </c>
      <c r="G3959">
        <f>anotacoes!B3959</f>
        <v>16</v>
      </c>
      <c r="H3959" t="str">
        <f>anotacoes!K3959</f>
        <v xml:space="preserve"> 00:00:58,234</v>
      </c>
      <c r="I3959" t="str">
        <f>anotacoes!L3959</f>
        <v xml:space="preserve"> 00:00:58,604</v>
      </c>
      <c r="J3959" t="str">
        <f>IF(L3959="PAUSE",E3959,IF(anotacoes!G3963=conversao_anotacoes!C3959,conversao_anotacoes!C3959,conversao_anotacoes!D3959))</f>
        <v>KIM, J B</v>
      </c>
      <c r="K3959" t="str">
        <f t="shared" si="122"/>
        <v>ELMONT, G</v>
      </c>
      <c r="L3959" t="str">
        <f>UPPER(anotacoes!H3959)</f>
        <v>FINTA</v>
      </c>
      <c r="M3959" t="str">
        <f>IF(OR(L3959="ATTACK",L3959="FINTA"),"&lt;TECNICA&gt;",UPPER(anotacoes!I3959))</f>
        <v>&lt;TECNICA&gt;</v>
      </c>
      <c r="N3959" t="str">
        <f>IF(OR(L3959="ATTACK",L3959="FINTA"),UPPER(anotacoes!I3959),"")</f>
        <v>KOUCHI GARI LEFT</v>
      </c>
      <c r="O3959" s="6" t="str">
        <f>IF(anotacoes!N3959=0,"",anotacoes!N3959)</f>
        <v/>
      </c>
      <c r="P3959" t="str">
        <f>IF(anotacoes!M3959=0,"",UPPER(anotacoes!M3959))</f>
        <v/>
      </c>
      <c r="Q3959" t="str">
        <f t="shared" si="123"/>
        <v>INSERT INTO CONVERSAO_LUTA_ACAO (cd_conversao, id_luta, sequencia, momento_inicio, momento_fim, quem_faz, quem_sofre, acao_tipo, acao, tecnica, direcao, pontuacao) VALUES (1, 56, 16, TRIM(' 00:00:58,234'), TRIM(' 00:00:58,604'), 'KIM, J B', 'ELMONT, G', 'FINTA', '&lt;TECNICA&gt;', 'KOUCHI GARI LEFT', NULL, NULL)</v>
      </c>
      <c r="R3959" t="s">
        <v>10327</v>
      </c>
    </row>
    <row r="3960" spans="1:18" hidden="1" x14ac:dyDescent="0.25">
      <c r="A3960" s="7">
        <f>anotacoes!D3960</f>
        <v>40580</v>
      </c>
      <c r="B3960" t="str">
        <f>anotacoes!C3960</f>
        <v>GRAND SLAM PARIS 2011</v>
      </c>
      <c r="C3960" t="str">
        <f>anotacoes!E3960</f>
        <v>KIM, J B</v>
      </c>
      <c r="D3960" t="str">
        <f>anotacoes!F3960</f>
        <v>ELMONT, G</v>
      </c>
      <c r="E3960" t="s">
        <v>10325</v>
      </c>
      <c r="F3960">
        <f>anotacoes!A3960</f>
        <v>56</v>
      </c>
      <c r="G3960">
        <f>anotacoes!B3960</f>
        <v>17</v>
      </c>
      <c r="H3960" t="str">
        <f>anotacoes!K3960</f>
        <v xml:space="preserve"> 00:00:58,604</v>
      </c>
      <c r="I3960" t="str">
        <f>anotacoes!L3960</f>
        <v xml:space="preserve"> 00:01:46,344</v>
      </c>
      <c r="J3960" t="str">
        <f>IF(L3960="PAUSE",E3960,IF(anotacoes!G3964=conversao_anotacoes!C3960,conversao_anotacoes!C3960,conversao_anotacoes!D3960))</f>
        <v>KIM, J B</v>
      </c>
      <c r="K3960" t="str">
        <f t="shared" si="122"/>
        <v>ELMONT, G</v>
      </c>
      <c r="L3960" t="str">
        <f>UPPER(anotacoes!H3960)</f>
        <v>GRIP TIME</v>
      </c>
      <c r="M3960" t="str">
        <f>IF(OR(L3960="ATTACK",L3960="FINTA"),"&lt;TECNICA&gt;",UPPER(anotacoes!I3960))</f>
        <v>RIGHT SLEEVE LEFT SLEEVE</v>
      </c>
      <c r="N3960" t="str">
        <f>IF(OR(L3960="ATTACK",L3960="FINTA"),UPPER(anotacoes!I3960),"")</f>
        <v/>
      </c>
      <c r="O3960" s="6" t="str">
        <f>IF(anotacoes!N3960=0,"",anotacoes!N3960)</f>
        <v/>
      </c>
      <c r="P3960" t="str">
        <f>IF(anotacoes!M3960=0,"",UPPER(anotacoes!M3960))</f>
        <v/>
      </c>
      <c r="Q3960" t="str">
        <f t="shared" si="123"/>
        <v>INSERT INTO CONVERSAO_LUTA_ACAO (cd_conversao, id_luta, sequencia, momento_inicio, momento_fim, quem_faz, quem_sofre, acao_tipo, acao, tecnica, direcao, pontuacao) VALUES (1, 56, 17, TRIM(' 00:00:58,604'), TRIM(' 00:01:46,344'), 'KIM, J B', 'ELMONT, G', 'GRIP TIME', 'RIGHT SLEEVE LEFT SLEEVE', NULL, NULL, NULL)</v>
      </c>
      <c r="R3960" t="s">
        <v>10327</v>
      </c>
    </row>
    <row r="3961" spans="1:18" hidden="1" x14ac:dyDescent="0.25">
      <c r="A3961" s="7">
        <f>anotacoes!D3961</f>
        <v>40580</v>
      </c>
      <c r="B3961" t="str">
        <f>anotacoes!C3961</f>
        <v>GRAND SLAM PARIS 2011</v>
      </c>
      <c r="C3961" t="str">
        <f>anotacoes!E3961</f>
        <v>KIM, J B</v>
      </c>
      <c r="D3961" t="str">
        <f>anotacoes!F3961</f>
        <v>ELMONT, G</v>
      </c>
      <c r="E3961" t="s">
        <v>10325</v>
      </c>
      <c r="F3961">
        <f>anotacoes!A3961</f>
        <v>56</v>
      </c>
      <c r="G3961">
        <f>anotacoes!B3961</f>
        <v>18</v>
      </c>
      <c r="H3961" t="str">
        <f>anotacoes!K3961</f>
        <v xml:space="preserve"> 00:01:46,344</v>
      </c>
      <c r="I3961" t="str">
        <f>anotacoes!L3961</f>
        <v xml:space="preserve"> 00:01:46,872</v>
      </c>
      <c r="J3961" t="str">
        <f>IF(L3961="PAUSE",E3961,IF(anotacoes!G3965=conversao_anotacoes!C3961,conversao_anotacoes!C3961,conversao_anotacoes!D3961))</f>
        <v>KIM, J B</v>
      </c>
      <c r="K3961" t="str">
        <f t="shared" si="122"/>
        <v>ELMONT, G</v>
      </c>
      <c r="L3961" t="str">
        <f>UPPER(anotacoes!H3961)</f>
        <v>ATTACK</v>
      </c>
      <c r="M3961" t="str">
        <f>IF(OR(L3961="ATTACK",L3961="FINTA"),"&lt;TECNICA&gt;",UPPER(anotacoes!I3961))</f>
        <v>&lt;TECNICA&gt;</v>
      </c>
      <c r="N3961" t="str">
        <f>IF(OR(L3961="ATTACK",L3961="FINTA"),UPPER(anotacoes!I3961),"")</f>
        <v>SODE SEOI NAGE</v>
      </c>
      <c r="O3961" s="6">
        <f>IF(anotacoes!N3961=0,"",anotacoes!N3961)</f>
        <v>6</v>
      </c>
      <c r="P3961" t="str">
        <f>IF(anotacoes!M3961=0,"",UPPER(anotacoes!M3961))</f>
        <v/>
      </c>
      <c r="Q3961" t="str">
        <f t="shared" si="123"/>
        <v>INSERT INTO CONVERSAO_LUTA_ACAO (cd_conversao, id_luta, sequencia, momento_inicio, momento_fim, quem_faz, quem_sofre, acao_tipo, acao, tecnica, direcao, pontuacao) VALUES (1, 56, 18, TRIM(' 00:01:46,344'), TRIM(' 00:01:46,872'), 'KIM, J B', 'ELMONT, G', 'ATTACK', '&lt;TECNICA&gt;', 'SODE SEOI NAGE', 6, NULL)</v>
      </c>
      <c r="R3961" t="s">
        <v>10327</v>
      </c>
    </row>
    <row r="3962" spans="1:18" hidden="1" x14ac:dyDescent="0.25">
      <c r="A3962" s="7">
        <f>anotacoes!D3962</f>
        <v>40580</v>
      </c>
      <c r="B3962" t="str">
        <f>anotacoes!C3962</f>
        <v>GRAND SLAM PARIS 2011</v>
      </c>
      <c r="C3962" t="str">
        <f>anotacoes!E3962</f>
        <v>KIM, J B</v>
      </c>
      <c r="D3962" t="str">
        <f>anotacoes!F3962</f>
        <v>ELMONT, G</v>
      </c>
      <c r="E3962" t="s">
        <v>10325</v>
      </c>
      <c r="F3962">
        <f>anotacoes!A3962</f>
        <v>56</v>
      </c>
      <c r="G3962">
        <f>anotacoes!B3962</f>
        <v>19</v>
      </c>
      <c r="H3962" t="str">
        <f>anotacoes!K3962</f>
        <v xml:space="preserve"> 00:01:46,872</v>
      </c>
      <c r="I3962" t="str">
        <f>anotacoes!L3962</f>
        <v xml:space="preserve"> 00:01:52,510</v>
      </c>
      <c r="J3962" t="str">
        <f>IF(L3962="PAUSE",E3962,IF(anotacoes!G3966=conversao_anotacoes!C3962,conversao_anotacoes!C3962,conversao_anotacoes!D3962))</f>
        <v>KIM, J B</v>
      </c>
      <c r="K3962" t="str">
        <f t="shared" si="122"/>
        <v>ELMONT, G</v>
      </c>
      <c r="L3962" t="str">
        <f>UPPER(anotacoes!H3962)</f>
        <v>GRIP TIME</v>
      </c>
      <c r="M3962" t="str">
        <f>IF(OR(L3962="ATTACK",L3962="FINTA"),"&lt;TECNICA&gt;",UPPER(anotacoes!I3962))</f>
        <v>RIGHT SLEEVE LEFT SLEEVE</v>
      </c>
      <c r="N3962" t="str">
        <f>IF(OR(L3962="ATTACK",L3962="FINTA"),UPPER(anotacoes!I3962),"")</f>
        <v/>
      </c>
      <c r="O3962" s="6" t="str">
        <f>IF(anotacoes!N3962=0,"",anotacoes!N3962)</f>
        <v/>
      </c>
      <c r="P3962" t="str">
        <f>IF(anotacoes!M3962=0,"",UPPER(anotacoes!M3962))</f>
        <v/>
      </c>
      <c r="Q3962" t="str">
        <f t="shared" si="123"/>
        <v>INSERT INTO CONVERSAO_LUTA_ACAO (cd_conversao, id_luta, sequencia, momento_inicio, momento_fim, quem_faz, quem_sofre, acao_tipo, acao, tecnica, direcao, pontuacao) VALUES (1, 56, 19, TRIM(' 00:01:46,872'), TRIM(' 00:01:52,510'), 'KIM, J B', 'ELMONT, G', 'GRIP TIME', 'RIGHT SLEEVE LEFT SLEEVE', NULL, NULL, NULL)</v>
      </c>
      <c r="R3962" t="s">
        <v>10327</v>
      </c>
    </row>
    <row r="3963" spans="1:18" hidden="1" x14ac:dyDescent="0.25">
      <c r="A3963" s="7">
        <f>anotacoes!D3963</f>
        <v>40580</v>
      </c>
      <c r="B3963" t="str">
        <f>anotacoes!C3963</f>
        <v>GRAND SLAM PARIS 2011</v>
      </c>
      <c r="C3963" t="str">
        <f>anotacoes!E3963</f>
        <v>KIM, J B</v>
      </c>
      <c r="D3963" t="str">
        <f>anotacoes!F3963</f>
        <v>ELMONT, G</v>
      </c>
      <c r="E3963" t="s">
        <v>10325</v>
      </c>
      <c r="F3963">
        <f>anotacoes!A3963</f>
        <v>56</v>
      </c>
      <c r="G3963">
        <f>anotacoes!B3963</f>
        <v>20</v>
      </c>
      <c r="H3963" t="str">
        <f>anotacoes!K3963</f>
        <v xml:space="preserve"> 00:01:52,510</v>
      </c>
      <c r="I3963" t="str">
        <f>anotacoes!L3963</f>
        <v xml:space="preserve"> 00:01:53,353</v>
      </c>
      <c r="J3963" t="str">
        <f>IF(L3963="PAUSE",E3963,IF(anotacoes!G3967=conversao_anotacoes!C3963,conversao_anotacoes!C3963,conversao_anotacoes!D3963))</f>
        <v>KIM, J B</v>
      </c>
      <c r="K3963" t="str">
        <f t="shared" si="122"/>
        <v>ELMONT, G</v>
      </c>
      <c r="L3963" t="str">
        <f>UPPER(anotacoes!H3963)</f>
        <v>DEFENSE</v>
      </c>
      <c r="M3963" t="str">
        <f>IF(OR(L3963="ATTACK",L3963="FINTA"),"&lt;TECNICA&gt;",UPPER(anotacoes!I3963))</f>
        <v>USING BODY MASS</v>
      </c>
      <c r="N3963" t="str">
        <f>IF(OR(L3963="ATTACK",L3963="FINTA"),UPPER(anotacoes!I3963),"")</f>
        <v/>
      </c>
      <c r="O3963" s="6" t="str">
        <f>IF(anotacoes!N3963=0,"",anotacoes!N3963)</f>
        <v/>
      </c>
      <c r="P3963" t="str">
        <f>IF(anotacoes!M3963=0,"",UPPER(anotacoes!M3963))</f>
        <v/>
      </c>
      <c r="Q3963" t="str">
        <f t="shared" si="123"/>
        <v>INSERT INTO CONVERSAO_LUTA_ACAO (cd_conversao, id_luta, sequencia, momento_inicio, momento_fim, quem_faz, quem_sofre, acao_tipo, acao, tecnica, direcao, pontuacao) VALUES (1, 56, 20, TRIM(' 00:01:52,510'), TRIM(' 00:01:53,353'), 'KIM, J B', 'ELMONT, G', 'DEFENSE', 'USING BODY MASS', NULL, NULL, NULL)</v>
      </c>
      <c r="R3963" t="s">
        <v>10327</v>
      </c>
    </row>
    <row r="3964" spans="1:18" hidden="1" x14ac:dyDescent="0.25">
      <c r="A3964" s="7">
        <f>anotacoes!D3964</f>
        <v>40580</v>
      </c>
      <c r="B3964" t="str">
        <f>anotacoes!C3964</f>
        <v>GRAND SLAM PARIS 2011</v>
      </c>
      <c r="C3964" t="str">
        <f>anotacoes!E3964</f>
        <v>KIM, J B</v>
      </c>
      <c r="D3964" t="str">
        <f>anotacoes!F3964</f>
        <v>ELMONT, G</v>
      </c>
      <c r="E3964" t="s">
        <v>10325</v>
      </c>
      <c r="F3964">
        <f>anotacoes!A3964</f>
        <v>56</v>
      </c>
      <c r="G3964">
        <f>anotacoes!B3964</f>
        <v>21</v>
      </c>
      <c r="H3964" t="str">
        <f>anotacoes!K3964</f>
        <v xml:space="preserve"> 00:01:53,353</v>
      </c>
      <c r="I3964" t="str">
        <f>anotacoes!L3964</f>
        <v xml:space="preserve"> 00:01:54,836</v>
      </c>
      <c r="J3964" t="str">
        <f>IF(L3964="PAUSE",E3964,IF(anotacoes!G3968=conversao_anotacoes!C3964,conversao_anotacoes!C3964,conversao_anotacoes!D3964))</f>
        <v>KIM, J B</v>
      </c>
      <c r="K3964" t="str">
        <f t="shared" si="122"/>
        <v>ELMONT, G</v>
      </c>
      <c r="L3964" t="str">
        <f>UPPER(anotacoes!H3964)</f>
        <v>TRANSITION</v>
      </c>
      <c r="M3964" t="str">
        <f>IF(OR(L3964="ATTACK",L3964="FINTA"),"&lt;TECNICA&gt;",UPPER(anotacoes!I3964))</f>
        <v>WITHOUT ATTACK</v>
      </c>
      <c r="N3964" t="str">
        <f>IF(OR(L3964="ATTACK",L3964="FINTA"),UPPER(anotacoes!I3964),"")</f>
        <v/>
      </c>
      <c r="O3964" s="6" t="str">
        <f>IF(anotacoes!N3964=0,"",anotacoes!N3964)</f>
        <v/>
      </c>
      <c r="P3964" t="str">
        <f>IF(anotacoes!M3964=0,"",UPPER(anotacoes!M3964))</f>
        <v/>
      </c>
      <c r="Q3964" t="str">
        <f t="shared" si="123"/>
        <v>INSERT INTO CONVERSAO_LUTA_ACAO (cd_conversao, id_luta, sequencia, momento_inicio, momento_fim, quem_faz, quem_sofre, acao_tipo, acao, tecnica, direcao, pontuacao) VALUES (1, 56, 21, TRIM(' 00:01:53,353'), TRIM(' 00:01:54,836'), 'KIM, J B', 'ELMONT, G', 'TRANSITION', 'WITHOUT ATTACK', NULL, NULL, NULL)</v>
      </c>
      <c r="R3964" t="s">
        <v>10327</v>
      </c>
    </row>
    <row r="3965" spans="1:18" hidden="1" x14ac:dyDescent="0.25">
      <c r="A3965" s="7">
        <f>anotacoes!D3965</f>
        <v>40580</v>
      </c>
      <c r="B3965" t="str">
        <f>anotacoes!C3965</f>
        <v>GRAND SLAM PARIS 2011</v>
      </c>
      <c r="C3965" t="str">
        <f>anotacoes!E3965</f>
        <v>KIM, J B</v>
      </c>
      <c r="D3965" t="str">
        <f>anotacoes!F3965</f>
        <v>ELMONT, G</v>
      </c>
      <c r="E3965" t="s">
        <v>10325</v>
      </c>
      <c r="F3965">
        <f>anotacoes!A3965</f>
        <v>56</v>
      </c>
      <c r="G3965">
        <f>anotacoes!B3965</f>
        <v>22</v>
      </c>
      <c r="H3965" t="str">
        <f>anotacoes!K3965</f>
        <v xml:space="preserve"> 00:01:54,836</v>
      </c>
      <c r="I3965" t="str">
        <f>anotacoes!L3965</f>
        <v xml:space="preserve"> 00:02:03,646</v>
      </c>
      <c r="J3965" t="str">
        <f>IF(L3965="PAUSE",E3965,IF(anotacoes!G3969=conversao_anotacoes!C3965,conversao_anotacoes!C3965,conversao_anotacoes!D3965))</f>
        <v>&lt;ARBITRO_DESCONHECIDO&gt;</v>
      </c>
      <c r="K3965" t="str">
        <f t="shared" si="122"/>
        <v/>
      </c>
      <c r="L3965" t="str">
        <f>UPPER(anotacoes!H3965)</f>
        <v>PAUSE</v>
      </c>
      <c r="M3965" t="str">
        <f>IF(OR(L3965="ATTACK",L3965="FINTA"),"&lt;TECNICA&gt;",UPPER(anotacoes!I3965))</f>
        <v>&lt;NAO_CLASSIFICADO&gt;</v>
      </c>
      <c r="N3965" t="str">
        <f>IF(OR(L3965="ATTACK",L3965="FINTA"),UPPER(anotacoes!I3965),"")</f>
        <v/>
      </c>
      <c r="O3965" s="6" t="str">
        <f>IF(anotacoes!N3965=0,"",anotacoes!N3965)</f>
        <v/>
      </c>
      <c r="P3965" t="str">
        <f>IF(anotacoes!M3965=0,"",UPPER(anotacoes!M3965))</f>
        <v/>
      </c>
      <c r="Q3965" t="str">
        <f t="shared" si="123"/>
        <v>INSERT INTO CONVERSAO_LUTA_ACAO (cd_conversao, id_luta, sequencia, momento_inicio, momento_fim, quem_faz, quem_sofre, acao_tipo, acao, tecnica, direcao, pontuacao) VALUES (1, 56, 22, TRIM(' 00:01:54,836'), TRIM(' 00:02:03,646'), '&lt;ARBITRO_DESCONHECIDO&gt;', '', 'PAUSE', '&lt;NAO_CLASSIFICADO&gt;', NULL, NULL, NULL)</v>
      </c>
      <c r="R3965" t="s">
        <v>10327</v>
      </c>
    </row>
    <row r="3966" spans="1:18" hidden="1" x14ac:dyDescent="0.25">
      <c r="A3966" s="7">
        <f>anotacoes!D3966</f>
        <v>40580</v>
      </c>
      <c r="B3966" t="str">
        <f>anotacoes!C3966</f>
        <v>GRAND SLAM PARIS 2011</v>
      </c>
      <c r="C3966" t="str">
        <f>anotacoes!E3966</f>
        <v>KIM, J B</v>
      </c>
      <c r="D3966" t="str">
        <f>anotacoes!F3966</f>
        <v>ELMONT, G</v>
      </c>
      <c r="E3966" t="s">
        <v>10325</v>
      </c>
      <c r="F3966">
        <f>anotacoes!A3966</f>
        <v>56</v>
      </c>
      <c r="G3966">
        <f>anotacoes!B3966</f>
        <v>23</v>
      </c>
      <c r="H3966" t="str">
        <f>anotacoes!K3966</f>
        <v xml:space="preserve"> 00:02:03,646</v>
      </c>
      <c r="I3966" t="str">
        <f>anotacoes!L3966</f>
        <v xml:space="preserve"> 00:02:16,321</v>
      </c>
      <c r="J3966" t="str">
        <f>IF(L3966="PAUSE",E3966,IF(anotacoes!G3970=conversao_anotacoes!C3966,conversao_anotacoes!C3966,conversao_anotacoes!D3966))</f>
        <v>KIM, J B</v>
      </c>
      <c r="K3966" t="str">
        <f t="shared" si="122"/>
        <v>ELMONT, G</v>
      </c>
      <c r="L3966" t="str">
        <f>UPPER(anotacoes!H3966)</f>
        <v>DISPLACEMENT</v>
      </c>
      <c r="M3966" t="str">
        <f>IF(OR(L3966="ATTACK",L3966="FINTA"),"&lt;TECNICA&gt;",UPPER(anotacoes!I3966))</f>
        <v>2-3 STEP HESITANT RIGHT</v>
      </c>
      <c r="N3966" t="str">
        <f>IF(OR(L3966="ATTACK",L3966="FINTA"),UPPER(anotacoes!I3966),"")</f>
        <v/>
      </c>
      <c r="O3966" s="6" t="str">
        <f>IF(anotacoes!N3966=0,"",anotacoes!N3966)</f>
        <v/>
      </c>
      <c r="P3966" t="str">
        <f>IF(anotacoes!M3966=0,"",UPPER(anotacoes!M3966))</f>
        <v/>
      </c>
      <c r="Q3966" t="str">
        <f t="shared" si="123"/>
        <v>INSERT INTO CONVERSAO_LUTA_ACAO (cd_conversao, id_luta, sequencia, momento_inicio, momento_fim, quem_faz, quem_sofre, acao_tipo, acao, tecnica, direcao, pontuacao) VALUES (1, 56, 23, TRIM(' 00:02:03,646'), TRIM(' 00:02:16,321'), 'KIM, J B', 'ELMONT, G', 'DISPLACEMENT', '2-3 STEP HESITANT RIGHT', NULL, NULL, NULL)</v>
      </c>
      <c r="R3966" t="s">
        <v>10327</v>
      </c>
    </row>
    <row r="3967" spans="1:18" hidden="1" x14ac:dyDescent="0.25">
      <c r="A3967" s="7">
        <f>anotacoes!D3967</f>
        <v>40580</v>
      </c>
      <c r="B3967" t="str">
        <f>anotacoes!C3967</f>
        <v>GRAND SLAM PARIS 2011</v>
      </c>
      <c r="C3967" t="str">
        <f>anotacoes!E3967</f>
        <v>KIM, J B</v>
      </c>
      <c r="D3967" t="str">
        <f>anotacoes!F3967</f>
        <v>ELMONT, G</v>
      </c>
      <c r="E3967" t="s">
        <v>10325</v>
      </c>
      <c r="F3967">
        <f>anotacoes!A3967</f>
        <v>56</v>
      </c>
      <c r="G3967">
        <f>anotacoes!B3967</f>
        <v>24</v>
      </c>
      <c r="H3967" t="str">
        <f>anotacoes!K3967</f>
        <v xml:space="preserve"> 00:02:16,321</v>
      </c>
      <c r="I3967" t="str">
        <f>anotacoes!L3967</f>
        <v xml:space="preserve"> 00:02:22,925</v>
      </c>
      <c r="J3967" t="str">
        <f>IF(L3967="PAUSE",E3967,IF(anotacoes!G3971=conversao_anotacoes!C3967,conversao_anotacoes!C3967,conversao_anotacoes!D3967))</f>
        <v>KIM, J B</v>
      </c>
      <c r="K3967" t="str">
        <f t="shared" si="122"/>
        <v>ELMONT, G</v>
      </c>
      <c r="L3967" t="str">
        <f>UPPER(anotacoes!H3967)</f>
        <v>DISPLACEMENT</v>
      </c>
      <c r="M3967" t="str">
        <f>IF(OR(L3967="ATTACK",L3967="FINTA"),"&lt;TECNICA&gt;",UPPER(anotacoes!I3967))</f>
        <v>TRY TO GRIP WITH CONTACT</v>
      </c>
      <c r="N3967" t="str">
        <f>IF(OR(L3967="ATTACK",L3967="FINTA"),UPPER(anotacoes!I3967),"")</f>
        <v/>
      </c>
      <c r="O3967" s="6" t="str">
        <f>IF(anotacoes!N3967=0,"",anotacoes!N3967)</f>
        <v/>
      </c>
      <c r="P3967" t="str">
        <f>IF(anotacoes!M3967=0,"",UPPER(anotacoes!M3967))</f>
        <v/>
      </c>
      <c r="Q3967" t="str">
        <f t="shared" si="123"/>
        <v>INSERT INTO CONVERSAO_LUTA_ACAO (cd_conversao, id_luta, sequencia, momento_inicio, momento_fim, quem_faz, quem_sofre, acao_tipo, acao, tecnica, direcao, pontuacao) VALUES (1, 56, 24, TRIM(' 00:02:16,321'), TRIM(' 00:02:22,925'), 'KIM, J B', 'ELMONT, G', 'DISPLACEMENT', 'TRY TO GRIP WITH CONTACT', NULL, NULL, NULL)</v>
      </c>
      <c r="R3967" t="s">
        <v>10327</v>
      </c>
    </row>
    <row r="3968" spans="1:18" hidden="1" x14ac:dyDescent="0.25">
      <c r="A3968" s="7">
        <f>anotacoes!D3968</f>
        <v>40580</v>
      </c>
      <c r="B3968" t="str">
        <f>anotacoes!C3968</f>
        <v>GRAND SLAM PARIS 2011</v>
      </c>
      <c r="C3968" t="str">
        <f>anotacoes!E3968</f>
        <v>KIM, J B</v>
      </c>
      <c r="D3968" t="str">
        <f>anotacoes!F3968</f>
        <v>ELMONT, G</v>
      </c>
      <c r="E3968" t="s">
        <v>10325</v>
      </c>
      <c r="F3968">
        <f>anotacoes!A3968</f>
        <v>56</v>
      </c>
      <c r="G3968">
        <f>anotacoes!B3968</f>
        <v>25</v>
      </c>
      <c r="H3968" t="str">
        <f>anotacoes!K3968</f>
        <v xml:space="preserve"> 00:02:22,925</v>
      </c>
      <c r="I3968" t="str">
        <f>anotacoes!L3968</f>
        <v xml:space="preserve"> 00:02:25,795</v>
      </c>
      <c r="J3968" t="str">
        <f>IF(L3968="PAUSE",E3968,IF(anotacoes!G3972=conversao_anotacoes!C3968,conversao_anotacoes!C3968,conversao_anotacoes!D3968))</f>
        <v>KIM, J B</v>
      </c>
      <c r="K3968" t="str">
        <f t="shared" si="122"/>
        <v>ELMONT, G</v>
      </c>
      <c r="L3968" t="str">
        <f>UPPER(anotacoes!H3968)</f>
        <v>DISPLACEMENT</v>
      </c>
      <c r="M3968" t="str">
        <f>IF(OR(L3968="ATTACK",L3968="FINTA"),"&lt;TECNICA&gt;",UPPER(anotacoes!I3968))</f>
        <v>2-3 STEP HESITANT RIGHT</v>
      </c>
      <c r="N3968" t="str">
        <f>IF(OR(L3968="ATTACK",L3968="FINTA"),UPPER(anotacoes!I3968),"")</f>
        <v/>
      </c>
      <c r="O3968" s="6" t="str">
        <f>IF(anotacoes!N3968=0,"",anotacoes!N3968)</f>
        <v/>
      </c>
      <c r="P3968" t="str">
        <f>IF(anotacoes!M3968=0,"",UPPER(anotacoes!M3968))</f>
        <v/>
      </c>
      <c r="Q3968" t="str">
        <f t="shared" si="123"/>
        <v>INSERT INTO CONVERSAO_LUTA_ACAO (cd_conversao, id_luta, sequencia, momento_inicio, momento_fim, quem_faz, quem_sofre, acao_tipo, acao, tecnica, direcao, pontuacao) VALUES (1, 56, 25, TRIM(' 00:02:22,925'), TRIM(' 00:02:25,795'), 'KIM, J B', 'ELMONT, G', 'DISPLACEMENT', '2-3 STEP HESITANT RIGHT', NULL, NULL, NULL)</v>
      </c>
      <c r="R3968" t="s">
        <v>10327</v>
      </c>
    </row>
    <row r="3969" spans="1:18" hidden="1" x14ac:dyDescent="0.25">
      <c r="A3969" s="7">
        <f>anotacoes!D3969</f>
        <v>40580</v>
      </c>
      <c r="B3969" t="str">
        <f>anotacoes!C3969</f>
        <v>GRAND SLAM PARIS 2011</v>
      </c>
      <c r="C3969" t="str">
        <f>anotacoes!E3969</f>
        <v>KIM, J B</v>
      </c>
      <c r="D3969" t="str">
        <f>anotacoes!F3969</f>
        <v>ELMONT, G</v>
      </c>
      <c r="E3969" t="s">
        <v>10325</v>
      </c>
      <c r="F3969">
        <f>anotacoes!A3969</f>
        <v>56</v>
      </c>
      <c r="G3969">
        <f>anotacoes!B3969</f>
        <v>26</v>
      </c>
      <c r="H3969" t="str">
        <f>anotacoes!K3969</f>
        <v xml:space="preserve"> 00:02:25,795</v>
      </c>
      <c r="I3969" t="str">
        <f>anotacoes!L3969</f>
        <v xml:space="preserve"> 00:02:29,093</v>
      </c>
      <c r="J3969" t="str">
        <f>IF(L3969="PAUSE",E3969,IF(anotacoes!G3973=conversao_anotacoes!C3969,conversao_anotacoes!C3969,conversao_anotacoes!D3969))</f>
        <v>KIM, J B</v>
      </c>
      <c r="K3969" t="str">
        <f t="shared" si="122"/>
        <v>ELMONT, G</v>
      </c>
      <c r="L3969" t="str">
        <f>UPPER(anotacoes!H3969)</f>
        <v>GRIP TIME</v>
      </c>
      <c r="M3969" t="str">
        <f>IF(OR(L3969="ATTACK",L3969="FINTA"),"&lt;TECNICA&gt;",UPPER(anotacoes!I3969))</f>
        <v>RIGHT SLEEVE</v>
      </c>
      <c r="N3969" t="str">
        <f>IF(OR(L3969="ATTACK",L3969="FINTA"),UPPER(anotacoes!I3969),"")</f>
        <v/>
      </c>
      <c r="O3969" s="6" t="str">
        <f>IF(anotacoes!N3969=0,"",anotacoes!N3969)</f>
        <v/>
      </c>
      <c r="P3969" t="str">
        <f>IF(anotacoes!M3969=0,"",UPPER(anotacoes!M3969))</f>
        <v/>
      </c>
      <c r="Q3969" t="str">
        <f t="shared" si="123"/>
        <v>INSERT INTO CONVERSAO_LUTA_ACAO (cd_conversao, id_luta, sequencia, momento_inicio, momento_fim, quem_faz, quem_sofre, acao_tipo, acao, tecnica, direcao, pontuacao) VALUES (1, 56, 26, TRIM(' 00:02:25,795'), TRIM(' 00:02:29,093'), 'KIM, J B', 'ELMONT, G', 'GRIP TIME', 'RIGHT SLEEVE', NULL, NULL, NULL)</v>
      </c>
      <c r="R3969" t="s">
        <v>10327</v>
      </c>
    </row>
    <row r="3970" spans="1:18" hidden="1" x14ac:dyDescent="0.25">
      <c r="A3970" s="7">
        <f>anotacoes!D3970</f>
        <v>40580</v>
      </c>
      <c r="B3970" t="str">
        <f>anotacoes!C3970</f>
        <v>GRAND SLAM PARIS 2011</v>
      </c>
      <c r="C3970" t="str">
        <f>anotacoes!E3970</f>
        <v>KIM, J B</v>
      </c>
      <c r="D3970" t="str">
        <f>anotacoes!F3970</f>
        <v>ELMONT, G</v>
      </c>
      <c r="E3970" t="s">
        <v>10325</v>
      </c>
      <c r="F3970">
        <f>anotacoes!A3970</f>
        <v>56</v>
      </c>
      <c r="G3970">
        <f>anotacoes!B3970</f>
        <v>27</v>
      </c>
      <c r="H3970" t="str">
        <f>anotacoes!K3970</f>
        <v xml:space="preserve"> 00:02:29,093</v>
      </c>
      <c r="I3970" t="str">
        <f>anotacoes!L3970</f>
        <v xml:space="preserve"> 00:02:29,753</v>
      </c>
      <c r="J3970" t="str">
        <f>IF(L3970="PAUSE",E3970,IF(anotacoes!G3974=conversao_anotacoes!C3970,conversao_anotacoes!C3970,conversao_anotacoes!D3970))</f>
        <v>KIM, J B</v>
      </c>
      <c r="K3970" t="str">
        <f t="shared" si="122"/>
        <v>ELMONT, G</v>
      </c>
      <c r="L3970" t="str">
        <f>UPPER(anotacoes!H3970)</f>
        <v>ATTACK</v>
      </c>
      <c r="M3970" t="str">
        <f>IF(OR(L3970="ATTACK",L3970="FINTA"),"&lt;TECNICA&gt;",UPPER(anotacoes!I3970))</f>
        <v>&lt;TECNICA&gt;</v>
      </c>
      <c r="N3970" t="str">
        <f>IF(OR(L3970="ATTACK",L3970="FINTA"),UPPER(anotacoes!I3970),"")</f>
        <v>OUCHI GARI</v>
      </c>
      <c r="O3970" s="6">
        <f>IF(anotacoes!N3970=0,"",anotacoes!N3970)</f>
        <v>2</v>
      </c>
      <c r="P3970" t="str">
        <f>IF(anotacoes!M3970=0,"",UPPER(anotacoes!M3970))</f>
        <v/>
      </c>
      <c r="Q3970" t="str">
        <f t="shared" si="123"/>
        <v>INSERT INTO CONVERSAO_LUTA_ACAO (cd_conversao, id_luta, sequencia, momento_inicio, momento_fim, quem_faz, quem_sofre, acao_tipo, acao, tecnica, direcao, pontuacao) VALUES (1, 56, 27, TRIM(' 00:02:29,093'), TRIM(' 00:02:29,753'), 'KIM, J B', 'ELMONT, G', 'ATTACK', '&lt;TECNICA&gt;', 'OUCHI GARI', 2, NULL)</v>
      </c>
      <c r="R3970" t="s">
        <v>10327</v>
      </c>
    </row>
    <row r="3971" spans="1:18" hidden="1" x14ac:dyDescent="0.25">
      <c r="A3971" s="7">
        <f>anotacoes!D3971</f>
        <v>40580</v>
      </c>
      <c r="B3971" t="str">
        <f>anotacoes!C3971</f>
        <v>GRAND SLAM PARIS 2011</v>
      </c>
      <c r="C3971" t="str">
        <f>anotacoes!E3971</f>
        <v>KIM, J B</v>
      </c>
      <c r="D3971" t="str">
        <f>anotacoes!F3971</f>
        <v>ELMONT, G</v>
      </c>
      <c r="E3971" t="s">
        <v>10325</v>
      </c>
      <c r="F3971">
        <f>anotacoes!A3971</f>
        <v>56</v>
      </c>
      <c r="G3971">
        <f>anotacoes!B3971</f>
        <v>28</v>
      </c>
      <c r="H3971" t="str">
        <f>anotacoes!K3971</f>
        <v xml:space="preserve"> 00:02:29,753</v>
      </c>
      <c r="I3971" t="str">
        <f>anotacoes!L3971</f>
        <v xml:space="preserve"> 00:02:32,627</v>
      </c>
      <c r="J3971" t="str">
        <f>IF(L3971="PAUSE",E3971,IF(anotacoes!G3975=conversao_anotacoes!C3971,conversao_anotacoes!C3971,conversao_anotacoes!D3971))</f>
        <v>KIM, J B</v>
      </c>
      <c r="K3971" t="str">
        <f t="shared" ref="K3971:K4034" si="124">IF(J3971=E3971,"",IF(J3971=C3971,D3971,C3971))</f>
        <v>ELMONT, G</v>
      </c>
      <c r="L3971" t="str">
        <f>UPPER(anotacoes!H3971)</f>
        <v>GRIP TIME</v>
      </c>
      <c r="M3971" t="str">
        <f>IF(OR(L3971="ATTACK",L3971="FINTA"),"&lt;TECNICA&gt;",UPPER(anotacoes!I3971))</f>
        <v>LEFT SLEEVE</v>
      </c>
      <c r="N3971" t="str">
        <f>IF(OR(L3971="ATTACK",L3971="FINTA"),UPPER(anotacoes!I3971),"")</f>
        <v/>
      </c>
      <c r="O3971" s="6" t="str">
        <f>IF(anotacoes!N3971=0,"",anotacoes!N3971)</f>
        <v/>
      </c>
      <c r="P3971" t="str">
        <f>IF(anotacoes!M3971=0,"",UPPER(anotacoes!M3971))</f>
        <v/>
      </c>
      <c r="Q3971" t="str">
        <f t="shared" ref="Q3971:Q4034" si="125">CONCATENATE("INSERT INTO CONVERSAO_LUTA_ACAO (cd_conversao, id_luta, sequencia, momento_inicio, momento_fim, quem_faz, quem_sofre, acao_tipo, acao, tecnica, direcao, pontuacao) VALUES (1, ",F3971,", ",G3971,", ","TRIM('",H3971,"')",", ","TRIM('",I3971,"')",", ","'",J3971,"'",", ","'",K3971,"'",", ","'",L3971,"'",", ","'",M3971,"'",", ",IF(N3971="","NULL",CONCATENATE("'",N3971,"'")),", ",IF(O3971="","NULL",O3971),", ",IF(P3971="","NULL",CONCATENATE("'",P3971,"'")),")")</f>
        <v>INSERT INTO CONVERSAO_LUTA_ACAO (cd_conversao, id_luta, sequencia, momento_inicio, momento_fim, quem_faz, quem_sofre, acao_tipo, acao, tecnica, direcao, pontuacao) VALUES (1, 56, 28, TRIM(' 00:02:29,753'), TRIM(' 00:02:32,627'), 'KIM, J B', 'ELMONT, G', 'GRIP TIME', 'LEFT SLEEVE', NULL, NULL, NULL)</v>
      </c>
      <c r="R3971" t="s">
        <v>10327</v>
      </c>
    </row>
    <row r="3972" spans="1:18" hidden="1" x14ac:dyDescent="0.25">
      <c r="A3972" s="7">
        <f>anotacoes!D3972</f>
        <v>40580</v>
      </c>
      <c r="B3972" t="str">
        <f>anotacoes!C3972</f>
        <v>GRAND SLAM PARIS 2011</v>
      </c>
      <c r="C3972" t="str">
        <f>anotacoes!E3972</f>
        <v>KIM, J B</v>
      </c>
      <c r="D3972" t="str">
        <f>anotacoes!F3972</f>
        <v>ELMONT, G</v>
      </c>
      <c r="E3972" t="s">
        <v>10325</v>
      </c>
      <c r="F3972">
        <f>anotacoes!A3972</f>
        <v>56</v>
      </c>
      <c r="G3972">
        <f>anotacoes!B3972</f>
        <v>29</v>
      </c>
      <c r="H3972" t="str">
        <f>anotacoes!K3972</f>
        <v xml:space="preserve"> 00:02:32,627</v>
      </c>
      <c r="I3972" t="str">
        <f>anotacoes!L3972</f>
        <v xml:space="preserve"> 00:02:34,099</v>
      </c>
      <c r="J3972" t="str">
        <f>IF(L3972="PAUSE",E3972,IF(anotacoes!G3976=conversao_anotacoes!C3972,conversao_anotacoes!C3972,conversao_anotacoes!D3972))</f>
        <v>KIM, J B</v>
      </c>
      <c r="K3972" t="str">
        <f t="shared" si="124"/>
        <v>ELMONT, G</v>
      </c>
      <c r="L3972" t="str">
        <f>UPPER(anotacoes!H3972)</f>
        <v>ATTACK</v>
      </c>
      <c r="M3972" t="str">
        <f>IF(OR(L3972="ATTACK",L3972="FINTA"),"&lt;TECNICA&gt;",UPPER(anotacoes!I3972))</f>
        <v>&lt;TECNICA&gt;</v>
      </c>
      <c r="N3972" t="str">
        <f>IF(OR(L3972="ATTACK",L3972="FINTA"),UPPER(anotacoes!I3972),"")</f>
        <v>SODE SEOI NAGE</v>
      </c>
      <c r="O3972" s="6">
        <f>IF(anotacoes!N3972=0,"",anotacoes!N3972)</f>
        <v>6</v>
      </c>
      <c r="P3972" t="str">
        <f>IF(anotacoes!M3972=0,"",UPPER(anotacoes!M3972))</f>
        <v/>
      </c>
      <c r="Q3972" t="str">
        <f t="shared" si="125"/>
        <v>INSERT INTO CONVERSAO_LUTA_ACAO (cd_conversao, id_luta, sequencia, momento_inicio, momento_fim, quem_faz, quem_sofre, acao_tipo, acao, tecnica, direcao, pontuacao) VALUES (1, 56, 29, TRIM(' 00:02:32,627'), TRIM(' 00:02:34,099'), 'KIM, J B', 'ELMONT, G', 'ATTACK', '&lt;TECNICA&gt;', 'SODE SEOI NAGE', 6, NULL)</v>
      </c>
      <c r="R3972" t="s">
        <v>10327</v>
      </c>
    </row>
    <row r="3973" spans="1:18" hidden="1" x14ac:dyDescent="0.25">
      <c r="A3973" s="7">
        <f>anotacoes!D3973</f>
        <v>40580</v>
      </c>
      <c r="B3973" t="str">
        <f>anotacoes!C3973</f>
        <v>GRAND SLAM PARIS 2011</v>
      </c>
      <c r="C3973" t="str">
        <f>anotacoes!E3973</f>
        <v>KIM, J B</v>
      </c>
      <c r="D3973" t="str">
        <f>anotacoes!F3973</f>
        <v>ELMONT, G</v>
      </c>
      <c r="E3973" t="s">
        <v>10325</v>
      </c>
      <c r="F3973">
        <f>anotacoes!A3973</f>
        <v>56</v>
      </c>
      <c r="G3973">
        <f>anotacoes!B3973</f>
        <v>30</v>
      </c>
      <c r="H3973" t="str">
        <f>anotacoes!K3973</f>
        <v xml:space="preserve"> 00:02:34,099</v>
      </c>
      <c r="I3973" t="str">
        <f>anotacoes!L3973</f>
        <v xml:space="preserve"> 00:02:35,686</v>
      </c>
      <c r="J3973" t="str">
        <f>IF(L3973="PAUSE",E3973,IF(anotacoes!G3977=conversao_anotacoes!C3973,conversao_anotacoes!C3973,conversao_anotacoes!D3973))</f>
        <v>KIM, J B</v>
      </c>
      <c r="K3973" t="str">
        <f t="shared" si="124"/>
        <v>ELMONT, G</v>
      </c>
      <c r="L3973" t="str">
        <f>UPPER(anotacoes!H3973)</f>
        <v>GRIP TIME</v>
      </c>
      <c r="M3973" t="str">
        <f>IF(OR(L3973="ATTACK",L3973="FINTA"),"&lt;TECNICA&gt;",UPPER(anotacoes!I3973))</f>
        <v>LEFT SLEEVE</v>
      </c>
      <c r="N3973" t="str">
        <f>IF(OR(L3973="ATTACK",L3973="FINTA"),UPPER(anotacoes!I3973),"")</f>
        <v/>
      </c>
      <c r="O3973" s="6" t="str">
        <f>IF(anotacoes!N3973=0,"",anotacoes!N3973)</f>
        <v/>
      </c>
      <c r="P3973" t="str">
        <f>IF(anotacoes!M3973=0,"",UPPER(anotacoes!M3973))</f>
        <v/>
      </c>
      <c r="Q3973" t="str">
        <f t="shared" si="125"/>
        <v>INSERT INTO CONVERSAO_LUTA_ACAO (cd_conversao, id_luta, sequencia, momento_inicio, momento_fim, quem_faz, quem_sofre, acao_tipo, acao, tecnica, direcao, pontuacao) VALUES (1, 56, 30, TRIM(' 00:02:34,099'), TRIM(' 00:02:35,686'), 'KIM, J B', 'ELMONT, G', 'GRIP TIME', 'LEFT SLEEVE', NULL, NULL, NULL)</v>
      </c>
      <c r="R3973" t="s">
        <v>10327</v>
      </c>
    </row>
    <row r="3974" spans="1:18" hidden="1" x14ac:dyDescent="0.25">
      <c r="A3974" s="7">
        <f>anotacoes!D3974</f>
        <v>40580</v>
      </c>
      <c r="B3974" t="str">
        <f>anotacoes!C3974</f>
        <v>GRAND SLAM PARIS 2011</v>
      </c>
      <c r="C3974" t="str">
        <f>anotacoes!E3974</f>
        <v>KIM, J B</v>
      </c>
      <c r="D3974" t="str">
        <f>anotacoes!F3974</f>
        <v>ELMONT, G</v>
      </c>
      <c r="E3974" t="s">
        <v>10325</v>
      </c>
      <c r="F3974">
        <f>anotacoes!A3974</f>
        <v>56</v>
      </c>
      <c r="G3974">
        <f>anotacoes!B3974</f>
        <v>31</v>
      </c>
      <c r="H3974" t="str">
        <f>anotacoes!K3974</f>
        <v xml:space="preserve"> 00:02:35,686</v>
      </c>
      <c r="I3974" t="str">
        <f>anotacoes!L3974</f>
        <v xml:space="preserve"> 00:03:24,791</v>
      </c>
      <c r="J3974" t="str">
        <f>IF(L3974="PAUSE",E3974,IF(anotacoes!G3978=conversao_anotacoes!C3974,conversao_anotacoes!C3974,conversao_anotacoes!D3974))</f>
        <v>KIM, J B</v>
      </c>
      <c r="K3974" t="str">
        <f t="shared" si="124"/>
        <v>ELMONT, G</v>
      </c>
      <c r="L3974" t="str">
        <f>UPPER(anotacoes!H3974)</f>
        <v>DISPLACEMENT</v>
      </c>
      <c r="M3974" t="str">
        <f>IF(OR(L3974="ATTACK",L3974="FINTA"),"&lt;TECNICA&gt;",UPPER(anotacoes!I3974))</f>
        <v>2-3 STEP HESITANT RIGHT</v>
      </c>
      <c r="N3974" t="str">
        <f>IF(OR(L3974="ATTACK",L3974="FINTA"),UPPER(anotacoes!I3974),"")</f>
        <v/>
      </c>
      <c r="O3974" s="6" t="str">
        <f>IF(anotacoes!N3974=0,"",anotacoes!N3974)</f>
        <v/>
      </c>
      <c r="P3974" t="str">
        <f>IF(anotacoes!M3974=0,"",UPPER(anotacoes!M3974))</f>
        <v/>
      </c>
      <c r="Q3974" t="str">
        <f t="shared" si="125"/>
        <v>INSERT INTO CONVERSAO_LUTA_ACAO (cd_conversao, id_luta, sequencia, momento_inicio, momento_fim, quem_faz, quem_sofre, acao_tipo, acao, tecnica, direcao, pontuacao) VALUES (1, 56, 31, TRIM(' 00:02:35,686'), TRIM(' 00:03:24,791'), 'KIM, J B', 'ELMONT, G', 'DISPLACEMENT', '2-3 STEP HESITANT RIGHT', NULL, NULL, NULL)</v>
      </c>
      <c r="R3974" t="s">
        <v>10327</v>
      </c>
    </row>
    <row r="3975" spans="1:18" hidden="1" x14ac:dyDescent="0.25">
      <c r="A3975" s="7">
        <f>anotacoes!D3975</f>
        <v>40580</v>
      </c>
      <c r="B3975" t="str">
        <f>anotacoes!C3975</f>
        <v>GRAND SLAM PARIS 2011</v>
      </c>
      <c r="C3975" t="str">
        <f>anotacoes!E3975</f>
        <v>KIM, J B</v>
      </c>
      <c r="D3975" t="str">
        <f>anotacoes!F3975</f>
        <v>ELMONT, G</v>
      </c>
      <c r="E3975" t="s">
        <v>10325</v>
      </c>
      <c r="F3975">
        <f>anotacoes!A3975</f>
        <v>56</v>
      </c>
      <c r="G3975">
        <f>anotacoes!B3975</f>
        <v>32</v>
      </c>
      <c r="H3975" t="str">
        <f>anotacoes!K3975</f>
        <v xml:space="preserve"> 00:03:24,791</v>
      </c>
      <c r="I3975" t="str">
        <f>anotacoes!L3975</f>
        <v xml:space="preserve"> 00:03:26,184</v>
      </c>
      <c r="J3975" t="str">
        <f>IF(L3975="PAUSE",E3975,IF(anotacoes!G3979=conversao_anotacoes!C3975,conversao_anotacoes!C3975,conversao_anotacoes!D3975))</f>
        <v>KIM, J B</v>
      </c>
      <c r="K3975" t="str">
        <f t="shared" si="124"/>
        <v>ELMONT, G</v>
      </c>
      <c r="L3975" t="str">
        <f>UPPER(anotacoes!H3975)</f>
        <v>DISPLACEMENT</v>
      </c>
      <c r="M3975" t="str">
        <f>IF(OR(L3975="ATTACK",L3975="FINTA"),"&lt;TECNICA&gt;",UPPER(anotacoes!I3975))</f>
        <v>TRY TO GRIP WITH CONTACT</v>
      </c>
      <c r="N3975" t="str">
        <f>IF(OR(L3975="ATTACK",L3975="FINTA"),UPPER(anotacoes!I3975),"")</f>
        <v/>
      </c>
      <c r="O3975" s="6" t="str">
        <f>IF(anotacoes!N3975=0,"",anotacoes!N3975)</f>
        <v/>
      </c>
      <c r="P3975" t="str">
        <f>IF(anotacoes!M3975=0,"",UPPER(anotacoes!M3975))</f>
        <v/>
      </c>
      <c r="Q3975" t="str">
        <f t="shared" si="125"/>
        <v>INSERT INTO CONVERSAO_LUTA_ACAO (cd_conversao, id_luta, sequencia, momento_inicio, momento_fim, quem_faz, quem_sofre, acao_tipo, acao, tecnica, direcao, pontuacao) VALUES (1, 56, 32, TRIM(' 00:03:24,791'), TRIM(' 00:03:26,184'), 'KIM, J B', 'ELMONT, G', 'DISPLACEMENT', 'TRY TO GRIP WITH CONTACT', NULL, NULL, NULL)</v>
      </c>
      <c r="R3975" t="s">
        <v>10327</v>
      </c>
    </row>
    <row r="3976" spans="1:18" hidden="1" x14ac:dyDescent="0.25">
      <c r="A3976" s="7">
        <f>anotacoes!D3976</f>
        <v>40580</v>
      </c>
      <c r="B3976" t="str">
        <f>anotacoes!C3976</f>
        <v>GRAND SLAM PARIS 2011</v>
      </c>
      <c r="C3976" t="str">
        <f>anotacoes!E3976</f>
        <v>KIM, J B</v>
      </c>
      <c r="D3976" t="str">
        <f>anotacoes!F3976</f>
        <v>ELMONT, G</v>
      </c>
      <c r="E3976" t="s">
        <v>10325</v>
      </c>
      <c r="F3976">
        <f>anotacoes!A3976</f>
        <v>56</v>
      </c>
      <c r="G3976">
        <f>anotacoes!B3976</f>
        <v>33</v>
      </c>
      <c r="H3976" t="str">
        <f>anotacoes!K3976</f>
        <v xml:space="preserve"> 00:03:26,184</v>
      </c>
      <c r="I3976" t="str">
        <f>anotacoes!L3976</f>
        <v xml:space="preserve"> 00:03:30,834</v>
      </c>
      <c r="J3976" t="str">
        <f>IF(L3976="PAUSE",E3976,IF(anotacoes!G3980=conversao_anotacoes!C3976,conversao_anotacoes!C3976,conversao_anotacoes!D3976))</f>
        <v>KIM, J B</v>
      </c>
      <c r="K3976" t="str">
        <f t="shared" si="124"/>
        <v>ELMONT, G</v>
      </c>
      <c r="L3976" t="str">
        <f>UPPER(anotacoes!H3976)</f>
        <v>GRIP TIME</v>
      </c>
      <c r="M3976" t="str">
        <f>IF(OR(L3976="ATTACK",L3976="FINTA"),"&lt;TECNICA&gt;",UPPER(anotacoes!I3976))</f>
        <v>LEFT COLLAR</v>
      </c>
      <c r="N3976" t="str">
        <f>IF(OR(L3976="ATTACK",L3976="FINTA"),UPPER(anotacoes!I3976),"")</f>
        <v/>
      </c>
      <c r="O3976" s="6" t="str">
        <f>IF(anotacoes!N3976=0,"",anotacoes!N3976)</f>
        <v/>
      </c>
      <c r="P3976" t="str">
        <f>IF(anotacoes!M3976=0,"",UPPER(anotacoes!M3976))</f>
        <v/>
      </c>
      <c r="Q3976" t="str">
        <f t="shared" si="125"/>
        <v>INSERT INTO CONVERSAO_LUTA_ACAO (cd_conversao, id_luta, sequencia, momento_inicio, momento_fim, quem_faz, quem_sofre, acao_tipo, acao, tecnica, direcao, pontuacao) VALUES (1, 56, 33, TRIM(' 00:03:26,184'), TRIM(' 00:03:30,834'), 'KIM, J B', 'ELMONT, G', 'GRIP TIME', 'LEFT COLLAR', NULL, NULL, NULL)</v>
      </c>
      <c r="R3976" t="s">
        <v>10327</v>
      </c>
    </row>
    <row r="3977" spans="1:18" hidden="1" x14ac:dyDescent="0.25">
      <c r="A3977" s="7">
        <f>anotacoes!D3977</f>
        <v>40580</v>
      </c>
      <c r="B3977" t="str">
        <f>anotacoes!C3977</f>
        <v>GRAND SLAM PARIS 2011</v>
      </c>
      <c r="C3977" t="str">
        <f>anotacoes!E3977</f>
        <v>KIM, J B</v>
      </c>
      <c r="D3977" t="str">
        <f>anotacoes!F3977</f>
        <v>ELMONT, G</v>
      </c>
      <c r="E3977" t="s">
        <v>10325</v>
      </c>
      <c r="F3977">
        <f>anotacoes!A3977</f>
        <v>56</v>
      </c>
      <c r="G3977">
        <f>anotacoes!B3977</f>
        <v>34</v>
      </c>
      <c r="H3977" t="str">
        <f>anotacoes!K3977</f>
        <v xml:space="preserve"> 00:03:30,834</v>
      </c>
      <c r="I3977" t="str">
        <f>anotacoes!L3977</f>
        <v xml:space="preserve"> 00:03:33,573</v>
      </c>
      <c r="J3977" t="str">
        <f>IF(L3977="PAUSE",E3977,IF(anotacoes!G3981=conversao_anotacoes!C3977,conversao_anotacoes!C3977,conversao_anotacoes!D3977))</f>
        <v>KIM, J B</v>
      </c>
      <c r="K3977" t="str">
        <f t="shared" si="124"/>
        <v>ELMONT, G</v>
      </c>
      <c r="L3977" t="str">
        <f>UPPER(anotacoes!H3977)</f>
        <v>DISPLACEMENT</v>
      </c>
      <c r="M3977" t="str">
        <f>IF(OR(L3977="ATTACK",L3977="FINTA"),"&lt;TECNICA&gt;",UPPER(anotacoes!I3977))</f>
        <v>TRY TO GRIP WITH CONTACT</v>
      </c>
      <c r="N3977" t="str">
        <f>IF(OR(L3977="ATTACK",L3977="FINTA"),UPPER(anotacoes!I3977),"")</f>
        <v/>
      </c>
      <c r="O3977" s="6" t="str">
        <f>IF(anotacoes!N3977=0,"",anotacoes!N3977)</f>
        <v/>
      </c>
      <c r="P3977" t="str">
        <f>IF(anotacoes!M3977=0,"",UPPER(anotacoes!M3977))</f>
        <v/>
      </c>
      <c r="Q3977" t="str">
        <f t="shared" si="125"/>
        <v>INSERT INTO CONVERSAO_LUTA_ACAO (cd_conversao, id_luta, sequencia, momento_inicio, momento_fim, quem_faz, quem_sofre, acao_tipo, acao, tecnica, direcao, pontuacao) VALUES (1, 56, 34, TRIM(' 00:03:30,834'), TRIM(' 00:03:33,573'), 'KIM, J B', 'ELMONT, G', 'DISPLACEMENT', 'TRY TO GRIP WITH CONTACT', NULL, NULL, NULL)</v>
      </c>
      <c r="R3977" t="s">
        <v>10327</v>
      </c>
    </row>
    <row r="3978" spans="1:18" hidden="1" x14ac:dyDescent="0.25">
      <c r="A3978" s="7">
        <f>anotacoes!D3978</f>
        <v>40580</v>
      </c>
      <c r="B3978" t="str">
        <f>anotacoes!C3978</f>
        <v>GRAND SLAM PARIS 2011</v>
      </c>
      <c r="C3978" t="str">
        <f>anotacoes!E3978</f>
        <v>KIM, J B</v>
      </c>
      <c r="D3978" t="str">
        <f>anotacoes!F3978</f>
        <v>ELMONT, G</v>
      </c>
      <c r="E3978" t="s">
        <v>10325</v>
      </c>
      <c r="F3978">
        <f>anotacoes!A3978</f>
        <v>56</v>
      </c>
      <c r="G3978">
        <f>anotacoes!B3978</f>
        <v>35</v>
      </c>
      <c r="H3978" t="str">
        <f>anotacoes!K3978</f>
        <v xml:space="preserve"> 00:03:33,573</v>
      </c>
      <c r="I3978" t="str">
        <f>anotacoes!L3978</f>
        <v xml:space="preserve"> 00:03:36,155</v>
      </c>
      <c r="J3978" t="str">
        <f>IF(L3978="PAUSE",E3978,IF(anotacoes!G3982=conversao_anotacoes!C3978,conversao_anotacoes!C3978,conversao_anotacoes!D3978))</f>
        <v>KIM, J B</v>
      </c>
      <c r="K3978" t="str">
        <f t="shared" si="124"/>
        <v>ELMONT, G</v>
      </c>
      <c r="L3978" t="str">
        <f>UPPER(anotacoes!H3978)</f>
        <v>GRIP TIME</v>
      </c>
      <c r="M3978" t="str">
        <f>IF(OR(L3978="ATTACK",L3978="FINTA"),"&lt;TECNICA&gt;",UPPER(anotacoes!I3978))</f>
        <v>RIGHT BACK LEFT SLEEVE</v>
      </c>
      <c r="N3978" t="str">
        <f>IF(OR(L3978="ATTACK",L3978="FINTA"),UPPER(anotacoes!I3978),"")</f>
        <v/>
      </c>
      <c r="O3978" s="6" t="str">
        <f>IF(anotacoes!N3978=0,"",anotacoes!N3978)</f>
        <v/>
      </c>
      <c r="P3978" t="str">
        <f>IF(anotacoes!M3978=0,"",UPPER(anotacoes!M3978))</f>
        <v/>
      </c>
      <c r="Q3978" t="str">
        <f t="shared" si="125"/>
        <v>INSERT INTO CONVERSAO_LUTA_ACAO (cd_conversao, id_luta, sequencia, momento_inicio, momento_fim, quem_faz, quem_sofre, acao_tipo, acao, tecnica, direcao, pontuacao) VALUES (1, 56, 35, TRIM(' 00:03:33,573'), TRIM(' 00:03:36,155'), 'KIM, J B', 'ELMONT, G', 'GRIP TIME', 'RIGHT BACK LEFT SLEEVE', NULL, NULL, NULL)</v>
      </c>
      <c r="R3978" t="s">
        <v>10327</v>
      </c>
    </row>
    <row r="3979" spans="1:18" hidden="1" x14ac:dyDescent="0.25">
      <c r="A3979" s="7">
        <f>anotacoes!D3979</f>
        <v>40580</v>
      </c>
      <c r="B3979" t="str">
        <f>anotacoes!C3979</f>
        <v>GRAND SLAM PARIS 2011</v>
      </c>
      <c r="C3979" t="str">
        <f>anotacoes!E3979</f>
        <v>KIM, J B</v>
      </c>
      <c r="D3979" t="str">
        <f>anotacoes!F3979</f>
        <v>ELMONT, G</v>
      </c>
      <c r="E3979" t="s">
        <v>10325</v>
      </c>
      <c r="F3979">
        <f>anotacoes!A3979</f>
        <v>56</v>
      </c>
      <c r="G3979">
        <f>anotacoes!B3979</f>
        <v>36</v>
      </c>
      <c r="H3979" t="str">
        <f>anotacoes!K3979</f>
        <v xml:space="preserve"> 00:03:36,155</v>
      </c>
      <c r="I3979" t="str">
        <f>anotacoes!L3979</f>
        <v xml:space="preserve"> 00:03:36,155</v>
      </c>
      <c r="J3979" t="str">
        <f>IF(L3979="PAUSE",E3979,IF(anotacoes!G3983=conversao_anotacoes!C3979,conversao_anotacoes!C3979,conversao_anotacoes!D3979))</f>
        <v>KIM, J B</v>
      </c>
      <c r="K3979" t="str">
        <f t="shared" si="124"/>
        <v>ELMONT, G</v>
      </c>
      <c r="L3979" t="str">
        <f>UPPER(anotacoes!H3979)</f>
        <v>DEFENSE</v>
      </c>
      <c r="M3979" t="str">
        <f>IF(OR(L3979="ATTACK",L3979="FINTA"),"&lt;TECNICA&gt;",UPPER(anotacoes!I3979))</f>
        <v>TAE-SABAKI RIGHT INCLINED</v>
      </c>
      <c r="N3979" t="str">
        <f>IF(OR(L3979="ATTACK",L3979="FINTA"),UPPER(anotacoes!I3979),"")</f>
        <v/>
      </c>
      <c r="O3979" s="6" t="str">
        <f>IF(anotacoes!N3979=0,"",anotacoes!N3979)</f>
        <v/>
      </c>
      <c r="P3979" t="str">
        <f>IF(anotacoes!M3979=0,"",UPPER(anotacoes!M3979))</f>
        <v/>
      </c>
      <c r="Q3979" t="str">
        <f t="shared" si="125"/>
        <v>INSERT INTO CONVERSAO_LUTA_ACAO (cd_conversao, id_luta, sequencia, momento_inicio, momento_fim, quem_faz, quem_sofre, acao_tipo, acao, tecnica, direcao, pontuacao) VALUES (1, 56, 36, TRIM(' 00:03:36,155'), TRIM(' 00:03:36,155'), 'KIM, J B', 'ELMONT, G', 'DEFENSE', 'TAE-SABAKI RIGHT INCLINED', NULL, NULL, NULL)</v>
      </c>
      <c r="R3979" t="s">
        <v>10327</v>
      </c>
    </row>
    <row r="3980" spans="1:18" hidden="1" x14ac:dyDescent="0.25">
      <c r="A3980" s="7">
        <f>anotacoes!D3980</f>
        <v>40580</v>
      </c>
      <c r="B3980" t="str">
        <f>anotacoes!C3980</f>
        <v>GRAND SLAM PARIS 2011</v>
      </c>
      <c r="C3980" t="str">
        <f>anotacoes!E3980</f>
        <v>KIM, J B</v>
      </c>
      <c r="D3980" t="str">
        <f>anotacoes!F3980</f>
        <v>ELMONT, G</v>
      </c>
      <c r="E3980" t="s">
        <v>10325</v>
      </c>
      <c r="F3980">
        <f>anotacoes!A3980</f>
        <v>56</v>
      </c>
      <c r="G3980">
        <f>anotacoes!B3980</f>
        <v>37</v>
      </c>
      <c r="H3980" t="str">
        <f>anotacoes!K3980</f>
        <v xml:space="preserve"> 00:03:36,155</v>
      </c>
      <c r="I3980" t="str">
        <f>anotacoes!L3980</f>
        <v xml:space="preserve"> 00:03:41,620</v>
      </c>
      <c r="J3980" t="str">
        <f>IF(L3980="PAUSE",E3980,IF(anotacoes!G3984=conversao_anotacoes!C3980,conversao_anotacoes!C3980,conversao_anotacoes!D3980))</f>
        <v>KIM, J B</v>
      </c>
      <c r="K3980" t="str">
        <f t="shared" si="124"/>
        <v>ELMONT, G</v>
      </c>
      <c r="L3980" t="str">
        <f>UPPER(anotacoes!H3980)</f>
        <v>GROUNDWORK COMBAT</v>
      </c>
      <c r="M3980" t="str">
        <f>IF(OR(L3980="ATTACK",L3980="FINTA"),"&lt;TECNICA&gt;",UPPER(anotacoes!I3980))</f>
        <v>TRYING TO ATTACK</v>
      </c>
      <c r="N3980" t="str">
        <f>IF(OR(L3980="ATTACK",L3980="FINTA"),UPPER(anotacoes!I3980),"")</f>
        <v/>
      </c>
      <c r="O3980" s="6" t="str">
        <f>IF(anotacoes!N3980=0,"",anotacoes!N3980)</f>
        <v/>
      </c>
      <c r="P3980" t="str">
        <f>IF(anotacoes!M3980=0,"",UPPER(anotacoes!M3980))</f>
        <v/>
      </c>
      <c r="Q3980" t="str">
        <f t="shared" si="125"/>
        <v>INSERT INTO CONVERSAO_LUTA_ACAO (cd_conversao, id_luta, sequencia, momento_inicio, momento_fim, quem_faz, quem_sofre, acao_tipo, acao, tecnica, direcao, pontuacao) VALUES (1, 56, 37, TRIM(' 00:03:36,155'), TRIM(' 00:03:41,620'), 'KIM, J B', 'ELMONT, G', 'GROUNDWORK COMBAT', 'TRYING TO ATTACK', NULL, NULL, NULL)</v>
      </c>
      <c r="R3980" t="s">
        <v>10327</v>
      </c>
    </row>
    <row r="3981" spans="1:18" hidden="1" x14ac:dyDescent="0.25">
      <c r="A3981" s="7">
        <f>anotacoes!D3981</f>
        <v>40580</v>
      </c>
      <c r="B3981" t="str">
        <f>anotacoes!C3981</f>
        <v>GRAND SLAM PARIS 2011</v>
      </c>
      <c r="C3981" t="str">
        <f>anotacoes!E3981</f>
        <v>KIM, J B</v>
      </c>
      <c r="D3981" t="str">
        <f>anotacoes!F3981</f>
        <v>ELMONT, G</v>
      </c>
      <c r="E3981" t="s">
        <v>10325</v>
      </c>
      <c r="F3981">
        <f>anotacoes!A3981</f>
        <v>56</v>
      </c>
      <c r="G3981">
        <f>anotacoes!B3981</f>
        <v>38</v>
      </c>
      <c r="H3981" t="str">
        <f>anotacoes!K3981</f>
        <v xml:space="preserve"> 00:03:41,779</v>
      </c>
      <c r="I3981" t="str">
        <f>anotacoes!L3981</f>
        <v xml:space="preserve"> 00:03:52,648</v>
      </c>
      <c r="J3981" t="str">
        <f>IF(L3981="PAUSE",E3981,IF(anotacoes!G3985=conversao_anotacoes!C3981,conversao_anotacoes!C3981,conversao_anotacoes!D3981))</f>
        <v>&lt;ARBITRO_DESCONHECIDO&gt;</v>
      </c>
      <c r="K3981" t="str">
        <f t="shared" si="124"/>
        <v/>
      </c>
      <c r="L3981" t="str">
        <f>UPPER(anotacoes!H3981)</f>
        <v>PAUSE</v>
      </c>
      <c r="M3981" t="str">
        <f>IF(OR(L3981="ATTACK",L3981="FINTA"),"&lt;TECNICA&gt;",UPPER(anotacoes!I3981))</f>
        <v>&lt;NAO_CLASSIFICADO&gt;</v>
      </c>
      <c r="N3981" t="str">
        <f>IF(OR(L3981="ATTACK",L3981="FINTA"),UPPER(anotacoes!I3981),"")</f>
        <v/>
      </c>
      <c r="O3981" s="6" t="str">
        <f>IF(anotacoes!N3981=0,"",anotacoes!N3981)</f>
        <v/>
      </c>
      <c r="P3981" t="str">
        <f>IF(anotacoes!M3981=0,"",UPPER(anotacoes!M3981))</f>
        <v/>
      </c>
      <c r="Q3981" t="str">
        <f t="shared" si="125"/>
        <v>INSERT INTO CONVERSAO_LUTA_ACAO (cd_conversao, id_luta, sequencia, momento_inicio, momento_fim, quem_faz, quem_sofre, acao_tipo, acao, tecnica, direcao, pontuacao) VALUES (1, 56, 38, TRIM(' 00:03:41,779'), TRIM(' 00:03:52,648'), '&lt;ARBITRO_DESCONHECIDO&gt;', '', 'PAUSE', '&lt;NAO_CLASSIFICADO&gt;', NULL, NULL, NULL)</v>
      </c>
      <c r="R3981" t="s">
        <v>10327</v>
      </c>
    </row>
    <row r="3982" spans="1:18" hidden="1" x14ac:dyDescent="0.25">
      <c r="A3982" s="7">
        <f>anotacoes!D3982</f>
        <v>40580</v>
      </c>
      <c r="B3982" t="str">
        <f>anotacoes!C3982</f>
        <v>GRAND SLAM PARIS 2011</v>
      </c>
      <c r="C3982" t="str">
        <f>anotacoes!E3982</f>
        <v>KIM, J B</v>
      </c>
      <c r="D3982" t="str">
        <f>anotacoes!F3982</f>
        <v>ELMONT, G</v>
      </c>
      <c r="E3982" t="s">
        <v>10325</v>
      </c>
      <c r="F3982">
        <f>anotacoes!A3982</f>
        <v>56</v>
      </c>
      <c r="G3982">
        <f>anotacoes!B3982</f>
        <v>39</v>
      </c>
      <c r="H3982" t="str">
        <f>anotacoes!K3982</f>
        <v xml:space="preserve"> 00:03:52,648</v>
      </c>
      <c r="I3982" t="str">
        <f>anotacoes!L3982</f>
        <v xml:space="preserve"> 00:03:54,889</v>
      </c>
      <c r="J3982" t="str">
        <f>IF(L3982="PAUSE",E3982,IF(anotacoes!G3986=conversao_anotacoes!C3982,conversao_anotacoes!C3982,conversao_anotacoes!D3982))</f>
        <v>KIM, J B</v>
      </c>
      <c r="K3982" t="str">
        <f t="shared" si="124"/>
        <v>ELMONT, G</v>
      </c>
      <c r="L3982" t="str">
        <f>UPPER(anotacoes!H3982)</f>
        <v>DISPLACEMENT</v>
      </c>
      <c r="M3982" t="str">
        <f>IF(OR(L3982="ATTACK",L3982="FINTA"),"&lt;TECNICA&gt;",UPPER(anotacoes!I3982))</f>
        <v>CIRCULAR LEFT</v>
      </c>
      <c r="N3982" t="str">
        <f>IF(OR(L3982="ATTACK",L3982="FINTA"),UPPER(anotacoes!I3982),"")</f>
        <v/>
      </c>
      <c r="O3982" s="6" t="str">
        <f>IF(anotacoes!N3982=0,"",anotacoes!N3982)</f>
        <v/>
      </c>
      <c r="P3982" t="str">
        <f>IF(anotacoes!M3982=0,"",UPPER(anotacoes!M3982))</f>
        <v/>
      </c>
      <c r="Q3982" t="str">
        <f t="shared" si="125"/>
        <v>INSERT INTO CONVERSAO_LUTA_ACAO (cd_conversao, id_luta, sequencia, momento_inicio, momento_fim, quem_faz, quem_sofre, acao_tipo, acao, tecnica, direcao, pontuacao) VALUES (1, 56, 39, TRIM(' 00:03:52,648'), TRIM(' 00:03:54,889'), 'KIM, J B', 'ELMONT, G', 'DISPLACEMENT', 'CIRCULAR LEFT', NULL, NULL, NULL)</v>
      </c>
      <c r="R3982" t="s">
        <v>10327</v>
      </c>
    </row>
    <row r="3983" spans="1:18" hidden="1" x14ac:dyDescent="0.25">
      <c r="A3983" s="7">
        <f>anotacoes!D3983</f>
        <v>40580</v>
      </c>
      <c r="B3983" t="str">
        <f>anotacoes!C3983</f>
        <v>GRAND SLAM PARIS 2011</v>
      </c>
      <c r="C3983" t="str">
        <f>anotacoes!E3983</f>
        <v>KIM, J B</v>
      </c>
      <c r="D3983" t="str">
        <f>anotacoes!F3983</f>
        <v>ELMONT, G</v>
      </c>
      <c r="E3983" t="s">
        <v>10325</v>
      </c>
      <c r="F3983">
        <f>anotacoes!A3983</f>
        <v>56</v>
      </c>
      <c r="G3983">
        <f>anotacoes!B3983</f>
        <v>40</v>
      </c>
      <c r="H3983" t="str">
        <f>anotacoes!K3983</f>
        <v xml:space="preserve"> 00:03:54,889</v>
      </c>
      <c r="I3983" t="str">
        <f>anotacoes!L3983</f>
        <v xml:space="preserve"> 00:04:02,820</v>
      </c>
      <c r="J3983" t="str">
        <f>IF(L3983="PAUSE",E3983,IF(anotacoes!G3987=conversao_anotacoes!C3983,conversao_anotacoes!C3983,conversao_anotacoes!D3983))</f>
        <v>KIM, J B</v>
      </c>
      <c r="K3983" t="str">
        <f t="shared" si="124"/>
        <v>ELMONT, G</v>
      </c>
      <c r="L3983" t="str">
        <f>UPPER(anotacoes!H3983)</f>
        <v>DISPLACEMENT</v>
      </c>
      <c r="M3983" t="str">
        <f>IF(OR(L3983="ATTACK",L3983="FINTA"),"&lt;TECNICA&gt;",UPPER(anotacoes!I3983))</f>
        <v>2-3 STEP HESITANT RIGHT</v>
      </c>
      <c r="N3983" t="str">
        <f>IF(OR(L3983="ATTACK",L3983="FINTA"),UPPER(anotacoes!I3983),"")</f>
        <v/>
      </c>
      <c r="O3983" s="6" t="str">
        <f>IF(anotacoes!N3983=0,"",anotacoes!N3983)</f>
        <v/>
      </c>
      <c r="P3983" t="str">
        <f>IF(anotacoes!M3983=0,"",UPPER(anotacoes!M3983))</f>
        <v/>
      </c>
      <c r="Q3983" t="str">
        <f t="shared" si="125"/>
        <v>INSERT INTO CONVERSAO_LUTA_ACAO (cd_conversao, id_luta, sequencia, momento_inicio, momento_fim, quem_faz, quem_sofre, acao_tipo, acao, tecnica, direcao, pontuacao) VALUES (1, 56, 40, TRIM(' 00:03:54,889'), TRIM(' 00:04:02,820'), 'KIM, J B', 'ELMONT, G', 'DISPLACEMENT', '2-3 STEP HESITANT RIGHT', NULL, NULL, NULL)</v>
      </c>
      <c r="R3983" t="s">
        <v>10327</v>
      </c>
    </row>
    <row r="3984" spans="1:18" hidden="1" x14ac:dyDescent="0.25">
      <c r="A3984" s="7">
        <f>anotacoes!D3984</f>
        <v>40580</v>
      </c>
      <c r="B3984" t="str">
        <f>anotacoes!C3984</f>
        <v>GRAND SLAM PARIS 2011</v>
      </c>
      <c r="C3984" t="str">
        <f>anotacoes!E3984</f>
        <v>KIM, J B</v>
      </c>
      <c r="D3984" t="str">
        <f>anotacoes!F3984</f>
        <v>ELMONT, G</v>
      </c>
      <c r="E3984" t="s">
        <v>10325</v>
      </c>
      <c r="F3984">
        <f>anotacoes!A3984</f>
        <v>56</v>
      </c>
      <c r="G3984">
        <f>anotacoes!B3984</f>
        <v>41</v>
      </c>
      <c r="H3984" t="str">
        <f>anotacoes!K3984</f>
        <v xml:space="preserve"> 00:04:02,820</v>
      </c>
      <c r="I3984" t="str">
        <f>anotacoes!L3984</f>
        <v xml:space="preserve"> 00:04:13,641</v>
      </c>
      <c r="J3984" t="str">
        <f>IF(L3984="PAUSE",E3984,IF(anotacoes!G3988=conversao_anotacoes!C3984,conversao_anotacoes!C3984,conversao_anotacoes!D3984))</f>
        <v>KIM, J B</v>
      </c>
      <c r="K3984" t="str">
        <f t="shared" si="124"/>
        <v>ELMONT, G</v>
      </c>
      <c r="L3984" t="str">
        <f>UPPER(anotacoes!H3984)</f>
        <v>DISPLACEMENT</v>
      </c>
      <c r="M3984" t="str">
        <f>IF(OR(L3984="ATTACK",L3984="FINTA"),"&lt;TECNICA&gt;",UPPER(anotacoes!I3984))</f>
        <v>TRY TO GRIP WITH CONTACT</v>
      </c>
      <c r="N3984" t="str">
        <f>IF(OR(L3984="ATTACK",L3984="FINTA"),UPPER(anotacoes!I3984),"")</f>
        <v/>
      </c>
      <c r="O3984" s="6" t="str">
        <f>IF(anotacoes!N3984=0,"",anotacoes!N3984)</f>
        <v/>
      </c>
      <c r="P3984" t="str">
        <f>IF(anotacoes!M3984=0,"",UPPER(anotacoes!M3984))</f>
        <v/>
      </c>
      <c r="Q3984" t="str">
        <f t="shared" si="125"/>
        <v>INSERT INTO CONVERSAO_LUTA_ACAO (cd_conversao, id_luta, sequencia, momento_inicio, momento_fim, quem_faz, quem_sofre, acao_tipo, acao, tecnica, direcao, pontuacao) VALUES (1, 56, 41, TRIM(' 00:04:02,820'), TRIM(' 00:04:13,641'), 'KIM, J B', 'ELMONT, G', 'DISPLACEMENT', 'TRY TO GRIP WITH CONTACT', NULL, NULL, NULL)</v>
      </c>
      <c r="R3984" t="s">
        <v>10327</v>
      </c>
    </row>
    <row r="3985" spans="1:18" hidden="1" x14ac:dyDescent="0.25">
      <c r="A3985" s="7">
        <f>anotacoes!D3985</f>
        <v>40580</v>
      </c>
      <c r="B3985" t="str">
        <f>anotacoes!C3985</f>
        <v>GRAND SLAM PARIS 2011</v>
      </c>
      <c r="C3985" t="str">
        <f>anotacoes!E3985</f>
        <v>KIM, J B</v>
      </c>
      <c r="D3985" t="str">
        <f>anotacoes!F3985</f>
        <v>ELMONT, G</v>
      </c>
      <c r="E3985" t="s">
        <v>10325</v>
      </c>
      <c r="F3985">
        <f>anotacoes!A3985</f>
        <v>56</v>
      </c>
      <c r="G3985">
        <f>anotacoes!B3985</f>
        <v>42</v>
      </c>
      <c r="H3985" t="str">
        <f>anotacoes!K3985</f>
        <v xml:space="preserve"> 00:04:13,641</v>
      </c>
      <c r="I3985" t="str">
        <f>anotacoes!L3985</f>
        <v xml:space="preserve"> 00:04:15,368</v>
      </c>
      <c r="J3985" t="str">
        <f>IF(L3985="PAUSE",E3985,IF(anotacoes!G3989=conversao_anotacoes!C3985,conversao_anotacoes!C3985,conversao_anotacoes!D3985))</f>
        <v>KIM, J B</v>
      </c>
      <c r="K3985" t="str">
        <f t="shared" si="124"/>
        <v>ELMONT, G</v>
      </c>
      <c r="L3985" t="str">
        <f>UPPER(anotacoes!H3985)</f>
        <v>GRIP TIME</v>
      </c>
      <c r="M3985" t="str">
        <f>IF(OR(L3985="ATTACK",L3985="FINTA"),"&lt;TECNICA&gt;",UPPER(anotacoes!I3985))</f>
        <v>LEFT BACK RIGHT SLEEVE</v>
      </c>
      <c r="N3985" t="str">
        <f>IF(OR(L3985="ATTACK",L3985="FINTA"),UPPER(anotacoes!I3985),"")</f>
        <v/>
      </c>
      <c r="O3985" s="6" t="str">
        <f>IF(anotacoes!N3985=0,"",anotacoes!N3985)</f>
        <v/>
      </c>
      <c r="P3985" t="str">
        <f>IF(anotacoes!M3985=0,"",UPPER(anotacoes!M3985))</f>
        <v/>
      </c>
      <c r="Q3985" t="str">
        <f t="shared" si="125"/>
        <v>INSERT INTO CONVERSAO_LUTA_ACAO (cd_conversao, id_luta, sequencia, momento_inicio, momento_fim, quem_faz, quem_sofre, acao_tipo, acao, tecnica, direcao, pontuacao) VALUES (1, 56, 42, TRIM(' 00:04:13,641'), TRIM(' 00:04:15,368'), 'KIM, J B', 'ELMONT, G', 'GRIP TIME', 'LEFT BACK RIGHT SLEEVE', NULL, NULL, NULL)</v>
      </c>
      <c r="R3985" t="s">
        <v>10327</v>
      </c>
    </row>
    <row r="3986" spans="1:18" hidden="1" x14ac:dyDescent="0.25">
      <c r="A3986" s="7">
        <f>anotacoes!D3986</f>
        <v>40580</v>
      </c>
      <c r="B3986" t="str">
        <f>anotacoes!C3986</f>
        <v>GRAND SLAM PARIS 2011</v>
      </c>
      <c r="C3986" t="str">
        <f>anotacoes!E3986</f>
        <v>KIM, J B</v>
      </c>
      <c r="D3986" t="str">
        <f>anotacoes!F3986</f>
        <v>ELMONT, G</v>
      </c>
      <c r="E3986" t="s">
        <v>10325</v>
      </c>
      <c r="F3986">
        <f>anotacoes!A3986</f>
        <v>56</v>
      </c>
      <c r="G3986">
        <f>anotacoes!B3986</f>
        <v>43</v>
      </c>
      <c r="H3986" t="str">
        <f>anotacoes!K3986</f>
        <v xml:space="preserve"> 00:04:15,368</v>
      </c>
      <c r="I3986" t="str">
        <f>anotacoes!L3986</f>
        <v xml:space="preserve"> 00:04:16,049</v>
      </c>
      <c r="J3986" t="str">
        <f>IF(L3986="PAUSE",E3986,IF(anotacoes!G3990=conversao_anotacoes!C3986,conversao_anotacoes!C3986,conversao_anotacoes!D3986))</f>
        <v>KIM, J B</v>
      </c>
      <c r="K3986" t="str">
        <f t="shared" si="124"/>
        <v>ELMONT, G</v>
      </c>
      <c r="L3986" t="str">
        <f>UPPER(anotacoes!H3986)</f>
        <v>DEFENSE</v>
      </c>
      <c r="M3986" t="str">
        <f>IF(OR(L3986="ATTACK",L3986="FINTA"),"&lt;TECNICA&gt;",UPPER(anotacoes!I3986))</f>
        <v>USING BODY MASS</v>
      </c>
      <c r="N3986" t="str">
        <f>IF(OR(L3986="ATTACK",L3986="FINTA"),UPPER(anotacoes!I3986),"")</f>
        <v/>
      </c>
      <c r="O3986" s="6" t="str">
        <f>IF(anotacoes!N3986=0,"",anotacoes!N3986)</f>
        <v/>
      </c>
      <c r="P3986" t="str">
        <f>IF(anotacoes!M3986=0,"",UPPER(anotacoes!M3986))</f>
        <v/>
      </c>
      <c r="Q3986" t="str">
        <f t="shared" si="125"/>
        <v>INSERT INTO CONVERSAO_LUTA_ACAO (cd_conversao, id_luta, sequencia, momento_inicio, momento_fim, quem_faz, quem_sofre, acao_tipo, acao, tecnica, direcao, pontuacao) VALUES (1, 56, 43, TRIM(' 00:04:15,368'), TRIM(' 00:04:16,049'), 'KIM, J B', 'ELMONT, G', 'DEFENSE', 'USING BODY MASS', NULL, NULL, NULL)</v>
      </c>
      <c r="R3986" t="s">
        <v>10327</v>
      </c>
    </row>
    <row r="3987" spans="1:18" hidden="1" x14ac:dyDescent="0.25">
      <c r="A3987" s="7">
        <f>anotacoes!D3987</f>
        <v>40580</v>
      </c>
      <c r="B3987" t="str">
        <f>anotacoes!C3987</f>
        <v>GRAND SLAM PARIS 2011</v>
      </c>
      <c r="C3987" t="str">
        <f>anotacoes!E3987</f>
        <v>KIM, J B</v>
      </c>
      <c r="D3987" t="str">
        <f>anotacoes!F3987</f>
        <v>ELMONT, G</v>
      </c>
      <c r="E3987" t="s">
        <v>10325</v>
      </c>
      <c r="F3987">
        <f>anotacoes!A3987</f>
        <v>56</v>
      </c>
      <c r="G3987">
        <f>anotacoes!B3987</f>
        <v>44</v>
      </c>
      <c r="H3987" t="str">
        <f>anotacoes!K3987</f>
        <v xml:space="preserve"> 00:04:16,049</v>
      </c>
      <c r="I3987" t="str">
        <f>anotacoes!L3987</f>
        <v xml:space="preserve"> 00:05:00,506</v>
      </c>
      <c r="J3987" t="str">
        <f>IF(L3987="PAUSE",E3987,IF(anotacoes!G3991=conversao_anotacoes!C3987,conversao_anotacoes!C3987,conversao_anotacoes!D3987))</f>
        <v>KIM, J B</v>
      </c>
      <c r="K3987" t="str">
        <f t="shared" si="124"/>
        <v>ELMONT, G</v>
      </c>
      <c r="L3987" t="str">
        <f>UPPER(anotacoes!H3987)</f>
        <v>GROUNDWORK COMBAT</v>
      </c>
      <c r="M3987" t="str">
        <f>IF(OR(L3987="ATTACK",L3987="FINTA"),"&lt;TECNICA&gt;",UPPER(anotacoes!I3987))</f>
        <v>TRYING TO ATTACK</v>
      </c>
      <c r="N3987" t="str">
        <f>IF(OR(L3987="ATTACK",L3987="FINTA"),UPPER(anotacoes!I3987),"")</f>
        <v/>
      </c>
      <c r="O3987" s="6" t="str">
        <f>IF(anotacoes!N3987=0,"",anotacoes!N3987)</f>
        <v/>
      </c>
      <c r="P3987" t="str">
        <f>IF(anotacoes!M3987=0,"",UPPER(anotacoes!M3987))</f>
        <v/>
      </c>
      <c r="Q3987" t="str">
        <f t="shared" si="125"/>
        <v>INSERT INTO CONVERSAO_LUTA_ACAO (cd_conversao, id_luta, sequencia, momento_inicio, momento_fim, quem_faz, quem_sofre, acao_tipo, acao, tecnica, direcao, pontuacao) VALUES (1, 56, 44, TRIM(' 00:04:16,049'), TRIM(' 00:05:00,506'), 'KIM, J B', 'ELMONT, G', 'GROUNDWORK COMBAT', 'TRYING TO ATTACK', NULL, NULL, NULL)</v>
      </c>
      <c r="R3987" t="s">
        <v>10327</v>
      </c>
    </row>
    <row r="3988" spans="1:18" hidden="1" x14ac:dyDescent="0.25">
      <c r="A3988" s="7">
        <f>anotacoes!D3988</f>
        <v>40580</v>
      </c>
      <c r="B3988" t="str">
        <f>anotacoes!C3988</f>
        <v>GRAND SLAM PARIS 2011</v>
      </c>
      <c r="C3988" t="str">
        <f>anotacoes!E3988</f>
        <v>KIM, J B</v>
      </c>
      <c r="D3988" t="str">
        <f>anotacoes!F3988</f>
        <v>ELMONT, G</v>
      </c>
      <c r="E3988" t="s">
        <v>10325</v>
      </c>
      <c r="F3988">
        <f>anotacoes!A3988</f>
        <v>56</v>
      </c>
      <c r="G3988">
        <f>anotacoes!B3988</f>
        <v>45</v>
      </c>
      <c r="H3988" t="str">
        <f>anotacoes!K3988</f>
        <v xml:space="preserve"> 00:05:00,506</v>
      </c>
      <c r="I3988" t="str">
        <f>anotacoes!L3988</f>
        <v xml:space="preserve"> 00:05:11,031</v>
      </c>
      <c r="J3988" t="str">
        <f>IF(L3988="PAUSE",E3988,IF(anotacoes!G3992=conversao_anotacoes!C3988,conversao_anotacoes!C3988,conversao_anotacoes!D3988))</f>
        <v>&lt;ARBITRO_DESCONHECIDO&gt;</v>
      </c>
      <c r="K3988" t="str">
        <f t="shared" si="124"/>
        <v/>
      </c>
      <c r="L3988" t="str">
        <f>UPPER(anotacoes!H3988)</f>
        <v>PAUSE</v>
      </c>
      <c r="M3988" t="str">
        <f>IF(OR(L3988="ATTACK",L3988="FINTA"),"&lt;TECNICA&gt;",UPPER(anotacoes!I3988))</f>
        <v>&lt;NAO_CLASSIFICADO&gt;</v>
      </c>
      <c r="N3988" t="str">
        <f>IF(OR(L3988="ATTACK",L3988="FINTA"),UPPER(anotacoes!I3988),"")</f>
        <v/>
      </c>
      <c r="O3988" s="6" t="str">
        <f>IF(anotacoes!N3988=0,"",anotacoes!N3988)</f>
        <v/>
      </c>
      <c r="P3988" t="str">
        <f>IF(anotacoes!M3988=0,"",UPPER(anotacoes!M3988))</f>
        <v/>
      </c>
      <c r="Q3988" t="str">
        <f t="shared" si="125"/>
        <v>INSERT INTO CONVERSAO_LUTA_ACAO (cd_conversao, id_luta, sequencia, momento_inicio, momento_fim, quem_faz, quem_sofre, acao_tipo, acao, tecnica, direcao, pontuacao) VALUES (1, 56, 45, TRIM(' 00:05:00,506'), TRIM(' 00:05:11,031'), '&lt;ARBITRO_DESCONHECIDO&gt;', '', 'PAUSE', '&lt;NAO_CLASSIFICADO&gt;', NULL, NULL, NULL)</v>
      </c>
      <c r="R3988" t="s">
        <v>10327</v>
      </c>
    </row>
    <row r="3989" spans="1:18" hidden="1" x14ac:dyDescent="0.25">
      <c r="A3989" s="7">
        <f>anotacoes!D3989</f>
        <v>40580</v>
      </c>
      <c r="B3989" t="str">
        <f>anotacoes!C3989</f>
        <v>GRAND SLAM PARIS 2011</v>
      </c>
      <c r="C3989" t="str">
        <f>anotacoes!E3989</f>
        <v>KIM, J B</v>
      </c>
      <c r="D3989" t="str">
        <f>anotacoes!F3989</f>
        <v>ELMONT, G</v>
      </c>
      <c r="E3989" t="s">
        <v>10325</v>
      </c>
      <c r="F3989">
        <f>anotacoes!A3989</f>
        <v>56</v>
      </c>
      <c r="G3989">
        <f>anotacoes!B3989</f>
        <v>46</v>
      </c>
      <c r="H3989" t="str">
        <f>anotacoes!K3989</f>
        <v xml:space="preserve"> 00:05:11,031</v>
      </c>
      <c r="I3989" t="str">
        <f>anotacoes!L3989</f>
        <v xml:space="preserve"> 00:05:15,437</v>
      </c>
      <c r="J3989" t="str">
        <f>IF(L3989="PAUSE",E3989,IF(anotacoes!G3993=conversao_anotacoes!C3989,conversao_anotacoes!C3989,conversao_anotacoes!D3989))</f>
        <v>KIM, J B</v>
      </c>
      <c r="K3989" t="str">
        <f t="shared" si="124"/>
        <v>ELMONT, G</v>
      </c>
      <c r="L3989" t="str">
        <f>UPPER(anotacoes!H3989)</f>
        <v>DISPLACEMENT</v>
      </c>
      <c r="M3989" t="str">
        <f>IF(OR(L3989="ATTACK",L3989="FINTA"),"&lt;TECNICA&gt;",UPPER(anotacoes!I3989))</f>
        <v>CIRCULAR LEFT</v>
      </c>
      <c r="N3989" t="str">
        <f>IF(OR(L3989="ATTACK",L3989="FINTA"),UPPER(anotacoes!I3989),"")</f>
        <v/>
      </c>
      <c r="O3989" s="6" t="str">
        <f>IF(anotacoes!N3989=0,"",anotacoes!N3989)</f>
        <v/>
      </c>
      <c r="P3989" t="str">
        <f>IF(anotacoes!M3989=0,"",UPPER(anotacoes!M3989))</f>
        <v/>
      </c>
      <c r="Q3989" t="str">
        <f t="shared" si="125"/>
        <v>INSERT INTO CONVERSAO_LUTA_ACAO (cd_conversao, id_luta, sequencia, momento_inicio, momento_fim, quem_faz, quem_sofre, acao_tipo, acao, tecnica, direcao, pontuacao) VALUES (1, 56, 46, TRIM(' 00:05:11,031'), TRIM(' 00:05:15,437'), 'KIM, J B', 'ELMONT, G', 'DISPLACEMENT', 'CIRCULAR LEFT', NULL, NULL, NULL)</v>
      </c>
      <c r="R3989" t="s">
        <v>10327</v>
      </c>
    </row>
    <row r="3990" spans="1:18" hidden="1" x14ac:dyDescent="0.25">
      <c r="A3990" s="7">
        <f>anotacoes!D3990</f>
        <v>40580</v>
      </c>
      <c r="B3990" t="str">
        <f>anotacoes!C3990</f>
        <v>GRAND SLAM PARIS 2011</v>
      </c>
      <c r="C3990" t="str">
        <f>anotacoes!E3990</f>
        <v>KIM, J B</v>
      </c>
      <c r="D3990" t="str">
        <f>anotacoes!F3990</f>
        <v>ELMONT, G</v>
      </c>
      <c r="E3990" t="s">
        <v>10325</v>
      </c>
      <c r="F3990">
        <f>anotacoes!A3990</f>
        <v>56</v>
      </c>
      <c r="G3990">
        <f>anotacoes!B3990</f>
        <v>47</v>
      </c>
      <c r="H3990" t="str">
        <f>anotacoes!K3990</f>
        <v xml:space="preserve"> 00:05:15,437</v>
      </c>
      <c r="I3990" t="str">
        <f>anotacoes!L3990</f>
        <v xml:space="preserve"> 00:05:23,586</v>
      </c>
      <c r="J3990" t="str">
        <f>IF(L3990="PAUSE",E3990,IF(anotacoes!G3994=conversao_anotacoes!C3990,conversao_anotacoes!C3990,conversao_anotacoes!D3990))</f>
        <v>KIM, J B</v>
      </c>
      <c r="K3990" t="str">
        <f t="shared" si="124"/>
        <v>ELMONT, G</v>
      </c>
      <c r="L3990" t="str">
        <f>UPPER(anotacoes!H3990)</f>
        <v>DISPLACEMENT</v>
      </c>
      <c r="M3990" t="str">
        <f>IF(OR(L3990="ATTACK",L3990="FINTA"),"&lt;TECNICA&gt;",UPPER(anotacoes!I3990))</f>
        <v>TRY TO GRIP WITH CONTACT</v>
      </c>
      <c r="N3990" t="str">
        <f>IF(OR(L3990="ATTACK",L3990="FINTA"),UPPER(anotacoes!I3990),"")</f>
        <v/>
      </c>
      <c r="O3990" s="6" t="str">
        <f>IF(anotacoes!N3990=0,"",anotacoes!N3990)</f>
        <v/>
      </c>
      <c r="P3990" t="str">
        <f>IF(anotacoes!M3990=0,"",UPPER(anotacoes!M3990))</f>
        <v/>
      </c>
      <c r="Q3990" t="str">
        <f t="shared" si="125"/>
        <v>INSERT INTO CONVERSAO_LUTA_ACAO (cd_conversao, id_luta, sequencia, momento_inicio, momento_fim, quem_faz, quem_sofre, acao_tipo, acao, tecnica, direcao, pontuacao) VALUES (1, 56, 47, TRIM(' 00:05:15,437'), TRIM(' 00:05:23,586'), 'KIM, J B', 'ELMONT, G', 'DISPLACEMENT', 'TRY TO GRIP WITH CONTACT', NULL, NULL, NULL)</v>
      </c>
      <c r="R3990" t="s">
        <v>10327</v>
      </c>
    </row>
    <row r="3991" spans="1:18" hidden="1" x14ac:dyDescent="0.25">
      <c r="A3991" s="7">
        <f>anotacoes!D3991</f>
        <v>40580</v>
      </c>
      <c r="B3991" t="str">
        <f>anotacoes!C3991</f>
        <v>GRAND SLAM PARIS 2011</v>
      </c>
      <c r="C3991" t="str">
        <f>anotacoes!E3991</f>
        <v>KIM, J B</v>
      </c>
      <c r="D3991" t="str">
        <f>anotacoes!F3991</f>
        <v>ELMONT, G</v>
      </c>
      <c r="E3991" t="s">
        <v>10325</v>
      </c>
      <c r="F3991">
        <f>anotacoes!A3991</f>
        <v>56</v>
      </c>
      <c r="G3991">
        <f>anotacoes!B3991</f>
        <v>48</v>
      </c>
      <c r="H3991" t="str">
        <f>anotacoes!K3991</f>
        <v xml:space="preserve"> 00:05:23,586</v>
      </c>
      <c r="I3991" t="str">
        <f>anotacoes!L3991</f>
        <v xml:space="preserve"> 00:05:24,304</v>
      </c>
      <c r="J3991" t="str">
        <f>IF(L3991="PAUSE",E3991,IF(anotacoes!G3995=conversao_anotacoes!C3991,conversao_anotacoes!C3991,conversao_anotacoes!D3991))</f>
        <v>KIM, J B</v>
      </c>
      <c r="K3991" t="str">
        <f t="shared" si="124"/>
        <v>ELMONT, G</v>
      </c>
      <c r="L3991" t="str">
        <f>UPPER(anotacoes!H3991)</f>
        <v>GRIP TIME</v>
      </c>
      <c r="M3991" t="str">
        <f>IF(OR(L3991="ATTACK",L3991="FINTA"),"&lt;TECNICA&gt;",UPPER(anotacoes!I3991))</f>
        <v>RIGHT COLLAR</v>
      </c>
      <c r="N3991" t="str">
        <f>IF(OR(L3991="ATTACK",L3991="FINTA"),UPPER(anotacoes!I3991),"")</f>
        <v/>
      </c>
      <c r="O3991" s="6" t="str">
        <f>IF(anotacoes!N3991=0,"",anotacoes!N3991)</f>
        <v/>
      </c>
      <c r="P3991" t="str">
        <f>IF(anotacoes!M3991=0,"",UPPER(anotacoes!M3991))</f>
        <v/>
      </c>
      <c r="Q3991" t="str">
        <f t="shared" si="125"/>
        <v>INSERT INTO CONVERSAO_LUTA_ACAO (cd_conversao, id_luta, sequencia, momento_inicio, momento_fim, quem_faz, quem_sofre, acao_tipo, acao, tecnica, direcao, pontuacao) VALUES (1, 56, 48, TRIM(' 00:05:23,586'), TRIM(' 00:05:24,304'), 'KIM, J B', 'ELMONT, G', 'GRIP TIME', 'RIGHT COLLAR', NULL, NULL, NULL)</v>
      </c>
      <c r="R3991" t="s">
        <v>10327</v>
      </c>
    </row>
    <row r="3992" spans="1:18" hidden="1" x14ac:dyDescent="0.25">
      <c r="A3992" s="7">
        <f>anotacoes!D3992</f>
        <v>40580</v>
      </c>
      <c r="B3992" t="str">
        <f>anotacoes!C3992</f>
        <v>GRAND SLAM PARIS 2011</v>
      </c>
      <c r="C3992" t="str">
        <f>anotacoes!E3992</f>
        <v>KIM, J B</v>
      </c>
      <c r="D3992" t="str">
        <f>anotacoes!F3992</f>
        <v>ELMONT, G</v>
      </c>
      <c r="E3992" t="s">
        <v>10325</v>
      </c>
      <c r="F3992">
        <f>anotacoes!A3992</f>
        <v>56</v>
      </c>
      <c r="G3992">
        <f>anotacoes!B3992</f>
        <v>49</v>
      </c>
      <c r="H3992" t="str">
        <f>anotacoes!K3992</f>
        <v xml:space="preserve"> 00:05:24,304</v>
      </c>
      <c r="I3992" t="str">
        <f>anotacoes!L3992</f>
        <v xml:space="preserve"> 00:05:26,654</v>
      </c>
      <c r="J3992" t="str">
        <f>IF(L3992="PAUSE",E3992,IF(anotacoes!G3996=conversao_anotacoes!C3992,conversao_anotacoes!C3992,conversao_anotacoes!D3992))</f>
        <v>KIM, J B</v>
      </c>
      <c r="K3992" t="str">
        <f t="shared" si="124"/>
        <v>ELMONT, G</v>
      </c>
      <c r="L3992" t="str">
        <f>UPPER(anotacoes!H3992)</f>
        <v>GROUNDWORK COMBAT</v>
      </c>
      <c r="M3992" t="str">
        <f>IF(OR(L3992="ATTACK",L3992="FINTA"),"&lt;TECNICA&gt;",UPPER(anotacoes!I3992))</f>
        <v>DEFENSIVE POSITION</v>
      </c>
      <c r="N3992" t="str">
        <f>IF(OR(L3992="ATTACK",L3992="FINTA"),UPPER(anotacoes!I3992),"")</f>
        <v/>
      </c>
      <c r="O3992" s="6" t="str">
        <f>IF(anotacoes!N3992=0,"",anotacoes!N3992)</f>
        <v/>
      </c>
      <c r="P3992" t="str">
        <f>IF(anotacoes!M3992=0,"",UPPER(anotacoes!M3992))</f>
        <v/>
      </c>
      <c r="Q3992" t="str">
        <f t="shared" si="125"/>
        <v>INSERT INTO CONVERSAO_LUTA_ACAO (cd_conversao, id_luta, sequencia, momento_inicio, momento_fim, quem_faz, quem_sofre, acao_tipo, acao, tecnica, direcao, pontuacao) VALUES (1, 56, 49, TRIM(' 00:05:24,304'), TRIM(' 00:05:26,654'), 'KIM, J B', 'ELMONT, G', 'GROUNDWORK COMBAT', 'DEFENSIVE POSITION', NULL, NULL, NULL)</v>
      </c>
      <c r="R3992" t="s">
        <v>10327</v>
      </c>
    </row>
    <row r="3993" spans="1:18" hidden="1" x14ac:dyDescent="0.25">
      <c r="A3993" s="7">
        <f>anotacoes!D3993</f>
        <v>40580</v>
      </c>
      <c r="B3993" t="str">
        <f>anotacoes!C3993</f>
        <v>GRAND SLAM PARIS 2011</v>
      </c>
      <c r="C3993" t="str">
        <f>anotacoes!E3993</f>
        <v>KIM, J B</v>
      </c>
      <c r="D3993" t="str">
        <f>anotacoes!F3993</f>
        <v>ELMONT, G</v>
      </c>
      <c r="E3993" t="s">
        <v>10325</v>
      </c>
      <c r="F3993">
        <f>anotacoes!A3993</f>
        <v>56</v>
      </c>
      <c r="G3993">
        <f>anotacoes!B3993</f>
        <v>50</v>
      </c>
      <c r="H3993" t="str">
        <f>anotacoes!K3993</f>
        <v xml:space="preserve"> 00:05:26,820</v>
      </c>
      <c r="I3993" t="str">
        <f>anotacoes!L3993</f>
        <v xml:space="preserve"> 00:05:30,842</v>
      </c>
      <c r="J3993" t="str">
        <f>IF(L3993="PAUSE",E3993,IF(anotacoes!G3997=conversao_anotacoes!C3993,conversao_anotacoes!C3993,conversao_anotacoes!D3993))</f>
        <v>&lt;ARBITRO_DESCONHECIDO&gt;</v>
      </c>
      <c r="K3993" t="str">
        <f t="shared" si="124"/>
        <v/>
      </c>
      <c r="L3993" t="str">
        <f>UPPER(anotacoes!H3993)</f>
        <v>PAUSE</v>
      </c>
      <c r="M3993" t="str">
        <f>IF(OR(L3993="ATTACK",L3993="FINTA"),"&lt;TECNICA&gt;",UPPER(anotacoes!I3993))</f>
        <v>&lt;NAO_CLASSIFICADO&gt;</v>
      </c>
      <c r="N3993" t="str">
        <f>IF(OR(L3993="ATTACK",L3993="FINTA"),UPPER(anotacoes!I3993),"")</f>
        <v/>
      </c>
      <c r="O3993" s="6" t="str">
        <f>IF(anotacoes!N3993=0,"",anotacoes!N3993)</f>
        <v/>
      </c>
      <c r="P3993" t="str">
        <f>IF(anotacoes!M3993=0,"",UPPER(anotacoes!M3993))</f>
        <v/>
      </c>
      <c r="Q3993" t="str">
        <f t="shared" si="125"/>
        <v>INSERT INTO CONVERSAO_LUTA_ACAO (cd_conversao, id_luta, sequencia, momento_inicio, momento_fim, quem_faz, quem_sofre, acao_tipo, acao, tecnica, direcao, pontuacao) VALUES (1, 56, 50, TRIM(' 00:05:26,820'), TRIM(' 00:05:30,842'), '&lt;ARBITRO_DESCONHECIDO&gt;', '', 'PAUSE', '&lt;NAO_CLASSIFICADO&gt;', NULL, NULL, NULL)</v>
      </c>
      <c r="R3993" t="s">
        <v>10327</v>
      </c>
    </row>
    <row r="3994" spans="1:18" hidden="1" x14ac:dyDescent="0.25">
      <c r="A3994" s="7">
        <f>anotacoes!D3994</f>
        <v>40580</v>
      </c>
      <c r="B3994" t="str">
        <f>anotacoes!C3994</f>
        <v>GRAND SLAM PARIS 2011</v>
      </c>
      <c r="C3994" t="str">
        <f>anotacoes!E3994</f>
        <v>KIM, J B</v>
      </c>
      <c r="D3994" t="str">
        <f>anotacoes!F3994</f>
        <v>ELMONT, G</v>
      </c>
      <c r="E3994" t="s">
        <v>10325</v>
      </c>
      <c r="F3994">
        <f>anotacoes!A3994</f>
        <v>56</v>
      </c>
      <c r="G3994">
        <f>anotacoes!B3994</f>
        <v>51</v>
      </c>
      <c r="H3994" t="str">
        <f>anotacoes!K3994</f>
        <v xml:space="preserve"> 00:05:30,842</v>
      </c>
      <c r="I3994" t="str">
        <f>anotacoes!L3994</f>
        <v xml:space="preserve"> 00:05:34,535</v>
      </c>
      <c r="J3994" t="str">
        <f>IF(L3994="PAUSE",E3994,IF(anotacoes!G3998=conversao_anotacoes!C3994,conversao_anotacoes!C3994,conversao_anotacoes!D3994))</f>
        <v>KIM, J B</v>
      </c>
      <c r="K3994" t="str">
        <f t="shared" si="124"/>
        <v>ELMONT, G</v>
      </c>
      <c r="L3994" t="str">
        <f>UPPER(anotacoes!H3994)</f>
        <v>DISPLACEMENT</v>
      </c>
      <c r="M3994" t="str">
        <f>IF(OR(L3994="ATTACK",L3994="FINTA"),"&lt;TECNICA&gt;",UPPER(anotacoes!I3994))</f>
        <v>CIRCULAR LEFT</v>
      </c>
      <c r="N3994" t="str">
        <f>IF(OR(L3994="ATTACK",L3994="FINTA"),UPPER(anotacoes!I3994),"")</f>
        <v/>
      </c>
      <c r="O3994" s="6" t="str">
        <f>IF(anotacoes!N3994=0,"",anotacoes!N3994)</f>
        <v/>
      </c>
      <c r="P3994" t="str">
        <f>IF(anotacoes!M3994=0,"",UPPER(anotacoes!M3994))</f>
        <v/>
      </c>
      <c r="Q3994" t="str">
        <f t="shared" si="125"/>
        <v>INSERT INTO CONVERSAO_LUTA_ACAO (cd_conversao, id_luta, sequencia, momento_inicio, momento_fim, quem_faz, quem_sofre, acao_tipo, acao, tecnica, direcao, pontuacao) VALUES (1, 56, 51, TRIM(' 00:05:30,842'), TRIM(' 00:05:34,535'), 'KIM, J B', 'ELMONT, G', 'DISPLACEMENT', 'CIRCULAR LEFT', NULL, NULL, NULL)</v>
      </c>
      <c r="R3994" t="s">
        <v>10327</v>
      </c>
    </row>
    <row r="3995" spans="1:18" hidden="1" x14ac:dyDescent="0.25">
      <c r="A3995" s="7">
        <f>anotacoes!D3995</f>
        <v>40580</v>
      </c>
      <c r="B3995" t="str">
        <f>anotacoes!C3995</f>
        <v>GRAND SLAM PARIS 2011</v>
      </c>
      <c r="C3995" t="str">
        <f>anotacoes!E3995</f>
        <v>KIM, J B</v>
      </c>
      <c r="D3995" t="str">
        <f>anotacoes!F3995</f>
        <v>ELMONT, G</v>
      </c>
      <c r="E3995" t="s">
        <v>10325</v>
      </c>
      <c r="F3995">
        <f>anotacoes!A3995</f>
        <v>56</v>
      </c>
      <c r="G3995">
        <f>anotacoes!B3995</f>
        <v>52</v>
      </c>
      <c r="H3995" t="str">
        <f>anotacoes!K3995</f>
        <v xml:space="preserve"> 00:05:34,535</v>
      </c>
      <c r="I3995" t="str">
        <f>anotacoes!L3995</f>
        <v xml:space="preserve"> 00:05:40,616</v>
      </c>
      <c r="J3995" t="str">
        <f>IF(L3995="PAUSE",E3995,IF(anotacoes!G3999=conversao_anotacoes!C3995,conversao_anotacoes!C3995,conversao_anotacoes!D3995))</f>
        <v>KIM, J B</v>
      </c>
      <c r="K3995" t="str">
        <f t="shared" si="124"/>
        <v>ELMONT, G</v>
      </c>
      <c r="L3995" t="str">
        <f>UPPER(anotacoes!H3995)</f>
        <v>DISPLACEMENT</v>
      </c>
      <c r="M3995" t="str">
        <f>IF(OR(L3995="ATTACK",L3995="FINTA"),"&lt;TECNICA&gt;",UPPER(anotacoes!I3995))</f>
        <v>2-3 STEP HESITANT RIGHT</v>
      </c>
      <c r="N3995" t="str">
        <f>IF(OR(L3995="ATTACK",L3995="FINTA"),UPPER(anotacoes!I3995),"")</f>
        <v/>
      </c>
      <c r="O3995" s="6" t="str">
        <f>IF(anotacoes!N3995=0,"",anotacoes!N3995)</f>
        <v/>
      </c>
      <c r="P3995" t="str">
        <f>IF(anotacoes!M3995=0,"",UPPER(anotacoes!M3995))</f>
        <v/>
      </c>
      <c r="Q3995" t="str">
        <f t="shared" si="125"/>
        <v>INSERT INTO CONVERSAO_LUTA_ACAO (cd_conversao, id_luta, sequencia, momento_inicio, momento_fim, quem_faz, quem_sofre, acao_tipo, acao, tecnica, direcao, pontuacao) VALUES (1, 56, 52, TRIM(' 00:05:34,535'), TRIM(' 00:05:40,616'), 'KIM, J B', 'ELMONT, G', 'DISPLACEMENT', '2-3 STEP HESITANT RIGHT', NULL, NULL, NULL)</v>
      </c>
      <c r="R3995" t="s">
        <v>10327</v>
      </c>
    </row>
    <row r="3996" spans="1:18" hidden="1" x14ac:dyDescent="0.25">
      <c r="A3996" s="7">
        <f>anotacoes!D3996</f>
        <v>40580</v>
      </c>
      <c r="B3996" t="str">
        <f>anotacoes!C3996</f>
        <v>GRAND SLAM PARIS 2011</v>
      </c>
      <c r="C3996" t="str">
        <f>anotacoes!E3996</f>
        <v>KIM, J B</v>
      </c>
      <c r="D3996" t="str">
        <f>anotacoes!F3996</f>
        <v>ELMONT, G</v>
      </c>
      <c r="E3996" t="s">
        <v>10325</v>
      </c>
      <c r="F3996">
        <f>anotacoes!A3996</f>
        <v>56</v>
      </c>
      <c r="G3996">
        <f>anotacoes!B3996</f>
        <v>53</v>
      </c>
      <c r="H3996" t="str">
        <f>anotacoes!K3996</f>
        <v xml:space="preserve"> 00:05:40,616</v>
      </c>
      <c r="I3996" t="str">
        <f>anotacoes!L3996</f>
        <v xml:space="preserve"> 00:05:43,533</v>
      </c>
      <c r="J3996" t="str">
        <f>IF(L3996="PAUSE",E3996,IF(anotacoes!G4000=conversao_anotacoes!C3996,conversao_anotacoes!C3996,conversao_anotacoes!D3996))</f>
        <v>KIM, J B</v>
      </c>
      <c r="K3996" t="str">
        <f t="shared" si="124"/>
        <v>ELMONT, G</v>
      </c>
      <c r="L3996" t="str">
        <f>UPPER(anotacoes!H3996)</f>
        <v>DISPLACEMENT</v>
      </c>
      <c r="M3996" t="str">
        <f>IF(OR(L3996="ATTACK",L3996="FINTA"),"&lt;TECNICA&gt;",UPPER(anotacoes!I3996))</f>
        <v>TRY TO GRIP WITH CONTACT</v>
      </c>
      <c r="N3996" t="str">
        <f>IF(OR(L3996="ATTACK",L3996="FINTA"),UPPER(anotacoes!I3996),"")</f>
        <v/>
      </c>
      <c r="O3996" s="6" t="str">
        <f>IF(anotacoes!N3996=0,"",anotacoes!N3996)</f>
        <v/>
      </c>
      <c r="P3996" t="str">
        <f>IF(anotacoes!M3996=0,"",UPPER(anotacoes!M3996))</f>
        <v/>
      </c>
      <c r="Q3996" t="str">
        <f t="shared" si="125"/>
        <v>INSERT INTO CONVERSAO_LUTA_ACAO (cd_conversao, id_luta, sequencia, momento_inicio, momento_fim, quem_faz, quem_sofre, acao_tipo, acao, tecnica, direcao, pontuacao) VALUES (1, 56, 53, TRIM(' 00:05:40,616'), TRIM(' 00:05:43,533'), 'KIM, J B', 'ELMONT, G', 'DISPLACEMENT', 'TRY TO GRIP WITH CONTACT', NULL, NULL, NULL)</v>
      </c>
      <c r="R3996" t="s">
        <v>10327</v>
      </c>
    </row>
    <row r="3997" spans="1:18" hidden="1" x14ac:dyDescent="0.25">
      <c r="A3997" s="7">
        <f>anotacoes!D3997</f>
        <v>40580</v>
      </c>
      <c r="B3997" t="str">
        <f>anotacoes!C3997</f>
        <v>GRAND SLAM PARIS 2011</v>
      </c>
      <c r="C3997" t="str">
        <f>anotacoes!E3997</f>
        <v>KIM, J B</v>
      </c>
      <c r="D3997" t="str">
        <f>anotacoes!F3997</f>
        <v>ELMONT, G</v>
      </c>
      <c r="E3997" t="s">
        <v>10325</v>
      </c>
      <c r="F3997">
        <f>anotacoes!A3997</f>
        <v>56</v>
      </c>
      <c r="G3997">
        <f>anotacoes!B3997</f>
        <v>54</v>
      </c>
      <c r="H3997" t="str">
        <f>anotacoes!K3997</f>
        <v xml:space="preserve"> 00:05:43,533</v>
      </c>
      <c r="I3997" t="str">
        <f>anotacoes!L3997</f>
        <v xml:space="preserve"> 00:05:43,533</v>
      </c>
      <c r="J3997" t="str">
        <f>IF(L3997="PAUSE",E3997,IF(anotacoes!G4001=conversao_anotacoes!C3997,conversao_anotacoes!C3997,conversao_anotacoes!D3997))</f>
        <v>KIM, J B</v>
      </c>
      <c r="K3997" t="str">
        <f t="shared" si="124"/>
        <v>ELMONT, G</v>
      </c>
      <c r="L3997" t="str">
        <f>UPPER(anotacoes!H3997)</f>
        <v>GRIP TIME</v>
      </c>
      <c r="M3997" t="str">
        <f>IF(OR(L3997="ATTACK",L3997="FINTA"),"&lt;TECNICA&gt;",UPPER(anotacoes!I3997))</f>
        <v>LEFT COLLAR RIGHT SLEEVE</v>
      </c>
      <c r="N3997" t="str">
        <f>IF(OR(L3997="ATTACK",L3997="FINTA"),UPPER(anotacoes!I3997),"")</f>
        <v/>
      </c>
      <c r="O3997" s="6" t="str">
        <f>IF(anotacoes!N3997=0,"",anotacoes!N3997)</f>
        <v/>
      </c>
      <c r="P3997" t="str">
        <f>IF(anotacoes!M3997=0,"",UPPER(anotacoes!M3997))</f>
        <v/>
      </c>
      <c r="Q3997" t="str">
        <f t="shared" si="125"/>
        <v>INSERT INTO CONVERSAO_LUTA_ACAO (cd_conversao, id_luta, sequencia, momento_inicio, momento_fim, quem_faz, quem_sofre, acao_tipo, acao, tecnica, direcao, pontuacao) VALUES (1, 56, 54, TRIM(' 00:05:43,533'), TRIM(' 00:05:43,533'), 'KIM, J B', 'ELMONT, G', 'GRIP TIME', 'LEFT COLLAR RIGHT SLEEVE', NULL, NULL, NULL)</v>
      </c>
      <c r="R3997" t="s">
        <v>10327</v>
      </c>
    </row>
    <row r="3998" spans="1:18" hidden="1" x14ac:dyDescent="0.25">
      <c r="A3998" s="7">
        <f>anotacoes!D3998</f>
        <v>40580</v>
      </c>
      <c r="B3998" t="str">
        <f>anotacoes!C3998</f>
        <v>GRAND SLAM PARIS 2011</v>
      </c>
      <c r="C3998" t="str">
        <f>anotacoes!E3998</f>
        <v>KIM, J B</v>
      </c>
      <c r="D3998" t="str">
        <f>anotacoes!F3998</f>
        <v>ELMONT, G</v>
      </c>
      <c r="E3998" t="s">
        <v>10325</v>
      </c>
      <c r="F3998">
        <f>anotacoes!A3998</f>
        <v>56</v>
      </c>
      <c r="G3998">
        <f>anotacoes!B3998</f>
        <v>55</v>
      </c>
      <c r="H3998" t="str">
        <f>anotacoes!K3998</f>
        <v xml:space="preserve"> 00:05:43,533</v>
      </c>
      <c r="I3998" t="str">
        <f>anotacoes!L3998</f>
        <v xml:space="preserve"> 00:05:44,235</v>
      </c>
      <c r="J3998" t="str">
        <f>IF(L3998="PAUSE",E3998,IF(anotacoes!G4002=conversao_anotacoes!C3998,conversao_anotacoes!C3998,conversao_anotacoes!D3998))</f>
        <v>KIM, J B</v>
      </c>
      <c r="K3998" t="str">
        <f t="shared" si="124"/>
        <v>ELMONT, G</v>
      </c>
      <c r="L3998" t="str">
        <f>UPPER(anotacoes!H3998)</f>
        <v>ATTACK</v>
      </c>
      <c r="M3998" t="str">
        <f>IF(OR(L3998="ATTACK",L3998="FINTA"),"&lt;TECNICA&gt;",UPPER(anotacoes!I3998))</f>
        <v>&lt;TECNICA&gt;</v>
      </c>
      <c r="N3998" t="str">
        <f>IF(OR(L3998="ATTACK",L3998="FINTA"),UPPER(anotacoes!I3998),"")</f>
        <v>OUCHI GARI</v>
      </c>
      <c r="O3998" s="6">
        <f>IF(anotacoes!N3998=0,"",anotacoes!N3998)</f>
        <v>2</v>
      </c>
      <c r="P3998" t="str">
        <f>IF(anotacoes!M3998=0,"",UPPER(anotacoes!M3998))</f>
        <v/>
      </c>
      <c r="Q3998" t="str">
        <f t="shared" si="125"/>
        <v>INSERT INTO CONVERSAO_LUTA_ACAO (cd_conversao, id_luta, sequencia, momento_inicio, momento_fim, quem_faz, quem_sofre, acao_tipo, acao, tecnica, direcao, pontuacao) VALUES (1, 56, 55, TRIM(' 00:05:43,533'), TRIM(' 00:05:44,235'), 'KIM, J B', 'ELMONT, G', 'ATTACK', '&lt;TECNICA&gt;', 'OUCHI GARI', 2, NULL)</v>
      </c>
      <c r="R3998" t="s">
        <v>10327</v>
      </c>
    </row>
    <row r="3999" spans="1:18" hidden="1" x14ac:dyDescent="0.25">
      <c r="A3999" s="7">
        <f>anotacoes!D3999</f>
        <v>40580</v>
      </c>
      <c r="B3999" t="str">
        <f>anotacoes!C3999</f>
        <v>GRAND SLAM PARIS 2011</v>
      </c>
      <c r="C3999" t="str">
        <f>anotacoes!E3999</f>
        <v>KIM, J B</v>
      </c>
      <c r="D3999" t="str">
        <f>anotacoes!F3999</f>
        <v>ELMONT, G</v>
      </c>
      <c r="E3999" t="s">
        <v>10325</v>
      </c>
      <c r="F3999">
        <f>anotacoes!A3999</f>
        <v>56</v>
      </c>
      <c r="G3999">
        <f>anotacoes!B3999</f>
        <v>56</v>
      </c>
      <c r="H3999" t="str">
        <f>anotacoes!K3999</f>
        <v xml:space="preserve"> 00:05:44,235</v>
      </c>
      <c r="I3999" t="str">
        <f>anotacoes!L3999</f>
        <v xml:space="preserve"> 00:05:50,746</v>
      </c>
      <c r="J3999" t="str">
        <f>IF(L3999="PAUSE",E3999,IF(anotacoes!G4003=conversao_anotacoes!C3999,conversao_anotacoes!C3999,conversao_anotacoes!D3999))</f>
        <v>KIM, J B</v>
      </c>
      <c r="K3999" t="str">
        <f t="shared" si="124"/>
        <v>ELMONT, G</v>
      </c>
      <c r="L3999" t="str">
        <f>UPPER(anotacoes!H3999)</f>
        <v>GRIP TIME</v>
      </c>
      <c r="M3999" t="str">
        <f>IF(OR(L3999="ATTACK",L3999="FINTA"),"&lt;TECNICA&gt;",UPPER(anotacoes!I3999))</f>
        <v>LEFT COLLAR RIGHT SLEEVE</v>
      </c>
      <c r="N3999" t="str">
        <f>IF(OR(L3999="ATTACK",L3999="FINTA"),UPPER(anotacoes!I3999),"")</f>
        <v/>
      </c>
      <c r="O3999" s="6" t="str">
        <f>IF(anotacoes!N3999=0,"",anotacoes!N3999)</f>
        <v/>
      </c>
      <c r="P3999" t="str">
        <f>IF(anotacoes!M3999=0,"",UPPER(anotacoes!M3999))</f>
        <v/>
      </c>
      <c r="Q3999" t="str">
        <f t="shared" si="125"/>
        <v>INSERT INTO CONVERSAO_LUTA_ACAO (cd_conversao, id_luta, sequencia, momento_inicio, momento_fim, quem_faz, quem_sofre, acao_tipo, acao, tecnica, direcao, pontuacao) VALUES (1, 56, 56, TRIM(' 00:05:44,235'), TRIM(' 00:05:50,746'), 'KIM, J B', 'ELMONT, G', 'GRIP TIME', 'LEFT COLLAR RIGHT SLEEVE', NULL, NULL, NULL)</v>
      </c>
      <c r="R3999" t="s">
        <v>10327</v>
      </c>
    </row>
    <row r="4000" spans="1:18" hidden="1" x14ac:dyDescent="0.25">
      <c r="A4000" s="7">
        <f>anotacoes!D4000</f>
        <v>40580</v>
      </c>
      <c r="B4000" t="str">
        <f>anotacoes!C4000</f>
        <v>GRAND SLAM PARIS 2011</v>
      </c>
      <c r="C4000" t="str">
        <f>anotacoes!E4000</f>
        <v>KIM, J B</v>
      </c>
      <c r="D4000" t="str">
        <f>anotacoes!F4000</f>
        <v>ELMONT, G</v>
      </c>
      <c r="E4000" t="s">
        <v>10325</v>
      </c>
      <c r="F4000">
        <f>anotacoes!A4000</f>
        <v>56</v>
      </c>
      <c r="G4000">
        <f>anotacoes!B4000</f>
        <v>57</v>
      </c>
      <c r="H4000" t="str">
        <f>anotacoes!K4000</f>
        <v xml:space="preserve"> 00:05:50,746</v>
      </c>
      <c r="I4000" t="str">
        <f>anotacoes!L4000</f>
        <v xml:space="preserve"> 00:05:51,473</v>
      </c>
      <c r="J4000" t="str">
        <f>IF(L4000="PAUSE",E4000,IF(anotacoes!G4004=conversao_anotacoes!C4000,conversao_anotacoes!C4000,conversao_anotacoes!D4000))</f>
        <v>KIM, J B</v>
      </c>
      <c r="K4000" t="str">
        <f t="shared" si="124"/>
        <v>ELMONT, G</v>
      </c>
      <c r="L4000" t="str">
        <f>UPPER(anotacoes!H4000)</f>
        <v>DEFENSE</v>
      </c>
      <c r="M4000" t="str">
        <f>IF(OR(L4000="ATTACK",L4000="FINTA"),"&lt;TECNICA&gt;",UPPER(anotacoes!I4000))</f>
        <v>TAE-SABAKI LEFT INCLINED</v>
      </c>
      <c r="N4000" t="str">
        <f>IF(OR(L4000="ATTACK",L4000="FINTA"),UPPER(anotacoes!I4000),"")</f>
        <v/>
      </c>
      <c r="O4000" s="6" t="str">
        <f>IF(anotacoes!N4000=0,"",anotacoes!N4000)</f>
        <v/>
      </c>
      <c r="P4000" t="str">
        <f>IF(anotacoes!M4000=0,"",UPPER(anotacoes!M4000))</f>
        <v/>
      </c>
      <c r="Q4000" t="str">
        <f t="shared" si="125"/>
        <v>INSERT INTO CONVERSAO_LUTA_ACAO (cd_conversao, id_luta, sequencia, momento_inicio, momento_fim, quem_faz, quem_sofre, acao_tipo, acao, tecnica, direcao, pontuacao) VALUES (1, 56, 57, TRIM(' 00:05:50,746'), TRIM(' 00:05:51,473'), 'KIM, J B', 'ELMONT, G', 'DEFENSE', 'TAE-SABAKI LEFT INCLINED', NULL, NULL, NULL)</v>
      </c>
      <c r="R4000" t="s">
        <v>10327</v>
      </c>
    </row>
    <row r="4001" spans="1:18" hidden="1" x14ac:dyDescent="0.25">
      <c r="A4001" s="7">
        <f>anotacoes!D4001</f>
        <v>40580</v>
      </c>
      <c r="B4001" t="str">
        <f>anotacoes!C4001</f>
        <v>GRAND SLAM PARIS 2011</v>
      </c>
      <c r="C4001" t="str">
        <f>anotacoes!E4001</f>
        <v>KIM, J B</v>
      </c>
      <c r="D4001" t="str">
        <f>anotacoes!F4001</f>
        <v>ELMONT, G</v>
      </c>
      <c r="E4001" t="s">
        <v>10325</v>
      </c>
      <c r="F4001">
        <f>anotacoes!A4001</f>
        <v>56</v>
      </c>
      <c r="G4001">
        <f>anotacoes!B4001</f>
        <v>58</v>
      </c>
      <c r="H4001" t="str">
        <f>anotacoes!K4001</f>
        <v xml:space="preserve"> 00:05:51,473</v>
      </c>
      <c r="I4001" t="str">
        <f>anotacoes!L4001</f>
        <v xml:space="preserve"> 00:05:53,198</v>
      </c>
      <c r="J4001" t="str">
        <f>IF(L4001="PAUSE",E4001,IF(anotacoes!G4005=conversao_anotacoes!C4001,conversao_anotacoes!C4001,conversao_anotacoes!D4001))</f>
        <v>KIM, J B</v>
      </c>
      <c r="K4001" t="str">
        <f t="shared" si="124"/>
        <v>ELMONT, G</v>
      </c>
      <c r="L4001" t="str">
        <f>UPPER(anotacoes!H4001)</f>
        <v>GRIP TIME</v>
      </c>
      <c r="M4001" t="str">
        <f>IF(OR(L4001="ATTACK",L4001="FINTA"),"&lt;TECNICA&gt;",UPPER(anotacoes!I4001))</f>
        <v>LEFT COLLAR RIGHT SLEEVE</v>
      </c>
      <c r="N4001" t="str">
        <f>IF(OR(L4001="ATTACK",L4001="FINTA"),UPPER(anotacoes!I4001),"")</f>
        <v/>
      </c>
      <c r="O4001" s="6" t="str">
        <f>IF(anotacoes!N4001=0,"",anotacoes!N4001)</f>
        <v/>
      </c>
      <c r="P4001" t="str">
        <f>IF(anotacoes!M4001=0,"",UPPER(anotacoes!M4001))</f>
        <v/>
      </c>
      <c r="Q4001" t="str">
        <f t="shared" si="125"/>
        <v>INSERT INTO CONVERSAO_LUTA_ACAO (cd_conversao, id_luta, sequencia, momento_inicio, momento_fim, quem_faz, quem_sofre, acao_tipo, acao, tecnica, direcao, pontuacao) VALUES (1, 56, 58, TRIM(' 00:05:51,473'), TRIM(' 00:05:53,198'), 'KIM, J B', 'ELMONT, G', 'GRIP TIME', 'LEFT COLLAR RIGHT SLEEVE', NULL, NULL, NULL)</v>
      </c>
      <c r="R4001" t="s">
        <v>10327</v>
      </c>
    </row>
    <row r="4002" spans="1:18" hidden="1" x14ac:dyDescent="0.25">
      <c r="A4002" s="7">
        <f>anotacoes!D4002</f>
        <v>40580</v>
      </c>
      <c r="B4002" t="str">
        <f>anotacoes!C4002</f>
        <v>GRAND SLAM PARIS 2011</v>
      </c>
      <c r="C4002" t="str">
        <f>anotacoes!E4002</f>
        <v>KIM, J B</v>
      </c>
      <c r="D4002" t="str">
        <f>anotacoes!F4002</f>
        <v>ELMONT, G</v>
      </c>
      <c r="E4002" t="s">
        <v>10325</v>
      </c>
      <c r="F4002">
        <f>anotacoes!A4002</f>
        <v>56</v>
      </c>
      <c r="G4002">
        <f>anotacoes!B4002</f>
        <v>59</v>
      </c>
      <c r="H4002" t="str">
        <f>anotacoes!K4002</f>
        <v xml:space="preserve"> 00:05:53,198</v>
      </c>
      <c r="I4002" t="str">
        <f>anotacoes!L4002</f>
        <v xml:space="preserve"> 00:05:53,860</v>
      </c>
      <c r="J4002" t="str">
        <f>IF(L4002="PAUSE",E4002,IF(anotacoes!G4006=conversao_anotacoes!C4002,conversao_anotacoes!C4002,conversao_anotacoes!D4002))</f>
        <v>KIM, J B</v>
      </c>
      <c r="K4002" t="str">
        <f t="shared" si="124"/>
        <v>ELMONT, G</v>
      </c>
      <c r="L4002" t="str">
        <f>UPPER(anotacoes!H4002)</f>
        <v>ATTACK</v>
      </c>
      <c r="M4002" t="str">
        <f>IF(OR(L4002="ATTACK",L4002="FINTA"),"&lt;TECNICA&gt;",UPPER(anotacoes!I4002))</f>
        <v>&lt;TECNICA&gt;</v>
      </c>
      <c r="N4002" t="str">
        <f>IF(OR(L4002="ATTACK",L4002="FINTA"),UPPER(anotacoes!I4002),"")</f>
        <v>YOKO TOMOE</v>
      </c>
      <c r="O4002" s="6">
        <f>IF(anotacoes!N4002=0,"",anotacoes!N4002)</f>
        <v>2</v>
      </c>
      <c r="P4002" t="str">
        <f>IF(anotacoes!M4002=0,"",UPPER(anotacoes!M4002))</f>
        <v/>
      </c>
      <c r="Q4002" t="str">
        <f t="shared" si="125"/>
        <v>INSERT INTO CONVERSAO_LUTA_ACAO (cd_conversao, id_luta, sequencia, momento_inicio, momento_fim, quem_faz, quem_sofre, acao_tipo, acao, tecnica, direcao, pontuacao) VALUES (1, 56, 59, TRIM(' 00:05:53,198'), TRIM(' 00:05:53,860'), 'KIM, J B', 'ELMONT, G', 'ATTACK', '&lt;TECNICA&gt;', 'YOKO TOMOE', 2, NULL)</v>
      </c>
      <c r="R4002" t="s">
        <v>10327</v>
      </c>
    </row>
    <row r="4003" spans="1:18" hidden="1" x14ac:dyDescent="0.25">
      <c r="A4003" s="7">
        <f>anotacoes!D4003</f>
        <v>40580</v>
      </c>
      <c r="B4003" t="str">
        <f>anotacoes!C4003</f>
        <v>GRAND SLAM PARIS 2011</v>
      </c>
      <c r="C4003" t="str">
        <f>anotacoes!E4003</f>
        <v>KIM, J B</v>
      </c>
      <c r="D4003" t="str">
        <f>anotacoes!F4003</f>
        <v>ELMONT, G</v>
      </c>
      <c r="E4003" t="s">
        <v>10325</v>
      </c>
      <c r="F4003">
        <f>anotacoes!A4003</f>
        <v>56</v>
      </c>
      <c r="G4003">
        <f>anotacoes!B4003</f>
        <v>60</v>
      </c>
      <c r="H4003" t="str">
        <f>anotacoes!K4003</f>
        <v xml:space="preserve"> 00:05:53,860</v>
      </c>
      <c r="I4003" t="str">
        <f>anotacoes!L4003</f>
        <v xml:space="preserve"> 00:05:55,764</v>
      </c>
      <c r="J4003" t="str">
        <f>IF(L4003="PAUSE",E4003,IF(anotacoes!G4007=conversao_anotacoes!C4003,conversao_anotacoes!C4003,conversao_anotacoes!D4003))</f>
        <v>KIM, J B</v>
      </c>
      <c r="K4003" t="str">
        <f t="shared" si="124"/>
        <v>ELMONT, G</v>
      </c>
      <c r="L4003" t="str">
        <f>UPPER(anotacoes!H4003)</f>
        <v>GROUNDWORK COMBAT</v>
      </c>
      <c r="M4003" t="str">
        <f>IF(OR(L4003="ATTACK",L4003="FINTA"),"&lt;TECNICA&gt;",UPPER(anotacoes!I4003))</f>
        <v>CONTROL WITH LEGS</v>
      </c>
      <c r="N4003" t="str">
        <f>IF(OR(L4003="ATTACK",L4003="FINTA"),UPPER(anotacoes!I4003),"")</f>
        <v/>
      </c>
      <c r="O4003" s="6" t="str">
        <f>IF(anotacoes!N4003=0,"",anotacoes!N4003)</f>
        <v/>
      </c>
      <c r="P4003" t="str">
        <f>IF(anotacoes!M4003=0,"",UPPER(anotacoes!M4003))</f>
        <v/>
      </c>
      <c r="Q4003" t="str">
        <f t="shared" si="125"/>
        <v>INSERT INTO CONVERSAO_LUTA_ACAO (cd_conversao, id_luta, sequencia, momento_inicio, momento_fim, quem_faz, quem_sofre, acao_tipo, acao, tecnica, direcao, pontuacao) VALUES (1, 56, 60, TRIM(' 00:05:53,860'), TRIM(' 00:05:55,764'), 'KIM, J B', 'ELMONT, G', 'GROUNDWORK COMBAT', 'CONTROL WITH LEGS', NULL, NULL, NULL)</v>
      </c>
      <c r="R4003" t="s">
        <v>10327</v>
      </c>
    </row>
    <row r="4004" spans="1:18" hidden="1" x14ac:dyDescent="0.25">
      <c r="A4004" s="7">
        <f>anotacoes!D4004</f>
        <v>40580</v>
      </c>
      <c r="B4004" t="str">
        <f>anotacoes!C4004</f>
        <v>GRAND SLAM PARIS 2011</v>
      </c>
      <c r="C4004" t="str">
        <f>anotacoes!E4004</f>
        <v>KIM, J B</v>
      </c>
      <c r="D4004" t="str">
        <f>anotacoes!F4004</f>
        <v>ELMONT, G</v>
      </c>
      <c r="E4004" t="s">
        <v>10325</v>
      </c>
      <c r="F4004">
        <f>anotacoes!A4004</f>
        <v>56</v>
      </c>
      <c r="G4004">
        <f>anotacoes!B4004</f>
        <v>61</v>
      </c>
      <c r="H4004" t="str">
        <f>anotacoes!K4004</f>
        <v xml:space="preserve"> 00:05:55,919</v>
      </c>
      <c r="I4004" t="str">
        <f>anotacoes!L4004</f>
        <v xml:space="preserve"> 00:06:44,985</v>
      </c>
      <c r="J4004" t="str">
        <f>IF(L4004="PAUSE",E4004,IF(anotacoes!G4008=conversao_anotacoes!C4004,conversao_anotacoes!C4004,conversao_anotacoes!D4004))</f>
        <v>&lt;ARBITRO_DESCONHECIDO&gt;</v>
      </c>
      <c r="K4004" t="str">
        <f t="shared" si="124"/>
        <v/>
      </c>
      <c r="L4004" t="str">
        <f>UPPER(anotacoes!H4004)</f>
        <v>PAUSE</v>
      </c>
      <c r="M4004" t="str">
        <f>IF(OR(L4004="ATTACK",L4004="FINTA"),"&lt;TECNICA&gt;",UPPER(anotacoes!I4004))</f>
        <v>&lt;NAO_CLASSIFICADO&gt;</v>
      </c>
      <c r="N4004" t="str">
        <f>IF(OR(L4004="ATTACK",L4004="FINTA"),UPPER(anotacoes!I4004),"")</f>
        <v/>
      </c>
      <c r="O4004" s="6" t="str">
        <f>IF(anotacoes!N4004=0,"",anotacoes!N4004)</f>
        <v/>
      </c>
      <c r="P4004" t="str">
        <f>IF(anotacoes!M4004=0,"",UPPER(anotacoes!M4004))</f>
        <v/>
      </c>
      <c r="Q4004" t="str">
        <f t="shared" si="125"/>
        <v>INSERT INTO CONVERSAO_LUTA_ACAO (cd_conversao, id_luta, sequencia, momento_inicio, momento_fim, quem_faz, quem_sofre, acao_tipo, acao, tecnica, direcao, pontuacao) VALUES (1, 56, 61, TRIM(' 00:05:55,919'), TRIM(' 00:06:44,985'), '&lt;ARBITRO_DESCONHECIDO&gt;', '', 'PAUSE', '&lt;NAO_CLASSIFICADO&gt;', NULL, NULL, NULL)</v>
      </c>
      <c r="R4004" t="s">
        <v>10327</v>
      </c>
    </row>
    <row r="4005" spans="1:18" hidden="1" x14ac:dyDescent="0.25">
      <c r="A4005" s="7">
        <f>anotacoes!D4005</f>
        <v>40580</v>
      </c>
      <c r="B4005" t="str">
        <f>anotacoes!C4005</f>
        <v>GRAND SLAM PARIS 2011</v>
      </c>
      <c r="C4005" t="str">
        <f>anotacoes!E4005</f>
        <v>KIM, J B</v>
      </c>
      <c r="D4005" t="str">
        <f>anotacoes!F4005</f>
        <v>ELMONT, G</v>
      </c>
      <c r="E4005" t="s">
        <v>10325</v>
      </c>
      <c r="F4005">
        <f>anotacoes!A4005</f>
        <v>56</v>
      </c>
      <c r="G4005">
        <f>anotacoes!B4005</f>
        <v>62</v>
      </c>
      <c r="H4005" t="str">
        <f>anotacoes!K4005</f>
        <v xml:space="preserve"> 00:06:45,186</v>
      </c>
      <c r="I4005" t="str">
        <f>anotacoes!L4005</f>
        <v xml:space="preserve"> 00:06:53,821</v>
      </c>
      <c r="J4005" t="str">
        <f>IF(L4005="PAUSE",E4005,IF(anotacoes!G4009=conversao_anotacoes!C4005,conversao_anotacoes!C4005,conversao_anotacoes!D4005))</f>
        <v>KIM, J B</v>
      </c>
      <c r="K4005" t="str">
        <f t="shared" si="124"/>
        <v>ELMONT, G</v>
      </c>
      <c r="L4005" t="str">
        <f>UPPER(anotacoes!H4005)</f>
        <v>DISPLACEMENT</v>
      </c>
      <c r="M4005" t="str">
        <f>IF(OR(L4005="ATTACK",L4005="FINTA"),"&lt;TECNICA&gt;",UPPER(anotacoes!I4005))</f>
        <v>CIRCULAR LEFT</v>
      </c>
      <c r="N4005" t="str">
        <f>IF(OR(L4005="ATTACK",L4005="FINTA"),UPPER(anotacoes!I4005),"")</f>
        <v/>
      </c>
      <c r="O4005" s="6" t="str">
        <f>IF(anotacoes!N4005=0,"",anotacoes!N4005)</f>
        <v/>
      </c>
      <c r="P4005" t="str">
        <f>IF(anotacoes!M4005=0,"",UPPER(anotacoes!M4005))</f>
        <v/>
      </c>
      <c r="Q4005" t="str">
        <f t="shared" si="125"/>
        <v>INSERT INTO CONVERSAO_LUTA_ACAO (cd_conversao, id_luta, sequencia, momento_inicio, momento_fim, quem_faz, quem_sofre, acao_tipo, acao, tecnica, direcao, pontuacao) VALUES (1, 56, 62, TRIM(' 00:06:45,186'), TRIM(' 00:06:53,821'), 'KIM, J B', 'ELMONT, G', 'DISPLACEMENT', 'CIRCULAR LEFT', NULL, NULL, NULL)</v>
      </c>
      <c r="R4005" t="s">
        <v>10327</v>
      </c>
    </row>
    <row r="4006" spans="1:18" hidden="1" x14ac:dyDescent="0.25">
      <c r="A4006" s="7">
        <f>anotacoes!D4006</f>
        <v>40580</v>
      </c>
      <c r="B4006" t="str">
        <f>anotacoes!C4006</f>
        <v>GRAND SLAM PARIS 2011</v>
      </c>
      <c r="C4006" t="str">
        <f>anotacoes!E4006</f>
        <v>KIM, J B</v>
      </c>
      <c r="D4006" t="str">
        <f>anotacoes!F4006</f>
        <v>ELMONT, G</v>
      </c>
      <c r="E4006" t="s">
        <v>10325</v>
      </c>
      <c r="F4006">
        <f>anotacoes!A4006</f>
        <v>56</v>
      </c>
      <c r="G4006">
        <f>anotacoes!B4006</f>
        <v>63</v>
      </c>
      <c r="H4006" t="str">
        <f>anotacoes!K4006</f>
        <v xml:space="preserve"> 00:06:53,821</v>
      </c>
      <c r="I4006" t="str">
        <f>anotacoes!L4006</f>
        <v xml:space="preserve"> 00:06:57,322</v>
      </c>
      <c r="J4006" t="str">
        <f>IF(L4006="PAUSE",E4006,IF(anotacoes!G4010=conversao_anotacoes!C4006,conversao_anotacoes!C4006,conversao_anotacoes!D4006))</f>
        <v>KIM, J B</v>
      </c>
      <c r="K4006" t="str">
        <f t="shared" si="124"/>
        <v>ELMONT, G</v>
      </c>
      <c r="L4006" t="str">
        <f>UPPER(anotacoes!H4006)</f>
        <v>DISPLACEMENT</v>
      </c>
      <c r="M4006" t="str">
        <f>IF(OR(L4006="ATTACK",L4006="FINTA"),"&lt;TECNICA&gt;",UPPER(anotacoes!I4006))</f>
        <v>2-3 STEP HESITANT RIGHT</v>
      </c>
      <c r="N4006" t="str">
        <f>IF(OR(L4006="ATTACK",L4006="FINTA"),UPPER(anotacoes!I4006),"")</f>
        <v/>
      </c>
      <c r="O4006" s="6" t="str">
        <f>IF(anotacoes!N4006=0,"",anotacoes!N4006)</f>
        <v/>
      </c>
      <c r="P4006" t="str">
        <f>IF(anotacoes!M4006=0,"",UPPER(anotacoes!M4006))</f>
        <v/>
      </c>
      <c r="Q4006" t="str">
        <f t="shared" si="125"/>
        <v>INSERT INTO CONVERSAO_LUTA_ACAO (cd_conversao, id_luta, sequencia, momento_inicio, momento_fim, quem_faz, quem_sofre, acao_tipo, acao, tecnica, direcao, pontuacao) VALUES (1, 56, 63, TRIM(' 00:06:53,821'), TRIM(' 00:06:57,322'), 'KIM, J B', 'ELMONT, G', 'DISPLACEMENT', '2-3 STEP HESITANT RIGHT', NULL, NULL, NULL)</v>
      </c>
      <c r="R4006" t="s">
        <v>10327</v>
      </c>
    </row>
    <row r="4007" spans="1:18" hidden="1" x14ac:dyDescent="0.25">
      <c r="A4007" s="7">
        <f>anotacoes!D4007</f>
        <v>40580</v>
      </c>
      <c r="B4007" t="str">
        <f>anotacoes!C4007</f>
        <v>GRAND SLAM PARIS 2011</v>
      </c>
      <c r="C4007" t="str">
        <f>anotacoes!E4007</f>
        <v>KIM, J B</v>
      </c>
      <c r="D4007" t="str">
        <f>anotacoes!F4007</f>
        <v>ELMONT, G</v>
      </c>
      <c r="E4007" t="s">
        <v>10325</v>
      </c>
      <c r="F4007">
        <f>anotacoes!A4007</f>
        <v>56</v>
      </c>
      <c r="G4007">
        <f>anotacoes!B4007</f>
        <v>64</v>
      </c>
      <c r="H4007" t="str">
        <f>anotacoes!K4007</f>
        <v xml:space="preserve"> 00:06:57,322</v>
      </c>
      <c r="I4007" t="str">
        <f>anotacoes!L4007</f>
        <v xml:space="preserve"> 00:07:02,662</v>
      </c>
      <c r="J4007" t="str">
        <f>IF(L4007="PAUSE",E4007,IF(anotacoes!G4011=conversao_anotacoes!C4007,conversao_anotacoes!C4007,conversao_anotacoes!D4007))</f>
        <v>KIM, J B</v>
      </c>
      <c r="K4007" t="str">
        <f t="shared" si="124"/>
        <v>ELMONT, G</v>
      </c>
      <c r="L4007" t="str">
        <f>UPPER(anotacoes!H4007)</f>
        <v>DISPLACEMENT</v>
      </c>
      <c r="M4007" t="str">
        <f>IF(OR(L4007="ATTACK",L4007="FINTA"),"&lt;TECNICA&gt;",UPPER(anotacoes!I4007))</f>
        <v>TRY TO GRIP WITH CONTACT</v>
      </c>
      <c r="N4007" t="str">
        <f>IF(OR(L4007="ATTACK",L4007="FINTA"),UPPER(anotacoes!I4007),"")</f>
        <v/>
      </c>
      <c r="O4007" s="6" t="str">
        <f>IF(anotacoes!N4007=0,"",anotacoes!N4007)</f>
        <v/>
      </c>
      <c r="P4007" t="str">
        <f>IF(anotacoes!M4007=0,"",UPPER(anotacoes!M4007))</f>
        <v/>
      </c>
      <c r="Q4007" t="str">
        <f t="shared" si="125"/>
        <v>INSERT INTO CONVERSAO_LUTA_ACAO (cd_conversao, id_luta, sequencia, momento_inicio, momento_fim, quem_faz, quem_sofre, acao_tipo, acao, tecnica, direcao, pontuacao) VALUES (1, 56, 64, TRIM(' 00:06:57,322'), TRIM(' 00:07:02,662'), 'KIM, J B', 'ELMONT, G', 'DISPLACEMENT', 'TRY TO GRIP WITH CONTACT', NULL, NULL, NULL)</v>
      </c>
      <c r="R4007" t="s">
        <v>10327</v>
      </c>
    </row>
    <row r="4008" spans="1:18" hidden="1" x14ac:dyDescent="0.25">
      <c r="A4008" s="7">
        <f>anotacoes!D4008</f>
        <v>40580</v>
      </c>
      <c r="B4008" t="str">
        <f>anotacoes!C4008</f>
        <v>GRAND SLAM PARIS 2011</v>
      </c>
      <c r="C4008" t="str">
        <f>anotacoes!E4008</f>
        <v>KIM, J B</v>
      </c>
      <c r="D4008" t="str">
        <f>anotacoes!F4008</f>
        <v>ELMONT, G</v>
      </c>
      <c r="E4008" t="s">
        <v>10325</v>
      </c>
      <c r="F4008">
        <f>anotacoes!A4008</f>
        <v>56</v>
      </c>
      <c r="G4008">
        <f>anotacoes!B4008</f>
        <v>65</v>
      </c>
      <c r="H4008" t="str">
        <f>anotacoes!K4008</f>
        <v xml:space="preserve"> 00:07:02,662</v>
      </c>
      <c r="I4008" t="str">
        <f>anotacoes!L4008</f>
        <v xml:space="preserve"> 00:07:07,660</v>
      </c>
      <c r="J4008" t="str">
        <f>IF(L4008="PAUSE",E4008,IF(anotacoes!G4012=conversao_anotacoes!C4008,conversao_anotacoes!C4008,conversao_anotacoes!D4008))</f>
        <v>KIM, J B</v>
      </c>
      <c r="K4008" t="str">
        <f t="shared" si="124"/>
        <v>ELMONT, G</v>
      </c>
      <c r="L4008" t="str">
        <f>UPPER(anotacoes!H4008)</f>
        <v>GRIP TIME</v>
      </c>
      <c r="M4008" t="str">
        <f>IF(OR(L4008="ATTACK",L4008="FINTA"),"&lt;TECNICA&gt;",UPPER(anotacoes!I4008))</f>
        <v>LEFT COLLAR RIGHT SLEEVE</v>
      </c>
      <c r="N4008" t="str">
        <f>IF(OR(L4008="ATTACK",L4008="FINTA"),UPPER(anotacoes!I4008),"")</f>
        <v/>
      </c>
      <c r="O4008" s="6" t="str">
        <f>IF(anotacoes!N4008=0,"",anotacoes!N4008)</f>
        <v/>
      </c>
      <c r="P4008" t="str">
        <f>IF(anotacoes!M4008=0,"",UPPER(anotacoes!M4008))</f>
        <v/>
      </c>
      <c r="Q4008" t="str">
        <f t="shared" si="125"/>
        <v>INSERT INTO CONVERSAO_LUTA_ACAO (cd_conversao, id_luta, sequencia, momento_inicio, momento_fim, quem_faz, quem_sofre, acao_tipo, acao, tecnica, direcao, pontuacao) VALUES (1, 56, 65, TRIM(' 00:07:02,662'), TRIM(' 00:07:07,660'), 'KIM, J B', 'ELMONT, G', 'GRIP TIME', 'LEFT COLLAR RIGHT SLEEVE', NULL, NULL, NULL)</v>
      </c>
      <c r="R4008" t="s">
        <v>10327</v>
      </c>
    </row>
    <row r="4009" spans="1:18" hidden="1" x14ac:dyDescent="0.25">
      <c r="A4009" s="7">
        <f>anotacoes!D4009</f>
        <v>40580</v>
      </c>
      <c r="B4009" t="str">
        <f>anotacoes!C4009</f>
        <v>GRAND SLAM PARIS 2011</v>
      </c>
      <c r="C4009" t="str">
        <f>anotacoes!E4009</f>
        <v>KIM, J B</v>
      </c>
      <c r="D4009" t="str">
        <f>anotacoes!F4009</f>
        <v>ELMONT, G</v>
      </c>
      <c r="E4009" t="s">
        <v>10325</v>
      </c>
      <c r="F4009">
        <f>anotacoes!A4009</f>
        <v>56</v>
      </c>
      <c r="G4009">
        <f>anotacoes!B4009</f>
        <v>66</v>
      </c>
      <c r="H4009" t="str">
        <f>anotacoes!K4009</f>
        <v xml:space="preserve"> 00:07:07,660</v>
      </c>
      <c r="I4009" t="str">
        <f>anotacoes!L4009</f>
        <v xml:space="preserve"> 00:07:09,243</v>
      </c>
      <c r="J4009" t="str">
        <f>IF(L4009="PAUSE",E4009,IF(anotacoes!G4013=conversao_anotacoes!C4009,conversao_anotacoes!C4009,conversao_anotacoes!D4009))</f>
        <v>KIM, J B</v>
      </c>
      <c r="K4009" t="str">
        <f t="shared" si="124"/>
        <v>ELMONT, G</v>
      </c>
      <c r="L4009" t="str">
        <f>UPPER(anotacoes!H4009)</f>
        <v>ATTACK</v>
      </c>
      <c r="M4009" t="str">
        <f>IF(OR(L4009="ATTACK",L4009="FINTA"),"&lt;TECNICA&gt;",UPPER(anotacoes!I4009))</f>
        <v>&lt;TECNICA&gt;</v>
      </c>
      <c r="N4009" t="str">
        <f>IF(OR(L4009="ATTACK",L4009="FINTA"),UPPER(anotacoes!I4009),"")</f>
        <v>SEOI NAGE</v>
      </c>
      <c r="O4009" s="6">
        <f>IF(anotacoes!N4009=0,"",anotacoes!N4009)</f>
        <v>6</v>
      </c>
      <c r="P4009" t="str">
        <f>IF(anotacoes!M4009=0,"",UPPER(anotacoes!M4009))</f>
        <v/>
      </c>
      <c r="Q4009" t="str">
        <f t="shared" si="125"/>
        <v>INSERT INTO CONVERSAO_LUTA_ACAO (cd_conversao, id_luta, sequencia, momento_inicio, momento_fim, quem_faz, quem_sofre, acao_tipo, acao, tecnica, direcao, pontuacao) VALUES (1, 56, 66, TRIM(' 00:07:07,660'), TRIM(' 00:07:09,243'), 'KIM, J B', 'ELMONT, G', 'ATTACK', '&lt;TECNICA&gt;', 'SEOI NAGE', 6, NULL)</v>
      </c>
      <c r="R4009" t="s">
        <v>10327</v>
      </c>
    </row>
    <row r="4010" spans="1:18" hidden="1" x14ac:dyDescent="0.25">
      <c r="A4010" s="7">
        <f>anotacoes!D4010</f>
        <v>40580</v>
      </c>
      <c r="B4010" t="str">
        <f>anotacoes!C4010</f>
        <v>GRAND SLAM PARIS 2011</v>
      </c>
      <c r="C4010" t="str">
        <f>anotacoes!E4010</f>
        <v>KIM, J B</v>
      </c>
      <c r="D4010" t="str">
        <f>anotacoes!F4010</f>
        <v>ELMONT, G</v>
      </c>
      <c r="E4010" t="s">
        <v>10325</v>
      </c>
      <c r="F4010">
        <f>anotacoes!A4010</f>
        <v>56</v>
      </c>
      <c r="G4010">
        <f>anotacoes!B4010</f>
        <v>67</v>
      </c>
      <c r="H4010" t="str">
        <f>anotacoes!K4010</f>
        <v xml:space="preserve"> 00:07:09,432</v>
      </c>
      <c r="I4010" t="str">
        <f>anotacoes!L4010</f>
        <v xml:space="preserve"> 00:07:17,901</v>
      </c>
      <c r="J4010" t="str">
        <f>IF(L4010="PAUSE",E4010,IF(anotacoes!G4014=conversao_anotacoes!C4010,conversao_anotacoes!C4010,conversao_anotacoes!D4010))</f>
        <v>KIM, J B</v>
      </c>
      <c r="K4010" t="str">
        <f t="shared" si="124"/>
        <v>ELMONT, G</v>
      </c>
      <c r="L4010" t="str">
        <f>UPPER(anotacoes!H4010)</f>
        <v>GROUNDWORK COMBAT</v>
      </c>
      <c r="M4010" t="str">
        <f>IF(OR(L4010="ATTACK",L4010="FINTA"),"&lt;TECNICA&gt;",UPPER(anotacoes!I4010))</f>
        <v>DEFENSIVE POSITION</v>
      </c>
      <c r="N4010" t="str">
        <f>IF(OR(L4010="ATTACK",L4010="FINTA"),UPPER(anotacoes!I4010),"")</f>
        <v/>
      </c>
      <c r="O4010" s="6" t="str">
        <f>IF(anotacoes!N4010=0,"",anotacoes!N4010)</f>
        <v/>
      </c>
      <c r="P4010" t="str">
        <f>IF(anotacoes!M4010=0,"",UPPER(anotacoes!M4010))</f>
        <v/>
      </c>
      <c r="Q4010" t="str">
        <f t="shared" si="125"/>
        <v>INSERT INTO CONVERSAO_LUTA_ACAO (cd_conversao, id_luta, sequencia, momento_inicio, momento_fim, quem_faz, quem_sofre, acao_tipo, acao, tecnica, direcao, pontuacao) VALUES (1, 56, 67, TRIM(' 00:07:09,432'), TRIM(' 00:07:17,901'), 'KIM, J B', 'ELMONT, G', 'GROUNDWORK COMBAT', 'DEFENSIVE POSITION', NULL, NULL, NULL)</v>
      </c>
      <c r="R4010" t="s">
        <v>10327</v>
      </c>
    </row>
    <row r="4011" spans="1:18" hidden="1" x14ac:dyDescent="0.25">
      <c r="A4011" s="7">
        <f>anotacoes!D4011</f>
        <v>40580</v>
      </c>
      <c r="B4011" t="str">
        <f>anotacoes!C4011</f>
        <v>GRAND SLAM PARIS 2011</v>
      </c>
      <c r="C4011" t="str">
        <f>anotacoes!E4011</f>
        <v>KIM, J B</v>
      </c>
      <c r="D4011" t="str">
        <f>anotacoes!F4011</f>
        <v>ELMONT, G</v>
      </c>
      <c r="E4011" t="s">
        <v>10325</v>
      </c>
      <c r="F4011">
        <f>anotacoes!A4011</f>
        <v>56</v>
      </c>
      <c r="G4011">
        <f>anotacoes!B4011</f>
        <v>68</v>
      </c>
      <c r="H4011" t="str">
        <f>anotacoes!K4011</f>
        <v xml:space="preserve"> 00:07:18,063</v>
      </c>
      <c r="I4011" t="str">
        <f>anotacoes!L4011</f>
        <v xml:space="preserve"> 00:07:31,962</v>
      </c>
      <c r="J4011" t="str">
        <f>IF(L4011="PAUSE",E4011,IF(anotacoes!G4015=conversao_anotacoes!C4011,conversao_anotacoes!C4011,conversao_anotacoes!D4011))</f>
        <v>&lt;ARBITRO_DESCONHECIDO&gt;</v>
      </c>
      <c r="K4011" t="str">
        <f t="shared" si="124"/>
        <v/>
      </c>
      <c r="L4011" t="str">
        <f>UPPER(anotacoes!H4011)</f>
        <v>PAUSE</v>
      </c>
      <c r="M4011" t="str">
        <f>IF(OR(L4011="ATTACK",L4011="FINTA"),"&lt;TECNICA&gt;",UPPER(anotacoes!I4011))</f>
        <v>&lt;NAO_CLASSIFICADO&gt;</v>
      </c>
      <c r="N4011" t="str">
        <f>IF(OR(L4011="ATTACK",L4011="FINTA"),UPPER(anotacoes!I4011),"")</f>
        <v/>
      </c>
      <c r="O4011" s="6" t="str">
        <f>IF(anotacoes!N4011=0,"",anotacoes!N4011)</f>
        <v/>
      </c>
      <c r="P4011" t="str">
        <f>IF(anotacoes!M4011=0,"",UPPER(anotacoes!M4011))</f>
        <v/>
      </c>
      <c r="Q4011" t="str">
        <f t="shared" si="125"/>
        <v>INSERT INTO CONVERSAO_LUTA_ACAO (cd_conversao, id_luta, sequencia, momento_inicio, momento_fim, quem_faz, quem_sofre, acao_tipo, acao, tecnica, direcao, pontuacao) VALUES (1, 56, 68, TRIM(' 00:07:18,063'), TRIM(' 00:07:31,962'), '&lt;ARBITRO_DESCONHECIDO&gt;', '', 'PAUSE', '&lt;NAO_CLASSIFICADO&gt;', NULL, NULL, NULL)</v>
      </c>
      <c r="R4011" t="s">
        <v>10327</v>
      </c>
    </row>
    <row r="4012" spans="1:18" hidden="1" x14ac:dyDescent="0.25">
      <c r="A4012" s="7">
        <f>anotacoes!D4012</f>
        <v>40580</v>
      </c>
      <c r="B4012" t="str">
        <f>anotacoes!C4012</f>
        <v>GRAND SLAM PARIS 2011</v>
      </c>
      <c r="C4012" t="str">
        <f>anotacoes!E4012</f>
        <v>KIM, J B</v>
      </c>
      <c r="D4012" t="str">
        <f>anotacoes!F4012</f>
        <v>ELMONT, G</v>
      </c>
      <c r="E4012" t="s">
        <v>10325</v>
      </c>
      <c r="F4012">
        <f>anotacoes!A4012</f>
        <v>56</v>
      </c>
      <c r="G4012">
        <f>anotacoes!B4012</f>
        <v>69</v>
      </c>
      <c r="H4012" t="str">
        <f>anotacoes!K4012</f>
        <v xml:space="preserve"> 00:07:31,962</v>
      </c>
      <c r="I4012" t="str">
        <f>anotacoes!L4012</f>
        <v xml:space="preserve"> 00:07:33,040</v>
      </c>
      <c r="J4012" t="str">
        <f>IF(L4012="PAUSE",E4012,IF(anotacoes!G4016=conversao_anotacoes!C4012,conversao_anotacoes!C4012,conversao_anotacoes!D4012))</f>
        <v>KIM, J B</v>
      </c>
      <c r="K4012" t="str">
        <f t="shared" si="124"/>
        <v>ELMONT, G</v>
      </c>
      <c r="L4012" t="str">
        <f>UPPER(anotacoes!H4012)</f>
        <v>DISPLACEMENT</v>
      </c>
      <c r="M4012" t="str">
        <f>IF(OR(L4012="ATTACK",L4012="FINTA"),"&lt;TECNICA&gt;",UPPER(anotacoes!I4012))</f>
        <v>2-3 STEP HESITANT RIGHT</v>
      </c>
      <c r="N4012" t="str">
        <f>IF(OR(L4012="ATTACK",L4012="FINTA"),UPPER(anotacoes!I4012),"")</f>
        <v/>
      </c>
      <c r="O4012" s="6" t="str">
        <f>IF(anotacoes!N4012=0,"",anotacoes!N4012)</f>
        <v/>
      </c>
      <c r="P4012" t="str">
        <f>IF(anotacoes!M4012=0,"",UPPER(anotacoes!M4012))</f>
        <v/>
      </c>
      <c r="Q4012" t="str">
        <f t="shared" si="125"/>
        <v>INSERT INTO CONVERSAO_LUTA_ACAO (cd_conversao, id_luta, sequencia, momento_inicio, momento_fim, quem_faz, quem_sofre, acao_tipo, acao, tecnica, direcao, pontuacao) VALUES (1, 56, 69, TRIM(' 00:07:31,962'), TRIM(' 00:07:33,040'), 'KIM, J B', 'ELMONT, G', 'DISPLACEMENT', '2-3 STEP HESITANT RIGHT', NULL, NULL, NULL)</v>
      </c>
      <c r="R4012" t="s">
        <v>10327</v>
      </c>
    </row>
    <row r="4013" spans="1:18" hidden="1" x14ac:dyDescent="0.25">
      <c r="A4013" s="7">
        <f>anotacoes!D4013</f>
        <v>40580</v>
      </c>
      <c r="B4013" t="str">
        <f>anotacoes!C4013</f>
        <v>GRAND SLAM PARIS 2011</v>
      </c>
      <c r="C4013" t="str">
        <f>anotacoes!E4013</f>
        <v>KIM, J B</v>
      </c>
      <c r="D4013" t="str">
        <f>anotacoes!F4013</f>
        <v>ELMONT, G</v>
      </c>
      <c r="E4013" t="s">
        <v>10325</v>
      </c>
      <c r="F4013">
        <f>anotacoes!A4013</f>
        <v>56</v>
      </c>
      <c r="G4013">
        <f>anotacoes!B4013</f>
        <v>70</v>
      </c>
      <c r="H4013" t="str">
        <f>anotacoes!K4013</f>
        <v xml:space="preserve"> 00:07:33,040</v>
      </c>
      <c r="I4013" t="str">
        <f>anotacoes!L4013</f>
        <v xml:space="preserve"> 00:07:33,040</v>
      </c>
      <c r="J4013" t="str">
        <f>IF(L4013="PAUSE",E4013,IF(anotacoes!G4017=conversao_anotacoes!C4013,conversao_anotacoes!C4013,conversao_anotacoes!D4013))</f>
        <v>KIM, J B</v>
      </c>
      <c r="K4013" t="str">
        <f t="shared" si="124"/>
        <v>ELMONT, G</v>
      </c>
      <c r="L4013" t="str">
        <f>UPPER(anotacoes!H4013)</f>
        <v>TRYING TO GRIP</v>
      </c>
      <c r="M4013" t="str">
        <f>IF(OR(L4013="ATTACK",L4013="FINTA"),"&lt;TECNICA&gt;",UPPER(anotacoes!I4013))</f>
        <v>RIGHT</v>
      </c>
      <c r="N4013" t="str">
        <f>IF(OR(L4013="ATTACK",L4013="FINTA"),UPPER(anotacoes!I4013),"")</f>
        <v/>
      </c>
      <c r="O4013" s="6" t="str">
        <f>IF(anotacoes!N4013=0,"",anotacoes!N4013)</f>
        <v/>
      </c>
      <c r="P4013" t="str">
        <f>IF(anotacoes!M4013=0,"",UPPER(anotacoes!M4013))</f>
        <v/>
      </c>
      <c r="Q4013" t="str">
        <f t="shared" si="125"/>
        <v>INSERT INTO CONVERSAO_LUTA_ACAO (cd_conversao, id_luta, sequencia, momento_inicio, momento_fim, quem_faz, quem_sofre, acao_tipo, acao, tecnica, direcao, pontuacao) VALUES (1, 56, 70, TRIM(' 00:07:33,040'), TRIM(' 00:07:33,040'), 'KIM, J B', 'ELMONT, G', 'TRYING TO GRIP', 'RIGHT', NULL, NULL, NULL)</v>
      </c>
      <c r="R4013" t="s">
        <v>10327</v>
      </c>
    </row>
    <row r="4014" spans="1:18" hidden="1" x14ac:dyDescent="0.25">
      <c r="A4014" s="7">
        <f>anotacoes!D4014</f>
        <v>40580</v>
      </c>
      <c r="B4014" t="str">
        <f>anotacoes!C4014</f>
        <v>GRAND SLAM PARIS 2011</v>
      </c>
      <c r="C4014" t="str">
        <f>anotacoes!E4014</f>
        <v>KIM, J B</v>
      </c>
      <c r="D4014" t="str">
        <f>anotacoes!F4014</f>
        <v>ELMONT, G</v>
      </c>
      <c r="E4014" t="s">
        <v>10325</v>
      </c>
      <c r="F4014">
        <f>anotacoes!A4014</f>
        <v>56</v>
      </c>
      <c r="G4014">
        <f>anotacoes!B4014</f>
        <v>71</v>
      </c>
      <c r="H4014" t="str">
        <f>anotacoes!K4014</f>
        <v xml:space="preserve"> 00:07:33,040</v>
      </c>
      <c r="I4014" t="str">
        <f>anotacoes!L4014</f>
        <v xml:space="preserve"> 00:07:39,533</v>
      </c>
      <c r="J4014" t="str">
        <f>IF(L4014="PAUSE",E4014,IF(anotacoes!G4018=conversao_anotacoes!C4014,conversao_anotacoes!C4014,conversao_anotacoes!D4014))</f>
        <v>KIM, J B</v>
      </c>
      <c r="K4014" t="str">
        <f t="shared" si="124"/>
        <v>ELMONT, G</v>
      </c>
      <c r="L4014" t="str">
        <f>UPPER(anotacoes!H4014)</f>
        <v>DISPLACEMENT</v>
      </c>
      <c r="M4014" t="str">
        <f>IF(OR(L4014="ATTACK",L4014="FINTA"),"&lt;TECNICA&gt;",UPPER(anotacoes!I4014))</f>
        <v>2-3 STEP HESITANT RIGHT</v>
      </c>
      <c r="N4014" t="str">
        <f>IF(OR(L4014="ATTACK",L4014="FINTA"),UPPER(anotacoes!I4014),"")</f>
        <v/>
      </c>
      <c r="O4014" s="6" t="str">
        <f>IF(anotacoes!N4014=0,"",anotacoes!N4014)</f>
        <v/>
      </c>
      <c r="P4014" t="str">
        <f>IF(anotacoes!M4014=0,"",UPPER(anotacoes!M4014))</f>
        <v/>
      </c>
      <c r="Q4014" t="str">
        <f t="shared" si="125"/>
        <v>INSERT INTO CONVERSAO_LUTA_ACAO (cd_conversao, id_luta, sequencia, momento_inicio, momento_fim, quem_faz, quem_sofre, acao_tipo, acao, tecnica, direcao, pontuacao) VALUES (1, 56, 71, TRIM(' 00:07:33,040'), TRIM(' 00:07:39,533'), 'KIM, J B', 'ELMONT, G', 'DISPLACEMENT', '2-3 STEP HESITANT RIGHT', NULL, NULL, NULL)</v>
      </c>
      <c r="R4014" t="s">
        <v>10327</v>
      </c>
    </row>
    <row r="4015" spans="1:18" hidden="1" x14ac:dyDescent="0.25">
      <c r="A4015" s="7">
        <f>anotacoes!D4015</f>
        <v>40580</v>
      </c>
      <c r="B4015" t="str">
        <f>anotacoes!C4015</f>
        <v>GRAND SLAM PARIS 2011</v>
      </c>
      <c r="C4015" t="str">
        <f>anotacoes!E4015</f>
        <v>KIM, J B</v>
      </c>
      <c r="D4015" t="str">
        <f>anotacoes!F4015</f>
        <v>ELMONT, G</v>
      </c>
      <c r="E4015" t="s">
        <v>10325</v>
      </c>
      <c r="F4015">
        <f>anotacoes!A4015</f>
        <v>56</v>
      </c>
      <c r="G4015">
        <f>anotacoes!B4015</f>
        <v>72</v>
      </c>
      <c r="H4015" t="str">
        <f>anotacoes!K4015</f>
        <v xml:space="preserve"> 00:07:39,533</v>
      </c>
      <c r="I4015" t="str">
        <f>anotacoes!L4015</f>
        <v xml:space="preserve"> 00:08:20,728</v>
      </c>
      <c r="J4015" t="str">
        <f>IF(L4015="PAUSE",E4015,IF(anotacoes!G4019=conversao_anotacoes!C4015,conversao_anotacoes!C4015,conversao_anotacoes!D4015))</f>
        <v>KIM, J B</v>
      </c>
      <c r="K4015" t="str">
        <f t="shared" si="124"/>
        <v>ELMONT, G</v>
      </c>
      <c r="L4015" t="str">
        <f>UPPER(anotacoes!H4015)</f>
        <v>GRIP TIME</v>
      </c>
      <c r="M4015" t="str">
        <f>IF(OR(L4015="ATTACK",L4015="FINTA"),"&lt;TECNICA&gt;",UPPER(anotacoes!I4015))</f>
        <v>LEFT COLLAR</v>
      </c>
      <c r="N4015" t="str">
        <f>IF(OR(L4015="ATTACK",L4015="FINTA"),UPPER(anotacoes!I4015),"")</f>
        <v/>
      </c>
      <c r="O4015" s="6" t="str">
        <f>IF(anotacoes!N4015=0,"",anotacoes!N4015)</f>
        <v/>
      </c>
      <c r="P4015" t="str">
        <f>IF(anotacoes!M4015=0,"",UPPER(anotacoes!M4015))</f>
        <v/>
      </c>
      <c r="Q4015" t="str">
        <f t="shared" si="125"/>
        <v>INSERT INTO CONVERSAO_LUTA_ACAO (cd_conversao, id_luta, sequencia, momento_inicio, momento_fim, quem_faz, quem_sofre, acao_tipo, acao, tecnica, direcao, pontuacao) VALUES (1, 56, 72, TRIM(' 00:07:39,533'), TRIM(' 00:08:20,728'), 'KIM, J B', 'ELMONT, G', 'GRIP TIME', 'LEFT COLLAR', NULL, NULL, NULL)</v>
      </c>
      <c r="R4015" t="s">
        <v>10327</v>
      </c>
    </row>
    <row r="4016" spans="1:18" hidden="1" x14ac:dyDescent="0.25">
      <c r="A4016" s="7">
        <f>anotacoes!D4016</f>
        <v>40580</v>
      </c>
      <c r="B4016" t="str">
        <f>anotacoes!C4016</f>
        <v>GRAND SLAM PARIS 2011</v>
      </c>
      <c r="C4016" t="str">
        <f>anotacoes!E4016</f>
        <v>KIM, J B</v>
      </c>
      <c r="D4016" t="str">
        <f>anotacoes!F4016</f>
        <v>ELMONT, G</v>
      </c>
      <c r="E4016" t="s">
        <v>10325</v>
      </c>
      <c r="F4016">
        <f>anotacoes!A4016</f>
        <v>56</v>
      </c>
      <c r="G4016">
        <f>anotacoes!B4016</f>
        <v>73</v>
      </c>
      <c r="H4016" t="str">
        <f>anotacoes!K4016</f>
        <v xml:space="preserve"> 00:08:20,728</v>
      </c>
      <c r="I4016" t="str">
        <f>anotacoes!L4016</f>
        <v xml:space="preserve"> 00:08:25,583</v>
      </c>
      <c r="J4016" t="str">
        <f>IF(L4016="PAUSE",E4016,IF(anotacoes!G4020=conversao_anotacoes!C4016,conversao_anotacoes!C4016,conversao_anotacoes!D4016))</f>
        <v>KIM, J B</v>
      </c>
      <c r="K4016" t="str">
        <f t="shared" si="124"/>
        <v>ELMONT, G</v>
      </c>
      <c r="L4016" t="str">
        <f>UPPER(anotacoes!H4016)</f>
        <v>DISPLACEMENT</v>
      </c>
      <c r="M4016" t="str">
        <f>IF(OR(L4016="ATTACK",L4016="FINTA"),"&lt;TECNICA&gt;",UPPER(anotacoes!I4016))</f>
        <v>TRY TO GRIP WITH CONTACT</v>
      </c>
      <c r="N4016" t="str">
        <f>IF(OR(L4016="ATTACK",L4016="FINTA"),UPPER(anotacoes!I4016),"")</f>
        <v/>
      </c>
      <c r="O4016" s="6" t="str">
        <f>IF(anotacoes!N4016=0,"",anotacoes!N4016)</f>
        <v/>
      </c>
      <c r="P4016" t="str">
        <f>IF(anotacoes!M4016=0,"",UPPER(anotacoes!M4016))</f>
        <v/>
      </c>
      <c r="Q4016" t="str">
        <f t="shared" si="125"/>
        <v>INSERT INTO CONVERSAO_LUTA_ACAO (cd_conversao, id_luta, sequencia, momento_inicio, momento_fim, quem_faz, quem_sofre, acao_tipo, acao, tecnica, direcao, pontuacao) VALUES (1, 56, 73, TRIM(' 00:08:20,728'), TRIM(' 00:08:25,583'), 'KIM, J B', 'ELMONT, G', 'DISPLACEMENT', 'TRY TO GRIP WITH CONTACT', NULL, NULL, NULL)</v>
      </c>
      <c r="R4016" t="s">
        <v>10327</v>
      </c>
    </row>
    <row r="4017" spans="1:18" hidden="1" x14ac:dyDescent="0.25">
      <c r="A4017" s="7">
        <f>anotacoes!D4017</f>
        <v>40580</v>
      </c>
      <c r="B4017" t="str">
        <f>anotacoes!C4017</f>
        <v>GRAND SLAM PARIS 2011</v>
      </c>
      <c r="C4017" t="str">
        <f>anotacoes!E4017</f>
        <v>KIM, J B</v>
      </c>
      <c r="D4017" t="str">
        <f>anotacoes!F4017</f>
        <v>ELMONT, G</v>
      </c>
      <c r="E4017" t="s">
        <v>10325</v>
      </c>
      <c r="F4017">
        <f>anotacoes!A4017</f>
        <v>56</v>
      </c>
      <c r="G4017">
        <f>anotacoes!B4017</f>
        <v>74</v>
      </c>
      <c r="H4017" t="str">
        <f>anotacoes!K4017</f>
        <v xml:space="preserve"> 00:08:25,583</v>
      </c>
      <c r="I4017" t="str">
        <f>anotacoes!L4017</f>
        <v xml:space="preserve"> 00:08:31,253</v>
      </c>
      <c r="J4017" t="str">
        <f>IF(L4017="PAUSE",E4017,IF(anotacoes!G4021=conversao_anotacoes!C4017,conversao_anotacoes!C4017,conversao_anotacoes!D4017))</f>
        <v>KIM, J B</v>
      </c>
      <c r="K4017" t="str">
        <f t="shared" si="124"/>
        <v>ELMONT, G</v>
      </c>
      <c r="L4017" t="str">
        <f>UPPER(anotacoes!H4017)</f>
        <v>GRIP TIME</v>
      </c>
      <c r="M4017" t="str">
        <f>IF(OR(L4017="ATTACK",L4017="FINTA"),"&lt;TECNICA&gt;",UPPER(anotacoes!I4017))</f>
        <v>RIGHT SLEEVE LEFT SLEEVE</v>
      </c>
      <c r="N4017" t="str">
        <f>IF(OR(L4017="ATTACK",L4017="FINTA"),UPPER(anotacoes!I4017),"")</f>
        <v/>
      </c>
      <c r="O4017" s="6" t="str">
        <f>IF(anotacoes!N4017=0,"",anotacoes!N4017)</f>
        <v/>
      </c>
      <c r="P4017" t="str">
        <f>IF(anotacoes!M4017=0,"",UPPER(anotacoes!M4017))</f>
        <v/>
      </c>
      <c r="Q4017" t="str">
        <f t="shared" si="125"/>
        <v>INSERT INTO CONVERSAO_LUTA_ACAO (cd_conversao, id_luta, sequencia, momento_inicio, momento_fim, quem_faz, quem_sofre, acao_tipo, acao, tecnica, direcao, pontuacao) VALUES (1, 56, 74, TRIM(' 00:08:25,583'), TRIM(' 00:08:31,253'), 'KIM, J B', 'ELMONT, G', 'GRIP TIME', 'RIGHT SLEEVE LEFT SLEEVE', NULL, NULL, NULL)</v>
      </c>
      <c r="R4017" t="s">
        <v>10327</v>
      </c>
    </row>
    <row r="4018" spans="1:18" hidden="1" x14ac:dyDescent="0.25">
      <c r="A4018" s="7">
        <f>anotacoes!D4018</f>
        <v>40580</v>
      </c>
      <c r="B4018" t="str">
        <f>anotacoes!C4018</f>
        <v>GRAND SLAM PARIS 2011</v>
      </c>
      <c r="C4018" t="str">
        <f>anotacoes!E4018</f>
        <v>KIM, J B</v>
      </c>
      <c r="D4018" t="str">
        <f>anotacoes!F4018</f>
        <v>ELMONT, G</v>
      </c>
      <c r="E4018" t="s">
        <v>10325</v>
      </c>
      <c r="F4018">
        <f>anotacoes!A4018</f>
        <v>56</v>
      </c>
      <c r="G4018">
        <f>anotacoes!B4018</f>
        <v>75</v>
      </c>
      <c r="H4018" t="str">
        <f>anotacoes!K4018</f>
        <v xml:space="preserve"> 00:08:31,253</v>
      </c>
      <c r="I4018" t="str">
        <f>anotacoes!L4018</f>
        <v xml:space="preserve"> 00:08:31,253</v>
      </c>
      <c r="J4018" t="str">
        <f>IF(L4018="PAUSE",E4018,IF(anotacoes!G4022=conversao_anotacoes!C4018,conversao_anotacoes!C4018,conversao_anotacoes!D4018))</f>
        <v>KIM, J B</v>
      </c>
      <c r="K4018" t="str">
        <f t="shared" si="124"/>
        <v>ELMONT, G</v>
      </c>
      <c r="L4018" t="str">
        <f>UPPER(anotacoes!H4018)</f>
        <v>FINTA</v>
      </c>
      <c r="M4018" t="str">
        <f>IF(OR(L4018="ATTACK",L4018="FINTA"),"&lt;TECNICA&gt;",UPPER(anotacoes!I4018))</f>
        <v>&lt;TECNICA&gt;</v>
      </c>
      <c r="N4018" t="str">
        <f>IF(OR(L4018="ATTACK",L4018="FINTA"),UPPER(anotacoes!I4018),"")</f>
        <v>DEASHI HARAI LEFT</v>
      </c>
      <c r="O4018" s="6" t="str">
        <f>IF(anotacoes!N4018=0,"",anotacoes!N4018)</f>
        <v/>
      </c>
      <c r="P4018" t="str">
        <f>IF(anotacoes!M4018=0,"",UPPER(anotacoes!M4018))</f>
        <v/>
      </c>
      <c r="Q4018" t="str">
        <f t="shared" si="125"/>
        <v>INSERT INTO CONVERSAO_LUTA_ACAO (cd_conversao, id_luta, sequencia, momento_inicio, momento_fim, quem_faz, quem_sofre, acao_tipo, acao, tecnica, direcao, pontuacao) VALUES (1, 56, 75, TRIM(' 00:08:31,253'), TRIM(' 00:08:31,253'), 'KIM, J B', 'ELMONT, G', 'FINTA', '&lt;TECNICA&gt;', 'DEASHI HARAI LEFT', NULL, NULL)</v>
      </c>
      <c r="R4018" t="s">
        <v>10327</v>
      </c>
    </row>
    <row r="4019" spans="1:18" hidden="1" x14ac:dyDescent="0.25">
      <c r="A4019" s="7">
        <f>anotacoes!D4019</f>
        <v>40580</v>
      </c>
      <c r="B4019" t="str">
        <f>anotacoes!C4019</f>
        <v>GRAND SLAM PARIS 2011</v>
      </c>
      <c r="C4019" t="str">
        <f>anotacoes!E4019</f>
        <v>KIM, J B</v>
      </c>
      <c r="D4019" t="str">
        <f>anotacoes!F4019</f>
        <v>ELMONT, G</v>
      </c>
      <c r="E4019" t="s">
        <v>10325</v>
      </c>
      <c r="F4019">
        <f>anotacoes!A4019</f>
        <v>56</v>
      </c>
      <c r="G4019">
        <f>anotacoes!B4019</f>
        <v>76</v>
      </c>
      <c r="H4019" t="str">
        <f>anotacoes!K4019</f>
        <v xml:space="preserve"> 00:08:31,253</v>
      </c>
      <c r="I4019" t="str">
        <f>anotacoes!L4019</f>
        <v xml:space="preserve"> 00:08:32,998</v>
      </c>
      <c r="J4019" t="str">
        <f>IF(L4019="PAUSE",E4019,IF(anotacoes!G4023=conversao_anotacoes!C4019,conversao_anotacoes!C4019,conversao_anotacoes!D4019))</f>
        <v>KIM, J B</v>
      </c>
      <c r="K4019" t="str">
        <f t="shared" si="124"/>
        <v>ELMONT, G</v>
      </c>
      <c r="L4019" t="str">
        <f>UPPER(anotacoes!H4019)</f>
        <v>GRIP TIME</v>
      </c>
      <c r="M4019" t="str">
        <f>IF(OR(L4019="ATTACK",L4019="FINTA"),"&lt;TECNICA&gt;",UPPER(anotacoes!I4019))</f>
        <v>RIGHT SLEEVE LEFT SLEEVE</v>
      </c>
      <c r="N4019" t="str">
        <f>IF(OR(L4019="ATTACK",L4019="FINTA"),UPPER(anotacoes!I4019),"")</f>
        <v/>
      </c>
      <c r="O4019" s="6" t="str">
        <f>IF(anotacoes!N4019=0,"",anotacoes!N4019)</f>
        <v/>
      </c>
      <c r="P4019" t="str">
        <f>IF(anotacoes!M4019=0,"",UPPER(anotacoes!M4019))</f>
        <v/>
      </c>
      <c r="Q4019" t="str">
        <f t="shared" si="125"/>
        <v>INSERT INTO CONVERSAO_LUTA_ACAO (cd_conversao, id_luta, sequencia, momento_inicio, momento_fim, quem_faz, quem_sofre, acao_tipo, acao, tecnica, direcao, pontuacao) VALUES (1, 56, 76, TRIM(' 00:08:31,253'), TRIM(' 00:08:32,998'), 'KIM, J B', 'ELMONT, G', 'GRIP TIME', 'RIGHT SLEEVE LEFT SLEEVE', NULL, NULL, NULL)</v>
      </c>
      <c r="R4019" t="s">
        <v>10327</v>
      </c>
    </row>
    <row r="4020" spans="1:18" hidden="1" x14ac:dyDescent="0.25">
      <c r="A4020" s="7">
        <f>anotacoes!D4020</f>
        <v>40580</v>
      </c>
      <c r="B4020" t="str">
        <f>anotacoes!C4020</f>
        <v>GRAND SLAM PARIS 2011</v>
      </c>
      <c r="C4020" t="str">
        <f>anotacoes!E4020</f>
        <v>KIM, J B</v>
      </c>
      <c r="D4020" t="str">
        <f>anotacoes!F4020</f>
        <v>ELMONT, G</v>
      </c>
      <c r="E4020" t="s">
        <v>10325</v>
      </c>
      <c r="F4020">
        <f>anotacoes!A4020</f>
        <v>56</v>
      </c>
      <c r="G4020">
        <f>anotacoes!B4020</f>
        <v>77</v>
      </c>
      <c r="H4020" t="str">
        <f>anotacoes!K4020</f>
        <v xml:space="preserve"> 00:08:32,998</v>
      </c>
      <c r="I4020" t="str">
        <f>anotacoes!L4020</f>
        <v xml:space="preserve"> 00:08:32,998</v>
      </c>
      <c r="J4020" t="str">
        <f>IF(L4020="PAUSE",E4020,IF(anotacoes!G4024=conversao_anotacoes!C4020,conversao_anotacoes!C4020,conversao_anotacoes!D4020))</f>
        <v>KIM, J B</v>
      </c>
      <c r="K4020" t="str">
        <f t="shared" si="124"/>
        <v>ELMONT, G</v>
      </c>
      <c r="L4020" t="str">
        <f>UPPER(anotacoes!H4020)</f>
        <v>ATTACK</v>
      </c>
      <c r="M4020" t="str">
        <f>IF(OR(L4020="ATTACK",L4020="FINTA"),"&lt;TECNICA&gt;",UPPER(anotacoes!I4020))</f>
        <v>&lt;TECNICA&gt;</v>
      </c>
      <c r="N4020" t="str">
        <f>IF(OR(L4020="ATTACK",L4020="FINTA"),UPPER(anotacoes!I4020),"")</f>
        <v>KOUCHI GARI</v>
      </c>
      <c r="O4020" s="6">
        <f>IF(anotacoes!N4020=0,"",anotacoes!N4020)</f>
        <v>7</v>
      </c>
      <c r="P4020" t="str">
        <f>IF(anotacoes!M4020=0,"",UPPER(anotacoes!M4020))</f>
        <v/>
      </c>
      <c r="Q4020" t="str">
        <f t="shared" si="125"/>
        <v>INSERT INTO CONVERSAO_LUTA_ACAO (cd_conversao, id_luta, sequencia, momento_inicio, momento_fim, quem_faz, quem_sofre, acao_tipo, acao, tecnica, direcao, pontuacao) VALUES (1, 56, 77, TRIM(' 00:08:32,998'), TRIM(' 00:08:32,998'), 'KIM, J B', 'ELMONT, G', 'ATTACK', '&lt;TECNICA&gt;', 'KOUCHI GARI', 7, NULL)</v>
      </c>
      <c r="R4020" t="s">
        <v>10327</v>
      </c>
    </row>
    <row r="4021" spans="1:18" hidden="1" x14ac:dyDescent="0.25">
      <c r="A4021" s="7">
        <f>anotacoes!D4021</f>
        <v>40580</v>
      </c>
      <c r="B4021" t="str">
        <f>anotacoes!C4021</f>
        <v>GRAND SLAM PARIS 2011</v>
      </c>
      <c r="C4021" t="str">
        <f>anotacoes!E4021</f>
        <v>KIM, J B</v>
      </c>
      <c r="D4021" t="str">
        <f>anotacoes!F4021</f>
        <v>ELMONT, G</v>
      </c>
      <c r="E4021" t="s">
        <v>10325</v>
      </c>
      <c r="F4021">
        <f>anotacoes!A4021</f>
        <v>56</v>
      </c>
      <c r="G4021">
        <f>anotacoes!B4021</f>
        <v>78</v>
      </c>
      <c r="H4021" t="str">
        <f>anotacoes!K4021</f>
        <v xml:space="preserve"> 00:08:32,998</v>
      </c>
      <c r="I4021" t="str">
        <f>anotacoes!L4021</f>
        <v xml:space="preserve"> 00:08:39,646</v>
      </c>
      <c r="J4021" t="str">
        <f>IF(L4021="PAUSE",E4021,IF(anotacoes!G4025=conversao_anotacoes!C4021,conversao_anotacoes!C4021,conversao_anotacoes!D4021))</f>
        <v>KIM, J B</v>
      </c>
      <c r="K4021" t="str">
        <f t="shared" si="124"/>
        <v>ELMONT, G</v>
      </c>
      <c r="L4021" t="str">
        <f>UPPER(anotacoes!H4021)</f>
        <v>GRIP TIME</v>
      </c>
      <c r="M4021" t="str">
        <f>IF(OR(L4021="ATTACK",L4021="FINTA"),"&lt;TECNICA&gt;",UPPER(anotacoes!I4021))</f>
        <v>RIGHT SLEEVE LEFT SLEEVE</v>
      </c>
      <c r="N4021" t="str">
        <f>IF(OR(L4021="ATTACK",L4021="FINTA"),UPPER(anotacoes!I4021),"")</f>
        <v/>
      </c>
      <c r="O4021" s="6" t="str">
        <f>IF(anotacoes!N4021=0,"",anotacoes!N4021)</f>
        <v/>
      </c>
      <c r="P4021" t="str">
        <f>IF(anotacoes!M4021=0,"",UPPER(anotacoes!M4021))</f>
        <v/>
      </c>
      <c r="Q4021" t="str">
        <f t="shared" si="125"/>
        <v>INSERT INTO CONVERSAO_LUTA_ACAO (cd_conversao, id_luta, sequencia, momento_inicio, momento_fim, quem_faz, quem_sofre, acao_tipo, acao, tecnica, direcao, pontuacao) VALUES (1, 56, 78, TRIM(' 00:08:32,998'), TRIM(' 00:08:39,646'), 'KIM, J B', 'ELMONT, G', 'GRIP TIME', 'RIGHT SLEEVE LEFT SLEEVE', NULL, NULL, NULL)</v>
      </c>
      <c r="R4021" t="s">
        <v>10327</v>
      </c>
    </row>
    <row r="4022" spans="1:18" hidden="1" x14ac:dyDescent="0.25">
      <c r="A4022" s="7">
        <f>anotacoes!D4022</f>
        <v>40580</v>
      </c>
      <c r="B4022" t="str">
        <f>anotacoes!C4022</f>
        <v>GRAND SLAM PARIS 2011</v>
      </c>
      <c r="C4022" t="str">
        <f>anotacoes!E4022</f>
        <v>KIM, J B</v>
      </c>
      <c r="D4022" t="str">
        <f>anotacoes!F4022</f>
        <v>ELMONT, G</v>
      </c>
      <c r="E4022" t="s">
        <v>10325</v>
      </c>
      <c r="F4022">
        <f>anotacoes!A4022</f>
        <v>56</v>
      </c>
      <c r="G4022">
        <f>anotacoes!B4022</f>
        <v>79</v>
      </c>
      <c r="H4022" t="str">
        <f>anotacoes!K4022</f>
        <v xml:space="preserve"> 00:08:39,646</v>
      </c>
      <c r="I4022" t="str">
        <f>anotacoes!L4022</f>
        <v xml:space="preserve"> 00:08:41,077</v>
      </c>
      <c r="J4022" t="str">
        <f>IF(L4022="PAUSE",E4022,IF(anotacoes!G4026=conversao_anotacoes!C4022,conversao_anotacoes!C4022,conversao_anotacoes!D4022))</f>
        <v>KIM, J B</v>
      </c>
      <c r="K4022" t="str">
        <f t="shared" si="124"/>
        <v>ELMONT, G</v>
      </c>
      <c r="L4022" t="str">
        <f>UPPER(anotacoes!H4022)</f>
        <v>ATTACK</v>
      </c>
      <c r="M4022" t="str">
        <f>IF(OR(L4022="ATTACK",L4022="FINTA"),"&lt;TECNICA&gt;",UPPER(anotacoes!I4022))</f>
        <v>&lt;TECNICA&gt;</v>
      </c>
      <c r="N4022" t="str">
        <f>IF(OR(L4022="ATTACK",L4022="FINTA"),UPPER(anotacoes!I4022),"")</f>
        <v>SODE SEOI NAGE</v>
      </c>
      <c r="O4022" s="6">
        <f>IF(anotacoes!N4022=0,"",anotacoes!N4022)</f>
        <v>6</v>
      </c>
      <c r="P4022" t="str">
        <f>IF(anotacoes!M4022=0,"",UPPER(anotacoes!M4022))</f>
        <v/>
      </c>
      <c r="Q4022" t="str">
        <f t="shared" si="125"/>
        <v>INSERT INTO CONVERSAO_LUTA_ACAO (cd_conversao, id_luta, sequencia, momento_inicio, momento_fim, quem_faz, quem_sofre, acao_tipo, acao, tecnica, direcao, pontuacao) VALUES (1, 56, 79, TRIM(' 00:08:39,646'), TRIM(' 00:08:41,077'), 'KIM, J B', 'ELMONT, G', 'ATTACK', '&lt;TECNICA&gt;', 'SODE SEOI NAGE', 6, NULL)</v>
      </c>
      <c r="R4022" t="s">
        <v>10327</v>
      </c>
    </row>
    <row r="4023" spans="1:18" hidden="1" x14ac:dyDescent="0.25">
      <c r="A4023" s="7">
        <f>anotacoes!D4023</f>
        <v>40580</v>
      </c>
      <c r="B4023" t="str">
        <f>anotacoes!C4023</f>
        <v>GRAND SLAM PARIS 2011</v>
      </c>
      <c r="C4023" t="str">
        <f>anotacoes!E4023</f>
        <v>KIM, J B</v>
      </c>
      <c r="D4023" t="str">
        <f>anotacoes!F4023</f>
        <v>ELMONT, G</v>
      </c>
      <c r="E4023" t="s">
        <v>10325</v>
      </c>
      <c r="F4023">
        <f>anotacoes!A4023</f>
        <v>56</v>
      </c>
      <c r="G4023">
        <f>anotacoes!B4023</f>
        <v>80</v>
      </c>
      <c r="H4023" t="str">
        <f>anotacoes!K4023</f>
        <v xml:space="preserve"> 00:08:41,264</v>
      </c>
      <c r="I4023" t="str">
        <f>anotacoes!L4023</f>
        <v xml:space="preserve"> 00:08:45,039</v>
      </c>
      <c r="J4023" t="str">
        <f>IF(L4023="PAUSE",E4023,IF(anotacoes!G4027=conversao_anotacoes!C4023,conversao_anotacoes!C4023,conversao_anotacoes!D4023))</f>
        <v>KIM, J B</v>
      </c>
      <c r="K4023" t="str">
        <f t="shared" si="124"/>
        <v>ELMONT, G</v>
      </c>
      <c r="L4023" t="str">
        <f>UPPER(anotacoes!H4023)</f>
        <v>GROUNDWORK COMBAT</v>
      </c>
      <c r="M4023" t="str">
        <f>IF(OR(L4023="ATTACK",L4023="FINTA"),"&lt;TECNICA&gt;",UPPER(anotacoes!I4023))</f>
        <v>TRYING TO ATTACK</v>
      </c>
      <c r="N4023" t="str">
        <f>IF(OR(L4023="ATTACK",L4023="FINTA"),UPPER(anotacoes!I4023),"")</f>
        <v/>
      </c>
      <c r="O4023" s="6" t="str">
        <f>IF(anotacoes!N4023=0,"",anotacoes!N4023)</f>
        <v/>
      </c>
      <c r="P4023" t="str">
        <f>IF(anotacoes!M4023=0,"",UPPER(anotacoes!M4023))</f>
        <v/>
      </c>
      <c r="Q4023" t="str">
        <f t="shared" si="125"/>
        <v>INSERT INTO CONVERSAO_LUTA_ACAO (cd_conversao, id_luta, sequencia, momento_inicio, momento_fim, quem_faz, quem_sofre, acao_tipo, acao, tecnica, direcao, pontuacao) VALUES (1, 56, 80, TRIM(' 00:08:41,264'), TRIM(' 00:08:45,039'), 'KIM, J B', 'ELMONT, G', 'GROUNDWORK COMBAT', 'TRYING TO ATTACK', NULL, NULL, NULL)</v>
      </c>
      <c r="R4023" t="s">
        <v>10327</v>
      </c>
    </row>
    <row r="4024" spans="1:18" hidden="1" x14ac:dyDescent="0.25">
      <c r="A4024" s="7">
        <f>anotacoes!D4024</f>
        <v>40580</v>
      </c>
      <c r="B4024" t="str">
        <f>anotacoes!C4024</f>
        <v>GRAND SLAM PARIS 2011</v>
      </c>
      <c r="C4024" t="str">
        <f>anotacoes!E4024</f>
        <v>KIM, J B</v>
      </c>
      <c r="D4024" t="str">
        <f>anotacoes!F4024</f>
        <v>ELMONT, G</v>
      </c>
      <c r="E4024" t="s">
        <v>10325</v>
      </c>
      <c r="F4024">
        <f>anotacoes!A4024</f>
        <v>56</v>
      </c>
      <c r="G4024">
        <f>anotacoes!B4024</f>
        <v>81</v>
      </c>
      <c r="H4024" t="str">
        <f>anotacoes!K4024</f>
        <v xml:space="preserve"> 00:08:45,226</v>
      </c>
      <c r="I4024" t="str">
        <f>anotacoes!L4024</f>
        <v xml:space="preserve"> 00:08:55,042</v>
      </c>
      <c r="J4024" t="str">
        <f>IF(L4024="PAUSE",E4024,IF(anotacoes!G4028=conversao_anotacoes!C4024,conversao_anotacoes!C4024,conversao_anotacoes!D4024))</f>
        <v>&lt;ARBITRO_DESCONHECIDO&gt;</v>
      </c>
      <c r="K4024" t="str">
        <f t="shared" si="124"/>
        <v/>
      </c>
      <c r="L4024" t="str">
        <f>UPPER(anotacoes!H4024)</f>
        <v>PAUSE</v>
      </c>
      <c r="M4024" t="str">
        <f>IF(OR(L4024="ATTACK",L4024="FINTA"),"&lt;TECNICA&gt;",UPPER(anotacoes!I4024))</f>
        <v>&lt;NAO_CLASSIFICADO&gt;</v>
      </c>
      <c r="N4024" t="str">
        <f>IF(OR(L4024="ATTACK",L4024="FINTA"),UPPER(anotacoes!I4024),"")</f>
        <v/>
      </c>
      <c r="O4024" s="6" t="str">
        <f>IF(anotacoes!N4024=0,"",anotacoes!N4024)</f>
        <v/>
      </c>
      <c r="P4024" t="str">
        <f>IF(anotacoes!M4024=0,"",UPPER(anotacoes!M4024))</f>
        <v/>
      </c>
      <c r="Q4024" t="str">
        <f t="shared" si="125"/>
        <v>INSERT INTO CONVERSAO_LUTA_ACAO (cd_conversao, id_luta, sequencia, momento_inicio, momento_fim, quem_faz, quem_sofre, acao_tipo, acao, tecnica, direcao, pontuacao) VALUES (1, 56, 81, TRIM(' 00:08:45,226'), TRIM(' 00:08:55,042'), '&lt;ARBITRO_DESCONHECIDO&gt;', '', 'PAUSE', '&lt;NAO_CLASSIFICADO&gt;', NULL, NULL, NULL)</v>
      </c>
      <c r="R4024" t="s">
        <v>10327</v>
      </c>
    </row>
    <row r="4025" spans="1:18" hidden="1" x14ac:dyDescent="0.25">
      <c r="A4025" s="7">
        <f>anotacoes!D4025</f>
        <v>40580</v>
      </c>
      <c r="B4025" t="str">
        <f>anotacoes!C4025</f>
        <v>GRAND SLAM PARIS 2011</v>
      </c>
      <c r="C4025" t="str">
        <f>anotacoes!E4025</f>
        <v>KIM, J B</v>
      </c>
      <c r="D4025" t="str">
        <f>anotacoes!F4025</f>
        <v>ELMONT, G</v>
      </c>
      <c r="E4025" t="s">
        <v>10325</v>
      </c>
      <c r="F4025">
        <f>anotacoes!A4025</f>
        <v>56</v>
      </c>
      <c r="G4025">
        <f>anotacoes!B4025</f>
        <v>82</v>
      </c>
      <c r="H4025" t="str">
        <f>anotacoes!K4025</f>
        <v xml:space="preserve"> 00:08:55,256</v>
      </c>
      <c r="I4025" t="str">
        <f>anotacoes!L4025</f>
        <v xml:space="preserve"> 00:08:59,032</v>
      </c>
      <c r="J4025" t="str">
        <f>IF(L4025="PAUSE",E4025,IF(anotacoes!G4029=conversao_anotacoes!C4025,conversao_anotacoes!C4025,conversao_anotacoes!D4025))</f>
        <v>KIM, J B</v>
      </c>
      <c r="K4025" t="str">
        <f t="shared" si="124"/>
        <v>ELMONT, G</v>
      </c>
      <c r="L4025" t="str">
        <f>UPPER(anotacoes!H4025)</f>
        <v>DISPLACEMENT</v>
      </c>
      <c r="M4025" t="str">
        <f>IF(OR(L4025="ATTACK",L4025="FINTA"),"&lt;TECNICA&gt;",UPPER(anotacoes!I4025))</f>
        <v>2-3 STEP HESITANT RIGHT</v>
      </c>
      <c r="N4025" t="str">
        <f>IF(OR(L4025="ATTACK",L4025="FINTA"),UPPER(anotacoes!I4025),"")</f>
        <v/>
      </c>
      <c r="O4025" s="6" t="str">
        <f>IF(anotacoes!N4025=0,"",anotacoes!N4025)</f>
        <v/>
      </c>
      <c r="P4025" t="str">
        <f>IF(anotacoes!M4025=0,"",UPPER(anotacoes!M4025))</f>
        <v/>
      </c>
      <c r="Q4025" t="str">
        <f t="shared" si="125"/>
        <v>INSERT INTO CONVERSAO_LUTA_ACAO (cd_conversao, id_luta, sequencia, momento_inicio, momento_fim, quem_faz, quem_sofre, acao_tipo, acao, tecnica, direcao, pontuacao) VALUES (1, 56, 82, TRIM(' 00:08:55,256'), TRIM(' 00:08:59,032'), 'KIM, J B', 'ELMONT, G', 'DISPLACEMENT', '2-3 STEP HESITANT RIGHT', NULL, NULL, NULL)</v>
      </c>
      <c r="R4025" t="s">
        <v>10327</v>
      </c>
    </row>
    <row r="4026" spans="1:18" hidden="1" x14ac:dyDescent="0.25">
      <c r="A4026" s="7">
        <f>anotacoes!D4026</f>
        <v>40580</v>
      </c>
      <c r="B4026" t="str">
        <f>anotacoes!C4026</f>
        <v>GRAND SLAM PARIS 2011</v>
      </c>
      <c r="C4026" t="str">
        <f>anotacoes!E4026</f>
        <v>KIM, J B</v>
      </c>
      <c r="D4026" t="str">
        <f>anotacoes!F4026</f>
        <v>ELMONT, G</v>
      </c>
      <c r="E4026" t="s">
        <v>10325</v>
      </c>
      <c r="F4026">
        <f>anotacoes!A4026</f>
        <v>56</v>
      </c>
      <c r="G4026">
        <f>anotacoes!B4026</f>
        <v>83</v>
      </c>
      <c r="H4026" t="str">
        <f>anotacoes!K4026</f>
        <v xml:space="preserve"> 00:08:59,032</v>
      </c>
      <c r="I4026" t="str">
        <f>anotacoes!L4026</f>
        <v xml:space="preserve"> 00:09:00,846</v>
      </c>
      <c r="J4026" t="str">
        <f>IF(L4026="PAUSE",E4026,IF(anotacoes!G4030=conversao_anotacoes!C4026,conversao_anotacoes!C4026,conversao_anotacoes!D4026))</f>
        <v>KIM, J B</v>
      </c>
      <c r="K4026" t="str">
        <f t="shared" si="124"/>
        <v>ELMONT, G</v>
      </c>
      <c r="L4026" t="str">
        <f>UPPER(anotacoes!H4026)</f>
        <v>GRIP TIME</v>
      </c>
      <c r="M4026" t="str">
        <f>IF(OR(L4026="ATTACK",L4026="FINTA"),"&lt;TECNICA&gt;",UPPER(anotacoes!I4026))</f>
        <v>LEFT COLLAR</v>
      </c>
      <c r="N4026" t="str">
        <f>IF(OR(L4026="ATTACK",L4026="FINTA"),UPPER(anotacoes!I4026),"")</f>
        <v/>
      </c>
      <c r="O4026" s="6" t="str">
        <f>IF(anotacoes!N4026=0,"",anotacoes!N4026)</f>
        <v/>
      </c>
      <c r="P4026" t="str">
        <f>IF(anotacoes!M4026=0,"",UPPER(anotacoes!M4026))</f>
        <v/>
      </c>
      <c r="Q4026" t="str">
        <f t="shared" si="125"/>
        <v>INSERT INTO CONVERSAO_LUTA_ACAO (cd_conversao, id_luta, sequencia, momento_inicio, momento_fim, quem_faz, quem_sofre, acao_tipo, acao, tecnica, direcao, pontuacao) VALUES (1, 56, 83, TRIM(' 00:08:59,032'), TRIM(' 00:09:00,846'), 'KIM, J B', 'ELMONT, G', 'GRIP TIME', 'LEFT COLLAR', NULL, NULL, NULL)</v>
      </c>
      <c r="R4026" t="s">
        <v>10327</v>
      </c>
    </row>
    <row r="4027" spans="1:18" hidden="1" x14ac:dyDescent="0.25">
      <c r="A4027" s="7">
        <f>anotacoes!D4027</f>
        <v>40580</v>
      </c>
      <c r="B4027" t="str">
        <f>anotacoes!C4027</f>
        <v>GRAND SLAM PARIS 2011</v>
      </c>
      <c r="C4027" t="str">
        <f>anotacoes!E4027</f>
        <v>KIM, J B</v>
      </c>
      <c r="D4027" t="str">
        <f>anotacoes!F4027</f>
        <v>ELMONT, G</v>
      </c>
      <c r="E4027" t="s">
        <v>10325</v>
      </c>
      <c r="F4027">
        <f>anotacoes!A4027</f>
        <v>56</v>
      </c>
      <c r="G4027">
        <f>anotacoes!B4027</f>
        <v>84</v>
      </c>
      <c r="H4027" t="str">
        <f>anotacoes!K4027</f>
        <v xml:space="preserve"> 00:09:01,048</v>
      </c>
      <c r="I4027" t="str">
        <f>anotacoes!L4027</f>
        <v xml:space="preserve"> 00:09:08,932</v>
      </c>
      <c r="J4027" t="str">
        <f>IF(L4027="PAUSE",E4027,IF(anotacoes!G4031=conversao_anotacoes!C4027,conversao_anotacoes!C4027,conversao_anotacoes!D4027))</f>
        <v>KIM, J B</v>
      </c>
      <c r="K4027" t="str">
        <f t="shared" si="124"/>
        <v>ELMONT, G</v>
      </c>
      <c r="L4027" t="str">
        <f>UPPER(anotacoes!H4027)</f>
        <v>DISPLACEMENT</v>
      </c>
      <c r="M4027" t="str">
        <f>IF(OR(L4027="ATTACK",L4027="FINTA"),"&lt;TECNICA&gt;",UPPER(anotacoes!I4027))</f>
        <v>TRY TO GRIP WITH CONTACT</v>
      </c>
      <c r="N4027" t="str">
        <f>IF(OR(L4027="ATTACK",L4027="FINTA"),UPPER(anotacoes!I4027),"")</f>
        <v/>
      </c>
      <c r="O4027" s="6" t="str">
        <f>IF(anotacoes!N4027=0,"",anotacoes!N4027)</f>
        <v/>
      </c>
      <c r="P4027" t="str">
        <f>IF(anotacoes!M4027=0,"",UPPER(anotacoes!M4027))</f>
        <v/>
      </c>
      <c r="Q4027" t="str">
        <f t="shared" si="125"/>
        <v>INSERT INTO CONVERSAO_LUTA_ACAO (cd_conversao, id_luta, sequencia, momento_inicio, momento_fim, quem_faz, quem_sofre, acao_tipo, acao, tecnica, direcao, pontuacao) VALUES (1, 56, 84, TRIM(' 00:09:01,048'), TRIM(' 00:09:08,932'), 'KIM, J B', 'ELMONT, G', 'DISPLACEMENT', 'TRY TO GRIP WITH CONTACT', NULL, NULL, NULL)</v>
      </c>
      <c r="R4027" t="s">
        <v>10327</v>
      </c>
    </row>
    <row r="4028" spans="1:18" hidden="1" x14ac:dyDescent="0.25">
      <c r="A4028" s="7">
        <f>anotacoes!D4028</f>
        <v>40580</v>
      </c>
      <c r="B4028" t="str">
        <f>anotacoes!C4028</f>
        <v>GRAND SLAM PARIS 2011</v>
      </c>
      <c r="C4028" t="str">
        <f>anotacoes!E4028</f>
        <v>KIM, J B</v>
      </c>
      <c r="D4028" t="str">
        <f>anotacoes!F4028</f>
        <v>ELMONT, G</v>
      </c>
      <c r="E4028" t="s">
        <v>10325</v>
      </c>
      <c r="F4028">
        <f>anotacoes!A4028</f>
        <v>56</v>
      </c>
      <c r="G4028">
        <f>anotacoes!B4028</f>
        <v>85</v>
      </c>
      <c r="H4028" t="str">
        <f>anotacoes!K4028</f>
        <v xml:space="preserve"> 00:09:08,932</v>
      </c>
      <c r="I4028" t="str">
        <f>anotacoes!L4028</f>
        <v xml:space="preserve"> 00:09:09,705</v>
      </c>
      <c r="J4028" t="str">
        <f>IF(L4028="PAUSE",E4028,IF(anotacoes!G4032=conversao_anotacoes!C4028,conversao_anotacoes!C4028,conversao_anotacoes!D4028))</f>
        <v>KIM, J B</v>
      </c>
      <c r="K4028" t="str">
        <f t="shared" si="124"/>
        <v>ELMONT, G</v>
      </c>
      <c r="L4028" t="str">
        <f>UPPER(anotacoes!H4028)</f>
        <v>GRIP TIME</v>
      </c>
      <c r="M4028" t="str">
        <f>IF(OR(L4028="ATTACK",L4028="FINTA"),"&lt;TECNICA&gt;",UPPER(anotacoes!I4028))</f>
        <v>LEFT COLLAR RIGHT SLEEVE</v>
      </c>
      <c r="N4028" t="str">
        <f>IF(OR(L4028="ATTACK",L4028="FINTA"),UPPER(anotacoes!I4028),"")</f>
        <v/>
      </c>
      <c r="O4028" s="6" t="str">
        <f>IF(anotacoes!N4028=0,"",anotacoes!N4028)</f>
        <v/>
      </c>
      <c r="P4028" t="str">
        <f>IF(anotacoes!M4028=0,"",UPPER(anotacoes!M4028))</f>
        <v/>
      </c>
      <c r="Q4028" t="str">
        <f t="shared" si="125"/>
        <v>INSERT INTO CONVERSAO_LUTA_ACAO (cd_conversao, id_luta, sequencia, momento_inicio, momento_fim, quem_faz, quem_sofre, acao_tipo, acao, tecnica, direcao, pontuacao) VALUES (1, 56, 85, TRIM(' 00:09:08,932'), TRIM(' 00:09:09,705'), 'KIM, J B', 'ELMONT, G', 'GRIP TIME', 'LEFT COLLAR RIGHT SLEEVE', NULL, NULL, NULL)</v>
      </c>
      <c r="R4028" t="s">
        <v>10327</v>
      </c>
    </row>
    <row r="4029" spans="1:18" hidden="1" x14ac:dyDescent="0.25">
      <c r="A4029" s="7">
        <f>anotacoes!D4029</f>
        <v>40580</v>
      </c>
      <c r="B4029" t="str">
        <f>anotacoes!C4029</f>
        <v>GRAND SLAM PARIS 2011</v>
      </c>
      <c r="C4029" t="str">
        <f>anotacoes!E4029</f>
        <v>KIM, J B</v>
      </c>
      <c r="D4029" t="str">
        <f>anotacoes!F4029</f>
        <v>ELMONT, G</v>
      </c>
      <c r="E4029" t="s">
        <v>10325</v>
      </c>
      <c r="F4029">
        <f>anotacoes!A4029</f>
        <v>56</v>
      </c>
      <c r="G4029">
        <f>anotacoes!B4029</f>
        <v>86</v>
      </c>
      <c r="H4029" t="str">
        <f>anotacoes!K4029</f>
        <v xml:space="preserve"> 00:09:09,705</v>
      </c>
      <c r="I4029" t="str">
        <f>anotacoes!L4029</f>
        <v xml:space="preserve"> 00:09:12,038</v>
      </c>
      <c r="J4029" t="str">
        <f>IF(L4029="PAUSE",E4029,IF(anotacoes!G4033=conversao_anotacoes!C4029,conversao_anotacoes!C4029,conversao_anotacoes!D4029))</f>
        <v>KIM, J B</v>
      </c>
      <c r="K4029" t="str">
        <f t="shared" si="124"/>
        <v>ELMONT, G</v>
      </c>
      <c r="L4029" t="str">
        <f>UPPER(anotacoes!H4029)</f>
        <v>ATTACK</v>
      </c>
      <c r="M4029" t="str">
        <f>IF(OR(L4029="ATTACK",L4029="FINTA"),"&lt;TECNICA&gt;",UPPER(anotacoes!I4029))</f>
        <v>&lt;TECNICA&gt;</v>
      </c>
      <c r="N4029" t="str">
        <f>IF(OR(L4029="ATTACK",L4029="FINTA"),UPPER(anotacoes!I4029),"")</f>
        <v>SEOI NAGE</v>
      </c>
      <c r="O4029" s="6">
        <f>IF(anotacoes!N4029=0,"",anotacoes!N4029)</f>
        <v>6</v>
      </c>
      <c r="P4029" t="str">
        <f>IF(anotacoes!M4029=0,"",UPPER(anotacoes!M4029))</f>
        <v/>
      </c>
      <c r="Q4029" t="str">
        <f t="shared" si="125"/>
        <v>INSERT INTO CONVERSAO_LUTA_ACAO (cd_conversao, id_luta, sequencia, momento_inicio, momento_fim, quem_faz, quem_sofre, acao_tipo, acao, tecnica, direcao, pontuacao) VALUES (1, 56, 86, TRIM(' 00:09:09,705'), TRIM(' 00:09:12,038'), 'KIM, J B', 'ELMONT, G', 'ATTACK', '&lt;TECNICA&gt;', 'SEOI NAGE', 6, NULL)</v>
      </c>
      <c r="R4029" t="s">
        <v>10327</v>
      </c>
    </row>
    <row r="4030" spans="1:18" hidden="1" x14ac:dyDescent="0.25">
      <c r="A4030" s="7">
        <f>anotacoes!D4030</f>
        <v>40580</v>
      </c>
      <c r="B4030" t="str">
        <f>anotacoes!C4030</f>
        <v>GRAND SLAM PARIS 2011</v>
      </c>
      <c r="C4030" t="str">
        <f>anotacoes!E4030</f>
        <v>KIM, J B</v>
      </c>
      <c r="D4030" t="str">
        <f>anotacoes!F4030</f>
        <v>ELMONT, G</v>
      </c>
      <c r="E4030" t="s">
        <v>10325</v>
      </c>
      <c r="F4030">
        <f>anotacoes!A4030</f>
        <v>56</v>
      </c>
      <c r="G4030">
        <f>anotacoes!B4030</f>
        <v>87</v>
      </c>
      <c r="H4030" t="str">
        <f>anotacoes!K4030</f>
        <v xml:space="preserve"> 00:09:12,038</v>
      </c>
      <c r="I4030" t="str">
        <f>anotacoes!L4030</f>
        <v xml:space="preserve"> 00:10:08,102</v>
      </c>
      <c r="J4030" t="str">
        <f>IF(L4030="PAUSE",E4030,IF(anotacoes!G4034=conversao_anotacoes!C4030,conversao_anotacoes!C4030,conversao_anotacoes!D4030))</f>
        <v>KIM, J B</v>
      </c>
      <c r="K4030" t="str">
        <f t="shared" si="124"/>
        <v>ELMONT, G</v>
      </c>
      <c r="L4030" t="str">
        <f>UPPER(anotacoes!H4030)</f>
        <v>GROUNDWORK COMBAT</v>
      </c>
      <c r="M4030" t="str">
        <f>IF(OR(L4030="ATTACK",L4030="FINTA"),"&lt;TECNICA&gt;",UPPER(anotacoes!I4030))</f>
        <v>TRYING TO ATTACK</v>
      </c>
      <c r="N4030" t="str">
        <f>IF(OR(L4030="ATTACK",L4030="FINTA"),UPPER(anotacoes!I4030),"")</f>
        <v/>
      </c>
      <c r="O4030" s="6" t="str">
        <f>IF(anotacoes!N4030=0,"",anotacoes!N4030)</f>
        <v/>
      </c>
      <c r="P4030" t="str">
        <f>IF(anotacoes!M4030=0,"",UPPER(anotacoes!M4030))</f>
        <v/>
      </c>
      <c r="Q4030" t="str">
        <f t="shared" si="125"/>
        <v>INSERT INTO CONVERSAO_LUTA_ACAO (cd_conversao, id_luta, sequencia, momento_inicio, momento_fim, quem_faz, quem_sofre, acao_tipo, acao, tecnica, direcao, pontuacao) VALUES (1, 56, 87, TRIM(' 00:09:12,038'), TRIM(' 00:10:08,102'), 'KIM, J B', 'ELMONT, G', 'GROUNDWORK COMBAT', 'TRYING TO ATTACK', NULL, NULL, NULL)</v>
      </c>
      <c r="R4030" t="s">
        <v>10327</v>
      </c>
    </row>
    <row r="4031" spans="1:18" hidden="1" x14ac:dyDescent="0.25">
      <c r="A4031" s="7">
        <f>anotacoes!D4031</f>
        <v>40580</v>
      </c>
      <c r="B4031" t="str">
        <f>anotacoes!C4031</f>
        <v>GRAND SLAM PARIS 2011</v>
      </c>
      <c r="C4031" t="str">
        <f>anotacoes!E4031</f>
        <v>KIM, J B</v>
      </c>
      <c r="D4031" t="str">
        <f>anotacoes!F4031</f>
        <v>ELMONT, G</v>
      </c>
      <c r="E4031" t="s">
        <v>10325</v>
      </c>
      <c r="F4031">
        <f>anotacoes!A4031</f>
        <v>56</v>
      </c>
      <c r="G4031">
        <f>anotacoes!B4031</f>
        <v>88</v>
      </c>
      <c r="H4031" t="str">
        <f>anotacoes!K4031</f>
        <v xml:space="preserve"> 00:10:08,304</v>
      </c>
      <c r="I4031" t="str">
        <f>anotacoes!L4031</f>
        <v xml:space="preserve"> 00:10:40,000</v>
      </c>
      <c r="J4031" t="str">
        <f>IF(L4031="PAUSE",E4031,IF(anotacoes!G4035=conversao_anotacoes!C4031,conversao_anotacoes!C4031,conversao_anotacoes!D4031))</f>
        <v>&lt;ARBITRO_DESCONHECIDO&gt;</v>
      </c>
      <c r="K4031" t="str">
        <f t="shared" si="124"/>
        <v/>
      </c>
      <c r="L4031" t="str">
        <f>UPPER(anotacoes!H4031)</f>
        <v>PAUSE</v>
      </c>
      <c r="M4031" t="str">
        <f>IF(OR(L4031="ATTACK",L4031="FINTA"),"&lt;TECNICA&gt;",UPPER(anotacoes!I4031))</f>
        <v>&lt;NAO_CLASSIFICADO&gt;</v>
      </c>
      <c r="N4031" t="str">
        <f>IF(OR(L4031="ATTACK",L4031="FINTA"),UPPER(anotacoes!I4031),"")</f>
        <v/>
      </c>
      <c r="O4031" s="6" t="str">
        <f>IF(anotacoes!N4031=0,"",anotacoes!N4031)</f>
        <v/>
      </c>
      <c r="P4031" t="str">
        <f>IF(anotacoes!M4031=0,"",UPPER(anotacoes!M4031))</f>
        <v/>
      </c>
      <c r="Q4031" t="str">
        <f t="shared" si="125"/>
        <v>INSERT INTO CONVERSAO_LUTA_ACAO (cd_conversao, id_luta, sequencia, momento_inicio, momento_fim, quem_faz, quem_sofre, acao_tipo, acao, tecnica, direcao, pontuacao) VALUES (1, 56, 88, TRIM(' 00:10:08,304'), TRIM(' 00:10:40,000'), '&lt;ARBITRO_DESCONHECIDO&gt;', '', 'PAUSE', '&lt;NAO_CLASSIFICADO&gt;', NULL, NULL, NULL)</v>
      </c>
      <c r="R4031" t="s">
        <v>10327</v>
      </c>
    </row>
    <row r="4032" spans="1:18" hidden="1" x14ac:dyDescent="0.25">
      <c r="A4032" s="7">
        <f>anotacoes!D4032</f>
        <v>40580</v>
      </c>
      <c r="B4032" t="str">
        <f>anotacoes!C4032</f>
        <v>GRAND SLAM PARIS 2011</v>
      </c>
      <c r="C4032" t="str">
        <f>anotacoes!E4032</f>
        <v>KIM, J B</v>
      </c>
      <c r="D4032" t="str">
        <f>anotacoes!F4032</f>
        <v>ELMONT, G</v>
      </c>
      <c r="E4032" t="s">
        <v>10325</v>
      </c>
      <c r="F4032">
        <f>anotacoes!A4032</f>
        <v>56</v>
      </c>
      <c r="G4032">
        <f>anotacoes!B4032</f>
        <v>89</v>
      </c>
      <c r="H4032" t="str">
        <f>anotacoes!K4032</f>
        <v xml:space="preserve"> 00:10:40,000</v>
      </c>
      <c r="I4032" t="str">
        <f>anotacoes!L4032</f>
        <v xml:space="preserve"> 00:10:44,360</v>
      </c>
      <c r="J4032" t="str">
        <f>IF(L4032="PAUSE",E4032,IF(anotacoes!G4036=conversao_anotacoes!C4032,conversao_anotacoes!C4032,conversao_anotacoes!D4032))</f>
        <v>KIM, J B</v>
      </c>
      <c r="K4032" t="str">
        <f t="shared" si="124"/>
        <v>ELMONT, G</v>
      </c>
      <c r="L4032" t="str">
        <f>UPPER(anotacoes!H4032)</f>
        <v>DISPLACEMENT</v>
      </c>
      <c r="M4032" t="str">
        <f>IF(OR(L4032="ATTACK",L4032="FINTA"),"&lt;TECNICA&gt;",UPPER(anotacoes!I4032))</f>
        <v>2-3 STEP HESITANT RIGHT</v>
      </c>
      <c r="N4032" t="str">
        <f>IF(OR(L4032="ATTACK",L4032="FINTA"),UPPER(anotacoes!I4032),"")</f>
        <v/>
      </c>
      <c r="O4032" s="6" t="str">
        <f>IF(anotacoes!N4032=0,"",anotacoes!N4032)</f>
        <v/>
      </c>
      <c r="P4032" t="str">
        <f>IF(anotacoes!M4032=0,"",UPPER(anotacoes!M4032))</f>
        <v/>
      </c>
      <c r="Q4032" t="str">
        <f t="shared" si="125"/>
        <v>INSERT INTO CONVERSAO_LUTA_ACAO (cd_conversao, id_luta, sequencia, momento_inicio, momento_fim, quem_faz, quem_sofre, acao_tipo, acao, tecnica, direcao, pontuacao) VALUES (1, 56, 89, TRIM(' 00:10:40,000'), TRIM(' 00:10:44,360'), 'KIM, J B', 'ELMONT, G', 'DISPLACEMENT', '2-3 STEP HESITANT RIGHT', NULL, NULL, NULL)</v>
      </c>
      <c r="R4032" t="s">
        <v>10327</v>
      </c>
    </row>
    <row r="4033" spans="1:18" hidden="1" x14ac:dyDescent="0.25">
      <c r="A4033" s="7">
        <f>anotacoes!D4033</f>
        <v>40580</v>
      </c>
      <c r="B4033" t="str">
        <f>anotacoes!C4033</f>
        <v>GRAND SLAM PARIS 2011</v>
      </c>
      <c r="C4033" t="str">
        <f>anotacoes!E4033</f>
        <v>KIM, J B</v>
      </c>
      <c r="D4033" t="str">
        <f>anotacoes!F4033</f>
        <v>ELMONT, G</v>
      </c>
      <c r="E4033" t="s">
        <v>10325</v>
      </c>
      <c r="F4033">
        <f>anotacoes!A4033</f>
        <v>56</v>
      </c>
      <c r="G4033">
        <f>anotacoes!B4033</f>
        <v>90</v>
      </c>
      <c r="H4033" t="str">
        <f>anotacoes!K4033</f>
        <v xml:space="preserve"> 00:10:44,576</v>
      </c>
      <c r="I4033" t="str">
        <f>anotacoes!L4033</f>
        <v xml:space="preserve"> 00:11:56,565</v>
      </c>
      <c r="J4033" t="str">
        <f>IF(L4033="PAUSE",E4033,IF(anotacoes!G4037=conversao_anotacoes!C4033,conversao_anotacoes!C4033,conversao_anotacoes!D4033))</f>
        <v>&lt;ARBITRO_DESCONHECIDO&gt;</v>
      </c>
      <c r="K4033" t="str">
        <f t="shared" si="124"/>
        <v/>
      </c>
      <c r="L4033" t="str">
        <f>UPPER(anotacoes!H4033)</f>
        <v>PAUSE</v>
      </c>
      <c r="M4033" t="str">
        <f>IF(OR(L4033="ATTACK",L4033="FINTA"),"&lt;TECNICA&gt;",UPPER(anotacoes!I4033))</f>
        <v>&lt;NAO_CLASSIFICADO&gt;</v>
      </c>
      <c r="N4033" t="str">
        <f>IF(OR(L4033="ATTACK",L4033="FINTA"),UPPER(anotacoes!I4033),"")</f>
        <v/>
      </c>
      <c r="O4033" s="6" t="str">
        <f>IF(anotacoes!N4033=0,"",anotacoes!N4033)</f>
        <v/>
      </c>
      <c r="P4033" t="str">
        <f>IF(anotacoes!M4033=0,"",UPPER(anotacoes!M4033))</f>
        <v/>
      </c>
      <c r="Q4033" t="str">
        <f t="shared" si="125"/>
        <v>INSERT INTO CONVERSAO_LUTA_ACAO (cd_conversao, id_luta, sequencia, momento_inicio, momento_fim, quem_faz, quem_sofre, acao_tipo, acao, tecnica, direcao, pontuacao) VALUES (1, 56, 90, TRIM(' 00:10:44,576'), TRIM(' 00:11:56,565'), '&lt;ARBITRO_DESCONHECIDO&gt;', '', 'PAUSE', '&lt;NAO_CLASSIFICADO&gt;', NULL, NULL, NULL)</v>
      </c>
      <c r="R4033" t="s">
        <v>10327</v>
      </c>
    </row>
    <row r="4034" spans="1:18" hidden="1" x14ac:dyDescent="0.25">
      <c r="A4034" s="7">
        <f>anotacoes!D4034</f>
        <v>40580</v>
      </c>
      <c r="B4034" t="str">
        <f>anotacoes!C4034</f>
        <v>GRAND SLAM PARIS 2011</v>
      </c>
      <c r="C4034" t="str">
        <f>anotacoes!E4034</f>
        <v>KIM, J B</v>
      </c>
      <c r="D4034" t="str">
        <f>anotacoes!F4034</f>
        <v>ELMONT, G</v>
      </c>
      <c r="E4034" t="s">
        <v>10325</v>
      </c>
      <c r="F4034">
        <f>anotacoes!A4034</f>
        <v>56</v>
      </c>
      <c r="G4034">
        <f>anotacoes!B4034</f>
        <v>91</v>
      </c>
      <c r="H4034" t="str">
        <f>anotacoes!K4034</f>
        <v xml:space="preserve"> 00:11:56,565</v>
      </c>
      <c r="I4034" t="str">
        <f>anotacoes!L4034</f>
        <v xml:space="preserve"> 00:11:58,354</v>
      </c>
      <c r="J4034" t="str">
        <f>IF(L4034="PAUSE",E4034,IF(anotacoes!G4038=conversao_anotacoes!C4034,conversao_anotacoes!C4034,conversao_anotacoes!D4034))</f>
        <v>KIM, J B</v>
      </c>
      <c r="K4034" t="str">
        <f t="shared" si="124"/>
        <v>ELMONT, G</v>
      </c>
      <c r="L4034" t="str">
        <f>UPPER(anotacoes!H4034)</f>
        <v>DISPLACEMENT</v>
      </c>
      <c r="M4034" t="str">
        <f>IF(OR(L4034="ATTACK",L4034="FINTA"),"&lt;TECNICA&gt;",UPPER(anotacoes!I4034))</f>
        <v>CIRCULAR LEFT</v>
      </c>
      <c r="N4034" t="str">
        <f>IF(OR(L4034="ATTACK",L4034="FINTA"),UPPER(anotacoes!I4034),"")</f>
        <v/>
      </c>
      <c r="O4034" s="6" t="str">
        <f>IF(anotacoes!N4034=0,"",anotacoes!N4034)</f>
        <v/>
      </c>
      <c r="P4034" t="str">
        <f>IF(anotacoes!M4034=0,"",UPPER(anotacoes!M4034))</f>
        <v/>
      </c>
      <c r="Q4034" t="str">
        <f t="shared" si="125"/>
        <v>INSERT INTO CONVERSAO_LUTA_ACAO (cd_conversao, id_luta, sequencia, momento_inicio, momento_fim, quem_faz, quem_sofre, acao_tipo, acao, tecnica, direcao, pontuacao) VALUES (1, 56, 91, TRIM(' 00:11:56,565'), TRIM(' 00:11:58,354'), 'KIM, J B', 'ELMONT, G', 'DISPLACEMENT', 'CIRCULAR LEFT', NULL, NULL, NULL)</v>
      </c>
      <c r="R4034" t="s">
        <v>10327</v>
      </c>
    </row>
    <row r="4035" spans="1:18" hidden="1" x14ac:dyDescent="0.25">
      <c r="A4035" s="7">
        <f>anotacoes!D4035</f>
        <v>40580</v>
      </c>
      <c r="B4035" t="str">
        <f>anotacoes!C4035</f>
        <v>GRAND SLAM PARIS 2011</v>
      </c>
      <c r="C4035" t="str">
        <f>anotacoes!E4035</f>
        <v>KIM, J B</v>
      </c>
      <c r="D4035" t="str">
        <f>anotacoes!F4035</f>
        <v>ELMONT, G</v>
      </c>
      <c r="E4035" t="s">
        <v>10325</v>
      </c>
      <c r="F4035">
        <f>anotacoes!A4035</f>
        <v>56</v>
      </c>
      <c r="G4035">
        <f>anotacoes!B4035</f>
        <v>92</v>
      </c>
      <c r="H4035" t="str">
        <f>anotacoes!K4035</f>
        <v xml:space="preserve"> 00:11:58,354</v>
      </c>
      <c r="I4035" t="str">
        <f>anotacoes!L4035</f>
        <v xml:space="preserve"> 00:12:00,764</v>
      </c>
      <c r="J4035" t="str">
        <f>IF(L4035="PAUSE",E4035,IF(anotacoes!G4039=conversao_anotacoes!C4035,conversao_anotacoes!C4035,conversao_anotacoes!D4035))</f>
        <v>KIM, J B</v>
      </c>
      <c r="K4035" t="str">
        <f t="shared" ref="K4035:K4098" si="126">IF(J4035=E4035,"",IF(J4035=C4035,D4035,C4035))</f>
        <v>ELMONT, G</v>
      </c>
      <c r="L4035" t="str">
        <f>UPPER(anotacoes!H4035)</f>
        <v>DISPLACEMENT</v>
      </c>
      <c r="M4035" t="str">
        <f>IF(OR(L4035="ATTACK",L4035="FINTA"),"&lt;TECNICA&gt;",UPPER(anotacoes!I4035))</f>
        <v>2-3 STEP HESITANT RIGHT</v>
      </c>
      <c r="N4035" t="str">
        <f>IF(OR(L4035="ATTACK",L4035="FINTA"),UPPER(anotacoes!I4035),"")</f>
        <v/>
      </c>
      <c r="O4035" s="6" t="str">
        <f>IF(anotacoes!N4035=0,"",anotacoes!N4035)</f>
        <v/>
      </c>
      <c r="P4035" t="str">
        <f>IF(anotacoes!M4035=0,"",UPPER(anotacoes!M4035))</f>
        <v/>
      </c>
      <c r="Q4035" t="str">
        <f t="shared" ref="Q4035:Q4098" si="127">CONCATENATE("INSERT INTO CONVERSAO_LUTA_ACAO (cd_conversao, id_luta, sequencia, momento_inicio, momento_fim, quem_faz, quem_sofre, acao_tipo, acao, tecnica, direcao, pontuacao) VALUES (1, ",F4035,", ",G4035,", ","TRIM('",H4035,"')",", ","TRIM('",I4035,"')",", ","'",J4035,"'",", ","'",K4035,"'",", ","'",L4035,"'",", ","'",M4035,"'",", ",IF(N4035="","NULL",CONCATENATE("'",N4035,"'")),", ",IF(O4035="","NULL",O4035),", ",IF(P4035="","NULL",CONCATENATE("'",P4035,"'")),")")</f>
        <v>INSERT INTO CONVERSAO_LUTA_ACAO (cd_conversao, id_luta, sequencia, momento_inicio, momento_fim, quem_faz, quem_sofre, acao_tipo, acao, tecnica, direcao, pontuacao) VALUES (1, 56, 92, TRIM(' 00:11:58,354'), TRIM(' 00:12:00,764'), 'KIM, J B', 'ELMONT, G', 'DISPLACEMENT', '2-3 STEP HESITANT RIGHT', NULL, NULL, NULL)</v>
      </c>
      <c r="R4035" t="s">
        <v>10327</v>
      </c>
    </row>
    <row r="4036" spans="1:18" hidden="1" x14ac:dyDescent="0.25">
      <c r="A4036" s="7">
        <f>anotacoes!D4036</f>
        <v>40580</v>
      </c>
      <c r="B4036" t="str">
        <f>anotacoes!C4036</f>
        <v>GRAND SLAM PARIS 2011</v>
      </c>
      <c r="C4036" t="str">
        <f>anotacoes!E4036</f>
        <v>KIM, J B</v>
      </c>
      <c r="D4036" t="str">
        <f>anotacoes!F4036</f>
        <v>ELMONT, G</v>
      </c>
      <c r="E4036" t="s">
        <v>10325</v>
      </c>
      <c r="F4036">
        <f>anotacoes!A4036</f>
        <v>56</v>
      </c>
      <c r="G4036">
        <f>anotacoes!B4036</f>
        <v>93</v>
      </c>
      <c r="H4036" t="str">
        <f>anotacoes!K4036</f>
        <v xml:space="preserve"> 00:12:00,764</v>
      </c>
      <c r="I4036" t="str">
        <f>anotacoes!L4036</f>
        <v xml:space="preserve"> 00:12:03,779</v>
      </c>
      <c r="J4036" t="str">
        <f>IF(L4036="PAUSE",E4036,IF(anotacoes!G4040=conversao_anotacoes!C4036,conversao_anotacoes!C4036,conversao_anotacoes!D4036))</f>
        <v>KIM, J B</v>
      </c>
      <c r="K4036" t="str">
        <f t="shared" si="126"/>
        <v>ELMONT, G</v>
      </c>
      <c r="L4036" t="str">
        <f>UPPER(anotacoes!H4036)</f>
        <v>DISPLACEMENT</v>
      </c>
      <c r="M4036" t="str">
        <f>IF(OR(L4036="ATTACK",L4036="FINTA"),"&lt;TECNICA&gt;",UPPER(anotacoes!I4036))</f>
        <v>TRY TO GRIP WITH CONTACT</v>
      </c>
      <c r="N4036" t="str">
        <f>IF(OR(L4036="ATTACK",L4036="FINTA"),UPPER(anotacoes!I4036),"")</f>
        <v/>
      </c>
      <c r="O4036" s="6" t="str">
        <f>IF(anotacoes!N4036=0,"",anotacoes!N4036)</f>
        <v/>
      </c>
      <c r="P4036" t="str">
        <f>IF(anotacoes!M4036=0,"",UPPER(anotacoes!M4036))</f>
        <v/>
      </c>
      <c r="Q4036" t="str">
        <f t="shared" si="127"/>
        <v>INSERT INTO CONVERSAO_LUTA_ACAO (cd_conversao, id_luta, sequencia, momento_inicio, momento_fim, quem_faz, quem_sofre, acao_tipo, acao, tecnica, direcao, pontuacao) VALUES (1, 56, 93, TRIM(' 00:12:00,764'), TRIM(' 00:12:03,779'), 'KIM, J B', 'ELMONT, G', 'DISPLACEMENT', 'TRY TO GRIP WITH CONTACT', NULL, NULL, NULL)</v>
      </c>
      <c r="R4036" t="s">
        <v>10327</v>
      </c>
    </row>
    <row r="4037" spans="1:18" hidden="1" x14ac:dyDescent="0.25">
      <c r="A4037" s="7">
        <f>anotacoes!D4037</f>
        <v>40580</v>
      </c>
      <c r="B4037" t="str">
        <f>anotacoes!C4037</f>
        <v>GRAND SLAM PARIS 2011</v>
      </c>
      <c r="C4037" t="str">
        <f>anotacoes!E4037</f>
        <v>KIM, J B</v>
      </c>
      <c r="D4037" t="str">
        <f>anotacoes!F4037</f>
        <v>ELMONT, G</v>
      </c>
      <c r="E4037" t="s">
        <v>10325</v>
      </c>
      <c r="F4037">
        <f>anotacoes!A4037</f>
        <v>56</v>
      </c>
      <c r="G4037">
        <f>anotacoes!B4037</f>
        <v>94</v>
      </c>
      <c r="H4037" t="str">
        <f>anotacoes!K4037</f>
        <v xml:space="preserve"> 00:12:03,779</v>
      </c>
      <c r="I4037" t="str">
        <f>anotacoes!L4037</f>
        <v xml:space="preserve"> 00:12:04,901</v>
      </c>
      <c r="J4037" t="str">
        <f>IF(L4037="PAUSE",E4037,IF(anotacoes!G4041=conversao_anotacoes!C4037,conversao_anotacoes!C4037,conversao_anotacoes!D4037))</f>
        <v>KIM, J B</v>
      </c>
      <c r="K4037" t="str">
        <f t="shared" si="126"/>
        <v>ELMONT, G</v>
      </c>
      <c r="L4037" t="str">
        <f>UPPER(anotacoes!H4037)</f>
        <v>GRIP TIME</v>
      </c>
      <c r="M4037" t="str">
        <f>IF(OR(L4037="ATTACK",L4037="FINTA"),"&lt;TECNICA&gt;",UPPER(anotacoes!I4037))</f>
        <v>LEFT COLLAR</v>
      </c>
      <c r="N4037" t="str">
        <f>IF(OR(L4037="ATTACK",L4037="FINTA"),UPPER(anotacoes!I4037),"")</f>
        <v/>
      </c>
      <c r="O4037" s="6" t="str">
        <f>IF(anotacoes!N4037=0,"",anotacoes!N4037)</f>
        <v/>
      </c>
      <c r="P4037" t="str">
        <f>IF(anotacoes!M4037=0,"",UPPER(anotacoes!M4037))</f>
        <v/>
      </c>
      <c r="Q4037" t="str">
        <f t="shared" si="127"/>
        <v>INSERT INTO CONVERSAO_LUTA_ACAO (cd_conversao, id_luta, sequencia, momento_inicio, momento_fim, quem_faz, quem_sofre, acao_tipo, acao, tecnica, direcao, pontuacao) VALUES (1, 56, 94, TRIM(' 00:12:03,779'), TRIM(' 00:12:04,901'), 'KIM, J B', 'ELMONT, G', 'GRIP TIME', 'LEFT COLLAR', NULL, NULL, NULL)</v>
      </c>
      <c r="R4037" t="s">
        <v>10327</v>
      </c>
    </row>
    <row r="4038" spans="1:18" hidden="1" x14ac:dyDescent="0.25">
      <c r="A4038" s="7">
        <f>anotacoes!D4038</f>
        <v>40580</v>
      </c>
      <c r="B4038" t="str">
        <f>anotacoes!C4038</f>
        <v>GRAND SLAM PARIS 2011</v>
      </c>
      <c r="C4038" t="str">
        <f>anotacoes!E4038</f>
        <v>KIM, J B</v>
      </c>
      <c r="D4038" t="str">
        <f>anotacoes!F4038</f>
        <v>ELMONT, G</v>
      </c>
      <c r="E4038" t="s">
        <v>10325</v>
      </c>
      <c r="F4038">
        <f>anotacoes!A4038</f>
        <v>56</v>
      </c>
      <c r="G4038">
        <f>anotacoes!B4038</f>
        <v>95</v>
      </c>
      <c r="H4038" t="str">
        <f>anotacoes!K4038</f>
        <v xml:space="preserve"> 00:12:04,901</v>
      </c>
      <c r="I4038" t="str">
        <f>anotacoes!L4038</f>
        <v xml:space="preserve"> 00:12:12,727</v>
      </c>
      <c r="J4038" t="str">
        <f>IF(L4038="PAUSE",E4038,IF(anotacoes!G4042=conversao_anotacoes!C4038,conversao_anotacoes!C4038,conversao_anotacoes!D4038))</f>
        <v>KIM, J B</v>
      </c>
      <c r="K4038" t="str">
        <f t="shared" si="126"/>
        <v>ELMONT, G</v>
      </c>
      <c r="L4038" t="str">
        <f>UPPER(anotacoes!H4038)</f>
        <v>DISPLACEMENT</v>
      </c>
      <c r="M4038" t="str">
        <f>IF(OR(L4038="ATTACK",L4038="FINTA"),"&lt;TECNICA&gt;",UPPER(anotacoes!I4038))</f>
        <v>TRY TO GRIP WITH CONTACT</v>
      </c>
      <c r="N4038" t="str">
        <f>IF(OR(L4038="ATTACK",L4038="FINTA"),UPPER(anotacoes!I4038),"")</f>
        <v/>
      </c>
      <c r="O4038" s="6" t="str">
        <f>IF(anotacoes!N4038=0,"",anotacoes!N4038)</f>
        <v/>
      </c>
      <c r="P4038" t="str">
        <f>IF(anotacoes!M4038=0,"",UPPER(anotacoes!M4038))</f>
        <v/>
      </c>
      <c r="Q4038" t="str">
        <f t="shared" si="127"/>
        <v>INSERT INTO CONVERSAO_LUTA_ACAO (cd_conversao, id_luta, sequencia, momento_inicio, momento_fim, quem_faz, quem_sofre, acao_tipo, acao, tecnica, direcao, pontuacao) VALUES (1, 56, 95, TRIM(' 00:12:04,901'), TRIM(' 00:12:12,727'), 'KIM, J B', 'ELMONT, G', 'DISPLACEMENT', 'TRY TO GRIP WITH CONTACT', NULL, NULL, NULL)</v>
      </c>
      <c r="R4038" t="s">
        <v>10327</v>
      </c>
    </row>
    <row r="4039" spans="1:18" hidden="1" x14ac:dyDescent="0.25">
      <c r="A4039" s="7">
        <f>anotacoes!D4039</f>
        <v>40580</v>
      </c>
      <c r="B4039" t="str">
        <f>anotacoes!C4039</f>
        <v>GRAND SLAM PARIS 2011</v>
      </c>
      <c r="C4039" t="str">
        <f>anotacoes!E4039</f>
        <v>KIM, J B</v>
      </c>
      <c r="D4039" t="str">
        <f>anotacoes!F4039</f>
        <v>ELMONT, G</v>
      </c>
      <c r="E4039" t="s">
        <v>10325</v>
      </c>
      <c r="F4039">
        <f>anotacoes!A4039</f>
        <v>56</v>
      </c>
      <c r="G4039">
        <f>anotacoes!B4039</f>
        <v>96</v>
      </c>
      <c r="H4039" t="str">
        <f>anotacoes!K4039</f>
        <v xml:space="preserve"> 00:12:12,914</v>
      </c>
      <c r="I4039" t="str">
        <f>anotacoes!L4039</f>
        <v xml:space="preserve"> 00:12:16,399</v>
      </c>
      <c r="J4039" t="str">
        <f>IF(L4039="PAUSE",E4039,IF(anotacoes!G4043=conversao_anotacoes!C4039,conversao_anotacoes!C4039,conversao_anotacoes!D4039))</f>
        <v>&lt;ARBITRO_DESCONHECIDO&gt;</v>
      </c>
      <c r="K4039" t="str">
        <f t="shared" si="126"/>
        <v/>
      </c>
      <c r="L4039" t="str">
        <f>UPPER(anotacoes!H4039)</f>
        <v>PAUSE</v>
      </c>
      <c r="M4039" t="str">
        <f>IF(OR(L4039="ATTACK",L4039="FINTA"),"&lt;TECNICA&gt;",UPPER(anotacoes!I4039))</f>
        <v>&lt;NAO_CLASSIFICADO&gt;</v>
      </c>
      <c r="N4039" t="str">
        <f>IF(OR(L4039="ATTACK",L4039="FINTA"),UPPER(anotacoes!I4039),"")</f>
        <v/>
      </c>
      <c r="O4039" s="6" t="str">
        <f>IF(anotacoes!N4039=0,"",anotacoes!N4039)</f>
        <v/>
      </c>
      <c r="P4039" t="str">
        <f>IF(anotacoes!M4039=0,"",UPPER(anotacoes!M4039))</f>
        <v/>
      </c>
      <c r="Q4039" t="str">
        <f t="shared" si="127"/>
        <v>INSERT INTO CONVERSAO_LUTA_ACAO (cd_conversao, id_luta, sequencia, momento_inicio, momento_fim, quem_faz, quem_sofre, acao_tipo, acao, tecnica, direcao, pontuacao) VALUES (1, 56, 96, TRIM(' 00:12:12,914'), TRIM(' 00:12:16,399'), '&lt;ARBITRO_DESCONHECIDO&gt;', '', 'PAUSE', '&lt;NAO_CLASSIFICADO&gt;', NULL, NULL, NULL)</v>
      </c>
      <c r="R4039" t="s">
        <v>10327</v>
      </c>
    </row>
    <row r="4040" spans="1:18" hidden="1" x14ac:dyDescent="0.25">
      <c r="A4040" s="7">
        <f>anotacoes!D4040</f>
        <v>40580</v>
      </c>
      <c r="B4040" t="str">
        <f>anotacoes!C4040</f>
        <v>GRAND SLAM PARIS 2011</v>
      </c>
      <c r="C4040" t="str">
        <f>anotacoes!E4040</f>
        <v>KIM, J B</v>
      </c>
      <c r="D4040" t="str">
        <f>anotacoes!F4040</f>
        <v>ELMONT, G</v>
      </c>
      <c r="E4040" t="s">
        <v>10325</v>
      </c>
      <c r="F4040">
        <f>anotacoes!A4040</f>
        <v>56</v>
      </c>
      <c r="G4040">
        <f>anotacoes!B4040</f>
        <v>97</v>
      </c>
      <c r="H4040" t="str">
        <f>anotacoes!K4040</f>
        <v xml:space="preserve"> 00:12:16,399</v>
      </c>
      <c r="I4040" t="str">
        <f>anotacoes!L4040</f>
        <v xml:space="preserve"> 00:12:18,676</v>
      </c>
      <c r="J4040" t="str">
        <f>IF(L4040="PAUSE",E4040,IF(anotacoes!G4044=conversao_anotacoes!C4040,conversao_anotacoes!C4040,conversao_anotacoes!D4040))</f>
        <v>KIM, J B</v>
      </c>
      <c r="K4040" t="str">
        <f t="shared" si="126"/>
        <v>ELMONT, G</v>
      </c>
      <c r="L4040" t="str">
        <f>UPPER(anotacoes!H4040)</f>
        <v>DISPLACEMENT</v>
      </c>
      <c r="M4040" t="str">
        <f>IF(OR(L4040="ATTACK",L4040="FINTA"),"&lt;TECNICA&gt;",UPPER(anotacoes!I4040))</f>
        <v>2-3 STEP HESITANT RIGHT</v>
      </c>
      <c r="N4040" t="str">
        <f>IF(OR(L4040="ATTACK",L4040="FINTA"),UPPER(anotacoes!I4040),"")</f>
        <v/>
      </c>
      <c r="O4040" s="6" t="str">
        <f>IF(anotacoes!N4040=0,"",anotacoes!N4040)</f>
        <v/>
      </c>
      <c r="P4040" t="str">
        <f>IF(anotacoes!M4040=0,"",UPPER(anotacoes!M4040))</f>
        <v/>
      </c>
      <c r="Q4040" t="str">
        <f t="shared" si="127"/>
        <v>INSERT INTO CONVERSAO_LUTA_ACAO (cd_conversao, id_luta, sequencia, momento_inicio, momento_fim, quem_faz, quem_sofre, acao_tipo, acao, tecnica, direcao, pontuacao) VALUES (1, 56, 97, TRIM(' 00:12:16,399'), TRIM(' 00:12:18,676'), 'KIM, J B', 'ELMONT, G', 'DISPLACEMENT', '2-3 STEP HESITANT RIGHT', NULL, NULL, NULL)</v>
      </c>
      <c r="R4040" t="s">
        <v>10327</v>
      </c>
    </row>
    <row r="4041" spans="1:18" hidden="1" x14ac:dyDescent="0.25">
      <c r="A4041" s="7">
        <f>anotacoes!D4041</f>
        <v>40580</v>
      </c>
      <c r="B4041" t="str">
        <f>anotacoes!C4041</f>
        <v>GRAND SLAM PARIS 2011</v>
      </c>
      <c r="C4041" t="str">
        <f>anotacoes!E4041</f>
        <v>KIM, J B</v>
      </c>
      <c r="D4041" t="str">
        <f>anotacoes!F4041</f>
        <v>ELMONT, G</v>
      </c>
      <c r="E4041" t="s">
        <v>10325</v>
      </c>
      <c r="F4041">
        <f>anotacoes!A4041</f>
        <v>56</v>
      </c>
      <c r="G4041">
        <f>anotacoes!B4041</f>
        <v>98</v>
      </c>
      <c r="H4041" t="str">
        <f>anotacoes!K4041</f>
        <v xml:space="preserve"> 00:12:18,676</v>
      </c>
      <c r="I4041" t="str">
        <f>anotacoes!L4041</f>
        <v xml:space="preserve"> 00:12:27,760</v>
      </c>
      <c r="J4041" t="str">
        <f>IF(L4041="PAUSE",E4041,IF(anotacoes!G4045=conversao_anotacoes!C4041,conversao_anotacoes!C4041,conversao_anotacoes!D4041))</f>
        <v>KIM, J B</v>
      </c>
      <c r="K4041" t="str">
        <f t="shared" si="126"/>
        <v>ELMONT, G</v>
      </c>
      <c r="L4041" t="str">
        <f>UPPER(anotacoes!H4041)</f>
        <v>DISPLACEMENT</v>
      </c>
      <c r="M4041" t="str">
        <f>IF(OR(L4041="ATTACK",L4041="FINTA"),"&lt;TECNICA&gt;",UPPER(anotacoes!I4041))</f>
        <v>TRY TO GRIP WITH CONTACT</v>
      </c>
      <c r="N4041" t="str">
        <f>IF(OR(L4041="ATTACK",L4041="FINTA"),UPPER(anotacoes!I4041),"")</f>
        <v/>
      </c>
      <c r="O4041" s="6" t="str">
        <f>IF(anotacoes!N4041=0,"",anotacoes!N4041)</f>
        <v/>
      </c>
      <c r="P4041" t="str">
        <f>IF(anotacoes!M4041=0,"",UPPER(anotacoes!M4041))</f>
        <v/>
      </c>
      <c r="Q4041" t="str">
        <f t="shared" si="127"/>
        <v>INSERT INTO CONVERSAO_LUTA_ACAO (cd_conversao, id_luta, sequencia, momento_inicio, momento_fim, quem_faz, quem_sofre, acao_tipo, acao, tecnica, direcao, pontuacao) VALUES (1, 56, 98, TRIM(' 00:12:18,676'), TRIM(' 00:12:27,760'), 'KIM, J B', 'ELMONT, G', 'DISPLACEMENT', 'TRY TO GRIP WITH CONTACT', NULL, NULL, NULL)</v>
      </c>
      <c r="R4041" t="s">
        <v>10327</v>
      </c>
    </row>
    <row r="4042" spans="1:18" hidden="1" x14ac:dyDescent="0.25">
      <c r="A4042" s="7">
        <f>anotacoes!D4042</f>
        <v>40580</v>
      </c>
      <c r="B4042" t="str">
        <f>anotacoes!C4042</f>
        <v>GRAND SLAM PARIS 2011</v>
      </c>
      <c r="C4042" t="str">
        <f>anotacoes!E4042</f>
        <v>KIM, J B</v>
      </c>
      <c r="D4042" t="str">
        <f>anotacoes!F4042</f>
        <v>ELMONT, G</v>
      </c>
      <c r="E4042" t="s">
        <v>10325</v>
      </c>
      <c r="F4042">
        <f>anotacoes!A4042</f>
        <v>56</v>
      </c>
      <c r="G4042">
        <f>anotacoes!B4042</f>
        <v>99</v>
      </c>
      <c r="H4042" t="str">
        <f>anotacoes!K4042</f>
        <v xml:space="preserve"> 00:12:27,760</v>
      </c>
      <c r="I4042" t="str">
        <f>anotacoes!L4042</f>
        <v xml:space="preserve"> 00:12:32,334</v>
      </c>
      <c r="J4042" t="str">
        <f>IF(L4042="PAUSE",E4042,IF(anotacoes!G4046=conversao_anotacoes!C4042,conversao_anotacoes!C4042,conversao_anotacoes!D4042))</f>
        <v>KIM, J B</v>
      </c>
      <c r="K4042" t="str">
        <f t="shared" si="126"/>
        <v>ELMONT, G</v>
      </c>
      <c r="L4042" t="str">
        <f>UPPER(anotacoes!H4042)</f>
        <v>GRIP TIME</v>
      </c>
      <c r="M4042" t="str">
        <f>IF(OR(L4042="ATTACK",L4042="FINTA"),"&lt;TECNICA&gt;",UPPER(anotacoes!I4042))</f>
        <v>LEFT COLLAR RIGHT SLEEVE</v>
      </c>
      <c r="N4042" t="str">
        <f>IF(OR(L4042="ATTACK",L4042="FINTA"),UPPER(anotacoes!I4042),"")</f>
        <v/>
      </c>
      <c r="O4042" s="6" t="str">
        <f>IF(anotacoes!N4042=0,"",anotacoes!N4042)</f>
        <v/>
      </c>
      <c r="P4042" t="str">
        <f>IF(anotacoes!M4042=0,"",UPPER(anotacoes!M4042))</f>
        <v/>
      </c>
      <c r="Q4042" t="str">
        <f t="shared" si="127"/>
        <v>INSERT INTO CONVERSAO_LUTA_ACAO (cd_conversao, id_luta, sequencia, momento_inicio, momento_fim, quem_faz, quem_sofre, acao_tipo, acao, tecnica, direcao, pontuacao) VALUES (1, 56, 99, TRIM(' 00:12:27,760'), TRIM(' 00:12:32,334'), 'KIM, J B', 'ELMONT, G', 'GRIP TIME', 'LEFT COLLAR RIGHT SLEEVE', NULL, NULL, NULL)</v>
      </c>
      <c r="R4042" t="s">
        <v>10327</v>
      </c>
    </row>
    <row r="4043" spans="1:18" hidden="1" x14ac:dyDescent="0.25">
      <c r="A4043" s="7">
        <f>anotacoes!D4043</f>
        <v>40580</v>
      </c>
      <c r="B4043" t="str">
        <f>anotacoes!C4043</f>
        <v>GRAND SLAM PARIS 2011</v>
      </c>
      <c r="C4043" t="str">
        <f>anotacoes!E4043</f>
        <v>KIM, J B</v>
      </c>
      <c r="D4043" t="str">
        <f>anotacoes!F4043</f>
        <v>ELMONT, G</v>
      </c>
      <c r="E4043" t="s">
        <v>10325</v>
      </c>
      <c r="F4043">
        <f>anotacoes!A4043</f>
        <v>56</v>
      </c>
      <c r="G4043">
        <f>anotacoes!B4043</f>
        <v>100</v>
      </c>
      <c r="H4043" t="str">
        <f>anotacoes!K4043</f>
        <v xml:space="preserve"> 00:12:32,334</v>
      </c>
      <c r="I4043" t="str">
        <f>anotacoes!L4043</f>
        <v xml:space="preserve"> 00:12:32,867</v>
      </c>
      <c r="J4043" t="str">
        <f>IF(L4043="PAUSE",E4043,IF(anotacoes!G4047=conversao_anotacoes!C4043,conversao_anotacoes!C4043,conversao_anotacoes!D4043))</f>
        <v>KIM, J B</v>
      </c>
      <c r="K4043" t="str">
        <f t="shared" si="126"/>
        <v>ELMONT, G</v>
      </c>
      <c r="L4043" t="str">
        <f>UPPER(anotacoes!H4043)</f>
        <v>DEFENSE</v>
      </c>
      <c r="M4043" t="str">
        <f>IF(OR(L4043="ATTACK",L4043="FINTA"),"&lt;TECNICA&gt;",UPPER(anotacoes!I4043))</f>
        <v>TAE-SABAKI RIGHT INCLINED</v>
      </c>
      <c r="N4043" t="str">
        <f>IF(OR(L4043="ATTACK",L4043="FINTA"),UPPER(anotacoes!I4043),"")</f>
        <v/>
      </c>
      <c r="O4043" s="6" t="str">
        <f>IF(anotacoes!N4043=0,"",anotacoes!N4043)</f>
        <v/>
      </c>
      <c r="P4043" t="str">
        <f>IF(anotacoes!M4043=0,"",UPPER(anotacoes!M4043))</f>
        <v/>
      </c>
      <c r="Q4043" t="str">
        <f t="shared" si="127"/>
        <v>INSERT INTO CONVERSAO_LUTA_ACAO (cd_conversao, id_luta, sequencia, momento_inicio, momento_fim, quem_faz, quem_sofre, acao_tipo, acao, tecnica, direcao, pontuacao) VALUES (1, 56, 100, TRIM(' 00:12:32,334'), TRIM(' 00:12:32,867'), 'KIM, J B', 'ELMONT, G', 'DEFENSE', 'TAE-SABAKI RIGHT INCLINED', NULL, NULL, NULL)</v>
      </c>
      <c r="R4043" t="s">
        <v>10327</v>
      </c>
    </row>
    <row r="4044" spans="1:18" hidden="1" x14ac:dyDescent="0.25">
      <c r="A4044" s="7">
        <f>anotacoes!D4044</f>
        <v>40580</v>
      </c>
      <c r="B4044" t="str">
        <f>anotacoes!C4044</f>
        <v>GRAND SLAM PARIS 2011</v>
      </c>
      <c r="C4044" t="str">
        <f>anotacoes!E4044</f>
        <v>KIM, J B</v>
      </c>
      <c r="D4044" t="str">
        <f>anotacoes!F4044</f>
        <v>ELMONT, G</v>
      </c>
      <c r="E4044" t="s">
        <v>10325</v>
      </c>
      <c r="F4044">
        <f>anotacoes!A4044</f>
        <v>56</v>
      </c>
      <c r="G4044">
        <f>anotacoes!B4044</f>
        <v>101</v>
      </c>
      <c r="H4044" t="str">
        <f>anotacoes!K4044</f>
        <v xml:space="preserve"> 00:12:32,867</v>
      </c>
      <c r="I4044" t="str">
        <f>anotacoes!L4044</f>
        <v xml:space="preserve"> 00:12:36,807</v>
      </c>
      <c r="J4044" t="str">
        <f>IF(L4044="PAUSE",E4044,IF(anotacoes!G4048=conversao_anotacoes!C4044,conversao_anotacoes!C4044,conversao_anotacoes!D4044))</f>
        <v>KIM, J B</v>
      </c>
      <c r="K4044" t="str">
        <f t="shared" si="126"/>
        <v>ELMONT, G</v>
      </c>
      <c r="L4044" t="str">
        <f>UPPER(anotacoes!H4044)</f>
        <v>TRANSITION</v>
      </c>
      <c r="M4044" t="str">
        <f>IF(OR(L4044="ATTACK",L4044="FINTA"),"&lt;TECNICA&gt;",UPPER(anotacoes!I4044))</f>
        <v>WITH ATTACK</v>
      </c>
      <c r="N4044" t="str">
        <f>IF(OR(L4044="ATTACK",L4044="FINTA"),UPPER(anotacoes!I4044),"")</f>
        <v/>
      </c>
      <c r="O4044" s="6" t="str">
        <f>IF(anotacoes!N4044=0,"",anotacoes!N4044)</f>
        <v/>
      </c>
      <c r="P4044" t="str">
        <f>IF(anotacoes!M4044=0,"",UPPER(anotacoes!M4044))</f>
        <v/>
      </c>
      <c r="Q4044" t="str">
        <f t="shared" si="127"/>
        <v>INSERT INTO CONVERSAO_LUTA_ACAO (cd_conversao, id_luta, sequencia, momento_inicio, momento_fim, quem_faz, quem_sofre, acao_tipo, acao, tecnica, direcao, pontuacao) VALUES (1, 56, 101, TRIM(' 00:12:32,867'), TRIM(' 00:12:36,807'), 'KIM, J B', 'ELMONT, G', 'TRANSITION', 'WITH ATTACK', NULL, NULL, NULL)</v>
      </c>
      <c r="R4044" t="s">
        <v>10327</v>
      </c>
    </row>
    <row r="4045" spans="1:18" hidden="1" x14ac:dyDescent="0.25">
      <c r="A4045" s="7">
        <f>anotacoes!D4045</f>
        <v>40580</v>
      </c>
      <c r="B4045" t="str">
        <f>anotacoes!C4045</f>
        <v>GRAND SLAM PARIS 2011</v>
      </c>
      <c r="C4045" t="str">
        <f>anotacoes!E4045</f>
        <v>KIM, J B</v>
      </c>
      <c r="D4045" t="str">
        <f>anotacoes!F4045</f>
        <v>ELMONT, G</v>
      </c>
      <c r="E4045" t="s">
        <v>10325</v>
      </c>
      <c r="F4045">
        <f>anotacoes!A4045</f>
        <v>56</v>
      </c>
      <c r="G4045">
        <f>anotacoes!B4045</f>
        <v>102</v>
      </c>
      <c r="H4045" t="str">
        <f>anotacoes!K4045</f>
        <v xml:space="preserve"> 00:12:37,041</v>
      </c>
      <c r="I4045" t="str">
        <f>anotacoes!L4045</f>
        <v xml:space="preserve"> 00:13:25,122</v>
      </c>
      <c r="J4045" t="str">
        <f>IF(L4045="PAUSE",E4045,IF(anotacoes!G4049=conversao_anotacoes!C4045,conversao_anotacoes!C4045,conversao_anotacoes!D4045))</f>
        <v>&lt;ARBITRO_DESCONHECIDO&gt;</v>
      </c>
      <c r="K4045" t="str">
        <f t="shared" si="126"/>
        <v/>
      </c>
      <c r="L4045" t="str">
        <f>UPPER(anotacoes!H4045)</f>
        <v>PAUSE</v>
      </c>
      <c r="M4045" t="str">
        <f>IF(OR(L4045="ATTACK",L4045="FINTA"),"&lt;TECNICA&gt;",UPPER(anotacoes!I4045))</f>
        <v>&lt;NAO_CLASSIFICADO&gt;</v>
      </c>
      <c r="N4045" t="str">
        <f>IF(OR(L4045="ATTACK",L4045="FINTA"),UPPER(anotacoes!I4045),"")</f>
        <v/>
      </c>
      <c r="O4045" s="6" t="str">
        <f>IF(anotacoes!N4045=0,"",anotacoes!N4045)</f>
        <v/>
      </c>
      <c r="P4045" t="str">
        <f>IF(anotacoes!M4045=0,"",UPPER(anotacoes!M4045))</f>
        <v/>
      </c>
      <c r="Q4045" t="str">
        <f t="shared" si="127"/>
        <v>INSERT INTO CONVERSAO_LUTA_ACAO (cd_conversao, id_luta, sequencia, momento_inicio, momento_fim, quem_faz, quem_sofre, acao_tipo, acao, tecnica, direcao, pontuacao) VALUES (1, 56, 102, TRIM(' 00:12:37,041'), TRIM(' 00:13:25,122'), '&lt;ARBITRO_DESCONHECIDO&gt;', '', 'PAUSE', '&lt;NAO_CLASSIFICADO&gt;', NULL, NULL, NULL)</v>
      </c>
      <c r="R4045" t="s">
        <v>10327</v>
      </c>
    </row>
    <row r="4046" spans="1:18" hidden="1" x14ac:dyDescent="0.25">
      <c r="A4046" s="7">
        <f>anotacoes!D4046</f>
        <v>40580</v>
      </c>
      <c r="B4046" t="str">
        <f>anotacoes!C4046</f>
        <v>GRAND SLAM PARIS 2011</v>
      </c>
      <c r="C4046" t="str">
        <f>anotacoes!E4046</f>
        <v>KIM, J B</v>
      </c>
      <c r="D4046" t="str">
        <f>anotacoes!F4046</f>
        <v>ELMONT, G</v>
      </c>
      <c r="E4046" t="s">
        <v>10325</v>
      </c>
      <c r="F4046">
        <f>anotacoes!A4046</f>
        <v>56</v>
      </c>
      <c r="G4046">
        <f>anotacoes!B4046</f>
        <v>103</v>
      </c>
      <c r="H4046" t="str">
        <f>anotacoes!K4046</f>
        <v xml:space="preserve"> 00:13:25,325</v>
      </c>
      <c r="I4046" t="str">
        <f>anotacoes!L4046</f>
        <v xml:space="preserve"> 00:13:27,342</v>
      </c>
      <c r="J4046" t="str">
        <f>IF(L4046="PAUSE",E4046,IF(anotacoes!G4050=conversao_anotacoes!C4046,conversao_anotacoes!C4046,conversao_anotacoes!D4046))</f>
        <v>KIM, J B</v>
      </c>
      <c r="K4046" t="str">
        <f t="shared" si="126"/>
        <v>ELMONT, G</v>
      </c>
      <c r="L4046" t="str">
        <f>UPPER(anotacoes!H4046)</f>
        <v>DISPLACEMENT</v>
      </c>
      <c r="M4046" t="str">
        <f>IF(OR(L4046="ATTACK",L4046="FINTA"),"&lt;TECNICA&gt;",UPPER(anotacoes!I4046))</f>
        <v>2-3 STEP HESITANT RIGHT</v>
      </c>
      <c r="N4046" t="str">
        <f>IF(OR(L4046="ATTACK",L4046="FINTA"),UPPER(anotacoes!I4046),"")</f>
        <v/>
      </c>
      <c r="O4046" s="6" t="str">
        <f>IF(anotacoes!N4046=0,"",anotacoes!N4046)</f>
        <v/>
      </c>
      <c r="P4046" t="str">
        <f>IF(anotacoes!M4046=0,"",UPPER(anotacoes!M4046))</f>
        <v/>
      </c>
      <c r="Q4046" t="str">
        <f t="shared" si="127"/>
        <v>INSERT INTO CONVERSAO_LUTA_ACAO (cd_conversao, id_luta, sequencia, momento_inicio, momento_fim, quem_faz, quem_sofre, acao_tipo, acao, tecnica, direcao, pontuacao) VALUES (1, 56, 103, TRIM(' 00:13:25,325'), TRIM(' 00:13:27,342'), 'KIM, J B', 'ELMONT, G', 'DISPLACEMENT', '2-3 STEP HESITANT RIGHT', NULL, NULL, NULL)</v>
      </c>
      <c r="R4046" t="s">
        <v>10327</v>
      </c>
    </row>
    <row r="4047" spans="1:18" hidden="1" x14ac:dyDescent="0.25">
      <c r="A4047" s="7">
        <f>anotacoes!D4047</f>
        <v>40580</v>
      </c>
      <c r="B4047" t="str">
        <f>anotacoes!C4047</f>
        <v>GRAND SLAM PARIS 2011</v>
      </c>
      <c r="C4047" t="str">
        <f>anotacoes!E4047</f>
        <v>KIM, J B</v>
      </c>
      <c r="D4047" t="str">
        <f>anotacoes!F4047</f>
        <v>ELMONT, G</v>
      </c>
      <c r="E4047" t="s">
        <v>10325</v>
      </c>
      <c r="F4047">
        <f>anotacoes!A4047</f>
        <v>56</v>
      </c>
      <c r="G4047">
        <f>anotacoes!B4047</f>
        <v>104</v>
      </c>
      <c r="H4047" t="str">
        <f>anotacoes!K4047</f>
        <v xml:space="preserve"> 00:13:27,342</v>
      </c>
      <c r="I4047" t="str">
        <f>anotacoes!L4047</f>
        <v xml:space="preserve"> 00:13:33,831</v>
      </c>
      <c r="J4047" t="str">
        <f>IF(L4047="PAUSE",E4047,IF(anotacoes!G4051=conversao_anotacoes!C4047,conversao_anotacoes!C4047,conversao_anotacoes!D4047))</f>
        <v>KIM, J B</v>
      </c>
      <c r="K4047" t="str">
        <f t="shared" si="126"/>
        <v>ELMONT, G</v>
      </c>
      <c r="L4047" t="str">
        <f>UPPER(anotacoes!H4047)</f>
        <v>GRIP TIME</v>
      </c>
      <c r="M4047" t="str">
        <f>IF(OR(L4047="ATTACK",L4047="FINTA"),"&lt;TECNICA&gt;",UPPER(anotacoes!I4047))</f>
        <v>LEFT COLLAR</v>
      </c>
      <c r="N4047" t="str">
        <f>IF(OR(L4047="ATTACK",L4047="FINTA"),UPPER(anotacoes!I4047),"")</f>
        <v/>
      </c>
      <c r="O4047" s="6" t="str">
        <f>IF(anotacoes!N4047=0,"",anotacoes!N4047)</f>
        <v/>
      </c>
      <c r="P4047" t="str">
        <f>IF(anotacoes!M4047=0,"",UPPER(anotacoes!M4047))</f>
        <v/>
      </c>
      <c r="Q4047" t="str">
        <f t="shared" si="127"/>
        <v>INSERT INTO CONVERSAO_LUTA_ACAO (cd_conversao, id_luta, sequencia, momento_inicio, momento_fim, quem_faz, quem_sofre, acao_tipo, acao, tecnica, direcao, pontuacao) VALUES (1, 56, 104, TRIM(' 00:13:27,342'), TRIM(' 00:13:33,831'), 'KIM, J B', 'ELMONT, G', 'GRIP TIME', 'LEFT COLLAR', NULL, NULL, NULL)</v>
      </c>
      <c r="R4047" t="s">
        <v>10327</v>
      </c>
    </row>
    <row r="4048" spans="1:18" hidden="1" x14ac:dyDescent="0.25">
      <c r="A4048" s="7">
        <f>anotacoes!D4048</f>
        <v>40580</v>
      </c>
      <c r="B4048" t="str">
        <f>anotacoes!C4048</f>
        <v>GRAND SLAM PARIS 2011</v>
      </c>
      <c r="C4048" t="str">
        <f>anotacoes!E4048</f>
        <v>KIM, J B</v>
      </c>
      <c r="D4048" t="str">
        <f>anotacoes!F4048</f>
        <v>ELMONT, G</v>
      </c>
      <c r="E4048" t="s">
        <v>10325</v>
      </c>
      <c r="F4048">
        <f>anotacoes!A4048</f>
        <v>56</v>
      </c>
      <c r="G4048">
        <f>anotacoes!B4048</f>
        <v>105</v>
      </c>
      <c r="H4048" t="str">
        <f>anotacoes!K4048</f>
        <v xml:space="preserve"> 00:13:33,831</v>
      </c>
      <c r="I4048" t="str">
        <f>anotacoes!L4048</f>
        <v xml:space="preserve"> 00:13:34,502</v>
      </c>
      <c r="J4048" t="str">
        <f>IF(L4048="PAUSE",E4048,IF(anotacoes!G4052=conversao_anotacoes!C4048,conversao_anotacoes!C4048,conversao_anotacoes!D4048))</f>
        <v>KIM, J B</v>
      </c>
      <c r="K4048" t="str">
        <f t="shared" si="126"/>
        <v>ELMONT, G</v>
      </c>
      <c r="L4048" t="str">
        <f>UPPER(anotacoes!H4048)</f>
        <v>ATTACK</v>
      </c>
      <c r="M4048" t="str">
        <f>IF(OR(L4048="ATTACK",L4048="FINTA"),"&lt;TECNICA&gt;",UPPER(anotacoes!I4048))</f>
        <v>&lt;TECNICA&gt;</v>
      </c>
      <c r="N4048" t="str">
        <f>IF(OR(L4048="ATTACK",L4048="FINTA"),UPPER(anotacoes!I4048),"")</f>
        <v>SEOI NAGE</v>
      </c>
      <c r="O4048" s="6">
        <f>IF(anotacoes!N4048=0,"",anotacoes!N4048)</f>
        <v>6</v>
      </c>
      <c r="P4048" t="str">
        <f>IF(anotacoes!M4048=0,"",UPPER(anotacoes!M4048))</f>
        <v/>
      </c>
      <c r="Q4048" t="str">
        <f t="shared" si="127"/>
        <v>INSERT INTO CONVERSAO_LUTA_ACAO (cd_conversao, id_luta, sequencia, momento_inicio, momento_fim, quem_faz, quem_sofre, acao_tipo, acao, tecnica, direcao, pontuacao) VALUES (1, 56, 105, TRIM(' 00:13:33,831'), TRIM(' 00:13:34,502'), 'KIM, J B', 'ELMONT, G', 'ATTACK', '&lt;TECNICA&gt;', 'SEOI NAGE', 6, NULL)</v>
      </c>
      <c r="R4048" t="s">
        <v>10327</v>
      </c>
    </row>
    <row r="4049" spans="1:18" hidden="1" x14ac:dyDescent="0.25">
      <c r="A4049" s="7">
        <f>anotacoes!D4049</f>
        <v>40580</v>
      </c>
      <c r="B4049" t="str">
        <f>anotacoes!C4049</f>
        <v>GRAND SLAM PARIS 2011</v>
      </c>
      <c r="C4049" t="str">
        <f>anotacoes!E4049</f>
        <v>KIM, J B</v>
      </c>
      <c r="D4049" t="str">
        <f>anotacoes!F4049</f>
        <v>ELMONT, G</v>
      </c>
      <c r="E4049" t="s">
        <v>10325</v>
      </c>
      <c r="F4049">
        <f>anotacoes!A4049</f>
        <v>56</v>
      </c>
      <c r="G4049">
        <f>anotacoes!B4049</f>
        <v>106</v>
      </c>
      <c r="H4049" t="str">
        <f>anotacoes!K4049</f>
        <v xml:space="preserve"> 00:13:34,502</v>
      </c>
      <c r="I4049" t="str">
        <f>anotacoes!L4049</f>
        <v xml:space="preserve"> 00:13:39,596</v>
      </c>
      <c r="J4049" t="str">
        <f>IF(L4049="PAUSE",E4049,IF(anotacoes!G4053=conversao_anotacoes!C4049,conversao_anotacoes!C4049,conversao_anotacoes!D4049))</f>
        <v>KIM, J B</v>
      </c>
      <c r="K4049" t="str">
        <f t="shared" si="126"/>
        <v>ELMONT, G</v>
      </c>
      <c r="L4049" t="str">
        <f>UPPER(anotacoes!H4049)</f>
        <v>GRIP TIME</v>
      </c>
      <c r="M4049" t="str">
        <f>IF(OR(L4049="ATTACK",L4049="FINTA"),"&lt;TECNICA&gt;",UPPER(anotacoes!I4049))</f>
        <v>LEFT COLLAR</v>
      </c>
      <c r="N4049" t="str">
        <f>IF(OR(L4049="ATTACK",L4049="FINTA"),UPPER(anotacoes!I4049),"")</f>
        <v/>
      </c>
      <c r="O4049" s="6" t="str">
        <f>IF(anotacoes!N4049=0,"",anotacoes!N4049)</f>
        <v/>
      </c>
      <c r="P4049" t="str">
        <f>IF(anotacoes!M4049=0,"",UPPER(anotacoes!M4049))</f>
        <v/>
      </c>
      <c r="Q4049" t="str">
        <f t="shared" si="127"/>
        <v>INSERT INTO CONVERSAO_LUTA_ACAO (cd_conversao, id_luta, sequencia, momento_inicio, momento_fim, quem_faz, quem_sofre, acao_tipo, acao, tecnica, direcao, pontuacao) VALUES (1, 56, 106, TRIM(' 00:13:34,502'), TRIM(' 00:13:39,596'), 'KIM, J B', 'ELMONT, G', 'GRIP TIME', 'LEFT COLLAR', NULL, NULL, NULL)</v>
      </c>
      <c r="R4049" t="s">
        <v>10327</v>
      </c>
    </row>
    <row r="4050" spans="1:18" hidden="1" x14ac:dyDescent="0.25">
      <c r="A4050" s="7">
        <f>anotacoes!D4050</f>
        <v>40580</v>
      </c>
      <c r="B4050" t="str">
        <f>anotacoes!C4050</f>
        <v>GRAND SLAM PARIS 2011</v>
      </c>
      <c r="C4050" t="str">
        <f>anotacoes!E4050</f>
        <v>KIM, J B</v>
      </c>
      <c r="D4050" t="str">
        <f>anotacoes!F4050</f>
        <v>ELMONT, G</v>
      </c>
      <c r="E4050" t="s">
        <v>10325</v>
      </c>
      <c r="F4050">
        <f>anotacoes!A4050</f>
        <v>56</v>
      </c>
      <c r="G4050">
        <f>anotacoes!B4050</f>
        <v>107</v>
      </c>
      <c r="H4050" t="str">
        <f>anotacoes!K4050</f>
        <v xml:space="preserve"> 00:13:39,761</v>
      </c>
      <c r="I4050" t="str">
        <f>anotacoes!L4050</f>
        <v xml:space="preserve"> 00:13:43,787</v>
      </c>
      <c r="J4050" t="str">
        <f>IF(L4050="PAUSE",E4050,IF(anotacoes!G4054=conversao_anotacoes!C4050,conversao_anotacoes!C4050,conversao_anotacoes!D4050))</f>
        <v>&lt;ARBITRO_DESCONHECIDO&gt;</v>
      </c>
      <c r="K4050" t="str">
        <f t="shared" si="126"/>
        <v/>
      </c>
      <c r="L4050" t="str">
        <f>UPPER(anotacoes!H4050)</f>
        <v>PAUSE</v>
      </c>
      <c r="M4050" t="str">
        <f>IF(OR(L4050="ATTACK",L4050="FINTA"),"&lt;TECNICA&gt;",UPPER(anotacoes!I4050))</f>
        <v>&lt;NAO_CLASSIFICADO&gt;</v>
      </c>
      <c r="N4050" t="str">
        <f>IF(OR(L4050="ATTACK",L4050="FINTA"),UPPER(anotacoes!I4050),"")</f>
        <v/>
      </c>
      <c r="O4050" s="6" t="str">
        <f>IF(anotacoes!N4050=0,"",anotacoes!N4050)</f>
        <v/>
      </c>
      <c r="P4050" t="str">
        <f>IF(anotacoes!M4050=0,"",UPPER(anotacoes!M4050))</f>
        <v/>
      </c>
      <c r="Q4050" t="str">
        <f t="shared" si="127"/>
        <v>INSERT INTO CONVERSAO_LUTA_ACAO (cd_conversao, id_luta, sequencia, momento_inicio, momento_fim, quem_faz, quem_sofre, acao_tipo, acao, tecnica, direcao, pontuacao) VALUES (1, 56, 107, TRIM(' 00:13:39,761'), TRIM(' 00:13:43,787'), '&lt;ARBITRO_DESCONHECIDO&gt;', '', 'PAUSE', '&lt;NAO_CLASSIFICADO&gt;', NULL, NULL, NULL)</v>
      </c>
      <c r="R4050" t="s">
        <v>10327</v>
      </c>
    </row>
    <row r="4051" spans="1:18" hidden="1" x14ac:dyDescent="0.25">
      <c r="A4051" s="7">
        <f>anotacoes!D4051</f>
        <v>40580</v>
      </c>
      <c r="B4051" t="str">
        <f>anotacoes!C4051</f>
        <v>GRAND SLAM PARIS 2011</v>
      </c>
      <c r="C4051" t="str">
        <f>anotacoes!E4051</f>
        <v>KIM, J B</v>
      </c>
      <c r="D4051" t="str">
        <f>anotacoes!F4051</f>
        <v>ELMONT, G</v>
      </c>
      <c r="E4051" t="s">
        <v>10325</v>
      </c>
      <c r="F4051">
        <f>anotacoes!A4051</f>
        <v>56</v>
      </c>
      <c r="G4051">
        <f>anotacoes!B4051</f>
        <v>108</v>
      </c>
      <c r="H4051" t="str">
        <f>anotacoes!K4051</f>
        <v xml:space="preserve"> 00:13:43,958</v>
      </c>
      <c r="I4051" t="str">
        <f>anotacoes!L4051</f>
        <v xml:space="preserve"> 00:13:48,164</v>
      </c>
      <c r="J4051" t="str">
        <f>IF(L4051="PAUSE",E4051,IF(anotacoes!G4055=conversao_anotacoes!C4051,conversao_anotacoes!C4051,conversao_anotacoes!D4051))</f>
        <v>KIM, J B</v>
      </c>
      <c r="K4051" t="str">
        <f t="shared" si="126"/>
        <v>ELMONT, G</v>
      </c>
      <c r="L4051" t="str">
        <f>UPPER(anotacoes!H4051)</f>
        <v>DISPLACEMENT</v>
      </c>
      <c r="M4051" t="str">
        <f>IF(OR(L4051="ATTACK",L4051="FINTA"),"&lt;TECNICA&gt;",UPPER(anotacoes!I4051))</f>
        <v>TRY TO GRIP WITH CONTACT</v>
      </c>
      <c r="N4051" t="str">
        <f>IF(OR(L4051="ATTACK",L4051="FINTA"),UPPER(anotacoes!I4051),"")</f>
        <v/>
      </c>
      <c r="O4051" s="6" t="str">
        <f>IF(anotacoes!N4051=0,"",anotacoes!N4051)</f>
        <v/>
      </c>
      <c r="P4051" t="str">
        <f>IF(anotacoes!M4051=0,"",UPPER(anotacoes!M4051))</f>
        <v/>
      </c>
      <c r="Q4051" t="str">
        <f t="shared" si="127"/>
        <v>INSERT INTO CONVERSAO_LUTA_ACAO (cd_conversao, id_luta, sequencia, momento_inicio, momento_fim, quem_faz, quem_sofre, acao_tipo, acao, tecnica, direcao, pontuacao) VALUES (1, 56, 108, TRIM(' 00:13:43,958'), TRIM(' 00:13:48,164'), 'KIM, J B', 'ELMONT, G', 'DISPLACEMENT', 'TRY TO GRIP WITH CONTACT', NULL, NULL, NULL)</v>
      </c>
      <c r="R4051" t="s">
        <v>10327</v>
      </c>
    </row>
    <row r="4052" spans="1:18" hidden="1" x14ac:dyDescent="0.25">
      <c r="A4052" s="7">
        <f>anotacoes!D4052</f>
        <v>40580</v>
      </c>
      <c r="B4052" t="str">
        <f>anotacoes!C4052</f>
        <v>GRAND SLAM PARIS 2011</v>
      </c>
      <c r="C4052" t="str">
        <f>anotacoes!E4052</f>
        <v>KIM, J B</v>
      </c>
      <c r="D4052" t="str">
        <f>anotacoes!F4052</f>
        <v>ELMONT, G</v>
      </c>
      <c r="E4052" t="s">
        <v>10325</v>
      </c>
      <c r="F4052">
        <f>anotacoes!A4052</f>
        <v>56</v>
      </c>
      <c r="G4052">
        <f>anotacoes!B4052</f>
        <v>109</v>
      </c>
      <c r="H4052" t="str">
        <f>anotacoes!K4052</f>
        <v xml:space="preserve"> 00:13:48,164</v>
      </c>
      <c r="I4052" t="str">
        <f>anotacoes!L4052</f>
        <v xml:space="preserve"> 00:13:51,464</v>
      </c>
      <c r="J4052" t="str">
        <f>IF(L4052="PAUSE",E4052,IF(anotacoes!G4056=conversao_anotacoes!C4052,conversao_anotacoes!C4052,conversao_anotacoes!D4052))</f>
        <v>KIM, J B</v>
      </c>
      <c r="K4052" t="str">
        <f t="shared" si="126"/>
        <v>ELMONT, G</v>
      </c>
      <c r="L4052" t="str">
        <f>UPPER(anotacoes!H4052)</f>
        <v>GRIP TIME</v>
      </c>
      <c r="M4052" t="str">
        <f>IF(OR(L4052="ATTACK",L4052="FINTA"),"&lt;TECNICA&gt;",UPPER(anotacoes!I4052))</f>
        <v>RIGHT SLEEVE LEFT SLEEVE</v>
      </c>
      <c r="N4052" t="str">
        <f>IF(OR(L4052="ATTACK",L4052="FINTA"),UPPER(anotacoes!I4052),"")</f>
        <v/>
      </c>
      <c r="O4052" s="6" t="str">
        <f>IF(anotacoes!N4052=0,"",anotacoes!N4052)</f>
        <v/>
      </c>
      <c r="P4052" t="str">
        <f>IF(anotacoes!M4052=0,"",UPPER(anotacoes!M4052))</f>
        <v/>
      </c>
      <c r="Q4052" t="str">
        <f t="shared" si="127"/>
        <v>INSERT INTO CONVERSAO_LUTA_ACAO (cd_conversao, id_luta, sequencia, momento_inicio, momento_fim, quem_faz, quem_sofre, acao_tipo, acao, tecnica, direcao, pontuacao) VALUES (1, 56, 109, TRIM(' 00:13:48,164'), TRIM(' 00:13:51,464'), 'KIM, J B', 'ELMONT, G', 'GRIP TIME', 'RIGHT SLEEVE LEFT SLEEVE', NULL, NULL, NULL)</v>
      </c>
      <c r="R4052" t="s">
        <v>10327</v>
      </c>
    </row>
    <row r="4053" spans="1:18" hidden="1" x14ac:dyDescent="0.25">
      <c r="A4053" s="7">
        <f>anotacoes!D4053</f>
        <v>40580</v>
      </c>
      <c r="B4053" t="str">
        <f>anotacoes!C4053</f>
        <v>GRAND SLAM PARIS 2011</v>
      </c>
      <c r="C4053" t="str">
        <f>anotacoes!E4053</f>
        <v>KIM, J B</v>
      </c>
      <c r="D4053" t="str">
        <f>anotacoes!F4053</f>
        <v>ELMONT, G</v>
      </c>
      <c r="E4053" t="s">
        <v>10325</v>
      </c>
      <c r="F4053">
        <f>anotacoes!A4053</f>
        <v>56</v>
      </c>
      <c r="G4053">
        <f>anotacoes!B4053</f>
        <v>110</v>
      </c>
      <c r="H4053" t="str">
        <f>anotacoes!K4053</f>
        <v xml:space="preserve"> 00:13:51,464</v>
      </c>
      <c r="I4053" t="str">
        <f>anotacoes!L4053</f>
        <v xml:space="preserve"> 00:13:51,464</v>
      </c>
      <c r="J4053" t="str">
        <f>IF(L4053="PAUSE",E4053,IF(anotacoes!G4057=conversao_anotacoes!C4053,conversao_anotacoes!C4053,conversao_anotacoes!D4053))</f>
        <v>KIM, J B</v>
      </c>
      <c r="K4053" t="str">
        <f t="shared" si="126"/>
        <v>ELMONT, G</v>
      </c>
      <c r="L4053" t="str">
        <f>UPPER(anotacoes!H4053)</f>
        <v>ATTACK</v>
      </c>
      <c r="M4053" t="str">
        <f>IF(OR(L4053="ATTACK",L4053="FINTA"),"&lt;TECNICA&gt;",UPPER(anotacoes!I4053))</f>
        <v>&lt;TECNICA&gt;</v>
      </c>
      <c r="N4053" t="str">
        <f>IF(OR(L4053="ATTACK",L4053="FINTA"),UPPER(anotacoes!I4053),"")</f>
        <v>KOUCHI GARI</v>
      </c>
      <c r="O4053" s="6">
        <f>IF(anotacoes!N4053=0,"",anotacoes!N4053)</f>
        <v>7</v>
      </c>
      <c r="P4053" t="str">
        <f>IF(anotacoes!M4053=0,"",UPPER(anotacoes!M4053))</f>
        <v/>
      </c>
      <c r="Q4053" t="str">
        <f t="shared" si="127"/>
        <v>INSERT INTO CONVERSAO_LUTA_ACAO (cd_conversao, id_luta, sequencia, momento_inicio, momento_fim, quem_faz, quem_sofre, acao_tipo, acao, tecnica, direcao, pontuacao) VALUES (1, 56, 110, TRIM(' 00:13:51,464'), TRIM(' 00:13:51,464'), 'KIM, J B', 'ELMONT, G', 'ATTACK', '&lt;TECNICA&gt;', 'KOUCHI GARI', 7, NULL)</v>
      </c>
      <c r="R4053" t="s">
        <v>10327</v>
      </c>
    </row>
    <row r="4054" spans="1:18" hidden="1" x14ac:dyDescent="0.25">
      <c r="A4054" s="7">
        <f>anotacoes!D4054</f>
        <v>40580</v>
      </c>
      <c r="B4054" t="str">
        <f>anotacoes!C4054</f>
        <v>GRAND SLAM PARIS 2011</v>
      </c>
      <c r="C4054" t="str">
        <f>anotacoes!E4054</f>
        <v>KIM, J B</v>
      </c>
      <c r="D4054" t="str">
        <f>anotacoes!F4054</f>
        <v>ELMONT, G</v>
      </c>
      <c r="E4054" t="s">
        <v>10325</v>
      </c>
      <c r="F4054">
        <f>anotacoes!A4054</f>
        <v>56</v>
      </c>
      <c r="G4054">
        <f>anotacoes!B4054</f>
        <v>111</v>
      </c>
      <c r="H4054" t="str">
        <f>anotacoes!K4054</f>
        <v xml:space="preserve"> 00:13:51,464</v>
      </c>
      <c r="I4054" t="str">
        <f>anotacoes!L4054</f>
        <v xml:space="preserve"> 00:13:53,504</v>
      </c>
      <c r="J4054" t="str">
        <f>IF(L4054="PAUSE",E4054,IF(anotacoes!G4058=conversao_anotacoes!C4054,conversao_anotacoes!C4054,conversao_anotacoes!D4054))</f>
        <v>KIM, J B</v>
      </c>
      <c r="K4054" t="str">
        <f t="shared" si="126"/>
        <v>ELMONT, G</v>
      </c>
      <c r="L4054" t="str">
        <f>UPPER(anotacoes!H4054)</f>
        <v>GRIP TIME</v>
      </c>
      <c r="M4054" t="str">
        <f>IF(OR(L4054="ATTACK",L4054="FINTA"),"&lt;TECNICA&gt;",UPPER(anotacoes!I4054))</f>
        <v>RIGHT SLEEVE LEFT SLEEVE</v>
      </c>
      <c r="N4054" t="str">
        <f>IF(OR(L4054="ATTACK",L4054="FINTA"),UPPER(anotacoes!I4054),"")</f>
        <v/>
      </c>
      <c r="O4054" s="6" t="str">
        <f>IF(anotacoes!N4054=0,"",anotacoes!N4054)</f>
        <v/>
      </c>
      <c r="P4054" t="str">
        <f>IF(anotacoes!M4054=0,"",UPPER(anotacoes!M4054))</f>
        <v/>
      </c>
      <c r="Q4054" t="str">
        <f t="shared" si="127"/>
        <v>INSERT INTO CONVERSAO_LUTA_ACAO (cd_conversao, id_luta, sequencia, momento_inicio, momento_fim, quem_faz, quem_sofre, acao_tipo, acao, tecnica, direcao, pontuacao) VALUES (1, 56, 111, TRIM(' 00:13:51,464'), TRIM(' 00:13:53,504'), 'KIM, J B', 'ELMONT, G', 'GRIP TIME', 'RIGHT SLEEVE LEFT SLEEVE', NULL, NULL, NULL)</v>
      </c>
      <c r="R4054" t="s">
        <v>10327</v>
      </c>
    </row>
    <row r="4055" spans="1:18" hidden="1" x14ac:dyDescent="0.25">
      <c r="A4055" s="7">
        <f>anotacoes!D4055</f>
        <v>40580</v>
      </c>
      <c r="B4055" t="str">
        <f>anotacoes!C4055</f>
        <v>GRAND SLAM PARIS 2011</v>
      </c>
      <c r="C4055" t="str">
        <f>anotacoes!E4055</f>
        <v>KIM, J B</v>
      </c>
      <c r="D4055" t="str">
        <f>anotacoes!F4055</f>
        <v>ELMONT, G</v>
      </c>
      <c r="E4055" t="s">
        <v>10325</v>
      </c>
      <c r="F4055">
        <f>anotacoes!A4055</f>
        <v>56</v>
      </c>
      <c r="G4055">
        <f>anotacoes!B4055</f>
        <v>112</v>
      </c>
      <c r="H4055" t="str">
        <f>anotacoes!K4055</f>
        <v xml:space="preserve"> 00:13:53,504</v>
      </c>
      <c r="I4055" t="str">
        <f>anotacoes!L4055</f>
        <v xml:space="preserve"> 00:13:53,504</v>
      </c>
      <c r="J4055" t="str">
        <f>IF(L4055="PAUSE",E4055,IF(anotacoes!G4059=conversao_anotacoes!C4055,conversao_anotacoes!C4055,conversao_anotacoes!D4055))</f>
        <v>KIM, J B</v>
      </c>
      <c r="K4055" t="str">
        <f t="shared" si="126"/>
        <v>ELMONT, G</v>
      </c>
      <c r="L4055" t="str">
        <f>UPPER(anotacoes!H4055)</f>
        <v>FINTA</v>
      </c>
      <c r="M4055" t="str">
        <f>IF(OR(L4055="ATTACK",L4055="FINTA"),"&lt;TECNICA&gt;",UPPER(anotacoes!I4055))</f>
        <v>&lt;TECNICA&gt;</v>
      </c>
      <c r="N4055" t="str">
        <f>IF(OR(L4055="ATTACK",L4055="FINTA"),UPPER(anotacoes!I4055),"")</f>
        <v>SASSAE TSURI KOMI ASHI LEFT</v>
      </c>
      <c r="O4055" s="6" t="str">
        <f>IF(anotacoes!N4055=0,"",anotacoes!N4055)</f>
        <v/>
      </c>
      <c r="P4055" t="str">
        <f>IF(anotacoes!M4055=0,"",UPPER(anotacoes!M4055))</f>
        <v/>
      </c>
      <c r="Q4055" t="str">
        <f t="shared" si="127"/>
        <v>INSERT INTO CONVERSAO_LUTA_ACAO (cd_conversao, id_luta, sequencia, momento_inicio, momento_fim, quem_faz, quem_sofre, acao_tipo, acao, tecnica, direcao, pontuacao) VALUES (1, 56, 112, TRIM(' 00:13:53,504'), TRIM(' 00:13:53,504'), 'KIM, J B', 'ELMONT, G', 'FINTA', '&lt;TECNICA&gt;', 'SASSAE TSURI KOMI ASHI LEFT', NULL, NULL)</v>
      </c>
      <c r="R4055" t="s">
        <v>10327</v>
      </c>
    </row>
    <row r="4056" spans="1:18" hidden="1" x14ac:dyDescent="0.25">
      <c r="A4056" s="7">
        <f>anotacoes!D4056</f>
        <v>40580</v>
      </c>
      <c r="B4056" t="str">
        <f>anotacoes!C4056</f>
        <v>GRAND SLAM PARIS 2011</v>
      </c>
      <c r="C4056" t="str">
        <f>anotacoes!E4056</f>
        <v>KIM, J B</v>
      </c>
      <c r="D4056" t="str">
        <f>anotacoes!F4056</f>
        <v>ELMONT, G</v>
      </c>
      <c r="E4056" t="s">
        <v>10325</v>
      </c>
      <c r="F4056">
        <f>anotacoes!A4056</f>
        <v>56</v>
      </c>
      <c r="G4056">
        <f>anotacoes!B4056</f>
        <v>113</v>
      </c>
      <c r="H4056" t="str">
        <f>anotacoes!K4056</f>
        <v xml:space="preserve"> 00:13:53,504</v>
      </c>
      <c r="I4056" t="str">
        <f>anotacoes!L4056</f>
        <v xml:space="preserve"> 00:13:55,258</v>
      </c>
      <c r="J4056" t="str">
        <f>IF(L4056="PAUSE",E4056,IF(anotacoes!G4060=conversao_anotacoes!C4056,conversao_anotacoes!C4056,conversao_anotacoes!D4056))</f>
        <v>KIM, J B</v>
      </c>
      <c r="K4056" t="str">
        <f t="shared" si="126"/>
        <v>ELMONT, G</v>
      </c>
      <c r="L4056" t="str">
        <f>UPPER(anotacoes!H4056)</f>
        <v>GRIP TIME</v>
      </c>
      <c r="M4056" t="str">
        <f>IF(OR(L4056="ATTACK",L4056="FINTA"),"&lt;TECNICA&gt;",UPPER(anotacoes!I4056))</f>
        <v>RIGHT SLEEVE LEFT SLEEVE</v>
      </c>
      <c r="N4056" t="str">
        <f>IF(OR(L4056="ATTACK",L4056="FINTA"),UPPER(anotacoes!I4056),"")</f>
        <v/>
      </c>
      <c r="O4056" s="6" t="str">
        <f>IF(anotacoes!N4056=0,"",anotacoes!N4056)</f>
        <v/>
      </c>
      <c r="P4056" t="str">
        <f>IF(anotacoes!M4056=0,"",UPPER(anotacoes!M4056))</f>
        <v/>
      </c>
      <c r="Q4056" t="str">
        <f t="shared" si="127"/>
        <v>INSERT INTO CONVERSAO_LUTA_ACAO (cd_conversao, id_luta, sequencia, momento_inicio, momento_fim, quem_faz, quem_sofre, acao_tipo, acao, tecnica, direcao, pontuacao) VALUES (1, 56, 113, TRIM(' 00:13:53,504'), TRIM(' 00:13:55,258'), 'KIM, J B', 'ELMONT, G', 'GRIP TIME', 'RIGHT SLEEVE LEFT SLEEVE', NULL, NULL, NULL)</v>
      </c>
      <c r="R4056" t="s">
        <v>10327</v>
      </c>
    </row>
    <row r="4057" spans="1:18" hidden="1" x14ac:dyDescent="0.25">
      <c r="A4057" s="7">
        <f>anotacoes!D4057</f>
        <v>40580</v>
      </c>
      <c r="B4057" t="str">
        <f>anotacoes!C4057</f>
        <v>GRAND SLAM PARIS 2011</v>
      </c>
      <c r="C4057" t="str">
        <f>anotacoes!E4057</f>
        <v>KIM, J B</v>
      </c>
      <c r="D4057" t="str">
        <f>anotacoes!F4057</f>
        <v>ELMONT, G</v>
      </c>
      <c r="E4057" t="s">
        <v>10325</v>
      </c>
      <c r="F4057">
        <f>anotacoes!A4057</f>
        <v>56</v>
      </c>
      <c r="G4057">
        <f>anotacoes!B4057</f>
        <v>114</v>
      </c>
      <c r="H4057" t="str">
        <f>anotacoes!K4057</f>
        <v xml:space="preserve"> 00:13:55,258</v>
      </c>
      <c r="I4057" t="str">
        <f>anotacoes!L4057</f>
        <v xml:space="preserve"> 00:13:59,794</v>
      </c>
      <c r="J4057" t="str">
        <f>IF(L4057="PAUSE",E4057,IF(anotacoes!G4061=conversao_anotacoes!C4057,conversao_anotacoes!C4057,conversao_anotacoes!D4057))</f>
        <v>KIM, J B</v>
      </c>
      <c r="K4057" t="str">
        <f t="shared" si="126"/>
        <v>ELMONT, G</v>
      </c>
      <c r="L4057" t="str">
        <f>UPPER(anotacoes!H4057)</f>
        <v>GRIP TIME</v>
      </c>
      <c r="M4057" t="str">
        <f>IF(OR(L4057="ATTACK",L4057="FINTA"),"&lt;TECNICA&gt;",UPPER(anotacoes!I4057))</f>
        <v>LEFT BACK RIGHT SLEEVE</v>
      </c>
      <c r="N4057" t="str">
        <f>IF(OR(L4057="ATTACK",L4057="FINTA"),UPPER(anotacoes!I4057),"")</f>
        <v/>
      </c>
      <c r="O4057" s="6" t="str">
        <f>IF(anotacoes!N4057=0,"",anotacoes!N4057)</f>
        <v/>
      </c>
      <c r="P4057" t="str">
        <f>IF(anotacoes!M4057=0,"",UPPER(anotacoes!M4057))</f>
        <v/>
      </c>
      <c r="Q4057" t="str">
        <f t="shared" si="127"/>
        <v>INSERT INTO CONVERSAO_LUTA_ACAO (cd_conversao, id_luta, sequencia, momento_inicio, momento_fim, quem_faz, quem_sofre, acao_tipo, acao, tecnica, direcao, pontuacao) VALUES (1, 56, 114, TRIM(' 00:13:55,258'), TRIM(' 00:13:59,794'), 'KIM, J B', 'ELMONT, G', 'GRIP TIME', 'LEFT BACK RIGHT SLEEVE', NULL, NULL, NULL)</v>
      </c>
      <c r="R4057" t="s">
        <v>10327</v>
      </c>
    </row>
    <row r="4058" spans="1:18" hidden="1" x14ac:dyDescent="0.25">
      <c r="A4058" s="7">
        <f>anotacoes!D4058</f>
        <v>40580</v>
      </c>
      <c r="B4058" t="str">
        <f>anotacoes!C4058</f>
        <v>GRAND SLAM PARIS 2011</v>
      </c>
      <c r="C4058" t="str">
        <f>anotacoes!E4058</f>
        <v>KIM, J B</v>
      </c>
      <c r="D4058" t="str">
        <f>anotacoes!F4058</f>
        <v>ELMONT, G</v>
      </c>
      <c r="E4058" t="s">
        <v>10325</v>
      </c>
      <c r="F4058">
        <f>anotacoes!A4058</f>
        <v>56</v>
      </c>
      <c r="G4058">
        <f>anotacoes!B4058</f>
        <v>115</v>
      </c>
      <c r="H4058" t="str">
        <f>anotacoes!K4058</f>
        <v xml:space="preserve"> 00:13:59,794</v>
      </c>
      <c r="I4058" t="str">
        <f>anotacoes!L4058</f>
        <v xml:space="preserve"> 00:14:00,811</v>
      </c>
      <c r="J4058" t="str">
        <f>IF(L4058="PAUSE",E4058,IF(anotacoes!G4062=conversao_anotacoes!C4058,conversao_anotacoes!C4058,conversao_anotacoes!D4058))</f>
        <v>KIM, J B</v>
      </c>
      <c r="K4058" t="str">
        <f t="shared" si="126"/>
        <v>ELMONT, G</v>
      </c>
      <c r="L4058" t="str">
        <f>UPPER(anotacoes!H4058)</f>
        <v>DEFENSE</v>
      </c>
      <c r="M4058" t="str">
        <f>IF(OR(L4058="ATTACK",L4058="FINTA"),"&lt;TECNICA&gt;",UPPER(anotacoes!I4058))</f>
        <v>USING BODY MASS</v>
      </c>
      <c r="N4058" t="str">
        <f>IF(OR(L4058="ATTACK",L4058="FINTA"),UPPER(anotacoes!I4058),"")</f>
        <v/>
      </c>
      <c r="O4058" s="6" t="str">
        <f>IF(anotacoes!N4058=0,"",anotacoes!N4058)</f>
        <v/>
      </c>
      <c r="P4058" t="str">
        <f>IF(anotacoes!M4058=0,"",UPPER(anotacoes!M4058))</f>
        <v/>
      </c>
      <c r="Q4058" t="str">
        <f t="shared" si="127"/>
        <v>INSERT INTO CONVERSAO_LUTA_ACAO (cd_conversao, id_luta, sequencia, momento_inicio, momento_fim, quem_faz, quem_sofre, acao_tipo, acao, tecnica, direcao, pontuacao) VALUES (1, 56, 115, TRIM(' 00:13:59,794'), TRIM(' 00:14:00,811'), 'KIM, J B', 'ELMONT, G', 'DEFENSE', 'USING BODY MASS', NULL, NULL, NULL)</v>
      </c>
      <c r="R4058" t="s">
        <v>10327</v>
      </c>
    </row>
    <row r="4059" spans="1:18" hidden="1" x14ac:dyDescent="0.25">
      <c r="A4059" s="7">
        <f>anotacoes!D4059</f>
        <v>40580</v>
      </c>
      <c r="B4059" t="str">
        <f>anotacoes!C4059</f>
        <v>GRAND SLAM PARIS 2011</v>
      </c>
      <c r="C4059" t="str">
        <f>anotacoes!E4059</f>
        <v>KIM, J B</v>
      </c>
      <c r="D4059" t="str">
        <f>anotacoes!F4059</f>
        <v>ELMONT, G</v>
      </c>
      <c r="E4059" t="s">
        <v>10325</v>
      </c>
      <c r="F4059">
        <f>anotacoes!A4059</f>
        <v>56</v>
      </c>
      <c r="G4059">
        <f>anotacoes!B4059</f>
        <v>116</v>
      </c>
      <c r="H4059" t="str">
        <f>anotacoes!K4059</f>
        <v xml:space="preserve"> 00:14:00,811</v>
      </c>
      <c r="I4059" t="str">
        <f>anotacoes!L4059</f>
        <v xml:space="preserve"> 00:14:00,811</v>
      </c>
      <c r="J4059" t="str">
        <f>IF(L4059="PAUSE",E4059,IF(anotacoes!G4063=conversao_anotacoes!C4059,conversao_anotacoes!C4059,conversao_anotacoes!D4059))</f>
        <v>KIM, J B</v>
      </c>
      <c r="K4059" t="str">
        <f t="shared" si="126"/>
        <v>ELMONT, G</v>
      </c>
      <c r="L4059" t="str">
        <f>UPPER(anotacoes!H4059)</f>
        <v>DEFENSE</v>
      </c>
      <c r="M4059" t="str">
        <f>IF(OR(L4059="ATTACK",L4059="FINTA"),"&lt;TECNICA&gt;",UPPER(anotacoes!I4059))</f>
        <v>CONTER-ATTACK</v>
      </c>
      <c r="N4059" t="str">
        <f>IF(OR(L4059="ATTACK",L4059="FINTA"),UPPER(anotacoes!I4059),"")</f>
        <v/>
      </c>
      <c r="O4059" s="6" t="str">
        <f>IF(anotacoes!N4059=0,"",anotacoes!N4059)</f>
        <v/>
      </c>
      <c r="P4059" t="str">
        <f>IF(anotacoes!M4059=0,"",UPPER(anotacoes!M4059))</f>
        <v/>
      </c>
      <c r="Q4059" t="str">
        <f t="shared" si="127"/>
        <v>INSERT INTO CONVERSAO_LUTA_ACAO (cd_conversao, id_luta, sequencia, momento_inicio, momento_fim, quem_faz, quem_sofre, acao_tipo, acao, tecnica, direcao, pontuacao) VALUES (1, 56, 116, TRIM(' 00:14:00,811'), TRIM(' 00:14:00,811'), 'KIM, J B', 'ELMONT, G', 'DEFENSE', 'CONTER-ATTACK', NULL, NULL, NULL)</v>
      </c>
      <c r="R4059" t="s">
        <v>10327</v>
      </c>
    </row>
    <row r="4060" spans="1:18" hidden="1" x14ac:dyDescent="0.25">
      <c r="A4060" s="7">
        <f>anotacoes!D4060</f>
        <v>40580</v>
      </c>
      <c r="B4060" t="str">
        <f>anotacoes!C4060</f>
        <v>GRAND SLAM PARIS 2011</v>
      </c>
      <c r="C4060" t="str">
        <f>anotacoes!E4060</f>
        <v>KIM, J B</v>
      </c>
      <c r="D4060" t="str">
        <f>anotacoes!F4060</f>
        <v>ELMONT, G</v>
      </c>
      <c r="E4060" t="s">
        <v>10325</v>
      </c>
      <c r="F4060">
        <f>anotacoes!A4060</f>
        <v>56</v>
      </c>
      <c r="G4060">
        <f>anotacoes!B4060</f>
        <v>117</v>
      </c>
      <c r="H4060" t="str">
        <f>anotacoes!K4060</f>
        <v xml:space="preserve"> 00:14:00,811</v>
      </c>
      <c r="I4060" t="str">
        <f>anotacoes!L4060</f>
        <v xml:space="preserve"> 00:14:01,598</v>
      </c>
      <c r="J4060" t="str">
        <f>IF(L4060="PAUSE",E4060,IF(anotacoes!G4064=conversao_anotacoes!C4060,conversao_anotacoes!C4060,conversao_anotacoes!D4060))</f>
        <v>KIM, J B</v>
      </c>
      <c r="K4060" t="str">
        <f t="shared" si="126"/>
        <v>ELMONT, G</v>
      </c>
      <c r="L4060" t="str">
        <f>UPPER(anotacoes!H4060)</f>
        <v>ATTACK</v>
      </c>
      <c r="M4060" t="str">
        <f>IF(OR(L4060="ATTACK",L4060="FINTA"),"&lt;TECNICA&gt;",UPPER(anotacoes!I4060))</f>
        <v>&lt;TECNICA&gt;</v>
      </c>
      <c r="N4060" t="str">
        <f>IF(OR(L4060="ATTACK",L4060="FINTA"),UPPER(anotacoes!I4060),"")</f>
        <v>OUCHI GARI</v>
      </c>
      <c r="O4060" s="6">
        <f>IF(anotacoes!N4060=0,"",anotacoes!N4060)</f>
        <v>6</v>
      </c>
      <c r="P4060" t="str">
        <f>IF(anotacoes!M4060=0,"",UPPER(anotacoes!M4060))</f>
        <v/>
      </c>
      <c r="Q4060" t="str">
        <f t="shared" si="127"/>
        <v>INSERT INTO CONVERSAO_LUTA_ACAO (cd_conversao, id_luta, sequencia, momento_inicio, momento_fim, quem_faz, quem_sofre, acao_tipo, acao, tecnica, direcao, pontuacao) VALUES (1, 56, 117, TRIM(' 00:14:00,811'), TRIM(' 00:14:01,598'), 'KIM, J B', 'ELMONT, G', 'ATTACK', '&lt;TECNICA&gt;', 'OUCHI GARI', 6, NULL)</v>
      </c>
      <c r="R4060" t="s">
        <v>10327</v>
      </c>
    </row>
    <row r="4061" spans="1:18" hidden="1" x14ac:dyDescent="0.25">
      <c r="A4061" s="7">
        <f>anotacoes!D4061</f>
        <v>40580</v>
      </c>
      <c r="B4061" t="str">
        <f>anotacoes!C4061</f>
        <v>GRAND SLAM PARIS 2011</v>
      </c>
      <c r="C4061" t="str">
        <f>anotacoes!E4061</f>
        <v>KIM, J B</v>
      </c>
      <c r="D4061" t="str">
        <f>anotacoes!F4061</f>
        <v>ELMONT, G</v>
      </c>
      <c r="E4061" t="s">
        <v>10325</v>
      </c>
      <c r="F4061">
        <f>anotacoes!A4061</f>
        <v>56</v>
      </c>
      <c r="G4061">
        <f>anotacoes!B4061</f>
        <v>118</v>
      </c>
      <c r="H4061" t="str">
        <f>anotacoes!K4061</f>
        <v xml:space="preserve"> 00:14:01,598</v>
      </c>
      <c r="I4061" t="str">
        <f>anotacoes!L4061</f>
        <v xml:space="preserve"> 00:14:04,346</v>
      </c>
      <c r="J4061" t="str">
        <f>IF(L4061="PAUSE",E4061,IF(anotacoes!G4065=conversao_anotacoes!C4061,conversao_anotacoes!C4061,conversao_anotacoes!D4061))</f>
        <v>KIM, J B</v>
      </c>
      <c r="K4061" t="str">
        <f t="shared" si="126"/>
        <v>ELMONT, G</v>
      </c>
      <c r="L4061" t="str">
        <f>UPPER(anotacoes!H4061)</f>
        <v>TRANSITION</v>
      </c>
      <c r="M4061" t="str">
        <f>IF(OR(L4061="ATTACK",L4061="FINTA"),"&lt;TECNICA&gt;",UPPER(anotacoes!I4061))</f>
        <v>WITH ATTACK</v>
      </c>
      <c r="N4061" t="str">
        <f>IF(OR(L4061="ATTACK",L4061="FINTA"),UPPER(anotacoes!I4061),"")</f>
        <v/>
      </c>
      <c r="O4061" s="6" t="str">
        <f>IF(anotacoes!N4061=0,"",anotacoes!N4061)</f>
        <v/>
      </c>
      <c r="P4061" t="str">
        <f>IF(anotacoes!M4061=0,"",UPPER(anotacoes!M4061))</f>
        <v/>
      </c>
      <c r="Q4061" t="str">
        <f t="shared" si="127"/>
        <v>INSERT INTO CONVERSAO_LUTA_ACAO (cd_conversao, id_luta, sequencia, momento_inicio, momento_fim, quem_faz, quem_sofre, acao_tipo, acao, tecnica, direcao, pontuacao) VALUES (1, 56, 118, TRIM(' 00:14:01,598'), TRIM(' 00:14:04,346'), 'KIM, J B', 'ELMONT, G', 'TRANSITION', 'WITH ATTACK', NULL, NULL, NULL)</v>
      </c>
      <c r="R4061" t="s">
        <v>10327</v>
      </c>
    </row>
    <row r="4062" spans="1:18" hidden="1" x14ac:dyDescent="0.25">
      <c r="A4062" s="7">
        <f>anotacoes!D4062</f>
        <v>40580</v>
      </c>
      <c r="B4062" t="str">
        <f>anotacoes!C4062</f>
        <v>GRAND SLAM PARIS 2011</v>
      </c>
      <c r="C4062" t="str">
        <f>anotacoes!E4062</f>
        <v>KIM, J B</v>
      </c>
      <c r="D4062" t="str">
        <f>anotacoes!F4062</f>
        <v>ELMONT, G</v>
      </c>
      <c r="E4062" t="s">
        <v>10325</v>
      </c>
      <c r="F4062">
        <f>anotacoes!A4062</f>
        <v>56</v>
      </c>
      <c r="G4062">
        <f>anotacoes!B4062</f>
        <v>119</v>
      </c>
      <c r="H4062" t="str">
        <f>anotacoes!K4062</f>
        <v xml:space="preserve"> 00:14:04,582</v>
      </c>
      <c r="I4062" t="str">
        <f>anotacoes!L4062</f>
        <v xml:space="preserve"> 00:14:16,851</v>
      </c>
      <c r="J4062" t="str">
        <f>IF(L4062="PAUSE",E4062,IF(anotacoes!G4066=conversao_anotacoes!C4062,conversao_anotacoes!C4062,conversao_anotacoes!D4062))</f>
        <v>&lt;ARBITRO_DESCONHECIDO&gt;</v>
      </c>
      <c r="K4062" t="str">
        <f t="shared" si="126"/>
        <v/>
      </c>
      <c r="L4062" t="str">
        <f>UPPER(anotacoes!H4062)</f>
        <v>PAUSE</v>
      </c>
      <c r="M4062" t="str">
        <f>IF(OR(L4062="ATTACK",L4062="FINTA"),"&lt;TECNICA&gt;",UPPER(anotacoes!I4062))</f>
        <v>&lt;NAO_CLASSIFICADO&gt;</v>
      </c>
      <c r="N4062" t="str">
        <f>IF(OR(L4062="ATTACK",L4062="FINTA"),UPPER(anotacoes!I4062),"")</f>
        <v/>
      </c>
      <c r="O4062" s="6" t="str">
        <f>IF(anotacoes!N4062=0,"",anotacoes!N4062)</f>
        <v/>
      </c>
      <c r="P4062" t="str">
        <f>IF(anotacoes!M4062=0,"",UPPER(anotacoes!M4062))</f>
        <v/>
      </c>
      <c r="Q4062" t="str">
        <f t="shared" si="127"/>
        <v>INSERT INTO CONVERSAO_LUTA_ACAO (cd_conversao, id_luta, sequencia, momento_inicio, momento_fim, quem_faz, quem_sofre, acao_tipo, acao, tecnica, direcao, pontuacao) VALUES (1, 56, 119, TRIM(' 00:14:04,582'), TRIM(' 00:14:16,851'), '&lt;ARBITRO_DESCONHECIDO&gt;', '', 'PAUSE', '&lt;NAO_CLASSIFICADO&gt;', NULL, NULL, NULL)</v>
      </c>
      <c r="R4062" t="s">
        <v>10327</v>
      </c>
    </row>
    <row r="4063" spans="1:18" hidden="1" x14ac:dyDescent="0.25">
      <c r="A4063" s="7">
        <f>anotacoes!D4063</f>
        <v>40580</v>
      </c>
      <c r="B4063" t="str">
        <f>anotacoes!C4063</f>
        <v>GRAND SLAM PARIS 2011</v>
      </c>
      <c r="C4063" t="str">
        <f>anotacoes!E4063</f>
        <v>KIM, J B</v>
      </c>
      <c r="D4063" t="str">
        <f>anotacoes!F4063</f>
        <v>ELMONT, G</v>
      </c>
      <c r="E4063" t="s">
        <v>10325</v>
      </c>
      <c r="F4063">
        <f>anotacoes!A4063</f>
        <v>56</v>
      </c>
      <c r="G4063">
        <f>anotacoes!B4063</f>
        <v>120</v>
      </c>
      <c r="H4063" t="str">
        <f>anotacoes!K4063</f>
        <v xml:space="preserve"> 00:14:16,851</v>
      </c>
      <c r="I4063" t="str">
        <f>anotacoes!L4063</f>
        <v xml:space="preserve"> 00:15:06,557</v>
      </c>
      <c r="J4063" t="str">
        <f>IF(L4063="PAUSE",E4063,IF(anotacoes!G4067=conversao_anotacoes!C4063,conversao_anotacoes!C4063,conversao_anotacoes!D4063))</f>
        <v>KIM, J B</v>
      </c>
      <c r="K4063" t="str">
        <f t="shared" si="126"/>
        <v>ELMONT, G</v>
      </c>
      <c r="L4063" t="str">
        <f>UPPER(anotacoes!H4063)</f>
        <v>DISPLACEMENT</v>
      </c>
      <c r="M4063" t="str">
        <f>IF(OR(L4063="ATTACK",L4063="FINTA"),"&lt;TECNICA&gt;",UPPER(anotacoes!I4063))</f>
        <v>2-3 STEP HESITANT RIGHT</v>
      </c>
      <c r="N4063" t="str">
        <f>IF(OR(L4063="ATTACK",L4063="FINTA"),UPPER(anotacoes!I4063),"")</f>
        <v/>
      </c>
      <c r="O4063" s="6" t="str">
        <f>IF(anotacoes!N4063=0,"",anotacoes!N4063)</f>
        <v/>
      </c>
      <c r="P4063" t="str">
        <f>IF(anotacoes!M4063=0,"",UPPER(anotacoes!M4063))</f>
        <v/>
      </c>
      <c r="Q4063" t="str">
        <f t="shared" si="127"/>
        <v>INSERT INTO CONVERSAO_LUTA_ACAO (cd_conversao, id_luta, sequencia, momento_inicio, momento_fim, quem_faz, quem_sofre, acao_tipo, acao, tecnica, direcao, pontuacao) VALUES (1, 56, 120, TRIM(' 00:14:16,851'), TRIM(' 00:15:06,557'), 'KIM, J B', 'ELMONT, G', 'DISPLACEMENT', '2-3 STEP HESITANT RIGHT', NULL, NULL, NULL)</v>
      </c>
      <c r="R4063" t="s">
        <v>10327</v>
      </c>
    </row>
    <row r="4064" spans="1:18" hidden="1" x14ac:dyDescent="0.25">
      <c r="A4064" s="7">
        <f>anotacoes!D4064</f>
        <v>40580</v>
      </c>
      <c r="B4064" t="str">
        <f>anotacoes!C4064</f>
        <v>GRAND SLAM PARIS 2011</v>
      </c>
      <c r="C4064" t="str">
        <f>anotacoes!E4064</f>
        <v>KIM, J B</v>
      </c>
      <c r="D4064" t="str">
        <f>anotacoes!F4064</f>
        <v>ELMONT, G</v>
      </c>
      <c r="E4064" t="s">
        <v>10325</v>
      </c>
      <c r="F4064">
        <f>anotacoes!A4064</f>
        <v>56</v>
      </c>
      <c r="G4064">
        <f>anotacoes!B4064</f>
        <v>121</v>
      </c>
      <c r="H4064" t="str">
        <f>anotacoes!K4064</f>
        <v xml:space="preserve"> 00:15:06,557</v>
      </c>
      <c r="I4064" t="str">
        <f>anotacoes!L4064</f>
        <v xml:space="preserve"> 00:15:16,759</v>
      </c>
      <c r="J4064" t="str">
        <f>IF(L4064="PAUSE",E4064,IF(anotacoes!G4068=conversao_anotacoes!C4064,conversao_anotacoes!C4064,conversao_anotacoes!D4064))</f>
        <v>KIM, J B</v>
      </c>
      <c r="K4064" t="str">
        <f t="shared" si="126"/>
        <v>ELMONT, G</v>
      </c>
      <c r="L4064" t="str">
        <f>UPPER(anotacoes!H4064)</f>
        <v>GRIP TIME</v>
      </c>
      <c r="M4064" t="str">
        <f>IF(OR(L4064="ATTACK",L4064="FINTA"),"&lt;TECNICA&gt;",UPPER(anotacoes!I4064))</f>
        <v>LEFT COLLAR</v>
      </c>
      <c r="N4064" t="str">
        <f>IF(OR(L4064="ATTACK",L4064="FINTA"),UPPER(anotacoes!I4064),"")</f>
        <v/>
      </c>
      <c r="O4064" s="6" t="str">
        <f>IF(anotacoes!N4064=0,"",anotacoes!N4064)</f>
        <v/>
      </c>
      <c r="P4064" t="str">
        <f>IF(anotacoes!M4064=0,"",UPPER(anotacoes!M4064))</f>
        <v/>
      </c>
      <c r="Q4064" t="str">
        <f t="shared" si="127"/>
        <v>INSERT INTO CONVERSAO_LUTA_ACAO (cd_conversao, id_luta, sequencia, momento_inicio, momento_fim, quem_faz, quem_sofre, acao_tipo, acao, tecnica, direcao, pontuacao) VALUES (1, 56, 121, TRIM(' 00:15:06,557'), TRIM(' 00:15:16,759'), 'KIM, J B', 'ELMONT, G', 'GRIP TIME', 'LEFT COLLAR', NULL, NULL, NULL)</v>
      </c>
      <c r="R4064" t="s">
        <v>10327</v>
      </c>
    </row>
    <row r="4065" spans="1:18" hidden="1" x14ac:dyDescent="0.25">
      <c r="A4065" s="7">
        <f>anotacoes!D4065</f>
        <v>40580</v>
      </c>
      <c r="B4065" t="str">
        <f>anotacoes!C4065</f>
        <v>GRAND SLAM PARIS 2011</v>
      </c>
      <c r="C4065" t="str">
        <f>anotacoes!E4065</f>
        <v>KIM, J B</v>
      </c>
      <c r="D4065" t="str">
        <f>anotacoes!F4065</f>
        <v>ELMONT, G</v>
      </c>
      <c r="E4065" t="s">
        <v>10325</v>
      </c>
      <c r="F4065">
        <f>anotacoes!A4065</f>
        <v>56</v>
      </c>
      <c r="G4065">
        <f>anotacoes!B4065</f>
        <v>122</v>
      </c>
      <c r="H4065" t="str">
        <f>anotacoes!K4065</f>
        <v xml:space="preserve"> 00:15:16,759</v>
      </c>
      <c r="I4065" t="str">
        <f>anotacoes!L4065</f>
        <v xml:space="preserve"> 00:15:18,205</v>
      </c>
      <c r="J4065" t="str">
        <f>IF(L4065="PAUSE",E4065,IF(anotacoes!G4069=conversao_anotacoes!C4065,conversao_anotacoes!C4065,conversao_anotacoes!D4065))</f>
        <v>KIM, J B</v>
      </c>
      <c r="K4065" t="str">
        <f t="shared" si="126"/>
        <v>ELMONT, G</v>
      </c>
      <c r="L4065" t="str">
        <f>UPPER(anotacoes!H4065)</f>
        <v>DISPLACEMENT</v>
      </c>
      <c r="M4065" t="str">
        <f>IF(OR(L4065="ATTACK",L4065="FINTA"),"&lt;TECNICA&gt;",UPPER(anotacoes!I4065))</f>
        <v>TRY TO GRIP WITH CONTACT</v>
      </c>
      <c r="N4065" t="str">
        <f>IF(OR(L4065="ATTACK",L4065="FINTA"),UPPER(anotacoes!I4065),"")</f>
        <v/>
      </c>
      <c r="O4065" s="6" t="str">
        <f>IF(anotacoes!N4065=0,"",anotacoes!N4065)</f>
        <v/>
      </c>
      <c r="P4065" t="str">
        <f>IF(anotacoes!M4065=0,"",UPPER(anotacoes!M4065))</f>
        <v/>
      </c>
      <c r="Q4065" t="str">
        <f t="shared" si="127"/>
        <v>INSERT INTO CONVERSAO_LUTA_ACAO (cd_conversao, id_luta, sequencia, momento_inicio, momento_fim, quem_faz, quem_sofre, acao_tipo, acao, tecnica, direcao, pontuacao) VALUES (1, 56, 122, TRIM(' 00:15:16,759'), TRIM(' 00:15:18,205'), 'KIM, J B', 'ELMONT, G', 'DISPLACEMENT', 'TRY TO GRIP WITH CONTACT', NULL, NULL, NULL)</v>
      </c>
      <c r="R4065" t="s">
        <v>10327</v>
      </c>
    </row>
    <row r="4066" spans="1:18" hidden="1" x14ac:dyDescent="0.25">
      <c r="A4066" s="7">
        <f>anotacoes!D4066</f>
        <v>40580</v>
      </c>
      <c r="B4066" t="str">
        <f>anotacoes!C4066</f>
        <v>GRAND SLAM PARIS 2011</v>
      </c>
      <c r="C4066" t="str">
        <f>anotacoes!E4066</f>
        <v>KIM, J B</v>
      </c>
      <c r="D4066" t="str">
        <f>anotacoes!F4066</f>
        <v>ELMONT, G</v>
      </c>
      <c r="E4066" t="s">
        <v>10325</v>
      </c>
      <c r="F4066">
        <f>anotacoes!A4066</f>
        <v>56</v>
      </c>
      <c r="G4066">
        <f>anotacoes!B4066</f>
        <v>123</v>
      </c>
      <c r="H4066" t="str">
        <f>anotacoes!K4066</f>
        <v xml:space="preserve"> 00:15:18,205</v>
      </c>
      <c r="I4066" t="str">
        <f>anotacoes!L4066</f>
        <v xml:space="preserve"> 00:15:18,205</v>
      </c>
      <c r="J4066" t="str">
        <f>IF(L4066="PAUSE",E4066,IF(anotacoes!G4070=conversao_anotacoes!C4066,conversao_anotacoes!C4066,conversao_anotacoes!D4066))</f>
        <v>KIM, J B</v>
      </c>
      <c r="K4066" t="str">
        <f t="shared" si="126"/>
        <v>ELMONT, G</v>
      </c>
      <c r="L4066" t="str">
        <f>UPPER(anotacoes!H4066)</f>
        <v>GRIP TIME</v>
      </c>
      <c r="M4066" t="str">
        <f>IF(OR(L4066="ATTACK",L4066="FINTA"),"&lt;TECNICA&gt;",UPPER(anotacoes!I4066))</f>
        <v>LEFT COLLAR RIGHT SLEEVE</v>
      </c>
      <c r="N4066" t="str">
        <f>IF(OR(L4066="ATTACK",L4066="FINTA"),UPPER(anotacoes!I4066),"")</f>
        <v/>
      </c>
      <c r="O4066" s="6" t="str">
        <f>IF(anotacoes!N4066=0,"",anotacoes!N4066)</f>
        <v/>
      </c>
      <c r="P4066" t="str">
        <f>IF(anotacoes!M4066=0,"",UPPER(anotacoes!M4066))</f>
        <v/>
      </c>
      <c r="Q4066" t="str">
        <f t="shared" si="127"/>
        <v>INSERT INTO CONVERSAO_LUTA_ACAO (cd_conversao, id_luta, sequencia, momento_inicio, momento_fim, quem_faz, quem_sofre, acao_tipo, acao, tecnica, direcao, pontuacao) VALUES (1, 56, 123, TRIM(' 00:15:18,205'), TRIM(' 00:15:18,205'), 'KIM, J B', 'ELMONT, G', 'GRIP TIME', 'LEFT COLLAR RIGHT SLEEVE', NULL, NULL, NULL)</v>
      </c>
      <c r="R4066" t="s">
        <v>10327</v>
      </c>
    </row>
    <row r="4067" spans="1:18" hidden="1" x14ac:dyDescent="0.25">
      <c r="A4067" s="7">
        <f>anotacoes!D4067</f>
        <v>40580</v>
      </c>
      <c r="B4067" t="str">
        <f>anotacoes!C4067</f>
        <v>GRAND SLAM PARIS 2011</v>
      </c>
      <c r="C4067" t="str">
        <f>anotacoes!E4067</f>
        <v>KIM, J B</v>
      </c>
      <c r="D4067" t="str">
        <f>anotacoes!F4067</f>
        <v>ELMONT, G</v>
      </c>
      <c r="E4067" t="s">
        <v>10325</v>
      </c>
      <c r="F4067">
        <f>anotacoes!A4067</f>
        <v>56</v>
      </c>
      <c r="G4067">
        <f>anotacoes!B4067</f>
        <v>124</v>
      </c>
      <c r="H4067" t="str">
        <f>anotacoes!K4067</f>
        <v xml:space="preserve"> 00:15:18,205</v>
      </c>
      <c r="I4067" t="str">
        <f>anotacoes!L4067</f>
        <v xml:space="preserve"> 00:15:19,078</v>
      </c>
      <c r="J4067" t="str">
        <f>IF(L4067="PAUSE",E4067,IF(anotacoes!G4071=conversao_anotacoes!C4067,conversao_anotacoes!C4067,conversao_anotacoes!D4067))</f>
        <v>KIM, J B</v>
      </c>
      <c r="K4067" t="str">
        <f t="shared" si="126"/>
        <v>ELMONT, G</v>
      </c>
      <c r="L4067" t="str">
        <f>UPPER(anotacoes!H4067)</f>
        <v>ATTACK</v>
      </c>
      <c r="M4067" t="str">
        <f>IF(OR(L4067="ATTACK",L4067="FINTA"),"&lt;TECNICA&gt;",UPPER(anotacoes!I4067))</f>
        <v>&lt;TECNICA&gt;</v>
      </c>
      <c r="N4067" t="str">
        <f>IF(OR(L4067="ATTACK",L4067="FINTA"),UPPER(anotacoes!I4067),"")</f>
        <v>HARAI GOSHI MAKIKOMI</v>
      </c>
      <c r="O4067" s="6">
        <f>IF(anotacoes!N4067=0,"",anotacoes!N4067)</f>
        <v>6</v>
      </c>
      <c r="P4067" t="str">
        <f>IF(anotacoes!M4067=0,"",UPPER(anotacoes!M4067))</f>
        <v/>
      </c>
      <c r="Q4067" t="str">
        <f t="shared" si="127"/>
        <v>INSERT INTO CONVERSAO_LUTA_ACAO (cd_conversao, id_luta, sequencia, momento_inicio, momento_fim, quem_faz, quem_sofre, acao_tipo, acao, tecnica, direcao, pontuacao) VALUES (1, 56, 124, TRIM(' 00:15:18,205'), TRIM(' 00:15:19,078'), 'KIM, J B', 'ELMONT, G', 'ATTACK', '&lt;TECNICA&gt;', 'HARAI GOSHI MAKIKOMI', 6, NULL)</v>
      </c>
      <c r="R4067" t="s">
        <v>10327</v>
      </c>
    </row>
    <row r="4068" spans="1:18" hidden="1" x14ac:dyDescent="0.25">
      <c r="A4068" s="7">
        <f>anotacoes!D4068</f>
        <v>40580</v>
      </c>
      <c r="B4068" t="str">
        <f>anotacoes!C4068</f>
        <v>GRAND SLAM PARIS 2011</v>
      </c>
      <c r="C4068" t="str">
        <f>anotacoes!E4068</f>
        <v>KIM, J B</v>
      </c>
      <c r="D4068" t="str">
        <f>anotacoes!F4068</f>
        <v>ELMONT, G</v>
      </c>
      <c r="E4068" t="s">
        <v>10325</v>
      </c>
      <c r="F4068">
        <f>anotacoes!A4068</f>
        <v>56</v>
      </c>
      <c r="G4068">
        <f>anotacoes!B4068</f>
        <v>125</v>
      </c>
      <c r="H4068" t="str">
        <f>anotacoes!K4068</f>
        <v xml:space="preserve"> 00:15:19,078</v>
      </c>
      <c r="I4068" t="str">
        <f>anotacoes!L4068</f>
        <v xml:space="preserve"> 00:15:21,819</v>
      </c>
      <c r="J4068" t="str">
        <f>IF(L4068="PAUSE",E4068,IF(anotacoes!G4072=conversao_anotacoes!C4068,conversao_anotacoes!C4068,conversao_anotacoes!D4068))</f>
        <v>KIM, J B</v>
      </c>
      <c r="K4068" t="str">
        <f t="shared" si="126"/>
        <v>ELMONT, G</v>
      </c>
      <c r="L4068" t="str">
        <f>UPPER(anotacoes!H4068)</f>
        <v>GROUNDWORK COMBAT</v>
      </c>
      <c r="M4068" t="str">
        <f>IF(OR(L4068="ATTACK",L4068="FINTA"),"&lt;TECNICA&gt;",UPPER(anotacoes!I4068))</f>
        <v>DEFENSIVE POSITION</v>
      </c>
      <c r="N4068" t="str">
        <f>IF(OR(L4068="ATTACK",L4068="FINTA"),UPPER(anotacoes!I4068),"")</f>
        <v/>
      </c>
      <c r="O4068" s="6" t="str">
        <f>IF(anotacoes!N4068=0,"",anotacoes!N4068)</f>
        <v/>
      </c>
      <c r="P4068" t="str">
        <f>IF(anotacoes!M4068=0,"",UPPER(anotacoes!M4068))</f>
        <v/>
      </c>
      <c r="Q4068" t="str">
        <f t="shared" si="127"/>
        <v>INSERT INTO CONVERSAO_LUTA_ACAO (cd_conversao, id_luta, sequencia, momento_inicio, momento_fim, quem_faz, quem_sofre, acao_tipo, acao, tecnica, direcao, pontuacao) VALUES (1, 56, 125, TRIM(' 00:15:19,078'), TRIM(' 00:15:21,819'), 'KIM, J B', 'ELMONT, G', 'GROUNDWORK COMBAT', 'DEFENSIVE POSITION', NULL, NULL, NULL)</v>
      </c>
      <c r="R4068" t="s">
        <v>10327</v>
      </c>
    </row>
    <row r="4069" spans="1:18" hidden="1" x14ac:dyDescent="0.25">
      <c r="A4069" s="7">
        <f>anotacoes!D4069</f>
        <v>40580</v>
      </c>
      <c r="B4069" t="str">
        <f>anotacoes!C4069</f>
        <v>GRAND SLAM PARIS 2011</v>
      </c>
      <c r="C4069" t="str">
        <f>anotacoes!E4069</f>
        <v>KIM, J B</v>
      </c>
      <c r="D4069" t="str">
        <f>anotacoes!F4069</f>
        <v>ELMONT, G</v>
      </c>
      <c r="E4069" t="s">
        <v>10325</v>
      </c>
      <c r="F4069">
        <f>anotacoes!A4069</f>
        <v>56</v>
      </c>
      <c r="G4069">
        <f>anotacoes!B4069</f>
        <v>126</v>
      </c>
      <c r="H4069" t="str">
        <f>anotacoes!K4069</f>
        <v xml:space="preserve"> 00:15:22,020</v>
      </c>
      <c r="I4069" t="str">
        <f>anotacoes!L4069</f>
        <v xml:space="preserve"> 00:15:32,750</v>
      </c>
      <c r="J4069" t="str">
        <f>IF(L4069="PAUSE",E4069,IF(anotacoes!G4073=conversao_anotacoes!C4069,conversao_anotacoes!C4069,conversao_anotacoes!D4069))</f>
        <v>&lt;ARBITRO_DESCONHECIDO&gt;</v>
      </c>
      <c r="K4069" t="str">
        <f t="shared" si="126"/>
        <v/>
      </c>
      <c r="L4069" t="str">
        <f>UPPER(anotacoes!H4069)</f>
        <v>PAUSE</v>
      </c>
      <c r="M4069" t="str">
        <f>IF(OR(L4069="ATTACK",L4069="FINTA"),"&lt;TECNICA&gt;",UPPER(anotacoes!I4069))</f>
        <v>&lt;NAO_CLASSIFICADO&gt;</v>
      </c>
      <c r="N4069" t="str">
        <f>IF(OR(L4069="ATTACK",L4069="FINTA"),UPPER(anotacoes!I4069),"")</f>
        <v/>
      </c>
      <c r="O4069" s="6" t="str">
        <f>IF(anotacoes!N4069=0,"",anotacoes!N4069)</f>
        <v/>
      </c>
      <c r="P4069" t="str">
        <f>IF(anotacoes!M4069=0,"",UPPER(anotacoes!M4069))</f>
        <v/>
      </c>
      <c r="Q4069" t="str">
        <f t="shared" si="127"/>
        <v>INSERT INTO CONVERSAO_LUTA_ACAO (cd_conversao, id_luta, sequencia, momento_inicio, momento_fim, quem_faz, quem_sofre, acao_tipo, acao, tecnica, direcao, pontuacao) VALUES (1, 56, 126, TRIM(' 00:15:22,020'), TRIM(' 00:15:32,750'), '&lt;ARBITRO_DESCONHECIDO&gt;', '', 'PAUSE', '&lt;NAO_CLASSIFICADO&gt;', NULL, NULL, NULL)</v>
      </c>
      <c r="R4069" t="s">
        <v>10327</v>
      </c>
    </row>
    <row r="4070" spans="1:18" hidden="1" x14ac:dyDescent="0.25">
      <c r="A4070" s="7">
        <f>anotacoes!D4070</f>
        <v>40580</v>
      </c>
      <c r="B4070" t="str">
        <f>anotacoes!C4070</f>
        <v>GRAND SLAM PARIS 2011</v>
      </c>
      <c r="C4070" t="str">
        <f>anotacoes!E4070</f>
        <v>KIM, J B</v>
      </c>
      <c r="D4070" t="str">
        <f>anotacoes!F4070</f>
        <v>ELMONT, G</v>
      </c>
      <c r="E4070" t="s">
        <v>10325</v>
      </c>
      <c r="F4070">
        <f>anotacoes!A4070</f>
        <v>56</v>
      </c>
      <c r="G4070">
        <f>anotacoes!B4070</f>
        <v>127</v>
      </c>
      <c r="H4070" t="str">
        <f>anotacoes!K4070</f>
        <v xml:space="preserve"> 00:15:32,750</v>
      </c>
      <c r="I4070" t="str">
        <f>anotacoes!L4070</f>
        <v xml:space="preserve"> 00:15:38,876</v>
      </c>
      <c r="J4070" t="str">
        <f>IF(L4070="PAUSE",E4070,IF(anotacoes!G4074=conversao_anotacoes!C4070,conversao_anotacoes!C4070,conversao_anotacoes!D4070))</f>
        <v>KIM, J B</v>
      </c>
      <c r="K4070" t="str">
        <f t="shared" si="126"/>
        <v>ELMONT, G</v>
      </c>
      <c r="L4070" t="str">
        <f>UPPER(anotacoes!H4070)</f>
        <v>DISPLACEMENT</v>
      </c>
      <c r="M4070" t="str">
        <f>IF(OR(L4070="ATTACK",L4070="FINTA"),"&lt;TECNICA&gt;",UPPER(anotacoes!I4070))</f>
        <v>TRY TO GRIP WITH CONTACT</v>
      </c>
      <c r="N4070" t="str">
        <f>IF(OR(L4070="ATTACK",L4070="FINTA"),UPPER(anotacoes!I4070),"")</f>
        <v/>
      </c>
      <c r="O4070" s="6" t="str">
        <f>IF(anotacoes!N4070=0,"",anotacoes!N4070)</f>
        <v/>
      </c>
      <c r="P4070" t="str">
        <f>IF(anotacoes!M4070=0,"",UPPER(anotacoes!M4070))</f>
        <v/>
      </c>
      <c r="Q4070" t="str">
        <f t="shared" si="127"/>
        <v>INSERT INTO CONVERSAO_LUTA_ACAO (cd_conversao, id_luta, sequencia, momento_inicio, momento_fim, quem_faz, quem_sofre, acao_tipo, acao, tecnica, direcao, pontuacao) VALUES (1, 56, 127, TRIM(' 00:15:32,750'), TRIM(' 00:15:38,876'), 'KIM, J B', 'ELMONT, G', 'DISPLACEMENT', 'TRY TO GRIP WITH CONTACT', NULL, NULL, NULL)</v>
      </c>
      <c r="R4070" t="s">
        <v>10327</v>
      </c>
    </row>
    <row r="4071" spans="1:18" hidden="1" x14ac:dyDescent="0.25">
      <c r="A4071" s="7">
        <f>anotacoes!D4071</f>
        <v>40580</v>
      </c>
      <c r="B4071" t="str">
        <f>anotacoes!C4071</f>
        <v>GRAND SLAM PARIS 2011</v>
      </c>
      <c r="C4071" t="str">
        <f>anotacoes!E4071</f>
        <v>KIM, J B</v>
      </c>
      <c r="D4071" t="str">
        <f>anotacoes!F4071</f>
        <v>ELMONT, G</v>
      </c>
      <c r="E4071" t="s">
        <v>10325</v>
      </c>
      <c r="F4071">
        <f>anotacoes!A4071</f>
        <v>56</v>
      </c>
      <c r="G4071">
        <f>anotacoes!B4071</f>
        <v>128</v>
      </c>
      <c r="H4071" t="str">
        <f>anotacoes!K4071</f>
        <v xml:space="preserve"> 00:15:38,876</v>
      </c>
      <c r="I4071" t="str">
        <f>anotacoes!L4071</f>
        <v xml:space="preserve"> 00:15:41,599</v>
      </c>
      <c r="J4071" t="str">
        <f>IF(L4071="PAUSE",E4071,IF(anotacoes!G4075=conversao_anotacoes!C4071,conversao_anotacoes!C4071,conversao_anotacoes!D4071))</f>
        <v>KIM, J B</v>
      </c>
      <c r="K4071" t="str">
        <f t="shared" si="126"/>
        <v>ELMONT, G</v>
      </c>
      <c r="L4071" t="str">
        <f>UPPER(anotacoes!H4071)</f>
        <v>GRIP TIME</v>
      </c>
      <c r="M4071" t="str">
        <f>IF(OR(L4071="ATTACK",L4071="FINTA"),"&lt;TECNICA&gt;",UPPER(anotacoes!I4071))</f>
        <v>LEFT COLLAR</v>
      </c>
      <c r="N4071" t="str">
        <f>IF(OR(L4071="ATTACK",L4071="FINTA"),UPPER(anotacoes!I4071),"")</f>
        <v/>
      </c>
      <c r="O4071" s="6" t="str">
        <f>IF(anotacoes!N4071=0,"",anotacoes!N4071)</f>
        <v/>
      </c>
      <c r="P4071" t="str">
        <f>IF(anotacoes!M4071=0,"",UPPER(anotacoes!M4071))</f>
        <v/>
      </c>
      <c r="Q4071" t="str">
        <f t="shared" si="127"/>
        <v>INSERT INTO CONVERSAO_LUTA_ACAO (cd_conversao, id_luta, sequencia, momento_inicio, momento_fim, quem_faz, quem_sofre, acao_tipo, acao, tecnica, direcao, pontuacao) VALUES (1, 56, 128, TRIM(' 00:15:38,876'), TRIM(' 00:15:41,599'), 'KIM, J B', 'ELMONT, G', 'GRIP TIME', 'LEFT COLLAR', NULL, NULL, NULL)</v>
      </c>
      <c r="R4071" t="s">
        <v>10327</v>
      </c>
    </row>
    <row r="4072" spans="1:18" hidden="1" x14ac:dyDescent="0.25">
      <c r="A4072" s="7">
        <f>anotacoes!D4072</f>
        <v>40580</v>
      </c>
      <c r="B4072" t="str">
        <f>anotacoes!C4072</f>
        <v>GRAND SLAM PARIS 2011</v>
      </c>
      <c r="C4072" t="str">
        <f>anotacoes!E4072</f>
        <v>KIM, J B</v>
      </c>
      <c r="D4072" t="str">
        <f>anotacoes!F4072</f>
        <v>ELMONT, G</v>
      </c>
      <c r="E4072" t="s">
        <v>10325</v>
      </c>
      <c r="F4072">
        <f>anotacoes!A4072</f>
        <v>56</v>
      </c>
      <c r="G4072">
        <f>anotacoes!B4072</f>
        <v>129</v>
      </c>
      <c r="H4072" t="str">
        <f>anotacoes!K4072</f>
        <v xml:space="preserve"> 00:15:41,599</v>
      </c>
      <c r="I4072" t="str">
        <f>anotacoes!L4072</f>
        <v xml:space="preserve"> 00:15:45,348</v>
      </c>
      <c r="J4072" t="str">
        <f>IF(L4072="PAUSE",E4072,IF(anotacoes!G4076=conversao_anotacoes!C4072,conversao_anotacoes!C4072,conversao_anotacoes!D4072))</f>
        <v>KIM, J B</v>
      </c>
      <c r="K4072" t="str">
        <f t="shared" si="126"/>
        <v>ELMONT, G</v>
      </c>
      <c r="L4072" t="str">
        <f>UPPER(anotacoes!H4072)</f>
        <v>GRIP TIME</v>
      </c>
      <c r="M4072" t="str">
        <f>IF(OR(L4072="ATTACK",L4072="FINTA"),"&lt;TECNICA&gt;",UPPER(anotacoes!I4072))</f>
        <v>LEFT COLLAR</v>
      </c>
      <c r="N4072" t="str">
        <f>IF(OR(L4072="ATTACK",L4072="FINTA"),UPPER(anotacoes!I4072),"")</f>
        <v/>
      </c>
      <c r="O4072" s="6" t="str">
        <f>IF(anotacoes!N4072=0,"",anotacoes!N4072)</f>
        <v/>
      </c>
      <c r="P4072" t="str">
        <f>IF(anotacoes!M4072=0,"",UPPER(anotacoes!M4072))</f>
        <v/>
      </c>
      <c r="Q4072" t="str">
        <f t="shared" si="127"/>
        <v>INSERT INTO CONVERSAO_LUTA_ACAO (cd_conversao, id_luta, sequencia, momento_inicio, momento_fim, quem_faz, quem_sofre, acao_tipo, acao, tecnica, direcao, pontuacao) VALUES (1, 56, 129, TRIM(' 00:15:41,599'), TRIM(' 00:15:45,348'), 'KIM, J B', 'ELMONT, G', 'GRIP TIME', 'LEFT COLLAR', NULL, NULL, NULL)</v>
      </c>
      <c r="R4072" t="s">
        <v>10327</v>
      </c>
    </row>
    <row r="4073" spans="1:18" hidden="1" x14ac:dyDescent="0.25">
      <c r="A4073" s="7">
        <f>anotacoes!D4073</f>
        <v>40580</v>
      </c>
      <c r="B4073" t="str">
        <f>anotacoes!C4073</f>
        <v>GRAND SLAM PARIS 2011</v>
      </c>
      <c r="C4073" t="str">
        <f>anotacoes!E4073</f>
        <v>KIM, J B</v>
      </c>
      <c r="D4073" t="str">
        <f>anotacoes!F4073</f>
        <v>ELMONT, G</v>
      </c>
      <c r="E4073" t="s">
        <v>10325</v>
      </c>
      <c r="F4073">
        <f>anotacoes!A4073</f>
        <v>56</v>
      </c>
      <c r="G4073">
        <f>anotacoes!B4073</f>
        <v>130</v>
      </c>
      <c r="H4073" t="str">
        <f>anotacoes!K4073</f>
        <v xml:space="preserve"> 00:15:45,348</v>
      </c>
      <c r="I4073" t="str">
        <f>anotacoes!L4073</f>
        <v xml:space="preserve"> 00:15:52,158</v>
      </c>
      <c r="J4073" t="str">
        <f>IF(L4073="PAUSE",E4073,IF(anotacoes!G4077=conversao_anotacoes!C4073,conversao_anotacoes!C4073,conversao_anotacoes!D4073))</f>
        <v>KIM, J B</v>
      </c>
      <c r="K4073" t="str">
        <f t="shared" si="126"/>
        <v>ELMONT, G</v>
      </c>
      <c r="L4073" t="str">
        <f>UPPER(anotacoes!H4073)</f>
        <v>GRIP TIME</v>
      </c>
      <c r="M4073" t="str">
        <f>IF(OR(L4073="ATTACK",L4073="FINTA"),"&lt;TECNICA&gt;",UPPER(anotacoes!I4073))</f>
        <v>LEFT COLLAR RIGHT SLEEVE</v>
      </c>
      <c r="N4073" t="str">
        <f>IF(OR(L4073="ATTACK",L4073="FINTA"),UPPER(anotacoes!I4073),"")</f>
        <v/>
      </c>
      <c r="O4073" s="6" t="str">
        <f>IF(anotacoes!N4073=0,"",anotacoes!N4073)</f>
        <v/>
      </c>
      <c r="P4073" t="str">
        <f>IF(anotacoes!M4073=0,"",UPPER(anotacoes!M4073))</f>
        <v/>
      </c>
      <c r="Q4073" t="str">
        <f t="shared" si="127"/>
        <v>INSERT INTO CONVERSAO_LUTA_ACAO (cd_conversao, id_luta, sequencia, momento_inicio, momento_fim, quem_faz, quem_sofre, acao_tipo, acao, tecnica, direcao, pontuacao) VALUES (1, 56, 130, TRIM(' 00:15:45,348'), TRIM(' 00:15:52,158'), 'KIM, J B', 'ELMONT, G', 'GRIP TIME', 'LEFT COLLAR RIGHT SLEEVE', NULL, NULL, NULL)</v>
      </c>
      <c r="R4073" t="s">
        <v>10327</v>
      </c>
    </row>
    <row r="4074" spans="1:18" hidden="1" x14ac:dyDescent="0.25">
      <c r="A4074" s="7">
        <f>anotacoes!D4074</f>
        <v>40580</v>
      </c>
      <c r="B4074" t="str">
        <f>anotacoes!C4074</f>
        <v>GRAND SLAM PARIS 2011</v>
      </c>
      <c r="C4074" t="str">
        <f>anotacoes!E4074</f>
        <v>KIM, J B</v>
      </c>
      <c r="D4074" t="str">
        <f>anotacoes!F4074</f>
        <v>ELMONT, G</v>
      </c>
      <c r="E4074" t="s">
        <v>10325</v>
      </c>
      <c r="F4074">
        <f>anotacoes!A4074</f>
        <v>56</v>
      </c>
      <c r="G4074">
        <f>anotacoes!B4074</f>
        <v>131</v>
      </c>
      <c r="H4074" t="str">
        <f>anotacoes!K4074</f>
        <v xml:space="preserve"> 00:15:52,158</v>
      </c>
      <c r="I4074" t="str">
        <f>anotacoes!L4074</f>
        <v xml:space="preserve"> 00:15:53,145</v>
      </c>
      <c r="J4074" t="str">
        <f>IF(L4074="PAUSE",E4074,IF(anotacoes!G4078=conversao_anotacoes!C4074,conversao_anotacoes!C4074,conversao_anotacoes!D4074))</f>
        <v>KIM, J B</v>
      </c>
      <c r="K4074" t="str">
        <f t="shared" si="126"/>
        <v>ELMONT, G</v>
      </c>
      <c r="L4074" t="str">
        <f>UPPER(anotacoes!H4074)</f>
        <v>ATTACK</v>
      </c>
      <c r="M4074" t="str">
        <f>IF(OR(L4074="ATTACK",L4074="FINTA"),"&lt;TECNICA&gt;",UPPER(anotacoes!I4074))</f>
        <v>&lt;TECNICA&gt;</v>
      </c>
      <c r="N4074" t="str">
        <f>IF(OR(L4074="ATTACK",L4074="FINTA"),UPPER(anotacoes!I4074),"")</f>
        <v>SEOI NAGE</v>
      </c>
      <c r="O4074" s="6">
        <f>IF(anotacoes!N4074=0,"",anotacoes!N4074)</f>
        <v>6</v>
      </c>
      <c r="P4074" t="str">
        <f>IF(anotacoes!M4074=0,"",UPPER(anotacoes!M4074))</f>
        <v/>
      </c>
      <c r="Q4074" t="str">
        <f t="shared" si="127"/>
        <v>INSERT INTO CONVERSAO_LUTA_ACAO (cd_conversao, id_luta, sequencia, momento_inicio, momento_fim, quem_faz, quem_sofre, acao_tipo, acao, tecnica, direcao, pontuacao) VALUES (1, 56, 131, TRIM(' 00:15:52,158'), TRIM(' 00:15:53,145'), 'KIM, J B', 'ELMONT, G', 'ATTACK', '&lt;TECNICA&gt;', 'SEOI NAGE', 6, NULL)</v>
      </c>
      <c r="R4074" t="s">
        <v>10327</v>
      </c>
    </row>
    <row r="4075" spans="1:18" hidden="1" x14ac:dyDescent="0.25">
      <c r="A4075" s="7">
        <f>anotacoes!D4075</f>
        <v>40580</v>
      </c>
      <c r="B4075" t="str">
        <f>anotacoes!C4075</f>
        <v>GRAND SLAM PARIS 2011</v>
      </c>
      <c r="C4075" t="str">
        <f>anotacoes!E4075</f>
        <v>KIM, J B</v>
      </c>
      <c r="D4075" t="str">
        <f>anotacoes!F4075</f>
        <v>ELMONT, G</v>
      </c>
      <c r="E4075" t="s">
        <v>10325</v>
      </c>
      <c r="F4075">
        <f>anotacoes!A4075</f>
        <v>56</v>
      </c>
      <c r="G4075">
        <f>anotacoes!B4075</f>
        <v>132</v>
      </c>
      <c r="H4075" t="str">
        <f>anotacoes!K4075</f>
        <v xml:space="preserve"> 00:15:53,145</v>
      </c>
      <c r="I4075" t="str">
        <f>anotacoes!L4075</f>
        <v xml:space="preserve"> 00:15:55,349</v>
      </c>
      <c r="J4075" t="str">
        <f>IF(L4075="PAUSE",E4075,IF(anotacoes!G4079=conversao_anotacoes!C4075,conversao_anotacoes!C4075,conversao_anotacoes!D4075))</f>
        <v>KIM, J B</v>
      </c>
      <c r="K4075" t="str">
        <f t="shared" si="126"/>
        <v>ELMONT, G</v>
      </c>
      <c r="L4075" t="str">
        <f>UPPER(anotacoes!H4075)</f>
        <v>TRANSITION</v>
      </c>
      <c r="M4075" t="str">
        <f>IF(OR(L4075="ATTACK",L4075="FINTA"),"&lt;TECNICA&gt;",UPPER(anotacoes!I4075))</f>
        <v>WITHOUT ATTACK</v>
      </c>
      <c r="N4075" t="str">
        <f>IF(OR(L4075="ATTACK",L4075="FINTA"),UPPER(anotacoes!I4075),"")</f>
        <v/>
      </c>
      <c r="O4075" s="6" t="str">
        <f>IF(anotacoes!N4075=0,"",anotacoes!N4075)</f>
        <v/>
      </c>
      <c r="P4075" t="str">
        <f>IF(anotacoes!M4075=0,"",UPPER(anotacoes!M4075))</f>
        <v/>
      </c>
      <c r="Q4075" t="str">
        <f t="shared" si="127"/>
        <v>INSERT INTO CONVERSAO_LUTA_ACAO (cd_conversao, id_luta, sequencia, momento_inicio, momento_fim, quem_faz, quem_sofre, acao_tipo, acao, tecnica, direcao, pontuacao) VALUES (1, 56, 132, TRIM(' 00:15:53,145'), TRIM(' 00:15:55,349'), 'KIM, J B', 'ELMONT, G', 'TRANSITION', 'WITHOUT ATTACK', NULL, NULL, NULL)</v>
      </c>
      <c r="R4075" t="s">
        <v>10327</v>
      </c>
    </row>
    <row r="4076" spans="1:18" hidden="1" x14ac:dyDescent="0.25">
      <c r="A4076" s="7">
        <f>anotacoes!D4076</f>
        <v>40580</v>
      </c>
      <c r="B4076" t="str">
        <f>anotacoes!C4076</f>
        <v>GRAND SLAM PARIS 2011</v>
      </c>
      <c r="C4076" t="str">
        <f>anotacoes!E4076</f>
        <v>KIM, J B</v>
      </c>
      <c r="D4076" t="str">
        <f>anotacoes!F4076</f>
        <v>ELMONT, G</v>
      </c>
      <c r="E4076" t="s">
        <v>10325</v>
      </c>
      <c r="F4076">
        <f>anotacoes!A4076</f>
        <v>56</v>
      </c>
      <c r="G4076">
        <f>anotacoes!B4076</f>
        <v>133</v>
      </c>
      <c r="H4076" t="str">
        <f>anotacoes!K4076</f>
        <v xml:space="preserve"> 00:15:55,349</v>
      </c>
      <c r="I4076" t="str">
        <f>anotacoes!L4076</f>
        <v xml:space="preserve"> 00:16:43,000</v>
      </c>
      <c r="J4076" t="str">
        <f>IF(L4076="PAUSE",E4076,IF(anotacoes!G4080=conversao_anotacoes!C4076,conversao_anotacoes!C4076,conversao_anotacoes!D4076))</f>
        <v>&lt;ARBITRO_DESCONHECIDO&gt;</v>
      </c>
      <c r="K4076" t="str">
        <f t="shared" si="126"/>
        <v/>
      </c>
      <c r="L4076" t="str">
        <f>UPPER(anotacoes!H4076)</f>
        <v>PAUSE</v>
      </c>
      <c r="M4076" t="str">
        <f>IF(OR(L4076="ATTACK",L4076="FINTA"),"&lt;TECNICA&gt;",UPPER(anotacoes!I4076))</f>
        <v>&lt;NAO_CLASSIFICADO&gt;</v>
      </c>
      <c r="N4076" t="str">
        <f>IF(OR(L4076="ATTACK",L4076="FINTA"),UPPER(anotacoes!I4076),"")</f>
        <v/>
      </c>
      <c r="O4076" s="6" t="str">
        <f>IF(anotacoes!N4076=0,"",anotacoes!N4076)</f>
        <v/>
      </c>
      <c r="P4076" t="str">
        <f>IF(anotacoes!M4076=0,"",UPPER(anotacoes!M4076))</f>
        <v/>
      </c>
      <c r="Q4076" t="str">
        <f t="shared" si="127"/>
        <v>INSERT INTO CONVERSAO_LUTA_ACAO (cd_conversao, id_luta, sequencia, momento_inicio, momento_fim, quem_faz, quem_sofre, acao_tipo, acao, tecnica, direcao, pontuacao) VALUES (1, 56, 133, TRIM(' 00:15:55,349'), TRIM(' 00:16:43,000'), '&lt;ARBITRO_DESCONHECIDO&gt;', '', 'PAUSE', '&lt;NAO_CLASSIFICADO&gt;', NULL, NULL, NULL)</v>
      </c>
      <c r="R4076" t="s">
        <v>10327</v>
      </c>
    </row>
    <row r="4077" spans="1:18" hidden="1" x14ac:dyDescent="0.25">
      <c r="A4077" s="7">
        <f>anotacoes!D4077</f>
        <v>40580</v>
      </c>
      <c r="B4077" t="str">
        <f>anotacoes!C4077</f>
        <v>GRAND SLAM PARIS 2011</v>
      </c>
      <c r="C4077" t="str">
        <f>anotacoes!E4077</f>
        <v>KIM, J B</v>
      </c>
      <c r="D4077" t="str">
        <f>anotacoes!F4077</f>
        <v>ELMONT, G</v>
      </c>
      <c r="E4077" t="s">
        <v>10325</v>
      </c>
      <c r="F4077">
        <f>anotacoes!A4077</f>
        <v>56</v>
      </c>
      <c r="G4077">
        <f>anotacoes!B4077</f>
        <v>134</v>
      </c>
      <c r="H4077" t="str">
        <f>anotacoes!K4077</f>
        <v xml:space="preserve"> 00:16:43,000</v>
      </c>
      <c r="I4077" t="str">
        <f>anotacoes!L4077</f>
        <v xml:space="preserve"> 00:16:46,721</v>
      </c>
      <c r="J4077" t="str">
        <f>IF(L4077="PAUSE",E4077,IF(anotacoes!G4081=conversao_anotacoes!C4077,conversao_anotacoes!C4077,conversao_anotacoes!D4077))</f>
        <v>KIM, J B</v>
      </c>
      <c r="K4077" t="str">
        <f t="shared" si="126"/>
        <v>ELMONT, G</v>
      </c>
      <c r="L4077" t="str">
        <f>UPPER(anotacoes!H4077)</f>
        <v>DISPLACEMENT</v>
      </c>
      <c r="M4077" t="str">
        <f>IF(OR(L4077="ATTACK",L4077="FINTA"),"&lt;TECNICA&gt;",UPPER(anotacoes!I4077))</f>
        <v>TRY TO GRIP WITH CONTACT</v>
      </c>
      <c r="N4077" t="str">
        <f>IF(OR(L4077="ATTACK",L4077="FINTA"),UPPER(anotacoes!I4077),"")</f>
        <v/>
      </c>
      <c r="O4077" s="6" t="str">
        <f>IF(anotacoes!N4077=0,"",anotacoes!N4077)</f>
        <v/>
      </c>
      <c r="P4077" t="str">
        <f>IF(anotacoes!M4077=0,"",UPPER(anotacoes!M4077))</f>
        <v/>
      </c>
      <c r="Q4077" t="str">
        <f t="shared" si="127"/>
        <v>INSERT INTO CONVERSAO_LUTA_ACAO (cd_conversao, id_luta, sequencia, momento_inicio, momento_fim, quem_faz, quem_sofre, acao_tipo, acao, tecnica, direcao, pontuacao) VALUES (1, 56, 134, TRIM(' 00:16:43,000'), TRIM(' 00:16:46,721'), 'KIM, J B', 'ELMONT, G', 'DISPLACEMENT', 'TRY TO GRIP WITH CONTACT', NULL, NULL, NULL)</v>
      </c>
      <c r="R4077" t="s">
        <v>10327</v>
      </c>
    </row>
    <row r="4078" spans="1:18" hidden="1" x14ac:dyDescent="0.25">
      <c r="A4078" s="7">
        <f>anotacoes!D4078</f>
        <v>40580</v>
      </c>
      <c r="B4078" t="str">
        <f>anotacoes!C4078</f>
        <v>GRAND SLAM PARIS 2011</v>
      </c>
      <c r="C4078" t="str">
        <f>anotacoes!E4078</f>
        <v>KIM, J B</v>
      </c>
      <c r="D4078" t="str">
        <f>anotacoes!F4078</f>
        <v>ELMONT, G</v>
      </c>
      <c r="E4078" t="s">
        <v>10325</v>
      </c>
      <c r="F4078">
        <f>anotacoes!A4078</f>
        <v>56</v>
      </c>
      <c r="G4078">
        <f>anotacoes!B4078</f>
        <v>135</v>
      </c>
      <c r="H4078" t="str">
        <f>anotacoes!K4078</f>
        <v xml:space="preserve"> 00:16:46,721</v>
      </c>
      <c r="I4078" t="str">
        <f>anotacoes!L4078</f>
        <v xml:space="preserve"> 00:16:56,494</v>
      </c>
      <c r="J4078" t="str">
        <f>IF(L4078="PAUSE",E4078,IF(anotacoes!G4082=conversao_anotacoes!C4078,conversao_anotacoes!C4078,conversao_anotacoes!D4078))</f>
        <v>KIM, J B</v>
      </c>
      <c r="K4078" t="str">
        <f t="shared" si="126"/>
        <v>ELMONT, G</v>
      </c>
      <c r="L4078" t="str">
        <f>UPPER(anotacoes!H4078)</f>
        <v>GRIP TIME</v>
      </c>
      <c r="M4078" t="str">
        <f>IF(OR(L4078="ATTACK",L4078="FINTA"),"&lt;TECNICA&gt;",UPPER(anotacoes!I4078))</f>
        <v>LEFT BACK</v>
      </c>
      <c r="N4078" t="str">
        <f>IF(OR(L4078="ATTACK",L4078="FINTA"),UPPER(anotacoes!I4078),"")</f>
        <v/>
      </c>
      <c r="O4078" s="6" t="str">
        <f>IF(anotacoes!N4078=0,"",anotacoes!N4078)</f>
        <v/>
      </c>
      <c r="P4078" t="str">
        <f>IF(anotacoes!M4078=0,"",UPPER(anotacoes!M4078))</f>
        <v/>
      </c>
      <c r="Q4078" t="str">
        <f t="shared" si="127"/>
        <v>INSERT INTO CONVERSAO_LUTA_ACAO (cd_conversao, id_luta, sequencia, momento_inicio, momento_fim, quem_faz, quem_sofre, acao_tipo, acao, tecnica, direcao, pontuacao) VALUES (1, 56, 135, TRIM(' 00:16:46,721'), TRIM(' 00:16:56,494'), 'KIM, J B', 'ELMONT, G', 'GRIP TIME', 'LEFT BACK', NULL, NULL, NULL)</v>
      </c>
      <c r="R4078" t="s">
        <v>10327</v>
      </c>
    </row>
    <row r="4079" spans="1:18" hidden="1" x14ac:dyDescent="0.25">
      <c r="A4079" s="7">
        <f>anotacoes!D4079</f>
        <v>40580</v>
      </c>
      <c r="B4079" t="str">
        <f>anotacoes!C4079</f>
        <v>GRAND SLAM PARIS 2011</v>
      </c>
      <c r="C4079" t="str">
        <f>anotacoes!E4079</f>
        <v>KIM, J B</v>
      </c>
      <c r="D4079" t="str">
        <f>anotacoes!F4079</f>
        <v>ELMONT, G</v>
      </c>
      <c r="E4079" t="s">
        <v>10325</v>
      </c>
      <c r="F4079">
        <f>anotacoes!A4079</f>
        <v>56</v>
      </c>
      <c r="G4079">
        <f>anotacoes!B4079</f>
        <v>136</v>
      </c>
      <c r="H4079" t="str">
        <f>anotacoes!K4079</f>
        <v xml:space="preserve"> 00:16:56,494</v>
      </c>
      <c r="I4079" t="str">
        <f>anotacoes!L4079</f>
        <v xml:space="preserve"> 00:16:57,549</v>
      </c>
      <c r="J4079" t="str">
        <f>IF(L4079="PAUSE",E4079,IF(anotacoes!G4083=conversao_anotacoes!C4079,conversao_anotacoes!C4079,conversao_anotacoes!D4079))</f>
        <v>KIM, J B</v>
      </c>
      <c r="K4079" t="str">
        <f t="shared" si="126"/>
        <v>ELMONT, G</v>
      </c>
      <c r="L4079" t="str">
        <f>UPPER(anotacoes!H4079)</f>
        <v>ATTACK</v>
      </c>
      <c r="M4079" t="str">
        <f>IF(OR(L4079="ATTACK",L4079="FINTA"),"&lt;TECNICA&gt;",UPPER(anotacoes!I4079))</f>
        <v>&lt;TECNICA&gt;</v>
      </c>
      <c r="N4079" t="str">
        <f>IF(OR(L4079="ATTACK",L4079="FINTA"),UPPER(anotacoes!I4079),"")</f>
        <v>OUCHI GARI</v>
      </c>
      <c r="O4079" s="6">
        <f>IF(anotacoes!N4079=0,"",anotacoes!N4079)</f>
        <v>6</v>
      </c>
      <c r="P4079" t="str">
        <f>IF(anotacoes!M4079=0,"",UPPER(anotacoes!M4079))</f>
        <v/>
      </c>
      <c r="Q4079" t="str">
        <f t="shared" si="127"/>
        <v>INSERT INTO CONVERSAO_LUTA_ACAO (cd_conversao, id_luta, sequencia, momento_inicio, momento_fim, quem_faz, quem_sofre, acao_tipo, acao, tecnica, direcao, pontuacao) VALUES (1, 56, 136, TRIM(' 00:16:56,494'), TRIM(' 00:16:57,549'), 'KIM, J B', 'ELMONT, G', 'ATTACK', '&lt;TECNICA&gt;', 'OUCHI GARI', 6, NULL)</v>
      </c>
      <c r="R4079" t="s">
        <v>10327</v>
      </c>
    </row>
    <row r="4080" spans="1:18" hidden="1" x14ac:dyDescent="0.25">
      <c r="A4080" s="7">
        <f>anotacoes!D4080</f>
        <v>40580</v>
      </c>
      <c r="B4080" t="str">
        <f>anotacoes!C4080</f>
        <v>GRAND SLAM PARIS 2011</v>
      </c>
      <c r="C4080" t="str">
        <f>anotacoes!E4080</f>
        <v>KIM, J B</v>
      </c>
      <c r="D4080" t="str">
        <f>anotacoes!F4080</f>
        <v>ELMONT, G</v>
      </c>
      <c r="E4080" t="s">
        <v>10325</v>
      </c>
      <c r="F4080">
        <f>anotacoes!A4080</f>
        <v>56</v>
      </c>
      <c r="G4080">
        <f>anotacoes!B4080</f>
        <v>137</v>
      </c>
      <c r="H4080" t="str">
        <f>anotacoes!K4080</f>
        <v xml:space="preserve"> 00:16:57,549</v>
      </c>
      <c r="I4080" t="str">
        <f>anotacoes!L4080</f>
        <v xml:space="preserve"> 00:17:04,355</v>
      </c>
      <c r="J4080" t="str">
        <f>IF(L4080="PAUSE",E4080,IF(anotacoes!G4084=conversao_anotacoes!C4080,conversao_anotacoes!C4080,conversao_anotacoes!D4080))</f>
        <v>KIM, J B</v>
      </c>
      <c r="K4080" t="str">
        <f t="shared" si="126"/>
        <v>ELMONT, G</v>
      </c>
      <c r="L4080" t="str">
        <f>UPPER(anotacoes!H4080)</f>
        <v>GROUNDWORK COMBAT</v>
      </c>
      <c r="M4080" t="str">
        <f>IF(OR(L4080="ATTACK",L4080="FINTA"),"&lt;TECNICA&gt;",UPPER(anotacoes!I4080))</f>
        <v>TRYING TO ATTACK</v>
      </c>
      <c r="N4080" t="str">
        <f>IF(OR(L4080="ATTACK",L4080="FINTA"),UPPER(anotacoes!I4080),"")</f>
        <v/>
      </c>
      <c r="O4080" s="6" t="str">
        <f>IF(anotacoes!N4080=0,"",anotacoes!N4080)</f>
        <v/>
      </c>
      <c r="P4080" t="str">
        <f>IF(anotacoes!M4080=0,"",UPPER(anotacoes!M4080))</f>
        <v/>
      </c>
      <c r="Q4080" t="str">
        <f t="shared" si="127"/>
        <v>INSERT INTO CONVERSAO_LUTA_ACAO (cd_conversao, id_luta, sequencia, momento_inicio, momento_fim, quem_faz, quem_sofre, acao_tipo, acao, tecnica, direcao, pontuacao) VALUES (1, 56, 137, TRIM(' 00:16:57,549'), TRIM(' 00:17:04,355'), 'KIM, J B', 'ELMONT, G', 'GROUNDWORK COMBAT', 'TRYING TO ATTACK', NULL, NULL, NULL)</v>
      </c>
      <c r="R4080" t="s">
        <v>10327</v>
      </c>
    </row>
    <row r="4081" spans="1:18" hidden="1" x14ac:dyDescent="0.25">
      <c r="A4081" s="7">
        <f>anotacoes!D4081</f>
        <v>40580</v>
      </c>
      <c r="B4081" t="str">
        <f>anotacoes!C4081</f>
        <v>GRAND SLAM PARIS 2011</v>
      </c>
      <c r="C4081" t="str">
        <f>anotacoes!E4081</f>
        <v>KIM, J B</v>
      </c>
      <c r="D4081" t="str">
        <f>anotacoes!F4081</f>
        <v>ELMONT, G</v>
      </c>
      <c r="E4081" t="s">
        <v>10325</v>
      </c>
      <c r="F4081">
        <f>anotacoes!A4081</f>
        <v>56</v>
      </c>
      <c r="G4081">
        <f>anotacoes!B4081</f>
        <v>138</v>
      </c>
      <c r="H4081" t="str">
        <f>anotacoes!K4081</f>
        <v xml:space="preserve"> 00:17:04,557</v>
      </c>
      <c r="I4081" t="str">
        <f>anotacoes!L4081</f>
        <v xml:space="preserve"> 00:17:18,596</v>
      </c>
      <c r="J4081" t="str">
        <f>IF(L4081="PAUSE",E4081,IF(anotacoes!G4085=conversao_anotacoes!C4081,conversao_anotacoes!C4081,conversao_anotacoes!D4081))</f>
        <v>&lt;ARBITRO_DESCONHECIDO&gt;</v>
      </c>
      <c r="K4081" t="str">
        <f t="shared" si="126"/>
        <v/>
      </c>
      <c r="L4081" t="str">
        <f>UPPER(anotacoes!H4081)</f>
        <v>PAUSE</v>
      </c>
      <c r="M4081" t="str">
        <f>IF(OR(L4081="ATTACK",L4081="FINTA"),"&lt;TECNICA&gt;",UPPER(anotacoes!I4081))</f>
        <v>&lt;NAO_CLASSIFICADO&gt;</v>
      </c>
      <c r="N4081" t="str">
        <f>IF(OR(L4081="ATTACK",L4081="FINTA"),UPPER(anotacoes!I4081),"")</f>
        <v/>
      </c>
      <c r="O4081" s="6" t="str">
        <f>IF(anotacoes!N4081=0,"",anotacoes!N4081)</f>
        <v/>
      </c>
      <c r="P4081" t="str">
        <f>IF(anotacoes!M4081=0,"",UPPER(anotacoes!M4081))</f>
        <v/>
      </c>
      <c r="Q4081" t="str">
        <f t="shared" si="127"/>
        <v>INSERT INTO CONVERSAO_LUTA_ACAO (cd_conversao, id_luta, sequencia, momento_inicio, momento_fim, quem_faz, quem_sofre, acao_tipo, acao, tecnica, direcao, pontuacao) VALUES (1, 56, 138, TRIM(' 00:17:04,557'), TRIM(' 00:17:18,596'), '&lt;ARBITRO_DESCONHECIDO&gt;', '', 'PAUSE', '&lt;NAO_CLASSIFICADO&gt;', NULL, NULL, NULL)</v>
      </c>
      <c r="R4081" t="s">
        <v>10327</v>
      </c>
    </row>
    <row r="4082" spans="1:18" hidden="1" x14ac:dyDescent="0.25">
      <c r="A4082" s="7">
        <f>anotacoes!D4082</f>
        <v>40580</v>
      </c>
      <c r="B4082" t="str">
        <f>anotacoes!C4082</f>
        <v>GRAND SLAM PARIS 2011</v>
      </c>
      <c r="C4082" t="str">
        <f>anotacoes!E4082</f>
        <v>KIM, J B</v>
      </c>
      <c r="D4082" t="str">
        <f>anotacoes!F4082</f>
        <v>ELMONT, G</v>
      </c>
      <c r="E4082" t="s">
        <v>10325</v>
      </c>
      <c r="F4082">
        <f>anotacoes!A4082</f>
        <v>56</v>
      </c>
      <c r="G4082">
        <f>anotacoes!B4082</f>
        <v>139</v>
      </c>
      <c r="H4082" t="str">
        <f>anotacoes!K4082</f>
        <v xml:space="preserve"> 00:17:18,596</v>
      </c>
      <c r="I4082" t="str">
        <f>anotacoes!L4082</f>
        <v xml:space="preserve"> 00:17:19,891</v>
      </c>
      <c r="J4082" t="str">
        <f>IF(L4082="PAUSE",E4082,IF(anotacoes!G4086=conversao_anotacoes!C4082,conversao_anotacoes!C4082,conversao_anotacoes!D4082))</f>
        <v>KIM, J B</v>
      </c>
      <c r="K4082" t="str">
        <f t="shared" si="126"/>
        <v>ELMONT, G</v>
      </c>
      <c r="L4082" t="str">
        <f>UPPER(anotacoes!H4082)</f>
        <v>DISPLACEMENT</v>
      </c>
      <c r="M4082" t="str">
        <f>IF(OR(L4082="ATTACK",L4082="FINTA"),"&lt;TECNICA&gt;",UPPER(anotacoes!I4082))</f>
        <v>2-3 STEP HESITANT RIGHT</v>
      </c>
      <c r="N4082" t="str">
        <f>IF(OR(L4082="ATTACK",L4082="FINTA"),UPPER(anotacoes!I4082),"")</f>
        <v/>
      </c>
      <c r="O4082" s="6" t="str">
        <f>IF(anotacoes!N4082=0,"",anotacoes!N4082)</f>
        <v/>
      </c>
      <c r="P4082" t="str">
        <f>IF(anotacoes!M4082=0,"",UPPER(anotacoes!M4082))</f>
        <v/>
      </c>
      <c r="Q4082" t="str">
        <f t="shared" si="127"/>
        <v>INSERT INTO CONVERSAO_LUTA_ACAO (cd_conversao, id_luta, sequencia, momento_inicio, momento_fim, quem_faz, quem_sofre, acao_tipo, acao, tecnica, direcao, pontuacao) VALUES (1, 56, 139, TRIM(' 00:17:18,596'), TRIM(' 00:17:19,891'), 'KIM, J B', 'ELMONT, G', 'DISPLACEMENT', '2-3 STEP HESITANT RIGHT', NULL, NULL, NULL)</v>
      </c>
      <c r="R4082" t="s">
        <v>10327</v>
      </c>
    </row>
    <row r="4083" spans="1:18" hidden="1" x14ac:dyDescent="0.25">
      <c r="A4083" s="7">
        <f>anotacoes!D4083</f>
        <v>40580</v>
      </c>
      <c r="B4083" t="str">
        <f>anotacoes!C4083</f>
        <v>GRAND SLAM PARIS 2011</v>
      </c>
      <c r="C4083" t="str">
        <f>anotacoes!E4083</f>
        <v>KIM, J B</v>
      </c>
      <c r="D4083" t="str">
        <f>anotacoes!F4083</f>
        <v>ELMONT, G</v>
      </c>
      <c r="E4083" t="s">
        <v>10325</v>
      </c>
      <c r="F4083">
        <f>anotacoes!A4083</f>
        <v>56</v>
      </c>
      <c r="G4083">
        <f>anotacoes!B4083</f>
        <v>140</v>
      </c>
      <c r="H4083" t="str">
        <f>anotacoes!K4083</f>
        <v xml:space="preserve"> 00:17:19,891</v>
      </c>
      <c r="I4083" t="str">
        <f>anotacoes!L4083</f>
        <v xml:space="preserve"> 00:17:28,812</v>
      </c>
      <c r="J4083" t="str">
        <f>IF(L4083="PAUSE",E4083,IF(anotacoes!G4087=conversao_anotacoes!C4083,conversao_anotacoes!C4083,conversao_anotacoes!D4083))</f>
        <v>KIM, J B</v>
      </c>
      <c r="K4083" t="str">
        <f t="shared" si="126"/>
        <v>ELMONT, G</v>
      </c>
      <c r="L4083" t="str">
        <f>UPPER(anotacoes!H4083)</f>
        <v>GRIP TIME</v>
      </c>
      <c r="M4083" t="str">
        <f>IF(OR(L4083="ATTACK",L4083="FINTA"),"&lt;TECNICA&gt;",UPPER(anotacoes!I4083))</f>
        <v>LEFT COLLAR RIGHT SLEEVE</v>
      </c>
      <c r="N4083" t="str">
        <f>IF(OR(L4083="ATTACK",L4083="FINTA"),UPPER(anotacoes!I4083),"")</f>
        <v/>
      </c>
      <c r="O4083" s="6" t="str">
        <f>IF(anotacoes!N4083=0,"",anotacoes!N4083)</f>
        <v/>
      </c>
      <c r="P4083" t="str">
        <f>IF(anotacoes!M4083=0,"",UPPER(anotacoes!M4083))</f>
        <v/>
      </c>
      <c r="Q4083" t="str">
        <f t="shared" si="127"/>
        <v>INSERT INTO CONVERSAO_LUTA_ACAO (cd_conversao, id_luta, sequencia, momento_inicio, momento_fim, quem_faz, quem_sofre, acao_tipo, acao, tecnica, direcao, pontuacao) VALUES (1, 56, 140, TRIM(' 00:17:19,891'), TRIM(' 00:17:28,812'), 'KIM, J B', 'ELMONT, G', 'GRIP TIME', 'LEFT COLLAR RIGHT SLEEVE', NULL, NULL, NULL)</v>
      </c>
      <c r="R4083" t="s">
        <v>10327</v>
      </c>
    </row>
    <row r="4084" spans="1:18" hidden="1" x14ac:dyDescent="0.25">
      <c r="A4084" s="7">
        <f>anotacoes!D4084</f>
        <v>40580</v>
      </c>
      <c r="B4084" t="str">
        <f>anotacoes!C4084</f>
        <v>GRAND SLAM PARIS 2011</v>
      </c>
      <c r="C4084" t="str">
        <f>anotacoes!E4084</f>
        <v>KIM, J B</v>
      </c>
      <c r="D4084" t="str">
        <f>anotacoes!F4084</f>
        <v>ELMONT, G</v>
      </c>
      <c r="E4084" t="s">
        <v>10325</v>
      </c>
      <c r="F4084">
        <f>anotacoes!A4084</f>
        <v>56</v>
      </c>
      <c r="G4084">
        <f>anotacoes!B4084</f>
        <v>141</v>
      </c>
      <c r="H4084" t="str">
        <f>anotacoes!K4084</f>
        <v xml:space="preserve"> 00:17:28,812</v>
      </c>
      <c r="I4084" t="str">
        <f>anotacoes!L4084</f>
        <v xml:space="preserve"> 00:17:30,807</v>
      </c>
      <c r="J4084" t="str">
        <f>IF(L4084="PAUSE",E4084,IF(anotacoes!G4088=conversao_anotacoes!C4084,conversao_anotacoes!C4084,conversao_anotacoes!D4084))</f>
        <v>KIM, J B</v>
      </c>
      <c r="K4084" t="str">
        <f t="shared" si="126"/>
        <v>ELMONT, G</v>
      </c>
      <c r="L4084" t="str">
        <f>UPPER(anotacoes!H4084)</f>
        <v>ATTACK</v>
      </c>
      <c r="M4084" t="str">
        <f>IF(OR(L4084="ATTACK",L4084="FINTA"),"&lt;TECNICA&gt;",UPPER(anotacoes!I4084))</f>
        <v>&lt;TECNICA&gt;</v>
      </c>
      <c r="N4084" t="str">
        <f>IF(OR(L4084="ATTACK",L4084="FINTA"),UPPER(anotacoes!I4084),"")</f>
        <v>OUCHI GARI</v>
      </c>
      <c r="O4084" s="6">
        <f>IF(anotacoes!N4084=0,"",anotacoes!N4084)</f>
        <v>2</v>
      </c>
      <c r="P4084" t="str">
        <f>IF(anotacoes!M4084=0,"",UPPER(anotacoes!M4084))</f>
        <v/>
      </c>
      <c r="Q4084" t="str">
        <f t="shared" si="127"/>
        <v>INSERT INTO CONVERSAO_LUTA_ACAO (cd_conversao, id_luta, sequencia, momento_inicio, momento_fim, quem_faz, quem_sofre, acao_tipo, acao, tecnica, direcao, pontuacao) VALUES (1, 56, 141, TRIM(' 00:17:28,812'), TRIM(' 00:17:30,807'), 'KIM, J B', 'ELMONT, G', 'ATTACK', '&lt;TECNICA&gt;', 'OUCHI GARI', 2, NULL)</v>
      </c>
      <c r="R4084" t="s">
        <v>10327</v>
      </c>
    </row>
    <row r="4085" spans="1:18" hidden="1" x14ac:dyDescent="0.25">
      <c r="A4085" s="7">
        <f>anotacoes!D4085</f>
        <v>40580</v>
      </c>
      <c r="B4085" t="str">
        <f>anotacoes!C4085</f>
        <v>GRAND SLAM PARIS 2011</v>
      </c>
      <c r="C4085" t="str">
        <f>anotacoes!E4085</f>
        <v>KIM, J B</v>
      </c>
      <c r="D4085" t="str">
        <f>anotacoes!F4085</f>
        <v>ELMONT, G</v>
      </c>
      <c r="E4085" t="s">
        <v>10325</v>
      </c>
      <c r="F4085">
        <f>anotacoes!A4085</f>
        <v>56</v>
      </c>
      <c r="G4085">
        <f>anotacoes!B4085</f>
        <v>142</v>
      </c>
      <c r="H4085" t="str">
        <f>anotacoes!K4085</f>
        <v xml:space="preserve"> 00:17:30,807</v>
      </c>
      <c r="I4085" t="str">
        <f>anotacoes!L4085</f>
        <v xml:space="preserve"> 00:17:34,866</v>
      </c>
      <c r="J4085" t="str">
        <f>IF(L4085="PAUSE",E4085,IF(anotacoes!G4089=conversao_anotacoes!C4085,conversao_anotacoes!C4085,conversao_anotacoes!D4085))</f>
        <v>KIM, J B</v>
      </c>
      <c r="K4085" t="str">
        <f t="shared" si="126"/>
        <v>ELMONT, G</v>
      </c>
      <c r="L4085" t="str">
        <f>UPPER(anotacoes!H4085)</f>
        <v>GROUNDWORK COMBAT</v>
      </c>
      <c r="M4085" t="str">
        <f>IF(OR(L4085="ATTACK",L4085="FINTA"),"&lt;TECNICA&gt;",UPPER(anotacoes!I4085))</f>
        <v>TRYING TO ATTACK</v>
      </c>
      <c r="N4085" t="str">
        <f>IF(OR(L4085="ATTACK",L4085="FINTA"),UPPER(anotacoes!I4085),"")</f>
        <v/>
      </c>
      <c r="O4085" s="6" t="str">
        <f>IF(anotacoes!N4085=0,"",anotacoes!N4085)</f>
        <v/>
      </c>
      <c r="P4085" t="str">
        <f>IF(anotacoes!M4085=0,"",UPPER(anotacoes!M4085))</f>
        <v/>
      </c>
      <c r="Q4085" t="str">
        <f t="shared" si="127"/>
        <v>INSERT INTO CONVERSAO_LUTA_ACAO (cd_conversao, id_luta, sequencia, momento_inicio, momento_fim, quem_faz, quem_sofre, acao_tipo, acao, tecnica, direcao, pontuacao) VALUES (1, 56, 142, TRIM(' 00:17:30,807'), TRIM(' 00:17:34,866'), 'KIM, J B', 'ELMONT, G', 'GROUNDWORK COMBAT', 'TRYING TO ATTACK', NULL, NULL, NULL)</v>
      </c>
      <c r="R4085" t="s">
        <v>10327</v>
      </c>
    </row>
    <row r="4086" spans="1:18" hidden="1" x14ac:dyDescent="0.25">
      <c r="A4086" s="7">
        <f>anotacoes!D4086</f>
        <v>40580</v>
      </c>
      <c r="B4086" t="str">
        <f>anotacoes!C4086</f>
        <v>GRAND SLAM PARIS 2011</v>
      </c>
      <c r="C4086" t="str">
        <f>anotacoes!E4086</f>
        <v>KIM, J B</v>
      </c>
      <c r="D4086" t="str">
        <f>anotacoes!F4086</f>
        <v>ELMONT, G</v>
      </c>
      <c r="E4086" t="s">
        <v>10325</v>
      </c>
      <c r="F4086">
        <f>anotacoes!A4086</f>
        <v>56</v>
      </c>
      <c r="G4086">
        <f>anotacoes!B4086</f>
        <v>143</v>
      </c>
      <c r="H4086" t="str">
        <f>anotacoes!K4086</f>
        <v xml:space="preserve"> 00:17:34,866</v>
      </c>
      <c r="I4086" t="str">
        <f>anotacoes!L4086</f>
        <v xml:space="preserve"> 00:17:34,866</v>
      </c>
      <c r="J4086" t="str">
        <f>IF(L4086="PAUSE",E4086,IF(anotacoes!G4090=conversao_anotacoes!C4086,conversao_anotacoes!C4086,conversao_anotacoes!D4086))</f>
        <v>&lt;ARBITRO_DESCONHECIDO&gt;</v>
      </c>
      <c r="K4086" t="str">
        <f t="shared" si="126"/>
        <v/>
      </c>
      <c r="L4086" t="str">
        <f>UPPER(anotacoes!H4086)</f>
        <v>PAUSE</v>
      </c>
      <c r="M4086" t="str">
        <f>IF(OR(L4086="ATTACK",L4086="FINTA"),"&lt;TECNICA&gt;",UPPER(anotacoes!I4086))</f>
        <v>&lt;NAO_CLASSIFICADO&gt;</v>
      </c>
      <c r="N4086" t="str">
        <f>IF(OR(L4086="ATTACK",L4086="FINTA"),UPPER(anotacoes!I4086),"")</f>
        <v/>
      </c>
      <c r="O4086" s="6" t="str">
        <f>IF(anotacoes!N4086=0,"",anotacoes!N4086)</f>
        <v/>
      </c>
      <c r="P4086" t="str">
        <f>IF(anotacoes!M4086=0,"",UPPER(anotacoes!M4086))</f>
        <v/>
      </c>
      <c r="Q4086" t="str">
        <f t="shared" si="127"/>
        <v>INSERT INTO CONVERSAO_LUTA_ACAO (cd_conversao, id_luta, sequencia, momento_inicio, momento_fim, quem_faz, quem_sofre, acao_tipo, acao, tecnica, direcao, pontuacao) VALUES (1, 56, 143, TRIM(' 00:17:34,866'), TRIM(' 00:17:34,866'), '&lt;ARBITRO_DESCONHECIDO&gt;', '', 'PAUSE', '&lt;NAO_CLASSIFICADO&gt;', NULL, NULL, NULL)</v>
      </c>
      <c r="R4086" t="s">
        <v>10327</v>
      </c>
    </row>
    <row r="4087" spans="1:18" hidden="1" x14ac:dyDescent="0.25">
      <c r="A4087" s="7">
        <f>anotacoes!D4087</f>
        <v>40580</v>
      </c>
      <c r="B4087" t="str">
        <f>anotacoes!C4087</f>
        <v>GRAND SLAM PARIS 2011</v>
      </c>
      <c r="C4087" t="str">
        <f>anotacoes!E4087</f>
        <v>KIM, J B</v>
      </c>
      <c r="D4087" t="str">
        <f>anotacoes!F4087</f>
        <v>ELMONT, G</v>
      </c>
      <c r="E4087" t="s">
        <v>10325</v>
      </c>
      <c r="F4087">
        <f>anotacoes!A4087</f>
        <v>56</v>
      </c>
      <c r="G4087">
        <f>anotacoes!B4087</f>
        <v>144</v>
      </c>
      <c r="H4087" t="str">
        <f>anotacoes!K4087</f>
        <v xml:space="preserve"> 00:17:34,866</v>
      </c>
      <c r="I4087" t="str">
        <f>anotacoes!L4087</f>
        <v xml:space="preserve"> 00:17:39,407</v>
      </c>
      <c r="J4087" t="str">
        <f>IF(L4087="PAUSE",E4087,IF(anotacoes!G4091=conversao_anotacoes!C4087,conversao_anotacoes!C4087,conversao_anotacoes!D4087))</f>
        <v>KIM, J B</v>
      </c>
      <c r="K4087" t="str">
        <f t="shared" si="126"/>
        <v>ELMONT, G</v>
      </c>
      <c r="L4087" t="str">
        <f>UPPER(anotacoes!H4087)</f>
        <v>DISPLACEMENT</v>
      </c>
      <c r="M4087" t="str">
        <f>IF(OR(L4087="ATTACK",L4087="FINTA"),"&lt;TECNICA&gt;",UPPER(anotacoes!I4087))</f>
        <v>TRY TO GRIP WITH CONTACT</v>
      </c>
      <c r="N4087" t="str">
        <f>IF(OR(L4087="ATTACK",L4087="FINTA"),UPPER(anotacoes!I4087),"")</f>
        <v/>
      </c>
      <c r="O4087" s="6" t="str">
        <f>IF(anotacoes!N4087=0,"",anotacoes!N4087)</f>
        <v/>
      </c>
      <c r="P4087" t="str">
        <f>IF(anotacoes!M4087=0,"",UPPER(anotacoes!M4087))</f>
        <v/>
      </c>
      <c r="Q4087" t="str">
        <f t="shared" si="127"/>
        <v>INSERT INTO CONVERSAO_LUTA_ACAO (cd_conversao, id_luta, sequencia, momento_inicio, momento_fim, quem_faz, quem_sofre, acao_tipo, acao, tecnica, direcao, pontuacao) VALUES (1, 56, 144, TRIM(' 00:17:34,866'), TRIM(' 00:17:39,407'), 'KIM, J B', 'ELMONT, G', 'DISPLACEMENT', 'TRY TO GRIP WITH CONTACT', NULL, NULL, NULL)</v>
      </c>
      <c r="R4087" t="s">
        <v>10327</v>
      </c>
    </row>
    <row r="4088" spans="1:18" hidden="1" x14ac:dyDescent="0.25">
      <c r="A4088" s="7">
        <f>anotacoes!D4088</f>
        <v>40580</v>
      </c>
      <c r="B4088" t="str">
        <f>anotacoes!C4088</f>
        <v>GRAND SLAM PARIS 2011</v>
      </c>
      <c r="C4088" t="str">
        <f>anotacoes!E4088</f>
        <v>KIM, J B</v>
      </c>
      <c r="D4088" t="str">
        <f>anotacoes!F4088</f>
        <v>ELMONT, G</v>
      </c>
      <c r="E4088" t="s">
        <v>10325</v>
      </c>
      <c r="F4088">
        <f>anotacoes!A4088</f>
        <v>56</v>
      </c>
      <c r="G4088">
        <f>anotacoes!B4088</f>
        <v>145</v>
      </c>
      <c r="H4088" t="str">
        <f>anotacoes!K4088</f>
        <v xml:space="preserve"> 00:17:39,407</v>
      </c>
      <c r="I4088" t="str">
        <f>anotacoes!L4088</f>
        <v xml:space="preserve"> 00:18:24,175</v>
      </c>
      <c r="J4088" t="str">
        <f>IF(L4088="PAUSE",E4088,IF(anotacoes!G4092=conversao_anotacoes!C4088,conversao_anotacoes!C4088,conversao_anotacoes!D4088))</f>
        <v>KIM, J B</v>
      </c>
      <c r="K4088" t="str">
        <f t="shared" si="126"/>
        <v>ELMONT, G</v>
      </c>
      <c r="L4088" t="str">
        <f>UPPER(anotacoes!H4088)</f>
        <v>GRIP TIME</v>
      </c>
      <c r="M4088" t="str">
        <f>IF(OR(L4088="ATTACK",L4088="FINTA"),"&lt;TECNICA&gt;",UPPER(anotacoes!I4088))</f>
        <v>LEFT COLLAR RIGHT SLEEVE</v>
      </c>
      <c r="N4088" t="str">
        <f>IF(OR(L4088="ATTACK",L4088="FINTA"),UPPER(anotacoes!I4088),"")</f>
        <v/>
      </c>
      <c r="O4088" s="6" t="str">
        <f>IF(anotacoes!N4088=0,"",anotacoes!N4088)</f>
        <v/>
      </c>
      <c r="P4088" t="str">
        <f>IF(anotacoes!M4088=0,"",UPPER(anotacoes!M4088))</f>
        <v/>
      </c>
      <c r="Q4088" t="str">
        <f t="shared" si="127"/>
        <v>INSERT INTO CONVERSAO_LUTA_ACAO (cd_conversao, id_luta, sequencia, momento_inicio, momento_fim, quem_faz, quem_sofre, acao_tipo, acao, tecnica, direcao, pontuacao) VALUES (1, 56, 145, TRIM(' 00:17:39,407'), TRIM(' 00:18:24,175'), 'KIM, J B', 'ELMONT, G', 'GRIP TIME', 'LEFT COLLAR RIGHT SLEEVE', NULL, NULL, NULL)</v>
      </c>
      <c r="R4088" t="s">
        <v>10327</v>
      </c>
    </row>
    <row r="4089" spans="1:18" hidden="1" x14ac:dyDescent="0.25">
      <c r="A4089" s="7">
        <f>anotacoes!D4089</f>
        <v>40580</v>
      </c>
      <c r="B4089" t="str">
        <f>anotacoes!C4089</f>
        <v>GRAND SLAM PARIS 2011</v>
      </c>
      <c r="C4089" t="str">
        <f>anotacoes!E4089</f>
        <v>KIM, J B</v>
      </c>
      <c r="D4089" t="str">
        <f>anotacoes!F4089</f>
        <v>ELMONT, G</v>
      </c>
      <c r="E4089" t="s">
        <v>10325</v>
      </c>
      <c r="F4089">
        <f>anotacoes!A4089</f>
        <v>56</v>
      </c>
      <c r="G4089">
        <f>anotacoes!B4089</f>
        <v>146</v>
      </c>
      <c r="H4089" t="str">
        <f>anotacoes!K4089</f>
        <v xml:space="preserve"> 00:18:24,175</v>
      </c>
      <c r="I4089" t="str">
        <f>anotacoes!L4089</f>
        <v xml:space="preserve"> 00:18:26,230</v>
      </c>
      <c r="J4089" t="str">
        <f>IF(L4089="PAUSE",E4089,IF(anotacoes!G4093=conversao_anotacoes!C4089,conversao_anotacoes!C4089,conversao_anotacoes!D4089))</f>
        <v>KIM, J B</v>
      </c>
      <c r="K4089" t="str">
        <f t="shared" si="126"/>
        <v>ELMONT, G</v>
      </c>
      <c r="L4089" t="str">
        <f>UPPER(anotacoes!H4089)</f>
        <v>ATTACK</v>
      </c>
      <c r="M4089" t="str">
        <f>IF(OR(L4089="ATTACK",L4089="FINTA"),"&lt;TECNICA&gt;",UPPER(anotacoes!I4089))</f>
        <v>&lt;TECNICA&gt;</v>
      </c>
      <c r="N4089" t="str">
        <f>IF(OR(L4089="ATTACK",L4089="FINTA"),UPPER(anotacoes!I4089),"")</f>
        <v>YOKO TOMOE</v>
      </c>
      <c r="O4089" s="6">
        <f>IF(anotacoes!N4089=0,"",anotacoes!N4089)</f>
        <v>6</v>
      </c>
      <c r="P4089" t="str">
        <f>IF(anotacoes!M4089=0,"",UPPER(anotacoes!M4089))</f>
        <v/>
      </c>
      <c r="Q4089" t="str">
        <f t="shared" si="127"/>
        <v>INSERT INTO CONVERSAO_LUTA_ACAO (cd_conversao, id_luta, sequencia, momento_inicio, momento_fim, quem_faz, quem_sofre, acao_tipo, acao, tecnica, direcao, pontuacao) VALUES (1, 56, 146, TRIM(' 00:18:24,175'), TRIM(' 00:18:26,230'), 'KIM, J B', 'ELMONT, G', 'ATTACK', '&lt;TECNICA&gt;', 'YOKO TOMOE', 6, NULL)</v>
      </c>
      <c r="R4089" t="s">
        <v>10327</v>
      </c>
    </row>
    <row r="4090" spans="1:18" hidden="1" x14ac:dyDescent="0.25">
      <c r="A4090" s="7">
        <f>anotacoes!D4090</f>
        <v>40580</v>
      </c>
      <c r="B4090" t="str">
        <f>anotacoes!C4090</f>
        <v>GRAND SLAM PARIS 2011</v>
      </c>
      <c r="C4090" t="str">
        <f>anotacoes!E4090</f>
        <v>KIM, J B</v>
      </c>
      <c r="D4090" t="str">
        <f>anotacoes!F4090</f>
        <v>ELMONT, G</v>
      </c>
      <c r="E4090" t="s">
        <v>10325</v>
      </c>
      <c r="F4090">
        <f>anotacoes!A4090</f>
        <v>56</v>
      </c>
      <c r="G4090">
        <f>anotacoes!B4090</f>
        <v>147</v>
      </c>
      <c r="H4090" t="str">
        <f>anotacoes!K4090</f>
        <v xml:space="preserve"> 00:18:26,230</v>
      </c>
      <c r="I4090" t="str">
        <f>anotacoes!L4090</f>
        <v xml:space="preserve"> 00:18:28,926</v>
      </c>
      <c r="J4090" t="str">
        <f>IF(L4090="PAUSE",E4090,IF(anotacoes!G4094=conversao_anotacoes!C4090,conversao_anotacoes!C4090,conversao_anotacoes!D4090))</f>
        <v>KIM, J B</v>
      </c>
      <c r="K4090" t="str">
        <f t="shared" si="126"/>
        <v>ELMONT, G</v>
      </c>
      <c r="L4090" t="str">
        <f>UPPER(anotacoes!H4090)</f>
        <v>TRANSITION</v>
      </c>
      <c r="M4090" t="str">
        <f>IF(OR(L4090="ATTACK",L4090="FINTA"),"&lt;TECNICA&gt;",UPPER(anotacoes!I4090))</f>
        <v>WITH ATTACK</v>
      </c>
      <c r="N4090" t="str">
        <f>IF(OR(L4090="ATTACK",L4090="FINTA"),UPPER(anotacoes!I4090),"")</f>
        <v/>
      </c>
      <c r="O4090" s="6" t="str">
        <f>IF(anotacoes!N4090=0,"",anotacoes!N4090)</f>
        <v/>
      </c>
      <c r="P4090" t="str">
        <f>IF(anotacoes!M4090=0,"",UPPER(anotacoes!M4090))</f>
        <v/>
      </c>
      <c r="Q4090" t="str">
        <f t="shared" si="127"/>
        <v>INSERT INTO CONVERSAO_LUTA_ACAO (cd_conversao, id_luta, sequencia, momento_inicio, momento_fim, quem_faz, quem_sofre, acao_tipo, acao, tecnica, direcao, pontuacao) VALUES (1, 56, 147, TRIM(' 00:18:26,230'), TRIM(' 00:18:28,926'), 'KIM, J B', 'ELMONT, G', 'TRANSITION', 'WITH ATTACK', NULL, NULL, NULL)</v>
      </c>
      <c r="R4090" t="s">
        <v>10327</v>
      </c>
    </row>
    <row r="4091" spans="1:18" hidden="1" x14ac:dyDescent="0.25">
      <c r="A4091" s="7">
        <f>anotacoes!D4091</f>
        <v>40580</v>
      </c>
      <c r="B4091" t="str">
        <f>anotacoes!C4091</f>
        <v>GRAND SLAM PARIS 2011</v>
      </c>
      <c r="C4091" t="str">
        <f>anotacoes!E4091</f>
        <v>KIM, J B</v>
      </c>
      <c r="D4091" t="str">
        <f>anotacoes!F4091</f>
        <v>ELMONT, G</v>
      </c>
      <c r="E4091" t="s">
        <v>10325</v>
      </c>
      <c r="F4091">
        <f>anotacoes!A4091</f>
        <v>56</v>
      </c>
      <c r="G4091">
        <f>anotacoes!B4091</f>
        <v>148</v>
      </c>
      <c r="H4091" t="str">
        <f>anotacoes!K4091</f>
        <v xml:space="preserve"> 00:18:29,097</v>
      </c>
      <c r="I4091" t="str">
        <f>anotacoes!L4091</f>
        <v xml:space="preserve"> 00:18:35,709</v>
      </c>
      <c r="J4091" t="str">
        <f>IF(L4091="PAUSE",E4091,IF(anotacoes!G4095=conversao_anotacoes!C4091,conversao_anotacoes!C4091,conversao_anotacoes!D4091))</f>
        <v>&lt;ARBITRO_DESCONHECIDO&gt;</v>
      </c>
      <c r="K4091" t="str">
        <f t="shared" si="126"/>
        <v/>
      </c>
      <c r="L4091" t="str">
        <f>UPPER(anotacoes!H4091)</f>
        <v>PAUSE</v>
      </c>
      <c r="M4091" t="str">
        <f>IF(OR(L4091="ATTACK",L4091="FINTA"),"&lt;TECNICA&gt;",UPPER(anotacoes!I4091))</f>
        <v>&lt;NAO_CLASSIFICADO&gt;</v>
      </c>
      <c r="N4091" t="str">
        <f>IF(OR(L4091="ATTACK",L4091="FINTA"),UPPER(anotacoes!I4091),"")</f>
        <v/>
      </c>
      <c r="O4091" s="6" t="str">
        <f>IF(anotacoes!N4091=0,"",anotacoes!N4091)</f>
        <v/>
      </c>
      <c r="P4091" t="str">
        <f>IF(anotacoes!M4091=0,"",UPPER(anotacoes!M4091))</f>
        <v/>
      </c>
      <c r="Q4091" t="str">
        <f t="shared" si="127"/>
        <v>INSERT INTO CONVERSAO_LUTA_ACAO (cd_conversao, id_luta, sequencia, momento_inicio, momento_fim, quem_faz, quem_sofre, acao_tipo, acao, tecnica, direcao, pontuacao) VALUES (1, 56, 148, TRIM(' 00:18:29,097'), TRIM(' 00:18:35,709'), '&lt;ARBITRO_DESCONHECIDO&gt;', '', 'PAUSE', '&lt;NAO_CLASSIFICADO&gt;', NULL, NULL, NULL)</v>
      </c>
      <c r="R4091" t="s">
        <v>10327</v>
      </c>
    </row>
    <row r="4092" spans="1:18" hidden="1" x14ac:dyDescent="0.25">
      <c r="A4092" s="7">
        <f>anotacoes!D4092</f>
        <v>40580</v>
      </c>
      <c r="B4092" t="str">
        <f>anotacoes!C4092</f>
        <v>GRAND SLAM PARIS 2011</v>
      </c>
      <c r="C4092" t="str">
        <f>anotacoes!E4092</f>
        <v>KIM, J B</v>
      </c>
      <c r="D4092" t="str">
        <f>anotacoes!F4092</f>
        <v>ELMONT, G</v>
      </c>
      <c r="E4092" t="s">
        <v>10325</v>
      </c>
      <c r="F4092">
        <f>anotacoes!A4092</f>
        <v>56</v>
      </c>
      <c r="G4092">
        <f>anotacoes!B4092</f>
        <v>149</v>
      </c>
      <c r="H4092" t="str">
        <f>anotacoes!K4092</f>
        <v xml:space="preserve"> 00:18:35,709</v>
      </c>
      <c r="I4092" t="str">
        <f>anotacoes!L4092</f>
        <v xml:space="preserve"> 00:18:37,773</v>
      </c>
      <c r="J4092" t="str">
        <f>IF(L4092="PAUSE",E4092,IF(anotacoes!G4096=conversao_anotacoes!C4092,conversao_anotacoes!C4092,conversao_anotacoes!D4092))</f>
        <v>KIM, J B</v>
      </c>
      <c r="K4092" t="str">
        <f t="shared" si="126"/>
        <v>ELMONT, G</v>
      </c>
      <c r="L4092" t="str">
        <f>UPPER(anotacoes!H4092)</f>
        <v>DISPLACEMENT</v>
      </c>
      <c r="M4092" t="str">
        <f>IF(OR(L4092="ATTACK",L4092="FINTA"),"&lt;TECNICA&gt;",UPPER(anotacoes!I4092))</f>
        <v>TRY TO GRIP WITH CONTACT</v>
      </c>
      <c r="N4092" t="str">
        <f>IF(OR(L4092="ATTACK",L4092="FINTA"),UPPER(anotacoes!I4092),"")</f>
        <v/>
      </c>
      <c r="O4092" s="6" t="str">
        <f>IF(anotacoes!N4092=0,"",anotacoes!N4092)</f>
        <v/>
      </c>
      <c r="P4092" t="str">
        <f>IF(anotacoes!M4092=0,"",UPPER(anotacoes!M4092))</f>
        <v/>
      </c>
      <c r="Q4092" t="str">
        <f t="shared" si="127"/>
        <v>INSERT INTO CONVERSAO_LUTA_ACAO (cd_conversao, id_luta, sequencia, momento_inicio, momento_fim, quem_faz, quem_sofre, acao_tipo, acao, tecnica, direcao, pontuacao) VALUES (1, 56, 149, TRIM(' 00:18:35,709'), TRIM(' 00:18:37,773'), 'KIM, J B', 'ELMONT, G', 'DISPLACEMENT', 'TRY TO GRIP WITH CONTACT', NULL, NULL, NULL)</v>
      </c>
      <c r="R4092" t="s">
        <v>10327</v>
      </c>
    </row>
    <row r="4093" spans="1:18" hidden="1" x14ac:dyDescent="0.25">
      <c r="A4093" s="7">
        <f>anotacoes!D4093</f>
        <v>40580</v>
      </c>
      <c r="B4093" t="str">
        <f>anotacoes!C4093</f>
        <v>GRAND SLAM PARIS 2011</v>
      </c>
      <c r="C4093" t="str">
        <f>anotacoes!E4093</f>
        <v>KIM, J B</v>
      </c>
      <c r="D4093" t="str">
        <f>anotacoes!F4093</f>
        <v>ELMONT, G</v>
      </c>
      <c r="E4093" t="s">
        <v>10325</v>
      </c>
      <c r="F4093">
        <f>anotacoes!A4093</f>
        <v>56</v>
      </c>
      <c r="G4093">
        <f>anotacoes!B4093</f>
        <v>150</v>
      </c>
      <c r="H4093" t="str">
        <f>anotacoes!K4093</f>
        <v xml:space="preserve"> 00:18:37,773</v>
      </c>
      <c r="I4093" t="str">
        <f>anotacoes!L4093</f>
        <v xml:space="preserve"> 00:18:37,773</v>
      </c>
      <c r="J4093" t="str">
        <f>IF(L4093="PAUSE",E4093,IF(anotacoes!G4097=conversao_anotacoes!C4093,conversao_anotacoes!C4093,conversao_anotacoes!D4093))</f>
        <v>&lt;ARBITRO_DESCONHECIDO&gt;</v>
      </c>
      <c r="K4093" t="str">
        <f t="shared" si="126"/>
        <v/>
      </c>
      <c r="L4093" t="str">
        <f>UPPER(anotacoes!H4093)</f>
        <v>PAUSE</v>
      </c>
      <c r="M4093" t="str">
        <f>IF(OR(L4093="ATTACK",L4093="FINTA"),"&lt;TECNICA&gt;",UPPER(anotacoes!I4093))</f>
        <v>SCORE BY FLAGS</v>
      </c>
      <c r="N4093" t="str">
        <f>IF(OR(L4093="ATTACK",L4093="FINTA"),UPPER(anotacoes!I4093),"")</f>
        <v/>
      </c>
      <c r="O4093" s="6" t="str">
        <f>IF(anotacoes!N4093=0,"",anotacoes!N4093)</f>
        <v/>
      </c>
      <c r="P4093" t="str">
        <f>IF(anotacoes!M4093=0,"",UPPER(anotacoes!M4093))</f>
        <v/>
      </c>
      <c r="Q4093" t="str">
        <f t="shared" si="127"/>
        <v>INSERT INTO CONVERSAO_LUTA_ACAO (cd_conversao, id_luta, sequencia, momento_inicio, momento_fim, quem_faz, quem_sofre, acao_tipo, acao, tecnica, direcao, pontuacao) VALUES (1, 56, 150, TRIM(' 00:18:37,773'), TRIM(' 00:18:37,773'), '&lt;ARBITRO_DESCONHECIDO&gt;', '', 'PAUSE', 'SCORE BY FLAGS', NULL, NULL, NULL)</v>
      </c>
      <c r="R4093" t="s">
        <v>10327</v>
      </c>
    </row>
    <row r="4094" spans="1:18" hidden="1" x14ac:dyDescent="0.25">
      <c r="A4094" s="7">
        <f>anotacoes!D4094</f>
        <v>40780</v>
      </c>
      <c r="B4094" t="str">
        <f>anotacoes!C4094</f>
        <v>WORLD CHAMPIONSHIPS PARIS 2011</v>
      </c>
      <c r="C4094" t="str">
        <f>anotacoes!E4094</f>
        <v>KIM, J B</v>
      </c>
      <c r="D4094" t="str">
        <f>anotacoes!F4094</f>
        <v>BOTTIEAU</v>
      </c>
      <c r="E4094" t="s">
        <v>10325</v>
      </c>
      <c r="F4094">
        <f>anotacoes!A4094</f>
        <v>57</v>
      </c>
      <c r="G4094">
        <f>anotacoes!B4094</f>
        <v>1</v>
      </c>
      <c r="H4094" t="str">
        <f>anotacoes!K4094</f>
        <v xml:space="preserve"> 00:00:04,291</v>
      </c>
      <c r="I4094" t="str">
        <f>anotacoes!L4094</f>
        <v xml:space="preserve"> 00:00:05,567</v>
      </c>
      <c r="J4094" t="str">
        <f>IF(L4094="PAUSE",E4094,IF(anotacoes!G4098=conversao_anotacoes!C4094,conversao_anotacoes!C4094,conversao_anotacoes!D4094))</f>
        <v>KIM, J B</v>
      </c>
      <c r="K4094" t="str">
        <f t="shared" si="126"/>
        <v>BOTTIEAU</v>
      </c>
      <c r="L4094" t="str">
        <f>UPPER(anotacoes!H4094)</f>
        <v>DISPLACEMENT</v>
      </c>
      <c r="M4094" t="str">
        <f>IF(OR(L4094="ATTACK",L4094="FINTA"),"&lt;TECNICA&gt;",UPPER(anotacoes!I4094))</f>
        <v>CIRCULAR LEFT</v>
      </c>
      <c r="N4094" t="str">
        <f>IF(OR(L4094="ATTACK",L4094="FINTA"),UPPER(anotacoes!I4094),"")</f>
        <v/>
      </c>
      <c r="O4094" s="6" t="str">
        <f>IF(anotacoes!N4094=0,"",anotacoes!N4094)</f>
        <v/>
      </c>
      <c r="P4094" t="str">
        <f>IF(anotacoes!M4094=0,"",UPPER(anotacoes!M4094))</f>
        <v/>
      </c>
      <c r="Q4094" t="str">
        <f t="shared" si="127"/>
        <v>INSERT INTO CONVERSAO_LUTA_ACAO (cd_conversao, id_luta, sequencia, momento_inicio, momento_fim, quem_faz, quem_sofre, acao_tipo, acao, tecnica, direcao, pontuacao) VALUES (1, 57, 1, TRIM(' 00:00:04,291'), TRIM(' 00:00:05,567'), 'KIM, J B', 'BOTTIEAU', 'DISPLACEMENT', 'CIRCULAR LEFT', NULL, NULL, NULL)</v>
      </c>
      <c r="R4094" t="s">
        <v>10327</v>
      </c>
    </row>
    <row r="4095" spans="1:18" hidden="1" x14ac:dyDescent="0.25">
      <c r="A4095" s="7">
        <f>anotacoes!D4095</f>
        <v>40780</v>
      </c>
      <c r="B4095" t="str">
        <f>anotacoes!C4095</f>
        <v>WORLD CHAMPIONSHIPS PARIS 2011</v>
      </c>
      <c r="C4095" t="str">
        <f>anotacoes!E4095</f>
        <v>KIM, J B</v>
      </c>
      <c r="D4095" t="str">
        <f>anotacoes!F4095</f>
        <v>BOTTIEAU</v>
      </c>
      <c r="E4095" t="s">
        <v>10325</v>
      </c>
      <c r="F4095">
        <f>anotacoes!A4095</f>
        <v>57</v>
      </c>
      <c r="G4095">
        <f>anotacoes!B4095</f>
        <v>2</v>
      </c>
      <c r="H4095" t="str">
        <f>anotacoes!K4095</f>
        <v xml:space="preserve"> 00:00:05,567</v>
      </c>
      <c r="I4095" t="str">
        <f>anotacoes!L4095</f>
        <v xml:space="preserve"> 00:00:07,005</v>
      </c>
      <c r="J4095" t="str">
        <f>IF(L4095="PAUSE",E4095,IF(anotacoes!G4099=conversao_anotacoes!C4095,conversao_anotacoes!C4095,conversao_anotacoes!D4095))</f>
        <v>KIM, J B</v>
      </c>
      <c r="K4095" t="str">
        <f t="shared" si="126"/>
        <v>BOTTIEAU</v>
      </c>
      <c r="L4095" t="str">
        <f>UPPER(anotacoes!H4095)</f>
        <v>GRIP TIME</v>
      </c>
      <c r="M4095" t="str">
        <f>IF(OR(L4095="ATTACK",L4095="FINTA"),"&lt;TECNICA&gt;",UPPER(anotacoes!I4095))</f>
        <v>LEFT COLLAR</v>
      </c>
      <c r="N4095" t="str">
        <f>IF(OR(L4095="ATTACK",L4095="FINTA"),UPPER(anotacoes!I4095),"")</f>
        <v/>
      </c>
      <c r="O4095" s="6" t="str">
        <f>IF(anotacoes!N4095=0,"",anotacoes!N4095)</f>
        <v/>
      </c>
      <c r="P4095" t="str">
        <f>IF(anotacoes!M4095=0,"",UPPER(anotacoes!M4095))</f>
        <v/>
      </c>
      <c r="Q4095" t="str">
        <f t="shared" si="127"/>
        <v>INSERT INTO CONVERSAO_LUTA_ACAO (cd_conversao, id_luta, sequencia, momento_inicio, momento_fim, quem_faz, quem_sofre, acao_tipo, acao, tecnica, direcao, pontuacao) VALUES (1, 57, 2, TRIM(' 00:00:05,567'), TRIM(' 00:00:07,005'), 'KIM, J B', 'BOTTIEAU', 'GRIP TIME', 'LEFT COLLAR', NULL, NULL, NULL)</v>
      </c>
      <c r="R4095" t="s">
        <v>10327</v>
      </c>
    </row>
    <row r="4096" spans="1:18" hidden="1" x14ac:dyDescent="0.25">
      <c r="A4096" s="7">
        <f>anotacoes!D4096</f>
        <v>40780</v>
      </c>
      <c r="B4096" t="str">
        <f>anotacoes!C4096</f>
        <v>WORLD CHAMPIONSHIPS PARIS 2011</v>
      </c>
      <c r="C4096" t="str">
        <f>anotacoes!E4096</f>
        <v>KIM, J B</v>
      </c>
      <c r="D4096" t="str">
        <f>anotacoes!F4096</f>
        <v>BOTTIEAU</v>
      </c>
      <c r="E4096" t="s">
        <v>10325</v>
      </c>
      <c r="F4096">
        <f>anotacoes!A4096</f>
        <v>57</v>
      </c>
      <c r="G4096">
        <f>anotacoes!B4096</f>
        <v>3</v>
      </c>
      <c r="H4096" t="str">
        <f>anotacoes!K4096</f>
        <v xml:space="preserve"> 00:00:07,005</v>
      </c>
      <c r="I4096" t="str">
        <f>anotacoes!L4096</f>
        <v xml:space="preserve"> 00:00:07,005</v>
      </c>
      <c r="J4096" t="str">
        <f>IF(L4096="PAUSE",E4096,IF(anotacoes!G4100=conversao_anotacoes!C4096,conversao_anotacoes!C4096,conversao_anotacoes!D4096))</f>
        <v>KIM, J B</v>
      </c>
      <c r="K4096" t="str">
        <f t="shared" si="126"/>
        <v>BOTTIEAU</v>
      </c>
      <c r="L4096" t="str">
        <f>UPPER(anotacoes!H4096)</f>
        <v>ATTACK</v>
      </c>
      <c r="M4096" t="str">
        <f>IF(OR(L4096="ATTACK",L4096="FINTA"),"&lt;TECNICA&gt;",UPPER(anotacoes!I4096))</f>
        <v>&lt;TECNICA&gt;</v>
      </c>
      <c r="N4096" t="str">
        <f>IF(OR(L4096="ATTACK",L4096="FINTA"),UPPER(anotacoes!I4096),"")</f>
        <v>SASAE TSURIKOMI ASHI</v>
      </c>
      <c r="O4096" s="6">
        <f>IF(anotacoes!N4096=0,"",anotacoes!N4096)</f>
        <v>4</v>
      </c>
      <c r="P4096" t="str">
        <f>IF(anotacoes!M4096=0,"",UPPER(anotacoes!M4096))</f>
        <v/>
      </c>
      <c r="Q4096" t="str">
        <f t="shared" si="127"/>
        <v>INSERT INTO CONVERSAO_LUTA_ACAO (cd_conversao, id_luta, sequencia, momento_inicio, momento_fim, quem_faz, quem_sofre, acao_tipo, acao, tecnica, direcao, pontuacao) VALUES (1, 57, 3, TRIM(' 00:00:07,005'), TRIM(' 00:00:07,005'), 'KIM, J B', 'BOTTIEAU', 'ATTACK', '&lt;TECNICA&gt;', 'SASAE TSURIKOMI ASHI', 4, NULL)</v>
      </c>
      <c r="R4096" t="s">
        <v>10327</v>
      </c>
    </row>
    <row r="4097" spans="1:18" hidden="1" x14ac:dyDescent="0.25">
      <c r="A4097" s="7">
        <f>anotacoes!D4097</f>
        <v>40780</v>
      </c>
      <c r="B4097" t="str">
        <f>anotacoes!C4097</f>
        <v>WORLD CHAMPIONSHIPS PARIS 2011</v>
      </c>
      <c r="C4097" t="str">
        <f>anotacoes!E4097</f>
        <v>KIM, J B</v>
      </c>
      <c r="D4097" t="str">
        <f>anotacoes!F4097</f>
        <v>BOTTIEAU</v>
      </c>
      <c r="E4097" t="s">
        <v>10325</v>
      </c>
      <c r="F4097">
        <f>anotacoes!A4097</f>
        <v>57</v>
      </c>
      <c r="G4097">
        <f>anotacoes!B4097</f>
        <v>4</v>
      </c>
      <c r="H4097" t="str">
        <f>anotacoes!K4097</f>
        <v xml:space="preserve"> 00:00:07,005</v>
      </c>
      <c r="I4097" t="str">
        <f>anotacoes!L4097</f>
        <v xml:space="preserve"> 00:00:11,571</v>
      </c>
      <c r="J4097" t="str">
        <f>IF(L4097="PAUSE",E4097,IF(anotacoes!G4101=conversao_anotacoes!C4097,conversao_anotacoes!C4097,conversao_anotacoes!D4097))</f>
        <v>KIM, J B</v>
      </c>
      <c r="K4097" t="str">
        <f t="shared" si="126"/>
        <v>BOTTIEAU</v>
      </c>
      <c r="L4097" t="str">
        <f>UPPER(anotacoes!H4097)</f>
        <v>GRIP TIME</v>
      </c>
      <c r="M4097" t="str">
        <f>IF(OR(L4097="ATTACK",L4097="FINTA"),"&lt;TECNICA&gt;",UPPER(anotacoes!I4097))</f>
        <v>LEFT COLLAR RIGHT SLEEVE</v>
      </c>
      <c r="N4097" t="str">
        <f>IF(OR(L4097="ATTACK",L4097="FINTA"),UPPER(anotacoes!I4097),"")</f>
        <v/>
      </c>
      <c r="O4097" s="6" t="str">
        <f>IF(anotacoes!N4097=0,"",anotacoes!N4097)</f>
        <v/>
      </c>
      <c r="P4097" t="str">
        <f>IF(anotacoes!M4097=0,"",UPPER(anotacoes!M4097))</f>
        <v/>
      </c>
      <c r="Q4097" t="str">
        <f t="shared" si="127"/>
        <v>INSERT INTO CONVERSAO_LUTA_ACAO (cd_conversao, id_luta, sequencia, momento_inicio, momento_fim, quem_faz, quem_sofre, acao_tipo, acao, tecnica, direcao, pontuacao) VALUES (1, 57, 4, TRIM(' 00:00:07,005'), TRIM(' 00:00:11,571'), 'KIM, J B', 'BOTTIEAU', 'GRIP TIME', 'LEFT COLLAR RIGHT SLEEVE', NULL, NULL, NULL)</v>
      </c>
      <c r="R4097" t="s">
        <v>10327</v>
      </c>
    </row>
    <row r="4098" spans="1:18" hidden="1" x14ac:dyDescent="0.25">
      <c r="A4098" s="7">
        <f>anotacoes!D4098</f>
        <v>40780</v>
      </c>
      <c r="B4098" t="str">
        <f>anotacoes!C4098</f>
        <v>WORLD CHAMPIONSHIPS PARIS 2011</v>
      </c>
      <c r="C4098" t="str">
        <f>anotacoes!E4098</f>
        <v>KIM, J B</v>
      </c>
      <c r="D4098" t="str">
        <f>anotacoes!F4098</f>
        <v>BOTTIEAU</v>
      </c>
      <c r="E4098" t="s">
        <v>10325</v>
      </c>
      <c r="F4098">
        <f>anotacoes!A4098</f>
        <v>57</v>
      </c>
      <c r="G4098">
        <f>anotacoes!B4098</f>
        <v>5</v>
      </c>
      <c r="H4098" t="str">
        <f>anotacoes!K4098</f>
        <v xml:space="preserve"> 00:00:11,757</v>
      </c>
      <c r="I4098" t="str">
        <f>anotacoes!L4098</f>
        <v xml:space="preserve"> 00:00:16,946</v>
      </c>
      <c r="J4098" t="str">
        <f>IF(L4098="PAUSE",E4098,IF(anotacoes!G4102=conversao_anotacoes!C4098,conversao_anotacoes!C4098,conversao_anotacoes!D4098))</f>
        <v>&lt;ARBITRO_DESCONHECIDO&gt;</v>
      </c>
      <c r="K4098" t="str">
        <f t="shared" si="126"/>
        <v/>
      </c>
      <c r="L4098" t="str">
        <f>UPPER(anotacoes!H4098)</f>
        <v>PAUSE</v>
      </c>
      <c r="M4098" t="str">
        <f>IF(OR(L4098="ATTACK",L4098="FINTA"),"&lt;TECNICA&gt;",UPPER(anotacoes!I4098))</f>
        <v>&lt;NAO_CLASSIFICADO&gt;</v>
      </c>
      <c r="N4098" t="str">
        <f>IF(OR(L4098="ATTACK",L4098="FINTA"),UPPER(anotacoes!I4098),"")</f>
        <v/>
      </c>
      <c r="O4098" s="6" t="str">
        <f>IF(anotacoes!N4098=0,"",anotacoes!N4098)</f>
        <v/>
      </c>
      <c r="P4098" t="str">
        <f>IF(anotacoes!M4098=0,"",UPPER(anotacoes!M4098))</f>
        <v/>
      </c>
      <c r="Q4098" t="str">
        <f t="shared" si="127"/>
        <v>INSERT INTO CONVERSAO_LUTA_ACAO (cd_conversao, id_luta, sequencia, momento_inicio, momento_fim, quem_faz, quem_sofre, acao_tipo, acao, tecnica, direcao, pontuacao) VALUES (1, 57, 5, TRIM(' 00:00:11,757'), TRIM(' 00:00:16,946'), '&lt;ARBITRO_DESCONHECIDO&gt;', '', 'PAUSE', '&lt;NAO_CLASSIFICADO&gt;', NULL, NULL, NULL)</v>
      </c>
      <c r="R4098" t="s">
        <v>10327</v>
      </c>
    </row>
    <row r="4099" spans="1:18" hidden="1" x14ac:dyDescent="0.25">
      <c r="A4099" s="7">
        <f>anotacoes!D4099</f>
        <v>40780</v>
      </c>
      <c r="B4099" t="str">
        <f>anotacoes!C4099</f>
        <v>WORLD CHAMPIONSHIPS PARIS 2011</v>
      </c>
      <c r="C4099" t="str">
        <f>anotacoes!E4099</f>
        <v>KIM, J B</v>
      </c>
      <c r="D4099" t="str">
        <f>anotacoes!F4099</f>
        <v>BOTTIEAU</v>
      </c>
      <c r="E4099" t="s">
        <v>10325</v>
      </c>
      <c r="F4099">
        <f>anotacoes!A4099</f>
        <v>57</v>
      </c>
      <c r="G4099">
        <f>anotacoes!B4099</f>
        <v>6</v>
      </c>
      <c r="H4099" t="str">
        <f>anotacoes!K4099</f>
        <v xml:space="preserve"> 00:00:16,946</v>
      </c>
      <c r="I4099" t="str">
        <f>anotacoes!L4099</f>
        <v xml:space="preserve"> 00:00:22,307</v>
      </c>
      <c r="J4099" t="str">
        <f>IF(L4099="PAUSE",E4099,IF(anotacoes!G4103=conversao_anotacoes!C4099,conversao_anotacoes!C4099,conversao_anotacoes!D4099))</f>
        <v>KIM, J B</v>
      </c>
      <c r="K4099" t="str">
        <f t="shared" ref="K4099:K4162" si="128">IF(J4099=E4099,"",IF(J4099=C4099,D4099,C4099))</f>
        <v>BOTTIEAU</v>
      </c>
      <c r="L4099" t="str">
        <f>UPPER(anotacoes!H4099)</f>
        <v>DISPLACEMENT</v>
      </c>
      <c r="M4099" t="str">
        <f>IF(OR(L4099="ATTACK",L4099="FINTA"),"&lt;TECNICA&gt;",UPPER(anotacoes!I4099))</f>
        <v>2-3 STEP HESITANT RIGHT</v>
      </c>
      <c r="N4099" t="str">
        <f>IF(OR(L4099="ATTACK",L4099="FINTA"),UPPER(anotacoes!I4099),"")</f>
        <v/>
      </c>
      <c r="O4099" s="6" t="str">
        <f>IF(anotacoes!N4099=0,"",anotacoes!N4099)</f>
        <v/>
      </c>
      <c r="P4099" t="str">
        <f>IF(anotacoes!M4099=0,"",UPPER(anotacoes!M4099))</f>
        <v/>
      </c>
      <c r="Q4099" t="str">
        <f t="shared" ref="Q4099:Q4162" si="129">CONCATENATE("INSERT INTO CONVERSAO_LUTA_ACAO (cd_conversao, id_luta, sequencia, momento_inicio, momento_fim, quem_faz, quem_sofre, acao_tipo, acao, tecnica, direcao, pontuacao) VALUES (1, ",F4099,", ",G4099,", ","TRIM('",H4099,"')",", ","TRIM('",I4099,"')",", ","'",J4099,"'",", ","'",K4099,"'",", ","'",L4099,"'",", ","'",M4099,"'",", ",IF(N4099="","NULL",CONCATENATE("'",N4099,"'")),", ",IF(O4099="","NULL",O4099),", ",IF(P4099="","NULL",CONCATENATE("'",P4099,"'")),")")</f>
        <v>INSERT INTO CONVERSAO_LUTA_ACAO (cd_conversao, id_luta, sequencia, momento_inicio, momento_fim, quem_faz, quem_sofre, acao_tipo, acao, tecnica, direcao, pontuacao) VALUES (1, 57, 6, TRIM(' 00:00:16,946'), TRIM(' 00:00:22,307'), 'KIM, J B', 'BOTTIEAU', 'DISPLACEMENT', '2-3 STEP HESITANT RIGHT', NULL, NULL, NULL)</v>
      </c>
      <c r="R4099" t="s">
        <v>10327</v>
      </c>
    </row>
    <row r="4100" spans="1:18" hidden="1" x14ac:dyDescent="0.25">
      <c r="A4100" s="7">
        <f>anotacoes!D4100</f>
        <v>40780</v>
      </c>
      <c r="B4100" t="str">
        <f>anotacoes!C4100</f>
        <v>WORLD CHAMPIONSHIPS PARIS 2011</v>
      </c>
      <c r="C4100" t="str">
        <f>anotacoes!E4100</f>
        <v>KIM, J B</v>
      </c>
      <c r="D4100" t="str">
        <f>anotacoes!F4100</f>
        <v>BOTTIEAU</v>
      </c>
      <c r="E4100" t="s">
        <v>10325</v>
      </c>
      <c r="F4100">
        <f>anotacoes!A4100</f>
        <v>57</v>
      </c>
      <c r="G4100">
        <f>anotacoes!B4100</f>
        <v>7</v>
      </c>
      <c r="H4100" t="str">
        <f>anotacoes!K4100</f>
        <v xml:space="preserve"> 00:00:22,307</v>
      </c>
      <c r="I4100" t="str">
        <f>anotacoes!L4100</f>
        <v xml:space="preserve"> 00:00:24,265</v>
      </c>
      <c r="J4100" t="str">
        <f>IF(L4100="PAUSE",E4100,IF(anotacoes!G4104=conversao_anotacoes!C4100,conversao_anotacoes!C4100,conversao_anotacoes!D4100))</f>
        <v>KIM, J B</v>
      </c>
      <c r="K4100" t="str">
        <f t="shared" si="128"/>
        <v>BOTTIEAU</v>
      </c>
      <c r="L4100" t="str">
        <f>UPPER(anotacoes!H4100)</f>
        <v>GRIP TIME</v>
      </c>
      <c r="M4100" t="str">
        <f>IF(OR(L4100="ATTACK",L4100="FINTA"),"&lt;TECNICA&gt;",UPPER(anotacoes!I4100))</f>
        <v>LEFT COLLAR</v>
      </c>
      <c r="N4100" t="str">
        <f>IF(OR(L4100="ATTACK",L4100="FINTA"),UPPER(anotacoes!I4100),"")</f>
        <v/>
      </c>
      <c r="O4100" s="6" t="str">
        <f>IF(anotacoes!N4100=0,"",anotacoes!N4100)</f>
        <v/>
      </c>
      <c r="P4100" t="str">
        <f>IF(anotacoes!M4100=0,"",UPPER(anotacoes!M4100))</f>
        <v/>
      </c>
      <c r="Q4100" t="str">
        <f t="shared" si="129"/>
        <v>INSERT INTO CONVERSAO_LUTA_ACAO (cd_conversao, id_luta, sequencia, momento_inicio, momento_fim, quem_faz, quem_sofre, acao_tipo, acao, tecnica, direcao, pontuacao) VALUES (1, 57, 7, TRIM(' 00:00:22,307'), TRIM(' 00:00:24,265'), 'KIM, J B', 'BOTTIEAU', 'GRIP TIME', 'LEFT COLLAR', NULL, NULL, NULL)</v>
      </c>
      <c r="R4100" t="s">
        <v>10327</v>
      </c>
    </row>
    <row r="4101" spans="1:18" hidden="1" x14ac:dyDescent="0.25">
      <c r="A4101" s="7">
        <f>anotacoes!D4101</f>
        <v>40780</v>
      </c>
      <c r="B4101" t="str">
        <f>anotacoes!C4101</f>
        <v>WORLD CHAMPIONSHIPS PARIS 2011</v>
      </c>
      <c r="C4101" t="str">
        <f>anotacoes!E4101</f>
        <v>KIM, J B</v>
      </c>
      <c r="D4101" t="str">
        <f>anotacoes!F4101</f>
        <v>BOTTIEAU</v>
      </c>
      <c r="E4101" t="s">
        <v>10325</v>
      </c>
      <c r="F4101">
        <f>anotacoes!A4101</f>
        <v>57</v>
      </c>
      <c r="G4101">
        <f>anotacoes!B4101</f>
        <v>8</v>
      </c>
      <c r="H4101" t="str">
        <f>anotacoes!K4101</f>
        <v xml:space="preserve"> 00:00:24,265</v>
      </c>
      <c r="I4101" t="str">
        <f>anotacoes!L4101</f>
        <v xml:space="preserve"> 00:00:26,280</v>
      </c>
      <c r="J4101" t="str">
        <f>IF(L4101="PAUSE",E4101,IF(anotacoes!G4105=conversao_anotacoes!C4101,conversao_anotacoes!C4101,conversao_anotacoes!D4101))</f>
        <v>KIM, J B</v>
      </c>
      <c r="K4101" t="str">
        <f t="shared" si="128"/>
        <v>BOTTIEAU</v>
      </c>
      <c r="L4101" t="str">
        <f>UPPER(anotacoes!H4101)</f>
        <v>GRIP TIME</v>
      </c>
      <c r="M4101" t="str">
        <f>IF(OR(L4101="ATTACK",L4101="FINTA"),"&lt;TECNICA&gt;",UPPER(anotacoes!I4101))</f>
        <v>RIGHT SLEEVE</v>
      </c>
      <c r="N4101" t="str">
        <f>IF(OR(L4101="ATTACK",L4101="FINTA"),UPPER(anotacoes!I4101),"")</f>
        <v/>
      </c>
      <c r="O4101" s="6" t="str">
        <f>IF(anotacoes!N4101=0,"",anotacoes!N4101)</f>
        <v/>
      </c>
      <c r="P4101" t="str">
        <f>IF(anotacoes!M4101=0,"",UPPER(anotacoes!M4101))</f>
        <v/>
      </c>
      <c r="Q4101" t="str">
        <f t="shared" si="129"/>
        <v>INSERT INTO CONVERSAO_LUTA_ACAO (cd_conversao, id_luta, sequencia, momento_inicio, momento_fim, quem_faz, quem_sofre, acao_tipo, acao, tecnica, direcao, pontuacao) VALUES (1, 57, 8, TRIM(' 00:00:24,265'), TRIM(' 00:00:26,280'), 'KIM, J B', 'BOTTIEAU', 'GRIP TIME', 'RIGHT SLEEVE', NULL, NULL, NULL)</v>
      </c>
      <c r="R4101" t="s">
        <v>10327</v>
      </c>
    </row>
    <row r="4102" spans="1:18" hidden="1" x14ac:dyDescent="0.25">
      <c r="A4102" s="7">
        <f>anotacoes!D4102</f>
        <v>40780</v>
      </c>
      <c r="B4102" t="str">
        <f>anotacoes!C4102</f>
        <v>WORLD CHAMPIONSHIPS PARIS 2011</v>
      </c>
      <c r="C4102" t="str">
        <f>anotacoes!E4102</f>
        <v>KIM, J B</v>
      </c>
      <c r="D4102" t="str">
        <f>anotacoes!F4102</f>
        <v>BOTTIEAU</v>
      </c>
      <c r="E4102" t="s">
        <v>10325</v>
      </c>
      <c r="F4102">
        <f>anotacoes!A4102</f>
        <v>57</v>
      </c>
      <c r="G4102">
        <f>anotacoes!B4102</f>
        <v>9</v>
      </c>
      <c r="H4102" t="str">
        <f>anotacoes!K4102</f>
        <v xml:space="preserve"> 00:00:26,280</v>
      </c>
      <c r="I4102" t="str">
        <f>anotacoes!L4102</f>
        <v xml:space="preserve"> 00:00:27,764</v>
      </c>
      <c r="J4102" t="str">
        <f>IF(L4102="PAUSE",E4102,IF(anotacoes!G4106=conversao_anotacoes!C4102,conversao_anotacoes!C4102,conversao_anotacoes!D4102))</f>
        <v>KIM, J B</v>
      </c>
      <c r="K4102" t="str">
        <f t="shared" si="128"/>
        <v>BOTTIEAU</v>
      </c>
      <c r="L4102" t="str">
        <f>UPPER(anotacoes!H4102)</f>
        <v>GRIP TIME</v>
      </c>
      <c r="M4102" t="str">
        <f>IF(OR(L4102="ATTACK",L4102="FINTA"),"&lt;TECNICA&gt;",UPPER(anotacoes!I4102))</f>
        <v>LEFT COLLAR</v>
      </c>
      <c r="N4102" t="str">
        <f>IF(OR(L4102="ATTACK",L4102="FINTA"),UPPER(anotacoes!I4102),"")</f>
        <v/>
      </c>
      <c r="O4102" s="6" t="str">
        <f>IF(anotacoes!N4102=0,"",anotacoes!N4102)</f>
        <v/>
      </c>
      <c r="P4102" t="str">
        <f>IF(anotacoes!M4102=0,"",UPPER(anotacoes!M4102))</f>
        <v/>
      </c>
      <c r="Q4102" t="str">
        <f t="shared" si="129"/>
        <v>INSERT INTO CONVERSAO_LUTA_ACAO (cd_conversao, id_luta, sequencia, momento_inicio, momento_fim, quem_faz, quem_sofre, acao_tipo, acao, tecnica, direcao, pontuacao) VALUES (1, 57, 9, TRIM(' 00:00:26,280'), TRIM(' 00:00:27,764'), 'KIM, J B', 'BOTTIEAU', 'GRIP TIME', 'LEFT COLLAR', NULL, NULL, NULL)</v>
      </c>
      <c r="R4102" t="s">
        <v>10327</v>
      </c>
    </row>
    <row r="4103" spans="1:18" hidden="1" x14ac:dyDescent="0.25">
      <c r="A4103" s="7">
        <f>anotacoes!D4103</f>
        <v>40780</v>
      </c>
      <c r="B4103" t="str">
        <f>anotacoes!C4103</f>
        <v>WORLD CHAMPIONSHIPS PARIS 2011</v>
      </c>
      <c r="C4103" t="str">
        <f>anotacoes!E4103</f>
        <v>KIM, J B</v>
      </c>
      <c r="D4103" t="str">
        <f>anotacoes!F4103</f>
        <v>BOTTIEAU</v>
      </c>
      <c r="E4103" t="s">
        <v>10325</v>
      </c>
      <c r="F4103">
        <f>anotacoes!A4103</f>
        <v>57</v>
      </c>
      <c r="G4103">
        <f>anotacoes!B4103</f>
        <v>10</v>
      </c>
      <c r="H4103" t="str">
        <f>anotacoes!K4103</f>
        <v xml:space="preserve"> 00:00:27,764</v>
      </c>
      <c r="I4103" t="str">
        <f>anotacoes!L4103</f>
        <v xml:space="preserve"> 00:00:28,402</v>
      </c>
      <c r="J4103" t="str">
        <f>IF(L4103="PAUSE",E4103,IF(anotacoes!G4107=conversao_anotacoes!C4103,conversao_anotacoes!C4103,conversao_anotacoes!D4103))</f>
        <v>KIM, J B</v>
      </c>
      <c r="K4103" t="str">
        <f t="shared" si="128"/>
        <v>BOTTIEAU</v>
      </c>
      <c r="L4103" t="str">
        <f>UPPER(anotacoes!H4103)</f>
        <v>TRYING TO GRIP</v>
      </c>
      <c r="M4103" t="str">
        <f>IF(OR(L4103="ATTACK",L4103="FINTA"),"&lt;TECNICA&gt;",UPPER(anotacoes!I4103))</f>
        <v>RIGHT + LEFT + JUDOGI</v>
      </c>
      <c r="N4103" t="str">
        <f>IF(OR(L4103="ATTACK",L4103="FINTA"),UPPER(anotacoes!I4103),"")</f>
        <v/>
      </c>
      <c r="O4103" s="6" t="str">
        <f>IF(anotacoes!N4103=0,"",anotacoes!N4103)</f>
        <v/>
      </c>
      <c r="P4103" t="str">
        <f>IF(anotacoes!M4103=0,"",UPPER(anotacoes!M4103))</f>
        <v/>
      </c>
      <c r="Q4103" t="str">
        <f t="shared" si="129"/>
        <v>INSERT INTO CONVERSAO_LUTA_ACAO (cd_conversao, id_luta, sequencia, momento_inicio, momento_fim, quem_faz, quem_sofre, acao_tipo, acao, tecnica, direcao, pontuacao) VALUES (1, 57, 10, TRIM(' 00:00:27,764'), TRIM(' 00:00:28,402'), 'KIM, J B', 'BOTTIEAU', 'TRYING TO GRIP', 'RIGHT + LEFT + JUDOGI', NULL, NULL, NULL)</v>
      </c>
      <c r="R4103" t="s">
        <v>10327</v>
      </c>
    </row>
    <row r="4104" spans="1:18" hidden="1" x14ac:dyDescent="0.25">
      <c r="A4104" s="7">
        <f>anotacoes!D4104</f>
        <v>40780</v>
      </c>
      <c r="B4104" t="str">
        <f>anotacoes!C4104</f>
        <v>WORLD CHAMPIONSHIPS PARIS 2011</v>
      </c>
      <c r="C4104" t="str">
        <f>anotacoes!E4104</f>
        <v>KIM, J B</v>
      </c>
      <c r="D4104" t="str">
        <f>anotacoes!F4104</f>
        <v>BOTTIEAU</v>
      </c>
      <c r="E4104" t="s">
        <v>10325</v>
      </c>
      <c r="F4104">
        <f>anotacoes!A4104</f>
        <v>57</v>
      </c>
      <c r="G4104">
        <f>anotacoes!B4104</f>
        <v>11</v>
      </c>
      <c r="H4104" t="str">
        <f>anotacoes!K4104</f>
        <v xml:space="preserve"> 00:00:28,402</v>
      </c>
      <c r="I4104" t="str">
        <f>anotacoes!L4104</f>
        <v xml:space="preserve"> 00:00:28,959</v>
      </c>
      <c r="J4104" t="str">
        <f>IF(L4104="PAUSE",E4104,IF(anotacoes!G4108=conversao_anotacoes!C4104,conversao_anotacoes!C4104,conversao_anotacoes!D4104))</f>
        <v>KIM, J B</v>
      </c>
      <c r="K4104" t="str">
        <f t="shared" si="128"/>
        <v>BOTTIEAU</v>
      </c>
      <c r="L4104" t="str">
        <f>UPPER(anotacoes!H4104)</f>
        <v>ATTACK</v>
      </c>
      <c r="M4104" t="str">
        <f>IF(OR(L4104="ATTACK",L4104="FINTA"),"&lt;TECNICA&gt;",UPPER(anotacoes!I4104))</f>
        <v>&lt;TECNICA&gt;</v>
      </c>
      <c r="N4104" t="str">
        <f>IF(OR(L4104="ATTACK",L4104="FINTA"),UPPER(anotacoes!I4104),"")</f>
        <v>SASAE TSURIKOMI ASHI</v>
      </c>
      <c r="O4104" s="6">
        <f>IF(anotacoes!N4104=0,"",anotacoes!N4104)</f>
        <v>4</v>
      </c>
      <c r="P4104" t="str">
        <f>IF(anotacoes!M4104=0,"",UPPER(anotacoes!M4104))</f>
        <v/>
      </c>
      <c r="Q4104" t="str">
        <f t="shared" si="129"/>
        <v>INSERT INTO CONVERSAO_LUTA_ACAO (cd_conversao, id_luta, sequencia, momento_inicio, momento_fim, quem_faz, quem_sofre, acao_tipo, acao, tecnica, direcao, pontuacao) VALUES (1, 57, 11, TRIM(' 00:00:28,402'), TRIM(' 00:00:28,959'), 'KIM, J B', 'BOTTIEAU', 'ATTACK', '&lt;TECNICA&gt;', 'SASAE TSURIKOMI ASHI', 4, NULL)</v>
      </c>
      <c r="R4104" t="s">
        <v>10327</v>
      </c>
    </row>
    <row r="4105" spans="1:18" hidden="1" x14ac:dyDescent="0.25">
      <c r="A4105" s="7">
        <f>anotacoes!D4105</f>
        <v>40780</v>
      </c>
      <c r="B4105" t="str">
        <f>anotacoes!C4105</f>
        <v>WORLD CHAMPIONSHIPS PARIS 2011</v>
      </c>
      <c r="C4105" t="str">
        <f>anotacoes!E4105</f>
        <v>KIM, J B</v>
      </c>
      <c r="D4105" t="str">
        <f>anotacoes!F4105</f>
        <v>BOTTIEAU</v>
      </c>
      <c r="E4105" t="s">
        <v>10325</v>
      </c>
      <c r="F4105">
        <f>anotacoes!A4105</f>
        <v>57</v>
      </c>
      <c r="G4105">
        <f>anotacoes!B4105</f>
        <v>12</v>
      </c>
      <c r="H4105" t="str">
        <f>anotacoes!K4105</f>
        <v xml:space="preserve"> 00:00:28,959</v>
      </c>
      <c r="I4105" t="str">
        <f>anotacoes!L4105</f>
        <v xml:space="preserve"> 00:00:35,385</v>
      </c>
      <c r="J4105" t="str">
        <f>IF(L4105="PAUSE",E4105,IF(anotacoes!G4109=conversao_anotacoes!C4105,conversao_anotacoes!C4105,conversao_anotacoes!D4105))</f>
        <v>KIM, J B</v>
      </c>
      <c r="K4105" t="str">
        <f t="shared" si="128"/>
        <v>BOTTIEAU</v>
      </c>
      <c r="L4105" t="str">
        <f>UPPER(anotacoes!H4105)</f>
        <v>GRIP TIME</v>
      </c>
      <c r="M4105" t="str">
        <f>IF(OR(L4105="ATTACK",L4105="FINTA"),"&lt;TECNICA&gt;",UPPER(anotacoes!I4105))</f>
        <v>RIGHT SLEEVE</v>
      </c>
      <c r="N4105" t="str">
        <f>IF(OR(L4105="ATTACK",L4105="FINTA"),UPPER(anotacoes!I4105),"")</f>
        <v/>
      </c>
      <c r="O4105" s="6" t="str">
        <f>IF(anotacoes!N4105=0,"",anotacoes!N4105)</f>
        <v/>
      </c>
      <c r="P4105" t="str">
        <f>IF(anotacoes!M4105=0,"",UPPER(anotacoes!M4105))</f>
        <v/>
      </c>
      <c r="Q4105" t="str">
        <f t="shared" si="129"/>
        <v>INSERT INTO CONVERSAO_LUTA_ACAO (cd_conversao, id_luta, sequencia, momento_inicio, momento_fim, quem_faz, quem_sofre, acao_tipo, acao, tecnica, direcao, pontuacao) VALUES (1, 57, 12, TRIM(' 00:00:28,959'), TRIM(' 00:00:35,385'), 'KIM, J B', 'BOTTIEAU', 'GRIP TIME', 'RIGHT SLEEVE', NULL, NULL, NULL)</v>
      </c>
      <c r="R4105" t="s">
        <v>10327</v>
      </c>
    </row>
    <row r="4106" spans="1:18" hidden="1" x14ac:dyDescent="0.25">
      <c r="A4106" s="7">
        <f>anotacoes!D4106</f>
        <v>40780</v>
      </c>
      <c r="B4106" t="str">
        <f>anotacoes!C4106</f>
        <v>WORLD CHAMPIONSHIPS PARIS 2011</v>
      </c>
      <c r="C4106" t="str">
        <f>anotacoes!E4106</f>
        <v>KIM, J B</v>
      </c>
      <c r="D4106" t="str">
        <f>anotacoes!F4106</f>
        <v>BOTTIEAU</v>
      </c>
      <c r="E4106" t="s">
        <v>10325</v>
      </c>
      <c r="F4106">
        <f>anotacoes!A4106</f>
        <v>57</v>
      </c>
      <c r="G4106">
        <f>anotacoes!B4106</f>
        <v>13</v>
      </c>
      <c r="H4106" t="str">
        <f>anotacoes!K4106</f>
        <v xml:space="preserve"> 00:00:35,385</v>
      </c>
      <c r="I4106" t="str">
        <f>anotacoes!L4106</f>
        <v xml:space="preserve"> 00:00:40,621</v>
      </c>
      <c r="J4106" t="str">
        <f>IF(L4106="PAUSE",E4106,IF(anotacoes!G4110=conversao_anotacoes!C4106,conversao_anotacoes!C4106,conversao_anotacoes!D4106))</f>
        <v>KIM, J B</v>
      </c>
      <c r="K4106" t="str">
        <f t="shared" si="128"/>
        <v>BOTTIEAU</v>
      </c>
      <c r="L4106" t="str">
        <f>UPPER(anotacoes!H4106)</f>
        <v>GRIP TIME</v>
      </c>
      <c r="M4106" t="str">
        <f>IF(OR(L4106="ATTACK",L4106="FINTA"),"&lt;TECNICA&gt;",UPPER(anotacoes!I4106))</f>
        <v>RIGHT COLLAR RIGHT SLEEVE</v>
      </c>
      <c r="N4106" t="str">
        <f>IF(OR(L4106="ATTACK",L4106="FINTA"),UPPER(anotacoes!I4106),"")</f>
        <v/>
      </c>
      <c r="O4106" s="6" t="str">
        <f>IF(anotacoes!N4106=0,"",anotacoes!N4106)</f>
        <v/>
      </c>
      <c r="P4106" t="str">
        <f>IF(anotacoes!M4106=0,"",UPPER(anotacoes!M4106))</f>
        <v/>
      </c>
      <c r="Q4106" t="str">
        <f t="shared" si="129"/>
        <v>INSERT INTO CONVERSAO_LUTA_ACAO (cd_conversao, id_luta, sequencia, momento_inicio, momento_fim, quem_faz, quem_sofre, acao_tipo, acao, tecnica, direcao, pontuacao) VALUES (1, 57, 13, TRIM(' 00:00:35,385'), TRIM(' 00:00:40,621'), 'KIM, J B', 'BOTTIEAU', 'GRIP TIME', 'RIGHT COLLAR RIGHT SLEEVE', NULL, NULL, NULL)</v>
      </c>
      <c r="R4106" t="s">
        <v>10327</v>
      </c>
    </row>
    <row r="4107" spans="1:18" hidden="1" x14ac:dyDescent="0.25">
      <c r="A4107" s="7">
        <f>anotacoes!D4107</f>
        <v>40780</v>
      </c>
      <c r="B4107" t="str">
        <f>anotacoes!C4107</f>
        <v>WORLD CHAMPIONSHIPS PARIS 2011</v>
      </c>
      <c r="C4107" t="str">
        <f>anotacoes!E4107</f>
        <v>KIM, J B</v>
      </c>
      <c r="D4107" t="str">
        <f>anotacoes!F4107</f>
        <v>BOTTIEAU</v>
      </c>
      <c r="E4107" t="s">
        <v>10325</v>
      </c>
      <c r="F4107">
        <f>anotacoes!A4107</f>
        <v>57</v>
      </c>
      <c r="G4107">
        <f>anotacoes!B4107</f>
        <v>14</v>
      </c>
      <c r="H4107" t="str">
        <f>anotacoes!K4107</f>
        <v xml:space="preserve"> 00:00:40,621</v>
      </c>
      <c r="I4107" t="str">
        <f>anotacoes!L4107</f>
        <v xml:space="preserve"> 00:00:50,727</v>
      </c>
      <c r="J4107" t="str">
        <f>IF(L4107="PAUSE",E4107,IF(anotacoes!G4111=conversao_anotacoes!C4107,conversao_anotacoes!C4107,conversao_anotacoes!D4107))</f>
        <v>&lt;ARBITRO_DESCONHECIDO&gt;</v>
      </c>
      <c r="K4107" t="str">
        <f t="shared" si="128"/>
        <v/>
      </c>
      <c r="L4107" t="str">
        <f>UPPER(anotacoes!H4107)</f>
        <v>PAUSE</v>
      </c>
      <c r="M4107" t="str">
        <f>IF(OR(L4107="ATTACK",L4107="FINTA"),"&lt;TECNICA&gt;",UPPER(anotacoes!I4107))</f>
        <v>&lt;NAO_CLASSIFICADO&gt;</v>
      </c>
      <c r="N4107" t="str">
        <f>IF(OR(L4107="ATTACK",L4107="FINTA"),UPPER(anotacoes!I4107),"")</f>
        <v/>
      </c>
      <c r="O4107" s="6" t="str">
        <f>IF(anotacoes!N4107=0,"",anotacoes!N4107)</f>
        <v/>
      </c>
      <c r="P4107" t="str">
        <f>IF(anotacoes!M4107=0,"",UPPER(anotacoes!M4107))</f>
        <v/>
      </c>
      <c r="Q4107" t="str">
        <f t="shared" si="129"/>
        <v>INSERT INTO CONVERSAO_LUTA_ACAO (cd_conversao, id_luta, sequencia, momento_inicio, momento_fim, quem_faz, quem_sofre, acao_tipo, acao, tecnica, direcao, pontuacao) VALUES (1, 57, 14, TRIM(' 00:00:40,621'), TRIM(' 00:00:50,727'), '&lt;ARBITRO_DESCONHECIDO&gt;', '', 'PAUSE', '&lt;NAO_CLASSIFICADO&gt;', NULL, NULL, NULL)</v>
      </c>
      <c r="R4107" t="s">
        <v>10327</v>
      </c>
    </row>
    <row r="4108" spans="1:18" hidden="1" x14ac:dyDescent="0.25">
      <c r="A4108" s="7">
        <f>anotacoes!D4108</f>
        <v>40780</v>
      </c>
      <c r="B4108" t="str">
        <f>anotacoes!C4108</f>
        <v>WORLD CHAMPIONSHIPS PARIS 2011</v>
      </c>
      <c r="C4108" t="str">
        <f>anotacoes!E4108</f>
        <v>KIM, J B</v>
      </c>
      <c r="D4108" t="str">
        <f>anotacoes!F4108</f>
        <v>BOTTIEAU</v>
      </c>
      <c r="E4108" t="s">
        <v>10325</v>
      </c>
      <c r="F4108">
        <f>anotacoes!A4108</f>
        <v>57</v>
      </c>
      <c r="G4108">
        <f>anotacoes!B4108</f>
        <v>15</v>
      </c>
      <c r="H4108" t="str">
        <f>anotacoes!K4108</f>
        <v xml:space="preserve"> 00:00:50,727</v>
      </c>
      <c r="I4108" t="str">
        <f>anotacoes!L4108</f>
        <v xml:space="preserve"> 00:00:54,922</v>
      </c>
      <c r="J4108" t="str">
        <f>IF(L4108="PAUSE",E4108,IF(anotacoes!G4112=conversao_anotacoes!C4108,conversao_anotacoes!C4108,conversao_anotacoes!D4108))</f>
        <v>KIM, J B</v>
      </c>
      <c r="K4108" t="str">
        <f t="shared" si="128"/>
        <v>BOTTIEAU</v>
      </c>
      <c r="L4108" t="str">
        <f>UPPER(anotacoes!H4108)</f>
        <v>DISPLACEMENT</v>
      </c>
      <c r="M4108" t="str">
        <f>IF(OR(L4108="ATTACK",L4108="FINTA"),"&lt;TECNICA&gt;",UPPER(anotacoes!I4108))</f>
        <v>2-3 STEP HESITANT RIGHT</v>
      </c>
      <c r="N4108" t="str">
        <f>IF(OR(L4108="ATTACK",L4108="FINTA"),UPPER(anotacoes!I4108),"")</f>
        <v/>
      </c>
      <c r="O4108" s="6" t="str">
        <f>IF(anotacoes!N4108=0,"",anotacoes!N4108)</f>
        <v/>
      </c>
      <c r="P4108" t="str">
        <f>IF(anotacoes!M4108=0,"",UPPER(anotacoes!M4108))</f>
        <v/>
      </c>
      <c r="Q4108" t="str">
        <f t="shared" si="129"/>
        <v>INSERT INTO CONVERSAO_LUTA_ACAO (cd_conversao, id_luta, sequencia, momento_inicio, momento_fim, quem_faz, quem_sofre, acao_tipo, acao, tecnica, direcao, pontuacao) VALUES (1, 57, 15, TRIM(' 00:00:50,727'), TRIM(' 00:00:54,922'), 'KIM, J B', 'BOTTIEAU', 'DISPLACEMENT', '2-3 STEP HESITANT RIGHT', NULL, NULL, NULL)</v>
      </c>
      <c r="R4108" t="s">
        <v>10327</v>
      </c>
    </row>
    <row r="4109" spans="1:18" hidden="1" x14ac:dyDescent="0.25">
      <c r="A4109" s="7">
        <f>anotacoes!D4109</f>
        <v>40780</v>
      </c>
      <c r="B4109" t="str">
        <f>anotacoes!C4109</f>
        <v>WORLD CHAMPIONSHIPS PARIS 2011</v>
      </c>
      <c r="C4109" t="str">
        <f>anotacoes!E4109</f>
        <v>KIM, J B</v>
      </c>
      <c r="D4109" t="str">
        <f>anotacoes!F4109</f>
        <v>BOTTIEAU</v>
      </c>
      <c r="E4109" t="s">
        <v>10325</v>
      </c>
      <c r="F4109">
        <f>anotacoes!A4109</f>
        <v>57</v>
      </c>
      <c r="G4109">
        <f>anotacoes!B4109</f>
        <v>16</v>
      </c>
      <c r="H4109" t="str">
        <f>anotacoes!K4109</f>
        <v xml:space="preserve"> 00:00:54,922</v>
      </c>
      <c r="I4109" t="str">
        <f>anotacoes!L4109</f>
        <v xml:space="preserve"> 00:00:56,920</v>
      </c>
      <c r="J4109" t="str">
        <f>IF(L4109="PAUSE",E4109,IF(anotacoes!G4113=conversao_anotacoes!C4109,conversao_anotacoes!C4109,conversao_anotacoes!D4109))</f>
        <v>KIM, J B</v>
      </c>
      <c r="K4109" t="str">
        <f t="shared" si="128"/>
        <v>BOTTIEAU</v>
      </c>
      <c r="L4109" t="str">
        <f>UPPER(anotacoes!H4109)</f>
        <v>GRIP TIME</v>
      </c>
      <c r="M4109" t="str">
        <f>IF(OR(L4109="ATTACK",L4109="FINTA"),"&lt;TECNICA&gt;",UPPER(anotacoes!I4109))</f>
        <v>LEFT COLLAR</v>
      </c>
      <c r="N4109" t="str">
        <f>IF(OR(L4109="ATTACK",L4109="FINTA"),UPPER(anotacoes!I4109),"")</f>
        <v/>
      </c>
      <c r="O4109" s="6" t="str">
        <f>IF(anotacoes!N4109=0,"",anotacoes!N4109)</f>
        <v/>
      </c>
      <c r="P4109" t="str">
        <f>IF(anotacoes!M4109=0,"",UPPER(anotacoes!M4109))</f>
        <v/>
      </c>
      <c r="Q4109" t="str">
        <f t="shared" si="129"/>
        <v>INSERT INTO CONVERSAO_LUTA_ACAO (cd_conversao, id_luta, sequencia, momento_inicio, momento_fim, quem_faz, quem_sofre, acao_tipo, acao, tecnica, direcao, pontuacao) VALUES (1, 57, 16, TRIM(' 00:00:54,922'), TRIM(' 00:00:56,920'), 'KIM, J B', 'BOTTIEAU', 'GRIP TIME', 'LEFT COLLAR', NULL, NULL, NULL)</v>
      </c>
      <c r="R4109" t="s">
        <v>10327</v>
      </c>
    </row>
    <row r="4110" spans="1:18" hidden="1" x14ac:dyDescent="0.25">
      <c r="A4110" s="7">
        <f>anotacoes!D4110</f>
        <v>40780</v>
      </c>
      <c r="B4110" t="str">
        <f>anotacoes!C4110</f>
        <v>WORLD CHAMPIONSHIPS PARIS 2011</v>
      </c>
      <c r="C4110" t="str">
        <f>anotacoes!E4110</f>
        <v>KIM, J B</v>
      </c>
      <c r="D4110" t="str">
        <f>anotacoes!F4110</f>
        <v>BOTTIEAU</v>
      </c>
      <c r="E4110" t="s">
        <v>10325</v>
      </c>
      <c r="F4110">
        <f>anotacoes!A4110</f>
        <v>57</v>
      </c>
      <c r="G4110">
        <f>anotacoes!B4110</f>
        <v>17</v>
      </c>
      <c r="H4110" t="str">
        <f>anotacoes!K4110</f>
        <v xml:space="preserve"> 00:00:56,920</v>
      </c>
      <c r="I4110" t="str">
        <f>anotacoes!L4110</f>
        <v xml:space="preserve"> 00:00:58,533</v>
      </c>
      <c r="J4110" t="str">
        <f>IF(L4110="PAUSE",E4110,IF(anotacoes!G4114=conversao_anotacoes!C4110,conversao_anotacoes!C4110,conversao_anotacoes!D4110))</f>
        <v>KIM, J B</v>
      </c>
      <c r="K4110" t="str">
        <f t="shared" si="128"/>
        <v>BOTTIEAU</v>
      </c>
      <c r="L4110" t="str">
        <f>UPPER(anotacoes!H4110)</f>
        <v>DISPLACEMENT</v>
      </c>
      <c r="M4110" t="str">
        <f>IF(OR(L4110="ATTACK",L4110="FINTA"),"&lt;TECNICA&gt;",UPPER(anotacoes!I4110))</f>
        <v>2-3 STEP HESITANT RIGHT</v>
      </c>
      <c r="N4110" t="str">
        <f>IF(OR(L4110="ATTACK",L4110="FINTA"),UPPER(anotacoes!I4110),"")</f>
        <v/>
      </c>
      <c r="O4110" s="6" t="str">
        <f>IF(anotacoes!N4110=0,"",anotacoes!N4110)</f>
        <v/>
      </c>
      <c r="P4110" t="str">
        <f>IF(anotacoes!M4110=0,"",UPPER(anotacoes!M4110))</f>
        <v/>
      </c>
      <c r="Q4110" t="str">
        <f t="shared" si="129"/>
        <v>INSERT INTO CONVERSAO_LUTA_ACAO (cd_conversao, id_luta, sequencia, momento_inicio, momento_fim, quem_faz, quem_sofre, acao_tipo, acao, tecnica, direcao, pontuacao) VALUES (1, 57, 17, TRIM(' 00:00:56,920'), TRIM(' 00:00:58,533'), 'KIM, J B', 'BOTTIEAU', 'DISPLACEMENT', '2-3 STEP HESITANT RIGHT', NULL, NULL, NULL)</v>
      </c>
      <c r="R4110" t="s">
        <v>10327</v>
      </c>
    </row>
    <row r="4111" spans="1:18" hidden="1" x14ac:dyDescent="0.25">
      <c r="A4111" s="7">
        <f>anotacoes!D4111</f>
        <v>40780</v>
      </c>
      <c r="B4111" t="str">
        <f>anotacoes!C4111</f>
        <v>WORLD CHAMPIONSHIPS PARIS 2011</v>
      </c>
      <c r="C4111" t="str">
        <f>anotacoes!E4111</f>
        <v>KIM, J B</v>
      </c>
      <c r="D4111" t="str">
        <f>anotacoes!F4111</f>
        <v>BOTTIEAU</v>
      </c>
      <c r="E4111" t="s">
        <v>10325</v>
      </c>
      <c r="F4111">
        <f>anotacoes!A4111</f>
        <v>57</v>
      </c>
      <c r="G4111">
        <f>anotacoes!B4111</f>
        <v>18</v>
      </c>
      <c r="H4111" t="str">
        <f>anotacoes!K4111</f>
        <v xml:space="preserve"> 00:00:58,533</v>
      </c>
      <c r="I4111" t="str">
        <f>anotacoes!L4111</f>
        <v xml:space="preserve"> 00:01:46,039</v>
      </c>
      <c r="J4111" t="str">
        <f>IF(L4111="PAUSE",E4111,IF(anotacoes!G4115=conversao_anotacoes!C4111,conversao_anotacoes!C4111,conversao_anotacoes!D4111))</f>
        <v>KIM, J B</v>
      </c>
      <c r="K4111" t="str">
        <f t="shared" si="128"/>
        <v>BOTTIEAU</v>
      </c>
      <c r="L4111" t="str">
        <f>UPPER(anotacoes!H4111)</f>
        <v>GRIP TIME</v>
      </c>
      <c r="M4111" t="str">
        <f>IF(OR(L4111="ATTACK",L4111="FINTA"),"&lt;TECNICA&gt;",UPPER(anotacoes!I4111))</f>
        <v>RIGHT SLEEVE LEFT SLEEVE</v>
      </c>
      <c r="N4111" t="str">
        <f>IF(OR(L4111="ATTACK",L4111="FINTA"),UPPER(anotacoes!I4111),"")</f>
        <v/>
      </c>
      <c r="O4111" s="6" t="str">
        <f>IF(anotacoes!N4111=0,"",anotacoes!N4111)</f>
        <v/>
      </c>
      <c r="P4111" t="str">
        <f>IF(anotacoes!M4111=0,"",UPPER(anotacoes!M4111))</f>
        <v/>
      </c>
      <c r="Q4111" t="str">
        <f t="shared" si="129"/>
        <v>INSERT INTO CONVERSAO_LUTA_ACAO (cd_conversao, id_luta, sequencia, momento_inicio, momento_fim, quem_faz, quem_sofre, acao_tipo, acao, tecnica, direcao, pontuacao) VALUES (1, 57, 18, TRIM(' 00:00:58,533'), TRIM(' 00:01:46,039'), 'KIM, J B', 'BOTTIEAU', 'GRIP TIME', 'RIGHT SLEEVE LEFT SLEEVE', NULL, NULL, NULL)</v>
      </c>
      <c r="R4111" t="s">
        <v>10327</v>
      </c>
    </row>
    <row r="4112" spans="1:18" hidden="1" x14ac:dyDescent="0.25">
      <c r="A4112" s="7">
        <f>anotacoes!D4112</f>
        <v>40780</v>
      </c>
      <c r="B4112" t="str">
        <f>anotacoes!C4112</f>
        <v>WORLD CHAMPIONSHIPS PARIS 2011</v>
      </c>
      <c r="C4112" t="str">
        <f>anotacoes!E4112</f>
        <v>KIM, J B</v>
      </c>
      <c r="D4112" t="str">
        <f>anotacoes!F4112</f>
        <v>BOTTIEAU</v>
      </c>
      <c r="E4112" t="s">
        <v>10325</v>
      </c>
      <c r="F4112">
        <f>anotacoes!A4112</f>
        <v>57</v>
      </c>
      <c r="G4112">
        <f>anotacoes!B4112</f>
        <v>19</v>
      </c>
      <c r="H4112" t="str">
        <f>anotacoes!K4112</f>
        <v xml:space="preserve"> 00:01:46,039</v>
      </c>
      <c r="I4112" t="str">
        <f>anotacoes!L4112</f>
        <v xml:space="preserve"> 00:01:47,521</v>
      </c>
      <c r="J4112" t="str">
        <f>IF(L4112="PAUSE",E4112,IF(anotacoes!G4116=conversao_anotacoes!C4112,conversao_anotacoes!C4112,conversao_anotacoes!D4112))</f>
        <v>KIM, J B</v>
      </c>
      <c r="K4112" t="str">
        <f t="shared" si="128"/>
        <v>BOTTIEAU</v>
      </c>
      <c r="L4112" t="str">
        <f>UPPER(anotacoes!H4112)</f>
        <v>ATTACK</v>
      </c>
      <c r="M4112" t="str">
        <f>IF(OR(L4112="ATTACK",L4112="FINTA"),"&lt;TECNICA&gt;",UPPER(anotacoes!I4112))</f>
        <v>&lt;TECNICA&gt;</v>
      </c>
      <c r="N4112" t="str">
        <f>IF(OR(L4112="ATTACK",L4112="FINTA"),UPPER(anotacoes!I4112),"")</f>
        <v>SODE SEOI NAGE</v>
      </c>
      <c r="O4112" s="6">
        <f>IF(anotacoes!N4112=0,"",anotacoes!N4112)</f>
        <v>6</v>
      </c>
      <c r="P4112" t="str">
        <f>IF(anotacoes!M4112=0,"",UPPER(anotacoes!M4112))</f>
        <v/>
      </c>
      <c r="Q4112" t="str">
        <f t="shared" si="129"/>
        <v>INSERT INTO CONVERSAO_LUTA_ACAO (cd_conversao, id_luta, sequencia, momento_inicio, momento_fim, quem_faz, quem_sofre, acao_tipo, acao, tecnica, direcao, pontuacao) VALUES (1, 57, 19, TRIM(' 00:01:46,039'), TRIM(' 00:01:47,521'), 'KIM, J B', 'BOTTIEAU', 'ATTACK', '&lt;TECNICA&gt;', 'SODE SEOI NAGE', 6, NULL)</v>
      </c>
      <c r="R4112" t="s">
        <v>10327</v>
      </c>
    </row>
    <row r="4113" spans="1:18" hidden="1" x14ac:dyDescent="0.25">
      <c r="A4113" s="7">
        <f>anotacoes!D4113</f>
        <v>40780</v>
      </c>
      <c r="B4113" t="str">
        <f>anotacoes!C4113</f>
        <v>WORLD CHAMPIONSHIPS PARIS 2011</v>
      </c>
      <c r="C4113" t="str">
        <f>anotacoes!E4113</f>
        <v>KIM, J B</v>
      </c>
      <c r="D4113" t="str">
        <f>anotacoes!F4113</f>
        <v>BOTTIEAU</v>
      </c>
      <c r="E4113" t="s">
        <v>10325</v>
      </c>
      <c r="F4113">
        <f>anotacoes!A4113</f>
        <v>57</v>
      </c>
      <c r="G4113">
        <f>anotacoes!B4113</f>
        <v>20</v>
      </c>
      <c r="H4113" t="str">
        <f>anotacoes!K4113</f>
        <v xml:space="preserve"> 00:01:47,521</v>
      </c>
      <c r="I4113" t="str">
        <f>anotacoes!L4113</f>
        <v xml:space="preserve"> 00:01:53,421</v>
      </c>
      <c r="J4113" t="str">
        <f>IF(L4113="PAUSE",E4113,IF(anotacoes!G4117=conversao_anotacoes!C4113,conversao_anotacoes!C4113,conversao_anotacoes!D4113))</f>
        <v>KIM, J B</v>
      </c>
      <c r="K4113" t="str">
        <f t="shared" si="128"/>
        <v>BOTTIEAU</v>
      </c>
      <c r="L4113" t="str">
        <f>UPPER(anotacoes!H4113)</f>
        <v>GRIP TIME</v>
      </c>
      <c r="M4113" t="str">
        <f>IF(OR(L4113="ATTACK",L4113="FINTA"),"&lt;TECNICA&gt;",UPPER(anotacoes!I4113))</f>
        <v>RIGHT SLEEVE LEFT SLEEVE</v>
      </c>
      <c r="N4113" t="str">
        <f>IF(OR(L4113="ATTACK",L4113="FINTA"),UPPER(anotacoes!I4113),"")</f>
        <v/>
      </c>
      <c r="O4113" s="6" t="str">
        <f>IF(anotacoes!N4113=0,"",anotacoes!N4113)</f>
        <v/>
      </c>
      <c r="P4113" t="str">
        <f>IF(anotacoes!M4113=0,"",UPPER(anotacoes!M4113))</f>
        <v/>
      </c>
      <c r="Q4113" t="str">
        <f t="shared" si="129"/>
        <v>INSERT INTO CONVERSAO_LUTA_ACAO (cd_conversao, id_luta, sequencia, momento_inicio, momento_fim, quem_faz, quem_sofre, acao_tipo, acao, tecnica, direcao, pontuacao) VALUES (1, 57, 20, TRIM(' 00:01:47,521'), TRIM(' 00:01:53,421'), 'KIM, J B', 'BOTTIEAU', 'GRIP TIME', 'RIGHT SLEEVE LEFT SLEEVE', NULL, NULL, NULL)</v>
      </c>
      <c r="R4113" t="s">
        <v>10327</v>
      </c>
    </row>
    <row r="4114" spans="1:18" hidden="1" x14ac:dyDescent="0.25">
      <c r="A4114" s="7">
        <f>anotacoes!D4114</f>
        <v>40780</v>
      </c>
      <c r="B4114" t="str">
        <f>anotacoes!C4114</f>
        <v>WORLD CHAMPIONSHIPS PARIS 2011</v>
      </c>
      <c r="C4114" t="str">
        <f>anotacoes!E4114</f>
        <v>KIM, J B</v>
      </c>
      <c r="D4114" t="str">
        <f>anotacoes!F4114</f>
        <v>BOTTIEAU</v>
      </c>
      <c r="E4114" t="s">
        <v>10325</v>
      </c>
      <c r="F4114">
        <f>anotacoes!A4114</f>
        <v>57</v>
      </c>
      <c r="G4114">
        <f>anotacoes!B4114</f>
        <v>21</v>
      </c>
      <c r="H4114" t="str">
        <f>anotacoes!K4114</f>
        <v xml:space="preserve"> 00:01:53,421</v>
      </c>
      <c r="I4114" t="str">
        <f>anotacoes!L4114</f>
        <v xml:space="preserve"> 00:01:53,421</v>
      </c>
      <c r="J4114" t="str">
        <f>IF(L4114="PAUSE",E4114,IF(anotacoes!G4118=conversao_anotacoes!C4114,conversao_anotacoes!C4114,conversao_anotacoes!D4114))</f>
        <v>KIM, J B</v>
      </c>
      <c r="K4114" t="str">
        <f t="shared" si="128"/>
        <v>BOTTIEAU</v>
      </c>
      <c r="L4114" t="str">
        <f>UPPER(anotacoes!H4114)</f>
        <v>ATTACK</v>
      </c>
      <c r="M4114" t="str">
        <f>IF(OR(L4114="ATTACK",L4114="FINTA"),"&lt;TECNICA&gt;",UPPER(anotacoes!I4114))</f>
        <v>&lt;TECNICA&gt;</v>
      </c>
      <c r="N4114" t="str">
        <f>IF(OR(L4114="ATTACK",L4114="FINTA"),UPPER(anotacoes!I4114),"")</f>
        <v>KOUCHI GARI</v>
      </c>
      <c r="O4114" s="6">
        <f>IF(anotacoes!N4114=0,"",anotacoes!N4114)</f>
        <v>4</v>
      </c>
      <c r="P4114" t="str">
        <f>IF(anotacoes!M4114=0,"",UPPER(anotacoes!M4114))</f>
        <v/>
      </c>
      <c r="Q4114" t="str">
        <f t="shared" si="129"/>
        <v>INSERT INTO CONVERSAO_LUTA_ACAO (cd_conversao, id_luta, sequencia, momento_inicio, momento_fim, quem_faz, quem_sofre, acao_tipo, acao, tecnica, direcao, pontuacao) VALUES (1, 57, 21, TRIM(' 00:01:53,421'), TRIM(' 00:01:53,421'), 'KIM, J B', 'BOTTIEAU', 'ATTACK', '&lt;TECNICA&gt;', 'KOUCHI GARI', 4, NULL)</v>
      </c>
      <c r="R4114" t="s">
        <v>10327</v>
      </c>
    </row>
    <row r="4115" spans="1:18" hidden="1" x14ac:dyDescent="0.25">
      <c r="A4115" s="7">
        <f>anotacoes!D4115</f>
        <v>40780</v>
      </c>
      <c r="B4115" t="str">
        <f>anotacoes!C4115</f>
        <v>WORLD CHAMPIONSHIPS PARIS 2011</v>
      </c>
      <c r="C4115" t="str">
        <f>anotacoes!E4115</f>
        <v>KIM, J B</v>
      </c>
      <c r="D4115" t="str">
        <f>anotacoes!F4115</f>
        <v>BOTTIEAU</v>
      </c>
      <c r="E4115" t="s">
        <v>10325</v>
      </c>
      <c r="F4115">
        <f>anotacoes!A4115</f>
        <v>57</v>
      </c>
      <c r="G4115">
        <f>anotacoes!B4115</f>
        <v>22</v>
      </c>
      <c r="H4115" t="str">
        <f>anotacoes!K4115</f>
        <v xml:space="preserve"> 00:01:53,421</v>
      </c>
      <c r="I4115" t="str">
        <f>anotacoes!L4115</f>
        <v xml:space="preserve"> 00:01:55,787</v>
      </c>
      <c r="J4115" t="str">
        <f>IF(L4115="PAUSE",E4115,IF(anotacoes!G4119=conversao_anotacoes!C4115,conversao_anotacoes!C4115,conversao_anotacoes!D4115))</f>
        <v>KIM, J B</v>
      </c>
      <c r="K4115" t="str">
        <f t="shared" si="128"/>
        <v>BOTTIEAU</v>
      </c>
      <c r="L4115" t="str">
        <f>UPPER(anotacoes!H4115)</f>
        <v>GRIP TIME</v>
      </c>
      <c r="M4115" t="str">
        <f>IF(OR(L4115="ATTACK",L4115="FINTA"),"&lt;TECNICA&gt;",UPPER(anotacoes!I4115))</f>
        <v>RIGHT SLEEVE LEFT SLEEVE</v>
      </c>
      <c r="N4115" t="str">
        <f>IF(OR(L4115="ATTACK",L4115="FINTA"),UPPER(anotacoes!I4115),"")</f>
        <v/>
      </c>
      <c r="O4115" s="6" t="str">
        <f>IF(anotacoes!N4115=0,"",anotacoes!N4115)</f>
        <v/>
      </c>
      <c r="P4115" t="str">
        <f>IF(anotacoes!M4115=0,"",UPPER(anotacoes!M4115))</f>
        <v/>
      </c>
      <c r="Q4115" t="str">
        <f t="shared" si="129"/>
        <v>INSERT INTO CONVERSAO_LUTA_ACAO (cd_conversao, id_luta, sequencia, momento_inicio, momento_fim, quem_faz, quem_sofre, acao_tipo, acao, tecnica, direcao, pontuacao) VALUES (1, 57, 22, TRIM(' 00:01:53,421'), TRIM(' 00:01:55,787'), 'KIM, J B', 'BOTTIEAU', 'GRIP TIME', 'RIGHT SLEEVE LEFT SLEEVE', NULL, NULL, NULL)</v>
      </c>
      <c r="R4115" t="s">
        <v>10327</v>
      </c>
    </row>
    <row r="4116" spans="1:18" hidden="1" x14ac:dyDescent="0.25">
      <c r="A4116" s="7">
        <f>anotacoes!D4116</f>
        <v>40780</v>
      </c>
      <c r="B4116" t="str">
        <f>anotacoes!C4116</f>
        <v>WORLD CHAMPIONSHIPS PARIS 2011</v>
      </c>
      <c r="C4116" t="str">
        <f>anotacoes!E4116</f>
        <v>KIM, J B</v>
      </c>
      <c r="D4116" t="str">
        <f>anotacoes!F4116</f>
        <v>BOTTIEAU</v>
      </c>
      <c r="E4116" t="s">
        <v>10325</v>
      </c>
      <c r="F4116">
        <f>anotacoes!A4116</f>
        <v>57</v>
      </c>
      <c r="G4116">
        <f>anotacoes!B4116</f>
        <v>23</v>
      </c>
      <c r="H4116" t="str">
        <f>anotacoes!K4116</f>
        <v xml:space="preserve"> 00:01:55,787</v>
      </c>
      <c r="I4116" t="str">
        <f>anotacoes!L4116</f>
        <v xml:space="preserve"> 00:01:56,012</v>
      </c>
      <c r="J4116" t="str">
        <f>IF(L4116="PAUSE",E4116,IF(anotacoes!G4120=conversao_anotacoes!C4116,conversao_anotacoes!C4116,conversao_anotacoes!D4116))</f>
        <v>KIM, J B</v>
      </c>
      <c r="K4116" t="str">
        <f t="shared" si="128"/>
        <v>BOTTIEAU</v>
      </c>
      <c r="L4116" t="str">
        <f>UPPER(anotacoes!H4116)</f>
        <v>ATTACK</v>
      </c>
      <c r="M4116" t="str">
        <f>IF(OR(L4116="ATTACK",L4116="FINTA"),"&lt;TECNICA&gt;",UPPER(anotacoes!I4116))</f>
        <v>&lt;TECNICA&gt;</v>
      </c>
      <c r="N4116" t="str">
        <f>IF(OR(L4116="ATTACK",L4116="FINTA"),UPPER(anotacoes!I4116),"")</f>
        <v>SOTOMAKIKOMI</v>
      </c>
      <c r="O4116" s="6">
        <f>IF(anotacoes!N4116=0,"",anotacoes!N4116)</f>
        <v>4</v>
      </c>
      <c r="P4116" t="str">
        <f>IF(anotacoes!M4116=0,"",UPPER(anotacoes!M4116))</f>
        <v/>
      </c>
      <c r="Q4116" t="str">
        <f t="shared" si="129"/>
        <v>INSERT INTO CONVERSAO_LUTA_ACAO (cd_conversao, id_luta, sequencia, momento_inicio, momento_fim, quem_faz, quem_sofre, acao_tipo, acao, tecnica, direcao, pontuacao) VALUES (1, 57, 23, TRIM(' 00:01:55,787'), TRIM(' 00:01:56,012'), 'KIM, J B', 'BOTTIEAU', 'ATTACK', '&lt;TECNICA&gt;', 'SOTOMAKIKOMI', 4, NULL)</v>
      </c>
      <c r="R4116" t="s">
        <v>10327</v>
      </c>
    </row>
    <row r="4117" spans="1:18" hidden="1" x14ac:dyDescent="0.25">
      <c r="A4117" s="7">
        <f>anotacoes!D4117</f>
        <v>40780</v>
      </c>
      <c r="B4117" t="str">
        <f>anotacoes!C4117</f>
        <v>WORLD CHAMPIONSHIPS PARIS 2011</v>
      </c>
      <c r="C4117" t="str">
        <f>anotacoes!E4117</f>
        <v>KIM, J B</v>
      </c>
      <c r="D4117" t="str">
        <f>anotacoes!F4117</f>
        <v>BOTTIEAU</v>
      </c>
      <c r="E4117" t="s">
        <v>10325</v>
      </c>
      <c r="F4117">
        <f>anotacoes!A4117</f>
        <v>57</v>
      </c>
      <c r="G4117">
        <f>anotacoes!B4117</f>
        <v>24</v>
      </c>
      <c r="H4117" t="str">
        <f>anotacoes!K4117</f>
        <v xml:space="preserve"> 00:01:56,012</v>
      </c>
      <c r="I4117" t="str">
        <f>anotacoes!L4117</f>
        <v xml:space="preserve"> 00:02:09,190</v>
      </c>
      <c r="J4117" t="str">
        <f>IF(L4117="PAUSE",E4117,IF(anotacoes!G4121=conversao_anotacoes!C4117,conversao_anotacoes!C4117,conversao_anotacoes!D4117))</f>
        <v>&lt;ARBITRO_DESCONHECIDO&gt;</v>
      </c>
      <c r="K4117" t="str">
        <f t="shared" si="128"/>
        <v/>
      </c>
      <c r="L4117" t="str">
        <f>UPPER(anotacoes!H4117)</f>
        <v>PAUSE</v>
      </c>
      <c r="M4117" t="str">
        <f>IF(OR(L4117="ATTACK",L4117="FINTA"),"&lt;TECNICA&gt;",UPPER(anotacoes!I4117))</f>
        <v>&lt;NAO_CLASSIFICADO&gt;</v>
      </c>
      <c r="N4117" t="str">
        <f>IF(OR(L4117="ATTACK",L4117="FINTA"),UPPER(anotacoes!I4117),"")</f>
        <v/>
      </c>
      <c r="O4117" s="6" t="str">
        <f>IF(anotacoes!N4117=0,"",anotacoes!N4117)</f>
        <v/>
      </c>
      <c r="P4117" t="str">
        <f>IF(anotacoes!M4117=0,"",UPPER(anotacoes!M4117))</f>
        <v/>
      </c>
      <c r="Q4117" t="str">
        <f t="shared" si="129"/>
        <v>INSERT INTO CONVERSAO_LUTA_ACAO (cd_conversao, id_luta, sequencia, momento_inicio, momento_fim, quem_faz, quem_sofre, acao_tipo, acao, tecnica, direcao, pontuacao) VALUES (1, 57, 24, TRIM(' 00:01:56,012'), TRIM(' 00:02:09,190'), '&lt;ARBITRO_DESCONHECIDO&gt;', '', 'PAUSE', '&lt;NAO_CLASSIFICADO&gt;', NULL, NULL, NULL)</v>
      </c>
      <c r="R4117" t="s">
        <v>10327</v>
      </c>
    </row>
    <row r="4118" spans="1:18" hidden="1" x14ac:dyDescent="0.25">
      <c r="A4118" s="7">
        <f>anotacoes!D4118</f>
        <v>40780</v>
      </c>
      <c r="B4118" t="str">
        <f>anotacoes!C4118</f>
        <v>WORLD CHAMPIONSHIPS PARIS 2011</v>
      </c>
      <c r="C4118" t="str">
        <f>anotacoes!E4118</f>
        <v>KIM, J B</v>
      </c>
      <c r="D4118" t="str">
        <f>anotacoes!F4118</f>
        <v>BOTTIEAU</v>
      </c>
      <c r="E4118" t="s">
        <v>10325</v>
      </c>
      <c r="F4118">
        <f>anotacoes!A4118</f>
        <v>57</v>
      </c>
      <c r="G4118">
        <f>anotacoes!B4118</f>
        <v>25</v>
      </c>
      <c r="H4118" t="str">
        <f>anotacoes!K4118</f>
        <v xml:space="preserve"> 00:02:09,190</v>
      </c>
      <c r="I4118" t="str">
        <f>anotacoes!L4118</f>
        <v xml:space="preserve"> 00:02:11,362</v>
      </c>
      <c r="J4118" t="str">
        <f>IF(L4118="PAUSE",E4118,IF(anotacoes!G4122=conversao_anotacoes!C4118,conversao_anotacoes!C4118,conversao_anotacoes!D4118))</f>
        <v>KIM, J B</v>
      </c>
      <c r="K4118" t="str">
        <f t="shared" si="128"/>
        <v>BOTTIEAU</v>
      </c>
      <c r="L4118" t="str">
        <f>UPPER(anotacoes!H4118)</f>
        <v>DISPLACEMENT</v>
      </c>
      <c r="M4118" t="str">
        <f>IF(OR(L4118="ATTACK",L4118="FINTA"),"&lt;TECNICA&gt;",UPPER(anotacoes!I4118))</f>
        <v>CIRCULAR LEFT</v>
      </c>
      <c r="N4118" t="str">
        <f>IF(OR(L4118="ATTACK",L4118="FINTA"),UPPER(anotacoes!I4118),"")</f>
        <v/>
      </c>
      <c r="O4118" s="6" t="str">
        <f>IF(anotacoes!N4118=0,"",anotacoes!N4118)</f>
        <v/>
      </c>
      <c r="P4118" t="str">
        <f>IF(anotacoes!M4118=0,"",UPPER(anotacoes!M4118))</f>
        <v/>
      </c>
      <c r="Q4118" t="str">
        <f t="shared" si="129"/>
        <v>INSERT INTO CONVERSAO_LUTA_ACAO (cd_conversao, id_luta, sequencia, momento_inicio, momento_fim, quem_faz, quem_sofre, acao_tipo, acao, tecnica, direcao, pontuacao) VALUES (1, 57, 25, TRIM(' 00:02:09,190'), TRIM(' 00:02:11,362'), 'KIM, J B', 'BOTTIEAU', 'DISPLACEMENT', 'CIRCULAR LEFT', NULL, NULL, NULL)</v>
      </c>
      <c r="R4118" t="s">
        <v>10327</v>
      </c>
    </row>
    <row r="4119" spans="1:18" hidden="1" x14ac:dyDescent="0.25">
      <c r="A4119" s="7">
        <f>anotacoes!D4119</f>
        <v>40780</v>
      </c>
      <c r="B4119" t="str">
        <f>anotacoes!C4119</f>
        <v>WORLD CHAMPIONSHIPS PARIS 2011</v>
      </c>
      <c r="C4119" t="str">
        <f>anotacoes!E4119</f>
        <v>KIM, J B</v>
      </c>
      <c r="D4119" t="str">
        <f>anotacoes!F4119</f>
        <v>BOTTIEAU</v>
      </c>
      <c r="E4119" t="s">
        <v>10325</v>
      </c>
      <c r="F4119">
        <f>anotacoes!A4119</f>
        <v>57</v>
      </c>
      <c r="G4119">
        <f>anotacoes!B4119</f>
        <v>26</v>
      </c>
      <c r="H4119" t="str">
        <f>anotacoes!K4119</f>
        <v xml:space="preserve"> 00:02:11,362</v>
      </c>
      <c r="I4119" t="str">
        <f>anotacoes!L4119</f>
        <v xml:space="preserve"> 00:02:19,591</v>
      </c>
      <c r="J4119" t="str">
        <f>IF(L4119="PAUSE",E4119,IF(anotacoes!G4123=conversao_anotacoes!C4119,conversao_anotacoes!C4119,conversao_anotacoes!D4119))</f>
        <v>KIM, J B</v>
      </c>
      <c r="K4119" t="str">
        <f t="shared" si="128"/>
        <v>BOTTIEAU</v>
      </c>
      <c r="L4119" t="str">
        <f>UPPER(anotacoes!H4119)</f>
        <v>DISPLACEMENT</v>
      </c>
      <c r="M4119" t="str">
        <f>IF(OR(L4119="ATTACK",L4119="FINTA"),"&lt;TECNICA&gt;",UPPER(anotacoes!I4119))</f>
        <v>2-3 STEP HESITANT RIGHT</v>
      </c>
      <c r="N4119" t="str">
        <f>IF(OR(L4119="ATTACK",L4119="FINTA"),UPPER(anotacoes!I4119),"")</f>
        <v/>
      </c>
      <c r="O4119" s="6" t="str">
        <f>IF(anotacoes!N4119=0,"",anotacoes!N4119)</f>
        <v/>
      </c>
      <c r="P4119" t="str">
        <f>IF(anotacoes!M4119=0,"",UPPER(anotacoes!M4119))</f>
        <v/>
      </c>
      <c r="Q4119" t="str">
        <f t="shared" si="129"/>
        <v>INSERT INTO CONVERSAO_LUTA_ACAO (cd_conversao, id_luta, sequencia, momento_inicio, momento_fim, quem_faz, quem_sofre, acao_tipo, acao, tecnica, direcao, pontuacao) VALUES (1, 57, 26, TRIM(' 00:02:11,362'), TRIM(' 00:02:19,591'), 'KIM, J B', 'BOTTIEAU', 'DISPLACEMENT', '2-3 STEP HESITANT RIGHT', NULL, NULL, NULL)</v>
      </c>
      <c r="R4119" t="s">
        <v>10327</v>
      </c>
    </row>
    <row r="4120" spans="1:18" hidden="1" x14ac:dyDescent="0.25">
      <c r="A4120" s="7">
        <f>anotacoes!D4120</f>
        <v>40780</v>
      </c>
      <c r="B4120" t="str">
        <f>anotacoes!C4120</f>
        <v>WORLD CHAMPIONSHIPS PARIS 2011</v>
      </c>
      <c r="C4120" t="str">
        <f>anotacoes!E4120</f>
        <v>KIM, J B</v>
      </c>
      <c r="D4120" t="str">
        <f>anotacoes!F4120</f>
        <v>BOTTIEAU</v>
      </c>
      <c r="E4120" t="s">
        <v>10325</v>
      </c>
      <c r="F4120">
        <f>anotacoes!A4120</f>
        <v>57</v>
      </c>
      <c r="G4120">
        <f>anotacoes!B4120</f>
        <v>27</v>
      </c>
      <c r="H4120" t="str">
        <f>anotacoes!K4120</f>
        <v xml:space="preserve"> 00:02:19,591</v>
      </c>
      <c r="I4120" t="str">
        <f>anotacoes!L4120</f>
        <v xml:space="preserve"> 00:02:21,507</v>
      </c>
      <c r="J4120" t="str">
        <f>IF(L4120="PAUSE",E4120,IF(anotacoes!G4124=conversao_anotacoes!C4120,conversao_anotacoes!C4120,conversao_anotacoes!D4120))</f>
        <v>KIM, J B</v>
      </c>
      <c r="K4120" t="str">
        <f t="shared" si="128"/>
        <v>BOTTIEAU</v>
      </c>
      <c r="L4120" t="str">
        <f>UPPER(anotacoes!H4120)</f>
        <v>GRIP TIME</v>
      </c>
      <c r="M4120" t="str">
        <f>IF(OR(L4120="ATTACK",L4120="FINTA"),"&lt;TECNICA&gt;",UPPER(anotacoes!I4120))</f>
        <v>RIGHT SLEEVE LEFT SLEEVE</v>
      </c>
      <c r="N4120" t="str">
        <f>IF(OR(L4120="ATTACK",L4120="FINTA"),UPPER(anotacoes!I4120),"")</f>
        <v/>
      </c>
      <c r="O4120" s="6" t="str">
        <f>IF(anotacoes!N4120=0,"",anotacoes!N4120)</f>
        <v/>
      </c>
      <c r="P4120" t="str">
        <f>IF(anotacoes!M4120=0,"",UPPER(anotacoes!M4120))</f>
        <v/>
      </c>
      <c r="Q4120" t="str">
        <f t="shared" si="129"/>
        <v>INSERT INTO CONVERSAO_LUTA_ACAO (cd_conversao, id_luta, sequencia, momento_inicio, momento_fim, quem_faz, quem_sofre, acao_tipo, acao, tecnica, direcao, pontuacao) VALUES (1, 57, 27, TRIM(' 00:02:19,591'), TRIM(' 00:02:21,507'), 'KIM, J B', 'BOTTIEAU', 'GRIP TIME', 'RIGHT SLEEVE LEFT SLEEVE', NULL, NULL, NULL)</v>
      </c>
      <c r="R4120" t="s">
        <v>10327</v>
      </c>
    </row>
    <row r="4121" spans="1:18" hidden="1" x14ac:dyDescent="0.25">
      <c r="A4121" s="7">
        <f>anotacoes!D4121</f>
        <v>40780</v>
      </c>
      <c r="B4121" t="str">
        <f>anotacoes!C4121</f>
        <v>WORLD CHAMPIONSHIPS PARIS 2011</v>
      </c>
      <c r="C4121" t="str">
        <f>anotacoes!E4121</f>
        <v>KIM, J B</v>
      </c>
      <c r="D4121" t="str">
        <f>anotacoes!F4121</f>
        <v>BOTTIEAU</v>
      </c>
      <c r="E4121" t="s">
        <v>10325</v>
      </c>
      <c r="F4121">
        <f>anotacoes!A4121</f>
        <v>57</v>
      </c>
      <c r="G4121">
        <f>anotacoes!B4121</f>
        <v>28</v>
      </c>
      <c r="H4121" t="str">
        <f>anotacoes!K4121</f>
        <v xml:space="preserve"> 00:02:21,507</v>
      </c>
      <c r="I4121" t="str">
        <f>anotacoes!L4121</f>
        <v xml:space="preserve"> 00:02:22,496</v>
      </c>
      <c r="J4121" t="str">
        <f>IF(L4121="PAUSE",E4121,IF(anotacoes!G4125=conversao_anotacoes!C4121,conversao_anotacoes!C4121,conversao_anotacoes!D4121))</f>
        <v>KIM, J B</v>
      </c>
      <c r="K4121" t="str">
        <f t="shared" si="128"/>
        <v>BOTTIEAU</v>
      </c>
      <c r="L4121" t="str">
        <f>UPPER(anotacoes!H4121)</f>
        <v>ATTACK</v>
      </c>
      <c r="M4121" t="str">
        <f>IF(OR(L4121="ATTACK",L4121="FINTA"),"&lt;TECNICA&gt;",UPPER(anotacoes!I4121))</f>
        <v>&lt;TECNICA&gt;</v>
      </c>
      <c r="N4121" t="str">
        <f>IF(OR(L4121="ATTACK",L4121="FINTA"),UPPER(anotacoes!I4121),"")</f>
        <v>YOKO TOMOE</v>
      </c>
      <c r="O4121" s="6">
        <f>IF(anotacoes!N4121=0,"",anotacoes!N4121)</f>
        <v>6</v>
      </c>
      <c r="P4121" t="str">
        <f>IF(anotacoes!M4121=0,"",UPPER(anotacoes!M4121))</f>
        <v/>
      </c>
      <c r="Q4121" t="str">
        <f t="shared" si="129"/>
        <v>INSERT INTO CONVERSAO_LUTA_ACAO (cd_conversao, id_luta, sequencia, momento_inicio, momento_fim, quem_faz, quem_sofre, acao_tipo, acao, tecnica, direcao, pontuacao) VALUES (1, 57, 28, TRIM(' 00:02:21,507'), TRIM(' 00:02:22,496'), 'KIM, J B', 'BOTTIEAU', 'ATTACK', '&lt;TECNICA&gt;', 'YOKO TOMOE', 6, NULL)</v>
      </c>
      <c r="R4121" t="s">
        <v>10327</v>
      </c>
    </row>
    <row r="4122" spans="1:18" hidden="1" x14ac:dyDescent="0.25">
      <c r="A4122" s="7">
        <f>anotacoes!D4122</f>
        <v>40780</v>
      </c>
      <c r="B4122" t="str">
        <f>anotacoes!C4122</f>
        <v>WORLD CHAMPIONSHIPS PARIS 2011</v>
      </c>
      <c r="C4122" t="str">
        <f>anotacoes!E4122</f>
        <v>KIM, J B</v>
      </c>
      <c r="D4122" t="str">
        <f>anotacoes!F4122</f>
        <v>BOTTIEAU</v>
      </c>
      <c r="E4122" t="s">
        <v>10325</v>
      </c>
      <c r="F4122">
        <f>anotacoes!A4122</f>
        <v>57</v>
      </c>
      <c r="G4122">
        <f>anotacoes!B4122</f>
        <v>29</v>
      </c>
      <c r="H4122" t="str">
        <f>anotacoes!K4122</f>
        <v xml:space="preserve"> 00:02:22,496</v>
      </c>
      <c r="I4122" t="str">
        <f>anotacoes!L4122</f>
        <v xml:space="preserve"> 00:02:24,512</v>
      </c>
      <c r="J4122" t="str">
        <f>IF(L4122="PAUSE",E4122,IF(anotacoes!G4126=conversao_anotacoes!C4122,conversao_anotacoes!C4122,conversao_anotacoes!D4122))</f>
        <v>KIM, J B</v>
      </c>
      <c r="K4122" t="str">
        <f t="shared" si="128"/>
        <v>BOTTIEAU</v>
      </c>
      <c r="L4122" t="str">
        <f>UPPER(anotacoes!H4122)</f>
        <v>TRANSITION</v>
      </c>
      <c r="M4122" t="str">
        <f>IF(OR(L4122="ATTACK",L4122="FINTA"),"&lt;TECNICA&gt;",UPPER(anotacoes!I4122))</f>
        <v>WITH ATTACK</v>
      </c>
      <c r="N4122" t="str">
        <f>IF(OR(L4122="ATTACK",L4122="FINTA"),UPPER(anotacoes!I4122),"")</f>
        <v/>
      </c>
      <c r="O4122" s="6" t="str">
        <f>IF(anotacoes!N4122=0,"",anotacoes!N4122)</f>
        <v/>
      </c>
      <c r="P4122" t="str">
        <f>IF(anotacoes!M4122=0,"",UPPER(anotacoes!M4122))</f>
        <v/>
      </c>
      <c r="Q4122" t="str">
        <f t="shared" si="129"/>
        <v>INSERT INTO CONVERSAO_LUTA_ACAO (cd_conversao, id_luta, sequencia, momento_inicio, momento_fim, quem_faz, quem_sofre, acao_tipo, acao, tecnica, direcao, pontuacao) VALUES (1, 57, 29, TRIM(' 00:02:22,496'), TRIM(' 00:02:24,512'), 'KIM, J B', 'BOTTIEAU', 'TRANSITION', 'WITH ATTACK', NULL, NULL, NULL)</v>
      </c>
      <c r="R4122" t="s">
        <v>10327</v>
      </c>
    </row>
    <row r="4123" spans="1:18" hidden="1" x14ac:dyDescent="0.25">
      <c r="A4123" s="7">
        <f>anotacoes!D4123</f>
        <v>40780</v>
      </c>
      <c r="B4123" t="str">
        <f>anotacoes!C4123</f>
        <v>WORLD CHAMPIONSHIPS PARIS 2011</v>
      </c>
      <c r="C4123" t="str">
        <f>anotacoes!E4123</f>
        <v>KIM, J B</v>
      </c>
      <c r="D4123" t="str">
        <f>anotacoes!F4123</f>
        <v>BOTTIEAU</v>
      </c>
      <c r="E4123" t="s">
        <v>10325</v>
      </c>
      <c r="F4123">
        <f>anotacoes!A4123</f>
        <v>57</v>
      </c>
      <c r="G4123">
        <f>anotacoes!B4123</f>
        <v>30</v>
      </c>
      <c r="H4123" t="str">
        <f>anotacoes!K4123</f>
        <v xml:space="preserve"> 00:02:24,512</v>
      </c>
      <c r="I4123" t="str">
        <f>anotacoes!L4123</f>
        <v xml:space="preserve"> 00:02:30,097</v>
      </c>
      <c r="J4123" t="str">
        <f>IF(L4123="PAUSE",E4123,IF(anotacoes!G4127=conversao_anotacoes!C4123,conversao_anotacoes!C4123,conversao_anotacoes!D4123))</f>
        <v>&lt;ARBITRO_DESCONHECIDO&gt;</v>
      </c>
      <c r="K4123" t="str">
        <f t="shared" si="128"/>
        <v/>
      </c>
      <c r="L4123" t="str">
        <f>UPPER(anotacoes!H4123)</f>
        <v>PAUSE</v>
      </c>
      <c r="M4123" t="str">
        <f>IF(OR(L4123="ATTACK",L4123="FINTA"),"&lt;TECNICA&gt;",UPPER(anotacoes!I4123))</f>
        <v>&lt;NAO_CLASSIFICADO&gt;</v>
      </c>
      <c r="N4123" t="str">
        <f>IF(OR(L4123="ATTACK",L4123="FINTA"),UPPER(anotacoes!I4123),"")</f>
        <v/>
      </c>
      <c r="O4123" s="6" t="str">
        <f>IF(anotacoes!N4123=0,"",anotacoes!N4123)</f>
        <v/>
      </c>
      <c r="P4123" t="str">
        <f>IF(anotacoes!M4123=0,"",UPPER(anotacoes!M4123))</f>
        <v/>
      </c>
      <c r="Q4123" t="str">
        <f t="shared" si="129"/>
        <v>INSERT INTO CONVERSAO_LUTA_ACAO (cd_conversao, id_luta, sequencia, momento_inicio, momento_fim, quem_faz, quem_sofre, acao_tipo, acao, tecnica, direcao, pontuacao) VALUES (1, 57, 30, TRIM(' 00:02:24,512'), TRIM(' 00:02:30,097'), '&lt;ARBITRO_DESCONHECIDO&gt;', '', 'PAUSE', '&lt;NAO_CLASSIFICADO&gt;', NULL, NULL, NULL)</v>
      </c>
      <c r="R4123" t="s">
        <v>10327</v>
      </c>
    </row>
    <row r="4124" spans="1:18" hidden="1" x14ac:dyDescent="0.25">
      <c r="A4124" s="7">
        <f>anotacoes!D4124</f>
        <v>40780</v>
      </c>
      <c r="B4124" t="str">
        <f>anotacoes!C4124</f>
        <v>WORLD CHAMPIONSHIPS PARIS 2011</v>
      </c>
      <c r="C4124" t="str">
        <f>anotacoes!E4124</f>
        <v>KIM, J B</v>
      </c>
      <c r="D4124" t="str">
        <f>anotacoes!F4124</f>
        <v>BOTTIEAU</v>
      </c>
      <c r="E4124" t="s">
        <v>10325</v>
      </c>
      <c r="F4124">
        <f>anotacoes!A4124</f>
        <v>57</v>
      </c>
      <c r="G4124">
        <f>anotacoes!B4124</f>
        <v>31</v>
      </c>
      <c r="H4124" t="str">
        <f>anotacoes!K4124</f>
        <v xml:space="preserve"> 00:02:30,097</v>
      </c>
      <c r="I4124" t="str">
        <f>anotacoes!L4124</f>
        <v xml:space="preserve"> 00:02:32,417</v>
      </c>
      <c r="J4124" t="str">
        <f>IF(L4124="PAUSE",E4124,IF(anotacoes!G4128=conversao_anotacoes!C4124,conversao_anotacoes!C4124,conversao_anotacoes!D4124))</f>
        <v>KIM, J B</v>
      </c>
      <c r="K4124" t="str">
        <f t="shared" si="128"/>
        <v>BOTTIEAU</v>
      </c>
      <c r="L4124" t="str">
        <f>UPPER(anotacoes!H4124)</f>
        <v>DISPLACEMENT</v>
      </c>
      <c r="M4124" t="str">
        <f>IF(OR(L4124="ATTACK",L4124="FINTA"),"&lt;TECNICA&gt;",UPPER(anotacoes!I4124))</f>
        <v>2-3 STEP HESITANT RIGHT</v>
      </c>
      <c r="N4124" t="str">
        <f>IF(OR(L4124="ATTACK",L4124="FINTA"),UPPER(anotacoes!I4124),"")</f>
        <v/>
      </c>
      <c r="O4124" s="6" t="str">
        <f>IF(anotacoes!N4124=0,"",anotacoes!N4124)</f>
        <v/>
      </c>
      <c r="P4124" t="str">
        <f>IF(anotacoes!M4124=0,"",UPPER(anotacoes!M4124))</f>
        <v/>
      </c>
      <c r="Q4124" t="str">
        <f t="shared" si="129"/>
        <v>INSERT INTO CONVERSAO_LUTA_ACAO (cd_conversao, id_luta, sequencia, momento_inicio, momento_fim, quem_faz, quem_sofre, acao_tipo, acao, tecnica, direcao, pontuacao) VALUES (1, 57, 31, TRIM(' 00:02:30,097'), TRIM(' 00:02:32,417'), 'KIM, J B', 'BOTTIEAU', 'DISPLACEMENT', '2-3 STEP HESITANT RIGHT', NULL, NULL, NULL)</v>
      </c>
      <c r="R4124" t="s">
        <v>10327</v>
      </c>
    </row>
    <row r="4125" spans="1:18" hidden="1" x14ac:dyDescent="0.25">
      <c r="A4125" s="7">
        <f>anotacoes!D4125</f>
        <v>40780</v>
      </c>
      <c r="B4125" t="str">
        <f>anotacoes!C4125</f>
        <v>WORLD CHAMPIONSHIPS PARIS 2011</v>
      </c>
      <c r="C4125" t="str">
        <f>anotacoes!E4125</f>
        <v>KIM, J B</v>
      </c>
      <c r="D4125" t="str">
        <f>anotacoes!F4125</f>
        <v>BOTTIEAU</v>
      </c>
      <c r="E4125" t="s">
        <v>10325</v>
      </c>
      <c r="F4125">
        <f>anotacoes!A4125</f>
        <v>57</v>
      </c>
      <c r="G4125">
        <f>anotacoes!B4125</f>
        <v>32</v>
      </c>
      <c r="H4125" t="str">
        <f>anotacoes!K4125</f>
        <v xml:space="preserve"> 00:02:32,417</v>
      </c>
      <c r="I4125" t="str">
        <f>anotacoes!L4125</f>
        <v xml:space="preserve"> 00:02:35,531</v>
      </c>
      <c r="J4125" t="str">
        <f>IF(L4125="PAUSE",E4125,IF(anotacoes!G4129=conversao_anotacoes!C4125,conversao_anotacoes!C4125,conversao_anotacoes!D4125))</f>
        <v>KIM, J B</v>
      </c>
      <c r="K4125" t="str">
        <f t="shared" si="128"/>
        <v>BOTTIEAU</v>
      </c>
      <c r="L4125" t="str">
        <f>UPPER(anotacoes!H4125)</f>
        <v>GRIP TIME</v>
      </c>
      <c r="M4125" t="str">
        <f>IF(OR(L4125="ATTACK",L4125="FINTA"),"&lt;TECNICA&gt;",UPPER(anotacoes!I4125))</f>
        <v>LEFT COLLAR RIGHT SLEEVE</v>
      </c>
      <c r="N4125" t="str">
        <f>IF(OR(L4125="ATTACK",L4125="FINTA"),UPPER(anotacoes!I4125),"")</f>
        <v/>
      </c>
      <c r="O4125" s="6" t="str">
        <f>IF(anotacoes!N4125=0,"",anotacoes!N4125)</f>
        <v/>
      </c>
      <c r="P4125" t="str">
        <f>IF(anotacoes!M4125=0,"",UPPER(anotacoes!M4125))</f>
        <v/>
      </c>
      <c r="Q4125" t="str">
        <f t="shared" si="129"/>
        <v>INSERT INTO CONVERSAO_LUTA_ACAO (cd_conversao, id_luta, sequencia, momento_inicio, momento_fim, quem_faz, quem_sofre, acao_tipo, acao, tecnica, direcao, pontuacao) VALUES (1, 57, 32, TRIM(' 00:02:32,417'), TRIM(' 00:02:35,531'), 'KIM, J B', 'BOTTIEAU', 'GRIP TIME', 'LEFT COLLAR RIGHT SLEEVE', NULL, NULL, NULL)</v>
      </c>
      <c r="R4125" t="s">
        <v>10327</v>
      </c>
    </row>
    <row r="4126" spans="1:18" hidden="1" x14ac:dyDescent="0.25">
      <c r="A4126" s="7">
        <f>anotacoes!D4126</f>
        <v>40780</v>
      </c>
      <c r="B4126" t="str">
        <f>anotacoes!C4126</f>
        <v>WORLD CHAMPIONSHIPS PARIS 2011</v>
      </c>
      <c r="C4126" t="str">
        <f>anotacoes!E4126</f>
        <v>KIM, J B</v>
      </c>
      <c r="D4126" t="str">
        <f>anotacoes!F4126</f>
        <v>BOTTIEAU</v>
      </c>
      <c r="E4126" t="s">
        <v>10325</v>
      </c>
      <c r="F4126">
        <f>anotacoes!A4126</f>
        <v>57</v>
      </c>
      <c r="G4126">
        <f>anotacoes!B4126</f>
        <v>33</v>
      </c>
      <c r="H4126" t="str">
        <f>anotacoes!K4126</f>
        <v xml:space="preserve"> 00:02:35,531</v>
      </c>
      <c r="I4126" t="str">
        <f>anotacoes!L4126</f>
        <v xml:space="preserve"> 00:02:36,187</v>
      </c>
      <c r="J4126" t="str">
        <f>IF(L4126="PAUSE",E4126,IF(anotacoes!G4130=conversao_anotacoes!C4126,conversao_anotacoes!C4126,conversao_anotacoes!D4126))</f>
        <v>KIM, J B</v>
      </c>
      <c r="K4126" t="str">
        <f t="shared" si="128"/>
        <v>BOTTIEAU</v>
      </c>
      <c r="L4126" t="str">
        <f>UPPER(anotacoes!H4126)</f>
        <v>ATTACK</v>
      </c>
      <c r="M4126" t="str">
        <f>IF(OR(L4126="ATTACK",L4126="FINTA"),"&lt;TECNICA&gt;",UPPER(anotacoes!I4126))</f>
        <v>&lt;TECNICA&gt;</v>
      </c>
      <c r="N4126" t="str">
        <f>IF(OR(L4126="ATTACK",L4126="FINTA"),UPPER(anotacoes!I4126),"")</f>
        <v>YOKO TOMOE</v>
      </c>
      <c r="O4126" s="6">
        <f>IF(anotacoes!N4126=0,"",anotacoes!N4126)</f>
        <v>6</v>
      </c>
      <c r="P4126" t="str">
        <f>IF(anotacoes!M4126=0,"",UPPER(anotacoes!M4126))</f>
        <v/>
      </c>
      <c r="Q4126" t="str">
        <f t="shared" si="129"/>
        <v>INSERT INTO CONVERSAO_LUTA_ACAO (cd_conversao, id_luta, sequencia, momento_inicio, momento_fim, quem_faz, quem_sofre, acao_tipo, acao, tecnica, direcao, pontuacao) VALUES (1, 57, 33, TRIM(' 00:02:35,531'), TRIM(' 00:02:36,187'), 'KIM, J B', 'BOTTIEAU', 'ATTACK', '&lt;TECNICA&gt;', 'YOKO TOMOE', 6, NULL)</v>
      </c>
      <c r="R4126" t="s">
        <v>10327</v>
      </c>
    </row>
    <row r="4127" spans="1:18" hidden="1" x14ac:dyDescent="0.25">
      <c r="A4127" s="7">
        <f>anotacoes!D4127</f>
        <v>40780</v>
      </c>
      <c r="B4127" t="str">
        <f>anotacoes!C4127</f>
        <v>WORLD CHAMPIONSHIPS PARIS 2011</v>
      </c>
      <c r="C4127" t="str">
        <f>anotacoes!E4127</f>
        <v>KIM, J B</v>
      </c>
      <c r="D4127" t="str">
        <f>anotacoes!F4127</f>
        <v>BOTTIEAU</v>
      </c>
      <c r="E4127" t="s">
        <v>10325</v>
      </c>
      <c r="F4127">
        <f>anotacoes!A4127</f>
        <v>57</v>
      </c>
      <c r="G4127">
        <f>anotacoes!B4127</f>
        <v>34</v>
      </c>
      <c r="H4127" t="str">
        <f>anotacoes!K4127</f>
        <v xml:space="preserve"> 00:02:36,187</v>
      </c>
      <c r="I4127" t="str">
        <f>anotacoes!L4127</f>
        <v xml:space="preserve"> 00:02:37,891</v>
      </c>
      <c r="J4127" t="str">
        <f>IF(L4127="PAUSE",E4127,IF(anotacoes!G4131=conversao_anotacoes!C4127,conversao_anotacoes!C4127,conversao_anotacoes!D4127))</f>
        <v>KIM, J B</v>
      </c>
      <c r="K4127" t="str">
        <f t="shared" si="128"/>
        <v>BOTTIEAU</v>
      </c>
      <c r="L4127" t="str">
        <f>UPPER(anotacoes!H4127)</f>
        <v>TRANSITION</v>
      </c>
      <c r="M4127" t="str">
        <f>IF(OR(L4127="ATTACK",L4127="FINTA"),"&lt;TECNICA&gt;",UPPER(anotacoes!I4127))</f>
        <v>WITHOUT ATTACK</v>
      </c>
      <c r="N4127" t="str">
        <f>IF(OR(L4127="ATTACK",L4127="FINTA"),UPPER(anotacoes!I4127),"")</f>
        <v/>
      </c>
      <c r="O4127" s="6" t="str">
        <f>IF(anotacoes!N4127=0,"",anotacoes!N4127)</f>
        <v/>
      </c>
      <c r="P4127" t="str">
        <f>IF(anotacoes!M4127=0,"",UPPER(anotacoes!M4127))</f>
        <v/>
      </c>
      <c r="Q4127" t="str">
        <f t="shared" si="129"/>
        <v>INSERT INTO CONVERSAO_LUTA_ACAO (cd_conversao, id_luta, sequencia, momento_inicio, momento_fim, quem_faz, quem_sofre, acao_tipo, acao, tecnica, direcao, pontuacao) VALUES (1, 57, 34, TRIM(' 00:02:36,187'), TRIM(' 00:02:37,891'), 'KIM, J B', 'BOTTIEAU', 'TRANSITION', 'WITHOUT ATTACK', NULL, NULL, NULL)</v>
      </c>
      <c r="R4127" t="s">
        <v>10327</v>
      </c>
    </row>
    <row r="4128" spans="1:18" hidden="1" x14ac:dyDescent="0.25">
      <c r="A4128" s="7">
        <f>anotacoes!D4128</f>
        <v>40780</v>
      </c>
      <c r="B4128" t="str">
        <f>anotacoes!C4128</f>
        <v>WORLD CHAMPIONSHIPS PARIS 2011</v>
      </c>
      <c r="C4128" t="str">
        <f>anotacoes!E4128</f>
        <v>KIM, J B</v>
      </c>
      <c r="D4128" t="str">
        <f>anotacoes!F4128</f>
        <v>BOTTIEAU</v>
      </c>
      <c r="E4128" t="s">
        <v>10325</v>
      </c>
      <c r="F4128">
        <f>anotacoes!A4128</f>
        <v>57</v>
      </c>
      <c r="G4128">
        <f>anotacoes!B4128</f>
        <v>35</v>
      </c>
      <c r="H4128" t="str">
        <f>anotacoes!K4128</f>
        <v xml:space="preserve"> 00:02:37,891</v>
      </c>
      <c r="I4128" t="str">
        <f>anotacoes!L4128</f>
        <v xml:space="preserve"> 00:03:25,100</v>
      </c>
      <c r="J4128" t="str">
        <f>IF(L4128="PAUSE",E4128,IF(anotacoes!G4132=conversao_anotacoes!C4128,conversao_anotacoes!C4128,conversao_anotacoes!D4128))</f>
        <v>&lt;ARBITRO_DESCONHECIDO&gt;</v>
      </c>
      <c r="K4128" t="str">
        <f t="shared" si="128"/>
        <v/>
      </c>
      <c r="L4128" t="str">
        <f>UPPER(anotacoes!H4128)</f>
        <v>PAUSE</v>
      </c>
      <c r="M4128" t="str">
        <f>IF(OR(L4128="ATTACK",L4128="FINTA"),"&lt;TECNICA&gt;",UPPER(anotacoes!I4128))</f>
        <v>&lt;NAO_CLASSIFICADO&gt;</v>
      </c>
      <c r="N4128" t="str">
        <f>IF(OR(L4128="ATTACK",L4128="FINTA"),UPPER(anotacoes!I4128),"")</f>
        <v/>
      </c>
      <c r="O4128" s="6" t="str">
        <f>IF(anotacoes!N4128=0,"",anotacoes!N4128)</f>
        <v/>
      </c>
      <c r="P4128" t="str">
        <f>IF(anotacoes!M4128=0,"",UPPER(anotacoes!M4128))</f>
        <v/>
      </c>
      <c r="Q4128" t="str">
        <f t="shared" si="129"/>
        <v>INSERT INTO CONVERSAO_LUTA_ACAO (cd_conversao, id_luta, sequencia, momento_inicio, momento_fim, quem_faz, quem_sofre, acao_tipo, acao, tecnica, direcao, pontuacao) VALUES (1, 57, 35, TRIM(' 00:02:37,891'), TRIM(' 00:03:25,100'), '&lt;ARBITRO_DESCONHECIDO&gt;', '', 'PAUSE', '&lt;NAO_CLASSIFICADO&gt;', NULL, NULL, NULL)</v>
      </c>
      <c r="R4128" t="s">
        <v>10327</v>
      </c>
    </row>
    <row r="4129" spans="1:18" hidden="1" x14ac:dyDescent="0.25">
      <c r="A4129" s="7">
        <f>anotacoes!D4129</f>
        <v>40780</v>
      </c>
      <c r="B4129" t="str">
        <f>anotacoes!C4129</f>
        <v>WORLD CHAMPIONSHIPS PARIS 2011</v>
      </c>
      <c r="C4129" t="str">
        <f>anotacoes!E4129</f>
        <v>KIM, J B</v>
      </c>
      <c r="D4129" t="str">
        <f>anotacoes!F4129</f>
        <v>BOTTIEAU</v>
      </c>
      <c r="E4129" t="s">
        <v>10325</v>
      </c>
      <c r="F4129">
        <f>anotacoes!A4129</f>
        <v>57</v>
      </c>
      <c r="G4129">
        <f>anotacoes!B4129</f>
        <v>36</v>
      </c>
      <c r="H4129" t="str">
        <f>anotacoes!K4129</f>
        <v xml:space="preserve"> 00:03:25,100</v>
      </c>
      <c r="I4129" t="str">
        <f>anotacoes!L4129</f>
        <v xml:space="preserve"> 00:03:27,500</v>
      </c>
      <c r="J4129" t="str">
        <f>IF(L4129="PAUSE",E4129,IF(anotacoes!G4133=conversao_anotacoes!C4129,conversao_anotacoes!C4129,conversao_anotacoes!D4129))</f>
        <v>KIM, J B</v>
      </c>
      <c r="K4129" t="str">
        <f t="shared" si="128"/>
        <v>BOTTIEAU</v>
      </c>
      <c r="L4129" t="str">
        <f>UPPER(anotacoes!H4129)</f>
        <v>GRIP TIME</v>
      </c>
      <c r="M4129" t="str">
        <f>IF(OR(L4129="ATTACK",L4129="FINTA"),"&lt;TECNICA&gt;",UPPER(anotacoes!I4129))</f>
        <v>LEFT COLLAR RIGHT SLEEVE</v>
      </c>
      <c r="N4129" t="str">
        <f>IF(OR(L4129="ATTACK",L4129="FINTA"),UPPER(anotacoes!I4129),"")</f>
        <v/>
      </c>
      <c r="O4129" s="6" t="str">
        <f>IF(anotacoes!N4129=0,"",anotacoes!N4129)</f>
        <v/>
      </c>
      <c r="P4129" t="str">
        <f>IF(anotacoes!M4129=0,"",UPPER(anotacoes!M4129))</f>
        <v/>
      </c>
      <c r="Q4129" t="str">
        <f t="shared" si="129"/>
        <v>INSERT INTO CONVERSAO_LUTA_ACAO (cd_conversao, id_luta, sequencia, momento_inicio, momento_fim, quem_faz, quem_sofre, acao_tipo, acao, tecnica, direcao, pontuacao) VALUES (1, 57, 36, TRIM(' 00:03:25,100'), TRIM(' 00:03:27,500'), 'KIM, J B', 'BOTTIEAU', 'GRIP TIME', 'LEFT COLLAR RIGHT SLEEVE', NULL, NULL, NULL)</v>
      </c>
      <c r="R4129" t="s">
        <v>10327</v>
      </c>
    </row>
    <row r="4130" spans="1:18" hidden="1" x14ac:dyDescent="0.25">
      <c r="A4130" s="7">
        <f>anotacoes!D4130</f>
        <v>40780</v>
      </c>
      <c r="B4130" t="str">
        <f>anotacoes!C4130</f>
        <v>WORLD CHAMPIONSHIPS PARIS 2011</v>
      </c>
      <c r="C4130" t="str">
        <f>anotacoes!E4130</f>
        <v>KIM, J B</v>
      </c>
      <c r="D4130" t="str">
        <f>anotacoes!F4130</f>
        <v>BOTTIEAU</v>
      </c>
      <c r="E4130" t="s">
        <v>10325</v>
      </c>
      <c r="F4130">
        <f>anotacoes!A4130</f>
        <v>57</v>
      </c>
      <c r="G4130">
        <f>anotacoes!B4130</f>
        <v>37</v>
      </c>
      <c r="H4130" t="str">
        <f>anotacoes!K4130</f>
        <v xml:space="preserve"> 00:03:27,500</v>
      </c>
      <c r="I4130" t="str">
        <f>anotacoes!L4130</f>
        <v xml:space="preserve"> 00:03:28,010</v>
      </c>
      <c r="J4130" t="str">
        <f>IF(L4130="PAUSE",E4130,IF(anotacoes!G4134=conversao_anotacoes!C4130,conversao_anotacoes!C4130,conversao_anotacoes!D4130))</f>
        <v>KIM, J B</v>
      </c>
      <c r="K4130" t="str">
        <f t="shared" si="128"/>
        <v>BOTTIEAU</v>
      </c>
      <c r="L4130" t="str">
        <f>UPPER(anotacoes!H4130)</f>
        <v>ATTACK</v>
      </c>
      <c r="M4130" t="str">
        <f>IF(OR(L4130="ATTACK",L4130="FINTA"),"&lt;TECNICA&gt;",UPPER(anotacoes!I4130))</f>
        <v>&lt;TECNICA&gt;</v>
      </c>
      <c r="N4130" t="str">
        <f>IF(OR(L4130="ATTACK",L4130="FINTA"),UPPER(anotacoes!I4130),"")</f>
        <v>SASAE TSURIKOMI ASHI</v>
      </c>
      <c r="O4130" s="6">
        <f>IF(anotacoes!N4130=0,"",anotacoes!N4130)</f>
        <v>4</v>
      </c>
      <c r="P4130" t="str">
        <f>IF(anotacoes!M4130=0,"",UPPER(anotacoes!M4130))</f>
        <v/>
      </c>
      <c r="Q4130" t="str">
        <f t="shared" si="129"/>
        <v>INSERT INTO CONVERSAO_LUTA_ACAO (cd_conversao, id_luta, sequencia, momento_inicio, momento_fim, quem_faz, quem_sofre, acao_tipo, acao, tecnica, direcao, pontuacao) VALUES (1, 57, 37, TRIM(' 00:03:27,500'), TRIM(' 00:03:28,010'), 'KIM, J B', 'BOTTIEAU', 'ATTACK', '&lt;TECNICA&gt;', 'SASAE TSURIKOMI ASHI', 4, NULL)</v>
      </c>
      <c r="R4130" t="s">
        <v>10327</v>
      </c>
    </row>
    <row r="4131" spans="1:18" hidden="1" x14ac:dyDescent="0.25">
      <c r="A4131" s="7">
        <f>anotacoes!D4131</f>
        <v>40780</v>
      </c>
      <c r="B4131" t="str">
        <f>anotacoes!C4131</f>
        <v>WORLD CHAMPIONSHIPS PARIS 2011</v>
      </c>
      <c r="C4131" t="str">
        <f>anotacoes!E4131</f>
        <v>KIM, J B</v>
      </c>
      <c r="D4131" t="str">
        <f>anotacoes!F4131</f>
        <v>BOTTIEAU</v>
      </c>
      <c r="E4131" t="s">
        <v>10325</v>
      </c>
      <c r="F4131">
        <f>anotacoes!A4131</f>
        <v>57</v>
      </c>
      <c r="G4131">
        <f>anotacoes!B4131</f>
        <v>38</v>
      </c>
      <c r="H4131" t="str">
        <f>anotacoes!K4131</f>
        <v xml:space="preserve"> 00:03:28,010</v>
      </c>
      <c r="I4131" t="str">
        <f>anotacoes!L4131</f>
        <v xml:space="preserve"> 00:03:42,529</v>
      </c>
      <c r="J4131" t="str">
        <f>IF(L4131="PAUSE",E4131,IF(anotacoes!G4135=conversao_anotacoes!C4131,conversao_anotacoes!C4131,conversao_anotacoes!D4131))</f>
        <v>KIM, J B</v>
      </c>
      <c r="K4131" t="str">
        <f t="shared" si="128"/>
        <v>BOTTIEAU</v>
      </c>
      <c r="L4131" t="str">
        <f>UPPER(anotacoes!H4131)</f>
        <v>GROUNDWORK COMBAT</v>
      </c>
      <c r="M4131" t="str">
        <f>IF(OR(L4131="ATTACK",L4131="FINTA"),"&lt;TECNICA&gt;",UPPER(anotacoes!I4131))</f>
        <v>TRYING TO ATTACK</v>
      </c>
      <c r="N4131" t="str">
        <f>IF(OR(L4131="ATTACK",L4131="FINTA"),UPPER(anotacoes!I4131),"")</f>
        <v/>
      </c>
      <c r="O4131" s="6" t="str">
        <f>IF(anotacoes!N4131=0,"",anotacoes!N4131)</f>
        <v/>
      </c>
      <c r="P4131" t="str">
        <f>IF(anotacoes!M4131=0,"",UPPER(anotacoes!M4131))</f>
        <v/>
      </c>
      <c r="Q4131" t="str">
        <f t="shared" si="129"/>
        <v>INSERT INTO CONVERSAO_LUTA_ACAO (cd_conversao, id_luta, sequencia, momento_inicio, momento_fim, quem_faz, quem_sofre, acao_tipo, acao, tecnica, direcao, pontuacao) VALUES (1, 57, 38, TRIM(' 00:03:28,010'), TRIM(' 00:03:42,529'), 'KIM, J B', 'BOTTIEAU', 'GROUNDWORK COMBAT', 'TRYING TO ATTACK', NULL, NULL, NULL)</v>
      </c>
      <c r="R4131" t="s">
        <v>10327</v>
      </c>
    </row>
    <row r="4132" spans="1:18" hidden="1" x14ac:dyDescent="0.25">
      <c r="A4132" s="7">
        <f>anotacoes!D4132</f>
        <v>40780</v>
      </c>
      <c r="B4132" t="str">
        <f>anotacoes!C4132</f>
        <v>WORLD CHAMPIONSHIPS PARIS 2011</v>
      </c>
      <c r="C4132" t="str">
        <f>anotacoes!E4132</f>
        <v>KIM, J B</v>
      </c>
      <c r="D4132" t="str">
        <f>anotacoes!F4132</f>
        <v>BOTTIEAU</v>
      </c>
      <c r="E4132" t="s">
        <v>10325</v>
      </c>
      <c r="F4132">
        <f>anotacoes!A4132</f>
        <v>57</v>
      </c>
      <c r="G4132">
        <f>anotacoes!B4132</f>
        <v>39</v>
      </c>
      <c r="H4132" t="str">
        <f>anotacoes!K4132</f>
        <v xml:space="preserve"> 00:03:42,718</v>
      </c>
      <c r="I4132" t="str">
        <f>anotacoes!L4132</f>
        <v xml:space="preserve"> 00:03:45,328</v>
      </c>
      <c r="J4132" t="str">
        <f>IF(L4132="PAUSE",E4132,IF(anotacoes!G4136=conversao_anotacoes!C4132,conversao_anotacoes!C4132,conversao_anotacoes!D4132))</f>
        <v>&lt;ARBITRO_DESCONHECIDO&gt;</v>
      </c>
      <c r="K4132" t="str">
        <f t="shared" si="128"/>
        <v/>
      </c>
      <c r="L4132" t="str">
        <f>UPPER(anotacoes!H4132)</f>
        <v>PAUSE</v>
      </c>
      <c r="M4132" t="str">
        <f>IF(OR(L4132="ATTACK",L4132="FINTA"),"&lt;TECNICA&gt;",UPPER(anotacoes!I4132))</f>
        <v>&lt;NAO_CLASSIFICADO&gt;</v>
      </c>
      <c r="N4132" t="str">
        <f>IF(OR(L4132="ATTACK",L4132="FINTA"),UPPER(anotacoes!I4132),"")</f>
        <v/>
      </c>
      <c r="O4132" s="6" t="str">
        <f>IF(anotacoes!N4132=0,"",anotacoes!N4132)</f>
        <v/>
      </c>
      <c r="P4132" t="str">
        <f>IF(anotacoes!M4132=0,"",UPPER(anotacoes!M4132))</f>
        <v/>
      </c>
      <c r="Q4132" t="str">
        <f t="shared" si="129"/>
        <v>INSERT INTO CONVERSAO_LUTA_ACAO (cd_conversao, id_luta, sequencia, momento_inicio, momento_fim, quem_faz, quem_sofre, acao_tipo, acao, tecnica, direcao, pontuacao) VALUES (1, 57, 39, TRIM(' 00:03:42,718'), TRIM(' 00:03:45,328'), '&lt;ARBITRO_DESCONHECIDO&gt;', '', 'PAUSE', '&lt;NAO_CLASSIFICADO&gt;', NULL, NULL, NULL)</v>
      </c>
      <c r="R4132" t="s">
        <v>10327</v>
      </c>
    </row>
    <row r="4133" spans="1:18" hidden="1" x14ac:dyDescent="0.25">
      <c r="A4133" s="7">
        <f>anotacoes!D4133</f>
        <v>40780</v>
      </c>
      <c r="B4133" t="str">
        <f>anotacoes!C4133</f>
        <v>WORLD CHAMPIONSHIPS PARIS 2011</v>
      </c>
      <c r="C4133" t="str">
        <f>anotacoes!E4133</f>
        <v>KIM, J B</v>
      </c>
      <c r="D4133" t="str">
        <f>anotacoes!F4133</f>
        <v>BOTTIEAU</v>
      </c>
      <c r="E4133" t="s">
        <v>10325</v>
      </c>
      <c r="F4133">
        <f>anotacoes!A4133</f>
        <v>57</v>
      </c>
      <c r="G4133">
        <f>anotacoes!B4133</f>
        <v>40</v>
      </c>
      <c r="H4133" t="str">
        <f>anotacoes!K4133</f>
        <v xml:space="preserve"> 00:03:45,328</v>
      </c>
      <c r="I4133" t="str">
        <f>anotacoes!L4133</f>
        <v xml:space="preserve"> 00:03:46,553</v>
      </c>
      <c r="J4133" t="str">
        <f>IF(L4133="PAUSE",E4133,IF(anotacoes!G4137=conversao_anotacoes!C4133,conversao_anotacoes!C4133,conversao_anotacoes!D4133))</f>
        <v>KIM, J B</v>
      </c>
      <c r="K4133" t="str">
        <f t="shared" si="128"/>
        <v>BOTTIEAU</v>
      </c>
      <c r="L4133" t="str">
        <f>UPPER(anotacoes!H4133)</f>
        <v>DISPLACEMENT</v>
      </c>
      <c r="M4133" t="str">
        <f>IF(OR(L4133="ATTACK",L4133="FINTA"),"&lt;TECNICA&gt;",UPPER(anotacoes!I4133))</f>
        <v>2-3 STEP HESITANT RIGHT</v>
      </c>
      <c r="N4133" t="str">
        <f>IF(OR(L4133="ATTACK",L4133="FINTA"),UPPER(anotacoes!I4133),"")</f>
        <v/>
      </c>
      <c r="O4133" s="6" t="str">
        <f>IF(anotacoes!N4133=0,"",anotacoes!N4133)</f>
        <v/>
      </c>
      <c r="P4133" t="str">
        <f>IF(anotacoes!M4133=0,"",UPPER(anotacoes!M4133))</f>
        <v/>
      </c>
      <c r="Q4133" t="str">
        <f t="shared" si="129"/>
        <v>INSERT INTO CONVERSAO_LUTA_ACAO (cd_conversao, id_luta, sequencia, momento_inicio, momento_fim, quem_faz, quem_sofre, acao_tipo, acao, tecnica, direcao, pontuacao) VALUES (1, 57, 40, TRIM(' 00:03:45,328'), TRIM(' 00:03:46,553'), 'KIM, J B', 'BOTTIEAU', 'DISPLACEMENT', '2-3 STEP HESITANT RIGHT', NULL, NULL, NULL)</v>
      </c>
      <c r="R4133" t="s">
        <v>10327</v>
      </c>
    </row>
    <row r="4134" spans="1:18" hidden="1" x14ac:dyDescent="0.25">
      <c r="A4134" s="7">
        <f>anotacoes!D4134</f>
        <v>40780</v>
      </c>
      <c r="B4134" t="str">
        <f>anotacoes!C4134</f>
        <v>WORLD CHAMPIONSHIPS PARIS 2011</v>
      </c>
      <c r="C4134" t="str">
        <f>anotacoes!E4134</f>
        <v>KIM, J B</v>
      </c>
      <c r="D4134" t="str">
        <f>anotacoes!F4134</f>
        <v>BOTTIEAU</v>
      </c>
      <c r="E4134" t="s">
        <v>10325</v>
      </c>
      <c r="F4134">
        <f>anotacoes!A4134</f>
        <v>57</v>
      </c>
      <c r="G4134">
        <f>anotacoes!B4134</f>
        <v>41</v>
      </c>
      <c r="H4134" t="str">
        <f>anotacoes!K4134</f>
        <v xml:space="preserve"> 00:03:46,553</v>
      </c>
      <c r="I4134" t="str">
        <f>anotacoes!L4134</f>
        <v xml:space="preserve"> 00:03:48,727</v>
      </c>
      <c r="J4134" t="str">
        <f>IF(L4134="PAUSE",E4134,IF(anotacoes!G4138=conversao_anotacoes!C4134,conversao_anotacoes!C4134,conversao_anotacoes!D4134))</f>
        <v>KIM, J B</v>
      </c>
      <c r="K4134" t="str">
        <f t="shared" si="128"/>
        <v>BOTTIEAU</v>
      </c>
      <c r="L4134" t="str">
        <f>UPPER(anotacoes!H4134)</f>
        <v>GRIP TIME</v>
      </c>
      <c r="M4134" t="str">
        <f>IF(OR(L4134="ATTACK",L4134="FINTA"),"&lt;TECNICA&gt;",UPPER(anotacoes!I4134))</f>
        <v>RIGHT COLLAR</v>
      </c>
      <c r="N4134" t="str">
        <f>IF(OR(L4134="ATTACK",L4134="FINTA"),UPPER(anotacoes!I4134),"")</f>
        <v/>
      </c>
      <c r="O4134" s="6" t="str">
        <f>IF(anotacoes!N4134=0,"",anotacoes!N4134)</f>
        <v/>
      </c>
      <c r="P4134" t="str">
        <f>IF(anotacoes!M4134=0,"",UPPER(anotacoes!M4134))</f>
        <v/>
      </c>
      <c r="Q4134" t="str">
        <f t="shared" si="129"/>
        <v>INSERT INTO CONVERSAO_LUTA_ACAO (cd_conversao, id_luta, sequencia, momento_inicio, momento_fim, quem_faz, quem_sofre, acao_tipo, acao, tecnica, direcao, pontuacao) VALUES (1, 57, 41, TRIM(' 00:03:46,553'), TRIM(' 00:03:48,727'), 'KIM, J B', 'BOTTIEAU', 'GRIP TIME', 'RIGHT COLLAR', NULL, NULL, NULL)</v>
      </c>
      <c r="R4134" t="s">
        <v>10327</v>
      </c>
    </row>
    <row r="4135" spans="1:18" hidden="1" x14ac:dyDescent="0.25">
      <c r="A4135" s="7">
        <f>anotacoes!D4135</f>
        <v>40780</v>
      </c>
      <c r="B4135" t="str">
        <f>anotacoes!C4135</f>
        <v>WORLD CHAMPIONSHIPS PARIS 2011</v>
      </c>
      <c r="C4135" t="str">
        <f>anotacoes!E4135</f>
        <v>KIM, J B</v>
      </c>
      <c r="D4135" t="str">
        <f>anotacoes!F4135</f>
        <v>BOTTIEAU</v>
      </c>
      <c r="E4135" t="s">
        <v>10325</v>
      </c>
      <c r="F4135">
        <f>anotacoes!A4135</f>
        <v>57</v>
      </c>
      <c r="G4135">
        <f>anotacoes!B4135</f>
        <v>42</v>
      </c>
      <c r="H4135" t="str">
        <f>anotacoes!K4135</f>
        <v xml:space="preserve"> 00:03:48,727</v>
      </c>
      <c r="I4135" t="str">
        <f>anotacoes!L4135</f>
        <v xml:space="preserve"> 00:03:49,277</v>
      </c>
      <c r="J4135" t="str">
        <f>IF(L4135="PAUSE",E4135,IF(anotacoes!G4139=conversao_anotacoes!C4135,conversao_anotacoes!C4135,conversao_anotacoes!D4135))</f>
        <v>KIM, J B</v>
      </c>
      <c r="K4135" t="str">
        <f t="shared" si="128"/>
        <v>BOTTIEAU</v>
      </c>
      <c r="L4135" t="str">
        <f>UPPER(anotacoes!H4135)</f>
        <v>DEFENSE</v>
      </c>
      <c r="M4135" t="str">
        <f>IF(OR(L4135="ATTACK",L4135="FINTA"),"&lt;TECNICA&gt;",UPPER(anotacoes!I4135))</f>
        <v>TAE-SABAKI LEFT INCLINED</v>
      </c>
      <c r="N4135" t="str">
        <f>IF(OR(L4135="ATTACK",L4135="FINTA"),UPPER(anotacoes!I4135),"")</f>
        <v/>
      </c>
      <c r="O4135" s="6" t="str">
        <f>IF(anotacoes!N4135=0,"",anotacoes!N4135)</f>
        <v/>
      </c>
      <c r="P4135" t="str">
        <f>IF(anotacoes!M4135=0,"",UPPER(anotacoes!M4135))</f>
        <v/>
      </c>
      <c r="Q4135" t="str">
        <f t="shared" si="129"/>
        <v>INSERT INTO CONVERSAO_LUTA_ACAO (cd_conversao, id_luta, sequencia, momento_inicio, momento_fim, quem_faz, quem_sofre, acao_tipo, acao, tecnica, direcao, pontuacao) VALUES (1, 57, 42, TRIM(' 00:03:48,727'), TRIM(' 00:03:49,277'), 'KIM, J B', 'BOTTIEAU', 'DEFENSE', 'TAE-SABAKI LEFT INCLINED', NULL, NULL, NULL)</v>
      </c>
      <c r="R4135" t="s">
        <v>10327</v>
      </c>
    </row>
    <row r="4136" spans="1:18" hidden="1" x14ac:dyDescent="0.25">
      <c r="A4136" s="7">
        <f>anotacoes!D4136</f>
        <v>40780</v>
      </c>
      <c r="B4136" t="str">
        <f>anotacoes!C4136</f>
        <v>WORLD CHAMPIONSHIPS PARIS 2011</v>
      </c>
      <c r="C4136" t="str">
        <f>anotacoes!E4136</f>
        <v>KIM, J B</v>
      </c>
      <c r="D4136" t="str">
        <f>anotacoes!F4136</f>
        <v>BOTTIEAU</v>
      </c>
      <c r="E4136" t="s">
        <v>10325</v>
      </c>
      <c r="F4136">
        <f>anotacoes!A4136</f>
        <v>57</v>
      </c>
      <c r="G4136">
        <f>anotacoes!B4136</f>
        <v>43</v>
      </c>
      <c r="H4136" t="str">
        <f>anotacoes!K4136</f>
        <v xml:space="preserve"> 00:03:49,277</v>
      </c>
      <c r="I4136" t="str">
        <f>anotacoes!L4136</f>
        <v xml:space="preserve"> 00:03:53,587</v>
      </c>
      <c r="J4136" t="str">
        <f>IF(L4136="PAUSE",E4136,IF(anotacoes!G4140=conversao_anotacoes!C4136,conversao_anotacoes!C4136,conversao_anotacoes!D4136))</f>
        <v>KIM, J B</v>
      </c>
      <c r="K4136" t="str">
        <f t="shared" si="128"/>
        <v>BOTTIEAU</v>
      </c>
      <c r="L4136" t="str">
        <f>UPPER(anotacoes!H4136)</f>
        <v>GROUNDWORK COMBAT</v>
      </c>
      <c r="M4136" t="str">
        <f>IF(OR(L4136="ATTACK",L4136="FINTA"),"&lt;TECNICA&gt;",UPPER(anotacoes!I4136))</f>
        <v>TRYING TO ATTACK</v>
      </c>
      <c r="N4136" t="str">
        <f>IF(OR(L4136="ATTACK",L4136="FINTA"),UPPER(anotacoes!I4136),"")</f>
        <v/>
      </c>
      <c r="O4136" s="6" t="str">
        <f>IF(anotacoes!N4136=0,"",anotacoes!N4136)</f>
        <v/>
      </c>
      <c r="P4136" t="str">
        <f>IF(anotacoes!M4136=0,"",UPPER(anotacoes!M4136))</f>
        <v/>
      </c>
      <c r="Q4136" t="str">
        <f t="shared" si="129"/>
        <v>INSERT INTO CONVERSAO_LUTA_ACAO (cd_conversao, id_luta, sequencia, momento_inicio, momento_fim, quem_faz, quem_sofre, acao_tipo, acao, tecnica, direcao, pontuacao) VALUES (1, 57, 43, TRIM(' 00:03:49,277'), TRIM(' 00:03:53,587'), 'KIM, J B', 'BOTTIEAU', 'GROUNDWORK COMBAT', 'TRYING TO ATTACK', NULL, NULL, NULL)</v>
      </c>
      <c r="R4136" t="s">
        <v>10327</v>
      </c>
    </row>
    <row r="4137" spans="1:18" hidden="1" x14ac:dyDescent="0.25">
      <c r="A4137" s="7">
        <f>anotacoes!D4137</f>
        <v>40780</v>
      </c>
      <c r="B4137" t="str">
        <f>anotacoes!C4137</f>
        <v>WORLD CHAMPIONSHIPS PARIS 2011</v>
      </c>
      <c r="C4137" t="str">
        <f>anotacoes!E4137</f>
        <v>KIM, J B</v>
      </c>
      <c r="D4137" t="str">
        <f>anotacoes!F4137</f>
        <v>BOTTIEAU</v>
      </c>
      <c r="E4137" t="s">
        <v>10325</v>
      </c>
      <c r="F4137">
        <f>anotacoes!A4137</f>
        <v>57</v>
      </c>
      <c r="G4137">
        <f>anotacoes!B4137</f>
        <v>44</v>
      </c>
      <c r="H4137" t="str">
        <f>anotacoes!K4137</f>
        <v xml:space="preserve"> 00:03:53,764</v>
      </c>
      <c r="I4137" t="str">
        <f>anotacoes!L4137</f>
        <v xml:space="preserve"> 00:03:58,418</v>
      </c>
      <c r="J4137" t="str">
        <f>IF(L4137="PAUSE",E4137,IF(anotacoes!G4141=conversao_anotacoes!C4137,conversao_anotacoes!C4137,conversao_anotacoes!D4137))</f>
        <v>&lt;ARBITRO_DESCONHECIDO&gt;</v>
      </c>
      <c r="K4137" t="str">
        <f t="shared" si="128"/>
        <v/>
      </c>
      <c r="L4137" t="str">
        <f>UPPER(anotacoes!H4137)</f>
        <v>PAUSE</v>
      </c>
      <c r="M4137" t="str">
        <f>IF(OR(L4137="ATTACK",L4137="FINTA"),"&lt;TECNICA&gt;",UPPER(anotacoes!I4137))</f>
        <v>&lt;NAO_CLASSIFICADO&gt;</v>
      </c>
      <c r="N4137" t="str">
        <f>IF(OR(L4137="ATTACK",L4137="FINTA"),UPPER(anotacoes!I4137),"")</f>
        <v/>
      </c>
      <c r="O4137" s="6" t="str">
        <f>IF(anotacoes!N4137=0,"",anotacoes!N4137)</f>
        <v/>
      </c>
      <c r="P4137" t="str">
        <f>IF(anotacoes!M4137=0,"",UPPER(anotacoes!M4137))</f>
        <v/>
      </c>
      <c r="Q4137" t="str">
        <f t="shared" si="129"/>
        <v>INSERT INTO CONVERSAO_LUTA_ACAO (cd_conversao, id_luta, sequencia, momento_inicio, momento_fim, quem_faz, quem_sofre, acao_tipo, acao, tecnica, direcao, pontuacao) VALUES (1, 57, 44, TRIM(' 00:03:53,764'), TRIM(' 00:03:58,418'), '&lt;ARBITRO_DESCONHECIDO&gt;', '', 'PAUSE', '&lt;NAO_CLASSIFICADO&gt;', NULL, NULL, NULL)</v>
      </c>
      <c r="R4137" t="s">
        <v>10327</v>
      </c>
    </row>
    <row r="4138" spans="1:18" hidden="1" x14ac:dyDescent="0.25">
      <c r="A4138" s="7">
        <f>anotacoes!D4138</f>
        <v>40780</v>
      </c>
      <c r="B4138" t="str">
        <f>anotacoes!C4138</f>
        <v>WORLD CHAMPIONSHIPS PARIS 2011</v>
      </c>
      <c r="C4138" t="str">
        <f>anotacoes!E4138</f>
        <v>KIM, J B</v>
      </c>
      <c r="D4138" t="str">
        <f>anotacoes!F4138</f>
        <v>BOTTIEAU</v>
      </c>
      <c r="E4138" t="s">
        <v>10325</v>
      </c>
      <c r="F4138">
        <f>anotacoes!A4138</f>
        <v>57</v>
      </c>
      <c r="G4138">
        <f>anotacoes!B4138</f>
        <v>45</v>
      </c>
      <c r="H4138" t="str">
        <f>anotacoes!K4138</f>
        <v xml:space="preserve"> 00:03:58,418</v>
      </c>
      <c r="I4138" t="str">
        <f>anotacoes!L4138</f>
        <v xml:space="preserve"> 00:04:06,671</v>
      </c>
      <c r="J4138" t="str">
        <f>IF(L4138="PAUSE",E4138,IF(anotacoes!G4142=conversao_anotacoes!C4138,conversao_anotacoes!C4138,conversao_anotacoes!D4138))</f>
        <v>KIM, J B</v>
      </c>
      <c r="K4138" t="str">
        <f t="shared" si="128"/>
        <v>BOTTIEAU</v>
      </c>
      <c r="L4138" t="str">
        <f>UPPER(anotacoes!H4138)</f>
        <v>DISPLACEMENT</v>
      </c>
      <c r="M4138" t="str">
        <f>IF(OR(L4138="ATTACK",L4138="FINTA"),"&lt;TECNICA&gt;",UPPER(anotacoes!I4138))</f>
        <v>2-3 STEP HESITANT RIGHT</v>
      </c>
      <c r="N4138" t="str">
        <f>IF(OR(L4138="ATTACK",L4138="FINTA"),UPPER(anotacoes!I4138),"")</f>
        <v/>
      </c>
      <c r="O4138" s="6" t="str">
        <f>IF(anotacoes!N4138=0,"",anotacoes!N4138)</f>
        <v/>
      </c>
      <c r="P4138" t="str">
        <f>IF(anotacoes!M4138=0,"",UPPER(anotacoes!M4138))</f>
        <v/>
      </c>
      <c r="Q4138" t="str">
        <f t="shared" si="129"/>
        <v>INSERT INTO CONVERSAO_LUTA_ACAO (cd_conversao, id_luta, sequencia, momento_inicio, momento_fim, quem_faz, quem_sofre, acao_tipo, acao, tecnica, direcao, pontuacao) VALUES (1, 57, 45, TRIM(' 00:03:58,418'), TRIM(' 00:04:06,671'), 'KIM, J B', 'BOTTIEAU', 'DISPLACEMENT', '2-3 STEP HESITANT RIGHT', NULL, NULL, NULL)</v>
      </c>
      <c r="R4138" t="s">
        <v>10327</v>
      </c>
    </row>
    <row r="4139" spans="1:18" hidden="1" x14ac:dyDescent="0.25">
      <c r="A4139" s="7">
        <f>anotacoes!D4139</f>
        <v>40780</v>
      </c>
      <c r="B4139" t="str">
        <f>anotacoes!C4139</f>
        <v>WORLD CHAMPIONSHIPS PARIS 2011</v>
      </c>
      <c r="C4139" t="str">
        <f>anotacoes!E4139</f>
        <v>KIM, J B</v>
      </c>
      <c r="D4139" t="str">
        <f>anotacoes!F4139</f>
        <v>BOTTIEAU</v>
      </c>
      <c r="E4139" t="s">
        <v>10325</v>
      </c>
      <c r="F4139">
        <f>anotacoes!A4139</f>
        <v>57</v>
      </c>
      <c r="G4139">
        <f>anotacoes!B4139</f>
        <v>46</v>
      </c>
      <c r="H4139" t="str">
        <f>anotacoes!K4139</f>
        <v xml:space="preserve"> 00:04:06,671</v>
      </c>
      <c r="I4139" t="str">
        <f>anotacoes!L4139</f>
        <v xml:space="preserve"> 00:04:10,825</v>
      </c>
      <c r="J4139" t="str">
        <f>IF(L4139="PAUSE",E4139,IF(anotacoes!G4143=conversao_anotacoes!C4139,conversao_anotacoes!C4139,conversao_anotacoes!D4139))</f>
        <v>KIM, J B</v>
      </c>
      <c r="K4139" t="str">
        <f t="shared" si="128"/>
        <v>BOTTIEAU</v>
      </c>
      <c r="L4139" t="str">
        <f>UPPER(anotacoes!H4139)</f>
        <v>TRYING TO GRIP</v>
      </c>
      <c r="M4139" t="str">
        <f>IF(OR(L4139="ATTACK",L4139="FINTA"),"&lt;TECNICA&gt;",UPPER(anotacoes!I4139))</f>
        <v>&lt;NAO_CLASSIFICADO&gt;</v>
      </c>
      <c r="N4139" t="str">
        <f>IF(OR(L4139="ATTACK",L4139="FINTA"),UPPER(anotacoes!I4139),"")</f>
        <v/>
      </c>
      <c r="O4139" s="6" t="str">
        <f>IF(anotacoes!N4139=0,"",anotacoes!N4139)</f>
        <v/>
      </c>
      <c r="P4139" t="str">
        <f>IF(anotacoes!M4139=0,"",UPPER(anotacoes!M4139))</f>
        <v/>
      </c>
      <c r="Q4139" t="str">
        <f t="shared" si="129"/>
        <v>INSERT INTO CONVERSAO_LUTA_ACAO (cd_conversao, id_luta, sequencia, momento_inicio, momento_fim, quem_faz, quem_sofre, acao_tipo, acao, tecnica, direcao, pontuacao) VALUES (1, 57, 46, TRIM(' 00:04:06,671'), TRIM(' 00:04:10,825'), 'KIM, J B', 'BOTTIEAU', 'TRYING TO GRIP', '&lt;NAO_CLASSIFICADO&gt;', NULL, NULL, NULL)</v>
      </c>
      <c r="R4139" t="s">
        <v>10327</v>
      </c>
    </row>
    <row r="4140" spans="1:18" hidden="1" x14ac:dyDescent="0.25">
      <c r="A4140" s="7">
        <f>anotacoes!D4140</f>
        <v>40780</v>
      </c>
      <c r="B4140" t="str">
        <f>anotacoes!C4140</f>
        <v>WORLD CHAMPIONSHIPS PARIS 2011</v>
      </c>
      <c r="C4140" t="str">
        <f>anotacoes!E4140</f>
        <v>KIM, J B</v>
      </c>
      <c r="D4140" t="str">
        <f>anotacoes!F4140</f>
        <v>BOTTIEAU</v>
      </c>
      <c r="E4140" t="s">
        <v>10325</v>
      </c>
      <c r="F4140">
        <f>anotacoes!A4140</f>
        <v>57</v>
      </c>
      <c r="G4140">
        <f>anotacoes!B4140</f>
        <v>47</v>
      </c>
      <c r="H4140" t="str">
        <f>anotacoes!K4140</f>
        <v xml:space="preserve"> 00:04:10,825</v>
      </c>
      <c r="I4140" t="str">
        <f>anotacoes!L4140</f>
        <v xml:space="preserve"> 00:04:12,665</v>
      </c>
      <c r="J4140" t="str">
        <f>IF(L4140="PAUSE",E4140,IF(anotacoes!G4144=conversao_anotacoes!C4140,conversao_anotacoes!C4140,conversao_anotacoes!D4140))</f>
        <v>KIM, J B</v>
      </c>
      <c r="K4140" t="str">
        <f t="shared" si="128"/>
        <v>BOTTIEAU</v>
      </c>
      <c r="L4140" t="str">
        <f>UPPER(anotacoes!H4140)</f>
        <v>GRIP TIME</v>
      </c>
      <c r="M4140" t="str">
        <f>IF(OR(L4140="ATTACK",L4140="FINTA"),"&lt;TECNICA&gt;",UPPER(anotacoes!I4140))</f>
        <v>RIGHT COLLAR</v>
      </c>
      <c r="N4140" t="str">
        <f>IF(OR(L4140="ATTACK",L4140="FINTA"),UPPER(anotacoes!I4140),"")</f>
        <v/>
      </c>
      <c r="O4140" s="6" t="str">
        <f>IF(anotacoes!N4140=0,"",anotacoes!N4140)</f>
        <v/>
      </c>
      <c r="P4140" t="str">
        <f>IF(anotacoes!M4140=0,"",UPPER(anotacoes!M4140))</f>
        <v/>
      </c>
      <c r="Q4140" t="str">
        <f t="shared" si="129"/>
        <v>INSERT INTO CONVERSAO_LUTA_ACAO (cd_conversao, id_luta, sequencia, momento_inicio, momento_fim, quem_faz, quem_sofre, acao_tipo, acao, tecnica, direcao, pontuacao) VALUES (1, 57, 47, TRIM(' 00:04:10,825'), TRIM(' 00:04:12,665'), 'KIM, J B', 'BOTTIEAU', 'GRIP TIME', 'RIGHT COLLAR', NULL, NULL, NULL)</v>
      </c>
      <c r="R4140" t="s">
        <v>10327</v>
      </c>
    </row>
    <row r="4141" spans="1:18" hidden="1" x14ac:dyDescent="0.25">
      <c r="A4141" s="7">
        <f>anotacoes!D4141</f>
        <v>40780</v>
      </c>
      <c r="B4141" t="str">
        <f>anotacoes!C4141</f>
        <v>WORLD CHAMPIONSHIPS PARIS 2011</v>
      </c>
      <c r="C4141" t="str">
        <f>anotacoes!E4141</f>
        <v>KIM, J B</v>
      </c>
      <c r="D4141" t="str">
        <f>anotacoes!F4141</f>
        <v>BOTTIEAU</v>
      </c>
      <c r="E4141" t="s">
        <v>10325</v>
      </c>
      <c r="F4141">
        <f>anotacoes!A4141</f>
        <v>57</v>
      </c>
      <c r="G4141">
        <f>anotacoes!B4141</f>
        <v>48</v>
      </c>
      <c r="H4141" t="str">
        <f>anotacoes!K4141</f>
        <v xml:space="preserve"> 00:04:12,665</v>
      </c>
      <c r="I4141" t="str">
        <f>anotacoes!L4141</f>
        <v xml:space="preserve"> 00:04:12,989</v>
      </c>
      <c r="J4141" t="str">
        <f>IF(L4141="PAUSE",E4141,IF(anotacoes!G4145=conversao_anotacoes!C4141,conversao_anotacoes!C4141,conversao_anotacoes!D4141))</f>
        <v>KIM, J B</v>
      </c>
      <c r="K4141" t="str">
        <f t="shared" si="128"/>
        <v>BOTTIEAU</v>
      </c>
      <c r="L4141" t="str">
        <f>UPPER(anotacoes!H4141)</f>
        <v>GRIP TIME</v>
      </c>
      <c r="M4141" t="str">
        <f>IF(OR(L4141="ATTACK",L4141="FINTA"),"&lt;TECNICA&gt;",UPPER(anotacoes!I4141))</f>
        <v>RIGHT COLLAR LEFT SLEEVE</v>
      </c>
      <c r="N4141" t="str">
        <f>IF(OR(L4141="ATTACK",L4141="FINTA"),UPPER(anotacoes!I4141),"")</f>
        <v/>
      </c>
      <c r="O4141" s="6" t="str">
        <f>IF(anotacoes!N4141=0,"",anotacoes!N4141)</f>
        <v/>
      </c>
      <c r="P4141" t="str">
        <f>IF(anotacoes!M4141=0,"",UPPER(anotacoes!M4141))</f>
        <v/>
      </c>
      <c r="Q4141" t="str">
        <f t="shared" si="129"/>
        <v>INSERT INTO CONVERSAO_LUTA_ACAO (cd_conversao, id_luta, sequencia, momento_inicio, momento_fim, quem_faz, quem_sofre, acao_tipo, acao, tecnica, direcao, pontuacao) VALUES (1, 57, 48, TRIM(' 00:04:12,665'), TRIM(' 00:04:12,989'), 'KIM, J B', 'BOTTIEAU', 'GRIP TIME', 'RIGHT COLLAR LEFT SLEEVE', NULL, NULL, NULL)</v>
      </c>
      <c r="R4141" t="s">
        <v>10327</v>
      </c>
    </row>
    <row r="4142" spans="1:18" hidden="1" x14ac:dyDescent="0.25">
      <c r="A4142" s="7">
        <f>anotacoes!D4142</f>
        <v>40780</v>
      </c>
      <c r="B4142" t="str">
        <f>anotacoes!C4142</f>
        <v>WORLD CHAMPIONSHIPS PARIS 2011</v>
      </c>
      <c r="C4142" t="str">
        <f>anotacoes!E4142</f>
        <v>KIM, J B</v>
      </c>
      <c r="D4142" t="str">
        <f>anotacoes!F4142</f>
        <v>BOTTIEAU</v>
      </c>
      <c r="E4142" t="s">
        <v>10325</v>
      </c>
      <c r="F4142">
        <f>anotacoes!A4142</f>
        <v>57</v>
      </c>
      <c r="G4142">
        <f>anotacoes!B4142</f>
        <v>49</v>
      </c>
      <c r="H4142" t="str">
        <f>anotacoes!K4142</f>
        <v xml:space="preserve"> 00:04:12,989</v>
      </c>
      <c r="I4142" t="str">
        <f>anotacoes!L4142</f>
        <v xml:space="preserve"> 00:04:14,631</v>
      </c>
      <c r="J4142" t="str">
        <f>IF(L4142="PAUSE",E4142,IF(anotacoes!G4146=conversao_anotacoes!C4142,conversao_anotacoes!C4142,conversao_anotacoes!D4142))</f>
        <v>KIM, J B</v>
      </c>
      <c r="K4142" t="str">
        <f t="shared" si="128"/>
        <v>BOTTIEAU</v>
      </c>
      <c r="L4142" t="str">
        <f>UPPER(anotacoes!H4142)</f>
        <v>ATTACK</v>
      </c>
      <c r="M4142" t="str">
        <f>IF(OR(L4142="ATTACK",L4142="FINTA"),"&lt;TECNICA&gt;",UPPER(anotacoes!I4142))</f>
        <v>&lt;TECNICA&gt;</v>
      </c>
      <c r="N4142" t="str">
        <f>IF(OR(L4142="ATTACK",L4142="FINTA"),UPPER(anotacoes!I4142),"")</f>
        <v>OUCHI GARI</v>
      </c>
      <c r="O4142" s="6">
        <f>IF(anotacoes!N4142=0,"",anotacoes!N4142)</f>
        <v>7</v>
      </c>
      <c r="P4142" t="str">
        <f>IF(anotacoes!M4142=0,"",UPPER(anotacoes!M4142))</f>
        <v>IPPON</v>
      </c>
      <c r="Q4142" t="str">
        <f t="shared" si="129"/>
        <v>INSERT INTO CONVERSAO_LUTA_ACAO (cd_conversao, id_luta, sequencia, momento_inicio, momento_fim, quem_faz, quem_sofre, acao_tipo, acao, tecnica, direcao, pontuacao) VALUES (1, 57, 49, TRIM(' 00:04:12,989'), TRIM(' 00:04:14,631'), 'KIM, J B', 'BOTTIEAU', 'ATTACK', '&lt;TECNICA&gt;', 'OUCHI GARI', 7, 'IPPON')</v>
      </c>
      <c r="R4142" t="s">
        <v>10327</v>
      </c>
    </row>
    <row r="4143" spans="1:18" hidden="1" x14ac:dyDescent="0.25">
      <c r="A4143" s="7">
        <f>anotacoes!D4143</f>
        <v>40780</v>
      </c>
      <c r="B4143" t="str">
        <f>anotacoes!C4143</f>
        <v>WORLD CHAMPIONSHIPS PARIS 2011</v>
      </c>
      <c r="C4143" t="str">
        <f>anotacoes!E4143</f>
        <v>KIM, J B</v>
      </c>
      <c r="D4143" t="str">
        <f>anotacoes!F4143</f>
        <v>LOIC</v>
      </c>
      <c r="E4143" t="s">
        <v>10325</v>
      </c>
      <c r="F4143">
        <f>anotacoes!A4143</f>
        <v>58</v>
      </c>
      <c r="G4143">
        <f>anotacoes!B4143</f>
        <v>1</v>
      </c>
      <c r="H4143" t="str">
        <f>anotacoes!K4143</f>
        <v xml:space="preserve"> 00:00:26,404</v>
      </c>
      <c r="I4143" t="str">
        <f>anotacoes!L4143</f>
        <v xml:space="preserve"> 00:00:28,149</v>
      </c>
      <c r="J4143" t="str">
        <f>IF(L4143="PAUSE",E4143,IF(anotacoes!G4147=conversao_anotacoes!C4143,conversao_anotacoes!C4143,conversao_anotacoes!D4143))</f>
        <v>KIM, J B</v>
      </c>
      <c r="K4143" t="str">
        <f t="shared" si="128"/>
        <v>LOIC</v>
      </c>
      <c r="L4143" t="str">
        <f>UPPER(anotacoes!H4143)</f>
        <v>DISPLACEMENT</v>
      </c>
      <c r="M4143" t="str">
        <f>IF(OR(L4143="ATTACK",L4143="FINTA"),"&lt;TECNICA&gt;",UPPER(anotacoes!I4143))</f>
        <v>CIRCULAR LEFT</v>
      </c>
      <c r="N4143" t="str">
        <f>IF(OR(L4143="ATTACK",L4143="FINTA"),UPPER(anotacoes!I4143),"")</f>
        <v/>
      </c>
      <c r="O4143" s="6" t="str">
        <f>IF(anotacoes!N4143=0,"",anotacoes!N4143)</f>
        <v/>
      </c>
      <c r="P4143" t="str">
        <f>IF(anotacoes!M4143=0,"",UPPER(anotacoes!M4143))</f>
        <v/>
      </c>
      <c r="Q4143" t="str">
        <f t="shared" si="129"/>
        <v>INSERT INTO CONVERSAO_LUTA_ACAO (cd_conversao, id_luta, sequencia, momento_inicio, momento_fim, quem_faz, quem_sofre, acao_tipo, acao, tecnica, direcao, pontuacao) VALUES (1, 58, 1, TRIM(' 00:00:26,404'), TRIM(' 00:00:28,149'), 'KIM, J B', 'LOIC', 'DISPLACEMENT', 'CIRCULAR LEFT', NULL, NULL, NULL)</v>
      </c>
      <c r="R4143" t="s">
        <v>10327</v>
      </c>
    </row>
    <row r="4144" spans="1:18" hidden="1" x14ac:dyDescent="0.25">
      <c r="A4144" s="7">
        <f>anotacoes!D4144</f>
        <v>40780</v>
      </c>
      <c r="B4144" t="str">
        <f>anotacoes!C4144</f>
        <v>WORLD CHAMPIONSHIPS PARIS 2011</v>
      </c>
      <c r="C4144" t="str">
        <f>anotacoes!E4144</f>
        <v>KIM, J B</v>
      </c>
      <c r="D4144" t="str">
        <f>anotacoes!F4144</f>
        <v>LOIC</v>
      </c>
      <c r="E4144" t="s">
        <v>10325</v>
      </c>
      <c r="F4144">
        <f>anotacoes!A4144</f>
        <v>58</v>
      </c>
      <c r="G4144">
        <f>anotacoes!B4144</f>
        <v>2</v>
      </c>
      <c r="H4144" t="str">
        <f>anotacoes!K4144</f>
        <v xml:space="preserve"> 00:00:28,149</v>
      </c>
      <c r="I4144" t="str">
        <f>anotacoes!L4144</f>
        <v xml:space="preserve"> 00:00:35,408</v>
      </c>
      <c r="J4144" t="str">
        <f>IF(L4144="PAUSE",E4144,IF(anotacoes!G4148=conversao_anotacoes!C4144,conversao_anotacoes!C4144,conversao_anotacoes!D4144))</f>
        <v>KIM, J B</v>
      </c>
      <c r="K4144" t="str">
        <f t="shared" si="128"/>
        <v>LOIC</v>
      </c>
      <c r="L4144" t="str">
        <f>UPPER(anotacoes!H4144)</f>
        <v>DISPLACEMENT</v>
      </c>
      <c r="M4144" t="str">
        <f>IF(OR(L4144="ATTACK",L4144="FINTA"),"&lt;TECNICA&gt;",UPPER(anotacoes!I4144))</f>
        <v>2-3 STEP HESITANT RIGHT</v>
      </c>
      <c r="N4144" t="str">
        <f>IF(OR(L4144="ATTACK",L4144="FINTA"),UPPER(anotacoes!I4144),"")</f>
        <v/>
      </c>
      <c r="O4144" s="6" t="str">
        <f>IF(anotacoes!N4144=0,"",anotacoes!N4144)</f>
        <v/>
      </c>
      <c r="P4144" t="str">
        <f>IF(anotacoes!M4144=0,"",UPPER(anotacoes!M4144))</f>
        <v/>
      </c>
      <c r="Q4144" t="str">
        <f t="shared" si="129"/>
        <v>INSERT INTO CONVERSAO_LUTA_ACAO (cd_conversao, id_luta, sequencia, momento_inicio, momento_fim, quem_faz, quem_sofre, acao_tipo, acao, tecnica, direcao, pontuacao) VALUES (1, 58, 2, TRIM(' 00:00:28,149'), TRIM(' 00:00:35,408'), 'KIM, J B', 'LOIC', 'DISPLACEMENT', '2-3 STEP HESITANT RIGHT', NULL, NULL, NULL)</v>
      </c>
      <c r="R4144" t="s">
        <v>10327</v>
      </c>
    </row>
    <row r="4145" spans="1:18" hidden="1" x14ac:dyDescent="0.25">
      <c r="A4145" s="7">
        <f>anotacoes!D4145</f>
        <v>40780</v>
      </c>
      <c r="B4145" t="str">
        <f>anotacoes!C4145</f>
        <v>WORLD CHAMPIONSHIPS PARIS 2011</v>
      </c>
      <c r="C4145" t="str">
        <f>anotacoes!E4145</f>
        <v>KIM, J B</v>
      </c>
      <c r="D4145" t="str">
        <f>anotacoes!F4145</f>
        <v>LOIC</v>
      </c>
      <c r="E4145" t="s">
        <v>10325</v>
      </c>
      <c r="F4145">
        <f>anotacoes!A4145</f>
        <v>58</v>
      </c>
      <c r="G4145">
        <f>anotacoes!B4145</f>
        <v>3</v>
      </c>
      <c r="H4145" t="str">
        <f>anotacoes!K4145</f>
        <v xml:space="preserve"> 00:00:35,408</v>
      </c>
      <c r="I4145" t="str">
        <f>anotacoes!L4145</f>
        <v xml:space="preserve"> 00:00:35,408</v>
      </c>
      <c r="J4145" t="str">
        <f>IF(L4145="PAUSE",E4145,IF(anotacoes!G4149=conversao_anotacoes!C4145,conversao_anotacoes!C4145,conversao_anotacoes!D4145))</f>
        <v>KIM, J B</v>
      </c>
      <c r="K4145" t="str">
        <f t="shared" si="128"/>
        <v>LOIC</v>
      </c>
      <c r="L4145" t="str">
        <f>UPPER(anotacoes!H4145)</f>
        <v>GRIP TIME</v>
      </c>
      <c r="M4145" t="str">
        <f>IF(OR(L4145="ATTACK",L4145="FINTA"),"&lt;TECNICA&gt;",UPPER(anotacoes!I4145))</f>
        <v>RIGHT COLLAR</v>
      </c>
      <c r="N4145" t="str">
        <f>IF(OR(L4145="ATTACK",L4145="FINTA"),UPPER(anotacoes!I4145),"")</f>
        <v/>
      </c>
      <c r="O4145" s="6" t="str">
        <f>IF(anotacoes!N4145=0,"",anotacoes!N4145)</f>
        <v/>
      </c>
      <c r="P4145" t="str">
        <f>IF(anotacoes!M4145=0,"",UPPER(anotacoes!M4145))</f>
        <v/>
      </c>
      <c r="Q4145" t="str">
        <f t="shared" si="129"/>
        <v>INSERT INTO CONVERSAO_LUTA_ACAO (cd_conversao, id_luta, sequencia, momento_inicio, momento_fim, quem_faz, quem_sofre, acao_tipo, acao, tecnica, direcao, pontuacao) VALUES (1, 58, 3, TRIM(' 00:00:35,408'), TRIM(' 00:00:35,408'), 'KIM, J B', 'LOIC', 'GRIP TIME', 'RIGHT COLLAR', NULL, NULL, NULL)</v>
      </c>
      <c r="R4145" t="s">
        <v>10327</v>
      </c>
    </row>
    <row r="4146" spans="1:18" hidden="1" x14ac:dyDescent="0.25">
      <c r="A4146" s="7">
        <f>anotacoes!D4146</f>
        <v>40780</v>
      </c>
      <c r="B4146" t="str">
        <f>anotacoes!C4146</f>
        <v>WORLD CHAMPIONSHIPS PARIS 2011</v>
      </c>
      <c r="C4146" t="str">
        <f>anotacoes!E4146</f>
        <v>KIM, J B</v>
      </c>
      <c r="D4146" t="str">
        <f>anotacoes!F4146</f>
        <v>LOIC</v>
      </c>
      <c r="E4146" t="s">
        <v>10325</v>
      </c>
      <c r="F4146">
        <f>anotacoes!A4146</f>
        <v>58</v>
      </c>
      <c r="G4146">
        <f>anotacoes!B4146</f>
        <v>4</v>
      </c>
      <c r="H4146" t="str">
        <f>anotacoes!K4146</f>
        <v xml:space="preserve"> 00:00:35,408</v>
      </c>
      <c r="I4146" t="str">
        <f>anotacoes!L4146</f>
        <v xml:space="preserve"> 00:00:36,203</v>
      </c>
      <c r="J4146" t="str">
        <f>IF(L4146="PAUSE",E4146,IF(anotacoes!G4150=conversao_anotacoes!C4146,conversao_anotacoes!C4146,conversao_anotacoes!D4146))</f>
        <v>KIM, J B</v>
      </c>
      <c r="K4146" t="str">
        <f t="shared" si="128"/>
        <v>LOIC</v>
      </c>
      <c r="L4146" t="str">
        <f>UPPER(anotacoes!H4146)</f>
        <v>ATTACK</v>
      </c>
      <c r="M4146" t="str">
        <f>IF(OR(L4146="ATTACK",L4146="FINTA"),"&lt;TECNICA&gt;",UPPER(anotacoes!I4146))</f>
        <v>&lt;TECNICA&gt;</v>
      </c>
      <c r="N4146" t="str">
        <f>IF(OR(L4146="ATTACK",L4146="FINTA"),UPPER(anotacoes!I4146),"")</f>
        <v>SASAE TSURIKOMI ASHI</v>
      </c>
      <c r="O4146" s="6">
        <f>IF(anotacoes!N4146=0,"",anotacoes!N4146)</f>
        <v>4</v>
      </c>
      <c r="P4146" t="str">
        <f>IF(anotacoes!M4146=0,"",UPPER(anotacoes!M4146))</f>
        <v/>
      </c>
      <c r="Q4146" t="str">
        <f t="shared" si="129"/>
        <v>INSERT INTO CONVERSAO_LUTA_ACAO (cd_conversao, id_luta, sequencia, momento_inicio, momento_fim, quem_faz, quem_sofre, acao_tipo, acao, tecnica, direcao, pontuacao) VALUES (1, 58, 4, TRIM(' 00:00:35,408'), TRIM(' 00:00:36,203'), 'KIM, J B', 'LOIC', 'ATTACK', '&lt;TECNICA&gt;', 'SASAE TSURIKOMI ASHI', 4, NULL)</v>
      </c>
      <c r="R4146" t="s">
        <v>10327</v>
      </c>
    </row>
    <row r="4147" spans="1:18" hidden="1" x14ac:dyDescent="0.25">
      <c r="A4147" s="7">
        <f>anotacoes!D4147</f>
        <v>40780</v>
      </c>
      <c r="B4147" t="str">
        <f>anotacoes!C4147</f>
        <v>WORLD CHAMPIONSHIPS PARIS 2011</v>
      </c>
      <c r="C4147" t="str">
        <f>anotacoes!E4147</f>
        <v>KIM, J B</v>
      </c>
      <c r="D4147" t="str">
        <f>anotacoes!F4147</f>
        <v>LOIC</v>
      </c>
      <c r="E4147" t="s">
        <v>10325</v>
      </c>
      <c r="F4147">
        <f>anotacoes!A4147</f>
        <v>58</v>
      </c>
      <c r="G4147">
        <f>anotacoes!B4147</f>
        <v>5</v>
      </c>
      <c r="H4147" t="str">
        <f>anotacoes!K4147</f>
        <v xml:space="preserve"> 00:00:36,203</v>
      </c>
      <c r="I4147" t="str">
        <f>anotacoes!L4147</f>
        <v xml:space="preserve"> 00:00:39,407</v>
      </c>
      <c r="J4147" t="str">
        <f>IF(L4147="PAUSE",E4147,IF(anotacoes!G4151=conversao_anotacoes!C4147,conversao_anotacoes!C4147,conversao_anotacoes!D4147))</f>
        <v>KIM, J B</v>
      </c>
      <c r="K4147" t="str">
        <f t="shared" si="128"/>
        <v>LOIC</v>
      </c>
      <c r="L4147" t="str">
        <f>UPPER(anotacoes!H4147)</f>
        <v>TRYING TO GRIP</v>
      </c>
      <c r="M4147" t="str">
        <f>IF(OR(L4147="ATTACK",L4147="FINTA"),"&lt;TECNICA&gt;",UPPER(anotacoes!I4147))</f>
        <v>LEFT + RIGHT HAND</v>
      </c>
      <c r="N4147" t="str">
        <f>IF(OR(L4147="ATTACK",L4147="FINTA"),UPPER(anotacoes!I4147),"")</f>
        <v/>
      </c>
      <c r="O4147" s="6" t="str">
        <f>IF(anotacoes!N4147=0,"",anotacoes!N4147)</f>
        <v/>
      </c>
      <c r="P4147" t="str">
        <f>IF(anotacoes!M4147=0,"",UPPER(anotacoes!M4147))</f>
        <v/>
      </c>
      <c r="Q4147" t="str">
        <f t="shared" si="129"/>
        <v>INSERT INTO CONVERSAO_LUTA_ACAO (cd_conversao, id_luta, sequencia, momento_inicio, momento_fim, quem_faz, quem_sofre, acao_tipo, acao, tecnica, direcao, pontuacao) VALUES (1, 58, 5, TRIM(' 00:00:36,203'), TRIM(' 00:00:39,407'), 'KIM, J B', 'LOIC', 'TRYING TO GRIP', 'LEFT + RIGHT HAND', NULL, NULL, NULL)</v>
      </c>
      <c r="R4147" t="s">
        <v>10327</v>
      </c>
    </row>
    <row r="4148" spans="1:18" hidden="1" x14ac:dyDescent="0.25">
      <c r="A4148" s="7">
        <f>anotacoes!D4148</f>
        <v>40780</v>
      </c>
      <c r="B4148" t="str">
        <f>anotacoes!C4148</f>
        <v>WORLD CHAMPIONSHIPS PARIS 2011</v>
      </c>
      <c r="C4148" t="str">
        <f>anotacoes!E4148</f>
        <v>KIM, J B</v>
      </c>
      <c r="D4148" t="str">
        <f>anotacoes!F4148</f>
        <v>LOIC</v>
      </c>
      <c r="E4148" t="s">
        <v>10325</v>
      </c>
      <c r="F4148">
        <f>anotacoes!A4148</f>
        <v>58</v>
      </c>
      <c r="G4148">
        <f>anotacoes!B4148</f>
        <v>6</v>
      </c>
      <c r="H4148" t="str">
        <f>anotacoes!K4148</f>
        <v xml:space="preserve"> 00:00:39,407</v>
      </c>
      <c r="I4148" t="str">
        <f>anotacoes!L4148</f>
        <v xml:space="preserve"> 00:00:46,354</v>
      </c>
      <c r="J4148" t="str">
        <f>IF(L4148="PAUSE",E4148,IF(anotacoes!G4152=conversao_anotacoes!C4148,conversao_anotacoes!C4148,conversao_anotacoes!D4148))</f>
        <v>KIM, J B</v>
      </c>
      <c r="K4148" t="str">
        <f t="shared" si="128"/>
        <v>LOIC</v>
      </c>
      <c r="L4148" t="str">
        <f>UPPER(anotacoes!H4148)</f>
        <v>DISPLACEMENT</v>
      </c>
      <c r="M4148" t="str">
        <f>IF(OR(L4148="ATTACK",L4148="FINTA"),"&lt;TECNICA&gt;",UPPER(anotacoes!I4148))</f>
        <v>2-3 STEP HESITANT RIGHT</v>
      </c>
      <c r="N4148" t="str">
        <f>IF(OR(L4148="ATTACK",L4148="FINTA"),UPPER(anotacoes!I4148),"")</f>
        <v/>
      </c>
      <c r="O4148" s="6" t="str">
        <f>IF(anotacoes!N4148=0,"",anotacoes!N4148)</f>
        <v/>
      </c>
      <c r="P4148" t="str">
        <f>IF(anotacoes!M4148=0,"",UPPER(anotacoes!M4148))</f>
        <v/>
      </c>
      <c r="Q4148" t="str">
        <f t="shared" si="129"/>
        <v>INSERT INTO CONVERSAO_LUTA_ACAO (cd_conversao, id_luta, sequencia, momento_inicio, momento_fim, quem_faz, quem_sofre, acao_tipo, acao, tecnica, direcao, pontuacao) VALUES (1, 58, 6, TRIM(' 00:00:39,407'), TRIM(' 00:00:46,354'), 'KIM, J B', 'LOIC', 'DISPLACEMENT', '2-3 STEP HESITANT RIGHT', NULL, NULL, NULL)</v>
      </c>
      <c r="R4148" t="s">
        <v>10327</v>
      </c>
    </row>
    <row r="4149" spans="1:18" hidden="1" x14ac:dyDescent="0.25">
      <c r="A4149" s="7">
        <f>anotacoes!D4149</f>
        <v>40780</v>
      </c>
      <c r="B4149" t="str">
        <f>anotacoes!C4149</f>
        <v>WORLD CHAMPIONSHIPS PARIS 2011</v>
      </c>
      <c r="C4149" t="str">
        <f>anotacoes!E4149</f>
        <v>KIM, J B</v>
      </c>
      <c r="D4149" t="str">
        <f>anotacoes!F4149</f>
        <v>LOIC</v>
      </c>
      <c r="E4149" t="s">
        <v>10325</v>
      </c>
      <c r="F4149">
        <f>anotacoes!A4149</f>
        <v>58</v>
      </c>
      <c r="G4149">
        <f>anotacoes!B4149</f>
        <v>7</v>
      </c>
      <c r="H4149" t="str">
        <f>anotacoes!K4149</f>
        <v xml:space="preserve"> 00:00:46,354</v>
      </c>
      <c r="I4149" t="str">
        <f>anotacoes!L4149</f>
        <v xml:space="preserve"> 00:01:41,229</v>
      </c>
      <c r="J4149" t="str">
        <f>IF(L4149="PAUSE",E4149,IF(anotacoes!G4153=conversao_anotacoes!C4149,conversao_anotacoes!C4149,conversao_anotacoes!D4149))</f>
        <v>KIM, J B</v>
      </c>
      <c r="K4149" t="str">
        <f t="shared" si="128"/>
        <v>LOIC</v>
      </c>
      <c r="L4149" t="str">
        <f>UPPER(anotacoes!H4149)</f>
        <v>DISPLACEMENT</v>
      </c>
      <c r="M4149" t="str">
        <f>IF(OR(L4149="ATTACK",L4149="FINTA"),"&lt;TECNICA&gt;",UPPER(anotacoes!I4149))</f>
        <v>TRY TO GRIP WITH CONTACT</v>
      </c>
      <c r="N4149" t="str">
        <f>IF(OR(L4149="ATTACK",L4149="FINTA"),UPPER(anotacoes!I4149),"")</f>
        <v/>
      </c>
      <c r="O4149" s="6" t="str">
        <f>IF(anotacoes!N4149=0,"",anotacoes!N4149)</f>
        <v/>
      </c>
      <c r="P4149" t="str">
        <f>IF(anotacoes!M4149=0,"",UPPER(anotacoes!M4149))</f>
        <v/>
      </c>
      <c r="Q4149" t="str">
        <f t="shared" si="129"/>
        <v>INSERT INTO CONVERSAO_LUTA_ACAO (cd_conversao, id_luta, sequencia, momento_inicio, momento_fim, quem_faz, quem_sofre, acao_tipo, acao, tecnica, direcao, pontuacao) VALUES (1, 58, 7, TRIM(' 00:00:46,354'), TRIM(' 00:01:41,229'), 'KIM, J B', 'LOIC', 'DISPLACEMENT', 'TRY TO GRIP WITH CONTACT', NULL, NULL, NULL)</v>
      </c>
      <c r="R4149" t="s">
        <v>10327</v>
      </c>
    </row>
    <row r="4150" spans="1:18" hidden="1" x14ac:dyDescent="0.25">
      <c r="A4150" s="7">
        <f>anotacoes!D4150</f>
        <v>40780</v>
      </c>
      <c r="B4150" t="str">
        <f>anotacoes!C4150</f>
        <v>WORLD CHAMPIONSHIPS PARIS 2011</v>
      </c>
      <c r="C4150" t="str">
        <f>anotacoes!E4150</f>
        <v>KIM, J B</v>
      </c>
      <c r="D4150" t="str">
        <f>anotacoes!F4150</f>
        <v>LOIC</v>
      </c>
      <c r="E4150" t="s">
        <v>10325</v>
      </c>
      <c r="F4150">
        <f>anotacoes!A4150</f>
        <v>58</v>
      </c>
      <c r="G4150">
        <f>anotacoes!B4150</f>
        <v>8</v>
      </c>
      <c r="H4150" t="str">
        <f>anotacoes!K4150</f>
        <v xml:space="preserve"> 00:01:41,416</v>
      </c>
      <c r="I4150" t="str">
        <f>anotacoes!L4150</f>
        <v xml:space="preserve"> 00:01:46,064</v>
      </c>
      <c r="J4150" t="str">
        <f>IF(L4150="PAUSE",E4150,IF(anotacoes!G4154=conversao_anotacoes!C4150,conversao_anotacoes!C4150,conversao_anotacoes!D4150))</f>
        <v>&lt;ARBITRO_DESCONHECIDO&gt;</v>
      </c>
      <c r="K4150" t="str">
        <f t="shared" si="128"/>
        <v/>
      </c>
      <c r="L4150" t="str">
        <f>UPPER(anotacoes!H4150)</f>
        <v>PAUSE</v>
      </c>
      <c r="M4150" t="str">
        <f>IF(OR(L4150="ATTACK",L4150="FINTA"),"&lt;TECNICA&gt;",UPPER(anotacoes!I4150))</f>
        <v>SHIDO WITHOUT SCORE</v>
      </c>
      <c r="N4150" t="str">
        <f>IF(OR(L4150="ATTACK",L4150="FINTA"),UPPER(anotacoes!I4150),"")</f>
        <v/>
      </c>
      <c r="O4150" s="6" t="str">
        <f>IF(anotacoes!N4150=0,"",anotacoes!N4150)</f>
        <v/>
      </c>
      <c r="P4150" t="str">
        <f>IF(anotacoes!M4150=0,"",UPPER(anotacoes!M4150))</f>
        <v/>
      </c>
      <c r="Q4150" t="str">
        <f t="shared" si="129"/>
        <v>INSERT INTO CONVERSAO_LUTA_ACAO (cd_conversao, id_luta, sequencia, momento_inicio, momento_fim, quem_faz, quem_sofre, acao_tipo, acao, tecnica, direcao, pontuacao) VALUES (1, 58, 8, TRIM(' 00:01:41,416'), TRIM(' 00:01:46,064'), '&lt;ARBITRO_DESCONHECIDO&gt;', '', 'PAUSE', 'SHIDO WITHOUT SCORE', NULL, NULL, NULL)</v>
      </c>
      <c r="R4150" t="s">
        <v>10327</v>
      </c>
    </row>
    <row r="4151" spans="1:18" hidden="1" x14ac:dyDescent="0.25">
      <c r="A4151" s="7">
        <f>anotacoes!D4151</f>
        <v>40780</v>
      </c>
      <c r="B4151" t="str">
        <f>anotacoes!C4151</f>
        <v>WORLD CHAMPIONSHIPS PARIS 2011</v>
      </c>
      <c r="C4151" t="str">
        <f>anotacoes!E4151</f>
        <v>KIM, J B</v>
      </c>
      <c r="D4151" t="str">
        <f>anotacoes!F4151</f>
        <v>LOIC</v>
      </c>
      <c r="E4151" t="s">
        <v>10325</v>
      </c>
      <c r="F4151">
        <f>anotacoes!A4151</f>
        <v>58</v>
      </c>
      <c r="G4151">
        <f>anotacoes!B4151</f>
        <v>9</v>
      </c>
      <c r="H4151" t="str">
        <f>anotacoes!K4151</f>
        <v xml:space="preserve"> 00:01:46,064</v>
      </c>
      <c r="I4151" t="str">
        <f>anotacoes!L4151</f>
        <v xml:space="preserve"> 00:01:48,277</v>
      </c>
      <c r="J4151" t="str">
        <f>IF(L4151="PAUSE",E4151,IF(anotacoes!G4155=conversao_anotacoes!C4151,conversao_anotacoes!C4151,conversao_anotacoes!D4151))</f>
        <v>KIM, J B</v>
      </c>
      <c r="K4151" t="str">
        <f t="shared" si="128"/>
        <v>LOIC</v>
      </c>
      <c r="L4151" t="str">
        <f>UPPER(anotacoes!H4151)</f>
        <v>DISPLACEMENT</v>
      </c>
      <c r="M4151" t="str">
        <f>IF(OR(L4151="ATTACK",L4151="FINTA"),"&lt;TECNICA&gt;",UPPER(anotacoes!I4151))</f>
        <v>2-3 STEP HESITANT RIGHT</v>
      </c>
      <c r="N4151" t="str">
        <f>IF(OR(L4151="ATTACK",L4151="FINTA"),UPPER(anotacoes!I4151),"")</f>
        <v/>
      </c>
      <c r="O4151" s="6" t="str">
        <f>IF(anotacoes!N4151=0,"",anotacoes!N4151)</f>
        <v/>
      </c>
      <c r="P4151" t="str">
        <f>IF(anotacoes!M4151=0,"",UPPER(anotacoes!M4151))</f>
        <v/>
      </c>
      <c r="Q4151" t="str">
        <f t="shared" si="129"/>
        <v>INSERT INTO CONVERSAO_LUTA_ACAO (cd_conversao, id_luta, sequencia, momento_inicio, momento_fim, quem_faz, quem_sofre, acao_tipo, acao, tecnica, direcao, pontuacao) VALUES (1, 58, 9, TRIM(' 00:01:46,064'), TRIM(' 00:01:48,277'), 'KIM, J B', 'LOIC', 'DISPLACEMENT', '2-3 STEP HESITANT RIGHT', NULL, NULL, NULL)</v>
      </c>
      <c r="R4151" t="s">
        <v>10327</v>
      </c>
    </row>
    <row r="4152" spans="1:18" hidden="1" x14ac:dyDescent="0.25">
      <c r="A4152" s="7">
        <f>anotacoes!D4152</f>
        <v>40780</v>
      </c>
      <c r="B4152" t="str">
        <f>anotacoes!C4152</f>
        <v>WORLD CHAMPIONSHIPS PARIS 2011</v>
      </c>
      <c r="C4152" t="str">
        <f>anotacoes!E4152</f>
        <v>KIM, J B</v>
      </c>
      <c r="D4152" t="str">
        <f>anotacoes!F4152</f>
        <v>LOIC</v>
      </c>
      <c r="E4152" t="s">
        <v>10325</v>
      </c>
      <c r="F4152">
        <f>anotacoes!A4152</f>
        <v>58</v>
      </c>
      <c r="G4152">
        <f>anotacoes!B4152</f>
        <v>10</v>
      </c>
      <c r="H4152" t="str">
        <f>anotacoes!K4152</f>
        <v xml:space="preserve"> 00:01:48,277</v>
      </c>
      <c r="I4152" t="str">
        <f>anotacoes!L4152</f>
        <v xml:space="preserve"> 00:01:49,249</v>
      </c>
      <c r="J4152" t="str">
        <f>IF(L4152="PAUSE",E4152,IF(anotacoes!G4156=conversao_anotacoes!C4152,conversao_anotacoes!C4152,conversao_anotacoes!D4152))</f>
        <v>KIM, J B</v>
      </c>
      <c r="K4152" t="str">
        <f t="shared" si="128"/>
        <v>LOIC</v>
      </c>
      <c r="L4152" t="str">
        <f>UPPER(anotacoes!H4152)</f>
        <v>GRIP TIME</v>
      </c>
      <c r="M4152" t="str">
        <f>IF(OR(L4152="ATTACK",L4152="FINTA"),"&lt;TECNICA&gt;",UPPER(anotacoes!I4152))</f>
        <v>LEFT COLLAR</v>
      </c>
      <c r="N4152" t="str">
        <f>IF(OR(L4152="ATTACK",L4152="FINTA"),UPPER(anotacoes!I4152),"")</f>
        <v/>
      </c>
      <c r="O4152" s="6" t="str">
        <f>IF(anotacoes!N4152=0,"",anotacoes!N4152)</f>
        <v/>
      </c>
      <c r="P4152" t="str">
        <f>IF(anotacoes!M4152=0,"",UPPER(anotacoes!M4152))</f>
        <v/>
      </c>
      <c r="Q4152" t="str">
        <f t="shared" si="129"/>
        <v>INSERT INTO CONVERSAO_LUTA_ACAO (cd_conversao, id_luta, sequencia, momento_inicio, momento_fim, quem_faz, quem_sofre, acao_tipo, acao, tecnica, direcao, pontuacao) VALUES (1, 58, 10, TRIM(' 00:01:48,277'), TRIM(' 00:01:49,249'), 'KIM, J B', 'LOIC', 'GRIP TIME', 'LEFT COLLAR', NULL, NULL, NULL)</v>
      </c>
      <c r="R4152" t="s">
        <v>10327</v>
      </c>
    </row>
    <row r="4153" spans="1:18" hidden="1" x14ac:dyDescent="0.25">
      <c r="A4153" s="7">
        <f>anotacoes!D4153</f>
        <v>40780</v>
      </c>
      <c r="B4153" t="str">
        <f>anotacoes!C4153</f>
        <v>WORLD CHAMPIONSHIPS PARIS 2011</v>
      </c>
      <c r="C4153" t="str">
        <f>anotacoes!E4153</f>
        <v>KIM, J B</v>
      </c>
      <c r="D4153" t="str">
        <f>anotacoes!F4153</f>
        <v>LOIC</v>
      </c>
      <c r="E4153" t="s">
        <v>10325</v>
      </c>
      <c r="F4153">
        <f>anotacoes!A4153</f>
        <v>58</v>
      </c>
      <c r="G4153">
        <f>anotacoes!B4153</f>
        <v>11</v>
      </c>
      <c r="H4153" t="str">
        <f>anotacoes!K4153</f>
        <v xml:space="preserve"> 00:01:49,249</v>
      </c>
      <c r="I4153" t="str">
        <f>anotacoes!L4153</f>
        <v xml:space="preserve"> 00:01:52,895</v>
      </c>
      <c r="J4153" t="str">
        <f>IF(L4153="PAUSE",E4153,IF(anotacoes!G4157=conversao_anotacoes!C4153,conversao_anotacoes!C4153,conversao_anotacoes!D4153))</f>
        <v>KIM, J B</v>
      </c>
      <c r="K4153" t="str">
        <f t="shared" si="128"/>
        <v>LOIC</v>
      </c>
      <c r="L4153" t="str">
        <f>UPPER(anotacoes!H4153)</f>
        <v>DISPLACEMENT</v>
      </c>
      <c r="M4153" t="str">
        <f>IF(OR(L4153="ATTACK",L4153="FINTA"),"&lt;TECNICA&gt;",UPPER(anotacoes!I4153))</f>
        <v>2-3 STEP HESITANT RIGHT</v>
      </c>
      <c r="N4153" t="str">
        <f>IF(OR(L4153="ATTACK",L4153="FINTA"),UPPER(anotacoes!I4153),"")</f>
        <v/>
      </c>
      <c r="O4153" s="6" t="str">
        <f>IF(anotacoes!N4153=0,"",anotacoes!N4153)</f>
        <v/>
      </c>
      <c r="P4153" t="str">
        <f>IF(anotacoes!M4153=0,"",UPPER(anotacoes!M4153))</f>
        <v/>
      </c>
      <c r="Q4153" t="str">
        <f t="shared" si="129"/>
        <v>INSERT INTO CONVERSAO_LUTA_ACAO (cd_conversao, id_luta, sequencia, momento_inicio, momento_fim, quem_faz, quem_sofre, acao_tipo, acao, tecnica, direcao, pontuacao) VALUES (1, 58, 11, TRIM(' 00:01:49,249'), TRIM(' 00:01:52,895'), 'KIM, J B', 'LOIC', 'DISPLACEMENT', '2-3 STEP HESITANT RIGHT', NULL, NULL, NULL)</v>
      </c>
      <c r="R4153" t="s">
        <v>10327</v>
      </c>
    </row>
    <row r="4154" spans="1:18" hidden="1" x14ac:dyDescent="0.25">
      <c r="A4154" s="7">
        <f>anotacoes!D4154</f>
        <v>40780</v>
      </c>
      <c r="B4154" t="str">
        <f>anotacoes!C4154</f>
        <v>WORLD CHAMPIONSHIPS PARIS 2011</v>
      </c>
      <c r="C4154" t="str">
        <f>anotacoes!E4154</f>
        <v>KIM, J B</v>
      </c>
      <c r="D4154" t="str">
        <f>anotacoes!F4154</f>
        <v>LOIC</v>
      </c>
      <c r="E4154" t="s">
        <v>10325</v>
      </c>
      <c r="F4154">
        <f>anotacoes!A4154</f>
        <v>58</v>
      </c>
      <c r="G4154">
        <f>anotacoes!B4154</f>
        <v>12</v>
      </c>
      <c r="H4154" t="str">
        <f>anotacoes!K4154</f>
        <v xml:space="preserve"> 00:01:52,895</v>
      </c>
      <c r="I4154" t="str">
        <f>anotacoes!L4154</f>
        <v xml:space="preserve"> 00:01:58,032</v>
      </c>
      <c r="J4154" t="str">
        <f>IF(L4154="PAUSE",E4154,IF(anotacoes!G4158=conversao_anotacoes!C4154,conversao_anotacoes!C4154,conversao_anotacoes!D4154))</f>
        <v>KIM, J B</v>
      </c>
      <c r="K4154" t="str">
        <f t="shared" si="128"/>
        <v>LOIC</v>
      </c>
      <c r="L4154" t="str">
        <f>UPPER(anotacoes!H4154)</f>
        <v>GRIP TIME</v>
      </c>
      <c r="M4154" t="str">
        <f>IF(OR(L4154="ATTACK",L4154="FINTA"),"&lt;TECNICA&gt;",UPPER(anotacoes!I4154))</f>
        <v>LEFT COLLAR RIGHT SLEEVE</v>
      </c>
      <c r="N4154" t="str">
        <f>IF(OR(L4154="ATTACK",L4154="FINTA"),UPPER(anotacoes!I4154),"")</f>
        <v/>
      </c>
      <c r="O4154" s="6" t="str">
        <f>IF(anotacoes!N4154=0,"",anotacoes!N4154)</f>
        <v/>
      </c>
      <c r="P4154" t="str">
        <f>IF(anotacoes!M4154=0,"",UPPER(anotacoes!M4154))</f>
        <v/>
      </c>
      <c r="Q4154" t="str">
        <f t="shared" si="129"/>
        <v>INSERT INTO CONVERSAO_LUTA_ACAO (cd_conversao, id_luta, sequencia, momento_inicio, momento_fim, quem_faz, quem_sofre, acao_tipo, acao, tecnica, direcao, pontuacao) VALUES (1, 58, 12, TRIM(' 00:01:52,895'), TRIM(' 00:01:58,032'), 'KIM, J B', 'LOIC', 'GRIP TIME', 'LEFT COLLAR RIGHT SLEEVE', NULL, NULL, NULL)</v>
      </c>
      <c r="R4154" t="s">
        <v>10327</v>
      </c>
    </row>
    <row r="4155" spans="1:18" hidden="1" x14ac:dyDescent="0.25">
      <c r="A4155" s="7">
        <f>anotacoes!D4155</f>
        <v>40780</v>
      </c>
      <c r="B4155" t="str">
        <f>anotacoes!C4155</f>
        <v>WORLD CHAMPIONSHIPS PARIS 2011</v>
      </c>
      <c r="C4155" t="str">
        <f>anotacoes!E4155</f>
        <v>KIM, J B</v>
      </c>
      <c r="D4155" t="str">
        <f>anotacoes!F4155</f>
        <v>LOIC</v>
      </c>
      <c r="E4155" t="s">
        <v>10325</v>
      </c>
      <c r="F4155">
        <f>anotacoes!A4155</f>
        <v>58</v>
      </c>
      <c r="G4155">
        <f>anotacoes!B4155</f>
        <v>13</v>
      </c>
      <c r="H4155" t="str">
        <f>anotacoes!K4155</f>
        <v xml:space="preserve"> 00:01:58,032</v>
      </c>
      <c r="I4155" t="str">
        <f>anotacoes!L4155</f>
        <v xml:space="preserve"> 00:01:58,573</v>
      </c>
      <c r="J4155" t="str">
        <f>IF(L4155="PAUSE",E4155,IF(anotacoes!G4159=conversao_anotacoes!C4155,conversao_anotacoes!C4155,conversao_anotacoes!D4155))</f>
        <v>KIM, J B</v>
      </c>
      <c r="K4155" t="str">
        <f t="shared" si="128"/>
        <v>LOIC</v>
      </c>
      <c r="L4155" t="str">
        <f>UPPER(anotacoes!H4155)</f>
        <v>ATTACK</v>
      </c>
      <c r="M4155" t="str">
        <f>IF(OR(L4155="ATTACK",L4155="FINTA"),"&lt;TECNICA&gt;",UPPER(anotacoes!I4155))</f>
        <v>&lt;TECNICA&gt;</v>
      </c>
      <c r="N4155" t="str">
        <f>IF(OR(L4155="ATTACK",L4155="FINTA"),UPPER(anotacoes!I4155),"")</f>
        <v>YOKO TOMOE</v>
      </c>
      <c r="O4155" s="6">
        <f>IF(anotacoes!N4155=0,"",anotacoes!N4155)</f>
        <v>6</v>
      </c>
      <c r="P4155" t="str">
        <f>IF(anotacoes!M4155=0,"",UPPER(anotacoes!M4155))</f>
        <v/>
      </c>
      <c r="Q4155" t="str">
        <f t="shared" si="129"/>
        <v>INSERT INTO CONVERSAO_LUTA_ACAO (cd_conversao, id_luta, sequencia, momento_inicio, momento_fim, quem_faz, quem_sofre, acao_tipo, acao, tecnica, direcao, pontuacao) VALUES (1, 58, 13, TRIM(' 00:01:58,032'), TRIM(' 00:01:58,573'), 'KIM, J B', 'LOIC', 'ATTACK', '&lt;TECNICA&gt;', 'YOKO TOMOE', 6, NULL)</v>
      </c>
      <c r="R4155" t="s">
        <v>10327</v>
      </c>
    </row>
    <row r="4156" spans="1:18" hidden="1" x14ac:dyDescent="0.25">
      <c r="A4156" s="7">
        <f>anotacoes!D4156</f>
        <v>40780</v>
      </c>
      <c r="B4156" t="str">
        <f>anotacoes!C4156</f>
        <v>WORLD CHAMPIONSHIPS PARIS 2011</v>
      </c>
      <c r="C4156" t="str">
        <f>anotacoes!E4156</f>
        <v>KIM, J B</v>
      </c>
      <c r="D4156" t="str">
        <f>anotacoes!F4156</f>
        <v>LOIC</v>
      </c>
      <c r="E4156" t="s">
        <v>10325</v>
      </c>
      <c r="F4156">
        <f>anotacoes!A4156</f>
        <v>58</v>
      </c>
      <c r="G4156">
        <f>anotacoes!B4156</f>
        <v>14</v>
      </c>
      <c r="H4156" t="str">
        <f>anotacoes!K4156</f>
        <v xml:space="preserve"> 00:01:58,573</v>
      </c>
      <c r="I4156" t="str">
        <f>anotacoes!L4156</f>
        <v xml:space="preserve"> 00:02:03,136</v>
      </c>
      <c r="J4156" t="str">
        <f>IF(L4156="PAUSE",E4156,IF(anotacoes!G4160=conversao_anotacoes!C4156,conversao_anotacoes!C4156,conversao_anotacoes!D4156))</f>
        <v>KIM, J B</v>
      </c>
      <c r="K4156" t="str">
        <f t="shared" si="128"/>
        <v>LOIC</v>
      </c>
      <c r="L4156" t="str">
        <f>UPPER(anotacoes!H4156)</f>
        <v>GROUNDWORK COMBAT</v>
      </c>
      <c r="M4156" t="str">
        <f>IF(OR(L4156="ATTACK",L4156="FINTA"),"&lt;TECNICA&gt;",UPPER(anotacoes!I4156))</f>
        <v>CONTROL WITH LEGS</v>
      </c>
      <c r="N4156" t="str">
        <f>IF(OR(L4156="ATTACK",L4156="FINTA"),UPPER(anotacoes!I4156),"")</f>
        <v/>
      </c>
      <c r="O4156" s="6" t="str">
        <f>IF(anotacoes!N4156=0,"",anotacoes!N4156)</f>
        <v/>
      </c>
      <c r="P4156" t="str">
        <f>IF(anotacoes!M4156=0,"",UPPER(anotacoes!M4156))</f>
        <v/>
      </c>
      <c r="Q4156" t="str">
        <f t="shared" si="129"/>
        <v>INSERT INTO CONVERSAO_LUTA_ACAO (cd_conversao, id_luta, sequencia, momento_inicio, momento_fim, quem_faz, quem_sofre, acao_tipo, acao, tecnica, direcao, pontuacao) VALUES (1, 58, 14, TRIM(' 00:01:58,573'), TRIM(' 00:02:03,136'), 'KIM, J B', 'LOIC', 'GROUNDWORK COMBAT', 'CONTROL WITH LEGS', NULL, NULL, NULL)</v>
      </c>
      <c r="R4156" t="s">
        <v>10327</v>
      </c>
    </row>
    <row r="4157" spans="1:18" hidden="1" x14ac:dyDescent="0.25">
      <c r="A4157" s="7">
        <f>anotacoes!D4157</f>
        <v>40780</v>
      </c>
      <c r="B4157" t="str">
        <f>anotacoes!C4157</f>
        <v>WORLD CHAMPIONSHIPS PARIS 2011</v>
      </c>
      <c r="C4157" t="str">
        <f>anotacoes!E4157</f>
        <v>KIM, J B</v>
      </c>
      <c r="D4157" t="str">
        <f>anotacoes!F4157</f>
        <v>LOIC</v>
      </c>
      <c r="E4157" t="s">
        <v>10325</v>
      </c>
      <c r="F4157">
        <f>anotacoes!A4157</f>
        <v>58</v>
      </c>
      <c r="G4157">
        <f>anotacoes!B4157</f>
        <v>15</v>
      </c>
      <c r="H4157" t="str">
        <f>anotacoes!K4157</f>
        <v xml:space="preserve"> 00:02:03,308</v>
      </c>
      <c r="I4157" t="str">
        <f>anotacoes!L4157</f>
        <v xml:space="preserve"> 00:02:12,297</v>
      </c>
      <c r="J4157" t="str">
        <f>IF(L4157="PAUSE",E4157,IF(anotacoes!G4161=conversao_anotacoes!C4157,conversao_anotacoes!C4157,conversao_anotacoes!D4157))</f>
        <v>&lt;ARBITRO_DESCONHECIDO&gt;</v>
      </c>
      <c r="K4157" t="str">
        <f t="shared" si="128"/>
        <v/>
      </c>
      <c r="L4157" t="str">
        <f>UPPER(anotacoes!H4157)</f>
        <v>PAUSE</v>
      </c>
      <c r="M4157" t="str">
        <f>IF(OR(L4157="ATTACK",L4157="FINTA"),"&lt;TECNICA&gt;",UPPER(anotacoes!I4157))</f>
        <v>&lt;NAO_CLASSIFICADO&gt;</v>
      </c>
      <c r="N4157" t="str">
        <f>IF(OR(L4157="ATTACK",L4157="FINTA"),UPPER(anotacoes!I4157),"")</f>
        <v/>
      </c>
      <c r="O4157" s="6" t="str">
        <f>IF(anotacoes!N4157=0,"",anotacoes!N4157)</f>
        <v/>
      </c>
      <c r="P4157" t="str">
        <f>IF(anotacoes!M4157=0,"",UPPER(anotacoes!M4157))</f>
        <v/>
      </c>
      <c r="Q4157" t="str">
        <f t="shared" si="129"/>
        <v>INSERT INTO CONVERSAO_LUTA_ACAO (cd_conversao, id_luta, sequencia, momento_inicio, momento_fim, quem_faz, quem_sofre, acao_tipo, acao, tecnica, direcao, pontuacao) VALUES (1, 58, 15, TRIM(' 00:02:03,308'), TRIM(' 00:02:12,297'), '&lt;ARBITRO_DESCONHECIDO&gt;', '', 'PAUSE', '&lt;NAO_CLASSIFICADO&gt;', NULL, NULL, NULL)</v>
      </c>
      <c r="R4157" t="s">
        <v>10327</v>
      </c>
    </row>
    <row r="4158" spans="1:18" hidden="1" x14ac:dyDescent="0.25">
      <c r="A4158" s="7">
        <f>anotacoes!D4158</f>
        <v>40780</v>
      </c>
      <c r="B4158" t="str">
        <f>anotacoes!C4158</f>
        <v>WORLD CHAMPIONSHIPS PARIS 2011</v>
      </c>
      <c r="C4158" t="str">
        <f>anotacoes!E4158</f>
        <v>KIM, J B</v>
      </c>
      <c r="D4158" t="str">
        <f>anotacoes!F4158</f>
        <v>LOIC</v>
      </c>
      <c r="E4158" t="s">
        <v>10325</v>
      </c>
      <c r="F4158">
        <f>anotacoes!A4158</f>
        <v>58</v>
      </c>
      <c r="G4158">
        <f>anotacoes!B4158</f>
        <v>16</v>
      </c>
      <c r="H4158" t="str">
        <f>anotacoes!K4158</f>
        <v xml:space="preserve"> 00:02:12,297</v>
      </c>
      <c r="I4158" t="str">
        <f>anotacoes!L4158</f>
        <v xml:space="preserve"> 00:02:13,339</v>
      </c>
      <c r="J4158" t="str">
        <f>IF(L4158="PAUSE",E4158,IF(anotacoes!G4162=conversao_anotacoes!C4158,conversao_anotacoes!C4158,conversao_anotacoes!D4158))</f>
        <v>KIM, J B</v>
      </c>
      <c r="K4158" t="str">
        <f t="shared" si="128"/>
        <v>LOIC</v>
      </c>
      <c r="L4158" t="str">
        <f>UPPER(anotacoes!H4158)</f>
        <v>DISPLACEMENT</v>
      </c>
      <c r="M4158" t="str">
        <f>IF(OR(L4158="ATTACK",L4158="FINTA"),"&lt;TECNICA&gt;",UPPER(anotacoes!I4158))</f>
        <v>TRY TO GRIP WITH CONTACT</v>
      </c>
      <c r="N4158" t="str">
        <f>IF(OR(L4158="ATTACK",L4158="FINTA"),UPPER(anotacoes!I4158),"")</f>
        <v/>
      </c>
      <c r="O4158" s="6" t="str">
        <f>IF(anotacoes!N4158=0,"",anotacoes!N4158)</f>
        <v/>
      </c>
      <c r="P4158" t="str">
        <f>IF(anotacoes!M4158=0,"",UPPER(anotacoes!M4158))</f>
        <v/>
      </c>
      <c r="Q4158" t="str">
        <f t="shared" si="129"/>
        <v>INSERT INTO CONVERSAO_LUTA_ACAO (cd_conversao, id_luta, sequencia, momento_inicio, momento_fim, quem_faz, quem_sofre, acao_tipo, acao, tecnica, direcao, pontuacao) VALUES (1, 58, 16, TRIM(' 00:02:12,297'), TRIM(' 00:02:13,339'), 'KIM, J B', 'LOIC', 'DISPLACEMENT', 'TRY TO GRIP WITH CONTACT', NULL, NULL, NULL)</v>
      </c>
      <c r="R4158" t="s">
        <v>10327</v>
      </c>
    </row>
    <row r="4159" spans="1:18" hidden="1" x14ac:dyDescent="0.25">
      <c r="A4159" s="7">
        <f>anotacoes!D4159</f>
        <v>40780</v>
      </c>
      <c r="B4159" t="str">
        <f>anotacoes!C4159</f>
        <v>WORLD CHAMPIONSHIPS PARIS 2011</v>
      </c>
      <c r="C4159" t="str">
        <f>anotacoes!E4159</f>
        <v>KIM, J B</v>
      </c>
      <c r="D4159" t="str">
        <f>anotacoes!F4159</f>
        <v>LOIC</v>
      </c>
      <c r="E4159" t="s">
        <v>10325</v>
      </c>
      <c r="F4159">
        <f>anotacoes!A4159</f>
        <v>58</v>
      </c>
      <c r="G4159">
        <f>anotacoes!B4159</f>
        <v>17</v>
      </c>
      <c r="H4159" t="str">
        <f>anotacoes!K4159</f>
        <v xml:space="preserve"> 00:02:13,339</v>
      </c>
      <c r="I4159" t="str">
        <f>anotacoes!L4159</f>
        <v xml:space="preserve"> 00:02:16,013</v>
      </c>
      <c r="J4159" t="str">
        <f>IF(L4159="PAUSE",E4159,IF(anotacoes!G4163=conversao_anotacoes!C4159,conversao_anotacoes!C4159,conversao_anotacoes!D4159))</f>
        <v>KIM, J B</v>
      </c>
      <c r="K4159" t="str">
        <f t="shared" si="128"/>
        <v>LOIC</v>
      </c>
      <c r="L4159" t="str">
        <f>UPPER(anotacoes!H4159)</f>
        <v>GRIP TIME</v>
      </c>
      <c r="M4159" t="str">
        <f>IF(OR(L4159="ATTACK",L4159="FINTA"),"&lt;TECNICA&gt;",UPPER(anotacoes!I4159))</f>
        <v>RIGHT SLEEVE</v>
      </c>
      <c r="N4159" t="str">
        <f>IF(OR(L4159="ATTACK",L4159="FINTA"),UPPER(anotacoes!I4159),"")</f>
        <v/>
      </c>
      <c r="O4159" s="6" t="str">
        <f>IF(anotacoes!N4159=0,"",anotacoes!N4159)</f>
        <v/>
      </c>
      <c r="P4159" t="str">
        <f>IF(anotacoes!M4159=0,"",UPPER(anotacoes!M4159))</f>
        <v/>
      </c>
      <c r="Q4159" t="str">
        <f t="shared" si="129"/>
        <v>INSERT INTO CONVERSAO_LUTA_ACAO (cd_conversao, id_luta, sequencia, momento_inicio, momento_fim, quem_faz, quem_sofre, acao_tipo, acao, tecnica, direcao, pontuacao) VALUES (1, 58, 17, TRIM(' 00:02:13,339'), TRIM(' 00:02:16,013'), 'KIM, J B', 'LOIC', 'GRIP TIME', 'RIGHT SLEEVE', NULL, NULL, NULL)</v>
      </c>
      <c r="R4159" t="s">
        <v>10327</v>
      </c>
    </row>
    <row r="4160" spans="1:18" hidden="1" x14ac:dyDescent="0.25">
      <c r="A4160" s="7">
        <f>anotacoes!D4160</f>
        <v>40780</v>
      </c>
      <c r="B4160" t="str">
        <f>anotacoes!C4160</f>
        <v>WORLD CHAMPIONSHIPS PARIS 2011</v>
      </c>
      <c r="C4160" t="str">
        <f>anotacoes!E4160</f>
        <v>KIM, J B</v>
      </c>
      <c r="D4160" t="str">
        <f>anotacoes!F4160</f>
        <v>LOIC</v>
      </c>
      <c r="E4160" t="s">
        <v>10325</v>
      </c>
      <c r="F4160">
        <f>anotacoes!A4160</f>
        <v>58</v>
      </c>
      <c r="G4160">
        <f>anotacoes!B4160</f>
        <v>18</v>
      </c>
      <c r="H4160" t="str">
        <f>anotacoes!K4160</f>
        <v xml:space="preserve"> 00:02:16,013</v>
      </c>
      <c r="I4160" t="str">
        <f>anotacoes!L4160</f>
        <v xml:space="preserve"> 00:02:16,013</v>
      </c>
      <c r="J4160" t="str">
        <f>IF(L4160="PAUSE",E4160,IF(anotacoes!G4164=conversao_anotacoes!C4160,conversao_anotacoes!C4160,conversao_anotacoes!D4160))</f>
        <v>KIM, J B</v>
      </c>
      <c r="K4160" t="str">
        <f t="shared" si="128"/>
        <v>LOIC</v>
      </c>
      <c r="L4160" t="str">
        <f>UPPER(anotacoes!H4160)</f>
        <v>GRIP TIME</v>
      </c>
      <c r="M4160" t="str">
        <f>IF(OR(L4160="ATTACK",L4160="FINTA"),"&lt;TECNICA&gt;",UPPER(anotacoes!I4160))</f>
        <v>LEFT COLLAR RIGHT SLEEVE</v>
      </c>
      <c r="N4160" t="str">
        <f>IF(OR(L4160="ATTACK",L4160="FINTA"),UPPER(anotacoes!I4160),"")</f>
        <v/>
      </c>
      <c r="O4160" s="6" t="str">
        <f>IF(anotacoes!N4160=0,"",anotacoes!N4160)</f>
        <v/>
      </c>
      <c r="P4160" t="str">
        <f>IF(anotacoes!M4160=0,"",UPPER(anotacoes!M4160))</f>
        <v/>
      </c>
      <c r="Q4160" t="str">
        <f t="shared" si="129"/>
        <v>INSERT INTO CONVERSAO_LUTA_ACAO (cd_conversao, id_luta, sequencia, momento_inicio, momento_fim, quem_faz, quem_sofre, acao_tipo, acao, tecnica, direcao, pontuacao) VALUES (1, 58, 18, TRIM(' 00:02:16,013'), TRIM(' 00:02:16,013'), 'KIM, J B', 'LOIC', 'GRIP TIME', 'LEFT COLLAR RIGHT SLEEVE', NULL, NULL, NULL)</v>
      </c>
      <c r="R4160" t="s">
        <v>10327</v>
      </c>
    </row>
    <row r="4161" spans="1:18" hidden="1" x14ac:dyDescent="0.25">
      <c r="A4161" s="7">
        <f>anotacoes!D4161</f>
        <v>40780</v>
      </c>
      <c r="B4161" t="str">
        <f>anotacoes!C4161</f>
        <v>WORLD CHAMPIONSHIPS PARIS 2011</v>
      </c>
      <c r="C4161" t="str">
        <f>anotacoes!E4161</f>
        <v>KIM, J B</v>
      </c>
      <c r="D4161" t="str">
        <f>anotacoes!F4161</f>
        <v>LOIC</v>
      </c>
      <c r="E4161" t="s">
        <v>10325</v>
      </c>
      <c r="F4161">
        <f>anotacoes!A4161</f>
        <v>58</v>
      </c>
      <c r="G4161">
        <f>anotacoes!B4161</f>
        <v>19</v>
      </c>
      <c r="H4161" t="str">
        <f>anotacoes!K4161</f>
        <v xml:space="preserve"> 00:02:16,013</v>
      </c>
      <c r="I4161" t="str">
        <f>anotacoes!L4161</f>
        <v xml:space="preserve"> 00:02:16,443</v>
      </c>
      <c r="J4161" t="str">
        <f>IF(L4161="PAUSE",E4161,IF(anotacoes!G4165=conversao_anotacoes!C4161,conversao_anotacoes!C4161,conversao_anotacoes!D4161))</f>
        <v>KIM, J B</v>
      </c>
      <c r="K4161" t="str">
        <f t="shared" si="128"/>
        <v>LOIC</v>
      </c>
      <c r="L4161" t="str">
        <f>UPPER(anotacoes!H4161)</f>
        <v>ATTACK</v>
      </c>
      <c r="M4161" t="str">
        <f>IF(OR(L4161="ATTACK",L4161="FINTA"),"&lt;TECNICA&gt;",UPPER(anotacoes!I4161))</f>
        <v>&lt;TECNICA&gt;</v>
      </c>
      <c r="N4161" t="str">
        <f>IF(OR(L4161="ATTACK",L4161="FINTA"),UPPER(anotacoes!I4161),"")</f>
        <v>SASAE TSURIKOMI ASHI</v>
      </c>
      <c r="O4161" s="6">
        <f>IF(anotacoes!N4161=0,"",anotacoes!N4161)</f>
        <v>4</v>
      </c>
      <c r="P4161" t="str">
        <f>IF(anotacoes!M4161=0,"",UPPER(anotacoes!M4161))</f>
        <v/>
      </c>
      <c r="Q4161" t="str">
        <f t="shared" si="129"/>
        <v>INSERT INTO CONVERSAO_LUTA_ACAO (cd_conversao, id_luta, sequencia, momento_inicio, momento_fim, quem_faz, quem_sofre, acao_tipo, acao, tecnica, direcao, pontuacao) VALUES (1, 58, 19, TRIM(' 00:02:16,013'), TRIM(' 00:02:16,443'), 'KIM, J B', 'LOIC', 'ATTACK', '&lt;TECNICA&gt;', 'SASAE TSURIKOMI ASHI', 4, NULL)</v>
      </c>
      <c r="R4161" t="s">
        <v>10327</v>
      </c>
    </row>
    <row r="4162" spans="1:18" hidden="1" x14ac:dyDescent="0.25">
      <c r="A4162" s="7">
        <f>anotacoes!D4162</f>
        <v>40780</v>
      </c>
      <c r="B4162" t="str">
        <f>anotacoes!C4162</f>
        <v>WORLD CHAMPIONSHIPS PARIS 2011</v>
      </c>
      <c r="C4162" t="str">
        <f>anotacoes!E4162</f>
        <v>KIM, J B</v>
      </c>
      <c r="D4162" t="str">
        <f>anotacoes!F4162</f>
        <v>LOIC</v>
      </c>
      <c r="E4162" t="s">
        <v>10325</v>
      </c>
      <c r="F4162">
        <f>anotacoes!A4162</f>
        <v>58</v>
      </c>
      <c r="G4162">
        <f>anotacoes!B4162</f>
        <v>20</v>
      </c>
      <c r="H4162" t="str">
        <f>anotacoes!K4162</f>
        <v xml:space="preserve"> 00:02:16,443</v>
      </c>
      <c r="I4162" t="str">
        <f>anotacoes!L4162</f>
        <v xml:space="preserve"> 00:02:19,855</v>
      </c>
      <c r="J4162" t="str">
        <f>IF(L4162="PAUSE",E4162,IF(anotacoes!G4166=conversao_anotacoes!C4162,conversao_anotacoes!C4162,conversao_anotacoes!D4162))</f>
        <v>KIM, J B</v>
      </c>
      <c r="K4162" t="str">
        <f t="shared" si="128"/>
        <v>LOIC</v>
      </c>
      <c r="L4162" t="str">
        <f>UPPER(anotacoes!H4162)</f>
        <v>GRIP TIME</v>
      </c>
      <c r="M4162" t="str">
        <f>IF(OR(L4162="ATTACK",L4162="FINTA"),"&lt;TECNICA&gt;",UPPER(anotacoes!I4162))</f>
        <v>LEFT COLLAR</v>
      </c>
      <c r="N4162" t="str">
        <f>IF(OR(L4162="ATTACK",L4162="FINTA"),UPPER(anotacoes!I4162),"")</f>
        <v/>
      </c>
      <c r="O4162" s="6" t="str">
        <f>IF(anotacoes!N4162=0,"",anotacoes!N4162)</f>
        <v/>
      </c>
      <c r="P4162" t="str">
        <f>IF(anotacoes!M4162=0,"",UPPER(anotacoes!M4162))</f>
        <v/>
      </c>
      <c r="Q4162" t="str">
        <f t="shared" si="129"/>
        <v>INSERT INTO CONVERSAO_LUTA_ACAO (cd_conversao, id_luta, sequencia, momento_inicio, momento_fim, quem_faz, quem_sofre, acao_tipo, acao, tecnica, direcao, pontuacao) VALUES (1, 58, 20, TRIM(' 00:02:16,443'), TRIM(' 00:02:19,855'), 'KIM, J B', 'LOIC', 'GRIP TIME', 'LEFT COLLAR', NULL, NULL, NULL)</v>
      </c>
      <c r="R4162" t="s">
        <v>10327</v>
      </c>
    </row>
    <row r="4163" spans="1:18" hidden="1" x14ac:dyDescent="0.25">
      <c r="A4163" s="7">
        <f>anotacoes!D4163</f>
        <v>40780</v>
      </c>
      <c r="B4163" t="str">
        <f>anotacoes!C4163</f>
        <v>WORLD CHAMPIONSHIPS PARIS 2011</v>
      </c>
      <c r="C4163" t="str">
        <f>anotacoes!E4163</f>
        <v>KIM, J B</v>
      </c>
      <c r="D4163" t="str">
        <f>anotacoes!F4163</f>
        <v>LOIC</v>
      </c>
      <c r="E4163" t="s">
        <v>10325</v>
      </c>
      <c r="F4163">
        <f>anotacoes!A4163</f>
        <v>58</v>
      </c>
      <c r="G4163">
        <f>anotacoes!B4163</f>
        <v>21</v>
      </c>
      <c r="H4163" t="str">
        <f>anotacoes!K4163</f>
        <v xml:space="preserve"> 00:02:19,855</v>
      </c>
      <c r="I4163" t="str">
        <f>anotacoes!L4163</f>
        <v xml:space="preserve"> 00:02:20,808</v>
      </c>
      <c r="J4163" t="str">
        <f>IF(L4163="PAUSE",E4163,IF(anotacoes!G4167=conversao_anotacoes!C4163,conversao_anotacoes!C4163,conversao_anotacoes!D4163))</f>
        <v>KIM, J B</v>
      </c>
      <c r="K4163" t="str">
        <f t="shared" ref="K4163:K4226" si="130">IF(J4163=E4163,"",IF(J4163=C4163,D4163,C4163))</f>
        <v>LOIC</v>
      </c>
      <c r="L4163" t="str">
        <f>UPPER(anotacoes!H4163)</f>
        <v>GRIP TIME</v>
      </c>
      <c r="M4163" t="str">
        <f>IF(OR(L4163="ATTACK",L4163="FINTA"),"&lt;TECNICA&gt;",UPPER(anotacoes!I4163))</f>
        <v>LEFT COLLAR RIGHT SLEEVE</v>
      </c>
      <c r="N4163" t="str">
        <f>IF(OR(L4163="ATTACK",L4163="FINTA"),UPPER(anotacoes!I4163),"")</f>
        <v/>
      </c>
      <c r="O4163" s="6" t="str">
        <f>IF(anotacoes!N4163=0,"",anotacoes!N4163)</f>
        <v/>
      </c>
      <c r="P4163" t="str">
        <f>IF(anotacoes!M4163=0,"",UPPER(anotacoes!M4163))</f>
        <v/>
      </c>
      <c r="Q4163" t="str">
        <f t="shared" ref="Q4163:Q4226" si="131">CONCATENATE("INSERT INTO CONVERSAO_LUTA_ACAO (cd_conversao, id_luta, sequencia, momento_inicio, momento_fim, quem_faz, quem_sofre, acao_tipo, acao, tecnica, direcao, pontuacao) VALUES (1, ",F4163,", ",G4163,", ","TRIM('",H4163,"')",", ","TRIM('",I4163,"')",", ","'",J4163,"'",", ","'",K4163,"'",", ","'",L4163,"'",", ","'",M4163,"'",", ",IF(N4163="","NULL",CONCATENATE("'",N4163,"'")),", ",IF(O4163="","NULL",O4163),", ",IF(P4163="","NULL",CONCATENATE("'",P4163,"'")),")")</f>
        <v>INSERT INTO CONVERSAO_LUTA_ACAO (cd_conversao, id_luta, sequencia, momento_inicio, momento_fim, quem_faz, quem_sofre, acao_tipo, acao, tecnica, direcao, pontuacao) VALUES (1, 58, 21, TRIM(' 00:02:19,855'), TRIM(' 00:02:20,808'), 'KIM, J B', 'LOIC', 'GRIP TIME', 'LEFT COLLAR RIGHT SLEEVE', NULL, NULL, NULL)</v>
      </c>
      <c r="R4163" t="s">
        <v>10327</v>
      </c>
    </row>
    <row r="4164" spans="1:18" hidden="1" x14ac:dyDescent="0.25">
      <c r="A4164" s="7">
        <f>anotacoes!D4164</f>
        <v>40780</v>
      </c>
      <c r="B4164" t="str">
        <f>anotacoes!C4164</f>
        <v>WORLD CHAMPIONSHIPS PARIS 2011</v>
      </c>
      <c r="C4164" t="str">
        <f>anotacoes!E4164</f>
        <v>KIM, J B</v>
      </c>
      <c r="D4164" t="str">
        <f>anotacoes!F4164</f>
        <v>LOIC</v>
      </c>
      <c r="E4164" t="s">
        <v>10325</v>
      </c>
      <c r="F4164">
        <f>anotacoes!A4164</f>
        <v>58</v>
      </c>
      <c r="G4164">
        <f>anotacoes!B4164</f>
        <v>22</v>
      </c>
      <c r="H4164" t="str">
        <f>anotacoes!K4164</f>
        <v xml:space="preserve"> 00:02:20,808</v>
      </c>
      <c r="I4164" t="str">
        <f>anotacoes!L4164</f>
        <v xml:space="preserve"> 00:02:20,808</v>
      </c>
      <c r="J4164" t="str">
        <f>IF(L4164="PAUSE",E4164,IF(anotacoes!G4168=conversao_anotacoes!C4164,conversao_anotacoes!C4164,conversao_anotacoes!D4164))</f>
        <v>KIM, J B</v>
      </c>
      <c r="K4164" t="str">
        <f t="shared" si="130"/>
        <v>LOIC</v>
      </c>
      <c r="L4164" t="str">
        <f>UPPER(anotacoes!H4164)</f>
        <v>ATTACK</v>
      </c>
      <c r="M4164" t="str">
        <f>IF(OR(L4164="ATTACK",L4164="FINTA"),"&lt;TECNICA&gt;",UPPER(anotacoes!I4164))</f>
        <v>&lt;TECNICA&gt;</v>
      </c>
      <c r="N4164" t="str">
        <f>IF(OR(L4164="ATTACK",L4164="FINTA"),UPPER(anotacoes!I4164),"")</f>
        <v>KOUCHI GARI</v>
      </c>
      <c r="O4164" s="6">
        <f>IF(anotacoes!N4164=0,"",anotacoes!N4164)</f>
        <v>7</v>
      </c>
      <c r="P4164" t="str">
        <f>IF(anotacoes!M4164=0,"",UPPER(anotacoes!M4164))</f>
        <v/>
      </c>
      <c r="Q4164" t="str">
        <f t="shared" si="131"/>
        <v>INSERT INTO CONVERSAO_LUTA_ACAO (cd_conversao, id_luta, sequencia, momento_inicio, momento_fim, quem_faz, quem_sofre, acao_tipo, acao, tecnica, direcao, pontuacao) VALUES (1, 58, 22, TRIM(' 00:02:20,808'), TRIM(' 00:02:20,808'), 'KIM, J B', 'LOIC', 'ATTACK', '&lt;TECNICA&gt;', 'KOUCHI GARI', 7, NULL)</v>
      </c>
      <c r="R4164" t="s">
        <v>10327</v>
      </c>
    </row>
    <row r="4165" spans="1:18" hidden="1" x14ac:dyDescent="0.25">
      <c r="A4165" s="7">
        <f>anotacoes!D4165</f>
        <v>40780</v>
      </c>
      <c r="B4165" t="str">
        <f>anotacoes!C4165</f>
        <v>WORLD CHAMPIONSHIPS PARIS 2011</v>
      </c>
      <c r="C4165" t="str">
        <f>anotacoes!E4165</f>
        <v>KIM, J B</v>
      </c>
      <c r="D4165" t="str">
        <f>anotacoes!F4165</f>
        <v>LOIC</v>
      </c>
      <c r="E4165" t="s">
        <v>10325</v>
      </c>
      <c r="F4165">
        <f>anotacoes!A4165</f>
        <v>58</v>
      </c>
      <c r="G4165">
        <f>anotacoes!B4165</f>
        <v>23</v>
      </c>
      <c r="H4165" t="str">
        <f>anotacoes!K4165</f>
        <v xml:space="preserve"> 00:02:20,808</v>
      </c>
      <c r="I4165" t="str">
        <f>anotacoes!L4165</f>
        <v xml:space="preserve"> 00:02:20,808</v>
      </c>
      <c r="J4165" t="str">
        <f>IF(L4165="PAUSE",E4165,IF(anotacoes!G4169=conversao_anotacoes!C4165,conversao_anotacoes!C4165,conversao_anotacoes!D4165))</f>
        <v>KIM, J B</v>
      </c>
      <c r="K4165" t="str">
        <f t="shared" si="130"/>
        <v>LOIC</v>
      </c>
      <c r="L4165" t="str">
        <f>UPPER(anotacoes!H4165)</f>
        <v>ATTACK</v>
      </c>
      <c r="M4165" t="str">
        <f>IF(OR(L4165="ATTACK",L4165="FINTA"),"&lt;TECNICA&gt;",UPPER(anotacoes!I4165))</f>
        <v>&lt;TECNICA&gt;</v>
      </c>
      <c r="N4165" t="str">
        <f>IF(OR(L4165="ATTACK",L4165="FINTA"),UPPER(anotacoes!I4165),"")</f>
        <v>KOUCHI GARI</v>
      </c>
      <c r="O4165" s="6">
        <f>IF(anotacoes!N4165=0,"",anotacoes!N4165)</f>
        <v>7</v>
      </c>
      <c r="P4165" t="str">
        <f>IF(anotacoes!M4165=0,"",UPPER(anotacoes!M4165))</f>
        <v/>
      </c>
      <c r="Q4165" t="str">
        <f t="shared" si="131"/>
        <v>INSERT INTO CONVERSAO_LUTA_ACAO (cd_conversao, id_luta, sequencia, momento_inicio, momento_fim, quem_faz, quem_sofre, acao_tipo, acao, tecnica, direcao, pontuacao) VALUES (1, 58, 23, TRIM(' 00:02:20,808'), TRIM(' 00:02:20,808'), 'KIM, J B', 'LOIC', 'ATTACK', '&lt;TECNICA&gt;', 'KOUCHI GARI', 7, NULL)</v>
      </c>
      <c r="R4165" t="s">
        <v>10327</v>
      </c>
    </row>
    <row r="4166" spans="1:18" hidden="1" x14ac:dyDescent="0.25">
      <c r="A4166" s="7">
        <f>anotacoes!D4166</f>
        <v>40780</v>
      </c>
      <c r="B4166" t="str">
        <f>anotacoes!C4166</f>
        <v>WORLD CHAMPIONSHIPS PARIS 2011</v>
      </c>
      <c r="C4166" t="str">
        <f>anotacoes!E4166</f>
        <v>KIM, J B</v>
      </c>
      <c r="D4166" t="str">
        <f>anotacoes!F4166</f>
        <v>LOIC</v>
      </c>
      <c r="E4166" t="s">
        <v>10325</v>
      </c>
      <c r="F4166">
        <f>anotacoes!A4166</f>
        <v>58</v>
      </c>
      <c r="G4166">
        <f>anotacoes!B4166</f>
        <v>24</v>
      </c>
      <c r="H4166" t="str">
        <f>anotacoes!K4166</f>
        <v xml:space="preserve"> 00:02:20,808</v>
      </c>
      <c r="I4166" t="str">
        <f>anotacoes!L4166</f>
        <v xml:space="preserve"> 00:02:21,671</v>
      </c>
      <c r="J4166" t="str">
        <f>IF(L4166="PAUSE",E4166,IF(anotacoes!G4170=conversao_anotacoes!C4166,conversao_anotacoes!C4166,conversao_anotacoes!D4166))</f>
        <v>KIM, J B</v>
      </c>
      <c r="K4166" t="str">
        <f t="shared" si="130"/>
        <v>LOIC</v>
      </c>
      <c r="L4166" t="str">
        <f>UPPER(anotacoes!H4166)</f>
        <v>GRIP TIME</v>
      </c>
      <c r="M4166" t="str">
        <f>IF(OR(L4166="ATTACK",L4166="FINTA"),"&lt;TECNICA&gt;",UPPER(anotacoes!I4166))</f>
        <v>LEFT COLLAR RIGHT SLEEVE</v>
      </c>
      <c r="N4166" t="str">
        <f>IF(OR(L4166="ATTACK",L4166="FINTA"),UPPER(anotacoes!I4166),"")</f>
        <v/>
      </c>
      <c r="O4166" s="6" t="str">
        <f>IF(anotacoes!N4166=0,"",anotacoes!N4166)</f>
        <v/>
      </c>
      <c r="P4166" t="str">
        <f>IF(anotacoes!M4166=0,"",UPPER(anotacoes!M4166))</f>
        <v/>
      </c>
      <c r="Q4166" t="str">
        <f t="shared" si="131"/>
        <v>INSERT INTO CONVERSAO_LUTA_ACAO (cd_conversao, id_luta, sequencia, momento_inicio, momento_fim, quem_faz, quem_sofre, acao_tipo, acao, tecnica, direcao, pontuacao) VALUES (1, 58, 24, TRIM(' 00:02:20,808'), TRIM(' 00:02:21,671'), 'KIM, J B', 'LOIC', 'GRIP TIME', 'LEFT COLLAR RIGHT SLEEVE', NULL, NULL, NULL)</v>
      </c>
      <c r="R4166" t="s">
        <v>10327</v>
      </c>
    </row>
    <row r="4167" spans="1:18" hidden="1" x14ac:dyDescent="0.25">
      <c r="A4167" s="7">
        <f>anotacoes!D4167</f>
        <v>40780</v>
      </c>
      <c r="B4167" t="str">
        <f>anotacoes!C4167</f>
        <v>WORLD CHAMPIONSHIPS PARIS 2011</v>
      </c>
      <c r="C4167" t="str">
        <f>anotacoes!E4167</f>
        <v>KIM, J B</v>
      </c>
      <c r="D4167" t="str">
        <f>anotacoes!F4167</f>
        <v>LOIC</v>
      </c>
      <c r="E4167" t="s">
        <v>10325</v>
      </c>
      <c r="F4167">
        <f>anotacoes!A4167</f>
        <v>58</v>
      </c>
      <c r="G4167">
        <f>anotacoes!B4167</f>
        <v>25</v>
      </c>
      <c r="H4167" t="str">
        <f>anotacoes!K4167</f>
        <v xml:space="preserve"> 00:02:21,671</v>
      </c>
      <c r="I4167" t="str">
        <f>anotacoes!L4167</f>
        <v xml:space="preserve"> 00:02:21,671</v>
      </c>
      <c r="J4167" t="str">
        <f>IF(L4167="PAUSE",E4167,IF(anotacoes!G4171=conversao_anotacoes!C4167,conversao_anotacoes!C4167,conversao_anotacoes!D4167))</f>
        <v>KIM, J B</v>
      </c>
      <c r="K4167" t="str">
        <f t="shared" si="130"/>
        <v>LOIC</v>
      </c>
      <c r="L4167" t="str">
        <f>UPPER(anotacoes!H4167)</f>
        <v>ATTACK</v>
      </c>
      <c r="M4167" t="str">
        <f>IF(OR(L4167="ATTACK",L4167="FINTA"),"&lt;TECNICA&gt;",UPPER(anotacoes!I4167))</f>
        <v>&lt;TECNICA&gt;</v>
      </c>
      <c r="N4167" t="str">
        <f>IF(OR(L4167="ATTACK",L4167="FINTA"),UPPER(anotacoes!I4167),"")</f>
        <v>SEOI NAGE</v>
      </c>
      <c r="O4167" s="6">
        <f>IF(anotacoes!N4167=0,"",anotacoes!N4167)</f>
        <v>6</v>
      </c>
      <c r="P4167" t="str">
        <f>IF(anotacoes!M4167=0,"",UPPER(anotacoes!M4167))</f>
        <v/>
      </c>
      <c r="Q4167" t="str">
        <f t="shared" si="131"/>
        <v>INSERT INTO CONVERSAO_LUTA_ACAO (cd_conversao, id_luta, sequencia, momento_inicio, momento_fim, quem_faz, quem_sofre, acao_tipo, acao, tecnica, direcao, pontuacao) VALUES (1, 58, 25, TRIM(' 00:02:21,671'), TRIM(' 00:02:21,671'), 'KIM, J B', 'LOIC', 'ATTACK', '&lt;TECNICA&gt;', 'SEOI NAGE', 6, NULL)</v>
      </c>
      <c r="R4167" t="s">
        <v>10327</v>
      </c>
    </row>
    <row r="4168" spans="1:18" hidden="1" x14ac:dyDescent="0.25">
      <c r="A4168" s="7">
        <f>anotacoes!D4168</f>
        <v>40780</v>
      </c>
      <c r="B4168" t="str">
        <f>anotacoes!C4168</f>
        <v>WORLD CHAMPIONSHIPS PARIS 2011</v>
      </c>
      <c r="C4168" t="str">
        <f>anotacoes!E4168</f>
        <v>KIM, J B</v>
      </c>
      <c r="D4168" t="str">
        <f>anotacoes!F4168</f>
        <v>LOIC</v>
      </c>
      <c r="E4168" t="s">
        <v>10325</v>
      </c>
      <c r="F4168">
        <f>anotacoes!A4168</f>
        <v>58</v>
      </c>
      <c r="G4168">
        <f>anotacoes!B4168</f>
        <v>26</v>
      </c>
      <c r="H4168" t="str">
        <f>anotacoes!K4168</f>
        <v xml:space="preserve"> 00:02:21,671</v>
      </c>
      <c r="I4168" t="str">
        <f>anotacoes!L4168</f>
        <v xml:space="preserve"> 00:02:24,156</v>
      </c>
      <c r="J4168" t="str">
        <f>IF(L4168="PAUSE",E4168,IF(anotacoes!G4172=conversao_anotacoes!C4168,conversao_anotacoes!C4168,conversao_anotacoes!D4168))</f>
        <v>KIM, J B</v>
      </c>
      <c r="K4168" t="str">
        <f t="shared" si="130"/>
        <v>LOIC</v>
      </c>
      <c r="L4168" t="str">
        <f>UPPER(anotacoes!H4168)</f>
        <v>TRANSITION</v>
      </c>
      <c r="M4168" t="str">
        <f>IF(OR(L4168="ATTACK",L4168="FINTA"),"&lt;TECNICA&gt;",UPPER(anotacoes!I4168))</f>
        <v>&lt;NAO_CLASSIFICADO&gt;</v>
      </c>
      <c r="N4168" t="str">
        <f>IF(OR(L4168="ATTACK",L4168="FINTA"),UPPER(anotacoes!I4168),"")</f>
        <v/>
      </c>
      <c r="O4168" s="6" t="str">
        <f>IF(anotacoes!N4168=0,"",anotacoes!N4168)</f>
        <v/>
      </c>
      <c r="P4168" t="str">
        <f>IF(anotacoes!M4168=0,"",UPPER(anotacoes!M4168))</f>
        <v/>
      </c>
      <c r="Q4168" t="str">
        <f t="shared" si="131"/>
        <v>INSERT INTO CONVERSAO_LUTA_ACAO (cd_conversao, id_luta, sequencia, momento_inicio, momento_fim, quem_faz, quem_sofre, acao_tipo, acao, tecnica, direcao, pontuacao) VALUES (1, 58, 26, TRIM(' 00:02:21,671'), TRIM(' 00:02:24,156'), 'KIM, J B', 'LOIC', 'TRANSITION', '&lt;NAO_CLASSIFICADO&gt;', NULL, NULL, NULL)</v>
      </c>
      <c r="R4168" t="s">
        <v>10327</v>
      </c>
    </row>
    <row r="4169" spans="1:18" hidden="1" x14ac:dyDescent="0.25">
      <c r="A4169" s="7">
        <f>anotacoes!D4169</f>
        <v>40780</v>
      </c>
      <c r="B4169" t="str">
        <f>anotacoes!C4169</f>
        <v>WORLD CHAMPIONSHIPS PARIS 2011</v>
      </c>
      <c r="C4169" t="str">
        <f>anotacoes!E4169</f>
        <v>KIM, J B</v>
      </c>
      <c r="D4169" t="str">
        <f>anotacoes!F4169</f>
        <v>LOIC</v>
      </c>
      <c r="E4169" t="s">
        <v>10325</v>
      </c>
      <c r="F4169">
        <f>anotacoes!A4169</f>
        <v>58</v>
      </c>
      <c r="G4169">
        <f>anotacoes!B4169</f>
        <v>27</v>
      </c>
      <c r="H4169" t="str">
        <f>anotacoes!K4169</f>
        <v xml:space="preserve"> 00:02:24,307</v>
      </c>
      <c r="I4169" t="str">
        <f>anotacoes!L4169</f>
        <v xml:space="preserve"> 00:02:28,304</v>
      </c>
      <c r="J4169" t="str">
        <f>IF(L4169="PAUSE",E4169,IF(anotacoes!G4173=conversao_anotacoes!C4169,conversao_anotacoes!C4169,conversao_anotacoes!D4169))</f>
        <v>KIM, J B</v>
      </c>
      <c r="K4169" t="str">
        <f t="shared" si="130"/>
        <v>LOIC</v>
      </c>
      <c r="L4169" t="str">
        <f>UPPER(anotacoes!H4169)</f>
        <v>GROUNDWORK COMBAT</v>
      </c>
      <c r="M4169" t="str">
        <f>IF(OR(L4169="ATTACK",L4169="FINTA"),"&lt;TECNICA&gt;",UPPER(anotacoes!I4169))</f>
        <v>TRYING TO ATTACK</v>
      </c>
      <c r="N4169" t="str">
        <f>IF(OR(L4169="ATTACK",L4169="FINTA"),UPPER(anotacoes!I4169),"")</f>
        <v/>
      </c>
      <c r="O4169" s="6" t="str">
        <f>IF(anotacoes!N4169=0,"",anotacoes!N4169)</f>
        <v/>
      </c>
      <c r="P4169" t="str">
        <f>IF(anotacoes!M4169=0,"",UPPER(anotacoes!M4169))</f>
        <v/>
      </c>
      <c r="Q4169" t="str">
        <f t="shared" si="131"/>
        <v>INSERT INTO CONVERSAO_LUTA_ACAO (cd_conversao, id_luta, sequencia, momento_inicio, momento_fim, quem_faz, quem_sofre, acao_tipo, acao, tecnica, direcao, pontuacao) VALUES (1, 58, 27, TRIM(' 00:02:24,307'), TRIM(' 00:02:28,304'), 'KIM, J B', 'LOIC', 'GROUNDWORK COMBAT', 'TRYING TO ATTACK', NULL, NULL, NULL)</v>
      </c>
      <c r="R4169" t="s">
        <v>10327</v>
      </c>
    </row>
    <row r="4170" spans="1:18" hidden="1" x14ac:dyDescent="0.25">
      <c r="A4170" s="7">
        <f>anotacoes!D4170</f>
        <v>40780</v>
      </c>
      <c r="B4170" t="str">
        <f>anotacoes!C4170</f>
        <v>WORLD CHAMPIONSHIPS PARIS 2011</v>
      </c>
      <c r="C4170" t="str">
        <f>anotacoes!E4170</f>
        <v>KIM, J B</v>
      </c>
      <c r="D4170" t="str">
        <f>anotacoes!F4170</f>
        <v>LOIC</v>
      </c>
      <c r="E4170" t="s">
        <v>10325</v>
      </c>
      <c r="F4170">
        <f>anotacoes!A4170</f>
        <v>58</v>
      </c>
      <c r="G4170">
        <f>anotacoes!B4170</f>
        <v>28</v>
      </c>
      <c r="H4170" t="str">
        <f>anotacoes!K4170</f>
        <v xml:space="preserve"> 00:02:28,470</v>
      </c>
      <c r="I4170" t="str">
        <f>anotacoes!L4170</f>
        <v xml:space="preserve"> 00:02:37,565</v>
      </c>
      <c r="J4170" t="str">
        <f>IF(L4170="PAUSE",E4170,IF(anotacoes!G4174=conversao_anotacoes!C4170,conversao_anotacoes!C4170,conversao_anotacoes!D4170))</f>
        <v>&lt;ARBITRO_DESCONHECIDO&gt;</v>
      </c>
      <c r="K4170" t="str">
        <f t="shared" si="130"/>
        <v/>
      </c>
      <c r="L4170" t="str">
        <f>UPPER(anotacoes!H4170)</f>
        <v>PAUSE</v>
      </c>
      <c r="M4170" t="str">
        <f>IF(OR(L4170="ATTACK",L4170="FINTA"),"&lt;TECNICA&gt;",UPPER(anotacoes!I4170))</f>
        <v>&lt;NAO_CLASSIFICADO&gt;</v>
      </c>
      <c r="N4170" t="str">
        <f>IF(OR(L4170="ATTACK",L4170="FINTA"),UPPER(anotacoes!I4170),"")</f>
        <v/>
      </c>
      <c r="O4170" s="6" t="str">
        <f>IF(anotacoes!N4170=0,"",anotacoes!N4170)</f>
        <v/>
      </c>
      <c r="P4170" t="str">
        <f>IF(anotacoes!M4170=0,"",UPPER(anotacoes!M4170))</f>
        <v/>
      </c>
      <c r="Q4170" t="str">
        <f t="shared" si="131"/>
        <v>INSERT INTO CONVERSAO_LUTA_ACAO (cd_conversao, id_luta, sequencia, momento_inicio, momento_fim, quem_faz, quem_sofre, acao_tipo, acao, tecnica, direcao, pontuacao) VALUES (1, 58, 28, TRIM(' 00:02:28,470'), TRIM(' 00:02:37,565'), '&lt;ARBITRO_DESCONHECIDO&gt;', '', 'PAUSE', '&lt;NAO_CLASSIFICADO&gt;', NULL, NULL, NULL)</v>
      </c>
      <c r="R4170" t="s">
        <v>10327</v>
      </c>
    </row>
    <row r="4171" spans="1:18" hidden="1" x14ac:dyDescent="0.25">
      <c r="A4171" s="7">
        <f>anotacoes!D4171</f>
        <v>40780</v>
      </c>
      <c r="B4171" t="str">
        <f>anotacoes!C4171</f>
        <v>WORLD CHAMPIONSHIPS PARIS 2011</v>
      </c>
      <c r="C4171" t="str">
        <f>anotacoes!E4171</f>
        <v>KIM, J B</v>
      </c>
      <c r="D4171" t="str">
        <f>anotacoes!F4171</f>
        <v>LOIC</v>
      </c>
      <c r="E4171" t="s">
        <v>10325</v>
      </c>
      <c r="F4171">
        <f>anotacoes!A4171</f>
        <v>58</v>
      </c>
      <c r="G4171">
        <f>anotacoes!B4171</f>
        <v>29</v>
      </c>
      <c r="H4171" t="str">
        <f>anotacoes!K4171</f>
        <v xml:space="preserve"> 00:02:37,721</v>
      </c>
      <c r="I4171" t="str">
        <f>anotacoes!L4171</f>
        <v xml:space="preserve"> 00:02:39,378</v>
      </c>
      <c r="J4171" t="str">
        <f>IF(L4171="PAUSE",E4171,IF(anotacoes!G4175=conversao_anotacoes!C4171,conversao_anotacoes!C4171,conversao_anotacoes!D4171))</f>
        <v>KIM, J B</v>
      </c>
      <c r="K4171" t="str">
        <f t="shared" si="130"/>
        <v>LOIC</v>
      </c>
      <c r="L4171" t="str">
        <f>UPPER(anotacoes!H4171)</f>
        <v>DISPLACEMENT</v>
      </c>
      <c r="M4171" t="str">
        <f>IF(OR(L4171="ATTACK",L4171="FINTA"),"&lt;TECNICA&gt;",UPPER(anotacoes!I4171))</f>
        <v>CIRCULAR LEFT</v>
      </c>
      <c r="N4171" t="str">
        <f>IF(OR(L4171="ATTACK",L4171="FINTA"),UPPER(anotacoes!I4171),"")</f>
        <v/>
      </c>
      <c r="O4171" s="6" t="str">
        <f>IF(anotacoes!N4171=0,"",anotacoes!N4171)</f>
        <v/>
      </c>
      <c r="P4171" t="str">
        <f>IF(anotacoes!M4171=0,"",UPPER(anotacoes!M4171))</f>
        <v/>
      </c>
      <c r="Q4171" t="str">
        <f t="shared" si="131"/>
        <v>INSERT INTO CONVERSAO_LUTA_ACAO (cd_conversao, id_luta, sequencia, momento_inicio, momento_fim, quem_faz, quem_sofre, acao_tipo, acao, tecnica, direcao, pontuacao) VALUES (1, 58, 29, TRIM(' 00:02:37,721'), TRIM(' 00:02:39,378'), 'KIM, J B', 'LOIC', 'DISPLACEMENT', 'CIRCULAR LEFT', NULL, NULL, NULL)</v>
      </c>
      <c r="R4171" t="s">
        <v>10327</v>
      </c>
    </row>
    <row r="4172" spans="1:18" hidden="1" x14ac:dyDescent="0.25">
      <c r="A4172" s="7">
        <f>anotacoes!D4172</f>
        <v>40780</v>
      </c>
      <c r="B4172" t="str">
        <f>anotacoes!C4172</f>
        <v>WORLD CHAMPIONSHIPS PARIS 2011</v>
      </c>
      <c r="C4172" t="str">
        <f>anotacoes!E4172</f>
        <v>KIM, J B</v>
      </c>
      <c r="D4172" t="str">
        <f>anotacoes!F4172</f>
        <v>LOIC</v>
      </c>
      <c r="E4172" t="s">
        <v>10325</v>
      </c>
      <c r="F4172">
        <f>anotacoes!A4172</f>
        <v>58</v>
      </c>
      <c r="G4172">
        <f>anotacoes!B4172</f>
        <v>30</v>
      </c>
      <c r="H4172" t="str">
        <f>anotacoes!K4172</f>
        <v xml:space="preserve"> 00:02:39,378</v>
      </c>
      <c r="I4172" t="str">
        <f>anotacoes!L4172</f>
        <v xml:space="preserve"> 00:03:20,527</v>
      </c>
      <c r="J4172" t="str">
        <f>IF(L4172="PAUSE",E4172,IF(anotacoes!G4176=conversao_anotacoes!C4172,conversao_anotacoes!C4172,conversao_anotacoes!D4172))</f>
        <v>KIM, J B</v>
      </c>
      <c r="K4172" t="str">
        <f t="shared" si="130"/>
        <v>LOIC</v>
      </c>
      <c r="L4172" t="str">
        <f>UPPER(anotacoes!H4172)</f>
        <v>DISPLACEMENT</v>
      </c>
      <c r="M4172" t="str">
        <f>IF(OR(L4172="ATTACK",L4172="FINTA"),"&lt;TECNICA&gt;",UPPER(anotacoes!I4172))</f>
        <v>2-3 STEP HESITANT RIGHT</v>
      </c>
      <c r="N4172" t="str">
        <f>IF(OR(L4172="ATTACK",L4172="FINTA"),UPPER(anotacoes!I4172),"")</f>
        <v/>
      </c>
      <c r="O4172" s="6" t="str">
        <f>IF(anotacoes!N4172=0,"",anotacoes!N4172)</f>
        <v/>
      </c>
      <c r="P4172" t="str">
        <f>IF(anotacoes!M4172=0,"",UPPER(anotacoes!M4172))</f>
        <v/>
      </c>
      <c r="Q4172" t="str">
        <f t="shared" si="131"/>
        <v>INSERT INTO CONVERSAO_LUTA_ACAO (cd_conversao, id_luta, sequencia, momento_inicio, momento_fim, quem_faz, quem_sofre, acao_tipo, acao, tecnica, direcao, pontuacao) VALUES (1, 58, 30, TRIM(' 00:02:39,378'), TRIM(' 00:03:20,527'), 'KIM, J B', 'LOIC', 'DISPLACEMENT', '2-3 STEP HESITANT RIGHT', NULL, NULL, NULL)</v>
      </c>
      <c r="R4172" t="s">
        <v>10327</v>
      </c>
    </row>
    <row r="4173" spans="1:18" hidden="1" x14ac:dyDescent="0.25">
      <c r="A4173" s="7">
        <f>anotacoes!D4173</f>
        <v>40780</v>
      </c>
      <c r="B4173" t="str">
        <f>anotacoes!C4173</f>
        <v>WORLD CHAMPIONSHIPS PARIS 2011</v>
      </c>
      <c r="C4173" t="str">
        <f>anotacoes!E4173</f>
        <v>KIM, J B</v>
      </c>
      <c r="D4173" t="str">
        <f>anotacoes!F4173</f>
        <v>LOIC</v>
      </c>
      <c r="E4173" t="s">
        <v>10325</v>
      </c>
      <c r="F4173">
        <f>anotacoes!A4173</f>
        <v>58</v>
      </c>
      <c r="G4173">
        <f>anotacoes!B4173</f>
        <v>31</v>
      </c>
      <c r="H4173" t="str">
        <f>anotacoes!K4173</f>
        <v xml:space="preserve"> 00:03:20,527</v>
      </c>
      <c r="I4173" t="str">
        <f>anotacoes!L4173</f>
        <v xml:space="preserve"> 00:03:21,291</v>
      </c>
      <c r="J4173" t="str">
        <f>IF(L4173="PAUSE",E4173,IF(anotacoes!G4177=conversao_anotacoes!C4173,conversao_anotacoes!C4173,conversao_anotacoes!D4173))</f>
        <v>KIM, J B</v>
      </c>
      <c r="K4173" t="str">
        <f t="shared" si="130"/>
        <v>LOIC</v>
      </c>
      <c r="L4173" t="str">
        <f>UPPER(anotacoes!H4173)</f>
        <v>GRIP TIME</v>
      </c>
      <c r="M4173" t="str">
        <f>IF(OR(L4173="ATTACK",L4173="FINTA"),"&lt;TECNICA&gt;",UPPER(anotacoes!I4173))</f>
        <v>RIGHT COLLAR</v>
      </c>
      <c r="N4173" t="str">
        <f>IF(OR(L4173="ATTACK",L4173="FINTA"),UPPER(anotacoes!I4173),"")</f>
        <v/>
      </c>
      <c r="O4173" s="6" t="str">
        <f>IF(anotacoes!N4173=0,"",anotacoes!N4173)</f>
        <v/>
      </c>
      <c r="P4173" t="str">
        <f>IF(anotacoes!M4173=0,"",UPPER(anotacoes!M4173))</f>
        <v/>
      </c>
      <c r="Q4173" t="str">
        <f t="shared" si="131"/>
        <v>INSERT INTO CONVERSAO_LUTA_ACAO (cd_conversao, id_luta, sequencia, momento_inicio, momento_fim, quem_faz, quem_sofre, acao_tipo, acao, tecnica, direcao, pontuacao) VALUES (1, 58, 31, TRIM(' 00:03:20,527'), TRIM(' 00:03:21,291'), 'KIM, J B', 'LOIC', 'GRIP TIME', 'RIGHT COLLAR', NULL, NULL, NULL)</v>
      </c>
      <c r="R4173" t="s">
        <v>10327</v>
      </c>
    </row>
    <row r="4174" spans="1:18" hidden="1" x14ac:dyDescent="0.25">
      <c r="A4174" s="7">
        <f>anotacoes!D4174</f>
        <v>40780</v>
      </c>
      <c r="B4174" t="str">
        <f>anotacoes!C4174</f>
        <v>WORLD CHAMPIONSHIPS PARIS 2011</v>
      </c>
      <c r="C4174" t="str">
        <f>anotacoes!E4174</f>
        <v>KIM, J B</v>
      </c>
      <c r="D4174" t="str">
        <f>anotacoes!F4174</f>
        <v>LOIC</v>
      </c>
      <c r="E4174" t="s">
        <v>10325</v>
      </c>
      <c r="F4174">
        <f>anotacoes!A4174</f>
        <v>58</v>
      </c>
      <c r="G4174">
        <f>anotacoes!B4174</f>
        <v>32</v>
      </c>
      <c r="H4174" t="str">
        <f>anotacoes!K4174</f>
        <v xml:space="preserve"> 00:03:21,291</v>
      </c>
      <c r="I4174" t="str">
        <f>anotacoes!L4174</f>
        <v xml:space="preserve"> 00:03:23,088</v>
      </c>
      <c r="J4174" t="str">
        <f>IF(L4174="PAUSE",E4174,IF(anotacoes!G4178=conversao_anotacoes!C4174,conversao_anotacoes!C4174,conversao_anotacoes!D4174))</f>
        <v>KIM, J B</v>
      </c>
      <c r="K4174" t="str">
        <f t="shared" si="130"/>
        <v>LOIC</v>
      </c>
      <c r="L4174" t="str">
        <f>UPPER(anotacoes!H4174)</f>
        <v>DISPLACEMENT</v>
      </c>
      <c r="M4174" t="str">
        <f>IF(OR(L4174="ATTACK",L4174="FINTA"),"&lt;TECNICA&gt;",UPPER(anotacoes!I4174))</f>
        <v>2-3 STEP HESITANT RIGHT</v>
      </c>
      <c r="N4174" t="str">
        <f>IF(OR(L4174="ATTACK",L4174="FINTA"),UPPER(anotacoes!I4174),"")</f>
        <v/>
      </c>
      <c r="O4174" s="6" t="str">
        <f>IF(anotacoes!N4174=0,"",anotacoes!N4174)</f>
        <v/>
      </c>
      <c r="P4174" t="str">
        <f>IF(anotacoes!M4174=0,"",UPPER(anotacoes!M4174))</f>
        <v/>
      </c>
      <c r="Q4174" t="str">
        <f t="shared" si="131"/>
        <v>INSERT INTO CONVERSAO_LUTA_ACAO (cd_conversao, id_luta, sequencia, momento_inicio, momento_fim, quem_faz, quem_sofre, acao_tipo, acao, tecnica, direcao, pontuacao) VALUES (1, 58, 32, TRIM(' 00:03:21,291'), TRIM(' 00:03:23,088'), 'KIM, J B', 'LOIC', 'DISPLACEMENT', '2-3 STEP HESITANT RIGHT', NULL, NULL, NULL)</v>
      </c>
      <c r="R4174" t="s">
        <v>10327</v>
      </c>
    </row>
    <row r="4175" spans="1:18" hidden="1" x14ac:dyDescent="0.25">
      <c r="A4175" s="7">
        <f>anotacoes!D4175</f>
        <v>40780</v>
      </c>
      <c r="B4175" t="str">
        <f>anotacoes!C4175</f>
        <v>WORLD CHAMPIONSHIPS PARIS 2011</v>
      </c>
      <c r="C4175" t="str">
        <f>anotacoes!E4175</f>
        <v>KIM, J B</v>
      </c>
      <c r="D4175" t="str">
        <f>anotacoes!F4175</f>
        <v>LOIC</v>
      </c>
      <c r="E4175" t="s">
        <v>10325</v>
      </c>
      <c r="F4175">
        <f>anotacoes!A4175</f>
        <v>58</v>
      </c>
      <c r="G4175">
        <f>anotacoes!B4175</f>
        <v>33</v>
      </c>
      <c r="H4175" t="str">
        <f>anotacoes!K4175</f>
        <v xml:space="preserve"> 00:03:23,088</v>
      </c>
      <c r="I4175" t="str">
        <f>anotacoes!L4175</f>
        <v xml:space="preserve"> 00:03:40,758</v>
      </c>
      <c r="J4175" t="str">
        <f>IF(L4175="PAUSE",E4175,IF(anotacoes!G4179=conversao_anotacoes!C4175,conversao_anotacoes!C4175,conversao_anotacoes!D4175))</f>
        <v>KIM, J B</v>
      </c>
      <c r="K4175" t="str">
        <f t="shared" si="130"/>
        <v>LOIC</v>
      </c>
      <c r="L4175" t="str">
        <f>UPPER(anotacoes!H4175)</f>
        <v>DISPLACEMENT</v>
      </c>
      <c r="M4175" t="str">
        <f>IF(OR(L4175="ATTACK",L4175="FINTA"),"&lt;TECNICA&gt;",UPPER(anotacoes!I4175))</f>
        <v>TRY TO GRIP WITH CONTACT</v>
      </c>
      <c r="N4175" t="str">
        <f>IF(OR(L4175="ATTACK",L4175="FINTA"),UPPER(anotacoes!I4175),"")</f>
        <v/>
      </c>
      <c r="O4175" s="6" t="str">
        <f>IF(anotacoes!N4175=0,"",anotacoes!N4175)</f>
        <v/>
      </c>
      <c r="P4175" t="str">
        <f>IF(anotacoes!M4175=0,"",UPPER(anotacoes!M4175))</f>
        <v/>
      </c>
      <c r="Q4175" t="str">
        <f t="shared" si="131"/>
        <v>INSERT INTO CONVERSAO_LUTA_ACAO (cd_conversao, id_luta, sequencia, momento_inicio, momento_fim, quem_faz, quem_sofre, acao_tipo, acao, tecnica, direcao, pontuacao) VALUES (1, 58, 33, TRIM(' 00:03:23,088'), TRIM(' 00:03:40,758'), 'KIM, J B', 'LOIC', 'DISPLACEMENT', 'TRY TO GRIP WITH CONTACT', NULL, NULL, NULL)</v>
      </c>
      <c r="R4175" t="s">
        <v>10327</v>
      </c>
    </row>
    <row r="4176" spans="1:18" hidden="1" x14ac:dyDescent="0.25">
      <c r="A4176" s="7">
        <f>anotacoes!D4176</f>
        <v>40780</v>
      </c>
      <c r="B4176" t="str">
        <f>anotacoes!C4176</f>
        <v>WORLD CHAMPIONSHIPS PARIS 2011</v>
      </c>
      <c r="C4176" t="str">
        <f>anotacoes!E4176</f>
        <v>KIM, J B</v>
      </c>
      <c r="D4176" t="str">
        <f>anotacoes!F4176</f>
        <v>LOIC</v>
      </c>
      <c r="E4176" t="s">
        <v>10325</v>
      </c>
      <c r="F4176">
        <f>anotacoes!A4176</f>
        <v>58</v>
      </c>
      <c r="G4176">
        <f>anotacoes!B4176</f>
        <v>34</v>
      </c>
      <c r="H4176" t="str">
        <f>anotacoes!K4176</f>
        <v xml:space="preserve"> 00:03:40,758</v>
      </c>
      <c r="I4176" t="str">
        <f>anotacoes!L4176</f>
        <v xml:space="preserve"> 00:03:44,752</v>
      </c>
      <c r="J4176" t="str">
        <f>IF(L4176="PAUSE",E4176,IF(anotacoes!G4180=conversao_anotacoes!C4176,conversao_anotacoes!C4176,conversao_anotacoes!D4176))</f>
        <v>KIM, J B</v>
      </c>
      <c r="K4176" t="str">
        <f t="shared" si="130"/>
        <v>LOIC</v>
      </c>
      <c r="L4176" t="str">
        <f>UPPER(anotacoes!H4176)</f>
        <v>GRIP TIME</v>
      </c>
      <c r="M4176" t="str">
        <f>IF(OR(L4176="ATTACK",L4176="FINTA"),"&lt;TECNICA&gt;",UPPER(anotacoes!I4176))</f>
        <v>LEFT COLLAR RIGHT SLEEVE</v>
      </c>
      <c r="N4176" t="str">
        <f>IF(OR(L4176="ATTACK",L4176="FINTA"),UPPER(anotacoes!I4176),"")</f>
        <v/>
      </c>
      <c r="O4176" s="6" t="str">
        <f>IF(anotacoes!N4176=0,"",anotacoes!N4176)</f>
        <v/>
      </c>
      <c r="P4176" t="str">
        <f>IF(anotacoes!M4176=0,"",UPPER(anotacoes!M4176))</f>
        <v/>
      </c>
      <c r="Q4176" t="str">
        <f t="shared" si="131"/>
        <v>INSERT INTO CONVERSAO_LUTA_ACAO (cd_conversao, id_luta, sequencia, momento_inicio, momento_fim, quem_faz, quem_sofre, acao_tipo, acao, tecnica, direcao, pontuacao) VALUES (1, 58, 34, TRIM(' 00:03:40,758'), TRIM(' 00:03:44,752'), 'KIM, J B', 'LOIC', 'GRIP TIME', 'LEFT COLLAR RIGHT SLEEVE', NULL, NULL, NULL)</v>
      </c>
      <c r="R4176" t="s">
        <v>10327</v>
      </c>
    </row>
    <row r="4177" spans="1:18" hidden="1" x14ac:dyDescent="0.25">
      <c r="A4177" s="7">
        <f>anotacoes!D4177</f>
        <v>40780</v>
      </c>
      <c r="B4177" t="str">
        <f>anotacoes!C4177</f>
        <v>WORLD CHAMPIONSHIPS PARIS 2011</v>
      </c>
      <c r="C4177" t="str">
        <f>anotacoes!E4177</f>
        <v>KIM, J B</v>
      </c>
      <c r="D4177" t="str">
        <f>anotacoes!F4177</f>
        <v>LOIC</v>
      </c>
      <c r="E4177" t="s">
        <v>10325</v>
      </c>
      <c r="F4177">
        <f>anotacoes!A4177</f>
        <v>58</v>
      </c>
      <c r="G4177">
        <f>anotacoes!B4177</f>
        <v>35</v>
      </c>
      <c r="H4177" t="str">
        <f>anotacoes!K4177</f>
        <v xml:space="preserve"> 00:03:44,752</v>
      </c>
      <c r="I4177" t="str">
        <f>anotacoes!L4177</f>
        <v xml:space="preserve"> 00:03:45,482</v>
      </c>
      <c r="J4177" t="str">
        <f>IF(L4177="PAUSE",E4177,IF(anotacoes!G4181=conversao_anotacoes!C4177,conversao_anotacoes!C4177,conversao_anotacoes!D4177))</f>
        <v>KIM, J B</v>
      </c>
      <c r="K4177" t="str">
        <f t="shared" si="130"/>
        <v>LOIC</v>
      </c>
      <c r="L4177" t="str">
        <f>UPPER(anotacoes!H4177)</f>
        <v>DEFENSE</v>
      </c>
      <c r="M4177" t="str">
        <f>IF(OR(L4177="ATTACK",L4177="FINTA"),"&lt;TECNICA&gt;",UPPER(anotacoes!I4177))</f>
        <v>USING BODY MASS</v>
      </c>
      <c r="N4177" t="str">
        <f>IF(OR(L4177="ATTACK",L4177="FINTA"),UPPER(anotacoes!I4177),"")</f>
        <v/>
      </c>
      <c r="O4177" s="6" t="str">
        <f>IF(anotacoes!N4177=0,"",anotacoes!N4177)</f>
        <v/>
      </c>
      <c r="P4177" t="str">
        <f>IF(anotacoes!M4177=0,"",UPPER(anotacoes!M4177))</f>
        <v/>
      </c>
      <c r="Q4177" t="str">
        <f t="shared" si="131"/>
        <v>INSERT INTO CONVERSAO_LUTA_ACAO (cd_conversao, id_luta, sequencia, momento_inicio, momento_fim, quem_faz, quem_sofre, acao_tipo, acao, tecnica, direcao, pontuacao) VALUES (1, 58, 35, TRIM(' 00:03:44,752'), TRIM(' 00:03:45,482'), 'KIM, J B', 'LOIC', 'DEFENSE', 'USING BODY MASS', NULL, NULL, NULL)</v>
      </c>
      <c r="R4177" t="s">
        <v>10327</v>
      </c>
    </row>
    <row r="4178" spans="1:18" hidden="1" x14ac:dyDescent="0.25">
      <c r="A4178" s="7">
        <f>anotacoes!D4178</f>
        <v>40780</v>
      </c>
      <c r="B4178" t="str">
        <f>anotacoes!C4178</f>
        <v>WORLD CHAMPIONSHIPS PARIS 2011</v>
      </c>
      <c r="C4178" t="str">
        <f>anotacoes!E4178</f>
        <v>KIM, J B</v>
      </c>
      <c r="D4178" t="str">
        <f>anotacoes!F4178</f>
        <v>LOIC</v>
      </c>
      <c r="E4178" t="s">
        <v>10325</v>
      </c>
      <c r="F4178">
        <f>anotacoes!A4178</f>
        <v>58</v>
      </c>
      <c r="G4178">
        <f>anotacoes!B4178</f>
        <v>36</v>
      </c>
      <c r="H4178" t="str">
        <f>anotacoes!K4178</f>
        <v xml:space="preserve"> 00:03:45,482</v>
      </c>
      <c r="I4178" t="str">
        <f>anotacoes!L4178</f>
        <v xml:space="preserve"> 00:03:49,700</v>
      </c>
      <c r="J4178" t="str">
        <f>IF(L4178="PAUSE",E4178,IF(anotacoes!G4182=conversao_anotacoes!C4178,conversao_anotacoes!C4178,conversao_anotacoes!D4178))</f>
        <v>KIM, J B</v>
      </c>
      <c r="K4178" t="str">
        <f t="shared" si="130"/>
        <v>LOIC</v>
      </c>
      <c r="L4178" t="str">
        <f>UPPER(anotacoes!H4178)</f>
        <v>GROUNDWORK COMBAT</v>
      </c>
      <c r="M4178" t="str">
        <f>IF(OR(L4178="ATTACK",L4178="FINTA"),"&lt;TECNICA&gt;",UPPER(anotacoes!I4178))</f>
        <v>TRYING TO ATTACK</v>
      </c>
      <c r="N4178" t="str">
        <f>IF(OR(L4178="ATTACK",L4178="FINTA"),UPPER(anotacoes!I4178),"")</f>
        <v/>
      </c>
      <c r="O4178" s="6" t="str">
        <f>IF(anotacoes!N4178=0,"",anotacoes!N4178)</f>
        <v/>
      </c>
      <c r="P4178" t="str">
        <f>IF(anotacoes!M4178=0,"",UPPER(anotacoes!M4178))</f>
        <v/>
      </c>
      <c r="Q4178" t="str">
        <f t="shared" si="131"/>
        <v>INSERT INTO CONVERSAO_LUTA_ACAO (cd_conversao, id_luta, sequencia, momento_inicio, momento_fim, quem_faz, quem_sofre, acao_tipo, acao, tecnica, direcao, pontuacao) VALUES (1, 58, 36, TRIM(' 00:03:45,482'), TRIM(' 00:03:49,700'), 'KIM, J B', 'LOIC', 'GROUNDWORK COMBAT', 'TRYING TO ATTACK', NULL, NULL, NULL)</v>
      </c>
      <c r="R4178" t="s">
        <v>10327</v>
      </c>
    </row>
    <row r="4179" spans="1:18" hidden="1" x14ac:dyDescent="0.25">
      <c r="A4179" s="7">
        <f>anotacoes!D4179</f>
        <v>40780</v>
      </c>
      <c r="B4179" t="str">
        <f>anotacoes!C4179</f>
        <v>WORLD CHAMPIONSHIPS PARIS 2011</v>
      </c>
      <c r="C4179" t="str">
        <f>anotacoes!E4179</f>
        <v>KIM, J B</v>
      </c>
      <c r="D4179" t="str">
        <f>anotacoes!F4179</f>
        <v>LOIC</v>
      </c>
      <c r="E4179" t="s">
        <v>10325</v>
      </c>
      <c r="F4179">
        <f>anotacoes!A4179</f>
        <v>58</v>
      </c>
      <c r="G4179">
        <f>anotacoes!B4179</f>
        <v>37</v>
      </c>
      <c r="H4179" t="str">
        <f>anotacoes!K4179</f>
        <v xml:space="preserve"> 00:03:49,870</v>
      </c>
      <c r="I4179" t="str">
        <f>anotacoes!L4179</f>
        <v xml:space="preserve"> 00:03:59,859</v>
      </c>
      <c r="J4179" t="str">
        <f>IF(L4179="PAUSE",E4179,IF(anotacoes!G4183=conversao_anotacoes!C4179,conversao_anotacoes!C4179,conversao_anotacoes!D4179))</f>
        <v>&lt;ARBITRO_DESCONHECIDO&gt;</v>
      </c>
      <c r="K4179" t="str">
        <f t="shared" si="130"/>
        <v/>
      </c>
      <c r="L4179" t="str">
        <f>UPPER(anotacoes!H4179)</f>
        <v>PAUSE</v>
      </c>
      <c r="M4179" t="str">
        <f>IF(OR(L4179="ATTACK",L4179="FINTA"),"&lt;TECNICA&gt;",UPPER(anotacoes!I4179))</f>
        <v>&lt;NAO_CLASSIFICADO&gt;</v>
      </c>
      <c r="N4179" t="str">
        <f>IF(OR(L4179="ATTACK",L4179="FINTA"),UPPER(anotacoes!I4179),"")</f>
        <v/>
      </c>
      <c r="O4179" s="6" t="str">
        <f>IF(anotacoes!N4179=0,"",anotacoes!N4179)</f>
        <v/>
      </c>
      <c r="P4179" t="str">
        <f>IF(anotacoes!M4179=0,"",UPPER(anotacoes!M4179))</f>
        <v/>
      </c>
      <c r="Q4179" t="str">
        <f t="shared" si="131"/>
        <v>INSERT INTO CONVERSAO_LUTA_ACAO (cd_conversao, id_luta, sequencia, momento_inicio, momento_fim, quem_faz, quem_sofre, acao_tipo, acao, tecnica, direcao, pontuacao) VALUES (1, 58, 37, TRIM(' 00:03:49,870'), TRIM(' 00:03:59,859'), '&lt;ARBITRO_DESCONHECIDO&gt;', '', 'PAUSE', '&lt;NAO_CLASSIFICADO&gt;', NULL, NULL, NULL)</v>
      </c>
      <c r="R4179" t="s">
        <v>10327</v>
      </c>
    </row>
    <row r="4180" spans="1:18" hidden="1" x14ac:dyDescent="0.25">
      <c r="A4180" s="7">
        <f>anotacoes!D4180</f>
        <v>40780</v>
      </c>
      <c r="B4180" t="str">
        <f>anotacoes!C4180</f>
        <v>WORLD CHAMPIONSHIPS PARIS 2011</v>
      </c>
      <c r="C4180" t="str">
        <f>anotacoes!E4180</f>
        <v>KIM, J B</v>
      </c>
      <c r="D4180" t="str">
        <f>anotacoes!F4180</f>
        <v>LOIC</v>
      </c>
      <c r="E4180" t="s">
        <v>10325</v>
      </c>
      <c r="F4180">
        <f>anotacoes!A4180</f>
        <v>58</v>
      </c>
      <c r="G4180">
        <f>anotacoes!B4180</f>
        <v>38</v>
      </c>
      <c r="H4180" t="str">
        <f>anotacoes!K4180</f>
        <v xml:space="preserve"> 00:03:59,859</v>
      </c>
      <c r="I4180" t="str">
        <f>anotacoes!L4180</f>
        <v xml:space="preserve"> 00:04:00,551</v>
      </c>
      <c r="J4180" t="str">
        <f>IF(L4180="PAUSE",E4180,IF(anotacoes!G4184=conversao_anotacoes!C4180,conversao_anotacoes!C4180,conversao_anotacoes!D4180))</f>
        <v>KIM, J B</v>
      </c>
      <c r="K4180" t="str">
        <f t="shared" si="130"/>
        <v>LOIC</v>
      </c>
      <c r="L4180" t="str">
        <f>UPPER(anotacoes!H4180)</f>
        <v>DISPLACEMENT</v>
      </c>
      <c r="M4180" t="str">
        <f>IF(OR(L4180="ATTACK",L4180="FINTA"),"&lt;TECNICA&gt;",UPPER(anotacoes!I4180))</f>
        <v>CIRCULAR LEFT</v>
      </c>
      <c r="N4180" t="str">
        <f>IF(OR(L4180="ATTACK",L4180="FINTA"),UPPER(anotacoes!I4180),"")</f>
        <v/>
      </c>
      <c r="O4180" s="6" t="str">
        <f>IF(anotacoes!N4180=0,"",anotacoes!N4180)</f>
        <v/>
      </c>
      <c r="P4180" t="str">
        <f>IF(anotacoes!M4180=0,"",UPPER(anotacoes!M4180))</f>
        <v/>
      </c>
      <c r="Q4180" t="str">
        <f t="shared" si="131"/>
        <v>INSERT INTO CONVERSAO_LUTA_ACAO (cd_conversao, id_luta, sequencia, momento_inicio, momento_fim, quem_faz, quem_sofre, acao_tipo, acao, tecnica, direcao, pontuacao) VALUES (1, 58, 38, TRIM(' 00:03:59,859'), TRIM(' 00:04:00,551'), 'KIM, J B', 'LOIC', 'DISPLACEMENT', 'CIRCULAR LEFT', NULL, NULL, NULL)</v>
      </c>
      <c r="R4180" t="s">
        <v>10327</v>
      </c>
    </row>
    <row r="4181" spans="1:18" hidden="1" x14ac:dyDescent="0.25">
      <c r="A4181" s="7">
        <f>anotacoes!D4181</f>
        <v>40780</v>
      </c>
      <c r="B4181" t="str">
        <f>anotacoes!C4181</f>
        <v>WORLD CHAMPIONSHIPS PARIS 2011</v>
      </c>
      <c r="C4181" t="str">
        <f>anotacoes!E4181</f>
        <v>KIM, J B</v>
      </c>
      <c r="D4181" t="str">
        <f>anotacoes!F4181</f>
        <v>LOIC</v>
      </c>
      <c r="E4181" t="s">
        <v>10325</v>
      </c>
      <c r="F4181">
        <f>anotacoes!A4181</f>
        <v>58</v>
      </c>
      <c r="G4181">
        <f>anotacoes!B4181</f>
        <v>39</v>
      </c>
      <c r="H4181" t="str">
        <f>anotacoes!K4181</f>
        <v xml:space="preserve"> 00:04:00,551</v>
      </c>
      <c r="I4181" t="str">
        <f>anotacoes!L4181</f>
        <v xml:space="preserve"> 00:04:10,132</v>
      </c>
      <c r="J4181" t="str">
        <f>IF(L4181="PAUSE",E4181,IF(anotacoes!G4185=conversao_anotacoes!C4181,conversao_anotacoes!C4181,conversao_anotacoes!D4181))</f>
        <v>KIM, J B</v>
      </c>
      <c r="K4181" t="str">
        <f t="shared" si="130"/>
        <v>LOIC</v>
      </c>
      <c r="L4181" t="str">
        <f>UPPER(anotacoes!H4181)</f>
        <v>DISPLACEMENT</v>
      </c>
      <c r="M4181" t="str">
        <f>IF(OR(L4181="ATTACK",L4181="FINTA"),"&lt;TECNICA&gt;",UPPER(anotacoes!I4181))</f>
        <v>2-3 STEP HESITANT RIGHT</v>
      </c>
      <c r="N4181" t="str">
        <f>IF(OR(L4181="ATTACK",L4181="FINTA"),UPPER(anotacoes!I4181),"")</f>
        <v/>
      </c>
      <c r="O4181" s="6" t="str">
        <f>IF(anotacoes!N4181=0,"",anotacoes!N4181)</f>
        <v/>
      </c>
      <c r="P4181" t="str">
        <f>IF(anotacoes!M4181=0,"",UPPER(anotacoes!M4181))</f>
        <v/>
      </c>
      <c r="Q4181" t="str">
        <f t="shared" si="131"/>
        <v>INSERT INTO CONVERSAO_LUTA_ACAO (cd_conversao, id_luta, sequencia, momento_inicio, momento_fim, quem_faz, quem_sofre, acao_tipo, acao, tecnica, direcao, pontuacao) VALUES (1, 58, 39, TRIM(' 00:04:00,551'), TRIM(' 00:04:10,132'), 'KIM, J B', 'LOIC', 'DISPLACEMENT', '2-3 STEP HESITANT RIGHT', NULL, NULL, NULL)</v>
      </c>
      <c r="R4181" t="s">
        <v>10327</v>
      </c>
    </row>
    <row r="4182" spans="1:18" hidden="1" x14ac:dyDescent="0.25">
      <c r="A4182" s="7">
        <f>anotacoes!D4182</f>
        <v>40780</v>
      </c>
      <c r="B4182" t="str">
        <f>anotacoes!C4182</f>
        <v>WORLD CHAMPIONSHIPS PARIS 2011</v>
      </c>
      <c r="C4182" t="str">
        <f>anotacoes!E4182</f>
        <v>KIM, J B</v>
      </c>
      <c r="D4182" t="str">
        <f>anotacoes!F4182</f>
        <v>LOIC</v>
      </c>
      <c r="E4182" t="s">
        <v>10325</v>
      </c>
      <c r="F4182">
        <f>anotacoes!A4182</f>
        <v>58</v>
      </c>
      <c r="G4182">
        <f>anotacoes!B4182</f>
        <v>40</v>
      </c>
      <c r="H4182" t="str">
        <f>anotacoes!K4182</f>
        <v xml:space="preserve"> 00:04:10,132</v>
      </c>
      <c r="I4182" t="str">
        <f>anotacoes!L4182</f>
        <v xml:space="preserve"> 00:04:15,513</v>
      </c>
      <c r="J4182" t="str">
        <f>IF(L4182="PAUSE",E4182,IF(anotacoes!G4186=conversao_anotacoes!C4182,conversao_anotacoes!C4182,conversao_anotacoes!D4182))</f>
        <v>KIM, J B</v>
      </c>
      <c r="K4182" t="str">
        <f t="shared" si="130"/>
        <v>LOIC</v>
      </c>
      <c r="L4182" t="str">
        <f>UPPER(anotacoes!H4182)</f>
        <v>DISPLACEMENT</v>
      </c>
      <c r="M4182" t="str">
        <f>IF(OR(L4182="ATTACK",L4182="FINTA"),"&lt;TECNICA&gt;",UPPER(anotacoes!I4182))</f>
        <v>TRY TO GRIP WITH CONTACT</v>
      </c>
      <c r="N4182" t="str">
        <f>IF(OR(L4182="ATTACK",L4182="FINTA"),UPPER(anotacoes!I4182),"")</f>
        <v/>
      </c>
      <c r="O4182" s="6" t="str">
        <f>IF(anotacoes!N4182=0,"",anotacoes!N4182)</f>
        <v/>
      </c>
      <c r="P4182" t="str">
        <f>IF(anotacoes!M4182=0,"",UPPER(anotacoes!M4182))</f>
        <v/>
      </c>
      <c r="Q4182" t="str">
        <f t="shared" si="131"/>
        <v>INSERT INTO CONVERSAO_LUTA_ACAO (cd_conversao, id_luta, sequencia, momento_inicio, momento_fim, quem_faz, quem_sofre, acao_tipo, acao, tecnica, direcao, pontuacao) VALUES (1, 58, 40, TRIM(' 00:04:10,132'), TRIM(' 00:04:15,513'), 'KIM, J B', 'LOIC', 'DISPLACEMENT', 'TRY TO GRIP WITH CONTACT', NULL, NULL, NULL)</v>
      </c>
      <c r="R4182" t="s">
        <v>10327</v>
      </c>
    </row>
    <row r="4183" spans="1:18" hidden="1" x14ac:dyDescent="0.25">
      <c r="A4183" s="7">
        <f>anotacoes!D4183</f>
        <v>40780</v>
      </c>
      <c r="B4183" t="str">
        <f>anotacoes!C4183</f>
        <v>WORLD CHAMPIONSHIPS PARIS 2011</v>
      </c>
      <c r="C4183" t="str">
        <f>anotacoes!E4183</f>
        <v>KIM, J B</v>
      </c>
      <c r="D4183" t="str">
        <f>anotacoes!F4183</f>
        <v>LOIC</v>
      </c>
      <c r="E4183" t="s">
        <v>10325</v>
      </c>
      <c r="F4183">
        <f>anotacoes!A4183</f>
        <v>58</v>
      </c>
      <c r="G4183">
        <f>anotacoes!B4183</f>
        <v>41</v>
      </c>
      <c r="H4183" t="str">
        <f>anotacoes!K4183</f>
        <v xml:space="preserve"> 00:04:15,513</v>
      </c>
      <c r="I4183" t="str">
        <f>anotacoes!L4183</f>
        <v xml:space="preserve"> 00:04:18,624</v>
      </c>
      <c r="J4183" t="str">
        <f>IF(L4183="PAUSE",E4183,IF(anotacoes!G4187=conversao_anotacoes!C4183,conversao_anotacoes!C4183,conversao_anotacoes!D4183))</f>
        <v>KIM, J B</v>
      </c>
      <c r="K4183" t="str">
        <f t="shared" si="130"/>
        <v>LOIC</v>
      </c>
      <c r="L4183" t="str">
        <f>UPPER(anotacoes!H4183)</f>
        <v>GRIP TIME</v>
      </c>
      <c r="M4183" t="str">
        <f>IF(OR(L4183="ATTACK",L4183="FINTA"),"&lt;TECNICA&gt;",UPPER(anotacoes!I4183))</f>
        <v>RIGHT COLLAR</v>
      </c>
      <c r="N4183" t="str">
        <f>IF(OR(L4183="ATTACK",L4183="FINTA"),UPPER(anotacoes!I4183),"")</f>
        <v/>
      </c>
      <c r="O4183" s="6" t="str">
        <f>IF(anotacoes!N4183=0,"",anotacoes!N4183)</f>
        <v/>
      </c>
      <c r="P4183" t="str">
        <f>IF(anotacoes!M4183=0,"",UPPER(anotacoes!M4183))</f>
        <v/>
      </c>
      <c r="Q4183" t="str">
        <f t="shared" si="131"/>
        <v>INSERT INTO CONVERSAO_LUTA_ACAO (cd_conversao, id_luta, sequencia, momento_inicio, momento_fim, quem_faz, quem_sofre, acao_tipo, acao, tecnica, direcao, pontuacao) VALUES (1, 58, 41, TRIM(' 00:04:15,513'), TRIM(' 00:04:18,624'), 'KIM, J B', 'LOIC', 'GRIP TIME', 'RIGHT COLLAR', NULL, NULL, NULL)</v>
      </c>
      <c r="R4183" t="s">
        <v>10327</v>
      </c>
    </row>
    <row r="4184" spans="1:18" hidden="1" x14ac:dyDescent="0.25">
      <c r="A4184" s="7">
        <f>anotacoes!D4184</f>
        <v>40780</v>
      </c>
      <c r="B4184" t="str">
        <f>anotacoes!C4184</f>
        <v>WORLD CHAMPIONSHIPS PARIS 2011</v>
      </c>
      <c r="C4184" t="str">
        <f>anotacoes!E4184</f>
        <v>KIM, J B</v>
      </c>
      <c r="D4184" t="str">
        <f>anotacoes!F4184</f>
        <v>LOIC</v>
      </c>
      <c r="E4184" t="s">
        <v>10325</v>
      </c>
      <c r="F4184">
        <f>anotacoes!A4184</f>
        <v>58</v>
      </c>
      <c r="G4184">
        <f>anotacoes!B4184</f>
        <v>42</v>
      </c>
      <c r="H4184" t="str">
        <f>anotacoes!K4184</f>
        <v xml:space="preserve"> 00:04:18,624</v>
      </c>
      <c r="I4184" t="str">
        <f>anotacoes!L4184</f>
        <v xml:space="preserve"> 00:05:00,277</v>
      </c>
      <c r="J4184" t="str">
        <f>IF(L4184="PAUSE",E4184,IF(anotacoes!G4188=conversao_anotacoes!C4184,conversao_anotacoes!C4184,conversao_anotacoes!D4184))</f>
        <v>KIM, J B</v>
      </c>
      <c r="K4184" t="str">
        <f t="shared" si="130"/>
        <v>LOIC</v>
      </c>
      <c r="L4184" t="str">
        <f>UPPER(anotacoes!H4184)</f>
        <v>GRIP TIME</v>
      </c>
      <c r="M4184" t="str">
        <f>IF(OR(L4184="ATTACK",L4184="FINTA"),"&lt;TECNICA&gt;",UPPER(anotacoes!I4184))</f>
        <v>LEFT COLLAR RIGHT COLLAR</v>
      </c>
      <c r="N4184" t="str">
        <f>IF(OR(L4184="ATTACK",L4184="FINTA"),UPPER(anotacoes!I4184),"")</f>
        <v/>
      </c>
      <c r="O4184" s="6" t="str">
        <f>IF(anotacoes!N4184=0,"",anotacoes!N4184)</f>
        <v/>
      </c>
      <c r="P4184" t="str">
        <f>IF(anotacoes!M4184=0,"",UPPER(anotacoes!M4184))</f>
        <v/>
      </c>
      <c r="Q4184" t="str">
        <f t="shared" si="131"/>
        <v>INSERT INTO CONVERSAO_LUTA_ACAO (cd_conversao, id_luta, sequencia, momento_inicio, momento_fim, quem_faz, quem_sofre, acao_tipo, acao, tecnica, direcao, pontuacao) VALUES (1, 58, 42, TRIM(' 00:04:18,624'), TRIM(' 00:05:00,277'), 'KIM, J B', 'LOIC', 'GRIP TIME', 'LEFT COLLAR RIGHT COLLAR', NULL, NULL, NULL)</v>
      </c>
      <c r="R4184" t="s">
        <v>10327</v>
      </c>
    </row>
    <row r="4185" spans="1:18" hidden="1" x14ac:dyDescent="0.25">
      <c r="A4185" s="7">
        <f>anotacoes!D4185</f>
        <v>40780</v>
      </c>
      <c r="B4185" t="str">
        <f>anotacoes!C4185</f>
        <v>WORLD CHAMPIONSHIPS PARIS 2011</v>
      </c>
      <c r="C4185" t="str">
        <f>anotacoes!E4185</f>
        <v>KIM, J B</v>
      </c>
      <c r="D4185" t="str">
        <f>anotacoes!F4185</f>
        <v>LOIC</v>
      </c>
      <c r="E4185" t="s">
        <v>10325</v>
      </c>
      <c r="F4185">
        <f>anotacoes!A4185</f>
        <v>58</v>
      </c>
      <c r="G4185">
        <f>anotacoes!B4185</f>
        <v>43</v>
      </c>
      <c r="H4185" t="str">
        <f>anotacoes!K4185</f>
        <v xml:space="preserve"> 00:05:00,451</v>
      </c>
      <c r="I4185" t="str">
        <f>anotacoes!L4185</f>
        <v xml:space="preserve"> 00:05:10,634</v>
      </c>
      <c r="J4185" t="str">
        <f>IF(L4185="PAUSE",E4185,IF(anotacoes!G4189=conversao_anotacoes!C4185,conversao_anotacoes!C4185,conversao_anotacoes!D4185))</f>
        <v>&lt;ARBITRO_DESCONHECIDO&gt;</v>
      </c>
      <c r="K4185" t="str">
        <f t="shared" si="130"/>
        <v/>
      </c>
      <c r="L4185" t="str">
        <f>UPPER(anotacoes!H4185)</f>
        <v>PAUSE</v>
      </c>
      <c r="M4185" t="str">
        <f>IF(OR(L4185="ATTACK",L4185="FINTA"),"&lt;TECNICA&gt;",UPPER(anotacoes!I4185))</f>
        <v>&lt;NAO_CLASSIFICADO&gt;</v>
      </c>
      <c r="N4185" t="str">
        <f>IF(OR(L4185="ATTACK",L4185="FINTA"),UPPER(anotacoes!I4185),"")</f>
        <v/>
      </c>
      <c r="O4185" s="6" t="str">
        <f>IF(anotacoes!N4185=0,"",anotacoes!N4185)</f>
        <v/>
      </c>
      <c r="P4185" t="str">
        <f>IF(anotacoes!M4185=0,"",UPPER(anotacoes!M4185))</f>
        <v/>
      </c>
      <c r="Q4185" t="str">
        <f t="shared" si="131"/>
        <v>INSERT INTO CONVERSAO_LUTA_ACAO (cd_conversao, id_luta, sequencia, momento_inicio, momento_fim, quem_faz, quem_sofre, acao_tipo, acao, tecnica, direcao, pontuacao) VALUES (1, 58, 43, TRIM(' 00:05:00,451'), TRIM(' 00:05:10,634'), '&lt;ARBITRO_DESCONHECIDO&gt;', '', 'PAUSE', '&lt;NAO_CLASSIFICADO&gt;', NULL, NULL, NULL)</v>
      </c>
      <c r="R4185" t="s">
        <v>10327</v>
      </c>
    </row>
    <row r="4186" spans="1:18" hidden="1" x14ac:dyDescent="0.25">
      <c r="A4186" s="7">
        <f>anotacoes!D4186</f>
        <v>40780</v>
      </c>
      <c r="B4186" t="str">
        <f>anotacoes!C4186</f>
        <v>WORLD CHAMPIONSHIPS PARIS 2011</v>
      </c>
      <c r="C4186" t="str">
        <f>anotacoes!E4186</f>
        <v>KIM, J B</v>
      </c>
      <c r="D4186" t="str">
        <f>anotacoes!F4186</f>
        <v>LOIC</v>
      </c>
      <c r="E4186" t="s">
        <v>10325</v>
      </c>
      <c r="F4186">
        <f>anotacoes!A4186</f>
        <v>58</v>
      </c>
      <c r="G4186">
        <f>anotacoes!B4186</f>
        <v>44</v>
      </c>
      <c r="H4186" t="str">
        <f>anotacoes!K4186</f>
        <v xml:space="preserve"> 00:05:10,634</v>
      </c>
      <c r="I4186" t="str">
        <f>anotacoes!L4186</f>
        <v xml:space="preserve"> 00:05:12,787</v>
      </c>
      <c r="J4186" t="str">
        <f>IF(L4186="PAUSE",E4186,IF(anotacoes!G4190=conversao_anotacoes!C4186,conversao_anotacoes!C4186,conversao_anotacoes!D4186))</f>
        <v>KIM, J B</v>
      </c>
      <c r="K4186" t="str">
        <f t="shared" si="130"/>
        <v>LOIC</v>
      </c>
      <c r="L4186" t="str">
        <f>UPPER(anotacoes!H4186)</f>
        <v>DISPLACEMENT</v>
      </c>
      <c r="M4186" t="str">
        <f>IF(OR(L4186="ATTACK",L4186="FINTA"),"&lt;TECNICA&gt;",UPPER(anotacoes!I4186))</f>
        <v>CIRCULAR LEFT</v>
      </c>
      <c r="N4186" t="str">
        <f>IF(OR(L4186="ATTACK",L4186="FINTA"),UPPER(anotacoes!I4186),"")</f>
        <v/>
      </c>
      <c r="O4186" s="6" t="str">
        <f>IF(anotacoes!N4186=0,"",anotacoes!N4186)</f>
        <v/>
      </c>
      <c r="P4186" t="str">
        <f>IF(anotacoes!M4186=0,"",UPPER(anotacoes!M4186))</f>
        <v/>
      </c>
      <c r="Q4186" t="str">
        <f t="shared" si="131"/>
        <v>INSERT INTO CONVERSAO_LUTA_ACAO (cd_conversao, id_luta, sequencia, momento_inicio, momento_fim, quem_faz, quem_sofre, acao_tipo, acao, tecnica, direcao, pontuacao) VALUES (1, 58, 44, TRIM(' 00:05:10,634'), TRIM(' 00:05:12,787'), 'KIM, J B', 'LOIC', 'DISPLACEMENT', 'CIRCULAR LEFT', NULL, NULL, NULL)</v>
      </c>
      <c r="R4186" t="s">
        <v>10327</v>
      </c>
    </row>
    <row r="4187" spans="1:18" hidden="1" x14ac:dyDescent="0.25">
      <c r="A4187" s="7">
        <f>anotacoes!D4187</f>
        <v>40780</v>
      </c>
      <c r="B4187" t="str">
        <f>anotacoes!C4187</f>
        <v>WORLD CHAMPIONSHIPS PARIS 2011</v>
      </c>
      <c r="C4187" t="str">
        <f>anotacoes!E4187</f>
        <v>KIM, J B</v>
      </c>
      <c r="D4187" t="str">
        <f>anotacoes!F4187</f>
        <v>LOIC</v>
      </c>
      <c r="E4187" t="s">
        <v>10325</v>
      </c>
      <c r="F4187">
        <f>anotacoes!A4187</f>
        <v>58</v>
      </c>
      <c r="G4187">
        <f>anotacoes!B4187</f>
        <v>45</v>
      </c>
      <c r="H4187" t="str">
        <f>anotacoes!K4187</f>
        <v xml:space="preserve"> 00:05:12,787</v>
      </c>
      <c r="I4187" t="str">
        <f>anotacoes!L4187</f>
        <v xml:space="preserve"> 00:05:16,919</v>
      </c>
      <c r="J4187" t="str">
        <f>IF(L4187="PAUSE",E4187,IF(anotacoes!G4191=conversao_anotacoes!C4187,conversao_anotacoes!C4187,conversao_anotacoes!D4187))</f>
        <v>KIM, J B</v>
      </c>
      <c r="K4187" t="str">
        <f t="shared" si="130"/>
        <v>LOIC</v>
      </c>
      <c r="L4187" t="str">
        <f>UPPER(anotacoes!H4187)</f>
        <v>DISPLACEMENT</v>
      </c>
      <c r="M4187" t="str">
        <f>IF(OR(L4187="ATTACK",L4187="FINTA"),"&lt;TECNICA&gt;",UPPER(anotacoes!I4187))</f>
        <v>2-3 STEP HESITANT RIGHT</v>
      </c>
      <c r="N4187" t="str">
        <f>IF(OR(L4187="ATTACK",L4187="FINTA"),UPPER(anotacoes!I4187),"")</f>
        <v/>
      </c>
      <c r="O4187" s="6" t="str">
        <f>IF(anotacoes!N4187=0,"",anotacoes!N4187)</f>
        <v/>
      </c>
      <c r="P4187" t="str">
        <f>IF(anotacoes!M4187=0,"",UPPER(anotacoes!M4187))</f>
        <v/>
      </c>
      <c r="Q4187" t="str">
        <f t="shared" si="131"/>
        <v>INSERT INTO CONVERSAO_LUTA_ACAO (cd_conversao, id_luta, sequencia, momento_inicio, momento_fim, quem_faz, quem_sofre, acao_tipo, acao, tecnica, direcao, pontuacao) VALUES (1, 58, 45, TRIM(' 00:05:12,787'), TRIM(' 00:05:16,919'), 'KIM, J B', 'LOIC', 'DISPLACEMENT', '2-3 STEP HESITANT RIGHT', NULL, NULL, NULL)</v>
      </c>
      <c r="R4187" t="s">
        <v>10327</v>
      </c>
    </row>
    <row r="4188" spans="1:18" hidden="1" x14ac:dyDescent="0.25">
      <c r="A4188" s="7">
        <f>anotacoes!D4188</f>
        <v>40780</v>
      </c>
      <c r="B4188" t="str">
        <f>anotacoes!C4188</f>
        <v>WORLD CHAMPIONSHIPS PARIS 2011</v>
      </c>
      <c r="C4188" t="str">
        <f>anotacoes!E4188</f>
        <v>KIM, J B</v>
      </c>
      <c r="D4188" t="str">
        <f>anotacoes!F4188</f>
        <v>LOIC</v>
      </c>
      <c r="E4188" t="s">
        <v>10325</v>
      </c>
      <c r="F4188">
        <f>anotacoes!A4188</f>
        <v>58</v>
      </c>
      <c r="G4188">
        <f>anotacoes!B4188</f>
        <v>46</v>
      </c>
      <c r="H4188" t="str">
        <f>anotacoes!K4188</f>
        <v xml:space="preserve"> 00:05:16,919</v>
      </c>
      <c r="I4188" t="str">
        <f>anotacoes!L4188</f>
        <v xml:space="preserve"> 00:05:22,390</v>
      </c>
      <c r="J4188" t="str">
        <f>IF(L4188="PAUSE",E4188,IF(anotacoes!G4192=conversao_anotacoes!C4188,conversao_anotacoes!C4188,conversao_anotacoes!D4188))</f>
        <v>KIM, J B</v>
      </c>
      <c r="K4188" t="str">
        <f t="shared" si="130"/>
        <v>LOIC</v>
      </c>
      <c r="L4188" t="str">
        <f>UPPER(anotacoes!H4188)</f>
        <v>DISPLACEMENT</v>
      </c>
      <c r="M4188" t="str">
        <f>IF(OR(L4188="ATTACK",L4188="FINTA"),"&lt;TECNICA&gt;",UPPER(anotacoes!I4188))</f>
        <v>TRY TO GRIP WITH CONTACT</v>
      </c>
      <c r="N4188" t="str">
        <f>IF(OR(L4188="ATTACK",L4188="FINTA"),UPPER(anotacoes!I4188),"")</f>
        <v/>
      </c>
      <c r="O4188" s="6" t="str">
        <f>IF(anotacoes!N4188=0,"",anotacoes!N4188)</f>
        <v/>
      </c>
      <c r="P4188" t="str">
        <f>IF(anotacoes!M4188=0,"",UPPER(anotacoes!M4188))</f>
        <v/>
      </c>
      <c r="Q4188" t="str">
        <f t="shared" si="131"/>
        <v>INSERT INTO CONVERSAO_LUTA_ACAO (cd_conversao, id_luta, sequencia, momento_inicio, momento_fim, quem_faz, quem_sofre, acao_tipo, acao, tecnica, direcao, pontuacao) VALUES (1, 58, 46, TRIM(' 00:05:16,919'), TRIM(' 00:05:22,390'), 'KIM, J B', 'LOIC', 'DISPLACEMENT', 'TRY TO GRIP WITH CONTACT', NULL, NULL, NULL)</v>
      </c>
      <c r="R4188" t="s">
        <v>10327</v>
      </c>
    </row>
    <row r="4189" spans="1:18" hidden="1" x14ac:dyDescent="0.25">
      <c r="A4189" s="7">
        <f>anotacoes!D4189</f>
        <v>40780</v>
      </c>
      <c r="B4189" t="str">
        <f>anotacoes!C4189</f>
        <v>WORLD CHAMPIONSHIPS PARIS 2011</v>
      </c>
      <c r="C4189" t="str">
        <f>anotacoes!E4189</f>
        <v>KIM, J B</v>
      </c>
      <c r="D4189" t="str">
        <f>anotacoes!F4189</f>
        <v>LOIC</v>
      </c>
      <c r="E4189" t="s">
        <v>10325</v>
      </c>
      <c r="F4189">
        <f>anotacoes!A4189</f>
        <v>58</v>
      </c>
      <c r="G4189">
        <f>anotacoes!B4189</f>
        <v>47</v>
      </c>
      <c r="H4189" t="str">
        <f>anotacoes!K4189</f>
        <v xml:space="preserve"> 00:05:22,390</v>
      </c>
      <c r="I4189" t="str">
        <f>anotacoes!L4189</f>
        <v xml:space="preserve"> 00:05:22,834</v>
      </c>
      <c r="J4189" t="str">
        <f>IF(L4189="PAUSE",E4189,IF(anotacoes!G4193=conversao_anotacoes!C4189,conversao_anotacoes!C4189,conversao_anotacoes!D4189))</f>
        <v>KIM, J B</v>
      </c>
      <c r="K4189" t="str">
        <f t="shared" si="130"/>
        <v>LOIC</v>
      </c>
      <c r="L4189" t="str">
        <f>UPPER(anotacoes!H4189)</f>
        <v>GRIP TIME</v>
      </c>
      <c r="M4189" t="str">
        <f>IF(OR(L4189="ATTACK",L4189="FINTA"),"&lt;TECNICA&gt;",UPPER(anotacoes!I4189))</f>
        <v>LEFT COLLAR</v>
      </c>
      <c r="N4189" t="str">
        <f>IF(OR(L4189="ATTACK",L4189="FINTA"),UPPER(anotacoes!I4189),"")</f>
        <v/>
      </c>
      <c r="O4189" s="6" t="str">
        <f>IF(anotacoes!N4189=0,"",anotacoes!N4189)</f>
        <v/>
      </c>
      <c r="P4189" t="str">
        <f>IF(anotacoes!M4189=0,"",UPPER(anotacoes!M4189))</f>
        <v/>
      </c>
      <c r="Q4189" t="str">
        <f t="shared" si="131"/>
        <v>INSERT INTO CONVERSAO_LUTA_ACAO (cd_conversao, id_luta, sequencia, momento_inicio, momento_fim, quem_faz, quem_sofre, acao_tipo, acao, tecnica, direcao, pontuacao) VALUES (1, 58, 47, TRIM(' 00:05:22,390'), TRIM(' 00:05:22,834'), 'KIM, J B', 'LOIC', 'GRIP TIME', 'LEFT COLLAR', NULL, NULL, NULL)</v>
      </c>
      <c r="R4189" t="s">
        <v>10327</v>
      </c>
    </row>
    <row r="4190" spans="1:18" hidden="1" x14ac:dyDescent="0.25">
      <c r="A4190" s="7">
        <f>anotacoes!D4190</f>
        <v>40780</v>
      </c>
      <c r="B4190" t="str">
        <f>anotacoes!C4190</f>
        <v>WORLD CHAMPIONSHIPS PARIS 2011</v>
      </c>
      <c r="C4190" t="str">
        <f>anotacoes!E4190</f>
        <v>KIM, J B</v>
      </c>
      <c r="D4190" t="str">
        <f>anotacoes!F4190</f>
        <v>LOIC</v>
      </c>
      <c r="E4190" t="s">
        <v>10325</v>
      </c>
      <c r="F4190">
        <f>anotacoes!A4190</f>
        <v>58</v>
      </c>
      <c r="G4190">
        <f>anotacoes!B4190</f>
        <v>48</v>
      </c>
      <c r="H4190" t="str">
        <f>anotacoes!K4190</f>
        <v xml:space="preserve"> 00:05:22,834</v>
      </c>
      <c r="I4190" t="str">
        <f>anotacoes!L4190</f>
        <v xml:space="preserve"> 00:05:35,903</v>
      </c>
      <c r="J4190" t="str">
        <f>IF(L4190="PAUSE",E4190,IF(anotacoes!G4194=conversao_anotacoes!C4190,conversao_anotacoes!C4190,conversao_anotacoes!D4190))</f>
        <v>KIM, J B</v>
      </c>
      <c r="K4190" t="str">
        <f t="shared" si="130"/>
        <v>LOIC</v>
      </c>
      <c r="L4190" t="str">
        <f>UPPER(anotacoes!H4190)</f>
        <v>DISPLACEMENT</v>
      </c>
      <c r="M4190" t="str">
        <f>IF(OR(L4190="ATTACK",L4190="FINTA"),"&lt;TECNICA&gt;",UPPER(anotacoes!I4190))</f>
        <v>TRY TO GRIP WITH CONTACT</v>
      </c>
      <c r="N4190" t="str">
        <f>IF(OR(L4190="ATTACK",L4190="FINTA"),UPPER(anotacoes!I4190),"")</f>
        <v/>
      </c>
      <c r="O4190" s="6" t="str">
        <f>IF(anotacoes!N4190=0,"",anotacoes!N4190)</f>
        <v/>
      </c>
      <c r="P4190" t="str">
        <f>IF(anotacoes!M4190=0,"",UPPER(anotacoes!M4190))</f>
        <v/>
      </c>
      <c r="Q4190" t="str">
        <f t="shared" si="131"/>
        <v>INSERT INTO CONVERSAO_LUTA_ACAO (cd_conversao, id_luta, sequencia, momento_inicio, momento_fim, quem_faz, quem_sofre, acao_tipo, acao, tecnica, direcao, pontuacao) VALUES (1, 58, 48, TRIM(' 00:05:22,834'), TRIM(' 00:05:35,903'), 'KIM, J B', 'LOIC', 'DISPLACEMENT', 'TRY TO GRIP WITH CONTACT', NULL, NULL, NULL)</v>
      </c>
      <c r="R4190" t="s">
        <v>10327</v>
      </c>
    </row>
    <row r="4191" spans="1:18" hidden="1" x14ac:dyDescent="0.25">
      <c r="A4191" s="7">
        <f>anotacoes!D4191</f>
        <v>40780</v>
      </c>
      <c r="B4191" t="str">
        <f>anotacoes!C4191</f>
        <v>WORLD CHAMPIONSHIPS PARIS 2011</v>
      </c>
      <c r="C4191" t="str">
        <f>anotacoes!E4191</f>
        <v>KIM, J B</v>
      </c>
      <c r="D4191" t="str">
        <f>anotacoes!F4191</f>
        <v>LOIC</v>
      </c>
      <c r="E4191" t="s">
        <v>10325</v>
      </c>
      <c r="F4191">
        <f>anotacoes!A4191</f>
        <v>58</v>
      </c>
      <c r="G4191">
        <f>anotacoes!B4191</f>
        <v>49</v>
      </c>
      <c r="H4191" t="str">
        <f>anotacoes!K4191</f>
        <v xml:space="preserve"> 00:05:35,903</v>
      </c>
      <c r="I4191" t="str">
        <f>anotacoes!L4191</f>
        <v xml:space="preserve"> 00:05:39,072</v>
      </c>
      <c r="J4191" t="str">
        <f>IF(L4191="PAUSE",E4191,IF(anotacoes!G4195=conversao_anotacoes!C4191,conversao_anotacoes!C4191,conversao_anotacoes!D4191))</f>
        <v>KIM, J B</v>
      </c>
      <c r="K4191" t="str">
        <f t="shared" si="130"/>
        <v>LOIC</v>
      </c>
      <c r="L4191" t="str">
        <f>UPPER(anotacoes!H4191)</f>
        <v>GRIP TIME</v>
      </c>
      <c r="M4191" t="str">
        <f>IF(OR(L4191="ATTACK",L4191="FINTA"),"&lt;TECNICA&gt;",UPPER(anotacoes!I4191))</f>
        <v>LEFT COLLAR RIGHT SLEEVE</v>
      </c>
      <c r="N4191" t="str">
        <f>IF(OR(L4191="ATTACK",L4191="FINTA"),UPPER(anotacoes!I4191),"")</f>
        <v/>
      </c>
      <c r="O4191" s="6" t="str">
        <f>IF(anotacoes!N4191=0,"",anotacoes!N4191)</f>
        <v/>
      </c>
      <c r="P4191" t="str">
        <f>IF(anotacoes!M4191=0,"",UPPER(anotacoes!M4191))</f>
        <v/>
      </c>
      <c r="Q4191" t="str">
        <f t="shared" si="131"/>
        <v>INSERT INTO CONVERSAO_LUTA_ACAO (cd_conversao, id_luta, sequencia, momento_inicio, momento_fim, quem_faz, quem_sofre, acao_tipo, acao, tecnica, direcao, pontuacao) VALUES (1, 58, 49, TRIM(' 00:05:35,903'), TRIM(' 00:05:39,072'), 'KIM, J B', 'LOIC', 'GRIP TIME', 'LEFT COLLAR RIGHT SLEEVE', NULL, NULL, NULL)</v>
      </c>
      <c r="R4191" t="s">
        <v>10327</v>
      </c>
    </row>
    <row r="4192" spans="1:18" hidden="1" x14ac:dyDescent="0.25">
      <c r="A4192" s="7">
        <f>anotacoes!D4192</f>
        <v>40780</v>
      </c>
      <c r="B4192" t="str">
        <f>anotacoes!C4192</f>
        <v>WORLD CHAMPIONSHIPS PARIS 2011</v>
      </c>
      <c r="C4192" t="str">
        <f>anotacoes!E4192</f>
        <v>KIM, J B</v>
      </c>
      <c r="D4192" t="str">
        <f>anotacoes!F4192</f>
        <v>LOIC</v>
      </c>
      <c r="E4192" t="s">
        <v>10325</v>
      </c>
      <c r="F4192">
        <f>anotacoes!A4192</f>
        <v>58</v>
      </c>
      <c r="G4192">
        <f>anotacoes!B4192</f>
        <v>50</v>
      </c>
      <c r="H4192" t="str">
        <f>anotacoes!K4192</f>
        <v xml:space="preserve"> 00:05:39,072</v>
      </c>
      <c r="I4192" t="str">
        <f>anotacoes!L4192</f>
        <v xml:space="preserve"> 00:05:39,072</v>
      </c>
      <c r="J4192" t="str">
        <f>IF(L4192="PAUSE",E4192,IF(anotacoes!G4196=conversao_anotacoes!C4192,conversao_anotacoes!C4192,conversao_anotacoes!D4192))</f>
        <v>KIM, J B</v>
      </c>
      <c r="K4192" t="str">
        <f t="shared" si="130"/>
        <v>LOIC</v>
      </c>
      <c r="L4192" t="str">
        <f>UPPER(anotacoes!H4192)</f>
        <v>DEFENSE</v>
      </c>
      <c r="M4192" t="str">
        <f>IF(OR(L4192="ATTACK",L4192="FINTA"),"&lt;TECNICA&gt;",UPPER(anotacoes!I4192))</f>
        <v>USING BODY MASS</v>
      </c>
      <c r="N4192" t="str">
        <f>IF(OR(L4192="ATTACK",L4192="FINTA"),UPPER(anotacoes!I4192),"")</f>
        <v/>
      </c>
      <c r="O4192" s="6" t="str">
        <f>IF(anotacoes!N4192=0,"",anotacoes!N4192)</f>
        <v/>
      </c>
      <c r="P4192" t="str">
        <f>IF(anotacoes!M4192=0,"",UPPER(anotacoes!M4192))</f>
        <v/>
      </c>
      <c r="Q4192" t="str">
        <f t="shared" si="131"/>
        <v>INSERT INTO CONVERSAO_LUTA_ACAO (cd_conversao, id_luta, sequencia, momento_inicio, momento_fim, quem_faz, quem_sofre, acao_tipo, acao, tecnica, direcao, pontuacao) VALUES (1, 58, 50, TRIM(' 00:05:39,072'), TRIM(' 00:05:39,072'), 'KIM, J B', 'LOIC', 'DEFENSE', 'USING BODY MASS', NULL, NULL, NULL)</v>
      </c>
      <c r="R4192" t="s">
        <v>10327</v>
      </c>
    </row>
    <row r="4193" spans="1:18" hidden="1" x14ac:dyDescent="0.25">
      <c r="A4193" s="7">
        <f>anotacoes!D4193</f>
        <v>40780</v>
      </c>
      <c r="B4193" t="str">
        <f>anotacoes!C4193</f>
        <v>WORLD CHAMPIONSHIPS PARIS 2011</v>
      </c>
      <c r="C4193" t="str">
        <f>anotacoes!E4193</f>
        <v>KIM, J B</v>
      </c>
      <c r="D4193" t="str">
        <f>anotacoes!F4193</f>
        <v>LOIC</v>
      </c>
      <c r="E4193" t="s">
        <v>10325</v>
      </c>
      <c r="F4193">
        <f>anotacoes!A4193</f>
        <v>58</v>
      </c>
      <c r="G4193">
        <f>anotacoes!B4193</f>
        <v>51</v>
      </c>
      <c r="H4193" t="str">
        <f>anotacoes!K4193</f>
        <v xml:space="preserve"> 00:05:39,072</v>
      </c>
      <c r="I4193" t="str">
        <f>anotacoes!L4193</f>
        <v xml:space="preserve"> 00:05:42,046</v>
      </c>
      <c r="J4193" t="str">
        <f>IF(L4193="PAUSE",E4193,IF(anotacoes!G4197=conversao_anotacoes!C4193,conversao_anotacoes!C4193,conversao_anotacoes!D4193))</f>
        <v>KIM, J B</v>
      </c>
      <c r="K4193" t="str">
        <f t="shared" si="130"/>
        <v>LOIC</v>
      </c>
      <c r="L4193" t="str">
        <f>UPPER(anotacoes!H4193)</f>
        <v>TRANSITION</v>
      </c>
      <c r="M4193" t="str">
        <f>IF(OR(L4193="ATTACK",L4193="FINTA"),"&lt;TECNICA&gt;",UPPER(anotacoes!I4193))</f>
        <v>WITH ATTACK</v>
      </c>
      <c r="N4193" t="str">
        <f>IF(OR(L4193="ATTACK",L4193="FINTA"),UPPER(anotacoes!I4193),"")</f>
        <v/>
      </c>
      <c r="O4193" s="6" t="str">
        <f>IF(anotacoes!N4193=0,"",anotacoes!N4193)</f>
        <v/>
      </c>
      <c r="P4193" t="str">
        <f>IF(anotacoes!M4193=0,"",UPPER(anotacoes!M4193))</f>
        <v/>
      </c>
      <c r="Q4193" t="str">
        <f t="shared" si="131"/>
        <v>INSERT INTO CONVERSAO_LUTA_ACAO (cd_conversao, id_luta, sequencia, momento_inicio, momento_fim, quem_faz, quem_sofre, acao_tipo, acao, tecnica, direcao, pontuacao) VALUES (1, 58, 51, TRIM(' 00:05:39,072'), TRIM(' 00:05:42,046'), 'KIM, J B', 'LOIC', 'TRANSITION', 'WITH ATTACK', NULL, NULL, NULL)</v>
      </c>
      <c r="R4193" t="s">
        <v>10327</v>
      </c>
    </row>
    <row r="4194" spans="1:18" hidden="1" x14ac:dyDescent="0.25">
      <c r="A4194" s="7">
        <f>anotacoes!D4194</f>
        <v>40780</v>
      </c>
      <c r="B4194" t="str">
        <f>anotacoes!C4194</f>
        <v>WORLD CHAMPIONSHIPS PARIS 2011</v>
      </c>
      <c r="C4194" t="str">
        <f>anotacoes!E4194</f>
        <v>KIM, J B</v>
      </c>
      <c r="D4194" t="str">
        <f>anotacoes!F4194</f>
        <v>LOIC</v>
      </c>
      <c r="E4194" t="s">
        <v>10325</v>
      </c>
      <c r="F4194">
        <f>anotacoes!A4194</f>
        <v>58</v>
      </c>
      <c r="G4194">
        <f>anotacoes!B4194</f>
        <v>52</v>
      </c>
      <c r="H4194" t="str">
        <f>anotacoes!K4194</f>
        <v xml:space="preserve"> 00:05:42,214</v>
      </c>
      <c r="I4194" t="str">
        <f>anotacoes!L4194</f>
        <v xml:space="preserve"> 00:05:45,914</v>
      </c>
      <c r="J4194" t="str">
        <f>IF(L4194="PAUSE",E4194,IF(anotacoes!G4198=conversao_anotacoes!C4194,conversao_anotacoes!C4194,conversao_anotacoes!D4194))</f>
        <v>KIM, J B</v>
      </c>
      <c r="K4194" t="str">
        <f t="shared" si="130"/>
        <v>LOIC</v>
      </c>
      <c r="L4194" t="str">
        <f>UPPER(anotacoes!H4194)</f>
        <v>GROUNDWORK COMBAT</v>
      </c>
      <c r="M4194" t="str">
        <f>IF(OR(L4194="ATTACK",L4194="FINTA"),"&lt;TECNICA&gt;",UPPER(anotacoes!I4194))</f>
        <v>DEFENSIVE POSITION</v>
      </c>
      <c r="N4194" t="str">
        <f>IF(OR(L4194="ATTACK",L4194="FINTA"),UPPER(anotacoes!I4194),"")</f>
        <v/>
      </c>
      <c r="O4194" s="6" t="str">
        <f>IF(anotacoes!N4194=0,"",anotacoes!N4194)</f>
        <v/>
      </c>
      <c r="P4194" t="str">
        <f>IF(anotacoes!M4194=0,"",UPPER(anotacoes!M4194))</f>
        <v/>
      </c>
      <c r="Q4194" t="str">
        <f t="shared" si="131"/>
        <v>INSERT INTO CONVERSAO_LUTA_ACAO (cd_conversao, id_luta, sequencia, momento_inicio, momento_fim, quem_faz, quem_sofre, acao_tipo, acao, tecnica, direcao, pontuacao) VALUES (1, 58, 52, TRIM(' 00:05:42,214'), TRIM(' 00:05:45,914'), 'KIM, J B', 'LOIC', 'GROUNDWORK COMBAT', 'DEFENSIVE POSITION', NULL, NULL, NULL)</v>
      </c>
      <c r="R4194" t="s">
        <v>10327</v>
      </c>
    </row>
    <row r="4195" spans="1:18" hidden="1" x14ac:dyDescent="0.25">
      <c r="A4195" s="7">
        <f>anotacoes!D4195</f>
        <v>40780</v>
      </c>
      <c r="B4195" t="str">
        <f>anotacoes!C4195</f>
        <v>WORLD CHAMPIONSHIPS PARIS 2011</v>
      </c>
      <c r="C4195" t="str">
        <f>anotacoes!E4195</f>
        <v>KIM, J B</v>
      </c>
      <c r="D4195" t="str">
        <f>anotacoes!F4195</f>
        <v>LOIC</v>
      </c>
      <c r="E4195" t="s">
        <v>10325</v>
      </c>
      <c r="F4195">
        <f>anotacoes!A4195</f>
        <v>58</v>
      </c>
      <c r="G4195">
        <f>anotacoes!B4195</f>
        <v>53</v>
      </c>
      <c r="H4195" t="str">
        <f>anotacoes!K4195</f>
        <v xml:space="preserve"> 00:05:46,082</v>
      </c>
      <c r="I4195" t="str">
        <f>anotacoes!L4195</f>
        <v xml:space="preserve"> 00:05:58,969</v>
      </c>
      <c r="J4195" t="str">
        <f>IF(L4195="PAUSE",E4195,IF(anotacoes!G4199=conversao_anotacoes!C4195,conversao_anotacoes!C4195,conversao_anotacoes!D4195))</f>
        <v>&lt;ARBITRO_DESCONHECIDO&gt;</v>
      </c>
      <c r="K4195" t="str">
        <f t="shared" si="130"/>
        <v/>
      </c>
      <c r="L4195" t="str">
        <f>UPPER(anotacoes!H4195)</f>
        <v>PAUSE</v>
      </c>
      <c r="M4195" t="str">
        <f>IF(OR(L4195="ATTACK",L4195="FINTA"),"&lt;TECNICA&gt;",UPPER(anotacoes!I4195))</f>
        <v>&lt;NAO_CLASSIFICADO&gt;</v>
      </c>
      <c r="N4195" t="str">
        <f>IF(OR(L4195="ATTACK",L4195="FINTA"),UPPER(anotacoes!I4195),"")</f>
        <v/>
      </c>
      <c r="O4195" s="6" t="str">
        <f>IF(anotacoes!N4195=0,"",anotacoes!N4195)</f>
        <v/>
      </c>
      <c r="P4195" t="str">
        <f>IF(anotacoes!M4195=0,"",UPPER(anotacoes!M4195))</f>
        <v/>
      </c>
      <c r="Q4195" t="str">
        <f t="shared" si="131"/>
        <v>INSERT INTO CONVERSAO_LUTA_ACAO (cd_conversao, id_luta, sequencia, momento_inicio, momento_fim, quem_faz, quem_sofre, acao_tipo, acao, tecnica, direcao, pontuacao) VALUES (1, 58, 53, TRIM(' 00:05:46,082'), TRIM(' 00:05:58,969'), '&lt;ARBITRO_DESCONHECIDO&gt;', '', 'PAUSE', '&lt;NAO_CLASSIFICADO&gt;', NULL, NULL, NULL)</v>
      </c>
      <c r="R4195" t="s">
        <v>10327</v>
      </c>
    </row>
    <row r="4196" spans="1:18" hidden="1" x14ac:dyDescent="0.25">
      <c r="A4196" s="7">
        <f>anotacoes!D4196</f>
        <v>40780</v>
      </c>
      <c r="B4196" t="str">
        <f>anotacoes!C4196</f>
        <v>WORLD CHAMPIONSHIPS PARIS 2011</v>
      </c>
      <c r="C4196" t="str">
        <f>anotacoes!E4196</f>
        <v>KIM, J B</v>
      </c>
      <c r="D4196" t="str">
        <f>anotacoes!F4196</f>
        <v>LOIC</v>
      </c>
      <c r="E4196" t="s">
        <v>10325</v>
      </c>
      <c r="F4196">
        <f>anotacoes!A4196</f>
        <v>58</v>
      </c>
      <c r="G4196">
        <f>anotacoes!B4196</f>
        <v>54</v>
      </c>
      <c r="H4196" t="str">
        <f>anotacoes!K4196</f>
        <v xml:space="preserve"> 00:05:58,969</v>
      </c>
      <c r="I4196" t="str">
        <f>anotacoes!L4196</f>
        <v xml:space="preserve"> 00:06:49,407</v>
      </c>
      <c r="J4196" t="str">
        <f>IF(L4196="PAUSE",E4196,IF(anotacoes!G4200=conversao_anotacoes!C4196,conversao_anotacoes!C4196,conversao_anotacoes!D4196))</f>
        <v>KIM, J B</v>
      </c>
      <c r="K4196" t="str">
        <f t="shared" si="130"/>
        <v>LOIC</v>
      </c>
      <c r="L4196" t="str">
        <f>UPPER(anotacoes!H4196)</f>
        <v>DISPLACEMENT</v>
      </c>
      <c r="M4196" t="str">
        <f>IF(OR(L4196="ATTACK",L4196="FINTA"),"&lt;TECNICA&gt;",UPPER(anotacoes!I4196))</f>
        <v>TRY TO GRIP WITH CONTACT</v>
      </c>
      <c r="N4196" t="str">
        <f>IF(OR(L4196="ATTACK",L4196="FINTA"),UPPER(anotacoes!I4196),"")</f>
        <v/>
      </c>
      <c r="O4196" s="6" t="str">
        <f>IF(anotacoes!N4196=0,"",anotacoes!N4196)</f>
        <v/>
      </c>
      <c r="P4196" t="str">
        <f>IF(anotacoes!M4196=0,"",UPPER(anotacoes!M4196))</f>
        <v/>
      </c>
      <c r="Q4196" t="str">
        <f t="shared" si="131"/>
        <v>INSERT INTO CONVERSAO_LUTA_ACAO (cd_conversao, id_luta, sequencia, momento_inicio, momento_fim, quem_faz, quem_sofre, acao_tipo, acao, tecnica, direcao, pontuacao) VALUES (1, 58, 54, TRIM(' 00:05:58,969'), TRIM(' 00:06:49,407'), 'KIM, J B', 'LOIC', 'DISPLACEMENT', 'TRY TO GRIP WITH CONTACT', NULL, NULL, NULL)</v>
      </c>
      <c r="R4196" t="s">
        <v>10327</v>
      </c>
    </row>
    <row r="4197" spans="1:18" hidden="1" x14ac:dyDescent="0.25">
      <c r="A4197" s="7">
        <f>anotacoes!D4197</f>
        <v>40780</v>
      </c>
      <c r="B4197" t="str">
        <f>anotacoes!C4197</f>
        <v>WORLD CHAMPIONSHIPS PARIS 2011</v>
      </c>
      <c r="C4197" t="str">
        <f>anotacoes!E4197</f>
        <v>KIM, J B</v>
      </c>
      <c r="D4197" t="str">
        <f>anotacoes!F4197</f>
        <v>LOIC</v>
      </c>
      <c r="E4197" t="s">
        <v>10325</v>
      </c>
      <c r="F4197">
        <f>anotacoes!A4197</f>
        <v>58</v>
      </c>
      <c r="G4197">
        <f>anotacoes!B4197</f>
        <v>55</v>
      </c>
      <c r="H4197" t="str">
        <f>anotacoes!K4197</f>
        <v xml:space="preserve"> 00:06:49,407</v>
      </c>
      <c r="I4197" t="str">
        <f>anotacoes!L4197</f>
        <v xml:space="preserve"> 00:06:53,040</v>
      </c>
      <c r="J4197" t="str">
        <f>IF(L4197="PAUSE",E4197,IF(anotacoes!G4201=conversao_anotacoes!C4197,conversao_anotacoes!C4197,conversao_anotacoes!D4197))</f>
        <v>KIM, J B</v>
      </c>
      <c r="K4197" t="str">
        <f t="shared" si="130"/>
        <v>LOIC</v>
      </c>
      <c r="L4197" t="str">
        <f>UPPER(anotacoes!H4197)</f>
        <v>GRIP TIME</v>
      </c>
      <c r="M4197" t="str">
        <f>IF(OR(L4197="ATTACK",L4197="FINTA"),"&lt;TECNICA&gt;",UPPER(anotacoes!I4197))</f>
        <v>LEFT COLLAR RIGHT SLEEVE</v>
      </c>
      <c r="N4197" t="str">
        <f>IF(OR(L4197="ATTACK",L4197="FINTA"),UPPER(anotacoes!I4197),"")</f>
        <v/>
      </c>
      <c r="O4197" s="6" t="str">
        <f>IF(anotacoes!N4197=0,"",anotacoes!N4197)</f>
        <v/>
      </c>
      <c r="P4197" t="str">
        <f>IF(anotacoes!M4197=0,"",UPPER(anotacoes!M4197))</f>
        <v/>
      </c>
      <c r="Q4197" t="str">
        <f t="shared" si="131"/>
        <v>INSERT INTO CONVERSAO_LUTA_ACAO (cd_conversao, id_luta, sequencia, momento_inicio, momento_fim, quem_faz, quem_sofre, acao_tipo, acao, tecnica, direcao, pontuacao) VALUES (1, 58, 55, TRIM(' 00:06:49,407'), TRIM(' 00:06:53,040'), 'KIM, J B', 'LOIC', 'GRIP TIME', 'LEFT COLLAR RIGHT SLEEVE', NULL, NULL, NULL)</v>
      </c>
      <c r="R4197" t="s">
        <v>10327</v>
      </c>
    </row>
    <row r="4198" spans="1:18" hidden="1" x14ac:dyDescent="0.25">
      <c r="A4198" s="7">
        <f>anotacoes!D4198</f>
        <v>40780</v>
      </c>
      <c r="B4198" t="str">
        <f>anotacoes!C4198</f>
        <v>WORLD CHAMPIONSHIPS PARIS 2011</v>
      </c>
      <c r="C4198" t="str">
        <f>anotacoes!E4198</f>
        <v>KIM, J B</v>
      </c>
      <c r="D4198" t="str">
        <f>anotacoes!F4198</f>
        <v>LOIC</v>
      </c>
      <c r="E4198" t="s">
        <v>10325</v>
      </c>
      <c r="F4198">
        <f>anotacoes!A4198</f>
        <v>58</v>
      </c>
      <c r="G4198">
        <f>anotacoes!B4198</f>
        <v>56</v>
      </c>
      <c r="H4198" t="str">
        <f>anotacoes!K4198</f>
        <v xml:space="preserve"> 00:06:53,212</v>
      </c>
      <c r="I4198" t="str">
        <f>anotacoes!L4198</f>
        <v xml:space="preserve"> 00:07:03,251</v>
      </c>
      <c r="J4198" t="str">
        <f>IF(L4198="PAUSE",E4198,IF(anotacoes!G4202=conversao_anotacoes!C4198,conversao_anotacoes!C4198,conversao_anotacoes!D4198))</f>
        <v>&lt;ARBITRO_DESCONHECIDO&gt;</v>
      </c>
      <c r="K4198" t="str">
        <f t="shared" si="130"/>
        <v/>
      </c>
      <c r="L4198" t="str">
        <f>UPPER(anotacoes!H4198)</f>
        <v>PAUSE</v>
      </c>
      <c r="M4198" t="str">
        <f>IF(OR(L4198="ATTACK",L4198="FINTA"),"&lt;TECNICA&gt;",UPPER(anotacoes!I4198))</f>
        <v>&lt;NAO_CLASSIFICADO&gt;</v>
      </c>
      <c r="N4198" t="str">
        <f>IF(OR(L4198="ATTACK",L4198="FINTA"),UPPER(anotacoes!I4198),"")</f>
        <v/>
      </c>
      <c r="O4198" s="6" t="str">
        <f>IF(anotacoes!N4198=0,"",anotacoes!N4198)</f>
        <v/>
      </c>
      <c r="P4198" t="str">
        <f>IF(anotacoes!M4198=0,"",UPPER(anotacoes!M4198))</f>
        <v/>
      </c>
      <c r="Q4198" t="str">
        <f t="shared" si="131"/>
        <v>INSERT INTO CONVERSAO_LUTA_ACAO (cd_conversao, id_luta, sequencia, momento_inicio, momento_fim, quem_faz, quem_sofre, acao_tipo, acao, tecnica, direcao, pontuacao) VALUES (1, 58, 56, TRIM(' 00:06:53,212'), TRIM(' 00:07:03,251'), '&lt;ARBITRO_DESCONHECIDO&gt;', '', 'PAUSE', '&lt;NAO_CLASSIFICADO&gt;', NULL, NULL, NULL)</v>
      </c>
      <c r="R4198" t="s">
        <v>10327</v>
      </c>
    </row>
    <row r="4199" spans="1:18" hidden="1" x14ac:dyDescent="0.25">
      <c r="A4199" s="7">
        <f>anotacoes!D4199</f>
        <v>40780</v>
      </c>
      <c r="B4199" t="str">
        <f>anotacoes!C4199</f>
        <v>WORLD CHAMPIONSHIPS PARIS 2011</v>
      </c>
      <c r="C4199" t="str">
        <f>anotacoes!E4199</f>
        <v>KIM, J B</v>
      </c>
      <c r="D4199" t="str">
        <f>anotacoes!F4199</f>
        <v>LOIC</v>
      </c>
      <c r="E4199" t="s">
        <v>10325</v>
      </c>
      <c r="F4199">
        <f>anotacoes!A4199</f>
        <v>58</v>
      </c>
      <c r="G4199">
        <f>anotacoes!B4199</f>
        <v>57</v>
      </c>
      <c r="H4199" t="str">
        <f>anotacoes!K4199</f>
        <v xml:space="preserve"> 00:07:03,251</v>
      </c>
      <c r="I4199" t="str">
        <f>anotacoes!L4199</f>
        <v xml:space="preserve"> 00:07:06,183</v>
      </c>
      <c r="J4199" t="str">
        <f>IF(L4199="PAUSE",E4199,IF(anotacoes!G4203=conversao_anotacoes!C4199,conversao_anotacoes!C4199,conversao_anotacoes!D4199))</f>
        <v>KIM, J B</v>
      </c>
      <c r="K4199" t="str">
        <f t="shared" si="130"/>
        <v>LOIC</v>
      </c>
      <c r="L4199" t="str">
        <f>UPPER(anotacoes!H4199)</f>
        <v>DISPLACEMENT</v>
      </c>
      <c r="M4199" t="str">
        <f>IF(OR(L4199="ATTACK",L4199="FINTA"),"&lt;TECNICA&gt;",UPPER(anotacoes!I4199))</f>
        <v>CIRCULAR LEFT</v>
      </c>
      <c r="N4199" t="str">
        <f>IF(OR(L4199="ATTACK",L4199="FINTA"),UPPER(anotacoes!I4199),"")</f>
        <v/>
      </c>
      <c r="O4199" s="6" t="str">
        <f>IF(anotacoes!N4199=0,"",anotacoes!N4199)</f>
        <v/>
      </c>
      <c r="P4199" t="str">
        <f>IF(anotacoes!M4199=0,"",UPPER(anotacoes!M4199))</f>
        <v/>
      </c>
      <c r="Q4199" t="str">
        <f t="shared" si="131"/>
        <v>INSERT INTO CONVERSAO_LUTA_ACAO (cd_conversao, id_luta, sequencia, momento_inicio, momento_fim, quem_faz, quem_sofre, acao_tipo, acao, tecnica, direcao, pontuacao) VALUES (1, 58, 57, TRIM(' 00:07:03,251'), TRIM(' 00:07:06,183'), 'KIM, J B', 'LOIC', 'DISPLACEMENT', 'CIRCULAR LEFT', NULL, NULL, NULL)</v>
      </c>
      <c r="R4199" t="s">
        <v>10327</v>
      </c>
    </row>
    <row r="4200" spans="1:18" hidden="1" x14ac:dyDescent="0.25">
      <c r="A4200" s="7">
        <f>anotacoes!D4200</f>
        <v>40780</v>
      </c>
      <c r="B4200" t="str">
        <f>anotacoes!C4200</f>
        <v>WORLD CHAMPIONSHIPS PARIS 2011</v>
      </c>
      <c r="C4200" t="str">
        <f>anotacoes!E4200</f>
        <v>KIM, J B</v>
      </c>
      <c r="D4200" t="str">
        <f>anotacoes!F4200</f>
        <v>LOIC</v>
      </c>
      <c r="E4200" t="s">
        <v>10325</v>
      </c>
      <c r="F4200">
        <f>anotacoes!A4200</f>
        <v>58</v>
      </c>
      <c r="G4200">
        <f>anotacoes!B4200</f>
        <v>58</v>
      </c>
      <c r="H4200" t="str">
        <f>anotacoes!K4200</f>
        <v xml:space="preserve"> 00:07:06,183</v>
      </c>
      <c r="I4200" t="str">
        <f>anotacoes!L4200</f>
        <v xml:space="preserve"> 00:07:08,901</v>
      </c>
      <c r="J4200" t="str">
        <f>IF(L4200="PAUSE",E4200,IF(anotacoes!G4204=conversao_anotacoes!C4200,conversao_anotacoes!C4200,conversao_anotacoes!D4200))</f>
        <v>KIM, J B</v>
      </c>
      <c r="K4200" t="str">
        <f t="shared" si="130"/>
        <v>LOIC</v>
      </c>
      <c r="L4200" t="str">
        <f>UPPER(anotacoes!H4200)</f>
        <v>DISPLACEMENT</v>
      </c>
      <c r="M4200" t="str">
        <f>IF(OR(L4200="ATTACK",L4200="FINTA"),"&lt;TECNICA&gt;",UPPER(anotacoes!I4200))</f>
        <v>2-3 STEP HESITANT RIGHT</v>
      </c>
      <c r="N4200" t="str">
        <f>IF(OR(L4200="ATTACK",L4200="FINTA"),UPPER(anotacoes!I4200),"")</f>
        <v/>
      </c>
      <c r="O4200" s="6" t="str">
        <f>IF(anotacoes!N4200=0,"",anotacoes!N4200)</f>
        <v/>
      </c>
      <c r="P4200" t="str">
        <f>IF(anotacoes!M4200=0,"",UPPER(anotacoes!M4200))</f>
        <v/>
      </c>
      <c r="Q4200" t="str">
        <f t="shared" si="131"/>
        <v>INSERT INTO CONVERSAO_LUTA_ACAO (cd_conversao, id_luta, sequencia, momento_inicio, momento_fim, quem_faz, quem_sofre, acao_tipo, acao, tecnica, direcao, pontuacao) VALUES (1, 58, 58, TRIM(' 00:07:06,183'), TRIM(' 00:07:08,901'), 'KIM, J B', 'LOIC', 'DISPLACEMENT', '2-3 STEP HESITANT RIGHT', NULL, NULL, NULL)</v>
      </c>
      <c r="R4200" t="s">
        <v>10327</v>
      </c>
    </row>
    <row r="4201" spans="1:18" hidden="1" x14ac:dyDescent="0.25">
      <c r="A4201" s="7">
        <f>anotacoes!D4201</f>
        <v>40780</v>
      </c>
      <c r="B4201" t="str">
        <f>anotacoes!C4201</f>
        <v>WORLD CHAMPIONSHIPS PARIS 2011</v>
      </c>
      <c r="C4201" t="str">
        <f>anotacoes!E4201</f>
        <v>KIM, J B</v>
      </c>
      <c r="D4201" t="str">
        <f>anotacoes!F4201</f>
        <v>LOIC</v>
      </c>
      <c r="E4201" t="s">
        <v>10325</v>
      </c>
      <c r="F4201">
        <f>anotacoes!A4201</f>
        <v>58</v>
      </c>
      <c r="G4201">
        <f>anotacoes!B4201</f>
        <v>59</v>
      </c>
      <c r="H4201" t="str">
        <f>anotacoes!K4201</f>
        <v xml:space="preserve"> 00:07:08,901</v>
      </c>
      <c r="I4201" t="str">
        <f>anotacoes!L4201</f>
        <v xml:space="preserve"> 00:07:16,435</v>
      </c>
      <c r="J4201" t="str">
        <f>IF(L4201="PAUSE",E4201,IF(anotacoes!G4205=conversao_anotacoes!C4201,conversao_anotacoes!C4201,conversao_anotacoes!D4201))</f>
        <v>KIM, J B</v>
      </c>
      <c r="K4201" t="str">
        <f t="shared" si="130"/>
        <v>LOIC</v>
      </c>
      <c r="L4201" t="str">
        <f>UPPER(anotacoes!H4201)</f>
        <v>GRIP TIME</v>
      </c>
      <c r="M4201" t="str">
        <f>IF(OR(L4201="ATTACK",L4201="FINTA"),"&lt;TECNICA&gt;",UPPER(anotacoes!I4201))</f>
        <v>LEFT COLLAR RIGHT SLEEVE</v>
      </c>
      <c r="N4201" t="str">
        <f>IF(OR(L4201="ATTACK",L4201="FINTA"),UPPER(anotacoes!I4201),"")</f>
        <v/>
      </c>
      <c r="O4201" s="6" t="str">
        <f>IF(anotacoes!N4201=0,"",anotacoes!N4201)</f>
        <v/>
      </c>
      <c r="P4201" t="str">
        <f>IF(anotacoes!M4201=0,"",UPPER(anotacoes!M4201))</f>
        <v/>
      </c>
      <c r="Q4201" t="str">
        <f t="shared" si="131"/>
        <v>INSERT INTO CONVERSAO_LUTA_ACAO (cd_conversao, id_luta, sequencia, momento_inicio, momento_fim, quem_faz, quem_sofre, acao_tipo, acao, tecnica, direcao, pontuacao) VALUES (1, 58, 59, TRIM(' 00:07:08,901'), TRIM(' 00:07:16,435'), 'KIM, J B', 'LOIC', 'GRIP TIME', 'LEFT COLLAR RIGHT SLEEVE', NULL, NULL, NULL)</v>
      </c>
      <c r="R4201" t="s">
        <v>10327</v>
      </c>
    </row>
    <row r="4202" spans="1:18" hidden="1" x14ac:dyDescent="0.25">
      <c r="A4202" s="7">
        <f>anotacoes!D4202</f>
        <v>40780</v>
      </c>
      <c r="B4202" t="str">
        <f>anotacoes!C4202</f>
        <v>WORLD CHAMPIONSHIPS PARIS 2011</v>
      </c>
      <c r="C4202" t="str">
        <f>anotacoes!E4202</f>
        <v>KIM, J B</v>
      </c>
      <c r="D4202" t="str">
        <f>anotacoes!F4202</f>
        <v>LOIC</v>
      </c>
      <c r="E4202" t="s">
        <v>10325</v>
      </c>
      <c r="F4202">
        <f>anotacoes!A4202</f>
        <v>58</v>
      </c>
      <c r="G4202">
        <f>anotacoes!B4202</f>
        <v>60</v>
      </c>
      <c r="H4202" t="str">
        <f>anotacoes!K4202</f>
        <v xml:space="preserve"> 00:07:16,435</v>
      </c>
      <c r="I4202" t="str">
        <f>anotacoes!L4202</f>
        <v xml:space="preserve"> 00:07:17,274</v>
      </c>
      <c r="J4202" t="str">
        <f>IF(L4202="PAUSE",E4202,IF(anotacoes!G4206=conversao_anotacoes!C4202,conversao_anotacoes!C4202,conversao_anotacoes!D4202))</f>
        <v>KIM, J B</v>
      </c>
      <c r="K4202" t="str">
        <f t="shared" si="130"/>
        <v>LOIC</v>
      </c>
      <c r="L4202" t="str">
        <f>UPPER(anotacoes!H4202)</f>
        <v>DEFENSE</v>
      </c>
      <c r="M4202" t="str">
        <f>IF(OR(L4202="ATTACK",L4202="FINTA"),"&lt;TECNICA&gt;",UPPER(anotacoes!I4202))</f>
        <v>USING BODY MASS</v>
      </c>
      <c r="N4202" t="str">
        <f>IF(OR(L4202="ATTACK",L4202="FINTA"),UPPER(anotacoes!I4202),"")</f>
        <v/>
      </c>
      <c r="O4202" s="6" t="str">
        <f>IF(anotacoes!N4202=0,"",anotacoes!N4202)</f>
        <v/>
      </c>
      <c r="P4202" t="str">
        <f>IF(anotacoes!M4202=0,"",UPPER(anotacoes!M4202))</f>
        <v/>
      </c>
      <c r="Q4202" t="str">
        <f t="shared" si="131"/>
        <v>INSERT INTO CONVERSAO_LUTA_ACAO (cd_conversao, id_luta, sequencia, momento_inicio, momento_fim, quem_faz, quem_sofre, acao_tipo, acao, tecnica, direcao, pontuacao) VALUES (1, 58, 60, TRIM(' 00:07:16,435'), TRIM(' 00:07:17,274'), 'KIM, J B', 'LOIC', 'DEFENSE', 'USING BODY MASS', NULL, NULL, NULL)</v>
      </c>
      <c r="R4202" t="s">
        <v>10327</v>
      </c>
    </row>
    <row r="4203" spans="1:18" hidden="1" x14ac:dyDescent="0.25">
      <c r="A4203" s="7">
        <f>anotacoes!D4203</f>
        <v>40780</v>
      </c>
      <c r="B4203" t="str">
        <f>anotacoes!C4203</f>
        <v>WORLD CHAMPIONSHIPS PARIS 2011</v>
      </c>
      <c r="C4203" t="str">
        <f>anotacoes!E4203</f>
        <v>KIM, J B</v>
      </c>
      <c r="D4203" t="str">
        <f>anotacoes!F4203</f>
        <v>LOIC</v>
      </c>
      <c r="E4203" t="s">
        <v>10325</v>
      </c>
      <c r="F4203">
        <f>anotacoes!A4203</f>
        <v>58</v>
      </c>
      <c r="G4203">
        <f>anotacoes!B4203</f>
        <v>61</v>
      </c>
      <c r="H4203" t="str">
        <f>anotacoes!K4203</f>
        <v xml:space="preserve"> 00:07:17,274</v>
      </c>
      <c r="I4203" t="str">
        <f>anotacoes!L4203</f>
        <v xml:space="preserve"> 00:07:28,337</v>
      </c>
      <c r="J4203" t="str">
        <f>IF(L4203="PAUSE",E4203,IF(anotacoes!G4207=conversao_anotacoes!C4203,conversao_anotacoes!C4203,conversao_anotacoes!D4203))</f>
        <v>KIM, J B</v>
      </c>
      <c r="K4203" t="str">
        <f t="shared" si="130"/>
        <v>LOIC</v>
      </c>
      <c r="L4203" t="str">
        <f>UPPER(anotacoes!H4203)</f>
        <v>GROUNDWORK COMBAT</v>
      </c>
      <c r="M4203" t="str">
        <f>IF(OR(L4203="ATTACK",L4203="FINTA"),"&lt;TECNICA&gt;",UPPER(anotacoes!I4203))</f>
        <v>TRYING TO ATTACK</v>
      </c>
      <c r="N4203" t="str">
        <f>IF(OR(L4203="ATTACK",L4203="FINTA"),UPPER(anotacoes!I4203),"")</f>
        <v/>
      </c>
      <c r="O4203" s="6" t="str">
        <f>IF(anotacoes!N4203=0,"",anotacoes!N4203)</f>
        <v/>
      </c>
      <c r="P4203" t="str">
        <f>IF(anotacoes!M4203=0,"",UPPER(anotacoes!M4203))</f>
        <v/>
      </c>
      <c r="Q4203" t="str">
        <f t="shared" si="131"/>
        <v>INSERT INTO CONVERSAO_LUTA_ACAO (cd_conversao, id_luta, sequencia, momento_inicio, momento_fim, quem_faz, quem_sofre, acao_tipo, acao, tecnica, direcao, pontuacao) VALUES (1, 58, 61, TRIM(' 00:07:17,274'), TRIM(' 00:07:28,337'), 'KIM, J B', 'LOIC', 'GROUNDWORK COMBAT', 'TRYING TO ATTACK', NULL, NULL, NULL)</v>
      </c>
      <c r="R4203" t="s">
        <v>10327</v>
      </c>
    </row>
    <row r="4204" spans="1:18" hidden="1" x14ac:dyDescent="0.25">
      <c r="A4204" s="7">
        <f>anotacoes!D4204</f>
        <v>40780</v>
      </c>
      <c r="B4204" t="str">
        <f>anotacoes!C4204</f>
        <v>WORLD CHAMPIONSHIPS PARIS 2011</v>
      </c>
      <c r="C4204" t="str">
        <f>anotacoes!E4204</f>
        <v>KIM, J B</v>
      </c>
      <c r="D4204" t="str">
        <f>anotacoes!F4204</f>
        <v>LOIC</v>
      </c>
      <c r="E4204" t="s">
        <v>10325</v>
      </c>
      <c r="F4204">
        <f>anotacoes!A4204</f>
        <v>58</v>
      </c>
      <c r="G4204">
        <f>anotacoes!B4204</f>
        <v>62</v>
      </c>
      <c r="H4204" t="str">
        <f>anotacoes!K4204</f>
        <v xml:space="preserve"> 00:07:28,337</v>
      </c>
      <c r="I4204" t="str">
        <f>anotacoes!L4204</f>
        <v xml:space="preserve"> 00:08:22,251</v>
      </c>
      <c r="J4204" t="str">
        <f>IF(L4204="PAUSE",E4204,IF(anotacoes!G4208=conversao_anotacoes!C4204,conversao_anotacoes!C4204,conversao_anotacoes!D4204))</f>
        <v>&lt;ARBITRO_DESCONHECIDO&gt;</v>
      </c>
      <c r="K4204" t="str">
        <f t="shared" si="130"/>
        <v/>
      </c>
      <c r="L4204" t="str">
        <f>UPPER(anotacoes!H4204)</f>
        <v>PAUSE</v>
      </c>
      <c r="M4204" t="str">
        <f>IF(OR(L4204="ATTACK",L4204="FINTA"),"&lt;TECNICA&gt;",UPPER(anotacoes!I4204))</f>
        <v>&lt;NAO_CLASSIFICADO&gt;</v>
      </c>
      <c r="N4204" t="str">
        <f>IF(OR(L4204="ATTACK",L4204="FINTA"),UPPER(anotacoes!I4204),"")</f>
        <v/>
      </c>
      <c r="O4204" s="6" t="str">
        <f>IF(anotacoes!N4204=0,"",anotacoes!N4204)</f>
        <v/>
      </c>
      <c r="P4204" t="str">
        <f>IF(anotacoes!M4204=0,"",UPPER(anotacoes!M4204))</f>
        <v/>
      </c>
      <c r="Q4204" t="str">
        <f t="shared" si="131"/>
        <v>INSERT INTO CONVERSAO_LUTA_ACAO (cd_conversao, id_luta, sequencia, momento_inicio, momento_fim, quem_faz, quem_sofre, acao_tipo, acao, tecnica, direcao, pontuacao) VALUES (1, 58, 62, TRIM(' 00:07:28,337'), TRIM(' 00:08:22,251'), '&lt;ARBITRO_DESCONHECIDO&gt;', '', 'PAUSE', '&lt;NAO_CLASSIFICADO&gt;', NULL, NULL, NULL)</v>
      </c>
      <c r="R4204" t="s">
        <v>10327</v>
      </c>
    </row>
    <row r="4205" spans="1:18" hidden="1" x14ac:dyDescent="0.25">
      <c r="A4205" s="7">
        <f>anotacoes!D4205</f>
        <v>40780</v>
      </c>
      <c r="B4205" t="str">
        <f>anotacoes!C4205</f>
        <v>WORLD CHAMPIONSHIPS PARIS 2011</v>
      </c>
      <c r="C4205" t="str">
        <f>anotacoes!E4205</f>
        <v>KIM, J B</v>
      </c>
      <c r="D4205" t="str">
        <f>anotacoes!F4205</f>
        <v>LOIC</v>
      </c>
      <c r="E4205" t="s">
        <v>10325</v>
      </c>
      <c r="F4205">
        <f>anotacoes!A4205</f>
        <v>58</v>
      </c>
      <c r="G4205">
        <f>anotacoes!B4205</f>
        <v>63</v>
      </c>
      <c r="H4205" t="str">
        <f>anotacoes!K4205</f>
        <v xml:space="preserve"> 00:08:22,251</v>
      </c>
      <c r="I4205" t="str">
        <f>anotacoes!L4205</f>
        <v xml:space="preserve"> 00:08:31,868</v>
      </c>
      <c r="J4205" t="str">
        <f>IF(L4205="PAUSE",E4205,IF(anotacoes!G4209=conversao_anotacoes!C4205,conversao_anotacoes!C4205,conversao_anotacoes!D4205))</f>
        <v>KIM, J B</v>
      </c>
      <c r="K4205" t="str">
        <f t="shared" si="130"/>
        <v>LOIC</v>
      </c>
      <c r="L4205" t="str">
        <f>UPPER(anotacoes!H4205)</f>
        <v>DISPLACEMENT</v>
      </c>
      <c r="M4205" t="str">
        <f>IF(OR(L4205="ATTACK",L4205="FINTA"),"&lt;TECNICA&gt;",UPPER(anotacoes!I4205))</f>
        <v>CIRCULAR LEFT</v>
      </c>
      <c r="N4205" t="str">
        <f>IF(OR(L4205="ATTACK",L4205="FINTA"),UPPER(anotacoes!I4205),"")</f>
        <v/>
      </c>
      <c r="O4205" s="6" t="str">
        <f>IF(anotacoes!N4205=0,"",anotacoes!N4205)</f>
        <v/>
      </c>
      <c r="P4205" t="str">
        <f>IF(anotacoes!M4205=0,"",UPPER(anotacoes!M4205))</f>
        <v/>
      </c>
      <c r="Q4205" t="str">
        <f t="shared" si="131"/>
        <v>INSERT INTO CONVERSAO_LUTA_ACAO (cd_conversao, id_luta, sequencia, momento_inicio, momento_fim, quem_faz, quem_sofre, acao_tipo, acao, tecnica, direcao, pontuacao) VALUES (1, 58, 63, TRIM(' 00:08:22,251'), TRIM(' 00:08:31,868'), 'KIM, J B', 'LOIC', 'DISPLACEMENT', 'CIRCULAR LEFT', NULL, NULL, NULL)</v>
      </c>
      <c r="R4205" t="s">
        <v>10327</v>
      </c>
    </row>
    <row r="4206" spans="1:18" hidden="1" x14ac:dyDescent="0.25">
      <c r="A4206" s="7">
        <f>anotacoes!D4206</f>
        <v>40780</v>
      </c>
      <c r="B4206" t="str">
        <f>anotacoes!C4206</f>
        <v>WORLD CHAMPIONSHIPS PARIS 2011</v>
      </c>
      <c r="C4206" t="str">
        <f>anotacoes!E4206</f>
        <v>KIM, J B</v>
      </c>
      <c r="D4206" t="str">
        <f>anotacoes!F4206</f>
        <v>LOIC</v>
      </c>
      <c r="E4206" t="s">
        <v>10325</v>
      </c>
      <c r="F4206">
        <f>anotacoes!A4206</f>
        <v>58</v>
      </c>
      <c r="G4206">
        <f>anotacoes!B4206</f>
        <v>64</v>
      </c>
      <c r="H4206" t="str">
        <f>anotacoes!K4206</f>
        <v xml:space="preserve"> 00:08:31,868</v>
      </c>
      <c r="I4206" t="str">
        <f>anotacoes!L4206</f>
        <v xml:space="preserve"> 00:08:34,087</v>
      </c>
      <c r="J4206" t="str">
        <f>IF(L4206="PAUSE",E4206,IF(anotacoes!G4210=conversao_anotacoes!C4206,conversao_anotacoes!C4206,conversao_anotacoes!D4206))</f>
        <v>KIM, J B</v>
      </c>
      <c r="K4206" t="str">
        <f t="shared" si="130"/>
        <v>LOIC</v>
      </c>
      <c r="L4206" t="str">
        <f>UPPER(anotacoes!H4206)</f>
        <v>GRIP TIME</v>
      </c>
      <c r="M4206" t="str">
        <f>IF(OR(L4206="ATTACK",L4206="FINTA"),"&lt;TECNICA&gt;",UPPER(anotacoes!I4206))</f>
        <v>RIGHT SLEEVE</v>
      </c>
      <c r="N4206" t="str">
        <f>IF(OR(L4206="ATTACK",L4206="FINTA"),UPPER(anotacoes!I4206),"")</f>
        <v/>
      </c>
      <c r="O4206" s="6" t="str">
        <f>IF(anotacoes!N4206=0,"",anotacoes!N4206)</f>
        <v/>
      </c>
      <c r="P4206" t="str">
        <f>IF(anotacoes!M4206=0,"",UPPER(anotacoes!M4206))</f>
        <v/>
      </c>
      <c r="Q4206" t="str">
        <f t="shared" si="131"/>
        <v>INSERT INTO CONVERSAO_LUTA_ACAO (cd_conversao, id_luta, sequencia, momento_inicio, momento_fim, quem_faz, quem_sofre, acao_tipo, acao, tecnica, direcao, pontuacao) VALUES (1, 58, 64, TRIM(' 00:08:31,868'), TRIM(' 00:08:34,087'), 'KIM, J B', 'LOIC', 'GRIP TIME', 'RIGHT SLEEVE', NULL, NULL, NULL)</v>
      </c>
      <c r="R4206" t="s">
        <v>10327</v>
      </c>
    </row>
    <row r="4207" spans="1:18" hidden="1" x14ac:dyDescent="0.25">
      <c r="A4207" s="7">
        <f>anotacoes!D4207</f>
        <v>40780</v>
      </c>
      <c r="B4207" t="str">
        <f>anotacoes!C4207</f>
        <v>WORLD CHAMPIONSHIPS PARIS 2011</v>
      </c>
      <c r="C4207" t="str">
        <f>anotacoes!E4207</f>
        <v>KIM, J B</v>
      </c>
      <c r="D4207" t="str">
        <f>anotacoes!F4207</f>
        <v>LOIC</v>
      </c>
      <c r="E4207" t="s">
        <v>10325</v>
      </c>
      <c r="F4207">
        <f>anotacoes!A4207</f>
        <v>58</v>
      </c>
      <c r="G4207">
        <f>anotacoes!B4207</f>
        <v>65</v>
      </c>
      <c r="H4207" t="str">
        <f>anotacoes!K4207</f>
        <v xml:space="preserve"> 00:08:34,087</v>
      </c>
      <c r="I4207" t="str">
        <f>anotacoes!L4207</f>
        <v xml:space="preserve"> 00:08:36,943</v>
      </c>
      <c r="J4207" t="str">
        <f>IF(L4207="PAUSE",E4207,IF(anotacoes!G4211=conversao_anotacoes!C4207,conversao_anotacoes!C4207,conversao_anotacoes!D4207))</f>
        <v>KIM, J B</v>
      </c>
      <c r="K4207" t="str">
        <f t="shared" si="130"/>
        <v>LOIC</v>
      </c>
      <c r="L4207" t="str">
        <f>UPPER(anotacoes!H4207)</f>
        <v>GRIP TIME</v>
      </c>
      <c r="M4207" t="str">
        <f>IF(OR(L4207="ATTACK",L4207="FINTA"),"&lt;TECNICA&gt;",UPPER(anotacoes!I4207))</f>
        <v>LEFT COLLAR RIGHT SLEEVE</v>
      </c>
      <c r="N4207" t="str">
        <f>IF(OR(L4207="ATTACK",L4207="FINTA"),UPPER(anotacoes!I4207),"")</f>
        <v/>
      </c>
      <c r="O4207" s="6" t="str">
        <f>IF(anotacoes!N4207=0,"",anotacoes!N4207)</f>
        <v/>
      </c>
      <c r="P4207" t="str">
        <f>IF(anotacoes!M4207=0,"",UPPER(anotacoes!M4207))</f>
        <v/>
      </c>
      <c r="Q4207" t="str">
        <f t="shared" si="131"/>
        <v>INSERT INTO CONVERSAO_LUTA_ACAO (cd_conversao, id_luta, sequencia, momento_inicio, momento_fim, quem_faz, quem_sofre, acao_tipo, acao, tecnica, direcao, pontuacao) VALUES (1, 58, 65, TRIM(' 00:08:34,087'), TRIM(' 00:08:36,943'), 'KIM, J B', 'LOIC', 'GRIP TIME', 'LEFT COLLAR RIGHT SLEEVE', NULL, NULL, NULL)</v>
      </c>
      <c r="R4207" t="s">
        <v>10327</v>
      </c>
    </row>
    <row r="4208" spans="1:18" hidden="1" x14ac:dyDescent="0.25">
      <c r="A4208" s="7">
        <f>anotacoes!D4208</f>
        <v>40780</v>
      </c>
      <c r="B4208" t="str">
        <f>anotacoes!C4208</f>
        <v>WORLD CHAMPIONSHIPS PARIS 2011</v>
      </c>
      <c r="C4208" t="str">
        <f>anotacoes!E4208</f>
        <v>KIM, J B</v>
      </c>
      <c r="D4208" t="str">
        <f>anotacoes!F4208</f>
        <v>LOIC</v>
      </c>
      <c r="E4208" t="s">
        <v>10325</v>
      </c>
      <c r="F4208">
        <f>anotacoes!A4208</f>
        <v>58</v>
      </c>
      <c r="G4208">
        <f>anotacoes!B4208</f>
        <v>66</v>
      </c>
      <c r="H4208" t="str">
        <f>anotacoes!K4208</f>
        <v xml:space="preserve"> 00:08:36,943</v>
      </c>
      <c r="I4208" t="str">
        <f>anotacoes!L4208</f>
        <v xml:space="preserve"> 00:08:37,639</v>
      </c>
      <c r="J4208" t="str">
        <f>IF(L4208="PAUSE",E4208,IF(anotacoes!G4212=conversao_anotacoes!C4208,conversao_anotacoes!C4208,conversao_anotacoes!D4208))</f>
        <v>KIM, J B</v>
      </c>
      <c r="K4208" t="str">
        <f t="shared" si="130"/>
        <v>LOIC</v>
      </c>
      <c r="L4208" t="str">
        <f>UPPER(anotacoes!H4208)</f>
        <v>ATTACK</v>
      </c>
      <c r="M4208" t="str">
        <f>IF(OR(L4208="ATTACK",L4208="FINTA"),"&lt;TECNICA&gt;",UPPER(anotacoes!I4208))</f>
        <v>&lt;TECNICA&gt;</v>
      </c>
      <c r="N4208" t="str">
        <f>IF(OR(L4208="ATTACK",L4208="FINTA"),UPPER(anotacoes!I4208),"")</f>
        <v>OGOSHI</v>
      </c>
      <c r="O4208" s="6">
        <f>IF(anotacoes!N4208=0,"",anotacoes!N4208)</f>
        <v>6</v>
      </c>
      <c r="P4208" t="str">
        <f>IF(anotacoes!M4208=0,"",UPPER(anotacoes!M4208))</f>
        <v/>
      </c>
      <c r="Q4208" t="str">
        <f t="shared" si="131"/>
        <v>INSERT INTO CONVERSAO_LUTA_ACAO (cd_conversao, id_luta, sequencia, momento_inicio, momento_fim, quem_faz, quem_sofre, acao_tipo, acao, tecnica, direcao, pontuacao) VALUES (1, 58, 66, TRIM(' 00:08:36,943'), TRIM(' 00:08:37,639'), 'KIM, J B', 'LOIC', 'ATTACK', '&lt;TECNICA&gt;', 'OGOSHI', 6, NULL)</v>
      </c>
      <c r="R4208" t="s">
        <v>10327</v>
      </c>
    </row>
    <row r="4209" spans="1:18" hidden="1" x14ac:dyDescent="0.25">
      <c r="A4209" s="7">
        <f>anotacoes!D4209</f>
        <v>40780</v>
      </c>
      <c r="B4209" t="str">
        <f>anotacoes!C4209</f>
        <v>WORLD CHAMPIONSHIPS PARIS 2011</v>
      </c>
      <c r="C4209" t="str">
        <f>anotacoes!E4209</f>
        <v>KIM, J B</v>
      </c>
      <c r="D4209" t="str">
        <f>anotacoes!F4209</f>
        <v>LOIC</v>
      </c>
      <c r="E4209" t="s">
        <v>10325</v>
      </c>
      <c r="F4209">
        <f>anotacoes!A4209</f>
        <v>58</v>
      </c>
      <c r="G4209">
        <f>anotacoes!B4209</f>
        <v>67</v>
      </c>
      <c r="H4209" t="str">
        <f>anotacoes!K4209</f>
        <v xml:space="preserve"> 00:08:37,639</v>
      </c>
      <c r="I4209" t="str">
        <f>anotacoes!L4209</f>
        <v xml:space="preserve"> 00:08:39,267</v>
      </c>
      <c r="J4209" t="str">
        <f>IF(L4209="PAUSE",E4209,IF(anotacoes!G4213=conversao_anotacoes!C4209,conversao_anotacoes!C4209,conversao_anotacoes!D4209))</f>
        <v>KIM, J B</v>
      </c>
      <c r="K4209" t="str">
        <f t="shared" si="130"/>
        <v>LOIC</v>
      </c>
      <c r="L4209" t="str">
        <f>UPPER(anotacoes!H4209)</f>
        <v>GRIP TIME</v>
      </c>
      <c r="M4209" t="str">
        <f>IF(OR(L4209="ATTACK",L4209="FINTA"),"&lt;TECNICA&gt;",UPPER(anotacoes!I4209))</f>
        <v>LEFT BACK RIGHT SLEEVE</v>
      </c>
      <c r="N4209" t="str">
        <f>IF(OR(L4209="ATTACK",L4209="FINTA"),UPPER(anotacoes!I4209),"")</f>
        <v/>
      </c>
      <c r="O4209" s="6" t="str">
        <f>IF(anotacoes!N4209=0,"",anotacoes!N4209)</f>
        <v/>
      </c>
      <c r="P4209" t="str">
        <f>IF(anotacoes!M4209=0,"",UPPER(anotacoes!M4209))</f>
        <v/>
      </c>
      <c r="Q4209" t="str">
        <f t="shared" si="131"/>
        <v>INSERT INTO CONVERSAO_LUTA_ACAO (cd_conversao, id_luta, sequencia, momento_inicio, momento_fim, quem_faz, quem_sofre, acao_tipo, acao, tecnica, direcao, pontuacao) VALUES (1, 58, 67, TRIM(' 00:08:37,639'), TRIM(' 00:08:39,267'), 'KIM, J B', 'LOIC', 'GRIP TIME', 'LEFT BACK RIGHT SLEEVE', NULL, NULL, NULL)</v>
      </c>
      <c r="R4209" t="s">
        <v>10327</v>
      </c>
    </row>
    <row r="4210" spans="1:18" hidden="1" x14ac:dyDescent="0.25">
      <c r="A4210" s="7">
        <f>anotacoes!D4210</f>
        <v>40780</v>
      </c>
      <c r="B4210" t="str">
        <f>anotacoes!C4210</f>
        <v>WORLD CHAMPIONSHIPS PARIS 2011</v>
      </c>
      <c r="C4210" t="str">
        <f>anotacoes!E4210</f>
        <v>KIM, J B</v>
      </c>
      <c r="D4210" t="str">
        <f>anotacoes!F4210</f>
        <v>LOIC</v>
      </c>
      <c r="E4210" t="s">
        <v>10325</v>
      </c>
      <c r="F4210">
        <f>anotacoes!A4210</f>
        <v>58</v>
      </c>
      <c r="G4210">
        <f>anotacoes!B4210</f>
        <v>68</v>
      </c>
      <c r="H4210" t="str">
        <f>anotacoes!K4210</f>
        <v xml:space="preserve"> 00:08:39,267</v>
      </c>
      <c r="I4210" t="str">
        <f>anotacoes!L4210</f>
        <v xml:space="preserve"> 00:08:41,646</v>
      </c>
      <c r="J4210" t="str">
        <f>IF(L4210="PAUSE",E4210,IF(anotacoes!G4214=conversao_anotacoes!C4210,conversao_anotacoes!C4210,conversao_anotacoes!D4210))</f>
        <v>KIM, J B</v>
      </c>
      <c r="K4210" t="str">
        <f t="shared" si="130"/>
        <v>LOIC</v>
      </c>
      <c r="L4210" t="str">
        <f>UPPER(anotacoes!H4210)</f>
        <v>ATTACK</v>
      </c>
      <c r="M4210" t="str">
        <f>IF(OR(L4210="ATTACK",L4210="FINTA"),"&lt;TECNICA&gt;",UPPER(anotacoes!I4210))</f>
        <v>&lt;TECNICA&gt;</v>
      </c>
      <c r="N4210" t="str">
        <f>IF(OR(L4210="ATTACK",L4210="FINTA"),UPPER(anotacoes!I4210),"")</f>
        <v>UCHIMATA</v>
      </c>
      <c r="O4210" s="6">
        <f>IF(anotacoes!N4210=0,"",anotacoes!N4210)</f>
        <v>6</v>
      </c>
      <c r="P4210" t="str">
        <f>IF(anotacoes!M4210=0,"",UPPER(anotacoes!M4210))</f>
        <v>WAZARI</v>
      </c>
      <c r="Q4210" t="str">
        <f t="shared" si="131"/>
        <v>INSERT INTO CONVERSAO_LUTA_ACAO (cd_conversao, id_luta, sequencia, momento_inicio, momento_fim, quem_faz, quem_sofre, acao_tipo, acao, tecnica, direcao, pontuacao) VALUES (1, 58, 68, TRIM(' 00:08:39,267'), TRIM(' 00:08:41,646'), 'KIM, J B', 'LOIC', 'ATTACK', '&lt;TECNICA&gt;', 'UCHIMATA', 6, 'WAZARI')</v>
      </c>
      <c r="R4210" t="s">
        <v>10327</v>
      </c>
    </row>
    <row r="4211" spans="1:18" hidden="1" x14ac:dyDescent="0.25">
      <c r="A4211" s="7">
        <f>anotacoes!D4211</f>
        <v>40780</v>
      </c>
      <c r="B4211" t="str">
        <f>anotacoes!C4211</f>
        <v>WORLD CHAMPIONSHIPS PARIS 2011</v>
      </c>
      <c r="C4211" t="str">
        <f>anotacoes!E4211</f>
        <v>KIM, J B</v>
      </c>
      <c r="D4211" t="str">
        <f>anotacoes!F4211</f>
        <v>LOIC</v>
      </c>
      <c r="E4211" t="s">
        <v>10325</v>
      </c>
      <c r="F4211">
        <f>anotacoes!A4211</f>
        <v>58</v>
      </c>
      <c r="G4211">
        <f>anotacoes!B4211</f>
        <v>69</v>
      </c>
      <c r="H4211" t="str">
        <f>anotacoes!K4211</f>
        <v xml:space="preserve"> 00:08:41,646</v>
      </c>
      <c r="I4211" t="str">
        <f>anotacoes!L4211</f>
        <v xml:space="preserve"> 00:08:54,929</v>
      </c>
      <c r="J4211" t="str">
        <f>IF(L4211="PAUSE",E4211,IF(anotacoes!G4215=conversao_anotacoes!C4211,conversao_anotacoes!C4211,conversao_anotacoes!D4211))</f>
        <v>KIM, J B</v>
      </c>
      <c r="K4211" t="str">
        <f t="shared" si="130"/>
        <v>LOIC</v>
      </c>
      <c r="L4211" t="str">
        <f>UPPER(anotacoes!H4211)</f>
        <v>GROUNDWORK COMBAT</v>
      </c>
      <c r="M4211" t="str">
        <f>IF(OR(L4211="ATTACK",L4211="FINTA"),"&lt;TECNICA&gt;",UPPER(anotacoes!I4211))</f>
        <v>TRYING TO ATTACK</v>
      </c>
      <c r="N4211" t="str">
        <f>IF(OR(L4211="ATTACK",L4211="FINTA"),UPPER(anotacoes!I4211),"")</f>
        <v/>
      </c>
      <c r="O4211" s="6" t="str">
        <f>IF(anotacoes!N4211=0,"",anotacoes!N4211)</f>
        <v/>
      </c>
      <c r="P4211" t="str">
        <f>IF(anotacoes!M4211=0,"",UPPER(anotacoes!M4211))</f>
        <v/>
      </c>
      <c r="Q4211" t="str">
        <f t="shared" si="131"/>
        <v>INSERT INTO CONVERSAO_LUTA_ACAO (cd_conversao, id_luta, sequencia, momento_inicio, momento_fim, quem_faz, quem_sofre, acao_tipo, acao, tecnica, direcao, pontuacao) VALUES (1, 58, 69, TRIM(' 00:08:41,646'), TRIM(' 00:08:54,929'), 'KIM, J B', 'LOIC', 'GROUNDWORK COMBAT', 'TRYING TO ATTACK', NULL, NULL, NULL)</v>
      </c>
      <c r="R4211" t="s">
        <v>10327</v>
      </c>
    </row>
    <row r="4212" spans="1:18" hidden="1" x14ac:dyDescent="0.25">
      <c r="A4212" s="7">
        <f>anotacoes!D4212</f>
        <v>40780</v>
      </c>
      <c r="B4212" t="str">
        <f>anotacoes!C4212</f>
        <v>WORLD CHAMPIONSHIPS PARIS 2011</v>
      </c>
      <c r="C4212" t="str">
        <f>anotacoes!E4212</f>
        <v>KIM, J B</v>
      </c>
      <c r="D4212" t="str">
        <f>anotacoes!F4212</f>
        <v>LOIC</v>
      </c>
      <c r="E4212" t="s">
        <v>10325</v>
      </c>
      <c r="F4212">
        <f>anotacoes!A4212</f>
        <v>58</v>
      </c>
      <c r="G4212">
        <f>anotacoes!B4212</f>
        <v>70</v>
      </c>
      <c r="H4212" t="str">
        <f>anotacoes!K4212</f>
        <v xml:space="preserve"> 00:08:55,107</v>
      </c>
      <c r="I4212" t="str">
        <f>anotacoes!L4212</f>
        <v xml:space="preserve"> 00:09:13,392</v>
      </c>
      <c r="J4212" t="str">
        <f>IF(L4212="PAUSE",E4212,IF(anotacoes!G4216=conversao_anotacoes!C4212,conversao_anotacoes!C4212,conversao_anotacoes!D4212))</f>
        <v>&lt;ARBITRO_DESCONHECIDO&gt;</v>
      </c>
      <c r="K4212" t="str">
        <f t="shared" si="130"/>
        <v/>
      </c>
      <c r="L4212" t="str">
        <f>UPPER(anotacoes!H4212)</f>
        <v>PAUSE</v>
      </c>
      <c r="M4212" t="str">
        <f>IF(OR(L4212="ATTACK",L4212="FINTA"),"&lt;TECNICA&gt;",UPPER(anotacoes!I4212))</f>
        <v>&lt;NAO_CLASSIFICADO&gt;</v>
      </c>
      <c r="N4212" t="str">
        <f>IF(OR(L4212="ATTACK",L4212="FINTA"),UPPER(anotacoes!I4212),"")</f>
        <v/>
      </c>
      <c r="O4212" s="6" t="str">
        <f>IF(anotacoes!N4212=0,"",anotacoes!N4212)</f>
        <v/>
      </c>
      <c r="P4212" t="str">
        <f>IF(anotacoes!M4212=0,"",UPPER(anotacoes!M4212))</f>
        <v/>
      </c>
      <c r="Q4212" t="str">
        <f t="shared" si="131"/>
        <v>INSERT INTO CONVERSAO_LUTA_ACAO (cd_conversao, id_luta, sequencia, momento_inicio, momento_fim, quem_faz, quem_sofre, acao_tipo, acao, tecnica, direcao, pontuacao) VALUES (1, 58, 70, TRIM(' 00:08:55,107'), TRIM(' 00:09:13,392'), '&lt;ARBITRO_DESCONHECIDO&gt;', '', 'PAUSE', '&lt;NAO_CLASSIFICADO&gt;', NULL, NULL, NULL)</v>
      </c>
      <c r="R4212" t="s">
        <v>10327</v>
      </c>
    </row>
    <row r="4213" spans="1:18" hidden="1" x14ac:dyDescent="0.25">
      <c r="A4213" s="7">
        <f>anotacoes!D4213</f>
        <v>40780</v>
      </c>
      <c r="B4213" t="str">
        <f>anotacoes!C4213</f>
        <v>WORLD CHAMPIONSHIPS PARIS 2011</v>
      </c>
      <c r="C4213" t="str">
        <f>anotacoes!E4213</f>
        <v>KIM, J B</v>
      </c>
      <c r="D4213" t="str">
        <f>anotacoes!F4213</f>
        <v>LOIC</v>
      </c>
      <c r="E4213" t="s">
        <v>10325</v>
      </c>
      <c r="F4213">
        <f>anotacoes!A4213</f>
        <v>58</v>
      </c>
      <c r="G4213">
        <f>anotacoes!B4213</f>
        <v>71</v>
      </c>
      <c r="H4213" t="str">
        <f>anotacoes!K4213</f>
        <v xml:space="preserve"> 00:09:13,392</v>
      </c>
      <c r="I4213" t="str">
        <f>anotacoes!L4213</f>
        <v xml:space="preserve"> 00:10:03,643</v>
      </c>
      <c r="J4213" t="str">
        <f>IF(L4213="PAUSE",E4213,IF(anotacoes!G4217=conversao_anotacoes!C4213,conversao_anotacoes!C4213,conversao_anotacoes!D4213))</f>
        <v>KIM, J B</v>
      </c>
      <c r="K4213" t="str">
        <f t="shared" si="130"/>
        <v>LOIC</v>
      </c>
      <c r="L4213" t="str">
        <f>UPPER(anotacoes!H4213)</f>
        <v>GRIP TIME</v>
      </c>
      <c r="M4213" t="str">
        <f>IF(OR(L4213="ATTACK",L4213="FINTA"),"&lt;TECNICA&gt;",UPPER(anotacoes!I4213))</f>
        <v>LEFT COLLAR RIGHT SLEEVE</v>
      </c>
      <c r="N4213" t="str">
        <f>IF(OR(L4213="ATTACK",L4213="FINTA"),UPPER(anotacoes!I4213),"")</f>
        <v/>
      </c>
      <c r="O4213" s="6" t="str">
        <f>IF(anotacoes!N4213=0,"",anotacoes!N4213)</f>
        <v/>
      </c>
      <c r="P4213" t="str">
        <f>IF(anotacoes!M4213=0,"",UPPER(anotacoes!M4213))</f>
        <v/>
      </c>
      <c r="Q4213" t="str">
        <f t="shared" si="131"/>
        <v>INSERT INTO CONVERSAO_LUTA_ACAO (cd_conversao, id_luta, sequencia, momento_inicio, momento_fim, quem_faz, quem_sofre, acao_tipo, acao, tecnica, direcao, pontuacao) VALUES (1, 58, 71, TRIM(' 00:09:13,392'), TRIM(' 00:10:03,643'), 'KIM, J B', 'LOIC', 'GRIP TIME', 'LEFT COLLAR RIGHT SLEEVE', NULL, NULL, NULL)</v>
      </c>
      <c r="R4213" t="s">
        <v>10327</v>
      </c>
    </row>
    <row r="4214" spans="1:18" hidden="1" x14ac:dyDescent="0.25">
      <c r="A4214" s="7">
        <f>anotacoes!D4214</f>
        <v>40780</v>
      </c>
      <c r="B4214" t="str">
        <f>anotacoes!C4214</f>
        <v>WORLD CHAMPIONSHIPS PARIS 2011</v>
      </c>
      <c r="C4214" t="str">
        <f>anotacoes!E4214</f>
        <v>KIM, J B</v>
      </c>
      <c r="D4214" t="str">
        <f>anotacoes!F4214</f>
        <v>LOIC</v>
      </c>
      <c r="E4214" t="s">
        <v>10325</v>
      </c>
      <c r="F4214">
        <f>anotacoes!A4214</f>
        <v>58</v>
      </c>
      <c r="G4214">
        <f>anotacoes!B4214</f>
        <v>72</v>
      </c>
      <c r="H4214" t="str">
        <f>anotacoes!K4214</f>
        <v xml:space="preserve"> 00:10:03,643</v>
      </c>
      <c r="I4214" t="str">
        <f>anotacoes!L4214</f>
        <v xml:space="preserve"> 00:10:03,643</v>
      </c>
      <c r="J4214" t="str">
        <f>IF(L4214="PAUSE",E4214,IF(anotacoes!G4218=conversao_anotacoes!C4214,conversao_anotacoes!C4214,conversao_anotacoes!D4214))</f>
        <v>KIM, J B</v>
      </c>
      <c r="K4214" t="str">
        <f t="shared" si="130"/>
        <v>LOIC</v>
      </c>
      <c r="L4214" t="str">
        <f>UPPER(anotacoes!H4214)</f>
        <v>ATTACK</v>
      </c>
      <c r="M4214" t="str">
        <f>IF(OR(L4214="ATTACK",L4214="FINTA"),"&lt;TECNICA&gt;",UPPER(anotacoes!I4214))</f>
        <v>&lt;TECNICA&gt;</v>
      </c>
      <c r="N4214" t="str">
        <f>IF(OR(L4214="ATTACK",L4214="FINTA"),UPPER(anotacoes!I4214),"")</f>
        <v>KOUCHI GARI</v>
      </c>
      <c r="O4214" s="6">
        <f>IF(anotacoes!N4214=0,"",anotacoes!N4214)</f>
        <v>7</v>
      </c>
      <c r="P4214" t="str">
        <f>IF(anotacoes!M4214=0,"",UPPER(anotacoes!M4214))</f>
        <v/>
      </c>
      <c r="Q4214" t="str">
        <f t="shared" si="131"/>
        <v>INSERT INTO CONVERSAO_LUTA_ACAO (cd_conversao, id_luta, sequencia, momento_inicio, momento_fim, quem_faz, quem_sofre, acao_tipo, acao, tecnica, direcao, pontuacao) VALUES (1, 58, 72, TRIM(' 00:10:03,643'), TRIM(' 00:10:03,643'), 'KIM, J B', 'LOIC', 'ATTACK', '&lt;TECNICA&gt;', 'KOUCHI GARI', 7, NULL)</v>
      </c>
      <c r="R4214" t="s">
        <v>10327</v>
      </c>
    </row>
    <row r="4215" spans="1:18" hidden="1" x14ac:dyDescent="0.25">
      <c r="A4215" s="7">
        <f>anotacoes!D4215</f>
        <v>40780</v>
      </c>
      <c r="B4215" t="str">
        <f>anotacoes!C4215</f>
        <v>WORLD CHAMPIONSHIPS PARIS 2011</v>
      </c>
      <c r="C4215" t="str">
        <f>anotacoes!E4215</f>
        <v>KIM, J B</v>
      </c>
      <c r="D4215" t="str">
        <f>anotacoes!F4215</f>
        <v>LOIC</v>
      </c>
      <c r="E4215" t="s">
        <v>10325</v>
      </c>
      <c r="F4215">
        <f>anotacoes!A4215</f>
        <v>58</v>
      </c>
      <c r="G4215">
        <f>anotacoes!B4215</f>
        <v>73</v>
      </c>
      <c r="H4215" t="str">
        <f>anotacoes!K4215</f>
        <v xml:space="preserve"> 00:10:03,643</v>
      </c>
      <c r="I4215" t="str">
        <f>anotacoes!L4215</f>
        <v xml:space="preserve"> 00:10:10,011</v>
      </c>
      <c r="J4215" t="str">
        <f>IF(L4215="PAUSE",E4215,IF(anotacoes!G4219=conversao_anotacoes!C4215,conversao_anotacoes!C4215,conversao_anotacoes!D4215))</f>
        <v>KIM, J B</v>
      </c>
      <c r="K4215" t="str">
        <f t="shared" si="130"/>
        <v>LOIC</v>
      </c>
      <c r="L4215" t="str">
        <f>UPPER(anotacoes!H4215)</f>
        <v>GRIP TIME</v>
      </c>
      <c r="M4215" t="str">
        <f>IF(OR(L4215="ATTACK",L4215="FINTA"),"&lt;TECNICA&gt;",UPPER(anotacoes!I4215))</f>
        <v>RIGHT SLEEVE LEFT SLEEVE</v>
      </c>
      <c r="N4215" t="str">
        <f>IF(OR(L4215="ATTACK",L4215="FINTA"),UPPER(anotacoes!I4215),"")</f>
        <v/>
      </c>
      <c r="O4215" s="6" t="str">
        <f>IF(anotacoes!N4215=0,"",anotacoes!N4215)</f>
        <v/>
      </c>
      <c r="P4215" t="str">
        <f>IF(anotacoes!M4215=0,"",UPPER(anotacoes!M4215))</f>
        <v/>
      </c>
      <c r="Q4215" t="str">
        <f t="shared" si="131"/>
        <v>INSERT INTO CONVERSAO_LUTA_ACAO (cd_conversao, id_luta, sequencia, momento_inicio, momento_fim, quem_faz, quem_sofre, acao_tipo, acao, tecnica, direcao, pontuacao) VALUES (1, 58, 73, TRIM(' 00:10:03,643'), TRIM(' 00:10:10,011'), 'KIM, J B', 'LOIC', 'GRIP TIME', 'RIGHT SLEEVE LEFT SLEEVE', NULL, NULL, NULL)</v>
      </c>
      <c r="R4215" t="s">
        <v>10327</v>
      </c>
    </row>
    <row r="4216" spans="1:18" hidden="1" x14ac:dyDescent="0.25">
      <c r="A4216" s="7">
        <f>anotacoes!D4216</f>
        <v>40780</v>
      </c>
      <c r="B4216" t="str">
        <f>anotacoes!C4216</f>
        <v>WORLD CHAMPIONSHIPS PARIS 2011</v>
      </c>
      <c r="C4216" t="str">
        <f>anotacoes!E4216</f>
        <v>KIM, J B</v>
      </c>
      <c r="D4216" t="str">
        <f>anotacoes!F4216</f>
        <v>LOIC</v>
      </c>
      <c r="E4216" t="s">
        <v>10325</v>
      </c>
      <c r="F4216">
        <f>anotacoes!A4216</f>
        <v>58</v>
      </c>
      <c r="G4216">
        <f>anotacoes!B4216</f>
        <v>74</v>
      </c>
      <c r="H4216" t="str">
        <f>anotacoes!K4216</f>
        <v xml:space="preserve"> 00:10:10,011</v>
      </c>
      <c r="I4216" t="str">
        <f>anotacoes!L4216</f>
        <v xml:space="preserve"> 00:10:10,566</v>
      </c>
      <c r="J4216" t="str">
        <f>IF(L4216="PAUSE",E4216,IF(anotacoes!G4220=conversao_anotacoes!C4216,conversao_anotacoes!C4216,conversao_anotacoes!D4216))</f>
        <v>KIM, J B</v>
      </c>
      <c r="K4216" t="str">
        <f t="shared" si="130"/>
        <v>LOIC</v>
      </c>
      <c r="L4216" t="str">
        <f>UPPER(anotacoes!H4216)</f>
        <v>DEFENSE</v>
      </c>
      <c r="M4216" t="str">
        <f>IF(OR(L4216="ATTACK",L4216="FINTA"),"&lt;TECNICA&gt;",UPPER(anotacoes!I4216))</f>
        <v>TAE-SABAKI LEFT INCLINED</v>
      </c>
      <c r="N4216" t="str">
        <f>IF(OR(L4216="ATTACK",L4216="FINTA"),UPPER(anotacoes!I4216),"")</f>
        <v/>
      </c>
      <c r="O4216" s="6" t="str">
        <f>IF(anotacoes!N4216=0,"",anotacoes!N4216)</f>
        <v/>
      </c>
      <c r="P4216" t="str">
        <f>IF(anotacoes!M4216=0,"",UPPER(anotacoes!M4216))</f>
        <v/>
      </c>
      <c r="Q4216" t="str">
        <f t="shared" si="131"/>
        <v>INSERT INTO CONVERSAO_LUTA_ACAO (cd_conversao, id_luta, sequencia, momento_inicio, momento_fim, quem_faz, quem_sofre, acao_tipo, acao, tecnica, direcao, pontuacao) VALUES (1, 58, 74, TRIM(' 00:10:10,011'), TRIM(' 00:10:10,566'), 'KIM, J B', 'LOIC', 'DEFENSE', 'TAE-SABAKI LEFT INCLINED', NULL, NULL, NULL)</v>
      </c>
      <c r="R4216" t="s">
        <v>10327</v>
      </c>
    </row>
    <row r="4217" spans="1:18" hidden="1" x14ac:dyDescent="0.25">
      <c r="A4217" s="7">
        <f>anotacoes!D4217</f>
        <v>40780</v>
      </c>
      <c r="B4217" t="str">
        <f>anotacoes!C4217</f>
        <v>WORLD CHAMPIONSHIPS PARIS 2011</v>
      </c>
      <c r="C4217" t="str">
        <f>anotacoes!E4217</f>
        <v>KIM, J B</v>
      </c>
      <c r="D4217" t="str">
        <f>anotacoes!F4217</f>
        <v>LOIC</v>
      </c>
      <c r="E4217" t="s">
        <v>10325</v>
      </c>
      <c r="F4217">
        <f>anotacoes!A4217</f>
        <v>58</v>
      </c>
      <c r="G4217">
        <f>anotacoes!B4217</f>
        <v>75</v>
      </c>
      <c r="H4217" t="str">
        <f>anotacoes!K4217</f>
        <v xml:space="preserve"> 00:10:10,566</v>
      </c>
      <c r="I4217" t="str">
        <f>anotacoes!L4217</f>
        <v xml:space="preserve"> 00:10:24,260</v>
      </c>
      <c r="J4217" t="str">
        <f>IF(L4217="PAUSE",E4217,IF(anotacoes!G4221=conversao_anotacoes!C4217,conversao_anotacoes!C4217,conversao_anotacoes!D4217))</f>
        <v>KIM, J B</v>
      </c>
      <c r="K4217" t="str">
        <f t="shared" si="130"/>
        <v>LOIC</v>
      </c>
      <c r="L4217" t="str">
        <f>UPPER(anotacoes!H4217)</f>
        <v>GROUNDWORK COMBAT</v>
      </c>
      <c r="M4217" t="str">
        <f>IF(OR(L4217="ATTACK",L4217="FINTA"),"&lt;TECNICA&gt;",UPPER(anotacoes!I4217))</f>
        <v>TRYING TO ATTACK</v>
      </c>
      <c r="N4217" t="str">
        <f>IF(OR(L4217="ATTACK",L4217="FINTA"),UPPER(anotacoes!I4217),"")</f>
        <v/>
      </c>
      <c r="O4217" s="6" t="str">
        <f>IF(anotacoes!N4217=0,"",anotacoes!N4217)</f>
        <v/>
      </c>
      <c r="P4217" t="str">
        <f>IF(anotacoes!M4217=0,"",UPPER(anotacoes!M4217))</f>
        <v/>
      </c>
      <c r="Q4217" t="str">
        <f t="shared" si="131"/>
        <v>INSERT INTO CONVERSAO_LUTA_ACAO (cd_conversao, id_luta, sequencia, momento_inicio, momento_fim, quem_faz, quem_sofre, acao_tipo, acao, tecnica, direcao, pontuacao) VALUES (1, 58, 75, TRIM(' 00:10:10,566'), TRIM(' 00:10:24,260'), 'KIM, J B', 'LOIC', 'GROUNDWORK COMBAT', 'TRYING TO ATTACK', NULL, NULL, NULL)</v>
      </c>
      <c r="R4217" t="s">
        <v>10327</v>
      </c>
    </row>
    <row r="4218" spans="1:18" hidden="1" x14ac:dyDescent="0.25">
      <c r="A4218" s="7">
        <f>anotacoes!D4218</f>
        <v>40780</v>
      </c>
      <c r="B4218" t="str">
        <f>anotacoes!C4218</f>
        <v>WORLD CHAMPIONSHIPS PARIS 2011</v>
      </c>
      <c r="C4218" t="str">
        <f>anotacoes!E4218</f>
        <v>KIM, J B</v>
      </c>
      <c r="D4218" t="str">
        <f>anotacoes!F4218</f>
        <v>LOIC</v>
      </c>
      <c r="E4218" t="s">
        <v>10325</v>
      </c>
      <c r="F4218">
        <f>anotacoes!A4218</f>
        <v>58</v>
      </c>
      <c r="G4218">
        <f>anotacoes!B4218</f>
        <v>76</v>
      </c>
      <c r="H4218" t="str">
        <f>anotacoes!K4218</f>
        <v xml:space="preserve"> 00:10:24,546</v>
      </c>
      <c r="I4218" t="str">
        <f>anotacoes!L4218</f>
        <v xml:space="preserve"> 00:10:59,531</v>
      </c>
      <c r="J4218" t="str">
        <f>IF(L4218="PAUSE",E4218,IF(anotacoes!G4222=conversao_anotacoes!C4218,conversao_anotacoes!C4218,conversao_anotacoes!D4218))</f>
        <v>&lt;ARBITRO_DESCONHECIDO&gt;</v>
      </c>
      <c r="K4218" t="str">
        <f t="shared" si="130"/>
        <v/>
      </c>
      <c r="L4218" t="str">
        <f>UPPER(anotacoes!H4218)</f>
        <v>PAUSE</v>
      </c>
      <c r="M4218" t="str">
        <f>IF(OR(L4218="ATTACK",L4218="FINTA"),"&lt;TECNICA&gt;",UPPER(anotacoes!I4218))</f>
        <v>&lt;NAO_CLASSIFICADO&gt;</v>
      </c>
      <c r="N4218" t="str">
        <f>IF(OR(L4218="ATTACK",L4218="FINTA"),UPPER(anotacoes!I4218),"")</f>
        <v/>
      </c>
      <c r="O4218" s="6" t="str">
        <f>IF(anotacoes!N4218=0,"",anotacoes!N4218)</f>
        <v/>
      </c>
      <c r="P4218" t="str">
        <f>IF(anotacoes!M4218=0,"",UPPER(anotacoes!M4218))</f>
        <v/>
      </c>
      <c r="Q4218" t="str">
        <f t="shared" si="131"/>
        <v>INSERT INTO CONVERSAO_LUTA_ACAO (cd_conversao, id_luta, sequencia, momento_inicio, momento_fim, quem_faz, quem_sofre, acao_tipo, acao, tecnica, direcao, pontuacao) VALUES (1, 58, 76, TRIM(' 00:10:24,546'), TRIM(' 00:10:59,531'), '&lt;ARBITRO_DESCONHECIDO&gt;', '', 'PAUSE', '&lt;NAO_CLASSIFICADO&gt;', NULL, NULL, NULL)</v>
      </c>
      <c r="R4218" t="s">
        <v>10327</v>
      </c>
    </row>
    <row r="4219" spans="1:18" hidden="1" x14ac:dyDescent="0.25">
      <c r="A4219" s="7">
        <f>anotacoes!D4219</f>
        <v>40780</v>
      </c>
      <c r="B4219" t="str">
        <f>anotacoes!C4219</f>
        <v>WORLD CHAMPIONSHIPS PARIS 2011</v>
      </c>
      <c r="C4219" t="str">
        <f>anotacoes!E4219</f>
        <v>KIM, J B</v>
      </c>
      <c r="D4219" t="str">
        <f>anotacoes!F4219</f>
        <v>LOIC</v>
      </c>
      <c r="E4219" t="s">
        <v>10325</v>
      </c>
      <c r="F4219">
        <f>anotacoes!A4219</f>
        <v>58</v>
      </c>
      <c r="G4219">
        <f>anotacoes!B4219</f>
        <v>77</v>
      </c>
      <c r="H4219" t="str">
        <f>anotacoes!K4219</f>
        <v xml:space="preserve"> 00:10:59,531</v>
      </c>
      <c r="I4219" t="str">
        <f>anotacoes!L4219</f>
        <v xml:space="preserve"> 00:11:44,539</v>
      </c>
      <c r="J4219" t="str">
        <f>IF(L4219="PAUSE",E4219,IF(anotacoes!G4223=conversao_anotacoes!C4219,conversao_anotacoes!C4219,conversao_anotacoes!D4219))</f>
        <v>KIM, J B</v>
      </c>
      <c r="K4219" t="str">
        <f t="shared" si="130"/>
        <v>LOIC</v>
      </c>
      <c r="L4219" t="str">
        <f>UPPER(anotacoes!H4219)</f>
        <v>DISPLACEMENT</v>
      </c>
      <c r="M4219" t="str">
        <f>IF(OR(L4219="ATTACK",L4219="FINTA"),"&lt;TECNICA&gt;",UPPER(anotacoes!I4219))</f>
        <v>2-3 STEP HESITANT RIGHT</v>
      </c>
      <c r="N4219" t="str">
        <f>IF(OR(L4219="ATTACK",L4219="FINTA"),UPPER(anotacoes!I4219),"")</f>
        <v/>
      </c>
      <c r="O4219" s="6" t="str">
        <f>IF(anotacoes!N4219=0,"",anotacoes!N4219)</f>
        <v/>
      </c>
      <c r="P4219" t="str">
        <f>IF(anotacoes!M4219=0,"",UPPER(anotacoes!M4219))</f>
        <v/>
      </c>
      <c r="Q4219" t="str">
        <f t="shared" si="131"/>
        <v>INSERT INTO CONVERSAO_LUTA_ACAO (cd_conversao, id_luta, sequencia, momento_inicio, momento_fim, quem_faz, quem_sofre, acao_tipo, acao, tecnica, direcao, pontuacao) VALUES (1, 58, 77, TRIM(' 00:10:59,531'), TRIM(' 00:11:44,539'), 'KIM, J B', 'LOIC', 'DISPLACEMENT', '2-3 STEP HESITANT RIGHT', NULL, NULL, NULL)</v>
      </c>
      <c r="R4219" t="s">
        <v>10327</v>
      </c>
    </row>
    <row r="4220" spans="1:18" hidden="1" x14ac:dyDescent="0.25">
      <c r="A4220" s="7">
        <f>anotacoes!D4220</f>
        <v>40780</v>
      </c>
      <c r="B4220" t="str">
        <f>anotacoes!C4220</f>
        <v>WORLD CHAMPIONSHIPS PARIS 2011</v>
      </c>
      <c r="C4220" t="str">
        <f>anotacoes!E4220</f>
        <v>KIM, J B</v>
      </c>
      <c r="D4220" t="str">
        <f>anotacoes!F4220</f>
        <v>LOIC</v>
      </c>
      <c r="E4220" t="s">
        <v>10325</v>
      </c>
      <c r="F4220">
        <f>anotacoes!A4220</f>
        <v>58</v>
      </c>
      <c r="G4220">
        <f>anotacoes!B4220</f>
        <v>78</v>
      </c>
      <c r="H4220" t="str">
        <f>anotacoes!K4220</f>
        <v xml:space="preserve"> 00:11:44,539</v>
      </c>
      <c r="I4220" t="str">
        <f>anotacoes!L4220</f>
        <v xml:space="preserve"> 00:11:48,976</v>
      </c>
      <c r="J4220" t="str">
        <f>IF(L4220="PAUSE",E4220,IF(anotacoes!G4224=conversao_anotacoes!C4220,conversao_anotacoes!C4220,conversao_anotacoes!D4220))</f>
        <v>KIM, J B</v>
      </c>
      <c r="K4220" t="str">
        <f t="shared" si="130"/>
        <v>LOIC</v>
      </c>
      <c r="L4220" t="str">
        <f>UPPER(anotacoes!H4220)</f>
        <v>GRIP TIME</v>
      </c>
      <c r="M4220" t="str">
        <f>IF(OR(L4220="ATTACK",L4220="FINTA"),"&lt;TECNICA&gt;",UPPER(anotacoes!I4220))</f>
        <v>LEFT COLLAR RIGHT SLEEVE</v>
      </c>
      <c r="N4220" t="str">
        <f>IF(OR(L4220="ATTACK",L4220="FINTA"),UPPER(anotacoes!I4220),"")</f>
        <v/>
      </c>
      <c r="O4220" s="6" t="str">
        <f>IF(anotacoes!N4220=0,"",anotacoes!N4220)</f>
        <v/>
      </c>
      <c r="P4220" t="str">
        <f>IF(anotacoes!M4220=0,"",UPPER(anotacoes!M4220))</f>
        <v/>
      </c>
      <c r="Q4220" t="str">
        <f t="shared" si="131"/>
        <v>INSERT INTO CONVERSAO_LUTA_ACAO (cd_conversao, id_luta, sequencia, momento_inicio, momento_fim, quem_faz, quem_sofre, acao_tipo, acao, tecnica, direcao, pontuacao) VALUES (1, 58, 78, TRIM(' 00:11:44,539'), TRIM(' 00:11:48,976'), 'KIM, J B', 'LOIC', 'GRIP TIME', 'LEFT COLLAR RIGHT SLEEVE', NULL, NULL, NULL)</v>
      </c>
      <c r="R4220" t="s">
        <v>10327</v>
      </c>
    </row>
    <row r="4221" spans="1:18" hidden="1" x14ac:dyDescent="0.25">
      <c r="A4221" s="7">
        <f>anotacoes!D4221</f>
        <v>40780</v>
      </c>
      <c r="B4221" t="str">
        <f>anotacoes!C4221</f>
        <v>WORLD CHAMPIONSHIPS PARIS 2011</v>
      </c>
      <c r="C4221" t="str">
        <f>anotacoes!E4221</f>
        <v>KIM, J B</v>
      </c>
      <c r="D4221" t="str">
        <f>anotacoes!F4221</f>
        <v>LOIC</v>
      </c>
      <c r="E4221" t="s">
        <v>10325</v>
      </c>
      <c r="F4221">
        <f>anotacoes!A4221</f>
        <v>58</v>
      </c>
      <c r="G4221">
        <f>anotacoes!B4221</f>
        <v>79</v>
      </c>
      <c r="H4221" t="str">
        <f>anotacoes!K4221</f>
        <v xml:space="preserve"> 00:11:48,976</v>
      </c>
      <c r="I4221" t="str">
        <f>anotacoes!L4221</f>
        <v xml:space="preserve"> 00:11:48,976</v>
      </c>
      <c r="J4221" t="str">
        <f>IF(L4221="PAUSE",E4221,IF(anotacoes!G4225=conversao_anotacoes!C4221,conversao_anotacoes!C4221,conversao_anotacoes!D4221))</f>
        <v>KIM, J B</v>
      </c>
      <c r="K4221" t="str">
        <f t="shared" si="130"/>
        <v>LOIC</v>
      </c>
      <c r="L4221" t="str">
        <f>UPPER(anotacoes!H4221)</f>
        <v>ATTACK</v>
      </c>
      <c r="M4221" t="str">
        <f>IF(OR(L4221="ATTACK",L4221="FINTA"),"&lt;TECNICA&gt;",UPPER(anotacoes!I4221))</f>
        <v>&lt;TECNICA&gt;</v>
      </c>
      <c r="N4221" t="str">
        <f>IF(OR(L4221="ATTACK",L4221="FINTA"),UPPER(anotacoes!I4221),"")</f>
        <v>KOUCHI GARI</v>
      </c>
      <c r="O4221" s="6">
        <f>IF(anotacoes!N4221=0,"",anotacoes!N4221)</f>
        <v>7</v>
      </c>
      <c r="P4221" t="str">
        <f>IF(anotacoes!M4221=0,"",UPPER(anotacoes!M4221))</f>
        <v/>
      </c>
      <c r="Q4221" t="str">
        <f t="shared" si="131"/>
        <v>INSERT INTO CONVERSAO_LUTA_ACAO (cd_conversao, id_luta, sequencia, momento_inicio, momento_fim, quem_faz, quem_sofre, acao_tipo, acao, tecnica, direcao, pontuacao) VALUES (1, 58, 79, TRIM(' 00:11:48,976'), TRIM(' 00:11:48,976'), 'KIM, J B', 'LOIC', 'ATTACK', '&lt;TECNICA&gt;', 'KOUCHI GARI', 7, NULL)</v>
      </c>
      <c r="R4221" t="s">
        <v>10327</v>
      </c>
    </row>
    <row r="4222" spans="1:18" hidden="1" x14ac:dyDescent="0.25">
      <c r="A4222" s="7">
        <f>anotacoes!D4222</f>
        <v>40780</v>
      </c>
      <c r="B4222" t="str">
        <f>anotacoes!C4222</f>
        <v>WORLD CHAMPIONSHIPS PARIS 2011</v>
      </c>
      <c r="C4222" t="str">
        <f>anotacoes!E4222</f>
        <v>KIM, J B</v>
      </c>
      <c r="D4222" t="str">
        <f>anotacoes!F4222</f>
        <v>LOIC</v>
      </c>
      <c r="E4222" t="s">
        <v>10325</v>
      </c>
      <c r="F4222">
        <f>anotacoes!A4222</f>
        <v>58</v>
      </c>
      <c r="G4222">
        <f>anotacoes!B4222</f>
        <v>80</v>
      </c>
      <c r="H4222" t="str">
        <f>anotacoes!K4222</f>
        <v xml:space="preserve"> 00:11:48,976</v>
      </c>
      <c r="I4222" t="str">
        <f>anotacoes!L4222</f>
        <v xml:space="preserve"> 00:11:55,460</v>
      </c>
      <c r="J4222" t="str">
        <f>IF(L4222="PAUSE",E4222,IF(anotacoes!G4226=conversao_anotacoes!C4222,conversao_anotacoes!C4222,conversao_anotacoes!D4222))</f>
        <v>KIM, J B</v>
      </c>
      <c r="K4222" t="str">
        <f t="shared" si="130"/>
        <v>LOIC</v>
      </c>
      <c r="L4222" t="str">
        <f>UPPER(anotacoes!H4222)</f>
        <v>GRIP TIME</v>
      </c>
      <c r="M4222" t="str">
        <f>IF(OR(L4222="ATTACK",L4222="FINTA"),"&lt;TECNICA&gt;",UPPER(anotacoes!I4222))</f>
        <v>LEFT COLLAR RIGHT SLEEVE</v>
      </c>
      <c r="N4222" t="str">
        <f>IF(OR(L4222="ATTACK",L4222="FINTA"),UPPER(anotacoes!I4222),"")</f>
        <v/>
      </c>
      <c r="O4222" s="6" t="str">
        <f>IF(anotacoes!N4222=0,"",anotacoes!N4222)</f>
        <v/>
      </c>
      <c r="P4222" t="str">
        <f>IF(anotacoes!M4222=0,"",UPPER(anotacoes!M4222))</f>
        <v/>
      </c>
      <c r="Q4222" t="str">
        <f t="shared" si="131"/>
        <v>INSERT INTO CONVERSAO_LUTA_ACAO (cd_conversao, id_luta, sequencia, momento_inicio, momento_fim, quem_faz, quem_sofre, acao_tipo, acao, tecnica, direcao, pontuacao) VALUES (1, 58, 80, TRIM(' 00:11:48,976'), TRIM(' 00:11:55,460'), 'KIM, J B', 'LOIC', 'GRIP TIME', 'LEFT COLLAR RIGHT SLEEVE', NULL, NULL, NULL)</v>
      </c>
      <c r="R4222" t="s">
        <v>10327</v>
      </c>
    </row>
    <row r="4223" spans="1:18" hidden="1" x14ac:dyDescent="0.25">
      <c r="A4223" s="7">
        <f>anotacoes!D4223</f>
        <v>40780</v>
      </c>
      <c r="B4223" t="str">
        <f>anotacoes!C4223</f>
        <v>WORLD CHAMPIONSHIPS PARIS 2011</v>
      </c>
      <c r="C4223" t="str">
        <f>anotacoes!E4223</f>
        <v>KIM, J B</v>
      </c>
      <c r="D4223" t="str">
        <f>anotacoes!F4223</f>
        <v>LOIC</v>
      </c>
      <c r="E4223" t="s">
        <v>10325</v>
      </c>
      <c r="F4223">
        <f>anotacoes!A4223</f>
        <v>58</v>
      </c>
      <c r="G4223">
        <f>anotacoes!B4223</f>
        <v>81</v>
      </c>
      <c r="H4223" t="str">
        <f>anotacoes!K4223</f>
        <v xml:space="preserve"> 00:11:55,460</v>
      </c>
      <c r="I4223" t="str">
        <f>anotacoes!L4223</f>
        <v xml:space="preserve"> 00:11:55,460</v>
      </c>
      <c r="J4223" t="str">
        <f>IF(L4223="PAUSE",E4223,IF(anotacoes!G4227=conversao_anotacoes!C4223,conversao_anotacoes!C4223,conversao_anotacoes!D4223))</f>
        <v>KIM, J B</v>
      </c>
      <c r="K4223" t="str">
        <f t="shared" si="130"/>
        <v>LOIC</v>
      </c>
      <c r="L4223" t="str">
        <f>UPPER(anotacoes!H4223)</f>
        <v>ATTACK</v>
      </c>
      <c r="M4223" t="str">
        <f>IF(OR(L4223="ATTACK",L4223="FINTA"),"&lt;TECNICA&gt;",UPPER(anotacoes!I4223))</f>
        <v>&lt;TECNICA&gt;</v>
      </c>
      <c r="N4223" t="str">
        <f>IF(OR(L4223="ATTACK",L4223="FINTA"),UPPER(anotacoes!I4223),"")</f>
        <v>YOKO TOMOE</v>
      </c>
      <c r="O4223" s="6">
        <f>IF(anotacoes!N4223=0,"",anotacoes!N4223)</f>
        <v>7</v>
      </c>
      <c r="P4223" t="str">
        <f>IF(anotacoes!M4223=0,"",UPPER(anotacoes!M4223))</f>
        <v/>
      </c>
      <c r="Q4223" t="str">
        <f t="shared" si="131"/>
        <v>INSERT INTO CONVERSAO_LUTA_ACAO (cd_conversao, id_luta, sequencia, momento_inicio, momento_fim, quem_faz, quem_sofre, acao_tipo, acao, tecnica, direcao, pontuacao) VALUES (1, 58, 81, TRIM(' 00:11:55,460'), TRIM(' 00:11:55,460'), 'KIM, J B', 'LOIC', 'ATTACK', '&lt;TECNICA&gt;', 'YOKO TOMOE', 7, NULL)</v>
      </c>
      <c r="R4223" t="s">
        <v>10327</v>
      </c>
    </row>
    <row r="4224" spans="1:18" hidden="1" x14ac:dyDescent="0.25">
      <c r="A4224" s="7">
        <f>anotacoes!D4224</f>
        <v>40780</v>
      </c>
      <c r="B4224" t="str">
        <f>anotacoes!C4224</f>
        <v>WORLD CHAMPIONSHIPS PARIS 2011</v>
      </c>
      <c r="C4224" t="str">
        <f>anotacoes!E4224</f>
        <v>KIM, J B</v>
      </c>
      <c r="D4224" t="str">
        <f>anotacoes!F4224</f>
        <v>LOIC</v>
      </c>
      <c r="E4224" t="s">
        <v>10325</v>
      </c>
      <c r="F4224">
        <f>anotacoes!A4224</f>
        <v>58</v>
      </c>
      <c r="G4224">
        <f>anotacoes!B4224</f>
        <v>82</v>
      </c>
      <c r="H4224" t="str">
        <f>anotacoes!K4224</f>
        <v xml:space="preserve"> 00:11:55,460</v>
      </c>
      <c r="I4224" t="str">
        <f>anotacoes!L4224</f>
        <v xml:space="preserve"> 00:11:58,109</v>
      </c>
      <c r="J4224" t="str">
        <f>IF(L4224="PAUSE",E4224,IF(anotacoes!G4228=conversao_anotacoes!C4224,conversao_anotacoes!C4224,conversao_anotacoes!D4224))</f>
        <v>KIM, J B</v>
      </c>
      <c r="K4224" t="str">
        <f t="shared" si="130"/>
        <v>LOIC</v>
      </c>
      <c r="L4224" t="str">
        <f>UPPER(anotacoes!H4224)</f>
        <v>TRANSITION</v>
      </c>
      <c r="M4224" t="str">
        <f>IF(OR(L4224="ATTACK",L4224="FINTA"),"&lt;TECNICA&gt;",UPPER(anotacoes!I4224))</f>
        <v>WITH ATTACK</v>
      </c>
      <c r="N4224" t="str">
        <f>IF(OR(L4224="ATTACK",L4224="FINTA"),UPPER(anotacoes!I4224),"")</f>
        <v/>
      </c>
      <c r="O4224" s="6" t="str">
        <f>IF(anotacoes!N4224=0,"",anotacoes!N4224)</f>
        <v/>
      </c>
      <c r="P4224" t="str">
        <f>IF(anotacoes!M4224=0,"",UPPER(anotacoes!M4224))</f>
        <v/>
      </c>
      <c r="Q4224" t="str">
        <f t="shared" si="131"/>
        <v>INSERT INTO CONVERSAO_LUTA_ACAO (cd_conversao, id_luta, sequencia, momento_inicio, momento_fim, quem_faz, quem_sofre, acao_tipo, acao, tecnica, direcao, pontuacao) VALUES (1, 58, 82, TRIM(' 00:11:55,460'), TRIM(' 00:11:58,109'), 'KIM, J B', 'LOIC', 'TRANSITION', 'WITH ATTACK', NULL, NULL, NULL)</v>
      </c>
      <c r="R4224" t="s">
        <v>10327</v>
      </c>
    </row>
    <row r="4225" spans="1:18" hidden="1" x14ac:dyDescent="0.25">
      <c r="A4225" s="7">
        <f>anotacoes!D4225</f>
        <v>40780</v>
      </c>
      <c r="B4225" t="str">
        <f>anotacoes!C4225</f>
        <v>WORLD CHAMPIONSHIPS PARIS 2011</v>
      </c>
      <c r="C4225" t="str">
        <f>anotacoes!E4225</f>
        <v>KIM, J B</v>
      </c>
      <c r="D4225" t="str">
        <f>anotacoes!F4225</f>
        <v>LOIC</v>
      </c>
      <c r="E4225" t="s">
        <v>10325</v>
      </c>
      <c r="F4225">
        <f>anotacoes!A4225</f>
        <v>58</v>
      </c>
      <c r="G4225">
        <f>anotacoes!B4225</f>
        <v>83</v>
      </c>
      <c r="H4225" t="str">
        <f>anotacoes!K4225</f>
        <v xml:space="preserve"> 00:11:58,283</v>
      </c>
      <c r="I4225" t="str">
        <f>anotacoes!L4225</f>
        <v xml:space="preserve"> 00:12:02,054</v>
      </c>
      <c r="J4225" t="str">
        <f>IF(L4225="PAUSE",E4225,IF(anotacoes!G4229=conversao_anotacoes!C4225,conversao_anotacoes!C4225,conversao_anotacoes!D4225))</f>
        <v>KIM, J B</v>
      </c>
      <c r="K4225" t="str">
        <f t="shared" si="130"/>
        <v>LOIC</v>
      </c>
      <c r="L4225" t="str">
        <f>UPPER(anotacoes!H4225)</f>
        <v>GROUNDWORK COMBAT</v>
      </c>
      <c r="M4225" t="str">
        <f>IF(OR(L4225="ATTACK",L4225="FINTA"),"&lt;TECNICA&gt;",UPPER(anotacoes!I4225))</f>
        <v>CONTROL WITH LEGS</v>
      </c>
      <c r="N4225" t="str">
        <f>IF(OR(L4225="ATTACK",L4225="FINTA"),UPPER(anotacoes!I4225),"")</f>
        <v/>
      </c>
      <c r="O4225" s="6" t="str">
        <f>IF(anotacoes!N4225=0,"",anotacoes!N4225)</f>
        <v/>
      </c>
      <c r="P4225" t="str">
        <f>IF(anotacoes!M4225=0,"",UPPER(anotacoes!M4225))</f>
        <v/>
      </c>
      <c r="Q4225" t="str">
        <f t="shared" si="131"/>
        <v>INSERT INTO CONVERSAO_LUTA_ACAO (cd_conversao, id_luta, sequencia, momento_inicio, momento_fim, quem_faz, quem_sofre, acao_tipo, acao, tecnica, direcao, pontuacao) VALUES (1, 58, 83, TRIM(' 00:11:58,283'), TRIM(' 00:12:02,054'), 'KIM, J B', 'LOIC', 'GROUNDWORK COMBAT', 'CONTROL WITH LEGS', NULL, NULL, NULL)</v>
      </c>
      <c r="R4225" t="s">
        <v>10327</v>
      </c>
    </row>
    <row r="4226" spans="1:18" hidden="1" x14ac:dyDescent="0.25">
      <c r="A4226" s="7">
        <f>anotacoes!D4226</f>
        <v>40780</v>
      </c>
      <c r="B4226" t="str">
        <f>anotacoes!C4226</f>
        <v>WORLD CHAMPIONSHIPS PARIS 2011</v>
      </c>
      <c r="C4226" t="str">
        <f>anotacoes!E4226</f>
        <v>KIM, J B</v>
      </c>
      <c r="D4226" t="str">
        <f>anotacoes!F4226</f>
        <v>LOIC</v>
      </c>
      <c r="E4226" t="s">
        <v>10325</v>
      </c>
      <c r="F4226">
        <f>anotacoes!A4226</f>
        <v>58</v>
      </c>
      <c r="G4226">
        <f>anotacoes!B4226</f>
        <v>84</v>
      </c>
      <c r="H4226" t="str">
        <f>anotacoes!K4226</f>
        <v xml:space="preserve"> 00:12:02,226</v>
      </c>
      <c r="I4226" t="str">
        <f>anotacoes!L4226</f>
        <v xml:space="preserve"> 00:12:16,300</v>
      </c>
      <c r="J4226" t="str">
        <f>IF(L4226="PAUSE",E4226,IF(anotacoes!G4230=conversao_anotacoes!C4226,conversao_anotacoes!C4226,conversao_anotacoes!D4226))</f>
        <v>&lt;ARBITRO_DESCONHECIDO&gt;</v>
      </c>
      <c r="K4226" t="str">
        <f t="shared" si="130"/>
        <v/>
      </c>
      <c r="L4226" t="str">
        <f>UPPER(anotacoes!H4226)</f>
        <v>PAUSE</v>
      </c>
      <c r="M4226" t="str">
        <f>IF(OR(L4226="ATTACK",L4226="FINTA"),"&lt;TECNICA&gt;",UPPER(anotacoes!I4226))</f>
        <v>&lt;NAO_CLASSIFICADO&gt;</v>
      </c>
      <c r="N4226" t="str">
        <f>IF(OR(L4226="ATTACK",L4226="FINTA"),UPPER(anotacoes!I4226),"")</f>
        <v/>
      </c>
      <c r="O4226" s="6" t="str">
        <f>IF(anotacoes!N4226=0,"",anotacoes!N4226)</f>
        <v/>
      </c>
      <c r="P4226" t="str">
        <f>IF(anotacoes!M4226=0,"",UPPER(anotacoes!M4226))</f>
        <v/>
      </c>
      <c r="Q4226" t="str">
        <f t="shared" si="131"/>
        <v>INSERT INTO CONVERSAO_LUTA_ACAO (cd_conversao, id_luta, sequencia, momento_inicio, momento_fim, quem_faz, quem_sofre, acao_tipo, acao, tecnica, direcao, pontuacao) VALUES (1, 58, 84, TRIM(' 00:12:02,226'), TRIM(' 00:12:16,300'), '&lt;ARBITRO_DESCONHECIDO&gt;', '', 'PAUSE', '&lt;NAO_CLASSIFICADO&gt;', NULL, NULL, NULL)</v>
      </c>
      <c r="R4226" t="s">
        <v>10327</v>
      </c>
    </row>
    <row r="4227" spans="1:18" hidden="1" x14ac:dyDescent="0.25">
      <c r="A4227" s="7">
        <f>anotacoes!D4227</f>
        <v>40780</v>
      </c>
      <c r="B4227" t="str">
        <f>anotacoes!C4227</f>
        <v>WORLD CHAMPIONSHIPS PARIS 2011</v>
      </c>
      <c r="C4227" t="str">
        <f>anotacoes!E4227</f>
        <v>KIM, J B</v>
      </c>
      <c r="D4227" t="str">
        <f>anotacoes!F4227</f>
        <v>LOIC</v>
      </c>
      <c r="E4227" t="s">
        <v>10325</v>
      </c>
      <c r="F4227">
        <f>anotacoes!A4227</f>
        <v>58</v>
      </c>
      <c r="G4227">
        <f>anotacoes!B4227</f>
        <v>85</v>
      </c>
      <c r="H4227" t="str">
        <f>anotacoes!K4227</f>
        <v xml:space="preserve"> 00:12:16,300</v>
      </c>
      <c r="I4227" t="str">
        <f>anotacoes!L4227</f>
        <v xml:space="preserve"> 00:12:19,130</v>
      </c>
      <c r="J4227" t="str">
        <f>IF(L4227="PAUSE",E4227,IF(anotacoes!G4231=conversao_anotacoes!C4227,conversao_anotacoes!C4227,conversao_anotacoes!D4227))</f>
        <v>KIM, J B</v>
      </c>
      <c r="K4227" t="str">
        <f t="shared" ref="K4227:K4290" si="132">IF(J4227=E4227,"",IF(J4227=C4227,D4227,C4227))</f>
        <v>LOIC</v>
      </c>
      <c r="L4227" t="str">
        <f>UPPER(anotacoes!H4227)</f>
        <v>DISPLACEMENT</v>
      </c>
      <c r="M4227" t="str">
        <f>IF(OR(L4227="ATTACK",L4227="FINTA"),"&lt;TECNICA&gt;",UPPER(anotacoes!I4227))</f>
        <v>2-3 STEP HESITANT RIGHT</v>
      </c>
      <c r="N4227" t="str">
        <f>IF(OR(L4227="ATTACK",L4227="FINTA"),UPPER(anotacoes!I4227),"")</f>
        <v/>
      </c>
      <c r="O4227" s="6" t="str">
        <f>IF(anotacoes!N4227=0,"",anotacoes!N4227)</f>
        <v/>
      </c>
      <c r="P4227" t="str">
        <f>IF(anotacoes!M4227=0,"",UPPER(anotacoes!M4227))</f>
        <v/>
      </c>
      <c r="Q4227" t="str">
        <f t="shared" ref="Q4227:Q4290" si="133">CONCATENATE("INSERT INTO CONVERSAO_LUTA_ACAO (cd_conversao, id_luta, sequencia, momento_inicio, momento_fim, quem_faz, quem_sofre, acao_tipo, acao, tecnica, direcao, pontuacao) VALUES (1, ",F4227,", ",G4227,", ","TRIM('",H4227,"')",", ","TRIM('",I4227,"')",", ","'",J4227,"'",", ","'",K4227,"'",", ","'",L4227,"'",", ","'",M4227,"'",", ",IF(N4227="","NULL",CONCATENATE("'",N4227,"'")),", ",IF(O4227="","NULL",O4227),", ",IF(P4227="","NULL",CONCATENATE("'",P4227,"'")),")")</f>
        <v>INSERT INTO CONVERSAO_LUTA_ACAO (cd_conversao, id_luta, sequencia, momento_inicio, momento_fim, quem_faz, quem_sofre, acao_tipo, acao, tecnica, direcao, pontuacao) VALUES (1, 58, 85, TRIM(' 00:12:16,300'), TRIM(' 00:12:19,130'), 'KIM, J B', 'LOIC', 'DISPLACEMENT', '2-3 STEP HESITANT RIGHT', NULL, NULL, NULL)</v>
      </c>
      <c r="R4227" t="s">
        <v>10327</v>
      </c>
    </row>
    <row r="4228" spans="1:18" hidden="1" x14ac:dyDescent="0.25">
      <c r="A4228" s="7">
        <f>anotacoes!D4228</f>
        <v>40780</v>
      </c>
      <c r="B4228" t="str">
        <f>anotacoes!C4228</f>
        <v>WORLD CHAMPIONSHIPS PARIS 2011</v>
      </c>
      <c r="C4228" t="str">
        <f>anotacoes!E4228</f>
        <v>KIM, J B</v>
      </c>
      <c r="D4228" t="str">
        <f>anotacoes!F4228</f>
        <v>LOIC</v>
      </c>
      <c r="E4228" t="s">
        <v>10325</v>
      </c>
      <c r="F4228">
        <f>anotacoes!A4228</f>
        <v>58</v>
      </c>
      <c r="G4228">
        <f>anotacoes!B4228</f>
        <v>86</v>
      </c>
      <c r="H4228" t="str">
        <f>anotacoes!K4228</f>
        <v xml:space="preserve"> 00:12:19,130</v>
      </c>
      <c r="I4228" t="str">
        <f>anotacoes!L4228</f>
        <v xml:space="preserve"> 00:12:24,089</v>
      </c>
      <c r="J4228" t="str">
        <f>IF(L4228="PAUSE",E4228,IF(anotacoes!G4232=conversao_anotacoes!C4228,conversao_anotacoes!C4228,conversao_anotacoes!D4228))</f>
        <v>KIM, J B</v>
      </c>
      <c r="K4228" t="str">
        <f t="shared" si="132"/>
        <v>LOIC</v>
      </c>
      <c r="L4228" t="str">
        <f>UPPER(anotacoes!H4228)</f>
        <v>GRIP TIME</v>
      </c>
      <c r="M4228" t="str">
        <f>IF(OR(L4228="ATTACK",L4228="FINTA"),"&lt;TECNICA&gt;",UPPER(anotacoes!I4228))</f>
        <v>RIGHT SLEEVE LEFT SLEEVE</v>
      </c>
      <c r="N4228" t="str">
        <f>IF(OR(L4228="ATTACK",L4228="FINTA"),UPPER(anotacoes!I4228),"")</f>
        <v/>
      </c>
      <c r="O4228" s="6" t="str">
        <f>IF(anotacoes!N4228=0,"",anotacoes!N4228)</f>
        <v/>
      </c>
      <c r="P4228" t="str">
        <f>IF(anotacoes!M4228=0,"",UPPER(anotacoes!M4228))</f>
        <v/>
      </c>
      <c r="Q4228" t="str">
        <f t="shared" si="133"/>
        <v>INSERT INTO CONVERSAO_LUTA_ACAO (cd_conversao, id_luta, sequencia, momento_inicio, momento_fim, quem_faz, quem_sofre, acao_tipo, acao, tecnica, direcao, pontuacao) VALUES (1, 58, 86, TRIM(' 00:12:19,130'), TRIM(' 00:12:24,089'), 'KIM, J B', 'LOIC', 'GRIP TIME', 'RIGHT SLEEVE LEFT SLEEVE', NULL, NULL, NULL)</v>
      </c>
      <c r="R4228" t="s">
        <v>10327</v>
      </c>
    </row>
    <row r="4229" spans="1:18" hidden="1" x14ac:dyDescent="0.25">
      <c r="A4229" s="7">
        <f>anotacoes!D4229</f>
        <v>40780</v>
      </c>
      <c r="B4229" t="str">
        <f>anotacoes!C4229</f>
        <v>WORLD CHAMPIONSHIPS PARIS 2011</v>
      </c>
      <c r="C4229" t="str">
        <f>anotacoes!E4229</f>
        <v>KIM, J B</v>
      </c>
      <c r="D4229" t="str">
        <f>anotacoes!F4229</f>
        <v>LOIC</v>
      </c>
      <c r="E4229" t="s">
        <v>10325</v>
      </c>
      <c r="F4229">
        <f>anotacoes!A4229</f>
        <v>58</v>
      </c>
      <c r="G4229">
        <f>anotacoes!B4229</f>
        <v>87</v>
      </c>
      <c r="H4229" t="str">
        <f>anotacoes!K4229</f>
        <v xml:space="preserve"> 00:12:24,089</v>
      </c>
      <c r="I4229" t="str">
        <f>anotacoes!L4229</f>
        <v xml:space="preserve"> 00:12:29,768</v>
      </c>
      <c r="J4229" t="str">
        <f>IF(L4229="PAUSE",E4229,IF(anotacoes!G4233=conversao_anotacoes!C4229,conversao_anotacoes!C4229,conversao_anotacoes!D4229))</f>
        <v>KIM, J B</v>
      </c>
      <c r="K4229" t="str">
        <f t="shared" si="132"/>
        <v>LOIC</v>
      </c>
      <c r="L4229" t="str">
        <f>UPPER(anotacoes!H4229)</f>
        <v>DISPLACEMENT</v>
      </c>
      <c r="M4229" t="str">
        <f>IF(OR(L4229="ATTACK",L4229="FINTA"),"&lt;TECNICA&gt;",UPPER(anotacoes!I4229))</f>
        <v>TRY TO GRIP WITH CONTACT</v>
      </c>
      <c r="N4229" t="str">
        <f>IF(OR(L4229="ATTACK",L4229="FINTA"),UPPER(anotacoes!I4229),"")</f>
        <v/>
      </c>
      <c r="O4229" s="6" t="str">
        <f>IF(anotacoes!N4229=0,"",anotacoes!N4229)</f>
        <v/>
      </c>
      <c r="P4229" t="str">
        <f>IF(anotacoes!M4229=0,"",UPPER(anotacoes!M4229))</f>
        <v/>
      </c>
      <c r="Q4229" t="str">
        <f t="shared" si="133"/>
        <v>INSERT INTO CONVERSAO_LUTA_ACAO (cd_conversao, id_luta, sequencia, momento_inicio, momento_fim, quem_faz, quem_sofre, acao_tipo, acao, tecnica, direcao, pontuacao) VALUES (1, 58, 87, TRIM(' 00:12:24,089'), TRIM(' 00:12:29,768'), 'KIM, J B', 'LOIC', 'DISPLACEMENT', 'TRY TO GRIP WITH CONTACT', NULL, NULL, NULL)</v>
      </c>
      <c r="R4229" t="s">
        <v>10327</v>
      </c>
    </row>
    <row r="4230" spans="1:18" hidden="1" x14ac:dyDescent="0.25">
      <c r="A4230" s="7">
        <f>anotacoes!D4230</f>
        <v>40780</v>
      </c>
      <c r="B4230" t="str">
        <f>anotacoes!C4230</f>
        <v>WORLD CHAMPIONSHIPS PARIS 2011</v>
      </c>
      <c r="C4230" t="str">
        <f>anotacoes!E4230</f>
        <v>KIM, J B</v>
      </c>
      <c r="D4230" t="str">
        <f>anotacoes!F4230</f>
        <v>LOIC</v>
      </c>
      <c r="E4230" t="s">
        <v>10325</v>
      </c>
      <c r="F4230">
        <f>anotacoes!A4230</f>
        <v>58</v>
      </c>
      <c r="G4230">
        <f>anotacoes!B4230</f>
        <v>88</v>
      </c>
      <c r="H4230" t="str">
        <f>anotacoes!K4230</f>
        <v xml:space="preserve"> 00:12:29,768</v>
      </c>
      <c r="I4230" t="str">
        <f>anotacoes!L4230</f>
        <v xml:space="preserve"> 00:12:32,525</v>
      </c>
      <c r="J4230" t="str">
        <f>IF(L4230="PAUSE",E4230,IF(anotacoes!G4234=conversao_anotacoes!C4230,conversao_anotacoes!C4230,conversao_anotacoes!D4230))</f>
        <v>LOIC</v>
      </c>
      <c r="K4230" t="str">
        <f t="shared" si="132"/>
        <v>KIM, J B</v>
      </c>
      <c r="L4230" t="str">
        <f>UPPER(anotacoes!H4230)</f>
        <v>GRIP TIME</v>
      </c>
      <c r="M4230" t="str">
        <f>IF(OR(L4230="ATTACK",L4230="FINTA"),"&lt;TECNICA&gt;",UPPER(anotacoes!I4230))</f>
        <v>LEFT COLLAR RIGHT SLEEVE</v>
      </c>
      <c r="N4230" t="str">
        <f>IF(OR(L4230="ATTACK",L4230="FINTA"),UPPER(anotacoes!I4230),"")</f>
        <v/>
      </c>
      <c r="O4230" s="6" t="str">
        <f>IF(anotacoes!N4230=0,"",anotacoes!N4230)</f>
        <v/>
      </c>
      <c r="P4230" t="str">
        <f>IF(anotacoes!M4230=0,"",UPPER(anotacoes!M4230))</f>
        <v/>
      </c>
      <c r="Q4230" t="str">
        <f t="shared" si="133"/>
        <v>INSERT INTO CONVERSAO_LUTA_ACAO (cd_conversao, id_luta, sequencia, momento_inicio, momento_fim, quem_faz, quem_sofre, acao_tipo, acao, tecnica, direcao, pontuacao) VALUES (1, 58, 88, TRIM(' 00:12:29,768'), TRIM(' 00:12:32,525'), 'LOIC', 'KIM, J B', 'GRIP TIME', 'LEFT COLLAR RIGHT SLEEVE', NULL, NULL, NULL)</v>
      </c>
      <c r="R4230" t="s">
        <v>10327</v>
      </c>
    </row>
    <row r="4231" spans="1:18" hidden="1" x14ac:dyDescent="0.25">
      <c r="A4231" s="7">
        <f>anotacoes!D4231</f>
        <v>40780</v>
      </c>
      <c r="B4231" t="str">
        <f>anotacoes!C4231</f>
        <v>WORLD CHAMPIONSHIPS PARIS 2011</v>
      </c>
      <c r="C4231" t="str">
        <f>anotacoes!E4231</f>
        <v>KIM, J B</v>
      </c>
      <c r="D4231" t="str">
        <f>anotacoes!F4231</f>
        <v>LOIC</v>
      </c>
      <c r="E4231" t="s">
        <v>10325</v>
      </c>
      <c r="F4231">
        <f>anotacoes!A4231</f>
        <v>58</v>
      </c>
      <c r="G4231">
        <f>anotacoes!B4231</f>
        <v>89</v>
      </c>
      <c r="H4231" t="str">
        <f>anotacoes!K4231</f>
        <v xml:space="preserve"> 00:12:32,525</v>
      </c>
      <c r="I4231" t="str">
        <f>anotacoes!L4231</f>
        <v xml:space="preserve"> 00:12:32,525</v>
      </c>
      <c r="J4231" t="str">
        <f>IF(L4231="PAUSE",E4231,IF(anotacoes!G4235=conversao_anotacoes!C4231,conversao_anotacoes!C4231,conversao_anotacoes!D4231))</f>
        <v>LOIC</v>
      </c>
      <c r="K4231" t="str">
        <f t="shared" si="132"/>
        <v>KIM, J B</v>
      </c>
      <c r="L4231" t="str">
        <f>UPPER(anotacoes!H4231)</f>
        <v>ATTACK</v>
      </c>
      <c r="M4231" t="str">
        <f>IF(OR(L4231="ATTACK",L4231="FINTA"),"&lt;TECNICA&gt;",UPPER(anotacoes!I4231))</f>
        <v>&lt;TECNICA&gt;</v>
      </c>
      <c r="N4231" t="str">
        <f>IF(OR(L4231="ATTACK",L4231="FINTA"),UPPER(anotacoes!I4231),"")</f>
        <v>YOKO TOMOE</v>
      </c>
      <c r="O4231" s="6">
        <f>IF(anotacoes!N4231=0,"",anotacoes!N4231)</f>
        <v>7</v>
      </c>
      <c r="P4231" t="str">
        <f>IF(anotacoes!M4231=0,"",UPPER(anotacoes!M4231))</f>
        <v/>
      </c>
      <c r="Q4231" t="str">
        <f t="shared" si="133"/>
        <v>INSERT INTO CONVERSAO_LUTA_ACAO (cd_conversao, id_luta, sequencia, momento_inicio, momento_fim, quem_faz, quem_sofre, acao_tipo, acao, tecnica, direcao, pontuacao) VALUES (1, 58, 89, TRIM(' 00:12:32,525'), TRIM(' 00:12:32,525'), 'LOIC', 'KIM, J B', 'ATTACK', '&lt;TECNICA&gt;', 'YOKO TOMOE', 7, NULL)</v>
      </c>
      <c r="R4231" t="s">
        <v>10327</v>
      </c>
    </row>
    <row r="4232" spans="1:18" hidden="1" x14ac:dyDescent="0.25">
      <c r="A4232" s="7">
        <f>anotacoes!D4232</f>
        <v>40780</v>
      </c>
      <c r="B4232" t="str">
        <f>anotacoes!C4232</f>
        <v>WORLD CHAMPIONSHIPS PARIS 2011</v>
      </c>
      <c r="C4232" t="str">
        <f>anotacoes!E4232</f>
        <v>KIM, J B</v>
      </c>
      <c r="D4232" t="str">
        <f>anotacoes!F4232</f>
        <v>LOIC</v>
      </c>
      <c r="E4232" t="s">
        <v>10325</v>
      </c>
      <c r="F4232">
        <f>anotacoes!A4232</f>
        <v>58</v>
      </c>
      <c r="G4232">
        <f>anotacoes!B4232</f>
        <v>90</v>
      </c>
      <c r="H4232" t="str">
        <f>anotacoes!K4232</f>
        <v xml:space="preserve"> 00:12:32,525</v>
      </c>
      <c r="I4232" t="str">
        <f>anotacoes!L4232</f>
        <v xml:space="preserve"> 00:12:37,251</v>
      </c>
      <c r="J4232" t="str">
        <f>IF(L4232="PAUSE",E4232,IF(anotacoes!G4236=conversao_anotacoes!C4232,conversao_anotacoes!C4232,conversao_anotacoes!D4232))</f>
        <v>LOIC</v>
      </c>
      <c r="K4232" t="str">
        <f t="shared" si="132"/>
        <v>KIM, J B</v>
      </c>
      <c r="L4232" t="str">
        <f>UPPER(anotacoes!H4232)</f>
        <v>GROUNDWORK COMBAT</v>
      </c>
      <c r="M4232" t="str">
        <f>IF(OR(L4232="ATTACK",L4232="FINTA"),"&lt;TECNICA&gt;",UPPER(anotacoes!I4232))</f>
        <v>CONTROL WITH LEGS</v>
      </c>
      <c r="N4232" t="str">
        <f>IF(OR(L4232="ATTACK",L4232="FINTA"),UPPER(anotacoes!I4232),"")</f>
        <v/>
      </c>
      <c r="O4232" s="6" t="str">
        <f>IF(anotacoes!N4232=0,"",anotacoes!N4232)</f>
        <v/>
      </c>
      <c r="P4232" t="str">
        <f>IF(anotacoes!M4232=0,"",UPPER(anotacoes!M4232))</f>
        <v/>
      </c>
      <c r="Q4232" t="str">
        <f t="shared" si="133"/>
        <v>INSERT INTO CONVERSAO_LUTA_ACAO (cd_conversao, id_luta, sequencia, momento_inicio, momento_fim, quem_faz, quem_sofre, acao_tipo, acao, tecnica, direcao, pontuacao) VALUES (1, 58, 90, TRIM(' 00:12:32,525'), TRIM(' 00:12:37,251'), 'LOIC', 'KIM, J B', 'GROUNDWORK COMBAT', 'CONTROL WITH LEGS', NULL, NULL, NULL)</v>
      </c>
      <c r="R4232" t="s">
        <v>10327</v>
      </c>
    </row>
    <row r="4233" spans="1:18" hidden="1" x14ac:dyDescent="0.25">
      <c r="A4233" s="7">
        <f>anotacoes!D4233</f>
        <v>40780</v>
      </c>
      <c r="B4233" t="str">
        <f>anotacoes!C4233</f>
        <v>WORLD CHAMPIONSHIPS PARIS 2011</v>
      </c>
      <c r="C4233" t="str">
        <f>anotacoes!E4233</f>
        <v>KIM, J B</v>
      </c>
      <c r="D4233" t="str">
        <f>anotacoes!F4233</f>
        <v>LOIC</v>
      </c>
      <c r="E4233" t="s">
        <v>10325</v>
      </c>
      <c r="F4233">
        <f>anotacoes!A4233</f>
        <v>58</v>
      </c>
      <c r="G4233">
        <f>anotacoes!B4233</f>
        <v>91</v>
      </c>
      <c r="H4233" t="str">
        <f>anotacoes!K4233</f>
        <v xml:space="preserve"> 00:12:37,440</v>
      </c>
      <c r="I4233" t="str">
        <f>anotacoes!L4233</f>
        <v xml:space="preserve"> 00:13:41,142</v>
      </c>
      <c r="J4233" t="str">
        <f>IF(L4233="PAUSE",E4233,IF(anotacoes!G4237=conversao_anotacoes!C4233,conversao_anotacoes!C4233,conversao_anotacoes!D4233))</f>
        <v>&lt;ARBITRO_DESCONHECIDO&gt;</v>
      </c>
      <c r="K4233" t="str">
        <f t="shared" si="132"/>
        <v/>
      </c>
      <c r="L4233" t="str">
        <f>UPPER(anotacoes!H4233)</f>
        <v>PAUSE</v>
      </c>
      <c r="M4233" t="str">
        <f>IF(OR(L4233="ATTACK",L4233="FINTA"),"&lt;TECNICA&gt;",UPPER(anotacoes!I4233))</f>
        <v>SHIDO WITH SCORE</v>
      </c>
      <c r="N4233" t="str">
        <f>IF(OR(L4233="ATTACK",L4233="FINTA"),UPPER(anotacoes!I4233),"")</f>
        <v/>
      </c>
      <c r="O4233" s="6" t="str">
        <f>IF(anotacoes!N4233=0,"",anotacoes!N4233)</f>
        <v/>
      </c>
      <c r="P4233" t="str">
        <f>IF(anotacoes!M4233=0,"",UPPER(anotacoes!M4233))</f>
        <v/>
      </c>
      <c r="Q4233" t="str">
        <f t="shared" si="133"/>
        <v>INSERT INTO CONVERSAO_LUTA_ACAO (cd_conversao, id_luta, sequencia, momento_inicio, momento_fim, quem_faz, quem_sofre, acao_tipo, acao, tecnica, direcao, pontuacao) VALUES (1, 58, 91, TRIM(' 00:12:37,440'), TRIM(' 00:13:41,142'), '&lt;ARBITRO_DESCONHECIDO&gt;', '', 'PAUSE', 'SHIDO WITH SCORE', NULL, NULL, NULL)</v>
      </c>
      <c r="R4233" t="s">
        <v>10327</v>
      </c>
    </row>
    <row r="4234" spans="1:18" hidden="1" x14ac:dyDescent="0.25">
      <c r="A4234" s="7">
        <f>anotacoes!D4234</f>
        <v>40524</v>
      </c>
      <c r="B4234" t="str">
        <f>anotacoes!C4234</f>
        <v>GRAND SLAM TOKYO 2010</v>
      </c>
      <c r="C4234" t="str">
        <f>anotacoes!E4234</f>
        <v>KIM, M K</v>
      </c>
      <c r="D4234" t="str">
        <f>anotacoes!F4234</f>
        <v>SEDEJ</v>
      </c>
      <c r="E4234" t="s">
        <v>10325</v>
      </c>
      <c r="F4234">
        <f>anotacoes!A4234</f>
        <v>59</v>
      </c>
      <c r="G4234">
        <f>anotacoes!B4234</f>
        <v>1</v>
      </c>
      <c r="H4234" t="str">
        <f>anotacoes!K4234</f>
        <v xml:space="preserve"> 00:00:02,162</v>
      </c>
      <c r="I4234" t="str">
        <f>anotacoes!L4234</f>
        <v xml:space="preserve"> 00:00:03,812</v>
      </c>
      <c r="J4234" t="str">
        <f>IF(L4234="PAUSE",E4234,IF(anotacoes!G4238=conversao_anotacoes!C4234,conversao_anotacoes!C4234,conversao_anotacoes!D4234))</f>
        <v>KIM, M K</v>
      </c>
      <c r="K4234" t="str">
        <f t="shared" si="132"/>
        <v>SEDEJ</v>
      </c>
      <c r="L4234" t="str">
        <f>UPPER(anotacoes!H4234)</f>
        <v>DISPLACEMENT</v>
      </c>
      <c r="M4234" t="str">
        <f>IF(OR(L4234="ATTACK",L4234="FINTA"),"&lt;TECNICA&gt;",UPPER(anotacoes!I4234))</f>
        <v>2-3 STEP HESITANT LEFT</v>
      </c>
      <c r="N4234" t="str">
        <f>IF(OR(L4234="ATTACK",L4234="FINTA"),UPPER(anotacoes!I4234),"")</f>
        <v/>
      </c>
      <c r="O4234" s="6" t="str">
        <f>IF(anotacoes!N4234=0,"",anotacoes!N4234)</f>
        <v/>
      </c>
      <c r="P4234" t="str">
        <f>IF(anotacoes!M4234=0,"",UPPER(anotacoes!M4234))</f>
        <v/>
      </c>
      <c r="Q4234" t="str">
        <f t="shared" si="133"/>
        <v>INSERT INTO CONVERSAO_LUTA_ACAO (cd_conversao, id_luta, sequencia, momento_inicio, momento_fim, quem_faz, quem_sofre, acao_tipo, acao, tecnica, direcao, pontuacao) VALUES (1, 59, 1, TRIM(' 00:00:02,162'), TRIM(' 00:00:03,812'), 'KIM, M K', 'SEDEJ', 'DISPLACEMENT', '2-3 STEP HESITANT LEFT', NULL, NULL, NULL)</v>
      </c>
      <c r="R4234" t="s">
        <v>10327</v>
      </c>
    </row>
    <row r="4235" spans="1:18" hidden="1" x14ac:dyDescent="0.25">
      <c r="A4235" s="7">
        <f>anotacoes!D4235</f>
        <v>40524</v>
      </c>
      <c r="B4235" t="str">
        <f>anotacoes!C4235</f>
        <v>GRAND SLAM TOKYO 2010</v>
      </c>
      <c r="C4235" t="str">
        <f>anotacoes!E4235</f>
        <v>KIM, M K</v>
      </c>
      <c r="D4235" t="str">
        <f>anotacoes!F4235</f>
        <v>SEDEJ</v>
      </c>
      <c r="E4235" t="s">
        <v>10325</v>
      </c>
      <c r="F4235">
        <f>anotacoes!A4235</f>
        <v>59</v>
      </c>
      <c r="G4235">
        <f>anotacoes!B4235</f>
        <v>2</v>
      </c>
      <c r="H4235" t="str">
        <f>anotacoes!K4235</f>
        <v xml:space="preserve"> 00:00:03,979</v>
      </c>
      <c r="I4235" t="str">
        <f>anotacoes!L4235</f>
        <v xml:space="preserve"> 00:00:18,582</v>
      </c>
      <c r="J4235" t="str">
        <f>IF(L4235="PAUSE",E4235,IF(anotacoes!G4239=conversao_anotacoes!C4235,conversao_anotacoes!C4235,conversao_anotacoes!D4235))</f>
        <v>KIM, M K</v>
      </c>
      <c r="K4235" t="str">
        <f t="shared" si="132"/>
        <v>SEDEJ</v>
      </c>
      <c r="L4235" t="str">
        <f>UPPER(anotacoes!H4235)</f>
        <v>DISPLACEMENT</v>
      </c>
      <c r="M4235" t="str">
        <f>IF(OR(L4235="ATTACK",L4235="FINTA"),"&lt;TECNICA&gt;",UPPER(anotacoes!I4235))</f>
        <v>TRY TO GRIP WITH CONTACT</v>
      </c>
      <c r="N4235" t="str">
        <f>IF(OR(L4235="ATTACK",L4235="FINTA"),UPPER(anotacoes!I4235),"")</f>
        <v/>
      </c>
      <c r="O4235" s="6" t="str">
        <f>IF(anotacoes!N4235=0,"",anotacoes!N4235)</f>
        <v/>
      </c>
      <c r="P4235" t="str">
        <f>IF(anotacoes!M4235=0,"",UPPER(anotacoes!M4235))</f>
        <v/>
      </c>
      <c r="Q4235" t="str">
        <f t="shared" si="133"/>
        <v>INSERT INTO CONVERSAO_LUTA_ACAO (cd_conversao, id_luta, sequencia, momento_inicio, momento_fim, quem_faz, quem_sofre, acao_tipo, acao, tecnica, direcao, pontuacao) VALUES (1, 59, 2, TRIM(' 00:00:03,979'), TRIM(' 00:00:18,582'), 'KIM, M K', 'SEDEJ', 'DISPLACEMENT', 'TRY TO GRIP WITH CONTACT', NULL, NULL, NULL)</v>
      </c>
      <c r="R4235" t="s">
        <v>10327</v>
      </c>
    </row>
    <row r="4236" spans="1:18" hidden="1" x14ac:dyDescent="0.25">
      <c r="A4236" s="7">
        <f>anotacoes!D4236</f>
        <v>40524</v>
      </c>
      <c r="B4236" t="str">
        <f>anotacoes!C4236</f>
        <v>GRAND SLAM TOKYO 2010</v>
      </c>
      <c r="C4236" t="str">
        <f>anotacoes!E4236</f>
        <v>KIM, M K</v>
      </c>
      <c r="D4236" t="str">
        <f>anotacoes!F4236</f>
        <v>SEDEJ</v>
      </c>
      <c r="E4236" t="s">
        <v>10325</v>
      </c>
      <c r="F4236">
        <f>anotacoes!A4236</f>
        <v>59</v>
      </c>
      <c r="G4236">
        <f>anotacoes!B4236</f>
        <v>3</v>
      </c>
      <c r="H4236" t="str">
        <f>anotacoes!K4236</f>
        <v xml:space="preserve"> 00:00:18,582</v>
      </c>
      <c r="I4236" t="str">
        <f>anotacoes!L4236</f>
        <v xml:space="preserve"> 00:00:20,228</v>
      </c>
      <c r="J4236" t="str">
        <f>IF(L4236="PAUSE",E4236,IF(anotacoes!G4240=conversao_anotacoes!C4236,conversao_anotacoes!C4236,conversao_anotacoes!D4236))</f>
        <v>KIM, M K</v>
      </c>
      <c r="K4236" t="str">
        <f t="shared" si="132"/>
        <v>SEDEJ</v>
      </c>
      <c r="L4236" t="str">
        <f>UPPER(anotacoes!H4236)</f>
        <v>GRIP TIME</v>
      </c>
      <c r="M4236" t="str">
        <f>IF(OR(L4236="ATTACK",L4236="FINTA"),"&lt;TECNICA&gt;",UPPER(anotacoes!I4236))</f>
        <v>RIGHT COLLAR</v>
      </c>
      <c r="N4236" t="str">
        <f>IF(OR(L4236="ATTACK",L4236="FINTA"),UPPER(anotacoes!I4236),"")</f>
        <v/>
      </c>
      <c r="O4236" s="6" t="str">
        <f>IF(anotacoes!N4236=0,"",anotacoes!N4236)</f>
        <v/>
      </c>
      <c r="P4236" t="str">
        <f>IF(anotacoes!M4236=0,"",UPPER(anotacoes!M4236))</f>
        <v/>
      </c>
      <c r="Q4236" t="str">
        <f t="shared" si="133"/>
        <v>INSERT INTO CONVERSAO_LUTA_ACAO (cd_conversao, id_luta, sequencia, momento_inicio, momento_fim, quem_faz, quem_sofre, acao_tipo, acao, tecnica, direcao, pontuacao) VALUES (1, 59, 3, TRIM(' 00:00:18,582'), TRIM(' 00:00:20,228'), 'KIM, M K', 'SEDEJ', 'GRIP TIME', 'RIGHT COLLAR', NULL, NULL, NULL)</v>
      </c>
      <c r="R4236" t="s">
        <v>10327</v>
      </c>
    </row>
    <row r="4237" spans="1:18" hidden="1" x14ac:dyDescent="0.25">
      <c r="A4237" s="7">
        <f>anotacoes!D4237</f>
        <v>40524</v>
      </c>
      <c r="B4237" t="str">
        <f>anotacoes!C4237</f>
        <v>GRAND SLAM TOKYO 2010</v>
      </c>
      <c r="C4237" t="str">
        <f>anotacoes!E4237</f>
        <v>KIM, M K</v>
      </c>
      <c r="D4237" t="str">
        <f>anotacoes!F4237</f>
        <v>SEDEJ</v>
      </c>
      <c r="E4237" t="s">
        <v>10325</v>
      </c>
      <c r="F4237">
        <f>anotacoes!A4237</f>
        <v>59</v>
      </c>
      <c r="G4237">
        <f>anotacoes!B4237</f>
        <v>4</v>
      </c>
      <c r="H4237" t="str">
        <f>anotacoes!K4237</f>
        <v xml:space="preserve"> 00:00:20,401</v>
      </c>
      <c r="I4237" t="str">
        <f>anotacoes!L4237</f>
        <v xml:space="preserve"> 00:00:24,112</v>
      </c>
      <c r="J4237" t="str">
        <f>IF(L4237="PAUSE",E4237,IF(anotacoes!G4241=conversao_anotacoes!C4237,conversao_anotacoes!C4237,conversao_anotacoes!D4237))</f>
        <v>KIM, M K</v>
      </c>
      <c r="K4237" t="str">
        <f t="shared" si="132"/>
        <v>SEDEJ</v>
      </c>
      <c r="L4237" t="str">
        <f>UPPER(anotacoes!H4237)</f>
        <v>DISPLACEMENT</v>
      </c>
      <c r="M4237" t="str">
        <f>IF(OR(L4237="ATTACK",L4237="FINTA"),"&lt;TECNICA&gt;",UPPER(anotacoes!I4237))</f>
        <v>TRY TO GRIP WITH CONTACT</v>
      </c>
      <c r="N4237" t="str">
        <f>IF(OR(L4237="ATTACK",L4237="FINTA"),UPPER(anotacoes!I4237),"")</f>
        <v/>
      </c>
      <c r="O4237" s="6" t="str">
        <f>IF(anotacoes!N4237=0,"",anotacoes!N4237)</f>
        <v/>
      </c>
      <c r="P4237" t="str">
        <f>IF(anotacoes!M4237=0,"",UPPER(anotacoes!M4237))</f>
        <v/>
      </c>
      <c r="Q4237" t="str">
        <f t="shared" si="133"/>
        <v>INSERT INTO CONVERSAO_LUTA_ACAO (cd_conversao, id_luta, sequencia, momento_inicio, momento_fim, quem_faz, quem_sofre, acao_tipo, acao, tecnica, direcao, pontuacao) VALUES (1, 59, 4, TRIM(' 00:00:20,401'), TRIM(' 00:00:24,112'), 'KIM, M K', 'SEDEJ', 'DISPLACEMENT', 'TRY TO GRIP WITH CONTACT', NULL, NULL, NULL)</v>
      </c>
      <c r="R4237" t="s">
        <v>10327</v>
      </c>
    </row>
    <row r="4238" spans="1:18" hidden="1" x14ac:dyDescent="0.25">
      <c r="A4238" s="7">
        <f>anotacoes!D4238</f>
        <v>40524</v>
      </c>
      <c r="B4238" t="str">
        <f>anotacoes!C4238</f>
        <v>GRAND SLAM TOKYO 2010</v>
      </c>
      <c r="C4238" t="str">
        <f>anotacoes!E4238</f>
        <v>KIM, M K</v>
      </c>
      <c r="D4238" t="str">
        <f>anotacoes!F4238</f>
        <v>SEDEJ</v>
      </c>
      <c r="E4238" t="s">
        <v>10325</v>
      </c>
      <c r="F4238">
        <f>anotacoes!A4238</f>
        <v>59</v>
      </c>
      <c r="G4238">
        <f>anotacoes!B4238</f>
        <v>5</v>
      </c>
      <c r="H4238" t="str">
        <f>anotacoes!K4238</f>
        <v xml:space="preserve"> 00:00:24,285</v>
      </c>
      <c r="I4238" t="str">
        <f>anotacoes!L4238</f>
        <v xml:space="preserve"> 00:00:32,927</v>
      </c>
      <c r="J4238" t="str">
        <f>IF(L4238="PAUSE",E4238,IF(anotacoes!G4242=conversao_anotacoes!C4238,conversao_anotacoes!C4238,conversao_anotacoes!D4238))</f>
        <v>KIM, M K</v>
      </c>
      <c r="K4238" t="str">
        <f t="shared" si="132"/>
        <v>SEDEJ</v>
      </c>
      <c r="L4238" t="str">
        <f>UPPER(anotacoes!H4238)</f>
        <v>GRIP TIME</v>
      </c>
      <c r="M4238" t="str">
        <f>IF(OR(L4238="ATTACK",L4238="FINTA"),"&lt;TECNICA&gt;",UPPER(anotacoes!I4238))</f>
        <v>RIGHT BACK</v>
      </c>
      <c r="N4238" t="str">
        <f>IF(OR(L4238="ATTACK",L4238="FINTA"),UPPER(anotacoes!I4238),"")</f>
        <v/>
      </c>
      <c r="O4238" s="6" t="str">
        <f>IF(anotacoes!N4238=0,"",anotacoes!N4238)</f>
        <v/>
      </c>
      <c r="P4238" t="str">
        <f>IF(anotacoes!M4238=0,"",UPPER(anotacoes!M4238))</f>
        <v/>
      </c>
      <c r="Q4238" t="str">
        <f t="shared" si="133"/>
        <v>INSERT INTO CONVERSAO_LUTA_ACAO (cd_conversao, id_luta, sequencia, momento_inicio, momento_fim, quem_faz, quem_sofre, acao_tipo, acao, tecnica, direcao, pontuacao) VALUES (1, 59, 5, TRIM(' 00:00:24,285'), TRIM(' 00:00:32,927'), 'KIM, M K', 'SEDEJ', 'GRIP TIME', 'RIGHT BACK', NULL, NULL, NULL)</v>
      </c>
      <c r="R4238" t="s">
        <v>10327</v>
      </c>
    </row>
    <row r="4239" spans="1:18" hidden="1" x14ac:dyDescent="0.25">
      <c r="A4239" s="7">
        <f>anotacoes!D4239</f>
        <v>40524</v>
      </c>
      <c r="B4239" t="str">
        <f>anotacoes!C4239</f>
        <v>GRAND SLAM TOKYO 2010</v>
      </c>
      <c r="C4239" t="str">
        <f>anotacoes!E4239</f>
        <v>KIM, M K</v>
      </c>
      <c r="D4239" t="str">
        <f>anotacoes!F4239</f>
        <v>SEDEJ</v>
      </c>
      <c r="E4239" t="s">
        <v>10325</v>
      </c>
      <c r="F4239">
        <f>anotacoes!A4239</f>
        <v>59</v>
      </c>
      <c r="G4239">
        <f>anotacoes!B4239</f>
        <v>6</v>
      </c>
      <c r="H4239" t="str">
        <f>anotacoes!K4239</f>
        <v xml:space="preserve"> 00:00:32,927</v>
      </c>
      <c r="I4239" t="str">
        <f>anotacoes!L4239</f>
        <v xml:space="preserve"> 00:00:32,927</v>
      </c>
      <c r="J4239" t="str">
        <f>IF(L4239="PAUSE",E4239,IF(anotacoes!G4243=conversao_anotacoes!C4239,conversao_anotacoes!C4239,conversao_anotacoes!D4239))</f>
        <v>KIM, M K</v>
      </c>
      <c r="K4239" t="str">
        <f t="shared" si="132"/>
        <v>SEDEJ</v>
      </c>
      <c r="L4239" t="str">
        <f>UPPER(anotacoes!H4239)</f>
        <v>DEFENSE</v>
      </c>
      <c r="M4239" t="str">
        <f>IF(OR(L4239="ATTACK",L4239="FINTA"),"&lt;TECNICA&gt;",UPPER(anotacoes!I4239))</f>
        <v>TAE-SABAKI RIGHT INCLINED</v>
      </c>
      <c r="N4239" t="str">
        <f>IF(OR(L4239="ATTACK",L4239="FINTA"),UPPER(anotacoes!I4239),"")</f>
        <v/>
      </c>
      <c r="O4239" s="6" t="str">
        <f>IF(anotacoes!N4239=0,"",anotacoes!N4239)</f>
        <v/>
      </c>
      <c r="P4239" t="str">
        <f>IF(anotacoes!M4239=0,"",UPPER(anotacoes!M4239))</f>
        <v/>
      </c>
      <c r="Q4239" t="str">
        <f t="shared" si="133"/>
        <v>INSERT INTO CONVERSAO_LUTA_ACAO (cd_conversao, id_luta, sequencia, momento_inicio, momento_fim, quem_faz, quem_sofre, acao_tipo, acao, tecnica, direcao, pontuacao) VALUES (1, 59, 6, TRIM(' 00:00:32,927'), TRIM(' 00:00:32,927'), 'KIM, M K', 'SEDEJ', 'DEFENSE', 'TAE-SABAKI RIGHT INCLINED', NULL, NULL, NULL)</v>
      </c>
      <c r="R4239" t="s">
        <v>10327</v>
      </c>
    </row>
    <row r="4240" spans="1:18" hidden="1" x14ac:dyDescent="0.25">
      <c r="A4240" s="7">
        <f>anotacoes!D4240</f>
        <v>40524</v>
      </c>
      <c r="B4240" t="str">
        <f>anotacoes!C4240</f>
        <v>GRAND SLAM TOKYO 2010</v>
      </c>
      <c r="C4240" t="str">
        <f>anotacoes!E4240</f>
        <v>KIM, M K</v>
      </c>
      <c r="D4240" t="str">
        <f>anotacoes!F4240</f>
        <v>SEDEJ</v>
      </c>
      <c r="E4240" t="s">
        <v>10325</v>
      </c>
      <c r="F4240">
        <f>anotacoes!A4240</f>
        <v>59</v>
      </c>
      <c r="G4240">
        <f>anotacoes!B4240</f>
        <v>7</v>
      </c>
      <c r="H4240" t="str">
        <f>anotacoes!K4240</f>
        <v xml:space="preserve"> 00:00:32,927</v>
      </c>
      <c r="I4240" t="str">
        <f>anotacoes!L4240</f>
        <v xml:space="preserve"> 00:00:34,791</v>
      </c>
      <c r="J4240" t="str">
        <f>IF(L4240="PAUSE",E4240,IF(anotacoes!G4244=conversao_anotacoes!C4240,conversao_anotacoes!C4240,conversao_anotacoes!D4240))</f>
        <v>KIM, M K</v>
      </c>
      <c r="K4240" t="str">
        <f t="shared" si="132"/>
        <v>SEDEJ</v>
      </c>
      <c r="L4240" t="str">
        <f>UPPER(anotacoes!H4240)</f>
        <v>GRIP TIME</v>
      </c>
      <c r="M4240" t="str">
        <f>IF(OR(L4240="ATTACK",L4240="FINTA"),"&lt;TECNICA&gt;",UPPER(anotacoes!I4240))</f>
        <v>RIGHT BACK</v>
      </c>
      <c r="N4240" t="str">
        <f>IF(OR(L4240="ATTACK",L4240="FINTA"),UPPER(anotacoes!I4240),"")</f>
        <v/>
      </c>
      <c r="O4240" s="6" t="str">
        <f>IF(anotacoes!N4240=0,"",anotacoes!N4240)</f>
        <v/>
      </c>
      <c r="P4240" t="str">
        <f>IF(anotacoes!M4240=0,"",UPPER(anotacoes!M4240))</f>
        <v/>
      </c>
      <c r="Q4240" t="str">
        <f t="shared" si="133"/>
        <v>INSERT INTO CONVERSAO_LUTA_ACAO (cd_conversao, id_luta, sequencia, momento_inicio, momento_fim, quem_faz, quem_sofre, acao_tipo, acao, tecnica, direcao, pontuacao) VALUES (1, 59, 7, TRIM(' 00:00:32,927'), TRIM(' 00:00:34,791'), 'KIM, M K', 'SEDEJ', 'GRIP TIME', 'RIGHT BACK', NULL, NULL, NULL)</v>
      </c>
      <c r="R4240" t="s">
        <v>10327</v>
      </c>
    </row>
    <row r="4241" spans="1:18" hidden="1" x14ac:dyDescent="0.25">
      <c r="A4241" s="7">
        <f>anotacoes!D4241</f>
        <v>40524</v>
      </c>
      <c r="B4241" t="str">
        <f>anotacoes!C4241</f>
        <v>GRAND SLAM TOKYO 2010</v>
      </c>
      <c r="C4241" t="str">
        <f>anotacoes!E4241</f>
        <v>KIM, M K</v>
      </c>
      <c r="D4241" t="str">
        <f>anotacoes!F4241</f>
        <v>SEDEJ</v>
      </c>
      <c r="E4241" t="s">
        <v>10325</v>
      </c>
      <c r="F4241">
        <f>anotacoes!A4241</f>
        <v>59</v>
      </c>
      <c r="G4241">
        <f>anotacoes!B4241</f>
        <v>8</v>
      </c>
      <c r="H4241" t="str">
        <f>anotacoes!K4241</f>
        <v xml:space="preserve"> 00:00:34,983</v>
      </c>
      <c r="I4241" t="str">
        <f>anotacoes!L4241</f>
        <v xml:space="preserve"> 00:00:38,974</v>
      </c>
      <c r="J4241" t="str">
        <f>IF(L4241="PAUSE",E4241,IF(anotacoes!G4245=conversao_anotacoes!C4241,conversao_anotacoes!C4241,conversao_anotacoes!D4241))</f>
        <v>&lt;ARBITRO_DESCONHECIDO&gt;</v>
      </c>
      <c r="K4241" t="str">
        <f t="shared" si="132"/>
        <v/>
      </c>
      <c r="L4241" t="str">
        <f>UPPER(anotacoes!H4241)</f>
        <v>PAUSE</v>
      </c>
      <c r="M4241" t="str">
        <f>IF(OR(L4241="ATTACK",L4241="FINTA"),"&lt;TECNICA&gt;",UPPER(anotacoes!I4241))</f>
        <v>&lt;NAO_CLASSIFICADO&gt;</v>
      </c>
      <c r="N4241" t="str">
        <f>IF(OR(L4241="ATTACK",L4241="FINTA"),UPPER(anotacoes!I4241),"")</f>
        <v/>
      </c>
      <c r="O4241" s="6" t="str">
        <f>IF(anotacoes!N4241=0,"",anotacoes!N4241)</f>
        <v/>
      </c>
      <c r="P4241" t="str">
        <f>IF(anotacoes!M4241=0,"",UPPER(anotacoes!M4241))</f>
        <v/>
      </c>
      <c r="Q4241" t="str">
        <f t="shared" si="133"/>
        <v>INSERT INTO CONVERSAO_LUTA_ACAO (cd_conversao, id_luta, sequencia, momento_inicio, momento_fim, quem_faz, quem_sofre, acao_tipo, acao, tecnica, direcao, pontuacao) VALUES (1, 59, 8, TRIM(' 00:00:34,983'), TRIM(' 00:00:38,974'), '&lt;ARBITRO_DESCONHECIDO&gt;', '', 'PAUSE', '&lt;NAO_CLASSIFICADO&gt;', NULL, NULL, NULL)</v>
      </c>
      <c r="R4241" t="s">
        <v>10327</v>
      </c>
    </row>
    <row r="4242" spans="1:18" hidden="1" x14ac:dyDescent="0.25">
      <c r="A4242" s="7">
        <f>anotacoes!D4242</f>
        <v>40524</v>
      </c>
      <c r="B4242" t="str">
        <f>anotacoes!C4242</f>
        <v>GRAND SLAM TOKYO 2010</v>
      </c>
      <c r="C4242" t="str">
        <f>anotacoes!E4242</f>
        <v>KIM, M K</v>
      </c>
      <c r="D4242" t="str">
        <f>anotacoes!F4242</f>
        <v>SEDEJ</v>
      </c>
      <c r="E4242" t="s">
        <v>10325</v>
      </c>
      <c r="F4242">
        <f>anotacoes!A4242</f>
        <v>59</v>
      </c>
      <c r="G4242">
        <f>anotacoes!B4242</f>
        <v>9</v>
      </c>
      <c r="H4242" t="str">
        <f>anotacoes!K4242</f>
        <v xml:space="preserve"> 00:00:39,174</v>
      </c>
      <c r="I4242" t="str">
        <f>anotacoes!L4242</f>
        <v xml:space="preserve"> 00:00:47,535</v>
      </c>
      <c r="J4242" t="str">
        <f>IF(L4242="PAUSE",E4242,IF(anotacoes!G4246=conversao_anotacoes!C4242,conversao_anotacoes!C4242,conversao_anotacoes!D4242))</f>
        <v>KIM, M K</v>
      </c>
      <c r="K4242" t="str">
        <f t="shared" si="132"/>
        <v>SEDEJ</v>
      </c>
      <c r="L4242" t="str">
        <f>UPPER(anotacoes!H4242)</f>
        <v>DISPLACEMENT</v>
      </c>
      <c r="M4242" t="str">
        <f>IF(OR(L4242="ATTACK",L4242="FINTA"),"&lt;TECNICA&gt;",UPPER(anotacoes!I4242))</f>
        <v>2-3 STEP HESITANT LEFT</v>
      </c>
      <c r="N4242" t="str">
        <f>IF(OR(L4242="ATTACK",L4242="FINTA"),UPPER(anotacoes!I4242),"")</f>
        <v/>
      </c>
      <c r="O4242" s="6" t="str">
        <f>IF(anotacoes!N4242=0,"",anotacoes!N4242)</f>
        <v/>
      </c>
      <c r="P4242" t="str">
        <f>IF(anotacoes!M4242=0,"",UPPER(anotacoes!M4242))</f>
        <v/>
      </c>
      <c r="Q4242" t="str">
        <f t="shared" si="133"/>
        <v>INSERT INTO CONVERSAO_LUTA_ACAO (cd_conversao, id_luta, sequencia, momento_inicio, momento_fim, quem_faz, quem_sofre, acao_tipo, acao, tecnica, direcao, pontuacao) VALUES (1, 59, 9, TRIM(' 00:00:39,174'), TRIM(' 00:00:47,535'), 'KIM, M K', 'SEDEJ', 'DISPLACEMENT', '2-3 STEP HESITANT LEFT', NULL, NULL, NULL)</v>
      </c>
      <c r="R4242" t="s">
        <v>10327</v>
      </c>
    </row>
    <row r="4243" spans="1:18" hidden="1" x14ac:dyDescent="0.25">
      <c r="A4243" s="7">
        <f>anotacoes!D4243</f>
        <v>40524</v>
      </c>
      <c r="B4243" t="str">
        <f>anotacoes!C4243</f>
        <v>GRAND SLAM TOKYO 2010</v>
      </c>
      <c r="C4243" t="str">
        <f>anotacoes!E4243</f>
        <v>KIM, M K</v>
      </c>
      <c r="D4243" t="str">
        <f>anotacoes!F4243</f>
        <v>SEDEJ</v>
      </c>
      <c r="E4243" t="s">
        <v>10325</v>
      </c>
      <c r="F4243">
        <f>anotacoes!A4243</f>
        <v>59</v>
      </c>
      <c r="G4243">
        <f>anotacoes!B4243</f>
        <v>10</v>
      </c>
      <c r="H4243" t="str">
        <f>anotacoes!K4243</f>
        <v xml:space="preserve"> 00:00:47,726</v>
      </c>
      <c r="I4243" t="str">
        <f>anotacoes!L4243</f>
        <v xml:space="preserve"> 00:00:52,392</v>
      </c>
      <c r="J4243" t="str">
        <f>IF(L4243="PAUSE",E4243,IF(anotacoes!G4247=conversao_anotacoes!C4243,conversao_anotacoes!C4243,conversao_anotacoes!D4243))</f>
        <v>KIM, M K</v>
      </c>
      <c r="K4243" t="str">
        <f t="shared" si="132"/>
        <v>SEDEJ</v>
      </c>
      <c r="L4243" t="str">
        <f>UPPER(anotacoes!H4243)</f>
        <v>DISPLACEMENT</v>
      </c>
      <c r="M4243" t="str">
        <f>IF(OR(L4243="ATTACK",L4243="FINTA"),"&lt;TECNICA&gt;",UPPER(anotacoes!I4243))</f>
        <v>TRY TO GRIP WITH CONTACT</v>
      </c>
      <c r="N4243" t="str">
        <f>IF(OR(L4243="ATTACK",L4243="FINTA"),UPPER(anotacoes!I4243),"")</f>
        <v/>
      </c>
      <c r="O4243" s="6" t="str">
        <f>IF(anotacoes!N4243=0,"",anotacoes!N4243)</f>
        <v/>
      </c>
      <c r="P4243" t="str">
        <f>IF(anotacoes!M4243=0,"",UPPER(anotacoes!M4243))</f>
        <v/>
      </c>
      <c r="Q4243" t="str">
        <f t="shared" si="133"/>
        <v>INSERT INTO CONVERSAO_LUTA_ACAO (cd_conversao, id_luta, sequencia, momento_inicio, momento_fim, quem_faz, quem_sofre, acao_tipo, acao, tecnica, direcao, pontuacao) VALUES (1, 59, 10, TRIM(' 00:00:47,726'), TRIM(' 00:00:52,392'), 'KIM, M K', 'SEDEJ', 'DISPLACEMENT', 'TRY TO GRIP WITH CONTACT', NULL, NULL, NULL)</v>
      </c>
      <c r="R4243" t="s">
        <v>10327</v>
      </c>
    </row>
    <row r="4244" spans="1:18" hidden="1" x14ac:dyDescent="0.25">
      <c r="A4244" s="7">
        <f>anotacoes!D4244</f>
        <v>40524</v>
      </c>
      <c r="B4244" t="str">
        <f>anotacoes!C4244</f>
        <v>GRAND SLAM TOKYO 2010</v>
      </c>
      <c r="C4244" t="str">
        <f>anotacoes!E4244</f>
        <v>KIM, M K</v>
      </c>
      <c r="D4244" t="str">
        <f>anotacoes!F4244</f>
        <v>SEDEJ</v>
      </c>
      <c r="E4244" t="s">
        <v>10325</v>
      </c>
      <c r="F4244">
        <f>anotacoes!A4244</f>
        <v>59</v>
      </c>
      <c r="G4244">
        <f>anotacoes!B4244</f>
        <v>11</v>
      </c>
      <c r="H4244" t="str">
        <f>anotacoes!K4244</f>
        <v xml:space="preserve"> 00:00:52,392</v>
      </c>
      <c r="I4244" t="str">
        <f>anotacoes!L4244</f>
        <v xml:space="preserve"> 00:00:55,300</v>
      </c>
      <c r="J4244" t="str">
        <f>IF(L4244="PAUSE",E4244,IF(anotacoes!G4248=conversao_anotacoes!C4244,conversao_anotacoes!C4244,conversao_anotacoes!D4244))</f>
        <v>KIM, M K</v>
      </c>
      <c r="K4244" t="str">
        <f t="shared" si="132"/>
        <v>SEDEJ</v>
      </c>
      <c r="L4244" t="str">
        <f>UPPER(anotacoes!H4244)</f>
        <v>GRIP TIME</v>
      </c>
      <c r="M4244" t="str">
        <f>IF(OR(L4244="ATTACK",L4244="FINTA"),"&lt;TECNICA&gt;",UPPER(anotacoes!I4244))</f>
        <v>RIGHT BACK</v>
      </c>
      <c r="N4244" t="str">
        <f>IF(OR(L4244="ATTACK",L4244="FINTA"),UPPER(anotacoes!I4244),"")</f>
        <v/>
      </c>
      <c r="O4244" s="6" t="str">
        <f>IF(anotacoes!N4244=0,"",anotacoes!N4244)</f>
        <v/>
      </c>
      <c r="P4244" t="str">
        <f>IF(anotacoes!M4244=0,"",UPPER(anotacoes!M4244))</f>
        <v/>
      </c>
      <c r="Q4244" t="str">
        <f t="shared" si="133"/>
        <v>INSERT INTO CONVERSAO_LUTA_ACAO (cd_conversao, id_luta, sequencia, momento_inicio, momento_fim, quem_faz, quem_sofre, acao_tipo, acao, tecnica, direcao, pontuacao) VALUES (1, 59, 11, TRIM(' 00:00:52,392'), TRIM(' 00:00:55,300'), 'KIM, M K', 'SEDEJ', 'GRIP TIME', 'RIGHT BACK', NULL, NULL, NULL)</v>
      </c>
      <c r="R4244" t="s">
        <v>10327</v>
      </c>
    </row>
    <row r="4245" spans="1:18" hidden="1" x14ac:dyDescent="0.25">
      <c r="A4245" s="7">
        <f>anotacoes!D4245</f>
        <v>40524</v>
      </c>
      <c r="B4245" t="str">
        <f>anotacoes!C4245</f>
        <v>GRAND SLAM TOKYO 2010</v>
      </c>
      <c r="C4245" t="str">
        <f>anotacoes!E4245</f>
        <v>KIM, M K</v>
      </c>
      <c r="D4245" t="str">
        <f>anotacoes!F4245</f>
        <v>SEDEJ</v>
      </c>
      <c r="E4245" t="s">
        <v>10325</v>
      </c>
      <c r="F4245">
        <f>anotacoes!A4245</f>
        <v>59</v>
      </c>
      <c r="G4245">
        <f>anotacoes!B4245</f>
        <v>12</v>
      </c>
      <c r="H4245" t="str">
        <f>anotacoes!K4245</f>
        <v xml:space="preserve"> 00:00:55,300</v>
      </c>
      <c r="I4245" t="str">
        <f>anotacoes!L4245</f>
        <v xml:space="preserve"> 00:00:57,059</v>
      </c>
      <c r="J4245" t="str">
        <f>IF(L4245="PAUSE",E4245,IF(anotacoes!G4249=conversao_anotacoes!C4245,conversao_anotacoes!C4245,conversao_anotacoes!D4245))</f>
        <v>KIM, M K</v>
      </c>
      <c r="K4245" t="str">
        <f t="shared" si="132"/>
        <v>SEDEJ</v>
      </c>
      <c r="L4245" t="str">
        <f>UPPER(anotacoes!H4245)</f>
        <v>ATTACK</v>
      </c>
      <c r="M4245" t="str">
        <f>IF(OR(L4245="ATTACK",L4245="FINTA"),"&lt;TECNICA&gt;",UPPER(anotacoes!I4245))</f>
        <v>&lt;TECNICA&gt;</v>
      </c>
      <c r="N4245" t="str">
        <f>IF(OR(L4245="ATTACK",L4245="FINTA"),UPPER(anotacoes!I4245),"")</f>
        <v>UCHIMATA</v>
      </c>
      <c r="O4245" s="6">
        <f>IF(anotacoes!N4245=0,"",anotacoes!N4245)</f>
        <v>4</v>
      </c>
      <c r="P4245" t="str">
        <f>IF(anotacoes!M4245=0,"",UPPER(anotacoes!M4245))</f>
        <v/>
      </c>
      <c r="Q4245" t="str">
        <f t="shared" si="133"/>
        <v>INSERT INTO CONVERSAO_LUTA_ACAO (cd_conversao, id_luta, sequencia, momento_inicio, momento_fim, quem_faz, quem_sofre, acao_tipo, acao, tecnica, direcao, pontuacao) VALUES (1, 59, 12, TRIM(' 00:00:55,300'), TRIM(' 00:00:57,059'), 'KIM, M K', 'SEDEJ', 'ATTACK', '&lt;TECNICA&gt;', 'UCHIMATA', 4, NULL)</v>
      </c>
      <c r="R4245" t="s">
        <v>10327</v>
      </c>
    </row>
    <row r="4246" spans="1:18" hidden="1" x14ac:dyDescent="0.25">
      <c r="A4246" s="7">
        <f>anotacoes!D4246</f>
        <v>40524</v>
      </c>
      <c r="B4246" t="str">
        <f>anotacoes!C4246</f>
        <v>GRAND SLAM TOKYO 2010</v>
      </c>
      <c r="C4246" t="str">
        <f>anotacoes!E4246</f>
        <v>KIM, M K</v>
      </c>
      <c r="D4246" t="str">
        <f>anotacoes!F4246</f>
        <v>SEDEJ</v>
      </c>
      <c r="E4246" t="s">
        <v>10325</v>
      </c>
      <c r="F4246">
        <f>anotacoes!A4246</f>
        <v>59</v>
      </c>
      <c r="G4246">
        <f>anotacoes!B4246</f>
        <v>13</v>
      </c>
      <c r="H4246" t="str">
        <f>anotacoes!K4246</f>
        <v xml:space="preserve"> 00:00:57,267</v>
      </c>
      <c r="I4246" t="str">
        <f>anotacoes!L4246</f>
        <v xml:space="preserve"> 00:01:46,655</v>
      </c>
      <c r="J4246" t="str">
        <f>IF(L4246="PAUSE",E4246,IF(anotacoes!G4250=conversao_anotacoes!C4246,conversao_anotacoes!C4246,conversao_anotacoes!D4246))</f>
        <v>&lt;ARBITRO_DESCONHECIDO&gt;</v>
      </c>
      <c r="K4246" t="str">
        <f t="shared" si="132"/>
        <v/>
      </c>
      <c r="L4246" t="str">
        <f>UPPER(anotacoes!H4246)</f>
        <v>PAUSE</v>
      </c>
      <c r="M4246" t="str">
        <f>IF(OR(L4246="ATTACK",L4246="FINTA"),"&lt;TECNICA&gt;",UPPER(anotacoes!I4246))</f>
        <v>&lt;NAO_CLASSIFICADO&gt;</v>
      </c>
      <c r="N4246" t="str">
        <f>IF(OR(L4246="ATTACK",L4246="FINTA"),UPPER(anotacoes!I4246),"")</f>
        <v/>
      </c>
      <c r="O4246" s="6" t="str">
        <f>IF(anotacoes!N4246=0,"",anotacoes!N4246)</f>
        <v/>
      </c>
      <c r="P4246" t="str">
        <f>IF(anotacoes!M4246=0,"",UPPER(anotacoes!M4246))</f>
        <v/>
      </c>
      <c r="Q4246" t="str">
        <f t="shared" si="133"/>
        <v>INSERT INTO CONVERSAO_LUTA_ACAO (cd_conversao, id_luta, sequencia, momento_inicio, momento_fim, quem_faz, quem_sofre, acao_tipo, acao, tecnica, direcao, pontuacao) VALUES (1, 59, 13, TRIM(' 00:00:57,267'), TRIM(' 00:01:46,655'), '&lt;ARBITRO_DESCONHECIDO&gt;', '', 'PAUSE', '&lt;NAO_CLASSIFICADO&gt;', NULL, NULL, NULL)</v>
      </c>
      <c r="R4246" t="s">
        <v>10327</v>
      </c>
    </row>
    <row r="4247" spans="1:18" hidden="1" x14ac:dyDescent="0.25">
      <c r="A4247" s="7">
        <f>anotacoes!D4247</f>
        <v>40524</v>
      </c>
      <c r="B4247" t="str">
        <f>anotacoes!C4247</f>
        <v>GRAND SLAM TOKYO 2010</v>
      </c>
      <c r="C4247" t="str">
        <f>anotacoes!E4247</f>
        <v>KIM, M K</v>
      </c>
      <c r="D4247" t="str">
        <f>anotacoes!F4247</f>
        <v>SEDEJ</v>
      </c>
      <c r="E4247" t="s">
        <v>10325</v>
      </c>
      <c r="F4247">
        <f>anotacoes!A4247</f>
        <v>59</v>
      </c>
      <c r="G4247">
        <f>anotacoes!B4247</f>
        <v>14</v>
      </c>
      <c r="H4247" t="str">
        <f>anotacoes!K4247</f>
        <v xml:space="preserve"> 00:01:46,844</v>
      </c>
      <c r="I4247" t="str">
        <f>anotacoes!L4247</f>
        <v xml:space="preserve"> 00:01:53,259</v>
      </c>
      <c r="J4247" t="str">
        <f>IF(L4247="PAUSE",E4247,IF(anotacoes!G4251=conversao_anotacoes!C4247,conversao_anotacoes!C4247,conversao_anotacoes!D4247))</f>
        <v>KIM, M K</v>
      </c>
      <c r="K4247" t="str">
        <f t="shared" si="132"/>
        <v>SEDEJ</v>
      </c>
      <c r="L4247" t="str">
        <f>UPPER(anotacoes!H4247)</f>
        <v>DISPLACEMENT</v>
      </c>
      <c r="M4247" t="str">
        <f>IF(OR(L4247="ATTACK",L4247="FINTA"),"&lt;TECNICA&gt;",UPPER(anotacoes!I4247))</f>
        <v>2-3 STEP HESITANT LEFT</v>
      </c>
      <c r="N4247" t="str">
        <f>IF(OR(L4247="ATTACK",L4247="FINTA"),UPPER(anotacoes!I4247),"")</f>
        <v/>
      </c>
      <c r="O4247" s="6" t="str">
        <f>IF(anotacoes!N4247=0,"",anotacoes!N4247)</f>
        <v/>
      </c>
      <c r="P4247" t="str">
        <f>IF(anotacoes!M4247=0,"",UPPER(anotacoes!M4247))</f>
        <v/>
      </c>
      <c r="Q4247" t="str">
        <f t="shared" si="133"/>
        <v>INSERT INTO CONVERSAO_LUTA_ACAO (cd_conversao, id_luta, sequencia, momento_inicio, momento_fim, quem_faz, quem_sofre, acao_tipo, acao, tecnica, direcao, pontuacao) VALUES (1, 59, 14, TRIM(' 00:01:46,844'), TRIM(' 00:01:53,259'), 'KIM, M K', 'SEDEJ', 'DISPLACEMENT', '2-3 STEP HESITANT LEFT', NULL, NULL, NULL)</v>
      </c>
      <c r="R4247" t="s">
        <v>10327</v>
      </c>
    </row>
    <row r="4248" spans="1:18" hidden="1" x14ac:dyDescent="0.25">
      <c r="A4248" s="7">
        <f>anotacoes!D4248</f>
        <v>40524</v>
      </c>
      <c r="B4248" t="str">
        <f>anotacoes!C4248</f>
        <v>GRAND SLAM TOKYO 2010</v>
      </c>
      <c r="C4248" t="str">
        <f>anotacoes!E4248</f>
        <v>KIM, M K</v>
      </c>
      <c r="D4248" t="str">
        <f>anotacoes!F4248</f>
        <v>SEDEJ</v>
      </c>
      <c r="E4248" t="s">
        <v>10325</v>
      </c>
      <c r="F4248">
        <f>anotacoes!A4248</f>
        <v>59</v>
      </c>
      <c r="G4248">
        <f>anotacoes!B4248</f>
        <v>15</v>
      </c>
      <c r="H4248" t="str">
        <f>anotacoes!K4248</f>
        <v xml:space="preserve"> 00:01:53,259</v>
      </c>
      <c r="I4248" t="str">
        <f>anotacoes!L4248</f>
        <v xml:space="preserve"> 00:01:56,020</v>
      </c>
      <c r="J4248" t="str">
        <f>IF(L4248="PAUSE",E4248,IF(anotacoes!G4252=conversao_anotacoes!C4248,conversao_anotacoes!C4248,conversao_anotacoes!D4248))</f>
        <v>KIM, M K</v>
      </c>
      <c r="K4248" t="str">
        <f t="shared" si="132"/>
        <v>SEDEJ</v>
      </c>
      <c r="L4248" t="str">
        <f>UPPER(anotacoes!H4248)</f>
        <v>DISPLACEMENT</v>
      </c>
      <c r="M4248" t="str">
        <f>IF(OR(L4248="ATTACK",L4248="FINTA"),"&lt;TECNICA&gt;",UPPER(anotacoes!I4248))</f>
        <v>2-3 STEP HESITANT LEFT</v>
      </c>
      <c r="N4248" t="str">
        <f>IF(OR(L4248="ATTACK",L4248="FINTA"),UPPER(anotacoes!I4248),"")</f>
        <v/>
      </c>
      <c r="O4248" s="6" t="str">
        <f>IF(anotacoes!N4248=0,"",anotacoes!N4248)</f>
        <v/>
      </c>
      <c r="P4248" t="str">
        <f>IF(anotacoes!M4248=0,"",UPPER(anotacoes!M4248))</f>
        <v/>
      </c>
      <c r="Q4248" t="str">
        <f t="shared" si="133"/>
        <v>INSERT INTO CONVERSAO_LUTA_ACAO (cd_conversao, id_luta, sequencia, momento_inicio, momento_fim, quem_faz, quem_sofre, acao_tipo, acao, tecnica, direcao, pontuacao) VALUES (1, 59, 15, TRIM(' 00:01:53,259'), TRIM(' 00:01:56,020'), 'KIM, M K', 'SEDEJ', 'DISPLACEMENT', '2-3 STEP HESITANT LEFT', NULL, NULL, NULL)</v>
      </c>
      <c r="R4248" t="s">
        <v>10327</v>
      </c>
    </row>
    <row r="4249" spans="1:18" hidden="1" x14ac:dyDescent="0.25">
      <c r="A4249" s="7">
        <f>anotacoes!D4249</f>
        <v>40524</v>
      </c>
      <c r="B4249" t="str">
        <f>anotacoes!C4249</f>
        <v>GRAND SLAM TOKYO 2010</v>
      </c>
      <c r="C4249" t="str">
        <f>anotacoes!E4249</f>
        <v>KIM, M K</v>
      </c>
      <c r="D4249" t="str">
        <f>anotacoes!F4249</f>
        <v>SEDEJ</v>
      </c>
      <c r="E4249" t="s">
        <v>10325</v>
      </c>
      <c r="F4249">
        <f>anotacoes!A4249</f>
        <v>59</v>
      </c>
      <c r="G4249">
        <f>anotacoes!B4249</f>
        <v>16</v>
      </c>
      <c r="H4249" t="str">
        <f>anotacoes!K4249</f>
        <v xml:space="preserve"> 00:01:56,020</v>
      </c>
      <c r="I4249" t="str">
        <f>anotacoes!L4249</f>
        <v xml:space="preserve"> 00:02:07,942</v>
      </c>
      <c r="J4249" t="str">
        <f>IF(L4249="PAUSE",E4249,IF(anotacoes!G4253=conversao_anotacoes!C4249,conversao_anotacoes!C4249,conversao_anotacoes!D4249))</f>
        <v>KIM, M K</v>
      </c>
      <c r="K4249" t="str">
        <f t="shared" si="132"/>
        <v>SEDEJ</v>
      </c>
      <c r="L4249" t="str">
        <f>UPPER(anotacoes!H4249)</f>
        <v>GRIP TIME</v>
      </c>
      <c r="M4249" t="str">
        <f>IF(OR(L4249="ATTACK",L4249="FINTA"),"&lt;TECNICA&gt;",UPPER(anotacoes!I4249))</f>
        <v>RIGHT BACK</v>
      </c>
      <c r="N4249" t="str">
        <f>IF(OR(L4249="ATTACK",L4249="FINTA"),UPPER(anotacoes!I4249),"")</f>
        <v/>
      </c>
      <c r="O4249" s="6" t="str">
        <f>IF(anotacoes!N4249=0,"",anotacoes!N4249)</f>
        <v/>
      </c>
      <c r="P4249" t="str">
        <f>IF(anotacoes!M4249=0,"",UPPER(anotacoes!M4249))</f>
        <v/>
      </c>
      <c r="Q4249" t="str">
        <f t="shared" si="133"/>
        <v>INSERT INTO CONVERSAO_LUTA_ACAO (cd_conversao, id_luta, sequencia, momento_inicio, momento_fim, quem_faz, quem_sofre, acao_tipo, acao, tecnica, direcao, pontuacao) VALUES (1, 59, 16, TRIM(' 00:01:56,020'), TRIM(' 00:02:07,942'), 'KIM, M K', 'SEDEJ', 'GRIP TIME', 'RIGHT BACK', NULL, NULL, NULL)</v>
      </c>
      <c r="R4249" t="s">
        <v>10327</v>
      </c>
    </row>
    <row r="4250" spans="1:18" hidden="1" x14ac:dyDescent="0.25">
      <c r="A4250" s="7">
        <f>anotacoes!D4250</f>
        <v>40524</v>
      </c>
      <c r="B4250" t="str">
        <f>anotacoes!C4250</f>
        <v>GRAND SLAM TOKYO 2010</v>
      </c>
      <c r="C4250" t="str">
        <f>anotacoes!E4250</f>
        <v>KIM, M K</v>
      </c>
      <c r="D4250" t="str">
        <f>anotacoes!F4250</f>
        <v>SEDEJ</v>
      </c>
      <c r="E4250" t="s">
        <v>10325</v>
      </c>
      <c r="F4250">
        <f>anotacoes!A4250</f>
        <v>59</v>
      </c>
      <c r="G4250">
        <f>anotacoes!B4250</f>
        <v>17</v>
      </c>
      <c r="H4250" t="str">
        <f>anotacoes!K4250</f>
        <v xml:space="preserve"> 00:02:07,942</v>
      </c>
      <c r="I4250" t="str">
        <f>anotacoes!L4250</f>
        <v xml:space="preserve"> 00:02:08,962</v>
      </c>
      <c r="J4250" t="str">
        <f>IF(L4250="PAUSE",E4250,IF(anotacoes!G4254=conversao_anotacoes!C4250,conversao_anotacoes!C4250,conversao_anotacoes!D4250))</f>
        <v>KIM, M K</v>
      </c>
      <c r="K4250" t="str">
        <f t="shared" si="132"/>
        <v>SEDEJ</v>
      </c>
      <c r="L4250" t="str">
        <f>UPPER(anotacoes!H4250)</f>
        <v>ATTACK</v>
      </c>
      <c r="M4250" t="str">
        <f>IF(OR(L4250="ATTACK",L4250="FINTA"),"&lt;TECNICA&gt;",UPPER(anotacoes!I4250))</f>
        <v>&lt;TECNICA&gt;</v>
      </c>
      <c r="N4250" t="str">
        <f>IF(OR(L4250="ATTACK",L4250="FINTA"),UPPER(anotacoes!I4250),"")</f>
        <v>UCHIMATA</v>
      </c>
      <c r="O4250" s="6">
        <f>IF(anotacoes!N4250=0,"",anotacoes!N4250)</f>
        <v>4</v>
      </c>
      <c r="P4250" t="str">
        <f>IF(anotacoes!M4250=0,"",UPPER(anotacoes!M4250))</f>
        <v>WAZARI</v>
      </c>
      <c r="Q4250" t="str">
        <f t="shared" si="133"/>
        <v>INSERT INTO CONVERSAO_LUTA_ACAO (cd_conversao, id_luta, sequencia, momento_inicio, momento_fim, quem_faz, quem_sofre, acao_tipo, acao, tecnica, direcao, pontuacao) VALUES (1, 59, 17, TRIM(' 00:02:07,942'), TRIM(' 00:02:08,962'), 'KIM, M K', 'SEDEJ', 'ATTACK', '&lt;TECNICA&gt;', 'UCHIMATA', 4, 'WAZARI')</v>
      </c>
      <c r="R4250" t="s">
        <v>10327</v>
      </c>
    </row>
    <row r="4251" spans="1:18" hidden="1" x14ac:dyDescent="0.25">
      <c r="A4251" s="7">
        <f>anotacoes!D4251</f>
        <v>40524</v>
      </c>
      <c r="B4251" t="str">
        <f>anotacoes!C4251</f>
        <v>GRAND SLAM TOKYO 2010</v>
      </c>
      <c r="C4251" t="str">
        <f>anotacoes!E4251</f>
        <v>KIM, M K</v>
      </c>
      <c r="D4251" t="str">
        <f>anotacoes!F4251</f>
        <v>SEDEJ</v>
      </c>
      <c r="E4251" t="s">
        <v>10325</v>
      </c>
      <c r="F4251">
        <f>anotacoes!A4251</f>
        <v>59</v>
      </c>
      <c r="G4251">
        <f>anotacoes!B4251</f>
        <v>18</v>
      </c>
      <c r="H4251" t="str">
        <f>anotacoes!K4251</f>
        <v xml:space="preserve"> 00:02:08,962</v>
      </c>
      <c r="I4251" t="str">
        <f>anotacoes!L4251</f>
        <v xml:space="preserve"> 00:02:12,027</v>
      </c>
      <c r="J4251" t="str">
        <f>IF(L4251="PAUSE",E4251,IF(anotacoes!G4255=conversao_anotacoes!C4251,conversao_anotacoes!C4251,conversao_anotacoes!D4251))</f>
        <v>KIM, M K</v>
      </c>
      <c r="K4251" t="str">
        <f t="shared" si="132"/>
        <v>SEDEJ</v>
      </c>
      <c r="L4251" t="str">
        <f>UPPER(anotacoes!H4251)</f>
        <v>GROUNDWORK COMBAT</v>
      </c>
      <c r="M4251" t="str">
        <f>IF(OR(L4251="ATTACK",L4251="FINTA"),"&lt;TECNICA&gt;",UPPER(anotacoes!I4251))</f>
        <v>TRYING TO ATTACK</v>
      </c>
      <c r="N4251" t="str">
        <f>IF(OR(L4251="ATTACK",L4251="FINTA"),UPPER(anotacoes!I4251),"")</f>
        <v/>
      </c>
      <c r="O4251" s="6" t="str">
        <f>IF(anotacoes!N4251=0,"",anotacoes!N4251)</f>
        <v/>
      </c>
      <c r="P4251" t="str">
        <f>IF(anotacoes!M4251=0,"",UPPER(anotacoes!M4251))</f>
        <v/>
      </c>
      <c r="Q4251" t="str">
        <f t="shared" si="133"/>
        <v>INSERT INTO CONVERSAO_LUTA_ACAO (cd_conversao, id_luta, sequencia, momento_inicio, momento_fim, quem_faz, quem_sofre, acao_tipo, acao, tecnica, direcao, pontuacao) VALUES (1, 59, 18, TRIM(' 00:02:08,962'), TRIM(' 00:02:12,027'), 'KIM, M K', 'SEDEJ', 'GROUNDWORK COMBAT', 'TRYING TO ATTACK', NULL, NULL, NULL)</v>
      </c>
      <c r="R4251" t="s">
        <v>10327</v>
      </c>
    </row>
    <row r="4252" spans="1:18" hidden="1" x14ac:dyDescent="0.25">
      <c r="A4252" s="7">
        <f>anotacoes!D4252</f>
        <v>40524</v>
      </c>
      <c r="B4252" t="str">
        <f>anotacoes!C4252</f>
        <v>GRAND SLAM TOKYO 2010</v>
      </c>
      <c r="C4252" t="str">
        <f>anotacoes!E4252</f>
        <v>KIM, M K</v>
      </c>
      <c r="D4252" t="str">
        <f>anotacoes!F4252</f>
        <v>SEDEJ</v>
      </c>
      <c r="E4252" t="s">
        <v>10325</v>
      </c>
      <c r="F4252">
        <f>anotacoes!A4252</f>
        <v>59</v>
      </c>
      <c r="G4252">
        <f>anotacoes!B4252</f>
        <v>19</v>
      </c>
      <c r="H4252" t="str">
        <f>anotacoes!K4252</f>
        <v xml:space="preserve"> 00:02:12,200</v>
      </c>
      <c r="I4252" t="str">
        <f>anotacoes!L4252</f>
        <v xml:space="preserve"> 00:02:16,423</v>
      </c>
      <c r="J4252" t="str">
        <f>IF(L4252="PAUSE",E4252,IF(anotacoes!G4256=conversao_anotacoes!C4252,conversao_anotacoes!C4252,conversao_anotacoes!D4252))</f>
        <v>&lt;ARBITRO_DESCONHECIDO&gt;</v>
      </c>
      <c r="K4252" t="str">
        <f t="shared" si="132"/>
        <v/>
      </c>
      <c r="L4252" t="str">
        <f>UPPER(anotacoes!H4252)</f>
        <v>PAUSE</v>
      </c>
      <c r="M4252" t="str">
        <f>IF(OR(L4252="ATTACK",L4252="FINTA"),"&lt;TECNICA&gt;",UPPER(anotacoes!I4252))</f>
        <v>&lt;NAO_CLASSIFICADO&gt;</v>
      </c>
      <c r="N4252" t="str">
        <f>IF(OR(L4252="ATTACK",L4252="FINTA"),UPPER(anotacoes!I4252),"")</f>
        <v/>
      </c>
      <c r="O4252" s="6" t="str">
        <f>IF(anotacoes!N4252=0,"",anotacoes!N4252)</f>
        <v/>
      </c>
      <c r="P4252" t="str">
        <f>IF(anotacoes!M4252=0,"",UPPER(anotacoes!M4252))</f>
        <v/>
      </c>
      <c r="Q4252" t="str">
        <f t="shared" si="133"/>
        <v>INSERT INTO CONVERSAO_LUTA_ACAO (cd_conversao, id_luta, sequencia, momento_inicio, momento_fim, quem_faz, quem_sofre, acao_tipo, acao, tecnica, direcao, pontuacao) VALUES (1, 59, 19, TRIM(' 00:02:12,200'), TRIM(' 00:02:16,423'), '&lt;ARBITRO_DESCONHECIDO&gt;', '', 'PAUSE', '&lt;NAO_CLASSIFICADO&gt;', NULL, NULL, NULL)</v>
      </c>
      <c r="R4252" t="s">
        <v>10327</v>
      </c>
    </row>
    <row r="4253" spans="1:18" hidden="1" x14ac:dyDescent="0.25">
      <c r="A4253" s="7">
        <f>anotacoes!D4253</f>
        <v>40524</v>
      </c>
      <c r="B4253" t="str">
        <f>anotacoes!C4253</f>
        <v>GRAND SLAM TOKYO 2010</v>
      </c>
      <c r="C4253" t="str">
        <f>anotacoes!E4253</f>
        <v>KIM, M K</v>
      </c>
      <c r="D4253" t="str">
        <f>anotacoes!F4253</f>
        <v>SEDEJ</v>
      </c>
      <c r="E4253" t="s">
        <v>10325</v>
      </c>
      <c r="F4253">
        <f>anotacoes!A4253</f>
        <v>59</v>
      </c>
      <c r="G4253">
        <f>anotacoes!B4253</f>
        <v>20</v>
      </c>
      <c r="H4253" t="str">
        <f>anotacoes!K4253</f>
        <v xml:space="preserve"> 00:02:16,579</v>
      </c>
      <c r="I4253" t="str">
        <f>anotacoes!L4253</f>
        <v xml:space="preserve"> 00:02:19,052</v>
      </c>
      <c r="J4253" t="str">
        <f>IF(L4253="PAUSE",E4253,IF(anotacoes!G4257=conversao_anotacoes!C4253,conversao_anotacoes!C4253,conversao_anotacoes!D4253))</f>
        <v>KIM, M K</v>
      </c>
      <c r="K4253" t="str">
        <f t="shared" si="132"/>
        <v>SEDEJ</v>
      </c>
      <c r="L4253" t="str">
        <f>UPPER(anotacoes!H4253)</f>
        <v>DISPLACEMENT</v>
      </c>
      <c r="M4253" t="str">
        <f>IF(OR(L4253="ATTACK",L4253="FINTA"),"&lt;TECNICA&gt;",UPPER(anotacoes!I4253))</f>
        <v>2-3 STEP HESITANT LEFT</v>
      </c>
      <c r="N4253" t="str">
        <f>IF(OR(L4253="ATTACK",L4253="FINTA"),UPPER(anotacoes!I4253),"")</f>
        <v/>
      </c>
      <c r="O4253" s="6" t="str">
        <f>IF(anotacoes!N4253=0,"",anotacoes!N4253)</f>
        <v/>
      </c>
      <c r="P4253" t="str">
        <f>IF(anotacoes!M4253=0,"",UPPER(anotacoes!M4253))</f>
        <v/>
      </c>
      <c r="Q4253" t="str">
        <f t="shared" si="133"/>
        <v>INSERT INTO CONVERSAO_LUTA_ACAO (cd_conversao, id_luta, sequencia, momento_inicio, momento_fim, quem_faz, quem_sofre, acao_tipo, acao, tecnica, direcao, pontuacao) VALUES (1, 59, 20, TRIM(' 00:02:16,579'), TRIM(' 00:02:19,052'), 'KIM, M K', 'SEDEJ', 'DISPLACEMENT', '2-3 STEP HESITANT LEFT', NULL, NULL, NULL)</v>
      </c>
      <c r="R4253" t="s">
        <v>10327</v>
      </c>
    </row>
    <row r="4254" spans="1:18" hidden="1" x14ac:dyDescent="0.25">
      <c r="A4254" s="7">
        <f>anotacoes!D4254</f>
        <v>40524</v>
      </c>
      <c r="B4254" t="str">
        <f>anotacoes!C4254</f>
        <v>GRAND SLAM TOKYO 2010</v>
      </c>
      <c r="C4254" t="str">
        <f>anotacoes!E4254</f>
        <v>KIM, M K</v>
      </c>
      <c r="D4254" t="str">
        <f>anotacoes!F4254</f>
        <v>SEDEJ</v>
      </c>
      <c r="E4254" t="s">
        <v>10325</v>
      </c>
      <c r="F4254">
        <f>anotacoes!A4254</f>
        <v>59</v>
      </c>
      <c r="G4254">
        <f>anotacoes!B4254</f>
        <v>21</v>
      </c>
      <c r="H4254" t="str">
        <f>anotacoes!K4254</f>
        <v xml:space="preserve"> 00:02:19,052</v>
      </c>
      <c r="I4254" t="str">
        <f>anotacoes!L4254</f>
        <v xml:space="preserve"> 00:02:21,337</v>
      </c>
      <c r="J4254" t="str">
        <f>IF(L4254="PAUSE",E4254,IF(anotacoes!G4258=conversao_anotacoes!C4254,conversao_anotacoes!C4254,conversao_anotacoes!D4254))</f>
        <v>KIM, M K</v>
      </c>
      <c r="K4254" t="str">
        <f t="shared" si="132"/>
        <v>SEDEJ</v>
      </c>
      <c r="L4254" t="str">
        <f>UPPER(anotacoes!H4254)</f>
        <v>DISPLACEMENT</v>
      </c>
      <c r="M4254" t="str">
        <f>IF(OR(L4254="ATTACK",L4254="FINTA"),"&lt;TECNICA&gt;",UPPER(anotacoes!I4254))</f>
        <v>TRY TO GRIP WITH CONTACT</v>
      </c>
      <c r="N4254" t="str">
        <f>IF(OR(L4254="ATTACK",L4254="FINTA"),UPPER(anotacoes!I4254),"")</f>
        <v/>
      </c>
      <c r="O4254" s="6" t="str">
        <f>IF(anotacoes!N4254=0,"",anotacoes!N4254)</f>
        <v/>
      </c>
      <c r="P4254" t="str">
        <f>IF(anotacoes!M4254=0,"",UPPER(anotacoes!M4254))</f>
        <v/>
      </c>
      <c r="Q4254" t="str">
        <f t="shared" si="133"/>
        <v>INSERT INTO CONVERSAO_LUTA_ACAO (cd_conversao, id_luta, sequencia, momento_inicio, momento_fim, quem_faz, quem_sofre, acao_tipo, acao, tecnica, direcao, pontuacao) VALUES (1, 59, 21, TRIM(' 00:02:19,052'), TRIM(' 00:02:21,337'), 'KIM, M K', 'SEDEJ', 'DISPLACEMENT', 'TRY TO GRIP WITH CONTACT', NULL, NULL, NULL)</v>
      </c>
      <c r="R4254" t="s">
        <v>10327</v>
      </c>
    </row>
    <row r="4255" spans="1:18" hidden="1" x14ac:dyDescent="0.25">
      <c r="A4255" s="7">
        <f>anotacoes!D4255</f>
        <v>40524</v>
      </c>
      <c r="B4255" t="str">
        <f>anotacoes!C4255</f>
        <v>GRAND SLAM TOKYO 2010</v>
      </c>
      <c r="C4255" t="str">
        <f>anotacoes!E4255</f>
        <v>KIM, M K</v>
      </c>
      <c r="D4255" t="str">
        <f>anotacoes!F4255</f>
        <v>SEDEJ</v>
      </c>
      <c r="E4255" t="s">
        <v>10325</v>
      </c>
      <c r="F4255">
        <f>anotacoes!A4255</f>
        <v>59</v>
      </c>
      <c r="G4255">
        <f>anotacoes!B4255</f>
        <v>22</v>
      </c>
      <c r="H4255" t="str">
        <f>anotacoes!K4255</f>
        <v xml:space="preserve"> 00:02:21,337</v>
      </c>
      <c r="I4255" t="str">
        <f>anotacoes!L4255</f>
        <v xml:space="preserve"> 00:02:23,773</v>
      </c>
      <c r="J4255" t="str">
        <f>IF(L4255="PAUSE",E4255,IF(anotacoes!G4259=conversao_anotacoes!C4255,conversao_anotacoes!C4255,conversao_anotacoes!D4255))</f>
        <v>KIM, M K</v>
      </c>
      <c r="K4255" t="str">
        <f t="shared" si="132"/>
        <v>SEDEJ</v>
      </c>
      <c r="L4255" t="str">
        <f>UPPER(anotacoes!H4255)</f>
        <v>GRIP TIME</v>
      </c>
      <c r="M4255" t="str">
        <f>IF(OR(L4255="ATTACK",L4255="FINTA"),"&lt;TECNICA&gt;",UPPER(anotacoes!I4255))</f>
        <v>RIGHT COLLAR</v>
      </c>
      <c r="N4255" t="str">
        <f>IF(OR(L4255="ATTACK",L4255="FINTA"),UPPER(anotacoes!I4255),"")</f>
        <v/>
      </c>
      <c r="O4255" s="6" t="str">
        <f>IF(anotacoes!N4255=0,"",anotacoes!N4255)</f>
        <v/>
      </c>
      <c r="P4255" t="str">
        <f>IF(anotacoes!M4255=0,"",UPPER(anotacoes!M4255))</f>
        <v/>
      </c>
      <c r="Q4255" t="str">
        <f t="shared" si="133"/>
        <v>INSERT INTO CONVERSAO_LUTA_ACAO (cd_conversao, id_luta, sequencia, momento_inicio, momento_fim, quem_faz, quem_sofre, acao_tipo, acao, tecnica, direcao, pontuacao) VALUES (1, 59, 22, TRIM(' 00:02:21,337'), TRIM(' 00:02:23,773'), 'KIM, M K', 'SEDEJ', 'GRIP TIME', 'RIGHT COLLAR', NULL, NULL, NULL)</v>
      </c>
      <c r="R4255" t="s">
        <v>10327</v>
      </c>
    </row>
    <row r="4256" spans="1:18" hidden="1" x14ac:dyDescent="0.25">
      <c r="A4256" s="7">
        <f>anotacoes!D4256</f>
        <v>40524</v>
      </c>
      <c r="B4256" t="str">
        <f>anotacoes!C4256</f>
        <v>GRAND SLAM TOKYO 2010</v>
      </c>
      <c r="C4256" t="str">
        <f>anotacoes!E4256</f>
        <v>KIM, M K</v>
      </c>
      <c r="D4256" t="str">
        <f>anotacoes!F4256</f>
        <v>SEDEJ</v>
      </c>
      <c r="E4256" t="s">
        <v>10325</v>
      </c>
      <c r="F4256">
        <f>anotacoes!A4256</f>
        <v>59</v>
      </c>
      <c r="G4256">
        <f>anotacoes!B4256</f>
        <v>23</v>
      </c>
      <c r="H4256" t="str">
        <f>anotacoes!K4256</f>
        <v xml:space="preserve"> 00:02:23,773</v>
      </c>
      <c r="I4256" t="str">
        <f>anotacoes!L4256</f>
        <v xml:space="preserve"> 00:02:29,151</v>
      </c>
      <c r="J4256" t="str">
        <f>IF(L4256="PAUSE",E4256,IF(anotacoes!G4260=conversao_anotacoes!C4256,conversao_anotacoes!C4256,conversao_anotacoes!D4256))</f>
        <v>KIM, M K</v>
      </c>
      <c r="K4256" t="str">
        <f t="shared" si="132"/>
        <v>SEDEJ</v>
      </c>
      <c r="L4256" t="str">
        <f>UPPER(anotacoes!H4256)</f>
        <v>DISPLACEMENT</v>
      </c>
      <c r="M4256" t="str">
        <f>IF(OR(L4256="ATTACK",L4256="FINTA"),"&lt;TECNICA&gt;",UPPER(anotacoes!I4256))</f>
        <v>TRY TO GRIP WITH CONTACT</v>
      </c>
      <c r="N4256" t="str">
        <f>IF(OR(L4256="ATTACK",L4256="FINTA"),UPPER(anotacoes!I4256),"")</f>
        <v/>
      </c>
      <c r="O4256" s="6" t="str">
        <f>IF(anotacoes!N4256=0,"",anotacoes!N4256)</f>
        <v/>
      </c>
      <c r="P4256" t="str">
        <f>IF(anotacoes!M4256=0,"",UPPER(anotacoes!M4256))</f>
        <v/>
      </c>
      <c r="Q4256" t="str">
        <f t="shared" si="133"/>
        <v>INSERT INTO CONVERSAO_LUTA_ACAO (cd_conversao, id_luta, sequencia, momento_inicio, momento_fim, quem_faz, quem_sofre, acao_tipo, acao, tecnica, direcao, pontuacao) VALUES (1, 59, 23, TRIM(' 00:02:23,773'), TRIM(' 00:02:29,151'), 'KIM, M K', 'SEDEJ', 'DISPLACEMENT', 'TRY TO GRIP WITH CONTACT', NULL, NULL, NULL)</v>
      </c>
      <c r="R4256" t="s">
        <v>10327</v>
      </c>
    </row>
    <row r="4257" spans="1:18" hidden="1" x14ac:dyDescent="0.25">
      <c r="A4257" s="7">
        <f>anotacoes!D4257</f>
        <v>40524</v>
      </c>
      <c r="B4257" t="str">
        <f>anotacoes!C4257</f>
        <v>GRAND SLAM TOKYO 2010</v>
      </c>
      <c r="C4257" t="str">
        <f>anotacoes!E4257</f>
        <v>KIM, M K</v>
      </c>
      <c r="D4257" t="str">
        <f>anotacoes!F4257</f>
        <v>SEDEJ</v>
      </c>
      <c r="E4257" t="s">
        <v>10325</v>
      </c>
      <c r="F4257">
        <f>anotacoes!A4257</f>
        <v>59</v>
      </c>
      <c r="G4257">
        <f>anotacoes!B4257</f>
        <v>24</v>
      </c>
      <c r="H4257" t="str">
        <f>anotacoes!K4257</f>
        <v xml:space="preserve"> 00:02:29,294</v>
      </c>
      <c r="I4257" t="str">
        <f>anotacoes!L4257</f>
        <v xml:space="preserve"> 00:02:35,328</v>
      </c>
      <c r="J4257" t="str">
        <f>IF(L4257="PAUSE",E4257,IF(anotacoes!G4261=conversao_anotacoes!C4257,conversao_anotacoes!C4257,conversao_anotacoes!D4257))</f>
        <v>KIM, M K</v>
      </c>
      <c r="K4257" t="str">
        <f t="shared" si="132"/>
        <v>SEDEJ</v>
      </c>
      <c r="L4257" t="str">
        <f>UPPER(anotacoes!H4257)</f>
        <v>GRIP TIME</v>
      </c>
      <c r="M4257" t="str">
        <f>IF(OR(L4257="ATTACK",L4257="FINTA"),"&lt;TECNICA&gt;",UPPER(anotacoes!I4257))</f>
        <v>RIGHT COLLAR</v>
      </c>
      <c r="N4257" t="str">
        <f>IF(OR(L4257="ATTACK",L4257="FINTA"),UPPER(anotacoes!I4257),"")</f>
        <v/>
      </c>
      <c r="O4257" s="6" t="str">
        <f>IF(anotacoes!N4257=0,"",anotacoes!N4257)</f>
        <v/>
      </c>
      <c r="P4257" t="str">
        <f>IF(anotacoes!M4257=0,"",UPPER(anotacoes!M4257))</f>
        <v/>
      </c>
      <c r="Q4257" t="str">
        <f t="shared" si="133"/>
        <v>INSERT INTO CONVERSAO_LUTA_ACAO (cd_conversao, id_luta, sequencia, momento_inicio, momento_fim, quem_faz, quem_sofre, acao_tipo, acao, tecnica, direcao, pontuacao) VALUES (1, 59, 24, TRIM(' 00:02:29,294'), TRIM(' 00:02:35,328'), 'KIM, M K', 'SEDEJ', 'GRIP TIME', 'RIGHT COLLAR', NULL, NULL, NULL)</v>
      </c>
      <c r="R4257" t="s">
        <v>10327</v>
      </c>
    </row>
    <row r="4258" spans="1:18" hidden="1" x14ac:dyDescent="0.25">
      <c r="A4258" s="7">
        <f>anotacoes!D4258</f>
        <v>40524</v>
      </c>
      <c r="B4258" t="str">
        <f>anotacoes!C4258</f>
        <v>GRAND SLAM TOKYO 2010</v>
      </c>
      <c r="C4258" t="str">
        <f>anotacoes!E4258</f>
        <v>KIM, M K</v>
      </c>
      <c r="D4258" t="str">
        <f>anotacoes!F4258</f>
        <v>SEDEJ</v>
      </c>
      <c r="E4258" t="s">
        <v>10325</v>
      </c>
      <c r="F4258">
        <f>anotacoes!A4258</f>
        <v>59</v>
      </c>
      <c r="G4258">
        <f>anotacoes!B4258</f>
        <v>25</v>
      </c>
      <c r="H4258" t="str">
        <f>anotacoes!K4258</f>
        <v xml:space="preserve"> 00:02:35,328</v>
      </c>
      <c r="I4258" t="str">
        <f>anotacoes!L4258</f>
        <v xml:space="preserve"> 00:02:35,859</v>
      </c>
      <c r="J4258" t="str">
        <f>IF(L4258="PAUSE",E4258,IF(anotacoes!G4262=conversao_anotacoes!C4258,conversao_anotacoes!C4258,conversao_anotacoes!D4258))</f>
        <v>KIM, M K</v>
      </c>
      <c r="K4258" t="str">
        <f t="shared" si="132"/>
        <v>SEDEJ</v>
      </c>
      <c r="L4258" t="str">
        <f>UPPER(anotacoes!H4258)</f>
        <v>GRIP TIME</v>
      </c>
      <c r="M4258" t="str">
        <f>IF(OR(L4258="ATTACK",L4258="FINTA"),"&lt;TECNICA&gt;",UPPER(anotacoes!I4258))</f>
        <v>RIGHT BACK</v>
      </c>
      <c r="N4258" t="str">
        <f>IF(OR(L4258="ATTACK",L4258="FINTA"),UPPER(anotacoes!I4258),"")</f>
        <v/>
      </c>
      <c r="O4258" s="6" t="str">
        <f>IF(anotacoes!N4258=0,"",anotacoes!N4258)</f>
        <v/>
      </c>
      <c r="P4258" t="str">
        <f>IF(anotacoes!M4258=0,"",UPPER(anotacoes!M4258))</f>
        <v/>
      </c>
      <c r="Q4258" t="str">
        <f t="shared" si="133"/>
        <v>INSERT INTO CONVERSAO_LUTA_ACAO (cd_conversao, id_luta, sequencia, momento_inicio, momento_fim, quem_faz, quem_sofre, acao_tipo, acao, tecnica, direcao, pontuacao) VALUES (1, 59, 25, TRIM(' 00:02:35,328'), TRIM(' 00:02:35,859'), 'KIM, M K', 'SEDEJ', 'GRIP TIME', 'RIGHT BACK', NULL, NULL, NULL)</v>
      </c>
      <c r="R4258" t="s">
        <v>10327</v>
      </c>
    </row>
    <row r="4259" spans="1:18" hidden="1" x14ac:dyDescent="0.25">
      <c r="A4259" s="7">
        <f>anotacoes!D4259</f>
        <v>40524</v>
      </c>
      <c r="B4259" t="str">
        <f>anotacoes!C4259</f>
        <v>GRAND SLAM TOKYO 2010</v>
      </c>
      <c r="C4259" t="str">
        <f>anotacoes!E4259</f>
        <v>KIM, M K</v>
      </c>
      <c r="D4259" t="str">
        <f>anotacoes!F4259</f>
        <v>SEDEJ</v>
      </c>
      <c r="E4259" t="s">
        <v>10325</v>
      </c>
      <c r="F4259">
        <f>anotacoes!A4259</f>
        <v>59</v>
      </c>
      <c r="G4259">
        <f>anotacoes!B4259</f>
        <v>26</v>
      </c>
      <c r="H4259" t="str">
        <f>anotacoes!K4259</f>
        <v xml:space="preserve"> 00:02:35,859</v>
      </c>
      <c r="I4259" t="str">
        <f>anotacoes!L4259</f>
        <v xml:space="preserve"> 00:02:36,239</v>
      </c>
      <c r="J4259" t="str">
        <f>IF(L4259="PAUSE",E4259,IF(anotacoes!G4263=conversao_anotacoes!C4259,conversao_anotacoes!C4259,conversao_anotacoes!D4259))</f>
        <v>KIM, M K</v>
      </c>
      <c r="K4259" t="str">
        <f t="shared" si="132"/>
        <v>SEDEJ</v>
      </c>
      <c r="L4259" t="str">
        <f>UPPER(anotacoes!H4259)</f>
        <v>DEFENSE</v>
      </c>
      <c r="M4259" t="str">
        <f>IF(OR(L4259="ATTACK",L4259="FINTA"),"&lt;TECNICA&gt;",UPPER(anotacoes!I4259))</f>
        <v>TAE-SABAKI RIGHT INCLINED</v>
      </c>
      <c r="N4259" t="str">
        <f>IF(OR(L4259="ATTACK",L4259="FINTA"),UPPER(anotacoes!I4259),"")</f>
        <v/>
      </c>
      <c r="O4259" s="6" t="str">
        <f>IF(anotacoes!N4259=0,"",anotacoes!N4259)</f>
        <v/>
      </c>
      <c r="P4259" t="str">
        <f>IF(anotacoes!M4259=0,"",UPPER(anotacoes!M4259))</f>
        <v/>
      </c>
      <c r="Q4259" t="str">
        <f t="shared" si="133"/>
        <v>INSERT INTO CONVERSAO_LUTA_ACAO (cd_conversao, id_luta, sequencia, momento_inicio, momento_fim, quem_faz, quem_sofre, acao_tipo, acao, tecnica, direcao, pontuacao) VALUES (1, 59, 26, TRIM(' 00:02:35,859'), TRIM(' 00:02:36,239'), 'KIM, M K', 'SEDEJ', 'DEFENSE', 'TAE-SABAKI RIGHT INCLINED', NULL, NULL, NULL)</v>
      </c>
      <c r="R4259" t="s">
        <v>10327</v>
      </c>
    </row>
    <row r="4260" spans="1:18" hidden="1" x14ac:dyDescent="0.25">
      <c r="A4260" s="7">
        <f>anotacoes!D4260</f>
        <v>40524</v>
      </c>
      <c r="B4260" t="str">
        <f>anotacoes!C4260</f>
        <v>GRAND SLAM TOKYO 2010</v>
      </c>
      <c r="C4260" t="str">
        <f>anotacoes!E4260</f>
        <v>KIM, M K</v>
      </c>
      <c r="D4260" t="str">
        <f>anotacoes!F4260</f>
        <v>SEDEJ</v>
      </c>
      <c r="E4260" t="s">
        <v>10325</v>
      </c>
      <c r="F4260">
        <f>anotacoes!A4260</f>
        <v>59</v>
      </c>
      <c r="G4260">
        <f>anotacoes!B4260</f>
        <v>27</v>
      </c>
      <c r="H4260" t="str">
        <f>anotacoes!K4260</f>
        <v xml:space="preserve"> 00:02:36,444</v>
      </c>
      <c r="I4260" t="str">
        <f>anotacoes!L4260</f>
        <v xml:space="preserve"> 00:02:39,504</v>
      </c>
      <c r="J4260" t="str">
        <f>IF(L4260="PAUSE",E4260,IF(anotacoes!G4264=conversao_anotacoes!C4260,conversao_anotacoes!C4260,conversao_anotacoes!D4260))</f>
        <v>KIM, M K</v>
      </c>
      <c r="K4260" t="str">
        <f t="shared" si="132"/>
        <v>SEDEJ</v>
      </c>
      <c r="L4260" t="str">
        <f>UPPER(anotacoes!H4260)</f>
        <v>GROUNDWORK COMBAT</v>
      </c>
      <c r="M4260" t="str">
        <f>IF(OR(L4260="ATTACK",L4260="FINTA"),"&lt;TECNICA&gt;",UPPER(anotacoes!I4260))</f>
        <v>DEFENSIVE POSITION</v>
      </c>
      <c r="N4260" t="str">
        <f>IF(OR(L4260="ATTACK",L4260="FINTA"),UPPER(anotacoes!I4260),"")</f>
        <v/>
      </c>
      <c r="O4260" s="6" t="str">
        <f>IF(anotacoes!N4260=0,"",anotacoes!N4260)</f>
        <v/>
      </c>
      <c r="P4260" t="str">
        <f>IF(anotacoes!M4260=0,"",UPPER(anotacoes!M4260))</f>
        <v/>
      </c>
      <c r="Q4260" t="str">
        <f t="shared" si="133"/>
        <v>INSERT INTO CONVERSAO_LUTA_ACAO (cd_conversao, id_luta, sequencia, momento_inicio, momento_fim, quem_faz, quem_sofre, acao_tipo, acao, tecnica, direcao, pontuacao) VALUES (1, 59, 27, TRIM(' 00:02:36,444'), TRIM(' 00:02:39,504'), 'KIM, M K', 'SEDEJ', 'GROUNDWORK COMBAT', 'DEFENSIVE POSITION', NULL, NULL, NULL)</v>
      </c>
      <c r="R4260" t="s">
        <v>10327</v>
      </c>
    </row>
    <row r="4261" spans="1:18" hidden="1" x14ac:dyDescent="0.25">
      <c r="A4261" s="7">
        <f>anotacoes!D4261</f>
        <v>40524</v>
      </c>
      <c r="B4261" t="str">
        <f>anotacoes!C4261</f>
        <v>GRAND SLAM TOKYO 2010</v>
      </c>
      <c r="C4261" t="str">
        <f>anotacoes!E4261</f>
        <v>KIM, M K</v>
      </c>
      <c r="D4261" t="str">
        <f>anotacoes!F4261</f>
        <v>SEDEJ</v>
      </c>
      <c r="E4261" t="s">
        <v>10325</v>
      </c>
      <c r="F4261">
        <f>anotacoes!A4261</f>
        <v>59</v>
      </c>
      <c r="G4261">
        <f>anotacoes!B4261</f>
        <v>28</v>
      </c>
      <c r="H4261" t="str">
        <f>anotacoes!K4261</f>
        <v xml:space="preserve"> 00:02:39,723</v>
      </c>
      <c r="I4261" t="str">
        <f>anotacoes!L4261</f>
        <v xml:space="preserve"> 00:03:25,804</v>
      </c>
      <c r="J4261" t="str">
        <f>IF(L4261="PAUSE",E4261,IF(anotacoes!G4265=conversao_anotacoes!C4261,conversao_anotacoes!C4261,conversao_anotacoes!D4261))</f>
        <v>&lt;ARBITRO_DESCONHECIDO&gt;</v>
      </c>
      <c r="K4261" t="str">
        <f t="shared" si="132"/>
        <v/>
      </c>
      <c r="L4261" t="str">
        <f>UPPER(anotacoes!H4261)</f>
        <v>PAUSE</v>
      </c>
      <c r="M4261" t="str">
        <f>IF(OR(L4261="ATTACK",L4261="FINTA"),"&lt;TECNICA&gt;",UPPER(anotacoes!I4261))</f>
        <v>&lt;NAO_CLASSIFICADO&gt;</v>
      </c>
      <c r="N4261" t="str">
        <f>IF(OR(L4261="ATTACK",L4261="FINTA"),UPPER(anotacoes!I4261),"")</f>
        <v/>
      </c>
      <c r="O4261" s="6" t="str">
        <f>IF(anotacoes!N4261=0,"",anotacoes!N4261)</f>
        <v/>
      </c>
      <c r="P4261" t="str">
        <f>IF(anotacoes!M4261=0,"",UPPER(anotacoes!M4261))</f>
        <v/>
      </c>
      <c r="Q4261" t="str">
        <f t="shared" si="133"/>
        <v>INSERT INTO CONVERSAO_LUTA_ACAO (cd_conversao, id_luta, sequencia, momento_inicio, momento_fim, quem_faz, quem_sofre, acao_tipo, acao, tecnica, direcao, pontuacao) VALUES (1, 59, 28, TRIM(' 00:02:39,723'), TRIM(' 00:03:25,804'), '&lt;ARBITRO_DESCONHECIDO&gt;', '', 'PAUSE', '&lt;NAO_CLASSIFICADO&gt;', NULL, NULL, NULL)</v>
      </c>
      <c r="R4261" t="s">
        <v>10327</v>
      </c>
    </row>
    <row r="4262" spans="1:18" hidden="1" x14ac:dyDescent="0.25">
      <c r="A4262" s="7">
        <f>anotacoes!D4262</f>
        <v>40524</v>
      </c>
      <c r="B4262" t="str">
        <f>anotacoes!C4262</f>
        <v>GRAND SLAM TOKYO 2010</v>
      </c>
      <c r="C4262" t="str">
        <f>anotacoes!E4262</f>
        <v>KIM, M K</v>
      </c>
      <c r="D4262" t="str">
        <f>anotacoes!F4262</f>
        <v>SEDEJ</v>
      </c>
      <c r="E4262" t="s">
        <v>10325</v>
      </c>
      <c r="F4262">
        <f>anotacoes!A4262</f>
        <v>59</v>
      </c>
      <c r="G4262">
        <f>anotacoes!B4262</f>
        <v>29</v>
      </c>
      <c r="H4262" t="str">
        <f>anotacoes!K4262</f>
        <v xml:space="preserve"> 00:03:25,989</v>
      </c>
      <c r="I4262" t="str">
        <f>anotacoes!L4262</f>
        <v xml:space="preserve"> 00:03:30,637</v>
      </c>
      <c r="J4262" t="str">
        <f>IF(L4262="PAUSE",E4262,IF(anotacoes!G4266=conversao_anotacoes!C4262,conversao_anotacoes!C4262,conversao_anotacoes!D4262))</f>
        <v>KIM, M K</v>
      </c>
      <c r="K4262" t="str">
        <f t="shared" si="132"/>
        <v>SEDEJ</v>
      </c>
      <c r="L4262" t="str">
        <f>UPPER(anotacoes!H4262)</f>
        <v>DISPLACEMENT</v>
      </c>
      <c r="M4262" t="str">
        <f>IF(OR(L4262="ATTACK",L4262="FINTA"),"&lt;TECNICA&gt;",UPPER(anotacoes!I4262))</f>
        <v>TRY TO GRIP WITH CONTACT</v>
      </c>
      <c r="N4262" t="str">
        <f>IF(OR(L4262="ATTACK",L4262="FINTA"),UPPER(anotacoes!I4262),"")</f>
        <v/>
      </c>
      <c r="O4262" s="6" t="str">
        <f>IF(anotacoes!N4262=0,"",anotacoes!N4262)</f>
        <v/>
      </c>
      <c r="P4262" t="str">
        <f>IF(anotacoes!M4262=0,"",UPPER(anotacoes!M4262))</f>
        <v/>
      </c>
      <c r="Q4262" t="str">
        <f t="shared" si="133"/>
        <v>INSERT INTO CONVERSAO_LUTA_ACAO (cd_conversao, id_luta, sequencia, momento_inicio, momento_fim, quem_faz, quem_sofre, acao_tipo, acao, tecnica, direcao, pontuacao) VALUES (1, 59, 29, TRIM(' 00:03:25,989'), TRIM(' 00:03:30,637'), 'KIM, M K', 'SEDEJ', 'DISPLACEMENT', 'TRY TO GRIP WITH CONTACT', NULL, NULL, NULL)</v>
      </c>
      <c r="R4262" t="s">
        <v>10327</v>
      </c>
    </row>
    <row r="4263" spans="1:18" hidden="1" x14ac:dyDescent="0.25">
      <c r="A4263" s="7">
        <f>anotacoes!D4263</f>
        <v>40524</v>
      </c>
      <c r="B4263" t="str">
        <f>anotacoes!C4263</f>
        <v>GRAND SLAM TOKYO 2010</v>
      </c>
      <c r="C4263" t="str">
        <f>anotacoes!E4263</f>
        <v>KIM, M K</v>
      </c>
      <c r="D4263" t="str">
        <f>anotacoes!F4263</f>
        <v>SEDEJ</v>
      </c>
      <c r="E4263" t="s">
        <v>10325</v>
      </c>
      <c r="F4263">
        <f>anotacoes!A4263</f>
        <v>59</v>
      </c>
      <c r="G4263">
        <f>anotacoes!B4263</f>
        <v>30</v>
      </c>
      <c r="H4263" t="str">
        <f>anotacoes!K4263</f>
        <v xml:space="preserve"> 00:03:30,637</v>
      </c>
      <c r="I4263" t="str">
        <f>anotacoes!L4263</f>
        <v xml:space="preserve"> 00:03:33,842</v>
      </c>
      <c r="J4263" t="str">
        <f>IF(L4263="PAUSE",E4263,IF(anotacoes!G4267=conversao_anotacoes!C4263,conversao_anotacoes!C4263,conversao_anotacoes!D4263))</f>
        <v>KIM, M K</v>
      </c>
      <c r="K4263" t="str">
        <f t="shared" si="132"/>
        <v>SEDEJ</v>
      </c>
      <c r="L4263" t="str">
        <f>UPPER(anotacoes!H4263)</f>
        <v>GRIP TIME</v>
      </c>
      <c r="M4263" t="str">
        <f>IF(OR(L4263="ATTACK",L4263="FINTA"),"&lt;TECNICA&gt;",UPPER(anotacoes!I4263))</f>
        <v>RIGHT BACK</v>
      </c>
      <c r="N4263" t="str">
        <f>IF(OR(L4263="ATTACK",L4263="FINTA"),UPPER(anotacoes!I4263),"")</f>
        <v/>
      </c>
      <c r="O4263" s="6" t="str">
        <f>IF(anotacoes!N4263=0,"",anotacoes!N4263)</f>
        <v/>
      </c>
      <c r="P4263" t="str">
        <f>IF(anotacoes!M4263=0,"",UPPER(anotacoes!M4263))</f>
        <v/>
      </c>
      <c r="Q4263" t="str">
        <f t="shared" si="133"/>
        <v>INSERT INTO CONVERSAO_LUTA_ACAO (cd_conversao, id_luta, sequencia, momento_inicio, momento_fim, quem_faz, quem_sofre, acao_tipo, acao, tecnica, direcao, pontuacao) VALUES (1, 59, 30, TRIM(' 00:03:30,637'), TRIM(' 00:03:33,842'), 'KIM, M K', 'SEDEJ', 'GRIP TIME', 'RIGHT BACK', NULL, NULL, NULL)</v>
      </c>
      <c r="R4263" t="s">
        <v>10327</v>
      </c>
    </row>
    <row r="4264" spans="1:18" hidden="1" x14ac:dyDescent="0.25">
      <c r="A4264" s="7">
        <f>anotacoes!D4264</f>
        <v>40524</v>
      </c>
      <c r="B4264" t="str">
        <f>anotacoes!C4264</f>
        <v>GRAND SLAM TOKYO 2010</v>
      </c>
      <c r="C4264" t="str">
        <f>anotacoes!E4264</f>
        <v>KIM, M K</v>
      </c>
      <c r="D4264" t="str">
        <f>anotacoes!F4264</f>
        <v>SEDEJ</v>
      </c>
      <c r="E4264" t="s">
        <v>10325</v>
      </c>
      <c r="F4264">
        <f>anotacoes!A4264</f>
        <v>59</v>
      </c>
      <c r="G4264">
        <f>anotacoes!B4264</f>
        <v>31</v>
      </c>
      <c r="H4264" t="str">
        <f>anotacoes!K4264</f>
        <v xml:space="preserve"> 00:03:34,013</v>
      </c>
      <c r="I4264" t="str">
        <f>anotacoes!L4264</f>
        <v xml:space="preserve"> 00:03:47,793</v>
      </c>
      <c r="J4264" t="str">
        <f>IF(L4264="PAUSE",E4264,IF(anotacoes!G4268=conversao_anotacoes!C4264,conversao_anotacoes!C4264,conversao_anotacoes!D4264))</f>
        <v>KIM, M K</v>
      </c>
      <c r="K4264" t="str">
        <f t="shared" si="132"/>
        <v>SEDEJ</v>
      </c>
      <c r="L4264" t="str">
        <f>UPPER(anotacoes!H4264)</f>
        <v>GROUNDWORK COMBAT</v>
      </c>
      <c r="M4264" t="str">
        <f>IF(OR(L4264="ATTACK",L4264="FINTA"),"&lt;TECNICA&gt;",UPPER(anotacoes!I4264))</f>
        <v>DEFENSIVE POSITION</v>
      </c>
      <c r="N4264" t="str">
        <f>IF(OR(L4264="ATTACK",L4264="FINTA"),UPPER(anotacoes!I4264),"")</f>
        <v/>
      </c>
      <c r="O4264" s="6" t="str">
        <f>IF(anotacoes!N4264=0,"",anotacoes!N4264)</f>
        <v/>
      </c>
      <c r="P4264" t="str">
        <f>IF(anotacoes!M4264=0,"",UPPER(anotacoes!M4264))</f>
        <v/>
      </c>
      <c r="Q4264" t="str">
        <f t="shared" si="133"/>
        <v>INSERT INTO CONVERSAO_LUTA_ACAO (cd_conversao, id_luta, sequencia, momento_inicio, momento_fim, quem_faz, quem_sofre, acao_tipo, acao, tecnica, direcao, pontuacao) VALUES (1, 59, 31, TRIM(' 00:03:34,013'), TRIM(' 00:03:47,793'), 'KIM, M K', 'SEDEJ', 'GROUNDWORK COMBAT', 'DEFENSIVE POSITION', NULL, NULL, NULL)</v>
      </c>
      <c r="R4264" t="s">
        <v>10327</v>
      </c>
    </row>
    <row r="4265" spans="1:18" hidden="1" x14ac:dyDescent="0.25">
      <c r="A4265" s="7">
        <f>anotacoes!D4265</f>
        <v>40524</v>
      </c>
      <c r="B4265" t="str">
        <f>anotacoes!C4265</f>
        <v>GRAND SLAM TOKYO 2010</v>
      </c>
      <c r="C4265" t="str">
        <f>anotacoes!E4265</f>
        <v>KIM, M K</v>
      </c>
      <c r="D4265" t="str">
        <f>anotacoes!F4265</f>
        <v>SEDEJ</v>
      </c>
      <c r="E4265" t="s">
        <v>10325</v>
      </c>
      <c r="F4265">
        <f>anotacoes!A4265</f>
        <v>59</v>
      </c>
      <c r="G4265">
        <f>anotacoes!B4265</f>
        <v>32</v>
      </c>
      <c r="H4265" t="str">
        <f>anotacoes!K4265</f>
        <v xml:space="preserve"> 00:03:47,977</v>
      </c>
      <c r="I4265" t="str">
        <f>anotacoes!L4265</f>
        <v xml:space="preserve"> 00:03:57,351</v>
      </c>
      <c r="J4265" t="str">
        <f>IF(L4265="PAUSE",E4265,IF(anotacoes!G4269=conversao_anotacoes!C4265,conversao_anotacoes!C4265,conversao_anotacoes!D4265))</f>
        <v>&lt;ARBITRO_DESCONHECIDO&gt;</v>
      </c>
      <c r="K4265" t="str">
        <f t="shared" si="132"/>
        <v/>
      </c>
      <c r="L4265" t="str">
        <f>UPPER(anotacoes!H4265)</f>
        <v>PAUSE</v>
      </c>
      <c r="M4265" t="str">
        <f>IF(OR(L4265="ATTACK",L4265="FINTA"),"&lt;TECNICA&gt;",UPPER(anotacoes!I4265))</f>
        <v>&lt;NAO_CLASSIFICADO&gt;</v>
      </c>
      <c r="N4265" t="str">
        <f>IF(OR(L4265="ATTACK",L4265="FINTA"),UPPER(anotacoes!I4265),"")</f>
        <v/>
      </c>
      <c r="O4265" s="6" t="str">
        <f>IF(anotacoes!N4265=0,"",anotacoes!N4265)</f>
        <v/>
      </c>
      <c r="P4265" t="str">
        <f>IF(anotacoes!M4265=0,"",UPPER(anotacoes!M4265))</f>
        <v/>
      </c>
      <c r="Q4265" t="str">
        <f t="shared" si="133"/>
        <v>INSERT INTO CONVERSAO_LUTA_ACAO (cd_conversao, id_luta, sequencia, momento_inicio, momento_fim, quem_faz, quem_sofre, acao_tipo, acao, tecnica, direcao, pontuacao) VALUES (1, 59, 32, TRIM(' 00:03:47,977'), TRIM(' 00:03:57,351'), '&lt;ARBITRO_DESCONHECIDO&gt;', '', 'PAUSE', '&lt;NAO_CLASSIFICADO&gt;', NULL, NULL, NULL)</v>
      </c>
      <c r="R4265" t="s">
        <v>10327</v>
      </c>
    </row>
    <row r="4266" spans="1:18" hidden="1" x14ac:dyDescent="0.25">
      <c r="A4266" s="7">
        <f>anotacoes!D4266</f>
        <v>40524</v>
      </c>
      <c r="B4266" t="str">
        <f>anotacoes!C4266</f>
        <v>GRAND SLAM TOKYO 2010</v>
      </c>
      <c r="C4266" t="str">
        <f>anotacoes!E4266</f>
        <v>KIM, M K</v>
      </c>
      <c r="D4266" t="str">
        <f>anotacoes!F4266</f>
        <v>SEDEJ</v>
      </c>
      <c r="E4266" t="s">
        <v>10325</v>
      </c>
      <c r="F4266">
        <f>anotacoes!A4266</f>
        <v>59</v>
      </c>
      <c r="G4266">
        <f>anotacoes!B4266</f>
        <v>33</v>
      </c>
      <c r="H4266" t="str">
        <f>anotacoes!K4266</f>
        <v xml:space="preserve"> 00:03:57,507</v>
      </c>
      <c r="I4266" t="str">
        <f>anotacoes!L4266</f>
        <v xml:space="preserve"> 00:04:01,813</v>
      </c>
      <c r="J4266" t="str">
        <f>IF(L4266="PAUSE",E4266,IF(anotacoes!G4270=conversao_anotacoes!C4266,conversao_anotacoes!C4266,conversao_anotacoes!D4266))</f>
        <v>KIM, M K</v>
      </c>
      <c r="K4266" t="str">
        <f t="shared" si="132"/>
        <v>SEDEJ</v>
      </c>
      <c r="L4266" t="str">
        <f>UPPER(anotacoes!H4266)</f>
        <v>DISPLACEMENT</v>
      </c>
      <c r="M4266" t="str">
        <f>IF(OR(L4266="ATTACK",L4266="FINTA"),"&lt;TECNICA&gt;",UPPER(anotacoes!I4266))</f>
        <v>2-3 STEP HESITANT LEFT</v>
      </c>
      <c r="N4266" t="str">
        <f>IF(OR(L4266="ATTACK",L4266="FINTA"),UPPER(anotacoes!I4266),"")</f>
        <v/>
      </c>
      <c r="O4266" s="6" t="str">
        <f>IF(anotacoes!N4266=0,"",anotacoes!N4266)</f>
        <v/>
      </c>
      <c r="P4266" t="str">
        <f>IF(anotacoes!M4266=0,"",UPPER(anotacoes!M4266))</f>
        <v/>
      </c>
      <c r="Q4266" t="str">
        <f t="shared" si="133"/>
        <v>INSERT INTO CONVERSAO_LUTA_ACAO (cd_conversao, id_luta, sequencia, momento_inicio, momento_fim, quem_faz, quem_sofre, acao_tipo, acao, tecnica, direcao, pontuacao) VALUES (1, 59, 33, TRIM(' 00:03:57,507'), TRIM(' 00:04:01,813'), 'KIM, M K', 'SEDEJ', 'DISPLACEMENT', '2-3 STEP HESITANT LEFT', NULL, NULL, NULL)</v>
      </c>
      <c r="R4266" t="s">
        <v>10327</v>
      </c>
    </row>
    <row r="4267" spans="1:18" hidden="1" x14ac:dyDescent="0.25">
      <c r="A4267" s="7">
        <f>anotacoes!D4267</f>
        <v>40524</v>
      </c>
      <c r="B4267" t="str">
        <f>anotacoes!C4267</f>
        <v>GRAND SLAM TOKYO 2010</v>
      </c>
      <c r="C4267" t="str">
        <f>anotacoes!E4267</f>
        <v>KIM, M K</v>
      </c>
      <c r="D4267" t="str">
        <f>anotacoes!F4267</f>
        <v>SEDEJ</v>
      </c>
      <c r="E4267" t="s">
        <v>10325</v>
      </c>
      <c r="F4267">
        <f>anotacoes!A4267</f>
        <v>59</v>
      </c>
      <c r="G4267">
        <f>anotacoes!B4267</f>
        <v>34</v>
      </c>
      <c r="H4267" t="str">
        <f>anotacoes!K4267</f>
        <v xml:space="preserve"> 00:04:01,991</v>
      </c>
      <c r="I4267" t="str">
        <f>anotacoes!L4267</f>
        <v xml:space="preserve"> 00:04:03,920</v>
      </c>
      <c r="J4267" t="str">
        <f>IF(L4267="PAUSE",E4267,IF(anotacoes!G4271=conversao_anotacoes!C4267,conversao_anotacoes!C4267,conversao_anotacoes!D4267))</f>
        <v>KIM, M K</v>
      </c>
      <c r="K4267" t="str">
        <f t="shared" si="132"/>
        <v>SEDEJ</v>
      </c>
      <c r="L4267" t="str">
        <f>UPPER(anotacoes!H4267)</f>
        <v>DISPLACEMENT</v>
      </c>
      <c r="M4267" t="str">
        <f>IF(OR(L4267="ATTACK",L4267="FINTA"),"&lt;TECNICA&gt;",UPPER(anotacoes!I4267))</f>
        <v>TRY TO GRIP WITH CONTACT</v>
      </c>
      <c r="N4267" t="str">
        <f>IF(OR(L4267="ATTACK",L4267="FINTA"),UPPER(anotacoes!I4267),"")</f>
        <v/>
      </c>
      <c r="O4267" s="6" t="str">
        <f>IF(anotacoes!N4267=0,"",anotacoes!N4267)</f>
        <v/>
      </c>
      <c r="P4267" t="str">
        <f>IF(anotacoes!M4267=0,"",UPPER(anotacoes!M4267))</f>
        <v/>
      </c>
      <c r="Q4267" t="str">
        <f t="shared" si="133"/>
        <v>INSERT INTO CONVERSAO_LUTA_ACAO (cd_conversao, id_luta, sequencia, momento_inicio, momento_fim, quem_faz, quem_sofre, acao_tipo, acao, tecnica, direcao, pontuacao) VALUES (1, 59, 34, TRIM(' 00:04:01,991'), TRIM(' 00:04:03,920'), 'KIM, M K', 'SEDEJ', 'DISPLACEMENT', 'TRY TO GRIP WITH CONTACT', NULL, NULL, NULL)</v>
      </c>
      <c r="R4267" t="s">
        <v>10327</v>
      </c>
    </row>
    <row r="4268" spans="1:18" hidden="1" x14ac:dyDescent="0.25">
      <c r="A4268" s="7">
        <f>anotacoes!D4268</f>
        <v>40524</v>
      </c>
      <c r="B4268" t="str">
        <f>anotacoes!C4268</f>
        <v>GRAND SLAM TOKYO 2010</v>
      </c>
      <c r="C4268" t="str">
        <f>anotacoes!E4268</f>
        <v>KIM, M K</v>
      </c>
      <c r="D4268" t="str">
        <f>anotacoes!F4268</f>
        <v>SEDEJ</v>
      </c>
      <c r="E4268" t="s">
        <v>10325</v>
      </c>
      <c r="F4268">
        <f>anotacoes!A4268</f>
        <v>59</v>
      </c>
      <c r="G4268">
        <f>anotacoes!B4268</f>
        <v>35</v>
      </c>
      <c r="H4268" t="str">
        <f>anotacoes!K4268</f>
        <v xml:space="preserve"> 00:04:03,920</v>
      </c>
      <c r="I4268" t="str">
        <f>anotacoes!L4268</f>
        <v xml:space="preserve"> 00:04:06,992</v>
      </c>
      <c r="J4268" t="str">
        <f>IF(L4268="PAUSE",E4268,IF(anotacoes!G4272=conversao_anotacoes!C4268,conversao_anotacoes!C4268,conversao_anotacoes!D4268))</f>
        <v>KIM, M K</v>
      </c>
      <c r="K4268" t="str">
        <f t="shared" si="132"/>
        <v>SEDEJ</v>
      </c>
      <c r="L4268" t="str">
        <f>UPPER(anotacoes!H4268)</f>
        <v>DISPLACEMENT</v>
      </c>
      <c r="M4268" t="str">
        <f>IF(OR(L4268="ATTACK",L4268="FINTA"),"&lt;TECNICA&gt;",UPPER(anotacoes!I4268))</f>
        <v>TRY TO GRIP WITH CONTACT</v>
      </c>
      <c r="N4268" t="str">
        <f>IF(OR(L4268="ATTACK",L4268="FINTA"),UPPER(anotacoes!I4268),"")</f>
        <v/>
      </c>
      <c r="O4268" s="6" t="str">
        <f>IF(anotacoes!N4268=0,"",anotacoes!N4268)</f>
        <v/>
      </c>
      <c r="P4268" t="str">
        <f>IF(anotacoes!M4268=0,"",UPPER(anotacoes!M4268))</f>
        <v/>
      </c>
      <c r="Q4268" t="str">
        <f t="shared" si="133"/>
        <v>INSERT INTO CONVERSAO_LUTA_ACAO (cd_conversao, id_luta, sequencia, momento_inicio, momento_fim, quem_faz, quem_sofre, acao_tipo, acao, tecnica, direcao, pontuacao) VALUES (1, 59, 35, TRIM(' 00:04:03,920'), TRIM(' 00:04:06,992'), 'KIM, M K', 'SEDEJ', 'DISPLACEMENT', 'TRY TO GRIP WITH CONTACT', NULL, NULL, NULL)</v>
      </c>
      <c r="R4268" t="s">
        <v>10327</v>
      </c>
    </row>
    <row r="4269" spans="1:18" hidden="1" x14ac:dyDescent="0.25">
      <c r="A4269" s="7">
        <f>anotacoes!D4269</f>
        <v>40524</v>
      </c>
      <c r="B4269" t="str">
        <f>anotacoes!C4269</f>
        <v>GRAND SLAM TOKYO 2010</v>
      </c>
      <c r="C4269" t="str">
        <f>anotacoes!E4269</f>
        <v>KIM, M K</v>
      </c>
      <c r="D4269" t="str">
        <f>anotacoes!F4269</f>
        <v>SEDEJ</v>
      </c>
      <c r="E4269" t="s">
        <v>10325</v>
      </c>
      <c r="F4269">
        <f>anotacoes!A4269</f>
        <v>59</v>
      </c>
      <c r="G4269">
        <f>anotacoes!B4269</f>
        <v>36</v>
      </c>
      <c r="H4269" t="str">
        <f>anotacoes!K4269</f>
        <v xml:space="preserve"> 00:04:06,992</v>
      </c>
      <c r="I4269" t="str">
        <f>anotacoes!L4269</f>
        <v xml:space="preserve"> 00:04:16,058</v>
      </c>
      <c r="J4269" t="str">
        <f>IF(L4269="PAUSE",E4269,IF(anotacoes!G4273=conversao_anotacoes!C4269,conversao_anotacoes!C4269,conversao_anotacoes!D4269))</f>
        <v>KIM, M K</v>
      </c>
      <c r="K4269" t="str">
        <f t="shared" si="132"/>
        <v>SEDEJ</v>
      </c>
      <c r="L4269" t="str">
        <f>UPPER(anotacoes!H4269)</f>
        <v>GRIP TIME</v>
      </c>
      <c r="M4269" t="str">
        <f>IF(OR(L4269="ATTACK",L4269="FINTA"),"&lt;TECNICA&gt;",UPPER(anotacoes!I4269))</f>
        <v>RIGHT COLLAR</v>
      </c>
      <c r="N4269" t="str">
        <f>IF(OR(L4269="ATTACK",L4269="FINTA"),UPPER(anotacoes!I4269),"")</f>
        <v/>
      </c>
      <c r="O4269" s="6" t="str">
        <f>IF(anotacoes!N4269=0,"",anotacoes!N4269)</f>
        <v/>
      </c>
      <c r="P4269" t="str">
        <f>IF(anotacoes!M4269=0,"",UPPER(anotacoes!M4269))</f>
        <v/>
      </c>
      <c r="Q4269" t="str">
        <f t="shared" si="133"/>
        <v>INSERT INTO CONVERSAO_LUTA_ACAO (cd_conversao, id_luta, sequencia, momento_inicio, momento_fim, quem_faz, quem_sofre, acao_tipo, acao, tecnica, direcao, pontuacao) VALUES (1, 59, 36, TRIM(' 00:04:06,992'), TRIM(' 00:04:16,058'), 'KIM, M K', 'SEDEJ', 'GRIP TIME', 'RIGHT COLLAR', NULL, NULL, NULL)</v>
      </c>
      <c r="R4269" t="s">
        <v>10327</v>
      </c>
    </row>
    <row r="4270" spans="1:18" hidden="1" x14ac:dyDescent="0.25">
      <c r="A4270" s="7">
        <f>anotacoes!D4270</f>
        <v>40524</v>
      </c>
      <c r="B4270" t="str">
        <f>anotacoes!C4270</f>
        <v>GRAND SLAM TOKYO 2010</v>
      </c>
      <c r="C4270" t="str">
        <f>anotacoes!E4270</f>
        <v>KIM, M K</v>
      </c>
      <c r="D4270" t="str">
        <f>anotacoes!F4270</f>
        <v>SEDEJ</v>
      </c>
      <c r="E4270" t="s">
        <v>10325</v>
      </c>
      <c r="F4270">
        <f>anotacoes!A4270</f>
        <v>59</v>
      </c>
      <c r="G4270">
        <f>anotacoes!B4270</f>
        <v>37</v>
      </c>
      <c r="H4270" t="str">
        <f>anotacoes!K4270</f>
        <v xml:space="preserve"> 00:04:16,058</v>
      </c>
      <c r="I4270" t="str">
        <f>anotacoes!L4270</f>
        <v xml:space="preserve"> 00:04:18,146</v>
      </c>
      <c r="J4270" t="str">
        <f>IF(L4270="PAUSE",E4270,IF(anotacoes!G4274=conversao_anotacoes!C4270,conversao_anotacoes!C4270,conversao_anotacoes!D4270))</f>
        <v>KIM, M K</v>
      </c>
      <c r="K4270" t="str">
        <f t="shared" si="132"/>
        <v>SEDEJ</v>
      </c>
      <c r="L4270" t="str">
        <f>UPPER(anotacoes!H4270)</f>
        <v>ATTACK</v>
      </c>
      <c r="M4270" t="str">
        <f>IF(OR(L4270="ATTACK",L4270="FINTA"),"&lt;TECNICA&gt;",UPPER(anotacoes!I4270))</f>
        <v>&lt;TECNICA&gt;</v>
      </c>
      <c r="N4270" t="str">
        <f>IF(OR(L4270="ATTACK",L4270="FINTA"),UPPER(anotacoes!I4270),"")</f>
        <v>HARAI GOSHI</v>
      </c>
      <c r="O4270" s="6">
        <f>IF(anotacoes!N4270=0,"",anotacoes!N4270)</f>
        <v>4</v>
      </c>
      <c r="P4270" t="str">
        <f>IF(anotacoes!M4270=0,"",UPPER(anotacoes!M4270))</f>
        <v>YUKO</v>
      </c>
      <c r="Q4270" t="str">
        <f t="shared" si="133"/>
        <v>INSERT INTO CONVERSAO_LUTA_ACAO (cd_conversao, id_luta, sequencia, momento_inicio, momento_fim, quem_faz, quem_sofre, acao_tipo, acao, tecnica, direcao, pontuacao) VALUES (1, 59, 37, TRIM(' 00:04:16,058'), TRIM(' 00:04:18,146'), 'KIM, M K', 'SEDEJ', 'ATTACK', '&lt;TECNICA&gt;', 'HARAI GOSHI', 4, 'YUKO')</v>
      </c>
      <c r="R4270" t="s">
        <v>10327</v>
      </c>
    </row>
    <row r="4271" spans="1:18" hidden="1" x14ac:dyDescent="0.25">
      <c r="A4271" s="7">
        <f>anotacoes!D4271</f>
        <v>40524</v>
      </c>
      <c r="B4271" t="str">
        <f>anotacoes!C4271</f>
        <v>GRAND SLAM TOKYO 2010</v>
      </c>
      <c r="C4271" t="str">
        <f>anotacoes!E4271</f>
        <v>KIM, M K</v>
      </c>
      <c r="D4271" t="str">
        <f>anotacoes!F4271</f>
        <v>SEDEJ</v>
      </c>
      <c r="E4271" t="s">
        <v>10325</v>
      </c>
      <c r="F4271">
        <f>anotacoes!A4271</f>
        <v>59</v>
      </c>
      <c r="G4271">
        <f>anotacoes!B4271</f>
        <v>38</v>
      </c>
      <c r="H4271" t="str">
        <f>anotacoes!K4271</f>
        <v xml:space="preserve"> 00:04:18,146</v>
      </c>
      <c r="I4271" t="str">
        <f>anotacoes!L4271</f>
        <v xml:space="preserve"> 00:05:05,340</v>
      </c>
      <c r="J4271" t="str">
        <f>IF(L4271="PAUSE",E4271,IF(anotacoes!G4275=conversao_anotacoes!C4271,conversao_anotacoes!C4271,conversao_anotacoes!D4271))</f>
        <v>&lt;ARBITRO_DESCONHECIDO&gt;</v>
      </c>
      <c r="K4271" t="str">
        <f t="shared" si="132"/>
        <v/>
      </c>
      <c r="L4271" t="str">
        <f>UPPER(anotacoes!H4271)</f>
        <v>PAUSE</v>
      </c>
      <c r="M4271" t="str">
        <f>IF(OR(L4271="ATTACK",L4271="FINTA"),"&lt;TECNICA&gt;",UPPER(anotacoes!I4271))</f>
        <v>&lt;NAO_CLASSIFICADO&gt;</v>
      </c>
      <c r="N4271" t="str">
        <f>IF(OR(L4271="ATTACK",L4271="FINTA"),UPPER(anotacoes!I4271),"")</f>
        <v/>
      </c>
      <c r="O4271" s="6" t="str">
        <f>IF(anotacoes!N4271=0,"",anotacoes!N4271)</f>
        <v/>
      </c>
      <c r="P4271" t="str">
        <f>IF(anotacoes!M4271=0,"",UPPER(anotacoes!M4271))</f>
        <v/>
      </c>
      <c r="Q4271" t="str">
        <f t="shared" si="133"/>
        <v>INSERT INTO CONVERSAO_LUTA_ACAO (cd_conversao, id_luta, sequencia, momento_inicio, momento_fim, quem_faz, quem_sofre, acao_tipo, acao, tecnica, direcao, pontuacao) VALUES (1, 59, 38, TRIM(' 00:04:18,146'), TRIM(' 00:05:05,340'), '&lt;ARBITRO_DESCONHECIDO&gt;', '', 'PAUSE', '&lt;NAO_CLASSIFICADO&gt;', NULL, NULL, NULL)</v>
      </c>
      <c r="R4271" t="s">
        <v>10327</v>
      </c>
    </row>
    <row r="4272" spans="1:18" hidden="1" x14ac:dyDescent="0.25">
      <c r="A4272" s="7">
        <f>anotacoes!D4272</f>
        <v>40524</v>
      </c>
      <c r="B4272" t="str">
        <f>anotacoes!C4272</f>
        <v>GRAND SLAM TOKYO 2010</v>
      </c>
      <c r="C4272" t="str">
        <f>anotacoes!E4272</f>
        <v>KIM, M K</v>
      </c>
      <c r="D4272" t="str">
        <f>anotacoes!F4272</f>
        <v>SEDEJ</v>
      </c>
      <c r="E4272" t="s">
        <v>10325</v>
      </c>
      <c r="F4272">
        <f>anotacoes!A4272</f>
        <v>59</v>
      </c>
      <c r="G4272">
        <f>anotacoes!B4272</f>
        <v>39</v>
      </c>
      <c r="H4272" t="str">
        <f>anotacoes!K4272</f>
        <v xml:space="preserve"> 00:05:05,340</v>
      </c>
      <c r="I4272" t="str">
        <f>anotacoes!L4272</f>
        <v xml:space="preserve"> 00:05:09,818</v>
      </c>
      <c r="J4272" t="str">
        <f>IF(L4272="PAUSE",E4272,IF(anotacoes!G4276=conversao_anotacoes!C4272,conversao_anotacoes!C4272,conversao_anotacoes!D4272))</f>
        <v>KIM, M K</v>
      </c>
      <c r="K4272" t="str">
        <f t="shared" si="132"/>
        <v>SEDEJ</v>
      </c>
      <c r="L4272" t="str">
        <f>UPPER(anotacoes!H4272)</f>
        <v>DISPLACEMENT</v>
      </c>
      <c r="M4272" t="str">
        <f>IF(OR(L4272="ATTACK",L4272="FINTA"),"&lt;TECNICA&gt;",UPPER(anotacoes!I4272))</f>
        <v>2-3 STEP HESITANT LEFT</v>
      </c>
      <c r="N4272" t="str">
        <f>IF(OR(L4272="ATTACK",L4272="FINTA"),UPPER(anotacoes!I4272),"")</f>
        <v/>
      </c>
      <c r="O4272" s="6" t="str">
        <f>IF(anotacoes!N4272=0,"",anotacoes!N4272)</f>
        <v/>
      </c>
      <c r="P4272" t="str">
        <f>IF(anotacoes!M4272=0,"",UPPER(anotacoes!M4272))</f>
        <v/>
      </c>
      <c r="Q4272" t="str">
        <f t="shared" si="133"/>
        <v>INSERT INTO CONVERSAO_LUTA_ACAO (cd_conversao, id_luta, sequencia, momento_inicio, momento_fim, quem_faz, quem_sofre, acao_tipo, acao, tecnica, direcao, pontuacao) VALUES (1, 59, 39, TRIM(' 00:05:05,340'), TRIM(' 00:05:09,818'), 'KIM, M K', 'SEDEJ', 'DISPLACEMENT', '2-3 STEP HESITANT LEFT', NULL, NULL, NULL)</v>
      </c>
      <c r="R4272" t="s">
        <v>10327</v>
      </c>
    </row>
    <row r="4273" spans="1:18" hidden="1" x14ac:dyDescent="0.25">
      <c r="A4273" s="7">
        <f>anotacoes!D4273</f>
        <v>40524</v>
      </c>
      <c r="B4273" t="str">
        <f>anotacoes!C4273</f>
        <v>GRAND SLAM TOKYO 2010</v>
      </c>
      <c r="C4273" t="str">
        <f>anotacoes!E4273</f>
        <v>KIM, M K</v>
      </c>
      <c r="D4273" t="str">
        <f>anotacoes!F4273</f>
        <v>SEDEJ</v>
      </c>
      <c r="E4273" t="s">
        <v>10325</v>
      </c>
      <c r="F4273">
        <f>anotacoes!A4273</f>
        <v>59</v>
      </c>
      <c r="G4273">
        <f>anotacoes!B4273</f>
        <v>40</v>
      </c>
      <c r="H4273" t="str">
        <f>anotacoes!K4273</f>
        <v xml:space="preserve"> 00:05:09,818</v>
      </c>
      <c r="I4273" t="str">
        <f>anotacoes!L4273</f>
        <v xml:space="preserve"> 00:05:11,228</v>
      </c>
      <c r="J4273" t="str">
        <f>IF(L4273="PAUSE",E4273,IF(anotacoes!G4277=conversao_anotacoes!C4273,conversao_anotacoes!C4273,conversao_anotacoes!D4273))</f>
        <v>KIM, M K</v>
      </c>
      <c r="K4273" t="str">
        <f t="shared" si="132"/>
        <v>SEDEJ</v>
      </c>
      <c r="L4273" t="str">
        <f>UPPER(anotacoes!H4273)</f>
        <v>DISPLACEMENT</v>
      </c>
      <c r="M4273" t="str">
        <f>IF(OR(L4273="ATTACK",L4273="FINTA"),"&lt;TECNICA&gt;",UPPER(anotacoes!I4273))</f>
        <v>TRY TO GRIP WITH CONTACT</v>
      </c>
      <c r="N4273" t="str">
        <f>IF(OR(L4273="ATTACK",L4273="FINTA"),UPPER(anotacoes!I4273),"")</f>
        <v/>
      </c>
      <c r="O4273" s="6" t="str">
        <f>IF(anotacoes!N4273=0,"",anotacoes!N4273)</f>
        <v/>
      </c>
      <c r="P4273" t="str">
        <f>IF(anotacoes!M4273=0,"",UPPER(anotacoes!M4273))</f>
        <v/>
      </c>
      <c r="Q4273" t="str">
        <f t="shared" si="133"/>
        <v>INSERT INTO CONVERSAO_LUTA_ACAO (cd_conversao, id_luta, sequencia, momento_inicio, momento_fim, quem_faz, quem_sofre, acao_tipo, acao, tecnica, direcao, pontuacao) VALUES (1, 59, 40, TRIM(' 00:05:09,818'), TRIM(' 00:05:11,228'), 'KIM, M K', 'SEDEJ', 'DISPLACEMENT', 'TRY TO GRIP WITH CONTACT', NULL, NULL, NULL)</v>
      </c>
      <c r="R4273" t="s">
        <v>10327</v>
      </c>
    </row>
    <row r="4274" spans="1:18" hidden="1" x14ac:dyDescent="0.25">
      <c r="A4274" s="7">
        <f>anotacoes!D4274</f>
        <v>40524</v>
      </c>
      <c r="B4274" t="str">
        <f>anotacoes!C4274</f>
        <v>GRAND SLAM TOKYO 2010</v>
      </c>
      <c r="C4274" t="str">
        <f>anotacoes!E4274</f>
        <v>KIM, M K</v>
      </c>
      <c r="D4274" t="str">
        <f>anotacoes!F4274</f>
        <v>SEDEJ</v>
      </c>
      <c r="E4274" t="s">
        <v>10325</v>
      </c>
      <c r="F4274">
        <f>anotacoes!A4274</f>
        <v>59</v>
      </c>
      <c r="G4274">
        <f>anotacoes!B4274</f>
        <v>41</v>
      </c>
      <c r="H4274" t="str">
        <f>anotacoes!K4274</f>
        <v xml:space="preserve"> 00:05:11,228</v>
      </c>
      <c r="I4274" t="str">
        <f>anotacoes!L4274</f>
        <v xml:space="preserve"> 00:05:12,305</v>
      </c>
      <c r="J4274" t="str">
        <f>IF(L4274="PAUSE",E4274,IF(anotacoes!G4278=conversao_anotacoes!C4274,conversao_anotacoes!C4274,conversao_anotacoes!D4274))</f>
        <v>KIM, M K</v>
      </c>
      <c r="K4274" t="str">
        <f t="shared" si="132"/>
        <v>SEDEJ</v>
      </c>
      <c r="L4274" t="str">
        <f>UPPER(anotacoes!H4274)</f>
        <v>GRIP TIME</v>
      </c>
      <c r="M4274" t="str">
        <f>IF(OR(L4274="ATTACK",L4274="FINTA"),"&lt;TECNICA&gt;",UPPER(anotacoes!I4274))</f>
        <v>LEFT SLEEVE</v>
      </c>
      <c r="N4274" t="str">
        <f>IF(OR(L4274="ATTACK",L4274="FINTA"),UPPER(anotacoes!I4274),"")</f>
        <v/>
      </c>
      <c r="O4274" s="6" t="str">
        <f>IF(anotacoes!N4274=0,"",anotacoes!N4274)</f>
        <v/>
      </c>
      <c r="P4274" t="str">
        <f>IF(anotacoes!M4274=0,"",UPPER(anotacoes!M4274))</f>
        <v/>
      </c>
      <c r="Q4274" t="str">
        <f t="shared" si="133"/>
        <v>INSERT INTO CONVERSAO_LUTA_ACAO (cd_conversao, id_luta, sequencia, momento_inicio, momento_fim, quem_faz, quem_sofre, acao_tipo, acao, tecnica, direcao, pontuacao) VALUES (1, 59, 41, TRIM(' 00:05:11,228'), TRIM(' 00:05:12,305'), 'KIM, M K', 'SEDEJ', 'GRIP TIME', 'LEFT SLEEVE', NULL, NULL, NULL)</v>
      </c>
      <c r="R4274" t="s">
        <v>10327</v>
      </c>
    </row>
    <row r="4275" spans="1:18" hidden="1" x14ac:dyDescent="0.25">
      <c r="A4275" s="7">
        <f>anotacoes!D4275</f>
        <v>40524</v>
      </c>
      <c r="B4275" t="str">
        <f>anotacoes!C4275</f>
        <v>GRAND SLAM TOKYO 2010</v>
      </c>
      <c r="C4275" t="str">
        <f>anotacoes!E4275</f>
        <v>KIM, M K</v>
      </c>
      <c r="D4275" t="str">
        <f>anotacoes!F4275</f>
        <v>SEDEJ</v>
      </c>
      <c r="E4275" t="s">
        <v>10325</v>
      </c>
      <c r="F4275">
        <f>anotacoes!A4275</f>
        <v>59</v>
      </c>
      <c r="G4275">
        <f>anotacoes!B4275</f>
        <v>42</v>
      </c>
      <c r="H4275" t="str">
        <f>anotacoes!K4275</f>
        <v xml:space="preserve"> 00:05:12,305</v>
      </c>
      <c r="I4275" t="str">
        <f>anotacoes!L4275</f>
        <v xml:space="preserve"> 00:05:15,296</v>
      </c>
      <c r="J4275" t="str">
        <f>IF(L4275="PAUSE",E4275,IF(anotacoes!G4279=conversao_anotacoes!C4275,conversao_anotacoes!C4275,conversao_anotacoes!D4275))</f>
        <v>KIM, M K</v>
      </c>
      <c r="K4275" t="str">
        <f t="shared" si="132"/>
        <v>SEDEJ</v>
      </c>
      <c r="L4275" t="str">
        <f>UPPER(anotacoes!H4275)</f>
        <v>GRIP TIME</v>
      </c>
      <c r="M4275" t="str">
        <f>IF(OR(L4275="ATTACK",L4275="FINTA"),"&lt;TECNICA&gt;",UPPER(anotacoes!I4275))</f>
        <v>RIGHT BACK LEFT SLEEVE</v>
      </c>
      <c r="N4275" t="str">
        <f>IF(OR(L4275="ATTACK",L4275="FINTA"),UPPER(anotacoes!I4275),"")</f>
        <v/>
      </c>
      <c r="O4275" s="6" t="str">
        <f>IF(anotacoes!N4275=0,"",anotacoes!N4275)</f>
        <v/>
      </c>
      <c r="P4275" t="str">
        <f>IF(anotacoes!M4275=0,"",UPPER(anotacoes!M4275))</f>
        <v/>
      </c>
      <c r="Q4275" t="str">
        <f t="shared" si="133"/>
        <v>INSERT INTO CONVERSAO_LUTA_ACAO (cd_conversao, id_luta, sequencia, momento_inicio, momento_fim, quem_faz, quem_sofre, acao_tipo, acao, tecnica, direcao, pontuacao) VALUES (1, 59, 42, TRIM(' 00:05:12,305'), TRIM(' 00:05:15,296'), 'KIM, M K', 'SEDEJ', 'GRIP TIME', 'RIGHT BACK LEFT SLEEVE', NULL, NULL, NULL)</v>
      </c>
      <c r="R4275" t="s">
        <v>10327</v>
      </c>
    </row>
    <row r="4276" spans="1:18" hidden="1" x14ac:dyDescent="0.25">
      <c r="A4276" s="7">
        <f>anotacoes!D4276</f>
        <v>40524</v>
      </c>
      <c r="B4276" t="str">
        <f>anotacoes!C4276</f>
        <v>GRAND SLAM TOKYO 2010</v>
      </c>
      <c r="C4276" t="str">
        <f>anotacoes!E4276</f>
        <v>KIM, M K</v>
      </c>
      <c r="D4276" t="str">
        <f>anotacoes!F4276</f>
        <v>SEDEJ</v>
      </c>
      <c r="E4276" t="s">
        <v>10325</v>
      </c>
      <c r="F4276">
        <f>anotacoes!A4276</f>
        <v>59</v>
      </c>
      <c r="G4276">
        <f>anotacoes!B4276</f>
        <v>43</v>
      </c>
      <c r="H4276" t="str">
        <f>anotacoes!K4276</f>
        <v xml:space="preserve"> 00:05:15,296</v>
      </c>
      <c r="I4276" t="str">
        <f>anotacoes!L4276</f>
        <v xml:space="preserve"> 00:05:16,513</v>
      </c>
      <c r="J4276" t="str">
        <f>IF(L4276="PAUSE",E4276,IF(anotacoes!G4280=conversao_anotacoes!C4276,conversao_anotacoes!C4276,conversao_anotacoes!D4276))</f>
        <v>KIM, M K</v>
      </c>
      <c r="K4276" t="str">
        <f t="shared" si="132"/>
        <v>SEDEJ</v>
      </c>
      <c r="L4276" t="str">
        <f>UPPER(anotacoes!H4276)</f>
        <v>ATTACK</v>
      </c>
      <c r="M4276" t="str">
        <f>IF(OR(L4276="ATTACK",L4276="FINTA"),"&lt;TECNICA&gt;",UPPER(anotacoes!I4276))</f>
        <v>&lt;TECNICA&gt;</v>
      </c>
      <c r="N4276" t="str">
        <f>IF(OR(L4276="ATTACK",L4276="FINTA"),UPPER(anotacoes!I4276),"")</f>
        <v>UCHIMATA</v>
      </c>
      <c r="O4276" s="6">
        <f>IF(anotacoes!N4276=0,"",anotacoes!N4276)</f>
        <v>4</v>
      </c>
      <c r="P4276" t="str">
        <f>IF(anotacoes!M4276=0,"",UPPER(anotacoes!M4276))</f>
        <v/>
      </c>
      <c r="Q4276" t="str">
        <f t="shared" si="133"/>
        <v>INSERT INTO CONVERSAO_LUTA_ACAO (cd_conversao, id_luta, sequencia, momento_inicio, momento_fim, quem_faz, quem_sofre, acao_tipo, acao, tecnica, direcao, pontuacao) VALUES (1, 59, 43, TRIM(' 00:05:15,296'), TRIM(' 00:05:16,513'), 'KIM, M K', 'SEDEJ', 'ATTACK', '&lt;TECNICA&gt;', 'UCHIMATA', 4, NULL)</v>
      </c>
      <c r="R4276" t="s">
        <v>10327</v>
      </c>
    </row>
    <row r="4277" spans="1:18" hidden="1" x14ac:dyDescent="0.25">
      <c r="A4277" s="7">
        <f>anotacoes!D4277</f>
        <v>40524</v>
      </c>
      <c r="B4277" t="str">
        <f>anotacoes!C4277</f>
        <v>GRAND SLAM TOKYO 2010</v>
      </c>
      <c r="C4277" t="str">
        <f>anotacoes!E4277</f>
        <v>KIM, M K</v>
      </c>
      <c r="D4277" t="str">
        <f>anotacoes!F4277</f>
        <v>SEDEJ</v>
      </c>
      <c r="E4277" t="s">
        <v>10325</v>
      </c>
      <c r="F4277">
        <f>anotacoes!A4277</f>
        <v>59</v>
      </c>
      <c r="G4277">
        <f>anotacoes!B4277</f>
        <v>44</v>
      </c>
      <c r="H4277" t="str">
        <f>anotacoes!K4277</f>
        <v xml:space="preserve"> 00:05:16,513</v>
      </c>
      <c r="I4277" t="str">
        <f>anotacoes!L4277</f>
        <v xml:space="preserve"> 00:05:26,767</v>
      </c>
      <c r="J4277" t="str">
        <f>IF(L4277="PAUSE",E4277,IF(anotacoes!G4281=conversao_anotacoes!C4277,conversao_anotacoes!C4277,conversao_anotacoes!D4277))</f>
        <v>&lt;ARBITRO_DESCONHECIDO&gt;</v>
      </c>
      <c r="K4277" t="str">
        <f t="shared" si="132"/>
        <v/>
      </c>
      <c r="L4277" t="str">
        <f>UPPER(anotacoes!H4277)</f>
        <v>PAUSE</v>
      </c>
      <c r="M4277" t="str">
        <f>IF(OR(L4277="ATTACK",L4277="FINTA"),"&lt;TECNICA&gt;",UPPER(anotacoes!I4277))</f>
        <v>&lt;NAO_CLASSIFICADO&gt;</v>
      </c>
      <c r="N4277" t="str">
        <f>IF(OR(L4277="ATTACK",L4277="FINTA"),UPPER(anotacoes!I4277),"")</f>
        <v/>
      </c>
      <c r="O4277" s="6" t="str">
        <f>IF(anotacoes!N4277=0,"",anotacoes!N4277)</f>
        <v/>
      </c>
      <c r="P4277" t="str">
        <f>IF(anotacoes!M4277=0,"",UPPER(anotacoes!M4277))</f>
        <v/>
      </c>
      <c r="Q4277" t="str">
        <f t="shared" si="133"/>
        <v>INSERT INTO CONVERSAO_LUTA_ACAO (cd_conversao, id_luta, sequencia, momento_inicio, momento_fim, quem_faz, quem_sofre, acao_tipo, acao, tecnica, direcao, pontuacao) VALUES (1, 59, 44, TRIM(' 00:05:16,513'), TRIM(' 00:05:26,767'), '&lt;ARBITRO_DESCONHECIDO&gt;', '', 'PAUSE', '&lt;NAO_CLASSIFICADO&gt;', NULL, NULL, NULL)</v>
      </c>
      <c r="R4277" t="s">
        <v>10327</v>
      </c>
    </row>
    <row r="4278" spans="1:18" hidden="1" x14ac:dyDescent="0.25">
      <c r="A4278" s="7">
        <f>anotacoes!D4278</f>
        <v>40524</v>
      </c>
      <c r="B4278" t="str">
        <f>anotacoes!C4278</f>
        <v>GRAND SLAM TOKYO 2010</v>
      </c>
      <c r="C4278" t="str">
        <f>anotacoes!E4278</f>
        <v>KIM, M K</v>
      </c>
      <c r="D4278" t="str">
        <f>anotacoes!F4278</f>
        <v>SEDEJ</v>
      </c>
      <c r="E4278" t="s">
        <v>10325</v>
      </c>
      <c r="F4278">
        <f>anotacoes!A4278</f>
        <v>59</v>
      </c>
      <c r="G4278">
        <f>anotacoes!B4278</f>
        <v>45</v>
      </c>
      <c r="H4278" t="str">
        <f>anotacoes!K4278</f>
        <v xml:space="preserve"> 00:05:26,966</v>
      </c>
      <c r="I4278" t="str">
        <f>anotacoes!L4278</f>
        <v xml:space="preserve"> 00:05:30,909</v>
      </c>
      <c r="J4278" t="str">
        <f>IF(L4278="PAUSE",E4278,IF(anotacoes!G4282=conversao_anotacoes!C4278,conversao_anotacoes!C4278,conversao_anotacoes!D4278))</f>
        <v>KIM, M K</v>
      </c>
      <c r="K4278" t="str">
        <f t="shared" si="132"/>
        <v>SEDEJ</v>
      </c>
      <c r="L4278" t="str">
        <f>UPPER(anotacoes!H4278)</f>
        <v>DISPLACEMENT</v>
      </c>
      <c r="M4278" t="str">
        <f>IF(OR(L4278="ATTACK",L4278="FINTA"),"&lt;TECNICA&gt;",UPPER(anotacoes!I4278))</f>
        <v>2-3 STEP HESITANT LEFT</v>
      </c>
      <c r="N4278" t="str">
        <f>IF(OR(L4278="ATTACK",L4278="FINTA"),UPPER(anotacoes!I4278),"")</f>
        <v/>
      </c>
      <c r="O4278" s="6" t="str">
        <f>IF(anotacoes!N4278=0,"",anotacoes!N4278)</f>
        <v/>
      </c>
      <c r="P4278" t="str">
        <f>IF(anotacoes!M4278=0,"",UPPER(anotacoes!M4278))</f>
        <v/>
      </c>
      <c r="Q4278" t="str">
        <f t="shared" si="133"/>
        <v>INSERT INTO CONVERSAO_LUTA_ACAO (cd_conversao, id_luta, sequencia, momento_inicio, momento_fim, quem_faz, quem_sofre, acao_tipo, acao, tecnica, direcao, pontuacao) VALUES (1, 59, 45, TRIM(' 00:05:26,966'), TRIM(' 00:05:30,909'), 'KIM, M K', 'SEDEJ', 'DISPLACEMENT', '2-3 STEP HESITANT LEFT', NULL, NULL, NULL)</v>
      </c>
      <c r="R4278" t="s">
        <v>10327</v>
      </c>
    </row>
    <row r="4279" spans="1:18" hidden="1" x14ac:dyDescent="0.25">
      <c r="A4279" s="7">
        <f>anotacoes!D4279</f>
        <v>40524</v>
      </c>
      <c r="B4279" t="str">
        <f>anotacoes!C4279</f>
        <v>GRAND SLAM TOKYO 2010</v>
      </c>
      <c r="C4279" t="str">
        <f>anotacoes!E4279</f>
        <v>KIM, M K</v>
      </c>
      <c r="D4279" t="str">
        <f>anotacoes!F4279</f>
        <v>SEDEJ</v>
      </c>
      <c r="E4279" t="s">
        <v>10325</v>
      </c>
      <c r="F4279">
        <f>anotacoes!A4279</f>
        <v>59</v>
      </c>
      <c r="G4279">
        <f>anotacoes!B4279</f>
        <v>46</v>
      </c>
      <c r="H4279" t="str">
        <f>anotacoes!K4279</f>
        <v xml:space="preserve"> 00:05:30,909</v>
      </c>
      <c r="I4279" t="str">
        <f>anotacoes!L4279</f>
        <v xml:space="preserve"> 00:05:41,752</v>
      </c>
      <c r="J4279" t="str">
        <f>IF(L4279="PAUSE",E4279,IF(anotacoes!G4283=conversao_anotacoes!C4279,conversao_anotacoes!C4279,conversao_anotacoes!D4279))</f>
        <v>KIM, M K</v>
      </c>
      <c r="K4279" t="str">
        <f t="shared" si="132"/>
        <v>SEDEJ</v>
      </c>
      <c r="L4279" t="str">
        <f>UPPER(anotacoes!H4279)</f>
        <v>GRIP TIME</v>
      </c>
      <c r="M4279" t="str">
        <f>IF(OR(L4279="ATTACK",L4279="FINTA"),"&lt;TECNICA&gt;",UPPER(anotacoes!I4279))</f>
        <v>RIGHT COLLAR</v>
      </c>
      <c r="N4279" t="str">
        <f>IF(OR(L4279="ATTACK",L4279="FINTA"),UPPER(anotacoes!I4279),"")</f>
        <v/>
      </c>
      <c r="O4279" s="6" t="str">
        <f>IF(anotacoes!N4279=0,"",anotacoes!N4279)</f>
        <v/>
      </c>
      <c r="P4279" t="str">
        <f>IF(anotacoes!M4279=0,"",UPPER(anotacoes!M4279))</f>
        <v/>
      </c>
      <c r="Q4279" t="str">
        <f t="shared" si="133"/>
        <v>INSERT INTO CONVERSAO_LUTA_ACAO (cd_conversao, id_luta, sequencia, momento_inicio, momento_fim, quem_faz, quem_sofre, acao_tipo, acao, tecnica, direcao, pontuacao) VALUES (1, 59, 46, TRIM(' 00:05:30,909'), TRIM(' 00:05:41,752'), 'KIM, M K', 'SEDEJ', 'GRIP TIME', 'RIGHT COLLAR', NULL, NULL, NULL)</v>
      </c>
      <c r="R4279" t="s">
        <v>10327</v>
      </c>
    </row>
    <row r="4280" spans="1:18" hidden="1" x14ac:dyDescent="0.25">
      <c r="A4280" s="7">
        <f>anotacoes!D4280</f>
        <v>40524</v>
      </c>
      <c r="B4280" t="str">
        <f>anotacoes!C4280</f>
        <v>GRAND SLAM TOKYO 2010</v>
      </c>
      <c r="C4280" t="str">
        <f>anotacoes!E4280</f>
        <v>KIM, M K</v>
      </c>
      <c r="D4280" t="str">
        <f>anotacoes!F4280</f>
        <v>SEDEJ</v>
      </c>
      <c r="E4280" t="s">
        <v>10325</v>
      </c>
      <c r="F4280">
        <f>anotacoes!A4280</f>
        <v>59</v>
      </c>
      <c r="G4280">
        <f>anotacoes!B4280</f>
        <v>47</v>
      </c>
      <c r="H4280" t="str">
        <f>anotacoes!K4280</f>
        <v xml:space="preserve"> 00:05:41,752</v>
      </c>
      <c r="I4280" t="str">
        <f>anotacoes!L4280</f>
        <v xml:space="preserve"> 00:05:46,625</v>
      </c>
      <c r="J4280" t="str">
        <f>IF(L4280="PAUSE",E4280,IF(anotacoes!G4284=conversao_anotacoes!C4280,conversao_anotacoes!C4280,conversao_anotacoes!D4280))</f>
        <v>&lt;ARBITRO_DESCONHECIDO&gt;</v>
      </c>
      <c r="K4280" t="str">
        <f t="shared" si="132"/>
        <v/>
      </c>
      <c r="L4280" t="str">
        <f>UPPER(anotacoes!H4280)</f>
        <v>PAUSE</v>
      </c>
      <c r="M4280" t="str">
        <f>IF(OR(L4280="ATTACK",L4280="FINTA"),"&lt;TECNICA&gt;",UPPER(anotacoes!I4280))</f>
        <v>&lt;NAO_CLASSIFICADO&gt;</v>
      </c>
      <c r="N4280" t="str">
        <f>IF(OR(L4280="ATTACK",L4280="FINTA"),UPPER(anotacoes!I4280),"")</f>
        <v/>
      </c>
      <c r="O4280" s="6" t="str">
        <f>IF(anotacoes!N4280=0,"",anotacoes!N4280)</f>
        <v/>
      </c>
      <c r="P4280" t="str">
        <f>IF(anotacoes!M4280=0,"",UPPER(anotacoes!M4280))</f>
        <v/>
      </c>
      <c r="Q4280" t="str">
        <f t="shared" si="133"/>
        <v>INSERT INTO CONVERSAO_LUTA_ACAO (cd_conversao, id_luta, sequencia, momento_inicio, momento_fim, quem_faz, quem_sofre, acao_tipo, acao, tecnica, direcao, pontuacao) VALUES (1, 59, 47, TRIM(' 00:05:41,752'), TRIM(' 00:05:46,625'), '&lt;ARBITRO_DESCONHECIDO&gt;', '', 'PAUSE', '&lt;NAO_CLASSIFICADO&gt;', NULL, NULL, NULL)</v>
      </c>
      <c r="R4280" t="s">
        <v>10327</v>
      </c>
    </row>
    <row r="4281" spans="1:18" hidden="1" x14ac:dyDescent="0.25">
      <c r="A4281" s="7">
        <f>anotacoes!D4281</f>
        <v>40524</v>
      </c>
      <c r="B4281" t="str">
        <f>anotacoes!C4281</f>
        <v>GRAND SLAM TOKYO 2010</v>
      </c>
      <c r="C4281" t="str">
        <f>anotacoes!E4281</f>
        <v>KIM, M K</v>
      </c>
      <c r="D4281" t="str">
        <f>anotacoes!F4281</f>
        <v>SEDEJ</v>
      </c>
      <c r="E4281" t="s">
        <v>10325</v>
      </c>
      <c r="F4281">
        <f>anotacoes!A4281</f>
        <v>59</v>
      </c>
      <c r="G4281">
        <f>anotacoes!B4281</f>
        <v>48</v>
      </c>
      <c r="H4281" t="str">
        <f>anotacoes!K4281</f>
        <v xml:space="preserve"> 00:05:46,793</v>
      </c>
      <c r="I4281" t="str">
        <f>anotacoes!L4281</f>
        <v xml:space="preserve"> 00:05:49,521</v>
      </c>
      <c r="J4281" t="str">
        <f>IF(L4281="PAUSE",E4281,IF(anotacoes!G4285=conversao_anotacoes!C4281,conversao_anotacoes!C4281,conversao_anotacoes!D4281))</f>
        <v>KIM, M K</v>
      </c>
      <c r="K4281" t="str">
        <f t="shared" si="132"/>
        <v>SEDEJ</v>
      </c>
      <c r="L4281" t="str">
        <f>UPPER(anotacoes!H4281)</f>
        <v>DISPLACEMENT</v>
      </c>
      <c r="M4281" t="str">
        <f>IF(OR(L4281="ATTACK",L4281="FINTA"),"&lt;TECNICA&gt;",UPPER(anotacoes!I4281))</f>
        <v>2-3 STEP HESITANT LEFT</v>
      </c>
      <c r="N4281" t="str">
        <f>IF(OR(L4281="ATTACK",L4281="FINTA"),UPPER(anotacoes!I4281),"")</f>
        <v/>
      </c>
      <c r="O4281" s="6" t="str">
        <f>IF(anotacoes!N4281=0,"",anotacoes!N4281)</f>
        <v/>
      </c>
      <c r="P4281" t="str">
        <f>IF(anotacoes!M4281=0,"",UPPER(anotacoes!M4281))</f>
        <v/>
      </c>
      <c r="Q4281" t="str">
        <f t="shared" si="133"/>
        <v>INSERT INTO CONVERSAO_LUTA_ACAO (cd_conversao, id_luta, sequencia, momento_inicio, momento_fim, quem_faz, quem_sofre, acao_tipo, acao, tecnica, direcao, pontuacao) VALUES (1, 59, 48, TRIM(' 00:05:46,793'), TRIM(' 00:05:49,521'), 'KIM, M K', 'SEDEJ', 'DISPLACEMENT', '2-3 STEP HESITANT LEFT', NULL, NULL, NULL)</v>
      </c>
      <c r="R4281" t="s">
        <v>10327</v>
      </c>
    </row>
    <row r="4282" spans="1:18" hidden="1" x14ac:dyDescent="0.25">
      <c r="A4282" s="7">
        <f>anotacoes!D4282</f>
        <v>40524</v>
      </c>
      <c r="B4282" t="str">
        <f>anotacoes!C4282</f>
        <v>GRAND SLAM TOKYO 2010</v>
      </c>
      <c r="C4282" t="str">
        <f>anotacoes!E4282</f>
        <v>KIM, M K</v>
      </c>
      <c r="D4282" t="str">
        <f>anotacoes!F4282</f>
        <v>SEDEJ</v>
      </c>
      <c r="E4282" t="s">
        <v>10325</v>
      </c>
      <c r="F4282">
        <f>anotacoes!A4282</f>
        <v>59</v>
      </c>
      <c r="G4282">
        <f>anotacoes!B4282</f>
        <v>49</v>
      </c>
      <c r="H4282" t="str">
        <f>anotacoes!K4282</f>
        <v xml:space="preserve"> 00:05:49,521</v>
      </c>
      <c r="I4282" t="str">
        <f>anotacoes!L4282</f>
        <v xml:space="preserve"> 00:05:52,388</v>
      </c>
      <c r="J4282" t="str">
        <f>IF(L4282="PAUSE",E4282,IF(anotacoes!G4286=conversao_anotacoes!C4282,conversao_anotacoes!C4282,conversao_anotacoes!D4282))</f>
        <v>KIM, M K</v>
      </c>
      <c r="K4282" t="str">
        <f t="shared" si="132"/>
        <v>SEDEJ</v>
      </c>
      <c r="L4282" t="str">
        <f>UPPER(anotacoes!H4282)</f>
        <v>GRIP TIME</v>
      </c>
      <c r="M4282" t="str">
        <f>IF(OR(L4282="ATTACK",L4282="FINTA"),"&lt;TECNICA&gt;",UPPER(anotacoes!I4282))</f>
        <v>RIGHT COLLAR LEFT SLEEVE</v>
      </c>
      <c r="N4282" t="str">
        <f>IF(OR(L4282="ATTACK",L4282="FINTA"),UPPER(anotacoes!I4282),"")</f>
        <v/>
      </c>
      <c r="O4282" s="6" t="str">
        <f>IF(anotacoes!N4282=0,"",anotacoes!N4282)</f>
        <v/>
      </c>
      <c r="P4282" t="str">
        <f>IF(anotacoes!M4282=0,"",UPPER(anotacoes!M4282))</f>
        <v/>
      </c>
      <c r="Q4282" t="str">
        <f t="shared" si="133"/>
        <v>INSERT INTO CONVERSAO_LUTA_ACAO (cd_conversao, id_luta, sequencia, momento_inicio, momento_fim, quem_faz, quem_sofre, acao_tipo, acao, tecnica, direcao, pontuacao) VALUES (1, 59, 49, TRIM(' 00:05:49,521'), TRIM(' 00:05:52,388'), 'KIM, M K', 'SEDEJ', 'GRIP TIME', 'RIGHT COLLAR LEFT SLEEVE', NULL, NULL, NULL)</v>
      </c>
      <c r="R4282" t="s">
        <v>10327</v>
      </c>
    </row>
    <row r="4283" spans="1:18" hidden="1" x14ac:dyDescent="0.25">
      <c r="A4283" s="7">
        <f>anotacoes!D4283</f>
        <v>40524</v>
      </c>
      <c r="B4283" t="str">
        <f>anotacoes!C4283</f>
        <v>GRAND SLAM TOKYO 2010</v>
      </c>
      <c r="C4283" t="str">
        <f>anotacoes!E4283</f>
        <v>KIM, M K</v>
      </c>
      <c r="D4283" t="str">
        <f>anotacoes!F4283</f>
        <v>SEDEJ</v>
      </c>
      <c r="E4283" t="s">
        <v>10325</v>
      </c>
      <c r="F4283">
        <f>anotacoes!A4283</f>
        <v>59</v>
      </c>
      <c r="G4283">
        <f>anotacoes!B4283</f>
        <v>50</v>
      </c>
      <c r="H4283" t="str">
        <f>anotacoes!K4283</f>
        <v xml:space="preserve"> 00:05:52,388</v>
      </c>
      <c r="I4283" t="str">
        <f>anotacoes!L4283</f>
        <v xml:space="preserve"> 00:05:54,324</v>
      </c>
      <c r="J4283" t="str">
        <f>IF(L4283="PAUSE",E4283,IF(anotacoes!G4287=conversao_anotacoes!C4283,conversao_anotacoes!C4283,conversao_anotacoes!D4283))</f>
        <v>KIM, M K</v>
      </c>
      <c r="K4283" t="str">
        <f t="shared" si="132"/>
        <v>SEDEJ</v>
      </c>
      <c r="L4283" t="str">
        <f>UPPER(anotacoes!H4283)</f>
        <v>ATTACK</v>
      </c>
      <c r="M4283" t="str">
        <f>IF(OR(L4283="ATTACK",L4283="FINTA"),"&lt;TECNICA&gt;",UPPER(anotacoes!I4283))</f>
        <v>&lt;TECNICA&gt;</v>
      </c>
      <c r="N4283" t="str">
        <f>IF(OR(L4283="ATTACK",L4283="FINTA"),UPPER(anotacoes!I4283),"")</f>
        <v>UCHIMATA</v>
      </c>
      <c r="O4283" s="6">
        <f>IF(anotacoes!N4283=0,"",anotacoes!N4283)</f>
        <v>4</v>
      </c>
      <c r="P4283" t="str">
        <f>IF(anotacoes!M4283=0,"",UPPER(anotacoes!M4283))</f>
        <v/>
      </c>
      <c r="Q4283" t="str">
        <f t="shared" si="133"/>
        <v>INSERT INTO CONVERSAO_LUTA_ACAO (cd_conversao, id_luta, sequencia, momento_inicio, momento_fim, quem_faz, quem_sofre, acao_tipo, acao, tecnica, direcao, pontuacao) VALUES (1, 59, 50, TRIM(' 00:05:52,388'), TRIM(' 00:05:54,324'), 'KIM, M K', 'SEDEJ', 'ATTACK', '&lt;TECNICA&gt;', 'UCHIMATA', 4, NULL)</v>
      </c>
      <c r="R4283" t="s">
        <v>10327</v>
      </c>
    </row>
    <row r="4284" spans="1:18" hidden="1" x14ac:dyDescent="0.25">
      <c r="A4284" s="7">
        <f>anotacoes!D4284</f>
        <v>40524</v>
      </c>
      <c r="B4284" t="str">
        <f>anotacoes!C4284</f>
        <v>GRAND SLAM TOKYO 2010</v>
      </c>
      <c r="C4284" t="str">
        <f>anotacoes!E4284</f>
        <v>KIM, M K</v>
      </c>
      <c r="D4284" t="str">
        <f>anotacoes!F4284</f>
        <v>SEDEJ</v>
      </c>
      <c r="E4284" t="s">
        <v>10325</v>
      </c>
      <c r="F4284">
        <f>anotacoes!A4284</f>
        <v>59</v>
      </c>
      <c r="G4284">
        <f>anotacoes!B4284</f>
        <v>51</v>
      </c>
      <c r="H4284" t="str">
        <f>anotacoes!K4284</f>
        <v xml:space="preserve"> 00:05:54,324</v>
      </c>
      <c r="I4284" t="str">
        <f>anotacoes!L4284</f>
        <v xml:space="preserve"> 00:06:47,675</v>
      </c>
      <c r="J4284" t="str">
        <f>IF(L4284="PAUSE",E4284,IF(anotacoes!G4288=conversao_anotacoes!C4284,conversao_anotacoes!C4284,conversao_anotacoes!D4284))</f>
        <v>KIM, M K</v>
      </c>
      <c r="K4284" t="str">
        <f t="shared" si="132"/>
        <v>SEDEJ</v>
      </c>
      <c r="L4284" t="str">
        <f>UPPER(anotacoes!H4284)</f>
        <v>GROUNDWORK COMBAT</v>
      </c>
      <c r="M4284" t="str">
        <f>IF(OR(L4284="ATTACK",L4284="FINTA"),"&lt;TECNICA&gt;",UPPER(anotacoes!I4284))</f>
        <v>TRYING TO ATTACK</v>
      </c>
      <c r="N4284" t="str">
        <f>IF(OR(L4284="ATTACK",L4284="FINTA"),UPPER(anotacoes!I4284),"")</f>
        <v/>
      </c>
      <c r="O4284" s="6" t="str">
        <f>IF(anotacoes!N4284=0,"",anotacoes!N4284)</f>
        <v/>
      </c>
      <c r="P4284" t="str">
        <f>IF(anotacoes!M4284=0,"",UPPER(anotacoes!M4284))</f>
        <v/>
      </c>
      <c r="Q4284" t="str">
        <f t="shared" si="133"/>
        <v>INSERT INTO CONVERSAO_LUTA_ACAO (cd_conversao, id_luta, sequencia, momento_inicio, momento_fim, quem_faz, quem_sofre, acao_tipo, acao, tecnica, direcao, pontuacao) VALUES (1, 59, 51, TRIM(' 00:05:54,324'), TRIM(' 00:06:47,675'), 'KIM, M K', 'SEDEJ', 'GROUNDWORK COMBAT', 'TRYING TO ATTACK', NULL, NULL, NULL)</v>
      </c>
      <c r="R4284" t="s">
        <v>10327</v>
      </c>
    </row>
    <row r="4285" spans="1:18" hidden="1" x14ac:dyDescent="0.25">
      <c r="A4285" s="7">
        <f>anotacoes!D4285</f>
        <v>40524</v>
      </c>
      <c r="B4285" t="str">
        <f>anotacoes!C4285</f>
        <v>GRAND SLAM TOKYO 2010</v>
      </c>
      <c r="C4285" t="str">
        <f>anotacoes!E4285</f>
        <v>KIM, M K</v>
      </c>
      <c r="D4285" t="str">
        <f>anotacoes!F4285</f>
        <v>SEDEJ</v>
      </c>
      <c r="E4285" t="s">
        <v>10325</v>
      </c>
      <c r="F4285">
        <f>anotacoes!A4285</f>
        <v>59</v>
      </c>
      <c r="G4285">
        <f>anotacoes!B4285</f>
        <v>52</v>
      </c>
      <c r="H4285" t="str">
        <f>anotacoes!K4285</f>
        <v xml:space="preserve"> 00:06:47,850</v>
      </c>
      <c r="I4285" t="str">
        <f>anotacoes!L4285</f>
        <v xml:space="preserve"> 00:06:56,667</v>
      </c>
      <c r="J4285" t="str">
        <f>IF(L4285="PAUSE",E4285,IF(anotacoes!G4289=conversao_anotacoes!C4285,conversao_anotacoes!C4285,conversao_anotacoes!D4285))</f>
        <v>&lt;ARBITRO_DESCONHECIDO&gt;</v>
      </c>
      <c r="K4285" t="str">
        <f t="shared" si="132"/>
        <v/>
      </c>
      <c r="L4285" t="str">
        <f>UPPER(anotacoes!H4285)</f>
        <v>PAUSE</v>
      </c>
      <c r="M4285" t="str">
        <f>IF(OR(L4285="ATTACK",L4285="FINTA"),"&lt;TECNICA&gt;",UPPER(anotacoes!I4285))</f>
        <v>&lt;NAO_CLASSIFICADO&gt;</v>
      </c>
      <c r="N4285" t="str">
        <f>IF(OR(L4285="ATTACK",L4285="FINTA"),UPPER(anotacoes!I4285),"")</f>
        <v/>
      </c>
      <c r="O4285" s="6" t="str">
        <f>IF(anotacoes!N4285=0,"",anotacoes!N4285)</f>
        <v/>
      </c>
      <c r="P4285" t="str">
        <f>IF(anotacoes!M4285=0,"",UPPER(anotacoes!M4285))</f>
        <v/>
      </c>
      <c r="Q4285" t="str">
        <f t="shared" si="133"/>
        <v>INSERT INTO CONVERSAO_LUTA_ACAO (cd_conversao, id_luta, sequencia, momento_inicio, momento_fim, quem_faz, quem_sofre, acao_tipo, acao, tecnica, direcao, pontuacao) VALUES (1, 59, 52, TRIM(' 00:06:47,850'), TRIM(' 00:06:56,667'), '&lt;ARBITRO_DESCONHECIDO&gt;', '', 'PAUSE', '&lt;NAO_CLASSIFICADO&gt;', NULL, NULL, NULL)</v>
      </c>
      <c r="R4285" t="s">
        <v>10327</v>
      </c>
    </row>
    <row r="4286" spans="1:18" hidden="1" x14ac:dyDescent="0.25">
      <c r="A4286" s="7">
        <f>anotacoes!D4286</f>
        <v>40524</v>
      </c>
      <c r="B4286" t="str">
        <f>anotacoes!C4286</f>
        <v>GRAND SLAM TOKYO 2010</v>
      </c>
      <c r="C4286" t="str">
        <f>anotacoes!E4286</f>
        <v>KIM, M K</v>
      </c>
      <c r="D4286" t="str">
        <f>anotacoes!F4286</f>
        <v>SEDEJ</v>
      </c>
      <c r="E4286" t="s">
        <v>10325</v>
      </c>
      <c r="F4286">
        <f>anotacoes!A4286</f>
        <v>59</v>
      </c>
      <c r="G4286">
        <f>anotacoes!B4286</f>
        <v>53</v>
      </c>
      <c r="H4286" t="str">
        <f>anotacoes!K4286</f>
        <v xml:space="preserve"> 00:06:56,821</v>
      </c>
      <c r="I4286" t="str">
        <f>anotacoes!L4286</f>
        <v xml:space="preserve"> 00:07:00,691</v>
      </c>
      <c r="J4286" t="str">
        <f>IF(L4286="PAUSE",E4286,IF(anotacoes!G4290=conversao_anotacoes!C4286,conversao_anotacoes!C4286,conversao_anotacoes!D4286))</f>
        <v>KIM, M K</v>
      </c>
      <c r="K4286" t="str">
        <f t="shared" si="132"/>
        <v>SEDEJ</v>
      </c>
      <c r="L4286" t="str">
        <f>UPPER(anotacoes!H4286)</f>
        <v>DISPLACEMENT</v>
      </c>
      <c r="M4286" t="str">
        <f>IF(OR(L4286="ATTACK",L4286="FINTA"),"&lt;TECNICA&gt;",UPPER(anotacoes!I4286))</f>
        <v>2-3 STEP HESITANT LEFT</v>
      </c>
      <c r="N4286" t="str">
        <f>IF(OR(L4286="ATTACK",L4286="FINTA"),UPPER(anotacoes!I4286),"")</f>
        <v/>
      </c>
      <c r="O4286" s="6" t="str">
        <f>IF(anotacoes!N4286=0,"",anotacoes!N4286)</f>
        <v/>
      </c>
      <c r="P4286" t="str">
        <f>IF(anotacoes!M4286=0,"",UPPER(anotacoes!M4286))</f>
        <v/>
      </c>
      <c r="Q4286" t="str">
        <f t="shared" si="133"/>
        <v>INSERT INTO CONVERSAO_LUTA_ACAO (cd_conversao, id_luta, sequencia, momento_inicio, momento_fim, quem_faz, quem_sofre, acao_tipo, acao, tecnica, direcao, pontuacao) VALUES (1, 59, 53, TRIM(' 00:06:56,821'), TRIM(' 00:07:00,691'), 'KIM, M K', 'SEDEJ', 'DISPLACEMENT', '2-3 STEP HESITANT LEFT', NULL, NULL, NULL)</v>
      </c>
      <c r="R4286" t="s">
        <v>10327</v>
      </c>
    </row>
    <row r="4287" spans="1:18" hidden="1" x14ac:dyDescent="0.25">
      <c r="A4287" s="7">
        <f>anotacoes!D4287</f>
        <v>40524</v>
      </c>
      <c r="B4287" t="str">
        <f>anotacoes!C4287</f>
        <v>GRAND SLAM TOKYO 2010</v>
      </c>
      <c r="C4287" t="str">
        <f>anotacoes!E4287</f>
        <v>KIM, M K</v>
      </c>
      <c r="D4287" t="str">
        <f>anotacoes!F4287</f>
        <v>SEDEJ</v>
      </c>
      <c r="E4287" t="s">
        <v>10325</v>
      </c>
      <c r="F4287">
        <f>anotacoes!A4287</f>
        <v>59</v>
      </c>
      <c r="G4287">
        <f>anotacoes!B4287</f>
        <v>54</v>
      </c>
      <c r="H4287" t="str">
        <f>anotacoes!K4287</f>
        <v xml:space="preserve"> 00:07:00,847</v>
      </c>
      <c r="I4287" t="str">
        <f>anotacoes!L4287</f>
        <v xml:space="preserve"> 00:07:04,996</v>
      </c>
      <c r="J4287" t="str">
        <f>IF(L4287="PAUSE",E4287,IF(anotacoes!G4291=conversao_anotacoes!C4287,conversao_anotacoes!C4287,conversao_anotacoes!D4287))</f>
        <v>KIM, M K</v>
      </c>
      <c r="K4287" t="str">
        <f t="shared" si="132"/>
        <v>SEDEJ</v>
      </c>
      <c r="L4287" t="str">
        <f>UPPER(anotacoes!H4287)</f>
        <v>DISPLACEMENT</v>
      </c>
      <c r="M4287" t="str">
        <f>IF(OR(L4287="ATTACK",L4287="FINTA"),"&lt;TECNICA&gt;",UPPER(anotacoes!I4287))</f>
        <v>TRY TO GRIP WITH CONTACT</v>
      </c>
      <c r="N4287" t="str">
        <f>IF(OR(L4287="ATTACK",L4287="FINTA"),UPPER(anotacoes!I4287),"")</f>
        <v/>
      </c>
      <c r="O4287" s="6" t="str">
        <f>IF(anotacoes!N4287=0,"",anotacoes!N4287)</f>
        <v/>
      </c>
      <c r="P4287" t="str">
        <f>IF(anotacoes!M4287=0,"",UPPER(anotacoes!M4287))</f>
        <v/>
      </c>
      <c r="Q4287" t="str">
        <f t="shared" si="133"/>
        <v>INSERT INTO CONVERSAO_LUTA_ACAO (cd_conversao, id_luta, sequencia, momento_inicio, momento_fim, quem_faz, quem_sofre, acao_tipo, acao, tecnica, direcao, pontuacao) VALUES (1, 59, 54, TRIM(' 00:07:00,847'), TRIM(' 00:07:04,996'), 'KIM, M K', 'SEDEJ', 'DISPLACEMENT', 'TRY TO GRIP WITH CONTACT', NULL, NULL, NULL)</v>
      </c>
      <c r="R4287" t="s">
        <v>10327</v>
      </c>
    </row>
    <row r="4288" spans="1:18" hidden="1" x14ac:dyDescent="0.25">
      <c r="A4288" s="7">
        <f>anotacoes!D4288</f>
        <v>40524</v>
      </c>
      <c r="B4288" t="str">
        <f>anotacoes!C4288</f>
        <v>GRAND SLAM TOKYO 2010</v>
      </c>
      <c r="C4288" t="str">
        <f>anotacoes!E4288</f>
        <v>KIM, M K</v>
      </c>
      <c r="D4288" t="str">
        <f>anotacoes!F4288</f>
        <v>SEDEJ</v>
      </c>
      <c r="E4288" t="s">
        <v>10325</v>
      </c>
      <c r="F4288">
        <f>anotacoes!A4288</f>
        <v>59</v>
      </c>
      <c r="G4288">
        <f>anotacoes!B4288</f>
        <v>55</v>
      </c>
      <c r="H4288" t="str">
        <f>anotacoes!K4288</f>
        <v xml:space="preserve"> 00:07:05,163</v>
      </c>
      <c r="I4288" t="str">
        <f>anotacoes!L4288</f>
        <v xml:space="preserve"> 00:07:10,658</v>
      </c>
      <c r="J4288" t="str">
        <f>IF(L4288="PAUSE",E4288,IF(anotacoes!G4292=conversao_anotacoes!C4288,conversao_anotacoes!C4288,conversao_anotacoes!D4288))</f>
        <v>KIM, M K</v>
      </c>
      <c r="K4288" t="str">
        <f t="shared" si="132"/>
        <v>SEDEJ</v>
      </c>
      <c r="L4288" t="str">
        <f>UPPER(anotacoes!H4288)</f>
        <v>GRIP TIME</v>
      </c>
      <c r="M4288" t="str">
        <f>IF(OR(L4288="ATTACK",L4288="FINTA"),"&lt;TECNICA&gt;",UPPER(anotacoes!I4288))</f>
        <v>RIGHT COLLAR LEFT SLEEVE</v>
      </c>
      <c r="N4288" t="str">
        <f>IF(OR(L4288="ATTACK",L4288="FINTA"),UPPER(anotacoes!I4288),"")</f>
        <v/>
      </c>
      <c r="O4288" s="6" t="str">
        <f>IF(anotacoes!N4288=0,"",anotacoes!N4288)</f>
        <v/>
      </c>
      <c r="P4288" t="str">
        <f>IF(anotacoes!M4288=0,"",UPPER(anotacoes!M4288))</f>
        <v/>
      </c>
      <c r="Q4288" t="str">
        <f t="shared" si="133"/>
        <v>INSERT INTO CONVERSAO_LUTA_ACAO (cd_conversao, id_luta, sequencia, momento_inicio, momento_fim, quem_faz, quem_sofre, acao_tipo, acao, tecnica, direcao, pontuacao) VALUES (1, 59, 55, TRIM(' 00:07:05,163'), TRIM(' 00:07:10,658'), 'KIM, M K', 'SEDEJ', 'GRIP TIME', 'RIGHT COLLAR LEFT SLEEVE', NULL, NULL, NULL)</v>
      </c>
      <c r="R4288" t="s">
        <v>10327</v>
      </c>
    </row>
    <row r="4289" spans="1:18" hidden="1" x14ac:dyDescent="0.25">
      <c r="A4289" s="7">
        <f>anotacoes!D4289</f>
        <v>40524</v>
      </c>
      <c r="B4289" t="str">
        <f>anotacoes!C4289</f>
        <v>GRAND SLAM TOKYO 2010</v>
      </c>
      <c r="C4289" t="str">
        <f>anotacoes!E4289</f>
        <v>KIM, M K</v>
      </c>
      <c r="D4289" t="str">
        <f>anotacoes!F4289</f>
        <v>SEDEJ</v>
      </c>
      <c r="E4289" t="s">
        <v>10325</v>
      </c>
      <c r="F4289">
        <f>anotacoes!A4289</f>
        <v>59</v>
      </c>
      <c r="G4289">
        <f>anotacoes!B4289</f>
        <v>56</v>
      </c>
      <c r="H4289" t="str">
        <f>anotacoes!K4289</f>
        <v xml:space="preserve"> 00:07:10,843</v>
      </c>
      <c r="I4289" t="str">
        <f>anotacoes!L4289</f>
        <v xml:space="preserve"> 00:07:15,658</v>
      </c>
      <c r="J4289" t="str">
        <f>IF(L4289="PAUSE",E4289,IF(anotacoes!G4293=conversao_anotacoes!C4289,conversao_anotacoes!C4289,conversao_anotacoes!D4289))</f>
        <v>&lt;ARBITRO_DESCONHECIDO&gt;</v>
      </c>
      <c r="K4289" t="str">
        <f t="shared" si="132"/>
        <v/>
      </c>
      <c r="L4289" t="str">
        <f>UPPER(anotacoes!H4289)</f>
        <v>PAUSE</v>
      </c>
      <c r="M4289" t="str">
        <f>IF(OR(L4289="ATTACK",L4289="FINTA"),"&lt;TECNICA&gt;",UPPER(anotacoes!I4289))</f>
        <v>&lt;NAO_CLASSIFICADO&gt;</v>
      </c>
      <c r="N4289" t="str">
        <f>IF(OR(L4289="ATTACK",L4289="FINTA"),UPPER(anotacoes!I4289),"")</f>
        <v/>
      </c>
      <c r="O4289" s="6" t="str">
        <f>IF(anotacoes!N4289=0,"",anotacoes!N4289)</f>
        <v/>
      </c>
      <c r="P4289" t="str">
        <f>IF(anotacoes!M4289=0,"",UPPER(anotacoes!M4289))</f>
        <v/>
      </c>
      <c r="Q4289" t="str">
        <f t="shared" si="133"/>
        <v>INSERT INTO CONVERSAO_LUTA_ACAO (cd_conversao, id_luta, sequencia, momento_inicio, momento_fim, quem_faz, quem_sofre, acao_tipo, acao, tecnica, direcao, pontuacao) VALUES (1, 59, 56, TRIM(' 00:07:10,843'), TRIM(' 00:07:15,658'), '&lt;ARBITRO_DESCONHECIDO&gt;', '', 'PAUSE', '&lt;NAO_CLASSIFICADO&gt;', NULL, NULL, NULL)</v>
      </c>
      <c r="R4289" t="s">
        <v>10327</v>
      </c>
    </row>
    <row r="4290" spans="1:18" hidden="1" x14ac:dyDescent="0.25">
      <c r="A4290" s="7">
        <f>anotacoes!D4290</f>
        <v>40524</v>
      </c>
      <c r="B4290" t="str">
        <f>anotacoes!C4290</f>
        <v>GRAND SLAM TOKYO 2010</v>
      </c>
      <c r="C4290" t="str">
        <f>anotacoes!E4290</f>
        <v>KIM, M K</v>
      </c>
      <c r="D4290" t="str">
        <f>anotacoes!F4290</f>
        <v>SEDEJ</v>
      </c>
      <c r="E4290" t="s">
        <v>10325</v>
      </c>
      <c r="F4290">
        <f>anotacoes!A4290</f>
        <v>59</v>
      </c>
      <c r="G4290">
        <f>anotacoes!B4290</f>
        <v>57</v>
      </c>
      <c r="H4290" t="str">
        <f>anotacoes!K4290</f>
        <v xml:space="preserve"> 00:07:15,836</v>
      </c>
      <c r="I4290" t="str">
        <f>anotacoes!L4290</f>
        <v xml:space="preserve"> 00:07:18,039</v>
      </c>
      <c r="J4290" t="str">
        <f>IF(L4290="PAUSE",E4290,IF(anotacoes!G4294=conversao_anotacoes!C4290,conversao_anotacoes!C4290,conversao_anotacoes!D4290))</f>
        <v>KIM, M K</v>
      </c>
      <c r="K4290" t="str">
        <f t="shared" si="132"/>
        <v>SEDEJ</v>
      </c>
      <c r="L4290" t="str">
        <f>UPPER(anotacoes!H4290)</f>
        <v>DISPLACEMENT</v>
      </c>
      <c r="M4290" t="str">
        <f>IF(OR(L4290="ATTACK",L4290="FINTA"),"&lt;TECNICA&gt;",UPPER(anotacoes!I4290))</f>
        <v>2-3 STEP HESITANT LEFT</v>
      </c>
      <c r="N4290" t="str">
        <f>IF(OR(L4290="ATTACK",L4290="FINTA"),UPPER(anotacoes!I4290),"")</f>
        <v/>
      </c>
      <c r="O4290" s="6" t="str">
        <f>IF(anotacoes!N4290=0,"",anotacoes!N4290)</f>
        <v/>
      </c>
      <c r="P4290" t="str">
        <f>IF(anotacoes!M4290=0,"",UPPER(anotacoes!M4290))</f>
        <v/>
      </c>
      <c r="Q4290" t="str">
        <f t="shared" si="133"/>
        <v>INSERT INTO CONVERSAO_LUTA_ACAO (cd_conversao, id_luta, sequencia, momento_inicio, momento_fim, quem_faz, quem_sofre, acao_tipo, acao, tecnica, direcao, pontuacao) VALUES (1, 59, 57, TRIM(' 00:07:15,836'), TRIM(' 00:07:18,039'), 'KIM, M K', 'SEDEJ', 'DISPLACEMENT', '2-3 STEP HESITANT LEFT', NULL, NULL, NULL)</v>
      </c>
      <c r="R4290" t="s">
        <v>10327</v>
      </c>
    </row>
    <row r="4291" spans="1:18" hidden="1" x14ac:dyDescent="0.25">
      <c r="A4291" s="7">
        <f>anotacoes!D4291</f>
        <v>40524</v>
      </c>
      <c r="B4291" t="str">
        <f>anotacoes!C4291</f>
        <v>GRAND SLAM TOKYO 2010</v>
      </c>
      <c r="C4291" t="str">
        <f>anotacoes!E4291</f>
        <v>KIM, M K</v>
      </c>
      <c r="D4291" t="str">
        <f>anotacoes!F4291</f>
        <v>SEDEJ</v>
      </c>
      <c r="E4291" t="s">
        <v>10325</v>
      </c>
      <c r="F4291">
        <f>anotacoes!A4291</f>
        <v>59</v>
      </c>
      <c r="G4291">
        <f>anotacoes!B4291</f>
        <v>58</v>
      </c>
      <c r="H4291" t="str">
        <f>anotacoes!K4291</f>
        <v xml:space="preserve"> 00:07:18,190</v>
      </c>
      <c r="I4291" t="str">
        <f>anotacoes!L4291</f>
        <v xml:space="preserve"> 00:07:19,398</v>
      </c>
      <c r="J4291" t="str">
        <f>IF(L4291="PAUSE",E4291,IF(anotacoes!G4295=conversao_anotacoes!C4291,conversao_anotacoes!C4291,conversao_anotacoes!D4291))</f>
        <v>KIM, M K</v>
      </c>
      <c r="K4291" t="str">
        <f t="shared" ref="K4291:K4354" si="134">IF(J4291=E4291,"",IF(J4291=C4291,D4291,C4291))</f>
        <v>SEDEJ</v>
      </c>
      <c r="L4291" t="str">
        <f>UPPER(anotacoes!H4291)</f>
        <v>DISPLACEMENT</v>
      </c>
      <c r="M4291" t="str">
        <f>IF(OR(L4291="ATTACK",L4291="FINTA"),"&lt;TECNICA&gt;",UPPER(anotacoes!I4291))</f>
        <v>TRY TO GRIP WITH CONTACT</v>
      </c>
      <c r="N4291" t="str">
        <f>IF(OR(L4291="ATTACK",L4291="FINTA"),UPPER(anotacoes!I4291),"")</f>
        <v/>
      </c>
      <c r="O4291" s="6" t="str">
        <f>IF(anotacoes!N4291=0,"",anotacoes!N4291)</f>
        <v/>
      </c>
      <c r="P4291" t="str">
        <f>IF(anotacoes!M4291=0,"",UPPER(anotacoes!M4291))</f>
        <v/>
      </c>
      <c r="Q4291" t="str">
        <f t="shared" ref="Q4291:Q4354" si="135">CONCATENATE("INSERT INTO CONVERSAO_LUTA_ACAO (cd_conversao, id_luta, sequencia, momento_inicio, momento_fim, quem_faz, quem_sofre, acao_tipo, acao, tecnica, direcao, pontuacao) VALUES (1, ",F4291,", ",G4291,", ","TRIM('",H4291,"')",", ","TRIM('",I4291,"')",", ","'",J4291,"'",", ","'",K4291,"'",", ","'",L4291,"'",", ","'",M4291,"'",", ",IF(N4291="","NULL",CONCATENATE("'",N4291,"'")),", ",IF(O4291="","NULL",O4291),", ",IF(P4291="","NULL",CONCATENATE("'",P4291,"'")),")")</f>
        <v>INSERT INTO CONVERSAO_LUTA_ACAO (cd_conversao, id_luta, sequencia, momento_inicio, momento_fim, quem_faz, quem_sofre, acao_tipo, acao, tecnica, direcao, pontuacao) VALUES (1, 59, 58, TRIM(' 00:07:18,190'), TRIM(' 00:07:19,398'), 'KIM, M K', 'SEDEJ', 'DISPLACEMENT', 'TRY TO GRIP WITH CONTACT', NULL, NULL, NULL)</v>
      </c>
      <c r="R4291" t="s">
        <v>10327</v>
      </c>
    </row>
    <row r="4292" spans="1:18" hidden="1" x14ac:dyDescent="0.25">
      <c r="A4292" s="7">
        <f>anotacoes!D4292</f>
        <v>40524</v>
      </c>
      <c r="B4292" t="str">
        <f>anotacoes!C4292</f>
        <v>GRAND SLAM TOKYO 2010</v>
      </c>
      <c r="C4292" t="str">
        <f>anotacoes!E4292</f>
        <v>KIM, M K</v>
      </c>
      <c r="D4292" t="str">
        <f>anotacoes!F4292</f>
        <v>SEDEJ</v>
      </c>
      <c r="E4292" t="s">
        <v>10325</v>
      </c>
      <c r="F4292">
        <f>anotacoes!A4292</f>
        <v>59</v>
      </c>
      <c r="G4292">
        <f>anotacoes!B4292</f>
        <v>59</v>
      </c>
      <c r="H4292" t="str">
        <f>anotacoes!K4292</f>
        <v xml:space="preserve"> 00:07:19,398</v>
      </c>
      <c r="I4292" t="str">
        <f>anotacoes!L4292</f>
        <v xml:space="preserve"> 00:07:23,911</v>
      </c>
      <c r="J4292" t="str">
        <f>IF(L4292="PAUSE",E4292,IF(anotacoes!G4296=conversao_anotacoes!C4292,conversao_anotacoes!C4292,conversao_anotacoes!D4292))</f>
        <v>KIM, M K</v>
      </c>
      <c r="K4292" t="str">
        <f t="shared" si="134"/>
        <v>SEDEJ</v>
      </c>
      <c r="L4292" t="str">
        <f>UPPER(anotacoes!H4292)</f>
        <v>GRIP TIME</v>
      </c>
      <c r="M4292" t="str">
        <f>IF(OR(L4292="ATTACK",L4292="FINTA"),"&lt;TECNICA&gt;",UPPER(anotacoes!I4292))</f>
        <v>RIGHT BACK</v>
      </c>
      <c r="N4292" t="str">
        <f>IF(OR(L4292="ATTACK",L4292="FINTA"),UPPER(anotacoes!I4292),"")</f>
        <v/>
      </c>
      <c r="O4292" s="6" t="str">
        <f>IF(anotacoes!N4292=0,"",anotacoes!N4292)</f>
        <v/>
      </c>
      <c r="P4292" t="str">
        <f>IF(anotacoes!M4292=0,"",UPPER(anotacoes!M4292))</f>
        <v/>
      </c>
      <c r="Q4292" t="str">
        <f t="shared" si="135"/>
        <v>INSERT INTO CONVERSAO_LUTA_ACAO (cd_conversao, id_luta, sequencia, momento_inicio, momento_fim, quem_faz, quem_sofre, acao_tipo, acao, tecnica, direcao, pontuacao) VALUES (1, 59, 59, TRIM(' 00:07:19,398'), TRIM(' 00:07:23,911'), 'KIM, M K', 'SEDEJ', 'GRIP TIME', 'RIGHT BACK', NULL, NULL, NULL)</v>
      </c>
      <c r="R4292" t="s">
        <v>10327</v>
      </c>
    </row>
    <row r="4293" spans="1:18" hidden="1" x14ac:dyDescent="0.25">
      <c r="A4293" s="7">
        <f>anotacoes!D4293</f>
        <v>40524</v>
      </c>
      <c r="B4293" t="str">
        <f>anotacoes!C4293</f>
        <v>GRAND SLAM TOKYO 2010</v>
      </c>
      <c r="C4293" t="str">
        <f>anotacoes!E4293</f>
        <v>KIM, M K</v>
      </c>
      <c r="D4293" t="str">
        <f>anotacoes!F4293</f>
        <v>SEDEJ</v>
      </c>
      <c r="E4293" t="s">
        <v>10325</v>
      </c>
      <c r="F4293">
        <f>anotacoes!A4293</f>
        <v>59</v>
      </c>
      <c r="G4293">
        <f>anotacoes!B4293</f>
        <v>60</v>
      </c>
      <c r="H4293" t="str">
        <f>anotacoes!K4293</f>
        <v xml:space="preserve"> 00:07:24,075</v>
      </c>
      <c r="I4293" t="str">
        <f>anotacoes!L4293</f>
        <v xml:space="preserve"> 00:07:30,132</v>
      </c>
      <c r="J4293" t="str">
        <f>IF(L4293="PAUSE",E4293,IF(anotacoes!G4297=conversao_anotacoes!C4293,conversao_anotacoes!C4293,conversao_anotacoes!D4293))</f>
        <v>&lt;ARBITRO_DESCONHECIDO&gt;</v>
      </c>
      <c r="K4293" t="str">
        <f t="shared" si="134"/>
        <v/>
      </c>
      <c r="L4293" t="str">
        <f>UPPER(anotacoes!H4293)</f>
        <v>PAUSE</v>
      </c>
      <c r="M4293" t="str">
        <f>IF(OR(L4293="ATTACK",L4293="FINTA"),"&lt;TECNICA&gt;",UPPER(anotacoes!I4293))</f>
        <v>&lt;NAO_CLASSIFICADO&gt;</v>
      </c>
      <c r="N4293" t="str">
        <f>IF(OR(L4293="ATTACK",L4293="FINTA"),UPPER(anotacoes!I4293),"")</f>
        <v/>
      </c>
      <c r="O4293" s="6" t="str">
        <f>IF(anotacoes!N4293=0,"",anotacoes!N4293)</f>
        <v/>
      </c>
      <c r="P4293" t="str">
        <f>IF(anotacoes!M4293=0,"",UPPER(anotacoes!M4293))</f>
        <v/>
      </c>
      <c r="Q4293" t="str">
        <f t="shared" si="135"/>
        <v>INSERT INTO CONVERSAO_LUTA_ACAO (cd_conversao, id_luta, sequencia, momento_inicio, momento_fim, quem_faz, quem_sofre, acao_tipo, acao, tecnica, direcao, pontuacao) VALUES (1, 59, 60, TRIM(' 00:07:24,075'), TRIM(' 00:07:30,132'), '&lt;ARBITRO_DESCONHECIDO&gt;', '', 'PAUSE', '&lt;NAO_CLASSIFICADO&gt;', NULL, NULL, NULL)</v>
      </c>
      <c r="R4293" t="s">
        <v>10327</v>
      </c>
    </row>
    <row r="4294" spans="1:18" hidden="1" x14ac:dyDescent="0.25">
      <c r="A4294" s="7">
        <f>anotacoes!D4294</f>
        <v>40524</v>
      </c>
      <c r="B4294" t="str">
        <f>anotacoes!C4294</f>
        <v>GRAND SLAM TOKYO 2010</v>
      </c>
      <c r="C4294" t="str">
        <f>anotacoes!E4294</f>
        <v>KIM, M K</v>
      </c>
      <c r="D4294" t="str">
        <f>anotacoes!F4294</f>
        <v>SEDEJ</v>
      </c>
      <c r="E4294" t="s">
        <v>10325</v>
      </c>
      <c r="F4294">
        <f>anotacoes!A4294</f>
        <v>59</v>
      </c>
      <c r="G4294">
        <f>anotacoes!B4294</f>
        <v>61</v>
      </c>
      <c r="H4294" t="str">
        <f>anotacoes!K4294</f>
        <v xml:space="preserve"> 00:07:30,324</v>
      </c>
      <c r="I4294" t="str">
        <f>anotacoes!L4294</f>
        <v xml:space="preserve"> 00:07:33,127</v>
      </c>
      <c r="J4294" t="str">
        <f>IF(L4294="PAUSE",E4294,IF(anotacoes!G4298=conversao_anotacoes!C4294,conversao_anotacoes!C4294,conversao_anotacoes!D4294))</f>
        <v>KIM, M K</v>
      </c>
      <c r="K4294" t="str">
        <f t="shared" si="134"/>
        <v>SEDEJ</v>
      </c>
      <c r="L4294" t="str">
        <f>UPPER(anotacoes!H4294)</f>
        <v>DISPLACEMENT</v>
      </c>
      <c r="M4294" t="str">
        <f>IF(OR(L4294="ATTACK",L4294="FINTA"),"&lt;TECNICA&gt;",UPPER(anotacoes!I4294))</f>
        <v>2-3 STEP HESITANT LEFT</v>
      </c>
      <c r="N4294" t="str">
        <f>IF(OR(L4294="ATTACK",L4294="FINTA"),UPPER(anotacoes!I4294),"")</f>
        <v/>
      </c>
      <c r="O4294" s="6" t="str">
        <f>IF(anotacoes!N4294=0,"",anotacoes!N4294)</f>
        <v/>
      </c>
      <c r="P4294" t="str">
        <f>IF(anotacoes!M4294=0,"",UPPER(anotacoes!M4294))</f>
        <v/>
      </c>
      <c r="Q4294" t="str">
        <f t="shared" si="135"/>
        <v>INSERT INTO CONVERSAO_LUTA_ACAO (cd_conversao, id_luta, sequencia, momento_inicio, momento_fim, quem_faz, quem_sofre, acao_tipo, acao, tecnica, direcao, pontuacao) VALUES (1, 59, 61, TRIM(' 00:07:30,324'), TRIM(' 00:07:33,127'), 'KIM, M K', 'SEDEJ', 'DISPLACEMENT', '2-3 STEP HESITANT LEFT', NULL, NULL, NULL)</v>
      </c>
      <c r="R4294" t="s">
        <v>10327</v>
      </c>
    </row>
    <row r="4295" spans="1:18" hidden="1" x14ac:dyDescent="0.25">
      <c r="A4295" s="7">
        <f>anotacoes!D4295</f>
        <v>40524</v>
      </c>
      <c r="B4295" t="str">
        <f>anotacoes!C4295</f>
        <v>GRAND SLAM TOKYO 2010</v>
      </c>
      <c r="C4295" t="str">
        <f>anotacoes!E4295</f>
        <v>KIM, M K</v>
      </c>
      <c r="D4295" t="str">
        <f>anotacoes!F4295</f>
        <v>SEDEJ</v>
      </c>
      <c r="E4295" t="s">
        <v>10325</v>
      </c>
      <c r="F4295">
        <f>anotacoes!A4295</f>
        <v>59</v>
      </c>
      <c r="G4295">
        <f>anotacoes!B4295</f>
        <v>62</v>
      </c>
      <c r="H4295" t="str">
        <f>anotacoes!K4295</f>
        <v xml:space="preserve"> 00:07:33,279</v>
      </c>
      <c r="I4295" t="str">
        <f>anotacoes!L4295</f>
        <v xml:space="preserve"> 00:07:35,317</v>
      </c>
      <c r="J4295" t="str">
        <f>IF(L4295="PAUSE",E4295,IF(anotacoes!G4299=conversao_anotacoes!C4295,conversao_anotacoes!C4295,conversao_anotacoes!D4295))</f>
        <v>KIM, M K</v>
      </c>
      <c r="K4295" t="str">
        <f t="shared" si="134"/>
        <v>SEDEJ</v>
      </c>
      <c r="L4295" t="str">
        <f>UPPER(anotacoes!H4295)</f>
        <v>DISPLACEMENT</v>
      </c>
      <c r="M4295" t="str">
        <f>IF(OR(L4295="ATTACK",L4295="FINTA"),"&lt;TECNICA&gt;",UPPER(anotacoes!I4295))</f>
        <v>TRY TO GRIP WITH CONTACT</v>
      </c>
      <c r="N4295" t="str">
        <f>IF(OR(L4295="ATTACK",L4295="FINTA"),UPPER(anotacoes!I4295),"")</f>
        <v/>
      </c>
      <c r="O4295" s="6" t="str">
        <f>IF(anotacoes!N4295=0,"",anotacoes!N4295)</f>
        <v/>
      </c>
      <c r="P4295" t="str">
        <f>IF(anotacoes!M4295=0,"",UPPER(anotacoes!M4295))</f>
        <v/>
      </c>
      <c r="Q4295" t="str">
        <f t="shared" si="135"/>
        <v>INSERT INTO CONVERSAO_LUTA_ACAO (cd_conversao, id_luta, sequencia, momento_inicio, momento_fim, quem_faz, quem_sofre, acao_tipo, acao, tecnica, direcao, pontuacao) VALUES (1, 59, 62, TRIM(' 00:07:33,279'), TRIM(' 00:07:35,317'), 'KIM, M K', 'SEDEJ', 'DISPLACEMENT', 'TRY TO GRIP WITH CONTACT', NULL, NULL, NULL)</v>
      </c>
      <c r="R4295" t="s">
        <v>10327</v>
      </c>
    </row>
    <row r="4296" spans="1:18" hidden="1" x14ac:dyDescent="0.25">
      <c r="A4296" s="7">
        <f>anotacoes!D4296</f>
        <v>40524</v>
      </c>
      <c r="B4296" t="str">
        <f>anotacoes!C4296</f>
        <v>GRAND SLAM TOKYO 2010</v>
      </c>
      <c r="C4296" t="str">
        <f>anotacoes!E4296</f>
        <v>KIM, M K</v>
      </c>
      <c r="D4296" t="str">
        <f>anotacoes!F4296</f>
        <v>SEDEJ</v>
      </c>
      <c r="E4296" t="s">
        <v>10325</v>
      </c>
      <c r="F4296">
        <f>anotacoes!A4296</f>
        <v>59</v>
      </c>
      <c r="G4296">
        <f>anotacoes!B4296</f>
        <v>63</v>
      </c>
      <c r="H4296" t="str">
        <f>anotacoes!K4296</f>
        <v xml:space="preserve"> 00:07:35,317</v>
      </c>
      <c r="I4296" t="str">
        <f>anotacoes!L4296</f>
        <v xml:space="preserve"> 00:07:35,966</v>
      </c>
      <c r="J4296" t="str">
        <f>IF(L4296="PAUSE",E4296,IF(anotacoes!G4300=conversao_anotacoes!C4296,conversao_anotacoes!C4296,conversao_anotacoes!D4296))</f>
        <v>KIM, M K</v>
      </c>
      <c r="K4296" t="str">
        <f t="shared" si="134"/>
        <v>SEDEJ</v>
      </c>
      <c r="L4296" t="str">
        <f>UPPER(anotacoes!H4296)</f>
        <v>GRIP TIME</v>
      </c>
      <c r="M4296" t="str">
        <f>IF(OR(L4296="ATTACK",L4296="FINTA"),"&lt;TECNICA&gt;",UPPER(anotacoes!I4296))</f>
        <v>LEFT BACK</v>
      </c>
      <c r="N4296" t="str">
        <f>IF(OR(L4296="ATTACK",L4296="FINTA"),UPPER(anotacoes!I4296),"")</f>
        <v/>
      </c>
      <c r="O4296" s="6" t="str">
        <f>IF(anotacoes!N4296=0,"",anotacoes!N4296)</f>
        <v/>
      </c>
      <c r="P4296" t="str">
        <f>IF(anotacoes!M4296=0,"",UPPER(anotacoes!M4296))</f>
        <v/>
      </c>
      <c r="Q4296" t="str">
        <f t="shared" si="135"/>
        <v>INSERT INTO CONVERSAO_LUTA_ACAO (cd_conversao, id_luta, sequencia, momento_inicio, momento_fim, quem_faz, quem_sofre, acao_tipo, acao, tecnica, direcao, pontuacao) VALUES (1, 59, 63, TRIM(' 00:07:35,317'), TRIM(' 00:07:35,966'), 'KIM, M K', 'SEDEJ', 'GRIP TIME', 'LEFT BACK', NULL, NULL, NULL)</v>
      </c>
      <c r="R4296" t="s">
        <v>10327</v>
      </c>
    </row>
    <row r="4297" spans="1:18" hidden="1" x14ac:dyDescent="0.25">
      <c r="A4297" s="7">
        <f>anotacoes!D4297</f>
        <v>40524</v>
      </c>
      <c r="B4297" t="str">
        <f>anotacoes!C4297</f>
        <v>GRAND SLAM TOKYO 2010</v>
      </c>
      <c r="C4297" t="str">
        <f>anotacoes!E4297</f>
        <v>KIM, M K</v>
      </c>
      <c r="D4297" t="str">
        <f>anotacoes!F4297</f>
        <v>SEDEJ</v>
      </c>
      <c r="E4297" t="s">
        <v>10325</v>
      </c>
      <c r="F4297">
        <f>anotacoes!A4297</f>
        <v>59</v>
      </c>
      <c r="G4297">
        <f>anotacoes!B4297</f>
        <v>64</v>
      </c>
      <c r="H4297" t="str">
        <f>anotacoes!K4297</f>
        <v xml:space="preserve"> 00:07:35,966</v>
      </c>
      <c r="I4297" t="str">
        <f>anotacoes!L4297</f>
        <v xml:space="preserve"> 00:07:38,378</v>
      </c>
      <c r="J4297" t="str">
        <f>IF(L4297="PAUSE",E4297,IF(anotacoes!G4301=conversao_anotacoes!C4297,conversao_anotacoes!C4297,conversao_anotacoes!D4297))</f>
        <v>KIM, M K</v>
      </c>
      <c r="K4297" t="str">
        <f t="shared" si="134"/>
        <v>SEDEJ</v>
      </c>
      <c r="L4297" t="str">
        <f>UPPER(anotacoes!H4297)</f>
        <v>ATTACK</v>
      </c>
      <c r="M4297" t="str">
        <f>IF(OR(L4297="ATTACK",L4297="FINTA"),"&lt;TECNICA&gt;",UPPER(anotacoes!I4297))</f>
        <v>&lt;TECNICA&gt;</v>
      </c>
      <c r="N4297" t="str">
        <f>IF(OR(L4297="ATTACK",L4297="FINTA"),UPPER(anotacoes!I4297),"")</f>
        <v>SUMI GAESHI</v>
      </c>
      <c r="O4297" s="6">
        <f>IF(anotacoes!N4297=0,"",anotacoes!N4297)</f>
        <v>4</v>
      </c>
      <c r="P4297" t="str">
        <f>IF(anotacoes!M4297=0,"",UPPER(anotacoes!M4297))</f>
        <v/>
      </c>
      <c r="Q4297" t="str">
        <f t="shared" si="135"/>
        <v>INSERT INTO CONVERSAO_LUTA_ACAO (cd_conversao, id_luta, sequencia, momento_inicio, momento_fim, quem_faz, quem_sofre, acao_tipo, acao, tecnica, direcao, pontuacao) VALUES (1, 59, 64, TRIM(' 00:07:35,966'), TRIM(' 00:07:38,378'), 'KIM, M K', 'SEDEJ', 'ATTACK', '&lt;TECNICA&gt;', 'SUMI GAESHI', 4, NULL)</v>
      </c>
      <c r="R4297" t="s">
        <v>10327</v>
      </c>
    </row>
    <row r="4298" spans="1:18" hidden="1" x14ac:dyDescent="0.25">
      <c r="A4298" s="7">
        <f>anotacoes!D4298</f>
        <v>40524</v>
      </c>
      <c r="B4298" t="str">
        <f>anotacoes!C4298</f>
        <v>GRAND SLAM TOKYO 2010</v>
      </c>
      <c r="C4298" t="str">
        <f>anotacoes!E4298</f>
        <v>KIM, M K</v>
      </c>
      <c r="D4298" t="str">
        <f>anotacoes!F4298</f>
        <v>SEDEJ</v>
      </c>
      <c r="E4298" t="s">
        <v>10325</v>
      </c>
      <c r="F4298">
        <f>anotacoes!A4298</f>
        <v>59</v>
      </c>
      <c r="G4298">
        <f>anotacoes!B4298</f>
        <v>65</v>
      </c>
      <c r="H4298" t="str">
        <f>anotacoes!K4298</f>
        <v xml:space="preserve"> 00:07:38,549</v>
      </c>
      <c r="I4298" t="str">
        <f>anotacoes!L4298</f>
        <v xml:space="preserve"> 00:08:21,656</v>
      </c>
      <c r="J4298" t="str">
        <f>IF(L4298="PAUSE",E4298,IF(anotacoes!G4302=conversao_anotacoes!C4298,conversao_anotacoes!C4298,conversao_anotacoes!D4298))</f>
        <v>KIM, M K</v>
      </c>
      <c r="K4298" t="str">
        <f t="shared" si="134"/>
        <v>SEDEJ</v>
      </c>
      <c r="L4298" t="str">
        <f>UPPER(anotacoes!H4298)</f>
        <v>GROUNDWORK COMBAT</v>
      </c>
      <c r="M4298" t="str">
        <f>IF(OR(L4298="ATTACK",L4298="FINTA"),"&lt;TECNICA&gt;",UPPER(anotacoes!I4298))</f>
        <v>CONTROL WITH LEGS</v>
      </c>
      <c r="N4298" t="str">
        <f>IF(OR(L4298="ATTACK",L4298="FINTA"),UPPER(anotacoes!I4298),"")</f>
        <v/>
      </c>
      <c r="O4298" s="6" t="str">
        <f>IF(anotacoes!N4298=0,"",anotacoes!N4298)</f>
        <v/>
      </c>
      <c r="P4298" t="str">
        <f>IF(anotacoes!M4298=0,"",UPPER(anotacoes!M4298))</f>
        <v/>
      </c>
      <c r="Q4298" t="str">
        <f t="shared" si="135"/>
        <v>INSERT INTO CONVERSAO_LUTA_ACAO (cd_conversao, id_luta, sequencia, momento_inicio, momento_fim, quem_faz, quem_sofre, acao_tipo, acao, tecnica, direcao, pontuacao) VALUES (1, 59, 65, TRIM(' 00:07:38,549'), TRIM(' 00:08:21,656'), 'KIM, M K', 'SEDEJ', 'GROUNDWORK COMBAT', 'CONTROL WITH LEGS', NULL, NULL, NULL)</v>
      </c>
      <c r="R4298" t="s">
        <v>10327</v>
      </c>
    </row>
    <row r="4299" spans="1:18" hidden="1" x14ac:dyDescent="0.25">
      <c r="A4299" s="7">
        <f>anotacoes!D4299</f>
        <v>40524</v>
      </c>
      <c r="B4299" t="str">
        <f>anotacoes!C4299</f>
        <v>GRAND SLAM TOKYO 2010</v>
      </c>
      <c r="C4299" t="str">
        <f>anotacoes!E4299</f>
        <v>KIM, M K</v>
      </c>
      <c r="D4299" t="str">
        <f>anotacoes!F4299</f>
        <v>SEDEJ</v>
      </c>
      <c r="E4299" t="s">
        <v>10325</v>
      </c>
      <c r="F4299">
        <f>anotacoes!A4299</f>
        <v>59</v>
      </c>
      <c r="G4299">
        <f>anotacoes!B4299</f>
        <v>66</v>
      </c>
      <c r="H4299" t="str">
        <f>anotacoes!K4299</f>
        <v xml:space="preserve"> 00:08:21,898</v>
      </c>
      <c r="I4299" t="str">
        <f>anotacoes!L4299</f>
        <v xml:space="preserve"> 00:08:27,724</v>
      </c>
      <c r="J4299" t="str">
        <f>IF(L4299="PAUSE",E4299,IF(anotacoes!G4303=conversao_anotacoes!C4299,conversao_anotacoes!C4299,conversao_anotacoes!D4299))</f>
        <v>&lt;ARBITRO_DESCONHECIDO&gt;</v>
      </c>
      <c r="K4299" t="str">
        <f t="shared" si="134"/>
        <v/>
      </c>
      <c r="L4299" t="str">
        <f>UPPER(anotacoes!H4299)</f>
        <v>PAUSE</v>
      </c>
      <c r="M4299" t="str">
        <f>IF(OR(L4299="ATTACK",L4299="FINTA"),"&lt;TECNICA&gt;",UPPER(anotacoes!I4299))</f>
        <v>&lt;NAO_CLASSIFICADO&gt;</v>
      </c>
      <c r="N4299" t="str">
        <f>IF(OR(L4299="ATTACK",L4299="FINTA"),UPPER(anotacoes!I4299),"")</f>
        <v/>
      </c>
      <c r="O4299" s="6" t="str">
        <f>IF(anotacoes!N4299=0,"",anotacoes!N4299)</f>
        <v/>
      </c>
      <c r="P4299" t="str">
        <f>IF(anotacoes!M4299=0,"",UPPER(anotacoes!M4299))</f>
        <v/>
      </c>
      <c r="Q4299" t="str">
        <f t="shared" si="135"/>
        <v>INSERT INTO CONVERSAO_LUTA_ACAO (cd_conversao, id_luta, sequencia, momento_inicio, momento_fim, quem_faz, quem_sofre, acao_tipo, acao, tecnica, direcao, pontuacao) VALUES (1, 59, 66, TRIM(' 00:08:21,898'), TRIM(' 00:08:27,724'), '&lt;ARBITRO_DESCONHECIDO&gt;', '', 'PAUSE', '&lt;NAO_CLASSIFICADO&gt;', NULL, NULL, NULL)</v>
      </c>
      <c r="R4299" t="s">
        <v>10327</v>
      </c>
    </row>
    <row r="4300" spans="1:18" hidden="1" x14ac:dyDescent="0.25">
      <c r="A4300" s="7">
        <f>anotacoes!D4300</f>
        <v>40524</v>
      </c>
      <c r="B4300" t="str">
        <f>anotacoes!C4300</f>
        <v>GRAND SLAM TOKYO 2010</v>
      </c>
      <c r="C4300" t="str">
        <f>anotacoes!E4300</f>
        <v>KIM, M K</v>
      </c>
      <c r="D4300" t="str">
        <f>anotacoes!F4300</f>
        <v>SEDEJ</v>
      </c>
      <c r="E4300" t="s">
        <v>10325</v>
      </c>
      <c r="F4300">
        <f>anotacoes!A4300</f>
        <v>59</v>
      </c>
      <c r="G4300">
        <f>anotacoes!B4300</f>
        <v>67</v>
      </c>
      <c r="H4300" t="str">
        <f>anotacoes!K4300</f>
        <v xml:space="preserve"> 00:08:27,887</v>
      </c>
      <c r="I4300" t="str">
        <f>anotacoes!L4300</f>
        <v xml:space="preserve"> 00:08:30,060</v>
      </c>
      <c r="J4300" t="str">
        <f>IF(L4300="PAUSE",E4300,IF(anotacoes!G4304=conversao_anotacoes!C4300,conversao_anotacoes!C4300,conversao_anotacoes!D4300))</f>
        <v>SEDEJ</v>
      </c>
      <c r="K4300" t="str">
        <f t="shared" si="134"/>
        <v>KIM, M K</v>
      </c>
      <c r="L4300" t="str">
        <f>UPPER(anotacoes!H4300)</f>
        <v>DISPLACEMENT</v>
      </c>
      <c r="M4300" t="str">
        <f>IF(OR(L4300="ATTACK",L4300="FINTA"),"&lt;TECNICA&gt;",UPPER(anotacoes!I4300))</f>
        <v>2-3 STEP HESITANT LEFT</v>
      </c>
      <c r="N4300" t="str">
        <f>IF(OR(L4300="ATTACK",L4300="FINTA"),UPPER(anotacoes!I4300),"")</f>
        <v/>
      </c>
      <c r="O4300" s="6" t="str">
        <f>IF(anotacoes!N4300=0,"",anotacoes!N4300)</f>
        <v/>
      </c>
      <c r="P4300" t="str">
        <f>IF(anotacoes!M4300=0,"",UPPER(anotacoes!M4300))</f>
        <v/>
      </c>
      <c r="Q4300" t="str">
        <f t="shared" si="135"/>
        <v>INSERT INTO CONVERSAO_LUTA_ACAO (cd_conversao, id_luta, sequencia, momento_inicio, momento_fim, quem_faz, quem_sofre, acao_tipo, acao, tecnica, direcao, pontuacao) VALUES (1, 59, 67, TRIM(' 00:08:27,887'), TRIM(' 00:08:30,060'), 'SEDEJ', 'KIM, M K', 'DISPLACEMENT', '2-3 STEP HESITANT LEFT', NULL, NULL, NULL)</v>
      </c>
      <c r="R4300" t="s">
        <v>10327</v>
      </c>
    </row>
    <row r="4301" spans="1:18" hidden="1" x14ac:dyDescent="0.25">
      <c r="A4301" s="7">
        <f>anotacoes!D4301</f>
        <v>40524</v>
      </c>
      <c r="B4301" t="str">
        <f>anotacoes!C4301</f>
        <v>GRAND SLAM TOKYO 2010</v>
      </c>
      <c r="C4301" t="str">
        <f>anotacoes!E4301</f>
        <v>KIM, M K</v>
      </c>
      <c r="D4301" t="str">
        <f>anotacoes!F4301</f>
        <v>SEDEJ</v>
      </c>
      <c r="E4301" t="s">
        <v>10325</v>
      </c>
      <c r="F4301">
        <f>anotacoes!A4301</f>
        <v>59</v>
      </c>
      <c r="G4301">
        <f>anotacoes!B4301</f>
        <v>68</v>
      </c>
      <c r="H4301" t="str">
        <f>anotacoes!K4301</f>
        <v xml:space="preserve"> 00:08:30,234</v>
      </c>
      <c r="I4301" t="str">
        <f>anotacoes!L4301</f>
        <v xml:space="preserve"> 00:08:34,142</v>
      </c>
      <c r="J4301" t="str">
        <f>IF(L4301="PAUSE",E4301,IF(anotacoes!G4305=conversao_anotacoes!C4301,conversao_anotacoes!C4301,conversao_anotacoes!D4301))</f>
        <v>SEDEJ</v>
      </c>
      <c r="K4301" t="str">
        <f t="shared" si="134"/>
        <v>KIM, M K</v>
      </c>
      <c r="L4301" t="str">
        <f>UPPER(anotacoes!H4301)</f>
        <v>GRIP TIME</v>
      </c>
      <c r="M4301" t="str">
        <f>IF(OR(L4301="ATTACK",L4301="FINTA"),"&lt;TECNICA&gt;",UPPER(anotacoes!I4301))</f>
        <v>RIGHT BACK LEFT SLEEVE</v>
      </c>
      <c r="N4301" t="str">
        <f>IF(OR(L4301="ATTACK",L4301="FINTA"),UPPER(anotacoes!I4301),"")</f>
        <v/>
      </c>
      <c r="O4301" s="6" t="str">
        <f>IF(anotacoes!N4301=0,"",anotacoes!N4301)</f>
        <v/>
      </c>
      <c r="P4301" t="str">
        <f>IF(anotacoes!M4301=0,"",UPPER(anotacoes!M4301))</f>
        <v/>
      </c>
      <c r="Q4301" t="str">
        <f t="shared" si="135"/>
        <v>INSERT INTO CONVERSAO_LUTA_ACAO (cd_conversao, id_luta, sequencia, momento_inicio, momento_fim, quem_faz, quem_sofre, acao_tipo, acao, tecnica, direcao, pontuacao) VALUES (1, 59, 68, TRIM(' 00:08:30,234'), TRIM(' 00:08:34,142'), 'SEDEJ', 'KIM, M K', 'GRIP TIME', 'RIGHT BACK LEFT SLEEVE', NULL, NULL, NULL)</v>
      </c>
      <c r="R4301" t="s">
        <v>10327</v>
      </c>
    </row>
    <row r="4302" spans="1:18" hidden="1" x14ac:dyDescent="0.25">
      <c r="A4302" s="7">
        <f>anotacoes!D4302</f>
        <v>40524</v>
      </c>
      <c r="B4302" t="str">
        <f>anotacoes!C4302</f>
        <v>GRAND SLAM TOKYO 2010</v>
      </c>
      <c r="C4302" t="str">
        <f>anotacoes!E4302</f>
        <v>KIM, M K</v>
      </c>
      <c r="D4302" t="str">
        <f>anotacoes!F4302</f>
        <v>SEDEJ</v>
      </c>
      <c r="E4302" t="s">
        <v>10325</v>
      </c>
      <c r="F4302">
        <f>anotacoes!A4302</f>
        <v>59</v>
      </c>
      <c r="G4302">
        <f>anotacoes!B4302</f>
        <v>69</v>
      </c>
      <c r="H4302" t="str">
        <f>anotacoes!K4302</f>
        <v xml:space="preserve"> 00:08:34,142</v>
      </c>
      <c r="I4302" t="str">
        <f>anotacoes!L4302</f>
        <v xml:space="preserve"> 00:08:36,257</v>
      </c>
      <c r="J4302" t="str">
        <f>IF(L4302="PAUSE",E4302,IF(anotacoes!G4306=conversao_anotacoes!C4302,conversao_anotacoes!C4302,conversao_anotacoes!D4302))</f>
        <v>SEDEJ</v>
      </c>
      <c r="K4302" t="str">
        <f t="shared" si="134"/>
        <v>KIM, M K</v>
      </c>
      <c r="L4302" t="str">
        <f>UPPER(anotacoes!H4302)</f>
        <v>ATTACK</v>
      </c>
      <c r="M4302" t="str">
        <f>IF(OR(L4302="ATTACK",L4302="FINTA"),"&lt;TECNICA&gt;",UPPER(anotacoes!I4302))</f>
        <v>&lt;TECNICA&gt;</v>
      </c>
      <c r="N4302" t="str">
        <f>IF(OR(L4302="ATTACK",L4302="FINTA"),UPPER(anotacoes!I4302),"")</f>
        <v>HARAI GOSHI</v>
      </c>
      <c r="O4302" s="6">
        <f>IF(anotacoes!N4302=0,"",anotacoes!N4302)</f>
        <v>9</v>
      </c>
      <c r="P4302" t="str">
        <f>IF(anotacoes!M4302=0,"",UPPER(anotacoes!M4302))</f>
        <v>WAZARI</v>
      </c>
      <c r="Q4302" t="str">
        <f t="shared" si="135"/>
        <v>INSERT INTO CONVERSAO_LUTA_ACAO (cd_conversao, id_luta, sequencia, momento_inicio, momento_fim, quem_faz, quem_sofre, acao_tipo, acao, tecnica, direcao, pontuacao) VALUES (1, 59, 69, TRIM(' 00:08:34,142'), TRIM(' 00:08:36,257'), 'SEDEJ', 'KIM, M K', 'ATTACK', '&lt;TECNICA&gt;', 'HARAI GOSHI', 9, 'WAZARI')</v>
      </c>
      <c r="R4302" t="s">
        <v>10327</v>
      </c>
    </row>
    <row r="4303" spans="1:18" hidden="1" x14ac:dyDescent="0.25">
      <c r="A4303" s="7">
        <f>anotacoes!D4303</f>
        <v>40524</v>
      </c>
      <c r="B4303" t="str">
        <f>anotacoes!C4303</f>
        <v>GRAND SLAM TOKYO 2010</v>
      </c>
      <c r="C4303" t="str">
        <f>anotacoes!E4303</f>
        <v>KIM, M K</v>
      </c>
      <c r="D4303" t="str">
        <f>anotacoes!F4303</f>
        <v>SEDEJ</v>
      </c>
      <c r="E4303" t="s">
        <v>10325</v>
      </c>
      <c r="F4303">
        <f>anotacoes!A4303</f>
        <v>59</v>
      </c>
      <c r="G4303">
        <f>anotacoes!B4303</f>
        <v>70</v>
      </c>
      <c r="H4303" t="str">
        <f>anotacoes!K4303</f>
        <v xml:space="preserve"> 00:08:36,257</v>
      </c>
      <c r="I4303" t="str">
        <f>anotacoes!L4303</f>
        <v xml:space="preserve"> 00:08:42,609</v>
      </c>
      <c r="J4303" t="str">
        <f>IF(L4303="PAUSE",E4303,IF(anotacoes!G4307=conversao_anotacoes!C4303,conversao_anotacoes!C4303,conversao_anotacoes!D4303))</f>
        <v>&lt;ARBITRO_DESCONHECIDO&gt;</v>
      </c>
      <c r="K4303" t="str">
        <f t="shared" si="134"/>
        <v/>
      </c>
      <c r="L4303" t="str">
        <f>UPPER(anotacoes!H4303)</f>
        <v>PAUSE</v>
      </c>
      <c r="M4303" t="str">
        <f>IF(OR(L4303="ATTACK",L4303="FINTA"),"&lt;TECNICA&gt;",UPPER(anotacoes!I4303))</f>
        <v>&lt;NAO_CLASSIFICADO&gt;</v>
      </c>
      <c r="N4303" t="str">
        <f>IF(OR(L4303="ATTACK",L4303="FINTA"),UPPER(anotacoes!I4303),"")</f>
        <v/>
      </c>
      <c r="O4303" s="6" t="str">
        <f>IF(anotacoes!N4303=0,"",anotacoes!N4303)</f>
        <v/>
      </c>
      <c r="P4303" t="str">
        <f>IF(anotacoes!M4303=0,"",UPPER(anotacoes!M4303))</f>
        <v/>
      </c>
      <c r="Q4303" t="str">
        <f t="shared" si="135"/>
        <v>INSERT INTO CONVERSAO_LUTA_ACAO (cd_conversao, id_luta, sequencia, momento_inicio, momento_fim, quem_faz, quem_sofre, acao_tipo, acao, tecnica, direcao, pontuacao) VALUES (1, 59, 70, TRIM(' 00:08:36,257'), TRIM(' 00:08:42,609'), '&lt;ARBITRO_DESCONHECIDO&gt;', '', 'PAUSE', '&lt;NAO_CLASSIFICADO&gt;', NULL, NULL, NULL)</v>
      </c>
      <c r="R4303" t="s">
        <v>10327</v>
      </c>
    </row>
    <row r="4304" spans="1:18" hidden="1" x14ac:dyDescent="0.25">
      <c r="A4304" s="7">
        <f>anotacoes!D4304</f>
        <v>40894</v>
      </c>
      <c r="B4304" t="str">
        <f>anotacoes!C4304</f>
        <v>GRAND SLAM TOKYO 2011</v>
      </c>
      <c r="C4304" t="str">
        <f>anotacoes!E4304</f>
        <v>LUCENTI</v>
      </c>
      <c r="D4304" t="str">
        <f>anotacoes!F4304</f>
        <v>GUILHEIRO</v>
      </c>
      <c r="E4304" t="s">
        <v>10325</v>
      </c>
      <c r="F4304">
        <f>anotacoes!A4304</f>
        <v>60</v>
      </c>
      <c r="G4304">
        <f>anotacoes!B4304</f>
        <v>1</v>
      </c>
      <c r="H4304" t="str">
        <f>anotacoes!K4304</f>
        <v xml:space="preserve"> 00:00:13,812</v>
      </c>
      <c r="I4304" t="str">
        <f>anotacoes!L4304</f>
        <v xml:space="preserve"> 00:00:17,761</v>
      </c>
      <c r="J4304" t="str">
        <f>IF(L4304="PAUSE",E4304,IF(anotacoes!G4308=conversao_anotacoes!C4304,conversao_anotacoes!C4304,conversao_anotacoes!D4304))</f>
        <v>LUCENTI</v>
      </c>
      <c r="K4304" t="str">
        <f t="shared" si="134"/>
        <v>GUILHEIRO</v>
      </c>
      <c r="L4304" t="str">
        <f>UPPER(anotacoes!H4304)</f>
        <v>DISPLACEMENT</v>
      </c>
      <c r="M4304" t="str">
        <f>IF(OR(L4304="ATTACK",L4304="FINTA"),"&lt;TECNICA&gt;",UPPER(anotacoes!I4304))</f>
        <v>CIRCULAR LEFT</v>
      </c>
      <c r="N4304" t="str">
        <f>IF(OR(L4304="ATTACK",L4304="FINTA"),UPPER(anotacoes!I4304),"")</f>
        <v/>
      </c>
      <c r="O4304" s="6" t="str">
        <f>IF(anotacoes!N4304=0,"",anotacoes!N4304)</f>
        <v/>
      </c>
      <c r="P4304" t="str">
        <f>IF(anotacoes!M4304=0,"",UPPER(anotacoes!M4304))</f>
        <v/>
      </c>
      <c r="Q4304" t="str">
        <f t="shared" si="135"/>
        <v>INSERT INTO CONVERSAO_LUTA_ACAO (cd_conversao, id_luta, sequencia, momento_inicio, momento_fim, quem_faz, quem_sofre, acao_tipo, acao, tecnica, direcao, pontuacao) VALUES (1, 60, 1, TRIM(' 00:00:13,812'), TRIM(' 00:00:17,761'), 'LUCENTI', 'GUILHEIRO', 'DISPLACEMENT', 'CIRCULAR LEFT', NULL, NULL, NULL)</v>
      </c>
      <c r="R4304" t="s">
        <v>10327</v>
      </c>
    </row>
    <row r="4305" spans="1:18" hidden="1" x14ac:dyDescent="0.25">
      <c r="A4305" s="7">
        <f>anotacoes!D4305</f>
        <v>40894</v>
      </c>
      <c r="B4305" t="str">
        <f>anotacoes!C4305</f>
        <v>GRAND SLAM TOKYO 2011</v>
      </c>
      <c r="C4305" t="str">
        <f>anotacoes!E4305</f>
        <v>LUCENTI</v>
      </c>
      <c r="D4305" t="str">
        <f>anotacoes!F4305</f>
        <v>GUILHEIRO</v>
      </c>
      <c r="E4305" t="s">
        <v>10325</v>
      </c>
      <c r="F4305">
        <f>anotacoes!A4305</f>
        <v>60</v>
      </c>
      <c r="G4305">
        <f>anotacoes!B4305</f>
        <v>2</v>
      </c>
      <c r="H4305" t="str">
        <f>anotacoes!K4305</f>
        <v xml:space="preserve"> 00:00:17,761</v>
      </c>
      <c r="I4305" t="str">
        <f>anotacoes!L4305</f>
        <v xml:space="preserve"> 00:00:19,151</v>
      </c>
      <c r="J4305" t="str">
        <f>IF(L4305="PAUSE",E4305,IF(anotacoes!G4309=conversao_anotacoes!C4305,conversao_anotacoes!C4305,conversao_anotacoes!D4305))</f>
        <v>LUCENTI</v>
      </c>
      <c r="K4305" t="str">
        <f t="shared" si="134"/>
        <v>GUILHEIRO</v>
      </c>
      <c r="L4305" t="str">
        <f>UPPER(anotacoes!H4305)</f>
        <v>DISPLACEMENT</v>
      </c>
      <c r="M4305" t="str">
        <f>IF(OR(L4305="ATTACK",L4305="FINTA"),"&lt;TECNICA&gt;",UPPER(anotacoes!I4305))</f>
        <v>TRY TO GRIP WITHOUT CONTACT</v>
      </c>
      <c r="N4305" t="str">
        <f>IF(OR(L4305="ATTACK",L4305="FINTA"),UPPER(anotacoes!I4305),"")</f>
        <v/>
      </c>
      <c r="O4305" s="6" t="str">
        <f>IF(anotacoes!N4305=0,"",anotacoes!N4305)</f>
        <v/>
      </c>
      <c r="P4305" t="str">
        <f>IF(anotacoes!M4305=0,"",UPPER(anotacoes!M4305))</f>
        <v/>
      </c>
      <c r="Q4305" t="str">
        <f t="shared" si="135"/>
        <v>INSERT INTO CONVERSAO_LUTA_ACAO (cd_conversao, id_luta, sequencia, momento_inicio, momento_fim, quem_faz, quem_sofre, acao_tipo, acao, tecnica, direcao, pontuacao) VALUES (1, 60, 2, TRIM(' 00:00:17,761'), TRIM(' 00:00:19,151'), 'LUCENTI', 'GUILHEIRO', 'DISPLACEMENT', 'TRY TO GRIP WITHOUT CONTACT', NULL, NULL, NULL)</v>
      </c>
      <c r="R4305" t="s">
        <v>10327</v>
      </c>
    </row>
    <row r="4306" spans="1:18" hidden="1" x14ac:dyDescent="0.25">
      <c r="A4306" s="7">
        <f>anotacoes!D4306</f>
        <v>40894</v>
      </c>
      <c r="B4306" t="str">
        <f>anotacoes!C4306</f>
        <v>GRAND SLAM TOKYO 2011</v>
      </c>
      <c r="C4306" t="str">
        <f>anotacoes!E4306</f>
        <v>LUCENTI</v>
      </c>
      <c r="D4306" t="str">
        <f>anotacoes!F4306</f>
        <v>GUILHEIRO</v>
      </c>
      <c r="E4306" t="s">
        <v>10325</v>
      </c>
      <c r="F4306">
        <f>anotacoes!A4306</f>
        <v>60</v>
      </c>
      <c r="G4306">
        <f>anotacoes!B4306</f>
        <v>3</v>
      </c>
      <c r="H4306" t="str">
        <f>anotacoes!K4306</f>
        <v xml:space="preserve"> 00:00:19,151</v>
      </c>
      <c r="I4306" t="str">
        <f>anotacoes!L4306</f>
        <v xml:space="preserve"> 00:00:20,838</v>
      </c>
      <c r="J4306" t="str">
        <f>IF(L4306="PAUSE",E4306,IF(anotacoes!G4310=conversao_anotacoes!C4306,conversao_anotacoes!C4306,conversao_anotacoes!D4306))</f>
        <v>LUCENTI</v>
      </c>
      <c r="K4306" t="str">
        <f t="shared" si="134"/>
        <v>GUILHEIRO</v>
      </c>
      <c r="L4306" t="str">
        <f>UPPER(anotacoes!H4306)</f>
        <v>GRIP TIME</v>
      </c>
      <c r="M4306" t="str">
        <f>IF(OR(L4306="ATTACK",L4306="FINTA"),"&lt;TECNICA&gt;",UPPER(anotacoes!I4306))</f>
        <v>RIGHT SLEEVE LEFT SLEEVE</v>
      </c>
      <c r="N4306" t="str">
        <f>IF(OR(L4306="ATTACK",L4306="FINTA"),UPPER(anotacoes!I4306),"")</f>
        <v/>
      </c>
      <c r="O4306" s="6" t="str">
        <f>IF(anotacoes!N4306=0,"",anotacoes!N4306)</f>
        <v/>
      </c>
      <c r="P4306" t="str">
        <f>IF(anotacoes!M4306=0,"",UPPER(anotacoes!M4306))</f>
        <v/>
      </c>
      <c r="Q4306" t="str">
        <f t="shared" si="135"/>
        <v>INSERT INTO CONVERSAO_LUTA_ACAO (cd_conversao, id_luta, sequencia, momento_inicio, momento_fim, quem_faz, quem_sofre, acao_tipo, acao, tecnica, direcao, pontuacao) VALUES (1, 60, 3, TRIM(' 00:00:19,151'), TRIM(' 00:00:20,838'), 'LUCENTI', 'GUILHEIRO', 'GRIP TIME', 'RIGHT SLEEVE LEFT SLEEVE', NULL, NULL, NULL)</v>
      </c>
      <c r="R4306" t="s">
        <v>10327</v>
      </c>
    </row>
    <row r="4307" spans="1:18" hidden="1" x14ac:dyDescent="0.25">
      <c r="A4307" s="7">
        <f>anotacoes!D4307</f>
        <v>40894</v>
      </c>
      <c r="B4307" t="str">
        <f>anotacoes!C4307</f>
        <v>GRAND SLAM TOKYO 2011</v>
      </c>
      <c r="C4307" t="str">
        <f>anotacoes!E4307</f>
        <v>LUCENTI</v>
      </c>
      <c r="D4307" t="str">
        <f>anotacoes!F4307</f>
        <v>GUILHEIRO</v>
      </c>
      <c r="E4307" t="s">
        <v>10325</v>
      </c>
      <c r="F4307">
        <f>anotacoes!A4307</f>
        <v>60</v>
      </c>
      <c r="G4307">
        <f>anotacoes!B4307</f>
        <v>4</v>
      </c>
      <c r="H4307" t="str">
        <f>anotacoes!K4307</f>
        <v xml:space="preserve"> 00:00:20,838</v>
      </c>
      <c r="I4307" t="str">
        <f>anotacoes!L4307</f>
        <v xml:space="preserve"> 00:00:21,682</v>
      </c>
      <c r="J4307" t="str">
        <f>IF(L4307="PAUSE",E4307,IF(anotacoes!G4311=conversao_anotacoes!C4307,conversao_anotacoes!C4307,conversao_anotacoes!D4307))</f>
        <v>LUCENTI</v>
      </c>
      <c r="K4307" t="str">
        <f t="shared" si="134"/>
        <v>GUILHEIRO</v>
      </c>
      <c r="L4307" t="str">
        <f>UPPER(anotacoes!H4307)</f>
        <v>ATTACK</v>
      </c>
      <c r="M4307" t="str">
        <f>IF(OR(L4307="ATTACK",L4307="FINTA"),"&lt;TECNICA&gt;",UPPER(anotacoes!I4307))</f>
        <v>&lt;TECNICA&gt;</v>
      </c>
      <c r="N4307" t="str">
        <f>IF(OR(L4307="ATTACK",L4307="FINTA"),UPPER(anotacoes!I4307),"")</f>
        <v>SUMI GAESHI</v>
      </c>
      <c r="O4307" s="6">
        <f>IF(anotacoes!N4307=0,"",anotacoes!N4307)</f>
        <v>4</v>
      </c>
      <c r="P4307" t="str">
        <f>IF(anotacoes!M4307=0,"",UPPER(anotacoes!M4307))</f>
        <v/>
      </c>
      <c r="Q4307" t="str">
        <f t="shared" si="135"/>
        <v>INSERT INTO CONVERSAO_LUTA_ACAO (cd_conversao, id_luta, sequencia, momento_inicio, momento_fim, quem_faz, quem_sofre, acao_tipo, acao, tecnica, direcao, pontuacao) VALUES (1, 60, 4, TRIM(' 00:00:20,838'), TRIM(' 00:00:21,682'), 'LUCENTI', 'GUILHEIRO', 'ATTACK', '&lt;TECNICA&gt;', 'SUMI GAESHI', 4, NULL)</v>
      </c>
      <c r="R4307" t="s">
        <v>10327</v>
      </c>
    </row>
    <row r="4308" spans="1:18" hidden="1" x14ac:dyDescent="0.25">
      <c r="A4308" s="7">
        <f>anotacoes!D4308</f>
        <v>40894</v>
      </c>
      <c r="B4308" t="str">
        <f>anotacoes!C4308</f>
        <v>GRAND SLAM TOKYO 2011</v>
      </c>
      <c r="C4308" t="str">
        <f>anotacoes!E4308</f>
        <v>LUCENTI</v>
      </c>
      <c r="D4308" t="str">
        <f>anotacoes!F4308</f>
        <v>GUILHEIRO</v>
      </c>
      <c r="E4308" t="s">
        <v>10325</v>
      </c>
      <c r="F4308">
        <f>anotacoes!A4308</f>
        <v>60</v>
      </c>
      <c r="G4308">
        <f>anotacoes!B4308</f>
        <v>5</v>
      </c>
      <c r="H4308" t="str">
        <f>anotacoes!K4308</f>
        <v xml:space="preserve"> 00:00:21,682</v>
      </c>
      <c r="I4308" t="str">
        <f>anotacoes!L4308</f>
        <v xml:space="preserve"> 00:00:27,474</v>
      </c>
      <c r="J4308" t="str">
        <f>IF(L4308="PAUSE",E4308,IF(anotacoes!G4312=conversao_anotacoes!C4308,conversao_anotacoes!C4308,conversao_anotacoes!D4308))</f>
        <v>LUCENTI</v>
      </c>
      <c r="K4308" t="str">
        <f t="shared" si="134"/>
        <v>GUILHEIRO</v>
      </c>
      <c r="L4308" t="str">
        <f>UPPER(anotacoes!H4308)</f>
        <v>GROUNDWORK COMBAT</v>
      </c>
      <c r="M4308" t="str">
        <f>IF(OR(L4308="ATTACK",L4308="FINTA"),"&lt;TECNICA&gt;",UPPER(anotacoes!I4308))</f>
        <v>TRYING TO ATTACK</v>
      </c>
      <c r="N4308" t="str">
        <f>IF(OR(L4308="ATTACK",L4308="FINTA"),UPPER(anotacoes!I4308),"")</f>
        <v/>
      </c>
      <c r="O4308" s="6" t="str">
        <f>IF(anotacoes!N4308=0,"",anotacoes!N4308)</f>
        <v/>
      </c>
      <c r="P4308" t="str">
        <f>IF(anotacoes!M4308=0,"",UPPER(anotacoes!M4308))</f>
        <v/>
      </c>
      <c r="Q4308" t="str">
        <f t="shared" si="135"/>
        <v>INSERT INTO CONVERSAO_LUTA_ACAO (cd_conversao, id_luta, sequencia, momento_inicio, momento_fim, quem_faz, quem_sofre, acao_tipo, acao, tecnica, direcao, pontuacao) VALUES (1, 60, 5, TRIM(' 00:00:21,682'), TRIM(' 00:00:27,474'), 'LUCENTI', 'GUILHEIRO', 'GROUNDWORK COMBAT', 'TRYING TO ATTACK', NULL, NULL, NULL)</v>
      </c>
      <c r="R4308" t="s">
        <v>10327</v>
      </c>
    </row>
    <row r="4309" spans="1:18" hidden="1" x14ac:dyDescent="0.25">
      <c r="A4309" s="7">
        <f>anotacoes!D4309</f>
        <v>40894</v>
      </c>
      <c r="B4309" t="str">
        <f>anotacoes!C4309</f>
        <v>GRAND SLAM TOKYO 2011</v>
      </c>
      <c r="C4309" t="str">
        <f>anotacoes!E4309</f>
        <v>LUCENTI</v>
      </c>
      <c r="D4309" t="str">
        <f>anotacoes!F4309</f>
        <v>GUILHEIRO</v>
      </c>
      <c r="E4309" t="s">
        <v>10325</v>
      </c>
      <c r="F4309">
        <f>anotacoes!A4309</f>
        <v>60</v>
      </c>
      <c r="G4309">
        <f>anotacoes!B4309</f>
        <v>6</v>
      </c>
      <c r="H4309" t="str">
        <f>anotacoes!K4309</f>
        <v xml:space="preserve"> 00:00:27,639</v>
      </c>
      <c r="I4309" t="str">
        <f>anotacoes!L4309</f>
        <v xml:space="preserve"> 00:00:32,391</v>
      </c>
      <c r="J4309" t="str">
        <f>IF(L4309="PAUSE",E4309,IF(anotacoes!G4313=conversao_anotacoes!C4309,conversao_anotacoes!C4309,conversao_anotacoes!D4309))</f>
        <v>&lt;ARBITRO_DESCONHECIDO&gt;</v>
      </c>
      <c r="K4309" t="str">
        <f t="shared" si="134"/>
        <v/>
      </c>
      <c r="L4309" t="str">
        <f>UPPER(anotacoes!H4309)</f>
        <v>PAUSE</v>
      </c>
      <c r="M4309" t="str">
        <f>IF(OR(L4309="ATTACK",L4309="FINTA"),"&lt;TECNICA&gt;",UPPER(anotacoes!I4309))</f>
        <v>&lt;NAO_CLASSIFICADO&gt;</v>
      </c>
      <c r="N4309" t="str">
        <f>IF(OR(L4309="ATTACK",L4309="FINTA"),UPPER(anotacoes!I4309),"")</f>
        <v/>
      </c>
      <c r="O4309" s="6" t="str">
        <f>IF(anotacoes!N4309=0,"",anotacoes!N4309)</f>
        <v/>
      </c>
      <c r="P4309" t="str">
        <f>IF(anotacoes!M4309=0,"",UPPER(anotacoes!M4309))</f>
        <v/>
      </c>
      <c r="Q4309" t="str">
        <f t="shared" si="135"/>
        <v>INSERT INTO CONVERSAO_LUTA_ACAO (cd_conversao, id_luta, sequencia, momento_inicio, momento_fim, quem_faz, quem_sofre, acao_tipo, acao, tecnica, direcao, pontuacao) VALUES (1, 60, 6, TRIM(' 00:00:27,639'), TRIM(' 00:00:32,391'), '&lt;ARBITRO_DESCONHECIDO&gt;', '', 'PAUSE', '&lt;NAO_CLASSIFICADO&gt;', NULL, NULL, NULL)</v>
      </c>
      <c r="R4309" t="s">
        <v>10327</v>
      </c>
    </row>
    <row r="4310" spans="1:18" hidden="1" x14ac:dyDescent="0.25">
      <c r="A4310" s="7">
        <f>anotacoes!D4310</f>
        <v>40894</v>
      </c>
      <c r="B4310" t="str">
        <f>anotacoes!C4310</f>
        <v>GRAND SLAM TOKYO 2011</v>
      </c>
      <c r="C4310" t="str">
        <f>anotacoes!E4310</f>
        <v>LUCENTI</v>
      </c>
      <c r="D4310" t="str">
        <f>anotacoes!F4310</f>
        <v>GUILHEIRO</v>
      </c>
      <c r="E4310" t="s">
        <v>10325</v>
      </c>
      <c r="F4310">
        <f>anotacoes!A4310</f>
        <v>60</v>
      </c>
      <c r="G4310">
        <f>anotacoes!B4310</f>
        <v>7</v>
      </c>
      <c r="H4310" t="str">
        <f>anotacoes!K4310</f>
        <v xml:space="preserve"> 00:00:32,569</v>
      </c>
      <c r="I4310" t="str">
        <f>anotacoes!L4310</f>
        <v xml:space="preserve"> 00:00:37,366</v>
      </c>
      <c r="J4310" t="str">
        <f>IF(L4310="PAUSE",E4310,IF(anotacoes!G4314=conversao_anotacoes!C4310,conversao_anotacoes!C4310,conversao_anotacoes!D4310))</f>
        <v>LUCENTI</v>
      </c>
      <c r="K4310" t="str">
        <f t="shared" si="134"/>
        <v>GUILHEIRO</v>
      </c>
      <c r="L4310" t="str">
        <f>UPPER(anotacoes!H4310)</f>
        <v>DISPLACEMENT</v>
      </c>
      <c r="M4310" t="str">
        <f>IF(OR(L4310="ATTACK",L4310="FINTA"),"&lt;TECNICA&gt;",UPPER(anotacoes!I4310))</f>
        <v>2-3 STEP HESITANT RIGHT</v>
      </c>
      <c r="N4310" t="str">
        <f>IF(OR(L4310="ATTACK",L4310="FINTA"),UPPER(anotacoes!I4310),"")</f>
        <v/>
      </c>
      <c r="O4310" s="6" t="str">
        <f>IF(anotacoes!N4310=0,"",anotacoes!N4310)</f>
        <v/>
      </c>
      <c r="P4310" t="str">
        <f>IF(anotacoes!M4310=0,"",UPPER(anotacoes!M4310))</f>
        <v/>
      </c>
      <c r="Q4310" t="str">
        <f t="shared" si="135"/>
        <v>INSERT INTO CONVERSAO_LUTA_ACAO (cd_conversao, id_luta, sequencia, momento_inicio, momento_fim, quem_faz, quem_sofre, acao_tipo, acao, tecnica, direcao, pontuacao) VALUES (1, 60, 7, TRIM(' 00:00:32,569'), TRIM(' 00:00:37,366'), 'LUCENTI', 'GUILHEIRO', 'DISPLACEMENT', '2-3 STEP HESITANT RIGHT', NULL, NULL, NULL)</v>
      </c>
      <c r="R4310" t="s">
        <v>10327</v>
      </c>
    </row>
    <row r="4311" spans="1:18" hidden="1" x14ac:dyDescent="0.25">
      <c r="A4311" s="7">
        <f>anotacoes!D4311</f>
        <v>40894</v>
      </c>
      <c r="B4311" t="str">
        <f>anotacoes!C4311</f>
        <v>GRAND SLAM TOKYO 2011</v>
      </c>
      <c r="C4311" t="str">
        <f>anotacoes!E4311</f>
        <v>LUCENTI</v>
      </c>
      <c r="D4311" t="str">
        <f>anotacoes!F4311</f>
        <v>GUILHEIRO</v>
      </c>
      <c r="E4311" t="s">
        <v>10325</v>
      </c>
      <c r="F4311">
        <f>anotacoes!A4311</f>
        <v>60</v>
      </c>
      <c r="G4311">
        <f>anotacoes!B4311</f>
        <v>8</v>
      </c>
      <c r="H4311" t="str">
        <f>anotacoes!K4311</f>
        <v xml:space="preserve"> 00:00:37,366</v>
      </c>
      <c r="I4311" t="str">
        <f>anotacoes!L4311</f>
        <v xml:space="preserve"> 00:00:40,255</v>
      </c>
      <c r="J4311" t="str">
        <f>IF(L4311="PAUSE",E4311,IF(anotacoes!G4315=conversao_anotacoes!C4311,conversao_anotacoes!C4311,conversao_anotacoes!D4311))</f>
        <v>LUCENTI</v>
      </c>
      <c r="K4311" t="str">
        <f t="shared" si="134"/>
        <v>GUILHEIRO</v>
      </c>
      <c r="L4311" t="str">
        <f>UPPER(anotacoes!H4311)</f>
        <v>DISPLACEMENT</v>
      </c>
      <c r="M4311" t="str">
        <f>IF(OR(L4311="ATTACK",L4311="FINTA"),"&lt;TECNICA&gt;",UPPER(anotacoes!I4311))</f>
        <v>TRY TO GRIP WITH CONTACT</v>
      </c>
      <c r="N4311" t="str">
        <f>IF(OR(L4311="ATTACK",L4311="FINTA"),UPPER(anotacoes!I4311),"")</f>
        <v/>
      </c>
      <c r="O4311" s="6" t="str">
        <f>IF(anotacoes!N4311=0,"",anotacoes!N4311)</f>
        <v/>
      </c>
      <c r="P4311" t="str">
        <f>IF(anotacoes!M4311=0,"",UPPER(anotacoes!M4311))</f>
        <v/>
      </c>
      <c r="Q4311" t="str">
        <f t="shared" si="135"/>
        <v>INSERT INTO CONVERSAO_LUTA_ACAO (cd_conversao, id_luta, sequencia, momento_inicio, momento_fim, quem_faz, quem_sofre, acao_tipo, acao, tecnica, direcao, pontuacao) VALUES (1, 60, 8, TRIM(' 00:00:37,366'), TRIM(' 00:00:40,255'), 'LUCENTI', 'GUILHEIRO', 'DISPLACEMENT', 'TRY TO GRIP WITH CONTACT', NULL, NULL, NULL)</v>
      </c>
      <c r="R4311" t="s">
        <v>10327</v>
      </c>
    </row>
    <row r="4312" spans="1:18" hidden="1" x14ac:dyDescent="0.25">
      <c r="A4312" s="7">
        <f>anotacoes!D4312</f>
        <v>40894</v>
      </c>
      <c r="B4312" t="str">
        <f>anotacoes!C4312</f>
        <v>GRAND SLAM TOKYO 2011</v>
      </c>
      <c r="C4312" t="str">
        <f>anotacoes!E4312</f>
        <v>LUCENTI</v>
      </c>
      <c r="D4312" t="str">
        <f>anotacoes!F4312</f>
        <v>GUILHEIRO</v>
      </c>
      <c r="E4312" t="s">
        <v>10325</v>
      </c>
      <c r="F4312">
        <f>anotacoes!A4312</f>
        <v>60</v>
      </c>
      <c r="G4312">
        <f>anotacoes!B4312</f>
        <v>9</v>
      </c>
      <c r="H4312" t="str">
        <f>anotacoes!K4312</f>
        <v xml:space="preserve"> 00:00:40,255</v>
      </c>
      <c r="I4312" t="str">
        <f>anotacoes!L4312</f>
        <v xml:space="preserve"> 00:00:40,255</v>
      </c>
      <c r="J4312" t="str">
        <f>IF(L4312="PAUSE",E4312,IF(anotacoes!G4316=conversao_anotacoes!C4312,conversao_anotacoes!C4312,conversao_anotacoes!D4312))</f>
        <v>LUCENTI</v>
      </c>
      <c r="K4312" t="str">
        <f t="shared" si="134"/>
        <v>GUILHEIRO</v>
      </c>
      <c r="L4312" t="str">
        <f>UPPER(anotacoes!H4312)</f>
        <v>GRIP TIME</v>
      </c>
      <c r="M4312" t="str">
        <f>IF(OR(L4312="ATTACK",L4312="FINTA"),"&lt;TECNICA&gt;",UPPER(anotacoes!I4312))</f>
        <v>RIGHT COLLAR</v>
      </c>
      <c r="N4312" t="str">
        <f>IF(OR(L4312="ATTACK",L4312="FINTA"),UPPER(anotacoes!I4312),"")</f>
        <v/>
      </c>
      <c r="O4312" s="6" t="str">
        <f>IF(anotacoes!N4312=0,"",anotacoes!N4312)</f>
        <v/>
      </c>
      <c r="P4312" t="str">
        <f>IF(anotacoes!M4312=0,"",UPPER(anotacoes!M4312))</f>
        <v/>
      </c>
      <c r="Q4312" t="str">
        <f t="shared" si="135"/>
        <v>INSERT INTO CONVERSAO_LUTA_ACAO (cd_conversao, id_luta, sequencia, momento_inicio, momento_fim, quem_faz, quem_sofre, acao_tipo, acao, tecnica, direcao, pontuacao) VALUES (1, 60, 9, TRIM(' 00:00:40,255'), TRIM(' 00:00:40,255'), 'LUCENTI', 'GUILHEIRO', 'GRIP TIME', 'RIGHT COLLAR', NULL, NULL, NULL)</v>
      </c>
      <c r="R4312" t="s">
        <v>10327</v>
      </c>
    </row>
    <row r="4313" spans="1:18" hidden="1" x14ac:dyDescent="0.25">
      <c r="A4313" s="7">
        <f>anotacoes!D4313</f>
        <v>40894</v>
      </c>
      <c r="B4313" t="str">
        <f>anotacoes!C4313</f>
        <v>GRAND SLAM TOKYO 2011</v>
      </c>
      <c r="C4313" t="str">
        <f>anotacoes!E4313</f>
        <v>LUCENTI</v>
      </c>
      <c r="D4313" t="str">
        <f>anotacoes!F4313</f>
        <v>GUILHEIRO</v>
      </c>
      <c r="E4313" t="s">
        <v>10325</v>
      </c>
      <c r="F4313">
        <f>anotacoes!A4313</f>
        <v>60</v>
      </c>
      <c r="G4313">
        <f>anotacoes!B4313</f>
        <v>10</v>
      </c>
      <c r="H4313" t="str">
        <f>anotacoes!K4313</f>
        <v xml:space="preserve"> 00:00:40,255</v>
      </c>
      <c r="I4313" t="str">
        <f>anotacoes!L4313</f>
        <v xml:space="preserve"> 00:00:41,446</v>
      </c>
      <c r="J4313" t="str">
        <f>IF(L4313="PAUSE",E4313,IF(anotacoes!G4317=conversao_anotacoes!C4313,conversao_anotacoes!C4313,conversao_anotacoes!D4313))</f>
        <v>LUCENTI</v>
      </c>
      <c r="K4313" t="str">
        <f t="shared" si="134"/>
        <v>GUILHEIRO</v>
      </c>
      <c r="L4313" t="str">
        <f>UPPER(anotacoes!H4313)</f>
        <v>ATTACK</v>
      </c>
      <c r="M4313" t="str">
        <f>IF(OR(L4313="ATTACK",L4313="FINTA"),"&lt;TECNICA&gt;",UPPER(anotacoes!I4313))</f>
        <v>&lt;TECNICA&gt;</v>
      </c>
      <c r="N4313" t="str">
        <f>IF(OR(L4313="ATTACK",L4313="FINTA"),UPPER(anotacoes!I4313),"")</f>
        <v>SEOI NAGE</v>
      </c>
      <c r="O4313" s="6">
        <f>IF(anotacoes!N4313=0,"",anotacoes!N4313)</f>
        <v>7</v>
      </c>
      <c r="P4313" t="str">
        <f>IF(anotacoes!M4313=0,"",UPPER(anotacoes!M4313))</f>
        <v/>
      </c>
      <c r="Q4313" t="str">
        <f t="shared" si="135"/>
        <v>INSERT INTO CONVERSAO_LUTA_ACAO (cd_conversao, id_luta, sequencia, momento_inicio, momento_fim, quem_faz, quem_sofre, acao_tipo, acao, tecnica, direcao, pontuacao) VALUES (1, 60, 10, TRIM(' 00:00:40,255'), TRIM(' 00:00:41,446'), 'LUCENTI', 'GUILHEIRO', 'ATTACK', '&lt;TECNICA&gt;', 'SEOI NAGE', 7, NULL)</v>
      </c>
      <c r="R4313" t="s">
        <v>10327</v>
      </c>
    </row>
    <row r="4314" spans="1:18" hidden="1" x14ac:dyDescent="0.25">
      <c r="A4314" s="7">
        <f>anotacoes!D4314</f>
        <v>40894</v>
      </c>
      <c r="B4314" t="str">
        <f>anotacoes!C4314</f>
        <v>GRAND SLAM TOKYO 2011</v>
      </c>
      <c r="C4314" t="str">
        <f>anotacoes!E4314</f>
        <v>LUCENTI</v>
      </c>
      <c r="D4314" t="str">
        <f>anotacoes!F4314</f>
        <v>GUILHEIRO</v>
      </c>
      <c r="E4314" t="s">
        <v>10325</v>
      </c>
      <c r="F4314">
        <f>anotacoes!A4314</f>
        <v>60</v>
      </c>
      <c r="G4314">
        <f>anotacoes!B4314</f>
        <v>11</v>
      </c>
      <c r="H4314" t="str">
        <f>anotacoes!K4314</f>
        <v xml:space="preserve"> 00:00:41,446</v>
      </c>
      <c r="I4314" t="str">
        <f>anotacoes!L4314</f>
        <v xml:space="preserve"> 00:00:45,517</v>
      </c>
      <c r="J4314" t="str">
        <f>IF(L4314="PAUSE",E4314,IF(anotacoes!G4318=conversao_anotacoes!C4314,conversao_anotacoes!C4314,conversao_anotacoes!D4314))</f>
        <v>LUCENTI</v>
      </c>
      <c r="K4314" t="str">
        <f t="shared" si="134"/>
        <v>GUILHEIRO</v>
      </c>
      <c r="L4314" t="str">
        <f>UPPER(anotacoes!H4314)</f>
        <v>GRIP TIME</v>
      </c>
      <c r="M4314" t="str">
        <f>IF(OR(L4314="ATTACK",L4314="FINTA"),"&lt;TECNICA&gt;",UPPER(anotacoes!I4314))</f>
        <v>RIGHT COLLAR LEFT SLEEVE</v>
      </c>
      <c r="N4314" t="str">
        <f>IF(OR(L4314="ATTACK",L4314="FINTA"),UPPER(anotacoes!I4314),"")</f>
        <v/>
      </c>
      <c r="O4314" s="6" t="str">
        <f>IF(anotacoes!N4314=0,"",anotacoes!N4314)</f>
        <v/>
      </c>
      <c r="P4314" t="str">
        <f>IF(anotacoes!M4314=0,"",UPPER(anotacoes!M4314))</f>
        <v/>
      </c>
      <c r="Q4314" t="str">
        <f t="shared" si="135"/>
        <v>INSERT INTO CONVERSAO_LUTA_ACAO (cd_conversao, id_luta, sequencia, momento_inicio, momento_fim, quem_faz, quem_sofre, acao_tipo, acao, tecnica, direcao, pontuacao) VALUES (1, 60, 11, TRIM(' 00:00:41,446'), TRIM(' 00:00:45,517'), 'LUCENTI', 'GUILHEIRO', 'GRIP TIME', 'RIGHT COLLAR LEFT SLEEVE', NULL, NULL, NULL)</v>
      </c>
      <c r="R4314" t="s">
        <v>10327</v>
      </c>
    </row>
    <row r="4315" spans="1:18" hidden="1" x14ac:dyDescent="0.25">
      <c r="A4315" s="7">
        <f>anotacoes!D4315</f>
        <v>40894</v>
      </c>
      <c r="B4315" t="str">
        <f>anotacoes!C4315</f>
        <v>GRAND SLAM TOKYO 2011</v>
      </c>
      <c r="C4315" t="str">
        <f>anotacoes!E4315</f>
        <v>LUCENTI</v>
      </c>
      <c r="D4315" t="str">
        <f>anotacoes!F4315</f>
        <v>GUILHEIRO</v>
      </c>
      <c r="E4315" t="s">
        <v>10325</v>
      </c>
      <c r="F4315">
        <f>anotacoes!A4315</f>
        <v>60</v>
      </c>
      <c r="G4315">
        <f>anotacoes!B4315</f>
        <v>12</v>
      </c>
      <c r="H4315" t="str">
        <f>anotacoes!K4315</f>
        <v xml:space="preserve"> 00:00:45,517</v>
      </c>
      <c r="I4315" t="str">
        <f>anotacoes!L4315</f>
        <v xml:space="preserve"> 00:00:48,100</v>
      </c>
      <c r="J4315" t="str">
        <f>IF(L4315="PAUSE",E4315,IF(anotacoes!G4319=conversao_anotacoes!C4315,conversao_anotacoes!C4315,conversao_anotacoes!D4315))</f>
        <v>LUCENTI</v>
      </c>
      <c r="K4315" t="str">
        <f t="shared" si="134"/>
        <v>GUILHEIRO</v>
      </c>
      <c r="L4315" t="str">
        <f>UPPER(anotacoes!H4315)</f>
        <v>GRIP TIME</v>
      </c>
      <c r="M4315" t="str">
        <f>IF(OR(L4315="ATTACK",L4315="FINTA"),"&lt;TECNICA&gt;",UPPER(anotacoes!I4315))</f>
        <v>LEFT SLEEVE</v>
      </c>
      <c r="N4315" t="str">
        <f>IF(OR(L4315="ATTACK",L4315="FINTA"),UPPER(anotacoes!I4315),"")</f>
        <v/>
      </c>
      <c r="O4315" s="6" t="str">
        <f>IF(anotacoes!N4315=0,"",anotacoes!N4315)</f>
        <v/>
      </c>
      <c r="P4315" t="str">
        <f>IF(anotacoes!M4315=0,"",UPPER(anotacoes!M4315))</f>
        <v/>
      </c>
      <c r="Q4315" t="str">
        <f t="shared" si="135"/>
        <v>INSERT INTO CONVERSAO_LUTA_ACAO (cd_conversao, id_luta, sequencia, momento_inicio, momento_fim, quem_faz, quem_sofre, acao_tipo, acao, tecnica, direcao, pontuacao) VALUES (1, 60, 12, TRIM(' 00:00:45,517'), TRIM(' 00:00:48,100'), 'LUCENTI', 'GUILHEIRO', 'GRIP TIME', 'LEFT SLEEVE', NULL, NULL, NULL)</v>
      </c>
      <c r="R4315" t="s">
        <v>10327</v>
      </c>
    </row>
    <row r="4316" spans="1:18" hidden="1" x14ac:dyDescent="0.25">
      <c r="A4316" s="7">
        <f>anotacoes!D4316</f>
        <v>40894</v>
      </c>
      <c r="B4316" t="str">
        <f>anotacoes!C4316</f>
        <v>GRAND SLAM TOKYO 2011</v>
      </c>
      <c r="C4316" t="str">
        <f>anotacoes!E4316</f>
        <v>LUCENTI</v>
      </c>
      <c r="D4316" t="str">
        <f>anotacoes!F4316</f>
        <v>GUILHEIRO</v>
      </c>
      <c r="E4316" t="s">
        <v>10325</v>
      </c>
      <c r="F4316">
        <f>anotacoes!A4316</f>
        <v>60</v>
      </c>
      <c r="G4316">
        <f>anotacoes!B4316</f>
        <v>13</v>
      </c>
      <c r="H4316" t="str">
        <f>anotacoes!K4316</f>
        <v xml:space="preserve"> 00:00:48,272</v>
      </c>
      <c r="I4316" t="str">
        <f>anotacoes!L4316</f>
        <v xml:space="preserve"> 00:00:56,336</v>
      </c>
      <c r="J4316" t="str">
        <f>IF(L4316="PAUSE",E4316,IF(anotacoes!G4320=conversao_anotacoes!C4316,conversao_anotacoes!C4316,conversao_anotacoes!D4316))</f>
        <v>&lt;ARBITRO_DESCONHECIDO&gt;</v>
      </c>
      <c r="K4316" t="str">
        <f t="shared" si="134"/>
        <v/>
      </c>
      <c r="L4316" t="str">
        <f>UPPER(anotacoes!H4316)</f>
        <v>PAUSE</v>
      </c>
      <c r="M4316" t="str">
        <f>IF(OR(L4316="ATTACK",L4316="FINTA"),"&lt;TECNICA&gt;",UPPER(anotacoes!I4316))</f>
        <v>AID</v>
      </c>
      <c r="N4316" t="str">
        <f>IF(OR(L4316="ATTACK",L4316="FINTA"),UPPER(anotacoes!I4316),"")</f>
        <v/>
      </c>
      <c r="O4316" s="6" t="str">
        <f>IF(anotacoes!N4316=0,"",anotacoes!N4316)</f>
        <v/>
      </c>
      <c r="P4316" t="str">
        <f>IF(anotacoes!M4316=0,"",UPPER(anotacoes!M4316))</f>
        <v/>
      </c>
      <c r="Q4316" t="str">
        <f t="shared" si="135"/>
        <v>INSERT INTO CONVERSAO_LUTA_ACAO (cd_conversao, id_luta, sequencia, momento_inicio, momento_fim, quem_faz, quem_sofre, acao_tipo, acao, tecnica, direcao, pontuacao) VALUES (1, 60, 13, TRIM(' 00:00:48,272'), TRIM(' 00:00:56,336'), '&lt;ARBITRO_DESCONHECIDO&gt;', '', 'PAUSE', 'AID', NULL, NULL, NULL)</v>
      </c>
      <c r="R4316" t="s">
        <v>10327</v>
      </c>
    </row>
    <row r="4317" spans="1:18" hidden="1" x14ac:dyDescent="0.25">
      <c r="A4317" s="7">
        <f>anotacoes!D4317</f>
        <v>40894</v>
      </c>
      <c r="B4317" t="str">
        <f>anotacoes!C4317</f>
        <v>GRAND SLAM TOKYO 2011</v>
      </c>
      <c r="C4317" t="str">
        <f>anotacoes!E4317</f>
        <v>LUCENTI</v>
      </c>
      <c r="D4317" t="str">
        <f>anotacoes!F4317</f>
        <v>GUILHEIRO</v>
      </c>
      <c r="E4317" t="s">
        <v>10325</v>
      </c>
      <c r="F4317">
        <f>anotacoes!A4317</f>
        <v>60</v>
      </c>
      <c r="G4317">
        <f>anotacoes!B4317</f>
        <v>14</v>
      </c>
      <c r="H4317" t="str">
        <f>anotacoes!K4317</f>
        <v xml:space="preserve"> 00:00:56,509</v>
      </c>
      <c r="I4317" t="str">
        <f>anotacoes!L4317</f>
        <v xml:space="preserve"> 00:01:40,217</v>
      </c>
      <c r="J4317" t="str">
        <f>IF(L4317="PAUSE",E4317,IF(anotacoes!G4321=conversao_anotacoes!C4317,conversao_anotacoes!C4317,conversao_anotacoes!D4317))</f>
        <v>LUCENTI</v>
      </c>
      <c r="K4317" t="str">
        <f t="shared" si="134"/>
        <v>GUILHEIRO</v>
      </c>
      <c r="L4317" t="str">
        <f>UPPER(anotacoes!H4317)</f>
        <v>DISPLACEMENT</v>
      </c>
      <c r="M4317" t="str">
        <f>IF(OR(L4317="ATTACK",L4317="FINTA"),"&lt;TECNICA&gt;",UPPER(anotacoes!I4317))</f>
        <v>CIRCULAR LEFT</v>
      </c>
      <c r="N4317" t="str">
        <f>IF(OR(L4317="ATTACK",L4317="FINTA"),UPPER(anotacoes!I4317),"")</f>
        <v/>
      </c>
      <c r="O4317" s="6" t="str">
        <f>IF(anotacoes!N4317=0,"",anotacoes!N4317)</f>
        <v/>
      </c>
      <c r="P4317" t="str">
        <f>IF(anotacoes!M4317=0,"",UPPER(anotacoes!M4317))</f>
        <v/>
      </c>
      <c r="Q4317" t="str">
        <f t="shared" si="135"/>
        <v>INSERT INTO CONVERSAO_LUTA_ACAO (cd_conversao, id_luta, sequencia, momento_inicio, momento_fim, quem_faz, quem_sofre, acao_tipo, acao, tecnica, direcao, pontuacao) VALUES (1, 60, 14, TRIM(' 00:00:56,509'), TRIM(' 00:01:40,217'), 'LUCENTI', 'GUILHEIRO', 'DISPLACEMENT', 'CIRCULAR LEFT', NULL, NULL, NULL)</v>
      </c>
      <c r="R4317" t="s">
        <v>10327</v>
      </c>
    </row>
    <row r="4318" spans="1:18" hidden="1" x14ac:dyDescent="0.25">
      <c r="A4318" s="7">
        <f>anotacoes!D4318</f>
        <v>40894</v>
      </c>
      <c r="B4318" t="str">
        <f>anotacoes!C4318</f>
        <v>GRAND SLAM TOKYO 2011</v>
      </c>
      <c r="C4318" t="str">
        <f>anotacoes!E4318</f>
        <v>LUCENTI</v>
      </c>
      <c r="D4318" t="str">
        <f>anotacoes!F4318</f>
        <v>GUILHEIRO</v>
      </c>
      <c r="E4318" t="s">
        <v>10325</v>
      </c>
      <c r="F4318">
        <f>anotacoes!A4318</f>
        <v>60</v>
      </c>
      <c r="G4318">
        <f>anotacoes!B4318</f>
        <v>15</v>
      </c>
      <c r="H4318" t="str">
        <f>anotacoes!K4318</f>
        <v xml:space="preserve"> 00:01:40,217</v>
      </c>
      <c r="I4318" t="str">
        <f>anotacoes!L4318</f>
        <v xml:space="preserve"> 00:01:40,957</v>
      </c>
      <c r="J4318" t="str">
        <f>IF(L4318="PAUSE",E4318,IF(anotacoes!G4322=conversao_anotacoes!C4318,conversao_anotacoes!C4318,conversao_anotacoes!D4318))</f>
        <v>LUCENTI</v>
      </c>
      <c r="K4318" t="str">
        <f t="shared" si="134"/>
        <v>GUILHEIRO</v>
      </c>
      <c r="L4318" t="str">
        <f>UPPER(anotacoes!H4318)</f>
        <v>DISPLACEMENT</v>
      </c>
      <c r="M4318" t="str">
        <f>IF(OR(L4318="ATTACK",L4318="FINTA"),"&lt;TECNICA&gt;",UPPER(anotacoes!I4318))</f>
        <v>2-3 STEP HESITANT RIGHT</v>
      </c>
      <c r="N4318" t="str">
        <f>IF(OR(L4318="ATTACK",L4318="FINTA"),UPPER(anotacoes!I4318),"")</f>
        <v/>
      </c>
      <c r="O4318" s="6" t="str">
        <f>IF(anotacoes!N4318=0,"",anotacoes!N4318)</f>
        <v/>
      </c>
      <c r="P4318" t="str">
        <f>IF(anotacoes!M4318=0,"",UPPER(anotacoes!M4318))</f>
        <v/>
      </c>
      <c r="Q4318" t="str">
        <f t="shared" si="135"/>
        <v>INSERT INTO CONVERSAO_LUTA_ACAO (cd_conversao, id_luta, sequencia, momento_inicio, momento_fim, quem_faz, quem_sofre, acao_tipo, acao, tecnica, direcao, pontuacao) VALUES (1, 60, 15, TRIM(' 00:01:40,217'), TRIM(' 00:01:40,957'), 'LUCENTI', 'GUILHEIRO', 'DISPLACEMENT', '2-3 STEP HESITANT RIGHT', NULL, NULL, NULL)</v>
      </c>
      <c r="R4318" t="s">
        <v>10327</v>
      </c>
    </row>
    <row r="4319" spans="1:18" hidden="1" x14ac:dyDescent="0.25">
      <c r="A4319" s="7">
        <f>anotacoes!D4319</f>
        <v>40894</v>
      </c>
      <c r="B4319" t="str">
        <f>anotacoes!C4319</f>
        <v>GRAND SLAM TOKYO 2011</v>
      </c>
      <c r="C4319" t="str">
        <f>anotacoes!E4319</f>
        <v>LUCENTI</v>
      </c>
      <c r="D4319" t="str">
        <f>anotacoes!F4319</f>
        <v>GUILHEIRO</v>
      </c>
      <c r="E4319" t="s">
        <v>10325</v>
      </c>
      <c r="F4319">
        <f>anotacoes!A4319</f>
        <v>60</v>
      </c>
      <c r="G4319">
        <f>anotacoes!B4319</f>
        <v>16</v>
      </c>
      <c r="H4319" t="str">
        <f>anotacoes!K4319</f>
        <v xml:space="preserve"> 00:01:40,957</v>
      </c>
      <c r="I4319" t="str">
        <f>anotacoes!L4319</f>
        <v xml:space="preserve"> 00:01:45,021</v>
      </c>
      <c r="J4319" t="str">
        <f>IF(L4319="PAUSE",E4319,IF(anotacoes!G4323=conversao_anotacoes!C4319,conversao_anotacoes!C4319,conversao_anotacoes!D4319))</f>
        <v>LUCENTI</v>
      </c>
      <c r="K4319" t="str">
        <f t="shared" si="134"/>
        <v>GUILHEIRO</v>
      </c>
      <c r="L4319" t="str">
        <f>UPPER(anotacoes!H4319)</f>
        <v>DISPLACEMENT</v>
      </c>
      <c r="M4319" t="str">
        <f>IF(OR(L4319="ATTACK",L4319="FINTA"),"&lt;TECNICA&gt;",UPPER(anotacoes!I4319))</f>
        <v>TRY TO GRIP WITH CONTACT</v>
      </c>
      <c r="N4319" t="str">
        <f>IF(OR(L4319="ATTACK",L4319="FINTA"),UPPER(anotacoes!I4319),"")</f>
        <v/>
      </c>
      <c r="O4319" s="6" t="str">
        <f>IF(anotacoes!N4319=0,"",anotacoes!N4319)</f>
        <v/>
      </c>
      <c r="P4319" t="str">
        <f>IF(anotacoes!M4319=0,"",UPPER(anotacoes!M4319))</f>
        <v/>
      </c>
      <c r="Q4319" t="str">
        <f t="shared" si="135"/>
        <v>INSERT INTO CONVERSAO_LUTA_ACAO (cd_conversao, id_luta, sequencia, momento_inicio, momento_fim, quem_faz, quem_sofre, acao_tipo, acao, tecnica, direcao, pontuacao) VALUES (1, 60, 16, TRIM(' 00:01:40,957'), TRIM(' 00:01:45,021'), 'LUCENTI', 'GUILHEIRO', 'DISPLACEMENT', 'TRY TO GRIP WITH CONTACT', NULL, NULL, NULL)</v>
      </c>
      <c r="R4319" t="s">
        <v>10327</v>
      </c>
    </row>
    <row r="4320" spans="1:18" hidden="1" x14ac:dyDescent="0.25">
      <c r="A4320" s="7">
        <f>anotacoes!D4320</f>
        <v>40894</v>
      </c>
      <c r="B4320" t="str">
        <f>anotacoes!C4320</f>
        <v>GRAND SLAM TOKYO 2011</v>
      </c>
      <c r="C4320" t="str">
        <f>anotacoes!E4320</f>
        <v>LUCENTI</v>
      </c>
      <c r="D4320" t="str">
        <f>anotacoes!F4320</f>
        <v>GUILHEIRO</v>
      </c>
      <c r="E4320" t="s">
        <v>10325</v>
      </c>
      <c r="F4320">
        <f>anotacoes!A4320</f>
        <v>60</v>
      </c>
      <c r="G4320">
        <f>anotacoes!B4320</f>
        <v>17</v>
      </c>
      <c r="H4320" t="str">
        <f>anotacoes!K4320</f>
        <v xml:space="preserve"> 00:01:45,021</v>
      </c>
      <c r="I4320" t="str">
        <f>anotacoes!L4320</f>
        <v xml:space="preserve"> 00:01:48,648</v>
      </c>
      <c r="J4320" t="str">
        <f>IF(L4320="PAUSE",E4320,IF(anotacoes!G4324=conversao_anotacoes!C4320,conversao_anotacoes!C4320,conversao_anotacoes!D4320))</f>
        <v>LUCENTI</v>
      </c>
      <c r="K4320" t="str">
        <f t="shared" si="134"/>
        <v>GUILHEIRO</v>
      </c>
      <c r="L4320" t="str">
        <f>UPPER(anotacoes!H4320)</f>
        <v>GRIP TIME</v>
      </c>
      <c r="M4320" t="str">
        <f>IF(OR(L4320="ATTACK",L4320="FINTA"),"&lt;TECNICA&gt;",UPPER(anotacoes!I4320))</f>
        <v>LEFT COLLAR</v>
      </c>
      <c r="N4320" t="str">
        <f>IF(OR(L4320="ATTACK",L4320="FINTA"),UPPER(anotacoes!I4320),"")</f>
        <v/>
      </c>
      <c r="O4320" s="6" t="str">
        <f>IF(anotacoes!N4320=0,"",anotacoes!N4320)</f>
        <v/>
      </c>
      <c r="P4320" t="str">
        <f>IF(anotacoes!M4320=0,"",UPPER(anotacoes!M4320))</f>
        <v/>
      </c>
      <c r="Q4320" t="str">
        <f t="shared" si="135"/>
        <v>INSERT INTO CONVERSAO_LUTA_ACAO (cd_conversao, id_luta, sequencia, momento_inicio, momento_fim, quem_faz, quem_sofre, acao_tipo, acao, tecnica, direcao, pontuacao) VALUES (1, 60, 17, TRIM(' 00:01:45,021'), TRIM(' 00:01:48,648'), 'LUCENTI', 'GUILHEIRO', 'GRIP TIME', 'LEFT COLLAR', NULL, NULL, NULL)</v>
      </c>
      <c r="R4320" t="s">
        <v>10327</v>
      </c>
    </row>
    <row r="4321" spans="1:18" hidden="1" x14ac:dyDescent="0.25">
      <c r="A4321" s="7">
        <f>anotacoes!D4321</f>
        <v>40894</v>
      </c>
      <c r="B4321" t="str">
        <f>anotacoes!C4321</f>
        <v>GRAND SLAM TOKYO 2011</v>
      </c>
      <c r="C4321" t="str">
        <f>anotacoes!E4321</f>
        <v>LUCENTI</v>
      </c>
      <c r="D4321" t="str">
        <f>anotacoes!F4321</f>
        <v>GUILHEIRO</v>
      </c>
      <c r="E4321" t="s">
        <v>10325</v>
      </c>
      <c r="F4321">
        <f>anotacoes!A4321</f>
        <v>60</v>
      </c>
      <c r="G4321">
        <f>anotacoes!B4321</f>
        <v>18</v>
      </c>
      <c r="H4321" t="str">
        <f>anotacoes!K4321</f>
        <v xml:space="preserve"> 00:01:48,648</v>
      </c>
      <c r="I4321" t="str">
        <f>anotacoes!L4321</f>
        <v xml:space="preserve"> 00:01:53,881</v>
      </c>
      <c r="J4321" t="str">
        <f>IF(L4321="PAUSE",E4321,IF(anotacoes!G4325=conversao_anotacoes!C4321,conversao_anotacoes!C4321,conversao_anotacoes!D4321))</f>
        <v>LUCENTI</v>
      </c>
      <c r="K4321" t="str">
        <f t="shared" si="134"/>
        <v>GUILHEIRO</v>
      </c>
      <c r="L4321" t="str">
        <f>UPPER(anotacoes!H4321)</f>
        <v>GRIP TIME</v>
      </c>
      <c r="M4321" t="str">
        <f>IF(OR(L4321="ATTACK",L4321="FINTA"),"&lt;TECNICA&gt;",UPPER(anotacoes!I4321))</f>
        <v>RIGHT SLEEVE</v>
      </c>
      <c r="N4321" t="str">
        <f>IF(OR(L4321="ATTACK",L4321="FINTA"),UPPER(anotacoes!I4321),"")</f>
        <v/>
      </c>
      <c r="O4321" s="6" t="str">
        <f>IF(anotacoes!N4321=0,"",anotacoes!N4321)</f>
        <v/>
      </c>
      <c r="P4321" t="str">
        <f>IF(anotacoes!M4321=0,"",UPPER(anotacoes!M4321))</f>
        <v/>
      </c>
      <c r="Q4321" t="str">
        <f t="shared" si="135"/>
        <v>INSERT INTO CONVERSAO_LUTA_ACAO (cd_conversao, id_luta, sequencia, momento_inicio, momento_fim, quem_faz, quem_sofre, acao_tipo, acao, tecnica, direcao, pontuacao) VALUES (1, 60, 18, TRIM(' 00:01:48,648'), TRIM(' 00:01:53,881'), 'LUCENTI', 'GUILHEIRO', 'GRIP TIME', 'RIGHT SLEEVE', NULL, NULL, NULL)</v>
      </c>
      <c r="R4321" t="s">
        <v>10327</v>
      </c>
    </row>
    <row r="4322" spans="1:18" hidden="1" x14ac:dyDescent="0.25">
      <c r="A4322" s="7">
        <f>anotacoes!D4322</f>
        <v>40894</v>
      </c>
      <c r="B4322" t="str">
        <f>anotacoes!C4322</f>
        <v>GRAND SLAM TOKYO 2011</v>
      </c>
      <c r="C4322" t="str">
        <f>anotacoes!E4322</f>
        <v>LUCENTI</v>
      </c>
      <c r="D4322" t="str">
        <f>anotacoes!F4322</f>
        <v>GUILHEIRO</v>
      </c>
      <c r="E4322" t="s">
        <v>10325</v>
      </c>
      <c r="F4322">
        <f>anotacoes!A4322</f>
        <v>60</v>
      </c>
      <c r="G4322">
        <f>anotacoes!B4322</f>
        <v>19</v>
      </c>
      <c r="H4322" t="str">
        <f>anotacoes!K4322</f>
        <v xml:space="preserve"> 00:01:53,881</v>
      </c>
      <c r="I4322" t="str">
        <f>anotacoes!L4322</f>
        <v xml:space="preserve"> 00:01:54,134</v>
      </c>
      <c r="J4322" t="str">
        <f>IF(L4322="PAUSE",E4322,IF(anotacoes!G4326=conversao_anotacoes!C4322,conversao_anotacoes!C4322,conversao_anotacoes!D4322))</f>
        <v>LUCENTI</v>
      </c>
      <c r="K4322" t="str">
        <f t="shared" si="134"/>
        <v>GUILHEIRO</v>
      </c>
      <c r="L4322" t="str">
        <f>UPPER(anotacoes!H4322)</f>
        <v>ATTACK</v>
      </c>
      <c r="M4322" t="str">
        <f>IF(OR(L4322="ATTACK",L4322="FINTA"),"&lt;TECNICA&gt;",UPPER(anotacoes!I4322))</f>
        <v>&lt;TECNICA&gt;</v>
      </c>
      <c r="N4322" t="str">
        <f>IF(OR(L4322="ATTACK",L4322="FINTA"),UPPER(anotacoes!I4322),"")</f>
        <v>IPPON SEOINAGE</v>
      </c>
      <c r="O4322" s="6">
        <f>IF(anotacoes!N4322=0,"",anotacoes!N4322)</f>
        <v>6</v>
      </c>
      <c r="P4322" t="str">
        <f>IF(anotacoes!M4322=0,"",UPPER(anotacoes!M4322))</f>
        <v/>
      </c>
      <c r="Q4322" t="str">
        <f t="shared" si="135"/>
        <v>INSERT INTO CONVERSAO_LUTA_ACAO (cd_conversao, id_luta, sequencia, momento_inicio, momento_fim, quem_faz, quem_sofre, acao_tipo, acao, tecnica, direcao, pontuacao) VALUES (1, 60, 19, TRIM(' 00:01:53,881'), TRIM(' 00:01:54,134'), 'LUCENTI', 'GUILHEIRO', 'ATTACK', '&lt;TECNICA&gt;', 'IPPON SEOINAGE', 6, NULL)</v>
      </c>
      <c r="R4322" t="s">
        <v>10327</v>
      </c>
    </row>
    <row r="4323" spans="1:18" hidden="1" x14ac:dyDescent="0.25">
      <c r="A4323" s="7">
        <f>anotacoes!D4323</f>
        <v>40894</v>
      </c>
      <c r="B4323" t="str">
        <f>anotacoes!C4323</f>
        <v>GRAND SLAM TOKYO 2011</v>
      </c>
      <c r="C4323" t="str">
        <f>anotacoes!E4323</f>
        <v>LUCENTI</v>
      </c>
      <c r="D4323" t="str">
        <f>anotacoes!F4323</f>
        <v>GUILHEIRO</v>
      </c>
      <c r="E4323" t="s">
        <v>10325</v>
      </c>
      <c r="F4323">
        <f>anotacoes!A4323</f>
        <v>60</v>
      </c>
      <c r="G4323">
        <f>anotacoes!B4323</f>
        <v>20</v>
      </c>
      <c r="H4323" t="str">
        <f>anotacoes!K4323</f>
        <v xml:space="preserve"> 00:01:54,134</v>
      </c>
      <c r="I4323" t="str">
        <f>anotacoes!L4323</f>
        <v xml:space="preserve"> 00:01:56,839</v>
      </c>
      <c r="J4323" t="str">
        <f>IF(L4323="PAUSE",E4323,IF(anotacoes!G4327=conversao_anotacoes!C4323,conversao_anotacoes!C4323,conversao_anotacoes!D4323))</f>
        <v>LUCENTI</v>
      </c>
      <c r="K4323" t="str">
        <f t="shared" si="134"/>
        <v>GUILHEIRO</v>
      </c>
      <c r="L4323" t="str">
        <f>UPPER(anotacoes!H4323)</f>
        <v>GROUNDWORK COMBAT</v>
      </c>
      <c r="M4323" t="str">
        <f>IF(OR(L4323="ATTACK",L4323="FINTA"),"&lt;TECNICA&gt;",UPPER(anotacoes!I4323))</f>
        <v>DEFENSIVE POSITION</v>
      </c>
      <c r="N4323" t="str">
        <f>IF(OR(L4323="ATTACK",L4323="FINTA"),UPPER(anotacoes!I4323),"")</f>
        <v/>
      </c>
      <c r="O4323" s="6" t="str">
        <f>IF(anotacoes!N4323=0,"",anotacoes!N4323)</f>
        <v/>
      </c>
      <c r="P4323" t="str">
        <f>IF(anotacoes!M4323=0,"",UPPER(anotacoes!M4323))</f>
        <v/>
      </c>
      <c r="Q4323" t="str">
        <f t="shared" si="135"/>
        <v>INSERT INTO CONVERSAO_LUTA_ACAO (cd_conversao, id_luta, sequencia, momento_inicio, momento_fim, quem_faz, quem_sofre, acao_tipo, acao, tecnica, direcao, pontuacao) VALUES (1, 60, 20, TRIM(' 00:01:54,134'), TRIM(' 00:01:56,839'), 'LUCENTI', 'GUILHEIRO', 'GROUNDWORK COMBAT', 'DEFENSIVE POSITION', NULL, NULL, NULL)</v>
      </c>
      <c r="R4323" t="s">
        <v>10327</v>
      </c>
    </row>
    <row r="4324" spans="1:18" hidden="1" x14ac:dyDescent="0.25">
      <c r="A4324" s="7">
        <f>anotacoes!D4324</f>
        <v>40894</v>
      </c>
      <c r="B4324" t="str">
        <f>anotacoes!C4324</f>
        <v>GRAND SLAM TOKYO 2011</v>
      </c>
      <c r="C4324" t="str">
        <f>anotacoes!E4324</f>
        <v>LUCENTI</v>
      </c>
      <c r="D4324" t="str">
        <f>anotacoes!F4324</f>
        <v>GUILHEIRO</v>
      </c>
      <c r="E4324" t="s">
        <v>10325</v>
      </c>
      <c r="F4324">
        <f>anotacoes!A4324</f>
        <v>60</v>
      </c>
      <c r="G4324">
        <f>anotacoes!B4324</f>
        <v>21</v>
      </c>
      <c r="H4324" t="str">
        <f>anotacoes!K4324</f>
        <v xml:space="preserve"> 00:01:57,003</v>
      </c>
      <c r="I4324" t="str">
        <f>anotacoes!L4324</f>
        <v xml:space="preserve"> 00:02:05,811</v>
      </c>
      <c r="J4324" t="str">
        <f>IF(L4324="PAUSE",E4324,IF(anotacoes!G4328=conversao_anotacoes!C4324,conversao_anotacoes!C4324,conversao_anotacoes!D4324))</f>
        <v>&lt;ARBITRO_DESCONHECIDO&gt;</v>
      </c>
      <c r="K4324" t="str">
        <f t="shared" si="134"/>
        <v/>
      </c>
      <c r="L4324" t="str">
        <f>UPPER(anotacoes!H4324)</f>
        <v>PAUSE</v>
      </c>
      <c r="M4324" t="str">
        <f>IF(OR(L4324="ATTACK",L4324="FINTA"),"&lt;TECNICA&gt;",UPPER(anotacoes!I4324))</f>
        <v>&lt;NAO_CLASSIFICADO&gt;</v>
      </c>
      <c r="N4324" t="str">
        <f>IF(OR(L4324="ATTACK",L4324="FINTA"),UPPER(anotacoes!I4324),"")</f>
        <v/>
      </c>
      <c r="O4324" s="6" t="str">
        <f>IF(anotacoes!N4324=0,"",anotacoes!N4324)</f>
        <v/>
      </c>
      <c r="P4324" t="str">
        <f>IF(anotacoes!M4324=0,"",UPPER(anotacoes!M4324))</f>
        <v/>
      </c>
      <c r="Q4324" t="str">
        <f t="shared" si="135"/>
        <v>INSERT INTO CONVERSAO_LUTA_ACAO (cd_conversao, id_luta, sequencia, momento_inicio, momento_fim, quem_faz, quem_sofre, acao_tipo, acao, tecnica, direcao, pontuacao) VALUES (1, 60, 21, TRIM(' 00:01:57,003'), TRIM(' 00:02:05,811'), '&lt;ARBITRO_DESCONHECIDO&gt;', '', 'PAUSE', '&lt;NAO_CLASSIFICADO&gt;', NULL, NULL, NULL)</v>
      </c>
      <c r="R4324" t="s">
        <v>10327</v>
      </c>
    </row>
    <row r="4325" spans="1:18" hidden="1" x14ac:dyDescent="0.25">
      <c r="A4325" s="7">
        <f>anotacoes!D4325</f>
        <v>40894</v>
      </c>
      <c r="B4325" t="str">
        <f>anotacoes!C4325</f>
        <v>GRAND SLAM TOKYO 2011</v>
      </c>
      <c r="C4325" t="str">
        <f>anotacoes!E4325</f>
        <v>LUCENTI</v>
      </c>
      <c r="D4325" t="str">
        <f>anotacoes!F4325</f>
        <v>GUILHEIRO</v>
      </c>
      <c r="E4325" t="s">
        <v>10325</v>
      </c>
      <c r="F4325">
        <f>anotacoes!A4325</f>
        <v>60</v>
      </c>
      <c r="G4325">
        <f>anotacoes!B4325</f>
        <v>22</v>
      </c>
      <c r="H4325" t="str">
        <f>anotacoes!K4325</f>
        <v xml:space="preserve"> 00:02:05,811</v>
      </c>
      <c r="I4325" t="str">
        <f>anotacoes!L4325</f>
        <v xml:space="preserve"> 00:02:14,416</v>
      </c>
      <c r="J4325" t="str">
        <f>IF(L4325="PAUSE",E4325,IF(anotacoes!G4329=conversao_anotacoes!C4325,conversao_anotacoes!C4325,conversao_anotacoes!D4325))</f>
        <v>LUCENTI</v>
      </c>
      <c r="K4325" t="str">
        <f t="shared" si="134"/>
        <v>GUILHEIRO</v>
      </c>
      <c r="L4325" t="str">
        <f>UPPER(anotacoes!H4325)</f>
        <v>DISPLACEMENT</v>
      </c>
      <c r="M4325" t="str">
        <f>IF(OR(L4325="ATTACK",L4325="FINTA"),"&lt;TECNICA&gt;",UPPER(anotacoes!I4325))</f>
        <v>2-3 STEP HESITANT LEFT</v>
      </c>
      <c r="N4325" t="str">
        <f>IF(OR(L4325="ATTACK",L4325="FINTA"),UPPER(anotacoes!I4325),"")</f>
        <v/>
      </c>
      <c r="O4325" s="6" t="str">
        <f>IF(anotacoes!N4325=0,"",anotacoes!N4325)</f>
        <v/>
      </c>
      <c r="P4325" t="str">
        <f>IF(anotacoes!M4325=0,"",UPPER(anotacoes!M4325))</f>
        <v/>
      </c>
      <c r="Q4325" t="str">
        <f t="shared" si="135"/>
        <v>INSERT INTO CONVERSAO_LUTA_ACAO (cd_conversao, id_luta, sequencia, momento_inicio, momento_fim, quem_faz, quem_sofre, acao_tipo, acao, tecnica, direcao, pontuacao) VALUES (1, 60, 22, TRIM(' 00:02:05,811'), TRIM(' 00:02:14,416'), 'LUCENTI', 'GUILHEIRO', 'DISPLACEMENT', '2-3 STEP HESITANT LEFT', NULL, NULL, NULL)</v>
      </c>
      <c r="R4325" t="s">
        <v>10327</v>
      </c>
    </row>
    <row r="4326" spans="1:18" hidden="1" x14ac:dyDescent="0.25">
      <c r="A4326" s="7">
        <f>anotacoes!D4326</f>
        <v>40894</v>
      </c>
      <c r="B4326" t="str">
        <f>anotacoes!C4326</f>
        <v>GRAND SLAM TOKYO 2011</v>
      </c>
      <c r="C4326" t="str">
        <f>anotacoes!E4326</f>
        <v>LUCENTI</v>
      </c>
      <c r="D4326" t="str">
        <f>anotacoes!F4326</f>
        <v>GUILHEIRO</v>
      </c>
      <c r="E4326" t="s">
        <v>10325</v>
      </c>
      <c r="F4326">
        <f>anotacoes!A4326</f>
        <v>60</v>
      </c>
      <c r="G4326">
        <f>anotacoes!B4326</f>
        <v>23</v>
      </c>
      <c r="H4326" t="str">
        <f>anotacoes!K4326</f>
        <v xml:space="preserve"> 00:02:14,416</v>
      </c>
      <c r="I4326" t="str">
        <f>anotacoes!L4326</f>
        <v xml:space="preserve"> 00:02:18,559</v>
      </c>
      <c r="J4326" t="str">
        <f>IF(L4326="PAUSE",E4326,IF(anotacoes!G4330=conversao_anotacoes!C4326,conversao_anotacoes!C4326,conversao_anotacoes!D4326))</f>
        <v>LUCENTI</v>
      </c>
      <c r="K4326" t="str">
        <f t="shared" si="134"/>
        <v>GUILHEIRO</v>
      </c>
      <c r="L4326" t="str">
        <f>UPPER(anotacoes!H4326)</f>
        <v>GRIP TIME</v>
      </c>
      <c r="M4326" t="str">
        <f>IF(OR(L4326="ATTACK",L4326="FINTA"),"&lt;TECNICA&gt;",UPPER(anotacoes!I4326))</f>
        <v>RIGHT COLLAR</v>
      </c>
      <c r="N4326" t="str">
        <f>IF(OR(L4326="ATTACK",L4326="FINTA"),UPPER(anotacoes!I4326),"")</f>
        <v/>
      </c>
      <c r="O4326" s="6" t="str">
        <f>IF(anotacoes!N4326=0,"",anotacoes!N4326)</f>
        <v/>
      </c>
      <c r="P4326" t="str">
        <f>IF(anotacoes!M4326=0,"",UPPER(anotacoes!M4326))</f>
        <v/>
      </c>
      <c r="Q4326" t="str">
        <f t="shared" si="135"/>
        <v>INSERT INTO CONVERSAO_LUTA_ACAO (cd_conversao, id_luta, sequencia, momento_inicio, momento_fim, quem_faz, quem_sofre, acao_tipo, acao, tecnica, direcao, pontuacao) VALUES (1, 60, 23, TRIM(' 00:02:14,416'), TRIM(' 00:02:18,559'), 'LUCENTI', 'GUILHEIRO', 'GRIP TIME', 'RIGHT COLLAR', NULL, NULL, NULL)</v>
      </c>
      <c r="R4326" t="s">
        <v>10327</v>
      </c>
    </row>
    <row r="4327" spans="1:18" hidden="1" x14ac:dyDescent="0.25">
      <c r="A4327" s="7">
        <f>anotacoes!D4327</f>
        <v>40894</v>
      </c>
      <c r="B4327" t="str">
        <f>anotacoes!C4327</f>
        <v>GRAND SLAM TOKYO 2011</v>
      </c>
      <c r="C4327" t="str">
        <f>anotacoes!E4327</f>
        <v>LUCENTI</v>
      </c>
      <c r="D4327" t="str">
        <f>anotacoes!F4327</f>
        <v>GUILHEIRO</v>
      </c>
      <c r="E4327" t="s">
        <v>10325</v>
      </c>
      <c r="F4327">
        <f>anotacoes!A4327</f>
        <v>60</v>
      </c>
      <c r="G4327">
        <f>anotacoes!B4327</f>
        <v>24</v>
      </c>
      <c r="H4327" t="str">
        <f>anotacoes!K4327</f>
        <v xml:space="preserve"> 00:02:18,559</v>
      </c>
      <c r="I4327" t="str">
        <f>anotacoes!L4327</f>
        <v xml:space="preserve"> 00:02:21,188</v>
      </c>
      <c r="J4327" t="str">
        <f>IF(L4327="PAUSE",E4327,IF(anotacoes!G4331=conversao_anotacoes!C4327,conversao_anotacoes!C4327,conversao_anotacoes!D4327))</f>
        <v>LUCENTI</v>
      </c>
      <c r="K4327" t="str">
        <f t="shared" si="134"/>
        <v>GUILHEIRO</v>
      </c>
      <c r="L4327" t="str">
        <f>UPPER(anotacoes!H4327)</f>
        <v>DISPLACEMENT</v>
      </c>
      <c r="M4327" t="str">
        <f>IF(OR(L4327="ATTACK",L4327="FINTA"),"&lt;TECNICA&gt;",UPPER(anotacoes!I4327))</f>
        <v>&lt;NAO_CLASSIFICADO&gt;</v>
      </c>
      <c r="N4327" t="str">
        <f>IF(OR(L4327="ATTACK",L4327="FINTA"),UPPER(anotacoes!I4327),"")</f>
        <v/>
      </c>
      <c r="O4327" s="6" t="str">
        <f>IF(anotacoes!N4327=0,"",anotacoes!N4327)</f>
        <v/>
      </c>
      <c r="P4327" t="str">
        <f>IF(anotacoes!M4327=0,"",UPPER(anotacoes!M4327))</f>
        <v/>
      </c>
      <c r="Q4327" t="str">
        <f t="shared" si="135"/>
        <v>INSERT INTO CONVERSAO_LUTA_ACAO (cd_conversao, id_luta, sequencia, momento_inicio, momento_fim, quem_faz, quem_sofre, acao_tipo, acao, tecnica, direcao, pontuacao) VALUES (1, 60, 24, TRIM(' 00:02:18,559'), TRIM(' 00:02:21,188'), 'LUCENTI', 'GUILHEIRO', 'DISPLACEMENT', '&lt;NAO_CLASSIFICADO&gt;', NULL, NULL, NULL)</v>
      </c>
      <c r="R4327" t="s">
        <v>10327</v>
      </c>
    </row>
    <row r="4328" spans="1:18" hidden="1" x14ac:dyDescent="0.25">
      <c r="A4328" s="7">
        <f>anotacoes!D4328</f>
        <v>40894</v>
      </c>
      <c r="B4328" t="str">
        <f>anotacoes!C4328</f>
        <v>GRAND SLAM TOKYO 2011</v>
      </c>
      <c r="C4328" t="str">
        <f>anotacoes!E4328</f>
        <v>LUCENTI</v>
      </c>
      <c r="D4328" t="str">
        <f>anotacoes!F4328</f>
        <v>GUILHEIRO</v>
      </c>
      <c r="E4328" t="s">
        <v>10325</v>
      </c>
      <c r="F4328">
        <f>anotacoes!A4328</f>
        <v>60</v>
      </c>
      <c r="G4328">
        <f>anotacoes!B4328</f>
        <v>25</v>
      </c>
      <c r="H4328" t="str">
        <f>anotacoes!K4328</f>
        <v xml:space="preserve"> 00:02:21,369</v>
      </c>
      <c r="I4328" t="str">
        <f>anotacoes!L4328</f>
        <v xml:space="preserve"> 00:02:31,779</v>
      </c>
      <c r="J4328" t="str">
        <f>IF(L4328="PAUSE",E4328,IF(anotacoes!G4332=conversao_anotacoes!C4328,conversao_anotacoes!C4328,conversao_anotacoes!D4328))</f>
        <v>&lt;ARBITRO_DESCONHECIDO&gt;</v>
      </c>
      <c r="K4328" t="str">
        <f t="shared" si="134"/>
        <v/>
      </c>
      <c r="L4328" t="str">
        <f>UPPER(anotacoes!H4328)</f>
        <v>PAUSE</v>
      </c>
      <c r="M4328" t="str">
        <f>IF(OR(L4328="ATTACK",L4328="FINTA"),"&lt;TECNICA&gt;",UPPER(anotacoes!I4328))</f>
        <v>&lt;NAO_CLASSIFICADO&gt;</v>
      </c>
      <c r="N4328" t="str">
        <f>IF(OR(L4328="ATTACK",L4328="FINTA"),UPPER(anotacoes!I4328),"")</f>
        <v/>
      </c>
      <c r="O4328" s="6" t="str">
        <f>IF(anotacoes!N4328=0,"",anotacoes!N4328)</f>
        <v/>
      </c>
      <c r="P4328" t="str">
        <f>IF(anotacoes!M4328=0,"",UPPER(anotacoes!M4328))</f>
        <v/>
      </c>
      <c r="Q4328" t="str">
        <f t="shared" si="135"/>
        <v>INSERT INTO CONVERSAO_LUTA_ACAO (cd_conversao, id_luta, sequencia, momento_inicio, momento_fim, quem_faz, quem_sofre, acao_tipo, acao, tecnica, direcao, pontuacao) VALUES (1, 60, 25, TRIM(' 00:02:21,369'), TRIM(' 00:02:31,779'), '&lt;ARBITRO_DESCONHECIDO&gt;', '', 'PAUSE', '&lt;NAO_CLASSIFICADO&gt;', NULL, NULL, NULL)</v>
      </c>
      <c r="R4328" t="s">
        <v>10327</v>
      </c>
    </row>
    <row r="4329" spans="1:18" hidden="1" x14ac:dyDescent="0.25">
      <c r="A4329" s="7">
        <f>anotacoes!D4329</f>
        <v>40894</v>
      </c>
      <c r="B4329" t="str">
        <f>anotacoes!C4329</f>
        <v>GRAND SLAM TOKYO 2011</v>
      </c>
      <c r="C4329" t="str">
        <f>anotacoes!E4329</f>
        <v>LUCENTI</v>
      </c>
      <c r="D4329" t="str">
        <f>anotacoes!F4329</f>
        <v>GUILHEIRO</v>
      </c>
      <c r="E4329" t="s">
        <v>10325</v>
      </c>
      <c r="F4329">
        <f>anotacoes!A4329</f>
        <v>60</v>
      </c>
      <c r="G4329">
        <f>anotacoes!B4329</f>
        <v>26</v>
      </c>
      <c r="H4329" t="str">
        <f>anotacoes!K4329</f>
        <v xml:space="preserve"> 00:02:31,958</v>
      </c>
      <c r="I4329" t="str">
        <f>anotacoes!L4329</f>
        <v xml:space="preserve"> 00:02:35,312</v>
      </c>
      <c r="J4329" t="str">
        <f>IF(L4329="PAUSE",E4329,IF(anotacoes!G4333=conversao_anotacoes!C4329,conversao_anotacoes!C4329,conversao_anotacoes!D4329))</f>
        <v>LUCENTI</v>
      </c>
      <c r="K4329" t="str">
        <f t="shared" si="134"/>
        <v>GUILHEIRO</v>
      </c>
      <c r="L4329" t="str">
        <f>UPPER(anotacoes!H4329)</f>
        <v>DISPLACEMENT</v>
      </c>
      <c r="M4329" t="str">
        <f>IF(OR(L4329="ATTACK",L4329="FINTA"),"&lt;TECNICA&gt;",UPPER(anotacoes!I4329))</f>
        <v>CIRCULAR LEFT</v>
      </c>
      <c r="N4329" t="str">
        <f>IF(OR(L4329="ATTACK",L4329="FINTA"),UPPER(anotacoes!I4329),"")</f>
        <v/>
      </c>
      <c r="O4329" s="6" t="str">
        <f>IF(anotacoes!N4329=0,"",anotacoes!N4329)</f>
        <v/>
      </c>
      <c r="P4329" t="str">
        <f>IF(anotacoes!M4329=0,"",UPPER(anotacoes!M4329))</f>
        <v/>
      </c>
      <c r="Q4329" t="str">
        <f t="shared" si="135"/>
        <v>INSERT INTO CONVERSAO_LUTA_ACAO (cd_conversao, id_luta, sequencia, momento_inicio, momento_fim, quem_faz, quem_sofre, acao_tipo, acao, tecnica, direcao, pontuacao) VALUES (1, 60, 26, TRIM(' 00:02:31,958'), TRIM(' 00:02:35,312'), 'LUCENTI', 'GUILHEIRO', 'DISPLACEMENT', 'CIRCULAR LEFT', NULL, NULL, NULL)</v>
      </c>
      <c r="R4329" t="s">
        <v>10327</v>
      </c>
    </row>
    <row r="4330" spans="1:18" hidden="1" x14ac:dyDescent="0.25">
      <c r="A4330" s="7">
        <f>anotacoes!D4330</f>
        <v>40894</v>
      </c>
      <c r="B4330" t="str">
        <f>anotacoes!C4330</f>
        <v>GRAND SLAM TOKYO 2011</v>
      </c>
      <c r="C4330" t="str">
        <f>anotacoes!E4330</f>
        <v>LUCENTI</v>
      </c>
      <c r="D4330" t="str">
        <f>anotacoes!F4330</f>
        <v>GUILHEIRO</v>
      </c>
      <c r="E4330" t="s">
        <v>10325</v>
      </c>
      <c r="F4330">
        <f>anotacoes!A4330</f>
        <v>60</v>
      </c>
      <c r="G4330">
        <f>anotacoes!B4330</f>
        <v>27</v>
      </c>
      <c r="H4330" t="str">
        <f>anotacoes!K4330</f>
        <v xml:space="preserve"> 00:02:35,312</v>
      </c>
      <c r="I4330" t="str">
        <f>anotacoes!L4330</f>
        <v xml:space="preserve"> 00:03:20,890</v>
      </c>
      <c r="J4330" t="str">
        <f>IF(L4330="PAUSE",E4330,IF(anotacoes!G4334=conversao_anotacoes!C4330,conversao_anotacoes!C4330,conversao_anotacoes!D4330))</f>
        <v>LUCENTI</v>
      </c>
      <c r="K4330" t="str">
        <f t="shared" si="134"/>
        <v>GUILHEIRO</v>
      </c>
      <c r="L4330" t="str">
        <f>UPPER(anotacoes!H4330)</f>
        <v>DISPLACEMENT</v>
      </c>
      <c r="M4330" t="str">
        <f>IF(OR(L4330="ATTACK",L4330="FINTA"),"&lt;TECNICA&gt;",UPPER(anotacoes!I4330))</f>
        <v>2-3 STEP HESITANT LEFT</v>
      </c>
      <c r="N4330" t="str">
        <f>IF(OR(L4330="ATTACK",L4330="FINTA"),UPPER(anotacoes!I4330),"")</f>
        <v/>
      </c>
      <c r="O4330" s="6" t="str">
        <f>IF(anotacoes!N4330=0,"",anotacoes!N4330)</f>
        <v/>
      </c>
      <c r="P4330" t="str">
        <f>IF(anotacoes!M4330=0,"",UPPER(anotacoes!M4330))</f>
        <v/>
      </c>
      <c r="Q4330" t="str">
        <f t="shared" si="135"/>
        <v>INSERT INTO CONVERSAO_LUTA_ACAO (cd_conversao, id_luta, sequencia, momento_inicio, momento_fim, quem_faz, quem_sofre, acao_tipo, acao, tecnica, direcao, pontuacao) VALUES (1, 60, 27, TRIM(' 00:02:35,312'), TRIM(' 00:03:20,890'), 'LUCENTI', 'GUILHEIRO', 'DISPLACEMENT', '2-3 STEP HESITANT LEFT', NULL, NULL, NULL)</v>
      </c>
      <c r="R4330" t="s">
        <v>10327</v>
      </c>
    </row>
    <row r="4331" spans="1:18" hidden="1" x14ac:dyDescent="0.25">
      <c r="A4331" s="7">
        <f>anotacoes!D4331</f>
        <v>40894</v>
      </c>
      <c r="B4331" t="str">
        <f>anotacoes!C4331</f>
        <v>GRAND SLAM TOKYO 2011</v>
      </c>
      <c r="C4331" t="str">
        <f>anotacoes!E4331</f>
        <v>LUCENTI</v>
      </c>
      <c r="D4331" t="str">
        <f>anotacoes!F4331</f>
        <v>GUILHEIRO</v>
      </c>
      <c r="E4331" t="s">
        <v>10325</v>
      </c>
      <c r="F4331">
        <f>anotacoes!A4331</f>
        <v>60</v>
      </c>
      <c r="G4331">
        <f>anotacoes!B4331</f>
        <v>28</v>
      </c>
      <c r="H4331" t="str">
        <f>anotacoes!K4331</f>
        <v xml:space="preserve"> 00:03:20,890</v>
      </c>
      <c r="I4331" t="str">
        <f>anotacoes!L4331</f>
        <v xml:space="preserve"> 00:03:21,410</v>
      </c>
      <c r="J4331" t="str">
        <f>IF(L4331="PAUSE",E4331,IF(anotacoes!G4335=conversao_anotacoes!C4331,conversao_anotacoes!C4331,conversao_anotacoes!D4331))</f>
        <v>LUCENTI</v>
      </c>
      <c r="K4331" t="str">
        <f t="shared" si="134"/>
        <v>GUILHEIRO</v>
      </c>
      <c r="L4331" t="str">
        <f>UPPER(anotacoes!H4331)</f>
        <v>FINTA</v>
      </c>
      <c r="M4331" t="str">
        <f>IF(OR(L4331="ATTACK",L4331="FINTA"),"&lt;TECNICA&gt;",UPPER(anotacoes!I4331))</f>
        <v>&lt;TECNICA&gt;</v>
      </c>
      <c r="N4331" t="str">
        <f>IF(OR(L4331="ATTACK",L4331="FINTA"),UPPER(anotacoes!I4331),"")</f>
        <v>KOUCHI GARI LEFT</v>
      </c>
      <c r="O4331" s="6" t="str">
        <f>IF(anotacoes!N4331=0,"",anotacoes!N4331)</f>
        <v/>
      </c>
      <c r="P4331" t="str">
        <f>IF(anotacoes!M4331=0,"",UPPER(anotacoes!M4331))</f>
        <v/>
      </c>
      <c r="Q4331" t="str">
        <f t="shared" si="135"/>
        <v>INSERT INTO CONVERSAO_LUTA_ACAO (cd_conversao, id_luta, sequencia, momento_inicio, momento_fim, quem_faz, quem_sofre, acao_tipo, acao, tecnica, direcao, pontuacao) VALUES (1, 60, 28, TRIM(' 00:03:20,890'), TRIM(' 00:03:21,410'), 'LUCENTI', 'GUILHEIRO', 'FINTA', '&lt;TECNICA&gt;', 'KOUCHI GARI LEFT', NULL, NULL)</v>
      </c>
      <c r="R4331" t="s">
        <v>10327</v>
      </c>
    </row>
    <row r="4332" spans="1:18" hidden="1" x14ac:dyDescent="0.25">
      <c r="A4332" s="7">
        <f>anotacoes!D4332</f>
        <v>40894</v>
      </c>
      <c r="B4332" t="str">
        <f>anotacoes!C4332</f>
        <v>GRAND SLAM TOKYO 2011</v>
      </c>
      <c r="C4332" t="str">
        <f>anotacoes!E4332</f>
        <v>LUCENTI</v>
      </c>
      <c r="D4332" t="str">
        <f>anotacoes!F4332</f>
        <v>GUILHEIRO</v>
      </c>
      <c r="E4332" t="s">
        <v>10325</v>
      </c>
      <c r="F4332">
        <f>anotacoes!A4332</f>
        <v>60</v>
      </c>
      <c r="G4332">
        <f>anotacoes!B4332</f>
        <v>29</v>
      </c>
      <c r="H4332" t="str">
        <f>anotacoes!K4332</f>
        <v xml:space="preserve"> 00:03:21,410</v>
      </c>
      <c r="I4332" t="str">
        <f>anotacoes!L4332</f>
        <v xml:space="preserve"> 00:03:40,033</v>
      </c>
      <c r="J4332" t="str">
        <f>IF(L4332="PAUSE",E4332,IF(anotacoes!G4336=conversao_anotacoes!C4332,conversao_anotacoes!C4332,conversao_anotacoes!D4332))</f>
        <v>LUCENTI</v>
      </c>
      <c r="K4332" t="str">
        <f t="shared" si="134"/>
        <v>GUILHEIRO</v>
      </c>
      <c r="L4332" t="str">
        <f>UPPER(anotacoes!H4332)</f>
        <v>GRIP TIME</v>
      </c>
      <c r="M4332" t="str">
        <f>IF(OR(L4332="ATTACK",L4332="FINTA"),"&lt;TECNICA&gt;",UPPER(anotacoes!I4332))</f>
        <v>RIGHT SLEEVE LEFT SLEEVE</v>
      </c>
      <c r="N4332" t="str">
        <f>IF(OR(L4332="ATTACK",L4332="FINTA"),UPPER(anotacoes!I4332),"")</f>
        <v/>
      </c>
      <c r="O4332" s="6" t="str">
        <f>IF(anotacoes!N4332=0,"",anotacoes!N4332)</f>
        <v/>
      </c>
      <c r="P4332" t="str">
        <f>IF(anotacoes!M4332=0,"",UPPER(anotacoes!M4332))</f>
        <v/>
      </c>
      <c r="Q4332" t="str">
        <f t="shared" si="135"/>
        <v>INSERT INTO CONVERSAO_LUTA_ACAO (cd_conversao, id_luta, sequencia, momento_inicio, momento_fim, quem_faz, quem_sofre, acao_tipo, acao, tecnica, direcao, pontuacao) VALUES (1, 60, 29, TRIM(' 00:03:21,410'), TRIM(' 00:03:40,033'), 'LUCENTI', 'GUILHEIRO', 'GRIP TIME', 'RIGHT SLEEVE LEFT SLEEVE', NULL, NULL, NULL)</v>
      </c>
      <c r="R4332" t="s">
        <v>10327</v>
      </c>
    </row>
    <row r="4333" spans="1:18" hidden="1" x14ac:dyDescent="0.25">
      <c r="A4333" s="7">
        <f>anotacoes!D4333</f>
        <v>40894</v>
      </c>
      <c r="B4333" t="str">
        <f>anotacoes!C4333</f>
        <v>GRAND SLAM TOKYO 2011</v>
      </c>
      <c r="C4333" t="str">
        <f>anotacoes!E4333</f>
        <v>LUCENTI</v>
      </c>
      <c r="D4333" t="str">
        <f>anotacoes!F4333</f>
        <v>GUILHEIRO</v>
      </c>
      <c r="E4333" t="s">
        <v>10325</v>
      </c>
      <c r="F4333">
        <f>anotacoes!A4333</f>
        <v>60</v>
      </c>
      <c r="G4333">
        <f>anotacoes!B4333</f>
        <v>30</v>
      </c>
      <c r="H4333" t="str">
        <f>anotacoes!K4333</f>
        <v xml:space="preserve"> 00:03:40,033</v>
      </c>
      <c r="I4333" t="str">
        <f>anotacoes!L4333</f>
        <v xml:space="preserve"> 00:03:43,782</v>
      </c>
      <c r="J4333" t="str">
        <f>IF(L4333="PAUSE",E4333,IF(anotacoes!G4337=conversao_anotacoes!C4333,conversao_anotacoes!C4333,conversao_anotacoes!D4333))</f>
        <v>LUCENTI</v>
      </c>
      <c r="K4333" t="str">
        <f t="shared" si="134"/>
        <v>GUILHEIRO</v>
      </c>
      <c r="L4333" t="str">
        <f>UPPER(anotacoes!H4333)</f>
        <v>GRIP TIME</v>
      </c>
      <c r="M4333" t="str">
        <f>IF(OR(L4333="ATTACK",L4333="FINTA"),"&lt;TECNICA&gt;",UPPER(anotacoes!I4333))</f>
        <v>LEFT SLEEVE</v>
      </c>
      <c r="N4333" t="str">
        <f>IF(OR(L4333="ATTACK",L4333="FINTA"),UPPER(anotacoes!I4333),"")</f>
        <v/>
      </c>
      <c r="O4333" s="6" t="str">
        <f>IF(anotacoes!N4333=0,"",anotacoes!N4333)</f>
        <v/>
      </c>
      <c r="P4333" t="str">
        <f>IF(anotacoes!M4333=0,"",UPPER(anotacoes!M4333))</f>
        <v/>
      </c>
      <c r="Q4333" t="str">
        <f t="shared" si="135"/>
        <v>INSERT INTO CONVERSAO_LUTA_ACAO (cd_conversao, id_luta, sequencia, momento_inicio, momento_fim, quem_faz, quem_sofre, acao_tipo, acao, tecnica, direcao, pontuacao) VALUES (1, 60, 30, TRIM(' 00:03:40,033'), TRIM(' 00:03:43,782'), 'LUCENTI', 'GUILHEIRO', 'GRIP TIME', 'LEFT SLEEVE', NULL, NULL, NULL)</v>
      </c>
      <c r="R4333" t="s">
        <v>10327</v>
      </c>
    </row>
    <row r="4334" spans="1:18" hidden="1" x14ac:dyDescent="0.25">
      <c r="A4334" s="7">
        <f>anotacoes!D4334</f>
        <v>40894</v>
      </c>
      <c r="B4334" t="str">
        <f>anotacoes!C4334</f>
        <v>GRAND SLAM TOKYO 2011</v>
      </c>
      <c r="C4334" t="str">
        <f>anotacoes!E4334</f>
        <v>LUCENTI</v>
      </c>
      <c r="D4334" t="str">
        <f>anotacoes!F4334</f>
        <v>GUILHEIRO</v>
      </c>
      <c r="E4334" t="s">
        <v>10325</v>
      </c>
      <c r="F4334">
        <f>anotacoes!A4334</f>
        <v>60</v>
      </c>
      <c r="G4334">
        <f>anotacoes!B4334</f>
        <v>31</v>
      </c>
      <c r="H4334" t="str">
        <f>anotacoes!K4334</f>
        <v xml:space="preserve"> 00:03:43,958</v>
      </c>
      <c r="I4334" t="str">
        <f>anotacoes!L4334</f>
        <v xml:space="preserve"> 00:03:53,525</v>
      </c>
      <c r="J4334" t="str">
        <f>IF(L4334="PAUSE",E4334,IF(anotacoes!G4338=conversao_anotacoes!C4334,conversao_anotacoes!C4334,conversao_anotacoes!D4334))</f>
        <v>&lt;ARBITRO_DESCONHECIDO&gt;</v>
      </c>
      <c r="K4334" t="str">
        <f t="shared" si="134"/>
        <v/>
      </c>
      <c r="L4334" t="str">
        <f>UPPER(anotacoes!H4334)</f>
        <v>PAUSE</v>
      </c>
      <c r="M4334" t="str">
        <f>IF(OR(L4334="ATTACK",L4334="FINTA"),"&lt;TECNICA&gt;",UPPER(anotacoes!I4334))</f>
        <v>SHIDO WITHOUT SCORE</v>
      </c>
      <c r="N4334" t="str">
        <f>IF(OR(L4334="ATTACK",L4334="FINTA"),UPPER(anotacoes!I4334),"")</f>
        <v/>
      </c>
      <c r="O4334" s="6" t="str">
        <f>IF(anotacoes!N4334=0,"",anotacoes!N4334)</f>
        <v/>
      </c>
      <c r="P4334" t="str">
        <f>IF(anotacoes!M4334=0,"",UPPER(anotacoes!M4334))</f>
        <v/>
      </c>
      <c r="Q4334" t="str">
        <f t="shared" si="135"/>
        <v>INSERT INTO CONVERSAO_LUTA_ACAO (cd_conversao, id_luta, sequencia, momento_inicio, momento_fim, quem_faz, quem_sofre, acao_tipo, acao, tecnica, direcao, pontuacao) VALUES (1, 60, 31, TRIM(' 00:03:43,958'), TRIM(' 00:03:53,525'), '&lt;ARBITRO_DESCONHECIDO&gt;', '', 'PAUSE', 'SHIDO WITHOUT SCORE', NULL, NULL, NULL)</v>
      </c>
      <c r="R4334" t="s">
        <v>10327</v>
      </c>
    </row>
    <row r="4335" spans="1:18" hidden="1" x14ac:dyDescent="0.25">
      <c r="A4335" s="7">
        <f>anotacoes!D4335</f>
        <v>40894</v>
      </c>
      <c r="B4335" t="str">
        <f>anotacoes!C4335</f>
        <v>GRAND SLAM TOKYO 2011</v>
      </c>
      <c r="C4335" t="str">
        <f>anotacoes!E4335</f>
        <v>LUCENTI</v>
      </c>
      <c r="D4335" t="str">
        <f>anotacoes!F4335</f>
        <v>GUILHEIRO</v>
      </c>
      <c r="E4335" t="s">
        <v>10325</v>
      </c>
      <c r="F4335">
        <f>anotacoes!A4335</f>
        <v>60</v>
      </c>
      <c r="G4335">
        <f>anotacoes!B4335</f>
        <v>32</v>
      </c>
      <c r="H4335" t="str">
        <f>anotacoes!K4335</f>
        <v xml:space="preserve"> 00:03:53,525</v>
      </c>
      <c r="I4335" t="str">
        <f>anotacoes!L4335</f>
        <v xml:space="preserve"> 00:04:04,778</v>
      </c>
      <c r="J4335" t="str">
        <f>IF(L4335="PAUSE",E4335,IF(anotacoes!G4339=conversao_anotacoes!C4335,conversao_anotacoes!C4335,conversao_anotacoes!D4335))</f>
        <v>LUCENTI</v>
      </c>
      <c r="K4335" t="str">
        <f t="shared" si="134"/>
        <v>GUILHEIRO</v>
      </c>
      <c r="L4335" t="str">
        <f>UPPER(anotacoes!H4335)</f>
        <v>DISPLACEMENT</v>
      </c>
      <c r="M4335" t="str">
        <f>IF(OR(L4335="ATTACK",L4335="FINTA"),"&lt;TECNICA&gt;",UPPER(anotacoes!I4335))</f>
        <v>2-3 STEP HESITANT LEFT</v>
      </c>
      <c r="N4335" t="str">
        <f>IF(OR(L4335="ATTACK",L4335="FINTA"),UPPER(anotacoes!I4335),"")</f>
        <v/>
      </c>
      <c r="O4335" s="6" t="str">
        <f>IF(anotacoes!N4335=0,"",anotacoes!N4335)</f>
        <v/>
      </c>
      <c r="P4335" t="str">
        <f>IF(anotacoes!M4335=0,"",UPPER(anotacoes!M4335))</f>
        <v/>
      </c>
      <c r="Q4335" t="str">
        <f t="shared" si="135"/>
        <v>INSERT INTO CONVERSAO_LUTA_ACAO (cd_conversao, id_luta, sequencia, momento_inicio, momento_fim, quem_faz, quem_sofre, acao_tipo, acao, tecnica, direcao, pontuacao) VALUES (1, 60, 32, TRIM(' 00:03:53,525'), TRIM(' 00:04:04,778'), 'LUCENTI', 'GUILHEIRO', 'DISPLACEMENT', '2-3 STEP HESITANT LEFT', NULL, NULL, NULL)</v>
      </c>
      <c r="R4335" t="s">
        <v>10327</v>
      </c>
    </row>
    <row r="4336" spans="1:18" hidden="1" x14ac:dyDescent="0.25">
      <c r="A4336" s="7">
        <f>anotacoes!D4336</f>
        <v>40894</v>
      </c>
      <c r="B4336" t="str">
        <f>anotacoes!C4336</f>
        <v>GRAND SLAM TOKYO 2011</v>
      </c>
      <c r="C4336" t="str">
        <f>anotacoes!E4336</f>
        <v>LUCENTI</v>
      </c>
      <c r="D4336" t="str">
        <f>anotacoes!F4336</f>
        <v>GUILHEIRO</v>
      </c>
      <c r="E4336" t="s">
        <v>10325</v>
      </c>
      <c r="F4336">
        <f>anotacoes!A4336</f>
        <v>60</v>
      </c>
      <c r="G4336">
        <f>anotacoes!B4336</f>
        <v>33</v>
      </c>
      <c r="H4336" t="str">
        <f>anotacoes!K4336</f>
        <v xml:space="preserve"> 00:04:04,778</v>
      </c>
      <c r="I4336" t="str">
        <f>anotacoes!L4336</f>
        <v xml:space="preserve"> 00:04:05,705</v>
      </c>
      <c r="J4336" t="str">
        <f>IF(L4336="PAUSE",E4336,IF(anotacoes!G4340=conversao_anotacoes!C4336,conversao_anotacoes!C4336,conversao_anotacoes!D4336))</f>
        <v>LUCENTI</v>
      </c>
      <c r="K4336" t="str">
        <f t="shared" si="134"/>
        <v>GUILHEIRO</v>
      </c>
      <c r="L4336" t="str">
        <f>UPPER(anotacoes!H4336)</f>
        <v>GRIP TIME</v>
      </c>
      <c r="M4336" t="str">
        <f>IF(OR(L4336="ATTACK",L4336="FINTA"),"&lt;TECNICA&gt;",UPPER(anotacoes!I4336))</f>
        <v>RIGHT COLLAR</v>
      </c>
      <c r="N4336" t="str">
        <f>IF(OR(L4336="ATTACK",L4336="FINTA"),UPPER(anotacoes!I4336),"")</f>
        <v/>
      </c>
      <c r="O4336" s="6" t="str">
        <f>IF(anotacoes!N4336=0,"",anotacoes!N4336)</f>
        <v/>
      </c>
      <c r="P4336" t="str">
        <f>IF(anotacoes!M4336=0,"",UPPER(anotacoes!M4336))</f>
        <v/>
      </c>
      <c r="Q4336" t="str">
        <f t="shared" si="135"/>
        <v>INSERT INTO CONVERSAO_LUTA_ACAO (cd_conversao, id_luta, sequencia, momento_inicio, momento_fim, quem_faz, quem_sofre, acao_tipo, acao, tecnica, direcao, pontuacao) VALUES (1, 60, 33, TRIM(' 00:04:04,778'), TRIM(' 00:04:05,705'), 'LUCENTI', 'GUILHEIRO', 'GRIP TIME', 'RIGHT COLLAR', NULL, NULL, NULL)</v>
      </c>
      <c r="R4336" t="s">
        <v>10327</v>
      </c>
    </row>
    <row r="4337" spans="1:18" hidden="1" x14ac:dyDescent="0.25">
      <c r="A4337" s="7">
        <f>anotacoes!D4337</f>
        <v>40894</v>
      </c>
      <c r="B4337" t="str">
        <f>anotacoes!C4337</f>
        <v>GRAND SLAM TOKYO 2011</v>
      </c>
      <c r="C4337" t="str">
        <f>anotacoes!E4337</f>
        <v>LUCENTI</v>
      </c>
      <c r="D4337" t="str">
        <f>anotacoes!F4337</f>
        <v>GUILHEIRO</v>
      </c>
      <c r="E4337" t="s">
        <v>10325</v>
      </c>
      <c r="F4337">
        <f>anotacoes!A4337</f>
        <v>60</v>
      </c>
      <c r="G4337">
        <f>anotacoes!B4337</f>
        <v>34</v>
      </c>
      <c r="H4337" t="str">
        <f>anotacoes!K4337</f>
        <v xml:space="preserve"> 00:04:05,705</v>
      </c>
      <c r="I4337" t="str">
        <f>anotacoes!L4337</f>
        <v xml:space="preserve"> 00:04:06,678</v>
      </c>
      <c r="J4337" t="str">
        <f>IF(L4337="PAUSE",E4337,IF(anotacoes!G4341=conversao_anotacoes!C4337,conversao_anotacoes!C4337,conversao_anotacoes!D4337))</f>
        <v>LUCENTI</v>
      </c>
      <c r="K4337" t="str">
        <f t="shared" si="134"/>
        <v>GUILHEIRO</v>
      </c>
      <c r="L4337" t="str">
        <f>UPPER(anotacoes!H4337)</f>
        <v>GRIP TIME</v>
      </c>
      <c r="M4337" t="str">
        <f>IF(OR(L4337="ATTACK",L4337="FINTA"),"&lt;TECNICA&gt;",UPPER(anotacoes!I4337))</f>
        <v>LEFT BACK RIGHT SLEEVE</v>
      </c>
      <c r="N4337" t="str">
        <f>IF(OR(L4337="ATTACK",L4337="FINTA"),UPPER(anotacoes!I4337),"")</f>
        <v/>
      </c>
      <c r="O4337" s="6" t="str">
        <f>IF(anotacoes!N4337=0,"",anotacoes!N4337)</f>
        <v/>
      </c>
      <c r="P4337" t="str">
        <f>IF(anotacoes!M4337=0,"",UPPER(anotacoes!M4337))</f>
        <v/>
      </c>
      <c r="Q4337" t="str">
        <f t="shared" si="135"/>
        <v>INSERT INTO CONVERSAO_LUTA_ACAO (cd_conversao, id_luta, sequencia, momento_inicio, momento_fim, quem_faz, quem_sofre, acao_tipo, acao, tecnica, direcao, pontuacao) VALUES (1, 60, 34, TRIM(' 00:04:05,705'), TRIM(' 00:04:06,678'), 'LUCENTI', 'GUILHEIRO', 'GRIP TIME', 'LEFT BACK RIGHT SLEEVE', NULL, NULL, NULL)</v>
      </c>
      <c r="R4337" t="s">
        <v>10327</v>
      </c>
    </row>
    <row r="4338" spans="1:18" hidden="1" x14ac:dyDescent="0.25">
      <c r="A4338" s="7">
        <f>anotacoes!D4338</f>
        <v>40894</v>
      </c>
      <c r="B4338" t="str">
        <f>anotacoes!C4338</f>
        <v>GRAND SLAM TOKYO 2011</v>
      </c>
      <c r="C4338" t="str">
        <f>anotacoes!E4338</f>
        <v>LUCENTI</v>
      </c>
      <c r="D4338" t="str">
        <f>anotacoes!F4338</f>
        <v>GUILHEIRO</v>
      </c>
      <c r="E4338" t="s">
        <v>10325</v>
      </c>
      <c r="F4338">
        <f>anotacoes!A4338</f>
        <v>60</v>
      </c>
      <c r="G4338">
        <f>anotacoes!B4338</f>
        <v>35</v>
      </c>
      <c r="H4338" t="str">
        <f>anotacoes!K4338</f>
        <v xml:space="preserve"> 00:04:06,678</v>
      </c>
      <c r="I4338" t="str">
        <f>anotacoes!L4338</f>
        <v xml:space="preserve"> 00:04:08,111</v>
      </c>
      <c r="J4338" t="str">
        <f>IF(L4338="PAUSE",E4338,IF(anotacoes!G4342=conversao_anotacoes!C4338,conversao_anotacoes!C4338,conversao_anotacoes!D4338))</f>
        <v>LUCENTI</v>
      </c>
      <c r="K4338" t="str">
        <f t="shared" si="134"/>
        <v>GUILHEIRO</v>
      </c>
      <c r="L4338" t="str">
        <f>UPPER(anotacoes!H4338)</f>
        <v>GRIP TIME</v>
      </c>
      <c r="M4338" t="str">
        <f>IF(OR(L4338="ATTACK",L4338="FINTA"),"&lt;TECNICA&gt;",UPPER(anotacoes!I4338))</f>
        <v>RIGHT SLEEVE</v>
      </c>
      <c r="N4338" t="str">
        <f>IF(OR(L4338="ATTACK",L4338="FINTA"),UPPER(anotacoes!I4338),"")</f>
        <v/>
      </c>
      <c r="O4338" s="6" t="str">
        <f>IF(anotacoes!N4338=0,"",anotacoes!N4338)</f>
        <v/>
      </c>
      <c r="P4338" t="str">
        <f>IF(anotacoes!M4338=0,"",UPPER(anotacoes!M4338))</f>
        <v/>
      </c>
      <c r="Q4338" t="str">
        <f t="shared" si="135"/>
        <v>INSERT INTO CONVERSAO_LUTA_ACAO (cd_conversao, id_luta, sequencia, momento_inicio, momento_fim, quem_faz, quem_sofre, acao_tipo, acao, tecnica, direcao, pontuacao) VALUES (1, 60, 35, TRIM(' 00:04:06,678'), TRIM(' 00:04:08,111'), 'LUCENTI', 'GUILHEIRO', 'GRIP TIME', 'RIGHT SLEEVE', NULL, NULL, NULL)</v>
      </c>
      <c r="R4338" t="s">
        <v>10327</v>
      </c>
    </row>
    <row r="4339" spans="1:18" hidden="1" x14ac:dyDescent="0.25">
      <c r="A4339" s="7">
        <f>anotacoes!D4339</f>
        <v>40894</v>
      </c>
      <c r="B4339" t="str">
        <f>anotacoes!C4339</f>
        <v>GRAND SLAM TOKYO 2011</v>
      </c>
      <c r="C4339" t="str">
        <f>anotacoes!E4339</f>
        <v>LUCENTI</v>
      </c>
      <c r="D4339" t="str">
        <f>anotacoes!F4339</f>
        <v>GUILHEIRO</v>
      </c>
      <c r="E4339" t="s">
        <v>10325</v>
      </c>
      <c r="F4339">
        <f>anotacoes!A4339</f>
        <v>60</v>
      </c>
      <c r="G4339">
        <f>anotacoes!B4339</f>
        <v>36</v>
      </c>
      <c r="H4339" t="str">
        <f>anotacoes!K4339</f>
        <v xml:space="preserve"> 00:04:08,111</v>
      </c>
      <c r="I4339" t="str">
        <f>anotacoes!L4339</f>
        <v xml:space="preserve"> 00:04:15,968</v>
      </c>
      <c r="J4339" t="str">
        <f>IF(L4339="PAUSE",E4339,IF(anotacoes!G4343=conversao_anotacoes!C4339,conversao_anotacoes!C4339,conversao_anotacoes!D4339))</f>
        <v>LUCENTI</v>
      </c>
      <c r="K4339" t="str">
        <f t="shared" si="134"/>
        <v>GUILHEIRO</v>
      </c>
      <c r="L4339" t="str">
        <f>UPPER(anotacoes!H4339)</f>
        <v>DISPLACEMENT</v>
      </c>
      <c r="M4339" t="str">
        <f>IF(OR(L4339="ATTACK",L4339="FINTA"),"&lt;TECNICA&gt;",UPPER(anotacoes!I4339))</f>
        <v>TRY TO GRIP WITH CONTACT</v>
      </c>
      <c r="N4339" t="str">
        <f>IF(OR(L4339="ATTACK",L4339="FINTA"),UPPER(anotacoes!I4339),"")</f>
        <v/>
      </c>
      <c r="O4339" s="6" t="str">
        <f>IF(anotacoes!N4339=0,"",anotacoes!N4339)</f>
        <v/>
      </c>
      <c r="P4339" t="str">
        <f>IF(anotacoes!M4339=0,"",UPPER(anotacoes!M4339))</f>
        <v/>
      </c>
      <c r="Q4339" t="str">
        <f t="shared" si="135"/>
        <v>INSERT INTO CONVERSAO_LUTA_ACAO (cd_conversao, id_luta, sequencia, momento_inicio, momento_fim, quem_faz, quem_sofre, acao_tipo, acao, tecnica, direcao, pontuacao) VALUES (1, 60, 36, TRIM(' 00:04:08,111'), TRIM(' 00:04:15,968'), 'LUCENTI', 'GUILHEIRO', 'DISPLACEMENT', 'TRY TO GRIP WITH CONTACT', NULL, NULL, NULL)</v>
      </c>
      <c r="R4339" t="s">
        <v>10327</v>
      </c>
    </row>
    <row r="4340" spans="1:18" hidden="1" x14ac:dyDescent="0.25">
      <c r="A4340" s="7">
        <f>anotacoes!D4340</f>
        <v>40894</v>
      </c>
      <c r="B4340" t="str">
        <f>anotacoes!C4340</f>
        <v>GRAND SLAM TOKYO 2011</v>
      </c>
      <c r="C4340" t="str">
        <f>anotacoes!E4340</f>
        <v>LUCENTI</v>
      </c>
      <c r="D4340" t="str">
        <f>anotacoes!F4340</f>
        <v>GUILHEIRO</v>
      </c>
      <c r="E4340" t="s">
        <v>10325</v>
      </c>
      <c r="F4340">
        <f>anotacoes!A4340</f>
        <v>60</v>
      </c>
      <c r="G4340">
        <f>anotacoes!B4340</f>
        <v>37</v>
      </c>
      <c r="H4340" t="str">
        <f>anotacoes!K4340</f>
        <v xml:space="preserve"> 00:04:16,126</v>
      </c>
      <c r="I4340" t="str">
        <f>anotacoes!L4340</f>
        <v xml:space="preserve"> 00:05:05,360</v>
      </c>
      <c r="J4340" t="str">
        <f>IF(L4340="PAUSE",E4340,IF(anotacoes!G4344=conversao_anotacoes!C4340,conversao_anotacoes!C4340,conversao_anotacoes!D4340))</f>
        <v>&lt;ARBITRO_DESCONHECIDO&gt;</v>
      </c>
      <c r="K4340" t="str">
        <f t="shared" si="134"/>
        <v/>
      </c>
      <c r="L4340" t="str">
        <f>UPPER(anotacoes!H4340)</f>
        <v>PAUSE</v>
      </c>
      <c r="M4340" t="str">
        <f>IF(OR(L4340="ATTACK",L4340="FINTA"),"&lt;TECNICA&gt;",UPPER(anotacoes!I4340))</f>
        <v>&lt;NAO_CLASSIFICADO&gt;</v>
      </c>
      <c r="N4340" t="str">
        <f>IF(OR(L4340="ATTACK",L4340="FINTA"),UPPER(anotacoes!I4340),"")</f>
        <v/>
      </c>
      <c r="O4340" s="6" t="str">
        <f>IF(anotacoes!N4340=0,"",anotacoes!N4340)</f>
        <v/>
      </c>
      <c r="P4340" t="str">
        <f>IF(anotacoes!M4340=0,"",UPPER(anotacoes!M4340))</f>
        <v/>
      </c>
      <c r="Q4340" t="str">
        <f t="shared" si="135"/>
        <v>INSERT INTO CONVERSAO_LUTA_ACAO (cd_conversao, id_luta, sequencia, momento_inicio, momento_fim, quem_faz, quem_sofre, acao_tipo, acao, tecnica, direcao, pontuacao) VALUES (1, 60, 37, TRIM(' 00:04:16,126'), TRIM(' 00:05:05,360'), '&lt;ARBITRO_DESCONHECIDO&gt;', '', 'PAUSE', '&lt;NAO_CLASSIFICADO&gt;', NULL, NULL, NULL)</v>
      </c>
      <c r="R4340" t="s">
        <v>10327</v>
      </c>
    </row>
    <row r="4341" spans="1:18" hidden="1" x14ac:dyDescent="0.25">
      <c r="A4341" s="7">
        <f>anotacoes!D4341</f>
        <v>40894</v>
      </c>
      <c r="B4341" t="str">
        <f>anotacoes!C4341</f>
        <v>GRAND SLAM TOKYO 2011</v>
      </c>
      <c r="C4341" t="str">
        <f>anotacoes!E4341</f>
        <v>LUCENTI</v>
      </c>
      <c r="D4341" t="str">
        <f>anotacoes!F4341</f>
        <v>GUILHEIRO</v>
      </c>
      <c r="E4341" t="s">
        <v>10325</v>
      </c>
      <c r="F4341">
        <f>anotacoes!A4341</f>
        <v>60</v>
      </c>
      <c r="G4341">
        <f>anotacoes!B4341</f>
        <v>38</v>
      </c>
      <c r="H4341" t="str">
        <f>anotacoes!K4341</f>
        <v xml:space="preserve"> 00:05:05,527</v>
      </c>
      <c r="I4341" t="str">
        <f>anotacoes!L4341</f>
        <v xml:space="preserve"> 00:05:12,828</v>
      </c>
      <c r="J4341" t="str">
        <f>IF(L4341="PAUSE",E4341,IF(anotacoes!G4345=conversao_anotacoes!C4341,conversao_anotacoes!C4341,conversao_anotacoes!D4341))</f>
        <v>LUCENTI</v>
      </c>
      <c r="K4341" t="str">
        <f t="shared" si="134"/>
        <v>GUILHEIRO</v>
      </c>
      <c r="L4341" t="str">
        <f>UPPER(anotacoes!H4341)</f>
        <v>DISPLACEMENT</v>
      </c>
      <c r="M4341" t="str">
        <f>IF(OR(L4341="ATTACK",L4341="FINTA"),"&lt;TECNICA&gt;",UPPER(anotacoes!I4341))</f>
        <v>2-3 STEP HESITANT LEFT</v>
      </c>
      <c r="N4341" t="str">
        <f>IF(OR(L4341="ATTACK",L4341="FINTA"),UPPER(anotacoes!I4341),"")</f>
        <v/>
      </c>
      <c r="O4341" s="6" t="str">
        <f>IF(anotacoes!N4341=0,"",anotacoes!N4341)</f>
        <v/>
      </c>
      <c r="P4341" t="str">
        <f>IF(anotacoes!M4341=0,"",UPPER(anotacoes!M4341))</f>
        <v/>
      </c>
      <c r="Q4341" t="str">
        <f t="shared" si="135"/>
        <v>INSERT INTO CONVERSAO_LUTA_ACAO (cd_conversao, id_luta, sequencia, momento_inicio, momento_fim, quem_faz, quem_sofre, acao_tipo, acao, tecnica, direcao, pontuacao) VALUES (1, 60, 38, TRIM(' 00:05:05,527'), TRIM(' 00:05:12,828'), 'LUCENTI', 'GUILHEIRO', 'DISPLACEMENT', '2-3 STEP HESITANT LEFT', NULL, NULL, NULL)</v>
      </c>
      <c r="R4341" t="s">
        <v>10327</v>
      </c>
    </row>
    <row r="4342" spans="1:18" hidden="1" x14ac:dyDescent="0.25">
      <c r="A4342" s="7">
        <f>anotacoes!D4342</f>
        <v>40894</v>
      </c>
      <c r="B4342" t="str">
        <f>anotacoes!C4342</f>
        <v>GRAND SLAM TOKYO 2011</v>
      </c>
      <c r="C4342" t="str">
        <f>anotacoes!E4342</f>
        <v>LUCENTI</v>
      </c>
      <c r="D4342" t="str">
        <f>anotacoes!F4342</f>
        <v>GUILHEIRO</v>
      </c>
      <c r="E4342" t="s">
        <v>10325</v>
      </c>
      <c r="F4342">
        <f>anotacoes!A4342</f>
        <v>60</v>
      </c>
      <c r="G4342">
        <f>anotacoes!B4342</f>
        <v>39</v>
      </c>
      <c r="H4342" t="str">
        <f>anotacoes!K4342</f>
        <v xml:space="preserve"> 00:05:12,828</v>
      </c>
      <c r="I4342" t="str">
        <f>anotacoes!L4342</f>
        <v xml:space="preserve"> 00:05:14,196</v>
      </c>
      <c r="J4342" t="str">
        <f>IF(L4342="PAUSE",E4342,IF(anotacoes!G4346=conversao_anotacoes!C4342,conversao_anotacoes!C4342,conversao_anotacoes!D4342))</f>
        <v>LUCENTI</v>
      </c>
      <c r="K4342" t="str">
        <f t="shared" si="134"/>
        <v>GUILHEIRO</v>
      </c>
      <c r="L4342" t="str">
        <f>UPPER(anotacoes!H4342)</f>
        <v>GRIP TIME</v>
      </c>
      <c r="M4342" t="str">
        <f>IF(OR(L4342="ATTACK",L4342="FINTA"),"&lt;TECNICA&gt;",UPPER(anotacoes!I4342))</f>
        <v>RIGHT COLLAR</v>
      </c>
      <c r="N4342" t="str">
        <f>IF(OR(L4342="ATTACK",L4342="FINTA"),UPPER(anotacoes!I4342),"")</f>
        <v/>
      </c>
      <c r="O4342" s="6" t="str">
        <f>IF(anotacoes!N4342=0,"",anotacoes!N4342)</f>
        <v/>
      </c>
      <c r="P4342" t="str">
        <f>IF(anotacoes!M4342=0,"",UPPER(anotacoes!M4342))</f>
        <v/>
      </c>
      <c r="Q4342" t="str">
        <f t="shared" si="135"/>
        <v>INSERT INTO CONVERSAO_LUTA_ACAO (cd_conversao, id_luta, sequencia, momento_inicio, momento_fim, quem_faz, quem_sofre, acao_tipo, acao, tecnica, direcao, pontuacao) VALUES (1, 60, 39, TRIM(' 00:05:12,828'), TRIM(' 00:05:14,196'), 'LUCENTI', 'GUILHEIRO', 'GRIP TIME', 'RIGHT COLLAR', NULL, NULL, NULL)</v>
      </c>
      <c r="R4342" t="s">
        <v>10327</v>
      </c>
    </row>
    <row r="4343" spans="1:18" hidden="1" x14ac:dyDescent="0.25">
      <c r="A4343" s="7">
        <f>anotacoes!D4343</f>
        <v>40894</v>
      </c>
      <c r="B4343" t="str">
        <f>anotacoes!C4343</f>
        <v>GRAND SLAM TOKYO 2011</v>
      </c>
      <c r="C4343" t="str">
        <f>anotacoes!E4343</f>
        <v>LUCENTI</v>
      </c>
      <c r="D4343" t="str">
        <f>anotacoes!F4343</f>
        <v>GUILHEIRO</v>
      </c>
      <c r="E4343" t="s">
        <v>10325</v>
      </c>
      <c r="F4343">
        <f>anotacoes!A4343</f>
        <v>60</v>
      </c>
      <c r="G4343">
        <f>anotacoes!B4343</f>
        <v>40</v>
      </c>
      <c r="H4343" t="str">
        <f>anotacoes!K4343</f>
        <v xml:space="preserve"> 00:05:14,196</v>
      </c>
      <c r="I4343" t="str">
        <f>anotacoes!L4343</f>
        <v xml:space="preserve"> 00:05:27,541</v>
      </c>
      <c r="J4343" t="str">
        <f>IF(L4343="PAUSE",E4343,IF(anotacoes!G4347=conversao_anotacoes!C4343,conversao_anotacoes!C4343,conversao_anotacoes!D4343))</f>
        <v>LUCENTI</v>
      </c>
      <c r="K4343" t="str">
        <f t="shared" si="134"/>
        <v>GUILHEIRO</v>
      </c>
      <c r="L4343" t="str">
        <f>UPPER(anotacoes!H4343)</f>
        <v>DISPLACEMENT</v>
      </c>
      <c r="M4343" t="str">
        <f>IF(OR(L4343="ATTACK",L4343="FINTA"),"&lt;TECNICA&gt;",UPPER(anotacoes!I4343))</f>
        <v>TRY TO GRIP WITH CONTACT</v>
      </c>
      <c r="N4343" t="str">
        <f>IF(OR(L4343="ATTACK",L4343="FINTA"),UPPER(anotacoes!I4343),"")</f>
        <v/>
      </c>
      <c r="O4343" s="6" t="str">
        <f>IF(anotacoes!N4343=0,"",anotacoes!N4343)</f>
        <v/>
      </c>
      <c r="P4343" t="str">
        <f>IF(anotacoes!M4343=0,"",UPPER(anotacoes!M4343))</f>
        <v/>
      </c>
      <c r="Q4343" t="str">
        <f t="shared" si="135"/>
        <v>INSERT INTO CONVERSAO_LUTA_ACAO (cd_conversao, id_luta, sequencia, momento_inicio, momento_fim, quem_faz, quem_sofre, acao_tipo, acao, tecnica, direcao, pontuacao) VALUES (1, 60, 40, TRIM(' 00:05:14,196'), TRIM(' 00:05:27,541'), 'LUCENTI', 'GUILHEIRO', 'DISPLACEMENT', 'TRY TO GRIP WITH CONTACT', NULL, NULL, NULL)</v>
      </c>
      <c r="R4343" t="s">
        <v>10327</v>
      </c>
    </row>
    <row r="4344" spans="1:18" hidden="1" x14ac:dyDescent="0.25">
      <c r="A4344" s="7">
        <f>anotacoes!D4344</f>
        <v>40894</v>
      </c>
      <c r="B4344" t="str">
        <f>anotacoes!C4344</f>
        <v>GRAND SLAM TOKYO 2011</v>
      </c>
      <c r="C4344" t="str">
        <f>anotacoes!E4344</f>
        <v>LUCENTI</v>
      </c>
      <c r="D4344" t="str">
        <f>anotacoes!F4344</f>
        <v>GUILHEIRO</v>
      </c>
      <c r="E4344" t="s">
        <v>10325</v>
      </c>
      <c r="F4344">
        <f>anotacoes!A4344</f>
        <v>60</v>
      </c>
      <c r="G4344">
        <f>anotacoes!B4344</f>
        <v>41</v>
      </c>
      <c r="H4344" t="str">
        <f>anotacoes!K4344</f>
        <v xml:space="preserve"> 00:05:27,541</v>
      </c>
      <c r="I4344" t="str">
        <f>anotacoes!L4344</f>
        <v xml:space="preserve"> 00:05:31,565</v>
      </c>
      <c r="J4344" t="str">
        <f>IF(L4344="PAUSE",E4344,IF(anotacoes!G4348=conversao_anotacoes!C4344,conversao_anotacoes!C4344,conversao_anotacoes!D4344))</f>
        <v>LUCENTI</v>
      </c>
      <c r="K4344" t="str">
        <f t="shared" si="134"/>
        <v>GUILHEIRO</v>
      </c>
      <c r="L4344" t="str">
        <f>UPPER(anotacoes!H4344)</f>
        <v>GRIP TIME</v>
      </c>
      <c r="M4344" t="str">
        <f>IF(OR(L4344="ATTACK",L4344="FINTA"),"&lt;TECNICA&gt;",UPPER(anotacoes!I4344))</f>
        <v>LEFT COLLAR RIGHT SLEEVE</v>
      </c>
      <c r="N4344" t="str">
        <f>IF(OR(L4344="ATTACK",L4344="FINTA"),UPPER(anotacoes!I4344),"")</f>
        <v/>
      </c>
      <c r="O4344" s="6" t="str">
        <f>IF(anotacoes!N4344=0,"",anotacoes!N4344)</f>
        <v/>
      </c>
      <c r="P4344" t="str">
        <f>IF(anotacoes!M4344=0,"",UPPER(anotacoes!M4344))</f>
        <v/>
      </c>
      <c r="Q4344" t="str">
        <f t="shared" si="135"/>
        <v>INSERT INTO CONVERSAO_LUTA_ACAO (cd_conversao, id_luta, sequencia, momento_inicio, momento_fim, quem_faz, quem_sofre, acao_tipo, acao, tecnica, direcao, pontuacao) VALUES (1, 60, 41, TRIM(' 00:05:27,541'), TRIM(' 00:05:31,565'), 'LUCENTI', 'GUILHEIRO', 'GRIP TIME', 'LEFT COLLAR RIGHT SLEEVE', NULL, NULL, NULL)</v>
      </c>
      <c r="R4344" t="s">
        <v>10327</v>
      </c>
    </row>
    <row r="4345" spans="1:18" hidden="1" x14ac:dyDescent="0.25">
      <c r="A4345" s="7">
        <f>anotacoes!D4345</f>
        <v>40894</v>
      </c>
      <c r="B4345" t="str">
        <f>anotacoes!C4345</f>
        <v>GRAND SLAM TOKYO 2011</v>
      </c>
      <c r="C4345" t="str">
        <f>anotacoes!E4345</f>
        <v>LUCENTI</v>
      </c>
      <c r="D4345" t="str">
        <f>anotacoes!F4345</f>
        <v>GUILHEIRO</v>
      </c>
      <c r="E4345" t="s">
        <v>10325</v>
      </c>
      <c r="F4345">
        <f>anotacoes!A4345</f>
        <v>60</v>
      </c>
      <c r="G4345">
        <f>anotacoes!B4345</f>
        <v>42</v>
      </c>
      <c r="H4345" t="str">
        <f>anotacoes!K4345</f>
        <v xml:space="preserve"> 00:05:31,565</v>
      </c>
      <c r="I4345" t="str">
        <f>anotacoes!L4345</f>
        <v xml:space="preserve"> 00:05:32,757</v>
      </c>
      <c r="J4345" t="str">
        <f>IF(L4345="PAUSE",E4345,IF(anotacoes!G4349=conversao_anotacoes!C4345,conversao_anotacoes!C4345,conversao_anotacoes!D4345))</f>
        <v>LUCENTI</v>
      </c>
      <c r="K4345" t="str">
        <f t="shared" si="134"/>
        <v>GUILHEIRO</v>
      </c>
      <c r="L4345" t="str">
        <f>UPPER(anotacoes!H4345)</f>
        <v>DEFENSE</v>
      </c>
      <c r="M4345" t="str">
        <f>IF(OR(L4345="ATTACK",L4345="FINTA"),"&lt;TECNICA&gt;",UPPER(anotacoes!I4345))</f>
        <v>TAE-SABAKI RIGHT</v>
      </c>
      <c r="N4345" t="str">
        <f>IF(OR(L4345="ATTACK",L4345="FINTA"),UPPER(anotacoes!I4345),"")</f>
        <v/>
      </c>
      <c r="O4345" s="6" t="str">
        <f>IF(anotacoes!N4345=0,"",anotacoes!N4345)</f>
        <v/>
      </c>
      <c r="P4345" t="str">
        <f>IF(anotacoes!M4345=0,"",UPPER(anotacoes!M4345))</f>
        <v/>
      </c>
      <c r="Q4345" t="str">
        <f t="shared" si="135"/>
        <v>INSERT INTO CONVERSAO_LUTA_ACAO (cd_conversao, id_luta, sequencia, momento_inicio, momento_fim, quem_faz, quem_sofre, acao_tipo, acao, tecnica, direcao, pontuacao) VALUES (1, 60, 42, TRIM(' 00:05:31,565'), TRIM(' 00:05:32,757'), 'LUCENTI', 'GUILHEIRO', 'DEFENSE', 'TAE-SABAKI RIGHT', NULL, NULL, NULL)</v>
      </c>
      <c r="R4345" t="s">
        <v>10327</v>
      </c>
    </row>
    <row r="4346" spans="1:18" hidden="1" x14ac:dyDescent="0.25">
      <c r="A4346" s="7">
        <f>anotacoes!D4346</f>
        <v>40894</v>
      </c>
      <c r="B4346" t="str">
        <f>anotacoes!C4346</f>
        <v>GRAND SLAM TOKYO 2011</v>
      </c>
      <c r="C4346" t="str">
        <f>anotacoes!E4346</f>
        <v>LUCENTI</v>
      </c>
      <c r="D4346" t="str">
        <f>anotacoes!F4346</f>
        <v>GUILHEIRO</v>
      </c>
      <c r="E4346" t="s">
        <v>10325</v>
      </c>
      <c r="F4346">
        <f>anotacoes!A4346</f>
        <v>60</v>
      </c>
      <c r="G4346">
        <f>anotacoes!B4346</f>
        <v>43</v>
      </c>
      <c r="H4346" t="str">
        <f>anotacoes!K4346</f>
        <v xml:space="preserve"> 00:05:32,757</v>
      </c>
      <c r="I4346" t="str">
        <f>anotacoes!L4346</f>
        <v xml:space="preserve"> 00:05:44,556</v>
      </c>
      <c r="J4346" t="str">
        <f>IF(L4346="PAUSE",E4346,IF(anotacoes!G4350=conversao_anotacoes!C4346,conversao_anotacoes!C4346,conversao_anotacoes!D4346))</f>
        <v>&lt;ARBITRO_DESCONHECIDO&gt;</v>
      </c>
      <c r="K4346" t="str">
        <f t="shared" si="134"/>
        <v/>
      </c>
      <c r="L4346" t="str">
        <f>UPPER(anotacoes!H4346)</f>
        <v>PAUSE</v>
      </c>
      <c r="M4346" t="str">
        <f>IF(OR(L4346="ATTACK",L4346="FINTA"),"&lt;TECNICA&gt;",UPPER(anotacoes!I4346))</f>
        <v>&lt;NAO_CLASSIFICADO&gt;</v>
      </c>
      <c r="N4346" t="str">
        <f>IF(OR(L4346="ATTACK",L4346="FINTA"),UPPER(anotacoes!I4346),"")</f>
        <v/>
      </c>
      <c r="O4346" s="6" t="str">
        <f>IF(anotacoes!N4346=0,"",anotacoes!N4346)</f>
        <v/>
      </c>
      <c r="P4346" t="str">
        <f>IF(anotacoes!M4346=0,"",UPPER(anotacoes!M4346))</f>
        <v/>
      </c>
      <c r="Q4346" t="str">
        <f t="shared" si="135"/>
        <v>INSERT INTO CONVERSAO_LUTA_ACAO (cd_conversao, id_luta, sequencia, momento_inicio, momento_fim, quem_faz, quem_sofre, acao_tipo, acao, tecnica, direcao, pontuacao) VALUES (1, 60, 43, TRIM(' 00:05:32,757'), TRIM(' 00:05:44,556'), '&lt;ARBITRO_DESCONHECIDO&gt;', '', 'PAUSE', '&lt;NAO_CLASSIFICADO&gt;', NULL, NULL, NULL)</v>
      </c>
      <c r="R4346" t="s">
        <v>10327</v>
      </c>
    </row>
    <row r="4347" spans="1:18" hidden="1" x14ac:dyDescent="0.25">
      <c r="A4347" s="7">
        <f>anotacoes!D4347</f>
        <v>40894</v>
      </c>
      <c r="B4347" t="str">
        <f>anotacoes!C4347</f>
        <v>GRAND SLAM TOKYO 2011</v>
      </c>
      <c r="C4347" t="str">
        <f>anotacoes!E4347</f>
        <v>LUCENTI</v>
      </c>
      <c r="D4347" t="str">
        <f>anotacoes!F4347</f>
        <v>GUILHEIRO</v>
      </c>
      <c r="E4347" t="s">
        <v>10325</v>
      </c>
      <c r="F4347">
        <f>anotacoes!A4347</f>
        <v>60</v>
      </c>
      <c r="G4347">
        <f>anotacoes!B4347</f>
        <v>44</v>
      </c>
      <c r="H4347" t="str">
        <f>anotacoes!K4347</f>
        <v xml:space="preserve"> 00:05:44,751</v>
      </c>
      <c r="I4347" t="str">
        <f>anotacoes!L4347</f>
        <v xml:space="preserve"> 00:05:53,026</v>
      </c>
      <c r="J4347" t="str">
        <f>IF(L4347="PAUSE",E4347,IF(anotacoes!G4351=conversao_anotacoes!C4347,conversao_anotacoes!C4347,conversao_anotacoes!D4347))</f>
        <v>LUCENTI</v>
      </c>
      <c r="K4347" t="str">
        <f t="shared" si="134"/>
        <v>GUILHEIRO</v>
      </c>
      <c r="L4347" t="str">
        <f>UPPER(anotacoes!H4347)</f>
        <v>DISPLACEMENT</v>
      </c>
      <c r="M4347" t="str">
        <f>IF(OR(L4347="ATTACK",L4347="FINTA"),"&lt;TECNICA&gt;",UPPER(anotacoes!I4347))</f>
        <v>2-3 STEP HESITANT LEFT</v>
      </c>
      <c r="N4347" t="str">
        <f>IF(OR(L4347="ATTACK",L4347="FINTA"),UPPER(anotacoes!I4347),"")</f>
        <v/>
      </c>
      <c r="O4347" s="6" t="str">
        <f>IF(anotacoes!N4347=0,"",anotacoes!N4347)</f>
        <v/>
      </c>
      <c r="P4347" t="str">
        <f>IF(anotacoes!M4347=0,"",UPPER(anotacoes!M4347))</f>
        <v/>
      </c>
      <c r="Q4347" t="str">
        <f t="shared" si="135"/>
        <v>INSERT INTO CONVERSAO_LUTA_ACAO (cd_conversao, id_luta, sequencia, momento_inicio, momento_fim, quem_faz, quem_sofre, acao_tipo, acao, tecnica, direcao, pontuacao) VALUES (1, 60, 44, TRIM(' 00:05:44,751'), TRIM(' 00:05:53,026'), 'LUCENTI', 'GUILHEIRO', 'DISPLACEMENT', '2-3 STEP HESITANT LEFT', NULL, NULL, NULL)</v>
      </c>
      <c r="R4347" t="s">
        <v>10327</v>
      </c>
    </row>
    <row r="4348" spans="1:18" hidden="1" x14ac:dyDescent="0.25">
      <c r="A4348" s="7">
        <f>anotacoes!D4348</f>
        <v>40894</v>
      </c>
      <c r="B4348" t="str">
        <f>anotacoes!C4348</f>
        <v>GRAND SLAM TOKYO 2011</v>
      </c>
      <c r="C4348" t="str">
        <f>anotacoes!E4348</f>
        <v>LUCENTI</v>
      </c>
      <c r="D4348" t="str">
        <f>anotacoes!F4348</f>
        <v>GUILHEIRO</v>
      </c>
      <c r="E4348" t="s">
        <v>10325</v>
      </c>
      <c r="F4348">
        <f>anotacoes!A4348</f>
        <v>60</v>
      </c>
      <c r="G4348">
        <f>anotacoes!B4348</f>
        <v>45</v>
      </c>
      <c r="H4348" t="str">
        <f>anotacoes!K4348</f>
        <v xml:space="preserve"> 00:05:53,026</v>
      </c>
      <c r="I4348" t="str">
        <f>anotacoes!L4348</f>
        <v xml:space="preserve"> 00:05:57,903</v>
      </c>
      <c r="J4348" t="str">
        <f>IF(L4348="PAUSE",E4348,IF(anotacoes!G4352=conversao_anotacoes!C4348,conversao_anotacoes!C4348,conversao_anotacoes!D4348))</f>
        <v>LUCENTI</v>
      </c>
      <c r="K4348" t="str">
        <f t="shared" si="134"/>
        <v>GUILHEIRO</v>
      </c>
      <c r="L4348" t="str">
        <f>UPPER(anotacoes!H4348)</f>
        <v>GRIP TIME</v>
      </c>
      <c r="M4348" t="str">
        <f>IF(OR(L4348="ATTACK",L4348="FINTA"),"&lt;TECNICA&gt;",UPPER(anotacoes!I4348))</f>
        <v>RIGHT COLLAR</v>
      </c>
      <c r="N4348" t="str">
        <f>IF(OR(L4348="ATTACK",L4348="FINTA"),UPPER(anotacoes!I4348),"")</f>
        <v/>
      </c>
      <c r="O4348" s="6" t="str">
        <f>IF(anotacoes!N4348=0,"",anotacoes!N4348)</f>
        <v/>
      </c>
      <c r="P4348" t="str">
        <f>IF(anotacoes!M4348=0,"",UPPER(anotacoes!M4348))</f>
        <v/>
      </c>
      <c r="Q4348" t="str">
        <f t="shared" si="135"/>
        <v>INSERT INTO CONVERSAO_LUTA_ACAO (cd_conversao, id_luta, sequencia, momento_inicio, momento_fim, quem_faz, quem_sofre, acao_tipo, acao, tecnica, direcao, pontuacao) VALUES (1, 60, 45, TRIM(' 00:05:53,026'), TRIM(' 00:05:57,903'), 'LUCENTI', 'GUILHEIRO', 'GRIP TIME', 'RIGHT COLLAR', NULL, NULL, NULL)</v>
      </c>
      <c r="R4348" t="s">
        <v>10327</v>
      </c>
    </row>
    <row r="4349" spans="1:18" hidden="1" x14ac:dyDescent="0.25">
      <c r="A4349" s="7">
        <f>anotacoes!D4349</f>
        <v>40894</v>
      </c>
      <c r="B4349" t="str">
        <f>anotacoes!C4349</f>
        <v>GRAND SLAM TOKYO 2011</v>
      </c>
      <c r="C4349" t="str">
        <f>anotacoes!E4349</f>
        <v>LUCENTI</v>
      </c>
      <c r="D4349" t="str">
        <f>anotacoes!F4349</f>
        <v>GUILHEIRO</v>
      </c>
      <c r="E4349" t="s">
        <v>10325</v>
      </c>
      <c r="F4349">
        <f>anotacoes!A4349</f>
        <v>60</v>
      </c>
      <c r="G4349">
        <f>anotacoes!B4349</f>
        <v>46</v>
      </c>
      <c r="H4349" t="str">
        <f>anotacoes!K4349</f>
        <v xml:space="preserve"> 00:05:58,106</v>
      </c>
      <c r="I4349" t="str">
        <f>anotacoes!L4349</f>
        <v xml:space="preserve"> 00:06:41,240</v>
      </c>
      <c r="J4349" t="str">
        <f>IF(L4349="PAUSE",E4349,IF(anotacoes!G4353=conversao_anotacoes!C4349,conversao_anotacoes!C4349,conversao_anotacoes!D4349))</f>
        <v>LUCENTI</v>
      </c>
      <c r="K4349" t="str">
        <f t="shared" si="134"/>
        <v>GUILHEIRO</v>
      </c>
      <c r="L4349" t="str">
        <f>UPPER(anotacoes!H4349)</f>
        <v>TRANSITION</v>
      </c>
      <c r="M4349" t="str">
        <f>IF(OR(L4349="ATTACK",L4349="FINTA"),"&lt;TECNICA&gt;",UPPER(anotacoes!I4349))</f>
        <v>WITHOUT ATTACK</v>
      </c>
      <c r="N4349" t="str">
        <f>IF(OR(L4349="ATTACK",L4349="FINTA"),UPPER(anotacoes!I4349),"")</f>
        <v/>
      </c>
      <c r="O4349" s="6" t="str">
        <f>IF(anotacoes!N4349=0,"",anotacoes!N4349)</f>
        <v/>
      </c>
      <c r="P4349" t="str">
        <f>IF(anotacoes!M4349=0,"",UPPER(anotacoes!M4349))</f>
        <v/>
      </c>
      <c r="Q4349" t="str">
        <f t="shared" si="135"/>
        <v>INSERT INTO CONVERSAO_LUTA_ACAO (cd_conversao, id_luta, sequencia, momento_inicio, momento_fim, quem_faz, quem_sofre, acao_tipo, acao, tecnica, direcao, pontuacao) VALUES (1, 60, 46, TRIM(' 00:05:58,106'), TRIM(' 00:06:41,240'), 'LUCENTI', 'GUILHEIRO', 'TRANSITION', 'WITHOUT ATTACK', NULL, NULL, NULL)</v>
      </c>
      <c r="R4349" t="s">
        <v>10327</v>
      </c>
    </row>
    <row r="4350" spans="1:18" hidden="1" x14ac:dyDescent="0.25">
      <c r="A4350" s="7">
        <f>anotacoes!D4350</f>
        <v>40894</v>
      </c>
      <c r="B4350" t="str">
        <f>anotacoes!C4350</f>
        <v>GRAND SLAM TOKYO 2011</v>
      </c>
      <c r="C4350" t="str">
        <f>anotacoes!E4350</f>
        <v>LUCENTI</v>
      </c>
      <c r="D4350" t="str">
        <f>anotacoes!F4350</f>
        <v>GUILHEIRO</v>
      </c>
      <c r="E4350" t="s">
        <v>10325</v>
      </c>
      <c r="F4350">
        <f>anotacoes!A4350</f>
        <v>60</v>
      </c>
      <c r="G4350">
        <f>anotacoes!B4350</f>
        <v>47</v>
      </c>
      <c r="H4350" t="str">
        <f>anotacoes!K4350</f>
        <v xml:space="preserve"> 00:06:41,399</v>
      </c>
      <c r="I4350" t="str">
        <f>anotacoes!L4350</f>
        <v xml:space="preserve"> 00:06:45,470</v>
      </c>
      <c r="J4350" t="str">
        <f>IF(L4350="PAUSE",E4350,IF(anotacoes!G4354=conversao_anotacoes!C4350,conversao_anotacoes!C4350,conversao_anotacoes!D4350))</f>
        <v>&lt;ARBITRO_DESCONHECIDO&gt;</v>
      </c>
      <c r="K4350" t="str">
        <f t="shared" si="134"/>
        <v/>
      </c>
      <c r="L4350" t="str">
        <f>UPPER(anotacoes!H4350)</f>
        <v>PAUSE</v>
      </c>
      <c r="M4350" t="str">
        <f>IF(OR(L4350="ATTACK",L4350="FINTA"),"&lt;TECNICA&gt;",UPPER(anotacoes!I4350))</f>
        <v>&lt;NAO_CLASSIFICADO&gt;</v>
      </c>
      <c r="N4350" t="str">
        <f>IF(OR(L4350="ATTACK",L4350="FINTA"),UPPER(anotacoes!I4350),"")</f>
        <v/>
      </c>
      <c r="O4350" s="6" t="str">
        <f>IF(anotacoes!N4350=0,"",anotacoes!N4350)</f>
        <v/>
      </c>
      <c r="P4350" t="str">
        <f>IF(anotacoes!M4350=0,"",UPPER(anotacoes!M4350))</f>
        <v/>
      </c>
      <c r="Q4350" t="str">
        <f t="shared" si="135"/>
        <v>INSERT INTO CONVERSAO_LUTA_ACAO (cd_conversao, id_luta, sequencia, momento_inicio, momento_fim, quem_faz, quem_sofre, acao_tipo, acao, tecnica, direcao, pontuacao) VALUES (1, 60, 47, TRIM(' 00:06:41,399'), TRIM(' 00:06:45,470'), '&lt;ARBITRO_DESCONHECIDO&gt;', '', 'PAUSE', '&lt;NAO_CLASSIFICADO&gt;', NULL, NULL, NULL)</v>
      </c>
      <c r="R4350" t="s">
        <v>10327</v>
      </c>
    </row>
    <row r="4351" spans="1:18" hidden="1" x14ac:dyDescent="0.25">
      <c r="A4351" s="7">
        <f>anotacoes!D4351</f>
        <v>40894</v>
      </c>
      <c r="B4351" t="str">
        <f>anotacoes!C4351</f>
        <v>GRAND SLAM TOKYO 2011</v>
      </c>
      <c r="C4351" t="str">
        <f>anotacoes!E4351</f>
        <v>LUCENTI</v>
      </c>
      <c r="D4351" t="str">
        <f>anotacoes!F4351</f>
        <v>GUILHEIRO</v>
      </c>
      <c r="E4351" t="s">
        <v>10325</v>
      </c>
      <c r="F4351">
        <f>anotacoes!A4351</f>
        <v>60</v>
      </c>
      <c r="G4351">
        <f>anotacoes!B4351</f>
        <v>48</v>
      </c>
      <c r="H4351" t="str">
        <f>anotacoes!K4351</f>
        <v xml:space="preserve"> 00:06:45,629</v>
      </c>
      <c r="I4351" t="str">
        <f>anotacoes!L4351</f>
        <v xml:space="preserve"> 00:06:57,358</v>
      </c>
      <c r="J4351" t="str">
        <f>IF(L4351="PAUSE",E4351,IF(anotacoes!G4355=conversao_anotacoes!C4351,conversao_anotacoes!C4351,conversao_anotacoes!D4351))</f>
        <v>LUCENTI</v>
      </c>
      <c r="K4351" t="str">
        <f t="shared" si="134"/>
        <v>GUILHEIRO</v>
      </c>
      <c r="L4351" t="str">
        <f>UPPER(anotacoes!H4351)</f>
        <v>DISPLACEMENT</v>
      </c>
      <c r="M4351" t="str">
        <f>IF(OR(L4351="ATTACK",L4351="FINTA"),"&lt;TECNICA&gt;",UPPER(anotacoes!I4351))</f>
        <v>2-3 STEP HESITANT LEFT</v>
      </c>
      <c r="N4351" t="str">
        <f>IF(OR(L4351="ATTACK",L4351="FINTA"),UPPER(anotacoes!I4351),"")</f>
        <v/>
      </c>
      <c r="O4351" s="6" t="str">
        <f>IF(anotacoes!N4351=0,"",anotacoes!N4351)</f>
        <v/>
      </c>
      <c r="P4351" t="str">
        <f>IF(anotacoes!M4351=0,"",UPPER(anotacoes!M4351))</f>
        <v/>
      </c>
      <c r="Q4351" t="str">
        <f t="shared" si="135"/>
        <v>INSERT INTO CONVERSAO_LUTA_ACAO (cd_conversao, id_luta, sequencia, momento_inicio, momento_fim, quem_faz, quem_sofre, acao_tipo, acao, tecnica, direcao, pontuacao) VALUES (1, 60, 48, TRIM(' 00:06:45,629'), TRIM(' 00:06:57,358'), 'LUCENTI', 'GUILHEIRO', 'DISPLACEMENT', '2-3 STEP HESITANT LEFT', NULL, NULL, NULL)</v>
      </c>
      <c r="R4351" t="s">
        <v>10327</v>
      </c>
    </row>
    <row r="4352" spans="1:18" hidden="1" x14ac:dyDescent="0.25">
      <c r="A4352" s="7">
        <f>anotacoes!D4352</f>
        <v>40894</v>
      </c>
      <c r="B4352" t="str">
        <f>anotacoes!C4352</f>
        <v>GRAND SLAM TOKYO 2011</v>
      </c>
      <c r="C4352" t="str">
        <f>anotacoes!E4352</f>
        <v>LUCENTI</v>
      </c>
      <c r="D4352" t="str">
        <f>anotacoes!F4352</f>
        <v>GUILHEIRO</v>
      </c>
      <c r="E4352" t="s">
        <v>10325</v>
      </c>
      <c r="F4352">
        <f>anotacoes!A4352</f>
        <v>60</v>
      </c>
      <c r="G4352">
        <f>anotacoes!B4352</f>
        <v>49</v>
      </c>
      <c r="H4352" t="str">
        <f>anotacoes!K4352</f>
        <v xml:space="preserve"> 00:06:57,358</v>
      </c>
      <c r="I4352" t="str">
        <f>anotacoes!L4352</f>
        <v xml:space="preserve"> 00:06:58,710</v>
      </c>
      <c r="J4352" t="str">
        <f>IF(L4352="PAUSE",E4352,IF(anotacoes!G4356=conversao_anotacoes!C4352,conversao_anotacoes!C4352,conversao_anotacoes!D4352))</f>
        <v>LUCENTI</v>
      </c>
      <c r="K4352" t="str">
        <f t="shared" si="134"/>
        <v>GUILHEIRO</v>
      </c>
      <c r="L4352" t="str">
        <f>UPPER(anotacoes!H4352)</f>
        <v>GRIP TIME</v>
      </c>
      <c r="M4352" t="str">
        <f>IF(OR(L4352="ATTACK",L4352="FINTA"),"&lt;TECNICA&gt;",UPPER(anotacoes!I4352))</f>
        <v>RIGHT SLEEVE LEFT SLEEVE</v>
      </c>
      <c r="N4352" t="str">
        <f>IF(OR(L4352="ATTACK",L4352="FINTA"),UPPER(anotacoes!I4352),"")</f>
        <v/>
      </c>
      <c r="O4352" s="6" t="str">
        <f>IF(anotacoes!N4352=0,"",anotacoes!N4352)</f>
        <v/>
      </c>
      <c r="P4352" t="str">
        <f>IF(anotacoes!M4352=0,"",UPPER(anotacoes!M4352))</f>
        <v/>
      </c>
      <c r="Q4352" t="str">
        <f t="shared" si="135"/>
        <v>INSERT INTO CONVERSAO_LUTA_ACAO (cd_conversao, id_luta, sequencia, momento_inicio, momento_fim, quem_faz, quem_sofre, acao_tipo, acao, tecnica, direcao, pontuacao) VALUES (1, 60, 49, TRIM(' 00:06:57,358'), TRIM(' 00:06:58,710'), 'LUCENTI', 'GUILHEIRO', 'GRIP TIME', 'RIGHT SLEEVE LEFT SLEEVE', NULL, NULL, NULL)</v>
      </c>
      <c r="R4352" t="s">
        <v>10327</v>
      </c>
    </row>
    <row r="4353" spans="1:18" hidden="1" x14ac:dyDescent="0.25">
      <c r="A4353" s="7">
        <f>anotacoes!D4353</f>
        <v>40894</v>
      </c>
      <c r="B4353" t="str">
        <f>anotacoes!C4353</f>
        <v>GRAND SLAM TOKYO 2011</v>
      </c>
      <c r="C4353" t="str">
        <f>anotacoes!E4353</f>
        <v>LUCENTI</v>
      </c>
      <c r="D4353" t="str">
        <f>anotacoes!F4353</f>
        <v>GUILHEIRO</v>
      </c>
      <c r="E4353" t="s">
        <v>10325</v>
      </c>
      <c r="F4353">
        <f>anotacoes!A4353</f>
        <v>60</v>
      </c>
      <c r="G4353">
        <f>anotacoes!B4353</f>
        <v>50</v>
      </c>
      <c r="H4353" t="str">
        <f>anotacoes!K4353</f>
        <v xml:space="preserve"> 00:06:58,710</v>
      </c>
      <c r="I4353" t="str">
        <f>anotacoes!L4353</f>
        <v xml:space="preserve"> 00:07:00,272</v>
      </c>
      <c r="J4353" t="str">
        <f>IF(L4353="PAUSE",E4353,IF(anotacoes!G4357=conversao_anotacoes!C4353,conversao_anotacoes!C4353,conversao_anotacoes!D4353))</f>
        <v>LUCENTI</v>
      </c>
      <c r="K4353" t="str">
        <f t="shared" si="134"/>
        <v>GUILHEIRO</v>
      </c>
      <c r="L4353" t="str">
        <f>UPPER(anotacoes!H4353)</f>
        <v>DISPLACEMENT</v>
      </c>
      <c r="M4353" t="str">
        <f>IF(OR(L4353="ATTACK",L4353="FINTA"),"&lt;TECNICA&gt;",UPPER(anotacoes!I4353))</f>
        <v>TRY TO GRIP WITH CONTACT</v>
      </c>
      <c r="N4353" t="str">
        <f>IF(OR(L4353="ATTACK",L4353="FINTA"),UPPER(anotacoes!I4353),"")</f>
        <v/>
      </c>
      <c r="O4353" s="6" t="str">
        <f>IF(anotacoes!N4353=0,"",anotacoes!N4353)</f>
        <v/>
      </c>
      <c r="P4353" t="str">
        <f>IF(anotacoes!M4353=0,"",UPPER(anotacoes!M4353))</f>
        <v/>
      </c>
      <c r="Q4353" t="str">
        <f t="shared" si="135"/>
        <v>INSERT INTO CONVERSAO_LUTA_ACAO (cd_conversao, id_luta, sequencia, momento_inicio, momento_fim, quem_faz, quem_sofre, acao_tipo, acao, tecnica, direcao, pontuacao) VALUES (1, 60, 50, TRIM(' 00:06:58,710'), TRIM(' 00:07:00,272'), 'LUCENTI', 'GUILHEIRO', 'DISPLACEMENT', 'TRY TO GRIP WITH CONTACT', NULL, NULL, NULL)</v>
      </c>
      <c r="R4353" t="s">
        <v>10327</v>
      </c>
    </row>
    <row r="4354" spans="1:18" hidden="1" x14ac:dyDescent="0.25">
      <c r="A4354" s="7">
        <f>anotacoes!D4354</f>
        <v>40894</v>
      </c>
      <c r="B4354" t="str">
        <f>anotacoes!C4354</f>
        <v>GRAND SLAM TOKYO 2011</v>
      </c>
      <c r="C4354" t="str">
        <f>anotacoes!E4354</f>
        <v>LUCENTI</v>
      </c>
      <c r="D4354" t="str">
        <f>anotacoes!F4354</f>
        <v>GUILHEIRO</v>
      </c>
      <c r="E4354" t="s">
        <v>10325</v>
      </c>
      <c r="F4354">
        <f>anotacoes!A4354</f>
        <v>60</v>
      </c>
      <c r="G4354">
        <f>anotacoes!B4354</f>
        <v>51</v>
      </c>
      <c r="H4354" t="str">
        <f>anotacoes!K4354</f>
        <v xml:space="preserve"> 00:07:00,272</v>
      </c>
      <c r="I4354" t="str">
        <f>anotacoes!L4354</f>
        <v xml:space="preserve"> 00:07:00,728</v>
      </c>
      <c r="J4354" t="str">
        <f>IF(L4354="PAUSE",E4354,IF(anotacoes!G4358=conversao_anotacoes!C4354,conversao_anotacoes!C4354,conversao_anotacoes!D4354))</f>
        <v>LUCENTI</v>
      </c>
      <c r="K4354" t="str">
        <f t="shared" si="134"/>
        <v>GUILHEIRO</v>
      </c>
      <c r="L4354" t="str">
        <f>UPPER(anotacoes!H4354)</f>
        <v>ATTACK</v>
      </c>
      <c r="M4354" t="str">
        <f>IF(OR(L4354="ATTACK",L4354="FINTA"),"&lt;TECNICA&gt;",UPPER(anotacoes!I4354))</f>
        <v>&lt;TECNICA&gt;</v>
      </c>
      <c r="N4354" t="str">
        <f>IF(OR(L4354="ATTACK",L4354="FINTA"),UPPER(anotacoes!I4354),"")</f>
        <v>DEASHI HARAI</v>
      </c>
      <c r="O4354" s="6">
        <f>IF(anotacoes!N4354=0,"",anotacoes!N4354)</f>
        <v>7</v>
      </c>
      <c r="P4354" t="str">
        <f>IF(anotacoes!M4354=0,"",UPPER(anotacoes!M4354))</f>
        <v/>
      </c>
      <c r="Q4354" t="str">
        <f t="shared" si="135"/>
        <v>INSERT INTO CONVERSAO_LUTA_ACAO (cd_conversao, id_luta, sequencia, momento_inicio, momento_fim, quem_faz, quem_sofre, acao_tipo, acao, tecnica, direcao, pontuacao) VALUES (1, 60, 51, TRIM(' 00:07:00,272'), TRIM(' 00:07:00,728'), 'LUCENTI', 'GUILHEIRO', 'ATTACK', '&lt;TECNICA&gt;', 'DEASHI HARAI', 7, NULL)</v>
      </c>
      <c r="R4354" t="s">
        <v>10327</v>
      </c>
    </row>
    <row r="4355" spans="1:18" hidden="1" x14ac:dyDescent="0.25">
      <c r="A4355" s="7">
        <f>anotacoes!D4355</f>
        <v>40894</v>
      </c>
      <c r="B4355" t="str">
        <f>anotacoes!C4355</f>
        <v>GRAND SLAM TOKYO 2011</v>
      </c>
      <c r="C4355" t="str">
        <f>anotacoes!E4355</f>
        <v>LUCENTI</v>
      </c>
      <c r="D4355" t="str">
        <f>anotacoes!F4355</f>
        <v>GUILHEIRO</v>
      </c>
      <c r="E4355" t="s">
        <v>10325</v>
      </c>
      <c r="F4355">
        <f>anotacoes!A4355</f>
        <v>60</v>
      </c>
      <c r="G4355">
        <f>anotacoes!B4355</f>
        <v>52</v>
      </c>
      <c r="H4355" t="str">
        <f>anotacoes!K4355</f>
        <v xml:space="preserve"> 00:07:00,728</v>
      </c>
      <c r="I4355" t="str">
        <f>anotacoes!L4355</f>
        <v xml:space="preserve"> 00:07:02,790</v>
      </c>
      <c r="J4355" t="str">
        <f>IF(L4355="PAUSE",E4355,IF(anotacoes!G4359=conversao_anotacoes!C4355,conversao_anotacoes!C4355,conversao_anotacoes!D4355))</f>
        <v>LUCENTI</v>
      </c>
      <c r="K4355" t="str">
        <f t="shared" ref="K4355:K4418" si="136">IF(J4355=E4355,"",IF(J4355=C4355,D4355,C4355))</f>
        <v>GUILHEIRO</v>
      </c>
      <c r="L4355" t="str">
        <f>UPPER(anotacoes!H4355)</f>
        <v>DEFENSE</v>
      </c>
      <c r="M4355" t="str">
        <f>IF(OR(L4355="ATTACK",L4355="FINTA"),"&lt;TECNICA&gt;",UPPER(anotacoes!I4355))</f>
        <v>TAE-SABAKI LEFT INCLINED</v>
      </c>
      <c r="N4355" t="str">
        <f>IF(OR(L4355="ATTACK",L4355="FINTA"),UPPER(anotacoes!I4355),"")</f>
        <v/>
      </c>
      <c r="O4355" s="6" t="str">
        <f>IF(anotacoes!N4355=0,"",anotacoes!N4355)</f>
        <v/>
      </c>
      <c r="P4355" t="str">
        <f>IF(anotacoes!M4355=0,"",UPPER(anotacoes!M4355))</f>
        <v/>
      </c>
      <c r="Q4355" t="str">
        <f t="shared" ref="Q4355:Q4418" si="137">CONCATENATE("INSERT INTO CONVERSAO_LUTA_ACAO (cd_conversao, id_luta, sequencia, momento_inicio, momento_fim, quem_faz, quem_sofre, acao_tipo, acao, tecnica, direcao, pontuacao) VALUES (1, ",F4355,", ",G4355,", ","TRIM('",H4355,"')",", ","TRIM('",I4355,"')",", ","'",J4355,"'",", ","'",K4355,"'",", ","'",L4355,"'",", ","'",M4355,"'",", ",IF(N4355="","NULL",CONCATENATE("'",N4355,"'")),", ",IF(O4355="","NULL",O4355),", ",IF(P4355="","NULL",CONCATENATE("'",P4355,"'")),")")</f>
        <v>INSERT INTO CONVERSAO_LUTA_ACAO (cd_conversao, id_luta, sequencia, momento_inicio, momento_fim, quem_faz, quem_sofre, acao_tipo, acao, tecnica, direcao, pontuacao) VALUES (1, 60, 52, TRIM(' 00:07:00,728'), TRIM(' 00:07:02,790'), 'LUCENTI', 'GUILHEIRO', 'DEFENSE', 'TAE-SABAKI LEFT INCLINED', NULL, NULL, NULL)</v>
      </c>
      <c r="R4355" t="s">
        <v>10327</v>
      </c>
    </row>
    <row r="4356" spans="1:18" hidden="1" x14ac:dyDescent="0.25">
      <c r="A4356" s="7">
        <f>anotacoes!D4356</f>
        <v>40894</v>
      </c>
      <c r="B4356" t="str">
        <f>anotacoes!C4356</f>
        <v>GRAND SLAM TOKYO 2011</v>
      </c>
      <c r="C4356" t="str">
        <f>anotacoes!E4356</f>
        <v>LUCENTI</v>
      </c>
      <c r="D4356" t="str">
        <f>anotacoes!F4356</f>
        <v>GUILHEIRO</v>
      </c>
      <c r="E4356" t="s">
        <v>10325</v>
      </c>
      <c r="F4356">
        <f>anotacoes!A4356</f>
        <v>60</v>
      </c>
      <c r="G4356">
        <f>anotacoes!B4356</f>
        <v>53</v>
      </c>
      <c r="H4356" t="str">
        <f>anotacoes!K4356</f>
        <v xml:space="preserve"> 00:07:02,960</v>
      </c>
      <c r="I4356" t="str">
        <f>anotacoes!L4356</f>
        <v xml:space="preserve"> 00:07:06,581</v>
      </c>
      <c r="J4356" t="str">
        <f>IF(L4356="PAUSE",E4356,IF(anotacoes!G4360=conversao_anotacoes!C4356,conversao_anotacoes!C4356,conversao_anotacoes!D4356))</f>
        <v>LUCENTI</v>
      </c>
      <c r="K4356" t="str">
        <f t="shared" si="136"/>
        <v>GUILHEIRO</v>
      </c>
      <c r="L4356" t="str">
        <f>UPPER(anotacoes!H4356)</f>
        <v>GROUNDWORK COMBAT</v>
      </c>
      <c r="M4356" t="str">
        <f>IF(OR(L4356="ATTACK",L4356="FINTA"),"&lt;TECNICA&gt;",UPPER(anotacoes!I4356))</f>
        <v>TRYING TO ATTACK</v>
      </c>
      <c r="N4356" t="str">
        <f>IF(OR(L4356="ATTACK",L4356="FINTA"),UPPER(anotacoes!I4356),"")</f>
        <v/>
      </c>
      <c r="O4356" s="6" t="str">
        <f>IF(anotacoes!N4356=0,"",anotacoes!N4356)</f>
        <v/>
      </c>
      <c r="P4356" t="str">
        <f>IF(anotacoes!M4356=0,"",UPPER(anotacoes!M4356))</f>
        <v/>
      </c>
      <c r="Q4356" t="str">
        <f t="shared" si="137"/>
        <v>INSERT INTO CONVERSAO_LUTA_ACAO (cd_conversao, id_luta, sequencia, momento_inicio, momento_fim, quem_faz, quem_sofre, acao_tipo, acao, tecnica, direcao, pontuacao) VALUES (1, 60, 53, TRIM(' 00:07:02,960'), TRIM(' 00:07:06,581'), 'LUCENTI', 'GUILHEIRO', 'GROUNDWORK COMBAT', 'TRYING TO ATTACK', NULL, NULL, NULL)</v>
      </c>
      <c r="R4356" t="s">
        <v>10327</v>
      </c>
    </row>
    <row r="4357" spans="1:18" hidden="1" x14ac:dyDescent="0.25">
      <c r="A4357" s="7">
        <f>anotacoes!D4357</f>
        <v>40894</v>
      </c>
      <c r="B4357" t="str">
        <f>anotacoes!C4357</f>
        <v>GRAND SLAM TOKYO 2011</v>
      </c>
      <c r="C4357" t="str">
        <f>anotacoes!E4357</f>
        <v>LUCENTI</v>
      </c>
      <c r="D4357" t="str">
        <f>anotacoes!F4357</f>
        <v>GUILHEIRO</v>
      </c>
      <c r="E4357" t="s">
        <v>10325</v>
      </c>
      <c r="F4357">
        <f>anotacoes!A4357</f>
        <v>60</v>
      </c>
      <c r="G4357">
        <f>anotacoes!B4357</f>
        <v>54</v>
      </c>
      <c r="H4357" t="str">
        <f>anotacoes!K4357</f>
        <v xml:space="preserve"> 00:07:06,756</v>
      </c>
      <c r="I4357" t="str">
        <f>anotacoes!L4357</f>
        <v xml:space="preserve"> 00:07:13,134</v>
      </c>
      <c r="J4357" t="str">
        <f>IF(L4357="PAUSE",E4357,IF(anotacoes!G4361=conversao_anotacoes!C4357,conversao_anotacoes!C4357,conversao_anotacoes!D4357))</f>
        <v>&lt;ARBITRO_DESCONHECIDO&gt;</v>
      </c>
      <c r="K4357" t="str">
        <f t="shared" si="136"/>
        <v/>
      </c>
      <c r="L4357" t="str">
        <f>UPPER(anotacoes!H4357)</f>
        <v>PAUSE</v>
      </c>
      <c r="M4357" t="str">
        <f>IF(OR(L4357="ATTACK",L4357="FINTA"),"&lt;TECNICA&gt;",UPPER(anotacoes!I4357))</f>
        <v>&lt;NAO_CLASSIFICADO&gt;</v>
      </c>
      <c r="N4357" t="str">
        <f>IF(OR(L4357="ATTACK",L4357="FINTA"),UPPER(anotacoes!I4357),"")</f>
        <v/>
      </c>
      <c r="O4357" s="6" t="str">
        <f>IF(anotacoes!N4357=0,"",anotacoes!N4357)</f>
        <v/>
      </c>
      <c r="P4357" t="str">
        <f>IF(anotacoes!M4357=0,"",UPPER(anotacoes!M4357))</f>
        <v/>
      </c>
      <c r="Q4357" t="str">
        <f t="shared" si="137"/>
        <v>INSERT INTO CONVERSAO_LUTA_ACAO (cd_conversao, id_luta, sequencia, momento_inicio, momento_fim, quem_faz, quem_sofre, acao_tipo, acao, tecnica, direcao, pontuacao) VALUES (1, 60, 54, TRIM(' 00:07:06,756'), TRIM(' 00:07:13,134'), '&lt;ARBITRO_DESCONHECIDO&gt;', '', 'PAUSE', '&lt;NAO_CLASSIFICADO&gt;', NULL, NULL, NULL)</v>
      </c>
      <c r="R4357" t="s">
        <v>10327</v>
      </c>
    </row>
    <row r="4358" spans="1:18" hidden="1" x14ac:dyDescent="0.25">
      <c r="A4358" s="7">
        <f>anotacoes!D4358</f>
        <v>40894</v>
      </c>
      <c r="B4358" t="str">
        <f>anotacoes!C4358</f>
        <v>GRAND SLAM TOKYO 2011</v>
      </c>
      <c r="C4358" t="str">
        <f>anotacoes!E4358</f>
        <v>LUCENTI</v>
      </c>
      <c r="D4358" t="str">
        <f>anotacoes!F4358</f>
        <v>GUILHEIRO</v>
      </c>
      <c r="E4358" t="s">
        <v>10325</v>
      </c>
      <c r="F4358">
        <f>anotacoes!A4358</f>
        <v>60</v>
      </c>
      <c r="G4358">
        <f>anotacoes!B4358</f>
        <v>55</v>
      </c>
      <c r="H4358" t="str">
        <f>anotacoes!K4358</f>
        <v xml:space="preserve"> 00:07:13,305</v>
      </c>
      <c r="I4358" t="str">
        <f>anotacoes!L4358</f>
        <v xml:space="preserve"> 00:07:20,997</v>
      </c>
      <c r="J4358" t="str">
        <f>IF(L4358="PAUSE",E4358,IF(anotacoes!G4362=conversao_anotacoes!C4358,conversao_anotacoes!C4358,conversao_anotacoes!D4358))</f>
        <v>LUCENTI</v>
      </c>
      <c r="K4358" t="str">
        <f t="shared" si="136"/>
        <v>GUILHEIRO</v>
      </c>
      <c r="L4358" t="str">
        <f>UPPER(anotacoes!H4358)</f>
        <v>DISPLACEMENT</v>
      </c>
      <c r="M4358" t="str">
        <f>IF(OR(L4358="ATTACK",L4358="FINTA"),"&lt;TECNICA&gt;",UPPER(anotacoes!I4358))</f>
        <v>2-3 STEP HESITANT LEFT</v>
      </c>
      <c r="N4358" t="str">
        <f>IF(OR(L4358="ATTACK",L4358="FINTA"),UPPER(anotacoes!I4358),"")</f>
        <v/>
      </c>
      <c r="O4358" s="6" t="str">
        <f>IF(anotacoes!N4358=0,"",anotacoes!N4358)</f>
        <v/>
      </c>
      <c r="P4358" t="str">
        <f>IF(anotacoes!M4358=0,"",UPPER(anotacoes!M4358))</f>
        <v/>
      </c>
      <c r="Q4358" t="str">
        <f t="shared" si="137"/>
        <v>INSERT INTO CONVERSAO_LUTA_ACAO (cd_conversao, id_luta, sequencia, momento_inicio, momento_fim, quem_faz, quem_sofre, acao_tipo, acao, tecnica, direcao, pontuacao) VALUES (1, 60, 55, TRIM(' 00:07:13,305'), TRIM(' 00:07:20,997'), 'LUCENTI', 'GUILHEIRO', 'DISPLACEMENT', '2-3 STEP HESITANT LEFT', NULL, NULL, NULL)</v>
      </c>
      <c r="R4358" t="s">
        <v>10327</v>
      </c>
    </row>
    <row r="4359" spans="1:18" hidden="1" x14ac:dyDescent="0.25">
      <c r="A4359" s="7">
        <f>anotacoes!D4359</f>
        <v>40894</v>
      </c>
      <c r="B4359" t="str">
        <f>anotacoes!C4359</f>
        <v>GRAND SLAM TOKYO 2011</v>
      </c>
      <c r="C4359" t="str">
        <f>anotacoes!E4359</f>
        <v>LUCENTI</v>
      </c>
      <c r="D4359" t="str">
        <f>anotacoes!F4359</f>
        <v>GUILHEIRO</v>
      </c>
      <c r="E4359" t="s">
        <v>10325</v>
      </c>
      <c r="F4359">
        <f>anotacoes!A4359</f>
        <v>60</v>
      </c>
      <c r="G4359">
        <f>anotacoes!B4359</f>
        <v>56</v>
      </c>
      <c r="H4359" t="str">
        <f>anotacoes!K4359</f>
        <v xml:space="preserve"> 00:07:21,139</v>
      </c>
      <c r="I4359" t="str">
        <f>anotacoes!L4359</f>
        <v xml:space="preserve"> 00:07:25,271</v>
      </c>
      <c r="J4359" t="str">
        <f>IF(L4359="PAUSE",E4359,IF(anotacoes!G4363=conversao_anotacoes!C4359,conversao_anotacoes!C4359,conversao_anotacoes!D4359))</f>
        <v>LUCENTI</v>
      </c>
      <c r="K4359" t="str">
        <f t="shared" si="136"/>
        <v>GUILHEIRO</v>
      </c>
      <c r="L4359" t="str">
        <f>UPPER(anotacoes!H4359)</f>
        <v>GRIP TIME</v>
      </c>
      <c r="M4359" t="str">
        <f>IF(OR(L4359="ATTACK",L4359="FINTA"),"&lt;TECNICA&gt;",UPPER(anotacoes!I4359))</f>
        <v>RIGHT COLLAR LEFT SLEEVE</v>
      </c>
      <c r="N4359" t="str">
        <f>IF(OR(L4359="ATTACK",L4359="FINTA"),UPPER(anotacoes!I4359),"")</f>
        <v/>
      </c>
      <c r="O4359" s="6" t="str">
        <f>IF(anotacoes!N4359=0,"",anotacoes!N4359)</f>
        <v/>
      </c>
      <c r="P4359" t="str">
        <f>IF(anotacoes!M4359=0,"",UPPER(anotacoes!M4359))</f>
        <v/>
      </c>
      <c r="Q4359" t="str">
        <f t="shared" si="137"/>
        <v>INSERT INTO CONVERSAO_LUTA_ACAO (cd_conversao, id_luta, sequencia, momento_inicio, momento_fim, quem_faz, quem_sofre, acao_tipo, acao, tecnica, direcao, pontuacao) VALUES (1, 60, 56, TRIM(' 00:07:21,139'), TRIM(' 00:07:25,271'), 'LUCENTI', 'GUILHEIRO', 'GRIP TIME', 'RIGHT COLLAR LEFT SLEEVE', NULL, NULL, NULL)</v>
      </c>
      <c r="R4359" t="s">
        <v>10327</v>
      </c>
    </row>
    <row r="4360" spans="1:18" hidden="1" x14ac:dyDescent="0.25">
      <c r="A4360" s="7">
        <f>anotacoes!D4360</f>
        <v>40894</v>
      </c>
      <c r="B4360" t="str">
        <f>anotacoes!C4360</f>
        <v>GRAND SLAM TOKYO 2011</v>
      </c>
      <c r="C4360" t="str">
        <f>anotacoes!E4360</f>
        <v>LUCENTI</v>
      </c>
      <c r="D4360" t="str">
        <f>anotacoes!F4360</f>
        <v>GUILHEIRO</v>
      </c>
      <c r="E4360" t="s">
        <v>10325</v>
      </c>
      <c r="F4360">
        <f>anotacoes!A4360</f>
        <v>60</v>
      </c>
      <c r="G4360">
        <f>anotacoes!B4360</f>
        <v>57</v>
      </c>
      <c r="H4360" t="str">
        <f>anotacoes!K4360</f>
        <v xml:space="preserve"> 00:07:25,271</v>
      </c>
      <c r="I4360" t="str">
        <f>anotacoes!L4360</f>
        <v xml:space="preserve"> 00:07:25,562</v>
      </c>
      <c r="J4360" t="str">
        <f>IF(L4360="PAUSE",E4360,IF(anotacoes!G4364=conversao_anotacoes!C4360,conversao_anotacoes!C4360,conversao_anotacoes!D4360))</f>
        <v>LUCENTI</v>
      </c>
      <c r="K4360" t="str">
        <f t="shared" si="136"/>
        <v>GUILHEIRO</v>
      </c>
      <c r="L4360" t="str">
        <f>UPPER(anotacoes!H4360)</f>
        <v>DEFENSE</v>
      </c>
      <c r="M4360" t="str">
        <f>IF(OR(L4360="ATTACK",L4360="FINTA"),"&lt;TECNICA&gt;",UPPER(anotacoes!I4360))</f>
        <v>TAE-SABAKI RIGHT INCLINED</v>
      </c>
      <c r="N4360" t="str">
        <f>IF(OR(L4360="ATTACK",L4360="FINTA"),UPPER(anotacoes!I4360),"")</f>
        <v/>
      </c>
      <c r="O4360" s="6" t="str">
        <f>IF(anotacoes!N4360=0,"",anotacoes!N4360)</f>
        <v/>
      </c>
      <c r="P4360" t="str">
        <f>IF(anotacoes!M4360=0,"",UPPER(anotacoes!M4360))</f>
        <v/>
      </c>
      <c r="Q4360" t="str">
        <f t="shared" si="137"/>
        <v>INSERT INTO CONVERSAO_LUTA_ACAO (cd_conversao, id_luta, sequencia, momento_inicio, momento_fim, quem_faz, quem_sofre, acao_tipo, acao, tecnica, direcao, pontuacao) VALUES (1, 60, 57, TRIM(' 00:07:25,271'), TRIM(' 00:07:25,562'), 'LUCENTI', 'GUILHEIRO', 'DEFENSE', 'TAE-SABAKI RIGHT INCLINED', NULL, NULL, NULL)</v>
      </c>
      <c r="R4360" t="s">
        <v>10327</v>
      </c>
    </row>
    <row r="4361" spans="1:18" hidden="1" x14ac:dyDescent="0.25">
      <c r="A4361" s="7">
        <f>anotacoes!D4361</f>
        <v>40894</v>
      </c>
      <c r="B4361" t="str">
        <f>anotacoes!C4361</f>
        <v>GRAND SLAM TOKYO 2011</v>
      </c>
      <c r="C4361" t="str">
        <f>anotacoes!E4361</f>
        <v>LUCENTI</v>
      </c>
      <c r="D4361" t="str">
        <f>anotacoes!F4361</f>
        <v>GUILHEIRO</v>
      </c>
      <c r="E4361" t="s">
        <v>10325</v>
      </c>
      <c r="F4361">
        <f>anotacoes!A4361</f>
        <v>60</v>
      </c>
      <c r="G4361">
        <f>anotacoes!B4361</f>
        <v>58</v>
      </c>
      <c r="H4361" t="str">
        <f>anotacoes!K4361</f>
        <v xml:space="preserve"> 00:07:25,751</v>
      </c>
      <c r="I4361" t="str">
        <f>anotacoes!L4361</f>
        <v xml:space="preserve"> 00:07:30,512</v>
      </c>
      <c r="J4361" t="str">
        <f>IF(L4361="PAUSE",E4361,IF(anotacoes!G4365=conversao_anotacoes!C4361,conversao_anotacoes!C4361,conversao_anotacoes!D4361))</f>
        <v>LUCENTI</v>
      </c>
      <c r="K4361" t="str">
        <f t="shared" si="136"/>
        <v>GUILHEIRO</v>
      </c>
      <c r="L4361" t="str">
        <f>UPPER(anotacoes!H4361)</f>
        <v>GROUNDWORK COMBAT</v>
      </c>
      <c r="M4361" t="str">
        <f>IF(OR(L4361="ATTACK",L4361="FINTA"),"&lt;TECNICA&gt;",UPPER(anotacoes!I4361))</f>
        <v>TRYING TO ATTACK</v>
      </c>
      <c r="N4361" t="str">
        <f>IF(OR(L4361="ATTACK",L4361="FINTA"),UPPER(anotacoes!I4361),"")</f>
        <v/>
      </c>
      <c r="O4361" s="6" t="str">
        <f>IF(anotacoes!N4361=0,"",anotacoes!N4361)</f>
        <v/>
      </c>
      <c r="P4361" t="str">
        <f>IF(anotacoes!M4361=0,"",UPPER(anotacoes!M4361))</f>
        <v/>
      </c>
      <c r="Q4361" t="str">
        <f t="shared" si="137"/>
        <v>INSERT INTO CONVERSAO_LUTA_ACAO (cd_conversao, id_luta, sequencia, momento_inicio, momento_fim, quem_faz, quem_sofre, acao_tipo, acao, tecnica, direcao, pontuacao) VALUES (1, 60, 58, TRIM(' 00:07:25,751'), TRIM(' 00:07:30,512'), 'LUCENTI', 'GUILHEIRO', 'GROUNDWORK COMBAT', 'TRYING TO ATTACK', NULL, NULL, NULL)</v>
      </c>
      <c r="R4361" t="s">
        <v>10327</v>
      </c>
    </row>
    <row r="4362" spans="1:18" hidden="1" x14ac:dyDescent="0.25">
      <c r="A4362" s="7">
        <f>anotacoes!D4362</f>
        <v>40894</v>
      </c>
      <c r="B4362" t="str">
        <f>anotacoes!C4362</f>
        <v>GRAND SLAM TOKYO 2011</v>
      </c>
      <c r="C4362" t="str">
        <f>anotacoes!E4362</f>
        <v>LUCENTI</v>
      </c>
      <c r="D4362" t="str">
        <f>anotacoes!F4362</f>
        <v>GUILHEIRO</v>
      </c>
      <c r="E4362" t="s">
        <v>10325</v>
      </c>
      <c r="F4362">
        <f>anotacoes!A4362</f>
        <v>60</v>
      </c>
      <c r="G4362">
        <f>anotacoes!B4362</f>
        <v>59</v>
      </c>
      <c r="H4362" t="str">
        <f>anotacoes!K4362</f>
        <v xml:space="preserve"> 00:07:30,662</v>
      </c>
      <c r="I4362" t="str">
        <f>anotacoes!L4362</f>
        <v xml:space="preserve"> 00:07:36,264</v>
      </c>
      <c r="J4362" t="str">
        <f>IF(L4362="PAUSE",E4362,IF(anotacoes!G4366=conversao_anotacoes!C4362,conversao_anotacoes!C4362,conversao_anotacoes!D4362))</f>
        <v>&lt;ARBITRO_DESCONHECIDO&gt;</v>
      </c>
      <c r="K4362" t="str">
        <f t="shared" si="136"/>
        <v/>
      </c>
      <c r="L4362" t="str">
        <f>UPPER(anotacoes!H4362)</f>
        <v>PAUSE</v>
      </c>
      <c r="M4362" t="str">
        <f>IF(OR(L4362="ATTACK",L4362="FINTA"),"&lt;TECNICA&gt;",UPPER(anotacoes!I4362))</f>
        <v>&lt;NAO_CLASSIFICADO&gt;</v>
      </c>
      <c r="N4362" t="str">
        <f>IF(OR(L4362="ATTACK",L4362="FINTA"),UPPER(anotacoes!I4362),"")</f>
        <v/>
      </c>
      <c r="O4362" s="6" t="str">
        <f>IF(anotacoes!N4362=0,"",anotacoes!N4362)</f>
        <v/>
      </c>
      <c r="P4362" t="str">
        <f>IF(anotacoes!M4362=0,"",UPPER(anotacoes!M4362))</f>
        <v/>
      </c>
      <c r="Q4362" t="str">
        <f t="shared" si="137"/>
        <v>INSERT INTO CONVERSAO_LUTA_ACAO (cd_conversao, id_luta, sequencia, momento_inicio, momento_fim, quem_faz, quem_sofre, acao_tipo, acao, tecnica, direcao, pontuacao) VALUES (1, 60, 59, TRIM(' 00:07:30,662'), TRIM(' 00:07:36,264'), '&lt;ARBITRO_DESCONHECIDO&gt;', '', 'PAUSE', '&lt;NAO_CLASSIFICADO&gt;', NULL, NULL, NULL)</v>
      </c>
      <c r="R4362" t="s">
        <v>10327</v>
      </c>
    </row>
    <row r="4363" spans="1:18" hidden="1" x14ac:dyDescent="0.25">
      <c r="A4363" s="7">
        <f>anotacoes!D4363</f>
        <v>40894</v>
      </c>
      <c r="B4363" t="str">
        <f>anotacoes!C4363</f>
        <v>GRAND SLAM TOKYO 2011</v>
      </c>
      <c r="C4363" t="str">
        <f>anotacoes!E4363</f>
        <v>LUCENTI</v>
      </c>
      <c r="D4363" t="str">
        <f>anotacoes!F4363</f>
        <v>GUILHEIRO</v>
      </c>
      <c r="E4363" t="s">
        <v>10325</v>
      </c>
      <c r="F4363">
        <f>anotacoes!A4363</f>
        <v>60</v>
      </c>
      <c r="G4363">
        <f>anotacoes!B4363</f>
        <v>60</v>
      </c>
      <c r="H4363" t="str">
        <f>anotacoes!K4363</f>
        <v xml:space="preserve"> 00:07:36,447</v>
      </c>
      <c r="I4363" t="str">
        <f>anotacoes!L4363</f>
        <v xml:space="preserve"> 00:08:23,164</v>
      </c>
      <c r="J4363" t="str">
        <f>IF(L4363="PAUSE",E4363,IF(anotacoes!G4367=conversao_anotacoes!C4363,conversao_anotacoes!C4363,conversao_anotacoes!D4363))</f>
        <v>LUCENTI</v>
      </c>
      <c r="K4363" t="str">
        <f t="shared" si="136"/>
        <v>GUILHEIRO</v>
      </c>
      <c r="L4363" t="str">
        <f>UPPER(anotacoes!H4363)</f>
        <v>DISPLACEMENT</v>
      </c>
      <c r="M4363" t="str">
        <f>IF(OR(L4363="ATTACK",L4363="FINTA"),"&lt;TECNICA&gt;",UPPER(anotacoes!I4363))</f>
        <v>2-3 STEP HESITANT RIGHT</v>
      </c>
      <c r="N4363" t="str">
        <f>IF(OR(L4363="ATTACK",L4363="FINTA"),UPPER(anotacoes!I4363),"")</f>
        <v/>
      </c>
      <c r="O4363" s="6" t="str">
        <f>IF(anotacoes!N4363=0,"",anotacoes!N4363)</f>
        <v/>
      </c>
      <c r="P4363" t="str">
        <f>IF(anotacoes!M4363=0,"",UPPER(anotacoes!M4363))</f>
        <v/>
      </c>
      <c r="Q4363" t="str">
        <f t="shared" si="137"/>
        <v>INSERT INTO CONVERSAO_LUTA_ACAO (cd_conversao, id_luta, sequencia, momento_inicio, momento_fim, quem_faz, quem_sofre, acao_tipo, acao, tecnica, direcao, pontuacao) VALUES (1, 60, 60, TRIM(' 00:07:36,447'), TRIM(' 00:08:23,164'), 'LUCENTI', 'GUILHEIRO', 'DISPLACEMENT', '2-3 STEP HESITANT RIGHT', NULL, NULL, NULL)</v>
      </c>
      <c r="R4363" t="s">
        <v>10327</v>
      </c>
    </row>
    <row r="4364" spans="1:18" hidden="1" x14ac:dyDescent="0.25">
      <c r="A4364" s="7">
        <f>anotacoes!D4364</f>
        <v>40894</v>
      </c>
      <c r="B4364" t="str">
        <f>anotacoes!C4364</f>
        <v>GRAND SLAM TOKYO 2011</v>
      </c>
      <c r="C4364" t="str">
        <f>anotacoes!E4364</f>
        <v>LUCENTI</v>
      </c>
      <c r="D4364" t="str">
        <f>anotacoes!F4364</f>
        <v>GUILHEIRO</v>
      </c>
      <c r="E4364" t="s">
        <v>10325</v>
      </c>
      <c r="F4364">
        <f>anotacoes!A4364</f>
        <v>60</v>
      </c>
      <c r="G4364">
        <f>anotacoes!B4364</f>
        <v>61</v>
      </c>
      <c r="H4364" t="str">
        <f>anotacoes!K4364</f>
        <v xml:space="preserve"> 00:08:23,164</v>
      </c>
      <c r="I4364" t="str">
        <f>anotacoes!L4364</f>
        <v xml:space="preserve"> 00:08:32,170</v>
      </c>
      <c r="J4364" t="str">
        <f>IF(L4364="PAUSE",E4364,IF(anotacoes!G4368=conversao_anotacoes!C4364,conversao_anotacoes!C4364,conversao_anotacoes!D4364))</f>
        <v>LUCENTI</v>
      </c>
      <c r="K4364" t="str">
        <f t="shared" si="136"/>
        <v>GUILHEIRO</v>
      </c>
      <c r="L4364" t="str">
        <f>UPPER(anotacoes!H4364)</f>
        <v>GRIP TIME</v>
      </c>
      <c r="M4364" t="str">
        <f>IF(OR(L4364="ATTACK",L4364="FINTA"),"&lt;TECNICA&gt;",UPPER(anotacoes!I4364))</f>
        <v>RIGHT SLEEVE LEFT SLEEVE</v>
      </c>
      <c r="N4364" t="str">
        <f>IF(OR(L4364="ATTACK",L4364="FINTA"),UPPER(anotacoes!I4364),"")</f>
        <v/>
      </c>
      <c r="O4364" s="6" t="str">
        <f>IF(anotacoes!N4364=0,"",anotacoes!N4364)</f>
        <v/>
      </c>
      <c r="P4364" t="str">
        <f>IF(anotacoes!M4364=0,"",UPPER(anotacoes!M4364))</f>
        <v/>
      </c>
      <c r="Q4364" t="str">
        <f t="shared" si="137"/>
        <v>INSERT INTO CONVERSAO_LUTA_ACAO (cd_conversao, id_luta, sequencia, momento_inicio, momento_fim, quem_faz, quem_sofre, acao_tipo, acao, tecnica, direcao, pontuacao) VALUES (1, 60, 61, TRIM(' 00:08:23,164'), TRIM(' 00:08:32,170'), 'LUCENTI', 'GUILHEIRO', 'GRIP TIME', 'RIGHT SLEEVE LEFT SLEEVE', NULL, NULL, NULL)</v>
      </c>
      <c r="R4364" t="s">
        <v>10327</v>
      </c>
    </row>
    <row r="4365" spans="1:18" hidden="1" x14ac:dyDescent="0.25">
      <c r="A4365" s="7">
        <f>anotacoes!D4365</f>
        <v>40894</v>
      </c>
      <c r="B4365" t="str">
        <f>anotacoes!C4365</f>
        <v>GRAND SLAM TOKYO 2011</v>
      </c>
      <c r="C4365" t="str">
        <f>anotacoes!E4365</f>
        <v>LUCENTI</v>
      </c>
      <c r="D4365" t="str">
        <f>anotacoes!F4365</f>
        <v>GUILHEIRO</v>
      </c>
      <c r="E4365" t="s">
        <v>10325</v>
      </c>
      <c r="F4365">
        <f>anotacoes!A4365</f>
        <v>60</v>
      </c>
      <c r="G4365">
        <f>anotacoes!B4365</f>
        <v>62</v>
      </c>
      <c r="H4365" t="str">
        <f>anotacoes!K4365</f>
        <v xml:space="preserve"> 00:08:32,170</v>
      </c>
      <c r="I4365" t="str">
        <f>anotacoes!L4365</f>
        <v xml:space="preserve"> 00:08:32,170</v>
      </c>
      <c r="J4365" t="str">
        <f>IF(L4365="PAUSE",E4365,IF(anotacoes!G4369=conversao_anotacoes!C4365,conversao_anotacoes!C4365,conversao_anotacoes!D4365))</f>
        <v>LUCENTI</v>
      </c>
      <c r="K4365" t="str">
        <f t="shared" si="136"/>
        <v>GUILHEIRO</v>
      </c>
      <c r="L4365" t="str">
        <f>UPPER(anotacoes!H4365)</f>
        <v>DEFENSE</v>
      </c>
      <c r="M4365" t="str">
        <f>IF(OR(L4365="ATTACK",L4365="FINTA"),"&lt;TECNICA&gt;",UPPER(anotacoes!I4365))</f>
        <v>TAE-SABAKI RIGHT INCLINED</v>
      </c>
      <c r="N4365" t="str">
        <f>IF(OR(L4365="ATTACK",L4365="FINTA"),UPPER(anotacoes!I4365),"")</f>
        <v/>
      </c>
      <c r="O4365" s="6" t="str">
        <f>IF(anotacoes!N4365=0,"",anotacoes!N4365)</f>
        <v/>
      </c>
      <c r="P4365" t="str">
        <f>IF(anotacoes!M4365=0,"",UPPER(anotacoes!M4365))</f>
        <v/>
      </c>
      <c r="Q4365" t="str">
        <f t="shared" si="137"/>
        <v>INSERT INTO CONVERSAO_LUTA_ACAO (cd_conversao, id_luta, sequencia, momento_inicio, momento_fim, quem_faz, quem_sofre, acao_tipo, acao, tecnica, direcao, pontuacao) VALUES (1, 60, 62, TRIM(' 00:08:32,170'), TRIM(' 00:08:32,170'), 'LUCENTI', 'GUILHEIRO', 'DEFENSE', 'TAE-SABAKI RIGHT INCLINED', NULL, NULL, NULL)</v>
      </c>
      <c r="R4365" t="s">
        <v>10327</v>
      </c>
    </row>
    <row r="4366" spans="1:18" hidden="1" x14ac:dyDescent="0.25">
      <c r="A4366" s="7">
        <f>anotacoes!D4366</f>
        <v>40894</v>
      </c>
      <c r="B4366" t="str">
        <f>anotacoes!C4366</f>
        <v>GRAND SLAM TOKYO 2011</v>
      </c>
      <c r="C4366" t="str">
        <f>anotacoes!E4366</f>
        <v>LUCENTI</v>
      </c>
      <c r="D4366" t="str">
        <f>anotacoes!F4366</f>
        <v>GUILHEIRO</v>
      </c>
      <c r="E4366" t="s">
        <v>10325</v>
      </c>
      <c r="F4366">
        <f>anotacoes!A4366</f>
        <v>60</v>
      </c>
      <c r="G4366">
        <f>anotacoes!B4366</f>
        <v>63</v>
      </c>
      <c r="H4366" t="str">
        <f>anotacoes!K4366</f>
        <v xml:space="preserve"> 00:08:32,170</v>
      </c>
      <c r="I4366" t="str">
        <f>anotacoes!L4366</f>
        <v xml:space="preserve"> 00:08:37,369</v>
      </c>
      <c r="J4366" t="str">
        <f>IF(L4366="PAUSE",E4366,IF(anotacoes!G4370=conversao_anotacoes!C4366,conversao_anotacoes!C4366,conversao_anotacoes!D4366))</f>
        <v>LUCENTI</v>
      </c>
      <c r="K4366" t="str">
        <f t="shared" si="136"/>
        <v>GUILHEIRO</v>
      </c>
      <c r="L4366" t="str">
        <f>UPPER(anotacoes!H4366)</f>
        <v>TRANSITION</v>
      </c>
      <c r="M4366" t="str">
        <f>IF(OR(L4366="ATTACK",L4366="FINTA"),"&lt;TECNICA&gt;",UPPER(anotacoes!I4366))</f>
        <v>WITH ATTACK</v>
      </c>
      <c r="N4366" t="str">
        <f>IF(OR(L4366="ATTACK",L4366="FINTA"),UPPER(anotacoes!I4366),"")</f>
        <v/>
      </c>
      <c r="O4366" s="6" t="str">
        <f>IF(anotacoes!N4366=0,"",anotacoes!N4366)</f>
        <v/>
      </c>
      <c r="P4366" t="str">
        <f>IF(anotacoes!M4366=0,"",UPPER(anotacoes!M4366))</f>
        <v/>
      </c>
      <c r="Q4366" t="str">
        <f t="shared" si="137"/>
        <v>INSERT INTO CONVERSAO_LUTA_ACAO (cd_conversao, id_luta, sequencia, momento_inicio, momento_fim, quem_faz, quem_sofre, acao_tipo, acao, tecnica, direcao, pontuacao) VALUES (1, 60, 63, TRIM(' 00:08:32,170'), TRIM(' 00:08:37,369'), 'LUCENTI', 'GUILHEIRO', 'TRANSITION', 'WITH ATTACK', NULL, NULL, NULL)</v>
      </c>
      <c r="R4366" t="s">
        <v>10327</v>
      </c>
    </row>
    <row r="4367" spans="1:18" hidden="1" x14ac:dyDescent="0.25">
      <c r="A4367" s="7">
        <f>anotacoes!D4367</f>
        <v>40894</v>
      </c>
      <c r="B4367" t="str">
        <f>anotacoes!C4367</f>
        <v>GRAND SLAM TOKYO 2011</v>
      </c>
      <c r="C4367" t="str">
        <f>anotacoes!E4367</f>
        <v>LUCENTI</v>
      </c>
      <c r="D4367" t="str">
        <f>anotacoes!F4367</f>
        <v>GUILHEIRO</v>
      </c>
      <c r="E4367" t="s">
        <v>10325</v>
      </c>
      <c r="F4367">
        <f>anotacoes!A4367</f>
        <v>60</v>
      </c>
      <c r="G4367">
        <f>anotacoes!B4367</f>
        <v>64</v>
      </c>
      <c r="H4367" t="str">
        <f>anotacoes!K4367</f>
        <v xml:space="preserve"> 00:08:37,533</v>
      </c>
      <c r="I4367" t="str">
        <f>anotacoes!L4367</f>
        <v xml:space="preserve"> 00:08:41,769</v>
      </c>
      <c r="J4367" t="str">
        <f>IF(L4367="PAUSE",E4367,IF(anotacoes!G4371=conversao_anotacoes!C4367,conversao_anotacoes!C4367,conversao_anotacoes!D4367))</f>
        <v>&lt;ARBITRO_DESCONHECIDO&gt;</v>
      </c>
      <c r="K4367" t="str">
        <f t="shared" si="136"/>
        <v/>
      </c>
      <c r="L4367" t="str">
        <f>UPPER(anotacoes!H4367)</f>
        <v>PAUSE</v>
      </c>
      <c r="M4367" t="str">
        <f>IF(OR(L4367="ATTACK",L4367="FINTA"),"&lt;TECNICA&gt;",UPPER(anotacoes!I4367))</f>
        <v>&lt;NAO_CLASSIFICADO&gt;</v>
      </c>
      <c r="N4367" t="str">
        <f>IF(OR(L4367="ATTACK",L4367="FINTA"),UPPER(anotacoes!I4367),"")</f>
        <v/>
      </c>
      <c r="O4367" s="6" t="str">
        <f>IF(anotacoes!N4367=0,"",anotacoes!N4367)</f>
        <v/>
      </c>
      <c r="P4367" t="str">
        <f>IF(anotacoes!M4367=0,"",UPPER(anotacoes!M4367))</f>
        <v/>
      </c>
      <c r="Q4367" t="str">
        <f t="shared" si="137"/>
        <v>INSERT INTO CONVERSAO_LUTA_ACAO (cd_conversao, id_luta, sequencia, momento_inicio, momento_fim, quem_faz, quem_sofre, acao_tipo, acao, tecnica, direcao, pontuacao) VALUES (1, 60, 64, TRIM(' 00:08:37,533'), TRIM(' 00:08:41,769'), '&lt;ARBITRO_DESCONHECIDO&gt;', '', 'PAUSE', '&lt;NAO_CLASSIFICADO&gt;', NULL, NULL, NULL)</v>
      </c>
      <c r="R4367" t="s">
        <v>10327</v>
      </c>
    </row>
    <row r="4368" spans="1:18" hidden="1" x14ac:dyDescent="0.25">
      <c r="A4368" s="7">
        <f>anotacoes!D4368</f>
        <v>40894</v>
      </c>
      <c r="B4368" t="str">
        <f>anotacoes!C4368</f>
        <v>GRAND SLAM TOKYO 2011</v>
      </c>
      <c r="C4368" t="str">
        <f>anotacoes!E4368</f>
        <v>LUCENTI</v>
      </c>
      <c r="D4368" t="str">
        <f>anotacoes!F4368</f>
        <v>GUILHEIRO</v>
      </c>
      <c r="E4368" t="s">
        <v>10325</v>
      </c>
      <c r="F4368">
        <f>anotacoes!A4368</f>
        <v>60</v>
      </c>
      <c r="G4368">
        <f>anotacoes!B4368</f>
        <v>65</v>
      </c>
      <c r="H4368" t="str">
        <f>anotacoes!K4368</f>
        <v xml:space="preserve"> 00:08:41,925</v>
      </c>
      <c r="I4368" t="str">
        <f>anotacoes!L4368</f>
        <v xml:space="preserve"> 00:08:51,876</v>
      </c>
      <c r="J4368" t="str">
        <f>IF(L4368="PAUSE",E4368,IF(anotacoes!G4372=conversao_anotacoes!C4368,conversao_anotacoes!C4368,conversao_anotacoes!D4368))</f>
        <v>LUCENTI</v>
      </c>
      <c r="K4368" t="str">
        <f t="shared" si="136"/>
        <v>GUILHEIRO</v>
      </c>
      <c r="L4368" t="str">
        <f>UPPER(anotacoes!H4368)</f>
        <v>DISPLACEMENT</v>
      </c>
      <c r="M4368" t="str">
        <f>IF(OR(L4368="ATTACK",L4368="FINTA"),"&lt;TECNICA&gt;",UPPER(anotacoes!I4368))</f>
        <v>2-3 STEP HESITANT LEFT</v>
      </c>
      <c r="N4368" t="str">
        <f>IF(OR(L4368="ATTACK",L4368="FINTA"),UPPER(anotacoes!I4368),"")</f>
        <v/>
      </c>
      <c r="O4368" s="6" t="str">
        <f>IF(anotacoes!N4368=0,"",anotacoes!N4368)</f>
        <v/>
      </c>
      <c r="P4368" t="str">
        <f>IF(anotacoes!M4368=0,"",UPPER(anotacoes!M4368))</f>
        <v/>
      </c>
      <c r="Q4368" t="str">
        <f t="shared" si="137"/>
        <v>INSERT INTO CONVERSAO_LUTA_ACAO (cd_conversao, id_luta, sequencia, momento_inicio, momento_fim, quem_faz, quem_sofre, acao_tipo, acao, tecnica, direcao, pontuacao) VALUES (1, 60, 65, TRIM(' 00:08:41,925'), TRIM(' 00:08:51,876'), 'LUCENTI', 'GUILHEIRO', 'DISPLACEMENT', '2-3 STEP HESITANT LEFT', NULL, NULL, NULL)</v>
      </c>
      <c r="R4368" t="s">
        <v>10327</v>
      </c>
    </row>
    <row r="4369" spans="1:18" hidden="1" x14ac:dyDescent="0.25">
      <c r="A4369" s="7">
        <f>anotacoes!D4369</f>
        <v>40894</v>
      </c>
      <c r="B4369" t="str">
        <f>anotacoes!C4369</f>
        <v>GRAND SLAM TOKYO 2011</v>
      </c>
      <c r="C4369" t="str">
        <f>anotacoes!E4369</f>
        <v>LUCENTI</v>
      </c>
      <c r="D4369" t="str">
        <f>anotacoes!F4369</f>
        <v>GUILHEIRO</v>
      </c>
      <c r="E4369" t="s">
        <v>10325</v>
      </c>
      <c r="F4369">
        <f>anotacoes!A4369</f>
        <v>60</v>
      </c>
      <c r="G4369">
        <f>anotacoes!B4369</f>
        <v>66</v>
      </c>
      <c r="H4369" t="str">
        <f>anotacoes!K4369</f>
        <v xml:space="preserve"> 00:08:51,876</v>
      </c>
      <c r="I4369" t="str">
        <f>anotacoes!L4369</f>
        <v xml:space="preserve"> 00:08:53,132</v>
      </c>
      <c r="J4369" t="str">
        <f>IF(L4369="PAUSE",E4369,IF(anotacoes!G4373=conversao_anotacoes!C4369,conversao_anotacoes!C4369,conversao_anotacoes!D4369))</f>
        <v>LUCENTI</v>
      </c>
      <c r="K4369" t="str">
        <f t="shared" si="136"/>
        <v>GUILHEIRO</v>
      </c>
      <c r="L4369" t="str">
        <f>UPPER(anotacoes!H4369)</f>
        <v>GRIP TIME</v>
      </c>
      <c r="M4369" t="str">
        <f>IF(OR(L4369="ATTACK",L4369="FINTA"),"&lt;TECNICA&gt;",UPPER(anotacoes!I4369))</f>
        <v>RIGHT COLLAR</v>
      </c>
      <c r="N4369" t="str">
        <f>IF(OR(L4369="ATTACK",L4369="FINTA"),UPPER(anotacoes!I4369),"")</f>
        <v/>
      </c>
      <c r="O4369" s="6" t="str">
        <f>IF(anotacoes!N4369=0,"",anotacoes!N4369)</f>
        <v/>
      </c>
      <c r="P4369" t="str">
        <f>IF(anotacoes!M4369=0,"",UPPER(anotacoes!M4369))</f>
        <v/>
      </c>
      <c r="Q4369" t="str">
        <f t="shared" si="137"/>
        <v>INSERT INTO CONVERSAO_LUTA_ACAO (cd_conversao, id_luta, sequencia, momento_inicio, momento_fim, quem_faz, quem_sofre, acao_tipo, acao, tecnica, direcao, pontuacao) VALUES (1, 60, 66, TRIM(' 00:08:51,876'), TRIM(' 00:08:53,132'), 'LUCENTI', 'GUILHEIRO', 'GRIP TIME', 'RIGHT COLLAR', NULL, NULL, NULL)</v>
      </c>
      <c r="R4369" t="s">
        <v>10327</v>
      </c>
    </row>
    <row r="4370" spans="1:18" hidden="1" x14ac:dyDescent="0.25">
      <c r="A4370" s="7">
        <f>anotacoes!D4370</f>
        <v>40894</v>
      </c>
      <c r="B4370" t="str">
        <f>anotacoes!C4370</f>
        <v>GRAND SLAM TOKYO 2011</v>
      </c>
      <c r="C4370" t="str">
        <f>anotacoes!E4370</f>
        <v>LUCENTI</v>
      </c>
      <c r="D4370" t="str">
        <f>anotacoes!F4370</f>
        <v>GUILHEIRO</v>
      </c>
      <c r="E4370" t="s">
        <v>10325</v>
      </c>
      <c r="F4370">
        <f>anotacoes!A4370</f>
        <v>60</v>
      </c>
      <c r="G4370">
        <f>anotacoes!B4370</f>
        <v>67</v>
      </c>
      <c r="H4370" t="str">
        <f>anotacoes!K4370</f>
        <v xml:space="preserve"> 00:08:53,132</v>
      </c>
      <c r="I4370" t="str">
        <f>anotacoes!L4370</f>
        <v xml:space="preserve"> 00:08:54,419</v>
      </c>
      <c r="J4370" t="str">
        <f>IF(L4370="PAUSE",E4370,IF(anotacoes!G4374=conversao_anotacoes!C4370,conversao_anotacoes!C4370,conversao_anotacoes!D4370))</f>
        <v>LUCENTI</v>
      </c>
      <c r="K4370" t="str">
        <f t="shared" si="136"/>
        <v>GUILHEIRO</v>
      </c>
      <c r="L4370" t="str">
        <f>UPPER(anotacoes!H4370)</f>
        <v>ATTACK</v>
      </c>
      <c r="M4370" t="str">
        <f>IF(OR(L4370="ATTACK",L4370="FINTA"),"&lt;TECNICA&gt;",UPPER(anotacoes!I4370))</f>
        <v>&lt;TECNICA&gt;</v>
      </c>
      <c r="N4370" t="str">
        <f>IF(OR(L4370="ATTACK",L4370="FINTA"),UPPER(anotacoes!I4370),"")</f>
        <v>IPPON SEOINAGE</v>
      </c>
      <c r="O4370" s="6">
        <f>IF(anotacoes!N4370=0,"",anotacoes!N4370)</f>
        <v>6</v>
      </c>
      <c r="P4370" t="str">
        <f>IF(anotacoes!M4370=0,"",UPPER(anotacoes!M4370))</f>
        <v/>
      </c>
      <c r="Q4370" t="str">
        <f t="shared" si="137"/>
        <v>INSERT INTO CONVERSAO_LUTA_ACAO (cd_conversao, id_luta, sequencia, momento_inicio, momento_fim, quem_faz, quem_sofre, acao_tipo, acao, tecnica, direcao, pontuacao) VALUES (1, 60, 67, TRIM(' 00:08:53,132'), TRIM(' 00:08:54,419'), 'LUCENTI', 'GUILHEIRO', 'ATTACK', '&lt;TECNICA&gt;', 'IPPON SEOINAGE', 6, NULL)</v>
      </c>
      <c r="R4370" t="s">
        <v>10327</v>
      </c>
    </row>
    <row r="4371" spans="1:18" hidden="1" x14ac:dyDescent="0.25">
      <c r="A4371" s="7">
        <f>anotacoes!D4371</f>
        <v>40894</v>
      </c>
      <c r="B4371" t="str">
        <f>anotacoes!C4371</f>
        <v>GRAND SLAM TOKYO 2011</v>
      </c>
      <c r="C4371" t="str">
        <f>anotacoes!E4371</f>
        <v>LUCENTI</v>
      </c>
      <c r="D4371" t="str">
        <f>anotacoes!F4371</f>
        <v>GUILHEIRO</v>
      </c>
      <c r="E4371" t="s">
        <v>10325</v>
      </c>
      <c r="F4371">
        <f>anotacoes!A4371</f>
        <v>60</v>
      </c>
      <c r="G4371">
        <f>anotacoes!B4371</f>
        <v>68</v>
      </c>
      <c r="H4371" t="str">
        <f>anotacoes!K4371</f>
        <v xml:space="preserve"> 00:08:54,598</v>
      </c>
      <c r="I4371" t="str">
        <f>anotacoes!L4371</f>
        <v xml:space="preserve"> 00:08:58,065</v>
      </c>
      <c r="J4371" t="str">
        <f>IF(L4371="PAUSE",E4371,IF(anotacoes!G4375=conversao_anotacoes!C4371,conversao_anotacoes!C4371,conversao_anotacoes!D4371))</f>
        <v>LUCENTI</v>
      </c>
      <c r="K4371" t="str">
        <f t="shared" si="136"/>
        <v>GUILHEIRO</v>
      </c>
      <c r="L4371" t="str">
        <f>UPPER(anotacoes!H4371)</f>
        <v>TRANSITION</v>
      </c>
      <c r="M4371" t="str">
        <f>IF(OR(L4371="ATTACK",L4371="FINTA"),"&lt;TECNICA&gt;",UPPER(anotacoes!I4371))</f>
        <v>WITHOUT ATTACK</v>
      </c>
      <c r="N4371" t="str">
        <f>IF(OR(L4371="ATTACK",L4371="FINTA"),UPPER(anotacoes!I4371),"")</f>
        <v/>
      </c>
      <c r="O4371" s="6" t="str">
        <f>IF(anotacoes!N4371=0,"",anotacoes!N4371)</f>
        <v/>
      </c>
      <c r="P4371" t="str">
        <f>IF(anotacoes!M4371=0,"",UPPER(anotacoes!M4371))</f>
        <v/>
      </c>
      <c r="Q4371" t="str">
        <f t="shared" si="137"/>
        <v>INSERT INTO CONVERSAO_LUTA_ACAO (cd_conversao, id_luta, sequencia, momento_inicio, momento_fim, quem_faz, quem_sofre, acao_tipo, acao, tecnica, direcao, pontuacao) VALUES (1, 60, 68, TRIM(' 00:08:54,598'), TRIM(' 00:08:58,065'), 'LUCENTI', 'GUILHEIRO', 'TRANSITION', 'WITHOUT ATTACK', NULL, NULL, NULL)</v>
      </c>
      <c r="R4371" t="s">
        <v>10327</v>
      </c>
    </row>
    <row r="4372" spans="1:18" hidden="1" x14ac:dyDescent="0.25">
      <c r="A4372" s="7">
        <f>anotacoes!D4372</f>
        <v>40894</v>
      </c>
      <c r="B4372" t="str">
        <f>anotacoes!C4372</f>
        <v>GRAND SLAM TOKYO 2011</v>
      </c>
      <c r="C4372" t="str">
        <f>anotacoes!E4372</f>
        <v>LUCENTI</v>
      </c>
      <c r="D4372" t="str">
        <f>anotacoes!F4372</f>
        <v>GUILHEIRO</v>
      </c>
      <c r="E4372" t="s">
        <v>10325</v>
      </c>
      <c r="F4372">
        <f>anotacoes!A4372</f>
        <v>60</v>
      </c>
      <c r="G4372">
        <f>anotacoes!B4372</f>
        <v>69</v>
      </c>
      <c r="H4372" t="str">
        <f>anotacoes!K4372</f>
        <v xml:space="preserve"> 00:08:58,225</v>
      </c>
      <c r="I4372" t="str">
        <f>anotacoes!L4372</f>
        <v xml:space="preserve"> 00:09:01,151</v>
      </c>
      <c r="J4372" t="str">
        <f>IF(L4372="PAUSE",E4372,IF(anotacoes!G4376=conversao_anotacoes!C4372,conversao_anotacoes!C4372,conversao_anotacoes!D4372))</f>
        <v>&lt;ARBITRO_DESCONHECIDO&gt;</v>
      </c>
      <c r="K4372" t="str">
        <f t="shared" si="136"/>
        <v/>
      </c>
      <c r="L4372" t="str">
        <f>UPPER(anotacoes!H4372)</f>
        <v>PAUSE</v>
      </c>
      <c r="M4372" t="str">
        <f>IF(OR(L4372="ATTACK",L4372="FINTA"),"&lt;TECNICA&gt;",UPPER(anotacoes!I4372))</f>
        <v>&lt;NAO_CLASSIFICADO&gt;</v>
      </c>
      <c r="N4372" t="str">
        <f>IF(OR(L4372="ATTACK",L4372="FINTA"),UPPER(anotacoes!I4372),"")</f>
        <v/>
      </c>
      <c r="O4372" s="6" t="str">
        <f>IF(anotacoes!N4372=0,"",anotacoes!N4372)</f>
        <v/>
      </c>
      <c r="P4372" t="str">
        <f>IF(anotacoes!M4372=0,"",UPPER(anotacoes!M4372))</f>
        <v/>
      </c>
      <c r="Q4372" t="str">
        <f t="shared" si="137"/>
        <v>INSERT INTO CONVERSAO_LUTA_ACAO (cd_conversao, id_luta, sequencia, momento_inicio, momento_fim, quem_faz, quem_sofre, acao_tipo, acao, tecnica, direcao, pontuacao) VALUES (1, 60, 69, TRIM(' 00:08:58,225'), TRIM(' 00:09:01,151'), '&lt;ARBITRO_DESCONHECIDO&gt;', '', 'PAUSE', '&lt;NAO_CLASSIFICADO&gt;', NULL, NULL, NULL)</v>
      </c>
      <c r="R4372" t="s">
        <v>10327</v>
      </c>
    </row>
    <row r="4373" spans="1:18" hidden="1" x14ac:dyDescent="0.25">
      <c r="A4373" s="7">
        <f>anotacoes!D4373</f>
        <v>40894</v>
      </c>
      <c r="B4373" t="str">
        <f>anotacoes!C4373</f>
        <v>GRAND SLAM TOKYO 2011</v>
      </c>
      <c r="C4373" t="str">
        <f>anotacoes!E4373</f>
        <v>LUCENTI</v>
      </c>
      <c r="D4373" t="str">
        <f>anotacoes!F4373</f>
        <v>GUILHEIRO</v>
      </c>
      <c r="E4373" t="s">
        <v>10325</v>
      </c>
      <c r="F4373">
        <f>anotacoes!A4373</f>
        <v>60</v>
      </c>
      <c r="G4373">
        <f>anotacoes!B4373</f>
        <v>70</v>
      </c>
      <c r="H4373" t="str">
        <f>anotacoes!K4373</f>
        <v xml:space="preserve"> 00:09:01,312</v>
      </c>
      <c r="I4373" t="str">
        <f>anotacoes!L4373</f>
        <v xml:space="preserve"> 00:09:05,262</v>
      </c>
      <c r="J4373" t="str">
        <f>IF(L4373="PAUSE",E4373,IF(anotacoes!G4377=conversao_anotacoes!C4373,conversao_anotacoes!C4373,conversao_anotacoes!D4373))</f>
        <v>LUCENTI</v>
      </c>
      <c r="K4373" t="str">
        <f t="shared" si="136"/>
        <v>GUILHEIRO</v>
      </c>
      <c r="L4373" t="str">
        <f>UPPER(anotacoes!H4373)</f>
        <v>DISPLACEMENT</v>
      </c>
      <c r="M4373" t="str">
        <f>IF(OR(L4373="ATTACK",L4373="FINTA"),"&lt;TECNICA&gt;",UPPER(anotacoes!I4373))</f>
        <v>2-3 STEP HESITANT LEFT</v>
      </c>
      <c r="N4373" t="str">
        <f>IF(OR(L4373="ATTACK",L4373="FINTA"),UPPER(anotacoes!I4373),"")</f>
        <v/>
      </c>
      <c r="O4373" s="6" t="str">
        <f>IF(anotacoes!N4373=0,"",anotacoes!N4373)</f>
        <v/>
      </c>
      <c r="P4373" t="str">
        <f>IF(anotacoes!M4373=0,"",UPPER(anotacoes!M4373))</f>
        <v/>
      </c>
      <c r="Q4373" t="str">
        <f t="shared" si="137"/>
        <v>INSERT INTO CONVERSAO_LUTA_ACAO (cd_conversao, id_luta, sequencia, momento_inicio, momento_fim, quem_faz, quem_sofre, acao_tipo, acao, tecnica, direcao, pontuacao) VALUES (1, 60, 70, TRIM(' 00:09:01,312'), TRIM(' 00:09:05,262'), 'LUCENTI', 'GUILHEIRO', 'DISPLACEMENT', '2-3 STEP HESITANT LEFT', NULL, NULL, NULL)</v>
      </c>
      <c r="R4373" t="s">
        <v>10327</v>
      </c>
    </row>
    <row r="4374" spans="1:18" hidden="1" x14ac:dyDescent="0.25">
      <c r="A4374" s="7">
        <f>anotacoes!D4374</f>
        <v>40894</v>
      </c>
      <c r="B4374" t="str">
        <f>anotacoes!C4374</f>
        <v>GRAND SLAM TOKYO 2011</v>
      </c>
      <c r="C4374" t="str">
        <f>anotacoes!E4374</f>
        <v>LUCENTI</v>
      </c>
      <c r="D4374" t="str">
        <f>anotacoes!F4374</f>
        <v>GUILHEIRO</v>
      </c>
      <c r="E4374" t="s">
        <v>10325</v>
      </c>
      <c r="F4374">
        <f>anotacoes!A4374</f>
        <v>60</v>
      </c>
      <c r="G4374">
        <f>anotacoes!B4374</f>
        <v>71</v>
      </c>
      <c r="H4374" t="str">
        <f>anotacoes!K4374</f>
        <v xml:space="preserve"> 00:09:05,262</v>
      </c>
      <c r="I4374" t="str">
        <f>anotacoes!L4374</f>
        <v xml:space="preserve"> 00:09:06,033</v>
      </c>
      <c r="J4374" t="str">
        <f>IF(L4374="PAUSE",E4374,IF(anotacoes!G4378=conversao_anotacoes!C4374,conversao_anotacoes!C4374,conversao_anotacoes!D4374))</f>
        <v>LUCENTI</v>
      </c>
      <c r="K4374" t="str">
        <f t="shared" si="136"/>
        <v>GUILHEIRO</v>
      </c>
      <c r="L4374" t="str">
        <f>UPPER(anotacoes!H4374)</f>
        <v>GRIP TIME</v>
      </c>
      <c r="M4374" t="str">
        <f>IF(OR(L4374="ATTACK",L4374="FINTA"),"&lt;TECNICA&gt;",UPPER(anotacoes!I4374))</f>
        <v>RIGHT COLLAR</v>
      </c>
      <c r="N4374" t="str">
        <f>IF(OR(L4374="ATTACK",L4374="FINTA"),UPPER(anotacoes!I4374),"")</f>
        <v/>
      </c>
      <c r="O4374" s="6" t="str">
        <f>IF(anotacoes!N4374=0,"",anotacoes!N4374)</f>
        <v/>
      </c>
      <c r="P4374" t="str">
        <f>IF(anotacoes!M4374=0,"",UPPER(anotacoes!M4374))</f>
        <v/>
      </c>
      <c r="Q4374" t="str">
        <f t="shared" si="137"/>
        <v>INSERT INTO CONVERSAO_LUTA_ACAO (cd_conversao, id_luta, sequencia, momento_inicio, momento_fim, quem_faz, quem_sofre, acao_tipo, acao, tecnica, direcao, pontuacao) VALUES (1, 60, 71, TRIM(' 00:09:05,262'), TRIM(' 00:09:06,033'), 'LUCENTI', 'GUILHEIRO', 'GRIP TIME', 'RIGHT COLLAR', NULL, NULL, NULL)</v>
      </c>
      <c r="R4374" t="s">
        <v>10327</v>
      </c>
    </row>
    <row r="4375" spans="1:18" hidden="1" x14ac:dyDescent="0.25">
      <c r="A4375" s="7">
        <f>anotacoes!D4375</f>
        <v>40894</v>
      </c>
      <c r="B4375" t="str">
        <f>anotacoes!C4375</f>
        <v>GRAND SLAM TOKYO 2011</v>
      </c>
      <c r="C4375" t="str">
        <f>anotacoes!E4375</f>
        <v>LUCENTI</v>
      </c>
      <c r="D4375" t="str">
        <f>anotacoes!F4375</f>
        <v>GUILHEIRO</v>
      </c>
      <c r="E4375" t="s">
        <v>10325</v>
      </c>
      <c r="F4375">
        <f>anotacoes!A4375</f>
        <v>60</v>
      </c>
      <c r="G4375">
        <f>anotacoes!B4375</f>
        <v>72</v>
      </c>
      <c r="H4375" t="str">
        <f>anotacoes!K4375</f>
        <v xml:space="preserve"> 00:09:06,033</v>
      </c>
      <c r="I4375" t="str">
        <f>anotacoes!L4375</f>
        <v xml:space="preserve"> 00:09:06,033</v>
      </c>
      <c r="J4375" t="str">
        <f>IF(L4375="PAUSE",E4375,IF(anotacoes!G4379=conversao_anotacoes!C4375,conversao_anotacoes!C4375,conversao_anotacoes!D4375))</f>
        <v>LUCENTI</v>
      </c>
      <c r="K4375" t="str">
        <f t="shared" si="136"/>
        <v>GUILHEIRO</v>
      </c>
      <c r="L4375" t="str">
        <f>UPPER(anotacoes!H4375)</f>
        <v>DEFENSE</v>
      </c>
      <c r="M4375" t="str">
        <f>IF(OR(L4375="ATTACK",L4375="FINTA"),"&lt;TECNICA&gt;",UPPER(anotacoes!I4375))</f>
        <v>TAE-SABAKI RIGHT INCLINED</v>
      </c>
      <c r="N4375" t="str">
        <f>IF(OR(L4375="ATTACK",L4375="FINTA"),UPPER(anotacoes!I4375),"")</f>
        <v/>
      </c>
      <c r="O4375" s="6" t="str">
        <f>IF(anotacoes!N4375=0,"",anotacoes!N4375)</f>
        <v/>
      </c>
      <c r="P4375" t="str">
        <f>IF(anotacoes!M4375=0,"",UPPER(anotacoes!M4375))</f>
        <v/>
      </c>
      <c r="Q4375" t="str">
        <f t="shared" si="137"/>
        <v>INSERT INTO CONVERSAO_LUTA_ACAO (cd_conversao, id_luta, sequencia, momento_inicio, momento_fim, quem_faz, quem_sofre, acao_tipo, acao, tecnica, direcao, pontuacao) VALUES (1, 60, 72, TRIM(' 00:09:06,033'), TRIM(' 00:09:06,033'), 'LUCENTI', 'GUILHEIRO', 'DEFENSE', 'TAE-SABAKI RIGHT INCLINED', NULL, NULL, NULL)</v>
      </c>
      <c r="R4375" t="s">
        <v>10327</v>
      </c>
    </row>
    <row r="4376" spans="1:18" hidden="1" x14ac:dyDescent="0.25">
      <c r="A4376" s="7">
        <f>anotacoes!D4376</f>
        <v>40894</v>
      </c>
      <c r="B4376" t="str">
        <f>anotacoes!C4376</f>
        <v>GRAND SLAM TOKYO 2011</v>
      </c>
      <c r="C4376" t="str">
        <f>anotacoes!E4376</f>
        <v>LUCENTI</v>
      </c>
      <c r="D4376" t="str">
        <f>anotacoes!F4376</f>
        <v>GUILHEIRO</v>
      </c>
      <c r="E4376" t="s">
        <v>10325</v>
      </c>
      <c r="F4376">
        <f>anotacoes!A4376</f>
        <v>60</v>
      </c>
      <c r="G4376">
        <f>anotacoes!B4376</f>
        <v>73</v>
      </c>
      <c r="H4376" t="str">
        <f>anotacoes!K4376</f>
        <v xml:space="preserve"> 00:09:06,033</v>
      </c>
      <c r="I4376" t="str">
        <f>anotacoes!L4376</f>
        <v xml:space="preserve"> 00:09:09,351</v>
      </c>
      <c r="J4376" t="str">
        <f>IF(L4376="PAUSE",E4376,IF(anotacoes!G4380=conversao_anotacoes!C4376,conversao_anotacoes!C4376,conversao_anotacoes!D4376))</f>
        <v>LUCENTI</v>
      </c>
      <c r="K4376" t="str">
        <f t="shared" si="136"/>
        <v>GUILHEIRO</v>
      </c>
      <c r="L4376" t="str">
        <f>UPPER(anotacoes!H4376)</f>
        <v>TRANSITION</v>
      </c>
      <c r="M4376" t="str">
        <f>IF(OR(L4376="ATTACK",L4376="FINTA"),"&lt;TECNICA&gt;",UPPER(anotacoes!I4376))</f>
        <v>WITH ATTACK</v>
      </c>
      <c r="N4376" t="str">
        <f>IF(OR(L4376="ATTACK",L4376="FINTA"),UPPER(anotacoes!I4376),"")</f>
        <v/>
      </c>
      <c r="O4376" s="6" t="str">
        <f>IF(anotacoes!N4376=0,"",anotacoes!N4376)</f>
        <v/>
      </c>
      <c r="P4376" t="str">
        <f>IF(anotacoes!M4376=0,"",UPPER(anotacoes!M4376))</f>
        <v/>
      </c>
      <c r="Q4376" t="str">
        <f t="shared" si="137"/>
        <v>INSERT INTO CONVERSAO_LUTA_ACAO (cd_conversao, id_luta, sequencia, momento_inicio, momento_fim, quem_faz, quem_sofre, acao_tipo, acao, tecnica, direcao, pontuacao) VALUES (1, 60, 73, TRIM(' 00:09:06,033'), TRIM(' 00:09:09,351'), 'LUCENTI', 'GUILHEIRO', 'TRANSITION', 'WITH ATTACK', NULL, NULL, NULL)</v>
      </c>
      <c r="R4376" t="s">
        <v>10327</v>
      </c>
    </row>
    <row r="4377" spans="1:18" hidden="1" x14ac:dyDescent="0.25">
      <c r="A4377" s="7">
        <f>anotacoes!D4377</f>
        <v>40894</v>
      </c>
      <c r="B4377" t="str">
        <f>anotacoes!C4377</f>
        <v>GRAND SLAM TOKYO 2011</v>
      </c>
      <c r="C4377" t="str">
        <f>anotacoes!E4377</f>
        <v>LUCENTI</v>
      </c>
      <c r="D4377" t="str">
        <f>anotacoes!F4377</f>
        <v>GUILHEIRO</v>
      </c>
      <c r="E4377" t="s">
        <v>10325</v>
      </c>
      <c r="F4377">
        <f>anotacoes!A4377</f>
        <v>60</v>
      </c>
      <c r="G4377">
        <f>anotacoes!B4377</f>
        <v>74</v>
      </c>
      <c r="H4377" t="str">
        <f>anotacoes!K4377</f>
        <v xml:space="preserve"> 00:09:09,351</v>
      </c>
      <c r="I4377" t="str">
        <f>anotacoes!L4377</f>
        <v xml:space="preserve"> 00:09:18,778</v>
      </c>
      <c r="J4377" t="str">
        <f>IF(L4377="PAUSE",E4377,IF(anotacoes!G4381=conversao_anotacoes!C4377,conversao_anotacoes!C4377,conversao_anotacoes!D4377))</f>
        <v>&lt;ARBITRO_DESCONHECIDO&gt;</v>
      </c>
      <c r="K4377" t="str">
        <f t="shared" si="136"/>
        <v/>
      </c>
      <c r="L4377" t="str">
        <f>UPPER(anotacoes!H4377)</f>
        <v>PAUSE</v>
      </c>
      <c r="M4377" t="str">
        <f>IF(OR(L4377="ATTACK",L4377="FINTA"),"&lt;TECNICA&gt;",UPPER(anotacoes!I4377))</f>
        <v>&lt;NAO_CLASSIFICADO&gt;</v>
      </c>
      <c r="N4377" t="str">
        <f>IF(OR(L4377="ATTACK",L4377="FINTA"),UPPER(anotacoes!I4377),"")</f>
        <v/>
      </c>
      <c r="O4377" s="6" t="str">
        <f>IF(anotacoes!N4377=0,"",anotacoes!N4377)</f>
        <v/>
      </c>
      <c r="P4377" t="str">
        <f>IF(anotacoes!M4377=0,"",UPPER(anotacoes!M4377))</f>
        <v/>
      </c>
      <c r="Q4377" t="str">
        <f t="shared" si="137"/>
        <v>INSERT INTO CONVERSAO_LUTA_ACAO (cd_conversao, id_luta, sequencia, momento_inicio, momento_fim, quem_faz, quem_sofre, acao_tipo, acao, tecnica, direcao, pontuacao) VALUES (1, 60, 74, TRIM(' 00:09:09,351'), TRIM(' 00:09:18,778'), '&lt;ARBITRO_DESCONHECIDO&gt;', '', 'PAUSE', '&lt;NAO_CLASSIFICADO&gt;', NULL, NULL, NULL)</v>
      </c>
      <c r="R4377" t="s">
        <v>10327</v>
      </c>
    </row>
    <row r="4378" spans="1:18" hidden="1" x14ac:dyDescent="0.25">
      <c r="A4378" s="7">
        <f>anotacoes!D4378</f>
        <v>40894</v>
      </c>
      <c r="B4378" t="str">
        <f>anotacoes!C4378</f>
        <v>GRAND SLAM TOKYO 2011</v>
      </c>
      <c r="C4378" t="str">
        <f>anotacoes!E4378</f>
        <v>LUCENTI</v>
      </c>
      <c r="D4378" t="str">
        <f>anotacoes!F4378</f>
        <v>GUILHEIRO</v>
      </c>
      <c r="E4378" t="s">
        <v>10325</v>
      </c>
      <c r="F4378">
        <f>anotacoes!A4378</f>
        <v>60</v>
      </c>
      <c r="G4378">
        <f>anotacoes!B4378</f>
        <v>75</v>
      </c>
      <c r="H4378" t="str">
        <f>anotacoes!K4378</f>
        <v xml:space="preserve"> 00:09:18,933</v>
      </c>
      <c r="I4378" t="str">
        <f>anotacoes!L4378</f>
        <v xml:space="preserve"> 00:10:05,253</v>
      </c>
      <c r="J4378" t="str">
        <f>IF(L4378="PAUSE",E4378,IF(anotacoes!G4382=conversao_anotacoes!C4378,conversao_anotacoes!C4378,conversao_anotacoes!D4378))</f>
        <v>LUCENTI</v>
      </c>
      <c r="K4378" t="str">
        <f t="shared" si="136"/>
        <v>GUILHEIRO</v>
      </c>
      <c r="L4378" t="str">
        <f>UPPER(anotacoes!H4378)</f>
        <v>DISPLACEMENT</v>
      </c>
      <c r="M4378" t="str">
        <f>IF(OR(L4378="ATTACK",L4378="FINTA"),"&lt;TECNICA&gt;",UPPER(anotacoes!I4378))</f>
        <v>2-3 STEP HESITANT LEFT</v>
      </c>
      <c r="N4378" t="str">
        <f>IF(OR(L4378="ATTACK",L4378="FINTA"),UPPER(anotacoes!I4378),"")</f>
        <v/>
      </c>
      <c r="O4378" s="6" t="str">
        <f>IF(anotacoes!N4378=0,"",anotacoes!N4378)</f>
        <v/>
      </c>
      <c r="P4378" t="str">
        <f>IF(anotacoes!M4378=0,"",UPPER(anotacoes!M4378))</f>
        <v/>
      </c>
      <c r="Q4378" t="str">
        <f t="shared" si="137"/>
        <v>INSERT INTO CONVERSAO_LUTA_ACAO (cd_conversao, id_luta, sequencia, momento_inicio, momento_fim, quem_faz, quem_sofre, acao_tipo, acao, tecnica, direcao, pontuacao) VALUES (1, 60, 75, TRIM(' 00:09:18,933'), TRIM(' 00:10:05,253'), 'LUCENTI', 'GUILHEIRO', 'DISPLACEMENT', '2-3 STEP HESITANT LEFT', NULL, NULL, NULL)</v>
      </c>
      <c r="R4378" t="s">
        <v>10327</v>
      </c>
    </row>
    <row r="4379" spans="1:18" hidden="1" x14ac:dyDescent="0.25">
      <c r="A4379" s="7">
        <f>anotacoes!D4379</f>
        <v>40894</v>
      </c>
      <c r="B4379" t="str">
        <f>anotacoes!C4379</f>
        <v>GRAND SLAM TOKYO 2011</v>
      </c>
      <c r="C4379" t="str">
        <f>anotacoes!E4379</f>
        <v>LUCENTI</v>
      </c>
      <c r="D4379" t="str">
        <f>anotacoes!F4379</f>
        <v>GUILHEIRO</v>
      </c>
      <c r="E4379" t="s">
        <v>10325</v>
      </c>
      <c r="F4379">
        <f>anotacoes!A4379</f>
        <v>60</v>
      </c>
      <c r="G4379">
        <f>anotacoes!B4379</f>
        <v>76</v>
      </c>
      <c r="H4379" t="str">
        <f>anotacoes!K4379</f>
        <v xml:space="preserve"> 00:10:05,253</v>
      </c>
      <c r="I4379" t="str">
        <f>anotacoes!L4379</f>
        <v xml:space="preserve"> 00:10:09,269</v>
      </c>
      <c r="J4379" t="str">
        <f>IF(L4379="PAUSE",E4379,IF(anotacoes!G4383=conversao_anotacoes!C4379,conversao_anotacoes!C4379,conversao_anotacoes!D4379))</f>
        <v>LUCENTI</v>
      </c>
      <c r="K4379" t="str">
        <f t="shared" si="136"/>
        <v>GUILHEIRO</v>
      </c>
      <c r="L4379" t="str">
        <f>UPPER(anotacoes!H4379)</f>
        <v>GRIP TIME</v>
      </c>
      <c r="M4379" t="str">
        <f>IF(OR(L4379="ATTACK",L4379="FINTA"),"&lt;TECNICA&gt;",UPPER(anotacoes!I4379))</f>
        <v>RIGHT COLLAR</v>
      </c>
      <c r="N4379" t="str">
        <f>IF(OR(L4379="ATTACK",L4379="FINTA"),UPPER(anotacoes!I4379),"")</f>
        <v/>
      </c>
      <c r="O4379" s="6" t="str">
        <f>IF(anotacoes!N4379=0,"",anotacoes!N4379)</f>
        <v/>
      </c>
      <c r="P4379" t="str">
        <f>IF(anotacoes!M4379=0,"",UPPER(anotacoes!M4379))</f>
        <v/>
      </c>
      <c r="Q4379" t="str">
        <f t="shared" si="137"/>
        <v>INSERT INTO CONVERSAO_LUTA_ACAO (cd_conversao, id_luta, sequencia, momento_inicio, momento_fim, quem_faz, quem_sofre, acao_tipo, acao, tecnica, direcao, pontuacao) VALUES (1, 60, 76, TRIM(' 00:10:05,253'), TRIM(' 00:10:09,269'), 'LUCENTI', 'GUILHEIRO', 'GRIP TIME', 'RIGHT COLLAR', NULL, NULL, NULL)</v>
      </c>
      <c r="R4379" t="s">
        <v>10327</v>
      </c>
    </row>
    <row r="4380" spans="1:18" hidden="1" x14ac:dyDescent="0.25">
      <c r="A4380" s="7">
        <f>anotacoes!D4380</f>
        <v>40894</v>
      </c>
      <c r="B4380" t="str">
        <f>anotacoes!C4380</f>
        <v>GRAND SLAM TOKYO 2011</v>
      </c>
      <c r="C4380" t="str">
        <f>anotacoes!E4380</f>
        <v>LUCENTI</v>
      </c>
      <c r="D4380" t="str">
        <f>anotacoes!F4380</f>
        <v>GUILHEIRO</v>
      </c>
      <c r="E4380" t="s">
        <v>10325</v>
      </c>
      <c r="F4380">
        <f>anotacoes!A4380</f>
        <v>60</v>
      </c>
      <c r="G4380">
        <f>anotacoes!B4380</f>
        <v>77</v>
      </c>
      <c r="H4380" t="str">
        <f>anotacoes!K4380</f>
        <v xml:space="preserve"> 00:10:09,269</v>
      </c>
      <c r="I4380" t="str">
        <f>anotacoes!L4380</f>
        <v xml:space="preserve"> 00:10:10,172</v>
      </c>
      <c r="J4380" t="str">
        <f>IF(L4380="PAUSE",E4380,IF(anotacoes!G4384=conversao_anotacoes!C4380,conversao_anotacoes!C4380,conversao_anotacoes!D4380))</f>
        <v>LUCENTI</v>
      </c>
      <c r="K4380" t="str">
        <f t="shared" si="136"/>
        <v>GUILHEIRO</v>
      </c>
      <c r="L4380" t="str">
        <f>UPPER(anotacoes!H4380)</f>
        <v>GRIP TIME</v>
      </c>
      <c r="M4380" t="str">
        <f>IF(OR(L4380="ATTACK",L4380="FINTA"),"&lt;TECNICA&gt;",UPPER(anotacoes!I4380))</f>
        <v>LEFT COLLAR RIGHT SLEEVE</v>
      </c>
      <c r="N4380" t="str">
        <f>IF(OR(L4380="ATTACK",L4380="FINTA"),UPPER(anotacoes!I4380),"")</f>
        <v/>
      </c>
      <c r="O4380" s="6" t="str">
        <f>IF(anotacoes!N4380=0,"",anotacoes!N4380)</f>
        <v/>
      </c>
      <c r="P4380" t="str">
        <f>IF(anotacoes!M4380=0,"",UPPER(anotacoes!M4380))</f>
        <v/>
      </c>
      <c r="Q4380" t="str">
        <f t="shared" si="137"/>
        <v>INSERT INTO CONVERSAO_LUTA_ACAO (cd_conversao, id_luta, sequencia, momento_inicio, momento_fim, quem_faz, quem_sofre, acao_tipo, acao, tecnica, direcao, pontuacao) VALUES (1, 60, 77, TRIM(' 00:10:09,269'), TRIM(' 00:10:10,172'), 'LUCENTI', 'GUILHEIRO', 'GRIP TIME', 'LEFT COLLAR RIGHT SLEEVE', NULL, NULL, NULL)</v>
      </c>
      <c r="R4380" t="s">
        <v>10327</v>
      </c>
    </row>
    <row r="4381" spans="1:18" hidden="1" x14ac:dyDescent="0.25">
      <c r="A4381" s="7">
        <f>anotacoes!D4381</f>
        <v>40894</v>
      </c>
      <c r="B4381" t="str">
        <f>anotacoes!C4381</f>
        <v>GRAND SLAM TOKYO 2011</v>
      </c>
      <c r="C4381" t="str">
        <f>anotacoes!E4381</f>
        <v>LUCENTI</v>
      </c>
      <c r="D4381" t="str">
        <f>anotacoes!F4381</f>
        <v>GUILHEIRO</v>
      </c>
      <c r="E4381" t="s">
        <v>10325</v>
      </c>
      <c r="F4381">
        <f>anotacoes!A4381</f>
        <v>60</v>
      </c>
      <c r="G4381">
        <f>anotacoes!B4381</f>
        <v>78</v>
      </c>
      <c r="H4381" t="str">
        <f>anotacoes!K4381</f>
        <v xml:space="preserve"> 00:10:10,172</v>
      </c>
      <c r="I4381" t="str">
        <f>anotacoes!L4381</f>
        <v xml:space="preserve"> 00:10:11,510</v>
      </c>
      <c r="J4381" t="str">
        <f>IF(L4381="PAUSE",E4381,IF(anotacoes!G4385=conversao_anotacoes!C4381,conversao_anotacoes!C4381,conversao_anotacoes!D4381))</f>
        <v>LUCENTI</v>
      </c>
      <c r="K4381" t="str">
        <f t="shared" si="136"/>
        <v>GUILHEIRO</v>
      </c>
      <c r="L4381" t="str">
        <f>UPPER(anotacoes!H4381)</f>
        <v>DEFENSE</v>
      </c>
      <c r="M4381" t="str">
        <f>IF(OR(L4381="ATTACK",L4381="FINTA"),"&lt;TECNICA&gt;",UPPER(anotacoes!I4381))</f>
        <v>TAE-SABAKI RIGHT INCLINED</v>
      </c>
      <c r="N4381" t="str">
        <f>IF(OR(L4381="ATTACK",L4381="FINTA"),UPPER(anotacoes!I4381),"")</f>
        <v/>
      </c>
      <c r="O4381" s="6" t="str">
        <f>IF(anotacoes!N4381=0,"",anotacoes!N4381)</f>
        <v/>
      </c>
      <c r="P4381" t="str">
        <f>IF(anotacoes!M4381=0,"",UPPER(anotacoes!M4381))</f>
        <v/>
      </c>
      <c r="Q4381" t="str">
        <f t="shared" si="137"/>
        <v>INSERT INTO CONVERSAO_LUTA_ACAO (cd_conversao, id_luta, sequencia, momento_inicio, momento_fim, quem_faz, quem_sofre, acao_tipo, acao, tecnica, direcao, pontuacao) VALUES (1, 60, 78, TRIM(' 00:10:10,172'), TRIM(' 00:10:11,510'), 'LUCENTI', 'GUILHEIRO', 'DEFENSE', 'TAE-SABAKI RIGHT INCLINED', NULL, NULL, NULL)</v>
      </c>
      <c r="R4381" t="s">
        <v>10327</v>
      </c>
    </row>
    <row r="4382" spans="1:18" hidden="1" x14ac:dyDescent="0.25">
      <c r="A4382" s="7">
        <f>anotacoes!D4382</f>
        <v>40894</v>
      </c>
      <c r="B4382" t="str">
        <f>anotacoes!C4382</f>
        <v>GRAND SLAM TOKYO 2011</v>
      </c>
      <c r="C4382" t="str">
        <f>anotacoes!E4382</f>
        <v>LUCENTI</v>
      </c>
      <c r="D4382" t="str">
        <f>anotacoes!F4382</f>
        <v>GUILHEIRO</v>
      </c>
      <c r="E4382" t="s">
        <v>10325</v>
      </c>
      <c r="F4382">
        <f>anotacoes!A4382</f>
        <v>60</v>
      </c>
      <c r="G4382">
        <f>anotacoes!B4382</f>
        <v>79</v>
      </c>
      <c r="H4382" t="str">
        <f>anotacoes!K4382</f>
        <v xml:space="preserve"> 00:10:11,510</v>
      </c>
      <c r="I4382" t="str">
        <f>anotacoes!L4382</f>
        <v xml:space="preserve"> 00:10:15,129</v>
      </c>
      <c r="J4382" t="str">
        <f>IF(L4382="PAUSE",E4382,IF(anotacoes!G4386=conversao_anotacoes!C4382,conversao_anotacoes!C4382,conversao_anotacoes!D4382))</f>
        <v>LUCENTI</v>
      </c>
      <c r="K4382" t="str">
        <f t="shared" si="136"/>
        <v>GUILHEIRO</v>
      </c>
      <c r="L4382" t="str">
        <f>UPPER(anotacoes!H4382)</f>
        <v>ATTACK</v>
      </c>
      <c r="M4382" t="str">
        <f>IF(OR(L4382="ATTACK",L4382="FINTA"),"&lt;TECNICA&gt;",UPPER(anotacoes!I4382))</f>
        <v>&lt;TECNICA&gt;</v>
      </c>
      <c r="N4382" t="str">
        <f>IF(OR(L4382="ATTACK",L4382="FINTA"),UPPER(anotacoes!I4382),"")</f>
        <v>UDE HISHIGI JUJI GATAME</v>
      </c>
      <c r="O4382" s="6">
        <f>IF(anotacoes!N4382=0,"",anotacoes!N4382)</f>
        <v>9</v>
      </c>
      <c r="P4382" t="str">
        <f>IF(anotacoes!M4382=0,"",UPPER(anotacoes!M4382))</f>
        <v/>
      </c>
      <c r="Q4382" t="str">
        <f t="shared" si="137"/>
        <v>INSERT INTO CONVERSAO_LUTA_ACAO (cd_conversao, id_luta, sequencia, momento_inicio, momento_fim, quem_faz, quem_sofre, acao_tipo, acao, tecnica, direcao, pontuacao) VALUES (1, 60, 79, TRIM(' 00:10:11,510'), TRIM(' 00:10:15,129'), 'LUCENTI', 'GUILHEIRO', 'ATTACK', '&lt;TECNICA&gt;', 'UDE HISHIGI JUJI GATAME', 9, NULL)</v>
      </c>
      <c r="R4382" t="s">
        <v>10327</v>
      </c>
    </row>
    <row r="4383" spans="1:18" hidden="1" x14ac:dyDescent="0.25">
      <c r="A4383" s="7">
        <f>anotacoes!D4383</f>
        <v>40894</v>
      </c>
      <c r="B4383" t="str">
        <f>anotacoes!C4383</f>
        <v>GRAND SLAM TOKYO 2011</v>
      </c>
      <c r="C4383" t="str">
        <f>anotacoes!E4383</f>
        <v>LUCENTI</v>
      </c>
      <c r="D4383" t="str">
        <f>anotacoes!F4383</f>
        <v>GUILHEIRO</v>
      </c>
      <c r="E4383" t="s">
        <v>10325</v>
      </c>
      <c r="F4383">
        <f>anotacoes!A4383</f>
        <v>60</v>
      </c>
      <c r="G4383">
        <f>anotacoes!B4383</f>
        <v>80</v>
      </c>
      <c r="H4383" t="str">
        <f>anotacoes!K4383</f>
        <v xml:space="preserve"> 00:10:15,129</v>
      </c>
      <c r="I4383" t="str">
        <f>anotacoes!L4383</f>
        <v xml:space="preserve"> 00:10:54,069</v>
      </c>
      <c r="J4383" t="str">
        <f>IF(L4383="PAUSE",E4383,IF(anotacoes!G4387=conversao_anotacoes!C4383,conversao_anotacoes!C4383,conversao_anotacoes!D4383))</f>
        <v>&lt;ARBITRO_DESCONHECIDO&gt;</v>
      </c>
      <c r="K4383" t="str">
        <f t="shared" si="136"/>
        <v/>
      </c>
      <c r="L4383" t="str">
        <f>UPPER(anotacoes!H4383)</f>
        <v>PAUSE</v>
      </c>
      <c r="M4383" t="str">
        <f>IF(OR(L4383="ATTACK",L4383="FINTA"),"&lt;TECNICA&gt;",UPPER(anotacoes!I4383))</f>
        <v>&lt;NAO_CLASSIFICADO&gt;</v>
      </c>
      <c r="N4383" t="str">
        <f>IF(OR(L4383="ATTACK",L4383="FINTA"),UPPER(anotacoes!I4383),"")</f>
        <v/>
      </c>
      <c r="O4383" s="6" t="str">
        <f>IF(anotacoes!N4383=0,"",anotacoes!N4383)</f>
        <v/>
      </c>
      <c r="P4383" t="str">
        <f>IF(anotacoes!M4383=0,"",UPPER(anotacoes!M4383))</f>
        <v/>
      </c>
      <c r="Q4383" t="str">
        <f t="shared" si="137"/>
        <v>INSERT INTO CONVERSAO_LUTA_ACAO (cd_conversao, id_luta, sequencia, momento_inicio, momento_fim, quem_faz, quem_sofre, acao_tipo, acao, tecnica, direcao, pontuacao) VALUES (1, 60, 80, TRIM(' 00:10:15,129'), TRIM(' 00:10:54,069'), '&lt;ARBITRO_DESCONHECIDO&gt;', '', 'PAUSE', '&lt;NAO_CLASSIFICADO&gt;', NULL, NULL, NULL)</v>
      </c>
      <c r="R4383" t="s">
        <v>10327</v>
      </c>
    </row>
    <row r="4384" spans="1:18" hidden="1" x14ac:dyDescent="0.25">
      <c r="A4384" s="7">
        <f>anotacoes!D4384</f>
        <v>40894</v>
      </c>
      <c r="B4384" t="str">
        <f>anotacoes!C4384</f>
        <v>GRAND SLAM TOKYO 2011</v>
      </c>
      <c r="C4384" t="str">
        <f>anotacoes!E4384</f>
        <v>LUCENTI</v>
      </c>
      <c r="D4384" t="str">
        <f>anotacoes!F4384</f>
        <v>GUILHEIRO</v>
      </c>
      <c r="E4384" t="s">
        <v>10325</v>
      </c>
      <c r="F4384">
        <f>anotacoes!A4384</f>
        <v>60</v>
      </c>
      <c r="G4384">
        <f>anotacoes!B4384</f>
        <v>81</v>
      </c>
      <c r="H4384" t="str">
        <f>anotacoes!K4384</f>
        <v xml:space="preserve"> 00:10:54,069</v>
      </c>
      <c r="I4384" t="str">
        <f>anotacoes!L4384</f>
        <v xml:space="preserve"> 00:11:40,768</v>
      </c>
      <c r="J4384" t="str">
        <f>IF(L4384="PAUSE",E4384,IF(anotacoes!G4388=conversao_anotacoes!C4384,conversao_anotacoes!C4384,conversao_anotacoes!D4384))</f>
        <v>LUCENTI</v>
      </c>
      <c r="K4384" t="str">
        <f t="shared" si="136"/>
        <v>GUILHEIRO</v>
      </c>
      <c r="L4384" t="str">
        <f>UPPER(anotacoes!H4384)</f>
        <v>DISPLACEMENT</v>
      </c>
      <c r="M4384" t="str">
        <f>IF(OR(L4384="ATTACK",L4384="FINTA"),"&lt;TECNICA&gt;",UPPER(anotacoes!I4384))</f>
        <v>2-3 STEP HESITANT LEFT</v>
      </c>
      <c r="N4384" t="str">
        <f>IF(OR(L4384="ATTACK",L4384="FINTA"),UPPER(anotacoes!I4384),"")</f>
        <v/>
      </c>
      <c r="O4384" s="6" t="str">
        <f>IF(anotacoes!N4384=0,"",anotacoes!N4384)</f>
        <v/>
      </c>
      <c r="P4384" t="str">
        <f>IF(anotacoes!M4384=0,"",UPPER(anotacoes!M4384))</f>
        <v/>
      </c>
      <c r="Q4384" t="str">
        <f t="shared" si="137"/>
        <v>INSERT INTO CONVERSAO_LUTA_ACAO (cd_conversao, id_luta, sequencia, momento_inicio, momento_fim, quem_faz, quem_sofre, acao_tipo, acao, tecnica, direcao, pontuacao) VALUES (1, 60, 81, TRIM(' 00:10:54,069'), TRIM(' 00:11:40,768'), 'LUCENTI', 'GUILHEIRO', 'DISPLACEMENT', '2-3 STEP HESITANT LEFT', NULL, NULL, NULL)</v>
      </c>
      <c r="R4384" t="s">
        <v>10327</v>
      </c>
    </row>
    <row r="4385" spans="1:18" hidden="1" x14ac:dyDescent="0.25">
      <c r="A4385" s="7">
        <f>anotacoes!D4385</f>
        <v>40894</v>
      </c>
      <c r="B4385" t="str">
        <f>anotacoes!C4385</f>
        <v>GRAND SLAM TOKYO 2011</v>
      </c>
      <c r="C4385" t="str">
        <f>anotacoes!E4385</f>
        <v>LUCENTI</v>
      </c>
      <c r="D4385" t="str">
        <f>anotacoes!F4385</f>
        <v>GUILHEIRO</v>
      </c>
      <c r="E4385" t="s">
        <v>10325</v>
      </c>
      <c r="F4385">
        <f>anotacoes!A4385</f>
        <v>60</v>
      </c>
      <c r="G4385">
        <f>anotacoes!B4385</f>
        <v>82</v>
      </c>
      <c r="H4385" t="str">
        <f>anotacoes!K4385</f>
        <v xml:space="preserve"> 00:11:40,768</v>
      </c>
      <c r="I4385" t="str">
        <f>anotacoes!L4385</f>
        <v xml:space="preserve"> 00:11:43,395</v>
      </c>
      <c r="J4385" t="str">
        <f>IF(L4385="PAUSE",E4385,IF(anotacoes!G4389=conversao_anotacoes!C4385,conversao_anotacoes!C4385,conversao_anotacoes!D4385))</f>
        <v>LUCENTI</v>
      </c>
      <c r="K4385" t="str">
        <f t="shared" si="136"/>
        <v>GUILHEIRO</v>
      </c>
      <c r="L4385" t="str">
        <f>UPPER(anotacoes!H4385)</f>
        <v>GRIP TIME</v>
      </c>
      <c r="M4385" t="str">
        <f>IF(OR(L4385="ATTACK",L4385="FINTA"),"&lt;TECNICA&gt;",UPPER(anotacoes!I4385))</f>
        <v>LEFT COLLAR RIGHT SLEEVE</v>
      </c>
      <c r="N4385" t="str">
        <f>IF(OR(L4385="ATTACK",L4385="FINTA"),UPPER(anotacoes!I4385),"")</f>
        <v/>
      </c>
      <c r="O4385" s="6" t="str">
        <f>IF(anotacoes!N4385=0,"",anotacoes!N4385)</f>
        <v/>
      </c>
      <c r="P4385" t="str">
        <f>IF(anotacoes!M4385=0,"",UPPER(anotacoes!M4385))</f>
        <v/>
      </c>
      <c r="Q4385" t="str">
        <f t="shared" si="137"/>
        <v>INSERT INTO CONVERSAO_LUTA_ACAO (cd_conversao, id_luta, sequencia, momento_inicio, momento_fim, quem_faz, quem_sofre, acao_tipo, acao, tecnica, direcao, pontuacao) VALUES (1, 60, 82, TRIM(' 00:11:40,768'), TRIM(' 00:11:43,395'), 'LUCENTI', 'GUILHEIRO', 'GRIP TIME', 'LEFT COLLAR RIGHT SLEEVE', NULL, NULL, NULL)</v>
      </c>
      <c r="R4385" t="s">
        <v>10327</v>
      </c>
    </row>
    <row r="4386" spans="1:18" hidden="1" x14ac:dyDescent="0.25">
      <c r="A4386" s="7">
        <f>anotacoes!D4386</f>
        <v>40894</v>
      </c>
      <c r="B4386" t="str">
        <f>anotacoes!C4386</f>
        <v>GRAND SLAM TOKYO 2011</v>
      </c>
      <c r="C4386" t="str">
        <f>anotacoes!E4386</f>
        <v>LUCENTI</v>
      </c>
      <c r="D4386" t="str">
        <f>anotacoes!F4386</f>
        <v>GUILHEIRO</v>
      </c>
      <c r="E4386" t="s">
        <v>10325</v>
      </c>
      <c r="F4386">
        <f>anotacoes!A4386</f>
        <v>60</v>
      </c>
      <c r="G4386">
        <f>anotacoes!B4386</f>
        <v>83</v>
      </c>
      <c r="H4386" t="str">
        <f>anotacoes!K4386</f>
        <v xml:space="preserve"> 00:11:43,395</v>
      </c>
      <c r="I4386" t="str">
        <f>anotacoes!L4386</f>
        <v xml:space="preserve"> 00:11:45,913</v>
      </c>
      <c r="J4386" t="str">
        <f>IF(L4386="PAUSE",E4386,IF(anotacoes!G4390=conversao_anotacoes!C4386,conversao_anotacoes!C4386,conversao_anotacoes!D4386))</f>
        <v>LUCENTI</v>
      </c>
      <c r="K4386" t="str">
        <f t="shared" si="136"/>
        <v>GUILHEIRO</v>
      </c>
      <c r="L4386" t="str">
        <f>UPPER(anotacoes!H4386)</f>
        <v>GRIP TIME</v>
      </c>
      <c r="M4386" t="str">
        <f>IF(OR(L4386="ATTACK",L4386="FINTA"),"&lt;TECNICA&gt;",UPPER(anotacoes!I4386))</f>
        <v>LEFT SLEEVE</v>
      </c>
      <c r="N4386" t="str">
        <f>IF(OR(L4386="ATTACK",L4386="FINTA"),UPPER(anotacoes!I4386),"")</f>
        <v/>
      </c>
      <c r="O4386" s="6" t="str">
        <f>IF(anotacoes!N4386=0,"",anotacoes!N4386)</f>
        <v/>
      </c>
      <c r="P4386" t="str">
        <f>IF(anotacoes!M4386=0,"",UPPER(anotacoes!M4386))</f>
        <v/>
      </c>
      <c r="Q4386" t="str">
        <f t="shared" si="137"/>
        <v>INSERT INTO CONVERSAO_LUTA_ACAO (cd_conversao, id_luta, sequencia, momento_inicio, momento_fim, quem_faz, quem_sofre, acao_tipo, acao, tecnica, direcao, pontuacao) VALUES (1, 60, 83, TRIM(' 00:11:43,395'), TRIM(' 00:11:45,913'), 'LUCENTI', 'GUILHEIRO', 'GRIP TIME', 'LEFT SLEEVE', NULL, NULL, NULL)</v>
      </c>
      <c r="R4386" t="s">
        <v>10327</v>
      </c>
    </row>
    <row r="4387" spans="1:18" hidden="1" x14ac:dyDescent="0.25">
      <c r="A4387" s="7">
        <f>anotacoes!D4387</f>
        <v>40894</v>
      </c>
      <c r="B4387" t="str">
        <f>anotacoes!C4387</f>
        <v>GRAND SLAM TOKYO 2011</v>
      </c>
      <c r="C4387" t="str">
        <f>anotacoes!E4387</f>
        <v>LUCENTI</v>
      </c>
      <c r="D4387" t="str">
        <f>anotacoes!F4387</f>
        <v>GUILHEIRO</v>
      </c>
      <c r="E4387" t="s">
        <v>10325</v>
      </c>
      <c r="F4387">
        <f>anotacoes!A4387</f>
        <v>60</v>
      </c>
      <c r="G4387">
        <f>anotacoes!B4387</f>
        <v>84</v>
      </c>
      <c r="H4387" t="str">
        <f>anotacoes!K4387</f>
        <v xml:space="preserve"> 00:11:46,105</v>
      </c>
      <c r="I4387" t="str">
        <f>anotacoes!L4387</f>
        <v xml:space="preserve"> 00:11:56,491</v>
      </c>
      <c r="J4387" t="str">
        <f>IF(L4387="PAUSE",E4387,IF(anotacoes!G4391=conversao_anotacoes!C4387,conversao_anotacoes!C4387,conversao_anotacoes!D4387))</f>
        <v>&lt;ARBITRO_DESCONHECIDO&gt;</v>
      </c>
      <c r="K4387" t="str">
        <f t="shared" si="136"/>
        <v/>
      </c>
      <c r="L4387" t="str">
        <f>UPPER(anotacoes!H4387)</f>
        <v>PAUSE</v>
      </c>
      <c r="M4387" t="str">
        <f>IF(OR(L4387="ATTACK",L4387="FINTA"),"&lt;TECNICA&gt;",UPPER(anotacoes!I4387))</f>
        <v>SHIDO WITH SCORE</v>
      </c>
      <c r="N4387" t="str">
        <f>IF(OR(L4387="ATTACK",L4387="FINTA"),UPPER(anotacoes!I4387),"")</f>
        <v/>
      </c>
      <c r="O4387" s="6" t="str">
        <f>IF(anotacoes!N4387=0,"",anotacoes!N4387)</f>
        <v/>
      </c>
      <c r="P4387" t="str">
        <f>IF(anotacoes!M4387=0,"",UPPER(anotacoes!M4387))</f>
        <v/>
      </c>
      <c r="Q4387" t="str">
        <f t="shared" si="137"/>
        <v>INSERT INTO CONVERSAO_LUTA_ACAO (cd_conversao, id_luta, sequencia, momento_inicio, momento_fim, quem_faz, quem_sofre, acao_tipo, acao, tecnica, direcao, pontuacao) VALUES (1, 60, 84, TRIM(' 00:11:46,105'), TRIM(' 00:11:56,491'), '&lt;ARBITRO_DESCONHECIDO&gt;', '', 'PAUSE', 'SHIDO WITH SCORE', NULL, NULL, NULL)</v>
      </c>
      <c r="R4387" t="s">
        <v>10327</v>
      </c>
    </row>
    <row r="4388" spans="1:18" hidden="1" x14ac:dyDescent="0.25">
      <c r="A4388" s="7">
        <f>anotacoes!D4388</f>
        <v>40894</v>
      </c>
      <c r="B4388" t="str">
        <f>anotacoes!C4388</f>
        <v>GRAND SLAM TOKYO 2011</v>
      </c>
      <c r="C4388" t="str">
        <f>anotacoes!E4388</f>
        <v>LUCENTI</v>
      </c>
      <c r="D4388" t="str">
        <f>anotacoes!F4388</f>
        <v>GUILHEIRO</v>
      </c>
      <c r="E4388" t="s">
        <v>10325</v>
      </c>
      <c r="F4388">
        <f>anotacoes!A4388</f>
        <v>60</v>
      </c>
      <c r="G4388">
        <f>anotacoes!B4388</f>
        <v>85</v>
      </c>
      <c r="H4388" t="str">
        <f>anotacoes!K4388</f>
        <v xml:space="preserve"> 00:11:56,628</v>
      </c>
      <c r="I4388" t="str">
        <f>anotacoes!L4388</f>
        <v xml:space="preserve"> 00:11:58,633</v>
      </c>
      <c r="J4388" t="str">
        <f>IF(L4388="PAUSE",E4388,IF(anotacoes!G4392=conversao_anotacoes!C4388,conversao_anotacoes!C4388,conversao_anotacoes!D4388))</f>
        <v>LUCENTI</v>
      </c>
      <c r="K4388" t="str">
        <f t="shared" si="136"/>
        <v>GUILHEIRO</v>
      </c>
      <c r="L4388" t="str">
        <f>UPPER(anotacoes!H4388)</f>
        <v>DISPLACEMENT</v>
      </c>
      <c r="M4388" t="str">
        <f>IF(OR(L4388="ATTACK",L4388="FINTA"),"&lt;TECNICA&gt;",UPPER(anotacoes!I4388))</f>
        <v>2-3 STEP HESITANT LEFT</v>
      </c>
      <c r="N4388" t="str">
        <f>IF(OR(L4388="ATTACK",L4388="FINTA"),UPPER(anotacoes!I4388),"")</f>
        <v/>
      </c>
      <c r="O4388" s="6" t="str">
        <f>IF(anotacoes!N4388=0,"",anotacoes!N4388)</f>
        <v/>
      </c>
      <c r="P4388" t="str">
        <f>IF(anotacoes!M4388=0,"",UPPER(anotacoes!M4388))</f>
        <v/>
      </c>
      <c r="Q4388" t="str">
        <f t="shared" si="137"/>
        <v>INSERT INTO CONVERSAO_LUTA_ACAO (cd_conversao, id_luta, sequencia, momento_inicio, momento_fim, quem_faz, quem_sofre, acao_tipo, acao, tecnica, direcao, pontuacao) VALUES (1, 60, 85, TRIM(' 00:11:56,628'), TRIM(' 00:11:58,633'), 'LUCENTI', 'GUILHEIRO', 'DISPLACEMENT', '2-3 STEP HESITANT LEFT', NULL, NULL, NULL)</v>
      </c>
      <c r="R4388" t="s">
        <v>10327</v>
      </c>
    </row>
    <row r="4389" spans="1:18" hidden="1" x14ac:dyDescent="0.25">
      <c r="A4389" s="7">
        <f>anotacoes!D4389</f>
        <v>40894</v>
      </c>
      <c r="B4389" t="str">
        <f>anotacoes!C4389</f>
        <v>GRAND SLAM TOKYO 2011</v>
      </c>
      <c r="C4389" t="str">
        <f>anotacoes!E4389</f>
        <v>LUCENTI</v>
      </c>
      <c r="D4389" t="str">
        <f>anotacoes!F4389</f>
        <v>GUILHEIRO</v>
      </c>
      <c r="E4389" t="s">
        <v>10325</v>
      </c>
      <c r="F4389">
        <f>anotacoes!A4389</f>
        <v>60</v>
      </c>
      <c r="G4389">
        <f>anotacoes!B4389</f>
        <v>86</v>
      </c>
      <c r="H4389" t="str">
        <f>anotacoes!K4389</f>
        <v xml:space="preserve"> 00:11:58,633</v>
      </c>
      <c r="I4389" t="str">
        <f>anotacoes!L4389</f>
        <v xml:space="preserve"> 00:12:00,923</v>
      </c>
      <c r="J4389" t="str">
        <f>IF(L4389="PAUSE",E4389,IF(anotacoes!G4393=conversao_anotacoes!C4389,conversao_anotacoes!C4389,conversao_anotacoes!D4389))</f>
        <v>LUCENTI</v>
      </c>
      <c r="K4389" t="str">
        <f t="shared" si="136"/>
        <v>GUILHEIRO</v>
      </c>
      <c r="L4389" t="str">
        <f>UPPER(anotacoes!H4389)</f>
        <v>GRIP TIME</v>
      </c>
      <c r="M4389" t="str">
        <f>IF(OR(L4389="ATTACK",L4389="FINTA"),"&lt;TECNICA&gt;",UPPER(anotacoes!I4389))</f>
        <v>RIGHT SLEEVE LEFT SLEEVE</v>
      </c>
      <c r="N4389" t="str">
        <f>IF(OR(L4389="ATTACK",L4389="FINTA"),UPPER(anotacoes!I4389),"")</f>
        <v/>
      </c>
      <c r="O4389" s="6" t="str">
        <f>IF(anotacoes!N4389=0,"",anotacoes!N4389)</f>
        <v/>
      </c>
      <c r="P4389" t="str">
        <f>IF(anotacoes!M4389=0,"",UPPER(anotacoes!M4389))</f>
        <v/>
      </c>
      <c r="Q4389" t="str">
        <f t="shared" si="137"/>
        <v>INSERT INTO CONVERSAO_LUTA_ACAO (cd_conversao, id_luta, sequencia, momento_inicio, momento_fim, quem_faz, quem_sofre, acao_tipo, acao, tecnica, direcao, pontuacao) VALUES (1, 60, 86, TRIM(' 00:11:58,633'), TRIM(' 00:12:00,923'), 'LUCENTI', 'GUILHEIRO', 'GRIP TIME', 'RIGHT SLEEVE LEFT SLEEVE', NULL, NULL, NULL)</v>
      </c>
      <c r="R4389" t="s">
        <v>10327</v>
      </c>
    </row>
    <row r="4390" spans="1:18" hidden="1" x14ac:dyDescent="0.25">
      <c r="A4390" s="7">
        <f>anotacoes!D4390</f>
        <v>40894</v>
      </c>
      <c r="B4390" t="str">
        <f>anotacoes!C4390</f>
        <v>GRAND SLAM TOKYO 2011</v>
      </c>
      <c r="C4390" t="str">
        <f>anotacoes!E4390</f>
        <v>LUCENTI</v>
      </c>
      <c r="D4390" t="str">
        <f>anotacoes!F4390</f>
        <v>GUILHEIRO</v>
      </c>
      <c r="E4390" t="s">
        <v>10325</v>
      </c>
      <c r="F4390">
        <f>anotacoes!A4390</f>
        <v>60</v>
      </c>
      <c r="G4390">
        <f>anotacoes!B4390</f>
        <v>87</v>
      </c>
      <c r="H4390" t="str">
        <f>anotacoes!K4390</f>
        <v xml:space="preserve"> 00:12:00,923</v>
      </c>
      <c r="I4390" t="str">
        <f>anotacoes!L4390</f>
        <v xml:space="preserve"> 00:12:03,229</v>
      </c>
      <c r="J4390" t="str">
        <f>IF(L4390="PAUSE",E4390,IF(anotacoes!G4394=conversao_anotacoes!C4390,conversao_anotacoes!C4390,conversao_anotacoes!D4390))</f>
        <v>LUCENTI</v>
      </c>
      <c r="K4390" t="str">
        <f t="shared" si="136"/>
        <v>GUILHEIRO</v>
      </c>
      <c r="L4390" t="str">
        <f>UPPER(anotacoes!H4390)</f>
        <v>DEFENSE</v>
      </c>
      <c r="M4390" t="str">
        <f>IF(OR(L4390="ATTACK",L4390="FINTA"),"&lt;TECNICA&gt;",UPPER(anotacoes!I4390))</f>
        <v>TAE-SABAKI RIGHT</v>
      </c>
      <c r="N4390" t="str">
        <f>IF(OR(L4390="ATTACK",L4390="FINTA"),UPPER(anotacoes!I4390),"")</f>
        <v/>
      </c>
      <c r="O4390" s="6" t="str">
        <f>IF(anotacoes!N4390=0,"",anotacoes!N4390)</f>
        <v/>
      </c>
      <c r="P4390" t="str">
        <f>IF(anotacoes!M4390=0,"",UPPER(anotacoes!M4390))</f>
        <v/>
      </c>
      <c r="Q4390" t="str">
        <f t="shared" si="137"/>
        <v>INSERT INTO CONVERSAO_LUTA_ACAO (cd_conversao, id_luta, sequencia, momento_inicio, momento_fim, quem_faz, quem_sofre, acao_tipo, acao, tecnica, direcao, pontuacao) VALUES (1, 60, 87, TRIM(' 00:12:00,923'), TRIM(' 00:12:03,229'), 'LUCENTI', 'GUILHEIRO', 'DEFENSE', 'TAE-SABAKI RIGHT', NULL, NULL, NULL)</v>
      </c>
      <c r="R4390" t="s">
        <v>10327</v>
      </c>
    </row>
    <row r="4391" spans="1:18" hidden="1" x14ac:dyDescent="0.25">
      <c r="A4391" s="7">
        <f>anotacoes!D4391</f>
        <v>40894</v>
      </c>
      <c r="B4391" t="str">
        <f>anotacoes!C4391</f>
        <v>GRAND SLAM TOKYO 2011</v>
      </c>
      <c r="C4391" t="str">
        <f>anotacoes!E4391</f>
        <v>LUCENTI</v>
      </c>
      <c r="D4391" t="str">
        <f>anotacoes!F4391</f>
        <v>GUILHEIRO</v>
      </c>
      <c r="E4391" t="s">
        <v>10325</v>
      </c>
      <c r="F4391">
        <f>anotacoes!A4391</f>
        <v>60</v>
      </c>
      <c r="G4391">
        <f>anotacoes!B4391</f>
        <v>88</v>
      </c>
      <c r="H4391" t="str">
        <f>anotacoes!K4391</f>
        <v xml:space="preserve"> 00:12:03,229</v>
      </c>
      <c r="I4391" t="str">
        <f>anotacoes!L4391</f>
        <v xml:space="preserve"> 00:12:07,526</v>
      </c>
      <c r="J4391" t="str">
        <f>IF(L4391="PAUSE",E4391,IF(anotacoes!G4395=conversao_anotacoes!C4391,conversao_anotacoes!C4391,conversao_anotacoes!D4391))</f>
        <v>&lt;ARBITRO_DESCONHECIDO&gt;</v>
      </c>
      <c r="K4391" t="str">
        <f t="shared" si="136"/>
        <v/>
      </c>
      <c r="L4391" t="str">
        <f>UPPER(anotacoes!H4391)</f>
        <v>PAUSE</v>
      </c>
      <c r="M4391" t="str">
        <f>IF(OR(L4391="ATTACK",L4391="FINTA"),"&lt;TECNICA&gt;",UPPER(anotacoes!I4391))</f>
        <v>&lt;NAO_CLASSIFICADO&gt;</v>
      </c>
      <c r="N4391" t="str">
        <f>IF(OR(L4391="ATTACK",L4391="FINTA"),UPPER(anotacoes!I4391),"")</f>
        <v/>
      </c>
      <c r="O4391" s="6" t="str">
        <f>IF(anotacoes!N4391=0,"",anotacoes!N4391)</f>
        <v/>
      </c>
      <c r="P4391" t="str">
        <f>IF(anotacoes!M4391=0,"",UPPER(anotacoes!M4391))</f>
        <v/>
      </c>
      <c r="Q4391" t="str">
        <f t="shared" si="137"/>
        <v>INSERT INTO CONVERSAO_LUTA_ACAO (cd_conversao, id_luta, sequencia, momento_inicio, momento_fim, quem_faz, quem_sofre, acao_tipo, acao, tecnica, direcao, pontuacao) VALUES (1, 60, 88, TRIM(' 00:12:03,229'), TRIM(' 00:12:07,526'), '&lt;ARBITRO_DESCONHECIDO&gt;', '', 'PAUSE', '&lt;NAO_CLASSIFICADO&gt;', NULL, NULL, NULL)</v>
      </c>
      <c r="R4391" t="s">
        <v>10327</v>
      </c>
    </row>
    <row r="4392" spans="1:18" hidden="1" x14ac:dyDescent="0.25">
      <c r="A4392" s="7">
        <f>anotacoes!D4392</f>
        <v>40894</v>
      </c>
      <c r="B4392" t="str">
        <f>anotacoes!C4392</f>
        <v>GRAND SLAM TOKYO 2011</v>
      </c>
      <c r="C4392" t="str">
        <f>anotacoes!E4392</f>
        <v>LUCENTI</v>
      </c>
      <c r="D4392" t="str">
        <f>anotacoes!F4392</f>
        <v>GUILHEIRO</v>
      </c>
      <c r="E4392" t="s">
        <v>10325</v>
      </c>
      <c r="F4392">
        <f>anotacoes!A4392</f>
        <v>60</v>
      </c>
      <c r="G4392">
        <f>anotacoes!B4392</f>
        <v>89</v>
      </c>
      <c r="H4392" t="str">
        <f>anotacoes!K4392</f>
        <v xml:space="preserve"> 00:12:07,526</v>
      </c>
      <c r="I4392" t="str">
        <f>anotacoes!L4392</f>
        <v xml:space="preserve"> 00:12:10,302</v>
      </c>
      <c r="J4392" t="str">
        <f>IF(L4392="PAUSE",E4392,IF(anotacoes!G4396=conversao_anotacoes!C4392,conversao_anotacoes!C4392,conversao_anotacoes!D4392))</f>
        <v>LUCENTI</v>
      </c>
      <c r="K4392" t="str">
        <f t="shared" si="136"/>
        <v>GUILHEIRO</v>
      </c>
      <c r="L4392" t="str">
        <f>UPPER(anotacoes!H4392)</f>
        <v>DISPLACEMENT</v>
      </c>
      <c r="M4392" t="str">
        <f>IF(OR(L4392="ATTACK",L4392="FINTA"),"&lt;TECNICA&gt;",UPPER(anotacoes!I4392))</f>
        <v>TRY TO GRIP WITH CONTACT</v>
      </c>
      <c r="N4392" t="str">
        <f>IF(OR(L4392="ATTACK",L4392="FINTA"),UPPER(anotacoes!I4392),"")</f>
        <v/>
      </c>
      <c r="O4392" s="6" t="str">
        <f>IF(anotacoes!N4392=0,"",anotacoes!N4392)</f>
        <v/>
      </c>
      <c r="P4392" t="str">
        <f>IF(anotacoes!M4392=0,"",UPPER(anotacoes!M4392))</f>
        <v/>
      </c>
      <c r="Q4392" t="str">
        <f t="shared" si="137"/>
        <v>INSERT INTO CONVERSAO_LUTA_ACAO (cd_conversao, id_luta, sequencia, momento_inicio, momento_fim, quem_faz, quem_sofre, acao_tipo, acao, tecnica, direcao, pontuacao) VALUES (1, 60, 89, TRIM(' 00:12:07,526'), TRIM(' 00:12:10,302'), 'LUCENTI', 'GUILHEIRO', 'DISPLACEMENT', 'TRY TO GRIP WITH CONTACT', NULL, NULL, NULL)</v>
      </c>
      <c r="R4392" t="s">
        <v>10327</v>
      </c>
    </row>
    <row r="4393" spans="1:18" hidden="1" x14ac:dyDescent="0.25">
      <c r="A4393" s="7">
        <f>anotacoes!D4393</f>
        <v>40894</v>
      </c>
      <c r="B4393" t="str">
        <f>anotacoes!C4393</f>
        <v>GRAND SLAM TOKYO 2011</v>
      </c>
      <c r="C4393" t="str">
        <f>anotacoes!E4393</f>
        <v>LUCENTI</v>
      </c>
      <c r="D4393" t="str">
        <f>anotacoes!F4393</f>
        <v>GUILHEIRO</v>
      </c>
      <c r="E4393" t="s">
        <v>10325</v>
      </c>
      <c r="F4393">
        <f>anotacoes!A4393</f>
        <v>60</v>
      </c>
      <c r="G4393">
        <f>anotacoes!B4393</f>
        <v>90</v>
      </c>
      <c r="H4393" t="str">
        <f>anotacoes!K4393</f>
        <v xml:space="preserve"> 00:12:10,302</v>
      </c>
      <c r="I4393" t="str">
        <f>anotacoes!L4393</f>
        <v xml:space="preserve"> 00:12:30,378</v>
      </c>
      <c r="J4393" t="str">
        <f>IF(L4393="PAUSE",E4393,IF(anotacoes!G4397=conversao_anotacoes!C4393,conversao_anotacoes!C4393,conversao_anotacoes!D4393))</f>
        <v>LUCENTI</v>
      </c>
      <c r="K4393" t="str">
        <f t="shared" si="136"/>
        <v>GUILHEIRO</v>
      </c>
      <c r="L4393" t="str">
        <f>UPPER(anotacoes!H4393)</f>
        <v>GRIP TIME</v>
      </c>
      <c r="M4393" t="str">
        <f>IF(OR(L4393="ATTACK",L4393="FINTA"),"&lt;TECNICA&gt;",UPPER(anotacoes!I4393))</f>
        <v>RIGHT SLEEVE LEFT SLEEVE</v>
      </c>
      <c r="N4393" t="str">
        <f>IF(OR(L4393="ATTACK",L4393="FINTA"),UPPER(anotacoes!I4393),"")</f>
        <v/>
      </c>
      <c r="O4393" s="6" t="str">
        <f>IF(anotacoes!N4393=0,"",anotacoes!N4393)</f>
        <v/>
      </c>
      <c r="P4393" t="str">
        <f>IF(anotacoes!M4393=0,"",UPPER(anotacoes!M4393))</f>
        <v/>
      </c>
      <c r="Q4393" t="str">
        <f t="shared" si="137"/>
        <v>INSERT INTO CONVERSAO_LUTA_ACAO (cd_conversao, id_luta, sequencia, momento_inicio, momento_fim, quem_faz, quem_sofre, acao_tipo, acao, tecnica, direcao, pontuacao) VALUES (1, 60, 90, TRIM(' 00:12:10,302'), TRIM(' 00:12:30,378'), 'LUCENTI', 'GUILHEIRO', 'GRIP TIME', 'RIGHT SLEEVE LEFT SLEEVE', NULL, NULL, NULL)</v>
      </c>
      <c r="R4393" t="s">
        <v>10327</v>
      </c>
    </row>
    <row r="4394" spans="1:18" hidden="1" x14ac:dyDescent="0.25">
      <c r="A4394" s="7">
        <f>anotacoes!D4394</f>
        <v>40894</v>
      </c>
      <c r="B4394" t="str">
        <f>anotacoes!C4394</f>
        <v>GRAND SLAM TOKYO 2011</v>
      </c>
      <c r="C4394" t="str">
        <f>anotacoes!E4394</f>
        <v>LUCENTI</v>
      </c>
      <c r="D4394" t="str">
        <f>anotacoes!F4394</f>
        <v>GUILHEIRO</v>
      </c>
      <c r="E4394" t="s">
        <v>10325</v>
      </c>
      <c r="F4394">
        <f>anotacoes!A4394</f>
        <v>60</v>
      </c>
      <c r="G4394">
        <f>anotacoes!B4394</f>
        <v>91</v>
      </c>
      <c r="H4394" t="str">
        <f>anotacoes!K4394</f>
        <v xml:space="preserve"> 00:12:30,378</v>
      </c>
      <c r="I4394" t="str">
        <f>anotacoes!L4394</f>
        <v xml:space="preserve"> 00:13:32,614</v>
      </c>
      <c r="J4394" t="str">
        <f>IF(L4394="PAUSE",E4394,IF(anotacoes!G4398=conversao_anotacoes!C4394,conversao_anotacoes!C4394,conversao_anotacoes!D4394))</f>
        <v>&lt;ARBITRO_DESCONHECIDO&gt;</v>
      </c>
      <c r="K4394" t="str">
        <f t="shared" si="136"/>
        <v/>
      </c>
      <c r="L4394" t="str">
        <f>UPPER(anotacoes!H4394)</f>
        <v>PAUSE</v>
      </c>
      <c r="M4394" t="str">
        <f>IF(OR(L4394="ATTACK",L4394="FINTA"),"&lt;TECNICA&gt;",UPPER(anotacoes!I4394))</f>
        <v>&lt;NAO_CLASSIFICADO&gt;</v>
      </c>
      <c r="N4394" t="str">
        <f>IF(OR(L4394="ATTACK",L4394="FINTA"),UPPER(anotacoes!I4394),"")</f>
        <v/>
      </c>
      <c r="O4394" s="6" t="str">
        <f>IF(anotacoes!N4394=0,"",anotacoes!N4394)</f>
        <v/>
      </c>
      <c r="P4394" t="str">
        <f>IF(anotacoes!M4394=0,"",UPPER(anotacoes!M4394))</f>
        <v/>
      </c>
      <c r="Q4394" t="str">
        <f t="shared" si="137"/>
        <v>INSERT INTO CONVERSAO_LUTA_ACAO (cd_conversao, id_luta, sequencia, momento_inicio, momento_fim, quem_faz, quem_sofre, acao_tipo, acao, tecnica, direcao, pontuacao) VALUES (1, 60, 91, TRIM(' 00:12:30,378'), TRIM(' 00:13:32,614'), '&lt;ARBITRO_DESCONHECIDO&gt;', '', 'PAUSE', '&lt;NAO_CLASSIFICADO&gt;', NULL, NULL, NULL)</v>
      </c>
      <c r="R4394" t="s">
        <v>10327</v>
      </c>
    </row>
    <row r="4395" spans="1:18" hidden="1" x14ac:dyDescent="0.25">
      <c r="A4395" s="7">
        <f>anotacoes!D4395</f>
        <v>40843</v>
      </c>
      <c r="B4395" t="str">
        <f>anotacoes!C4395</f>
        <v>PAN AMERICAN GAMES GUADALAJARA 2011</v>
      </c>
      <c r="C4395" t="str">
        <f>anotacoes!E4395</f>
        <v>LUCENTI</v>
      </c>
      <c r="D4395" t="str">
        <f>anotacoes!F4395</f>
        <v>RODRIGUEZ</v>
      </c>
      <c r="E4395" t="s">
        <v>10325</v>
      </c>
      <c r="F4395">
        <f>anotacoes!A4395</f>
        <v>61</v>
      </c>
      <c r="G4395">
        <f>anotacoes!B4395</f>
        <v>1</v>
      </c>
      <c r="H4395" t="str">
        <f>anotacoes!K4395</f>
        <v xml:space="preserve"> 00:00:07,607</v>
      </c>
      <c r="I4395" t="str">
        <f>anotacoes!L4395</f>
        <v xml:space="preserve"> 00:00:13,942</v>
      </c>
      <c r="J4395" t="str">
        <f>IF(L4395="PAUSE",E4395,IF(anotacoes!G4399=conversao_anotacoes!C4395,conversao_anotacoes!C4395,conversao_anotacoes!D4395))</f>
        <v>LUCENTI</v>
      </c>
      <c r="K4395" t="str">
        <f t="shared" si="136"/>
        <v>RODRIGUEZ</v>
      </c>
      <c r="L4395" t="str">
        <f>UPPER(anotacoes!H4395)</f>
        <v>DISPLACEMENT</v>
      </c>
      <c r="M4395" t="str">
        <f>IF(OR(L4395="ATTACK",L4395="FINTA"),"&lt;TECNICA&gt;",UPPER(anotacoes!I4395))</f>
        <v>2-3 STEP HESITANT RIGHT</v>
      </c>
      <c r="N4395" t="str">
        <f>IF(OR(L4395="ATTACK",L4395="FINTA"),UPPER(anotacoes!I4395),"")</f>
        <v/>
      </c>
      <c r="O4395" s="6" t="str">
        <f>IF(anotacoes!N4395=0,"",anotacoes!N4395)</f>
        <v/>
      </c>
      <c r="P4395" t="str">
        <f>IF(anotacoes!M4395=0,"",UPPER(anotacoes!M4395))</f>
        <v/>
      </c>
      <c r="Q4395" t="str">
        <f t="shared" si="137"/>
        <v>INSERT INTO CONVERSAO_LUTA_ACAO (cd_conversao, id_luta, sequencia, momento_inicio, momento_fim, quem_faz, quem_sofre, acao_tipo, acao, tecnica, direcao, pontuacao) VALUES (1, 61, 1, TRIM(' 00:00:07,607'), TRIM(' 00:00:13,942'), 'LUCENTI', 'RODRIGUEZ', 'DISPLACEMENT', '2-3 STEP HESITANT RIGHT', NULL, NULL, NULL)</v>
      </c>
      <c r="R4395" t="s">
        <v>10327</v>
      </c>
    </row>
    <row r="4396" spans="1:18" hidden="1" x14ac:dyDescent="0.25">
      <c r="A4396" s="7">
        <f>anotacoes!D4396</f>
        <v>40843</v>
      </c>
      <c r="B4396" t="str">
        <f>anotacoes!C4396</f>
        <v>PAN AMERICAN GAMES GUADALAJARA 2011</v>
      </c>
      <c r="C4396" t="str">
        <f>anotacoes!E4396</f>
        <v>LUCENTI</v>
      </c>
      <c r="D4396" t="str">
        <f>anotacoes!F4396</f>
        <v>RODRIGUEZ</v>
      </c>
      <c r="E4396" t="s">
        <v>10325</v>
      </c>
      <c r="F4396">
        <f>anotacoes!A4396</f>
        <v>61</v>
      </c>
      <c r="G4396">
        <f>anotacoes!B4396</f>
        <v>2</v>
      </c>
      <c r="H4396" t="str">
        <f>anotacoes!K4396</f>
        <v xml:space="preserve"> 00:00:13,942</v>
      </c>
      <c r="I4396" t="str">
        <f>anotacoes!L4396</f>
        <v xml:space="preserve"> 00:00:22,498</v>
      </c>
      <c r="J4396" t="str">
        <f>IF(L4396="PAUSE",E4396,IF(anotacoes!G4400=conversao_anotacoes!C4396,conversao_anotacoes!C4396,conversao_anotacoes!D4396))</f>
        <v>LUCENTI</v>
      </c>
      <c r="K4396" t="str">
        <f t="shared" si="136"/>
        <v>RODRIGUEZ</v>
      </c>
      <c r="L4396" t="str">
        <f>UPPER(anotacoes!H4396)</f>
        <v>GRIP TIME</v>
      </c>
      <c r="M4396" t="str">
        <f>IF(OR(L4396="ATTACK",L4396="FINTA"),"&lt;TECNICA&gt;",UPPER(anotacoes!I4396))</f>
        <v>LEFT COLLAR RIGHT SLEEVE</v>
      </c>
      <c r="N4396" t="str">
        <f>IF(OR(L4396="ATTACK",L4396="FINTA"),UPPER(anotacoes!I4396),"")</f>
        <v/>
      </c>
      <c r="O4396" s="6" t="str">
        <f>IF(anotacoes!N4396=0,"",anotacoes!N4396)</f>
        <v/>
      </c>
      <c r="P4396" t="str">
        <f>IF(anotacoes!M4396=0,"",UPPER(anotacoes!M4396))</f>
        <v/>
      </c>
      <c r="Q4396" t="str">
        <f t="shared" si="137"/>
        <v>INSERT INTO CONVERSAO_LUTA_ACAO (cd_conversao, id_luta, sequencia, momento_inicio, momento_fim, quem_faz, quem_sofre, acao_tipo, acao, tecnica, direcao, pontuacao) VALUES (1, 61, 2, TRIM(' 00:00:13,942'), TRIM(' 00:00:22,498'), 'LUCENTI', 'RODRIGUEZ', 'GRIP TIME', 'LEFT COLLAR RIGHT SLEEVE', NULL, NULL, NULL)</v>
      </c>
      <c r="R4396" t="s">
        <v>10327</v>
      </c>
    </row>
    <row r="4397" spans="1:18" hidden="1" x14ac:dyDescent="0.25">
      <c r="A4397" s="7">
        <f>anotacoes!D4397</f>
        <v>40843</v>
      </c>
      <c r="B4397" t="str">
        <f>anotacoes!C4397</f>
        <v>PAN AMERICAN GAMES GUADALAJARA 2011</v>
      </c>
      <c r="C4397" t="str">
        <f>anotacoes!E4397</f>
        <v>LUCENTI</v>
      </c>
      <c r="D4397" t="str">
        <f>anotacoes!F4397</f>
        <v>RODRIGUEZ</v>
      </c>
      <c r="E4397" t="s">
        <v>10325</v>
      </c>
      <c r="F4397">
        <f>anotacoes!A4397</f>
        <v>61</v>
      </c>
      <c r="G4397">
        <f>anotacoes!B4397</f>
        <v>3</v>
      </c>
      <c r="H4397" t="str">
        <f>anotacoes!K4397</f>
        <v xml:space="preserve"> 00:00:22,498</v>
      </c>
      <c r="I4397" t="str">
        <f>anotacoes!L4397</f>
        <v xml:space="preserve"> 00:00:24,408</v>
      </c>
      <c r="J4397" t="str">
        <f>IF(L4397="PAUSE",E4397,IF(anotacoes!G4401=conversao_anotacoes!C4397,conversao_anotacoes!C4397,conversao_anotacoes!D4397))</f>
        <v>LUCENTI</v>
      </c>
      <c r="K4397" t="str">
        <f t="shared" si="136"/>
        <v>RODRIGUEZ</v>
      </c>
      <c r="L4397" t="str">
        <f>UPPER(anotacoes!H4397)</f>
        <v>ATTACK</v>
      </c>
      <c r="M4397" t="str">
        <f>IF(OR(L4397="ATTACK",L4397="FINTA"),"&lt;TECNICA&gt;",UPPER(anotacoes!I4397))</f>
        <v>&lt;TECNICA&gt;</v>
      </c>
      <c r="N4397" t="str">
        <f>IF(OR(L4397="ATTACK",L4397="FINTA"),UPPER(anotacoes!I4397),"")</f>
        <v>SEOI NAGE</v>
      </c>
      <c r="O4397" s="6">
        <f>IF(anotacoes!N4397=0,"",anotacoes!N4397)</f>
        <v>9</v>
      </c>
      <c r="P4397" t="str">
        <f>IF(anotacoes!M4397=0,"",UPPER(anotacoes!M4397))</f>
        <v/>
      </c>
      <c r="Q4397" t="str">
        <f t="shared" si="137"/>
        <v>INSERT INTO CONVERSAO_LUTA_ACAO (cd_conversao, id_luta, sequencia, momento_inicio, momento_fim, quem_faz, quem_sofre, acao_tipo, acao, tecnica, direcao, pontuacao) VALUES (1, 61, 3, TRIM(' 00:00:22,498'), TRIM(' 00:00:24,408'), 'LUCENTI', 'RODRIGUEZ', 'ATTACK', '&lt;TECNICA&gt;', 'SEOI NAGE', 9, NULL)</v>
      </c>
      <c r="R4397" t="s">
        <v>10327</v>
      </c>
    </row>
    <row r="4398" spans="1:18" hidden="1" x14ac:dyDescent="0.25">
      <c r="A4398" s="7">
        <f>anotacoes!D4398</f>
        <v>40843</v>
      </c>
      <c r="B4398" t="str">
        <f>anotacoes!C4398</f>
        <v>PAN AMERICAN GAMES GUADALAJARA 2011</v>
      </c>
      <c r="C4398" t="str">
        <f>anotacoes!E4398</f>
        <v>LUCENTI</v>
      </c>
      <c r="D4398" t="str">
        <f>anotacoes!F4398</f>
        <v>RODRIGUEZ</v>
      </c>
      <c r="E4398" t="s">
        <v>10325</v>
      </c>
      <c r="F4398">
        <f>anotacoes!A4398</f>
        <v>61</v>
      </c>
      <c r="G4398">
        <f>anotacoes!B4398</f>
        <v>4</v>
      </c>
      <c r="H4398" t="str">
        <f>anotacoes!K4398</f>
        <v xml:space="preserve"> 00:00:24,603</v>
      </c>
      <c r="I4398" t="str">
        <f>anotacoes!L4398</f>
        <v xml:space="preserve"> 00:00:28,729</v>
      </c>
      <c r="J4398" t="str">
        <f>IF(L4398="PAUSE",E4398,IF(anotacoes!G4402=conversao_anotacoes!C4398,conversao_anotacoes!C4398,conversao_anotacoes!D4398))</f>
        <v>LUCENTI</v>
      </c>
      <c r="K4398" t="str">
        <f t="shared" si="136"/>
        <v>RODRIGUEZ</v>
      </c>
      <c r="L4398" t="str">
        <f>UPPER(anotacoes!H4398)</f>
        <v>GROUNDWORK COMBAT</v>
      </c>
      <c r="M4398" t="str">
        <f>IF(OR(L4398="ATTACK",L4398="FINTA"),"&lt;TECNICA&gt;",UPPER(anotacoes!I4398))</f>
        <v>TRYING TO ATTACK</v>
      </c>
      <c r="N4398" t="str">
        <f>IF(OR(L4398="ATTACK",L4398="FINTA"),UPPER(anotacoes!I4398),"")</f>
        <v/>
      </c>
      <c r="O4398" s="6" t="str">
        <f>IF(anotacoes!N4398=0,"",anotacoes!N4398)</f>
        <v/>
      </c>
      <c r="P4398" t="str">
        <f>IF(anotacoes!M4398=0,"",UPPER(anotacoes!M4398))</f>
        <v/>
      </c>
      <c r="Q4398" t="str">
        <f t="shared" si="137"/>
        <v>INSERT INTO CONVERSAO_LUTA_ACAO (cd_conversao, id_luta, sequencia, momento_inicio, momento_fim, quem_faz, quem_sofre, acao_tipo, acao, tecnica, direcao, pontuacao) VALUES (1, 61, 4, TRIM(' 00:00:24,603'), TRIM(' 00:00:28,729'), 'LUCENTI', 'RODRIGUEZ', 'GROUNDWORK COMBAT', 'TRYING TO ATTACK', NULL, NULL, NULL)</v>
      </c>
      <c r="R4398" t="s">
        <v>10327</v>
      </c>
    </row>
    <row r="4399" spans="1:18" hidden="1" x14ac:dyDescent="0.25">
      <c r="A4399" s="7">
        <f>anotacoes!D4399</f>
        <v>40843</v>
      </c>
      <c r="B4399" t="str">
        <f>anotacoes!C4399</f>
        <v>PAN AMERICAN GAMES GUADALAJARA 2011</v>
      </c>
      <c r="C4399" t="str">
        <f>anotacoes!E4399</f>
        <v>LUCENTI</v>
      </c>
      <c r="D4399" t="str">
        <f>anotacoes!F4399</f>
        <v>RODRIGUEZ</v>
      </c>
      <c r="E4399" t="s">
        <v>10325</v>
      </c>
      <c r="F4399">
        <f>anotacoes!A4399</f>
        <v>61</v>
      </c>
      <c r="G4399">
        <f>anotacoes!B4399</f>
        <v>5</v>
      </c>
      <c r="H4399" t="str">
        <f>anotacoes!K4399</f>
        <v xml:space="preserve"> 00:00:28,925</v>
      </c>
      <c r="I4399" t="str">
        <f>anotacoes!L4399</f>
        <v xml:space="preserve"> 00:00:34,489</v>
      </c>
      <c r="J4399" t="str">
        <f>IF(L4399="PAUSE",E4399,IF(anotacoes!G4403=conversao_anotacoes!C4399,conversao_anotacoes!C4399,conversao_anotacoes!D4399))</f>
        <v>&lt;ARBITRO_DESCONHECIDO&gt;</v>
      </c>
      <c r="K4399" t="str">
        <f t="shared" si="136"/>
        <v/>
      </c>
      <c r="L4399" t="str">
        <f>UPPER(anotacoes!H4399)</f>
        <v>PAUSE</v>
      </c>
      <c r="M4399" t="str">
        <f>IF(OR(L4399="ATTACK",L4399="FINTA"),"&lt;TECNICA&gt;",UPPER(anotacoes!I4399))</f>
        <v>&lt;NAO_CLASSIFICADO&gt;</v>
      </c>
      <c r="N4399" t="str">
        <f>IF(OR(L4399="ATTACK",L4399="FINTA"),UPPER(anotacoes!I4399),"")</f>
        <v/>
      </c>
      <c r="O4399" s="6" t="str">
        <f>IF(anotacoes!N4399=0,"",anotacoes!N4399)</f>
        <v/>
      </c>
      <c r="P4399" t="str">
        <f>IF(anotacoes!M4399=0,"",UPPER(anotacoes!M4399))</f>
        <v/>
      </c>
      <c r="Q4399" t="str">
        <f t="shared" si="137"/>
        <v>INSERT INTO CONVERSAO_LUTA_ACAO (cd_conversao, id_luta, sequencia, momento_inicio, momento_fim, quem_faz, quem_sofre, acao_tipo, acao, tecnica, direcao, pontuacao) VALUES (1, 61, 5, TRIM(' 00:00:28,925'), TRIM(' 00:00:34,489'), '&lt;ARBITRO_DESCONHECIDO&gt;', '', 'PAUSE', '&lt;NAO_CLASSIFICADO&gt;', NULL, NULL, NULL)</v>
      </c>
      <c r="R4399" t="s">
        <v>10327</v>
      </c>
    </row>
    <row r="4400" spans="1:18" hidden="1" x14ac:dyDescent="0.25">
      <c r="A4400" s="7">
        <f>anotacoes!D4400</f>
        <v>40843</v>
      </c>
      <c r="B4400" t="str">
        <f>anotacoes!C4400</f>
        <v>PAN AMERICAN GAMES GUADALAJARA 2011</v>
      </c>
      <c r="C4400" t="str">
        <f>anotacoes!E4400</f>
        <v>LUCENTI</v>
      </c>
      <c r="D4400" t="str">
        <f>anotacoes!F4400</f>
        <v>RODRIGUEZ</v>
      </c>
      <c r="E4400" t="s">
        <v>10325</v>
      </c>
      <c r="F4400">
        <f>anotacoes!A4400</f>
        <v>61</v>
      </c>
      <c r="G4400">
        <f>anotacoes!B4400</f>
        <v>6</v>
      </c>
      <c r="H4400" t="str">
        <f>anotacoes!K4400</f>
        <v xml:space="preserve"> 00:00:34,681</v>
      </c>
      <c r="I4400" t="str">
        <f>anotacoes!L4400</f>
        <v xml:space="preserve"> 00:00:40,436</v>
      </c>
      <c r="J4400" t="str">
        <f>IF(L4400="PAUSE",E4400,IF(anotacoes!G4404=conversao_anotacoes!C4400,conversao_anotacoes!C4400,conversao_anotacoes!D4400))</f>
        <v>LUCENTI</v>
      </c>
      <c r="K4400" t="str">
        <f t="shared" si="136"/>
        <v>RODRIGUEZ</v>
      </c>
      <c r="L4400" t="str">
        <f>UPPER(anotacoes!H4400)</f>
        <v>DISPLACEMENT</v>
      </c>
      <c r="M4400" t="str">
        <f>IF(OR(L4400="ATTACK",L4400="FINTA"),"&lt;TECNICA&gt;",UPPER(anotacoes!I4400))</f>
        <v>2-3 STEP HESITANT RIGHT</v>
      </c>
      <c r="N4400" t="str">
        <f>IF(OR(L4400="ATTACK",L4400="FINTA"),UPPER(anotacoes!I4400),"")</f>
        <v/>
      </c>
      <c r="O4400" s="6" t="str">
        <f>IF(anotacoes!N4400=0,"",anotacoes!N4400)</f>
        <v/>
      </c>
      <c r="P4400" t="str">
        <f>IF(anotacoes!M4400=0,"",UPPER(anotacoes!M4400))</f>
        <v/>
      </c>
      <c r="Q4400" t="str">
        <f t="shared" si="137"/>
        <v>INSERT INTO CONVERSAO_LUTA_ACAO (cd_conversao, id_luta, sequencia, momento_inicio, momento_fim, quem_faz, quem_sofre, acao_tipo, acao, tecnica, direcao, pontuacao) VALUES (1, 61, 6, TRIM(' 00:00:34,681'), TRIM(' 00:00:40,436'), 'LUCENTI', 'RODRIGUEZ', 'DISPLACEMENT', '2-3 STEP HESITANT RIGHT', NULL, NULL, NULL)</v>
      </c>
      <c r="R4400" t="s">
        <v>10327</v>
      </c>
    </row>
    <row r="4401" spans="1:18" hidden="1" x14ac:dyDescent="0.25">
      <c r="A4401" s="7">
        <f>anotacoes!D4401</f>
        <v>40843</v>
      </c>
      <c r="B4401" t="str">
        <f>anotacoes!C4401</f>
        <v>PAN AMERICAN GAMES GUADALAJARA 2011</v>
      </c>
      <c r="C4401" t="str">
        <f>anotacoes!E4401</f>
        <v>LUCENTI</v>
      </c>
      <c r="D4401" t="str">
        <f>anotacoes!F4401</f>
        <v>RODRIGUEZ</v>
      </c>
      <c r="E4401" t="s">
        <v>10325</v>
      </c>
      <c r="F4401">
        <f>anotacoes!A4401</f>
        <v>61</v>
      </c>
      <c r="G4401">
        <f>anotacoes!B4401</f>
        <v>7</v>
      </c>
      <c r="H4401" t="str">
        <f>anotacoes!K4401</f>
        <v xml:space="preserve"> 00:00:40,436</v>
      </c>
      <c r="I4401" t="str">
        <f>anotacoes!L4401</f>
        <v xml:space="preserve"> 00:00:44,859</v>
      </c>
      <c r="J4401" t="str">
        <f>IF(L4401="PAUSE",E4401,IF(anotacoes!G4405=conversao_anotacoes!C4401,conversao_anotacoes!C4401,conversao_anotacoes!D4401))</f>
        <v>LUCENTI</v>
      </c>
      <c r="K4401" t="str">
        <f t="shared" si="136"/>
        <v>RODRIGUEZ</v>
      </c>
      <c r="L4401" t="str">
        <f>UPPER(anotacoes!H4401)</f>
        <v>GRIP TIME</v>
      </c>
      <c r="M4401" t="str">
        <f>IF(OR(L4401="ATTACK",L4401="FINTA"),"&lt;TECNICA&gt;",UPPER(anotacoes!I4401))</f>
        <v>LEFT COLLAR</v>
      </c>
      <c r="N4401" t="str">
        <f>IF(OR(L4401="ATTACK",L4401="FINTA"),UPPER(anotacoes!I4401),"")</f>
        <v/>
      </c>
      <c r="O4401" s="6" t="str">
        <f>IF(anotacoes!N4401=0,"",anotacoes!N4401)</f>
        <v/>
      </c>
      <c r="P4401" t="str">
        <f>IF(anotacoes!M4401=0,"",UPPER(anotacoes!M4401))</f>
        <v/>
      </c>
      <c r="Q4401" t="str">
        <f t="shared" si="137"/>
        <v>INSERT INTO CONVERSAO_LUTA_ACAO (cd_conversao, id_luta, sequencia, momento_inicio, momento_fim, quem_faz, quem_sofre, acao_tipo, acao, tecnica, direcao, pontuacao) VALUES (1, 61, 7, TRIM(' 00:00:40,436'), TRIM(' 00:00:44,859'), 'LUCENTI', 'RODRIGUEZ', 'GRIP TIME', 'LEFT COLLAR', NULL, NULL, NULL)</v>
      </c>
      <c r="R4401" t="s">
        <v>10327</v>
      </c>
    </row>
    <row r="4402" spans="1:18" hidden="1" x14ac:dyDescent="0.25">
      <c r="A4402" s="7">
        <f>anotacoes!D4402</f>
        <v>40843</v>
      </c>
      <c r="B4402" t="str">
        <f>anotacoes!C4402</f>
        <v>PAN AMERICAN GAMES GUADALAJARA 2011</v>
      </c>
      <c r="C4402" t="str">
        <f>anotacoes!E4402</f>
        <v>LUCENTI</v>
      </c>
      <c r="D4402" t="str">
        <f>anotacoes!F4402</f>
        <v>RODRIGUEZ</v>
      </c>
      <c r="E4402" t="s">
        <v>10325</v>
      </c>
      <c r="F4402">
        <f>anotacoes!A4402</f>
        <v>61</v>
      </c>
      <c r="G4402">
        <f>anotacoes!B4402</f>
        <v>8</v>
      </c>
      <c r="H4402" t="str">
        <f>anotacoes!K4402</f>
        <v xml:space="preserve"> 00:00:44,859</v>
      </c>
      <c r="I4402" t="str">
        <f>anotacoes!L4402</f>
        <v xml:space="preserve"> 00:00:55,112</v>
      </c>
      <c r="J4402" t="str">
        <f>IF(L4402="PAUSE",E4402,IF(anotacoes!G4406=conversao_anotacoes!C4402,conversao_anotacoes!C4402,conversao_anotacoes!D4402))</f>
        <v>LUCENTI</v>
      </c>
      <c r="K4402" t="str">
        <f t="shared" si="136"/>
        <v>RODRIGUEZ</v>
      </c>
      <c r="L4402" t="str">
        <f>UPPER(anotacoes!H4402)</f>
        <v>GRIP TIME</v>
      </c>
      <c r="M4402" t="str">
        <f>IF(OR(L4402="ATTACK",L4402="FINTA"),"&lt;TECNICA&gt;",UPPER(anotacoes!I4402))</f>
        <v>LEFT COLLAR RIGHT SLEEVE</v>
      </c>
      <c r="N4402" t="str">
        <f>IF(OR(L4402="ATTACK",L4402="FINTA"),UPPER(anotacoes!I4402),"")</f>
        <v/>
      </c>
      <c r="O4402" s="6" t="str">
        <f>IF(anotacoes!N4402=0,"",anotacoes!N4402)</f>
        <v/>
      </c>
      <c r="P4402" t="str">
        <f>IF(anotacoes!M4402=0,"",UPPER(anotacoes!M4402))</f>
        <v/>
      </c>
      <c r="Q4402" t="str">
        <f t="shared" si="137"/>
        <v>INSERT INTO CONVERSAO_LUTA_ACAO (cd_conversao, id_luta, sequencia, momento_inicio, momento_fim, quem_faz, quem_sofre, acao_tipo, acao, tecnica, direcao, pontuacao) VALUES (1, 61, 8, TRIM(' 00:00:44,859'), TRIM(' 00:00:55,112'), 'LUCENTI', 'RODRIGUEZ', 'GRIP TIME', 'LEFT COLLAR RIGHT SLEEVE', NULL, NULL, NULL)</v>
      </c>
      <c r="R4402" t="s">
        <v>10327</v>
      </c>
    </row>
    <row r="4403" spans="1:18" hidden="1" x14ac:dyDescent="0.25">
      <c r="A4403" s="7">
        <f>anotacoes!D4403</f>
        <v>40843</v>
      </c>
      <c r="B4403" t="str">
        <f>anotacoes!C4403</f>
        <v>PAN AMERICAN GAMES GUADALAJARA 2011</v>
      </c>
      <c r="C4403" t="str">
        <f>anotacoes!E4403</f>
        <v>LUCENTI</v>
      </c>
      <c r="D4403" t="str">
        <f>anotacoes!F4403</f>
        <v>RODRIGUEZ</v>
      </c>
      <c r="E4403" t="s">
        <v>10325</v>
      </c>
      <c r="F4403">
        <f>anotacoes!A4403</f>
        <v>61</v>
      </c>
      <c r="G4403">
        <f>anotacoes!B4403</f>
        <v>9</v>
      </c>
      <c r="H4403" t="str">
        <f>anotacoes!K4403</f>
        <v xml:space="preserve"> 00:00:55,112</v>
      </c>
      <c r="I4403" t="str">
        <f>anotacoes!L4403</f>
        <v xml:space="preserve"> 00:00:56,452</v>
      </c>
      <c r="J4403" t="str">
        <f>IF(L4403="PAUSE",E4403,IF(anotacoes!G4407=conversao_anotacoes!C4403,conversao_anotacoes!C4403,conversao_anotacoes!D4403))</f>
        <v>LUCENTI</v>
      </c>
      <c r="K4403" t="str">
        <f t="shared" si="136"/>
        <v>RODRIGUEZ</v>
      </c>
      <c r="L4403" t="str">
        <f>UPPER(anotacoes!H4403)</f>
        <v>ATTACK</v>
      </c>
      <c r="M4403" t="str">
        <f>IF(OR(L4403="ATTACK",L4403="FINTA"),"&lt;TECNICA&gt;",UPPER(anotacoes!I4403))</f>
        <v>&lt;TECNICA&gt;</v>
      </c>
      <c r="N4403" t="str">
        <f>IF(OR(L4403="ATTACK",L4403="FINTA"),UPPER(anotacoes!I4403),"")</f>
        <v>TAI OTOSHI</v>
      </c>
      <c r="O4403" s="6">
        <f>IF(anotacoes!N4403=0,"",anotacoes!N4403)</f>
        <v>6</v>
      </c>
      <c r="P4403" t="str">
        <f>IF(anotacoes!M4403=0,"",UPPER(anotacoes!M4403))</f>
        <v>IPPON</v>
      </c>
      <c r="Q4403" t="str">
        <f t="shared" si="137"/>
        <v>INSERT INTO CONVERSAO_LUTA_ACAO (cd_conversao, id_luta, sequencia, momento_inicio, momento_fim, quem_faz, quem_sofre, acao_tipo, acao, tecnica, direcao, pontuacao) VALUES (1, 61, 9, TRIM(' 00:00:55,112'), TRIM(' 00:00:56,452'), 'LUCENTI', 'RODRIGUEZ', 'ATTACK', '&lt;TECNICA&gt;', 'TAI OTOSHI', 6, 'IPPON')</v>
      </c>
      <c r="R4403" t="s">
        <v>10327</v>
      </c>
    </row>
    <row r="4404" spans="1:18" hidden="1" x14ac:dyDescent="0.25">
      <c r="A4404" s="7">
        <f>anotacoes!D4404</f>
        <v>40780</v>
      </c>
      <c r="B4404" t="str">
        <f>anotacoes!C4404</f>
        <v>WORLD CHAMPIONSHIPS PARIS 2011</v>
      </c>
      <c r="C4404" t="str">
        <f>anotacoes!E4404</f>
        <v>LUCENTI</v>
      </c>
      <c r="D4404" t="str">
        <f>anotacoes!F4404</f>
        <v>BOZOROV</v>
      </c>
      <c r="E4404" t="s">
        <v>10325</v>
      </c>
      <c r="F4404">
        <f>anotacoes!A4404</f>
        <v>62</v>
      </c>
      <c r="G4404">
        <f>anotacoes!B4404</f>
        <v>1</v>
      </c>
      <c r="H4404" t="str">
        <f>anotacoes!K4404</f>
        <v xml:space="preserve"> 00:00:05,970</v>
      </c>
      <c r="I4404" t="str">
        <f>anotacoes!L4404</f>
        <v xml:space="preserve"> 00:00:08,099</v>
      </c>
      <c r="J4404" t="str">
        <f>IF(L4404="PAUSE",E4404,IF(anotacoes!G4408=conversao_anotacoes!C4404,conversao_anotacoes!C4404,conversao_anotacoes!D4404))</f>
        <v>LUCENTI</v>
      </c>
      <c r="K4404" t="str">
        <f t="shared" si="136"/>
        <v>BOZOROV</v>
      </c>
      <c r="L4404" t="str">
        <f>UPPER(anotacoes!H4404)</f>
        <v>DISPLACEMENT</v>
      </c>
      <c r="M4404" t="str">
        <f>IF(OR(L4404="ATTACK",L4404="FINTA"),"&lt;TECNICA&gt;",UPPER(anotacoes!I4404))</f>
        <v>CIRCULAR LEFT</v>
      </c>
      <c r="N4404" t="str">
        <f>IF(OR(L4404="ATTACK",L4404="FINTA"),UPPER(anotacoes!I4404),"")</f>
        <v/>
      </c>
      <c r="O4404" s="6" t="str">
        <f>IF(anotacoes!N4404=0,"",anotacoes!N4404)</f>
        <v/>
      </c>
      <c r="P4404" t="str">
        <f>IF(anotacoes!M4404=0,"",UPPER(anotacoes!M4404))</f>
        <v/>
      </c>
      <c r="Q4404" t="str">
        <f t="shared" si="137"/>
        <v>INSERT INTO CONVERSAO_LUTA_ACAO (cd_conversao, id_luta, sequencia, momento_inicio, momento_fim, quem_faz, quem_sofre, acao_tipo, acao, tecnica, direcao, pontuacao) VALUES (1, 62, 1, TRIM(' 00:00:05,970'), TRIM(' 00:00:08,099'), 'LUCENTI', 'BOZOROV', 'DISPLACEMENT', 'CIRCULAR LEFT', NULL, NULL, NULL)</v>
      </c>
      <c r="R4404" t="s">
        <v>10327</v>
      </c>
    </row>
    <row r="4405" spans="1:18" hidden="1" x14ac:dyDescent="0.25">
      <c r="A4405" s="7">
        <f>anotacoes!D4405</f>
        <v>40780</v>
      </c>
      <c r="B4405" t="str">
        <f>anotacoes!C4405</f>
        <v>WORLD CHAMPIONSHIPS PARIS 2011</v>
      </c>
      <c r="C4405" t="str">
        <f>anotacoes!E4405</f>
        <v>LUCENTI</v>
      </c>
      <c r="D4405" t="str">
        <f>anotacoes!F4405</f>
        <v>BOZOROV</v>
      </c>
      <c r="E4405" t="s">
        <v>10325</v>
      </c>
      <c r="F4405">
        <f>anotacoes!A4405</f>
        <v>62</v>
      </c>
      <c r="G4405">
        <f>anotacoes!B4405</f>
        <v>2</v>
      </c>
      <c r="H4405" t="str">
        <f>anotacoes!K4405</f>
        <v xml:space="preserve"> 00:00:08,099</v>
      </c>
      <c r="I4405" t="str">
        <f>anotacoes!L4405</f>
        <v xml:space="preserve"> 00:00:11,176</v>
      </c>
      <c r="J4405" t="str">
        <f>IF(L4405="PAUSE",E4405,IF(anotacoes!G4409=conversao_anotacoes!C4405,conversao_anotacoes!C4405,conversao_anotacoes!D4405))</f>
        <v>LUCENTI</v>
      </c>
      <c r="K4405" t="str">
        <f t="shared" si="136"/>
        <v>BOZOROV</v>
      </c>
      <c r="L4405" t="str">
        <f>UPPER(anotacoes!H4405)</f>
        <v>DISPLACEMENT</v>
      </c>
      <c r="M4405" t="str">
        <f>IF(OR(L4405="ATTACK",L4405="FINTA"),"&lt;TECNICA&gt;",UPPER(anotacoes!I4405))</f>
        <v>2-3 STEP HESITANT RIGHT</v>
      </c>
      <c r="N4405" t="str">
        <f>IF(OR(L4405="ATTACK",L4405="FINTA"),UPPER(anotacoes!I4405),"")</f>
        <v/>
      </c>
      <c r="O4405" s="6" t="str">
        <f>IF(anotacoes!N4405=0,"",anotacoes!N4405)</f>
        <v/>
      </c>
      <c r="P4405" t="str">
        <f>IF(anotacoes!M4405=0,"",UPPER(anotacoes!M4405))</f>
        <v/>
      </c>
      <c r="Q4405" t="str">
        <f t="shared" si="137"/>
        <v>INSERT INTO CONVERSAO_LUTA_ACAO (cd_conversao, id_luta, sequencia, momento_inicio, momento_fim, quem_faz, quem_sofre, acao_tipo, acao, tecnica, direcao, pontuacao) VALUES (1, 62, 2, TRIM(' 00:00:08,099'), TRIM(' 00:00:11,176'), 'LUCENTI', 'BOZOROV', 'DISPLACEMENT', '2-3 STEP HESITANT RIGHT', NULL, NULL, NULL)</v>
      </c>
      <c r="R4405" t="s">
        <v>10327</v>
      </c>
    </row>
    <row r="4406" spans="1:18" hidden="1" x14ac:dyDescent="0.25">
      <c r="A4406" s="7">
        <f>anotacoes!D4406</f>
        <v>40780</v>
      </c>
      <c r="B4406" t="str">
        <f>anotacoes!C4406</f>
        <v>WORLD CHAMPIONSHIPS PARIS 2011</v>
      </c>
      <c r="C4406" t="str">
        <f>anotacoes!E4406</f>
        <v>LUCENTI</v>
      </c>
      <c r="D4406" t="str">
        <f>anotacoes!F4406</f>
        <v>BOZOROV</v>
      </c>
      <c r="E4406" t="s">
        <v>10325</v>
      </c>
      <c r="F4406">
        <f>anotacoes!A4406</f>
        <v>62</v>
      </c>
      <c r="G4406">
        <f>anotacoes!B4406</f>
        <v>3</v>
      </c>
      <c r="H4406" t="str">
        <f>anotacoes!K4406</f>
        <v xml:space="preserve"> 00:00:11,176</v>
      </c>
      <c r="I4406" t="str">
        <f>anotacoes!L4406</f>
        <v xml:space="preserve"> 00:00:12,838</v>
      </c>
      <c r="J4406" t="str">
        <f>IF(L4406="PAUSE",E4406,IF(anotacoes!G4410=conversao_anotacoes!C4406,conversao_anotacoes!C4406,conversao_anotacoes!D4406))</f>
        <v>&lt;ARBITRO_DESCONHECIDO&gt;</v>
      </c>
      <c r="K4406" t="str">
        <f t="shared" si="136"/>
        <v/>
      </c>
      <c r="L4406" t="str">
        <f>UPPER(anotacoes!H4406)</f>
        <v>PAUSE</v>
      </c>
      <c r="M4406" t="str">
        <f>IF(OR(L4406="ATTACK",L4406="FINTA"),"&lt;TECNICA&gt;",UPPER(anotacoes!I4406))</f>
        <v>&lt;NAO_CLASSIFICADO&gt;</v>
      </c>
      <c r="N4406" t="str">
        <f>IF(OR(L4406="ATTACK",L4406="FINTA"),UPPER(anotacoes!I4406),"")</f>
        <v/>
      </c>
      <c r="O4406" s="6" t="str">
        <f>IF(anotacoes!N4406=0,"",anotacoes!N4406)</f>
        <v/>
      </c>
      <c r="P4406" t="str">
        <f>IF(anotacoes!M4406=0,"",UPPER(anotacoes!M4406))</f>
        <v/>
      </c>
      <c r="Q4406" t="str">
        <f t="shared" si="137"/>
        <v>INSERT INTO CONVERSAO_LUTA_ACAO (cd_conversao, id_luta, sequencia, momento_inicio, momento_fim, quem_faz, quem_sofre, acao_tipo, acao, tecnica, direcao, pontuacao) VALUES (1, 62, 3, TRIM(' 00:00:11,176'), TRIM(' 00:00:12,838'), '&lt;ARBITRO_DESCONHECIDO&gt;', '', 'PAUSE', '&lt;NAO_CLASSIFICADO&gt;', NULL, NULL, NULL)</v>
      </c>
      <c r="R4406" t="s">
        <v>10327</v>
      </c>
    </row>
    <row r="4407" spans="1:18" hidden="1" x14ac:dyDescent="0.25">
      <c r="A4407" s="7">
        <f>anotacoes!D4407</f>
        <v>40780</v>
      </c>
      <c r="B4407" t="str">
        <f>anotacoes!C4407</f>
        <v>WORLD CHAMPIONSHIPS PARIS 2011</v>
      </c>
      <c r="C4407" t="str">
        <f>anotacoes!E4407</f>
        <v>LUCENTI</v>
      </c>
      <c r="D4407" t="str">
        <f>anotacoes!F4407</f>
        <v>BOZOROV</v>
      </c>
      <c r="E4407" t="s">
        <v>10325</v>
      </c>
      <c r="F4407">
        <f>anotacoes!A4407</f>
        <v>62</v>
      </c>
      <c r="G4407">
        <f>anotacoes!B4407</f>
        <v>4</v>
      </c>
      <c r="H4407" t="str">
        <f>anotacoes!K4407</f>
        <v xml:space="preserve"> 00:00:13,007</v>
      </c>
      <c r="I4407" t="str">
        <f>anotacoes!L4407</f>
        <v xml:space="preserve"> 00:00:14,744</v>
      </c>
      <c r="J4407" t="str">
        <f>IF(L4407="PAUSE",E4407,IF(anotacoes!G4411=conversao_anotacoes!C4407,conversao_anotacoes!C4407,conversao_anotacoes!D4407))</f>
        <v>LUCENTI</v>
      </c>
      <c r="K4407" t="str">
        <f t="shared" si="136"/>
        <v>BOZOROV</v>
      </c>
      <c r="L4407" t="str">
        <f>UPPER(anotacoes!H4407)</f>
        <v>DISPLACEMENT</v>
      </c>
      <c r="M4407" t="str">
        <f>IF(OR(L4407="ATTACK",L4407="FINTA"),"&lt;TECNICA&gt;",UPPER(anotacoes!I4407))</f>
        <v>CIRCULAR LEFT</v>
      </c>
      <c r="N4407" t="str">
        <f>IF(OR(L4407="ATTACK",L4407="FINTA"),UPPER(anotacoes!I4407),"")</f>
        <v/>
      </c>
      <c r="O4407" s="6" t="str">
        <f>IF(anotacoes!N4407=0,"",anotacoes!N4407)</f>
        <v/>
      </c>
      <c r="P4407" t="str">
        <f>IF(anotacoes!M4407=0,"",UPPER(anotacoes!M4407))</f>
        <v/>
      </c>
      <c r="Q4407" t="str">
        <f t="shared" si="137"/>
        <v>INSERT INTO CONVERSAO_LUTA_ACAO (cd_conversao, id_luta, sequencia, momento_inicio, momento_fim, quem_faz, quem_sofre, acao_tipo, acao, tecnica, direcao, pontuacao) VALUES (1, 62, 4, TRIM(' 00:00:13,007'), TRIM(' 00:00:14,744'), 'LUCENTI', 'BOZOROV', 'DISPLACEMENT', 'CIRCULAR LEFT', NULL, NULL, NULL)</v>
      </c>
      <c r="R4407" t="s">
        <v>10327</v>
      </c>
    </row>
    <row r="4408" spans="1:18" hidden="1" x14ac:dyDescent="0.25">
      <c r="A4408" s="7">
        <f>anotacoes!D4408</f>
        <v>40780</v>
      </c>
      <c r="B4408" t="str">
        <f>anotacoes!C4408</f>
        <v>WORLD CHAMPIONSHIPS PARIS 2011</v>
      </c>
      <c r="C4408" t="str">
        <f>anotacoes!E4408</f>
        <v>LUCENTI</v>
      </c>
      <c r="D4408" t="str">
        <f>anotacoes!F4408</f>
        <v>BOZOROV</v>
      </c>
      <c r="E4408" t="s">
        <v>10325</v>
      </c>
      <c r="F4408">
        <f>anotacoes!A4408</f>
        <v>62</v>
      </c>
      <c r="G4408">
        <f>anotacoes!B4408</f>
        <v>5</v>
      </c>
      <c r="H4408" t="str">
        <f>anotacoes!K4408</f>
        <v xml:space="preserve"> 00:00:14,744</v>
      </c>
      <c r="I4408" t="str">
        <f>anotacoes!L4408</f>
        <v xml:space="preserve"> 00:00:15,663</v>
      </c>
      <c r="J4408" t="str">
        <f>IF(L4408="PAUSE",E4408,IF(anotacoes!G4412=conversao_anotacoes!C4408,conversao_anotacoes!C4408,conversao_anotacoes!D4408))</f>
        <v>LUCENTI</v>
      </c>
      <c r="K4408" t="str">
        <f t="shared" si="136"/>
        <v>BOZOROV</v>
      </c>
      <c r="L4408" t="str">
        <f>UPPER(anotacoes!H4408)</f>
        <v>DISPLACEMENT</v>
      </c>
      <c r="M4408" t="str">
        <f>IF(OR(L4408="ATTACK",L4408="FINTA"),"&lt;TECNICA&gt;",UPPER(anotacoes!I4408))</f>
        <v>2-3 STEP HESITANT RIGHT</v>
      </c>
      <c r="N4408" t="str">
        <f>IF(OR(L4408="ATTACK",L4408="FINTA"),UPPER(anotacoes!I4408),"")</f>
        <v/>
      </c>
      <c r="O4408" s="6" t="str">
        <f>IF(anotacoes!N4408=0,"",anotacoes!N4408)</f>
        <v/>
      </c>
      <c r="P4408" t="str">
        <f>IF(anotacoes!M4408=0,"",UPPER(anotacoes!M4408))</f>
        <v/>
      </c>
      <c r="Q4408" t="str">
        <f t="shared" si="137"/>
        <v>INSERT INTO CONVERSAO_LUTA_ACAO (cd_conversao, id_luta, sequencia, momento_inicio, momento_fim, quem_faz, quem_sofre, acao_tipo, acao, tecnica, direcao, pontuacao) VALUES (1, 62, 5, TRIM(' 00:00:14,744'), TRIM(' 00:00:15,663'), 'LUCENTI', 'BOZOROV', 'DISPLACEMENT', '2-3 STEP HESITANT RIGHT', NULL, NULL, NULL)</v>
      </c>
      <c r="R4408" t="s">
        <v>10327</v>
      </c>
    </row>
    <row r="4409" spans="1:18" hidden="1" x14ac:dyDescent="0.25">
      <c r="A4409" s="7">
        <f>anotacoes!D4409</f>
        <v>40780</v>
      </c>
      <c r="B4409" t="str">
        <f>anotacoes!C4409</f>
        <v>WORLD CHAMPIONSHIPS PARIS 2011</v>
      </c>
      <c r="C4409" t="str">
        <f>anotacoes!E4409</f>
        <v>LUCENTI</v>
      </c>
      <c r="D4409" t="str">
        <f>anotacoes!F4409</f>
        <v>BOZOROV</v>
      </c>
      <c r="E4409" t="s">
        <v>10325</v>
      </c>
      <c r="F4409">
        <f>anotacoes!A4409</f>
        <v>62</v>
      </c>
      <c r="G4409">
        <f>anotacoes!B4409</f>
        <v>6</v>
      </c>
      <c r="H4409" t="str">
        <f>anotacoes!K4409</f>
        <v xml:space="preserve"> 00:00:15,663</v>
      </c>
      <c r="I4409" t="str">
        <f>anotacoes!L4409</f>
        <v xml:space="preserve"> 00:00:16,513</v>
      </c>
      <c r="J4409" t="str">
        <f>IF(L4409="PAUSE",E4409,IF(anotacoes!G4413=conversao_anotacoes!C4409,conversao_anotacoes!C4409,conversao_anotacoes!D4409))</f>
        <v>LUCENTI</v>
      </c>
      <c r="K4409" t="str">
        <f t="shared" si="136"/>
        <v>BOZOROV</v>
      </c>
      <c r="L4409" t="str">
        <f>UPPER(anotacoes!H4409)</f>
        <v>GRIP TIME</v>
      </c>
      <c r="M4409" t="str">
        <f>IF(OR(L4409="ATTACK",L4409="FINTA"),"&lt;TECNICA&gt;",UPPER(anotacoes!I4409))</f>
        <v>LEFT COLLAR</v>
      </c>
      <c r="N4409" t="str">
        <f>IF(OR(L4409="ATTACK",L4409="FINTA"),UPPER(anotacoes!I4409),"")</f>
        <v/>
      </c>
      <c r="O4409" s="6" t="str">
        <f>IF(anotacoes!N4409=0,"",anotacoes!N4409)</f>
        <v/>
      </c>
      <c r="P4409" t="str">
        <f>IF(anotacoes!M4409=0,"",UPPER(anotacoes!M4409))</f>
        <v/>
      </c>
      <c r="Q4409" t="str">
        <f t="shared" si="137"/>
        <v>INSERT INTO CONVERSAO_LUTA_ACAO (cd_conversao, id_luta, sequencia, momento_inicio, momento_fim, quem_faz, quem_sofre, acao_tipo, acao, tecnica, direcao, pontuacao) VALUES (1, 62, 6, TRIM(' 00:00:15,663'), TRIM(' 00:00:16,513'), 'LUCENTI', 'BOZOROV', 'GRIP TIME', 'LEFT COLLAR', NULL, NULL, NULL)</v>
      </c>
      <c r="R4409" t="s">
        <v>10327</v>
      </c>
    </row>
    <row r="4410" spans="1:18" hidden="1" x14ac:dyDescent="0.25">
      <c r="A4410" s="7">
        <f>anotacoes!D4410</f>
        <v>40780</v>
      </c>
      <c r="B4410" t="str">
        <f>anotacoes!C4410</f>
        <v>WORLD CHAMPIONSHIPS PARIS 2011</v>
      </c>
      <c r="C4410" t="str">
        <f>anotacoes!E4410</f>
        <v>LUCENTI</v>
      </c>
      <c r="D4410" t="str">
        <f>anotacoes!F4410</f>
        <v>BOZOROV</v>
      </c>
      <c r="E4410" t="s">
        <v>10325</v>
      </c>
      <c r="F4410">
        <f>anotacoes!A4410</f>
        <v>62</v>
      </c>
      <c r="G4410">
        <f>anotacoes!B4410</f>
        <v>7</v>
      </c>
      <c r="H4410" t="str">
        <f>anotacoes!K4410</f>
        <v xml:space="preserve"> 00:00:16,513</v>
      </c>
      <c r="I4410" t="str">
        <f>anotacoes!L4410</f>
        <v xml:space="preserve"> 00:00:20,108</v>
      </c>
      <c r="J4410" t="str">
        <f>IF(L4410="PAUSE",E4410,IF(anotacoes!G4414=conversao_anotacoes!C4410,conversao_anotacoes!C4410,conversao_anotacoes!D4410))</f>
        <v>LUCENTI</v>
      </c>
      <c r="K4410" t="str">
        <f t="shared" si="136"/>
        <v>BOZOROV</v>
      </c>
      <c r="L4410" t="str">
        <f>UPPER(anotacoes!H4410)</f>
        <v>DISPLACEMENT</v>
      </c>
      <c r="M4410" t="str">
        <f>IF(OR(L4410="ATTACK",L4410="FINTA"),"&lt;TECNICA&gt;",UPPER(anotacoes!I4410))</f>
        <v>2-3 STEP HESITANT RIGHT</v>
      </c>
      <c r="N4410" t="str">
        <f>IF(OR(L4410="ATTACK",L4410="FINTA"),UPPER(anotacoes!I4410),"")</f>
        <v/>
      </c>
      <c r="O4410" s="6" t="str">
        <f>IF(anotacoes!N4410=0,"",anotacoes!N4410)</f>
        <v/>
      </c>
      <c r="P4410" t="str">
        <f>IF(anotacoes!M4410=0,"",UPPER(anotacoes!M4410))</f>
        <v/>
      </c>
      <c r="Q4410" t="str">
        <f t="shared" si="137"/>
        <v>INSERT INTO CONVERSAO_LUTA_ACAO (cd_conversao, id_luta, sequencia, momento_inicio, momento_fim, quem_faz, quem_sofre, acao_tipo, acao, tecnica, direcao, pontuacao) VALUES (1, 62, 7, TRIM(' 00:00:16,513'), TRIM(' 00:00:20,108'), 'LUCENTI', 'BOZOROV', 'DISPLACEMENT', '2-3 STEP HESITANT RIGHT', NULL, NULL, NULL)</v>
      </c>
      <c r="R4410" t="s">
        <v>10327</v>
      </c>
    </row>
    <row r="4411" spans="1:18" hidden="1" x14ac:dyDescent="0.25">
      <c r="A4411" s="7">
        <f>anotacoes!D4411</f>
        <v>40780</v>
      </c>
      <c r="B4411" t="str">
        <f>anotacoes!C4411</f>
        <v>WORLD CHAMPIONSHIPS PARIS 2011</v>
      </c>
      <c r="C4411" t="str">
        <f>anotacoes!E4411</f>
        <v>LUCENTI</v>
      </c>
      <c r="D4411" t="str">
        <f>anotacoes!F4411</f>
        <v>BOZOROV</v>
      </c>
      <c r="E4411" t="s">
        <v>10325</v>
      </c>
      <c r="F4411">
        <f>anotacoes!A4411</f>
        <v>62</v>
      </c>
      <c r="G4411">
        <f>anotacoes!B4411</f>
        <v>8</v>
      </c>
      <c r="H4411" t="str">
        <f>anotacoes!K4411</f>
        <v xml:space="preserve"> 00:00:20,108</v>
      </c>
      <c r="I4411" t="str">
        <f>anotacoes!L4411</f>
        <v xml:space="preserve"> 00:00:20,850</v>
      </c>
      <c r="J4411" t="str">
        <f>IF(L4411="PAUSE",E4411,IF(anotacoes!G4415=conversao_anotacoes!C4411,conversao_anotacoes!C4411,conversao_anotacoes!D4411))</f>
        <v>LUCENTI</v>
      </c>
      <c r="K4411" t="str">
        <f t="shared" si="136"/>
        <v>BOZOROV</v>
      </c>
      <c r="L4411" t="str">
        <f>UPPER(anotacoes!H4411)</f>
        <v>DISPLACEMENT</v>
      </c>
      <c r="M4411" t="str">
        <f>IF(OR(L4411="ATTACK",L4411="FINTA"),"&lt;TECNICA&gt;",UPPER(anotacoes!I4411))</f>
        <v>TRY TO GRIP WITH CONTACT</v>
      </c>
      <c r="N4411" t="str">
        <f>IF(OR(L4411="ATTACK",L4411="FINTA"),UPPER(anotacoes!I4411),"")</f>
        <v/>
      </c>
      <c r="O4411" s="6" t="str">
        <f>IF(anotacoes!N4411=0,"",anotacoes!N4411)</f>
        <v/>
      </c>
      <c r="P4411" t="str">
        <f>IF(anotacoes!M4411=0,"",UPPER(anotacoes!M4411))</f>
        <v/>
      </c>
      <c r="Q4411" t="str">
        <f t="shared" si="137"/>
        <v>INSERT INTO CONVERSAO_LUTA_ACAO (cd_conversao, id_luta, sequencia, momento_inicio, momento_fim, quem_faz, quem_sofre, acao_tipo, acao, tecnica, direcao, pontuacao) VALUES (1, 62, 8, TRIM(' 00:00:20,108'), TRIM(' 00:00:20,850'), 'LUCENTI', 'BOZOROV', 'DISPLACEMENT', 'TRY TO GRIP WITH CONTACT', NULL, NULL, NULL)</v>
      </c>
      <c r="R4411" t="s">
        <v>10327</v>
      </c>
    </row>
    <row r="4412" spans="1:18" hidden="1" x14ac:dyDescent="0.25">
      <c r="A4412" s="7">
        <f>anotacoes!D4412</f>
        <v>40780</v>
      </c>
      <c r="B4412" t="str">
        <f>anotacoes!C4412</f>
        <v>WORLD CHAMPIONSHIPS PARIS 2011</v>
      </c>
      <c r="C4412" t="str">
        <f>anotacoes!E4412</f>
        <v>LUCENTI</v>
      </c>
      <c r="D4412" t="str">
        <f>anotacoes!F4412</f>
        <v>BOZOROV</v>
      </c>
      <c r="E4412" t="s">
        <v>10325</v>
      </c>
      <c r="F4412">
        <f>anotacoes!A4412</f>
        <v>62</v>
      </c>
      <c r="G4412">
        <f>anotacoes!B4412</f>
        <v>9</v>
      </c>
      <c r="H4412" t="str">
        <f>anotacoes!K4412</f>
        <v xml:space="preserve"> 00:00:20,850</v>
      </c>
      <c r="I4412" t="str">
        <f>anotacoes!L4412</f>
        <v xml:space="preserve"> 00:00:21,866</v>
      </c>
      <c r="J4412" t="str">
        <f>IF(L4412="PAUSE",E4412,IF(anotacoes!G4416=conversao_anotacoes!C4412,conversao_anotacoes!C4412,conversao_anotacoes!D4412))</f>
        <v>LUCENTI</v>
      </c>
      <c r="K4412" t="str">
        <f t="shared" si="136"/>
        <v>BOZOROV</v>
      </c>
      <c r="L4412" t="str">
        <f>UPPER(anotacoes!H4412)</f>
        <v>GRIP TIME</v>
      </c>
      <c r="M4412" t="str">
        <f>IF(OR(L4412="ATTACK",L4412="FINTA"),"&lt;TECNICA&gt;",UPPER(anotacoes!I4412))</f>
        <v>LEFT COLLAR RIGHT SLEEVE</v>
      </c>
      <c r="N4412" t="str">
        <f>IF(OR(L4412="ATTACK",L4412="FINTA"),UPPER(anotacoes!I4412),"")</f>
        <v/>
      </c>
      <c r="O4412" s="6" t="str">
        <f>IF(anotacoes!N4412=0,"",anotacoes!N4412)</f>
        <v/>
      </c>
      <c r="P4412" t="str">
        <f>IF(anotacoes!M4412=0,"",UPPER(anotacoes!M4412))</f>
        <v/>
      </c>
      <c r="Q4412" t="str">
        <f t="shared" si="137"/>
        <v>INSERT INTO CONVERSAO_LUTA_ACAO (cd_conversao, id_luta, sequencia, momento_inicio, momento_fim, quem_faz, quem_sofre, acao_tipo, acao, tecnica, direcao, pontuacao) VALUES (1, 62, 9, TRIM(' 00:00:20,850'), TRIM(' 00:00:21,866'), 'LUCENTI', 'BOZOROV', 'GRIP TIME', 'LEFT COLLAR RIGHT SLEEVE', NULL, NULL, NULL)</v>
      </c>
      <c r="R4412" t="s">
        <v>10327</v>
      </c>
    </row>
    <row r="4413" spans="1:18" hidden="1" x14ac:dyDescent="0.25">
      <c r="A4413" s="7">
        <f>anotacoes!D4413</f>
        <v>40780</v>
      </c>
      <c r="B4413" t="str">
        <f>anotacoes!C4413</f>
        <v>WORLD CHAMPIONSHIPS PARIS 2011</v>
      </c>
      <c r="C4413" t="str">
        <f>anotacoes!E4413</f>
        <v>LUCENTI</v>
      </c>
      <c r="D4413" t="str">
        <f>anotacoes!F4413</f>
        <v>BOZOROV</v>
      </c>
      <c r="E4413" t="s">
        <v>10325</v>
      </c>
      <c r="F4413">
        <f>anotacoes!A4413</f>
        <v>62</v>
      </c>
      <c r="G4413">
        <f>anotacoes!B4413</f>
        <v>10</v>
      </c>
      <c r="H4413" t="str">
        <f>anotacoes!K4413</f>
        <v xml:space="preserve"> 00:00:21,866</v>
      </c>
      <c r="I4413" t="str">
        <f>anotacoes!L4413</f>
        <v xml:space="preserve"> 00:00:22,868</v>
      </c>
      <c r="J4413" t="str">
        <f>IF(L4413="PAUSE",E4413,IF(anotacoes!G4417=conversao_anotacoes!C4413,conversao_anotacoes!C4413,conversao_anotacoes!D4413))</f>
        <v>LUCENTI</v>
      </c>
      <c r="K4413" t="str">
        <f t="shared" si="136"/>
        <v>BOZOROV</v>
      </c>
      <c r="L4413" t="str">
        <f>UPPER(anotacoes!H4413)</f>
        <v>ATTACK</v>
      </c>
      <c r="M4413" t="str">
        <f>IF(OR(L4413="ATTACK",L4413="FINTA"),"&lt;TECNICA&gt;",UPPER(anotacoes!I4413))</f>
        <v>&lt;TECNICA&gt;</v>
      </c>
      <c r="N4413" t="str">
        <f>IF(OR(L4413="ATTACK",L4413="FINTA"),UPPER(anotacoes!I4413),"")</f>
        <v>SEOI NAGE</v>
      </c>
      <c r="O4413" s="6">
        <f>IF(anotacoes!N4413=0,"",anotacoes!N4413)</f>
        <v>6</v>
      </c>
      <c r="P4413" t="str">
        <f>IF(anotacoes!M4413=0,"",UPPER(anotacoes!M4413))</f>
        <v>YUKO</v>
      </c>
      <c r="Q4413" t="str">
        <f t="shared" si="137"/>
        <v>INSERT INTO CONVERSAO_LUTA_ACAO (cd_conversao, id_luta, sequencia, momento_inicio, momento_fim, quem_faz, quem_sofre, acao_tipo, acao, tecnica, direcao, pontuacao) VALUES (1, 62, 10, TRIM(' 00:00:21,866'), TRIM(' 00:00:22,868'), 'LUCENTI', 'BOZOROV', 'ATTACK', '&lt;TECNICA&gt;', 'SEOI NAGE', 6, 'YUKO')</v>
      </c>
      <c r="R4413" t="s">
        <v>10327</v>
      </c>
    </row>
    <row r="4414" spans="1:18" hidden="1" x14ac:dyDescent="0.25">
      <c r="A4414" s="7">
        <f>anotacoes!D4414</f>
        <v>40780</v>
      </c>
      <c r="B4414" t="str">
        <f>anotacoes!C4414</f>
        <v>WORLD CHAMPIONSHIPS PARIS 2011</v>
      </c>
      <c r="C4414" t="str">
        <f>anotacoes!E4414</f>
        <v>LUCENTI</v>
      </c>
      <c r="D4414" t="str">
        <f>anotacoes!F4414</f>
        <v>BOZOROV</v>
      </c>
      <c r="E4414" t="s">
        <v>10325</v>
      </c>
      <c r="F4414">
        <f>anotacoes!A4414</f>
        <v>62</v>
      </c>
      <c r="G4414">
        <f>anotacoes!B4414</f>
        <v>11</v>
      </c>
      <c r="H4414" t="str">
        <f>anotacoes!K4414</f>
        <v xml:space="preserve"> 00:00:22,868</v>
      </c>
      <c r="I4414" t="str">
        <f>anotacoes!L4414</f>
        <v xml:space="preserve"> 00:00:26,331</v>
      </c>
      <c r="J4414" t="str">
        <f>IF(L4414="PAUSE",E4414,IF(anotacoes!G4418=conversao_anotacoes!C4414,conversao_anotacoes!C4414,conversao_anotacoes!D4414))</f>
        <v>LUCENTI</v>
      </c>
      <c r="K4414" t="str">
        <f t="shared" si="136"/>
        <v>BOZOROV</v>
      </c>
      <c r="L4414" t="str">
        <f>UPPER(anotacoes!H4414)</f>
        <v>GROUNDWORK COMBAT</v>
      </c>
      <c r="M4414" t="str">
        <f>IF(OR(L4414="ATTACK",L4414="FINTA"),"&lt;TECNICA&gt;",UPPER(anotacoes!I4414))</f>
        <v>DEFENSIVE POSITION</v>
      </c>
      <c r="N4414" t="str">
        <f>IF(OR(L4414="ATTACK",L4414="FINTA"),UPPER(anotacoes!I4414),"")</f>
        <v/>
      </c>
      <c r="O4414" s="6" t="str">
        <f>IF(anotacoes!N4414=0,"",anotacoes!N4414)</f>
        <v/>
      </c>
      <c r="P4414" t="str">
        <f>IF(anotacoes!M4414=0,"",UPPER(anotacoes!M4414))</f>
        <v/>
      </c>
      <c r="Q4414" t="str">
        <f t="shared" si="137"/>
        <v>INSERT INTO CONVERSAO_LUTA_ACAO (cd_conversao, id_luta, sequencia, momento_inicio, momento_fim, quem_faz, quem_sofre, acao_tipo, acao, tecnica, direcao, pontuacao) VALUES (1, 62, 11, TRIM(' 00:00:22,868'), TRIM(' 00:00:26,331'), 'LUCENTI', 'BOZOROV', 'GROUNDWORK COMBAT', 'DEFENSIVE POSITION', NULL, NULL, NULL)</v>
      </c>
      <c r="R4414" t="s">
        <v>10327</v>
      </c>
    </row>
    <row r="4415" spans="1:18" hidden="1" x14ac:dyDescent="0.25">
      <c r="A4415" s="7">
        <f>anotacoes!D4415</f>
        <v>40780</v>
      </c>
      <c r="B4415" t="str">
        <f>anotacoes!C4415</f>
        <v>WORLD CHAMPIONSHIPS PARIS 2011</v>
      </c>
      <c r="C4415" t="str">
        <f>anotacoes!E4415</f>
        <v>LUCENTI</v>
      </c>
      <c r="D4415" t="str">
        <f>anotacoes!F4415</f>
        <v>BOZOROV</v>
      </c>
      <c r="E4415" t="s">
        <v>10325</v>
      </c>
      <c r="F4415">
        <f>anotacoes!A4415</f>
        <v>62</v>
      </c>
      <c r="G4415">
        <f>anotacoes!B4415</f>
        <v>12</v>
      </c>
      <c r="H4415" t="str">
        <f>anotacoes!K4415</f>
        <v xml:space="preserve"> 00:00:26,519</v>
      </c>
      <c r="I4415" t="str">
        <f>anotacoes!L4415</f>
        <v xml:space="preserve"> 00:00:39,348</v>
      </c>
      <c r="J4415" t="str">
        <f>IF(L4415="PAUSE",E4415,IF(anotacoes!G4419=conversao_anotacoes!C4415,conversao_anotacoes!C4415,conversao_anotacoes!D4415))</f>
        <v>&lt;ARBITRO_DESCONHECIDO&gt;</v>
      </c>
      <c r="K4415" t="str">
        <f t="shared" si="136"/>
        <v/>
      </c>
      <c r="L4415" t="str">
        <f>UPPER(anotacoes!H4415)</f>
        <v>PAUSE</v>
      </c>
      <c r="M4415" t="str">
        <f>IF(OR(L4415="ATTACK",L4415="FINTA"),"&lt;TECNICA&gt;",UPPER(anotacoes!I4415))</f>
        <v>&lt;NAO_CLASSIFICADO&gt;</v>
      </c>
      <c r="N4415" t="str">
        <f>IF(OR(L4415="ATTACK",L4415="FINTA"),UPPER(anotacoes!I4415),"")</f>
        <v/>
      </c>
      <c r="O4415" s="6" t="str">
        <f>IF(anotacoes!N4415=0,"",anotacoes!N4415)</f>
        <v/>
      </c>
      <c r="P4415" t="str">
        <f>IF(anotacoes!M4415=0,"",UPPER(anotacoes!M4415))</f>
        <v/>
      </c>
      <c r="Q4415" t="str">
        <f t="shared" si="137"/>
        <v>INSERT INTO CONVERSAO_LUTA_ACAO (cd_conversao, id_luta, sequencia, momento_inicio, momento_fim, quem_faz, quem_sofre, acao_tipo, acao, tecnica, direcao, pontuacao) VALUES (1, 62, 12, TRIM(' 00:00:26,519'), TRIM(' 00:00:39,348'), '&lt;ARBITRO_DESCONHECIDO&gt;', '', 'PAUSE', '&lt;NAO_CLASSIFICADO&gt;', NULL, NULL, NULL)</v>
      </c>
      <c r="R4415" t="s">
        <v>10327</v>
      </c>
    </row>
    <row r="4416" spans="1:18" hidden="1" x14ac:dyDescent="0.25">
      <c r="A4416" s="7">
        <f>anotacoes!D4416</f>
        <v>40780</v>
      </c>
      <c r="B4416" t="str">
        <f>anotacoes!C4416</f>
        <v>WORLD CHAMPIONSHIPS PARIS 2011</v>
      </c>
      <c r="C4416" t="str">
        <f>anotacoes!E4416</f>
        <v>LUCENTI</v>
      </c>
      <c r="D4416" t="str">
        <f>anotacoes!F4416</f>
        <v>BOZOROV</v>
      </c>
      <c r="E4416" t="s">
        <v>10325</v>
      </c>
      <c r="F4416">
        <f>anotacoes!A4416</f>
        <v>62</v>
      </c>
      <c r="G4416">
        <f>anotacoes!B4416</f>
        <v>13</v>
      </c>
      <c r="H4416" t="str">
        <f>anotacoes!K4416</f>
        <v xml:space="preserve"> 00:00:39,348</v>
      </c>
      <c r="I4416" t="str">
        <f>anotacoes!L4416</f>
        <v xml:space="preserve"> 00:00:39,990</v>
      </c>
      <c r="J4416" t="str">
        <f>IF(L4416="PAUSE",E4416,IF(anotacoes!G4420=conversao_anotacoes!C4416,conversao_anotacoes!C4416,conversao_anotacoes!D4416))</f>
        <v>LUCENTI</v>
      </c>
      <c r="K4416" t="str">
        <f t="shared" si="136"/>
        <v>BOZOROV</v>
      </c>
      <c r="L4416" t="str">
        <f>UPPER(anotacoes!H4416)</f>
        <v>DISPLACEMENT</v>
      </c>
      <c r="M4416" t="str">
        <f>IF(OR(L4416="ATTACK",L4416="FINTA"),"&lt;TECNICA&gt;",UPPER(anotacoes!I4416))</f>
        <v>2-3 STEP HESITANT RIGHT</v>
      </c>
      <c r="N4416" t="str">
        <f>IF(OR(L4416="ATTACK",L4416="FINTA"),UPPER(anotacoes!I4416),"")</f>
        <v/>
      </c>
      <c r="O4416" s="6" t="str">
        <f>IF(anotacoes!N4416=0,"",anotacoes!N4416)</f>
        <v/>
      </c>
      <c r="P4416" t="str">
        <f>IF(anotacoes!M4416=0,"",UPPER(anotacoes!M4416))</f>
        <v/>
      </c>
      <c r="Q4416" t="str">
        <f t="shared" si="137"/>
        <v>INSERT INTO CONVERSAO_LUTA_ACAO (cd_conversao, id_luta, sequencia, momento_inicio, momento_fim, quem_faz, quem_sofre, acao_tipo, acao, tecnica, direcao, pontuacao) VALUES (1, 62, 13, TRIM(' 00:00:39,348'), TRIM(' 00:00:39,990'), 'LUCENTI', 'BOZOROV', 'DISPLACEMENT', '2-3 STEP HESITANT RIGHT', NULL, NULL, NULL)</v>
      </c>
      <c r="R4416" t="s">
        <v>10327</v>
      </c>
    </row>
    <row r="4417" spans="1:18" hidden="1" x14ac:dyDescent="0.25">
      <c r="A4417" s="7">
        <f>anotacoes!D4417</f>
        <v>40780</v>
      </c>
      <c r="B4417" t="str">
        <f>anotacoes!C4417</f>
        <v>WORLD CHAMPIONSHIPS PARIS 2011</v>
      </c>
      <c r="C4417" t="str">
        <f>anotacoes!E4417</f>
        <v>LUCENTI</v>
      </c>
      <c r="D4417" t="str">
        <f>anotacoes!F4417</f>
        <v>BOZOROV</v>
      </c>
      <c r="E4417" t="s">
        <v>10325</v>
      </c>
      <c r="F4417">
        <f>anotacoes!A4417</f>
        <v>62</v>
      </c>
      <c r="G4417">
        <f>anotacoes!B4417</f>
        <v>14</v>
      </c>
      <c r="H4417" t="str">
        <f>anotacoes!K4417</f>
        <v xml:space="preserve"> 00:00:39,990</v>
      </c>
      <c r="I4417" t="str">
        <f>anotacoes!L4417</f>
        <v xml:space="preserve"> 00:00:40,981</v>
      </c>
      <c r="J4417" t="str">
        <f>IF(L4417="PAUSE",E4417,IF(anotacoes!G4421=conversao_anotacoes!C4417,conversao_anotacoes!C4417,conversao_anotacoes!D4417))</f>
        <v>LUCENTI</v>
      </c>
      <c r="K4417" t="str">
        <f t="shared" si="136"/>
        <v>BOZOROV</v>
      </c>
      <c r="L4417" t="str">
        <f>UPPER(anotacoes!H4417)</f>
        <v>GRIP TIME</v>
      </c>
      <c r="M4417" t="str">
        <f>IF(OR(L4417="ATTACK",L4417="FINTA"),"&lt;TECNICA&gt;",UPPER(anotacoes!I4417))</f>
        <v>LEFT SLEEVE</v>
      </c>
      <c r="N4417" t="str">
        <f>IF(OR(L4417="ATTACK",L4417="FINTA"),UPPER(anotacoes!I4417),"")</f>
        <v/>
      </c>
      <c r="O4417" s="6" t="str">
        <f>IF(anotacoes!N4417=0,"",anotacoes!N4417)</f>
        <v/>
      </c>
      <c r="P4417" t="str">
        <f>IF(anotacoes!M4417=0,"",UPPER(anotacoes!M4417))</f>
        <v/>
      </c>
      <c r="Q4417" t="str">
        <f t="shared" si="137"/>
        <v>INSERT INTO CONVERSAO_LUTA_ACAO (cd_conversao, id_luta, sequencia, momento_inicio, momento_fim, quem_faz, quem_sofre, acao_tipo, acao, tecnica, direcao, pontuacao) VALUES (1, 62, 14, TRIM(' 00:00:39,990'), TRIM(' 00:00:40,981'), 'LUCENTI', 'BOZOROV', 'GRIP TIME', 'LEFT SLEEVE', NULL, NULL, NULL)</v>
      </c>
      <c r="R4417" t="s">
        <v>10327</v>
      </c>
    </row>
    <row r="4418" spans="1:18" hidden="1" x14ac:dyDescent="0.25">
      <c r="A4418" s="7">
        <f>anotacoes!D4418</f>
        <v>40780</v>
      </c>
      <c r="B4418" t="str">
        <f>anotacoes!C4418</f>
        <v>WORLD CHAMPIONSHIPS PARIS 2011</v>
      </c>
      <c r="C4418" t="str">
        <f>anotacoes!E4418</f>
        <v>LUCENTI</v>
      </c>
      <c r="D4418" t="str">
        <f>anotacoes!F4418</f>
        <v>BOZOROV</v>
      </c>
      <c r="E4418" t="s">
        <v>10325</v>
      </c>
      <c r="F4418">
        <f>anotacoes!A4418</f>
        <v>62</v>
      </c>
      <c r="G4418">
        <f>anotacoes!B4418</f>
        <v>15</v>
      </c>
      <c r="H4418" t="str">
        <f>anotacoes!K4418</f>
        <v xml:space="preserve"> 00:00:40,981</v>
      </c>
      <c r="I4418" t="str">
        <f>anotacoes!L4418</f>
        <v xml:space="preserve"> 00:00:42,251</v>
      </c>
      <c r="J4418" t="str">
        <f>IF(L4418="PAUSE",E4418,IF(anotacoes!G4422=conversao_anotacoes!C4418,conversao_anotacoes!C4418,conversao_anotacoes!D4418))</f>
        <v>LUCENTI</v>
      </c>
      <c r="K4418" t="str">
        <f t="shared" si="136"/>
        <v>BOZOROV</v>
      </c>
      <c r="L4418" t="str">
        <f>UPPER(anotacoes!H4418)</f>
        <v>TRANSITION</v>
      </c>
      <c r="M4418" t="str">
        <f>IF(OR(L4418="ATTACK",L4418="FINTA"),"&lt;TECNICA&gt;",UPPER(anotacoes!I4418))</f>
        <v>WITHOUT ATTACK</v>
      </c>
      <c r="N4418" t="str">
        <f>IF(OR(L4418="ATTACK",L4418="FINTA"),UPPER(anotacoes!I4418),"")</f>
        <v/>
      </c>
      <c r="O4418" s="6" t="str">
        <f>IF(anotacoes!N4418=0,"",anotacoes!N4418)</f>
        <v/>
      </c>
      <c r="P4418" t="str">
        <f>IF(anotacoes!M4418=0,"",UPPER(anotacoes!M4418))</f>
        <v/>
      </c>
      <c r="Q4418" t="str">
        <f t="shared" si="137"/>
        <v>INSERT INTO CONVERSAO_LUTA_ACAO (cd_conversao, id_luta, sequencia, momento_inicio, momento_fim, quem_faz, quem_sofre, acao_tipo, acao, tecnica, direcao, pontuacao) VALUES (1, 62, 15, TRIM(' 00:00:40,981'), TRIM(' 00:00:42,251'), 'LUCENTI', 'BOZOROV', 'TRANSITION', 'WITHOUT ATTACK', NULL, NULL, NULL)</v>
      </c>
      <c r="R4418" t="s">
        <v>10327</v>
      </c>
    </row>
    <row r="4419" spans="1:18" hidden="1" x14ac:dyDescent="0.25">
      <c r="A4419" s="7">
        <f>anotacoes!D4419</f>
        <v>40780</v>
      </c>
      <c r="B4419" t="str">
        <f>anotacoes!C4419</f>
        <v>WORLD CHAMPIONSHIPS PARIS 2011</v>
      </c>
      <c r="C4419" t="str">
        <f>anotacoes!E4419</f>
        <v>LUCENTI</v>
      </c>
      <c r="D4419" t="str">
        <f>anotacoes!F4419</f>
        <v>BOZOROV</v>
      </c>
      <c r="E4419" t="s">
        <v>10325</v>
      </c>
      <c r="F4419">
        <f>anotacoes!A4419</f>
        <v>62</v>
      </c>
      <c r="G4419">
        <f>anotacoes!B4419</f>
        <v>16</v>
      </c>
      <c r="H4419" t="str">
        <f>anotacoes!K4419</f>
        <v xml:space="preserve"> 00:00:42,440</v>
      </c>
      <c r="I4419" t="str">
        <f>anotacoes!L4419</f>
        <v xml:space="preserve"> 00:00:47,164</v>
      </c>
      <c r="J4419" t="str">
        <f>IF(L4419="PAUSE",E4419,IF(anotacoes!G4423=conversao_anotacoes!C4419,conversao_anotacoes!C4419,conversao_anotacoes!D4419))</f>
        <v>&lt;ARBITRO_DESCONHECIDO&gt;</v>
      </c>
      <c r="K4419" t="str">
        <f t="shared" ref="K4419:K4482" si="138">IF(J4419=E4419,"",IF(J4419=C4419,D4419,C4419))</f>
        <v/>
      </c>
      <c r="L4419" t="str">
        <f>UPPER(anotacoes!H4419)</f>
        <v>PAUSE</v>
      </c>
      <c r="M4419" t="str">
        <f>IF(OR(L4419="ATTACK",L4419="FINTA"),"&lt;TECNICA&gt;",UPPER(anotacoes!I4419))</f>
        <v>&lt;NAO_CLASSIFICADO&gt;</v>
      </c>
      <c r="N4419" t="str">
        <f>IF(OR(L4419="ATTACK",L4419="FINTA"),UPPER(anotacoes!I4419),"")</f>
        <v/>
      </c>
      <c r="O4419" s="6" t="str">
        <f>IF(anotacoes!N4419=0,"",anotacoes!N4419)</f>
        <v/>
      </c>
      <c r="P4419" t="str">
        <f>IF(anotacoes!M4419=0,"",UPPER(anotacoes!M4419))</f>
        <v/>
      </c>
      <c r="Q4419" t="str">
        <f t="shared" ref="Q4419:Q4482" si="139">CONCATENATE("INSERT INTO CONVERSAO_LUTA_ACAO (cd_conversao, id_luta, sequencia, momento_inicio, momento_fim, quem_faz, quem_sofre, acao_tipo, acao, tecnica, direcao, pontuacao) VALUES (1, ",F4419,", ",G4419,", ","TRIM('",H4419,"')",", ","TRIM('",I4419,"')",", ","'",J4419,"'",", ","'",K4419,"'",", ","'",L4419,"'",", ","'",M4419,"'",", ",IF(N4419="","NULL",CONCATENATE("'",N4419,"'")),", ",IF(O4419="","NULL",O4419),", ",IF(P4419="","NULL",CONCATENATE("'",P4419,"'")),")")</f>
        <v>INSERT INTO CONVERSAO_LUTA_ACAO (cd_conversao, id_luta, sequencia, momento_inicio, momento_fim, quem_faz, quem_sofre, acao_tipo, acao, tecnica, direcao, pontuacao) VALUES (1, 62, 16, TRIM(' 00:00:42,440'), TRIM(' 00:00:47,164'), '&lt;ARBITRO_DESCONHECIDO&gt;', '', 'PAUSE', '&lt;NAO_CLASSIFICADO&gt;', NULL, NULL, NULL)</v>
      </c>
      <c r="R4419" t="s">
        <v>10327</v>
      </c>
    </row>
    <row r="4420" spans="1:18" hidden="1" x14ac:dyDescent="0.25">
      <c r="A4420" s="7">
        <f>anotacoes!D4420</f>
        <v>40780</v>
      </c>
      <c r="B4420" t="str">
        <f>anotacoes!C4420</f>
        <v>WORLD CHAMPIONSHIPS PARIS 2011</v>
      </c>
      <c r="C4420" t="str">
        <f>anotacoes!E4420</f>
        <v>LUCENTI</v>
      </c>
      <c r="D4420" t="str">
        <f>anotacoes!F4420</f>
        <v>BOZOROV</v>
      </c>
      <c r="E4420" t="s">
        <v>10325</v>
      </c>
      <c r="F4420">
        <f>anotacoes!A4420</f>
        <v>62</v>
      </c>
      <c r="G4420">
        <f>anotacoes!B4420</f>
        <v>17</v>
      </c>
      <c r="H4420" t="str">
        <f>anotacoes!K4420</f>
        <v xml:space="preserve"> 00:00:47,365</v>
      </c>
      <c r="I4420" t="str">
        <f>anotacoes!L4420</f>
        <v xml:space="preserve"> 00:00:49,972</v>
      </c>
      <c r="J4420" t="str">
        <f>IF(L4420="PAUSE",E4420,IF(anotacoes!G4424=conversao_anotacoes!C4420,conversao_anotacoes!C4420,conversao_anotacoes!D4420))</f>
        <v>LUCENTI</v>
      </c>
      <c r="K4420" t="str">
        <f t="shared" si="138"/>
        <v>BOZOROV</v>
      </c>
      <c r="L4420" t="str">
        <f>UPPER(anotacoes!H4420)</f>
        <v>DISPLACEMENT</v>
      </c>
      <c r="M4420" t="str">
        <f>IF(OR(L4420="ATTACK",L4420="FINTA"),"&lt;TECNICA&gt;",UPPER(anotacoes!I4420))</f>
        <v>2-3 STEP HESITANT RIGHT</v>
      </c>
      <c r="N4420" t="str">
        <f>IF(OR(L4420="ATTACK",L4420="FINTA"),UPPER(anotacoes!I4420),"")</f>
        <v/>
      </c>
      <c r="O4420" s="6" t="str">
        <f>IF(anotacoes!N4420=0,"",anotacoes!N4420)</f>
        <v/>
      </c>
      <c r="P4420" t="str">
        <f>IF(anotacoes!M4420=0,"",UPPER(anotacoes!M4420))</f>
        <v/>
      </c>
      <c r="Q4420" t="str">
        <f t="shared" si="139"/>
        <v>INSERT INTO CONVERSAO_LUTA_ACAO (cd_conversao, id_luta, sequencia, momento_inicio, momento_fim, quem_faz, quem_sofre, acao_tipo, acao, tecnica, direcao, pontuacao) VALUES (1, 62, 17, TRIM(' 00:00:47,365'), TRIM(' 00:00:49,972'), 'LUCENTI', 'BOZOROV', 'DISPLACEMENT', '2-3 STEP HESITANT RIGHT', NULL, NULL, NULL)</v>
      </c>
      <c r="R4420" t="s">
        <v>10327</v>
      </c>
    </row>
    <row r="4421" spans="1:18" hidden="1" x14ac:dyDescent="0.25">
      <c r="A4421" s="7">
        <f>anotacoes!D4421</f>
        <v>40780</v>
      </c>
      <c r="B4421" t="str">
        <f>anotacoes!C4421</f>
        <v>WORLD CHAMPIONSHIPS PARIS 2011</v>
      </c>
      <c r="C4421" t="str">
        <f>anotacoes!E4421</f>
        <v>LUCENTI</v>
      </c>
      <c r="D4421" t="str">
        <f>anotacoes!F4421</f>
        <v>BOZOROV</v>
      </c>
      <c r="E4421" t="s">
        <v>10325</v>
      </c>
      <c r="F4421">
        <f>anotacoes!A4421</f>
        <v>62</v>
      </c>
      <c r="G4421">
        <f>anotacoes!B4421</f>
        <v>18</v>
      </c>
      <c r="H4421" t="str">
        <f>anotacoes!K4421</f>
        <v xml:space="preserve"> 00:00:50,141</v>
      </c>
      <c r="I4421" t="str">
        <f>anotacoes!L4421</f>
        <v xml:space="preserve"> 00:00:51,708</v>
      </c>
      <c r="J4421" t="str">
        <f>IF(L4421="PAUSE",E4421,IF(anotacoes!G4425=conversao_anotacoes!C4421,conversao_anotacoes!C4421,conversao_anotacoes!D4421))</f>
        <v>LUCENTI</v>
      </c>
      <c r="K4421" t="str">
        <f t="shared" si="138"/>
        <v>BOZOROV</v>
      </c>
      <c r="L4421" t="str">
        <f>UPPER(anotacoes!H4421)</f>
        <v>DISPLACEMENT</v>
      </c>
      <c r="M4421" t="str">
        <f>IF(OR(L4421="ATTACK",L4421="FINTA"),"&lt;TECNICA&gt;",UPPER(anotacoes!I4421))</f>
        <v>TRY TO GRIP WITH CONTACT</v>
      </c>
      <c r="N4421" t="str">
        <f>IF(OR(L4421="ATTACK",L4421="FINTA"),UPPER(anotacoes!I4421),"")</f>
        <v/>
      </c>
      <c r="O4421" s="6" t="str">
        <f>IF(anotacoes!N4421=0,"",anotacoes!N4421)</f>
        <v/>
      </c>
      <c r="P4421" t="str">
        <f>IF(anotacoes!M4421=0,"",UPPER(anotacoes!M4421))</f>
        <v/>
      </c>
      <c r="Q4421" t="str">
        <f t="shared" si="139"/>
        <v>INSERT INTO CONVERSAO_LUTA_ACAO (cd_conversao, id_luta, sequencia, momento_inicio, momento_fim, quem_faz, quem_sofre, acao_tipo, acao, tecnica, direcao, pontuacao) VALUES (1, 62, 18, TRIM(' 00:00:50,141'), TRIM(' 00:00:51,708'), 'LUCENTI', 'BOZOROV', 'DISPLACEMENT', 'TRY TO GRIP WITH CONTACT', NULL, NULL, NULL)</v>
      </c>
      <c r="R4421" t="s">
        <v>10327</v>
      </c>
    </row>
    <row r="4422" spans="1:18" hidden="1" x14ac:dyDescent="0.25">
      <c r="A4422" s="7">
        <f>anotacoes!D4422</f>
        <v>40780</v>
      </c>
      <c r="B4422" t="str">
        <f>anotacoes!C4422</f>
        <v>WORLD CHAMPIONSHIPS PARIS 2011</v>
      </c>
      <c r="C4422" t="str">
        <f>anotacoes!E4422</f>
        <v>LUCENTI</v>
      </c>
      <c r="D4422" t="str">
        <f>anotacoes!F4422</f>
        <v>BOZOROV</v>
      </c>
      <c r="E4422" t="s">
        <v>10325</v>
      </c>
      <c r="F4422">
        <f>anotacoes!A4422</f>
        <v>62</v>
      </c>
      <c r="G4422">
        <f>anotacoes!B4422</f>
        <v>19</v>
      </c>
      <c r="H4422" t="str">
        <f>anotacoes!K4422</f>
        <v xml:space="preserve"> 00:00:51,856</v>
      </c>
      <c r="I4422" t="str">
        <f>anotacoes!L4422</f>
        <v xml:space="preserve"> 00:00:55,265</v>
      </c>
      <c r="J4422" t="str">
        <f>IF(L4422="PAUSE",E4422,IF(anotacoes!G4426=conversao_anotacoes!C4422,conversao_anotacoes!C4422,conversao_anotacoes!D4422))</f>
        <v>LUCENTI</v>
      </c>
      <c r="K4422" t="str">
        <f t="shared" si="138"/>
        <v>BOZOROV</v>
      </c>
      <c r="L4422" t="str">
        <f>UPPER(anotacoes!H4422)</f>
        <v>GRIP TIME</v>
      </c>
      <c r="M4422" t="str">
        <f>IF(OR(L4422="ATTACK",L4422="FINTA"),"&lt;TECNICA&gt;",UPPER(anotacoes!I4422))</f>
        <v>LEFT COLLAR RIGHT SLEEVE</v>
      </c>
      <c r="N4422" t="str">
        <f>IF(OR(L4422="ATTACK",L4422="FINTA"),UPPER(anotacoes!I4422),"")</f>
        <v/>
      </c>
      <c r="O4422" s="6" t="str">
        <f>IF(anotacoes!N4422=0,"",anotacoes!N4422)</f>
        <v/>
      </c>
      <c r="P4422" t="str">
        <f>IF(anotacoes!M4422=0,"",UPPER(anotacoes!M4422))</f>
        <v/>
      </c>
      <c r="Q4422" t="str">
        <f t="shared" si="139"/>
        <v>INSERT INTO CONVERSAO_LUTA_ACAO (cd_conversao, id_luta, sequencia, momento_inicio, momento_fim, quem_faz, quem_sofre, acao_tipo, acao, tecnica, direcao, pontuacao) VALUES (1, 62, 19, TRIM(' 00:00:51,856'), TRIM(' 00:00:55,265'), 'LUCENTI', 'BOZOROV', 'GRIP TIME', 'LEFT COLLAR RIGHT SLEEVE', NULL, NULL, NULL)</v>
      </c>
      <c r="R4422" t="s">
        <v>10327</v>
      </c>
    </row>
    <row r="4423" spans="1:18" hidden="1" x14ac:dyDescent="0.25">
      <c r="A4423" s="7">
        <f>anotacoes!D4423</f>
        <v>40780</v>
      </c>
      <c r="B4423" t="str">
        <f>anotacoes!C4423</f>
        <v>WORLD CHAMPIONSHIPS PARIS 2011</v>
      </c>
      <c r="C4423" t="str">
        <f>anotacoes!E4423</f>
        <v>LUCENTI</v>
      </c>
      <c r="D4423" t="str">
        <f>anotacoes!F4423</f>
        <v>BOZOROV</v>
      </c>
      <c r="E4423" t="s">
        <v>10325</v>
      </c>
      <c r="F4423">
        <f>anotacoes!A4423</f>
        <v>62</v>
      </c>
      <c r="G4423">
        <f>anotacoes!B4423</f>
        <v>20</v>
      </c>
      <c r="H4423" t="str">
        <f>anotacoes!K4423</f>
        <v xml:space="preserve"> 00:00:55,265</v>
      </c>
      <c r="I4423" t="str">
        <f>anotacoes!L4423</f>
        <v xml:space="preserve"> 00:00:56,259</v>
      </c>
      <c r="J4423" t="str">
        <f>IF(L4423="PAUSE",E4423,IF(anotacoes!G4427=conversao_anotacoes!C4423,conversao_anotacoes!C4423,conversao_anotacoes!D4423))</f>
        <v>LUCENTI</v>
      </c>
      <c r="K4423" t="str">
        <f t="shared" si="138"/>
        <v>BOZOROV</v>
      </c>
      <c r="L4423" t="str">
        <f>UPPER(anotacoes!H4423)</f>
        <v>GRIP TIME</v>
      </c>
      <c r="M4423" t="str">
        <f>IF(OR(L4423="ATTACK",L4423="FINTA"),"&lt;TECNICA&gt;",UPPER(anotacoes!I4423))</f>
        <v>RIGHT SLEEVE LEFT SLEEVE</v>
      </c>
      <c r="N4423" t="str">
        <f>IF(OR(L4423="ATTACK",L4423="FINTA"),UPPER(anotacoes!I4423),"")</f>
        <v/>
      </c>
      <c r="O4423" s="6" t="str">
        <f>IF(anotacoes!N4423=0,"",anotacoes!N4423)</f>
        <v/>
      </c>
      <c r="P4423" t="str">
        <f>IF(anotacoes!M4423=0,"",UPPER(anotacoes!M4423))</f>
        <v/>
      </c>
      <c r="Q4423" t="str">
        <f t="shared" si="139"/>
        <v>INSERT INTO CONVERSAO_LUTA_ACAO (cd_conversao, id_luta, sequencia, momento_inicio, momento_fim, quem_faz, quem_sofre, acao_tipo, acao, tecnica, direcao, pontuacao) VALUES (1, 62, 20, TRIM(' 00:00:55,265'), TRIM(' 00:00:56,259'), 'LUCENTI', 'BOZOROV', 'GRIP TIME', 'RIGHT SLEEVE LEFT SLEEVE', NULL, NULL, NULL)</v>
      </c>
      <c r="R4423" t="s">
        <v>10327</v>
      </c>
    </row>
    <row r="4424" spans="1:18" hidden="1" x14ac:dyDescent="0.25">
      <c r="A4424" s="7">
        <f>anotacoes!D4424</f>
        <v>40780</v>
      </c>
      <c r="B4424" t="str">
        <f>anotacoes!C4424</f>
        <v>WORLD CHAMPIONSHIPS PARIS 2011</v>
      </c>
      <c r="C4424" t="str">
        <f>anotacoes!E4424</f>
        <v>LUCENTI</v>
      </c>
      <c r="D4424" t="str">
        <f>anotacoes!F4424</f>
        <v>BOZOROV</v>
      </c>
      <c r="E4424" t="s">
        <v>10325</v>
      </c>
      <c r="F4424">
        <f>anotacoes!A4424</f>
        <v>62</v>
      </c>
      <c r="G4424">
        <f>anotacoes!B4424</f>
        <v>21</v>
      </c>
      <c r="H4424" t="str">
        <f>anotacoes!K4424</f>
        <v xml:space="preserve"> 00:00:56,259</v>
      </c>
      <c r="I4424" t="str">
        <f>anotacoes!L4424</f>
        <v xml:space="preserve"> 00:00:58,118</v>
      </c>
      <c r="J4424" t="str">
        <f>IF(L4424="PAUSE",E4424,IF(anotacoes!G4428=conversao_anotacoes!C4424,conversao_anotacoes!C4424,conversao_anotacoes!D4424))</f>
        <v>LUCENTI</v>
      </c>
      <c r="K4424" t="str">
        <f t="shared" si="138"/>
        <v>BOZOROV</v>
      </c>
      <c r="L4424" t="str">
        <f>UPPER(anotacoes!H4424)</f>
        <v>ATTACK</v>
      </c>
      <c r="M4424" t="str">
        <f>IF(OR(L4424="ATTACK",L4424="FINTA"),"&lt;TECNICA&gt;",UPPER(anotacoes!I4424))</f>
        <v>&lt;TECNICA&gt;</v>
      </c>
      <c r="N4424" t="str">
        <f>IF(OR(L4424="ATTACK",L4424="FINTA"),UPPER(anotacoes!I4424),"")</f>
        <v>SODE SEOI NAGE</v>
      </c>
      <c r="O4424" s="6">
        <f>IF(anotacoes!N4424=0,"",anotacoes!N4424)</f>
        <v>6</v>
      </c>
      <c r="P4424" t="str">
        <f>IF(anotacoes!M4424=0,"",UPPER(anotacoes!M4424))</f>
        <v/>
      </c>
      <c r="Q4424" t="str">
        <f t="shared" si="139"/>
        <v>INSERT INTO CONVERSAO_LUTA_ACAO (cd_conversao, id_luta, sequencia, momento_inicio, momento_fim, quem_faz, quem_sofre, acao_tipo, acao, tecnica, direcao, pontuacao) VALUES (1, 62, 21, TRIM(' 00:00:56,259'), TRIM(' 00:00:58,118'), 'LUCENTI', 'BOZOROV', 'ATTACK', '&lt;TECNICA&gt;', 'SODE SEOI NAGE', 6, NULL)</v>
      </c>
      <c r="R4424" t="s">
        <v>10327</v>
      </c>
    </row>
    <row r="4425" spans="1:18" hidden="1" x14ac:dyDescent="0.25">
      <c r="A4425" s="7">
        <f>anotacoes!D4425</f>
        <v>40780</v>
      </c>
      <c r="B4425" t="str">
        <f>anotacoes!C4425</f>
        <v>WORLD CHAMPIONSHIPS PARIS 2011</v>
      </c>
      <c r="C4425" t="str">
        <f>anotacoes!E4425</f>
        <v>LUCENTI</v>
      </c>
      <c r="D4425" t="str">
        <f>anotacoes!F4425</f>
        <v>BOZOROV</v>
      </c>
      <c r="E4425" t="s">
        <v>10325</v>
      </c>
      <c r="F4425">
        <f>anotacoes!A4425</f>
        <v>62</v>
      </c>
      <c r="G4425">
        <f>anotacoes!B4425</f>
        <v>22</v>
      </c>
      <c r="H4425" t="str">
        <f>anotacoes!K4425</f>
        <v xml:space="preserve"> 00:00:58,282</v>
      </c>
      <c r="I4425" t="str">
        <f>anotacoes!L4425</f>
        <v xml:space="preserve"> 00:01:54,119</v>
      </c>
      <c r="J4425" t="str">
        <f>IF(L4425="PAUSE",E4425,IF(anotacoes!G4429=conversao_anotacoes!C4425,conversao_anotacoes!C4425,conversao_anotacoes!D4425))</f>
        <v>LUCENTI</v>
      </c>
      <c r="K4425" t="str">
        <f t="shared" si="138"/>
        <v>BOZOROV</v>
      </c>
      <c r="L4425" t="str">
        <f>UPPER(anotacoes!H4425)</f>
        <v>GROUNDWORK COMBAT</v>
      </c>
      <c r="M4425" t="str">
        <f>IF(OR(L4425="ATTACK",L4425="FINTA"),"&lt;TECNICA&gt;",UPPER(anotacoes!I4425))</f>
        <v>TRYING TO ATTACK</v>
      </c>
      <c r="N4425" t="str">
        <f>IF(OR(L4425="ATTACK",L4425="FINTA"),UPPER(anotacoes!I4425),"")</f>
        <v/>
      </c>
      <c r="O4425" s="6" t="str">
        <f>IF(anotacoes!N4425=0,"",anotacoes!N4425)</f>
        <v/>
      </c>
      <c r="P4425" t="str">
        <f>IF(anotacoes!M4425=0,"",UPPER(anotacoes!M4425))</f>
        <v/>
      </c>
      <c r="Q4425" t="str">
        <f t="shared" si="139"/>
        <v>INSERT INTO CONVERSAO_LUTA_ACAO (cd_conversao, id_luta, sequencia, momento_inicio, momento_fim, quem_faz, quem_sofre, acao_tipo, acao, tecnica, direcao, pontuacao) VALUES (1, 62, 22, TRIM(' 00:00:58,282'), TRIM(' 00:01:54,119'), 'LUCENTI', 'BOZOROV', 'GROUNDWORK COMBAT', 'TRYING TO ATTACK', NULL, NULL, NULL)</v>
      </c>
      <c r="R4425" t="s">
        <v>10327</v>
      </c>
    </row>
    <row r="4426" spans="1:18" hidden="1" x14ac:dyDescent="0.25">
      <c r="A4426" s="7">
        <f>anotacoes!D4426</f>
        <v>40780</v>
      </c>
      <c r="B4426" t="str">
        <f>anotacoes!C4426</f>
        <v>WORLD CHAMPIONSHIPS PARIS 2011</v>
      </c>
      <c r="C4426" t="str">
        <f>anotacoes!E4426</f>
        <v>LUCENTI</v>
      </c>
      <c r="D4426" t="str">
        <f>anotacoes!F4426</f>
        <v>BOZOROV</v>
      </c>
      <c r="E4426" t="s">
        <v>10325</v>
      </c>
      <c r="F4426">
        <f>anotacoes!A4426</f>
        <v>62</v>
      </c>
      <c r="G4426">
        <f>anotacoes!B4426</f>
        <v>23</v>
      </c>
      <c r="H4426" t="str">
        <f>anotacoes!K4426</f>
        <v xml:space="preserve"> 00:01:54,277</v>
      </c>
      <c r="I4426" t="str">
        <f>anotacoes!L4426</f>
        <v xml:space="preserve"> 00:01:59,295</v>
      </c>
      <c r="J4426" t="str">
        <f>IF(L4426="PAUSE",E4426,IF(anotacoes!G4430=conversao_anotacoes!C4426,conversao_anotacoes!C4426,conversao_anotacoes!D4426))</f>
        <v>&lt;ARBITRO_DESCONHECIDO&gt;</v>
      </c>
      <c r="K4426" t="str">
        <f t="shared" si="138"/>
        <v/>
      </c>
      <c r="L4426" t="str">
        <f>UPPER(anotacoes!H4426)</f>
        <v>PAUSE</v>
      </c>
      <c r="M4426" t="str">
        <f>IF(OR(L4426="ATTACK",L4426="FINTA"),"&lt;TECNICA&gt;",UPPER(anotacoes!I4426))</f>
        <v>&lt;NAO_CLASSIFICADO&gt;</v>
      </c>
      <c r="N4426" t="str">
        <f>IF(OR(L4426="ATTACK",L4426="FINTA"),UPPER(anotacoes!I4426),"")</f>
        <v/>
      </c>
      <c r="O4426" s="6" t="str">
        <f>IF(anotacoes!N4426=0,"",anotacoes!N4426)</f>
        <v/>
      </c>
      <c r="P4426" t="str">
        <f>IF(anotacoes!M4426=0,"",UPPER(anotacoes!M4426))</f>
        <v/>
      </c>
      <c r="Q4426" t="str">
        <f t="shared" si="139"/>
        <v>INSERT INTO CONVERSAO_LUTA_ACAO (cd_conversao, id_luta, sequencia, momento_inicio, momento_fim, quem_faz, quem_sofre, acao_tipo, acao, tecnica, direcao, pontuacao) VALUES (1, 62, 23, TRIM(' 00:01:54,277'), TRIM(' 00:01:59,295'), '&lt;ARBITRO_DESCONHECIDO&gt;', '', 'PAUSE', '&lt;NAO_CLASSIFICADO&gt;', NULL, NULL, NULL)</v>
      </c>
      <c r="R4426" t="s">
        <v>10327</v>
      </c>
    </row>
    <row r="4427" spans="1:18" hidden="1" x14ac:dyDescent="0.25">
      <c r="A4427" s="7">
        <f>anotacoes!D4427</f>
        <v>40780</v>
      </c>
      <c r="B4427" t="str">
        <f>anotacoes!C4427</f>
        <v>WORLD CHAMPIONSHIPS PARIS 2011</v>
      </c>
      <c r="C4427" t="str">
        <f>anotacoes!E4427</f>
        <v>LUCENTI</v>
      </c>
      <c r="D4427" t="str">
        <f>anotacoes!F4427</f>
        <v>BOZOROV</v>
      </c>
      <c r="E4427" t="s">
        <v>10325</v>
      </c>
      <c r="F4427">
        <f>anotacoes!A4427</f>
        <v>62</v>
      </c>
      <c r="G4427">
        <f>anotacoes!B4427</f>
        <v>24</v>
      </c>
      <c r="H4427" t="str">
        <f>anotacoes!K4427</f>
        <v xml:space="preserve"> 00:01:59,576</v>
      </c>
      <c r="I4427" t="str">
        <f>anotacoes!L4427</f>
        <v xml:space="preserve"> 00:02:06,708</v>
      </c>
      <c r="J4427" t="str">
        <f>IF(L4427="PAUSE",E4427,IF(anotacoes!G4431=conversao_anotacoes!C4427,conversao_anotacoes!C4427,conversao_anotacoes!D4427))</f>
        <v>LUCENTI</v>
      </c>
      <c r="K4427" t="str">
        <f t="shared" si="138"/>
        <v>BOZOROV</v>
      </c>
      <c r="L4427" t="str">
        <f>UPPER(anotacoes!H4427)</f>
        <v>DISPLACEMENT</v>
      </c>
      <c r="M4427" t="str">
        <f>IF(OR(L4427="ATTACK",L4427="FINTA"),"&lt;TECNICA&gt;",UPPER(anotacoes!I4427))</f>
        <v>2-3 STEP HESITANT RIGHT</v>
      </c>
      <c r="N4427" t="str">
        <f>IF(OR(L4427="ATTACK",L4427="FINTA"),UPPER(anotacoes!I4427),"")</f>
        <v/>
      </c>
      <c r="O4427" s="6" t="str">
        <f>IF(anotacoes!N4427=0,"",anotacoes!N4427)</f>
        <v/>
      </c>
      <c r="P4427" t="str">
        <f>IF(anotacoes!M4427=0,"",UPPER(anotacoes!M4427))</f>
        <v/>
      </c>
      <c r="Q4427" t="str">
        <f t="shared" si="139"/>
        <v>INSERT INTO CONVERSAO_LUTA_ACAO (cd_conversao, id_luta, sequencia, momento_inicio, momento_fim, quem_faz, quem_sofre, acao_tipo, acao, tecnica, direcao, pontuacao) VALUES (1, 62, 24, TRIM(' 00:01:59,576'), TRIM(' 00:02:06,708'), 'LUCENTI', 'BOZOROV', 'DISPLACEMENT', '2-3 STEP HESITANT RIGHT', NULL, NULL, NULL)</v>
      </c>
      <c r="R4427" t="s">
        <v>10327</v>
      </c>
    </row>
    <row r="4428" spans="1:18" hidden="1" x14ac:dyDescent="0.25">
      <c r="A4428" s="7">
        <f>anotacoes!D4428</f>
        <v>40780</v>
      </c>
      <c r="B4428" t="str">
        <f>anotacoes!C4428</f>
        <v>WORLD CHAMPIONSHIPS PARIS 2011</v>
      </c>
      <c r="C4428" t="str">
        <f>anotacoes!E4428</f>
        <v>LUCENTI</v>
      </c>
      <c r="D4428" t="str">
        <f>anotacoes!F4428</f>
        <v>BOZOROV</v>
      </c>
      <c r="E4428" t="s">
        <v>10325</v>
      </c>
      <c r="F4428">
        <f>anotacoes!A4428</f>
        <v>62</v>
      </c>
      <c r="G4428">
        <f>anotacoes!B4428</f>
        <v>25</v>
      </c>
      <c r="H4428" t="str">
        <f>anotacoes!K4428</f>
        <v xml:space="preserve"> 00:02:06,861</v>
      </c>
      <c r="I4428" t="str">
        <f>anotacoes!L4428</f>
        <v xml:space="preserve"> 00:02:10,450</v>
      </c>
      <c r="J4428" t="str">
        <f>IF(L4428="PAUSE",E4428,IF(anotacoes!G4432=conversao_anotacoes!C4428,conversao_anotacoes!C4428,conversao_anotacoes!D4428))</f>
        <v>LUCENTI</v>
      </c>
      <c r="K4428" t="str">
        <f t="shared" si="138"/>
        <v>BOZOROV</v>
      </c>
      <c r="L4428" t="str">
        <f>UPPER(anotacoes!H4428)</f>
        <v>DISPLACEMENT</v>
      </c>
      <c r="M4428" t="str">
        <f>IF(OR(L4428="ATTACK",L4428="FINTA"),"&lt;TECNICA&gt;",UPPER(anotacoes!I4428))</f>
        <v>2-3 STEP HESITANT RIGHT</v>
      </c>
      <c r="N4428" t="str">
        <f>IF(OR(L4428="ATTACK",L4428="FINTA"),UPPER(anotacoes!I4428),"")</f>
        <v/>
      </c>
      <c r="O4428" s="6" t="str">
        <f>IF(anotacoes!N4428=0,"",anotacoes!N4428)</f>
        <v/>
      </c>
      <c r="P4428" t="str">
        <f>IF(anotacoes!M4428=0,"",UPPER(anotacoes!M4428))</f>
        <v/>
      </c>
      <c r="Q4428" t="str">
        <f t="shared" si="139"/>
        <v>INSERT INTO CONVERSAO_LUTA_ACAO (cd_conversao, id_luta, sequencia, momento_inicio, momento_fim, quem_faz, quem_sofre, acao_tipo, acao, tecnica, direcao, pontuacao) VALUES (1, 62, 25, TRIM(' 00:02:06,861'), TRIM(' 00:02:10,450'), 'LUCENTI', 'BOZOROV', 'DISPLACEMENT', '2-3 STEP HESITANT RIGHT', NULL, NULL, NULL)</v>
      </c>
      <c r="R4428" t="s">
        <v>10327</v>
      </c>
    </row>
    <row r="4429" spans="1:18" hidden="1" x14ac:dyDescent="0.25">
      <c r="A4429" s="7">
        <f>anotacoes!D4429</f>
        <v>40780</v>
      </c>
      <c r="B4429" t="str">
        <f>anotacoes!C4429</f>
        <v>WORLD CHAMPIONSHIPS PARIS 2011</v>
      </c>
      <c r="C4429" t="str">
        <f>anotacoes!E4429</f>
        <v>LUCENTI</v>
      </c>
      <c r="D4429" t="str">
        <f>anotacoes!F4429</f>
        <v>BOZOROV</v>
      </c>
      <c r="E4429" t="s">
        <v>10325</v>
      </c>
      <c r="F4429">
        <f>anotacoes!A4429</f>
        <v>62</v>
      </c>
      <c r="G4429">
        <f>anotacoes!B4429</f>
        <v>26</v>
      </c>
      <c r="H4429" t="str">
        <f>anotacoes!K4429</f>
        <v xml:space="preserve"> 00:02:10,810</v>
      </c>
      <c r="I4429" t="str">
        <f>anotacoes!L4429</f>
        <v xml:space="preserve"> 00:02:16,861</v>
      </c>
      <c r="J4429" t="str">
        <f>IF(L4429="PAUSE",E4429,IF(anotacoes!G4433=conversao_anotacoes!C4429,conversao_anotacoes!C4429,conversao_anotacoes!D4429))</f>
        <v>LUCENTI</v>
      </c>
      <c r="K4429" t="str">
        <f t="shared" si="138"/>
        <v>BOZOROV</v>
      </c>
      <c r="L4429" t="str">
        <f>UPPER(anotacoes!H4429)</f>
        <v>DISPLACEMENT</v>
      </c>
      <c r="M4429" t="str">
        <f>IF(OR(L4429="ATTACK",L4429="FINTA"),"&lt;TECNICA&gt;",UPPER(anotacoes!I4429))</f>
        <v>TRY TO GRIP WITH CONTACT</v>
      </c>
      <c r="N4429" t="str">
        <f>IF(OR(L4429="ATTACK",L4429="FINTA"),UPPER(anotacoes!I4429),"")</f>
        <v/>
      </c>
      <c r="O4429" s="6" t="str">
        <f>IF(anotacoes!N4429=0,"",anotacoes!N4429)</f>
        <v/>
      </c>
      <c r="P4429" t="str">
        <f>IF(anotacoes!M4429=0,"",UPPER(anotacoes!M4429))</f>
        <v/>
      </c>
      <c r="Q4429" t="str">
        <f t="shared" si="139"/>
        <v>INSERT INTO CONVERSAO_LUTA_ACAO (cd_conversao, id_luta, sequencia, momento_inicio, momento_fim, quem_faz, quem_sofre, acao_tipo, acao, tecnica, direcao, pontuacao) VALUES (1, 62, 26, TRIM(' 00:02:10,810'), TRIM(' 00:02:16,861'), 'LUCENTI', 'BOZOROV', 'DISPLACEMENT', 'TRY TO GRIP WITH CONTACT', NULL, NULL, NULL)</v>
      </c>
      <c r="R4429" t="s">
        <v>10327</v>
      </c>
    </row>
    <row r="4430" spans="1:18" hidden="1" x14ac:dyDescent="0.25">
      <c r="A4430" s="7">
        <f>anotacoes!D4430</f>
        <v>40780</v>
      </c>
      <c r="B4430" t="str">
        <f>anotacoes!C4430</f>
        <v>WORLD CHAMPIONSHIPS PARIS 2011</v>
      </c>
      <c r="C4430" t="str">
        <f>anotacoes!E4430</f>
        <v>LUCENTI</v>
      </c>
      <c r="D4430" t="str">
        <f>anotacoes!F4430</f>
        <v>BOZOROV</v>
      </c>
      <c r="E4430" t="s">
        <v>10325</v>
      </c>
      <c r="F4430">
        <f>anotacoes!A4430</f>
        <v>62</v>
      </c>
      <c r="G4430">
        <f>anotacoes!B4430</f>
        <v>27</v>
      </c>
      <c r="H4430" t="str">
        <f>anotacoes!K4430</f>
        <v xml:space="preserve"> 00:02:17,039</v>
      </c>
      <c r="I4430" t="str">
        <f>anotacoes!L4430</f>
        <v xml:space="preserve"> 00:02:18,735</v>
      </c>
      <c r="J4430" t="str">
        <f>IF(L4430="PAUSE",E4430,IF(anotacoes!G4434=conversao_anotacoes!C4430,conversao_anotacoes!C4430,conversao_anotacoes!D4430))</f>
        <v>LUCENTI</v>
      </c>
      <c r="K4430" t="str">
        <f t="shared" si="138"/>
        <v>BOZOROV</v>
      </c>
      <c r="L4430" t="str">
        <f>UPPER(anotacoes!H4430)</f>
        <v>GRIP TIME</v>
      </c>
      <c r="M4430" t="str">
        <f>IF(OR(L4430="ATTACK",L4430="FINTA"),"&lt;TECNICA&gt;",UPPER(anotacoes!I4430))</f>
        <v>LEFT COLLAR RIGHT SLEEVE</v>
      </c>
      <c r="N4430" t="str">
        <f>IF(OR(L4430="ATTACK",L4430="FINTA"),UPPER(anotacoes!I4430),"")</f>
        <v/>
      </c>
      <c r="O4430" s="6" t="str">
        <f>IF(anotacoes!N4430=0,"",anotacoes!N4430)</f>
        <v/>
      </c>
      <c r="P4430" t="str">
        <f>IF(anotacoes!M4430=0,"",UPPER(anotacoes!M4430))</f>
        <v/>
      </c>
      <c r="Q4430" t="str">
        <f t="shared" si="139"/>
        <v>INSERT INTO CONVERSAO_LUTA_ACAO (cd_conversao, id_luta, sequencia, momento_inicio, momento_fim, quem_faz, quem_sofre, acao_tipo, acao, tecnica, direcao, pontuacao) VALUES (1, 62, 27, TRIM(' 00:02:17,039'), TRIM(' 00:02:18,735'), 'LUCENTI', 'BOZOROV', 'GRIP TIME', 'LEFT COLLAR RIGHT SLEEVE', NULL, NULL, NULL)</v>
      </c>
      <c r="R4430" t="s">
        <v>10327</v>
      </c>
    </row>
    <row r="4431" spans="1:18" hidden="1" x14ac:dyDescent="0.25">
      <c r="A4431" s="7">
        <f>anotacoes!D4431</f>
        <v>40780</v>
      </c>
      <c r="B4431" t="str">
        <f>anotacoes!C4431</f>
        <v>WORLD CHAMPIONSHIPS PARIS 2011</v>
      </c>
      <c r="C4431" t="str">
        <f>anotacoes!E4431</f>
        <v>LUCENTI</v>
      </c>
      <c r="D4431" t="str">
        <f>anotacoes!F4431</f>
        <v>BOZOROV</v>
      </c>
      <c r="E4431" t="s">
        <v>10325</v>
      </c>
      <c r="F4431">
        <f>anotacoes!A4431</f>
        <v>62</v>
      </c>
      <c r="G4431">
        <f>anotacoes!B4431</f>
        <v>28</v>
      </c>
      <c r="H4431" t="str">
        <f>anotacoes!K4431</f>
        <v xml:space="preserve"> 00:02:18,735</v>
      </c>
      <c r="I4431" t="str">
        <f>anotacoes!L4431</f>
        <v xml:space="preserve"> 00:02:20,241</v>
      </c>
      <c r="J4431" t="str">
        <f>IF(L4431="PAUSE",E4431,IF(anotacoes!G4435=conversao_anotacoes!C4431,conversao_anotacoes!C4431,conversao_anotacoes!D4431))</f>
        <v>LUCENTI</v>
      </c>
      <c r="K4431" t="str">
        <f t="shared" si="138"/>
        <v>BOZOROV</v>
      </c>
      <c r="L4431" t="str">
        <f>UPPER(anotacoes!H4431)</f>
        <v>ATTACK</v>
      </c>
      <c r="M4431" t="str">
        <f>IF(OR(L4431="ATTACK",L4431="FINTA"),"&lt;TECNICA&gt;",UPPER(anotacoes!I4431))</f>
        <v>&lt;TECNICA&gt;</v>
      </c>
      <c r="N4431" t="str">
        <f>IF(OR(L4431="ATTACK",L4431="FINTA"),UPPER(anotacoes!I4431),"")</f>
        <v>SODE SEOI NAGE</v>
      </c>
      <c r="O4431" s="6">
        <f>IF(anotacoes!N4431=0,"",anotacoes!N4431)</f>
        <v>6</v>
      </c>
      <c r="P4431" t="str">
        <f>IF(anotacoes!M4431=0,"",UPPER(anotacoes!M4431))</f>
        <v/>
      </c>
      <c r="Q4431" t="str">
        <f t="shared" si="139"/>
        <v>INSERT INTO CONVERSAO_LUTA_ACAO (cd_conversao, id_luta, sequencia, momento_inicio, momento_fim, quem_faz, quem_sofre, acao_tipo, acao, tecnica, direcao, pontuacao) VALUES (1, 62, 28, TRIM(' 00:02:18,735'), TRIM(' 00:02:20,241'), 'LUCENTI', 'BOZOROV', 'ATTACK', '&lt;TECNICA&gt;', 'SODE SEOI NAGE', 6, NULL)</v>
      </c>
      <c r="R4431" t="s">
        <v>10327</v>
      </c>
    </row>
    <row r="4432" spans="1:18" hidden="1" x14ac:dyDescent="0.25">
      <c r="A4432" s="7">
        <f>anotacoes!D4432</f>
        <v>40780</v>
      </c>
      <c r="B4432" t="str">
        <f>anotacoes!C4432</f>
        <v>WORLD CHAMPIONSHIPS PARIS 2011</v>
      </c>
      <c r="C4432" t="str">
        <f>anotacoes!E4432</f>
        <v>LUCENTI</v>
      </c>
      <c r="D4432" t="str">
        <f>anotacoes!F4432</f>
        <v>BOZOROV</v>
      </c>
      <c r="E4432" t="s">
        <v>10325</v>
      </c>
      <c r="F4432">
        <f>anotacoes!A4432</f>
        <v>62</v>
      </c>
      <c r="G4432">
        <f>anotacoes!B4432</f>
        <v>29</v>
      </c>
      <c r="H4432" t="str">
        <f>anotacoes!K4432</f>
        <v xml:space="preserve"> 00:02:20,413</v>
      </c>
      <c r="I4432" t="str">
        <f>anotacoes!L4432</f>
        <v xml:space="preserve"> 00:02:23,057</v>
      </c>
      <c r="J4432" t="str">
        <f>IF(L4432="PAUSE",E4432,IF(anotacoes!G4436=conversao_anotacoes!C4432,conversao_anotacoes!C4432,conversao_anotacoes!D4432))</f>
        <v>LUCENTI</v>
      </c>
      <c r="K4432" t="str">
        <f t="shared" si="138"/>
        <v>BOZOROV</v>
      </c>
      <c r="L4432" t="str">
        <f>UPPER(anotacoes!H4432)</f>
        <v>GROUNDWORK COMBAT</v>
      </c>
      <c r="M4432" t="str">
        <f>IF(OR(L4432="ATTACK",L4432="FINTA"),"&lt;TECNICA&gt;",UPPER(anotacoes!I4432))</f>
        <v>DEFENSIVE POSITION</v>
      </c>
      <c r="N4432" t="str">
        <f>IF(OR(L4432="ATTACK",L4432="FINTA"),UPPER(anotacoes!I4432),"")</f>
        <v/>
      </c>
      <c r="O4432" s="6" t="str">
        <f>IF(anotacoes!N4432=0,"",anotacoes!N4432)</f>
        <v/>
      </c>
      <c r="P4432" t="str">
        <f>IF(anotacoes!M4432=0,"",UPPER(anotacoes!M4432))</f>
        <v/>
      </c>
      <c r="Q4432" t="str">
        <f t="shared" si="139"/>
        <v>INSERT INTO CONVERSAO_LUTA_ACAO (cd_conversao, id_luta, sequencia, momento_inicio, momento_fim, quem_faz, quem_sofre, acao_tipo, acao, tecnica, direcao, pontuacao) VALUES (1, 62, 29, TRIM(' 00:02:20,413'), TRIM(' 00:02:23,057'), 'LUCENTI', 'BOZOROV', 'GROUNDWORK COMBAT', 'DEFENSIVE POSITION', NULL, NULL, NULL)</v>
      </c>
      <c r="R4432" t="s">
        <v>10327</v>
      </c>
    </row>
    <row r="4433" spans="1:18" hidden="1" x14ac:dyDescent="0.25">
      <c r="A4433" s="7">
        <f>anotacoes!D4433</f>
        <v>40780</v>
      </c>
      <c r="B4433" t="str">
        <f>anotacoes!C4433</f>
        <v>WORLD CHAMPIONSHIPS PARIS 2011</v>
      </c>
      <c r="C4433" t="str">
        <f>anotacoes!E4433</f>
        <v>LUCENTI</v>
      </c>
      <c r="D4433" t="str">
        <f>anotacoes!F4433</f>
        <v>BOZOROV</v>
      </c>
      <c r="E4433" t="s">
        <v>10325</v>
      </c>
      <c r="F4433">
        <f>anotacoes!A4433</f>
        <v>62</v>
      </c>
      <c r="G4433">
        <f>anotacoes!B4433</f>
        <v>30</v>
      </c>
      <c r="H4433" t="str">
        <f>anotacoes!K4433</f>
        <v xml:space="preserve"> 00:02:23,237</v>
      </c>
      <c r="I4433" t="str">
        <f>anotacoes!L4433</f>
        <v xml:space="preserve"> 00:02:31,417</v>
      </c>
      <c r="J4433" t="str">
        <f>IF(L4433="PAUSE",E4433,IF(anotacoes!G4437=conversao_anotacoes!C4433,conversao_anotacoes!C4433,conversao_anotacoes!D4433))</f>
        <v>&lt;ARBITRO_DESCONHECIDO&gt;</v>
      </c>
      <c r="K4433" t="str">
        <f t="shared" si="138"/>
        <v/>
      </c>
      <c r="L4433" t="str">
        <f>UPPER(anotacoes!H4433)</f>
        <v>PAUSE</v>
      </c>
      <c r="M4433" t="str">
        <f>IF(OR(L4433="ATTACK",L4433="FINTA"),"&lt;TECNICA&gt;",UPPER(anotacoes!I4433))</f>
        <v>SHIDO OPPONENT WITHOUT SCORE</v>
      </c>
      <c r="N4433" t="str">
        <f>IF(OR(L4433="ATTACK",L4433="FINTA"),UPPER(anotacoes!I4433),"")</f>
        <v/>
      </c>
      <c r="O4433" s="6" t="str">
        <f>IF(anotacoes!N4433=0,"",anotacoes!N4433)</f>
        <v/>
      </c>
      <c r="P4433" t="str">
        <f>IF(anotacoes!M4433=0,"",UPPER(anotacoes!M4433))</f>
        <v/>
      </c>
      <c r="Q4433" t="str">
        <f t="shared" si="139"/>
        <v>INSERT INTO CONVERSAO_LUTA_ACAO (cd_conversao, id_luta, sequencia, momento_inicio, momento_fim, quem_faz, quem_sofre, acao_tipo, acao, tecnica, direcao, pontuacao) VALUES (1, 62, 30, TRIM(' 00:02:23,237'), TRIM(' 00:02:31,417'), '&lt;ARBITRO_DESCONHECIDO&gt;', '', 'PAUSE', 'SHIDO OPPONENT WITHOUT SCORE', NULL, NULL, NULL)</v>
      </c>
      <c r="R4433" t="s">
        <v>10327</v>
      </c>
    </row>
    <row r="4434" spans="1:18" hidden="1" x14ac:dyDescent="0.25">
      <c r="A4434" s="7">
        <f>anotacoes!D4434</f>
        <v>40780</v>
      </c>
      <c r="B4434" t="str">
        <f>anotacoes!C4434</f>
        <v>WORLD CHAMPIONSHIPS PARIS 2011</v>
      </c>
      <c r="C4434" t="str">
        <f>anotacoes!E4434</f>
        <v>LUCENTI</v>
      </c>
      <c r="D4434" t="str">
        <f>anotacoes!F4434</f>
        <v>BOZOROV</v>
      </c>
      <c r="E4434" t="s">
        <v>10325</v>
      </c>
      <c r="F4434">
        <f>anotacoes!A4434</f>
        <v>62</v>
      </c>
      <c r="G4434">
        <f>anotacoes!B4434</f>
        <v>31</v>
      </c>
      <c r="H4434" t="str">
        <f>anotacoes!K4434</f>
        <v xml:space="preserve"> 00:02:31,559</v>
      </c>
      <c r="I4434" t="str">
        <f>anotacoes!L4434</f>
        <v xml:space="preserve"> 00:02:35,572</v>
      </c>
      <c r="J4434" t="str">
        <f>IF(L4434="PAUSE",E4434,IF(anotacoes!G4438=conversao_anotacoes!C4434,conversao_anotacoes!C4434,conversao_anotacoes!D4434))</f>
        <v>LUCENTI</v>
      </c>
      <c r="K4434" t="str">
        <f t="shared" si="138"/>
        <v>BOZOROV</v>
      </c>
      <c r="L4434" t="str">
        <f>UPPER(anotacoes!H4434)</f>
        <v>DISPLACEMENT</v>
      </c>
      <c r="M4434" t="str">
        <f>IF(OR(L4434="ATTACK",L4434="FINTA"),"&lt;TECNICA&gt;",UPPER(anotacoes!I4434))</f>
        <v>CIRCULAR LEFT</v>
      </c>
      <c r="N4434" t="str">
        <f>IF(OR(L4434="ATTACK",L4434="FINTA"),UPPER(anotacoes!I4434),"")</f>
        <v/>
      </c>
      <c r="O4434" s="6" t="str">
        <f>IF(anotacoes!N4434=0,"",anotacoes!N4434)</f>
        <v/>
      </c>
      <c r="P4434" t="str">
        <f>IF(anotacoes!M4434=0,"",UPPER(anotacoes!M4434))</f>
        <v/>
      </c>
      <c r="Q4434" t="str">
        <f t="shared" si="139"/>
        <v>INSERT INTO CONVERSAO_LUTA_ACAO (cd_conversao, id_luta, sequencia, momento_inicio, momento_fim, quem_faz, quem_sofre, acao_tipo, acao, tecnica, direcao, pontuacao) VALUES (1, 62, 31, TRIM(' 00:02:31,559'), TRIM(' 00:02:35,572'), 'LUCENTI', 'BOZOROV', 'DISPLACEMENT', 'CIRCULAR LEFT', NULL, NULL, NULL)</v>
      </c>
      <c r="R4434" t="s">
        <v>10327</v>
      </c>
    </row>
    <row r="4435" spans="1:18" hidden="1" x14ac:dyDescent="0.25">
      <c r="A4435" s="7">
        <f>anotacoes!D4435</f>
        <v>40780</v>
      </c>
      <c r="B4435" t="str">
        <f>anotacoes!C4435</f>
        <v>WORLD CHAMPIONSHIPS PARIS 2011</v>
      </c>
      <c r="C4435" t="str">
        <f>anotacoes!E4435</f>
        <v>LUCENTI</v>
      </c>
      <c r="D4435" t="str">
        <f>anotacoes!F4435</f>
        <v>BOZOROV</v>
      </c>
      <c r="E4435" t="s">
        <v>10325</v>
      </c>
      <c r="F4435">
        <f>anotacoes!A4435</f>
        <v>62</v>
      </c>
      <c r="G4435">
        <f>anotacoes!B4435</f>
        <v>32</v>
      </c>
      <c r="H4435" t="str">
        <f>anotacoes!K4435</f>
        <v xml:space="preserve"> 00:02:35,572</v>
      </c>
      <c r="I4435" t="str">
        <f>anotacoes!L4435</f>
        <v xml:space="preserve"> 00:02:37,779</v>
      </c>
      <c r="J4435" t="str">
        <f>IF(L4435="PAUSE",E4435,IF(anotacoes!G4439=conversao_anotacoes!C4435,conversao_anotacoes!C4435,conversao_anotacoes!D4435))</f>
        <v>LUCENTI</v>
      </c>
      <c r="K4435" t="str">
        <f t="shared" si="138"/>
        <v>BOZOROV</v>
      </c>
      <c r="L4435" t="str">
        <f>UPPER(anotacoes!H4435)</f>
        <v>DISPLACEMENT</v>
      </c>
      <c r="M4435" t="str">
        <f>IF(OR(L4435="ATTACK",L4435="FINTA"),"&lt;TECNICA&gt;",UPPER(anotacoes!I4435))</f>
        <v>2-3 STEP HESITANT RIGHT</v>
      </c>
      <c r="N4435" t="str">
        <f>IF(OR(L4435="ATTACK",L4435="FINTA"),UPPER(anotacoes!I4435),"")</f>
        <v/>
      </c>
      <c r="O4435" s="6" t="str">
        <f>IF(anotacoes!N4435=0,"",anotacoes!N4435)</f>
        <v/>
      </c>
      <c r="P4435" t="str">
        <f>IF(anotacoes!M4435=0,"",UPPER(anotacoes!M4435))</f>
        <v/>
      </c>
      <c r="Q4435" t="str">
        <f t="shared" si="139"/>
        <v>INSERT INTO CONVERSAO_LUTA_ACAO (cd_conversao, id_luta, sequencia, momento_inicio, momento_fim, quem_faz, quem_sofre, acao_tipo, acao, tecnica, direcao, pontuacao) VALUES (1, 62, 32, TRIM(' 00:02:35,572'), TRIM(' 00:02:37,779'), 'LUCENTI', 'BOZOROV', 'DISPLACEMENT', '2-3 STEP HESITANT RIGHT', NULL, NULL, NULL)</v>
      </c>
      <c r="R4435" t="s">
        <v>10327</v>
      </c>
    </row>
    <row r="4436" spans="1:18" hidden="1" x14ac:dyDescent="0.25">
      <c r="A4436" s="7">
        <f>anotacoes!D4436</f>
        <v>40780</v>
      </c>
      <c r="B4436" t="str">
        <f>anotacoes!C4436</f>
        <v>WORLD CHAMPIONSHIPS PARIS 2011</v>
      </c>
      <c r="C4436" t="str">
        <f>anotacoes!E4436</f>
        <v>LUCENTI</v>
      </c>
      <c r="D4436" t="str">
        <f>anotacoes!F4436</f>
        <v>BOZOROV</v>
      </c>
      <c r="E4436" t="s">
        <v>10325</v>
      </c>
      <c r="F4436">
        <f>anotacoes!A4436</f>
        <v>62</v>
      </c>
      <c r="G4436">
        <f>anotacoes!B4436</f>
        <v>33</v>
      </c>
      <c r="H4436" t="str">
        <f>anotacoes!K4436</f>
        <v xml:space="preserve"> 00:02:37,935</v>
      </c>
      <c r="I4436" t="str">
        <f>anotacoes!L4436</f>
        <v xml:space="preserve"> 00:03:20,124</v>
      </c>
      <c r="J4436" t="str">
        <f>IF(L4436="PAUSE",E4436,IF(anotacoes!G4440=conversao_anotacoes!C4436,conversao_anotacoes!C4436,conversao_anotacoes!D4436))</f>
        <v>LUCENTI</v>
      </c>
      <c r="K4436" t="str">
        <f t="shared" si="138"/>
        <v>BOZOROV</v>
      </c>
      <c r="L4436" t="str">
        <f>UPPER(anotacoes!H4436)</f>
        <v>DISPLACEMENT</v>
      </c>
      <c r="M4436" t="str">
        <f>IF(OR(L4436="ATTACK",L4436="FINTA"),"&lt;TECNICA&gt;",UPPER(anotacoes!I4436))</f>
        <v>TRY TO GRIP WITH CONTACT</v>
      </c>
      <c r="N4436" t="str">
        <f>IF(OR(L4436="ATTACK",L4436="FINTA"),UPPER(anotacoes!I4436),"")</f>
        <v/>
      </c>
      <c r="O4436" s="6" t="str">
        <f>IF(anotacoes!N4436=0,"",anotacoes!N4436)</f>
        <v/>
      </c>
      <c r="P4436" t="str">
        <f>IF(anotacoes!M4436=0,"",UPPER(anotacoes!M4436))</f>
        <v/>
      </c>
      <c r="Q4436" t="str">
        <f t="shared" si="139"/>
        <v>INSERT INTO CONVERSAO_LUTA_ACAO (cd_conversao, id_luta, sequencia, momento_inicio, momento_fim, quem_faz, quem_sofre, acao_tipo, acao, tecnica, direcao, pontuacao) VALUES (1, 62, 33, TRIM(' 00:02:37,935'), TRIM(' 00:03:20,124'), 'LUCENTI', 'BOZOROV', 'DISPLACEMENT', 'TRY TO GRIP WITH CONTACT', NULL, NULL, NULL)</v>
      </c>
      <c r="R4436" t="s">
        <v>10327</v>
      </c>
    </row>
    <row r="4437" spans="1:18" hidden="1" x14ac:dyDescent="0.25">
      <c r="A4437" s="7">
        <f>anotacoes!D4437</f>
        <v>40780</v>
      </c>
      <c r="B4437" t="str">
        <f>anotacoes!C4437</f>
        <v>WORLD CHAMPIONSHIPS PARIS 2011</v>
      </c>
      <c r="C4437" t="str">
        <f>anotacoes!E4437</f>
        <v>LUCENTI</v>
      </c>
      <c r="D4437" t="str">
        <f>anotacoes!F4437</f>
        <v>BOZOROV</v>
      </c>
      <c r="E4437" t="s">
        <v>10325</v>
      </c>
      <c r="F4437">
        <f>anotacoes!A4437</f>
        <v>62</v>
      </c>
      <c r="G4437">
        <f>anotacoes!B4437</f>
        <v>34</v>
      </c>
      <c r="H4437" t="str">
        <f>anotacoes!K4437</f>
        <v xml:space="preserve"> 00:03:20,124</v>
      </c>
      <c r="I4437" t="str">
        <f>anotacoes!L4437</f>
        <v xml:space="preserve"> 00:03:23,770</v>
      </c>
      <c r="J4437" t="str">
        <f>IF(L4437="PAUSE",E4437,IF(anotacoes!G4441=conversao_anotacoes!C4437,conversao_anotacoes!C4437,conversao_anotacoes!D4437))</f>
        <v>LUCENTI</v>
      </c>
      <c r="K4437" t="str">
        <f t="shared" si="138"/>
        <v>BOZOROV</v>
      </c>
      <c r="L4437" t="str">
        <f>UPPER(anotacoes!H4437)</f>
        <v>GRIP TIME</v>
      </c>
      <c r="M4437" t="str">
        <f>IF(OR(L4437="ATTACK",L4437="FINTA"),"&lt;TECNICA&gt;",UPPER(anotacoes!I4437))</f>
        <v>RIGHT COLLAR RIGHT SLEEVE</v>
      </c>
      <c r="N4437" t="str">
        <f>IF(OR(L4437="ATTACK",L4437="FINTA"),UPPER(anotacoes!I4437),"")</f>
        <v/>
      </c>
      <c r="O4437" s="6" t="str">
        <f>IF(anotacoes!N4437=0,"",anotacoes!N4437)</f>
        <v/>
      </c>
      <c r="P4437" t="str">
        <f>IF(anotacoes!M4437=0,"",UPPER(anotacoes!M4437))</f>
        <v/>
      </c>
      <c r="Q4437" t="str">
        <f t="shared" si="139"/>
        <v>INSERT INTO CONVERSAO_LUTA_ACAO (cd_conversao, id_luta, sequencia, momento_inicio, momento_fim, quem_faz, quem_sofre, acao_tipo, acao, tecnica, direcao, pontuacao) VALUES (1, 62, 34, TRIM(' 00:03:20,124'), TRIM(' 00:03:23,770'), 'LUCENTI', 'BOZOROV', 'GRIP TIME', 'RIGHT COLLAR RIGHT SLEEVE', NULL, NULL, NULL)</v>
      </c>
      <c r="R4437" t="s">
        <v>10327</v>
      </c>
    </row>
    <row r="4438" spans="1:18" hidden="1" x14ac:dyDescent="0.25">
      <c r="A4438" s="7">
        <f>anotacoes!D4438</f>
        <v>40780</v>
      </c>
      <c r="B4438" t="str">
        <f>anotacoes!C4438</f>
        <v>WORLD CHAMPIONSHIPS PARIS 2011</v>
      </c>
      <c r="C4438" t="str">
        <f>anotacoes!E4438</f>
        <v>LUCENTI</v>
      </c>
      <c r="D4438" t="str">
        <f>anotacoes!F4438</f>
        <v>BOZOROV</v>
      </c>
      <c r="E4438" t="s">
        <v>10325</v>
      </c>
      <c r="F4438">
        <f>anotacoes!A4438</f>
        <v>62</v>
      </c>
      <c r="G4438">
        <f>anotacoes!B4438</f>
        <v>35</v>
      </c>
      <c r="H4438" t="str">
        <f>anotacoes!K4438</f>
        <v xml:space="preserve"> 00:03:23,770</v>
      </c>
      <c r="I4438" t="str">
        <f>anotacoes!L4438</f>
        <v xml:space="preserve"> 00:03:26,268</v>
      </c>
      <c r="J4438" t="str">
        <f>IF(L4438="PAUSE",E4438,IF(anotacoes!G4442=conversao_anotacoes!C4438,conversao_anotacoes!C4438,conversao_anotacoes!D4438))</f>
        <v>LUCENTI</v>
      </c>
      <c r="K4438" t="str">
        <f t="shared" si="138"/>
        <v>BOZOROV</v>
      </c>
      <c r="L4438" t="str">
        <f>UPPER(anotacoes!H4438)</f>
        <v>GROUNDWORK COMBAT</v>
      </c>
      <c r="M4438" t="str">
        <f>IF(OR(L4438="ATTACK",L4438="FINTA"),"&lt;TECNICA&gt;",UPPER(anotacoes!I4438))</f>
        <v>DEFENSIVE POSITION</v>
      </c>
      <c r="N4438" t="str">
        <f>IF(OR(L4438="ATTACK",L4438="FINTA"),UPPER(anotacoes!I4438),"")</f>
        <v/>
      </c>
      <c r="O4438" s="6" t="str">
        <f>IF(anotacoes!N4438=0,"",anotacoes!N4438)</f>
        <v/>
      </c>
      <c r="P4438" t="str">
        <f>IF(anotacoes!M4438=0,"",UPPER(anotacoes!M4438))</f>
        <v/>
      </c>
      <c r="Q4438" t="str">
        <f t="shared" si="139"/>
        <v>INSERT INTO CONVERSAO_LUTA_ACAO (cd_conversao, id_luta, sequencia, momento_inicio, momento_fim, quem_faz, quem_sofre, acao_tipo, acao, tecnica, direcao, pontuacao) VALUES (1, 62, 35, TRIM(' 00:03:23,770'), TRIM(' 00:03:26,268'), 'LUCENTI', 'BOZOROV', 'GROUNDWORK COMBAT', 'DEFENSIVE POSITION', NULL, NULL, NULL)</v>
      </c>
      <c r="R4438" t="s">
        <v>10327</v>
      </c>
    </row>
    <row r="4439" spans="1:18" hidden="1" x14ac:dyDescent="0.25">
      <c r="A4439" s="7">
        <f>anotacoes!D4439</f>
        <v>40780</v>
      </c>
      <c r="B4439" t="str">
        <f>anotacoes!C4439</f>
        <v>WORLD CHAMPIONSHIPS PARIS 2011</v>
      </c>
      <c r="C4439" t="str">
        <f>anotacoes!E4439</f>
        <v>LUCENTI</v>
      </c>
      <c r="D4439" t="str">
        <f>anotacoes!F4439</f>
        <v>BOZOROV</v>
      </c>
      <c r="E4439" t="s">
        <v>10325</v>
      </c>
      <c r="F4439">
        <f>anotacoes!A4439</f>
        <v>62</v>
      </c>
      <c r="G4439">
        <f>anotacoes!B4439</f>
        <v>36</v>
      </c>
      <c r="H4439" t="str">
        <f>anotacoes!K4439</f>
        <v xml:space="preserve"> 00:03:26,416</v>
      </c>
      <c r="I4439" t="str">
        <f>anotacoes!L4439</f>
        <v xml:space="preserve"> 00:03:30,493</v>
      </c>
      <c r="J4439" t="str">
        <f>IF(L4439="PAUSE",E4439,IF(anotacoes!G4443=conversao_anotacoes!C4439,conversao_anotacoes!C4439,conversao_anotacoes!D4439))</f>
        <v>&lt;ARBITRO_DESCONHECIDO&gt;</v>
      </c>
      <c r="K4439" t="str">
        <f t="shared" si="138"/>
        <v/>
      </c>
      <c r="L4439" t="str">
        <f>UPPER(anotacoes!H4439)</f>
        <v>PAUSE</v>
      </c>
      <c r="M4439" t="str">
        <f>IF(OR(L4439="ATTACK",L4439="FINTA"),"&lt;TECNICA&gt;",UPPER(anotacoes!I4439))</f>
        <v>&lt;NAO_CLASSIFICADO&gt;</v>
      </c>
      <c r="N4439" t="str">
        <f>IF(OR(L4439="ATTACK",L4439="FINTA"),UPPER(anotacoes!I4439),"")</f>
        <v/>
      </c>
      <c r="O4439" s="6" t="str">
        <f>IF(anotacoes!N4439=0,"",anotacoes!N4439)</f>
        <v/>
      </c>
      <c r="P4439" t="str">
        <f>IF(anotacoes!M4439=0,"",UPPER(anotacoes!M4439))</f>
        <v/>
      </c>
      <c r="Q4439" t="str">
        <f t="shared" si="139"/>
        <v>INSERT INTO CONVERSAO_LUTA_ACAO (cd_conversao, id_luta, sequencia, momento_inicio, momento_fim, quem_faz, quem_sofre, acao_tipo, acao, tecnica, direcao, pontuacao) VALUES (1, 62, 36, TRIM(' 00:03:26,416'), TRIM(' 00:03:30,493'), '&lt;ARBITRO_DESCONHECIDO&gt;', '', 'PAUSE', '&lt;NAO_CLASSIFICADO&gt;', NULL, NULL, NULL)</v>
      </c>
      <c r="R4439" t="s">
        <v>10327</v>
      </c>
    </row>
    <row r="4440" spans="1:18" hidden="1" x14ac:dyDescent="0.25">
      <c r="A4440" s="7">
        <f>anotacoes!D4440</f>
        <v>40780</v>
      </c>
      <c r="B4440" t="str">
        <f>anotacoes!C4440</f>
        <v>WORLD CHAMPIONSHIPS PARIS 2011</v>
      </c>
      <c r="C4440" t="str">
        <f>anotacoes!E4440</f>
        <v>LUCENTI</v>
      </c>
      <c r="D4440" t="str">
        <f>anotacoes!F4440</f>
        <v>BOZOROV</v>
      </c>
      <c r="E4440" t="s">
        <v>10325</v>
      </c>
      <c r="F4440">
        <f>anotacoes!A4440</f>
        <v>62</v>
      </c>
      <c r="G4440">
        <f>anotacoes!B4440</f>
        <v>37</v>
      </c>
      <c r="H4440" t="str">
        <f>anotacoes!K4440</f>
        <v xml:space="preserve"> 00:03:30,659</v>
      </c>
      <c r="I4440" t="str">
        <f>anotacoes!L4440</f>
        <v xml:space="preserve"> 00:03:34,468</v>
      </c>
      <c r="J4440" t="str">
        <f>IF(L4440="PAUSE",E4440,IF(anotacoes!G4444=conversao_anotacoes!C4440,conversao_anotacoes!C4440,conversao_anotacoes!D4440))</f>
        <v>LUCENTI</v>
      </c>
      <c r="K4440" t="str">
        <f t="shared" si="138"/>
        <v>BOZOROV</v>
      </c>
      <c r="L4440" t="str">
        <f>UPPER(anotacoes!H4440)</f>
        <v>DISPLACEMENT</v>
      </c>
      <c r="M4440" t="str">
        <f>IF(OR(L4440="ATTACK",L4440="FINTA"),"&lt;TECNICA&gt;",UPPER(anotacoes!I4440))</f>
        <v>CIRCULAR LEFT</v>
      </c>
      <c r="N4440" t="str">
        <f>IF(OR(L4440="ATTACK",L4440="FINTA"),UPPER(anotacoes!I4440),"")</f>
        <v/>
      </c>
      <c r="O4440" s="6" t="str">
        <f>IF(anotacoes!N4440=0,"",anotacoes!N4440)</f>
        <v/>
      </c>
      <c r="P4440" t="str">
        <f>IF(anotacoes!M4440=0,"",UPPER(anotacoes!M4440))</f>
        <v/>
      </c>
      <c r="Q4440" t="str">
        <f t="shared" si="139"/>
        <v>INSERT INTO CONVERSAO_LUTA_ACAO (cd_conversao, id_luta, sequencia, momento_inicio, momento_fim, quem_faz, quem_sofre, acao_tipo, acao, tecnica, direcao, pontuacao) VALUES (1, 62, 37, TRIM(' 00:03:30,659'), TRIM(' 00:03:34,468'), 'LUCENTI', 'BOZOROV', 'DISPLACEMENT', 'CIRCULAR LEFT', NULL, NULL, NULL)</v>
      </c>
      <c r="R4440" t="s">
        <v>10327</v>
      </c>
    </row>
    <row r="4441" spans="1:18" hidden="1" x14ac:dyDescent="0.25">
      <c r="A4441" s="7">
        <f>anotacoes!D4441</f>
        <v>40780</v>
      </c>
      <c r="B4441" t="str">
        <f>anotacoes!C4441</f>
        <v>WORLD CHAMPIONSHIPS PARIS 2011</v>
      </c>
      <c r="C4441" t="str">
        <f>anotacoes!E4441</f>
        <v>LUCENTI</v>
      </c>
      <c r="D4441" t="str">
        <f>anotacoes!F4441</f>
        <v>BOZOROV</v>
      </c>
      <c r="E4441" t="s">
        <v>10325</v>
      </c>
      <c r="F4441">
        <f>anotacoes!A4441</f>
        <v>62</v>
      </c>
      <c r="G4441">
        <f>anotacoes!B4441</f>
        <v>38</v>
      </c>
      <c r="H4441" t="str">
        <f>anotacoes!K4441</f>
        <v xml:space="preserve"> 00:03:34,610</v>
      </c>
      <c r="I4441" t="str">
        <f>anotacoes!L4441</f>
        <v xml:space="preserve"> 00:03:35,564</v>
      </c>
      <c r="J4441" t="str">
        <f>IF(L4441="PAUSE",E4441,IF(anotacoes!G4445=conversao_anotacoes!C4441,conversao_anotacoes!C4441,conversao_anotacoes!D4441))</f>
        <v>LUCENTI</v>
      </c>
      <c r="K4441" t="str">
        <f t="shared" si="138"/>
        <v>BOZOROV</v>
      </c>
      <c r="L4441" t="str">
        <f>UPPER(anotacoes!H4441)</f>
        <v>DISPLACEMENT</v>
      </c>
      <c r="M4441" t="str">
        <f>IF(OR(L4441="ATTACK",L4441="FINTA"),"&lt;TECNICA&gt;",UPPER(anotacoes!I4441))</f>
        <v>2-3 STEP HESITANT RIGHT</v>
      </c>
      <c r="N4441" t="str">
        <f>IF(OR(L4441="ATTACK",L4441="FINTA"),UPPER(anotacoes!I4441),"")</f>
        <v/>
      </c>
      <c r="O4441" s="6" t="str">
        <f>IF(anotacoes!N4441=0,"",anotacoes!N4441)</f>
        <v/>
      </c>
      <c r="P4441" t="str">
        <f>IF(anotacoes!M4441=0,"",UPPER(anotacoes!M4441))</f>
        <v/>
      </c>
      <c r="Q4441" t="str">
        <f t="shared" si="139"/>
        <v>INSERT INTO CONVERSAO_LUTA_ACAO (cd_conversao, id_luta, sequencia, momento_inicio, momento_fim, quem_faz, quem_sofre, acao_tipo, acao, tecnica, direcao, pontuacao) VALUES (1, 62, 38, TRIM(' 00:03:34,610'), TRIM(' 00:03:35,564'), 'LUCENTI', 'BOZOROV', 'DISPLACEMENT', '2-3 STEP HESITANT RIGHT', NULL, NULL, NULL)</v>
      </c>
      <c r="R4441" t="s">
        <v>10327</v>
      </c>
    </row>
    <row r="4442" spans="1:18" hidden="1" x14ac:dyDescent="0.25">
      <c r="A4442" s="7">
        <f>anotacoes!D4442</f>
        <v>40780</v>
      </c>
      <c r="B4442" t="str">
        <f>anotacoes!C4442</f>
        <v>WORLD CHAMPIONSHIPS PARIS 2011</v>
      </c>
      <c r="C4442" t="str">
        <f>anotacoes!E4442</f>
        <v>LUCENTI</v>
      </c>
      <c r="D4442" t="str">
        <f>anotacoes!F4442</f>
        <v>BOZOROV</v>
      </c>
      <c r="E4442" t="s">
        <v>10325</v>
      </c>
      <c r="F4442">
        <f>anotacoes!A4442</f>
        <v>62</v>
      </c>
      <c r="G4442">
        <f>anotacoes!B4442</f>
        <v>39</v>
      </c>
      <c r="H4442" t="str">
        <f>anotacoes!K4442</f>
        <v xml:space="preserve"> 00:03:35,564</v>
      </c>
      <c r="I4442" t="str">
        <f>anotacoes!L4442</f>
        <v xml:space="preserve"> 00:03:38,479</v>
      </c>
      <c r="J4442" t="str">
        <f>IF(L4442="PAUSE",E4442,IF(anotacoes!G4446=conversao_anotacoes!C4442,conversao_anotacoes!C4442,conversao_anotacoes!D4442))</f>
        <v>LUCENTI</v>
      </c>
      <c r="K4442" t="str">
        <f t="shared" si="138"/>
        <v>BOZOROV</v>
      </c>
      <c r="L4442" t="str">
        <f>UPPER(anotacoes!H4442)</f>
        <v>GRIP TIME</v>
      </c>
      <c r="M4442" t="str">
        <f>IF(OR(L4442="ATTACK",L4442="FINTA"),"&lt;TECNICA&gt;",UPPER(anotacoes!I4442))</f>
        <v>LEFT COLLAR RIGHT SLEEVE</v>
      </c>
      <c r="N4442" t="str">
        <f>IF(OR(L4442="ATTACK",L4442="FINTA"),UPPER(anotacoes!I4442),"")</f>
        <v/>
      </c>
      <c r="O4442" s="6" t="str">
        <f>IF(anotacoes!N4442=0,"",anotacoes!N4442)</f>
        <v/>
      </c>
      <c r="P4442" t="str">
        <f>IF(anotacoes!M4442=0,"",UPPER(anotacoes!M4442))</f>
        <v/>
      </c>
      <c r="Q4442" t="str">
        <f t="shared" si="139"/>
        <v>INSERT INTO CONVERSAO_LUTA_ACAO (cd_conversao, id_luta, sequencia, momento_inicio, momento_fim, quem_faz, quem_sofre, acao_tipo, acao, tecnica, direcao, pontuacao) VALUES (1, 62, 39, TRIM(' 00:03:35,564'), TRIM(' 00:03:38,479'), 'LUCENTI', 'BOZOROV', 'GRIP TIME', 'LEFT COLLAR RIGHT SLEEVE', NULL, NULL, NULL)</v>
      </c>
      <c r="R4442" t="s">
        <v>10327</v>
      </c>
    </row>
    <row r="4443" spans="1:18" hidden="1" x14ac:dyDescent="0.25">
      <c r="A4443" s="7">
        <f>anotacoes!D4443</f>
        <v>40780</v>
      </c>
      <c r="B4443" t="str">
        <f>anotacoes!C4443</f>
        <v>WORLD CHAMPIONSHIPS PARIS 2011</v>
      </c>
      <c r="C4443" t="str">
        <f>anotacoes!E4443</f>
        <v>LUCENTI</v>
      </c>
      <c r="D4443" t="str">
        <f>anotacoes!F4443</f>
        <v>BOZOROV</v>
      </c>
      <c r="E4443" t="s">
        <v>10325</v>
      </c>
      <c r="F4443">
        <f>anotacoes!A4443</f>
        <v>62</v>
      </c>
      <c r="G4443">
        <f>anotacoes!B4443</f>
        <v>40</v>
      </c>
      <c r="H4443" t="str">
        <f>anotacoes!K4443</f>
        <v xml:space="preserve"> 00:03:38,479</v>
      </c>
      <c r="I4443" t="str">
        <f>anotacoes!L4443</f>
        <v xml:space="preserve"> 00:03:40,350</v>
      </c>
      <c r="J4443" t="str">
        <f>IF(L4443="PAUSE",E4443,IF(anotacoes!G4447=conversao_anotacoes!C4443,conversao_anotacoes!C4443,conversao_anotacoes!D4443))</f>
        <v>LUCENTI</v>
      </c>
      <c r="K4443" t="str">
        <f t="shared" si="138"/>
        <v>BOZOROV</v>
      </c>
      <c r="L4443" t="str">
        <f>UPPER(anotacoes!H4443)</f>
        <v>ATTACK</v>
      </c>
      <c r="M4443" t="str">
        <f>IF(OR(L4443="ATTACK",L4443="FINTA"),"&lt;TECNICA&gt;",UPPER(anotacoes!I4443))</f>
        <v>&lt;TECNICA&gt;</v>
      </c>
      <c r="N4443" t="str">
        <f>IF(OR(L4443="ATTACK",L4443="FINTA"),UPPER(anotacoes!I4443),"")</f>
        <v>SODE SEOI NAGE</v>
      </c>
      <c r="O4443" s="6">
        <f>IF(anotacoes!N4443=0,"",anotacoes!N4443)</f>
        <v>4</v>
      </c>
      <c r="P4443" t="str">
        <f>IF(anotacoes!M4443=0,"",UPPER(anotacoes!M4443))</f>
        <v/>
      </c>
      <c r="Q4443" t="str">
        <f t="shared" si="139"/>
        <v>INSERT INTO CONVERSAO_LUTA_ACAO (cd_conversao, id_luta, sequencia, momento_inicio, momento_fim, quem_faz, quem_sofre, acao_tipo, acao, tecnica, direcao, pontuacao) VALUES (1, 62, 40, TRIM(' 00:03:38,479'), TRIM(' 00:03:40,350'), 'LUCENTI', 'BOZOROV', 'ATTACK', '&lt;TECNICA&gt;', 'SODE SEOI NAGE', 4, NULL)</v>
      </c>
      <c r="R4443" t="s">
        <v>10327</v>
      </c>
    </row>
    <row r="4444" spans="1:18" hidden="1" x14ac:dyDescent="0.25">
      <c r="A4444" s="7">
        <f>anotacoes!D4444</f>
        <v>40780</v>
      </c>
      <c r="B4444" t="str">
        <f>anotacoes!C4444</f>
        <v>WORLD CHAMPIONSHIPS PARIS 2011</v>
      </c>
      <c r="C4444" t="str">
        <f>anotacoes!E4444</f>
        <v>LUCENTI</v>
      </c>
      <c r="D4444" t="str">
        <f>anotacoes!F4444</f>
        <v>BOZOROV</v>
      </c>
      <c r="E4444" t="s">
        <v>10325</v>
      </c>
      <c r="F4444">
        <f>anotacoes!A4444</f>
        <v>62</v>
      </c>
      <c r="G4444">
        <f>anotacoes!B4444</f>
        <v>41</v>
      </c>
      <c r="H4444" t="str">
        <f>anotacoes!K4444</f>
        <v xml:space="preserve"> 00:03:40,518</v>
      </c>
      <c r="I4444" t="str">
        <f>anotacoes!L4444</f>
        <v xml:space="preserve"> 00:03:42,942</v>
      </c>
      <c r="J4444" t="str">
        <f>IF(L4444="PAUSE",E4444,IF(anotacoes!G4448=conversao_anotacoes!C4444,conversao_anotacoes!C4444,conversao_anotacoes!D4444))</f>
        <v>LUCENTI</v>
      </c>
      <c r="K4444" t="str">
        <f t="shared" si="138"/>
        <v>BOZOROV</v>
      </c>
      <c r="L4444" t="str">
        <f>UPPER(anotacoes!H4444)</f>
        <v>TRANSITION</v>
      </c>
      <c r="M4444" t="str">
        <f>IF(OR(L4444="ATTACK",L4444="FINTA"),"&lt;TECNICA&gt;",UPPER(anotacoes!I4444))</f>
        <v>WITHOUT ATTACK</v>
      </c>
      <c r="N4444" t="str">
        <f>IF(OR(L4444="ATTACK",L4444="FINTA"),UPPER(anotacoes!I4444),"")</f>
        <v/>
      </c>
      <c r="O4444" s="6" t="str">
        <f>IF(anotacoes!N4444=0,"",anotacoes!N4444)</f>
        <v/>
      </c>
      <c r="P4444" t="str">
        <f>IF(anotacoes!M4444=0,"",UPPER(anotacoes!M4444))</f>
        <v/>
      </c>
      <c r="Q4444" t="str">
        <f t="shared" si="139"/>
        <v>INSERT INTO CONVERSAO_LUTA_ACAO (cd_conversao, id_luta, sequencia, momento_inicio, momento_fim, quem_faz, quem_sofre, acao_tipo, acao, tecnica, direcao, pontuacao) VALUES (1, 62, 41, TRIM(' 00:03:40,518'), TRIM(' 00:03:42,942'), 'LUCENTI', 'BOZOROV', 'TRANSITION', 'WITHOUT ATTACK', NULL, NULL, NULL)</v>
      </c>
      <c r="R4444" t="s">
        <v>10327</v>
      </c>
    </row>
    <row r="4445" spans="1:18" hidden="1" x14ac:dyDescent="0.25">
      <c r="A4445" s="7">
        <f>anotacoes!D4445</f>
        <v>40780</v>
      </c>
      <c r="B4445" t="str">
        <f>anotacoes!C4445</f>
        <v>WORLD CHAMPIONSHIPS PARIS 2011</v>
      </c>
      <c r="C4445" t="str">
        <f>anotacoes!E4445</f>
        <v>LUCENTI</v>
      </c>
      <c r="D4445" t="str">
        <f>anotacoes!F4445</f>
        <v>BOZOROV</v>
      </c>
      <c r="E4445" t="s">
        <v>10325</v>
      </c>
      <c r="F4445">
        <f>anotacoes!A4445</f>
        <v>62</v>
      </c>
      <c r="G4445">
        <f>anotacoes!B4445</f>
        <v>42</v>
      </c>
      <c r="H4445" t="str">
        <f>anotacoes!K4445</f>
        <v xml:space="preserve"> 00:03:43,109</v>
      </c>
      <c r="I4445" t="str">
        <f>anotacoes!L4445</f>
        <v xml:space="preserve"> 00:03:46,810</v>
      </c>
      <c r="J4445" t="str">
        <f>IF(L4445="PAUSE",E4445,IF(anotacoes!G4449=conversao_anotacoes!C4445,conversao_anotacoes!C4445,conversao_anotacoes!D4445))</f>
        <v>&lt;ARBITRO_DESCONHECIDO&gt;</v>
      </c>
      <c r="K4445" t="str">
        <f t="shared" si="138"/>
        <v/>
      </c>
      <c r="L4445" t="str">
        <f>UPPER(anotacoes!H4445)</f>
        <v>PAUSE</v>
      </c>
      <c r="M4445" t="str">
        <f>IF(OR(L4445="ATTACK",L4445="FINTA"),"&lt;TECNICA&gt;",UPPER(anotacoes!I4445))</f>
        <v>&lt;NAO_CLASSIFICADO&gt;</v>
      </c>
      <c r="N4445" t="str">
        <f>IF(OR(L4445="ATTACK",L4445="FINTA"),UPPER(anotacoes!I4445),"")</f>
        <v/>
      </c>
      <c r="O4445" s="6" t="str">
        <f>IF(anotacoes!N4445=0,"",anotacoes!N4445)</f>
        <v/>
      </c>
      <c r="P4445" t="str">
        <f>IF(anotacoes!M4445=0,"",UPPER(anotacoes!M4445))</f>
        <v/>
      </c>
      <c r="Q4445" t="str">
        <f t="shared" si="139"/>
        <v>INSERT INTO CONVERSAO_LUTA_ACAO (cd_conversao, id_luta, sequencia, momento_inicio, momento_fim, quem_faz, quem_sofre, acao_tipo, acao, tecnica, direcao, pontuacao) VALUES (1, 62, 42, TRIM(' 00:03:43,109'), TRIM(' 00:03:46,810'), '&lt;ARBITRO_DESCONHECIDO&gt;', '', 'PAUSE', '&lt;NAO_CLASSIFICADO&gt;', NULL, NULL, NULL)</v>
      </c>
      <c r="R4445" t="s">
        <v>10327</v>
      </c>
    </row>
    <row r="4446" spans="1:18" hidden="1" x14ac:dyDescent="0.25">
      <c r="A4446" s="7">
        <f>anotacoes!D4446</f>
        <v>40780</v>
      </c>
      <c r="B4446" t="str">
        <f>anotacoes!C4446</f>
        <v>WORLD CHAMPIONSHIPS PARIS 2011</v>
      </c>
      <c r="C4446" t="str">
        <f>anotacoes!E4446</f>
        <v>LUCENTI</v>
      </c>
      <c r="D4446" t="str">
        <f>anotacoes!F4446</f>
        <v>BOZOROV</v>
      </c>
      <c r="E4446" t="s">
        <v>10325</v>
      </c>
      <c r="F4446">
        <f>anotacoes!A4446</f>
        <v>62</v>
      </c>
      <c r="G4446">
        <f>anotacoes!B4446</f>
        <v>43</v>
      </c>
      <c r="H4446" t="str">
        <f>anotacoes!K4446</f>
        <v xml:space="preserve"> 00:03:47,133</v>
      </c>
      <c r="I4446" t="str">
        <f>anotacoes!L4446</f>
        <v xml:space="preserve"> 00:03:49,619</v>
      </c>
      <c r="J4446" t="str">
        <f>IF(L4446="PAUSE",E4446,IF(anotacoes!G4450=conversao_anotacoes!C4446,conversao_anotacoes!C4446,conversao_anotacoes!D4446))</f>
        <v>LUCENTI</v>
      </c>
      <c r="K4446" t="str">
        <f t="shared" si="138"/>
        <v>BOZOROV</v>
      </c>
      <c r="L4446" t="str">
        <f>UPPER(anotacoes!H4446)</f>
        <v>DISPLACEMENT</v>
      </c>
      <c r="M4446" t="str">
        <f>IF(OR(L4446="ATTACK",L4446="FINTA"),"&lt;TECNICA&gt;",UPPER(anotacoes!I4446))</f>
        <v>CIRCULAR LEFT</v>
      </c>
      <c r="N4446" t="str">
        <f>IF(OR(L4446="ATTACK",L4446="FINTA"),UPPER(anotacoes!I4446),"")</f>
        <v/>
      </c>
      <c r="O4446" s="6" t="str">
        <f>IF(anotacoes!N4446=0,"",anotacoes!N4446)</f>
        <v/>
      </c>
      <c r="P4446" t="str">
        <f>IF(anotacoes!M4446=0,"",UPPER(anotacoes!M4446))</f>
        <v/>
      </c>
      <c r="Q4446" t="str">
        <f t="shared" si="139"/>
        <v>INSERT INTO CONVERSAO_LUTA_ACAO (cd_conversao, id_luta, sequencia, momento_inicio, momento_fim, quem_faz, quem_sofre, acao_tipo, acao, tecnica, direcao, pontuacao) VALUES (1, 62, 43, TRIM(' 00:03:47,133'), TRIM(' 00:03:49,619'), 'LUCENTI', 'BOZOROV', 'DISPLACEMENT', 'CIRCULAR LEFT', NULL, NULL, NULL)</v>
      </c>
      <c r="R4446" t="s">
        <v>10327</v>
      </c>
    </row>
    <row r="4447" spans="1:18" hidden="1" x14ac:dyDescent="0.25">
      <c r="A4447" s="7">
        <f>anotacoes!D4447</f>
        <v>40780</v>
      </c>
      <c r="B4447" t="str">
        <f>anotacoes!C4447</f>
        <v>WORLD CHAMPIONSHIPS PARIS 2011</v>
      </c>
      <c r="C4447" t="str">
        <f>anotacoes!E4447</f>
        <v>LUCENTI</v>
      </c>
      <c r="D4447" t="str">
        <f>anotacoes!F4447</f>
        <v>BOZOROV</v>
      </c>
      <c r="E4447" t="s">
        <v>10325</v>
      </c>
      <c r="F4447">
        <f>anotacoes!A4447</f>
        <v>62</v>
      </c>
      <c r="G4447">
        <f>anotacoes!B4447</f>
        <v>44</v>
      </c>
      <c r="H4447" t="str">
        <f>anotacoes!K4447</f>
        <v xml:space="preserve"> 00:03:49,619</v>
      </c>
      <c r="I4447" t="str">
        <f>anotacoes!L4447</f>
        <v xml:space="preserve"> 00:03:54,708</v>
      </c>
      <c r="J4447" t="str">
        <f>IF(L4447="PAUSE",E4447,IF(anotacoes!G4451=conversao_anotacoes!C4447,conversao_anotacoes!C4447,conversao_anotacoes!D4447))</f>
        <v>LUCENTI</v>
      </c>
      <c r="K4447" t="str">
        <f t="shared" si="138"/>
        <v>BOZOROV</v>
      </c>
      <c r="L4447" t="str">
        <f>UPPER(anotacoes!H4447)</f>
        <v>DISPLACEMENT</v>
      </c>
      <c r="M4447" t="str">
        <f>IF(OR(L4447="ATTACK",L4447="FINTA"),"&lt;TECNICA&gt;",UPPER(anotacoes!I4447))</f>
        <v>2-3 STEP HESITANT RIGHT</v>
      </c>
      <c r="N4447" t="str">
        <f>IF(OR(L4447="ATTACK",L4447="FINTA"),UPPER(anotacoes!I4447),"")</f>
        <v/>
      </c>
      <c r="O4447" s="6" t="str">
        <f>IF(anotacoes!N4447=0,"",anotacoes!N4447)</f>
        <v/>
      </c>
      <c r="P4447" t="str">
        <f>IF(anotacoes!M4447=0,"",UPPER(anotacoes!M4447))</f>
        <v/>
      </c>
      <c r="Q4447" t="str">
        <f t="shared" si="139"/>
        <v>INSERT INTO CONVERSAO_LUTA_ACAO (cd_conversao, id_luta, sequencia, momento_inicio, momento_fim, quem_faz, quem_sofre, acao_tipo, acao, tecnica, direcao, pontuacao) VALUES (1, 62, 44, TRIM(' 00:03:49,619'), TRIM(' 00:03:54,708'), 'LUCENTI', 'BOZOROV', 'DISPLACEMENT', '2-3 STEP HESITANT RIGHT', NULL, NULL, NULL)</v>
      </c>
      <c r="R4447" t="s">
        <v>10327</v>
      </c>
    </row>
    <row r="4448" spans="1:18" hidden="1" x14ac:dyDescent="0.25">
      <c r="A4448" s="7">
        <f>anotacoes!D4448</f>
        <v>40780</v>
      </c>
      <c r="B4448" t="str">
        <f>anotacoes!C4448</f>
        <v>WORLD CHAMPIONSHIPS PARIS 2011</v>
      </c>
      <c r="C4448" t="str">
        <f>anotacoes!E4448</f>
        <v>LUCENTI</v>
      </c>
      <c r="D4448" t="str">
        <f>anotacoes!F4448</f>
        <v>BOZOROV</v>
      </c>
      <c r="E4448" t="s">
        <v>10325</v>
      </c>
      <c r="F4448">
        <f>anotacoes!A4448</f>
        <v>62</v>
      </c>
      <c r="G4448">
        <f>anotacoes!B4448</f>
        <v>45</v>
      </c>
      <c r="H4448" t="str">
        <f>anotacoes!K4448</f>
        <v xml:space="preserve"> 00:03:54,862</v>
      </c>
      <c r="I4448" t="str">
        <f>anotacoes!L4448</f>
        <v xml:space="preserve"> 00:03:56,396</v>
      </c>
      <c r="J4448" t="str">
        <f>IF(L4448="PAUSE",E4448,IF(anotacoes!G4452=conversao_anotacoes!C4448,conversao_anotacoes!C4448,conversao_anotacoes!D4448))</f>
        <v>LUCENTI</v>
      </c>
      <c r="K4448" t="str">
        <f t="shared" si="138"/>
        <v>BOZOROV</v>
      </c>
      <c r="L4448" t="str">
        <f>UPPER(anotacoes!H4448)</f>
        <v>DISPLACEMENT</v>
      </c>
      <c r="M4448" t="str">
        <f>IF(OR(L4448="ATTACK",L4448="FINTA"),"&lt;TECNICA&gt;",UPPER(anotacoes!I4448))</f>
        <v>TRY TO GRIP WITH CONTACT</v>
      </c>
      <c r="N4448" t="str">
        <f>IF(OR(L4448="ATTACK",L4448="FINTA"),UPPER(anotacoes!I4448),"")</f>
        <v/>
      </c>
      <c r="O4448" s="6" t="str">
        <f>IF(anotacoes!N4448=0,"",anotacoes!N4448)</f>
        <v/>
      </c>
      <c r="P4448" t="str">
        <f>IF(anotacoes!M4448=0,"",UPPER(anotacoes!M4448))</f>
        <v/>
      </c>
      <c r="Q4448" t="str">
        <f t="shared" si="139"/>
        <v>INSERT INTO CONVERSAO_LUTA_ACAO (cd_conversao, id_luta, sequencia, momento_inicio, momento_fim, quem_faz, quem_sofre, acao_tipo, acao, tecnica, direcao, pontuacao) VALUES (1, 62, 45, TRIM(' 00:03:54,862'), TRIM(' 00:03:56,396'), 'LUCENTI', 'BOZOROV', 'DISPLACEMENT', 'TRY TO GRIP WITH CONTACT', NULL, NULL, NULL)</v>
      </c>
      <c r="R4448" t="s">
        <v>10327</v>
      </c>
    </row>
    <row r="4449" spans="1:18" hidden="1" x14ac:dyDescent="0.25">
      <c r="A4449" s="7">
        <f>anotacoes!D4449</f>
        <v>40780</v>
      </c>
      <c r="B4449" t="str">
        <f>anotacoes!C4449</f>
        <v>WORLD CHAMPIONSHIPS PARIS 2011</v>
      </c>
      <c r="C4449" t="str">
        <f>anotacoes!E4449</f>
        <v>LUCENTI</v>
      </c>
      <c r="D4449" t="str">
        <f>anotacoes!F4449</f>
        <v>BOZOROV</v>
      </c>
      <c r="E4449" t="s">
        <v>10325</v>
      </c>
      <c r="F4449">
        <f>anotacoes!A4449</f>
        <v>62</v>
      </c>
      <c r="G4449">
        <f>anotacoes!B4449</f>
        <v>46</v>
      </c>
      <c r="H4449" t="str">
        <f>anotacoes!K4449</f>
        <v xml:space="preserve"> 00:03:56,396</v>
      </c>
      <c r="I4449" t="str">
        <f>anotacoes!L4449</f>
        <v xml:space="preserve"> 00:03:59,012</v>
      </c>
      <c r="J4449" t="str">
        <f>IF(L4449="PAUSE",E4449,IF(anotacoes!G4453=conversao_anotacoes!C4449,conversao_anotacoes!C4449,conversao_anotacoes!D4449))</f>
        <v>LUCENTI</v>
      </c>
      <c r="K4449" t="str">
        <f t="shared" si="138"/>
        <v>BOZOROV</v>
      </c>
      <c r="L4449" t="str">
        <f>UPPER(anotacoes!H4449)</f>
        <v>GRIP TIME</v>
      </c>
      <c r="M4449" t="str">
        <f>IF(OR(L4449="ATTACK",L4449="FINTA"),"&lt;TECNICA&gt;",UPPER(anotacoes!I4449))</f>
        <v>RIGHT COLLAR</v>
      </c>
      <c r="N4449" t="str">
        <f>IF(OR(L4449="ATTACK",L4449="FINTA"),UPPER(anotacoes!I4449),"")</f>
        <v/>
      </c>
      <c r="O4449" s="6" t="str">
        <f>IF(anotacoes!N4449=0,"",anotacoes!N4449)</f>
        <v/>
      </c>
      <c r="P4449" t="str">
        <f>IF(anotacoes!M4449=0,"",UPPER(anotacoes!M4449))</f>
        <v/>
      </c>
      <c r="Q4449" t="str">
        <f t="shared" si="139"/>
        <v>INSERT INTO CONVERSAO_LUTA_ACAO (cd_conversao, id_luta, sequencia, momento_inicio, momento_fim, quem_faz, quem_sofre, acao_tipo, acao, tecnica, direcao, pontuacao) VALUES (1, 62, 46, TRIM(' 00:03:56,396'), TRIM(' 00:03:59,012'), 'LUCENTI', 'BOZOROV', 'GRIP TIME', 'RIGHT COLLAR', NULL, NULL, NULL)</v>
      </c>
      <c r="R4449" t="s">
        <v>10327</v>
      </c>
    </row>
    <row r="4450" spans="1:18" hidden="1" x14ac:dyDescent="0.25">
      <c r="A4450" s="7">
        <f>anotacoes!D4450</f>
        <v>40780</v>
      </c>
      <c r="B4450" t="str">
        <f>anotacoes!C4450</f>
        <v>WORLD CHAMPIONSHIPS PARIS 2011</v>
      </c>
      <c r="C4450" t="str">
        <f>anotacoes!E4450</f>
        <v>LUCENTI</v>
      </c>
      <c r="D4450" t="str">
        <f>anotacoes!F4450</f>
        <v>BOZOROV</v>
      </c>
      <c r="E4450" t="s">
        <v>10325</v>
      </c>
      <c r="F4450">
        <f>anotacoes!A4450</f>
        <v>62</v>
      </c>
      <c r="G4450">
        <f>anotacoes!B4450</f>
        <v>47</v>
      </c>
      <c r="H4450" t="str">
        <f>anotacoes!K4450</f>
        <v xml:space="preserve"> 00:03:59,012</v>
      </c>
      <c r="I4450" t="str">
        <f>anotacoes!L4450</f>
        <v xml:space="preserve"> 00:04:03,381</v>
      </c>
      <c r="J4450" t="str">
        <f>IF(L4450="PAUSE",E4450,IF(anotacoes!G4454=conversao_anotacoes!C4450,conversao_anotacoes!C4450,conversao_anotacoes!D4450))</f>
        <v>LUCENTI</v>
      </c>
      <c r="K4450" t="str">
        <f t="shared" si="138"/>
        <v>BOZOROV</v>
      </c>
      <c r="L4450" t="str">
        <f>UPPER(anotacoes!H4450)</f>
        <v>GRIP TIME</v>
      </c>
      <c r="M4450" t="str">
        <f>IF(OR(L4450="ATTACK",L4450="FINTA"),"&lt;TECNICA&gt;",UPPER(anotacoes!I4450))</f>
        <v>RIGHT SLEEVE LEFT SLEEVE</v>
      </c>
      <c r="N4450" t="str">
        <f>IF(OR(L4450="ATTACK",L4450="FINTA"),UPPER(anotacoes!I4450),"")</f>
        <v/>
      </c>
      <c r="O4450" s="6" t="str">
        <f>IF(anotacoes!N4450=0,"",anotacoes!N4450)</f>
        <v/>
      </c>
      <c r="P4450" t="str">
        <f>IF(anotacoes!M4450=0,"",UPPER(anotacoes!M4450))</f>
        <v/>
      </c>
      <c r="Q4450" t="str">
        <f t="shared" si="139"/>
        <v>INSERT INTO CONVERSAO_LUTA_ACAO (cd_conversao, id_luta, sequencia, momento_inicio, momento_fim, quem_faz, quem_sofre, acao_tipo, acao, tecnica, direcao, pontuacao) VALUES (1, 62, 47, TRIM(' 00:03:59,012'), TRIM(' 00:04:03,381'), 'LUCENTI', 'BOZOROV', 'GRIP TIME', 'RIGHT SLEEVE LEFT SLEEVE', NULL, NULL, NULL)</v>
      </c>
      <c r="R4450" t="s">
        <v>10327</v>
      </c>
    </row>
    <row r="4451" spans="1:18" hidden="1" x14ac:dyDescent="0.25">
      <c r="A4451" s="7">
        <f>anotacoes!D4451</f>
        <v>40780</v>
      </c>
      <c r="B4451" t="str">
        <f>anotacoes!C4451</f>
        <v>WORLD CHAMPIONSHIPS PARIS 2011</v>
      </c>
      <c r="C4451" t="str">
        <f>anotacoes!E4451</f>
        <v>LUCENTI</v>
      </c>
      <c r="D4451" t="str">
        <f>anotacoes!F4451</f>
        <v>BOZOROV</v>
      </c>
      <c r="E4451" t="s">
        <v>10325</v>
      </c>
      <c r="F4451">
        <f>anotacoes!A4451</f>
        <v>62</v>
      </c>
      <c r="G4451">
        <f>anotacoes!B4451</f>
        <v>48</v>
      </c>
      <c r="H4451" t="str">
        <f>anotacoes!K4451</f>
        <v xml:space="preserve"> 00:04:03,381</v>
      </c>
      <c r="I4451" t="str">
        <f>anotacoes!L4451</f>
        <v xml:space="preserve"> 00:04:04,811</v>
      </c>
      <c r="J4451" t="str">
        <f>IF(L4451="PAUSE",E4451,IF(anotacoes!G4455=conversao_anotacoes!C4451,conversao_anotacoes!C4451,conversao_anotacoes!D4451))</f>
        <v>LUCENTI</v>
      </c>
      <c r="K4451" t="str">
        <f t="shared" si="138"/>
        <v>BOZOROV</v>
      </c>
      <c r="L4451" t="str">
        <f>UPPER(anotacoes!H4451)</f>
        <v>GRIP TIME</v>
      </c>
      <c r="M4451" t="str">
        <f>IF(OR(L4451="ATTACK",L4451="FINTA"),"&lt;TECNICA&gt;",UPPER(anotacoes!I4451))</f>
        <v>LEFT COLLAR RIGHT SLEEVE</v>
      </c>
      <c r="N4451" t="str">
        <f>IF(OR(L4451="ATTACK",L4451="FINTA"),UPPER(anotacoes!I4451),"")</f>
        <v/>
      </c>
      <c r="O4451" s="6" t="str">
        <f>IF(anotacoes!N4451=0,"",anotacoes!N4451)</f>
        <v/>
      </c>
      <c r="P4451" t="str">
        <f>IF(anotacoes!M4451=0,"",UPPER(anotacoes!M4451))</f>
        <v/>
      </c>
      <c r="Q4451" t="str">
        <f t="shared" si="139"/>
        <v>INSERT INTO CONVERSAO_LUTA_ACAO (cd_conversao, id_luta, sequencia, momento_inicio, momento_fim, quem_faz, quem_sofre, acao_tipo, acao, tecnica, direcao, pontuacao) VALUES (1, 62, 48, TRIM(' 00:04:03,381'), TRIM(' 00:04:04,811'), 'LUCENTI', 'BOZOROV', 'GRIP TIME', 'LEFT COLLAR RIGHT SLEEVE', NULL, NULL, NULL)</v>
      </c>
      <c r="R4451" t="s">
        <v>10327</v>
      </c>
    </row>
    <row r="4452" spans="1:18" hidden="1" x14ac:dyDescent="0.25">
      <c r="A4452" s="7">
        <f>anotacoes!D4452</f>
        <v>40780</v>
      </c>
      <c r="B4452" t="str">
        <f>anotacoes!C4452</f>
        <v>WORLD CHAMPIONSHIPS PARIS 2011</v>
      </c>
      <c r="C4452" t="str">
        <f>anotacoes!E4452</f>
        <v>LUCENTI</v>
      </c>
      <c r="D4452" t="str">
        <f>anotacoes!F4452</f>
        <v>BOZOROV</v>
      </c>
      <c r="E4452" t="s">
        <v>10325</v>
      </c>
      <c r="F4452">
        <f>anotacoes!A4452</f>
        <v>62</v>
      </c>
      <c r="G4452">
        <f>anotacoes!B4452</f>
        <v>49</v>
      </c>
      <c r="H4452" t="str">
        <f>anotacoes!K4452</f>
        <v xml:space="preserve"> 00:04:04,980</v>
      </c>
      <c r="I4452" t="str">
        <f>anotacoes!L4452</f>
        <v xml:space="preserve"> 00:04:05,200</v>
      </c>
      <c r="J4452" t="str">
        <f>IF(L4452="PAUSE",E4452,IF(anotacoes!G4456=conversao_anotacoes!C4452,conversao_anotacoes!C4452,conversao_anotacoes!D4452))</f>
        <v>LUCENTI</v>
      </c>
      <c r="K4452" t="str">
        <f t="shared" si="138"/>
        <v>BOZOROV</v>
      </c>
      <c r="L4452" t="str">
        <f>UPPER(anotacoes!H4452)</f>
        <v>ATTACK</v>
      </c>
      <c r="M4452" t="str">
        <f>IF(OR(L4452="ATTACK",L4452="FINTA"),"&lt;TECNICA&gt;",UPPER(anotacoes!I4452))</f>
        <v>&lt;TECNICA&gt;</v>
      </c>
      <c r="N4452" t="str">
        <f>IF(OR(L4452="ATTACK",L4452="FINTA"),UPPER(anotacoes!I4452),"")</f>
        <v>DEASHI HARAI</v>
      </c>
      <c r="O4452" s="6">
        <f>IF(anotacoes!N4452=0,"",anotacoes!N4452)</f>
        <v>3</v>
      </c>
      <c r="P4452" t="str">
        <f>IF(anotacoes!M4452=0,"",UPPER(anotacoes!M4452))</f>
        <v/>
      </c>
      <c r="Q4452" t="str">
        <f t="shared" si="139"/>
        <v>INSERT INTO CONVERSAO_LUTA_ACAO (cd_conversao, id_luta, sequencia, momento_inicio, momento_fim, quem_faz, quem_sofre, acao_tipo, acao, tecnica, direcao, pontuacao) VALUES (1, 62, 49, TRIM(' 00:04:04,980'), TRIM(' 00:04:05,200'), 'LUCENTI', 'BOZOROV', 'ATTACK', '&lt;TECNICA&gt;', 'DEASHI HARAI', 3, NULL)</v>
      </c>
      <c r="R4452" t="s">
        <v>10327</v>
      </c>
    </row>
    <row r="4453" spans="1:18" hidden="1" x14ac:dyDescent="0.25">
      <c r="A4453" s="7">
        <f>anotacoes!D4453</f>
        <v>40780</v>
      </c>
      <c r="B4453" t="str">
        <f>anotacoes!C4453</f>
        <v>WORLD CHAMPIONSHIPS PARIS 2011</v>
      </c>
      <c r="C4453" t="str">
        <f>anotacoes!E4453</f>
        <v>LUCENTI</v>
      </c>
      <c r="D4453" t="str">
        <f>anotacoes!F4453</f>
        <v>BOZOROV</v>
      </c>
      <c r="E4453" t="s">
        <v>10325</v>
      </c>
      <c r="F4453">
        <f>anotacoes!A4453</f>
        <v>62</v>
      </c>
      <c r="G4453">
        <f>anotacoes!B4453</f>
        <v>50</v>
      </c>
      <c r="H4453" t="str">
        <f>anotacoes!K4453</f>
        <v xml:space="preserve"> 00:04:05,200</v>
      </c>
      <c r="I4453" t="str">
        <f>anotacoes!L4453</f>
        <v xml:space="preserve"> 00:04:06,616</v>
      </c>
      <c r="J4453" t="str">
        <f>IF(L4453="PAUSE",E4453,IF(anotacoes!G4457=conversao_anotacoes!C4453,conversao_anotacoes!C4453,conversao_anotacoes!D4453))</f>
        <v>LUCENTI</v>
      </c>
      <c r="K4453" t="str">
        <f t="shared" si="138"/>
        <v>BOZOROV</v>
      </c>
      <c r="L4453" t="str">
        <f>UPPER(anotacoes!H4453)</f>
        <v>ATTACK</v>
      </c>
      <c r="M4453" t="str">
        <f>IF(OR(L4453="ATTACK",L4453="FINTA"),"&lt;TECNICA&gt;",UPPER(anotacoes!I4453))</f>
        <v>&lt;TECNICA&gt;</v>
      </c>
      <c r="N4453" t="str">
        <f>IF(OR(L4453="ATTACK",L4453="FINTA"),UPPER(anotacoes!I4453),"")</f>
        <v>SODE SEOI NAGE</v>
      </c>
      <c r="O4453" s="6">
        <f>IF(anotacoes!N4453=0,"",anotacoes!N4453)</f>
        <v>6</v>
      </c>
      <c r="P4453" t="str">
        <f>IF(anotacoes!M4453=0,"",UPPER(anotacoes!M4453))</f>
        <v/>
      </c>
      <c r="Q4453" t="str">
        <f t="shared" si="139"/>
        <v>INSERT INTO CONVERSAO_LUTA_ACAO (cd_conversao, id_luta, sequencia, momento_inicio, momento_fim, quem_faz, quem_sofre, acao_tipo, acao, tecnica, direcao, pontuacao) VALUES (1, 62, 50, TRIM(' 00:04:05,200'), TRIM(' 00:04:06,616'), 'LUCENTI', 'BOZOROV', 'ATTACK', '&lt;TECNICA&gt;', 'SODE SEOI NAGE', 6, NULL)</v>
      </c>
      <c r="R4453" t="s">
        <v>10327</v>
      </c>
    </row>
    <row r="4454" spans="1:18" hidden="1" x14ac:dyDescent="0.25">
      <c r="A4454" s="7">
        <f>anotacoes!D4454</f>
        <v>40780</v>
      </c>
      <c r="B4454" t="str">
        <f>anotacoes!C4454</f>
        <v>WORLD CHAMPIONSHIPS PARIS 2011</v>
      </c>
      <c r="C4454" t="str">
        <f>anotacoes!E4454</f>
        <v>LUCENTI</v>
      </c>
      <c r="D4454" t="str">
        <f>anotacoes!F4454</f>
        <v>BOZOROV</v>
      </c>
      <c r="E4454" t="s">
        <v>10325</v>
      </c>
      <c r="F4454">
        <f>anotacoes!A4454</f>
        <v>62</v>
      </c>
      <c r="G4454">
        <f>anotacoes!B4454</f>
        <v>51</v>
      </c>
      <c r="H4454" t="str">
        <f>anotacoes!K4454</f>
        <v xml:space="preserve"> 00:04:06,791</v>
      </c>
      <c r="I4454" t="str">
        <f>anotacoes!L4454</f>
        <v xml:space="preserve"> 00:04:09,302</v>
      </c>
      <c r="J4454" t="str">
        <f>IF(L4454="PAUSE",E4454,IF(anotacoes!G4458=conversao_anotacoes!C4454,conversao_anotacoes!C4454,conversao_anotacoes!D4454))</f>
        <v>LUCENTI</v>
      </c>
      <c r="K4454" t="str">
        <f t="shared" si="138"/>
        <v>BOZOROV</v>
      </c>
      <c r="L4454" t="str">
        <f>UPPER(anotacoes!H4454)</f>
        <v>GROUNDWORK COMBAT</v>
      </c>
      <c r="M4454" t="str">
        <f>IF(OR(L4454="ATTACK",L4454="FINTA"),"&lt;TECNICA&gt;",UPPER(anotacoes!I4454))</f>
        <v>DEFENSIVE POSITION</v>
      </c>
      <c r="N4454" t="str">
        <f>IF(OR(L4454="ATTACK",L4454="FINTA"),UPPER(anotacoes!I4454),"")</f>
        <v/>
      </c>
      <c r="O4454" s="6" t="str">
        <f>IF(anotacoes!N4454=0,"",anotacoes!N4454)</f>
        <v/>
      </c>
      <c r="P4454" t="str">
        <f>IF(anotacoes!M4454=0,"",UPPER(anotacoes!M4454))</f>
        <v/>
      </c>
      <c r="Q4454" t="str">
        <f t="shared" si="139"/>
        <v>INSERT INTO CONVERSAO_LUTA_ACAO (cd_conversao, id_luta, sequencia, momento_inicio, momento_fim, quem_faz, quem_sofre, acao_tipo, acao, tecnica, direcao, pontuacao) VALUES (1, 62, 51, TRIM(' 00:04:06,791'), TRIM(' 00:04:09,302'), 'LUCENTI', 'BOZOROV', 'GROUNDWORK COMBAT', 'DEFENSIVE POSITION', NULL, NULL, NULL)</v>
      </c>
      <c r="R4454" t="s">
        <v>10327</v>
      </c>
    </row>
    <row r="4455" spans="1:18" hidden="1" x14ac:dyDescent="0.25">
      <c r="A4455" s="7">
        <f>anotacoes!D4455</f>
        <v>40780</v>
      </c>
      <c r="B4455" t="str">
        <f>anotacoes!C4455</f>
        <v>WORLD CHAMPIONSHIPS PARIS 2011</v>
      </c>
      <c r="C4455" t="str">
        <f>anotacoes!E4455</f>
        <v>LUCENTI</v>
      </c>
      <c r="D4455" t="str">
        <f>anotacoes!F4455</f>
        <v>BOZOROV</v>
      </c>
      <c r="E4455" t="s">
        <v>10325</v>
      </c>
      <c r="F4455">
        <f>anotacoes!A4455</f>
        <v>62</v>
      </c>
      <c r="G4455">
        <f>anotacoes!B4455</f>
        <v>52</v>
      </c>
      <c r="H4455" t="str">
        <f>anotacoes!K4455</f>
        <v xml:space="preserve"> 00:04:09,491</v>
      </c>
      <c r="I4455" t="str">
        <f>anotacoes!L4455</f>
        <v xml:space="preserve"> 00:04:15,144</v>
      </c>
      <c r="J4455" t="str">
        <f>IF(L4455="PAUSE",E4455,IF(anotacoes!G4459=conversao_anotacoes!C4455,conversao_anotacoes!C4455,conversao_anotacoes!D4455))</f>
        <v>&lt;ARBITRO_DESCONHECIDO&gt;</v>
      </c>
      <c r="K4455" t="str">
        <f t="shared" si="138"/>
        <v/>
      </c>
      <c r="L4455" t="str">
        <f>UPPER(anotacoes!H4455)</f>
        <v>PAUSE</v>
      </c>
      <c r="M4455" t="str">
        <f>IF(OR(L4455="ATTACK",L4455="FINTA"),"&lt;TECNICA&gt;",UPPER(anotacoes!I4455))</f>
        <v>SCORE WITH SHIDO</v>
      </c>
      <c r="N4455" t="str">
        <f>IF(OR(L4455="ATTACK",L4455="FINTA"),UPPER(anotacoes!I4455),"")</f>
        <v/>
      </c>
      <c r="O4455" s="6" t="str">
        <f>IF(anotacoes!N4455=0,"",anotacoes!N4455)</f>
        <v/>
      </c>
      <c r="P4455" t="str">
        <f>IF(anotacoes!M4455=0,"",UPPER(anotacoes!M4455))</f>
        <v/>
      </c>
      <c r="Q4455" t="str">
        <f t="shared" si="139"/>
        <v>INSERT INTO CONVERSAO_LUTA_ACAO (cd_conversao, id_luta, sequencia, momento_inicio, momento_fim, quem_faz, quem_sofre, acao_tipo, acao, tecnica, direcao, pontuacao) VALUES (1, 62, 52, TRIM(' 00:04:09,491'), TRIM(' 00:04:15,144'), '&lt;ARBITRO_DESCONHECIDO&gt;', '', 'PAUSE', 'SCORE WITH SHIDO', NULL, NULL, NULL)</v>
      </c>
      <c r="R4455" t="s">
        <v>10327</v>
      </c>
    </row>
    <row r="4456" spans="1:18" hidden="1" x14ac:dyDescent="0.25">
      <c r="A4456" s="7">
        <f>anotacoes!D4456</f>
        <v>40780</v>
      </c>
      <c r="B4456" t="str">
        <f>anotacoes!C4456</f>
        <v>WORLD CHAMPIONSHIPS PARIS 2011</v>
      </c>
      <c r="C4456" t="str">
        <f>anotacoes!E4456</f>
        <v>LUCENTI</v>
      </c>
      <c r="D4456" t="str">
        <f>anotacoes!F4456</f>
        <v>BOZOROV</v>
      </c>
      <c r="E4456" t="s">
        <v>10325</v>
      </c>
      <c r="F4456">
        <f>anotacoes!A4456</f>
        <v>62</v>
      </c>
      <c r="G4456">
        <f>anotacoes!B4456</f>
        <v>53</v>
      </c>
      <c r="H4456" t="str">
        <f>anotacoes!K4456</f>
        <v xml:space="preserve"> 00:04:15,335</v>
      </c>
      <c r="I4456" t="str">
        <f>anotacoes!L4456</f>
        <v xml:space="preserve"> 00:04:18,999</v>
      </c>
      <c r="J4456" t="str">
        <f>IF(L4456="PAUSE",E4456,IF(anotacoes!G4460=conversao_anotacoes!C4456,conversao_anotacoes!C4456,conversao_anotacoes!D4456))</f>
        <v>LUCENTI</v>
      </c>
      <c r="K4456" t="str">
        <f t="shared" si="138"/>
        <v>BOZOROV</v>
      </c>
      <c r="L4456" t="str">
        <f>UPPER(anotacoes!H4456)</f>
        <v>DISPLACEMENT</v>
      </c>
      <c r="M4456" t="str">
        <f>IF(OR(L4456="ATTACK",L4456="FINTA"),"&lt;TECNICA&gt;",UPPER(anotacoes!I4456))</f>
        <v>CIRCULAR LEFT</v>
      </c>
      <c r="N4456" t="str">
        <f>IF(OR(L4456="ATTACK",L4456="FINTA"),UPPER(anotacoes!I4456),"")</f>
        <v/>
      </c>
      <c r="O4456" s="6" t="str">
        <f>IF(anotacoes!N4456=0,"",anotacoes!N4456)</f>
        <v/>
      </c>
      <c r="P4456" t="str">
        <f>IF(anotacoes!M4456=0,"",UPPER(anotacoes!M4456))</f>
        <v/>
      </c>
      <c r="Q4456" t="str">
        <f t="shared" si="139"/>
        <v>INSERT INTO CONVERSAO_LUTA_ACAO (cd_conversao, id_luta, sequencia, momento_inicio, momento_fim, quem_faz, quem_sofre, acao_tipo, acao, tecnica, direcao, pontuacao) VALUES (1, 62, 53, TRIM(' 00:04:15,335'), TRIM(' 00:04:18,999'), 'LUCENTI', 'BOZOROV', 'DISPLACEMENT', 'CIRCULAR LEFT', NULL, NULL, NULL)</v>
      </c>
      <c r="R4456" t="s">
        <v>10327</v>
      </c>
    </row>
    <row r="4457" spans="1:18" hidden="1" x14ac:dyDescent="0.25">
      <c r="A4457" s="7">
        <f>anotacoes!D4457</f>
        <v>40780</v>
      </c>
      <c r="B4457" t="str">
        <f>anotacoes!C4457</f>
        <v>WORLD CHAMPIONSHIPS PARIS 2011</v>
      </c>
      <c r="C4457" t="str">
        <f>anotacoes!E4457</f>
        <v>LUCENTI</v>
      </c>
      <c r="D4457" t="str">
        <f>anotacoes!F4457</f>
        <v>BOZOROV</v>
      </c>
      <c r="E4457" t="s">
        <v>10325</v>
      </c>
      <c r="F4457">
        <f>anotacoes!A4457</f>
        <v>62</v>
      </c>
      <c r="G4457">
        <f>anotacoes!B4457</f>
        <v>54</v>
      </c>
      <c r="H4457" t="str">
        <f>anotacoes!K4457</f>
        <v xml:space="preserve"> 00:04:19,156</v>
      </c>
      <c r="I4457" t="str">
        <f>anotacoes!L4457</f>
        <v xml:space="preserve"> 00:05:02,184</v>
      </c>
      <c r="J4457" t="str">
        <f>IF(L4457="PAUSE",E4457,IF(anotacoes!G4461=conversao_anotacoes!C4457,conversao_anotacoes!C4457,conversao_anotacoes!D4457))</f>
        <v>LUCENTI</v>
      </c>
      <c r="K4457" t="str">
        <f t="shared" si="138"/>
        <v>BOZOROV</v>
      </c>
      <c r="L4457" t="str">
        <f>UPPER(anotacoes!H4457)</f>
        <v>DISPLACEMENT</v>
      </c>
      <c r="M4457" t="str">
        <f>IF(OR(L4457="ATTACK",L4457="FINTA"),"&lt;TECNICA&gt;",UPPER(anotacoes!I4457))</f>
        <v>CIRCULAR RIGHT</v>
      </c>
      <c r="N4457" t="str">
        <f>IF(OR(L4457="ATTACK",L4457="FINTA"),UPPER(anotacoes!I4457),"")</f>
        <v/>
      </c>
      <c r="O4457" s="6" t="str">
        <f>IF(anotacoes!N4457=0,"",anotacoes!N4457)</f>
        <v/>
      </c>
      <c r="P4457" t="str">
        <f>IF(anotacoes!M4457=0,"",UPPER(anotacoes!M4457))</f>
        <v/>
      </c>
      <c r="Q4457" t="str">
        <f t="shared" si="139"/>
        <v>INSERT INTO CONVERSAO_LUTA_ACAO (cd_conversao, id_luta, sequencia, momento_inicio, momento_fim, quem_faz, quem_sofre, acao_tipo, acao, tecnica, direcao, pontuacao) VALUES (1, 62, 54, TRIM(' 00:04:19,156'), TRIM(' 00:05:02,184'), 'LUCENTI', 'BOZOROV', 'DISPLACEMENT', 'CIRCULAR RIGHT', NULL, NULL, NULL)</v>
      </c>
      <c r="R4457" t="s">
        <v>10327</v>
      </c>
    </row>
    <row r="4458" spans="1:18" hidden="1" x14ac:dyDescent="0.25">
      <c r="A4458" s="7">
        <f>anotacoes!D4458</f>
        <v>40780</v>
      </c>
      <c r="B4458" t="str">
        <f>anotacoes!C4458</f>
        <v>WORLD CHAMPIONSHIPS PARIS 2011</v>
      </c>
      <c r="C4458" t="str">
        <f>anotacoes!E4458</f>
        <v>LUCENTI</v>
      </c>
      <c r="D4458" t="str">
        <f>anotacoes!F4458</f>
        <v>BOZOROV</v>
      </c>
      <c r="E4458" t="s">
        <v>10325</v>
      </c>
      <c r="F4458">
        <f>anotacoes!A4458</f>
        <v>62</v>
      </c>
      <c r="G4458">
        <f>anotacoes!B4458</f>
        <v>55</v>
      </c>
      <c r="H4458" t="str">
        <f>anotacoes!K4458</f>
        <v xml:space="preserve"> 00:05:02,351</v>
      </c>
      <c r="I4458" t="str">
        <f>anotacoes!L4458</f>
        <v xml:space="preserve"> 00:05:06,852</v>
      </c>
      <c r="J4458" t="str">
        <f>IF(L4458="PAUSE",E4458,IF(anotacoes!G4462=conversao_anotacoes!C4458,conversao_anotacoes!C4458,conversao_anotacoes!D4458))</f>
        <v>LUCENTI</v>
      </c>
      <c r="K4458" t="str">
        <f t="shared" si="138"/>
        <v>BOZOROV</v>
      </c>
      <c r="L4458" t="str">
        <f>UPPER(anotacoes!H4458)</f>
        <v>DISPLACEMENT</v>
      </c>
      <c r="M4458" t="str">
        <f>IF(OR(L4458="ATTACK",L4458="FINTA"),"&lt;TECNICA&gt;",UPPER(anotacoes!I4458))</f>
        <v>2-3 STEP HESITANT RIGHT</v>
      </c>
      <c r="N4458" t="str">
        <f>IF(OR(L4458="ATTACK",L4458="FINTA"),UPPER(anotacoes!I4458),"")</f>
        <v/>
      </c>
      <c r="O4458" s="6" t="str">
        <f>IF(anotacoes!N4458=0,"",anotacoes!N4458)</f>
        <v/>
      </c>
      <c r="P4458" t="str">
        <f>IF(anotacoes!M4458=0,"",UPPER(anotacoes!M4458))</f>
        <v/>
      </c>
      <c r="Q4458" t="str">
        <f t="shared" si="139"/>
        <v>INSERT INTO CONVERSAO_LUTA_ACAO (cd_conversao, id_luta, sequencia, momento_inicio, momento_fim, quem_faz, quem_sofre, acao_tipo, acao, tecnica, direcao, pontuacao) VALUES (1, 62, 55, TRIM(' 00:05:02,351'), TRIM(' 00:05:06,852'), 'LUCENTI', 'BOZOROV', 'DISPLACEMENT', '2-3 STEP HESITANT RIGHT', NULL, NULL, NULL)</v>
      </c>
      <c r="R4458" t="s">
        <v>10327</v>
      </c>
    </row>
    <row r="4459" spans="1:18" hidden="1" x14ac:dyDescent="0.25">
      <c r="A4459" s="7">
        <f>anotacoes!D4459</f>
        <v>40780</v>
      </c>
      <c r="B4459" t="str">
        <f>anotacoes!C4459</f>
        <v>WORLD CHAMPIONSHIPS PARIS 2011</v>
      </c>
      <c r="C4459" t="str">
        <f>anotacoes!E4459</f>
        <v>LUCENTI</v>
      </c>
      <c r="D4459" t="str">
        <f>anotacoes!F4459</f>
        <v>BOZOROV</v>
      </c>
      <c r="E4459" t="s">
        <v>10325</v>
      </c>
      <c r="F4459">
        <f>anotacoes!A4459</f>
        <v>62</v>
      </c>
      <c r="G4459">
        <f>anotacoes!B4459</f>
        <v>56</v>
      </c>
      <c r="H4459" t="str">
        <f>anotacoes!K4459</f>
        <v xml:space="preserve"> 00:05:06,970</v>
      </c>
      <c r="I4459" t="str">
        <f>anotacoes!L4459</f>
        <v xml:space="preserve"> 00:05:08,365</v>
      </c>
      <c r="J4459" t="str">
        <f>IF(L4459="PAUSE",E4459,IF(anotacoes!G4463=conversao_anotacoes!C4459,conversao_anotacoes!C4459,conversao_anotacoes!D4459))</f>
        <v>LUCENTI</v>
      </c>
      <c r="K4459" t="str">
        <f t="shared" si="138"/>
        <v>BOZOROV</v>
      </c>
      <c r="L4459" t="str">
        <f>UPPER(anotacoes!H4459)</f>
        <v>GRIP TIME</v>
      </c>
      <c r="M4459" t="str">
        <f>IF(OR(L4459="ATTACK",L4459="FINTA"),"&lt;TECNICA&gt;",UPPER(anotacoes!I4459))</f>
        <v>RIGHT COLLAR LEFT SLEEVE</v>
      </c>
      <c r="N4459" t="str">
        <f>IF(OR(L4459="ATTACK",L4459="FINTA"),UPPER(anotacoes!I4459),"")</f>
        <v/>
      </c>
      <c r="O4459" s="6" t="str">
        <f>IF(anotacoes!N4459=0,"",anotacoes!N4459)</f>
        <v/>
      </c>
      <c r="P4459" t="str">
        <f>IF(anotacoes!M4459=0,"",UPPER(anotacoes!M4459))</f>
        <v/>
      </c>
      <c r="Q4459" t="str">
        <f t="shared" si="139"/>
        <v>INSERT INTO CONVERSAO_LUTA_ACAO (cd_conversao, id_luta, sequencia, momento_inicio, momento_fim, quem_faz, quem_sofre, acao_tipo, acao, tecnica, direcao, pontuacao) VALUES (1, 62, 56, TRIM(' 00:05:06,970'), TRIM(' 00:05:08,365'), 'LUCENTI', 'BOZOROV', 'GRIP TIME', 'RIGHT COLLAR LEFT SLEEVE', NULL, NULL, NULL)</v>
      </c>
      <c r="R4459" t="s">
        <v>10327</v>
      </c>
    </row>
    <row r="4460" spans="1:18" hidden="1" x14ac:dyDescent="0.25">
      <c r="A4460" s="7">
        <f>anotacoes!D4460</f>
        <v>40780</v>
      </c>
      <c r="B4460" t="str">
        <f>anotacoes!C4460</f>
        <v>WORLD CHAMPIONSHIPS PARIS 2011</v>
      </c>
      <c r="C4460" t="str">
        <f>anotacoes!E4460</f>
        <v>LUCENTI</v>
      </c>
      <c r="D4460" t="str">
        <f>anotacoes!F4460</f>
        <v>BOZOROV</v>
      </c>
      <c r="E4460" t="s">
        <v>10325</v>
      </c>
      <c r="F4460">
        <f>anotacoes!A4460</f>
        <v>62</v>
      </c>
      <c r="G4460">
        <f>anotacoes!B4460</f>
        <v>57</v>
      </c>
      <c r="H4460" t="str">
        <f>anotacoes!K4460</f>
        <v xml:space="preserve"> 00:05:08,365</v>
      </c>
      <c r="I4460" t="str">
        <f>anotacoes!L4460</f>
        <v xml:space="preserve"> 00:05:09,805</v>
      </c>
      <c r="J4460" t="str">
        <f>IF(L4460="PAUSE",E4460,IF(anotacoes!G4464=conversao_anotacoes!C4460,conversao_anotacoes!C4460,conversao_anotacoes!D4460))</f>
        <v>LUCENTI</v>
      </c>
      <c r="K4460" t="str">
        <f t="shared" si="138"/>
        <v>BOZOROV</v>
      </c>
      <c r="L4460" t="str">
        <f>UPPER(anotacoes!H4460)</f>
        <v>ATTACK</v>
      </c>
      <c r="M4460" t="str">
        <f>IF(OR(L4460="ATTACK",L4460="FINTA"),"&lt;TECNICA&gt;",UPPER(anotacoes!I4460))</f>
        <v>&lt;TECNICA&gt;</v>
      </c>
      <c r="N4460" t="str">
        <f>IF(OR(L4460="ATTACK",L4460="FINTA"),UPPER(anotacoes!I4460),"")</f>
        <v>SEOI NAGE</v>
      </c>
      <c r="O4460" s="6">
        <f>IF(anotacoes!N4460=0,"",anotacoes!N4460)</f>
        <v>6</v>
      </c>
      <c r="P4460" t="str">
        <f>IF(anotacoes!M4460=0,"",UPPER(anotacoes!M4460))</f>
        <v/>
      </c>
      <c r="Q4460" t="str">
        <f t="shared" si="139"/>
        <v>INSERT INTO CONVERSAO_LUTA_ACAO (cd_conversao, id_luta, sequencia, momento_inicio, momento_fim, quem_faz, quem_sofre, acao_tipo, acao, tecnica, direcao, pontuacao) VALUES (1, 62, 57, TRIM(' 00:05:08,365'), TRIM(' 00:05:09,805'), 'LUCENTI', 'BOZOROV', 'ATTACK', '&lt;TECNICA&gt;', 'SEOI NAGE', 6, NULL)</v>
      </c>
      <c r="R4460" t="s">
        <v>10327</v>
      </c>
    </row>
    <row r="4461" spans="1:18" hidden="1" x14ac:dyDescent="0.25">
      <c r="A4461" s="7">
        <f>anotacoes!D4461</f>
        <v>40780</v>
      </c>
      <c r="B4461" t="str">
        <f>anotacoes!C4461</f>
        <v>WORLD CHAMPIONSHIPS PARIS 2011</v>
      </c>
      <c r="C4461" t="str">
        <f>anotacoes!E4461</f>
        <v>LUCENTI</v>
      </c>
      <c r="D4461" t="str">
        <f>anotacoes!F4461</f>
        <v>BOZOROV</v>
      </c>
      <c r="E4461" t="s">
        <v>10325</v>
      </c>
      <c r="F4461">
        <f>anotacoes!A4461</f>
        <v>62</v>
      </c>
      <c r="G4461">
        <f>anotacoes!B4461</f>
        <v>58</v>
      </c>
      <c r="H4461" t="str">
        <f>anotacoes!K4461</f>
        <v xml:space="preserve"> 00:05:09,977</v>
      </c>
      <c r="I4461" t="str">
        <f>anotacoes!L4461</f>
        <v xml:space="preserve"> 00:05:13,663</v>
      </c>
      <c r="J4461" t="str">
        <f>IF(L4461="PAUSE",E4461,IF(anotacoes!G4465=conversao_anotacoes!C4461,conversao_anotacoes!C4461,conversao_anotacoes!D4461))</f>
        <v>LUCENTI</v>
      </c>
      <c r="K4461" t="str">
        <f t="shared" si="138"/>
        <v>BOZOROV</v>
      </c>
      <c r="L4461" t="str">
        <f>UPPER(anotacoes!H4461)</f>
        <v>GROUNDWORK COMBAT</v>
      </c>
      <c r="M4461" t="str">
        <f>IF(OR(L4461="ATTACK",L4461="FINTA"),"&lt;TECNICA&gt;",UPPER(anotacoes!I4461))</f>
        <v>DEFENSIVE POSITION</v>
      </c>
      <c r="N4461" t="str">
        <f>IF(OR(L4461="ATTACK",L4461="FINTA"),UPPER(anotacoes!I4461),"")</f>
        <v/>
      </c>
      <c r="O4461" s="6" t="str">
        <f>IF(anotacoes!N4461=0,"",anotacoes!N4461)</f>
        <v/>
      </c>
      <c r="P4461" t="str">
        <f>IF(anotacoes!M4461=0,"",UPPER(anotacoes!M4461))</f>
        <v/>
      </c>
      <c r="Q4461" t="str">
        <f t="shared" si="139"/>
        <v>INSERT INTO CONVERSAO_LUTA_ACAO (cd_conversao, id_luta, sequencia, momento_inicio, momento_fim, quem_faz, quem_sofre, acao_tipo, acao, tecnica, direcao, pontuacao) VALUES (1, 62, 58, TRIM(' 00:05:09,977'), TRIM(' 00:05:13,663'), 'LUCENTI', 'BOZOROV', 'GROUNDWORK COMBAT', 'DEFENSIVE POSITION', NULL, NULL, NULL)</v>
      </c>
      <c r="R4461" t="s">
        <v>10327</v>
      </c>
    </row>
    <row r="4462" spans="1:18" hidden="1" x14ac:dyDescent="0.25">
      <c r="A4462" s="7">
        <f>anotacoes!D4462</f>
        <v>40780</v>
      </c>
      <c r="B4462" t="str">
        <f>anotacoes!C4462</f>
        <v>WORLD CHAMPIONSHIPS PARIS 2011</v>
      </c>
      <c r="C4462" t="str">
        <f>anotacoes!E4462</f>
        <v>LUCENTI</v>
      </c>
      <c r="D4462" t="str">
        <f>anotacoes!F4462</f>
        <v>BOZOROV</v>
      </c>
      <c r="E4462" t="s">
        <v>10325</v>
      </c>
      <c r="F4462">
        <f>anotacoes!A4462</f>
        <v>62</v>
      </c>
      <c r="G4462">
        <f>anotacoes!B4462</f>
        <v>59</v>
      </c>
      <c r="H4462" t="str">
        <f>anotacoes!K4462</f>
        <v xml:space="preserve"> 00:05:13,862</v>
      </c>
      <c r="I4462" t="str">
        <f>anotacoes!L4462</f>
        <v xml:space="preserve"> 00:05:15,734</v>
      </c>
      <c r="J4462" t="str">
        <f>IF(L4462="PAUSE",E4462,IF(anotacoes!G4466=conversao_anotacoes!C4462,conversao_anotacoes!C4462,conversao_anotacoes!D4462))</f>
        <v>&lt;ARBITRO_DESCONHECIDO&gt;</v>
      </c>
      <c r="K4462" t="str">
        <f t="shared" si="138"/>
        <v/>
      </c>
      <c r="L4462" t="str">
        <f>UPPER(anotacoes!H4462)</f>
        <v>PAUSE</v>
      </c>
      <c r="M4462" t="str">
        <f>IF(OR(L4462="ATTACK",L4462="FINTA"),"&lt;TECNICA&gt;",UPPER(anotacoes!I4462))</f>
        <v>&lt;NAO_CLASSIFICADO&gt;</v>
      </c>
      <c r="N4462" t="str">
        <f>IF(OR(L4462="ATTACK",L4462="FINTA"),UPPER(anotacoes!I4462),"")</f>
        <v/>
      </c>
      <c r="O4462" s="6" t="str">
        <f>IF(anotacoes!N4462=0,"",anotacoes!N4462)</f>
        <v/>
      </c>
      <c r="P4462" t="str">
        <f>IF(anotacoes!M4462=0,"",UPPER(anotacoes!M4462))</f>
        <v/>
      </c>
      <c r="Q4462" t="str">
        <f t="shared" si="139"/>
        <v>INSERT INTO CONVERSAO_LUTA_ACAO (cd_conversao, id_luta, sequencia, momento_inicio, momento_fim, quem_faz, quem_sofre, acao_tipo, acao, tecnica, direcao, pontuacao) VALUES (1, 62, 59, TRIM(' 00:05:13,862'), TRIM(' 00:05:15,734'), '&lt;ARBITRO_DESCONHECIDO&gt;', '', 'PAUSE', '&lt;NAO_CLASSIFICADO&gt;', NULL, NULL, NULL)</v>
      </c>
      <c r="R4462" t="s">
        <v>10327</v>
      </c>
    </row>
    <row r="4463" spans="1:18" hidden="1" x14ac:dyDescent="0.25">
      <c r="A4463" s="7">
        <f>anotacoes!D4463</f>
        <v>40780</v>
      </c>
      <c r="B4463" t="str">
        <f>anotacoes!C4463</f>
        <v>WORLD CHAMPIONSHIPS PARIS 2011</v>
      </c>
      <c r="C4463" t="str">
        <f>anotacoes!E4463</f>
        <v>LUCENTI</v>
      </c>
      <c r="D4463" t="str">
        <f>anotacoes!F4463</f>
        <v>BOZOROV</v>
      </c>
      <c r="E4463" t="s">
        <v>10325</v>
      </c>
      <c r="F4463">
        <f>anotacoes!A4463</f>
        <v>62</v>
      </c>
      <c r="G4463">
        <f>anotacoes!B4463</f>
        <v>60</v>
      </c>
      <c r="H4463" t="str">
        <f>anotacoes!K4463</f>
        <v xml:space="preserve"> 00:05:15,923</v>
      </c>
      <c r="I4463" t="str">
        <f>anotacoes!L4463</f>
        <v xml:space="preserve"> 00:05:17,635</v>
      </c>
      <c r="J4463" t="str">
        <f>IF(L4463="PAUSE",E4463,IF(anotacoes!G4467=conversao_anotacoes!C4463,conversao_anotacoes!C4463,conversao_anotacoes!D4463))</f>
        <v>LUCENTI</v>
      </c>
      <c r="K4463" t="str">
        <f t="shared" si="138"/>
        <v>BOZOROV</v>
      </c>
      <c r="L4463" t="str">
        <f>UPPER(anotacoes!H4463)</f>
        <v>DISPLACEMENT</v>
      </c>
      <c r="M4463" t="str">
        <f>IF(OR(L4463="ATTACK",L4463="FINTA"),"&lt;TECNICA&gt;",UPPER(anotacoes!I4463))</f>
        <v>2-3 STEP HESITANT RIGHT</v>
      </c>
      <c r="N4463" t="str">
        <f>IF(OR(L4463="ATTACK",L4463="FINTA"),UPPER(anotacoes!I4463),"")</f>
        <v/>
      </c>
      <c r="O4463" s="6" t="str">
        <f>IF(anotacoes!N4463=0,"",anotacoes!N4463)</f>
        <v/>
      </c>
      <c r="P4463" t="str">
        <f>IF(anotacoes!M4463=0,"",UPPER(anotacoes!M4463))</f>
        <v/>
      </c>
      <c r="Q4463" t="str">
        <f t="shared" si="139"/>
        <v>INSERT INTO CONVERSAO_LUTA_ACAO (cd_conversao, id_luta, sequencia, momento_inicio, momento_fim, quem_faz, quem_sofre, acao_tipo, acao, tecnica, direcao, pontuacao) VALUES (1, 62, 60, TRIM(' 00:05:15,923'), TRIM(' 00:05:17,635'), 'LUCENTI', 'BOZOROV', 'DISPLACEMENT', '2-3 STEP HESITANT RIGHT', NULL, NULL, NULL)</v>
      </c>
      <c r="R4463" t="s">
        <v>10327</v>
      </c>
    </row>
    <row r="4464" spans="1:18" hidden="1" x14ac:dyDescent="0.25">
      <c r="A4464" s="7">
        <f>anotacoes!D4464</f>
        <v>40780</v>
      </c>
      <c r="B4464" t="str">
        <f>anotacoes!C4464</f>
        <v>WORLD CHAMPIONSHIPS PARIS 2011</v>
      </c>
      <c r="C4464" t="str">
        <f>anotacoes!E4464</f>
        <v>LUCENTI</v>
      </c>
      <c r="D4464" t="str">
        <f>anotacoes!F4464</f>
        <v>BOZOROV</v>
      </c>
      <c r="E4464" t="s">
        <v>10325</v>
      </c>
      <c r="F4464">
        <f>anotacoes!A4464</f>
        <v>62</v>
      </c>
      <c r="G4464">
        <f>anotacoes!B4464</f>
        <v>61</v>
      </c>
      <c r="H4464" t="str">
        <f>anotacoes!K4464</f>
        <v xml:space="preserve"> 00:05:17,635</v>
      </c>
      <c r="I4464" t="str">
        <f>anotacoes!L4464</f>
        <v xml:space="preserve"> 00:05:19,061</v>
      </c>
      <c r="J4464" t="str">
        <f>IF(L4464="PAUSE",E4464,IF(anotacoes!G4468=conversao_anotacoes!C4464,conversao_anotacoes!C4464,conversao_anotacoes!D4464))</f>
        <v>LUCENTI</v>
      </c>
      <c r="K4464" t="str">
        <f t="shared" si="138"/>
        <v>BOZOROV</v>
      </c>
      <c r="L4464" t="str">
        <f>UPPER(anotacoes!H4464)</f>
        <v>DISPLACEMENT</v>
      </c>
      <c r="M4464" t="str">
        <f>IF(OR(L4464="ATTACK",L4464="FINTA"),"&lt;TECNICA&gt;",UPPER(anotacoes!I4464))</f>
        <v>TRY TO GRIP WITH CONTACT</v>
      </c>
      <c r="N4464" t="str">
        <f>IF(OR(L4464="ATTACK",L4464="FINTA"),UPPER(anotacoes!I4464),"")</f>
        <v/>
      </c>
      <c r="O4464" s="6" t="str">
        <f>IF(anotacoes!N4464=0,"",anotacoes!N4464)</f>
        <v/>
      </c>
      <c r="P4464" t="str">
        <f>IF(anotacoes!M4464=0,"",UPPER(anotacoes!M4464))</f>
        <v/>
      </c>
      <c r="Q4464" t="str">
        <f t="shared" si="139"/>
        <v>INSERT INTO CONVERSAO_LUTA_ACAO (cd_conversao, id_luta, sequencia, momento_inicio, momento_fim, quem_faz, quem_sofre, acao_tipo, acao, tecnica, direcao, pontuacao) VALUES (1, 62, 61, TRIM(' 00:05:17,635'), TRIM(' 00:05:19,061'), 'LUCENTI', 'BOZOROV', 'DISPLACEMENT', 'TRY TO GRIP WITH CONTACT', NULL, NULL, NULL)</v>
      </c>
      <c r="R4464" t="s">
        <v>10327</v>
      </c>
    </row>
    <row r="4465" spans="1:18" hidden="1" x14ac:dyDescent="0.25">
      <c r="A4465" s="7">
        <f>anotacoes!D4465</f>
        <v>40780</v>
      </c>
      <c r="B4465" t="str">
        <f>anotacoes!C4465</f>
        <v>WORLD CHAMPIONSHIPS PARIS 2011</v>
      </c>
      <c r="C4465" t="str">
        <f>anotacoes!E4465</f>
        <v>LUCENTI</v>
      </c>
      <c r="D4465" t="str">
        <f>anotacoes!F4465</f>
        <v>BOZOROV</v>
      </c>
      <c r="E4465" t="s">
        <v>10325</v>
      </c>
      <c r="F4465">
        <f>anotacoes!A4465</f>
        <v>62</v>
      </c>
      <c r="G4465">
        <f>anotacoes!B4465</f>
        <v>62</v>
      </c>
      <c r="H4465" t="str">
        <f>anotacoes!K4465</f>
        <v xml:space="preserve"> 00:05:19,061</v>
      </c>
      <c r="I4465" t="str">
        <f>anotacoes!L4465</f>
        <v xml:space="preserve"> 00:05:20,635</v>
      </c>
      <c r="J4465" t="str">
        <f>IF(L4465="PAUSE",E4465,IF(anotacoes!G4469=conversao_anotacoes!C4465,conversao_anotacoes!C4465,conversao_anotacoes!D4465))</f>
        <v>LUCENTI</v>
      </c>
      <c r="K4465" t="str">
        <f t="shared" si="138"/>
        <v>BOZOROV</v>
      </c>
      <c r="L4465" t="str">
        <f>UPPER(anotacoes!H4465)</f>
        <v>GRIP TIME</v>
      </c>
      <c r="M4465" t="str">
        <f>IF(OR(L4465="ATTACK",L4465="FINTA"),"&lt;TECNICA&gt;",UPPER(anotacoes!I4465))</f>
        <v>RIGHT COLLAR RIGHT SLEEVE</v>
      </c>
      <c r="N4465" t="str">
        <f>IF(OR(L4465="ATTACK",L4465="FINTA"),UPPER(anotacoes!I4465),"")</f>
        <v/>
      </c>
      <c r="O4465" s="6" t="str">
        <f>IF(anotacoes!N4465=0,"",anotacoes!N4465)</f>
        <v/>
      </c>
      <c r="P4465" t="str">
        <f>IF(anotacoes!M4465=0,"",UPPER(anotacoes!M4465))</f>
        <v/>
      </c>
      <c r="Q4465" t="str">
        <f t="shared" si="139"/>
        <v>INSERT INTO CONVERSAO_LUTA_ACAO (cd_conversao, id_luta, sequencia, momento_inicio, momento_fim, quem_faz, quem_sofre, acao_tipo, acao, tecnica, direcao, pontuacao) VALUES (1, 62, 62, TRIM(' 00:05:19,061'), TRIM(' 00:05:20,635'), 'LUCENTI', 'BOZOROV', 'GRIP TIME', 'RIGHT COLLAR RIGHT SLEEVE', NULL, NULL, NULL)</v>
      </c>
      <c r="R4465" t="s">
        <v>10327</v>
      </c>
    </row>
    <row r="4466" spans="1:18" hidden="1" x14ac:dyDescent="0.25">
      <c r="A4466" s="7">
        <f>anotacoes!D4466</f>
        <v>40780</v>
      </c>
      <c r="B4466" t="str">
        <f>anotacoes!C4466</f>
        <v>WORLD CHAMPIONSHIPS PARIS 2011</v>
      </c>
      <c r="C4466" t="str">
        <f>anotacoes!E4466</f>
        <v>LUCENTI</v>
      </c>
      <c r="D4466" t="str">
        <f>anotacoes!F4466</f>
        <v>BOZOROV</v>
      </c>
      <c r="E4466" t="s">
        <v>10325</v>
      </c>
      <c r="F4466">
        <f>anotacoes!A4466</f>
        <v>62</v>
      </c>
      <c r="G4466">
        <f>anotacoes!B4466</f>
        <v>63</v>
      </c>
      <c r="H4466" t="str">
        <f>anotacoes!K4466</f>
        <v xml:space="preserve"> 00:05:20,635</v>
      </c>
      <c r="I4466" t="str">
        <f>anotacoes!L4466</f>
        <v xml:space="preserve"> 00:05:22,054</v>
      </c>
      <c r="J4466" t="str">
        <f>IF(L4466="PAUSE",E4466,IF(anotacoes!G4470=conversao_anotacoes!C4466,conversao_anotacoes!C4466,conversao_anotacoes!D4466))</f>
        <v>LUCENTI</v>
      </c>
      <c r="K4466" t="str">
        <f t="shared" si="138"/>
        <v>BOZOROV</v>
      </c>
      <c r="L4466" t="str">
        <f>UPPER(anotacoes!H4466)</f>
        <v>GRIP TIME</v>
      </c>
      <c r="M4466" t="str">
        <f>IF(OR(L4466="ATTACK",L4466="FINTA"),"&lt;TECNICA&gt;",UPPER(anotacoes!I4466))</f>
        <v>RIGHT SLEEVE LEFT SLEEVE</v>
      </c>
      <c r="N4466" t="str">
        <f>IF(OR(L4466="ATTACK",L4466="FINTA"),UPPER(anotacoes!I4466),"")</f>
        <v/>
      </c>
      <c r="O4466" s="6" t="str">
        <f>IF(anotacoes!N4466=0,"",anotacoes!N4466)</f>
        <v/>
      </c>
      <c r="P4466" t="str">
        <f>IF(anotacoes!M4466=0,"",UPPER(anotacoes!M4466))</f>
        <v/>
      </c>
      <c r="Q4466" t="str">
        <f t="shared" si="139"/>
        <v>INSERT INTO CONVERSAO_LUTA_ACAO (cd_conversao, id_luta, sequencia, momento_inicio, momento_fim, quem_faz, quem_sofre, acao_tipo, acao, tecnica, direcao, pontuacao) VALUES (1, 62, 63, TRIM(' 00:05:20,635'), TRIM(' 00:05:22,054'), 'LUCENTI', 'BOZOROV', 'GRIP TIME', 'RIGHT SLEEVE LEFT SLEEVE', NULL, NULL, NULL)</v>
      </c>
      <c r="R4466" t="s">
        <v>10327</v>
      </c>
    </row>
    <row r="4467" spans="1:18" hidden="1" x14ac:dyDescent="0.25">
      <c r="A4467" s="7">
        <f>anotacoes!D4467</f>
        <v>40780</v>
      </c>
      <c r="B4467" t="str">
        <f>anotacoes!C4467</f>
        <v>WORLD CHAMPIONSHIPS PARIS 2011</v>
      </c>
      <c r="C4467" t="str">
        <f>anotacoes!E4467</f>
        <v>LUCENTI</v>
      </c>
      <c r="D4467" t="str">
        <f>anotacoes!F4467</f>
        <v>BOZOROV</v>
      </c>
      <c r="E4467" t="s">
        <v>10325</v>
      </c>
      <c r="F4467">
        <f>anotacoes!A4467</f>
        <v>62</v>
      </c>
      <c r="G4467">
        <f>anotacoes!B4467</f>
        <v>64</v>
      </c>
      <c r="H4467" t="str">
        <f>anotacoes!K4467</f>
        <v xml:space="preserve"> 00:05:22,054</v>
      </c>
      <c r="I4467" t="str">
        <f>anotacoes!L4467</f>
        <v xml:space="preserve"> 00:05:22,304</v>
      </c>
      <c r="J4467" t="str">
        <f>IF(L4467="PAUSE",E4467,IF(anotacoes!G4471=conversao_anotacoes!C4467,conversao_anotacoes!C4467,conversao_anotacoes!D4467))</f>
        <v>LUCENTI</v>
      </c>
      <c r="K4467" t="str">
        <f t="shared" si="138"/>
        <v>BOZOROV</v>
      </c>
      <c r="L4467" t="str">
        <f>UPPER(anotacoes!H4467)</f>
        <v>ATTACK</v>
      </c>
      <c r="M4467" t="str">
        <f>IF(OR(L4467="ATTACK",L4467="FINTA"),"&lt;TECNICA&gt;",UPPER(anotacoes!I4467))</f>
        <v>&lt;TECNICA&gt;</v>
      </c>
      <c r="N4467" t="str">
        <f>IF(OR(L4467="ATTACK",L4467="FINTA"),UPPER(anotacoes!I4467),"")</f>
        <v>KOUCHI GARI</v>
      </c>
      <c r="O4467" s="6">
        <f>IF(anotacoes!N4467=0,"",anotacoes!N4467)</f>
        <v>7</v>
      </c>
      <c r="P4467" t="str">
        <f>IF(anotacoes!M4467=0,"",UPPER(anotacoes!M4467))</f>
        <v/>
      </c>
      <c r="Q4467" t="str">
        <f t="shared" si="139"/>
        <v>INSERT INTO CONVERSAO_LUTA_ACAO (cd_conversao, id_luta, sequencia, momento_inicio, momento_fim, quem_faz, quem_sofre, acao_tipo, acao, tecnica, direcao, pontuacao) VALUES (1, 62, 64, TRIM(' 00:05:22,054'), TRIM(' 00:05:22,304'), 'LUCENTI', 'BOZOROV', 'ATTACK', '&lt;TECNICA&gt;', 'KOUCHI GARI', 7, NULL)</v>
      </c>
      <c r="R4467" t="s">
        <v>10327</v>
      </c>
    </row>
    <row r="4468" spans="1:18" hidden="1" x14ac:dyDescent="0.25">
      <c r="A4468" s="7">
        <f>anotacoes!D4468</f>
        <v>40780</v>
      </c>
      <c r="B4468" t="str">
        <f>anotacoes!C4468</f>
        <v>WORLD CHAMPIONSHIPS PARIS 2011</v>
      </c>
      <c r="C4468" t="str">
        <f>anotacoes!E4468</f>
        <v>LUCENTI</v>
      </c>
      <c r="D4468" t="str">
        <f>anotacoes!F4468</f>
        <v>BOZOROV</v>
      </c>
      <c r="E4468" t="s">
        <v>10325</v>
      </c>
      <c r="F4468">
        <f>anotacoes!A4468</f>
        <v>62</v>
      </c>
      <c r="G4468">
        <f>anotacoes!B4468</f>
        <v>65</v>
      </c>
      <c r="H4468" t="str">
        <f>anotacoes!K4468</f>
        <v xml:space="preserve"> 00:05:22,304</v>
      </c>
      <c r="I4468" t="str">
        <f>anotacoes!L4468</f>
        <v xml:space="preserve"> 00:05:29,482</v>
      </c>
      <c r="J4468" t="str">
        <f>IF(L4468="PAUSE",E4468,IF(anotacoes!G4472=conversao_anotacoes!C4468,conversao_anotacoes!C4468,conversao_anotacoes!D4468))</f>
        <v>LUCENTI</v>
      </c>
      <c r="K4468" t="str">
        <f t="shared" si="138"/>
        <v>BOZOROV</v>
      </c>
      <c r="L4468" t="str">
        <f>UPPER(anotacoes!H4468)</f>
        <v>GRIP TIME</v>
      </c>
      <c r="M4468" t="str">
        <f>IF(OR(L4468="ATTACK",L4468="FINTA"),"&lt;TECNICA&gt;",UPPER(anotacoes!I4468))</f>
        <v>RIGHT SLEEVE LEFT SLEEVE</v>
      </c>
      <c r="N4468" t="str">
        <f>IF(OR(L4468="ATTACK",L4468="FINTA"),UPPER(anotacoes!I4468),"")</f>
        <v/>
      </c>
      <c r="O4468" s="6" t="str">
        <f>IF(anotacoes!N4468=0,"",anotacoes!N4468)</f>
        <v/>
      </c>
      <c r="P4468" t="str">
        <f>IF(anotacoes!M4468=0,"",UPPER(anotacoes!M4468))</f>
        <v/>
      </c>
      <c r="Q4468" t="str">
        <f t="shared" si="139"/>
        <v>INSERT INTO CONVERSAO_LUTA_ACAO (cd_conversao, id_luta, sequencia, momento_inicio, momento_fim, quem_faz, quem_sofre, acao_tipo, acao, tecnica, direcao, pontuacao) VALUES (1, 62, 65, TRIM(' 00:05:22,304'), TRIM(' 00:05:29,482'), 'LUCENTI', 'BOZOROV', 'GRIP TIME', 'RIGHT SLEEVE LEFT SLEEVE', NULL, NULL, NULL)</v>
      </c>
      <c r="R4468" t="s">
        <v>10327</v>
      </c>
    </row>
    <row r="4469" spans="1:18" hidden="1" x14ac:dyDescent="0.25">
      <c r="A4469" s="7">
        <f>anotacoes!D4469</f>
        <v>40780</v>
      </c>
      <c r="B4469" t="str">
        <f>anotacoes!C4469</f>
        <v>WORLD CHAMPIONSHIPS PARIS 2011</v>
      </c>
      <c r="C4469" t="str">
        <f>anotacoes!E4469</f>
        <v>LUCENTI</v>
      </c>
      <c r="D4469" t="str">
        <f>anotacoes!F4469</f>
        <v>BOZOROV</v>
      </c>
      <c r="E4469" t="s">
        <v>10325</v>
      </c>
      <c r="F4469">
        <f>anotacoes!A4469</f>
        <v>62</v>
      </c>
      <c r="G4469">
        <f>anotacoes!B4469</f>
        <v>66</v>
      </c>
      <c r="H4469" t="str">
        <f>anotacoes!K4469</f>
        <v xml:space="preserve"> 00:05:29,659</v>
      </c>
      <c r="I4469" t="str">
        <f>anotacoes!L4469</f>
        <v xml:space="preserve"> 00:05:34,093</v>
      </c>
      <c r="J4469" t="str">
        <f>IF(L4469="PAUSE",E4469,IF(anotacoes!G4473=conversao_anotacoes!C4469,conversao_anotacoes!C4469,conversao_anotacoes!D4469))</f>
        <v>LUCENTI</v>
      </c>
      <c r="K4469" t="str">
        <f t="shared" si="138"/>
        <v>BOZOROV</v>
      </c>
      <c r="L4469" t="str">
        <f>UPPER(anotacoes!H4469)</f>
        <v>GRIP TIME</v>
      </c>
      <c r="M4469" t="str">
        <f>IF(OR(L4469="ATTACK",L4469="FINTA"),"&lt;TECNICA&gt;",UPPER(anotacoes!I4469))</f>
        <v>RIGHT SLEEVE LEFT SLEEVE</v>
      </c>
      <c r="N4469" t="str">
        <f>IF(OR(L4469="ATTACK",L4469="FINTA"),UPPER(anotacoes!I4469),"")</f>
        <v/>
      </c>
      <c r="O4469" s="6" t="str">
        <f>IF(anotacoes!N4469=0,"",anotacoes!N4469)</f>
        <v/>
      </c>
      <c r="P4469" t="str">
        <f>IF(anotacoes!M4469=0,"",UPPER(anotacoes!M4469))</f>
        <v/>
      </c>
      <c r="Q4469" t="str">
        <f t="shared" si="139"/>
        <v>INSERT INTO CONVERSAO_LUTA_ACAO (cd_conversao, id_luta, sequencia, momento_inicio, momento_fim, quem_faz, quem_sofre, acao_tipo, acao, tecnica, direcao, pontuacao) VALUES (1, 62, 66, TRIM(' 00:05:29,659'), TRIM(' 00:05:34,093'), 'LUCENTI', 'BOZOROV', 'GRIP TIME', 'RIGHT SLEEVE LEFT SLEEVE', NULL, NULL, NULL)</v>
      </c>
      <c r="R4469" t="s">
        <v>10327</v>
      </c>
    </row>
    <row r="4470" spans="1:18" hidden="1" x14ac:dyDescent="0.25">
      <c r="A4470" s="7">
        <f>anotacoes!D4470</f>
        <v>40780</v>
      </c>
      <c r="B4470" t="str">
        <f>anotacoes!C4470</f>
        <v>WORLD CHAMPIONSHIPS PARIS 2011</v>
      </c>
      <c r="C4470" t="str">
        <f>anotacoes!E4470</f>
        <v>LUCENTI</v>
      </c>
      <c r="D4470" t="str">
        <f>anotacoes!F4470</f>
        <v>BOZOROV</v>
      </c>
      <c r="E4470" t="s">
        <v>10325</v>
      </c>
      <c r="F4470">
        <f>anotacoes!A4470</f>
        <v>62</v>
      </c>
      <c r="G4470">
        <f>anotacoes!B4470</f>
        <v>67</v>
      </c>
      <c r="H4470" t="str">
        <f>anotacoes!K4470</f>
        <v xml:space="preserve"> 00:05:34,254</v>
      </c>
      <c r="I4470" t="str">
        <f>anotacoes!L4470</f>
        <v xml:space="preserve"> 00:05:42,704</v>
      </c>
      <c r="J4470" t="str">
        <f>IF(L4470="PAUSE",E4470,IF(anotacoes!G4474=conversao_anotacoes!C4470,conversao_anotacoes!C4470,conversao_anotacoes!D4470))</f>
        <v>LUCENTI</v>
      </c>
      <c r="K4470" t="str">
        <f t="shared" si="138"/>
        <v>BOZOROV</v>
      </c>
      <c r="L4470" t="str">
        <f>UPPER(anotacoes!H4470)</f>
        <v>DISPLACEMENT</v>
      </c>
      <c r="M4470" t="str">
        <f>IF(OR(L4470="ATTACK",L4470="FINTA"),"&lt;TECNICA&gt;",UPPER(anotacoes!I4470))</f>
        <v>2-3 STEP HESITANT RIGHT</v>
      </c>
      <c r="N4470" t="str">
        <f>IF(OR(L4470="ATTACK",L4470="FINTA"),UPPER(anotacoes!I4470),"")</f>
        <v/>
      </c>
      <c r="O4470" s="6" t="str">
        <f>IF(anotacoes!N4470=0,"",anotacoes!N4470)</f>
        <v/>
      </c>
      <c r="P4470" t="str">
        <f>IF(anotacoes!M4470=0,"",UPPER(anotacoes!M4470))</f>
        <v/>
      </c>
      <c r="Q4470" t="str">
        <f t="shared" si="139"/>
        <v>INSERT INTO CONVERSAO_LUTA_ACAO (cd_conversao, id_luta, sequencia, momento_inicio, momento_fim, quem_faz, quem_sofre, acao_tipo, acao, tecnica, direcao, pontuacao) VALUES (1, 62, 67, TRIM(' 00:05:34,254'), TRIM(' 00:05:42,704'), 'LUCENTI', 'BOZOROV', 'DISPLACEMENT', '2-3 STEP HESITANT RIGHT', NULL, NULL, NULL)</v>
      </c>
      <c r="R4470" t="s">
        <v>10327</v>
      </c>
    </row>
    <row r="4471" spans="1:18" hidden="1" x14ac:dyDescent="0.25">
      <c r="A4471" s="7">
        <f>anotacoes!D4471</f>
        <v>40780</v>
      </c>
      <c r="B4471" t="str">
        <f>anotacoes!C4471</f>
        <v>WORLD CHAMPIONSHIPS PARIS 2011</v>
      </c>
      <c r="C4471" t="str">
        <f>anotacoes!E4471</f>
        <v>LUCENTI</v>
      </c>
      <c r="D4471" t="str">
        <f>anotacoes!F4471</f>
        <v>BOZOROV</v>
      </c>
      <c r="E4471" t="s">
        <v>10325</v>
      </c>
      <c r="F4471">
        <f>anotacoes!A4471</f>
        <v>62</v>
      </c>
      <c r="G4471">
        <f>anotacoes!B4471</f>
        <v>68</v>
      </c>
      <c r="H4471" t="str">
        <f>anotacoes!K4471</f>
        <v xml:space="preserve"> 00:05:42,704</v>
      </c>
      <c r="I4471" t="str">
        <f>anotacoes!L4471</f>
        <v xml:space="preserve"> 00:05:51,024</v>
      </c>
      <c r="J4471" t="str">
        <f>IF(L4471="PAUSE",E4471,IF(anotacoes!G4475=conversao_anotacoes!C4471,conversao_anotacoes!C4471,conversao_anotacoes!D4471))</f>
        <v>LUCENTI</v>
      </c>
      <c r="K4471" t="str">
        <f t="shared" si="138"/>
        <v>BOZOROV</v>
      </c>
      <c r="L4471" t="str">
        <f>UPPER(anotacoes!H4471)</f>
        <v>GRIP TIME</v>
      </c>
      <c r="M4471" t="str">
        <f>IF(OR(L4471="ATTACK",L4471="FINTA"),"&lt;TECNICA&gt;",UPPER(anotacoes!I4471))</f>
        <v>LEFT COLLAR RIGHT COLLAR</v>
      </c>
      <c r="N4471" t="str">
        <f>IF(OR(L4471="ATTACK",L4471="FINTA"),UPPER(anotacoes!I4471),"")</f>
        <v/>
      </c>
      <c r="O4471" s="6" t="str">
        <f>IF(anotacoes!N4471=0,"",anotacoes!N4471)</f>
        <v/>
      </c>
      <c r="P4471" t="str">
        <f>IF(anotacoes!M4471=0,"",UPPER(anotacoes!M4471))</f>
        <v/>
      </c>
      <c r="Q4471" t="str">
        <f t="shared" si="139"/>
        <v>INSERT INTO CONVERSAO_LUTA_ACAO (cd_conversao, id_luta, sequencia, momento_inicio, momento_fim, quem_faz, quem_sofre, acao_tipo, acao, tecnica, direcao, pontuacao) VALUES (1, 62, 68, TRIM(' 00:05:42,704'), TRIM(' 00:05:51,024'), 'LUCENTI', 'BOZOROV', 'GRIP TIME', 'LEFT COLLAR RIGHT COLLAR', NULL, NULL, NULL)</v>
      </c>
      <c r="R4471" t="s">
        <v>10327</v>
      </c>
    </row>
    <row r="4472" spans="1:18" hidden="1" x14ac:dyDescent="0.25">
      <c r="A4472" s="7">
        <f>anotacoes!D4472</f>
        <v>40780</v>
      </c>
      <c r="B4472" t="str">
        <f>anotacoes!C4472</f>
        <v>WORLD CHAMPIONSHIPS PARIS 2011</v>
      </c>
      <c r="C4472" t="str">
        <f>anotacoes!E4472</f>
        <v>LUCENTI</v>
      </c>
      <c r="D4472" t="str">
        <f>anotacoes!F4472</f>
        <v>BOZOROV</v>
      </c>
      <c r="E4472" t="s">
        <v>10325</v>
      </c>
      <c r="F4472">
        <f>anotacoes!A4472</f>
        <v>62</v>
      </c>
      <c r="G4472">
        <f>anotacoes!B4472</f>
        <v>69</v>
      </c>
      <c r="H4472" t="str">
        <f>anotacoes!K4472</f>
        <v xml:space="preserve"> 00:05:51,179</v>
      </c>
      <c r="I4472" t="str">
        <f>anotacoes!L4472</f>
        <v xml:space="preserve"> 00:05:57,877</v>
      </c>
      <c r="J4472" t="str">
        <f>IF(L4472="PAUSE",E4472,IF(anotacoes!G4476=conversao_anotacoes!C4472,conversao_anotacoes!C4472,conversao_anotacoes!D4472))</f>
        <v>LUCENTI</v>
      </c>
      <c r="K4472" t="str">
        <f t="shared" si="138"/>
        <v>BOZOROV</v>
      </c>
      <c r="L4472" t="str">
        <f>UPPER(anotacoes!H4472)</f>
        <v>DISPLACEMENT</v>
      </c>
      <c r="M4472" t="str">
        <f>IF(OR(L4472="ATTACK",L4472="FINTA"),"&lt;TECNICA&gt;",UPPER(anotacoes!I4472))</f>
        <v>2-3 STEP HESITANT RIGHT</v>
      </c>
      <c r="N4472" t="str">
        <f>IF(OR(L4472="ATTACK",L4472="FINTA"),UPPER(anotacoes!I4472),"")</f>
        <v/>
      </c>
      <c r="O4472" s="6" t="str">
        <f>IF(anotacoes!N4472=0,"",anotacoes!N4472)</f>
        <v/>
      </c>
      <c r="P4472" t="str">
        <f>IF(anotacoes!M4472=0,"",UPPER(anotacoes!M4472))</f>
        <v/>
      </c>
      <c r="Q4472" t="str">
        <f t="shared" si="139"/>
        <v>INSERT INTO CONVERSAO_LUTA_ACAO (cd_conversao, id_luta, sequencia, momento_inicio, momento_fim, quem_faz, quem_sofre, acao_tipo, acao, tecnica, direcao, pontuacao) VALUES (1, 62, 69, TRIM(' 00:05:51,179'), TRIM(' 00:05:57,877'), 'LUCENTI', 'BOZOROV', 'DISPLACEMENT', '2-3 STEP HESITANT RIGHT', NULL, NULL, NULL)</v>
      </c>
      <c r="R4472" t="s">
        <v>10327</v>
      </c>
    </row>
    <row r="4473" spans="1:18" hidden="1" x14ac:dyDescent="0.25">
      <c r="A4473" s="7">
        <f>anotacoes!D4473</f>
        <v>40780</v>
      </c>
      <c r="B4473" t="str">
        <f>anotacoes!C4473</f>
        <v>WORLD CHAMPIONSHIPS PARIS 2011</v>
      </c>
      <c r="C4473" t="str">
        <f>anotacoes!E4473</f>
        <v>LUCENTI</v>
      </c>
      <c r="D4473" t="str">
        <f>anotacoes!F4473</f>
        <v>BOZOROV</v>
      </c>
      <c r="E4473" t="s">
        <v>10325</v>
      </c>
      <c r="F4473">
        <f>anotacoes!A4473</f>
        <v>62</v>
      </c>
      <c r="G4473">
        <f>anotacoes!B4473</f>
        <v>70</v>
      </c>
      <c r="H4473" t="str">
        <f>anotacoes!K4473</f>
        <v xml:space="preserve"> 00:05:57,877</v>
      </c>
      <c r="I4473" t="str">
        <f>anotacoes!L4473</f>
        <v xml:space="preserve"> 00:05:59,019</v>
      </c>
      <c r="J4473" t="str">
        <f>IF(L4473="PAUSE",E4473,IF(anotacoes!G4477=conversao_anotacoes!C4473,conversao_anotacoes!C4473,conversao_anotacoes!D4473))</f>
        <v>LUCENTI</v>
      </c>
      <c r="K4473" t="str">
        <f t="shared" si="138"/>
        <v>BOZOROV</v>
      </c>
      <c r="L4473" t="str">
        <f>UPPER(anotacoes!H4473)</f>
        <v>GRIP TIME</v>
      </c>
      <c r="M4473" t="str">
        <f>IF(OR(L4473="ATTACK",L4473="FINTA"),"&lt;TECNICA&gt;",UPPER(anotacoes!I4473))</f>
        <v>RIGHT COLLAR</v>
      </c>
      <c r="N4473" t="str">
        <f>IF(OR(L4473="ATTACK",L4473="FINTA"),UPPER(anotacoes!I4473),"")</f>
        <v/>
      </c>
      <c r="O4473" s="6" t="str">
        <f>IF(anotacoes!N4473=0,"",anotacoes!N4473)</f>
        <v/>
      </c>
      <c r="P4473" t="str">
        <f>IF(anotacoes!M4473=0,"",UPPER(anotacoes!M4473))</f>
        <v/>
      </c>
      <c r="Q4473" t="str">
        <f t="shared" si="139"/>
        <v>INSERT INTO CONVERSAO_LUTA_ACAO (cd_conversao, id_luta, sequencia, momento_inicio, momento_fim, quem_faz, quem_sofre, acao_tipo, acao, tecnica, direcao, pontuacao) VALUES (1, 62, 70, TRIM(' 00:05:57,877'), TRIM(' 00:05:59,019'), 'LUCENTI', 'BOZOROV', 'GRIP TIME', 'RIGHT COLLAR', NULL, NULL, NULL)</v>
      </c>
      <c r="R4473" t="s">
        <v>10327</v>
      </c>
    </row>
    <row r="4474" spans="1:18" hidden="1" x14ac:dyDescent="0.25">
      <c r="A4474" s="7">
        <f>anotacoes!D4474</f>
        <v>40780</v>
      </c>
      <c r="B4474" t="str">
        <f>anotacoes!C4474</f>
        <v>WORLD CHAMPIONSHIPS PARIS 2011</v>
      </c>
      <c r="C4474" t="str">
        <f>anotacoes!E4474</f>
        <v>LUCENTI</v>
      </c>
      <c r="D4474" t="str">
        <f>anotacoes!F4474</f>
        <v>BOZOROV</v>
      </c>
      <c r="E4474" t="s">
        <v>10325</v>
      </c>
      <c r="F4474">
        <f>anotacoes!A4474</f>
        <v>62</v>
      </c>
      <c r="G4474">
        <f>anotacoes!B4474</f>
        <v>71</v>
      </c>
      <c r="H4474" t="str">
        <f>anotacoes!K4474</f>
        <v xml:space="preserve"> 00:05:59,019</v>
      </c>
      <c r="I4474" t="str">
        <f>anotacoes!L4474</f>
        <v xml:space="preserve"> 00:05:59,019</v>
      </c>
      <c r="J4474" t="str">
        <f>IF(L4474="PAUSE",E4474,IF(anotacoes!G4478=conversao_anotacoes!C4474,conversao_anotacoes!C4474,conversao_anotacoes!D4474))</f>
        <v>LUCENTI</v>
      </c>
      <c r="K4474" t="str">
        <f t="shared" si="138"/>
        <v>BOZOROV</v>
      </c>
      <c r="L4474" t="str">
        <f>UPPER(anotacoes!H4474)</f>
        <v>ATTACK</v>
      </c>
      <c r="M4474" t="str">
        <f>IF(OR(L4474="ATTACK",L4474="FINTA"),"&lt;TECNICA&gt;",UPPER(anotacoes!I4474))</f>
        <v>&lt;TECNICA&gt;</v>
      </c>
      <c r="N4474" t="str">
        <f>IF(OR(L4474="ATTACK",L4474="FINTA"),UPPER(anotacoes!I4474),"")</f>
        <v>KOUCHI GARI</v>
      </c>
      <c r="O4474" s="6">
        <f>IF(anotacoes!N4474=0,"",anotacoes!N4474)</f>
        <v>4</v>
      </c>
      <c r="P4474" t="str">
        <f>IF(anotacoes!M4474=0,"",UPPER(anotacoes!M4474))</f>
        <v/>
      </c>
      <c r="Q4474" t="str">
        <f t="shared" si="139"/>
        <v>INSERT INTO CONVERSAO_LUTA_ACAO (cd_conversao, id_luta, sequencia, momento_inicio, momento_fim, quem_faz, quem_sofre, acao_tipo, acao, tecnica, direcao, pontuacao) VALUES (1, 62, 71, TRIM(' 00:05:59,019'), TRIM(' 00:05:59,019'), 'LUCENTI', 'BOZOROV', 'ATTACK', '&lt;TECNICA&gt;', 'KOUCHI GARI', 4, NULL)</v>
      </c>
      <c r="R4474" t="s">
        <v>10327</v>
      </c>
    </row>
    <row r="4475" spans="1:18" hidden="1" x14ac:dyDescent="0.25">
      <c r="A4475" s="7">
        <f>anotacoes!D4475</f>
        <v>40780</v>
      </c>
      <c r="B4475" t="str">
        <f>anotacoes!C4475</f>
        <v>WORLD CHAMPIONSHIPS PARIS 2011</v>
      </c>
      <c r="C4475" t="str">
        <f>anotacoes!E4475</f>
        <v>LUCENTI</v>
      </c>
      <c r="D4475" t="str">
        <f>anotacoes!F4475</f>
        <v>BOZOROV</v>
      </c>
      <c r="E4475" t="s">
        <v>10325</v>
      </c>
      <c r="F4475">
        <f>anotacoes!A4475</f>
        <v>62</v>
      </c>
      <c r="G4475">
        <f>anotacoes!B4475</f>
        <v>72</v>
      </c>
      <c r="H4475" t="str">
        <f>anotacoes!K4475</f>
        <v xml:space="preserve"> 00:05:59,019</v>
      </c>
      <c r="I4475" t="str">
        <f>anotacoes!L4475</f>
        <v xml:space="preserve"> 00:05:59,723</v>
      </c>
      <c r="J4475" t="str">
        <f>IF(L4475="PAUSE",E4475,IF(anotacoes!G4479=conversao_anotacoes!C4475,conversao_anotacoes!C4475,conversao_anotacoes!D4475))</f>
        <v>LUCENTI</v>
      </c>
      <c r="K4475" t="str">
        <f t="shared" si="138"/>
        <v>BOZOROV</v>
      </c>
      <c r="L4475" t="str">
        <f>UPPER(anotacoes!H4475)</f>
        <v>GRIP TIME</v>
      </c>
      <c r="M4475" t="str">
        <f>IF(OR(L4475="ATTACK",L4475="FINTA"),"&lt;TECNICA&gt;",UPPER(anotacoes!I4475))</f>
        <v>RIGHT COLLAR</v>
      </c>
      <c r="N4475" t="str">
        <f>IF(OR(L4475="ATTACK",L4475="FINTA"),UPPER(anotacoes!I4475),"")</f>
        <v/>
      </c>
      <c r="O4475" s="6" t="str">
        <f>IF(anotacoes!N4475=0,"",anotacoes!N4475)</f>
        <v/>
      </c>
      <c r="P4475" t="str">
        <f>IF(anotacoes!M4475=0,"",UPPER(anotacoes!M4475))</f>
        <v/>
      </c>
      <c r="Q4475" t="str">
        <f t="shared" si="139"/>
        <v>INSERT INTO CONVERSAO_LUTA_ACAO (cd_conversao, id_luta, sequencia, momento_inicio, momento_fim, quem_faz, quem_sofre, acao_tipo, acao, tecnica, direcao, pontuacao) VALUES (1, 62, 72, TRIM(' 00:05:59,019'), TRIM(' 00:05:59,723'), 'LUCENTI', 'BOZOROV', 'GRIP TIME', 'RIGHT COLLAR', NULL, NULL, NULL)</v>
      </c>
      <c r="R4475" t="s">
        <v>10327</v>
      </c>
    </row>
    <row r="4476" spans="1:18" hidden="1" x14ac:dyDescent="0.25">
      <c r="A4476" s="7">
        <f>anotacoes!D4476</f>
        <v>40780</v>
      </c>
      <c r="B4476" t="str">
        <f>anotacoes!C4476</f>
        <v>WORLD CHAMPIONSHIPS PARIS 2011</v>
      </c>
      <c r="C4476" t="str">
        <f>anotacoes!E4476</f>
        <v>LUCENTI</v>
      </c>
      <c r="D4476" t="str">
        <f>anotacoes!F4476</f>
        <v>BOZOROV</v>
      </c>
      <c r="E4476" t="s">
        <v>10325</v>
      </c>
      <c r="F4476">
        <f>anotacoes!A4476</f>
        <v>62</v>
      </c>
      <c r="G4476">
        <f>anotacoes!B4476</f>
        <v>73</v>
      </c>
      <c r="H4476" t="str">
        <f>anotacoes!K4476</f>
        <v xml:space="preserve"> 00:05:59,723</v>
      </c>
      <c r="I4476" t="str">
        <f>anotacoes!L4476</f>
        <v xml:space="preserve"> 00:06:40,248</v>
      </c>
      <c r="J4476" t="str">
        <f>IF(L4476="PAUSE",E4476,IF(anotacoes!G4480=conversao_anotacoes!C4476,conversao_anotacoes!C4476,conversao_anotacoes!D4476))</f>
        <v>LUCENTI</v>
      </c>
      <c r="K4476" t="str">
        <f t="shared" si="138"/>
        <v>BOZOROV</v>
      </c>
      <c r="L4476" t="str">
        <f>UPPER(anotacoes!H4476)</f>
        <v>ATTACK</v>
      </c>
      <c r="M4476" t="str">
        <f>IF(OR(L4476="ATTACK",L4476="FINTA"),"&lt;TECNICA&gt;",UPPER(anotacoes!I4476))</f>
        <v>&lt;TECNICA&gt;</v>
      </c>
      <c r="N4476" t="str">
        <f>IF(OR(L4476="ATTACK",L4476="FINTA"),UPPER(anotacoes!I4476),"")</f>
        <v>SEOI NAGE</v>
      </c>
      <c r="O4476" s="6">
        <f>IF(anotacoes!N4476=0,"",anotacoes!N4476)</f>
        <v>6</v>
      </c>
      <c r="P4476" t="str">
        <f>IF(anotacoes!M4476=0,"",UPPER(anotacoes!M4476))</f>
        <v/>
      </c>
      <c r="Q4476" t="str">
        <f t="shared" si="139"/>
        <v>INSERT INTO CONVERSAO_LUTA_ACAO (cd_conversao, id_luta, sequencia, momento_inicio, momento_fim, quem_faz, quem_sofre, acao_tipo, acao, tecnica, direcao, pontuacao) VALUES (1, 62, 73, TRIM(' 00:05:59,723'), TRIM(' 00:06:40,248'), 'LUCENTI', 'BOZOROV', 'ATTACK', '&lt;TECNICA&gt;', 'SEOI NAGE', 6, NULL)</v>
      </c>
      <c r="R4476" t="s">
        <v>10327</v>
      </c>
    </row>
    <row r="4477" spans="1:18" hidden="1" x14ac:dyDescent="0.25">
      <c r="A4477" s="7">
        <f>anotacoes!D4477</f>
        <v>40780</v>
      </c>
      <c r="B4477" t="str">
        <f>anotacoes!C4477</f>
        <v>WORLD CHAMPIONSHIPS PARIS 2011</v>
      </c>
      <c r="C4477" t="str">
        <f>anotacoes!E4477</f>
        <v>LUCENTI</v>
      </c>
      <c r="D4477" t="str">
        <f>anotacoes!F4477</f>
        <v>BOZOROV</v>
      </c>
      <c r="E4477" t="s">
        <v>10325</v>
      </c>
      <c r="F4477">
        <f>anotacoes!A4477</f>
        <v>62</v>
      </c>
      <c r="G4477">
        <f>anotacoes!B4477</f>
        <v>74</v>
      </c>
      <c r="H4477" t="str">
        <f>anotacoes!K4477</f>
        <v xml:space="preserve"> 00:06:40,420</v>
      </c>
      <c r="I4477" t="str">
        <f>anotacoes!L4477</f>
        <v xml:space="preserve"> 00:06:45,384</v>
      </c>
      <c r="J4477" t="str">
        <f>IF(L4477="PAUSE",E4477,IF(anotacoes!G4481=conversao_anotacoes!C4477,conversao_anotacoes!C4477,conversao_anotacoes!D4477))</f>
        <v>LUCENTI</v>
      </c>
      <c r="K4477" t="str">
        <f t="shared" si="138"/>
        <v>BOZOROV</v>
      </c>
      <c r="L4477" t="str">
        <f>UPPER(anotacoes!H4477)</f>
        <v>GROUNDWORK COMBAT</v>
      </c>
      <c r="M4477" t="str">
        <f>IF(OR(L4477="ATTACK",L4477="FINTA"),"&lt;TECNICA&gt;",UPPER(anotacoes!I4477))</f>
        <v>DEFENSIVE POSITION</v>
      </c>
      <c r="N4477" t="str">
        <f>IF(OR(L4477="ATTACK",L4477="FINTA"),UPPER(anotacoes!I4477),"")</f>
        <v/>
      </c>
      <c r="O4477" s="6" t="str">
        <f>IF(anotacoes!N4477=0,"",anotacoes!N4477)</f>
        <v/>
      </c>
      <c r="P4477" t="str">
        <f>IF(anotacoes!M4477=0,"",UPPER(anotacoes!M4477))</f>
        <v/>
      </c>
      <c r="Q4477" t="str">
        <f t="shared" si="139"/>
        <v>INSERT INTO CONVERSAO_LUTA_ACAO (cd_conversao, id_luta, sequencia, momento_inicio, momento_fim, quem_faz, quem_sofre, acao_tipo, acao, tecnica, direcao, pontuacao) VALUES (1, 62, 74, TRIM(' 00:06:40,420'), TRIM(' 00:06:45,384'), 'LUCENTI', 'BOZOROV', 'GROUNDWORK COMBAT', 'DEFENSIVE POSITION', NULL, NULL, NULL)</v>
      </c>
      <c r="R4477" t="s">
        <v>10327</v>
      </c>
    </row>
    <row r="4478" spans="1:18" hidden="1" x14ac:dyDescent="0.25">
      <c r="A4478" s="7">
        <f>anotacoes!D4478</f>
        <v>40780</v>
      </c>
      <c r="B4478" t="str">
        <f>anotacoes!C4478</f>
        <v>WORLD CHAMPIONSHIPS PARIS 2011</v>
      </c>
      <c r="C4478" t="str">
        <f>anotacoes!E4478</f>
        <v>LUCENTI</v>
      </c>
      <c r="D4478" t="str">
        <f>anotacoes!F4478</f>
        <v>BOZOROV</v>
      </c>
      <c r="E4478" t="s">
        <v>10325</v>
      </c>
      <c r="F4478">
        <f>anotacoes!A4478</f>
        <v>62</v>
      </c>
      <c r="G4478">
        <f>anotacoes!B4478</f>
        <v>75</v>
      </c>
      <c r="H4478" t="str">
        <f>anotacoes!K4478</f>
        <v xml:space="preserve"> 00:06:45,600</v>
      </c>
      <c r="I4478" t="str">
        <f>anotacoes!L4478</f>
        <v xml:space="preserve"> 00:06:59,846</v>
      </c>
      <c r="J4478" t="str">
        <f>IF(L4478="PAUSE",E4478,IF(anotacoes!G4482=conversao_anotacoes!C4478,conversao_anotacoes!C4478,conversao_anotacoes!D4478))</f>
        <v>&lt;ARBITRO_DESCONHECIDO&gt;</v>
      </c>
      <c r="K4478" t="str">
        <f t="shared" si="138"/>
        <v/>
      </c>
      <c r="L4478" t="str">
        <f>UPPER(anotacoes!H4478)</f>
        <v>PAUSE</v>
      </c>
      <c r="M4478" t="str">
        <f>IF(OR(L4478="ATTACK",L4478="FINTA"),"&lt;TECNICA&gt;",UPPER(anotacoes!I4478))</f>
        <v>&lt;NAO_CLASSIFICADO&gt;</v>
      </c>
      <c r="N4478" t="str">
        <f>IF(OR(L4478="ATTACK",L4478="FINTA"),UPPER(anotacoes!I4478),"")</f>
        <v/>
      </c>
      <c r="O4478" s="6" t="str">
        <f>IF(anotacoes!N4478=0,"",anotacoes!N4478)</f>
        <v/>
      </c>
      <c r="P4478" t="str">
        <f>IF(anotacoes!M4478=0,"",UPPER(anotacoes!M4478))</f>
        <v/>
      </c>
      <c r="Q4478" t="str">
        <f t="shared" si="139"/>
        <v>INSERT INTO CONVERSAO_LUTA_ACAO (cd_conversao, id_luta, sequencia, momento_inicio, momento_fim, quem_faz, quem_sofre, acao_tipo, acao, tecnica, direcao, pontuacao) VALUES (1, 62, 75, TRIM(' 00:06:45,600'), TRIM(' 00:06:59,846'), '&lt;ARBITRO_DESCONHECIDO&gt;', '', 'PAUSE', '&lt;NAO_CLASSIFICADO&gt;', NULL, NULL, NULL)</v>
      </c>
      <c r="R4478" t="s">
        <v>10327</v>
      </c>
    </row>
    <row r="4479" spans="1:18" hidden="1" x14ac:dyDescent="0.25">
      <c r="A4479" s="7">
        <f>anotacoes!D4479</f>
        <v>40780</v>
      </c>
      <c r="B4479" t="str">
        <f>anotacoes!C4479</f>
        <v>WORLD CHAMPIONSHIPS PARIS 2011</v>
      </c>
      <c r="C4479" t="str">
        <f>anotacoes!E4479</f>
        <v>LUCENTI</v>
      </c>
      <c r="D4479" t="str">
        <f>anotacoes!F4479</f>
        <v>BOZOROV</v>
      </c>
      <c r="E4479" t="s">
        <v>10325</v>
      </c>
      <c r="F4479">
        <f>anotacoes!A4479</f>
        <v>62</v>
      </c>
      <c r="G4479">
        <f>anotacoes!B4479</f>
        <v>76</v>
      </c>
      <c r="H4479" t="str">
        <f>anotacoes!K4479</f>
        <v xml:space="preserve"> 00:07:00,569</v>
      </c>
      <c r="I4479" t="str">
        <f>anotacoes!L4479</f>
        <v xml:space="preserve"> 00:07:03,703</v>
      </c>
      <c r="J4479" t="str">
        <f>IF(L4479="PAUSE",E4479,IF(anotacoes!G4483=conversao_anotacoes!C4479,conversao_anotacoes!C4479,conversao_anotacoes!D4479))</f>
        <v>LUCENTI</v>
      </c>
      <c r="K4479" t="str">
        <f t="shared" si="138"/>
        <v>BOZOROV</v>
      </c>
      <c r="L4479" t="str">
        <f>UPPER(anotacoes!H4479)</f>
        <v>DISPLACEMENT</v>
      </c>
      <c r="M4479" t="str">
        <f>IF(OR(L4479="ATTACK",L4479="FINTA"),"&lt;TECNICA&gt;",UPPER(anotacoes!I4479))</f>
        <v>CIRCULAR LEFT</v>
      </c>
      <c r="N4479" t="str">
        <f>IF(OR(L4479="ATTACK",L4479="FINTA"),UPPER(anotacoes!I4479),"")</f>
        <v/>
      </c>
      <c r="O4479" s="6" t="str">
        <f>IF(anotacoes!N4479=0,"",anotacoes!N4479)</f>
        <v/>
      </c>
      <c r="P4479" t="str">
        <f>IF(anotacoes!M4479=0,"",UPPER(anotacoes!M4479))</f>
        <v/>
      </c>
      <c r="Q4479" t="str">
        <f t="shared" si="139"/>
        <v>INSERT INTO CONVERSAO_LUTA_ACAO (cd_conversao, id_luta, sequencia, momento_inicio, momento_fim, quem_faz, quem_sofre, acao_tipo, acao, tecnica, direcao, pontuacao) VALUES (1, 62, 76, TRIM(' 00:07:00,569'), TRIM(' 00:07:03,703'), 'LUCENTI', 'BOZOROV', 'DISPLACEMENT', 'CIRCULAR LEFT', NULL, NULL, NULL)</v>
      </c>
      <c r="R4479" t="s">
        <v>10327</v>
      </c>
    </row>
    <row r="4480" spans="1:18" hidden="1" x14ac:dyDescent="0.25">
      <c r="A4480" s="7">
        <f>anotacoes!D4480</f>
        <v>40780</v>
      </c>
      <c r="B4480" t="str">
        <f>anotacoes!C4480</f>
        <v>WORLD CHAMPIONSHIPS PARIS 2011</v>
      </c>
      <c r="C4480" t="str">
        <f>anotacoes!E4480</f>
        <v>LUCENTI</v>
      </c>
      <c r="D4480" t="str">
        <f>anotacoes!F4480</f>
        <v>BOZOROV</v>
      </c>
      <c r="E4480" t="s">
        <v>10325</v>
      </c>
      <c r="F4480">
        <f>anotacoes!A4480</f>
        <v>62</v>
      </c>
      <c r="G4480">
        <f>anotacoes!B4480</f>
        <v>77</v>
      </c>
      <c r="H4480" t="str">
        <f>anotacoes!K4480</f>
        <v xml:space="preserve"> 00:07:03,883</v>
      </c>
      <c r="I4480" t="str">
        <f>anotacoes!L4480</f>
        <v xml:space="preserve"> 00:07:08,460</v>
      </c>
      <c r="J4480" t="str">
        <f>IF(L4480="PAUSE",E4480,IF(anotacoes!G4484=conversao_anotacoes!C4480,conversao_anotacoes!C4480,conversao_anotacoes!D4480))</f>
        <v>LUCENTI</v>
      </c>
      <c r="K4480" t="str">
        <f t="shared" si="138"/>
        <v>BOZOROV</v>
      </c>
      <c r="L4480" t="str">
        <f>UPPER(anotacoes!H4480)</f>
        <v>DISPLACEMENT</v>
      </c>
      <c r="M4480" t="str">
        <f>IF(OR(L4480="ATTACK",L4480="FINTA"),"&lt;TECNICA&gt;",UPPER(anotacoes!I4480))</f>
        <v>2-3 STEP HESITANT RIGHT</v>
      </c>
      <c r="N4480" t="str">
        <f>IF(OR(L4480="ATTACK",L4480="FINTA"),UPPER(anotacoes!I4480),"")</f>
        <v/>
      </c>
      <c r="O4480" s="6" t="str">
        <f>IF(anotacoes!N4480=0,"",anotacoes!N4480)</f>
        <v/>
      </c>
      <c r="P4480" t="str">
        <f>IF(anotacoes!M4480=0,"",UPPER(anotacoes!M4480))</f>
        <v/>
      </c>
      <c r="Q4480" t="str">
        <f t="shared" si="139"/>
        <v>INSERT INTO CONVERSAO_LUTA_ACAO (cd_conversao, id_luta, sequencia, momento_inicio, momento_fim, quem_faz, quem_sofre, acao_tipo, acao, tecnica, direcao, pontuacao) VALUES (1, 62, 77, TRIM(' 00:07:03,883'), TRIM(' 00:07:08,460'), 'LUCENTI', 'BOZOROV', 'DISPLACEMENT', '2-3 STEP HESITANT RIGHT', NULL, NULL, NULL)</v>
      </c>
      <c r="R4480" t="s">
        <v>10327</v>
      </c>
    </row>
    <row r="4481" spans="1:18" hidden="1" x14ac:dyDescent="0.25">
      <c r="A4481" s="7">
        <f>anotacoes!D4481</f>
        <v>40780</v>
      </c>
      <c r="B4481" t="str">
        <f>anotacoes!C4481</f>
        <v>WORLD CHAMPIONSHIPS PARIS 2011</v>
      </c>
      <c r="C4481" t="str">
        <f>anotacoes!E4481</f>
        <v>LUCENTI</v>
      </c>
      <c r="D4481" t="str">
        <f>anotacoes!F4481</f>
        <v>BOZOROV</v>
      </c>
      <c r="E4481" t="s">
        <v>10325</v>
      </c>
      <c r="F4481">
        <f>anotacoes!A4481</f>
        <v>62</v>
      </c>
      <c r="G4481">
        <f>anotacoes!B4481</f>
        <v>78</v>
      </c>
      <c r="H4481" t="str">
        <f>anotacoes!K4481</f>
        <v xml:space="preserve"> 00:07:08,460</v>
      </c>
      <c r="I4481" t="str">
        <f>anotacoes!L4481</f>
        <v xml:space="preserve"> 00:07:16,726</v>
      </c>
      <c r="J4481" t="str">
        <f>IF(L4481="PAUSE",E4481,IF(anotacoes!G4485=conversao_anotacoes!C4481,conversao_anotacoes!C4481,conversao_anotacoes!D4481))</f>
        <v>LUCENTI</v>
      </c>
      <c r="K4481" t="str">
        <f t="shared" si="138"/>
        <v>BOZOROV</v>
      </c>
      <c r="L4481" t="str">
        <f>UPPER(anotacoes!H4481)</f>
        <v>DISPLACEMENT</v>
      </c>
      <c r="M4481" t="str">
        <f>IF(OR(L4481="ATTACK",L4481="FINTA"),"&lt;TECNICA&gt;",UPPER(anotacoes!I4481))</f>
        <v>TRY TO GRIP WITH CONTACT</v>
      </c>
      <c r="N4481" t="str">
        <f>IF(OR(L4481="ATTACK",L4481="FINTA"),UPPER(anotacoes!I4481),"")</f>
        <v/>
      </c>
      <c r="O4481" s="6" t="str">
        <f>IF(anotacoes!N4481=0,"",anotacoes!N4481)</f>
        <v/>
      </c>
      <c r="P4481" t="str">
        <f>IF(anotacoes!M4481=0,"",UPPER(anotacoes!M4481))</f>
        <v/>
      </c>
      <c r="Q4481" t="str">
        <f t="shared" si="139"/>
        <v>INSERT INTO CONVERSAO_LUTA_ACAO (cd_conversao, id_luta, sequencia, momento_inicio, momento_fim, quem_faz, quem_sofre, acao_tipo, acao, tecnica, direcao, pontuacao) VALUES (1, 62, 78, TRIM(' 00:07:08,460'), TRIM(' 00:07:16,726'), 'LUCENTI', 'BOZOROV', 'DISPLACEMENT', 'TRY TO GRIP WITH CONTACT', NULL, NULL, NULL)</v>
      </c>
      <c r="R4481" t="s">
        <v>10327</v>
      </c>
    </row>
    <row r="4482" spans="1:18" hidden="1" x14ac:dyDescent="0.25">
      <c r="A4482" s="7">
        <f>anotacoes!D4482</f>
        <v>40780</v>
      </c>
      <c r="B4482" t="str">
        <f>anotacoes!C4482</f>
        <v>WORLD CHAMPIONSHIPS PARIS 2011</v>
      </c>
      <c r="C4482" t="str">
        <f>anotacoes!E4482</f>
        <v>LUCENTI</v>
      </c>
      <c r="D4482" t="str">
        <f>anotacoes!F4482</f>
        <v>BOZOROV</v>
      </c>
      <c r="E4482" t="s">
        <v>10325</v>
      </c>
      <c r="F4482">
        <f>anotacoes!A4482</f>
        <v>62</v>
      </c>
      <c r="G4482">
        <f>anotacoes!B4482</f>
        <v>79</v>
      </c>
      <c r="H4482" t="str">
        <f>anotacoes!K4482</f>
        <v xml:space="preserve"> 00:07:16,726</v>
      </c>
      <c r="I4482" t="str">
        <f>anotacoes!L4482</f>
        <v xml:space="preserve"> 00:07:21,774</v>
      </c>
      <c r="J4482" t="str">
        <f>IF(L4482="PAUSE",E4482,IF(anotacoes!G4486=conversao_anotacoes!C4482,conversao_anotacoes!C4482,conversao_anotacoes!D4482))</f>
        <v>LUCENTI</v>
      </c>
      <c r="K4482" t="str">
        <f t="shared" si="138"/>
        <v>BOZOROV</v>
      </c>
      <c r="L4482" t="str">
        <f>UPPER(anotacoes!H4482)</f>
        <v>DISPLACEMENT</v>
      </c>
      <c r="M4482" t="str">
        <f>IF(OR(L4482="ATTACK",L4482="FINTA"),"&lt;TECNICA&gt;",UPPER(anotacoes!I4482))</f>
        <v>TRY TO GRIP WITH CONTACT</v>
      </c>
      <c r="N4482" t="str">
        <f>IF(OR(L4482="ATTACK",L4482="FINTA"),UPPER(anotacoes!I4482),"")</f>
        <v/>
      </c>
      <c r="O4482" s="6" t="str">
        <f>IF(anotacoes!N4482=0,"",anotacoes!N4482)</f>
        <v/>
      </c>
      <c r="P4482" t="str">
        <f>IF(anotacoes!M4482=0,"",UPPER(anotacoes!M4482))</f>
        <v/>
      </c>
      <c r="Q4482" t="str">
        <f t="shared" si="139"/>
        <v>INSERT INTO CONVERSAO_LUTA_ACAO (cd_conversao, id_luta, sequencia, momento_inicio, momento_fim, quem_faz, quem_sofre, acao_tipo, acao, tecnica, direcao, pontuacao) VALUES (1, 62, 79, TRIM(' 00:07:16,726'), TRIM(' 00:07:21,774'), 'LUCENTI', 'BOZOROV', 'DISPLACEMENT', 'TRY TO GRIP WITH CONTACT', NULL, NULL, NULL)</v>
      </c>
      <c r="R4482" t="s">
        <v>10327</v>
      </c>
    </row>
    <row r="4483" spans="1:18" hidden="1" x14ac:dyDescent="0.25">
      <c r="A4483" s="7">
        <f>anotacoes!D4483</f>
        <v>40780</v>
      </c>
      <c r="B4483" t="str">
        <f>anotacoes!C4483</f>
        <v>WORLD CHAMPIONSHIPS PARIS 2011</v>
      </c>
      <c r="C4483" t="str">
        <f>anotacoes!E4483</f>
        <v>LUCENTI</v>
      </c>
      <c r="D4483" t="str">
        <f>anotacoes!F4483</f>
        <v>BOZOROV</v>
      </c>
      <c r="E4483" t="s">
        <v>10325</v>
      </c>
      <c r="F4483">
        <f>anotacoes!A4483</f>
        <v>62</v>
      </c>
      <c r="G4483">
        <f>anotacoes!B4483</f>
        <v>80</v>
      </c>
      <c r="H4483" t="str">
        <f>anotacoes!K4483</f>
        <v xml:space="preserve"> 00:07:21,774</v>
      </c>
      <c r="I4483" t="str">
        <f>anotacoes!L4483</f>
        <v xml:space="preserve"> 00:07:22,333</v>
      </c>
      <c r="J4483" t="str">
        <f>IF(L4483="PAUSE",E4483,IF(anotacoes!G4487=conversao_anotacoes!C4483,conversao_anotacoes!C4483,conversao_anotacoes!D4483))</f>
        <v>LUCENTI</v>
      </c>
      <c r="K4483" t="str">
        <f t="shared" ref="K4483:K4546" si="140">IF(J4483=E4483,"",IF(J4483=C4483,D4483,C4483))</f>
        <v>BOZOROV</v>
      </c>
      <c r="L4483" t="str">
        <f>UPPER(anotacoes!H4483)</f>
        <v>GRIP TIME</v>
      </c>
      <c r="M4483" t="str">
        <f>IF(OR(L4483="ATTACK",L4483="FINTA"),"&lt;TECNICA&gt;",UPPER(anotacoes!I4483))</f>
        <v>LEFT SLEEVE</v>
      </c>
      <c r="N4483" t="str">
        <f>IF(OR(L4483="ATTACK",L4483="FINTA"),UPPER(anotacoes!I4483),"")</f>
        <v/>
      </c>
      <c r="O4483" s="6" t="str">
        <f>IF(anotacoes!N4483=0,"",anotacoes!N4483)</f>
        <v/>
      </c>
      <c r="P4483" t="str">
        <f>IF(anotacoes!M4483=0,"",UPPER(anotacoes!M4483))</f>
        <v/>
      </c>
      <c r="Q4483" t="str">
        <f t="shared" ref="Q4483:Q4546" si="141">CONCATENATE("INSERT INTO CONVERSAO_LUTA_ACAO (cd_conversao, id_luta, sequencia, momento_inicio, momento_fim, quem_faz, quem_sofre, acao_tipo, acao, tecnica, direcao, pontuacao) VALUES (1, ",F4483,", ",G4483,", ","TRIM('",H4483,"')",", ","TRIM('",I4483,"')",", ","'",J4483,"'",", ","'",K4483,"'",", ","'",L4483,"'",", ","'",M4483,"'",", ",IF(N4483="","NULL",CONCATENATE("'",N4483,"'")),", ",IF(O4483="","NULL",O4483),", ",IF(P4483="","NULL",CONCATENATE("'",P4483,"'")),")")</f>
        <v>INSERT INTO CONVERSAO_LUTA_ACAO (cd_conversao, id_luta, sequencia, momento_inicio, momento_fim, quem_faz, quem_sofre, acao_tipo, acao, tecnica, direcao, pontuacao) VALUES (1, 62, 80, TRIM(' 00:07:21,774'), TRIM(' 00:07:22,333'), 'LUCENTI', 'BOZOROV', 'GRIP TIME', 'LEFT SLEEVE', NULL, NULL, NULL)</v>
      </c>
      <c r="R4483" t="s">
        <v>10327</v>
      </c>
    </row>
    <row r="4484" spans="1:18" hidden="1" x14ac:dyDescent="0.25">
      <c r="A4484" s="7">
        <f>anotacoes!D4484</f>
        <v>40780</v>
      </c>
      <c r="B4484" t="str">
        <f>anotacoes!C4484</f>
        <v>WORLD CHAMPIONSHIPS PARIS 2011</v>
      </c>
      <c r="C4484" t="str">
        <f>anotacoes!E4484</f>
        <v>LUCENTI</v>
      </c>
      <c r="D4484" t="str">
        <f>anotacoes!F4484</f>
        <v>BOZOROV</v>
      </c>
      <c r="E4484" t="s">
        <v>10325</v>
      </c>
      <c r="F4484">
        <f>anotacoes!A4484</f>
        <v>62</v>
      </c>
      <c r="G4484">
        <f>anotacoes!B4484</f>
        <v>81</v>
      </c>
      <c r="H4484" t="str">
        <f>anotacoes!K4484</f>
        <v xml:space="preserve"> 00:07:22,333</v>
      </c>
      <c r="I4484" t="str">
        <f>anotacoes!L4484</f>
        <v xml:space="preserve"> 00:07:25,600</v>
      </c>
      <c r="J4484" t="str">
        <f>IF(L4484="PAUSE",E4484,IF(anotacoes!G4488=conversao_anotacoes!C4484,conversao_anotacoes!C4484,conversao_anotacoes!D4484))</f>
        <v>LUCENTI</v>
      </c>
      <c r="K4484" t="str">
        <f t="shared" si="140"/>
        <v>BOZOROV</v>
      </c>
      <c r="L4484" t="str">
        <f>UPPER(anotacoes!H4484)</f>
        <v>DISPLACEMENT</v>
      </c>
      <c r="M4484" t="str">
        <f>IF(OR(L4484="ATTACK",L4484="FINTA"),"&lt;TECNICA&gt;",UPPER(anotacoes!I4484))</f>
        <v>TRY TO GRIP WITH CONTACT</v>
      </c>
      <c r="N4484" t="str">
        <f>IF(OR(L4484="ATTACK",L4484="FINTA"),UPPER(anotacoes!I4484),"")</f>
        <v/>
      </c>
      <c r="O4484" s="6" t="str">
        <f>IF(anotacoes!N4484=0,"",anotacoes!N4484)</f>
        <v/>
      </c>
      <c r="P4484" t="str">
        <f>IF(anotacoes!M4484=0,"",UPPER(anotacoes!M4484))</f>
        <v/>
      </c>
      <c r="Q4484" t="str">
        <f t="shared" si="141"/>
        <v>INSERT INTO CONVERSAO_LUTA_ACAO (cd_conversao, id_luta, sequencia, momento_inicio, momento_fim, quem_faz, quem_sofre, acao_tipo, acao, tecnica, direcao, pontuacao) VALUES (1, 62, 81, TRIM(' 00:07:22,333'), TRIM(' 00:07:25,600'), 'LUCENTI', 'BOZOROV', 'DISPLACEMENT', 'TRY TO GRIP WITH CONTACT', NULL, NULL, NULL)</v>
      </c>
      <c r="R4484" t="s">
        <v>10327</v>
      </c>
    </row>
    <row r="4485" spans="1:18" hidden="1" x14ac:dyDescent="0.25">
      <c r="A4485" s="7">
        <f>anotacoes!D4485</f>
        <v>40780</v>
      </c>
      <c r="B4485" t="str">
        <f>anotacoes!C4485</f>
        <v>WORLD CHAMPIONSHIPS PARIS 2011</v>
      </c>
      <c r="C4485" t="str">
        <f>anotacoes!E4485</f>
        <v>LUCENTI</v>
      </c>
      <c r="D4485" t="str">
        <f>anotacoes!F4485</f>
        <v>BOZOROV</v>
      </c>
      <c r="E4485" t="s">
        <v>10325</v>
      </c>
      <c r="F4485">
        <f>anotacoes!A4485</f>
        <v>62</v>
      </c>
      <c r="G4485">
        <f>anotacoes!B4485</f>
        <v>82</v>
      </c>
      <c r="H4485" t="str">
        <f>anotacoes!K4485</f>
        <v xml:space="preserve"> 00:07:25,600</v>
      </c>
      <c r="I4485" t="str">
        <f>anotacoes!L4485</f>
        <v xml:space="preserve"> 00:07:30,245</v>
      </c>
      <c r="J4485" t="str">
        <f>IF(L4485="PAUSE",E4485,IF(anotacoes!G4489=conversao_anotacoes!C4485,conversao_anotacoes!C4485,conversao_anotacoes!D4485))</f>
        <v>LUCENTI</v>
      </c>
      <c r="K4485" t="str">
        <f t="shared" si="140"/>
        <v>BOZOROV</v>
      </c>
      <c r="L4485" t="str">
        <f>UPPER(anotacoes!H4485)</f>
        <v>GRIP TIME</v>
      </c>
      <c r="M4485" t="str">
        <f>IF(OR(L4485="ATTACK",L4485="FINTA"),"&lt;TECNICA&gt;",UPPER(anotacoes!I4485))</f>
        <v>RIGHT COLLAR</v>
      </c>
      <c r="N4485" t="str">
        <f>IF(OR(L4485="ATTACK",L4485="FINTA"),UPPER(anotacoes!I4485),"")</f>
        <v/>
      </c>
      <c r="O4485" s="6" t="str">
        <f>IF(anotacoes!N4485=0,"",anotacoes!N4485)</f>
        <v/>
      </c>
      <c r="P4485" t="str">
        <f>IF(anotacoes!M4485=0,"",UPPER(anotacoes!M4485))</f>
        <v/>
      </c>
      <c r="Q4485" t="str">
        <f t="shared" si="141"/>
        <v>INSERT INTO CONVERSAO_LUTA_ACAO (cd_conversao, id_luta, sequencia, momento_inicio, momento_fim, quem_faz, quem_sofre, acao_tipo, acao, tecnica, direcao, pontuacao) VALUES (1, 62, 82, TRIM(' 00:07:25,600'), TRIM(' 00:07:30,245'), 'LUCENTI', 'BOZOROV', 'GRIP TIME', 'RIGHT COLLAR', NULL, NULL, NULL)</v>
      </c>
      <c r="R4485" t="s">
        <v>10327</v>
      </c>
    </row>
    <row r="4486" spans="1:18" hidden="1" x14ac:dyDescent="0.25">
      <c r="A4486" s="7">
        <f>anotacoes!D4486</f>
        <v>40780</v>
      </c>
      <c r="B4486" t="str">
        <f>anotacoes!C4486</f>
        <v>WORLD CHAMPIONSHIPS PARIS 2011</v>
      </c>
      <c r="C4486" t="str">
        <f>anotacoes!E4486</f>
        <v>LUCENTI</v>
      </c>
      <c r="D4486" t="str">
        <f>anotacoes!F4486</f>
        <v>BOZOROV</v>
      </c>
      <c r="E4486" t="s">
        <v>10325</v>
      </c>
      <c r="F4486">
        <f>anotacoes!A4486</f>
        <v>62</v>
      </c>
      <c r="G4486">
        <f>anotacoes!B4486</f>
        <v>83</v>
      </c>
      <c r="H4486" t="str">
        <f>anotacoes!K4486</f>
        <v xml:space="preserve"> 00:07:30,245</v>
      </c>
      <c r="I4486" t="str">
        <f>anotacoes!L4486</f>
        <v xml:space="preserve"> 00:07:36,187</v>
      </c>
      <c r="J4486" t="str">
        <f>IF(L4486="PAUSE",E4486,IF(anotacoes!G4490=conversao_anotacoes!C4486,conversao_anotacoes!C4486,conversao_anotacoes!D4486))</f>
        <v>LUCENTI</v>
      </c>
      <c r="K4486" t="str">
        <f t="shared" si="140"/>
        <v>BOZOROV</v>
      </c>
      <c r="L4486" t="str">
        <f>UPPER(anotacoes!H4486)</f>
        <v>DISPLACEMENT</v>
      </c>
      <c r="M4486" t="str">
        <f>IF(OR(L4486="ATTACK",L4486="FINTA"),"&lt;TECNICA&gt;",UPPER(anotacoes!I4486))</f>
        <v>TRY TO GRIP WITH CONTACT</v>
      </c>
      <c r="N4486" t="str">
        <f>IF(OR(L4486="ATTACK",L4486="FINTA"),UPPER(anotacoes!I4486),"")</f>
        <v/>
      </c>
      <c r="O4486" s="6" t="str">
        <f>IF(anotacoes!N4486=0,"",anotacoes!N4486)</f>
        <v/>
      </c>
      <c r="P4486" t="str">
        <f>IF(anotacoes!M4486=0,"",UPPER(anotacoes!M4486))</f>
        <v/>
      </c>
      <c r="Q4486" t="str">
        <f t="shared" si="141"/>
        <v>INSERT INTO CONVERSAO_LUTA_ACAO (cd_conversao, id_luta, sequencia, momento_inicio, momento_fim, quem_faz, quem_sofre, acao_tipo, acao, tecnica, direcao, pontuacao) VALUES (1, 62, 83, TRIM(' 00:07:30,245'), TRIM(' 00:07:36,187'), 'LUCENTI', 'BOZOROV', 'DISPLACEMENT', 'TRY TO GRIP WITH CONTACT', NULL, NULL, NULL)</v>
      </c>
      <c r="R4486" t="s">
        <v>10327</v>
      </c>
    </row>
    <row r="4487" spans="1:18" hidden="1" x14ac:dyDescent="0.25">
      <c r="A4487" s="7">
        <f>anotacoes!D4487</f>
        <v>40780</v>
      </c>
      <c r="B4487" t="str">
        <f>anotacoes!C4487</f>
        <v>WORLD CHAMPIONSHIPS PARIS 2011</v>
      </c>
      <c r="C4487" t="str">
        <f>anotacoes!E4487</f>
        <v>LUCENTI</v>
      </c>
      <c r="D4487" t="str">
        <f>anotacoes!F4487</f>
        <v>BOZOROV</v>
      </c>
      <c r="E4487" t="s">
        <v>10325</v>
      </c>
      <c r="F4487">
        <f>anotacoes!A4487</f>
        <v>62</v>
      </c>
      <c r="G4487">
        <f>anotacoes!B4487</f>
        <v>84</v>
      </c>
      <c r="H4487" t="str">
        <f>anotacoes!K4487</f>
        <v xml:space="preserve"> 00:07:36,187</v>
      </c>
      <c r="I4487" t="str">
        <f>anotacoes!L4487</f>
        <v xml:space="preserve"> 00:08:49,860</v>
      </c>
      <c r="J4487" t="str">
        <f>IF(L4487="PAUSE",E4487,IF(anotacoes!G4491=conversao_anotacoes!C4487,conversao_anotacoes!C4487,conversao_anotacoes!D4487))</f>
        <v>&lt;ARBITRO_DESCONHECIDO&gt;</v>
      </c>
      <c r="K4487" t="str">
        <f t="shared" si="140"/>
        <v/>
      </c>
      <c r="L4487" t="str">
        <f>UPPER(anotacoes!H4487)</f>
        <v>PAUSE</v>
      </c>
      <c r="M4487" t="str">
        <f>IF(OR(L4487="ATTACK",L4487="FINTA"),"&lt;TECNICA&gt;",UPPER(anotacoes!I4487))</f>
        <v>SCORE WITH SHIDO</v>
      </c>
      <c r="N4487" t="str">
        <f>IF(OR(L4487="ATTACK",L4487="FINTA"),UPPER(anotacoes!I4487),"")</f>
        <v/>
      </c>
      <c r="O4487" s="6" t="str">
        <f>IF(anotacoes!N4487=0,"",anotacoes!N4487)</f>
        <v/>
      </c>
      <c r="P4487" t="str">
        <f>IF(anotacoes!M4487=0,"",UPPER(anotacoes!M4487))</f>
        <v/>
      </c>
      <c r="Q4487" t="str">
        <f t="shared" si="141"/>
        <v>INSERT INTO CONVERSAO_LUTA_ACAO (cd_conversao, id_luta, sequencia, momento_inicio, momento_fim, quem_faz, quem_sofre, acao_tipo, acao, tecnica, direcao, pontuacao) VALUES (1, 62, 84, TRIM(' 00:07:36,187'), TRIM(' 00:08:49,860'), '&lt;ARBITRO_DESCONHECIDO&gt;', '', 'PAUSE', 'SCORE WITH SHIDO', NULL, NULL, NULL)</v>
      </c>
      <c r="R4487" t="s">
        <v>10327</v>
      </c>
    </row>
    <row r="4488" spans="1:18" hidden="1" x14ac:dyDescent="0.25">
      <c r="A4488" s="7">
        <f>anotacoes!D4488</f>
        <v>40780</v>
      </c>
      <c r="B4488" t="str">
        <f>anotacoes!C4488</f>
        <v>WORLD CHAMPIONSHIPS PARIS 2011</v>
      </c>
      <c r="C4488" t="str">
        <f>anotacoes!E4488</f>
        <v>LUCENTI</v>
      </c>
      <c r="D4488" t="str">
        <f>anotacoes!F4488</f>
        <v>BOZOROV</v>
      </c>
      <c r="E4488" t="s">
        <v>10325</v>
      </c>
      <c r="F4488">
        <f>anotacoes!A4488</f>
        <v>62</v>
      </c>
      <c r="G4488">
        <f>anotacoes!B4488</f>
        <v>85</v>
      </c>
      <c r="H4488" t="str">
        <f>anotacoes!K4488</f>
        <v xml:space="preserve"> 00:08:49,860</v>
      </c>
      <c r="I4488" t="str">
        <f>anotacoes!L4488</f>
        <v xml:space="preserve"> 00:08:49,860</v>
      </c>
      <c r="J4488" t="str">
        <f>IF(L4488="PAUSE",E4488,IF(anotacoes!G4492=conversao_anotacoes!C4488,conversao_anotacoes!C4488,conversao_anotacoes!D4488))</f>
        <v>&lt;ARBITRO_DESCONHECIDO&gt;</v>
      </c>
      <c r="K4488" t="str">
        <f t="shared" si="140"/>
        <v/>
      </c>
      <c r="L4488" t="str">
        <f>UPPER(anotacoes!H4488)</f>
        <v>PAUSE</v>
      </c>
      <c r="M4488" t="str">
        <f>IF(OR(L4488="ATTACK",L4488="FINTA"),"&lt;TECNICA&gt;",UPPER(anotacoes!I4488))</f>
        <v>&lt;NAO_CLASSIFICADO&gt;</v>
      </c>
      <c r="N4488" t="str">
        <f>IF(OR(L4488="ATTACK",L4488="FINTA"),UPPER(anotacoes!I4488),"")</f>
        <v/>
      </c>
      <c r="O4488" s="6" t="str">
        <f>IF(anotacoes!N4488=0,"",anotacoes!N4488)</f>
        <v/>
      </c>
      <c r="P4488" t="str">
        <f>IF(anotacoes!M4488=0,"",UPPER(anotacoes!M4488))</f>
        <v/>
      </c>
      <c r="Q4488" t="str">
        <f t="shared" si="141"/>
        <v>INSERT INTO CONVERSAO_LUTA_ACAO (cd_conversao, id_luta, sequencia, momento_inicio, momento_fim, quem_faz, quem_sofre, acao_tipo, acao, tecnica, direcao, pontuacao) VALUES (1, 62, 85, TRIM(' 00:08:49,860'), TRIM(' 00:08:49,860'), '&lt;ARBITRO_DESCONHECIDO&gt;', '', 'PAUSE', '&lt;NAO_CLASSIFICADO&gt;', NULL, NULL, NULL)</v>
      </c>
      <c r="R4488" t="s">
        <v>10327</v>
      </c>
    </row>
    <row r="4489" spans="1:18" hidden="1" x14ac:dyDescent="0.25">
      <c r="A4489" s="7">
        <f>anotacoes!D4489</f>
        <v>40894</v>
      </c>
      <c r="B4489" t="str">
        <f>anotacoes!C4489</f>
        <v>GRAND PRIX QINGDAO 2011</v>
      </c>
      <c r="C4489" t="str">
        <f>anotacoes!E4489</f>
        <v>LUCENTI</v>
      </c>
      <c r="D4489" t="str">
        <f>anotacoes!F4489</f>
        <v>BURTON</v>
      </c>
      <c r="E4489" t="s">
        <v>10325</v>
      </c>
      <c r="F4489">
        <f>anotacoes!A4489</f>
        <v>63</v>
      </c>
      <c r="G4489">
        <f>anotacoes!B4489</f>
        <v>1</v>
      </c>
      <c r="H4489" t="str">
        <f>anotacoes!K4489</f>
        <v xml:space="preserve"> 00:00:12,836</v>
      </c>
      <c r="I4489" t="str">
        <f>anotacoes!L4489</f>
        <v xml:space="preserve"> 00:00:14,642</v>
      </c>
      <c r="J4489" t="str">
        <f>IF(L4489="PAUSE",E4489,IF(anotacoes!G4493=conversao_anotacoes!C4489,conversao_anotacoes!C4489,conversao_anotacoes!D4489))</f>
        <v>LUCENTI</v>
      </c>
      <c r="K4489" t="str">
        <f t="shared" si="140"/>
        <v>BURTON</v>
      </c>
      <c r="L4489" t="str">
        <f>UPPER(anotacoes!H4489)</f>
        <v>DISPLACEMENT</v>
      </c>
      <c r="M4489" t="str">
        <f>IF(OR(L4489="ATTACK",L4489="FINTA"),"&lt;TECNICA&gt;",UPPER(anotacoes!I4489))</f>
        <v>CIRCULAR LEFT</v>
      </c>
      <c r="N4489" t="str">
        <f>IF(OR(L4489="ATTACK",L4489="FINTA"),UPPER(anotacoes!I4489),"")</f>
        <v/>
      </c>
      <c r="O4489" s="6" t="str">
        <f>IF(anotacoes!N4489=0,"",anotacoes!N4489)</f>
        <v/>
      </c>
      <c r="P4489" t="str">
        <f>IF(anotacoes!M4489=0,"",UPPER(anotacoes!M4489))</f>
        <v/>
      </c>
      <c r="Q4489" t="str">
        <f t="shared" si="141"/>
        <v>INSERT INTO CONVERSAO_LUTA_ACAO (cd_conversao, id_luta, sequencia, momento_inicio, momento_fim, quem_faz, quem_sofre, acao_tipo, acao, tecnica, direcao, pontuacao) VALUES (1, 63, 1, TRIM(' 00:00:12,836'), TRIM(' 00:00:14,642'), 'LUCENTI', 'BURTON', 'DISPLACEMENT', 'CIRCULAR LEFT', NULL, NULL, NULL)</v>
      </c>
      <c r="R4489" t="s">
        <v>10327</v>
      </c>
    </row>
    <row r="4490" spans="1:18" hidden="1" x14ac:dyDescent="0.25">
      <c r="A4490" s="7">
        <f>anotacoes!D4490</f>
        <v>40894</v>
      </c>
      <c r="B4490" t="str">
        <f>anotacoes!C4490</f>
        <v>GRAND PRIX QINGDAO 2011</v>
      </c>
      <c r="C4490" t="str">
        <f>anotacoes!E4490</f>
        <v>LUCENTI</v>
      </c>
      <c r="D4490" t="str">
        <f>anotacoes!F4490</f>
        <v>BURTON</v>
      </c>
      <c r="E4490" t="s">
        <v>10325</v>
      </c>
      <c r="F4490">
        <f>anotacoes!A4490</f>
        <v>63</v>
      </c>
      <c r="G4490">
        <f>anotacoes!B4490</f>
        <v>2</v>
      </c>
      <c r="H4490" t="str">
        <f>anotacoes!K4490</f>
        <v xml:space="preserve"> 00:00:14,642</v>
      </c>
      <c r="I4490" t="str">
        <f>anotacoes!L4490</f>
        <v xml:space="preserve"> 00:00:15,254</v>
      </c>
      <c r="J4490" t="str">
        <f>IF(L4490="PAUSE",E4490,IF(anotacoes!G4494=conversao_anotacoes!C4490,conversao_anotacoes!C4490,conversao_anotacoes!D4490))</f>
        <v>LUCENTI</v>
      </c>
      <c r="K4490" t="str">
        <f t="shared" si="140"/>
        <v>BURTON</v>
      </c>
      <c r="L4490" t="str">
        <f>UPPER(anotacoes!H4490)</f>
        <v>DISPLACEMENT</v>
      </c>
      <c r="M4490" t="str">
        <f>IF(OR(L4490="ATTACK",L4490="FINTA"),"&lt;TECNICA&gt;",UPPER(anotacoes!I4490))</f>
        <v>2-3 STEP HESITANT RIGHT</v>
      </c>
      <c r="N4490" t="str">
        <f>IF(OR(L4490="ATTACK",L4490="FINTA"),UPPER(anotacoes!I4490),"")</f>
        <v/>
      </c>
      <c r="O4490" s="6" t="str">
        <f>IF(anotacoes!N4490=0,"",anotacoes!N4490)</f>
        <v/>
      </c>
      <c r="P4490" t="str">
        <f>IF(anotacoes!M4490=0,"",UPPER(anotacoes!M4490))</f>
        <v/>
      </c>
      <c r="Q4490" t="str">
        <f t="shared" si="141"/>
        <v>INSERT INTO CONVERSAO_LUTA_ACAO (cd_conversao, id_luta, sequencia, momento_inicio, momento_fim, quem_faz, quem_sofre, acao_tipo, acao, tecnica, direcao, pontuacao) VALUES (1, 63, 2, TRIM(' 00:00:14,642'), TRIM(' 00:00:15,254'), 'LUCENTI', 'BURTON', 'DISPLACEMENT', '2-3 STEP HESITANT RIGHT', NULL, NULL, NULL)</v>
      </c>
      <c r="R4490" t="s">
        <v>10327</v>
      </c>
    </row>
    <row r="4491" spans="1:18" hidden="1" x14ac:dyDescent="0.25">
      <c r="A4491" s="7">
        <f>anotacoes!D4491</f>
        <v>40894</v>
      </c>
      <c r="B4491" t="str">
        <f>anotacoes!C4491</f>
        <v>GRAND PRIX QINGDAO 2011</v>
      </c>
      <c r="C4491" t="str">
        <f>anotacoes!E4491</f>
        <v>LUCENTI</v>
      </c>
      <c r="D4491" t="str">
        <f>anotacoes!F4491</f>
        <v>BURTON</v>
      </c>
      <c r="E4491" t="s">
        <v>10325</v>
      </c>
      <c r="F4491">
        <f>anotacoes!A4491</f>
        <v>63</v>
      </c>
      <c r="G4491">
        <f>anotacoes!B4491</f>
        <v>3</v>
      </c>
      <c r="H4491" t="str">
        <f>anotacoes!K4491</f>
        <v xml:space="preserve"> 00:00:15,254</v>
      </c>
      <c r="I4491" t="str">
        <f>anotacoes!L4491</f>
        <v xml:space="preserve"> 00:00:17,015</v>
      </c>
      <c r="J4491" t="str">
        <f>IF(L4491="PAUSE",E4491,IF(anotacoes!G4495=conversao_anotacoes!C4491,conversao_anotacoes!C4491,conversao_anotacoes!D4491))</f>
        <v>LUCENTI</v>
      </c>
      <c r="K4491" t="str">
        <f t="shared" si="140"/>
        <v>BURTON</v>
      </c>
      <c r="L4491" t="str">
        <f>UPPER(anotacoes!H4491)</f>
        <v>DISPLACEMENT</v>
      </c>
      <c r="M4491" t="str">
        <f>IF(OR(L4491="ATTACK",L4491="FINTA"),"&lt;TECNICA&gt;",UPPER(anotacoes!I4491))</f>
        <v>TRY TO GRIP WITH CONTACT</v>
      </c>
      <c r="N4491" t="str">
        <f>IF(OR(L4491="ATTACK",L4491="FINTA"),UPPER(anotacoes!I4491),"")</f>
        <v/>
      </c>
      <c r="O4491" s="6" t="str">
        <f>IF(anotacoes!N4491=0,"",anotacoes!N4491)</f>
        <v/>
      </c>
      <c r="P4491" t="str">
        <f>IF(anotacoes!M4491=0,"",UPPER(anotacoes!M4491))</f>
        <v/>
      </c>
      <c r="Q4491" t="str">
        <f t="shared" si="141"/>
        <v>INSERT INTO CONVERSAO_LUTA_ACAO (cd_conversao, id_luta, sequencia, momento_inicio, momento_fim, quem_faz, quem_sofre, acao_tipo, acao, tecnica, direcao, pontuacao) VALUES (1, 63, 3, TRIM(' 00:00:15,254'), TRIM(' 00:00:17,015'), 'LUCENTI', 'BURTON', 'DISPLACEMENT', 'TRY TO GRIP WITH CONTACT', NULL, NULL, NULL)</v>
      </c>
      <c r="R4491" t="s">
        <v>10327</v>
      </c>
    </row>
    <row r="4492" spans="1:18" hidden="1" x14ac:dyDescent="0.25">
      <c r="A4492" s="7">
        <f>anotacoes!D4492</f>
        <v>40894</v>
      </c>
      <c r="B4492" t="str">
        <f>anotacoes!C4492</f>
        <v>GRAND PRIX QINGDAO 2011</v>
      </c>
      <c r="C4492" t="str">
        <f>anotacoes!E4492</f>
        <v>LUCENTI</v>
      </c>
      <c r="D4492" t="str">
        <f>anotacoes!F4492</f>
        <v>BURTON</v>
      </c>
      <c r="E4492" t="s">
        <v>10325</v>
      </c>
      <c r="F4492">
        <f>anotacoes!A4492</f>
        <v>63</v>
      </c>
      <c r="G4492">
        <f>anotacoes!B4492</f>
        <v>4</v>
      </c>
      <c r="H4492" t="str">
        <f>anotacoes!K4492</f>
        <v xml:space="preserve"> 00:00:17,015</v>
      </c>
      <c r="I4492" t="str">
        <f>anotacoes!L4492</f>
        <v xml:space="preserve"> 00:00:18,616</v>
      </c>
      <c r="J4492" t="str">
        <f>IF(L4492="PAUSE",E4492,IF(anotacoes!G4496=conversao_anotacoes!C4492,conversao_anotacoes!C4492,conversao_anotacoes!D4492))</f>
        <v>LUCENTI</v>
      </c>
      <c r="K4492" t="str">
        <f t="shared" si="140"/>
        <v>BURTON</v>
      </c>
      <c r="L4492" t="str">
        <f>UPPER(anotacoes!H4492)</f>
        <v>DISPLACEMENT</v>
      </c>
      <c r="M4492" t="str">
        <f>IF(OR(L4492="ATTACK",L4492="FINTA"),"&lt;TECNICA&gt;",UPPER(anotacoes!I4492))</f>
        <v>CIRCULAR LEFT</v>
      </c>
      <c r="N4492" t="str">
        <f>IF(OR(L4492="ATTACK",L4492="FINTA"),UPPER(anotacoes!I4492),"")</f>
        <v/>
      </c>
      <c r="O4492" s="6" t="str">
        <f>IF(anotacoes!N4492=0,"",anotacoes!N4492)</f>
        <v/>
      </c>
      <c r="P4492" t="str">
        <f>IF(anotacoes!M4492=0,"",UPPER(anotacoes!M4492))</f>
        <v/>
      </c>
      <c r="Q4492" t="str">
        <f t="shared" si="141"/>
        <v>INSERT INTO CONVERSAO_LUTA_ACAO (cd_conversao, id_luta, sequencia, momento_inicio, momento_fim, quem_faz, quem_sofre, acao_tipo, acao, tecnica, direcao, pontuacao) VALUES (1, 63, 4, TRIM(' 00:00:17,015'), TRIM(' 00:00:18,616'), 'LUCENTI', 'BURTON', 'DISPLACEMENT', 'CIRCULAR LEFT', NULL, NULL, NULL)</v>
      </c>
      <c r="R4492" t="s">
        <v>10327</v>
      </c>
    </row>
    <row r="4493" spans="1:18" hidden="1" x14ac:dyDescent="0.25">
      <c r="A4493" s="7">
        <f>anotacoes!D4493</f>
        <v>40894</v>
      </c>
      <c r="B4493" t="str">
        <f>anotacoes!C4493</f>
        <v>GRAND PRIX QINGDAO 2011</v>
      </c>
      <c r="C4493" t="str">
        <f>anotacoes!E4493</f>
        <v>LUCENTI</v>
      </c>
      <c r="D4493" t="str">
        <f>anotacoes!F4493</f>
        <v>BURTON</v>
      </c>
      <c r="E4493" t="s">
        <v>10325</v>
      </c>
      <c r="F4493">
        <f>anotacoes!A4493</f>
        <v>63</v>
      </c>
      <c r="G4493">
        <f>anotacoes!B4493</f>
        <v>5</v>
      </c>
      <c r="H4493" t="str">
        <f>anotacoes!K4493</f>
        <v xml:space="preserve"> 00:00:18,804</v>
      </c>
      <c r="I4493" t="str">
        <f>anotacoes!L4493</f>
        <v xml:space="preserve"> 00:00:20,555</v>
      </c>
      <c r="J4493" t="str">
        <f>IF(L4493="PAUSE",E4493,IF(anotacoes!G4497=conversao_anotacoes!C4493,conversao_anotacoes!C4493,conversao_anotacoes!D4493))</f>
        <v>LUCENTI</v>
      </c>
      <c r="K4493" t="str">
        <f t="shared" si="140"/>
        <v>BURTON</v>
      </c>
      <c r="L4493" t="str">
        <f>UPPER(anotacoes!H4493)</f>
        <v>DISPLACEMENT</v>
      </c>
      <c r="M4493" t="str">
        <f>IF(OR(L4493="ATTACK",L4493="FINTA"),"&lt;TECNICA&gt;",UPPER(anotacoes!I4493))</f>
        <v>2-3 STEP HESITANT RIGHT</v>
      </c>
      <c r="N4493" t="str">
        <f>IF(OR(L4493="ATTACK",L4493="FINTA"),UPPER(anotacoes!I4493),"")</f>
        <v/>
      </c>
      <c r="O4493" s="6" t="str">
        <f>IF(anotacoes!N4493=0,"",anotacoes!N4493)</f>
        <v/>
      </c>
      <c r="P4493" t="str">
        <f>IF(anotacoes!M4493=0,"",UPPER(anotacoes!M4493))</f>
        <v/>
      </c>
      <c r="Q4493" t="str">
        <f t="shared" si="141"/>
        <v>INSERT INTO CONVERSAO_LUTA_ACAO (cd_conversao, id_luta, sequencia, momento_inicio, momento_fim, quem_faz, quem_sofre, acao_tipo, acao, tecnica, direcao, pontuacao) VALUES (1, 63, 5, TRIM(' 00:00:18,804'), TRIM(' 00:00:20,555'), 'LUCENTI', 'BURTON', 'DISPLACEMENT', '2-3 STEP HESITANT RIGHT', NULL, NULL, NULL)</v>
      </c>
      <c r="R4493" t="s">
        <v>10327</v>
      </c>
    </row>
    <row r="4494" spans="1:18" hidden="1" x14ac:dyDescent="0.25">
      <c r="A4494" s="7">
        <f>anotacoes!D4494</f>
        <v>40894</v>
      </c>
      <c r="B4494" t="str">
        <f>anotacoes!C4494</f>
        <v>GRAND PRIX QINGDAO 2011</v>
      </c>
      <c r="C4494" t="str">
        <f>anotacoes!E4494</f>
        <v>LUCENTI</v>
      </c>
      <c r="D4494" t="str">
        <f>anotacoes!F4494</f>
        <v>BURTON</v>
      </c>
      <c r="E4494" t="s">
        <v>10325</v>
      </c>
      <c r="F4494">
        <f>anotacoes!A4494</f>
        <v>63</v>
      </c>
      <c r="G4494">
        <f>anotacoes!B4494</f>
        <v>6</v>
      </c>
      <c r="H4494" t="str">
        <f>anotacoes!K4494</f>
        <v xml:space="preserve"> 00:00:20,555</v>
      </c>
      <c r="I4494" t="str">
        <f>anotacoes!L4494</f>
        <v xml:space="preserve"> 00:00:36,402</v>
      </c>
      <c r="J4494" t="str">
        <f>IF(L4494="PAUSE",E4494,IF(anotacoes!G4498=conversao_anotacoes!C4494,conversao_anotacoes!C4494,conversao_anotacoes!D4494))</f>
        <v>LUCENTI</v>
      </c>
      <c r="K4494" t="str">
        <f t="shared" si="140"/>
        <v>BURTON</v>
      </c>
      <c r="L4494" t="str">
        <f>UPPER(anotacoes!H4494)</f>
        <v>DISPLACEMENT</v>
      </c>
      <c r="M4494" t="str">
        <f>IF(OR(L4494="ATTACK",L4494="FINTA"),"&lt;TECNICA&gt;",UPPER(anotacoes!I4494))</f>
        <v>TRY TO GRIP WITH CONTACT</v>
      </c>
      <c r="N4494" t="str">
        <f>IF(OR(L4494="ATTACK",L4494="FINTA"),UPPER(anotacoes!I4494),"")</f>
        <v/>
      </c>
      <c r="O4494" s="6" t="str">
        <f>IF(anotacoes!N4494=0,"",anotacoes!N4494)</f>
        <v/>
      </c>
      <c r="P4494" t="str">
        <f>IF(anotacoes!M4494=0,"",UPPER(anotacoes!M4494))</f>
        <v/>
      </c>
      <c r="Q4494" t="str">
        <f t="shared" si="141"/>
        <v>INSERT INTO CONVERSAO_LUTA_ACAO (cd_conversao, id_luta, sequencia, momento_inicio, momento_fim, quem_faz, quem_sofre, acao_tipo, acao, tecnica, direcao, pontuacao) VALUES (1, 63, 6, TRIM(' 00:00:20,555'), TRIM(' 00:00:36,402'), 'LUCENTI', 'BURTON', 'DISPLACEMENT', 'TRY TO GRIP WITH CONTACT', NULL, NULL, NULL)</v>
      </c>
      <c r="R4494" t="s">
        <v>10327</v>
      </c>
    </row>
    <row r="4495" spans="1:18" hidden="1" x14ac:dyDescent="0.25">
      <c r="A4495" s="7">
        <f>anotacoes!D4495</f>
        <v>40894</v>
      </c>
      <c r="B4495" t="str">
        <f>anotacoes!C4495</f>
        <v>GRAND PRIX QINGDAO 2011</v>
      </c>
      <c r="C4495" t="str">
        <f>anotacoes!E4495</f>
        <v>LUCENTI</v>
      </c>
      <c r="D4495" t="str">
        <f>anotacoes!F4495</f>
        <v>BURTON</v>
      </c>
      <c r="E4495" t="s">
        <v>10325</v>
      </c>
      <c r="F4495">
        <f>anotacoes!A4495</f>
        <v>63</v>
      </c>
      <c r="G4495">
        <f>anotacoes!B4495</f>
        <v>7</v>
      </c>
      <c r="H4495" t="str">
        <f>anotacoes!K4495</f>
        <v xml:space="preserve"> 00:00:36,402</v>
      </c>
      <c r="I4495" t="str">
        <f>anotacoes!L4495</f>
        <v xml:space="preserve"> 00:00:37,802</v>
      </c>
      <c r="J4495" t="str">
        <f>IF(L4495="PAUSE",E4495,IF(anotacoes!G4499=conversao_anotacoes!C4495,conversao_anotacoes!C4495,conversao_anotacoes!D4495))</f>
        <v>LUCENTI</v>
      </c>
      <c r="K4495" t="str">
        <f t="shared" si="140"/>
        <v>BURTON</v>
      </c>
      <c r="L4495" t="str">
        <f>UPPER(anotacoes!H4495)</f>
        <v>GRIP TIME</v>
      </c>
      <c r="M4495" t="str">
        <f>IF(OR(L4495="ATTACK",L4495="FINTA"),"&lt;TECNICA&gt;",UPPER(anotacoes!I4495))</f>
        <v>LEFT SLEEVE</v>
      </c>
      <c r="N4495" t="str">
        <f>IF(OR(L4495="ATTACK",L4495="FINTA"),UPPER(anotacoes!I4495),"")</f>
        <v/>
      </c>
      <c r="O4495" s="6" t="str">
        <f>IF(anotacoes!N4495=0,"",anotacoes!N4495)</f>
        <v/>
      </c>
      <c r="P4495" t="str">
        <f>IF(anotacoes!M4495=0,"",UPPER(anotacoes!M4495))</f>
        <v/>
      </c>
      <c r="Q4495" t="str">
        <f t="shared" si="141"/>
        <v>INSERT INTO CONVERSAO_LUTA_ACAO (cd_conversao, id_luta, sequencia, momento_inicio, momento_fim, quem_faz, quem_sofre, acao_tipo, acao, tecnica, direcao, pontuacao) VALUES (1, 63, 7, TRIM(' 00:00:36,402'), TRIM(' 00:00:37,802'), 'LUCENTI', 'BURTON', 'GRIP TIME', 'LEFT SLEEVE', NULL, NULL, NULL)</v>
      </c>
      <c r="R4495" t="s">
        <v>10327</v>
      </c>
    </row>
    <row r="4496" spans="1:18" hidden="1" x14ac:dyDescent="0.25">
      <c r="A4496" s="7">
        <f>anotacoes!D4496</f>
        <v>40894</v>
      </c>
      <c r="B4496" t="str">
        <f>anotacoes!C4496</f>
        <v>GRAND PRIX QINGDAO 2011</v>
      </c>
      <c r="C4496" t="str">
        <f>anotacoes!E4496</f>
        <v>LUCENTI</v>
      </c>
      <c r="D4496" t="str">
        <f>anotacoes!F4496</f>
        <v>BURTON</v>
      </c>
      <c r="E4496" t="s">
        <v>10325</v>
      </c>
      <c r="F4496">
        <f>anotacoes!A4496</f>
        <v>63</v>
      </c>
      <c r="G4496">
        <f>anotacoes!B4496</f>
        <v>8</v>
      </c>
      <c r="H4496" t="str">
        <f>anotacoes!K4496</f>
        <v xml:space="preserve"> 00:00:37,802</v>
      </c>
      <c r="I4496" t="str">
        <f>anotacoes!L4496</f>
        <v xml:space="preserve"> 00:00:39,805</v>
      </c>
      <c r="J4496" t="str">
        <f>IF(L4496="PAUSE",E4496,IF(anotacoes!G4500=conversao_anotacoes!C4496,conversao_anotacoes!C4496,conversao_anotacoes!D4496))</f>
        <v>LUCENTI</v>
      </c>
      <c r="K4496" t="str">
        <f t="shared" si="140"/>
        <v>BURTON</v>
      </c>
      <c r="L4496" t="str">
        <f>UPPER(anotacoes!H4496)</f>
        <v>GRIP TIME</v>
      </c>
      <c r="M4496" t="str">
        <f>IF(OR(L4496="ATTACK",L4496="FINTA"),"&lt;TECNICA&gt;",UPPER(anotacoes!I4496))</f>
        <v>LEFT COLLAR RIGHT SLEEVE</v>
      </c>
      <c r="N4496" t="str">
        <f>IF(OR(L4496="ATTACK",L4496="FINTA"),UPPER(anotacoes!I4496),"")</f>
        <v/>
      </c>
      <c r="O4496" s="6" t="str">
        <f>IF(anotacoes!N4496=0,"",anotacoes!N4496)</f>
        <v/>
      </c>
      <c r="P4496" t="str">
        <f>IF(anotacoes!M4496=0,"",UPPER(anotacoes!M4496))</f>
        <v/>
      </c>
      <c r="Q4496" t="str">
        <f t="shared" si="141"/>
        <v>INSERT INTO CONVERSAO_LUTA_ACAO (cd_conversao, id_luta, sequencia, momento_inicio, momento_fim, quem_faz, quem_sofre, acao_tipo, acao, tecnica, direcao, pontuacao) VALUES (1, 63, 8, TRIM(' 00:00:37,802'), TRIM(' 00:00:39,805'), 'LUCENTI', 'BURTON', 'GRIP TIME', 'LEFT COLLAR RIGHT SLEEVE', NULL, NULL, NULL)</v>
      </c>
      <c r="R4496" t="s">
        <v>10327</v>
      </c>
    </row>
    <row r="4497" spans="1:18" hidden="1" x14ac:dyDescent="0.25">
      <c r="A4497" s="7">
        <f>anotacoes!D4497</f>
        <v>40894</v>
      </c>
      <c r="B4497" t="str">
        <f>anotacoes!C4497</f>
        <v>GRAND PRIX QINGDAO 2011</v>
      </c>
      <c r="C4497" t="str">
        <f>anotacoes!E4497</f>
        <v>LUCENTI</v>
      </c>
      <c r="D4497" t="str">
        <f>anotacoes!F4497</f>
        <v>BURTON</v>
      </c>
      <c r="E4497" t="s">
        <v>10325</v>
      </c>
      <c r="F4497">
        <f>anotacoes!A4497</f>
        <v>63</v>
      </c>
      <c r="G4497">
        <f>anotacoes!B4497</f>
        <v>9</v>
      </c>
      <c r="H4497" t="str">
        <f>anotacoes!K4497</f>
        <v xml:space="preserve"> 00:00:39,805</v>
      </c>
      <c r="I4497" t="str">
        <f>anotacoes!L4497</f>
        <v xml:space="preserve"> 00:00:39,805</v>
      </c>
      <c r="J4497" t="str">
        <f>IF(L4497="PAUSE",E4497,IF(anotacoes!G4501=conversao_anotacoes!C4497,conversao_anotacoes!C4497,conversao_anotacoes!D4497))</f>
        <v>LUCENTI</v>
      </c>
      <c r="K4497" t="str">
        <f t="shared" si="140"/>
        <v>BURTON</v>
      </c>
      <c r="L4497" t="str">
        <f>UPPER(anotacoes!H4497)</f>
        <v>ATTACK</v>
      </c>
      <c r="M4497" t="str">
        <f>IF(OR(L4497="ATTACK",L4497="FINTA"),"&lt;TECNICA&gt;",UPPER(anotacoes!I4497))</f>
        <v>&lt;TECNICA&gt;</v>
      </c>
      <c r="N4497" t="str">
        <f>IF(OR(L4497="ATTACK",L4497="FINTA"),UPPER(anotacoes!I4497),"")</f>
        <v>DEASHI HARAI</v>
      </c>
      <c r="O4497" s="6">
        <f>IF(anotacoes!N4497=0,"",anotacoes!N4497)</f>
        <v>9</v>
      </c>
      <c r="P4497" t="str">
        <f>IF(anotacoes!M4497=0,"",UPPER(anotacoes!M4497))</f>
        <v/>
      </c>
      <c r="Q4497" t="str">
        <f t="shared" si="141"/>
        <v>INSERT INTO CONVERSAO_LUTA_ACAO (cd_conversao, id_luta, sequencia, momento_inicio, momento_fim, quem_faz, quem_sofre, acao_tipo, acao, tecnica, direcao, pontuacao) VALUES (1, 63, 9, TRIM(' 00:00:39,805'), TRIM(' 00:00:39,805'), 'LUCENTI', 'BURTON', 'ATTACK', '&lt;TECNICA&gt;', 'DEASHI HARAI', 9, NULL)</v>
      </c>
      <c r="R4497" t="s">
        <v>10327</v>
      </c>
    </row>
    <row r="4498" spans="1:18" hidden="1" x14ac:dyDescent="0.25">
      <c r="A4498" s="7">
        <f>anotacoes!D4498</f>
        <v>40894</v>
      </c>
      <c r="B4498" t="str">
        <f>anotacoes!C4498</f>
        <v>GRAND PRIX QINGDAO 2011</v>
      </c>
      <c r="C4498" t="str">
        <f>anotacoes!E4498</f>
        <v>LUCENTI</v>
      </c>
      <c r="D4498" t="str">
        <f>anotacoes!F4498</f>
        <v>BURTON</v>
      </c>
      <c r="E4498" t="s">
        <v>10325</v>
      </c>
      <c r="F4498">
        <f>anotacoes!A4498</f>
        <v>63</v>
      </c>
      <c r="G4498">
        <f>anotacoes!B4498</f>
        <v>10</v>
      </c>
      <c r="H4498" t="str">
        <f>anotacoes!K4498</f>
        <v xml:space="preserve"> 00:00:39,805</v>
      </c>
      <c r="I4498" t="str">
        <f>anotacoes!L4498</f>
        <v xml:space="preserve"> 00:00:43,091</v>
      </c>
      <c r="J4498" t="str">
        <f>IF(L4498="PAUSE",E4498,IF(anotacoes!G4502=conversao_anotacoes!C4498,conversao_anotacoes!C4498,conversao_anotacoes!D4498))</f>
        <v>LUCENTI</v>
      </c>
      <c r="K4498" t="str">
        <f t="shared" si="140"/>
        <v>BURTON</v>
      </c>
      <c r="L4498" t="str">
        <f>UPPER(anotacoes!H4498)</f>
        <v>GRIP TIME</v>
      </c>
      <c r="M4498" t="str">
        <f>IF(OR(L4498="ATTACK",L4498="FINTA"),"&lt;TECNICA&gt;",UPPER(anotacoes!I4498))</f>
        <v>LEFT COLLAR RIGHT SLEEVE</v>
      </c>
      <c r="N4498" t="str">
        <f>IF(OR(L4498="ATTACK",L4498="FINTA"),UPPER(anotacoes!I4498),"")</f>
        <v/>
      </c>
      <c r="O4498" s="6" t="str">
        <f>IF(anotacoes!N4498=0,"",anotacoes!N4498)</f>
        <v/>
      </c>
      <c r="P4498" t="str">
        <f>IF(anotacoes!M4498=0,"",UPPER(anotacoes!M4498))</f>
        <v/>
      </c>
      <c r="Q4498" t="str">
        <f t="shared" si="141"/>
        <v>INSERT INTO CONVERSAO_LUTA_ACAO (cd_conversao, id_luta, sequencia, momento_inicio, momento_fim, quem_faz, quem_sofre, acao_tipo, acao, tecnica, direcao, pontuacao) VALUES (1, 63, 10, TRIM(' 00:00:39,805'), TRIM(' 00:00:43,091'), 'LUCENTI', 'BURTON', 'GRIP TIME', 'LEFT COLLAR RIGHT SLEEVE', NULL, NULL, NULL)</v>
      </c>
      <c r="R4498" t="s">
        <v>10327</v>
      </c>
    </row>
    <row r="4499" spans="1:18" hidden="1" x14ac:dyDescent="0.25">
      <c r="A4499" s="7">
        <f>anotacoes!D4499</f>
        <v>40894</v>
      </c>
      <c r="B4499" t="str">
        <f>anotacoes!C4499</f>
        <v>GRAND PRIX QINGDAO 2011</v>
      </c>
      <c r="C4499" t="str">
        <f>anotacoes!E4499</f>
        <v>LUCENTI</v>
      </c>
      <c r="D4499" t="str">
        <f>anotacoes!F4499</f>
        <v>BURTON</v>
      </c>
      <c r="E4499" t="s">
        <v>10325</v>
      </c>
      <c r="F4499">
        <f>anotacoes!A4499</f>
        <v>63</v>
      </c>
      <c r="G4499">
        <f>anotacoes!B4499</f>
        <v>11</v>
      </c>
      <c r="H4499" t="str">
        <f>anotacoes!K4499</f>
        <v xml:space="preserve"> 00:00:43,091</v>
      </c>
      <c r="I4499" t="str">
        <f>anotacoes!L4499</f>
        <v xml:space="preserve"> 00:00:44,255</v>
      </c>
      <c r="J4499" t="str">
        <f>IF(L4499="PAUSE",E4499,IF(anotacoes!G4503=conversao_anotacoes!C4499,conversao_anotacoes!C4499,conversao_anotacoes!D4499))</f>
        <v>LUCENTI</v>
      </c>
      <c r="K4499" t="str">
        <f t="shared" si="140"/>
        <v>BURTON</v>
      </c>
      <c r="L4499" t="str">
        <f>UPPER(anotacoes!H4499)</f>
        <v>ATTACK</v>
      </c>
      <c r="M4499" t="str">
        <f>IF(OR(L4499="ATTACK",L4499="FINTA"),"&lt;TECNICA&gt;",UPPER(anotacoes!I4499))</f>
        <v>&lt;TECNICA&gt;</v>
      </c>
      <c r="N4499" t="str">
        <f>IF(OR(L4499="ATTACK",L4499="FINTA"),UPPER(anotacoes!I4499),"")</f>
        <v>SUMI GAESHI</v>
      </c>
      <c r="O4499" s="6">
        <f>IF(anotacoes!N4499=0,"",anotacoes!N4499)</f>
        <v>6</v>
      </c>
      <c r="P4499" t="str">
        <f>IF(anotacoes!M4499=0,"",UPPER(anotacoes!M4499))</f>
        <v/>
      </c>
      <c r="Q4499" t="str">
        <f t="shared" si="141"/>
        <v>INSERT INTO CONVERSAO_LUTA_ACAO (cd_conversao, id_luta, sequencia, momento_inicio, momento_fim, quem_faz, quem_sofre, acao_tipo, acao, tecnica, direcao, pontuacao) VALUES (1, 63, 11, TRIM(' 00:00:43,091'), TRIM(' 00:00:44,255'), 'LUCENTI', 'BURTON', 'ATTACK', '&lt;TECNICA&gt;', 'SUMI GAESHI', 6, NULL)</v>
      </c>
      <c r="R4499" t="s">
        <v>10327</v>
      </c>
    </row>
    <row r="4500" spans="1:18" hidden="1" x14ac:dyDescent="0.25">
      <c r="A4500" s="7">
        <f>anotacoes!D4500</f>
        <v>40894</v>
      </c>
      <c r="B4500" t="str">
        <f>anotacoes!C4500</f>
        <v>GRAND PRIX QINGDAO 2011</v>
      </c>
      <c r="C4500" t="str">
        <f>anotacoes!E4500</f>
        <v>LUCENTI</v>
      </c>
      <c r="D4500" t="str">
        <f>anotacoes!F4500</f>
        <v>BURTON</v>
      </c>
      <c r="E4500" t="s">
        <v>10325</v>
      </c>
      <c r="F4500">
        <f>anotacoes!A4500</f>
        <v>63</v>
      </c>
      <c r="G4500">
        <f>anotacoes!B4500</f>
        <v>12</v>
      </c>
      <c r="H4500" t="str">
        <f>anotacoes!K4500</f>
        <v xml:space="preserve"> 00:00:44,255</v>
      </c>
      <c r="I4500" t="str">
        <f>anotacoes!L4500</f>
        <v xml:space="preserve"> 00:00:46,384</v>
      </c>
      <c r="J4500" t="str">
        <f>IF(L4500="PAUSE",E4500,IF(anotacoes!G4504=conversao_anotacoes!C4500,conversao_anotacoes!C4500,conversao_anotacoes!D4500))</f>
        <v>LUCENTI</v>
      </c>
      <c r="K4500" t="str">
        <f t="shared" si="140"/>
        <v>BURTON</v>
      </c>
      <c r="L4500" t="str">
        <f>UPPER(anotacoes!H4500)</f>
        <v>TRANSITION</v>
      </c>
      <c r="M4500" t="str">
        <f>IF(OR(L4500="ATTACK",L4500="FINTA"),"&lt;TECNICA&gt;",UPPER(anotacoes!I4500))</f>
        <v>WITHOUT ATTACK</v>
      </c>
      <c r="N4500" t="str">
        <f>IF(OR(L4500="ATTACK",L4500="FINTA"),UPPER(anotacoes!I4500),"")</f>
        <v/>
      </c>
      <c r="O4500" s="6" t="str">
        <f>IF(anotacoes!N4500=0,"",anotacoes!N4500)</f>
        <v/>
      </c>
      <c r="P4500" t="str">
        <f>IF(anotacoes!M4500=0,"",UPPER(anotacoes!M4500))</f>
        <v/>
      </c>
      <c r="Q4500" t="str">
        <f t="shared" si="141"/>
        <v>INSERT INTO CONVERSAO_LUTA_ACAO (cd_conversao, id_luta, sequencia, momento_inicio, momento_fim, quem_faz, quem_sofre, acao_tipo, acao, tecnica, direcao, pontuacao) VALUES (1, 63, 12, TRIM(' 00:00:44,255'), TRIM(' 00:00:46,384'), 'LUCENTI', 'BURTON', 'TRANSITION', 'WITHOUT ATTACK', NULL, NULL, NULL)</v>
      </c>
      <c r="R4500" t="s">
        <v>10327</v>
      </c>
    </row>
    <row r="4501" spans="1:18" hidden="1" x14ac:dyDescent="0.25">
      <c r="A4501" s="7">
        <f>anotacoes!D4501</f>
        <v>40894</v>
      </c>
      <c r="B4501" t="str">
        <f>anotacoes!C4501</f>
        <v>GRAND PRIX QINGDAO 2011</v>
      </c>
      <c r="C4501" t="str">
        <f>anotacoes!E4501</f>
        <v>LUCENTI</v>
      </c>
      <c r="D4501" t="str">
        <f>anotacoes!F4501</f>
        <v>BURTON</v>
      </c>
      <c r="E4501" t="s">
        <v>10325</v>
      </c>
      <c r="F4501">
        <f>anotacoes!A4501</f>
        <v>63</v>
      </c>
      <c r="G4501">
        <f>anotacoes!B4501</f>
        <v>13</v>
      </c>
      <c r="H4501" t="str">
        <f>anotacoes!K4501</f>
        <v xml:space="preserve"> 00:00:46,569</v>
      </c>
      <c r="I4501" t="str">
        <f>anotacoes!L4501</f>
        <v xml:space="preserve"> 00:00:52,245</v>
      </c>
      <c r="J4501" t="str">
        <f>IF(L4501="PAUSE",E4501,IF(anotacoes!G4505=conversao_anotacoes!C4501,conversao_anotacoes!C4501,conversao_anotacoes!D4501))</f>
        <v>&lt;ARBITRO_DESCONHECIDO&gt;</v>
      </c>
      <c r="K4501" t="str">
        <f t="shared" si="140"/>
        <v/>
      </c>
      <c r="L4501" t="str">
        <f>UPPER(anotacoes!H4501)</f>
        <v>PAUSE</v>
      </c>
      <c r="M4501" t="str">
        <f>IF(OR(L4501="ATTACK",L4501="FINTA"),"&lt;TECNICA&gt;",UPPER(anotacoes!I4501))</f>
        <v>&lt;NAO_CLASSIFICADO&gt;</v>
      </c>
      <c r="N4501" t="str">
        <f>IF(OR(L4501="ATTACK",L4501="FINTA"),UPPER(anotacoes!I4501),"")</f>
        <v/>
      </c>
      <c r="O4501" s="6" t="str">
        <f>IF(anotacoes!N4501=0,"",anotacoes!N4501)</f>
        <v/>
      </c>
      <c r="P4501" t="str">
        <f>IF(anotacoes!M4501=0,"",UPPER(anotacoes!M4501))</f>
        <v/>
      </c>
      <c r="Q4501" t="str">
        <f t="shared" si="141"/>
        <v>INSERT INTO CONVERSAO_LUTA_ACAO (cd_conversao, id_luta, sequencia, momento_inicio, momento_fim, quem_faz, quem_sofre, acao_tipo, acao, tecnica, direcao, pontuacao) VALUES (1, 63, 13, TRIM(' 00:00:46,569'), TRIM(' 00:00:52,245'), '&lt;ARBITRO_DESCONHECIDO&gt;', '', 'PAUSE', '&lt;NAO_CLASSIFICADO&gt;', NULL, NULL, NULL)</v>
      </c>
      <c r="R4501" t="s">
        <v>10327</v>
      </c>
    </row>
    <row r="4502" spans="1:18" hidden="1" x14ac:dyDescent="0.25">
      <c r="A4502" s="7">
        <f>anotacoes!D4502</f>
        <v>40894</v>
      </c>
      <c r="B4502" t="str">
        <f>anotacoes!C4502</f>
        <v>GRAND PRIX QINGDAO 2011</v>
      </c>
      <c r="C4502" t="str">
        <f>anotacoes!E4502</f>
        <v>LUCENTI</v>
      </c>
      <c r="D4502" t="str">
        <f>anotacoes!F4502</f>
        <v>BURTON</v>
      </c>
      <c r="E4502" t="s">
        <v>10325</v>
      </c>
      <c r="F4502">
        <f>anotacoes!A4502</f>
        <v>63</v>
      </c>
      <c r="G4502">
        <f>anotacoes!B4502</f>
        <v>14</v>
      </c>
      <c r="H4502" t="str">
        <f>anotacoes!K4502</f>
        <v xml:space="preserve"> 00:00:52,395</v>
      </c>
      <c r="I4502" t="str">
        <f>anotacoes!L4502</f>
        <v xml:space="preserve"> 00:00:54,739</v>
      </c>
      <c r="J4502" t="str">
        <f>IF(L4502="PAUSE",E4502,IF(anotacoes!G4506=conversao_anotacoes!C4502,conversao_anotacoes!C4502,conversao_anotacoes!D4502))</f>
        <v>LUCENTI</v>
      </c>
      <c r="K4502" t="str">
        <f t="shared" si="140"/>
        <v>BURTON</v>
      </c>
      <c r="L4502" t="str">
        <f>UPPER(anotacoes!H4502)</f>
        <v>DISPLACEMENT</v>
      </c>
      <c r="M4502" t="str">
        <f>IF(OR(L4502="ATTACK",L4502="FINTA"),"&lt;TECNICA&gt;",UPPER(anotacoes!I4502))</f>
        <v>CIRCULAR LEFT</v>
      </c>
      <c r="N4502" t="str">
        <f>IF(OR(L4502="ATTACK",L4502="FINTA"),UPPER(anotacoes!I4502),"")</f>
        <v/>
      </c>
      <c r="O4502" s="6" t="str">
        <f>IF(anotacoes!N4502=0,"",anotacoes!N4502)</f>
        <v/>
      </c>
      <c r="P4502" t="str">
        <f>IF(anotacoes!M4502=0,"",UPPER(anotacoes!M4502))</f>
        <v/>
      </c>
      <c r="Q4502" t="str">
        <f t="shared" si="141"/>
        <v>INSERT INTO CONVERSAO_LUTA_ACAO (cd_conversao, id_luta, sequencia, momento_inicio, momento_fim, quem_faz, quem_sofre, acao_tipo, acao, tecnica, direcao, pontuacao) VALUES (1, 63, 14, TRIM(' 00:00:52,395'), TRIM(' 00:00:54,739'), 'LUCENTI', 'BURTON', 'DISPLACEMENT', 'CIRCULAR LEFT', NULL, NULL, NULL)</v>
      </c>
      <c r="R4502" t="s">
        <v>10327</v>
      </c>
    </row>
    <row r="4503" spans="1:18" hidden="1" x14ac:dyDescent="0.25">
      <c r="A4503" s="7">
        <f>anotacoes!D4503</f>
        <v>40894</v>
      </c>
      <c r="B4503" t="str">
        <f>anotacoes!C4503</f>
        <v>GRAND PRIX QINGDAO 2011</v>
      </c>
      <c r="C4503" t="str">
        <f>anotacoes!E4503</f>
        <v>LUCENTI</v>
      </c>
      <c r="D4503" t="str">
        <f>anotacoes!F4503</f>
        <v>BURTON</v>
      </c>
      <c r="E4503" t="s">
        <v>10325</v>
      </c>
      <c r="F4503">
        <f>anotacoes!A4503</f>
        <v>63</v>
      </c>
      <c r="G4503">
        <f>anotacoes!B4503</f>
        <v>15</v>
      </c>
      <c r="H4503" t="str">
        <f>anotacoes!K4503</f>
        <v xml:space="preserve"> 00:00:54,739</v>
      </c>
      <c r="I4503" t="str">
        <f>anotacoes!L4503</f>
        <v xml:space="preserve"> 00:00:56,899</v>
      </c>
      <c r="J4503" t="str">
        <f>IF(L4503="PAUSE",E4503,IF(anotacoes!G4507=conversao_anotacoes!C4503,conversao_anotacoes!C4503,conversao_anotacoes!D4503))</f>
        <v>LUCENTI</v>
      </c>
      <c r="K4503" t="str">
        <f t="shared" si="140"/>
        <v>BURTON</v>
      </c>
      <c r="L4503" t="str">
        <f>UPPER(anotacoes!H4503)</f>
        <v>DISPLACEMENT</v>
      </c>
      <c r="M4503" t="str">
        <f>IF(OR(L4503="ATTACK",L4503="FINTA"),"&lt;TECNICA&gt;",UPPER(anotacoes!I4503))</f>
        <v>2-3 STEP HESITANT RIGHT</v>
      </c>
      <c r="N4503" t="str">
        <f>IF(OR(L4503="ATTACK",L4503="FINTA"),UPPER(anotacoes!I4503),"")</f>
        <v/>
      </c>
      <c r="O4503" s="6" t="str">
        <f>IF(anotacoes!N4503=0,"",anotacoes!N4503)</f>
        <v/>
      </c>
      <c r="P4503" t="str">
        <f>IF(anotacoes!M4503=0,"",UPPER(anotacoes!M4503))</f>
        <v/>
      </c>
      <c r="Q4503" t="str">
        <f t="shared" si="141"/>
        <v>INSERT INTO CONVERSAO_LUTA_ACAO (cd_conversao, id_luta, sequencia, momento_inicio, momento_fim, quem_faz, quem_sofre, acao_tipo, acao, tecnica, direcao, pontuacao) VALUES (1, 63, 15, TRIM(' 00:00:54,739'), TRIM(' 00:00:56,899'), 'LUCENTI', 'BURTON', 'DISPLACEMENT', '2-3 STEP HESITANT RIGHT', NULL, NULL, NULL)</v>
      </c>
      <c r="R4503" t="s">
        <v>10327</v>
      </c>
    </row>
    <row r="4504" spans="1:18" hidden="1" x14ac:dyDescent="0.25">
      <c r="A4504" s="7">
        <f>anotacoes!D4504</f>
        <v>40894</v>
      </c>
      <c r="B4504" t="str">
        <f>anotacoes!C4504</f>
        <v>GRAND PRIX QINGDAO 2011</v>
      </c>
      <c r="C4504" t="str">
        <f>anotacoes!E4504</f>
        <v>LUCENTI</v>
      </c>
      <c r="D4504" t="str">
        <f>anotacoes!F4504</f>
        <v>BURTON</v>
      </c>
      <c r="E4504" t="s">
        <v>10325</v>
      </c>
      <c r="F4504">
        <f>anotacoes!A4504</f>
        <v>63</v>
      </c>
      <c r="G4504">
        <f>anotacoes!B4504</f>
        <v>16</v>
      </c>
      <c r="H4504" t="str">
        <f>anotacoes!K4504</f>
        <v xml:space="preserve"> 00:00:56,899</v>
      </c>
      <c r="I4504" t="str">
        <f>anotacoes!L4504</f>
        <v xml:space="preserve"> 00:00:56,899</v>
      </c>
      <c r="J4504" t="str">
        <f>IF(L4504="PAUSE",E4504,IF(anotacoes!G4508=conversao_anotacoes!C4504,conversao_anotacoes!C4504,conversao_anotacoes!D4504))</f>
        <v>LUCENTI</v>
      </c>
      <c r="K4504" t="str">
        <f t="shared" si="140"/>
        <v>BURTON</v>
      </c>
      <c r="L4504" t="str">
        <f>UPPER(anotacoes!H4504)</f>
        <v>GRIP TIME</v>
      </c>
      <c r="M4504" t="str">
        <f>IF(OR(L4504="ATTACK",L4504="FINTA"),"&lt;TECNICA&gt;",UPPER(anotacoes!I4504))</f>
        <v>RIGHT COLLAR</v>
      </c>
      <c r="N4504" t="str">
        <f>IF(OR(L4504="ATTACK",L4504="FINTA"),UPPER(anotacoes!I4504),"")</f>
        <v/>
      </c>
      <c r="O4504" s="6" t="str">
        <f>IF(anotacoes!N4504=0,"",anotacoes!N4504)</f>
        <v/>
      </c>
      <c r="P4504" t="str">
        <f>IF(anotacoes!M4504=0,"",UPPER(anotacoes!M4504))</f>
        <v/>
      </c>
      <c r="Q4504" t="str">
        <f t="shared" si="141"/>
        <v>INSERT INTO CONVERSAO_LUTA_ACAO (cd_conversao, id_luta, sequencia, momento_inicio, momento_fim, quem_faz, quem_sofre, acao_tipo, acao, tecnica, direcao, pontuacao) VALUES (1, 63, 16, TRIM(' 00:00:56,899'), TRIM(' 00:00:56,899'), 'LUCENTI', 'BURTON', 'GRIP TIME', 'RIGHT COLLAR', NULL, NULL, NULL)</v>
      </c>
      <c r="R4504" t="s">
        <v>10327</v>
      </c>
    </row>
    <row r="4505" spans="1:18" hidden="1" x14ac:dyDescent="0.25">
      <c r="A4505" s="7">
        <f>anotacoes!D4505</f>
        <v>40894</v>
      </c>
      <c r="B4505" t="str">
        <f>anotacoes!C4505</f>
        <v>GRAND PRIX QINGDAO 2011</v>
      </c>
      <c r="C4505" t="str">
        <f>anotacoes!E4505</f>
        <v>LUCENTI</v>
      </c>
      <c r="D4505" t="str">
        <f>anotacoes!F4505</f>
        <v>BURTON</v>
      </c>
      <c r="E4505" t="s">
        <v>10325</v>
      </c>
      <c r="F4505">
        <f>anotacoes!A4505</f>
        <v>63</v>
      </c>
      <c r="G4505">
        <f>anotacoes!B4505</f>
        <v>17</v>
      </c>
      <c r="H4505" t="str">
        <f>anotacoes!K4505</f>
        <v xml:space="preserve"> 00:00:56,899</v>
      </c>
      <c r="I4505" t="str">
        <f>anotacoes!L4505</f>
        <v xml:space="preserve"> 00:00:57,108</v>
      </c>
      <c r="J4505" t="str">
        <f>IF(L4505="PAUSE",E4505,IF(anotacoes!G4509=conversao_anotacoes!C4505,conversao_anotacoes!C4505,conversao_anotacoes!D4505))</f>
        <v>LUCENTI</v>
      </c>
      <c r="K4505" t="str">
        <f t="shared" si="140"/>
        <v>BURTON</v>
      </c>
      <c r="L4505" t="str">
        <f>UPPER(anotacoes!H4505)</f>
        <v>ATTACK</v>
      </c>
      <c r="M4505" t="str">
        <f>IF(OR(L4505="ATTACK",L4505="FINTA"),"&lt;TECNICA&gt;",UPPER(anotacoes!I4505))</f>
        <v>&lt;TECNICA&gt;</v>
      </c>
      <c r="N4505" t="str">
        <f>IF(OR(L4505="ATTACK",L4505="FINTA"),UPPER(anotacoes!I4505),"")</f>
        <v>KOUCHI GARI</v>
      </c>
      <c r="O4505" s="6">
        <f>IF(anotacoes!N4505=0,"",anotacoes!N4505)</f>
        <v>4</v>
      </c>
      <c r="P4505" t="str">
        <f>IF(anotacoes!M4505=0,"",UPPER(anotacoes!M4505))</f>
        <v/>
      </c>
      <c r="Q4505" t="str">
        <f t="shared" si="141"/>
        <v>INSERT INTO CONVERSAO_LUTA_ACAO (cd_conversao, id_luta, sequencia, momento_inicio, momento_fim, quem_faz, quem_sofre, acao_tipo, acao, tecnica, direcao, pontuacao) VALUES (1, 63, 17, TRIM(' 00:00:56,899'), TRIM(' 00:00:57,108'), 'LUCENTI', 'BURTON', 'ATTACK', '&lt;TECNICA&gt;', 'KOUCHI GARI', 4, NULL)</v>
      </c>
      <c r="R4505" t="s">
        <v>10327</v>
      </c>
    </row>
    <row r="4506" spans="1:18" hidden="1" x14ac:dyDescent="0.25">
      <c r="A4506" s="7">
        <f>anotacoes!D4506</f>
        <v>40894</v>
      </c>
      <c r="B4506" t="str">
        <f>anotacoes!C4506</f>
        <v>GRAND PRIX QINGDAO 2011</v>
      </c>
      <c r="C4506" t="str">
        <f>anotacoes!E4506</f>
        <v>LUCENTI</v>
      </c>
      <c r="D4506" t="str">
        <f>anotacoes!F4506</f>
        <v>BURTON</v>
      </c>
      <c r="E4506" t="s">
        <v>10325</v>
      </c>
      <c r="F4506">
        <f>anotacoes!A4506</f>
        <v>63</v>
      </c>
      <c r="G4506">
        <f>anotacoes!B4506</f>
        <v>18</v>
      </c>
      <c r="H4506" t="str">
        <f>anotacoes!K4506</f>
        <v xml:space="preserve"> 00:00:57,108</v>
      </c>
      <c r="I4506" t="str">
        <f>anotacoes!L4506</f>
        <v xml:space="preserve"> 00:01:46,544</v>
      </c>
      <c r="J4506" t="str">
        <f>IF(L4506="PAUSE",E4506,IF(anotacoes!G4510=conversao_anotacoes!C4506,conversao_anotacoes!C4506,conversao_anotacoes!D4506))</f>
        <v>LUCENTI</v>
      </c>
      <c r="K4506" t="str">
        <f t="shared" si="140"/>
        <v>BURTON</v>
      </c>
      <c r="L4506" t="str">
        <f>UPPER(anotacoes!H4506)</f>
        <v>GROUNDWORK COMBAT</v>
      </c>
      <c r="M4506" t="str">
        <f>IF(OR(L4506="ATTACK",L4506="FINTA"),"&lt;TECNICA&gt;",UPPER(anotacoes!I4506))</f>
        <v>TRYING TO ATTACK</v>
      </c>
      <c r="N4506" t="str">
        <f>IF(OR(L4506="ATTACK",L4506="FINTA"),UPPER(anotacoes!I4506),"")</f>
        <v/>
      </c>
      <c r="O4506" s="6" t="str">
        <f>IF(anotacoes!N4506=0,"",anotacoes!N4506)</f>
        <v/>
      </c>
      <c r="P4506" t="str">
        <f>IF(anotacoes!M4506=0,"",UPPER(anotacoes!M4506))</f>
        <v/>
      </c>
      <c r="Q4506" t="str">
        <f t="shared" si="141"/>
        <v>INSERT INTO CONVERSAO_LUTA_ACAO (cd_conversao, id_luta, sequencia, momento_inicio, momento_fim, quem_faz, quem_sofre, acao_tipo, acao, tecnica, direcao, pontuacao) VALUES (1, 63, 18, TRIM(' 00:00:57,108'), TRIM(' 00:01:46,544'), 'LUCENTI', 'BURTON', 'GROUNDWORK COMBAT', 'TRYING TO ATTACK', NULL, NULL, NULL)</v>
      </c>
      <c r="R4506" t="s">
        <v>10327</v>
      </c>
    </row>
    <row r="4507" spans="1:18" hidden="1" x14ac:dyDescent="0.25">
      <c r="A4507" s="7">
        <f>anotacoes!D4507</f>
        <v>40894</v>
      </c>
      <c r="B4507" t="str">
        <f>anotacoes!C4507</f>
        <v>GRAND PRIX QINGDAO 2011</v>
      </c>
      <c r="C4507" t="str">
        <f>anotacoes!E4507</f>
        <v>LUCENTI</v>
      </c>
      <c r="D4507" t="str">
        <f>anotacoes!F4507</f>
        <v>BURTON</v>
      </c>
      <c r="E4507" t="s">
        <v>10325</v>
      </c>
      <c r="F4507">
        <f>anotacoes!A4507</f>
        <v>63</v>
      </c>
      <c r="G4507">
        <f>anotacoes!B4507</f>
        <v>19</v>
      </c>
      <c r="H4507" t="str">
        <f>anotacoes!K4507</f>
        <v xml:space="preserve"> 00:01:46,731</v>
      </c>
      <c r="I4507" t="str">
        <f>anotacoes!L4507</f>
        <v xml:space="preserve"> 00:01:51,401</v>
      </c>
      <c r="J4507" t="str">
        <f>IF(L4507="PAUSE",E4507,IF(anotacoes!G4511=conversao_anotacoes!C4507,conversao_anotacoes!C4507,conversao_anotacoes!D4507))</f>
        <v>&lt;ARBITRO_DESCONHECIDO&gt;</v>
      </c>
      <c r="K4507" t="str">
        <f t="shared" si="140"/>
        <v/>
      </c>
      <c r="L4507" t="str">
        <f>UPPER(anotacoes!H4507)</f>
        <v>PAUSE</v>
      </c>
      <c r="M4507" t="str">
        <f>IF(OR(L4507="ATTACK",L4507="FINTA"),"&lt;TECNICA&gt;",UPPER(anotacoes!I4507))</f>
        <v>&lt;NAO_CLASSIFICADO&gt;</v>
      </c>
      <c r="N4507" t="str">
        <f>IF(OR(L4507="ATTACK",L4507="FINTA"),UPPER(anotacoes!I4507),"")</f>
        <v/>
      </c>
      <c r="O4507" s="6" t="str">
        <f>IF(anotacoes!N4507=0,"",anotacoes!N4507)</f>
        <v/>
      </c>
      <c r="P4507" t="str">
        <f>IF(anotacoes!M4507=0,"",UPPER(anotacoes!M4507))</f>
        <v/>
      </c>
      <c r="Q4507" t="str">
        <f t="shared" si="141"/>
        <v>INSERT INTO CONVERSAO_LUTA_ACAO (cd_conversao, id_luta, sequencia, momento_inicio, momento_fim, quem_faz, quem_sofre, acao_tipo, acao, tecnica, direcao, pontuacao) VALUES (1, 63, 19, TRIM(' 00:01:46,731'), TRIM(' 00:01:51,401'), '&lt;ARBITRO_DESCONHECIDO&gt;', '', 'PAUSE', '&lt;NAO_CLASSIFICADO&gt;', NULL, NULL, NULL)</v>
      </c>
      <c r="R4507" t="s">
        <v>10327</v>
      </c>
    </row>
    <row r="4508" spans="1:18" hidden="1" x14ac:dyDescent="0.25">
      <c r="A4508" s="7">
        <f>anotacoes!D4508</f>
        <v>40894</v>
      </c>
      <c r="B4508" t="str">
        <f>anotacoes!C4508</f>
        <v>GRAND PRIX QINGDAO 2011</v>
      </c>
      <c r="C4508" t="str">
        <f>anotacoes!E4508</f>
        <v>LUCENTI</v>
      </c>
      <c r="D4508" t="str">
        <f>anotacoes!F4508</f>
        <v>BURTON</v>
      </c>
      <c r="E4508" t="s">
        <v>10325</v>
      </c>
      <c r="F4508">
        <f>anotacoes!A4508</f>
        <v>63</v>
      </c>
      <c r="G4508">
        <f>anotacoes!B4508</f>
        <v>20</v>
      </c>
      <c r="H4508" t="str">
        <f>anotacoes!K4508</f>
        <v xml:space="preserve"> 00:01:51,802</v>
      </c>
      <c r="I4508" t="str">
        <f>anotacoes!L4508</f>
        <v xml:space="preserve"> 00:01:54,262</v>
      </c>
      <c r="J4508" t="str">
        <f>IF(L4508="PAUSE",E4508,IF(anotacoes!G4512=conversao_anotacoes!C4508,conversao_anotacoes!C4508,conversao_anotacoes!D4508))</f>
        <v>LUCENTI</v>
      </c>
      <c r="K4508" t="str">
        <f t="shared" si="140"/>
        <v>BURTON</v>
      </c>
      <c r="L4508" t="str">
        <f>UPPER(anotacoes!H4508)</f>
        <v>DISPLACEMENT</v>
      </c>
      <c r="M4508" t="str">
        <f>IF(OR(L4508="ATTACK",L4508="FINTA"),"&lt;TECNICA&gt;",UPPER(anotacoes!I4508))</f>
        <v>CIRCULAR LEFT</v>
      </c>
      <c r="N4508" t="str">
        <f>IF(OR(L4508="ATTACK",L4508="FINTA"),UPPER(anotacoes!I4508),"")</f>
        <v/>
      </c>
      <c r="O4508" s="6" t="str">
        <f>IF(anotacoes!N4508=0,"",anotacoes!N4508)</f>
        <v/>
      </c>
      <c r="P4508" t="str">
        <f>IF(anotacoes!M4508=0,"",UPPER(anotacoes!M4508))</f>
        <v/>
      </c>
      <c r="Q4508" t="str">
        <f t="shared" si="141"/>
        <v>INSERT INTO CONVERSAO_LUTA_ACAO (cd_conversao, id_luta, sequencia, momento_inicio, momento_fim, quem_faz, quem_sofre, acao_tipo, acao, tecnica, direcao, pontuacao) VALUES (1, 63, 20, TRIM(' 00:01:51,802'), TRIM(' 00:01:54,262'), 'LUCENTI', 'BURTON', 'DISPLACEMENT', 'CIRCULAR LEFT', NULL, NULL, NULL)</v>
      </c>
      <c r="R4508" t="s">
        <v>10327</v>
      </c>
    </row>
    <row r="4509" spans="1:18" hidden="1" x14ac:dyDescent="0.25">
      <c r="A4509" s="7">
        <f>anotacoes!D4509</f>
        <v>40894</v>
      </c>
      <c r="B4509" t="str">
        <f>anotacoes!C4509</f>
        <v>GRAND PRIX QINGDAO 2011</v>
      </c>
      <c r="C4509" t="str">
        <f>anotacoes!E4509</f>
        <v>LUCENTI</v>
      </c>
      <c r="D4509" t="str">
        <f>anotacoes!F4509</f>
        <v>BURTON</v>
      </c>
      <c r="E4509" t="s">
        <v>10325</v>
      </c>
      <c r="F4509">
        <f>anotacoes!A4509</f>
        <v>63</v>
      </c>
      <c r="G4509">
        <f>anotacoes!B4509</f>
        <v>21</v>
      </c>
      <c r="H4509" t="str">
        <f>anotacoes!K4509</f>
        <v xml:space="preserve"> 00:01:54,262</v>
      </c>
      <c r="I4509" t="str">
        <f>anotacoes!L4509</f>
        <v xml:space="preserve"> 00:01:57,077</v>
      </c>
      <c r="J4509" t="str">
        <f>IF(L4509="PAUSE",E4509,IF(anotacoes!G4513=conversao_anotacoes!C4509,conversao_anotacoes!C4509,conversao_anotacoes!D4509))</f>
        <v>LUCENTI</v>
      </c>
      <c r="K4509" t="str">
        <f t="shared" si="140"/>
        <v>BURTON</v>
      </c>
      <c r="L4509" t="str">
        <f>UPPER(anotacoes!H4509)</f>
        <v>DISPLACEMENT</v>
      </c>
      <c r="M4509" t="str">
        <f>IF(OR(L4509="ATTACK",L4509="FINTA"),"&lt;TECNICA&gt;",UPPER(anotacoes!I4509))</f>
        <v>2-3 STEP HESITANT RIGHT</v>
      </c>
      <c r="N4509" t="str">
        <f>IF(OR(L4509="ATTACK",L4509="FINTA"),UPPER(anotacoes!I4509),"")</f>
        <v/>
      </c>
      <c r="O4509" s="6" t="str">
        <f>IF(anotacoes!N4509=0,"",anotacoes!N4509)</f>
        <v/>
      </c>
      <c r="P4509" t="str">
        <f>IF(anotacoes!M4509=0,"",UPPER(anotacoes!M4509))</f>
        <v/>
      </c>
      <c r="Q4509" t="str">
        <f t="shared" si="141"/>
        <v>INSERT INTO CONVERSAO_LUTA_ACAO (cd_conversao, id_luta, sequencia, momento_inicio, momento_fim, quem_faz, quem_sofre, acao_tipo, acao, tecnica, direcao, pontuacao) VALUES (1, 63, 21, TRIM(' 00:01:54,262'), TRIM(' 00:01:57,077'), 'LUCENTI', 'BURTON', 'DISPLACEMENT', '2-3 STEP HESITANT RIGHT', NULL, NULL, NULL)</v>
      </c>
      <c r="R4509" t="s">
        <v>10327</v>
      </c>
    </row>
    <row r="4510" spans="1:18" hidden="1" x14ac:dyDescent="0.25">
      <c r="A4510" s="7">
        <f>anotacoes!D4510</f>
        <v>40894</v>
      </c>
      <c r="B4510" t="str">
        <f>anotacoes!C4510</f>
        <v>GRAND PRIX QINGDAO 2011</v>
      </c>
      <c r="C4510" t="str">
        <f>anotacoes!E4510</f>
        <v>LUCENTI</v>
      </c>
      <c r="D4510" t="str">
        <f>anotacoes!F4510</f>
        <v>BURTON</v>
      </c>
      <c r="E4510" t="s">
        <v>10325</v>
      </c>
      <c r="F4510">
        <f>anotacoes!A4510</f>
        <v>63</v>
      </c>
      <c r="G4510">
        <f>anotacoes!B4510</f>
        <v>22</v>
      </c>
      <c r="H4510" t="str">
        <f>anotacoes!K4510</f>
        <v xml:space="preserve"> 00:01:57,077</v>
      </c>
      <c r="I4510" t="str">
        <f>anotacoes!L4510</f>
        <v xml:space="preserve"> 00:01:58,080</v>
      </c>
      <c r="J4510" t="str">
        <f>IF(L4510="PAUSE",E4510,IF(anotacoes!G4514=conversao_anotacoes!C4510,conversao_anotacoes!C4510,conversao_anotacoes!D4510))</f>
        <v>LUCENTI</v>
      </c>
      <c r="K4510" t="str">
        <f t="shared" si="140"/>
        <v>BURTON</v>
      </c>
      <c r="L4510" t="str">
        <f>UPPER(anotacoes!H4510)</f>
        <v>GRIP TIME</v>
      </c>
      <c r="M4510" t="str">
        <f>IF(OR(L4510="ATTACK",L4510="FINTA"),"&lt;TECNICA&gt;",UPPER(anotacoes!I4510))</f>
        <v>LEFT COLLAR RIGHT SLEEVE</v>
      </c>
      <c r="N4510" t="str">
        <f>IF(OR(L4510="ATTACK",L4510="FINTA"),UPPER(anotacoes!I4510),"")</f>
        <v/>
      </c>
      <c r="O4510" s="6" t="str">
        <f>IF(anotacoes!N4510=0,"",anotacoes!N4510)</f>
        <v/>
      </c>
      <c r="P4510" t="str">
        <f>IF(anotacoes!M4510=0,"",UPPER(anotacoes!M4510))</f>
        <v/>
      </c>
      <c r="Q4510" t="str">
        <f t="shared" si="141"/>
        <v>INSERT INTO CONVERSAO_LUTA_ACAO (cd_conversao, id_luta, sequencia, momento_inicio, momento_fim, quem_faz, quem_sofre, acao_tipo, acao, tecnica, direcao, pontuacao) VALUES (1, 63, 22, TRIM(' 00:01:57,077'), TRIM(' 00:01:58,080'), 'LUCENTI', 'BURTON', 'GRIP TIME', 'LEFT COLLAR RIGHT SLEEVE', NULL, NULL, NULL)</v>
      </c>
      <c r="R4510" t="s">
        <v>10327</v>
      </c>
    </row>
    <row r="4511" spans="1:18" hidden="1" x14ac:dyDescent="0.25">
      <c r="A4511" s="7">
        <f>anotacoes!D4511</f>
        <v>40894</v>
      </c>
      <c r="B4511" t="str">
        <f>anotacoes!C4511</f>
        <v>GRAND PRIX QINGDAO 2011</v>
      </c>
      <c r="C4511" t="str">
        <f>anotacoes!E4511</f>
        <v>LUCENTI</v>
      </c>
      <c r="D4511" t="str">
        <f>anotacoes!F4511</f>
        <v>BURTON</v>
      </c>
      <c r="E4511" t="s">
        <v>10325</v>
      </c>
      <c r="F4511">
        <f>anotacoes!A4511</f>
        <v>63</v>
      </c>
      <c r="G4511">
        <f>anotacoes!B4511</f>
        <v>23</v>
      </c>
      <c r="H4511" t="str">
        <f>anotacoes!K4511</f>
        <v xml:space="preserve"> 00:01:58,080</v>
      </c>
      <c r="I4511" t="str">
        <f>anotacoes!L4511</f>
        <v xml:space="preserve"> 00:01:59,426</v>
      </c>
      <c r="J4511" t="str">
        <f>IF(L4511="PAUSE",E4511,IF(anotacoes!G4515=conversao_anotacoes!C4511,conversao_anotacoes!C4511,conversao_anotacoes!D4511))</f>
        <v>LUCENTI</v>
      </c>
      <c r="K4511" t="str">
        <f t="shared" si="140"/>
        <v>BURTON</v>
      </c>
      <c r="L4511" t="str">
        <f>UPPER(anotacoes!H4511)</f>
        <v>ATTACK</v>
      </c>
      <c r="M4511" t="str">
        <f>IF(OR(L4511="ATTACK",L4511="FINTA"),"&lt;TECNICA&gt;",UPPER(anotacoes!I4511))</f>
        <v>&lt;TECNICA&gt;</v>
      </c>
      <c r="N4511" t="str">
        <f>IF(OR(L4511="ATTACK",L4511="FINTA"),UPPER(anotacoes!I4511),"")</f>
        <v>DEASHI HARAI</v>
      </c>
      <c r="O4511" s="6">
        <f>IF(anotacoes!N4511=0,"",anotacoes!N4511)</f>
        <v>7</v>
      </c>
      <c r="P4511" t="str">
        <f>IF(anotacoes!M4511=0,"",UPPER(anotacoes!M4511))</f>
        <v/>
      </c>
      <c r="Q4511" t="str">
        <f t="shared" si="141"/>
        <v>INSERT INTO CONVERSAO_LUTA_ACAO (cd_conversao, id_luta, sequencia, momento_inicio, momento_fim, quem_faz, quem_sofre, acao_tipo, acao, tecnica, direcao, pontuacao) VALUES (1, 63, 23, TRIM(' 00:01:58,080'), TRIM(' 00:01:59,426'), 'LUCENTI', 'BURTON', 'ATTACK', '&lt;TECNICA&gt;', 'DEASHI HARAI', 7, NULL)</v>
      </c>
      <c r="R4511" t="s">
        <v>10327</v>
      </c>
    </row>
    <row r="4512" spans="1:18" hidden="1" x14ac:dyDescent="0.25">
      <c r="A4512" s="7">
        <f>anotacoes!D4512</f>
        <v>40894</v>
      </c>
      <c r="B4512" t="str">
        <f>anotacoes!C4512</f>
        <v>GRAND PRIX QINGDAO 2011</v>
      </c>
      <c r="C4512" t="str">
        <f>anotacoes!E4512</f>
        <v>LUCENTI</v>
      </c>
      <c r="D4512" t="str">
        <f>anotacoes!F4512</f>
        <v>BURTON</v>
      </c>
      <c r="E4512" t="s">
        <v>10325</v>
      </c>
      <c r="F4512">
        <f>anotacoes!A4512</f>
        <v>63</v>
      </c>
      <c r="G4512">
        <f>anotacoes!B4512</f>
        <v>24</v>
      </c>
      <c r="H4512" t="str">
        <f>anotacoes!K4512</f>
        <v xml:space="preserve"> 00:01:59,426</v>
      </c>
      <c r="I4512" t="str">
        <f>anotacoes!L4512</f>
        <v xml:space="preserve"> 00:01:59,921</v>
      </c>
      <c r="J4512" t="str">
        <f>IF(L4512="PAUSE",E4512,IF(anotacoes!G4516=conversao_anotacoes!C4512,conversao_anotacoes!C4512,conversao_anotacoes!D4512))</f>
        <v>LUCENTI</v>
      </c>
      <c r="K4512" t="str">
        <f t="shared" si="140"/>
        <v>BURTON</v>
      </c>
      <c r="L4512" t="str">
        <f>UPPER(anotacoes!H4512)</f>
        <v>GRIP TIME</v>
      </c>
      <c r="M4512" t="str">
        <f>IF(OR(L4512="ATTACK",L4512="FINTA"),"&lt;TECNICA&gt;",UPPER(anotacoes!I4512))</f>
        <v>LEFT SLEEVE</v>
      </c>
      <c r="N4512" t="str">
        <f>IF(OR(L4512="ATTACK",L4512="FINTA"),UPPER(anotacoes!I4512),"")</f>
        <v/>
      </c>
      <c r="O4512" s="6" t="str">
        <f>IF(anotacoes!N4512=0,"",anotacoes!N4512)</f>
        <v/>
      </c>
      <c r="P4512" t="str">
        <f>IF(anotacoes!M4512=0,"",UPPER(anotacoes!M4512))</f>
        <v/>
      </c>
      <c r="Q4512" t="str">
        <f t="shared" si="141"/>
        <v>INSERT INTO CONVERSAO_LUTA_ACAO (cd_conversao, id_luta, sequencia, momento_inicio, momento_fim, quem_faz, quem_sofre, acao_tipo, acao, tecnica, direcao, pontuacao) VALUES (1, 63, 24, TRIM(' 00:01:59,426'), TRIM(' 00:01:59,921'), 'LUCENTI', 'BURTON', 'GRIP TIME', 'LEFT SLEEVE', NULL, NULL, NULL)</v>
      </c>
      <c r="R4512" t="s">
        <v>10327</v>
      </c>
    </row>
    <row r="4513" spans="1:18" hidden="1" x14ac:dyDescent="0.25">
      <c r="A4513" s="7">
        <f>anotacoes!D4513</f>
        <v>40894</v>
      </c>
      <c r="B4513" t="str">
        <f>anotacoes!C4513</f>
        <v>GRAND PRIX QINGDAO 2011</v>
      </c>
      <c r="C4513" t="str">
        <f>anotacoes!E4513</f>
        <v>LUCENTI</v>
      </c>
      <c r="D4513" t="str">
        <f>anotacoes!F4513</f>
        <v>BURTON</v>
      </c>
      <c r="E4513" t="s">
        <v>10325</v>
      </c>
      <c r="F4513">
        <f>anotacoes!A4513</f>
        <v>63</v>
      </c>
      <c r="G4513">
        <f>anotacoes!B4513</f>
        <v>25</v>
      </c>
      <c r="H4513" t="str">
        <f>anotacoes!K4513</f>
        <v xml:space="preserve"> 00:02:00,575</v>
      </c>
      <c r="I4513" t="str">
        <f>anotacoes!L4513</f>
        <v xml:space="preserve"> 00:02:07,442</v>
      </c>
      <c r="J4513" t="str">
        <f>IF(L4513="PAUSE",E4513,IF(anotacoes!G4517=conversao_anotacoes!C4513,conversao_anotacoes!C4513,conversao_anotacoes!D4513))</f>
        <v>LUCENTI</v>
      </c>
      <c r="K4513" t="str">
        <f t="shared" si="140"/>
        <v>BURTON</v>
      </c>
      <c r="L4513" t="str">
        <f>UPPER(anotacoes!H4513)</f>
        <v>DISPLACEMENT</v>
      </c>
      <c r="M4513" t="str">
        <f>IF(OR(L4513="ATTACK",L4513="FINTA"),"&lt;TECNICA&gt;",UPPER(anotacoes!I4513))</f>
        <v>2-3 STEP HESITANT LEFT</v>
      </c>
      <c r="N4513" t="str">
        <f>IF(OR(L4513="ATTACK",L4513="FINTA"),UPPER(anotacoes!I4513),"")</f>
        <v/>
      </c>
      <c r="O4513" s="6" t="str">
        <f>IF(anotacoes!N4513=0,"",anotacoes!N4513)</f>
        <v/>
      </c>
      <c r="P4513" t="str">
        <f>IF(anotacoes!M4513=0,"",UPPER(anotacoes!M4513))</f>
        <v/>
      </c>
      <c r="Q4513" t="str">
        <f t="shared" si="141"/>
        <v>INSERT INTO CONVERSAO_LUTA_ACAO (cd_conversao, id_luta, sequencia, momento_inicio, momento_fim, quem_faz, quem_sofre, acao_tipo, acao, tecnica, direcao, pontuacao) VALUES (1, 63, 25, TRIM(' 00:02:00,575'), TRIM(' 00:02:07,442'), 'LUCENTI', 'BURTON', 'DISPLACEMENT', '2-3 STEP HESITANT LEFT', NULL, NULL, NULL)</v>
      </c>
      <c r="R4513" t="s">
        <v>10327</v>
      </c>
    </row>
    <row r="4514" spans="1:18" hidden="1" x14ac:dyDescent="0.25">
      <c r="A4514" s="7">
        <f>anotacoes!D4514</f>
        <v>40780</v>
      </c>
      <c r="B4514" t="str">
        <f>anotacoes!C4514</f>
        <v>WORLD CHAMPIONSHIPS PARIS 2011</v>
      </c>
      <c r="C4514" t="str">
        <f>anotacoes!E4514</f>
        <v>LUCENTI</v>
      </c>
      <c r="D4514" t="str">
        <f>anotacoes!F4514</f>
        <v>NIFONTOV</v>
      </c>
      <c r="E4514" t="s">
        <v>10325</v>
      </c>
      <c r="F4514">
        <f>anotacoes!A4514</f>
        <v>64</v>
      </c>
      <c r="G4514">
        <f>anotacoes!B4514</f>
        <v>1</v>
      </c>
      <c r="H4514" t="str">
        <f>anotacoes!K4514</f>
        <v xml:space="preserve"> 00:00:02,384</v>
      </c>
      <c r="I4514" t="str">
        <f>anotacoes!L4514</f>
        <v xml:space="preserve"> 00:00:10,829</v>
      </c>
      <c r="J4514" t="str">
        <f>IF(L4514="PAUSE",E4514,IF(anotacoes!G4518=conversao_anotacoes!C4514,conversao_anotacoes!C4514,conversao_anotacoes!D4514))</f>
        <v>LUCENTI</v>
      </c>
      <c r="K4514" t="str">
        <f t="shared" si="140"/>
        <v>NIFONTOV</v>
      </c>
      <c r="L4514" t="str">
        <f>UPPER(anotacoes!H4514)</f>
        <v>DISPLACEMENT</v>
      </c>
      <c r="M4514" t="str">
        <f>IF(OR(L4514="ATTACK",L4514="FINTA"),"&lt;TECNICA&gt;",UPPER(anotacoes!I4514))</f>
        <v>2-3 STEP HESITANT RIGHT</v>
      </c>
      <c r="N4514" t="str">
        <f>IF(OR(L4514="ATTACK",L4514="FINTA"),UPPER(anotacoes!I4514),"")</f>
        <v/>
      </c>
      <c r="O4514" s="6" t="str">
        <f>IF(anotacoes!N4514=0,"",anotacoes!N4514)</f>
        <v/>
      </c>
      <c r="P4514" t="str">
        <f>IF(anotacoes!M4514=0,"",UPPER(anotacoes!M4514))</f>
        <v/>
      </c>
      <c r="Q4514" t="str">
        <f t="shared" si="141"/>
        <v>INSERT INTO CONVERSAO_LUTA_ACAO (cd_conversao, id_luta, sequencia, momento_inicio, momento_fim, quem_faz, quem_sofre, acao_tipo, acao, tecnica, direcao, pontuacao) VALUES (1, 64, 1, TRIM(' 00:00:02,384'), TRIM(' 00:00:10,829'), 'LUCENTI', 'NIFONTOV', 'DISPLACEMENT', '2-3 STEP HESITANT RIGHT', NULL, NULL, NULL)</v>
      </c>
      <c r="R4514" t="s">
        <v>10327</v>
      </c>
    </row>
    <row r="4515" spans="1:18" hidden="1" x14ac:dyDescent="0.25">
      <c r="A4515" s="7">
        <f>anotacoes!D4515</f>
        <v>40780</v>
      </c>
      <c r="B4515" t="str">
        <f>anotacoes!C4515</f>
        <v>WORLD CHAMPIONSHIPS PARIS 2011</v>
      </c>
      <c r="C4515" t="str">
        <f>anotacoes!E4515</f>
        <v>LUCENTI</v>
      </c>
      <c r="D4515" t="str">
        <f>anotacoes!F4515</f>
        <v>NIFONTOV</v>
      </c>
      <c r="E4515" t="s">
        <v>10325</v>
      </c>
      <c r="F4515">
        <f>anotacoes!A4515</f>
        <v>64</v>
      </c>
      <c r="G4515">
        <f>anotacoes!B4515</f>
        <v>2</v>
      </c>
      <c r="H4515" t="str">
        <f>anotacoes!K4515</f>
        <v xml:space="preserve"> 00:00:10,829</v>
      </c>
      <c r="I4515" t="str">
        <f>anotacoes!L4515</f>
        <v xml:space="preserve"> 00:00:10,829</v>
      </c>
      <c r="J4515" t="str">
        <f>IF(L4515="PAUSE",E4515,IF(anotacoes!G4519=conversao_anotacoes!C4515,conversao_anotacoes!C4515,conversao_anotacoes!D4515))</f>
        <v>LUCENTI</v>
      </c>
      <c r="K4515" t="str">
        <f t="shared" si="140"/>
        <v>NIFONTOV</v>
      </c>
      <c r="L4515" t="str">
        <f>UPPER(anotacoes!H4515)</f>
        <v>GRIP TIME</v>
      </c>
      <c r="M4515" t="str">
        <f>IF(OR(L4515="ATTACK",L4515="FINTA"),"&lt;TECNICA&gt;",UPPER(anotacoes!I4515))</f>
        <v>LEFT COLLAR</v>
      </c>
      <c r="N4515" t="str">
        <f>IF(OR(L4515="ATTACK",L4515="FINTA"),UPPER(anotacoes!I4515),"")</f>
        <v/>
      </c>
      <c r="O4515" s="6" t="str">
        <f>IF(anotacoes!N4515=0,"",anotacoes!N4515)</f>
        <v/>
      </c>
      <c r="P4515" t="str">
        <f>IF(anotacoes!M4515=0,"",UPPER(anotacoes!M4515))</f>
        <v/>
      </c>
      <c r="Q4515" t="str">
        <f t="shared" si="141"/>
        <v>INSERT INTO CONVERSAO_LUTA_ACAO (cd_conversao, id_luta, sequencia, momento_inicio, momento_fim, quem_faz, quem_sofre, acao_tipo, acao, tecnica, direcao, pontuacao) VALUES (1, 64, 2, TRIM(' 00:00:10,829'), TRIM(' 00:00:10,829'), 'LUCENTI', 'NIFONTOV', 'GRIP TIME', 'LEFT COLLAR', NULL, NULL, NULL)</v>
      </c>
      <c r="R4515" t="s">
        <v>10327</v>
      </c>
    </row>
    <row r="4516" spans="1:18" hidden="1" x14ac:dyDescent="0.25">
      <c r="A4516" s="7">
        <f>anotacoes!D4516</f>
        <v>40780</v>
      </c>
      <c r="B4516" t="str">
        <f>anotacoes!C4516</f>
        <v>WORLD CHAMPIONSHIPS PARIS 2011</v>
      </c>
      <c r="C4516" t="str">
        <f>anotacoes!E4516</f>
        <v>LUCENTI</v>
      </c>
      <c r="D4516" t="str">
        <f>anotacoes!F4516</f>
        <v>NIFONTOV</v>
      </c>
      <c r="E4516" t="s">
        <v>10325</v>
      </c>
      <c r="F4516">
        <f>anotacoes!A4516</f>
        <v>64</v>
      </c>
      <c r="G4516">
        <f>anotacoes!B4516</f>
        <v>3</v>
      </c>
      <c r="H4516" t="str">
        <f>anotacoes!K4516</f>
        <v xml:space="preserve"> 00:00:10,829</v>
      </c>
      <c r="I4516" t="str">
        <f>anotacoes!L4516</f>
        <v xml:space="preserve"> 00:00:12,699</v>
      </c>
      <c r="J4516" t="str">
        <f>IF(L4516="PAUSE",E4516,IF(anotacoes!G4520=conversao_anotacoes!C4516,conversao_anotacoes!C4516,conversao_anotacoes!D4516))</f>
        <v>LUCENTI</v>
      </c>
      <c r="K4516" t="str">
        <f t="shared" si="140"/>
        <v>NIFONTOV</v>
      </c>
      <c r="L4516" t="str">
        <f>UPPER(anotacoes!H4516)</f>
        <v>ATTACK</v>
      </c>
      <c r="M4516" t="str">
        <f>IF(OR(L4516="ATTACK",L4516="FINTA"),"&lt;TECNICA&gt;",UPPER(anotacoes!I4516))</f>
        <v>&lt;TECNICA&gt;</v>
      </c>
      <c r="N4516" t="str">
        <f>IF(OR(L4516="ATTACK",L4516="FINTA"),UPPER(anotacoes!I4516),"")</f>
        <v>SEOI NAGE</v>
      </c>
      <c r="O4516" s="6">
        <f>IF(anotacoes!N4516=0,"",anotacoes!N4516)</f>
        <v>6</v>
      </c>
      <c r="P4516" t="str">
        <f>IF(anotacoes!M4516=0,"",UPPER(anotacoes!M4516))</f>
        <v/>
      </c>
      <c r="Q4516" t="str">
        <f t="shared" si="141"/>
        <v>INSERT INTO CONVERSAO_LUTA_ACAO (cd_conversao, id_luta, sequencia, momento_inicio, momento_fim, quem_faz, quem_sofre, acao_tipo, acao, tecnica, direcao, pontuacao) VALUES (1, 64, 3, TRIM(' 00:00:10,829'), TRIM(' 00:00:12,699'), 'LUCENTI', 'NIFONTOV', 'ATTACK', '&lt;TECNICA&gt;', 'SEOI NAGE', 6, NULL)</v>
      </c>
      <c r="R4516" t="s">
        <v>10327</v>
      </c>
    </row>
    <row r="4517" spans="1:18" hidden="1" x14ac:dyDescent="0.25">
      <c r="A4517" s="7">
        <f>anotacoes!D4517</f>
        <v>40780</v>
      </c>
      <c r="B4517" t="str">
        <f>anotacoes!C4517</f>
        <v>WORLD CHAMPIONSHIPS PARIS 2011</v>
      </c>
      <c r="C4517" t="str">
        <f>anotacoes!E4517</f>
        <v>LUCENTI</v>
      </c>
      <c r="D4517" t="str">
        <f>anotacoes!F4517</f>
        <v>NIFONTOV</v>
      </c>
      <c r="E4517" t="s">
        <v>10325</v>
      </c>
      <c r="F4517">
        <f>anotacoes!A4517</f>
        <v>64</v>
      </c>
      <c r="G4517">
        <f>anotacoes!B4517</f>
        <v>4</v>
      </c>
      <c r="H4517" t="str">
        <f>anotacoes!K4517</f>
        <v xml:space="preserve"> 00:00:12,881</v>
      </c>
      <c r="I4517" t="str">
        <f>anotacoes!L4517</f>
        <v xml:space="preserve"> 00:00:25,471</v>
      </c>
      <c r="J4517" t="str">
        <f>IF(L4517="PAUSE",E4517,IF(anotacoes!G4521=conversao_anotacoes!C4517,conversao_anotacoes!C4517,conversao_anotacoes!D4517))</f>
        <v>LUCENTI</v>
      </c>
      <c r="K4517" t="str">
        <f t="shared" si="140"/>
        <v>NIFONTOV</v>
      </c>
      <c r="L4517" t="str">
        <f>UPPER(anotacoes!H4517)</f>
        <v>GROUNDWORK COMBAT</v>
      </c>
      <c r="M4517" t="str">
        <f>IF(OR(L4517="ATTACK",L4517="FINTA"),"&lt;TECNICA&gt;",UPPER(anotacoes!I4517))</f>
        <v>DEFENSIVE POSITION</v>
      </c>
      <c r="N4517" t="str">
        <f>IF(OR(L4517="ATTACK",L4517="FINTA"),UPPER(anotacoes!I4517),"")</f>
        <v/>
      </c>
      <c r="O4517" s="6" t="str">
        <f>IF(anotacoes!N4517=0,"",anotacoes!N4517)</f>
        <v/>
      </c>
      <c r="P4517" t="str">
        <f>IF(anotacoes!M4517=0,"",UPPER(anotacoes!M4517))</f>
        <v/>
      </c>
      <c r="Q4517" t="str">
        <f t="shared" si="141"/>
        <v>INSERT INTO CONVERSAO_LUTA_ACAO (cd_conversao, id_luta, sequencia, momento_inicio, momento_fim, quem_faz, quem_sofre, acao_tipo, acao, tecnica, direcao, pontuacao) VALUES (1, 64, 4, TRIM(' 00:00:12,881'), TRIM(' 00:00:25,471'), 'LUCENTI', 'NIFONTOV', 'GROUNDWORK COMBAT', 'DEFENSIVE POSITION', NULL, NULL, NULL)</v>
      </c>
      <c r="R4517" t="s">
        <v>10327</v>
      </c>
    </row>
    <row r="4518" spans="1:18" hidden="1" x14ac:dyDescent="0.25">
      <c r="A4518" s="7">
        <f>anotacoes!D4518</f>
        <v>40780</v>
      </c>
      <c r="B4518" t="str">
        <f>anotacoes!C4518</f>
        <v>WORLD CHAMPIONSHIPS PARIS 2011</v>
      </c>
      <c r="C4518" t="str">
        <f>anotacoes!E4518</f>
        <v>LUCENTI</v>
      </c>
      <c r="D4518" t="str">
        <f>anotacoes!F4518</f>
        <v>NIFONTOV</v>
      </c>
      <c r="E4518" t="s">
        <v>10325</v>
      </c>
      <c r="F4518">
        <f>anotacoes!A4518</f>
        <v>64</v>
      </c>
      <c r="G4518">
        <f>anotacoes!B4518</f>
        <v>5</v>
      </c>
      <c r="H4518" t="str">
        <f>anotacoes!K4518</f>
        <v xml:space="preserve"> 00:00:25,632</v>
      </c>
      <c r="I4518" t="str">
        <f>anotacoes!L4518</f>
        <v xml:space="preserve"> 00:00:28,762</v>
      </c>
      <c r="J4518" t="str">
        <f>IF(L4518="PAUSE",E4518,IF(anotacoes!G4522=conversao_anotacoes!C4518,conversao_anotacoes!C4518,conversao_anotacoes!D4518))</f>
        <v>&lt;ARBITRO_DESCONHECIDO&gt;</v>
      </c>
      <c r="K4518" t="str">
        <f t="shared" si="140"/>
        <v/>
      </c>
      <c r="L4518" t="str">
        <f>UPPER(anotacoes!H4518)</f>
        <v>PAUSE</v>
      </c>
      <c r="M4518" t="str">
        <f>IF(OR(L4518="ATTACK",L4518="FINTA"),"&lt;TECNICA&gt;",UPPER(anotacoes!I4518))</f>
        <v>&lt;NAO_CLASSIFICADO&gt;</v>
      </c>
      <c r="N4518" t="str">
        <f>IF(OR(L4518="ATTACK",L4518="FINTA"),UPPER(anotacoes!I4518),"")</f>
        <v/>
      </c>
      <c r="O4518" s="6" t="str">
        <f>IF(anotacoes!N4518=0,"",anotacoes!N4518)</f>
        <v/>
      </c>
      <c r="P4518" t="str">
        <f>IF(anotacoes!M4518=0,"",UPPER(anotacoes!M4518))</f>
        <v/>
      </c>
      <c r="Q4518" t="str">
        <f t="shared" si="141"/>
        <v>INSERT INTO CONVERSAO_LUTA_ACAO (cd_conversao, id_luta, sequencia, momento_inicio, momento_fim, quem_faz, quem_sofre, acao_tipo, acao, tecnica, direcao, pontuacao) VALUES (1, 64, 5, TRIM(' 00:00:25,632'), TRIM(' 00:00:28,762'), '&lt;ARBITRO_DESCONHECIDO&gt;', '', 'PAUSE', '&lt;NAO_CLASSIFICADO&gt;', NULL, NULL, NULL)</v>
      </c>
      <c r="R4518" t="s">
        <v>10327</v>
      </c>
    </row>
    <row r="4519" spans="1:18" hidden="1" x14ac:dyDescent="0.25">
      <c r="A4519" s="7">
        <f>anotacoes!D4519</f>
        <v>40780</v>
      </c>
      <c r="B4519" t="str">
        <f>anotacoes!C4519</f>
        <v>WORLD CHAMPIONSHIPS PARIS 2011</v>
      </c>
      <c r="C4519" t="str">
        <f>anotacoes!E4519</f>
        <v>LUCENTI</v>
      </c>
      <c r="D4519" t="str">
        <f>anotacoes!F4519</f>
        <v>NIFONTOV</v>
      </c>
      <c r="E4519" t="s">
        <v>10325</v>
      </c>
      <c r="F4519">
        <f>anotacoes!A4519</f>
        <v>64</v>
      </c>
      <c r="G4519">
        <f>anotacoes!B4519</f>
        <v>6</v>
      </c>
      <c r="H4519" t="str">
        <f>anotacoes!K4519</f>
        <v xml:space="preserve"> 00:00:28,915</v>
      </c>
      <c r="I4519" t="str">
        <f>anotacoes!L4519</f>
        <v xml:space="preserve"> 00:00:32,642</v>
      </c>
      <c r="J4519" t="str">
        <f>IF(L4519="PAUSE",E4519,IF(anotacoes!G4523=conversao_anotacoes!C4519,conversao_anotacoes!C4519,conversao_anotacoes!D4519))</f>
        <v>LUCENTI</v>
      </c>
      <c r="K4519" t="str">
        <f t="shared" si="140"/>
        <v>NIFONTOV</v>
      </c>
      <c r="L4519" t="str">
        <f>UPPER(anotacoes!H4519)</f>
        <v>DISPLACEMENT</v>
      </c>
      <c r="M4519" t="str">
        <f>IF(OR(L4519="ATTACK",L4519="FINTA"),"&lt;TECNICA&gt;",UPPER(anotacoes!I4519))</f>
        <v>2-3 STEP HESITANT RIGHT</v>
      </c>
      <c r="N4519" t="str">
        <f>IF(OR(L4519="ATTACK",L4519="FINTA"),UPPER(anotacoes!I4519),"")</f>
        <v/>
      </c>
      <c r="O4519" s="6" t="str">
        <f>IF(anotacoes!N4519=0,"",anotacoes!N4519)</f>
        <v/>
      </c>
      <c r="P4519" t="str">
        <f>IF(anotacoes!M4519=0,"",UPPER(anotacoes!M4519))</f>
        <v/>
      </c>
      <c r="Q4519" t="str">
        <f t="shared" si="141"/>
        <v>INSERT INTO CONVERSAO_LUTA_ACAO (cd_conversao, id_luta, sequencia, momento_inicio, momento_fim, quem_faz, quem_sofre, acao_tipo, acao, tecnica, direcao, pontuacao) VALUES (1, 64, 6, TRIM(' 00:00:28,915'), TRIM(' 00:00:32,642'), 'LUCENTI', 'NIFONTOV', 'DISPLACEMENT', '2-3 STEP HESITANT RIGHT', NULL, NULL, NULL)</v>
      </c>
      <c r="R4519" t="s">
        <v>10327</v>
      </c>
    </row>
    <row r="4520" spans="1:18" hidden="1" x14ac:dyDescent="0.25">
      <c r="A4520" s="7">
        <f>anotacoes!D4520</f>
        <v>40780</v>
      </c>
      <c r="B4520" t="str">
        <f>anotacoes!C4520</f>
        <v>WORLD CHAMPIONSHIPS PARIS 2011</v>
      </c>
      <c r="C4520" t="str">
        <f>anotacoes!E4520</f>
        <v>LUCENTI</v>
      </c>
      <c r="D4520" t="str">
        <f>anotacoes!F4520</f>
        <v>NIFONTOV</v>
      </c>
      <c r="E4520" t="s">
        <v>10325</v>
      </c>
      <c r="F4520">
        <f>anotacoes!A4520</f>
        <v>64</v>
      </c>
      <c r="G4520">
        <f>anotacoes!B4520</f>
        <v>7</v>
      </c>
      <c r="H4520" t="str">
        <f>anotacoes!K4520</f>
        <v xml:space="preserve"> 00:00:32,800</v>
      </c>
      <c r="I4520" t="str">
        <f>anotacoes!L4520</f>
        <v xml:space="preserve"> 00:00:36,840</v>
      </c>
      <c r="J4520" t="str">
        <f>IF(L4520="PAUSE",E4520,IF(anotacoes!G4524=conversao_anotacoes!C4520,conversao_anotacoes!C4520,conversao_anotacoes!D4520))</f>
        <v>LUCENTI</v>
      </c>
      <c r="K4520" t="str">
        <f t="shared" si="140"/>
        <v>NIFONTOV</v>
      </c>
      <c r="L4520" t="str">
        <f>UPPER(anotacoes!H4520)</f>
        <v>DISPLACEMENT</v>
      </c>
      <c r="M4520" t="str">
        <f>IF(OR(L4520="ATTACK",L4520="FINTA"),"&lt;TECNICA&gt;",UPPER(anotacoes!I4520))</f>
        <v>TRY TO GRIP WITH CONTACT</v>
      </c>
      <c r="N4520" t="str">
        <f>IF(OR(L4520="ATTACK",L4520="FINTA"),UPPER(anotacoes!I4520),"")</f>
        <v/>
      </c>
      <c r="O4520" s="6" t="str">
        <f>IF(anotacoes!N4520=0,"",anotacoes!N4520)</f>
        <v/>
      </c>
      <c r="P4520" t="str">
        <f>IF(anotacoes!M4520=0,"",UPPER(anotacoes!M4520))</f>
        <v/>
      </c>
      <c r="Q4520" t="str">
        <f t="shared" si="141"/>
        <v>INSERT INTO CONVERSAO_LUTA_ACAO (cd_conversao, id_luta, sequencia, momento_inicio, momento_fim, quem_faz, quem_sofre, acao_tipo, acao, tecnica, direcao, pontuacao) VALUES (1, 64, 7, TRIM(' 00:00:32,800'), TRIM(' 00:00:36,840'), 'LUCENTI', 'NIFONTOV', 'DISPLACEMENT', 'TRY TO GRIP WITH CONTACT', NULL, NULL, NULL)</v>
      </c>
      <c r="R4520" t="s">
        <v>10327</v>
      </c>
    </row>
    <row r="4521" spans="1:18" hidden="1" x14ac:dyDescent="0.25">
      <c r="A4521" s="7">
        <f>anotacoes!D4521</f>
        <v>40780</v>
      </c>
      <c r="B4521" t="str">
        <f>anotacoes!C4521</f>
        <v>WORLD CHAMPIONSHIPS PARIS 2011</v>
      </c>
      <c r="C4521" t="str">
        <f>anotacoes!E4521</f>
        <v>LUCENTI</v>
      </c>
      <c r="D4521" t="str">
        <f>anotacoes!F4521</f>
        <v>NIFONTOV</v>
      </c>
      <c r="E4521" t="s">
        <v>10325</v>
      </c>
      <c r="F4521">
        <f>anotacoes!A4521</f>
        <v>64</v>
      </c>
      <c r="G4521">
        <f>anotacoes!B4521</f>
        <v>8</v>
      </c>
      <c r="H4521" t="str">
        <f>anotacoes!K4521</f>
        <v xml:space="preserve"> 00:00:37,010</v>
      </c>
      <c r="I4521" t="str">
        <f>anotacoes!L4521</f>
        <v xml:space="preserve"> 00:00:40,188</v>
      </c>
      <c r="J4521" t="str">
        <f>IF(L4521="PAUSE",E4521,IF(anotacoes!G4525=conversao_anotacoes!C4521,conversao_anotacoes!C4521,conversao_anotacoes!D4521))</f>
        <v>LUCENTI</v>
      </c>
      <c r="K4521" t="str">
        <f t="shared" si="140"/>
        <v>NIFONTOV</v>
      </c>
      <c r="L4521" t="str">
        <f>UPPER(anotacoes!H4521)</f>
        <v>GRIP TIME</v>
      </c>
      <c r="M4521" t="str">
        <f>IF(OR(L4521="ATTACK",L4521="FINTA"),"&lt;TECNICA&gt;",UPPER(anotacoes!I4521))</f>
        <v>RIGHT SLEEVE</v>
      </c>
      <c r="N4521" t="str">
        <f>IF(OR(L4521="ATTACK",L4521="FINTA"),UPPER(anotacoes!I4521),"")</f>
        <v/>
      </c>
      <c r="O4521" s="6" t="str">
        <f>IF(anotacoes!N4521=0,"",anotacoes!N4521)</f>
        <v/>
      </c>
      <c r="P4521" t="str">
        <f>IF(anotacoes!M4521=0,"",UPPER(anotacoes!M4521))</f>
        <v/>
      </c>
      <c r="Q4521" t="str">
        <f t="shared" si="141"/>
        <v>INSERT INTO CONVERSAO_LUTA_ACAO (cd_conversao, id_luta, sequencia, momento_inicio, momento_fim, quem_faz, quem_sofre, acao_tipo, acao, tecnica, direcao, pontuacao) VALUES (1, 64, 8, TRIM(' 00:00:37,010'), TRIM(' 00:00:40,188'), 'LUCENTI', 'NIFONTOV', 'GRIP TIME', 'RIGHT SLEEVE', NULL, NULL, NULL)</v>
      </c>
      <c r="R4521" t="s">
        <v>10327</v>
      </c>
    </row>
    <row r="4522" spans="1:18" hidden="1" x14ac:dyDescent="0.25">
      <c r="A4522" s="7">
        <f>anotacoes!D4522</f>
        <v>40780</v>
      </c>
      <c r="B4522" t="str">
        <f>anotacoes!C4522</f>
        <v>WORLD CHAMPIONSHIPS PARIS 2011</v>
      </c>
      <c r="C4522" t="str">
        <f>anotacoes!E4522</f>
        <v>LUCENTI</v>
      </c>
      <c r="D4522" t="str">
        <f>anotacoes!F4522</f>
        <v>NIFONTOV</v>
      </c>
      <c r="E4522" t="s">
        <v>10325</v>
      </c>
      <c r="F4522">
        <f>anotacoes!A4522</f>
        <v>64</v>
      </c>
      <c r="G4522">
        <f>anotacoes!B4522</f>
        <v>9</v>
      </c>
      <c r="H4522" t="str">
        <f>anotacoes!K4522</f>
        <v xml:space="preserve"> 00:00:40,362</v>
      </c>
      <c r="I4522" t="str">
        <f>anotacoes!L4522</f>
        <v xml:space="preserve"> 00:00:45,243</v>
      </c>
      <c r="J4522" t="str">
        <f>IF(L4522="PAUSE",E4522,IF(anotacoes!G4526=conversao_anotacoes!C4522,conversao_anotacoes!C4522,conversao_anotacoes!D4522))</f>
        <v>LUCENTI</v>
      </c>
      <c r="K4522" t="str">
        <f t="shared" si="140"/>
        <v>NIFONTOV</v>
      </c>
      <c r="L4522" t="str">
        <f>UPPER(anotacoes!H4522)</f>
        <v>DISPLACEMENT</v>
      </c>
      <c r="M4522" t="str">
        <f>IF(OR(L4522="ATTACK",L4522="FINTA"),"&lt;TECNICA&gt;",UPPER(anotacoes!I4522))</f>
        <v>TRY TO GRIP WITH CONTACT</v>
      </c>
      <c r="N4522" t="str">
        <f>IF(OR(L4522="ATTACK",L4522="FINTA"),UPPER(anotacoes!I4522),"")</f>
        <v/>
      </c>
      <c r="O4522" s="6" t="str">
        <f>IF(anotacoes!N4522=0,"",anotacoes!N4522)</f>
        <v/>
      </c>
      <c r="P4522" t="str">
        <f>IF(anotacoes!M4522=0,"",UPPER(anotacoes!M4522))</f>
        <v/>
      </c>
      <c r="Q4522" t="str">
        <f t="shared" si="141"/>
        <v>INSERT INTO CONVERSAO_LUTA_ACAO (cd_conversao, id_luta, sequencia, momento_inicio, momento_fim, quem_faz, quem_sofre, acao_tipo, acao, tecnica, direcao, pontuacao) VALUES (1, 64, 9, TRIM(' 00:00:40,362'), TRIM(' 00:00:45,243'), 'LUCENTI', 'NIFONTOV', 'DISPLACEMENT', 'TRY TO GRIP WITH CONTACT', NULL, NULL, NULL)</v>
      </c>
      <c r="R4522" t="s">
        <v>10327</v>
      </c>
    </row>
    <row r="4523" spans="1:18" hidden="1" x14ac:dyDescent="0.25">
      <c r="A4523" s="7">
        <f>anotacoes!D4523</f>
        <v>40780</v>
      </c>
      <c r="B4523" t="str">
        <f>anotacoes!C4523</f>
        <v>WORLD CHAMPIONSHIPS PARIS 2011</v>
      </c>
      <c r="C4523" t="str">
        <f>anotacoes!E4523</f>
        <v>LUCENTI</v>
      </c>
      <c r="D4523" t="str">
        <f>anotacoes!F4523</f>
        <v>NIFONTOV</v>
      </c>
      <c r="E4523" t="s">
        <v>10325</v>
      </c>
      <c r="F4523">
        <f>anotacoes!A4523</f>
        <v>64</v>
      </c>
      <c r="G4523">
        <f>anotacoes!B4523</f>
        <v>10</v>
      </c>
      <c r="H4523" t="str">
        <f>anotacoes!K4523</f>
        <v xml:space="preserve"> 00:00:45,243</v>
      </c>
      <c r="I4523" t="str">
        <f>anotacoes!L4523</f>
        <v xml:space="preserve"> 00:00:46,882</v>
      </c>
      <c r="J4523" t="str">
        <f>IF(L4523="PAUSE",E4523,IF(anotacoes!G4527=conversao_anotacoes!C4523,conversao_anotacoes!C4523,conversao_anotacoes!D4523))</f>
        <v>LUCENTI</v>
      </c>
      <c r="K4523" t="str">
        <f t="shared" si="140"/>
        <v>NIFONTOV</v>
      </c>
      <c r="L4523" t="str">
        <f>UPPER(anotacoes!H4523)</f>
        <v>GRIP TIME</v>
      </c>
      <c r="M4523" t="str">
        <f>IF(OR(L4523="ATTACK",L4523="FINTA"),"&lt;TECNICA&gt;",UPPER(anotacoes!I4523))</f>
        <v>LEFT COLLAR</v>
      </c>
      <c r="N4523" t="str">
        <f>IF(OR(L4523="ATTACK",L4523="FINTA"),UPPER(anotacoes!I4523),"")</f>
        <v/>
      </c>
      <c r="O4523" s="6" t="str">
        <f>IF(anotacoes!N4523=0,"",anotacoes!N4523)</f>
        <v/>
      </c>
      <c r="P4523" t="str">
        <f>IF(anotacoes!M4523=0,"",UPPER(anotacoes!M4523))</f>
        <v/>
      </c>
      <c r="Q4523" t="str">
        <f t="shared" si="141"/>
        <v>INSERT INTO CONVERSAO_LUTA_ACAO (cd_conversao, id_luta, sequencia, momento_inicio, momento_fim, quem_faz, quem_sofre, acao_tipo, acao, tecnica, direcao, pontuacao) VALUES (1, 64, 10, TRIM(' 00:00:45,243'), TRIM(' 00:00:46,882'), 'LUCENTI', 'NIFONTOV', 'GRIP TIME', 'LEFT COLLAR', NULL, NULL, NULL)</v>
      </c>
      <c r="R4523" t="s">
        <v>10327</v>
      </c>
    </row>
    <row r="4524" spans="1:18" hidden="1" x14ac:dyDescent="0.25">
      <c r="A4524" s="7">
        <f>anotacoes!D4524</f>
        <v>40780</v>
      </c>
      <c r="B4524" t="str">
        <f>anotacoes!C4524</f>
        <v>WORLD CHAMPIONSHIPS PARIS 2011</v>
      </c>
      <c r="C4524" t="str">
        <f>anotacoes!E4524</f>
        <v>LUCENTI</v>
      </c>
      <c r="D4524" t="str">
        <f>anotacoes!F4524</f>
        <v>NIFONTOV</v>
      </c>
      <c r="E4524" t="s">
        <v>10325</v>
      </c>
      <c r="F4524">
        <f>anotacoes!A4524</f>
        <v>64</v>
      </c>
      <c r="G4524">
        <f>anotacoes!B4524</f>
        <v>11</v>
      </c>
      <c r="H4524" t="str">
        <f>anotacoes!K4524</f>
        <v xml:space="preserve"> 00:00:46,882</v>
      </c>
      <c r="I4524" t="str">
        <f>anotacoes!L4524</f>
        <v xml:space="preserve"> 00:00:51,008</v>
      </c>
      <c r="J4524" t="str">
        <f>IF(L4524="PAUSE",E4524,IF(anotacoes!G4528=conversao_anotacoes!C4524,conversao_anotacoes!C4524,conversao_anotacoes!D4524))</f>
        <v>LUCENTI</v>
      </c>
      <c r="K4524" t="str">
        <f t="shared" si="140"/>
        <v>NIFONTOV</v>
      </c>
      <c r="L4524" t="str">
        <f>UPPER(anotacoes!H4524)</f>
        <v>DISPLACEMENT</v>
      </c>
      <c r="M4524" t="str">
        <f>IF(OR(L4524="ATTACK",L4524="FINTA"),"&lt;TECNICA&gt;",UPPER(anotacoes!I4524))</f>
        <v>2-3 STEP HESITANT RIGHT</v>
      </c>
      <c r="N4524" t="str">
        <f>IF(OR(L4524="ATTACK",L4524="FINTA"),UPPER(anotacoes!I4524),"")</f>
        <v/>
      </c>
      <c r="O4524" s="6" t="str">
        <f>IF(anotacoes!N4524=0,"",anotacoes!N4524)</f>
        <v/>
      </c>
      <c r="P4524" t="str">
        <f>IF(anotacoes!M4524=0,"",UPPER(anotacoes!M4524))</f>
        <v/>
      </c>
      <c r="Q4524" t="str">
        <f t="shared" si="141"/>
        <v>INSERT INTO CONVERSAO_LUTA_ACAO (cd_conversao, id_luta, sequencia, momento_inicio, momento_fim, quem_faz, quem_sofre, acao_tipo, acao, tecnica, direcao, pontuacao) VALUES (1, 64, 11, TRIM(' 00:00:46,882'), TRIM(' 00:00:51,008'), 'LUCENTI', 'NIFONTOV', 'DISPLACEMENT', '2-3 STEP HESITANT RIGHT', NULL, NULL, NULL)</v>
      </c>
      <c r="R4524" t="s">
        <v>10327</v>
      </c>
    </row>
    <row r="4525" spans="1:18" hidden="1" x14ac:dyDescent="0.25">
      <c r="A4525" s="7">
        <f>anotacoes!D4525</f>
        <v>40780</v>
      </c>
      <c r="B4525" t="str">
        <f>anotacoes!C4525</f>
        <v>WORLD CHAMPIONSHIPS PARIS 2011</v>
      </c>
      <c r="C4525" t="str">
        <f>anotacoes!E4525</f>
        <v>LUCENTI</v>
      </c>
      <c r="D4525" t="str">
        <f>anotacoes!F4525</f>
        <v>NIFONTOV</v>
      </c>
      <c r="E4525" t="s">
        <v>10325</v>
      </c>
      <c r="F4525">
        <f>anotacoes!A4525</f>
        <v>64</v>
      </c>
      <c r="G4525">
        <f>anotacoes!B4525</f>
        <v>12</v>
      </c>
      <c r="H4525" t="str">
        <f>anotacoes!K4525</f>
        <v xml:space="preserve"> 00:00:51,008</v>
      </c>
      <c r="I4525" t="str">
        <f>anotacoes!L4525</f>
        <v xml:space="preserve"> 00:00:52,947</v>
      </c>
      <c r="J4525" t="str">
        <f>IF(L4525="PAUSE",E4525,IF(anotacoes!G4529=conversao_anotacoes!C4525,conversao_anotacoes!C4525,conversao_anotacoes!D4525))</f>
        <v>LUCENTI</v>
      </c>
      <c r="K4525" t="str">
        <f t="shared" si="140"/>
        <v>NIFONTOV</v>
      </c>
      <c r="L4525" t="str">
        <f>UPPER(anotacoes!H4525)</f>
        <v>GRIP TIME</v>
      </c>
      <c r="M4525" t="str">
        <f>IF(OR(L4525="ATTACK",L4525="FINTA"),"&lt;TECNICA&gt;",UPPER(anotacoes!I4525))</f>
        <v>LEFT COLLAR RIGHT SLEEVE</v>
      </c>
      <c r="N4525" t="str">
        <f>IF(OR(L4525="ATTACK",L4525="FINTA"),UPPER(anotacoes!I4525),"")</f>
        <v/>
      </c>
      <c r="O4525" s="6" t="str">
        <f>IF(anotacoes!N4525=0,"",anotacoes!N4525)</f>
        <v/>
      </c>
      <c r="P4525" t="str">
        <f>IF(anotacoes!M4525=0,"",UPPER(anotacoes!M4525))</f>
        <v/>
      </c>
      <c r="Q4525" t="str">
        <f t="shared" si="141"/>
        <v>INSERT INTO CONVERSAO_LUTA_ACAO (cd_conversao, id_luta, sequencia, momento_inicio, momento_fim, quem_faz, quem_sofre, acao_tipo, acao, tecnica, direcao, pontuacao) VALUES (1, 64, 12, TRIM(' 00:00:51,008'), TRIM(' 00:00:52,947'), 'LUCENTI', 'NIFONTOV', 'GRIP TIME', 'LEFT COLLAR RIGHT SLEEVE', NULL, NULL, NULL)</v>
      </c>
      <c r="R4525" t="s">
        <v>10327</v>
      </c>
    </row>
    <row r="4526" spans="1:18" hidden="1" x14ac:dyDescent="0.25">
      <c r="A4526" s="7">
        <f>anotacoes!D4526</f>
        <v>40780</v>
      </c>
      <c r="B4526" t="str">
        <f>anotacoes!C4526</f>
        <v>WORLD CHAMPIONSHIPS PARIS 2011</v>
      </c>
      <c r="C4526" t="str">
        <f>anotacoes!E4526</f>
        <v>LUCENTI</v>
      </c>
      <c r="D4526" t="str">
        <f>anotacoes!F4526</f>
        <v>NIFONTOV</v>
      </c>
      <c r="E4526" t="s">
        <v>10325</v>
      </c>
      <c r="F4526">
        <f>anotacoes!A4526</f>
        <v>64</v>
      </c>
      <c r="G4526">
        <f>anotacoes!B4526</f>
        <v>13</v>
      </c>
      <c r="H4526" t="str">
        <f>anotacoes!K4526</f>
        <v xml:space="preserve"> 00:00:52,947</v>
      </c>
      <c r="I4526" t="str">
        <f>anotacoes!L4526</f>
        <v xml:space="preserve"> 00:00:54,110</v>
      </c>
      <c r="J4526" t="str">
        <f>IF(L4526="PAUSE",E4526,IF(anotacoes!G4530=conversao_anotacoes!C4526,conversao_anotacoes!C4526,conversao_anotacoes!D4526))</f>
        <v>LUCENTI</v>
      </c>
      <c r="K4526" t="str">
        <f t="shared" si="140"/>
        <v>NIFONTOV</v>
      </c>
      <c r="L4526" t="str">
        <f>UPPER(anotacoes!H4526)</f>
        <v>ATTACK</v>
      </c>
      <c r="M4526" t="str">
        <f>IF(OR(L4526="ATTACK",L4526="FINTA"),"&lt;TECNICA&gt;",UPPER(anotacoes!I4526))</f>
        <v>&lt;TECNICA&gt;</v>
      </c>
      <c r="N4526" t="str">
        <f>IF(OR(L4526="ATTACK",L4526="FINTA"),UPPER(anotacoes!I4526),"")</f>
        <v>SEOI NAGE</v>
      </c>
      <c r="O4526" s="6">
        <f>IF(anotacoes!N4526=0,"",anotacoes!N4526)</f>
        <v>6</v>
      </c>
      <c r="P4526" t="str">
        <f>IF(anotacoes!M4526=0,"",UPPER(anotacoes!M4526))</f>
        <v/>
      </c>
      <c r="Q4526" t="str">
        <f t="shared" si="141"/>
        <v>INSERT INTO CONVERSAO_LUTA_ACAO (cd_conversao, id_luta, sequencia, momento_inicio, momento_fim, quem_faz, quem_sofre, acao_tipo, acao, tecnica, direcao, pontuacao) VALUES (1, 64, 13, TRIM(' 00:00:52,947'), TRIM(' 00:00:54,110'), 'LUCENTI', 'NIFONTOV', 'ATTACK', '&lt;TECNICA&gt;', 'SEOI NAGE', 6, NULL)</v>
      </c>
      <c r="R4526" t="s">
        <v>10327</v>
      </c>
    </row>
    <row r="4527" spans="1:18" hidden="1" x14ac:dyDescent="0.25">
      <c r="A4527" s="7">
        <f>anotacoes!D4527</f>
        <v>40780</v>
      </c>
      <c r="B4527" t="str">
        <f>anotacoes!C4527</f>
        <v>WORLD CHAMPIONSHIPS PARIS 2011</v>
      </c>
      <c r="C4527" t="str">
        <f>anotacoes!E4527</f>
        <v>LUCENTI</v>
      </c>
      <c r="D4527" t="str">
        <f>anotacoes!F4527</f>
        <v>NIFONTOV</v>
      </c>
      <c r="E4527" t="s">
        <v>10325</v>
      </c>
      <c r="F4527">
        <f>anotacoes!A4527</f>
        <v>64</v>
      </c>
      <c r="G4527">
        <f>anotacoes!B4527</f>
        <v>14</v>
      </c>
      <c r="H4527" t="str">
        <f>anotacoes!K4527</f>
        <v xml:space="preserve"> 00:00:54,282</v>
      </c>
      <c r="I4527" t="str">
        <f>anotacoes!L4527</f>
        <v xml:space="preserve"> 00:00:57,542</v>
      </c>
      <c r="J4527" t="str">
        <f>IF(L4527="PAUSE",E4527,IF(anotacoes!G4531=conversao_anotacoes!C4527,conversao_anotacoes!C4527,conversao_anotacoes!D4527))</f>
        <v>LUCENTI</v>
      </c>
      <c r="K4527" t="str">
        <f t="shared" si="140"/>
        <v>NIFONTOV</v>
      </c>
      <c r="L4527" t="str">
        <f>UPPER(anotacoes!H4527)</f>
        <v>TRANSITION</v>
      </c>
      <c r="M4527" t="str">
        <f>IF(OR(L4527="ATTACK",L4527="FINTA"),"&lt;TECNICA&gt;",UPPER(anotacoes!I4527))</f>
        <v>WITHOUT ATTACK</v>
      </c>
      <c r="N4527" t="str">
        <f>IF(OR(L4527="ATTACK",L4527="FINTA"),UPPER(anotacoes!I4527),"")</f>
        <v/>
      </c>
      <c r="O4527" s="6" t="str">
        <f>IF(anotacoes!N4527=0,"",anotacoes!N4527)</f>
        <v/>
      </c>
      <c r="P4527" t="str">
        <f>IF(anotacoes!M4527=0,"",UPPER(anotacoes!M4527))</f>
        <v/>
      </c>
      <c r="Q4527" t="str">
        <f t="shared" si="141"/>
        <v>INSERT INTO CONVERSAO_LUTA_ACAO (cd_conversao, id_luta, sequencia, momento_inicio, momento_fim, quem_faz, quem_sofre, acao_tipo, acao, tecnica, direcao, pontuacao) VALUES (1, 64, 14, TRIM(' 00:00:54,282'), TRIM(' 00:00:57,542'), 'LUCENTI', 'NIFONTOV', 'TRANSITION', 'WITHOUT ATTACK', NULL, NULL, NULL)</v>
      </c>
      <c r="R4527" t="s">
        <v>10327</v>
      </c>
    </row>
    <row r="4528" spans="1:18" hidden="1" x14ac:dyDescent="0.25">
      <c r="A4528" s="7">
        <f>anotacoes!D4528</f>
        <v>40780</v>
      </c>
      <c r="B4528" t="str">
        <f>anotacoes!C4528</f>
        <v>WORLD CHAMPIONSHIPS PARIS 2011</v>
      </c>
      <c r="C4528" t="str">
        <f>anotacoes!E4528</f>
        <v>LUCENTI</v>
      </c>
      <c r="D4528" t="str">
        <f>anotacoes!F4528</f>
        <v>NIFONTOV</v>
      </c>
      <c r="E4528" t="s">
        <v>10325</v>
      </c>
      <c r="F4528">
        <f>anotacoes!A4528</f>
        <v>64</v>
      </c>
      <c r="G4528">
        <f>anotacoes!B4528</f>
        <v>15</v>
      </c>
      <c r="H4528" t="str">
        <f>anotacoes!K4528</f>
        <v xml:space="preserve"> 00:00:57,720</v>
      </c>
      <c r="I4528" t="str">
        <f>anotacoes!L4528</f>
        <v xml:space="preserve"> 00:01:41,079</v>
      </c>
      <c r="J4528" t="str">
        <f>IF(L4528="PAUSE",E4528,IF(anotacoes!G4532=conversao_anotacoes!C4528,conversao_anotacoes!C4528,conversao_anotacoes!D4528))</f>
        <v>LUCENTI</v>
      </c>
      <c r="K4528" t="str">
        <f t="shared" si="140"/>
        <v>NIFONTOV</v>
      </c>
      <c r="L4528" t="str">
        <f>UPPER(anotacoes!H4528)</f>
        <v>GROUNDWORK COMBAT</v>
      </c>
      <c r="M4528" t="str">
        <f>IF(OR(L4528="ATTACK",L4528="FINTA"),"&lt;TECNICA&gt;",UPPER(anotacoes!I4528))</f>
        <v>DEFENSIVE POSITION</v>
      </c>
      <c r="N4528" t="str">
        <f>IF(OR(L4528="ATTACK",L4528="FINTA"),UPPER(anotacoes!I4528),"")</f>
        <v/>
      </c>
      <c r="O4528" s="6" t="str">
        <f>IF(anotacoes!N4528=0,"",anotacoes!N4528)</f>
        <v/>
      </c>
      <c r="P4528" t="str">
        <f>IF(anotacoes!M4528=0,"",UPPER(anotacoes!M4528))</f>
        <v/>
      </c>
      <c r="Q4528" t="str">
        <f t="shared" si="141"/>
        <v>INSERT INTO CONVERSAO_LUTA_ACAO (cd_conversao, id_luta, sequencia, momento_inicio, momento_fim, quem_faz, quem_sofre, acao_tipo, acao, tecnica, direcao, pontuacao) VALUES (1, 64, 15, TRIM(' 00:00:57,720'), TRIM(' 00:01:41,079'), 'LUCENTI', 'NIFONTOV', 'GROUNDWORK COMBAT', 'DEFENSIVE POSITION', NULL, NULL, NULL)</v>
      </c>
      <c r="R4528" t="s">
        <v>10327</v>
      </c>
    </row>
    <row r="4529" spans="1:18" hidden="1" x14ac:dyDescent="0.25">
      <c r="A4529" s="7">
        <f>anotacoes!D4529</f>
        <v>40780</v>
      </c>
      <c r="B4529" t="str">
        <f>anotacoes!C4529</f>
        <v>WORLD CHAMPIONSHIPS PARIS 2011</v>
      </c>
      <c r="C4529" t="str">
        <f>anotacoes!E4529</f>
        <v>LUCENTI</v>
      </c>
      <c r="D4529" t="str">
        <f>anotacoes!F4529</f>
        <v>NIFONTOV</v>
      </c>
      <c r="E4529" t="s">
        <v>10325</v>
      </c>
      <c r="F4529">
        <f>anotacoes!A4529</f>
        <v>64</v>
      </c>
      <c r="G4529">
        <f>anotacoes!B4529</f>
        <v>16</v>
      </c>
      <c r="H4529" t="str">
        <f>anotacoes!K4529</f>
        <v xml:space="preserve"> 00:01:41,266</v>
      </c>
      <c r="I4529" t="str">
        <f>anotacoes!L4529</f>
        <v xml:space="preserve"> 00:01:46,017</v>
      </c>
      <c r="J4529" t="str">
        <f>IF(L4529="PAUSE",E4529,IF(anotacoes!G4533=conversao_anotacoes!C4529,conversao_anotacoes!C4529,conversao_anotacoes!D4529))</f>
        <v>&lt;ARBITRO_DESCONHECIDO&gt;</v>
      </c>
      <c r="K4529" t="str">
        <f t="shared" si="140"/>
        <v/>
      </c>
      <c r="L4529" t="str">
        <f>UPPER(anotacoes!H4529)</f>
        <v>PAUSE</v>
      </c>
      <c r="M4529" t="str">
        <f>IF(OR(L4529="ATTACK",L4529="FINTA"),"&lt;TECNICA&gt;",UPPER(anotacoes!I4529))</f>
        <v>&lt;NAO_CLASSIFICADO&gt;</v>
      </c>
      <c r="N4529" t="str">
        <f>IF(OR(L4529="ATTACK",L4529="FINTA"),UPPER(anotacoes!I4529),"")</f>
        <v/>
      </c>
      <c r="O4529" s="6" t="str">
        <f>IF(anotacoes!N4529=0,"",anotacoes!N4529)</f>
        <v/>
      </c>
      <c r="P4529" t="str">
        <f>IF(anotacoes!M4529=0,"",UPPER(anotacoes!M4529))</f>
        <v/>
      </c>
      <c r="Q4529" t="str">
        <f t="shared" si="141"/>
        <v>INSERT INTO CONVERSAO_LUTA_ACAO (cd_conversao, id_luta, sequencia, momento_inicio, momento_fim, quem_faz, quem_sofre, acao_tipo, acao, tecnica, direcao, pontuacao) VALUES (1, 64, 16, TRIM(' 00:01:41,266'), TRIM(' 00:01:46,017'), '&lt;ARBITRO_DESCONHECIDO&gt;', '', 'PAUSE', '&lt;NAO_CLASSIFICADO&gt;', NULL, NULL, NULL)</v>
      </c>
      <c r="R4529" t="s">
        <v>10327</v>
      </c>
    </row>
    <row r="4530" spans="1:18" hidden="1" x14ac:dyDescent="0.25">
      <c r="A4530" s="7">
        <f>anotacoes!D4530</f>
        <v>40780</v>
      </c>
      <c r="B4530" t="str">
        <f>anotacoes!C4530</f>
        <v>WORLD CHAMPIONSHIPS PARIS 2011</v>
      </c>
      <c r="C4530" t="str">
        <f>anotacoes!E4530</f>
        <v>LUCENTI</v>
      </c>
      <c r="D4530" t="str">
        <f>anotacoes!F4530</f>
        <v>NIFONTOV</v>
      </c>
      <c r="E4530" t="s">
        <v>10325</v>
      </c>
      <c r="F4530">
        <f>anotacoes!A4530</f>
        <v>64</v>
      </c>
      <c r="G4530">
        <f>anotacoes!B4530</f>
        <v>17</v>
      </c>
      <c r="H4530" t="str">
        <f>anotacoes!K4530</f>
        <v xml:space="preserve"> 00:01:46,183</v>
      </c>
      <c r="I4530" t="str">
        <f>anotacoes!L4530</f>
        <v xml:space="preserve"> 00:01:52,299</v>
      </c>
      <c r="J4530" t="str">
        <f>IF(L4530="PAUSE",E4530,IF(anotacoes!G4534=conversao_anotacoes!C4530,conversao_anotacoes!C4530,conversao_anotacoes!D4530))</f>
        <v>LUCENTI</v>
      </c>
      <c r="K4530" t="str">
        <f t="shared" si="140"/>
        <v>NIFONTOV</v>
      </c>
      <c r="L4530" t="str">
        <f>UPPER(anotacoes!H4530)</f>
        <v>DISPLACEMENT</v>
      </c>
      <c r="M4530" t="str">
        <f>IF(OR(L4530="ATTACK",L4530="FINTA"),"&lt;TECNICA&gt;",UPPER(anotacoes!I4530))</f>
        <v>2-3 STEP HESITANT RIGHT</v>
      </c>
      <c r="N4530" t="str">
        <f>IF(OR(L4530="ATTACK",L4530="FINTA"),UPPER(anotacoes!I4530),"")</f>
        <v/>
      </c>
      <c r="O4530" s="6" t="str">
        <f>IF(anotacoes!N4530=0,"",anotacoes!N4530)</f>
        <v/>
      </c>
      <c r="P4530" t="str">
        <f>IF(anotacoes!M4530=0,"",UPPER(anotacoes!M4530))</f>
        <v/>
      </c>
      <c r="Q4530" t="str">
        <f t="shared" si="141"/>
        <v>INSERT INTO CONVERSAO_LUTA_ACAO (cd_conversao, id_luta, sequencia, momento_inicio, momento_fim, quem_faz, quem_sofre, acao_tipo, acao, tecnica, direcao, pontuacao) VALUES (1, 64, 17, TRIM(' 00:01:46,183'), TRIM(' 00:01:52,299'), 'LUCENTI', 'NIFONTOV', 'DISPLACEMENT', '2-3 STEP HESITANT RIGHT', NULL, NULL, NULL)</v>
      </c>
      <c r="R4530" t="s">
        <v>10327</v>
      </c>
    </row>
    <row r="4531" spans="1:18" hidden="1" x14ac:dyDescent="0.25">
      <c r="A4531" s="7">
        <f>anotacoes!D4531</f>
        <v>40780</v>
      </c>
      <c r="B4531" t="str">
        <f>anotacoes!C4531</f>
        <v>WORLD CHAMPIONSHIPS PARIS 2011</v>
      </c>
      <c r="C4531" t="str">
        <f>anotacoes!E4531</f>
        <v>LUCENTI</v>
      </c>
      <c r="D4531" t="str">
        <f>anotacoes!F4531</f>
        <v>NIFONTOV</v>
      </c>
      <c r="E4531" t="s">
        <v>10325</v>
      </c>
      <c r="F4531">
        <f>anotacoes!A4531</f>
        <v>64</v>
      </c>
      <c r="G4531">
        <f>anotacoes!B4531</f>
        <v>18</v>
      </c>
      <c r="H4531" t="str">
        <f>anotacoes!K4531</f>
        <v xml:space="preserve"> 00:01:52,473</v>
      </c>
      <c r="I4531" t="str">
        <f>anotacoes!L4531</f>
        <v xml:space="preserve"> 00:01:55,987</v>
      </c>
      <c r="J4531" t="str">
        <f>IF(L4531="PAUSE",E4531,IF(anotacoes!G4535=conversao_anotacoes!C4531,conversao_anotacoes!C4531,conversao_anotacoes!D4531))</f>
        <v>LUCENTI</v>
      </c>
      <c r="K4531" t="str">
        <f t="shared" si="140"/>
        <v>NIFONTOV</v>
      </c>
      <c r="L4531" t="str">
        <f>UPPER(anotacoes!H4531)</f>
        <v>DISPLACEMENT</v>
      </c>
      <c r="M4531" t="str">
        <f>IF(OR(L4531="ATTACK",L4531="FINTA"),"&lt;TECNICA&gt;",UPPER(anotacoes!I4531))</f>
        <v>TRY TO GRIP WITH CONTACT</v>
      </c>
      <c r="N4531" t="str">
        <f>IF(OR(L4531="ATTACK",L4531="FINTA"),UPPER(anotacoes!I4531),"")</f>
        <v/>
      </c>
      <c r="O4531" s="6" t="str">
        <f>IF(anotacoes!N4531=0,"",anotacoes!N4531)</f>
        <v/>
      </c>
      <c r="P4531" t="str">
        <f>IF(anotacoes!M4531=0,"",UPPER(anotacoes!M4531))</f>
        <v/>
      </c>
      <c r="Q4531" t="str">
        <f t="shared" si="141"/>
        <v>INSERT INTO CONVERSAO_LUTA_ACAO (cd_conversao, id_luta, sequencia, momento_inicio, momento_fim, quem_faz, quem_sofre, acao_tipo, acao, tecnica, direcao, pontuacao) VALUES (1, 64, 18, TRIM(' 00:01:52,473'), TRIM(' 00:01:55,987'), 'LUCENTI', 'NIFONTOV', 'DISPLACEMENT', 'TRY TO GRIP WITH CONTACT', NULL, NULL, NULL)</v>
      </c>
      <c r="R4531" t="s">
        <v>10327</v>
      </c>
    </row>
    <row r="4532" spans="1:18" hidden="1" x14ac:dyDescent="0.25">
      <c r="A4532" s="7">
        <f>anotacoes!D4532</f>
        <v>40780</v>
      </c>
      <c r="B4532" t="str">
        <f>anotacoes!C4532</f>
        <v>WORLD CHAMPIONSHIPS PARIS 2011</v>
      </c>
      <c r="C4532" t="str">
        <f>anotacoes!E4532</f>
        <v>LUCENTI</v>
      </c>
      <c r="D4532" t="str">
        <f>anotacoes!F4532</f>
        <v>NIFONTOV</v>
      </c>
      <c r="E4532" t="s">
        <v>10325</v>
      </c>
      <c r="F4532">
        <f>anotacoes!A4532</f>
        <v>64</v>
      </c>
      <c r="G4532">
        <f>anotacoes!B4532</f>
        <v>19</v>
      </c>
      <c r="H4532" t="str">
        <f>anotacoes!K4532</f>
        <v xml:space="preserve"> 00:01:55,987</v>
      </c>
      <c r="I4532" t="str">
        <f>anotacoes!L4532</f>
        <v xml:space="preserve"> 00:01:57,062</v>
      </c>
      <c r="J4532" t="str">
        <f>IF(L4532="PAUSE",E4532,IF(anotacoes!G4536=conversao_anotacoes!C4532,conversao_anotacoes!C4532,conversao_anotacoes!D4532))</f>
        <v>LUCENTI</v>
      </c>
      <c r="K4532" t="str">
        <f t="shared" si="140"/>
        <v>NIFONTOV</v>
      </c>
      <c r="L4532" t="str">
        <f>UPPER(anotacoes!H4532)</f>
        <v>GRIP TIME</v>
      </c>
      <c r="M4532" t="str">
        <f>IF(OR(L4532="ATTACK",L4532="FINTA"),"&lt;TECNICA&gt;",UPPER(anotacoes!I4532))</f>
        <v>RIGHT COLLAR</v>
      </c>
      <c r="N4532" t="str">
        <f>IF(OR(L4532="ATTACK",L4532="FINTA"),UPPER(anotacoes!I4532),"")</f>
        <v/>
      </c>
      <c r="O4532" s="6" t="str">
        <f>IF(anotacoes!N4532=0,"",anotacoes!N4532)</f>
        <v/>
      </c>
      <c r="P4532" t="str">
        <f>IF(anotacoes!M4532=0,"",UPPER(anotacoes!M4532))</f>
        <v/>
      </c>
      <c r="Q4532" t="str">
        <f t="shared" si="141"/>
        <v>INSERT INTO CONVERSAO_LUTA_ACAO (cd_conversao, id_luta, sequencia, momento_inicio, momento_fim, quem_faz, quem_sofre, acao_tipo, acao, tecnica, direcao, pontuacao) VALUES (1, 64, 19, TRIM(' 00:01:55,987'), TRIM(' 00:01:57,062'), 'LUCENTI', 'NIFONTOV', 'GRIP TIME', 'RIGHT COLLAR', NULL, NULL, NULL)</v>
      </c>
      <c r="R4532" t="s">
        <v>10327</v>
      </c>
    </row>
    <row r="4533" spans="1:18" hidden="1" x14ac:dyDescent="0.25">
      <c r="A4533" s="7">
        <f>anotacoes!D4533</f>
        <v>40780</v>
      </c>
      <c r="B4533" t="str">
        <f>anotacoes!C4533</f>
        <v>WORLD CHAMPIONSHIPS PARIS 2011</v>
      </c>
      <c r="C4533" t="str">
        <f>anotacoes!E4533</f>
        <v>LUCENTI</v>
      </c>
      <c r="D4533" t="str">
        <f>anotacoes!F4533</f>
        <v>NIFONTOV</v>
      </c>
      <c r="E4533" t="s">
        <v>10325</v>
      </c>
      <c r="F4533">
        <f>anotacoes!A4533</f>
        <v>64</v>
      </c>
      <c r="G4533">
        <f>anotacoes!B4533</f>
        <v>20</v>
      </c>
      <c r="H4533" t="str">
        <f>anotacoes!K4533</f>
        <v xml:space="preserve"> 00:01:57,062</v>
      </c>
      <c r="I4533" t="str">
        <f>anotacoes!L4533</f>
        <v xml:space="preserve"> 00:01:58,588</v>
      </c>
      <c r="J4533" t="str">
        <f>IF(L4533="PAUSE",E4533,IF(anotacoes!G4537=conversao_anotacoes!C4533,conversao_anotacoes!C4533,conversao_anotacoes!D4533))</f>
        <v>LUCENTI</v>
      </c>
      <c r="K4533" t="str">
        <f t="shared" si="140"/>
        <v>NIFONTOV</v>
      </c>
      <c r="L4533" t="str">
        <f>UPPER(anotacoes!H4533)</f>
        <v>ATTACK</v>
      </c>
      <c r="M4533" t="str">
        <f>IF(OR(L4533="ATTACK",L4533="FINTA"),"&lt;TECNICA&gt;",UPPER(anotacoes!I4533))</f>
        <v>&lt;TECNICA&gt;</v>
      </c>
      <c r="N4533" t="str">
        <f>IF(OR(L4533="ATTACK",L4533="FINTA"),UPPER(anotacoes!I4533),"")</f>
        <v>SEOI NAGE</v>
      </c>
      <c r="O4533" s="6">
        <f>IF(anotacoes!N4533=0,"",anotacoes!N4533)</f>
        <v>6</v>
      </c>
      <c r="P4533" t="str">
        <f>IF(anotacoes!M4533=0,"",UPPER(anotacoes!M4533))</f>
        <v/>
      </c>
      <c r="Q4533" t="str">
        <f t="shared" si="141"/>
        <v>INSERT INTO CONVERSAO_LUTA_ACAO (cd_conversao, id_luta, sequencia, momento_inicio, momento_fim, quem_faz, quem_sofre, acao_tipo, acao, tecnica, direcao, pontuacao) VALUES (1, 64, 20, TRIM(' 00:01:57,062'), TRIM(' 00:01:58,588'), 'LUCENTI', 'NIFONTOV', 'ATTACK', '&lt;TECNICA&gt;', 'SEOI NAGE', 6, NULL)</v>
      </c>
      <c r="R4533" t="s">
        <v>10327</v>
      </c>
    </row>
    <row r="4534" spans="1:18" hidden="1" x14ac:dyDescent="0.25">
      <c r="A4534" s="7">
        <f>anotacoes!D4534</f>
        <v>40780</v>
      </c>
      <c r="B4534" t="str">
        <f>anotacoes!C4534</f>
        <v>WORLD CHAMPIONSHIPS PARIS 2011</v>
      </c>
      <c r="C4534" t="str">
        <f>anotacoes!E4534</f>
        <v>LUCENTI</v>
      </c>
      <c r="D4534" t="str">
        <f>anotacoes!F4534</f>
        <v>NIFONTOV</v>
      </c>
      <c r="E4534" t="s">
        <v>10325</v>
      </c>
      <c r="F4534">
        <f>anotacoes!A4534</f>
        <v>64</v>
      </c>
      <c r="G4534">
        <f>anotacoes!B4534</f>
        <v>21</v>
      </c>
      <c r="H4534" t="str">
        <f>anotacoes!K4534</f>
        <v xml:space="preserve"> 00:01:58,743</v>
      </c>
      <c r="I4534" t="str">
        <f>anotacoes!L4534</f>
        <v xml:space="preserve"> 00:02:09,269</v>
      </c>
      <c r="J4534" t="str">
        <f>IF(L4534="PAUSE",E4534,IF(anotacoes!G4538=conversao_anotacoes!C4534,conversao_anotacoes!C4534,conversao_anotacoes!D4534))</f>
        <v>LUCENTI</v>
      </c>
      <c r="K4534" t="str">
        <f t="shared" si="140"/>
        <v>NIFONTOV</v>
      </c>
      <c r="L4534" t="str">
        <f>UPPER(anotacoes!H4534)</f>
        <v>GROUNDWORK COMBAT</v>
      </c>
      <c r="M4534" t="str">
        <f>IF(OR(L4534="ATTACK",L4534="FINTA"),"&lt;TECNICA&gt;",UPPER(anotacoes!I4534))</f>
        <v>TRYING TO ATTACK</v>
      </c>
      <c r="N4534" t="str">
        <f>IF(OR(L4534="ATTACK",L4534="FINTA"),UPPER(anotacoes!I4534),"")</f>
        <v/>
      </c>
      <c r="O4534" s="6" t="str">
        <f>IF(anotacoes!N4534=0,"",anotacoes!N4534)</f>
        <v/>
      </c>
      <c r="P4534" t="str">
        <f>IF(anotacoes!M4534=0,"",UPPER(anotacoes!M4534))</f>
        <v/>
      </c>
      <c r="Q4534" t="str">
        <f t="shared" si="141"/>
        <v>INSERT INTO CONVERSAO_LUTA_ACAO (cd_conversao, id_luta, sequencia, momento_inicio, momento_fim, quem_faz, quem_sofre, acao_tipo, acao, tecnica, direcao, pontuacao) VALUES (1, 64, 21, TRIM(' 00:01:58,743'), TRIM(' 00:02:09,269'), 'LUCENTI', 'NIFONTOV', 'GROUNDWORK COMBAT', 'TRYING TO ATTACK', NULL, NULL, NULL)</v>
      </c>
      <c r="R4534" t="s">
        <v>10327</v>
      </c>
    </row>
    <row r="4535" spans="1:18" hidden="1" x14ac:dyDescent="0.25">
      <c r="A4535" s="7">
        <f>anotacoes!D4535</f>
        <v>40780</v>
      </c>
      <c r="B4535" t="str">
        <f>anotacoes!C4535</f>
        <v>WORLD CHAMPIONSHIPS PARIS 2011</v>
      </c>
      <c r="C4535" t="str">
        <f>anotacoes!E4535</f>
        <v>LUCENTI</v>
      </c>
      <c r="D4535" t="str">
        <f>anotacoes!F4535</f>
        <v>NIFONTOV</v>
      </c>
      <c r="E4535" t="s">
        <v>10325</v>
      </c>
      <c r="F4535">
        <f>anotacoes!A4535</f>
        <v>64</v>
      </c>
      <c r="G4535">
        <f>anotacoes!B4535</f>
        <v>22</v>
      </c>
      <c r="H4535" t="str">
        <f>anotacoes!K4535</f>
        <v xml:space="preserve"> 00:02:09,457</v>
      </c>
      <c r="I4535" t="str">
        <f>anotacoes!L4535</f>
        <v xml:space="preserve"> 00:02:19,524</v>
      </c>
      <c r="J4535" t="str">
        <f>IF(L4535="PAUSE",E4535,IF(anotacoes!G4539=conversao_anotacoes!C4535,conversao_anotacoes!C4535,conversao_anotacoes!D4535))</f>
        <v>&lt;ARBITRO_DESCONHECIDO&gt;</v>
      </c>
      <c r="K4535" t="str">
        <f t="shared" si="140"/>
        <v/>
      </c>
      <c r="L4535" t="str">
        <f>UPPER(anotacoes!H4535)</f>
        <v>PAUSE</v>
      </c>
      <c r="M4535" t="str">
        <f>IF(OR(L4535="ATTACK",L4535="FINTA"),"&lt;TECNICA&gt;",UPPER(anotacoes!I4535))</f>
        <v>&lt;NAO_CLASSIFICADO&gt;</v>
      </c>
      <c r="N4535" t="str">
        <f>IF(OR(L4535="ATTACK",L4535="FINTA"),UPPER(anotacoes!I4535),"")</f>
        <v/>
      </c>
      <c r="O4535" s="6" t="str">
        <f>IF(anotacoes!N4535=0,"",anotacoes!N4535)</f>
        <v/>
      </c>
      <c r="P4535" t="str">
        <f>IF(anotacoes!M4535=0,"",UPPER(anotacoes!M4535))</f>
        <v/>
      </c>
      <c r="Q4535" t="str">
        <f t="shared" si="141"/>
        <v>INSERT INTO CONVERSAO_LUTA_ACAO (cd_conversao, id_luta, sequencia, momento_inicio, momento_fim, quem_faz, quem_sofre, acao_tipo, acao, tecnica, direcao, pontuacao) VALUES (1, 64, 22, TRIM(' 00:02:09,457'), TRIM(' 00:02:19,524'), '&lt;ARBITRO_DESCONHECIDO&gt;', '', 'PAUSE', '&lt;NAO_CLASSIFICADO&gt;', NULL, NULL, NULL)</v>
      </c>
      <c r="R4535" t="s">
        <v>10327</v>
      </c>
    </row>
    <row r="4536" spans="1:18" hidden="1" x14ac:dyDescent="0.25">
      <c r="A4536" s="7">
        <f>anotacoes!D4536</f>
        <v>40780</v>
      </c>
      <c r="B4536" t="str">
        <f>anotacoes!C4536</f>
        <v>WORLD CHAMPIONSHIPS PARIS 2011</v>
      </c>
      <c r="C4536" t="str">
        <f>anotacoes!E4536</f>
        <v>LUCENTI</v>
      </c>
      <c r="D4536" t="str">
        <f>anotacoes!F4536</f>
        <v>NIFONTOV</v>
      </c>
      <c r="E4536" t="s">
        <v>10325</v>
      </c>
      <c r="F4536">
        <f>anotacoes!A4536</f>
        <v>64</v>
      </c>
      <c r="G4536">
        <f>anotacoes!B4536</f>
        <v>23</v>
      </c>
      <c r="H4536" t="str">
        <f>anotacoes!K4536</f>
        <v xml:space="preserve"> 00:02:19,524</v>
      </c>
      <c r="I4536" t="str">
        <f>anotacoes!L4536</f>
        <v xml:space="preserve"> 00:02:26,472</v>
      </c>
      <c r="J4536" t="str">
        <f>IF(L4536="PAUSE",E4536,IF(anotacoes!G4540=conversao_anotacoes!C4536,conversao_anotacoes!C4536,conversao_anotacoes!D4536))</f>
        <v>LUCENTI</v>
      </c>
      <c r="K4536" t="str">
        <f t="shared" si="140"/>
        <v>NIFONTOV</v>
      </c>
      <c r="L4536" t="str">
        <f>UPPER(anotacoes!H4536)</f>
        <v>DISPLACEMENT</v>
      </c>
      <c r="M4536" t="str">
        <f>IF(OR(L4536="ATTACK",L4536="FINTA"),"&lt;TECNICA&gt;",UPPER(anotacoes!I4536))</f>
        <v>2-3 STEP HESITANT RIGHT</v>
      </c>
      <c r="N4536" t="str">
        <f>IF(OR(L4536="ATTACK",L4536="FINTA"),UPPER(anotacoes!I4536),"")</f>
        <v/>
      </c>
      <c r="O4536" s="6" t="str">
        <f>IF(anotacoes!N4536=0,"",anotacoes!N4536)</f>
        <v/>
      </c>
      <c r="P4536" t="str">
        <f>IF(anotacoes!M4536=0,"",UPPER(anotacoes!M4536))</f>
        <v/>
      </c>
      <c r="Q4536" t="str">
        <f t="shared" si="141"/>
        <v>INSERT INTO CONVERSAO_LUTA_ACAO (cd_conversao, id_luta, sequencia, momento_inicio, momento_fim, quem_faz, quem_sofre, acao_tipo, acao, tecnica, direcao, pontuacao) VALUES (1, 64, 23, TRIM(' 00:02:19,524'), TRIM(' 00:02:26,472'), 'LUCENTI', 'NIFONTOV', 'DISPLACEMENT', '2-3 STEP HESITANT RIGHT', NULL, NULL, NULL)</v>
      </c>
      <c r="R4536" t="s">
        <v>10327</v>
      </c>
    </row>
    <row r="4537" spans="1:18" hidden="1" x14ac:dyDescent="0.25">
      <c r="A4537" s="7">
        <f>anotacoes!D4537</f>
        <v>40780</v>
      </c>
      <c r="B4537" t="str">
        <f>anotacoes!C4537</f>
        <v>WORLD CHAMPIONSHIPS PARIS 2011</v>
      </c>
      <c r="C4537" t="str">
        <f>anotacoes!E4537</f>
        <v>LUCENTI</v>
      </c>
      <c r="D4537" t="str">
        <f>anotacoes!F4537</f>
        <v>NIFONTOV</v>
      </c>
      <c r="E4537" t="s">
        <v>10325</v>
      </c>
      <c r="F4537">
        <f>anotacoes!A4537</f>
        <v>64</v>
      </c>
      <c r="G4537">
        <f>anotacoes!B4537</f>
        <v>24</v>
      </c>
      <c r="H4537" t="str">
        <f>anotacoes!K4537</f>
        <v xml:space="preserve"> 00:02:26,647</v>
      </c>
      <c r="I4537" t="str">
        <f>anotacoes!L4537</f>
        <v xml:space="preserve"> 00:02:30,947</v>
      </c>
      <c r="J4537" t="str">
        <f>IF(L4537="PAUSE",E4537,IF(anotacoes!G4541=conversao_anotacoes!C4537,conversao_anotacoes!C4537,conversao_anotacoes!D4537))</f>
        <v>LUCENTI</v>
      </c>
      <c r="K4537" t="str">
        <f t="shared" si="140"/>
        <v>NIFONTOV</v>
      </c>
      <c r="L4537" t="str">
        <f>UPPER(anotacoes!H4537)</f>
        <v>DISPLACEMENT</v>
      </c>
      <c r="M4537" t="str">
        <f>IF(OR(L4537="ATTACK",L4537="FINTA"),"&lt;TECNICA&gt;",UPPER(anotacoes!I4537))</f>
        <v>TRY TO GRIP WITH CONTACT</v>
      </c>
      <c r="N4537" t="str">
        <f>IF(OR(L4537="ATTACK",L4537="FINTA"),UPPER(anotacoes!I4537),"")</f>
        <v/>
      </c>
      <c r="O4537" s="6" t="str">
        <f>IF(anotacoes!N4537=0,"",anotacoes!N4537)</f>
        <v/>
      </c>
      <c r="P4537" t="str">
        <f>IF(anotacoes!M4537=0,"",UPPER(anotacoes!M4537))</f>
        <v/>
      </c>
      <c r="Q4537" t="str">
        <f t="shared" si="141"/>
        <v>INSERT INTO CONVERSAO_LUTA_ACAO (cd_conversao, id_luta, sequencia, momento_inicio, momento_fim, quem_faz, quem_sofre, acao_tipo, acao, tecnica, direcao, pontuacao) VALUES (1, 64, 24, TRIM(' 00:02:26,647'), TRIM(' 00:02:30,947'), 'LUCENTI', 'NIFONTOV', 'DISPLACEMENT', 'TRY TO GRIP WITH CONTACT', NULL, NULL, NULL)</v>
      </c>
      <c r="R4537" t="s">
        <v>10327</v>
      </c>
    </row>
    <row r="4538" spans="1:18" hidden="1" x14ac:dyDescent="0.25">
      <c r="A4538" s="7">
        <f>anotacoes!D4538</f>
        <v>40780</v>
      </c>
      <c r="B4538" t="str">
        <f>anotacoes!C4538</f>
        <v>WORLD CHAMPIONSHIPS PARIS 2011</v>
      </c>
      <c r="C4538" t="str">
        <f>anotacoes!E4538</f>
        <v>LUCENTI</v>
      </c>
      <c r="D4538" t="str">
        <f>anotacoes!F4538</f>
        <v>NIFONTOV</v>
      </c>
      <c r="E4538" t="s">
        <v>10325</v>
      </c>
      <c r="F4538">
        <f>anotacoes!A4538</f>
        <v>64</v>
      </c>
      <c r="G4538">
        <f>anotacoes!B4538</f>
        <v>25</v>
      </c>
      <c r="H4538" t="str">
        <f>anotacoes!K4538</f>
        <v xml:space="preserve"> 00:02:30,947</v>
      </c>
      <c r="I4538" t="str">
        <f>anotacoes!L4538</f>
        <v xml:space="preserve"> 00:03:20,508</v>
      </c>
      <c r="J4538" t="str">
        <f>IF(L4538="PAUSE",E4538,IF(anotacoes!G4542=conversao_anotacoes!C4538,conversao_anotacoes!C4538,conversao_anotacoes!D4538))</f>
        <v>NIFONTOV</v>
      </c>
      <c r="K4538" t="str">
        <f t="shared" si="140"/>
        <v>LUCENTI</v>
      </c>
      <c r="L4538" t="str">
        <f>UPPER(anotacoes!H4538)</f>
        <v>GRIP TIME</v>
      </c>
      <c r="M4538" t="str">
        <f>IF(OR(L4538="ATTACK",L4538="FINTA"),"&lt;TECNICA&gt;",UPPER(anotacoes!I4538))</f>
        <v>RIGHT COLLAR RIGHT SLEEVE</v>
      </c>
      <c r="N4538" t="str">
        <f>IF(OR(L4538="ATTACK",L4538="FINTA"),UPPER(anotacoes!I4538),"")</f>
        <v/>
      </c>
      <c r="O4538" s="6" t="str">
        <f>IF(anotacoes!N4538=0,"",anotacoes!N4538)</f>
        <v/>
      </c>
      <c r="P4538" t="str">
        <f>IF(anotacoes!M4538=0,"",UPPER(anotacoes!M4538))</f>
        <v/>
      </c>
      <c r="Q4538" t="str">
        <f t="shared" si="141"/>
        <v>INSERT INTO CONVERSAO_LUTA_ACAO (cd_conversao, id_luta, sequencia, momento_inicio, momento_fim, quem_faz, quem_sofre, acao_tipo, acao, tecnica, direcao, pontuacao) VALUES (1, 64, 25, TRIM(' 00:02:30,947'), TRIM(' 00:03:20,508'), 'NIFONTOV', 'LUCENTI', 'GRIP TIME', 'RIGHT COLLAR RIGHT SLEEVE', NULL, NULL, NULL)</v>
      </c>
      <c r="R4538" t="s">
        <v>10327</v>
      </c>
    </row>
    <row r="4539" spans="1:18" hidden="1" x14ac:dyDescent="0.25">
      <c r="A4539" s="7">
        <f>anotacoes!D4539</f>
        <v>40780</v>
      </c>
      <c r="B4539" t="str">
        <f>anotacoes!C4539</f>
        <v>WORLD CHAMPIONSHIPS PARIS 2011</v>
      </c>
      <c r="C4539" t="str">
        <f>anotacoes!E4539</f>
        <v>LUCENTI</v>
      </c>
      <c r="D4539" t="str">
        <f>anotacoes!F4539</f>
        <v>NIFONTOV</v>
      </c>
      <c r="E4539" t="s">
        <v>10325</v>
      </c>
      <c r="F4539">
        <f>anotacoes!A4539</f>
        <v>64</v>
      </c>
      <c r="G4539">
        <f>anotacoes!B4539</f>
        <v>26</v>
      </c>
      <c r="H4539" t="str">
        <f>anotacoes!K4539</f>
        <v xml:space="preserve"> 00:03:20,508</v>
      </c>
      <c r="I4539" t="str">
        <f>anotacoes!L4539</f>
        <v xml:space="preserve"> 00:03:24,002</v>
      </c>
      <c r="J4539" t="str">
        <f>IF(L4539="PAUSE",E4539,IF(anotacoes!G4543=conversao_anotacoes!C4539,conversao_anotacoes!C4539,conversao_anotacoes!D4539))</f>
        <v>NIFONTOV</v>
      </c>
      <c r="K4539" t="str">
        <f t="shared" si="140"/>
        <v>LUCENTI</v>
      </c>
      <c r="L4539" t="str">
        <f>UPPER(anotacoes!H4539)</f>
        <v>GRIP TIME</v>
      </c>
      <c r="M4539" t="str">
        <f>IF(OR(L4539="ATTACK",L4539="FINTA"),"&lt;TECNICA&gt;",UPPER(anotacoes!I4539))</f>
        <v>RIGHT SLEEVE</v>
      </c>
      <c r="N4539" t="str">
        <f>IF(OR(L4539="ATTACK",L4539="FINTA"),UPPER(anotacoes!I4539),"")</f>
        <v/>
      </c>
      <c r="O4539" s="6" t="str">
        <f>IF(anotacoes!N4539=0,"",anotacoes!N4539)</f>
        <v/>
      </c>
      <c r="P4539" t="str">
        <f>IF(anotacoes!M4539=0,"",UPPER(anotacoes!M4539))</f>
        <v/>
      </c>
      <c r="Q4539" t="str">
        <f t="shared" si="141"/>
        <v>INSERT INTO CONVERSAO_LUTA_ACAO (cd_conversao, id_luta, sequencia, momento_inicio, momento_fim, quem_faz, quem_sofre, acao_tipo, acao, tecnica, direcao, pontuacao) VALUES (1, 64, 26, TRIM(' 00:03:20,508'), TRIM(' 00:03:24,002'), 'NIFONTOV', 'LUCENTI', 'GRIP TIME', 'RIGHT SLEEVE', NULL, NULL, NULL)</v>
      </c>
      <c r="R4539" t="s">
        <v>10327</v>
      </c>
    </row>
    <row r="4540" spans="1:18" hidden="1" x14ac:dyDescent="0.25">
      <c r="A4540" s="7">
        <f>anotacoes!D4540</f>
        <v>40780</v>
      </c>
      <c r="B4540" t="str">
        <f>anotacoes!C4540</f>
        <v>WORLD CHAMPIONSHIPS PARIS 2011</v>
      </c>
      <c r="C4540" t="str">
        <f>anotacoes!E4540</f>
        <v>LUCENTI</v>
      </c>
      <c r="D4540" t="str">
        <f>anotacoes!F4540</f>
        <v>NIFONTOV</v>
      </c>
      <c r="E4540" t="s">
        <v>10325</v>
      </c>
      <c r="F4540">
        <f>anotacoes!A4540</f>
        <v>64</v>
      </c>
      <c r="G4540">
        <f>anotacoes!B4540</f>
        <v>27</v>
      </c>
      <c r="H4540" t="str">
        <f>anotacoes!K4540</f>
        <v xml:space="preserve"> 00:03:24,002</v>
      </c>
      <c r="I4540" t="str">
        <f>anotacoes!L4540</f>
        <v xml:space="preserve"> 00:03:24,002</v>
      </c>
      <c r="J4540" t="str">
        <f>IF(L4540="PAUSE",E4540,IF(anotacoes!G4544=conversao_anotacoes!C4540,conversao_anotacoes!C4540,conversao_anotacoes!D4540))</f>
        <v>NIFONTOV</v>
      </c>
      <c r="K4540" t="str">
        <f t="shared" si="140"/>
        <v>LUCENTI</v>
      </c>
      <c r="L4540" t="str">
        <f>UPPER(anotacoes!H4540)</f>
        <v>ATTACK</v>
      </c>
      <c r="M4540" t="str">
        <f>IF(OR(L4540="ATTACK",L4540="FINTA"),"&lt;TECNICA&gt;",UPPER(anotacoes!I4540))</f>
        <v>&lt;TECNICA&gt;</v>
      </c>
      <c r="N4540" t="str">
        <f>IF(OR(L4540="ATTACK",L4540="FINTA"),UPPER(anotacoes!I4540),"")</f>
        <v>KATA OTOSHI KUZURE</v>
      </c>
      <c r="O4540" s="6">
        <f>IF(anotacoes!N4540=0,"",anotacoes!N4540)</f>
        <v>6</v>
      </c>
      <c r="P4540" t="str">
        <f>IF(anotacoes!M4540=0,"",UPPER(anotacoes!M4540))</f>
        <v/>
      </c>
      <c r="Q4540" t="str">
        <f t="shared" si="141"/>
        <v>INSERT INTO CONVERSAO_LUTA_ACAO (cd_conversao, id_luta, sequencia, momento_inicio, momento_fim, quem_faz, quem_sofre, acao_tipo, acao, tecnica, direcao, pontuacao) VALUES (1, 64, 27, TRIM(' 00:03:24,002'), TRIM(' 00:03:24,002'), 'NIFONTOV', 'LUCENTI', 'ATTACK', '&lt;TECNICA&gt;', 'KATA OTOSHI KUZURE', 6, NULL)</v>
      </c>
      <c r="R4540" t="s">
        <v>10327</v>
      </c>
    </row>
    <row r="4541" spans="1:18" hidden="1" x14ac:dyDescent="0.25">
      <c r="A4541" s="7">
        <f>anotacoes!D4541</f>
        <v>40780</v>
      </c>
      <c r="B4541" t="str">
        <f>anotacoes!C4541</f>
        <v>WORLD CHAMPIONSHIPS PARIS 2011</v>
      </c>
      <c r="C4541" t="str">
        <f>anotacoes!E4541</f>
        <v>LUCENTI</v>
      </c>
      <c r="D4541" t="str">
        <f>anotacoes!F4541</f>
        <v>NIFONTOV</v>
      </c>
      <c r="E4541" t="s">
        <v>10325</v>
      </c>
      <c r="F4541">
        <f>anotacoes!A4541</f>
        <v>64</v>
      </c>
      <c r="G4541">
        <f>anotacoes!B4541</f>
        <v>28</v>
      </c>
      <c r="H4541" t="str">
        <f>anotacoes!K4541</f>
        <v xml:space="preserve"> 00:03:24,002</v>
      </c>
      <c r="I4541" t="str">
        <f>anotacoes!L4541</f>
        <v xml:space="preserve"> 00:03:54,624</v>
      </c>
      <c r="J4541" t="str">
        <f>IF(L4541="PAUSE",E4541,IF(anotacoes!G4545=conversao_anotacoes!C4541,conversao_anotacoes!C4541,conversao_anotacoes!D4541))</f>
        <v>NIFONTOV</v>
      </c>
      <c r="K4541" t="str">
        <f t="shared" si="140"/>
        <v>LUCENTI</v>
      </c>
      <c r="L4541" t="str">
        <f>UPPER(anotacoes!H4541)</f>
        <v>GROUNDWORK COMBAT</v>
      </c>
      <c r="M4541" t="str">
        <f>IF(OR(L4541="ATTACK",L4541="FINTA"),"&lt;TECNICA&gt;",UPPER(anotacoes!I4541))</f>
        <v>DEFENSIVE POSITION</v>
      </c>
      <c r="N4541" t="str">
        <f>IF(OR(L4541="ATTACK",L4541="FINTA"),UPPER(anotacoes!I4541),"")</f>
        <v/>
      </c>
      <c r="O4541" s="6" t="str">
        <f>IF(anotacoes!N4541=0,"",anotacoes!N4541)</f>
        <v/>
      </c>
      <c r="P4541" t="str">
        <f>IF(anotacoes!M4541=0,"",UPPER(anotacoes!M4541))</f>
        <v/>
      </c>
      <c r="Q4541" t="str">
        <f t="shared" si="141"/>
        <v>INSERT INTO CONVERSAO_LUTA_ACAO (cd_conversao, id_luta, sequencia, momento_inicio, momento_fim, quem_faz, quem_sofre, acao_tipo, acao, tecnica, direcao, pontuacao) VALUES (1, 64, 28, TRIM(' 00:03:24,002'), TRIM(' 00:03:54,624'), 'NIFONTOV', 'LUCENTI', 'GROUNDWORK COMBAT', 'DEFENSIVE POSITION', NULL, NULL, NULL)</v>
      </c>
      <c r="R4541" t="s">
        <v>10327</v>
      </c>
    </row>
    <row r="4542" spans="1:18" hidden="1" x14ac:dyDescent="0.25">
      <c r="A4542" s="7">
        <f>anotacoes!D4542</f>
        <v>40780</v>
      </c>
      <c r="B4542" t="str">
        <f>anotacoes!C4542</f>
        <v>WORLD CHAMPIONSHIPS PARIS 2011</v>
      </c>
      <c r="C4542" t="str">
        <f>anotacoes!E4542</f>
        <v>MAGOMEDOV</v>
      </c>
      <c r="D4542" t="str">
        <f>anotacoes!F4542</f>
        <v>STSIASHENKA</v>
      </c>
      <c r="E4542" t="s">
        <v>10325</v>
      </c>
      <c r="F4542">
        <f>anotacoes!A4542</f>
        <v>65</v>
      </c>
      <c r="G4542">
        <f>anotacoes!B4542</f>
        <v>1</v>
      </c>
      <c r="H4542" t="str">
        <f>anotacoes!K4542</f>
        <v xml:space="preserve"> 00:00:01,624</v>
      </c>
      <c r="I4542" t="str">
        <f>anotacoes!L4542</f>
        <v xml:space="preserve"> 00:00:06,014</v>
      </c>
      <c r="J4542" t="str">
        <f>IF(L4542="PAUSE",E4542,IF(anotacoes!G4546=conversao_anotacoes!C4542,conversao_anotacoes!C4542,conversao_anotacoes!D4542))</f>
        <v>MAGOMEDOV</v>
      </c>
      <c r="K4542" t="str">
        <f t="shared" si="140"/>
        <v>STSIASHENKA</v>
      </c>
      <c r="L4542" t="str">
        <f>UPPER(anotacoes!H4542)</f>
        <v>DISPLACEMENT</v>
      </c>
      <c r="M4542" t="str">
        <f>IF(OR(L4542="ATTACK",L4542="FINTA"),"&lt;TECNICA&gt;",UPPER(anotacoes!I4542))</f>
        <v>CIRCULAR LEFT</v>
      </c>
      <c r="N4542" t="str">
        <f>IF(OR(L4542="ATTACK",L4542="FINTA"),UPPER(anotacoes!I4542),"")</f>
        <v/>
      </c>
      <c r="O4542" s="6" t="str">
        <f>IF(anotacoes!N4542=0,"",anotacoes!N4542)</f>
        <v/>
      </c>
      <c r="P4542" t="str">
        <f>IF(anotacoes!M4542=0,"",UPPER(anotacoes!M4542))</f>
        <v/>
      </c>
      <c r="Q4542" t="str">
        <f t="shared" si="141"/>
        <v>INSERT INTO CONVERSAO_LUTA_ACAO (cd_conversao, id_luta, sequencia, momento_inicio, momento_fim, quem_faz, quem_sofre, acao_tipo, acao, tecnica, direcao, pontuacao) VALUES (1, 65, 1, TRIM(' 00:00:01,624'), TRIM(' 00:00:06,014'), 'MAGOMEDOV', 'STSIASHENKA', 'DISPLACEMENT', 'CIRCULAR LEFT', NULL, NULL, NULL)</v>
      </c>
      <c r="R4542" t="s">
        <v>10327</v>
      </c>
    </row>
    <row r="4543" spans="1:18" hidden="1" x14ac:dyDescent="0.25">
      <c r="A4543" s="7">
        <f>anotacoes!D4543</f>
        <v>40780</v>
      </c>
      <c r="B4543" t="str">
        <f>anotacoes!C4543</f>
        <v>WORLD CHAMPIONSHIPS PARIS 2011</v>
      </c>
      <c r="C4543" t="str">
        <f>anotacoes!E4543</f>
        <v>MAGOMEDOV</v>
      </c>
      <c r="D4543" t="str">
        <f>anotacoes!F4543</f>
        <v>STSIASHENKA</v>
      </c>
      <c r="E4543" t="s">
        <v>10325</v>
      </c>
      <c r="F4543">
        <f>anotacoes!A4543</f>
        <v>65</v>
      </c>
      <c r="G4543">
        <f>anotacoes!B4543</f>
        <v>2</v>
      </c>
      <c r="H4543" t="str">
        <f>anotacoes!K4543</f>
        <v xml:space="preserve"> 00:00:06,014</v>
      </c>
      <c r="I4543" t="str">
        <f>anotacoes!L4543</f>
        <v xml:space="preserve"> 00:00:10,682</v>
      </c>
      <c r="J4543" t="str">
        <f>IF(L4543="PAUSE",E4543,IF(anotacoes!G4547=conversao_anotacoes!C4543,conversao_anotacoes!C4543,conversao_anotacoes!D4543))</f>
        <v>MAGOMEDOV</v>
      </c>
      <c r="K4543" t="str">
        <f t="shared" si="140"/>
        <v>STSIASHENKA</v>
      </c>
      <c r="L4543" t="str">
        <f>UPPER(anotacoes!H4543)</f>
        <v>DISPLACEMENT</v>
      </c>
      <c r="M4543" t="str">
        <f>IF(OR(L4543="ATTACK",L4543="FINTA"),"&lt;TECNICA&gt;",UPPER(anotacoes!I4543))</f>
        <v>2-3 STEP HESITANT LEFT</v>
      </c>
      <c r="N4543" t="str">
        <f>IF(OR(L4543="ATTACK",L4543="FINTA"),UPPER(anotacoes!I4543),"")</f>
        <v/>
      </c>
      <c r="O4543" s="6" t="str">
        <f>IF(anotacoes!N4543=0,"",anotacoes!N4543)</f>
        <v/>
      </c>
      <c r="P4543" t="str">
        <f>IF(anotacoes!M4543=0,"",UPPER(anotacoes!M4543))</f>
        <v/>
      </c>
      <c r="Q4543" t="str">
        <f t="shared" si="141"/>
        <v>INSERT INTO CONVERSAO_LUTA_ACAO (cd_conversao, id_luta, sequencia, momento_inicio, momento_fim, quem_faz, quem_sofre, acao_tipo, acao, tecnica, direcao, pontuacao) VALUES (1, 65, 2, TRIM(' 00:00:06,014'), TRIM(' 00:00:10,682'), 'MAGOMEDOV', 'STSIASHENKA', 'DISPLACEMENT', '2-3 STEP HESITANT LEFT', NULL, NULL, NULL)</v>
      </c>
      <c r="R4543" t="s">
        <v>10327</v>
      </c>
    </row>
    <row r="4544" spans="1:18" hidden="1" x14ac:dyDescent="0.25">
      <c r="A4544" s="7">
        <f>anotacoes!D4544</f>
        <v>40780</v>
      </c>
      <c r="B4544" t="str">
        <f>anotacoes!C4544</f>
        <v>WORLD CHAMPIONSHIPS PARIS 2011</v>
      </c>
      <c r="C4544" t="str">
        <f>anotacoes!E4544</f>
        <v>MAGOMEDOV</v>
      </c>
      <c r="D4544" t="str">
        <f>anotacoes!F4544</f>
        <v>STSIASHENKA</v>
      </c>
      <c r="E4544" t="s">
        <v>10325</v>
      </c>
      <c r="F4544">
        <f>anotacoes!A4544</f>
        <v>65</v>
      </c>
      <c r="G4544">
        <f>anotacoes!B4544</f>
        <v>3</v>
      </c>
      <c r="H4544" t="str">
        <f>anotacoes!K4544</f>
        <v xml:space="preserve"> 00:00:10,867</v>
      </c>
      <c r="I4544" t="str">
        <f>anotacoes!L4544</f>
        <v xml:space="preserve"> 00:00:12,448</v>
      </c>
      <c r="J4544" t="str">
        <f>IF(L4544="PAUSE",E4544,IF(anotacoes!G4548=conversao_anotacoes!C4544,conversao_anotacoes!C4544,conversao_anotacoes!D4544))</f>
        <v>MAGOMEDOV</v>
      </c>
      <c r="K4544" t="str">
        <f t="shared" si="140"/>
        <v>STSIASHENKA</v>
      </c>
      <c r="L4544" t="str">
        <f>UPPER(anotacoes!H4544)</f>
        <v>GRIP TIME</v>
      </c>
      <c r="M4544" t="str">
        <f>IF(OR(L4544="ATTACK",L4544="FINTA"),"&lt;TECNICA&gt;",UPPER(anotacoes!I4544))</f>
        <v>RIGHT COLLAR LEFT SLEEVE</v>
      </c>
      <c r="N4544" t="str">
        <f>IF(OR(L4544="ATTACK",L4544="FINTA"),UPPER(anotacoes!I4544),"")</f>
        <v/>
      </c>
      <c r="O4544" s="6" t="str">
        <f>IF(anotacoes!N4544=0,"",anotacoes!N4544)</f>
        <v/>
      </c>
      <c r="P4544" t="str">
        <f>IF(anotacoes!M4544=0,"",UPPER(anotacoes!M4544))</f>
        <v/>
      </c>
      <c r="Q4544" t="str">
        <f t="shared" si="141"/>
        <v>INSERT INTO CONVERSAO_LUTA_ACAO (cd_conversao, id_luta, sequencia, momento_inicio, momento_fim, quem_faz, quem_sofre, acao_tipo, acao, tecnica, direcao, pontuacao) VALUES (1, 65, 3, TRIM(' 00:00:10,867'), TRIM(' 00:00:12,448'), 'MAGOMEDOV', 'STSIASHENKA', 'GRIP TIME', 'RIGHT COLLAR LEFT SLEEVE', NULL, NULL, NULL)</v>
      </c>
      <c r="R4544" t="s">
        <v>10327</v>
      </c>
    </row>
    <row r="4545" spans="1:18" hidden="1" x14ac:dyDescent="0.25">
      <c r="A4545" s="7">
        <f>anotacoes!D4545</f>
        <v>40780</v>
      </c>
      <c r="B4545" t="str">
        <f>anotacoes!C4545</f>
        <v>WORLD CHAMPIONSHIPS PARIS 2011</v>
      </c>
      <c r="C4545" t="str">
        <f>anotacoes!E4545</f>
        <v>MAGOMEDOV</v>
      </c>
      <c r="D4545" t="str">
        <f>anotacoes!F4545</f>
        <v>STSIASHENKA</v>
      </c>
      <c r="E4545" t="s">
        <v>10325</v>
      </c>
      <c r="F4545">
        <f>anotacoes!A4545</f>
        <v>65</v>
      </c>
      <c r="G4545">
        <f>anotacoes!B4545</f>
        <v>4</v>
      </c>
      <c r="H4545" t="str">
        <f>anotacoes!K4545</f>
        <v xml:space="preserve"> 00:00:12,448</v>
      </c>
      <c r="I4545" t="str">
        <f>anotacoes!L4545</f>
        <v xml:space="preserve"> 00:00:13,427</v>
      </c>
      <c r="J4545" t="str">
        <f>IF(L4545="PAUSE",E4545,IF(anotacoes!G4549=conversao_anotacoes!C4545,conversao_anotacoes!C4545,conversao_anotacoes!D4545))</f>
        <v>MAGOMEDOV</v>
      </c>
      <c r="K4545" t="str">
        <f t="shared" si="140"/>
        <v>STSIASHENKA</v>
      </c>
      <c r="L4545" t="str">
        <f>UPPER(anotacoes!H4545)</f>
        <v>ATTACK</v>
      </c>
      <c r="M4545" t="str">
        <f>IF(OR(L4545="ATTACK",L4545="FINTA"),"&lt;TECNICA&gt;",UPPER(anotacoes!I4545))</f>
        <v>&lt;TECNICA&gt;</v>
      </c>
      <c r="N4545" t="str">
        <f>IF(OR(L4545="ATTACK",L4545="FINTA"),UPPER(anotacoes!I4545),"")</f>
        <v>UCHIMATA</v>
      </c>
      <c r="O4545" s="6">
        <f>IF(anotacoes!N4545=0,"",anotacoes!N4545)</f>
        <v>4</v>
      </c>
      <c r="P4545" t="str">
        <f>IF(anotacoes!M4545=0,"",UPPER(anotacoes!M4545))</f>
        <v/>
      </c>
      <c r="Q4545" t="str">
        <f t="shared" si="141"/>
        <v>INSERT INTO CONVERSAO_LUTA_ACAO (cd_conversao, id_luta, sequencia, momento_inicio, momento_fim, quem_faz, quem_sofre, acao_tipo, acao, tecnica, direcao, pontuacao) VALUES (1, 65, 4, TRIM(' 00:00:12,448'), TRIM(' 00:00:13,427'), 'MAGOMEDOV', 'STSIASHENKA', 'ATTACK', '&lt;TECNICA&gt;', 'UCHIMATA', 4, NULL)</v>
      </c>
      <c r="R4545" t="s">
        <v>10327</v>
      </c>
    </row>
    <row r="4546" spans="1:18" hidden="1" x14ac:dyDescent="0.25">
      <c r="A4546" s="7">
        <f>anotacoes!D4546</f>
        <v>40780</v>
      </c>
      <c r="B4546" t="str">
        <f>anotacoes!C4546</f>
        <v>WORLD CHAMPIONSHIPS PARIS 2011</v>
      </c>
      <c r="C4546" t="str">
        <f>anotacoes!E4546</f>
        <v>MAGOMEDOV</v>
      </c>
      <c r="D4546" t="str">
        <f>anotacoes!F4546</f>
        <v>STSIASHENKA</v>
      </c>
      <c r="E4546" t="s">
        <v>10325</v>
      </c>
      <c r="F4546">
        <f>anotacoes!A4546</f>
        <v>65</v>
      </c>
      <c r="G4546">
        <f>anotacoes!B4546</f>
        <v>5</v>
      </c>
      <c r="H4546" t="str">
        <f>anotacoes!K4546</f>
        <v xml:space="preserve"> 00:00:13,427</v>
      </c>
      <c r="I4546" t="str">
        <f>anotacoes!L4546</f>
        <v xml:space="preserve"> 00:00:14,361</v>
      </c>
      <c r="J4546" t="str">
        <f>IF(L4546="PAUSE",E4546,IF(anotacoes!G4550=conversao_anotacoes!C4546,conversao_anotacoes!C4546,conversao_anotacoes!D4546))</f>
        <v>MAGOMEDOV</v>
      </c>
      <c r="K4546" t="str">
        <f t="shared" si="140"/>
        <v>STSIASHENKA</v>
      </c>
      <c r="L4546" t="str">
        <f>UPPER(anotacoes!H4546)</f>
        <v>GRIP TIME</v>
      </c>
      <c r="M4546" t="str">
        <f>IF(OR(L4546="ATTACK",L4546="FINTA"),"&lt;TECNICA&gt;",UPPER(anotacoes!I4546))</f>
        <v>RIGHT COLLAR LEFT SLEEVE</v>
      </c>
      <c r="N4546" t="str">
        <f>IF(OR(L4546="ATTACK",L4546="FINTA"),UPPER(anotacoes!I4546),"")</f>
        <v/>
      </c>
      <c r="O4546" s="6" t="str">
        <f>IF(anotacoes!N4546=0,"",anotacoes!N4546)</f>
        <v/>
      </c>
      <c r="P4546" t="str">
        <f>IF(anotacoes!M4546=0,"",UPPER(anotacoes!M4546))</f>
        <v/>
      </c>
      <c r="Q4546" t="str">
        <f t="shared" si="141"/>
        <v>INSERT INTO CONVERSAO_LUTA_ACAO (cd_conversao, id_luta, sequencia, momento_inicio, momento_fim, quem_faz, quem_sofre, acao_tipo, acao, tecnica, direcao, pontuacao) VALUES (1, 65, 5, TRIM(' 00:00:13,427'), TRIM(' 00:00:14,361'), 'MAGOMEDOV', 'STSIASHENKA', 'GRIP TIME', 'RIGHT COLLAR LEFT SLEEVE', NULL, NULL, NULL)</v>
      </c>
      <c r="R4546" t="s">
        <v>10327</v>
      </c>
    </row>
    <row r="4547" spans="1:18" hidden="1" x14ac:dyDescent="0.25">
      <c r="A4547" s="7">
        <f>anotacoes!D4547</f>
        <v>40780</v>
      </c>
      <c r="B4547" t="str">
        <f>anotacoes!C4547</f>
        <v>WORLD CHAMPIONSHIPS PARIS 2011</v>
      </c>
      <c r="C4547" t="str">
        <f>anotacoes!E4547</f>
        <v>MAGOMEDOV</v>
      </c>
      <c r="D4547" t="str">
        <f>anotacoes!F4547</f>
        <v>STSIASHENKA</v>
      </c>
      <c r="E4547" t="s">
        <v>10325</v>
      </c>
      <c r="F4547">
        <f>anotacoes!A4547</f>
        <v>65</v>
      </c>
      <c r="G4547">
        <f>anotacoes!B4547</f>
        <v>6</v>
      </c>
      <c r="H4547" t="str">
        <f>anotacoes!K4547</f>
        <v xml:space="preserve"> 00:00:14,361</v>
      </c>
      <c r="I4547" t="str">
        <f>anotacoes!L4547</f>
        <v xml:space="preserve"> 00:00:19,051</v>
      </c>
      <c r="J4547" t="str">
        <f>IF(L4547="PAUSE",E4547,IF(anotacoes!G4551=conversao_anotacoes!C4547,conversao_anotacoes!C4547,conversao_anotacoes!D4547))</f>
        <v>MAGOMEDOV</v>
      </c>
      <c r="K4547" t="str">
        <f t="shared" ref="K4547:K4610" si="142">IF(J4547=E4547,"",IF(J4547=C4547,D4547,C4547))</f>
        <v>STSIASHENKA</v>
      </c>
      <c r="L4547" t="str">
        <f>UPPER(anotacoes!H4547)</f>
        <v>GROUNDWORK COMBAT</v>
      </c>
      <c r="M4547" t="str">
        <f>IF(OR(L4547="ATTACK",L4547="FINTA"),"&lt;TECNICA&gt;",UPPER(anotacoes!I4547))</f>
        <v>TRYING TO ATTACK</v>
      </c>
      <c r="N4547" t="str">
        <f>IF(OR(L4547="ATTACK",L4547="FINTA"),UPPER(anotacoes!I4547),"")</f>
        <v/>
      </c>
      <c r="O4547" s="6" t="str">
        <f>IF(anotacoes!N4547=0,"",anotacoes!N4547)</f>
        <v/>
      </c>
      <c r="P4547" t="str">
        <f>IF(anotacoes!M4547=0,"",UPPER(anotacoes!M4547))</f>
        <v/>
      </c>
      <c r="Q4547" t="str">
        <f t="shared" ref="Q4547:Q4610" si="143">CONCATENATE("INSERT INTO CONVERSAO_LUTA_ACAO (cd_conversao, id_luta, sequencia, momento_inicio, momento_fim, quem_faz, quem_sofre, acao_tipo, acao, tecnica, direcao, pontuacao) VALUES (1, ",F4547,", ",G4547,", ","TRIM('",H4547,"')",", ","TRIM('",I4547,"')",", ","'",J4547,"'",", ","'",K4547,"'",", ","'",L4547,"'",", ","'",M4547,"'",", ",IF(N4547="","NULL",CONCATENATE("'",N4547,"'")),", ",IF(O4547="","NULL",O4547),", ",IF(P4547="","NULL",CONCATENATE("'",P4547,"'")),")")</f>
        <v>INSERT INTO CONVERSAO_LUTA_ACAO (cd_conversao, id_luta, sequencia, momento_inicio, momento_fim, quem_faz, quem_sofre, acao_tipo, acao, tecnica, direcao, pontuacao) VALUES (1, 65, 6, TRIM(' 00:00:14,361'), TRIM(' 00:00:19,051'), 'MAGOMEDOV', 'STSIASHENKA', 'GROUNDWORK COMBAT', 'TRYING TO ATTACK', NULL, NULL, NULL)</v>
      </c>
      <c r="R4547" t="s">
        <v>10327</v>
      </c>
    </row>
    <row r="4548" spans="1:18" hidden="1" x14ac:dyDescent="0.25">
      <c r="A4548" s="7">
        <f>anotacoes!D4548</f>
        <v>40780</v>
      </c>
      <c r="B4548" t="str">
        <f>anotacoes!C4548</f>
        <v>WORLD CHAMPIONSHIPS PARIS 2011</v>
      </c>
      <c r="C4548" t="str">
        <f>anotacoes!E4548</f>
        <v>MAGOMEDOV</v>
      </c>
      <c r="D4548" t="str">
        <f>anotacoes!F4548</f>
        <v>STSIASHENKA</v>
      </c>
      <c r="E4548" t="s">
        <v>10325</v>
      </c>
      <c r="F4548">
        <f>anotacoes!A4548</f>
        <v>65</v>
      </c>
      <c r="G4548">
        <f>anotacoes!B4548</f>
        <v>7</v>
      </c>
      <c r="H4548" t="str">
        <f>anotacoes!K4548</f>
        <v xml:space="preserve"> 00:00:19,238</v>
      </c>
      <c r="I4548" t="str">
        <f>anotacoes!L4548</f>
        <v xml:space="preserve"> 00:00:27,415</v>
      </c>
      <c r="J4548" t="str">
        <f>IF(L4548="PAUSE",E4548,IF(anotacoes!G4552=conversao_anotacoes!C4548,conversao_anotacoes!C4548,conversao_anotacoes!D4548))</f>
        <v>&lt;ARBITRO_DESCONHECIDO&gt;</v>
      </c>
      <c r="K4548" t="str">
        <f t="shared" si="142"/>
        <v/>
      </c>
      <c r="L4548" t="str">
        <f>UPPER(anotacoes!H4548)</f>
        <v>PAUSE</v>
      </c>
      <c r="M4548" t="str">
        <f>IF(OR(L4548="ATTACK",L4548="FINTA"),"&lt;TECNICA&gt;",UPPER(anotacoes!I4548))</f>
        <v>&lt;NAO_CLASSIFICADO&gt;</v>
      </c>
      <c r="N4548" t="str">
        <f>IF(OR(L4548="ATTACK",L4548="FINTA"),UPPER(anotacoes!I4548),"")</f>
        <v/>
      </c>
      <c r="O4548" s="6" t="str">
        <f>IF(anotacoes!N4548=0,"",anotacoes!N4548)</f>
        <v/>
      </c>
      <c r="P4548" t="str">
        <f>IF(anotacoes!M4548=0,"",UPPER(anotacoes!M4548))</f>
        <v/>
      </c>
      <c r="Q4548" t="str">
        <f t="shared" si="143"/>
        <v>INSERT INTO CONVERSAO_LUTA_ACAO (cd_conversao, id_luta, sequencia, momento_inicio, momento_fim, quem_faz, quem_sofre, acao_tipo, acao, tecnica, direcao, pontuacao) VALUES (1, 65, 7, TRIM(' 00:00:19,238'), TRIM(' 00:00:27,415'), '&lt;ARBITRO_DESCONHECIDO&gt;', '', 'PAUSE', '&lt;NAO_CLASSIFICADO&gt;', NULL, NULL, NULL)</v>
      </c>
      <c r="R4548" t="s">
        <v>10327</v>
      </c>
    </row>
    <row r="4549" spans="1:18" hidden="1" x14ac:dyDescent="0.25">
      <c r="A4549" s="7">
        <f>anotacoes!D4549</f>
        <v>40780</v>
      </c>
      <c r="B4549" t="str">
        <f>anotacoes!C4549</f>
        <v>WORLD CHAMPIONSHIPS PARIS 2011</v>
      </c>
      <c r="C4549" t="str">
        <f>anotacoes!E4549</f>
        <v>MAGOMEDOV</v>
      </c>
      <c r="D4549" t="str">
        <f>anotacoes!F4549</f>
        <v>STSIASHENKA</v>
      </c>
      <c r="E4549" t="s">
        <v>10325</v>
      </c>
      <c r="F4549">
        <f>anotacoes!A4549</f>
        <v>65</v>
      </c>
      <c r="G4549">
        <f>anotacoes!B4549</f>
        <v>8</v>
      </c>
      <c r="H4549" t="str">
        <f>anotacoes!K4549</f>
        <v xml:space="preserve"> 00:00:27,415</v>
      </c>
      <c r="I4549" t="str">
        <f>anotacoes!L4549</f>
        <v xml:space="preserve"> 00:00:31,404</v>
      </c>
      <c r="J4549" t="str">
        <f>IF(L4549="PAUSE",E4549,IF(anotacoes!G4553=conversao_anotacoes!C4549,conversao_anotacoes!C4549,conversao_anotacoes!D4549))</f>
        <v>MAGOMEDOV</v>
      </c>
      <c r="K4549" t="str">
        <f t="shared" si="142"/>
        <v>STSIASHENKA</v>
      </c>
      <c r="L4549" t="str">
        <f>UPPER(anotacoes!H4549)</f>
        <v>DISPLACEMENT</v>
      </c>
      <c r="M4549" t="str">
        <f>IF(OR(L4549="ATTACK",L4549="FINTA"),"&lt;TECNICA&gt;",UPPER(anotacoes!I4549))</f>
        <v>CIRCULAR RIGHT</v>
      </c>
      <c r="N4549" t="str">
        <f>IF(OR(L4549="ATTACK",L4549="FINTA"),UPPER(anotacoes!I4549),"")</f>
        <v/>
      </c>
      <c r="O4549" s="6" t="str">
        <f>IF(anotacoes!N4549=0,"",anotacoes!N4549)</f>
        <v/>
      </c>
      <c r="P4549" t="str">
        <f>IF(anotacoes!M4549=0,"",UPPER(anotacoes!M4549))</f>
        <v/>
      </c>
      <c r="Q4549" t="str">
        <f t="shared" si="143"/>
        <v>INSERT INTO CONVERSAO_LUTA_ACAO (cd_conversao, id_luta, sequencia, momento_inicio, momento_fim, quem_faz, quem_sofre, acao_tipo, acao, tecnica, direcao, pontuacao) VALUES (1, 65, 8, TRIM(' 00:00:27,415'), TRIM(' 00:00:31,404'), 'MAGOMEDOV', 'STSIASHENKA', 'DISPLACEMENT', 'CIRCULAR RIGHT', NULL, NULL, NULL)</v>
      </c>
      <c r="R4549" t="s">
        <v>10327</v>
      </c>
    </row>
    <row r="4550" spans="1:18" hidden="1" x14ac:dyDescent="0.25">
      <c r="A4550" s="7">
        <f>anotacoes!D4550</f>
        <v>40780</v>
      </c>
      <c r="B4550" t="str">
        <f>anotacoes!C4550</f>
        <v>WORLD CHAMPIONSHIPS PARIS 2011</v>
      </c>
      <c r="C4550" t="str">
        <f>anotacoes!E4550</f>
        <v>MAGOMEDOV</v>
      </c>
      <c r="D4550" t="str">
        <f>anotacoes!F4550</f>
        <v>STSIASHENKA</v>
      </c>
      <c r="E4550" t="s">
        <v>10325</v>
      </c>
      <c r="F4550">
        <f>anotacoes!A4550</f>
        <v>65</v>
      </c>
      <c r="G4550">
        <f>anotacoes!B4550</f>
        <v>9</v>
      </c>
      <c r="H4550" t="str">
        <f>anotacoes!K4550</f>
        <v xml:space="preserve"> 00:00:31,564</v>
      </c>
      <c r="I4550" t="str">
        <f>anotacoes!L4550</f>
        <v xml:space="preserve"> 00:00:33,820</v>
      </c>
      <c r="J4550" t="str">
        <f>IF(L4550="PAUSE",E4550,IF(anotacoes!G4554=conversao_anotacoes!C4550,conversao_anotacoes!C4550,conversao_anotacoes!D4550))</f>
        <v>MAGOMEDOV</v>
      </c>
      <c r="K4550" t="str">
        <f t="shared" si="142"/>
        <v>STSIASHENKA</v>
      </c>
      <c r="L4550" t="str">
        <f>UPPER(anotacoes!H4550)</f>
        <v>DISPLACEMENT</v>
      </c>
      <c r="M4550" t="str">
        <f>IF(OR(L4550="ATTACK",L4550="FINTA"),"&lt;TECNICA&gt;",UPPER(anotacoes!I4550))</f>
        <v>2-3 STEP HESITANT LEFT</v>
      </c>
      <c r="N4550" t="str">
        <f>IF(OR(L4550="ATTACK",L4550="FINTA"),UPPER(anotacoes!I4550),"")</f>
        <v/>
      </c>
      <c r="O4550" s="6" t="str">
        <f>IF(anotacoes!N4550=0,"",anotacoes!N4550)</f>
        <v/>
      </c>
      <c r="P4550" t="str">
        <f>IF(anotacoes!M4550=0,"",UPPER(anotacoes!M4550))</f>
        <v/>
      </c>
      <c r="Q4550" t="str">
        <f t="shared" si="143"/>
        <v>INSERT INTO CONVERSAO_LUTA_ACAO (cd_conversao, id_luta, sequencia, momento_inicio, momento_fim, quem_faz, quem_sofre, acao_tipo, acao, tecnica, direcao, pontuacao) VALUES (1, 65, 9, TRIM(' 00:00:31,564'), TRIM(' 00:00:33,820'), 'MAGOMEDOV', 'STSIASHENKA', 'DISPLACEMENT', '2-3 STEP HESITANT LEFT', NULL, NULL, NULL)</v>
      </c>
      <c r="R4550" t="s">
        <v>10327</v>
      </c>
    </row>
    <row r="4551" spans="1:18" hidden="1" x14ac:dyDescent="0.25">
      <c r="A4551" s="7">
        <f>anotacoes!D4551</f>
        <v>40780</v>
      </c>
      <c r="B4551" t="str">
        <f>anotacoes!C4551</f>
        <v>WORLD CHAMPIONSHIPS PARIS 2011</v>
      </c>
      <c r="C4551" t="str">
        <f>anotacoes!E4551</f>
        <v>MAGOMEDOV</v>
      </c>
      <c r="D4551" t="str">
        <f>anotacoes!F4551</f>
        <v>STSIASHENKA</v>
      </c>
      <c r="E4551" t="s">
        <v>10325</v>
      </c>
      <c r="F4551">
        <f>anotacoes!A4551</f>
        <v>65</v>
      </c>
      <c r="G4551">
        <f>anotacoes!B4551</f>
        <v>10</v>
      </c>
      <c r="H4551" t="str">
        <f>anotacoes!K4551</f>
        <v xml:space="preserve"> 00:00:33,820</v>
      </c>
      <c r="I4551" t="str">
        <f>anotacoes!L4551</f>
        <v xml:space="preserve"> 00:00:40,965</v>
      </c>
      <c r="J4551" t="str">
        <f>IF(L4551="PAUSE",E4551,IF(anotacoes!G4555=conversao_anotacoes!C4551,conversao_anotacoes!C4551,conversao_anotacoes!D4551))</f>
        <v>MAGOMEDOV</v>
      </c>
      <c r="K4551" t="str">
        <f t="shared" si="142"/>
        <v>STSIASHENKA</v>
      </c>
      <c r="L4551" t="str">
        <f>UPPER(anotacoes!H4551)</f>
        <v>GRIP TIME</v>
      </c>
      <c r="M4551" t="str">
        <f>IF(OR(L4551="ATTACK",L4551="FINTA"),"&lt;TECNICA&gt;",UPPER(anotacoes!I4551))</f>
        <v>RIGHT COLLAR RIGHT SLEEVE</v>
      </c>
      <c r="N4551" t="str">
        <f>IF(OR(L4551="ATTACK",L4551="FINTA"),UPPER(anotacoes!I4551),"")</f>
        <v/>
      </c>
      <c r="O4551" s="6" t="str">
        <f>IF(anotacoes!N4551=0,"",anotacoes!N4551)</f>
        <v/>
      </c>
      <c r="P4551" t="str">
        <f>IF(anotacoes!M4551=0,"",UPPER(anotacoes!M4551))</f>
        <v/>
      </c>
      <c r="Q4551" t="str">
        <f t="shared" si="143"/>
        <v>INSERT INTO CONVERSAO_LUTA_ACAO (cd_conversao, id_luta, sequencia, momento_inicio, momento_fim, quem_faz, quem_sofre, acao_tipo, acao, tecnica, direcao, pontuacao) VALUES (1, 65, 10, TRIM(' 00:00:33,820'), TRIM(' 00:00:40,965'), 'MAGOMEDOV', 'STSIASHENKA', 'GRIP TIME', 'RIGHT COLLAR RIGHT SLEEVE', NULL, NULL, NULL)</v>
      </c>
      <c r="R4551" t="s">
        <v>10327</v>
      </c>
    </row>
    <row r="4552" spans="1:18" hidden="1" x14ac:dyDescent="0.25">
      <c r="A4552" s="7">
        <f>anotacoes!D4552</f>
        <v>40780</v>
      </c>
      <c r="B4552" t="str">
        <f>anotacoes!C4552</f>
        <v>WORLD CHAMPIONSHIPS PARIS 2011</v>
      </c>
      <c r="C4552" t="str">
        <f>anotacoes!E4552</f>
        <v>MAGOMEDOV</v>
      </c>
      <c r="D4552" t="str">
        <f>anotacoes!F4552</f>
        <v>STSIASHENKA</v>
      </c>
      <c r="E4552" t="s">
        <v>10325</v>
      </c>
      <c r="F4552">
        <f>anotacoes!A4552</f>
        <v>65</v>
      </c>
      <c r="G4552">
        <f>anotacoes!B4552</f>
        <v>11</v>
      </c>
      <c r="H4552" t="str">
        <f>anotacoes!K4552</f>
        <v xml:space="preserve"> 00:00:40,965</v>
      </c>
      <c r="I4552" t="str">
        <f>anotacoes!L4552</f>
        <v xml:space="preserve"> 00:00:51,760</v>
      </c>
      <c r="J4552" t="str">
        <f>IF(L4552="PAUSE",E4552,IF(anotacoes!G4556=conversao_anotacoes!C4552,conversao_anotacoes!C4552,conversao_anotacoes!D4552))</f>
        <v>&lt;ARBITRO_DESCONHECIDO&gt;</v>
      </c>
      <c r="K4552" t="str">
        <f t="shared" si="142"/>
        <v/>
      </c>
      <c r="L4552" t="str">
        <f>UPPER(anotacoes!H4552)</f>
        <v>PAUSE</v>
      </c>
      <c r="M4552" t="str">
        <f>IF(OR(L4552="ATTACK",L4552="FINTA"),"&lt;TECNICA&gt;",UPPER(anotacoes!I4552))</f>
        <v>&lt;NAO_CLASSIFICADO&gt;</v>
      </c>
      <c r="N4552" t="str">
        <f>IF(OR(L4552="ATTACK",L4552="FINTA"),UPPER(anotacoes!I4552),"")</f>
        <v/>
      </c>
      <c r="O4552" s="6" t="str">
        <f>IF(anotacoes!N4552=0,"",anotacoes!N4552)</f>
        <v/>
      </c>
      <c r="P4552" t="str">
        <f>IF(anotacoes!M4552=0,"",UPPER(anotacoes!M4552))</f>
        <v/>
      </c>
      <c r="Q4552" t="str">
        <f t="shared" si="143"/>
        <v>INSERT INTO CONVERSAO_LUTA_ACAO (cd_conversao, id_luta, sequencia, momento_inicio, momento_fim, quem_faz, quem_sofre, acao_tipo, acao, tecnica, direcao, pontuacao) VALUES (1, 65, 11, TRIM(' 00:00:40,965'), TRIM(' 00:00:51,760'), '&lt;ARBITRO_DESCONHECIDO&gt;', '', 'PAUSE', '&lt;NAO_CLASSIFICADO&gt;', NULL, NULL, NULL)</v>
      </c>
      <c r="R4552" t="s">
        <v>10327</v>
      </c>
    </row>
    <row r="4553" spans="1:18" hidden="1" x14ac:dyDescent="0.25">
      <c r="A4553" s="7">
        <f>anotacoes!D4553</f>
        <v>40780</v>
      </c>
      <c r="B4553" t="str">
        <f>anotacoes!C4553</f>
        <v>WORLD CHAMPIONSHIPS PARIS 2011</v>
      </c>
      <c r="C4553" t="str">
        <f>anotacoes!E4553</f>
        <v>MAGOMEDOV</v>
      </c>
      <c r="D4553" t="str">
        <f>anotacoes!F4553</f>
        <v>STSIASHENKA</v>
      </c>
      <c r="E4553" t="s">
        <v>10325</v>
      </c>
      <c r="F4553">
        <f>anotacoes!A4553</f>
        <v>65</v>
      </c>
      <c r="G4553">
        <f>anotacoes!B4553</f>
        <v>12</v>
      </c>
      <c r="H4553" t="str">
        <f>anotacoes!K4553</f>
        <v xml:space="preserve"> 00:00:51,938</v>
      </c>
      <c r="I4553" t="str">
        <f>anotacoes!L4553</f>
        <v xml:space="preserve"> 00:00:56,972</v>
      </c>
      <c r="J4553" t="str">
        <f>IF(L4553="PAUSE",E4553,IF(anotacoes!G4557=conversao_anotacoes!C4553,conversao_anotacoes!C4553,conversao_anotacoes!D4553))</f>
        <v>MAGOMEDOV</v>
      </c>
      <c r="K4553" t="str">
        <f t="shared" si="142"/>
        <v>STSIASHENKA</v>
      </c>
      <c r="L4553" t="str">
        <f>UPPER(anotacoes!H4553)</f>
        <v>DISPLACEMENT</v>
      </c>
      <c r="M4553" t="str">
        <f>IF(OR(L4553="ATTACK",L4553="FINTA"),"&lt;TECNICA&gt;",UPPER(anotacoes!I4553))</f>
        <v>CIRCULAR RIGHT</v>
      </c>
      <c r="N4553" t="str">
        <f>IF(OR(L4553="ATTACK",L4553="FINTA"),UPPER(anotacoes!I4553),"")</f>
        <v/>
      </c>
      <c r="O4553" s="6" t="str">
        <f>IF(anotacoes!N4553=0,"",anotacoes!N4553)</f>
        <v/>
      </c>
      <c r="P4553" t="str">
        <f>IF(anotacoes!M4553=0,"",UPPER(anotacoes!M4553))</f>
        <v/>
      </c>
      <c r="Q4553" t="str">
        <f t="shared" si="143"/>
        <v>INSERT INTO CONVERSAO_LUTA_ACAO (cd_conversao, id_luta, sequencia, momento_inicio, momento_fim, quem_faz, quem_sofre, acao_tipo, acao, tecnica, direcao, pontuacao) VALUES (1, 65, 12, TRIM(' 00:00:51,938'), TRIM(' 00:00:56,972'), 'MAGOMEDOV', 'STSIASHENKA', 'DISPLACEMENT', 'CIRCULAR RIGHT', NULL, NULL, NULL)</v>
      </c>
      <c r="R4553" t="s">
        <v>10327</v>
      </c>
    </row>
    <row r="4554" spans="1:18" hidden="1" x14ac:dyDescent="0.25">
      <c r="A4554" s="7">
        <f>anotacoes!D4554</f>
        <v>40780</v>
      </c>
      <c r="B4554" t="str">
        <f>anotacoes!C4554</f>
        <v>WORLD CHAMPIONSHIPS PARIS 2011</v>
      </c>
      <c r="C4554" t="str">
        <f>anotacoes!E4554</f>
        <v>MAGOMEDOV</v>
      </c>
      <c r="D4554" t="str">
        <f>anotacoes!F4554</f>
        <v>STSIASHENKA</v>
      </c>
      <c r="E4554" t="s">
        <v>10325</v>
      </c>
      <c r="F4554">
        <f>anotacoes!A4554</f>
        <v>65</v>
      </c>
      <c r="G4554">
        <f>anotacoes!B4554</f>
        <v>13</v>
      </c>
      <c r="H4554" t="str">
        <f>anotacoes!K4554</f>
        <v xml:space="preserve"> 00:00:56,972</v>
      </c>
      <c r="I4554" t="str">
        <f>anotacoes!L4554</f>
        <v xml:space="preserve"> 00:00:58,249</v>
      </c>
      <c r="J4554" t="str">
        <f>IF(L4554="PAUSE",E4554,IF(anotacoes!G4558=conversao_anotacoes!C4554,conversao_anotacoes!C4554,conversao_anotacoes!D4554))</f>
        <v>MAGOMEDOV</v>
      </c>
      <c r="K4554" t="str">
        <f t="shared" si="142"/>
        <v>STSIASHENKA</v>
      </c>
      <c r="L4554" t="str">
        <f>UPPER(anotacoes!H4554)</f>
        <v>DISPLACEMENT</v>
      </c>
      <c r="M4554" t="str">
        <f>IF(OR(L4554="ATTACK",L4554="FINTA"),"&lt;TECNICA&gt;",UPPER(anotacoes!I4554))</f>
        <v>CIRCULAR LEFT</v>
      </c>
      <c r="N4554" t="str">
        <f>IF(OR(L4554="ATTACK",L4554="FINTA"),UPPER(anotacoes!I4554),"")</f>
        <v/>
      </c>
      <c r="O4554" s="6" t="str">
        <f>IF(anotacoes!N4554=0,"",anotacoes!N4554)</f>
        <v/>
      </c>
      <c r="P4554" t="str">
        <f>IF(anotacoes!M4554=0,"",UPPER(anotacoes!M4554))</f>
        <v/>
      </c>
      <c r="Q4554" t="str">
        <f t="shared" si="143"/>
        <v>INSERT INTO CONVERSAO_LUTA_ACAO (cd_conversao, id_luta, sequencia, momento_inicio, momento_fim, quem_faz, quem_sofre, acao_tipo, acao, tecnica, direcao, pontuacao) VALUES (1, 65, 13, TRIM(' 00:00:56,972'), TRIM(' 00:00:58,249'), 'MAGOMEDOV', 'STSIASHENKA', 'DISPLACEMENT', 'CIRCULAR LEFT', NULL, NULL, NULL)</v>
      </c>
      <c r="R4554" t="s">
        <v>10327</v>
      </c>
    </row>
    <row r="4555" spans="1:18" hidden="1" x14ac:dyDescent="0.25">
      <c r="A4555" s="7">
        <f>anotacoes!D4555</f>
        <v>40780</v>
      </c>
      <c r="B4555" t="str">
        <f>anotacoes!C4555</f>
        <v>WORLD CHAMPIONSHIPS PARIS 2011</v>
      </c>
      <c r="C4555" t="str">
        <f>anotacoes!E4555</f>
        <v>MAGOMEDOV</v>
      </c>
      <c r="D4555" t="str">
        <f>anotacoes!F4555</f>
        <v>STSIASHENKA</v>
      </c>
      <c r="E4555" t="s">
        <v>10325</v>
      </c>
      <c r="F4555">
        <f>anotacoes!A4555</f>
        <v>65</v>
      </c>
      <c r="G4555">
        <f>anotacoes!B4555</f>
        <v>14</v>
      </c>
      <c r="H4555" t="str">
        <f>anotacoes!K4555</f>
        <v xml:space="preserve"> 00:00:58,410</v>
      </c>
      <c r="I4555" t="str">
        <f>anotacoes!L4555</f>
        <v xml:space="preserve"> 00:01:40,080</v>
      </c>
      <c r="J4555" t="str">
        <f>IF(L4555="PAUSE",E4555,IF(anotacoes!G4559=conversao_anotacoes!C4555,conversao_anotacoes!C4555,conversao_anotacoes!D4555))</f>
        <v>MAGOMEDOV</v>
      </c>
      <c r="K4555" t="str">
        <f t="shared" si="142"/>
        <v>STSIASHENKA</v>
      </c>
      <c r="L4555" t="str">
        <f>UPPER(anotacoes!H4555)</f>
        <v>DISPLACEMENT</v>
      </c>
      <c r="M4555" t="str">
        <f>IF(OR(L4555="ATTACK",L4555="FINTA"),"&lt;TECNICA&gt;",UPPER(anotacoes!I4555))</f>
        <v>2-3 STEP HESITANT LEFT</v>
      </c>
      <c r="N4555" t="str">
        <f>IF(OR(L4555="ATTACK",L4555="FINTA"),UPPER(anotacoes!I4555),"")</f>
        <v/>
      </c>
      <c r="O4555" s="6" t="str">
        <f>IF(anotacoes!N4555=0,"",anotacoes!N4555)</f>
        <v/>
      </c>
      <c r="P4555" t="str">
        <f>IF(anotacoes!M4555=0,"",UPPER(anotacoes!M4555))</f>
        <v/>
      </c>
      <c r="Q4555" t="str">
        <f t="shared" si="143"/>
        <v>INSERT INTO CONVERSAO_LUTA_ACAO (cd_conversao, id_luta, sequencia, momento_inicio, momento_fim, quem_faz, quem_sofre, acao_tipo, acao, tecnica, direcao, pontuacao) VALUES (1, 65, 14, TRIM(' 00:00:58,410'), TRIM(' 00:01:40,080'), 'MAGOMEDOV', 'STSIASHENKA', 'DISPLACEMENT', '2-3 STEP HESITANT LEFT', NULL, NULL, NULL)</v>
      </c>
      <c r="R4555" t="s">
        <v>10327</v>
      </c>
    </row>
    <row r="4556" spans="1:18" hidden="1" x14ac:dyDescent="0.25">
      <c r="A4556" s="7">
        <f>anotacoes!D4556</f>
        <v>40780</v>
      </c>
      <c r="B4556" t="str">
        <f>anotacoes!C4556</f>
        <v>WORLD CHAMPIONSHIPS PARIS 2011</v>
      </c>
      <c r="C4556" t="str">
        <f>anotacoes!E4556</f>
        <v>MAGOMEDOV</v>
      </c>
      <c r="D4556" t="str">
        <f>anotacoes!F4556</f>
        <v>STSIASHENKA</v>
      </c>
      <c r="E4556" t="s">
        <v>10325</v>
      </c>
      <c r="F4556">
        <f>anotacoes!A4556</f>
        <v>65</v>
      </c>
      <c r="G4556">
        <f>anotacoes!B4556</f>
        <v>15</v>
      </c>
      <c r="H4556" t="str">
        <f>anotacoes!K4556</f>
        <v xml:space="preserve"> 00:01:40,080</v>
      </c>
      <c r="I4556" t="str">
        <f>anotacoes!L4556</f>
        <v xml:space="preserve"> 00:01:44,660</v>
      </c>
      <c r="J4556" t="str">
        <f>IF(L4556="PAUSE",E4556,IF(anotacoes!G4560=conversao_anotacoes!C4556,conversao_anotacoes!C4556,conversao_anotacoes!D4556))</f>
        <v>MAGOMEDOV</v>
      </c>
      <c r="K4556" t="str">
        <f t="shared" si="142"/>
        <v>STSIASHENKA</v>
      </c>
      <c r="L4556" t="str">
        <f>UPPER(anotacoes!H4556)</f>
        <v>GRIP TIME</v>
      </c>
      <c r="M4556" t="str">
        <f>IF(OR(L4556="ATTACK",L4556="FINTA"),"&lt;TECNICA&gt;",UPPER(anotacoes!I4556))</f>
        <v>RIGHT COLLAR</v>
      </c>
      <c r="N4556" t="str">
        <f>IF(OR(L4556="ATTACK",L4556="FINTA"),UPPER(anotacoes!I4556),"")</f>
        <v/>
      </c>
      <c r="O4556" s="6" t="str">
        <f>IF(anotacoes!N4556=0,"",anotacoes!N4556)</f>
        <v/>
      </c>
      <c r="P4556" t="str">
        <f>IF(anotacoes!M4556=0,"",UPPER(anotacoes!M4556))</f>
        <v/>
      </c>
      <c r="Q4556" t="str">
        <f t="shared" si="143"/>
        <v>INSERT INTO CONVERSAO_LUTA_ACAO (cd_conversao, id_luta, sequencia, momento_inicio, momento_fim, quem_faz, quem_sofre, acao_tipo, acao, tecnica, direcao, pontuacao) VALUES (1, 65, 15, TRIM(' 00:01:40,080'), TRIM(' 00:01:44,660'), 'MAGOMEDOV', 'STSIASHENKA', 'GRIP TIME', 'RIGHT COLLAR', NULL, NULL, NULL)</v>
      </c>
      <c r="R4556" t="s">
        <v>10327</v>
      </c>
    </row>
    <row r="4557" spans="1:18" hidden="1" x14ac:dyDescent="0.25">
      <c r="A4557" s="7">
        <f>anotacoes!D4557</f>
        <v>40780</v>
      </c>
      <c r="B4557" t="str">
        <f>anotacoes!C4557</f>
        <v>WORLD CHAMPIONSHIPS PARIS 2011</v>
      </c>
      <c r="C4557" t="str">
        <f>anotacoes!E4557</f>
        <v>MAGOMEDOV</v>
      </c>
      <c r="D4557" t="str">
        <f>anotacoes!F4557</f>
        <v>STSIASHENKA</v>
      </c>
      <c r="E4557" t="s">
        <v>10325</v>
      </c>
      <c r="F4557">
        <f>anotacoes!A4557</f>
        <v>65</v>
      </c>
      <c r="G4557">
        <f>anotacoes!B4557</f>
        <v>16</v>
      </c>
      <c r="H4557" t="str">
        <f>anotacoes!K4557</f>
        <v xml:space="preserve"> 00:01:44,660</v>
      </c>
      <c r="I4557" t="str">
        <f>anotacoes!L4557</f>
        <v xml:space="preserve"> 00:01:44,660</v>
      </c>
      <c r="J4557" t="str">
        <f>IF(L4557="PAUSE",E4557,IF(anotacoes!G4561=conversao_anotacoes!C4557,conversao_anotacoes!C4557,conversao_anotacoes!D4557))</f>
        <v>MAGOMEDOV</v>
      </c>
      <c r="K4557" t="str">
        <f t="shared" si="142"/>
        <v>STSIASHENKA</v>
      </c>
      <c r="L4557" t="str">
        <f>UPPER(anotacoes!H4557)</f>
        <v>DEFENSE</v>
      </c>
      <c r="M4557" t="str">
        <f>IF(OR(L4557="ATTACK",L4557="FINTA"),"&lt;TECNICA&gt;",UPPER(anotacoes!I4557))</f>
        <v>TAE-SABAKI LEFT INCLINED</v>
      </c>
      <c r="N4557" t="str">
        <f>IF(OR(L4557="ATTACK",L4557="FINTA"),UPPER(anotacoes!I4557),"")</f>
        <v/>
      </c>
      <c r="O4557" s="6" t="str">
        <f>IF(anotacoes!N4557=0,"",anotacoes!N4557)</f>
        <v/>
      </c>
      <c r="P4557" t="str">
        <f>IF(anotacoes!M4557=0,"",UPPER(anotacoes!M4557))</f>
        <v/>
      </c>
      <c r="Q4557" t="str">
        <f t="shared" si="143"/>
        <v>INSERT INTO CONVERSAO_LUTA_ACAO (cd_conversao, id_luta, sequencia, momento_inicio, momento_fim, quem_faz, quem_sofre, acao_tipo, acao, tecnica, direcao, pontuacao) VALUES (1, 65, 16, TRIM(' 00:01:44,660'), TRIM(' 00:01:44,660'), 'MAGOMEDOV', 'STSIASHENKA', 'DEFENSE', 'TAE-SABAKI LEFT INCLINED', NULL, NULL, NULL)</v>
      </c>
      <c r="R4557" t="s">
        <v>10327</v>
      </c>
    </row>
    <row r="4558" spans="1:18" hidden="1" x14ac:dyDescent="0.25">
      <c r="A4558" s="7">
        <f>anotacoes!D4558</f>
        <v>40780</v>
      </c>
      <c r="B4558" t="str">
        <f>anotacoes!C4558</f>
        <v>WORLD CHAMPIONSHIPS PARIS 2011</v>
      </c>
      <c r="C4558" t="str">
        <f>anotacoes!E4558</f>
        <v>MAGOMEDOV</v>
      </c>
      <c r="D4558" t="str">
        <f>anotacoes!F4558</f>
        <v>STSIASHENKA</v>
      </c>
      <c r="E4558" t="s">
        <v>10325</v>
      </c>
      <c r="F4558">
        <f>anotacoes!A4558</f>
        <v>65</v>
      </c>
      <c r="G4558">
        <f>anotacoes!B4558</f>
        <v>17</v>
      </c>
      <c r="H4558" t="str">
        <f>anotacoes!K4558</f>
        <v xml:space="preserve"> 00:01:44,660</v>
      </c>
      <c r="I4558" t="str">
        <f>anotacoes!L4558</f>
        <v xml:space="preserve"> 00:01:49,665</v>
      </c>
      <c r="J4558" t="str">
        <f>IF(L4558="PAUSE",E4558,IF(anotacoes!G4562=conversao_anotacoes!C4558,conversao_anotacoes!C4558,conversao_anotacoes!D4558))</f>
        <v>MAGOMEDOV</v>
      </c>
      <c r="K4558" t="str">
        <f t="shared" si="142"/>
        <v>STSIASHENKA</v>
      </c>
      <c r="L4558" t="str">
        <f>UPPER(anotacoes!H4558)</f>
        <v>GROUNDWORK COMBAT</v>
      </c>
      <c r="M4558" t="str">
        <f>IF(OR(L4558="ATTACK",L4558="FINTA"),"&lt;TECNICA&gt;",UPPER(anotacoes!I4558))</f>
        <v>&lt;LUTA_SOLO&gt;</v>
      </c>
      <c r="N4558" t="str">
        <f>IF(OR(L4558="ATTACK",L4558="FINTA"),UPPER(anotacoes!I4558),"")</f>
        <v/>
      </c>
      <c r="O4558" s="6" t="str">
        <f>IF(anotacoes!N4558=0,"",anotacoes!N4558)</f>
        <v/>
      </c>
      <c r="P4558" t="str">
        <f>IF(anotacoes!M4558=0,"",UPPER(anotacoes!M4558))</f>
        <v/>
      </c>
      <c r="Q4558" t="str">
        <f t="shared" si="143"/>
        <v>INSERT INTO CONVERSAO_LUTA_ACAO (cd_conversao, id_luta, sequencia, momento_inicio, momento_fim, quem_faz, quem_sofre, acao_tipo, acao, tecnica, direcao, pontuacao) VALUES (1, 65, 17, TRIM(' 00:01:44,660'), TRIM(' 00:01:49,665'), 'MAGOMEDOV', 'STSIASHENKA', 'GROUNDWORK COMBAT', '&lt;LUTA_SOLO&gt;', NULL, NULL, NULL)</v>
      </c>
      <c r="R4558" t="s">
        <v>10327</v>
      </c>
    </row>
    <row r="4559" spans="1:18" hidden="1" x14ac:dyDescent="0.25">
      <c r="A4559" s="7">
        <f>anotacoes!D4559</f>
        <v>40780</v>
      </c>
      <c r="B4559" t="str">
        <f>anotacoes!C4559</f>
        <v>WORLD CHAMPIONSHIPS PARIS 2011</v>
      </c>
      <c r="C4559" t="str">
        <f>anotacoes!E4559</f>
        <v>MAGOMEDOV</v>
      </c>
      <c r="D4559" t="str">
        <f>anotacoes!F4559</f>
        <v>STSIASHENKA</v>
      </c>
      <c r="E4559" t="s">
        <v>10325</v>
      </c>
      <c r="F4559">
        <f>anotacoes!A4559</f>
        <v>65</v>
      </c>
      <c r="G4559">
        <f>anotacoes!B4559</f>
        <v>18</v>
      </c>
      <c r="H4559" t="str">
        <f>anotacoes!K4559</f>
        <v xml:space="preserve"> 00:01:49,822</v>
      </c>
      <c r="I4559" t="str">
        <f>anotacoes!L4559</f>
        <v xml:space="preserve"> 00:01:55,111</v>
      </c>
      <c r="J4559" t="str">
        <f>IF(L4559="PAUSE",E4559,IF(anotacoes!G4563=conversao_anotacoes!C4559,conversao_anotacoes!C4559,conversao_anotacoes!D4559))</f>
        <v>&lt;ARBITRO_DESCONHECIDO&gt;</v>
      </c>
      <c r="K4559" t="str">
        <f t="shared" si="142"/>
        <v/>
      </c>
      <c r="L4559" t="str">
        <f>UPPER(anotacoes!H4559)</f>
        <v>PAUSE</v>
      </c>
      <c r="M4559" t="str">
        <f>IF(OR(L4559="ATTACK",L4559="FINTA"),"&lt;TECNICA&gt;",UPPER(anotacoes!I4559))</f>
        <v>&lt;NAO_CLASSIFICADO&gt;</v>
      </c>
      <c r="N4559" t="str">
        <f>IF(OR(L4559="ATTACK",L4559="FINTA"),UPPER(anotacoes!I4559),"")</f>
        <v/>
      </c>
      <c r="O4559" s="6" t="str">
        <f>IF(anotacoes!N4559=0,"",anotacoes!N4559)</f>
        <v/>
      </c>
      <c r="P4559" t="str">
        <f>IF(anotacoes!M4559=0,"",UPPER(anotacoes!M4559))</f>
        <v/>
      </c>
      <c r="Q4559" t="str">
        <f t="shared" si="143"/>
        <v>INSERT INTO CONVERSAO_LUTA_ACAO (cd_conversao, id_luta, sequencia, momento_inicio, momento_fim, quem_faz, quem_sofre, acao_tipo, acao, tecnica, direcao, pontuacao) VALUES (1, 65, 18, TRIM(' 00:01:49,822'), TRIM(' 00:01:55,111'), '&lt;ARBITRO_DESCONHECIDO&gt;', '', 'PAUSE', '&lt;NAO_CLASSIFICADO&gt;', NULL, NULL, NULL)</v>
      </c>
      <c r="R4559" t="s">
        <v>10327</v>
      </c>
    </row>
    <row r="4560" spans="1:18" hidden="1" x14ac:dyDescent="0.25">
      <c r="A4560" s="7">
        <f>anotacoes!D4560</f>
        <v>40780</v>
      </c>
      <c r="B4560" t="str">
        <f>anotacoes!C4560</f>
        <v>WORLD CHAMPIONSHIPS PARIS 2011</v>
      </c>
      <c r="C4560" t="str">
        <f>anotacoes!E4560</f>
        <v>MAGOMEDOV</v>
      </c>
      <c r="D4560" t="str">
        <f>anotacoes!F4560</f>
        <v>STSIASHENKA</v>
      </c>
      <c r="E4560" t="s">
        <v>10325</v>
      </c>
      <c r="F4560">
        <f>anotacoes!A4560</f>
        <v>65</v>
      </c>
      <c r="G4560">
        <f>anotacoes!B4560</f>
        <v>19</v>
      </c>
      <c r="H4560" t="str">
        <f>anotacoes!K4560</f>
        <v xml:space="preserve"> 00:01:55,271</v>
      </c>
      <c r="I4560" t="str">
        <f>anotacoes!L4560</f>
        <v xml:space="preserve"> 00:02:00,092</v>
      </c>
      <c r="J4560" t="str">
        <f>IF(L4560="PAUSE",E4560,IF(anotacoes!G4564=conversao_anotacoes!C4560,conversao_anotacoes!C4560,conversao_anotacoes!D4560))</f>
        <v>MAGOMEDOV</v>
      </c>
      <c r="K4560" t="str">
        <f t="shared" si="142"/>
        <v>STSIASHENKA</v>
      </c>
      <c r="L4560" t="str">
        <f>UPPER(anotacoes!H4560)</f>
        <v>DISPLACEMENT</v>
      </c>
      <c r="M4560" t="str">
        <f>IF(OR(L4560="ATTACK",L4560="FINTA"),"&lt;TECNICA&gt;",UPPER(anotacoes!I4560))</f>
        <v>CIRCULAR RIGHT</v>
      </c>
      <c r="N4560" t="str">
        <f>IF(OR(L4560="ATTACK",L4560="FINTA"),UPPER(anotacoes!I4560),"")</f>
        <v/>
      </c>
      <c r="O4560" s="6" t="str">
        <f>IF(anotacoes!N4560=0,"",anotacoes!N4560)</f>
        <v/>
      </c>
      <c r="P4560" t="str">
        <f>IF(anotacoes!M4560=0,"",UPPER(anotacoes!M4560))</f>
        <v/>
      </c>
      <c r="Q4560" t="str">
        <f t="shared" si="143"/>
        <v>INSERT INTO CONVERSAO_LUTA_ACAO (cd_conversao, id_luta, sequencia, momento_inicio, momento_fim, quem_faz, quem_sofre, acao_tipo, acao, tecnica, direcao, pontuacao) VALUES (1, 65, 19, TRIM(' 00:01:55,271'), TRIM(' 00:02:00,092'), 'MAGOMEDOV', 'STSIASHENKA', 'DISPLACEMENT', 'CIRCULAR RIGHT', NULL, NULL, NULL)</v>
      </c>
      <c r="R4560" t="s">
        <v>10327</v>
      </c>
    </row>
    <row r="4561" spans="1:18" hidden="1" x14ac:dyDescent="0.25">
      <c r="A4561" s="7">
        <f>anotacoes!D4561</f>
        <v>40780</v>
      </c>
      <c r="B4561" t="str">
        <f>anotacoes!C4561</f>
        <v>WORLD CHAMPIONSHIPS PARIS 2011</v>
      </c>
      <c r="C4561" t="str">
        <f>anotacoes!E4561</f>
        <v>MAGOMEDOV</v>
      </c>
      <c r="D4561" t="str">
        <f>anotacoes!F4561</f>
        <v>STSIASHENKA</v>
      </c>
      <c r="E4561" t="s">
        <v>10325</v>
      </c>
      <c r="F4561">
        <f>anotacoes!A4561</f>
        <v>65</v>
      </c>
      <c r="G4561">
        <f>anotacoes!B4561</f>
        <v>20</v>
      </c>
      <c r="H4561" t="str">
        <f>anotacoes!K4561</f>
        <v xml:space="preserve"> 00:02:00,259</v>
      </c>
      <c r="I4561" t="str">
        <f>anotacoes!L4561</f>
        <v xml:space="preserve"> 00:02:01,869</v>
      </c>
      <c r="J4561" t="str">
        <f>IF(L4561="PAUSE",E4561,IF(anotacoes!G4565=conversao_anotacoes!C4561,conversao_anotacoes!C4561,conversao_anotacoes!D4561))</f>
        <v>MAGOMEDOV</v>
      </c>
      <c r="K4561" t="str">
        <f t="shared" si="142"/>
        <v>STSIASHENKA</v>
      </c>
      <c r="L4561" t="str">
        <f>UPPER(anotacoes!H4561)</f>
        <v>DISPLACEMENT</v>
      </c>
      <c r="M4561" t="str">
        <f>IF(OR(L4561="ATTACK",L4561="FINTA"),"&lt;TECNICA&gt;",UPPER(anotacoes!I4561))</f>
        <v>2-3 STEP HESITANT LEFT</v>
      </c>
      <c r="N4561" t="str">
        <f>IF(OR(L4561="ATTACK",L4561="FINTA"),UPPER(anotacoes!I4561),"")</f>
        <v/>
      </c>
      <c r="O4561" s="6" t="str">
        <f>IF(anotacoes!N4561=0,"",anotacoes!N4561)</f>
        <v/>
      </c>
      <c r="P4561" t="str">
        <f>IF(anotacoes!M4561=0,"",UPPER(anotacoes!M4561))</f>
        <v/>
      </c>
      <c r="Q4561" t="str">
        <f t="shared" si="143"/>
        <v>INSERT INTO CONVERSAO_LUTA_ACAO (cd_conversao, id_luta, sequencia, momento_inicio, momento_fim, quem_faz, quem_sofre, acao_tipo, acao, tecnica, direcao, pontuacao) VALUES (1, 65, 20, TRIM(' 00:02:00,259'), TRIM(' 00:02:01,869'), 'MAGOMEDOV', 'STSIASHENKA', 'DISPLACEMENT', '2-3 STEP HESITANT LEFT', NULL, NULL, NULL)</v>
      </c>
      <c r="R4561" t="s">
        <v>10327</v>
      </c>
    </row>
    <row r="4562" spans="1:18" hidden="1" x14ac:dyDescent="0.25">
      <c r="A4562" s="7">
        <f>anotacoes!D4562</f>
        <v>40780</v>
      </c>
      <c r="B4562" t="str">
        <f>anotacoes!C4562</f>
        <v>WORLD CHAMPIONSHIPS PARIS 2011</v>
      </c>
      <c r="C4562" t="str">
        <f>anotacoes!E4562</f>
        <v>MAGOMEDOV</v>
      </c>
      <c r="D4562" t="str">
        <f>anotacoes!F4562</f>
        <v>STSIASHENKA</v>
      </c>
      <c r="E4562" t="s">
        <v>10325</v>
      </c>
      <c r="F4562">
        <f>anotacoes!A4562</f>
        <v>65</v>
      </c>
      <c r="G4562">
        <f>anotacoes!B4562</f>
        <v>21</v>
      </c>
      <c r="H4562" t="str">
        <f>anotacoes!K4562</f>
        <v xml:space="preserve"> 00:02:01,869</v>
      </c>
      <c r="I4562" t="str">
        <f>anotacoes!L4562</f>
        <v xml:space="preserve"> 00:02:05,261</v>
      </c>
      <c r="J4562" t="str">
        <f>IF(L4562="PAUSE",E4562,IF(anotacoes!G4566=conversao_anotacoes!C4562,conversao_anotacoes!C4562,conversao_anotacoes!D4562))</f>
        <v>MAGOMEDOV</v>
      </c>
      <c r="K4562" t="str">
        <f t="shared" si="142"/>
        <v>STSIASHENKA</v>
      </c>
      <c r="L4562" t="str">
        <f>UPPER(anotacoes!H4562)</f>
        <v>GRIP TIME</v>
      </c>
      <c r="M4562" t="str">
        <f>IF(OR(L4562="ATTACK",L4562="FINTA"),"&lt;TECNICA&gt;",UPPER(anotacoes!I4562))</f>
        <v>RIGHT COLLAR</v>
      </c>
      <c r="N4562" t="str">
        <f>IF(OR(L4562="ATTACK",L4562="FINTA"),UPPER(anotacoes!I4562),"")</f>
        <v/>
      </c>
      <c r="O4562" s="6" t="str">
        <f>IF(anotacoes!N4562=0,"",anotacoes!N4562)</f>
        <v/>
      </c>
      <c r="P4562" t="str">
        <f>IF(anotacoes!M4562=0,"",UPPER(anotacoes!M4562))</f>
        <v/>
      </c>
      <c r="Q4562" t="str">
        <f t="shared" si="143"/>
        <v>INSERT INTO CONVERSAO_LUTA_ACAO (cd_conversao, id_luta, sequencia, momento_inicio, momento_fim, quem_faz, quem_sofre, acao_tipo, acao, tecnica, direcao, pontuacao) VALUES (1, 65, 21, TRIM(' 00:02:01,869'), TRIM(' 00:02:05,261'), 'MAGOMEDOV', 'STSIASHENKA', 'GRIP TIME', 'RIGHT COLLAR', NULL, NULL, NULL)</v>
      </c>
      <c r="R4562" t="s">
        <v>10327</v>
      </c>
    </row>
    <row r="4563" spans="1:18" hidden="1" x14ac:dyDescent="0.25">
      <c r="A4563" s="7">
        <f>anotacoes!D4563</f>
        <v>40780</v>
      </c>
      <c r="B4563" t="str">
        <f>anotacoes!C4563</f>
        <v>WORLD CHAMPIONSHIPS PARIS 2011</v>
      </c>
      <c r="C4563" t="str">
        <f>anotacoes!E4563</f>
        <v>MAGOMEDOV</v>
      </c>
      <c r="D4563" t="str">
        <f>anotacoes!F4563</f>
        <v>STSIASHENKA</v>
      </c>
      <c r="E4563" t="s">
        <v>10325</v>
      </c>
      <c r="F4563">
        <f>anotacoes!A4563</f>
        <v>65</v>
      </c>
      <c r="G4563">
        <f>anotacoes!B4563</f>
        <v>22</v>
      </c>
      <c r="H4563" t="str">
        <f>anotacoes!K4563</f>
        <v xml:space="preserve"> 00:02:05,261</v>
      </c>
      <c r="I4563" t="str">
        <f>anotacoes!L4563</f>
        <v xml:space="preserve"> 00:02:07,394</v>
      </c>
      <c r="J4563" t="str">
        <f>IF(L4563="PAUSE",E4563,IF(anotacoes!G4567=conversao_anotacoes!C4563,conversao_anotacoes!C4563,conversao_anotacoes!D4563))</f>
        <v>MAGOMEDOV</v>
      </c>
      <c r="K4563" t="str">
        <f t="shared" si="142"/>
        <v>STSIASHENKA</v>
      </c>
      <c r="L4563" t="str">
        <f>UPPER(anotacoes!H4563)</f>
        <v>GRIP TIME</v>
      </c>
      <c r="M4563" t="str">
        <f>IF(OR(L4563="ATTACK",L4563="FINTA"),"&lt;TECNICA&gt;",UPPER(anotacoes!I4563))</f>
        <v>RIGHT COLLAR LEFT SLEEVE</v>
      </c>
      <c r="N4563" t="str">
        <f>IF(OR(L4563="ATTACK",L4563="FINTA"),UPPER(anotacoes!I4563),"")</f>
        <v/>
      </c>
      <c r="O4563" s="6" t="str">
        <f>IF(anotacoes!N4563=0,"",anotacoes!N4563)</f>
        <v/>
      </c>
      <c r="P4563" t="str">
        <f>IF(anotacoes!M4563=0,"",UPPER(anotacoes!M4563))</f>
        <v/>
      </c>
      <c r="Q4563" t="str">
        <f t="shared" si="143"/>
        <v>INSERT INTO CONVERSAO_LUTA_ACAO (cd_conversao, id_luta, sequencia, momento_inicio, momento_fim, quem_faz, quem_sofre, acao_tipo, acao, tecnica, direcao, pontuacao) VALUES (1, 65, 22, TRIM(' 00:02:05,261'), TRIM(' 00:02:07,394'), 'MAGOMEDOV', 'STSIASHENKA', 'GRIP TIME', 'RIGHT COLLAR LEFT SLEEVE', NULL, NULL, NULL)</v>
      </c>
      <c r="R4563" t="s">
        <v>10327</v>
      </c>
    </row>
    <row r="4564" spans="1:18" hidden="1" x14ac:dyDescent="0.25">
      <c r="A4564" s="7">
        <f>anotacoes!D4564</f>
        <v>40780</v>
      </c>
      <c r="B4564" t="str">
        <f>anotacoes!C4564</f>
        <v>WORLD CHAMPIONSHIPS PARIS 2011</v>
      </c>
      <c r="C4564" t="str">
        <f>anotacoes!E4564</f>
        <v>MAGOMEDOV</v>
      </c>
      <c r="D4564" t="str">
        <f>anotacoes!F4564</f>
        <v>STSIASHENKA</v>
      </c>
      <c r="E4564" t="s">
        <v>10325</v>
      </c>
      <c r="F4564">
        <f>anotacoes!A4564</f>
        <v>65</v>
      </c>
      <c r="G4564">
        <f>anotacoes!B4564</f>
        <v>23</v>
      </c>
      <c r="H4564" t="str">
        <f>anotacoes!K4564</f>
        <v xml:space="preserve"> 00:02:07,555</v>
      </c>
      <c r="I4564" t="str">
        <f>anotacoes!L4564</f>
        <v xml:space="preserve"> 00:02:11,563</v>
      </c>
      <c r="J4564" t="str">
        <f>IF(L4564="PAUSE",E4564,IF(anotacoes!G4568=conversao_anotacoes!C4564,conversao_anotacoes!C4564,conversao_anotacoes!D4564))</f>
        <v>MAGOMEDOV</v>
      </c>
      <c r="K4564" t="str">
        <f t="shared" si="142"/>
        <v>STSIASHENKA</v>
      </c>
      <c r="L4564" t="str">
        <f>UPPER(anotacoes!H4564)</f>
        <v>TRANSITION</v>
      </c>
      <c r="M4564" t="str">
        <f>IF(OR(L4564="ATTACK",L4564="FINTA"),"&lt;TECNICA&gt;",UPPER(anotacoes!I4564))</f>
        <v>WITH ATTACK</v>
      </c>
      <c r="N4564" t="str">
        <f>IF(OR(L4564="ATTACK",L4564="FINTA"),UPPER(anotacoes!I4564),"")</f>
        <v/>
      </c>
      <c r="O4564" s="6" t="str">
        <f>IF(anotacoes!N4564=0,"",anotacoes!N4564)</f>
        <v/>
      </c>
      <c r="P4564" t="str">
        <f>IF(anotacoes!M4564=0,"",UPPER(anotacoes!M4564))</f>
        <v/>
      </c>
      <c r="Q4564" t="str">
        <f t="shared" si="143"/>
        <v>INSERT INTO CONVERSAO_LUTA_ACAO (cd_conversao, id_luta, sequencia, momento_inicio, momento_fim, quem_faz, quem_sofre, acao_tipo, acao, tecnica, direcao, pontuacao) VALUES (1, 65, 23, TRIM(' 00:02:07,555'), TRIM(' 00:02:11,563'), 'MAGOMEDOV', 'STSIASHENKA', 'TRANSITION', 'WITH ATTACK', NULL, NULL, NULL)</v>
      </c>
      <c r="R4564" t="s">
        <v>10327</v>
      </c>
    </row>
    <row r="4565" spans="1:18" hidden="1" x14ac:dyDescent="0.25">
      <c r="A4565" s="7">
        <f>anotacoes!D4565</f>
        <v>40780</v>
      </c>
      <c r="B4565" t="str">
        <f>anotacoes!C4565</f>
        <v>WORLD CHAMPIONSHIPS PARIS 2011</v>
      </c>
      <c r="C4565" t="str">
        <f>anotacoes!E4565</f>
        <v>MAGOMEDOV</v>
      </c>
      <c r="D4565" t="str">
        <f>anotacoes!F4565</f>
        <v>STSIASHENKA</v>
      </c>
      <c r="E4565" t="s">
        <v>10325</v>
      </c>
      <c r="F4565">
        <f>anotacoes!A4565</f>
        <v>65</v>
      </c>
      <c r="G4565">
        <f>anotacoes!B4565</f>
        <v>24</v>
      </c>
      <c r="H4565" t="str">
        <f>anotacoes!K4565</f>
        <v xml:space="preserve"> 00:02:11,736</v>
      </c>
      <c r="I4565" t="str">
        <f>anotacoes!L4565</f>
        <v xml:space="preserve"> 00:02:15,762</v>
      </c>
      <c r="J4565" t="str">
        <f>IF(L4565="PAUSE",E4565,IF(anotacoes!G4569=conversao_anotacoes!C4565,conversao_anotacoes!C4565,conversao_anotacoes!D4565))</f>
        <v>MAGOMEDOV</v>
      </c>
      <c r="K4565" t="str">
        <f t="shared" si="142"/>
        <v>STSIASHENKA</v>
      </c>
      <c r="L4565" t="str">
        <f>UPPER(anotacoes!H4565)</f>
        <v>GROUNDWORK COMBAT</v>
      </c>
      <c r="M4565" t="str">
        <f>IF(OR(L4565="ATTACK",L4565="FINTA"),"&lt;TECNICA&gt;",UPPER(anotacoes!I4565))</f>
        <v>DEFENSIVE POSITION</v>
      </c>
      <c r="N4565" t="str">
        <f>IF(OR(L4565="ATTACK",L4565="FINTA"),UPPER(anotacoes!I4565),"")</f>
        <v/>
      </c>
      <c r="O4565" s="6" t="str">
        <f>IF(anotacoes!N4565=0,"",anotacoes!N4565)</f>
        <v/>
      </c>
      <c r="P4565" t="str">
        <f>IF(anotacoes!M4565=0,"",UPPER(anotacoes!M4565))</f>
        <v/>
      </c>
      <c r="Q4565" t="str">
        <f t="shared" si="143"/>
        <v>INSERT INTO CONVERSAO_LUTA_ACAO (cd_conversao, id_luta, sequencia, momento_inicio, momento_fim, quem_faz, quem_sofre, acao_tipo, acao, tecnica, direcao, pontuacao) VALUES (1, 65, 24, TRIM(' 00:02:11,736'), TRIM(' 00:02:15,762'), 'MAGOMEDOV', 'STSIASHENKA', 'GROUNDWORK COMBAT', 'DEFENSIVE POSITION', NULL, NULL, NULL)</v>
      </c>
      <c r="R4565" t="s">
        <v>10327</v>
      </c>
    </row>
    <row r="4566" spans="1:18" hidden="1" x14ac:dyDescent="0.25">
      <c r="A4566" s="7">
        <f>anotacoes!D4566</f>
        <v>40780</v>
      </c>
      <c r="B4566" t="str">
        <f>anotacoes!C4566</f>
        <v>WORLD CHAMPIONSHIPS PARIS 2011</v>
      </c>
      <c r="C4566" t="str">
        <f>anotacoes!E4566</f>
        <v>MAGOMEDOV</v>
      </c>
      <c r="D4566" t="str">
        <f>anotacoes!F4566</f>
        <v>STSIASHENKA</v>
      </c>
      <c r="E4566" t="s">
        <v>10325</v>
      </c>
      <c r="F4566">
        <f>anotacoes!A4566</f>
        <v>65</v>
      </c>
      <c r="G4566">
        <f>anotacoes!B4566</f>
        <v>25</v>
      </c>
      <c r="H4566" t="str">
        <f>anotacoes!K4566</f>
        <v xml:space="preserve"> 00:02:15,929</v>
      </c>
      <c r="I4566" t="str">
        <f>anotacoes!L4566</f>
        <v xml:space="preserve"> 00:02:21,142</v>
      </c>
      <c r="J4566" t="str">
        <f>IF(L4566="PAUSE",E4566,IF(anotacoes!G4570=conversao_anotacoes!C4566,conversao_anotacoes!C4566,conversao_anotacoes!D4566))</f>
        <v>&lt;ARBITRO_DESCONHECIDO&gt;</v>
      </c>
      <c r="K4566" t="str">
        <f t="shared" si="142"/>
        <v/>
      </c>
      <c r="L4566" t="str">
        <f>UPPER(anotacoes!H4566)</f>
        <v>PAUSE</v>
      </c>
      <c r="M4566" t="str">
        <f>IF(OR(L4566="ATTACK",L4566="FINTA"),"&lt;TECNICA&gt;",UPPER(anotacoes!I4566))</f>
        <v>&lt;NAO_CLASSIFICADO&gt;</v>
      </c>
      <c r="N4566" t="str">
        <f>IF(OR(L4566="ATTACK",L4566="FINTA"),UPPER(anotacoes!I4566),"")</f>
        <v/>
      </c>
      <c r="O4566" s="6" t="str">
        <f>IF(anotacoes!N4566=0,"",anotacoes!N4566)</f>
        <v/>
      </c>
      <c r="P4566" t="str">
        <f>IF(anotacoes!M4566=0,"",UPPER(anotacoes!M4566))</f>
        <v/>
      </c>
      <c r="Q4566" t="str">
        <f t="shared" si="143"/>
        <v>INSERT INTO CONVERSAO_LUTA_ACAO (cd_conversao, id_luta, sequencia, momento_inicio, momento_fim, quem_faz, quem_sofre, acao_tipo, acao, tecnica, direcao, pontuacao) VALUES (1, 65, 25, TRIM(' 00:02:15,929'), TRIM(' 00:02:21,142'), '&lt;ARBITRO_DESCONHECIDO&gt;', '', 'PAUSE', '&lt;NAO_CLASSIFICADO&gt;', NULL, NULL, NULL)</v>
      </c>
      <c r="R4566" t="s">
        <v>10327</v>
      </c>
    </row>
    <row r="4567" spans="1:18" hidden="1" x14ac:dyDescent="0.25">
      <c r="A4567" s="7">
        <f>anotacoes!D4567</f>
        <v>40780</v>
      </c>
      <c r="B4567" t="str">
        <f>anotacoes!C4567</f>
        <v>WORLD CHAMPIONSHIPS PARIS 2011</v>
      </c>
      <c r="C4567" t="str">
        <f>anotacoes!E4567</f>
        <v>MAGOMEDOV</v>
      </c>
      <c r="D4567" t="str">
        <f>anotacoes!F4567</f>
        <v>STSIASHENKA</v>
      </c>
      <c r="E4567" t="s">
        <v>10325</v>
      </c>
      <c r="F4567">
        <f>anotacoes!A4567</f>
        <v>65</v>
      </c>
      <c r="G4567">
        <f>anotacoes!B4567</f>
        <v>26</v>
      </c>
      <c r="H4567" t="str">
        <f>anotacoes!K4567</f>
        <v xml:space="preserve"> 00:02:21,296</v>
      </c>
      <c r="I4567" t="str">
        <f>anotacoes!L4567</f>
        <v xml:space="preserve"> 00:02:24,827</v>
      </c>
      <c r="J4567" t="str">
        <f>IF(L4567="PAUSE",E4567,IF(anotacoes!G4571=conversao_anotacoes!C4567,conversao_anotacoes!C4567,conversao_anotacoes!D4567))</f>
        <v>MAGOMEDOV</v>
      </c>
      <c r="K4567" t="str">
        <f t="shared" si="142"/>
        <v>STSIASHENKA</v>
      </c>
      <c r="L4567" t="str">
        <f>UPPER(anotacoes!H4567)</f>
        <v>DISPLACEMENT</v>
      </c>
      <c r="M4567" t="str">
        <f>IF(OR(L4567="ATTACK",L4567="FINTA"),"&lt;TECNICA&gt;",UPPER(anotacoes!I4567))</f>
        <v>CIRCULAR RIGHT</v>
      </c>
      <c r="N4567" t="str">
        <f>IF(OR(L4567="ATTACK",L4567="FINTA"),UPPER(anotacoes!I4567),"")</f>
        <v/>
      </c>
      <c r="O4567" s="6" t="str">
        <f>IF(anotacoes!N4567=0,"",anotacoes!N4567)</f>
        <v/>
      </c>
      <c r="P4567" t="str">
        <f>IF(anotacoes!M4567=0,"",UPPER(anotacoes!M4567))</f>
        <v/>
      </c>
      <c r="Q4567" t="str">
        <f t="shared" si="143"/>
        <v>INSERT INTO CONVERSAO_LUTA_ACAO (cd_conversao, id_luta, sequencia, momento_inicio, momento_fim, quem_faz, quem_sofre, acao_tipo, acao, tecnica, direcao, pontuacao) VALUES (1, 65, 26, TRIM(' 00:02:21,296'), TRIM(' 00:02:24,827'), 'MAGOMEDOV', 'STSIASHENKA', 'DISPLACEMENT', 'CIRCULAR RIGHT', NULL, NULL, NULL)</v>
      </c>
      <c r="R4567" t="s">
        <v>10327</v>
      </c>
    </row>
    <row r="4568" spans="1:18" hidden="1" x14ac:dyDescent="0.25">
      <c r="A4568" s="7">
        <f>anotacoes!D4568</f>
        <v>40780</v>
      </c>
      <c r="B4568" t="str">
        <f>anotacoes!C4568</f>
        <v>WORLD CHAMPIONSHIPS PARIS 2011</v>
      </c>
      <c r="C4568" t="str">
        <f>anotacoes!E4568</f>
        <v>MAGOMEDOV</v>
      </c>
      <c r="D4568" t="str">
        <f>anotacoes!F4568</f>
        <v>STSIASHENKA</v>
      </c>
      <c r="E4568" t="s">
        <v>10325</v>
      </c>
      <c r="F4568">
        <f>anotacoes!A4568</f>
        <v>65</v>
      </c>
      <c r="G4568">
        <f>anotacoes!B4568</f>
        <v>27</v>
      </c>
      <c r="H4568" t="str">
        <f>anotacoes!K4568</f>
        <v xml:space="preserve"> 00:02:24,991</v>
      </c>
      <c r="I4568" t="str">
        <f>anotacoes!L4568</f>
        <v xml:space="preserve"> 00:02:33,033</v>
      </c>
      <c r="J4568" t="str">
        <f>IF(L4568="PAUSE",E4568,IF(anotacoes!G4572=conversao_anotacoes!C4568,conversao_anotacoes!C4568,conversao_anotacoes!D4568))</f>
        <v>MAGOMEDOV</v>
      </c>
      <c r="K4568" t="str">
        <f t="shared" si="142"/>
        <v>STSIASHENKA</v>
      </c>
      <c r="L4568" t="str">
        <f>UPPER(anotacoes!H4568)</f>
        <v>DISPLACEMENT</v>
      </c>
      <c r="M4568" t="str">
        <f>IF(OR(L4568="ATTACK",L4568="FINTA"),"&lt;TECNICA&gt;",UPPER(anotacoes!I4568))</f>
        <v>2-3 STEP HESITANT LEFT</v>
      </c>
      <c r="N4568" t="str">
        <f>IF(OR(L4568="ATTACK",L4568="FINTA"),UPPER(anotacoes!I4568),"")</f>
        <v/>
      </c>
      <c r="O4568" s="6" t="str">
        <f>IF(anotacoes!N4568=0,"",anotacoes!N4568)</f>
        <v/>
      </c>
      <c r="P4568" t="str">
        <f>IF(anotacoes!M4568=0,"",UPPER(anotacoes!M4568))</f>
        <v/>
      </c>
      <c r="Q4568" t="str">
        <f t="shared" si="143"/>
        <v>INSERT INTO CONVERSAO_LUTA_ACAO (cd_conversao, id_luta, sequencia, momento_inicio, momento_fim, quem_faz, quem_sofre, acao_tipo, acao, tecnica, direcao, pontuacao) VALUES (1, 65, 27, TRIM(' 00:02:24,991'), TRIM(' 00:02:33,033'), 'MAGOMEDOV', 'STSIASHENKA', 'DISPLACEMENT', '2-3 STEP HESITANT LEFT', NULL, NULL, NULL)</v>
      </c>
      <c r="R4568" t="s">
        <v>10327</v>
      </c>
    </row>
    <row r="4569" spans="1:18" hidden="1" x14ac:dyDescent="0.25">
      <c r="A4569" s="7">
        <f>anotacoes!D4569</f>
        <v>40780</v>
      </c>
      <c r="B4569" t="str">
        <f>anotacoes!C4569</f>
        <v>WORLD CHAMPIONSHIPS PARIS 2011</v>
      </c>
      <c r="C4569" t="str">
        <f>anotacoes!E4569</f>
        <v>MAGOMEDOV</v>
      </c>
      <c r="D4569" t="str">
        <f>anotacoes!F4569</f>
        <v>STSIASHENKA</v>
      </c>
      <c r="E4569" t="s">
        <v>10325</v>
      </c>
      <c r="F4569">
        <f>anotacoes!A4569</f>
        <v>65</v>
      </c>
      <c r="G4569">
        <f>anotacoes!B4569</f>
        <v>28</v>
      </c>
      <c r="H4569" t="str">
        <f>anotacoes!K4569</f>
        <v xml:space="preserve"> 00:02:33,183</v>
      </c>
      <c r="I4569" t="str">
        <f>anotacoes!L4569</f>
        <v xml:space="preserve"> 00:03:23,594</v>
      </c>
      <c r="J4569" t="str">
        <f>IF(L4569="PAUSE",E4569,IF(anotacoes!G4573=conversao_anotacoes!C4569,conversao_anotacoes!C4569,conversao_anotacoes!D4569))</f>
        <v>MAGOMEDOV</v>
      </c>
      <c r="K4569" t="str">
        <f t="shared" si="142"/>
        <v>STSIASHENKA</v>
      </c>
      <c r="L4569" t="str">
        <f>UPPER(anotacoes!H4569)</f>
        <v>GRIP TIME</v>
      </c>
      <c r="M4569" t="str">
        <f>IF(OR(L4569="ATTACK",L4569="FINTA"),"&lt;TECNICA&gt;",UPPER(anotacoes!I4569))</f>
        <v>RIGHT COLLAR</v>
      </c>
      <c r="N4569" t="str">
        <f>IF(OR(L4569="ATTACK",L4569="FINTA"),UPPER(anotacoes!I4569),"")</f>
        <v/>
      </c>
      <c r="O4569" s="6" t="str">
        <f>IF(anotacoes!N4569=0,"",anotacoes!N4569)</f>
        <v/>
      </c>
      <c r="P4569" t="str">
        <f>IF(anotacoes!M4569=0,"",UPPER(anotacoes!M4569))</f>
        <v/>
      </c>
      <c r="Q4569" t="str">
        <f t="shared" si="143"/>
        <v>INSERT INTO CONVERSAO_LUTA_ACAO (cd_conversao, id_luta, sequencia, momento_inicio, momento_fim, quem_faz, quem_sofre, acao_tipo, acao, tecnica, direcao, pontuacao) VALUES (1, 65, 28, TRIM(' 00:02:33,183'), TRIM(' 00:03:23,594'), 'MAGOMEDOV', 'STSIASHENKA', 'GRIP TIME', 'RIGHT COLLAR', NULL, NULL, NULL)</v>
      </c>
      <c r="R4569" t="s">
        <v>10327</v>
      </c>
    </row>
    <row r="4570" spans="1:18" hidden="1" x14ac:dyDescent="0.25">
      <c r="A4570" s="7">
        <f>anotacoes!D4570</f>
        <v>40780</v>
      </c>
      <c r="B4570" t="str">
        <f>anotacoes!C4570</f>
        <v>WORLD CHAMPIONSHIPS PARIS 2011</v>
      </c>
      <c r="C4570" t="str">
        <f>anotacoes!E4570</f>
        <v>MAGOMEDOV</v>
      </c>
      <c r="D4570" t="str">
        <f>anotacoes!F4570</f>
        <v>STSIASHENKA</v>
      </c>
      <c r="E4570" t="s">
        <v>10325</v>
      </c>
      <c r="F4570">
        <f>anotacoes!A4570</f>
        <v>65</v>
      </c>
      <c r="G4570">
        <f>anotacoes!B4570</f>
        <v>29</v>
      </c>
      <c r="H4570" t="str">
        <f>anotacoes!K4570</f>
        <v xml:space="preserve"> 00:03:23,594</v>
      </c>
      <c r="I4570" t="str">
        <f>anotacoes!L4570</f>
        <v xml:space="preserve"> 00:03:23,357</v>
      </c>
      <c r="J4570" t="str">
        <f>IF(L4570="PAUSE",E4570,IF(anotacoes!G4574=conversao_anotacoes!C4570,conversao_anotacoes!C4570,conversao_anotacoes!D4570))</f>
        <v>MAGOMEDOV</v>
      </c>
      <c r="K4570" t="str">
        <f t="shared" si="142"/>
        <v>STSIASHENKA</v>
      </c>
      <c r="L4570" t="str">
        <f>UPPER(anotacoes!H4570)</f>
        <v>DEFENSE</v>
      </c>
      <c r="M4570" t="str">
        <f>IF(OR(L4570="ATTACK",L4570="FINTA"),"&lt;TECNICA&gt;",UPPER(anotacoes!I4570))</f>
        <v>CONTER-ATTACK</v>
      </c>
      <c r="N4570" t="str">
        <f>IF(OR(L4570="ATTACK",L4570="FINTA"),UPPER(anotacoes!I4570),"")</f>
        <v/>
      </c>
      <c r="O4570" s="6" t="str">
        <f>IF(anotacoes!N4570=0,"",anotacoes!N4570)</f>
        <v/>
      </c>
      <c r="P4570" t="str">
        <f>IF(anotacoes!M4570=0,"",UPPER(anotacoes!M4570))</f>
        <v/>
      </c>
      <c r="Q4570" t="str">
        <f t="shared" si="143"/>
        <v>INSERT INTO CONVERSAO_LUTA_ACAO (cd_conversao, id_luta, sequencia, momento_inicio, momento_fim, quem_faz, quem_sofre, acao_tipo, acao, tecnica, direcao, pontuacao) VALUES (1, 65, 29, TRIM(' 00:03:23,594'), TRIM(' 00:03:23,357'), 'MAGOMEDOV', 'STSIASHENKA', 'DEFENSE', 'CONTER-ATTACK', NULL, NULL, NULL)</v>
      </c>
      <c r="R4570" t="s">
        <v>10327</v>
      </c>
    </row>
    <row r="4571" spans="1:18" hidden="1" x14ac:dyDescent="0.25">
      <c r="A4571" s="7">
        <f>anotacoes!D4571</f>
        <v>40780</v>
      </c>
      <c r="B4571" t="str">
        <f>anotacoes!C4571</f>
        <v>WORLD CHAMPIONSHIPS PARIS 2011</v>
      </c>
      <c r="C4571" t="str">
        <f>anotacoes!E4571</f>
        <v>MAGOMEDOV</v>
      </c>
      <c r="D4571" t="str">
        <f>anotacoes!F4571</f>
        <v>STSIASHENKA</v>
      </c>
      <c r="E4571" t="s">
        <v>10325</v>
      </c>
      <c r="F4571">
        <f>anotacoes!A4571</f>
        <v>65</v>
      </c>
      <c r="G4571">
        <f>anotacoes!B4571</f>
        <v>30</v>
      </c>
      <c r="H4571" t="str">
        <f>anotacoes!K4571</f>
        <v xml:space="preserve"> 00:03:23,357</v>
      </c>
      <c r="I4571" t="str">
        <f>anotacoes!L4571</f>
        <v xml:space="preserve"> 00:03:27,008</v>
      </c>
      <c r="J4571" t="str">
        <f>IF(L4571="PAUSE",E4571,IF(anotacoes!G4575=conversao_anotacoes!C4571,conversao_anotacoes!C4571,conversao_anotacoes!D4571))</f>
        <v>MAGOMEDOV</v>
      </c>
      <c r="K4571" t="str">
        <f t="shared" si="142"/>
        <v>STSIASHENKA</v>
      </c>
      <c r="L4571" t="str">
        <f>UPPER(anotacoes!H4571)</f>
        <v>ATTACK</v>
      </c>
      <c r="M4571" t="str">
        <f>IF(OR(L4571="ATTACK",L4571="FINTA"),"&lt;TECNICA&gt;",UPPER(anotacoes!I4571))</f>
        <v>&lt;TECNICA&gt;</v>
      </c>
      <c r="N4571" t="str">
        <f>IF(OR(L4571="ATTACK",L4571="FINTA"),UPPER(anotacoes!I4571),"")</f>
        <v>TE GURUMA</v>
      </c>
      <c r="O4571" s="6">
        <f>IF(anotacoes!N4571=0,"",anotacoes!N4571)</f>
        <v>7</v>
      </c>
      <c r="P4571" t="str">
        <f>IF(anotacoes!M4571=0,"",UPPER(anotacoes!M4571))</f>
        <v/>
      </c>
      <c r="Q4571" t="str">
        <f t="shared" si="143"/>
        <v>INSERT INTO CONVERSAO_LUTA_ACAO (cd_conversao, id_luta, sequencia, momento_inicio, momento_fim, quem_faz, quem_sofre, acao_tipo, acao, tecnica, direcao, pontuacao) VALUES (1, 65, 30, TRIM(' 00:03:23,357'), TRIM(' 00:03:27,008'), 'MAGOMEDOV', 'STSIASHENKA', 'ATTACK', '&lt;TECNICA&gt;', 'TE GURUMA', 7, NULL)</v>
      </c>
      <c r="R4571" t="s">
        <v>10327</v>
      </c>
    </row>
    <row r="4572" spans="1:18" hidden="1" x14ac:dyDescent="0.25">
      <c r="A4572" s="7">
        <f>anotacoes!D4572</f>
        <v>40780</v>
      </c>
      <c r="B4572" t="str">
        <f>anotacoes!C4572</f>
        <v>WORLD CHAMPIONSHIPS PARIS 2011</v>
      </c>
      <c r="C4572" t="str">
        <f>anotacoes!E4572</f>
        <v>MAGOMEDOV</v>
      </c>
      <c r="D4572" t="str">
        <f>anotacoes!F4572</f>
        <v>STSIASHENKA</v>
      </c>
      <c r="E4572" t="s">
        <v>10325</v>
      </c>
      <c r="F4572">
        <f>anotacoes!A4572</f>
        <v>65</v>
      </c>
      <c r="G4572">
        <f>anotacoes!B4572</f>
        <v>31</v>
      </c>
      <c r="H4572" t="str">
        <f>anotacoes!K4572</f>
        <v xml:space="preserve"> 00:03:27,194</v>
      </c>
      <c r="I4572" t="str">
        <f>anotacoes!L4572</f>
        <v xml:space="preserve"> 00:03:30,704</v>
      </c>
      <c r="J4572" t="str">
        <f>IF(L4572="PAUSE",E4572,IF(anotacoes!G4576=conversao_anotacoes!C4572,conversao_anotacoes!C4572,conversao_anotacoes!D4572))</f>
        <v>MAGOMEDOV</v>
      </c>
      <c r="K4572" t="str">
        <f t="shared" si="142"/>
        <v>STSIASHENKA</v>
      </c>
      <c r="L4572" t="str">
        <f>UPPER(anotacoes!H4572)</f>
        <v>TRANSITION</v>
      </c>
      <c r="M4572" t="str">
        <f>IF(OR(L4572="ATTACK",L4572="FINTA"),"&lt;TECNICA&gt;",UPPER(anotacoes!I4572))</f>
        <v>&lt;NAO_CLASSIFICADO&gt;</v>
      </c>
      <c r="N4572" t="str">
        <f>IF(OR(L4572="ATTACK",L4572="FINTA"),UPPER(anotacoes!I4572),"")</f>
        <v/>
      </c>
      <c r="O4572" s="6" t="str">
        <f>IF(anotacoes!N4572=0,"",anotacoes!N4572)</f>
        <v/>
      </c>
      <c r="P4572" t="str">
        <f>IF(anotacoes!M4572=0,"",UPPER(anotacoes!M4572))</f>
        <v/>
      </c>
      <c r="Q4572" t="str">
        <f t="shared" si="143"/>
        <v>INSERT INTO CONVERSAO_LUTA_ACAO (cd_conversao, id_luta, sequencia, momento_inicio, momento_fim, quem_faz, quem_sofre, acao_tipo, acao, tecnica, direcao, pontuacao) VALUES (1, 65, 31, TRIM(' 00:03:27,194'), TRIM(' 00:03:30,704'), 'MAGOMEDOV', 'STSIASHENKA', 'TRANSITION', '&lt;NAO_CLASSIFICADO&gt;', NULL, NULL, NULL)</v>
      </c>
      <c r="R4572" t="s">
        <v>10327</v>
      </c>
    </row>
    <row r="4573" spans="1:18" hidden="1" x14ac:dyDescent="0.25">
      <c r="A4573" s="7">
        <f>anotacoes!D4573</f>
        <v>40780</v>
      </c>
      <c r="B4573" t="str">
        <f>anotacoes!C4573</f>
        <v>WORLD CHAMPIONSHIPS PARIS 2011</v>
      </c>
      <c r="C4573" t="str">
        <f>anotacoes!E4573</f>
        <v>MAGOMEDOV</v>
      </c>
      <c r="D4573" t="str">
        <f>anotacoes!F4573</f>
        <v>STSIASHENKA</v>
      </c>
      <c r="E4573" t="s">
        <v>10325</v>
      </c>
      <c r="F4573">
        <f>anotacoes!A4573</f>
        <v>65</v>
      </c>
      <c r="G4573">
        <f>anotacoes!B4573</f>
        <v>32</v>
      </c>
      <c r="H4573" t="str">
        <f>anotacoes!K4573</f>
        <v xml:space="preserve"> 00:03:30,872</v>
      </c>
      <c r="I4573" t="str">
        <f>anotacoes!L4573</f>
        <v xml:space="preserve"> 00:03:42,900</v>
      </c>
      <c r="J4573" t="str">
        <f>IF(L4573="PAUSE",E4573,IF(anotacoes!G4577=conversao_anotacoes!C4573,conversao_anotacoes!C4573,conversao_anotacoes!D4573))</f>
        <v>&lt;ARBITRO_DESCONHECIDO&gt;</v>
      </c>
      <c r="K4573" t="str">
        <f t="shared" si="142"/>
        <v/>
      </c>
      <c r="L4573" t="str">
        <f>UPPER(anotacoes!H4573)</f>
        <v>PAUSE</v>
      </c>
      <c r="M4573" t="str">
        <f>IF(OR(L4573="ATTACK",L4573="FINTA"),"&lt;TECNICA&gt;",UPPER(anotacoes!I4573))</f>
        <v>&lt;NAO_CLASSIFICADO&gt;</v>
      </c>
      <c r="N4573" t="str">
        <f>IF(OR(L4573="ATTACK",L4573="FINTA"),UPPER(anotacoes!I4573),"")</f>
        <v/>
      </c>
      <c r="O4573" s="6" t="str">
        <f>IF(anotacoes!N4573=0,"",anotacoes!N4573)</f>
        <v/>
      </c>
      <c r="P4573" t="str">
        <f>IF(anotacoes!M4573=0,"",UPPER(anotacoes!M4573))</f>
        <v/>
      </c>
      <c r="Q4573" t="str">
        <f t="shared" si="143"/>
        <v>INSERT INTO CONVERSAO_LUTA_ACAO (cd_conversao, id_luta, sequencia, momento_inicio, momento_fim, quem_faz, quem_sofre, acao_tipo, acao, tecnica, direcao, pontuacao) VALUES (1, 65, 32, TRIM(' 00:03:30,872'), TRIM(' 00:03:42,900'), '&lt;ARBITRO_DESCONHECIDO&gt;', '', 'PAUSE', '&lt;NAO_CLASSIFICADO&gt;', NULL, NULL, NULL)</v>
      </c>
      <c r="R4573" t="s">
        <v>10327</v>
      </c>
    </row>
    <row r="4574" spans="1:18" hidden="1" x14ac:dyDescent="0.25">
      <c r="A4574" s="7">
        <f>anotacoes!D4574</f>
        <v>40780</v>
      </c>
      <c r="B4574" t="str">
        <f>anotacoes!C4574</f>
        <v>WORLD CHAMPIONSHIPS PARIS 2011</v>
      </c>
      <c r="C4574" t="str">
        <f>anotacoes!E4574</f>
        <v>MAGOMEDOV</v>
      </c>
      <c r="D4574" t="str">
        <f>anotacoes!F4574</f>
        <v>STSIASHENKA</v>
      </c>
      <c r="E4574" t="s">
        <v>10325</v>
      </c>
      <c r="F4574">
        <f>anotacoes!A4574</f>
        <v>65</v>
      </c>
      <c r="G4574">
        <f>anotacoes!B4574</f>
        <v>33</v>
      </c>
      <c r="H4574" t="str">
        <f>anotacoes!K4574</f>
        <v xml:space="preserve"> 00:03:43,072</v>
      </c>
      <c r="I4574" t="str">
        <f>anotacoes!L4574</f>
        <v xml:space="preserve"> 00:03:45,246</v>
      </c>
      <c r="J4574" t="str">
        <f>IF(L4574="PAUSE",E4574,IF(anotacoes!G4578=conversao_anotacoes!C4574,conversao_anotacoes!C4574,conversao_anotacoes!D4574))</f>
        <v>MAGOMEDOV</v>
      </c>
      <c r="K4574" t="str">
        <f t="shared" si="142"/>
        <v>STSIASHENKA</v>
      </c>
      <c r="L4574" t="str">
        <f>UPPER(anotacoes!H4574)</f>
        <v>DISPLACEMENT</v>
      </c>
      <c r="M4574" t="str">
        <f>IF(OR(L4574="ATTACK",L4574="FINTA"),"&lt;TECNICA&gt;",UPPER(anotacoes!I4574))</f>
        <v>CIRCULAR RIGHT</v>
      </c>
      <c r="N4574" t="str">
        <f>IF(OR(L4574="ATTACK",L4574="FINTA"),UPPER(anotacoes!I4574),"")</f>
        <v/>
      </c>
      <c r="O4574" s="6" t="str">
        <f>IF(anotacoes!N4574=0,"",anotacoes!N4574)</f>
        <v/>
      </c>
      <c r="P4574" t="str">
        <f>IF(anotacoes!M4574=0,"",UPPER(anotacoes!M4574))</f>
        <v/>
      </c>
      <c r="Q4574" t="str">
        <f t="shared" si="143"/>
        <v>INSERT INTO CONVERSAO_LUTA_ACAO (cd_conversao, id_luta, sequencia, momento_inicio, momento_fim, quem_faz, quem_sofre, acao_tipo, acao, tecnica, direcao, pontuacao) VALUES (1, 65, 33, TRIM(' 00:03:43,072'), TRIM(' 00:03:45,246'), 'MAGOMEDOV', 'STSIASHENKA', 'DISPLACEMENT', 'CIRCULAR RIGHT', NULL, NULL, NULL)</v>
      </c>
      <c r="R4574" t="s">
        <v>10327</v>
      </c>
    </row>
    <row r="4575" spans="1:18" hidden="1" x14ac:dyDescent="0.25">
      <c r="A4575" s="7">
        <f>anotacoes!D4575</f>
        <v>40780</v>
      </c>
      <c r="B4575" t="str">
        <f>anotacoes!C4575</f>
        <v>WORLD CHAMPIONSHIPS PARIS 2011</v>
      </c>
      <c r="C4575" t="str">
        <f>anotacoes!E4575</f>
        <v>MAGOMEDOV</v>
      </c>
      <c r="D4575" t="str">
        <f>anotacoes!F4575</f>
        <v>STSIASHENKA</v>
      </c>
      <c r="E4575" t="s">
        <v>10325</v>
      </c>
      <c r="F4575">
        <f>anotacoes!A4575</f>
        <v>65</v>
      </c>
      <c r="G4575">
        <f>anotacoes!B4575</f>
        <v>34</v>
      </c>
      <c r="H4575" t="str">
        <f>anotacoes!K4575</f>
        <v xml:space="preserve"> 00:03:45,246</v>
      </c>
      <c r="I4575" t="str">
        <f>anotacoes!L4575</f>
        <v xml:space="preserve"> 00:03:45,246</v>
      </c>
      <c r="J4575" t="str">
        <f>IF(L4575="PAUSE",E4575,IF(anotacoes!G4579=conversao_anotacoes!C4575,conversao_anotacoes!C4575,conversao_anotacoes!D4575))</f>
        <v>MAGOMEDOV</v>
      </c>
      <c r="K4575" t="str">
        <f t="shared" si="142"/>
        <v>STSIASHENKA</v>
      </c>
      <c r="L4575" t="str">
        <f>UPPER(anotacoes!H4575)</f>
        <v>DISPLACEMENT</v>
      </c>
      <c r="M4575" t="str">
        <f>IF(OR(L4575="ATTACK",L4575="FINTA"),"&lt;TECNICA&gt;",UPPER(anotacoes!I4575))</f>
        <v>2-3 STEP HESITANT LEFT</v>
      </c>
      <c r="N4575" t="str">
        <f>IF(OR(L4575="ATTACK",L4575="FINTA"),UPPER(anotacoes!I4575),"")</f>
        <v/>
      </c>
      <c r="O4575" s="6" t="str">
        <f>IF(anotacoes!N4575=0,"",anotacoes!N4575)</f>
        <v/>
      </c>
      <c r="P4575" t="str">
        <f>IF(anotacoes!M4575=0,"",UPPER(anotacoes!M4575))</f>
        <v/>
      </c>
      <c r="Q4575" t="str">
        <f t="shared" si="143"/>
        <v>INSERT INTO CONVERSAO_LUTA_ACAO (cd_conversao, id_luta, sequencia, momento_inicio, momento_fim, quem_faz, quem_sofre, acao_tipo, acao, tecnica, direcao, pontuacao) VALUES (1, 65, 34, TRIM(' 00:03:45,246'), TRIM(' 00:03:45,246'), 'MAGOMEDOV', 'STSIASHENKA', 'DISPLACEMENT', '2-3 STEP HESITANT LEFT', NULL, NULL, NULL)</v>
      </c>
      <c r="R4575" t="s">
        <v>10327</v>
      </c>
    </row>
    <row r="4576" spans="1:18" hidden="1" x14ac:dyDescent="0.25">
      <c r="A4576" s="7">
        <f>anotacoes!D4576</f>
        <v>40780</v>
      </c>
      <c r="B4576" t="str">
        <f>anotacoes!C4576</f>
        <v>WORLD CHAMPIONSHIPS PARIS 2011</v>
      </c>
      <c r="C4576" t="str">
        <f>anotacoes!E4576</f>
        <v>MAGOMEDOV</v>
      </c>
      <c r="D4576" t="str">
        <f>anotacoes!F4576</f>
        <v>STSIASHENKA</v>
      </c>
      <c r="E4576" t="s">
        <v>10325</v>
      </c>
      <c r="F4576">
        <f>anotacoes!A4576</f>
        <v>65</v>
      </c>
      <c r="G4576">
        <f>anotacoes!B4576</f>
        <v>35</v>
      </c>
      <c r="H4576" t="str">
        <f>anotacoes!K4576</f>
        <v xml:space="preserve"> 00:03:45,246</v>
      </c>
      <c r="I4576" t="str">
        <f>anotacoes!L4576</f>
        <v xml:space="preserve"> 00:03:50,680</v>
      </c>
      <c r="J4576" t="str">
        <f>IF(L4576="PAUSE",E4576,IF(anotacoes!G4580=conversao_anotacoes!C4576,conversao_anotacoes!C4576,conversao_anotacoes!D4576))</f>
        <v>MAGOMEDOV</v>
      </c>
      <c r="K4576" t="str">
        <f t="shared" si="142"/>
        <v>STSIASHENKA</v>
      </c>
      <c r="L4576" t="str">
        <f>UPPER(anotacoes!H4576)</f>
        <v>GRIP TIME</v>
      </c>
      <c r="M4576" t="str">
        <f>IF(OR(L4576="ATTACK",L4576="FINTA"),"&lt;TECNICA&gt;",UPPER(anotacoes!I4576))</f>
        <v>LEFT COLLAR RIGHT COLLAR</v>
      </c>
      <c r="N4576" t="str">
        <f>IF(OR(L4576="ATTACK",L4576="FINTA"),UPPER(anotacoes!I4576),"")</f>
        <v/>
      </c>
      <c r="O4576" s="6" t="str">
        <f>IF(anotacoes!N4576=0,"",anotacoes!N4576)</f>
        <v/>
      </c>
      <c r="P4576" t="str">
        <f>IF(anotacoes!M4576=0,"",UPPER(anotacoes!M4576))</f>
        <v/>
      </c>
      <c r="Q4576" t="str">
        <f t="shared" si="143"/>
        <v>INSERT INTO CONVERSAO_LUTA_ACAO (cd_conversao, id_luta, sequencia, momento_inicio, momento_fim, quem_faz, quem_sofre, acao_tipo, acao, tecnica, direcao, pontuacao) VALUES (1, 65, 35, TRIM(' 00:03:45,246'), TRIM(' 00:03:50,680'), 'MAGOMEDOV', 'STSIASHENKA', 'GRIP TIME', 'LEFT COLLAR RIGHT COLLAR', NULL, NULL, NULL)</v>
      </c>
      <c r="R4576" t="s">
        <v>10327</v>
      </c>
    </row>
    <row r="4577" spans="1:18" hidden="1" x14ac:dyDescent="0.25">
      <c r="A4577" s="7">
        <f>anotacoes!D4577</f>
        <v>40780</v>
      </c>
      <c r="B4577" t="str">
        <f>anotacoes!C4577</f>
        <v>WORLD CHAMPIONSHIPS PARIS 2011</v>
      </c>
      <c r="C4577" t="str">
        <f>anotacoes!E4577</f>
        <v>MAGOMEDOV</v>
      </c>
      <c r="D4577" t="str">
        <f>anotacoes!F4577</f>
        <v>STSIASHENKA</v>
      </c>
      <c r="E4577" t="s">
        <v>10325</v>
      </c>
      <c r="F4577">
        <f>anotacoes!A4577</f>
        <v>65</v>
      </c>
      <c r="G4577">
        <f>anotacoes!B4577</f>
        <v>36</v>
      </c>
      <c r="H4577" t="str">
        <f>anotacoes!K4577</f>
        <v xml:space="preserve"> 00:03:50,837</v>
      </c>
      <c r="I4577" t="str">
        <f>anotacoes!L4577</f>
        <v xml:space="preserve"> 00:03:50,931</v>
      </c>
      <c r="J4577" t="str">
        <f>IF(L4577="PAUSE",E4577,IF(anotacoes!G4581=conversao_anotacoes!C4577,conversao_anotacoes!C4577,conversao_anotacoes!D4577))</f>
        <v>MAGOMEDOV</v>
      </c>
      <c r="K4577" t="str">
        <f t="shared" si="142"/>
        <v>STSIASHENKA</v>
      </c>
      <c r="L4577" t="str">
        <f>UPPER(anotacoes!H4577)</f>
        <v>DEFENSE</v>
      </c>
      <c r="M4577" t="str">
        <f>IF(OR(L4577="ATTACK",L4577="FINTA"),"&lt;TECNICA&gt;",UPPER(anotacoes!I4577))</f>
        <v>USING BODY MASS</v>
      </c>
      <c r="N4577" t="str">
        <f>IF(OR(L4577="ATTACK",L4577="FINTA"),UPPER(anotacoes!I4577),"")</f>
        <v/>
      </c>
      <c r="O4577" s="6" t="str">
        <f>IF(anotacoes!N4577=0,"",anotacoes!N4577)</f>
        <v/>
      </c>
      <c r="P4577" t="str">
        <f>IF(anotacoes!M4577=0,"",UPPER(anotacoes!M4577))</f>
        <v/>
      </c>
      <c r="Q4577" t="str">
        <f t="shared" si="143"/>
        <v>INSERT INTO CONVERSAO_LUTA_ACAO (cd_conversao, id_luta, sequencia, momento_inicio, momento_fim, quem_faz, quem_sofre, acao_tipo, acao, tecnica, direcao, pontuacao) VALUES (1, 65, 36, TRIM(' 00:03:50,837'), TRIM(' 00:03:50,931'), 'MAGOMEDOV', 'STSIASHENKA', 'DEFENSE', 'USING BODY MASS', NULL, NULL, NULL)</v>
      </c>
      <c r="R4577" t="s">
        <v>10327</v>
      </c>
    </row>
    <row r="4578" spans="1:18" hidden="1" x14ac:dyDescent="0.25">
      <c r="A4578" s="7">
        <f>anotacoes!D4578</f>
        <v>40780</v>
      </c>
      <c r="B4578" t="str">
        <f>anotacoes!C4578</f>
        <v>WORLD CHAMPIONSHIPS PARIS 2011</v>
      </c>
      <c r="C4578" t="str">
        <f>anotacoes!E4578</f>
        <v>MAGOMEDOV</v>
      </c>
      <c r="D4578" t="str">
        <f>anotacoes!F4578</f>
        <v>STSIASHENKA</v>
      </c>
      <c r="E4578" t="s">
        <v>10325</v>
      </c>
      <c r="F4578">
        <f>anotacoes!A4578</f>
        <v>65</v>
      </c>
      <c r="G4578">
        <f>anotacoes!B4578</f>
        <v>37</v>
      </c>
      <c r="H4578" t="str">
        <f>anotacoes!K4578</f>
        <v xml:space="preserve"> 00:03:50,931</v>
      </c>
      <c r="I4578" t="str">
        <f>anotacoes!L4578</f>
        <v xml:space="preserve"> 00:03:55,471</v>
      </c>
      <c r="J4578" t="str">
        <f>IF(L4578="PAUSE",E4578,IF(anotacoes!G4582=conversao_anotacoes!C4578,conversao_anotacoes!C4578,conversao_anotacoes!D4578))</f>
        <v>MAGOMEDOV</v>
      </c>
      <c r="K4578" t="str">
        <f t="shared" si="142"/>
        <v>STSIASHENKA</v>
      </c>
      <c r="L4578" t="str">
        <f>UPPER(anotacoes!H4578)</f>
        <v>GROUNDWORK COMBAT</v>
      </c>
      <c r="M4578" t="str">
        <f>IF(OR(L4578="ATTACK",L4578="FINTA"),"&lt;TECNICA&gt;",UPPER(anotacoes!I4578))</f>
        <v>DEFENSIVE POSITION</v>
      </c>
      <c r="N4578" t="str">
        <f>IF(OR(L4578="ATTACK",L4578="FINTA"),UPPER(anotacoes!I4578),"")</f>
        <v/>
      </c>
      <c r="O4578" s="6" t="str">
        <f>IF(anotacoes!N4578=0,"",anotacoes!N4578)</f>
        <v/>
      </c>
      <c r="P4578" t="str">
        <f>IF(anotacoes!M4578=0,"",UPPER(anotacoes!M4578))</f>
        <v/>
      </c>
      <c r="Q4578" t="str">
        <f t="shared" si="143"/>
        <v>INSERT INTO CONVERSAO_LUTA_ACAO (cd_conversao, id_luta, sequencia, momento_inicio, momento_fim, quem_faz, quem_sofre, acao_tipo, acao, tecnica, direcao, pontuacao) VALUES (1, 65, 37, TRIM(' 00:03:50,931'), TRIM(' 00:03:55,471'), 'MAGOMEDOV', 'STSIASHENKA', 'GROUNDWORK COMBAT', 'DEFENSIVE POSITION', NULL, NULL, NULL)</v>
      </c>
      <c r="R4578" t="s">
        <v>10327</v>
      </c>
    </row>
    <row r="4579" spans="1:18" hidden="1" x14ac:dyDescent="0.25">
      <c r="A4579" s="7">
        <f>anotacoes!D4579</f>
        <v>40780</v>
      </c>
      <c r="B4579" t="str">
        <f>anotacoes!C4579</f>
        <v>WORLD CHAMPIONSHIPS PARIS 2011</v>
      </c>
      <c r="C4579" t="str">
        <f>anotacoes!E4579</f>
        <v>MAGOMEDOV</v>
      </c>
      <c r="D4579" t="str">
        <f>anotacoes!F4579</f>
        <v>STSIASHENKA</v>
      </c>
      <c r="E4579" t="s">
        <v>10325</v>
      </c>
      <c r="F4579">
        <f>anotacoes!A4579</f>
        <v>65</v>
      </c>
      <c r="G4579">
        <f>anotacoes!B4579</f>
        <v>38</v>
      </c>
      <c r="H4579" t="str">
        <f>anotacoes!K4579</f>
        <v xml:space="preserve"> 00:03:55,726</v>
      </c>
      <c r="I4579" t="str">
        <f>anotacoes!L4579</f>
        <v xml:space="preserve"> 00:04:04,550</v>
      </c>
      <c r="J4579" t="str">
        <f>IF(L4579="PAUSE",E4579,IF(anotacoes!G4583=conversao_anotacoes!C4579,conversao_anotacoes!C4579,conversao_anotacoes!D4579))</f>
        <v>&lt;ARBITRO_DESCONHECIDO&gt;</v>
      </c>
      <c r="K4579" t="str">
        <f t="shared" si="142"/>
        <v/>
      </c>
      <c r="L4579" t="str">
        <f>UPPER(anotacoes!H4579)</f>
        <v>PAUSE</v>
      </c>
      <c r="M4579" t="str">
        <f>IF(OR(L4579="ATTACK",L4579="FINTA"),"&lt;TECNICA&gt;",UPPER(anotacoes!I4579))</f>
        <v>&lt;NAO_CLASSIFICADO&gt;</v>
      </c>
      <c r="N4579" t="str">
        <f>IF(OR(L4579="ATTACK",L4579="FINTA"),UPPER(anotacoes!I4579),"")</f>
        <v/>
      </c>
      <c r="O4579" s="6" t="str">
        <f>IF(anotacoes!N4579=0,"",anotacoes!N4579)</f>
        <v/>
      </c>
      <c r="P4579" t="str">
        <f>IF(anotacoes!M4579=0,"",UPPER(anotacoes!M4579))</f>
        <v/>
      </c>
      <c r="Q4579" t="str">
        <f t="shared" si="143"/>
        <v>INSERT INTO CONVERSAO_LUTA_ACAO (cd_conversao, id_luta, sequencia, momento_inicio, momento_fim, quem_faz, quem_sofre, acao_tipo, acao, tecnica, direcao, pontuacao) VALUES (1, 65, 38, TRIM(' 00:03:55,726'), TRIM(' 00:04:04,550'), '&lt;ARBITRO_DESCONHECIDO&gt;', '', 'PAUSE', '&lt;NAO_CLASSIFICADO&gt;', NULL, NULL, NULL)</v>
      </c>
      <c r="R4579" t="s">
        <v>10327</v>
      </c>
    </row>
    <row r="4580" spans="1:18" hidden="1" x14ac:dyDescent="0.25">
      <c r="A4580" s="7">
        <f>anotacoes!D4580</f>
        <v>40780</v>
      </c>
      <c r="B4580" t="str">
        <f>anotacoes!C4580</f>
        <v>WORLD CHAMPIONSHIPS PARIS 2011</v>
      </c>
      <c r="C4580" t="str">
        <f>anotacoes!E4580</f>
        <v>MAGOMEDOV</v>
      </c>
      <c r="D4580" t="str">
        <f>anotacoes!F4580</f>
        <v>STSIASHENKA</v>
      </c>
      <c r="E4580" t="s">
        <v>10325</v>
      </c>
      <c r="F4580">
        <f>anotacoes!A4580</f>
        <v>65</v>
      </c>
      <c r="G4580">
        <f>anotacoes!B4580</f>
        <v>39</v>
      </c>
      <c r="H4580" t="str">
        <f>anotacoes!K4580</f>
        <v xml:space="preserve"> 00:04:04,707</v>
      </c>
      <c r="I4580" t="str">
        <f>anotacoes!L4580</f>
        <v xml:space="preserve"> 00:04:10,214</v>
      </c>
      <c r="J4580" t="str">
        <f>IF(L4580="PAUSE",E4580,IF(anotacoes!G4584=conversao_anotacoes!C4580,conversao_anotacoes!C4580,conversao_anotacoes!D4580))</f>
        <v>MAGOMEDOV</v>
      </c>
      <c r="K4580" t="str">
        <f t="shared" si="142"/>
        <v>STSIASHENKA</v>
      </c>
      <c r="L4580" t="str">
        <f>UPPER(anotacoes!H4580)</f>
        <v>DISPLACEMENT</v>
      </c>
      <c r="M4580" t="str">
        <f>IF(OR(L4580="ATTACK",L4580="FINTA"),"&lt;TECNICA&gt;",UPPER(anotacoes!I4580))</f>
        <v>CIRCULAR RIGHT</v>
      </c>
      <c r="N4580" t="str">
        <f>IF(OR(L4580="ATTACK",L4580="FINTA"),UPPER(anotacoes!I4580),"")</f>
        <v/>
      </c>
      <c r="O4580" s="6" t="str">
        <f>IF(anotacoes!N4580=0,"",anotacoes!N4580)</f>
        <v/>
      </c>
      <c r="P4580" t="str">
        <f>IF(anotacoes!M4580=0,"",UPPER(anotacoes!M4580))</f>
        <v/>
      </c>
      <c r="Q4580" t="str">
        <f t="shared" si="143"/>
        <v>INSERT INTO CONVERSAO_LUTA_ACAO (cd_conversao, id_luta, sequencia, momento_inicio, momento_fim, quem_faz, quem_sofre, acao_tipo, acao, tecnica, direcao, pontuacao) VALUES (1, 65, 39, TRIM(' 00:04:04,707'), TRIM(' 00:04:10,214'), 'MAGOMEDOV', 'STSIASHENKA', 'DISPLACEMENT', 'CIRCULAR RIGHT', NULL, NULL, NULL)</v>
      </c>
      <c r="R4580" t="s">
        <v>10327</v>
      </c>
    </row>
    <row r="4581" spans="1:18" hidden="1" x14ac:dyDescent="0.25">
      <c r="A4581" s="7">
        <f>anotacoes!D4581</f>
        <v>40780</v>
      </c>
      <c r="B4581" t="str">
        <f>anotacoes!C4581</f>
        <v>WORLD CHAMPIONSHIPS PARIS 2011</v>
      </c>
      <c r="C4581" t="str">
        <f>anotacoes!E4581</f>
        <v>MAGOMEDOV</v>
      </c>
      <c r="D4581" t="str">
        <f>anotacoes!F4581</f>
        <v>STSIASHENKA</v>
      </c>
      <c r="E4581" t="s">
        <v>10325</v>
      </c>
      <c r="F4581">
        <f>anotacoes!A4581</f>
        <v>65</v>
      </c>
      <c r="G4581">
        <f>anotacoes!B4581</f>
        <v>40</v>
      </c>
      <c r="H4581" t="str">
        <f>anotacoes!K4581</f>
        <v xml:space="preserve"> 00:04:10,374</v>
      </c>
      <c r="I4581" t="str">
        <f>anotacoes!L4581</f>
        <v xml:space="preserve"> 00:04:14,014</v>
      </c>
      <c r="J4581" t="str">
        <f>IF(L4581="PAUSE",E4581,IF(anotacoes!G4585=conversao_anotacoes!C4581,conversao_anotacoes!C4581,conversao_anotacoes!D4581))</f>
        <v>MAGOMEDOV</v>
      </c>
      <c r="K4581" t="str">
        <f t="shared" si="142"/>
        <v>STSIASHENKA</v>
      </c>
      <c r="L4581" t="str">
        <f>UPPER(anotacoes!H4581)</f>
        <v>DISPLACEMENT</v>
      </c>
      <c r="M4581" t="str">
        <f>IF(OR(L4581="ATTACK",L4581="FINTA"),"&lt;TECNICA&gt;",UPPER(anotacoes!I4581))</f>
        <v>2-3 STEP HESITANT LEFT</v>
      </c>
      <c r="N4581" t="str">
        <f>IF(OR(L4581="ATTACK",L4581="FINTA"),UPPER(anotacoes!I4581),"")</f>
        <v/>
      </c>
      <c r="O4581" s="6" t="str">
        <f>IF(anotacoes!N4581=0,"",anotacoes!N4581)</f>
        <v/>
      </c>
      <c r="P4581" t="str">
        <f>IF(anotacoes!M4581=0,"",UPPER(anotacoes!M4581))</f>
        <v/>
      </c>
      <c r="Q4581" t="str">
        <f t="shared" si="143"/>
        <v>INSERT INTO CONVERSAO_LUTA_ACAO (cd_conversao, id_luta, sequencia, momento_inicio, momento_fim, quem_faz, quem_sofre, acao_tipo, acao, tecnica, direcao, pontuacao) VALUES (1, 65, 40, TRIM(' 00:04:10,374'), TRIM(' 00:04:14,014'), 'MAGOMEDOV', 'STSIASHENKA', 'DISPLACEMENT', '2-3 STEP HESITANT LEFT', NULL, NULL, NULL)</v>
      </c>
      <c r="R4581" t="s">
        <v>10327</v>
      </c>
    </row>
    <row r="4582" spans="1:18" hidden="1" x14ac:dyDescent="0.25">
      <c r="A4582" s="7">
        <f>anotacoes!D4582</f>
        <v>40780</v>
      </c>
      <c r="B4582" t="str">
        <f>anotacoes!C4582</f>
        <v>WORLD CHAMPIONSHIPS PARIS 2011</v>
      </c>
      <c r="C4582" t="str">
        <f>anotacoes!E4582</f>
        <v>MAGOMEDOV</v>
      </c>
      <c r="D4582" t="str">
        <f>anotacoes!F4582</f>
        <v>STSIASHENKA</v>
      </c>
      <c r="E4582" t="s">
        <v>10325</v>
      </c>
      <c r="F4582">
        <f>anotacoes!A4582</f>
        <v>65</v>
      </c>
      <c r="G4582">
        <f>anotacoes!B4582</f>
        <v>41</v>
      </c>
      <c r="H4582" t="str">
        <f>anotacoes!K4582</f>
        <v xml:space="preserve"> 00:04:14,014</v>
      </c>
      <c r="I4582" t="str">
        <f>anotacoes!L4582</f>
        <v xml:space="preserve"> 00:04:19,901</v>
      </c>
      <c r="J4582" t="str">
        <f>IF(L4582="PAUSE",E4582,IF(anotacoes!G4586=conversao_anotacoes!C4582,conversao_anotacoes!C4582,conversao_anotacoes!D4582))</f>
        <v>MAGOMEDOV</v>
      </c>
      <c r="K4582" t="str">
        <f t="shared" si="142"/>
        <v>STSIASHENKA</v>
      </c>
      <c r="L4582" t="str">
        <f>UPPER(anotacoes!H4582)</f>
        <v>GRIP TIME</v>
      </c>
      <c r="M4582" t="str">
        <f>IF(OR(L4582="ATTACK",L4582="FINTA"),"&lt;TECNICA&gt;",UPPER(anotacoes!I4582))</f>
        <v>RIGHT COLLAR</v>
      </c>
      <c r="N4582" t="str">
        <f>IF(OR(L4582="ATTACK",L4582="FINTA"),UPPER(anotacoes!I4582),"")</f>
        <v/>
      </c>
      <c r="O4582" s="6" t="str">
        <f>IF(anotacoes!N4582=0,"",anotacoes!N4582)</f>
        <v/>
      </c>
      <c r="P4582" t="str">
        <f>IF(anotacoes!M4582=0,"",UPPER(anotacoes!M4582))</f>
        <v/>
      </c>
      <c r="Q4582" t="str">
        <f t="shared" si="143"/>
        <v>INSERT INTO CONVERSAO_LUTA_ACAO (cd_conversao, id_luta, sequencia, momento_inicio, momento_fim, quem_faz, quem_sofre, acao_tipo, acao, tecnica, direcao, pontuacao) VALUES (1, 65, 41, TRIM(' 00:04:14,014'), TRIM(' 00:04:19,901'), 'MAGOMEDOV', 'STSIASHENKA', 'GRIP TIME', 'RIGHT COLLAR', NULL, NULL, NULL)</v>
      </c>
      <c r="R4582" t="s">
        <v>10327</v>
      </c>
    </row>
    <row r="4583" spans="1:18" hidden="1" x14ac:dyDescent="0.25">
      <c r="A4583" s="7">
        <f>anotacoes!D4583</f>
        <v>40780</v>
      </c>
      <c r="B4583" t="str">
        <f>anotacoes!C4583</f>
        <v>WORLD CHAMPIONSHIPS PARIS 2011</v>
      </c>
      <c r="C4583" t="str">
        <f>anotacoes!E4583</f>
        <v>MAGOMEDOV</v>
      </c>
      <c r="D4583" t="str">
        <f>anotacoes!F4583</f>
        <v>STSIASHENKA</v>
      </c>
      <c r="E4583" t="s">
        <v>10325</v>
      </c>
      <c r="F4583">
        <f>anotacoes!A4583</f>
        <v>65</v>
      </c>
      <c r="G4583">
        <f>anotacoes!B4583</f>
        <v>42</v>
      </c>
      <c r="H4583" t="str">
        <f>anotacoes!K4583</f>
        <v xml:space="preserve"> 00:04:19,901</v>
      </c>
      <c r="I4583" t="str">
        <f>anotacoes!L4583</f>
        <v xml:space="preserve"> 00:05:01,745</v>
      </c>
      <c r="J4583" t="str">
        <f>IF(L4583="PAUSE",E4583,IF(anotacoes!G4587=conversao_anotacoes!C4583,conversao_anotacoes!C4583,conversao_anotacoes!D4583))</f>
        <v>MAGOMEDOV</v>
      </c>
      <c r="K4583" t="str">
        <f t="shared" si="142"/>
        <v>STSIASHENKA</v>
      </c>
      <c r="L4583" t="str">
        <f>UPPER(anotacoes!H4583)</f>
        <v>GRIP TIME</v>
      </c>
      <c r="M4583" t="str">
        <f>IF(OR(L4583="ATTACK",L4583="FINTA"),"&lt;TECNICA&gt;",UPPER(anotacoes!I4583))</f>
        <v>LEFT COLLAR RIGHT COLLAR</v>
      </c>
      <c r="N4583" t="str">
        <f>IF(OR(L4583="ATTACK",L4583="FINTA"),UPPER(anotacoes!I4583),"")</f>
        <v/>
      </c>
      <c r="O4583" s="6" t="str">
        <f>IF(anotacoes!N4583=0,"",anotacoes!N4583)</f>
        <v/>
      </c>
      <c r="P4583" t="str">
        <f>IF(anotacoes!M4583=0,"",UPPER(anotacoes!M4583))</f>
        <v/>
      </c>
      <c r="Q4583" t="str">
        <f t="shared" si="143"/>
        <v>INSERT INTO CONVERSAO_LUTA_ACAO (cd_conversao, id_luta, sequencia, momento_inicio, momento_fim, quem_faz, quem_sofre, acao_tipo, acao, tecnica, direcao, pontuacao) VALUES (1, 65, 42, TRIM(' 00:04:19,901'), TRIM(' 00:05:01,745'), 'MAGOMEDOV', 'STSIASHENKA', 'GRIP TIME', 'LEFT COLLAR RIGHT COLLAR', NULL, NULL, NULL)</v>
      </c>
      <c r="R4583" t="s">
        <v>10327</v>
      </c>
    </row>
    <row r="4584" spans="1:18" hidden="1" x14ac:dyDescent="0.25">
      <c r="A4584" s="7">
        <f>anotacoes!D4584</f>
        <v>40780</v>
      </c>
      <c r="B4584" t="str">
        <f>anotacoes!C4584</f>
        <v>WORLD CHAMPIONSHIPS PARIS 2011</v>
      </c>
      <c r="C4584" t="str">
        <f>anotacoes!E4584</f>
        <v>MAGOMEDOV</v>
      </c>
      <c r="D4584" t="str">
        <f>anotacoes!F4584</f>
        <v>STSIASHENKA</v>
      </c>
      <c r="E4584" t="s">
        <v>10325</v>
      </c>
      <c r="F4584">
        <f>anotacoes!A4584</f>
        <v>65</v>
      </c>
      <c r="G4584">
        <f>anotacoes!B4584</f>
        <v>43</v>
      </c>
      <c r="H4584" t="str">
        <f>anotacoes!K4584</f>
        <v xml:space="preserve"> 00:05:01,745</v>
      </c>
      <c r="I4584" t="str">
        <f>anotacoes!L4584</f>
        <v xml:space="preserve"> 00:05:13,436</v>
      </c>
      <c r="J4584" t="str">
        <f>IF(L4584="PAUSE",E4584,IF(anotacoes!G4588=conversao_anotacoes!C4584,conversao_anotacoes!C4584,conversao_anotacoes!D4584))</f>
        <v>MAGOMEDOV</v>
      </c>
      <c r="K4584" t="str">
        <f t="shared" si="142"/>
        <v>STSIASHENKA</v>
      </c>
      <c r="L4584" t="str">
        <f>UPPER(anotacoes!H4584)</f>
        <v>GRIP TIME</v>
      </c>
      <c r="M4584" t="str">
        <f>IF(OR(L4584="ATTACK",L4584="FINTA"),"&lt;TECNICA&gt;",UPPER(anotacoes!I4584))</f>
        <v>RIGHT COLLAR</v>
      </c>
      <c r="N4584" t="str">
        <f>IF(OR(L4584="ATTACK",L4584="FINTA"),UPPER(anotacoes!I4584),"")</f>
        <v/>
      </c>
      <c r="O4584" s="6" t="str">
        <f>IF(anotacoes!N4584=0,"",anotacoes!N4584)</f>
        <v/>
      </c>
      <c r="P4584" t="str">
        <f>IF(anotacoes!M4584=0,"",UPPER(anotacoes!M4584))</f>
        <v/>
      </c>
      <c r="Q4584" t="str">
        <f t="shared" si="143"/>
        <v>INSERT INTO CONVERSAO_LUTA_ACAO (cd_conversao, id_luta, sequencia, momento_inicio, momento_fim, quem_faz, quem_sofre, acao_tipo, acao, tecnica, direcao, pontuacao) VALUES (1, 65, 43, TRIM(' 00:05:01,745'), TRIM(' 00:05:13,436'), 'MAGOMEDOV', 'STSIASHENKA', 'GRIP TIME', 'RIGHT COLLAR', NULL, NULL, NULL)</v>
      </c>
      <c r="R4584" t="s">
        <v>10327</v>
      </c>
    </row>
    <row r="4585" spans="1:18" hidden="1" x14ac:dyDescent="0.25">
      <c r="A4585" s="7">
        <f>anotacoes!D4585</f>
        <v>40780</v>
      </c>
      <c r="B4585" t="str">
        <f>anotacoes!C4585</f>
        <v>WORLD CHAMPIONSHIPS PARIS 2011</v>
      </c>
      <c r="C4585" t="str">
        <f>anotacoes!E4585</f>
        <v>MAGOMEDOV</v>
      </c>
      <c r="D4585" t="str">
        <f>anotacoes!F4585</f>
        <v>STSIASHENKA</v>
      </c>
      <c r="E4585" t="s">
        <v>10325</v>
      </c>
      <c r="F4585">
        <f>anotacoes!A4585</f>
        <v>65</v>
      </c>
      <c r="G4585">
        <f>anotacoes!B4585</f>
        <v>44</v>
      </c>
      <c r="H4585" t="str">
        <f>anotacoes!K4585</f>
        <v xml:space="preserve"> 00:05:13,436</v>
      </c>
      <c r="I4585" t="str">
        <f>anotacoes!L4585</f>
        <v xml:space="preserve"> 00:05:13,436</v>
      </c>
      <c r="J4585" t="str">
        <f>IF(L4585="PAUSE",E4585,IF(anotacoes!G4589=conversao_anotacoes!C4585,conversao_anotacoes!C4585,conversao_anotacoes!D4585))</f>
        <v>MAGOMEDOV</v>
      </c>
      <c r="K4585" t="str">
        <f t="shared" si="142"/>
        <v>STSIASHENKA</v>
      </c>
      <c r="L4585" t="str">
        <f>UPPER(anotacoes!H4585)</f>
        <v>ATTACK</v>
      </c>
      <c r="M4585" t="str">
        <f>IF(OR(L4585="ATTACK",L4585="FINTA"),"&lt;TECNICA&gt;",UPPER(anotacoes!I4585))</f>
        <v>&lt;TECNICA&gt;</v>
      </c>
      <c r="N4585" t="str">
        <f>IF(OR(L4585="ATTACK",L4585="FINTA"),UPPER(anotacoes!I4585),"")</f>
        <v>DEASHI HARAI</v>
      </c>
      <c r="O4585" s="6">
        <f>IF(anotacoes!N4585=0,"",anotacoes!N4585)</f>
        <v>7</v>
      </c>
      <c r="P4585" t="str">
        <f>IF(anotacoes!M4585=0,"",UPPER(anotacoes!M4585))</f>
        <v/>
      </c>
      <c r="Q4585" t="str">
        <f t="shared" si="143"/>
        <v>INSERT INTO CONVERSAO_LUTA_ACAO (cd_conversao, id_luta, sequencia, momento_inicio, momento_fim, quem_faz, quem_sofre, acao_tipo, acao, tecnica, direcao, pontuacao) VALUES (1, 65, 44, TRIM(' 00:05:13,436'), TRIM(' 00:05:13,436'), 'MAGOMEDOV', 'STSIASHENKA', 'ATTACK', '&lt;TECNICA&gt;', 'DEASHI HARAI', 7, NULL)</v>
      </c>
      <c r="R4585" t="s">
        <v>10327</v>
      </c>
    </row>
    <row r="4586" spans="1:18" hidden="1" x14ac:dyDescent="0.25">
      <c r="A4586" s="7">
        <f>anotacoes!D4586</f>
        <v>40780</v>
      </c>
      <c r="B4586" t="str">
        <f>anotacoes!C4586</f>
        <v>WORLD CHAMPIONSHIPS PARIS 2011</v>
      </c>
      <c r="C4586" t="str">
        <f>anotacoes!E4586</f>
        <v>MAGOMEDOV</v>
      </c>
      <c r="D4586" t="str">
        <f>anotacoes!F4586</f>
        <v>STSIASHENKA</v>
      </c>
      <c r="E4586" t="s">
        <v>10325</v>
      </c>
      <c r="F4586">
        <f>anotacoes!A4586</f>
        <v>65</v>
      </c>
      <c r="G4586">
        <f>anotacoes!B4586</f>
        <v>45</v>
      </c>
      <c r="H4586" t="str">
        <f>anotacoes!K4586</f>
        <v xml:space="preserve"> 00:05:13,436</v>
      </c>
      <c r="I4586" t="str">
        <f>anotacoes!L4586</f>
        <v xml:space="preserve"> 00:05:24,628</v>
      </c>
      <c r="J4586" t="str">
        <f>IF(L4586="PAUSE",E4586,IF(anotacoes!G4590=conversao_anotacoes!C4586,conversao_anotacoes!C4586,conversao_anotacoes!D4586))</f>
        <v>&lt;ARBITRO_DESCONHECIDO&gt;</v>
      </c>
      <c r="K4586" t="str">
        <f t="shared" si="142"/>
        <v/>
      </c>
      <c r="L4586" t="str">
        <f>UPPER(anotacoes!H4586)</f>
        <v>PAUSE</v>
      </c>
      <c r="M4586" t="str">
        <f>IF(OR(L4586="ATTACK",L4586="FINTA"),"&lt;TECNICA&gt;",UPPER(anotacoes!I4586))</f>
        <v>&lt;NAO_CLASSIFICADO&gt;</v>
      </c>
      <c r="N4586" t="str">
        <f>IF(OR(L4586="ATTACK",L4586="FINTA"),UPPER(anotacoes!I4586),"")</f>
        <v/>
      </c>
      <c r="O4586" s="6" t="str">
        <f>IF(anotacoes!N4586=0,"",anotacoes!N4586)</f>
        <v/>
      </c>
      <c r="P4586" t="str">
        <f>IF(anotacoes!M4586=0,"",UPPER(anotacoes!M4586))</f>
        <v/>
      </c>
      <c r="Q4586" t="str">
        <f t="shared" si="143"/>
        <v>INSERT INTO CONVERSAO_LUTA_ACAO (cd_conversao, id_luta, sequencia, momento_inicio, momento_fim, quem_faz, quem_sofre, acao_tipo, acao, tecnica, direcao, pontuacao) VALUES (1, 65, 45, TRIM(' 00:05:13,436'), TRIM(' 00:05:24,628'), '&lt;ARBITRO_DESCONHECIDO&gt;', '', 'PAUSE', '&lt;NAO_CLASSIFICADO&gt;', NULL, NULL, NULL)</v>
      </c>
      <c r="R4586" t="s">
        <v>10327</v>
      </c>
    </row>
    <row r="4587" spans="1:18" hidden="1" x14ac:dyDescent="0.25">
      <c r="A4587" s="7">
        <f>anotacoes!D4587</f>
        <v>40780</v>
      </c>
      <c r="B4587" t="str">
        <f>anotacoes!C4587</f>
        <v>WORLD CHAMPIONSHIPS PARIS 2011</v>
      </c>
      <c r="C4587" t="str">
        <f>anotacoes!E4587</f>
        <v>MAGOMEDOV</v>
      </c>
      <c r="D4587" t="str">
        <f>anotacoes!F4587</f>
        <v>STSIASHENKA</v>
      </c>
      <c r="E4587" t="s">
        <v>10325</v>
      </c>
      <c r="F4587">
        <f>anotacoes!A4587</f>
        <v>65</v>
      </c>
      <c r="G4587">
        <f>anotacoes!B4587</f>
        <v>46</v>
      </c>
      <c r="H4587" t="str">
        <f>anotacoes!K4587</f>
        <v xml:space="preserve"> 00:05:24,816</v>
      </c>
      <c r="I4587" t="str">
        <f>anotacoes!L4587</f>
        <v xml:space="preserve"> 00:05:27,692</v>
      </c>
      <c r="J4587" t="str">
        <f>IF(L4587="PAUSE",E4587,IF(anotacoes!G4591=conversao_anotacoes!C4587,conversao_anotacoes!C4587,conversao_anotacoes!D4587))</f>
        <v>MAGOMEDOV</v>
      </c>
      <c r="K4587" t="str">
        <f t="shared" si="142"/>
        <v>STSIASHENKA</v>
      </c>
      <c r="L4587" t="str">
        <f>UPPER(anotacoes!H4587)</f>
        <v>DISPLACEMENT</v>
      </c>
      <c r="M4587" t="str">
        <f>IF(OR(L4587="ATTACK",L4587="FINTA"),"&lt;TECNICA&gt;",UPPER(anotacoes!I4587))</f>
        <v>CIRCULAR RIGHT</v>
      </c>
      <c r="N4587" t="str">
        <f>IF(OR(L4587="ATTACK",L4587="FINTA"),UPPER(anotacoes!I4587),"")</f>
        <v/>
      </c>
      <c r="O4587" s="6" t="str">
        <f>IF(anotacoes!N4587=0,"",anotacoes!N4587)</f>
        <v/>
      </c>
      <c r="P4587" t="str">
        <f>IF(anotacoes!M4587=0,"",UPPER(anotacoes!M4587))</f>
        <v/>
      </c>
      <c r="Q4587" t="str">
        <f t="shared" si="143"/>
        <v>INSERT INTO CONVERSAO_LUTA_ACAO (cd_conversao, id_luta, sequencia, momento_inicio, momento_fim, quem_faz, quem_sofre, acao_tipo, acao, tecnica, direcao, pontuacao) VALUES (1, 65, 46, TRIM(' 00:05:24,816'), TRIM(' 00:05:27,692'), 'MAGOMEDOV', 'STSIASHENKA', 'DISPLACEMENT', 'CIRCULAR RIGHT', NULL, NULL, NULL)</v>
      </c>
      <c r="R4587" t="s">
        <v>10327</v>
      </c>
    </row>
    <row r="4588" spans="1:18" hidden="1" x14ac:dyDescent="0.25">
      <c r="A4588" s="7">
        <f>anotacoes!D4588</f>
        <v>40780</v>
      </c>
      <c r="B4588" t="str">
        <f>anotacoes!C4588</f>
        <v>WORLD CHAMPIONSHIPS PARIS 2011</v>
      </c>
      <c r="C4588" t="str">
        <f>anotacoes!E4588</f>
        <v>MAGOMEDOV</v>
      </c>
      <c r="D4588" t="str">
        <f>anotacoes!F4588</f>
        <v>STSIASHENKA</v>
      </c>
      <c r="E4588" t="s">
        <v>10325</v>
      </c>
      <c r="F4588">
        <f>anotacoes!A4588</f>
        <v>65</v>
      </c>
      <c r="G4588">
        <f>anotacoes!B4588</f>
        <v>47</v>
      </c>
      <c r="H4588" t="str">
        <f>anotacoes!K4588</f>
        <v xml:space="preserve"> 00:05:27,880</v>
      </c>
      <c r="I4588" t="str">
        <f>anotacoes!L4588</f>
        <v xml:space="preserve"> 00:05:33,562</v>
      </c>
      <c r="J4588" t="str">
        <f>IF(L4588="PAUSE",E4588,IF(anotacoes!G4592=conversao_anotacoes!C4588,conversao_anotacoes!C4588,conversao_anotacoes!D4588))</f>
        <v>MAGOMEDOV</v>
      </c>
      <c r="K4588" t="str">
        <f t="shared" si="142"/>
        <v>STSIASHENKA</v>
      </c>
      <c r="L4588" t="str">
        <f>UPPER(anotacoes!H4588)</f>
        <v>DISPLACEMENT</v>
      </c>
      <c r="M4588" t="str">
        <f>IF(OR(L4588="ATTACK",L4588="FINTA"),"&lt;TECNICA&gt;",UPPER(anotacoes!I4588))</f>
        <v>2-3 STEP HESITANT LEFT</v>
      </c>
      <c r="N4588" t="str">
        <f>IF(OR(L4588="ATTACK",L4588="FINTA"),UPPER(anotacoes!I4588),"")</f>
        <v/>
      </c>
      <c r="O4588" s="6" t="str">
        <f>IF(anotacoes!N4588=0,"",anotacoes!N4588)</f>
        <v/>
      </c>
      <c r="P4588" t="str">
        <f>IF(anotacoes!M4588=0,"",UPPER(anotacoes!M4588))</f>
        <v/>
      </c>
      <c r="Q4588" t="str">
        <f t="shared" si="143"/>
        <v>INSERT INTO CONVERSAO_LUTA_ACAO (cd_conversao, id_luta, sequencia, momento_inicio, momento_fim, quem_faz, quem_sofre, acao_tipo, acao, tecnica, direcao, pontuacao) VALUES (1, 65, 47, TRIM(' 00:05:27,880'), TRIM(' 00:05:33,562'), 'MAGOMEDOV', 'STSIASHENKA', 'DISPLACEMENT', '2-3 STEP HESITANT LEFT', NULL, NULL, NULL)</v>
      </c>
      <c r="R4588" t="s">
        <v>10327</v>
      </c>
    </row>
    <row r="4589" spans="1:18" hidden="1" x14ac:dyDescent="0.25">
      <c r="A4589" s="7">
        <f>anotacoes!D4589</f>
        <v>40780</v>
      </c>
      <c r="B4589" t="str">
        <f>anotacoes!C4589</f>
        <v>WORLD CHAMPIONSHIPS PARIS 2011</v>
      </c>
      <c r="C4589" t="str">
        <f>anotacoes!E4589</f>
        <v>MAGOMEDOV</v>
      </c>
      <c r="D4589" t="str">
        <f>anotacoes!F4589</f>
        <v>STSIASHENKA</v>
      </c>
      <c r="E4589" t="s">
        <v>10325</v>
      </c>
      <c r="F4589">
        <f>anotacoes!A4589</f>
        <v>65</v>
      </c>
      <c r="G4589">
        <f>anotacoes!B4589</f>
        <v>48</v>
      </c>
      <c r="H4589" t="str">
        <f>anotacoes!K4589</f>
        <v xml:space="preserve"> 00:05:33,562</v>
      </c>
      <c r="I4589" t="str">
        <f>anotacoes!L4589</f>
        <v xml:space="preserve"> 00:05:44,377</v>
      </c>
      <c r="J4589" t="str">
        <f>IF(L4589="PAUSE",E4589,IF(anotacoes!G4593=conversao_anotacoes!C4589,conversao_anotacoes!C4589,conversao_anotacoes!D4589))</f>
        <v>MAGOMEDOV</v>
      </c>
      <c r="K4589" t="str">
        <f t="shared" si="142"/>
        <v>STSIASHENKA</v>
      </c>
      <c r="L4589" t="str">
        <f>UPPER(anotacoes!H4589)</f>
        <v>GRIP TIME</v>
      </c>
      <c r="M4589" t="str">
        <f>IF(OR(L4589="ATTACK",L4589="FINTA"),"&lt;TECNICA&gt;",UPPER(anotacoes!I4589))</f>
        <v>RIGHT COLLAR</v>
      </c>
      <c r="N4589" t="str">
        <f>IF(OR(L4589="ATTACK",L4589="FINTA"),UPPER(anotacoes!I4589),"")</f>
        <v/>
      </c>
      <c r="O4589" s="6" t="str">
        <f>IF(anotacoes!N4589=0,"",anotacoes!N4589)</f>
        <v/>
      </c>
      <c r="P4589" t="str">
        <f>IF(anotacoes!M4589=0,"",UPPER(anotacoes!M4589))</f>
        <v/>
      </c>
      <c r="Q4589" t="str">
        <f t="shared" si="143"/>
        <v>INSERT INTO CONVERSAO_LUTA_ACAO (cd_conversao, id_luta, sequencia, momento_inicio, momento_fim, quem_faz, quem_sofre, acao_tipo, acao, tecnica, direcao, pontuacao) VALUES (1, 65, 48, TRIM(' 00:05:33,562'), TRIM(' 00:05:44,377'), 'MAGOMEDOV', 'STSIASHENKA', 'GRIP TIME', 'RIGHT COLLAR', NULL, NULL, NULL)</v>
      </c>
      <c r="R4589" t="s">
        <v>10327</v>
      </c>
    </row>
    <row r="4590" spans="1:18" hidden="1" x14ac:dyDescent="0.25">
      <c r="A4590" s="7">
        <f>anotacoes!D4590</f>
        <v>40780</v>
      </c>
      <c r="B4590" t="str">
        <f>anotacoes!C4590</f>
        <v>WORLD CHAMPIONSHIPS PARIS 2011</v>
      </c>
      <c r="C4590" t="str">
        <f>anotacoes!E4590</f>
        <v>MAGOMEDOV</v>
      </c>
      <c r="D4590" t="str">
        <f>anotacoes!F4590</f>
        <v>STSIASHENKA</v>
      </c>
      <c r="E4590" t="s">
        <v>10325</v>
      </c>
      <c r="F4590">
        <f>anotacoes!A4590</f>
        <v>65</v>
      </c>
      <c r="G4590">
        <f>anotacoes!B4590</f>
        <v>49</v>
      </c>
      <c r="H4590" t="str">
        <f>anotacoes!K4590</f>
        <v xml:space="preserve"> 00:05:44,517</v>
      </c>
      <c r="I4590" t="str">
        <f>anotacoes!L4590</f>
        <v xml:space="preserve"> 00:05:51,656</v>
      </c>
      <c r="J4590" t="str">
        <f>IF(L4590="PAUSE",E4590,IF(anotacoes!G4594=conversao_anotacoes!C4590,conversao_anotacoes!C4590,conversao_anotacoes!D4590))</f>
        <v>MAGOMEDOV</v>
      </c>
      <c r="K4590" t="str">
        <f t="shared" si="142"/>
        <v>STSIASHENKA</v>
      </c>
      <c r="L4590" t="str">
        <f>UPPER(anotacoes!H4590)</f>
        <v>GRIP TIME</v>
      </c>
      <c r="M4590" t="str">
        <f>IF(OR(L4590="ATTACK",L4590="FINTA"),"&lt;TECNICA&gt;",UPPER(anotacoes!I4590))</f>
        <v>RIGHT COLLAR</v>
      </c>
      <c r="N4590" t="str">
        <f>IF(OR(L4590="ATTACK",L4590="FINTA"),UPPER(anotacoes!I4590),"")</f>
        <v/>
      </c>
      <c r="O4590" s="6" t="str">
        <f>IF(anotacoes!N4590=0,"",anotacoes!N4590)</f>
        <v/>
      </c>
      <c r="P4590" t="str">
        <f>IF(anotacoes!M4590=0,"",UPPER(anotacoes!M4590))</f>
        <v/>
      </c>
      <c r="Q4590" t="str">
        <f t="shared" si="143"/>
        <v>INSERT INTO CONVERSAO_LUTA_ACAO (cd_conversao, id_luta, sequencia, momento_inicio, momento_fim, quem_faz, quem_sofre, acao_tipo, acao, tecnica, direcao, pontuacao) VALUES (1, 65, 49, TRIM(' 00:05:44,517'), TRIM(' 00:05:51,656'), 'MAGOMEDOV', 'STSIASHENKA', 'GRIP TIME', 'RIGHT COLLAR', NULL, NULL, NULL)</v>
      </c>
      <c r="R4590" t="s">
        <v>10327</v>
      </c>
    </row>
    <row r="4591" spans="1:18" hidden="1" x14ac:dyDescent="0.25">
      <c r="A4591" s="7">
        <f>anotacoes!D4591</f>
        <v>40780</v>
      </c>
      <c r="B4591" t="str">
        <f>anotacoes!C4591</f>
        <v>WORLD CHAMPIONSHIPS PARIS 2011</v>
      </c>
      <c r="C4591" t="str">
        <f>anotacoes!E4591</f>
        <v>MAGOMEDOV</v>
      </c>
      <c r="D4591" t="str">
        <f>anotacoes!F4591</f>
        <v>STSIASHENKA</v>
      </c>
      <c r="E4591" t="s">
        <v>10325</v>
      </c>
      <c r="F4591">
        <f>anotacoes!A4591</f>
        <v>65</v>
      </c>
      <c r="G4591">
        <f>anotacoes!B4591</f>
        <v>50</v>
      </c>
      <c r="H4591" t="str">
        <f>anotacoes!K4591</f>
        <v xml:space="preserve"> 00:05:51,656</v>
      </c>
      <c r="I4591" t="str">
        <f>anotacoes!L4591</f>
        <v xml:space="preserve"> 00:05:51,656</v>
      </c>
      <c r="J4591" t="str">
        <f>IF(L4591="PAUSE",E4591,IF(anotacoes!G4595=conversao_anotacoes!C4591,conversao_anotacoes!C4591,conversao_anotacoes!D4591))</f>
        <v>MAGOMEDOV</v>
      </c>
      <c r="K4591" t="str">
        <f t="shared" si="142"/>
        <v>STSIASHENKA</v>
      </c>
      <c r="L4591" t="str">
        <f>UPPER(anotacoes!H4591)</f>
        <v>DEFENSE</v>
      </c>
      <c r="M4591" t="str">
        <f>IF(OR(L4591="ATTACK",L4591="FINTA"),"&lt;TECNICA&gt;",UPPER(anotacoes!I4591))</f>
        <v>TAE-SABAKI LEFT INCLINED</v>
      </c>
      <c r="N4591" t="str">
        <f>IF(OR(L4591="ATTACK",L4591="FINTA"),UPPER(anotacoes!I4591),"")</f>
        <v/>
      </c>
      <c r="O4591" s="6" t="str">
        <f>IF(anotacoes!N4591=0,"",anotacoes!N4591)</f>
        <v/>
      </c>
      <c r="P4591" t="str">
        <f>IF(anotacoes!M4591=0,"",UPPER(anotacoes!M4591))</f>
        <v/>
      </c>
      <c r="Q4591" t="str">
        <f t="shared" si="143"/>
        <v>INSERT INTO CONVERSAO_LUTA_ACAO (cd_conversao, id_luta, sequencia, momento_inicio, momento_fim, quem_faz, quem_sofre, acao_tipo, acao, tecnica, direcao, pontuacao) VALUES (1, 65, 50, TRIM(' 00:05:51,656'), TRIM(' 00:05:51,656'), 'MAGOMEDOV', 'STSIASHENKA', 'DEFENSE', 'TAE-SABAKI LEFT INCLINED', NULL, NULL, NULL)</v>
      </c>
      <c r="R4591" t="s">
        <v>10327</v>
      </c>
    </row>
    <row r="4592" spans="1:18" hidden="1" x14ac:dyDescent="0.25">
      <c r="A4592" s="7">
        <f>anotacoes!D4592</f>
        <v>40780</v>
      </c>
      <c r="B4592" t="str">
        <f>anotacoes!C4592</f>
        <v>WORLD CHAMPIONSHIPS PARIS 2011</v>
      </c>
      <c r="C4592" t="str">
        <f>anotacoes!E4592</f>
        <v>MAGOMEDOV</v>
      </c>
      <c r="D4592" t="str">
        <f>anotacoes!F4592</f>
        <v>STSIASHENKA</v>
      </c>
      <c r="E4592" t="s">
        <v>10325</v>
      </c>
      <c r="F4592">
        <f>anotacoes!A4592</f>
        <v>65</v>
      </c>
      <c r="G4592">
        <f>anotacoes!B4592</f>
        <v>51</v>
      </c>
      <c r="H4592" t="str">
        <f>anotacoes!K4592</f>
        <v xml:space="preserve"> 00:05:51,656</v>
      </c>
      <c r="I4592" t="str">
        <f>anotacoes!L4592</f>
        <v xml:space="preserve"> 00:05:53,849</v>
      </c>
      <c r="J4592" t="str">
        <f>IF(L4592="PAUSE",E4592,IF(anotacoes!G4596=conversao_anotacoes!C4592,conversao_anotacoes!C4592,conversao_anotacoes!D4592))</f>
        <v>MAGOMEDOV</v>
      </c>
      <c r="K4592" t="str">
        <f t="shared" si="142"/>
        <v>STSIASHENKA</v>
      </c>
      <c r="L4592" t="str">
        <f>UPPER(anotacoes!H4592)</f>
        <v>TRANSITION</v>
      </c>
      <c r="M4592" t="str">
        <f>IF(OR(L4592="ATTACK",L4592="FINTA"),"&lt;TECNICA&gt;",UPPER(anotacoes!I4592))</f>
        <v>WITHOUT ATTACK</v>
      </c>
      <c r="N4592" t="str">
        <f>IF(OR(L4592="ATTACK",L4592="FINTA"),UPPER(anotacoes!I4592),"")</f>
        <v/>
      </c>
      <c r="O4592" s="6" t="str">
        <f>IF(anotacoes!N4592=0,"",anotacoes!N4592)</f>
        <v/>
      </c>
      <c r="P4592" t="str">
        <f>IF(anotacoes!M4592=0,"",UPPER(anotacoes!M4592))</f>
        <v/>
      </c>
      <c r="Q4592" t="str">
        <f t="shared" si="143"/>
        <v>INSERT INTO CONVERSAO_LUTA_ACAO (cd_conversao, id_luta, sequencia, momento_inicio, momento_fim, quem_faz, quem_sofre, acao_tipo, acao, tecnica, direcao, pontuacao) VALUES (1, 65, 51, TRIM(' 00:05:51,656'), TRIM(' 00:05:53,849'), 'MAGOMEDOV', 'STSIASHENKA', 'TRANSITION', 'WITHOUT ATTACK', NULL, NULL, NULL)</v>
      </c>
      <c r="R4592" t="s">
        <v>10327</v>
      </c>
    </row>
    <row r="4593" spans="1:18" hidden="1" x14ac:dyDescent="0.25">
      <c r="A4593" s="7">
        <f>anotacoes!D4593</f>
        <v>40780</v>
      </c>
      <c r="B4593" t="str">
        <f>anotacoes!C4593</f>
        <v>WORLD CHAMPIONSHIPS PARIS 2011</v>
      </c>
      <c r="C4593" t="str">
        <f>anotacoes!E4593</f>
        <v>MAGOMEDOV</v>
      </c>
      <c r="D4593" t="str">
        <f>anotacoes!F4593</f>
        <v>STSIASHENKA</v>
      </c>
      <c r="E4593" t="s">
        <v>10325</v>
      </c>
      <c r="F4593">
        <f>anotacoes!A4593</f>
        <v>65</v>
      </c>
      <c r="G4593">
        <f>anotacoes!B4593</f>
        <v>52</v>
      </c>
      <c r="H4593" t="str">
        <f>anotacoes!K4593</f>
        <v xml:space="preserve"> 00:05:53,849</v>
      </c>
      <c r="I4593" t="str">
        <f>anotacoes!L4593</f>
        <v xml:space="preserve"> 00:06:49,951</v>
      </c>
      <c r="J4593" t="str">
        <f>IF(L4593="PAUSE",E4593,IF(anotacoes!G4597=conversao_anotacoes!C4593,conversao_anotacoes!C4593,conversao_anotacoes!D4593))</f>
        <v>&lt;ARBITRO_DESCONHECIDO&gt;</v>
      </c>
      <c r="K4593" t="str">
        <f t="shared" si="142"/>
        <v/>
      </c>
      <c r="L4593" t="str">
        <f>UPPER(anotacoes!H4593)</f>
        <v>PAUSE</v>
      </c>
      <c r="M4593" t="str">
        <f>IF(OR(L4593="ATTACK",L4593="FINTA"),"&lt;TECNICA&gt;",UPPER(anotacoes!I4593))</f>
        <v>&lt;NAO_CLASSIFICADO&gt;</v>
      </c>
      <c r="N4593" t="str">
        <f>IF(OR(L4593="ATTACK",L4593="FINTA"),UPPER(anotacoes!I4593),"")</f>
        <v/>
      </c>
      <c r="O4593" s="6" t="str">
        <f>IF(anotacoes!N4593=0,"",anotacoes!N4593)</f>
        <v/>
      </c>
      <c r="P4593" t="str">
        <f>IF(anotacoes!M4593=0,"",UPPER(anotacoes!M4593))</f>
        <v/>
      </c>
      <c r="Q4593" t="str">
        <f t="shared" si="143"/>
        <v>INSERT INTO CONVERSAO_LUTA_ACAO (cd_conversao, id_luta, sequencia, momento_inicio, momento_fim, quem_faz, quem_sofre, acao_tipo, acao, tecnica, direcao, pontuacao) VALUES (1, 65, 52, TRIM(' 00:05:53,849'), TRIM(' 00:06:49,951'), '&lt;ARBITRO_DESCONHECIDO&gt;', '', 'PAUSE', '&lt;NAO_CLASSIFICADO&gt;', NULL, NULL, NULL)</v>
      </c>
      <c r="R4593" t="s">
        <v>10327</v>
      </c>
    </row>
    <row r="4594" spans="1:18" hidden="1" x14ac:dyDescent="0.25">
      <c r="A4594" s="7">
        <f>anotacoes!D4594</f>
        <v>40780</v>
      </c>
      <c r="B4594" t="str">
        <f>anotacoes!C4594</f>
        <v>WORLD CHAMPIONSHIPS PARIS 2011</v>
      </c>
      <c r="C4594" t="str">
        <f>anotacoes!E4594</f>
        <v>MAGOMEDOV</v>
      </c>
      <c r="D4594" t="str">
        <f>anotacoes!F4594</f>
        <v>STSIASHENKA</v>
      </c>
      <c r="E4594" t="s">
        <v>10325</v>
      </c>
      <c r="F4594">
        <f>anotacoes!A4594</f>
        <v>65</v>
      </c>
      <c r="G4594">
        <f>anotacoes!B4594</f>
        <v>53</v>
      </c>
      <c r="H4594" t="str">
        <f>anotacoes!K4594</f>
        <v xml:space="preserve"> 00:06:49,951</v>
      </c>
      <c r="I4594" t="str">
        <f>anotacoes!L4594</f>
        <v xml:space="preserve"> 00:06:56,463</v>
      </c>
      <c r="J4594" t="str">
        <f>IF(L4594="PAUSE",E4594,IF(anotacoes!G4598=conversao_anotacoes!C4594,conversao_anotacoes!C4594,conversao_anotacoes!D4594))</f>
        <v>MAGOMEDOV</v>
      </c>
      <c r="K4594" t="str">
        <f t="shared" si="142"/>
        <v>STSIASHENKA</v>
      </c>
      <c r="L4594" t="str">
        <f>UPPER(anotacoes!H4594)</f>
        <v>DISPLACEMENT</v>
      </c>
      <c r="M4594" t="str">
        <f>IF(OR(L4594="ATTACK",L4594="FINTA"),"&lt;TECNICA&gt;",UPPER(anotacoes!I4594))</f>
        <v>CIRCULAR RIGHT</v>
      </c>
      <c r="N4594" t="str">
        <f>IF(OR(L4594="ATTACK",L4594="FINTA"),UPPER(anotacoes!I4594),"")</f>
        <v/>
      </c>
      <c r="O4594" s="6" t="str">
        <f>IF(anotacoes!N4594=0,"",anotacoes!N4594)</f>
        <v/>
      </c>
      <c r="P4594" t="str">
        <f>IF(anotacoes!M4594=0,"",UPPER(anotacoes!M4594))</f>
        <v/>
      </c>
      <c r="Q4594" t="str">
        <f t="shared" si="143"/>
        <v>INSERT INTO CONVERSAO_LUTA_ACAO (cd_conversao, id_luta, sequencia, momento_inicio, momento_fim, quem_faz, quem_sofre, acao_tipo, acao, tecnica, direcao, pontuacao) VALUES (1, 65, 53, TRIM(' 00:06:49,951'), TRIM(' 00:06:56,463'), 'MAGOMEDOV', 'STSIASHENKA', 'DISPLACEMENT', 'CIRCULAR RIGHT', NULL, NULL, NULL)</v>
      </c>
      <c r="R4594" t="s">
        <v>10327</v>
      </c>
    </row>
    <row r="4595" spans="1:18" hidden="1" x14ac:dyDescent="0.25">
      <c r="A4595" s="7">
        <f>anotacoes!D4595</f>
        <v>40780</v>
      </c>
      <c r="B4595" t="str">
        <f>anotacoes!C4595</f>
        <v>WORLD CHAMPIONSHIPS PARIS 2011</v>
      </c>
      <c r="C4595" t="str">
        <f>anotacoes!E4595</f>
        <v>MAGOMEDOV</v>
      </c>
      <c r="D4595" t="str">
        <f>anotacoes!F4595</f>
        <v>STSIASHENKA</v>
      </c>
      <c r="E4595" t="s">
        <v>10325</v>
      </c>
      <c r="F4595">
        <f>anotacoes!A4595</f>
        <v>65</v>
      </c>
      <c r="G4595">
        <f>anotacoes!B4595</f>
        <v>54</v>
      </c>
      <c r="H4595" t="str">
        <f>anotacoes!K4595</f>
        <v xml:space="preserve"> 00:06:56,463</v>
      </c>
      <c r="I4595" t="str">
        <f>anotacoes!L4595</f>
        <v xml:space="preserve"> 00:06:56,463</v>
      </c>
      <c r="J4595" t="str">
        <f>IF(L4595="PAUSE",E4595,IF(anotacoes!G4599=conversao_anotacoes!C4595,conversao_anotacoes!C4595,conversao_anotacoes!D4595))</f>
        <v>MAGOMEDOV</v>
      </c>
      <c r="K4595" t="str">
        <f t="shared" si="142"/>
        <v>STSIASHENKA</v>
      </c>
      <c r="L4595" t="str">
        <f>UPPER(anotacoes!H4595)</f>
        <v>DISPLACEMENT</v>
      </c>
      <c r="M4595" t="str">
        <f>IF(OR(L4595="ATTACK",L4595="FINTA"),"&lt;TECNICA&gt;",UPPER(anotacoes!I4595))</f>
        <v>TRY TO GRIP WITH CONTACT</v>
      </c>
      <c r="N4595" t="str">
        <f>IF(OR(L4595="ATTACK",L4595="FINTA"),UPPER(anotacoes!I4595),"")</f>
        <v/>
      </c>
      <c r="O4595" s="6" t="str">
        <f>IF(anotacoes!N4595=0,"",anotacoes!N4595)</f>
        <v/>
      </c>
      <c r="P4595" t="str">
        <f>IF(anotacoes!M4595=0,"",UPPER(anotacoes!M4595))</f>
        <v/>
      </c>
      <c r="Q4595" t="str">
        <f t="shared" si="143"/>
        <v>INSERT INTO CONVERSAO_LUTA_ACAO (cd_conversao, id_luta, sequencia, momento_inicio, momento_fim, quem_faz, quem_sofre, acao_tipo, acao, tecnica, direcao, pontuacao) VALUES (1, 65, 54, TRIM(' 00:06:56,463'), TRIM(' 00:06:56,463'), 'MAGOMEDOV', 'STSIASHENKA', 'DISPLACEMENT', 'TRY TO GRIP WITH CONTACT', NULL, NULL, NULL)</v>
      </c>
      <c r="R4595" t="s">
        <v>10327</v>
      </c>
    </row>
    <row r="4596" spans="1:18" hidden="1" x14ac:dyDescent="0.25">
      <c r="A4596" s="7">
        <f>anotacoes!D4596</f>
        <v>40780</v>
      </c>
      <c r="B4596" t="str">
        <f>anotacoes!C4596</f>
        <v>WORLD CHAMPIONSHIPS PARIS 2011</v>
      </c>
      <c r="C4596" t="str">
        <f>anotacoes!E4596</f>
        <v>MAGOMEDOV</v>
      </c>
      <c r="D4596" t="str">
        <f>anotacoes!F4596</f>
        <v>STSIASHENKA</v>
      </c>
      <c r="E4596" t="s">
        <v>10325</v>
      </c>
      <c r="F4596">
        <f>anotacoes!A4596</f>
        <v>65</v>
      </c>
      <c r="G4596">
        <f>anotacoes!B4596</f>
        <v>55</v>
      </c>
      <c r="H4596" t="str">
        <f>anotacoes!K4596</f>
        <v xml:space="preserve"> 00:06:56,463</v>
      </c>
      <c r="I4596" t="str">
        <f>anotacoes!L4596</f>
        <v xml:space="preserve"> 00:07:00,383</v>
      </c>
      <c r="J4596" t="str">
        <f>IF(L4596="PAUSE",E4596,IF(anotacoes!G4600=conversao_anotacoes!C4596,conversao_anotacoes!C4596,conversao_anotacoes!D4596))</f>
        <v>MAGOMEDOV</v>
      </c>
      <c r="K4596" t="str">
        <f t="shared" si="142"/>
        <v>STSIASHENKA</v>
      </c>
      <c r="L4596" t="str">
        <f>UPPER(anotacoes!H4596)</f>
        <v>GRIP TIME</v>
      </c>
      <c r="M4596" t="str">
        <f>IF(OR(L4596="ATTACK",L4596="FINTA"),"&lt;TECNICA&gt;",UPPER(anotacoes!I4596))</f>
        <v>RIGHT COLLAR LEFT SLEEVE</v>
      </c>
      <c r="N4596" t="str">
        <f>IF(OR(L4596="ATTACK",L4596="FINTA"),UPPER(anotacoes!I4596),"")</f>
        <v/>
      </c>
      <c r="O4596" s="6" t="str">
        <f>IF(anotacoes!N4596=0,"",anotacoes!N4596)</f>
        <v/>
      </c>
      <c r="P4596" t="str">
        <f>IF(anotacoes!M4596=0,"",UPPER(anotacoes!M4596))</f>
        <v/>
      </c>
      <c r="Q4596" t="str">
        <f t="shared" si="143"/>
        <v>INSERT INTO CONVERSAO_LUTA_ACAO (cd_conversao, id_luta, sequencia, momento_inicio, momento_fim, quem_faz, quem_sofre, acao_tipo, acao, tecnica, direcao, pontuacao) VALUES (1, 65, 55, TRIM(' 00:06:56,463'), TRIM(' 00:07:00,383'), 'MAGOMEDOV', 'STSIASHENKA', 'GRIP TIME', 'RIGHT COLLAR LEFT SLEEVE', NULL, NULL, NULL)</v>
      </c>
      <c r="R4596" t="s">
        <v>10327</v>
      </c>
    </row>
    <row r="4597" spans="1:18" hidden="1" x14ac:dyDescent="0.25">
      <c r="A4597" s="7">
        <f>anotacoes!D4597</f>
        <v>40780</v>
      </c>
      <c r="B4597" t="str">
        <f>anotacoes!C4597</f>
        <v>WORLD CHAMPIONSHIPS PARIS 2011</v>
      </c>
      <c r="C4597" t="str">
        <f>anotacoes!E4597</f>
        <v>MAGOMEDOV</v>
      </c>
      <c r="D4597" t="str">
        <f>anotacoes!F4597</f>
        <v>STSIASHENKA</v>
      </c>
      <c r="E4597" t="s">
        <v>10325</v>
      </c>
      <c r="F4597">
        <f>anotacoes!A4597</f>
        <v>65</v>
      </c>
      <c r="G4597">
        <f>anotacoes!B4597</f>
        <v>56</v>
      </c>
      <c r="H4597" t="str">
        <f>anotacoes!K4597</f>
        <v xml:space="preserve"> 00:07:00,554</v>
      </c>
      <c r="I4597" t="str">
        <f>anotacoes!L4597</f>
        <v xml:space="preserve"> 00:07:03,772</v>
      </c>
      <c r="J4597" t="str">
        <f>IF(L4597="PAUSE",E4597,IF(anotacoes!G4601=conversao_anotacoes!C4597,conversao_anotacoes!C4597,conversao_anotacoes!D4597))</f>
        <v>MAGOMEDOV</v>
      </c>
      <c r="K4597" t="str">
        <f t="shared" si="142"/>
        <v>STSIASHENKA</v>
      </c>
      <c r="L4597" t="str">
        <f>UPPER(anotacoes!H4597)</f>
        <v>TRANSITION</v>
      </c>
      <c r="M4597" t="str">
        <f>IF(OR(L4597="ATTACK",L4597="FINTA"),"&lt;TECNICA&gt;",UPPER(anotacoes!I4597))</f>
        <v>WITHOUT ATTACK</v>
      </c>
      <c r="N4597" t="str">
        <f>IF(OR(L4597="ATTACK",L4597="FINTA"),UPPER(anotacoes!I4597),"")</f>
        <v/>
      </c>
      <c r="O4597" s="6" t="str">
        <f>IF(anotacoes!N4597=0,"",anotacoes!N4597)</f>
        <v/>
      </c>
      <c r="P4597" t="str">
        <f>IF(anotacoes!M4597=0,"",UPPER(anotacoes!M4597))</f>
        <v/>
      </c>
      <c r="Q4597" t="str">
        <f t="shared" si="143"/>
        <v>INSERT INTO CONVERSAO_LUTA_ACAO (cd_conversao, id_luta, sequencia, momento_inicio, momento_fim, quem_faz, quem_sofre, acao_tipo, acao, tecnica, direcao, pontuacao) VALUES (1, 65, 56, TRIM(' 00:07:00,554'), TRIM(' 00:07:03,772'), 'MAGOMEDOV', 'STSIASHENKA', 'TRANSITION', 'WITHOUT ATTACK', NULL, NULL, NULL)</v>
      </c>
      <c r="R4597" t="s">
        <v>10327</v>
      </c>
    </row>
    <row r="4598" spans="1:18" hidden="1" x14ac:dyDescent="0.25">
      <c r="A4598" s="7">
        <f>anotacoes!D4598</f>
        <v>40780</v>
      </c>
      <c r="B4598" t="str">
        <f>anotacoes!C4598</f>
        <v>WORLD CHAMPIONSHIPS PARIS 2011</v>
      </c>
      <c r="C4598" t="str">
        <f>anotacoes!E4598</f>
        <v>MAGOMEDOV</v>
      </c>
      <c r="D4598" t="str">
        <f>anotacoes!F4598</f>
        <v>STSIASHENKA</v>
      </c>
      <c r="E4598" t="s">
        <v>10325</v>
      </c>
      <c r="F4598">
        <f>anotacoes!A4598</f>
        <v>65</v>
      </c>
      <c r="G4598">
        <f>anotacoes!B4598</f>
        <v>57</v>
      </c>
      <c r="H4598" t="str">
        <f>anotacoes!K4598</f>
        <v xml:space="preserve"> 00:07:04,006</v>
      </c>
      <c r="I4598" t="str">
        <f>anotacoes!L4598</f>
        <v xml:space="preserve"> 00:07:09,295</v>
      </c>
      <c r="J4598" t="str">
        <f>IF(L4598="PAUSE",E4598,IF(anotacoes!G4602=conversao_anotacoes!C4598,conversao_anotacoes!C4598,conversao_anotacoes!D4598))</f>
        <v>&lt;ARBITRO_DESCONHECIDO&gt;</v>
      </c>
      <c r="K4598" t="str">
        <f t="shared" si="142"/>
        <v/>
      </c>
      <c r="L4598" t="str">
        <f>UPPER(anotacoes!H4598)</f>
        <v>PAUSE</v>
      </c>
      <c r="M4598" t="str">
        <f>IF(OR(L4598="ATTACK",L4598="FINTA"),"&lt;TECNICA&gt;",UPPER(anotacoes!I4598))</f>
        <v>&lt;NAO_CLASSIFICADO&gt;</v>
      </c>
      <c r="N4598" t="str">
        <f>IF(OR(L4598="ATTACK",L4598="FINTA"),UPPER(anotacoes!I4598),"")</f>
        <v/>
      </c>
      <c r="O4598" s="6" t="str">
        <f>IF(anotacoes!N4598=0,"",anotacoes!N4598)</f>
        <v/>
      </c>
      <c r="P4598" t="str">
        <f>IF(anotacoes!M4598=0,"",UPPER(anotacoes!M4598))</f>
        <v/>
      </c>
      <c r="Q4598" t="str">
        <f t="shared" si="143"/>
        <v>INSERT INTO CONVERSAO_LUTA_ACAO (cd_conversao, id_luta, sequencia, momento_inicio, momento_fim, quem_faz, quem_sofre, acao_tipo, acao, tecnica, direcao, pontuacao) VALUES (1, 65, 57, TRIM(' 00:07:04,006'), TRIM(' 00:07:09,295'), '&lt;ARBITRO_DESCONHECIDO&gt;', '', 'PAUSE', '&lt;NAO_CLASSIFICADO&gt;', NULL, NULL, NULL)</v>
      </c>
      <c r="R4598" t="s">
        <v>10327</v>
      </c>
    </row>
    <row r="4599" spans="1:18" hidden="1" x14ac:dyDescent="0.25">
      <c r="A4599" s="7">
        <f>anotacoes!D4599</f>
        <v>40780</v>
      </c>
      <c r="B4599" t="str">
        <f>anotacoes!C4599</f>
        <v>WORLD CHAMPIONSHIPS PARIS 2011</v>
      </c>
      <c r="C4599" t="str">
        <f>anotacoes!E4599</f>
        <v>MAGOMEDOV</v>
      </c>
      <c r="D4599" t="str">
        <f>anotacoes!F4599</f>
        <v>STSIASHENKA</v>
      </c>
      <c r="E4599" t="s">
        <v>10325</v>
      </c>
      <c r="F4599">
        <f>anotacoes!A4599</f>
        <v>65</v>
      </c>
      <c r="G4599">
        <f>anotacoes!B4599</f>
        <v>58</v>
      </c>
      <c r="H4599" t="str">
        <f>anotacoes!K4599</f>
        <v xml:space="preserve"> 00:07:09,483</v>
      </c>
      <c r="I4599" t="str">
        <f>anotacoes!L4599</f>
        <v xml:space="preserve"> 00:07:13,072</v>
      </c>
      <c r="J4599" t="str">
        <f>IF(L4599="PAUSE",E4599,IF(anotacoes!G4603=conversao_anotacoes!C4599,conversao_anotacoes!C4599,conversao_anotacoes!D4599))</f>
        <v>&lt;ARBITRO_DESCONHECIDO&gt;</v>
      </c>
      <c r="K4599" t="str">
        <f t="shared" si="142"/>
        <v/>
      </c>
      <c r="L4599" t="str">
        <f>UPPER(anotacoes!H4599)</f>
        <v>PAUSE</v>
      </c>
      <c r="M4599" t="str">
        <f>IF(OR(L4599="ATTACK",L4599="FINTA"),"&lt;TECNICA&gt;",UPPER(anotacoes!I4599))</f>
        <v>SHIDO WITHOUT SCORE</v>
      </c>
      <c r="N4599" t="str">
        <f>IF(OR(L4599="ATTACK",L4599="FINTA"),UPPER(anotacoes!I4599),"")</f>
        <v/>
      </c>
      <c r="O4599" s="6" t="str">
        <f>IF(anotacoes!N4599=0,"",anotacoes!N4599)</f>
        <v/>
      </c>
      <c r="P4599" t="str">
        <f>IF(anotacoes!M4599=0,"",UPPER(anotacoes!M4599))</f>
        <v/>
      </c>
      <c r="Q4599" t="str">
        <f t="shared" si="143"/>
        <v>INSERT INTO CONVERSAO_LUTA_ACAO (cd_conversao, id_luta, sequencia, momento_inicio, momento_fim, quem_faz, quem_sofre, acao_tipo, acao, tecnica, direcao, pontuacao) VALUES (1, 65, 58, TRIM(' 00:07:09,483'), TRIM(' 00:07:13,072'), '&lt;ARBITRO_DESCONHECIDO&gt;', '', 'PAUSE', 'SHIDO WITHOUT SCORE', NULL, NULL, NULL)</v>
      </c>
      <c r="R4599" t="s">
        <v>10327</v>
      </c>
    </row>
    <row r="4600" spans="1:18" hidden="1" x14ac:dyDescent="0.25">
      <c r="A4600" s="7">
        <f>anotacoes!D4600</f>
        <v>40780</v>
      </c>
      <c r="B4600" t="str">
        <f>anotacoes!C4600</f>
        <v>WORLD CHAMPIONSHIPS PARIS 2011</v>
      </c>
      <c r="C4600" t="str">
        <f>anotacoes!E4600</f>
        <v>MAGOMEDOV</v>
      </c>
      <c r="D4600" t="str">
        <f>anotacoes!F4600</f>
        <v>STSIASHENKA</v>
      </c>
      <c r="E4600" t="s">
        <v>10325</v>
      </c>
      <c r="F4600">
        <f>anotacoes!A4600</f>
        <v>65</v>
      </c>
      <c r="G4600">
        <f>anotacoes!B4600</f>
        <v>59</v>
      </c>
      <c r="H4600" t="str">
        <f>anotacoes!K4600</f>
        <v xml:space="preserve"> 00:07:13,072</v>
      </c>
      <c r="I4600" t="str">
        <f>anotacoes!L4600</f>
        <v xml:space="preserve"> 00:07:15,059</v>
      </c>
      <c r="J4600" t="str">
        <f>IF(L4600="PAUSE",E4600,IF(anotacoes!G4604=conversao_anotacoes!C4600,conversao_anotacoes!C4600,conversao_anotacoes!D4600))</f>
        <v>MAGOMEDOV</v>
      </c>
      <c r="K4600" t="str">
        <f t="shared" si="142"/>
        <v>STSIASHENKA</v>
      </c>
      <c r="L4600" t="str">
        <f>UPPER(anotacoes!H4600)</f>
        <v>DISPLACEMENT</v>
      </c>
      <c r="M4600" t="str">
        <f>IF(OR(L4600="ATTACK",L4600="FINTA"),"&lt;TECNICA&gt;",UPPER(anotacoes!I4600))</f>
        <v>CIRCULAR RIGHT</v>
      </c>
      <c r="N4600" t="str">
        <f>IF(OR(L4600="ATTACK",L4600="FINTA"),UPPER(anotacoes!I4600),"")</f>
        <v/>
      </c>
      <c r="O4600" s="6" t="str">
        <f>IF(anotacoes!N4600=0,"",anotacoes!N4600)</f>
        <v/>
      </c>
      <c r="P4600" t="str">
        <f>IF(anotacoes!M4600=0,"",UPPER(anotacoes!M4600))</f>
        <v/>
      </c>
      <c r="Q4600" t="str">
        <f t="shared" si="143"/>
        <v>INSERT INTO CONVERSAO_LUTA_ACAO (cd_conversao, id_luta, sequencia, momento_inicio, momento_fim, quem_faz, quem_sofre, acao_tipo, acao, tecnica, direcao, pontuacao) VALUES (1, 65, 59, TRIM(' 00:07:13,072'), TRIM(' 00:07:15,059'), 'MAGOMEDOV', 'STSIASHENKA', 'DISPLACEMENT', 'CIRCULAR RIGHT', NULL, NULL, NULL)</v>
      </c>
      <c r="R4600" t="s">
        <v>10327</v>
      </c>
    </row>
    <row r="4601" spans="1:18" hidden="1" x14ac:dyDescent="0.25">
      <c r="A4601" s="7">
        <f>anotacoes!D4601</f>
        <v>40780</v>
      </c>
      <c r="B4601" t="str">
        <f>anotacoes!C4601</f>
        <v>WORLD CHAMPIONSHIPS PARIS 2011</v>
      </c>
      <c r="C4601" t="str">
        <f>anotacoes!E4601</f>
        <v>MAGOMEDOV</v>
      </c>
      <c r="D4601" t="str">
        <f>anotacoes!F4601</f>
        <v>STSIASHENKA</v>
      </c>
      <c r="E4601" t="s">
        <v>10325</v>
      </c>
      <c r="F4601">
        <f>anotacoes!A4601</f>
        <v>65</v>
      </c>
      <c r="G4601">
        <f>anotacoes!B4601</f>
        <v>60</v>
      </c>
      <c r="H4601" t="str">
        <f>anotacoes!K4601</f>
        <v xml:space="preserve"> 00:07:15,059</v>
      </c>
      <c r="I4601" t="str">
        <f>anotacoes!L4601</f>
        <v xml:space="preserve"> 00:07:18,644</v>
      </c>
      <c r="J4601" t="str">
        <f>IF(L4601="PAUSE",E4601,IF(anotacoes!G4605=conversao_anotacoes!C4601,conversao_anotacoes!C4601,conversao_anotacoes!D4601))</f>
        <v>MAGOMEDOV</v>
      </c>
      <c r="K4601" t="str">
        <f t="shared" si="142"/>
        <v>STSIASHENKA</v>
      </c>
      <c r="L4601" t="str">
        <f>UPPER(anotacoes!H4601)</f>
        <v>DISPLACEMENT</v>
      </c>
      <c r="M4601" t="str">
        <f>IF(OR(L4601="ATTACK",L4601="FINTA"),"&lt;TECNICA&gt;",UPPER(anotacoes!I4601))</f>
        <v>2-3 STEP HESITANT LEFT</v>
      </c>
      <c r="N4601" t="str">
        <f>IF(OR(L4601="ATTACK",L4601="FINTA"),UPPER(anotacoes!I4601),"")</f>
        <v/>
      </c>
      <c r="O4601" s="6" t="str">
        <f>IF(anotacoes!N4601=0,"",anotacoes!N4601)</f>
        <v/>
      </c>
      <c r="P4601" t="str">
        <f>IF(anotacoes!M4601=0,"",UPPER(anotacoes!M4601))</f>
        <v/>
      </c>
      <c r="Q4601" t="str">
        <f t="shared" si="143"/>
        <v>INSERT INTO CONVERSAO_LUTA_ACAO (cd_conversao, id_luta, sequencia, momento_inicio, momento_fim, quem_faz, quem_sofre, acao_tipo, acao, tecnica, direcao, pontuacao) VALUES (1, 65, 60, TRIM(' 00:07:15,059'), TRIM(' 00:07:18,644'), 'MAGOMEDOV', 'STSIASHENKA', 'DISPLACEMENT', '2-3 STEP HESITANT LEFT', NULL, NULL, NULL)</v>
      </c>
      <c r="R4601" t="s">
        <v>10327</v>
      </c>
    </row>
    <row r="4602" spans="1:18" hidden="1" x14ac:dyDescent="0.25">
      <c r="A4602" s="7">
        <f>anotacoes!D4602</f>
        <v>40780</v>
      </c>
      <c r="B4602" t="str">
        <f>anotacoes!C4602</f>
        <v>WORLD CHAMPIONSHIPS PARIS 2011</v>
      </c>
      <c r="C4602" t="str">
        <f>anotacoes!E4602</f>
        <v>MAGOMEDOV</v>
      </c>
      <c r="D4602" t="str">
        <f>anotacoes!F4602</f>
        <v>STSIASHENKA</v>
      </c>
      <c r="E4602" t="s">
        <v>10325</v>
      </c>
      <c r="F4602">
        <f>anotacoes!A4602</f>
        <v>65</v>
      </c>
      <c r="G4602">
        <f>anotacoes!B4602</f>
        <v>61</v>
      </c>
      <c r="H4602" t="str">
        <f>anotacoes!K4602</f>
        <v xml:space="preserve"> 00:07:18,820</v>
      </c>
      <c r="I4602" t="str">
        <f>anotacoes!L4602</f>
        <v xml:space="preserve"> 00:07:26,787</v>
      </c>
      <c r="J4602" t="str">
        <f>IF(L4602="PAUSE",E4602,IF(anotacoes!G4606=conversao_anotacoes!C4602,conversao_anotacoes!C4602,conversao_anotacoes!D4602))</f>
        <v>MAGOMEDOV</v>
      </c>
      <c r="K4602" t="str">
        <f t="shared" si="142"/>
        <v>STSIASHENKA</v>
      </c>
      <c r="L4602" t="str">
        <f>UPPER(anotacoes!H4602)</f>
        <v>DISPLACEMENT</v>
      </c>
      <c r="M4602" t="str">
        <f>IF(OR(L4602="ATTACK",L4602="FINTA"),"&lt;TECNICA&gt;",UPPER(anotacoes!I4602))</f>
        <v>TRY TO GRIP WITH CONTACT</v>
      </c>
      <c r="N4602" t="str">
        <f>IF(OR(L4602="ATTACK",L4602="FINTA"),UPPER(anotacoes!I4602),"")</f>
        <v/>
      </c>
      <c r="O4602" s="6" t="str">
        <f>IF(anotacoes!N4602=0,"",anotacoes!N4602)</f>
        <v/>
      </c>
      <c r="P4602" t="str">
        <f>IF(anotacoes!M4602=0,"",UPPER(anotacoes!M4602))</f>
        <v/>
      </c>
      <c r="Q4602" t="str">
        <f t="shared" si="143"/>
        <v>INSERT INTO CONVERSAO_LUTA_ACAO (cd_conversao, id_luta, sequencia, momento_inicio, momento_fim, quem_faz, quem_sofre, acao_tipo, acao, tecnica, direcao, pontuacao) VALUES (1, 65, 61, TRIM(' 00:07:18,820'), TRIM(' 00:07:26,787'), 'MAGOMEDOV', 'STSIASHENKA', 'DISPLACEMENT', 'TRY TO GRIP WITH CONTACT', NULL, NULL, NULL)</v>
      </c>
      <c r="R4602" t="s">
        <v>10327</v>
      </c>
    </row>
    <row r="4603" spans="1:18" hidden="1" x14ac:dyDescent="0.25">
      <c r="A4603" s="7">
        <f>anotacoes!D4603</f>
        <v>40780</v>
      </c>
      <c r="B4603" t="str">
        <f>anotacoes!C4603</f>
        <v>WORLD CHAMPIONSHIPS PARIS 2011</v>
      </c>
      <c r="C4603" t="str">
        <f>anotacoes!E4603</f>
        <v>MAGOMEDOV</v>
      </c>
      <c r="D4603" t="str">
        <f>anotacoes!F4603</f>
        <v>STSIASHENKA</v>
      </c>
      <c r="E4603" t="s">
        <v>10325</v>
      </c>
      <c r="F4603">
        <f>anotacoes!A4603</f>
        <v>65</v>
      </c>
      <c r="G4603">
        <f>anotacoes!B4603</f>
        <v>62</v>
      </c>
      <c r="H4603" t="str">
        <f>anotacoes!K4603</f>
        <v xml:space="preserve"> 00:07:26,787</v>
      </c>
      <c r="I4603" t="str">
        <f>anotacoes!L4603</f>
        <v xml:space="preserve"> 00:07:28,771</v>
      </c>
      <c r="J4603" t="str">
        <f>IF(L4603="PAUSE",E4603,IF(anotacoes!G4607=conversao_anotacoes!C4603,conversao_anotacoes!C4603,conversao_anotacoes!D4603))</f>
        <v>MAGOMEDOV</v>
      </c>
      <c r="K4603" t="str">
        <f t="shared" si="142"/>
        <v>STSIASHENKA</v>
      </c>
      <c r="L4603" t="str">
        <f>UPPER(anotacoes!H4603)</f>
        <v>GRIP TIME</v>
      </c>
      <c r="M4603" t="str">
        <f>IF(OR(L4603="ATTACK",L4603="FINTA"),"&lt;TECNICA&gt;",UPPER(anotacoes!I4603))</f>
        <v>RIGHT COLLAR</v>
      </c>
      <c r="N4603" t="str">
        <f>IF(OR(L4603="ATTACK",L4603="FINTA"),UPPER(anotacoes!I4603),"")</f>
        <v/>
      </c>
      <c r="O4603" s="6" t="str">
        <f>IF(anotacoes!N4603=0,"",anotacoes!N4603)</f>
        <v/>
      </c>
      <c r="P4603" t="str">
        <f>IF(anotacoes!M4603=0,"",UPPER(anotacoes!M4603))</f>
        <v/>
      </c>
      <c r="Q4603" t="str">
        <f t="shared" si="143"/>
        <v>INSERT INTO CONVERSAO_LUTA_ACAO (cd_conversao, id_luta, sequencia, momento_inicio, momento_fim, quem_faz, quem_sofre, acao_tipo, acao, tecnica, direcao, pontuacao) VALUES (1, 65, 62, TRIM(' 00:07:26,787'), TRIM(' 00:07:28,771'), 'MAGOMEDOV', 'STSIASHENKA', 'GRIP TIME', 'RIGHT COLLAR', NULL, NULL, NULL)</v>
      </c>
      <c r="R4603" t="s">
        <v>10327</v>
      </c>
    </row>
    <row r="4604" spans="1:18" hidden="1" x14ac:dyDescent="0.25">
      <c r="A4604" s="7">
        <f>anotacoes!D4604</f>
        <v>40780</v>
      </c>
      <c r="B4604" t="str">
        <f>anotacoes!C4604</f>
        <v>WORLD CHAMPIONSHIPS PARIS 2011</v>
      </c>
      <c r="C4604" t="str">
        <f>anotacoes!E4604</f>
        <v>MAGOMEDOV</v>
      </c>
      <c r="D4604" t="str">
        <f>anotacoes!F4604</f>
        <v>STSIASHENKA</v>
      </c>
      <c r="E4604" t="s">
        <v>10325</v>
      </c>
      <c r="F4604">
        <f>anotacoes!A4604</f>
        <v>65</v>
      </c>
      <c r="G4604">
        <f>anotacoes!B4604</f>
        <v>63</v>
      </c>
      <c r="H4604" t="str">
        <f>anotacoes!K4604</f>
        <v xml:space="preserve"> 00:07:28,771</v>
      </c>
      <c r="I4604" t="str">
        <f>anotacoes!L4604</f>
        <v xml:space="preserve"> 00:07:33,448</v>
      </c>
      <c r="J4604" t="str">
        <f>IF(L4604="PAUSE",E4604,IF(anotacoes!G4608=conversao_anotacoes!C4604,conversao_anotacoes!C4604,conversao_anotacoes!D4604))</f>
        <v>MAGOMEDOV</v>
      </c>
      <c r="K4604" t="str">
        <f t="shared" si="142"/>
        <v>STSIASHENKA</v>
      </c>
      <c r="L4604" t="str">
        <f>UPPER(anotacoes!H4604)</f>
        <v>GRIP TIME</v>
      </c>
      <c r="M4604" t="str">
        <f>IF(OR(L4604="ATTACK",L4604="FINTA"),"&lt;TECNICA&gt;",UPPER(anotacoes!I4604))</f>
        <v>LEFT COLLAR RIGHT COLLAR</v>
      </c>
      <c r="N4604" t="str">
        <f>IF(OR(L4604="ATTACK",L4604="FINTA"),UPPER(anotacoes!I4604),"")</f>
        <v/>
      </c>
      <c r="O4604" s="6" t="str">
        <f>IF(anotacoes!N4604=0,"",anotacoes!N4604)</f>
        <v/>
      </c>
      <c r="P4604" t="str">
        <f>IF(anotacoes!M4604=0,"",UPPER(anotacoes!M4604))</f>
        <v/>
      </c>
      <c r="Q4604" t="str">
        <f t="shared" si="143"/>
        <v>INSERT INTO CONVERSAO_LUTA_ACAO (cd_conversao, id_luta, sequencia, momento_inicio, momento_fim, quem_faz, quem_sofre, acao_tipo, acao, tecnica, direcao, pontuacao) VALUES (1, 65, 63, TRIM(' 00:07:28,771'), TRIM(' 00:07:33,448'), 'MAGOMEDOV', 'STSIASHENKA', 'GRIP TIME', 'LEFT COLLAR RIGHT COLLAR', NULL, NULL, NULL)</v>
      </c>
      <c r="R4604" t="s">
        <v>10327</v>
      </c>
    </row>
    <row r="4605" spans="1:18" hidden="1" x14ac:dyDescent="0.25">
      <c r="A4605" s="7">
        <f>anotacoes!D4605</f>
        <v>40780</v>
      </c>
      <c r="B4605" t="str">
        <f>anotacoes!C4605</f>
        <v>WORLD CHAMPIONSHIPS PARIS 2011</v>
      </c>
      <c r="C4605" t="str">
        <f>anotacoes!E4605</f>
        <v>MAGOMEDOV</v>
      </c>
      <c r="D4605" t="str">
        <f>anotacoes!F4605</f>
        <v>STSIASHENKA</v>
      </c>
      <c r="E4605" t="s">
        <v>10325</v>
      </c>
      <c r="F4605">
        <f>anotacoes!A4605</f>
        <v>65</v>
      </c>
      <c r="G4605">
        <f>anotacoes!B4605</f>
        <v>64</v>
      </c>
      <c r="H4605" t="str">
        <f>anotacoes!K4605</f>
        <v xml:space="preserve"> 00:07:33,448</v>
      </c>
      <c r="I4605" t="str">
        <f>anotacoes!L4605</f>
        <v xml:space="preserve"> 00:07:34,492</v>
      </c>
      <c r="J4605" t="str">
        <f>IF(L4605="PAUSE",E4605,IF(anotacoes!G4609=conversao_anotacoes!C4605,conversao_anotacoes!C4605,conversao_anotacoes!D4605))</f>
        <v>MAGOMEDOV</v>
      </c>
      <c r="K4605" t="str">
        <f t="shared" si="142"/>
        <v>STSIASHENKA</v>
      </c>
      <c r="L4605" t="str">
        <f>UPPER(anotacoes!H4605)</f>
        <v>ATTACK</v>
      </c>
      <c r="M4605" t="str">
        <f>IF(OR(L4605="ATTACK",L4605="FINTA"),"&lt;TECNICA&gt;",UPPER(anotacoes!I4605))</f>
        <v>&lt;TECNICA&gt;</v>
      </c>
      <c r="N4605" t="str">
        <f>IF(OR(L4605="ATTACK",L4605="FINTA"),UPPER(anotacoes!I4605),"")</f>
        <v>KOSOTO MAKIKOMI</v>
      </c>
      <c r="O4605" s="6">
        <f>IF(anotacoes!N4605=0,"",anotacoes!N4605)</f>
        <v>8</v>
      </c>
      <c r="P4605" t="str">
        <f>IF(anotacoes!M4605=0,"",UPPER(anotacoes!M4605))</f>
        <v>IPPON</v>
      </c>
      <c r="Q4605" t="str">
        <f t="shared" si="143"/>
        <v>INSERT INTO CONVERSAO_LUTA_ACAO (cd_conversao, id_luta, sequencia, momento_inicio, momento_fim, quem_faz, quem_sofre, acao_tipo, acao, tecnica, direcao, pontuacao) VALUES (1, 65, 64, TRIM(' 00:07:33,448'), TRIM(' 00:07:34,492'), 'MAGOMEDOV', 'STSIASHENKA', 'ATTACK', '&lt;TECNICA&gt;', 'KOSOTO MAKIKOMI', 8, 'IPPON')</v>
      </c>
      <c r="R4605" t="s">
        <v>10327</v>
      </c>
    </row>
    <row r="4606" spans="1:18" hidden="1" x14ac:dyDescent="0.25">
      <c r="A4606" s="7">
        <f>anotacoes!D4606</f>
        <v>40713</v>
      </c>
      <c r="B4606" t="str">
        <f>anotacoes!C4606</f>
        <v>GRAND SLAM RIO DE JANEIRO 2011</v>
      </c>
      <c r="C4606" t="str">
        <f>anotacoes!E4606</f>
        <v>MAGOMEDOV</v>
      </c>
      <c r="D4606" t="str">
        <f>anotacoes!F4606</f>
        <v>CLERGET</v>
      </c>
      <c r="E4606" t="s">
        <v>10325</v>
      </c>
      <c r="F4606">
        <f>anotacoes!A4606</f>
        <v>66</v>
      </c>
      <c r="G4606">
        <f>anotacoes!B4606</f>
        <v>1</v>
      </c>
      <c r="H4606" t="str">
        <f>anotacoes!K4606</f>
        <v xml:space="preserve"> 00:00:01,812</v>
      </c>
      <c r="I4606" t="str">
        <f>anotacoes!L4606</f>
        <v xml:space="preserve"> 00:00:17,789</v>
      </c>
      <c r="J4606" t="str">
        <f>IF(L4606="PAUSE",E4606,IF(anotacoes!G4610=conversao_anotacoes!C4606,conversao_anotacoes!C4606,conversao_anotacoes!D4606))</f>
        <v>&lt;ARBITRO_DESCONHECIDO&gt;</v>
      </c>
      <c r="K4606" t="str">
        <f t="shared" si="142"/>
        <v/>
      </c>
      <c r="L4606" t="str">
        <f>UPPER(anotacoes!H4606)</f>
        <v>PAUSE</v>
      </c>
      <c r="M4606" t="str">
        <f>IF(OR(L4606="ATTACK",L4606="FINTA"),"&lt;TECNICA&gt;",UPPER(anotacoes!I4606))</f>
        <v>&lt;NAO_CLASSIFICADO&gt;</v>
      </c>
      <c r="N4606" t="str">
        <f>IF(OR(L4606="ATTACK",L4606="FINTA"),UPPER(anotacoes!I4606),"")</f>
        <v/>
      </c>
      <c r="O4606" s="6" t="str">
        <f>IF(anotacoes!N4606=0,"",anotacoes!N4606)</f>
        <v/>
      </c>
      <c r="P4606" t="str">
        <f>IF(anotacoes!M4606=0,"",UPPER(anotacoes!M4606))</f>
        <v/>
      </c>
      <c r="Q4606" t="str">
        <f t="shared" si="143"/>
        <v>INSERT INTO CONVERSAO_LUTA_ACAO (cd_conversao, id_luta, sequencia, momento_inicio, momento_fim, quem_faz, quem_sofre, acao_tipo, acao, tecnica, direcao, pontuacao) VALUES (1, 66, 1, TRIM(' 00:00:01,812'), TRIM(' 00:00:17,789'), '&lt;ARBITRO_DESCONHECIDO&gt;', '', 'PAUSE', '&lt;NAO_CLASSIFICADO&gt;', NULL, NULL, NULL)</v>
      </c>
      <c r="R4606" t="s">
        <v>10327</v>
      </c>
    </row>
    <row r="4607" spans="1:18" hidden="1" x14ac:dyDescent="0.25">
      <c r="A4607" s="7">
        <f>anotacoes!D4607</f>
        <v>40713</v>
      </c>
      <c r="B4607" t="str">
        <f>anotacoes!C4607</f>
        <v>GRAND SLAM RIO DE JANEIRO 2011</v>
      </c>
      <c r="C4607" t="str">
        <f>anotacoes!E4607</f>
        <v>MAGOMEDOV</v>
      </c>
      <c r="D4607" t="str">
        <f>anotacoes!F4607</f>
        <v>CLERGET</v>
      </c>
      <c r="E4607" t="s">
        <v>10325</v>
      </c>
      <c r="F4607">
        <f>anotacoes!A4607</f>
        <v>66</v>
      </c>
      <c r="G4607">
        <f>anotacoes!B4607</f>
        <v>2</v>
      </c>
      <c r="H4607" t="str">
        <f>anotacoes!K4607</f>
        <v xml:space="preserve"> 00:00:17,789</v>
      </c>
      <c r="I4607" t="str">
        <f>anotacoes!L4607</f>
        <v xml:space="preserve"> 00:00:20,701</v>
      </c>
      <c r="J4607" t="str">
        <f>IF(L4607="PAUSE",E4607,IF(anotacoes!G4611=conversao_anotacoes!C4607,conversao_anotacoes!C4607,conversao_anotacoes!D4607))</f>
        <v>MAGOMEDOV</v>
      </c>
      <c r="K4607" t="str">
        <f t="shared" si="142"/>
        <v>CLERGET</v>
      </c>
      <c r="L4607" t="str">
        <f>UPPER(anotacoes!H4607)</f>
        <v>DISPLACEMENT</v>
      </c>
      <c r="M4607" t="str">
        <f>IF(OR(L4607="ATTACK",L4607="FINTA"),"&lt;TECNICA&gt;",UPPER(anotacoes!I4607))</f>
        <v>2-3 STEP HESITANT LEFT</v>
      </c>
      <c r="N4607" t="str">
        <f>IF(OR(L4607="ATTACK",L4607="FINTA"),UPPER(anotacoes!I4607),"")</f>
        <v/>
      </c>
      <c r="O4607" s="6" t="str">
        <f>IF(anotacoes!N4607=0,"",anotacoes!N4607)</f>
        <v/>
      </c>
      <c r="P4607" t="str">
        <f>IF(anotacoes!M4607=0,"",UPPER(anotacoes!M4607))</f>
        <v/>
      </c>
      <c r="Q4607" t="str">
        <f t="shared" si="143"/>
        <v>INSERT INTO CONVERSAO_LUTA_ACAO (cd_conversao, id_luta, sequencia, momento_inicio, momento_fim, quem_faz, quem_sofre, acao_tipo, acao, tecnica, direcao, pontuacao) VALUES (1, 66, 2, TRIM(' 00:00:17,789'), TRIM(' 00:00:20,701'), 'MAGOMEDOV', 'CLERGET', 'DISPLACEMENT', '2-3 STEP HESITANT LEFT', NULL, NULL, NULL)</v>
      </c>
      <c r="R4607" t="s">
        <v>10327</v>
      </c>
    </row>
    <row r="4608" spans="1:18" hidden="1" x14ac:dyDescent="0.25">
      <c r="A4608" s="7">
        <f>anotacoes!D4608</f>
        <v>40713</v>
      </c>
      <c r="B4608" t="str">
        <f>anotacoes!C4608</f>
        <v>GRAND SLAM RIO DE JANEIRO 2011</v>
      </c>
      <c r="C4608" t="str">
        <f>anotacoes!E4608</f>
        <v>MAGOMEDOV</v>
      </c>
      <c r="D4608" t="str">
        <f>anotacoes!F4608</f>
        <v>CLERGET</v>
      </c>
      <c r="E4608" t="s">
        <v>10325</v>
      </c>
      <c r="F4608">
        <f>anotacoes!A4608</f>
        <v>66</v>
      </c>
      <c r="G4608">
        <f>anotacoes!B4608</f>
        <v>3</v>
      </c>
      <c r="H4608" t="str">
        <f>anotacoes!K4608</f>
        <v xml:space="preserve"> 00:00:20,701</v>
      </c>
      <c r="I4608" t="str">
        <f>anotacoes!L4608</f>
        <v xml:space="preserve"> 00:00:29,835</v>
      </c>
      <c r="J4608" t="str">
        <f>IF(L4608="PAUSE",E4608,IF(anotacoes!G4612=conversao_anotacoes!C4608,conversao_anotacoes!C4608,conversao_anotacoes!D4608))</f>
        <v>MAGOMEDOV</v>
      </c>
      <c r="K4608" t="str">
        <f t="shared" si="142"/>
        <v>CLERGET</v>
      </c>
      <c r="L4608" t="str">
        <f>UPPER(anotacoes!H4608)</f>
        <v>GRIP TIME</v>
      </c>
      <c r="M4608" t="str">
        <f>IF(OR(L4608="ATTACK",L4608="FINTA"),"&lt;TECNICA&gt;",UPPER(anotacoes!I4608))</f>
        <v>RIGHT COLLAR</v>
      </c>
      <c r="N4608" t="str">
        <f>IF(OR(L4608="ATTACK",L4608="FINTA"),UPPER(anotacoes!I4608),"")</f>
        <v/>
      </c>
      <c r="O4608" s="6" t="str">
        <f>IF(anotacoes!N4608=0,"",anotacoes!N4608)</f>
        <v/>
      </c>
      <c r="P4608" t="str">
        <f>IF(anotacoes!M4608=0,"",UPPER(anotacoes!M4608))</f>
        <v/>
      </c>
      <c r="Q4608" t="str">
        <f t="shared" si="143"/>
        <v>INSERT INTO CONVERSAO_LUTA_ACAO (cd_conversao, id_luta, sequencia, momento_inicio, momento_fim, quem_faz, quem_sofre, acao_tipo, acao, tecnica, direcao, pontuacao) VALUES (1, 66, 3, TRIM(' 00:00:20,701'), TRIM(' 00:00:29,835'), 'MAGOMEDOV', 'CLERGET', 'GRIP TIME', 'RIGHT COLLAR', NULL, NULL, NULL)</v>
      </c>
      <c r="R4608" t="s">
        <v>10327</v>
      </c>
    </row>
    <row r="4609" spans="1:18" hidden="1" x14ac:dyDescent="0.25">
      <c r="A4609" s="7">
        <f>anotacoes!D4609</f>
        <v>40713</v>
      </c>
      <c r="B4609" t="str">
        <f>anotacoes!C4609</f>
        <v>GRAND SLAM RIO DE JANEIRO 2011</v>
      </c>
      <c r="C4609" t="str">
        <f>anotacoes!E4609</f>
        <v>MAGOMEDOV</v>
      </c>
      <c r="D4609" t="str">
        <f>anotacoes!F4609</f>
        <v>CLERGET</v>
      </c>
      <c r="E4609" t="s">
        <v>10325</v>
      </c>
      <c r="F4609">
        <f>anotacoes!A4609</f>
        <v>66</v>
      </c>
      <c r="G4609">
        <f>anotacoes!B4609</f>
        <v>4</v>
      </c>
      <c r="H4609" t="str">
        <f>anotacoes!K4609</f>
        <v xml:space="preserve"> 00:00:29,835</v>
      </c>
      <c r="I4609" t="str">
        <f>anotacoes!L4609</f>
        <v xml:space="preserve"> 00:00:31,938</v>
      </c>
      <c r="J4609" t="str">
        <f>IF(L4609="PAUSE",E4609,IF(anotacoes!G4613=conversao_anotacoes!C4609,conversao_anotacoes!C4609,conversao_anotacoes!D4609))</f>
        <v>MAGOMEDOV</v>
      </c>
      <c r="K4609" t="str">
        <f t="shared" si="142"/>
        <v>CLERGET</v>
      </c>
      <c r="L4609" t="str">
        <f>UPPER(anotacoes!H4609)</f>
        <v>TRANSITION</v>
      </c>
      <c r="M4609" t="str">
        <f>IF(OR(L4609="ATTACK",L4609="FINTA"),"&lt;TECNICA&gt;",UPPER(anotacoes!I4609))</f>
        <v>&lt;NAO_CLASSIFICADO&gt;</v>
      </c>
      <c r="N4609" t="str">
        <f>IF(OR(L4609="ATTACK",L4609="FINTA"),UPPER(anotacoes!I4609),"")</f>
        <v/>
      </c>
      <c r="O4609" s="6" t="str">
        <f>IF(anotacoes!N4609=0,"",anotacoes!N4609)</f>
        <v/>
      </c>
      <c r="P4609" t="str">
        <f>IF(anotacoes!M4609=0,"",UPPER(anotacoes!M4609))</f>
        <v/>
      </c>
      <c r="Q4609" t="str">
        <f t="shared" si="143"/>
        <v>INSERT INTO CONVERSAO_LUTA_ACAO (cd_conversao, id_luta, sequencia, momento_inicio, momento_fim, quem_faz, quem_sofre, acao_tipo, acao, tecnica, direcao, pontuacao) VALUES (1, 66, 4, TRIM(' 00:00:29,835'), TRIM(' 00:00:31,938'), 'MAGOMEDOV', 'CLERGET', 'TRANSITION', '&lt;NAO_CLASSIFICADO&gt;', NULL, NULL, NULL)</v>
      </c>
      <c r="R4609" t="s">
        <v>10327</v>
      </c>
    </row>
    <row r="4610" spans="1:18" hidden="1" x14ac:dyDescent="0.25">
      <c r="A4610" s="7">
        <f>anotacoes!D4610</f>
        <v>40713</v>
      </c>
      <c r="B4610" t="str">
        <f>anotacoes!C4610</f>
        <v>GRAND SLAM RIO DE JANEIRO 2011</v>
      </c>
      <c r="C4610" t="str">
        <f>anotacoes!E4610</f>
        <v>MAGOMEDOV</v>
      </c>
      <c r="D4610" t="str">
        <f>anotacoes!F4610</f>
        <v>CLERGET</v>
      </c>
      <c r="E4610" t="s">
        <v>10325</v>
      </c>
      <c r="F4610">
        <f>anotacoes!A4610</f>
        <v>66</v>
      </c>
      <c r="G4610">
        <f>anotacoes!B4610</f>
        <v>5</v>
      </c>
      <c r="H4610" t="str">
        <f>anotacoes!K4610</f>
        <v xml:space="preserve"> 00:00:31,938</v>
      </c>
      <c r="I4610" t="str">
        <f>anotacoes!L4610</f>
        <v xml:space="preserve"> 00:00:40,942</v>
      </c>
      <c r="J4610" t="str">
        <f>IF(L4610="PAUSE",E4610,IF(anotacoes!G4614=conversao_anotacoes!C4610,conversao_anotacoes!C4610,conversao_anotacoes!D4610))</f>
        <v>MAGOMEDOV</v>
      </c>
      <c r="K4610" t="str">
        <f t="shared" si="142"/>
        <v>CLERGET</v>
      </c>
      <c r="L4610" t="str">
        <f>UPPER(anotacoes!H4610)</f>
        <v>GROUNDWORK COMBAT</v>
      </c>
      <c r="M4610" t="str">
        <f>IF(OR(L4610="ATTACK",L4610="FINTA"),"&lt;TECNICA&gt;",UPPER(anotacoes!I4610))</f>
        <v>DEFENSIVE POSITION</v>
      </c>
      <c r="N4610" t="str">
        <f>IF(OR(L4610="ATTACK",L4610="FINTA"),UPPER(anotacoes!I4610),"")</f>
        <v/>
      </c>
      <c r="O4610" s="6" t="str">
        <f>IF(anotacoes!N4610=0,"",anotacoes!N4610)</f>
        <v/>
      </c>
      <c r="P4610" t="str">
        <f>IF(anotacoes!M4610=0,"",UPPER(anotacoes!M4610))</f>
        <v/>
      </c>
      <c r="Q4610" t="str">
        <f t="shared" si="143"/>
        <v>INSERT INTO CONVERSAO_LUTA_ACAO (cd_conversao, id_luta, sequencia, momento_inicio, momento_fim, quem_faz, quem_sofre, acao_tipo, acao, tecnica, direcao, pontuacao) VALUES (1, 66, 5, TRIM(' 00:00:31,938'), TRIM(' 00:00:40,942'), 'MAGOMEDOV', 'CLERGET', 'GROUNDWORK COMBAT', 'DEFENSIVE POSITION', NULL, NULL, NULL)</v>
      </c>
      <c r="R4610" t="s">
        <v>10327</v>
      </c>
    </row>
    <row r="4611" spans="1:18" hidden="1" x14ac:dyDescent="0.25">
      <c r="A4611" s="7">
        <f>anotacoes!D4611</f>
        <v>40713</v>
      </c>
      <c r="B4611" t="str">
        <f>anotacoes!C4611</f>
        <v>GRAND SLAM RIO DE JANEIRO 2011</v>
      </c>
      <c r="C4611" t="str">
        <f>anotacoes!E4611</f>
        <v>MAGOMEDOV</v>
      </c>
      <c r="D4611" t="str">
        <f>anotacoes!F4611</f>
        <v>CLERGET</v>
      </c>
      <c r="E4611" t="s">
        <v>10325</v>
      </c>
      <c r="F4611">
        <f>anotacoes!A4611</f>
        <v>66</v>
      </c>
      <c r="G4611">
        <f>anotacoes!B4611</f>
        <v>6</v>
      </c>
      <c r="H4611" t="str">
        <f>anotacoes!K4611</f>
        <v xml:space="preserve"> 00:00:41,105</v>
      </c>
      <c r="I4611" t="str">
        <f>anotacoes!L4611</f>
        <v xml:space="preserve"> 00:00:51,963</v>
      </c>
      <c r="J4611" t="str">
        <f>IF(L4611="PAUSE",E4611,IF(anotacoes!G4615=conversao_anotacoes!C4611,conversao_anotacoes!C4611,conversao_anotacoes!D4611))</f>
        <v>&lt;ARBITRO_DESCONHECIDO&gt;</v>
      </c>
      <c r="K4611" t="str">
        <f t="shared" ref="K4611:K4674" si="144">IF(J4611=E4611,"",IF(J4611=C4611,D4611,C4611))</f>
        <v/>
      </c>
      <c r="L4611" t="str">
        <f>UPPER(anotacoes!H4611)</f>
        <v>PAUSE</v>
      </c>
      <c r="M4611" t="str">
        <f>IF(OR(L4611="ATTACK",L4611="FINTA"),"&lt;TECNICA&gt;",UPPER(anotacoes!I4611))</f>
        <v>SHIDO WITHOUT SCORE</v>
      </c>
      <c r="N4611" t="str">
        <f>IF(OR(L4611="ATTACK",L4611="FINTA"),UPPER(anotacoes!I4611),"")</f>
        <v/>
      </c>
      <c r="O4611" s="6" t="str">
        <f>IF(anotacoes!N4611=0,"",anotacoes!N4611)</f>
        <v/>
      </c>
      <c r="P4611" t="str">
        <f>IF(anotacoes!M4611=0,"",UPPER(anotacoes!M4611))</f>
        <v/>
      </c>
      <c r="Q4611" t="str">
        <f t="shared" ref="Q4611:Q4674" si="145">CONCATENATE("INSERT INTO CONVERSAO_LUTA_ACAO (cd_conversao, id_luta, sequencia, momento_inicio, momento_fim, quem_faz, quem_sofre, acao_tipo, acao, tecnica, direcao, pontuacao) VALUES (1, ",F4611,", ",G4611,", ","TRIM('",H4611,"')",", ","TRIM('",I4611,"')",", ","'",J4611,"'",", ","'",K4611,"'",", ","'",L4611,"'",", ","'",M4611,"'",", ",IF(N4611="","NULL",CONCATENATE("'",N4611,"'")),", ",IF(O4611="","NULL",O4611),", ",IF(P4611="","NULL",CONCATENATE("'",P4611,"'")),")")</f>
        <v>INSERT INTO CONVERSAO_LUTA_ACAO (cd_conversao, id_luta, sequencia, momento_inicio, momento_fim, quem_faz, quem_sofre, acao_tipo, acao, tecnica, direcao, pontuacao) VALUES (1, 66, 6, TRIM(' 00:00:41,105'), TRIM(' 00:00:51,963'), '&lt;ARBITRO_DESCONHECIDO&gt;', '', 'PAUSE', 'SHIDO WITHOUT SCORE', NULL, NULL, NULL)</v>
      </c>
      <c r="R4611" t="s">
        <v>10327</v>
      </c>
    </row>
    <row r="4612" spans="1:18" hidden="1" x14ac:dyDescent="0.25">
      <c r="A4612" s="7">
        <f>anotacoes!D4612</f>
        <v>40713</v>
      </c>
      <c r="B4612" t="str">
        <f>anotacoes!C4612</f>
        <v>GRAND SLAM RIO DE JANEIRO 2011</v>
      </c>
      <c r="C4612" t="str">
        <f>anotacoes!E4612</f>
        <v>MAGOMEDOV</v>
      </c>
      <c r="D4612" t="str">
        <f>anotacoes!F4612</f>
        <v>CLERGET</v>
      </c>
      <c r="E4612" t="s">
        <v>10325</v>
      </c>
      <c r="F4612">
        <f>anotacoes!A4612</f>
        <v>66</v>
      </c>
      <c r="G4612">
        <f>anotacoes!B4612</f>
        <v>7</v>
      </c>
      <c r="H4612" t="str">
        <f>anotacoes!K4612</f>
        <v xml:space="preserve"> 00:00:51,963</v>
      </c>
      <c r="I4612" t="str">
        <f>anotacoes!L4612</f>
        <v xml:space="preserve"> 00:00:58,615</v>
      </c>
      <c r="J4612" t="str">
        <f>IF(L4612="PAUSE",E4612,IF(anotacoes!G4616=conversao_anotacoes!C4612,conversao_anotacoes!C4612,conversao_anotacoes!D4612))</f>
        <v>MAGOMEDOV</v>
      </c>
      <c r="K4612" t="str">
        <f t="shared" si="144"/>
        <v>CLERGET</v>
      </c>
      <c r="L4612" t="str">
        <f>UPPER(anotacoes!H4612)</f>
        <v>DISPLACEMENT</v>
      </c>
      <c r="M4612" t="str">
        <f>IF(OR(L4612="ATTACK",L4612="FINTA"),"&lt;TECNICA&gt;",UPPER(anotacoes!I4612))</f>
        <v>2-3 STEP HESITANT LEFT</v>
      </c>
      <c r="N4612" t="str">
        <f>IF(OR(L4612="ATTACK",L4612="FINTA"),UPPER(anotacoes!I4612),"")</f>
        <v/>
      </c>
      <c r="O4612" s="6" t="str">
        <f>IF(anotacoes!N4612=0,"",anotacoes!N4612)</f>
        <v/>
      </c>
      <c r="P4612" t="str">
        <f>IF(anotacoes!M4612=0,"",UPPER(anotacoes!M4612))</f>
        <v/>
      </c>
      <c r="Q4612" t="str">
        <f t="shared" si="145"/>
        <v>INSERT INTO CONVERSAO_LUTA_ACAO (cd_conversao, id_luta, sequencia, momento_inicio, momento_fim, quem_faz, quem_sofre, acao_tipo, acao, tecnica, direcao, pontuacao) VALUES (1, 66, 7, TRIM(' 00:00:51,963'), TRIM(' 00:00:58,615'), 'MAGOMEDOV', 'CLERGET', 'DISPLACEMENT', '2-3 STEP HESITANT LEFT', NULL, NULL, NULL)</v>
      </c>
      <c r="R4612" t="s">
        <v>10327</v>
      </c>
    </row>
    <row r="4613" spans="1:18" hidden="1" x14ac:dyDescent="0.25">
      <c r="A4613" s="7">
        <f>anotacoes!D4613</f>
        <v>40713</v>
      </c>
      <c r="B4613" t="str">
        <f>anotacoes!C4613</f>
        <v>GRAND SLAM RIO DE JANEIRO 2011</v>
      </c>
      <c r="C4613" t="str">
        <f>anotacoes!E4613</f>
        <v>MAGOMEDOV</v>
      </c>
      <c r="D4613" t="str">
        <f>anotacoes!F4613</f>
        <v>CLERGET</v>
      </c>
      <c r="E4613" t="s">
        <v>10325</v>
      </c>
      <c r="F4613">
        <f>anotacoes!A4613</f>
        <v>66</v>
      </c>
      <c r="G4613">
        <f>anotacoes!B4613</f>
        <v>8</v>
      </c>
      <c r="H4613" t="str">
        <f>anotacoes!K4613</f>
        <v xml:space="preserve"> 00:00:58,833</v>
      </c>
      <c r="I4613" t="str">
        <f>anotacoes!L4613</f>
        <v xml:space="preserve"> 00:01:48,011</v>
      </c>
      <c r="J4613" t="str">
        <f>IF(L4613="PAUSE",E4613,IF(anotacoes!G4617=conversao_anotacoes!C4613,conversao_anotacoes!C4613,conversao_anotacoes!D4613))</f>
        <v>MAGOMEDOV</v>
      </c>
      <c r="K4613" t="str">
        <f t="shared" si="144"/>
        <v>CLERGET</v>
      </c>
      <c r="L4613" t="str">
        <f>UPPER(anotacoes!H4613)</f>
        <v>GRIP TIME</v>
      </c>
      <c r="M4613" t="str">
        <f>IF(OR(L4613="ATTACK",L4613="FINTA"),"&lt;TECNICA&gt;",UPPER(anotacoes!I4613))</f>
        <v>RIGHT COLLAR LEFT SLEEVE</v>
      </c>
      <c r="N4613" t="str">
        <f>IF(OR(L4613="ATTACK",L4613="FINTA"),UPPER(anotacoes!I4613),"")</f>
        <v/>
      </c>
      <c r="O4613" s="6" t="str">
        <f>IF(anotacoes!N4613=0,"",anotacoes!N4613)</f>
        <v/>
      </c>
      <c r="P4613" t="str">
        <f>IF(anotacoes!M4613=0,"",UPPER(anotacoes!M4613))</f>
        <v/>
      </c>
      <c r="Q4613" t="str">
        <f t="shared" si="145"/>
        <v>INSERT INTO CONVERSAO_LUTA_ACAO (cd_conversao, id_luta, sequencia, momento_inicio, momento_fim, quem_faz, quem_sofre, acao_tipo, acao, tecnica, direcao, pontuacao) VALUES (1, 66, 8, TRIM(' 00:00:58,833'), TRIM(' 00:01:48,011'), 'MAGOMEDOV', 'CLERGET', 'GRIP TIME', 'RIGHT COLLAR LEFT SLEEVE', NULL, NULL, NULL)</v>
      </c>
      <c r="R4613" t="s">
        <v>10327</v>
      </c>
    </row>
    <row r="4614" spans="1:18" hidden="1" x14ac:dyDescent="0.25">
      <c r="A4614" s="7">
        <f>anotacoes!D4614</f>
        <v>40713</v>
      </c>
      <c r="B4614" t="str">
        <f>anotacoes!C4614</f>
        <v>GRAND SLAM RIO DE JANEIRO 2011</v>
      </c>
      <c r="C4614" t="str">
        <f>anotacoes!E4614</f>
        <v>MAGOMEDOV</v>
      </c>
      <c r="D4614" t="str">
        <f>anotacoes!F4614</f>
        <v>CLERGET</v>
      </c>
      <c r="E4614" t="s">
        <v>10325</v>
      </c>
      <c r="F4614">
        <f>anotacoes!A4614</f>
        <v>66</v>
      </c>
      <c r="G4614">
        <f>anotacoes!B4614</f>
        <v>9</v>
      </c>
      <c r="H4614" t="str">
        <f>anotacoes!K4614</f>
        <v xml:space="preserve"> 00:01:48,177</v>
      </c>
      <c r="I4614" t="str">
        <f>anotacoes!L4614</f>
        <v xml:space="preserve"> 00:01:48,199</v>
      </c>
      <c r="J4614" t="str">
        <f>IF(L4614="PAUSE",E4614,IF(anotacoes!G4618=conversao_anotacoes!C4614,conversao_anotacoes!C4614,conversao_anotacoes!D4614))</f>
        <v>MAGOMEDOV</v>
      </c>
      <c r="K4614" t="str">
        <f t="shared" si="144"/>
        <v>CLERGET</v>
      </c>
      <c r="L4614" t="str">
        <f>UPPER(anotacoes!H4614)</f>
        <v>DEFENSE</v>
      </c>
      <c r="M4614" t="str">
        <f>IF(OR(L4614="ATTACK",L4614="FINTA"),"&lt;TECNICA&gt;",UPPER(anotacoes!I4614))</f>
        <v>TAE-SABAKI RIGHT INCLINED</v>
      </c>
      <c r="N4614" t="str">
        <f>IF(OR(L4614="ATTACK",L4614="FINTA"),UPPER(anotacoes!I4614),"")</f>
        <v/>
      </c>
      <c r="O4614" s="6" t="str">
        <f>IF(anotacoes!N4614=0,"",anotacoes!N4614)</f>
        <v/>
      </c>
      <c r="P4614" t="str">
        <f>IF(anotacoes!M4614=0,"",UPPER(anotacoes!M4614))</f>
        <v/>
      </c>
      <c r="Q4614" t="str">
        <f t="shared" si="145"/>
        <v>INSERT INTO CONVERSAO_LUTA_ACAO (cd_conversao, id_luta, sequencia, momento_inicio, momento_fim, quem_faz, quem_sofre, acao_tipo, acao, tecnica, direcao, pontuacao) VALUES (1, 66, 9, TRIM(' 00:01:48,177'), TRIM(' 00:01:48,199'), 'MAGOMEDOV', 'CLERGET', 'DEFENSE', 'TAE-SABAKI RIGHT INCLINED', NULL, NULL, NULL)</v>
      </c>
      <c r="R4614" t="s">
        <v>10327</v>
      </c>
    </row>
    <row r="4615" spans="1:18" hidden="1" x14ac:dyDescent="0.25">
      <c r="A4615" s="7">
        <f>anotacoes!D4615</f>
        <v>40713</v>
      </c>
      <c r="B4615" t="str">
        <f>anotacoes!C4615</f>
        <v>GRAND SLAM RIO DE JANEIRO 2011</v>
      </c>
      <c r="C4615" t="str">
        <f>anotacoes!E4615</f>
        <v>MAGOMEDOV</v>
      </c>
      <c r="D4615" t="str">
        <f>anotacoes!F4615</f>
        <v>CLERGET</v>
      </c>
      <c r="E4615" t="s">
        <v>10325</v>
      </c>
      <c r="F4615">
        <f>anotacoes!A4615</f>
        <v>66</v>
      </c>
      <c r="G4615">
        <f>anotacoes!B4615</f>
        <v>10</v>
      </c>
      <c r="H4615" t="str">
        <f>anotacoes!K4615</f>
        <v xml:space="preserve"> 00:01:48,109</v>
      </c>
      <c r="I4615" t="str">
        <f>anotacoes!L4615</f>
        <v xml:space="preserve"> 00:01:54,695</v>
      </c>
      <c r="J4615" t="str">
        <f>IF(L4615="PAUSE",E4615,IF(anotacoes!G4619=conversao_anotacoes!C4615,conversao_anotacoes!C4615,conversao_anotacoes!D4615))</f>
        <v>&lt;ARBITRO_DESCONHECIDO&gt;</v>
      </c>
      <c r="K4615" t="str">
        <f t="shared" si="144"/>
        <v/>
      </c>
      <c r="L4615" t="str">
        <f>UPPER(anotacoes!H4615)</f>
        <v>PAUSE</v>
      </c>
      <c r="M4615" t="str">
        <f>IF(OR(L4615="ATTACK",L4615="FINTA"),"&lt;TECNICA&gt;",UPPER(anotacoes!I4615))</f>
        <v>&lt;NAO_CLASSIFICADO&gt;</v>
      </c>
      <c r="N4615" t="str">
        <f>IF(OR(L4615="ATTACK",L4615="FINTA"),UPPER(anotacoes!I4615),"")</f>
        <v/>
      </c>
      <c r="O4615" s="6" t="str">
        <f>IF(anotacoes!N4615=0,"",anotacoes!N4615)</f>
        <v/>
      </c>
      <c r="P4615" t="str">
        <f>IF(anotacoes!M4615=0,"",UPPER(anotacoes!M4615))</f>
        <v/>
      </c>
      <c r="Q4615" t="str">
        <f t="shared" si="145"/>
        <v>INSERT INTO CONVERSAO_LUTA_ACAO (cd_conversao, id_luta, sequencia, momento_inicio, momento_fim, quem_faz, quem_sofre, acao_tipo, acao, tecnica, direcao, pontuacao) VALUES (1, 66, 10, TRIM(' 00:01:48,109'), TRIM(' 00:01:54,695'), '&lt;ARBITRO_DESCONHECIDO&gt;', '', 'PAUSE', '&lt;NAO_CLASSIFICADO&gt;', NULL, NULL, NULL)</v>
      </c>
      <c r="R4615" t="s">
        <v>10327</v>
      </c>
    </row>
    <row r="4616" spans="1:18" hidden="1" x14ac:dyDescent="0.25">
      <c r="A4616" s="7">
        <f>anotacoes!D4616</f>
        <v>40713</v>
      </c>
      <c r="B4616" t="str">
        <f>anotacoes!C4616</f>
        <v>GRAND SLAM RIO DE JANEIRO 2011</v>
      </c>
      <c r="C4616" t="str">
        <f>anotacoes!E4616</f>
        <v>MAGOMEDOV</v>
      </c>
      <c r="D4616" t="str">
        <f>anotacoes!F4616</f>
        <v>CLERGET</v>
      </c>
      <c r="E4616" t="s">
        <v>10325</v>
      </c>
      <c r="F4616">
        <f>anotacoes!A4616</f>
        <v>66</v>
      </c>
      <c r="G4616">
        <f>anotacoes!B4616</f>
        <v>11</v>
      </c>
      <c r="H4616" t="str">
        <f>anotacoes!K4616</f>
        <v xml:space="preserve"> 00:01:54,852</v>
      </c>
      <c r="I4616" t="str">
        <f>anotacoes!L4616</f>
        <v xml:space="preserve"> 00:02:00,576</v>
      </c>
      <c r="J4616" t="str">
        <f>IF(L4616="PAUSE",E4616,IF(anotacoes!G4620=conversao_anotacoes!C4616,conversao_anotacoes!C4616,conversao_anotacoes!D4616))</f>
        <v>MAGOMEDOV</v>
      </c>
      <c r="K4616" t="str">
        <f t="shared" si="144"/>
        <v>CLERGET</v>
      </c>
      <c r="L4616" t="str">
        <f>UPPER(anotacoes!H4616)</f>
        <v>DISPLACEMENT</v>
      </c>
      <c r="M4616" t="str">
        <f>IF(OR(L4616="ATTACK",L4616="FINTA"),"&lt;TECNICA&gt;",UPPER(anotacoes!I4616))</f>
        <v>2-3 STEP HESITANT LEFT</v>
      </c>
      <c r="N4616" t="str">
        <f>IF(OR(L4616="ATTACK",L4616="FINTA"),UPPER(anotacoes!I4616),"")</f>
        <v/>
      </c>
      <c r="O4616" s="6" t="str">
        <f>IF(anotacoes!N4616=0,"",anotacoes!N4616)</f>
        <v/>
      </c>
      <c r="P4616" t="str">
        <f>IF(anotacoes!M4616=0,"",UPPER(anotacoes!M4616))</f>
        <v/>
      </c>
      <c r="Q4616" t="str">
        <f t="shared" si="145"/>
        <v>INSERT INTO CONVERSAO_LUTA_ACAO (cd_conversao, id_luta, sequencia, momento_inicio, momento_fim, quem_faz, quem_sofre, acao_tipo, acao, tecnica, direcao, pontuacao) VALUES (1, 66, 11, TRIM(' 00:01:54,852'), TRIM(' 00:02:00,576'), 'MAGOMEDOV', 'CLERGET', 'DISPLACEMENT', '2-3 STEP HESITANT LEFT', NULL, NULL, NULL)</v>
      </c>
      <c r="R4616" t="s">
        <v>10327</v>
      </c>
    </row>
    <row r="4617" spans="1:18" hidden="1" x14ac:dyDescent="0.25">
      <c r="A4617" s="7">
        <f>anotacoes!D4617</f>
        <v>40713</v>
      </c>
      <c r="B4617" t="str">
        <f>anotacoes!C4617</f>
        <v>GRAND SLAM RIO DE JANEIRO 2011</v>
      </c>
      <c r="C4617" t="str">
        <f>anotacoes!E4617</f>
        <v>MAGOMEDOV</v>
      </c>
      <c r="D4617" t="str">
        <f>anotacoes!F4617</f>
        <v>CLERGET</v>
      </c>
      <c r="E4617" t="s">
        <v>10325</v>
      </c>
      <c r="F4617">
        <f>anotacoes!A4617</f>
        <v>66</v>
      </c>
      <c r="G4617">
        <f>anotacoes!B4617</f>
        <v>12</v>
      </c>
      <c r="H4617" t="str">
        <f>anotacoes!K4617</f>
        <v xml:space="preserve"> 00:02:00,845</v>
      </c>
      <c r="I4617" t="str">
        <f>anotacoes!L4617</f>
        <v xml:space="preserve"> 00:02:14,767</v>
      </c>
      <c r="J4617" t="str">
        <f>IF(L4617="PAUSE",E4617,IF(anotacoes!G4621=conversao_anotacoes!C4617,conversao_anotacoes!C4617,conversao_anotacoes!D4617))</f>
        <v>MAGOMEDOV</v>
      </c>
      <c r="K4617" t="str">
        <f t="shared" si="144"/>
        <v>CLERGET</v>
      </c>
      <c r="L4617" t="str">
        <f>UPPER(anotacoes!H4617)</f>
        <v>GRIP TIME</v>
      </c>
      <c r="M4617" t="str">
        <f>IF(OR(L4617="ATTACK",L4617="FINTA"),"&lt;TECNICA&gt;",UPPER(anotacoes!I4617))</f>
        <v>RIGHT COLLAR</v>
      </c>
      <c r="N4617" t="str">
        <f>IF(OR(L4617="ATTACK",L4617="FINTA"),UPPER(anotacoes!I4617),"")</f>
        <v/>
      </c>
      <c r="O4617" s="6" t="str">
        <f>IF(anotacoes!N4617=0,"",anotacoes!N4617)</f>
        <v/>
      </c>
      <c r="P4617" t="str">
        <f>IF(anotacoes!M4617=0,"",UPPER(anotacoes!M4617))</f>
        <v/>
      </c>
      <c r="Q4617" t="str">
        <f t="shared" si="145"/>
        <v>INSERT INTO CONVERSAO_LUTA_ACAO (cd_conversao, id_luta, sequencia, momento_inicio, momento_fim, quem_faz, quem_sofre, acao_tipo, acao, tecnica, direcao, pontuacao) VALUES (1, 66, 12, TRIM(' 00:02:00,845'), TRIM(' 00:02:14,767'), 'MAGOMEDOV', 'CLERGET', 'GRIP TIME', 'RIGHT COLLAR', NULL, NULL, NULL)</v>
      </c>
      <c r="R4617" t="s">
        <v>10327</v>
      </c>
    </row>
    <row r="4618" spans="1:18" hidden="1" x14ac:dyDescent="0.25">
      <c r="A4618" s="7">
        <f>anotacoes!D4618</f>
        <v>40713</v>
      </c>
      <c r="B4618" t="str">
        <f>anotacoes!C4618</f>
        <v>GRAND SLAM RIO DE JANEIRO 2011</v>
      </c>
      <c r="C4618" t="str">
        <f>anotacoes!E4618</f>
        <v>MAGOMEDOV</v>
      </c>
      <c r="D4618" t="str">
        <f>anotacoes!F4618</f>
        <v>CLERGET</v>
      </c>
      <c r="E4618" t="s">
        <v>10325</v>
      </c>
      <c r="F4618">
        <f>anotacoes!A4618</f>
        <v>66</v>
      </c>
      <c r="G4618">
        <f>anotacoes!B4618</f>
        <v>13</v>
      </c>
      <c r="H4618" t="str">
        <f>anotacoes!K4618</f>
        <v xml:space="preserve"> 00:02:14,767</v>
      </c>
      <c r="I4618" t="str">
        <f>anotacoes!L4618</f>
        <v xml:space="preserve"> 00:02:15,965</v>
      </c>
      <c r="J4618" t="str">
        <f>IF(L4618="PAUSE",E4618,IF(anotacoes!G4622=conversao_anotacoes!C4618,conversao_anotacoes!C4618,conversao_anotacoes!D4618))</f>
        <v>MAGOMEDOV</v>
      </c>
      <c r="K4618" t="str">
        <f t="shared" si="144"/>
        <v>CLERGET</v>
      </c>
      <c r="L4618" t="str">
        <f>UPPER(anotacoes!H4618)</f>
        <v>ATTACK</v>
      </c>
      <c r="M4618" t="str">
        <f>IF(OR(L4618="ATTACK",L4618="FINTA"),"&lt;TECNICA&gt;",UPPER(anotacoes!I4618))</f>
        <v>&lt;TECNICA&gt;</v>
      </c>
      <c r="N4618" t="str">
        <f>IF(OR(L4618="ATTACK",L4618="FINTA"),UPPER(anotacoes!I4618),"")</f>
        <v>UCHIMATA</v>
      </c>
      <c r="O4618" s="6">
        <f>IF(anotacoes!N4618=0,"",anotacoes!N4618)</f>
        <v>4</v>
      </c>
      <c r="P4618" t="str">
        <f>IF(anotacoes!M4618=0,"",UPPER(anotacoes!M4618))</f>
        <v/>
      </c>
      <c r="Q4618" t="str">
        <f t="shared" si="145"/>
        <v>INSERT INTO CONVERSAO_LUTA_ACAO (cd_conversao, id_luta, sequencia, momento_inicio, momento_fim, quem_faz, quem_sofre, acao_tipo, acao, tecnica, direcao, pontuacao) VALUES (1, 66, 13, TRIM(' 00:02:14,767'), TRIM(' 00:02:15,965'), 'MAGOMEDOV', 'CLERGET', 'ATTACK', '&lt;TECNICA&gt;', 'UCHIMATA', 4, NULL)</v>
      </c>
      <c r="R4618" t="s">
        <v>10327</v>
      </c>
    </row>
    <row r="4619" spans="1:18" hidden="1" x14ac:dyDescent="0.25">
      <c r="A4619" s="7">
        <f>anotacoes!D4619</f>
        <v>40713</v>
      </c>
      <c r="B4619" t="str">
        <f>anotacoes!C4619</f>
        <v>GRAND SLAM RIO DE JANEIRO 2011</v>
      </c>
      <c r="C4619" t="str">
        <f>anotacoes!E4619</f>
        <v>MAGOMEDOV</v>
      </c>
      <c r="D4619" t="str">
        <f>anotacoes!F4619</f>
        <v>CLERGET</v>
      </c>
      <c r="E4619" t="s">
        <v>10325</v>
      </c>
      <c r="F4619">
        <f>anotacoes!A4619</f>
        <v>66</v>
      </c>
      <c r="G4619">
        <f>anotacoes!B4619</f>
        <v>14</v>
      </c>
      <c r="H4619" t="str">
        <f>anotacoes!K4619</f>
        <v xml:space="preserve"> 00:02:16,144</v>
      </c>
      <c r="I4619" t="str">
        <f>anotacoes!L4619</f>
        <v xml:space="preserve"> 00:02:25,581</v>
      </c>
      <c r="J4619" t="str">
        <f>IF(L4619="PAUSE",E4619,IF(anotacoes!G4623=conversao_anotacoes!C4619,conversao_anotacoes!C4619,conversao_anotacoes!D4619))</f>
        <v>&lt;ARBITRO_DESCONHECIDO&gt;</v>
      </c>
      <c r="K4619" t="str">
        <f t="shared" si="144"/>
        <v/>
      </c>
      <c r="L4619" t="str">
        <f>UPPER(anotacoes!H4619)</f>
        <v>PAUSE</v>
      </c>
      <c r="M4619" t="str">
        <f>IF(OR(L4619="ATTACK",L4619="FINTA"),"&lt;TECNICA&gt;",UPPER(anotacoes!I4619))</f>
        <v>&lt;NAO_CLASSIFICADO&gt;</v>
      </c>
      <c r="N4619" t="str">
        <f>IF(OR(L4619="ATTACK",L4619="FINTA"),UPPER(anotacoes!I4619),"")</f>
        <v/>
      </c>
      <c r="O4619" s="6" t="str">
        <f>IF(anotacoes!N4619=0,"",anotacoes!N4619)</f>
        <v/>
      </c>
      <c r="P4619" t="str">
        <f>IF(anotacoes!M4619=0,"",UPPER(anotacoes!M4619))</f>
        <v/>
      </c>
      <c r="Q4619" t="str">
        <f t="shared" si="145"/>
        <v>INSERT INTO CONVERSAO_LUTA_ACAO (cd_conversao, id_luta, sequencia, momento_inicio, momento_fim, quem_faz, quem_sofre, acao_tipo, acao, tecnica, direcao, pontuacao) VALUES (1, 66, 14, TRIM(' 00:02:16,144'), TRIM(' 00:02:25,581'), '&lt;ARBITRO_DESCONHECIDO&gt;', '', 'PAUSE', '&lt;NAO_CLASSIFICADO&gt;', NULL, NULL, NULL)</v>
      </c>
      <c r="R4619" t="s">
        <v>10327</v>
      </c>
    </row>
    <row r="4620" spans="1:18" hidden="1" x14ac:dyDescent="0.25">
      <c r="A4620" s="7">
        <f>anotacoes!D4620</f>
        <v>40713</v>
      </c>
      <c r="B4620" t="str">
        <f>anotacoes!C4620</f>
        <v>GRAND SLAM RIO DE JANEIRO 2011</v>
      </c>
      <c r="C4620" t="str">
        <f>anotacoes!E4620</f>
        <v>MAGOMEDOV</v>
      </c>
      <c r="D4620" t="str">
        <f>anotacoes!F4620</f>
        <v>CLERGET</v>
      </c>
      <c r="E4620" t="s">
        <v>10325</v>
      </c>
      <c r="F4620">
        <f>anotacoes!A4620</f>
        <v>66</v>
      </c>
      <c r="G4620">
        <f>anotacoes!B4620</f>
        <v>15</v>
      </c>
      <c r="H4620" t="str">
        <f>anotacoes!K4620</f>
        <v xml:space="preserve"> 00:02:25,730</v>
      </c>
      <c r="I4620" t="str">
        <f>anotacoes!L4620</f>
        <v xml:space="preserve"> 00:02:29,711</v>
      </c>
      <c r="J4620" t="str">
        <f>IF(L4620="PAUSE",E4620,IF(anotacoes!G4624=conversao_anotacoes!C4620,conversao_anotacoes!C4620,conversao_anotacoes!D4620))</f>
        <v>MAGOMEDOV</v>
      </c>
      <c r="K4620" t="str">
        <f t="shared" si="144"/>
        <v>CLERGET</v>
      </c>
      <c r="L4620" t="str">
        <f>UPPER(anotacoes!H4620)</f>
        <v>DISPLACEMENT</v>
      </c>
      <c r="M4620" t="str">
        <f>IF(OR(L4620="ATTACK",L4620="FINTA"),"&lt;TECNICA&gt;",UPPER(anotacoes!I4620))</f>
        <v>2-3 STEP HESITANT LEFT</v>
      </c>
      <c r="N4620" t="str">
        <f>IF(OR(L4620="ATTACK",L4620="FINTA"),UPPER(anotacoes!I4620),"")</f>
        <v/>
      </c>
      <c r="O4620" s="6" t="str">
        <f>IF(anotacoes!N4620=0,"",anotacoes!N4620)</f>
        <v/>
      </c>
      <c r="P4620" t="str">
        <f>IF(anotacoes!M4620=0,"",UPPER(anotacoes!M4620))</f>
        <v/>
      </c>
      <c r="Q4620" t="str">
        <f t="shared" si="145"/>
        <v>INSERT INTO CONVERSAO_LUTA_ACAO (cd_conversao, id_luta, sequencia, momento_inicio, momento_fim, quem_faz, quem_sofre, acao_tipo, acao, tecnica, direcao, pontuacao) VALUES (1, 66, 15, TRIM(' 00:02:25,730'), TRIM(' 00:02:29,711'), 'MAGOMEDOV', 'CLERGET', 'DISPLACEMENT', '2-3 STEP HESITANT LEFT', NULL, NULL, NULL)</v>
      </c>
      <c r="R4620" t="s">
        <v>10327</v>
      </c>
    </row>
    <row r="4621" spans="1:18" hidden="1" x14ac:dyDescent="0.25">
      <c r="A4621" s="7">
        <f>anotacoes!D4621</f>
        <v>40713</v>
      </c>
      <c r="B4621" t="str">
        <f>anotacoes!C4621</f>
        <v>GRAND SLAM RIO DE JANEIRO 2011</v>
      </c>
      <c r="C4621" t="str">
        <f>anotacoes!E4621</f>
        <v>MAGOMEDOV</v>
      </c>
      <c r="D4621" t="str">
        <f>anotacoes!F4621</f>
        <v>CLERGET</v>
      </c>
      <c r="E4621" t="s">
        <v>10325</v>
      </c>
      <c r="F4621">
        <f>anotacoes!A4621</f>
        <v>66</v>
      </c>
      <c r="G4621">
        <f>anotacoes!B4621</f>
        <v>16</v>
      </c>
      <c r="H4621" t="str">
        <f>anotacoes!K4621</f>
        <v xml:space="preserve"> 00:02:29,867</v>
      </c>
      <c r="I4621" t="str">
        <f>anotacoes!L4621</f>
        <v xml:space="preserve"> 00:02:37,056</v>
      </c>
      <c r="J4621" t="str">
        <f>IF(L4621="PAUSE",E4621,IF(anotacoes!G4625=conversao_anotacoes!C4621,conversao_anotacoes!C4621,conversao_anotacoes!D4621))</f>
        <v>MAGOMEDOV</v>
      </c>
      <c r="K4621" t="str">
        <f t="shared" si="144"/>
        <v>CLERGET</v>
      </c>
      <c r="L4621" t="str">
        <f>UPPER(anotacoes!H4621)</f>
        <v>GRIP TIME</v>
      </c>
      <c r="M4621" t="str">
        <f>IF(OR(L4621="ATTACK",L4621="FINTA"),"&lt;TECNICA&gt;",UPPER(anotacoes!I4621))</f>
        <v>RIGHT COLLAR LEFT SLEEVE</v>
      </c>
      <c r="N4621" t="str">
        <f>IF(OR(L4621="ATTACK",L4621="FINTA"),UPPER(anotacoes!I4621),"")</f>
        <v/>
      </c>
      <c r="O4621" s="6" t="str">
        <f>IF(anotacoes!N4621=0,"",anotacoes!N4621)</f>
        <v/>
      </c>
      <c r="P4621" t="str">
        <f>IF(anotacoes!M4621=0,"",UPPER(anotacoes!M4621))</f>
        <v/>
      </c>
      <c r="Q4621" t="str">
        <f t="shared" si="145"/>
        <v>INSERT INTO CONVERSAO_LUTA_ACAO (cd_conversao, id_luta, sequencia, momento_inicio, momento_fim, quem_faz, quem_sofre, acao_tipo, acao, tecnica, direcao, pontuacao) VALUES (1, 66, 16, TRIM(' 00:02:29,867'), TRIM(' 00:02:37,056'), 'MAGOMEDOV', 'CLERGET', 'GRIP TIME', 'RIGHT COLLAR LEFT SLEEVE', NULL, NULL, NULL)</v>
      </c>
      <c r="R4621" t="s">
        <v>10327</v>
      </c>
    </row>
    <row r="4622" spans="1:18" hidden="1" x14ac:dyDescent="0.25">
      <c r="A4622" s="7">
        <f>anotacoes!D4622</f>
        <v>40713</v>
      </c>
      <c r="B4622" t="str">
        <f>anotacoes!C4622</f>
        <v>GRAND SLAM RIO DE JANEIRO 2011</v>
      </c>
      <c r="C4622" t="str">
        <f>anotacoes!E4622</f>
        <v>MAGOMEDOV</v>
      </c>
      <c r="D4622" t="str">
        <f>anotacoes!F4622</f>
        <v>CLERGET</v>
      </c>
      <c r="E4622" t="s">
        <v>10325</v>
      </c>
      <c r="F4622">
        <f>anotacoes!A4622</f>
        <v>66</v>
      </c>
      <c r="G4622">
        <f>anotacoes!B4622</f>
        <v>17</v>
      </c>
      <c r="H4622" t="str">
        <f>anotacoes!K4622</f>
        <v xml:space="preserve"> 00:02:37,056</v>
      </c>
      <c r="I4622" t="str">
        <f>anotacoes!L4622</f>
        <v xml:space="preserve"> 00:02:38,107</v>
      </c>
      <c r="J4622" t="str">
        <f>IF(L4622="PAUSE",E4622,IF(anotacoes!G4626=conversao_anotacoes!C4622,conversao_anotacoes!C4622,conversao_anotacoes!D4622))</f>
        <v>MAGOMEDOV</v>
      </c>
      <c r="K4622" t="str">
        <f t="shared" si="144"/>
        <v>CLERGET</v>
      </c>
      <c r="L4622" t="str">
        <f>UPPER(anotacoes!H4622)</f>
        <v>DEFENSE</v>
      </c>
      <c r="M4622" t="str">
        <f>IF(OR(L4622="ATTACK",L4622="FINTA"),"&lt;TECNICA&gt;",UPPER(anotacoes!I4622))</f>
        <v>TAE-SABAKI RIGHT INCLINED</v>
      </c>
      <c r="N4622" t="str">
        <f>IF(OR(L4622="ATTACK",L4622="FINTA"),UPPER(anotacoes!I4622),"")</f>
        <v/>
      </c>
      <c r="O4622" s="6" t="str">
        <f>IF(anotacoes!N4622=0,"",anotacoes!N4622)</f>
        <v/>
      </c>
      <c r="P4622" t="str">
        <f>IF(anotacoes!M4622=0,"",UPPER(anotacoes!M4622))</f>
        <v/>
      </c>
      <c r="Q4622" t="str">
        <f t="shared" si="145"/>
        <v>INSERT INTO CONVERSAO_LUTA_ACAO (cd_conversao, id_luta, sequencia, momento_inicio, momento_fim, quem_faz, quem_sofre, acao_tipo, acao, tecnica, direcao, pontuacao) VALUES (1, 66, 17, TRIM(' 00:02:37,056'), TRIM(' 00:02:38,107'), 'MAGOMEDOV', 'CLERGET', 'DEFENSE', 'TAE-SABAKI RIGHT INCLINED', NULL, NULL, NULL)</v>
      </c>
      <c r="R4622" t="s">
        <v>10327</v>
      </c>
    </row>
    <row r="4623" spans="1:18" hidden="1" x14ac:dyDescent="0.25">
      <c r="A4623" s="7">
        <f>anotacoes!D4623</f>
        <v>40713</v>
      </c>
      <c r="B4623" t="str">
        <f>anotacoes!C4623</f>
        <v>GRAND SLAM RIO DE JANEIRO 2011</v>
      </c>
      <c r="C4623" t="str">
        <f>anotacoes!E4623</f>
        <v>MAGOMEDOV</v>
      </c>
      <c r="D4623" t="str">
        <f>anotacoes!F4623</f>
        <v>CLERGET</v>
      </c>
      <c r="E4623" t="s">
        <v>10325</v>
      </c>
      <c r="F4623">
        <f>anotacoes!A4623</f>
        <v>66</v>
      </c>
      <c r="G4623">
        <f>anotacoes!B4623</f>
        <v>18</v>
      </c>
      <c r="H4623" t="str">
        <f>anotacoes!K4623</f>
        <v xml:space="preserve"> 00:02:38,274</v>
      </c>
      <c r="I4623" t="str">
        <f>anotacoes!L4623</f>
        <v xml:space="preserve"> 00:03:27,817</v>
      </c>
      <c r="J4623" t="str">
        <f>IF(L4623="PAUSE",E4623,IF(anotacoes!G4627=conversao_anotacoes!C4623,conversao_anotacoes!C4623,conversao_anotacoes!D4623))</f>
        <v>&lt;ARBITRO_DESCONHECIDO&gt;</v>
      </c>
      <c r="K4623" t="str">
        <f t="shared" si="144"/>
        <v/>
      </c>
      <c r="L4623" t="str">
        <f>UPPER(anotacoes!H4623)</f>
        <v>PAUSE</v>
      </c>
      <c r="M4623" t="str">
        <f>IF(OR(L4623="ATTACK",L4623="FINTA"),"&lt;TECNICA&gt;",UPPER(anotacoes!I4623))</f>
        <v>SHIDO WITH SCORE</v>
      </c>
      <c r="N4623" t="str">
        <f>IF(OR(L4623="ATTACK",L4623="FINTA"),UPPER(anotacoes!I4623),"")</f>
        <v/>
      </c>
      <c r="O4623" s="6" t="str">
        <f>IF(anotacoes!N4623=0,"",anotacoes!N4623)</f>
        <v/>
      </c>
      <c r="P4623" t="str">
        <f>IF(anotacoes!M4623=0,"",UPPER(anotacoes!M4623))</f>
        <v/>
      </c>
      <c r="Q4623" t="str">
        <f t="shared" si="145"/>
        <v>INSERT INTO CONVERSAO_LUTA_ACAO (cd_conversao, id_luta, sequencia, momento_inicio, momento_fim, quem_faz, quem_sofre, acao_tipo, acao, tecnica, direcao, pontuacao) VALUES (1, 66, 18, TRIM(' 00:02:38,274'), TRIM(' 00:03:27,817'), '&lt;ARBITRO_DESCONHECIDO&gt;', '', 'PAUSE', 'SHIDO WITH SCORE', NULL, NULL, NULL)</v>
      </c>
      <c r="R4623" t="s">
        <v>10327</v>
      </c>
    </row>
    <row r="4624" spans="1:18" hidden="1" x14ac:dyDescent="0.25">
      <c r="A4624" s="7">
        <f>anotacoes!D4624</f>
        <v>40713</v>
      </c>
      <c r="B4624" t="str">
        <f>anotacoes!C4624</f>
        <v>GRAND SLAM RIO DE JANEIRO 2011</v>
      </c>
      <c r="C4624" t="str">
        <f>anotacoes!E4624</f>
        <v>MAGOMEDOV</v>
      </c>
      <c r="D4624" t="str">
        <f>anotacoes!F4624</f>
        <v>CLERGET</v>
      </c>
      <c r="E4624" t="s">
        <v>10325</v>
      </c>
      <c r="F4624">
        <f>anotacoes!A4624</f>
        <v>66</v>
      </c>
      <c r="G4624">
        <f>anotacoes!B4624</f>
        <v>19</v>
      </c>
      <c r="H4624" t="str">
        <f>anotacoes!K4624</f>
        <v xml:space="preserve"> 00:03:27,817</v>
      </c>
      <c r="I4624" t="str">
        <f>anotacoes!L4624</f>
        <v xml:space="preserve"> 00:03:32,432</v>
      </c>
      <c r="J4624" t="str">
        <f>IF(L4624="PAUSE",E4624,IF(anotacoes!G4628=conversao_anotacoes!C4624,conversao_anotacoes!C4624,conversao_anotacoes!D4624))</f>
        <v>MAGOMEDOV</v>
      </c>
      <c r="K4624" t="str">
        <f t="shared" si="144"/>
        <v>CLERGET</v>
      </c>
      <c r="L4624" t="str">
        <f>UPPER(anotacoes!H4624)</f>
        <v>DISPLACEMENT</v>
      </c>
      <c r="M4624" t="str">
        <f>IF(OR(L4624="ATTACK",L4624="FINTA"),"&lt;TECNICA&gt;",UPPER(anotacoes!I4624))</f>
        <v>2-3 STEP HESITANT LEFT</v>
      </c>
      <c r="N4624" t="str">
        <f>IF(OR(L4624="ATTACK",L4624="FINTA"),UPPER(anotacoes!I4624),"")</f>
        <v/>
      </c>
      <c r="O4624" s="6" t="str">
        <f>IF(anotacoes!N4624=0,"",anotacoes!N4624)</f>
        <v/>
      </c>
      <c r="P4624" t="str">
        <f>IF(anotacoes!M4624=0,"",UPPER(anotacoes!M4624))</f>
        <v/>
      </c>
      <c r="Q4624" t="str">
        <f t="shared" si="145"/>
        <v>INSERT INTO CONVERSAO_LUTA_ACAO (cd_conversao, id_luta, sequencia, momento_inicio, momento_fim, quem_faz, quem_sofre, acao_tipo, acao, tecnica, direcao, pontuacao) VALUES (1, 66, 19, TRIM(' 00:03:27,817'), TRIM(' 00:03:32,432'), 'MAGOMEDOV', 'CLERGET', 'DISPLACEMENT', '2-3 STEP HESITANT LEFT', NULL, NULL, NULL)</v>
      </c>
      <c r="R4624" t="s">
        <v>10327</v>
      </c>
    </row>
    <row r="4625" spans="1:18" hidden="1" x14ac:dyDescent="0.25">
      <c r="A4625" s="7">
        <f>anotacoes!D4625</f>
        <v>40713</v>
      </c>
      <c r="B4625" t="str">
        <f>anotacoes!C4625</f>
        <v>GRAND SLAM RIO DE JANEIRO 2011</v>
      </c>
      <c r="C4625" t="str">
        <f>anotacoes!E4625</f>
        <v>MAGOMEDOV</v>
      </c>
      <c r="D4625" t="str">
        <f>anotacoes!F4625</f>
        <v>CLERGET</v>
      </c>
      <c r="E4625" t="s">
        <v>10325</v>
      </c>
      <c r="F4625">
        <f>anotacoes!A4625</f>
        <v>66</v>
      </c>
      <c r="G4625">
        <f>anotacoes!B4625</f>
        <v>20</v>
      </c>
      <c r="H4625" t="str">
        <f>anotacoes!K4625</f>
        <v xml:space="preserve"> 00:03:32,590</v>
      </c>
      <c r="I4625" t="str">
        <f>anotacoes!L4625</f>
        <v xml:space="preserve"> 00:03:40,825</v>
      </c>
      <c r="J4625" t="str">
        <f>IF(L4625="PAUSE",E4625,IF(anotacoes!G4629=conversao_anotacoes!C4625,conversao_anotacoes!C4625,conversao_anotacoes!D4625))</f>
        <v>MAGOMEDOV</v>
      </c>
      <c r="K4625" t="str">
        <f t="shared" si="144"/>
        <v>CLERGET</v>
      </c>
      <c r="L4625" t="str">
        <f>UPPER(anotacoes!H4625)</f>
        <v>GRIP TIME</v>
      </c>
      <c r="M4625" t="str">
        <f>IF(OR(L4625="ATTACK",L4625="FINTA"),"&lt;TECNICA&gt;",UPPER(anotacoes!I4625))</f>
        <v>RIGHT COLLAR</v>
      </c>
      <c r="N4625" t="str">
        <f>IF(OR(L4625="ATTACK",L4625="FINTA"),UPPER(anotacoes!I4625),"")</f>
        <v/>
      </c>
      <c r="O4625" s="6" t="str">
        <f>IF(anotacoes!N4625=0,"",anotacoes!N4625)</f>
        <v/>
      </c>
      <c r="P4625" t="str">
        <f>IF(anotacoes!M4625=0,"",UPPER(anotacoes!M4625))</f>
        <v/>
      </c>
      <c r="Q4625" t="str">
        <f t="shared" si="145"/>
        <v>INSERT INTO CONVERSAO_LUTA_ACAO (cd_conversao, id_luta, sequencia, momento_inicio, momento_fim, quem_faz, quem_sofre, acao_tipo, acao, tecnica, direcao, pontuacao) VALUES (1, 66, 20, TRIM(' 00:03:32,590'), TRIM(' 00:03:40,825'), 'MAGOMEDOV', 'CLERGET', 'GRIP TIME', 'RIGHT COLLAR', NULL, NULL, NULL)</v>
      </c>
      <c r="R4625" t="s">
        <v>10327</v>
      </c>
    </row>
    <row r="4626" spans="1:18" hidden="1" x14ac:dyDescent="0.25">
      <c r="A4626" s="7">
        <f>anotacoes!D4626</f>
        <v>40713</v>
      </c>
      <c r="B4626" t="str">
        <f>anotacoes!C4626</f>
        <v>GRAND SLAM RIO DE JANEIRO 2011</v>
      </c>
      <c r="C4626" t="str">
        <f>anotacoes!E4626</f>
        <v>MAGOMEDOV</v>
      </c>
      <c r="D4626" t="str">
        <f>anotacoes!F4626</f>
        <v>CLERGET</v>
      </c>
      <c r="E4626" t="s">
        <v>10325</v>
      </c>
      <c r="F4626">
        <f>anotacoes!A4626</f>
        <v>66</v>
      </c>
      <c r="G4626">
        <f>anotacoes!B4626</f>
        <v>21</v>
      </c>
      <c r="H4626" t="str">
        <f>anotacoes!K4626</f>
        <v xml:space="preserve"> 00:03:40,825</v>
      </c>
      <c r="I4626" t="str">
        <f>anotacoes!L4626</f>
        <v xml:space="preserve"> 00:03:41,988</v>
      </c>
      <c r="J4626" t="str">
        <f>IF(L4626="PAUSE",E4626,IF(anotacoes!G4630=conversao_anotacoes!C4626,conversao_anotacoes!C4626,conversao_anotacoes!D4626))</f>
        <v>MAGOMEDOV</v>
      </c>
      <c r="K4626" t="str">
        <f t="shared" si="144"/>
        <v>CLERGET</v>
      </c>
      <c r="L4626" t="str">
        <f>UPPER(anotacoes!H4626)</f>
        <v>ATTACK</v>
      </c>
      <c r="M4626" t="str">
        <f>IF(OR(L4626="ATTACK",L4626="FINTA"),"&lt;TECNICA&gt;",UPPER(anotacoes!I4626))</f>
        <v>&lt;TECNICA&gt;</v>
      </c>
      <c r="N4626" t="str">
        <f>IF(OR(L4626="ATTACK",L4626="FINTA"),UPPER(anotacoes!I4626),"")</f>
        <v>UCHIMATA</v>
      </c>
      <c r="O4626" s="6">
        <f>IF(anotacoes!N4626=0,"",anotacoes!N4626)</f>
        <v>4</v>
      </c>
      <c r="P4626" t="str">
        <f>IF(anotacoes!M4626=0,"",UPPER(anotacoes!M4626))</f>
        <v/>
      </c>
      <c r="Q4626" t="str">
        <f t="shared" si="145"/>
        <v>INSERT INTO CONVERSAO_LUTA_ACAO (cd_conversao, id_luta, sequencia, momento_inicio, momento_fim, quem_faz, quem_sofre, acao_tipo, acao, tecnica, direcao, pontuacao) VALUES (1, 66, 21, TRIM(' 00:03:40,825'), TRIM(' 00:03:41,988'), 'MAGOMEDOV', 'CLERGET', 'ATTACK', '&lt;TECNICA&gt;', 'UCHIMATA', 4, NULL)</v>
      </c>
      <c r="R4626" t="s">
        <v>10327</v>
      </c>
    </row>
    <row r="4627" spans="1:18" hidden="1" x14ac:dyDescent="0.25">
      <c r="A4627" s="7">
        <f>anotacoes!D4627</f>
        <v>40713</v>
      </c>
      <c r="B4627" t="str">
        <f>anotacoes!C4627</f>
        <v>GRAND SLAM RIO DE JANEIRO 2011</v>
      </c>
      <c r="C4627" t="str">
        <f>anotacoes!E4627</f>
        <v>MAGOMEDOV</v>
      </c>
      <c r="D4627" t="str">
        <f>anotacoes!F4627</f>
        <v>CLERGET</v>
      </c>
      <c r="E4627" t="s">
        <v>10325</v>
      </c>
      <c r="F4627">
        <f>anotacoes!A4627</f>
        <v>66</v>
      </c>
      <c r="G4627">
        <f>anotacoes!B4627</f>
        <v>22</v>
      </c>
      <c r="H4627" t="str">
        <f>anotacoes!K4627</f>
        <v xml:space="preserve"> 00:03:41,988</v>
      </c>
      <c r="I4627" t="str">
        <f>anotacoes!L4627</f>
        <v xml:space="preserve"> 00:03:46,325</v>
      </c>
      <c r="J4627" t="str">
        <f>IF(L4627="PAUSE",E4627,IF(anotacoes!G4631=conversao_anotacoes!C4627,conversao_anotacoes!C4627,conversao_anotacoes!D4627))</f>
        <v>MAGOMEDOV</v>
      </c>
      <c r="K4627" t="str">
        <f t="shared" si="144"/>
        <v>CLERGET</v>
      </c>
      <c r="L4627" t="str">
        <f>UPPER(anotacoes!H4627)</f>
        <v>GRIP TIME</v>
      </c>
      <c r="M4627" t="str">
        <f>IF(OR(L4627="ATTACK",L4627="FINTA"),"&lt;TECNICA&gt;",UPPER(anotacoes!I4627))</f>
        <v>RIGHT COLLAR</v>
      </c>
      <c r="N4627" t="str">
        <f>IF(OR(L4627="ATTACK",L4627="FINTA"),UPPER(anotacoes!I4627),"")</f>
        <v/>
      </c>
      <c r="O4627" s="6" t="str">
        <f>IF(anotacoes!N4627=0,"",anotacoes!N4627)</f>
        <v/>
      </c>
      <c r="P4627" t="str">
        <f>IF(anotacoes!M4627=0,"",UPPER(anotacoes!M4627))</f>
        <v/>
      </c>
      <c r="Q4627" t="str">
        <f t="shared" si="145"/>
        <v>INSERT INTO CONVERSAO_LUTA_ACAO (cd_conversao, id_luta, sequencia, momento_inicio, momento_fim, quem_faz, quem_sofre, acao_tipo, acao, tecnica, direcao, pontuacao) VALUES (1, 66, 22, TRIM(' 00:03:41,988'), TRIM(' 00:03:46,325'), 'MAGOMEDOV', 'CLERGET', 'GRIP TIME', 'RIGHT COLLAR', NULL, NULL, NULL)</v>
      </c>
      <c r="R4627" t="s">
        <v>10327</v>
      </c>
    </row>
    <row r="4628" spans="1:18" hidden="1" x14ac:dyDescent="0.25">
      <c r="A4628" s="7">
        <f>anotacoes!D4628</f>
        <v>40713</v>
      </c>
      <c r="B4628" t="str">
        <f>anotacoes!C4628</f>
        <v>GRAND SLAM RIO DE JANEIRO 2011</v>
      </c>
      <c r="C4628" t="str">
        <f>anotacoes!E4628</f>
        <v>MAGOMEDOV</v>
      </c>
      <c r="D4628" t="str">
        <f>anotacoes!F4628</f>
        <v>CLERGET</v>
      </c>
      <c r="E4628" t="s">
        <v>10325</v>
      </c>
      <c r="F4628">
        <f>anotacoes!A4628</f>
        <v>66</v>
      </c>
      <c r="G4628">
        <f>anotacoes!B4628</f>
        <v>23</v>
      </c>
      <c r="H4628" t="str">
        <f>anotacoes!K4628</f>
        <v xml:space="preserve"> 00:03:46,325</v>
      </c>
      <c r="I4628" t="str">
        <f>anotacoes!L4628</f>
        <v xml:space="preserve"> 00:03:46,325</v>
      </c>
      <c r="J4628" t="str">
        <f>IF(L4628="PAUSE",E4628,IF(anotacoes!G4632=conversao_anotacoes!C4628,conversao_anotacoes!C4628,conversao_anotacoes!D4628))</f>
        <v>MAGOMEDOV</v>
      </c>
      <c r="K4628" t="str">
        <f t="shared" si="144"/>
        <v>CLERGET</v>
      </c>
      <c r="L4628" t="str">
        <f>UPPER(anotacoes!H4628)</f>
        <v>ATTACK</v>
      </c>
      <c r="M4628" t="str">
        <f>IF(OR(L4628="ATTACK",L4628="FINTA"),"&lt;TECNICA&gt;",UPPER(anotacoes!I4628))</f>
        <v>&lt;TECNICA&gt;</v>
      </c>
      <c r="N4628" t="str">
        <f>IF(OR(L4628="ATTACK",L4628="FINTA"),UPPER(anotacoes!I4628),"")</f>
        <v>UCHIMATA</v>
      </c>
      <c r="O4628" s="6">
        <f>IF(anotacoes!N4628=0,"",anotacoes!N4628)</f>
        <v>4</v>
      </c>
      <c r="P4628" t="str">
        <f>IF(anotacoes!M4628=0,"",UPPER(anotacoes!M4628))</f>
        <v/>
      </c>
      <c r="Q4628" t="str">
        <f t="shared" si="145"/>
        <v>INSERT INTO CONVERSAO_LUTA_ACAO (cd_conversao, id_luta, sequencia, momento_inicio, momento_fim, quem_faz, quem_sofre, acao_tipo, acao, tecnica, direcao, pontuacao) VALUES (1, 66, 23, TRIM(' 00:03:46,325'), TRIM(' 00:03:46,325'), 'MAGOMEDOV', 'CLERGET', 'ATTACK', '&lt;TECNICA&gt;', 'UCHIMATA', 4, NULL)</v>
      </c>
      <c r="R4628" t="s">
        <v>10327</v>
      </c>
    </row>
    <row r="4629" spans="1:18" hidden="1" x14ac:dyDescent="0.25">
      <c r="A4629" s="7">
        <f>anotacoes!D4629</f>
        <v>40713</v>
      </c>
      <c r="B4629" t="str">
        <f>anotacoes!C4629</f>
        <v>GRAND SLAM RIO DE JANEIRO 2011</v>
      </c>
      <c r="C4629" t="str">
        <f>anotacoes!E4629</f>
        <v>MAGOMEDOV</v>
      </c>
      <c r="D4629" t="str">
        <f>anotacoes!F4629</f>
        <v>CLERGET</v>
      </c>
      <c r="E4629" t="s">
        <v>10325</v>
      </c>
      <c r="F4629">
        <f>anotacoes!A4629</f>
        <v>66</v>
      </c>
      <c r="G4629">
        <f>anotacoes!B4629</f>
        <v>24</v>
      </c>
      <c r="H4629" t="str">
        <f>anotacoes!K4629</f>
        <v xml:space="preserve"> 00:03:46,325</v>
      </c>
      <c r="I4629" t="str">
        <f>anotacoes!L4629</f>
        <v xml:space="preserve"> 00:03:48,749</v>
      </c>
      <c r="J4629" t="str">
        <f>IF(L4629="PAUSE",E4629,IF(anotacoes!G4633=conversao_anotacoes!C4629,conversao_anotacoes!C4629,conversao_anotacoes!D4629))</f>
        <v>MAGOMEDOV</v>
      </c>
      <c r="K4629" t="str">
        <f t="shared" si="144"/>
        <v>CLERGET</v>
      </c>
      <c r="L4629" t="str">
        <f>UPPER(anotacoes!H4629)</f>
        <v>GRIP TIME</v>
      </c>
      <c r="M4629" t="str">
        <f>IF(OR(L4629="ATTACK",L4629="FINTA"),"&lt;TECNICA&gt;",UPPER(anotacoes!I4629))</f>
        <v>RIGHT COLLAR</v>
      </c>
      <c r="N4629" t="str">
        <f>IF(OR(L4629="ATTACK",L4629="FINTA"),UPPER(anotacoes!I4629),"")</f>
        <v/>
      </c>
      <c r="O4629" s="6" t="str">
        <f>IF(anotacoes!N4629=0,"",anotacoes!N4629)</f>
        <v/>
      </c>
      <c r="P4629" t="str">
        <f>IF(anotacoes!M4629=0,"",UPPER(anotacoes!M4629))</f>
        <v/>
      </c>
      <c r="Q4629" t="str">
        <f t="shared" si="145"/>
        <v>INSERT INTO CONVERSAO_LUTA_ACAO (cd_conversao, id_luta, sequencia, momento_inicio, momento_fim, quem_faz, quem_sofre, acao_tipo, acao, tecnica, direcao, pontuacao) VALUES (1, 66, 24, TRIM(' 00:03:46,325'), TRIM(' 00:03:48,749'), 'MAGOMEDOV', 'CLERGET', 'GRIP TIME', 'RIGHT COLLAR', NULL, NULL, NULL)</v>
      </c>
      <c r="R4629" t="s">
        <v>10327</v>
      </c>
    </row>
    <row r="4630" spans="1:18" hidden="1" x14ac:dyDescent="0.25">
      <c r="A4630" s="7">
        <f>anotacoes!D4630</f>
        <v>40713</v>
      </c>
      <c r="B4630" t="str">
        <f>anotacoes!C4630</f>
        <v>GRAND SLAM RIO DE JANEIRO 2011</v>
      </c>
      <c r="C4630" t="str">
        <f>anotacoes!E4630</f>
        <v>MAGOMEDOV</v>
      </c>
      <c r="D4630" t="str">
        <f>anotacoes!F4630</f>
        <v>CLERGET</v>
      </c>
      <c r="E4630" t="s">
        <v>10325</v>
      </c>
      <c r="F4630">
        <f>anotacoes!A4630</f>
        <v>66</v>
      </c>
      <c r="G4630">
        <f>anotacoes!B4630</f>
        <v>25</v>
      </c>
      <c r="H4630" t="str">
        <f>anotacoes!K4630</f>
        <v xml:space="preserve"> 00:03:48,749</v>
      </c>
      <c r="I4630" t="str">
        <f>anotacoes!L4630</f>
        <v xml:space="preserve"> 00:03:48,749</v>
      </c>
      <c r="J4630" t="str">
        <f>IF(L4630="PAUSE",E4630,IF(anotacoes!G4634=conversao_anotacoes!C4630,conversao_anotacoes!C4630,conversao_anotacoes!D4630))</f>
        <v>MAGOMEDOV</v>
      </c>
      <c r="K4630" t="str">
        <f t="shared" si="144"/>
        <v>CLERGET</v>
      </c>
      <c r="L4630" t="str">
        <f>UPPER(anotacoes!H4630)</f>
        <v>ATTACK</v>
      </c>
      <c r="M4630" t="str">
        <f>IF(OR(L4630="ATTACK",L4630="FINTA"),"&lt;TECNICA&gt;",UPPER(anotacoes!I4630))</f>
        <v>&lt;TECNICA&gt;</v>
      </c>
      <c r="N4630" t="str">
        <f>IF(OR(L4630="ATTACK",L4630="FINTA"),UPPER(anotacoes!I4630),"")</f>
        <v>IPPON SEOINAGE</v>
      </c>
      <c r="O4630" s="6">
        <f>IF(anotacoes!N4630=0,"",anotacoes!N4630)</f>
        <v>7</v>
      </c>
      <c r="P4630" t="str">
        <f>IF(anotacoes!M4630=0,"",UPPER(anotacoes!M4630))</f>
        <v/>
      </c>
      <c r="Q4630" t="str">
        <f t="shared" si="145"/>
        <v>INSERT INTO CONVERSAO_LUTA_ACAO (cd_conversao, id_luta, sequencia, momento_inicio, momento_fim, quem_faz, quem_sofre, acao_tipo, acao, tecnica, direcao, pontuacao) VALUES (1, 66, 25, TRIM(' 00:03:48,749'), TRIM(' 00:03:48,749'), 'MAGOMEDOV', 'CLERGET', 'ATTACK', '&lt;TECNICA&gt;', 'IPPON SEOINAGE', 7, NULL)</v>
      </c>
      <c r="R4630" t="s">
        <v>10327</v>
      </c>
    </row>
    <row r="4631" spans="1:18" hidden="1" x14ac:dyDescent="0.25">
      <c r="A4631" s="7">
        <f>anotacoes!D4631</f>
        <v>40713</v>
      </c>
      <c r="B4631" t="str">
        <f>anotacoes!C4631</f>
        <v>GRAND SLAM RIO DE JANEIRO 2011</v>
      </c>
      <c r="C4631" t="str">
        <f>anotacoes!E4631</f>
        <v>MAGOMEDOV</v>
      </c>
      <c r="D4631" t="str">
        <f>anotacoes!F4631</f>
        <v>CLERGET</v>
      </c>
      <c r="E4631" t="s">
        <v>10325</v>
      </c>
      <c r="F4631">
        <f>anotacoes!A4631</f>
        <v>66</v>
      </c>
      <c r="G4631">
        <f>anotacoes!B4631</f>
        <v>26</v>
      </c>
      <c r="H4631" t="str">
        <f>anotacoes!K4631</f>
        <v xml:space="preserve"> 00:03:48,749</v>
      </c>
      <c r="I4631" t="str">
        <f>anotacoes!L4631</f>
        <v xml:space="preserve"> 00:03:56,286</v>
      </c>
      <c r="J4631" t="str">
        <f>IF(L4631="PAUSE",E4631,IF(anotacoes!G4635=conversao_anotacoes!C4631,conversao_anotacoes!C4631,conversao_anotacoes!D4631))</f>
        <v>MAGOMEDOV</v>
      </c>
      <c r="K4631" t="str">
        <f t="shared" si="144"/>
        <v>CLERGET</v>
      </c>
      <c r="L4631" t="str">
        <f>UPPER(anotacoes!H4631)</f>
        <v>GROUNDWORK COMBAT</v>
      </c>
      <c r="M4631" t="str">
        <f>IF(OR(L4631="ATTACK",L4631="FINTA"),"&lt;TECNICA&gt;",UPPER(anotacoes!I4631))</f>
        <v>TRYING TO ATTACK</v>
      </c>
      <c r="N4631" t="str">
        <f>IF(OR(L4631="ATTACK",L4631="FINTA"),UPPER(anotacoes!I4631),"")</f>
        <v/>
      </c>
      <c r="O4631" s="6" t="str">
        <f>IF(anotacoes!N4631=0,"",anotacoes!N4631)</f>
        <v/>
      </c>
      <c r="P4631" t="str">
        <f>IF(anotacoes!M4631=0,"",UPPER(anotacoes!M4631))</f>
        <v/>
      </c>
      <c r="Q4631" t="str">
        <f t="shared" si="145"/>
        <v>INSERT INTO CONVERSAO_LUTA_ACAO (cd_conversao, id_luta, sequencia, momento_inicio, momento_fim, quem_faz, quem_sofre, acao_tipo, acao, tecnica, direcao, pontuacao) VALUES (1, 66, 26, TRIM(' 00:03:48,749'), TRIM(' 00:03:56,286'), 'MAGOMEDOV', 'CLERGET', 'GROUNDWORK COMBAT', 'TRYING TO ATTACK', NULL, NULL, NULL)</v>
      </c>
      <c r="R4631" t="s">
        <v>10327</v>
      </c>
    </row>
    <row r="4632" spans="1:18" hidden="1" x14ac:dyDescent="0.25">
      <c r="A4632" s="7">
        <f>anotacoes!D4632</f>
        <v>40713</v>
      </c>
      <c r="B4632" t="str">
        <f>anotacoes!C4632</f>
        <v>GRAND SLAM RIO DE JANEIRO 2011</v>
      </c>
      <c r="C4632" t="str">
        <f>anotacoes!E4632</f>
        <v>MAGOMEDOV</v>
      </c>
      <c r="D4632" t="str">
        <f>anotacoes!F4632</f>
        <v>CLERGET</v>
      </c>
      <c r="E4632" t="s">
        <v>10325</v>
      </c>
      <c r="F4632">
        <f>anotacoes!A4632</f>
        <v>66</v>
      </c>
      <c r="G4632">
        <f>anotacoes!B4632</f>
        <v>27</v>
      </c>
      <c r="H4632" t="str">
        <f>anotacoes!K4632</f>
        <v xml:space="preserve"> 00:03:56,476</v>
      </c>
      <c r="I4632" t="str">
        <f>anotacoes!L4632</f>
        <v xml:space="preserve"> 00:04:10,789</v>
      </c>
      <c r="J4632" t="str">
        <f>IF(L4632="PAUSE",E4632,IF(anotacoes!G4636=conversao_anotacoes!C4632,conversao_anotacoes!C4632,conversao_anotacoes!D4632))</f>
        <v>MAGOMEDOV</v>
      </c>
      <c r="K4632" t="str">
        <f t="shared" si="144"/>
        <v>CLERGET</v>
      </c>
      <c r="L4632" t="str">
        <f>UPPER(anotacoes!H4632)</f>
        <v>GROUNDWORK COMBAT</v>
      </c>
      <c r="M4632" t="str">
        <f>IF(OR(L4632="ATTACK",L4632="FINTA"),"&lt;TECNICA&gt;",UPPER(anotacoes!I4632))</f>
        <v>DEFENSIVE POSITION</v>
      </c>
      <c r="N4632" t="str">
        <f>IF(OR(L4632="ATTACK",L4632="FINTA"),UPPER(anotacoes!I4632),"")</f>
        <v/>
      </c>
      <c r="O4632" s="6" t="str">
        <f>IF(anotacoes!N4632=0,"",anotacoes!N4632)</f>
        <v/>
      </c>
      <c r="P4632" t="str">
        <f>IF(anotacoes!M4632=0,"",UPPER(anotacoes!M4632))</f>
        <v/>
      </c>
      <c r="Q4632" t="str">
        <f t="shared" si="145"/>
        <v>INSERT INTO CONVERSAO_LUTA_ACAO (cd_conversao, id_luta, sequencia, momento_inicio, momento_fim, quem_faz, quem_sofre, acao_tipo, acao, tecnica, direcao, pontuacao) VALUES (1, 66, 27, TRIM(' 00:03:56,476'), TRIM(' 00:04:10,789'), 'MAGOMEDOV', 'CLERGET', 'GROUNDWORK COMBAT', 'DEFENSIVE POSITION', NULL, NULL, NULL)</v>
      </c>
      <c r="R4632" t="s">
        <v>10327</v>
      </c>
    </row>
    <row r="4633" spans="1:18" hidden="1" x14ac:dyDescent="0.25">
      <c r="A4633" s="7">
        <f>anotacoes!D4633</f>
        <v>40713</v>
      </c>
      <c r="B4633" t="str">
        <f>anotacoes!C4633</f>
        <v>GRAND SLAM RIO DE JANEIRO 2011</v>
      </c>
      <c r="C4633" t="str">
        <f>anotacoes!E4633</f>
        <v>MAGOMEDOV</v>
      </c>
      <c r="D4633" t="str">
        <f>anotacoes!F4633</f>
        <v>CLERGET</v>
      </c>
      <c r="E4633" t="s">
        <v>10325</v>
      </c>
      <c r="F4633">
        <f>anotacoes!A4633</f>
        <v>66</v>
      </c>
      <c r="G4633">
        <f>anotacoes!B4633</f>
        <v>28</v>
      </c>
      <c r="H4633" t="str">
        <f>anotacoes!K4633</f>
        <v xml:space="preserve"> 00:04:10,946</v>
      </c>
      <c r="I4633" t="str">
        <f>anotacoes!L4633</f>
        <v xml:space="preserve"> 00:05:04,408</v>
      </c>
      <c r="J4633" t="str">
        <f>IF(L4633="PAUSE",E4633,IF(anotacoes!G4637=conversao_anotacoes!C4633,conversao_anotacoes!C4633,conversao_anotacoes!D4633))</f>
        <v>&lt;ARBITRO_DESCONHECIDO&gt;</v>
      </c>
      <c r="K4633" t="str">
        <f t="shared" si="144"/>
        <v/>
      </c>
      <c r="L4633" t="str">
        <f>UPPER(anotacoes!H4633)</f>
        <v>PAUSE</v>
      </c>
      <c r="M4633" t="str">
        <f>IF(OR(L4633="ATTACK",L4633="FINTA"),"&lt;TECNICA&gt;",UPPER(anotacoes!I4633))</f>
        <v>&lt;NAO_CLASSIFICADO&gt;</v>
      </c>
      <c r="N4633" t="str">
        <f>IF(OR(L4633="ATTACK",L4633="FINTA"),UPPER(anotacoes!I4633),"")</f>
        <v/>
      </c>
      <c r="O4633" s="6" t="str">
        <f>IF(anotacoes!N4633=0,"",anotacoes!N4633)</f>
        <v/>
      </c>
      <c r="P4633" t="str">
        <f>IF(anotacoes!M4633=0,"",UPPER(anotacoes!M4633))</f>
        <v/>
      </c>
      <c r="Q4633" t="str">
        <f t="shared" si="145"/>
        <v>INSERT INTO CONVERSAO_LUTA_ACAO (cd_conversao, id_luta, sequencia, momento_inicio, momento_fim, quem_faz, quem_sofre, acao_tipo, acao, tecnica, direcao, pontuacao) VALUES (1, 66, 28, TRIM(' 00:04:10,946'), TRIM(' 00:05:04,408'), '&lt;ARBITRO_DESCONHECIDO&gt;', '', 'PAUSE', '&lt;NAO_CLASSIFICADO&gt;', NULL, NULL, NULL)</v>
      </c>
      <c r="R4633" t="s">
        <v>10327</v>
      </c>
    </row>
    <row r="4634" spans="1:18" hidden="1" x14ac:dyDescent="0.25">
      <c r="A4634" s="7">
        <f>anotacoes!D4634</f>
        <v>40713</v>
      </c>
      <c r="B4634" t="str">
        <f>anotacoes!C4634</f>
        <v>GRAND SLAM RIO DE JANEIRO 2011</v>
      </c>
      <c r="C4634" t="str">
        <f>anotacoes!E4634</f>
        <v>MAGOMEDOV</v>
      </c>
      <c r="D4634" t="str">
        <f>anotacoes!F4634</f>
        <v>CLERGET</v>
      </c>
      <c r="E4634" t="s">
        <v>10325</v>
      </c>
      <c r="F4634">
        <f>anotacoes!A4634</f>
        <v>66</v>
      </c>
      <c r="G4634">
        <f>anotacoes!B4634</f>
        <v>29</v>
      </c>
      <c r="H4634" t="str">
        <f>anotacoes!K4634</f>
        <v xml:space="preserve"> 00:05:04,584</v>
      </c>
      <c r="I4634" t="str">
        <f>anotacoes!L4634</f>
        <v xml:space="preserve"> 00:05:07,748</v>
      </c>
      <c r="J4634" t="str">
        <f>IF(L4634="PAUSE",E4634,IF(anotacoes!G4638=conversao_anotacoes!C4634,conversao_anotacoes!C4634,conversao_anotacoes!D4634))</f>
        <v>MAGOMEDOV</v>
      </c>
      <c r="K4634" t="str">
        <f t="shared" si="144"/>
        <v>CLERGET</v>
      </c>
      <c r="L4634" t="str">
        <f>UPPER(anotacoes!H4634)</f>
        <v>DISPLACEMENT</v>
      </c>
      <c r="M4634" t="str">
        <f>IF(OR(L4634="ATTACK",L4634="FINTA"),"&lt;TECNICA&gt;",UPPER(anotacoes!I4634))</f>
        <v>2-3 STEP HESITANT LEFT</v>
      </c>
      <c r="N4634" t="str">
        <f>IF(OR(L4634="ATTACK",L4634="FINTA"),UPPER(anotacoes!I4634),"")</f>
        <v/>
      </c>
      <c r="O4634" s="6" t="str">
        <f>IF(anotacoes!N4634=0,"",anotacoes!N4634)</f>
        <v/>
      </c>
      <c r="P4634" t="str">
        <f>IF(anotacoes!M4634=0,"",UPPER(anotacoes!M4634))</f>
        <v/>
      </c>
      <c r="Q4634" t="str">
        <f t="shared" si="145"/>
        <v>INSERT INTO CONVERSAO_LUTA_ACAO (cd_conversao, id_luta, sequencia, momento_inicio, momento_fim, quem_faz, quem_sofre, acao_tipo, acao, tecnica, direcao, pontuacao) VALUES (1, 66, 29, TRIM(' 00:05:04,584'), TRIM(' 00:05:07,748'), 'MAGOMEDOV', 'CLERGET', 'DISPLACEMENT', '2-3 STEP HESITANT LEFT', NULL, NULL, NULL)</v>
      </c>
      <c r="R4634" t="s">
        <v>10327</v>
      </c>
    </row>
    <row r="4635" spans="1:18" hidden="1" x14ac:dyDescent="0.25">
      <c r="A4635" s="7">
        <f>anotacoes!D4635</f>
        <v>40713</v>
      </c>
      <c r="B4635" t="str">
        <f>anotacoes!C4635</f>
        <v>GRAND SLAM RIO DE JANEIRO 2011</v>
      </c>
      <c r="C4635" t="str">
        <f>anotacoes!E4635</f>
        <v>MAGOMEDOV</v>
      </c>
      <c r="D4635" t="str">
        <f>anotacoes!F4635</f>
        <v>CLERGET</v>
      </c>
      <c r="E4635" t="s">
        <v>10325</v>
      </c>
      <c r="F4635">
        <f>anotacoes!A4635</f>
        <v>66</v>
      </c>
      <c r="G4635">
        <f>anotacoes!B4635</f>
        <v>30</v>
      </c>
      <c r="H4635" t="str">
        <f>anotacoes!K4635</f>
        <v xml:space="preserve"> 00:05:07,748</v>
      </c>
      <c r="I4635" t="str">
        <f>anotacoes!L4635</f>
        <v xml:space="preserve"> 00:05:08,374</v>
      </c>
      <c r="J4635" t="str">
        <f>IF(L4635="PAUSE",E4635,IF(anotacoes!G4639=conversao_anotacoes!C4635,conversao_anotacoes!C4635,conversao_anotacoes!D4635))</f>
        <v>MAGOMEDOV</v>
      </c>
      <c r="K4635" t="str">
        <f t="shared" si="144"/>
        <v>CLERGET</v>
      </c>
      <c r="L4635" t="str">
        <f>UPPER(anotacoes!H4635)</f>
        <v>GRIP TIME</v>
      </c>
      <c r="M4635" t="str">
        <f>IF(OR(L4635="ATTACK",L4635="FINTA"),"&lt;TECNICA&gt;",UPPER(anotacoes!I4635))</f>
        <v>LEFT COLLAR</v>
      </c>
      <c r="N4635" t="str">
        <f>IF(OR(L4635="ATTACK",L4635="FINTA"),UPPER(anotacoes!I4635),"")</f>
        <v/>
      </c>
      <c r="O4635" s="6" t="str">
        <f>IF(anotacoes!N4635=0,"",anotacoes!N4635)</f>
        <v/>
      </c>
      <c r="P4635" t="str">
        <f>IF(anotacoes!M4635=0,"",UPPER(anotacoes!M4635))</f>
        <v/>
      </c>
      <c r="Q4635" t="str">
        <f t="shared" si="145"/>
        <v>INSERT INTO CONVERSAO_LUTA_ACAO (cd_conversao, id_luta, sequencia, momento_inicio, momento_fim, quem_faz, quem_sofre, acao_tipo, acao, tecnica, direcao, pontuacao) VALUES (1, 66, 30, TRIM(' 00:05:07,748'), TRIM(' 00:05:08,374'), 'MAGOMEDOV', 'CLERGET', 'GRIP TIME', 'LEFT COLLAR', NULL, NULL, NULL)</v>
      </c>
      <c r="R4635" t="s">
        <v>10327</v>
      </c>
    </row>
    <row r="4636" spans="1:18" hidden="1" x14ac:dyDescent="0.25">
      <c r="A4636" s="7">
        <f>anotacoes!D4636</f>
        <v>40713</v>
      </c>
      <c r="B4636" t="str">
        <f>anotacoes!C4636</f>
        <v>GRAND SLAM RIO DE JANEIRO 2011</v>
      </c>
      <c r="C4636" t="str">
        <f>anotacoes!E4636</f>
        <v>MAGOMEDOV</v>
      </c>
      <c r="D4636" t="str">
        <f>anotacoes!F4636</f>
        <v>CLERGET</v>
      </c>
      <c r="E4636" t="s">
        <v>10325</v>
      </c>
      <c r="F4636">
        <f>anotacoes!A4636</f>
        <v>66</v>
      </c>
      <c r="G4636">
        <f>anotacoes!B4636</f>
        <v>31</v>
      </c>
      <c r="H4636" t="str">
        <f>anotacoes!K4636</f>
        <v xml:space="preserve"> 00:05:08,374</v>
      </c>
      <c r="I4636" t="str">
        <f>anotacoes!L4636</f>
        <v xml:space="preserve"> 00:05:09,964</v>
      </c>
      <c r="J4636" t="str">
        <f>IF(L4636="PAUSE",E4636,IF(anotacoes!G4640=conversao_anotacoes!C4636,conversao_anotacoes!C4636,conversao_anotacoes!D4636))</f>
        <v>MAGOMEDOV</v>
      </c>
      <c r="K4636" t="str">
        <f t="shared" si="144"/>
        <v>CLERGET</v>
      </c>
      <c r="L4636" t="str">
        <f>UPPER(anotacoes!H4636)</f>
        <v>ATTACK</v>
      </c>
      <c r="M4636" t="str">
        <f>IF(OR(L4636="ATTACK",L4636="FINTA"),"&lt;TECNICA&gt;",UPPER(anotacoes!I4636))</f>
        <v>&lt;TECNICA&gt;</v>
      </c>
      <c r="N4636" t="str">
        <f>IF(OR(L4636="ATTACK",L4636="FINTA"),UPPER(anotacoes!I4636),"")</f>
        <v>KOSOTO GARI</v>
      </c>
      <c r="O4636" s="6">
        <f>IF(anotacoes!N4636=0,"",anotacoes!N4636)</f>
        <v>9</v>
      </c>
      <c r="P4636" t="str">
        <f>IF(anotacoes!M4636=0,"",UPPER(anotacoes!M4636))</f>
        <v/>
      </c>
      <c r="Q4636" t="str">
        <f t="shared" si="145"/>
        <v>INSERT INTO CONVERSAO_LUTA_ACAO (cd_conversao, id_luta, sequencia, momento_inicio, momento_fim, quem_faz, quem_sofre, acao_tipo, acao, tecnica, direcao, pontuacao) VALUES (1, 66, 31, TRIM(' 00:05:08,374'), TRIM(' 00:05:09,964'), 'MAGOMEDOV', 'CLERGET', 'ATTACK', '&lt;TECNICA&gt;', 'KOSOTO GARI', 9, NULL)</v>
      </c>
      <c r="R4636" t="s">
        <v>10327</v>
      </c>
    </row>
    <row r="4637" spans="1:18" hidden="1" x14ac:dyDescent="0.25">
      <c r="A4637" s="7">
        <f>anotacoes!D4637</f>
        <v>40713</v>
      </c>
      <c r="B4637" t="str">
        <f>anotacoes!C4637</f>
        <v>GRAND SLAM RIO DE JANEIRO 2011</v>
      </c>
      <c r="C4637" t="str">
        <f>anotacoes!E4637</f>
        <v>MAGOMEDOV</v>
      </c>
      <c r="D4637" t="str">
        <f>anotacoes!F4637</f>
        <v>CLERGET</v>
      </c>
      <c r="E4637" t="s">
        <v>10325</v>
      </c>
      <c r="F4637">
        <f>anotacoes!A4637</f>
        <v>66</v>
      </c>
      <c r="G4637">
        <f>anotacoes!B4637</f>
        <v>32</v>
      </c>
      <c r="H4637" t="str">
        <f>anotacoes!K4637</f>
        <v xml:space="preserve"> 00:05:09,964</v>
      </c>
      <c r="I4637" t="str">
        <f>anotacoes!L4637</f>
        <v xml:space="preserve"> 00:05:09,964</v>
      </c>
      <c r="J4637" t="str">
        <f>IF(L4637="PAUSE",E4637,IF(anotacoes!G4641=conversao_anotacoes!C4637,conversao_anotacoes!C4637,conversao_anotacoes!D4637))</f>
        <v>MAGOMEDOV</v>
      </c>
      <c r="K4637" t="str">
        <f t="shared" si="144"/>
        <v>CLERGET</v>
      </c>
      <c r="L4637" t="str">
        <f>UPPER(anotacoes!H4637)</f>
        <v>GRIP TIME</v>
      </c>
      <c r="M4637" t="str">
        <f>IF(OR(L4637="ATTACK",L4637="FINTA"),"&lt;TECNICA&gt;",UPPER(anotacoes!I4637))</f>
        <v>RIGHT BACK</v>
      </c>
      <c r="N4637" t="str">
        <f>IF(OR(L4637="ATTACK",L4637="FINTA"),UPPER(anotacoes!I4637),"")</f>
        <v/>
      </c>
      <c r="O4637" s="6" t="str">
        <f>IF(anotacoes!N4637=0,"",anotacoes!N4637)</f>
        <v/>
      </c>
      <c r="P4637" t="str">
        <f>IF(anotacoes!M4637=0,"",UPPER(anotacoes!M4637))</f>
        <v/>
      </c>
      <c r="Q4637" t="str">
        <f t="shared" si="145"/>
        <v>INSERT INTO CONVERSAO_LUTA_ACAO (cd_conversao, id_luta, sequencia, momento_inicio, momento_fim, quem_faz, quem_sofre, acao_tipo, acao, tecnica, direcao, pontuacao) VALUES (1, 66, 32, TRIM(' 00:05:09,964'), TRIM(' 00:05:09,964'), 'MAGOMEDOV', 'CLERGET', 'GRIP TIME', 'RIGHT BACK', NULL, NULL, NULL)</v>
      </c>
      <c r="R4637" t="s">
        <v>10327</v>
      </c>
    </row>
    <row r="4638" spans="1:18" hidden="1" x14ac:dyDescent="0.25">
      <c r="A4638" s="7">
        <f>anotacoes!D4638</f>
        <v>40713</v>
      </c>
      <c r="B4638" t="str">
        <f>anotacoes!C4638</f>
        <v>GRAND SLAM RIO DE JANEIRO 2011</v>
      </c>
      <c r="C4638" t="str">
        <f>anotacoes!E4638</f>
        <v>MAGOMEDOV</v>
      </c>
      <c r="D4638" t="str">
        <f>anotacoes!F4638</f>
        <v>CLERGET</v>
      </c>
      <c r="E4638" t="s">
        <v>10325</v>
      </c>
      <c r="F4638">
        <f>anotacoes!A4638</f>
        <v>66</v>
      </c>
      <c r="G4638">
        <f>anotacoes!B4638</f>
        <v>33</v>
      </c>
      <c r="H4638" t="str">
        <f>anotacoes!K4638</f>
        <v xml:space="preserve"> 00:05:09,964</v>
      </c>
      <c r="I4638" t="str">
        <f>anotacoes!L4638</f>
        <v xml:space="preserve"> 00:05:09,964</v>
      </c>
      <c r="J4638" t="str">
        <f>IF(L4638="PAUSE",E4638,IF(anotacoes!G4642=conversao_anotacoes!C4638,conversao_anotacoes!C4638,conversao_anotacoes!D4638))</f>
        <v>MAGOMEDOV</v>
      </c>
      <c r="K4638" t="str">
        <f t="shared" si="144"/>
        <v>CLERGET</v>
      </c>
      <c r="L4638" t="str">
        <f>UPPER(anotacoes!H4638)</f>
        <v>ATTACK</v>
      </c>
      <c r="M4638" t="str">
        <f>IF(OR(L4638="ATTACK",L4638="FINTA"),"&lt;TECNICA&gt;",UPPER(anotacoes!I4638))</f>
        <v>&lt;TECNICA&gt;</v>
      </c>
      <c r="N4638" t="str">
        <f>IF(OR(L4638="ATTACK",L4638="FINTA"),UPPER(anotacoes!I4638),"")</f>
        <v>KOSOTO GARI</v>
      </c>
      <c r="O4638" s="6">
        <f>IF(anotacoes!N4638=0,"",anotacoes!N4638)</f>
        <v>8</v>
      </c>
      <c r="P4638" t="str">
        <f>IF(anotacoes!M4638=0,"",UPPER(anotacoes!M4638))</f>
        <v>IPPON</v>
      </c>
      <c r="Q4638" t="str">
        <f t="shared" si="145"/>
        <v>INSERT INTO CONVERSAO_LUTA_ACAO (cd_conversao, id_luta, sequencia, momento_inicio, momento_fim, quem_faz, quem_sofre, acao_tipo, acao, tecnica, direcao, pontuacao) VALUES (1, 66, 33, TRIM(' 00:05:09,964'), TRIM(' 00:05:09,964'), 'MAGOMEDOV', 'CLERGET', 'ATTACK', '&lt;TECNICA&gt;', 'KOSOTO GARI', 8, 'IPPON')</v>
      </c>
      <c r="R4638" t="s">
        <v>10327</v>
      </c>
    </row>
    <row r="4639" spans="1:18" hidden="1" x14ac:dyDescent="0.25">
      <c r="A4639" s="7">
        <f>anotacoes!D4639</f>
        <v>40692</v>
      </c>
      <c r="B4639" t="str">
        <f>anotacoes!C4639</f>
        <v>GRAND SLAM MOSCOW 2011</v>
      </c>
      <c r="C4639" t="str">
        <f>anotacoes!E4639</f>
        <v>MAGOMEDOV</v>
      </c>
      <c r="D4639" t="str">
        <f>anotacoes!F4639</f>
        <v>BOZBAYEV</v>
      </c>
      <c r="E4639" t="s">
        <v>10325</v>
      </c>
      <c r="F4639">
        <f>anotacoes!A4639</f>
        <v>67</v>
      </c>
      <c r="G4639">
        <f>anotacoes!B4639</f>
        <v>1</v>
      </c>
      <c r="H4639" t="str">
        <f>anotacoes!K4639</f>
        <v xml:space="preserve"> 00:00:02,804</v>
      </c>
      <c r="I4639" t="str">
        <f>anotacoes!L4639</f>
        <v xml:space="preserve"> 00:00:08,121</v>
      </c>
      <c r="J4639" t="str">
        <f>IF(L4639="PAUSE",E4639,IF(anotacoes!G4643=conversao_anotacoes!C4639,conversao_anotacoes!C4639,conversao_anotacoes!D4639))</f>
        <v>MAGOMEDOV</v>
      </c>
      <c r="K4639" t="str">
        <f t="shared" si="144"/>
        <v>BOZBAYEV</v>
      </c>
      <c r="L4639" t="str">
        <f>UPPER(anotacoes!H4639)</f>
        <v>DISPLACEMENT</v>
      </c>
      <c r="M4639" t="str">
        <f>IF(OR(L4639="ATTACK",L4639="FINTA"),"&lt;TECNICA&gt;",UPPER(anotacoes!I4639))</f>
        <v>CIRCULAR LEFT</v>
      </c>
      <c r="N4639" t="str">
        <f>IF(OR(L4639="ATTACK",L4639="FINTA"),UPPER(anotacoes!I4639),"")</f>
        <v/>
      </c>
      <c r="O4639" s="6" t="str">
        <f>IF(anotacoes!N4639=0,"",anotacoes!N4639)</f>
        <v/>
      </c>
      <c r="P4639" t="str">
        <f>IF(anotacoes!M4639=0,"",UPPER(anotacoes!M4639))</f>
        <v/>
      </c>
      <c r="Q4639" t="str">
        <f t="shared" si="145"/>
        <v>INSERT INTO CONVERSAO_LUTA_ACAO (cd_conversao, id_luta, sequencia, momento_inicio, momento_fim, quem_faz, quem_sofre, acao_tipo, acao, tecnica, direcao, pontuacao) VALUES (1, 67, 1, TRIM(' 00:00:02,804'), TRIM(' 00:00:08,121'), 'MAGOMEDOV', 'BOZBAYEV', 'DISPLACEMENT', 'CIRCULAR LEFT', NULL, NULL, NULL)</v>
      </c>
      <c r="R4639" t="s">
        <v>10327</v>
      </c>
    </row>
    <row r="4640" spans="1:18" hidden="1" x14ac:dyDescent="0.25">
      <c r="A4640" s="7">
        <f>anotacoes!D4640</f>
        <v>40692</v>
      </c>
      <c r="B4640" t="str">
        <f>anotacoes!C4640</f>
        <v>GRAND SLAM MOSCOW 2011</v>
      </c>
      <c r="C4640" t="str">
        <f>anotacoes!E4640</f>
        <v>MAGOMEDOV</v>
      </c>
      <c r="D4640" t="str">
        <f>anotacoes!F4640</f>
        <v>BOZBAYEV</v>
      </c>
      <c r="E4640" t="s">
        <v>10325</v>
      </c>
      <c r="F4640">
        <f>anotacoes!A4640</f>
        <v>67</v>
      </c>
      <c r="G4640">
        <f>anotacoes!B4640</f>
        <v>2</v>
      </c>
      <c r="H4640" t="str">
        <f>anotacoes!K4640</f>
        <v xml:space="preserve"> 00:00:08,121</v>
      </c>
      <c r="I4640" t="str">
        <f>anotacoes!L4640</f>
        <v xml:space="preserve"> 00:00:11,261</v>
      </c>
      <c r="J4640" t="str">
        <f>IF(L4640="PAUSE",E4640,IF(anotacoes!G4644=conversao_anotacoes!C4640,conversao_anotacoes!C4640,conversao_anotacoes!D4640))</f>
        <v>MAGOMEDOV</v>
      </c>
      <c r="K4640" t="str">
        <f t="shared" si="144"/>
        <v>BOZBAYEV</v>
      </c>
      <c r="L4640" t="str">
        <f>UPPER(anotacoes!H4640)</f>
        <v>DISPLACEMENT</v>
      </c>
      <c r="M4640" t="str">
        <f>IF(OR(L4640="ATTACK",L4640="FINTA"),"&lt;TECNICA&gt;",UPPER(anotacoes!I4640))</f>
        <v>2-3 STEP HESITANT RIGHT</v>
      </c>
      <c r="N4640" t="str">
        <f>IF(OR(L4640="ATTACK",L4640="FINTA"),UPPER(anotacoes!I4640),"")</f>
        <v/>
      </c>
      <c r="O4640" s="6" t="str">
        <f>IF(anotacoes!N4640=0,"",anotacoes!N4640)</f>
        <v/>
      </c>
      <c r="P4640" t="str">
        <f>IF(anotacoes!M4640=0,"",UPPER(anotacoes!M4640))</f>
        <v/>
      </c>
      <c r="Q4640" t="str">
        <f t="shared" si="145"/>
        <v>INSERT INTO CONVERSAO_LUTA_ACAO (cd_conversao, id_luta, sequencia, momento_inicio, momento_fim, quem_faz, quem_sofre, acao_tipo, acao, tecnica, direcao, pontuacao) VALUES (1, 67, 2, TRIM(' 00:00:08,121'), TRIM(' 00:00:11,261'), 'MAGOMEDOV', 'BOZBAYEV', 'DISPLACEMENT', '2-3 STEP HESITANT RIGHT', NULL, NULL, NULL)</v>
      </c>
      <c r="R4640" t="s">
        <v>10327</v>
      </c>
    </row>
    <row r="4641" spans="1:18" hidden="1" x14ac:dyDescent="0.25">
      <c r="A4641" s="7">
        <f>anotacoes!D4641</f>
        <v>40692</v>
      </c>
      <c r="B4641" t="str">
        <f>anotacoes!C4641</f>
        <v>GRAND SLAM MOSCOW 2011</v>
      </c>
      <c r="C4641" t="str">
        <f>anotacoes!E4641</f>
        <v>MAGOMEDOV</v>
      </c>
      <c r="D4641" t="str">
        <f>anotacoes!F4641</f>
        <v>BOZBAYEV</v>
      </c>
      <c r="E4641" t="s">
        <v>10325</v>
      </c>
      <c r="F4641">
        <f>anotacoes!A4641</f>
        <v>67</v>
      </c>
      <c r="G4641">
        <f>anotacoes!B4641</f>
        <v>3</v>
      </c>
      <c r="H4641" t="str">
        <f>anotacoes!K4641</f>
        <v xml:space="preserve"> 00:00:11,261</v>
      </c>
      <c r="I4641" t="str">
        <f>anotacoes!L4641</f>
        <v xml:space="preserve"> 00:00:12,554</v>
      </c>
      <c r="J4641" t="str">
        <f>IF(L4641="PAUSE",E4641,IF(anotacoes!G4645=conversao_anotacoes!C4641,conversao_anotacoes!C4641,conversao_anotacoes!D4641))</f>
        <v>MAGOMEDOV</v>
      </c>
      <c r="K4641" t="str">
        <f t="shared" si="144"/>
        <v>BOZBAYEV</v>
      </c>
      <c r="L4641" t="str">
        <f>UPPER(anotacoes!H4641)</f>
        <v>DISPLACEMENT</v>
      </c>
      <c r="M4641" t="str">
        <f>IF(OR(L4641="ATTACK",L4641="FINTA"),"&lt;TECNICA&gt;",UPPER(anotacoes!I4641))</f>
        <v>TRY TO GRIP WITH CONTACT</v>
      </c>
      <c r="N4641" t="str">
        <f>IF(OR(L4641="ATTACK",L4641="FINTA"),UPPER(anotacoes!I4641),"")</f>
        <v/>
      </c>
      <c r="O4641" s="6" t="str">
        <f>IF(anotacoes!N4641=0,"",anotacoes!N4641)</f>
        <v/>
      </c>
      <c r="P4641" t="str">
        <f>IF(anotacoes!M4641=0,"",UPPER(anotacoes!M4641))</f>
        <v/>
      </c>
      <c r="Q4641" t="str">
        <f t="shared" si="145"/>
        <v>INSERT INTO CONVERSAO_LUTA_ACAO (cd_conversao, id_luta, sequencia, momento_inicio, momento_fim, quem_faz, quem_sofre, acao_tipo, acao, tecnica, direcao, pontuacao) VALUES (1, 67, 3, TRIM(' 00:00:11,261'), TRIM(' 00:00:12,554'), 'MAGOMEDOV', 'BOZBAYEV', 'DISPLACEMENT', 'TRY TO GRIP WITH CONTACT', NULL, NULL, NULL)</v>
      </c>
      <c r="R4641" t="s">
        <v>10327</v>
      </c>
    </row>
    <row r="4642" spans="1:18" hidden="1" x14ac:dyDescent="0.25">
      <c r="A4642" s="7">
        <f>anotacoes!D4642</f>
        <v>40692</v>
      </c>
      <c r="B4642" t="str">
        <f>anotacoes!C4642</f>
        <v>GRAND SLAM MOSCOW 2011</v>
      </c>
      <c r="C4642" t="str">
        <f>anotacoes!E4642</f>
        <v>MAGOMEDOV</v>
      </c>
      <c r="D4642" t="str">
        <f>anotacoes!F4642</f>
        <v>BOZBAYEV</v>
      </c>
      <c r="E4642" t="s">
        <v>10325</v>
      </c>
      <c r="F4642">
        <f>anotacoes!A4642</f>
        <v>67</v>
      </c>
      <c r="G4642">
        <f>anotacoes!B4642</f>
        <v>4</v>
      </c>
      <c r="H4642" t="str">
        <f>anotacoes!K4642</f>
        <v xml:space="preserve"> 00:00:12,554</v>
      </c>
      <c r="I4642" t="str">
        <f>anotacoes!L4642</f>
        <v xml:space="preserve"> 00:00:15,575</v>
      </c>
      <c r="J4642" t="str">
        <f>IF(L4642="PAUSE",E4642,IF(anotacoes!G4646=conversao_anotacoes!C4642,conversao_anotacoes!C4642,conversao_anotacoes!D4642))</f>
        <v>MAGOMEDOV</v>
      </c>
      <c r="K4642" t="str">
        <f t="shared" si="144"/>
        <v>BOZBAYEV</v>
      </c>
      <c r="L4642" t="str">
        <f>UPPER(anotacoes!H4642)</f>
        <v>GRIP TIME</v>
      </c>
      <c r="M4642" t="str">
        <f>IF(OR(L4642="ATTACK",L4642="FINTA"),"&lt;TECNICA&gt;",UPPER(anotacoes!I4642))</f>
        <v>RIGHT SLEEVE LEFT SLEEVE</v>
      </c>
      <c r="N4642" t="str">
        <f>IF(OR(L4642="ATTACK",L4642="FINTA"),UPPER(anotacoes!I4642),"")</f>
        <v/>
      </c>
      <c r="O4642" s="6" t="str">
        <f>IF(anotacoes!N4642=0,"",anotacoes!N4642)</f>
        <v/>
      </c>
      <c r="P4642" t="str">
        <f>IF(anotacoes!M4642=0,"",UPPER(anotacoes!M4642))</f>
        <v/>
      </c>
      <c r="Q4642" t="str">
        <f t="shared" si="145"/>
        <v>INSERT INTO CONVERSAO_LUTA_ACAO (cd_conversao, id_luta, sequencia, momento_inicio, momento_fim, quem_faz, quem_sofre, acao_tipo, acao, tecnica, direcao, pontuacao) VALUES (1, 67, 4, TRIM(' 00:00:12,554'), TRIM(' 00:00:15,575'), 'MAGOMEDOV', 'BOZBAYEV', 'GRIP TIME', 'RIGHT SLEEVE LEFT SLEEVE', NULL, NULL, NULL)</v>
      </c>
      <c r="R4642" t="s">
        <v>10327</v>
      </c>
    </row>
    <row r="4643" spans="1:18" hidden="1" x14ac:dyDescent="0.25">
      <c r="A4643" s="7">
        <f>anotacoes!D4643</f>
        <v>40692</v>
      </c>
      <c r="B4643" t="str">
        <f>anotacoes!C4643</f>
        <v>GRAND SLAM MOSCOW 2011</v>
      </c>
      <c r="C4643" t="str">
        <f>anotacoes!E4643</f>
        <v>MAGOMEDOV</v>
      </c>
      <c r="D4643" t="str">
        <f>anotacoes!F4643</f>
        <v>BOZBAYEV</v>
      </c>
      <c r="E4643" t="s">
        <v>10325</v>
      </c>
      <c r="F4643">
        <f>anotacoes!A4643</f>
        <v>67</v>
      </c>
      <c r="G4643">
        <f>anotacoes!B4643</f>
        <v>5</v>
      </c>
      <c r="H4643" t="str">
        <f>anotacoes!K4643</f>
        <v xml:space="preserve"> 00:00:15,575</v>
      </c>
      <c r="I4643" t="str">
        <f>anotacoes!L4643</f>
        <v xml:space="preserve"> 00:00:16,280</v>
      </c>
      <c r="J4643" t="str">
        <f>IF(L4643="PAUSE",E4643,IF(anotacoes!G4647=conversao_anotacoes!C4643,conversao_anotacoes!C4643,conversao_anotacoes!D4643))</f>
        <v>MAGOMEDOV</v>
      </c>
      <c r="K4643" t="str">
        <f t="shared" si="144"/>
        <v>BOZBAYEV</v>
      </c>
      <c r="L4643" t="str">
        <f>UPPER(anotacoes!H4643)</f>
        <v>DEFENSE</v>
      </c>
      <c r="M4643" t="str">
        <f>IF(OR(L4643="ATTACK",L4643="FINTA"),"&lt;TECNICA&gt;",UPPER(anotacoes!I4643))</f>
        <v>TAE-SABAKI RIGHT</v>
      </c>
      <c r="N4643" t="str">
        <f>IF(OR(L4643="ATTACK",L4643="FINTA"),UPPER(anotacoes!I4643),"")</f>
        <v/>
      </c>
      <c r="O4643" s="6" t="str">
        <f>IF(anotacoes!N4643=0,"",anotacoes!N4643)</f>
        <v/>
      </c>
      <c r="P4643" t="str">
        <f>IF(anotacoes!M4643=0,"",UPPER(anotacoes!M4643))</f>
        <v/>
      </c>
      <c r="Q4643" t="str">
        <f t="shared" si="145"/>
        <v>INSERT INTO CONVERSAO_LUTA_ACAO (cd_conversao, id_luta, sequencia, momento_inicio, momento_fim, quem_faz, quem_sofre, acao_tipo, acao, tecnica, direcao, pontuacao) VALUES (1, 67, 5, TRIM(' 00:00:15,575'), TRIM(' 00:00:16,280'), 'MAGOMEDOV', 'BOZBAYEV', 'DEFENSE', 'TAE-SABAKI RIGHT', NULL, NULL, NULL)</v>
      </c>
      <c r="R4643" t="s">
        <v>10327</v>
      </c>
    </row>
    <row r="4644" spans="1:18" hidden="1" x14ac:dyDescent="0.25">
      <c r="A4644" s="7">
        <f>anotacoes!D4644</f>
        <v>40692</v>
      </c>
      <c r="B4644" t="str">
        <f>anotacoes!C4644</f>
        <v>GRAND SLAM MOSCOW 2011</v>
      </c>
      <c r="C4644" t="str">
        <f>anotacoes!E4644</f>
        <v>MAGOMEDOV</v>
      </c>
      <c r="D4644" t="str">
        <f>anotacoes!F4644</f>
        <v>BOZBAYEV</v>
      </c>
      <c r="E4644" t="s">
        <v>10325</v>
      </c>
      <c r="F4644">
        <f>anotacoes!A4644</f>
        <v>67</v>
      </c>
      <c r="G4644">
        <f>anotacoes!B4644</f>
        <v>6</v>
      </c>
      <c r="H4644" t="str">
        <f>anotacoes!K4644</f>
        <v xml:space="preserve"> 00:00:16,280</v>
      </c>
      <c r="I4644" t="str">
        <f>anotacoes!L4644</f>
        <v xml:space="preserve"> 00:00:18,807</v>
      </c>
      <c r="J4644" t="str">
        <f>IF(L4644="PAUSE",E4644,IF(anotacoes!G4648=conversao_anotacoes!C4644,conversao_anotacoes!C4644,conversao_anotacoes!D4644))</f>
        <v>MAGOMEDOV</v>
      </c>
      <c r="K4644" t="str">
        <f t="shared" si="144"/>
        <v>BOZBAYEV</v>
      </c>
      <c r="L4644" t="str">
        <f>UPPER(anotacoes!H4644)</f>
        <v>GROUNDWORK COMBAT</v>
      </c>
      <c r="M4644" t="str">
        <f>IF(OR(L4644="ATTACK",L4644="FINTA"),"&lt;TECNICA&gt;",UPPER(anotacoes!I4644))</f>
        <v>TRYING TO ATTACK</v>
      </c>
      <c r="N4644" t="str">
        <f>IF(OR(L4644="ATTACK",L4644="FINTA"),UPPER(anotacoes!I4644),"")</f>
        <v/>
      </c>
      <c r="O4644" s="6" t="str">
        <f>IF(anotacoes!N4644=0,"",anotacoes!N4644)</f>
        <v/>
      </c>
      <c r="P4644" t="str">
        <f>IF(anotacoes!M4644=0,"",UPPER(anotacoes!M4644))</f>
        <v/>
      </c>
      <c r="Q4644" t="str">
        <f t="shared" si="145"/>
        <v>INSERT INTO CONVERSAO_LUTA_ACAO (cd_conversao, id_luta, sequencia, momento_inicio, momento_fim, quem_faz, quem_sofre, acao_tipo, acao, tecnica, direcao, pontuacao) VALUES (1, 67, 6, TRIM(' 00:00:16,280'), TRIM(' 00:00:18,807'), 'MAGOMEDOV', 'BOZBAYEV', 'GROUNDWORK COMBAT', 'TRYING TO ATTACK', NULL, NULL, NULL)</v>
      </c>
      <c r="R4644" t="s">
        <v>10327</v>
      </c>
    </row>
    <row r="4645" spans="1:18" hidden="1" x14ac:dyDescent="0.25">
      <c r="A4645" s="7">
        <f>anotacoes!D4645</f>
        <v>40692</v>
      </c>
      <c r="B4645" t="str">
        <f>anotacoes!C4645</f>
        <v>GRAND SLAM MOSCOW 2011</v>
      </c>
      <c r="C4645" t="str">
        <f>anotacoes!E4645</f>
        <v>MAGOMEDOV</v>
      </c>
      <c r="D4645" t="str">
        <f>anotacoes!F4645</f>
        <v>BOZBAYEV</v>
      </c>
      <c r="E4645" t="s">
        <v>10325</v>
      </c>
      <c r="F4645">
        <f>anotacoes!A4645</f>
        <v>67</v>
      </c>
      <c r="G4645">
        <f>anotacoes!B4645</f>
        <v>7</v>
      </c>
      <c r="H4645" t="str">
        <f>anotacoes!K4645</f>
        <v xml:space="preserve"> 00:00:19,009</v>
      </c>
      <c r="I4645" t="str">
        <f>anotacoes!L4645</f>
        <v xml:space="preserve"> 00:00:23,204</v>
      </c>
      <c r="J4645" t="str">
        <f>IF(L4645="PAUSE",E4645,IF(anotacoes!G4649=conversao_anotacoes!C4645,conversao_anotacoes!C4645,conversao_anotacoes!D4645))</f>
        <v>&lt;ARBITRO_DESCONHECIDO&gt;</v>
      </c>
      <c r="K4645" t="str">
        <f t="shared" si="144"/>
        <v/>
      </c>
      <c r="L4645" t="str">
        <f>UPPER(anotacoes!H4645)</f>
        <v>PAUSE</v>
      </c>
      <c r="M4645" t="str">
        <f>IF(OR(L4645="ATTACK",L4645="FINTA"),"&lt;TECNICA&gt;",UPPER(anotacoes!I4645))</f>
        <v>&lt;NAO_CLASSIFICADO&gt;</v>
      </c>
      <c r="N4645" t="str">
        <f>IF(OR(L4645="ATTACK",L4645="FINTA"),UPPER(anotacoes!I4645),"")</f>
        <v/>
      </c>
      <c r="O4645" s="6" t="str">
        <f>IF(anotacoes!N4645=0,"",anotacoes!N4645)</f>
        <v/>
      </c>
      <c r="P4645" t="str">
        <f>IF(anotacoes!M4645=0,"",UPPER(anotacoes!M4645))</f>
        <v/>
      </c>
      <c r="Q4645" t="str">
        <f t="shared" si="145"/>
        <v>INSERT INTO CONVERSAO_LUTA_ACAO (cd_conversao, id_luta, sequencia, momento_inicio, momento_fim, quem_faz, quem_sofre, acao_tipo, acao, tecnica, direcao, pontuacao) VALUES (1, 67, 7, TRIM(' 00:00:19,009'), TRIM(' 00:00:23,204'), '&lt;ARBITRO_DESCONHECIDO&gt;', '', 'PAUSE', '&lt;NAO_CLASSIFICADO&gt;', NULL, NULL, NULL)</v>
      </c>
      <c r="R4645" t="s">
        <v>10327</v>
      </c>
    </row>
    <row r="4646" spans="1:18" hidden="1" x14ac:dyDescent="0.25">
      <c r="A4646" s="7">
        <f>anotacoes!D4646</f>
        <v>40692</v>
      </c>
      <c r="B4646" t="str">
        <f>anotacoes!C4646</f>
        <v>GRAND SLAM MOSCOW 2011</v>
      </c>
      <c r="C4646" t="str">
        <f>anotacoes!E4646</f>
        <v>MAGOMEDOV</v>
      </c>
      <c r="D4646" t="str">
        <f>anotacoes!F4646</f>
        <v>BOZBAYEV</v>
      </c>
      <c r="E4646" t="s">
        <v>10325</v>
      </c>
      <c r="F4646">
        <f>anotacoes!A4646</f>
        <v>67</v>
      </c>
      <c r="G4646">
        <f>anotacoes!B4646</f>
        <v>8</v>
      </c>
      <c r="H4646" t="str">
        <f>anotacoes!K4646</f>
        <v xml:space="preserve"> 00:00:23,373</v>
      </c>
      <c r="I4646" t="str">
        <f>anotacoes!L4646</f>
        <v xml:space="preserve"> 00:00:32,909</v>
      </c>
      <c r="J4646" t="str">
        <f>IF(L4646="PAUSE",E4646,IF(anotacoes!G4650=conversao_anotacoes!C4646,conversao_anotacoes!C4646,conversao_anotacoes!D4646))</f>
        <v>MAGOMEDOV</v>
      </c>
      <c r="K4646" t="str">
        <f t="shared" si="144"/>
        <v>BOZBAYEV</v>
      </c>
      <c r="L4646" t="str">
        <f>UPPER(anotacoes!H4646)</f>
        <v>DISPLACEMENT</v>
      </c>
      <c r="M4646" t="str">
        <f>IF(OR(L4646="ATTACK",L4646="FINTA"),"&lt;TECNICA&gt;",UPPER(anotacoes!I4646))</f>
        <v>2-3 STEP HESITANT RIGHT</v>
      </c>
      <c r="N4646" t="str">
        <f>IF(OR(L4646="ATTACK",L4646="FINTA"),UPPER(anotacoes!I4646),"")</f>
        <v/>
      </c>
      <c r="O4646" s="6" t="str">
        <f>IF(anotacoes!N4646=0,"",anotacoes!N4646)</f>
        <v/>
      </c>
      <c r="P4646" t="str">
        <f>IF(anotacoes!M4646=0,"",UPPER(anotacoes!M4646))</f>
        <v/>
      </c>
      <c r="Q4646" t="str">
        <f t="shared" si="145"/>
        <v>INSERT INTO CONVERSAO_LUTA_ACAO (cd_conversao, id_luta, sequencia, momento_inicio, momento_fim, quem_faz, quem_sofre, acao_tipo, acao, tecnica, direcao, pontuacao) VALUES (1, 67, 8, TRIM(' 00:00:23,373'), TRIM(' 00:00:32,909'), 'MAGOMEDOV', 'BOZBAYEV', 'DISPLACEMENT', '2-3 STEP HESITANT RIGHT', NULL, NULL, NULL)</v>
      </c>
      <c r="R4646" t="s">
        <v>10327</v>
      </c>
    </row>
    <row r="4647" spans="1:18" hidden="1" x14ac:dyDescent="0.25">
      <c r="A4647" s="7">
        <f>anotacoes!D4647</f>
        <v>40692</v>
      </c>
      <c r="B4647" t="str">
        <f>anotacoes!C4647</f>
        <v>GRAND SLAM MOSCOW 2011</v>
      </c>
      <c r="C4647" t="str">
        <f>anotacoes!E4647</f>
        <v>MAGOMEDOV</v>
      </c>
      <c r="D4647" t="str">
        <f>anotacoes!F4647</f>
        <v>BOZBAYEV</v>
      </c>
      <c r="E4647" t="s">
        <v>10325</v>
      </c>
      <c r="F4647">
        <f>anotacoes!A4647</f>
        <v>67</v>
      </c>
      <c r="G4647">
        <f>anotacoes!B4647</f>
        <v>9</v>
      </c>
      <c r="H4647" t="str">
        <f>anotacoes!K4647</f>
        <v xml:space="preserve"> 00:00:33,062</v>
      </c>
      <c r="I4647" t="str">
        <f>anotacoes!L4647</f>
        <v xml:space="preserve"> 00:00:36,683</v>
      </c>
      <c r="J4647" t="str">
        <f>IF(L4647="PAUSE",E4647,IF(anotacoes!G4651=conversao_anotacoes!C4647,conversao_anotacoes!C4647,conversao_anotacoes!D4647))</f>
        <v>BOZBAYEV</v>
      </c>
      <c r="K4647" t="str">
        <f t="shared" si="144"/>
        <v>MAGOMEDOV</v>
      </c>
      <c r="L4647" t="str">
        <f>UPPER(anotacoes!H4647)</f>
        <v>DISPLACEMENT</v>
      </c>
      <c r="M4647" t="str">
        <f>IF(OR(L4647="ATTACK",L4647="FINTA"),"&lt;TECNICA&gt;",UPPER(anotacoes!I4647))</f>
        <v>TRY TO GRIP WITH CONTACT</v>
      </c>
      <c r="N4647" t="str">
        <f>IF(OR(L4647="ATTACK",L4647="FINTA"),UPPER(anotacoes!I4647),"")</f>
        <v/>
      </c>
      <c r="O4647" s="6" t="str">
        <f>IF(anotacoes!N4647=0,"",anotacoes!N4647)</f>
        <v/>
      </c>
      <c r="P4647" t="str">
        <f>IF(anotacoes!M4647=0,"",UPPER(anotacoes!M4647))</f>
        <v/>
      </c>
      <c r="Q4647" t="str">
        <f t="shared" si="145"/>
        <v>INSERT INTO CONVERSAO_LUTA_ACAO (cd_conversao, id_luta, sequencia, momento_inicio, momento_fim, quem_faz, quem_sofre, acao_tipo, acao, tecnica, direcao, pontuacao) VALUES (1, 67, 9, TRIM(' 00:00:33,062'), TRIM(' 00:00:36,683'), 'BOZBAYEV', 'MAGOMEDOV', 'DISPLACEMENT', 'TRY TO GRIP WITH CONTACT', NULL, NULL, NULL)</v>
      </c>
      <c r="R4647" t="s">
        <v>10327</v>
      </c>
    </row>
    <row r="4648" spans="1:18" hidden="1" x14ac:dyDescent="0.25">
      <c r="A4648" s="7">
        <f>anotacoes!D4648</f>
        <v>40692</v>
      </c>
      <c r="B4648" t="str">
        <f>anotacoes!C4648</f>
        <v>GRAND SLAM MOSCOW 2011</v>
      </c>
      <c r="C4648" t="str">
        <f>anotacoes!E4648</f>
        <v>MAGOMEDOV</v>
      </c>
      <c r="D4648" t="str">
        <f>anotacoes!F4648</f>
        <v>BOZBAYEV</v>
      </c>
      <c r="E4648" t="s">
        <v>10325</v>
      </c>
      <c r="F4648">
        <f>anotacoes!A4648</f>
        <v>67</v>
      </c>
      <c r="G4648">
        <f>anotacoes!B4648</f>
        <v>10</v>
      </c>
      <c r="H4648" t="str">
        <f>anotacoes!K4648</f>
        <v xml:space="preserve"> 00:00:36,683</v>
      </c>
      <c r="I4648" t="str">
        <f>anotacoes!L4648</f>
        <v xml:space="preserve"> 00:00:37,865</v>
      </c>
      <c r="J4648" t="str">
        <f>IF(L4648="PAUSE",E4648,IF(anotacoes!G4652=conversao_anotacoes!C4648,conversao_anotacoes!C4648,conversao_anotacoes!D4648))</f>
        <v>BOZBAYEV</v>
      </c>
      <c r="K4648" t="str">
        <f t="shared" si="144"/>
        <v>MAGOMEDOV</v>
      </c>
      <c r="L4648" t="str">
        <f>UPPER(anotacoes!H4648)</f>
        <v>GRIP TIME</v>
      </c>
      <c r="M4648" t="str">
        <f>IF(OR(L4648="ATTACK",L4648="FINTA"),"&lt;TECNICA&gt;",UPPER(anotacoes!I4648))</f>
        <v>RIGHT COLLAR</v>
      </c>
      <c r="N4648" t="str">
        <f>IF(OR(L4648="ATTACK",L4648="FINTA"),UPPER(anotacoes!I4648),"")</f>
        <v/>
      </c>
      <c r="O4648" s="6" t="str">
        <f>IF(anotacoes!N4648=0,"",anotacoes!N4648)</f>
        <v/>
      </c>
      <c r="P4648" t="str">
        <f>IF(anotacoes!M4648=0,"",UPPER(anotacoes!M4648))</f>
        <v/>
      </c>
      <c r="Q4648" t="str">
        <f t="shared" si="145"/>
        <v>INSERT INTO CONVERSAO_LUTA_ACAO (cd_conversao, id_luta, sequencia, momento_inicio, momento_fim, quem_faz, quem_sofre, acao_tipo, acao, tecnica, direcao, pontuacao) VALUES (1, 67, 10, TRIM(' 00:00:36,683'), TRIM(' 00:00:37,865'), 'BOZBAYEV', 'MAGOMEDOV', 'GRIP TIME', 'RIGHT COLLAR', NULL, NULL, NULL)</v>
      </c>
      <c r="R4648" t="s">
        <v>10327</v>
      </c>
    </row>
    <row r="4649" spans="1:18" hidden="1" x14ac:dyDescent="0.25">
      <c r="A4649" s="7">
        <f>anotacoes!D4649</f>
        <v>40692</v>
      </c>
      <c r="B4649" t="str">
        <f>anotacoes!C4649</f>
        <v>GRAND SLAM MOSCOW 2011</v>
      </c>
      <c r="C4649" t="str">
        <f>anotacoes!E4649</f>
        <v>MAGOMEDOV</v>
      </c>
      <c r="D4649" t="str">
        <f>anotacoes!F4649</f>
        <v>BOZBAYEV</v>
      </c>
      <c r="E4649" t="s">
        <v>10325</v>
      </c>
      <c r="F4649">
        <f>anotacoes!A4649</f>
        <v>67</v>
      </c>
      <c r="G4649">
        <f>anotacoes!B4649</f>
        <v>11</v>
      </c>
      <c r="H4649" t="str">
        <f>anotacoes!K4649</f>
        <v xml:space="preserve"> 00:00:37,865</v>
      </c>
      <c r="I4649" t="str">
        <f>anotacoes!L4649</f>
        <v xml:space="preserve"> 00:00:38,856</v>
      </c>
      <c r="J4649" t="str">
        <f>IF(L4649="PAUSE",E4649,IF(anotacoes!G4653=conversao_anotacoes!C4649,conversao_anotacoes!C4649,conversao_anotacoes!D4649))</f>
        <v>BOZBAYEV</v>
      </c>
      <c r="K4649" t="str">
        <f t="shared" si="144"/>
        <v>MAGOMEDOV</v>
      </c>
      <c r="L4649" t="str">
        <f>UPPER(anotacoes!H4649)</f>
        <v>ATTACK</v>
      </c>
      <c r="M4649" t="str">
        <f>IF(OR(L4649="ATTACK",L4649="FINTA"),"&lt;TECNICA&gt;",UPPER(anotacoes!I4649))</f>
        <v>&lt;TECNICA&gt;</v>
      </c>
      <c r="N4649" t="str">
        <f>IF(OR(L4649="ATTACK",L4649="FINTA"),UPPER(anotacoes!I4649),"")</f>
        <v>OUCHI GARI</v>
      </c>
      <c r="O4649" s="6">
        <f>IF(anotacoes!N4649=0,"",anotacoes!N4649)</f>
        <v>7</v>
      </c>
      <c r="P4649" t="str">
        <f>IF(anotacoes!M4649=0,"",UPPER(anotacoes!M4649))</f>
        <v/>
      </c>
      <c r="Q4649" t="str">
        <f t="shared" si="145"/>
        <v>INSERT INTO CONVERSAO_LUTA_ACAO (cd_conversao, id_luta, sequencia, momento_inicio, momento_fim, quem_faz, quem_sofre, acao_tipo, acao, tecnica, direcao, pontuacao) VALUES (1, 67, 11, TRIM(' 00:00:37,865'), TRIM(' 00:00:38,856'), 'BOZBAYEV', 'MAGOMEDOV', 'ATTACK', '&lt;TECNICA&gt;', 'OUCHI GARI', 7, NULL)</v>
      </c>
      <c r="R4649" t="s">
        <v>10327</v>
      </c>
    </row>
    <row r="4650" spans="1:18" hidden="1" x14ac:dyDescent="0.25">
      <c r="A4650" s="7">
        <f>anotacoes!D4650</f>
        <v>40692</v>
      </c>
      <c r="B4650" t="str">
        <f>anotacoes!C4650</f>
        <v>GRAND SLAM MOSCOW 2011</v>
      </c>
      <c r="C4650" t="str">
        <f>anotacoes!E4650</f>
        <v>MAGOMEDOV</v>
      </c>
      <c r="D4650" t="str">
        <f>anotacoes!F4650</f>
        <v>BOZBAYEV</v>
      </c>
      <c r="E4650" t="s">
        <v>10325</v>
      </c>
      <c r="F4650">
        <f>anotacoes!A4650</f>
        <v>67</v>
      </c>
      <c r="G4650">
        <f>anotacoes!B4650</f>
        <v>12</v>
      </c>
      <c r="H4650" t="str">
        <f>anotacoes!K4650</f>
        <v xml:space="preserve"> 00:00:38,856</v>
      </c>
      <c r="I4650" t="str">
        <f>anotacoes!L4650</f>
        <v xml:space="preserve"> 00:00:40,855</v>
      </c>
      <c r="J4650" t="str">
        <f>IF(L4650="PAUSE",E4650,IF(anotacoes!G4654=conversao_anotacoes!C4650,conversao_anotacoes!C4650,conversao_anotacoes!D4650))</f>
        <v>BOZBAYEV</v>
      </c>
      <c r="K4650" t="str">
        <f t="shared" si="144"/>
        <v>MAGOMEDOV</v>
      </c>
      <c r="L4650" t="str">
        <f>UPPER(anotacoes!H4650)</f>
        <v>GRIP TIME</v>
      </c>
      <c r="M4650" t="str">
        <f>IF(OR(L4650="ATTACK",L4650="FINTA"),"&lt;TECNICA&gt;",UPPER(anotacoes!I4650))</f>
        <v>RIGHT COLLAR LEFT SLEEVE</v>
      </c>
      <c r="N4650" t="str">
        <f>IF(OR(L4650="ATTACK",L4650="FINTA"),UPPER(anotacoes!I4650),"")</f>
        <v/>
      </c>
      <c r="O4650" s="6" t="str">
        <f>IF(anotacoes!N4650=0,"",anotacoes!N4650)</f>
        <v/>
      </c>
      <c r="P4650" t="str">
        <f>IF(anotacoes!M4650=0,"",UPPER(anotacoes!M4650))</f>
        <v/>
      </c>
      <c r="Q4650" t="str">
        <f t="shared" si="145"/>
        <v>INSERT INTO CONVERSAO_LUTA_ACAO (cd_conversao, id_luta, sequencia, momento_inicio, momento_fim, quem_faz, quem_sofre, acao_tipo, acao, tecnica, direcao, pontuacao) VALUES (1, 67, 12, TRIM(' 00:00:38,856'), TRIM(' 00:00:40,855'), 'BOZBAYEV', 'MAGOMEDOV', 'GRIP TIME', 'RIGHT COLLAR LEFT SLEEVE', NULL, NULL, NULL)</v>
      </c>
      <c r="R4650" t="s">
        <v>10327</v>
      </c>
    </row>
    <row r="4651" spans="1:18" hidden="1" x14ac:dyDescent="0.25">
      <c r="A4651" s="7">
        <f>anotacoes!D4651</f>
        <v>40713</v>
      </c>
      <c r="B4651" t="str">
        <f>anotacoes!C4651</f>
        <v>GRAND SLAM RIO DE JANEIRO 2011</v>
      </c>
      <c r="C4651" t="str">
        <f>anotacoes!E4651</f>
        <v>MAMMADLI</v>
      </c>
      <c r="D4651" t="str">
        <f>anotacoes!F4651</f>
        <v>ODSUREN</v>
      </c>
      <c r="E4651" t="s">
        <v>10325</v>
      </c>
      <c r="F4651">
        <f>anotacoes!A4651</f>
        <v>68</v>
      </c>
      <c r="G4651">
        <f>anotacoes!B4651</f>
        <v>1</v>
      </c>
      <c r="H4651" t="str">
        <f>anotacoes!K4651</f>
        <v xml:space="preserve"> 00:00:01,416</v>
      </c>
      <c r="I4651" t="str">
        <f>anotacoes!L4651</f>
        <v xml:space="preserve"> 00:00:07,161</v>
      </c>
      <c r="J4651" t="str">
        <f>IF(L4651="PAUSE",E4651,IF(anotacoes!G4655=conversao_anotacoes!C4651,conversao_anotacoes!C4651,conversao_anotacoes!D4651))</f>
        <v>MAMMADLI</v>
      </c>
      <c r="K4651" t="str">
        <f t="shared" si="144"/>
        <v>ODSUREN</v>
      </c>
      <c r="L4651" t="str">
        <f>UPPER(anotacoes!H4651)</f>
        <v>DISPLACEMENT</v>
      </c>
      <c r="M4651" t="str">
        <f>IF(OR(L4651="ATTACK",L4651="FINTA"),"&lt;TECNICA&gt;",UPPER(anotacoes!I4651))</f>
        <v>2-3 STEP HESITANT RIGHT</v>
      </c>
      <c r="N4651" t="str">
        <f>IF(OR(L4651="ATTACK",L4651="FINTA"),UPPER(anotacoes!I4651),"")</f>
        <v/>
      </c>
      <c r="O4651" s="6" t="str">
        <f>IF(anotacoes!N4651=0,"",anotacoes!N4651)</f>
        <v/>
      </c>
      <c r="P4651" t="str">
        <f>IF(anotacoes!M4651=0,"",UPPER(anotacoes!M4651))</f>
        <v/>
      </c>
      <c r="Q4651" t="str">
        <f t="shared" si="145"/>
        <v>INSERT INTO CONVERSAO_LUTA_ACAO (cd_conversao, id_luta, sequencia, momento_inicio, momento_fim, quem_faz, quem_sofre, acao_tipo, acao, tecnica, direcao, pontuacao) VALUES (1, 68, 1, TRIM(' 00:00:01,416'), TRIM(' 00:00:07,161'), 'MAMMADLI', 'ODSUREN', 'DISPLACEMENT', '2-3 STEP HESITANT RIGHT', NULL, NULL, NULL)</v>
      </c>
      <c r="R4651" t="s">
        <v>10327</v>
      </c>
    </row>
    <row r="4652" spans="1:18" hidden="1" x14ac:dyDescent="0.25">
      <c r="A4652" s="7">
        <f>anotacoes!D4652</f>
        <v>40713</v>
      </c>
      <c r="B4652" t="str">
        <f>anotacoes!C4652</f>
        <v>GRAND SLAM RIO DE JANEIRO 2011</v>
      </c>
      <c r="C4652" t="str">
        <f>anotacoes!E4652</f>
        <v>MAMMADLI</v>
      </c>
      <c r="D4652" t="str">
        <f>anotacoes!F4652</f>
        <v>ODSUREN</v>
      </c>
      <c r="E4652" t="s">
        <v>10325</v>
      </c>
      <c r="F4652">
        <f>anotacoes!A4652</f>
        <v>68</v>
      </c>
      <c r="G4652">
        <f>anotacoes!B4652</f>
        <v>2</v>
      </c>
      <c r="H4652" t="str">
        <f>anotacoes!K4652</f>
        <v xml:space="preserve"> 00:00:07,161</v>
      </c>
      <c r="I4652" t="str">
        <f>anotacoes!L4652</f>
        <v xml:space="preserve"> 00:00:09,855</v>
      </c>
      <c r="J4652" t="str">
        <f>IF(L4652="PAUSE",E4652,IF(anotacoes!G4656=conversao_anotacoes!C4652,conversao_anotacoes!C4652,conversao_anotacoes!D4652))</f>
        <v>MAMMADLI</v>
      </c>
      <c r="K4652" t="str">
        <f t="shared" si="144"/>
        <v>ODSUREN</v>
      </c>
      <c r="L4652" t="str">
        <f>UPPER(anotacoes!H4652)</f>
        <v>GRIP TIME</v>
      </c>
      <c r="M4652" t="str">
        <f>IF(OR(L4652="ATTACK",L4652="FINTA"),"&lt;TECNICA&gt;",UPPER(anotacoes!I4652))</f>
        <v>LEFT COLLAR</v>
      </c>
      <c r="N4652" t="str">
        <f>IF(OR(L4652="ATTACK",L4652="FINTA"),UPPER(anotacoes!I4652),"")</f>
        <v/>
      </c>
      <c r="O4652" s="6" t="str">
        <f>IF(anotacoes!N4652=0,"",anotacoes!N4652)</f>
        <v/>
      </c>
      <c r="P4652" t="str">
        <f>IF(anotacoes!M4652=0,"",UPPER(anotacoes!M4652))</f>
        <v/>
      </c>
      <c r="Q4652" t="str">
        <f t="shared" si="145"/>
        <v>INSERT INTO CONVERSAO_LUTA_ACAO (cd_conversao, id_luta, sequencia, momento_inicio, momento_fim, quem_faz, quem_sofre, acao_tipo, acao, tecnica, direcao, pontuacao) VALUES (1, 68, 2, TRIM(' 00:00:07,161'), TRIM(' 00:00:09,855'), 'MAMMADLI', 'ODSUREN', 'GRIP TIME', 'LEFT COLLAR', NULL, NULL, NULL)</v>
      </c>
      <c r="R4652" t="s">
        <v>10327</v>
      </c>
    </row>
    <row r="4653" spans="1:18" hidden="1" x14ac:dyDescent="0.25">
      <c r="A4653" s="7">
        <f>anotacoes!D4653</f>
        <v>40713</v>
      </c>
      <c r="B4653" t="str">
        <f>anotacoes!C4653</f>
        <v>GRAND SLAM RIO DE JANEIRO 2011</v>
      </c>
      <c r="C4653" t="str">
        <f>anotacoes!E4653</f>
        <v>MAMMADLI</v>
      </c>
      <c r="D4653" t="str">
        <f>anotacoes!F4653</f>
        <v>ODSUREN</v>
      </c>
      <c r="E4653" t="s">
        <v>10325</v>
      </c>
      <c r="F4653">
        <f>anotacoes!A4653</f>
        <v>68</v>
      </c>
      <c r="G4653">
        <f>anotacoes!B4653</f>
        <v>3</v>
      </c>
      <c r="H4653" t="str">
        <f>anotacoes!K4653</f>
        <v xml:space="preserve"> 00:00:09,855</v>
      </c>
      <c r="I4653" t="str">
        <f>anotacoes!L4653</f>
        <v xml:space="preserve"> 00:00:10,560</v>
      </c>
      <c r="J4653" t="str">
        <f>IF(L4653="PAUSE",E4653,IF(anotacoes!G4657=conversao_anotacoes!C4653,conversao_anotacoes!C4653,conversao_anotacoes!D4653))</f>
        <v>MAMMADLI</v>
      </c>
      <c r="K4653" t="str">
        <f t="shared" si="144"/>
        <v>ODSUREN</v>
      </c>
      <c r="L4653" t="str">
        <f>UPPER(anotacoes!H4653)</f>
        <v>ATTACK</v>
      </c>
      <c r="M4653" t="str">
        <f>IF(OR(L4653="ATTACK",L4653="FINTA"),"&lt;TECNICA&gt;",UPPER(anotacoes!I4653))</f>
        <v>&lt;TECNICA&gt;</v>
      </c>
      <c r="N4653" t="str">
        <f>IF(OR(L4653="ATTACK",L4653="FINTA"),UPPER(anotacoes!I4653),"")</f>
        <v>SEOI NAGE</v>
      </c>
      <c r="O4653" s="6">
        <f>IF(anotacoes!N4653=0,"",anotacoes!N4653)</f>
        <v>6</v>
      </c>
      <c r="P4653" t="str">
        <f>IF(anotacoes!M4653=0,"",UPPER(anotacoes!M4653))</f>
        <v/>
      </c>
      <c r="Q4653" t="str">
        <f t="shared" si="145"/>
        <v>INSERT INTO CONVERSAO_LUTA_ACAO (cd_conversao, id_luta, sequencia, momento_inicio, momento_fim, quem_faz, quem_sofre, acao_tipo, acao, tecnica, direcao, pontuacao) VALUES (1, 68, 3, TRIM(' 00:00:09,855'), TRIM(' 00:00:10,560'), 'MAMMADLI', 'ODSUREN', 'ATTACK', '&lt;TECNICA&gt;', 'SEOI NAGE', 6, NULL)</v>
      </c>
      <c r="R4653" t="s">
        <v>10327</v>
      </c>
    </row>
    <row r="4654" spans="1:18" hidden="1" x14ac:dyDescent="0.25">
      <c r="A4654" s="7">
        <f>anotacoes!D4654</f>
        <v>40713</v>
      </c>
      <c r="B4654" t="str">
        <f>anotacoes!C4654</f>
        <v>GRAND SLAM RIO DE JANEIRO 2011</v>
      </c>
      <c r="C4654" t="str">
        <f>anotacoes!E4654</f>
        <v>MAMMADLI</v>
      </c>
      <c r="D4654" t="str">
        <f>anotacoes!F4654</f>
        <v>ODSUREN</v>
      </c>
      <c r="E4654" t="s">
        <v>10325</v>
      </c>
      <c r="F4654">
        <f>anotacoes!A4654</f>
        <v>68</v>
      </c>
      <c r="G4654">
        <f>anotacoes!B4654</f>
        <v>4</v>
      </c>
      <c r="H4654" t="str">
        <f>anotacoes!K4654</f>
        <v xml:space="preserve"> 00:00:10,560</v>
      </c>
      <c r="I4654" t="str">
        <f>anotacoes!L4654</f>
        <v xml:space="preserve"> 00:00:19,708</v>
      </c>
      <c r="J4654" t="str">
        <f>IF(L4654="PAUSE",E4654,IF(anotacoes!G4658=conversao_anotacoes!C4654,conversao_anotacoes!C4654,conversao_anotacoes!D4654))</f>
        <v>&lt;ARBITRO_DESCONHECIDO&gt;</v>
      </c>
      <c r="K4654" t="str">
        <f t="shared" si="144"/>
        <v/>
      </c>
      <c r="L4654" t="str">
        <f>UPPER(anotacoes!H4654)</f>
        <v>PAUSE</v>
      </c>
      <c r="M4654" t="str">
        <f>IF(OR(L4654="ATTACK",L4654="FINTA"),"&lt;TECNICA&gt;",UPPER(anotacoes!I4654))</f>
        <v>&lt;NAO_CLASSIFICADO&gt;</v>
      </c>
      <c r="N4654" t="str">
        <f>IF(OR(L4654="ATTACK",L4654="FINTA"),UPPER(anotacoes!I4654),"")</f>
        <v/>
      </c>
      <c r="O4654" s="6" t="str">
        <f>IF(anotacoes!N4654=0,"",anotacoes!N4654)</f>
        <v/>
      </c>
      <c r="P4654" t="str">
        <f>IF(anotacoes!M4654=0,"",UPPER(anotacoes!M4654))</f>
        <v/>
      </c>
      <c r="Q4654" t="str">
        <f t="shared" si="145"/>
        <v>INSERT INTO CONVERSAO_LUTA_ACAO (cd_conversao, id_luta, sequencia, momento_inicio, momento_fim, quem_faz, quem_sofre, acao_tipo, acao, tecnica, direcao, pontuacao) VALUES (1, 68, 4, TRIM(' 00:00:10,560'), TRIM(' 00:00:19,708'), '&lt;ARBITRO_DESCONHECIDO&gt;', '', 'PAUSE', '&lt;NAO_CLASSIFICADO&gt;', NULL, NULL, NULL)</v>
      </c>
      <c r="R4654" t="s">
        <v>10327</v>
      </c>
    </row>
    <row r="4655" spans="1:18" hidden="1" x14ac:dyDescent="0.25">
      <c r="A4655" s="7">
        <f>anotacoes!D4655</f>
        <v>40713</v>
      </c>
      <c r="B4655" t="str">
        <f>anotacoes!C4655</f>
        <v>GRAND SLAM RIO DE JANEIRO 2011</v>
      </c>
      <c r="C4655" t="str">
        <f>anotacoes!E4655</f>
        <v>MAMMADLI</v>
      </c>
      <c r="D4655" t="str">
        <f>anotacoes!F4655</f>
        <v>ODSUREN</v>
      </c>
      <c r="E4655" t="s">
        <v>10325</v>
      </c>
      <c r="F4655">
        <f>anotacoes!A4655</f>
        <v>68</v>
      </c>
      <c r="G4655">
        <f>anotacoes!B4655</f>
        <v>5</v>
      </c>
      <c r="H4655" t="str">
        <f>anotacoes!K4655</f>
        <v xml:space="preserve"> 00:00:19,708</v>
      </c>
      <c r="I4655" t="str">
        <f>anotacoes!L4655</f>
        <v xml:space="preserve"> 00:00:21,526</v>
      </c>
      <c r="J4655" t="str">
        <f>IF(L4655="PAUSE",E4655,IF(anotacoes!G4659=conversao_anotacoes!C4655,conversao_anotacoes!C4655,conversao_anotacoes!D4655))</f>
        <v>MAMMADLI</v>
      </c>
      <c r="K4655" t="str">
        <f t="shared" si="144"/>
        <v>ODSUREN</v>
      </c>
      <c r="L4655" t="str">
        <f>UPPER(anotacoes!H4655)</f>
        <v>DISPLACEMENT</v>
      </c>
      <c r="M4655" t="str">
        <f>IF(OR(L4655="ATTACK",L4655="FINTA"),"&lt;TECNICA&gt;",UPPER(anotacoes!I4655))</f>
        <v>CIRCULAR LEFT</v>
      </c>
      <c r="N4655" t="str">
        <f>IF(OR(L4655="ATTACK",L4655="FINTA"),UPPER(anotacoes!I4655),"")</f>
        <v/>
      </c>
      <c r="O4655" s="6" t="str">
        <f>IF(anotacoes!N4655=0,"",anotacoes!N4655)</f>
        <v/>
      </c>
      <c r="P4655" t="str">
        <f>IF(anotacoes!M4655=0,"",UPPER(anotacoes!M4655))</f>
        <v/>
      </c>
      <c r="Q4655" t="str">
        <f t="shared" si="145"/>
        <v>INSERT INTO CONVERSAO_LUTA_ACAO (cd_conversao, id_luta, sequencia, momento_inicio, momento_fim, quem_faz, quem_sofre, acao_tipo, acao, tecnica, direcao, pontuacao) VALUES (1, 68, 5, TRIM(' 00:00:19,708'), TRIM(' 00:00:21,526'), 'MAMMADLI', 'ODSUREN', 'DISPLACEMENT', 'CIRCULAR LEFT', NULL, NULL, NULL)</v>
      </c>
      <c r="R4655" t="s">
        <v>10327</v>
      </c>
    </row>
    <row r="4656" spans="1:18" hidden="1" x14ac:dyDescent="0.25">
      <c r="A4656" s="7">
        <f>anotacoes!D4656</f>
        <v>40713</v>
      </c>
      <c r="B4656" t="str">
        <f>anotacoes!C4656</f>
        <v>GRAND SLAM RIO DE JANEIRO 2011</v>
      </c>
      <c r="C4656" t="str">
        <f>anotacoes!E4656</f>
        <v>MAMMADLI</v>
      </c>
      <c r="D4656" t="str">
        <f>anotacoes!F4656</f>
        <v>ODSUREN</v>
      </c>
      <c r="E4656" t="s">
        <v>10325</v>
      </c>
      <c r="F4656">
        <f>anotacoes!A4656</f>
        <v>68</v>
      </c>
      <c r="G4656">
        <f>anotacoes!B4656</f>
        <v>6</v>
      </c>
      <c r="H4656" t="str">
        <f>anotacoes!K4656</f>
        <v xml:space="preserve"> 00:00:21,526</v>
      </c>
      <c r="I4656" t="str">
        <f>anotacoes!L4656</f>
        <v xml:space="preserve"> 00:00:31,998</v>
      </c>
      <c r="J4656" t="str">
        <f>IF(L4656="PAUSE",E4656,IF(anotacoes!G4660=conversao_anotacoes!C4656,conversao_anotacoes!C4656,conversao_anotacoes!D4656))</f>
        <v>MAMMADLI</v>
      </c>
      <c r="K4656" t="str">
        <f t="shared" si="144"/>
        <v>ODSUREN</v>
      </c>
      <c r="L4656" t="str">
        <f>UPPER(anotacoes!H4656)</f>
        <v>DISPLACEMENT</v>
      </c>
      <c r="M4656" t="str">
        <f>IF(OR(L4656="ATTACK",L4656="FINTA"),"&lt;TECNICA&gt;",UPPER(anotacoes!I4656))</f>
        <v>2-3 STEP HESITANT LEFT</v>
      </c>
      <c r="N4656" t="str">
        <f>IF(OR(L4656="ATTACK",L4656="FINTA"),UPPER(anotacoes!I4656),"")</f>
        <v/>
      </c>
      <c r="O4656" s="6" t="str">
        <f>IF(anotacoes!N4656=0,"",anotacoes!N4656)</f>
        <v/>
      </c>
      <c r="P4656" t="str">
        <f>IF(anotacoes!M4656=0,"",UPPER(anotacoes!M4656))</f>
        <v/>
      </c>
      <c r="Q4656" t="str">
        <f t="shared" si="145"/>
        <v>INSERT INTO CONVERSAO_LUTA_ACAO (cd_conversao, id_luta, sequencia, momento_inicio, momento_fim, quem_faz, quem_sofre, acao_tipo, acao, tecnica, direcao, pontuacao) VALUES (1, 68, 6, TRIM(' 00:00:21,526'), TRIM(' 00:00:31,998'), 'MAMMADLI', 'ODSUREN', 'DISPLACEMENT', '2-3 STEP HESITANT LEFT', NULL, NULL, NULL)</v>
      </c>
      <c r="R4656" t="s">
        <v>10327</v>
      </c>
    </row>
    <row r="4657" spans="1:18" hidden="1" x14ac:dyDescent="0.25">
      <c r="A4657" s="7">
        <f>anotacoes!D4657</f>
        <v>40713</v>
      </c>
      <c r="B4657" t="str">
        <f>anotacoes!C4657</f>
        <v>GRAND SLAM RIO DE JANEIRO 2011</v>
      </c>
      <c r="C4657" t="str">
        <f>anotacoes!E4657</f>
        <v>MAMMADLI</v>
      </c>
      <c r="D4657" t="str">
        <f>anotacoes!F4657</f>
        <v>ODSUREN</v>
      </c>
      <c r="E4657" t="s">
        <v>10325</v>
      </c>
      <c r="F4657">
        <f>anotacoes!A4657</f>
        <v>68</v>
      </c>
      <c r="G4657">
        <f>anotacoes!B4657</f>
        <v>7</v>
      </c>
      <c r="H4657" t="str">
        <f>anotacoes!K4657</f>
        <v xml:space="preserve"> 00:00:31,998</v>
      </c>
      <c r="I4657" t="str">
        <f>anotacoes!L4657</f>
        <v xml:space="preserve"> 00:00:34,615</v>
      </c>
      <c r="J4657" t="str">
        <f>IF(L4657="PAUSE",E4657,IF(anotacoes!G4661=conversao_anotacoes!C4657,conversao_anotacoes!C4657,conversao_anotacoes!D4657))</f>
        <v>MAMMADLI</v>
      </c>
      <c r="K4657" t="str">
        <f t="shared" si="144"/>
        <v>ODSUREN</v>
      </c>
      <c r="L4657" t="str">
        <f>UPPER(anotacoes!H4657)</f>
        <v>GRIP TIME</v>
      </c>
      <c r="M4657" t="str">
        <f>IF(OR(L4657="ATTACK",L4657="FINTA"),"&lt;TECNICA&gt;",UPPER(anotacoes!I4657))</f>
        <v>RIGHT COLLAR</v>
      </c>
      <c r="N4657" t="str">
        <f>IF(OR(L4657="ATTACK",L4657="FINTA"),UPPER(anotacoes!I4657),"")</f>
        <v/>
      </c>
      <c r="O4657" s="6" t="str">
        <f>IF(anotacoes!N4657=0,"",anotacoes!N4657)</f>
        <v/>
      </c>
      <c r="P4657" t="str">
        <f>IF(anotacoes!M4657=0,"",UPPER(anotacoes!M4657))</f>
        <v/>
      </c>
      <c r="Q4657" t="str">
        <f t="shared" si="145"/>
        <v>INSERT INTO CONVERSAO_LUTA_ACAO (cd_conversao, id_luta, sequencia, momento_inicio, momento_fim, quem_faz, quem_sofre, acao_tipo, acao, tecnica, direcao, pontuacao) VALUES (1, 68, 7, TRIM(' 00:00:31,998'), TRIM(' 00:00:34,615'), 'MAMMADLI', 'ODSUREN', 'GRIP TIME', 'RIGHT COLLAR', NULL, NULL, NULL)</v>
      </c>
      <c r="R4657" t="s">
        <v>10327</v>
      </c>
    </row>
    <row r="4658" spans="1:18" hidden="1" x14ac:dyDescent="0.25">
      <c r="A4658" s="7">
        <f>anotacoes!D4658</f>
        <v>40713</v>
      </c>
      <c r="B4658" t="str">
        <f>anotacoes!C4658</f>
        <v>GRAND SLAM RIO DE JANEIRO 2011</v>
      </c>
      <c r="C4658" t="str">
        <f>anotacoes!E4658</f>
        <v>MAMMADLI</v>
      </c>
      <c r="D4658" t="str">
        <f>anotacoes!F4658</f>
        <v>ODSUREN</v>
      </c>
      <c r="E4658" t="s">
        <v>10325</v>
      </c>
      <c r="F4658">
        <f>anotacoes!A4658</f>
        <v>68</v>
      </c>
      <c r="G4658">
        <f>anotacoes!B4658</f>
        <v>8</v>
      </c>
      <c r="H4658" t="str">
        <f>anotacoes!K4658</f>
        <v xml:space="preserve"> 00:00:34,764</v>
      </c>
      <c r="I4658" t="str">
        <f>anotacoes!L4658</f>
        <v xml:space="preserve"> 00:00:38,702</v>
      </c>
      <c r="J4658" t="str">
        <f>IF(L4658="PAUSE",E4658,IF(anotacoes!G4662=conversao_anotacoes!C4658,conversao_anotacoes!C4658,conversao_anotacoes!D4658))</f>
        <v>MAMMADLI</v>
      </c>
      <c r="K4658" t="str">
        <f t="shared" si="144"/>
        <v>ODSUREN</v>
      </c>
      <c r="L4658" t="str">
        <f>UPPER(anotacoes!H4658)</f>
        <v>DISPLACEMENT</v>
      </c>
      <c r="M4658" t="str">
        <f>IF(OR(L4658="ATTACK",L4658="FINTA"),"&lt;TECNICA&gt;",UPPER(anotacoes!I4658))</f>
        <v>2-3 STEP HESITANT RIGHT</v>
      </c>
      <c r="N4658" t="str">
        <f>IF(OR(L4658="ATTACK",L4658="FINTA"),UPPER(anotacoes!I4658),"")</f>
        <v/>
      </c>
      <c r="O4658" s="6" t="str">
        <f>IF(anotacoes!N4658=0,"",anotacoes!N4658)</f>
        <v/>
      </c>
      <c r="P4658" t="str">
        <f>IF(anotacoes!M4658=0,"",UPPER(anotacoes!M4658))</f>
        <v/>
      </c>
      <c r="Q4658" t="str">
        <f t="shared" si="145"/>
        <v>INSERT INTO CONVERSAO_LUTA_ACAO (cd_conversao, id_luta, sequencia, momento_inicio, momento_fim, quem_faz, quem_sofre, acao_tipo, acao, tecnica, direcao, pontuacao) VALUES (1, 68, 8, TRIM(' 00:00:34,764'), TRIM(' 00:00:38,702'), 'MAMMADLI', 'ODSUREN', 'DISPLACEMENT', '2-3 STEP HESITANT RIGHT', NULL, NULL, NULL)</v>
      </c>
      <c r="R4658" t="s">
        <v>10327</v>
      </c>
    </row>
    <row r="4659" spans="1:18" hidden="1" x14ac:dyDescent="0.25">
      <c r="A4659" s="7">
        <f>anotacoes!D4659</f>
        <v>40713</v>
      </c>
      <c r="B4659" t="str">
        <f>anotacoes!C4659</f>
        <v>GRAND SLAM RIO DE JANEIRO 2011</v>
      </c>
      <c r="C4659" t="str">
        <f>anotacoes!E4659</f>
        <v>MAMMADLI</v>
      </c>
      <c r="D4659" t="str">
        <f>anotacoes!F4659</f>
        <v>ODSUREN</v>
      </c>
      <c r="E4659" t="s">
        <v>10325</v>
      </c>
      <c r="F4659">
        <f>anotacoes!A4659</f>
        <v>68</v>
      </c>
      <c r="G4659">
        <f>anotacoes!B4659</f>
        <v>9</v>
      </c>
      <c r="H4659" t="str">
        <f>anotacoes!K4659</f>
        <v xml:space="preserve"> 00:00:38,702</v>
      </c>
      <c r="I4659" t="str">
        <f>anotacoes!L4659</f>
        <v xml:space="preserve"> 00:00:40,641</v>
      </c>
      <c r="J4659" t="str">
        <f>IF(L4659="PAUSE",E4659,IF(anotacoes!G4663=conversao_anotacoes!C4659,conversao_anotacoes!C4659,conversao_anotacoes!D4659))</f>
        <v>MAMMADLI</v>
      </c>
      <c r="K4659" t="str">
        <f t="shared" si="144"/>
        <v>ODSUREN</v>
      </c>
      <c r="L4659" t="str">
        <f>UPPER(anotacoes!H4659)</f>
        <v>TRYING TO GRIP</v>
      </c>
      <c r="M4659" t="str">
        <f>IF(OR(L4659="ATTACK",L4659="FINTA"),"&lt;TECNICA&gt;",UPPER(anotacoes!I4659))</f>
        <v>RIGHT</v>
      </c>
      <c r="N4659" t="str">
        <f>IF(OR(L4659="ATTACK",L4659="FINTA"),UPPER(anotacoes!I4659),"")</f>
        <v/>
      </c>
      <c r="O4659" s="6" t="str">
        <f>IF(anotacoes!N4659=0,"",anotacoes!N4659)</f>
        <v/>
      </c>
      <c r="P4659" t="str">
        <f>IF(anotacoes!M4659=0,"",UPPER(anotacoes!M4659))</f>
        <v/>
      </c>
      <c r="Q4659" t="str">
        <f t="shared" si="145"/>
        <v>INSERT INTO CONVERSAO_LUTA_ACAO (cd_conversao, id_luta, sequencia, momento_inicio, momento_fim, quem_faz, quem_sofre, acao_tipo, acao, tecnica, direcao, pontuacao) VALUES (1, 68, 9, TRIM(' 00:00:38,702'), TRIM(' 00:00:40,641'), 'MAMMADLI', 'ODSUREN', 'TRYING TO GRIP', 'RIGHT', NULL, NULL, NULL)</v>
      </c>
      <c r="R4659" t="s">
        <v>10327</v>
      </c>
    </row>
    <row r="4660" spans="1:18" hidden="1" x14ac:dyDescent="0.25">
      <c r="A4660" s="7">
        <f>anotacoes!D4660</f>
        <v>40713</v>
      </c>
      <c r="B4660" t="str">
        <f>anotacoes!C4660</f>
        <v>GRAND SLAM RIO DE JANEIRO 2011</v>
      </c>
      <c r="C4660" t="str">
        <f>anotacoes!E4660</f>
        <v>MAMMADLI</v>
      </c>
      <c r="D4660" t="str">
        <f>anotacoes!F4660</f>
        <v>ODSUREN</v>
      </c>
      <c r="E4660" t="s">
        <v>10325</v>
      </c>
      <c r="F4660">
        <f>anotacoes!A4660</f>
        <v>68</v>
      </c>
      <c r="G4660">
        <f>anotacoes!B4660</f>
        <v>10</v>
      </c>
      <c r="H4660" t="str">
        <f>anotacoes!K4660</f>
        <v xml:space="preserve"> 00:00:40,641</v>
      </c>
      <c r="I4660" t="str">
        <f>anotacoes!L4660</f>
        <v xml:space="preserve"> 00:00:41,605</v>
      </c>
      <c r="J4660" t="str">
        <f>IF(L4660="PAUSE",E4660,IF(anotacoes!G4664=conversao_anotacoes!C4660,conversao_anotacoes!C4660,conversao_anotacoes!D4660))</f>
        <v>MAMMADLI</v>
      </c>
      <c r="K4660" t="str">
        <f t="shared" si="144"/>
        <v>ODSUREN</v>
      </c>
      <c r="L4660" t="str">
        <f>UPPER(anotacoes!H4660)</f>
        <v>DISPLACEMENT</v>
      </c>
      <c r="M4660" t="str">
        <f>IF(OR(L4660="ATTACK",L4660="FINTA"),"&lt;TECNICA&gt;",UPPER(anotacoes!I4660))</f>
        <v>2-3 STEP HESITANT LEFT</v>
      </c>
      <c r="N4660" t="str">
        <f>IF(OR(L4660="ATTACK",L4660="FINTA"),UPPER(anotacoes!I4660),"")</f>
        <v/>
      </c>
      <c r="O4660" s="6" t="str">
        <f>IF(anotacoes!N4660=0,"",anotacoes!N4660)</f>
        <v/>
      </c>
      <c r="P4660" t="str">
        <f>IF(anotacoes!M4660=0,"",UPPER(anotacoes!M4660))</f>
        <v/>
      </c>
      <c r="Q4660" t="str">
        <f t="shared" si="145"/>
        <v>INSERT INTO CONVERSAO_LUTA_ACAO (cd_conversao, id_luta, sequencia, momento_inicio, momento_fim, quem_faz, quem_sofre, acao_tipo, acao, tecnica, direcao, pontuacao) VALUES (1, 68, 10, TRIM(' 00:00:40,641'), TRIM(' 00:00:41,605'), 'MAMMADLI', 'ODSUREN', 'DISPLACEMENT', '2-3 STEP HESITANT LEFT', NULL, NULL, NULL)</v>
      </c>
      <c r="R4660" t="s">
        <v>10327</v>
      </c>
    </row>
    <row r="4661" spans="1:18" hidden="1" x14ac:dyDescent="0.25">
      <c r="A4661" s="7">
        <f>anotacoes!D4661</f>
        <v>40713</v>
      </c>
      <c r="B4661" t="str">
        <f>anotacoes!C4661</f>
        <v>GRAND SLAM RIO DE JANEIRO 2011</v>
      </c>
      <c r="C4661" t="str">
        <f>anotacoes!E4661</f>
        <v>MAMMADLI</v>
      </c>
      <c r="D4661" t="str">
        <f>anotacoes!F4661</f>
        <v>ODSUREN</v>
      </c>
      <c r="E4661" t="s">
        <v>10325</v>
      </c>
      <c r="F4661">
        <f>anotacoes!A4661</f>
        <v>68</v>
      </c>
      <c r="G4661">
        <f>anotacoes!B4661</f>
        <v>11</v>
      </c>
      <c r="H4661" t="str">
        <f>anotacoes!K4661</f>
        <v xml:space="preserve"> 00:00:41,605</v>
      </c>
      <c r="I4661" t="str">
        <f>anotacoes!L4661</f>
        <v xml:space="preserve"> 00:00:44,377</v>
      </c>
      <c r="J4661" t="str">
        <f>IF(L4661="PAUSE",E4661,IF(anotacoes!G4665=conversao_anotacoes!C4661,conversao_anotacoes!C4661,conversao_anotacoes!D4661))</f>
        <v>MAMMADLI</v>
      </c>
      <c r="K4661" t="str">
        <f t="shared" si="144"/>
        <v>ODSUREN</v>
      </c>
      <c r="L4661" t="str">
        <f>UPPER(anotacoes!H4661)</f>
        <v>GRIP TIME</v>
      </c>
      <c r="M4661" t="str">
        <f>IF(OR(L4661="ATTACK",L4661="FINTA"),"&lt;TECNICA&gt;",UPPER(anotacoes!I4661))</f>
        <v>RIGHT COLLAR</v>
      </c>
      <c r="N4661" t="str">
        <f>IF(OR(L4661="ATTACK",L4661="FINTA"),UPPER(anotacoes!I4661),"")</f>
        <v/>
      </c>
      <c r="O4661" s="6" t="str">
        <f>IF(anotacoes!N4661=0,"",anotacoes!N4661)</f>
        <v/>
      </c>
      <c r="P4661" t="str">
        <f>IF(anotacoes!M4661=0,"",UPPER(anotacoes!M4661))</f>
        <v/>
      </c>
      <c r="Q4661" t="str">
        <f t="shared" si="145"/>
        <v>INSERT INTO CONVERSAO_LUTA_ACAO (cd_conversao, id_luta, sequencia, momento_inicio, momento_fim, quem_faz, quem_sofre, acao_tipo, acao, tecnica, direcao, pontuacao) VALUES (1, 68, 11, TRIM(' 00:00:41,605'), TRIM(' 00:00:44,377'), 'MAMMADLI', 'ODSUREN', 'GRIP TIME', 'RIGHT COLLAR', NULL, NULL, NULL)</v>
      </c>
      <c r="R4661" t="s">
        <v>10327</v>
      </c>
    </row>
    <row r="4662" spans="1:18" hidden="1" x14ac:dyDescent="0.25">
      <c r="A4662" s="7">
        <f>anotacoes!D4662</f>
        <v>40713</v>
      </c>
      <c r="B4662" t="str">
        <f>anotacoes!C4662</f>
        <v>GRAND SLAM RIO DE JANEIRO 2011</v>
      </c>
      <c r="C4662" t="str">
        <f>anotacoes!E4662</f>
        <v>MAMMADLI</v>
      </c>
      <c r="D4662" t="str">
        <f>anotacoes!F4662</f>
        <v>ODSUREN</v>
      </c>
      <c r="E4662" t="s">
        <v>10325</v>
      </c>
      <c r="F4662">
        <f>anotacoes!A4662</f>
        <v>68</v>
      </c>
      <c r="G4662">
        <f>anotacoes!B4662</f>
        <v>12</v>
      </c>
      <c r="H4662" t="str">
        <f>anotacoes!K4662</f>
        <v xml:space="preserve"> 00:00:44,377</v>
      </c>
      <c r="I4662" t="str">
        <f>anotacoes!L4662</f>
        <v xml:space="preserve"> 00:00:45,172</v>
      </c>
      <c r="J4662" t="str">
        <f>IF(L4662="PAUSE",E4662,IF(anotacoes!G4666=conversao_anotacoes!C4662,conversao_anotacoes!C4662,conversao_anotacoes!D4662))</f>
        <v>MAMMADLI</v>
      </c>
      <c r="K4662" t="str">
        <f t="shared" si="144"/>
        <v>ODSUREN</v>
      </c>
      <c r="L4662" t="str">
        <f>UPPER(anotacoes!H4662)</f>
        <v>DEFENSE</v>
      </c>
      <c r="M4662" t="str">
        <f>IF(OR(L4662="ATTACK",L4662="FINTA"),"&lt;TECNICA&gt;",UPPER(anotacoes!I4662))</f>
        <v>USING BODY MASS</v>
      </c>
      <c r="N4662" t="str">
        <f>IF(OR(L4662="ATTACK",L4662="FINTA"),UPPER(anotacoes!I4662),"")</f>
        <v/>
      </c>
      <c r="O4662" s="6" t="str">
        <f>IF(anotacoes!N4662=0,"",anotacoes!N4662)</f>
        <v/>
      </c>
      <c r="P4662" t="str">
        <f>IF(anotacoes!M4662=0,"",UPPER(anotacoes!M4662))</f>
        <v/>
      </c>
      <c r="Q4662" t="str">
        <f t="shared" si="145"/>
        <v>INSERT INTO CONVERSAO_LUTA_ACAO (cd_conversao, id_luta, sequencia, momento_inicio, momento_fim, quem_faz, quem_sofre, acao_tipo, acao, tecnica, direcao, pontuacao) VALUES (1, 68, 12, TRIM(' 00:00:44,377'), TRIM(' 00:00:45,172'), 'MAMMADLI', 'ODSUREN', 'DEFENSE', 'USING BODY MASS', NULL, NULL, NULL)</v>
      </c>
      <c r="R4662" t="s">
        <v>10327</v>
      </c>
    </row>
    <row r="4663" spans="1:18" hidden="1" x14ac:dyDescent="0.25">
      <c r="A4663" s="7">
        <f>anotacoes!D4663</f>
        <v>40713</v>
      </c>
      <c r="B4663" t="str">
        <f>anotacoes!C4663</f>
        <v>GRAND SLAM RIO DE JANEIRO 2011</v>
      </c>
      <c r="C4663" t="str">
        <f>anotacoes!E4663</f>
        <v>MAMMADLI</v>
      </c>
      <c r="D4663" t="str">
        <f>anotacoes!F4663</f>
        <v>ODSUREN</v>
      </c>
      <c r="E4663" t="s">
        <v>10325</v>
      </c>
      <c r="F4663">
        <f>anotacoes!A4663</f>
        <v>68</v>
      </c>
      <c r="G4663">
        <f>anotacoes!B4663</f>
        <v>13</v>
      </c>
      <c r="H4663" t="str">
        <f>anotacoes!K4663</f>
        <v xml:space="preserve"> 00:00:45,172</v>
      </c>
      <c r="I4663" t="str">
        <f>anotacoes!L4663</f>
        <v xml:space="preserve"> 00:00:52,067</v>
      </c>
      <c r="J4663" t="str">
        <f>IF(L4663="PAUSE",E4663,IF(anotacoes!G4667=conversao_anotacoes!C4663,conversao_anotacoes!C4663,conversao_anotacoes!D4663))</f>
        <v>&lt;ARBITRO_DESCONHECIDO&gt;</v>
      </c>
      <c r="K4663" t="str">
        <f t="shared" si="144"/>
        <v/>
      </c>
      <c r="L4663" t="str">
        <f>UPPER(anotacoes!H4663)</f>
        <v>PAUSE</v>
      </c>
      <c r="M4663" t="str">
        <f>IF(OR(L4663="ATTACK",L4663="FINTA"),"&lt;TECNICA&gt;",UPPER(anotacoes!I4663))</f>
        <v>&lt;NAO_CLASSIFICADO&gt;</v>
      </c>
      <c r="N4663" t="str">
        <f>IF(OR(L4663="ATTACK",L4663="FINTA"),UPPER(anotacoes!I4663),"")</f>
        <v/>
      </c>
      <c r="O4663" s="6" t="str">
        <f>IF(anotacoes!N4663=0,"",anotacoes!N4663)</f>
        <v/>
      </c>
      <c r="P4663" t="str">
        <f>IF(anotacoes!M4663=0,"",UPPER(anotacoes!M4663))</f>
        <v/>
      </c>
      <c r="Q4663" t="str">
        <f t="shared" si="145"/>
        <v>INSERT INTO CONVERSAO_LUTA_ACAO (cd_conversao, id_luta, sequencia, momento_inicio, momento_fim, quem_faz, quem_sofre, acao_tipo, acao, tecnica, direcao, pontuacao) VALUES (1, 68, 13, TRIM(' 00:00:45,172'), TRIM(' 00:00:52,067'), '&lt;ARBITRO_DESCONHECIDO&gt;', '', 'PAUSE', '&lt;NAO_CLASSIFICADO&gt;', NULL, NULL, NULL)</v>
      </c>
      <c r="R4663" t="s">
        <v>10327</v>
      </c>
    </row>
    <row r="4664" spans="1:18" hidden="1" x14ac:dyDescent="0.25">
      <c r="A4664" s="7">
        <f>anotacoes!D4664</f>
        <v>40713</v>
      </c>
      <c r="B4664" t="str">
        <f>anotacoes!C4664</f>
        <v>GRAND SLAM RIO DE JANEIRO 2011</v>
      </c>
      <c r="C4664" t="str">
        <f>anotacoes!E4664</f>
        <v>MAMMADLI</v>
      </c>
      <c r="D4664" t="str">
        <f>anotacoes!F4664</f>
        <v>ODSUREN</v>
      </c>
      <c r="E4664" t="s">
        <v>10325</v>
      </c>
      <c r="F4664">
        <f>anotacoes!A4664</f>
        <v>68</v>
      </c>
      <c r="G4664">
        <f>anotacoes!B4664</f>
        <v>14</v>
      </c>
      <c r="H4664" t="str">
        <f>anotacoes!K4664</f>
        <v xml:space="preserve"> 00:00:52,067</v>
      </c>
      <c r="I4664" t="str">
        <f>anotacoes!L4664</f>
        <v xml:space="preserve"> 00:00:56,157</v>
      </c>
      <c r="J4664" t="str">
        <f>IF(L4664="PAUSE",E4664,IF(anotacoes!G4668=conversao_anotacoes!C4664,conversao_anotacoes!C4664,conversao_anotacoes!D4664))</f>
        <v>MAMMADLI</v>
      </c>
      <c r="K4664" t="str">
        <f t="shared" si="144"/>
        <v>ODSUREN</v>
      </c>
      <c r="L4664" t="str">
        <f>UPPER(anotacoes!H4664)</f>
        <v>DISPLACEMENT</v>
      </c>
      <c r="M4664" t="str">
        <f>IF(OR(L4664="ATTACK",L4664="FINTA"),"&lt;TECNICA&gt;",UPPER(anotacoes!I4664))</f>
        <v>2-3 STEP HESITANT RIGHT</v>
      </c>
      <c r="N4664" t="str">
        <f>IF(OR(L4664="ATTACK",L4664="FINTA"),UPPER(anotacoes!I4664),"")</f>
        <v/>
      </c>
      <c r="O4664" s="6" t="str">
        <f>IF(anotacoes!N4664=0,"",anotacoes!N4664)</f>
        <v/>
      </c>
      <c r="P4664" t="str">
        <f>IF(anotacoes!M4664=0,"",UPPER(anotacoes!M4664))</f>
        <v/>
      </c>
      <c r="Q4664" t="str">
        <f t="shared" si="145"/>
        <v>INSERT INTO CONVERSAO_LUTA_ACAO (cd_conversao, id_luta, sequencia, momento_inicio, momento_fim, quem_faz, quem_sofre, acao_tipo, acao, tecnica, direcao, pontuacao) VALUES (1, 68, 14, TRIM(' 00:00:52,067'), TRIM(' 00:00:56,157'), 'MAMMADLI', 'ODSUREN', 'DISPLACEMENT', '2-3 STEP HESITANT RIGHT', NULL, NULL, NULL)</v>
      </c>
      <c r="R4664" t="s">
        <v>10327</v>
      </c>
    </row>
    <row r="4665" spans="1:18" hidden="1" x14ac:dyDescent="0.25">
      <c r="A4665" s="7">
        <f>anotacoes!D4665</f>
        <v>40713</v>
      </c>
      <c r="B4665" t="str">
        <f>anotacoes!C4665</f>
        <v>GRAND SLAM RIO DE JANEIRO 2011</v>
      </c>
      <c r="C4665" t="str">
        <f>anotacoes!E4665</f>
        <v>MAMMADLI</v>
      </c>
      <c r="D4665" t="str">
        <f>anotacoes!F4665</f>
        <v>ODSUREN</v>
      </c>
      <c r="E4665" t="s">
        <v>10325</v>
      </c>
      <c r="F4665">
        <f>anotacoes!A4665</f>
        <v>68</v>
      </c>
      <c r="G4665">
        <f>anotacoes!B4665</f>
        <v>15</v>
      </c>
      <c r="H4665" t="str">
        <f>anotacoes!K4665</f>
        <v xml:space="preserve"> 00:00:56,157</v>
      </c>
      <c r="I4665" t="str">
        <f>anotacoes!L4665</f>
        <v xml:space="preserve"> 00:00:57,724</v>
      </c>
      <c r="J4665" t="str">
        <f>IF(L4665="PAUSE",E4665,IF(anotacoes!G4669=conversao_anotacoes!C4665,conversao_anotacoes!C4665,conversao_anotacoes!D4665))</f>
        <v>MAMMADLI</v>
      </c>
      <c r="K4665" t="str">
        <f t="shared" si="144"/>
        <v>ODSUREN</v>
      </c>
      <c r="L4665" t="str">
        <f>UPPER(anotacoes!H4665)</f>
        <v>DISPLACEMENT</v>
      </c>
      <c r="M4665" t="str">
        <f>IF(OR(L4665="ATTACK",L4665="FINTA"),"&lt;TECNICA&gt;",UPPER(anotacoes!I4665))</f>
        <v>TRY TO GRIP WITH CONTACT</v>
      </c>
      <c r="N4665" t="str">
        <f>IF(OR(L4665="ATTACK",L4665="FINTA"),UPPER(anotacoes!I4665),"")</f>
        <v/>
      </c>
      <c r="O4665" s="6" t="str">
        <f>IF(anotacoes!N4665=0,"",anotacoes!N4665)</f>
        <v/>
      </c>
      <c r="P4665" t="str">
        <f>IF(anotacoes!M4665=0,"",UPPER(anotacoes!M4665))</f>
        <v/>
      </c>
      <c r="Q4665" t="str">
        <f t="shared" si="145"/>
        <v>INSERT INTO CONVERSAO_LUTA_ACAO (cd_conversao, id_luta, sequencia, momento_inicio, momento_fim, quem_faz, quem_sofre, acao_tipo, acao, tecnica, direcao, pontuacao) VALUES (1, 68, 15, TRIM(' 00:00:56,157'), TRIM(' 00:00:57,724'), 'MAMMADLI', 'ODSUREN', 'DISPLACEMENT', 'TRY TO GRIP WITH CONTACT', NULL, NULL, NULL)</v>
      </c>
      <c r="R4665" t="s">
        <v>10327</v>
      </c>
    </row>
    <row r="4666" spans="1:18" hidden="1" x14ac:dyDescent="0.25">
      <c r="A4666" s="7">
        <f>anotacoes!D4666</f>
        <v>40713</v>
      </c>
      <c r="B4666" t="str">
        <f>anotacoes!C4666</f>
        <v>GRAND SLAM RIO DE JANEIRO 2011</v>
      </c>
      <c r="C4666" t="str">
        <f>anotacoes!E4666</f>
        <v>MAMMADLI</v>
      </c>
      <c r="D4666" t="str">
        <f>anotacoes!F4666</f>
        <v>ODSUREN</v>
      </c>
      <c r="E4666" t="s">
        <v>10325</v>
      </c>
      <c r="F4666">
        <f>anotacoes!A4666</f>
        <v>68</v>
      </c>
      <c r="G4666">
        <f>anotacoes!B4666</f>
        <v>16</v>
      </c>
      <c r="H4666" t="str">
        <f>anotacoes!K4666</f>
        <v xml:space="preserve"> 00:00:57,724</v>
      </c>
      <c r="I4666" t="str">
        <f>anotacoes!L4666</f>
        <v xml:space="preserve"> 00:00:58,839</v>
      </c>
      <c r="J4666" t="str">
        <f>IF(L4666="PAUSE",E4666,IF(anotacoes!G4670=conversao_anotacoes!C4666,conversao_anotacoes!C4666,conversao_anotacoes!D4666))</f>
        <v>MAMMADLI</v>
      </c>
      <c r="K4666" t="str">
        <f t="shared" si="144"/>
        <v>ODSUREN</v>
      </c>
      <c r="L4666" t="str">
        <f>UPPER(anotacoes!H4666)</f>
        <v>GRIP TIME</v>
      </c>
      <c r="M4666" t="str">
        <f>IF(OR(L4666="ATTACK",L4666="FINTA"),"&lt;TECNICA&gt;",UPPER(anotacoes!I4666))</f>
        <v>RIGHT COLLAR</v>
      </c>
      <c r="N4666" t="str">
        <f>IF(OR(L4666="ATTACK",L4666="FINTA"),UPPER(anotacoes!I4666),"")</f>
        <v/>
      </c>
      <c r="O4666" s="6" t="str">
        <f>IF(anotacoes!N4666=0,"",anotacoes!N4666)</f>
        <v/>
      </c>
      <c r="P4666" t="str">
        <f>IF(anotacoes!M4666=0,"",UPPER(anotacoes!M4666))</f>
        <v/>
      </c>
      <c r="Q4666" t="str">
        <f t="shared" si="145"/>
        <v>INSERT INTO CONVERSAO_LUTA_ACAO (cd_conversao, id_luta, sequencia, momento_inicio, momento_fim, quem_faz, quem_sofre, acao_tipo, acao, tecnica, direcao, pontuacao) VALUES (1, 68, 16, TRIM(' 00:00:57,724'), TRIM(' 00:00:58,839'), 'MAMMADLI', 'ODSUREN', 'GRIP TIME', 'RIGHT COLLAR', NULL, NULL, NULL)</v>
      </c>
      <c r="R4666" t="s">
        <v>10327</v>
      </c>
    </row>
    <row r="4667" spans="1:18" hidden="1" x14ac:dyDescent="0.25">
      <c r="A4667" s="7">
        <f>anotacoes!D4667</f>
        <v>40713</v>
      </c>
      <c r="B4667" t="str">
        <f>anotacoes!C4667</f>
        <v>GRAND SLAM RIO DE JANEIRO 2011</v>
      </c>
      <c r="C4667" t="str">
        <f>anotacoes!E4667</f>
        <v>MAMMADLI</v>
      </c>
      <c r="D4667" t="str">
        <f>anotacoes!F4667</f>
        <v>ODSUREN</v>
      </c>
      <c r="E4667" t="s">
        <v>10325</v>
      </c>
      <c r="F4667">
        <f>anotacoes!A4667</f>
        <v>68</v>
      </c>
      <c r="G4667">
        <f>anotacoes!B4667</f>
        <v>17</v>
      </c>
      <c r="H4667" t="str">
        <f>anotacoes!K4667</f>
        <v xml:space="preserve"> 00:00:58,839</v>
      </c>
      <c r="I4667" t="str">
        <f>anotacoes!L4667</f>
        <v xml:space="preserve"> 00:00:58,839</v>
      </c>
      <c r="J4667" t="str">
        <f>IF(L4667="PAUSE",E4667,IF(anotacoes!G4671=conversao_anotacoes!C4667,conversao_anotacoes!C4667,conversao_anotacoes!D4667))</f>
        <v>MAMMADLI</v>
      </c>
      <c r="K4667" t="str">
        <f t="shared" si="144"/>
        <v>ODSUREN</v>
      </c>
      <c r="L4667" t="str">
        <f>UPPER(anotacoes!H4667)</f>
        <v>ATTACK</v>
      </c>
      <c r="M4667" t="str">
        <f>IF(OR(L4667="ATTACK",L4667="FINTA"),"&lt;TECNICA&gt;",UPPER(anotacoes!I4667))</f>
        <v>&lt;TECNICA&gt;</v>
      </c>
      <c r="N4667" t="str">
        <f>IF(OR(L4667="ATTACK",L4667="FINTA"),UPPER(anotacoes!I4667),"")</f>
        <v>DEASHI HARAI</v>
      </c>
      <c r="O4667" s="6">
        <f>IF(anotacoes!N4667=0,"",anotacoes!N4667)</f>
        <v>7</v>
      </c>
      <c r="P4667" t="str">
        <f>IF(anotacoes!M4667=0,"",UPPER(anotacoes!M4667))</f>
        <v/>
      </c>
      <c r="Q4667" t="str">
        <f t="shared" si="145"/>
        <v>INSERT INTO CONVERSAO_LUTA_ACAO (cd_conversao, id_luta, sequencia, momento_inicio, momento_fim, quem_faz, quem_sofre, acao_tipo, acao, tecnica, direcao, pontuacao) VALUES (1, 68, 17, TRIM(' 00:00:58,839'), TRIM(' 00:00:58,839'), 'MAMMADLI', 'ODSUREN', 'ATTACK', '&lt;TECNICA&gt;', 'DEASHI HARAI', 7, NULL)</v>
      </c>
      <c r="R4667" t="s">
        <v>10327</v>
      </c>
    </row>
    <row r="4668" spans="1:18" hidden="1" x14ac:dyDescent="0.25">
      <c r="A4668" s="7">
        <f>anotacoes!D4668</f>
        <v>40713</v>
      </c>
      <c r="B4668" t="str">
        <f>anotacoes!C4668</f>
        <v>GRAND SLAM RIO DE JANEIRO 2011</v>
      </c>
      <c r="C4668" t="str">
        <f>anotacoes!E4668</f>
        <v>MAMMADLI</v>
      </c>
      <c r="D4668" t="str">
        <f>anotacoes!F4668</f>
        <v>ODSUREN</v>
      </c>
      <c r="E4668" t="s">
        <v>10325</v>
      </c>
      <c r="F4668">
        <f>anotacoes!A4668</f>
        <v>68</v>
      </c>
      <c r="G4668">
        <f>anotacoes!B4668</f>
        <v>18</v>
      </c>
      <c r="H4668" t="str">
        <f>anotacoes!K4668</f>
        <v xml:space="preserve"> 00:00:58,839</v>
      </c>
      <c r="I4668" t="str">
        <f>anotacoes!L4668</f>
        <v xml:space="preserve"> 00:01:41,419</v>
      </c>
      <c r="J4668" t="str">
        <f>IF(L4668="PAUSE",E4668,IF(anotacoes!G4672=conversao_anotacoes!C4668,conversao_anotacoes!C4668,conversao_anotacoes!D4668))</f>
        <v>MAMMADLI</v>
      </c>
      <c r="K4668" t="str">
        <f t="shared" si="144"/>
        <v>ODSUREN</v>
      </c>
      <c r="L4668" t="str">
        <f>UPPER(anotacoes!H4668)</f>
        <v>GRIP TIME</v>
      </c>
      <c r="M4668" t="str">
        <f>IF(OR(L4668="ATTACK",L4668="FINTA"),"&lt;TECNICA&gt;",UPPER(anotacoes!I4668))</f>
        <v>LEFT BACK RIGHT SLEEVE</v>
      </c>
      <c r="N4668" t="str">
        <f>IF(OR(L4668="ATTACK",L4668="FINTA"),UPPER(anotacoes!I4668),"")</f>
        <v/>
      </c>
      <c r="O4668" s="6" t="str">
        <f>IF(anotacoes!N4668=0,"",anotacoes!N4668)</f>
        <v/>
      </c>
      <c r="P4668" t="str">
        <f>IF(anotacoes!M4668=0,"",UPPER(anotacoes!M4668))</f>
        <v/>
      </c>
      <c r="Q4668" t="str">
        <f t="shared" si="145"/>
        <v>INSERT INTO CONVERSAO_LUTA_ACAO (cd_conversao, id_luta, sequencia, momento_inicio, momento_fim, quem_faz, quem_sofre, acao_tipo, acao, tecnica, direcao, pontuacao) VALUES (1, 68, 18, TRIM(' 00:00:58,839'), TRIM(' 00:01:41,419'), 'MAMMADLI', 'ODSUREN', 'GRIP TIME', 'LEFT BACK RIGHT SLEEVE', NULL, NULL, NULL)</v>
      </c>
      <c r="R4668" t="s">
        <v>10327</v>
      </c>
    </row>
    <row r="4669" spans="1:18" hidden="1" x14ac:dyDescent="0.25">
      <c r="A4669" s="7">
        <f>anotacoes!D4669</f>
        <v>40713</v>
      </c>
      <c r="B4669" t="str">
        <f>anotacoes!C4669</f>
        <v>GRAND SLAM RIO DE JANEIRO 2011</v>
      </c>
      <c r="C4669" t="str">
        <f>anotacoes!E4669</f>
        <v>MAMMADLI</v>
      </c>
      <c r="D4669" t="str">
        <f>anotacoes!F4669</f>
        <v>ODSUREN</v>
      </c>
      <c r="E4669" t="s">
        <v>10325</v>
      </c>
      <c r="F4669">
        <f>anotacoes!A4669</f>
        <v>68</v>
      </c>
      <c r="G4669">
        <f>anotacoes!B4669</f>
        <v>19</v>
      </c>
      <c r="H4669" t="str">
        <f>anotacoes!K4669</f>
        <v xml:space="preserve"> 00:01:41,419</v>
      </c>
      <c r="I4669" t="str">
        <f>anotacoes!L4669</f>
        <v xml:space="preserve"> 00:01:41,419</v>
      </c>
      <c r="J4669" t="str">
        <f>IF(L4669="PAUSE",E4669,IF(anotacoes!G4673=conversao_anotacoes!C4669,conversao_anotacoes!C4669,conversao_anotacoes!D4669))</f>
        <v>MAMMADLI</v>
      </c>
      <c r="K4669" t="str">
        <f t="shared" si="144"/>
        <v>ODSUREN</v>
      </c>
      <c r="L4669" t="str">
        <f>UPPER(anotacoes!H4669)</f>
        <v>ATTACK</v>
      </c>
      <c r="M4669" t="str">
        <f>IF(OR(L4669="ATTACK",L4669="FINTA"),"&lt;TECNICA&gt;",UPPER(anotacoes!I4669))</f>
        <v>&lt;TECNICA&gt;</v>
      </c>
      <c r="N4669" t="str">
        <f>IF(OR(L4669="ATTACK",L4669="FINTA"),UPPER(anotacoes!I4669),"")</f>
        <v>KOUCHI GARI</v>
      </c>
      <c r="O4669" s="6">
        <f>IF(anotacoes!N4669=0,"",anotacoes!N4669)</f>
        <v>7</v>
      </c>
      <c r="P4669" t="str">
        <f>IF(anotacoes!M4669=0,"",UPPER(anotacoes!M4669))</f>
        <v/>
      </c>
      <c r="Q4669" t="str">
        <f t="shared" si="145"/>
        <v>INSERT INTO CONVERSAO_LUTA_ACAO (cd_conversao, id_luta, sequencia, momento_inicio, momento_fim, quem_faz, quem_sofre, acao_tipo, acao, tecnica, direcao, pontuacao) VALUES (1, 68, 19, TRIM(' 00:01:41,419'), TRIM(' 00:01:41,419'), 'MAMMADLI', 'ODSUREN', 'ATTACK', '&lt;TECNICA&gt;', 'KOUCHI GARI', 7, NULL)</v>
      </c>
      <c r="R4669" t="s">
        <v>10327</v>
      </c>
    </row>
    <row r="4670" spans="1:18" hidden="1" x14ac:dyDescent="0.25">
      <c r="A4670" s="7">
        <f>anotacoes!D4670</f>
        <v>40713</v>
      </c>
      <c r="B4670" t="str">
        <f>anotacoes!C4670</f>
        <v>GRAND SLAM RIO DE JANEIRO 2011</v>
      </c>
      <c r="C4670" t="str">
        <f>anotacoes!E4670</f>
        <v>MAMMADLI</v>
      </c>
      <c r="D4670" t="str">
        <f>anotacoes!F4670</f>
        <v>ODSUREN</v>
      </c>
      <c r="E4670" t="s">
        <v>10325</v>
      </c>
      <c r="F4670">
        <f>anotacoes!A4670</f>
        <v>68</v>
      </c>
      <c r="G4670">
        <f>anotacoes!B4670</f>
        <v>20</v>
      </c>
      <c r="H4670" t="str">
        <f>anotacoes!K4670</f>
        <v xml:space="preserve"> 00:01:41,419</v>
      </c>
      <c r="I4670" t="str">
        <f>anotacoes!L4670</f>
        <v xml:space="preserve"> 00:01:44,659</v>
      </c>
      <c r="J4670" t="str">
        <f>IF(L4670="PAUSE",E4670,IF(anotacoes!G4674=conversao_anotacoes!C4670,conversao_anotacoes!C4670,conversao_anotacoes!D4670))</f>
        <v>MAMMADLI</v>
      </c>
      <c r="K4670" t="str">
        <f t="shared" si="144"/>
        <v>ODSUREN</v>
      </c>
      <c r="L4670" t="str">
        <f>UPPER(anotacoes!H4670)</f>
        <v>GRIP TIME</v>
      </c>
      <c r="M4670" t="str">
        <f>IF(OR(L4670="ATTACK",L4670="FINTA"),"&lt;TECNICA&gt;",UPPER(anotacoes!I4670))</f>
        <v>LEFT BACK RIGHT SLEEVE</v>
      </c>
      <c r="N4670" t="str">
        <f>IF(OR(L4670="ATTACK",L4670="FINTA"),UPPER(anotacoes!I4670),"")</f>
        <v/>
      </c>
      <c r="O4670" s="6" t="str">
        <f>IF(anotacoes!N4670=0,"",anotacoes!N4670)</f>
        <v/>
      </c>
      <c r="P4670" t="str">
        <f>IF(anotacoes!M4670=0,"",UPPER(anotacoes!M4670))</f>
        <v/>
      </c>
      <c r="Q4670" t="str">
        <f t="shared" si="145"/>
        <v>INSERT INTO CONVERSAO_LUTA_ACAO (cd_conversao, id_luta, sequencia, momento_inicio, momento_fim, quem_faz, quem_sofre, acao_tipo, acao, tecnica, direcao, pontuacao) VALUES (1, 68, 20, TRIM(' 00:01:41,419'), TRIM(' 00:01:44,659'), 'MAMMADLI', 'ODSUREN', 'GRIP TIME', 'LEFT BACK RIGHT SLEEVE', NULL, NULL, NULL)</v>
      </c>
      <c r="R4670" t="s">
        <v>10327</v>
      </c>
    </row>
    <row r="4671" spans="1:18" hidden="1" x14ac:dyDescent="0.25">
      <c r="A4671" s="7">
        <f>anotacoes!D4671</f>
        <v>40713</v>
      </c>
      <c r="B4671" t="str">
        <f>anotacoes!C4671</f>
        <v>GRAND SLAM RIO DE JANEIRO 2011</v>
      </c>
      <c r="C4671" t="str">
        <f>anotacoes!E4671</f>
        <v>MAMMADLI</v>
      </c>
      <c r="D4671" t="str">
        <f>anotacoes!F4671</f>
        <v>ODSUREN</v>
      </c>
      <c r="E4671" t="s">
        <v>10325</v>
      </c>
      <c r="F4671">
        <f>anotacoes!A4671</f>
        <v>68</v>
      </c>
      <c r="G4671">
        <f>anotacoes!B4671</f>
        <v>21</v>
      </c>
      <c r="H4671" t="str">
        <f>anotacoes!K4671</f>
        <v xml:space="preserve"> 00:01:44,659</v>
      </c>
      <c r="I4671" t="str">
        <f>anotacoes!L4671</f>
        <v xml:space="preserve"> 00:01:51,968</v>
      </c>
      <c r="J4671" t="str">
        <f>IF(L4671="PAUSE",E4671,IF(anotacoes!G4675=conversao_anotacoes!C4671,conversao_anotacoes!C4671,conversao_anotacoes!D4671))</f>
        <v>&lt;ARBITRO_DESCONHECIDO&gt;</v>
      </c>
      <c r="K4671" t="str">
        <f t="shared" si="144"/>
        <v/>
      </c>
      <c r="L4671" t="str">
        <f>UPPER(anotacoes!H4671)</f>
        <v>PAUSE</v>
      </c>
      <c r="M4671" t="str">
        <f>IF(OR(L4671="ATTACK",L4671="FINTA"),"&lt;TECNICA&gt;",UPPER(anotacoes!I4671))</f>
        <v>SHIDO WITHOUT SCORE</v>
      </c>
      <c r="N4671" t="str">
        <f>IF(OR(L4671="ATTACK",L4671="FINTA"),UPPER(anotacoes!I4671),"")</f>
        <v/>
      </c>
      <c r="O4671" s="6" t="str">
        <f>IF(anotacoes!N4671=0,"",anotacoes!N4671)</f>
        <v/>
      </c>
      <c r="P4671" t="str">
        <f>IF(anotacoes!M4671=0,"",UPPER(anotacoes!M4671))</f>
        <v/>
      </c>
      <c r="Q4671" t="str">
        <f t="shared" si="145"/>
        <v>INSERT INTO CONVERSAO_LUTA_ACAO (cd_conversao, id_luta, sequencia, momento_inicio, momento_fim, quem_faz, quem_sofre, acao_tipo, acao, tecnica, direcao, pontuacao) VALUES (1, 68, 21, TRIM(' 00:01:44,659'), TRIM(' 00:01:51,968'), '&lt;ARBITRO_DESCONHECIDO&gt;', '', 'PAUSE', 'SHIDO WITHOUT SCORE', NULL, NULL, NULL)</v>
      </c>
      <c r="R4671" t="s">
        <v>10327</v>
      </c>
    </row>
    <row r="4672" spans="1:18" hidden="1" x14ac:dyDescent="0.25">
      <c r="A4672" s="7">
        <f>anotacoes!D4672</f>
        <v>40713</v>
      </c>
      <c r="B4672" t="str">
        <f>anotacoes!C4672</f>
        <v>GRAND SLAM RIO DE JANEIRO 2011</v>
      </c>
      <c r="C4672" t="str">
        <f>anotacoes!E4672</f>
        <v>MAMMADLI</v>
      </c>
      <c r="D4672" t="str">
        <f>anotacoes!F4672</f>
        <v>ODSUREN</v>
      </c>
      <c r="E4672" t="s">
        <v>10325</v>
      </c>
      <c r="F4672">
        <f>anotacoes!A4672</f>
        <v>68</v>
      </c>
      <c r="G4672">
        <f>anotacoes!B4672</f>
        <v>22</v>
      </c>
      <c r="H4672" t="str">
        <f>anotacoes!K4672</f>
        <v xml:space="preserve"> 00:01:51,968</v>
      </c>
      <c r="I4672" t="str">
        <f>anotacoes!L4672</f>
        <v xml:space="preserve"> 00:01:59,578</v>
      </c>
      <c r="J4672" t="str">
        <f>IF(L4672="PAUSE",E4672,IF(anotacoes!G4676=conversao_anotacoes!C4672,conversao_anotacoes!C4672,conversao_anotacoes!D4672))</f>
        <v>MAMMADLI</v>
      </c>
      <c r="K4672" t="str">
        <f t="shared" si="144"/>
        <v>ODSUREN</v>
      </c>
      <c r="L4672" t="str">
        <f>UPPER(anotacoes!H4672)</f>
        <v>DISPLACEMENT</v>
      </c>
      <c r="M4672" t="str">
        <f>IF(OR(L4672="ATTACK",L4672="FINTA"),"&lt;TECNICA&gt;",UPPER(anotacoes!I4672))</f>
        <v>2-3 STEP HESITANT RIGHT</v>
      </c>
      <c r="N4672" t="str">
        <f>IF(OR(L4672="ATTACK",L4672="FINTA"),UPPER(anotacoes!I4672),"")</f>
        <v/>
      </c>
      <c r="O4672" s="6" t="str">
        <f>IF(anotacoes!N4672=0,"",anotacoes!N4672)</f>
        <v/>
      </c>
      <c r="P4672" t="str">
        <f>IF(anotacoes!M4672=0,"",UPPER(anotacoes!M4672))</f>
        <v/>
      </c>
      <c r="Q4672" t="str">
        <f t="shared" si="145"/>
        <v>INSERT INTO CONVERSAO_LUTA_ACAO (cd_conversao, id_luta, sequencia, momento_inicio, momento_fim, quem_faz, quem_sofre, acao_tipo, acao, tecnica, direcao, pontuacao) VALUES (1, 68, 22, TRIM(' 00:01:51,968'), TRIM(' 00:01:59,578'), 'MAMMADLI', 'ODSUREN', 'DISPLACEMENT', '2-3 STEP HESITANT RIGHT', NULL, NULL, NULL)</v>
      </c>
      <c r="R4672" t="s">
        <v>10327</v>
      </c>
    </row>
    <row r="4673" spans="1:18" hidden="1" x14ac:dyDescent="0.25">
      <c r="A4673" s="7">
        <f>anotacoes!D4673</f>
        <v>40713</v>
      </c>
      <c r="B4673" t="str">
        <f>anotacoes!C4673</f>
        <v>GRAND SLAM RIO DE JANEIRO 2011</v>
      </c>
      <c r="C4673" t="str">
        <f>anotacoes!E4673</f>
        <v>MAMMADLI</v>
      </c>
      <c r="D4673" t="str">
        <f>anotacoes!F4673</f>
        <v>ODSUREN</v>
      </c>
      <c r="E4673" t="s">
        <v>10325</v>
      </c>
      <c r="F4673">
        <f>anotacoes!A4673</f>
        <v>68</v>
      </c>
      <c r="G4673">
        <f>anotacoes!B4673</f>
        <v>23</v>
      </c>
      <c r="H4673" t="str">
        <f>anotacoes!K4673</f>
        <v xml:space="preserve"> 00:01:59,578</v>
      </c>
      <c r="I4673" t="str">
        <f>anotacoes!L4673</f>
        <v xml:space="preserve"> 00:02:00,515</v>
      </c>
      <c r="J4673" t="str">
        <f>IF(L4673="PAUSE",E4673,IF(anotacoes!G4677=conversao_anotacoes!C4673,conversao_anotacoes!C4673,conversao_anotacoes!D4673))</f>
        <v>MAMMADLI</v>
      </c>
      <c r="K4673" t="str">
        <f t="shared" si="144"/>
        <v>ODSUREN</v>
      </c>
      <c r="L4673" t="str">
        <f>UPPER(anotacoes!H4673)</f>
        <v>GRIP TIME</v>
      </c>
      <c r="M4673" t="str">
        <f>IF(OR(L4673="ATTACK",L4673="FINTA"),"&lt;TECNICA&gt;",UPPER(anotacoes!I4673))</f>
        <v>LEFT COLLAR</v>
      </c>
      <c r="N4673" t="str">
        <f>IF(OR(L4673="ATTACK",L4673="FINTA"),UPPER(anotacoes!I4673),"")</f>
        <v/>
      </c>
      <c r="O4673" s="6" t="str">
        <f>IF(anotacoes!N4673=0,"",anotacoes!N4673)</f>
        <v/>
      </c>
      <c r="P4673" t="str">
        <f>IF(anotacoes!M4673=0,"",UPPER(anotacoes!M4673))</f>
        <v/>
      </c>
      <c r="Q4673" t="str">
        <f t="shared" si="145"/>
        <v>INSERT INTO CONVERSAO_LUTA_ACAO (cd_conversao, id_luta, sequencia, momento_inicio, momento_fim, quem_faz, quem_sofre, acao_tipo, acao, tecnica, direcao, pontuacao) VALUES (1, 68, 23, TRIM(' 00:01:59,578'), TRIM(' 00:02:00,515'), 'MAMMADLI', 'ODSUREN', 'GRIP TIME', 'LEFT COLLAR', NULL, NULL, NULL)</v>
      </c>
      <c r="R4673" t="s">
        <v>10327</v>
      </c>
    </row>
    <row r="4674" spans="1:18" hidden="1" x14ac:dyDescent="0.25">
      <c r="A4674" s="7">
        <f>anotacoes!D4674</f>
        <v>40713</v>
      </c>
      <c r="B4674" t="str">
        <f>anotacoes!C4674</f>
        <v>GRAND SLAM RIO DE JANEIRO 2011</v>
      </c>
      <c r="C4674" t="str">
        <f>anotacoes!E4674</f>
        <v>MAMMADLI</v>
      </c>
      <c r="D4674" t="str">
        <f>anotacoes!F4674</f>
        <v>ODSUREN</v>
      </c>
      <c r="E4674" t="s">
        <v>10325</v>
      </c>
      <c r="F4674">
        <f>anotacoes!A4674</f>
        <v>68</v>
      </c>
      <c r="G4674">
        <f>anotacoes!B4674</f>
        <v>24</v>
      </c>
      <c r="H4674" t="str">
        <f>anotacoes!K4674</f>
        <v xml:space="preserve"> 00:02:00,515</v>
      </c>
      <c r="I4674" t="str">
        <f>anotacoes!L4674</f>
        <v xml:space="preserve"> 00:02:00,756</v>
      </c>
      <c r="J4674" t="str">
        <f>IF(L4674="PAUSE",E4674,IF(anotacoes!G4678=conversao_anotacoes!C4674,conversao_anotacoes!C4674,conversao_anotacoes!D4674))</f>
        <v>MAMMADLI</v>
      </c>
      <c r="K4674" t="str">
        <f t="shared" si="144"/>
        <v>ODSUREN</v>
      </c>
      <c r="L4674" t="str">
        <f>UPPER(anotacoes!H4674)</f>
        <v>ATTACK</v>
      </c>
      <c r="M4674" t="str">
        <f>IF(OR(L4674="ATTACK",L4674="FINTA"),"&lt;TECNICA&gt;",UPPER(anotacoes!I4674))</f>
        <v>&lt;TECNICA&gt;</v>
      </c>
      <c r="N4674" t="str">
        <f>IF(OR(L4674="ATTACK",L4674="FINTA"),UPPER(anotacoes!I4674),"")</f>
        <v>DEASHI HARAI</v>
      </c>
      <c r="O4674" s="6">
        <f>IF(anotacoes!N4674=0,"",anotacoes!N4674)</f>
        <v>3</v>
      </c>
      <c r="P4674" t="str">
        <f>IF(anotacoes!M4674=0,"",UPPER(anotacoes!M4674))</f>
        <v/>
      </c>
      <c r="Q4674" t="str">
        <f t="shared" si="145"/>
        <v>INSERT INTO CONVERSAO_LUTA_ACAO (cd_conversao, id_luta, sequencia, momento_inicio, momento_fim, quem_faz, quem_sofre, acao_tipo, acao, tecnica, direcao, pontuacao) VALUES (1, 68, 24, TRIM(' 00:02:00,515'), TRIM(' 00:02:00,756'), 'MAMMADLI', 'ODSUREN', 'ATTACK', '&lt;TECNICA&gt;', 'DEASHI HARAI', 3, NULL)</v>
      </c>
      <c r="R4674" t="s">
        <v>10327</v>
      </c>
    </row>
    <row r="4675" spans="1:18" hidden="1" x14ac:dyDescent="0.25">
      <c r="A4675" s="7">
        <f>anotacoes!D4675</f>
        <v>40713</v>
      </c>
      <c r="B4675" t="str">
        <f>anotacoes!C4675</f>
        <v>GRAND SLAM RIO DE JANEIRO 2011</v>
      </c>
      <c r="C4675" t="str">
        <f>anotacoes!E4675</f>
        <v>MAMMADLI</v>
      </c>
      <c r="D4675" t="str">
        <f>anotacoes!F4675</f>
        <v>ODSUREN</v>
      </c>
      <c r="E4675" t="s">
        <v>10325</v>
      </c>
      <c r="F4675">
        <f>anotacoes!A4675</f>
        <v>68</v>
      </c>
      <c r="G4675">
        <f>anotacoes!B4675</f>
        <v>25</v>
      </c>
      <c r="H4675" t="str">
        <f>anotacoes!K4675</f>
        <v xml:space="preserve"> 00:02:00,756</v>
      </c>
      <c r="I4675" t="str">
        <f>anotacoes!L4675</f>
        <v xml:space="preserve"> 00:02:02,133</v>
      </c>
      <c r="J4675" t="str">
        <f>IF(L4675="PAUSE",E4675,IF(anotacoes!G4679=conversao_anotacoes!C4675,conversao_anotacoes!C4675,conversao_anotacoes!D4675))</f>
        <v>MAMMADLI</v>
      </c>
      <c r="K4675" t="str">
        <f t="shared" ref="K4675:K4738" si="146">IF(J4675=E4675,"",IF(J4675=C4675,D4675,C4675))</f>
        <v>ODSUREN</v>
      </c>
      <c r="L4675" t="str">
        <f>UPPER(anotacoes!H4675)</f>
        <v>GRIP TIME</v>
      </c>
      <c r="M4675" t="str">
        <f>IF(OR(L4675="ATTACK",L4675="FINTA"),"&lt;TECNICA&gt;",UPPER(anotacoes!I4675))</f>
        <v>LEFT COLLAR</v>
      </c>
      <c r="N4675" t="str">
        <f>IF(OR(L4675="ATTACK",L4675="FINTA"),UPPER(anotacoes!I4675),"")</f>
        <v/>
      </c>
      <c r="O4675" s="6" t="str">
        <f>IF(anotacoes!N4675=0,"",anotacoes!N4675)</f>
        <v/>
      </c>
      <c r="P4675" t="str">
        <f>IF(anotacoes!M4675=0,"",UPPER(anotacoes!M4675))</f>
        <v/>
      </c>
      <c r="Q4675" t="str">
        <f t="shared" ref="Q4675:Q4738" si="147">CONCATENATE("INSERT INTO CONVERSAO_LUTA_ACAO (cd_conversao, id_luta, sequencia, momento_inicio, momento_fim, quem_faz, quem_sofre, acao_tipo, acao, tecnica, direcao, pontuacao) VALUES (1, ",F4675,", ",G4675,", ","TRIM('",H4675,"')",", ","TRIM('",I4675,"')",", ","'",J4675,"'",", ","'",K4675,"'",", ","'",L4675,"'",", ","'",M4675,"'",", ",IF(N4675="","NULL",CONCATENATE("'",N4675,"'")),", ",IF(O4675="","NULL",O4675),", ",IF(P4675="","NULL",CONCATENATE("'",P4675,"'")),")")</f>
        <v>INSERT INTO CONVERSAO_LUTA_ACAO (cd_conversao, id_luta, sequencia, momento_inicio, momento_fim, quem_faz, quem_sofre, acao_tipo, acao, tecnica, direcao, pontuacao) VALUES (1, 68, 25, TRIM(' 00:02:00,756'), TRIM(' 00:02:02,133'), 'MAMMADLI', 'ODSUREN', 'GRIP TIME', 'LEFT COLLAR', NULL, NULL, NULL)</v>
      </c>
      <c r="R4675" t="s">
        <v>10327</v>
      </c>
    </row>
    <row r="4676" spans="1:18" hidden="1" x14ac:dyDescent="0.25">
      <c r="A4676" s="7">
        <f>anotacoes!D4676</f>
        <v>40713</v>
      </c>
      <c r="B4676" t="str">
        <f>anotacoes!C4676</f>
        <v>GRAND SLAM RIO DE JANEIRO 2011</v>
      </c>
      <c r="C4676" t="str">
        <f>anotacoes!E4676</f>
        <v>MAMMADLI</v>
      </c>
      <c r="D4676" t="str">
        <f>anotacoes!F4676</f>
        <v>ODSUREN</v>
      </c>
      <c r="E4676" t="s">
        <v>10325</v>
      </c>
      <c r="F4676">
        <f>anotacoes!A4676</f>
        <v>68</v>
      </c>
      <c r="G4676">
        <f>anotacoes!B4676</f>
        <v>26</v>
      </c>
      <c r="H4676" t="str">
        <f>anotacoes!K4676</f>
        <v xml:space="preserve"> 00:02:02,133</v>
      </c>
      <c r="I4676" t="str">
        <f>anotacoes!L4676</f>
        <v xml:space="preserve"> 00:02:04,139</v>
      </c>
      <c r="J4676" t="str">
        <f>IF(L4676="PAUSE",E4676,IF(anotacoes!G4680=conversao_anotacoes!C4676,conversao_anotacoes!C4676,conversao_anotacoes!D4676))</f>
        <v>MAMMADLI</v>
      </c>
      <c r="K4676" t="str">
        <f t="shared" si="146"/>
        <v>ODSUREN</v>
      </c>
      <c r="L4676" t="str">
        <f>UPPER(anotacoes!H4676)</f>
        <v>GRIP TIME</v>
      </c>
      <c r="M4676" t="str">
        <f>IF(OR(L4676="ATTACK",L4676="FINTA"),"&lt;TECNICA&gt;",UPPER(anotacoes!I4676))</f>
        <v>LEFT COLLAR RIGHT SLEEVE</v>
      </c>
      <c r="N4676" t="str">
        <f>IF(OR(L4676="ATTACK",L4676="FINTA"),UPPER(anotacoes!I4676),"")</f>
        <v/>
      </c>
      <c r="O4676" s="6" t="str">
        <f>IF(anotacoes!N4676=0,"",anotacoes!N4676)</f>
        <v/>
      </c>
      <c r="P4676" t="str">
        <f>IF(anotacoes!M4676=0,"",UPPER(anotacoes!M4676))</f>
        <v/>
      </c>
      <c r="Q4676" t="str">
        <f t="shared" si="147"/>
        <v>INSERT INTO CONVERSAO_LUTA_ACAO (cd_conversao, id_luta, sequencia, momento_inicio, momento_fim, quem_faz, quem_sofre, acao_tipo, acao, tecnica, direcao, pontuacao) VALUES (1, 68, 26, TRIM(' 00:02:02,133'), TRIM(' 00:02:04,139'), 'MAMMADLI', 'ODSUREN', 'GRIP TIME', 'LEFT COLLAR RIGHT SLEEVE', NULL, NULL, NULL)</v>
      </c>
      <c r="R4676" t="s">
        <v>10327</v>
      </c>
    </row>
    <row r="4677" spans="1:18" hidden="1" x14ac:dyDescent="0.25">
      <c r="A4677" s="7">
        <f>anotacoes!D4677</f>
        <v>40713</v>
      </c>
      <c r="B4677" t="str">
        <f>anotacoes!C4677</f>
        <v>GRAND SLAM RIO DE JANEIRO 2011</v>
      </c>
      <c r="C4677" t="str">
        <f>anotacoes!E4677</f>
        <v>MAMMADLI</v>
      </c>
      <c r="D4677" t="str">
        <f>anotacoes!F4677</f>
        <v>ODSUREN</v>
      </c>
      <c r="E4677" t="s">
        <v>10325</v>
      </c>
      <c r="F4677">
        <f>anotacoes!A4677</f>
        <v>68</v>
      </c>
      <c r="G4677">
        <f>anotacoes!B4677</f>
        <v>27</v>
      </c>
      <c r="H4677" t="str">
        <f>anotacoes!K4677</f>
        <v xml:space="preserve"> 00:02:04,139</v>
      </c>
      <c r="I4677" t="str">
        <f>anotacoes!L4677</f>
        <v xml:space="preserve"> 00:02:11,276</v>
      </c>
      <c r="J4677" t="str">
        <f>IF(L4677="PAUSE",E4677,IF(anotacoes!G4681=conversao_anotacoes!C4677,conversao_anotacoes!C4677,conversao_anotacoes!D4677))</f>
        <v>&lt;ARBITRO_DESCONHECIDO&gt;</v>
      </c>
      <c r="K4677" t="str">
        <f t="shared" si="146"/>
        <v/>
      </c>
      <c r="L4677" t="str">
        <f>UPPER(anotacoes!H4677)</f>
        <v>PAUSE</v>
      </c>
      <c r="M4677" t="str">
        <f>IF(OR(L4677="ATTACK",L4677="FINTA"),"&lt;TECNICA&gt;",UPPER(anotacoes!I4677))</f>
        <v>&lt;NAO_CLASSIFICADO&gt;</v>
      </c>
      <c r="N4677" t="str">
        <f>IF(OR(L4677="ATTACK",L4677="FINTA"),UPPER(anotacoes!I4677),"")</f>
        <v/>
      </c>
      <c r="O4677" s="6" t="str">
        <f>IF(anotacoes!N4677=0,"",anotacoes!N4677)</f>
        <v/>
      </c>
      <c r="P4677" t="str">
        <f>IF(anotacoes!M4677=0,"",UPPER(anotacoes!M4677))</f>
        <v/>
      </c>
      <c r="Q4677" t="str">
        <f t="shared" si="147"/>
        <v>INSERT INTO CONVERSAO_LUTA_ACAO (cd_conversao, id_luta, sequencia, momento_inicio, momento_fim, quem_faz, quem_sofre, acao_tipo, acao, tecnica, direcao, pontuacao) VALUES (1, 68, 27, TRIM(' 00:02:04,139'), TRIM(' 00:02:11,276'), '&lt;ARBITRO_DESCONHECIDO&gt;', '', 'PAUSE', '&lt;NAO_CLASSIFICADO&gt;', NULL, NULL, NULL)</v>
      </c>
      <c r="R4677" t="s">
        <v>10327</v>
      </c>
    </row>
    <row r="4678" spans="1:18" hidden="1" x14ac:dyDescent="0.25">
      <c r="A4678" s="7">
        <f>anotacoes!D4678</f>
        <v>40713</v>
      </c>
      <c r="B4678" t="str">
        <f>anotacoes!C4678</f>
        <v>GRAND SLAM RIO DE JANEIRO 2011</v>
      </c>
      <c r="C4678" t="str">
        <f>anotacoes!E4678</f>
        <v>MAMMADLI</v>
      </c>
      <c r="D4678" t="str">
        <f>anotacoes!F4678</f>
        <v>ODSUREN</v>
      </c>
      <c r="E4678" t="s">
        <v>10325</v>
      </c>
      <c r="F4678">
        <f>anotacoes!A4678</f>
        <v>68</v>
      </c>
      <c r="G4678">
        <f>anotacoes!B4678</f>
        <v>28</v>
      </c>
      <c r="H4678" t="str">
        <f>anotacoes!K4678</f>
        <v xml:space="preserve"> 00:02:11,456</v>
      </c>
      <c r="I4678" t="str">
        <f>anotacoes!L4678</f>
        <v xml:space="preserve"> 00:02:15,262</v>
      </c>
      <c r="J4678" t="str">
        <f>IF(L4678="PAUSE",E4678,IF(anotacoes!G4682=conversao_anotacoes!C4678,conversao_anotacoes!C4678,conversao_anotacoes!D4678))</f>
        <v>MAMMADLI</v>
      </c>
      <c r="K4678" t="str">
        <f t="shared" si="146"/>
        <v>ODSUREN</v>
      </c>
      <c r="L4678" t="str">
        <f>UPPER(anotacoes!H4678)</f>
        <v>DISPLACEMENT</v>
      </c>
      <c r="M4678" t="str">
        <f>IF(OR(L4678="ATTACK",L4678="FINTA"),"&lt;TECNICA&gt;",UPPER(anotacoes!I4678))</f>
        <v>CIRCULAR LEFT</v>
      </c>
      <c r="N4678" t="str">
        <f>IF(OR(L4678="ATTACK",L4678="FINTA"),UPPER(anotacoes!I4678),"")</f>
        <v/>
      </c>
      <c r="O4678" s="6" t="str">
        <f>IF(anotacoes!N4678=0,"",anotacoes!N4678)</f>
        <v/>
      </c>
      <c r="P4678" t="str">
        <f>IF(anotacoes!M4678=0,"",UPPER(anotacoes!M4678))</f>
        <v/>
      </c>
      <c r="Q4678" t="str">
        <f t="shared" si="147"/>
        <v>INSERT INTO CONVERSAO_LUTA_ACAO (cd_conversao, id_luta, sequencia, momento_inicio, momento_fim, quem_faz, quem_sofre, acao_tipo, acao, tecnica, direcao, pontuacao) VALUES (1, 68, 28, TRIM(' 00:02:11,456'), TRIM(' 00:02:15,262'), 'MAMMADLI', 'ODSUREN', 'DISPLACEMENT', 'CIRCULAR LEFT', NULL, NULL, NULL)</v>
      </c>
      <c r="R4678" t="s">
        <v>10327</v>
      </c>
    </row>
    <row r="4679" spans="1:18" hidden="1" x14ac:dyDescent="0.25">
      <c r="A4679" s="7">
        <f>anotacoes!D4679</f>
        <v>40713</v>
      </c>
      <c r="B4679" t="str">
        <f>anotacoes!C4679</f>
        <v>GRAND SLAM RIO DE JANEIRO 2011</v>
      </c>
      <c r="C4679" t="str">
        <f>anotacoes!E4679</f>
        <v>MAMMADLI</v>
      </c>
      <c r="D4679" t="str">
        <f>anotacoes!F4679</f>
        <v>ODSUREN</v>
      </c>
      <c r="E4679" t="s">
        <v>10325</v>
      </c>
      <c r="F4679">
        <f>anotacoes!A4679</f>
        <v>68</v>
      </c>
      <c r="G4679">
        <f>anotacoes!B4679</f>
        <v>29</v>
      </c>
      <c r="H4679" t="str">
        <f>anotacoes!K4679</f>
        <v xml:space="preserve"> 00:02:15,262</v>
      </c>
      <c r="I4679" t="str">
        <f>anotacoes!L4679</f>
        <v xml:space="preserve"> 00:02:17,040</v>
      </c>
      <c r="J4679" t="str">
        <f>IF(L4679="PAUSE",E4679,IF(anotacoes!G4683=conversao_anotacoes!C4679,conversao_anotacoes!C4679,conversao_anotacoes!D4679))</f>
        <v>MAMMADLI</v>
      </c>
      <c r="K4679" t="str">
        <f t="shared" si="146"/>
        <v>ODSUREN</v>
      </c>
      <c r="L4679" t="str">
        <f>UPPER(anotacoes!H4679)</f>
        <v>DISPLACEMENT</v>
      </c>
      <c r="M4679" t="str">
        <f>IF(OR(L4679="ATTACK",L4679="FINTA"),"&lt;TECNICA&gt;",UPPER(anotacoes!I4679))</f>
        <v>2-3 STEP HESITANT RIGHT</v>
      </c>
      <c r="N4679" t="str">
        <f>IF(OR(L4679="ATTACK",L4679="FINTA"),UPPER(anotacoes!I4679),"")</f>
        <v/>
      </c>
      <c r="O4679" s="6" t="str">
        <f>IF(anotacoes!N4679=0,"",anotacoes!N4679)</f>
        <v/>
      </c>
      <c r="P4679" t="str">
        <f>IF(anotacoes!M4679=0,"",UPPER(anotacoes!M4679))</f>
        <v/>
      </c>
      <c r="Q4679" t="str">
        <f t="shared" si="147"/>
        <v>INSERT INTO CONVERSAO_LUTA_ACAO (cd_conversao, id_luta, sequencia, momento_inicio, momento_fim, quem_faz, quem_sofre, acao_tipo, acao, tecnica, direcao, pontuacao) VALUES (1, 68, 29, TRIM(' 00:02:15,262'), TRIM(' 00:02:17,040'), 'MAMMADLI', 'ODSUREN', 'DISPLACEMENT', '2-3 STEP HESITANT RIGHT', NULL, NULL, NULL)</v>
      </c>
      <c r="R4679" t="s">
        <v>10327</v>
      </c>
    </row>
    <row r="4680" spans="1:18" hidden="1" x14ac:dyDescent="0.25">
      <c r="A4680" s="7">
        <f>anotacoes!D4680</f>
        <v>40713</v>
      </c>
      <c r="B4680" t="str">
        <f>anotacoes!C4680</f>
        <v>GRAND SLAM RIO DE JANEIRO 2011</v>
      </c>
      <c r="C4680" t="str">
        <f>anotacoes!E4680</f>
        <v>MAMMADLI</v>
      </c>
      <c r="D4680" t="str">
        <f>anotacoes!F4680</f>
        <v>ODSUREN</v>
      </c>
      <c r="E4680" t="s">
        <v>10325</v>
      </c>
      <c r="F4680">
        <f>anotacoes!A4680</f>
        <v>68</v>
      </c>
      <c r="G4680">
        <f>anotacoes!B4680</f>
        <v>30</v>
      </c>
      <c r="H4680" t="str">
        <f>anotacoes!K4680</f>
        <v xml:space="preserve"> 00:02:17,040</v>
      </c>
      <c r="I4680" t="str">
        <f>anotacoes!L4680</f>
        <v xml:space="preserve"> 00:02:20,663</v>
      </c>
      <c r="J4680" t="str">
        <f>IF(L4680="PAUSE",E4680,IF(anotacoes!G4684=conversao_anotacoes!C4680,conversao_anotacoes!C4680,conversao_anotacoes!D4680))</f>
        <v>MAMMADLI</v>
      </c>
      <c r="K4680" t="str">
        <f t="shared" si="146"/>
        <v>ODSUREN</v>
      </c>
      <c r="L4680" t="str">
        <f>UPPER(anotacoes!H4680)</f>
        <v>DISPLACEMENT</v>
      </c>
      <c r="M4680" t="str">
        <f>IF(OR(L4680="ATTACK",L4680="FINTA"),"&lt;TECNICA&gt;",UPPER(anotacoes!I4680))</f>
        <v>2-3 STEP HESITANT RIGHT</v>
      </c>
      <c r="N4680" t="str">
        <f>IF(OR(L4680="ATTACK",L4680="FINTA"),UPPER(anotacoes!I4680),"")</f>
        <v/>
      </c>
      <c r="O4680" s="6" t="str">
        <f>IF(anotacoes!N4680=0,"",anotacoes!N4680)</f>
        <v/>
      </c>
      <c r="P4680" t="str">
        <f>IF(anotacoes!M4680=0,"",UPPER(anotacoes!M4680))</f>
        <v/>
      </c>
      <c r="Q4680" t="str">
        <f t="shared" si="147"/>
        <v>INSERT INTO CONVERSAO_LUTA_ACAO (cd_conversao, id_luta, sequencia, momento_inicio, momento_fim, quem_faz, quem_sofre, acao_tipo, acao, tecnica, direcao, pontuacao) VALUES (1, 68, 30, TRIM(' 00:02:17,040'), TRIM(' 00:02:20,663'), 'MAMMADLI', 'ODSUREN', 'DISPLACEMENT', '2-3 STEP HESITANT RIGHT', NULL, NULL, NULL)</v>
      </c>
      <c r="R4680" t="s">
        <v>10327</v>
      </c>
    </row>
    <row r="4681" spans="1:18" hidden="1" x14ac:dyDescent="0.25">
      <c r="A4681" s="7">
        <f>anotacoes!D4681</f>
        <v>40713</v>
      </c>
      <c r="B4681" t="str">
        <f>anotacoes!C4681</f>
        <v>GRAND SLAM RIO DE JANEIRO 2011</v>
      </c>
      <c r="C4681" t="str">
        <f>anotacoes!E4681</f>
        <v>MAMMADLI</v>
      </c>
      <c r="D4681" t="str">
        <f>anotacoes!F4681</f>
        <v>ODSUREN</v>
      </c>
      <c r="E4681" t="s">
        <v>10325</v>
      </c>
      <c r="F4681">
        <f>anotacoes!A4681</f>
        <v>68</v>
      </c>
      <c r="G4681">
        <f>anotacoes!B4681</f>
        <v>31</v>
      </c>
      <c r="H4681" t="str">
        <f>anotacoes!K4681</f>
        <v xml:space="preserve"> 00:02:20,663</v>
      </c>
      <c r="I4681" t="str">
        <f>anotacoes!L4681</f>
        <v xml:space="preserve"> 00:02:21,518</v>
      </c>
      <c r="J4681" t="str">
        <f>IF(L4681="PAUSE",E4681,IF(anotacoes!G4685=conversao_anotacoes!C4681,conversao_anotacoes!C4681,conversao_anotacoes!D4681))</f>
        <v>MAMMADLI</v>
      </c>
      <c r="K4681" t="str">
        <f t="shared" si="146"/>
        <v>ODSUREN</v>
      </c>
      <c r="L4681" t="str">
        <f>UPPER(anotacoes!H4681)</f>
        <v>DISPLACEMENT</v>
      </c>
      <c r="M4681" t="str">
        <f>IF(OR(L4681="ATTACK",L4681="FINTA"),"&lt;TECNICA&gt;",UPPER(anotacoes!I4681))</f>
        <v>2-3 STEP HESITANT LEFT</v>
      </c>
      <c r="N4681" t="str">
        <f>IF(OR(L4681="ATTACK",L4681="FINTA"),UPPER(anotacoes!I4681),"")</f>
        <v/>
      </c>
      <c r="O4681" s="6" t="str">
        <f>IF(anotacoes!N4681=0,"",anotacoes!N4681)</f>
        <v/>
      </c>
      <c r="P4681" t="str">
        <f>IF(anotacoes!M4681=0,"",UPPER(anotacoes!M4681))</f>
        <v/>
      </c>
      <c r="Q4681" t="str">
        <f t="shared" si="147"/>
        <v>INSERT INTO CONVERSAO_LUTA_ACAO (cd_conversao, id_luta, sequencia, momento_inicio, momento_fim, quem_faz, quem_sofre, acao_tipo, acao, tecnica, direcao, pontuacao) VALUES (1, 68, 31, TRIM(' 00:02:20,663'), TRIM(' 00:02:21,518'), 'MAMMADLI', 'ODSUREN', 'DISPLACEMENT', '2-3 STEP HESITANT LEFT', NULL, NULL, NULL)</v>
      </c>
      <c r="R4681" t="s">
        <v>10327</v>
      </c>
    </row>
    <row r="4682" spans="1:18" hidden="1" x14ac:dyDescent="0.25">
      <c r="A4682" s="7">
        <f>anotacoes!D4682</f>
        <v>40713</v>
      </c>
      <c r="B4682" t="str">
        <f>anotacoes!C4682</f>
        <v>GRAND SLAM RIO DE JANEIRO 2011</v>
      </c>
      <c r="C4682" t="str">
        <f>anotacoes!E4682</f>
        <v>MAMMADLI</v>
      </c>
      <c r="D4682" t="str">
        <f>anotacoes!F4682</f>
        <v>ODSUREN</v>
      </c>
      <c r="E4682" t="s">
        <v>10325</v>
      </c>
      <c r="F4682">
        <f>anotacoes!A4682</f>
        <v>68</v>
      </c>
      <c r="G4682">
        <f>anotacoes!B4682</f>
        <v>32</v>
      </c>
      <c r="H4682" t="str">
        <f>anotacoes!K4682</f>
        <v xml:space="preserve"> 00:02:21,518</v>
      </c>
      <c r="I4682" t="str">
        <f>anotacoes!L4682</f>
        <v xml:space="preserve"> 00:02:22,367</v>
      </c>
      <c r="J4682" t="str">
        <f>IF(L4682="PAUSE",E4682,IF(anotacoes!G4686=conversao_anotacoes!C4682,conversao_anotacoes!C4682,conversao_anotacoes!D4682))</f>
        <v>MAMMADLI</v>
      </c>
      <c r="K4682" t="str">
        <f t="shared" si="146"/>
        <v>ODSUREN</v>
      </c>
      <c r="L4682" t="str">
        <f>UPPER(anotacoes!H4682)</f>
        <v>DISPLACEMENT</v>
      </c>
      <c r="M4682" t="str">
        <f>IF(OR(L4682="ATTACK",L4682="FINTA"),"&lt;TECNICA&gt;",UPPER(anotacoes!I4682))</f>
        <v>TRY TO GRIP WITH CONTACT</v>
      </c>
      <c r="N4682" t="str">
        <f>IF(OR(L4682="ATTACK",L4682="FINTA"),UPPER(anotacoes!I4682),"")</f>
        <v/>
      </c>
      <c r="O4682" s="6" t="str">
        <f>IF(anotacoes!N4682=0,"",anotacoes!N4682)</f>
        <v/>
      </c>
      <c r="P4682" t="str">
        <f>IF(anotacoes!M4682=0,"",UPPER(anotacoes!M4682))</f>
        <v/>
      </c>
      <c r="Q4682" t="str">
        <f t="shared" si="147"/>
        <v>INSERT INTO CONVERSAO_LUTA_ACAO (cd_conversao, id_luta, sequencia, momento_inicio, momento_fim, quem_faz, quem_sofre, acao_tipo, acao, tecnica, direcao, pontuacao) VALUES (1, 68, 32, TRIM(' 00:02:21,518'), TRIM(' 00:02:22,367'), 'MAMMADLI', 'ODSUREN', 'DISPLACEMENT', 'TRY TO GRIP WITH CONTACT', NULL, NULL, NULL)</v>
      </c>
      <c r="R4682" t="s">
        <v>10327</v>
      </c>
    </row>
    <row r="4683" spans="1:18" hidden="1" x14ac:dyDescent="0.25">
      <c r="A4683" s="7">
        <f>anotacoes!D4683</f>
        <v>40713</v>
      </c>
      <c r="B4683" t="str">
        <f>anotacoes!C4683</f>
        <v>GRAND SLAM RIO DE JANEIRO 2011</v>
      </c>
      <c r="C4683" t="str">
        <f>anotacoes!E4683</f>
        <v>MAMMADLI</v>
      </c>
      <c r="D4683" t="str">
        <f>anotacoes!F4683</f>
        <v>ODSUREN</v>
      </c>
      <c r="E4683" t="s">
        <v>10325</v>
      </c>
      <c r="F4683">
        <f>anotacoes!A4683</f>
        <v>68</v>
      </c>
      <c r="G4683">
        <f>anotacoes!B4683</f>
        <v>33</v>
      </c>
      <c r="H4683" t="str">
        <f>anotacoes!K4683</f>
        <v xml:space="preserve"> 00:02:22,367</v>
      </c>
      <c r="I4683" t="str">
        <f>anotacoes!L4683</f>
        <v xml:space="preserve"> 00:02:23,205</v>
      </c>
      <c r="J4683" t="str">
        <f>IF(L4683="PAUSE",E4683,IF(anotacoes!G4687=conversao_anotacoes!C4683,conversao_anotacoes!C4683,conversao_anotacoes!D4683))</f>
        <v>MAMMADLI</v>
      </c>
      <c r="K4683" t="str">
        <f t="shared" si="146"/>
        <v>ODSUREN</v>
      </c>
      <c r="L4683" t="str">
        <f>UPPER(anotacoes!H4683)</f>
        <v>GRIP TIME</v>
      </c>
      <c r="M4683" t="str">
        <f>IF(OR(L4683="ATTACK",L4683="FINTA"),"&lt;TECNICA&gt;",UPPER(anotacoes!I4683))</f>
        <v>LEFT COLLAR</v>
      </c>
      <c r="N4683" t="str">
        <f>IF(OR(L4683="ATTACK",L4683="FINTA"),UPPER(anotacoes!I4683),"")</f>
        <v/>
      </c>
      <c r="O4683" s="6" t="str">
        <f>IF(anotacoes!N4683=0,"",anotacoes!N4683)</f>
        <v/>
      </c>
      <c r="P4683" t="str">
        <f>IF(anotacoes!M4683=0,"",UPPER(anotacoes!M4683))</f>
        <v/>
      </c>
      <c r="Q4683" t="str">
        <f t="shared" si="147"/>
        <v>INSERT INTO CONVERSAO_LUTA_ACAO (cd_conversao, id_luta, sequencia, momento_inicio, momento_fim, quem_faz, quem_sofre, acao_tipo, acao, tecnica, direcao, pontuacao) VALUES (1, 68, 33, TRIM(' 00:02:22,367'), TRIM(' 00:02:23,205'), 'MAMMADLI', 'ODSUREN', 'GRIP TIME', 'LEFT COLLAR', NULL, NULL, NULL)</v>
      </c>
      <c r="R4683" t="s">
        <v>10327</v>
      </c>
    </row>
    <row r="4684" spans="1:18" hidden="1" x14ac:dyDescent="0.25">
      <c r="A4684" s="7">
        <f>anotacoes!D4684</f>
        <v>40713</v>
      </c>
      <c r="B4684" t="str">
        <f>anotacoes!C4684</f>
        <v>GRAND SLAM RIO DE JANEIRO 2011</v>
      </c>
      <c r="C4684" t="str">
        <f>anotacoes!E4684</f>
        <v>MAMMADLI</v>
      </c>
      <c r="D4684" t="str">
        <f>anotacoes!F4684</f>
        <v>ODSUREN</v>
      </c>
      <c r="E4684" t="s">
        <v>10325</v>
      </c>
      <c r="F4684">
        <f>anotacoes!A4684</f>
        <v>68</v>
      </c>
      <c r="G4684">
        <f>anotacoes!B4684</f>
        <v>34</v>
      </c>
      <c r="H4684" t="str">
        <f>anotacoes!K4684</f>
        <v xml:space="preserve"> 00:02:23,205</v>
      </c>
      <c r="I4684" t="str">
        <f>anotacoes!L4684</f>
        <v xml:space="preserve"> 00:02:27,189</v>
      </c>
      <c r="J4684" t="str">
        <f>IF(L4684="PAUSE",E4684,IF(anotacoes!G4688=conversao_anotacoes!C4684,conversao_anotacoes!C4684,conversao_anotacoes!D4684))</f>
        <v>MAMMADLI</v>
      </c>
      <c r="K4684" t="str">
        <f t="shared" si="146"/>
        <v>ODSUREN</v>
      </c>
      <c r="L4684" t="str">
        <f>UPPER(anotacoes!H4684)</f>
        <v>DISPLACEMENT</v>
      </c>
      <c r="M4684" t="str">
        <f>IF(OR(L4684="ATTACK",L4684="FINTA"),"&lt;TECNICA&gt;",UPPER(anotacoes!I4684))</f>
        <v>TRY TO GRIP WITH CONTACT</v>
      </c>
      <c r="N4684" t="str">
        <f>IF(OR(L4684="ATTACK",L4684="FINTA"),UPPER(anotacoes!I4684),"")</f>
        <v/>
      </c>
      <c r="O4684" s="6" t="str">
        <f>IF(anotacoes!N4684=0,"",anotacoes!N4684)</f>
        <v/>
      </c>
      <c r="P4684" t="str">
        <f>IF(anotacoes!M4684=0,"",UPPER(anotacoes!M4684))</f>
        <v/>
      </c>
      <c r="Q4684" t="str">
        <f t="shared" si="147"/>
        <v>INSERT INTO CONVERSAO_LUTA_ACAO (cd_conversao, id_luta, sequencia, momento_inicio, momento_fim, quem_faz, quem_sofre, acao_tipo, acao, tecnica, direcao, pontuacao) VALUES (1, 68, 34, TRIM(' 00:02:23,205'), TRIM(' 00:02:27,189'), 'MAMMADLI', 'ODSUREN', 'DISPLACEMENT', 'TRY TO GRIP WITH CONTACT', NULL, NULL, NULL)</v>
      </c>
      <c r="R4684" t="s">
        <v>10327</v>
      </c>
    </row>
    <row r="4685" spans="1:18" hidden="1" x14ac:dyDescent="0.25">
      <c r="A4685" s="7">
        <f>anotacoes!D4685</f>
        <v>40713</v>
      </c>
      <c r="B4685" t="str">
        <f>anotacoes!C4685</f>
        <v>GRAND SLAM RIO DE JANEIRO 2011</v>
      </c>
      <c r="C4685" t="str">
        <f>anotacoes!E4685</f>
        <v>MAMMADLI</v>
      </c>
      <c r="D4685" t="str">
        <f>anotacoes!F4685</f>
        <v>ODSUREN</v>
      </c>
      <c r="E4685" t="s">
        <v>10325</v>
      </c>
      <c r="F4685">
        <f>anotacoes!A4685</f>
        <v>68</v>
      </c>
      <c r="G4685">
        <f>anotacoes!B4685</f>
        <v>35</v>
      </c>
      <c r="H4685" t="str">
        <f>anotacoes!K4685</f>
        <v xml:space="preserve"> 00:02:27,189</v>
      </c>
      <c r="I4685" t="str">
        <f>anotacoes!L4685</f>
        <v xml:space="preserve"> 00:02:28,171</v>
      </c>
      <c r="J4685" t="str">
        <f>IF(L4685="PAUSE",E4685,IF(anotacoes!G4689=conversao_anotacoes!C4685,conversao_anotacoes!C4685,conversao_anotacoes!D4685))</f>
        <v>MAMMADLI</v>
      </c>
      <c r="K4685" t="str">
        <f t="shared" si="146"/>
        <v>ODSUREN</v>
      </c>
      <c r="L4685" t="str">
        <f>UPPER(anotacoes!H4685)</f>
        <v>GRIP TIME</v>
      </c>
      <c r="M4685" t="str">
        <f>IF(OR(L4685="ATTACK",L4685="FINTA"),"&lt;TECNICA&gt;",UPPER(anotacoes!I4685))</f>
        <v>LEFT COLLAR RIGHT SLEEVE</v>
      </c>
      <c r="N4685" t="str">
        <f>IF(OR(L4685="ATTACK",L4685="FINTA"),UPPER(anotacoes!I4685),"")</f>
        <v/>
      </c>
      <c r="O4685" s="6" t="str">
        <f>IF(anotacoes!N4685=0,"",anotacoes!N4685)</f>
        <v/>
      </c>
      <c r="P4685" t="str">
        <f>IF(anotacoes!M4685=0,"",UPPER(anotacoes!M4685))</f>
        <v/>
      </c>
      <c r="Q4685" t="str">
        <f t="shared" si="147"/>
        <v>INSERT INTO CONVERSAO_LUTA_ACAO (cd_conversao, id_luta, sequencia, momento_inicio, momento_fim, quem_faz, quem_sofre, acao_tipo, acao, tecnica, direcao, pontuacao) VALUES (1, 68, 35, TRIM(' 00:02:27,189'), TRIM(' 00:02:28,171'), 'MAMMADLI', 'ODSUREN', 'GRIP TIME', 'LEFT COLLAR RIGHT SLEEVE', NULL, NULL, NULL)</v>
      </c>
      <c r="R4685" t="s">
        <v>10327</v>
      </c>
    </row>
    <row r="4686" spans="1:18" hidden="1" x14ac:dyDescent="0.25">
      <c r="A4686" s="7">
        <f>anotacoes!D4686</f>
        <v>40713</v>
      </c>
      <c r="B4686" t="str">
        <f>anotacoes!C4686</f>
        <v>GRAND SLAM RIO DE JANEIRO 2011</v>
      </c>
      <c r="C4686" t="str">
        <f>anotacoes!E4686</f>
        <v>MAMMADLI</v>
      </c>
      <c r="D4686" t="str">
        <f>anotacoes!F4686</f>
        <v>ODSUREN</v>
      </c>
      <c r="E4686" t="s">
        <v>10325</v>
      </c>
      <c r="F4686">
        <f>anotacoes!A4686</f>
        <v>68</v>
      </c>
      <c r="G4686">
        <f>anotacoes!B4686</f>
        <v>36</v>
      </c>
      <c r="H4686" t="str">
        <f>anotacoes!K4686</f>
        <v xml:space="preserve"> 00:02:28,171</v>
      </c>
      <c r="I4686" t="str">
        <f>anotacoes!L4686</f>
        <v xml:space="preserve"> 00:02:28,171</v>
      </c>
      <c r="J4686" t="str">
        <f>IF(L4686="PAUSE",E4686,IF(anotacoes!G4690=conversao_anotacoes!C4686,conversao_anotacoes!C4686,conversao_anotacoes!D4686))</f>
        <v>MAMMADLI</v>
      </c>
      <c r="K4686" t="str">
        <f t="shared" si="146"/>
        <v>ODSUREN</v>
      </c>
      <c r="L4686" t="str">
        <f>UPPER(anotacoes!H4686)</f>
        <v>DEFENSE</v>
      </c>
      <c r="M4686" t="str">
        <f>IF(OR(L4686="ATTACK",L4686="FINTA"),"&lt;TECNICA&gt;",UPPER(anotacoes!I4686))</f>
        <v>TAE-SABAKI RIGHT</v>
      </c>
      <c r="N4686" t="str">
        <f>IF(OR(L4686="ATTACK",L4686="FINTA"),UPPER(anotacoes!I4686),"")</f>
        <v/>
      </c>
      <c r="O4686" s="6" t="str">
        <f>IF(anotacoes!N4686=0,"",anotacoes!N4686)</f>
        <v/>
      </c>
      <c r="P4686" t="str">
        <f>IF(anotacoes!M4686=0,"",UPPER(anotacoes!M4686))</f>
        <v/>
      </c>
      <c r="Q4686" t="str">
        <f t="shared" si="147"/>
        <v>INSERT INTO CONVERSAO_LUTA_ACAO (cd_conversao, id_luta, sequencia, momento_inicio, momento_fim, quem_faz, quem_sofre, acao_tipo, acao, tecnica, direcao, pontuacao) VALUES (1, 68, 36, TRIM(' 00:02:28,171'), TRIM(' 00:02:28,171'), 'MAMMADLI', 'ODSUREN', 'DEFENSE', 'TAE-SABAKI RIGHT', NULL, NULL, NULL)</v>
      </c>
      <c r="R4686" t="s">
        <v>10327</v>
      </c>
    </row>
    <row r="4687" spans="1:18" hidden="1" x14ac:dyDescent="0.25">
      <c r="A4687" s="7">
        <f>anotacoes!D4687</f>
        <v>40713</v>
      </c>
      <c r="B4687" t="str">
        <f>anotacoes!C4687</f>
        <v>GRAND SLAM RIO DE JANEIRO 2011</v>
      </c>
      <c r="C4687" t="str">
        <f>anotacoes!E4687</f>
        <v>MAMMADLI</v>
      </c>
      <c r="D4687" t="str">
        <f>anotacoes!F4687</f>
        <v>ODSUREN</v>
      </c>
      <c r="E4687" t="s">
        <v>10325</v>
      </c>
      <c r="F4687">
        <f>anotacoes!A4687</f>
        <v>68</v>
      </c>
      <c r="G4687">
        <f>anotacoes!B4687</f>
        <v>37</v>
      </c>
      <c r="H4687" t="str">
        <f>anotacoes!K4687</f>
        <v xml:space="preserve"> 00:02:28,171</v>
      </c>
      <c r="I4687" t="str">
        <f>anotacoes!L4687</f>
        <v xml:space="preserve"> 00:02:28,388</v>
      </c>
      <c r="J4687" t="str">
        <f>IF(L4687="PAUSE",E4687,IF(anotacoes!G4691=conversao_anotacoes!C4687,conversao_anotacoes!C4687,conversao_anotacoes!D4687))</f>
        <v>MAMMADLI</v>
      </c>
      <c r="K4687" t="str">
        <f t="shared" si="146"/>
        <v>ODSUREN</v>
      </c>
      <c r="L4687" t="str">
        <f>UPPER(anotacoes!H4687)</f>
        <v>DEFENSE</v>
      </c>
      <c r="M4687" t="str">
        <f>IF(OR(L4687="ATTACK",L4687="FINTA"),"&lt;TECNICA&gt;",UPPER(anotacoes!I4687))</f>
        <v>CONTER-ATTACK</v>
      </c>
      <c r="N4687" t="str">
        <f>IF(OR(L4687="ATTACK",L4687="FINTA"),UPPER(anotacoes!I4687),"")</f>
        <v/>
      </c>
      <c r="O4687" s="6" t="str">
        <f>IF(anotacoes!N4687=0,"",anotacoes!N4687)</f>
        <v/>
      </c>
      <c r="P4687" t="str">
        <f>IF(anotacoes!M4687=0,"",UPPER(anotacoes!M4687))</f>
        <v/>
      </c>
      <c r="Q4687" t="str">
        <f t="shared" si="147"/>
        <v>INSERT INTO CONVERSAO_LUTA_ACAO (cd_conversao, id_luta, sequencia, momento_inicio, momento_fim, quem_faz, quem_sofre, acao_tipo, acao, tecnica, direcao, pontuacao) VALUES (1, 68, 37, TRIM(' 00:02:28,171'), TRIM(' 00:02:28,388'), 'MAMMADLI', 'ODSUREN', 'DEFENSE', 'CONTER-ATTACK', NULL, NULL, NULL)</v>
      </c>
      <c r="R4687" t="s">
        <v>10327</v>
      </c>
    </row>
    <row r="4688" spans="1:18" hidden="1" x14ac:dyDescent="0.25">
      <c r="A4688" s="7">
        <f>anotacoes!D4688</f>
        <v>40713</v>
      </c>
      <c r="B4688" t="str">
        <f>anotacoes!C4688</f>
        <v>GRAND SLAM RIO DE JANEIRO 2011</v>
      </c>
      <c r="C4688" t="str">
        <f>anotacoes!E4688</f>
        <v>MAMMADLI</v>
      </c>
      <c r="D4688" t="str">
        <f>anotacoes!F4688</f>
        <v>ODSUREN</v>
      </c>
      <c r="E4688" t="s">
        <v>10325</v>
      </c>
      <c r="F4688">
        <f>anotacoes!A4688</f>
        <v>68</v>
      </c>
      <c r="G4688">
        <f>anotacoes!B4688</f>
        <v>38</v>
      </c>
      <c r="H4688" t="str">
        <f>anotacoes!K4688</f>
        <v xml:space="preserve"> 00:02:28,388</v>
      </c>
      <c r="I4688" t="str">
        <f>anotacoes!L4688</f>
        <v xml:space="preserve"> 00:02:31,291</v>
      </c>
      <c r="J4688" t="str">
        <f>IF(L4688="PAUSE",E4688,IF(anotacoes!G4692=conversao_anotacoes!C4688,conversao_anotacoes!C4688,conversao_anotacoes!D4688))</f>
        <v>MAMMADLI</v>
      </c>
      <c r="K4688" t="str">
        <f t="shared" si="146"/>
        <v>ODSUREN</v>
      </c>
      <c r="L4688" t="str">
        <f>UPPER(anotacoes!H4688)</f>
        <v>ATTACK</v>
      </c>
      <c r="M4688" t="str">
        <f>IF(OR(L4688="ATTACK",L4688="FINTA"),"&lt;TECNICA&gt;",UPPER(anotacoes!I4688))</f>
        <v>&lt;TECNICA&gt;</v>
      </c>
      <c r="N4688" t="str">
        <f>IF(OR(L4688="ATTACK",L4688="FINTA"),UPPER(anotacoes!I4688),"")</f>
        <v>USHIRO GOSHI</v>
      </c>
      <c r="O4688" s="6">
        <f>IF(anotacoes!N4688=0,"",anotacoes!N4688)</f>
        <v>4</v>
      </c>
      <c r="P4688" t="str">
        <f>IF(anotacoes!M4688=0,"",UPPER(anotacoes!M4688))</f>
        <v>WAZARI</v>
      </c>
      <c r="Q4688" t="str">
        <f t="shared" si="147"/>
        <v>INSERT INTO CONVERSAO_LUTA_ACAO (cd_conversao, id_luta, sequencia, momento_inicio, momento_fim, quem_faz, quem_sofre, acao_tipo, acao, tecnica, direcao, pontuacao) VALUES (1, 68, 38, TRIM(' 00:02:28,388'), TRIM(' 00:02:31,291'), 'MAMMADLI', 'ODSUREN', 'ATTACK', '&lt;TECNICA&gt;', 'USHIRO GOSHI', 4, 'WAZARI')</v>
      </c>
      <c r="R4688" t="s">
        <v>10327</v>
      </c>
    </row>
    <row r="4689" spans="1:18" hidden="1" x14ac:dyDescent="0.25">
      <c r="A4689" s="7">
        <f>anotacoes!D4689</f>
        <v>40713</v>
      </c>
      <c r="B4689" t="str">
        <f>anotacoes!C4689</f>
        <v>GRAND SLAM RIO DE JANEIRO 2011</v>
      </c>
      <c r="C4689" t="str">
        <f>anotacoes!E4689</f>
        <v>MAMMADLI</v>
      </c>
      <c r="D4689" t="str">
        <f>anotacoes!F4689</f>
        <v>ODSUREN</v>
      </c>
      <c r="E4689" t="s">
        <v>10325</v>
      </c>
      <c r="F4689">
        <f>anotacoes!A4689</f>
        <v>68</v>
      </c>
      <c r="G4689">
        <f>anotacoes!B4689</f>
        <v>39</v>
      </c>
      <c r="H4689" t="str">
        <f>anotacoes!K4689</f>
        <v xml:space="preserve"> 00:02:31,291</v>
      </c>
      <c r="I4689" t="str">
        <f>anotacoes!L4689</f>
        <v xml:space="preserve"> 00:03:27,818</v>
      </c>
      <c r="J4689" t="str">
        <f>IF(L4689="PAUSE",E4689,IF(anotacoes!G4693=conversao_anotacoes!C4689,conversao_anotacoes!C4689,conversao_anotacoes!D4689))</f>
        <v>MAMMADLI</v>
      </c>
      <c r="K4689" t="str">
        <f t="shared" si="146"/>
        <v>ODSUREN</v>
      </c>
      <c r="L4689" t="str">
        <f>UPPER(anotacoes!H4689)</f>
        <v>GROUNDWORK COMBAT</v>
      </c>
      <c r="M4689" t="str">
        <f>IF(OR(L4689="ATTACK",L4689="FINTA"),"&lt;TECNICA&gt;",UPPER(anotacoes!I4689))</f>
        <v>DEFENSIVE POSITION</v>
      </c>
      <c r="N4689" t="str">
        <f>IF(OR(L4689="ATTACK",L4689="FINTA"),UPPER(anotacoes!I4689),"")</f>
        <v/>
      </c>
      <c r="O4689" s="6" t="str">
        <f>IF(anotacoes!N4689=0,"",anotacoes!N4689)</f>
        <v/>
      </c>
      <c r="P4689" t="str">
        <f>IF(anotacoes!M4689=0,"",UPPER(anotacoes!M4689))</f>
        <v/>
      </c>
      <c r="Q4689" t="str">
        <f t="shared" si="147"/>
        <v>INSERT INTO CONVERSAO_LUTA_ACAO (cd_conversao, id_luta, sequencia, momento_inicio, momento_fim, quem_faz, quem_sofre, acao_tipo, acao, tecnica, direcao, pontuacao) VALUES (1, 68, 39, TRIM(' 00:02:31,291'), TRIM(' 00:03:27,818'), 'MAMMADLI', 'ODSUREN', 'GROUNDWORK COMBAT', 'DEFENSIVE POSITION', NULL, NULL, NULL)</v>
      </c>
      <c r="R4689" t="s">
        <v>10327</v>
      </c>
    </row>
    <row r="4690" spans="1:18" hidden="1" x14ac:dyDescent="0.25">
      <c r="A4690" s="7">
        <f>anotacoes!D4690</f>
        <v>40713</v>
      </c>
      <c r="B4690" t="str">
        <f>anotacoes!C4690</f>
        <v>GRAND SLAM RIO DE JANEIRO 2011</v>
      </c>
      <c r="C4690" t="str">
        <f>anotacoes!E4690</f>
        <v>MAMMADLI</v>
      </c>
      <c r="D4690" t="str">
        <f>anotacoes!F4690</f>
        <v>ODSUREN</v>
      </c>
      <c r="E4690" t="s">
        <v>10325</v>
      </c>
      <c r="F4690">
        <f>anotacoes!A4690</f>
        <v>68</v>
      </c>
      <c r="G4690">
        <f>anotacoes!B4690</f>
        <v>40</v>
      </c>
      <c r="H4690" t="str">
        <f>anotacoes!K4690</f>
        <v xml:space="preserve"> 00:03:28,023</v>
      </c>
      <c r="I4690" t="str">
        <f>anotacoes!L4690</f>
        <v xml:space="preserve"> 00:03:37,897</v>
      </c>
      <c r="J4690" t="str">
        <f>IF(L4690="PAUSE",E4690,IF(anotacoes!G4694=conversao_anotacoes!C4690,conversao_anotacoes!C4690,conversao_anotacoes!D4690))</f>
        <v>&lt;ARBITRO_DESCONHECIDO&gt;</v>
      </c>
      <c r="K4690" t="str">
        <f t="shared" si="146"/>
        <v/>
      </c>
      <c r="L4690" t="str">
        <f>UPPER(anotacoes!H4690)</f>
        <v>PAUSE</v>
      </c>
      <c r="M4690" t="str">
        <f>IF(OR(L4690="ATTACK",L4690="FINTA"),"&lt;TECNICA&gt;",UPPER(anotacoes!I4690))</f>
        <v>&lt;NAO_CLASSIFICADO&gt;</v>
      </c>
      <c r="N4690" t="str">
        <f>IF(OR(L4690="ATTACK",L4690="FINTA"),UPPER(anotacoes!I4690),"")</f>
        <v/>
      </c>
      <c r="O4690" s="6" t="str">
        <f>IF(anotacoes!N4690=0,"",anotacoes!N4690)</f>
        <v/>
      </c>
      <c r="P4690" t="str">
        <f>IF(anotacoes!M4690=0,"",UPPER(anotacoes!M4690))</f>
        <v/>
      </c>
      <c r="Q4690" t="str">
        <f t="shared" si="147"/>
        <v>INSERT INTO CONVERSAO_LUTA_ACAO (cd_conversao, id_luta, sequencia, momento_inicio, momento_fim, quem_faz, quem_sofre, acao_tipo, acao, tecnica, direcao, pontuacao) VALUES (1, 68, 40, TRIM(' 00:03:28,023'), TRIM(' 00:03:37,897'), '&lt;ARBITRO_DESCONHECIDO&gt;', '', 'PAUSE', '&lt;NAO_CLASSIFICADO&gt;', NULL, NULL, NULL)</v>
      </c>
      <c r="R4690" t="s">
        <v>10327</v>
      </c>
    </row>
    <row r="4691" spans="1:18" hidden="1" x14ac:dyDescent="0.25">
      <c r="A4691" s="7">
        <f>anotacoes!D4691</f>
        <v>40713</v>
      </c>
      <c r="B4691" t="str">
        <f>anotacoes!C4691</f>
        <v>GRAND SLAM RIO DE JANEIRO 2011</v>
      </c>
      <c r="C4691" t="str">
        <f>anotacoes!E4691</f>
        <v>MAMMADLI</v>
      </c>
      <c r="D4691" t="str">
        <f>anotacoes!F4691</f>
        <v>ODSUREN</v>
      </c>
      <c r="E4691" t="s">
        <v>10325</v>
      </c>
      <c r="F4691">
        <f>anotacoes!A4691</f>
        <v>68</v>
      </c>
      <c r="G4691">
        <f>anotacoes!B4691</f>
        <v>41</v>
      </c>
      <c r="H4691" t="str">
        <f>anotacoes!K4691</f>
        <v xml:space="preserve"> 00:03:37,897</v>
      </c>
      <c r="I4691" t="str">
        <f>anotacoes!L4691</f>
        <v xml:space="preserve"> 00:03:41,731</v>
      </c>
      <c r="J4691" t="str">
        <f>IF(L4691="PAUSE",E4691,IF(anotacoes!G4695=conversao_anotacoes!C4691,conversao_anotacoes!C4691,conversao_anotacoes!D4691))</f>
        <v>MAMMADLI</v>
      </c>
      <c r="K4691" t="str">
        <f t="shared" si="146"/>
        <v>ODSUREN</v>
      </c>
      <c r="L4691" t="str">
        <f>UPPER(anotacoes!H4691)</f>
        <v>DISPLACEMENT</v>
      </c>
      <c r="M4691" t="str">
        <f>IF(OR(L4691="ATTACK",L4691="FINTA"),"&lt;TECNICA&gt;",UPPER(anotacoes!I4691))</f>
        <v>2-3 STEP HESITANT RIGHT</v>
      </c>
      <c r="N4691" t="str">
        <f>IF(OR(L4691="ATTACK",L4691="FINTA"),UPPER(anotacoes!I4691),"")</f>
        <v/>
      </c>
      <c r="O4691" s="6" t="str">
        <f>IF(anotacoes!N4691=0,"",anotacoes!N4691)</f>
        <v/>
      </c>
      <c r="P4691" t="str">
        <f>IF(anotacoes!M4691=0,"",UPPER(anotacoes!M4691))</f>
        <v/>
      </c>
      <c r="Q4691" t="str">
        <f t="shared" si="147"/>
        <v>INSERT INTO CONVERSAO_LUTA_ACAO (cd_conversao, id_luta, sequencia, momento_inicio, momento_fim, quem_faz, quem_sofre, acao_tipo, acao, tecnica, direcao, pontuacao) VALUES (1, 68, 41, TRIM(' 00:03:37,897'), TRIM(' 00:03:41,731'), 'MAMMADLI', 'ODSUREN', 'DISPLACEMENT', '2-3 STEP HESITANT RIGHT', NULL, NULL, NULL)</v>
      </c>
      <c r="R4691" t="s">
        <v>10327</v>
      </c>
    </row>
    <row r="4692" spans="1:18" hidden="1" x14ac:dyDescent="0.25">
      <c r="A4692" s="7">
        <f>anotacoes!D4692</f>
        <v>40713</v>
      </c>
      <c r="B4692" t="str">
        <f>anotacoes!C4692</f>
        <v>GRAND SLAM RIO DE JANEIRO 2011</v>
      </c>
      <c r="C4692" t="str">
        <f>anotacoes!E4692</f>
        <v>MAMMADLI</v>
      </c>
      <c r="D4692" t="str">
        <f>anotacoes!F4692</f>
        <v>ODSUREN</v>
      </c>
      <c r="E4692" t="s">
        <v>10325</v>
      </c>
      <c r="F4692">
        <f>anotacoes!A4692</f>
        <v>68</v>
      </c>
      <c r="G4692">
        <f>anotacoes!B4692</f>
        <v>42</v>
      </c>
      <c r="H4692" t="str">
        <f>anotacoes!K4692</f>
        <v xml:space="preserve"> 00:03:41,731</v>
      </c>
      <c r="I4692" t="str">
        <f>anotacoes!L4692</f>
        <v xml:space="preserve"> 00:03:43,681</v>
      </c>
      <c r="J4692" t="str">
        <f>IF(L4692="PAUSE",E4692,IF(anotacoes!G4696=conversao_anotacoes!C4692,conversao_anotacoes!C4692,conversao_anotacoes!D4692))</f>
        <v>MAMMADLI</v>
      </c>
      <c r="K4692" t="str">
        <f t="shared" si="146"/>
        <v>ODSUREN</v>
      </c>
      <c r="L4692" t="str">
        <f>UPPER(anotacoes!H4692)</f>
        <v>DISPLACEMENT</v>
      </c>
      <c r="M4692" t="str">
        <f>IF(OR(L4692="ATTACK",L4692="FINTA"),"&lt;TECNICA&gt;",UPPER(anotacoes!I4692))</f>
        <v>2-3 STEP HESITANT RIGHT</v>
      </c>
      <c r="N4692" t="str">
        <f>IF(OR(L4692="ATTACK",L4692="FINTA"),UPPER(anotacoes!I4692),"")</f>
        <v/>
      </c>
      <c r="O4692" s="6" t="str">
        <f>IF(anotacoes!N4692=0,"",anotacoes!N4692)</f>
        <v/>
      </c>
      <c r="P4692" t="str">
        <f>IF(anotacoes!M4692=0,"",UPPER(anotacoes!M4692))</f>
        <v/>
      </c>
      <c r="Q4692" t="str">
        <f t="shared" si="147"/>
        <v>INSERT INTO CONVERSAO_LUTA_ACAO (cd_conversao, id_luta, sequencia, momento_inicio, momento_fim, quem_faz, quem_sofre, acao_tipo, acao, tecnica, direcao, pontuacao) VALUES (1, 68, 42, TRIM(' 00:03:41,731'), TRIM(' 00:03:43,681'), 'MAMMADLI', 'ODSUREN', 'DISPLACEMENT', '2-3 STEP HESITANT RIGHT', NULL, NULL, NULL)</v>
      </c>
      <c r="R4692" t="s">
        <v>10327</v>
      </c>
    </row>
    <row r="4693" spans="1:18" hidden="1" x14ac:dyDescent="0.25">
      <c r="A4693" s="7">
        <f>anotacoes!D4693</f>
        <v>40713</v>
      </c>
      <c r="B4693" t="str">
        <f>anotacoes!C4693</f>
        <v>GRAND SLAM RIO DE JANEIRO 2011</v>
      </c>
      <c r="C4693" t="str">
        <f>anotacoes!E4693</f>
        <v>MAMMADLI</v>
      </c>
      <c r="D4693" t="str">
        <f>anotacoes!F4693</f>
        <v>ODSUREN</v>
      </c>
      <c r="E4693" t="s">
        <v>10325</v>
      </c>
      <c r="F4693">
        <f>anotacoes!A4693</f>
        <v>68</v>
      </c>
      <c r="G4693">
        <f>anotacoes!B4693</f>
        <v>43</v>
      </c>
      <c r="H4693" t="str">
        <f>anotacoes!K4693</f>
        <v xml:space="preserve"> 00:03:43,681</v>
      </c>
      <c r="I4693" t="str">
        <f>anotacoes!L4693</f>
        <v xml:space="preserve"> 00:03:45,234</v>
      </c>
      <c r="J4693" t="str">
        <f>IF(L4693="PAUSE",E4693,IF(anotacoes!G4697=conversao_anotacoes!C4693,conversao_anotacoes!C4693,conversao_anotacoes!D4693))</f>
        <v>MAMMADLI</v>
      </c>
      <c r="K4693" t="str">
        <f t="shared" si="146"/>
        <v>ODSUREN</v>
      </c>
      <c r="L4693" t="str">
        <f>UPPER(anotacoes!H4693)</f>
        <v>TRYING TO GRIP</v>
      </c>
      <c r="M4693" t="str">
        <f>IF(OR(L4693="ATTACK",L4693="FINTA"),"&lt;TECNICA&gt;",UPPER(anotacoes!I4693))</f>
        <v>RIGHT + LEFT HAND</v>
      </c>
      <c r="N4693" t="str">
        <f>IF(OR(L4693="ATTACK",L4693="FINTA"),UPPER(anotacoes!I4693),"")</f>
        <v/>
      </c>
      <c r="O4693" s="6" t="str">
        <f>IF(anotacoes!N4693=0,"",anotacoes!N4693)</f>
        <v/>
      </c>
      <c r="P4693" t="str">
        <f>IF(anotacoes!M4693=0,"",UPPER(anotacoes!M4693))</f>
        <v/>
      </c>
      <c r="Q4693" t="str">
        <f t="shared" si="147"/>
        <v>INSERT INTO CONVERSAO_LUTA_ACAO (cd_conversao, id_luta, sequencia, momento_inicio, momento_fim, quem_faz, quem_sofre, acao_tipo, acao, tecnica, direcao, pontuacao) VALUES (1, 68, 43, TRIM(' 00:03:43,681'), TRIM(' 00:03:45,234'), 'MAMMADLI', 'ODSUREN', 'TRYING TO GRIP', 'RIGHT + LEFT HAND', NULL, NULL, NULL)</v>
      </c>
      <c r="R4693" t="s">
        <v>10327</v>
      </c>
    </row>
    <row r="4694" spans="1:18" hidden="1" x14ac:dyDescent="0.25">
      <c r="A4694" s="7">
        <f>anotacoes!D4694</f>
        <v>40713</v>
      </c>
      <c r="B4694" t="str">
        <f>anotacoes!C4694</f>
        <v>GRAND SLAM RIO DE JANEIRO 2011</v>
      </c>
      <c r="C4694" t="str">
        <f>anotacoes!E4694</f>
        <v>MAMMADLI</v>
      </c>
      <c r="D4694" t="str">
        <f>anotacoes!F4694</f>
        <v>ODSUREN</v>
      </c>
      <c r="E4694" t="s">
        <v>10325</v>
      </c>
      <c r="F4694">
        <f>anotacoes!A4694</f>
        <v>68</v>
      </c>
      <c r="G4694">
        <f>anotacoes!B4694</f>
        <v>44</v>
      </c>
      <c r="H4694" t="str">
        <f>anotacoes!K4694</f>
        <v xml:space="preserve"> 00:03:45,234</v>
      </c>
      <c r="I4694" t="str">
        <f>anotacoes!L4694</f>
        <v xml:space="preserve"> 00:04:00,418</v>
      </c>
      <c r="J4694" t="str">
        <f>IF(L4694="PAUSE",E4694,IF(anotacoes!G4698=conversao_anotacoes!C4694,conversao_anotacoes!C4694,conversao_anotacoes!D4694))</f>
        <v>MAMMADLI</v>
      </c>
      <c r="K4694" t="str">
        <f t="shared" si="146"/>
        <v>ODSUREN</v>
      </c>
      <c r="L4694" t="str">
        <f>UPPER(anotacoes!H4694)</f>
        <v>DISPLACEMENT</v>
      </c>
      <c r="M4694" t="str">
        <f>IF(OR(L4694="ATTACK",L4694="FINTA"),"&lt;TECNICA&gt;",UPPER(anotacoes!I4694))</f>
        <v>2-3 STEP HESITANT RIGHT</v>
      </c>
      <c r="N4694" t="str">
        <f>IF(OR(L4694="ATTACK",L4694="FINTA"),UPPER(anotacoes!I4694),"")</f>
        <v/>
      </c>
      <c r="O4694" s="6" t="str">
        <f>IF(anotacoes!N4694=0,"",anotacoes!N4694)</f>
        <v/>
      </c>
      <c r="P4694" t="str">
        <f>IF(anotacoes!M4694=0,"",UPPER(anotacoes!M4694))</f>
        <v/>
      </c>
      <c r="Q4694" t="str">
        <f t="shared" si="147"/>
        <v>INSERT INTO CONVERSAO_LUTA_ACAO (cd_conversao, id_luta, sequencia, momento_inicio, momento_fim, quem_faz, quem_sofre, acao_tipo, acao, tecnica, direcao, pontuacao) VALUES (1, 68, 44, TRIM(' 00:03:45,234'), TRIM(' 00:04:00,418'), 'MAMMADLI', 'ODSUREN', 'DISPLACEMENT', '2-3 STEP HESITANT RIGHT', NULL, NULL, NULL)</v>
      </c>
      <c r="R4694" t="s">
        <v>10327</v>
      </c>
    </row>
    <row r="4695" spans="1:18" hidden="1" x14ac:dyDescent="0.25">
      <c r="A4695" s="7">
        <f>anotacoes!D4695</f>
        <v>40713</v>
      </c>
      <c r="B4695" t="str">
        <f>anotacoes!C4695</f>
        <v>GRAND SLAM RIO DE JANEIRO 2011</v>
      </c>
      <c r="C4695" t="str">
        <f>anotacoes!E4695</f>
        <v>MAMMADLI</v>
      </c>
      <c r="D4695" t="str">
        <f>anotacoes!F4695</f>
        <v>ODSUREN</v>
      </c>
      <c r="E4695" t="s">
        <v>10325</v>
      </c>
      <c r="F4695">
        <f>anotacoes!A4695</f>
        <v>68</v>
      </c>
      <c r="G4695">
        <f>anotacoes!B4695</f>
        <v>45</v>
      </c>
      <c r="H4695" t="str">
        <f>anotacoes!K4695</f>
        <v xml:space="preserve"> 00:04:00,418</v>
      </c>
      <c r="I4695" t="str">
        <f>anotacoes!L4695</f>
        <v xml:space="preserve"> 00:04:00,418</v>
      </c>
      <c r="J4695" t="str">
        <f>IF(L4695="PAUSE",E4695,IF(anotacoes!G4699=conversao_anotacoes!C4695,conversao_anotacoes!C4695,conversao_anotacoes!D4695))</f>
        <v>MAMMADLI</v>
      </c>
      <c r="K4695" t="str">
        <f t="shared" si="146"/>
        <v>ODSUREN</v>
      </c>
      <c r="L4695" t="str">
        <f>UPPER(anotacoes!H4695)</f>
        <v>GRIP TIME</v>
      </c>
      <c r="M4695" t="str">
        <f>IF(OR(L4695="ATTACK",L4695="FINTA"),"&lt;TECNICA&gt;",UPPER(anotacoes!I4695))</f>
        <v>RIGHT COLLAR</v>
      </c>
      <c r="N4695" t="str">
        <f>IF(OR(L4695="ATTACK",L4695="FINTA"),UPPER(anotacoes!I4695),"")</f>
        <v/>
      </c>
      <c r="O4695" s="6" t="str">
        <f>IF(anotacoes!N4695=0,"",anotacoes!N4695)</f>
        <v/>
      </c>
      <c r="P4695" t="str">
        <f>IF(anotacoes!M4695=0,"",UPPER(anotacoes!M4695))</f>
        <v/>
      </c>
      <c r="Q4695" t="str">
        <f t="shared" si="147"/>
        <v>INSERT INTO CONVERSAO_LUTA_ACAO (cd_conversao, id_luta, sequencia, momento_inicio, momento_fim, quem_faz, quem_sofre, acao_tipo, acao, tecnica, direcao, pontuacao) VALUES (1, 68, 45, TRIM(' 00:04:00,418'), TRIM(' 00:04:00,418'), 'MAMMADLI', 'ODSUREN', 'GRIP TIME', 'RIGHT COLLAR', NULL, NULL, NULL)</v>
      </c>
      <c r="R4695" t="s">
        <v>10327</v>
      </c>
    </row>
    <row r="4696" spans="1:18" hidden="1" x14ac:dyDescent="0.25">
      <c r="A4696" s="7">
        <f>anotacoes!D4696</f>
        <v>40713</v>
      </c>
      <c r="B4696" t="str">
        <f>anotacoes!C4696</f>
        <v>GRAND SLAM RIO DE JANEIRO 2011</v>
      </c>
      <c r="C4696" t="str">
        <f>anotacoes!E4696</f>
        <v>MAMMADLI</v>
      </c>
      <c r="D4696" t="str">
        <f>anotacoes!F4696</f>
        <v>ODSUREN</v>
      </c>
      <c r="E4696" t="s">
        <v>10325</v>
      </c>
      <c r="F4696">
        <f>anotacoes!A4696</f>
        <v>68</v>
      </c>
      <c r="G4696">
        <f>anotacoes!B4696</f>
        <v>46</v>
      </c>
      <c r="H4696" t="str">
        <f>anotacoes!K4696</f>
        <v xml:space="preserve"> 00:04:00,418</v>
      </c>
      <c r="I4696" t="str">
        <f>anotacoes!L4696</f>
        <v xml:space="preserve"> 00:04:01,466</v>
      </c>
      <c r="J4696" t="str">
        <f>IF(L4696="PAUSE",E4696,IF(anotacoes!G4700=conversao_anotacoes!C4696,conversao_anotacoes!C4696,conversao_anotacoes!D4696))</f>
        <v>MAMMADLI</v>
      </c>
      <c r="K4696" t="str">
        <f t="shared" si="146"/>
        <v>ODSUREN</v>
      </c>
      <c r="L4696" t="str">
        <f>UPPER(anotacoes!H4696)</f>
        <v>ATTACK</v>
      </c>
      <c r="M4696" t="str">
        <f>IF(OR(L4696="ATTACK",L4696="FINTA"),"&lt;TECNICA&gt;",UPPER(anotacoes!I4696))</f>
        <v>&lt;TECNICA&gt;</v>
      </c>
      <c r="N4696" t="str">
        <f>IF(OR(L4696="ATTACK",L4696="FINTA"),UPPER(anotacoes!I4696),"")</f>
        <v>SEOI NAGE</v>
      </c>
      <c r="O4696" s="6">
        <f>IF(anotacoes!N4696=0,"",anotacoes!N4696)</f>
        <v>6</v>
      </c>
      <c r="P4696" t="str">
        <f>IF(anotacoes!M4696=0,"",UPPER(anotacoes!M4696))</f>
        <v>IPPON</v>
      </c>
      <c r="Q4696" t="str">
        <f t="shared" si="147"/>
        <v>INSERT INTO CONVERSAO_LUTA_ACAO (cd_conversao, id_luta, sequencia, momento_inicio, momento_fim, quem_faz, quem_sofre, acao_tipo, acao, tecnica, direcao, pontuacao) VALUES (1, 68, 46, TRIM(' 00:04:00,418'), TRIM(' 00:04:01,466'), 'MAMMADLI', 'ODSUREN', 'ATTACK', '&lt;TECNICA&gt;', 'SEOI NAGE', 6, 'IPPON')</v>
      </c>
      <c r="R4696" t="s">
        <v>10327</v>
      </c>
    </row>
    <row r="4697" spans="1:18" hidden="1" x14ac:dyDescent="0.25">
      <c r="A4697" s="7">
        <f>anotacoes!D4697</f>
        <v>40594</v>
      </c>
      <c r="B4697" t="str">
        <f>anotacoes!C4697</f>
        <v>GRAND PRIX DUSSELDORF 2011</v>
      </c>
      <c r="C4697" t="str">
        <f>anotacoes!E4697</f>
        <v>MAMMADLI</v>
      </c>
      <c r="D4697" t="str">
        <f>anotacoes!F4697</f>
        <v>KHABACHIROV</v>
      </c>
      <c r="E4697" t="s">
        <v>10325</v>
      </c>
      <c r="F4697">
        <f>anotacoes!A4697</f>
        <v>69</v>
      </c>
      <c r="G4697">
        <f>anotacoes!B4697</f>
        <v>1</v>
      </c>
      <c r="H4697" t="str">
        <f>anotacoes!K4697</f>
        <v xml:space="preserve"> 00:00:25,608</v>
      </c>
      <c r="I4697" t="str">
        <f>anotacoes!L4697</f>
        <v xml:space="preserve"> 00:00:29,096</v>
      </c>
      <c r="J4697" t="str">
        <f>IF(L4697="PAUSE",E4697,IF(anotacoes!G4701=conversao_anotacoes!C4697,conversao_anotacoes!C4697,conversao_anotacoes!D4697))</f>
        <v>MAMMADLI</v>
      </c>
      <c r="K4697" t="str">
        <f t="shared" si="146"/>
        <v>KHABACHIROV</v>
      </c>
      <c r="L4697" t="str">
        <f>UPPER(anotacoes!H4697)</f>
        <v>DISPLACEMENT</v>
      </c>
      <c r="M4697" t="str">
        <f>IF(OR(L4697="ATTACK",L4697="FINTA"),"&lt;TECNICA&gt;",UPPER(anotacoes!I4697))</f>
        <v>CIRCULAR LEFT</v>
      </c>
      <c r="N4697" t="str">
        <f>IF(OR(L4697="ATTACK",L4697="FINTA"),UPPER(anotacoes!I4697),"")</f>
        <v/>
      </c>
      <c r="O4697" s="6" t="str">
        <f>IF(anotacoes!N4697=0,"",anotacoes!N4697)</f>
        <v/>
      </c>
      <c r="P4697" t="str">
        <f>IF(anotacoes!M4697=0,"",UPPER(anotacoes!M4697))</f>
        <v/>
      </c>
      <c r="Q4697" t="str">
        <f t="shared" si="147"/>
        <v>INSERT INTO CONVERSAO_LUTA_ACAO (cd_conversao, id_luta, sequencia, momento_inicio, momento_fim, quem_faz, quem_sofre, acao_tipo, acao, tecnica, direcao, pontuacao) VALUES (1, 69, 1, TRIM(' 00:00:25,608'), TRIM(' 00:00:29,096'), 'MAMMADLI', 'KHABACHIROV', 'DISPLACEMENT', 'CIRCULAR LEFT', NULL, NULL, NULL)</v>
      </c>
      <c r="R4697" t="s">
        <v>10327</v>
      </c>
    </row>
    <row r="4698" spans="1:18" hidden="1" x14ac:dyDescent="0.25">
      <c r="A4698" s="7">
        <f>anotacoes!D4698</f>
        <v>40594</v>
      </c>
      <c r="B4698" t="str">
        <f>anotacoes!C4698</f>
        <v>GRAND PRIX DUSSELDORF 2011</v>
      </c>
      <c r="C4698" t="str">
        <f>anotacoes!E4698</f>
        <v>MAMMADLI</v>
      </c>
      <c r="D4698" t="str">
        <f>anotacoes!F4698</f>
        <v>KHABACHIROV</v>
      </c>
      <c r="E4698" t="s">
        <v>10325</v>
      </c>
      <c r="F4698">
        <f>anotacoes!A4698</f>
        <v>69</v>
      </c>
      <c r="G4698">
        <f>anotacoes!B4698</f>
        <v>2</v>
      </c>
      <c r="H4698" t="str">
        <f>anotacoes!K4698</f>
        <v xml:space="preserve"> 00:00:29,096</v>
      </c>
      <c r="I4698" t="str">
        <f>anotacoes!L4698</f>
        <v xml:space="preserve"> 00:00:29,096</v>
      </c>
      <c r="J4698" t="str">
        <f>IF(L4698="PAUSE",E4698,IF(anotacoes!G4702=conversao_anotacoes!C4698,conversao_anotacoes!C4698,conversao_anotacoes!D4698))</f>
        <v>MAMMADLI</v>
      </c>
      <c r="K4698" t="str">
        <f t="shared" si="146"/>
        <v>KHABACHIROV</v>
      </c>
      <c r="L4698" t="str">
        <f>UPPER(anotacoes!H4698)</f>
        <v>DISPLACEMENT</v>
      </c>
      <c r="M4698" t="str">
        <f>IF(OR(L4698="ATTACK",L4698="FINTA"),"&lt;TECNICA&gt;",UPPER(anotacoes!I4698))</f>
        <v>2-3 STEP HESITANT RIGHT</v>
      </c>
      <c r="N4698" t="str">
        <f>IF(OR(L4698="ATTACK",L4698="FINTA"),UPPER(anotacoes!I4698),"")</f>
        <v/>
      </c>
      <c r="O4698" s="6" t="str">
        <f>IF(anotacoes!N4698=0,"",anotacoes!N4698)</f>
        <v/>
      </c>
      <c r="P4698" t="str">
        <f>IF(anotacoes!M4698=0,"",UPPER(anotacoes!M4698))</f>
        <v/>
      </c>
      <c r="Q4698" t="str">
        <f t="shared" si="147"/>
        <v>INSERT INTO CONVERSAO_LUTA_ACAO (cd_conversao, id_luta, sequencia, momento_inicio, momento_fim, quem_faz, quem_sofre, acao_tipo, acao, tecnica, direcao, pontuacao) VALUES (1, 69, 2, TRIM(' 00:00:29,096'), TRIM(' 00:00:29,096'), 'MAMMADLI', 'KHABACHIROV', 'DISPLACEMENT', '2-3 STEP HESITANT RIGHT', NULL, NULL, NULL)</v>
      </c>
      <c r="R4698" t="s">
        <v>10327</v>
      </c>
    </row>
    <row r="4699" spans="1:18" hidden="1" x14ac:dyDescent="0.25">
      <c r="A4699" s="7">
        <f>anotacoes!D4699</f>
        <v>40594</v>
      </c>
      <c r="B4699" t="str">
        <f>anotacoes!C4699</f>
        <v>GRAND PRIX DUSSELDORF 2011</v>
      </c>
      <c r="C4699" t="str">
        <f>anotacoes!E4699</f>
        <v>MAMMADLI</v>
      </c>
      <c r="D4699" t="str">
        <f>anotacoes!F4699</f>
        <v>KHABACHIROV</v>
      </c>
      <c r="E4699" t="s">
        <v>10325</v>
      </c>
      <c r="F4699">
        <f>anotacoes!A4699</f>
        <v>69</v>
      </c>
      <c r="G4699">
        <f>anotacoes!B4699</f>
        <v>3</v>
      </c>
      <c r="H4699" t="str">
        <f>anotacoes!K4699</f>
        <v xml:space="preserve"> 00:00:29,096</v>
      </c>
      <c r="I4699" t="str">
        <f>anotacoes!L4699</f>
        <v xml:space="preserve"> 00:00:30,659</v>
      </c>
      <c r="J4699" t="str">
        <f>IF(L4699="PAUSE",E4699,IF(anotacoes!G4703=conversao_anotacoes!C4699,conversao_anotacoes!C4699,conversao_anotacoes!D4699))</f>
        <v>MAMMADLI</v>
      </c>
      <c r="K4699" t="str">
        <f t="shared" si="146"/>
        <v>KHABACHIROV</v>
      </c>
      <c r="L4699" t="str">
        <f>UPPER(anotacoes!H4699)</f>
        <v>GRIP TIME</v>
      </c>
      <c r="M4699" t="str">
        <f>IF(OR(L4699="ATTACK",L4699="FINTA"),"&lt;TECNICA&gt;",UPPER(anotacoes!I4699))</f>
        <v>LEFT COLLAR</v>
      </c>
      <c r="N4699" t="str">
        <f>IF(OR(L4699="ATTACK",L4699="FINTA"),UPPER(anotacoes!I4699),"")</f>
        <v/>
      </c>
      <c r="O4699" s="6" t="str">
        <f>IF(anotacoes!N4699=0,"",anotacoes!N4699)</f>
        <v/>
      </c>
      <c r="P4699" t="str">
        <f>IF(anotacoes!M4699=0,"",UPPER(anotacoes!M4699))</f>
        <v/>
      </c>
      <c r="Q4699" t="str">
        <f t="shared" si="147"/>
        <v>INSERT INTO CONVERSAO_LUTA_ACAO (cd_conversao, id_luta, sequencia, momento_inicio, momento_fim, quem_faz, quem_sofre, acao_tipo, acao, tecnica, direcao, pontuacao) VALUES (1, 69, 3, TRIM(' 00:00:29,096'), TRIM(' 00:00:30,659'), 'MAMMADLI', 'KHABACHIROV', 'GRIP TIME', 'LEFT COLLAR', NULL, NULL, NULL)</v>
      </c>
      <c r="R4699" t="s">
        <v>10327</v>
      </c>
    </row>
    <row r="4700" spans="1:18" hidden="1" x14ac:dyDescent="0.25">
      <c r="A4700" s="7">
        <f>anotacoes!D4700</f>
        <v>40594</v>
      </c>
      <c r="B4700" t="str">
        <f>anotacoes!C4700</f>
        <v>GRAND PRIX DUSSELDORF 2011</v>
      </c>
      <c r="C4700" t="str">
        <f>anotacoes!E4700</f>
        <v>MAMMADLI</v>
      </c>
      <c r="D4700" t="str">
        <f>anotacoes!F4700</f>
        <v>KHABACHIROV</v>
      </c>
      <c r="E4700" t="s">
        <v>10325</v>
      </c>
      <c r="F4700">
        <f>anotacoes!A4700</f>
        <v>69</v>
      </c>
      <c r="G4700">
        <f>anotacoes!B4700</f>
        <v>4</v>
      </c>
      <c r="H4700" t="str">
        <f>anotacoes!K4700</f>
        <v xml:space="preserve"> 00:00:30,659</v>
      </c>
      <c r="I4700" t="str">
        <f>anotacoes!L4700</f>
        <v xml:space="preserve"> 00:00:38,894</v>
      </c>
      <c r="J4700" t="str">
        <f>IF(L4700="PAUSE",E4700,IF(anotacoes!G4704=conversao_anotacoes!C4700,conversao_anotacoes!C4700,conversao_anotacoes!D4700))</f>
        <v>MAMMADLI</v>
      </c>
      <c r="K4700" t="str">
        <f t="shared" si="146"/>
        <v>KHABACHIROV</v>
      </c>
      <c r="L4700" t="str">
        <f>UPPER(anotacoes!H4700)</f>
        <v>DISPLACEMENT</v>
      </c>
      <c r="M4700" t="str">
        <f>IF(OR(L4700="ATTACK",L4700="FINTA"),"&lt;TECNICA&gt;",UPPER(anotacoes!I4700))</f>
        <v>2-3 STEP HESITANT RIGHT</v>
      </c>
      <c r="N4700" t="str">
        <f>IF(OR(L4700="ATTACK",L4700="FINTA"),UPPER(anotacoes!I4700),"")</f>
        <v/>
      </c>
      <c r="O4700" s="6" t="str">
        <f>IF(anotacoes!N4700=0,"",anotacoes!N4700)</f>
        <v/>
      </c>
      <c r="P4700" t="str">
        <f>IF(anotacoes!M4700=0,"",UPPER(anotacoes!M4700))</f>
        <v/>
      </c>
      <c r="Q4700" t="str">
        <f t="shared" si="147"/>
        <v>INSERT INTO CONVERSAO_LUTA_ACAO (cd_conversao, id_luta, sequencia, momento_inicio, momento_fim, quem_faz, quem_sofre, acao_tipo, acao, tecnica, direcao, pontuacao) VALUES (1, 69, 4, TRIM(' 00:00:30,659'), TRIM(' 00:00:38,894'), 'MAMMADLI', 'KHABACHIROV', 'DISPLACEMENT', '2-3 STEP HESITANT RIGHT', NULL, NULL, NULL)</v>
      </c>
      <c r="R4700" t="s">
        <v>10327</v>
      </c>
    </row>
    <row r="4701" spans="1:18" hidden="1" x14ac:dyDescent="0.25">
      <c r="A4701" s="7">
        <f>anotacoes!D4701</f>
        <v>40594</v>
      </c>
      <c r="B4701" t="str">
        <f>anotacoes!C4701</f>
        <v>GRAND PRIX DUSSELDORF 2011</v>
      </c>
      <c r="C4701" t="str">
        <f>anotacoes!E4701</f>
        <v>MAMMADLI</v>
      </c>
      <c r="D4701" t="str">
        <f>anotacoes!F4701</f>
        <v>KHABACHIROV</v>
      </c>
      <c r="E4701" t="s">
        <v>10325</v>
      </c>
      <c r="F4701">
        <f>anotacoes!A4701</f>
        <v>69</v>
      </c>
      <c r="G4701">
        <f>anotacoes!B4701</f>
        <v>5</v>
      </c>
      <c r="H4701" t="str">
        <f>anotacoes!K4701</f>
        <v xml:space="preserve"> 00:00:38,894</v>
      </c>
      <c r="I4701" t="str">
        <f>anotacoes!L4701</f>
        <v xml:space="preserve"> 00:00:38,894</v>
      </c>
      <c r="J4701" t="str">
        <f>IF(L4701="PAUSE",E4701,IF(anotacoes!G4705=conversao_anotacoes!C4701,conversao_anotacoes!C4701,conversao_anotacoes!D4701))</f>
        <v>MAMMADLI</v>
      </c>
      <c r="K4701" t="str">
        <f t="shared" si="146"/>
        <v>KHABACHIROV</v>
      </c>
      <c r="L4701" t="str">
        <f>UPPER(anotacoes!H4701)</f>
        <v>DISPLACEMENT</v>
      </c>
      <c r="M4701" t="str">
        <f>IF(OR(L4701="ATTACK",L4701="FINTA"),"&lt;TECNICA&gt;",UPPER(anotacoes!I4701))</f>
        <v>2-3 STEP HESITANT LEFT</v>
      </c>
      <c r="N4701" t="str">
        <f>IF(OR(L4701="ATTACK",L4701="FINTA"),UPPER(anotacoes!I4701),"")</f>
        <v/>
      </c>
      <c r="O4701" s="6" t="str">
        <f>IF(anotacoes!N4701=0,"",anotacoes!N4701)</f>
        <v/>
      </c>
      <c r="P4701" t="str">
        <f>IF(anotacoes!M4701=0,"",UPPER(anotacoes!M4701))</f>
        <v/>
      </c>
      <c r="Q4701" t="str">
        <f t="shared" si="147"/>
        <v>INSERT INTO CONVERSAO_LUTA_ACAO (cd_conversao, id_luta, sequencia, momento_inicio, momento_fim, quem_faz, quem_sofre, acao_tipo, acao, tecnica, direcao, pontuacao) VALUES (1, 69, 5, TRIM(' 00:00:38,894'), TRIM(' 00:00:38,894'), 'MAMMADLI', 'KHABACHIROV', 'DISPLACEMENT', '2-3 STEP HESITANT LEFT', NULL, NULL, NULL)</v>
      </c>
      <c r="R4701" t="s">
        <v>10327</v>
      </c>
    </row>
    <row r="4702" spans="1:18" hidden="1" x14ac:dyDescent="0.25">
      <c r="A4702" s="7">
        <f>anotacoes!D4702</f>
        <v>40594</v>
      </c>
      <c r="B4702" t="str">
        <f>anotacoes!C4702</f>
        <v>GRAND PRIX DUSSELDORF 2011</v>
      </c>
      <c r="C4702" t="str">
        <f>anotacoes!E4702</f>
        <v>MAMMADLI</v>
      </c>
      <c r="D4702" t="str">
        <f>anotacoes!F4702</f>
        <v>KHABACHIROV</v>
      </c>
      <c r="E4702" t="s">
        <v>10325</v>
      </c>
      <c r="F4702">
        <f>anotacoes!A4702</f>
        <v>69</v>
      </c>
      <c r="G4702">
        <f>anotacoes!B4702</f>
        <v>6</v>
      </c>
      <c r="H4702" t="str">
        <f>anotacoes!K4702</f>
        <v xml:space="preserve"> 00:00:38,894</v>
      </c>
      <c r="I4702" t="str">
        <f>anotacoes!L4702</f>
        <v xml:space="preserve"> 00:00:39,646</v>
      </c>
      <c r="J4702" t="str">
        <f>IF(L4702="PAUSE",E4702,IF(anotacoes!G4706=conversao_anotacoes!C4702,conversao_anotacoes!C4702,conversao_anotacoes!D4702))</f>
        <v>MAMMADLI</v>
      </c>
      <c r="K4702" t="str">
        <f t="shared" si="146"/>
        <v>KHABACHIROV</v>
      </c>
      <c r="L4702" t="str">
        <f>UPPER(anotacoes!H4702)</f>
        <v>TRYING TO GRIP</v>
      </c>
      <c r="M4702" t="str">
        <f>IF(OR(L4702="ATTACK",L4702="FINTA"),"&lt;TECNICA&gt;",UPPER(anotacoes!I4702))</f>
        <v>RIGHT + LEFT + JUDOGI</v>
      </c>
      <c r="N4702" t="str">
        <f>IF(OR(L4702="ATTACK",L4702="FINTA"),UPPER(anotacoes!I4702),"")</f>
        <v/>
      </c>
      <c r="O4702" s="6" t="str">
        <f>IF(anotacoes!N4702=0,"",anotacoes!N4702)</f>
        <v/>
      </c>
      <c r="P4702" t="str">
        <f>IF(anotacoes!M4702=0,"",UPPER(anotacoes!M4702))</f>
        <v/>
      </c>
      <c r="Q4702" t="str">
        <f t="shared" si="147"/>
        <v>INSERT INTO CONVERSAO_LUTA_ACAO (cd_conversao, id_luta, sequencia, momento_inicio, momento_fim, quem_faz, quem_sofre, acao_tipo, acao, tecnica, direcao, pontuacao) VALUES (1, 69, 6, TRIM(' 00:00:38,894'), TRIM(' 00:00:39,646'), 'MAMMADLI', 'KHABACHIROV', 'TRYING TO GRIP', 'RIGHT + LEFT + JUDOGI', NULL, NULL, NULL)</v>
      </c>
      <c r="R4702" t="s">
        <v>10327</v>
      </c>
    </row>
    <row r="4703" spans="1:18" hidden="1" x14ac:dyDescent="0.25">
      <c r="A4703" s="7">
        <f>anotacoes!D4703</f>
        <v>40594</v>
      </c>
      <c r="B4703" t="str">
        <f>anotacoes!C4703</f>
        <v>GRAND PRIX DUSSELDORF 2011</v>
      </c>
      <c r="C4703" t="str">
        <f>anotacoes!E4703</f>
        <v>MAMMADLI</v>
      </c>
      <c r="D4703" t="str">
        <f>anotacoes!F4703</f>
        <v>KHABACHIROV</v>
      </c>
      <c r="E4703" t="s">
        <v>10325</v>
      </c>
      <c r="F4703">
        <f>anotacoes!A4703</f>
        <v>69</v>
      </c>
      <c r="G4703">
        <f>anotacoes!B4703</f>
        <v>7</v>
      </c>
      <c r="H4703" t="str">
        <f>anotacoes!K4703</f>
        <v xml:space="preserve"> 00:00:39,646</v>
      </c>
      <c r="I4703" t="str">
        <f>anotacoes!L4703</f>
        <v xml:space="preserve"> 00:00:42,393</v>
      </c>
      <c r="J4703" t="str">
        <f>IF(L4703="PAUSE",E4703,IF(anotacoes!G4707=conversao_anotacoes!C4703,conversao_anotacoes!C4703,conversao_anotacoes!D4703))</f>
        <v>MAMMADLI</v>
      </c>
      <c r="K4703" t="str">
        <f t="shared" si="146"/>
        <v>KHABACHIROV</v>
      </c>
      <c r="L4703" t="str">
        <f>UPPER(anotacoes!H4703)</f>
        <v>GRIP TIME</v>
      </c>
      <c r="M4703" t="str">
        <f>IF(OR(L4703="ATTACK",L4703="FINTA"),"&lt;TECNICA&gt;",UPPER(anotacoes!I4703))</f>
        <v>RIGHT COLLAR</v>
      </c>
      <c r="N4703" t="str">
        <f>IF(OR(L4703="ATTACK",L4703="FINTA"),UPPER(anotacoes!I4703),"")</f>
        <v/>
      </c>
      <c r="O4703" s="6" t="str">
        <f>IF(anotacoes!N4703=0,"",anotacoes!N4703)</f>
        <v/>
      </c>
      <c r="P4703" t="str">
        <f>IF(anotacoes!M4703=0,"",UPPER(anotacoes!M4703))</f>
        <v/>
      </c>
      <c r="Q4703" t="str">
        <f t="shared" si="147"/>
        <v>INSERT INTO CONVERSAO_LUTA_ACAO (cd_conversao, id_luta, sequencia, momento_inicio, momento_fim, quem_faz, quem_sofre, acao_tipo, acao, tecnica, direcao, pontuacao) VALUES (1, 69, 7, TRIM(' 00:00:39,646'), TRIM(' 00:00:42,393'), 'MAMMADLI', 'KHABACHIROV', 'GRIP TIME', 'RIGHT COLLAR', NULL, NULL, NULL)</v>
      </c>
      <c r="R4703" t="s">
        <v>10327</v>
      </c>
    </row>
    <row r="4704" spans="1:18" hidden="1" x14ac:dyDescent="0.25">
      <c r="A4704" s="7">
        <f>anotacoes!D4704</f>
        <v>40594</v>
      </c>
      <c r="B4704" t="str">
        <f>anotacoes!C4704</f>
        <v>GRAND PRIX DUSSELDORF 2011</v>
      </c>
      <c r="C4704" t="str">
        <f>anotacoes!E4704</f>
        <v>MAMMADLI</v>
      </c>
      <c r="D4704" t="str">
        <f>anotacoes!F4704</f>
        <v>KHABACHIROV</v>
      </c>
      <c r="E4704" t="s">
        <v>10325</v>
      </c>
      <c r="F4704">
        <f>anotacoes!A4704</f>
        <v>69</v>
      </c>
      <c r="G4704">
        <f>anotacoes!B4704</f>
        <v>8</v>
      </c>
      <c r="H4704" t="str">
        <f>anotacoes!K4704</f>
        <v xml:space="preserve"> 00:00:42,393</v>
      </c>
      <c r="I4704" t="str">
        <f>anotacoes!L4704</f>
        <v xml:space="preserve"> 00:00:47,237</v>
      </c>
      <c r="J4704" t="str">
        <f>IF(L4704="PAUSE",E4704,IF(anotacoes!G4708=conversao_anotacoes!C4704,conversao_anotacoes!C4704,conversao_anotacoes!D4704))</f>
        <v>MAMMADLI</v>
      </c>
      <c r="K4704" t="str">
        <f t="shared" si="146"/>
        <v>KHABACHIROV</v>
      </c>
      <c r="L4704" t="str">
        <f>UPPER(anotacoes!H4704)</f>
        <v>DISPLACEMENT</v>
      </c>
      <c r="M4704" t="str">
        <f>IF(OR(L4704="ATTACK",L4704="FINTA"),"&lt;TECNICA&gt;",UPPER(anotacoes!I4704))</f>
        <v>CIRCULAR LEFT</v>
      </c>
      <c r="N4704" t="str">
        <f>IF(OR(L4704="ATTACK",L4704="FINTA"),UPPER(anotacoes!I4704),"")</f>
        <v/>
      </c>
      <c r="O4704" s="6" t="str">
        <f>IF(anotacoes!N4704=0,"",anotacoes!N4704)</f>
        <v/>
      </c>
      <c r="P4704" t="str">
        <f>IF(anotacoes!M4704=0,"",UPPER(anotacoes!M4704))</f>
        <v/>
      </c>
      <c r="Q4704" t="str">
        <f t="shared" si="147"/>
        <v>INSERT INTO CONVERSAO_LUTA_ACAO (cd_conversao, id_luta, sequencia, momento_inicio, momento_fim, quem_faz, quem_sofre, acao_tipo, acao, tecnica, direcao, pontuacao) VALUES (1, 69, 8, TRIM(' 00:00:42,393'), TRIM(' 00:00:47,237'), 'MAMMADLI', 'KHABACHIROV', 'DISPLACEMENT', 'CIRCULAR LEFT', NULL, NULL, NULL)</v>
      </c>
      <c r="R4704" t="s">
        <v>10327</v>
      </c>
    </row>
    <row r="4705" spans="1:18" hidden="1" x14ac:dyDescent="0.25">
      <c r="A4705" s="7">
        <f>anotacoes!D4705</f>
        <v>40594</v>
      </c>
      <c r="B4705" t="str">
        <f>anotacoes!C4705</f>
        <v>GRAND PRIX DUSSELDORF 2011</v>
      </c>
      <c r="C4705" t="str">
        <f>anotacoes!E4705</f>
        <v>MAMMADLI</v>
      </c>
      <c r="D4705" t="str">
        <f>anotacoes!F4705</f>
        <v>KHABACHIROV</v>
      </c>
      <c r="E4705" t="s">
        <v>10325</v>
      </c>
      <c r="F4705">
        <f>anotacoes!A4705</f>
        <v>69</v>
      </c>
      <c r="G4705">
        <f>anotacoes!B4705</f>
        <v>9</v>
      </c>
      <c r="H4705" t="str">
        <f>anotacoes!K4705</f>
        <v xml:space="preserve"> 00:00:47,237</v>
      </c>
      <c r="I4705" t="str">
        <f>anotacoes!L4705</f>
        <v xml:space="preserve"> 00:00:49,535</v>
      </c>
      <c r="J4705" t="str">
        <f>IF(L4705="PAUSE",E4705,IF(anotacoes!G4709=conversao_anotacoes!C4705,conversao_anotacoes!C4705,conversao_anotacoes!D4705))</f>
        <v>MAMMADLI</v>
      </c>
      <c r="K4705" t="str">
        <f t="shared" si="146"/>
        <v>KHABACHIROV</v>
      </c>
      <c r="L4705" t="str">
        <f>UPPER(anotacoes!H4705)</f>
        <v>DISPLACEMENT</v>
      </c>
      <c r="M4705" t="str">
        <f>IF(OR(L4705="ATTACK",L4705="FINTA"),"&lt;TECNICA&gt;",UPPER(anotacoes!I4705))</f>
        <v>2-3 STEP HESITANT RIGHT</v>
      </c>
      <c r="N4705" t="str">
        <f>IF(OR(L4705="ATTACK",L4705="FINTA"),UPPER(anotacoes!I4705),"")</f>
        <v/>
      </c>
      <c r="O4705" s="6" t="str">
        <f>IF(anotacoes!N4705=0,"",anotacoes!N4705)</f>
        <v/>
      </c>
      <c r="P4705" t="str">
        <f>IF(anotacoes!M4705=0,"",UPPER(anotacoes!M4705))</f>
        <v/>
      </c>
      <c r="Q4705" t="str">
        <f t="shared" si="147"/>
        <v>INSERT INTO CONVERSAO_LUTA_ACAO (cd_conversao, id_luta, sequencia, momento_inicio, momento_fim, quem_faz, quem_sofre, acao_tipo, acao, tecnica, direcao, pontuacao) VALUES (1, 69, 9, TRIM(' 00:00:47,237'), TRIM(' 00:00:49,535'), 'MAMMADLI', 'KHABACHIROV', 'DISPLACEMENT', '2-3 STEP HESITANT RIGHT', NULL, NULL, NULL)</v>
      </c>
      <c r="R4705" t="s">
        <v>10327</v>
      </c>
    </row>
    <row r="4706" spans="1:18" hidden="1" x14ac:dyDescent="0.25">
      <c r="A4706" s="7">
        <f>anotacoes!D4706</f>
        <v>40594</v>
      </c>
      <c r="B4706" t="str">
        <f>anotacoes!C4706</f>
        <v>GRAND PRIX DUSSELDORF 2011</v>
      </c>
      <c r="C4706" t="str">
        <f>anotacoes!E4706</f>
        <v>MAMMADLI</v>
      </c>
      <c r="D4706" t="str">
        <f>anotacoes!F4706</f>
        <v>KHABACHIROV</v>
      </c>
      <c r="E4706" t="s">
        <v>10325</v>
      </c>
      <c r="F4706">
        <f>anotacoes!A4706</f>
        <v>69</v>
      </c>
      <c r="G4706">
        <f>anotacoes!B4706</f>
        <v>10</v>
      </c>
      <c r="H4706" t="str">
        <f>anotacoes!K4706</f>
        <v xml:space="preserve"> 00:00:49,535</v>
      </c>
      <c r="I4706" t="str">
        <f>anotacoes!L4706</f>
        <v xml:space="preserve"> 00:00:50,326</v>
      </c>
      <c r="J4706" t="str">
        <f>IF(L4706="PAUSE",E4706,IF(anotacoes!G4710=conversao_anotacoes!C4706,conversao_anotacoes!C4706,conversao_anotacoes!D4706))</f>
        <v>MAMMADLI</v>
      </c>
      <c r="K4706" t="str">
        <f t="shared" si="146"/>
        <v>KHABACHIROV</v>
      </c>
      <c r="L4706" t="str">
        <f>UPPER(anotacoes!H4706)</f>
        <v>GRIP TIME</v>
      </c>
      <c r="M4706" t="str">
        <f>IF(OR(L4706="ATTACK",L4706="FINTA"),"&lt;TECNICA&gt;",UPPER(anotacoes!I4706))</f>
        <v>LEFT SLEEVE</v>
      </c>
      <c r="N4706" t="str">
        <f>IF(OR(L4706="ATTACK",L4706="FINTA"),UPPER(anotacoes!I4706),"")</f>
        <v/>
      </c>
      <c r="O4706" s="6" t="str">
        <f>IF(anotacoes!N4706=0,"",anotacoes!N4706)</f>
        <v/>
      </c>
      <c r="P4706" t="str">
        <f>IF(anotacoes!M4706=0,"",UPPER(anotacoes!M4706))</f>
        <v/>
      </c>
      <c r="Q4706" t="str">
        <f t="shared" si="147"/>
        <v>INSERT INTO CONVERSAO_LUTA_ACAO (cd_conversao, id_luta, sequencia, momento_inicio, momento_fim, quem_faz, quem_sofre, acao_tipo, acao, tecnica, direcao, pontuacao) VALUES (1, 69, 10, TRIM(' 00:00:49,535'), TRIM(' 00:00:50,326'), 'MAMMADLI', 'KHABACHIROV', 'GRIP TIME', 'LEFT SLEEVE', NULL, NULL, NULL)</v>
      </c>
      <c r="R4706" t="s">
        <v>10327</v>
      </c>
    </row>
    <row r="4707" spans="1:18" hidden="1" x14ac:dyDescent="0.25">
      <c r="A4707" s="7">
        <f>anotacoes!D4707</f>
        <v>40594</v>
      </c>
      <c r="B4707" t="str">
        <f>anotacoes!C4707</f>
        <v>GRAND PRIX DUSSELDORF 2011</v>
      </c>
      <c r="C4707" t="str">
        <f>anotacoes!E4707</f>
        <v>MAMMADLI</v>
      </c>
      <c r="D4707" t="str">
        <f>anotacoes!F4707</f>
        <v>KHABACHIROV</v>
      </c>
      <c r="E4707" t="s">
        <v>10325</v>
      </c>
      <c r="F4707">
        <f>anotacoes!A4707</f>
        <v>69</v>
      </c>
      <c r="G4707">
        <f>anotacoes!B4707</f>
        <v>11</v>
      </c>
      <c r="H4707" t="str">
        <f>anotacoes!K4707</f>
        <v xml:space="preserve"> 00:00:50,326</v>
      </c>
      <c r="I4707" t="str">
        <f>anotacoes!L4707</f>
        <v xml:space="preserve"> 00:01:42,258</v>
      </c>
      <c r="J4707" t="str">
        <f>IF(L4707="PAUSE",E4707,IF(anotacoes!G4711=conversao_anotacoes!C4707,conversao_anotacoes!C4707,conversao_anotacoes!D4707))</f>
        <v>MAMMADLI</v>
      </c>
      <c r="K4707" t="str">
        <f t="shared" si="146"/>
        <v>KHABACHIROV</v>
      </c>
      <c r="L4707" t="str">
        <f>UPPER(anotacoes!H4707)</f>
        <v>DISPLACEMENT</v>
      </c>
      <c r="M4707" t="str">
        <f>IF(OR(L4707="ATTACK",L4707="FINTA"),"&lt;TECNICA&gt;",UPPER(anotacoes!I4707))</f>
        <v>TRY TO GRIP WITH CONTACT</v>
      </c>
      <c r="N4707" t="str">
        <f>IF(OR(L4707="ATTACK",L4707="FINTA"),UPPER(anotacoes!I4707),"")</f>
        <v/>
      </c>
      <c r="O4707" s="6" t="str">
        <f>IF(anotacoes!N4707=0,"",anotacoes!N4707)</f>
        <v/>
      </c>
      <c r="P4707" t="str">
        <f>IF(anotacoes!M4707=0,"",UPPER(anotacoes!M4707))</f>
        <v/>
      </c>
      <c r="Q4707" t="str">
        <f t="shared" si="147"/>
        <v>INSERT INTO CONVERSAO_LUTA_ACAO (cd_conversao, id_luta, sequencia, momento_inicio, momento_fim, quem_faz, quem_sofre, acao_tipo, acao, tecnica, direcao, pontuacao) VALUES (1, 69, 11, TRIM(' 00:00:50,326'), TRIM(' 00:01:42,258'), 'MAMMADLI', 'KHABACHIROV', 'DISPLACEMENT', 'TRY TO GRIP WITH CONTACT', NULL, NULL, NULL)</v>
      </c>
      <c r="R4707" t="s">
        <v>10327</v>
      </c>
    </row>
    <row r="4708" spans="1:18" hidden="1" x14ac:dyDescent="0.25">
      <c r="A4708" s="7">
        <f>anotacoes!D4708</f>
        <v>40594</v>
      </c>
      <c r="B4708" t="str">
        <f>anotacoes!C4708</f>
        <v>GRAND PRIX DUSSELDORF 2011</v>
      </c>
      <c r="C4708" t="str">
        <f>anotacoes!E4708</f>
        <v>MAMMADLI</v>
      </c>
      <c r="D4708" t="str">
        <f>anotacoes!F4708</f>
        <v>KHABACHIROV</v>
      </c>
      <c r="E4708" t="s">
        <v>10325</v>
      </c>
      <c r="F4708">
        <f>anotacoes!A4708</f>
        <v>69</v>
      </c>
      <c r="G4708">
        <f>anotacoes!B4708</f>
        <v>12</v>
      </c>
      <c r="H4708" t="str">
        <f>anotacoes!K4708</f>
        <v xml:space="preserve"> 00:01:42,258</v>
      </c>
      <c r="I4708" t="str">
        <f>anotacoes!L4708</f>
        <v xml:space="preserve"> 00:01:42,932</v>
      </c>
      <c r="J4708" t="str">
        <f>IF(L4708="PAUSE",E4708,IF(anotacoes!G4712=conversao_anotacoes!C4708,conversao_anotacoes!C4708,conversao_anotacoes!D4708))</f>
        <v>MAMMADLI</v>
      </c>
      <c r="K4708" t="str">
        <f t="shared" si="146"/>
        <v>KHABACHIROV</v>
      </c>
      <c r="L4708" t="str">
        <f>UPPER(anotacoes!H4708)</f>
        <v>GRIP TIME</v>
      </c>
      <c r="M4708" t="str">
        <f>IF(OR(L4708="ATTACK",L4708="FINTA"),"&lt;TECNICA&gt;",UPPER(anotacoes!I4708))</f>
        <v>RIGHT COLLAR</v>
      </c>
      <c r="N4708" t="str">
        <f>IF(OR(L4708="ATTACK",L4708="FINTA"),UPPER(anotacoes!I4708),"")</f>
        <v/>
      </c>
      <c r="O4708" s="6" t="str">
        <f>IF(anotacoes!N4708=0,"",anotacoes!N4708)</f>
        <v/>
      </c>
      <c r="P4708" t="str">
        <f>IF(anotacoes!M4708=0,"",UPPER(anotacoes!M4708))</f>
        <v/>
      </c>
      <c r="Q4708" t="str">
        <f t="shared" si="147"/>
        <v>INSERT INTO CONVERSAO_LUTA_ACAO (cd_conversao, id_luta, sequencia, momento_inicio, momento_fim, quem_faz, quem_sofre, acao_tipo, acao, tecnica, direcao, pontuacao) VALUES (1, 69, 12, TRIM(' 00:01:42,258'), TRIM(' 00:01:42,932'), 'MAMMADLI', 'KHABACHIROV', 'GRIP TIME', 'RIGHT COLLAR', NULL, NULL, NULL)</v>
      </c>
      <c r="R4708" t="s">
        <v>10327</v>
      </c>
    </row>
    <row r="4709" spans="1:18" hidden="1" x14ac:dyDescent="0.25">
      <c r="A4709" s="7">
        <f>anotacoes!D4709</f>
        <v>40594</v>
      </c>
      <c r="B4709" t="str">
        <f>anotacoes!C4709</f>
        <v>GRAND PRIX DUSSELDORF 2011</v>
      </c>
      <c r="C4709" t="str">
        <f>anotacoes!E4709</f>
        <v>MAMMADLI</v>
      </c>
      <c r="D4709" t="str">
        <f>anotacoes!F4709</f>
        <v>KHABACHIROV</v>
      </c>
      <c r="E4709" t="s">
        <v>10325</v>
      </c>
      <c r="F4709">
        <f>anotacoes!A4709</f>
        <v>69</v>
      </c>
      <c r="G4709">
        <f>anotacoes!B4709</f>
        <v>13</v>
      </c>
      <c r="H4709" t="str">
        <f>anotacoes!K4709</f>
        <v xml:space="preserve"> 00:01:42,932</v>
      </c>
      <c r="I4709" t="str">
        <f>anotacoes!L4709</f>
        <v xml:space="preserve"> 00:01:42,932</v>
      </c>
      <c r="J4709" t="str">
        <f>IF(L4709="PAUSE",E4709,IF(anotacoes!G4713=conversao_anotacoes!C4709,conversao_anotacoes!C4709,conversao_anotacoes!D4709))</f>
        <v>MAMMADLI</v>
      </c>
      <c r="K4709" t="str">
        <f t="shared" si="146"/>
        <v>KHABACHIROV</v>
      </c>
      <c r="L4709" t="str">
        <f>UPPER(anotacoes!H4709)</f>
        <v>ATTACK</v>
      </c>
      <c r="M4709" t="str">
        <f>IF(OR(L4709="ATTACK",L4709="FINTA"),"&lt;TECNICA&gt;",UPPER(anotacoes!I4709))</f>
        <v>&lt;TECNICA&gt;</v>
      </c>
      <c r="N4709" t="str">
        <f>IF(OR(L4709="ATTACK",L4709="FINTA"),UPPER(anotacoes!I4709),"")</f>
        <v>KOUCHI GARI</v>
      </c>
      <c r="O4709" s="6">
        <f>IF(anotacoes!N4709=0,"",anotacoes!N4709)</f>
        <v>2</v>
      </c>
      <c r="P4709" t="str">
        <f>IF(anotacoes!M4709=0,"",UPPER(anotacoes!M4709))</f>
        <v/>
      </c>
      <c r="Q4709" t="str">
        <f t="shared" si="147"/>
        <v>INSERT INTO CONVERSAO_LUTA_ACAO (cd_conversao, id_luta, sequencia, momento_inicio, momento_fim, quem_faz, quem_sofre, acao_tipo, acao, tecnica, direcao, pontuacao) VALUES (1, 69, 13, TRIM(' 00:01:42,932'), TRIM(' 00:01:42,932'), 'MAMMADLI', 'KHABACHIROV', 'ATTACK', '&lt;TECNICA&gt;', 'KOUCHI GARI', 2, NULL)</v>
      </c>
      <c r="R4709" t="s">
        <v>10327</v>
      </c>
    </row>
    <row r="4710" spans="1:18" hidden="1" x14ac:dyDescent="0.25">
      <c r="A4710" s="7">
        <f>anotacoes!D4710</f>
        <v>40594</v>
      </c>
      <c r="B4710" t="str">
        <f>anotacoes!C4710</f>
        <v>GRAND PRIX DUSSELDORF 2011</v>
      </c>
      <c r="C4710" t="str">
        <f>anotacoes!E4710</f>
        <v>MAMMADLI</v>
      </c>
      <c r="D4710" t="str">
        <f>anotacoes!F4710</f>
        <v>KHABACHIROV</v>
      </c>
      <c r="E4710" t="s">
        <v>10325</v>
      </c>
      <c r="F4710">
        <f>anotacoes!A4710</f>
        <v>69</v>
      </c>
      <c r="G4710">
        <f>anotacoes!B4710</f>
        <v>14</v>
      </c>
      <c r="H4710" t="str">
        <f>anotacoes!K4710</f>
        <v xml:space="preserve"> 00:01:43,372</v>
      </c>
      <c r="I4710" t="str">
        <f>anotacoes!L4710</f>
        <v xml:space="preserve"> 00:01:43,783</v>
      </c>
      <c r="J4710" t="str">
        <f>IF(L4710="PAUSE",E4710,IF(anotacoes!G4714=conversao_anotacoes!C4710,conversao_anotacoes!C4710,conversao_anotacoes!D4710))</f>
        <v>MAMMADLI</v>
      </c>
      <c r="K4710" t="str">
        <f t="shared" si="146"/>
        <v>KHABACHIROV</v>
      </c>
      <c r="L4710" t="str">
        <f>UPPER(anotacoes!H4710)</f>
        <v>ATTACK</v>
      </c>
      <c r="M4710" t="str">
        <f>IF(OR(L4710="ATTACK",L4710="FINTA"),"&lt;TECNICA&gt;",UPPER(anotacoes!I4710))</f>
        <v>&lt;TECNICA&gt;</v>
      </c>
      <c r="N4710" t="str">
        <f>IF(OR(L4710="ATTACK",L4710="FINTA"),UPPER(anotacoes!I4710),"")</f>
        <v>SEOI NAGE</v>
      </c>
      <c r="O4710" s="6">
        <f>IF(anotacoes!N4710=0,"",anotacoes!N4710)</f>
        <v>9</v>
      </c>
      <c r="P4710" t="str">
        <f>IF(anotacoes!M4710=0,"",UPPER(anotacoes!M4710))</f>
        <v/>
      </c>
      <c r="Q4710" t="str">
        <f t="shared" si="147"/>
        <v>INSERT INTO CONVERSAO_LUTA_ACAO (cd_conversao, id_luta, sequencia, momento_inicio, momento_fim, quem_faz, quem_sofre, acao_tipo, acao, tecnica, direcao, pontuacao) VALUES (1, 69, 14, TRIM(' 00:01:43,372'), TRIM(' 00:01:43,783'), 'MAMMADLI', 'KHABACHIROV', 'ATTACK', '&lt;TECNICA&gt;', 'SEOI NAGE', 9, NULL)</v>
      </c>
      <c r="R4710" t="s">
        <v>10327</v>
      </c>
    </row>
    <row r="4711" spans="1:18" hidden="1" x14ac:dyDescent="0.25">
      <c r="A4711" s="7">
        <f>anotacoes!D4711</f>
        <v>40594</v>
      </c>
      <c r="B4711" t="str">
        <f>anotacoes!C4711</f>
        <v>GRAND PRIX DUSSELDORF 2011</v>
      </c>
      <c r="C4711" t="str">
        <f>anotacoes!E4711</f>
        <v>MAMMADLI</v>
      </c>
      <c r="D4711" t="str">
        <f>anotacoes!F4711</f>
        <v>KHABACHIROV</v>
      </c>
      <c r="E4711" t="s">
        <v>10325</v>
      </c>
      <c r="F4711">
        <f>anotacoes!A4711</f>
        <v>69</v>
      </c>
      <c r="G4711">
        <f>anotacoes!B4711</f>
        <v>15</v>
      </c>
      <c r="H4711" t="str">
        <f>anotacoes!K4711</f>
        <v xml:space="preserve"> 00:01:44,588</v>
      </c>
      <c r="I4711" t="str">
        <f>anotacoes!L4711</f>
        <v xml:space="preserve"> 00:01:50,423</v>
      </c>
      <c r="J4711" t="str">
        <f>IF(L4711="PAUSE",E4711,IF(anotacoes!G4715=conversao_anotacoes!C4711,conversao_anotacoes!C4711,conversao_anotacoes!D4711))</f>
        <v>MAMMADLI</v>
      </c>
      <c r="K4711" t="str">
        <f t="shared" si="146"/>
        <v>KHABACHIROV</v>
      </c>
      <c r="L4711" t="str">
        <f>UPPER(anotacoes!H4711)</f>
        <v>GROUNDWORK COMBAT</v>
      </c>
      <c r="M4711" t="str">
        <f>IF(OR(L4711="ATTACK",L4711="FINTA"),"&lt;TECNICA&gt;",UPPER(anotacoes!I4711))</f>
        <v>DEFENSIVE POSITION</v>
      </c>
      <c r="N4711" t="str">
        <f>IF(OR(L4711="ATTACK",L4711="FINTA"),UPPER(anotacoes!I4711),"")</f>
        <v/>
      </c>
      <c r="O4711" s="6" t="str">
        <f>IF(anotacoes!N4711=0,"",anotacoes!N4711)</f>
        <v/>
      </c>
      <c r="P4711" t="str">
        <f>IF(anotacoes!M4711=0,"",UPPER(anotacoes!M4711))</f>
        <v/>
      </c>
      <c r="Q4711" t="str">
        <f t="shared" si="147"/>
        <v>INSERT INTO CONVERSAO_LUTA_ACAO (cd_conversao, id_luta, sequencia, momento_inicio, momento_fim, quem_faz, quem_sofre, acao_tipo, acao, tecnica, direcao, pontuacao) VALUES (1, 69, 15, TRIM(' 00:01:44,588'), TRIM(' 00:01:50,423'), 'MAMMADLI', 'KHABACHIROV', 'GROUNDWORK COMBAT', 'DEFENSIVE POSITION', NULL, NULL, NULL)</v>
      </c>
      <c r="R4711" t="s">
        <v>10327</v>
      </c>
    </row>
    <row r="4712" spans="1:18" hidden="1" x14ac:dyDescent="0.25">
      <c r="A4712" s="7">
        <f>anotacoes!D4712</f>
        <v>40594</v>
      </c>
      <c r="B4712" t="str">
        <f>anotacoes!C4712</f>
        <v>GRAND PRIX DUSSELDORF 2011</v>
      </c>
      <c r="C4712" t="str">
        <f>anotacoes!E4712</f>
        <v>MAMMADLI</v>
      </c>
      <c r="D4712" t="str">
        <f>anotacoes!F4712</f>
        <v>KHABACHIROV</v>
      </c>
      <c r="E4712" t="s">
        <v>10325</v>
      </c>
      <c r="F4712">
        <f>anotacoes!A4712</f>
        <v>69</v>
      </c>
      <c r="G4712">
        <f>anotacoes!B4712</f>
        <v>16</v>
      </c>
      <c r="H4712" t="str">
        <f>anotacoes!K4712</f>
        <v xml:space="preserve"> 00:01:50,630</v>
      </c>
      <c r="I4712" t="str">
        <f>anotacoes!L4712</f>
        <v xml:space="preserve"> 00:02:02,018</v>
      </c>
      <c r="J4712" t="str">
        <f>IF(L4712="PAUSE",E4712,IF(anotacoes!G4716=conversao_anotacoes!C4712,conversao_anotacoes!C4712,conversao_anotacoes!D4712))</f>
        <v>&lt;ARBITRO_DESCONHECIDO&gt;</v>
      </c>
      <c r="K4712" t="str">
        <f t="shared" si="146"/>
        <v/>
      </c>
      <c r="L4712" t="str">
        <f>UPPER(anotacoes!H4712)</f>
        <v>PAUSE</v>
      </c>
      <c r="M4712" t="str">
        <f>IF(OR(L4712="ATTACK",L4712="FINTA"),"&lt;TECNICA&gt;",UPPER(anotacoes!I4712))</f>
        <v>&lt;NAO_CLASSIFICADO&gt;</v>
      </c>
      <c r="N4712" t="str">
        <f>IF(OR(L4712="ATTACK",L4712="FINTA"),UPPER(anotacoes!I4712),"")</f>
        <v/>
      </c>
      <c r="O4712" s="6" t="str">
        <f>IF(anotacoes!N4712=0,"",anotacoes!N4712)</f>
        <v/>
      </c>
      <c r="P4712" t="str">
        <f>IF(anotacoes!M4712=0,"",UPPER(anotacoes!M4712))</f>
        <v/>
      </c>
      <c r="Q4712" t="str">
        <f t="shared" si="147"/>
        <v>INSERT INTO CONVERSAO_LUTA_ACAO (cd_conversao, id_luta, sequencia, momento_inicio, momento_fim, quem_faz, quem_sofre, acao_tipo, acao, tecnica, direcao, pontuacao) VALUES (1, 69, 16, TRIM(' 00:01:50,630'), TRIM(' 00:02:02,018'), '&lt;ARBITRO_DESCONHECIDO&gt;', '', 'PAUSE', '&lt;NAO_CLASSIFICADO&gt;', NULL, NULL, NULL)</v>
      </c>
      <c r="R4712" t="s">
        <v>10327</v>
      </c>
    </row>
    <row r="4713" spans="1:18" hidden="1" x14ac:dyDescent="0.25">
      <c r="A4713" s="7">
        <f>anotacoes!D4713</f>
        <v>40594</v>
      </c>
      <c r="B4713" t="str">
        <f>anotacoes!C4713</f>
        <v>GRAND PRIX DUSSELDORF 2011</v>
      </c>
      <c r="C4713" t="str">
        <f>anotacoes!E4713</f>
        <v>MAMMADLI</v>
      </c>
      <c r="D4713" t="str">
        <f>anotacoes!F4713</f>
        <v>KHABACHIROV</v>
      </c>
      <c r="E4713" t="s">
        <v>10325</v>
      </c>
      <c r="F4713">
        <f>anotacoes!A4713</f>
        <v>69</v>
      </c>
      <c r="G4713">
        <f>anotacoes!B4713</f>
        <v>17</v>
      </c>
      <c r="H4713" t="str">
        <f>anotacoes!K4713</f>
        <v xml:space="preserve"> 00:02:02,669</v>
      </c>
      <c r="I4713" t="str">
        <f>anotacoes!L4713</f>
        <v xml:space="preserve"> 00:02:10,256</v>
      </c>
      <c r="J4713" t="str">
        <f>IF(L4713="PAUSE",E4713,IF(anotacoes!G4717=conversao_anotacoes!C4713,conversao_anotacoes!C4713,conversao_anotacoes!D4713))</f>
        <v>MAMMADLI</v>
      </c>
      <c r="K4713" t="str">
        <f t="shared" si="146"/>
        <v>KHABACHIROV</v>
      </c>
      <c r="L4713" t="str">
        <f>UPPER(anotacoes!H4713)</f>
        <v>DISPLACEMENT</v>
      </c>
      <c r="M4713" t="str">
        <f>IF(OR(L4713="ATTACK",L4713="FINTA"),"&lt;TECNICA&gt;",UPPER(anotacoes!I4713))</f>
        <v>2-3 STEP HESITANT RIGHT</v>
      </c>
      <c r="N4713" t="str">
        <f>IF(OR(L4713="ATTACK",L4713="FINTA"),UPPER(anotacoes!I4713),"")</f>
        <v/>
      </c>
      <c r="O4713" s="6" t="str">
        <f>IF(anotacoes!N4713=0,"",anotacoes!N4713)</f>
        <v/>
      </c>
      <c r="P4713" t="str">
        <f>IF(anotacoes!M4713=0,"",UPPER(anotacoes!M4713))</f>
        <v/>
      </c>
      <c r="Q4713" t="str">
        <f t="shared" si="147"/>
        <v>INSERT INTO CONVERSAO_LUTA_ACAO (cd_conversao, id_luta, sequencia, momento_inicio, momento_fim, quem_faz, quem_sofre, acao_tipo, acao, tecnica, direcao, pontuacao) VALUES (1, 69, 17, TRIM(' 00:02:02,669'), TRIM(' 00:02:10,256'), 'MAMMADLI', 'KHABACHIROV', 'DISPLACEMENT', '2-3 STEP HESITANT RIGHT', NULL, NULL, NULL)</v>
      </c>
      <c r="R4713" t="s">
        <v>10327</v>
      </c>
    </row>
    <row r="4714" spans="1:18" hidden="1" x14ac:dyDescent="0.25">
      <c r="A4714" s="7">
        <f>anotacoes!D4714</f>
        <v>40594</v>
      </c>
      <c r="B4714" t="str">
        <f>anotacoes!C4714</f>
        <v>GRAND PRIX DUSSELDORF 2011</v>
      </c>
      <c r="C4714" t="str">
        <f>anotacoes!E4714</f>
        <v>MAMMADLI</v>
      </c>
      <c r="D4714" t="str">
        <f>anotacoes!F4714</f>
        <v>KHABACHIROV</v>
      </c>
      <c r="E4714" t="s">
        <v>10325</v>
      </c>
      <c r="F4714">
        <f>anotacoes!A4714</f>
        <v>69</v>
      </c>
      <c r="G4714">
        <f>anotacoes!B4714</f>
        <v>18</v>
      </c>
      <c r="H4714" t="str">
        <f>anotacoes!K4714</f>
        <v xml:space="preserve"> 00:02:10,256</v>
      </c>
      <c r="I4714" t="str">
        <f>anotacoes!L4714</f>
        <v xml:space="preserve"> 00:02:19,401</v>
      </c>
      <c r="J4714" t="str">
        <f>IF(L4714="PAUSE",E4714,IF(anotacoes!G4718=conversao_anotacoes!C4714,conversao_anotacoes!C4714,conversao_anotacoes!D4714))</f>
        <v>MAMMADLI</v>
      </c>
      <c r="K4714" t="str">
        <f t="shared" si="146"/>
        <v>KHABACHIROV</v>
      </c>
      <c r="L4714" t="str">
        <f>UPPER(anotacoes!H4714)</f>
        <v>DISPLACEMENT</v>
      </c>
      <c r="M4714" t="str">
        <f>IF(OR(L4714="ATTACK",L4714="FINTA"),"&lt;TECNICA&gt;",UPPER(anotacoes!I4714))</f>
        <v>TRY TO GRIP WITH CONTACT</v>
      </c>
      <c r="N4714" t="str">
        <f>IF(OR(L4714="ATTACK",L4714="FINTA"),UPPER(anotacoes!I4714),"")</f>
        <v/>
      </c>
      <c r="O4714" s="6" t="str">
        <f>IF(anotacoes!N4714=0,"",anotacoes!N4714)</f>
        <v/>
      </c>
      <c r="P4714" t="str">
        <f>IF(anotacoes!M4714=0,"",UPPER(anotacoes!M4714))</f>
        <v/>
      </c>
      <c r="Q4714" t="str">
        <f t="shared" si="147"/>
        <v>INSERT INTO CONVERSAO_LUTA_ACAO (cd_conversao, id_luta, sequencia, momento_inicio, momento_fim, quem_faz, quem_sofre, acao_tipo, acao, tecnica, direcao, pontuacao) VALUES (1, 69, 18, TRIM(' 00:02:10,256'), TRIM(' 00:02:19,401'), 'MAMMADLI', 'KHABACHIROV', 'DISPLACEMENT', 'TRY TO GRIP WITH CONTACT', NULL, NULL, NULL)</v>
      </c>
      <c r="R4714" t="s">
        <v>10327</v>
      </c>
    </row>
    <row r="4715" spans="1:18" hidden="1" x14ac:dyDescent="0.25">
      <c r="A4715" s="7">
        <f>anotacoes!D4715</f>
        <v>40594</v>
      </c>
      <c r="B4715" t="str">
        <f>anotacoes!C4715</f>
        <v>GRAND PRIX DUSSELDORF 2011</v>
      </c>
      <c r="C4715" t="str">
        <f>anotacoes!E4715</f>
        <v>MAMMADLI</v>
      </c>
      <c r="D4715" t="str">
        <f>anotacoes!F4715</f>
        <v>KHABACHIROV</v>
      </c>
      <c r="E4715" t="s">
        <v>10325</v>
      </c>
      <c r="F4715">
        <f>anotacoes!A4715</f>
        <v>69</v>
      </c>
      <c r="G4715">
        <f>anotacoes!B4715</f>
        <v>19</v>
      </c>
      <c r="H4715" t="str">
        <f>anotacoes!K4715</f>
        <v xml:space="preserve"> 00:02:19,401</v>
      </c>
      <c r="I4715" t="str">
        <f>anotacoes!L4715</f>
        <v xml:space="preserve"> 00:02:19,661</v>
      </c>
      <c r="J4715" t="str">
        <f>IF(L4715="PAUSE",E4715,IF(anotacoes!G4719=conversao_anotacoes!C4715,conversao_anotacoes!C4715,conversao_anotacoes!D4715))</f>
        <v>MAMMADLI</v>
      </c>
      <c r="K4715" t="str">
        <f t="shared" si="146"/>
        <v>KHABACHIROV</v>
      </c>
      <c r="L4715" t="str">
        <f>UPPER(anotacoes!H4715)</f>
        <v>GRIP TIME</v>
      </c>
      <c r="M4715" t="str">
        <f>IF(OR(L4715="ATTACK",L4715="FINTA"),"&lt;TECNICA&gt;",UPPER(anotacoes!I4715))</f>
        <v>RIGHT SLEEVE</v>
      </c>
      <c r="N4715" t="str">
        <f>IF(OR(L4715="ATTACK",L4715="FINTA"),UPPER(anotacoes!I4715),"")</f>
        <v/>
      </c>
      <c r="O4715" s="6" t="str">
        <f>IF(anotacoes!N4715=0,"",anotacoes!N4715)</f>
        <v/>
      </c>
      <c r="P4715" t="str">
        <f>IF(anotacoes!M4715=0,"",UPPER(anotacoes!M4715))</f>
        <v/>
      </c>
      <c r="Q4715" t="str">
        <f t="shared" si="147"/>
        <v>INSERT INTO CONVERSAO_LUTA_ACAO (cd_conversao, id_luta, sequencia, momento_inicio, momento_fim, quem_faz, quem_sofre, acao_tipo, acao, tecnica, direcao, pontuacao) VALUES (1, 69, 19, TRIM(' 00:02:19,401'), TRIM(' 00:02:19,661'), 'MAMMADLI', 'KHABACHIROV', 'GRIP TIME', 'RIGHT SLEEVE', NULL, NULL, NULL)</v>
      </c>
      <c r="R4715" t="s">
        <v>10327</v>
      </c>
    </row>
    <row r="4716" spans="1:18" hidden="1" x14ac:dyDescent="0.25">
      <c r="A4716" s="7">
        <f>anotacoes!D4716</f>
        <v>40594</v>
      </c>
      <c r="B4716" t="str">
        <f>anotacoes!C4716</f>
        <v>GRAND PRIX DUSSELDORF 2011</v>
      </c>
      <c r="C4716" t="str">
        <f>anotacoes!E4716</f>
        <v>MAMMADLI</v>
      </c>
      <c r="D4716" t="str">
        <f>anotacoes!F4716</f>
        <v>KHABACHIROV</v>
      </c>
      <c r="E4716" t="s">
        <v>10325</v>
      </c>
      <c r="F4716">
        <f>anotacoes!A4716</f>
        <v>69</v>
      </c>
      <c r="G4716">
        <f>anotacoes!B4716</f>
        <v>20</v>
      </c>
      <c r="H4716" t="str">
        <f>anotacoes!K4716</f>
        <v xml:space="preserve"> 00:02:19,061</v>
      </c>
      <c r="I4716" t="str">
        <f>anotacoes!L4716</f>
        <v xml:space="preserve"> 00:02:19,122</v>
      </c>
      <c r="J4716" t="str">
        <f>IF(L4716="PAUSE",E4716,IF(anotacoes!G4720=conversao_anotacoes!C4716,conversao_anotacoes!C4716,conversao_anotacoes!D4716))</f>
        <v>MAMMADLI</v>
      </c>
      <c r="K4716" t="str">
        <f t="shared" si="146"/>
        <v>KHABACHIROV</v>
      </c>
      <c r="L4716" t="str">
        <f>UPPER(anotacoes!H4716)</f>
        <v>GRIP TIME</v>
      </c>
      <c r="M4716" t="str">
        <f>IF(OR(L4716="ATTACK",L4716="FINTA"),"&lt;TECNICA&gt;",UPPER(anotacoes!I4716))</f>
        <v>LEFT COLLAR RIGHT SLEEVE</v>
      </c>
      <c r="N4716" t="str">
        <f>IF(OR(L4716="ATTACK",L4716="FINTA"),UPPER(anotacoes!I4716),"")</f>
        <v/>
      </c>
      <c r="O4716" s="6" t="str">
        <f>IF(anotacoes!N4716=0,"",anotacoes!N4716)</f>
        <v/>
      </c>
      <c r="P4716" t="str">
        <f>IF(anotacoes!M4716=0,"",UPPER(anotacoes!M4716))</f>
        <v/>
      </c>
      <c r="Q4716" t="str">
        <f t="shared" si="147"/>
        <v>INSERT INTO CONVERSAO_LUTA_ACAO (cd_conversao, id_luta, sequencia, momento_inicio, momento_fim, quem_faz, quem_sofre, acao_tipo, acao, tecnica, direcao, pontuacao) VALUES (1, 69, 20, TRIM(' 00:02:19,061'), TRIM(' 00:02:19,122'), 'MAMMADLI', 'KHABACHIROV', 'GRIP TIME', 'LEFT COLLAR RIGHT SLEEVE', NULL, NULL, NULL)</v>
      </c>
      <c r="R4716" t="s">
        <v>10327</v>
      </c>
    </row>
    <row r="4717" spans="1:18" hidden="1" x14ac:dyDescent="0.25">
      <c r="A4717" s="7">
        <f>anotacoes!D4717</f>
        <v>40594</v>
      </c>
      <c r="B4717" t="str">
        <f>anotacoes!C4717</f>
        <v>GRAND PRIX DUSSELDORF 2011</v>
      </c>
      <c r="C4717" t="str">
        <f>anotacoes!E4717</f>
        <v>MAMMADLI</v>
      </c>
      <c r="D4717" t="str">
        <f>anotacoes!F4717</f>
        <v>KHABACHIROV</v>
      </c>
      <c r="E4717" t="s">
        <v>10325</v>
      </c>
      <c r="F4717">
        <f>anotacoes!A4717</f>
        <v>69</v>
      </c>
      <c r="G4717">
        <f>anotacoes!B4717</f>
        <v>21</v>
      </c>
      <c r="H4717" t="str">
        <f>anotacoes!K4717</f>
        <v xml:space="preserve"> 00:02:19,592</v>
      </c>
      <c r="I4717" t="str">
        <f>anotacoes!L4717</f>
        <v xml:space="preserve"> 00:02:19,592</v>
      </c>
      <c r="J4717" t="str">
        <f>IF(L4717="PAUSE",E4717,IF(anotacoes!G4721=conversao_anotacoes!C4717,conversao_anotacoes!C4717,conversao_anotacoes!D4717))</f>
        <v>MAMMADLI</v>
      </c>
      <c r="K4717" t="str">
        <f t="shared" si="146"/>
        <v>KHABACHIROV</v>
      </c>
      <c r="L4717" t="str">
        <f>UPPER(anotacoes!H4717)</f>
        <v>ATTACK</v>
      </c>
      <c r="M4717" t="str">
        <f>IF(OR(L4717="ATTACK",L4717="FINTA"),"&lt;TECNICA&gt;",UPPER(anotacoes!I4717))</f>
        <v>&lt;TECNICA&gt;</v>
      </c>
      <c r="N4717" t="str">
        <f>IF(OR(L4717="ATTACK",L4717="FINTA"),UPPER(anotacoes!I4717),"")</f>
        <v>UMATA</v>
      </c>
      <c r="O4717" s="6">
        <f>IF(anotacoes!N4717=0,"",anotacoes!N4717)</f>
        <v>6</v>
      </c>
      <c r="P4717" t="str">
        <f>IF(anotacoes!M4717=0,"",UPPER(anotacoes!M4717))</f>
        <v/>
      </c>
      <c r="Q4717" t="str">
        <f t="shared" si="147"/>
        <v>INSERT INTO CONVERSAO_LUTA_ACAO (cd_conversao, id_luta, sequencia, momento_inicio, momento_fim, quem_faz, quem_sofre, acao_tipo, acao, tecnica, direcao, pontuacao) VALUES (1, 69, 21, TRIM(' 00:02:19,592'), TRIM(' 00:02:19,592'), 'MAMMADLI', 'KHABACHIROV', 'ATTACK', '&lt;TECNICA&gt;', 'UMATA', 6, NULL)</v>
      </c>
      <c r="R4717" t="s">
        <v>10327</v>
      </c>
    </row>
    <row r="4718" spans="1:18" hidden="1" x14ac:dyDescent="0.25">
      <c r="A4718" s="7">
        <f>anotacoes!D4718</f>
        <v>40594</v>
      </c>
      <c r="B4718" t="str">
        <f>anotacoes!C4718</f>
        <v>GRAND PRIX DUSSELDORF 2011</v>
      </c>
      <c r="C4718" t="str">
        <f>anotacoes!E4718</f>
        <v>MAMMADLI</v>
      </c>
      <c r="D4718" t="str">
        <f>anotacoes!F4718</f>
        <v>KHABACHIROV</v>
      </c>
      <c r="E4718" t="s">
        <v>10325</v>
      </c>
      <c r="F4718">
        <f>anotacoes!A4718</f>
        <v>69</v>
      </c>
      <c r="G4718">
        <f>anotacoes!B4718</f>
        <v>22</v>
      </c>
      <c r="H4718" t="str">
        <f>anotacoes!K4718</f>
        <v xml:space="preserve"> 00:02:19,592</v>
      </c>
      <c r="I4718" t="str">
        <f>anotacoes!L4718</f>
        <v xml:space="preserve"> 00:02:21,870</v>
      </c>
      <c r="J4718" t="str">
        <f>IF(L4718="PAUSE",E4718,IF(anotacoes!G4722=conversao_anotacoes!C4718,conversao_anotacoes!C4718,conversao_anotacoes!D4718))</f>
        <v>MAMMADLI</v>
      </c>
      <c r="K4718" t="str">
        <f t="shared" si="146"/>
        <v>KHABACHIROV</v>
      </c>
      <c r="L4718" t="str">
        <f>UPPER(anotacoes!H4718)</f>
        <v>GRIP TIME</v>
      </c>
      <c r="M4718" t="str">
        <f>IF(OR(L4718="ATTACK",L4718="FINTA"),"&lt;TECNICA&gt;",UPPER(anotacoes!I4718))</f>
        <v>RIGHT SLEEVE</v>
      </c>
      <c r="N4718" t="str">
        <f>IF(OR(L4718="ATTACK",L4718="FINTA"),UPPER(anotacoes!I4718),"")</f>
        <v/>
      </c>
      <c r="O4718" s="6" t="str">
        <f>IF(anotacoes!N4718=0,"",anotacoes!N4718)</f>
        <v/>
      </c>
      <c r="P4718" t="str">
        <f>IF(anotacoes!M4718=0,"",UPPER(anotacoes!M4718))</f>
        <v/>
      </c>
      <c r="Q4718" t="str">
        <f t="shared" si="147"/>
        <v>INSERT INTO CONVERSAO_LUTA_ACAO (cd_conversao, id_luta, sequencia, momento_inicio, momento_fim, quem_faz, quem_sofre, acao_tipo, acao, tecnica, direcao, pontuacao) VALUES (1, 69, 22, TRIM(' 00:02:19,592'), TRIM(' 00:02:21,870'), 'MAMMADLI', 'KHABACHIROV', 'GRIP TIME', 'RIGHT SLEEVE', NULL, NULL, NULL)</v>
      </c>
      <c r="R4718" t="s">
        <v>10327</v>
      </c>
    </row>
    <row r="4719" spans="1:18" hidden="1" x14ac:dyDescent="0.25">
      <c r="A4719" s="7">
        <f>anotacoes!D4719</f>
        <v>40594</v>
      </c>
      <c r="B4719" t="str">
        <f>anotacoes!C4719</f>
        <v>GRAND PRIX DUSSELDORF 2011</v>
      </c>
      <c r="C4719" t="str">
        <f>anotacoes!E4719</f>
        <v>MAMMADLI</v>
      </c>
      <c r="D4719" t="str">
        <f>anotacoes!F4719</f>
        <v>KHABACHIROV</v>
      </c>
      <c r="E4719" t="s">
        <v>10325</v>
      </c>
      <c r="F4719">
        <f>anotacoes!A4719</f>
        <v>69</v>
      </c>
      <c r="G4719">
        <f>anotacoes!B4719</f>
        <v>23</v>
      </c>
      <c r="H4719" t="str">
        <f>anotacoes!K4719</f>
        <v xml:space="preserve"> 00:02:21,870</v>
      </c>
      <c r="I4719" t="str">
        <f>anotacoes!L4719</f>
        <v xml:space="preserve"> 00:02:23,120</v>
      </c>
      <c r="J4719" t="str">
        <f>IF(L4719="PAUSE",E4719,IF(anotacoes!G4723=conversao_anotacoes!C4719,conversao_anotacoes!C4719,conversao_anotacoes!D4719))</f>
        <v>MAMMADLI</v>
      </c>
      <c r="K4719" t="str">
        <f t="shared" si="146"/>
        <v>KHABACHIROV</v>
      </c>
      <c r="L4719" t="str">
        <f>UPPER(anotacoes!H4719)</f>
        <v>GRIP TIME</v>
      </c>
      <c r="M4719" t="str">
        <f>IF(OR(L4719="ATTACK",L4719="FINTA"),"&lt;TECNICA&gt;",UPPER(anotacoes!I4719))</f>
        <v>RIGHT SLEEVE LEFT SLEEVE</v>
      </c>
      <c r="N4719" t="str">
        <f>IF(OR(L4719="ATTACK",L4719="FINTA"),UPPER(anotacoes!I4719),"")</f>
        <v/>
      </c>
      <c r="O4719" s="6" t="str">
        <f>IF(anotacoes!N4719=0,"",anotacoes!N4719)</f>
        <v/>
      </c>
      <c r="P4719" t="str">
        <f>IF(anotacoes!M4719=0,"",UPPER(anotacoes!M4719))</f>
        <v/>
      </c>
      <c r="Q4719" t="str">
        <f t="shared" si="147"/>
        <v>INSERT INTO CONVERSAO_LUTA_ACAO (cd_conversao, id_luta, sequencia, momento_inicio, momento_fim, quem_faz, quem_sofre, acao_tipo, acao, tecnica, direcao, pontuacao) VALUES (1, 69, 23, TRIM(' 00:02:21,870'), TRIM(' 00:02:23,120'), 'MAMMADLI', 'KHABACHIROV', 'GRIP TIME', 'RIGHT SLEEVE LEFT SLEEVE', NULL, NULL, NULL)</v>
      </c>
      <c r="R4719" t="s">
        <v>10327</v>
      </c>
    </row>
    <row r="4720" spans="1:18" hidden="1" x14ac:dyDescent="0.25">
      <c r="A4720" s="7">
        <f>anotacoes!D4720</f>
        <v>40594</v>
      </c>
      <c r="B4720" t="str">
        <f>anotacoes!C4720</f>
        <v>GRAND PRIX DUSSELDORF 2011</v>
      </c>
      <c r="C4720" t="str">
        <f>anotacoes!E4720</f>
        <v>MAMMADLI</v>
      </c>
      <c r="D4720" t="str">
        <f>anotacoes!F4720</f>
        <v>KHABACHIROV</v>
      </c>
      <c r="E4720" t="s">
        <v>10325</v>
      </c>
      <c r="F4720">
        <f>anotacoes!A4720</f>
        <v>69</v>
      </c>
      <c r="G4720">
        <f>anotacoes!B4720</f>
        <v>24</v>
      </c>
      <c r="H4720" t="str">
        <f>anotacoes!K4720</f>
        <v xml:space="preserve"> 00:02:23,120</v>
      </c>
      <c r="I4720" t="str">
        <f>anotacoes!L4720</f>
        <v xml:space="preserve"> 00:02:23,480</v>
      </c>
      <c r="J4720" t="str">
        <f>IF(L4720="PAUSE",E4720,IF(anotacoes!G4724=conversao_anotacoes!C4720,conversao_anotacoes!C4720,conversao_anotacoes!D4720))</f>
        <v>MAMMADLI</v>
      </c>
      <c r="K4720" t="str">
        <f t="shared" si="146"/>
        <v>KHABACHIROV</v>
      </c>
      <c r="L4720" t="str">
        <f>UPPER(anotacoes!H4720)</f>
        <v>ATTACK</v>
      </c>
      <c r="M4720" t="str">
        <f>IF(OR(L4720="ATTACK",L4720="FINTA"),"&lt;TECNICA&gt;",UPPER(anotacoes!I4720))</f>
        <v>&lt;TECNICA&gt;</v>
      </c>
      <c r="N4720" t="str">
        <f>IF(OR(L4720="ATTACK",L4720="FINTA"),UPPER(anotacoes!I4720),"")</f>
        <v>KOUCHI GARI</v>
      </c>
      <c r="O4720" s="6">
        <f>IF(anotacoes!N4720=0,"",anotacoes!N4720)</f>
        <v>8</v>
      </c>
      <c r="P4720" t="str">
        <f>IF(anotacoes!M4720=0,"",UPPER(anotacoes!M4720))</f>
        <v/>
      </c>
      <c r="Q4720" t="str">
        <f t="shared" si="147"/>
        <v>INSERT INTO CONVERSAO_LUTA_ACAO (cd_conversao, id_luta, sequencia, momento_inicio, momento_fim, quem_faz, quem_sofre, acao_tipo, acao, tecnica, direcao, pontuacao) VALUES (1, 69, 24, TRIM(' 00:02:23,120'), TRIM(' 00:02:23,480'), 'MAMMADLI', 'KHABACHIROV', 'ATTACK', '&lt;TECNICA&gt;', 'KOUCHI GARI', 8, NULL)</v>
      </c>
      <c r="R4720" t="s">
        <v>10327</v>
      </c>
    </row>
    <row r="4721" spans="1:18" hidden="1" x14ac:dyDescent="0.25">
      <c r="A4721" s="7">
        <f>anotacoes!D4721</f>
        <v>40594</v>
      </c>
      <c r="B4721" t="str">
        <f>anotacoes!C4721</f>
        <v>GRAND PRIX DUSSELDORF 2011</v>
      </c>
      <c r="C4721" t="str">
        <f>anotacoes!E4721</f>
        <v>MAMMADLI</v>
      </c>
      <c r="D4721" t="str">
        <f>anotacoes!F4721</f>
        <v>KHABACHIROV</v>
      </c>
      <c r="E4721" t="s">
        <v>10325</v>
      </c>
      <c r="F4721">
        <f>anotacoes!A4721</f>
        <v>69</v>
      </c>
      <c r="G4721">
        <f>anotacoes!B4721</f>
        <v>25</v>
      </c>
      <c r="H4721" t="str">
        <f>anotacoes!K4721</f>
        <v xml:space="preserve"> 00:02:24,509</v>
      </c>
      <c r="I4721" t="str">
        <f>anotacoes!L4721</f>
        <v xml:space="preserve"> 00:02:24,509</v>
      </c>
      <c r="J4721" t="str">
        <f>IF(L4721="PAUSE",E4721,IF(anotacoes!G4725=conversao_anotacoes!C4721,conversao_anotacoes!C4721,conversao_anotacoes!D4721))</f>
        <v>MAMMADLI</v>
      </c>
      <c r="K4721" t="str">
        <f t="shared" si="146"/>
        <v>KHABACHIROV</v>
      </c>
      <c r="L4721" t="str">
        <f>UPPER(anotacoes!H4721)</f>
        <v>DEFENSE</v>
      </c>
      <c r="M4721" t="str">
        <f>IF(OR(L4721="ATTACK",L4721="FINTA"),"&lt;TECNICA&gt;",UPPER(anotacoes!I4721))</f>
        <v>TAE-SABAKI RIGHT INCLINED</v>
      </c>
      <c r="N4721" t="str">
        <f>IF(OR(L4721="ATTACK",L4721="FINTA"),UPPER(anotacoes!I4721),"")</f>
        <v/>
      </c>
      <c r="O4721" s="6" t="str">
        <f>IF(anotacoes!N4721=0,"",anotacoes!N4721)</f>
        <v/>
      </c>
      <c r="P4721" t="str">
        <f>IF(anotacoes!M4721=0,"",UPPER(anotacoes!M4721))</f>
        <v/>
      </c>
      <c r="Q4721" t="str">
        <f t="shared" si="147"/>
        <v>INSERT INTO CONVERSAO_LUTA_ACAO (cd_conversao, id_luta, sequencia, momento_inicio, momento_fim, quem_faz, quem_sofre, acao_tipo, acao, tecnica, direcao, pontuacao) VALUES (1, 69, 25, TRIM(' 00:02:24,509'), TRIM(' 00:02:24,509'), 'MAMMADLI', 'KHABACHIROV', 'DEFENSE', 'TAE-SABAKI RIGHT INCLINED', NULL, NULL, NULL)</v>
      </c>
      <c r="R4721" t="s">
        <v>10327</v>
      </c>
    </row>
    <row r="4722" spans="1:18" hidden="1" x14ac:dyDescent="0.25">
      <c r="A4722" s="7">
        <f>anotacoes!D4722</f>
        <v>40594</v>
      </c>
      <c r="B4722" t="str">
        <f>anotacoes!C4722</f>
        <v>GRAND PRIX DUSSELDORF 2011</v>
      </c>
      <c r="C4722" t="str">
        <f>anotacoes!E4722</f>
        <v>MAMMADLI</v>
      </c>
      <c r="D4722" t="str">
        <f>anotacoes!F4722</f>
        <v>KHABACHIROV</v>
      </c>
      <c r="E4722" t="s">
        <v>10325</v>
      </c>
      <c r="F4722">
        <f>anotacoes!A4722</f>
        <v>69</v>
      </c>
      <c r="G4722">
        <f>anotacoes!B4722</f>
        <v>26</v>
      </c>
      <c r="H4722" t="str">
        <f>anotacoes!K4722</f>
        <v xml:space="preserve"> 00:02:24,509</v>
      </c>
      <c r="I4722" t="str">
        <f>anotacoes!L4722</f>
        <v xml:space="preserve"> 00:02:28,221</v>
      </c>
      <c r="J4722" t="str">
        <f>IF(L4722="PAUSE",E4722,IF(anotacoes!G4726=conversao_anotacoes!C4722,conversao_anotacoes!C4722,conversao_anotacoes!D4722))</f>
        <v>MAMMADLI</v>
      </c>
      <c r="K4722" t="str">
        <f t="shared" si="146"/>
        <v>KHABACHIROV</v>
      </c>
      <c r="L4722" t="str">
        <f>UPPER(anotacoes!H4722)</f>
        <v>GROUNDWORK COMBAT</v>
      </c>
      <c r="M4722" t="str">
        <f>IF(OR(L4722="ATTACK",L4722="FINTA"),"&lt;TECNICA&gt;",UPPER(anotacoes!I4722))</f>
        <v>TRYING TO ATTACK</v>
      </c>
      <c r="N4722" t="str">
        <f>IF(OR(L4722="ATTACK",L4722="FINTA"),UPPER(anotacoes!I4722),"")</f>
        <v/>
      </c>
      <c r="O4722" s="6" t="str">
        <f>IF(anotacoes!N4722=0,"",anotacoes!N4722)</f>
        <v/>
      </c>
      <c r="P4722" t="str">
        <f>IF(anotacoes!M4722=0,"",UPPER(anotacoes!M4722))</f>
        <v/>
      </c>
      <c r="Q4722" t="str">
        <f t="shared" si="147"/>
        <v>INSERT INTO CONVERSAO_LUTA_ACAO (cd_conversao, id_luta, sequencia, momento_inicio, momento_fim, quem_faz, quem_sofre, acao_tipo, acao, tecnica, direcao, pontuacao) VALUES (1, 69, 26, TRIM(' 00:02:24,509'), TRIM(' 00:02:28,221'), 'MAMMADLI', 'KHABACHIROV', 'GROUNDWORK COMBAT', 'TRYING TO ATTACK', NULL, NULL, NULL)</v>
      </c>
      <c r="R4722" t="s">
        <v>10327</v>
      </c>
    </row>
    <row r="4723" spans="1:18" hidden="1" x14ac:dyDescent="0.25">
      <c r="A4723" s="7">
        <f>anotacoes!D4723</f>
        <v>40594</v>
      </c>
      <c r="B4723" t="str">
        <f>anotacoes!C4723</f>
        <v>GRAND PRIX DUSSELDORF 2011</v>
      </c>
      <c r="C4723" t="str">
        <f>anotacoes!E4723</f>
        <v>MAMMADLI</v>
      </c>
      <c r="D4723" t="str">
        <f>anotacoes!F4723</f>
        <v>KHABACHIROV</v>
      </c>
      <c r="E4723" t="s">
        <v>10325</v>
      </c>
      <c r="F4723">
        <f>anotacoes!A4723</f>
        <v>69</v>
      </c>
      <c r="G4723">
        <f>anotacoes!B4723</f>
        <v>27</v>
      </c>
      <c r="H4723" t="str">
        <f>anotacoes!K4723</f>
        <v xml:space="preserve"> 00:02:28,394</v>
      </c>
      <c r="I4723" t="str">
        <f>anotacoes!L4723</f>
        <v xml:space="preserve"> 00:02:38,184</v>
      </c>
      <c r="J4723" t="str">
        <f>IF(L4723="PAUSE",E4723,IF(anotacoes!G4727=conversao_anotacoes!C4723,conversao_anotacoes!C4723,conversao_anotacoes!D4723))</f>
        <v>&lt;ARBITRO_DESCONHECIDO&gt;</v>
      </c>
      <c r="K4723" t="str">
        <f t="shared" si="146"/>
        <v/>
      </c>
      <c r="L4723" t="str">
        <f>UPPER(anotacoes!H4723)</f>
        <v>PAUSE</v>
      </c>
      <c r="M4723" t="str">
        <f>IF(OR(L4723="ATTACK",L4723="FINTA"),"&lt;TECNICA&gt;",UPPER(anotacoes!I4723))</f>
        <v>&lt;NAO_CLASSIFICADO&gt;</v>
      </c>
      <c r="N4723" t="str">
        <f>IF(OR(L4723="ATTACK",L4723="FINTA"),UPPER(anotacoes!I4723),"")</f>
        <v/>
      </c>
      <c r="O4723" s="6" t="str">
        <f>IF(anotacoes!N4723=0,"",anotacoes!N4723)</f>
        <v/>
      </c>
      <c r="P4723" t="str">
        <f>IF(anotacoes!M4723=0,"",UPPER(anotacoes!M4723))</f>
        <v/>
      </c>
      <c r="Q4723" t="str">
        <f t="shared" si="147"/>
        <v>INSERT INTO CONVERSAO_LUTA_ACAO (cd_conversao, id_luta, sequencia, momento_inicio, momento_fim, quem_faz, quem_sofre, acao_tipo, acao, tecnica, direcao, pontuacao) VALUES (1, 69, 27, TRIM(' 00:02:28,394'), TRIM(' 00:02:38,184'), '&lt;ARBITRO_DESCONHECIDO&gt;', '', 'PAUSE', '&lt;NAO_CLASSIFICADO&gt;', NULL, NULL, NULL)</v>
      </c>
      <c r="R4723" t="s">
        <v>10327</v>
      </c>
    </row>
    <row r="4724" spans="1:18" hidden="1" x14ac:dyDescent="0.25">
      <c r="A4724" s="7">
        <f>anotacoes!D4724</f>
        <v>40594</v>
      </c>
      <c r="B4724" t="str">
        <f>anotacoes!C4724</f>
        <v>GRAND PRIX DUSSELDORF 2011</v>
      </c>
      <c r="C4724" t="str">
        <f>anotacoes!E4724</f>
        <v>MAMMADLI</v>
      </c>
      <c r="D4724" t="str">
        <f>anotacoes!F4724</f>
        <v>KHABACHIROV</v>
      </c>
      <c r="E4724" t="s">
        <v>10325</v>
      </c>
      <c r="F4724">
        <f>anotacoes!A4724</f>
        <v>69</v>
      </c>
      <c r="G4724">
        <f>anotacoes!B4724</f>
        <v>28</v>
      </c>
      <c r="H4724" t="str">
        <f>anotacoes!K4724</f>
        <v xml:space="preserve"> 00:02:38,184</v>
      </c>
      <c r="I4724" t="str">
        <f>anotacoes!L4724</f>
        <v xml:space="preserve"> 00:03:21,126</v>
      </c>
      <c r="J4724" t="str">
        <f>IF(L4724="PAUSE",E4724,IF(anotacoes!G4728=conversao_anotacoes!C4724,conversao_anotacoes!C4724,conversao_anotacoes!D4724))</f>
        <v>MAMMADLI</v>
      </c>
      <c r="K4724" t="str">
        <f t="shared" si="146"/>
        <v>KHABACHIROV</v>
      </c>
      <c r="L4724" t="str">
        <f>UPPER(anotacoes!H4724)</f>
        <v>DISPLACEMENT</v>
      </c>
      <c r="M4724" t="str">
        <f>IF(OR(L4724="ATTACK",L4724="FINTA"),"&lt;TECNICA&gt;",UPPER(anotacoes!I4724))</f>
        <v>TRY TO GRIP WITH CONTACT</v>
      </c>
      <c r="N4724" t="str">
        <f>IF(OR(L4724="ATTACK",L4724="FINTA"),UPPER(anotacoes!I4724),"")</f>
        <v/>
      </c>
      <c r="O4724" s="6" t="str">
        <f>IF(anotacoes!N4724=0,"",anotacoes!N4724)</f>
        <v/>
      </c>
      <c r="P4724" t="str">
        <f>IF(anotacoes!M4724=0,"",UPPER(anotacoes!M4724))</f>
        <v/>
      </c>
      <c r="Q4724" t="str">
        <f t="shared" si="147"/>
        <v>INSERT INTO CONVERSAO_LUTA_ACAO (cd_conversao, id_luta, sequencia, momento_inicio, momento_fim, quem_faz, quem_sofre, acao_tipo, acao, tecnica, direcao, pontuacao) VALUES (1, 69, 28, TRIM(' 00:02:38,184'), TRIM(' 00:03:21,126'), 'MAMMADLI', 'KHABACHIROV', 'DISPLACEMENT', 'TRY TO GRIP WITH CONTACT', NULL, NULL, NULL)</v>
      </c>
      <c r="R4724" t="s">
        <v>10327</v>
      </c>
    </row>
    <row r="4725" spans="1:18" hidden="1" x14ac:dyDescent="0.25">
      <c r="A4725" s="7">
        <f>anotacoes!D4725</f>
        <v>40594</v>
      </c>
      <c r="B4725" t="str">
        <f>anotacoes!C4725</f>
        <v>GRAND PRIX DUSSELDORF 2011</v>
      </c>
      <c r="C4725" t="str">
        <f>anotacoes!E4725</f>
        <v>MAMMADLI</v>
      </c>
      <c r="D4725" t="str">
        <f>anotacoes!F4725</f>
        <v>KHABACHIROV</v>
      </c>
      <c r="E4725" t="s">
        <v>10325</v>
      </c>
      <c r="F4725">
        <f>anotacoes!A4725</f>
        <v>69</v>
      </c>
      <c r="G4725">
        <f>anotacoes!B4725</f>
        <v>29</v>
      </c>
      <c r="H4725" t="str">
        <f>anotacoes!K4725</f>
        <v xml:space="preserve"> 00:03:21,126</v>
      </c>
      <c r="I4725" t="str">
        <f>anotacoes!L4725</f>
        <v xml:space="preserve"> 00:03:27,904</v>
      </c>
      <c r="J4725" t="str">
        <f>IF(L4725="PAUSE",E4725,IF(anotacoes!G4729=conversao_anotacoes!C4725,conversao_anotacoes!C4725,conversao_anotacoes!D4725))</f>
        <v>MAMMADLI</v>
      </c>
      <c r="K4725" t="str">
        <f t="shared" si="146"/>
        <v>KHABACHIROV</v>
      </c>
      <c r="L4725" t="str">
        <f>UPPER(anotacoes!H4725)</f>
        <v>GRIP TIME</v>
      </c>
      <c r="M4725" t="str">
        <f>IF(OR(L4725="ATTACK",L4725="FINTA"),"&lt;TECNICA&gt;",UPPER(anotacoes!I4725))</f>
        <v>LEFT COLLAR RIGHT SLEEVE</v>
      </c>
      <c r="N4725" t="str">
        <f>IF(OR(L4725="ATTACK",L4725="FINTA"),UPPER(anotacoes!I4725),"")</f>
        <v/>
      </c>
      <c r="O4725" s="6" t="str">
        <f>IF(anotacoes!N4725=0,"",anotacoes!N4725)</f>
        <v/>
      </c>
      <c r="P4725" t="str">
        <f>IF(anotacoes!M4725=0,"",UPPER(anotacoes!M4725))</f>
        <v/>
      </c>
      <c r="Q4725" t="str">
        <f t="shared" si="147"/>
        <v>INSERT INTO CONVERSAO_LUTA_ACAO (cd_conversao, id_luta, sequencia, momento_inicio, momento_fim, quem_faz, quem_sofre, acao_tipo, acao, tecnica, direcao, pontuacao) VALUES (1, 69, 29, TRIM(' 00:03:21,126'), TRIM(' 00:03:27,904'), 'MAMMADLI', 'KHABACHIROV', 'GRIP TIME', 'LEFT COLLAR RIGHT SLEEVE', NULL, NULL, NULL)</v>
      </c>
      <c r="R4725" t="s">
        <v>10327</v>
      </c>
    </row>
    <row r="4726" spans="1:18" hidden="1" x14ac:dyDescent="0.25">
      <c r="A4726" s="7">
        <f>anotacoes!D4726</f>
        <v>40594</v>
      </c>
      <c r="B4726" t="str">
        <f>anotacoes!C4726</f>
        <v>GRAND PRIX DUSSELDORF 2011</v>
      </c>
      <c r="C4726" t="str">
        <f>anotacoes!E4726</f>
        <v>MAMMADLI</v>
      </c>
      <c r="D4726" t="str">
        <f>anotacoes!F4726</f>
        <v>KHABACHIROV</v>
      </c>
      <c r="E4726" t="s">
        <v>10325</v>
      </c>
      <c r="F4726">
        <f>anotacoes!A4726</f>
        <v>69</v>
      </c>
      <c r="G4726">
        <f>anotacoes!B4726</f>
        <v>30</v>
      </c>
      <c r="H4726" t="str">
        <f>anotacoes!K4726</f>
        <v xml:space="preserve"> 00:03:27,904</v>
      </c>
      <c r="I4726" t="str">
        <f>anotacoes!L4726</f>
        <v xml:space="preserve"> 00:03:28,687</v>
      </c>
      <c r="J4726" t="str">
        <f>IF(L4726="PAUSE",E4726,IF(anotacoes!G4730=conversao_anotacoes!C4726,conversao_anotacoes!C4726,conversao_anotacoes!D4726))</f>
        <v>MAMMADLI</v>
      </c>
      <c r="K4726" t="str">
        <f t="shared" si="146"/>
        <v>KHABACHIROV</v>
      </c>
      <c r="L4726" t="str">
        <f>UPPER(anotacoes!H4726)</f>
        <v>GRIP TIME</v>
      </c>
      <c r="M4726" t="str">
        <f>IF(OR(L4726="ATTACK",L4726="FINTA"),"&lt;TECNICA&gt;",UPPER(anotacoes!I4726))</f>
        <v>RIGHT SLEEVE LEFT SLEEVE</v>
      </c>
      <c r="N4726" t="str">
        <f>IF(OR(L4726="ATTACK",L4726="FINTA"),UPPER(anotacoes!I4726),"")</f>
        <v/>
      </c>
      <c r="O4726" s="6" t="str">
        <f>IF(anotacoes!N4726=0,"",anotacoes!N4726)</f>
        <v/>
      </c>
      <c r="P4726" t="str">
        <f>IF(anotacoes!M4726=0,"",UPPER(anotacoes!M4726))</f>
        <v/>
      </c>
      <c r="Q4726" t="str">
        <f t="shared" si="147"/>
        <v>INSERT INTO CONVERSAO_LUTA_ACAO (cd_conversao, id_luta, sequencia, momento_inicio, momento_fim, quem_faz, quem_sofre, acao_tipo, acao, tecnica, direcao, pontuacao) VALUES (1, 69, 30, TRIM(' 00:03:27,904'), TRIM(' 00:03:28,687'), 'MAMMADLI', 'KHABACHIROV', 'GRIP TIME', 'RIGHT SLEEVE LEFT SLEEVE', NULL, NULL, NULL)</v>
      </c>
      <c r="R4726" t="s">
        <v>10327</v>
      </c>
    </row>
    <row r="4727" spans="1:18" hidden="1" x14ac:dyDescent="0.25">
      <c r="A4727" s="7">
        <f>anotacoes!D4727</f>
        <v>40594</v>
      </c>
      <c r="B4727" t="str">
        <f>anotacoes!C4727</f>
        <v>GRAND PRIX DUSSELDORF 2011</v>
      </c>
      <c r="C4727" t="str">
        <f>anotacoes!E4727</f>
        <v>MAMMADLI</v>
      </c>
      <c r="D4727" t="str">
        <f>anotacoes!F4727</f>
        <v>KHABACHIROV</v>
      </c>
      <c r="E4727" t="s">
        <v>10325</v>
      </c>
      <c r="F4727">
        <f>anotacoes!A4727</f>
        <v>69</v>
      </c>
      <c r="G4727">
        <f>anotacoes!B4727</f>
        <v>31</v>
      </c>
      <c r="H4727" t="str">
        <f>anotacoes!K4727</f>
        <v xml:space="preserve"> 00:03:28,687</v>
      </c>
      <c r="I4727" t="str">
        <f>anotacoes!L4727</f>
        <v xml:space="preserve"> 00:03:28,614</v>
      </c>
      <c r="J4727" t="str">
        <f>IF(L4727="PAUSE",E4727,IF(anotacoes!G4731=conversao_anotacoes!C4727,conversao_anotacoes!C4727,conversao_anotacoes!D4727))</f>
        <v>MAMMADLI</v>
      </c>
      <c r="K4727" t="str">
        <f t="shared" si="146"/>
        <v>KHABACHIROV</v>
      </c>
      <c r="L4727" t="str">
        <f>UPPER(anotacoes!H4727)</f>
        <v>ATTACK</v>
      </c>
      <c r="M4727" t="str">
        <f>IF(OR(L4727="ATTACK",L4727="FINTA"),"&lt;TECNICA&gt;",UPPER(anotacoes!I4727))</f>
        <v>&lt;TECNICA&gt;</v>
      </c>
      <c r="N4727" t="str">
        <f>IF(OR(L4727="ATTACK",L4727="FINTA"),UPPER(anotacoes!I4727),"")</f>
        <v>YOKO TOMOE</v>
      </c>
      <c r="O4727" s="6">
        <f>IF(anotacoes!N4727=0,"",anotacoes!N4727)</f>
        <v>4</v>
      </c>
      <c r="P4727" t="str">
        <f>IF(anotacoes!M4727=0,"",UPPER(anotacoes!M4727))</f>
        <v/>
      </c>
      <c r="Q4727" t="str">
        <f t="shared" si="147"/>
        <v>INSERT INTO CONVERSAO_LUTA_ACAO (cd_conversao, id_luta, sequencia, momento_inicio, momento_fim, quem_faz, quem_sofre, acao_tipo, acao, tecnica, direcao, pontuacao) VALUES (1, 69, 31, TRIM(' 00:03:28,687'), TRIM(' 00:03:28,614'), 'MAMMADLI', 'KHABACHIROV', 'ATTACK', '&lt;TECNICA&gt;', 'YOKO TOMOE', 4, NULL)</v>
      </c>
      <c r="R4727" t="s">
        <v>10327</v>
      </c>
    </row>
    <row r="4728" spans="1:18" hidden="1" x14ac:dyDescent="0.25">
      <c r="A4728" s="7">
        <f>anotacoes!D4728</f>
        <v>40594</v>
      </c>
      <c r="B4728" t="str">
        <f>anotacoes!C4728</f>
        <v>GRAND PRIX DUSSELDORF 2011</v>
      </c>
      <c r="C4728" t="str">
        <f>anotacoes!E4728</f>
        <v>MAMMADLI</v>
      </c>
      <c r="D4728" t="str">
        <f>anotacoes!F4728</f>
        <v>KHABACHIROV</v>
      </c>
      <c r="E4728" t="s">
        <v>10325</v>
      </c>
      <c r="F4728">
        <f>anotacoes!A4728</f>
        <v>69</v>
      </c>
      <c r="G4728">
        <f>anotacoes!B4728</f>
        <v>32</v>
      </c>
      <c r="H4728" t="str">
        <f>anotacoes!K4728</f>
        <v xml:space="preserve"> 00:03:28,614</v>
      </c>
      <c r="I4728" t="str">
        <f>anotacoes!L4728</f>
        <v xml:space="preserve"> 00:03:32,060</v>
      </c>
      <c r="J4728" t="str">
        <f>IF(L4728="PAUSE",E4728,IF(anotacoes!G4732=conversao_anotacoes!C4728,conversao_anotacoes!C4728,conversao_anotacoes!D4728))</f>
        <v>MAMMADLI</v>
      </c>
      <c r="K4728" t="str">
        <f t="shared" si="146"/>
        <v>KHABACHIROV</v>
      </c>
      <c r="L4728" t="str">
        <f>UPPER(anotacoes!H4728)</f>
        <v>GROUNDWORK COMBAT</v>
      </c>
      <c r="M4728" t="str">
        <f>IF(OR(L4728="ATTACK",L4728="FINTA"),"&lt;TECNICA&gt;",UPPER(anotacoes!I4728))</f>
        <v>&lt;LUTA_SOLO&gt;</v>
      </c>
      <c r="N4728" t="str">
        <f>IF(OR(L4728="ATTACK",L4728="FINTA"),UPPER(anotacoes!I4728),"")</f>
        <v/>
      </c>
      <c r="O4728" s="6" t="str">
        <f>IF(anotacoes!N4728=0,"",anotacoes!N4728)</f>
        <v/>
      </c>
      <c r="P4728" t="str">
        <f>IF(anotacoes!M4728=0,"",UPPER(anotacoes!M4728))</f>
        <v/>
      </c>
      <c r="Q4728" t="str">
        <f t="shared" si="147"/>
        <v>INSERT INTO CONVERSAO_LUTA_ACAO (cd_conversao, id_luta, sequencia, momento_inicio, momento_fim, quem_faz, quem_sofre, acao_tipo, acao, tecnica, direcao, pontuacao) VALUES (1, 69, 32, TRIM(' 00:03:28,614'), TRIM(' 00:03:32,060'), 'MAMMADLI', 'KHABACHIROV', 'GROUNDWORK COMBAT', '&lt;LUTA_SOLO&gt;', NULL, NULL, NULL)</v>
      </c>
      <c r="R4728" t="s">
        <v>10327</v>
      </c>
    </row>
    <row r="4729" spans="1:18" hidden="1" x14ac:dyDescent="0.25">
      <c r="A4729" s="7">
        <f>anotacoes!D4729</f>
        <v>40594</v>
      </c>
      <c r="B4729" t="str">
        <f>anotacoes!C4729</f>
        <v>GRAND PRIX DUSSELDORF 2011</v>
      </c>
      <c r="C4729" t="str">
        <f>anotacoes!E4729</f>
        <v>MAMMADLI</v>
      </c>
      <c r="D4729" t="str">
        <f>anotacoes!F4729</f>
        <v>KHABACHIROV</v>
      </c>
      <c r="E4729" t="s">
        <v>10325</v>
      </c>
      <c r="F4729">
        <f>anotacoes!A4729</f>
        <v>69</v>
      </c>
      <c r="G4729">
        <f>anotacoes!B4729</f>
        <v>33</v>
      </c>
      <c r="H4729" t="str">
        <f>anotacoes!K4729</f>
        <v xml:space="preserve"> 00:03:32,247</v>
      </c>
      <c r="I4729" t="str">
        <f>anotacoes!L4729</f>
        <v xml:space="preserve"> 00:03:38,567</v>
      </c>
      <c r="J4729" t="str">
        <f>IF(L4729="PAUSE",E4729,IF(anotacoes!G4733=conversao_anotacoes!C4729,conversao_anotacoes!C4729,conversao_anotacoes!D4729))</f>
        <v>&lt;ARBITRO_DESCONHECIDO&gt;</v>
      </c>
      <c r="K4729" t="str">
        <f t="shared" si="146"/>
        <v/>
      </c>
      <c r="L4729" t="str">
        <f>UPPER(anotacoes!H4729)</f>
        <v>PAUSE</v>
      </c>
      <c r="M4729" t="str">
        <f>IF(OR(L4729="ATTACK",L4729="FINTA"),"&lt;TECNICA&gt;",UPPER(anotacoes!I4729))</f>
        <v>&lt;NAO_CLASSIFICADO&gt;</v>
      </c>
      <c r="N4729" t="str">
        <f>IF(OR(L4729="ATTACK",L4729="FINTA"),UPPER(anotacoes!I4729),"")</f>
        <v/>
      </c>
      <c r="O4729" s="6" t="str">
        <f>IF(anotacoes!N4729=0,"",anotacoes!N4729)</f>
        <v/>
      </c>
      <c r="P4729" t="str">
        <f>IF(anotacoes!M4729=0,"",UPPER(anotacoes!M4729))</f>
        <v/>
      </c>
      <c r="Q4729" t="str">
        <f t="shared" si="147"/>
        <v>INSERT INTO CONVERSAO_LUTA_ACAO (cd_conversao, id_luta, sequencia, momento_inicio, momento_fim, quem_faz, quem_sofre, acao_tipo, acao, tecnica, direcao, pontuacao) VALUES (1, 69, 33, TRIM(' 00:03:32,247'), TRIM(' 00:03:38,567'), '&lt;ARBITRO_DESCONHECIDO&gt;', '', 'PAUSE', '&lt;NAO_CLASSIFICADO&gt;', NULL, NULL, NULL)</v>
      </c>
      <c r="R4729" t="s">
        <v>10327</v>
      </c>
    </row>
    <row r="4730" spans="1:18" hidden="1" x14ac:dyDescent="0.25">
      <c r="A4730" s="7">
        <f>anotacoes!D4730</f>
        <v>40594</v>
      </c>
      <c r="B4730" t="str">
        <f>anotacoes!C4730</f>
        <v>GRAND PRIX DUSSELDORF 2011</v>
      </c>
      <c r="C4730" t="str">
        <f>anotacoes!E4730</f>
        <v>MAMMADLI</v>
      </c>
      <c r="D4730" t="str">
        <f>anotacoes!F4730</f>
        <v>KHABACHIROV</v>
      </c>
      <c r="E4730" t="s">
        <v>10325</v>
      </c>
      <c r="F4730">
        <f>anotacoes!A4730</f>
        <v>69</v>
      </c>
      <c r="G4730">
        <f>anotacoes!B4730</f>
        <v>34</v>
      </c>
      <c r="H4730" t="str">
        <f>anotacoes!K4730</f>
        <v xml:space="preserve"> 00:03:38,736</v>
      </c>
      <c r="I4730" t="str">
        <f>anotacoes!L4730</f>
        <v xml:space="preserve"> 00:03:45,905</v>
      </c>
      <c r="J4730" t="str">
        <f>IF(L4730="PAUSE",E4730,IF(anotacoes!G4734=conversao_anotacoes!C4730,conversao_anotacoes!C4730,conversao_anotacoes!D4730))</f>
        <v>MAMMADLI</v>
      </c>
      <c r="K4730" t="str">
        <f t="shared" si="146"/>
        <v>KHABACHIROV</v>
      </c>
      <c r="L4730" t="str">
        <f>UPPER(anotacoes!H4730)</f>
        <v>DISPLACEMENT</v>
      </c>
      <c r="M4730" t="str">
        <f>IF(OR(L4730="ATTACK",L4730="FINTA"),"&lt;TECNICA&gt;",UPPER(anotacoes!I4730))</f>
        <v>TRY TO GRIP WITH CONTACT</v>
      </c>
      <c r="N4730" t="str">
        <f>IF(OR(L4730="ATTACK",L4730="FINTA"),UPPER(anotacoes!I4730),"")</f>
        <v/>
      </c>
      <c r="O4730" s="6" t="str">
        <f>IF(anotacoes!N4730=0,"",anotacoes!N4730)</f>
        <v/>
      </c>
      <c r="P4730" t="str">
        <f>IF(anotacoes!M4730=0,"",UPPER(anotacoes!M4730))</f>
        <v/>
      </c>
      <c r="Q4730" t="str">
        <f t="shared" si="147"/>
        <v>INSERT INTO CONVERSAO_LUTA_ACAO (cd_conversao, id_luta, sequencia, momento_inicio, momento_fim, quem_faz, quem_sofre, acao_tipo, acao, tecnica, direcao, pontuacao) VALUES (1, 69, 34, TRIM(' 00:03:38,736'), TRIM(' 00:03:45,905'), 'MAMMADLI', 'KHABACHIROV', 'DISPLACEMENT', 'TRY TO GRIP WITH CONTACT', NULL, NULL, NULL)</v>
      </c>
      <c r="R4730" t="s">
        <v>10327</v>
      </c>
    </row>
    <row r="4731" spans="1:18" hidden="1" x14ac:dyDescent="0.25">
      <c r="A4731" s="7">
        <f>anotacoes!D4731</f>
        <v>40594</v>
      </c>
      <c r="B4731" t="str">
        <f>anotacoes!C4731</f>
        <v>GRAND PRIX DUSSELDORF 2011</v>
      </c>
      <c r="C4731" t="str">
        <f>anotacoes!E4731</f>
        <v>MAMMADLI</v>
      </c>
      <c r="D4731" t="str">
        <f>anotacoes!F4731</f>
        <v>KHABACHIROV</v>
      </c>
      <c r="E4731" t="s">
        <v>10325</v>
      </c>
      <c r="F4731">
        <f>anotacoes!A4731</f>
        <v>69</v>
      </c>
      <c r="G4731">
        <f>anotacoes!B4731</f>
        <v>35</v>
      </c>
      <c r="H4731" t="str">
        <f>anotacoes!K4731</f>
        <v xml:space="preserve"> 00:03:45,905</v>
      </c>
      <c r="I4731" t="str">
        <f>anotacoes!L4731</f>
        <v xml:space="preserve"> 00:03:46,330</v>
      </c>
      <c r="J4731" t="str">
        <f>IF(L4731="PAUSE",E4731,IF(anotacoes!G4735=conversao_anotacoes!C4731,conversao_anotacoes!C4731,conversao_anotacoes!D4731))</f>
        <v>MAMMADLI</v>
      </c>
      <c r="K4731" t="str">
        <f t="shared" si="146"/>
        <v>KHABACHIROV</v>
      </c>
      <c r="L4731" t="str">
        <f>UPPER(anotacoes!H4731)</f>
        <v>GRIP TIME</v>
      </c>
      <c r="M4731" t="str">
        <f>IF(OR(L4731="ATTACK",L4731="FINTA"),"&lt;TECNICA&gt;",UPPER(anotacoes!I4731))</f>
        <v>RIGHT SLEEVE LEFT SLEEVE</v>
      </c>
      <c r="N4731" t="str">
        <f>IF(OR(L4731="ATTACK",L4731="FINTA"),UPPER(anotacoes!I4731),"")</f>
        <v/>
      </c>
      <c r="O4731" s="6" t="str">
        <f>IF(anotacoes!N4731=0,"",anotacoes!N4731)</f>
        <v/>
      </c>
      <c r="P4731" t="str">
        <f>IF(anotacoes!M4731=0,"",UPPER(anotacoes!M4731))</f>
        <v/>
      </c>
      <c r="Q4731" t="str">
        <f t="shared" si="147"/>
        <v>INSERT INTO CONVERSAO_LUTA_ACAO (cd_conversao, id_luta, sequencia, momento_inicio, momento_fim, quem_faz, quem_sofre, acao_tipo, acao, tecnica, direcao, pontuacao) VALUES (1, 69, 35, TRIM(' 00:03:45,905'), TRIM(' 00:03:46,330'), 'MAMMADLI', 'KHABACHIROV', 'GRIP TIME', 'RIGHT SLEEVE LEFT SLEEVE', NULL, NULL, NULL)</v>
      </c>
      <c r="R4731" t="s">
        <v>10327</v>
      </c>
    </row>
    <row r="4732" spans="1:18" hidden="1" x14ac:dyDescent="0.25">
      <c r="A4732" s="7">
        <f>anotacoes!D4732</f>
        <v>40594</v>
      </c>
      <c r="B4732" t="str">
        <f>anotacoes!C4732</f>
        <v>GRAND PRIX DUSSELDORF 2011</v>
      </c>
      <c r="C4732" t="str">
        <f>anotacoes!E4732</f>
        <v>MAMMADLI</v>
      </c>
      <c r="D4732" t="str">
        <f>anotacoes!F4732</f>
        <v>KHABACHIROV</v>
      </c>
      <c r="E4732" t="s">
        <v>10325</v>
      </c>
      <c r="F4732">
        <f>anotacoes!A4732</f>
        <v>69</v>
      </c>
      <c r="G4732">
        <f>anotacoes!B4732</f>
        <v>36</v>
      </c>
      <c r="H4732" t="str">
        <f>anotacoes!K4732</f>
        <v xml:space="preserve"> 00:03:46,330</v>
      </c>
      <c r="I4732" t="str">
        <f>anotacoes!L4732</f>
        <v xml:space="preserve"> 00:03:47,599</v>
      </c>
      <c r="J4732" t="str">
        <f>IF(L4732="PAUSE",E4732,IF(anotacoes!G4736=conversao_anotacoes!C4732,conversao_anotacoes!C4732,conversao_anotacoes!D4732))</f>
        <v>MAMMADLI</v>
      </c>
      <c r="K4732" t="str">
        <f t="shared" si="146"/>
        <v>KHABACHIROV</v>
      </c>
      <c r="L4732" t="str">
        <f>UPPER(anotacoes!H4732)</f>
        <v>ATTACK</v>
      </c>
      <c r="M4732" t="str">
        <f>IF(OR(L4732="ATTACK",L4732="FINTA"),"&lt;TECNICA&gt;",UPPER(anotacoes!I4732))</f>
        <v>&lt;TECNICA&gt;</v>
      </c>
      <c r="N4732" t="str">
        <f>IF(OR(L4732="ATTACK",L4732="FINTA"),UPPER(anotacoes!I4732),"")</f>
        <v>SODE SEOI NAGE</v>
      </c>
      <c r="O4732" s="6">
        <f>IF(anotacoes!N4732=0,"",anotacoes!N4732)</f>
        <v>6</v>
      </c>
      <c r="P4732" t="str">
        <f>IF(anotacoes!M4732=0,"",UPPER(anotacoes!M4732))</f>
        <v/>
      </c>
      <c r="Q4732" t="str">
        <f t="shared" si="147"/>
        <v>INSERT INTO CONVERSAO_LUTA_ACAO (cd_conversao, id_luta, sequencia, momento_inicio, momento_fim, quem_faz, quem_sofre, acao_tipo, acao, tecnica, direcao, pontuacao) VALUES (1, 69, 36, TRIM(' 00:03:46,330'), TRIM(' 00:03:47,599'), 'MAMMADLI', 'KHABACHIROV', 'ATTACK', '&lt;TECNICA&gt;', 'SODE SEOI NAGE', 6, NULL)</v>
      </c>
      <c r="R4732" t="s">
        <v>10327</v>
      </c>
    </row>
    <row r="4733" spans="1:18" hidden="1" x14ac:dyDescent="0.25">
      <c r="A4733" s="7">
        <f>anotacoes!D4733</f>
        <v>40594</v>
      </c>
      <c r="B4733" t="str">
        <f>anotacoes!C4733</f>
        <v>GRAND PRIX DUSSELDORF 2011</v>
      </c>
      <c r="C4733" t="str">
        <f>anotacoes!E4733</f>
        <v>MAMMADLI</v>
      </c>
      <c r="D4733" t="str">
        <f>anotacoes!F4733</f>
        <v>KHABACHIROV</v>
      </c>
      <c r="E4733" t="s">
        <v>10325</v>
      </c>
      <c r="F4733">
        <f>anotacoes!A4733</f>
        <v>69</v>
      </c>
      <c r="G4733">
        <f>anotacoes!B4733</f>
        <v>37</v>
      </c>
      <c r="H4733" t="str">
        <f>anotacoes!K4733</f>
        <v xml:space="preserve"> 00:03:47,599</v>
      </c>
      <c r="I4733" t="str">
        <f>anotacoes!L4733</f>
        <v xml:space="preserve"> 00:03:50,948</v>
      </c>
      <c r="J4733" t="str">
        <f>IF(L4733="PAUSE",E4733,IF(anotacoes!G4737=conversao_anotacoes!C4733,conversao_anotacoes!C4733,conversao_anotacoes!D4733))</f>
        <v>MAMMADLI</v>
      </c>
      <c r="K4733" t="str">
        <f t="shared" si="146"/>
        <v>KHABACHIROV</v>
      </c>
      <c r="L4733" t="str">
        <f>UPPER(anotacoes!H4733)</f>
        <v>GRIP TIME</v>
      </c>
      <c r="M4733" t="str">
        <f>IF(OR(L4733="ATTACK",L4733="FINTA"),"&lt;TECNICA&gt;",UPPER(anotacoes!I4733))</f>
        <v>RIGHT SLEEVE</v>
      </c>
      <c r="N4733" t="str">
        <f>IF(OR(L4733="ATTACK",L4733="FINTA"),UPPER(anotacoes!I4733),"")</f>
        <v/>
      </c>
      <c r="O4733" s="6" t="str">
        <f>IF(anotacoes!N4733=0,"",anotacoes!N4733)</f>
        <v/>
      </c>
      <c r="P4733" t="str">
        <f>IF(anotacoes!M4733=0,"",UPPER(anotacoes!M4733))</f>
        <v/>
      </c>
      <c r="Q4733" t="str">
        <f t="shared" si="147"/>
        <v>INSERT INTO CONVERSAO_LUTA_ACAO (cd_conversao, id_luta, sequencia, momento_inicio, momento_fim, quem_faz, quem_sofre, acao_tipo, acao, tecnica, direcao, pontuacao) VALUES (1, 69, 37, TRIM(' 00:03:47,599'), TRIM(' 00:03:50,948'), 'MAMMADLI', 'KHABACHIROV', 'GRIP TIME', 'RIGHT SLEEVE', NULL, NULL, NULL)</v>
      </c>
      <c r="R4733" t="s">
        <v>10327</v>
      </c>
    </row>
    <row r="4734" spans="1:18" hidden="1" x14ac:dyDescent="0.25">
      <c r="A4734" s="7">
        <f>anotacoes!D4734</f>
        <v>40594</v>
      </c>
      <c r="B4734" t="str">
        <f>anotacoes!C4734</f>
        <v>GRAND PRIX DUSSELDORF 2011</v>
      </c>
      <c r="C4734" t="str">
        <f>anotacoes!E4734</f>
        <v>MAMMADLI</v>
      </c>
      <c r="D4734" t="str">
        <f>anotacoes!F4734</f>
        <v>KHABACHIROV</v>
      </c>
      <c r="E4734" t="s">
        <v>10325</v>
      </c>
      <c r="F4734">
        <f>anotacoes!A4734</f>
        <v>69</v>
      </c>
      <c r="G4734">
        <f>anotacoes!B4734</f>
        <v>38</v>
      </c>
      <c r="H4734" t="str">
        <f>anotacoes!K4734</f>
        <v xml:space="preserve"> 00:03:50,948</v>
      </c>
      <c r="I4734" t="str">
        <f>anotacoes!L4734</f>
        <v xml:space="preserve"> 00:03:54,264</v>
      </c>
      <c r="J4734" t="str">
        <f>IF(L4734="PAUSE",E4734,IF(anotacoes!G4738=conversao_anotacoes!C4734,conversao_anotacoes!C4734,conversao_anotacoes!D4734))</f>
        <v>MAMMADLI</v>
      </c>
      <c r="K4734" t="str">
        <f t="shared" si="146"/>
        <v>KHABACHIROV</v>
      </c>
      <c r="L4734" t="str">
        <f>UPPER(anotacoes!H4734)</f>
        <v>GRIP TIME</v>
      </c>
      <c r="M4734" t="str">
        <f>IF(OR(L4734="ATTACK",L4734="FINTA"),"&lt;TECNICA&gt;",UPPER(anotacoes!I4734))</f>
        <v>RIGHT SLEEVE LEFT SLEEVE</v>
      </c>
      <c r="N4734" t="str">
        <f>IF(OR(L4734="ATTACK",L4734="FINTA"),UPPER(anotacoes!I4734),"")</f>
        <v/>
      </c>
      <c r="O4734" s="6" t="str">
        <f>IF(anotacoes!N4734=0,"",anotacoes!N4734)</f>
        <v/>
      </c>
      <c r="P4734" t="str">
        <f>IF(anotacoes!M4734=0,"",UPPER(anotacoes!M4734))</f>
        <v/>
      </c>
      <c r="Q4734" t="str">
        <f t="shared" si="147"/>
        <v>INSERT INTO CONVERSAO_LUTA_ACAO (cd_conversao, id_luta, sequencia, momento_inicio, momento_fim, quem_faz, quem_sofre, acao_tipo, acao, tecnica, direcao, pontuacao) VALUES (1, 69, 38, TRIM(' 00:03:50,948'), TRIM(' 00:03:54,264'), 'MAMMADLI', 'KHABACHIROV', 'GRIP TIME', 'RIGHT SLEEVE LEFT SLEEVE', NULL, NULL, NULL)</v>
      </c>
      <c r="R4734" t="s">
        <v>10327</v>
      </c>
    </row>
    <row r="4735" spans="1:18" hidden="1" x14ac:dyDescent="0.25">
      <c r="A4735" s="7">
        <f>anotacoes!D4735</f>
        <v>40594</v>
      </c>
      <c r="B4735" t="str">
        <f>anotacoes!C4735</f>
        <v>GRAND PRIX DUSSELDORF 2011</v>
      </c>
      <c r="C4735" t="str">
        <f>anotacoes!E4735</f>
        <v>MAMMADLI</v>
      </c>
      <c r="D4735" t="str">
        <f>anotacoes!F4735</f>
        <v>KHABACHIROV</v>
      </c>
      <c r="E4735" t="s">
        <v>10325</v>
      </c>
      <c r="F4735">
        <f>anotacoes!A4735</f>
        <v>69</v>
      </c>
      <c r="G4735">
        <f>anotacoes!B4735</f>
        <v>39</v>
      </c>
      <c r="H4735" t="str">
        <f>anotacoes!K4735</f>
        <v xml:space="preserve"> 00:03:54,264</v>
      </c>
      <c r="I4735" t="str">
        <f>anotacoes!L4735</f>
        <v xml:space="preserve"> 00:03:55,581</v>
      </c>
      <c r="J4735" t="str">
        <f>IF(L4735="PAUSE",E4735,IF(anotacoes!G4739=conversao_anotacoes!C4735,conversao_anotacoes!C4735,conversao_anotacoes!D4735))</f>
        <v>MAMMADLI</v>
      </c>
      <c r="K4735" t="str">
        <f t="shared" si="146"/>
        <v>KHABACHIROV</v>
      </c>
      <c r="L4735" t="str">
        <f>UPPER(anotacoes!H4735)</f>
        <v>ATTACK</v>
      </c>
      <c r="M4735" t="str">
        <f>IF(OR(L4735="ATTACK",L4735="FINTA"),"&lt;TECNICA&gt;",UPPER(anotacoes!I4735))</f>
        <v>&lt;TECNICA&gt;</v>
      </c>
      <c r="N4735" t="str">
        <f>IF(OR(L4735="ATTACK",L4735="FINTA"),UPPER(anotacoes!I4735),"")</f>
        <v>OUCHI GARI</v>
      </c>
      <c r="O4735" s="6">
        <f>IF(anotacoes!N4735=0,"",anotacoes!N4735)</f>
        <v>2</v>
      </c>
      <c r="P4735" t="str">
        <f>IF(anotacoes!M4735=0,"",UPPER(anotacoes!M4735))</f>
        <v/>
      </c>
      <c r="Q4735" t="str">
        <f t="shared" si="147"/>
        <v>INSERT INTO CONVERSAO_LUTA_ACAO (cd_conversao, id_luta, sequencia, momento_inicio, momento_fim, quem_faz, quem_sofre, acao_tipo, acao, tecnica, direcao, pontuacao) VALUES (1, 69, 39, TRIM(' 00:03:54,264'), TRIM(' 00:03:55,581'), 'MAMMADLI', 'KHABACHIROV', 'ATTACK', '&lt;TECNICA&gt;', 'OUCHI GARI', 2, NULL)</v>
      </c>
      <c r="R4735" t="s">
        <v>10327</v>
      </c>
    </row>
    <row r="4736" spans="1:18" hidden="1" x14ac:dyDescent="0.25">
      <c r="A4736" s="7">
        <f>anotacoes!D4736</f>
        <v>40594</v>
      </c>
      <c r="B4736" t="str">
        <f>anotacoes!C4736</f>
        <v>GRAND PRIX DUSSELDORF 2011</v>
      </c>
      <c r="C4736" t="str">
        <f>anotacoes!E4736</f>
        <v>MAMMADLI</v>
      </c>
      <c r="D4736" t="str">
        <f>anotacoes!F4736</f>
        <v>KHABACHIROV</v>
      </c>
      <c r="E4736" t="s">
        <v>10325</v>
      </c>
      <c r="F4736">
        <f>anotacoes!A4736</f>
        <v>69</v>
      </c>
      <c r="G4736">
        <f>anotacoes!B4736</f>
        <v>40</v>
      </c>
      <c r="H4736" t="str">
        <f>anotacoes!K4736</f>
        <v xml:space="preserve"> 00:03:55,581</v>
      </c>
      <c r="I4736" t="str">
        <f>anotacoes!L4736</f>
        <v xml:space="preserve"> 00:04:04,850</v>
      </c>
      <c r="J4736" t="str">
        <f>IF(L4736="PAUSE",E4736,IF(anotacoes!G4740=conversao_anotacoes!C4736,conversao_anotacoes!C4736,conversao_anotacoes!D4736))</f>
        <v>MAMMADLI</v>
      </c>
      <c r="K4736" t="str">
        <f t="shared" si="146"/>
        <v>KHABACHIROV</v>
      </c>
      <c r="L4736" t="str">
        <f>UPPER(anotacoes!H4736)</f>
        <v>GROUNDWORK COMBAT</v>
      </c>
      <c r="M4736" t="str">
        <f>IF(OR(L4736="ATTACK",L4736="FINTA"),"&lt;TECNICA&gt;",UPPER(anotacoes!I4736))</f>
        <v>DEFENSIVE POSITION</v>
      </c>
      <c r="N4736" t="str">
        <f>IF(OR(L4736="ATTACK",L4736="FINTA"),UPPER(anotacoes!I4736),"")</f>
        <v/>
      </c>
      <c r="O4736" s="6" t="str">
        <f>IF(anotacoes!N4736=0,"",anotacoes!N4736)</f>
        <v/>
      </c>
      <c r="P4736" t="str">
        <f>IF(anotacoes!M4736=0,"",UPPER(anotacoes!M4736))</f>
        <v/>
      </c>
      <c r="Q4736" t="str">
        <f t="shared" si="147"/>
        <v>INSERT INTO CONVERSAO_LUTA_ACAO (cd_conversao, id_luta, sequencia, momento_inicio, momento_fim, quem_faz, quem_sofre, acao_tipo, acao, tecnica, direcao, pontuacao) VALUES (1, 69, 40, TRIM(' 00:03:55,581'), TRIM(' 00:04:04,850'), 'MAMMADLI', 'KHABACHIROV', 'GROUNDWORK COMBAT', 'DEFENSIVE POSITION', NULL, NULL, NULL)</v>
      </c>
      <c r="R4736" t="s">
        <v>10327</v>
      </c>
    </row>
    <row r="4737" spans="1:18" hidden="1" x14ac:dyDescent="0.25">
      <c r="A4737" s="7">
        <f>anotacoes!D4737</f>
        <v>40594</v>
      </c>
      <c r="B4737" t="str">
        <f>anotacoes!C4737</f>
        <v>GRAND PRIX DUSSELDORF 2011</v>
      </c>
      <c r="C4737" t="str">
        <f>anotacoes!E4737</f>
        <v>MAMMADLI</v>
      </c>
      <c r="D4737" t="str">
        <f>anotacoes!F4737</f>
        <v>KHABACHIROV</v>
      </c>
      <c r="E4737" t="s">
        <v>10325</v>
      </c>
      <c r="F4737">
        <f>anotacoes!A4737</f>
        <v>69</v>
      </c>
      <c r="G4737">
        <f>anotacoes!B4737</f>
        <v>41</v>
      </c>
      <c r="H4737" t="str">
        <f>anotacoes!K4737</f>
        <v xml:space="preserve"> 00:04:05,093</v>
      </c>
      <c r="I4737" t="str">
        <f>anotacoes!L4737</f>
        <v xml:space="preserve"> 00:04:17,476</v>
      </c>
      <c r="J4737" t="str">
        <f>IF(L4737="PAUSE",E4737,IF(anotacoes!G4741=conversao_anotacoes!C4737,conversao_anotacoes!C4737,conversao_anotacoes!D4737))</f>
        <v>&lt;ARBITRO_DESCONHECIDO&gt;</v>
      </c>
      <c r="K4737" t="str">
        <f t="shared" si="146"/>
        <v/>
      </c>
      <c r="L4737" t="str">
        <f>UPPER(anotacoes!H4737)</f>
        <v>PAUSE</v>
      </c>
      <c r="M4737" t="str">
        <f>IF(OR(L4737="ATTACK",L4737="FINTA"),"&lt;TECNICA&gt;",UPPER(anotacoes!I4737))</f>
        <v>&lt;NAO_CLASSIFICADO&gt;</v>
      </c>
      <c r="N4737" t="str">
        <f>IF(OR(L4737="ATTACK",L4737="FINTA"),UPPER(anotacoes!I4737),"")</f>
        <v/>
      </c>
      <c r="O4737" s="6" t="str">
        <f>IF(anotacoes!N4737=0,"",anotacoes!N4737)</f>
        <v/>
      </c>
      <c r="P4737" t="str">
        <f>IF(anotacoes!M4737=0,"",UPPER(anotacoes!M4737))</f>
        <v/>
      </c>
      <c r="Q4737" t="str">
        <f t="shared" si="147"/>
        <v>INSERT INTO CONVERSAO_LUTA_ACAO (cd_conversao, id_luta, sequencia, momento_inicio, momento_fim, quem_faz, quem_sofre, acao_tipo, acao, tecnica, direcao, pontuacao) VALUES (1, 69, 41, TRIM(' 00:04:05,093'), TRIM(' 00:04:17,476'), '&lt;ARBITRO_DESCONHECIDO&gt;', '', 'PAUSE', '&lt;NAO_CLASSIFICADO&gt;', NULL, NULL, NULL)</v>
      </c>
      <c r="R4737" t="s">
        <v>10327</v>
      </c>
    </row>
    <row r="4738" spans="1:18" hidden="1" x14ac:dyDescent="0.25">
      <c r="A4738" s="7">
        <f>anotacoes!D4738</f>
        <v>40594</v>
      </c>
      <c r="B4738" t="str">
        <f>anotacoes!C4738</f>
        <v>GRAND PRIX DUSSELDORF 2011</v>
      </c>
      <c r="C4738" t="str">
        <f>anotacoes!E4738</f>
        <v>MAMMADLI</v>
      </c>
      <c r="D4738" t="str">
        <f>anotacoes!F4738</f>
        <v>KHABACHIROV</v>
      </c>
      <c r="E4738" t="s">
        <v>10325</v>
      </c>
      <c r="F4738">
        <f>anotacoes!A4738</f>
        <v>69</v>
      </c>
      <c r="G4738">
        <f>anotacoes!B4738</f>
        <v>42</v>
      </c>
      <c r="H4738" t="str">
        <f>anotacoes!K4738</f>
        <v xml:space="preserve"> 00:04:17,476</v>
      </c>
      <c r="I4738" t="str">
        <f>anotacoes!L4738</f>
        <v xml:space="preserve"> 00:05:04,987</v>
      </c>
      <c r="J4738" t="str">
        <f>IF(L4738="PAUSE",E4738,IF(anotacoes!G4742=conversao_anotacoes!C4738,conversao_anotacoes!C4738,conversao_anotacoes!D4738))</f>
        <v>MAMMADLI</v>
      </c>
      <c r="K4738" t="str">
        <f t="shared" si="146"/>
        <v>KHABACHIROV</v>
      </c>
      <c r="L4738" t="str">
        <f>UPPER(anotacoes!H4738)</f>
        <v>DISPLACEMENT</v>
      </c>
      <c r="M4738" t="str">
        <f>IF(OR(L4738="ATTACK",L4738="FINTA"),"&lt;TECNICA&gt;",UPPER(anotacoes!I4738))</f>
        <v>2-3 STEP HESITANT RIGHT</v>
      </c>
      <c r="N4738" t="str">
        <f>IF(OR(L4738="ATTACK",L4738="FINTA"),UPPER(anotacoes!I4738),"")</f>
        <v/>
      </c>
      <c r="O4738" s="6" t="str">
        <f>IF(anotacoes!N4738=0,"",anotacoes!N4738)</f>
        <v/>
      </c>
      <c r="P4738" t="str">
        <f>IF(anotacoes!M4738=0,"",UPPER(anotacoes!M4738))</f>
        <v/>
      </c>
      <c r="Q4738" t="str">
        <f t="shared" si="147"/>
        <v>INSERT INTO CONVERSAO_LUTA_ACAO (cd_conversao, id_luta, sequencia, momento_inicio, momento_fim, quem_faz, quem_sofre, acao_tipo, acao, tecnica, direcao, pontuacao) VALUES (1, 69, 42, TRIM(' 00:04:17,476'), TRIM(' 00:05:04,987'), 'MAMMADLI', 'KHABACHIROV', 'DISPLACEMENT', '2-3 STEP HESITANT RIGHT', NULL, NULL, NULL)</v>
      </c>
      <c r="R4738" t="s">
        <v>10327</v>
      </c>
    </row>
    <row r="4739" spans="1:18" hidden="1" x14ac:dyDescent="0.25">
      <c r="A4739" s="7">
        <f>anotacoes!D4739</f>
        <v>40594</v>
      </c>
      <c r="B4739" t="str">
        <f>anotacoes!C4739</f>
        <v>GRAND PRIX DUSSELDORF 2011</v>
      </c>
      <c r="C4739" t="str">
        <f>anotacoes!E4739</f>
        <v>MAMMADLI</v>
      </c>
      <c r="D4739" t="str">
        <f>anotacoes!F4739</f>
        <v>KHABACHIROV</v>
      </c>
      <c r="E4739" t="s">
        <v>10325</v>
      </c>
      <c r="F4739">
        <f>anotacoes!A4739</f>
        <v>69</v>
      </c>
      <c r="G4739">
        <f>anotacoes!B4739</f>
        <v>43</v>
      </c>
      <c r="H4739" t="str">
        <f>anotacoes!K4739</f>
        <v xml:space="preserve"> 00:05:04,987</v>
      </c>
      <c r="I4739" t="str">
        <f>anotacoes!L4739</f>
        <v xml:space="preserve"> 00:05:08,645</v>
      </c>
      <c r="J4739" t="str">
        <f>IF(L4739="PAUSE",E4739,IF(anotacoes!G4743=conversao_anotacoes!C4739,conversao_anotacoes!C4739,conversao_anotacoes!D4739))</f>
        <v>MAMMADLI</v>
      </c>
      <c r="K4739" t="str">
        <f t="shared" ref="K4739:K4802" si="148">IF(J4739=E4739,"",IF(J4739=C4739,D4739,C4739))</f>
        <v>KHABACHIROV</v>
      </c>
      <c r="L4739" t="str">
        <f>UPPER(anotacoes!H4739)</f>
        <v>GRIP TIME</v>
      </c>
      <c r="M4739" t="str">
        <f>IF(OR(L4739="ATTACK",L4739="FINTA"),"&lt;TECNICA&gt;",UPPER(anotacoes!I4739))</f>
        <v>RIGHT SLEEVE LEFT SLEEVE</v>
      </c>
      <c r="N4739" t="str">
        <f>IF(OR(L4739="ATTACK",L4739="FINTA"),UPPER(anotacoes!I4739),"")</f>
        <v/>
      </c>
      <c r="O4739" s="6" t="str">
        <f>IF(anotacoes!N4739=0,"",anotacoes!N4739)</f>
        <v/>
      </c>
      <c r="P4739" t="str">
        <f>IF(anotacoes!M4739=0,"",UPPER(anotacoes!M4739))</f>
        <v/>
      </c>
      <c r="Q4739" t="str">
        <f t="shared" ref="Q4739:Q4802" si="149">CONCATENATE("INSERT INTO CONVERSAO_LUTA_ACAO (cd_conversao, id_luta, sequencia, momento_inicio, momento_fim, quem_faz, quem_sofre, acao_tipo, acao, tecnica, direcao, pontuacao) VALUES (1, ",F4739,", ",G4739,", ","TRIM('",H4739,"')",", ","TRIM('",I4739,"')",", ","'",J4739,"'",", ","'",K4739,"'",", ","'",L4739,"'",", ","'",M4739,"'",", ",IF(N4739="","NULL",CONCATENATE("'",N4739,"'")),", ",IF(O4739="","NULL",O4739),", ",IF(P4739="","NULL",CONCATENATE("'",P4739,"'")),")")</f>
        <v>INSERT INTO CONVERSAO_LUTA_ACAO (cd_conversao, id_luta, sequencia, momento_inicio, momento_fim, quem_faz, quem_sofre, acao_tipo, acao, tecnica, direcao, pontuacao) VALUES (1, 69, 43, TRIM(' 00:05:04,987'), TRIM(' 00:05:08,645'), 'MAMMADLI', 'KHABACHIROV', 'GRIP TIME', 'RIGHT SLEEVE LEFT SLEEVE', NULL, NULL, NULL)</v>
      </c>
      <c r="R4739" t="s">
        <v>10327</v>
      </c>
    </row>
    <row r="4740" spans="1:18" hidden="1" x14ac:dyDescent="0.25">
      <c r="A4740" s="7">
        <f>anotacoes!D4740</f>
        <v>40594</v>
      </c>
      <c r="B4740" t="str">
        <f>anotacoes!C4740</f>
        <v>GRAND PRIX DUSSELDORF 2011</v>
      </c>
      <c r="C4740" t="str">
        <f>anotacoes!E4740</f>
        <v>MAMMADLI</v>
      </c>
      <c r="D4740" t="str">
        <f>anotacoes!F4740</f>
        <v>KHABACHIROV</v>
      </c>
      <c r="E4740" t="s">
        <v>10325</v>
      </c>
      <c r="F4740">
        <f>anotacoes!A4740</f>
        <v>69</v>
      </c>
      <c r="G4740">
        <f>anotacoes!B4740</f>
        <v>44</v>
      </c>
      <c r="H4740" t="str">
        <f>anotacoes!K4740</f>
        <v xml:space="preserve"> 00:05:08,645</v>
      </c>
      <c r="I4740" t="str">
        <f>anotacoes!L4740</f>
        <v xml:space="preserve"> 00:05:13,411</v>
      </c>
      <c r="J4740" t="str">
        <f>IF(L4740="PAUSE",E4740,IF(anotacoes!G4744=conversao_anotacoes!C4740,conversao_anotacoes!C4740,conversao_anotacoes!D4740))</f>
        <v>MAMMADLI</v>
      </c>
      <c r="K4740" t="str">
        <f t="shared" si="148"/>
        <v>KHABACHIROV</v>
      </c>
      <c r="L4740" t="str">
        <f>UPPER(anotacoes!H4740)</f>
        <v>GRIP TIME</v>
      </c>
      <c r="M4740" t="str">
        <f>IF(OR(L4740="ATTACK",L4740="FINTA"),"&lt;TECNICA&gt;",UPPER(anotacoes!I4740))</f>
        <v>RIGHT SLEEVE</v>
      </c>
      <c r="N4740" t="str">
        <f>IF(OR(L4740="ATTACK",L4740="FINTA"),UPPER(anotacoes!I4740),"")</f>
        <v/>
      </c>
      <c r="O4740" s="6" t="str">
        <f>IF(anotacoes!N4740=0,"",anotacoes!N4740)</f>
        <v/>
      </c>
      <c r="P4740" t="str">
        <f>IF(anotacoes!M4740=0,"",UPPER(anotacoes!M4740))</f>
        <v/>
      </c>
      <c r="Q4740" t="str">
        <f t="shared" si="149"/>
        <v>INSERT INTO CONVERSAO_LUTA_ACAO (cd_conversao, id_luta, sequencia, momento_inicio, momento_fim, quem_faz, quem_sofre, acao_tipo, acao, tecnica, direcao, pontuacao) VALUES (1, 69, 44, TRIM(' 00:05:08,645'), TRIM(' 00:05:13,411'), 'MAMMADLI', 'KHABACHIROV', 'GRIP TIME', 'RIGHT SLEEVE', NULL, NULL, NULL)</v>
      </c>
      <c r="R4740" t="s">
        <v>10327</v>
      </c>
    </row>
    <row r="4741" spans="1:18" hidden="1" x14ac:dyDescent="0.25">
      <c r="A4741" s="7">
        <f>anotacoes!D4741</f>
        <v>40594</v>
      </c>
      <c r="B4741" t="str">
        <f>anotacoes!C4741</f>
        <v>GRAND PRIX DUSSELDORF 2011</v>
      </c>
      <c r="C4741" t="str">
        <f>anotacoes!E4741</f>
        <v>MAMMADLI</v>
      </c>
      <c r="D4741" t="str">
        <f>anotacoes!F4741</f>
        <v>KHABACHIROV</v>
      </c>
      <c r="E4741" t="s">
        <v>10325</v>
      </c>
      <c r="F4741">
        <f>anotacoes!A4741</f>
        <v>69</v>
      </c>
      <c r="G4741">
        <f>anotacoes!B4741</f>
        <v>45</v>
      </c>
      <c r="H4741" t="str">
        <f>anotacoes!K4741</f>
        <v xml:space="preserve"> 00:05:13,411</v>
      </c>
      <c r="I4741" t="str">
        <f>anotacoes!L4741</f>
        <v xml:space="preserve"> 00:05:13,411</v>
      </c>
      <c r="J4741" t="str">
        <f>IF(L4741="PAUSE",E4741,IF(anotacoes!G4745=conversao_anotacoes!C4741,conversao_anotacoes!C4741,conversao_anotacoes!D4741))</f>
        <v>MAMMADLI</v>
      </c>
      <c r="K4741" t="str">
        <f t="shared" si="148"/>
        <v>KHABACHIROV</v>
      </c>
      <c r="L4741" t="str">
        <f>UPPER(anotacoes!H4741)</f>
        <v>ATTACK</v>
      </c>
      <c r="M4741" t="str">
        <f>IF(OR(L4741="ATTACK",L4741="FINTA"),"&lt;TECNICA&gt;",UPPER(anotacoes!I4741))</f>
        <v>&lt;TECNICA&gt;</v>
      </c>
      <c r="N4741" t="str">
        <f>IF(OR(L4741="ATTACK",L4741="FINTA"),UPPER(anotacoes!I4741),"")</f>
        <v>SEOI NAGE</v>
      </c>
      <c r="O4741" s="6">
        <f>IF(anotacoes!N4741=0,"",anotacoes!N4741)</f>
        <v>6</v>
      </c>
      <c r="P4741" t="str">
        <f>IF(anotacoes!M4741=0,"",UPPER(anotacoes!M4741))</f>
        <v/>
      </c>
      <c r="Q4741" t="str">
        <f t="shared" si="149"/>
        <v>INSERT INTO CONVERSAO_LUTA_ACAO (cd_conversao, id_luta, sequencia, momento_inicio, momento_fim, quem_faz, quem_sofre, acao_tipo, acao, tecnica, direcao, pontuacao) VALUES (1, 69, 45, TRIM(' 00:05:13,411'), TRIM(' 00:05:13,411'), 'MAMMADLI', 'KHABACHIROV', 'ATTACK', '&lt;TECNICA&gt;', 'SEOI NAGE', 6, NULL)</v>
      </c>
      <c r="R4741" t="s">
        <v>10327</v>
      </c>
    </row>
    <row r="4742" spans="1:18" hidden="1" x14ac:dyDescent="0.25">
      <c r="A4742" s="7">
        <f>anotacoes!D4742</f>
        <v>40594</v>
      </c>
      <c r="B4742" t="str">
        <f>anotacoes!C4742</f>
        <v>GRAND PRIX DUSSELDORF 2011</v>
      </c>
      <c r="C4742" t="str">
        <f>anotacoes!E4742</f>
        <v>MAMMADLI</v>
      </c>
      <c r="D4742" t="str">
        <f>anotacoes!F4742</f>
        <v>KHABACHIROV</v>
      </c>
      <c r="E4742" t="s">
        <v>10325</v>
      </c>
      <c r="F4742">
        <f>anotacoes!A4742</f>
        <v>69</v>
      </c>
      <c r="G4742">
        <f>anotacoes!B4742</f>
        <v>46</v>
      </c>
      <c r="H4742" t="str">
        <f>anotacoes!K4742</f>
        <v xml:space="preserve"> 00:05:13,411</v>
      </c>
      <c r="I4742" t="str">
        <f>anotacoes!L4742</f>
        <v xml:space="preserve"> 00:05:47,458</v>
      </c>
      <c r="J4742" t="str">
        <f>IF(L4742="PAUSE",E4742,IF(anotacoes!G4746=conversao_anotacoes!C4742,conversao_anotacoes!C4742,conversao_anotacoes!D4742))</f>
        <v>MAMMADLI</v>
      </c>
      <c r="K4742" t="str">
        <f t="shared" si="148"/>
        <v>KHABACHIROV</v>
      </c>
      <c r="L4742" t="str">
        <f>UPPER(anotacoes!H4742)</f>
        <v>GRIP TIME</v>
      </c>
      <c r="M4742" t="str">
        <f>IF(OR(L4742="ATTACK",L4742="FINTA"),"&lt;TECNICA&gt;",UPPER(anotacoes!I4742))</f>
        <v>RIGHT SLEEVE LEFT SLEEVE</v>
      </c>
      <c r="N4742" t="str">
        <f>IF(OR(L4742="ATTACK",L4742="FINTA"),UPPER(anotacoes!I4742),"")</f>
        <v/>
      </c>
      <c r="O4742" s="6" t="str">
        <f>IF(anotacoes!N4742=0,"",anotacoes!N4742)</f>
        <v/>
      </c>
      <c r="P4742" t="str">
        <f>IF(anotacoes!M4742=0,"",UPPER(anotacoes!M4742))</f>
        <v/>
      </c>
      <c r="Q4742" t="str">
        <f t="shared" si="149"/>
        <v>INSERT INTO CONVERSAO_LUTA_ACAO (cd_conversao, id_luta, sequencia, momento_inicio, momento_fim, quem_faz, quem_sofre, acao_tipo, acao, tecnica, direcao, pontuacao) VALUES (1, 69, 46, TRIM(' 00:05:13,411'), TRIM(' 00:05:47,458'), 'MAMMADLI', 'KHABACHIROV', 'GRIP TIME', 'RIGHT SLEEVE LEFT SLEEVE', NULL, NULL, NULL)</v>
      </c>
      <c r="R4742" t="s">
        <v>10327</v>
      </c>
    </row>
    <row r="4743" spans="1:18" hidden="1" x14ac:dyDescent="0.25">
      <c r="A4743" s="7">
        <f>anotacoes!D4743</f>
        <v>40594</v>
      </c>
      <c r="B4743" t="str">
        <f>anotacoes!C4743</f>
        <v>GRAND PRIX DUSSELDORF 2011</v>
      </c>
      <c r="C4743" t="str">
        <f>anotacoes!E4743</f>
        <v>MAMMADLI</v>
      </c>
      <c r="D4743" t="str">
        <f>anotacoes!F4743</f>
        <v>KHABACHIROV</v>
      </c>
      <c r="E4743" t="s">
        <v>10325</v>
      </c>
      <c r="F4743">
        <f>anotacoes!A4743</f>
        <v>69</v>
      </c>
      <c r="G4743">
        <f>anotacoes!B4743</f>
        <v>47</v>
      </c>
      <c r="H4743" t="str">
        <f>anotacoes!K4743</f>
        <v xml:space="preserve"> 00:05:47,458</v>
      </c>
      <c r="I4743" t="str">
        <f>anotacoes!L4743</f>
        <v xml:space="preserve"> 00:05:47,914</v>
      </c>
      <c r="J4743" t="str">
        <f>IF(L4743="PAUSE",E4743,IF(anotacoes!G4747=conversao_anotacoes!C4743,conversao_anotacoes!C4743,conversao_anotacoes!D4743))</f>
        <v>MAMMADLI</v>
      </c>
      <c r="K4743" t="str">
        <f t="shared" si="148"/>
        <v>KHABACHIROV</v>
      </c>
      <c r="L4743" t="str">
        <f>UPPER(anotacoes!H4743)</f>
        <v>ATTACK</v>
      </c>
      <c r="M4743" t="str">
        <f>IF(OR(L4743="ATTACK",L4743="FINTA"),"&lt;TECNICA&gt;",UPPER(anotacoes!I4743))</f>
        <v>&lt;TECNICA&gt;</v>
      </c>
      <c r="N4743" t="str">
        <f>IF(OR(L4743="ATTACK",L4743="FINTA"),UPPER(anotacoes!I4743),"")</f>
        <v>KOUCHI GARI</v>
      </c>
      <c r="O4743" s="6">
        <f>IF(anotacoes!N4743=0,"",anotacoes!N4743)</f>
        <v>2</v>
      </c>
      <c r="P4743" t="str">
        <f>IF(anotacoes!M4743=0,"",UPPER(anotacoes!M4743))</f>
        <v/>
      </c>
      <c r="Q4743" t="str">
        <f t="shared" si="149"/>
        <v>INSERT INTO CONVERSAO_LUTA_ACAO (cd_conversao, id_luta, sequencia, momento_inicio, momento_fim, quem_faz, quem_sofre, acao_tipo, acao, tecnica, direcao, pontuacao) VALUES (1, 69, 47, TRIM(' 00:05:47,458'), TRIM(' 00:05:47,914'), 'MAMMADLI', 'KHABACHIROV', 'ATTACK', '&lt;TECNICA&gt;', 'KOUCHI GARI', 2, NULL)</v>
      </c>
      <c r="R4743" t="s">
        <v>10327</v>
      </c>
    </row>
    <row r="4744" spans="1:18" hidden="1" x14ac:dyDescent="0.25">
      <c r="A4744" s="7">
        <f>anotacoes!D4744</f>
        <v>40594</v>
      </c>
      <c r="B4744" t="str">
        <f>anotacoes!C4744</f>
        <v>GRAND PRIX DUSSELDORF 2011</v>
      </c>
      <c r="C4744" t="str">
        <f>anotacoes!E4744</f>
        <v>MAMMADLI</v>
      </c>
      <c r="D4744" t="str">
        <f>anotacoes!F4744</f>
        <v>KHABACHIROV</v>
      </c>
      <c r="E4744" t="s">
        <v>10325</v>
      </c>
      <c r="F4744">
        <f>anotacoes!A4744</f>
        <v>69</v>
      </c>
      <c r="G4744">
        <f>anotacoes!B4744</f>
        <v>48</v>
      </c>
      <c r="H4744" t="str">
        <f>anotacoes!K4744</f>
        <v xml:space="preserve"> 00:05:47,914</v>
      </c>
      <c r="I4744" t="str">
        <f>anotacoes!L4744</f>
        <v xml:space="preserve"> 00:05:48,708</v>
      </c>
      <c r="J4744" t="str">
        <f>IF(L4744="PAUSE",E4744,IF(anotacoes!G4748=conversao_anotacoes!C4744,conversao_anotacoes!C4744,conversao_anotacoes!D4744))</f>
        <v>MAMMADLI</v>
      </c>
      <c r="K4744" t="str">
        <f t="shared" si="148"/>
        <v>KHABACHIROV</v>
      </c>
      <c r="L4744" t="str">
        <f>UPPER(anotacoes!H4744)</f>
        <v>ATTACK</v>
      </c>
      <c r="M4744" t="str">
        <f>IF(OR(L4744="ATTACK",L4744="FINTA"),"&lt;TECNICA&gt;",UPPER(anotacoes!I4744))</f>
        <v>&lt;TECNICA&gt;</v>
      </c>
      <c r="N4744" t="str">
        <f>IF(OR(L4744="ATTACK",L4744="FINTA"),UPPER(anotacoes!I4744),"")</f>
        <v>KIBISU GAESHI</v>
      </c>
      <c r="O4744" s="6">
        <f>IF(anotacoes!N4744=0,"",anotacoes!N4744)</f>
        <v>2</v>
      </c>
      <c r="P4744" t="str">
        <f>IF(anotacoes!M4744=0,"",UPPER(anotacoes!M4744))</f>
        <v/>
      </c>
      <c r="Q4744" t="str">
        <f t="shared" si="149"/>
        <v>INSERT INTO CONVERSAO_LUTA_ACAO (cd_conversao, id_luta, sequencia, momento_inicio, momento_fim, quem_faz, quem_sofre, acao_tipo, acao, tecnica, direcao, pontuacao) VALUES (1, 69, 48, TRIM(' 00:05:47,914'), TRIM(' 00:05:48,708'), 'MAMMADLI', 'KHABACHIROV', 'ATTACK', '&lt;TECNICA&gt;', 'KIBISU GAESHI', 2, NULL)</v>
      </c>
      <c r="R4744" t="s">
        <v>10327</v>
      </c>
    </row>
    <row r="4745" spans="1:18" hidden="1" x14ac:dyDescent="0.25">
      <c r="A4745" s="7">
        <f>anotacoes!D4745</f>
        <v>40594</v>
      </c>
      <c r="B4745" t="str">
        <f>anotacoes!C4745</f>
        <v>GRAND PRIX DUSSELDORF 2011</v>
      </c>
      <c r="C4745" t="str">
        <f>anotacoes!E4745</f>
        <v>MAMMADLI</v>
      </c>
      <c r="D4745" t="str">
        <f>anotacoes!F4745</f>
        <v>KHABACHIROV</v>
      </c>
      <c r="E4745" t="s">
        <v>10325</v>
      </c>
      <c r="F4745">
        <f>anotacoes!A4745</f>
        <v>69</v>
      </c>
      <c r="G4745">
        <f>anotacoes!B4745</f>
        <v>49</v>
      </c>
      <c r="H4745" t="str">
        <f>anotacoes!K4745</f>
        <v xml:space="preserve"> 00:05:48,708</v>
      </c>
      <c r="I4745" t="str">
        <f>anotacoes!L4745</f>
        <v xml:space="preserve"> 00:05:53,174</v>
      </c>
      <c r="J4745" t="str">
        <f>IF(L4745="PAUSE",E4745,IF(anotacoes!G4749=conversao_anotacoes!C4745,conversao_anotacoes!C4745,conversao_anotacoes!D4745))</f>
        <v>MAMMADLI</v>
      </c>
      <c r="K4745" t="str">
        <f t="shared" si="148"/>
        <v>KHABACHIROV</v>
      </c>
      <c r="L4745" t="str">
        <f>UPPER(anotacoes!H4745)</f>
        <v>GROUNDWORK COMBAT</v>
      </c>
      <c r="M4745" t="str">
        <f>IF(OR(L4745="ATTACK",L4745="FINTA"),"&lt;TECNICA&gt;",UPPER(anotacoes!I4745))</f>
        <v>TRYING TO ATTACK</v>
      </c>
      <c r="N4745" t="str">
        <f>IF(OR(L4745="ATTACK",L4745="FINTA"),UPPER(anotacoes!I4745),"")</f>
        <v/>
      </c>
      <c r="O4745" s="6" t="str">
        <f>IF(anotacoes!N4745=0,"",anotacoes!N4745)</f>
        <v/>
      </c>
      <c r="P4745" t="str">
        <f>IF(anotacoes!M4745=0,"",UPPER(anotacoes!M4745))</f>
        <v/>
      </c>
      <c r="Q4745" t="str">
        <f t="shared" si="149"/>
        <v>INSERT INTO CONVERSAO_LUTA_ACAO (cd_conversao, id_luta, sequencia, momento_inicio, momento_fim, quem_faz, quem_sofre, acao_tipo, acao, tecnica, direcao, pontuacao) VALUES (1, 69, 49, TRIM(' 00:05:48,708'), TRIM(' 00:05:53,174'), 'MAMMADLI', 'KHABACHIROV', 'GROUNDWORK COMBAT', 'TRYING TO ATTACK', NULL, NULL, NULL)</v>
      </c>
      <c r="R4745" t="s">
        <v>10327</v>
      </c>
    </row>
    <row r="4746" spans="1:18" hidden="1" x14ac:dyDescent="0.25">
      <c r="A4746" s="7">
        <f>anotacoes!D4746</f>
        <v>40594</v>
      </c>
      <c r="B4746" t="str">
        <f>anotacoes!C4746</f>
        <v>GRAND PRIX DUSSELDORF 2011</v>
      </c>
      <c r="C4746" t="str">
        <f>anotacoes!E4746</f>
        <v>MAMMADLI</v>
      </c>
      <c r="D4746" t="str">
        <f>anotacoes!F4746</f>
        <v>KHABACHIROV</v>
      </c>
      <c r="E4746" t="s">
        <v>10325</v>
      </c>
      <c r="F4746">
        <f>anotacoes!A4746</f>
        <v>69</v>
      </c>
      <c r="G4746">
        <f>anotacoes!B4746</f>
        <v>50</v>
      </c>
      <c r="H4746" t="str">
        <f>anotacoes!K4746</f>
        <v xml:space="preserve"> 00:05:53,354</v>
      </c>
      <c r="I4746" t="str">
        <f>anotacoes!L4746</f>
        <v xml:space="preserve"> 00:06:43,159</v>
      </c>
      <c r="J4746" t="str">
        <f>IF(L4746="PAUSE",E4746,IF(anotacoes!G4750=conversao_anotacoes!C4746,conversao_anotacoes!C4746,conversao_anotacoes!D4746))</f>
        <v>&lt;ARBITRO_DESCONHECIDO&gt;</v>
      </c>
      <c r="K4746" t="str">
        <f t="shared" si="148"/>
        <v/>
      </c>
      <c r="L4746" t="str">
        <f>UPPER(anotacoes!H4746)</f>
        <v>PAUSE</v>
      </c>
      <c r="M4746" t="str">
        <f>IF(OR(L4746="ATTACK",L4746="FINTA"),"&lt;TECNICA&gt;",UPPER(anotacoes!I4746))</f>
        <v>&lt;NAO_CLASSIFICADO&gt;</v>
      </c>
      <c r="N4746" t="str">
        <f>IF(OR(L4746="ATTACK",L4746="FINTA"),UPPER(anotacoes!I4746),"")</f>
        <v/>
      </c>
      <c r="O4746" s="6" t="str">
        <f>IF(anotacoes!N4746=0,"",anotacoes!N4746)</f>
        <v/>
      </c>
      <c r="P4746" t="str">
        <f>IF(anotacoes!M4746=0,"",UPPER(anotacoes!M4746))</f>
        <v/>
      </c>
      <c r="Q4746" t="str">
        <f t="shared" si="149"/>
        <v>INSERT INTO CONVERSAO_LUTA_ACAO (cd_conversao, id_luta, sequencia, momento_inicio, momento_fim, quem_faz, quem_sofre, acao_tipo, acao, tecnica, direcao, pontuacao) VALUES (1, 69, 50, TRIM(' 00:05:53,354'), TRIM(' 00:06:43,159'), '&lt;ARBITRO_DESCONHECIDO&gt;', '', 'PAUSE', '&lt;NAO_CLASSIFICADO&gt;', NULL, NULL, NULL)</v>
      </c>
      <c r="R4746" t="s">
        <v>10327</v>
      </c>
    </row>
    <row r="4747" spans="1:18" hidden="1" x14ac:dyDescent="0.25">
      <c r="A4747" s="7">
        <f>anotacoes!D4747</f>
        <v>40594</v>
      </c>
      <c r="B4747" t="str">
        <f>anotacoes!C4747</f>
        <v>GRAND PRIX DUSSELDORF 2011</v>
      </c>
      <c r="C4747" t="str">
        <f>anotacoes!E4747</f>
        <v>MAMMADLI</v>
      </c>
      <c r="D4747" t="str">
        <f>anotacoes!F4747</f>
        <v>KHABACHIROV</v>
      </c>
      <c r="E4747" t="s">
        <v>10325</v>
      </c>
      <c r="F4747">
        <f>anotacoes!A4747</f>
        <v>69</v>
      </c>
      <c r="G4747">
        <f>anotacoes!B4747</f>
        <v>51</v>
      </c>
      <c r="H4747" t="str">
        <f>anotacoes!K4747</f>
        <v xml:space="preserve"> 00:06:43,159</v>
      </c>
      <c r="I4747" t="str">
        <f>anotacoes!L4747</f>
        <v xml:space="preserve"> 00:06:50,085</v>
      </c>
      <c r="J4747" t="str">
        <f>IF(L4747="PAUSE",E4747,IF(anotacoes!G4751=conversao_anotacoes!C4747,conversao_anotacoes!C4747,conversao_anotacoes!D4747))</f>
        <v>MAMMADLI</v>
      </c>
      <c r="K4747" t="str">
        <f t="shared" si="148"/>
        <v>KHABACHIROV</v>
      </c>
      <c r="L4747" t="str">
        <f>UPPER(anotacoes!H4747)</f>
        <v>DISPLACEMENT</v>
      </c>
      <c r="M4747" t="str">
        <f>IF(OR(L4747="ATTACK",L4747="FINTA"),"&lt;TECNICA&gt;",UPPER(anotacoes!I4747))</f>
        <v>2-3 STEP HESITANT RIGHT</v>
      </c>
      <c r="N4747" t="str">
        <f>IF(OR(L4747="ATTACK",L4747="FINTA"),UPPER(anotacoes!I4747),"")</f>
        <v/>
      </c>
      <c r="O4747" s="6" t="str">
        <f>IF(anotacoes!N4747=0,"",anotacoes!N4747)</f>
        <v/>
      </c>
      <c r="P4747" t="str">
        <f>IF(anotacoes!M4747=0,"",UPPER(anotacoes!M4747))</f>
        <v/>
      </c>
      <c r="Q4747" t="str">
        <f t="shared" si="149"/>
        <v>INSERT INTO CONVERSAO_LUTA_ACAO (cd_conversao, id_luta, sequencia, momento_inicio, momento_fim, quem_faz, quem_sofre, acao_tipo, acao, tecnica, direcao, pontuacao) VALUES (1, 69, 51, TRIM(' 00:06:43,159'), TRIM(' 00:06:50,085'), 'MAMMADLI', 'KHABACHIROV', 'DISPLACEMENT', '2-3 STEP HESITANT RIGHT', NULL, NULL, NULL)</v>
      </c>
      <c r="R4747" t="s">
        <v>10327</v>
      </c>
    </row>
    <row r="4748" spans="1:18" hidden="1" x14ac:dyDescent="0.25">
      <c r="A4748" s="7">
        <f>anotacoes!D4748</f>
        <v>40594</v>
      </c>
      <c r="B4748" t="str">
        <f>anotacoes!C4748</f>
        <v>GRAND PRIX DUSSELDORF 2011</v>
      </c>
      <c r="C4748" t="str">
        <f>anotacoes!E4748</f>
        <v>MAMMADLI</v>
      </c>
      <c r="D4748" t="str">
        <f>anotacoes!F4748</f>
        <v>KHABACHIROV</v>
      </c>
      <c r="E4748" t="s">
        <v>10325</v>
      </c>
      <c r="F4748">
        <f>anotacoes!A4748</f>
        <v>69</v>
      </c>
      <c r="G4748">
        <f>anotacoes!B4748</f>
        <v>52</v>
      </c>
      <c r="H4748" t="str">
        <f>anotacoes!K4748</f>
        <v xml:space="preserve"> 00:06:50,085</v>
      </c>
      <c r="I4748" t="str">
        <f>anotacoes!L4748</f>
        <v xml:space="preserve"> 00:06:50,817</v>
      </c>
      <c r="J4748" t="str">
        <f>IF(L4748="PAUSE",E4748,IF(anotacoes!G4752=conversao_anotacoes!C4748,conversao_anotacoes!C4748,conversao_anotacoes!D4748))</f>
        <v>MAMMADLI</v>
      </c>
      <c r="K4748" t="str">
        <f t="shared" si="148"/>
        <v>KHABACHIROV</v>
      </c>
      <c r="L4748" t="str">
        <f>UPPER(anotacoes!H4748)</f>
        <v>GRIP TIME</v>
      </c>
      <c r="M4748" t="str">
        <f>IF(OR(L4748="ATTACK",L4748="FINTA"),"&lt;TECNICA&gt;",UPPER(anotacoes!I4748))</f>
        <v>RIGHT SLEEVE LEFT SLEEVE</v>
      </c>
      <c r="N4748" t="str">
        <f>IF(OR(L4748="ATTACK",L4748="FINTA"),UPPER(anotacoes!I4748),"")</f>
        <v/>
      </c>
      <c r="O4748" s="6" t="str">
        <f>IF(anotacoes!N4748=0,"",anotacoes!N4748)</f>
        <v/>
      </c>
      <c r="P4748" t="str">
        <f>IF(anotacoes!M4748=0,"",UPPER(anotacoes!M4748))</f>
        <v/>
      </c>
      <c r="Q4748" t="str">
        <f t="shared" si="149"/>
        <v>INSERT INTO CONVERSAO_LUTA_ACAO (cd_conversao, id_luta, sequencia, momento_inicio, momento_fim, quem_faz, quem_sofre, acao_tipo, acao, tecnica, direcao, pontuacao) VALUES (1, 69, 52, TRIM(' 00:06:50,085'), TRIM(' 00:06:50,817'), 'MAMMADLI', 'KHABACHIROV', 'GRIP TIME', 'RIGHT SLEEVE LEFT SLEEVE', NULL, NULL, NULL)</v>
      </c>
      <c r="R4748" t="s">
        <v>10327</v>
      </c>
    </row>
    <row r="4749" spans="1:18" hidden="1" x14ac:dyDescent="0.25">
      <c r="A4749" s="7">
        <f>anotacoes!D4749</f>
        <v>40594</v>
      </c>
      <c r="B4749" t="str">
        <f>anotacoes!C4749</f>
        <v>GRAND PRIX DUSSELDORF 2011</v>
      </c>
      <c r="C4749" t="str">
        <f>anotacoes!E4749</f>
        <v>MAMMADLI</v>
      </c>
      <c r="D4749" t="str">
        <f>anotacoes!F4749</f>
        <v>KHABACHIROV</v>
      </c>
      <c r="E4749" t="s">
        <v>10325</v>
      </c>
      <c r="F4749">
        <f>anotacoes!A4749</f>
        <v>69</v>
      </c>
      <c r="G4749">
        <f>anotacoes!B4749</f>
        <v>53</v>
      </c>
      <c r="H4749" t="str">
        <f>anotacoes!K4749</f>
        <v xml:space="preserve"> 00:06:50,817</v>
      </c>
      <c r="I4749" t="str">
        <f>anotacoes!L4749</f>
        <v xml:space="preserve"> 00:06:51,393</v>
      </c>
      <c r="J4749" t="str">
        <f>IF(L4749="PAUSE",E4749,IF(anotacoes!G4753=conversao_anotacoes!C4749,conversao_anotacoes!C4749,conversao_anotacoes!D4749))</f>
        <v>MAMMADLI</v>
      </c>
      <c r="K4749" t="str">
        <f t="shared" si="148"/>
        <v>KHABACHIROV</v>
      </c>
      <c r="L4749" t="str">
        <f>UPPER(anotacoes!H4749)</f>
        <v>ATTACK</v>
      </c>
      <c r="M4749" t="str">
        <f>IF(OR(L4749="ATTACK",L4749="FINTA"),"&lt;TECNICA&gt;",UPPER(anotacoes!I4749))</f>
        <v>&lt;TECNICA&gt;</v>
      </c>
      <c r="N4749" t="str">
        <f>IF(OR(L4749="ATTACK",L4749="FINTA"),UPPER(anotacoes!I4749),"")</f>
        <v>DEASHI HARAI</v>
      </c>
      <c r="O4749" s="6">
        <f>IF(anotacoes!N4749=0,"",anotacoes!N4749)</f>
        <v>9</v>
      </c>
      <c r="P4749" t="str">
        <f>IF(anotacoes!M4749=0,"",UPPER(anotacoes!M4749))</f>
        <v/>
      </c>
      <c r="Q4749" t="str">
        <f t="shared" si="149"/>
        <v>INSERT INTO CONVERSAO_LUTA_ACAO (cd_conversao, id_luta, sequencia, momento_inicio, momento_fim, quem_faz, quem_sofre, acao_tipo, acao, tecnica, direcao, pontuacao) VALUES (1, 69, 53, TRIM(' 00:06:50,817'), TRIM(' 00:06:51,393'), 'MAMMADLI', 'KHABACHIROV', 'ATTACK', '&lt;TECNICA&gt;', 'DEASHI HARAI', 9, NULL)</v>
      </c>
      <c r="R4749" t="s">
        <v>10327</v>
      </c>
    </row>
    <row r="4750" spans="1:18" hidden="1" x14ac:dyDescent="0.25">
      <c r="A4750" s="7">
        <f>anotacoes!D4750</f>
        <v>40594</v>
      </c>
      <c r="B4750" t="str">
        <f>anotacoes!C4750</f>
        <v>GRAND PRIX DUSSELDORF 2011</v>
      </c>
      <c r="C4750" t="str">
        <f>anotacoes!E4750</f>
        <v>MAMMADLI</v>
      </c>
      <c r="D4750" t="str">
        <f>anotacoes!F4750</f>
        <v>KHABACHIROV</v>
      </c>
      <c r="E4750" t="s">
        <v>10325</v>
      </c>
      <c r="F4750">
        <f>anotacoes!A4750</f>
        <v>69</v>
      </c>
      <c r="G4750">
        <f>anotacoes!B4750</f>
        <v>54</v>
      </c>
      <c r="H4750" t="str">
        <f>anotacoes!K4750</f>
        <v xml:space="preserve"> 00:06:51,393</v>
      </c>
      <c r="I4750" t="str">
        <f>anotacoes!L4750</f>
        <v xml:space="preserve"> 00:06:51,876</v>
      </c>
      <c r="J4750" t="str">
        <f>IF(L4750="PAUSE",E4750,IF(anotacoes!G4754=conversao_anotacoes!C4750,conversao_anotacoes!C4750,conversao_anotacoes!D4750))</f>
        <v>MAMMADLI</v>
      </c>
      <c r="K4750" t="str">
        <f t="shared" si="148"/>
        <v>KHABACHIROV</v>
      </c>
      <c r="L4750" t="str">
        <f>UPPER(anotacoes!H4750)</f>
        <v>ATTACK</v>
      </c>
      <c r="M4750" t="str">
        <f>IF(OR(L4750="ATTACK",L4750="FINTA"),"&lt;TECNICA&gt;",UPPER(anotacoes!I4750))</f>
        <v>&lt;TECNICA&gt;</v>
      </c>
      <c r="N4750" t="str">
        <f>IF(OR(L4750="ATTACK",L4750="FINTA"),UPPER(anotacoes!I4750),"")</f>
        <v>KOUCHI GARI</v>
      </c>
      <c r="O4750" s="6">
        <f>IF(anotacoes!N4750=0,"",anotacoes!N4750)</f>
        <v>2</v>
      </c>
      <c r="P4750" t="str">
        <f>IF(anotacoes!M4750=0,"",UPPER(anotacoes!M4750))</f>
        <v/>
      </c>
      <c r="Q4750" t="str">
        <f t="shared" si="149"/>
        <v>INSERT INTO CONVERSAO_LUTA_ACAO (cd_conversao, id_luta, sequencia, momento_inicio, momento_fim, quem_faz, quem_sofre, acao_tipo, acao, tecnica, direcao, pontuacao) VALUES (1, 69, 54, TRIM(' 00:06:51,393'), TRIM(' 00:06:51,876'), 'MAMMADLI', 'KHABACHIROV', 'ATTACK', '&lt;TECNICA&gt;', 'KOUCHI GARI', 2, NULL)</v>
      </c>
      <c r="R4750" t="s">
        <v>10327</v>
      </c>
    </row>
    <row r="4751" spans="1:18" hidden="1" x14ac:dyDescent="0.25">
      <c r="A4751" s="7">
        <f>anotacoes!D4751</f>
        <v>40594</v>
      </c>
      <c r="B4751" t="str">
        <f>anotacoes!C4751</f>
        <v>GRAND PRIX DUSSELDORF 2011</v>
      </c>
      <c r="C4751" t="str">
        <f>anotacoes!E4751</f>
        <v>MAMMADLI</v>
      </c>
      <c r="D4751" t="str">
        <f>anotacoes!F4751</f>
        <v>KHABACHIROV</v>
      </c>
      <c r="E4751" t="s">
        <v>10325</v>
      </c>
      <c r="F4751">
        <f>anotacoes!A4751</f>
        <v>69</v>
      </c>
      <c r="G4751">
        <f>anotacoes!B4751</f>
        <v>55</v>
      </c>
      <c r="H4751" t="str">
        <f>anotacoes!K4751</f>
        <v xml:space="preserve"> 00:06:53,586</v>
      </c>
      <c r="I4751" t="str">
        <f>anotacoes!L4751</f>
        <v xml:space="preserve"> 00:06:54,414</v>
      </c>
      <c r="J4751" t="str">
        <f>IF(L4751="PAUSE",E4751,IF(anotacoes!G4755=conversao_anotacoes!C4751,conversao_anotacoes!C4751,conversao_anotacoes!D4751))</f>
        <v>MAMMADLI</v>
      </c>
      <c r="K4751" t="str">
        <f t="shared" si="148"/>
        <v>KHABACHIROV</v>
      </c>
      <c r="L4751" t="str">
        <f>UPPER(anotacoes!H4751)</f>
        <v>GRIP TIME</v>
      </c>
      <c r="M4751" t="str">
        <f>IF(OR(L4751="ATTACK",L4751="FINTA"),"&lt;TECNICA&gt;",UPPER(anotacoes!I4751))</f>
        <v>LEFT SLEEVE</v>
      </c>
      <c r="N4751" t="str">
        <f>IF(OR(L4751="ATTACK",L4751="FINTA"),UPPER(anotacoes!I4751),"")</f>
        <v/>
      </c>
      <c r="O4751" s="6" t="str">
        <f>IF(anotacoes!N4751=0,"",anotacoes!N4751)</f>
        <v/>
      </c>
      <c r="P4751" t="str">
        <f>IF(anotacoes!M4751=0,"",UPPER(anotacoes!M4751))</f>
        <v/>
      </c>
      <c r="Q4751" t="str">
        <f t="shared" si="149"/>
        <v>INSERT INTO CONVERSAO_LUTA_ACAO (cd_conversao, id_luta, sequencia, momento_inicio, momento_fim, quem_faz, quem_sofre, acao_tipo, acao, tecnica, direcao, pontuacao) VALUES (1, 69, 55, TRIM(' 00:06:53,586'), TRIM(' 00:06:54,414'), 'MAMMADLI', 'KHABACHIROV', 'GRIP TIME', 'LEFT SLEEVE', NULL, NULL, NULL)</v>
      </c>
      <c r="R4751" t="s">
        <v>10327</v>
      </c>
    </row>
    <row r="4752" spans="1:18" hidden="1" x14ac:dyDescent="0.25">
      <c r="A4752" s="7">
        <f>anotacoes!D4752</f>
        <v>40594</v>
      </c>
      <c r="B4752" t="str">
        <f>anotacoes!C4752</f>
        <v>GRAND PRIX DUSSELDORF 2011</v>
      </c>
      <c r="C4752" t="str">
        <f>anotacoes!E4752</f>
        <v>MAMMADLI</v>
      </c>
      <c r="D4752" t="str">
        <f>anotacoes!F4752</f>
        <v>KHABACHIROV</v>
      </c>
      <c r="E4752" t="s">
        <v>10325</v>
      </c>
      <c r="F4752">
        <f>anotacoes!A4752</f>
        <v>69</v>
      </c>
      <c r="G4752">
        <f>anotacoes!B4752</f>
        <v>56</v>
      </c>
      <c r="H4752" t="str">
        <f>anotacoes!K4752</f>
        <v xml:space="preserve"> 00:06:54,414</v>
      </c>
      <c r="I4752" t="str">
        <f>anotacoes!L4752</f>
        <v xml:space="preserve"> 00:06:54,414</v>
      </c>
      <c r="J4752" t="str">
        <f>IF(L4752="PAUSE",E4752,IF(anotacoes!G4756=conversao_anotacoes!C4752,conversao_anotacoes!C4752,conversao_anotacoes!D4752))</f>
        <v>MAMMADLI</v>
      </c>
      <c r="K4752" t="str">
        <f t="shared" si="148"/>
        <v>KHABACHIROV</v>
      </c>
      <c r="L4752" t="str">
        <f>UPPER(anotacoes!H4752)</f>
        <v>DEFENSE</v>
      </c>
      <c r="M4752" t="str">
        <f>IF(OR(L4752="ATTACK",L4752="FINTA"),"&lt;TECNICA&gt;",UPPER(anotacoes!I4752))</f>
        <v>CONTER-ATTACK</v>
      </c>
      <c r="N4752" t="str">
        <f>IF(OR(L4752="ATTACK",L4752="FINTA"),UPPER(anotacoes!I4752),"")</f>
        <v/>
      </c>
      <c r="O4752" s="6" t="str">
        <f>IF(anotacoes!N4752=0,"",anotacoes!N4752)</f>
        <v/>
      </c>
      <c r="P4752" t="str">
        <f>IF(anotacoes!M4752=0,"",UPPER(anotacoes!M4752))</f>
        <v/>
      </c>
      <c r="Q4752" t="str">
        <f t="shared" si="149"/>
        <v>INSERT INTO CONVERSAO_LUTA_ACAO (cd_conversao, id_luta, sequencia, momento_inicio, momento_fim, quem_faz, quem_sofre, acao_tipo, acao, tecnica, direcao, pontuacao) VALUES (1, 69, 56, TRIM(' 00:06:54,414'), TRIM(' 00:06:54,414'), 'MAMMADLI', 'KHABACHIROV', 'DEFENSE', 'CONTER-ATTACK', NULL, NULL, NULL)</v>
      </c>
      <c r="R4752" t="s">
        <v>10327</v>
      </c>
    </row>
    <row r="4753" spans="1:18" hidden="1" x14ac:dyDescent="0.25">
      <c r="A4753" s="7">
        <f>anotacoes!D4753</f>
        <v>40594</v>
      </c>
      <c r="B4753" t="str">
        <f>anotacoes!C4753</f>
        <v>GRAND PRIX DUSSELDORF 2011</v>
      </c>
      <c r="C4753" t="str">
        <f>anotacoes!E4753</f>
        <v>MAMMADLI</v>
      </c>
      <c r="D4753" t="str">
        <f>anotacoes!F4753</f>
        <v>KHABACHIROV</v>
      </c>
      <c r="E4753" t="s">
        <v>10325</v>
      </c>
      <c r="F4753">
        <f>anotacoes!A4753</f>
        <v>69</v>
      </c>
      <c r="G4753">
        <f>anotacoes!B4753</f>
        <v>57</v>
      </c>
      <c r="H4753" t="str">
        <f>anotacoes!K4753</f>
        <v xml:space="preserve"> 00:06:54,414</v>
      </c>
      <c r="I4753" t="str">
        <f>anotacoes!L4753</f>
        <v xml:space="preserve"> 00:06:55,734</v>
      </c>
      <c r="J4753" t="str">
        <f>IF(L4753="PAUSE",E4753,IF(anotacoes!G4757=conversao_anotacoes!C4753,conversao_anotacoes!C4753,conversao_anotacoes!D4753))</f>
        <v>MAMMADLI</v>
      </c>
      <c r="K4753" t="str">
        <f t="shared" si="148"/>
        <v>KHABACHIROV</v>
      </c>
      <c r="L4753" t="str">
        <f>UPPER(anotacoes!H4753)</f>
        <v>ATTACK</v>
      </c>
      <c r="M4753" t="str">
        <f>IF(OR(L4753="ATTACK",L4753="FINTA"),"&lt;TECNICA&gt;",UPPER(anotacoes!I4753))</f>
        <v>&lt;TECNICA&gt;</v>
      </c>
      <c r="N4753" t="str">
        <f>IF(OR(L4753="ATTACK",L4753="FINTA"),UPPER(anotacoes!I4753),"")</f>
        <v>TE GURUMA</v>
      </c>
      <c r="O4753" s="6">
        <f>IF(anotacoes!N4753=0,"",anotacoes!N4753)</f>
        <v>2</v>
      </c>
      <c r="P4753" t="str">
        <f>IF(anotacoes!M4753=0,"",UPPER(anotacoes!M4753))</f>
        <v/>
      </c>
      <c r="Q4753" t="str">
        <f t="shared" si="149"/>
        <v>INSERT INTO CONVERSAO_LUTA_ACAO (cd_conversao, id_luta, sequencia, momento_inicio, momento_fim, quem_faz, quem_sofre, acao_tipo, acao, tecnica, direcao, pontuacao) VALUES (1, 69, 57, TRIM(' 00:06:54,414'), TRIM(' 00:06:55,734'), 'MAMMADLI', 'KHABACHIROV', 'ATTACK', '&lt;TECNICA&gt;', 'TE GURUMA', 2, NULL)</v>
      </c>
      <c r="R4753" t="s">
        <v>10327</v>
      </c>
    </row>
    <row r="4754" spans="1:18" hidden="1" x14ac:dyDescent="0.25">
      <c r="A4754" s="7">
        <f>anotacoes!D4754</f>
        <v>40594</v>
      </c>
      <c r="B4754" t="str">
        <f>anotacoes!C4754</f>
        <v>GRAND PRIX DUSSELDORF 2011</v>
      </c>
      <c r="C4754" t="str">
        <f>anotacoes!E4754</f>
        <v>MAMMADLI</v>
      </c>
      <c r="D4754" t="str">
        <f>anotacoes!F4754</f>
        <v>KHABACHIROV</v>
      </c>
      <c r="E4754" t="s">
        <v>10325</v>
      </c>
      <c r="F4754">
        <f>anotacoes!A4754</f>
        <v>69</v>
      </c>
      <c r="G4754">
        <f>anotacoes!B4754</f>
        <v>58</v>
      </c>
      <c r="H4754" t="str">
        <f>anotacoes!K4754</f>
        <v xml:space="preserve"> 00:06:55,734</v>
      </c>
      <c r="I4754" t="str">
        <f>anotacoes!L4754</f>
        <v xml:space="preserve"> 00:06:59,567</v>
      </c>
      <c r="J4754" t="str">
        <f>IF(L4754="PAUSE",E4754,IF(anotacoes!G4758=conversao_anotacoes!C4754,conversao_anotacoes!C4754,conversao_anotacoes!D4754))</f>
        <v>MAMMADLI</v>
      </c>
      <c r="K4754" t="str">
        <f t="shared" si="148"/>
        <v>KHABACHIROV</v>
      </c>
      <c r="L4754" t="str">
        <f>UPPER(anotacoes!H4754)</f>
        <v>GROUNDWORK COMBAT</v>
      </c>
      <c r="M4754" t="str">
        <f>IF(OR(L4754="ATTACK",L4754="FINTA"),"&lt;TECNICA&gt;",UPPER(anotacoes!I4754))</f>
        <v>TRYING TO ATTACK</v>
      </c>
      <c r="N4754" t="str">
        <f>IF(OR(L4754="ATTACK",L4754="FINTA"),UPPER(anotacoes!I4754),"")</f>
        <v/>
      </c>
      <c r="O4754" s="6" t="str">
        <f>IF(anotacoes!N4754=0,"",anotacoes!N4754)</f>
        <v/>
      </c>
      <c r="P4754" t="str">
        <f>IF(anotacoes!M4754=0,"",UPPER(anotacoes!M4754))</f>
        <v/>
      </c>
      <c r="Q4754" t="str">
        <f t="shared" si="149"/>
        <v>INSERT INTO CONVERSAO_LUTA_ACAO (cd_conversao, id_luta, sequencia, momento_inicio, momento_fim, quem_faz, quem_sofre, acao_tipo, acao, tecnica, direcao, pontuacao) VALUES (1, 69, 58, TRIM(' 00:06:55,734'), TRIM(' 00:06:59,567'), 'MAMMADLI', 'KHABACHIROV', 'GROUNDWORK COMBAT', 'TRYING TO ATTACK', NULL, NULL, NULL)</v>
      </c>
      <c r="R4754" t="s">
        <v>10327</v>
      </c>
    </row>
    <row r="4755" spans="1:18" hidden="1" x14ac:dyDescent="0.25">
      <c r="A4755" s="7">
        <f>anotacoes!D4755</f>
        <v>40594</v>
      </c>
      <c r="B4755" t="str">
        <f>anotacoes!C4755</f>
        <v>GRAND PRIX DUSSELDORF 2011</v>
      </c>
      <c r="C4755" t="str">
        <f>anotacoes!E4755</f>
        <v>MAMMADLI</v>
      </c>
      <c r="D4755" t="str">
        <f>anotacoes!F4755</f>
        <v>KHABACHIROV</v>
      </c>
      <c r="E4755" t="s">
        <v>10325</v>
      </c>
      <c r="F4755">
        <f>anotacoes!A4755</f>
        <v>69</v>
      </c>
      <c r="G4755">
        <f>anotacoes!B4755</f>
        <v>59</v>
      </c>
      <c r="H4755" t="str">
        <f>anotacoes!K4755</f>
        <v xml:space="preserve"> 00:06:59,736</v>
      </c>
      <c r="I4755" t="str">
        <f>anotacoes!L4755</f>
        <v xml:space="preserve"> 00:07:19,765</v>
      </c>
      <c r="J4755" t="str">
        <f>IF(L4755="PAUSE",E4755,IF(anotacoes!G4759=conversao_anotacoes!C4755,conversao_anotacoes!C4755,conversao_anotacoes!D4755))</f>
        <v>&lt;ARBITRO_DESCONHECIDO&gt;</v>
      </c>
      <c r="K4755" t="str">
        <f t="shared" si="148"/>
        <v/>
      </c>
      <c r="L4755" t="str">
        <f>UPPER(anotacoes!H4755)</f>
        <v>PAUSE</v>
      </c>
      <c r="M4755" t="str">
        <f>IF(OR(L4755="ATTACK",L4755="FINTA"),"&lt;TECNICA&gt;",UPPER(anotacoes!I4755))</f>
        <v>SHIDO WITHOUT SCORE</v>
      </c>
      <c r="N4755" t="str">
        <f>IF(OR(L4755="ATTACK",L4755="FINTA"),UPPER(anotacoes!I4755),"")</f>
        <v/>
      </c>
      <c r="O4755" s="6" t="str">
        <f>IF(anotacoes!N4755=0,"",anotacoes!N4755)</f>
        <v/>
      </c>
      <c r="P4755" t="str">
        <f>IF(anotacoes!M4755=0,"",UPPER(anotacoes!M4755))</f>
        <v/>
      </c>
      <c r="Q4755" t="str">
        <f t="shared" si="149"/>
        <v>INSERT INTO CONVERSAO_LUTA_ACAO (cd_conversao, id_luta, sequencia, momento_inicio, momento_fim, quem_faz, quem_sofre, acao_tipo, acao, tecnica, direcao, pontuacao) VALUES (1, 69, 59, TRIM(' 00:06:59,736'), TRIM(' 00:07:19,765'), '&lt;ARBITRO_DESCONHECIDO&gt;', '', 'PAUSE', 'SHIDO WITHOUT SCORE', NULL, NULL, NULL)</v>
      </c>
      <c r="R4755" t="s">
        <v>10327</v>
      </c>
    </row>
    <row r="4756" spans="1:18" hidden="1" x14ac:dyDescent="0.25">
      <c r="A4756" s="7">
        <f>anotacoes!D4756</f>
        <v>40594</v>
      </c>
      <c r="B4756" t="str">
        <f>anotacoes!C4756</f>
        <v>GRAND PRIX DUSSELDORF 2011</v>
      </c>
      <c r="C4756" t="str">
        <f>anotacoes!E4756</f>
        <v>MAMMADLI</v>
      </c>
      <c r="D4756" t="str">
        <f>anotacoes!F4756</f>
        <v>KHABACHIROV</v>
      </c>
      <c r="E4756" t="s">
        <v>10325</v>
      </c>
      <c r="F4756">
        <f>anotacoes!A4756</f>
        <v>69</v>
      </c>
      <c r="G4756">
        <f>anotacoes!B4756</f>
        <v>60</v>
      </c>
      <c r="H4756" t="str">
        <f>anotacoes!K4756</f>
        <v xml:space="preserve"> 00:07:19,765</v>
      </c>
      <c r="I4756" t="str">
        <f>anotacoes!L4756</f>
        <v xml:space="preserve"> 00:07:22,197</v>
      </c>
      <c r="J4756" t="str">
        <f>IF(L4756="PAUSE",E4756,IF(anotacoes!G4760=conversao_anotacoes!C4756,conversao_anotacoes!C4756,conversao_anotacoes!D4756))</f>
        <v>MAMMADLI</v>
      </c>
      <c r="K4756" t="str">
        <f t="shared" si="148"/>
        <v>KHABACHIROV</v>
      </c>
      <c r="L4756" t="str">
        <f>UPPER(anotacoes!H4756)</f>
        <v>DISPLACEMENT</v>
      </c>
      <c r="M4756" t="str">
        <f>IF(OR(L4756="ATTACK",L4756="FINTA"),"&lt;TECNICA&gt;",UPPER(anotacoes!I4756))</f>
        <v>2-3 STEP HESITANT LEFT</v>
      </c>
      <c r="N4756" t="str">
        <f>IF(OR(L4756="ATTACK",L4756="FINTA"),UPPER(anotacoes!I4756),"")</f>
        <v/>
      </c>
      <c r="O4756" s="6" t="str">
        <f>IF(anotacoes!N4756=0,"",anotacoes!N4756)</f>
        <v/>
      </c>
      <c r="P4756" t="str">
        <f>IF(anotacoes!M4756=0,"",UPPER(anotacoes!M4756))</f>
        <v/>
      </c>
      <c r="Q4756" t="str">
        <f t="shared" si="149"/>
        <v>INSERT INTO CONVERSAO_LUTA_ACAO (cd_conversao, id_luta, sequencia, momento_inicio, momento_fim, quem_faz, quem_sofre, acao_tipo, acao, tecnica, direcao, pontuacao) VALUES (1, 69, 60, TRIM(' 00:07:19,765'), TRIM(' 00:07:22,197'), 'MAMMADLI', 'KHABACHIROV', 'DISPLACEMENT', '2-3 STEP HESITANT LEFT', NULL, NULL, NULL)</v>
      </c>
      <c r="R4756" t="s">
        <v>10327</v>
      </c>
    </row>
    <row r="4757" spans="1:18" hidden="1" x14ac:dyDescent="0.25">
      <c r="A4757" s="7">
        <f>anotacoes!D4757</f>
        <v>40594</v>
      </c>
      <c r="B4757" t="str">
        <f>anotacoes!C4757</f>
        <v>GRAND PRIX DUSSELDORF 2011</v>
      </c>
      <c r="C4757" t="str">
        <f>anotacoes!E4757</f>
        <v>MAMMADLI</v>
      </c>
      <c r="D4757" t="str">
        <f>anotacoes!F4757</f>
        <v>KHABACHIROV</v>
      </c>
      <c r="E4757" t="s">
        <v>10325</v>
      </c>
      <c r="F4757">
        <f>anotacoes!A4757</f>
        <v>69</v>
      </c>
      <c r="G4757">
        <f>anotacoes!B4757</f>
        <v>61</v>
      </c>
      <c r="H4757" t="str">
        <f>anotacoes!K4757</f>
        <v xml:space="preserve"> 00:07:22,197</v>
      </c>
      <c r="I4757" t="str">
        <f>anotacoes!L4757</f>
        <v xml:space="preserve"> 00:07:22,628</v>
      </c>
      <c r="J4757" t="str">
        <f>IF(L4757="PAUSE",E4757,IF(anotacoes!G4761=conversao_anotacoes!C4757,conversao_anotacoes!C4757,conversao_anotacoes!D4757))</f>
        <v>MAMMADLI</v>
      </c>
      <c r="K4757" t="str">
        <f t="shared" si="148"/>
        <v>KHABACHIROV</v>
      </c>
      <c r="L4757" t="str">
        <f>UPPER(anotacoes!H4757)</f>
        <v>GRIP TIME</v>
      </c>
      <c r="M4757" t="str">
        <f>IF(OR(L4757="ATTACK",L4757="FINTA"),"&lt;TECNICA&gt;",UPPER(anotacoes!I4757))</f>
        <v>RIGHT SLEEVE</v>
      </c>
      <c r="N4757" t="str">
        <f>IF(OR(L4757="ATTACK",L4757="FINTA"),UPPER(anotacoes!I4757),"")</f>
        <v/>
      </c>
      <c r="O4757" s="6" t="str">
        <f>IF(anotacoes!N4757=0,"",anotacoes!N4757)</f>
        <v/>
      </c>
      <c r="P4757" t="str">
        <f>IF(anotacoes!M4757=0,"",UPPER(anotacoes!M4757))</f>
        <v/>
      </c>
      <c r="Q4757" t="str">
        <f t="shared" si="149"/>
        <v>INSERT INTO CONVERSAO_LUTA_ACAO (cd_conversao, id_luta, sequencia, momento_inicio, momento_fim, quem_faz, quem_sofre, acao_tipo, acao, tecnica, direcao, pontuacao) VALUES (1, 69, 61, TRIM(' 00:07:22,197'), TRIM(' 00:07:22,628'), 'MAMMADLI', 'KHABACHIROV', 'GRIP TIME', 'RIGHT SLEEVE', NULL, NULL, NULL)</v>
      </c>
      <c r="R4757" t="s">
        <v>10327</v>
      </c>
    </row>
    <row r="4758" spans="1:18" hidden="1" x14ac:dyDescent="0.25">
      <c r="A4758" s="7">
        <f>anotacoes!D4758</f>
        <v>40594</v>
      </c>
      <c r="B4758" t="str">
        <f>anotacoes!C4758</f>
        <v>GRAND PRIX DUSSELDORF 2011</v>
      </c>
      <c r="C4758" t="str">
        <f>anotacoes!E4758</f>
        <v>MAMMADLI</v>
      </c>
      <c r="D4758" t="str">
        <f>anotacoes!F4758</f>
        <v>KHABACHIROV</v>
      </c>
      <c r="E4758" t="s">
        <v>10325</v>
      </c>
      <c r="F4758">
        <f>anotacoes!A4758</f>
        <v>69</v>
      </c>
      <c r="G4758">
        <f>anotacoes!B4758</f>
        <v>62</v>
      </c>
      <c r="H4758" t="str">
        <f>anotacoes!K4758</f>
        <v xml:space="preserve"> 00:07:22,628</v>
      </c>
      <c r="I4758" t="str">
        <f>anotacoes!L4758</f>
        <v xml:space="preserve"> 00:07:28,521</v>
      </c>
      <c r="J4758" t="str">
        <f>IF(L4758="PAUSE",E4758,IF(anotacoes!G4762=conversao_anotacoes!C4758,conversao_anotacoes!C4758,conversao_anotacoes!D4758))</f>
        <v>MAMMADLI</v>
      </c>
      <c r="K4758" t="str">
        <f t="shared" si="148"/>
        <v>KHABACHIROV</v>
      </c>
      <c r="L4758" t="str">
        <f>UPPER(anotacoes!H4758)</f>
        <v>ATTACK</v>
      </c>
      <c r="M4758" t="str">
        <f>IF(OR(L4758="ATTACK",L4758="FINTA"),"&lt;TECNICA&gt;",UPPER(anotacoes!I4758))</f>
        <v>&lt;TECNICA&gt;</v>
      </c>
      <c r="N4758" t="str">
        <f>IF(OR(L4758="ATTACK",L4758="FINTA"),UPPER(anotacoes!I4758),"")</f>
        <v>UCHIMAKIKOMI</v>
      </c>
      <c r="O4758" s="6">
        <f>IF(anotacoes!N4758=0,"",anotacoes!N4758)</f>
        <v>9</v>
      </c>
      <c r="P4758" t="str">
        <f>IF(anotacoes!M4758=0,"",UPPER(anotacoes!M4758))</f>
        <v/>
      </c>
      <c r="Q4758" t="str">
        <f t="shared" si="149"/>
        <v>INSERT INTO CONVERSAO_LUTA_ACAO (cd_conversao, id_luta, sequencia, momento_inicio, momento_fim, quem_faz, quem_sofre, acao_tipo, acao, tecnica, direcao, pontuacao) VALUES (1, 69, 62, TRIM(' 00:07:22,628'), TRIM(' 00:07:28,521'), 'MAMMADLI', 'KHABACHIROV', 'ATTACK', '&lt;TECNICA&gt;', 'UCHIMAKIKOMI', 9, NULL)</v>
      </c>
      <c r="R4758" t="s">
        <v>10327</v>
      </c>
    </row>
    <row r="4759" spans="1:18" hidden="1" x14ac:dyDescent="0.25">
      <c r="A4759" s="7">
        <f>anotacoes!D4759</f>
        <v>40594</v>
      </c>
      <c r="B4759" t="str">
        <f>anotacoes!C4759</f>
        <v>GRAND PRIX DUSSELDORF 2011</v>
      </c>
      <c r="C4759" t="str">
        <f>anotacoes!E4759</f>
        <v>MAMMADLI</v>
      </c>
      <c r="D4759" t="str">
        <f>anotacoes!F4759</f>
        <v>KHABACHIROV</v>
      </c>
      <c r="E4759" t="s">
        <v>10325</v>
      </c>
      <c r="F4759">
        <f>anotacoes!A4759</f>
        <v>69</v>
      </c>
      <c r="G4759">
        <f>anotacoes!B4759</f>
        <v>63</v>
      </c>
      <c r="H4759" t="str">
        <f>anotacoes!K4759</f>
        <v xml:space="preserve"> 00:07:28,521</v>
      </c>
      <c r="I4759" t="str">
        <f>anotacoes!L4759</f>
        <v xml:space="preserve"> 00:07:31,979</v>
      </c>
      <c r="J4759" t="str">
        <f>IF(L4759="PAUSE",E4759,IF(anotacoes!G4763=conversao_anotacoes!C4759,conversao_anotacoes!C4759,conversao_anotacoes!D4759))</f>
        <v>MAMMADLI</v>
      </c>
      <c r="K4759" t="str">
        <f t="shared" si="148"/>
        <v>KHABACHIROV</v>
      </c>
      <c r="L4759" t="str">
        <f>UPPER(anotacoes!H4759)</f>
        <v>TRANSITION</v>
      </c>
      <c r="M4759" t="str">
        <f>IF(OR(L4759="ATTACK",L4759="FINTA"),"&lt;TECNICA&gt;",UPPER(anotacoes!I4759))</f>
        <v>WITHOUT ATTACK</v>
      </c>
      <c r="N4759" t="str">
        <f>IF(OR(L4759="ATTACK",L4759="FINTA"),UPPER(anotacoes!I4759),"")</f>
        <v/>
      </c>
      <c r="O4759" s="6" t="str">
        <f>IF(anotacoes!N4759=0,"",anotacoes!N4759)</f>
        <v/>
      </c>
      <c r="P4759" t="str">
        <f>IF(anotacoes!M4759=0,"",UPPER(anotacoes!M4759))</f>
        <v/>
      </c>
      <c r="Q4759" t="str">
        <f t="shared" si="149"/>
        <v>INSERT INTO CONVERSAO_LUTA_ACAO (cd_conversao, id_luta, sequencia, momento_inicio, momento_fim, quem_faz, quem_sofre, acao_tipo, acao, tecnica, direcao, pontuacao) VALUES (1, 69, 63, TRIM(' 00:07:28,521'), TRIM(' 00:07:31,979'), 'MAMMADLI', 'KHABACHIROV', 'TRANSITION', 'WITHOUT ATTACK', NULL, NULL, NULL)</v>
      </c>
      <c r="R4759" t="s">
        <v>10327</v>
      </c>
    </row>
    <row r="4760" spans="1:18" hidden="1" x14ac:dyDescent="0.25">
      <c r="A4760" s="7">
        <f>anotacoes!D4760</f>
        <v>40594</v>
      </c>
      <c r="B4760" t="str">
        <f>anotacoes!C4760</f>
        <v>GRAND PRIX DUSSELDORF 2011</v>
      </c>
      <c r="C4760" t="str">
        <f>anotacoes!E4760</f>
        <v>MAMMADLI</v>
      </c>
      <c r="D4760" t="str">
        <f>anotacoes!F4760</f>
        <v>KHABACHIROV</v>
      </c>
      <c r="E4760" t="s">
        <v>10325</v>
      </c>
      <c r="F4760">
        <f>anotacoes!A4760</f>
        <v>69</v>
      </c>
      <c r="G4760">
        <f>anotacoes!B4760</f>
        <v>64</v>
      </c>
      <c r="H4760" t="str">
        <f>anotacoes!K4760</f>
        <v xml:space="preserve"> 00:07:31,979</v>
      </c>
      <c r="I4760" t="str">
        <f>anotacoes!L4760</f>
        <v xml:space="preserve"> 00:07:35,267</v>
      </c>
      <c r="J4760" t="str">
        <f>IF(L4760="PAUSE",E4760,IF(anotacoes!G4764=conversao_anotacoes!C4760,conversao_anotacoes!C4760,conversao_anotacoes!D4760))</f>
        <v>MAMMADLI</v>
      </c>
      <c r="K4760" t="str">
        <f t="shared" si="148"/>
        <v>KHABACHIROV</v>
      </c>
      <c r="L4760" t="str">
        <f>UPPER(anotacoes!H4760)</f>
        <v>GROUNDWORK COMBAT</v>
      </c>
      <c r="M4760" t="str">
        <f>IF(OR(L4760="ATTACK",L4760="FINTA"),"&lt;TECNICA&gt;",UPPER(anotacoes!I4760))</f>
        <v>DEFENSIVE POSITION</v>
      </c>
      <c r="N4760" t="str">
        <f>IF(OR(L4760="ATTACK",L4760="FINTA"),UPPER(anotacoes!I4760),"")</f>
        <v/>
      </c>
      <c r="O4760" s="6" t="str">
        <f>IF(anotacoes!N4760=0,"",anotacoes!N4760)</f>
        <v/>
      </c>
      <c r="P4760" t="str">
        <f>IF(anotacoes!M4760=0,"",UPPER(anotacoes!M4760))</f>
        <v/>
      </c>
      <c r="Q4760" t="str">
        <f t="shared" si="149"/>
        <v>INSERT INTO CONVERSAO_LUTA_ACAO (cd_conversao, id_luta, sequencia, momento_inicio, momento_fim, quem_faz, quem_sofre, acao_tipo, acao, tecnica, direcao, pontuacao) VALUES (1, 69, 64, TRIM(' 00:07:31,979'), TRIM(' 00:07:35,267'), 'MAMMADLI', 'KHABACHIROV', 'GROUNDWORK COMBAT', 'DEFENSIVE POSITION', NULL, NULL, NULL)</v>
      </c>
      <c r="R4760" t="s">
        <v>10327</v>
      </c>
    </row>
    <row r="4761" spans="1:18" hidden="1" x14ac:dyDescent="0.25">
      <c r="A4761" s="7">
        <f>anotacoes!D4761</f>
        <v>40594</v>
      </c>
      <c r="B4761" t="str">
        <f>anotacoes!C4761</f>
        <v>GRAND PRIX DUSSELDORF 2011</v>
      </c>
      <c r="C4761" t="str">
        <f>anotacoes!E4761</f>
        <v>MAMMADLI</v>
      </c>
      <c r="D4761" t="str">
        <f>anotacoes!F4761</f>
        <v>KHABACHIROV</v>
      </c>
      <c r="E4761" t="s">
        <v>10325</v>
      </c>
      <c r="F4761">
        <f>anotacoes!A4761</f>
        <v>69</v>
      </c>
      <c r="G4761">
        <f>anotacoes!B4761</f>
        <v>65</v>
      </c>
      <c r="H4761" t="str">
        <f>anotacoes!K4761</f>
        <v xml:space="preserve"> 00:07:35,468</v>
      </c>
      <c r="I4761" t="str">
        <f>anotacoes!L4761</f>
        <v xml:space="preserve"> 00:08:21,024</v>
      </c>
      <c r="J4761" t="str">
        <f>IF(L4761="PAUSE",E4761,IF(anotacoes!G4765=conversao_anotacoes!C4761,conversao_anotacoes!C4761,conversao_anotacoes!D4761))</f>
        <v>&lt;ARBITRO_DESCONHECIDO&gt;</v>
      </c>
      <c r="K4761" t="str">
        <f t="shared" si="148"/>
        <v/>
      </c>
      <c r="L4761" t="str">
        <f>UPPER(anotacoes!H4761)</f>
        <v>PAUSE</v>
      </c>
      <c r="M4761" t="str">
        <f>IF(OR(L4761="ATTACK",L4761="FINTA"),"&lt;TECNICA&gt;",UPPER(anotacoes!I4761))</f>
        <v>&lt;NAO_CLASSIFICADO&gt;</v>
      </c>
      <c r="N4761" t="str">
        <f>IF(OR(L4761="ATTACK",L4761="FINTA"),UPPER(anotacoes!I4761),"")</f>
        <v/>
      </c>
      <c r="O4761" s="6" t="str">
        <f>IF(anotacoes!N4761=0,"",anotacoes!N4761)</f>
        <v/>
      </c>
      <c r="P4761" t="str">
        <f>IF(anotacoes!M4761=0,"",UPPER(anotacoes!M4761))</f>
        <v/>
      </c>
      <c r="Q4761" t="str">
        <f t="shared" si="149"/>
        <v>INSERT INTO CONVERSAO_LUTA_ACAO (cd_conversao, id_luta, sequencia, momento_inicio, momento_fim, quem_faz, quem_sofre, acao_tipo, acao, tecnica, direcao, pontuacao) VALUES (1, 69, 65, TRIM(' 00:07:35,468'), TRIM(' 00:08:21,024'), '&lt;ARBITRO_DESCONHECIDO&gt;', '', 'PAUSE', '&lt;NAO_CLASSIFICADO&gt;', NULL, NULL, NULL)</v>
      </c>
      <c r="R4761" t="s">
        <v>10327</v>
      </c>
    </row>
    <row r="4762" spans="1:18" hidden="1" x14ac:dyDescent="0.25">
      <c r="A4762" s="7">
        <f>anotacoes!D4762</f>
        <v>40594</v>
      </c>
      <c r="B4762" t="str">
        <f>anotacoes!C4762</f>
        <v>GRAND PRIX DUSSELDORF 2011</v>
      </c>
      <c r="C4762" t="str">
        <f>anotacoes!E4762</f>
        <v>MAMMADLI</v>
      </c>
      <c r="D4762" t="str">
        <f>anotacoes!F4762</f>
        <v>KHABACHIROV</v>
      </c>
      <c r="E4762" t="s">
        <v>10325</v>
      </c>
      <c r="F4762">
        <f>anotacoes!A4762</f>
        <v>69</v>
      </c>
      <c r="G4762">
        <f>anotacoes!B4762</f>
        <v>66</v>
      </c>
      <c r="H4762" t="str">
        <f>anotacoes!K4762</f>
        <v xml:space="preserve"> 00:08:21,024</v>
      </c>
      <c r="I4762" t="str">
        <f>anotacoes!L4762</f>
        <v xml:space="preserve"> 00:08:29,266</v>
      </c>
      <c r="J4762" t="str">
        <f>IF(L4762="PAUSE",E4762,IF(anotacoes!G4766=conversao_anotacoes!C4762,conversao_anotacoes!C4762,conversao_anotacoes!D4762))</f>
        <v>MAMMADLI</v>
      </c>
      <c r="K4762" t="str">
        <f t="shared" si="148"/>
        <v>KHABACHIROV</v>
      </c>
      <c r="L4762" t="str">
        <f>UPPER(anotacoes!H4762)</f>
        <v>DISPLACEMENT</v>
      </c>
      <c r="M4762" t="str">
        <f>IF(OR(L4762="ATTACK",L4762="FINTA"),"&lt;TECNICA&gt;",UPPER(anotacoes!I4762))</f>
        <v>2-3 STEP HESITANT LEFT</v>
      </c>
      <c r="N4762" t="str">
        <f>IF(OR(L4762="ATTACK",L4762="FINTA"),UPPER(anotacoes!I4762),"")</f>
        <v/>
      </c>
      <c r="O4762" s="6" t="str">
        <f>IF(anotacoes!N4762=0,"",anotacoes!N4762)</f>
        <v/>
      </c>
      <c r="P4762" t="str">
        <f>IF(anotacoes!M4762=0,"",UPPER(anotacoes!M4762))</f>
        <v/>
      </c>
      <c r="Q4762" t="str">
        <f t="shared" si="149"/>
        <v>INSERT INTO CONVERSAO_LUTA_ACAO (cd_conversao, id_luta, sequencia, momento_inicio, momento_fim, quem_faz, quem_sofre, acao_tipo, acao, tecnica, direcao, pontuacao) VALUES (1, 69, 66, TRIM(' 00:08:21,024'), TRIM(' 00:08:29,266'), 'MAMMADLI', 'KHABACHIROV', 'DISPLACEMENT', '2-3 STEP HESITANT LEFT', NULL, NULL, NULL)</v>
      </c>
      <c r="R4762" t="s">
        <v>10327</v>
      </c>
    </row>
    <row r="4763" spans="1:18" hidden="1" x14ac:dyDescent="0.25">
      <c r="A4763" s="7">
        <f>anotacoes!D4763</f>
        <v>40594</v>
      </c>
      <c r="B4763" t="str">
        <f>anotacoes!C4763</f>
        <v>GRAND PRIX DUSSELDORF 2011</v>
      </c>
      <c r="C4763" t="str">
        <f>anotacoes!E4763</f>
        <v>MAMMADLI</v>
      </c>
      <c r="D4763" t="str">
        <f>anotacoes!F4763</f>
        <v>KHABACHIROV</v>
      </c>
      <c r="E4763" t="s">
        <v>10325</v>
      </c>
      <c r="F4763">
        <f>anotacoes!A4763</f>
        <v>69</v>
      </c>
      <c r="G4763">
        <f>anotacoes!B4763</f>
        <v>67</v>
      </c>
      <c r="H4763" t="str">
        <f>anotacoes!K4763</f>
        <v xml:space="preserve"> 00:08:29,266</v>
      </c>
      <c r="I4763" t="str">
        <f>anotacoes!L4763</f>
        <v xml:space="preserve"> 00:08:34,310</v>
      </c>
      <c r="J4763" t="str">
        <f>IF(L4763="PAUSE",E4763,IF(anotacoes!G4767=conversao_anotacoes!C4763,conversao_anotacoes!C4763,conversao_anotacoes!D4763))</f>
        <v>MAMMADLI</v>
      </c>
      <c r="K4763" t="str">
        <f t="shared" si="148"/>
        <v>KHABACHIROV</v>
      </c>
      <c r="L4763" t="str">
        <f>UPPER(anotacoes!H4763)</f>
        <v>GRIP TIME</v>
      </c>
      <c r="M4763" t="str">
        <f>IF(OR(L4763="ATTACK",L4763="FINTA"),"&lt;TECNICA&gt;",UPPER(anotacoes!I4763))</f>
        <v>RIGHT COLLAR</v>
      </c>
      <c r="N4763" t="str">
        <f>IF(OR(L4763="ATTACK",L4763="FINTA"),UPPER(anotacoes!I4763),"")</f>
        <v/>
      </c>
      <c r="O4763" s="6" t="str">
        <f>IF(anotacoes!N4763=0,"",anotacoes!N4763)</f>
        <v/>
      </c>
      <c r="P4763" t="str">
        <f>IF(anotacoes!M4763=0,"",UPPER(anotacoes!M4763))</f>
        <v/>
      </c>
      <c r="Q4763" t="str">
        <f t="shared" si="149"/>
        <v>INSERT INTO CONVERSAO_LUTA_ACAO (cd_conversao, id_luta, sequencia, momento_inicio, momento_fim, quem_faz, quem_sofre, acao_tipo, acao, tecnica, direcao, pontuacao) VALUES (1, 69, 67, TRIM(' 00:08:29,266'), TRIM(' 00:08:34,310'), 'MAMMADLI', 'KHABACHIROV', 'GRIP TIME', 'RIGHT COLLAR', NULL, NULL, NULL)</v>
      </c>
      <c r="R4763" t="s">
        <v>10327</v>
      </c>
    </row>
    <row r="4764" spans="1:18" hidden="1" x14ac:dyDescent="0.25">
      <c r="A4764" s="7">
        <f>anotacoes!D4764</f>
        <v>40594</v>
      </c>
      <c r="B4764" t="str">
        <f>anotacoes!C4764</f>
        <v>GRAND PRIX DUSSELDORF 2011</v>
      </c>
      <c r="C4764" t="str">
        <f>anotacoes!E4764</f>
        <v>MAMMADLI</v>
      </c>
      <c r="D4764" t="str">
        <f>anotacoes!F4764</f>
        <v>KHABACHIROV</v>
      </c>
      <c r="E4764" t="s">
        <v>10325</v>
      </c>
      <c r="F4764">
        <f>anotacoes!A4764</f>
        <v>69</v>
      </c>
      <c r="G4764">
        <f>anotacoes!B4764</f>
        <v>68</v>
      </c>
      <c r="H4764" t="str">
        <f>anotacoes!K4764</f>
        <v xml:space="preserve"> 00:08:34,310</v>
      </c>
      <c r="I4764" t="str">
        <f>anotacoes!L4764</f>
        <v xml:space="preserve"> 00:08:35,059</v>
      </c>
      <c r="J4764" t="str">
        <f>IF(L4764="PAUSE",E4764,IF(anotacoes!G4768=conversao_anotacoes!C4764,conversao_anotacoes!C4764,conversao_anotacoes!D4764))</f>
        <v>MAMMADLI</v>
      </c>
      <c r="K4764" t="str">
        <f t="shared" si="148"/>
        <v>KHABACHIROV</v>
      </c>
      <c r="L4764" t="str">
        <f>UPPER(anotacoes!H4764)</f>
        <v>ATTACK</v>
      </c>
      <c r="M4764" t="str">
        <f>IF(OR(L4764="ATTACK",L4764="FINTA"),"&lt;TECNICA&gt;",UPPER(anotacoes!I4764))</f>
        <v>&lt;TECNICA&gt;</v>
      </c>
      <c r="N4764" t="str">
        <f>IF(OR(L4764="ATTACK",L4764="FINTA"),UPPER(anotacoes!I4764),"")</f>
        <v>IPPON SEOINAGE</v>
      </c>
      <c r="O4764" s="6">
        <f>IF(anotacoes!N4764=0,"",anotacoes!N4764)</f>
        <v>6</v>
      </c>
      <c r="P4764" t="str">
        <f>IF(anotacoes!M4764=0,"",UPPER(anotacoes!M4764))</f>
        <v/>
      </c>
      <c r="Q4764" t="str">
        <f t="shared" si="149"/>
        <v>INSERT INTO CONVERSAO_LUTA_ACAO (cd_conversao, id_luta, sequencia, momento_inicio, momento_fim, quem_faz, quem_sofre, acao_tipo, acao, tecnica, direcao, pontuacao) VALUES (1, 69, 68, TRIM(' 00:08:34,310'), TRIM(' 00:08:35,059'), 'MAMMADLI', 'KHABACHIROV', 'ATTACK', '&lt;TECNICA&gt;', 'IPPON SEOINAGE', 6, NULL)</v>
      </c>
      <c r="R4764" t="s">
        <v>10327</v>
      </c>
    </row>
    <row r="4765" spans="1:18" hidden="1" x14ac:dyDescent="0.25">
      <c r="A4765" s="7">
        <f>anotacoes!D4765</f>
        <v>40594</v>
      </c>
      <c r="B4765" t="str">
        <f>anotacoes!C4765</f>
        <v>GRAND PRIX DUSSELDORF 2011</v>
      </c>
      <c r="C4765" t="str">
        <f>anotacoes!E4765</f>
        <v>MAMMADLI</v>
      </c>
      <c r="D4765" t="str">
        <f>anotacoes!F4765</f>
        <v>KHABACHIROV</v>
      </c>
      <c r="E4765" t="s">
        <v>10325</v>
      </c>
      <c r="F4765">
        <f>anotacoes!A4765</f>
        <v>69</v>
      </c>
      <c r="G4765">
        <f>anotacoes!B4765</f>
        <v>69</v>
      </c>
      <c r="H4765" t="str">
        <f>anotacoes!K4765</f>
        <v xml:space="preserve"> 00:08:35,059</v>
      </c>
      <c r="I4765" t="str">
        <f>anotacoes!L4765</f>
        <v xml:space="preserve"> 00:08:38,825</v>
      </c>
      <c r="J4765" t="str">
        <f>IF(L4765="PAUSE",E4765,IF(anotacoes!G4769=conversao_anotacoes!C4765,conversao_anotacoes!C4765,conversao_anotacoes!D4765))</f>
        <v>MAMMADLI</v>
      </c>
      <c r="K4765" t="str">
        <f t="shared" si="148"/>
        <v>KHABACHIROV</v>
      </c>
      <c r="L4765" t="str">
        <f>UPPER(anotacoes!H4765)</f>
        <v>GROUNDWORK COMBAT</v>
      </c>
      <c r="M4765" t="str">
        <f>IF(OR(L4765="ATTACK",L4765="FINTA"),"&lt;TECNICA&gt;",UPPER(anotacoes!I4765))</f>
        <v>TRYING TO ATTACK</v>
      </c>
      <c r="N4765" t="str">
        <f>IF(OR(L4765="ATTACK",L4765="FINTA"),UPPER(anotacoes!I4765),"")</f>
        <v/>
      </c>
      <c r="O4765" s="6" t="str">
        <f>IF(anotacoes!N4765=0,"",anotacoes!N4765)</f>
        <v/>
      </c>
      <c r="P4765" t="str">
        <f>IF(anotacoes!M4765=0,"",UPPER(anotacoes!M4765))</f>
        <v/>
      </c>
      <c r="Q4765" t="str">
        <f t="shared" si="149"/>
        <v>INSERT INTO CONVERSAO_LUTA_ACAO (cd_conversao, id_luta, sequencia, momento_inicio, momento_fim, quem_faz, quem_sofre, acao_tipo, acao, tecnica, direcao, pontuacao) VALUES (1, 69, 69, TRIM(' 00:08:35,059'), TRIM(' 00:08:38,825'), 'MAMMADLI', 'KHABACHIROV', 'GROUNDWORK COMBAT', 'TRYING TO ATTACK', NULL, NULL, NULL)</v>
      </c>
      <c r="R4765" t="s">
        <v>10327</v>
      </c>
    </row>
    <row r="4766" spans="1:18" hidden="1" x14ac:dyDescent="0.25">
      <c r="A4766" s="7">
        <f>anotacoes!D4766</f>
        <v>40594</v>
      </c>
      <c r="B4766" t="str">
        <f>anotacoes!C4766</f>
        <v>GRAND PRIX DUSSELDORF 2011</v>
      </c>
      <c r="C4766" t="str">
        <f>anotacoes!E4766</f>
        <v>MAMMADLI</v>
      </c>
      <c r="D4766" t="str">
        <f>anotacoes!F4766</f>
        <v>KHABACHIROV</v>
      </c>
      <c r="E4766" t="s">
        <v>10325</v>
      </c>
      <c r="F4766">
        <f>anotacoes!A4766</f>
        <v>69</v>
      </c>
      <c r="G4766">
        <f>anotacoes!B4766</f>
        <v>70</v>
      </c>
      <c r="H4766" t="str">
        <f>anotacoes!K4766</f>
        <v xml:space="preserve"> 00:08:39,013</v>
      </c>
      <c r="I4766" t="str">
        <f>anotacoes!L4766</f>
        <v xml:space="preserve"> 00:08:48,945</v>
      </c>
      <c r="J4766" t="str">
        <f>IF(L4766="PAUSE",E4766,IF(anotacoes!G4770=conversao_anotacoes!C4766,conversao_anotacoes!C4766,conversao_anotacoes!D4766))</f>
        <v>&lt;ARBITRO_DESCONHECIDO&gt;</v>
      </c>
      <c r="K4766" t="str">
        <f t="shared" si="148"/>
        <v/>
      </c>
      <c r="L4766" t="str">
        <f>UPPER(anotacoes!H4766)</f>
        <v>PAUSE</v>
      </c>
      <c r="M4766" t="str">
        <f>IF(OR(L4766="ATTACK",L4766="FINTA"),"&lt;TECNICA&gt;",UPPER(anotacoes!I4766))</f>
        <v>&lt;NAO_CLASSIFICADO&gt;</v>
      </c>
      <c r="N4766" t="str">
        <f>IF(OR(L4766="ATTACK",L4766="FINTA"),UPPER(anotacoes!I4766),"")</f>
        <v/>
      </c>
      <c r="O4766" s="6" t="str">
        <f>IF(anotacoes!N4766=0,"",anotacoes!N4766)</f>
        <v/>
      </c>
      <c r="P4766" t="str">
        <f>IF(anotacoes!M4766=0,"",UPPER(anotacoes!M4766))</f>
        <v/>
      </c>
      <c r="Q4766" t="str">
        <f t="shared" si="149"/>
        <v>INSERT INTO CONVERSAO_LUTA_ACAO (cd_conversao, id_luta, sequencia, momento_inicio, momento_fim, quem_faz, quem_sofre, acao_tipo, acao, tecnica, direcao, pontuacao) VALUES (1, 69, 70, TRIM(' 00:08:39,013'), TRIM(' 00:08:48,945'), '&lt;ARBITRO_DESCONHECIDO&gt;', '', 'PAUSE', '&lt;NAO_CLASSIFICADO&gt;', NULL, NULL, NULL)</v>
      </c>
      <c r="R4766" t="s">
        <v>10327</v>
      </c>
    </row>
    <row r="4767" spans="1:18" hidden="1" x14ac:dyDescent="0.25">
      <c r="A4767" s="7">
        <f>anotacoes!D4767</f>
        <v>40594</v>
      </c>
      <c r="B4767" t="str">
        <f>anotacoes!C4767</f>
        <v>GRAND PRIX DUSSELDORF 2011</v>
      </c>
      <c r="C4767" t="str">
        <f>anotacoes!E4767</f>
        <v>MAMMADLI</v>
      </c>
      <c r="D4767" t="str">
        <f>anotacoes!F4767</f>
        <v>KHABACHIROV</v>
      </c>
      <c r="E4767" t="s">
        <v>10325</v>
      </c>
      <c r="F4767">
        <f>anotacoes!A4767</f>
        <v>69</v>
      </c>
      <c r="G4767">
        <f>anotacoes!B4767</f>
        <v>71</v>
      </c>
      <c r="H4767" t="str">
        <f>anotacoes!K4767</f>
        <v xml:space="preserve"> 00:08:48,945</v>
      </c>
      <c r="I4767" t="str">
        <f>anotacoes!L4767</f>
        <v xml:space="preserve"> 00:08:52,110</v>
      </c>
      <c r="J4767" t="str">
        <f>IF(L4767="PAUSE",E4767,IF(anotacoes!G4771=conversao_anotacoes!C4767,conversao_anotacoes!C4767,conversao_anotacoes!D4767))</f>
        <v>MAMMADLI</v>
      </c>
      <c r="K4767" t="str">
        <f t="shared" si="148"/>
        <v>KHABACHIROV</v>
      </c>
      <c r="L4767" t="str">
        <f>UPPER(anotacoes!H4767)</f>
        <v>GRIP TIME</v>
      </c>
      <c r="M4767" t="str">
        <f>IF(OR(L4767="ATTACK",L4767="FINTA"),"&lt;TECNICA&gt;",UPPER(anotacoes!I4767))</f>
        <v>LEFT COLLAR</v>
      </c>
      <c r="N4767" t="str">
        <f>IF(OR(L4767="ATTACK",L4767="FINTA"),UPPER(anotacoes!I4767),"")</f>
        <v/>
      </c>
      <c r="O4767" s="6" t="str">
        <f>IF(anotacoes!N4767=0,"",anotacoes!N4767)</f>
        <v/>
      </c>
      <c r="P4767" t="str">
        <f>IF(anotacoes!M4767=0,"",UPPER(anotacoes!M4767))</f>
        <v/>
      </c>
      <c r="Q4767" t="str">
        <f t="shared" si="149"/>
        <v>INSERT INTO CONVERSAO_LUTA_ACAO (cd_conversao, id_luta, sequencia, momento_inicio, momento_fim, quem_faz, quem_sofre, acao_tipo, acao, tecnica, direcao, pontuacao) VALUES (1, 69, 71, TRIM(' 00:08:48,945'), TRIM(' 00:08:52,110'), 'MAMMADLI', 'KHABACHIROV', 'GRIP TIME', 'LEFT COLLAR', NULL, NULL, NULL)</v>
      </c>
      <c r="R4767" t="s">
        <v>10327</v>
      </c>
    </row>
    <row r="4768" spans="1:18" hidden="1" x14ac:dyDescent="0.25">
      <c r="A4768" s="7">
        <f>anotacoes!D4768</f>
        <v>40594</v>
      </c>
      <c r="B4768" t="str">
        <f>anotacoes!C4768</f>
        <v>GRAND PRIX DUSSELDORF 2011</v>
      </c>
      <c r="C4768" t="str">
        <f>anotacoes!E4768</f>
        <v>MAMMADLI</v>
      </c>
      <c r="D4768" t="str">
        <f>anotacoes!F4768</f>
        <v>KHABACHIROV</v>
      </c>
      <c r="E4768" t="s">
        <v>10325</v>
      </c>
      <c r="F4768">
        <f>anotacoes!A4768</f>
        <v>69</v>
      </c>
      <c r="G4768">
        <f>anotacoes!B4768</f>
        <v>72</v>
      </c>
      <c r="H4768" t="str">
        <f>anotacoes!K4768</f>
        <v xml:space="preserve"> 00:08:52,110</v>
      </c>
      <c r="I4768" t="str">
        <f>anotacoes!L4768</f>
        <v xml:space="preserve"> 00:08:59,912</v>
      </c>
      <c r="J4768" t="str">
        <f>IF(L4768="PAUSE",E4768,IF(anotacoes!G4772=conversao_anotacoes!C4768,conversao_anotacoes!C4768,conversao_anotacoes!D4768))</f>
        <v>MAMMADLI</v>
      </c>
      <c r="K4768" t="str">
        <f t="shared" si="148"/>
        <v>KHABACHIROV</v>
      </c>
      <c r="L4768" t="str">
        <f>UPPER(anotacoes!H4768)</f>
        <v>GRIP TIME</v>
      </c>
      <c r="M4768" t="str">
        <f>IF(OR(L4768="ATTACK",L4768="FINTA"),"&lt;TECNICA&gt;",UPPER(anotacoes!I4768))</f>
        <v>RIGHT SLEEVE LEFT SLEEVE</v>
      </c>
      <c r="N4768" t="str">
        <f>IF(OR(L4768="ATTACK",L4768="FINTA"),UPPER(anotacoes!I4768),"")</f>
        <v/>
      </c>
      <c r="O4768" s="6" t="str">
        <f>IF(anotacoes!N4768=0,"",anotacoes!N4768)</f>
        <v/>
      </c>
      <c r="P4768" t="str">
        <f>IF(anotacoes!M4768=0,"",UPPER(anotacoes!M4768))</f>
        <v/>
      </c>
      <c r="Q4768" t="str">
        <f t="shared" si="149"/>
        <v>INSERT INTO CONVERSAO_LUTA_ACAO (cd_conversao, id_luta, sequencia, momento_inicio, momento_fim, quem_faz, quem_sofre, acao_tipo, acao, tecnica, direcao, pontuacao) VALUES (1, 69, 72, TRIM(' 00:08:52,110'), TRIM(' 00:08:59,912'), 'MAMMADLI', 'KHABACHIROV', 'GRIP TIME', 'RIGHT SLEEVE LEFT SLEEVE', NULL, NULL, NULL)</v>
      </c>
      <c r="R4768" t="s">
        <v>10327</v>
      </c>
    </row>
    <row r="4769" spans="1:18" hidden="1" x14ac:dyDescent="0.25">
      <c r="A4769" s="7">
        <f>anotacoes!D4769</f>
        <v>40594</v>
      </c>
      <c r="B4769" t="str">
        <f>anotacoes!C4769</f>
        <v>GRAND PRIX DUSSELDORF 2011</v>
      </c>
      <c r="C4769" t="str">
        <f>anotacoes!E4769</f>
        <v>MAMMADLI</v>
      </c>
      <c r="D4769" t="str">
        <f>anotacoes!F4769</f>
        <v>KHABACHIROV</v>
      </c>
      <c r="E4769" t="s">
        <v>10325</v>
      </c>
      <c r="F4769">
        <f>anotacoes!A4769</f>
        <v>69</v>
      </c>
      <c r="G4769">
        <f>anotacoes!B4769</f>
        <v>73</v>
      </c>
      <c r="H4769" t="str">
        <f>anotacoes!K4769</f>
        <v xml:space="preserve"> 00:08:59,912</v>
      </c>
      <c r="I4769" t="str">
        <f>anotacoes!L4769</f>
        <v xml:space="preserve"> 00:08:59,912</v>
      </c>
      <c r="J4769" t="str">
        <f>IF(L4769="PAUSE",E4769,IF(anotacoes!G4773=conversao_anotacoes!C4769,conversao_anotacoes!C4769,conversao_anotacoes!D4769))</f>
        <v>MAMMADLI</v>
      </c>
      <c r="K4769" t="str">
        <f t="shared" si="148"/>
        <v>KHABACHIROV</v>
      </c>
      <c r="L4769" t="str">
        <f>UPPER(anotacoes!H4769)</f>
        <v>DEFENSE</v>
      </c>
      <c r="M4769" t="str">
        <f>IF(OR(L4769="ATTACK",L4769="FINTA"),"&lt;TECNICA&gt;",UPPER(anotacoes!I4769))</f>
        <v>CONTER-ATTACK</v>
      </c>
      <c r="N4769" t="str">
        <f>IF(OR(L4769="ATTACK",L4769="FINTA"),UPPER(anotacoes!I4769),"")</f>
        <v/>
      </c>
      <c r="O4769" s="6" t="str">
        <f>IF(anotacoes!N4769=0,"",anotacoes!N4769)</f>
        <v/>
      </c>
      <c r="P4769" t="str">
        <f>IF(anotacoes!M4769=0,"",UPPER(anotacoes!M4769))</f>
        <v/>
      </c>
      <c r="Q4769" t="str">
        <f t="shared" si="149"/>
        <v>INSERT INTO CONVERSAO_LUTA_ACAO (cd_conversao, id_luta, sequencia, momento_inicio, momento_fim, quem_faz, quem_sofre, acao_tipo, acao, tecnica, direcao, pontuacao) VALUES (1, 69, 73, TRIM(' 00:08:59,912'), TRIM(' 00:08:59,912'), 'MAMMADLI', 'KHABACHIROV', 'DEFENSE', 'CONTER-ATTACK', NULL, NULL, NULL)</v>
      </c>
      <c r="R4769" t="s">
        <v>10327</v>
      </c>
    </row>
    <row r="4770" spans="1:18" hidden="1" x14ac:dyDescent="0.25">
      <c r="A4770" s="7">
        <f>anotacoes!D4770</f>
        <v>40594</v>
      </c>
      <c r="B4770" t="str">
        <f>anotacoes!C4770</f>
        <v>GRAND PRIX DUSSELDORF 2011</v>
      </c>
      <c r="C4770" t="str">
        <f>anotacoes!E4770</f>
        <v>MAMMADLI</v>
      </c>
      <c r="D4770" t="str">
        <f>anotacoes!F4770</f>
        <v>KHABACHIROV</v>
      </c>
      <c r="E4770" t="s">
        <v>10325</v>
      </c>
      <c r="F4770">
        <f>anotacoes!A4770</f>
        <v>69</v>
      </c>
      <c r="G4770">
        <f>anotacoes!B4770</f>
        <v>74</v>
      </c>
      <c r="H4770" t="str">
        <f>anotacoes!K4770</f>
        <v xml:space="preserve"> 00:08:59,912</v>
      </c>
      <c r="I4770" t="str">
        <f>anotacoes!L4770</f>
        <v xml:space="preserve"> 00:09:04,456</v>
      </c>
      <c r="J4770" t="str">
        <f>IF(L4770="PAUSE",E4770,IF(anotacoes!G4774=conversao_anotacoes!C4770,conversao_anotacoes!C4770,conversao_anotacoes!D4770))</f>
        <v>MAMMADLI</v>
      </c>
      <c r="K4770" t="str">
        <f t="shared" si="148"/>
        <v>KHABACHIROV</v>
      </c>
      <c r="L4770" t="str">
        <f>UPPER(anotacoes!H4770)</f>
        <v>ATTACK</v>
      </c>
      <c r="M4770" t="str">
        <f>IF(OR(L4770="ATTACK",L4770="FINTA"),"&lt;TECNICA&gt;",UPPER(anotacoes!I4770))</f>
        <v>&lt;TECNICA&gt;</v>
      </c>
      <c r="N4770" t="str">
        <f>IF(OR(L4770="ATTACK",L4770="FINTA"),UPPER(anotacoes!I4770),"")</f>
        <v>TE GURUMA</v>
      </c>
      <c r="O4770" s="6">
        <f>IF(anotacoes!N4770=0,"",anotacoes!N4770)</f>
        <v>8</v>
      </c>
      <c r="P4770" t="str">
        <f>IF(anotacoes!M4770=0,"",UPPER(anotacoes!M4770))</f>
        <v/>
      </c>
      <c r="Q4770" t="str">
        <f t="shared" si="149"/>
        <v>INSERT INTO CONVERSAO_LUTA_ACAO (cd_conversao, id_luta, sequencia, momento_inicio, momento_fim, quem_faz, quem_sofre, acao_tipo, acao, tecnica, direcao, pontuacao) VALUES (1, 69, 74, TRIM(' 00:08:59,912'), TRIM(' 00:09:04,456'), 'MAMMADLI', 'KHABACHIROV', 'ATTACK', '&lt;TECNICA&gt;', 'TE GURUMA', 8, NULL)</v>
      </c>
      <c r="R4770" t="s">
        <v>10327</v>
      </c>
    </row>
    <row r="4771" spans="1:18" hidden="1" x14ac:dyDescent="0.25">
      <c r="A4771" s="7">
        <f>anotacoes!D4771</f>
        <v>40594</v>
      </c>
      <c r="B4771" t="str">
        <f>anotacoes!C4771</f>
        <v>GRAND PRIX DUSSELDORF 2011</v>
      </c>
      <c r="C4771" t="str">
        <f>anotacoes!E4771</f>
        <v>MAMMADLI</v>
      </c>
      <c r="D4771" t="str">
        <f>anotacoes!F4771</f>
        <v>KHABACHIROV</v>
      </c>
      <c r="E4771" t="s">
        <v>10325</v>
      </c>
      <c r="F4771">
        <f>anotacoes!A4771</f>
        <v>69</v>
      </c>
      <c r="G4771">
        <f>anotacoes!B4771</f>
        <v>75</v>
      </c>
      <c r="H4771" t="str">
        <f>anotacoes!K4771</f>
        <v xml:space="preserve"> 00:09:04,456</v>
      </c>
      <c r="I4771" t="str">
        <f>anotacoes!L4771</f>
        <v xml:space="preserve"> 00:09:12,965</v>
      </c>
      <c r="J4771" t="str">
        <f>IF(L4771="PAUSE",E4771,IF(anotacoes!G4775=conversao_anotacoes!C4771,conversao_anotacoes!C4771,conversao_anotacoes!D4771))</f>
        <v>MAMMADLI</v>
      </c>
      <c r="K4771" t="str">
        <f t="shared" si="148"/>
        <v>KHABACHIROV</v>
      </c>
      <c r="L4771" t="str">
        <f>UPPER(anotacoes!H4771)</f>
        <v>GROUNDWORK COMBAT</v>
      </c>
      <c r="M4771" t="str">
        <f>IF(OR(L4771="ATTACK",L4771="FINTA"),"&lt;TECNICA&gt;",UPPER(anotacoes!I4771))</f>
        <v>DEFENSIVE POSITION</v>
      </c>
      <c r="N4771" t="str">
        <f>IF(OR(L4771="ATTACK",L4771="FINTA"),UPPER(anotacoes!I4771),"")</f>
        <v/>
      </c>
      <c r="O4771" s="6" t="str">
        <f>IF(anotacoes!N4771=0,"",anotacoes!N4771)</f>
        <v/>
      </c>
      <c r="P4771" t="str">
        <f>IF(anotacoes!M4771=0,"",UPPER(anotacoes!M4771))</f>
        <v/>
      </c>
      <c r="Q4771" t="str">
        <f t="shared" si="149"/>
        <v>INSERT INTO CONVERSAO_LUTA_ACAO (cd_conversao, id_luta, sequencia, momento_inicio, momento_fim, quem_faz, quem_sofre, acao_tipo, acao, tecnica, direcao, pontuacao) VALUES (1, 69, 75, TRIM(' 00:09:04,456'), TRIM(' 00:09:12,965'), 'MAMMADLI', 'KHABACHIROV', 'GROUNDWORK COMBAT', 'DEFENSIVE POSITION', NULL, NULL, NULL)</v>
      </c>
      <c r="R4771" t="s">
        <v>10327</v>
      </c>
    </row>
    <row r="4772" spans="1:18" hidden="1" x14ac:dyDescent="0.25">
      <c r="A4772" s="7">
        <f>anotacoes!D4772</f>
        <v>40594</v>
      </c>
      <c r="B4772" t="str">
        <f>anotacoes!C4772</f>
        <v>GRAND PRIX DUSSELDORF 2011</v>
      </c>
      <c r="C4772" t="str">
        <f>anotacoes!E4772</f>
        <v>MAMMADLI</v>
      </c>
      <c r="D4772" t="str">
        <f>anotacoes!F4772</f>
        <v>KHABACHIROV</v>
      </c>
      <c r="E4772" t="s">
        <v>10325</v>
      </c>
      <c r="F4772">
        <f>anotacoes!A4772</f>
        <v>69</v>
      </c>
      <c r="G4772">
        <f>anotacoes!B4772</f>
        <v>76</v>
      </c>
      <c r="H4772" t="str">
        <f>anotacoes!K4772</f>
        <v xml:space="preserve"> 00:09:13,156</v>
      </c>
      <c r="I4772" t="str">
        <f>anotacoes!L4772</f>
        <v xml:space="preserve"> 00:10:11,331</v>
      </c>
      <c r="J4772" t="str">
        <f>IF(L4772="PAUSE",E4772,IF(anotacoes!G4776=conversao_anotacoes!C4772,conversao_anotacoes!C4772,conversao_anotacoes!D4772))</f>
        <v>&lt;ARBITRO_DESCONHECIDO&gt;</v>
      </c>
      <c r="K4772" t="str">
        <f t="shared" si="148"/>
        <v/>
      </c>
      <c r="L4772" t="str">
        <f>UPPER(anotacoes!H4772)</f>
        <v>PAUSE</v>
      </c>
      <c r="M4772" t="str">
        <f>IF(OR(L4772="ATTACK",L4772="FINTA"),"&lt;TECNICA&gt;",UPPER(anotacoes!I4772))</f>
        <v>&lt;NAO_CLASSIFICADO&gt;</v>
      </c>
      <c r="N4772" t="str">
        <f>IF(OR(L4772="ATTACK",L4772="FINTA"),UPPER(anotacoes!I4772),"")</f>
        <v/>
      </c>
      <c r="O4772" s="6" t="str">
        <f>IF(anotacoes!N4772=0,"",anotacoes!N4772)</f>
        <v/>
      </c>
      <c r="P4772" t="str">
        <f>IF(anotacoes!M4772=0,"",UPPER(anotacoes!M4772))</f>
        <v/>
      </c>
      <c r="Q4772" t="str">
        <f t="shared" si="149"/>
        <v>INSERT INTO CONVERSAO_LUTA_ACAO (cd_conversao, id_luta, sequencia, momento_inicio, momento_fim, quem_faz, quem_sofre, acao_tipo, acao, tecnica, direcao, pontuacao) VALUES (1, 69, 76, TRIM(' 00:09:13,156'), TRIM(' 00:10:11,331'), '&lt;ARBITRO_DESCONHECIDO&gt;', '', 'PAUSE', '&lt;NAO_CLASSIFICADO&gt;', NULL, NULL, NULL)</v>
      </c>
      <c r="R4772" t="s">
        <v>10327</v>
      </c>
    </row>
    <row r="4773" spans="1:18" hidden="1" x14ac:dyDescent="0.25">
      <c r="A4773" s="7">
        <f>anotacoes!D4773</f>
        <v>40594</v>
      </c>
      <c r="B4773" t="str">
        <f>anotacoes!C4773</f>
        <v>GRAND PRIX DUSSELDORF 2011</v>
      </c>
      <c r="C4773" t="str">
        <f>anotacoes!E4773</f>
        <v>MAMMADLI</v>
      </c>
      <c r="D4773" t="str">
        <f>anotacoes!F4773</f>
        <v>KHABACHIROV</v>
      </c>
      <c r="E4773" t="s">
        <v>10325</v>
      </c>
      <c r="F4773">
        <f>anotacoes!A4773</f>
        <v>69</v>
      </c>
      <c r="G4773">
        <f>anotacoes!B4773</f>
        <v>77</v>
      </c>
      <c r="H4773" t="str">
        <f>anotacoes!K4773</f>
        <v xml:space="preserve"> 00:10:11,331</v>
      </c>
      <c r="I4773" t="str">
        <f>anotacoes!L4773</f>
        <v xml:space="preserve"> 00:10:17,366</v>
      </c>
      <c r="J4773" t="str">
        <f>IF(L4773="PAUSE",E4773,IF(anotacoes!G4777=conversao_anotacoes!C4773,conversao_anotacoes!C4773,conversao_anotacoes!D4773))</f>
        <v>MAMMADLI</v>
      </c>
      <c r="K4773" t="str">
        <f t="shared" si="148"/>
        <v>KHABACHIROV</v>
      </c>
      <c r="L4773" t="str">
        <f>UPPER(anotacoes!H4773)</f>
        <v>DISPLACEMENT</v>
      </c>
      <c r="M4773" t="str">
        <f>IF(OR(L4773="ATTACK",L4773="FINTA"),"&lt;TECNICA&gt;",UPPER(anotacoes!I4773))</f>
        <v>2-3 STEP HESITANT RIGHT</v>
      </c>
      <c r="N4773" t="str">
        <f>IF(OR(L4773="ATTACK",L4773="FINTA"),UPPER(anotacoes!I4773),"")</f>
        <v/>
      </c>
      <c r="O4773" s="6" t="str">
        <f>IF(anotacoes!N4773=0,"",anotacoes!N4773)</f>
        <v/>
      </c>
      <c r="P4773" t="str">
        <f>IF(anotacoes!M4773=0,"",UPPER(anotacoes!M4773))</f>
        <v/>
      </c>
      <c r="Q4773" t="str">
        <f t="shared" si="149"/>
        <v>INSERT INTO CONVERSAO_LUTA_ACAO (cd_conversao, id_luta, sequencia, momento_inicio, momento_fim, quem_faz, quem_sofre, acao_tipo, acao, tecnica, direcao, pontuacao) VALUES (1, 69, 77, TRIM(' 00:10:11,331'), TRIM(' 00:10:17,366'), 'MAMMADLI', 'KHABACHIROV', 'DISPLACEMENT', '2-3 STEP HESITANT RIGHT', NULL, NULL, NULL)</v>
      </c>
      <c r="R4773" t="s">
        <v>10327</v>
      </c>
    </row>
    <row r="4774" spans="1:18" hidden="1" x14ac:dyDescent="0.25">
      <c r="A4774" s="7">
        <f>anotacoes!D4774</f>
        <v>40594</v>
      </c>
      <c r="B4774" t="str">
        <f>anotacoes!C4774</f>
        <v>GRAND PRIX DUSSELDORF 2011</v>
      </c>
      <c r="C4774" t="str">
        <f>anotacoes!E4774</f>
        <v>MAMMADLI</v>
      </c>
      <c r="D4774" t="str">
        <f>anotacoes!F4774</f>
        <v>KHABACHIROV</v>
      </c>
      <c r="E4774" t="s">
        <v>10325</v>
      </c>
      <c r="F4774">
        <f>anotacoes!A4774</f>
        <v>69</v>
      </c>
      <c r="G4774">
        <f>anotacoes!B4774</f>
        <v>78</v>
      </c>
      <c r="H4774" t="str">
        <f>anotacoes!K4774</f>
        <v xml:space="preserve"> 00:10:17,366</v>
      </c>
      <c r="I4774" t="str">
        <f>anotacoes!L4774</f>
        <v xml:space="preserve"> 00:10:18,187</v>
      </c>
      <c r="J4774" t="str">
        <f>IF(L4774="PAUSE",E4774,IF(anotacoes!G4778=conversao_anotacoes!C4774,conversao_anotacoes!C4774,conversao_anotacoes!D4774))</f>
        <v>MAMMADLI</v>
      </c>
      <c r="K4774" t="str">
        <f t="shared" si="148"/>
        <v>KHABACHIROV</v>
      </c>
      <c r="L4774" t="str">
        <f>UPPER(anotacoes!H4774)</f>
        <v>GRIP TIME</v>
      </c>
      <c r="M4774" t="str">
        <f>IF(OR(L4774="ATTACK",L4774="FINTA"),"&lt;TECNICA&gt;",UPPER(anotacoes!I4774))</f>
        <v>LEFT COLLAR</v>
      </c>
      <c r="N4774" t="str">
        <f>IF(OR(L4774="ATTACK",L4774="FINTA"),UPPER(anotacoes!I4774),"")</f>
        <v/>
      </c>
      <c r="O4774" s="6" t="str">
        <f>IF(anotacoes!N4774=0,"",anotacoes!N4774)</f>
        <v/>
      </c>
      <c r="P4774" t="str">
        <f>IF(anotacoes!M4774=0,"",UPPER(anotacoes!M4774))</f>
        <v/>
      </c>
      <c r="Q4774" t="str">
        <f t="shared" si="149"/>
        <v>INSERT INTO CONVERSAO_LUTA_ACAO (cd_conversao, id_luta, sequencia, momento_inicio, momento_fim, quem_faz, quem_sofre, acao_tipo, acao, tecnica, direcao, pontuacao) VALUES (1, 69, 78, TRIM(' 00:10:17,366'), TRIM(' 00:10:18,187'), 'MAMMADLI', 'KHABACHIROV', 'GRIP TIME', 'LEFT COLLAR', NULL, NULL, NULL)</v>
      </c>
      <c r="R4774" t="s">
        <v>10327</v>
      </c>
    </row>
    <row r="4775" spans="1:18" hidden="1" x14ac:dyDescent="0.25">
      <c r="A4775" s="7">
        <f>anotacoes!D4775</f>
        <v>40594</v>
      </c>
      <c r="B4775" t="str">
        <f>anotacoes!C4775</f>
        <v>GRAND PRIX DUSSELDORF 2011</v>
      </c>
      <c r="C4775" t="str">
        <f>anotacoes!E4775</f>
        <v>MAMMADLI</v>
      </c>
      <c r="D4775" t="str">
        <f>anotacoes!F4775</f>
        <v>KHABACHIROV</v>
      </c>
      <c r="E4775" t="s">
        <v>10325</v>
      </c>
      <c r="F4775">
        <f>anotacoes!A4775</f>
        <v>69</v>
      </c>
      <c r="G4775">
        <f>anotacoes!B4775</f>
        <v>79</v>
      </c>
      <c r="H4775" t="str">
        <f>anotacoes!K4775</f>
        <v xml:space="preserve"> 00:10:18,187</v>
      </c>
      <c r="I4775" t="str">
        <f>anotacoes!L4775</f>
        <v xml:space="preserve"> 00:10:23,472</v>
      </c>
      <c r="J4775" t="str">
        <f>IF(L4775="PAUSE",E4775,IF(anotacoes!G4779=conversao_anotacoes!C4775,conversao_anotacoes!C4775,conversao_anotacoes!D4775))</f>
        <v>MAMMADLI</v>
      </c>
      <c r="K4775" t="str">
        <f t="shared" si="148"/>
        <v>KHABACHIROV</v>
      </c>
      <c r="L4775" t="str">
        <f>UPPER(anotacoes!H4775)</f>
        <v>DISPLACEMENT</v>
      </c>
      <c r="M4775" t="str">
        <f>IF(OR(L4775="ATTACK",L4775="FINTA"),"&lt;TECNICA&gt;",UPPER(anotacoes!I4775))</f>
        <v>2-3 STEP HESITANT RIGHT</v>
      </c>
      <c r="N4775" t="str">
        <f>IF(OR(L4775="ATTACK",L4775="FINTA"),UPPER(anotacoes!I4775),"")</f>
        <v/>
      </c>
      <c r="O4775" s="6" t="str">
        <f>IF(anotacoes!N4775=0,"",anotacoes!N4775)</f>
        <v/>
      </c>
      <c r="P4775" t="str">
        <f>IF(anotacoes!M4775=0,"",UPPER(anotacoes!M4775))</f>
        <v/>
      </c>
      <c r="Q4775" t="str">
        <f t="shared" si="149"/>
        <v>INSERT INTO CONVERSAO_LUTA_ACAO (cd_conversao, id_luta, sequencia, momento_inicio, momento_fim, quem_faz, quem_sofre, acao_tipo, acao, tecnica, direcao, pontuacao) VALUES (1, 69, 79, TRIM(' 00:10:18,187'), TRIM(' 00:10:23,472'), 'MAMMADLI', 'KHABACHIROV', 'DISPLACEMENT', '2-3 STEP HESITANT RIGHT', NULL, NULL, NULL)</v>
      </c>
      <c r="R4775" t="s">
        <v>10327</v>
      </c>
    </row>
    <row r="4776" spans="1:18" hidden="1" x14ac:dyDescent="0.25">
      <c r="A4776" s="7">
        <f>anotacoes!D4776</f>
        <v>40594</v>
      </c>
      <c r="B4776" t="str">
        <f>anotacoes!C4776</f>
        <v>GRAND PRIX DUSSELDORF 2011</v>
      </c>
      <c r="C4776" t="str">
        <f>anotacoes!E4776</f>
        <v>MAMMADLI</v>
      </c>
      <c r="D4776" t="str">
        <f>anotacoes!F4776</f>
        <v>KHABACHIROV</v>
      </c>
      <c r="E4776" t="s">
        <v>10325</v>
      </c>
      <c r="F4776">
        <f>anotacoes!A4776</f>
        <v>69</v>
      </c>
      <c r="G4776">
        <f>anotacoes!B4776</f>
        <v>80</v>
      </c>
      <c r="H4776" t="str">
        <f>anotacoes!K4776</f>
        <v xml:space="preserve"> 00:10:23,472</v>
      </c>
      <c r="I4776" t="str">
        <f>anotacoes!L4776</f>
        <v xml:space="preserve"> 00:10:25,911</v>
      </c>
      <c r="J4776" t="str">
        <f>IF(L4776="PAUSE",E4776,IF(anotacoes!G4780=conversao_anotacoes!C4776,conversao_anotacoes!C4776,conversao_anotacoes!D4776))</f>
        <v>MAMMADLI</v>
      </c>
      <c r="K4776" t="str">
        <f t="shared" si="148"/>
        <v>KHABACHIROV</v>
      </c>
      <c r="L4776" t="str">
        <f>UPPER(anotacoes!H4776)</f>
        <v>GRIP TIME</v>
      </c>
      <c r="M4776" t="str">
        <f>IF(OR(L4776="ATTACK",L4776="FINTA"),"&lt;TECNICA&gt;",UPPER(anotacoes!I4776))</f>
        <v>LEFT SLEEVE</v>
      </c>
      <c r="N4776" t="str">
        <f>IF(OR(L4776="ATTACK",L4776="FINTA"),UPPER(anotacoes!I4776),"")</f>
        <v/>
      </c>
      <c r="O4776" s="6" t="str">
        <f>IF(anotacoes!N4776=0,"",anotacoes!N4776)</f>
        <v/>
      </c>
      <c r="P4776" t="str">
        <f>IF(anotacoes!M4776=0,"",UPPER(anotacoes!M4776))</f>
        <v/>
      </c>
      <c r="Q4776" t="str">
        <f t="shared" si="149"/>
        <v>INSERT INTO CONVERSAO_LUTA_ACAO (cd_conversao, id_luta, sequencia, momento_inicio, momento_fim, quem_faz, quem_sofre, acao_tipo, acao, tecnica, direcao, pontuacao) VALUES (1, 69, 80, TRIM(' 00:10:23,472'), TRIM(' 00:10:25,911'), 'MAMMADLI', 'KHABACHIROV', 'GRIP TIME', 'LEFT SLEEVE', NULL, NULL, NULL)</v>
      </c>
      <c r="R4776" t="s">
        <v>10327</v>
      </c>
    </row>
    <row r="4777" spans="1:18" hidden="1" x14ac:dyDescent="0.25">
      <c r="A4777" s="7">
        <f>anotacoes!D4777</f>
        <v>40594</v>
      </c>
      <c r="B4777" t="str">
        <f>anotacoes!C4777</f>
        <v>GRAND PRIX DUSSELDORF 2011</v>
      </c>
      <c r="C4777" t="str">
        <f>anotacoes!E4777</f>
        <v>MAMMADLI</v>
      </c>
      <c r="D4777" t="str">
        <f>anotacoes!F4777</f>
        <v>KHABACHIROV</v>
      </c>
      <c r="E4777" t="s">
        <v>10325</v>
      </c>
      <c r="F4777">
        <f>anotacoes!A4777</f>
        <v>69</v>
      </c>
      <c r="G4777">
        <f>anotacoes!B4777</f>
        <v>81</v>
      </c>
      <c r="H4777" t="str">
        <f>anotacoes!K4777</f>
        <v xml:space="preserve"> 00:10:25,911</v>
      </c>
      <c r="I4777" t="str">
        <f>anotacoes!L4777</f>
        <v xml:space="preserve"> 00:10:39,439</v>
      </c>
      <c r="J4777" t="str">
        <f>IF(L4777="PAUSE",E4777,IF(anotacoes!G4781=conversao_anotacoes!C4777,conversao_anotacoes!C4777,conversao_anotacoes!D4777))</f>
        <v>MAMMADLI</v>
      </c>
      <c r="K4777" t="str">
        <f t="shared" si="148"/>
        <v>KHABACHIROV</v>
      </c>
      <c r="L4777" t="str">
        <f>UPPER(anotacoes!H4777)</f>
        <v>GRIP TIME</v>
      </c>
      <c r="M4777" t="str">
        <f>IF(OR(L4777="ATTACK",L4777="FINTA"),"&lt;TECNICA&gt;",UPPER(anotacoes!I4777))</f>
        <v>RIGHT SLEEVE LEFT SLEEVE</v>
      </c>
      <c r="N4777" t="str">
        <f>IF(OR(L4777="ATTACK",L4777="FINTA"),UPPER(anotacoes!I4777),"")</f>
        <v/>
      </c>
      <c r="O4777" s="6" t="str">
        <f>IF(anotacoes!N4777=0,"",anotacoes!N4777)</f>
        <v/>
      </c>
      <c r="P4777" t="str">
        <f>IF(anotacoes!M4777=0,"",UPPER(anotacoes!M4777))</f>
        <v/>
      </c>
      <c r="Q4777" t="str">
        <f t="shared" si="149"/>
        <v>INSERT INTO CONVERSAO_LUTA_ACAO (cd_conversao, id_luta, sequencia, momento_inicio, momento_fim, quem_faz, quem_sofre, acao_tipo, acao, tecnica, direcao, pontuacao) VALUES (1, 69, 81, TRIM(' 00:10:25,911'), TRIM(' 00:10:39,439'), 'MAMMADLI', 'KHABACHIROV', 'GRIP TIME', 'RIGHT SLEEVE LEFT SLEEVE', NULL, NULL, NULL)</v>
      </c>
      <c r="R4777" t="s">
        <v>10327</v>
      </c>
    </row>
    <row r="4778" spans="1:18" hidden="1" x14ac:dyDescent="0.25">
      <c r="A4778" s="7">
        <f>anotacoes!D4778</f>
        <v>40594</v>
      </c>
      <c r="B4778" t="str">
        <f>anotacoes!C4778</f>
        <v>GRAND PRIX DUSSELDORF 2011</v>
      </c>
      <c r="C4778" t="str">
        <f>anotacoes!E4778</f>
        <v>MAMMADLI</v>
      </c>
      <c r="D4778" t="str">
        <f>anotacoes!F4778</f>
        <v>KHABACHIROV</v>
      </c>
      <c r="E4778" t="s">
        <v>10325</v>
      </c>
      <c r="F4778">
        <f>anotacoes!A4778</f>
        <v>69</v>
      </c>
      <c r="G4778">
        <f>anotacoes!B4778</f>
        <v>82</v>
      </c>
      <c r="H4778" t="str">
        <f>anotacoes!K4778</f>
        <v xml:space="preserve"> 00:10:39,439</v>
      </c>
      <c r="I4778" t="str">
        <f>anotacoes!L4778</f>
        <v xml:space="preserve"> 00:10:47,461</v>
      </c>
      <c r="J4778" t="str">
        <f>IF(L4778="PAUSE",E4778,IF(anotacoes!G4782=conversao_anotacoes!C4778,conversao_anotacoes!C4778,conversao_anotacoes!D4778))</f>
        <v>MAMMADLI</v>
      </c>
      <c r="K4778" t="str">
        <f t="shared" si="148"/>
        <v>KHABACHIROV</v>
      </c>
      <c r="L4778" t="str">
        <f>UPPER(anotacoes!H4778)</f>
        <v>GRIP TIME</v>
      </c>
      <c r="M4778" t="str">
        <f>IF(OR(L4778="ATTACK",L4778="FINTA"),"&lt;TECNICA&gt;",UPPER(anotacoes!I4778))</f>
        <v>RIGHT SLEEVE LEFT SLEEVE</v>
      </c>
      <c r="N4778" t="str">
        <f>IF(OR(L4778="ATTACK",L4778="FINTA"),UPPER(anotacoes!I4778),"")</f>
        <v/>
      </c>
      <c r="O4778" s="6" t="str">
        <f>IF(anotacoes!N4778=0,"",anotacoes!N4778)</f>
        <v/>
      </c>
      <c r="P4778" t="str">
        <f>IF(anotacoes!M4778=0,"",UPPER(anotacoes!M4778))</f>
        <v/>
      </c>
      <c r="Q4778" t="str">
        <f t="shared" si="149"/>
        <v>INSERT INTO CONVERSAO_LUTA_ACAO (cd_conversao, id_luta, sequencia, momento_inicio, momento_fim, quem_faz, quem_sofre, acao_tipo, acao, tecnica, direcao, pontuacao) VALUES (1, 69, 82, TRIM(' 00:10:39,439'), TRIM(' 00:10:47,461'), 'MAMMADLI', 'KHABACHIROV', 'GRIP TIME', 'RIGHT SLEEVE LEFT SLEEVE', NULL, NULL, NULL)</v>
      </c>
      <c r="R4778" t="s">
        <v>10327</v>
      </c>
    </row>
    <row r="4779" spans="1:18" hidden="1" x14ac:dyDescent="0.25">
      <c r="A4779" s="7">
        <f>anotacoes!D4779</f>
        <v>40594</v>
      </c>
      <c r="B4779" t="str">
        <f>anotacoes!C4779</f>
        <v>GRAND PRIX DUSSELDORF 2011</v>
      </c>
      <c r="C4779" t="str">
        <f>anotacoes!E4779</f>
        <v>MAMMADLI</v>
      </c>
      <c r="D4779" t="str">
        <f>anotacoes!F4779</f>
        <v>KHABACHIROV</v>
      </c>
      <c r="E4779" t="s">
        <v>10325</v>
      </c>
      <c r="F4779">
        <f>anotacoes!A4779</f>
        <v>69</v>
      </c>
      <c r="G4779">
        <f>anotacoes!B4779</f>
        <v>83</v>
      </c>
      <c r="H4779" t="str">
        <f>anotacoes!K4779</f>
        <v xml:space="preserve"> 00:10:47,461</v>
      </c>
      <c r="I4779" t="str">
        <f>anotacoes!L4779</f>
        <v xml:space="preserve"> 00:10:50,912</v>
      </c>
      <c r="J4779" t="str">
        <f>IF(L4779="PAUSE",E4779,IF(anotacoes!G4783=conversao_anotacoes!C4779,conversao_anotacoes!C4779,conversao_anotacoes!D4779))</f>
        <v>MAMMADLI</v>
      </c>
      <c r="K4779" t="str">
        <f t="shared" si="148"/>
        <v>KHABACHIROV</v>
      </c>
      <c r="L4779" t="str">
        <f>UPPER(anotacoes!H4779)</f>
        <v>ATTACK</v>
      </c>
      <c r="M4779" t="str">
        <f>IF(OR(L4779="ATTACK",L4779="FINTA"),"&lt;TECNICA&gt;",UPPER(anotacoes!I4779))</f>
        <v>&lt;TECNICA&gt;</v>
      </c>
      <c r="N4779" t="str">
        <f>IF(OR(L4779="ATTACK",L4779="FINTA"),UPPER(anotacoes!I4779),"")</f>
        <v>HARAI GOSHI MAKIKOMI</v>
      </c>
      <c r="O4779" s="6">
        <f>IF(anotacoes!N4779=0,"",anotacoes!N4779)</f>
        <v>6</v>
      </c>
      <c r="P4779" t="str">
        <f>IF(anotacoes!M4779=0,"",UPPER(anotacoes!M4779))</f>
        <v/>
      </c>
      <c r="Q4779" t="str">
        <f t="shared" si="149"/>
        <v>INSERT INTO CONVERSAO_LUTA_ACAO (cd_conversao, id_luta, sequencia, momento_inicio, momento_fim, quem_faz, quem_sofre, acao_tipo, acao, tecnica, direcao, pontuacao) VALUES (1, 69, 83, TRIM(' 00:10:47,461'), TRIM(' 00:10:50,912'), 'MAMMADLI', 'KHABACHIROV', 'ATTACK', '&lt;TECNICA&gt;', 'HARAI GOSHI MAKIKOMI', 6, NULL)</v>
      </c>
      <c r="R4779" t="s">
        <v>10327</v>
      </c>
    </row>
    <row r="4780" spans="1:18" hidden="1" x14ac:dyDescent="0.25">
      <c r="A4780" s="7">
        <f>anotacoes!D4780</f>
        <v>40594</v>
      </c>
      <c r="B4780" t="str">
        <f>anotacoes!C4780</f>
        <v>GRAND PRIX DUSSELDORF 2011</v>
      </c>
      <c r="C4780" t="str">
        <f>anotacoes!E4780</f>
        <v>MAMMADLI</v>
      </c>
      <c r="D4780" t="str">
        <f>anotacoes!F4780</f>
        <v>KHABACHIROV</v>
      </c>
      <c r="E4780" t="s">
        <v>10325</v>
      </c>
      <c r="F4780">
        <f>anotacoes!A4780</f>
        <v>69</v>
      </c>
      <c r="G4780">
        <f>anotacoes!B4780</f>
        <v>84</v>
      </c>
      <c r="H4780" t="str">
        <f>anotacoes!K4780</f>
        <v xml:space="preserve"> 00:10:50,912</v>
      </c>
      <c r="I4780" t="str">
        <f>anotacoes!L4780</f>
        <v xml:space="preserve"> 00:10:51,474</v>
      </c>
      <c r="J4780" t="str">
        <f>IF(L4780="PAUSE",E4780,IF(anotacoes!G4784=conversao_anotacoes!C4780,conversao_anotacoes!C4780,conversao_anotacoes!D4780))</f>
        <v>MAMMADLI</v>
      </c>
      <c r="K4780" t="str">
        <f t="shared" si="148"/>
        <v>KHABACHIROV</v>
      </c>
      <c r="L4780" t="str">
        <f>UPPER(anotacoes!H4780)</f>
        <v>GRIP TIME</v>
      </c>
      <c r="M4780" t="str">
        <f>IF(OR(L4780="ATTACK",L4780="FINTA"),"&lt;TECNICA&gt;",UPPER(anotacoes!I4780))</f>
        <v>RIGHT SLEEVE</v>
      </c>
      <c r="N4780" t="str">
        <f>IF(OR(L4780="ATTACK",L4780="FINTA"),UPPER(anotacoes!I4780),"")</f>
        <v/>
      </c>
      <c r="O4780" s="6" t="str">
        <f>IF(anotacoes!N4780=0,"",anotacoes!N4780)</f>
        <v/>
      </c>
      <c r="P4780" t="str">
        <f>IF(anotacoes!M4780=0,"",UPPER(anotacoes!M4780))</f>
        <v/>
      </c>
      <c r="Q4780" t="str">
        <f t="shared" si="149"/>
        <v>INSERT INTO CONVERSAO_LUTA_ACAO (cd_conversao, id_luta, sequencia, momento_inicio, momento_fim, quem_faz, quem_sofre, acao_tipo, acao, tecnica, direcao, pontuacao) VALUES (1, 69, 84, TRIM(' 00:10:50,912'), TRIM(' 00:10:51,474'), 'MAMMADLI', 'KHABACHIROV', 'GRIP TIME', 'RIGHT SLEEVE', NULL, NULL, NULL)</v>
      </c>
      <c r="R4780" t="s">
        <v>10327</v>
      </c>
    </row>
    <row r="4781" spans="1:18" hidden="1" x14ac:dyDescent="0.25">
      <c r="A4781" s="7">
        <f>anotacoes!D4781</f>
        <v>40594</v>
      </c>
      <c r="B4781" t="str">
        <f>anotacoes!C4781</f>
        <v>GRAND PRIX DUSSELDORF 2011</v>
      </c>
      <c r="C4781" t="str">
        <f>anotacoes!E4781</f>
        <v>MAMMADLI</v>
      </c>
      <c r="D4781" t="str">
        <f>anotacoes!F4781</f>
        <v>KHABACHIROV</v>
      </c>
      <c r="E4781" t="s">
        <v>10325</v>
      </c>
      <c r="F4781">
        <f>anotacoes!A4781</f>
        <v>69</v>
      </c>
      <c r="G4781">
        <f>anotacoes!B4781</f>
        <v>85</v>
      </c>
      <c r="H4781" t="str">
        <f>anotacoes!K4781</f>
        <v xml:space="preserve"> 00:10:51,474</v>
      </c>
      <c r="I4781" t="str">
        <f>anotacoes!L4781</f>
        <v xml:space="preserve"> 00:10:52,563</v>
      </c>
      <c r="J4781" t="str">
        <f>IF(L4781="PAUSE",E4781,IF(anotacoes!G4785=conversao_anotacoes!C4781,conversao_anotacoes!C4781,conversao_anotacoes!D4781))</f>
        <v>MAMMADLI</v>
      </c>
      <c r="K4781" t="str">
        <f t="shared" si="148"/>
        <v>KHABACHIROV</v>
      </c>
      <c r="L4781" t="str">
        <f>UPPER(anotacoes!H4781)</f>
        <v>DEFENSE</v>
      </c>
      <c r="M4781" t="str">
        <f>IF(OR(L4781="ATTACK",L4781="FINTA"),"&lt;TECNICA&gt;",UPPER(anotacoes!I4781))</f>
        <v>TAE-SABAKI RIGHT</v>
      </c>
      <c r="N4781" t="str">
        <f>IF(OR(L4781="ATTACK",L4781="FINTA"),UPPER(anotacoes!I4781),"")</f>
        <v/>
      </c>
      <c r="O4781" s="6" t="str">
        <f>IF(anotacoes!N4781=0,"",anotacoes!N4781)</f>
        <v/>
      </c>
      <c r="P4781" t="str">
        <f>IF(anotacoes!M4781=0,"",UPPER(anotacoes!M4781))</f>
        <v/>
      </c>
      <c r="Q4781" t="str">
        <f t="shared" si="149"/>
        <v>INSERT INTO CONVERSAO_LUTA_ACAO (cd_conversao, id_luta, sequencia, momento_inicio, momento_fim, quem_faz, quem_sofre, acao_tipo, acao, tecnica, direcao, pontuacao) VALUES (1, 69, 85, TRIM(' 00:10:51,474'), TRIM(' 00:10:52,563'), 'MAMMADLI', 'KHABACHIROV', 'DEFENSE', 'TAE-SABAKI RIGHT', NULL, NULL, NULL)</v>
      </c>
      <c r="R4781" t="s">
        <v>10327</v>
      </c>
    </row>
    <row r="4782" spans="1:18" hidden="1" x14ac:dyDescent="0.25">
      <c r="A4782" s="7">
        <f>anotacoes!D4782</f>
        <v>40594</v>
      </c>
      <c r="B4782" t="str">
        <f>anotacoes!C4782</f>
        <v>GRAND PRIX DUSSELDORF 2011</v>
      </c>
      <c r="C4782" t="str">
        <f>anotacoes!E4782</f>
        <v>MAMMADLI</v>
      </c>
      <c r="D4782" t="str">
        <f>anotacoes!F4782</f>
        <v>KHABACHIROV</v>
      </c>
      <c r="E4782" t="s">
        <v>10325</v>
      </c>
      <c r="F4782">
        <f>anotacoes!A4782</f>
        <v>69</v>
      </c>
      <c r="G4782">
        <f>anotacoes!B4782</f>
        <v>86</v>
      </c>
      <c r="H4782" t="str">
        <f>anotacoes!K4782</f>
        <v xml:space="preserve"> 00:10:52,766</v>
      </c>
      <c r="I4782" t="str">
        <f>anotacoes!L4782</f>
        <v xml:space="preserve"> 00:10:59,213</v>
      </c>
      <c r="J4782" t="str">
        <f>IF(L4782="PAUSE",E4782,IF(anotacoes!G4786=conversao_anotacoes!C4782,conversao_anotacoes!C4782,conversao_anotacoes!D4782))</f>
        <v>MAMMADLI</v>
      </c>
      <c r="K4782" t="str">
        <f t="shared" si="148"/>
        <v>KHABACHIROV</v>
      </c>
      <c r="L4782" t="str">
        <f>UPPER(anotacoes!H4782)</f>
        <v>GROUNDWORK COMBAT</v>
      </c>
      <c r="M4782" t="str">
        <f>IF(OR(L4782="ATTACK",L4782="FINTA"),"&lt;TECNICA&gt;",UPPER(anotacoes!I4782))</f>
        <v>DEFENSIVE POSITION</v>
      </c>
      <c r="N4782" t="str">
        <f>IF(OR(L4782="ATTACK",L4782="FINTA"),UPPER(anotacoes!I4782),"")</f>
        <v/>
      </c>
      <c r="O4782" s="6" t="str">
        <f>IF(anotacoes!N4782=0,"",anotacoes!N4782)</f>
        <v/>
      </c>
      <c r="P4782" t="str">
        <f>IF(anotacoes!M4782=0,"",UPPER(anotacoes!M4782))</f>
        <v/>
      </c>
      <c r="Q4782" t="str">
        <f t="shared" si="149"/>
        <v>INSERT INTO CONVERSAO_LUTA_ACAO (cd_conversao, id_luta, sequencia, momento_inicio, momento_fim, quem_faz, quem_sofre, acao_tipo, acao, tecnica, direcao, pontuacao) VALUES (1, 69, 86, TRIM(' 00:10:52,766'), TRIM(' 00:10:59,213'), 'MAMMADLI', 'KHABACHIROV', 'GROUNDWORK COMBAT', 'DEFENSIVE POSITION', NULL, NULL, NULL)</v>
      </c>
      <c r="R4782" t="s">
        <v>10327</v>
      </c>
    </row>
    <row r="4783" spans="1:18" hidden="1" x14ac:dyDescent="0.25">
      <c r="A4783" s="7">
        <f>anotacoes!D4783</f>
        <v>40594</v>
      </c>
      <c r="B4783" t="str">
        <f>anotacoes!C4783</f>
        <v>GRAND PRIX DUSSELDORF 2011</v>
      </c>
      <c r="C4783" t="str">
        <f>anotacoes!E4783</f>
        <v>MAMMADLI</v>
      </c>
      <c r="D4783" t="str">
        <f>anotacoes!F4783</f>
        <v>KHABACHIROV</v>
      </c>
      <c r="E4783" t="s">
        <v>10325</v>
      </c>
      <c r="F4783">
        <f>anotacoes!A4783</f>
        <v>69</v>
      </c>
      <c r="G4783">
        <f>anotacoes!B4783</f>
        <v>87</v>
      </c>
      <c r="H4783" t="str">
        <f>anotacoes!K4783</f>
        <v xml:space="preserve"> 00:10:59,416</v>
      </c>
      <c r="I4783" t="str">
        <f>anotacoes!L4783</f>
        <v xml:space="preserve"> 00:10:59,921</v>
      </c>
      <c r="J4783" t="str">
        <f>IF(L4783="PAUSE",E4783,IF(anotacoes!G4787=conversao_anotacoes!C4783,conversao_anotacoes!C4783,conversao_anotacoes!D4783))</f>
        <v>MAMMADLI</v>
      </c>
      <c r="K4783" t="str">
        <f t="shared" si="148"/>
        <v>KHABACHIROV</v>
      </c>
      <c r="L4783" t="str">
        <f>UPPER(anotacoes!H4783)</f>
        <v>GROUNDWORK COMBAT</v>
      </c>
      <c r="M4783" t="str">
        <f>IF(OR(L4783="ATTACK",L4783="FINTA"),"&lt;TECNICA&gt;",UPPER(anotacoes!I4783))</f>
        <v>DEFENSIVE POSITION</v>
      </c>
      <c r="N4783" t="str">
        <f>IF(OR(L4783="ATTACK",L4783="FINTA"),UPPER(anotacoes!I4783),"")</f>
        <v/>
      </c>
      <c r="O4783" s="6" t="str">
        <f>IF(anotacoes!N4783=0,"",anotacoes!N4783)</f>
        <v/>
      </c>
      <c r="P4783" t="str">
        <f>IF(anotacoes!M4783=0,"",UPPER(anotacoes!M4783))</f>
        <v/>
      </c>
      <c r="Q4783" t="str">
        <f t="shared" si="149"/>
        <v>INSERT INTO CONVERSAO_LUTA_ACAO (cd_conversao, id_luta, sequencia, momento_inicio, momento_fim, quem_faz, quem_sofre, acao_tipo, acao, tecnica, direcao, pontuacao) VALUES (1, 69, 87, TRIM(' 00:10:59,416'), TRIM(' 00:10:59,921'), 'MAMMADLI', 'KHABACHIROV', 'GROUNDWORK COMBAT', 'DEFENSIVE POSITION', NULL, NULL, NULL)</v>
      </c>
      <c r="R4783" t="s">
        <v>10327</v>
      </c>
    </row>
    <row r="4784" spans="1:18" hidden="1" x14ac:dyDescent="0.25">
      <c r="A4784" s="7">
        <f>anotacoes!D4784</f>
        <v>40780</v>
      </c>
      <c r="B4784" t="str">
        <f>anotacoes!C4784</f>
        <v>WORLD CHAMPIONSHIPS PARIS 2011</v>
      </c>
      <c r="C4784" t="str">
        <f>anotacoes!E4784</f>
        <v>MAMMADLI</v>
      </c>
      <c r="D4784" t="str">
        <f>anotacoes!F4784</f>
        <v>MARIJANOVIC</v>
      </c>
      <c r="E4784" t="s">
        <v>10325</v>
      </c>
      <c r="F4784">
        <f>anotacoes!A4784</f>
        <v>70</v>
      </c>
      <c r="G4784">
        <f>anotacoes!B4784</f>
        <v>1</v>
      </c>
      <c r="H4784" t="str">
        <f>anotacoes!K4784</f>
        <v xml:space="preserve"> 00:00:01,420</v>
      </c>
      <c r="I4784" t="str">
        <f>anotacoes!L4784</f>
        <v xml:space="preserve"> 00:00:07,576</v>
      </c>
      <c r="J4784" t="str">
        <f>IF(L4784="PAUSE",E4784,IF(anotacoes!G4788=conversao_anotacoes!C4784,conversao_anotacoes!C4784,conversao_anotacoes!D4784))</f>
        <v>MAMMADLI</v>
      </c>
      <c r="K4784" t="str">
        <f t="shared" si="148"/>
        <v>MARIJANOVIC</v>
      </c>
      <c r="L4784" t="str">
        <f>UPPER(anotacoes!H4784)</f>
        <v>DISPLACEMENT</v>
      </c>
      <c r="M4784" t="str">
        <f>IF(OR(L4784="ATTACK",L4784="FINTA"),"&lt;TECNICA&gt;",UPPER(anotacoes!I4784))</f>
        <v>CIRCULAR LEFT</v>
      </c>
      <c r="N4784" t="str">
        <f>IF(OR(L4784="ATTACK",L4784="FINTA"),UPPER(anotacoes!I4784),"")</f>
        <v/>
      </c>
      <c r="O4784" s="6" t="str">
        <f>IF(anotacoes!N4784=0,"",anotacoes!N4784)</f>
        <v/>
      </c>
      <c r="P4784" t="str">
        <f>IF(anotacoes!M4784=0,"",UPPER(anotacoes!M4784))</f>
        <v/>
      </c>
      <c r="Q4784" t="str">
        <f t="shared" si="149"/>
        <v>INSERT INTO CONVERSAO_LUTA_ACAO (cd_conversao, id_luta, sequencia, momento_inicio, momento_fim, quem_faz, quem_sofre, acao_tipo, acao, tecnica, direcao, pontuacao) VALUES (1, 70, 1, TRIM(' 00:00:01,420'), TRIM(' 00:00:07,576'), 'MAMMADLI', 'MARIJANOVIC', 'DISPLACEMENT', 'CIRCULAR LEFT', NULL, NULL, NULL)</v>
      </c>
      <c r="R4784" t="s">
        <v>10327</v>
      </c>
    </row>
    <row r="4785" spans="1:18" hidden="1" x14ac:dyDescent="0.25">
      <c r="A4785" s="7">
        <f>anotacoes!D4785</f>
        <v>40780</v>
      </c>
      <c r="B4785" t="str">
        <f>anotacoes!C4785</f>
        <v>WORLD CHAMPIONSHIPS PARIS 2011</v>
      </c>
      <c r="C4785" t="str">
        <f>anotacoes!E4785</f>
        <v>MAMMADLI</v>
      </c>
      <c r="D4785" t="str">
        <f>anotacoes!F4785</f>
        <v>MARIJANOVIC</v>
      </c>
      <c r="E4785" t="s">
        <v>10325</v>
      </c>
      <c r="F4785">
        <f>anotacoes!A4785</f>
        <v>70</v>
      </c>
      <c r="G4785">
        <f>anotacoes!B4785</f>
        <v>2</v>
      </c>
      <c r="H4785" t="str">
        <f>anotacoes!K4785</f>
        <v xml:space="preserve"> 00:00:07,576</v>
      </c>
      <c r="I4785" t="str">
        <f>anotacoes!L4785</f>
        <v xml:space="preserve"> 00:00:08,500</v>
      </c>
      <c r="J4785" t="str">
        <f>IF(L4785="PAUSE",E4785,IF(anotacoes!G4789=conversao_anotacoes!C4785,conversao_anotacoes!C4785,conversao_anotacoes!D4785))</f>
        <v>MAMMADLI</v>
      </c>
      <c r="K4785" t="str">
        <f t="shared" si="148"/>
        <v>MARIJANOVIC</v>
      </c>
      <c r="L4785" t="str">
        <f>UPPER(anotacoes!H4785)</f>
        <v>DISPLACEMENT</v>
      </c>
      <c r="M4785" t="str">
        <f>IF(OR(L4785="ATTACK",L4785="FINTA"),"&lt;TECNICA&gt;",UPPER(anotacoes!I4785))</f>
        <v>2-3 STEP HESITANT RIGHT</v>
      </c>
      <c r="N4785" t="str">
        <f>IF(OR(L4785="ATTACK",L4785="FINTA"),UPPER(anotacoes!I4785),"")</f>
        <v/>
      </c>
      <c r="O4785" s="6" t="str">
        <f>IF(anotacoes!N4785=0,"",anotacoes!N4785)</f>
        <v/>
      </c>
      <c r="P4785" t="str">
        <f>IF(anotacoes!M4785=0,"",UPPER(anotacoes!M4785))</f>
        <v/>
      </c>
      <c r="Q4785" t="str">
        <f t="shared" si="149"/>
        <v>INSERT INTO CONVERSAO_LUTA_ACAO (cd_conversao, id_luta, sequencia, momento_inicio, momento_fim, quem_faz, quem_sofre, acao_tipo, acao, tecnica, direcao, pontuacao) VALUES (1, 70, 2, TRIM(' 00:00:07,576'), TRIM(' 00:00:08,500'), 'MAMMADLI', 'MARIJANOVIC', 'DISPLACEMENT', '2-3 STEP HESITANT RIGHT', NULL, NULL, NULL)</v>
      </c>
      <c r="R4785" t="s">
        <v>10327</v>
      </c>
    </row>
    <row r="4786" spans="1:18" hidden="1" x14ac:dyDescent="0.25">
      <c r="A4786" s="7">
        <f>anotacoes!D4786</f>
        <v>40780</v>
      </c>
      <c r="B4786" t="str">
        <f>anotacoes!C4786</f>
        <v>WORLD CHAMPIONSHIPS PARIS 2011</v>
      </c>
      <c r="C4786" t="str">
        <f>anotacoes!E4786</f>
        <v>MAMMADLI</v>
      </c>
      <c r="D4786" t="str">
        <f>anotacoes!F4786</f>
        <v>MARIJANOVIC</v>
      </c>
      <c r="E4786" t="s">
        <v>10325</v>
      </c>
      <c r="F4786">
        <f>anotacoes!A4786</f>
        <v>70</v>
      </c>
      <c r="G4786">
        <f>anotacoes!B4786</f>
        <v>3</v>
      </c>
      <c r="H4786" t="str">
        <f>anotacoes!K4786</f>
        <v xml:space="preserve"> 00:00:08,500</v>
      </c>
      <c r="I4786" t="str">
        <f>anotacoes!L4786</f>
        <v xml:space="preserve"> 00:00:09,491</v>
      </c>
      <c r="J4786" t="str">
        <f>IF(L4786="PAUSE",E4786,IF(anotacoes!G4790=conversao_anotacoes!C4786,conversao_anotacoes!C4786,conversao_anotacoes!D4786))</f>
        <v>MAMMADLI</v>
      </c>
      <c r="K4786" t="str">
        <f t="shared" si="148"/>
        <v>MARIJANOVIC</v>
      </c>
      <c r="L4786" t="str">
        <f>UPPER(anotacoes!H4786)</f>
        <v>GRIP TIME</v>
      </c>
      <c r="M4786" t="str">
        <f>IF(OR(L4786="ATTACK",L4786="FINTA"),"&lt;TECNICA&gt;",UPPER(anotacoes!I4786))</f>
        <v>RIGHT COLLAR</v>
      </c>
      <c r="N4786" t="str">
        <f>IF(OR(L4786="ATTACK",L4786="FINTA"),UPPER(anotacoes!I4786),"")</f>
        <v/>
      </c>
      <c r="O4786" s="6" t="str">
        <f>IF(anotacoes!N4786=0,"",anotacoes!N4786)</f>
        <v/>
      </c>
      <c r="P4786" t="str">
        <f>IF(anotacoes!M4786=0,"",UPPER(anotacoes!M4786))</f>
        <v/>
      </c>
      <c r="Q4786" t="str">
        <f t="shared" si="149"/>
        <v>INSERT INTO CONVERSAO_LUTA_ACAO (cd_conversao, id_luta, sequencia, momento_inicio, momento_fim, quem_faz, quem_sofre, acao_tipo, acao, tecnica, direcao, pontuacao) VALUES (1, 70, 3, TRIM(' 00:00:08,500'), TRIM(' 00:00:09,491'), 'MAMMADLI', 'MARIJANOVIC', 'GRIP TIME', 'RIGHT COLLAR', NULL, NULL, NULL)</v>
      </c>
      <c r="R4786" t="s">
        <v>10327</v>
      </c>
    </row>
    <row r="4787" spans="1:18" hidden="1" x14ac:dyDescent="0.25">
      <c r="A4787" s="7">
        <f>anotacoes!D4787</f>
        <v>40780</v>
      </c>
      <c r="B4787" t="str">
        <f>anotacoes!C4787</f>
        <v>WORLD CHAMPIONSHIPS PARIS 2011</v>
      </c>
      <c r="C4787" t="str">
        <f>anotacoes!E4787</f>
        <v>MAMMADLI</v>
      </c>
      <c r="D4787" t="str">
        <f>anotacoes!F4787</f>
        <v>MARIJANOVIC</v>
      </c>
      <c r="E4787" t="s">
        <v>10325</v>
      </c>
      <c r="F4787">
        <f>anotacoes!A4787</f>
        <v>70</v>
      </c>
      <c r="G4787">
        <f>anotacoes!B4787</f>
        <v>4</v>
      </c>
      <c r="H4787" t="str">
        <f>anotacoes!K4787</f>
        <v xml:space="preserve"> 00:00:09,491</v>
      </c>
      <c r="I4787" t="str">
        <f>anotacoes!L4787</f>
        <v xml:space="preserve"> 00:00:10,893</v>
      </c>
      <c r="J4787" t="str">
        <f>IF(L4787="PAUSE",E4787,IF(anotacoes!G4791=conversao_anotacoes!C4787,conversao_anotacoes!C4787,conversao_anotacoes!D4787))</f>
        <v>MAMMADLI</v>
      </c>
      <c r="K4787" t="str">
        <f t="shared" si="148"/>
        <v>MARIJANOVIC</v>
      </c>
      <c r="L4787" t="str">
        <f>UPPER(anotacoes!H4787)</f>
        <v>GRIP TIME</v>
      </c>
      <c r="M4787" t="str">
        <f>IF(OR(L4787="ATTACK",L4787="FINTA"),"&lt;TECNICA&gt;",UPPER(anotacoes!I4787))</f>
        <v>LEFT COLLAR RIGHT COLLAR</v>
      </c>
      <c r="N4787" t="str">
        <f>IF(OR(L4787="ATTACK",L4787="FINTA"),UPPER(anotacoes!I4787),"")</f>
        <v/>
      </c>
      <c r="O4787" s="6" t="str">
        <f>IF(anotacoes!N4787=0,"",anotacoes!N4787)</f>
        <v/>
      </c>
      <c r="P4787" t="str">
        <f>IF(anotacoes!M4787=0,"",UPPER(anotacoes!M4787))</f>
        <v/>
      </c>
      <c r="Q4787" t="str">
        <f t="shared" si="149"/>
        <v>INSERT INTO CONVERSAO_LUTA_ACAO (cd_conversao, id_luta, sequencia, momento_inicio, momento_fim, quem_faz, quem_sofre, acao_tipo, acao, tecnica, direcao, pontuacao) VALUES (1, 70, 4, TRIM(' 00:00:09,491'), TRIM(' 00:00:10,893'), 'MAMMADLI', 'MARIJANOVIC', 'GRIP TIME', 'LEFT COLLAR RIGHT COLLAR', NULL, NULL, NULL)</v>
      </c>
      <c r="R4787" t="s">
        <v>10327</v>
      </c>
    </row>
    <row r="4788" spans="1:18" hidden="1" x14ac:dyDescent="0.25">
      <c r="A4788" s="7">
        <f>anotacoes!D4788</f>
        <v>40780</v>
      </c>
      <c r="B4788" t="str">
        <f>anotacoes!C4788</f>
        <v>WORLD CHAMPIONSHIPS PARIS 2011</v>
      </c>
      <c r="C4788" t="str">
        <f>anotacoes!E4788</f>
        <v>MAMMADLI</v>
      </c>
      <c r="D4788" t="str">
        <f>anotacoes!F4788</f>
        <v>MARIJANOVIC</v>
      </c>
      <c r="E4788" t="s">
        <v>10325</v>
      </c>
      <c r="F4788">
        <f>anotacoes!A4788</f>
        <v>70</v>
      </c>
      <c r="G4788">
        <f>anotacoes!B4788</f>
        <v>5</v>
      </c>
      <c r="H4788" t="str">
        <f>anotacoes!K4788</f>
        <v xml:space="preserve"> 00:00:10,893</v>
      </c>
      <c r="I4788" t="str">
        <f>anotacoes!L4788</f>
        <v xml:space="preserve"> 00:00:19,866</v>
      </c>
      <c r="J4788" t="str">
        <f>IF(L4788="PAUSE",E4788,IF(anotacoes!G4792=conversao_anotacoes!C4788,conversao_anotacoes!C4788,conversao_anotacoes!D4788))</f>
        <v>MAMMADLI</v>
      </c>
      <c r="K4788" t="str">
        <f t="shared" si="148"/>
        <v>MARIJANOVIC</v>
      </c>
      <c r="L4788" t="str">
        <f>UPPER(anotacoes!H4788)</f>
        <v>DISPLACEMENT</v>
      </c>
      <c r="M4788" t="str">
        <f>IF(OR(L4788="ATTACK",L4788="FINTA"),"&lt;TECNICA&gt;",UPPER(anotacoes!I4788))</f>
        <v>TRY TO GRIP WITH CONTACT</v>
      </c>
      <c r="N4788" t="str">
        <f>IF(OR(L4788="ATTACK",L4788="FINTA"),UPPER(anotacoes!I4788),"")</f>
        <v/>
      </c>
      <c r="O4788" s="6" t="str">
        <f>IF(anotacoes!N4788=0,"",anotacoes!N4788)</f>
        <v/>
      </c>
      <c r="P4788" t="str">
        <f>IF(anotacoes!M4788=0,"",UPPER(anotacoes!M4788))</f>
        <v/>
      </c>
      <c r="Q4788" t="str">
        <f t="shared" si="149"/>
        <v>INSERT INTO CONVERSAO_LUTA_ACAO (cd_conversao, id_luta, sequencia, momento_inicio, momento_fim, quem_faz, quem_sofre, acao_tipo, acao, tecnica, direcao, pontuacao) VALUES (1, 70, 5, TRIM(' 00:00:10,893'), TRIM(' 00:00:19,866'), 'MAMMADLI', 'MARIJANOVIC', 'DISPLACEMENT', 'TRY TO GRIP WITH CONTACT', NULL, NULL, NULL)</v>
      </c>
      <c r="R4788" t="s">
        <v>10327</v>
      </c>
    </row>
    <row r="4789" spans="1:18" hidden="1" x14ac:dyDescent="0.25">
      <c r="A4789" s="7">
        <f>anotacoes!D4789</f>
        <v>40780</v>
      </c>
      <c r="B4789" t="str">
        <f>anotacoes!C4789</f>
        <v>WORLD CHAMPIONSHIPS PARIS 2011</v>
      </c>
      <c r="C4789" t="str">
        <f>anotacoes!E4789</f>
        <v>MAMMADLI</v>
      </c>
      <c r="D4789" t="str">
        <f>anotacoes!F4789</f>
        <v>MARIJANOVIC</v>
      </c>
      <c r="E4789" t="s">
        <v>10325</v>
      </c>
      <c r="F4789">
        <f>anotacoes!A4789</f>
        <v>70</v>
      </c>
      <c r="G4789">
        <f>anotacoes!B4789</f>
        <v>6</v>
      </c>
      <c r="H4789" t="str">
        <f>anotacoes!K4789</f>
        <v xml:space="preserve"> 00:00:19,866</v>
      </c>
      <c r="I4789" t="str">
        <f>anotacoes!L4789</f>
        <v xml:space="preserve"> 00:00:21,339</v>
      </c>
      <c r="J4789" t="str">
        <f>IF(L4789="PAUSE",E4789,IF(anotacoes!G4793=conversao_anotacoes!C4789,conversao_anotacoes!C4789,conversao_anotacoes!D4789))</f>
        <v>MAMMADLI</v>
      </c>
      <c r="K4789" t="str">
        <f t="shared" si="148"/>
        <v>MARIJANOVIC</v>
      </c>
      <c r="L4789" t="str">
        <f>UPPER(anotacoes!H4789)</f>
        <v>GRIP TIME</v>
      </c>
      <c r="M4789" t="str">
        <f>IF(OR(L4789="ATTACK",L4789="FINTA"),"&lt;TECNICA&gt;",UPPER(anotacoes!I4789))</f>
        <v>LEFT COLLAR</v>
      </c>
      <c r="N4789" t="str">
        <f>IF(OR(L4789="ATTACK",L4789="FINTA"),UPPER(anotacoes!I4789),"")</f>
        <v/>
      </c>
      <c r="O4789" s="6" t="str">
        <f>IF(anotacoes!N4789=0,"",anotacoes!N4789)</f>
        <v/>
      </c>
      <c r="P4789" t="str">
        <f>IF(anotacoes!M4789=0,"",UPPER(anotacoes!M4789))</f>
        <v/>
      </c>
      <c r="Q4789" t="str">
        <f t="shared" si="149"/>
        <v>INSERT INTO CONVERSAO_LUTA_ACAO (cd_conversao, id_luta, sequencia, momento_inicio, momento_fim, quem_faz, quem_sofre, acao_tipo, acao, tecnica, direcao, pontuacao) VALUES (1, 70, 6, TRIM(' 00:00:19,866'), TRIM(' 00:00:21,339'), 'MAMMADLI', 'MARIJANOVIC', 'GRIP TIME', 'LEFT COLLAR', NULL, NULL, NULL)</v>
      </c>
      <c r="R4789" t="s">
        <v>10327</v>
      </c>
    </row>
    <row r="4790" spans="1:18" hidden="1" x14ac:dyDescent="0.25">
      <c r="A4790" s="7">
        <f>anotacoes!D4790</f>
        <v>40780</v>
      </c>
      <c r="B4790" t="str">
        <f>anotacoes!C4790</f>
        <v>WORLD CHAMPIONSHIPS PARIS 2011</v>
      </c>
      <c r="C4790" t="str">
        <f>anotacoes!E4790</f>
        <v>MAMMADLI</v>
      </c>
      <c r="D4790" t="str">
        <f>anotacoes!F4790</f>
        <v>MARIJANOVIC</v>
      </c>
      <c r="E4790" t="s">
        <v>10325</v>
      </c>
      <c r="F4790">
        <f>anotacoes!A4790</f>
        <v>70</v>
      </c>
      <c r="G4790">
        <f>anotacoes!B4790</f>
        <v>7</v>
      </c>
      <c r="H4790" t="str">
        <f>anotacoes!K4790</f>
        <v xml:space="preserve"> 00:00:21,339</v>
      </c>
      <c r="I4790" t="str">
        <f>anotacoes!L4790</f>
        <v xml:space="preserve"> 00:00:21,339</v>
      </c>
      <c r="J4790" t="str">
        <f>IF(L4790="PAUSE",E4790,IF(anotacoes!G4794=conversao_anotacoes!C4790,conversao_anotacoes!C4790,conversao_anotacoes!D4790))</f>
        <v>MAMMADLI</v>
      </c>
      <c r="K4790" t="str">
        <f t="shared" si="148"/>
        <v>MARIJANOVIC</v>
      </c>
      <c r="L4790" t="str">
        <f>UPPER(anotacoes!H4790)</f>
        <v>GRIP TIME</v>
      </c>
      <c r="M4790" t="str">
        <f>IF(OR(L4790="ATTACK",L4790="FINTA"),"&lt;TECNICA&gt;",UPPER(anotacoes!I4790))</f>
        <v>LEFT COLLAR RIGHT SLEEVE</v>
      </c>
      <c r="N4790" t="str">
        <f>IF(OR(L4790="ATTACK",L4790="FINTA"),UPPER(anotacoes!I4790),"")</f>
        <v/>
      </c>
      <c r="O4790" s="6" t="str">
        <f>IF(anotacoes!N4790=0,"",anotacoes!N4790)</f>
        <v/>
      </c>
      <c r="P4790" t="str">
        <f>IF(anotacoes!M4790=0,"",UPPER(anotacoes!M4790))</f>
        <v/>
      </c>
      <c r="Q4790" t="str">
        <f t="shared" si="149"/>
        <v>INSERT INTO CONVERSAO_LUTA_ACAO (cd_conversao, id_luta, sequencia, momento_inicio, momento_fim, quem_faz, quem_sofre, acao_tipo, acao, tecnica, direcao, pontuacao) VALUES (1, 70, 7, TRIM(' 00:00:21,339'), TRIM(' 00:00:21,339'), 'MAMMADLI', 'MARIJANOVIC', 'GRIP TIME', 'LEFT COLLAR RIGHT SLEEVE', NULL, NULL, NULL)</v>
      </c>
      <c r="R4790" t="s">
        <v>10327</v>
      </c>
    </row>
    <row r="4791" spans="1:18" hidden="1" x14ac:dyDescent="0.25">
      <c r="A4791" s="7">
        <f>anotacoes!D4791</f>
        <v>40780</v>
      </c>
      <c r="B4791" t="str">
        <f>anotacoes!C4791</f>
        <v>WORLD CHAMPIONSHIPS PARIS 2011</v>
      </c>
      <c r="C4791" t="str">
        <f>anotacoes!E4791</f>
        <v>MAMMADLI</v>
      </c>
      <c r="D4791" t="str">
        <f>anotacoes!F4791</f>
        <v>MARIJANOVIC</v>
      </c>
      <c r="E4791" t="s">
        <v>10325</v>
      </c>
      <c r="F4791">
        <f>anotacoes!A4791</f>
        <v>70</v>
      </c>
      <c r="G4791">
        <f>anotacoes!B4791</f>
        <v>8</v>
      </c>
      <c r="H4791" t="str">
        <f>anotacoes!K4791</f>
        <v xml:space="preserve"> 00:00:21,339</v>
      </c>
      <c r="I4791" t="str">
        <f>anotacoes!L4791</f>
        <v xml:space="preserve"> 00:00:21,729</v>
      </c>
      <c r="J4791" t="str">
        <f>IF(L4791="PAUSE",E4791,IF(anotacoes!G4795=conversao_anotacoes!C4791,conversao_anotacoes!C4791,conversao_anotacoes!D4791))</f>
        <v>MAMMADLI</v>
      </c>
      <c r="K4791" t="str">
        <f t="shared" si="148"/>
        <v>MARIJANOVIC</v>
      </c>
      <c r="L4791" t="str">
        <f>UPPER(anotacoes!H4791)</f>
        <v>ATTACK</v>
      </c>
      <c r="M4791" t="str">
        <f>IF(OR(L4791="ATTACK",L4791="FINTA"),"&lt;TECNICA&gt;",UPPER(anotacoes!I4791))</f>
        <v>&lt;TECNICA&gt;</v>
      </c>
      <c r="N4791" t="str">
        <f>IF(OR(L4791="ATTACK",L4791="FINTA"),UPPER(anotacoes!I4791),"")</f>
        <v>SEOI NAGE</v>
      </c>
      <c r="O4791" s="6">
        <f>IF(anotacoes!N4791=0,"",anotacoes!N4791)</f>
        <v>2</v>
      </c>
      <c r="P4791" t="str">
        <f>IF(anotacoes!M4791=0,"",UPPER(anotacoes!M4791))</f>
        <v/>
      </c>
      <c r="Q4791" t="str">
        <f t="shared" si="149"/>
        <v>INSERT INTO CONVERSAO_LUTA_ACAO (cd_conversao, id_luta, sequencia, momento_inicio, momento_fim, quem_faz, quem_sofre, acao_tipo, acao, tecnica, direcao, pontuacao) VALUES (1, 70, 8, TRIM(' 00:00:21,339'), TRIM(' 00:00:21,729'), 'MAMMADLI', 'MARIJANOVIC', 'ATTACK', '&lt;TECNICA&gt;', 'SEOI NAGE', 2, NULL)</v>
      </c>
      <c r="R4791" t="s">
        <v>10327</v>
      </c>
    </row>
    <row r="4792" spans="1:18" hidden="1" x14ac:dyDescent="0.25">
      <c r="A4792" s="7">
        <f>anotacoes!D4792</f>
        <v>40780</v>
      </c>
      <c r="B4792" t="str">
        <f>anotacoes!C4792</f>
        <v>WORLD CHAMPIONSHIPS PARIS 2011</v>
      </c>
      <c r="C4792" t="str">
        <f>anotacoes!E4792</f>
        <v>MAMMADLI</v>
      </c>
      <c r="D4792" t="str">
        <f>anotacoes!F4792</f>
        <v>MARIJANOVIC</v>
      </c>
      <c r="E4792" t="s">
        <v>10325</v>
      </c>
      <c r="F4792">
        <f>anotacoes!A4792</f>
        <v>70</v>
      </c>
      <c r="G4792">
        <f>anotacoes!B4792</f>
        <v>9</v>
      </c>
      <c r="H4792" t="str">
        <f>anotacoes!K4792</f>
        <v xml:space="preserve"> 00:00:21,729</v>
      </c>
      <c r="I4792" t="str">
        <f>anotacoes!L4792</f>
        <v xml:space="preserve"> 00:00:25,838</v>
      </c>
      <c r="J4792" t="str">
        <f>IF(L4792="PAUSE",E4792,IF(anotacoes!G4796=conversao_anotacoes!C4792,conversao_anotacoes!C4792,conversao_anotacoes!D4792))</f>
        <v>MAMMADLI</v>
      </c>
      <c r="K4792" t="str">
        <f t="shared" si="148"/>
        <v>MARIJANOVIC</v>
      </c>
      <c r="L4792" t="str">
        <f>UPPER(anotacoes!H4792)</f>
        <v>TRANSITION</v>
      </c>
      <c r="M4792" t="str">
        <f>IF(OR(L4792="ATTACK",L4792="FINTA"),"&lt;TECNICA&gt;",UPPER(anotacoes!I4792))</f>
        <v>WITHOUT ATTACK</v>
      </c>
      <c r="N4792" t="str">
        <f>IF(OR(L4792="ATTACK",L4792="FINTA"),UPPER(anotacoes!I4792),"")</f>
        <v/>
      </c>
      <c r="O4792" s="6" t="str">
        <f>IF(anotacoes!N4792=0,"",anotacoes!N4792)</f>
        <v/>
      </c>
      <c r="P4792" t="str">
        <f>IF(anotacoes!M4792=0,"",UPPER(anotacoes!M4792))</f>
        <v/>
      </c>
      <c r="Q4792" t="str">
        <f t="shared" si="149"/>
        <v>INSERT INTO CONVERSAO_LUTA_ACAO (cd_conversao, id_luta, sequencia, momento_inicio, momento_fim, quem_faz, quem_sofre, acao_tipo, acao, tecnica, direcao, pontuacao) VALUES (1, 70, 9, TRIM(' 00:00:21,729'), TRIM(' 00:00:25,838'), 'MAMMADLI', 'MARIJANOVIC', 'TRANSITION', 'WITHOUT ATTACK', NULL, NULL, NULL)</v>
      </c>
      <c r="R4792" t="s">
        <v>10327</v>
      </c>
    </row>
    <row r="4793" spans="1:18" hidden="1" x14ac:dyDescent="0.25">
      <c r="A4793" s="7">
        <f>anotacoes!D4793</f>
        <v>40780</v>
      </c>
      <c r="B4793" t="str">
        <f>anotacoes!C4793</f>
        <v>WORLD CHAMPIONSHIPS PARIS 2011</v>
      </c>
      <c r="C4793" t="str">
        <f>anotacoes!E4793</f>
        <v>MAMMADLI</v>
      </c>
      <c r="D4793" t="str">
        <f>anotacoes!F4793</f>
        <v>MARIJANOVIC</v>
      </c>
      <c r="E4793" t="s">
        <v>10325</v>
      </c>
      <c r="F4793">
        <f>anotacoes!A4793</f>
        <v>70</v>
      </c>
      <c r="G4793">
        <f>anotacoes!B4793</f>
        <v>10</v>
      </c>
      <c r="H4793" t="str">
        <f>anotacoes!K4793</f>
        <v xml:space="preserve"> 00:00:25,998</v>
      </c>
      <c r="I4793" t="str">
        <f>anotacoes!L4793</f>
        <v xml:space="preserve"> 00:00:30,522</v>
      </c>
      <c r="J4793" t="str">
        <f>IF(L4793="PAUSE",E4793,IF(anotacoes!G4797=conversao_anotacoes!C4793,conversao_anotacoes!C4793,conversao_anotacoes!D4793))</f>
        <v>&lt;ARBITRO_DESCONHECIDO&gt;</v>
      </c>
      <c r="K4793" t="str">
        <f t="shared" si="148"/>
        <v/>
      </c>
      <c r="L4793" t="str">
        <f>UPPER(anotacoes!H4793)</f>
        <v>PAUSE</v>
      </c>
      <c r="M4793" t="str">
        <f>IF(OR(L4793="ATTACK",L4793="FINTA"),"&lt;TECNICA&gt;",UPPER(anotacoes!I4793))</f>
        <v>&lt;NAO_CLASSIFICADO&gt;</v>
      </c>
      <c r="N4793" t="str">
        <f>IF(OR(L4793="ATTACK",L4793="FINTA"),UPPER(anotacoes!I4793),"")</f>
        <v/>
      </c>
      <c r="O4793" s="6" t="str">
        <f>IF(anotacoes!N4793=0,"",anotacoes!N4793)</f>
        <v/>
      </c>
      <c r="P4793" t="str">
        <f>IF(anotacoes!M4793=0,"",UPPER(anotacoes!M4793))</f>
        <v/>
      </c>
      <c r="Q4793" t="str">
        <f t="shared" si="149"/>
        <v>INSERT INTO CONVERSAO_LUTA_ACAO (cd_conversao, id_luta, sequencia, momento_inicio, momento_fim, quem_faz, quem_sofre, acao_tipo, acao, tecnica, direcao, pontuacao) VALUES (1, 70, 10, TRIM(' 00:00:25,998'), TRIM(' 00:00:30,522'), '&lt;ARBITRO_DESCONHECIDO&gt;', '', 'PAUSE', '&lt;NAO_CLASSIFICADO&gt;', NULL, NULL, NULL)</v>
      </c>
      <c r="R4793" t="s">
        <v>10327</v>
      </c>
    </row>
    <row r="4794" spans="1:18" hidden="1" x14ac:dyDescent="0.25">
      <c r="A4794" s="7">
        <f>anotacoes!D4794</f>
        <v>40780</v>
      </c>
      <c r="B4794" t="str">
        <f>anotacoes!C4794</f>
        <v>WORLD CHAMPIONSHIPS PARIS 2011</v>
      </c>
      <c r="C4794" t="str">
        <f>anotacoes!E4794</f>
        <v>MAMMADLI</v>
      </c>
      <c r="D4794" t="str">
        <f>anotacoes!F4794</f>
        <v>MARIJANOVIC</v>
      </c>
      <c r="E4794" t="s">
        <v>10325</v>
      </c>
      <c r="F4794">
        <f>anotacoes!A4794</f>
        <v>70</v>
      </c>
      <c r="G4794">
        <f>anotacoes!B4794</f>
        <v>11</v>
      </c>
      <c r="H4794" t="str">
        <f>anotacoes!K4794</f>
        <v xml:space="preserve"> 00:00:30,678</v>
      </c>
      <c r="I4794" t="str">
        <f>anotacoes!L4794</f>
        <v xml:space="preserve"> 00:00:34,440</v>
      </c>
      <c r="J4794" t="str">
        <f>IF(L4794="PAUSE",E4794,IF(anotacoes!G4798=conversao_anotacoes!C4794,conversao_anotacoes!C4794,conversao_anotacoes!D4794))</f>
        <v>MAMMADLI</v>
      </c>
      <c r="K4794" t="str">
        <f t="shared" si="148"/>
        <v>MARIJANOVIC</v>
      </c>
      <c r="L4794" t="str">
        <f>UPPER(anotacoes!H4794)</f>
        <v>DISPLACEMENT</v>
      </c>
      <c r="M4794" t="str">
        <f>IF(OR(L4794="ATTACK",L4794="FINTA"),"&lt;TECNICA&gt;",UPPER(anotacoes!I4794))</f>
        <v>CIRCULAR LEFT</v>
      </c>
      <c r="N4794" t="str">
        <f>IF(OR(L4794="ATTACK",L4794="FINTA"),UPPER(anotacoes!I4794),"")</f>
        <v/>
      </c>
      <c r="O4794" s="6" t="str">
        <f>IF(anotacoes!N4794=0,"",anotacoes!N4794)</f>
        <v/>
      </c>
      <c r="P4794" t="str">
        <f>IF(anotacoes!M4794=0,"",UPPER(anotacoes!M4794))</f>
        <v/>
      </c>
      <c r="Q4794" t="str">
        <f t="shared" si="149"/>
        <v>INSERT INTO CONVERSAO_LUTA_ACAO (cd_conversao, id_luta, sequencia, momento_inicio, momento_fim, quem_faz, quem_sofre, acao_tipo, acao, tecnica, direcao, pontuacao) VALUES (1, 70, 11, TRIM(' 00:00:30,678'), TRIM(' 00:00:34,440'), 'MAMMADLI', 'MARIJANOVIC', 'DISPLACEMENT', 'CIRCULAR LEFT', NULL, NULL, NULL)</v>
      </c>
      <c r="R4794" t="s">
        <v>10327</v>
      </c>
    </row>
    <row r="4795" spans="1:18" hidden="1" x14ac:dyDescent="0.25">
      <c r="A4795" s="7">
        <f>anotacoes!D4795</f>
        <v>40780</v>
      </c>
      <c r="B4795" t="str">
        <f>anotacoes!C4795</f>
        <v>WORLD CHAMPIONSHIPS PARIS 2011</v>
      </c>
      <c r="C4795" t="str">
        <f>anotacoes!E4795</f>
        <v>MAMMADLI</v>
      </c>
      <c r="D4795" t="str">
        <f>anotacoes!F4795</f>
        <v>MARIJANOVIC</v>
      </c>
      <c r="E4795" t="s">
        <v>10325</v>
      </c>
      <c r="F4795">
        <f>anotacoes!A4795</f>
        <v>70</v>
      </c>
      <c r="G4795">
        <f>anotacoes!B4795</f>
        <v>12</v>
      </c>
      <c r="H4795" t="str">
        <f>anotacoes!K4795</f>
        <v xml:space="preserve"> 00:00:34,440</v>
      </c>
      <c r="I4795" t="str">
        <f>anotacoes!L4795</f>
        <v xml:space="preserve"> 00:00:37,014</v>
      </c>
      <c r="J4795" t="str">
        <f>IF(L4795="PAUSE",E4795,IF(anotacoes!G4799=conversao_anotacoes!C4795,conversao_anotacoes!C4795,conversao_anotacoes!D4795))</f>
        <v>MAMMADLI</v>
      </c>
      <c r="K4795" t="str">
        <f t="shared" si="148"/>
        <v>MARIJANOVIC</v>
      </c>
      <c r="L4795" t="str">
        <f>UPPER(anotacoes!H4795)</f>
        <v>DISPLACEMENT</v>
      </c>
      <c r="M4795" t="str">
        <f>IF(OR(L4795="ATTACK",L4795="FINTA"),"&lt;TECNICA&gt;",UPPER(anotacoes!I4795))</f>
        <v>2-3 STEP HESITANT RIGHT</v>
      </c>
      <c r="N4795" t="str">
        <f>IF(OR(L4795="ATTACK",L4795="FINTA"),UPPER(anotacoes!I4795),"")</f>
        <v/>
      </c>
      <c r="O4795" s="6" t="str">
        <f>IF(anotacoes!N4795=0,"",anotacoes!N4795)</f>
        <v/>
      </c>
      <c r="P4795" t="str">
        <f>IF(anotacoes!M4795=0,"",UPPER(anotacoes!M4795))</f>
        <v/>
      </c>
      <c r="Q4795" t="str">
        <f t="shared" si="149"/>
        <v>INSERT INTO CONVERSAO_LUTA_ACAO (cd_conversao, id_luta, sequencia, momento_inicio, momento_fim, quem_faz, quem_sofre, acao_tipo, acao, tecnica, direcao, pontuacao) VALUES (1, 70, 12, TRIM(' 00:00:34,440'), TRIM(' 00:00:37,014'), 'MAMMADLI', 'MARIJANOVIC', 'DISPLACEMENT', '2-3 STEP HESITANT RIGHT', NULL, NULL, NULL)</v>
      </c>
      <c r="R4795" t="s">
        <v>10327</v>
      </c>
    </row>
    <row r="4796" spans="1:18" hidden="1" x14ac:dyDescent="0.25">
      <c r="A4796" s="7">
        <f>anotacoes!D4796</f>
        <v>40780</v>
      </c>
      <c r="B4796" t="str">
        <f>anotacoes!C4796</f>
        <v>WORLD CHAMPIONSHIPS PARIS 2011</v>
      </c>
      <c r="C4796" t="str">
        <f>anotacoes!E4796</f>
        <v>MAMMADLI</v>
      </c>
      <c r="D4796" t="str">
        <f>anotacoes!F4796</f>
        <v>MARIJANOVIC</v>
      </c>
      <c r="E4796" t="s">
        <v>10325</v>
      </c>
      <c r="F4796">
        <f>anotacoes!A4796</f>
        <v>70</v>
      </c>
      <c r="G4796">
        <f>anotacoes!B4796</f>
        <v>13</v>
      </c>
      <c r="H4796" t="str">
        <f>anotacoes!K4796</f>
        <v xml:space="preserve"> 00:00:37,014</v>
      </c>
      <c r="I4796" t="str">
        <f>anotacoes!L4796</f>
        <v xml:space="preserve"> 00:00:39,132</v>
      </c>
      <c r="J4796" t="str">
        <f>IF(L4796="PAUSE",E4796,IF(anotacoes!G4800=conversao_anotacoes!C4796,conversao_anotacoes!C4796,conversao_anotacoes!D4796))</f>
        <v>MAMMADLI</v>
      </c>
      <c r="K4796" t="str">
        <f t="shared" si="148"/>
        <v>MARIJANOVIC</v>
      </c>
      <c r="L4796" t="str">
        <f>UPPER(anotacoes!H4796)</f>
        <v>DISPLACEMENT</v>
      </c>
      <c r="M4796" t="str">
        <f>IF(OR(L4796="ATTACK",L4796="FINTA"),"&lt;TECNICA&gt;",UPPER(anotacoes!I4796))</f>
        <v>2-3 STEP HESITANT LEFT</v>
      </c>
      <c r="N4796" t="str">
        <f>IF(OR(L4796="ATTACK",L4796="FINTA"),UPPER(anotacoes!I4796),"")</f>
        <v/>
      </c>
      <c r="O4796" s="6" t="str">
        <f>IF(anotacoes!N4796=0,"",anotacoes!N4796)</f>
        <v/>
      </c>
      <c r="P4796" t="str">
        <f>IF(anotacoes!M4796=0,"",UPPER(anotacoes!M4796))</f>
        <v/>
      </c>
      <c r="Q4796" t="str">
        <f t="shared" si="149"/>
        <v>INSERT INTO CONVERSAO_LUTA_ACAO (cd_conversao, id_luta, sequencia, momento_inicio, momento_fim, quem_faz, quem_sofre, acao_tipo, acao, tecnica, direcao, pontuacao) VALUES (1, 70, 13, TRIM(' 00:00:37,014'), TRIM(' 00:00:39,132'), 'MAMMADLI', 'MARIJANOVIC', 'DISPLACEMENT', '2-3 STEP HESITANT LEFT', NULL, NULL, NULL)</v>
      </c>
      <c r="R4796" t="s">
        <v>10327</v>
      </c>
    </row>
    <row r="4797" spans="1:18" hidden="1" x14ac:dyDescent="0.25">
      <c r="A4797" s="7">
        <f>anotacoes!D4797</f>
        <v>40780</v>
      </c>
      <c r="B4797" t="str">
        <f>anotacoes!C4797</f>
        <v>WORLD CHAMPIONSHIPS PARIS 2011</v>
      </c>
      <c r="C4797" t="str">
        <f>anotacoes!E4797</f>
        <v>MAMMADLI</v>
      </c>
      <c r="D4797" t="str">
        <f>anotacoes!F4797</f>
        <v>MARIJANOVIC</v>
      </c>
      <c r="E4797" t="s">
        <v>10325</v>
      </c>
      <c r="F4797">
        <f>anotacoes!A4797</f>
        <v>70</v>
      </c>
      <c r="G4797">
        <f>anotacoes!B4797</f>
        <v>14</v>
      </c>
      <c r="H4797" t="str">
        <f>anotacoes!K4797</f>
        <v xml:space="preserve"> 00:00:39,132</v>
      </c>
      <c r="I4797" t="str">
        <f>anotacoes!L4797</f>
        <v xml:space="preserve"> 00:00:40,652</v>
      </c>
      <c r="J4797" t="str">
        <f>IF(L4797="PAUSE",E4797,IF(anotacoes!G4801=conversao_anotacoes!C4797,conversao_anotacoes!C4797,conversao_anotacoes!D4797))</f>
        <v>MAMMADLI</v>
      </c>
      <c r="K4797" t="str">
        <f t="shared" si="148"/>
        <v>MARIJANOVIC</v>
      </c>
      <c r="L4797" t="str">
        <f>UPPER(anotacoes!H4797)</f>
        <v>DISPLACEMENT</v>
      </c>
      <c r="M4797" t="str">
        <f>IF(OR(L4797="ATTACK",L4797="FINTA"),"&lt;TECNICA&gt;",UPPER(anotacoes!I4797))</f>
        <v>2-3 STEP HESITANT RIGHT</v>
      </c>
      <c r="N4797" t="str">
        <f>IF(OR(L4797="ATTACK",L4797="FINTA"),UPPER(anotacoes!I4797),"")</f>
        <v/>
      </c>
      <c r="O4797" s="6" t="str">
        <f>IF(anotacoes!N4797=0,"",anotacoes!N4797)</f>
        <v/>
      </c>
      <c r="P4797" t="str">
        <f>IF(anotacoes!M4797=0,"",UPPER(anotacoes!M4797))</f>
        <v/>
      </c>
      <c r="Q4797" t="str">
        <f t="shared" si="149"/>
        <v>INSERT INTO CONVERSAO_LUTA_ACAO (cd_conversao, id_luta, sequencia, momento_inicio, momento_fim, quem_faz, quem_sofre, acao_tipo, acao, tecnica, direcao, pontuacao) VALUES (1, 70, 14, TRIM(' 00:00:39,132'), TRIM(' 00:00:40,652'), 'MAMMADLI', 'MARIJANOVIC', 'DISPLACEMENT', '2-3 STEP HESITANT RIGHT', NULL, NULL, NULL)</v>
      </c>
      <c r="R4797" t="s">
        <v>10327</v>
      </c>
    </row>
    <row r="4798" spans="1:18" hidden="1" x14ac:dyDescent="0.25">
      <c r="A4798" s="7">
        <f>anotacoes!D4798</f>
        <v>40780</v>
      </c>
      <c r="B4798" t="str">
        <f>anotacoes!C4798</f>
        <v>WORLD CHAMPIONSHIPS PARIS 2011</v>
      </c>
      <c r="C4798" t="str">
        <f>anotacoes!E4798</f>
        <v>MAMMADLI</v>
      </c>
      <c r="D4798" t="str">
        <f>anotacoes!F4798</f>
        <v>MARIJANOVIC</v>
      </c>
      <c r="E4798" t="s">
        <v>10325</v>
      </c>
      <c r="F4798">
        <f>anotacoes!A4798</f>
        <v>70</v>
      </c>
      <c r="G4798">
        <f>anotacoes!B4798</f>
        <v>15</v>
      </c>
      <c r="H4798" t="str">
        <f>anotacoes!K4798</f>
        <v xml:space="preserve"> 00:00:40,652</v>
      </c>
      <c r="I4798" t="str">
        <f>anotacoes!L4798</f>
        <v xml:space="preserve"> 00:00:42,548</v>
      </c>
      <c r="J4798" t="str">
        <f>IF(L4798="PAUSE",E4798,IF(anotacoes!G4802=conversao_anotacoes!C4798,conversao_anotacoes!C4798,conversao_anotacoes!D4798))</f>
        <v>MAMMADLI</v>
      </c>
      <c r="K4798" t="str">
        <f t="shared" si="148"/>
        <v>MARIJANOVIC</v>
      </c>
      <c r="L4798" t="str">
        <f>UPPER(anotacoes!H4798)</f>
        <v>GRIP TIME</v>
      </c>
      <c r="M4798" t="str">
        <f>IF(OR(L4798="ATTACK",L4798="FINTA"),"&lt;TECNICA&gt;",UPPER(anotacoes!I4798))</f>
        <v>RIGHT SLEEVE LEFT SLEEVE</v>
      </c>
      <c r="N4798" t="str">
        <f>IF(OR(L4798="ATTACK",L4798="FINTA"),UPPER(anotacoes!I4798),"")</f>
        <v/>
      </c>
      <c r="O4798" s="6" t="str">
        <f>IF(anotacoes!N4798=0,"",anotacoes!N4798)</f>
        <v/>
      </c>
      <c r="P4798" t="str">
        <f>IF(anotacoes!M4798=0,"",UPPER(anotacoes!M4798))</f>
        <v/>
      </c>
      <c r="Q4798" t="str">
        <f t="shared" si="149"/>
        <v>INSERT INTO CONVERSAO_LUTA_ACAO (cd_conversao, id_luta, sequencia, momento_inicio, momento_fim, quem_faz, quem_sofre, acao_tipo, acao, tecnica, direcao, pontuacao) VALUES (1, 70, 15, TRIM(' 00:00:40,652'), TRIM(' 00:00:42,548'), 'MAMMADLI', 'MARIJANOVIC', 'GRIP TIME', 'RIGHT SLEEVE LEFT SLEEVE', NULL, NULL, NULL)</v>
      </c>
      <c r="R4798" t="s">
        <v>10327</v>
      </c>
    </row>
    <row r="4799" spans="1:18" hidden="1" x14ac:dyDescent="0.25">
      <c r="A4799" s="7">
        <f>anotacoes!D4799</f>
        <v>40780</v>
      </c>
      <c r="B4799" t="str">
        <f>anotacoes!C4799</f>
        <v>WORLD CHAMPIONSHIPS PARIS 2011</v>
      </c>
      <c r="C4799" t="str">
        <f>anotacoes!E4799</f>
        <v>MAMMADLI</v>
      </c>
      <c r="D4799" t="str">
        <f>anotacoes!F4799</f>
        <v>MARIJANOVIC</v>
      </c>
      <c r="E4799" t="s">
        <v>10325</v>
      </c>
      <c r="F4799">
        <f>anotacoes!A4799</f>
        <v>70</v>
      </c>
      <c r="G4799">
        <f>anotacoes!B4799</f>
        <v>16</v>
      </c>
      <c r="H4799" t="str">
        <f>anotacoes!K4799</f>
        <v xml:space="preserve"> 00:00:42,548</v>
      </c>
      <c r="I4799" t="str">
        <f>anotacoes!L4799</f>
        <v xml:space="preserve"> 00:00:46,493</v>
      </c>
      <c r="J4799" t="str">
        <f>IF(L4799="PAUSE",E4799,IF(anotacoes!G4803=conversao_anotacoes!C4799,conversao_anotacoes!C4799,conversao_anotacoes!D4799))</f>
        <v>MAMMADLI</v>
      </c>
      <c r="K4799" t="str">
        <f t="shared" si="148"/>
        <v>MARIJANOVIC</v>
      </c>
      <c r="L4799" t="str">
        <f>UPPER(anotacoes!H4799)</f>
        <v>GRIP TIME</v>
      </c>
      <c r="M4799" t="str">
        <f>IF(OR(L4799="ATTACK",L4799="FINTA"),"&lt;TECNICA&gt;",UPPER(anotacoes!I4799))</f>
        <v>RIGHT SLEEVE</v>
      </c>
      <c r="N4799" t="str">
        <f>IF(OR(L4799="ATTACK",L4799="FINTA"),UPPER(anotacoes!I4799),"")</f>
        <v/>
      </c>
      <c r="O4799" s="6" t="str">
        <f>IF(anotacoes!N4799=0,"",anotacoes!N4799)</f>
        <v/>
      </c>
      <c r="P4799" t="str">
        <f>IF(anotacoes!M4799=0,"",UPPER(anotacoes!M4799))</f>
        <v/>
      </c>
      <c r="Q4799" t="str">
        <f t="shared" si="149"/>
        <v>INSERT INTO CONVERSAO_LUTA_ACAO (cd_conversao, id_luta, sequencia, momento_inicio, momento_fim, quem_faz, quem_sofre, acao_tipo, acao, tecnica, direcao, pontuacao) VALUES (1, 70, 16, TRIM(' 00:00:42,548'), TRIM(' 00:00:46,493'), 'MAMMADLI', 'MARIJANOVIC', 'GRIP TIME', 'RIGHT SLEEVE', NULL, NULL, NULL)</v>
      </c>
      <c r="R4799" t="s">
        <v>10327</v>
      </c>
    </row>
    <row r="4800" spans="1:18" hidden="1" x14ac:dyDescent="0.25">
      <c r="A4800" s="7">
        <f>anotacoes!D4800</f>
        <v>40780</v>
      </c>
      <c r="B4800" t="str">
        <f>anotacoes!C4800</f>
        <v>WORLD CHAMPIONSHIPS PARIS 2011</v>
      </c>
      <c r="C4800" t="str">
        <f>anotacoes!E4800</f>
        <v>MAMMADLI</v>
      </c>
      <c r="D4800" t="str">
        <f>anotacoes!F4800</f>
        <v>MARIJANOVIC</v>
      </c>
      <c r="E4800" t="s">
        <v>10325</v>
      </c>
      <c r="F4800">
        <f>anotacoes!A4800</f>
        <v>70</v>
      </c>
      <c r="G4800">
        <f>anotacoes!B4800</f>
        <v>17</v>
      </c>
      <c r="H4800" t="str">
        <f>anotacoes!K4800</f>
        <v xml:space="preserve"> 00:00:46,493</v>
      </c>
      <c r="I4800" t="str">
        <f>anotacoes!L4800</f>
        <v xml:space="preserve"> 00:00:48,147</v>
      </c>
      <c r="J4800" t="str">
        <f>IF(L4800="PAUSE",E4800,IF(anotacoes!G4804=conversao_anotacoes!C4800,conversao_anotacoes!C4800,conversao_anotacoes!D4800))</f>
        <v>MAMMADLI</v>
      </c>
      <c r="K4800" t="str">
        <f t="shared" si="148"/>
        <v>MARIJANOVIC</v>
      </c>
      <c r="L4800" t="str">
        <f>UPPER(anotacoes!H4800)</f>
        <v>GRIP TIME</v>
      </c>
      <c r="M4800" t="str">
        <f>IF(OR(L4800="ATTACK",L4800="FINTA"),"&lt;TECNICA&gt;",UPPER(anotacoes!I4800))</f>
        <v>RIGHT SLEEVE LEFT SLEEVE</v>
      </c>
      <c r="N4800" t="str">
        <f>IF(OR(L4800="ATTACK",L4800="FINTA"),UPPER(anotacoes!I4800),"")</f>
        <v/>
      </c>
      <c r="O4800" s="6" t="str">
        <f>IF(anotacoes!N4800=0,"",anotacoes!N4800)</f>
        <v/>
      </c>
      <c r="P4800" t="str">
        <f>IF(anotacoes!M4800=0,"",UPPER(anotacoes!M4800))</f>
        <v/>
      </c>
      <c r="Q4800" t="str">
        <f t="shared" si="149"/>
        <v>INSERT INTO CONVERSAO_LUTA_ACAO (cd_conversao, id_luta, sequencia, momento_inicio, momento_fim, quem_faz, quem_sofre, acao_tipo, acao, tecnica, direcao, pontuacao) VALUES (1, 70, 17, TRIM(' 00:00:46,493'), TRIM(' 00:00:48,147'), 'MAMMADLI', 'MARIJANOVIC', 'GRIP TIME', 'RIGHT SLEEVE LEFT SLEEVE', NULL, NULL, NULL)</v>
      </c>
      <c r="R4800" t="s">
        <v>10327</v>
      </c>
    </row>
    <row r="4801" spans="1:18" hidden="1" x14ac:dyDescent="0.25">
      <c r="A4801" s="7">
        <f>anotacoes!D4801</f>
        <v>40780</v>
      </c>
      <c r="B4801" t="str">
        <f>anotacoes!C4801</f>
        <v>WORLD CHAMPIONSHIPS PARIS 2011</v>
      </c>
      <c r="C4801" t="str">
        <f>anotacoes!E4801</f>
        <v>MAMMADLI</v>
      </c>
      <c r="D4801" t="str">
        <f>anotacoes!F4801</f>
        <v>MARIJANOVIC</v>
      </c>
      <c r="E4801" t="s">
        <v>10325</v>
      </c>
      <c r="F4801">
        <f>anotacoes!A4801</f>
        <v>70</v>
      </c>
      <c r="G4801">
        <f>anotacoes!B4801</f>
        <v>18</v>
      </c>
      <c r="H4801" t="str">
        <f>anotacoes!K4801</f>
        <v xml:space="preserve"> 00:00:48,147</v>
      </c>
      <c r="I4801" t="str">
        <f>anotacoes!L4801</f>
        <v xml:space="preserve"> 00:00:48,147</v>
      </c>
      <c r="J4801" t="str">
        <f>IF(L4801="PAUSE",E4801,IF(anotacoes!G4805=conversao_anotacoes!C4801,conversao_anotacoes!C4801,conversao_anotacoes!D4801))</f>
        <v>MAMMADLI</v>
      </c>
      <c r="K4801" t="str">
        <f t="shared" si="148"/>
        <v>MARIJANOVIC</v>
      </c>
      <c r="L4801" t="str">
        <f>UPPER(anotacoes!H4801)</f>
        <v>ATTACK</v>
      </c>
      <c r="M4801" t="str">
        <f>IF(OR(L4801="ATTACK",L4801="FINTA"),"&lt;TECNICA&gt;",UPPER(anotacoes!I4801))</f>
        <v>&lt;TECNICA&gt;</v>
      </c>
      <c r="N4801" t="str">
        <f>IF(OR(L4801="ATTACK",L4801="FINTA"),UPPER(anotacoes!I4801),"")</f>
        <v>DEASHI HARAI</v>
      </c>
      <c r="O4801" s="6">
        <f>IF(anotacoes!N4801=0,"",anotacoes!N4801)</f>
        <v>3</v>
      </c>
      <c r="P4801" t="str">
        <f>IF(anotacoes!M4801=0,"",UPPER(anotacoes!M4801))</f>
        <v/>
      </c>
      <c r="Q4801" t="str">
        <f t="shared" si="149"/>
        <v>INSERT INTO CONVERSAO_LUTA_ACAO (cd_conversao, id_luta, sequencia, momento_inicio, momento_fim, quem_faz, quem_sofre, acao_tipo, acao, tecnica, direcao, pontuacao) VALUES (1, 70, 18, TRIM(' 00:00:48,147'), TRIM(' 00:00:48,147'), 'MAMMADLI', 'MARIJANOVIC', 'ATTACK', '&lt;TECNICA&gt;', 'DEASHI HARAI', 3, NULL)</v>
      </c>
      <c r="R4801" t="s">
        <v>10327</v>
      </c>
    </row>
    <row r="4802" spans="1:18" hidden="1" x14ac:dyDescent="0.25">
      <c r="A4802" s="7">
        <f>anotacoes!D4802</f>
        <v>40780</v>
      </c>
      <c r="B4802" t="str">
        <f>anotacoes!C4802</f>
        <v>WORLD CHAMPIONSHIPS PARIS 2011</v>
      </c>
      <c r="C4802" t="str">
        <f>anotacoes!E4802</f>
        <v>MAMMADLI</v>
      </c>
      <c r="D4802" t="str">
        <f>anotacoes!F4802</f>
        <v>MARIJANOVIC</v>
      </c>
      <c r="E4802" t="s">
        <v>10325</v>
      </c>
      <c r="F4802">
        <f>anotacoes!A4802</f>
        <v>70</v>
      </c>
      <c r="G4802">
        <f>anotacoes!B4802</f>
        <v>19</v>
      </c>
      <c r="H4802" t="str">
        <f>anotacoes!K4802</f>
        <v xml:space="preserve"> 00:00:48,147</v>
      </c>
      <c r="I4802" t="str">
        <f>anotacoes!L4802</f>
        <v xml:space="preserve"> 00:00:54,570</v>
      </c>
      <c r="J4802" t="str">
        <f>IF(L4802="PAUSE",E4802,IF(anotacoes!G4806=conversao_anotacoes!C4802,conversao_anotacoes!C4802,conversao_anotacoes!D4802))</f>
        <v>&lt;ARBITRO_DESCONHECIDO&gt;</v>
      </c>
      <c r="K4802" t="str">
        <f t="shared" si="148"/>
        <v/>
      </c>
      <c r="L4802" t="str">
        <f>UPPER(anotacoes!H4802)</f>
        <v>PAUSE</v>
      </c>
      <c r="M4802" t="str">
        <f>IF(OR(L4802="ATTACK",L4802="FINTA"),"&lt;TECNICA&gt;",UPPER(anotacoes!I4802))</f>
        <v>&lt;NAO_CLASSIFICADO&gt;</v>
      </c>
      <c r="N4802" t="str">
        <f>IF(OR(L4802="ATTACK",L4802="FINTA"),UPPER(anotacoes!I4802),"")</f>
        <v/>
      </c>
      <c r="O4802" s="6" t="str">
        <f>IF(anotacoes!N4802=0,"",anotacoes!N4802)</f>
        <v/>
      </c>
      <c r="P4802" t="str">
        <f>IF(anotacoes!M4802=0,"",UPPER(anotacoes!M4802))</f>
        <v/>
      </c>
      <c r="Q4802" t="str">
        <f t="shared" si="149"/>
        <v>INSERT INTO CONVERSAO_LUTA_ACAO (cd_conversao, id_luta, sequencia, momento_inicio, momento_fim, quem_faz, quem_sofre, acao_tipo, acao, tecnica, direcao, pontuacao) VALUES (1, 70, 19, TRIM(' 00:00:48,147'), TRIM(' 00:00:54,570'), '&lt;ARBITRO_DESCONHECIDO&gt;', '', 'PAUSE', '&lt;NAO_CLASSIFICADO&gt;', NULL, NULL, NULL)</v>
      </c>
      <c r="R4802" t="s">
        <v>10327</v>
      </c>
    </row>
    <row r="4803" spans="1:18" hidden="1" x14ac:dyDescent="0.25">
      <c r="A4803" s="7">
        <f>anotacoes!D4803</f>
        <v>40780</v>
      </c>
      <c r="B4803" t="str">
        <f>anotacoes!C4803</f>
        <v>WORLD CHAMPIONSHIPS PARIS 2011</v>
      </c>
      <c r="C4803" t="str">
        <f>anotacoes!E4803</f>
        <v>MAMMADLI</v>
      </c>
      <c r="D4803" t="str">
        <f>anotacoes!F4803</f>
        <v>MARIJANOVIC</v>
      </c>
      <c r="E4803" t="s">
        <v>10325</v>
      </c>
      <c r="F4803">
        <f>anotacoes!A4803</f>
        <v>70</v>
      </c>
      <c r="G4803">
        <f>anotacoes!B4803</f>
        <v>20</v>
      </c>
      <c r="H4803" t="str">
        <f>anotacoes!K4803</f>
        <v xml:space="preserve"> 00:00:54,570</v>
      </c>
      <c r="I4803" t="str">
        <f>anotacoes!L4803</f>
        <v xml:space="preserve"> 00:00:57,708</v>
      </c>
      <c r="J4803" t="str">
        <f>IF(L4803="PAUSE",E4803,IF(anotacoes!G4807=conversao_anotacoes!C4803,conversao_anotacoes!C4803,conversao_anotacoes!D4803))</f>
        <v>MAMMADLI</v>
      </c>
      <c r="K4803" t="str">
        <f t="shared" ref="K4803:K4866" si="150">IF(J4803=E4803,"",IF(J4803=C4803,D4803,C4803))</f>
        <v>MARIJANOVIC</v>
      </c>
      <c r="L4803" t="str">
        <f>UPPER(anotacoes!H4803)</f>
        <v>DISPLACEMENT</v>
      </c>
      <c r="M4803" t="str">
        <f>IF(OR(L4803="ATTACK",L4803="FINTA"),"&lt;TECNICA&gt;",UPPER(anotacoes!I4803))</f>
        <v>CIRCULAR RIGHT</v>
      </c>
      <c r="N4803" t="str">
        <f>IF(OR(L4803="ATTACK",L4803="FINTA"),UPPER(anotacoes!I4803),"")</f>
        <v/>
      </c>
      <c r="O4803" s="6" t="str">
        <f>IF(anotacoes!N4803=0,"",anotacoes!N4803)</f>
        <v/>
      </c>
      <c r="P4803" t="str">
        <f>IF(anotacoes!M4803=0,"",UPPER(anotacoes!M4803))</f>
        <v/>
      </c>
      <c r="Q4803" t="str">
        <f t="shared" ref="Q4803:Q4866" si="151">CONCATENATE("INSERT INTO CONVERSAO_LUTA_ACAO (cd_conversao, id_luta, sequencia, momento_inicio, momento_fim, quem_faz, quem_sofre, acao_tipo, acao, tecnica, direcao, pontuacao) VALUES (1, ",F4803,", ",G4803,", ","TRIM('",H4803,"')",", ","TRIM('",I4803,"')",", ","'",J4803,"'",", ","'",K4803,"'",", ","'",L4803,"'",", ","'",M4803,"'",", ",IF(N4803="","NULL",CONCATENATE("'",N4803,"'")),", ",IF(O4803="","NULL",O4803),", ",IF(P4803="","NULL",CONCATENATE("'",P4803,"'")),")")</f>
        <v>INSERT INTO CONVERSAO_LUTA_ACAO (cd_conversao, id_luta, sequencia, momento_inicio, momento_fim, quem_faz, quem_sofre, acao_tipo, acao, tecnica, direcao, pontuacao) VALUES (1, 70, 20, TRIM(' 00:00:54,570'), TRIM(' 00:00:57,708'), 'MAMMADLI', 'MARIJANOVIC', 'DISPLACEMENT', 'CIRCULAR RIGHT', NULL, NULL, NULL)</v>
      </c>
      <c r="R4803" t="s">
        <v>10327</v>
      </c>
    </row>
    <row r="4804" spans="1:18" hidden="1" x14ac:dyDescent="0.25">
      <c r="A4804" s="7">
        <f>anotacoes!D4804</f>
        <v>40780</v>
      </c>
      <c r="B4804" t="str">
        <f>anotacoes!C4804</f>
        <v>WORLD CHAMPIONSHIPS PARIS 2011</v>
      </c>
      <c r="C4804" t="str">
        <f>anotacoes!E4804</f>
        <v>MAMMADLI</v>
      </c>
      <c r="D4804" t="str">
        <f>anotacoes!F4804</f>
        <v>MARIJANOVIC</v>
      </c>
      <c r="E4804" t="s">
        <v>10325</v>
      </c>
      <c r="F4804">
        <f>anotacoes!A4804</f>
        <v>70</v>
      </c>
      <c r="G4804">
        <f>anotacoes!B4804</f>
        <v>21</v>
      </c>
      <c r="H4804" t="str">
        <f>anotacoes!K4804</f>
        <v xml:space="preserve"> 00:00:57,708</v>
      </c>
      <c r="I4804" t="str">
        <f>anotacoes!L4804</f>
        <v xml:space="preserve"> 00:00:59,888</v>
      </c>
      <c r="J4804" t="str">
        <f>IF(L4804="PAUSE",E4804,IF(anotacoes!G4808=conversao_anotacoes!C4804,conversao_anotacoes!C4804,conversao_anotacoes!D4804))</f>
        <v>MAMMADLI</v>
      </c>
      <c r="K4804" t="str">
        <f t="shared" si="150"/>
        <v>MARIJANOVIC</v>
      </c>
      <c r="L4804" t="str">
        <f>UPPER(anotacoes!H4804)</f>
        <v>DISPLACEMENT</v>
      </c>
      <c r="M4804" t="str">
        <f>IF(OR(L4804="ATTACK",L4804="FINTA"),"&lt;TECNICA&gt;",UPPER(anotacoes!I4804))</f>
        <v>2-3 STEP HESITANT RIGHT</v>
      </c>
      <c r="N4804" t="str">
        <f>IF(OR(L4804="ATTACK",L4804="FINTA"),UPPER(anotacoes!I4804),"")</f>
        <v/>
      </c>
      <c r="O4804" s="6" t="str">
        <f>IF(anotacoes!N4804=0,"",anotacoes!N4804)</f>
        <v/>
      </c>
      <c r="P4804" t="str">
        <f>IF(anotacoes!M4804=0,"",UPPER(anotacoes!M4804))</f>
        <v/>
      </c>
      <c r="Q4804" t="str">
        <f t="shared" si="151"/>
        <v>INSERT INTO CONVERSAO_LUTA_ACAO (cd_conversao, id_luta, sequencia, momento_inicio, momento_fim, quem_faz, quem_sofre, acao_tipo, acao, tecnica, direcao, pontuacao) VALUES (1, 70, 21, TRIM(' 00:00:57,708'), TRIM(' 00:00:59,888'), 'MAMMADLI', 'MARIJANOVIC', 'DISPLACEMENT', '2-3 STEP HESITANT RIGHT', NULL, NULL, NULL)</v>
      </c>
      <c r="R4804" t="s">
        <v>10327</v>
      </c>
    </row>
    <row r="4805" spans="1:18" hidden="1" x14ac:dyDescent="0.25">
      <c r="A4805" s="7">
        <f>anotacoes!D4805</f>
        <v>40780</v>
      </c>
      <c r="B4805" t="str">
        <f>anotacoes!C4805</f>
        <v>WORLD CHAMPIONSHIPS PARIS 2011</v>
      </c>
      <c r="C4805" t="str">
        <f>anotacoes!E4805</f>
        <v>MAMMADLI</v>
      </c>
      <c r="D4805" t="str">
        <f>anotacoes!F4805</f>
        <v>MARIJANOVIC</v>
      </c>
      <c r="E4805" t="s">
        <v>10325</v>
      </c>
      <c r="F4805">
        <f>anotacoes!A4805</f>
        <v>70</v>
      </c>
      <c r="G4805">
        <f>anotacoes!B4805</f>
        <v>22</v>
      </c>
      <c r="H4805" t="str">
        <f>anotacoes!K4805</f>
        <v xml:space="preserve"> 00:00:59,888</v>
      </c>
      <c r="I4805" t="str">
        <f>anotacoes!L4805</f>
        <v xml:space="preserve"> 00:01:42,324</v>
      </c>
      <c r="J4805" t="str">
        <f>IF(L4805="PAUSE",E4805,IF(anotacoes!G4809=conversao_anotacoes!C4805,conversao_anotacoes!C4805,conversao_anotacoes!D4805))</f>
        <v>MAMMADLI</v>
      </c>
      <c r="K4805" t="str">
        <f t="shared" si="150"/>
        <v>MARIJANOVIC</v>
      </c>
      <c r="L4805" t="str">
        <f>UPPER(anotacoes!H4805)</f>
        <v>DISPLACEMENT</v>
      </c>
      <c r="M4805" t="str">
        <f>IF(OR(L4805="ATTACK",L4805="FINTA"),"&lt;TECNICA&gt;",UPPER(anotacoes!I4805))</f>
        <v>TRY TO GRIP WITH CONTACT</v>
      </c>
      <c r="N4805" t="str">
        <f>IF(OR(L4805="ATTACK",L4805="FINTA"),UPPER(anotacoes!I4805),"")</f>
        <v/>
      </c>
      <c r="O4805" s="6" t="str">
        <f>IF(anotacoes!N4805=0,"",anotacoes!N4805)</f>
        <v/>
      </c>
      <c r="P4805" t="str">
        <f>IF(anotacoes!M4805=0,"",UPPER(anotacoes!M4805))</f>
        <v/>
      </c>
      <c r="Q4805" t="str">
        <f t="shared" si="151"/>
        <v>INSERT INTO CONVERSAO_LUTA_ACAO (cd_conversao, id_luta, sequencia, momento_inicio, momento_fim, quem_faz, quem_sofre, acao_tipo, acao, tecnica, direcao, pontuacao) VALUES (1, 70, 22, TRIM(' 00:00:59,888'), TRIM(' 00:01:42,324'), 'MAMMADLI', 'MARIJANOVIC', 'DISPLACEMENT', 'TRY TO GRIP WITH CONTACT', NULL, NULL, NULL)</v>
      </c>
      <c r="R4805" t="s">
        <v>10327</v>
      </c>
    </row>
    <row r="4806" spans="1:18" hidden="1" x14ac:dyDescent="0.25">
      <c r="A4806" s="7">
        <f>anotacoes!D4806</f>
        <v>40780</v>
      </c>
      <c r="B4806" t="str">
        <f>anotacoes!C4806</f>
        <v>WORLD CHAMPIONSHIPS PARIS 2011</v>
      </c>
      <c r="C4806" t="str">
        <f>anotacoes!E4806</f>
        <v>MAMMADLI</v>
      </c>
      <c r="D4806" t="str">
        <f>anotacoes!F4806</f>
        <v>MARIJANOVIC</v>
      </c>
      <c r="E4806" t="s">
        <v>10325</v>
      </c>
      <c r="F4806">
        <f>anotacoes!A4806</f>
        <v>70</v>
      </c>
      <c r="G4806">
        <f>anotacoes!B4806</f>
        <v>23</v>
      </c>
      <c r="H4806" t="str">
        <f>anotacoes!K4806</f>
        <v xml:space="preserve"> 00:01:42,324</v>
      </c>
      <c r="I4806" t="str">
        <f>anotacoes!L4806</f>
        <v xml:space="preserve"> 00:01:45,618</v>
      </c>
      <c r="J4806" t="str">
        <f>IF(L4806="PAUSE",E4806,IF(anotacoes!G4810=conversao_anotacoes!C4806,conversao_anotacoes!C4806,conversao_anotacoes!D4806))</f>
        <v>MAMMADLI</v>
      </c>
      <c r="K4806" t="str">
        <f t="shared" si="150"/>
        <v>MARIJANOVIC</v>
      </c>
      <c r="L4806" t="str">
        <f>UPPER(anotacoes!H4806)</f>
        <v>DISPLACEMENT</v>
      </c>
      <c r="M4806" t="str">
        <f>IF(OR(L4806="ATTACK",L4806="FINTA"),"&lt;TECNICA&gt;",UPPER(anotacoes!I4806))</f>
        <v>CIRCULAR LEFT</v>
      </c>
      <c r="N4806" t="str">
        <f>IF(OR(L4806="ATTACK",L4806="FINTA"),UPPER(anotacoes!I4806),"")</f>
        <v/>
      </c>
      <c r="O4806" s="6" t="str">
        <f>IF(anotacoes!N4806=0,"",anotacoes!N4806)</f>
        <v/>
      </c>
      <c r="P4806" t="str">
        <f>IF(anotacoes!M4806=0,"",UPPER(anotacoes!M4806))</f>
        <v/>
      </c>
      <c r="Q4806" t="str">
        <f t="shared" si="151"/>
        <v>INSERT INTO CONVERSAO_LUTA_ACAO (cd_conversao, id_luta, sequencia, momento_inicio, momento_fim, quem_faz, quem_sofre, acao_tipo, acao, tecnica, direcao, pontuacao) VALUES (1, 70, 23, TRIM(' 00:01:42,324'), TRIM(' 00:01:45,618'), 'MAMMADLI', 'MARIJANOVIC', 'DISPLACEMENT', 'CIRCULAR LEFT', NULL, NULL, NULL)</v>
      </c>
      <c r="R4806" t="s">
        <v>10327</v>
      </c>
    </row>
    <row r="4807" spans="1:18" hidden="1" x14ac:dyDescent="0.25">
      <c r="A4807" s="7">
        <f>anotacoes!D4807</f>
        <v>40780</v>
      </c>
      <c r="B4807" t="str">
        <f>anotacoes!C4807</f>
        <v>WORLD CHAMPIONSHIPS PARIS 2011</v>
      </c>
      <c r="C4807" t="str">
        <f>anotacoes!E4807</f>
        <v>MAMMADLI</v>
      </c>
      <c r="D4807" t="str">
        <f>anotacoes!F4807</f>
        <v>MARIJANOVIC</v>
      </c>
      <c r="E4807" t="s">
        <v>10325</v>
      </c>
      <c r="F4807">
        <f>anotacoes!A4807</f>
        <v>70</v>
      </c>
      <c r="G4807">
        <f>anotacoes!B4807</f>
        <v>24</v>
      </c>
      <c r="H4807" t="str">
        <f>anotacoes!K4807</f>
        <v xml:space="preserve"> 00:01:45,618</v>
      </c>
      <c r="I4807" t="str">
        <f>anotacoes!L4807</f>
        <v xml:space="preserve"> 00:01:47,991</v>
      </c>
      <c r="J4807" t="str">
        <f>IF(L4807="PAUSE",E4807,IF(anotacoes!G4811=conversao_anotacoes!C4807,conversao_anotacoes!C4807,conversao_anotacoes!D4807))</f>
        <v>MAMMADLI</v>
      </c>
      <c r="K4807" t="str">
        <f t="shared" si="150"/>
        <v>MARIJANOVIC</v>
      </c>
      <c r="L4807" t="str">
        <f>UPPER(anotacoes!H4807)</f>
        <v>DISPLACEMENT</v>
      </c>
      <c r="M4807" t="str">
        <f>IF(OR(L4807="ATTACK",L4807="FINTA"),"&lt;TECNICA&gt;",UPPER(anotacoes!I4807))</f>
        <v>2-3 STEP HESITANT RIGHT</v>
      </c>
      <c r="N4807" t="str">
        <f>IF(OR(L4807="ATTACK",L4807="FINTA"),UPPER(anotacoes!I4807),"")</f>
        <v/>
      </c>
      <c r="O4807" s="6" t="str">
        <f>IF(anotacoes!N4807=0,"",anotacoes!N4807)</f>
        <v/>
      </c>
      <c r="P4807" t="str">
        <f>IF(anotacoes!M4807=0,"",UPPER(anotacoes!M4807))</f>
        <v/>
      </c>
      <c r="Q4807" t="str">
        <f t="shared" si="151"/>
        <v>INSERT INTO CONVERSAO_LUTA_ACAO (cd_conversao, id_luta, sequencia, momento_inicio, momento_fim, quem_faz, quem_sofre, acao_tipo, acao, tecnica, direcao, pontuacao) VALUES (1, 70, 24, TRIM(' 00:01:45,618'), TRIM(' 00:01:47,991'), 'MAMMADLI', 'MARIJANOVIC', 'DISPLACEMENT', '2-3 STEP HESITANT RIGHT', NULL, NULL, NULL)</v>
      </c>
      <c r="R4807" t="s">
        <v>10327</v>
      </c>
    </row>
    <row r="4808" spans="1:18" hidden="1" x14ac:dyDescent="0.25">
      <c r="A4808" s="7">
        <f>anotacoes!D4808</f>
        <v>40780</v>
      </c>
      <c r="B4808" t="str">
        <f>anotacoes!C4808</f>
        <v>WORLD CHAMPIONSHIPS PARIS 2011</v>
      </c>
      <c r="C4808" t="str">
        <f>anotacoes!E4808</f>
        <v>MAMMADLI</v>
      </c>
      <c r="D4808" t="str">
        <f>anotacoes!F4808</f>
        <v>MARIJANOVIC</v>
      </c>
      <c r="E4808" t="s">
        <v>10325</v>
      </c>
      <c r="F4808">
        <f>anotacoes!A4808</f>
        <v>70</v>
      </c>
      <c r="G4808">
        <f>anotacoes!B4808</f>
        <v>25</v>
      </c>
      <c r="H4808" t="str">
        <f>anotacoes!K4808</f>
        <v xml:space="preserve"> 00:01:47,991</v>
      </c>
      <c r="I4808" t="str">
        <f>anotacoes!L4808</f>
        <v xml:space="preserve"> 00:01:49,925</v>
      </c>
      <c r="J4808" t="str">
        <f>IF(L4808="PAUSE",E4808,IF(anotacoes!G4812=conversao_anotacoes!C4808,conversao_anotacoes!C4808,conversao_anotacoes!D4808))</f>
        <v>MAMMADLI</v>
      </c>
      <c r="K4808" t="str">
        <f t="shared" si="150"/>
        <v>MARIJANOVIC</v>
      </c>
      <c r="L4808" t="str">
        <f>UPPER(anotacoes!H4808)</f>
        <v>GRIP TIME</v>
      </c>
      <c r="M4808" t="str">
        <f>IF(OR(L4808="ATTACK",L4808="FINTA"),"&lt;TECNICA&gt;",UPPER(anotacoes!I4808))</f>
        <v>LEFT COLLAR</v>
      </c>
      <c r="N4808" t="str">
        <f>IF(OR(L4808="ATTACK",L4808="FINTA"),UPPER(anotacoes!I4808),"")</f>
        <v/>
      </c>
      <c r="O4808" s="6" t="str">
        <f>IF(anotacoes!N4808=0,"",anotacoes!N4808)</f>
        <v/>
      </c>
      <c r="P4808" t="str">
        <f>IF(anotacoes!M4808=0,"",UPPER(anotacoes!M4808))</f>
        <v/>
      </c>
      <c r="Q4808" t="str">
        <f t="shared" si="151"/>
        <v>INSERT INTO CONVERSAO_LUTA_ACAO (cd_conversao, id_luta, sequencia, momento_inicio, momento_fim, quem_faz, quem_sofre, acao_tipo, acao, tecnica, direcao, pontuacao) VALUES (1, 70, 25, TRIM(' 00:01:47,991'), TRIM(' 00:01:49,925'), 'MAMMADLI', 'MARIJANOVIC', 'GRIP TIME', 'LEFT COLLAR', NULL, NULL, NULL)</v>
      </c>
      <c r="R4808" t="s">
        <v>10327</v>
      </c>
    </row>
    <row r="4809" spans="1:18" hidden="1" x14ac:dyDescent="0.25">
      <c r="A4809" s="7">
        <f>anotacoes!D4809</f>
        <v>40780</v>
      </c>
      <c r="B4809" t="str">
        <f>anotacoes!C4809</f>
        <v>WORLD CHAMPIONSHIPS PARIS 2011</v>
      </c>
      <c r="C4809" t="str">
        <f>anotacoes!E4809</f>
        <v>MAMMADLI</v>
      </c>
      <c r="D4809" t="str">
        <f>anotacoes!F4809</f>
        <v>MARIJANOVIC</v>
      </c>
      <c r="E4809" t="s">
        <v>10325</v>
      </c>
      <c r="F4809">
        <f>anotacoes!A4809</f>
        <v>70</v>
      </c>
      <c r="G4809">
        <f>anotacoes!B4809</f>
        <v>26</v>
      </c>
      <c r="H4809" t="str">
        <f>anotacoes!K4809</f>
        <v xml:space="preserve"> 00:01:49,925</v>
      </c>
      <c r="I4809" t="str">
        <f>anotacoes!L4809</f>
        <v xml:space="preserve"> 00:01:51,075</v>
      </c>
      <c r="J4809" t="str">
        <f>IF(L4809="PAUSE",E4809,IF(anotacoes!G4813=conversao_anotacoes!C4809,conversao_anotacoes!C4809,conversao_anotacoes!D4809))</f>
        <v>MAMMADLI</v>
      </c>
      <c r="K4809" t="str">
        <f t="shared" si="150"/>
        <v>MARIJANOVIC</v>
      </c>
      <c r="L4809" t="str">
        <f>UPPER(anotacoes!H4809)</f>
        <v>ATTACK</v>
      </c>
      <c r="M4809" t="str">
        <f>IF(OR(L4809="ATTACK",L4809="FINTA"),"&lt;TECNICA&gt;",UPPER(anotacoes!I4809))</f>
        <v>&lt;TECNICA&gt;</v>
      </c>
      <c r="N4809" t="str">
        <f>IF(OR(L4809="ATTACK",L4809="FINTA"),UPPER(anotacoes!I4809),"")</f>
        <v>KOUCHI GARI</v>
      </c>
      <c r="O4809" s="6">
        <f>IF(anotacoes!N4809=0,"",anotacoes!N4809)</f>
        <v>7</v>
      </c>
      <c r="P4809" t="str">
        <f>IF(anotacoes!M4809=0,"",UPPER(anotacoes!M4809))</f>
        <v/>
      </c>
      <c r="Q4809" t="str">
        <f t="shared" si="151"/>
        <v>INSERT INTO CONVERSAO_LUTA_ACAO (cd_conversao, id_luta, sequencia, momento_inicio, momento_fim, quem_faz, quem_sofre, acao_tipo, acao, tecnica, direcao, pontuacao) VALUES (1, 70, 26, TRIM(' 00:01:49,925'), TRIM(' 00:01:51,075'), 'MAMMADLI', 'MARIJANOVIC', 'ATTACK', '&lt;TECNICA&gt;', 'KOUCHI GARI', 7, NULL)</v>
      </c>
      <c r="R4809" t="s">
        <v>10327</v>
      </c>
    </row>
    <row r="4810" spans="1:18" hidden="1" x14ac:dyDescent="0.25">
      <c r="A4810" s="7">
        <f>anotacoes!D4810</f>
        <v>40780</v>
      </c>
      <c r="B4810" t="str">
        <f>anotacoes!C4810</f>
        <v>WORLD CHAMPIONSHIPS PARIS 2011</v>
      </c>
      <c r="C4810" t="str">
        <f>anotacoes!E4810</f>
        <v>MAMMADLI</v>
      </c>
      <c r="D4810" t="str">
        <f>anotacoes!F4810</f>
        <v>MARIJANOVIC</v>
      </c>
      <c r="E4810" t="s">
        <v>10325</v>
      </c>
      <c r="F4810">
        <f>anotacoes!A4810</f>
        <v>70</v>
      </c>
      <c r="G4810">
        <f>anotacoes!B4810</f>
        <v>27</v>
      </c>
      <c r="H4810" t="str">
        <f>anotacoes!K4810</f>
        <v xml:space="preserve"> 00:01:51,075</v>
      </c>
      <c r="I4810" t="str">
        <f>anotacoes!L4810</f>
        <v xml:space="preserve"> 00:01:53,294</v>
      </c>
      <c r="J4810" t="str">
        <f>IF(L4810="PAUSE",E4810,IF(anotacoes!G4814=conversao_anotacoes!C4810,conversao_anotacoes!C4810,conversao_anotacoes!D4810))</f>
        <v>MAMMADLI</v>
      </c>
      <c r="K4810" t="str">
        <f t="shared" si="150"/>
        <v>MARIJANOVIC</v>
      </c>
      <c r="L4810" t="str">
        <f>UPPER(anotacoes!H4810)</f>
        <v>GRIP TIME</v>
      </c>
      <c r="M4810" t="str">
        <f>IF(OR(L4810="ATTACK",L4810="FINTA"),"&lt;TECNICA&gt;",UPPER(anotacoes!I4810))</f>
        <v>LEFT COLLAR RIGHT SLEEVE</v>
      </c>
      <c r="N4810" t="str">
        <f>IF(OR(L4810="ATTACK",L4810="FINTA"),UPPER(anotacoes!I4810),"")</f>
        <v/>
      </c>
      <c r="O4810" s="6" t="str">
        <f>IF(anotacoes!N4810=0,"",anotacoes!N4810)</f>
        <v/>
      </c>
      <c r="P4810" t="str">
        <f>IF(anotacoes!M4810=0,"",UPPER(anotacoes!M4810))</f>
        <v/>
      </c>
      <c r="Q4810" t="str">
        <f t="shared" si="151"/>
        <v>INSERT INTO CONVERSAO_LUTA_ACAO (cd_conversao, id_luta, sequencia, momento_inicio, momento_fim, quem_faz, quem_sofre, acao_tipo, acao, tecnica, direcao, pontuacao) VALUES (1, 70, 27, TRIM(' 00:01:51,075'), TRIM(' 00:01:53,294'), 'MAMMADLI', 'MARIJANOVIC', 'GRIP TIME', 'LEFT COLLAR RIGHT SLEEVE', NULL, NULL, NULL)</v>
      </c>
      <c r="R4810" t="s">
        <v>10327</v>
      </c>
    </row>
    <row r="4811" spans="1:18" hidden="1" x14ac:dyDescent="0.25">
      <c r="A4811" s="7">
        <f>anotacoes!D4811</f>
        <v>40780</v>
      </c>
      <c r="B4811" t="str">
        <f>anotacoes!C4811</f>
        <v>WORLD CHAMPIONSHIPS PARIS 2011</v>
      </c>
      <c r="C4811" t="str">
        <f>anotacoes!E4811</f>
        <v>MAMMADLI</v>
      </c>
      <c r="D4811" t="str">
        <f>anotacoes!F4811</f>
        <v>MARIJANOVIC</v>
      </c>
      <c r="E4811" t="s">
        <v>10325</v>
      </c>
      <c r="F4811">
        <f>anotacoes!A4811</f>
        <v>70</v>
      </c>
      <c r="G4811">
        <f>anotacoes!B4811</f>
        <v>28</v>
      </c>
      <c r="H4811" t="str">
        <f>anotacoes!K4811</f>
        <v xml:space="preserve"> 00:01:53,294</v>
      </c>
      <c r="I4811" t="str">
        <f>anotacoes!L4811</f>
        <v xml:space="preserve"> 00:01:53,294</v>
      </c>
      <c r="J4811" t="str">
        <f>IF(L4811="PAUSE",E4811,IF(anotacoes!G4815=conversao_anotacoes!C4811,conversao_anotacoes!C4811,conversao_anotacoes!D4811))</f>
        <v>MAMMADLI</v>
      </c>
      <c r="K4811" t="str">
        <f t="shared" si="150"/>
        <v>MARIJANOVIC</v>
      </c>
      <c r="L4811" t="str">
        <f>UPPER(anotacoes!H4811)</f>
        <v>ATTACK</v>
      </c>
      <c r="M4811" t="str">
        <f>IF(OR(L4811="ATTACK",L4811="FINTA"),"&lt;TECNICA&gt;",UPPER(anotacoes!I4811))</f>
        <v>&lt;TECNICA&gt;</v>
      </c>
      <c r="N4811" t="str">
        <f>IF(OR(L4811="ATTACK",L4811="FINTA"),UPPER(anotacoes!I4811),"")</f>
        <v>KOUCHI GARI</v>
      </c>
      <c r="O4811" s="6">
        <f>IF(anotacoes!N4811=0,"",anotacoes!N4811)</f>
        <v>7</v>
      </c>
      <c r="P4811" t="str">
        <f>IF(anotacoes!M4811=0,"",UPPER(anotacoes!M4811))</f>
        <v/>
      </c>
      <c r="Q4811" t="str">
        <f t="shared" si="151"/>
        <v>INSERT INTO CONVERSAO_LUTA_ACAO (cd_conversao, id_luta, sequencia, momento_inicio, momento_fim, quem_faz, quem_sofre, acao_tipo, acao, tecnica, direcao, pontuacao) VALUES (1, 70, 28, TRIM(' 00:01:53,294'), TRIM(' 00:01:53,294'), 'MAMMADLI', 'MARIJANOVIC', 'ATTACK', '&lt;TECNICA&gt;', 'KOUCHI GARI', 7, NULL)</v>
      </c>
      <c r="R4811" t="s">
        <v>10327</v>
      </c>
    </row>
    <row r="4812" spans="1:18" hidden="1" x14ac:dyDescent="0.25">
      <c r="A4812" s="7">
        <f>anotacoes!D4812</f>
        <v>40780</v>
      </c>
      <c r="B4812" t="str">
        <f>anotacoes!C4812</f>
        <v>WORLD CHAMPIONSHIPS PARIS 2011</v>
      </c>
      <c r="C4812" t="str">
        <f>anotacoes!E4812</f>
        <v>MAMMADLI</v>
      </c>
      <c r="D4812" t="str">
        <f>anotacoes!F4812</f>
        <v>MARIJANOVIC</v>
      </c>
      <c r="E4812" t="s">
        <v>10325</v>
      </c>
      <c r="F4812">
        <f>anotacoes!A4812</f>
        <v>70</v>
      </c>
      <c r="G4812">
        <f>anotacoes!B4812</f>
        <v>29</v>
      </c>
      <c r="H4812" t="str">
        <f>anotacoes!K4812</f>
        <v xml:space="preserve"> 00:01:53,294</v>
      </c>
      <c r="I4812" t="str">
        <f>anotacoes!L4812</f>
        <v xml:space="preserve"> 00:01:54,765</v>
      </c>
      <c r="J4812" t="str">
        <f>IF(L4812="PAUSE",E4812,IF(anotacoes!G4816=conversao_anotacoes!C4812,conversao_anotacoes!C4812,conversao_anotacoes!D4812))</f>
        <v>MAMMADLI</v>
      </c>
      <c r="K4812" t="str">
        <f t="shared" si="150"/>
        <v>MARIJANOVIC</v>
      </c>
      <c r="L4812" t="str">
        <f>UPPER(anotacoes!H4812)</f>
        <v>GRIP TIME</v>
      </c>
      <c r="M4812" t="str">
        <f>IF(OR(L4812="ATTACK",L4812="FINTA"),"&lt;TECNICA&gt;",UPPER(anotacoes!I4812))</f>
        <v>LEFT COLLAR RIGHT SLEEVE</v>
      </c>
      <c r="N4812" t="str">
        <f>IF(OR(L4812="ATTACK",L4812="FINTA"),UPPER(anotacoes!I4812),"")</f>
        <v/>
      </c>
      <c r="O4812" s="6" t="str">
        <f>IF(anotacoes!N4812=0,"",anotacoes!N4812)</f>
        <v/>
      </c>
      <c r="P4812" t="str">
        <f>IF(anotacoes!M4812=0,"",UPPER(anotacoes!M4812))</f>
        <v/>
      </c>
      <c r="Q4812" t="str">
        <f t="shared" si="151"/>
        <v>INSERT INTO CONVERSAO_LUTA_ACAO (cd_conversao, id_luta, sequencia, momento_inicio, momento_fim, quem_faz, quem_sofre, acao_tipo, acao, tecnica, direcao, pontuacao) VALUES (1, 70, 29, TRIM(' 00:01:53,294'), TRIM(' 00:01:54,765'), 'MAMMADLI', 'MARIJANOVIC', 'GRIP TIME', 'LEFT COLLAR RIGHT SLEEVE', NULL, NULL, NULL)</v>
      </c>
      <c r="R4812" t="s">
        <v>10327</v>
      </c>
    </row>
    <row r="4813" spans="1:18" hidden="1" x14ac:dyDescent="0.25">
      <c r="A4813" s="7">
        <f>anotacoes!D4813</f>
        <v>40780</v>
      </c>
      <c r="B4813" t="str">
        <f>anotacoes!C4813</f>
        <v>WORLD CHAMPIONSHIPS PARIS 2011</v>
      </c>
      <c r="C4813" t="str">
        <f>anotacoes!E4813</f>
        <v>MAMMADLI</v>
      </c>
      <c r="D4813" t="str">
        <f>anotacoes!F4813</f>
        <v>MARIJANOVIC</v>
      </c>
      <c r="E4813" t="s">
        <v>10325</v>
      </c>
      <c r="F4813">
        <f>anotacoes!A4813</f>
        <v>70</v>
      </c>
      <c r="G4813">
        <f>anotacoes!B4813</f>
        <v>30</v>
      </c>
      <c r="H4813" t="str">
        <f>anotacoes!K4813</f>
        <v xml:space="preserve"> 00:01:54,765</v>
      </c>
      <c r="I4813" t="str">
        <f>anotacoes!L4813</f>
        <v xml:space="preserve"> 00:02:00,659</v>
      </c>
      <c r="J4813" t="str">
        <f>IF(L4813="PAUSE",E4813,IF(anotacoes!G4817=conversao_anotacoes!C4813,conversao_anotacoes!C4813,conversao_anotacoes!D4813))</f>
        <v>&lt;ARBITRO_DESCONHECIDO&gt;</v>
      </c>
      <c r="K4813" t="str">
        <f t="shared" si="150"/>
        <v/>
      </c>
      <c r="L4813" t="str">
        <f>UPPER(anotacoes!H4813)</f>
        <v>PAUSE</v>
      </c>
      <c r="M4813" t="str">
        <f>IF(OR(L4813="ATTACK",L4813="FINTA"),"&lt;TECNICA&gt;",UPPER(anotacoes!I4813))</f>
        <v>&lt;NAO_CLASSIFICADO&gt;</v>
      </c>
      <c r="N4813" t="str">
        <f>IF(OR(L4813="ATTACK",L4813="FINTA"),UPPER(anotacoes!I4813),"")</f>
        <v/>
      </c>
      <c r="O4813" s="6" t="str">
        <f>IF(anotacoes!N4813=0,"",anotacoes!N4813)</f>
        <v/>
      </c>
      <c r="P4813" t="str">
        <f>IF(anotacoes!M4813=0,"",UPPER(anotacoes!M4813))</f>
        <v/>
      </c>
      <c r="Q4813" t="str">
        <f t="shared" si="151"/>
        <v>INSERT INTO CONVERSAO_LUTA_ACAO (cd_conversao, id_luta, sequencia, momento_inicio, momento_fim, quem_faz, quem_sofre, acao_tipo, acao, tecnica, direcao, pontuacao) VALUES (1, 70, 30, TRIM(' 00:01:54,765'), TRIM(' 00:02:00,659'), '&lt;ARBITRO_DESCONHECIDO&gt;', '', 'PAUSE', '&lt;NAO_CLASSIFICADO&gt;', NULL, NULL, NULL)</v>
      </c>
      <c r="R4813" t="s">
        <v>10327</v>
      </c>
    </row>
    <row r="4814" spans="1:18" hidden="1" x14ac:dyDescent="0.25">
      <c r="A4814" s="7">
        <f>anotacoes!D4814</f>
        <v>40780</v>
      </c>
      <c r="B4814" t="str">
        <f>anotacoes!C4814</f>
        <v>WORLD CHAMPIONSHIPS PARIS 2011</v>
      </c>
      <c r="C4814" t="str">
        <f>anotacoes!E4814</f>
        <v>MAMMADLI</v>
      </c>
      <c r="D4814" t="str">
        <f>anotacoes!F4814</f>
        <v>MARIJANOVIC</v>
      </c>
      <c r="E4814" t="s">
        <v>10325</v>
      </c>
      <c r="F4814">
        <f>anotacoes!A4814</f>
        <v>70</v>
      </c>
      <c r="G4814">
        <f>anotacoes!B4814</f>
        <v>31</v>
      </c>
      <c r="H4814" t="str">
        <f>anotacoes!K4814</f>
        <v xml:space="preserve"> 00:02:00,659</v>
      </c>
      <c r="I4814" t="str">
        <f>anotacoes!L4814</f>
        <v xml:space="preserve"> 00:02:03,227</v>
      </c>
      <c r="J4814" t="str">
        <f>IF(L4814="PAUSE",E4814,IF(anotacoes!G4818=conversao_anotacoes!C4814,conversao_anotacoes!C4814,conversao_anotacoes!D4814))</f>
        <v>MAMMADLI</v>
      </c>
      <c r="K4814" t="str">
        <f t="shared" si="150"/>
        <v>MARIJANOVIC</v>
      </c>
      <c r="L4814" t="str">
        <f>UPPER(anotacoes!H4814)</f>
        <v>DISPLACEMENT</v>
      </c>
      <c r="M4814" t="str">
        <f>IF(OR(L4814="ATTACK",L4814="FINTA"),"&lt;TECNICA&gt;",UPPER(anotacoes!I4814))</f>
        <v>CIRCULAR RIGHT</v>
      </c>
      <c r="N4814" t="str">
        <f>IF(OR(L4814="ATTACK",L4814="FINTA"),UPPER(anotacoes!I4814),"")</f>
        <v/>
      </c>
      <c r="O4814" s="6" t="str">
        <f>IF(anotacoes!N4814=0,"",anotacoes!N4814)</f>
        <v/>
      </c>
      <c r="P4814" t="str">
        <f>IF(anotacoes!M4814=0,"",UPPER(anotacoes!M4814))</f>
        <v/>
      </c>
      <c r="Q4814" t="str">
        <f t="shared" si="151"/>
        <v>INSERT INTO CONVERSAO_LUTA_ACAO (cd_conversao, id_luta, sequencia, momento_inicio, momento_fim, quem_faz, quem_sofre, acao_tipo, acao, tecnica, direcao, pontuacao) VALUES (1, 70, 31, TRIM(' 00:02:00,659'), TRIM(' 00:02:03,227'), 'MAMMADLI', 'MARIJANOVIC', 'DISPLACEMENT', 'CIRCULAR RIGHT', NULL, NULL, NULL)</v>
      </c>
      <c r="R4814" t="s">
        <v>10327</v>
      </c>
    </row>
    <row r="4815" spans="1:18" hidden="1" x14ac:dyDescent="0.25">
      <c r="A4815" s="7">
        <f>anotacoes!D4815</f>
        <v>40780</v>
      </c>
      <c r="B4815" t="str">
        <f>anotacoes!C4815</f>
        <v>WORLD CHAMPIONSHIPS PARIS 2011</v>
      </c>
      <c r="C4815" t="str">
        <f>anotacoes!E4815</f>
        <v>MAMMADLI</v>
      </c>
      <c r="D4815" t="str">
        <f>anotacoes!F4815</f>
        <v>MARIJANOVIC</v>
      </c>
      <c r="E4815" t="s">
        <v>10325</v>
      </c>
      <c r="F4815">
        <f>anotacoes!A4815</f>
        <v>70</v>
      </c>
      <c r="G4815">
        <f>anotacoes!B4815</f>
        <v>32</v>
      </c>
      <c r="H4815" t="str">
        <f>anotacoes!K4815</f>
        <v xml:space="preserve"> 00:02:03,227</v>
      </c>
      <c r="I4815" t="str">
        <f>anotacoes!L4815</f>
        <v xml:space="preserve"> 00:02:04,959</v>
      </c>
      <c r="J4815" t="str">
        <f>IF(L4815="PAUSE",E4815,IF(anotacoes!G4819=conversao_anotacoes!C4815,conversao_anotacoes!C4815,conversao_anotacoes!D4815))</f>
        <v>MAMMADLI</v>
      </c>
      <c r="K4815" t="str">
        <f t="shared" si="150"/>
        <v>MARIJANOVIC</v>
      </c>
      <c r="L4815" t="str">
        <f>UPPER(anotacoes!H4815)</f>
        <v>DISPLACEMENT</v>
      </c>
      <c r="M4815" t="str">
        <f>IF(OR(L4815="ATTACK",L4815="FINTA"),"&lt;TECNICA&gt;",UPPER(anotacoes!I4815))</f>
        <v>2-3 STEP HESITANT RIGHT</v>
      </c>
      <c r="N4815" t="str">
        <f>IF(OR(L4815="ATTACK",L4815="FINTA"),UPPER(anotacoes!I4815),"")</f>
        <v/>
      </c>
      <c r="O4815" s="6" t="str">
        <f>IF(anotacoes!N4815=0,"",anotacoes!N4815)</f>
        <v/>
      </c>
      <c r="P4815" t="str">
        <f>IF(anotacoes!M4815=0,"",UPPER(anotacoes!M4815))</f>
        <v/>
      </c>
      <c r="Q4815" t="str">
        <f t="shared" si="151"/>
        <v>INSERT INTO CONVERSAO_LUTA_ACAO (cd_conversao, id_luta, sequencia, momento_inicio, momento_fim, quem_faz, quem_sofre, acao_tipo, acao, tecnica, direcao, pontuacao) VALUES (1, 70, 32, TRIM(' 00:02:03,227'), TRIM(' 00:02:04,959'), 'MAMMADLI', 'MARIJANOVIC', 'DISPLACEMENT', '2-3 STEP HESITANT RIGHT', NULL, NULL, NULL)</v>
      </c>
      <c r="R4815" t="s">
        <v>10327</v>
      </c>
    </row>
    <row r="4816" spans="1:18" hidden="1" x14ac:dyDescent="0.25">
      <c r="A4816" s="7">
        <f>anotacoes!D4816</f>
        <v>40780</v>
      </c>
      <c r="B4816" t="str">
        <f>anotacoes!C4816</f>
        <v>WORLD CHAMPIONSHIPS PARIS 2011</v>
      </c>
      <c r="C4816" t="str">
        <f>anotacoes!E4816</f>
        <v>MAMMADLI</v>
      </c>
      <c r="D4816" t="str">
        <f>anotacoes!F4816</f>
        <v>MARIJANOVIC</v>
      </c>
      <c r="E4816" t="s">
        <v>10325</v>
      </c>
      <c r="F4816">
        <f>anotacoes!A4816</f>
        <v>70</v>
      </c>
      <c r="G4816">
        <f>anotacoes!B4816</f>
        <v>33</v>
      </c>
      <c r="H4816" t="str">
        <f>anotacoes!K4816</f>
        <v xml:space="preserve"> 00:02:04,959</v>
      </c>
      <c r="I4816" t="str">
        <f>anotacoes!L4816</f>
        <v xml:space="preserve"> 00:02:05,836</v>
      </c>
      <c r="J4816" t="str">
        <f>IF(L4816="PAUSE",E4816,IF(anotacoes!G4820=conversao_anotacoes!C4816,conversao_anotacoes!C4816,conversao_anotacoes!D4816))</f>
        <v>MAMMADLI</v>
      </c>
      <c r="K4816" t="str">
        <f t="shared" si="150"/>
        <v>MARIJANOVIC</v>
      </c>
      <c r="L4816" t="str">
        <f>UPPER(anotacoes!H4816)</f>
        <v>GRIP TIME</v>
      </c>
      <c r="M4816" t="str">
        <f>IF(OR(L4816="ATTACK",L4816="FINTA"),"&lt;TECNICA&gt;",UPPER(anotacoes!I4816))</f>
        <v>RIGHT SLEEVE</v>
      </c>
      <c r="N4816" t="str">
        <f>IF(OR(L4816="ATTACK",L4816="FINTA"),UPPER(anotacoes!I4816),"")</f>
        <v/>
      </c>
      <c r="O4816" s="6" t="str">
        <f>IF(anotacoes!N4816=0,"",anotacoes!N4816)</f>
        <v/>
      </c>
      <c r="P4816" t="str">
        <f>IF(anotacoes!M4816=0,"",UPPER(anotacoes!M4816))</f>
        <v/>
      </c>
      <c r="Q4816" t="str">
        <f t="shared" si="151"/>
        <v>INSERT INTO CONVERSAO_LUTA_ACAO (cd_conversao, id_luta, sequencia, momento_inicio, momento_fim, quem_faz, quem_sofre, acao_tipo, acao, tecnica, direcao, pontuacao) VALUES (1, 70, 33, TRIM(' 00:02:04,959'), TRIM(' 00:02:05,836'), 'MAMMADLI', 'MARIJANOVIC', 'GRIP TIME', 'RIGHT SLEEVE', NULL, NULL, NULL)</v>
      </c>
      <c r="R4816" t="s">
        <v>10327</v>
      </c>
    </row>
    <row r="4817" spans="1:18" hidden="1" x14ac:dyDescent="0.25">
      <c r="A4817" s="7">
        <f>anotacoes!D4817</f>
        <v>40780</v>
      </c>
      <c r="B4817" t="str">
        <f>anotacoes!C4817</f>
        <v>WORLD CHAMPIONSHIPS PARIS 2011</v>
      </c>
      <c r="C4817" t="str">
        <f>anotacoes!E4817</f>
        <v>MAMMADLI</v>
      </c>
      <c r="D4817" t="str">
        <f>anotacoes!F4817</f>
        <v>MARIJANOVIC</v>
      </c>
      <c r="E4817" t="s">
        <v>10325</v>
      </c>
      <c r="F4817">
        <f>anotacoes!A4817</f>
        <v>70</v>
      </c>
      <c r="G4817">
        <f>anotacoes!B4817</f>
        <v>34</v>
      </c>
      <c r="H4817" t="str">
        <f>anotacoes!K4817</f>
        <v xml:space="preserve"> 00:02:05,836</v>
      </c>
      <c r="I4817" t="str">
        <f>anotacoes!L4817</f>
        <v xml:space="preserve"> 00:02:06,787</v>
      </c>
      <c r="J4817" t="str">
        <f>IF(L4817="PAUSE",E4817,IF(anotacoes!G4821=conversao_anotacoes!C4817,conversao_anotacoes!C4817,conversao_anotacoes!D4817))</f>
        <v>MAMMADLI</v>
      </c>
      <c r="K4817" t="str">
        <f t="shared" si="150"/>
        <v>MARIJANOVIC</v>
      </c>
      <c r="L4817" t="str">
        <f>UPPER(anotacoes!H4817)</f>
        <v>DEFENSE</v>
      </c>
      <c r="M4817" t="str">
        <f>IF(OR(L4817="ATTACK",L4817="FINTA"),"&lt;TECNICA&gt;",UPPER(anotacoes!I4817))</f>
        <v>TAE-SABAKI LEFT INCLINED</v>
      </c>
      <c r="N4817" t="str">
        <f>IF(OR(L4817="ATTACK",L4817="FINTA"),UPPER(anotacoes!I4817),"")</f>
        <v/>
      </c>
      <c r="O4817" s="6" t="str">
        <f>IF(anotacoes!N4817=0,"",anotacoes!N4817)</f>
        <v/>
      </c>
      <c r="P4817" t="str">
        <f>IF(anotacoes!M4817=0,"",UPPER(anotacoes!M4817))</f>
        <v/>
      </c>
      <c r="Q4817" t="str">
        <f t="shared" si="151"/>
        <v>INSERT INTO CONVERSAO_LUTA_ACAO (cd_conversao, id_luta, sequencia, momento_inicio, momento_fim, quem_faz, quem_sofre, acao_tipo, acao, tecnica, direcao, pontuacao) VALUES (1, 70, 34, TRIM(' 00:02:05,836'), TRIM(' 00:02:06,787'), 'MAMMADLI', 'MARIJANOVIC', 'DEFENSE', 'TAE-SABAKI LEFT INCLINED', NULL, NULL, NULL)</v>
      </c>
      <c r="R4817" t="s">
        <v>10327</v>
      </c>
    </row>
    <row r="4818" spans="1:18" hidden="1" x14ac:dyDescent="0.25">
      <c r="A4818" s="7">
        <f>anotacoes!D4818</f>
        <v>40780</v>
      </c>
      <c r="B4818" t="str">
        <f>anotacoes!C4818</f>
        <v>WORLD CHAMPIONSHIPS PARIS 2011</v>
      </c>
      <c r="C4818" t="str">
        <f>anotacoes!E4818</f>
        <v>MAMMADLI</v>
      </c>
      <c r="D4818" t="str">
        <f>anotacoes!F4818</f>
        <v>MARIJANOVIC</v>
      </c>
      <c r="E4818" t="s">
        <v>10325</v>
      </c>
      <c r="F4818">
        <f>anotacoes!A4818</f>
        <v>70</v>
      </c>
      <c r="G4818">
        <f>anotacoes!B4818</f>
        <v>35</v>
      </c>
      <c r="H4818" t="str">
        <f>anotacoes!K4818</f>
        <v xml:space="preserve"> 00:02:06,787</v>
      </c>
      <c r="I4818" t="str">
        <f>anotacoes!L4818</f>
        <v xml:space="preserve"> 00:02:08,319</v>
      </c>
      <c r="J4818" t="str">
        <f>IF(L4818="PAUSE",E4818,IF(anotacoes!G4822=conversao_anotacoes!C4818,conversao_anotacoes!C4818,conversao_anotacoes!D4818))</f>
        <v>MAMMADLI</v>
      </c>
      <c r="K4818" t="str">
        <f t="shared" si="150"/>
        <v>MARIJANOVIC</v>
      </c>
      <c r="L4818" t="str">
        <f>UPPER(anotacoes!H4818)</f>
        <v>TRANSITION</v>
      </c>
      <c r="M4818" t="str">
        <f>IF(OR(L4818="ATTACK",L4818="FINTA"),"&lt;TECNICA&gt;",UPPER(anotacoes!I4818))</f>
        <v>WITHOUT ATTACK</v>
      </c>
      <c r="N4818" t="str">
        <f>IF(OR(L4818="ATTACK",L4818="FINTA"),UPPER(anotacoes!I4818),"")</f>
        <v/>
      </c>
      <c r="O4818" s="6" t="str">
        <f>IF(anotacoes!N4818=0,"",anotacoes!N4818)</f>
        <v/>
      </c>
      <c r="P4818" t="str">
        <f>IF(anotacoes!M4818=0,"",UPPER(anotacoes!M4818))</f>
        <v/>
      </c>
      <c r="Q4818" t="str">
        <f t="shared" si="151"/>
        <v>INSERT INTO CONVERSAO_LUTA_ACAO (cd_conversao, id_luta, sequencia, momento_inicio, momento_fim, quem_faz, quem_sofre, acao_tipo, acao, tecnica, direcao, pontuacao) VALUES (1, 70, 35, TRIM(' 00:02:06,787'), TRIM(' 00:02:08,319'), 'MAMMADLI', 'MARIJANOVIC', 'TRANSITION', 'WITHOUT ATTACK', NULL, NULL, NULL)</v>
      </c>
      <c r="R4818" t="s">
        <v>10327</v>
      </c>
    </row>
    <row r="4819" spans="1:18" hidden="1" x14ac:dyDescent="0.25">
      <c r="A4819" s="7">
        <f>anotacoes!D4819</f>
        <v>40780</v>
      </c>
      <c r="B4819" t="str">
        <f>anotacoes!C4819</f>
        <v>WORLD CHAMPIONSHIPS PARIS 2011</v>
      </c>
      <c r="C4819" t="str">
        <f>anotacoes!E4819</f>
        <v>MAMMADLI</v>
      </c>
      <c r="D4819" t="str">
        <f>anotacoes!F4819</f>
        <v>MARIJANOVIC</v>
      </c>
      <c r="E4819" t="s">
        <v>10325</v>
      </c>
      <c r="F4819">
        <f>anotacoes!A4819</f>
        <v>70</v>
      </c>
      <c r="G4819">
        <f>anotacoes!B4819</f>
        <v>36</v>
      </c>
      <c r="H4819" t="str">
        <f>anotacoes!K4819</f>
        <v xml:space="preserve"> 00:02:08,569</v>
      </c>
      <c r="I4819" t="str">
        <f>anotacoes!L4819</f>
        <v xml:space="preserve"> 00:02:12,799</v>
      </c>
      <c r="J4819" t="str">
        <f>IF(L4819="PAUSE",E4819,IF(anotacoes!G4823=conversao_anotacoes!C4819,conversao_anotacoes!C4819,conversao_anotacoes!D4819))</f>
        <v>&lt;ARBITRO_DESCONHECIDO&gt;</v>
      </c>
      <c r="K4819" t="str">
        <f t="shared" si="150"/>
        <v/>
      </c>
      <c r="L4819" t="str">
        <f>UPPER(anotacoes!H4819)</f>
        <v>PAUSE</v>
      </c>
      <c r="M4819" t="str">
        <f>IF(OR(L4819="ATTACK",L4819="FINTA"),"&lt;TECNICA&gt;",UPPER(anotacoes!I4819))</f>
        <v>&lt;NAO_CLASSIFICADO&gt;</v>
      </c>
      <c r="N4819" t="str">
        <f>IF(OR(L4819="ATTACK",L4819="FINTA"),UPPER(anotacoes!I4819),"")</f>
        <v/>
      </c>
      <c r="O4819" s="6" t="str">
        <f>IF(anotacoes!N4819=0,"",anotacoes!N4819)</f>
        <v/>
      </c>
      <c r="P4819" t="str">
        <f>IF(anotacoes!M4819=0,"",UPPER(anotacoes!M4819))</f>
        <v/>
      </c>
      <c r="Q4819" t="str">
        <f t="shared" si="151"/>
        <v>INSERT INTO CONVERSAO_LUTA_ACAO (cd_conversao, id_luta, sequencia, momento_inicio, momento_fim, quem_faz, quem_sofre, acao_tipo, acao, tecnica, direcao, pontuacao) VALUES (1, 70, 36, TRIM(' 00:02:08,569'), TRIM(' 00:02:12,799'), '&lt;ARBITRO_DESCONHECIDO&gt;', '', 'PAUSE', '&lt;NAO_CLASSIFICADO&gt;', NULL, NULL, NULL)</v>
      </c>
      <c r="R4819" t="s">
        <v>10327</v>
      </c>
    </row>
    <row r="4820" spans="1:18" hidden="1" x14ac:dyDescent="0.25">
      <c r="A4820" s="7">
        <f>anotacoes!D4820</f>
        <v>40780</v>
      </c>
      <c r="B4820" t="str">
        <f>anotacoes!C4820</f>
        <v>WORLD CHAMPIONSHIPS PARIS 2011</v>
      </c>
      <c r="C4820" t="str">
        <f>anotacoes!E4820</f>
        <v>MAMMADLI</v>
      </c>
      <c r="D4820" t="str">
        <f>anotacoes!F4820</f>
        <v>MARIJANOVIC</v>
      </c>
      <c r="E4820" t="s">
        <v>10325</v>
      </c>
      <c r="F4820">
        <f>anotacoes!A4820</f>
        <v>70</v>
      </c>
      <c r="G4820">
        <f>anotacoes!B4820</f>
        <v>37</v>
      </c>
      <c r="H4820" t="str">
        <f>anotacoes!K4820</f>
        <v xml:space="preserve"> 00:02:12,799</v>
      </c>
      <c r="I4820" t="str">
        <f>anotacoes!L4820</f>
        <v xml:space="preserve"> 00:02:15,560</v>
      </c>
      <c r="J4820" t="str">
        <f>IF(L4820="PAUSE",E4820,IF(anotacoes!G4824=conversao_anotacoes!C4820,conversao_anotacoes!C4820,conversao_anotacoes!D4820))</f>
        <v>MAMMADLI</v>
      </c>
      <c r="K4820" t="str">
        <f t="shared" si="150"/>
        <v>MARIJANOVIC</v>
      </c>
      <c r="L4820" t="str">
        <f>UPPER(anotacoes!H4820)</f>
        <v>DISPLACEMENT</v>
      </c>
      <c r="M4820" t="str">
        <f>IF(OR(L4820="ATTACK",L4820="FINTA"),"&lt;TECNICA&gt;",UPPER(anotacoes!I4820))</f>
        <v>CIRCULAR LEFT</v>
      </c>
      <c r="N4820" t="str">
        <f>IF(OR(L4820="ATTACK",L4820="FINTA"),UPPER(anotacoes!I4820),"")</f>
        <v/>
      </c>
      <c r="O4820" s="6" t="str">
        <f>IF(anotacoes!N4820=0,"",anotacoes!N4820)</f>
        <v/>
      </c>
      <c r="P4820" t="str">
        <f>IF(anotacoes!M4820=0,"",UPPER(anotacoes!M4820))</f>
        <v/>
      </c>
      <c r="Q4820" t="str">
        <f t="shared" si="151"/>
        <v>INSERT INTO CONVERSAO_LUTA_ACAO (cd_conversao, id_luta, sequencia, momento_inicio, momento_fim, quem_faz, quem_sofre, acao_tipo, acao, tecnica, direcao, pontuacao) VALUES (1, 70, 37, TRIM(' 00:02:12,799'), TRIM(' 00:02:15,560'), 'MAMMADLI', 'MARIJANOVIC', 'DISPLACEMENT', 'CIRCULAR LEFT', NULL, NULL, NULL)</v>
      </c>
      <c r="R4820" t="s">
        <v>10327</v>
      </c>
    </row>
    <row r="4821" spans="1:18" hidden="1" x14ac:dyDescent="0.25">
      <c r="A4821" s="7">
        <f>anotacoes!D4821</f>
        <v>40780</v>
      </c>
      <c r="B4821" t="str">
        <f>anotacoes!C4821</f>
        <v>WORLD CHAMPIONSHIPS PARIS 2011</v>
      </c>
      <c r="C4821" t="str">
        <f>anotacoes!E4821</f>
        <v>MAMMADLI</v>
      </c>
      <c r="D4821" t="str">
        <f>anotacoes!F4821</f>
        <v>MARIJANOVIC</v>
      </c>
      <c r="E4821" t="s">
        <v>10325</v>
      </c>
      <c r="F4821">
        <f>anotacoes!A4821</f>
        <v>70</v>
      </c>
      <c r="G4821">
        <f>anotacoes!B4821</f>
        <v>38</v>
      </c>
      <c r="H4821" t="str">
        <f>anotacoes!K4821</f>
        <v xml:space="preserve"> 00:02:15,560</v>
      </c>
      <c r="I4821" t="str">
        <f>anotacoes!L4821</f>
        <v xml:space="preserve"> 00:02:19,541</v>
      </c>
      <c r="J4821" t="str">
        <f>IF(L4821="PAUSE",E4821,IF(anotacoes!G4825=conversao_anotacoes!C4821,conversao_anotacoes!C4821,conversao_anotacoes!D4821))</f>
        <v>MAMMADLI</v>
      </c>
      <c r="K4821" t="str">
        <f t="shared" si="150"/>
        <v>MARIJANOVIC</v>
      </c>
      <c r="L4821" t="str">
        <f>UPPER(anotacoes!H4821)</f>
        <v>DISPLACEMENT</v>
      </c>
      <c r="M4821" t="str">
        <f>IF(OR(L4821="ATTACK",L4821="FINTA"),"&lt;TECNICA&gt;",UPPER(anotacoes!I4821))</f>
        <v>2-3 STEP HESITANT RIGHT</v>
      </c>
      <c r="N4821" t="str">
        <f>IF(OR(L4821="ATTACK",L4821="FINTA"),UPPER(anotacoes!I4821),"")</f>
        <v/>
      </c>
      <c r="O4821" s="6" t="str">
        <f>IF(anotacoes!N4821=0,"",anotacoes!N4821)</f>
        <v/>
      </c>
      <c r="P4821" t="str">
        <f>IF(anotacoes!M4821=0,"",UPPER(anotacoes!M4821))</f>
        <v/>
      </c>
      <c r="Q4821" t="str">
        <f t="shared" si="151"/>
        <v>INSERT INTO CONVERSAO_LUTA_ACAO (cd_conversao, id_luta, sequencia, momento_inicio, momento_fim, quem_faz, quem_sofre, acao_tipo, acao, tecnica, direcao, pontuacao) VALUES (1, 70, 38, TRIM(' 00:02:15,560'), TRIM(' 00:02:19,541'), 'MAMMADLI', 'MARIJANOVIC', 'DISPLACEMENT', '2-3 STEP HESITANT RIGHT', NULL, NULL, NULL)</v>
      </c>
      <c r="R4821" t="s">
        <v>10327</v>
      </c>
    </row>
    <row r="4822" spans="1:18" hidden="1" x14ac:dyDescent="0.25">
      <c r="A4822" s="7">
        <f>anotacoes!D4822</f>
        <v>40780</v>
      </c>
      <c r="B4822" t="str">
        <f>anotacoes!C4822</f>
        <v>WORLD CHAMPIONSHIPS PARIS 2011</v>
      </c>
      <c r="C4822" t="str">
        <f>anotacoes!E4822</f>
        <v>MAMMADLI</v>
      </c>
      <c r="D4822" t="str">
        <f>anotacoes!F4822</f>
        <v>MARIJANOVIC</v>
      </c>
      <c r="E4822" t="s">
        <v>10325</v>
      </c>
      <c r="F4822">
        <f>anotacoes!A4822</f>
        <v>70</v>
      </c>
      <c r="G4822">
        <f>anotacoes!B4822</f>
        <v>39</v>
      </c>
      <c r="H4822" t="str">
        <f>anotacoes!K4822</f>
        <v xml:space="preserve"> 00:02:19,541</v>
      </c>
      <c r="I4822" t="str">
        <f>anotacoes!L4822</f>
        <v xml:space="preserve"> 00:02:20,753</v>
      </c>
      <c r="J4822" t="str">
        <f>IF(L4822="PAUSE",E4822,IF(anotacoes!G4826=conversao_anotacoes!C4822,conversao_anotacoes!C4822,conversao_anotacoes!D4822))</f>
        <v>MAMMADLI</v>
      </c>
      <c r="K4822" t="str">
        <f t="shared" si="150"/>
        <v>MARIJANOVIC</v>
      </c>
      <c r="L4822" t="str">
        <f>UPPER(anotacoes!H4822)</f>
        <v>DISPLACEMENT</v>
      </c>
      <c r="M4822" t="str">
        <f>IF(OR(L4822="ATTACK",L4822="FINTA"),"&lt;TECNICA&gt;",UPPER(anotacoes!I4822))</f>
        <v>2-3 STEP HESITANT LEFT</v>
      </c>
      <c r="N4822" t="str">
        <f>IF(OR(L4822="ATTACK",L4822="FINTA"),UPPER(anotacoes!I4822),"")</f>
        <v/>
      </c>
      <c r="O4822" s="6" t="str">
        <f>IF(anotacoes!N4822=0,"",anotacoes!N4822)</f>
        <v/>
      </c>
      <c r="P4822" t="str">
        <f>IF(anotacoes!M4822=0,"",UPPER(anotacoes!M4822))</f>
        <v/>
      </c>
      <c r="Q4822" t="str">
        <f t="shared" si="151"/>
        <v>INSERT INTO CONVERSAO_LUTA_ACAO (cd_conversao, id_luta, sequencia, momento_inicio, momento_fim, quem_faz, quem_sofre, acao_tipo, acao, tecnica, direcao, pontuacao) VALUES (1, 70, 39, TRIM(' 00:02:19,541'), TRIM(' 00:02:20,753'), 'MAMMADLI', 'MARIJANOVIC', 'DISPLACEMENT', '2-3 STEP HESITANT LEFT', NULL, NULL, NULL)</v>
      </c>
      <c r="R4822" t="s">
        <v>10327</v>
      </c>
    </row>
    <row r="4823" spans="1:18" hidden="1" x14ac:dyDescent="0.25">
      <c r="A4823" s="7">
        <f>anotacoes!D4823</f>
        <v>40780</v>
      </c>
      <c r="B4823" t="str">
        <f>anotacoes!C4823</f>
        <v>WORLD CHAMPIONSHIPS PARIS 2011</v>
      </c>
      <c r="C4823" t="str">
        <f>anotacoes!E4823</f>
        <v>MAMMADLI</v>
      </c>
      <c r="D4823" t="str">
        <f>anotacoes!F4823</f>
        <v>MARIJANOVIC</v>
      </c>
      <c r="E4823" t="s">
        <v>10325</v>
      </c>
      <c r="F4823">
        <f>anotacoes!A4823</f>
        <v>70</v>
      </c>
      <c r="G4823">
        <f>anotacoes!B4823</f>
        <v>40</v>
      </c>
      <c r="H4823" t="str">
        <f>anotacoes!K4823</f>
        <v xml:space="preserve"> 00:02:20,753</v>
      </c>
      <c r="I4823" t="str">
        <f>anotacoes!L4823</f>
        <v xml:space="preserve"> 00:02:25,642</v>
      </c>
      <c r="J4823" t="str">
        <f>IF(L4823="PAUSE",E4823,IF(anotacoes!G4827=conversao_anotacoes!C4823,conversao_anotacoes!C4823,conversao_anotacoes!D4823))</f>
        <v>MAMMADLI</v>
      </c>
      <c r="K4823" t="str">
        <f t="shared" si="150"/>
        <v>MARIJANOVIC</v>
      </c>
      <c r="L4823" t="str">
        <f>UPPER(anotacoes!H4823)</f>
        <v>GRIP TIME</v>
      </c>
      <c r="M4823" t="str">
        <f>IF(OR(L4823="ATTACK",L4823="FINTA"),"&lt;TECNICA&gt;",UPPER(anotacoes!I4823))</f>
        <v>LEFT COLLAR RIGHT SLEEVE</v>
      </c>
      <c r="N4823" t="str">
        <f>IF(OR(L4823="ATTACK",L4823="FINTA"),UPPER(anotacoes!I4823),"")</f>
        <v/>
      </c>
      <c r="O4823" s="6" t="str">
        <f>IF(anotacoes!N4823=0,"",anotacoes!N4823)</f>
        <v/>
      </c>
      <c r="P4823" t="str">
        <f>IF(anotacoes!M4823=0,"",UPPER(anotacoes!M4823))</f>
        <v/>
      </c>
      <c r="Q4823" t="str">
        <f t="shared" si="151"/>
        <v>INSERT INTO CONVERSAO_LUTA_ACAO (cd_conversao, id_luta, sequencia, momento_inicio, momento_fim, quem_faz, quem_sofre, acao_tipo, acao, tecnica, direcao, pontuacao) VALUES (1, 70, 40, TRIM(' 00:02:20,753'), TRIM(' 00:02:25,642'), 'MAMMADLI', 'MARIJANOVIC', 'GRIP TIME', 'LEFT COLLAR RIGHT SLEEVE', NULL, NULL, NULL)</v>
      </c>
      <c r="R4823" t="s">
        <v>10327</v>
      </c>
    </row>
    <row r="4824" spans="1:18" hidden="1" x14ac:dyDescent="0.25">
      <c r="A4824" s="7">
        <f>anotacoes!D4824</f>
        <v>40780</v>
      </c>
      <c r="B4824" t="str">
        <f>anotacoes!C4824</f>
        <v>WORLD CHAMPIONSHIPS PARIS 2011</v>
      </c>
      <c r="C4824" t="str">
        <f>anotacoes!E4824</f>
        <v>MAMMADLI</v>
      </c>
      <c r="D4824" t="str">
        <f>anotacoes!F4824</f>
        <v>MARIJANOVIC</v>
      </c>
      <c r="E4824" t="s">
        <v>10325</v>
      </c>
      <c r="F4824">
        <f>anotacoes!A4824</f>
        <v>70</v>
      </c>
      <c r="G4824">
        <f>anotacoes!B4824</f>
        <v>41</v>
      </c>
      <c r="H4824" t="str">
        <f>anotacoes!K4824</f>
        <v xml:space="preserve"> 00:02:25,809</v>
      </c>
      <c r="I4824" t="str">
        <f>anotacoes!L4824</f>
        <v xml:space="preserve"> 00:02:34,234</v>
      </c>
      <c r="J4824" t="str">
        <f>IF(L4824="PAUSE",E4824,IF(anotacoes!G4828=conversao_anotacoes!C4824,conversao_anotacoes!C4824,conversao_anotacoes!D4824))</f>
        <v>&lt;ARBITRO_DESCONHECIDO&gt;</v>
      </c>
      <c r="K4824" t="str">
        <f t="shared" si="150"/>
        <v/>
      </c>
      <c r="L4824" t="str">
        <f>UPPER(anotacoes!H4824)</f>
        <v>PAUSE</v>
      </c>
      <c r="M4824" t="str">
        <f>IF(OR(L4824="ATTACK",L4824="FINTA"),"&lt;TECNICA&gt;",UPPER(anotacoes!I4824))</f>
        <v>&lt;NAO_CLASSIFICADO&gt;</v>
      </c>
      <c r="N4824" t="str">
        <f>IF(OR(L4824="ATTACK",L4824="FINTA"),UPPER(anotacoes!I4824),"")</f>
        <v/>
      </c>
      <c r="O4824" s="6" t="str">
        <f>IF(anotacoes!N4824=0,"",anotacoes!N4824)</f>
        <v/>
      </c>
      <c r="P4824" t="str">
        <f>IF(anotacoes!M4824=0,"",UPPER(anotacoes!M4824))</f>
        <v/>
      </c>
      <c r="Q4824" t="str">
        <f t="shared" si="151"/>
        <v>INSERT INTO CONVERSAO_LUTA_ACAO (cd_conversao, id_luta, sequencia, momento_inicio, momento_fim, quem_faz, quem_sofre, acao_tipo, acao, tecnica, direcao, pontuacao) VALUES (1, 70, 41, TRIM(' 00:02:25,809'), TRIM(' 00:02:34,234'), '&lt;ARBITRO_DESCONHECIDO&gt;', '', 'PAUSE', '&lt;NAO_CLASSIFICADO&gt;', NULL, NULL, NULL)</v>
      </c>
      <c r="R4824" t="s">
        <v>10327</v>
      </c>
    </row>
    <row r="4825" spans="1:18" hidden="1" x14ac:dyDescent="0.25">
      <c r="A4825" s="7">
        <f>anotacoes!D4825</f>
        <v>40780</v>
      </c>
      <c r="B4825" t="str">
        <f>anotacoes!C4825</f>
        <v>WORLD CHAMPIONSHIPS PARIS 2011</v>
      </c>
      <c r="C4825" t="str">
        <f>anotacoes!E4825</f>
        <v>MAMMADLI</v>
      </c>
      <c r="D4825" t="str">
        <f>anotacoes!F4825</f>
        <v>MARIJANOVIC</v>
      </c>
      <c r="E4825" t="s">
        <v>10325</v>
      </c>
      <c r="F4825">
        <f>anotacoes!A4825</f>
        <v>70</v>
      </c>
      <c r="G4825">
        <f>anotacoes!B4825</f>
        <v>42</v>
      </c>
      <c r="H4825" t="str">
        <f>anotacoes!K4825</f>
        <v xml:space="preserve"> 00:02:34,393</v>
      </c>
      <c r="I4825" t="str">
        <f>anotacoes!L4825</f>
        <v xml:space="preserve"> 00:02:36,836</v>
      </c>
      <c r="J4825" t="str">
        <f>IF(L4825="PAUSE",E4825,IF(anotacoes!G4829=conversao_anotacoes!C4825,conversao_anotacoes!C4825,conversao_anotacoes!D4825))</f>
        <v>MAMMADLI</v>
      </c>
      <c r="K4825" t="str">
        <f t="shared" si="150"/>
        <v>MARIJANOVIC</v>
      </c>
      <c r="L4825" t="str">
        <f>UPPER(anotacoes!H4825)</f>
        <v>DISPLACEMENT</v>
      </c>
      <c r="M4825" t="str">
        <f>IF(OR(L4825="ATTACK",L4825="FINTA"),"&lt;TECNICA&gt;",UPPER(anotacoes!I4825))</f>
        <v>CIRCULAR LEFT</v>
      </c>
      <c r="N4825" t="str">
        <f>IF(OR(L4825="ATTACK",L4825="FINTA"),UPPER(anotacoes!I4825),"")</f>
        <v/>
      </c>
      <c r="O4825" s="6" t="str">
        <f>IF(anotacoes!N4825=0,"",anotacoes!N4825)</f>
        <v/>
      </c>
      <c r="P4825" t="str">
        <f>IF(anotacoes!M4825=0,"",UPPER(anotacoes!M4825))</f>
        <v/>
      </c>
      <c r="Q4825" t="str">
        <f t="shared" si="151"/>
        <v>INSERT INTO CONVERSAO_LUTA_ACAO (cd_conversao, id_luta, sequencia, momento_inicio, momento_fim, quem_faz, quem_sofre, acao_tipo, acao, tecnica, direcao, pontuacao) VALUES (1, 70, 42, TRIM(' 00:02:34,393'), TRIM(' 00:02:36,836'), 'MAMMADLI', 'MARIJANOVIC', 'DISPLACEMENT', 'CIRCULAR LEFT', NULL, NULL, NULL)</v>
      </c>
      <c r="R4825" t="s">
        <v>10327</v>
      </c>
    </row>
    <row r="4826" spans="1:18" hidden="1" x14ac:dyDescent="0.25">
      <c r="A4826" s="7">
        <f>anotacoes!D4826</f>
        <v>40780</v>
      </c>
      <c r="B4826" t="str">
        <f>anotacoes!C4826</f>
        <v>WORLD CHAMPIONSHIPS PARIS 2011</v>
      </c>
      <c r="C4826" t="str">
        <f>anotacoes!E4826</f>
        <v>MAMMADLI</v>
      </c>
      <c r="D4826" t="str">
        <f>anotacoes!F4826</f>
        <v>MARIJANOVIC</v>
      </c>
      <c r="E4826" t="s">
        <v>10325</v>
      </c>
      <c r="F4826">
        <f>anotacoes!A4826</f>
        <v>70</v>
      </c>
      <c r="G4826">
        <f>anotacoes!B4826</f>
        <v>43</v>
      </c>
      <c r="H4826" t="str">
        <f>anotacoes!K4826</f>
        <v xml:space="preserve"> 00:02:36,836</v>
      </c>
      <c r="I4826" t="str">
        <f>anotacoes!L4826</f>
        <v xml:space="preserve"> 00:03:22,478</v>
      </c>
      <c r="J4826" t="str">
        <f>IF(L4826="PAUSE",E4826,IF(anotacoes!G4830=conversao_anotacoes!C4826,conversao_anotacoes!C4826,conversao_anotacoes!D4826))</f>
        <v>MAMMADLI</v>
      </c>
      <c r="K4826" t="str">
        <f t="shared" si="150"/>
        <v>MARIJANOVIC</v>
      </c>
      <c r="L4826" t="str">
        <f>UPPER(anotacoes!H4826)</f>
        <v>DISPLACEMENT</v>
      </c>
      <c r="M4826" t="str">
        <f>IF(OR(L4826="ATTACK",L4826="FINTA"),"&lt;TECNICA&gt;",UPPER(anotacoes!I4826))</f>
        <v>2-3 STEP HESITANT RIGHT</v>
      </c>
      <c r="N4826" t="str">
        <f>IF(OR(L4826="ATTACK",L4826="FINTA"),UPPER(anotacoes!I4826),"")</f>
        <v/>
      </c>
      <c r="O4826" s="6" t="str">
        <f>IF(anotacoes!N4826=0,"",anotacoes!N4826)</f>
        <v/>
      </c>
      <c r="P4826" t="str">
        <f>IF(anotacoes!M4826=0,"",UPPER(anotacoes!M4826))</f>
        <v/>
      </c>
      <c r="Q4826" t="str">
        <f t="shared" si="151"/>
        <v>INSERT INTO CONVERSAO_LUTA_ACAO (cd_conversao, id_luta, sequencia, momento_inicio, momento_fim, quem_faz, quem_sofre, acao_tipo, acao, tecnica, direcao, pontuacao) VALUES (1, 70, 43, TRIM(' 00:02:36,836'), TRIM(' 00:03:22,478'), 'MAMMADLI', 'MARIJANOVIC', 'DISPLACEMENT', '2-3 STEP HESITANT RIGHT', NULL, NULL, NULL)</v>
      </c>
      <c r="R4826" t="s">
        <v>10327</v>
      </c>
    </row>
    <row r="4827" spans="1:18" hidden="1" x14ac:dyDescent="0.25">
      <c r="A4827" s="7">
        <f>anotacoes!D4827</f>
        <v>40780</v>
      </c>
      <c r="B4827" t="str">
        <f>anotacoes!C4827</f>
        <v>WORLD CHAMPIONSHIPS PARIS 2011</v>
      </c>
      <c r="C4827" t="str">
        <f>anotacoes!E4827</f>
        <v>MAMMADLI</v>
      </c>
      <c r="D4827" t="str">
        <f>anotacoes!F4827</f>
        <v>MARIJANOVIC</v>
      </c>
      <c r="E4827" t="s">
        <v>10325</v>
      </c>
      <c r="F4827">
        <f>anotacoes!A4827</f>
        <v>70</v>
      </c>
      <c r="G4827">
        <f>anotacoes!B4827</f>
        <v>44</v>
      </c>
      <c r="H4827" t="str">
        <f>anotacoes!K4827</f>
        <v xml:space="preserve"> 00:03:22,478</v>
      </c>
      <c r="I4827" t="str">
        <f>anotacoes!L4827</f>
        <v xml:space="preserve"> 00:03:27,564</v>
      </c>
      <c r="J4827" t="str">
        <f>IF(L4827="PAUSE",E4827,IF(anotacoes!G4831=conversao_anotacoes!C4827,conversao_anotacoes!C4827,conversao_anotacoes!D4827))</f>
        <v>MAMMADLI</v>
      </c>
      <c r="K4827" t="str">
        <f t="shared" si="150"/>
        <v>MARIJANOVIC</v>
      </c>
      <c r="L4827" t="str">
        <f>UPPER(anotacoes!H4827)</f>
        <v>GRIP TIME</v>
      </c>
      <c r="M4827" t="str">
        <f>IF(OR(L4827="ATTACK",L4827="FINTA"),"&lt;TECNICA&gt;",UPPER(anotacoes!I4827))</f>
        <v>LEFT COLLAR RIGHT SLEEVE</v>
      </c>
      <c r="N4827" t="str">
        <f>IF(OR(L4827="ATTACK",L4827="FINTA"),UPPER(anotacoes!I4827),"")</f>
        <v/>
      </c>
      <c r="O4827" s="6" t="str">
        <f>IF(anotacoes!N4827=0,"",anotacoes!N4827)</f>
        <v/>
      </c>
      <c r="P4827" t="str">
        <f>IF(anotacoes!M4827=0,"",UPPER(anotacoes!M4827))</f>
        <v/>
      </c>
      <c r="Q4827" t="str">
        <f t="shared" si="151"/>
        <v>INSERT INTO CONVERSAO_LUTA_ACAO (cd_conversao, id_luta, sequencia, momento_inicio, momento_fim, quem_faz, quem_sofre, acao_tipo, acao, tecnica, direcao, pontuacao) VALUES (1, 70, 44, TRIM(' 00:03:22,478'), TRIM(' 00:03:27,564'), 'MAMMADLI', 'MARIJANOVIC', 'GRIP TIME', 'LEFT COLLAR RIGHT SLEEVE', NULL, NULL, NULL)</v>
      </c>
      <c r="R4827" t="s">
        <v>10327</v>
      </c>
    </row>
    <row r="4828" spans="1:18" hidden="1" x14ac:dyDescent="0.25">
      <c r="A4828" s="7">
        <f>anotacoes!D4828</f>
        <v>40780</v>
      </c>
      <c r="B4828" t="str">
        <f>anotacoes!C4828</f>
        <v>WORLD CHAMPIONSHIPS PARIS 2011</v>
      </c>
      <c r="C4828" t="str">
        <f>anotacoes!E4828</f>
        <v>MAMMADLI</v>
      </c>
      <c r="D4828" t="str">
        <f>anotacoes!F4828</f>
        <v>MARIJANOVIC</v>
      </c>
      <c r="E4828" t="s">
        <v>10325</v>
      </c>
      <c r="F4828">
        <f>anotacoes!A4828</f>
        <v>70</v>
      </c>
      <c r="G4828">
        <f>anotacoes!B4828</f>
        <v>45</v>
      </c>
      <c r="H4828" t="str">
        <f>anotacoes!K4828</f>
        <v xml:space="preserve"> 00:03:27,564</v>
      </c>
      <c r="I4828" t="str">
        <f>anotacoes!L4828</f>
        <v xml:space="preserve"> 00:03:28,747</v>
      </c>
      <c r="J4828" t="str">
        <f>IF(L4828="PAUSE",E4828,IF(anotacoes!G4832=conversao_anotacoes!C4828,conversao_anotacoes!C4828,conversao_anotacoes!D4828))</f>
        <v>MAMMADLI</v>
      </c>
      <c r="K4828" t="str">
        <f t="shared" si="150"/>
        <v>MARIJANOVIC</v>
      </c>
      <c r="L4828" t="str">
        <f>UPPER(anotacoes!H4828)</f>
        <v>DEFENSE</v>
      </c>
      <c r="M4828" t="str">
        <f>IF(OR(L4828="ATTACK",L4828="FINTA"),"&lt;TECNICA&gt;",UPPER(anotacoes!I4828))</f>
        <v>TAE-SABAKI RIGHT INCLINED</v>
      </c>
      <c r="N4828" t="str">
        <f>IF(OR(L4828="ATTACK",L4828="FINTA"),UPPER(anotacoes!I4828),"")</f>
        <v/>
      </c>
      <c r="O4828" s="6" t="str">
        <f>IF(anotacoes!N4828=0,"",anotacoes!N4828)</f>
        <v/>
      </c>
      <c r="P4828" t="str">
        <f>IF(anotacoes!M4828=0,"",UPPER(anotacoes!M4828))</f>
        <v/>
      </c>
      <c r="Q4828" t="str">
        <f t="shared" si="151"/>
        <v>INSERT INTO CONVERSAO_LUTA_ACAO (cd_conversao, id_luta, sequencia, momento_inicio, momento_fim, quem_faz, quem_sofre, acao_tipo, acao, tecnica, direcao, pontuacao) VALUES (1, 70, 45, TRIM(' 00:03:27,564'), TRIM(' 00:03:28,747'), 'MAMMADLI', 'MARIJANOVIC', 'DEFENSE', 'TAE-SABAKI RIGHT INCLINED', NULL, NULL, NULL)</v>
      </c>
      <c r="R4828" t="s">
        <v>10327</v>
      </c>
    </row>
    <row r="4829" spans="1:18" hidden="1" x14ac:dyDescent="0.25">
      <c r="A4829" s="7">
        <f>anotacoes!D4829</f>
        <v>40780</v>
      </c>
      <c r="B4829" t="str">
        <f>anotacoes!C4829</f>
        <v>WORLD CHAMPIONSHIPS PARIS 2011</v>
      </c>
      <c r="C4829" t="str">
        <f>anotacoes!E4829</f>
        <v>MAMMADLI</v>
      </c>
      <c r="D4829" t="str">
        <f>anotacoes!F4829</f>
        <v>MARIJANOVIC</v>
      </c>
      <c r="E4829" t="s">
        <v>10325</v>
      </c>
      <c r="F4829">
        <f>anotacoes!A4829</f>
        <v>70</v>
      </c>
      <c r="G4829">
        <f>anotacoes!B4829</f>
        <v>46</v>
      </c>
      <c r="H4829" t="str">
        <f>anotacoes!K4829</f>
        <v xml:space="preserve"> 00:03:28,747</v>
      </c>
      <c r="I4829" t="str">
        <f>anotacoes!L4829</f>
        <v xml:space="preserve"> 00:03:30,772</v>
      </c>
      <c r="J4829" t="str">
        <f>IF(L4829="PAUSE",E4829,IF(anotacoes!G4833=conversao_anotacoes!C4829,conversao_anotacoes!C4829,conversao_anotacoes!D4829))</f>
        <v>MAMMADLI</v>
      </c>
      <c r="K4829" t="str">
        <f t="shared" si="150"/>
        <v>MARIJANOVIC</v>
      </c>
      <c r="L4829" t="str">
        <f>UPPER(anotacoes!H4829)</f>
        <v>TRANSITION</v>
      </c>
      <c r="M4829" t="str">
        <f>IF(OR(L4829="ATTACK",L4829="FINTA"),"&lt;TECNICA&gt;",UPPER(anotacoes!I4829))</f>
        <v>WITHOUT ATTACK</v>
      </c>
      <c r="N4829" t="str">
        <f>IF(OR(L4829="ATTACK",L4829="FINTA"),UPPER(anotacoes!I4829),"")</f>
        <v/>
      </c>
      <c r="O4829" s="6" t="str">
        <f>IF(anotacoes!N4829=0,"",anotacoes!N4829)</f>
        <v/>
      </c>
      <c r="P4829" t="str">
        <f>IF(anotacoes!M4829=0,"",UPPER(anotacoes!M4829))</f>
        <v/>
      </c>
      <c r="Q4829" t="str">
        <f t="shared" si="151"/>
        <v>INSERT INTO CONVERSAO_LUTA_ACAO (cd_conversao, id_luta, sequencia, momento_inicio, momento_fim, quem_faz, quem_sofre, acao_tipo, acao, tecnica, direcao, pontuacao) VALUES (1, 70, 46, TRIM(' 00:03:28,747'), TRIM(' 00:03:30,772'), 'MAMMADLI', 'MARIJANOVIC', 'TRANSITION', 'WITHOUT ATTACK', NULL, NULL, NULL)</v>
      </c>
      <c r="R4829" t="s">
        <v>10327</v>
      </c>
    </row>
    <row r="4830" spans="1:18" hidden="1" x14ac:dyDescent="0.25">
      <c r="A4830" s="7">
        <f>anotacoes!D4830</f>
        <v>40780</v>
      </c>
      <c r="B4830" t="str">
        <f>anotacoes!C4830</f>
        <v>WORLD CHAMPIONSHIPS PARIS 2011</v>
      </c>
      <c r="C4830" t="str">
        <f>anotacoes!E4830</f>
        <v>MAMMADLI</v>
      </c>
      <c r="D4830" t="str">
        <f>anotacoes!F4830</f>
        <v>MARIJANOVIC</v>
      </c>
      <c r="E4830" t="s">
        <v>10325</v>
      </c>
      <c r="F4830">
        <f>anotacoes!A4830</f>
        <v>70</v>
      </c>
      <c r="G4830">
        <f>anotacoes!B4830</f>
        <v>47</v>
      </c>
      <c r="H4830" t="str">
        <f>anotacoes!K4830</f>
        <v xml:space="preserve"> 00:03:30,947</v>
      </c>
      <c r="I4830" t="str">
        <f>anotacoes!L4830</f>
        <v xml:space="preserve"> 00:03:36,367</v>
      </c>
      <c r="J4830" t="str">
        <f>IF(L4830="PAUSE",E4830,IF(anotacoes!G4834=conversao_anotacoes!C4830,conversao_anotacoes!C4830,conversao_anotacoes!D4830))</f>
        <v>&lt;ARBITRO_DESCONHECIDO&gt;</v>
      </c>
      <c r="K4830" t="str">
        <f t="shared" si="150"/>
        <v/>
      </c>
      <c r="L4830" t="str">
        <f>UPPER(anotacoes!H4830)</f>
        <v>PAUSE</v>
      </c>
      <c r="M4830" t="str">
        <f>IF(OR(L4830="ATTACK",L4830="FINTA"),"&lt;TECNICA&gt;",UPPER(anotacoes!I4830))</f>
        <v>&lt;NAO_CLASSIFICADO&gt;</v>
      </c>
      <c r="N4830" t="str">
        <f>IF(OR(L4830="ATTACK",L4830="FINTA"),UPPER(anotacoes!I4830),"")</f>
        <v/>
      </c>
      <c r="O4830" s="6" t="str">
        <f>IF(anotacoes!N4830=0,"",anotacoes!N4830)</f>
        <v/>
      </c>
      <c r="P4830" t="str">
        <f>IF(anotacoes!M4830=0,"",UPPER(anotacoes!M4830))</f>
        <v/>
      </c>
      <c r="Q4830" t="str">
        <f t="shared" si="151"/>
        <v>INSERT INTO CONVERSAO_LUTA_ACAO (cd_conversao, id_luta, sequencia, momento_inicio, momento_fim, quem_faz, quem_sofre, acao_tipo, acao, tecnica, direcao, pontuacao) VALUES (1, 70, 47, TRIM(' 00:03:30,947'), TRIM(' 00:03:36,367'), '&lt;ARBITRO_DESCONHECIDO&gt;', '', 'PAUSE', '&lt;NAO_CLASSIFICADO&gt;', NULL, NULL, NULL)</v>
      </c>
      <c r="R4830" t="s">
        <v>10327</v>
      </c>
    </row>
    <row r="4831" spans="1:18" hidden="1" x14ac:dyDescent="0.25">
      <c r="A4831" s="7">
        <f>anotacoes!D4831</f>
        <v>40780</v>
      </c>
      <c r="B4831" t="str">
        <f>anotacoes!C4831</f>
        <v>WORLD CHAMPIONSHIPS PARIS 2011</v>
      </c>
      <c r="C4831" t="str">
        <f>anotacoes!E4831</f>
        <v>MAMMADLI</v>
      </c>
      <c r="D4831" t="str">
        <f>anotacoes!F4831</f>
        <v>MARIJANOVIC</v>
      </c>
      <c r="E4831" t="s">
        <v>10325</v>
      </c>
      <c r="F4831">
        <f>anotacoes!A4831</f>
        <v>70</v>
      </c>
      <c r="G4831">
        <f>anotacoes!B4831</f>
        <v>48</v>
      </c>
      <c r="H4831" t="str">
        <f>anotacoes!K4831</f>
        <v xml:space="preserve"> 00:03:36,367</v>
      </c>
      <c r="I4831" t="str">
        <f>anotacoes!L4831</f>
        <v xml:space="preserve"> 00:03:39,307</v>
      </c>
      <c r="J4831" t="str">
        <f>IF(L4831="PAUSE",E4831,IF(anotacoes!G4835=conversao_anotacoes!C4831,conversao_anotacoes!C4831,conversao_anotacoes!D4831))</f>
        <v>MAMMADLI</v>
      </c>
      <c r="K4831" t="str">
        <f t="shared" si="150"/>
        <v>MARIJANOVIC</v>
      </c>
      <c r="L4831" t="str">
        <f>UPPER(anotacoes!H4831)</f>
        <v>DISPLACEMENT</v>
      </c>
      <c r="M4831" t="str">
        <f>IF(OR(L4831="ATTACK",L4831="FINTA"),"&lt;TECNICA&gt;",UPPER(anotacoes!I4831))</f>
        <v>CIRCULAR LEFT</v>
      </c>
      <c r="N4831" t="str">
        <f>IF(OR(L4831="ATTACK",L4831="FINTA"),UPPER(anotacoes!I4831),"")</f>
        <v/>
      </c>
      <c r="O4831" s="6" t="str">
        <f>IF(anotacoes!N4831=0,"",anotacoes!N4831)</f>
        <v/>
      </c>
      <c r="P4831" t="str">
        <f>IF(anotacoes!M4831=0,"",UPPER(anotacoes!M4831))</f>
        <v/>
      </c>
      <c r="Q4831" t="str">
        <f t="shared" si="151"/>
        <v>INSERT INTO CONVERSAO_LUTA_ACAO (cd_conversao, id_luta, sequencia, momento_inicio, momento_fim, quem_faz, quem_sofre, acao_tipo, acao, tecnica, direcao, pontuacao) VALUES (1, 70, 48, TRIM(' 00:03:36,367'), TRIM(' 00:03:39,307'), 'MAMMADLI', 'MARIJANOVIC', 'DISPLACEMENT', 'CIRCULAR LEFT', NULL, NULL, NULL)</v>
      </c>
      <c r="R4831" t="s">
        <v>10327</v>
      </c>
    </row>
    <row r="4832" spans="1:18" hidden="1" x14ac:dyDescent="0.25">
      <c r="A4832" s="7">
        <f>anotacoes!D4832</f>
        <v>40780</v>
      </c>
      <c r="B4832" t="str">
        <f>anotacoes!C4832</f>
        <v>WORLD CHAMPIONSHIPS PARIS 2011</v>
      </c>
      <c r="C4832" t="str">
        <f>anotacoes!E4832</f>
        <v>MAMMADLI</v>
      </c>
      <c r="D4832" t="str">
        <f>anotacoes!F4832</f>
        <v>MARIJANOVIC</v>
      </c>
      <c r="E4832" t="s">
        <v>10325</v>
      </c>
      <c r="F4832">
        <f>anotacoes!A4832</f>
        <v>70</v>
      </c>
      <c r="G4832">
        <f>anotacoes!B4832</f>
        <v>49</v>
      </c>
      <c r="H4832" t="str">
        <f>anotacoes!K4832</f>
        <v xml:space="preserve"> 00:03:39,307</v>
      </c>
      <c r="I4832" t="str">
        <f>anotacoes!L4832</f>
        <v xml:space="preserve"> 00:03:41,307</v>
      </c>
      <c r="J4832" t="str">
        <f>IF(L4832="PAUSE",E4832,IF(anotacoes!G4836=conversao_anotacoes!C4832,conversao_anotacoes!C4832,conversao_anotacoes!D4832))</f>
        <v>MAMMADLI</v>
      </c>
      <c r="K4832" t="str">
        <f t="shared" si="150"/>
        <v>MARIJANOVIC</v>
      </c>
      <c r="L4832" t="str">
        <f>UPPER(anotacoes!H4832)</f>
        <v>DISPLACEMENT</v>
      </c>
      <c r="M4832" t="str">
        <f>IF(OR(L4832="ATTACK",L4832="FINTA"),"&lt;TECNICA&gt;",UPPER(anotacoes!I4832))</f>
        <v>2-3 STEP HESITANT RIGHT</v>
      </c>
      <c r="N4832" t="str">
        <f>IF(OR(L4832="ATTACK",L4832="FINTA"),UPPER(anotacoes!I4832),"")</f>
        <v/>
      </c>
      <c r="O4832" s="6" t="str">
        <f>IF(anotacoes!N4832=0,"",anotacoes!N4832)</f>
        <v/>
      </c>
      <c r="P4832" t="str">
        <f>IF(anotacoes!M4832=0,"",UPPER(anotacoes!M4832))</f>
        <v/>
      </c>
      <c r="Q4832" t="str">
        <f t="shared" si="151"/>
        <v>INSERT INTO CONVERSAO_LUTA_ACAO (cd_conversao, id_luta, sequencia, momento_inicio, momento_fim, quem_faz, quem_sofre, acao_tipo, acao, tecnica, direcao, pontuacao) VALUES (1, 70, 49, TRIM(' 00:03:39,307'), TRIM(' 00:03:41,307'), 'MAMMADLI', 'MARIJANOVIC', 'DISPLACEMENT', '2-3 STEP HESITANT RIGHT', NULL, NULL, NULL)</v>
      </c>
      <c r="R4832" t="s">
        <v>10327</v>
      </c>
    </row>
    <row r="4833" spans="1:18" hidden="1" x14ac:dyDescent="0.25">
      <c r="A4833" s="7">
        <f>anotacoes!D4833</f>
        <v>40780</v>
      </c>
      <c r="B4833" t="str">
        <f>anotacoes!C4833</f>
        <v>WORLD CHAMPIONSHIPS PARIS 2011</v>
      </c>
      <c r="C4833" t="str">
        <f>anotacoes!E4833</f>
        <v>MAMMADLI</v>
      </c>
      <c r="D4833" t="str">
        <f>anotacoes!F4833</f>
        <v>MARIJANOVIC</v>
      </c>
      <c r="E4833" t="s">
        <v>10325</v>
      </c>
      <c r="F4833">
        <f>anotacoes!A4833</f>
        <v>70</v>
      </c>
      <c r="G4833">
        <f>anotacoes!B4833</f>
        <v>50</v>
      </c>
      <c r="H4833" t="str">
        <f>anotacoes!K4833</f>
        <v xml:space="preserve"> 00:03:41,307</v>
      </c>
      <c r="I4833" t="str">
        <f>anotacoes!L4833</f>
        <v xml:space="preserve"> 00:03:41,910</v>
      </c>
      <c r="J4833" t="str">
        <f>IF(L4833="PAUSE",E4833,IF(anotacoes!G4837=conversao_anotacoes!C4833,conversao_anotacoes!C4833,conversao_anotacoes!D4833))</f>
        <v>MAMMADLI</v>
      </c>
      <c r="K4833" t="str">
        <f t="shared" si="150"/>
        <v>MARIJANOVIC</v>
      </c>
      <c r="L4833" t="str">
        <f>UPPER(anotacoes!H4833)</f>
        <v>GRIP TIME</v>
      </c>
      <c r="M4833" t="str">
        <f>IF(OR(L4833="ATTACK",L4833="FINTA"),"&lt;TECNICA&gt;",UPPER(anotacoes!I4833))</f>
        <v>LEFT BACK RIGHT SLEEVE</v>
      </c>
      <c r="N4833" t="str">
        <f>IF(OR(L4833="ATTACK",L4833="FINTA"),UPPER(anotacoes!I4833),"")</f>
        <v/>
      </c>
      <c r="O4833" s="6" t="str">
        <f>IF(anotacoes!N4833=0,"",anotacoes!N4833)</f>
        <v/>
      </c>
      <c r="P4833" t="str">
        <f>IF(anotacoes!M4833=0,"",UPPER(anotacoes!M4833))</f>
        <v/>
      </c>
      <c r="Q4833" t="str">
        <f t="shared" si="151"/>
        <v>INSERT INTO CONVERSAO_LUTA_ACAO (cd_conversao, id_luta, sequencia, momento_inicio, momento_fim, quem_faz, quem_sofre, acao_tipo, acao, tecnica, direcao, pontuacao) VALUES (1, 70, 50, TRIM(' 00:03:41,307'), TRIM(' 00:03:41,910'), 'MAMMADLI', 'MARIJANOVIC', 'GRIP TIME', 'LEFT BACK RIGHT SLEEVE', NULL, NULL, NULL)</v>
      </c>
      <c r="R4833" t="s">
        <v>10327</v>
      </c>
    </row>
    <row r="4834" spans="1:18" hidden="1" x14ac:dyDescent="0.25">
      <c r="A4834" s="7">
        <f>anotacoes!D4834</f>
        <v>40780</v>
      </c>
      <c r="B4834" t="str">
        <f>anotacoes!C4834</f>
        <v>WORLD CHAMPIONSHIPS PARIS 2011</v>
      </c>
      <c r="C4834" t="str">
        <f>anotacoes!E4834</f>
        <v>MAMMADLI</v>
      </c>
      <c r="D4834" t="str">
        <f>anotacoes!F4834</f>
        <v>MARIJANOVIC</v>
      </c>
      <c r="E4834" t="s">
        <v>10325</v>
      </c>
      <c r="F4834">
        <f>anotacoes!A4834</f>
        <v>70</v>
      </c>
      <c r="G4834">
        <f>anotacoes!B4834</f>
        <v>51</v>
      </c>
      <c r="H4834" t="str">
        <f>anotacoes!K4834</f>
        <v xml:space="preserve"> 00:03:41,910</v>
      </c>
      <c r="I4834" t="str">
        <f>anotacoes!L4834</f>
        <v xml:space="preserve"> 00:03:42,436</v>
      </c>
      <c r="J4834" t="str">
        <f>IF(L4834="PAUSE",E4834,IF(anotacoes!G4838=conversao_anotacoes!C4834,conversao_anotacoes!C4834,conversao_anotacoes!D4834))</f>
        <v>MAMMADLI</v>
      </c>
      <c r="K4834" t="str">
        <f t="shared" si="150"/>
        <v>MARIJANOVIC</v>
      </c>
      <c r="L4834" t="str">
        <f>UPPER(anotacoes!H4834)</f>
        <v>ATTACK</v>
      </c>
      <c r="M4834" t="str">
        <f>IF(OR(L4834="ATTACK",L4834="FINTA"),"&lt;TECNICA&gt;",UPPER(anotacoes!I4834))</f>
        <v>&lt;TECNICA&gt;</v>
      </c>
      <c r="N4834" t="str">
        <f>IF(OR(L4834="ATTACK",L4834="FINTA"),UPPER(anotacoes!I4834),"")</f>
        <v>KOUCHI GARI</v>
      </c>
      <c r="O4834" s="6">
        <f>IF(anotacoes!N4834=0,"",anotacoes!N4834)</f>
        <v>7</v>
      </c>
      <c r="P4834" t="str">
        <f>IF(anotacoes!M4834=0,"",UPPER(anotacoes!M4834))</f>
        <v/>
      </c>
      <c r="Q4834" t="str">
        <f t="shared" si="151"/>
        <v>INSERT INTO CONVERSAO_LUTA_ACAO (cd_conversao, id_luta, sequencia, momento_inicio, momento_fim, quem_faz, quem_sofre, acao_tipo, acao, tecnica, direcao, pontuacao) VALUES (1, 70, 51, TRIM(' 00:03:41,910'), TRIM(' 00:03:42,436'), 'MAMMADLI', 'MARIJANOVIC', 'ATTACK', '&lt;TECNICA&gt;', 'KOUCHI GARI', 7, NULL)</v>
      </c>
      <c r="R4834" t="s">
        <v>10327</v>
      </c>
    </row>
    <row r="4835" spans="1:18" hidden="1" x14ac:dyDescent="0.25">
      <c r="A4835" s="7">
        <f>anotacoes!D4835</f>
        <v>40780</v>
      </c>
      <c r="B4835" t="str">
        <f>anotacoes!C4835</f>
        <v>WORLD CHAMPIONSHIPS PARIS 2011</v>
      </c>
      <c r="C4835" t="str">
        <f>anotacoes!E4835</f>
        <v>MAMMADLI</v>
      </c>
      <c r="D4835" t="str">
        <f>anotacoes!F4835</f>
        <v>MARIJANOVIC</v>
      </c>
      <c r="E4835" t="s">
        <v>10325</v>
      </c>
      <c r="F4835">
        <f>anotacoes!A4835</f>
        <v>70</v>
      </c>
      <c r="G4835">
        <f>anotacoes!B4835</f>
        <v>52</v>
      </c>
      <c r="H4835" t="str">
        <f>anotacoes!K4835</f>
        <v xml:space="preserve"> 00:03:42,436</v>
      </c>
      <c r="I4835" t="str">
        <f>anotacoes!L4835</f>
        <v xml:space="preserve"> 00:03:48,674</v>
      </c>
      <c r="J4835" t="str">
        <f>IF(L4835="PAUSE",E4835,IF(anotacoes!G4839=conversao_anotacoes!C4835,conversao_anotacoes!C4835,conversao_anotacoes!D4835))</f>
        <v>MAMMADLI</v>
      </c>
      <c r="K4835" t="str">
        <f t="shared" si="150"/>
        <v>MARIJANOVIC</v>
      </c>
      <c r="L4835" t="str">
        <f>UPPER(anotacoes!H4835)</f>
        <v>GRIP TIME</v>
      </c>
      <c r="M4835" t="str">
        <f>IF(OR(L4835="ATTACK",L4835="FINTA"),"&lt;TECNICA&gt;",UPPER(anotacoes!I4835))</f>
        <v>LEFT COLLAR RIGHT SLEEVE</v>
      </c>
      <c r="N4835" t="str">
        <f>IF(OR(L4835="ATTACK",L4835="FINTA"),UPPER(anotacoes!I4835),"")</f>
        <v/>
      </c>
      <c r="O4835" s="6" t="str">
        <f>IF(anotacoes!N4835=0,"",anotacoes!N4835)</f>
        <v/>
      </c>
      <c r="P4835" t="str">
        <f>IF(anotacoes!M4835=0,"",UPPER(anotacoes!M4835))</f>
        <v/>
      </c>
      <c r="Q4835" t="str">
        <f t="shared" si="151"/>
        <v>INSERT INTO CONVERSAO_LUTA_ACAO (cd_conversao, id_luta, sequencia, momento_inicio, momento_fim, quem_faz, quem_sofre, acao_tipo, acao, tecnica, direcao, pontuacao) VALUES (1, 70, 52, TRIM(' 00:03:42,436'), TRIM(' 00:03:48,674'), 'MAMMADLI', 'MARIJANOVIC', 'GRIP TIME', 'LEFT COLLAR RIGHT SLEEVE', NULL, NULL, NULL)</v>
      </c>
      <c r="R4835" t="s">
        <v>10327</v>
      </c>
    </row>
    <row r="4836" spans="1:18" hidden="1" x14ac:dyDescent="0.25">
      <c r="A4836" s="7">
        <f>anotacoes!D4836</f>
        <v>40780</v>
      </c>
      <c r="B4836" t="str">
        <f>anotacoes!C4836</f>
        <v>WORLD CHAMPIONSHIPS PARIS 2011</v>
      </c>
      <c r="C4836" t="str">
        <f>anotacoes!E4836</f>
        <v>MAMMADLI</v>
      </c>
      <c r="D4836" t="str">
        <f>anotacoes!F4836</f>
        <v>MARIJANOVIC</v>
      </c>
      <c r="E4836" t="s">
        <v>10325</v>
      </c>
      <c r="F4836">
        <f>anotacoes!A4836</f>
        <v>70</v>
      </c>
      <c r="G4836">
        <f>anotacoes!B4836</f>
        <v>53</v>
      </c>
      <c r="H4836" t="str">
        <f>anotacoes!K4836</f>
        <v xml:space="preserve"> 00:03:48,674</v>
      </c>
      <c r="I4836" t="str">
        <f>anotacoes!L4836</f>
        <v xml:space="preserve"> 00:03:48,669</v>
      </c>
      <c r="J4836" t="str">
        <f>IF(L4836="PAUSE",E4836,IF(anotacoes!G4840=conversao_anotacoes!C4836,conversao_anotacoes!C4836,conversao_anotacoes!D4836))</f>
        <v>MAMMADLI</v>
      </c>
      <c r="K4836" t="str">
        <f t="shared" si="150"/>
        <v>MARIJANOVIC</v>
      </c>
      <c r="L4836" t="str">
        <f>UPPER(anotacoes!H4836)</f>
        <v>ATTACK</v>
      </c>
      <c r="M4836" t="str">
        <f>IF(OR(L4836="ATTACK",L4836="FINTA"),"&lt;TECNICA&gt;",UPPER(anotacoes!I4836))</f>
        <v>&lt;TECNICA&gt;</v>
      </c>
      <c r="N4836" t="str">
        <f>IF(OR(L4836="ATTACK",L4836="FINTA"),UPPER(anotacoes!I4836),"")</f>
        <v>KATA OTOSHI KUZURE</v>
      </c>
      <c r="O4836" s="6">
        <f>IF(anotacoes!N4836=0,"",anotacoes!N4836)</f>
        <v>4</v>
      </c>
      <c r="P4836" t="str">
        <f>IF(anotacoes!M4836=0,"",UPPER(anotacoes!M4836))</f>
        <v/>
      </c>
      <c r="Q4836" t="str">
        <f t="shared" si="151"/>
        <v>INSERT INTO CONVERSAO_LUTA_ACAO (cd_conversao, id_luta, sequencia, momento_inicio, momento_fim, quem_faz, quem_sofre, acao_tipo, acao, tecnica, direcao, pontuacao) VALUES (1, 70, 53, TRIM(' 00:03:48,674'), TRIM(' 00:03:48,669'), 'MAMMADLI', 'MARIJANOVIC', 'ATTACK', '&lt;TECNICA&gt;', 'KATA OTOSHI KUZURE', 4, NULL)</v>
      </c>
      <c r="R4836" t="s">
        <v>10327</v>
      </c>
    </row>
    <row r="4837" spans="1:18" hidden="1" x14ac:dyDescent="0.25">
      <c r="A4837" s="7">
        <f>anotacoes!D4837</f>
        <v>40780</v>
      </c>
      <c r="B4837" t="str">
        <f>anotacoes!C4837</f>
        <v>WORLD CHAMPIONSHIPS PARIS 2011</v>
      </c>
      <c r="C4837" t="str">
        <f>anotacoes!E4837</f>
        <v>MAMMADLI</v>
      </c>
      <c r="D4837" t="str">
        <f>anotacoes!F4837</f>
        <v>MARIJANOVIC</v>
      </c>
      <c r="E4837" t="s">
        <v>10325</v>
      </c>
      <c r="F4837">
        <f>anotacoes!A4837</f>
        <v>70</v>
      </c>
      <c r="G4837">
        <f>anotacoes!B4837</f>
        <v>54</v>
      </c>
      <c r="H4837" t="str">
        <f>anotacoes!K4837</f>
        <v xml:space="preserve"> 00:03:48,669</v>
      </c>
      <c r="I4837" t="str">
        <f>anotacoes!L4837</f>
        <v xml:space="preserve"> 00:03:50,471</v>
      </c>
      <c r="J4837" t="str">
        <f>IF(L4837="PAUSE",E4837,IF(anotacoes!G4841=conversao_anotacoes!C4837,conversao_anotacoes!C4837,conversao_anotacoes!D4837))</f>
        <v>MAMMADLI</v>
      </c>
      <c r="K4837" t="str">
        <f t="shared" si="150"/>
        <v>MARIJANOVIC</v>
      </c>
      <c r="L4837" t="str">
        <f>UPPER(anotacoes!H4837)</f>
        <v>ATTACK</v>
      </c>
      <c r="M4837" t="str">
        <f>IF(OR(L4837="ATTACK",L4837="FINTA"),"&lt;TECNICA&gt;",UPPER(anotacoes!I4837))</f>
        <v>&lt;TECNICA&gt;</v>
      </c>
      <c r="N4837" t="str">
        <f>IF(OR(L4837="ATTACK",L4837="FINTA"),UPPER(anotacoes!I4837),"")</f>
        <v>TOMOE NAGE</v>
      </c>
      <c r="O4837" s="6">
        <f>IF(anotacoes!N4837=0,"",anotacoes!N4837)</f>
        <v>4</v>
      </c>
      <c r="P4837" t="str">
        <f>IF(anotacoes!M4837=0,"",UPPER(anotacoes!M4837))</f>
        <v/>
      </c>
      <c r="Q4837" t="str">
        <f t="shared" si="151"/>
        <v>INSERT INTO CONVERSAO_LUTA_ACAO (cd_conversao, id_luta, sequencia, momento_inicio, momento_fim, quem_faz, quem_sofre, acao_tipo, acao, tecnica, direcao, pontuacao) VALUES (1, 70, 54, TRIM(' 00:03:48,669'), TRIM(' 00:03:50,471'), 'MAMMADLI', 'MARIJANOVIC', 'ATTACK', '&lt;TECNICA&gt;', 'TOMOE NAGE', 4, NULL)</v>
      </c>
      <c r="R4837" t="s">
        <v>10327</v>
      </c>
    </row>
    <row r="4838" spans="1:18" hidden="1" x14ac:dyDescent="0.25">
      <c r="A4838" s="7">
        <f>anotacoes!D4838</f>
        <v>40780</v>
      </c>
      <c r="B4838" t="str">
        <f>anotacoes!C4838</f>
        <v>WORLD CHAMPIONSHIPS PARIS 2011</v>
      </c>
      <c r="C4838" t="str">
        <f>anotacoes!E4838</f>
        <v>MAMMADLI</v>
      </c>
      <c r="D4838" t="str">
        <f>anotacoes!F4838</f>
        <v>MARIJANOVIC</v>
      </c>
      <c r="E4838" t="s">
        <v>10325</v>
      </c>
      <c r="F4838">
        <f>anotacoes!A4838</f>
        <v>70</v>
      </c>
      <c r="G4838">
        <f>anotacoes!B4838</f>
        <v>55</v>
      </c>
      <c r="H4838" t="str">
        <f>anotacoes!K4838</f>
        <v xml:space="preserve"> 00:03:50,471</v>
      </c>
      <c r="I4838" t="str">
        <f>anotacoes!L4838</f>
        <v xml:space="preserve"> 00:03:55,526</v>
      </c>
      <c r="J4838" t="str">
        <f>IF(L4838="PAUSE",E4838,IF(anotacoes!G4842=conversao_anotacoes!C4838,conversao_anotacoes!C4838,conversao_anotacoes!D4838))</f>
        <v>MAMMADLI</v>
      </c>
      <c r="K4838" t="str">
        <f t="shared" si="150"/>
        <v>MARIJANOVIC</v>
      </c>
      <c r="L4838" t="str">
        <f>UPPER(anotacoes!H4838)</f>
        <v>GROUNDWORK COMBAT</v>
      </c>
      <c r="M4838" t="str">
        <f>IF(OR(L4838="ATTACK",L4838="FINTA"),"&lt;TECNICA&gt;",UPPER(anotacoes!I4838))</f>
        <v>TRYING TO ATTACK</v>
      </c>
      <c r="N4838" t="str">
        <f>IF(OR(L4838="ATTACK",L4838="FINTA"),UPPER(anotacoes!I4838),"")</f>
        <v/>
      </c>
      <c r="O4838" s="6" t="str">
        <f>IF(anotacoes!N4838=0,"",anotacoes!N4838)</f>
        <v/>
      </c>
      <c r="P4838" t="str">
        <f>IF(anotacoes!M4838=0,"",UPPER(anotacoes!M4838))</f>
        <v/>
      </c>
      <c r="Q4838" t="str">
        <f t="shared" si="151"/>
        <v>INSERT INTO CONVERSAO_LUTA_ACAO (cd_conversao, id_luta, sequencia, momento_inicio, momento_fim, quem_faz, quem_sofre, acao_tipo, acao, tecnica, direcao, pontuacao) VALUES (1, 70, 55, TRIM(' 00:03:50,471'), TRIM(' 00:03:55,526'), 'MAMMADLI', 'MARIJANOVIC', 'GROUNDWORK COMBAT', 'TRYING TO ATTACK', NULL, NULL, NULL)</v>
      </c>
      <c r="R4838" t="s">
        <v>10327</v>
      </c>
    </row>
    <row r="4839" spans="1:18" hidden="1" x14ac:dyDescent="0.25">
      <c r="A4839" s="7">
        <f>anotacoes!D4839</f>
        <v>40780</v>
      </c>
      <c r="B4839" t="str">
        <f>anotacoes!C4839</f>
        <v>WORLD CHAMPIONSHIPS PARIS 2011</v>
      </c>
      <c r="C4839" t="str">
        <f>anotacoes!E4839</f>
        <v>MAMMADLI</v>
      </c>
      <c r="D4839" t="str">
        <f>anotacoes!F4839</f>
        <v>MARIJANOVIC</v>
      </c>
      <c r="E4839" t="s">
        <v>10325</v>
      </c>
      <c r="F4839">
        <f>anotacoes!A4839</f>
        <v>70</v>
      </c>
      <c r="G4839">
        <f>anotacoes!B4839</f>
        <v>56</v>
      </c>
      <c r="H4839" t="str">
        <f>anotacoes!K4839</f>
        <v xml:space="preserve"> 00:03:55,698</v>
      </c>
      <c r="I4839" t="str">
        <f>anotacoes!L4839</f>
        <v xml:space="preserve"> 00:04:08,093</v>
      </c>
      <c r="J4839" t="str">
        <f>IF(L4839="PAUSE",E4839,IF(anotacoes!G4843=conversao_anotacoes!C4839,conversao_anotacoes!C4839,conversao_anotacoes!D4839))</f>
        <v>&lt;ARBITRO_DESCONHECIDO&gt;</v>
      </c>
      <c r="K4839" t="str">
        <f t="shared" si="150"/>
        <v/>
      </c>
      <c r="L4839" t="str">
        <f>UPPER(anotacoes!H4839)</f>
        <v>PAUSE</v>
      </c>
      <c r="M4839" t="str">
        <f>IF(OR(L4839="ATTACK",L4839="FINTA"),"&lt;TECNICA&gt;",UPPER(anotacoes!I4839))</f>
        <v>&lt;NAO_CLASSIFICADO&gt;</v>
      </c>
      <c r="N4839" t="str">
        <f>IF(OR(L4839="ATTACK",L4839="FINTA"),UPPER(anotacoes!I4839),"")</f>
        <v/>
      </c>
      <c r="O4839" s="6" t="str">
        <f>IF(anotacoes!N4839=0,"",anotacoes!N4839)</f>
        <v/>
      </c>
      <c r="P4839" t="str">
        <f>IF(anotacoes!M4839=0,"",UPPER(anotacoes!M4839))</f>
        <v/>
      </c>
      <c r="Q4839" t="str">
        <f t="shared" si="151"/>
        <v>INSERT INTO CONVERSAO_LUTA_ACAO (cd_conversao, id_luta, sequencia, momento_inicio, momento_fim, quem_faz, quem_sofre, acao_tipo, acao, tecnica, direcao, pontuacao) VALUES (1, 70, 56, TRIM(' 00:03:55,698'), TRIM(' 00:04:08,093'), '&lt;ARBITRO_DESCONHECIDO&gt;', '', 'PAUSE', '&lt;NAO_CLASSIFICADO&gt;', NULL, NULL, NULL)</v>
      </c>
      <c r="R4839" t="s">
        <v>10327</v>
      </c>
    </row>
    <row r="4840" spans="1:18" hidden="1" x14ac:dyDescent="0.25">
      <c r="A4840" s="7">
        <f>anotacoes!D4840</f>
        <v>40780</v>
      </c>
      <c r="B4840" t="str">
        <f>anotacoes!C4840</f>
        <v>WORLD CHAMPIONSHIPS PARIS 2011</v>
      </c>
      <c r="C4840" t="str">
        <f>anotacoes!E4840</f>
        <v>MAMMADLI</v>
      </c>
      <c r="D4840" t="str">
        <f>anotacoes!F4840</f>
        <v>MARIJANOVIC</v>
      </c>
      <c r="E4840" t="s">
        <v>10325</v>
      </c>
      <c r="F4840">
        <f>anotacoes!A4840</f>
        <v>70</v>
      </c>
      <c r="G4840">
        <f>anotacoes!B4840</f>
        <v>57</v>
      </c>
      <c r="H4840" t="str">
        <f>anotacoes!K4840</f>
        <v xml:space="preserve"> 00:04:08,093</v>
      </c>
      <c r="I4840" t="str">
        <f>anotacoes!L4840</f>
        <v xml:space="preserve"> 00:05:01,149</v>
      </c>
      <c r="J4840" t="str">
        <f>IF(L4840="PAUSE",E4840,IF(anotacoes!G4844=conversao_anotacoes!C4840,conversao_anotacoes!C4840,conversao_anotacoes!D4840))</f>
        <v>MAMMADLI</v>
      </c>
      <c r="K4840" t="str">
        <f t="shared" si="150"/>
        <v>MARIJANOVIC</v>
      </c>
      <c r="L4840" t="str">
        <f>UPPER(anotacoes!H4840)</f>
        <v>DISPLACEMENT</v>
      </c>
      <c r="M4840" t="str">
        <f>IF(OR(L4840="ATTACK",L4840="FINTA"),"&lt;TECNICA&gt;",UPPER(anotacoes!I4840))</f>
        <v>CIRCULAR LEFT</v>
      </c>
      <c r="N4840" t="str">
        <f>IF(OR(L4840="ATTACK",L4840="FINTA"),UPPER(anotacoes!I4840),"")</f>
        <v/>
      </c>
      <c r="O4840" s="6" t="str">
        <f>IF(anotacoes!N4840=0,"",anotacoes!N4840)</f>
        <v/>
      </c>
      <c r="P4840" t="str">
        <f>IF(anotacoes!M4840=0,"",UPPER(anotacoes!M4840))</f>
        <v/>
      </c>
      <c r="Q4840" t="str">
        <f t="shared" si="151"/>
        <v>INSERT INTO CONVERSAO_LUTA_ACAO (cd_conversao, id_luta, sequencia, momento_inicio, momento_fim, quem_faz, quem_sofre, acao_tipo, acao, tecnica, direcao, pontuacao) VALUES (1, 70, 57, TRIM(' 00:04:08,093'), TRIM(' 00:05:01,149'), 'MAMMADLI', 'MARIJANOVIC', 'DISPLACEMENT', 'CIRCULAR LEFT', NULL, NULL, NULL)</v>
      </c>
      <c r="R4840" t="s">
        <v>10327</v>
      </c>
    </row>
    <row r="4841" spans="1:18" hidden="1" x14ac:dyDescent="0.25">
      <c r="A4841" s="7">
        <f>anotacoes!D4841</f>
        <v>40780</v>
      </c>
      <c r="B4841" t="str">
        <f>anotacoes!C4841</f>
        <v>WORLD CHAMPIONSHIPS PARIS 2011</v>
      </c>
      <c r="C4841" t="str">
        <f>anotacoes!E4841</f>
        <v>MAMMADLI</v>
      </c>
      <c r="D4841" t="str">
        <f>anotacoes!F4841</f>
        <v>MARIJANOVIC</v>
      </c>
      <c r="E4841" t="s">
        <v>10325</v>
      </c>
      <c r="F4841">
        <f>anotacoes!A4841</f>
        <v>70</v>
      </c>
      <c r="G4841">
        <f>anotacoes!B4841</f>
        <v>58</v>
      </c>
      <c r="H4841" t="str">
        <f>anotacoes!K4841</f>
        <v xml:space="preserve"> 00:05:01,149</v>
      </c>
      <c r="I4841" t="str">
        <f>anotacoes!L4841</f>
        <v xml:space="preserve"> 00:05:02,464</v>
      </c>
      <c r="J4841" t="str">
        <f>IF(L4841="PAUSE",E4841,IF(anotacoes!G4845=conversao_anotacoes!C4841,conversao_anotacoes!C4841,conversao_anotacoes!D4841))</f>
        <v>MAMMADLI</v>
      </c>
      <c r="K4841" t="str">
        <f t="shared" si="150"/>
        <v>MARIJANOVIC</v>
      </c>
      <c r="L4841" t="str">
        <f>UPPER(anotacoes!H4841)</f>
        <v>DISPLACEMENT</v>
      </c>
      <c r="M4841" t="str">
        <f>IF(OR(L4841="ATTACK",L4841="FINTA"),"&lt;TECNICA&gt;",UPPER(anotacoes!I4841))</f>
        <v>2-3 STEP HESITANT LEFT</v>
      </c>
      <c r="N4841" t="str">
        <f>IF(OR(L4841="ATTACK",L4841="FINTA"),UPPER(anotacoes!I4841),"")</f>
        <v/>
      </c>
      <c r="O4841" s="6" t="str">
        <f>IF(anotacoes!N4841=0,"",anotacoes!N4841)</f>
        <v/>
      </c>
      <c r="P4841" t="str">
        <f>IF(anotacoes!M4841=0,"",UPPER(anotacoes!M4841))</f>
        <v/>
      </c>
      <c r="Q4841" t="str">
        <f t="shared" si="151"/>
        <v>INSERT INTO CONVERSAO_LUTA_ACAO (cd_conversao, id_luta, sequencia, momento_inicio, momento_fim, quem_faz, quem_sofre, acao_tipo, acao, tecnica, direcao, pontuacao) VALUES (1, 70, 58, TRIM(' 00:05:01,149'), TRIM(' 00:05:02,464'), 'MAMMADLI', 'MARIJANOVIC', 'DISPLACEMENT', '2-3 STEP HESITANT LEFT', NULL, NULL, NULL)</v>
      </c>
      <c r="R4841" t="s">
        <v>10327</v>
      </c>
    </row>
    <row r="4842" spans="1:18" hidden="1" x14ac:dyDescent="0.25">
      <c r="A4842" s="7">
        <f>anotacoes!D4842</f>
        <v>40780</v>
      </c>
      <c r="B4842" t="str">
        <f>anotacoes!C4842</f>
        <v>WORLD CHAMPIONSHIPS PARIS 2011</v>
      </c>
      <c r="C4842" t="str">
        <f>anotacoes!E4842</f>
        <v>MAMMADLI</v>
      </c>
      <c r="D4842" t="str">
        <f>anotacoes!F4842</f>
        <v>MARIJANOVIC</v>
      </c>
      <c r="E4842" t="s">
        <v>10325</v>
      </c>
      <c r="F4842">
        <f>anotacoes!A4842</f>
        <v>70</v>
      </c>
      <c r="G4842">
        <f>anotacoes!B4842</f>
        <v>59</v>
      </c>
      <c r="H4842" t="str">
        <f>anotacoes!K4842</f>
        <v xml:space="preserve"> 00:05:02,464</v>
      </c>
      <c r="I4842" t="str">
        <f>anotacoes!L4842</f>
        <v xml:space="preserve"> 00:05:11,517</v>
      </c>
      <c r="J4842" t="str">
        <f>IF(L4842="PAUSE",E4842,IF(anotacoes!G4846=conversao_anotacoes!C4842,conversao_anotacoes!C4842,conversao_anotacoes!D4842))</f>
        <v>MAMMADLI</v>
      </c>
      <c r="K4842" t="str">
        <f t="shared" si="150"/>
        <v>MARIJANOVIC</v>
      </c>
      <c r="L4842" t="str">
        <f>UPPER(anotacoes!H4842)</f>
        <v>GRIP TIME</v>
      </c>
      <c r="M4842" t="str">
        <f>IF(OR(L4842="ATTACK",L4842="FINTA"),"&lt;TECNICA&gt;",UPPER(anotacoes!I4842))</f>
        <v>LEFT COLLAR RIGHT SLEEVE</v>
      </c>
      <c r="N4842" t="str">
        <f>IF(OR(L4842="ATTACK",L4842="FINTA"),UPPER(anotacoes!I4842),"")</f>
        <v/>
      </c>
      <c r="O4842" s="6" t="str">
        <f>IF(anotacoes!N4842=0,"",anotacoes!N4842)</f>
        <v/>
      </c>
      <c r="P4842" t="str">
        <f>IF(anotacoes!M4842=0,"",UPPER(anotacoes!M4842))</f>
        <v/>
      </c>
      <c r="Q4842" t="str">
        <f t="shared" si="151"/>
        <v>INSERT INTO CONVERSAO_LUTA_ACAO (cd_conversao, id_luta, sequencia, momento_inicio, momento_fim, quem_faz, quem_sofre, acao_tipo, acao, tecnica, direcao, pontuacao) VALUES (1, 70, 59, TRIM(' 00:05:02,464'), TRIM(' 00:05:11,517'), 'MAMMADLI', 'MARIJANOVIC', 'GRIP TIME', 'LEFT COLLAR RIGHT SLEEVE', NULL, NULL, NULL)</v>
      </c>
      <c r="R4842" t="s">
        <v>10327</v>
      </c>
    </row>
    <row r="4843" spans="1:18" hidden="1" x14ac:dyDescent="0.25">
      <c r="A4843" s="7">
        <f>anotacoes!D4843</f>
        <v>40780</v>
      </c>
      <c r="B4843" t="str">
        <f>anotacoes!C4843</f>
        <v>WORLD CHAMPIONSHIPS PARIS 2011</v>
      </c>
      <c r="C4843" t="str">
        <f>anotacoes!E4843</f>
        <v>MAMMADLI</v>
      </c>
      <c r="D4843" t="str">
        <f>anotacoes!F4843</f>
        <v>MARIJANOVIC</v>
      </c>
      <c r="E4843" t="s">
        <v>10325</v>
      </c>
      <c r="F4843">
        <f>anotacoes!A4843</f>
        <v>70</v>
      </c>
      <c r="G4843">
        <f>anotacoes!B4843</f>
        <v>60</v>
      </c>
      <c r="H4843" t="str">
        <f>anotacoes!K4843</f>
        <v xml:space="preserve"> 00:05:11,517</v>
      </c>
      <c r="I4843" t="str">
        <f>anotacoes!L4843</f>
        <v xml:space="preserve"> 00:05:11,517</v>
      </c>
      <c r="J4843" t="str">
        <f>IF(L4843="PAUSE",E4843,IF(anotacoes!G4847=conversao_anotacoes!C4843,conversao_anotacoes!C4843,conversao_anotacoes!D4843))</f>
        <v>MAMMADLI</v>
      </c>
      <c r="K4843" t="str">
        <f t="shared" si="150"/>
        <v>MARIJANOVIC</v>
      </c>
      <c r="L4843" t="str">
        <f>UPPER(anotacoes!H4843)</f>
        <v>ATTACK</v>
      </c>
      <c r="M4843" t="str">
        <f>IF(OR(L4843="ATTACK",L4843="FINTA"),"&lt;TECNICA&gt;",UPPER(anotacoes!I4843))</f>
        <v>&lt;TECNICA&gt;</v>
      </c>
      <c r="N4843" t="str">
        <f>IF(OR(L4843="ATTACK",L4843="FINTA"),UPPER(anotacoes!I4843),"")</f>
        <v>KOUCHI GARI</v>
      </c>
      <c r="O4843" s="6">
        <f>IF(anotacoes!N4843=0,"",anotacoes!N4843)</f>
        <v>2</v>
      </c>
      <c r="P4843" t="str">
        <f>IF(anotacoes!M4843=0,"",UPPER(anotacoes!M4843))</f>
        <v/>
      </c>
      <c r="Q4843" t="str">
        <f t="shared" si="151"/>
        <v>INSERT INTO CONVERSAO_LUTA_ACAO (cd_conversao, id_luta, sequencia, momento_inicio, momento_fim, quem_faz, quem_sofre, acao_tipo, acao, tecnica, direcao, pontuacao) VALUES (1, 70, 60, TRIM(' 00:05:11,517'), TRIM(' 00:05:11,517'), 'MAMMADLI', 'MARIJANOVIC', 'ATTACK', '&lt;TECNICA&gt;', 'KOUCHI GARI', 2, NULL)</v>
      </c>
      <c r="R4843" t="s">
        <v>10327</v>
      </c>
    </row>
    <row r="4844" spans="1:18" hidden="1" x14ac:dyDescent="0.25">
      <c r="A4844" s="7">
        <f>anotacoes!D4844</f>
        <v>40780</v>
      </c>
      <c r="B4844" t="str">
        <f>anotacoes!C4844</f>
        <v>WORLD CHAMPIONSHIPS PARIS 2011</v>
      </c>
      <c r="C4844" t="str">
        <f>anotacoes!E4844</f>
        <v>MAMMADLI</v>
      </c>
      <c r="D4844" t="str">
        <f>anotacoes!F4844</f>
        <v>MARIJANOVIC</v>
      </c>
      <c r="E4844" t="s">
        <v>10325</v>
      </c>
      <c r="F4844">
        <f>anotacoes!A4844</f>
        <v>70</v>
      </c>
      <c r="G4844">
        <f>anotacoes!B4844</f>
        <v>61</v>
      </c>
      <c r="H4844" t="str">
        <f>anotacoes!K4844</f>
        <v xml:space="preserve"> 00:05:11,517</v>
      </c>
      <c r="I4844" t="str">
        <f>anotacoes!L4844</f>
        <v xml:space="preserve"> 00:05:12,915</v>
      </c>
      <c r="J4844" t="str">
        <f>IF(L4844="PAUSE",E4844,IF(anotacoes!G4848=conversao_anotacoes!C4844,conversao_anotacoes!C4844,conversao_anotacoes!D4844))</f>
        <v>MAMMADLI</v>
      </c>
      <c r="K4844" t="str">
        <f t="shared" si="150"/>
        <v>MARIJANOVIC</v>
      </c>
      <c r="L4844" t="str">
        <f>UPPER(anotacoes!H4844)</f>
        <v>GRIP TIME</v>
      </c>
      <c r="M4844" t="str">
        <f>IF(OR(L4844="ATTACK",L4844="FINTA"),"&lt;TECNICA&gt;",UPPER(anotacoes!I4844))</f>
        <v>LEFT COLLAR RIGHT SLEEVE</v>
      </c>
      <c r="N4844" t="str">
        <f>IF(OR(L4844="ATTACK",L4844="FINTA"),UPPER(anotacoes!I4844),"")</f>
        <v/>
      </c>
      <c r="O4844" s="6" t="str">
        <f>IF(anotacoes!N4844=0,"",anotacoes!N4844)</f>
        <v/>
      </c>
      <c r="P4844" t="str">
        <f>IF(anotacoes!M4844=0,"",UPPER(anotacoes!M4844))</f>
        <v/>
      </c>
      <c r="Q4844" t="str">
        <f t="shared" si="151"/>
        <v>INSERT INTO CONVERSAO_LUTA_ACAO (cd_conversao, id_luta, sequencia, momento_inicio, momento_fim, quem_faz, quem_sofre, acao_tipo, acao, tecnica, direcao, pontuacao) VALUES (1, 70, 61, TRIM(' 00:05:11,517'), TRIM(' 00:05:12,915'), 'MAMMADLI', 'MARIJANOVIC', 'GRIP TIME', 'LEFT COLLAR RIGHT SLEEVE', NULL, NULL, NULL)</v>
      </c>
      <c r="R4844" t="s">
        <v>10327</v>
      </c>
    </row>
    <row r="4845" spans="1:18" hidden="1" x14ac:dyDescent="0.25">
      <c r="A4845" s="7">
        <f>anotacoes!D4845</f>
        <v>40780</v>
      </c>
      <c r="B4845" t="str">
        <f>anotacoes!C4845</f>
        <v>WORLD CHAMPIONSHIPS PARIS 2011</v>
      </c>
      <c r="C4845" t="str">
        <f>anotacoes!E4845</f>
        <v>MAMMADLI</v>
      </c>
      <c r="D4845" t="str">
        <f>anotacoes!F4845</f>
        <v>MARIJANOVIC</v>
      </c>
      <c r="E4845" t="s">
        <v>10325</v>
      </c>
      <c r="F4845">
        <f>anotacoes!A4845</f>
        <v>70</v>
      </c>
      <c r="G4845">
        <f>anotacoes!B4845</f>
        <v>62</v>
      </c>
      <c r="H4845" t="str">
        <f>anotacoes!K4845</f>
        <v xml:space="preserve"> 00:05:12,915</v>
      </c>
      <c r="I4845" t="str">
        <f>anotacoes!L4845</f>
        <v xml:space="preserve"> 00:05:14,917</v>
      </c>
      <c r="J4845" t="str">
        <f>IF(L4845="PAUSE",E4845,IF(anotacoes!G4849=conversao_anotacoes!C4845,conversao_anotacoes!C4845,conversao_anotacoes!D4845))</f>
        <v>MAMMADLI</v>
      </c>
      <c r="K4845" t="str">
        <f t="shared" si="150"/>
        <v>MARIJANOVIC</v>
      </c>
      <c r="L4845" t="str">
        <f>UPPER(anotacoes!H4845)</f>
        <v>ATTACK</v>
      </c>
      <c r="M4845" t="str">
        <f>IF(OR(L4845="ATTACK",L4845="FINTA"),"&lt;TECNICA&gt;",UPPER(anotacoes!I4845))</f>
        <v>&lt;TECNICA&gt;</v>
      </c>
      <c r="N4845" t="str">
        <f>IF(OR(L4845="ATTACK",L4845="FINTA"),UPPER(anotacoes!I4845),"")</f>
        <v>SEOI NAGE</v>
      </c>
      <c r="O4845" s="6">
        <f>IF(anotacoes!N4845=0,"",anotacoes!N4845)</f>
        <v>6</v>
      </c>
      <c r="P4845" t="str">
        <f>IF(anotacoes!M4845=0,"",UPPER(anotacoes!M4845))</f>
        <v/>
      </c>
      <c r="Q4845" t="str">
        <f t="shared" si="151"/>
        <v>INSERT INTO CONVERSAO_LUTA_ACAO (cd_conversao, id_luta, sequencia, momento_inicio, momento_fim, quem_faz, quem_sofre, acao_tipo, acao, tecnica, direcao, pontuacao) VALUES (1, 70, 62, TRIM(' 00:05:12,915'), TRIM(' 00:05:14,917'), 'MAMMADLI', 'MARIJANOVIC', 'ATTACK', '&lt;TECNICA&gt;', 'SEOI NAGE', 6, NULL)</v>
      </c>
      <c r="R4845" t="s">
        <v>10327</v>
      </c>
    </row>
    <row r="4846" spans="1:18" hidden="1" x14ac:dyDescent="0.25">
      <c r="A4846" s="7">
        <f>anotacoes!D4846</f>
        <v>40780</v>
      </c>
      <c r="B4846" t="str">
        <f>anotacoes!C4846</f>
        <v>WORLD CHAMPIONSHIPS PARIS 2011</v>
      </c>
      <c r="C4846" t="str">
        <f>anotacoes!E4846</f>
        <v>MAMMADLI</v>
      </c>
      <c r="D4846" t="str">
        <f>anotacoes!F4846</f>
        <v>MARIJANOVIC</v>
      </c>
      <c r="E4846" t="s">
        <v>10325</v>
      </c>
      <c r="F4846">
        <f>anotacoes!A4846</f>
        <v>70</v>
      </c>
      <c r="G4846">
        <f>anotacoes!B4846</f>
        <v>63</v>
      </c>
      <c r="H4846" t="str">
        <f>anotacoes!K4846</f>
        <v xml:space="preserve"> 00:05:14,917</v>
      </c>
      <c r="I4846" t="str">
        <f>anotacoes!L4846</f>
        <v xml:space="preserve"> 00:05:30,444</v>
      </c>
      <c r="J4846" t="str">
        <f>IF(L4846="PAUSE",E4846,IF(anotacoes!G4850=conversao_anotacoes!C4846,conversao_anotacoes!C4846,conversao_anotacoes!D4846))</f>
        <v>&lt;ARBITRO_DESCONHECIDO&gt;</v>
      </c>
      <c r="K4846" t="str">
        <f t="shared" si="150"/>
        <v/>
      </c>
      <c r="L4846" t="str">
        <f>UPPER(anotacoes!H4846)</f>
        <v>PAUSE</v>
      </c>
      <c r="M4846" t="str">
        <f>IF(OR(L4846="ATTACK",L4846="FINTA"),"&lt;TECNICA&gt;",UPPER(anotacoes!I4846))</f>
        <v>&lt;NAO_CLASSIFICADO&gt;</v>
      </c>
      <c r="N4846" t="str">
        <f>IF(OR(L4846="ATTACK",L4846="FINTA"),UPPER(anotacoes!I4846),"")</f>
        <v/>
      </c>
      <c r="O4846" s="6" t="str">
        <f>IF(anotacoes!N4846=0,"",anotacoes!N4846)</f>
        <v/>
      </c>
      <c r="P4846" t="str">
        <f>IF(anotacoes!M4846=0,"",UPPER(anotacoes!M4846))</f>
        <v/>
      </c>
      <c r="Q4846" t="str">
        <f t="shared" si="151"/>
        <v>INSERT INTO CONVERSAO_LUTA_ACAO (cd_conversao, id_luta, sequencia, momento_inicio, momento_fim, quem_faz, quem_sofre, acao_tipo, acao, tecnica, direcao, pontuacao) VALUES (1, 70, 63, TRIM(' 00:05:14,917'), TRIM(' 00:05:30,444'), '&lt;ARBITRO_DESCONHECIDO&gt;', '', 'PAUSE', '&lt;NAO_CLASSIFICADO&gt;', NULL, NULL, NULL)</v>
      </c>
      <c r="R4846" t="s">
        <v>10327</v>
      </c>
    </row>
    <row r="4847" spans="1:18" hidden="1" x14ac:dyDescent="0.25">
      <c r="A4847" s="7">
        <f>anotacoes!D4847</f>
        <v>40780</v>
      </c>
      <c r="B4847" t="str">
        <f>anotacoes!C4847</f>
        <v>WORLD CHAMPIONSHIPS PARIS 2011</v>
      </c>
      <c r="C4847" t="str">
        <f>anotacoes!E4847</f>
        <v>MAMMADLI</v>
      </c>
      <c r="D4847" t="str">
        <f>anotacoes!F4847</f>
        <v>MARIJANOVIC</v>
      </c>
      <c r="E4847" t="s">
        <v>10325</v>
      </c>
      <c r="F4847">
        <f>anotacoes!A4847</f>
        <v>70</v>
      </c>
      <c r="G4847">
        <f>anotacoes!B4847</f>
        <v>64</v>
      </c>
      <c r="H4847" t="str">
        <f>anotacoes!K4847</f>
        <v xml:space="preserve"> 00:05:30,444</v>
      </c>
      <c r="I4847" t="str">
        <f>anotacoes!L4847</f>
        <v xml:space="preserve"> 00:05:33,535</v>
      </c>
      <c r="J4847" t="str">
        <f>IF(L4847="PAUSE",E4847,IF(anotacoes!G4851=conversao_anotacoes!C4847,conversao_anotacoes!C4847,conversao_anotacoes!D4847))</f>
        <v>MAMMADLI</v>
      </c>
      <c r="K4847" t="str">
        <f t="shared" si="150"/>
        <v>MARIJANOVIC</v>
      </c>
      <c r="L4847" t="str">
        <f>UPPER(anotacoes!H4847)</f>
        <v>DISPLACEMENT</v>
      </c>
      <c r="M4847" t="str">
        <f>IF(OR(L4847="ATTACK",L4847="FINTA"),"&lt;TECNICA&gt;",UPPER(anotacoes!I4847))</f>
        <v>2-3 STEP HESITANT LEFT</v>
      </c>
      <c r="N4847" t="str">
        <f>IF(OR(L4847="ATTACK",L4847="FINTA"),UPPER(anotacoes!I4847),"")</f>
        <v/>
      </c>
      <c r="O4847" s="6" t="str">
        <f>IF(anotacoes!N4847=0,"",anotacoes!N4847)</f>
        <v/>
      </c>
      <c r="P4847" t="str">
        <f>IF(anotacoes!M4847=0,"",UPPER(anotacoes!M4847))</f>
        <v/>
      </c>
      <c r="Q4847" t="str">
        <f t="shared" si="151"/>
        <v>INSERT INTO CONVERSAO_LUTA_ACAO (cd_conversao, id_luta, sequencia, momento_inicio, momento_fim, quem_faz, quem_sofre, acao_tipo, acao, tecnica, direcao, pontuacao) VALUES (1, 70, 64, TRIM(' 00:05:30,444'), TRIM(' 00:05:33,535'), 'MAMMADLI', 'MARIJANOVIC', 'DISPLACEMENT', '2-3 STEP HESITANT LEFT', NULL, NULL, NULL)</v>
      </c>
      <c r="R4847" t="s">
        <v>10327</v>
      </c>
    </row>
    <row r="4848" spans="1:18" hidden="1" x14ac:dyDescent="0.25">
      <c r="A4848" s="7">
        <f>anotacoes!D4848</f>
        <v>40780</v>
      </c>
      <c r="B4848" t="str">
        <f>anotacoes!C4848</f>
        <v>WORLD CHAMPIONSHIPS PARIS 2011</v>
      </c>
      <c r="C4848" t="str">
        <f>anotacoes!E4848</f>
        <v>MAMMADLI</v>
      </c>
      <c r="D4848" t="str">
        <f>anotacoes!F4848</f>
        <v>MARIJANOVIC</v>
      </c>
      <c r="E4848" t="s">
        <v>10325</v>
      </c>
      <c r="F4848">
        <f>anotacoes!A4848</f>
        <v>70</v>
      </c>
      <c r="G4848">
        <f>anotacoes!B4848</f>
        <v>65</v>
      </c>
      <c r="H4848" t="str">
        <f>anotacoes!K4848</f>
        <v xml:space="preserve"> 00:05:33,535</v>
      </c>
      <c r="I4848" t="str">
        <f>anotacoes!L4848</f>
        <v xml:space="preserve"> 00:05:43,794</v>
      </c>
      <c r="J4848" t="str">
        <f>IF(L4848="PAUSE",E4848,IF(anotacoes!G4852=conversao_anotacoes!C4848,conversao_anotacoes!C4848,conversao_anotacoes!D4848))</f>
        <v>MAMMADLI</v>
      </c>
      <c r="K4848" t="str">
        <f t="shared" si="150"/>
        <v>MARIJANOVIC</v>
      </c>
      <c r="L4848" t="str">
        <f>UPPER(anotacoes!H4848)</f>
        <v>GRIP TIME</v>
      </c>
      <c r="M4848" t="str">
        <f>IF(OR(L4848="ATTACK",L4848="FINTA"),"&lt;TECNICA&gt;",UPPER(anotacoes!I4848))</f>
        <v>LEFT COLLAR RIGHT SLEEVE</v>
      </c>
      <c r="N4848" t="str">
        <f>IF(OR(L4848="ATTACK",L4848="FINTA"),UPPER(anotacoes!I4848),"")</f>
        <v/>
      </c>
      <c r="O4848" s="6" t="str">
        <f>IF(anotacoes!N4848=0,"",anotacoes!N4848)</f>
        <v/>
      </c>
      <c r="P4848" t="str">
        <f>IF(anotacoes!M4848=0,"",UPPER(anotacoes!M4848))</f>
        <v/>
      </c>
      <c r="Q4848" t="str">
        <f t="shared" si="151"/>
        <v>INSERT INTO CONVERSAO_LUTA_ACAO (cd_conversao, id_luta, sequencia, momento_inicio, momento_fim, quem_faz, quem_sofre, acao_tipo, acao, tecnica, direcao, pontuacao) VALUES (1, 70, 65, TRIM(' 00:05:33,535'), TRIM(' 00:05:43,794'), 'MAMMADLI', 'MARIJANOVIC', 'GRIP TIME', 'LEFT COLLAR RIGHT SLEEVE', NULL, NULL, NULL)</v>
      </c>
      <c r="R4848" t="s">
        <v>10327</v>
      </c>
    </row>
    <row r="4849" spans="1:18" hidden="1" x14ac:dyDescent="0.25">
      <c r="A4849" s="7">
        <f>anotacoes!D4849</f>
        <v>40780</v>
      </c>
      <c r="B4849" t="str">
        <f>anotacoes!C4849</f>
        <v>WORLD CHAMPIONSHIPS PARIS 2011</v>
      </c>
      <c r="C4849" t="str">
        <f>anotacoes!E4849</f>
        <v>MAMMADLI</v>
      </c>
      <c r="D4849" t="str">
        <f>anotacoes!F4849</f>
        <v>MARIJANOVIC</v>
      </c>
      <c r="E4849" t="s">
        <v>10325</v>
      </c>
      <c r="F4849">
        <f>anotacoes!A4849</f>
        <v>70</v>
      </c>
      <c r="G4849">
        <f>anotacoes!B4849</f>
        <v>66</v>
      </c>
      <c r="H4849" t="str">
        <f>anotacoes!K4849</f>
        <v xml:space="preserve"> 00:05:43,794</v>
      </c>
      <c r="I4849" t="str">
        <f>anotacoes!L4849</f>
        <v xml:space="preserve"> 00:05:48,057</v>
      </c>
      <c r="J4849" t="str">
        <f>IF(L4849="PAUSE",E4849,IF(anotacoes!G4853=conversao_anotacoes!C4849,conversao_anotacoes!C4849,conversao_anotacoes!D4849))</f>
        <v>&lt;ARBITRO_DESCONHECIDO&gt;</v>
      </c>
      <c r="K4849" t="str">
        <f t="shared" si="150"/>
        <v/>
      </c>
      <c r="L4849" t="str">
        <f>UPPER(anotacoes!H4849)</f>
        <v>PAUSE</v>
      </c>
      <c r="M4849" t="str">
        <f>IF(OR(L4849="ATTACK",L4849="FINTA"),"&lt;TECNICA&gt;",UPPER(anotacoes!I4849))</f>
        <v>&lt;NAO_CLASSIFICADO&gt;</v>
      </c>
      <c r="N4849" t="str">
        <f>IF(OR(L4849="ATTACK",L4849="FINTA"),UPPER(anotacoes!I4849),"")</f>
        <v/>
      </c>
      <c r="O4849" s="6" t="str">
        <f>IF(anotacoes!N4849=0,"",anotacoes!N4849)</f>
        <v/>
      </c>
      <c r="P4849" t="str">
        <f>IF(anotacoes!M4849=0,"",UPPER(anotacoes!M4849))</f>
        <v/>
      </c>
      <c r="Q4849" t="str">
        <f t="shared" si="151"/>
        <v>INSERT INTO CONVERSAO_LUTA_ACAO (cd_conversao, id_luta, sequencia, momento_inicio, momento_fim, quem_faz, quem_sofre, acao_tipo, acao, tecnica, direcao, pontuacao) VALUES (1, 70, 66, TRIM(' 00:05:43,794'), TRIM(' 00:05:48,057'), '&lt;ARBITRO_DESCONHECIDO&gt;', '', 'PAUSE', '&lt;NAO_CLASSIFICADO&gt;', NULL, NULL, NULL)</v>
      </c>
      <c r="R4849" t="s">
        <v>10327</v>
      </c>
    </row>
    <row r="4850" spans="1:18" hidden="1" x14ac:dyDescent="0.25">
      <c r="A4850" s="7">
        <f>anotacoes!D4850</f>
        <v>40780</v>
      </c>
      <c r="B4850" t="str">
        <f>anotacoes!C4850</f>
        <v>WORLD CHAMPIONSHIPS PARIS 2011</v>
      </c>
      <c r="C4850" t="str">
        <f>anotacoes!E4850</f>
        <v>MAMMADLI</v>
      </c>
      <c r="D4850" t="str">
        <f>anotacoes!F4850</f>
        <v>MARIJANOVIC</v>
      </c>
      <c r="E4850" t="s">
        <v>10325</v>
      </c>
      <c r="F4850">
        <f>anotacoes!A4850</f>
        <v>70</v>
      </c>
      <c r="G4850">
        <f>anotacoes!B4850</f>
        <v>67</v>
      </c>
      <c r="H4850" t="str">
        <f>anotacoes!K4850</f>
        <v xml:space="preserve"> 00:05:48,057</v>
      </c>
      <c r="I4850" t="str">
        <f>anotacoes!L4850</f>
        <v xml:space="preserve"> 00:05:53,990</v>
      </c>
      <c r="J4850" t="str">
        <f>IF(L4850="PAUSE",E4850,IF(anotacoes!G4854=conversao_anotacoes!C4850,conversao_anotacoes!C4850,conversao_anotacoes!D4850))</f>
        <v>MAMMADLI</v>
      </c>
      <c r="K4850" t="str">
        <f t="shared" si="150"/>
        <v>MARIJANOVIC</v>
      </c>
      <c r="L4850" t="str">
        <f>UPPER(anotacoes!H4850)</f>
        <v>DISPLACEMENT</v>
      </c>
      <c r="M4850" t="str">
        <f>IF(OR(L4850="ATTACK",L4850="FINTA"),"&lt;TECNICA&gt;",UPPER(anotacoes!I4850))</f>
        <v>CIRCULAR LEFT</v>
      </c>
      <c r="N4850" t="str">
        <f>IF(OR(L4850="ATTACK",L4850="FINTA"),UPPER(anotacoes!I4850),"")</f>
        <v/>
      </c>
      <c r="O4850" s="6" t="str">
        <f>IF(anotacoes!N4850=0,"",anotacoes!N4850)</f>
        <v/>
      </c>
      <c r="P4850" t="str">
        <f>IF(anotacoes!M4850=0,"",UPPER(anotacoes!M4850))</f>
        <v/>
      </c>
      <c r="Q4850" t="str">
        <f t="shared" si="151"/>
        <v>INSERT INTO CONVERSAO_LUTA_ACAO (cd_conversao, id_luta, sequencia, momento_inicio, momento_fim, quem_faz, quem_sofre, acao_tipo, acao, tecnica, direcao, pontuacao) VALUES (1, 70, 67, TRIM(' 00:05:48,057'), TRIM(' 00:05:53,990'), 'MAMMADLI', 'MARIJANOVIC', 'DISPLACEMENT', 'CIRCULAR LEFT', NULL, NULL, NULL)</v>
      </c>
      <c r="R4850" t="s">
        <v>10327</v>
      </c>
    </row>
    <row r="4851" spans="1:18" hidden="1" x14ac:dyDescent="0.25">
      <c r="A4851" s="7">
        <f>anotacoes!D4851</f>
        <v>40780</v>
      </c>
      <c r="B4851" t="str">
        <f>anotacoes!C4851</f>
        <v>WORLD CHAMPIONSHIPS PARIS 2011</v>
      </c>
      <c r="C4851" t="str">
        <f>anotacoes!E4851</f>
        <v>MAMMADLI</v>
      </c>
      <c r="D4851" t="str">
        <f>anotacoes!F4851</f>
        <v>MARIJANOVIC</v>
      </c>
      <c r="E4851" t="s">
        <v>10325</v>
      </c>
      <c r="F4851">
        <f>anotacoes!A4851</f>
        <v>70</v>
      </c>
      <c r="G4851">
        <f>anotacoes!B4851</f>
        <v>68</v>
      </c>
      <c r="H4851" t="str">
        <f>anotacoes!K4851</f>
        <v xml:space="preserve"> 00:05:53,990</v>
      </c>
      <c r="I4851" t="str">
        <f>anotacoes!L4851</f>
        <v xml:space="preserve"> 00:05:57,281</v>
      </c>
      <c r="J4851" t="str">
        <f>IF(L4851="PAUSE",E4851,IF(anotacoes!G4855=conversao_anotacoes!C4851,conversao_anotacoes!C4851,conversao_anotacoes!D4851))</f>
        <v>MAMMADLI</v>
      </c>
      <c r="K4851" t="str">
        <f t="shared" si="150"/>
        <v>MARIJANOVIC</v>
      </c>
      <c r="L4851" t="str">
        <f>UPPER(anotacoes!H4851)</f>
        <v>GRIP TIME</v>
      </c>
      <c r="M4851" t="str">
        <f>IF(OR(L4851="ATTACK",L4851="FINTA"),"&lt;TECNICA&gt;",UPPER(anotacoes!I4851))</f>
        <v>LEFT COLLAR</v>
      </c>
      <c r="N4851" t="str">
        <f>IF(OR(L4851="ATTACK",L4851="FINTA"),UPPER(anotacoes!I4851),"")</f>
        <v/>
      </c>
      <c r="O4851" s="6" t="str">
        <f>IF(anotacoes!N4851=0,"",anotacoes!N4851)</f>
        <v/>
      </c>
      <c r="P4851" t="str">
        <f>IF(anotacoes!M4851=0,"",UPPER(anotacoes!M4851))</f>
        <v/>
      </c>
      <c r="Q4851" t="str">
        <f t="shared" si="151"/>
        <v>INSERT INTO CONVERSAO_LUTA_ACAO (cd_conversao, id_luta, sequencia, momento_inicio, momento_fim, quem_faz, quem_sofre, acao_tipo, acao, tecnica, direcao, pontuacao) VALUES (1, 70, 68, TRIM(' 00:05:53,990'), TRIM(' 00:05:57,281'), 'MAMMADLI', 'MARIJANOVIC', 'GRIP TIME', 'LEFT COLLAR', NULL, NULL, NULL)</v>
      </c>
      <c r="R4851" t="s">
        <v>10327</v>
      </c>
    </row>
    <row r="4852" spans="1:18" hidden="1" x14ac:dyDescent="0.25">
      <c r="A4852" s="7">
        <f>anotacoes!D4852</f>
        <v>40780</v>
      </c>
      <c r="B4852" t="str">
        <f>anotacoes!C4852</f>
        <v>WORLD CHAMPIONSHIPS PARIS 2011</v>
      </c>
      <c r="C4852" t="str">
        <f>anotacoes!E4852</f>
        <v>MAMMADLI</v>
      </c>
      <c r="D4852" t="str">
        <f>anotacoes!F4852</f>
        <v>MARIJANOVIC</v>
      </c>
      <c r="E4852" t="s">
        <v>10325</v>
      </c>
      <c r="F4852">
        <f>anotacoes!A4852</f>
        <v>70</v>
      </c>
      <c r="G4852">
        <f>anotacoes!B4852</f>
        <v>69</v>
      </c>
      <c r="H4852" t="str">
        <f>anotacoes!K4852</f>
        <v xml:space="preserve"> 00:05:57,281</v>
      </c>
      <c r="I4852" t="str">
        <f>anotacoes!L4852</f>
        <v xml:space="preserve"> 00:05:59,039</v>
      </c>
      <c r="J4852" t="str">
        <f>IF(L4852="PAUSE",E4852,IF(anotacoes!G4856=conversao_anotacoes!C4852,conversao_anotacoes!C4852,conversao_anotacoes!D4852))</f>
        <v>MAMMADLI</v>
      </c>
      <c r="K4852" t="str">
        <f t="shared" si="150"/>
        <v>MARIJANOVIC</v>
      </c>
      <c r="L4852" t="str">
        <f>UPPER(anotacoes!H4852)</f>
        <v>ATTACK</v>
      </c>
      <c r="M4852" t="str">
        <f>IF(OR(L4852="ATTACK",L4852="FINTA"),"&lt;TECNICA&gt;",UPPER(anotacoes!I4852))</f>
        <v>&lt;TECNICA&gt;</v>
      </c>
      <c r="N4852" t="str">
        <f>IF(OR(L4852="ATTACK",L4852="FINTA"),UPPER(anotacoes!I4852),"")</f>
        <v>KATA OTOSHI KUZURE</v>
      </c>
      <c r="O4852" s="6">
        <f>IF(anotacoes!N4852=0,"",anotacoes!N4852)</f>
        <v>3</v>
      </c>
      <c r="P4852" t="str">
        <f>IF(anotacoes!M4852=0,"",UPPER(anotacoes!M4852))</f>
        <v/>
      </c>
      <c r="Q4852" t="str">
        <f t="shared" si="151"/>
        <v>INSERT INTO CONVERSAO_LUTA_ACAO (cd_conversao, id_luta, sequencia, momento_inicio, momento_fim, quem_faz, quem_sofre, acao_tipo, acao, tecnica, direcao, pontuacao) VALUES (1, 70, 69, TRIM(' 00:05:57,281'), TRIM(' 00:05:59,039'), 'MAMMADLI', 'MARIJANOVIC', 'ATTACK', '&lt;TECNICA&gt;', 'KATA OTOSHI KUZURE', 3, NULL)</v>
      </c>
      <c r="R4852" t="s">
        <v>10327</v>
      </c>
    </row>
    <row r="4853" spans="1:18" hidden="1" x14ac:dyDescent="0.25">
      <c r="A4853" s="7">
        <f>anotacoes!D4853</f>
        <v>40780</v>
      </c>
      <c r="B4853" t="str">
        <f>anotacoes!C4853</f>
        <v>WORLD CHAMPIONSHIPS PARIS 2011</v>
      </c>
      <c r="C4853" t="str">
        <f>anotacoes!E4853</f>
        <v>MAMMADLI</v>
      </c>
      <c r="D4853" t="str">
        <f>anotacoes!F4853</f>
        <v>MARIJANOVIC</v>
      </c>
      <c r="E4853" t="s">
        <v>10325</v>
      </c>
      <c r="F4853">
        <f>anotacoes!A4853</f>
        <v>70</v>
      </c>
      <c r="G4853">
        <f>anotacoes!B4853</f>
        <v>70</v>
      </c>
      <c r="H4853" t="str">
        <f>anotacoes!K4853</f>
        <v xml:space="preserve"> 00:05:59,039</v>
      </c>
      <c r="I4853" t="str">
        <f>anotacoes!L4853</f>
        <v xml:space="preserve"> 00:06:42,662</v>
      </c>
      <c r="J4853" t="str">
        <f>IF(L4853="PAUSE",E4853,IF(anotacoes!G4857=conversao_anotacoes!C4853,conversao_anotacoes!C4853,conversao_anotacoes!D4853))</f>
        <v>MAMMADLI</v>
      </c>
      <c r="K4853" t="str">
        <f t="shared" si="150"/>
        <v>MARIJANOVIC</v>
      </c>
      <c r="L4853" t="str">
        <f>UPPER(anotacoes!H4853)</f>
        <v>GRIP TIME</v>
      </c>
      <c r="M4853" t="str">
        <f>IF(OR(L4853="ATTACK",L4853="FINTA"),"&lt;TECNICA&gt;",UPPER(anotacoes!I4853))</f>
        <v>RIGHT SLEEVE LEFT SLEEVE</v>
      </c>
      <c r="N4853" t="str">
        <f>IF(OR(L4853="ATTACK",L4853="FINTA"),UPPER(anotacoes!I4853),"")</f>
        <v/>
      </c>
      <c r="O4853" s="6" t="str">
        <f>IF(anotacoes!N4853=0,"",anotacoes!N4853)</f>
        <v/>
      </c>
      <c r="P4853" t="str">
        <f>IF(anotacoes!M4853=0,"",UPPER(anotacoes!M4853))</f>
        <v/>
      </c>
      <c r="Q4853" t="str">
        <f t="shared" si="151"/>
        <v>INSERT INTO CONVERSAO_LUTA_ACAO (cd_conversao, id_luta, sequencia, momento_inicio, momento_fim, quem_faz, quem_sofre, acao_tipo, acao, tecnica, direcao, pontuacao) VALUES (1, 70, 70, TRIM(' 00:05:59,039'), TRIM(' 00:06:42,662'), 'MAMMADLI', 'MARIJANOVIC', 'GRIP TIME', 'RIGHT SLEEVE LEFT SLEEVE', NULL, NULL, NULL)</v>
      </c>
      <c r="R4853" t="s">
        <v>10327</v>
      </c>
    </row>
    <row r="4854" spans="1:18" hidden="1" x14ac:dyDescent="0.25">
      <c r="A4854" s="7">
        <f>anotacoes!D4854</f>
        <v>40780</v>
      </c>
      <c r="B4854" t="str">
        <f>anotacoes!C4854</f>
        <v>WORLD CHAMPIONSHIPS PARIS 2011</v>
      </c>
      <c r="C4854" t="str">
        <f>anotacoes!E4854</f>
        <v>MAMMADLI</v>
      </c>
      <c r="D4854" t="str">
        <f>anotacoes!F4854</f>
        <v>MARIJANOVIC</v>
      </c>
      <c r="E4854" t="s">
        <v>10325</v>
      </c>
      <c r="F4854">
        <f>anotacoes!A4854</f>
        <v>70</v>
      </c>
      <c r="G4854">
        <f>anotacoes!B4854</f>
        <v>71</v>
      </c>
      <c r="H4854" t="str">
        <f>anotacoes!K4854</f>
        <v xml:space="preserve"> 00:06:42,854</v>
      </c>
      <c r="I4854" t="str">
        <f>anotacoes!L4854</f>
        <v xml:space="preserve"> 00:06:46,743</v>
      </c>
      <c r="J4854" t="str">
        <f>IF(L4854="PAUSE",E4854,IF(anotacoes!G4858=conversao_anotacoes!C4854,conversao_anotacoes!C4854,conversao_anotacoes!D4854))</f>
        <v>MAMMADLI</v>
      </c>
      <c r="K4854" t="str">
        <f t="shared" si="150"/>
        <v>MARIJANOVIC</v>
      </c>
      <c r="L4854" t="str">
        <f>UPPER(anotacoes!H4854)</f>
        <v>GROUNDWORK COMBAT</v>
      </c>
      <c r="M4854" t="str">
        <f>IF(OR(L4854="ATTACK",L4854="FINTA"),"&lt;TECNICA&gt;",UPPER(anotacoes!I4854))</f>
        <v>DEFENSIVE POSITION</v>
      </c>
      <c r="N4854" t="str">
        <f>IF(OR(L4854="ATTACK",L4854="FINTA"),UPPER(anotacoes!I4854),"")</f>
        <v/>
      </c>
      <c r="O4854" s="6" t="str">
        <f>IF(anotacoes!N4854=0,"",anotacoes!N4854)</f>
        <v/>
      </c>
      <c r="P4854" t="str">
        <f>IF(anotacoes!M4854=0,"",UPPER(anotacoes!M4854))</f>
        <v/>
      </c>
      <c r="Q4854" t="str">
        <f t="shared" si="151"/>
        <v>INSERT INTO CONVERSAO_LUTA_ACAO (cd_conversao, id_luta, sequencia, momento_inicio, momento_fim, quem_faz, quem_sofre, acao_tipo, acao, tecnica, direcao, pontuacao) VALUES (1, 70, 71, TRIM(' 00:06:42,854'), TRIM(' 00:06:46,743'), 'MAMMADLI', 'MARIJANOVIC', 'GROUNDWORK COMBAT', 'DEFENSIVE POSITION', NULL, NULL, NULL)</v>
      </c>
      <c r="R4854" t="s">
        <v>10327</v>
      </c>
    </row>
    <row r="4855" spans="1:18" hidden="1" x14ac:dyDescent="0.25">
      <c r="A4855" s="7">
        <f>anotacoes!D4855</f>
        <v>40780</v>
      </c>
      <c r="B4855" t="str">
        <f>anotacoes!C4855</f>
        <v>WORLD CHAMPIONSHIPS PARIS 2011</v>
      </c>
      <c r="C4855" t="str">
        <f>anotacoes!E4855</f>
        <v>MAMMADLI</v>
      </c>
      <c r="D4855" t="str">
        <f>anotacoes!F4855</f>
        <v>MARIJANOVIC</v>
      </c>
      <c r="E4855" t="s">
        <v>10325</v>
      </c>
      <c r="F4855">
        <f>anotacoes!A4855</f>
        <v>70</v>
      </c>
      <c r="G4855">
        <f>anotacoes!B4855</f>
        <v>72</v>
      </c>
      <c r="H4855" t="str">
        <f>anotacoes!K4855</f>
        <v xml:space="preserve"> 00:06:46,947</v>
      </c>
      <c r="I4855" t="str">
        <f>anotacoes!L4855</f>
        <v xml:space="preserve"> 00:06:58,491</v>
      </c>
      <c r="J4855" t="str">
        <f>IF(L4855="PAUSE",E4855,IF(anotacoes!G4859=conversao_anotacoes!C4855,conversao_anotacoes!C4855,conversao_anotacoes!D4855))</f>
        <v>&lt;ARBITRO_DESCONHECIDO&gt;</v>
      </c>
      <c r="K4855" t="str">
        <f t="shared" si="150"/>
        <v/>
      </c>
      <c r="L4855" t="str">
        <f>UPPER(anotacoes!H4855)</f>
        <v>PAUSE</v>
      </c>
      <c r="M4855" t="str">
        <f>IF(OR(L4855="ATTACK",L4855="FINTA"),"&lt;TECNICA&gt;",UPPER(anotacoes!I4855))</f>
        <v>&lt;NAO_CLASSIFICADO&gt;</v>
      </c>
      <c r="N4855" t="str">
        <f>IF(OR(L4855="ATTACK",L4855="FINTA"),UPPER(anotacoes!I4855),"")</f>
        <v/>
      </c>
      <c r="O4855" s="6" t="str">
        <f>IF(anotacoes!N4855=0,"",anotacoes!N4855)</f>
        <v/>
      </c>
      <c r="P4855" t="str">
        <f>IF(anotacoes!M4855=0,"",UPPER(anotacoes!M4855))</f>
        <v/>
      </c>
      <c r="Q4855" t="str">
        <f t="shared" si="151"/>
        <v>INSERT INTO CONVERSAO_LUTA_ACAO (cd_conversao, id_luta, sequencia, momento_inicio, momento_fim, quem_faz, quem_sofre, acao_tipo, acao, tecnica, direcao, pontuacao) VALUES (1, 70, 72, TRIM(' 00:06:46,947'), TRIM(' 00:06:58,491'), '&lt;ARBITRO_DESCONHECIDO&gt;', '', 'PAUSE', '&lt;NAO_CLASSIFICADO&gt;', NULL, NULL, NULL)</v>
      </c>
      <c r="R4855" t="s">
        <v>10327</v>
      </c>
    </row>
    <row r="4856" spans="1:18" hidden="1" x14ac:dyDescent="0.25">
      <c r="A4856" s="7">
        <f>anotacoes!D4856</f>
        <v>40780</v>
      </c>
      <c r="B4856" t="str">
        <f>anotacoes!C4856</f>
        <v>WORLD CHAMPIONSHIPS PARIS 2011</v>
      </c>
      <c r="C4856" t="str">
        <f>anotacoes!E4856</f>
        <v>MAMMADLI</v>
      </c>
      <c r="D4856" t="str">
        <f>anotacoes!F4856</f>
        <v>MARIJANOVIC</v>
      </c>
      <c r="E4856" t="s">
        <v>10325</v>
      </c>
      <c r="F4856">
        <f>anotacoes!A4856</f>
        <v>70</v>
      </c>
      <c r="G4856">
        <f>anotacoes!B4856</f>
        <v>73</v>
      </c>
      <c r="H4856" t="str">
        <f>anotacoes!K4856</f>
        <v xml:space="preserve"> 00:06:58,652</v>
      </c>
      <c r="I4856" t="str">
        <f>anotacoes!L4856</f>
        <v xml:space="preserve"> 00:07:03,961</v>
      </c>
      <c r="J4856" t="str">
        <f>IF(L4856="PAUSE",E4856,IF(anotacoes!G4860=conversao_anotacoes!C4856,conversao_anotacoes!C4856,conversao_anotacoes!D4856))</f>
        <v>MAMMADLI</v>
      </c>
      <c r="K4856" t="str">
        <f t="shared" si="150"/>
        <v>MARIJANOVIC</v>
      </c>
      <c r="L4856" t="str">
        <f>UPPER(anotacoes!H4856)</f>
        <v>DISPLACEMENT</v>
      </c>
      <c r="M4856" t="str">
        <f>IF(OR(L4856="ATTACK",L4856="FINTA"),"&lt;TECNICA&gt;",UPPER(anotacoes!I4856))</f>
        <v>CIRCULAR LEFT</v>
      </c>
      <c r="N4856" t="str">
        <f>IF(OR(L4856="ATTACK",L4856="FINTA"),UPPER(anotacoes!I4856),"")</f>
        <v/>
      </c>
      <c r="O4856" s="6" t="str">
        <f>IF(anotacoes!N4856=0,"",anotacoes!N4856)</f>
        <v/>
      </c>
      <c r="P4856" t="str">
        <f>IF(anotacoes!M4856=0,"",UPPER(anotacoes!M4856))</f>
        <v/>
      </c>
      <c r="Q4856" t="str">
        <f t="shared" si="151"/>
        <v>INSERT INTO CONVERSAO_LUTA_ACAO (cd_conversao, id_luta, sequencia, momento_inicio, momento_fim, quem_faz, quem_sofre, acao_tipo, acao, tecnica, direcao, pontuacao) VALUES (1, 70, 73, TRIM(' 00:06:58,652'), TRIM(' 00:07:03,961'), 'MAMMADLI', 'MARIJANOVIC', 'DISPLACEMENT', 'CIRCULAR LEFT', NULL, NULL, NULL)</v>
      </c>
      <c r="R4856" t="s">
        <v>10327</v>
      </c>
    </row>
    <row r="4857" spans="1:18" hidden="1" x14ac:dyDescent="0.25">
      <c r="A4857" s="7">
        <f>anotacoes!D4857</f>
        <v>40780</v>
      </c>
      <c r="B4857" t="str">
        <f>anotacoes!C4857</f>
        <v>WORLD CHAMPIONSHIPS PARIS 2011</v>
      </c>
      <c r="C4857" t="str">
        <f>anotacoes!E4857</f>
        <v>MAMMADLI</v>
      </c>
      <c r="D4857" t="str">
        <f>anotacoes!F4857</f>
        <v>MARIJANOVIC</v>
      </c>
      <c r="E4857" t="s">
        <v>10325</v>
      </c>
      <c r="F4857">
        <f>anotacoes!A4857</f>
        <v>70</v>
      </c>
      <c r="G4857">
        <f>anotacoes!B4857</f>
        <v>74</v>
      </c>
      <c r="H4857" t="str">
        <f>anotacoes!K4857</f>
        <v xml:space="preserve"> 00:07:03,961</v>
      </c>
      <c r="I4857" t="str">
        <f>anotacoes!L4857</f>
        <v xml:space="preserve"> 00:07:11,320</v>
      </c>
      <c r="J4857" t="str">
        <f>IF(L4857="PAUSE",E4857,IF(anotacoes!G4861=conversao_anotacoes!C4857,conversao_anotacoes!C4857,conversao_anotacoes!D4857))</f>
        <v>MAMMADLI</v>
      </c>
      <c r="K4857" t="str">
        <f t="shared" si="150"/>
        <v>MARIJANOVIC</v>
      </c>
      <c r="L4857" t="str">
        <f>UPPER(anotacoes!H4857)</f>
        <v>DISPLACEMENT</v>
      </c>
      <c r="M4857" t="str">
        <f>IF(OR(L4857="ATTACK",L4857="FINTA"),"&lt;TECNICA&gt;",UPPER(anotacoes!I4857))</f>
        <v>TRY TO GRIP WITHOUT CONTACT</v>
      </c>
      <c r="N4857" t="str">
        <f>IF(OR(L4857="ATTACK",L4857="FINTA"),UPPER(anotacoes!I4857),"")</f>
        <v/>
      </c>
      <c r="O4857" s="6" t="str">
        <f>IF(anotacoes!N4857=0,"",anotacoes!N4857)</f>
        <v/>
      </c>
      <c r="P4857" t="str">
        <f>IF(anotacoes!M4857=0,"",UPPER(anotacoes!M4857))</f>
        <v/>
      </c>
      <c r="Q4857" t="str">
        <f t="shared" si="151"/>
        <v>INSERT INTO CONVERSAO_LUTA_ACAO (cd_conversao, id_luta, sequencia, momento_inicio, momento_fim, quem_faz, quem_sofre, acao_tipo, acao, tecnica, direcao, pontuacao) VALUES (1, 70, 74, TRIM(' 00:07:03,961'), TRIM(' 00:07:11,320'), 'MAMMADLI', 'MARIJANOVIC', 'DISPLACEMENT', 'TRY TO GRIP WITHOUT CONTACT', NULL, NULL, NULL)</v>
      </c>
      <c r="R4857" t="s">
        <v>10327</v>
      </c>
    </row>
    <row r="4858" spans="1:18" hidden="1" x14ac:dyDescent="0.25">
      <c r="A4858" s="7">
        <f>anotacoes!D4858</f>
        <v>40780</v>
      </c>
      <c r="B4858" t="str">
        <f>anotacoes!C4858</f>
        <v>WORLD CHAMPIONSHIPS PARIS 2011</v>
      </c>
      <c r="C4858" t="str">
        <f>anotacoes!E4858</f>
        <v>MAMMADLI</v>
      </c>
      <c r="D4858" t="str">
        <f>anotacoes!F4858</f>
        <v>MARIJANOVIC</v>
      </c>
      <c r="E4858" t="s">
        <v>10325</v>
      </c>
      <c r="F4858">
        <f>anotacoes!A4858</f>
        <v>70</v>
      </c>
      <c r="G4858">
        <f>anotacoes!B4858</f>
        <v>75</v>
      </c>
      <c r="H4858" t="str">
        <f>anotacoes!K4858</f>
        <v xml:space="preserve"> 00:07:11,320</v>
      </c>
      <c r="I4858" t="str">
        <f>anotacoes!L4858</f>
        <v xml:space="preserve"> 00:07:15,008</v>
      </c>
      <c r="J4858" t="str">
        <f>IF(L4858="PAUSE",E4858,IF(anotacoes!G4862=conversao_anotacoes!C4858,conversao_anotacoes!C4858,conversao_anotacoes!D4858))</f>
        <v>MAMMADLI</v>
      </c>
      <c r="K4858" t="str">
        <f t="shared" si="150"/>
        <v>MARIJANOVIC</v>
      </c>
      <c r="L4858" t="str">
        <f>UPPER(anotacoes!H4858)</f>
        <v>DISPLACEMENT</v>
      </c>
      <c r="M4858" t="str">
        <f>IF(OR(L4858="ATTACK",L4858="FINTA"),"&lt;TECNICA&gt;",UPPER(anotacoes!I4858))</f>
        <v>TRY TO GRIP WITH CONTACT</v>
      </c>
      <c r="N4858" t="str">
        <f>IF(OR(L4858="ATTACK",L4858="FINTA"),UPPER(anotacoes!I4858),"")</f>
        <v/>
      </c>
      <c r="O4858" s="6" t="str">
        <f>IF(anotacoes!N4858=0,"",anotacoes!N4858)</f>
        <v/>
      </c>
      <c r="P4858" t="str">
        <f>IF(anotacoes!M4858=0,"",UPPER(anotacoes!M4858))</f>
        <v/>
      </c>
      <c r="Q4858" t="str">
        <f t="shared" si="151"/>
        <v>INSERT INTO CONVERSAO_LUTA_ACAO (cd_conversao, id_luta, sequencia, momento_inicio, momento_fim, quem_faz, quem_sofre, acao_tipo, acao, tecnica, direcao, pontuacao) VALUES (1, 70, 75, TRIM(' 00:07:11,320'), TRIM(' 00:07:15,008'), 'MAMMADLI', 'MARIJANOVIC', 'DISPLACEMENT', 'TRY TO GRIP WITH CONTACT', NULL, NULL, NULL)</v>
      </c>
      <c r="R4858" t="s">
        <v>10327</v>
      </c>
    </row>
    <row r="4859" spans="1:18" hidden="1" x14ac:dyDescent="0.25">
      <c r="A4859" s="7">
        <f>anotacoes!D4859</f>
        <v>40780</v>
      </c>
      <c r="B4859" t="str">
        <f>anotacoes!C4859</f>
        <v>WORLD CHAMPIONSHIPS PARIS 2011</v>
      </c>
      <c r="C4859" t="str">
        <f>anotacoes!E4859</f>
        <v>MAMMADLI</v>
      </c>
      <c r="D4859" t="str">
        <f>anotacoes!F4859</f>
        <v>MARIJANOVIC</v>
      </c>
      <c r="E4859" t="s">
        <v>10325</v>
      </c>
      <c r="F4859">
        <f>anotacoes!A4859</f>
        <v>70</v>
      </c>
      <c r="G4859">
        <f>anotacoes!B4859</f>
        <v>76</v>
      </c>
      <c r="H4859" t="str">
        <f>anotacoes!K4859</f>
        <v xml:space="preserve"> 00:07:15,008</v>
      </c>
      <c r="I4859" t="str">
        <f>anotacoes!L4859</f>
        <v xml:space="preserve"> 00:07:15,008</v>
      </c>
      <c r="J4859" t="str">
        <f>IF(L4859="PAUSE",E4859,IF(anotacoes!G4863=conversao_anotacoes!C4859,conversao_anotacoes!C4859,conversao_anotacoes!D4859))</f>
        <v>MAMMADLI</v>
      </c>
      <c r="K4859" t="str">
        <f t="shared" si="150"/>
        <v>MARIJANOVIC</v>
      </c>
      <c r="L4859" t="str">
        <f>UPPER(anotacoes!H4859)</f>
        <v>GRIP TIME</v>
      </c>
      <c r="M4859" t="str">
        <f>IF(OR(L4859="ATTACK",L4859="FINTA"),"&lt;TECNICA&gt;",UPPER(anotacoes!I4859))</f>
        <v>LEFT COLLAR</v>
      </c>
      <c r="N4859" t="str">
        <f>IF(OR(L4859="ATTACK",L4859="FINTA"),UPPER(anotacoes!I4859),"")</f>
        <v/>
      </c>
      <c r="O4859" s="6" t="str">
        <f>IF(anotacoes!N4859=0,"",anotacoes!N4859)</f>
        <v/>
      </c>
      <c r="P4859" t="str">
        <f>IF(anotacoes!M4859=0,"",UPPER(anotacoes!M4859))</f>
        <v/>
      </c>
      <c r="Q4859" t="str">
        <f t="shared" si="151"/>
        <v>INSERT INTO CONVERSAO_LUTA_ACAO (cd_conversao, id_luta, sequencia, momento_inicio, momento_fim, quem_faz, quem_sofre, acao_tipo, acao, tecnica, direcao, pontuacao) VALUES (1, 70, 76, TRIM(' 00:07:15,008'), TRIM(' 00:07:15,008'), 'MAMMADLI', 'MARIJANOVIC', 'GRIP TIME', 'LEFT COLLAR', NULL, NULL, NULL)</v>
      </c>
      <c r="R4859" t="s">
        <v>10327</v>
      </c>
    </row>
    <row r="4860" spans="1:18" hidden="1" x14ac:dyDescent="0.25">
      <c r="A4860" s="7">
        <f>anotacoes!D4860</f>
        <v>40780</v>
      </c>
      <c r="B4860" t="str">
        <f>anotacoes!C4860</f>
        <v>WORLD CHAMPIONSHIPS PARIS 2011</v>
      </c>
      <c r="C4860" t="str">
        <f>anotacoes!E4860</f>
        <v>MAMMADLI</v>
      </c>
      <c r="D4860" t="str">
        <f>anotacoes!F4860</f>
        <v>MARIJANOVIC</v>
      </c>
      <c r="E4860" t="s">
        <v>10325</v>
      </c>
      <c r="F4860">
        <f>anotacoes!A4860</f>
        <v>70</v>
      </c>
      <c r="G4860">
        <f>anotacoes!B4860</f>
        <v>77</v>
      </c>
      <c r="H4860" t="str">
        <f>anotacoes!K4860</f>
        <v xml:space="preserve"> 00:07:15,008</v>
      </c>
      <c r="I4860" t="str">
        <f>anotacoes!L4860</f>
        <v xml:space="preserve"> 00:07:15,008</v>
      </c>
      <c r="J4860" t="str">
        <f>IF(L4860="PAUSE",E4860,IF(anotacoes!G4864=conversao_anotacoes!C4860,conversao_anotacoes!C4860,conversao_anotacoes!D4860))</f>
        <v>MAMMADLI</v>
      </c>
      <c r="K4860" t="str">
        <f t="shared" si="150"/>
        <v>MARIJANOVIC</v>
      </c>
      <c r="L4860" t="str">
        <f>UPPER(anotacoes!H4860)</f>
        <v>GRIP TIME</v>
      </c>
      <c r="M4860" t="str">
        <f>IF(OR(L4860="ATTACK",L4860="FINTA"),"&lt;TECNICA&gt;",UPPER(anotacoes!I4860))</f>
        <v>LEFT COLLAR RIGHT SLEEVE</v>
      </c>
      <c r="N4860" t="str">
        <f>IF(OR(L4860="ATTACK",L4860="FINTA"),UPPER(anotacoes!I4860),"")</f>
        <v/>
      </c>
      <c r="O4860" s="6" t="str">
        <f>IF(anotacoes!N4860=0,"",anotacoes!N4860)</f>
        <v/>
      </c>
      <c r="P4860" t="str">
        <f>IF(anotacoes!M4860=0,"",UPPER(anotacoes!M4860))</f>
        <v/>
      </c>
      <c r="Q4860" t="str">
        <f t="shared" si="151"/>
        <v>INSERT INTO CONVERSAO_LUTA_ACAO (cd_conversao, id_luta, sequencia, momento_inicio, momento_fim, quem_faz, quem_sofre, acao_tipo, acao, tecnica, direcao, pontuacao) VALUES (1, 70, 77, TRIM(' 00:07:15,008'), TRIM(' 00:07:15,008'), 'MAMMADLI', 'MARIJANOVIC', 'GRIP TIME', 'LEFT COLLAR RIGHT SLEEVE', NULL, NULL, NULL)</v>
      </c>
      <c r="R4860" t="s">
        <v>10327</v>
      </c>
    </row>
    <row r="4861" spans="1:18" hidden="1" x14ac:dyDescent="0.25">
      <c r="A4861" s="7">
        <f>anotacoes!D4861</f>
        <v>40780</v>
      </c>
      <c r="B4861" t="str">
        <f>anotacoes!C4861</f>
        <v>WORLD CHAMPIONSHIPS PARIS 2011</v>
      </c>
      <c r="C4861" t="str">
        <f>anotacoes!E4861</f>
        <v>MAMMADLI</v>
      </c>
      <c r="D4861" t="str">
        <f>anotacoes!F4861</f>
        <v>MARIJANOVIC</v>
      </c>
      <c r="E4861" t="s">
        <v>10325</v>
      </c>
      <c r="F4861">
        <f>anotacoes!A4861</f>
        <v>70</v>
      </c>
      <c r="G4861">
        <f>anotacoes!B4861</f>
        <v>78</v>
      </c>
      <c r="H4861" t="str">
        <f>anotacoes!K4861</f>
        <v xml:space="preserve"> 00:07:15,008</v>
      </c>
      <c r="I4861" t="str">
        <f>anotacoes!L4861</f>
        <v xml:space="preserve"> 00:07:16,525</v>
      </c>
      <c r="J4861" t="str">
        <f>IF(L4861="PAUSE",E4861,IF(anotacoes!G4865=conversao_anotacoes!C4861,conversao_anotacoes!C4861,conversao_anotacoes!D4861))</f>
        <v>MAMMADLI</v>
      </c>
      <c r="K4861" t="str">
        <f t="shared" si="150"/>
        <v>MARIJANOVIC</v>
      </c>
      <c r="L4861" t="str">
        <f>UPPER(anotacoes!H4861)</f>
        <v>ATTACK</v>
      </c>
      <c r="M4861" t="str">
        <f>IF(OR(L4861="ATTACK",L4861="FINTA"),"&lt;TECNICA&gt;",UPPER(anotacoes!I4861))</f>
        <v>&lt;TECNICA&gt;</v>
      </c>
      <c r="N4861" t="str">
        <f>IF(OR(L4861="ATTACK",L4861="FINTA"),UPPER(anotacoes!I4861),"")</f>
        <v>SEOI NAGE</v>
      </c>
      <c r="O4861" s="6">
        <f>IF(anotacoes!N4861=0,"",anotacoes!N4861)</f>
        <v>6</v>
      </c>
      <c r="P4861" t="str">
        <f>IF(anotacoes!M4861=0,"",UPPER(anotacoes!M4861))</f>
        <v/>
      </c>
      <c r="Q4861" t="str">
        <f t="shared" si="151"/>
        <v>INSERT INTO CONVERSAO_LUTA_ACAO (cd_conversao, id_luta, sequencia, momento_inicio, momento_fim, quem_faz, quem_sofre, acao_tipo, acao, tecnica, direcao, pontuacao) VALUES (1, 70, 78, TRIM(' 00:07:15,008'), TRIM(' 00:07:16,525'), 'MAMMADLI', 'MARIJANOVIC', 'ATTACK', '&lt;TECNICA&gt;', 'SEOI NAGE', 6, NULL)</v>
      </c>
      <c r="R4861" t="s">
        <v>10327</v>
      </c>
    </row>
    <row r="4862" spans="1:18" hidden="1" x14ac:dyDescent="0.25">
      <c r="A4862" s="7">
        <f>anotacoes!D4862</f>
        <v>40780</v>
      </c>
      <c r="B4862" t="str">
        <f>anotacoes!C4862</f>
        <v>WORLD CHAMPIONSHIPS PARIS 2011</v>
      </c>
      <c r="C4862" t="str">
        <f>anotacoes!E4862</f>
        <v>MAMMADLI</v>
      </c>
      <c r="D4862" t="str">
        <f>anotacoes!F4862</f>
        <v>MARIJANOVIC</v>
      </c>
      <c r="E4862" t="s">
        <v>10325</v>
      </c>
      <c r="F4862">
        <f>anotacoes!A4862</f>
        <v>70</v>
      </c>
      <c r="G4862">
        <f>anotacoes!B4862</f>
        <v>79</v>
      </c>
      <c r="H4862" t="str">
        <f>anotacoes!K4862</f>
        <v xml:space="preserve"> 00:07:16,525</v>
      </c>
      <c r="I4862" t="str">
        <f>anotacoes!L4862</f>
        <v xml:space="preserve"> 00:07:17,099</v>
      </c>
      <c r="J4862" t="str">
        <f>IF(L4862="PAUSE",E4862,IF(anotacoes!G4866=conversao_anotacoes!C4862,conversao_anotacoes!C4862,conversao_anotacoes!D4862))</f>
        <v>MAMMADLI</v>
      </c>
      <c r="K4862" t="str">
        <f t="shared" si="150"/>
        <v>MARIJANOVIC</v>
      </c>
      <c r="L4862" t="str">
        <f>UPPER(anotacoes!H4862)</f>
        <v>ATTACK</v>
      </c>
      <c r="M4862" t="str">
        <f>IF(OR(L4862="ATTACK",L4862="FINTA"),"&lt;TECNICA&gt;",UPPER(anotacoes!I4862))</f>
        <v>&lt;TECNICA&gt;</v>
      </c>
      <c r="N4862" t="str">
        <f>IF(OR(L4862="ATTACK",L4862="FINTA"),UPPER(anotacoes!I4862),"")</f>
        <v>TAI OTOSHI</v>
      </c>
      <c r="O4862" s="6">
        <f>IF(anotacoes!N4862=0,"",anotacoes!N4862)</f>
        <v>6</v>
      </c>
      <c r="P4862" t="str">
        <f>IF(anotacoes!M4862=0,"",UPPER(anotacoes!M4862))</f>
        <v/>
      </c>
      <c r="Q4862" t="str">
        <f t="shared" si="151"/>
        <v>INSERT INTO CONVERSAO_LUTA_ACAO (cd_conversao, id_luta, sequencia, momento_inicio, momento_fim, quem_faz, quem_sofre, acao_tipo, acao, tecnica, direcao, pontuacao) VALUES (1, 70, 79, TRIM(' 00:07:16,525'), TRIM(' 00:07:17,099'), 'MAMMADLI', 'MARIJANOVIC', 'ATTACK', '&lt;TECNICA&gt;', 'TAI OTOSHI', 6, NULL)</v>
      </c>
      <c r="R4862" t="s">
        <v>10327</v>
      </c>
    </row>
    <row r="4863" spans="1:18" hidden="1" x14ac:dyDescent="0.25">
      <c r="A4863" s="7">
        <f>anotacoes!D4863</f>
        <v>40780</v>
      </c>
      <c r="B4863" t="str">
        <f>anotacoes!C4863</f>
        <v>WORLD CHAMPIONSHIPS PARIS 2011</v>
      </c>
      <c r="C4863" t="str">
        <f>anotacoes!E4863</f>
        <v>MAMMADLI</v>
      </c>
      <c r="D4863" t="str">
        <f>anotacoes!F4863</f>
        <v>MARIJANOVIC</v>
      </c>
      <c r="E4863" t="s">
        <v>10325</v>
      </c>
      <c r="F4863">
        <f>anotacoes!A4863</f>
        <v>70</v>
      </c>
      <c r="G4863">
        <f>anotacoes!B4863</f>
        <v>80</v>
      </c>
      <c r="H4863" t="str">
        <f>anotacoes!K4863</f>
        <v xml:space="preserve"> 00:07:17,099</v>
      </c>
      <c r="I4863" t="str">
        <f>anotacoes!L4863</f>
        <v xml:space="preserve"> 00:07:19,545</v>
      </c>
      <c r="J4863" t="str">
        <f>IF(L4863="PAUSE",E4863,IF(anotacoes!G4867=conversao_anotacoes!C4863,conversao_anotacoes!C4863,conversao_anotacoes!D4863))</f>
        <v>MAMMADLI</v>
      </c>
      <c r="K4863" t="str">
        <f t="shared" si="150"/>
        <v>MARIJANOVIC</v>
      </c>
      <c r="L4863" t="str">
        <f>UPPER(anotacoes!H4863)</f>
        <v>GRIP TIME</v>
      </c>
      <c r="M4863" t="str">
        <f>IF(OR(L4863="ATTACK",L4863="FINTA"),"&lt;TECNICA&gt;",UPPER(anotacoes!I4863))</f>
        <v>LEFT COLLAR RIGHT SLEEVE</v>
      </c>
      <c r="N4863" t="str">
        <f>IF(OR(L4863="ATTACK",L4863="FINTA"),UPPER(anotacoes!I4863),"")</f>
        <v/>
      </c>
      <c r="O4863" s="6" t="str">
        <f>IF(anotacoes!N4863=0,"",anotacoes!N4863)</f>
        <v/>
      </c>
      <c r="P4863" t="str">
        <f>IF(anotacoes!M4863=0,"",UPPER(anotacoes!M4863))</f>
        <v/>
      </c>
      <c r="Q4863" t="str">
        <f t="shared" si="151"/>
        <v>INSERT INTO CONVERSAO_LUTA_ACAO (cd_conversao, id_luta, sequencia, momento_inicio, momento_fim, quem_faz, quem_sofre, acao_tipo, acao, tecnica, direcao, pontuacao) VALUES (1, 70, 80, TRIM(' 00:07:17,099'), TRIM(' 00:07:19,545'), 'MAMMADLI', 'MARIJANOVIC', 'GRIP TIME', 'LEFT COLLAR RIGHT SLEEVE', NULL, NULL, NULL)</v>
      </c>
      <c r="R4863" t="s">
        <v>10327</v>
      </c>
    </row>
    <row r="4864" spans="1:18" hidden="1" x14ac:dyDescent="0.25">
      <c r="A4864" s="7">
        <f>anotacoes!D4864</f>
        <v>40780</v>
      </c>
      <c r="B4864" t="str">
        <f>anotacoes!C4864</f>
        <v>WORLD CHAMPIONSHIPS PARIS 2011</v>
      </c>
      <c r="C4864" t="str">
        <f>anotacoes!E4864</f>
        <v>MAMMADLI</v>
      </c>
      <c r="D4864" t="str">
        <f>anotacoes!F4864</f>
        <v>MARIJANOVIC</v>
      </c>
      <c r="E4864" t="s">
        <v>10325</v>
      </c>
      <c r="F4864">
        <f>anotacoes!A4864</f>
        <v>70</v>
      </c>
      <c r="G4864">
        <f>anotacoes!B4864</f>
        <v>81</v>
      </c>
      <c r="H4864" t="str">
        <f>anotacoes!K4864</f>
        <v xml:space="preserve"> 00:07:19,545</v>
      </c>
      <c r="I4864" t="str">
        <f>anotacoes!L4864</f>
        <v xml:space="preserve"> 00:07:20,155</v>
      </c>
      <c r="J4864" t="str">
        <f>IF(L4864="PAUSE",E4864,IF(anotacoes!G4868=conversao_anotacoes!C4864,conversao_anotacoes!C4864,conversao_anotacoes!D4864))</f>
        <v>MAMMADLI</v>
      </c>
      <c r="K4864" t="str">
        <f t="shared" si="150"/>
        <v>MARIJANOVIC</v>
      </c>
      <c r="L4864" t="str">
        <f>UPPER(anotacoes!H4864)</f>
        <v>TRANSITION</v>
      </c>
      <c r="M4864" t="str">
        <f>IF(OR(L4864="ATTACK",L4864="FINTA"),"&lt;TECNICA&gt;",UPPER(anotacoes!I4864))</f>
        <v>WITHOUT ATTACK</v>
      </c>
      <c r="N4864" t="str">
        <f>IF(OR(L4864="ATTACK",L4864="FINTA"),UPPER(anotacoes!I4864),"")</f>
        <v/>
      </c>
      <c r="O4864" s="6" t="str">
        <f>IF(anotacoes!N4864=0,"",anotacoes!N4864)</f>
        <v/>
      </c>
      <c r="P4864" t="str">
        <f>IF(anotacoes!M4864=0,"",UPPER(anotacoes!M4864))</f>
        <v/>
      </c>
      <c r="Q4864" t="str">
        <f t="shared" si="151"/>
        <v>INSERT INTO CONVERSAO_LUTA_ACAO (cd_conversao, id_luta, sequencia, momento_inicio, momento_fim, quem_faz, quem_sofre, acao_tipo, acao, tecnica, direcao, pontuacao) VALUES (1, 70, 81, TRIM(' 00:07:19,545'), TRIM(' 00:07:20,155'), 'MAMMADLI', 'MARIJANOVIC', 'TRANSITION', 'WITHOUT ATTACK', NULL, NULL, NULL)</v>
      </c>
      <c r="R4864" t="s">
        <v>10327</v>
      </c>
    </row>
    <row r="4865" spans="1:18" hidden="1" x14ac:dyDescent="0.25">
      <c r="A4865" s="7">
        <f>anotacoes!D4865</f>
        <v>40780</v>
      </c>
      <c r="B4865" t="str">
        <f>anotacoes!C4865</f>
        <v>WORLD CHAMPIONSHIPS PARIS 2011</v>
      </c>
      <c r="C4865" t="str">
        <f>anotacoes!E4865</f>
        <v>MAMMADLI</v>
      </c>
      <c r="D4865" t="str">
        <f>anotacoes!F4865</f>
        <v>MARIJANOVIC</v>
      </c>
      <c r="E4865" t="s">
        <v>10325</v>
      </c>
      <c r="F4865">
        <f>anotacoes!A4865</f>
        <v>70</v>
      </c>
      <c r="G4865">
        <f>anotacoes!B4865</f>
        <v>82</v>
      </c>
      <c r="H4865" t="str">
        <f>anotacoes!K4865</f>
        <v xml:space="preserve"> 00:07:20,155</v>
      </c>
      <c r="I4865" t="str">
        <f>anotacoes!L4865</f>
        <v xml:space="preserve"> 00:07:23,457</v>
      </c>
      <c r="J4865" t="str">
        <f>IF(L4865="PAUSE",E4865,IF(anotacoes!G4869=conversao_anotacoes!C4865,conversao_anotacoes!C4865,conversao_anotacoes!D4865))</f>
        <v>MAMMADLI</v>
      </c>
      <c r="K4865" t="str">
        <f t="shared" si="150"/>
        <v>MARIJANOVIC</v>
      </c>
      <c r="L4865" t="str">
        <f>UPPER(anotacoes!H4865)</f>
        <v>GROUNDWORK COMBAT</v>
      </c>
      <c r="M4865" t="str">
        <f>IF(OR(L4865="ATTACK",L4865="FINTA"),"&lt;TECNICA&gt;",UPPER(anotacoes!I4865))</f>
        <v>CONTROL WITH LEGS</v>
      </c>
      <c r="N4865" t="str">
        <f>IF(OR(L4865="ATTACK",L4865="FINTA"),UPPER(anotacoes!I4865),"")</f>
        <v/>
      </c>
      <c r="O4865" s="6" t="str">
        <f>IF(anotacoes!N4865=0,"",anotacoes!N4865)</f>
        <v/>
      </c>
      <c r="P4865" t="str">
        <f>IF(anotacoes!M4865=0,"",UPPER(anotacoes!M4865))</f>
        <v/>
      </c>
      <c r="Q4865" t="str">
        <f t="shared" si="151"/>
        <v>INSERT INTO CONVERSAO_LUTA_ACAO (cd_conversao, id_luta, sequencia, momento_inicio, momento_fim, quem_faz, quem_sofre, acao_tipo, acao, tecnica, direcao, pontuacao) VALUES (1, 70, 82, TRIM(' 00:07:20,155'), TRIM(' 00:07:23,457'), 'MAMMADLI', 'MARIJANOVIC', 'GROUNDWORK COMBAT', 'CONTROL WITH LEGS', NULL, NULL, NULL)</v>
      </c>
      <c r="R4865" t="s">
        <v>10327</v>
      </c>
    </row>
    <row r="4866" spans="1:18" hidden="1" x14ac:dyDescent="0.25">
      <c r="A4866" s="7">
        <f>anotacoes!D4866</f>
        <v>40780</v>
      </c>
      <c r="B4866" t="str">
        <f>anotacoes!C4866</f>
        <v>WORLD CHAMPIONSHIPS PARIS 2011</v>
      </c>
      <c r="C4866" t="str">
        <f>anotacoes!E4866</f>
        <v>MAMMADLI</v>
      </c>
      <c r="D4866" t="str">
        <f>anotacoes!F4866</f>
        <v>MARIJANOVIC</v>
      </c>
      <c r="E4866" t="s">
        <v>10325</v>
      </c>
      <c r="F4866">
        <f>anotacoes!A4866</f>
        <v>70</v>
      </c>
      <c r="G4866">
        <f>anotacoes!B4866</f>
        <v>83</v>
      </c>
      <c r="H4866" t="str">
        <f>anotacoes!K4866</f>
        <v xml:space="preserve"> 00:07:23,631</v>
      </c>
      <c r="I4866" t="str">
        <f>anotacoes!L4866</f>
        <v xml:space="preserve"> 00:07:34,198</v>
      </c>
      <c r="J4866" t="str">
        <f>IF(L4866="PAUSE",E4866,IF(anotacoes!G4870=conversao_anotacoes!C4866,conversao_anotacoes!C4866,conversao_anotacoes!D4866))</f>
        <v>&lt;ARBITRO_DESCONHECIDO&gt;</v>
      </c>
      <c r="K4866" t="str">
        <f t="shared" si="150"/>
        <v/>
      </c>
      <c r="L4866" t="str">
        <f>UPPER(anotacoes!H4866)</f>
        <v>PAUSE</v>
      </c>
      <c r="M4866" t="str">
        <f>IF(OR(L4866="ATTACK",L4866="FINTA"),"&lt;TECNICA&gt;",UPPER(anotacoes!I4866))</f>
        <v>&lt;NAO_CLASSIFICADO&gt;</v>
      </c>
      <c r="N4866" t="str">
        <f>IF(OR(L4866="ATTACK",L4866="FINTA"),UPPER(anotacoes!I4866),"")</f>
        <v/>
      </c>
      <c r="O4866" s="6" t="str">
        <f>IF(anotacoes!N4866=0,"",anotacoes!N4866)</f>
        <v/>
      </c>
      <c r="P4866" t="str">
        <f>IF(anotacoes!M4866=0,"",UPPER(anotacoes!M4866))</f>
        <v/>
      </c>
      <c r="Q4866" t="str">
        <f t="shared" si="151"/>
        <v>INSERT INTO CONVERSAO_LUTA_ACAO (cd_conversao, id_luta, sequencia, momento_inicio, momento_fim, quem_faz, quem_sofre, acao_tipo, acao, tecnica, direcao, pontuacao) VALUES (1, 70, 83, TRIM(' 00:07:23,631'), TRIM(' 00:07:34,198'), '&lt;ARBITRO_DESCONHECIDO&gt;', '', 'PAUSE', '&lt;NAO_CLASSIFICADO&gt;', NULL, NULL, NULL)</v>
      </c>
      <c r="R4866" t="s">
        <v>10327</v>
      </c>
    </row>
    <row r="4867" spans="1:18" hidden="1" x14ac:dyDescent="0.25">
      <c r="A4867" s="7">
        <f>anotacoes!D4867</f>
        <v>40780</v>
      </c>
      <c r="B4867" t="str">
        <f>anotacoes!C4867</f>
        <v>WORLD CHAMPIONSHIPS PARIS 2011</v>
      </c>
      <c r="C4867" t="str">
        <f>anotacoes!E4867</f>
        <v>MAMMADLI</v>
      </c>
      <c r="D4867" t="str">
        <f>anotacoes!F4867</f>
        <v>MARIJANOVIC</v>
      </c>
      <c r="E4867" t="s">
        <v>10325</v>
      </c>
      <c r="F4867">
        <f>anotacoes!A4867</f>
        <v>70</v>
      </c>
      <c r="G4867">
        <f>anotacoes!B4867</f>
        <v>84</v>
      </c>
      <c r="H4867" t="str">
        <f>anotacoes!K4867</f>
        <v xml:space="preserve"> 00:07:34,198</v>
      </c>
      <c r="I4867" t="str">
        <f>anotacoes!L4867</f>
        <v xml:space="preserve"> 00:08:21,089</v>
      </c>
      <c r="J4867" t="str">
        <f>IF(L4867="PAUSE",E4867,IF(anotacoes!G4871=conversao_anotacoes!C4867,conversao_anotacoes!C4867,conversao_anotacoes!D4867))</f>
        <v>MAMMADLI</v>
      </c>
      <c r="K4867" t="str">
        <f t="shared" ref="K4867:K4930" si="152">IF(J4867=E4867,"",IF(J4867=C4867,D4867,C4867))</f>
        <v>MARIJANOVIC</v>
      </c>
      <c r="L4867" t="str">
        <f>UPPER(anotacoes!H4867)</f>
        <v>DISPLACEMENT</v>
      </c>
      <c r="M4867" t="str">
        <f>IF(OR(L4867="ATTACK",L4867="FINTA"),"&lt;TECNICA&gt;",UPPER(anotacoes!I4867))</f>
        <v>CIRCULAR LEFT</v>
      </c>
      <c r="N4867" t="str">
        <f>IF(OR(L4867="ATTACK",L4867="FINTA"),UPPER(anotacoes!I4867),"")</f>
        <v/>
      </c>
      <c r="O4867" s="6" t="str">
        <f>IF(anotacoes!N4867=0,"",anotacoes!N4867)</f>
        <v/>
      </c>
      <c r="P4867" t="str">
        <f>IF(anotacoes!M4867=0,"",UPPER(anotacoes!M4867))</f>
        <v/>
      </c>
      <c r="Q4867" t="str">
        <f t="shared" ref="Q4867:Q4930" si="153">CONCATENATE("INSERT INTO CONVERSAO_LUTA_ACAO (cd_conversao, id_luta, sequencia, momento_inicio, momento_fim, quem_faz, quem_sofre, acao_tipo, acao, tecnica, direcao, pontuacao) VALUES (1, ",F4867,", ",G4867,", ","TRIM('",H4867,"')",", ","TRIM('",I4867,"')",", ","'",J4867,"'",", ","'",K4867,"'",", ","'",L4867,"'",", ","'",M4867,"'",", ",IF(N4867="","NULL",CONCATENATE("'",N4867,"'")),", ",IF(O4867="","NULL",O4867),", ",IF(P4867="","NULL",CONCATENATE("'",P4867,"'")),")")</f>
        <v>INSERT INTO CONVERSAO_LUTA_ACAO (cd_conversao, id_luta, sequencia, momento_inicio, momento_fim, quem_faz, quem_sofre, acao_tipo, acao, tecnica, direcao, pontuacao) VALUES (1, 70, 84, TRIM(' 00:07:34,198'), TRIM(' 00:08:21,089'), 'MAMMADLI', 'MARIJANOVIC', 'DISPLACEMENT', 'CIRCULAR LEFT', NULL, NULL, NULL)</v>
      </c>
      <c r="R4867" t="s">
        <v>10327</v>
      </c>
    </row>
    <row r="4868" spans="1:18" hidden="1" x14ac:dyDescent="0.25">
      <c r="A4868" s="7">
        <f>anotacoes!D4868</f>
        <v>40780</v>
      </c>
      <c r="B4868" t="str">
        <f>anotacoes!C4868</f>
        <v>WORLD CHAMPIONSHIPS PARIS 2011</v>
      </c>
      <c r="C4868" t="str">
        <f>anotacoes!E4868</f>
        <v>MAMMADLI</v>
      </c>
      <c r="D4868" t="str">
        <f>anotacoes!F4868</f>
        <v>MARIJANOVIC</v>
      </c>
      <c r="E4868" t="s">
        <v>10325</v>
      </c>
      <c r="F4868">
        <f>anotacoes!A4868</f>
        <v>70</v>
      </c>
      <c r="G4868">
        <f>anotacoes!B4868</f>
        <v>85</v>
      </c>
      <c r="H4868" t="str">
        <f>anotacoes!K4868</f>
        <v xml:space="preserve"> 00:08:21,089</v>
      </c>
      <c r="I4868" t="str">
        <f>anotacoes!L4868</f>
        <v xml:space="preserve"> 00:08:27,279</v>
      </c>
      <c r="J4868" t="str">
        <f>IF(L4868="PAUSE",E4868,IF(anotacoes!G4872=conversao_anotacoes!C4868,conversao_anotacoes!C4868,conversao_anotacoes!D4868))</f>
        <v>MAMMADLI</v>
      </c>
      <c r="K4868" t="str">
        <f t="shared" si="152"/>
        <v>MARIJANOVIC</v>
      </c>
      <c r="L4868" t="str">
        <f>UPPER(anotacoes!H4868)</f>
        <v>GRIP TIME</v>
      </c>
      <c r="M4868" t="str">
        <f>IF(OR(L4868="ATTACK",L4868="FINTA"),"&lt;TECNICA&gt;",UPPER(anotacoes!I4868))</f>
        <v>RIGHT SLEEVE LEFT SLEEVE</v>
      </c>
      <c r="N4868" t="str">
        <f>IF(OR(L4868="ATTACK",L4868="FINTA"),UPPER(anotacoes!I4868),"")</f>
        <v/>
      </c>
      <c r="O4868" s="6" t="str">
        <f>IF(anotacoes!N4868=0,"",anotacoes!N4868)</f>
        <v/>
      </c>
      <c r="P4868" t="str">
        <f>IF(anotacoes!M4868=0,"",UPPER(anotacoes!M4868))</f>
        <v/>
      </c>
      <c r="Q4868" t="str">
        <f t="shared" si="153"/>
        <v>INSERT INTO CONVERSAO_LUTA_ACAO (cd_conversao, id_luta, sequencia, momento_inicio, momento_fim, quem_faz, quem_sofre, acao_tipo, acao, tecnica, direcao, pontuacao) VALUES (1, 70, 85, TRIM(' 00:08:21,089'), TRIM(' 00:08:27,279'), 'MAMMADLI', 'MARIJANOVIC', 'GRIP TIME', 'RIGHT SLEEVE LEFT SLEEVE', NULL, NULL, NULL)</v>
      </c>
      <c r="R4868" t="s">
        <v>10327</v>
      </c>
    </row>
    <row r="4869" spans="1:18" hidden="1" x14ac:dyDescent="0.25">
      <c r="A4869" s="7">
        <f>anotacoes!D4869</f>
        <v>40780</v>
      </c>
      <c r="B4869" t="str">
        <f>anotacoes!C4869</f>
        <v>WORLD CHAMPIONSHIPS PARIS 2011</v>
      </c>
      <c r="C4869" t="str">
        <f>anotacoes!E4869</f>
        <v>MAMMADLI</v>
      </c>
      <c r="D4869" t="str">
        <f>anotacoes!F4869</f>
        <v>MARIJANOVIC</v>
      </c>
      <c r="E4869" t="s">
        <v>10325</v>
      </c>
      <c r="F4869">
        <f>anotacoes!A4869</f>
        <v>70</v>
      </c>
      <c r="G4869">
        <f>anotacoes!B4869</f>
        <v>86</v>
      </c>
      <c r="H4869" t="str">
        <f>anotacoes!K4869</f>
        <v xml:space="preserve"> 00:08:27,427</v>
      </c>
      <c r="I4869" t="str">
        <f>anotacoes!L4869</f>
        <v xml:space="preserve"> 00:08:35,426</v>
      </c>
      <c r="J4869" t="str">
        <f>IF(L4869="PAUSE",E4869,IF(anotacoes!G4873=conversao_anotacoes!C4869,conversao_anotacoes!C4869,conversao_anotacoes!D4869))</f>
        <v>&lt;ARBITRO_DESCONHECIDO&gt;</v>
      </c>
      <c r="K4869" t="str">
        <f t="shared" si="152"/>
        <v/>
      </c>
      <c r="L4869" t="str">
        <f>UPPER(anotacoes!H4869)</f>
        <v>PAUSE</v>
      </c>
      <c r="M4869" t="str">
        <f>IF(OR(L4869="ATTACK",L4869="FINTA"),"&lt;TECNICA&gt;",UPPER(anotacoes!I4869))</f>
        <v>SHIDO WITHOUT SCORE</v>
      </c>
      <c r="N4869" t="str">
        <f>IF(OR(L4869="ATTACK",L4869="FINTA"),UPPER(anotacoes!I4869),"")</f>
        <v/>
      </c>
      <c r="O4869" s="6" t="str">
        <f>IF(anotacoes!N4869=0,"",anotacoes!N4869)</f>
        <v/>
      </c>
      <c r="P4869" t="str">
        <f>IF(anotacoes!M4869=0,"",UPPER(anotacoes!M4869))</f>
        <v/>
      </c>
      <c r="Q4869" t="str">
        <f t="shared" si="153"/>
        <v>INSERT INTO CONVERSAO_LUTA_ACAO (cd_conversao, id_luta, sequencia, momento_inicio, momento_fim, quem_faz, quem_sofre, acao_tipo, acao, tecnica, direcao, pontuacao) VALUES (1, 70, 86, TRIM(' 00:08:27,427'), TRIM(' 00:08:35,426'), '&lt;ARBITRO_DESCONHECIDO&gt;', '', 'PAUSE', 'SHIDO WITHOUT SCORE', NULL, NULL, NULL)</v>
      </c>
      <c r="R4869" t="s">
        <v>10327</v>
      </c>
    </row>
    <row r="4870" spans="1:18" hidden="1" x14ac:dyDescent="0.25">
      <c r="A4870" s="7">
        <f>anotacoes!D4870</f>
        <v>40780</v>
      </c>
      <c r="B4870" t="str">
        <f>anotacoes!C4870</f>
        <v>WORLD CHAMPIONSHIPS PARIS 2011</v>
      </c>
      <c r="C4870" t="str">
        <f>anotacoes!E4870</f>
        <v>MAMMADLI</v>
      </c>
      <c r="D4870" t="str">
        <f>anotacoes!F4870</f>
        <v>MARIJANOVIC</v>
      </c>
      <c r="E4870" t="s">
        <v>10325</v>
      </c>
      <c r="F4870">
        <f>anotacoes!A4870</f>
        <v>70</v>
      </c>
      <c r="G4870">
        <f>anotacoes!B4870</f>
        <v>87</v>
      </c>
      <c r="H4870" t="str">
        <f>anotacoes!K4870</f>
        <v xml:space="preserve"> 00:08:35,426</v>
      </c>
      <c r="I4870" t="str">
        <f>anotacoes!L4870</f>
        <v xml:space="preserve"> 00:08:41,268</v>
      </c>
      <c r="J4870" t="str">
        <f>IF(L4870="PAUSE",E4870,IF(anotacoes!G4874=conversao_anotacoes!C4870,conversao_anotacoes!C4870,conversao_anotacoes!D4870))</f>
        <v>MAMMADLI</v>
      </c>
      <c r="K4870" t="str">
        <f t="shared" si="152"/>
        <v>MARIJANOVIC</v>
      </c>
      <c r="L4870" t="str">
        <f>UPPER(anotacoes!H4870)</f>
        <v>DISPLACEMENT</v>
      </c>
      <c r="M4870" t="str">
        <f>IF(OR(L4870="ATTACK",L4870="FINTA"),"&lt;TECNICA&gt;",UPPER(anotacoes!I4870))</f>
        <v>CIRCULAR LEFT</v>
      </c>
      <c r="N4870" t="str">
        <f>IF(OR(L4870="ATTACK",L4870="FINTA"),UPPER(anotacoes!I4870),"")</f>
        <v/>
      </c>
      <c r="O4870" s="6" t="str">
        <f>IF(anotacoes!N4870=0,"",anotacoes!N4870)</f>
        <v/>
      </c>
      <c r="P4870" t="str">
        <f>IF(anotacoes!M4870=0,"",UPPER(anotacoes!M4870))</f>
        <v/>
      </c>
      <c r="Q4870" t="str">
        <f t="shared" si="153"/>
        <v>INSERT INTO CONVERSAO_LUTA_ACAO (cd_conversao, id_luta, sequencia, momento_inicio, momento_fim, quem_faz, quem_sofre, acao_tipo, acao, tecnica, direcao, pontuacao) VALUES (1, 70, 87, TRIM(' 00:08:35,426'), TRIM(' 00:08:41,268'), 'MAMMADLI', 'MARIJANOVIC', 'DISPLACEMENT', 'CIRCULAR LEFT', NULL, NULL, NULL)</v>
      </c>
      <c r="R4870" t="s">
        <v>10327</v>
      </c>
    </row>
    <row r="4871" spans="1:18" hidden="1" x14ac:dyDescent="0.25">
      <c r="A4871" s="7">
        <f>anotacoes!D4871</f>
        <v>40780</v>
      </c>
      <c r="B4871" t="str">
        <f>anotacoes!C4871</f>
        <v>WORLD CHAMPIONSHIPS PARIS 2011</v>
      </c>
      <c r="C4871" t="str">
        <f>anotacoes!E4871</f>
        <v>MAMMADLI</v>
      </c>
      <c r="D4871" t="str">
        <f>anotacoes!F4871</f>
        <v>MARIJANOVIC</v>
      </c>
      <c r="E4871" t="s">
        <v>10325</v>
      </c>
      <c r="F4871">
        <f>anotacoes!A4871</f>
        <v>70</v>
      </c>
      <c r="G4871">
        <f>anotacoes!B4871</f>
        <v>88</v>
      </c>
      <c r="H4871" t="str">
        <f>anotacoes!K4871</f>
        <v xml:space="preserve"> 00:08:41,268</v>
      </c>
      <c r="I4871" t="str">
        <f>anotacoes!L4871</f>
        <v xml:space="preserve"> 00:08:43,336</v>
      </c>
      <c r="J4871" t="str">
        <f>IF(L4871="PAUSE",E4871,IF(anotacoes!G4875=conversao_anotacoes!C4871,conversao_anotacoes!C4871,conversao_anotacoes!D4871))</f>
        <v>MAMMADLI</v>
      </c>
      <c r="K4871" t="str">
        <f t="shared" si="152"/>
        <v>MARIJANOVIC</v>
      </c>
      <c r="L4871" t="str">
        <f>UPPER(anotacoes!H4871)</f>
        <v>DISPLACEMENT</v>
      </c>
      <c r="M4871" t="str">
        <f>IF(OR(L4871="ATTACK",L4871="FINTA"),"&lt;TECNICA&gt;",UPPER(anotacoes!I4871))</f>
        <v>2-3 STEP HESITANT RIGHT</v>
      </c>
      <c r="N4871" t="str">
        <f>IF(OR(L4871="ATTACK",L4871="FINTA"),UPPER(anotacoes!I4871),"")</f>
        <v/>
      </c>
      <c r="O4871" s="6" t="str">
        <f>IF(anotacoes!N4871=0,"",anotacoes!N4871)</f>
        <v/>
      </c>
      <c r="P4871" t="str">
        <f>IF(anotacoes!M4871=0,"",UPPER(anotacoes!M4871))</f>
        <v/>
      </c>
      <c r="Q4871" t="str">
        <f t="shared" si="153"/>
        <v>INSERT INTO CONVERSAO_LUTA_ACAO (cd_conversao, id_luta, sequencia, momento_inicio, momento_fim, quem_faz, quem_sofre, acao_tipo, acao, tecnica, direcao, pontuacao) VALUES (1, 70, 88, TRIM(' 00:08:41,268'), TRIM(' 00:08:43,336'), 'MAMMADLI', 'MARIJANOVIC', 'DISPLACEMENT', '2-3 STEP HESITANT RIGHT', NULL, NULL, NULL)</v>
      </c>
      <c r="R4871" t="s">
        <v>10327</v>
      </c>
    </row>
    <row r="4872" spans="1:18" hidden="1" x14ac:dyDescent="0.25">
      <c r="A4872" s="7">
        <f>anotacoes!D4872</f>
        <v>40780</v>
      </c>
      <c r="B4872" t="str">
        <f>anotacoes!C4872</f>
        <v>WORLD CHAMPIONSHIPS PARIS 2011</v>
      </c>
      <c r="C4872" t="str">
        <f>anotacoes!E4872</f>
        <v>MAMMADLI</v>
      </c>
      <c r="D4872" t="str">
        <f>anotacoes!F4872</f>
        <v>MARIJANOVIC</v>
      </c>
      <c r="E4872" t="s">
        <v>10325</v>
      </c>
      <c r="F4872">
        <f>anotacoes!A4872</f>
        <v>70</v>
      </c>
      <c r="G4872">
        <f>anotacoes!B4872</f>
        <v>89</v>
      </c>
      <c r="H4872" t="str">
        <f>anotacoes!K4872</f>
        <v xml:space="preserve"> 00:08:43,336</v>
      </c>
      <c r="I4872" t="str">
        <f>anotacoes!L4872</f>
        <v xml:space="preserve"> 00:08:44,333</v>
      </c>
      <c r="J4872" t="str">
        <f>IF(L4872="PAUSE",E4872,IF(anotacoes!G4876=conversao_anotacoes!C4872,conversao_anotacoes!C4872,conversao_anotacoes!D4872))</f>
        <v>MAMMADLI</v>
      </c>
      <c r="K4872" t="str">
        <f t="shared" si="152"/>
        <v>MARIJANOVIC</v>
      </c>
      <c r="L4872" t="str">
        <f>UPPER(anotacoes!H4872)</f>
        <v>GRIP TIME</v>
      </c>
      <c r="M4872" t="str">
        <f>IF(OR(L4872="ATTACK",L4872="FINTA"),"&lt;TECNICA&gt;",UPPER(anotacoes!I4872))</f>
        <v>RIGHT SLEEVE</v>
      </c>
      <c r="N4872" t="str">
        <f>IF(OR(L4872="ATTACK",L4872="FINTA"),UPPER(anotacoes!I4872),"")</f>
        <v/>
      </c>
      <c r="O4872" s="6" t="str">
        <f>IF(anotacoes!N4872=0,"",anotacoes!N4872)</f>
        <v/>
      </c>
      <c r="P4872" t="str">
        <f>IF(anotacoes!M4872=0,"",UPPER(anotacoes!M4872))</f>
        <v/>
      </c>
      <c r="Q4872" t="str">
        <f t="shared" si="153"/>
        <v>INSERT INTO CONVERSAO_LUTA_ACAO (cd_conversao, id_luta, sequencia, momento_inicio, momento_fim, quem_faz, quem_sofre, acao_tipo, acao, tecnica, direcao, pontuacao) VALUES (1, 70, 89, TRIM(' 00:08:43,336'), TRIM(' 00:08:44,333'), 'MAMMADLI', 'MARIJANOVIC', 'GRIP TIME', 'RIGHT SLEEVE', NULL, NULL, NULL)</v>
      </c>
      <c r="R4872" t="s">
        <v>10327</v>
      </c>
    </row>
    <row r="4873" spans="1:18" hidden="1" x14ac:dyDescent="0.25">
      <c r="A4873" s="7">
        <f>anotacoes!D4873</f>
        <v>40780</v>
      </c>
      <c r="B4873" t="str">
        <f>anotacoes!C4873</f>
        <v>WORLD CHAMPIONSHIPS PARIS 2011</v>
      </c>
      <c r="C4873" t="str">
        <f>anotacoes!E4873</f>
        <v>MAMMADLI</v>
      </c>
      <c r="D4873" t="str">
        <f>anotacoes!F4873</f>
        <v>MARIJANOVIC</v>
      </c>
      <c r="E4873" t="s">
        <v>10325</v>
      </c>
      <c r="F4873">
        <f>anotacoes!A4873</f>
        <v>70</v>
      </c>
      <c r="G4873">
        <f>anotacoes!B4873</f>
        <v>90</v>
      </c>
      <c r="H4873" t="str">
        <f>anotacoes!K4873</f>
        <v xml:space="preserve"> 00:08:44,333</v>
      </c>
      <c r="I4873" t="str">
        <f>anotacoes!L4873</f>
        <v xml:space="preserve"> 00:08:47,968</v>
      </c>
      <c r="J4873" t="str">
        <f>IF(L4873="PAUSE",E4873,IF(anotacoes!G4877=conversao_anotacoes!C4873,conversao_anotacoes!C4873,conversao_anotacoes!D4873))</f>
        <v>MAMMADLI</v>
      </c>
      <c r="K4873" t="str">
        <f t="shared" si="152"/>
        <v>MARIJANOVIC</v>
      </c>
      <c r="L4873" t="str">
        <f>UPPER(anotacoes!H4873)</f>
        <v>GROUNDWORK COMBAT</v>
      </c>
      <c r="M4873" t="str">
        <f>IF(OR(L4873="ATTACK",L4873="FINTA"),"&lt;TECNICA&gt;",UPPER(anotacoes!I4873))</f>
        <v>TRYING TO ATTACK</v>
      </c>
      <c r="N4873" t="str">
        <f>IF(OR(L4873="ATTACK",L4873="FINTA"),UPPER(anotacoes!I4873),"")</f>
        <v/>
      </c>
      <c r="O4873" s="6" t="str">
        <f>IF(anotacoes!N4873=0,"",anotacoes!N4873)</f>
        <v/>
      </c>
      <c r="P4873" t="str">
        <f>IF(anotacoes!M4873=0,"",UPPER(anotacoes!M4873))</f>
        <v/>
      </c>
      <c r="Q4873" t="str">
        <f t="shared" si="153"/>
        <v>INSERT INTO CONVERSAO_LUTA_ACAO (cd_conversao, id_luta, sequencia, momento_inicio, momento_fim, quem_faz, quem_sofre, acao_tipo, acao, tecnica, direcao, pontuacao) VALUES (1, 70, 90, TRIM(' 00:08:44,333'), TRIM(' 00:08:47,968'), 'MAMMADLI', 'MARIJANOVIC', 'GROUNDWORK COMBAT', 'TRYING TO ATTACK', NULL, NULL, NULL)</v>
      </c>
      <c r="R4873" t="s">
        <v>10327</v>
      </c>
    </row>
    <row r="4874" spans="1:18" hidden="1" x14ac:dyDescent="0.25">
      <c r="A4874" s="7">
        <f>anotacoes!D4874</f>
        <v>40780</v>
      </c>
      <c r="B4874" t="str">
        <f>anotacoes!C4874</f>
        <v>WORLD CHAMPIONSHIPS PARIS 2011</v>
      </c>
      <c r="C4874" t="str">
        <f>anotacoes!E4874</f>
        <v>MAMMADLI</v>
      </c>
      <c r="D4874" t="str">
        <f>anotacoes!F4874</f>
        <v>MARIJANOVIC</v>
      </c>
      <c r="E4874" t="s">
        <v>10325</v>
      </c>
      <c r="F4874">
        <f>anotacoes!A4874</f>
        <v>70</v>
      </c>
      <c r="G4874">
        <f>anotacoes!B4874</f>
        <v>91</v>
      </c>
      <c r="H4874" t="str">
        <f>anotacoes!K4874</f>
        <v xml:space="preserve"> 00:08:48,188</v>
      </c>
      <c r="I4874" t="str">
        <f>anotacoes!L4874</f>
        <v xml:space="preserve"> 00:08:58,969</v>
      </c>
      <c r="J4874" t="str">
        <f>IF(L4874="PAUSE",E4874,IF(anotacoes!G4878=conversao_anotacoes!C4874,conversao_anotacoes!C4874,conversao_anotacoes!D4874))</f>
        <v>&lt;ARBITRO_DESCONHECIDO&gt;</v>
      </c>
      <c r="K4874" t="str">
        <f t="shared" si="152"/>
        <v/>
      </c>
      <c r="L4874" t="str">
        <f>UPPER(anotacoes!H4874)</f>
        <v>PAUSE</v>
      </c>
      <c r="M4874" t="str">
        <f>IF(OR(L4874="ATTACK",L4874="FINTA"),"&lt;TECNICA&gt;",UPPER(anotacoes!I4874))</f>
        <v>&lt;NAO_CLASSIFICADO&gt;</v>
      </c>
      <c r="N4874" t="str">
        <f>IF(OR(L4874="ATTACK",L4874="FINTA"),UPPER(anotacoes!I4874),"")</f>
        <v/>
      </c>
      <c r="O4874" s="6" t="str">
        <f>IF(anotacoes!N4874=0,"",anotacoes!N4874)</f>
        <v/>
      </c>
      <c r="P4874" t="str">
        <f>IF(anotacoes!M4874=0,"",UPPER(anotacoes!M4874))</f>
        <v/>
      </c>
      <c r="Q4874" t="str">
        <f t="shared" si="153"/>
        <v>INSERT INTO CONVERSAO_LUTA_ACAO (cd_conversao, id_luta, sequencia, momento_inicio, momento_fim, quem_faz, quem_sofre, acao_tipo, acao, tecnica, direcao, pontuacao) VALUES (1, 70, 91, TRIM(' 00:08:48,188'), TRIM(' 00:08:58,969'), '&lt;ARBITRO_DESCONHECIDO&gt;', '', 'PAUSE', '&lt;NAO_CLASSIFICADO&gt;', NULL, NULL, NULL)</v>
      </c>
      <c r="R4874" t="s">
        <v>10327</v>
      </c>
    </row>
    <row r="4875" spans="1:18" hidden="1" x14ac:dyDescent="0.25">
      <c r="A4875" s="7">
        <f>anotacoes!D4875</f>
        <v>40780</v>
      </c>
      <c r="B4875" t="str">
        <f>anotacoes!C4875</f>
        <v>WORLD CHAMPIONSHIPS PARIS 2011</v>
      </c>
      <c r="C4875" t="str">
        <f>anotacoes!E4875</f>
        <v>MAMMADLI</v>
      </c>
      <c r="D4875" t="str">
        <f>anotacoes!F4875</f>
        <v>MARIJANOVIC</v>
      </c>
      <c r="E4875" t="s">
        <v>10325</v>
      </c>
      <c r="F4875">
        <f>anotacoes!A4875</f>
        <v>70</v>
      </c>
      <c r="G4875">
        <f>anotacoes!B4875</f>
        <v>92</v>
      </c>
      <c r="H4875" t="str">
        <f>anotacoes!K4875</f>
        <v xml:space="preserve"> 00:08:59,118</v>
      </c>
      <c r="I4875" t="str">
        <f>anotacoes!L4875</f>
        <v xml:space="preserve"> 00:09:02,896</v>
      </c>
      <c r="J4875" t="str">
        <f>IF(L4875="PAUSE",E4875,IF(anotacoes!G4879=conversao_anotacoes!C4875,conversao_anotacoes!C4875,conversao_anotacoes!D4875))</f>
        <v>MAMMADLI</v>
      </c>
      <c r="K4875" t="str">
        <f t="shared" si="152"/>
        <v>MARIJANOVIC</v>
      </c>
      <c r="L4875" t="str">
        <f>UPPER(anotacoes!H4875)</f>
        <v>DISPLACEMENT</v>
      </c>
      <c r="M4875" t="str">
        <f>IF(OR(L4875="ATTACK",L4875="FINTA"),"&lt;TECNICA&gt;",UPPER(anotacoes!I4875))</f>
        <v>CIRCULAR LEFT</v>
      </c>
      <c r="N4875" t="str">
        <f>IF(OR(L4875="ATTACK",L4875="FINTA"),UPPER(anotacoes!I4875),"")</f>
        <v/>
      </c>
      <c r="O4875" s="6" t="str">
        <f>IF(anotacoes!N4875=0,"",anotacoes!N4875)</f>
        <v/>
      </c>
      <c r="P4875" t="str">
        <f>IF(anotacoes!M4875=0,"",UPPER(anotacoes!M4875))</f>
        <v/>
      </c>
      <c r="Q4875" t="str">
        <f t="shared" si="153"/>
        <v>INSERT INTO CONVERSAO_LUTA_ACAO (cd_conversao, id_luta, sequencia, momento_inicio, momento_fim, quem_faz, quem_sofre, acao_tipo, acao, tecnica, direcao, pontuacao) VALUES (1, 70, 92, TRIM(' 00:08:59,118'), TRIM(' 00:09:02,896'), 'MAMMADLI', 'MARIJANOVIC', 'DISPLACEMENT', 'CIRCULAR LEFT', NULL, NULL, NULL)</v>
      </c>
      <c r="R4875" t="s">
        <v>10327</v>
      </c>
    </row>
    <row r="4876" spans="1:18" hidden="1" x14ac:dyDescent="0.25">
      <c r="A4876" s="7">
        <f>anotacoes!D4876</f>
        <v>40780</v>
      </c>
      <c r="B4876" t="str">
        <f>anotacoes!C4876</f>
        <v>WORLD CHAMPIONSHIPS PARIS 2011</v>
      </c>
      <c r="C4876" t="str">
        <f>anotacoes!E4876</f>
        <v>MAMMADLI</v>
      </c>
      <c r="D4876" t="str">
        <f>anotacoes!F4876</f>
        <v>MARIJANOVIC</v>
      </c>
      <c r="E4876" t="s">
        <v>10325</v>
      </c>
      <c r="F4876">
        <f>anotacoes!A4876</f>
        <v>70</v>
      </c>
      <c r="G4876">
        <f>anotacoes!B4876</f>
        <v>93</v>
      </c>
      <c r="H4876" t="str">
        <f>anotacoes!K4876</f>
        <v xml:space="preserve"> 00:09:02,896</v>
      </c>
      <c r="I4876" t="str">
        <f>anotacoes!L4876</f>
        <v xml:space="preserve"> 00:09:04,415</v>
      </c>
      <c r="J4876" t="str">
        <f>IF(L4876="PAUSE",E4876,IF(anotacoes!G4880=conversao_anotacoes!C4876,conversao_anotacoes!C4876,conversao_anotacoes!D4876))</f>
        <v>MAMMADLI</v>
      </c>
      <c r="K4876" t="str">
        <f t="shared" si="152"/>
        <v>MARIJANOVIC</v>
      </c>
      <c r="L4876" t="str">
        <f>UPPER(anotacoes!H4876)</f>
        <v>GRIP TIME</v>
      </c>
      <c r="M4876" t="str">
        <f>IF(OR(L4876="ATTACK",L4876="FINTA"),"&lt;TECNICA&gt;",UPPER(anotacoes!I4876))</f>
        <v>LEFT COLLAR RIGHT SLEEVE</v>
      </c>
      <c r="N4876" t="str">
        <f>IF(OR(L4876="ATTACK",L4876="FINTA"),UPPER(anotacoes!I4876),"")</f>
        <v/>
      </c>
      <c r="O4876" s="6" t="str">
        <f>IF(anotacoes!N4876=0,"",anotacoes!N4876)</f>
        <v/>
      </c>
      <c r="P4876" t="str">
        <f>IF(anotacoes!M4876=0,"",UPPER(anotacoes!M4876))</f>
        <v/>
      </c>
      <c r="Q4876" t="str">
        <f t="shared" si="153"/>
        <v>INSERT INTO CONVERSAO_LUTA_ACAO (cd_conversao, id_luta, sequencia, momento_inicio, momento_fim, quem_faz, quem_sofre, acao_tipo, acao, tecnica, direcao, pontuacao) VALUES (1, 70, 93, TRIM(' 00:09:02,896'), TRIM(' 00:09:04,415'), 'MAMMADLI', 'MARIJANOVIC', 'GRIP TIME', 'LEFT COLLAR RIGHT SLEEVE', NULL, NULL, NULL)</v>
      </c>
      <c r="R4876" t="s">
        <v>10327</v>
      </c>
    </row>
    <row r="4877" spans="1:18" hidden="1" x14ac:dyDescent="0.25">
      <c r="A4877" s="7">
        <f>anotacoes!D4877</f>
        <v>40780</v>
      </c>
      <c r="B4877" t="str">
        <f>anotacoes!C4877</f>
        <v>WORLD CHAMPIONSHIPS PARIS 2011</v>
      </c>
      <c r="C4877" t="str">
        <f>anotacoes!E4877</f>
        <v>MAMMADLI</v>
      </c>
      <c r="D4877" t="str">
        <f>anotacoes!F4877</f>
        <v>MARIJANOVIC</v>
      </c>
      <c r="E4877" t="s">
        <v>10325</v>
      </c>
      <c r="F4877">
        <f>anotacoes!A4877</f>
        <v>70</v>
      </c>
      <c r="G4877">
        <f>anotacoes!B4877</f>
        <v>94</v>
      </c>
      <c r="H4877" t="str">
        <f>anotacoes!K4877</f>
        <v xml:space="preserve"> 00:09:04,415</v>
      </c>
      <c r="I4877" t="str">
        <f>anotacoes!L4877</f>
        <v xml:space="preserve"> 00:09:05,248</v>
      </c>
      <c r="J4877" t="str">
        <f>IF(L4877="PAUSE",E4877,IF(anotacoes!G4881=conversao_anotacoes!C4877,conversao_anotacoes!C4877,conversao_anotacoes!D4877))</f>
        <v>MAMMADLI</v>
      </c>
      <c r="K4877" t="str">
        <f t="shared" si="152"/>
        <v>MARIJANOVIC</v>
      </c>
      <c r="L4877" t="str">
        <f>UPPER(anotacoes!H4877)</f>
        <v>ATTACK</v>
      </c>
      <c r="M4877" t="str">
        <f>IF(OR(L4877="ATTACK",L4877="FINTA"),"&lt;TECNICA&gt;",UPPER(anotacoes!I4877))</f>
        <v>&lt;TECNICA&gt;</v>
      </c>
      <c r="N4877" t="str">
        <f>IF(OR(L4877="ATTACK",L4877="FINTA"),UPPER(anotacoes!I4877),"")</f>
        <v>SEOI NAGE</v>
      </c>
      <c r="O4877" s="6">
        <f>IF(anotacoes!N4877=0,"",anotacoes!N4877)</f>
        <v>6</v>
      </c>
      <c r="P4877" t="str">
        <f>IF(anotacoes!M4877=0,"",UPPER(anotacoes!M4877))</f>
        <v/>
      </c>
      <c r="Q4877" t="str">
        <f t="shared" si="153"/>
        <v>INSERT INTO CONVERSAO_LUTA_ACAO (cd_conversao, id_luta, sequencia, momento_inicio, momento_fim, quem_faz, quem_sofre, acao_tipo, acao, tecnica, direcao, pontuacao) VALUES (1, 70, 94, TRIM(' 00:09:04,415'), TRIM(' 00:09:05,248'), 'MAMMADLI', 'MARIJANOVIC', 'ATTACK', '&lt;TECNICA&gt;', 'SEOI NAGE', 6, NULL)</v>
      </c>
      <c r="R4877" t="s">
        <v>10327</v>
      </c>
    </row>
    <row r="4878" spans="1:18" hidden="1" x14ac:dyDescent="0.25">
      <c r="A4878" s="7">
        <f>anotacoes!D4878</f>
        <v>40780</v>
      </c>
      <c r="B4878" t="str">
        <f>anotacoes!C4878</f>
        <v>WORLD CHAMPIONSHIPS PARIS 2011</v>
      </c>
      <c r="C4878" t="str">
        <f>anotacoes!E4878</f>
        <v>MAMMADLI</v>
      </c>
      <c r="D4878" t="str">
        <f>anotacoes!F4878</f>
        <v>MARIJANOVIC</v>
      </c>
      <c r="E4878" t="s">
        <v>10325</v>
      </c>
      <c r="F4878">
        <f>anotacoes!A4878</f>
        <v>70</v>
      </c>
      <c r="G4878">
        <f>anotacoes!B4878</f>
        <v>95</v>
      </c>
      <c r="H4878" t="str">
        <f>anotacoes!K4878</f>
        <v xml:space="preserve"> 00:09:05,248</v>
      </c>
      <c r="I4878" t="str">
        <f>anotacoes!L4878</f>
        <v xml:space="preserve"> 00:09:09,825</v>
      </c>
      <c r="J4878" t="str">
        <f>IF(L4878="PAUSE",E4878,IF(anotacoes!G4882=conversao_anotacoes!C4878,conversao_anotacoes!C4878,conversao_anotacoes!D4878))</f>
        <v>MAMMADLI</v>
      </c>
      <c r="K4878" t="str">
        <f t="shared" si="152"/>
        <v>MARIJANOVIC</v>
      </c>
      <c r="L4878" t="str">
        <f>UPPER(anotacoes!H4878)</f>
        <v>GRIP TIME</v>
      </c>
      <c r="M4878" t="str">
        <f>IF(OR(L4878="ATTACK",L4878="FINTA"),"&lt;TECNICA&gt;",UPPER(anotacoes!I4878))</f>
        <v>RIGHT SLEEVE LEFT SLEEVE</v>
      </c>
      <c r="N4878" t="str">
        <f>IF(OR(L4878="ATTACK",L4878="FINTA"),UPPER(anotacoes!I4878),"")</f>
        <v/>
      </c>
      <c r="O4878" s="6" t="str">
        <f>IF(anotacoes!N4878=0,"",anotacoes!N4878)</f>
        <v/>
      </c>
      <c r="P4878" t="str">
        <f>IF(anotacoes!M4878=0,"",UPPER(anotacoes!M4878))</f>
        <v/>
      </c>
      <c r="Q4878" t="str">
        <f t="shared" si="153"/>
        <v>INSERT INTO CONVERSAO_LUTA_ACAO (cd_conversao, id_luta, sequencia, momento_inicio, momento_fim, quem_faz, quem_sofre, acao_tipo, acao, tecnica, direcao, pontuacao) VALUES (1, 70, 95, TRIM(' 00:09:05,248'), TRIM(' 00:09:09,825'), 'MAMMADLI', 'MARIJANOVIC', 'GRIP TIME', 'RIGHT SLEEVE LEFT SLEEVE', NULL, NULL, NULL)</v>
      </c>
      <c r="R4878" t="s">
        <v>10327</v>
      </c>
    </row>
    <row r="4879" spans="1:18" hidden="1" x14ac:dyDescent="0.25">
      <c r="A4879" s="7">
        <f>anotacoes!D4879</f>
        <v>40780</v>
      </c>
      <c r="B4879" t="str">
        <f>anotacoes!C4879</f>
        <v>WORLD CHAMPIONSHIPS PARIS 2011</v>
      </c>
      <c r="C4879" t="str">
        <f>anotacoes!E4879</f>
        <v>MAMMADLI</v>
      </c>
      <c r="D4879" t="str">
        <f>anotacoes!F4879</f>
        <v>MARIJANOVIC</v>
      </c>
      <c r="E4879" t="s">
        <v>10325</v>
      </c>
      <c r="F4879">
        <f>anotacoes!A4879</f>
        <v>70</v>
      </c>
      <c r="G4879">
        <f>anotacoes!B4879</f>
        <v>96</v>
      </c>
      <c r="H4879" t="str">
        <f>anotacoes!K4879</f>
        <v xml:space="preserve"> 00:09:09,991</v>
      </c>
      <c r="I4879" t="str">
        <f>anotacoes!L4879</f>
        <v xml:space="preserve"> 00:09:12,834</v>
      </c>
      <c r="J4879" t="str">
        <f>IF(L4879="PAUSE",E4879,IF(anotacoes!G4883=conversao_anotacoes!C4879,conversao_anotacoes!C4879,conversao_anotacoes!D4879))</f>
        <v>MAMMADLI</v>
      </c>
      <c r="K4879" t="str">
        <f t="shared" si="152"/>
        <v>MARIJANOVIC</v>
      </c>
      <c r="L4879" t="str">
        <f>UPPER(anotacoes!H4879)</f>
        <v>TRANSITION</v>
      </c>
      <c r="M4879" t="str">
        <f>IF(OR(L4879="ATTACK",L4879="FINTA"),"&lt;TECNICA&gt;",UPPER(anotacoes!I4879))</f>
        <v>&lt;NAO_CLASSIFICADO&gt;</v>
      </c>
      <c r="N4879" t="str">
        <f>IF(OR(L4879="ATTACK",L4879="FINTA"),UPPER(anotacoes!I4879),"")</f>
        <v/>
      </c>
      <c r="O4879" s="6" t="str">
        <f>IF(anotacoes!N4879=0,"",anotacoes!N4879)</f>
        <v/>
      </c>
      <c r="P4879" t="str">
        <f>IF(anotacoes!M4879=0,"",UPPER(anotacoes!M4879))</f>
        <v/>
      </c>
      <c r="Q4879" t="str">
        <f t="shared" si="153"/>
        <v>INSERT INTO CONVERSAO_LUTA_ACAO (cd_conversao, id_luta, sequencia, momento_inicio, momento_fim, quem_faz, quem_sofre, acao_tipo, acao, tecnica, direcao, pontuacao) VALUES (1, 70, 96, TRIM(' 00:09:09,991'), TRIM(' 00:09:12,834'), 'MAMMADLI', 'MARIJANOVIC', 'TRANSITION', '&lt;NAO_CLASSIFICADO&gt;', NULL, NULL, NULL)</v>
      </c>
      <c r="R4879" t="s">
        <v>10327</v>
      </c>
    </row>
    <row r="4880" spans="1:18" hidden="1" x14ac:dyDescent="0.25">
      <c r="A4880" s="7">
        <f>anotacoes!D4880</f>
        <v>40780</v>
      </c>
      <c r="B4880" t="str">
        <f>anotacoes!C4880</f>
        <v>WORLD CHAMPIONSHIPS PARIS 2011</v>
      </c>
      <c r="C4880" t="str">
        <f>anotacoes!E4880</f>
        <v>MAMMADLI</v>
      </c>
      <c r="D4880" t="str">
        <f>anotacoes!F4880</f>
        <v>MARIJANOVIC</v>
      </c>
      <c r="E4880" t="s">
        <v>10325</v>
      </c>
      <c r="F4880">
        <f>anotacoes!A4880</f>
        <v>70</v>
      </c>
      <c r="G4880">
        <f>anotacoes!B4880</f>
        <v>97</v>
      </c>
      <c r="H4880" t="str">
        <f>anotacoes!K4880</f>
        <v xml:space="preserve"> 00:09:13,023</v>
      </c>
      <c r="I4880" t="str">
        <f>anotacoes!L4880</f>
        <v xml:space="preserve"> 00:10:01,837</v>
      </c>
      <c r="J4880" t="str">
        <f>IF(L4880="PAUSE",E4880,IF(anotacoes!G4884=conversao_anotacoes!C4880,conversao_anotacoes!C4880,conversao_anotacoes!D4880))</f>
        <v>&lt;ARBITRO_DESCONHECIDO&gt;</v>
      </c>
      <c r="K4880" t="str">
        <f t="shared" si="152"/>
        <v/>
      </c>
      <c r="L4880" t="str">
        <f>UPPER(anotacoes!H4880)</f>
        <v>PAUSE</v>
      </c>
      <c r="M4880" t="str">
        <f>IF(OR(L4880="ATTACK",L4880="FINTA"),"&lt;TECNICA&gt;",UPPER(anotacoes!I4880))</f>
        <v>&lt;NAO_CLASSIFICADO&gt;</v>
      </c>
      <c r="N4880" t="str">
        <f>IF(OR(L4880="ATTACK",L4880="FINTA"),UPPER(anotacoes!I4880),"")</f>
        <v/>
      </c>
      <c r="O4880" s="6" t="str">
        <f>IF(anotacoes!N4880=0,"",anotacoes!N4880)</f>
        <v/>
      </c>
      <c r="P4880" t="str">
        <f>IF(anotacoes!M4880=0,"",UPPER(anotacoes!M4880))</f>
        <v/>
      </c>
      <c r="Q4880" t="str">
        <f t="shared" si="153"/>
        <v>INSERT INTO CONVERSAO_LUTA_ACAO (cd_conversao, id_luta, sequencia, momento_inicio, momento_fim, quem_faz, quem_sofre, acao_tipo, acao, tecnica, direcao, pontuacao) VALUES (1, 70, 97, TRIM(' 00:09:13,023'), TRIM(' 00:10:01,837'), '&lt;ARBITRO_DESCONHECIDO&gt;', '', 'PAUSE', '&lt;NAO_CLASSIFICADO&gt;', NULL, NULL, NULL)</v>
      </c>
      <c r="R4880" t="s">
        <v>10327</v>
      </c>
    </row>
    <row r="4881" spans="1:18" hidden="1" x14ac:dyDescent="0.25">
      <c r="A4881" s="7">
        <f>anotacoes!D4881</f>
        <v>40780</v>
      </c>
      <c r="B4881" t="str">
        <f>anotacoes!C4881</f>
        <v>WORLD CHAMPIONSHIPS PARIS 2011</v>
      </c>
      <c r="C4881" t="str">
        <f>anotacoes!E4881</f>
        <v>MAMMADLI</v>
      </c>
      <c r="D4881" t="str">
        <f>anotacoes!F4881</f>
        <v>MARIJANOVIC</v>
      </c>
      <c r="E4881" t="s">
        <v>10325</v>
      </c>
      <c r="F4881">
        <f>anotacoes!A4881</f>
        <v>70</v>
      </c>
      <c r="G4881">
        <f>anotacoes!B4881</f>
        <v>98</v>
      </c>
      <c r="H4881" t="str">
        <f>anotacoes!K4881</f>
        <v xml:space="preserve"> 00:10:02,035</v>
      </c>
      <c r="I4881" t="str">
        <f>anotacoes!L4881</f>
        <v xml:space="preserve"> 00:10:06,814</v>
      </c>
      <c r="J4881" t="str">
        <f>IF(L4881="PAUSE",E4881,IF(anotacoes!G4885=conversao_anotacoes!C4881,conversao_anotacoes!C4881,conversao_anotacoes!D4881))</f>
        <v>MAMMADLI</v>
      </c>
      <c r="K4881" t="str">
        <f t="shared" si="152"/>
        <v>MARIJANOVIC</v>
      </c>
      <c r="L4881" t="str">
        <f>UPPER(anotacoes!H4881)</f>
        <v>DISPLACEMENT</v>
      </c>
      <c r="M4881" t="str">
        <f>IF(OR(L4881="ATTACK",L4881="FINTA"),"&lt;TECNICA&gt;",UPPER(anotacoes!I4881))</f>
        <v>CIRCULAR LEFT</v>
      </c>
      <c r="N4881" t="str">
        <f>IF(OR(L4881="ATTACK",L4881="FINTA"),UPPER(anotacoes!I4881),"")</f>
        <v/>
      </c>
      <c r="O4881" s="6" t="str">
        <f>IF(anotacoes!N4881=0,"",anotacoes!N4881)</f>
        <v/>
      </c>
      <c r="P4881" t="str">
        <f>IF(anotacoes!M4881=0,"",UPPER(anotacoes!M4881))</f>
        <v/>
      </c>
      <c r="Q4881" t="str">
        <f t="shared" si="153"/>
        <v>INSERT INTO CONVERSAO_LUTA_ACAO (cd_conversao, id_luta, sequencia, momento_inicio, momento_fim, quem_faz, quem_sofre, acao_tipo, acao, tecnica, direcao, pontuacao) VALUES (1, 70, 98, TRIM(' 00:10:02,035'), TRIM(' 00:10:06,814'), 'MAMMADLI', 'MARIJANOVIC', 'DISPLACEMENT', 'CIRCULAR LEFT', NULL, NULL, NULL)</v>
      </c>
      <c r="R4881" t="s">
        <v>10327</v>
      </c>
    </row>
    <row r="4882" spans="1:18" hidden="1" x14ac:dyDescent="0.25">
      <c r="A4882" s="7">
        <f>anotacoes!D4882</f>
        <v>40780</v>
      </c>
      <c r="B4882" t="str">
        <f>anotacoes!C4882</f>
        <v>WORLD CHAMPIONSHIPS PARIS 2011</v>
      </c>
      <c r="C4882" t="str">
        <f>anotacoes!E4882</f>
        <v>MAMMADLI</v>
      </c>
      <c r="D4882" t="str">
        <f>anotacoes!F4882</f>
        <v>MARIJANOVIC</v>
      </c>
      <c r="E4882" t="s">
        <v>10325</v>
      </c>
      <c r="F4882">
        <f>anotacoes!A4882</f>
        <v>70</v>
      </c>
      <c r="G4882">
        <f>anotacoes!B4882</f>
        <v>99</v>
      </c>
      <c r="H4882" t="str">
        <f>anotacoes!K4882</f>
        <v xml:space="preserve"> 00:10:06,814</v>
      </c>
      <c r="I4882" t="str">
        <f>anotacoes!L4882</f>
        <v xml:space="preserve"> 00:10:08,679</v>
      </c>
      <c r="J4882" t="str">
        <f>IF(L4882="PAUSE",E4882,IF(anotacoes!G4886=conversao_anotacoes!C4882,conversao_anotacoes!C4882,conversao_anotacoes!D4882))</f>
        <v>MAMMADLI</v>
      </c>
      <c r="K4882" t="str">
        <f t="shared" si="152"/>
        <v>MARIJANOVIC</v>
      </c>
      <c r="L4882" t="str">
        <f>UPPER(anotacoes!H4882)</f>
        <v>DISPLACEMENT</v>
      </c>
      <c r="M4882" t="str">
        <f>IF(OR(L4882="ATTACK",L4882="FINTA"),"&lt;TECNICA&gt;",UPPER(anotacoes!I4882))</f>
        <v>CIRCULAR RIGHT</v>
      </c>
      <c r="N4882" t="str">
        <f>IF(OR(L4882="ATTACK",L4882="FINTA"),UPPER(anotacoes!I4882),"")</f>
        <v/>
      </c>
      <c r="O4882" s="6" t="str">
        <f>IF(anotacoes!N4882=0,"",anotacoes!N4882)</f>
        <v/>
      </c>
      <c r="P4882" t="str">
        <f>IF(anotacoes!M4882=0,"",UPPER(anotacoes!M4882))</f>
        <v/>
      </c>
      <c r="Q4882" t="str">
        <f t="shared" si="153"/>
        <v>INSERT INTO CONVERSAO_LUTA_ACAO (cd_conversao, id_luta, sequencia, momento_inicio, momento_fim, quem_faz, quem_sofre, acao_tipo, acao, tecnica, direcao, pontuacao) VALUES (1, 70, 99, TRIM(' 00:10:06,814'), TRIM(' 00:10:08,679'), 'MAMMADLI', 'MARIJANOVIC', 'DISPLACEMENT', 'CIRCULAR RIGHT', NULL, NULL, NULL)</v>
      </c>
      <c r="R4882" t="s">
        <v>10327</v>
      </c>
    </row>
    <row r="4883" spans="1:18" hidden="1" x14ac:dyDescent="0.25">
      <c r="A4883" s="7">
        <f>anotacoes!D4883</f>
        <v>40780</v>
      </c>
      <c r="B4883" t="str">
        <f>anotacoes!C4883</f>
        <v>WORLD CHAMPIONSHIPS PARIS 2011</v>
      </c>
      <c r="C4883" t="str">
        <f>anotacoes!E4883</f>
        <v>MAMMADLI</v>
      </c>
      <c r="D4883" t="str">
        <f>anotacoes!F4883</f>
        <v>MARIJANOVIC</v>
      </c>
      <c r="E4883" t="s">
        <v>10325</v>
      </c>
      <c r="F4883">
        <f>anotacoes!A4883</f>
        <v>70</v>
      </c>
      <c r="G4883">
        <f>anotacoes!B4883</f>
        <v>100</v>
      </c>
      <c r="H4883" t="str">
        <f>anotacoes!K4883</f>
        <v xml:space="preserve"> 00:10:08,679</v>
      </c>
      <c r="I4883" t="str">
        <f>anotacoes!L4883</f>
        <v xml:space="preserve"> 00:10:12,582</v>
      </c>
      <c r="J4883" t="str">
        <f>IF(L4883="PAUSE",E4883,IF(anotacoes!G4887=conversao_anotacoes!C4883,conversao_anotacoes!C4883,conversao_anotacoes!D4883))</f>
        <v>MAMMADLI</v>
      </c>
      <c r="K4883" t="str">
        <f t="shared" si="152"/>
        <v>MARIJANOVIC</v>
      </c>
      <c r="L4883" t="str">
        <f>UPPER(anotacoes!H4883)</f>
        <v>GRIP TIME</v>
      </c>
      <c r="M4883" t="str">
        <f>IF(OR(L4883="ATTACK",L4883="FINTA"),"&lt;TECNICA&gt;",UPPER(anotacoes!I4883))</f>
        <v>RIGHT SLEEVE LEFT SLEEVE</v>
      </c>
      <c r="N4883" t="str">
        <f>IF(OR(L4883="ATTACK",L4883="FINTA"),UPPER(anotacoes!I4883),"")</f>
        <v/>
      </c>
      <c r="O4883" s="6" t="str">
        <f>IF(anotacoes!N4883=0,"",anotacoes!N4883)</f>
        <v/>
      </c>
      <c r="P4883" t="str">
        <f>IF(anotacoes!M4883=0,"",UPPER(anotacoes!M4883))</f>
        <v/>
      </c>
      <c r="Q4883" t="str">
        <f t="shared" si="153"/>
        <v>INSERT INTO CONVERSAO_LUTA_ACAO (cd_conversao, id_luta, sequencia, momento_inicio, momento_fim, quem_faz, quem_sofre, acao_tipo, acao, tecnica, direcao, pontuacao) VALUES (1, 70, 100, TRIM(' 00:10:08,679'), TRIM(' 00:10:12,582'), 'MAMMADLI', 'MARIJANOVIC', 'GRIP TIME', 'RIGHT SLEEVE LEFT SLEEVE', NULL, NULL, NULL)</v>
      </c>
      <c r="R4883" t="s">
        <v>10327</v>
      </c>
    </row>
    <row r="4884" spans="1:18" hidden="1" x14ac:dyDescent="0.25">
      <c r="A4884" s="7">
        <f>anotacoes!D4884</f>
        <v>40780</v>
      </c>
      <c r="B4884" t="str">
        <f>anotacoes!C4884</f>
        <v>WORLD CHAMPIONSHIPS PARIS 2011</v>
      </c>
      <c r="C4884" t="str">
        <f>anotacoes!E4884</f>
        <v>MAMMADLI</v>
      </c>
      <c r="D4884" t="str">
        <f>anotacoes!F4884</f>
        <v>MARIJANOVIC</v>
      </c>
      <c r="E4884" t="s">
        <v>10325</v>
      </c>
      <c r="F4884">
        <f>anotacoes!A4884</f>
        <v>70</v>
      </c>
      <c r="G4884">
        <f>anotacoes!B4884</f>
        <v>101</v>
      </c>
      <c r="H4884" t="str">
        <f>anotacoes!K4884</f>
        <v xml:space="preserve"> 00:10:12,582</v>
      </c>
      <c r="I4884" t="str">
        <f>anotacoes!L4884</f>
        <v xml:space="preserve"> 00:10:12,582</v>
      </c>
      <c r="J4884" t="str">
        <f>IF(L4884="PAUSE",E4884,IF(anotacoes!G4888=conversao_anotacoes!C4884,conversao_anotacoes!C4884,conversao_anotacoes!D4884))</f>
        <v>MAMMADLI</v>
      </c>
      <c r="K4884" t="str">
        <f t="shared" si="152"/>
        <v>MARIJANOVIC</v>
      </c>
      <c r="L4884" t="str">
        <f>UPPER(anotacoes!H4884)</f>
        <v>DEFENSE</v>
      </c>
      <c r="M4884" t="str">
        <f>IF(OR(L4884="ATTACK",L4884="FINTA"),"&lt;TECNICA&gt;",UPPER(anotacoes!I4884))</f>
        <v>TAE-SABAKI LEFT INCLINED</v>
      </c>
      <c r="N4884" t="str">
        <f>IF(OR(L4884="ATTACK",L4884="FINTA"),UPPER(anotacoes!I4884),"")</f>
        <v/>
      </c>
      <c r="O4884" s="6" t="str">
        <f>IF(anotacoes!N4884=0,"",anotacoes!N4884)</f>
        <v/>
      </c>
      <c r="P4884" t="str">
        <f>IF(anotacoes!M4884=0,"",UPPER(anotacoes!M4884))</f>
        <v/>
      </c>
      <c r="Q4884" t="str">
        <f t="shared" si="153"/>
        <v>INSERT INTO CONVERSAO_LUTA_ACAO (cd_conversao, id_luta, sequencia, momento_inicio, momento_fim, quem_faz, quem_sofre, acao_tipo, acao, tecnica, direcao, pontuacao) VALUES (1, 70, 101, TRIM(' 00:10:12,582'), TRIM(' 00:10:12,582'), 'MAMMADLI', 'MARIJANOVIC', 'DEFENSE', 'TAE-SABAKI LEFT INCLINED', NULL, NULL, NULL)</v>
      </c>
      <c r="R4884" t="s">
        <v>10327</v>
      </c>
    </row>
    <row r="4885" spans="1:18" hidden="1" x14ac:dyDescent="0.25">
      <c r="A4885" s="7">
        <f>anotacoes!D4885</f>
        <v>40780</v>
      </c>
      <c r="B4885" t="str">
        <f>anotacoes!C4885</f>
        <v>WORLD CHAMPIONSHIPS PARIS 2011</v>
      </c>
      <c r="C4885" t="str">
        <f>anotacoes!E4885</f>
        <v>MAMMADLI</v>
      </c>
      <c r="D4885" t="str">
        <f>anotacoes!F4885</f>
        <v>MARIJANOVIC</v>
      </c>
      <c r="E4885" t="s">
        <v>10325</v>
      </c>
      <c r="F4885">
        <f>anotacoes!A4885</f>
        <v>70</v>
      </c>
      <c r="G4885">
        <f>anotacoes!B4885</f>
        <v>102</v>
      </c>
      <c r="H4885" t="str">
        <f>anotacoes!K4885</f>
        <v xml:space="preserve"> 00:10:12,582</v>
      </c>
      <c r="I4885" t="str">
        <f>anotacoes!L4885</f>
        <v xml:space="preserve"> 00:10:16,184</v>
      </c>
      <c r="J4885" t="str">
        <f>IF(L4885="PAUSE",E4885,IF(anotacoes!G4889=conversao_anotacoes!C4885,conversao_anotacoes!C4885,conversao_anotacoes!D4885))</f>
        <v>MAMMADLI</v>
      </c>
      <c r="K4885" t="str">
        <f t="shared" si="152"/>
        <v>MARIJANOVIC</v>
      </c>
      <c r="L4885" t="str">
        <f>UPPER(anotacoes!H4885)</f>
        <v>GRIP TIME</v>
      </c>
      <c r="M4885" t="str">
        <f>IF(OR(L4885="ATTACK",L4885="FINTA"),"&lt;TECNICA&gt;",UPPER(anotacoes!I4885))</f>
        <v>RIGHT SLEEVE LEFT SLEEVE</v>
      </c>
      <c r="N4885" t="str">
        <f>IF(OR(L4885="ATTACK",L4885="FINTA"),UPPER(anotacoes!I4885),"")</f>
        <v/>
      </c>
      <c r="O4885" s="6" t="str">
        <f>IF(anotacoes!N4885=0,"",anotacoes!N4885)</f>
        <v/>
      </c>
      <c r="P4885" t="str">
        <f>IF(anotacoes!M4885=0,"",UPPER(anotacoes!M4885))</f>
        <v/>
      </c>
      <c r="Q4885" t="str">
        <f t="shared" si="153"/>
        <v>INSERT INTO CONVERSAO_LUTA_ACAO (cd_conversao, id_luta, sequencia, momento_inicio, momento_fim, quem_faz, quem_sofre, acao_tipo, acao, tecnica, direcao, pontuacao) VALUES (1, 70, 102, TRIM(' 00:10:12,582'), TRIM(' 00:10:16,184'), 'MAMMADLI', 'MARIJANOVIC', 'GRIP TIME', 'RIGHT SLEEVE LEFT SLEEVE', NULL, NULL, NULL)</v>
      </c>
      <c r="R4885" t="s">
        <v>10327</v>
      </c>
    </row>
    <row r="4886" spans="1:18" hidden="1" x14ac:dyDescent="0.25">
      <c r="A4886" s="7">
        <f>anotacoes!D4886</f>
        <v>40780</v>
      </c>
      <c r="B4886" t="str">
        <f>anotacoes!C4886</f>
        <v>WORLD CHAMPIONSHIPS PARIS 2011</v>
      </c>
      <c r="C4886" t="str">
        <f>anotacoes!E4886</f>
        <v>MAMMADLI</v>
      </c>
      <c r="D4886" t="str">
        <f>anotacoes!F4886</f>
        <v>MARIJANOVIC</v>
      </c>
      <c r="E4886" t="s">
        <v>10325</v>
      </c>
      <c r="F4886">
        <f>anotacoes!A4886</f>
        <v>70</v>
      </c>
      <c r="G4886">
        <f>anotacoes!B4886</f>
        <v>103</v>
      </c>
      <c r="H4886" t="str">
        <f>anotacoes!K4886</f>
        <v xml:space="preserve"> 00:10:16,184</v>
      </c>
      <c r="I4886" t="str">
        <f>anotacoes!L4886</f>
        <v xml:space="preserve"> 00:10:22,123</v>
      </c>
      <c r="J4886" t="str">
        <f>IF(L4886="PAUSE",E4886,IF(anotacoes!G4890=conversao_anotacoes!C4886,conversao_anotacoes!C4886,conversao_anotacoes!D4886))</f>
        <v>&lt;ARBITRO_DESCONHECIDO&gt;</v>
      </c>
      <c r="K4886" t="str">
        <f t="shared" si="152"/>
        <v/>
      </c>
      <c r="L4886" t="str">
        <f>UPPER(anotacoes!H4886)</f>
        <v>PAUSE</v>
      </c>
      <c r="M4886" t="str">
        <f>IF(OR(L4886="ATTACK",L4886="FINTA"),"&lt;TECNICA&gt;",UPPER(anotacoes!I4886))</f>
        <v>&lt;NAO_CLASSIFICADO&gt;</v>
      </c>
      <c r="N4886" t="str">
        <f>IF(OR(L4886="ATTACK",L4886="FINTA"),UPPER(anotacoes!I4886),"")</f>
        <v/>
      </c>
      <c r="O4886" s="6" t="str">
        <f>IF(anotacoes!N4886=0,"",anotacoes!N4886)</f>
        <v/>
      </c>
      <c r="P4886" t="str">
        <f>IF(anotacoes!M4886=0,"",UPPER(anotacoes!M4886))</f>
        <v/>
      </c>
      <c r="Q4886" t="str">
        <f t="shared" si="153"/>
        <v>INSERT INTO CONVERSAO_LUTA_ACAO (cd_conversao, id_luta, sequencia, momento_inicio, momento_fim, quem_faz, quem_sofre, acao_tipo, acao, tecnica, direcao, pontuacao) VALUES (1, 70, 103, TRIM(' 00:10:16,184'), TRIM(' 00:10:22,123'), '&lt;ARBITRO_DESCONHECIDO&gt;', '', 'PAUSE', '&lt;NAO_CLASSIFICADO&gt;', NULL, NULL, NULL)</v>
      </c>
      <c r="R4886" t="s">
        <v>10327</v>
      </c>
    </row>
    <row r="4887" spans="1:18" hidden="1" x14ac:dyDescent="0.25">
      <c r="A4887" s="7">
        <f>anotacoes!D4887</f>
        <v>40780</v>
      </c>
      <c r="B4887" t="str">
        <f>anotacoes!C4887</f>
        <v>WORLD CHAMPIONSHIPS PARIS 2011</v>
      </c>
      <c r="C4887" t="str">
        <f>anotacoes!E4887</f>
        <v>MAMMADLI</v>
      </c>
      <c r="D4887" t="str">
        <f>anotacoes!F4887</f>
        <v>MARIJANOVIC</v>
      </c>
      <c r="E4887" t="s">
        <v>10325</v>
      </c>
      <c r="F4887">
        <f>anotacoes!A4887</f>
        <v>70</v>
      </c>
      <c r="G4887">
        <f>anotacoes!B4887</f>
        <v>104</v>
      </c>
      <c r="H4887" t="str">
        <f>anotacoes!K4887</f>
        <v xml:space="preserve"> 00:10:22,278</v>
      </c>
      <c r="I4887" t="str">
        <f>anotacoes!L4887</f>
        <v xml:space="preserve"> 00:10:25,256</v>
      </c>
      <c r="J4887" t="str">
        <f>IF(L4887="PAUSE",E4887,IF(anotacoes!G4891=conversao_anotacoes!C4887,conversao_anotacoes!C4887,conversao_anotacoes!D4887))</f>
        <v>MAMMADLI</v>
      </c>
      <c r="K4887" t="str">
        <f t="shared" si="152"/>
        <v>MARIJANOVIC</v>
      </c>
      <c r="L4887" t="str">
        <f>UPPER(anotacoes!H4887)</f>
        <v>DISPLACEMENT</v>
      </c>
      <c r="M4887" t="str">
        <f>IF(OR(L4887="ATTACK",L4887="FINTA"),"&lt;TECNICA&gt;",UPPER(anotacoes!I4887))</f>
        <v>CIRCULAR LEFT</v>
      </c>
      <c r="N4887" t="str">
        <f>IF(OR(L4887="ATTACK",L4887="FINTA"),UPPER(anotacoes!I4887),"")</f>
        <v/>
      </c>
      <c r="O4887" s="6" t="str">
        <f>IF(anotacoes!N4887=0,"",anotacoes!N4887)</f>
        <v/>
      </c>
      <c r="P4887" t="str">
        <f>IF(anotacoes!M4887=0,"",UPPER(anotacoes!M4887))</f>
        <v/>
      </c>
      <c r="Q4887" t="str">
        <f t="shared" si="153"/>
        <v>INSERT INTO CONVERSAO_LUTA_ACAO (cd_conversao, id_luta, sequencia, momento_inicio, momento_fim, quem_faz, quem_sofre, acao_tipo, acao, tecnica, direcao, pontuacao) VALUES (1, 70, 104, TRIM(' 00:10:22,278'), TRIM(' 00:10:25,256'), 'MAMMADLI', 'MARIJANOVIC', 'DISPLACEMENT', 'CIRCULAR LEFT', NULL, NULL, NULL)</v>
      </c>
      <c r="R4887" t="s">
        <v>10327</v>
      </c>
    </row>
    <row r="4888" spans="1:18" hidden="1" x14ac:dyDescent="0.25">
      <c r="A4888" s="7">
        <f>anotacoes!D4888</f>
        <v>40780</v>
      </c>
      <c r="B4888" t="str">
        <f>anotacoes!C4888</f>
        <v>WORLD CHAMPIONSHIPS PARIS 2011</v>
      </c>
      <c r="C4888" t="str">
        <f>anotacoes!E4888</f>
        <v>MAMMADLI</v>
      </c>
      <c r="D4888" t="str">
        <f>anotacoes!F4888</f>
        <v>MARIJANOVIC</v>
      </c>
      <c r="E4888" t="s">
        <v>10325</v>
      </c>
      <c r="F4888">
        <f>anotacoes!A4888</f>
        <v>70</v>
      </c>
      <c r="G4888">
        <f>anotacoes!B4888</f>
        <v>105</v>
      </c>
      <c r="H4888" t="str">
        <f>anotacoes!K4888</f>
        <v xml:space="preserve"> 00:10:25,256</v>
      </c>
      <c r="I4888" t="str">
        <f>anotacoes!L4888</f>
        <v xml:space="preserve"> 00:10:27,834</v>
      </c>
      <c r="J4888" t="str">
        <f>IF(L4888="PAUSE",E4888,IF(anotacoes!G4892=conversao_anotacoes!C4888,conversao_anotacoes!C4888,conversao_anotacoes!D4888))</f>
        <v>MAMMADLI</v>
      </c>
      <c r="K4888" t="str">
        <f t="shared" si="152"/>
        <v>MARIJANOVIC</v>
      </c>
      <c r="L4888" t="str">
        <f>UPPER(anotacoes!H4888)</f>
        <v>GRIP TIME</v>
      </c>
      <c r="M4888" t="str">
        <f>IF(OR(L4888="ATTACK",L4888="FINTA"),"&lt;TECNICA&gt;",UPPER(anotacoes!I4888))</f>
        <v>RIGHT SLEEVE LEFT SLEEVE</v>
      </c>
      <c r="N4888" t="str">
        <f>IF(OR(L4888="ATTACK",L4888="FINTA"),UPPER(anotacoes!I4888),"")</f>
        <v/>
      </c>
      <c r="O4888" s="6" t="str">
        <f>IF(anotacoes!N4888=0,"",anotacoes!N4888)</f>
        <v/>
      </c>
      <c r="P4888" t="str">
        <f>IF(anotacoes!M4888=0,"",UPPER(anotacoes!M4888))</f>
        <v/>
      </c>
      <c r="Q4888" t="str">
        <f t="shared" si="153"/>
        <v>INSERT INTO CONVERSAO_LUTA_ACAO (cd_conversao, id_luta, sequencia, momento_inicio, momento_fim, quem_faz, quem_sofre, acao_tipo, acao, tecnica, direcao, pontuacao) VALUES (1, 70, 105, TRIM(' 00:10:25,256'), TRIM(' 00:10:27,834'), 'MAMMADLI', 'MARIJANOVIC', 'GRIP TIME', 'RIGHT SLEEVE LEFT SLEEVE', NULL, NULL, NULL)</v>
      </c>
      <c r="R4888" t="s">
        <v>10327</v>
      </c>
    </row>
    <row r="4889" spans="1:18" hidden="1" x14ac:dyDescent="0.25">
      <c r="A4889" s="7">
        <f>anotacoes!D4889</f>
        <v>40780</v>
      </c>
      <c r="B4889" t="str">
        <f>anotacoes!C4889</f>
        <v>WORLD CHAMPIONSHIPS PARIS 2011</v>
      </c>
      <c r="C4889" t="str">
        <f>anotacoes!E4889</f>
        <v>MAMMADLI</v>
      </c>
      <c r="D4889" t="str">
        <f>anotacoes!F4889</f>
        <v>MARIJANOVIC</v>
      </c>
      <c r="E4889" t="s">
        <v>10325</v>
      </c>
      <c r="F4889">
        <f>anotacoes!A4889</f>
        <v>70</v>
      </c>
      <c r="G4889">
        <f>anotacoes!B4889</f>
        <v>106</v>
      </c>
      <c r="H4889" t="str">
        <f>anotacoes!K4889</f>
        <v xml:space="preserve"> 00:10:28,045</v>
      </c>
      <c r="I4889" t="str">
        <f>anotacoes!L4889</f>
        <v xml:space="preserve"> 00:10:34,380</v>
      </c>
      <c r="J4889" t="str">
        <f>IF(L4889="PAUSE",E4889,IF(anotacoes!G4893=conversao_anotacoes!C4889,conversao_anotacoes!C4889,conversao_anotacoes!D4889))</f>
        <v>&lt;ARBITRO_DESCONHECIDO&gt;</v>
      </c>
      <c r="K4889" t="str">
        <f t="shared" si="152"/>
        <v/>
      </c>
      <c r="L4889" t="str">
        <f>UPPER(anotacoes!H4889)</f>
        <v>PAUSE</v>
      </c>
      <c r="M4889" t="str">
        <f>IF(OR(L4889="ATTACK",L4889="FINTA"),"&lt;TECNICA&gt;",UPPER(anotacoes!I4889))</f>
        <v>&lt;NAO_CLASSIFICADO&gt;</v>
      </c>
      <c r="N4889" t="str">
        <f>IF(OR(L4889="ATTACK",L4889="FINTA"),UPPER(anotacoes!I4889),"")</f>
        <v/>
      </c>
      <c r="O4889" s="6" t="str">
        <f>IF(anotacoes!N4889=0,"",anotacoes!N4889)</f>
        <v/>
      </c>
      <c r="P4889" t="str">
        <f>IF(anotacoes!M4889=0,"",UPPER(anotacoes!M4889))</f>
        <v/>
      </c>
      <c r="Q4889" t="str">
        <f t="shared" si="153"/>
        <v>INSERT INTO CONVERSAO_LUTA_ACAO (cd_conversao, id_luta, sequencia, momento_inicio, momento_fim, quem_faz, quem_sofre, acao_tipo, acao, tecnica, direcao, pontuacao) VALUES (1, 70, 106, TRIM(' 00:10:28,045'), TRIM(' 00:10:34,380'), '&lt;ARBITRO_DESCONHECIDO&gt;', '', 'PAUSE', '&lt;NAO_CLASSIFICADO&gt;', NULL, NULL, NULL)</v>
      </c>
      <c r="R4889" t="s">
        <v>10327</v>
      </c>
    </row>
    <row r="4890" spans="1:18" hidden="1" x14ac:dyDescent="0.25">
      <c r="A4890" s="7">
        <f>anotacoes!D4890</f>
        <v>40780</v>
      </c>
      <c r="B4890" t="str">
        <f>anotacoes!C4890</f>
        <v>WORLD CHAMPIONSHIPS PARIS 2011</v>
      </c>
      <c r="C4890" t="str">
        <f>anotacoes!E4890</f>
        <v>MAMMADLI</v>
      </c>
      <c r="D4890" t="str">
        <f>anotacoes!F4890</f>
        <v>MARIJANOVIC</v>
      </c>
      <c r="E4890" t="s">
        <v>10325</v>
      </c>
      <c r="F4890">
        <f>anotacoes!A4890</f>
        <v>70</v>
      </c>
      <c r="G4890">
        <f>anotacoes!B4890</f>
        <v>107</v>
      </c>
      <c r="H4890" t="str">
        <f>anotacoes!K4890</f>
        <v xml:space="preserve"> 00:10:34,380</v>
      </c>
      <c r="I4890" t="str">
        <f>anotacoes!L4890</f>
        <v xml:space="preserve"> 00:10:39,845</v>
      </c>
      <c r="J4890" t="str">
        <f>IF(L4890="PAUSE",E4890,IF(anotacoes!G4894=conversao_anotacoes!C4890,conversao_anotacoes!C4890,conversao_anotacoes!D4890))</f>
        <v>MAMMADLI</v>
      </c>
      <c r="K4890" t="str">
        <f t="shared" si="152"/>
        <v>MARIJANOVIC</v>
      </c>
      <c r="L4890" t="str">
        <f>UPPER(anotacoes!H4890)</f>
        <v>DISPLACEMENT</v>
      </c>
      <c r="M4890" t="str">
        <f>IF(OR(L4890="ATTACK",L4890="FINTA"),"&lt;TECNICA&gt;",UPPER(anotacoes!I4890))</f>
        <v>CIRCULAR RIGHT</v>
      </c>
      <c r="N4890" t="str">
        <f>IF(OR(L4890="ATTACK",L4890="FINTA"),UPPER(anotacoes!I4890),"")</f>
        <v/>
      </c>
      <c r="O4890" s="6" t="str">
        <f>IF(anotacoes!N4890=0,"",anotacoes!N4890)</f>
        <v/>
      </c>
      <c r="P4890" t="str">
        <f>IF(anotacoes!M4890=0,"",UPPER(anotacoes!M4890))</f>
        <v/>
      </c>
      <c r="Q4890" t="str">
        <f t="shared" si="153"/>
        <v>INSERT INTO CONVERSAO_LUTA_ACAO (cd_conversao, id_luta, sequencia, momento_inicio, momento_fim, quem_faz, quem_sofre, acao_tipo, acao, tecnica, direcao, pontuacao) VALUES (1, 70, 107, TRIM(' 00:10:34,380'), TRIM(' 00:10:39,845'), 'MAMMADLI', 'MARIJANOVIC', 'DISPLACEMENT', 'CIRCULAR RIGHT', NULL, NULL, NULL)</v>
      </c>
      <c r="R4890" t="s">
        <v>10327</v>
      </c>
    </row>
    <row r="4891" spans="1:18" hidden="1" x14ac:dyDescent="0.25">
      <c r="A4891" s="7">
        <f>anotacoes!D4891</f>
        <v>40780</v>
      </c>
      <c r="B4891" t="str">
        <f>anotacoes!C4891</f>
        <v>WORLD CHAMPIONSHIPS PARIS 2011</v>
      </c>
      <c r="C4891" t="str">
        <f>anotacoes!E4891</f>
        <v>MAMMADLI</v>
      </c>
      <c r="D4891" t="str">
        <f>anotacoes!F4891</f>
        <v>MARIJANOVIC</v>
      </c>
      <c r="E4891" t="s">
        <v>10325</v>
      </c>
      <c r="F4891">
        <f>anotacoes!A4891</f>
        <v>70</v>
      </c>
      <c r="G4891">
        <f>anotacoes!B4891</f>
        <v>108</v>
      </c>
      <c r="H4891" t="str">
        <f>anotacoes!K4891</f>
        <v xml:space="preserve"> 00:10:39,845</v>
      </c>
      <c r="I4891" t="str">
        <f>anotacoes!L4891</f>
        <v xml:space="preserve"> 00:10:43,398</v>
      </c>
      <c r="J4891" t="str">
        <f>IF(L4891="PAUSE",E4891,IF(anotacoes!G4895=conversao_anotacoes!C4891,conversao_anotacoes!C4891,conversao_anotacoes!D4891))</f>
        <v>MAMMADLI</v>
      </c>
      <c r="K4891" t="str">
        <f t="shared" si="152"/>
        <v>MARIJANOVIC</v>
      </c>
      <c r="L4891" t="str">
        <f>UPPER(anotacoes!H4891)</f>
        <v>GRIP TIME</v>
      </c>
      <c r="M4891" t="str">
        <f>IF(OR(L4891="ATTACK",L4891="FINTA"),"&lt;TECNICA&gt;",UPPER(anotacoes!I4891))</f>
        <v>LEFT COLLAR RIGHT SLEEVE</v>
      </c>
      <c r="N4891" t="str">
        <f>IF(OR(L4891="ATTACK",L4891="FINTA"),UPPER(anotacoes!I4891),"")</f>
        <v/>
      </c>
      <c r="O4891" s="6" t="str">
        <f>IF(anotacoes!N4891=0,"",anotacoes!N4891)</f>
        <v/>
      </c>
      <c r="P4891" t="str">
        <f>IF(anotacoes!M4891=0,"",UPPER(anotacoes!M4891))</f>
        <v/>
      </c>
      <c r="Q4891" t="str">
        <f t="shared" si="153"/>
        <v>INSERT INTO CONVERSAO_LUTA_ACAO (cd_conversao, id_luta, sequencia, momento_inicio, momento_fim, quem_faz, quem_sofre, acao_tipo, acao, tecnica, direcao, pontuacao) VALUES (1, 70, 108, TRIM(' 00:10:39,845'), TRIM(' 00:10:43,398'), 'MAMMADLI', 'MARIJANOVIC', 'GRIP TIME', 'LEFT COLLAR RIGHT SLEEVE', NULL, NULL, NULL)</v>
      </c>
      <c r="R4891" t="s">
        <v>10327</v>
      </c>
    </row>
    <row r="4892" spans="1:18" hidden="1" x14ac:dyDescent="0.25">
      <c r="A4892" s="7">
        <f>anotacoes!D4892</f>
        <v>40780</v>
      </c>
      <c r="B4892" t="str">
        <f>anotacoes!C4892</f>
        <v>WORLD CHAMPIONSHIPS PARIS 2011</v>
      </c>
      <c r="C4892" t="str">
        <f>anotacoes!E4892</f>
        <v>MAMMADLI</v>
      </c>
      <c r="D4892" t="str">
        <f>anotacoes!F4892</f>
        <v>MARIJANOVIC</v>
      </c>
      <c r="E4892" t="s">
        <v>10325</v>
      </c>
      <c r="F4892">
        <f>anotacoes!A4892</f>
        <v>70</v>
      </c>
      <c r="G4892">
        <f>anotacoes!B4892</f>
        <v>109</v>
      </c>
      <c r="H4892" t="str">
        <f>anotacoes!K4892</f>
        <v xml:space="preserve"> 00:10:43,398</v>
      </c>
      <c r="I4892" t="str">
        <f>anotacoes!L4892</f>
        <v xml:space="preserve"> 00:10:44,348</v>
      </c>
      <c r="J4892" t="str">
        <f>IF(L4892="PAUSE",E4892,IF(anotacoes!G4896=conversao_anotacoes!C4892,conversao_anotacoes!C4892,conversao_anotacoes!D4892))</f>
        <v>MAMMADLI</v>
      </c>
      <c r="K4892" t="str">
        <f t="shared" si="152"/>
        <v>MARIJANOVIC</v>
      </c>
      <c r="L4892" t="str">
        <f>UPPER(anotacoes!H4892)</f>
        <v>ATTACK</v>
      </c>
      <c r="M4892" t="str">
        <f>IF(OR(L4892="ATTACK",L4892="FINTA"),"&lt;TECNICA&gt;",UPPER(anotacoes!I4892))</f>
        <v>&lt;TECNICA&gt;</v>
      </c>
      <c r="N4892" t="str">
        <f>IF(OR(L4892="ATTACK",L4892="FINTA"),UPPER(anotacoes!I4892),"")</f>
        <v>UCHIMATA</v>
      </c>
      <c r="O4892" s="6">
        <f>IF(anotacoes!N4892=0,"",anotacoes!N4892)</f>
        <v>6</v>
      </c>
      <c r="P4892" t="str">
        <f>IF(anotacoes!M4892=0,"",UPPER(anotacoes!M4892))</f>
        <v/>
      </c>
      <c r="Q4892" t="str">
        <f t="shared" si="153"/>
        <v>INSERT INTO CONVERSAO_LUTA_ACAO (cd_conversao, id_luta, sequencia, momento_inicio, momento_fim, quem_faz, quem_sofre, acao_tipo, acao, tecnica, direcao, pontuacao) VALUES (1, 70, 109, TRIM(' 00:10:43,398'), TRIM(' 00:10:44,348'), 'MAMMADLI', 'MARIJANOVIC', 'ATTACK', '&lt;TECNICA&gt;', 'UCHIMATA', 6, NULL)</v>
      </c>
      <c r="R4892" t="s">
        <v>10327</v>
      </c>
    </row>
    <row r="4893" spans="1:18" hidden="1" x14ac:dyDescent="0.25">
      <c r="A4893" s="7">
        <f>anotacoes!D4893</f>
        <v>40780</v>
      </c>
      <c r="B4893" t="str">
        <f>anotacoes!C4893</f>
        <v>WORLD CHAMPIONSHIPS PARIS 2011</v>
      </c>
      <c r="C4893" t="str">
        <f>anotacoes!E4893</f>
        <v>MAMMADLI</v>
      </c>
      <c r="D4893" t="str">
        <f>anotacoes!F4893</f>
        <v>MARIJANOVIC</v>
      </c>
      <c r="E4893" t="s">
        <v>10325</v>
      </c>
      <c r="F4893">
        <f>anotacoes!A4893</f>
        <v>70</v>
      </c>
      <c r="G4893">
        <f>anotacoes!B4893</f>
        <v>110</v>
      </c>
      <c r="H4893" t="str">
        <f>anotacoes!K4893</f>
        <v xml:space="preserve"> 00:10:44,348</v>
      </c>
      <c r="I4893" t="str">
        <f>anotacoes!L4893</f>
        <v xml:space="preserve"> 00:10:48,007</v>
      </c>
      <c r="J4893" t="str">
        <f>IF(L4893="PAUSE",E4893,IF(anotacoes!G4897=conversao_anotacoes!C4893,conversao_anotacoes!C4893,conversao_anotacoes!D4893))</f>
        <v>MAMMADLI</v>
      </c>
      <c r="K4893" t="str">
        <f t="shared" si="152"/>
        <v>MARIJANOVIC</v>
      </c>
      <c r="L4893" t="str">
        <f>UPPER(anotacoes!H4893)</f>
        <v>GROUNDWORK COMBAT</v>
      </c>
      <c r="M4893" t="str">
        <f>IF(OR(L4893="ATTACK",L4893="FINTA"),"&lt;TECNICA&gt;",UPPER(anotacoes!I4893))</f>
        <v>TRYING TO ATTACK</v>
      </c>
      <c r="N4893" t="str">
        <f>IF(OR(L4893="ATTACK",L4893="FINTA"),UPPER(anotacoes!I4893),"")</f>
        <v/>
      </c>
      <c r="O4893" s="6" t="str">
        <f>IF(anotacoes!N4893=0,"",anotacoes!N4893)</f>
        <v/>
      </c>
      <c r="P4893" t="str">
        <f>IF(anotacoes!M4893=0,"",UPPER(anotacoes!M4893))</f>
        <v/>
      </c>
      <c r="Q4893" t="str">
        <f t="shared" si="153"/>
        <v>INSERT INTO CONVERSAO_LUTA_ACAO (cd_conversao, id_luta, sequencia, momento_inicio, momento_fim, quem_faz, quem_sofre, acao_tipo, acao, tecnica, direcao, pontuacao) VALUES (1, 70, 110, TRIM(' 00:10:44,348'), TRIM(' 00:10:48,007'), 'MAMMADLI', 'MARIJANOVIC', 'GROUNDWORK COMBAT', 'TRYING TO ATTACK', NULL, NULL, NULL)</v>
      </c>
      <c r="R4893" t="s">
        <v>10327</v>
      </c>
    </row>
    <row r="4894" spans="1:18" hidden="1" x14ac:dyDescent="0.25">
      <c r="A4894" s="7">
        <f>anotacoes!D4894</f>
        <v>40780</v>
      </c>
      <c r="B4894" t="str">
        <f>anotacoes!C4894</f>
        <v>WORLD CHAMPIONSHIPS PARIS 2011</v>
      </c>
      <c r="C4894" t="str">
        <f>anotacoes!E4894</f>
        <v>MAMMADLI</v>
      </c>
      <c r="D4894" t="str">
        <f>anotacoes!F4894</f>
        <v>MARIJANOVIC</v>
      </c>
      <c r="E4894" t="s">
        <v>10325</v>
      </c>
      <c r="F4894">
        <f>anotacoes!A4894</f>
        <v>70</v>
      </c>
      <c r="G4894">
        <f>anotacoes!B4894</f>
        <v>111</v>
      </c>
      <c r="H4894" t="str">
        <f>anotacoes!K4894</f>
        <v xml:space="preserve"> 00:10:48,175</v>
      </c>
      <c r="I4894" t="str">
        <f>anotacoes!L4894</f>
        <v xml:space="preserve"> 00:10:59,394</v>
      </c>
      <c r="J4894" t="str">
        <f>IF(L4894="PAUSE",E4894,IF(anotacoes!G4898=conversao_anotacoes!C4894,conversao_anotacoes!C4894,conversao_anotacoes!D4894))</f>
        <v>&lt;ARBITRO_DESCONHECIDO&gt;</v>
      </c>
      <c r="K4894" t="str">
        <f t="shared" si="152"/>
        <v/>
      </c>
      <c r="L4894" t="str">
        <f>UPPER(anotacoes!H4894)</f>
        <v>PAUSE</v>
      </c>
      <c r="M4894" t="str">
        <f>IF(OR(L4894="ATTACK",L4894="FINTA"),"&lt;TECNICA&gt;",UPPER(anotacoes!I4894))</f>
        <v>&lt;NAO_CLASSIFICADO&gt;</v>
      </c>
      <c r="N4894" t="str">
        <f>IF(OR(L4894="ATTACK",L4894="FINTA"),UPPER(anotacoes!I4894),"")</f>
        <v/>
      </c>
      <c r="O4894" s="6" t="str">
        <f>IF(anotacoes!N4894=0,"",anotacoes!N4894)</f>
        <v/>
      </c>
      <c r="P4894" t="str">
        <f>IF(anotacoes!M4894=0,"",UPPER(anotacoes!M4894))</f>
        <v/>
      </c>
      <c r="Q4894" t="str">
        <f t="shared" si="153"/>
        <v>INSERT INTO CONVERSAO_LUTA_ACAO (cd_conversao, id_luta, sequencia, momento_inicio, momento_fim, quem_faz, quem_sofre, acao_tipo, acao, tecnica, direcao, pontuacao) VALUES (1, 70, 111, TRIM(' 00:10:48,175'), TRIM(' 00:10:59,394'), '&lt;ARBITRO_DESCONHECIDO&gt;', '', 'PAUSE', '&lt;NAO_CLASSIFICADO&gt;', NULL, NULL, NULL)</v>
      </c>
      <c r="R4894" t="s">
        <v>10327</v>
      </c>
    </row>
    <row r="4895" spans="1:18" hidden="1" x14ac:dyDescent="0.25">
      <c r="A4895" s="7">
        <f>anotacoes!D4895</f>
        <v>40780</v>
      </c>
      <c r="B4895" t="str">
        <f>anotacoes!C4895</f>
        <v>WORLD CHAMPIONSHIPS PARIS 2011</v>
      </c>
      <c r="C4895" t="str">
        <f>anotacoes!E4895</f>
        <v>MAMMADLI</v>
      </c>
      <c r="D4895" t="str">
        <f>anotacoes!F4895</f>
        <v>MARIJANOVIC</v>
      </c>
      <c r="E4895" t="s">
        <v>10325</v>
      </c>
      <c r="F4895">
        <f>anotacoes!A4895</f>
        <v>70</v>
      </c>
      <c r="G4895">
        <f>anotacoes!B4895</f>
        <v>112</v>
      </c>
      <c r="H4895" t="str">
        <f>anotacoes!K4895</f>
        <v xml:space="preserve"> 00:10:59,394</v>
      </c>
      <c r="I4895" t="str">
        <f>anotacoes!L4895</f>
        <v xml:space="preserve"> 00:11:41,668</v>
      </c>
      <c r="J4895" t="str">
        <f>IF(L4895="PAUSE",E4895,IF(anotacoes!G4899=conversao_anotacoes!C4895,conversao_anotacoes!C4895,conversao_anotacoes!D4895))</f>
        <v>MAMMADLI</v>
      </c>
      <c r="K4895" t="str">
        <f t="shared" si="152"/>
        <v>MARIJANOVIC</v>
      </c>
      <c r="L4895" t="str">
        <f>UPPER(anotacoes!H4895)</f>
        <v>DISPLACEMENT</v>
      </c>
      <c r="M4895" t="str">
        <f>IF(OR(L4895="ATTACK",L4895="FINTA"),"&lt;TECNICA&gt;",UPPER(anotacoes!I4895))</f>
        <v>CIRCULAR LEFT</v>
      </c>
      <c r="N4895" t="str">
        <f>IF(OR(L4895="ATTACK",L4895="FINTA"),UPPER(anotacoes!I4895),"")</f>
        <v/>
      </c>
      <c r="O4895" s="6" t="str">
        <f>IF(anotacoes!N4895=0,"",anotacoes!N4895)</f>
        <v/>
      </c>
      <c r="P4895" t="str">
        <f>IF(anotacoes!M4895=0,"",UPPER(anotacoes!M4895))</f>
        <v/>
      </c>
      <c r="Q4895" t="str">
        <f t="shared" si="153"/>
        <v>INSERT INTO CONVERSAO_LUTA_ACAO (cd_conversao, id_luta, sequencia, momento_inicio, momento_fim, quem_faz, quem_sofre, acao_tipo, acao, tecnica, direcao, pontuacao) VALUES (1, 70, 112, TRIM(' 00:10:59,394'), TRIM(' 00:11:41,668'), 'MAMMADLI', 'MARIJANOVIC', 'DISPLACEMENT', 'CIRCULAR LEFT', NULL, NULL, NULL)</v>
      </c>
      <c r="R4895" t="s">
        <v>10327</v>
      </c>
    </row>
    <row r="4896" spans="1:18" hidden="1" x14ac:dyDescent="0.25">
      <c r="A4896" s="7">
        <f>anotacoes!D4896</f>
        <v>40780</v>
      </c>
      <c r="B4896" t="str">
        <f>anotacoes!C4896</f>
        <v>WORLD CHAMPIONSHIPS PARIS 2011</v>
      </c>
      <c r="C4896" t="str">
        <f>anotacoes!E4896</f>
        <v>MAMMADLI</v>
      </c>
      <c r="D4896" t="str">
        <f>anotacoes!F4896</f>
        <v>MARIJANOVIC</v>
      </c>
      <c r="E4896" t="s">
        <v>10325</v>
      </c>
      <c r="F4896">
        <f>anotacoes!A4896</f>
        <v>70</v>
      </c>
      <c r="G4896">
        <f>anotacoes!B4896</f>
        <v>113</v>
      </c>
      <c r="H4896" t="str">
        <f>anotacoes!K4896</f>
        <v xml:space="preserve"> 00:11:41,668</v>
      </c>
      <c r="I4896" t="str">
        <f>anotacoes!L4896</f>
        <v xml:space="preserve"> 00:11:44,245</v>
      </c>
      <c r="J4896" t="str">
        <f>IF(L4896="PAUSE",E4896,IF(anotacoes!G4900=conversao_anotacoes!C4896,conversao_anotacoes!C4896,conversao_anotacoes!D4896))</f>
        <v>MAMMADLI</v>
      </c>
      <c r="K4896" t="str">
        <f t="shared" si="152"/>
        <v>MARIJANOVIC</v>
      </c>
      <c r="L4896" t="str">
        <f>UPPER(anotacoes!H4896)</f>
        <v>DISPLACEMENT</v>
      </c>
      <c r="M4896" t="str">
        <f>IF(OR(L4896="ATTACK",L4896="FINTA"),"&lt;TECNICA&gt;",UPPER(anotacoes!I4896))</f>
        <v>TRY TO GRIP WITH CONTACT</v>
      </c>
      <c r="N4896" t="str">
        <f>IF(OR(L4896="ATTACK",L4896="FINTA"),UPPER(anotacoes!I4896),"")</f>
        <v/>
      </c>
      <c r="O4896" s="6" t="str">
        <f>IF(anotacoes!N4896=0,"",anotacoes!N4896)</f>
        <v/>
      </c>
      <c r="P4896" t="str">
        <f>IF(anotacoes!M4896=0,"",UPPER(anotacoes!M4896))</f>
        <v/>
      </c>
      <c r="Q4896" t="str">
        <f t="shared" si="153"/>
        <v>INSERT INTO CONVERSAO_LUTA_ACAO (cd_conversao, id_luta, sequencia, momento_inicio, momento_fim, quem_faz, quem_sofre, acao_tipo, acao, tecnica, direcao, pontuacao) VALUES (1, 70, 113, TRIM(' 00:11:41,668'), TRIM(' 00:11:44,245'), 'MAMMADLI', 'MARIJANOVIC', 'DISPLACEMENT', 'TRY TO GRIP WITH CONTACT', NULL, NULL, NULL)</v>
      </c>
      <c r="R4896" t="s">
        <v>10327</v>
      </c>
    </row>
    <row r="4897" spans="1:18" hidden="1" x14ac:dyDescent="0.25">
      <c r="A4897" s="7">
        <f>anotacoes!D4897</f>
        <v>40780</v>
      </c>
      <c r="B4897" t="str">
        <f>anotacoes!C4897</f>
        <v>WORLD CHAMPIONSHIPS PARIS 2011</v>
      </c>
      <c r="C4897" t="str">
        <f>anotacoes!E4897</f>
        <v>MAMMADLI</v>
      </c>
      <c r="D4897" t="str">
        <f>anotacoes!F4897</f>
        <v>MARIJANOVIC</v>
      </c>
      <c r="E4897" t="s">
        <v>10325</v>
      </c>
      <c r="F4897">
        <f>anotacoes!A4897</f>
        <v>70</v>
      </c>
      <c r="G4897">
        <f>anotacoes!B4897</f>
        <v>114</v>
      </c>
      <c r="H4897" t="str">
        <f>anotacoes!K4897</f>
        <v xml:space="preserve"> 00:11:44,245</v>
      </c>
      <c r="I4897" t="str">
        <f>anotacoes!L4897</f>
        <v xml:space="preserve"> 00:11:47,810</v>
      </c>
      <c r="J4897" t="str">
        <f>IF(L4897="PAUSE",E4897,IF(anotacoes!G4901=conversao_anotacoes!C4897,conversao_anotacoes!C4897,conversao_anotacoes!D4897))</f>
        <v>MAMMADLI</v>
      </c>
      <c r="K4897" t="str">
        <f t="shared" si="152"/>
        <v>MARIJANOVIC</v>
      </c>
      <c r="L4897" t="str">
        <f>UPPER(anotacoes!H4897)</f>
        <v>GRIP TIME</v>
      </c>
      <c r="M4897" t="str">
        <f>IF(OR(L4897="ATTACK",L4897="FINTA"),"&lt;TECNICA&gt;",UPPER(anotacoes!I4897))</f>
        <v>RIGHT SLEEVE LEFT SLEEVE</v>
      </c>
      <c r="N4897" t="str">
        <f>IF(OR(L4897="ATTACK",L4897="FINTA"),UPPER(anotacoes!I4897),"")</f>
        <v/>
      </c>
      <c r="O4897" s="6" t="str">
        <f>IF(anotacoes!N4897=0,"",anotacoes!N4897)</f>
        <v/>
      </c>
      <c r="P4897" t="str">
        <f>IF(anotacoes!M4897=0,"",UPPER(anotacoes!M4897))</f>
        <v/>
      </c>
      <c r="Q4897" t="str">
        <f t="shared" si="153"/>
        <v>INSERT INTO CONVERSAO_LUTA_ACAO (cd_conversao, id_luta, sequencia, momento_inicio, momento_fim, quem_faz, quem_sofre, acao_tipo, acao, tecnica, direcao, pontuacao) VALUES (1, 70, 114, TRIM(' 00:11:44,245'), TRIM(' 00:11:47,810'), 'MAMMADLI', 'MARIJANOVIC', 'GRIP TIME', 'RIGHT SLEEVE LEFT SLEEVE', NULL, NULL, NULL)</v>
      </c>
      <c r="R4897" t="s">
        <v>10327</v>
      </c>
    </row>
    <row r="4898" spans="1:18" hidden="1" x14ac:dyDescent="0.25">
      <c r="A4898" s="7">
        <f>anotacoes!D4898</f>
        <v>40780</v>
      </c>
      <c r="B4898" t="str">
        <f>anotacoes!C4898</f>
        <v>WORLD CHAMPIONSHIPS PARIS 2011</v>
      </c>
      <c r="C4898" t="str">
        <f>anotacoes!E4898</f>
        <v>MAMMADLI</v>
      </c>
      <c r="D4898" t="str">
        <f>anotacoes!F4898</f>
        <v>MARIJANOVIC</v>
      </c>
      <c r="E4898" t="s">
        <v>10325</v>
      </c>
      <c r="F4898">
        <f>anotacoes!A4898</f>
        <v>70</v>
      </c>
      <c r="G4898">
        <f>anotacoes!B4898</f>
        <v>115</v>
      </c>
      <c r="H4898" t="str">
        <f>anotacoes!K4898</f>
        <v xml:space="preserve"> 00:11:47,810</v>
      </c>
      <c r="I4898" t="str">
        <f>anotacoes!L4898</f>
        <v xml:space="preserve"> 00:11:56,021</v>
      </c>
      <c r="J4898" t="str">
        <f>IF(L4898="PAUSE",E4898,IF(anotacoes!G4902=conversao_anotacoes!C4898,conversao_anotacoes!C4898,conversao_anotacoes!D4898))</f>
        <v>&lt;ARBITRO_DESCONHECIDO&gt;</v>
      </c>
      <c r="K4898" t="str">
        <f t="shared" si="152"/>
        <v/>
      </c>
      <c r="L4898" t="str">
        <f>UPPER(anotacoes!H4898)</f>
        <v>PAUSE</v>
      </c>
      <c r="M4898" t="str">
        <f>IF(OR(L4898="ATTACK",L4898="FINTA"),"&lt;TECNICA&gt;",UPPER(anotacoes!I4898))</f>
        <v>&lt;NAO_CLASSIFICADO&gt;</v>
      </c>
      <c r="N4898" t="str">
        <f>IF(OR(L4898="ATTACK",L4898="FINTA"),UPPER(anotacoes!I4898),"")</f>
        <v/>
      </c>
      <c r="O4898" s="6" t="str">
        <f>IF(anotacoes!N4898=0,"",anotacoes!N4898)</f>
        <v/>
      </c>
      <c r="P4898" t="str">
        <f>IF(anotacoes!M4898=0,"",UPPER(anotacoes!M4898))</f>
        <v/>
      </c>
      <c r="Q4898" t="str">
        <f t="shared" si="153"/>
        <v>INSERT INTO CONVERSAO_LUTA_ACAO (cd_conversao, id_luta, sequencia, momento_inicio, momento_fim, quem_faz, quem_sofre, acao_tipo, acao, tecnica, direcao, pontuacao) VALUES (1, 70, 115, TRIM(' 00:11:47,810'), TRIM(' 00:11:56,021'), '&lt;ARBITRO_DESCONHECIDO&gt;', '', 'PAUSE', '&lt;NAO_CLASSIFICADO&gt;', NULL, NULL, NULL)</v>
      </c>
      <c r="R4898" t="s">
        <v>10327</v>
      </c>
    </row>
    <row r="4899" spans="1:18" hidden="1" x14ac:dyDescent="0.25">
      <c r="A4899" s="7">
        <f>anotacoes!D4899</f>
        <v>40780</v>
      </c>
      <c r="B4899" t="str">
        <f>anotacoes!C4899</f>
        <v>WORLD CHAMPIONSHIPS PARIS 2011</v>
      </c>
      <c r="C4899" t="str">
        <f>anotacoes!E4899</f>
        <v>MAMMADLI</v>
      </c>
      <c r="D4899" t="str">
        <f>anotacoes!F4899</f>
        <v>MARIJANOVIC</v>
      </c>
      <c r="E4899" t="s">
        <v>10325</v>
      </c>
      <c r="F4899">
        <f>anotacoes!A4899</f>
        <v>70</v>
      </c>
      <c r="G4899">
        <f>anotacoes!B4899</f>
        <v>116</v>
      </c>
      <c r="H4899" t="str">
        <f>anotacoes!K4899</f>
        <v xml:space="preserve"> 00:11:56,200</v>
      </c>
      <c r="I4899" t="str">
        <f>anotacoes!L4899</f>
        <v xml:space="preserve"> 00:12:01,376</v>
      </c>
      <c r="J4899" t="str">
        <f>IF(L4899="PAUSE",E4899,IF(anotacoes!G4903=conversao_anotacoes!C4899,conversao_anotacoes!C4899,conversao_anotacoes!D4899))</f>
        <v>MAMMADLI</v>
      </c>
      <c r="K4899" t="str">
        <f t="shared" si="152"/>
        <v>MARIJANOVIC</v>
      </c>
      <c r="L4899" t="str">
        <f>UPPER(anotacoes!H4899)</f>
        <v>DISPLACEMENT</v>
      </c>
      <c r="M4899" t="str">
        <f>IF(OR(L4899="ATTACK",L4899="FINTA"),"&lt;TECNICA&gt;",UPPER(anotacoes!I4899))</f>
        <v>CIRCULAR LEFT</v>
      </c>
      <c r="N4899" t="str">
        <f>IF(OR(L4899="ATTACK",L4899="FINTA"),UPPER(anotacoes!I4899),"")</f>
        <v/>
      </c>
      <c r="O4899" s="6" t="str">
        <f>IF(anotacoes!N4899=0,"",anotacoes!N4899)</f>
        <v/>
      </c>
      <c r="P4899" t="str">
        <f>IF(anotacoes!M4899=0,"",UPPER(anotacoes!M4899))</f>
        <v/>
      </c>
      <c r="Q4899" t="str">
        <f t="shared" si="153"/>
        <v>INSERT INTO CONVERSAO_LUTA_ACAO (cd_conversao, id_luta, sequencia, momento_inicio, momento_fim, quem_faz, quem_sofre, acao_tipo, acao, tecnica, direcao, pontuacao) VALUES (1, 70, 116, TRIM(' 00:11:56,200'), TRIM(' 00:12:01,376'), 'MAMMADLI', 'MARIJANOVIC', 'DISPLACEMENT', 'CIRCULAR LEFT', NULL, NULL, NULL)</v>
      </c>
      <c r="R4899" t="s">
        <v>10327</v>
      </c>
    </row>
    <row r="4900" spans="1:18" hidden="1" x14ac:dyDescent="0.25">
      <c r="A4900" s="7">
        <f>anotacoes!D4900</f>
        <v>40780</v>
      </c>
      <c r="B4900" t="str">
        <f>anotacoes!C4900</f>
        <v>WORLD CHAMPIONSHIPS PARIS 2011</v>
      </c>
      <c r="C4900" t="str">
        <f>anotacoes!E4900</f>
        <v>MAMMADLI</v>
      </c>
      <c r="D4900" t="str">
        <f>anotacoes!F4900</f>
        <v>MARIJANOVIC</v>
      </c>
      <c r="E4900" t="s">
        <v>10325</v>
      </c>
      <c r="F4900">
        <f>anotacoes!A4900</f>
        <v>70</v>
      </c>
      <c r="G4900">
        <f>anotacoes!B4900</f>
        <v>117</v>
      </c>
      <c r="H4900" t="str">
        <f>anotacoes!K4900</f>
        <v xml:space="preserve"> 00:12:01,376</v>
      </c>
      <c r="I4900" t="str">
        <f>anotacoes!L4900</f>
        <v xml:space="preserve"> 00:12:03,235</v>
      </c>
      <c r="J4900" t="str">
        <f>IF(L4900="PAUSE",E4900,IF(anotacoes!G4904=conversao_anotacoes!C4900,conversao_anotacoes!C4900,conversao_anotacoes!D4900))</f>
        <v>MAMMADLI</v>
      </c>
      <c r="K4900" t="str">
        <f t="shared" si="152"/>
        <v>MARIJANOVIC</v>
      </c>
      <c r="L4900" t="str">
        <f>UPPER(anotacoes!H4900)</f>
        <v>GRIP TIME</v>
      </c>
      <c r="M4900" t="str">
        <f>IF(OR(L4900="ATTACK",L4900="FINTA"),"&lt;TECNICA&gt;",UPPER(anotacoes!I4900))</f>
        <v>LEFT COLLAR RIGHT SLEEVE</v>
      </c>
      <c r="N4900" t="str">
        <f>IF(OR(L4900="ATTACK",L4900="FINTA"),UPPER(anotacoes!I4900),"")</f>
        <v/>
      </c>
      <c r="O4900" s="6" t="str">
        <f>IF(anotacoes!N4900=0,"",anotacoes!N4900)</f>
        <v/>
      </c>
      <c r="P4900" t="str">
        <f>IF(anotacoes!M4900=0,"",UPPER(anotacoes!M4900))</f>
        <v/>
      </c>
      <c r="Q4900" t="str">
        <f t="shared" si="153"/>
        <v>INSERT INTO CONVERSAO_LUTA_ACAO (cd_conversao, id_luta, sequencia, momento_inicio, momento_fim, quem_faz, quem_sofre, acao_tipo, acao, tecnica, direcao, pontuacao) VALUES (1, 70, 117, TRIM(' 00:12:01,376'), TRIM(' 00:12:03,235'), 'MAMMADLI', 'MARIJANOVIC', 'GRIP TIME', 'LEFT COLLAR RIGHT SLEEVE', NULL, NULL, NULL)</v>
      </c>
      <c r="R4900" t="s">
        <v>10327</v>
      </c>
    </row>
    <row r="4901" spans="1:18" hidden="1" x14ac:dyDescent="0.25">
      <c r="A4901" s="7">
        <f>anotacoes!D4901</f>
        <v>40780</v>
      </c>
      <c r="B4901" t="str">
        <f>anotacoes!C4901</f>
        <v>WORLD CHAMPIONSHIPS PARIS 2011</v>
      </c>
      <c r="C4901" t="str">
        <f>anotacoes!E4901</f>
        <v>MAMMADLI</v>
      </c>
      <c r="D4901" t="str">
        <f>anotacoes!F4901</f>
        <v>MARIJANOVIC</v>
      </c>
      <c r="E4901" t="s">
        <v>10325</v>
      </c>
      <c r="F4901">
        <f>anotacoes!A4901</f>
        <v>70</v>
      </c>
      <c r="G4901">
        <f>anotacoes!B4901</f>
        <v>118</v>
      </c>
      <c r="H4901" t="str">
        <f>anotacoes!K4901</f>
        <v xml:space="preserve"> 00:12:03,235</v>
      </c>
      <c r="I4901" t="str">
        <f>anotacoes!L4901</f>
        <v xml:space="preserve"> 00:12:05,309</v>
      </c>
      <c r="J4901" t="str">
        <f>IF(L4901="PAUSE",E4901,IF(anotacoes!G4905=conversao_anotacoes!C4901,conversao_anotacoes!C4901,conversao_anotacoes!D4901))</f>
        <v>MAMMADLI</v>
      </c>
      <c r="K4901" t="str">
        <f t="shared" si="152"/>
        <v>MARIJANOVIC</v>
      </c>
      <c r="L4901" t="str">
        <f>UPPER(anotacoes!H4901)</f>
        <v>ATTACK</v>
      </c>
      <c r="M4901" t="str">
        <f>IF(OR(L4901="ATTACK",L4901="FINTA"),"&lt;TECNICA&gt;",UPPER(anotacoes!I4901))</f>
        <v>&lt;TECNICA&gt;</v>
      </c>
      <c r="N4901" t="str">
        <f>IF(OR(L4901="ATTACK",L4901="FINTA"),UPPER(anotacoes!I4901),"")</f>
        <v>SEOI NAGE</v>
      </c>
      <c r="O4901" s="6">
        <f>IF(anotacoes!N4901=0,"",anotacoes!N4901)</f>
        <v>6</v>
      </c>
      <c r="P4901" t="str">
        <f>IF(anotacoes!M4901=0,"",UPPER(anotacoes!M4901))</f>
        <v/>
      </c>
      <c r="Q4901" t="str">
        <f t="shared" si="153"/>
        <v>INSERT INTO CONVERSAO_LUTA_ACAO (cd_conversao, id_luta, sequencia, momento_inicio, momento_fim, quem_faz, quem_sofre, acao_tipo, acao, tecnica, direcao, pontuacao) VALUES (1, 70, 118, TRIM(' 00:12:03,235'), TRIM(' 00:12:05,309'), 'MAMMADLI', 'MARIJANOVIC', 'ATTACK', '&lt;TECNICA&gt;', 'SEOI NAGE', 6, NULL)</v>
      </c>
      <c r="R4901" t="s">
        <v>10327</v>
      </c>
    </row>
    <row r="4902" spans="1:18" hidden="1" x14ac:dyDescent="0.25">
      <c r="A4902" s="7">
        <f>anotacoes!D4902</f>
        <v>40780</v>
      </c>
      <c r="B4902" t="str">
        <f>anotacoes!C4902</f>
        <v>WORLD CHAMPIONSHIPS PARIS 2011</v>
      </c>
      <c r="C4902" t="str">
        <f>anotacoes!E4902</f>
        <v>MAMMADLI</v>
      </c>
      <c r="D4902" t="str">
        <f>anotacoes!F4902</f>
        <v>MARIJANOVIC</v>
      </c>
      <c r="E4902" t="s">
        <v>10325</v>
      </c>
      <c r="F4902">
        <f>anotacoes!A4902</f>
        <v>70</v>
      </c>
      <c r="G4902">
        <f>anotacoes!B4902</f>
        <v>119</v>
      </c>
      <c r="H4902" t="str">
        <f>anotacoes!K4902</f>
        <v xml:space="preserve"> 00:12:05,309</v>
      </c>
      <c r="I4902" t="str">
        <f>anotacoes!L4902</f>
        <v xml:space="preserve"> 00:12:07,858</v>
      </c>
      <c r="J4902" t="str">
        <f>IF(L4902="PAUSE",E4902,IF(anotacoes!G4906=conversao_anotacoes!C4902,conversao_anotacoes!C4902,conversao_anotacoes!D4902))</f>
        <v>MAMMADLI</v>
      </c>
      <c r="K4902" t="str">
        <f t="shared" si="152"/>
        <v>MARIJANOVIC</v>
      </c>
      <c r="L4902" t="str">
        <f>UPPER(anotacoes!H4902)</f>
        <v>GROUNDWORK COMBAT</v>
      </c>
      <c r="M4902" t="str">
        <f>IF(OR(L4902="ATTACK",L4902="FINTA"),"&lt;TECNICA&gt;",UPPER(anotacoes!I4902))</f>
        <v>DEFENSIVE POSITION</v>
      </c>
      <c r="N4902" t="str">
        <f>IF(OR(L4902="ATTACK",L4902="FINTA"),UPPER(anotacoes!I4902),"")</f>
        <v/>
      </c>
      <c r="O4902" s="6" t="str">
        <f>IF(anotacoes!N4902=0,"",anotacoes!N4902)</f>
        <v/>
      </c>
      <c r="P4902" t="str">
        <f>IF(anotacoes!M4902=0,"",UPPER(anotacoes!M4902))</f>
        <v/>
      </c>
      <c r="Q4902" t="str">
        <f t="shared" si="153"/>
        <v>INSERT INTO CONVERSAO_LUTA_ACAO (cd_conversao, id_luta, sequencia, momento_inicio, momento_fim, quem_faz, quem_sofre, acao_tipo, acao, tecnica, direcao, pontuacao) VALUES (1, 70, 119, TRIM(' 00:12:05,309'), TRIM(' 00:12:07,858'), 'MAMMADLI', 'MARIJANOVIC', 'GROUNDWORK COMBAT', 'DEFENSIVE POSITION', NULL, NULL, NULL)</v>
      </c>
      <c r="R4902" t="s">
        <v>10327</v>
      </c>
    </row>
    <row r="4903" spans="1:18" hidden="1" x14ac:dyDescent="0.25">
      <c r="A4903" s="7">
        <f>anotacoes!D4903</f>
        <v>40780</v>
      </c>
      <c r="B4903" t="str">
        <f>anotacoes!C4903</f>
        <v>WORLD CHAMPIONSHIPS PARIS 2011</v>
      </c>
      <c r="C4903" t="str">
        <f>anotacoes!E4903</f>
        <v>MAMMADLI</v>
      </c>
      <c r="D4903" t="str">
        <f>anotacoes!F4903</f>
        <v>MARIJANOVIC</v>
      </c>
      <c r="E4903" t="s">
        <v>10325</v>
      </c>
      <c r="F4903">
        <f>anotacoes!A4903</f>
        <v>70</v>
      </c>
      <c r="G4903">
        <f>anotacoes!B4903</f>
        <v>120</v>
      </c>
      <c r="H4903" t="str">
        <f>anotacoes!K4903</f>
        <v xml:space="preserve"> 00:12:08,017</v>
      </c>
      <c r="I4903" t="str">
        <f>anotacoes!L4903</f>
        <v xml:space="preserve"> 00:12:19,326</v>
      </c>
      <c r="J4903" t="str">
        <f>IF(L4903="PAUSE",E4903,IF(anotacoes!G4907=conversao_anotacoes!C4903,conversao_anotacoes!C4903,conversao_anotacoes!D4903))</f>
        <v>&lt;ARBITRO_DESCONHECIDO&gt;</v>
      </c>
      <c r="K4903" t="str">
        <f t="shared" si="152"/>
        <v/>
      </c>
      <c r="L4903" t="str">
        <f>UPPER(anotacoes!H4903)</f>
        <v>PAUSE</v>
      </c>
      <c r="M4903" t="str">
        <f>IF(OR(L4903="ATTACK",L4903="FINTA"),"&lt;TECNICA&gt;",UPPER(anotacoes!I4903))</f>
        <v>&lt;NAO_CLASSIFICADO&gt;</v>
      </c>
      <c r="N4903" t="str">
        <f>IF(OR(L4903="ATTACK",L4903="FINTA"),UPPER(anotacoes!I4903),"")</f>
        <v/>
      </c>
      <c r="O4903" s="6" t="str">
        <f>IF(anotacoes!N4903=0,"",anotacoes!N4903)</f>
        <v/>
      </c>
      <c r="P4903" t="str">
        <f>IF(anotacoes!M4903=0,"",UPPER(anotacoes!M4903))</f>
        <v/>
      </c>
      <c r="Q4903" t="str">
        <f t="shared" si="153"/>
        <v>INSERT INTO CONVERSAO_LUTA_ACAO (cd_conversao, id_luta, sequencia, momento_inicio, momento_fim, quem_faz, quem_sofre, acao_tipo, acao, tecnica, direcao, pontuacao) VALUES (1, 70, 120, TRIM(' 00:12:08,017'), TRIM(' 00:12:19,326'), '&lt;ARBITRO_DESCONHECIDO&gt;', '', 'PAUSE', '&lt;NAO_CLASSIFICADO&gt;', NULL, NULL, NULL)</v>
      </c>
      <c r="R4903" t="s">
        <v>10327</v>
      </c>
    </row>
    <row r="4904" spans="1:18" hidden="1" x14ac:dyDescent="0.25">
      <c r="A4904" s="7">
        <f>anotacoes!D4904</f>
        <v>40780</v>
      </c>
      <c r="B4904" t="str">
        <f>anotacoes!C4904</f>
        <v>WORLD CHAMPIONSHIPS PARIS 2011</v>
      </c>
      <c r="C4904" t="str">
        <f>anotacoes!E4904</f>
        <v>MAMMADLI</v>
      </c>
      <c r="D4904" t="str">
        <f>anotacoes!F4904</f>
        <v>MARIJANOVIC</v>
      </c>
      <c r="E4904" t="s">
        <v>10325</v>
      </c>
      <c r="F4904">
        <f>anotacoes!A4904</f>
        <v>70</v>
      </c>
      <c r="G4904">
        <f>anotacoes!B4904</f>
        <v>121</v>
      </c>
      <c r="H4904" t="str">
        <f>anotacoes!K4904</f>
        <v xml:space="preserve"> 00:12:19,495</v>
      </c>
      <c r="I4904" t="str">
        <f>anotacoes!L4904</f>
        <v xml:space="preserve"> 00:12:22,997</v>
      </c>
      <c r="J4904" t="str">
        <f>IF(L4904="PAUSE",E4904,IF(anotacoes!G4908=conversao_anotacoes!C4904,conversao_anotacoes!C4904,conversao_anotacoes!D4904))</f>
        <v>MAMMADLI</v>
      </c>
      <c r="K4904" t="str">
        <f t="shared" si="152"/>
        <v>MARIJANOVIC</v>
      </c>
      <c r="L4904" t="str">
        <f>UPPER(anotacoes!H4904)</f>
        <v>DISPLACEMENT</v>
      </c>
      <c r="M4904" t="str">
        <f>IF(OR(L4904="ATTACK",L4904="FINTA"),"&lt;TECNICA&gt;",UPPER(anotacoes!I4904))</f>
        <v>CIRCULAR RIGHT</v>
      </c>
      <c r="N4904" t="str">
        <f>IF(OR(L4904="ATTACK",L4904="FINTA"),UPPER(anotacoes!I4904),"")</f>
        <v/>
      </c>
      <c r="O4904" s="6" t="str">
        <f>IF(anotacoes!N4904=0,"",anotacoes!N4904)</f>
        <v/>
      </c>
      <c r="P4904" t="str">
        <f>IF(anotacoes!M4904=0,"",UPPER(anotacoes!M4904))</f>
        <v/>
      </c>
      <c r="Q4904" t="str">
        <f t="shared" si="153"/>
        <v>INSERT INTO CONVERSAO_LUTA_ACAO (cd_conversao, id_luta, sequencia, momento_inicio, momento_fim, quem_faz, quem_sofre, acao_tipo, acao, tecnica, direcao, pontuacao) VALUES (1, 70, 121, TRIM(' 00:12:19,495'), TRIM(' 00:12:22,997'), 'MAMMADLI', 'MARIJANOVIC', 'DISPLACEMENT', 'CIRCULAR RIGHT', NULL, NULL, NULL)</v>
      </c>
      <c r="R4904" t="s">
        <v>10327</v>
      </c>
    </row>
    <row r="4905" spans="1:18" hidden="1" x14ac:dyDescent="0.25">
      <c r="A4905" s="7">
        <f>anotacoes!D4905</f>
        <v>40780</v>
      </c>
      <c r="B4905" t="str">
        <f>anotacoes!C4905</f>
        <v>WORLD CHAMPIONSHIPS PARIS 2011</v>
      </c>
      <c r="C4905" t="str">
        <f>anotacoes!E4905</f>
        <v>MAMMADLI</v>
      </c>
      <c r="D4905" t="str">
        <f>anotacoes!F4905</f>
        <v>MARIJANOVIC</v>
      </c>
      <c r="E4905" t="s">
        <v>10325</v>
      </c>
      <c r="F4905">
        <f>anotacoes!A4905</f>
        <v>70</v>
      </c>
      <c r="G4905">
        <f>anotacoes!B4905</f>
        <v>122</v>
      </c>
      <c r="H4905" t="str">
        <f>anotacoes!K4905</f>
        <v xml:space="preserve"> 00:12:22,997</v>
      </c>
      <c r="I4905" t="str">
        <f>anotacoes!L4905</f>
        <v xml:space="preserve"> 00:12:24,499</v>
      </c>
      <c r="J4905" t="str">
        <f>IF(L4905="PAUSE",E4905,IF(anotacoes!G4909=conversao_anotacoes!C4905,conversao_anotacoes!C4905,conversao_anotacoes!D4905))</f>
        <v>&lt;ARBITRO_DESCONHECIDO&gt;</v>
      </c>
      <c r="K4905" t="str">
        <f t="shared" si="152"/>
        <v/>
      </c>
      <c r="L4905" t="str">
        <f>UPPER(anotacoes!H4905)</f>
        <v>PAUSE</v>
      </c>
      <c r="M4905" t="str">
        <f>IF(OR(L4905="ATTACK",L4905="FINTA"),"&lt;TECNICA&gt;",UPPER(anotacoes!I4905))</f>
        <v>GOLDENSCORE</v>
      </c>
      <c r="N4905" t="str">
        <f>IF(OR(L4905="ATTACK",L4905="FINTA"),UPPER(anotacoes!I4905),"")</f>
        <v/>
      </c>
      <c r="O4905" s="6" t="str">
        <f>IF(anotacoes!N4905=0,"",anotacoes!N4905)</f>
        <v/>
      </c>
      <c r="P4905" t="str">
        <f>IF(anotacoes!M4905=0,"",UPPER(anotacoes!M4905))</f>
        <v/>
      </c>
      <c r="Q4905" t="str">
        <f t="shared" si="153"/>
        <v>INSERT INTO CONVERSAO_LUTA_ACAO (cd_conversao, id_luta, sequencia, momento_inicio, momento_fim, quem_faz, quem_sofre, acao_tipo, acao, tecnica, direcao, pontuacao) VALUES (1, 70, 122, TRIM(' 00:12:22,997'), TRIM(' 00:12:24,499'), '&lt;ARBITRO_DESCONHECIDO&gt;', '', 'PAUSE', 'GOLDENSCORE', NULL, NULL, NULL)</v>
      </c>
      <c r="R4905" t="s">
        <v>10327</v>
      </c>
    </row>
    <row r="4906" spans="1:18" hidden="1" x14ac:dyDescent="0.25">
      <c r="A4906" s="7">
        <f>anotacoes!D4906</f>
        <v>40780</v>
      </c>
      <c r="B4906" t="str">
        <f>anotacoes!C4906</f>
        <v>WORLD CHAMPIONSHIPS PARIS 2011</v>
      </c>
      <c r="C4906" t="str">
        <f>anotacoes!E4906</f>
        <v>MAMMADLI</v>
      </c>
      <c r="D4906" t="str">
        <f>anotacoes!F4906</f>
        <v>MARIJANOVIC</v>
      </c>
      <c r="E4906" t="s">
        <v>10325</v>
      </c>
      <c r="F4906">
        <f>anotacoes!A4906</f>
        <v>70</v>
      </c>
      <c r="G4906">
        <f>anotacoes!B4906</f>
        <v>123</v>
      </c>
      <c r="H4906" t="str">
        <f>anotacoes!K4906</f>
        <v xml:space="preserve"> 00:12:24,499</v>
      </c>
      <c r="I4906" t="str">
        <f>anotacoes!L4906</f>
        <v xml:space="preserve"> 00:12:28,242</v>
      </c>
      <c r="J4906" t="str">
        <f>IF(L4906="PAUSE",E4906,IF(anotacoes!G4910=conversao_anotacoes!C4906,conversao_anotacoes!C4906,conversao_anotacoes!D4906))</f>
        <v>MARIJANOVIC</v>
      </c>
      <c r="K4906" t="str">
        <f t="shared" si="152"/>
        <v>MAMMADLI</v>
      </c>
      <c r="L4906" t="str">
        <f>UPPER(anotacoes!H4906)</f>
        <v>DISPLACEMENT</v>
      </c>
      <c r="M4906" t="str">
        <f>IF(OR(L4906="ATTACK",L4906="FINTA"),"&lt;TECNICA&gt;",UPPER(anotacoes!I4906))</f>
        <v>CIRCULAR LEFT</v>
      </c>
      <c r="N4906" t="str">
        <f>IF(OR(L4906="ATTACK",L4906="FINTA"),UPPER(anotacoes!I4906),"")</f>
        <v/>
      </c>
      <c r="O4906" s="6" t="str">
        <f>IF(anotacoes!N4906=0,"",anotacoes!N4906)</f>
        <v/>
      </c>
      <c r="P4906" t="str">
        <f>IF(anotacoes!M4906=0,"",UPPER(anotacoes!M4906))</f>
        <v/>
      </c>
      <c r="Q4906" t="str">
        <f t="shared" si="153"/>
        <v>INSERT INTO CONVERSAO_LUTA_ACAO (cd_conversao, id_luta, sequencia, momento_inicio, momento_fim, quem_faz, quem_sofre, acao_tipo, acao, tecnica, direcao, pontuacao) VALUES (1, 70, 123, TRIM(' 00:12:24,499'), TRIM(' 00:12:28,242'), 'MARIJANOVIC', 'MAMMADLI', 'DISPLACEMENT', 'CIRCULAR LEFT', NULL, NULL, NULL)</v>
      </c>
      <c r="R4906" t="s">
        <v>10327</v>
      </c>
    </row>
    <row r="4907" spans="1:18" hidden="1" x14ac:dyDescent="0.25">
      <c r="A4907" s="7">
        <f>anotacoes!D4907</f>
        <v>40780</v>
      </c>
      <c r="B4907" t="str">
        <f>anotacoes!C4907</f>
        <v>WORLD CHAMPIONSHIPS PARIS 2011</v>
      </c>
      <c r="C4907" t="str">
        <f>anotacoes!E4907</f>
        <v>MAMMADLI</v>
      </c>
      <c r="D4907" t="str">
        <f>anotacoes!F4907</f>
        <v>MARIJANOVIC</v>
      </c>
      <c r="E4907" t="s">
        <v>10325</v>
      </c>
      <c r="F4907">
        <f>anotacoes!A4907</f>
        <v>70</v>
      </c>
      <c r="G4907">
        <f>anotacoes!B4907</f>
        <v>124</v>
      </c>
      <c r="H4907" t="str">
        <f>anotacoes!K4907</f>
        <v xml:space="preserve"> 00:12:28,242</v>
      </c>
      <c r="I4907" t="str">
        <f>anotacoes!L4907</f>
        <v xml:space="preserve"> 00:12:29,027</v>
      </c>
      <c r="J4907" t="str">
        <f>IF(L4907="PAUSE",E4907,IF(anotacoes!G4911=conversao_anotacoes!C4907,conversao_anotacoes!C4907,conversao_anotacoes!D4907))</f>
        <v>MAMMADLI</v>
      </c>
      <c r="K4907" t="str">
        <f t="shared" si="152"/>
        <v>MARIJANOVIC</v>
      </c>
      <c r="L4907" t="str">
        <f>UPPER(anotacoes!H4907)</f>
        <v>DISPLACEMENT</v>
      </c>
      <c r="M4907" t="str">
        <f>IF(OR(L4907="ATTACK",L4907="FINTA"),"&lt;TECNICA&gt;",UPPER(anotacoes!I4907))</f>
        <v>2-3 STEP HESITANT RIGHT</v>
      </c>
      <c r="N4907" t="str">
        <f>IF(OR(L4907="ATTACK",L4907="FINTA"),UPPER(anotacoes!I4907),"")</f>
        <v/>
      </c>
      <c r="O4907" s="6" t="str">
        <f>IF(anotacoes!N4907=0,"",anotacoes!N4907)</f>
        <v/>
      </c>
      <c r="P4907" t="str">
        <f>IF(anotacoes!M4907=0,"",UPPER(anotacoes!M4907))</f>
        <v/>
      </c>
      <c r="Q4907" t="str">
        <f t="shared" si="153"/>
        <v>INSERT INTO CONVERSAO_LUTA_ACAO (cd_conversao, id_luta, sequencia, momento_inicio, momento_fim, quem_faz, quem_sofre, acao_tipo, acao, tecnica, direcao, pontuacao) VALUES (1, 70, 124, TRIM(' 00:12:28,242'), TRIM(' 00:12:29,027'), 'MAMMADLI', 'MARIJANOVIC', 'DISPLACEMENT', '2-3 STEP HESITANT RIGHT', NULL, NULL, NULL)</v>
      </c>
      <c r="R4907" t="s">
        <v>10327</v>
      </c>
    </row>
    <row r="4908" spans="1:18" hidden="1" x14ac:dyDescent="0.25">
      <c r="A4908" s="7">
        <f>anotacoes!D4908</f>
        <v>40780</v>
      </c>
      <c r="B4908" t="str">
        <f>anotacoes!C4908</f>
        <v>WORLD CHAMPIONSHIPS PARIS 2011</v>
      </c>
      <c r="C4908" t="str">
        <f>anotacoes!E4908</f>
        <v>MAMMADLI</v>
      </c>
      <c r="D4908" t="str">
        <f>anotacoes!F4908</f>
        <v>MARIJANOVIC</v>
      </c>
      <c r="E4908" t="s">
        <v>10325</v>
      </c>
      <c r="F4908">
        <f>anotacoes!A4908</f>
        <v>70</v>
      </c>
      <c r="G4908">
        <f>anotacoes!B4908</f>
        <v>125</v>
      </c>
      <c r="H4908" t="str">
        <f>anotacoes!K4908</f>
        <v xml:space="preserve"> 00:12:29,027</v>
      </c>
      <c r="I4908" t="str">
        <f>anotacoes!L4908</f>
        <v xml:space="preserve"> 00:12:37,936</v>
      </c>
      <c r="J4908" t="str">
        <f>IF(L4908="PAUSE",E4908,IF(anotacoes!G4912=conversao_anotacoes!C4908,conversao_anotacoes!C4908,conversao_anotacoes!D4908))</f>
        <v>MAMMADLI</v>
      </c>
      <c r="K4908" t="str">
        <f t="shared" si="152"/>
        <v>MARIJANOVIC</v>
      </c>
      <c r="L4908" t="str">
        <f>UPPER(anotacoes!H4908)</f>
        <v>GRIP TIME</v>
      </c>
      <c r="M4908" t="str">
        <f>IF(OR(L4908="ATTACK",L4908="FINTA"),"&lt;TECNICA&gt;",UPPER(anotacoes!I4908))</f>
        <v>LEFT COLLAR RIGHT SLEEVE</v>
      </c>
      <c r="N4908" t="str">
        <f>IF(OR(L4908="ATTACK",L4908="FINTA"),UPPER(anotacoes!I4908),"")</f>
        <v/>
      </c>
      <c r="O4908" s="6" t="str">
        <f>IF(anotacoes!N4908=0,"",anotacoes!N4908)</f>
        <v/>
      </c>
      <c r="P4908" t="str">
        <f>IF(anotacoes!M4908=0,"",UPPER(anotacoes!M4908))</f>
        <v/>
      </c>
      <c r="Q4908" t="str">
        <f t="shared" si="153"/>
        <v>INSERT INTO CONVERSAO_LUTA_ACAO (cd_conversao, id_luta, sequencia, momento_inicio, momento_fim, quem_faz, quem_sofre, acao_tipo, acao, tecnica, direcao, pontuacao) VALUES (1, 70, 125, TRIM(' 00:12:29,027'), TRIM(' 00:12:37,936'), 'MAMMADLI', 'MARIJANOVIC', 'GRIP TIME', 'LEFT COLLAR RIGHT SLEEVE', NULL, NULL, NULL)</v>
      </c>
      <c r="R4908" t="s">
        <v>10327</v>
      </c>
    </row>
    <row r="4909" spans="1:18" hidden="1" x14ac:dyDescent="0.25">
      <c r="A4909" s="7">
        <f>anotacoes!D4909</f>
        <v>40780</v>
      </c>
      <c r="B4909" t="str">
        <f>anotacoes!C4909</f>
        <v>WORLD CHAMPIONSHIPS PARIS 2011</v>
      </c>
      <c r="C4909" t="str">
        <f>anotacoes!E4909</f>
        <v>MAMMADLI</v>
      </c>
      <c r="D4909" t="str">
        <f>anotacoes!F4909</f>
        <v>MARIJANOVIC</v>
      </c>
      <c r="E4909" t="s">
        <v>10325</v>
      </c>
      <c r="F4909">
        <f>anotacoes!A4909</f>
        <v>70</v>
      </c>
      <c r="G4909">
        <f>anotacoes!B4909</f>
        <v>126</v>
      </c>
      <c r="H4909" t="str">
        <f>anotacoes!K4909</f>
        <v xml:space="preserve"> 00:12:37,936</v>
      </c>
      <c r="I4909" t="str">
        <f>anotacoes!L4909</f>
        <v xml:space="preserve"> 00:12:38,824</v>
      </c>
      <c r="J4909" t="str">
        <f>IF(L4909="PAUSE",E4909,IF(anotacoes!G4913=conversao_anotacoes!C4909,conversao_anotacoes!C4909,conversao_anotacoes!D4909))</f>
        <v>MAMMADLI</v>
      </c>
      <c r="K4909" t="str">
        <f t="shared" si="152"/>
        <v>MARIJANOVIC</v>
      </c>
      <c r="L4909" t="str">
        <f>UPPER(anotacoes!H4909)</f>
        <v>ATTACK</v>
      </c>
      <c r="M4909" t="str">
        <f>IF(OR(L4909="ATTACK",L4909="FINTA"),"&lt;TECNICA&gt;",UPPER(anotacoes!I4909))</f>
        <v>&lt;TECNICA&gt;</v>
      </c>
      <c r="N4909" t="str">
        <f>IF(OR(L4909="ATTACK",L4909="FINTA"),UPPER(anotacoes!I4909),"")</f>
        <v>KOUCHI GARI</v>
      </c>
      <c r="O4909" s="6">
        <f>IF(anotacoes!N4909=0,"",anotacoes!N4909)</f>
        <v>2</v>
      </c>
      <c r="P4909" t="str">
        <f>IF(anotacoes!M4909=0,"",UPPER(anotacoes!M4909))</f>
        <v>YUKO</v>
      </c>
      <c r="Q4909" t="str">
        <f t="shared" si="153"/>
        <v>INSERT INTO CONVERSAO_LUTA_ACAO (cd_conversao, id_luta, sequencia, momento_inicio, momento_fim, quem_faz, quem_sofre, acao_tipo, acao, tecnica, direcao, pontuacao) VALUES (1, 70, 126, TRIM(' 00:12:37,936'), TRIM(' 00:12:38,824'), 'MAMMADLI', 'MARIJANOVIC', 'ATTACK', '&lt;TECNICA&gt;', 'KOUCHI GARI', 2, 'YUKO')</v>
      </c>
      <c r="R4909" t="s">
        <v>10327</v>
      </c>
    </row>
    <row r="4910" spans="1:18" hidden="1" x14ac:dyDescent="0.25">
      <c r="A4910" s="7">
        <f>anotacoes!D4910</f>
        <v>40559</v>
      </c>
      <c r="B4910" t="str">
        <f>anotacoes!C4910</f>
        <v>WORLD MASTERS BAKU 2011</v>
      </c>
      <c r="C4910" t="str">
        <f>anotacoes!E4910</f>
        <v>MAMMADLI</v>
      </c>
      <c r="D4910" t="str">
        <f>anotacoes!F4910</f>
        <v>GUILHEIRO</v>
      </c>
      <c r="E4910" t="s">
        <v>10325</v>
      </c>
      <c r="F4910">
        <f>anotacoes!A4910</f>
        <v>71</v>
      </c>
      <c r="G4910">
        <f>anotacoes!B4910</f>
        <v>1</v>
      </c>
      <c r="H4910" t="str">
        <f>anotacoes!K4910</f>
        <v xml:space="preserve"> 00:00:39,405</v>
      </c>
      <c r="I4910" t="str">
        <f>anotacoes!L4910</f>
        <v xml:space="preserve"> 00:00:42,769</v>
      </c>
      <c r="J4910" t="str">
        <f>IF(L4910="PAUSE",E4910,IF(anotacoes!G4914=conversao_anotacoes!C4910,conversao_anotacoes!C4910,conversao_anotacoes!D4910))</f>
        <v>MAMMADLI</v>
      </c>
      <c r="K4910" t="str">
        <f t="shared" si="152"/>
        <v>GUILHEIRO</v>
      </c>
      <c r="L4910" t="str">
        <f>UPPER(anotacoes!H4910)</f>
        <v>DISPLACEMENT</v>
      </c>
      <c r="M4910" t="str">
        <f>IF(OR(L4910="ATTACK",L4910="FINTA"),"&lt;TECNICA&gt;",UPPER(anotacoes!I4910))</f>
        <v>CIRCULAR LEFT</v>
      </c>
      <c r="N4910" t="str">
        <f>IF(OR(L4910="ATTACK",L4910="FINTA"),UPPER(anotacoes!I4910),"")</f>
        <v/>
      </c>
      <c r="O4910" s="6" t="str">
        <f>IF(anotacoes!N4910=0,"",anotacoes!N4910)</f>
        <v/>
      </c>
      <c r="P4910" t="str">
        <f>IF(anotacoes!M4910=0,"",UPPER(anotacoes!M4910))</f>
        <v/>
      </c>
      <c r="Q4910" t="str">
        <f t="shared" si="153"/>
        <v>INSERT INTO CONVERSAO_LUTA_ACAO (cd_conversao, id_luta, sequencia, momento_inicio, momento_fim, quem_faz, quem_sofre, acao_tipo, acao, tecnica, direcao, pontuacao) VALUES (1, 71, 1, TRIM(' 00:00:39,405'), TRIM(' 00:00:42,769'), 'MAMMADLI', 'GUILHEIRO', 'DISPLACEMENT', 'CIRCULAR LEFT', NULL, NULL, NULL)</v>
      </c>
      <c r="R4910" t="s">
        <v>10327</v>
      </c>
    </row>
    <row r="4911" spans="1:18" hidden="1" x14ac:dyDescent="0.25">
      <c r="A4911" s="7">
        <f>anotacoes!D4911</f>
        <v>40559</v>
      </c>
      <c r="B4911" t="str">
        <f>anotacoes!C4911</f>
        <v>WORLD MASTERS BAKU 2011</v>
      </c>
      <c r="C4911" t="str">
        <f>anotacoes!E4911</f>
        <v>MAMMADLI</v>
      </c>
      <c r="D4911" t="str">
        <f>anotacoes!F4911</f>
        <v>GUILHEIRO</v>
      </c>
      <c r="E4911" t="s">
        <v>10325</v>
      </c>
      <c r="F4911">
        <f>anotacoes!A4911</f>
        <v>71</v>
      </c>
      <c r="G4911">
        <f>anotacoes!B4911</f>
        <v>2</v>
      </c>
      <c r="H4911" t="str">
        <f>anotacoes!K4911</f>
        <v xml:space="preserve"> 00:00:42,956</v>
      </c>
      <c r="I4911" t="str">
        <f>anotacoes!L4911</f>
        <v xml:space="preserve"> 00:00:48,964</v>
      </c>
      <c r="J4911" t="str">
        <f>IF(L4911="PAUSE",E4911,IF(anotacoes!G4915=conversao_anotacoes!C4911,conversao_anotacoes!C4911,conversao_anotacoes!D4911))</f>
        <v>MAMMADLI</v>
      </c>
      <c r="K4911" t="str">
        <f t="shared" si="152"/>
        <v>GUILHEIRO</v>
      </c>
      <c r="L4911" t="str">
        <f>UPPER(anotacoes!H4911)</f>
        <v>DISPLACEMENT</v>
      </c>
      <c r="M4911" t="str">
        <f>IF(OR(L4911="ATTACK",L4911="FINTA"),"&lt;TECNICA&gt;",UPPER(anotacoes!I4911))</f>
        <v>2-3 STEP HESITANT RIGHT</v>
      </c>
      <c r="N4911" t="str">
        <f>IF(OR(L4911="ATTACK",L4911="FINTA"),UPPER(anotacoes!I4911),"")</f>
        <v/>
      </c>
      <c r="O4911" s="6" t="str">
        <f>IF(anotacoes!N4911=0,"",anotacoes!N4911)</f>
        <v/>
      </c>
      <c r="P4911" t="str">
        <f>IF(anotacoes!M4911=0,"",UPPER(anotacoes!M4911))</f>
        <v/>
      </c>
      <c r="Q4911" t="str">
        <f t="shared" si="153"/>
        <v>INSERT INTO CONVERSAO_LUTA_ACAO (cd_conversao, id_luta, sequencia, momento_inicio, momento_fim, quem_faz, quem_sofre, acao_tipo, acao, tecnica, direcao, pontuacao) VALUES (1, 71, 2, TRIM(' 00:00:42,956'), TRIM(' 00:00:48,964'), 'MAMMADLI', 'GUILHEIRO', 'DISPLACEMENT', '2-3 STEP HESITANT RIGHT', NULL, NULL, NULL)</v>
      </c>
      <c r="R4911" t="s">
        <v>10327</v>
      </c>
    </row>
    <row r="4912" spans="1:18" hidden="1" x14ac:dyDescent="0.25">
      <c r="A4912" s="7">
        <f>anotacoes!D4912</f>
        <v>40559</v>
      </c>
      <c r="B4912" t="str">
        <f>anotacoes!C4912</f>
        <v>WORLD MASTERS BAKU 2011</v>
      </c>
      <c r="C4912" t="str">
        <f>anotacoes!E4912</f>
        <v>MAMMADLI</v>
      </c>
      <c r="D4912" t="str">
        <f>anotacoes!F4912</f>
        <v>GUILHEIRO</v>
      </c>
      <c r="E4912" t="s">
        <v>10325</v>
      </c>
      <c r="F4912">
        <f>anotacoes!A4912</f>
        <v>71</v>
      </c>
      <c r="G4912">
        <f>anotacoes!B4912</f>
        <v>3</v>
      </c>
      <c r="H4912" t="str">
        <f>anotacoes!K4912</f>
        <v xml:space="preserve"> 00:00:48,964</v>
      </c>
      <c r="I4912" t="str">
        <f>anotacoes!L4912</f>
        <v xml:space="preserve"> 00:01:46,689</v>
      </c>
      <c r="J4912" t="str">
        <f>IF(L4912="PAUSE",E4912,IF(anotacoes!G4916=conversao_anotacoes!C4912,conversao_anotacoes!C4912,conversao_anotacoes!D4912))</f>
        <v>MAMMADLI</v>
      </c>
      <c r="K4912" t="str">
        <f t="shared" si="152"/>
        <v>GUILHEIRO</v>
      </c>
      <c r="L4912" t="str">
        <f>UPPER(anotacoes!H4912)</f>
        <v>DISPLACEMENT</v>
      </c>
      <c r="M4912" t="str">
        <f>IF(OR(L4912="ATTACK",L4912="FINTA"),"&lt;TECNICA&gt;",UPPER(anotacoes!I4912))</f>
        <v>TRY TO GRIP WITH CONTACT</v>
      </c>
      <c r="N4912" t="str">
        <f>IF(OR(L4912="ATTACK",L4912="FINTA"),UPPER(anotacoes!I4912),"")</f>
        <v/>
      </c>
      <c r="O4912" s="6" t="str">
        <f>IF(anotacoes!N4912=0,"",anotacoes!N4912)</f>
        <v/>
      </c>
      <c r="P4912" t="str">
        <f>IF(anotacoes!M4912=0,"",UPPER(anotacoes!M4912))</f>
        <v/>
      </c>
      <c r="Q4912" t="str">
        <f t="shared" si="153"/>
        <v>INSERT INTO CONVERSAO_LUTA_ACAO (cd_conversao, id_luta, sequencia, momento_inicio, momento_fim, quem_faz, quem_sofre, acao_tipo, acao, tecnica, direcao, pontuacao) VALUES (1, 71, 3, TRIM(' 00:00:48,964'), TRIM(' 00:01:46,689'), 'MAMMADLI', 'GUILHEIRO', 'DISPLACEMENT', 'TRY TO GRIP WITH CONTACT', NULL, NULL, NULL)</v>
      </c>
      <c r="R4912" t="s">
        <v>10327</v>
      </c>
    </row>
    <row r="4913" spans="1:18" hidden="1" x14ac:dyDescent="0.25">
      <c r="A4913" s="7">
        <f>anotacoes!D4913</f>
        <v>40559</v>
      </c>
      <c r="B4913" t="str">
        <f>anotacoes!C4913</f>
        <v>WORLD MASTERS BAKU 2011</v>
      </c>
      <c r="C4913" t="str">
        <f>anotacoes!E4913</f>
        <v>MAMMADLI</v>
      </c>
      <c r="D4913" t="str">
        <f>anotacoes!F4913</f>
        <v>GUILHEIRO</v>
      </c>
      <c r="E4913" t="s">
        <v>10325</v>
      </c>
      <c r="F4913">
        <f>anotacoes!A4913</f>
        <v>71</v>
      </c>
      <c r="G4913">
        <f>anotacoes!B4913</f>
        <v>4</v>
      </c>
      <c r="H4913" t="str">
        <f>anotacoes!K4913</f>
        <v xml:space="preserve"> 00:01:46,689</v>
      </c>
      <c r="I4913" t="str">
        <f>anotacoes!L4913</f>
        <v xml:space="preserve"> 00:01:49,866</v>
      </c>
      <c r="J4913" t="str">
        <f>IF(L4913="PAUSE",E4913,IF(anotacoes!G4917=conversao_anotacoes!C4913,conversao_anotacoes!C4913,conversao_anotacoes!D4913))</f>
        <v>MAMMADLI</v>
      </c>
      <c r="K4913" t="str">
        <f t="shared" si="152"/>
        <v>GUILHEIRO</v>
      </c>
      <c r="L4913" t="str">
        <f>UPPER(anotacoes!H4913)</f>
        <v>GRIP TIME</v>
      </c>
      <c r="M4913" t="str">
        <f>IF(OR(L4913="ATTACK",L4913="FINTA"),"&lt;TECNICA&gt;",UPPER(anotacoes!I4913))</f>
        <v>RIGHT COLLAR</v>
      </c>
      <c r="N4913" t="str">
        <f>IF(OR(L4913="ATTACK",L4913="FINTA"),UPPER(anotacoes!I4913),"")</f>
        <v/>
      </c>
      <c r="O4913" s="6" t="str">
        <f>IF(anotacoes!N4913=0,"",anotacoes!N4913)</f>
        <v/>
      </c>
      <c r="P4913" t="str">
        <f>IF(anotacoes!M4913=0,"",UPPER(anotacoes!M4913))</f>
        <v/>
      </c>
      <c r="Q4913" t="str">
        <f t="shared" si="153"/>
        <v>INSERT INTO CONVERSAO_LUTA_ACAO (cd_conversao, id_luta, sequencia, momento_inicio, momento_fim, quem_faz, quem_sofre, acao_tipo, acao, tecnica, direcao, pontuacao) VALUES (1, 71, 4, TRIM(' 00:01:46,689'), TRIM(' 00:01:49,866'), 'MAMMADLI', 'GUILHEIRO', 'GRIP TIME', 'RIGHT COLLAR', NULL, NULL, NULL)</v>
      </c>
      <c r="R4913" t="s">
        <v>10327</v>
      </c>
    </row>
    <row r="4914" spans="1:18" hidden="1" x14ac:dyDescent="0.25">
      <c r="A4914" s="7">
        <f>anotacoes!D4914</f>
        <v>40559</v>
      </c>
      <c r="B4914" t="str">
        <f>anotacoes!C4914</f>
        <v>WORLD MASTERS BAKU 2011</v>
      </c>
      <c r="C4914" t="str">
        <f>anotacoes!E4914</f>
        <v>MAMMADLI</v>
      </c>
      <c r="D4914" t="str">
        <f>anotacoes!F4914</f>
        <v>GUILHEIRO</v>
      </c>
      <c r="E4914" t="s">
        <v>10325</v>
      </c>
      <c r="F4914">
        <f>anotacoes!A4914</f>
        <v>71</v>
      </c>
      <c r="G4914">
        <f>anotacoes!B4914</f>
        <v>5</v>
      </c>
      <c r="H4914" t="str">
        <f>anotacoes!K4914</f>
        <v xml:space="preserve"> 00:01:49,866</v>
      </c>
      <c r="I4914" t="str">
        <f>anotacoes!L4914</f>
        <v xml:space="preserve"> 00:02:00,624</v>
      </c>
      <c r="J4914" t="str">
        <f>IF(L4914="PAUSE",E4914,IF(anotacoes!G4918=conversao_anotacoes!C4914,conversao_anotacoes!C4914,conversao_anotacoes!D4914))</f>
        <v>&lt;ARBITRO_DESCONHECIDO&gt;</v>
      </c>
      <c r="K4914" t="str">
        <f t="shared" si="152"/>
        <v/>
      </c>
      <c r="L4914" t="str">
        <f>UPPER(anotacoes!H4914)</f>
        <v>PAUSE</v>
      </c>
      <c r="M4914" t="str">
        <f>IF(OR(L4914="ATTACK",L4914="FINTA"),"&lt;TECNICA&gt;",UPPER(anotacoes!I4914))</f>
        <v>&lt;NAO_CLASSIFICADO&gt;</v>
      </c>
      <c r="N4914" t="str">
        <f>IF(OR(L4914="ATTACK",L4914="FINTA"),UPPER(anotacoes!I4914),"")</f>
        <v/>
      </c>
      <c r="O4914" s="6" t="str">
        <f>IF(anotacoes!N4914=0,"",anotacoes!N4914)</f>
        <v/>
      </c>
      <c r="P4914" t="str">
        <f>IF(anotacoes!M4914=0,"",UPPER(anotacoes!M4914))</f>
        <v/>
      </c>
      <c r="Q4914" t="str">
        <f t="shared" si="153"/>
        <v>INSERT INTO CONVERSAO_LUTA_ACAO (cd_conversao, id_luta, sequencia, momento_inicio, momento_fim, quem_faz, quem_sofre, acao_tipo, acao, tecnica, direcao, pontuacao) VALUES (1, 71, 5, TRIM(' 00:01:49,866'), TRIM(' 00:02:00,624'), '&lt;ARBITRO_DESCONHECIDO&gt;', '', 'PAUSE', '&lt;NAO_CLASSIFICADO&gt;', NULL, NULL, NULL)</v>
      </c>
      <c r="R4914" t="s">
        <v>10327</v>
      </c>
    </row>
    <row r="4915" spans="1:18" hidden="1" x14ac:dyDescent="0.25">
      <c r="A4915" s="7">
        <f>anotacoes!D4915</f>
        <v>40559</v>
      </c>
      <c r="B4915" t="str">
        <f>anotacoes!C4915</f>
        <v>WORLD MASTERS BAKU 2011</v>
      </c>
      <c r="C4915" t="str">
        <f>anotacoes!E4915</f>
        <v>MAMMADLI</v>
      </c>
      <c r="D4915" t="str">
        <f>anotacoes!F4915</f>
        <v>GUILHEIRO</v>
      </c>
      <c r="E4915" t="s">
        <v>10325</v>
      </c>
      <c r="F4915">
        <f>anotacoes!A4915</f>
        <v>71</v>
      </c>
      <c r="G4915">
        <f>anotacoes!B4915</f>
        <v>6</v>
      </c>
      <c r="H4915" t="str">
        <f>anotacoes!K4915</f>
        <v xml:space="preserve"> 00:02:00,624</v>
      </c>
      <c r="I4915" t="str">
        <f>anotacoes!L4915</f>
        <v xml:space="preserve"> 00:02:01,386</v>
      </c>
      <c r="J4915" t="str">
        <f>IF(L4915="PAUSE",E4915,IF(anotacoes!G4919=conversao_anotacoes!C4915,conversao_anotacoes!C4915,conversao_anotacoes!D4915))</f>
        <v>MAMMADLI</v>
      </c>
      <c r="K4915" t="str">
        <f t="shared" si="152"/>
        <v>GUILHEIRO</v>
      </c>
      <c r="L4915" t="str">
        <f>UPPER(anotacoes!H4915)</f>
        <v>DISPLACEMENT</v>
      </c>
      <c r="M4915" t="str">
        <f>IF(OR(L4915="ATTACK",L4915="FINTA"),"&lt;TECNICA&gt;",UPPER(anotacoes!I4915))</f>
        <v>CIRCULAR LEFT</v>
      </c>
      <c r="N4915" t="str">
        <f>IF(OR(L4915="ATTACK",L4915="FINTA"),UPPER(anotacoes!I4915),"")</f>
        <v/>
      </c>
      <c r="O4915" s="6" t="str">
        <f>IF(anotacoes!N4915=0,"",anotacoes!N4915)</f>
        <v/>
      </c>
      <c r="P4915" t="str">
        <f>IF(anotacoes!M4915=0,"",UPPER(anotacoes!M4915))</f>
        <v/>
      </c>
      <c r="Q4915" t="str">
        <f t="shared" si="153"/>
        <v>INSERT INTO CONVERSAO_LUTA_ACAO (cd_conversao, id_luta, sequencia, momento_inicio, momento_fim, quem_faz, quem_sofre, acao_tipo, acao, tecnica, direcao, pontuacao) VALUES (1, 71, 6, TRIM(' 00:02:00,624'), TRIM(' 00:02:01,386'), 'MAMMADLI', 'GUILHEIRO', 'DISPLACEMENT', 'CIRCULAR LEFT', NULL, NULL, NULL)</v>
      </c>
      <c r="R4915" t="s">
        <v>10327</v>
      </c>
    </row>
    <row r="4916" spans="1:18" hidden="1" x14ac:dyDescent="0.25">
      <c r="A4916" s="7">
        <f>anotacoes!D4916</f>
        <v>40559</v>
      </c>
      <c r="B4916" t="str">
        <f>anotacoes!C4916</f>
        <v>WORLD MASTERS BAKU 2011</v>
      </c>
      <c r="C4916" t="str">
        <f>anotacoes!E4916</f>
        <v>MAMMADLI</v>
      </c>
      <c r="D4916" t="str">
        <f>anotacoes!F4916</f>
        <v>GUILHEIRO</v>
      </c>
      <c r="E4916" t="s">
        <v>10325</v>
      </c>
      <c r="F4916">
        <f>anotacoes!A4916</f>
        <v>71</v>
      </c>
      <c r="G4916">
        <f>anotacoes!B4916</f>
        <v>7</v>
      </c>
      <c r="H4916" t="str">
        <f>anotacoes!K4916</f>
        <v xml:space="preserve"> 00:02:01,386</v>
      </c>
      <c r="I4916" t="str">
        <f>anotacoes!L4916</f>
        <v xml:space="preserve"> 00:02:05,412</v>
      </c>
      <c r="J4916" t="str">
        <f>IF(L4916="PAUSE",E4916,IF(anotacoes!G4920=conversao_anotacoes!C4916,conversao_anotacoes!C4916,conversao_anotacoes!D4916))</f>
        <v>MAMMADLI</v>
      </c>
      <c r="K4916" t="str">
        <f t="shared" si="152"/>
        <v>GUILHEIRO</v>
      </c>
      <c r="L4916" t="str">
        <f>UPPER(anotacoes!H4916)</f>
        <v>DISPLACEMENT</v>
      </c>
      <c r="M4916" t="str">
        <f>IF(OR(L4916="ATTACK",L4916="FINTA"),"&lt;TECNICA&gt;",UPPER(anotacoes!I4916))</f>
        <v>2-3 STEP HESITANT LEFT</v>
      </c>
      <c r="N4916" t="str">
        <f>IF(OR(L4916="ATTACK",L4916="FINTA"),UPPER(anotacoes!I4916),"")</f>
        <v/>
      </c>
      <c r="O4916" s="6" t="str">
        <f>IF(anotacoes!N4916=0,"",anotacoes!N4916)</f>
        <v/>
      </c>
      <c r="P4916" t="str">
        <f>IF(anotacoes!M4916=0,"",UPPER(anotacoes!M4916))</f>
        <v/>
      </c>
      <c r="Q4916" t="str">
        <f t="shared" si="153"/>
        <v>INSERT INTO CONVERSAO_LUTA_ACAO (cd_conversao, id_luta, sequencia, momento_inicio, momento_fim, quem_faz, quem_sofre, acao_tipo, acao, tecnica, direcao, pontuacao) VALUES (1, 71, 7, TRIM(' 00:02:01,386'), TRIM(' 00:02:05,412'), 'MAMMADLI', 'GUILHEIRO', 'DISPLACEMENT', '2-3 STEP HESITANT LEFT', NULL, NULL, NULL)</v>
      </c>
      <c r="R4916" t="s">
        <v>10327</v>
      </c>
    </row>
    <row r="4917" spans="1:18" hidden="1" x14ac:dyDescent="0.25">
      <c r="A4917" s="7">
        <f>anotacoes!D4917</f>
        <v>40559</v>
      </c>
      <c r="B4917" t="str">
        <f>anotacoes!C4917</f>
        <v>WORLD MASTERS BAKU 2011</v>
      </c>
      <c r="C4917" t="str">
        <f>anotacoes!E4917</f>
        <v>MAMMADLI</v>
      </c>
      <c r="D4917" t="str">
        <f>anotacoes!F4917</f>
        <v>GUILHEIRO</v>
      </c>
      <c r="E4917" t="s">
        <v>10325</v>
      </c>
      <c r="F4917">
        <f>anotacoes!A4917</f>
        <v>71</v>
      </c>
      <c r="G4917">
        <f>anotacoes!B4917</f>
        <v>8</v>
      </c>
      <c r="H4917" t="str">
        <f>anotacoes!K4917</f>
        <v xml:space="preserve"> 00:02:05,412</v>
      </c>
      <c r="I4917" t="str">
        <f>anotacoes!L4917</f>
        <v xml:space="preserve"> 00:02:08,551</v>
      </c>
      <c r="J4917" t="str">
        <f>IF(L4917="PAUSE",E4917,IF(anotacoes!G4921=conversao_anotacoes!C4917,conversao_anotacoes!C4917,conversao_anotacoes!D4917))</f>
        <v>MAMMADLI</v>
      </c>
      <c r="K4917" t="str">
        <f t="shared" si="152"/>
        <v>GUILHEIRO</v>
      </c>
      <c r="L4917" t="str">
        <f>UPPER(anotacoes!H4917)</f>
        <v>DISPLACEMENT</v>
      </c>
      <c r="M4917" t="str">
        <f>IF(OR(L4917="ATTACK",L4917="FINTA"),"&lt;TECNICA&gt;",UPPER(anotacoes!I4917))</f>
        <v>TRY TO GRIP WITH CONTACT</v>
      </c>
      <c r="N4917" t="str">
        <f>IF(OR(L4917="ATTACK",L4917="FINTA"),UPPER(anotacoes!I4917),"")</f>
        <v/>
      </c>
      <c r="O4917" s="6" t="str">
        <f>IF(anotacoes!N4917=0,"",anotacoes!N4917)</f>
        <v/>
      </c>
      <c r="P4917" t="str">
        <f>IF(anotacoes!M4917=0,"",UPPER(anotacoes!M4917))</f>
        <v/>
      </c>
      <c r="Q4917" t="str">
        <f t="shared" si="153"/>
        <v>INSERT INTO CONVERSAO_LUTA_ACAO (cd_conversao, id_luta, sequencia, momento_inicio, momento_fim, quem_faz, quem_sofre, acao_tipo, acao, tecnica, direcao, pontuacao) VALUES (1, 71, 8, TRIM(' 00:02:05,412'), TRIM(' 00:02:08,551'), 'MAMMADLI', 'GUILHEIRO', 'DISPLACEMENT', 'TRY TO GRIP WITH CONTACT', NULL, NULL, NULL)</v>
      </c>
      <c r="R4917" t="s">
        <v>10327</v>
      </c>
    </row>
    <row r="4918" spans="1:18" hidden="1" x14ac:dyDescent="0.25">
      <c r="A4918" s="7">
        <f>anotacoes!D4918</f>
        <v>40559</v>
      </c>
      <c r="B4918" t="str">
        <f>anotacoes!C4918</f>
        <v>WORLD MASTERS BAKU 2011</v>
      </c>
      <c r="C4918" t="str">
        <f>anotacoes!E4918</f>
        <v>MAMMADLI</v>
      </c>
      <c r="D4918" t="str">
        <f>anotacoes!F4918</f>
        <v>GUILHEIRO</v>
      </c>
      <c r="E4918" t="s">
        <v>10325</v>
      </c>
      <c r="F4918">
        <f>anotacoes!A4918</f>
        <v>71</v>
      </c>
      <c r="G4918">
        <f>anotacoes!B4918</f>
        <v>9</v>
      </c>
      <c r="H4918" t="str">
        <f>anotacoes!K4918</f>
        <v xml:space="preserve"> 00:02:08,551</v>
      </c>
      <c r="I4918" t="str">
        <f>anotacoes!L4918</f>
        <v xml:space="preserve"> 00:02:09,739</v>
      </c>
      <c r="J4918" t="str">
        <f>IF(L4918="PAUSE",E4918,IF(anotacoes!G4922=conversao_anotacoes!C4918,conversao_anotacoes!C4918,conversao_anotacoes!D4918))</f>
        <v>MAMMADLI</v>
      </c>
      <c r="K4918" t="str">
        <f t="shared" si="152"/>
        <v>GUILHEIRO</v>
      </c>
      <c r="L4918" t="str">
        <f>UPPER(anotacoes!H4918)</f>
        <v>GRIP TIME</v>
      </c>
      <c r="M4918" t="str">
        <f>IF(OR(L4918="ATTACK",L4918="FINTA"),"&lt;TECNICA&gt;",UPPER(anotacoes!I4918))</f>
        <v>RIGHT COLLAR</v>
      </c>
      <c r="N4918" t="str">
        <f>IF(OR(L4918="ATTACK",L4918="FINTA"),UPPER(anotacoes!I4918),"")</f>
        <v/>
      </c>
      <c r="O4918" s="6" t="str">
        <f>IF(anotacoes!N4918=0,"",anotacoes!N4918)</f>
        <v/>
      </c>
      <c r="P4918" t="str">
        <f>IF(anotacoes!M4918=0,"",UPPER(anotacoes!M4918))</f>
        <v/>
      </c>
      <c r="Q4918" t="str">
        <f t="shared" si="153"/>
        <v>INSERT INTO CONVERSAO_LUTA_ACAO (cd_conversao, id_luta, sequencia, momento_inicio, momento_fim, quem_faz, quem_sofre, acao_tipo, acao, tecnica, direcao, pontuacao) VALUES (1, 71, 9, TRIM(' 00:02:08,551'), TRIM(' 00:02:09,739'), 'MAMMADLI', 'GUILHEIRO', 'GRIP TIME', 'RIGHT COLLAR', NULL, NULL, NULL)</v>
      </c>
      <c r="R4918" t="s">
        <v>10327</v>
      </c>
    </row>
    <row r="4919" spans="1:18" hidden="1" x14ac:dyDescent="0.25">
      <c r="A4919" s="7">
        <f>anotacoes!D4919</f>
        <v>40559</v>
      </c>
      <c r="B4919" t="str">
        <f>anotacoes!C4919</f>
        <v>WORLD MASTERS BAKU 2011</v>
      </c>
      <c r="C4919" t="str">
        <f>anotacoes!E4919</f>
        <v>MAMMADLI</v>
      </c>
      <c r="D4919" t="str">
        <f>anotacoes!F4919</f>
        <v>GUILHEIRO</v>
      </c>
      <c r="E4919" t="s">
        <v>10325</v>
      </c>
      <c r="F4919">
        <f>anotacoes!A4919</f>
        <v>71</v>
      </c>
      <c r="G4919">
        <f>anotacoes!B4919</f>
        <v>10</v>
      </c>
      <c r="H4919" t="str">
        <f>anotacoes!K4919</f>
        <v xml:space="preserve"> 00:02:09,739</v>
      </c>
      <c r="I4919" t="str">
        <f>anotacoes!L4919</f>
        <v xml:space="preserve"> 00:02:13,205</v>
      </c>
      <c r="J4919" t="str">
        <f>IF(L4919="PAUSE",E4919,IF(anotacoes!G4923=conversao_anotacoes!C4919,conversao_anotacoes!C4919,conversao_anotacoes!D4919))</f>
        <v>MAMMADLI</v>
      </c>
      <c r="K4919" t="str">
        <f t="shared" si="152"/>
        <v>GUILHEIRO</v>
      </c>
      <c r="L4919" t="str">
        <f>UPPER(anotacoes!H4919)</f>
        <v>DISPLACEMENT</v>
      </c>
      <c r="M4919" t="str">
        <f>IF(OR(L4919="ATTACK",L4919="FINTA"),"&lt;TECNICA&gt;",UPPER(anotacoes!I4919))</f>
        <v>2-3 STEP HESITANT LEFT</v>
      </c>
      <c r="N4919" t="str">
        <f>IF(OR(L4919="ATTACK",L4919="FINTA"),UPPER(anotacoes!I4919),"")</f>
        <v/>
      </c>
      <c r="O4919" s="6" t="str">
        <f>IF(anotacoes!N4919=0,"",anotacoes!N4919)</f>
        <v/>
      </c>
      <c r="P4919" t="str">
        <f>IF(anotacoes!M4919=0,"",UPPER(anotacoes!M4919))</f>
        <v/>
      </c>
      <c r="Q4919" t="str">
        <f t="shared" si="153"/>
        <v>INSERT INTO CONVERSAO_LUTA_ACAO (cd_conversao, id_luta, sequencia, momento_inicio, momento_fim, quem_faz, quem_sofre, acao_tipo, acao, tecnica, direcao, pontuacao) VALUES (1, 71, 10, TRIM(' 00:02:09,739'), TRIM(' 00:02:13,205'), 'MAMMADLI', 'GUILHEIRO', 'DISPLACEMENT', '2-3 STEP HESITANT LEFT', NULL, NULL, NULL)</v>
      </c>
      <c r="R4919" t="s">
        <v>10327</v>
      </c>
    </row>
    <row r="4920" spans="1:18" hidden="1" x14ac:dyDescent="0.25">
      <c r="A4920" s="7">
        <f>anotacoes!D4920</f>
        <v>40559</v>
      </c>
      <c r="B4920" t="str">
        <f>anotacoes!C4920</f>
        <v>WORLD MASTERS BAKU 2011</v>
      </c>
      <c r="C4920" t="str">
        <f>anotacoes!E4920</f>
        <v>MAMMADLI</v>
      </c>
      <c r="D4920" t="str">
        <f>anotacoes!F4920</f>
        <v>GUILHEIRO</v>
      </c>
      <c r="E4920" t="s">
        <v>10325</v>
      </c>
      <c r="F4920">
        <f>anotacoes!A4920</f>
        <v>71</v>
      </c>
      <c r="G4920">
        <f>anotacoes!B4920</f>
        <v>11</v>
      </c>
      <c r="H4920" t="str">
        <f>anotacoes!K4920</f>
        <v xml:space="preserve"> 00:02:13,205</v>
      </c>
      <c r="I4920" t="str">
        <f>anotacoes!L4920</f>
        <v xml:space="preserve"> 00:02:16,500</v>
      </c>
      <c r="J4920" t="str">
        <f>IF(L4920="PAUSE",E4920,IF(anotacoes!G4924=conversao_anotacoes!C4920,conversao_anotacoes!C4920,conversao_anotacoes!D4920))</f>
        <v>MAMMADLI</v>
      </c>
      <c r="K4920" t="str">
        <f t="shared" si="152"/>
        <v>GUILHEIRO</v>
      </c>
      <c r="L4920" t="str">
        <f>UPPER(anotacoes!H4920)</f>
        <v>GRIP TIME</v>
      </c>
      <c r="M4920" t="str">
        <f>IF(OR(L4920="ATTACK",L4920="FINTA"),"&lt;TECNICA&gt;",UPPER(anotacoes!I4920))</f>
        <v>LEFT COLLAR RIGHT SLEEVE</v>
      </c>
      <c r="N4920" t="str">
        <f>IF(OR(L4920="ATTACK",L4920="FINTA"),UPPER(anotacoes!I4920),"")</f>
        <v/>
      </c>
      <c r="O4920" s="6" t="str">
        <f>IF(anotacoes!N4920=0,"",anotacoes!N4920)</f>
        <v/>
      </c>
      <c r="P4920" t="str">
        <f>IF(anotacoes!M4920=0,"",UPPER(anotacoes!M4920))</f>
        <v/>
      </c>
      <c r="Q4920" t="str">
        <f t="shared" si="153"/>
        <v>INSERT INTO CONVERSAO_LUTA_ACAO (cd_conversao, id_luta, sequencia, momento_inicio, momento_fim, quem_faz, quem_sofre, acao_tipo, acao, tecnica, direcao, pontuacao) VALUES (1, 71, 11, TRIM(' 00:02:13,205'), TRIM(' 00:02:16,500'), 'MAMMADLI', 'GUILHEIRO', 'GRIP TIME', 'LEFT COLLAR RIGHT SLEEVE', NULL, NULL, NULL)</v>
      </c>
      <c r="R4920" t="s">
        <v>10327</v>
      </c>
    </row>
    <row r="4921" spans="1:18" hidden="1" x14ac:dyDescent="0.25">
      <c r="A4921" s="7">
        <f>anotacoes!D4921</f>
        <v>40559</v>
      </c>
      <c r="B4921" t="str">
        <f>anotacoes!C4921</f>
        <v>WORLD MASTERS BAKU 2011</v>
      </c>
      <c r="C4921" t="str">
        <f>anotacoes!E4921</f>
        <v>MAMMADLI</v>
      </c>
      <c r="D4921" t="str">
        <f>anotacoes!F4921</f>
        <v>GUILHEIRO</v>
      </c>
      <c r="E4921" t="s">
        <v>10325</v>
      </c>
      <c r="F4921">
        <f>anotacoes!A4921</f>
        <v>71</v>
      </c>
      <c r="G4921">
        <f>anotacoes!B4921</f>
        <v>12</v>
      </c>
      <c r="H4921" t="str">
        <f>anotacoes!K4921</f>
        <v xml:space="preserve"> 00:02:16,500</v>
      </c>
      <c r="I4921" t="str">
        <f>anotacoes!L4921</f>
        <v xml:space="preserve"> 00:02:17,079</v>
      </c>
      <c r="J4921" t="str">
        <f>IF(L4921="PAUSE",E4921,IF(anotacoes!G4925=conversao_anotacoes!C4921,conversao_anotacoes!C4921,conversao_anotacoes!D4921))</f>
        <v>MAMMADLI</v>
      </c>
      <c r="K4921" t="str">
        <f t="shared" si="152"/>
        <v>GUILHEIRO</v>
      </c>
      <c r="L4921" t="str">
        <f>UPPER(anotacoes!H4921)</f>
        <v>GRIP TIME</v>
      </c>
      <c r="M4921" t="str">
        <f>IF(OR(L4921="ATTACK",L4921="FINTA"),"&lt;TECNICA&gt;",UPPER(anotacoes!I4921))</f>
        <v>LEFT SLEEVE</v>
      </c>
      <c r="N4921" t="str">
        <f>IF(OR(L4921="ATTACK",L4921="FINTA"),UPPER(anotacoes!I4921),"")</f>
        <v/>
      </c>
      <c r="O4921" s="6" t="str">
        <f>IF(anotacoes!N4921=0,"",anotacoes!N4921)</f>
        <v/>
      </c>
      <c r="P4921" t="str">
        <f>IF(anotacoes!M4921=0,"",UPPER(anotacoes!M4921))</f>
        <v/>
      </c>
      <c r="Q4921" t="str">
        <f t="shared" si="153"/>
        <v>INSERT INTO CONVERSAO_LUTA_ACAO (cd_conversao, id_luta, sequencia, momento_inicio, momento_fim, quem_faz, quem_sofre, acao_tipo, acao, tecnica, direcao, pontuacao) VALUES (1, 71, 12, TRIM(' 00:02:16,500'), TRIM(' 00:02:17,079'), 'MAMMADLI', 'GUILHEIRO', 'GRIP TIME', 'LEFT SLEEVE', NULL, NULL, NULL)</v>
      </c>
      <c r="R4921" t="s">
        <v>10327</v>
      </c>
    </row>
    <row r="4922" spans="1:18" hidden="1" x14ac:dyDescent="0.25">
      <c r="A4922" s="7">
        <f>anotacoes!D4922</f>
        <v>40559</v>
      </c>
      <c r="B4922" t="str">
        <f>anotacoes!C4922</f>
        <v>WORLD MASTERS BAKU 2011</v>
      </c>
      <c r="C4922" t="str">
        <f>anotacoes!E4922</f>
        <v>MAMMADLI</v>
      </c>
      <c r="D4922" t="str">
        <f>anotacoes!F4922</f>
        <v>GUILHEIRO</v>
      </c>
      <c r="E4922" t="s">
        <v>10325</v>
      </c>
      <c r="F4922">
        <f>anotacoes!A4922</f>
        <v>71</v>
      </c>
      <c r="G4922">
        <f>anotacoes!B4922</f>
        <v>13</v>
      </c>
      <c r="H4922" t="str">
        <f>anotacoes!K4922</f>
        <v xml:space="preserve"> 00:02:17,079</v>
      </c>
      <c r="I4922" t="str">
        <f>anotacoes!L4922</f>
        <v xml:space="preserve"> 00:02:24,757</v>
      </c>
      <c r="J4922" t="str">
        <f>IF(L4922="PAUSE",E4922,IF(anotacoes!G4926=conversao_anotacoes!C4922,conversao_anotacoes!C4922,conversao_anotacoes!D4922))</f>
        <v>MAMMADLI</v>
      </c>
      <c r="K4922" t="str">
        <f t="shared" si="152"/>
        <v>GUILHEIRO</v>
      </c>
      <c r="L4922" t="str">
        <f>UPPER(anotacoes!H4922)</f>
        <v>DISPLACEMENT</v>
      </c>
      <c r="M4922" t="str">
        <f>IF(OR(L4922="ATTACK",L4922="FINTA"),"&lt;TECNICA&gt;",UPPER(anotacoes!I4922))</f>
        <v>TRY TO GRIP WITH CONTACT</v>
      </c>
      <c r="N4922" t="str">
        <f>IF(OR(L4922="ATTACK",L4922="FINTA"),UPPER(anotacoes!I4922),"")</f>
        <v/>
      </c>
      <c r="O4922" s="6" t="str">
        <f>IF(anotacoes!N4922=0,"",anotacoes!N4922)</f>
        <v/>
      </c>
      <c r="P4922" t="str">
        <f>IF(anotacoes!M4922=0,"",UPPER(anotacoes!M4922))</f>
        <v/>
      </c>
      <c r="Q4922" t="str">
        <f t="shared" si="153"/>
        <v>INSERT INTO CONVERSAO_LUTA_ACAO (cd_conversao, id_luta, sequencia, momento_inicio, momento_fim, quem_faz, quem_sofre, acao_tipo, acao, tecnica, direcao, pontuacao) VALUES (1, 71, 13, TRIM(' 00:02:17,079'), TRIM(' 00:02:24,757'), 'MAMMADLI', 'GUILHEIRO', 'DISPLACEMENT', 'TRY TO GRIP WITH CONTACT', NULL, NULL, NULL)</v>
      </c>
      <c r="R4922" t="s">
        <v>10327</v>
      </c>
    </row>
    <row r="4923" spans="1:18" hidden="1" x14ac:dyDescent="0.25">
      <c r="A4923" s="7">
        <f>anotacoes!D4923</f>
        <v>40559</v>
      </c>
      <c r="B4923" t="str">
        <f>anotacoes!C4923</f>
        <v>WORLD MASTERS BAKU 2011</v>
      </c>
      <c r="C4923" t="str">
        <f>anotacoes!E4923</f>
        <v>MAMMADLI</v>
      </c>
      <c r="D4923" t="str">
        <f>anotacoes!F4923</f>
        <v>GUILHEIRO</v>
      </c>
      <c r="E4923" t="s">
        <v>10325</v>
      </c>
      <c r="F4923">
        <f>anotacoes!A4923</f>
        <v>71</v>
      </c>
      <c r="G4923">
        <f>anotacoes!B4923</f>
        <v>14</v>
      </c>
      <c r="H4923" t="str">
        <f>anotacoes!K4923</f>
        <v xml:space="preserve"> 00:02:24,757</v>
      </c>
      <c r="I4923" t="str">
        <f>anotacoes!L4923</f>
        <v xml:space="preserve"> 00:02:24,757</v>
      </c>
      <c r="J4923" t="str">
        <f>IF(L4923="PAUSE",E4923,IF(anotacoes!G4927=conversao_anotacoes!C4923,conversao_anotacoes!C4923,conversao_anotacoes!D4923))</f>
        <v>MAMMADLI</v>
      </c>
      <c r="K4923" t="str">
        <f t="shared" si="152"/>
        <v>GUILHEIRO</v>
      </c>
      <c r="L4923" t="str">
        <f>UPPER(anotacoes!H4923)</f>
        <v>GRIP TIME</v>
      </c>
      <c r="M4923" t="str">
        <f>IF(OR(L4923="ATTACK",L4923="FINTA"),"&lt;TECNICA&gt;",UPPER(anotacoes!I4923))</f>
        <v>LEFT COLLAR RIGHT SLEEVE</v>
      </c>
      <c r="N4923" t="str">
        <f>IF(OR(L4923="ATTACK",L4923="FINTA"),UPPER(anotacoes!I4923),"")</f>
        <v/>
      </c>
      <c r="O4923" s="6" t="str">
        <f>IF(anotacoes!N4923=0,"",anotacoes!N4923)</f>
        <v/>
      </c>
      <c r="P4923" t="str">
        <f>IF(anotacoes!M4923=0,"",UPPER(anotacoes!M4923))</f>
        <v/>
      </c>
      <c r="Q4923" t="str">
        <f t="shared" si="153"/>
        <v>INSERT INTO CONVERSAO_LUTA_ACAO (cd_conversao, id_luta, sequencia, momento_inicio, momento_fim, quem_faz, quem_sofre, acao_tipo, acao, tecnica, direcao, pontuacao) VALUES (1, 71, 14, TRIM(' 00:02:24,757'), TRIM(' 00:02:24,757'), 'MAMMADLI', 'GUILHEIRO', 'GRIP TIME', 'LEFT COLLAR RIGHT SLEEVE', NULL, NULL, NULL)</v>
      </c>
      <c r="R4923" t="s">
        <v>10327</v>
      </c>
    </row>
    <row r="4924" spans="1:18" hidden="1" x14ac:dyDescent="0.25">
      <c r="A4924" s="7">
        <f>anotacoes!D4924</f>
        <v>40559</v>
      </c>
      <c r="B4924" t="str">
        <f>anotacoes!C4924</f>
        <v>WORLD MASTERS BAKU 2011</v>
      </c>
      <c r="C4924" t="str">
        <f>anotacoes!E4924</f>
        <v>MAMMADLI</v>
      </c>
      <c r="D4924" t="str">
        <f>anotacoes!F4924</f>
        <v>GUILHEIRO</v>
      </c>
      <c r="E4924" t="s">
        <v>10325</v>
      </c>
      <c r="F4924">
        <f>anotacoes!A4924</f>
        <v>71</v>
      </c>
      <c r="G4924">
        <f>anotacoes!B4924</f>
        <v>15</v>
      </c>
      <c r="H4924" t="str">
        <f>anotacoes!K4924</f>
        <v xml:space="preserve"> 00:02:24,757</v>
      </c>
      <c r="I4924" t="str">
        <f>anotacoes!L4924</f>
        <v xml:space="preserve"> 00:02:25,337</v>
      </c>
      <c r="J4924" t="str">
        <f>IF(L4924="PAUSE",E4924,IF(anotacoes!G4928=conversao_anotacoes!C4924,conversao_anotacoes!C4924,conversao_anotacoes!D4924))</f>
        <v>MAMMADLI</v>
      </c>
      <c r="K4924" t="str">
        <f t="shared" si="152"/>
        <v>GUILHEIRO</v>
      </c>
      <c r="L4924" t="str">
        <f>UPPER(anotacoes!H4924)</f>
        <v>ATTACK</v>
      </c>
      <c r="M4924" t="str">
        <f>IF(OR(L4924="ATTACK",L4924="FINTA"),"&lt;TECNICA&gt;",UPPER(anotacoes!I4924))</f>
        <v>&lt;TECNICA&gt;</v>
      </c>
      <c r="N4924" t="str">
        <f>IF(OR(L4924="ATTACK",L4924="FINTA"),UPPER(anotacoes!I4924),"")</f>
        <v>OUCHI GARI</v>
      </c>
      <c r="O4924" s="6">
        <f>IF(anotacoes!N4924=0,"",anotacoes!N4924)</f>
        <v>2</v>
      </c>
      <c r="P4924" t="str">
        <f>IF(anotacoes!M4924=0,"",UPPER(anotacoes!M4924))</f>
        <v/>
      </c>
      <c r="Q4924" t="str">
        <f t="shared" si="153"/>
        <v>INSERT INTO CONVERSAO_LUTA_ACAO (cd_conversao, id_luta, sequencia, momento_inicio, momento_fim, quem_faz, quem_sofre, acao_tipo, acao, tecnica, direcao, pontuacao) VALUES (1, 71, 15, TRIM(' 00:02:24,757'), TRIM(' 00:02:25,337'), 'MAMMADLI', 'GUILHEIRO', 'ATTACK', '&lt;TECNICA&gt;', 'OUCHI GARI', 2, NULL)</v>
      </c>
      <c r="R4924" t="s">
        <v>10327</v>
      </c>
    </row>
    <row r="4925" spans="1:18" hidden="1" x14ac:dyDescent="0.25">
      <c r="A4925" s="7">
        <f>anotacoes!D4925</f>
        <v>40559</v>
      </c>
      <c r="B4925" t="str">
        <f>anotacoes!C4925</f>
        <v>WORLD MASTERS BAKU 2011</v>
      </c>
      <c r="C4925" t="str">
        <f>anotacoes!E4925</f>
        <v>MAMMADLI</v>
      </c>
      <c r="D4925" t="str">
        <f>anotacoes!F4925</f>
        <v>GUILHEIRO</v>
      </c>
      <c r="E4925" t="s">
        <v>10325</v>
      </c>
      <c r="F4925">
        <f>anotacoes!A4925</f>
        <v>71</v>
      </c>
      <c r="G4925">
        <f>anotacoes!B4925</f>
        <v>16</v>
      </c>
      <c r="H4925" t="str">
        <f>anotacoes!K4925</f>
        <v xml:space="preserve"> 00:02:25,337</v>
      </c>
      <c r="I4925" t="str">
        <f>anotacoes!L4925</f>
        <v xml:space="preserve"> 00:02:27,423</v>
      </c>
      <c r="J4925" t="str">
        <f>IF(L4925="PAUSE",E4925,IF(anotacoes!G4929=conversao_anotacoes!C4925,conversao_anotacoes!C4925,conversao_anotacoes!D4925))</f>
        <v>MAMMADLI</v>
      </c>
      <c r="K4925" t="str">
        <f t="shared" si="152"/>
        <v>GUILHEIRO</v>
      </c>
      <c r="L4925" t="str">
        <f>UPPER(anotacoes!H4925)</f>
        <v>GRIP TIME</v>
      </c>
      <c r="M4925" t="str">
        <f>IF(OR(L4925="ATTACK",L4925="FINTA"),"&lt;TECNICA&gt;",UPPER(anotacoes!I4925))</f>
        <v>LEFT COLLAR RIGHT SLEEVE</v>
      </c>
      <c r="N4925" t="str">
        <f>IF(OR(L4925="ATTACK",L4925="FINTA"),UPPER(anotacoes!I4925),"")</f>
        <v/>
      </c>
      <c r="O4925" s="6" t="str">
        <f>IF(anotacoes!N4925=0,"",anotacoes!N4925)</f>
        <v/>
      </c>
      <c r="P4925" t="str">
        <f>IF(anotacoes!M4925=0,"",UPPER(anotacoes!M4925))</f>
        <v/>
      </c>
      <c r="Q4925" t="str">
        <f t="shared" si="153"/>
        <v>INSERT INTO CONVERSAO_LUTA_ACAO (cd_conversao, id_luta, sequencia, momento_inicio, momento_fim, quem_faz, quem_sofre, acao_tipo, acao, tecnica, direcao, pontuacao) VALUES (1, 71, 16, TRIM(' 00:02:25,337'), TRIM(' 00:02:27,423'), 'MAMMADLI', 'GUILHEIRO', 'GRIP TIME', 'LEFT COLLAR RIGHT SLEEVE', NULL, NULL, NULL)</v>
      </c>
      <c r="R4925" t="s">
        <v>10327</v>
      </c>
    </row>
    <row r="4926" spans="1:18" hidden="1" x14ac:dyDescent="0.25">
      <c r="A4926" s="7">
        <f>anotacoes!D4926</f>
        <v>40559</v>
      </c>
      <c r="B4926" t="str">
        <f>anotacoes!C4926</f>
        <v>WORLD MASTERS BAKU 2011</v>
      </c>
      <c r="C4926" t="str">
        <f>anotacoes!E4926</f>
        <v>MAMMADLI</v>
      </c>
      <c r="D4926" t="str">
        <f>anotacoes!F4926</f>
        <v>GUILHEIRO</v>
      </c>
      <c r="E4926" t="s">
        <v>10325</v>
      </c>
      <c r="F4926">
        <f>anotacoes!A4926</f>
        <v>71</v>
      </c>
      <c r="G4926">
        <f>anotacoes!B4926</f>
        <v>17</v>
      </c>
      <c r="H4926" t="str">
        <f>anotacoes!K4926</f>
        <v xml:space="preserve"> 00:02:27,423</v>
      </c>
      <c r="I4926" t="str">
        <f>anotacoes!L4926</f>
        <v xml:space="preserve"> 00:02:27,423</v>
      </c>
      <c r="J4926" t="str">
        <f>IF(L4926="PAUSE",E4926,IF(anotacoes!G4930=conversao_anotacoes!C4926,conversao_anotacoes!C4926,conversao_anotacoes!D4926))</f>
        <v>MAMMADLI</v>
      </c>
      <c r="K4926" t="str">
        <f t="shared" si="152"/>
        <v>GUILHEIRO</v>
      </c>
      <c r="L4926" t="str">
        <f>UPPER(anotacoes!H4926)</f>
        <v>ATTACK</v>
      </c>
      <c r="M4926" t="str">
        <f>IF(OR(L4926="ATTACK",L4926="FINTA"),"&lt;TECNICA&gt;",UPPER(anotacoes!I4926))</f>
        <v>&lt;TECNICA&gt;</v>
      </c>
      <c r="N4926" t="str">
        <f>IF(OR(L4926="ATTACK",L4926="FINTA"),UPPER(anotacoes!I4926),"")</f>
        <v>DEASHI HARAI</v>
      </c>
      <c r="O4926" s="6">
        <f>IF(anotacoes!N4926=0,"",anotacoes!N4926)</f>
        <v>6</v>
      </c>
      <c r="P4926" t="str">
        <f>IF(anotacoes!M4926=0,"",UPPER(anotacoes!M4926))</f>
        <v/>
      </c>
      <c r="Q4926" t="str">
        <f t="shared" si="153"/>
        <v>INSERT INTO CONVERSAO_LUTA_ACAO (cd_conversao, id_luta, sequencia, momento_inicio, momento_fim, quem_faz, quem_sofre, acao_tipo, acao, tecnica, direcao, pontuacao) VALUES (1, 71, 17, TRIM(' 00:02:27,423'), TRIM(' 00:02:27,423'), 'MAMMADLI', 'GUILHEIRO', 'ATTACK', '&lt;TECNICA&gt;', 'DEASHI HARAI', 6, NULL)</v>
      </c>
      <c r="R4926" t="s">
        <v>10327</v>
      </c>
    </row>
    <row r="4927" spans="1:18" hidden="1" x14ac:dyDescent="0.25">
      <c r="A4927" s="7">
        <f>anotacoes!D4927</f>
        <v>40559</v>
      </c>
      <c r="B4927" t="str">
        <f>anotacoes!C4927</f>
        <v>WORLD MASTERS BAKU 2011</v>
      </c>
      <c r="C4927" t="str">
        <f>anotacoes!E4927</f>
        <v>MAMMADLI</v>
      </c>
      <c r="D4927" t="str">
        <f>anotacoes!F4927</f>
        <v>GUILHEIRO</v>
      </c>
      <c r="E4927" t="s">
        <v>10325</v>
      </c>
      <c r="F4927">
        <f>anotacoes!A4927</f>
        <v>71</v>
      </c>
      <c r="G4927">
        <f>anotacoes!B4927</f>
        <v>18</v>
      </c>
      <c r="H4927" t="str">
        <f>anotacoes!K4927</f>
        <v xml:space="preserve"> 00:02:27,423</v>
      </c>
      <c r="I4927" t="str">
        <f>anotacoes!L4927</f>
        <v xml:space="preserve"> 00:02:28,402</v>
      </c>
      <c r="J4927" t="str">
        <f>IF(L4927="PAUSE",E4927,IF(anotacoes!G4931=conversao_anotacoes!C4927,conversao_anotacoes!C4927,conversao_anotacoes!D4927))</f>
        <v>MAMMADLI</v>
      </c>
      <c r="K4927" t="str">
        <f t="shared" si="152"/>
        <v>GUILHEIRO</v>
      </c>
      <c r="L4927" t="str">
        <f>UPPER(anotacoes!H4927)</f>
        <v>GRIP TIME</v>
      </c>
      <c r="M4927" t="str">
        <f>IF(OR(L4927="ATTACK",L4927="FINTA"),"&lt;TECNICA&gt;",UPPER(anotacoes!I4927))</f>
        <v>RIGHT COLLAR</v>
      </c>
      <c r="N4927" t="str">
        <f>IF(OR(L4927="ATTACK",L4927="FINTA"),UPPER(anotacoes!I4927),"")</f>
        <v/>
      </c>
      <c r="O4927" s="6" t="str">
        <f>IF(anotacoes!N4927=0,"",anotacoes!N4927)</f>
        <v/>
      </c>
      <c r="P4927" t="str">
        <f>IF(anotacoes!M4927=0,"",UPPER(anotacoes!M4927))</f>
        <v/>
      </c>
      <c r="Q4927" t="str">
        <f t="shared" si="153"/>
        <v>INSERT INTO CONVERSAO_LUTA_ACAO (cd_conversao, id_luta, sequencia, momento_inicio, momento_fim, quem_faz, quem_sofre, acao_tipo, acao, tecnica, direcao, pontuacao) VALUES (1, 71, 18, TRIM(' 00:02:27,423'), TRIM(' 00:02:28,402'), 'MAMMADLI', 'GUILHEIRO', 'GRIP TIME', 'RIGHT COLLAR', NULL, NULL, NULL)</v>
      </c>
      <c r="R4927" t="s">
        <v>10327</v>
      </c>
    </row>
    <row r="4928" spans="1:18" hidden="1" x14ac:dyDescent="0.25">
      <c r="A4928" s="7">
        <f>anotacoes!D4928</f>
        <v>40559</v>
      </c>
      <c r="B4928" t="str">
        <f>anotacoes!C4928</f>
        <v>WORLD MASTERS BAKU 2011</v>
      </c>
      <c r="C4928" t="str">
        <f>anotacoes!E4928</f>
        <v>MAMMADLI</v>
      </c>
      <c r="D4928" t="str">
        <f>anotacoes!F4928</f>
        <v>GUILHEIRO</v>
      </c>
      <c r="E4928" t="s">
        <v>10325</v>
      </c>
      <c r="F4928">
        <f>anotacoes!A4928</f>
        <v>71</v>
      </c>
      <c r="G4928">
        <f>anotacoes!B4928</f>
        <v>19</v>
      </c>
      <c r="H4928" t="str">
        <f>anotacoes!K4928</f>
        <v xml:space="preserve"> 00:02:28,402</v>
      </c>
      <c r="I4928" t="str">
        <f>anotacoes!L4928</f>
        <v xml:space="preserve"> 00:02:37,870</v>
      </c>
      <c r="J4928" t="str">
        <f>IF(L4928="PAUSE",E4928,IF(anotacoes!G4932=conversao_anotacoes!C4928,conversao_anotacoes!C4928,conversao_anotacoes!D4928))</f>
        <v>&lt;ARBITRO_DESCONHECIDO&gt;</v>
      </c>
      <c r="K4928" t="str">
        <f t="shared" si="152"/>
        <v/>
      </c>
      <c r="L4928" t="str">
        <f>UPPER(anotacoes!H4928)</f>
        <v>PAUSE</v>
      </c>
      <c r="M4928" t="str">
        <f>IF(OR(L4928="ATTACK",L4928="FINTA"),"&lt;TECNICA&gt;",UPPER(anotacoes!I4928))</f>
        <v>&lt;NAO_CLASSIFICADO&gt;</v>
      </c>
      <c r="N4928" t="str">
        <f>IF(OR(L4928="ATTACK",L4928="FINTA"),UPPER(anotacoes!I4928),"")</f>
        <v/>
      </c>
      <c r="O4928" s="6" t="str">
        <f>IF(anotacoes!N4928=0,"",anotacoes!N4928)</f>
        <v/>
      </c>
      <c r="P4928" t="str">
        <f>IF(anotacoes!M4928=0,"",UPPER(anotacoes!M4928))</f>
        <v/>
      </c>
      <c r="Q4928" t="str">
        <f t="shared" si="153"/>
        <v>INSERT INTO CONVERSAO_LUTA_ACAO (cd_conversao, id_luta, sequencia, momento_inicio, momento_fim, quem_faz, quem_sofre, acao_tipo, acao, tecnica, direcao, pontuacao) VALUES (1, 71, 19, TRIM(' 00:02:28,402'), TRIM(' 00:02:37,870'), '&lt;ARBITRO_DESCONHECIDO&gt;', '', 'PAUSE', '&lt;NAO_CLASSIFICADO&gt;', NULL, NULL, NULL)</v>
      </c>
      <c r="R4928" t="s">
        <v>10327</v>
      </c>
    </row>
    <row r="4929" spans="1:18" hidden="1" x14ac:dyDescent="0.25">
      <c r="A4929" s="7">
        <f>anotacoes!D4929</f>
        <v>40559</v>
      </c>
      <c r="B4929" t="str">
        <f>anotacoes!C4929</f>
        <v>WORLD MASTERS BAKU 2011</v>
      </c>
      <c r="C4929" t="str">
        <f>anotacoes!E4929</f>
        <v>MAMMADLI</v>
      </c>
      <c r="D4929" t="str">
        <f>anotacoes!F4929</f>
        <v>GUILHEIRO</v>
      </c>
      <c r="E4929" t="s">
        <v>10325</v>
      </c>
      <c r="F4929">
        <f>anotacoes!A4929</f>
        <v>71</v>
      </c>
      <c r="G4929">
        <f>anotacoes!B4929</f>
        <v>20</v>
      </c>
      <c r="H4929" t="str">
        <f>anotacoes!K4929</f>
        <v xml:space="preserve"> 00:02:37,870</v>
      </c>
      <c r="I4929" t="str">
        <f>anotacoes!L4929</f>
        <v xml:space="preserve"> 00:02:39,073</v>
      </c>
      <c r="J4929" t="str">
        <f>IF(L4929="PAUSE",E4929,IF(anotacoes!G4933=conversao_anotacoes!C4929,conversao_anotacoes!C4929,conversao_anotacoes!D4929))</f>
        <v>MAMMADLI</v>
      </c>
      <c r="K4929" t="str">
        <f t="shared" si="152"/>
        <v>GUILHEIRO</v>
      </c>
      <c r="L4929" t="str">
        <f>UPPER(anotacoes!H4929)</f>
        <v>DISPLACEMENT</v>
      </c>
      <c r="M4929" t="str">
        <f>IF(OR(L4929="ATTACK",L4929="FINTA"),"&lt;TECNICA&gt;",UPPER(anotacoes!I4929))</f>
        <v>CIRCULAR LEFT</v>
      </c>
      <c r="N4929" t="str">
        <f>IF(OR(L4929="ATTACK",L4929="FINTA"),UPPER(anotacoes!I4929),"")</f>
        <v/>
      </c>
      <c r="O4929" s="6" t="str">
        <f>IF(anotacoes!N4929=0,"",anotacoes!N4929)</f>
        <v/>
      </c>
      <c r="P4929" t="str">
        <f>IF(anotacoes!M4929=0,"",UPPER(anotacoes!M4929))</f>
        <v/>
      </c>
      <c r="Q4929" t="str">
        <f t="shared" si="153"/>
        <v>INSERT INTO CONVERSAO_LUTA_ACAO (cd_conversao, id_luta, sequencia, momento_inicio, momento_fim, quem_faz, quem_sofre, acao_tipo, acao, tecnica, direcao, pontuacao) VALUES (1, 71, 20, TRIM(' 00:02:37,870'), TRIM(' 00:02:39,073'), 'MAMMADLI', 'GUILHEIRO', 'DISPLACEMENT', 'CIRCULAR LEFT', NULL, NULL, NULL)</v>
      </c>
      <c r="R4929" t="s">
        <v>10327</v>
      </c>
    </row>
    <row r="4930" spans="1:18" hidden="1" x14ac:dyDescent="0.25">
      <c r="A4930" s="7">
        <f>anotacoes!D4930</f>
        <v>40559</v>
      </c>
      <c r="B4930" t="str">
        <f>anotacoes!C4930</f>
        <v>WORLD MASTERS BAKU 2011</v>
      </c>
      <c r="C4930" t="str">
        <f>anotacoes!E4930</f>
        <v>MAMMADLI</v>
      </c>
      <c r="D4930" t="str">
        <f>anotacoes!F4930</f>
        <v>GUILHEIRO</v>
      </c>
      <c r="E4930" t="s">
        <v>10325</v>
      </c>
      <c r="F4930">
        <f>anotacoes!A4930</f>
        <v>71</v>
      </c>
      <c r="G4930">
        <f>anotacoes!B4930</f>
        <v>21</v>
      </c>
      <c r="H4930" t="str">
        <f>anotacoes!K4930</f>
        <v xml:space="preserve"> 00:02:39,073</v>
      </c>
      <c r="I4930" t="str">
        <f>anotacoes!L4930</f>
        <v xml:space="preserve"> 00:03:23,524</v>
      </c>
      <c r="J4930" t="str">
        <f>IF(L4930="PAUSE",E4930,IF(anotacoes!G4934=conversao_anotacoes!C4930,conversao_anotacoes!C4930,conversao_anotacoes!D4930))</f>
        <v>MAMMADLI</v>
      </c>
      <c r="K4930" t="str">
        <f t="shared" si="152"/>
        <v>GUILHEIRO</v>
      </c>
      <c r="L4930" t="str">
        <f>UPPER(anotacoes!H4930)</f>
        <v>DISPLACEMENT</v>
      </c>
      <c r="M4930" t="str">
        <f>IF(OR(L4930="ATTACK",L4930="FINTA"),"&lt;TECNICA&gt;",UPPER(anotacoes!I4930))</f>
        <v>2-3 STEP HESITANT LEFT</v>
      </c>
      <c r="N4930" t="str">
        <f>IF(OR(L4930="ATTACK",L4930="FINTA"),UPPER(anotacoes!I4930),"")</f>
        <v/>
      </c>
      <c r="O4930" s="6" t="str">
        <f>IF(anotacoes!N4930=0,"",anotacoes!N4930)</f>
        <v/>
      </c>
      <c r="P4930" t="str">
        <f>IF(anotacoes!M4930=0,"",UPPER(anotacoes!M4930))</f>
        <v/>
      </c>
      <c r="Q4930" t="str">
        <f t="shared" si="153"/>
        <v>INSERT INTO CONVERSAO_LUTA_ACAO (cd_conversao, id_luta, sequencia, momento_inicio, momento_fim, quem_faz, quem_sofre, acao_tipo, acao, tecnica, direcao, pontuacao) VALUES (1, 71, 21, TRIM(' 00:02:39,073'), TRIM(' 00:03:23,524'), 'MAMMADLI', 'GUILHEIRO', 'DISPLACEMENT', '2-3 STEP HESITANT LEFT', NULL, NULL, NULL)</v>
      </c>
      <c r="R4930" t="s">
        <v>10327</v>
      </c>
    </row>
    <row r="4931" spans="1:18" hidden="1" x14ac:dyDescent="0.25">
      <c r="A4931" s="7">
        <f>anotacoes!D4931</f>
        <v>40559</v>
      </c>
      <c r="B4931" t="str">
        <f>anotacoes!C4931</f>
        <v>WORLD MASTERS BAKU 2011</v>
      </c>
      <c r="C4931" t="str">
        <f>anotacoes!E4931</f>
        <v>MAMMADLI</v>
      </c>
      <c r="D4931" t="str">
        <f>anotacoes!F4931</f>
        <v>GUILHEIRO</v>
      </c>
      <c r="E4931" t="s">
        <v>10325</v>
      </c>
      <c r="F4931">
        <f>anotacoes!A4931</f>
        <v>71</v>
      </c>
      <c r="G4931">
        <f>anotacoes!B4931</f>
        <v>22</v>
      </c>
      <c r="H4931" t="str">
        <f>anotacoes!K4931</f>
        <v xml:space="preserve"> 00:03:23,690</v>
      </c>
      <c r="I4931" t="str">
        <f>anotacoes!L4931</f>
        <v xml:space="preserve"> 00:03:26,999</v>
      </c>
      <c r="J4931" t="str">
        <f>IF(L4931="PAUSE",E4931,IF(anotacoes!G4935=conversao_anotacoes!C4931,conversao_anotacoes!C4931,conversao_anotacoes!D4931))</f>
        <v>MAMMADLI</v>
      </c>
      <c r="K4931" t="str">
        <f t="shared" ref="K4931:K4994" si="154">IF(J4931=E4931,"",IF(J4931=C4931,D4931,C4931))</f>
        <v>GUILHEIRO</v>
      </c>
      <c r="L4931" t="str">
        <f>UPPER(anotacoes!H4931)</f>
        <v>DISPLACEMENT</v>
      </c>
      <c r="M4931" t="str">
        <f>IF(OR(L4931="ATTACK",L4931="FINTA"),"&lt;TECNICA&gt;",UPPER(anotacoes!I4931))</f>
        <v>TRY TO GRIP WITH CONTACT</v>
      </c>
      <c r="N4931" t="str">
        <f>IF(OR(L4931="ATTACK",L4931="FINTA"),UPPER(anotacoes!I4931),"")</f>
        <v/>
      </c>
      <c r="O4931" s="6" t="str">
        <f>IF(anotacoes!N4931=0,"",anotacoes!N4931)</f>
        <v/>
      </c>
      <c r="P4931" t="str">
        <f>IF(anotacoes!M4931=0,"",UPPER(anotacoes!M4931))</f>
        <v/>
      </c>
      <c r="Q4931" t="str">
        <f t="shared" ref="Q4931:Q4994" si="155">CONCATENATE("INSERT INTO CONVERSAO_LUTA_ACAO (cd_conversao, id_luta, sequencia, momento_inicio, momento_fim, quem_faz, quem_sofre, acao_tipo, acao, tecnica, direcao, pontuacao) VALUES (1, ",F4931,", ",G4931,", ","TRIM('",H4931,"')",", ","TRIM('",I4931,"')",", ","'",J4931,"'",", ","'",K4931,"'",", ","'",L4931,"'",", ","'",M4931,"'",", ",IF(N4931="","NULL",CONCATENATE("'",N4931,"'")),", ",IF(O4931="","NULL",O4931),", ",IF(P4931="","NULL",CONCATENATE("'",P4931,"'")),")")</f>
        <v>INSERT INTO CONVERSAO_LUTA_ACAO (cd_conversao, id_luta, sequencia, momento_inicio, momento_fim, quem_faz, quem_sofre, acao_tipo, acao, tecnica, direcao, pontuacao) VALUES (1, 71, 22, TRIM(' 00:03:23,690'), TRIM(' 00:03:26,999'), 'MAMMADLI', 'GUILHEIRO', 'DISPLACEMENT', 'TRY TO GRIP WITH CONTACT', NULL, NULL, NULL)</v>
      </c>
      <c r="R4931" t="s">
        <v>10327</v>
      </c>
    </row>
    <row r="4932" spans="1:18" hidden="1" x14ac:dyDescent="0.25">
      <c r="A4932" s="7">
        <f>anotacoes!D4932</f>
        <v>40559</v>
      </c>
      <c r="B4932" t="str">
        <f>anotacoes!C4932</f>
        <v>WORLD MASTERS BAKU 2011</v>
      </c>
      <c r="C4932" t="str">
        <f>anotacoes!E4932</f>
        <v>MAMMADLI</v>
      </c>
      <c r="D4932" t="str">
        <f>anotacoes!F4932</f>
        <v>GUILHEIRO</v>
      </c>
      <c r="E4932" t="s">
        <v>10325</v>
      </c>
      <c r="F4932">
        <f>anotacoes!A4932</f>
        <v>71</v>
      </c>
      <c r="G4932">
        <f>anotacoes!B4932</f>
        <v>23</v>
      </c>
      <c r="H4932" t="str">
        <f>anotacoes!K4932</f>
        <v xml:space="preserve"> 00:03:26,999</v>
      </c>
      <c r="I4932" t="str">
        <f>anotacoes!L4932</f>
        <v xml:space="preserve"> 00:03:28,695</v>
      </c>
      <c r="J4932" t="str">
        <f>IF(L4932="PAUSE",E4932,IF(anotacoes!G4936=conversao_anotacoes!C4932,conversao_anotacoes!C4932,conversao_anotacoes!D4932))</f>
        <v>MAMMADLI</v>
      </c>
      <c r="K4932" t="str">
        <f t="shared" si="154"/>
        <v>GUILHEIRO</v>
      </c>
      <c r="L4932" t="str">
        <f>UPPER(anotacoes!H4932)</f>
        <v>GRIP TIME</v>
      </c>
      <c r="M4932" t="str">
        <f>IF(OR(L4932="ATTACK",L4932="FINTA"),"&lt;TECNICA&gt;",UPPER(anotacoes!I4932))</f>
        <v>LEFT COLLAR RIGHT SLEEVE</v>
      </c>
      <c r="N4932" t="str">
        <f>IF(OR(L4932="ATTACK",L4932="FINTA"),UPPER(anotacoes!I4932),"")</f>
        <v/>
      </c>
      <c r="O4932" s="6" t="str">
        <f>IF(anotacoes!N4932=0,"",anotacoes!N4932)</f>
        <v/>
      </c>
      <c r="P4932" t="str">
        <f>IF(anotacoes!M4932=0,"",UPPER(anotacoes!M4932))</f>
        <v/>
      </c>
      <c r="Q4932" t="str">
        <f t="shared" si="155"/>
        <v>INSERT INTO CONVERSAO_LUTA_ACAO (cd_conversao, id_luta, sequencia, momento_inicio, momento_fim, quem_faz, quem_sofre, acao_tipo, acao, tecnica, direcao, pontuacao) VALUES (1, 71, 23, TRIM(' 00:03:26,999'), TRIM(' 00:03:28,695'), 'MAMMADLI', 'GUILHEIRO', 'GRIP TIME', 'LEFT COLLAR RIGHT SLEEVE', NULL, NULL, NULL)</v>
      </c>
      <c r="R4932" t="s">
        <v>10327</v>
      </c>
    </row>
    <row r="4933" spans="1:18" hidden="1" x14ac:dyDescent="0.25">
      <c r="A4933" s="7">
        <f>anotacoes!D4933</f>
        <v>40559</v>
      </c>
      <c r="B4933" t="str">
        <f>anotacoes!C4933</f>
        <v>WORLD MASTERS BAKU 2011</v>
      </c>
      <c r="C4933" t="str">
        <f>anotacoes!E4933</f>
        <v>MAMMADLI</v>
      </c>
      <c r="D4933" t="str">
        <f>anotacoes!F4933</f>
        <v>GUILHEIRO</v>
      </c>
      <c r="E4933" t="s">
        <v>10325</v>
      </c>
      <c r="F4933">
        <f>anotacoes!A4933</f>
        <v>71</v>
      </c>
      <c r="G4933">
        <f>anotacoes!B4933</f>
        <v>24</v>
      </c>
      <c r="H4933" t="str">
        <f>anotacoes!K4933</f>
        <v xml:space="preserve"> 00:03:28,695</v>
      </c>
      <c r="I4933" t="str">
        <f>anotacoes!L4933</f>
        <v xml:space="preserve"> 00:03:30,885</v>
      </c>
      <c r="J4933" t="str">
        <f>IF(L4933="PAUSE",E4933,IF(anotacoes!G4937=conversao_anotacoes!C4933,conversao_anotacoes!C4933,conversao_anotacoes!D4933))</f>
        <v>MAMMADLI</v>
      </c>
      <c r="K4933" t="str">
        <f t="shared" si="154"/>
        <v>GUILHEIRO</v>
      </c>
      <c r="L4933" t="str">
        <f>UPPER(anotacoes!H4933)</f>
        <v>DISPLACEMENT</v>
      </c>
      <c r="M4933" t="str">
        <f>IF(OR(L4933="ATTACK",L4933="FINTA"),"&lt;TECNICA&gt;",UPPER(anotacoes!I4933))</f>
        <v>TRY TO GRIP WITH CONTACT</v>
      </c>
      <c r="N4933" t="str">
        <f>IF(OR(L4933="ATTACK",L4933="FINTA"),UPPER(anotacoes!I4933),"")</f>
        <v/>
      </c>
      <c r="O4933" s="6" t="str">
        <f>IF(anotacoes!N4933=0,"",anotacoes!N4933)</f>
        <v/>
      </c>
      <c r="P4933" t="str">
        <f>IF(anotacoes!M4933=0,"",UPPER(anotacoes!M4933))</f>
        <v/>
      </c>
      <c r="Q4933" t="str">
        <f t="shared" si="155"/>
        <v>INSERT INTO CONVERSAO_LUTA_ACAO (cd_conversao, id_luta, sequencia, momento_inicio, momento_fim, quem_faz, quem_sofre, acao_tipo, acao, tecnica, direcao, pontuacao) VALUES (1, 71, 24, TRIM(' 00:03:28,695'), TRIM(' 00:03:30,885'), 'MAMMADLI', 'GUILHEIRO', 'DISPLACEMENT', 'TRY TO GRIP WITH CONTACT', NULL, NULL, NULL)</v>
      </c>
      <c r="R4933" t="s">
        <v>10327</v>
      </c>
    </row>
    <row r="4934" spans="1:18" hidden="1" x14ac:dyDescent="0.25">
      <c r="A4934" s="7">
        <f>anotacoes!D4934</f>
        <v>40559</v>
      </c>
      <c r="B4934" t="str">
        <f>anotacoes!C4934</f>
        <v>WORLD MASTERS BAKU 2011</v>
      </c>
      <c r="C4934" t="str">
        <f>anotacoes!E4934</f>
        <v>MAMMADLI</v>
      </c>
      <c r="D4934" t="str">
        <f>anotacoes!F4934</f>
        <v>GUILHEIRO</v>
      </c>
      <c r="E4934" t="s">
        <v>10325</v>
      </c>
      <c r="F4934">
        <f>anotacoes!A4934</f>
        <v>71</v>
      </c>
      <c r="G4934">
        <f>anotacoes!B4934</f>
        <v>25</v>
      </c>
      <c r="H4934" t="str">
        <f>anotacoes!K4934</f>
        <v xml:space="preserve"> 00:03:30,885</v>
      </c>
      <c r="I4934" t="str">
        <f>anotacoes!L4934</f>
        <v xml:space="preserve"> 00:03:32,877</v>
      </c>
      <c r="J4934" t="str">
        <f>IF(L4934="PAUSE",E4934,IF(anotacoes!G4938=conversao_anotacoes!C4934,conversao_anotacoes!C4934,conversao_anotacoes!D4934))</f>
        <v>MAMMADLI</v>
      </c>
      <c r="K4934" t="str">
        <f t="shared" si="154"/>
        <v>GUILHEIRO</v>
      </c>
      <c r="L4934" t="str">
        <f>UPPER(anotacoes!H4934)</f>
        <v>GRIP TIME</v>
      </c>
      <c r="M4934" t="str">
        <f>IF(OR(L4934="ATTACK",L4934="FINTA"),"&lt;TECNICA&gt;",UPPER(anotacoes!I4934))</f>
        <v>RIGHT COLLAR LEFT SLEEVE</v>
      </c>
      <c r="N4934" t="str">
        <f>IF(OR(L4934="ATTACK",L4934="FINTA"),UPPER(anotacoes!I4934),"")</f>
        <v/>
      </c>
      <c r="O4934" s="6" t="str">
        <f>IF(anotacoes!N4934=0,"",anotacoes!N4934)</f>
        <v/>
      </c>
      <c r="P4934" t="str">
        <f>IF(anotacoes!M4934=0,"",UPPER(anotacoes!M4934))</f>
        <v/>
      </c>
      <c r="Q4934" t="str">
        <f t="shared" si="155"/>
        <v>INSERT INTO CONVERSAO_LUTA_ACAO (cd_conversao, id_luta, sequencia, momento_inicio, momento_fim, quem_faz, quem_sofre, acao_tipo, acao, tecnica, direcao, pontuacao) VALUES (1, 71, 25, TRIM(' 00:03:30,885'), TRIM(' 00:03:32,877'), 'MAMMADLI', 'GUILHEIRO', 'GRIP TIME', 'RIGHT COLLAR LEFT SLEEVE', NULL, NULL, NULL)</v>
      </c>
      <c r="R4934" t="s">
        <v>10327</v>
      </c>
    </row>
    <row r="4935" spans="1:18" hidden="1" x14ac:dyDescent="0.25">
      <c r="A4935" s="7">
        <f>anotacoes!D4935</f>
        <v>40559</v>
      </c>
      <c r="B4935" t="str">
        <f>anotacoes!C4935</f>
        <v>WORLD MASTERS BAKU 2011</v>
      </c>
      <c r="C4935" t="str">
        <f>anotacoes!E4935</f>
        <v>MAMMADLI</v>
      </c>
      <c r="D4935" t="str">
        <f>anotacoes!F4935</f>
        <v>GUILHEIRO</v>
      </c>
      <c r="E4935" t="s">
        <v>10325</v>
      </c>
      <c r="F4935">
        <f>anotacoes!A4935</f>
        <v>71</v>
      </c>
      <c r="G4935">
        <f>anotacoes!B4935</f>
        <v>26</v>
      </c>
      <c r="H4935" t="str">
        <f>anotacoes!K4935</f>
        <v xml:space="preserve"> 00:03:33,031</v>
      </c>
      <c r="I4935" t="str">
        <f>anotacoes!L4935</f>
        <v xml:space="preserve"> 00:03:39,963</v>
      </c>
      <c r="J4935" t="str">
        <f>IF(L4935="PAUSE",E4935,IF(anotacoes!G4939=conversao_anotacoes!C4935,conversao_anotacoes!C4935,conversao_anotacoes!D4935))</f>
        <v>&lt;ARBITRO_DESCONHECIDO&gt;</v>
      </c>
      <c r="K4935" t="str">
        <f t="shared" si="154"/>
        <v/>
      </c>
      <c r="L4935" t="str">
        <f>UPPER(anotacoes!H4935)</f>
        <v>PAUSE</v>
      </c>
      <c r="M4935" t="str">
        <f>IF(OR(L4935="ATTACK",L4935="FINTA"),"&lt;TECNICA&gt;",UPPER(anotacoes!I4935))</f>
        <v>&lt;NAO_CLASSIFICADO&gt;</v>
      </c>
      <c r="N4935" t="str">
        <f>IF(OR(L4935="ATTACK",L4935="FINTA"),UPPER(anotacoes!I4935),"")</f>
        <v/>
      </c>
      <c r="O4935" s="6" t="str">
        <f>IF(anotacoes!N4935=0,"",anotacoes!N4935)</f>
        <v/>
      </c>
      <c r="P4935" t="str">
        <f>IF(anotacoes!M4935=0,"",UPPER(anotacoes!M4935))</f>
        <v/>
      </c>
      <c r="Q4935" t="str">
        <f t="shared" si="155"/>
        <v>INSERT INTO CONVERSAO_LUTA_ACAO (cd_conversao, id_luta, sequencia, momento_inicio, momento_fim, quem_faz, quem_sofre, acao_tipo, acao, tecnica, direcao, pontuacao) VALUES (1, 71, 26, TRIM(' 00:03:33,031'), TRIM(' 00:03:39,963'), '&lt;ARBITRO_DESCONHECIDO&gt;', '', 'PAUSE', '&lt;NAO_CLASSIFICADO&gt;', NULL, NULL, NULL)</v>
      </c>
      <c r="R4935" t="s">
        <v>10327</v>
      </c>
    </row>
    <row r="4936" spans="1:18" hidden="1" x14ac:dyDescent="0.25">
      <c r="A4936" s="7">
        <f>anotacoes!D4936</f>
        <v>40559</v>
      </c>
      <c r="B4936" t="str">
        <f>anotacoes!C4936</f>
        <v>WORLD MASTERS BAKU 2011</v>
      </c>
      <c r="C4936" t="str">
        <f>anotacoes!E4936</f>
        <v>MAMMADLI</v>
      </c>
      <c r="D4936" t="str">
        <f>anotacoes!F4936</f>
        <v>GUILHEIRO</v>
      </c>
      <c r="E4936" t="s">
        <v>10325</v>
      </c>
      <c r="F4936">
        <f>anotacoes!A4936</f>
        <v>71</v>
      </c>
      <c r="G4936">
        <f>anotacoes!B4936</f>
        <v>27</v>
      </c>
      <c r="H4936" t="str">
        <f>anotacoes!K4936</f>
        <v xml:space="preserve"> 00:03:39,963</v>
      </c>
      <c r="I4936" t="str">
        <f>anotacoes!L4936</f>
        <v xml:space="preserve"> 00:03:46,035</v>
      </c>
      <c r="J4936" t="str">
        <f>IF(L4936="PAUSE",E4936,IF(anotacoes!G4940=conversao_anotacoes!C4936,conversao_anotacoes!C4936,conversao_anotacoes!D4936))</f>
        <v>MAMMADLI</v>
      </c>
      <c r="K4936" t="str">
        <f t="shared" si="154"/>
        <v>GUILHEIRO</v>
      </c>
      <c r="L4936" t="str">
        <f>UPPER(anotacoes!H4936)</f>
        <v>DISPLACEMENT</v>
      </c>
      <c r="M4936" t="str">
        <f>IF(OR(L4936="ATTACK",L4936="FINTA"),"&lt;TECNICA&gt;",UPPER(anotacoes!I4936))</f>
        <v>2-3 STEP HESITANT LEFT</v>
      </c>
      <c r="N4936" t="str">
        <f>IF(OR(L4936="ATTACK",L4936="FINTA"),UPPER(anotacoes!I4936),"")</f>
        <v/>
      </c>
      <c r="O4936" s="6" t="str">
        <f>IF(anotacoes!N4936=0,"",anotacoes!N4936)</f>
        <v/>
      </c>
      <c r="P4936" t="str">
        <f>IF(anotacoes!M4936=0,"",UPPER(anotacoes!M4936))</f>
        <v/>
      </c>
      <c r="Q4936" t="str">
        <f t="shared" si="155"/>
        <v>INSERT INTO CONVERSAO_LUTA_ACAO (cd_conversao, id_luta, sequencia, momento_inicio, momento_fim, quem_faz, quem_sofre, acao_tipo, acao, tecnica, direcao, pontuacao) VALUES (1, 71, 27, TRIM(' 00:03:39,963'), TRIM(' 00:03:46,035'), 'MAMMADLI', 'GUILHEIRO', 'DISPLACEMENT', '2-3 STEP HESITANT LEFT', NULL, NULL, NULL)</v>
      </c>
      <c r="R4936" t="s">
        <v>10327</v>
      </c>
    </row>
    <row r="4937" spans="1:18" hidden="1" x14ac:dyDescent="0.25">
      <c r="A4937" s="7">
        <f>anotacoes!D4937</f>
        <v>40559</v>
      </c>
      <c r="B4937" t="str">
        <f>anotacoes!C4937</f>
        <v>WORLD MASTERS BAKU 2011</v>
      </c>
      <c r="C4937" t="str">
        <f>anotacoes!E4937</f>
        <v>MAMMADLI</v>
      </c>
      <c r="D4937" t="str">
        <f>anotacoes!F4937</f>
        <v>GUILHEIRO</v>
      </c>
      <c r="E4937" t="s">
        <v>10325</v>
      </c>
      <c r="F4937">
        <f>anotacoes!A4937</f>
        <v>71</v>
      </c>
      <c r="G4937">
        <f>anotacoes!B4937</f>
        <v>28</v>
      </c>
      <c r="H4937" t="str">
        <f>anotacoes!K4937</f>
        <v xml:space="preserve"> 00:03:46,035</v>
      </c>
      <c r="I4937" t="str">
        <f>anotacoes!L4937</f>
        <v xml:space="preserve"> 00:03:51,335</v>
      </c>
      <c r="J4937" t="str">
        <f>IF(L4937="PAUSE",E4937,IF(anotacoes!G4941=conversao_anotacoes!C4937,conversao_anotacoes!C4937,conversao_anotacoes!D4937))</f>
        <v>MAMMADLI</v>
      </c>
      <c r="K4937" t="str">
        <f t="shared" si="154"/>
        <v>GUILHEIRO</v>
      </c>
      <c r="L4937" t="str">
        <f>UPPER(anotacoes!H4937)</f>
        <v>DISPLACEMENT</v>
      </c>
      <c r="M4937" t="str">
        <f>IF(OR(L4937="ATTACK",L4937="FINTA"),"&lt;TECNICA&gt;",UPPER(anotacoes!I4937))</f>
        <v>TRY TO GRIP WITH CONTACT</v>
      </c>
      <c r="N4937" t="str">
        <f>IF(OR(L4937="ATTACK",L4937="FINTA"),UPPER(anotacoes!I4937),"")</f>
        <v/>
      </c>
      <c r="O4937" s="6" t="str">
        <f>IF(anotacoes!N4937=0,"",anotacoes!N4937)</f>
        <v/>
      </c>
      <c r="P4937" t="str">
        <f>IF(anotacoes!M4937=0,"",UPPER(anotacoes!M4937))</f>
        <v/>
      </c>
      <c r="Q4937" t="str">
        <f t="shared" si="155"/>
        <v>INSERT INTO CONVERSAO_LUTA_ACAO (cd_conversao, id_luta, sequencia, momento_inicio, momento_fim, quem_faz, quem_sofre, acao_tipo, acao, tecnica, direcao, pontuacao) VALUES (1, 71, 28, TRIM(' 00:03:46,035'), TRIM(' 00:03:51,335'), 'MAMMADLI', 'GUILHEIRO', 'DISPLACEMENT', 'TRY TO GRIP WITH CONTACT', NULL, NULL, NULL)</v>
      </c>
      <c r="R4937" t="s">
        <v>10327</v>
      </c>
    </row>
    <row r="4938" spans="1:18" hidden="1" x14ac:dyDescent="0.25">
      <c r="A4938" s="7">
        <f>anotacoes!D4938</f>
        <v>40559</v>
      </c>
      <c r="B4938" t="str">
        <f>anotacoes!C4938</f>
        <v>WORLD MASTERS BAKU 2011</v>
      </c>
      <c r="C4938" t="str">
        <f>anotacoes!E4938</f>
        <v>MAMMADLI</v>
      </c>
      <c r="D4938" t="str">
        <f>anotacoes!F4938</f>
        <v>GUILHEIRO</v>
      </c>
      <c r="E4938" t="s">
        <v>10325</v>
      </c>
      <c r="F4938">
        <f>anotacoes!A4938</f>
        <v>71</v>
      </c>
      <c r="G4938">
        <f>anotacoes!B4938</f>
        <v>29</v>
      </c>
      <c r="H4938" t="str">
        <f>anotacoes!K4938</f>
        <v xml:space="preserve"> 00:03:51,335</v>
      </c>
      <c r="I4938" t="str">
        <f>anotacoes!L4938</f>
        <v xml:space="preserve"> 00:03:54,175</v>
      </c>
      <c r="J4938" t="str">
        <f>IF(L4938="PAUSE",E4938,IF(anotacoes!G4942=conversao_anotacoes!C4938,conversao_anotacoes!C4938,conversao_anotacoes!D4938))</f>
        <v>MAMMADLI</v>
      </c>
      <c r="K4938" t="str">
        <f t="shared" si="154"/>
        <v>GUILHEIRO</v>
      </c>
      <c r="L4938" t="str">
        <f>UPPER(anotacoes!H4938)</f>
        <v>GRIP TIME</v>
      </c>
      <c r="M4938" t="str">
        <f>IF(OR(L4938="ATTACK",L4938="FINTA"),"&lt;TECNICA&gt;",UPPER(anotacoes!I4938))</f>
        <v>RIGHT COLLAR LEFT SLEEVE</v>
      </c>
      <c r="N4938" t="str">
        <f>IF(OR(L4938="ATTACK",L4938="FINTA"),UPPER(anotacoes!I4938),"")</f>
        <v/>
      </c>
      <c r="O4938" s="6" t="str">
        <f>IF(anotacoes!N4938=0,"",anotacoes!N4938)</f>
        <v/>
      </c>
      <c r="P4938" t="str">
        <f>IF(anotacoes!M4938=0,"",UPPER(anotacoes!M4938))</f>
        <v/>
      </c>
      <c r="Q4938" t="str">
        <f t="shared" si="155"/>
        <v>INSERT INTO CONVERSAO_LUTA_ACAO (cd_conversao, id_luta, sequencia, momento_inicio, momento_fim, quem_faz, quem_sofre, acao_tipo, acao, tecnica, direcao, pontuacao) VALUES (1, 71, 29, TRIM(' 00:03:51,335'), TRIM(' 00:03:54,175'), 'MAMMADLI', 'GUILHEIRO', 'GRIP TIME', 'RIGHT COLLAR LEFT SLEEVE', NULL, NULL, NULL)</v>
      </c>
      <c r="R4938" t="s">
        <v>10327</v>
      </c>
    </row>
    <row r="4939" spans="1:18" hidden="1" x14ac:dyDescent="0.25">
      <c r="A4939" s="7">
        <f>anotacoes!D4939</f>
        <v>40559</v>
      </c>
      <c r="B4939" t="str">
        <f>anotacoes!C4939</f>
        <v>WORLD MASTERS BAKU 2011</v>
      </c>
      <c r="C4939" t="str">
        <f>anotacoes!E4939</f>
        <v>MAMMADLI</v>
      </c>
      <c r="D4939" t="str">
        <f>anotacoes!F4939</f>
        <v>GUILHEIRO</v>
      </c>
      <c r="E4939" t="s">
        <v>10325</v>
      </c>
      <c r="F4939">
        <f>anotacoes!A4939</f>
        <v>71</v>
      </c>
      <c r="G4939">
        <f>anotacoes!B4939</f>
        <v>30</v>
      </c>
      <c r="H4939" t="str">
        <f>anotacoes!K4939</f>
        <v xml:space="preserve"> 00:03:54,364</v>
      </c>
      <c r="I4939" t="str">
        <f>anotacoes!L4939</f>
        <v xml:space="preserve"> 00:04:02,236</v>
      </c>
      <c r="J4939" t="str">
        <f>IF(L4939="PAUSE",E4939,IF(anotacoes!G4943=conversao_anotacoes!C4939,conversao_anotacoes!C4939,conversao_anotacoes!D4939))</f>
        <v>&lt;ARBITRO_DESCONHECIDO&gt;</v>
      </c>
      <c r="K4939" t="str">
        <f t="shared" si="154"/>
        <v/>
      </c>
      <c r="L4939" t="str">
        <f>UPPER(anotacoes!H4939)</f>
        <v>PAUSE</v>
      </c>
      <c r="M4939" t="str">
        <f>IF(OR(L4939="ATTACK",L4939="FINTA"),"&lt;TECNICA&gt;",UPPER(anotacoes!I4939))</f>
        <v>&lt;NAO_CLASSIFICADO&gt;</v>
      </c>
      <c r="N4939" t="str">
        <f>IF(OR(L4939="ATTACK",L4939="FINTA"),UPPER(anotacoes!I4939),"")</f>
        <v/>
      </c>
      <c r="O4939" s="6" t="str">
        <f>IF(anotacoes!N4939=0,"",anotacoes!N4939)</f>
        <v/>
      </c>
      <c r="P4939" t="str">
        <f>IF(anotacoes!M4939=0,"",UPPER(anotacoes!M4939))</f>
        <v/>
      </c>
      <c r="Q4939" t="str">
        <f t="shared" si="155"/>
        <v>INSERT INTO CONVERSAO_LUTA_ACAO (cd_conversao, id_luta, sequencia, momento_inicio, momento_fim, quem_faz, quem_sofre, acao_tipo, acao, tecnica, direcao, pontuacao) VALUES (1, 71, 30, TRIM(' 00:03:54,364'), TRIM(' 00:04:02,236'), '&lt;ARBITRO_DESCONHECIDO&gt;', '', 'PAUSE', '&lt;NAO_CLASSIFICADO&gt;', NULL, NULL, NULL)</v>
      </c>
      <c r="R4939" t="s">
        <v>10327</v>
      </c>
    </row>
    <row r="4940" spans="1:18" hidden="1" x14ac:dyDescent="0.25">
      <c r="A4940" s="7">
        <f>anotacoes!D4940</f>
        <v>40559</v>
      </c>
      <c r="B4940" t="str">
        <f>anotacoes!C4940</f>
        <v>WORLD MASTERS BAKU 2011</v>
      </c>
      <c r="C4940" t="str">
        <f>anotacoes!E4940</f>
        <v>MAMMADLI</v>
      </c>
      <c r="D4940" t="str">
        <f>anotacoes!F4940</f>
        <v>GUILHEIRO</v>
      </c>
      <c r="E4940" t="s">
        <v>10325</v>
      </c>
      <c r="F4940">
        <f>anotacoes!A4940</f>
        <v>71</v>
      </c>
      <c r="G4940">
        <f>anotacoes!B4940</f>
        <v>31</v>
      </c>
      <c r="H4940" t="str">
        <f>anotacoes!K4940</f>
        <v xml:space="preserve"> 00:04:02,236</v>
      </c>
      <c r="I4940" t="str">
        <f>anotacoes!L4940</f>
        <v xml:space="preserve"> 00:04:06,277</v>
      </c>
      <c r="J4940" t="str">
        <f>IF(L4940="PAUSE",E4940,IF(anotacoes!G4944=conversao_anotacoes!C4940,conversao_anotacoes!C4940,conversao_anotacoes!D4940))</f>
        <v>MAMMADLI</v>
      </c>
      <c r="K4940" t="str">
        <f t="shared" si="154"/>
        <v>GUILHEIRO</v>
      </c>
      <c r="L4940" t="str">
        <f>UPPER(anotacoes!H4940)</f>
        <v>DISPLACEMENT</v>
      </c>
      <c r="M4940" t="str">
        <f>IF(OR(L4940="ATTACK",L4940="FINTA"),"&lt;TECNICA&gt;",UPPER(anotacoes!I4940))</f>
        <v>2-3 STEP HESITANT LEFT</v>
      </c>
      <c r="N4940" t="str">
        <f>IF(OR(L4940="ATTACK",L4940="FINTA"),UPPER(anotacoes!I4940),"")</f>
        <v/>
      </c>
      <c r="O4940" s="6" t="str">
        <f>IF(anotacoes!N4940=0,"",anotacoes!N4940)</f>
        <v/>
      </c>
      <c r="P4940" t="str">
        <f>IF(anotacoes!M4940=0,"",UPPER(anotacoes!M4940))</f>
        <v/>
      </c>
      <c r="Q4940" t="str">
        <f t="shared" si="155"/>
        <v>INSERT INTO CONVERSAO_LUTA_ACAO (cd_conversao, id_luta, sequencia, momento_inicio, momento_fim, quem_faz, quem_sofre, acao_tipo, acao, tecnica, direcao, pontuacao) VALUES (1, 71, 31, TRIM(' 00:04:02,236'), TRIM(' 00:04:06,277'), 'MAMMADLI', 'GUILHEIRO', 'DISPLACEMENT', '2-3 STEP HESITANT LEFT', NULL, NULL, NULL)</v>
      </c>
      <c r="R4940" t="s">
        <v>10327</v>
      </c>
    </row>
    <row r="4941" spans="1:18" hidden="1" x14ac:dyDescent="0.25">
      <c r="A4941" s="7">
        <f>anotacoes!D4941</f>
        <v>40559</v>
      </c>
      <c r="B4941" t="str">
        <f>anotacoes!C4941</f>
        <v>WORLD MASTERS BAKU 2011</v>
      </c>
      <c r="C4941" t="str">
        <f>anotacoes!E4941</f>
        <v>MAMMADLI</v>
      </c>
      <c r="D4941" t="str">
        <f>anotacoes!F4941</f>
        <v>GUILHEIRO</v>
      </c>
      <c r="E4941" t="s">
        <v>10325</v>
      </c>
      <c r="F4941">
        <f>anotacoes!A4941</f>
        <v>71</v>
      </c>
      <c r="G4941">
        <f>anotacoes!B4941</f>
        <v>32</v>
      </c>
      <c r="H4941" t="str">
        <f>anotacoes!K4941</f>
        <v xml:space="preserve"> 00:04:06,277</v>
      </c>
      <c r="I4941" t="str">
        <f>anotacoes!L4941</f>
        <v xml:space="preserve"> 00:04:08,164</v>
      </c>
      <c r="J4941" t="str">
        <f>IF(L4941="PAUSE",E4941,IF(anotacoes!G4945=conversao_anotacoes!C4941,conversao_anotacoes!C4941,conversao_anotacoes!D4941))</f>
        <v>MAMMADLI</v>
      </c>
      <c r="K4941" t="str">
        <f t="shared" si="154"/>
        <v>GUILHEIRO</v>
      </c>
      <c r="L4941" t="str">
        <f>UPPER(anotacoes!H4941)</f>
        <v>DISPLACEMENT</v>
      </c>
      <c r="M4941" t="str">
        <f>IF(OR(L4941="ATTACK",L4941="FINTA"),"&lt;TECNICA&gt;",UPPER(anotacoes!I4941))</f>
        <v>TRY TO GRIP WITH CONTACT</v>
      </c>
      <c r="N4941" t="str">
        <f>IF(OR(L4941="ATTACK",L4941="FINTA"),UPPER(anotacoes!I4941),"")</f>
        <v/>
      </c>
      <c r="O4941" s="6" t="str">
        <f>IF(anotacoes!N4941=0,"",anotacoes!N4941)</f>
        <v/>
      </c>
      <c r="P4941" t="str">
        <f>IF(anotacoes!M4941=0,"",UPPER(anotacoes!M4941))</f>
        <v/>
      </c>
      <c r="Q4941" t="str">
        <f t="shared" si="155"/>
        <v>INSERT INTO CONVERSAO_LUTA_ACAO (cd_conversao, id_luta, sequencia, momento_inicio, momento_fim, quem_faz, quem_sofre, acao_tipo, acao, tecnica, direcao, pontuacao) VALUES (1, 71, 32, TRIM(' 00:04:06,277'), TRIM(' 00:04:08,164'), 'MAMMADLI', 'GUILHEIRO', 'DISPLACEMENT', 'TRY TO GRIP WITH CONTACT', NULL, NULL, NULL)</v>
      </c>
      <c r="R4941" t="s">
        <v>10327</v>
      </c>
    </row>
    <row r="4942" spans="1:18" hidden="1" x14ac:dyDescent="0.25">
      <c r="A4942" s="7">
        <f>anotacoes!D4942</f>
        <v>40559</v>
      </c>
      <c r="B4942" t="str">
        <f>anotacoes!C4942</f>
        <v>WORLD MASTERS BAKU 2011</v>
      </c>
      <c r="C4942" t="str">
        <f>anotacoes!E4942</f>
        <v>MAMMADLI</v>
      </c>
      <c r="D4942" t="str">
        <f>anotacoes!F4942</f>
        <v>GUILHEIRO</v>
      </c>
      <c r="E4942" t="s">
        <v>10325</v>
      </c>
      <c r="F4942">
        <f>anotacoes!A4942</f>
        <v>71</v>
      </c>
      <c r="G4942">
        <f>anotacoes!B4942</f>
        <v>33</v>
      </c>
      <c r="H4942" t="str">
        <f>anotacoes!K4942</f>
        <v xml:space="preserve"> 00:04:08,164</v>
      </c>
      <c r="I4942" t="str">
        <f>anotacoes!L4942</f>
        <v xml:space="preserve"> 00:04:09,557</v>
      </c>
      <c r="J4942" t="str">
        <f>IF(L4942="PAUSE",E4942,IF(anotacoes!G4946=conversao_anotacoes!C4942,conversao_anotacoes!C4942,conversao_anotacoes!D4942))</f>
        <v>MAMMADLI</v>
      </c>
      <c r="K4942" t="str">
        <f t="shared" si="154"/>
        <v>GUILHEIRO</v>
      </c>
      <c r="L4942" t="str">
        <f>UPPER(anotacoes!H4942)</f>
        <v>GRIP TIME</v>
      </c>
      <c r="M4942" t="str">
        <f>IF(OR(L4942="ATTACK",L4942="FINTA"),"&lt;TECNICA&gt;",UPPER(anotacoes!I4942))</f>
        <v>LEFT SLEEVE</v>
      </c>
      <c r="N4942" t="str">
        <f>IF(OR(L4942="ATTACK",L4942="FINTA"),UPPER(anotacoes!I4942),"")</f>
        <v/>
      </c>
      <c r="O4942" s="6" t="str">
        <f>IF(anotacoes!N4942=0,"",anotacoes!N4942)</f>
        <v/>
      </c>
      <c r="P4942" t="str">
        <f>IF(anotacoes!M4942=0,"",UPPER(anotacoes!M4942))</f>
        <v/>
      </c>
      <c r="Q4942" t="str">
        <f t="shared" si="155"/>
        <v>INSERT INTO CONVERSAO_LUTA_ACAO (cd_conversao, id_luta, sequencia, momento_inicio, momento_fim, quem_faz, quem_sofre, acao_tipo, acao, tecnica, direcao, pontuacao) VALUES (1, 71, 33, TRIM(' 00:04:08,164'), TRIM(' 00:04:09,557'), 'MAMMADLI', 'GUILHEIRO', 'GRIP TIME', 'LEFT SLEEVE', NULL, NULL, NULL)</v>
      </c>
      <c r="R4942" t="s">
        <v>10327</v>
      </c>
    </row>
    <row r="4943" spans="1:18" hidden="1" x14ac:dyDescent="0.25">
      <c r="A4943" s="7">
        <f>anotacoes!D4943</f>
        <v>40559</v>
      </c>
      <c r="B4943" t="str">
        <f>anotacoes!C4943</f>
        <v>WORLD MASTERS BAKU 2011</v>
      </c>
      <c r="C4943" t="str">
        <f>anotacoes!E4943</f>
        <v>MAMMADLI</v>
      </c>
      <c r="D4943" t="str">
        <f>anotacoes!F4943</f>
        <v>GUILHEIRO</v>
      </c>
      <c r="E4943" t="s">
        <v>10325</v>
      </c>
      <c r="F4943">
        <f>anotacoes!A4943</f>
        <v>71</v>
      </c>
      <c r="G4943">
        <f>anotacoes!B4943</f>
        <v>34</v>
      </c>
      <c r="H4943" t="str">
        <f>anotacoes!K4943</f>
        <v xml:space="preserve"> 00:04:09,557</v>
      </c>
      <c r="I4943" t="str">
        <f>anotacoes!L4943</f>
        <v xml:space="preserve"> 00:04:13,558</v>
      </c>
      <c r="J4943" t="str">
        <f>IF(L4943="PAUSE",E4943,IF(anotacoes!G4947=conversao_anotacoes!C4943,conversao_anotacoes!C4943,conversao_anotacoes!D4943))</f>
        <v>MAMMADLI</v>
      </c>
      <c r="K4943" t="str">
        <f t="shared" si="154"/>
        <v>GUILHEIRO</v>
      </c>
      <c r="L4943" t="str">
        <f>UPPER(anotacoes!H4943)</f>
        <v>GRIP TIME</v>
      </c>
      <c r="M4943" t="str">
        <f>IF(OR(L4943="ATTACK",L4943="FINTA"),"&lt;TECNICA&gt;",UPPER(anotacoes!I4943))</f>
        <v>RIGHT SLEEVE LEFT SLEEVE</v>
      </c>
      <c r="N4943" t="str">
        <f>IF(OR(L4943="ATTACK",L4943="FINTA"),UPPER(anotacoes!I4943),"")</f>
        <v/>
      </c>
      <c r="O4943" s="6" t="str">
        <f>IF(anotacoes!N4943=0,"",anotacoes!N4943)</f>
        <v/>
      </c>
      <c r="P4943" t="str">
        <f>IF(anotacoes!M4943=0,"",UPPER(anotacoes!M4943))</f>
        <v/>
      </c>
      <c r="Q4943" t="str">
        <f t="shared" si="155"/>
        <v>INSERT INTO CONVERSAO_LUTA_ACAO (cd_conversao, id_luta, sequencia, momento_inicio, momento_fim, quem_faz, quem_sofre, acao_tipo, acao, tecnica, direcao, pontuacao) VALUES (1, 71, 34, TRIM(' 00:04:09,557'), TRIM(' 00:04:13,558'), 'MAMMADLI', 'GUILHEIRO', 'GRIP TIME', 'RIGHT SLEEVE LEFT SLEEVE', NULL, NULL, NULL)</v>
      </c>
      <c r="R4943" t="s">
        <v>10327</v>
      </c>
    </row>
    <row r="4944" spans="1:18" hidden="1" x14ac:dyDescent="0.25">
      <c r="A4944" s="7">
        <f>anotacoes!D4944</f>
        <v>40559</v>
      </c>
      <c r="B4944" t="str">
        <f>anotacoes!C4944</f>
        <v>WORLD MASTERS BAKU 2011</v>
      </c>
      <c r="C4944" t="str">
        <f>anotacoes!E4944</f>
        <v>MAMMADLI</v>
      </c>
      <c r="D4944" t="str">
        <f>anotacoes!F4944</f>
        <v>GUILHEIRO</v>
      </c>
      <c r="E4944" t="s">
        <v>10325</v>
      </c>
      <c r="F4944">
        <f>anotacoes!A4944</f>
        <v>71</v>
      </c>
      <c r="G4944">
        <f>anotacoes!B4944</f>
        <v>35</v>
      </c>
      <c r="H4944" t="str">
        <f>anotacoes!K4944</f>
        <v xml:space="preserve"> 00:04:13,746</v>
      </c>
      <c r="I4944" t="str">
        <f>anotacoes!L4944</f>
        <v xml:space="preserve"> 00:04:18,969</v>
      </c>
      <c r="J4944" t="str">
        <f>IF(L4944="PAUSE",E4944,IF(anotacoes!G4948=conversao_anotacoes!C4944,conversao_anotacoes!C4944,conversao_anotacoes!D4944))</f>
        <v>MAMMADLI</v>
      </c>
      <c r="K4944" t="str">
        <f t="shared" si="154"/>
        <v>GUILHEIRO</v>
      </c>
      <c r="L4944" t="str">
        <f>UPPER(anotacoes!H4944)</f>
        <v>DISPLACEMENT</v>
      </c>
      <c r="M4944" t="str">
        <f>IF(OR(L4944="ATTACK",L4944="FINTA"),"&lt;TECNICA&gt;",UPPER(anotacoes!I4944))</f>
        <v>TRY TO GRIP WITH CONTACT</v>
      </c>
      <c r="N4944" t="str">
        <f>IF(OR(L4944="ATTACK",L4944="FINTA"),UPPER(anotacoes!I4944),"")</f>
        <v/>
      </c>
      <c r="O4944" s="6" t="str">
        <f>IF(anotacoes!N4944=0,"",anotacoes!N4944)</f>
        <v/>
      </c>
      <c r="P4944" t="str">
        <f>IF(anotacoes!M4944=0,"",UPPER(anotacoes!M4944))</f>
        <v/>
      </c>
      <c r="Q4944" t="str">
        <f t="shared" si="155"/>
        <v>INSERT INTO CONVERSAO_LUTA_ACAO (cd_conversao, id_luta, sequencia, momento_inicio, momento_fim, quem_faz, quem_sofre, acao_tipo, acao, tecnica, direcao, pontuacao) VALUES (1, 71, 35, TRIM(' 00:04:13,746'), TRIM(' 00:04:18,969'), 'MAMMADLI', 'GUILHEIRO', 'DISPLACEMENT', 'TRY TO GRIP WITH CONTACT', NULL, NULL, NULL)</v>
      </c>
      <c r="R4944" t="s">
        <v>10327</v>
      </c>
    </row>
    <row r="4945" spans="1:18" hidden="1" x14ac:dyDescent="0.25">
      <c r="A4945" s="7">
        <f>anotacoes!D4945</f>
        <v>40559</v>
      </c>
      <c r="B4945" t="str">
        <f>anotacoes!C4945</f>
        <v>WORLD MASTERS BAKU 2011</v>
      </c>
      <c r="C4945" t="str">
        <f>anotacoes!E4945</f>
        <v>MAMMADLI</v>
      </c>
      <c r="D4945" t="str">
        <f>anotacoes!F4945</f>
        <v>GUILHEIRO</v>
      </c>
      <c r="E4945" t="s">
        <v>10325</v>
      </c>
      <c r="F4945">
        <f>anotacoes!A4945</f>
        <v>71</v>
      </c>
      <c r="G4945">
        <f>anotacoes!B4945</f>
        <v>36</v>
      </c>
      <c r="H4945" t="str">
        <f>anotacoes!K4945</f>
        <v xml:space="preserve"> 00:04:18,969</v>
      </c>
      <c r="I4945" t="str">
        <f>anotacoes!L4945</f>
        <v xml:space="preserve"> 00:05:00,294</v>
      </c>
      <c r="J4945" t="str">
        <f>IF(L4945="PAUSE",E4945,IF(anotacoes!G4949=conversao_anotacoes!C4945,conversao_anotacoes!C4945,conversao_anotacoes!D4945))</f>
        <v>MAMMADLI</v>
      </c>
      <c r="K4945" t="str">
        <f t="shared" si="154"/>
        <v>GUILHEIRO</v>
      </c>
      <c r="L4945" t="str">
        <f>UPPER(anotacoes!H4945)</f>
        <v>GRIP TIME</v>
      </c>
      <c r="M4945" t="str">
        <f>IF(OR(L4945="ATTACK",L4945="FINTA"),"&lt;TECNICA&gt;",UPPER(anotacoes!I4945))</f>
        <v>LEFT SLEEVE</v>
      </c>
      <c r="N4945" t="str">
        <f>IF(OR(L4945="ATTACK",L4945="FINTA"),UPPER(anotacoes!I4945),"")</f>
        <v/>
      </c>
      <c r="O4945" s="6" t="str">
        <f>IF(anotacoes!N4945=0,"",anotacoes!N4945)</f>
        <v/>
      </c>
      <c r="P4945" t="str">
        <f>IF(anotacoes!M4945=0,"",UPPER(anotacoes!M4945))</f>
        <v/>
      </c>
      <c r="Q4945" t="str">
        <f t="shared" si="155"/>
        <v>INSERT INTO CONVERSAO_LUTA_ACAO (cd_conversao, id_luta, sequencia, momento_inicio, momento_fim, quem_faz, quem_sofre, acao_tipo, acao, tecnica, direcao, pontuacao) VALUES (1, 71, 36, TRIM(' 00:04:18,969'), TRIM(' 00:05:00,294'), 'MAMMADLI', 'GUILHEIRO', 'GRIP TIME', 'LEFT SLEEVE', NULL, NULL, NULL)</v>
      </c>
      <c r="R4945" t="s">
        <v>10327</v>
      </c>
    </row>
    <row r="4946" spans="1:18" hidden="1" x14ac:dyDescent="0.25">
      <c r="A4946" s="7">
        <f>anotacoes!D4946</f>
        <v>40559</v>
      </c>
      <c r="B4946" t="str">
        <f>anotacoes!C4946</f>
        <v>WORLD MASTERS BAKU 2011</v>
      </c>
      <c r="C4946" t="str">
        <f>anotacoes!E4946</f>
        <v>MAMMADLI</v>
      </c>
      <c r="D4946" t="str">
        <f>anotacoes!F4946</f>
        <v>GUILHEIRO</v>
      </c>
      <c r="E4946" t="s">
        <v>10325</v>
      </c>
      <c r="F4946">
        <f>anotacoes!A4946</f>
        <v>71</v>
      </c>
      <c r="G4946">
        <f>anotacoes!B4946</f>
        <v>37</v>
      </c>
      <c r="H4946" t="str">
        <f>anotacoes!K4946</f>
        <v xml:space="preserve"> 00:05:00,294</v>
      </c>
      <c r="I4946" t="str">
        <f>anotacoes!L4946</f>
        <v xml:space="preserve"> 00:05:04,330</v>
      </c>
      <c r="J4946" t="str">
        <f>IF(L4946="PAUSE",E4946,IF(anotacoes!G4950=conversao_anotacoes!C4946,conversao_anotacoes!C4946,conversao_anotacoes!D4946))</f>
        <v>MAMMADLI</v>
      </c>
      <c r="K4946" t="str">
        <f t="shared" si="154"/>
        <v>GUILHEIRO</v>
      </c>
      <c r="L4946" t="str">
        <f>UPPER(anotacoes!H4946)</f>
        <v>GRIP TIME</v>
      </c>
      <c r="M4946" t="str">
        <f>IF(OR(L4946="ATTACK",L4946="FINTA"),"&lt;TECNICA&gt;",UPPER(anotacoes!I4946))</f>
        <v>RIGHT SLEEVE LEFT SLEEVE</v>
      </c>
      <c r="N4946" t="str">
        <f>IF(OR(L4946="ATTACK",L4946="FINTA"),UPPER(anotacoes!I4946),"")</f>
        <v/>
      </c>
      <c r="O4946" s="6" t="str">
        <f>IF(anotacoes!N4946=0,"",anotacoes!N4946)</f>
        <v/>
      </c>
      <c r="P4946" t="str">
        <f>IF(anotacoes!M4946=0,"",UPPER(anotacoes!M4946))</f>
        <v/>
      </c>
      <c r="Q4946" t="str">
        <f t="shared" si="155"/>
        <v>INSERT INTO CONVERSAO_LUTA_ACAO (cd_conversao, id_luta, sequencia, momento_inicio, momento_fim, quem_faz, quem_sofre, acao_tipo, acao, tecnica, direcao, pontuacao) VALUES (1, 71, 37, TRIM(' 00:05:00,294'), TRIM(' 00:05:04,330'), 'MAMMADLI', 'GUILHEIRO', 'GRIP TIME', 'RIGHT SLEEVE LEFT SLEEVE', NULL, NULL, NULL)</v>
      </c>
      <c r="R4946" t="s">
        <v>10327</v>
      </c>
    </row>
    <row r="4947" spans="1:18" hidden="1" x14ac:dyDescent="0.25">
      <c r="A4947" s="7">
        <f>anotacoes!D4947</f>
        <v>40559</v>
      </c>
      <c r="B4947" t="str">
        <f>anotacoes!C4947</f>
        <v>WORLD MASTERS BAKU 2011</v>
      </c>
      <c r="C4947" t="str">
        <f>anotacoes!E4947</f>
        <v>MAMMADLI</v>
      </c>
      <c r="D4947" t="str">
        <f>anotacoes!F4947</f>
        <v>GUILHEIRO</v>
      </c>
      <c r="E4947" t="s">
        <v>10325</v>
      </c>
      <c r="F4947">
        <f>anotacoes!A4947</f>
        <v>71</v>
      </c>
      <c r="G4947">
        <f>anotacoes!B4947</f>
        <v>38</v>
      </c>
      <c r="H4947" t="str">
        <f>anotacoes!K4947</f>
        <v xml:space="preserve"> 00:05:04,330</v>
      </c>
      <c r="I4947" t="str">
        <f>anotacoes!L4947</f>
        <v xml:space="preserve"> 00:05:04,725</v>
      </c>
      <c r="J4947" t="str">
        <f>IF(L4947="PAUSE",E4947,IF(anotacoes!G4951=conversao_anotacoes!C4947,conversao_anotacoes!C4947,conversao_anotacoes!D4947))</f>
        <v>MAMMADLI</v>
      </c>
      <c r="K4947" t="str">
        <f t="shared" si="154"/>
        <v>GUILHEIRO</v>
      </c>
      <c r="L4947" t="str">
        <f>UPPER(anotacoes!H4947)</f>
        <v>DEFENSE</v>
      </c>
      <c r="M4947" t="str">
        <f>IF(OR(L4947="ATTACK",L4947="FINTA"),"&lt;TECNICA&gt;",UPPER(anotacoes!I4947))</f>
        <v>TAE-SABAKI RIGHT INCLINED</v>
      </c>
      <c r="N4947" t="str">
        <f>IF(OR(L4947="ATTACK",L4947="FINTA"),UPPER(anotacoes!I4947),"")</f>
        <v/>
      </c>
      <c r="O4947" s="6" t="str">
        <f>IF(anotacoes!N4947=0,"",anotacoes!N4947)</f>
        <v/>
      </c>
      <c r="P4947" t="str">
        <f>IF(anotacoes!M4947=0,"",UPPER(anotacoes!M4947))</f>
        <v/>
      </c>
      <c r="Q4947" t="str">
        <f t="shared" si="155"/>
        <v>INSERT INTO CONVERSAO_LUTA_ACAO (cd_conversao, id_luta, sequencia, momento_inicio, momento_fim, quem_faz, quem_sofre, acao_tipo, acao, tecnica, direcao, pontuacao) VALUES (1, 71, 38, TRIM(' 00:05:04,330'), TRIM(' 00:05:04,725'), 'MAMMADLI', 'GUILHEIRO', 'DEFENSE', 'TAE-SABAKI RIGHT INCLINED', NULL, NULL, NULL)</v>
      </c>
      <c r="R4947" t="s">
        <v>10327</v>
      </c>
    </row>
    <row r="4948" spans="1:18" hidden="1" x14ac:dyDescent="0.25">
      <c r="A4948" s="7">
        <f>anotacoes!D4948</f>
        <v>40559</v>
      </c>
      <c r="B4948" t="str">
        <f>anotacoes!C4948</f>
        <v>WORLD MASTERS BAKU 2011</v>
      </c>
      <c r="C4948" t="str">
        <f>anotacoes!E4948</f>
        <v>MAMMADLI</v>
      </c>
      <c r="D4948" t="str">
        <f>anotacoes!F4948</f>
        <v>GUILHEIRO</v>
      </c>
      <c r="E4948" t="s">
        <v>10325</v>
      </c>
      <c r="F4948">
        <f>anotacoes!A4948</f>
        <v>71</v>
      </c>
      <c r="G4948">
        <f>anotacoes!B4948</f>
        <v>39</v>
      </c>
      <c r="H4948" t="str">
        <f>anotacoes!K4948</f>
        <v xml:space="preserve"> 00:05:04,725</v>
      </c>
      <c r="I4948" t="str">
        <f>anotacoes!L4948</f>
        <v xml:space="preserve"> 00:05:06,668</v>
      </c>
      <c r="J4948" t="str">
        <f>IF(L4948="PAUSE",E4948,IF(anotacoes!G4952=conversao_anotacoes!C4948,conversao_anotacoes!C4948,conversao_anotacoes!D4948))</f>
        <v>MAMMADLI</v>
      </c>
      <c r="K4948" t="str">
        <f t="shared" si="154"/>
        <v>GUILHEIRO</v>
      </c>
      <c r="L4948" t="str">
        <f>UPPER(anotacoes!H4948)</f>
        <v>GROUNDWORK COMBAT</v>
      </c>
      <c r="M4948" t="str">
        <f>IF(OR(L4948="ATTACK",L4948="FINTA"),"&lt;TECNICA&gt;",UPPER(anotacoes!I4948))</f>
        <v>TRYING TO ATTACK</v>
      </c>
      <c r="N4948" t="str">
        <f>IF(OR(L4948="ATTACK",L4948="FINTA"),UPPER(anotacoes!I4948),"")</f>
        <v/>
      </c>
      <c r="O4948" s="6" t="str">
        <f>IF(anotacoes!N4948=0,"",anotacoes!N4948)</f>
        <v/>
      </c>
      <c r="P4948" t="str">
        <f>IF(anotacoes!M4948=0,"",UPPER(anotacoes!M4948))</f>
        <v/>
      </c>
      <c r="Q4948" t="str">
        <f t="shared" si="155"/>
        <v>INSERT INTO CONVERSAO_LUTA_ACAO (cd_conversao, id_luta, sequencia, momento_inicio, momento_fim, quem_faz, quem_sofre, acao_tipo, acao, tecnica, direcao, pontuacao) VALUES (1, 71, 39, TRIM(' 00:05:04,725'), TRIM(' 00:05:06,668'), 'MAMMADLI', 'GUILHEIRO', 'GROUNDWORK COMBAT', 'TRYING TO ATTACK', NULL, NULL, NULL)</v>
      </c>
      <c r="R4948" t="s">
        <v>10327</v>
      </c>
    </row>
    <row r="4949" spans="1:18" hidden="1" x14ac:dyDescent="0.25">
      <c r="A4949" s="7">
        <f>anotacoes!D4949</f>
        <v>40559</v>
      </c>
      <c r="B4949" t="str">
        <f>anotacoes!C4949</f>
        <v>WORLD MASTERS BAKU 2011</v>
      </c>
      <c r="C4949" t="str">
        <f>anotacoes!E4949</f>
        <v>MAMMADLI</v>
      </c>
      <c r="D4949" t="str">
        <f>anotacoes!F4949</f>
        <v>GUILHEIRO</v>
      </c>
      <c r="E4949" t="s">
        <v>10325</v>
      </c>
      <c r="F4949">
        <f>anotacoes!A4949</f>
        <v>71</v>
      </c>
      <c r="G4949">
        <f>anotacoes!B4949</f>
        <v>40</v>
      </c>
      <c r="H4949" t="str">
        <f>anotacoes!K4949</f>
        <v xml:space="preserve"> 00:05:06,845</v>
      </c>
      <c r="I4949" t="str">
        <f>anotacoes!L4949</f>
        <v xml:space="preserve"> 00:05:16,355</v>
      </c>
      <c r="J4949" t="str">
        <f>IF(L4949="PAUSE",E4949,IF(anotacoes!G4953=conversao_anotacoes!C4949,conversao_anotacoes!C4949,conversao_anotacoes!D4949))</f>
        <v>&lt;ARBITRO_DESCONHECIDO&gt;</v>
      </c>
      <c r="K4949" t="str">
        <f t="shared" si="154"/>
        <v/>
      </c>
      <c r="L4949" t="str">
        <f>UPPER(anotacoes!H4949)</f>
        <v>PAUSE</v>
      </c>
      <c r="M4949" t="str">
        <f>IF(OR(L4949="ATTACK",L4949="FINTA"),"&lt;TECNICA&gt;",UPPER(anotacoes!I4949))</f>
        <v>&lt;NAO_CLASSIFICADO&gt;</v>
      </c>
      <c r="N4949" t="str">
        <f>IF(OR(L4949="ATTACK",L4949="FINTA"),UPPER(anotacoes!I4949),"")</f>
        <v/>
      </c>
      <c r="O4949" s="6" t="str">
        <f>IF(anotacoes!N4949=0,"",anotacoes!N4949)</f>
        <v/>
      </c>
      <c r="P4949" t="str">
        <f>IF(anotacoes!M4949=0,"",UPPER(anotacoes!M4949))</f>
        <v/>
      </c>
      <c r="Q4949" t="str">
        <f t="shared" si="155"/>
        <v>INSERT INTO CONVERSAO_LUTA_ACAO (cd_conversao, id_luta, sequencia, momento_inicio, momento_fim, quem_faz, quem_sofre, acao_tipo, acao, tecnica, direcao, pontuacao) VALUES (1, 71, 40, TRIM(' 00:05:06,845'), TRIM(' 00:05:16,355'), '&lt;ARBITRO_DESCONHECIDO&gt;', '', 'PAUSE', '&lt;NAO_CLASSIFICADO&gt;', NULL, NULL, NULL)</v>
      </c>
      <c r="R4949" t="s">
        <v>10327</v>
      </c>
    </row>
    <row r="4950" spans="1:18" hidden="1" x14ac:dyDescent="0.25">
      <c r="A4950" s="7">
        <f>anotacoes!D4950</f>
        <v>40559</v>
      </c>
      <c r="B4950" t="str">
        <f>anotacoes!C4950</f>
        <v>WORLD MASTERS BAKU 2011</v>
      </c>
      <c r="C4950" t="str">
        <f>anotacoes!E4950</f>
        <v>MAMMADLI</v>
      </c>
      <c r="D4950" t="str">
        <f>anotacoes!F4950</f>
        <v>GUILHEIRO</v>
      </c>
      <c r="E4950" t="s">
        <v>10325</v>
      </c>
      <c r="F4950">
        <f>anotacoes!A4950</f>
        <v>71</v>
      </c>
      <c r="G4950">
        <f>anotacoes!B4950</f>
        <v>41</v>
      </c>
      <c r="H4950" t="str">
        <f>anotacoes!K4950</f>
        <v xml:space="preserve"> 00:05:16,355</v>
      </c>
      <c r="I4950" t="str">
        <f>anotacoes!L4950</f>
        <v xml:space="preserve"> 00:05:19,412</v>
      </c>
      <c r="J4950" t="str">
        <f>IF(L4950="PAUSE",E4950,IF(anotacoes!G4954=conversao_anotacoes!C4950,conversao_anotacoes!C4950,conversao_anotacoes!D4950))</f>
        <v>MAMMADLI</v>
      </c>
      <c r="K4950" t="str">
        <f t="shared" si="154"/>
        <v>GUILHEIRO</v>
      </c>
      <c r="L4950" t="str">
        <f>UPPER(anotacoes!H4950)</f>
        <v>DISPLACEMENT</v>
      </c>
      <c r="M4950" t="str">
        <f>IF(OR(L4950="ATTACK",L4950="FINTA"),"&lt;TECNICA&gt;",UPPER(anotacoes!I4950))</f>
        <v>CIRCULAR LEFT</v>
      </c>
      <c r="N4950" t="str">
        <f>IF(OR(L4950="ATTACK",L4950="FINTA"),UPPER(anotacoes!I4950),"")</f>
        <v/>
      </c>
      <c r="O4950" s="6" t="str">
        <f>IF(anotacoes!N4950=0,"",anotacoes!N4950)</f>
        <v/>
      </c>
      <c r="P4950" t="str">
        <f>IF(anotacoes!M4950=0,"",UPPER(anotacoes!M4950))</f>
        <v/>
      </c>
      <c r="Q4950" t="str">
        <f t="shared" si="155"/>
        <v>INSERT INTO CONVERSAO_LUTA_ACAO (cd_conversao, id_luta, sequencia, momento_inicio, momento_fim, quem_faz, quem_sofre, acao_tipo, acao, tecnica, direcao, pontuacao) VALUES (1, 71, 41, TRIM(' 00:05:16,355'), TRIM(' 00:05:19,412'), 'MAMMADLI', 'GUILHEIRO', 'DISPLACEMENT', 'CIRCULAR LEFT', NULL, NULL, NULL)</v>
      </c>
      <c r="R4950" t="s">
        <v>10327</v>
      </c>
    </row>
    <row r="4951" spans="1:18" hidden="1" x14ac:dyDescent="0.25">
      <c r="A4951" s="7">
        <f>anotacoes!D4951</f>
        <v>40559</v>
      </c>
      <c r="B4951" t="str">
        <f>anotacoes!C4951</f>
        <v>WORLD MASTERS BAKU 2011</v>
      </c>
      <c r="C4951" t="str">
        <f>anotacoes!E4951</f>
        <v>MAMMADLI</v>
      </c>
      <c r="D4951" t="str">
        <f>anotacoes!F4951</f>
        <v>GUILHEIRO</v>
      </c>
      <c r="E4951" t="s">
        <v>10325</v>
      </c>
      <c r="F4951">
        <f>anotacoes!A4951</f>
        <v>71</v>
      </c>
      <c r="G4951">
        <f>anotacoes!B4951</f>
        <v>42</v>
      </c>
      <c r="H4951" t="str">
        <f>anotacoes!K4951</f>
        <v xml:space="preserve"> 00:05:19,412</v>
      </c>
      <c r="I4951" t="str">
        <f>anotacoes!L4951</f>
        <v xml:space="preserve"> 00:05:21,878</v>
      </c>
      <c r="J4951" t="str">
        <f>IF(L4951="PAUSE",E4951,IF(anotacoes!G4955=conversao_anotacoes!C4951,conversao_anotacoes!C4951,conversao_anotacoes!D4951))</f>
        <v>MAMMADLI</v>
      </c>
      <c r="K4951" t="str">
        <f t="shared" si="154"/>
        <v>GUILHEIRO</v>
      </c>
      <c r="L4951" t="str">
        <f>UPPER(anotacoes!H4951)</f>
        <v>DISPLACEMENT</v>
      </c>
      <c r="M4951" t="str">
        <f>IF(OR(L4951="ATTACK",L4951="FINTA"),"&lt;TECNICA&gt;",UPPER(anotacoes!I4951))</f>
        <v>2-3 STEP HESITANT LEFT</v>
      </c>
      <c r="N4951" t="str">
        <f>IF(OR(L4951="ATTACK",L4951="FINTA"),UPPER(anotacoes!I4951),"")</f>
        <v/>
      </c>
      <c r="O4951" s="6" t="str">
        <f>IF(anotacoes!N4951=0,"",anotacoes!N4951)</f>
        <v/>
      </c>
      <c r="P4951" t="str">
        <f>IF(anotacoes!M4951=0,"",UPPER(anotacoes!M4951))</f>
        <v/>
      </c>
      <c r="Q4951" t="str">
        <f t="shared" si="155"/>
        <v>INSERT INTO CONVERSAO_LUTA_ACAO (cd_conversao, id_luta, sequencia, momento_inicio, momento_fim, quem_faz, quem_sofre, acao_tipo, acao, tecnica, direcao, pontuacao) VALUES (1, 71, 42, TRIM(' 00:05:19,412'), TRIM(' 00:05:21,878'), 'MAMMADLI', 'GUILHEIRO', 'DISPLACEMENT', '2-3 STEP HESITANT LEFT', NULL, NULL, NULL)</v>
      </c>
      <c r="R4951" t="s">
        <v>10327</v>
      </c>
    </row>
    <row r="4952" spans="1:18" hidden="1" x14ac:dyDescent="0.25">
      <c r="A4952" s="7">
        <f>anotacoes!D4952</f>
        <v>40559</v>
      </c>
      <c r="B4952" t="str">
        <f>anotacoes!C4952</f>
        <v>WORLD MASTERS BAKU 2011</v>
      </c>
      <c r="C4952" t="str">
        <f>anotacoes!E4952</f>
        <v>MAMMADLI</v>
      </c>
      <c r="D4952" t="str">
        <f>anotacoes!F4952</f>
        <v>GUILHEIRO</v>
      </c>
      <c r="E4952" t="s">
        <v>10325</v>
      </c>
      <c r="F4952">
        <f>anotacoes!A4952</f>
        <v>71</v>
      </c>
      <c r="G4952">
        <f>anotacoes!B4952</f>
        <v>43</v>
      </c>
      <c r="H4952" t="str">
        <f>anotacoes!K4952</f>
        <v xml:space="preserve"> 00:05:22,032</v>
      </c>
      <c r="I4952" t="str">
        <f>anotacoes!L4952</f>
        <v xml:space="preserve"> 00:05:30,233</v>
      </c>
      <c r="J4952" t="str">
        <f>IF(L4952="PAUSE",E4952,IF(anotacoes!G4956=conversao_anotacoes!C4952,conversao_anotacoes!C4952,conversao_anotacoes!D4952))</f>
        <v>MAMMADLI</v>
      </c>
      <c r="K4952" t="str">
        <f t="shared" si="154"/>
        <v>GUILHEIRO</v>
      </c>
      <c r="L4952" t="str">
        <f>UPPER(anotacoes!H4952)</f>
        <v>DISPLACEMENT</v>
      </c>
      <c r="M4952" t="str">
        <f>IF(OR(L4952="ATTACK",L4952="FINTA"),"&lt;TECNICA&gt;",UPPER(anotacoes!I4952))</f>
        <v>TRY TO GRIP WITH CONTACT</v>
      </c>
      <c r="N4952" t="str">
        <f>IF(OR(L4952="ATTACK",L4952="FINTA"),UPPER(anotacoes!I4952),"")</f>
        <v/>
      </c>
      <c r="O4952" s="6" t="str">
        <f>IF(anotacoes!N4952=0,"",anotacoes!N4952)</f>
        <v/>
      </c>
      <c r="P4952" t="str">
        <f>IF(anotacoes!M4952=0,"",UPPER(anotacoes!M4952))</f>
        <v/>
      </c>
      <c r="Q4952" t="str">
        <f t="shared" si="155"/>
        <v>INSERT INTO CONVERSAO_LUTA_ACAO (cd_conversao, id_luta, sequencia, momento_inicio, momento_fim, quem_faz, quem_sofre, acao_tipo, acao, tecnica, direcao, pontuacao) VALUES (1, 71, 43, TRIM(' 00:05:22,032'), TRIM(' 00:05:30,233'), 'MAMMADLI', 'GUILHEIRO', 'DISPLACEMENT', 'TRY TO GRIP WITH CONTACT', NULL, NULL, NULL)</v>
      </c>
      <c r="R4952" t="s">
        <v>10327</v>
      </c>
    </row>
    <row r="4953" spans="1:18" hidden="1" x14ac:dyDescent="0.25">
      <c r="A4953" s="7">
        <f>anotacoes!D4953</f>
        <v>40559</v>
      </c>
      <c r="B4953" t="str">
        <f>anotacoes!C4953</f>
        <v>WORLD MASTERS BAKU 2011</v>
      </c>
      <c r="C4953" t="str">
        <f>anotacoes!E4953</f>
        <v>MAMMADLI</v>
      </c>
      <c r="D4953" t="str">
        <f>anotacoes!F4953</f>
        <v>GUILHEIRO</v>
      </c>
      <c r="E4953" t="s">
        <v>10325</v>
      </c>
      <c r="F4953">
        <f>anotacoes!A4953</f>
        <v>71</v>
      </c>
      <c r="G4953">
        <f>anotacoes!B4953</f>
        <v>44</v>
      </c>
      <c r="H4953" t="str">
        <f>anotacoes!K4953</f>
        <v xml:space="preserve"> 00:05:30,233</v>
      </c>
      <c r="I4953" t="str">
        <f>anotacoes!L4953</f>
        <v xml:space="preserve"> 00:05:31,566</v>
      </c>
      <c r="J4953" t="str">
        <f>IF(L4953="PAUSE",E4953,IF(anotacoes!G4957=conversao_anotacoes!C4953,conversao_anotacoes!C4953,conversao_anotacoes!D4953))</f>
        <v>MAMMADLI</v>
      </c>
      <c r="K4953" t="str">
        <f t="shared" si="154"/>
        <v>GUILHEIRO</v>
      </c>
      <c r="L4953" t="str">
        <f>UPPER(anotacoes!H4953)</f>
        <v>GRIP TIME</v>
      </c>
      <c r="M4953" t="str">
        <f>IF(OR(L4953="ATTACK",L4953="FINTA"),"&lt;TECNICA&gt;",UPPER(anotacoes!I4953))</f>
        <v>RIGHT COLLAR</v>
      </c>
      <c r="N4953" t="str">
        <f>IF(OR(L4953="ATTACK",L4953="FINTA"),UPPER(anotacoes!I4953),"")</f>
        <v/>
      </c>
      <c r="O4953" s="6" t="str">
        <f>IF(anotacoes!N4953=0,"",anotacoes!N4953)</f>
        <v/>
      </c>
      <c r="P4953" t="str">
        <f>IF(anotacoes!M4953=0,"",UPPER(anotacoes!M4953))</f>
        <v/>
      </c>
      <c r="Q4953" t="str">
        <f t="shared" si="155"/>
        <v>INSERT INTO CONVERSAO_LUTA_ACAO (cd_conversao, id_luta, sequencia, momento_inicio, momento_fim, quem_faz, quem_sofre, acao_tipo, acao, tecnica, direcao, pontuacao) VALUES (1, 71, 44, TRIM(' 00:05:30,233'), TRIM(' 00:05:31,566'), 'MAMMADLI', 'GUILHEIRO', 'GRIP TIME', 'RIGHT COLLAR', NULL, NULL, NULL)</v>
      </c>
      <c r="R4953" t="s">
        <v>10327</v>
      </c>
    </row>
    <row r="4954" spans="1:18" hidden="1" x14ac:dyDescent="0.25">
      <c r="A4954" s="7">
        <f>anotacoes!D4954</f>
        <v>40559</v>
      </c>
      <c r="B4954" t="str">
        <f>anotacoes!C4954</f>
        <v>WORLD MASTERS BAKU 2011</v>
      </c>
      <c r="C4954" t="str">
        <f>anotacoes!E4954</f>
        <v>MAMMADLI</v>
      </c>
      <c r="D4954" t="str">
        <f>anotacoes!F4954</f>
        <v>GUILHEIRO</v>
      </c>
      <c r="E4954" t="s">
        <v>10325</v>
      </c>
      <c r="F4954">
        <f>anotacoes!A4954</f>
        <v>71</v>
      </c>
      <c r="G4954">
        <f>anotacoes!B4954</f>
        <v>45</v>
      </c>
      <c r="H4954" t="str">
        <f>anotacoes!K4954</f>
        <v xml:space="preserve"> 00:05:31,566</v>
      </c>
      <c r="I4954" t="str">
        <f>anotacoes!L4954</f>
        <v xml:space="preserve"> 00:05:39,774</v>
      </c>
      <c r="J4954" t="str">
        <f>IF(L4954="PAUSE",E4954,IF(anotacoes!G4958=conversao_anotacoes!C4954,conversao_anotacoes!C4954,conversao_anotacoes!D4954))</f>
        <v>MAMMADLI</v>
      </c>
      <c r="K4954" t="str">
        <f t="shared" si="154"/>
        <v>GUILHEIRO</v>
      </c>
      <c r="L4954" t="str">
        <f>UPPER(anotacoes!H4954)</f>
        <v>GRIP TIME</v>
      </c>
      <c r="M4954" t="str">
        <f>IF(OR(L4954="ATTACK",L4954="FINTA"),"&lt;TECNICA&gt;",UPPER(anotacoes!I4954))</f>
        <v>LEFT COLLAR RIGHT SLEEVE</v>
      </c>
      <c r="N4954" t="str">
        <f>IF(OR(L4954="ATTACK",L4954="FINTA"),UPPER(anotacoes!I4954),"")</f>
        <v/>
      </c>
      <c r="O4954" s="6" t="str">
        <f>IF(anotacoes!N4954=0,"",anotacoes!N4954)</f>
        <v/>
      </c>
      <c r="P4954" t="str">
        <f>IF(anotacoes!M4954=0,"",UPPER(anotacoes!M4954))</f>
        <v/>
      </c>
      <c r="Q4954" t="str">
        <f t="shared" si="155"/>
        <v>INSERT INTO CONVERSAO_LUTA_ACAO (cd_conversao, id_luta, sequencia, momento_inicio, momento_fim, quem_faz, quem_sofre, acao_tipo, acao, tecnica, direcao, pontuacao) VALUES (1, 71, 45, TRIM(' 00:05:31,566'), TRIM(' 00:05:39,774'), 'MAMMADLI', 'GUILHEIRO', 'GRIP TIME', 'LEFT COLLAR RIGHT SLEEVE', NULL, NULL, NULL)</v>
      </c>
      <c r="R4954" t="s">
        <v>10327</v>
      </c>
    </row>
    <row r="4955" spans="1:18" hidden="1" x14ac:dyDescent="0.25">
      <c r="A4955" s="7">
        <f>anotacoes!D4955</f>
        <v>40559</v>
      </c>
      <c r="B4955" t="str">
        <f>anotacoes!C4955</f>
        <v>WORLD MASTERS BAKU 2011</v>
      </c>
      <c r="C4955" t="str">
        <f>anotacoes!E4955</f>
        <v>MAMMADLI</v>
      </c>
      <c r="D4955" t="str">
        <f>anotacoes!F4955</f>
        <v>GUILHEIRO</v>
      </c>
      <c r="E4955" t="s">
        <v>10325</v>
      </c>
      <c r="F4955">
        <f>anotacoes!A4955</f>
        <v>71</v>
      </c>
      <c r="G4955">
        <f>anotacoes!B4955</f>
        <v>46</v>
      </c>
      <c r="H4955" t="str">
        <f>anotacoes!K4955</f>
        <v xml:space="preserve"> 00:05:39,774</v>
      </c>
      <c r="I4955" t="str">
        <f>anotacoes!L4955</f>
        <v xml:space="preserve"> 00:05:39,774</v>
      </c>
      <c r="J4955" t="str">
        <f>IF(L4955="PAUSE",E4955,IF(anotacoes!G4959=conversao_anotacoes!C4955,conversao_anotacoes!C4955,conversao_anotacoes!D4955))</f>
        <v>MAMMADLI</v>
      </c>
      <c r="K4955" t="str">
        <f t="shared" si="154"/>
        <v>GUILHEIRO</v>
      </c>
      <c r="L4955" t="str">
        <f>UPPER(anotacoes!H4955)</f>
        <v>ATTACK</v>
      </c>
      <c r="M4955" t="str">
        <f>IF(OR(L4955="ATTACK",L4955="FINTA"),"&lt;TECNICA&gt;",UPPER(anotacoes!I4955))</f>
        <v>&lt;TECNICA&gt;</v>
      </c>
      <c r="N4955" t="str">
        <f>IF(OR(L4955="ATTACK",L4955="FINTA"),UPPER(anotacoes!I4955),"")</f>
        <v>DEASHI HARAI</v>
      </c>
      <c r="O4955" s="6">
        <f>IF(anotacoes!N4955=0,"",anotacoes!N4955)</f>
        <v>6</v>
      </c>
      <c r="P4955" t="str">
        <f>IF(anotacoes!M4955=0,"",UPPER(anotacoes!M4955))</f>
        <v/>
      </c>
      <c r="Q4955" t="str">
        <f t="shared" si="155"/>
        <v>INSERT INTO CONVERSAO_LUTA_ACAO (cd_conversao, id_luta, sequencia, momento_inicio, momento_fim, quem_faz, quem_sofre, acao_tipo, acao, tecnica, direcao, pontuacao) VALUES (1, 71, 46, TRIM(' 00:05:39,774'), TRIM(' 00:05:39,774'), 'MAMMADLI', 'GUILHEIRO', 'ATTACK', '&lt;TECNICA&gt;', 'DEASHI HARAI', 6, NULL)</v>
      </c>
      <c r="R4955" t="s">
        <v>10327</v>
      </c>
    </row>
    <row r="4956" spans="1:18" hidden="1" x14ac:dyDescent="0.25">
      <c r="A4956" s="7">
        <f>anotacoes!D4956</f>
        <v>40559</v>
      </c>
      <c r="B4956" t="str">
        <f>anotacoes!C4956</f>
        <v>WORLD MASTERS BAKU 2011</v>
      </c>
      <c r="C4956" t="str">
        <f>anotacoes!E4956</f>
        <v>MAMMADLI</v>
      </c>
      <c r="D4956" t="str">
        <f>anotacoes!F4956</f>
        <v>GUILHEIRO</v>
      </c>
      <c r="E4956" t="s">
        <v>10325</v>
      </c>
      <c r="F4956">
        <f>anotacoes!A4956</f>
        <v>71</v>
      </c>
      <c r="G4956">
        <f>anotacoes!B4956</f>
        <v>47</v>
      </c>
      <c r="H4956" t="str">
        <f>anotacoes!K4956</f>
        <v xml:space="preserve"> 00:05:39,774</v>
      </c>
      <c r="I4956" t="str">
        <f>anotacoes!L4956</f>
        <v xml:space="preserve"> 00:05:40,654</v>
      </c>
      <c r="J4956" t="str">
        <f>IF(L4956="PAUSE",E4956,IF(anotacoes!G4960=conversao_anotacoes!C4956,conversao_anotacoes!C4956,conversao_anotacoes!D4956))</f>
        <v>MAMMADLI</v>
      </c>
      <c r="K4956" t="str">
        <f t="shared" si="154"/>
        <v>GUILHEIRO</v>
      </c>
      <c r="L4956" t="str">
        <f>UPPER(anotacoes!H4956)</f>
        <v>DEFENSE</v>
      </c>
      <c r="M4956" t="str">
        <f>IF(OR(L4956="ATTACK",L4956="FINTA"),"&lt;TECNICA&gt;",UPPER(anotacoes!I4956))</f>
        <v>TAE-SABAKI RIGHT</v>
      </c>
      <c r="N4956" t="str">
        <f>IF(OR(L4956="ATTACK",L4956="FINTA"),UPPER(anotacoes!I4956),"")</f>
        <v/>
      </c>
      <c r="O4956" s="6" t="str">
        <f>IF(anotacoes!N4956=0,"",anotacoes!N4956)</f>
        <v/>
      </c>
      <c r="P4956" t="str">
        <f>IF(anotacoes!M4956=0,"",UPPER(anotacoes!M4956))</f>
        <v/>
      </c>
      <c r="Q4956" t="str">
        <f t="shared" si="155"/>
        <v>INSERT INTO CONVERSAO_LUTA_ACAO (cd_conversao, id_luta, sequencia, momento_inicio, momento_fim, quem_faz, quem_sofre, acao_tipo, acao, tecnica, direcao, pontuacao) VALUES (1, 71, 47, TRIM(' 00:05:39,774'), TRIM(' 00:05:40,654'), 'MAMMADLI', 'GUILHEIRO', 'DEFENSE', 'TAE-SABAKI RIGHT', NULL, NULL, NULL)</v>
      </c>
      <c r="R4956" t="s">
        <v>10327</v>
      </c>
    </row>
    <row r="4957" spans="1:18" hidden="1" x14ac:dyDescent="0.25">
      <c r="A4957" s="7">
        <f>anotacoes!D4957</f>
        <v>40559</v>
      </c>
      <c r="B4957" t="str">
        <f>anotacoes!C4957</f>
        <v>WORLD MASTERS BAKU 2011</v>
      </c>
      <c r="C4957" t="str">
        <f>anotacoes!E4957</f>
        <v>MAMMADLI</v>
      </c>
      <c r="D4957" t="str">
        <f>anotacoes!F4957</f>
        <v>GUILHEIRO</v>
      </c>
      <c r="E4957" t="s">
        <v>10325</v>
      </c>
      <c r="F4957">
        <f>anotacoes!A4957</f>
        <v>71</v>
      </c>
      <c r="G4957">
        <f>anotacoes!B4957</f>
        <v>48</v>
      </c>
      <c r="H4957" t="str">
        <f>anotacoes!K4957</f>
        <v xml:space="preserve"> 00:05:40,654</v>
      </c>
      <c r="I4957" t="str">
        <f>anotacoes!L4957</f>
        <v xml:space="preserve"> 00:05:42,723</v>
      </c>
      <c r="J4957" t="str">
        <f>IF(L4957="PAUSE",E4957,IF(anotacoes!G4961=conversao_anotacoes!C4957,conversao_anotacoes!C4957,conversao_anotacoes!D4957))</f>
        <v>MAMMADLI</v>
      </c>
      <c r="K4957" t="str">
        <f t="shared" si="154"/>
        <v>GUILHEIRO</v>
      </c>
      <c r="L4957" t="str">
        <f>UPPER(anotacoes!H4957)</f>
        <v>GRIP TIME</v>
      </c>
      <c r="M4957" t="str">
        <f>IF(OR(L4957="ATTACK",L4957="FINTA"),"&lt;TECNICA&gt;",UPPER(anotacoes!I4957))</f>
        <v>RIGHT SLEEVE LEFT SLEEVE</v>
      </c>
      <c r="N4957" t="str">
        <f>IF(OR(L4957="ATTACK",L4957="FINTA"),UPPER(anotacoes!I4957),"")</f>
        <v/>
      </c>
      <c r="O4957" s="6" t="str">
        <f>IF(anotacoes!N4957=0,"",anotacoes!N4957)</f>
        <v/>
      </c>
      <c r="P4957" t="str">
        <f>IF(anotacoes!M4957=0,"",UPPER(anotacoes!M4957))</f>
        <v/>
      </c>
      <c r="Q4957" t="str">
        <f t="shared" si="155"/>
        <v>INSERT INTO CONVERSAO_LUTA_ACAO (cd_conversao, id_luta, sequencia, momento_inicio, momento_fim, quem_faz, quem_sofre, acao_tipo, acao, tecnica, direcao, pontuacao) VALUES (1, 71, 48, TRIM(' 00:05:40,654'), TRIM(' 00:05:42,723'), 'MAMMADLI', 'GUILHEIRO', 'GRIP TIME', 'RIGHT SLEEVE LEFT SLEEVE', NULL, NULL, NULL)</v>
      </c>
      <c r="R4957" t="s">
        <v>10327</v>
      </c>
    </row>
    <row r="4958" spans="1:18" hidden="1" x14ac:dyDescent="0.25">
      <c r="A4958" s="7">
        <f>anotacoes!D4958</f>
        <v>40559</v>
      </c>
      <c r="B4958" t="str">
        <f>anotacoes!C4958</f>
        <v>WORLD MASTERS BAKU 2011</v>
      </c>
      <c r="C4958" t="str">
        <f>anotacoes!E4958</f>
        <v>MAMMADLI</v>
      </c>
      <c r="D4958" t="str">
        <f>anotacoes!F4958</f>
        <v>GUILHEIRO</v>
      </c>
      <c r="E4958" t="s">
        <v>10325</v>
      </c>
      <c r="F4958">
        <f>anotacoes!A4958</f>
        <v>71</v>
      </c>
      <c r="G4958">
        <f>anotacoes!B4958</f>
        <v>49</v>
      </c>
      <c r="H4958" t="str">
        <f>anotacoes!K4958</f>
        <v xml:space="preserve"> 00:05:42,901</v>
      </c>
      <c r="I4958" t="str">
        <f>anotacoes!L4958</f>
        <v xml:space="preserve"> 00:05:50,849</v>
      </c>
      <c r="J4958" t="str">
        <f>IF(L4958="PAUSE",E4958,IF(anotacoes!G4962=conversao_anotacoes!C4958,conversao_anotacoes!C4958,conversao_anotacoes!D4958))</f>
        <v>&lt;ARBITRO_DESCONHECIDO&gt;</v>
      </c>
      <c r="K4958" t="str">
        <f t="shared" si="154"/>
        <v/>
      </c>
      <c r="L4958" t="str">
        <f>UPPER(anotacoes!H4958)</f>
        <v>PAUSE</v>
      </c>
      <c r="M4958" t="str">
        <f>IF(OR(L4958="ATTACK",L4958="FINTA"),"&lt;TECNICA&gt;",UPPER(anotacoes!I4958))</f>
        <v>&lt;NAO_CLASSIFICADO&gt;</v>
      </c>
      <c r="N4958" t="str">
        <f>IF(OR(L4958="ATTACK",L4958="FINTA"),UPPER(anotacoes!I4958),"")</f>
        <v/>
      </c>
      <c r="O4958" s="6" t="str">
        <f>IF(anotacoes!N4958=0,"",anotacoes!N4958)</f>
        <v/>
      </c>
      <c r="P4958" t="str">
        <f>IF(anotacoes!M4958=0,"",UPPER(anotacoes!M4958))</f>
        <v/>
      </c>
      <c r="Q4958" t="str">
        <f t="shared" si="155"/>
        <v>INSERT INTO CONVERSAO_LUTA_ACAO (cd_conversao, id_luta, sequencia, momento_inicio, momento_fim, quem_faz, quem_sofre, acao_tipo, acao, tecnica, direcao, pontuacao) VALUES (1, 71, 49, TRIM(' 00:05:42,901'), TRIM(' 00:05:50,849'), '&lt;ARBITRO_DESCONHECIDO&gt;', '', 'PAUSE', '&lt;NAO_CLASSIFICADO&gt;', NULL, NULL, NULL)</v>
      </c>
      <c r="R4958" t="s">
        <v>10327</v>
      </c>
    </row>
    <row r="4959" spans="1:18" hidden="1" x14ac:dyDescent="0.25">
      <c r="A4959" s="7">
        <f>anotacoes!D4959</f>
        <v>40559</v>
      </c>
      <c r="B4959" t="str">
        <f>anotacoes!C4959</f>
        <v>WORLD MASTERS BAKU 2011</v>
      </c>
      <c r="C4959" t="str">
        <f>anotacoes!E4959</f>
        <v>MAMMADLI</v>
      </c>
      <c r="D4959" t="str">
        <f>anotacoes!F4959</f>
        <v>GUILHEIRO</v>
      </c>
      <c r="E4959" t="s">
        <v>10325</v>
      </c>
      <c r="F4959">
        <f>anotacoes!A4959</f>
        <v>71</v>
      </c>
      <c r="G4959">
        <f>anotacoes!B4959</f>
        <v>50</v>
      </c>
      <c r="H4959" t="str">
        <f>anotacoes!K4959</f>
        <v xml:space="preserve"> 00:05:51,022</v>
      </c>
      <c r="I4959" t="str">
        <f>anotacoes!L4959</f>
        <v xml:space="preserve"> 00:05:55,552</v>
      </c>
      <c r="J4959" t="str">
        <f>IF(L4959="PAUSE",E4959,IF(anotacoes!G4963=conversao_anotacoes!C4959,conversao_anotacoes!C4959,conversao_anotacoes!D4959))</f>
        <v>MAMMADLI</v>
      </c>
      <c r="K4959" t="str">
        <f t="shared" si="154"/>
        <v>GUILHEIRO</v>
      </c>
      <c r="L4959" t="str">
        <f>UPPER(anotacoes!H4959)</f>
        <v>DISPLACEMENT</v>
      </c>
      <c r="M4959" t="str">
        <f>IF(OR(L4959="ATTACK",L4959="FINTA"),"&lt;TECNICA&gt;",UPPER(anotacoes!I4959))</f>
        <v>2-3 STEP HESITANT LEFT</v>
      </c>
      <c r="N4959" t="str">
        <f>IF(OR(L4959="ATTACK",L4959="FINTA"),UPPER(anotacoes!I4959),"")</f>
        <v/>
      </c>
      <c r="O4959" s="6" t="str">
        <f>IF(anotacoes!N4959=0,"",anotacoes!N4959)</f>
        <v/>
      </c>
      <c r="P4959" t="str">
        <f>IF(anotacoes!M4959=0,"",UPPER(anotacoes!M4959))</f>
        <v/>
      </c>
      <c r="Q4959" t="str">
        <f t="shared" si="155"/>
        <v>INSERT INTO CONVERSAO_LUTA_ACAO (cd_conversao, id_luta, sequencia, momento_inicio, momento_fim, quem_faz, quem_sofre, acao_tipo, acao, tecnica, direcao, pontuacao) VALUES (1, 71, 50, TRIM(' 00:05:51,022'), TRIM(' 00:05:55,552'), 'MAMMADLI', 'GUILHEIRO', 'DISPLACEMENT', '2-3 STEP HESITANT LEFT', NULL, NULL, NULL)</v>
      </c>
      <c r="R4959" t="s">
        <v>10327</v>
      </c>
    </row>
    <row r="4960" spans="1:18" hidden="1" x14ac:dyDescent="0.25">
      <c r="A4960" s="7">
        <f>anotacoes!D4960</f>
        <v>40559</v>
      </c>
      <c r="B4960" t="str">
        <f>anotacoes!C4960</f>
        <v>WORLD MASTERS BAKU 2011</v>
      </c>
      <c r="C4960" t="str">
        <f>anotacoes!E4960</f>
        <v>MAMMADLI</v>
      </c>
      <c r="D4960" t="str">
        <f>anotacoes!F4960</f>
        <v>GUILHEIRO</v>
      </c>
      <c r="E4960" t="s">
        <v>10325</v>
      </c>
      <c r="F4960">
        <f>anotacoes!A4960</f>
        <v>71</v>
      </c>
      <c r="G4960">
        <f>anotacoes!B4960</f>
        <v>51</v>
      </c>
      <c r="H4960" t="str">
        <f>anotacoes!K4960</f>
        <v xml:space="preserve"> 00:05:55,552</v>
      </c>
      <c r="I4960" t="str">
        <f>anotacoes!L4960</f>
        <v xml:space="preserve"> 00:05:57,264</v>
      </c>
      <c r="J4960" t="str">
        <f>IF(L4960="PAUSE",E4960,IF(anotacoes!G4964=conversao_anotacoes!C4960,conversao_anotacoes!C4960,conversao_anotacoes!D4960))</f>
        <v>MAMMADLI</v>
      </c>
      <c r="K4960" t="str">
        <f t="shared" si="154"/>
        <v>GUILHEIRO</v>
      </c>
      <c r="L4960" t="str">
        <f>UPPER(anotacoes!H4960)</f>
        <v>GRIP TIME</v>
      </c>
      <c r="M4960" t="str">
        <f>IF(OR(L4960="ATTACK",L4960="FINTA"),"&lt;TECNICA&gt;",UPPER(anotacoes!I4960))</f>
        <v>RIGHT BACK LEFT SLEEVE</v>
      </c>
      <c r="N4960" t="str">
        <f>IF(OR(L4960="ATTACK",L4960="FINTA"),UPPER(anotacoes!I4960),"")</f>
        <v/>
      </c>
      <c r="O4960" s="6" t="str">
        <f>IF(anotacoes!N4960=0,"",anotacoes!N4960)</f>
        <v/>
      </c>
      <c r="P4960" t="str">
        <f>IF(anotacoes!M4960=0,"",UPPER(anotacoes!M4960))</f>
        <v/>
      </c>
      <c r="Q4960" t="str">
        <f t="shared" si="155"/>
        <v>INSERT INTO CONVERSAO_LUTA_ACAO (cd_conversao, id_luta, sequencia, momento_inicio, momento_fim, quem_faz, quem_sofre, acao_tipo, acao, tecnica, direcao, pontuacao) VALUES (1, 71, 51, TRIM(' 00:05:55,552'), TRIM(' 00:05:57,264'), 'MAMMADLI', 'GUILHEIRO', 'GRIP TIME', 'RIGHT BACK LEFT SLEEVE', NULL, NULL, NULL)</v>
      </c>
      <c r="R4960" t="s">
        <v>10327</v>
      </c>
    </row>
    <row r="4961" spans="1:18" hidden="1" x14ac:dyDescent="0.25">
      <c r="A4961" s="7">
        <f>anotacoes!D4961</f>
        <v>40559</v>
      </c>
      <c r="B4961" t="str">
        <f>anotacoes!C4961</f>
        <v>WORLD MASTERS BAKU 2011</v>
      </c>
      <c r="C4961" t="str">
        <f>anotacoes!E4961</f>
        <v>MAMMADLI</v>
      </c>
      <c r="D4961" t="str">
        <f>anotacoes!F4961</f>
        <v>GUILHEIRO</v>
      </c>
      <c r="E4961" t="s">
        <v>10325</v>
      </c>
      <c r="F4961">
        <f>anotacoes!A4961</f>
        <v>71</v>
      </c>
      <c r="G4961">
        <f>anotacoes!B4961</f>
        <v>52</v>
      </c>
      <c r="H4961" t="str">
        <f>anotacoes!K4961</f>
        <v xml:space="preserve"> 00:05:57,264</v>
      </c>
      <c r="I4961" t="str">
        <f>anotacoes!L4961</f>
        <v xml:space="preserve"> 00:05:57,264</v>
      </c>
      <c r="J4961" t="str">
        <f>IF(L4961="PAUSE",E4961,IF(anotacoes!G4965=conversao_anotacoes!C4961,conversao_anotacoes!C4961,conversao_anotacoes!D4961))</f>
        <v>MAMMADLI</v>
      </c>
      <c r="K4961" t="str">
        <f t="shared" si="154"/>
        <v>GUILHEIRO</v>
      </c>
      <c r="L4961" t="str">
        <f>UPPER(anotacoes!H4961)</f>
        <v>DEFENSE</v>
      </c>
      <c r="M4961" t="str">
        <f>IF(OR(L4961="ATTACK",L4961="FINTA"),"&lt;TECNICA&gt;",UPPER(anotacoes!I4961))</f>
        <v>CONTER-ATTACK</v>
      </c>
      <c r="N4961" t="str">
        <f>IF(OR(L4961="ATTACK",L4961="FINTA"),UPPER(anotacoes!I4961),"")</f>
        <v/>
      </c>
      <c r="O4961" s="6" t="str">
        <f>IF(anotacoes!N4961=0,"",anotacoes!N4961)</f>
        <v/>
      </c>
      <c r="P4961" t="str">
        <f>IF(anotacoes!M4961=0,"",UPPER(anotacoes!M4961))</f>
        <v/>
      </c>
      <c r="Q4961" t="str">
        <f t="shared" si="155"/>
        <v>INSERT INTO CONVERSAO_LUTA_ACAO (cd_conversao, id_luta, sequencia, momento_inicio, momento_fim, quem_faz, quem_sofre, acao_tipo, acao, tecnica, direcao, pontuacao) VALUES (1, 71, 52, TRIM(' 00:05:57,264'), TRIM(' 00:05:57,264'), 'MAMMADLI', 'GUILHEIRO', 'DEFENSE', 'CONTER-ATTACK', NULL, NULL, NULL)</v>
      </c>
      <c r="R4961" t="s">
        <v>10327</v>
      </c>
    </row>
    <row r="4962" spans="1:18" hidden="1" x14ac:dyDescent="0.25">
      <c r="A4962" s="7">
        <f>anotacoes!D4962</f>
        <v>40559</v>
      </c>
      <c r="B4962" t="str">
        <f>anotacoes!C4962</f>
        <v>WORLD MASTERS BAKU 2011</v>
      </c>
      <c r="C4962" t="str">
        <f>anotacoes!E4962</f>
        <v>MAMMADLI</v>
      </c>
      <c r="D4962" t="str">
        <f>anotacoes!F4962</f>
        <v>GUILHEIRO</v>
      </c>
      <c r="E4962" t="s">
        <v>10325</v>
      </c>
      <c r="F4962">
        <f>anotacoes!A4962</f>
        <v>71</v>
      </c>
      <c r="G4962">
        <f>anotacoes!B4962</f>
        <v>53</v>
      </c>
      <c r="H4962" t="str">
        <f>anotacoes!K4962</f>
        <v xml:space="preserve"> 00:05:57,264</v>
      </c>
      <c r="I4962" t="str">
        <f>anotacoes!L4962</f>
        <v xml:space="preserve"> 00:05:58,979</v>
      </c>
      <c r="J4962" t="str">
        <f>IF(L4962="PAUSE",E4962,IF(anotacoes!G4966=conversao_anotacoes!C4962,conversao_anotacoes!C4962,conversao_anotacoes!D4962))</f>
        <v>MAMMADLI</v>
      </c>
      <c r="K4962" t="str">
        <f t="shared" si="154"/>
        <v>GUILHEIRO</v>
      </c>
      <c r="L4962" t="str">
        <f>UPPER(anotacoes!H4962)</f>
        <v>ATTACK</v>
      </c>
      <c r="M4962" t="str">
        <f>IF(OR(L4962="ATTACK",L4962="FINTA"),"&lt;TECNICA&gt;",UPPER(anotacoes!I4962))</f>
        <v>&lt;TECNICA&gt;</v>
      </c>
      <c r="N4962" t="str">
        <f>IF(OR(L4962="ATTACK",L4962="FINTA"),UPPER(anotacoes!I4962),"")</f>
        <v>TE GURUMA</v>
      </c>
      <c r="O4962" s="6">
        <f>IF(anotacoes!N4962=0,"",anotacoes!N4962)</f>
        <v>4</v>
      </c>
      <c r="P4962" t="str">
        <f>IF(anotacoes!M4962=0,"",UPPER(anotacoes!M4962))</f>
        <v>IPPON</v>
      </c>
      <c r="Q4962" t="str">
        <f t="shared" si="155"/>
        <v>INSERT INTO CONVERSAO_LUTA_ACAO (cd_conversao, id_luta, sequencia, momento_inicio, momento_fim, quem_faz, quem_sofre, acao_tipo, acao, tecnica, direcao, pontuacao) VALUES (1, 71, 53, TRIM(' 00:05:57,264'), TRIM(' 00:05:58,979'), 'MAMMADLI', 'GUILHEIRO', 'ATTACK', '&lt;TECNICA&gt;', 'TE GURUMA', 4, 'IPPON')</v>
      </c>
      <c r="R4962" t="s">
        <v>10327</v>
      </c>
    </row>
    <row r="4963" spans="1:18" hidden="1" x14ac:dyDescent="0.25">
      <c r="A4963" s="7">
        <f>anotacoes!D4963</f>
        <v>40559</v>
      </c>
      <c r="B4963" t="str">
        <f>anotacoes!C4963</f>
        <v>WORLD MASTERS BAKU 2011</v>
      </c>
      <c r="C4963" t="str">
        <f>anotacoes!E4963</f>
        <v>MAMMADLI</v>
      </c>
      <c r="D4963" t="str">
        <f>anotacoes!F4963</f>
        <v>ATTAF</v>
      </c>
      <c r="E4963" t="s">
        <v>10325</v>
      </c>
      <c r="F4963">
        <f>anotacoes!A4963</f>
        <v>72</v>
      </c>
      <c r="G4963">
        <f>anotacoes!B4963</f>
        <v>1</v>
      </c>
      <c r="H4963" t="str">
        <f>anotacoes!K4963</f>
        <v xml:space="preserve"> 00:00:01,872</v>
      </c>
      <c r="I4963" t="str">
        <f>anotacoes!L4963</f>
        <v xml:space="preserve"> 00:00:08,169</v>
      </c>
      <c r="J4963" t="str">
        <f>IF(L4963="PAUSE",E4963,IF(anotacoes!G4967=conversao_anotacoes!C4963,conversao_anotacoes!C4963,conversao_anotacoes!D4963))</f>
        <v>MAMMADLI</v>
      </c>
      <c r="K4963" t="str">
        <f t="shared" si="154"/>
        <v>ATTAF</v>
      </c>
      <c r="L4963" t="str">
        <f>UPPER(anotacoes!H4963)</f>
        <v>DISPLACEMENT</v>
      </c>
      <c r="M4963" t="str">
        <f>IF(OR(L4963="ATTACK",L4963="FINTA"),"&lt;TECNICA&gt;",UPPER(anotacoes!I4963))</f>
        <v>CIRCULAR LEFT</v>
      </c>
      <c r="N4963" t="str">
        <f>IF(OR(L4963="ATTACK",L4963="FINTA"),UPPER(anotacoes!I4963),"")</f>
        <v/>
      </c>
      <c r="O4963" s="6" t="str">
        <f>IF(anotacoes!N4963=0,"",anotacoes!N4963)</f>
        <v/>
      </c>
      <c r="P4963" t="str">
        <f>IF(anotacoes!M4963=0,"",UPPER(anotacoes!M4963))</f>
        <v/>
      </c>
      <c r="Q4963" t="str">
        <f t="shared" si="155"/>
        <v>INSERT INTO CONVERSAO_LUTA_ACAO (cd_conversao, id_luta, sequencia, momento_inicio, momento_fim, quem_faz, quem_sofre, acao_tipo, acao, tecnica, direcao, pontuacao) VALUES (1, 72, 1, TRIM(' 00:00:01,872'), TRIM(' 00:00:08,169'), 'MAMMADLI', 'ATTAF', 'DISPLACEMENT', 'CIRCULAR LEFT', NULL, NULL, NULL)</v>
      </c>
      <c r="R4963" t="s">
        <v>10327</v>
      </c>
    </row>
    <row r="4964" spans="1:18" hidden="1" x14ac:dyDescent="0.25">
      <c r="A4964" s="7">
        <f>anotacoes!D4964</f>
        <v>40559</v>
      </c>
      <c r="B4964" t="str">
        <f>anotacoes!C4964</f>
        <v>WORLD MASTERS BAKU 2011</v>
      </c>
      <c r="C4964" t="str">
        <f>anotacoes!E4964</f>
        <v>MAMMADLI</v>
      </c>
      <c r="D4964" t="str">
        <f>anotacoes!F4964</f>
        <v>ATTAF</v>
      </c>
      <c r="E4964" t="s">
        <v>10325</v>
      </c>
      <c r="F4964">
        <f>anotacoes!A4964</f>
        <v>72</v>
      </c>
      <c r="G4964">
        <f>anotacoes!B4964</f>
        <v>2</v>
      </c>
      <c r="H4964" t="str">
        <f>anotacoes!K4964</f>
        <v xml:space="preserve"> 00:00:08,169</v>
      </c>
      <c r="I4964" t="str">
        <f>anotacoes!L4964</f>
        <v xml:space="preserve"> 00:00:13,129</v>
      </c>
      <c r="J4964" t="str">
        <f>IF(L4964="PAUSE",E4964,IF(anotacoes!G4968=conversao_anotacoes!C4964,conversao_anotacoes!C4964,conversao_anotacoes!D4964))</f>
        <v>MAMMADLI</v>
      </c>
      <c r="K4964" t="str">
        <f t="shared" si="154"/>
        <v>ATTAF</v>
      </c>
      <c r="L4964" t="str">
        <f>UPPER(anotacoes!H4964)</f>
        <v>DISPLACEMENT</v>
      </c>
      <c r="M4964" t="str">
        <f>IF(OR(L4964="ATTACK",L4964="FINTA"),"&lt;TECNICA&gt;",UPPER(anotacoes!I4964))</f>
        <v>2-3 STEP HESITANT RIGHT</v>
      </c>
      <c r="N4964" t="str">
        <f>IF(OR(L4964="ATTACK",L4964="FINTA"),UPPER(anotacoes!I4964),"")</f>
        <v/>
      </c>
      <c r="O4964" s="6" t="str">
        <f>IF(anotacoes!N4964=0,"",anotacoes!N4964)</f>
        <v/>
      </c>
      <c r="P4964" t="str">
        <f>IF(anotacoes!M4964=0,"",UPPER(anotacoes!M4964))</f>
        <v/>
      </c>
      <c r="Q4964" t="str">
        <f t="shared" si="155"/>
        <v>INSERT INTO CONVERSAO_LUTA_ACAO (cd_conversao, id_luta, sequencia, momento_inicio, momento_fim, quem_faz, quem_sofre, acao_tipo, acao, tecnica, direcao, pontuacao) VALUES (1, 72, 2, TRIM(' 00:00:08,169'), TRIM(' 00:00:13,129'), 'MAMMADLI', 'ATTAF', 'DISPLACEMENT', '2-3 STEP HESITANT RIGHT', NULL, NULL, NULL)</v>
      </c>
      <c r="R4964" t="s">
        <v>10327</v>
      </c>
    </row>
    <row r="4965" spans="1:18" hidden="1" x14ac:dyDescent="0.25">
      <c r="A4965" s="7">
        <f>anotacoes!D4965</f>
        <v>40559</v>
      </c>
      <c r="B4965" t="str">
        <f>anotacoes!C4965</f>
        <v>WORLD MASTERS BAKU 2011</v>
      </c>
      <c r="C4965" t="str">
        <f>anotacoes!E4965</f>
        <v>MAMMADLI</v>
      </c>
      <c r="D4965" t="str">
        <f>anotacoes!F4965</f>
        <v>ATTAF</v>
      </c>
      <c r="E4965" t="s">
        <v>10325</v>
      </c>
      <c r="F4965">
        <f>anotacoes!A4965</f>
        <v>72</v>
      </c>
      <c r="G4965">
        <f>anotacoes!B4965</f>
        <v>3</v>
      </c>
      <c r="H4965" t="str">
        <f>anotacoes!K4965</f>
        <v xml:space="preserve"> 00:00:13,129</v>
      </c>
      <c r="I4965" t="str">
        <f>anotacoes!L4965</f>
        <v xml:space="preserve"> 00:00:14,125</v>
      </c>
      <c r="J4965" t="str">
        <f>IF(L4965="PAUSE",E4965,IF(anotacoes!G4969=conversao_anotacoes!C4965,conversao_anotacoes!C4965,conversao_anotacoes!D4965))</f>
        <v>MAMMADLI</v>
      </c>
      <c r="K4965" t="str">
        <f t="shared" si="154"/>
        <v>ATTAF</v>
      </c>
      <c r="L4965" t="str">
        <f>UPPER(anotacoes!H4965)</f>
        <v>GRIP TIME</v>
      </c>
      <c r="M4965" t="str">
        <f>IF(OR(L4965="ATTACK",L4965="FINTA"),"&lt;TECNICA&gt;",UPPER(anotacoes!I4965))</f>
        <v>LEFT COLLAR</v>
      </c>
      <c r="N4965" t="str">
        <f>IF(OR(L4965="ATTACK",L4965="FINTA"),UPPER(anotacoes!I4965),"")</f>
        <v/>
      </c>
      <c r="O4965" s="6" t="str">
        <f>IF(anotacoes!N4965=0,"",anotacoes!N4965)</f>
        <v/>
      </c>
      <c r="P4965" t="str">
        <f>IF(anotacoes!M4965=0,"",UPPER(anotacoes!M4965))</f>
        <v/>
      </c>
      <c r="Q4965" t="str">
        <f t="shared" si="155"/>
        <v>INSERT INTO CONVERSAO_LUTA_ACAO (cd_conversao, id_luta, sequencia, momento_inicio, momento_fim, quem_faz, quem_sofre, acao_tipo, acao, tecnica, direcao, pontuacao) VALUES (1, 72, 3, TRIM(' 00:00:13,129'), TRIM(' 00:00:14,125'), 'MAMMADLI', 'ATTAF', 'GRIP TIME', 'LEFT COLLAR', NULL, NULL, NULL)</v>
      </c>
      <c r="R4965" t="s">
        <v>10327</v>
      </c>
    </row>
    <row r="4966" spans="1:18" hidden="1" x14ac:dyDescent="0.25">
      <c r="A4966" s="7">
        <f>anotacoes!D4966</f>
        <v>40559</v>
      </c>
      <c r="B4966" t="str">
        <f>anotacoes!C4966</f>
        <v>WORLD MASTERS BAKU 2011</v>
      </c>
      <c r="C4966" t="str">
        <f>anotacoes!E4966</f>
        <v>MAMMADLI</v>
      </c>
      <c r="D4966" t="str">
        <f>anotacoes!F4966</f>
        <v>ATTAF</v>
      </c>
      <c r="E4966" t="s">
        <v>10325</v>
      </c>
      <c r="F4966">
        <f>anotacoes!A4966</f>
        <v>72</v>
      </c>
      <c r="G4966">
        <f>anotacoes!B4966</f>
        <v>4</v>
      </c>
      <c r="H4966" t="str">
        <f>anotacoes!K4966</f>
        <v xml:space="preserve"> 00:00:14,125</v>
      </c>
      <c r="I4966" t="str">
        <f>anotacoes!L4966</f>
        <v xml:space="preserve"> 00:00:16,772</v>
      </c>
      <c r="J4966" t="str">
        <f>IF(L4966="PAUSE",E4966,IF(anotacoes!G4970=conversao_anotacoes!C4966,conversao_anotacoes!C4966,conversao_anotacoes!D4966))</f>
        <v>MAMMADLI</v>
      </c>
      <c r="K4966" t="str">
        <f t="shared" si="154"/>
        <v>ATTAF</v>
      </c>
      <c r="L4966" t="str">
        <f>UPPER(anotacoes!H4966)</f>
        <v>DISPLACEMENT</v>
      </c>
      <c r="M4966" t="str">
        <f>IF(OR(L4966="ATTACK",L4966="FINTA"),"&lt;TECNICA&gt;",UPPER(anotacoes!I4966))</f>
        <v>TRY TO GRIP WITH CONTACT</v>
      </c>
      <c r="N4966" t="str">
        <f>IF(OR(L4966="ATTACK",L4966="FINTA"),UPPER(anotacoes!I4966),"")</f>
        <v/>
      </c>
      <c r="O4966" s="6" t="str">
        <f>IF(anotacoes!N4966=0,"",anotacoes!N4966)</f>
        <v/>
      </c>
      <c r="P4966" t="str">
        <f>IF(anotacoes!M4966=0,"",UPPER(anotacoes!M4966))</f>
        <v/>
      </c>
      <c r="Q4966" t="str">
        <f t="shared" si="155"/>
        <v>INSERT INTO CONVERSAO_LUTA_ACAO (cd_conversao, id_luta, sequencia, momento_inicio, momento_fim, quem_faz, quem_sofre, acao_tipo, acao, tecnica, direcao, pontuacao) VALUES (1, 72, 4, TRIM(' 00:00:14,125'), TRIM(' 00:00:16,772'), 'MAMMADLI', 'ATTAF', 'DISPLACEMENT', 'TRY TO GRIP WITH CONTACT', NULL, NULL, NULL)</v>
      </c>
      <c r="R4966" t="s">
        <v>10327</v>
      </c>
    </row>
    <row r="4967" spans="1:18" hidden="1" x14ac:dyDescent="0.25">
      <c r="A4967" s="7">
        <f>anotacoes!D4967</f>
        <v>40559</v>
      </c>
      <c r="B4967" t="str">
        <f>anotacoes!C4967</f>
        <v>WORLD MASTERS BAKU 2011</v>
      </c>
      <c r="C4967" t="str">
        <f>anotacoes!E4967</f>
        <v>MAMMADLI</v>
      </c>
      <c r="D4967" t="str">
        <f>anotacoes!F4967</f>
        <v>ATTAF</v>
      </c>
      <c r="E4967" t="s">
        <v>10325</v>
      </c>
      <c r="F4967">
        <f>anotacoes!A4967</f>
        <v>72</v>
      </c>
      <c r="G4967">
        <f>anotacoes!B4967</f>
        <v>5</v>
      </c>
      <c r="H4967" t="str">
        <f>anotacoes!K4967</f>
        <v xml:space="preserve"> 00:00:16,772</v>
      </c>
      <c r="I4967" t="str">
        <f>anotacoes!L4967</f>
        <v xml:space="preserve"> 00:00:17,282</v>
      </c>
      <c r="J4967" t="str">
        <f>IF(L4967="PAUSE",E4967,IF(anotacoes!G4971=conversao_anotacoes!C4967,conversao_anotacoes!C4967,conversao_anotacoes!D4967))</f>
        <v>MAMMADLI</v>
      </c>
      <c r="K4967" t="str">
        <f t="shared" si="154"/>
        <v>ATTAF</v>
      </c>
      <c r="L4967" t="str">
        <f>UPPER(anotacoes!H4967)</f>
        <v>GRIP TIME</v>
      </c>
      <c r="M4967" t="str">
        <f>IF(OR(L4967="ATTACK",L4967="FINTA"),"&lt;TECNICA&gt;",UPPER(anotacoes!I4967))</f>
        <v>LEFT COLLAR RIGHT SLEEVE</v>
      </c>
      <c r="N4967" t="str">
        <f>IF(OR(L4967="ATTACK",L4967="FINTA"),UPPER(anotacoes!I4967),"")</f>
        <v/>
      </c>
      <c r="O4967" s="6" t="str">
        <f>IF(anotacoes!N4967=0,"",anotacoes!N4967)</f>
        <v/>
      </c>
      <c r="P4967" t="str">
        <f>IF(anotacoes!M4967=0,"",UPPER(anotacoes!M4967))</f>
        <v/>
      </c>
      <c r="Q4967" t="str">
        <f t="shared" si="155"/>
        <v>INSERT INTO CONVERSAO_LUTA_ACAO (cd_conversao, id_luta, sequencia, momento_inicio, momento_fim, quem_faz, quem_sofre, acao_tipo, acao, tecnica, direcao, pontuacao) VALUES (1, 72, 5, TRIM(' 00:00:16,772'), TRIM(' 00:00:17,282'), 'MAMMADLI', 'ATTAF', 'GRIP TIME', 'LEFT COLLAR RIGHT SLEEVE', NULL, NULL, NULL)</v>
      </c>
      <c r="R4967" t="s">
        <v>10327</v>
      </c>
    </row>
    <row r="4968" spans="1:18" hidden="1" x14ac:dyDescent="0.25">
      <c r="A4968" s="7">
        <f>anotacoes!D4968</f>
        <v>40559</v>
      </c>
      <c r="B4968" t="str">
        <f>anotacoes!C4968</f>
        <v>WORLD MASTERS BAKU 2011</v>
      </c>
      <c r="C4968" t="str">
        <f>anotacoes!E4968</f>
        <v>MAMMADLI</v>
      </c>
      <c r="D4968" t="str">
        <f>anotacoes!F4968</f>
        <v>ATTAF</v>
      </c>
      <c r="E4968" t="s">
        <v>10325</v>
      </c>
      <c r="F4968">
        <f>anotacoes!A4968</f>
        <v>72</v>
      </c>
      <c r="G4968">
        <f>anotacoes!B4968</f>
        <v>6</v>
      </c>
      <c r="H4968" t="str">
        <f>anotacoes!K4968</f>
        <v xml:space="preserve"> 00:00:17,282</v>
      </c>
      <c r="I4968" t="str">
        <f>anotacoes!L4968</f>
        <v xml:space="preserve"> 00:00:18,573</v>
      </c>
      <c r="J4968" t="str">
        <f>IF(L4968="PAUSE",E4968,IF(anotacoes!G4972=conversao_anotacoes!C4968,conversao_anotacoes!C4968,conversao_anotacoes!D4968))</f>
        <v>MAMMADLI</v>
      </c>
      <c r="K4968" t="str">
        <f t="shared" si="154"/>
        <v>ATTAF</v>
      </c>
      <c r="L4968" t="str">
        <f>UPPER(anotacoes!H4968)</f>
        <v>ATTACK</v>
      </c>
      <c r="M4968" t="str">
        <f>IF(OR(L4968="ATTACK",L4968="FINTA"),"&lt;TECNICA&gt;",UPPER(anotacoes!I4968))</f>
        <v>&lt;TECNICA&gt;</v>
      </c>
      <c r="N4968" t="str">
        <f>IF(OR(L4968="ATTACK",L4968="FINTA"),UPPER(anotacoes!I4968),"")</f>
        <v>UCHIMATA</v>
      </c>
      <c r="O4968" s="6">
        <f>IF(anotacoes!N4968=0,"",anotacoes!N4968)</f>
        <v>6</v>
      </c>
      <c r="P4968" t="str">
        <f>IF(anotacoes!M4968=0,"",UPPER(anotacoes!M4968))</f>
        <v/>
      </c>
      <c r="Q4968" t="str">
        <f t="shared" si="155"/>
        <v>INSERT INTO CONVERSAO_LUTA_ACAO (cd_conversao, id_luta, sequencia, momento_inicio, momento_fim, quem_faz, quem_sofre, acao_tipo, acao, tecnica, direcao, pontuacao) VALUES (1, 72, 6, TRIM(' 00:00:17,282'), TRIM(' 00:00:18,573'), 'MAMMADLI', 'ATTAF', 'ATTACK', '&lt;TECNICA&gt;', 'UCHIMATA', 6, NULL)</v>
      </c>
      <c r="R4968" t="s">
        <v>10327</v>
      </c>
    </row>
    <row r="4969" spans="1:18" hidden="1" x14ac:dyDescent="0.25">
      <c r="A4969" s="7">
        <f>anotacoes!D4969</f>
        <v>40559</v>
      </c>
      <c r="B4969" t="str">
        <f>anotacoes!C4969</f>
        <v>WORLD MASTERS BAKU 2011</v>
      </c>
      <c r="C4969" t="str">
        <f>anotacoes!E4969</f>
        <v>MAMMADLI</v>
      </c>
      <c r="D4969" t="str">
        <f>anotacoes!F4969</f>
        <v>ATTAF</v>
      </c>
      <c r="E4969" t="s">
        <v>10325</v>
      </c>
      <c r="F4969">
        <f>anotacoes!A4969</f>
        <v>72</v>
      </c>
      <c r="G4969">
        <f>anotacoes!B4969</f>
        <v>7</v>
      </c>
      <c r="H4969" t="str">
        <f>anotacoes!K4969</f>
        <v xml:space="preserve"> 00:00:18,742</v>
      </c>
      <c r="I4969" t="str">
        <f>anotacoes!L4969</f>
        <v xml:space="preserve"> 00:00:23,459</v>
      </c>
      <c r="J4969" t="str">
        <f>IF(L4969="PAUSE",E4969,IF(anotacoes!G4973=conversao_anotacoes!C4969,conversao_anotacoes!C4969,conversao_anotacoes!D4969))</f>
        <v>&lt;ARBITRO_DESCONHECIDO&gt;</v>
      </c>
      <c r="K4969" t="str">
        <f t="shared" si="154"/>
        <v/>
      </c>
      <c r="L4969" t="str">
        <f>UPPER(anotacoes!H4969)</f>
        <v>PAUSE</v>
      </c>
      <c r="M4969" t="str">
        <f>IF(OR(L4969="ATTACK",L4969="FINTA"),"&lt;TECNICA&gt;",UPPER(anotacoes!I4969))</f>
        <v>&lt;NAO_CLASSIFICADO&gt;</v>
      </c>
      <c r="N4969" t="str">
        <f>IF(OR(L4969="ATTACK",L4969="FINTA"),UPPER(anotacoes!I4969),"")</f>
        <v/>
      </c>
      <c r="O4969" s="6" t="str">
        <f>IF(anotacoes!N4969=0,"",anotacoes!N4969)</f>
        <v/>
      </c>
      <c r="P4969" t="str">
        <f>IF(anotacoes!M4969=0,"",UPPER(anotacoes!M4969))</f>
        <v/>
      </c>
      <c r="Q4969" t="str">
        <f t="shared" si="155"/>
        <v>INSERT INTO CONVERSAO_LUTA_ACAO (cd_conversao, id_luta, sequencia, momento_inicio, momento_fim, quem_faz, quem_sofre, acao_tipo, acao, tecnica, direcao, pontuacao) VALUES (1, 72, 7, TRIM(' 00:00:18,742'), TRIM(' 00:00:23,459'), '&lt;ARBITRO_DESCONHECIDO&gt;', '', 'PAUSE', '&lt;NAO_CLASSIFICADO&gt;', NULL, NULL, NULL)</v>
      </c>
      <c r="R4969" t="s">
        <v>10327</v>
      </c>
    </row>
    <row r="4970" spans="1:18" hidden="1" x14ac:dyDescent="0.25">
      <c r="A4970" s="7">
        <f>anotacoes!D4970</f>
        <v>40559</v>
      </c>
      <c r="B4970" t="str">
        <f>anotacoes!C4970</f>
        <v>WORLD MASTERS BAKU 2011</v>
      </c>
      <c r="C4970" t="str">
        <f>anotacoes!E4970</f>
        <v>MAMMADLI</v>
      </c>
      <c r="D4970" t="str">
        <f>anotacoes!F4970</f>
        <v>ATTAF</v>
      </c>
      <c r="E4970" t="s">
        <v>10325</v>
      </c>
      <c r="F4970">
        <f>anotacoes!A4970</f>
        <v>72</v>
      </c>
      <c r="G4970">
        <f>anotacoes!B4970</f>
        <v>8</v>
      </c>
      <c r="H4970" t="str">
        <f>anotacoes!K4970</f>
        <v xml:space="preserve"> 00:00:23,609</v>
      </c>
      <c r="I4970" t="str">
        <f>anotacoes!L4970</f>
        <v xml:space="preserve"> 00:00:26,916</v>
      </c>
      <c r="J4970" t="str">
        <f>IF(L4970="PAUSE",E4970,IF(anotacoes!G4974=conversao_anotacoes!C4970,conversao_anotacoes!C4970,conversao_anotacoes!D4970))</f>
        <v>MAMMADLI</v>
      </c>
      <c r="K4970" t="str">
        <f t="shared" si="154"/>
        <v>ATTAF</v>
      </c>
      <c r="L4970" t="str">
        <f>UPPER(anotacoes!H4970)</f>
        <v>DISPLACEMENT</v>
      </c>
      <c r="M4970" t="str">
        <f>IF(OR(L4970="ATTACK",L4970="FINTA"),"&lt;TECNICA&gt;",UPPER(anotacoes!I4970))</f>
        <v>CIRCULAR LEFT</v>
      </c>
      <c r="N4970" t="str">
        <f>IF(OR(L4970="ATTACK",L4970="FINTA"),UPPER(anotacoes!I4970),"")</f>
        <v/>
      </c>
      <c r="O4970" s="6" t="str">
        <f>IF(anotacoes!N4970=0,"",anotacoes!N4970)</f>
        <v/>
      </c>
      <c r="P4970" t="str">
        <f>IF(anotacoes!M4970=0,"",UPPER(anotacoes!M4970))</f>
        <v/>
      </c>
      <c r="Q4970" t="str">
        <f t="shared" si="155"/>
        <v>INSERT INTO CONVERSAO_LUTA_ACAO (cd_conversao, id_luta, sequencia, momento_inicio, momento_fim, quem_faz, quem_sofre, acao_tipo, acao, tecnica, direcao, pontuacao) VALUES (1, 72, 8, TRIM(' 00:00:23,609'), TRIM(' 00:00:26,916'), 'MAMMADLI', 'ATTAF', 'DISPLACEMENT', 'CIRCULAR LEFT', NULL, NULL, NULL)</v>
      </c>
      <c r="R4970" t="s">
        <v>10327</v>
      </c>
    </row>
    <row r="4971" spans="1:18" hidden="1" x14ac:dyDescent="0.25">
      <c r="A4971" s="7">
        <f>anotacoes!D4971</f>
        <v>40559</v>
      </c>
      <c r="B4971" t="str">
        <f>anotacoes!C4971</f>
        <v>WORLD MASTERS BAKU 2011</v>
      </c>
      <c r="C4971" t="str">
        <f>anotacoes!E4971</f>
        <v>MAMMADLI</v>
      </c>
      <c r="D4971" t="str">
        <f>anotacoes!F4971</f>
        <v>ATTAF</v>
      </c>
      <c r="E4971" t="s">
        <v>10325</v>
      </c>
      <c r="F4971">
        <f>anotacoes!A4971</f>
        <v>72</v>
      </c>
      <c r="G4971">
        <f>anotacoes!B4971</f>
        <v>9</v>
      </c>
      <c r="H4971" t="str">
        <f>anotacoes!K4971</f>
        <v xml:space="preserve"> 00:00:27,077</v>
      </c>
      <c r="I4971" t="str">
        <f>anotacoes!L4971</f>
        <v xml:space="preserve"> 00:00:30,380</v>
      </c>
      <c r="J4971" t="str">
        <f>IF(L4971="PAUSE",E4971,IF(anotacoes!G4975=conversao_anotacoes!C4971,conversao_anotacoes!C4971,conversao_anotacoes!D4971))</f>
        <v>MAMMADLI</v>
      </c>
      <c r="K4971" t="str">
        <f t="shared" si="154"/>
        <v>ATTAF</v>
      </c>
      <c r="L4971" t="str">
        <f>UPPER(anotacoes!H4971)</f>
        <v>DISPLACEMENT</v>
      </c>
      <c r="M4971" t="str">
        <f>IF(OR(L4971="ATTACK",L4971="FINTA"),"&lt;TECNICA&gt;",UPPER(anotacoes!I4971))</f>
        <v>2-3 STEP HESITANT RIGHT</v>
      </c>
      <c r="N4971" t="str">
        <f>IF(OR(L4971="ATTACK",L4971="FINTA"),UPPER(anotacoes!I4971),"")</f>
        <v/>
      </c>
      <c r="O4971" s="6" t="str">
        <f>IF(anotacoes!N4971=0,"",anotacoes!N4971)</f>
        <v/>
      </c>
      <c r="P4971" t="str">
        <f>IF(anotacoes!M4971=0,"",UPPER(anotacoes!M4971))</f>
        <v/>
      </c>
      <c r="Q4971" t="str">
        <f t="shared" si="155"/>
        <v>INSERT INTO CONVERSAO_LUTA_ACAO (cd_conversao, id_luta, sequencia, momento_inicio, momento_fim, quem_faz, quem_sofre, acao_tipo, acao, tecnica, direcao, pontuacao) VALUES (1, 72, 9, TRIM(' 00:00:27,077'), TRIM(' 00:00:30,380'), 'MAMMADLI', 'ATTAF', 'DISPLACEMENT', '2-3 STEP HESITANT RIGHT', NULL, NULL, NULL)</v>
      </c>
      <c r="R4971" t="s">
        <v>10327</v>
      </c>
    </row>
    <row r="4972" spans="1:18" hidden="1" x14ac:dyDescent="0.25">
      <c r="A4972" s="7">
        <f>anotacoes!D4972</f>
        <v>40559</v>
      </c>
      <c r="B4972" t="str">
        <f>anotacoes!C4972</f>
        <v>WORLD MASTERS BAKU 2011</v>
      </c>
      <c r="C4972" t="str">
        <f>anotacoes!E4972</f>
        <v>MAMMADLI</v>
      </c>
      <c r="D4972" t="str">
        <f>anotacoes!F4972</f>
        <v>ATTAF</v>
      </c>
      <c r="E4972" t="s">
        <v>10325</v>
      </c>
      <c r="F4972">
        <f>anotacoes!A4972</f>
        <v>72</v>
      </c>
      <c r="G4972">
        <f>anotacoes!B4972</f>
        <v>10</v>
      </c>
      <c r="H4972" t="str">
        <f>anotacoes!K4972</f>
        <v xml:space="preserve"> 00:00:30,559</v>
      </c>
      <c r="I4972" t="str">
        <f>anotacoes!L4972</f>
        <v xml:space="preserve"> 00:00:34,701</v>
      </c>
      <c r="J4972" t="str">
        <f>IF(L4972="PAUSE",E4972,IF(anotacoes!G4976=conversao_anotacoes!C4972,conversao_anotacoes!C4972,conversao_anotacoes!D4972))</f>
        <v>MAMMADLI</v>
      </c>
      <c r="K4972" t="str">
        <f t="shared" si="154"/>
        <v>ATTAF</v>
      </c>
      <c r="L4972" t="str">
        <f>UPPER(anotacoes!H4972)</f>
        <v>DISPLACEMENT</v>
      </c>
      <c r="M4972" t="str">
        <f>IF(OR(L4972="ATTACK",L4972="FINTA"),"&lt;TECNICA&gt;",UPPER(anotacoes!I4972))</f>
        <v>TRY TO GRIP WITH CONTACT</v>
      </c>
      <c r="N4972" t="str">
        <f>IF(OR(L4972="ATTACK",L4972="FINTA"),UPPER(anotacoes!I4972),"")</f>
        <v/>
      </c>
      <c r="O4972" s="6" t="str">
        <f>IF(anotacoes!N4972=0,"",anotacoes!N4972)</f>
        <v/>
      </c>
      <c r="P4972" t="str">
        <f>IF(anotacoes!M4972=0,"",UPPER(anotacoes!M4972))</f>
        <v/>
      </c>
      <c r="Q4972" t="str">
        <f t="shared" si="155"/>
        <v>INSERT INTO CONVERSAO_LUTA_ACAO (cd_conversao, id_luta, sequencia, momento_inicio, momento_fim, quem_faz, quem_sofre, acao_tipo, acao, tecnica, direcao, pontuacao) VALUES (1, 72, 10, TRIM(' 00:00:30,559'), TRIM(' 00:00:34,701'), 'MAMMADLI', 'ATTAF', 'DISPLACEMENT', 'TRY TO GRIP WITH CONTACT', NULL, NULL, NULL)</v>
      </c>
      <c r="R4972" t="s">
        <v>10327</v>
      </c>
    </row>
    <row r="4973" spans="1:18" hidden="1" x14ac:dyDescent="0.25">
      <c r="A4973" s="7">
        <f>anotacoes!D4973</f>
        <v>40559</v>
      </c>
      <c r="B4973" t="str">
        <f>anotacoes!C4973</f>
        <v>WORLD MASTERS BAKU 2011</v>
      </c>
      <c r="C4973" t="str">
        <f>anotacoes!E4973</f>
        <v>MAMMADLI</v>
      </c>
      <c r="D4973" t="str">
        <f>anotacoes!F4973</f>
        <v>ATTAF</v>
      </c>
      <c r="E4973" t="s">
        <v>10325</v>
      </c>
      <c r="F4973">
        <f>anotacoes!A4973</f>
        <v>72</v>
      </c>
      <c r="G4973">
        <f>anotacoes!B4973</f>
        <v>11</v>
      </c>
      <c r="H4973" t="str">
        <f>anotacoes!K4973</f>
        <v xml:space="preserve"> 00:00:34,887</v>
      </c>
      <c r="I4973" t="str">
        <f>anotacoes!L4973</f>
        <v xml:space="preserve"> 00:00:38,480</v>
      </c>
      <c r="J4973" t="str">
        <f>IF(L4973="PAUSE",E4973,IF(anotacoes!G4977=conversao_anotacoes!C4973,conversao_anotacoes!C4973,conversao_anotacoes!D4973))</f>
        <v>MAMMADLI</v>
      </c>
      <c r="K4973" t="str">
        <f t="shared" si="154"/>
        <v>ATTAF</v>
      </c>
      <c r="L4973" t="str">
        <f>UPPER(anotacoes!H4973)</f>
        <v>DISPLACEMENT</v>
      </c>
      <c r="M4973" t="str">
        <f>IF(OR(L4973="ATTACK",L4973="FINTA"),"&lt;TECNICA&gt;",UPPER(anotacoes!I4973))</f>
        <v>TRY TO GRIP WITH CONTACT</v>
      </c>
      <c r="N4973" t="str">
        <f>IF(OR(L4973="ATTACK",L4973="FINTA"),UPPER(anotacoes!I4973),"")</f>
        <v/>
      </c>
      <c r="O4973" s="6" t="str">
        <f>IF(anotacoes!N4973=0,"",anotacoes!N4973)</f>
        <v/>
      </c>
      <c r="P4973" t="str">
        <f>IF(anotacoes!M4973=0,"",UPPER(anotacoes!M4973))</f>
        <v/>
      </c>
      <c r="Q4973" t="str">
        <f t="shared" si="155"/>
        <v>INSERT INTO CONVERSAO_LUTA_ACAO (cd_conversao, id_luta, sequencia, momento_inicio, momento_fim, quem_faz, quem_sofre, acao_tipo, acao, tecnica, direcao, pontuacao) VALUES (1, 72, 11, TRIM(' 00:00:34,887'), TRIM(' 00:00:38,480'), 'MAMMADLI', 'ATTAF', 'DISPLACEMENT', 'TRY TO GRIP WITH CONTACT', NULL, NULL, NULL)</v>
      </c>
      <c r="R4973" t="s">
        <v>10327</v>
      </c>
    </row>
    <row r="4974" spans="1:18" hidden="1" x14ac:dyDescent="0.25">
      <c r="A4974" s="7">
        <f>anotacoes!D4974</f>
        <v>40559</v>
      </c>
      <c r="B4974" t="str">
        <f>anotacoes!C4974</f>
        <v>WORLD MASTERS BAKU 2011</v>
      </c>
      <c r="C4974" t="str">
        <f>anotacoes!E4974</f>
        <v>MAMMADLI</v>
      </c>
      <c r="D4974" t="str">
        <f>anotacoes!F4974</f>
        <v>ATTAF</v>
      </c>
      <c r="E4974" t="s">
        <v>10325</v>
      </c>
      <c r="F4974">
        <f>anotacoes!A4974</f>
        <v>72</v>
      </c>
      <c r="G4974">
        <f>anotacoes!B4974</f>
        <v>12</v>
      </c>
      <c r="H4974" t="str">
        <f>anotacoes!K4974</f>
        <v xml:space="preserve"> 00:00:38,682</v>
      </c>
      <c r="I4974" t="str">
        <f>anotacoes!L4974</f>
        <v xml:space="preserve"> 00:00:45,438</v>
      </c>
      <c r="J4974" t="str">
        <f>IF(L4974="PAUSE",E4974,IF(anotacoes!G4978=conversao_anotacoes!C4974,conversao_anotacoes!C4974,conversao_anotacoes!D4974))</f>
        <v>MAMMADLI</v>
      </c>
      <c r="K4974" t="str">
        <f t="shared" si="154"/>
        <v>ATTAF</v>
      </c>
      <c r="L4974" t="str">
        <f>UPPER(anotacoes!H4974)</f>
        <v>DISPLACEMENT</v>
      </c>
      <c r="M4974" t="str">
        <f>IF(OR(L4974="ATTACK",L4974="FINTA"),"&lt;TECNICA&gt;",UPPER(anotacoes!I4974))</f>
        <v>TRY TO GRIP WITH CONTACT</v>
      </c>
      <c r="N4974" t="str">
        <f>IF(OR(L4974="ATTACK",L4974="FINTA"),UPPER(anotacoes!I4974),"")</f>
        <v/>
      </c>
      <c r="O4974" s="6" t="str">
        <f>IF(anotacoes!N4974=0,"",anotacoes!N4974)</f>
        <v/>
      </c>
      <c r="P4974" t="str">
        <f>IF(anotacoes!M4974=0,"",UPPER(anotacoes!M4974))</f>
        <v/>
      </c>
      <c r="Q4974" t="str">
        <f t="shared" si="155"/>
        <v>INSERT INTO CONVERSAO_LUTA_ACAO (cd_conversao, id_luta, sequencia, momento_inicio, momento_fim, quem_faz, quem_sofre, acao_tipo, acao, tecnica, direcao, pontuacao) VALUES (1, 72, 12, TRIM(' 00:00:38,682'), TRIM(' 00:00:45,438'), 'MAMMADLI', 'ATTAF', 'DISPLACEMENT', 'TRY TO GRIP WITH CONTACT', NULL, NULL, NULL)</v>
      </c>
      <c r="R4974" t="s">
        <v>10327</v>
      </c>
    </row>
    <row r="4975" spans="1:18" hidden="1" x14ac:dyDescent="0.25">
      <c r="A4975" s="7">
        <f>anotacoes!D4975</f>
        <v>40559</v>
      </c>
      <c r="B4975" t="str">
        <f>anotacoes!C4975</f>
        <v>WORLD MASTERS BAKU 2011</v>
      </c>
      <c r="C4975" t="str">
        <f>anotacoes!E4975</f>
        <v>MAMMADLI</v>
      </c>
      <c r="D4975" t="str">
        <f>anotacoes!F4975</f>
        <v>ATTAF</v>
      </c>
      <c r="E4975" t="s">
        <v>10325</v>
      </c>
      <c r="F4975">
        <f>anotacoes!A4975</f>
        <v>72</v>
      </c>
      <c r="G4975">
        <f>anotacoes!B4975</f>
        <v>13</v>
      </c>
      <c r="H4975" t="str">
        <f>anotacoes!K4975</f>
        <v xml:space="preserve"> 00:00:45,438</v>
      </c>
      <c r="I4975" t="str">
        <f>anotacoes!L4975</f>
        <v xml:space="preserve"> 00:00:48,989</v>
      </c>
      <c r="J4975" t="str">
        <f>IF(L4975="PAUSE",E4975,IF(anotacoes!G4979=conversao_anotacoes!C4975,conversao_anotacoes!C4975,conversao_anotacoes!D4975))</f>
        <v>MAMMADLI</v>
      </c>
      <c r="K4975" t="str">
        <f t="shared" si="154"/>
        <v>ATTAF</v>
      </c>
      <c r="L4975" t="str">
        <f>UPPER(anotacoes!H4975)</f>
        <v>GRIP TIME</v>
      </c>
      <c r="M4975" t="str">
        <f>IF(OR(L4975="ATTACK",L4975="FINTA"),"&lt;TECNICA&gt;",UPPER(anotacoes!I4975))</f>
        <v>RIGHT SLEEVE LEFT SLEEVE</v>
      </c>
      <c r="N4975" t="str">
        <f>IF(OR(L4975="ATTACK",L4975="FINTA"),UPPER(anotacoes!I4975),"")</f>
        <v/>
      </c>
      <c r="O4975" s="6" t="str">
        <f>IF(anotacoes!N4975=0,"",anotacoes!N4975)</f>
        <v/>
      </c>
      <c r="P4975" t="str">
        <f>IF(anotacoes!M4975=0,"",UPPER(anotacoes!M4975))</f>
        <v/>
      </c>
      <c r="Q4975" t="str">
        <f t="shared" si="155"/>
        <v>INSERT INTO CONVERSAO_LUTA_ACAO (cd_conversao, id_luta, sequencia, momento_inicio, momento_fim, quem_faz, quem_sofre, acao_tipo, acao, tecnica, direcao, pontuacao) VALUES (1, 72, 13, TRIM(' 00:00:45,438'), TRIM(' 00:00:48,989'), 'MAMMADLI', 'ATTAF', 'GRIP TIME', 'RIGHT SLEEVE LEFT SLEEVE', NULL, NULL, NULL)</v>
      </c>
      <c r="R4975" t="s">
        <v>10327</v>
      </c>
    </row>
    <row r="4976" spans="1:18" hidden="1" x14ac:dyDescent="0.25">
      <c r="A4976" s="7">
        <f>anotacoes!D4976</f>
        <v>40559</v>
      </c>
      <c r="B4976" t="str">
        <f>anotacoes!C4976</f>
        <v>WORLD MASTERS BAKU 2011</v>
      </c>
      <c r="C4976" t="str">
        <f>anotacoes!E4976</f>
        <v>MAMMADLI</v>
      </c>
      <c r="D4976" t="str">
        <f>anotacoes!F4976</f>
        <v>ATTAF</v>
      </c>
      <c r="E4976" t="s">
        <v>10325</v>
      </c>
      <c r="F4976">
        <f>anotacoes!A4976</f>
        <v>72</v>
      </c>
      <c r="G4976">
        <f>anotacoes!B4976</f>
        <v>14</v>
      </c>
      <c r="H4976" t="str">
        <f>anotacoes!K4976</f>
        <v xml:space="preserve"> 00:00:49,160</v>
      </c>
      <c r="I4976" t="str">
        <f>anotacoes!L4976</f>
        <v xml:space="preserve"> 00:00:56,753</v>
      </c>
      <c r="J4976" t="str">
        <f>IF(L4976="PAUSE",E4976,IF(anotacoes!G4980=conversao_anotacoes!C4976,conversao_anotacoes!C4976,conversao_anotacoes!D4976))</f>
        <v>&lt;ARBITRO_DESCONHECIDO&gt;</v>
      </c>
      <c r="K4976" t="str">
        <f t="shared" si="154"/>
        <v/>
      </c>
      <c r="L4976" t="str">
        <f>UPPER(anotacoes!H4976)</f>
        <v>PAUSE</v>
      </c>
      <c r="M4976" t="str">
        <f>IF(OR(L4976="ATTACK",L4976="FINTA"),"&lt;TECNICA&gt;",UPPER(anotacoes!I4976))</f>
        <v>&lt;NAO_CLASSIFICADO&gt;</v>
      </c>
      <c r="N4976" t="str">
        <f>IF(OR(L4976="ATTACK",L4976="FINTA"),UPPER(anotacoes!I4976),"")</f>
        <v/>
      </c>
      <c r="O4976" s="6" t="str">
        <f>IF(anotacoes!N4976=0,"",anotacoes!N4976)</f>
        <v/>
      </c>
      <c r="P4976" t="str">
        <f>IF(anotacoes!M4976=0,"",UPPER(anotacoes!M4976))</f>
        <v/>
      </c>
      <c r="Q4976" t="str">
        <f t="shared" si="155"/>
        <v>INSERT INTO CONVERSAO_LUTA_ACAO (cd_conversao, id_luta, sequencia, momento_inicio, momento_fim, quem_faz, quem_sofre, acao_tipo, acao, tecnica, direcao, pontuacao) VALUES (1, 72, 14, TRIM(' 00:00:49,160'), TRIM(' 00:00:56,753'), '&lt;ARBITRO_DESCONHECIDO&gt;', '', 'PAUSE', '&lt;NAO_CLASSIFICADO&gt;', NULL, NULL, NULL)</v>
      </c>
      <c r="R4976" t="s">
        <v>10327</v>
      </c>
    </row>
    <row r="4977" spans="1:18" hidden="1" x14ac:dyDescent="0.25">
      <c r="A4977" s="7">
        <f>anotacoes!D4977</f>
        <v>40559</v>
      </c>
      <c r="B4977" t="str">
        <f>anotacoes!C4977</f>
        <v>WORLD MASTERS BAKU 2011</v>
      </c>
      <c r="C4977" t="str">
        <f>anotacoes!E4977</f>
        <v>MAMMADLI</v>
      </c>
      <c r="D4977" t="str">
        <f>anotacoes!F4977</f>
        <v>ATTAF</v>
      </c>
      <c r="E4977" t="s">
        <v>10325</v>
      </c>
      <c r="F4977">
        <f>anotacoes!A4977</f>
        <v>72</v>
      </c>
      <c r="G4977">
        <f>anotacoes!B4977</f>
        <v>15</v>
      </c>
      <c r="H4977" t="str">
        <f>anotacoes!K4977</f>
        <v xml:space="preserve"> 00:00:56,924</v>
      </c>
      <c r="I4977" t="str">
        <f>anotacoes!L4977</f>
        <v xml:space="preserve"> 00:01:40,376</v>
      </c>
      <c r="J4977" t="str">
        <f>IF(L4977="PAUSE",E4977,IF(anotacoes!G4981=conversao_anotacoes!C4977,conversao_anotacoes!C4977,conversao_anotacoes!D4977))</f>
        <v>MAMMADLI</v>
      </c>
      <c r="K4977" t="str">
        <f t="shared" si="154"/>
        <v>ATTAF</v>
      </c>
      <c r="L4977" t="str">
        <f>UPPER(anotacoes!H4977)</f>
        <v>DISPLACEMENT</v>
      </c>
      <c r="M4977" t="str">
        <f>IF(OR(L4977="ATTACK",L4977="FINTA"),"&lt;TECNICA&gt;",UPPER(anotacoes!I4977))</f>
        <v>2-3 STEP HESITANT RIGHT</v>
      </c>
      <c r="N4977" t="str">
        <f>IF(OR(L4977="ATTACK",L4977="FINTA"),UPPER(anotacoes!I4977),"")</f>
        <v/>
      </c>
      <c r="O4977" s="6" t="str">
        <f>IF(anotacoes!N4977=0,"",anotacoes!N4977)</f>
        <v/>
      </c>
      <c r="P4977" t="str">
        <f>IF(anotacoes!M4977=0,"",UPPER(anotacoes!M4977))</f>
        <v/>
      </c>
      <c r="Q4977" t="str">
        <f t="shared" si="155"/>
        <v>INSERT INTO CONVERSAO_LUTA_ACAO (cd_conversao, id_luta, sequencia, momento_inicio, momento_fim, quem_faz, quem_sofre, acao_tipo, acao, tecnica, direcao, pontuacao) VALUES (1, 72, 15, TRIM(' 00:00:56,924'), TRIM(' 00:01:40,376'), 'MAMMADLI', 'ATTAF', 'DISPLACEMENT', '2-3 STEP HESITANT RIGHT', NULL, NULL, NULL)</v>
      </c>
      <c r="R4977" t="s">
        <v>10327</v>
      </c>
    </row>
    <row r="4978" spans="1:18" hidden="1" x14ac:dyDescent="0.25">
      <c r="A4978" s="7">
        <f>anotacoes!D4978</f>
        <v>40559</v>
      </c>
      <c r="B4978" t="str">
        <f>anotacoes!C4978</f>
        <v>WORLD MASTERS BAKU 2011</v>
      </c>
      <c r="C4978" t="str">
        <f>anotacoes!E4978</f>
        <v>MAMMADLI</v>
      </c>
      <c r="D4978" t="str">
        <f>anotacoes!F4978</f>
        <v>ATTAF</v>
      </c>
      <c r="E4978" t="s">
        <v>10325</v>
      </c>
      <c r="F4978">
        <f>anotacoes!A4978</f>
        <v>72</v>
      </c>
      <c r="G4978">
        <f>anotacoes!B4978</f>
        <v>16</v>
      </c>
      <c r="H4978" t="str">
        <f>anotacoes!K4978</f>
        <v xml:space="preserve"> 00:01:40,559</v>
      </c>
      <c r="I4978" t="str">
        <f>anotacoes!L4978</f>
        <v xml:space="preserve"> 00:01:49,025</v>
      </c>
      <c r="J4978" t="str">
        <f>IF(L4978="PAUSE",E4978,IF(anotacoes!G4982=conversao_anotacoes!C4978,conversao_anotacoes!C4978,conversao_anotacoes!D4978))</f>
        <v>MAMMADLI</v>
      </c>
      <c r="K4978" t="str">
        <f t="shared" si="154"/>
        <v>ATTAF</v>
      </c>
      <c r="L4978" t="str">
        <f>UPPER(anotacoes!H4978)</f>
        <v>DISPLACEMENT</v>
      </c>
      <c r="M4978" t="str">
        <f>IF(OR(L4978="ATTACK",L4978="FINTA"),"&lt;TECNICA&gt;",UPPER(anotacoes!I4978))</f>
        <v>TRY TO GRIP WITH CONTACT</v>
      </c>
      <c r="N4978" t="str">
        <f>IF(OR(L4978="ATTACK",L4978="FINTA"),UPPER(anotacoes!I4978),"")</f>
        <v/>
      </c>
      <c r="O4978" s="6" t="str">
        <f>IF(anotacoes!N4978=0,"",anotacoes!N4978)</f>
        <v/>
      </c>
      <c r="P4978" t="str">
        <f>IF(anotacoes!M4978=0,"",UPPER(anotacoes!M4978))</f>
        <v/>
      </c>
      <c r="Q4978" t="str">
        <f t="shared" si="155"/>
        <v>INSERT INTO CONVERSAO_LUTA_ACAO (cd_conversao, id_luta, sequencia, momento_inicio, momento_fim, quem_faz, quem_sofre, acao_tipo, acao, tecnica, direcao, pontuacao) VALUES (1, 72, 16, TRIM(' 00:01:40,559'), TRIM(' 00:01:49,025'), 'MAMMADLI', 'ATTAF', 'DISPLACEMENT', 'TRY TO GRIP WITH CONTACT', NULL, NULL, NULL)</v>
      </c>
      <c r="R4978" t="s">
        <v>10327</v>
      </c>
    </row>
    <row r="4979" spans="1:18" hidden="1" x14ac:dyDescent="0.25">
      <c r="A4979" s="7">
        <f>anotacoes!D4979</f>
        <v>40559</v>
      </c>
      <c r="B4979" t="str">
        <f>anotacoes!C4979</f>
        <v>WORLD MASTERS BAKU 2011</v>
      </c>
      <c r="C4979" t="str">
        <f>anotacoes!E4979</f>
        <v>MAMMADLI</v>
      </c>
      <c r="D4979" t="str">
        <f>anotacoes!F4979</f>
        <v>ATTAF</v>
      </c>
      <c r="E4979" t="s">
        <v>10325</v>
      </c>
      <c r="F4979">
        <f>anotacoes!A4979</f>
        <v>72</v>
      </c>
      <c r="G4979">
        <f>anotacoes!B4979</f>
        <v>17</v>
      </c>
      <c r="H4979" t="str">
        <f>anotacoes!K4979</f>
        <v xml:space="preserve"> 00:01:49,025</v>
      </c>
      <c r="I4979" t="str">
        <f>anotacoes!L4979</f>
        <v xml:space="preserve"> 00:01:53,029</v>
      </c>
      <c r="J4979" t="str">
        <f>IF(L4979="PAUSE",E4979,IF(anotacoes!G4983=conversao_anotacoes!C4979,conversao_anotacoes!C4979,conversao_anotacoes!D4979))</f>
        <v>MAMMADLI</v>
      </c>
      <c r="K4979" t="str">
        <f t="shared" si="154"/>
        <v>ATTAF</v>
      </c>
      <c r="L4979" t="str">
        <f>UPPER(anotacoes!H4979)</f>
        <v>GRIP TIME</v>
      </c>
      <c r="M4979" t="str">
        <f>IF(OR(L4979="ATTACK",L4979="FINTA"),"&lt;TECNICA&gt;",UPPER(anotacoes!I4979))</f>
        <v>LEFT COLLAR</v>
      </c>
      <c r="N4979" t="str">
        <f>IF(OR(L4979="ATTACK",L4979="FINTA"),UPPER(anotacoes!I4979),"")</f>
        <v/>
      </c>
      <c r="O4979" s="6" t="str">
        <f>IF(anotacoes!N4979=0,"",anotacoes!N4979)</f>
        <v/>
      </c>
      <c r="P4979" t="str">
        <f>IF(anotacoes!M4979=0,"",UPPER(anotacoes!M4979))</f>
        <v/>
      </c>
      <c r="Q4979" t="str">
        <f t="shared" si="155"/>
        <v>INSERT INTO CONVERSAO_LUTA_ACAO (cd_conversao, id_luta, sequencia, momento_inicio, momento_fim, quem_faz, quem_sofre, acao_tipo, acao, tecnica, direcao, pontuacao) VALUES (1, 72, 17, TRIM(' 00:01:49,025'), TRIM(' 00:01:53,029'), 'MAMMADLI', 'ATTAF', 'GRIP TIME', 'LEFT COLLAR', NULL, NULL, NULL)</v>
      </c>
      <c r="R4979" t="s">
        <v>10327</v>
      </c>
    </row>
    <row r="4980" spans="1:18" hidden="1" x14ac:dyDescent="0.25">
      <c r="A4980" s="7">
        <f>anotacoes!D4980</f>
        <v>40559</v>
      </c>
      <c r="B4980" t="str">
        <f>anotacoes!C4980</f>
        <v>WORLD MASTERS BAKU 2011</v>
      </c>
      <c r="C4980" t="str">
        <f>anotacoes!E4980</f>
        <v>MAMMADLI</v>
      </c>
      <c r="D4980" t="str">
        <f>anotacoes!F4980</f>
        <v>ATTAF</v>
      </c>
      <c r="E4980" t="s">
        <v>10325</v>
      </c>
      <c r="F4980">
        <f>anotacoes!A4980</f>
        <v>72</v>
      </c>
      <c r="G4980">
        <f>anotacoes!B4980</f>
        <v>18</v>
      </c>
      <c r="H4980" t="str">
        <f>anotacoes!K4980</f>
        <v xml:space="preserve"> 00:01:53,029</v>
      </c>
      <c r="I4980" t="str">
        <f>anotacoes!L4980</f>
        <v xml:space="preserve"> 00:01:57,356</v>
      </c>
      <c r="J4980" t="str">
        <f>IF(L4980="PAUSE",E4980,IF(anotacoes!G4984=conversao_anotacoes!C4980,conversao_anotacoes!C4980,conversao_anotacoes!D4980))</f>
        <v>MAMMADLI</v>
      </c>
      <c r="K4980" t="str">
        <f t="shared" si="154"/>
        <v>ATTAF</v>
      </c>
      <c r="L4980" t="str">
        <f>UPPER(anotacoes!H4980)</f>
        <v>DISPLACEMENT</v>
      </c>
      <c r="M4980" t="str">
        <f>IF(OR(L4980="ATTACK",L4980="FINTA"),"&lt;TECNICA&gt;",UPPER(anotacoes!I4980))</f>
        <v>TRY TO GRIP WITH CONTACT</v>
      </c>
      <c r="N4980" t="str">
        <f>IF(OR(L4980="ATTACK",L4980="FINTA"),UPPER(anotacoes!I4980),"")</f>
        <v/>
      </c>
      <c r="O4980" s="6" t="str">
        <f>IF(anotacoes!N4980=0,"",anotacoes!N4980)</f>
        <v/>
      </c>
      <c r="P4980" t="str">
        <f>IF(anotacoes!M4980=0,"",UPPER(anotacoes!M4980))</f>
        <v/>
      </c>
      <c r="Q4980" t="str">
        <f t="shared" si="155"/>
        <v>INSERT INTO CONVERSAO_LUTA_ACAO (cd_conversao, id_luta, sequencia, momento_inicio, momento_fim, quem_faz, quem_sofre, acao_tipo, acao, tecnica, direcao, pontuacao) VALUES (1, 72, 18, TRIM(' 00:01:53,029'), TRIM(' 00:01:57,356'), 'MAMMADLI', 'ATTAF', 'DISPLACEMENT', 'TRY TO GRIP WITH CONTACT', NULL, NULL, NULL)</v>
      </c>
      <c r="R4980" t="s">
        <v>10327</v>
      </c>
    </row>
    <row r="4981" spans="1:18" hidden="1" x14ac:dyDescent="0.25">
      <c r="A4981" s="7">
        <f>anotacoes!D4981</f>
        <v>40559</v>
      </c>
      <c r="B4981" t="str">
        <f>anotacoes!C4981</f>
        <v>WORLD MASTERS BAKU 2011</v>
      </c>
      <c r="C4981" t="str">
        <f>anotacoes!E4981</f>
        <v>MAMMADLI</v>
      </c>
      <c r="D4981" t="str">
        <f>anotacoes!F4981</f>
        <v>ATTAF</v>
      </c>
      <c r="E4981" t="s">
        <v>10325</v>
      </c>
      <c r="F4981">
        <f>anotacoes!A4981</f>
        <v>72</v>
      </c>
      <c r="G4981">
        <f>anotacoes!B4981</f>
        <v>19</v>
      </c>
      <c r="H4981" t="str">
        <f>anotacoes!K4981</f>
        <v xml:space="preserve"> 00:01:57,356</v>
      </c>
      <c r="I4981" t="str">
        <f>anotacoes!L4981</f>
        <v xml:space="preserve"> 00:01:59,449</v>
      </c>
      <c r="J4981" t="str">
        <f>IF(L4981="PAUSE",E4981,IF(anotacoes!G4985=conversao_anotacoes!C4981,conversao_anotacoes!C4981,conversao_anotacoes!D4981))</f>
        <v>MAMMADLI</v>
      </c>
      <c r="K4981" t="str">
        <f t="shared" si="154"/>
        <v>ATTAF</v>
      </c>
      <c r="L4981" t="str">
        <f>UPPER(anotacoes!H4981)</f>
        <v>GRIP TIME</v>
      </c>
      <c r="M4981" t="str">
        <f>IF(OR(L4981="ATTACK",L4981="FINTA"),"&lt;TECNICA&gt;",UPPER(anotacoes!I4981))</f>
        <v>RIGHT SLEEVE</v>
      </c>
      <c r="N4981" t="str">
        <f>IF(OR(L4981="ATTACK",L4981="FINTA"),UPPER(anotacoes!I4981),"")</f>
        <v/>
      </c>
      <c r="O4981" s="6" t="str">
        <f>IF(anotacoes!N4981=0,"",anotacoes!N4981)</f>
        <v/>
      </c>
      <c r="P4981" t="str">
        <f>IF(anotacoes!M4981=0,"",UPPER(anotacoes!M4981))</f>
        <v/>
      </c>
      <c r="Q4981" t="str">
        <f t="shared" si="155"/>
        <v>INSERT INTO CONVERSAO_LUTA_ACAO (cd_conversao, id_luta, sequencia, momento_inicio, momento_fim, quem_faz, quem_sofre, acao_tipo, acao, tecnica, direcao, pontuacao) VALUES (1, 72, 19, TRIM(' 00:01:57,356'), TRIM(' 00:01:59,449'), 'MAMMADLI', 'ATTAF', 'GRIP TIME', 'RIGHT SLEEVE', NULL, NULL, NULL)</v>
      </c>
      <c r="R4981" t="s">
        <v>10327</v>
      </c>
    </row>
    <row r="4982" spans="1:18" hidden="1" x14ac:dyDescent="0.25">
      <c r="A4982" s="7">
        <f>anotacoes!D4982</f>
        <v>40559</v>
      </c>
      <c r="B4982" t="str">
        <f>anotacoes!C4982</f>
        <v>WORLD MASTERS BAKU 2011</v>
      </c>
      <c r="C4982" t="str">
        <f>anotacoes!E4982</f>
        <v>MAMMADLI</v>
      </c>
      <c r="D4982" t="str">
        <f>anotacoes!F4982</f>
        <v>ATTAF</v>
      </c>
      <c r="E4982" t="s">
        <v>10325</v>
      </c>
      <c r="F4982">
        <f>anotacoes!A4982</f>
        <v>72</v>
      </c>
      <c r="G4982">
        <f>anotacoes!B4982</f>
        <v>20</v>
      </c>
      <c r="H4982" t="str">
        <f>anotacoes!K4982</f>
        <v xml:space="preserve"> 00:01:59,449</v>
      </c>
      <c r="I4982" t="str">
        <f>anotacoes!L4982</f>
        <v xml:space="preserve"> 00:02:03,398</v>
      </c>
      <c r="J4982" t="str">
        <f>IF(L4982="PAUSE",E4982,IF(anotacoes!G4986=conversao_anotacoes!C4982,conversao_anotacoes!C4982,conversao_anotacoes!D4982))</f>
        <v>MAMMADLI</v>
      </c>
      <c r="K4982" t="str">
        <f t="shared" si="154"/>
        <v>ATTAF</v>
      </c>
      <c r="L4982" t="str">
        <f>UPPER(anotacoes!H4982)</f>
        <v>DISPLACEMENT</v>
      </c>
      <c r="M4982" t="str">
        <f>IF(OR(L4982="ATTACK",L4982="FINTA"),"&lt;TECNICA&gt;",UPPER(anotacoes!I4982))</f>
        <v>2-3 STEP HESITANT RIGHT</v>
      </c>
      <c r="N4982" t="str">
        <f>IF(OR(L4982="ATTACK",L4982="FINTA"),UPPER(anotacoes!I4982),"")</f>
        <v/>
      </c>
      <c r="O4982" s="6" t="str">
        <f>IF(anotacoes!N4982=0,"",anotacoes!N4982)</f>
        <v/>
      </c>
      <c r="P4982" t="str">
        <f>IF(anotacoes!M4982=0,"",UPPER(anotacoes!M4982))</f>
        <v/>
      </c>
      <c r="Q4982" t="str">
        <f t="shared" si="155"/>
        <v>INSERT INTO CONVERSAO_LUTA_ACAO (cd_conversao, id_luta, sequencia, momento_inicio, momento_fim, quem_faz, quem_sofre, acao_tipo, acao, tecnica, direcao, pontuacao) VALUES (1, 72, 20, TRIM(' 00:01:59,449'), TRIM(' 00:02:03,398'), 'MAMMADLI', 'ATTAF', 'DISPLACEMENT', '2-3 STEP HESITANT RIGHT', NULL, NULL, NULL)</v>
      </c>
      <c r="R4982" t="s">
        <v>10327</v>
      </c>
    </row>
    <row r="4983" spans="1:18" hidden="1" x14ac:dyDescent="0.25">
      <c r="A4983" s="7">
        <f>anotacoes!D4983</f>
        <v>40559</v>
      </c>
      <c r="B4983" t="str">
        <f>anotacoes!C4983</f>
        <v>WORLD MASTERS BAKU 2011</v>
      </c>
      <c r="C4983" t="str">
        <f>anotacoes!E4983</f>
        <v>MAMMADLI</v>
      </c>
      <c r="D4983" t="str">
        <f>anotacoes!F4983</f>
        <v>ATTAF</v>
      </c>
      <c r="E4983" t="s">
        <v>10325</v>
      </c>
      <c r="F4983">
        <f>anotacoes!A4983</f>
        <v>72</v>
      </c>
      <c r="G4983">
        <f>anotacoes!B4983</f>
        <v>21</v>
      </c>
      <c r="H4983" t="str">
        <f>anotacoes!K4983</f>
        <v xml:space="preserve"> 00:02:03,567</v>
      </c>
      <c r="I4983" t="str">
        <f>anotacoes!L4983</f>
        <v xml:space="preserve"> 00:02:10,126</v>
      </c>
      <c r="J4983" t="str">
        <f>IF(L4983="PAUSE",E4983,IF(anotacoes!G4987=conversao_anotacoes!C4983,conversao_anotacoes!C4983,conversao_anotacoes!D4983))</f>
        <v>MAMMADLI</v>
      </c>
      <c r="K4983" t="str">
        <f t="shared" si="154"/>
        <v>ATTAF</v>
      </c>
      <c r="L4983" t="str">
        <f>UPPER(anotacoes!H4983)</f>
        <v>DISPLACEMENT</v>
      </c>
      <c r="M4983" t="str">
        <f>IF(OR(L4983="ATTACK",L4983="FINTA"),"&lt;TECNICA&gt;",UPPER(anotacoes!I4983))</f>
        <v>TRY TO GRIP WITH CONTACT</v>
      </c>
      <c r="N4983" t="str">
        <f>IF(OR(L4983="ATTACK",L4983="FINTA"),UPPER(anotacoes!I4983),"")</f>
        <v/>
      </c>
      <c r="O4983" s="6" t="str">
        <f>IF(anotacoes!N4983=0,"",anotacoes!N4983)</f>
        <v/>
      </c>
      <c r="P4983" t="str">
        <f>IF(anotacoes!M4983=0,"",UPPER(anotacoes!M4983))</f>
        <v/>
      </c>
      <c r="Q4983" t="str">
        <f t="shared" si="155"/>
        <v>INSERT INTO CONVERSAO_LUTA_ACAO (cd_conversao, id_luta, sequencia, momento_inicio, momento_fim, quem_faz, quem_sofre, acao_tipo, acao, tecnica, direcao, pontuacao) VALUES (1, 72, 21, TRIM(' 00:02:03,567'), TRIM(' 00:02:10,126'), 'MAMMADLI', 'ATTAF', 'DISPLACEMENT', 'TRY TO GRIP WITH CONTACT', NULL, NULL, NULL)</v>
      </c>
      <c r="R4983" t="s">
        <v>10327</v>
      </c>
    </row>
    <row r="4984" spans="1:18" hidden="1" x14ac:dyDescent="0.25">
      <c r="A4984" s="7">
        <f>anotacoes!D4984</f>
        <v>40559</v>
      </c>
      <c r="B4984" t="str">
        <f>anotacoes!C4984</f>
        <v>WORLD MASTERS BAKU 2011</v>
      </c>
      <c r="C4984" t="str">
        <f>anotacoes!E4984</f>
        <v>MAMMADLI</v>
      </c>
      <c r="D4984" t="str">
        <f>anotacoes!F4984</f>
        <v>ATTAF</v>
      </c>
      <c r="E4984" t="s">
        <v>10325</v>
      </c>
      <c r="F4984">
        <f>anotacoes!A4984</f>
        <v>72</v>
      </c>
      <c r="G4984">
        <f>anotacoes!B4984</f>
        <v>22</v>
      </c>
      <c r="H4984" t="str">
        <f>anotacoes!K4984</f>
        <v xml:space="preserve"> 00:02:10,126</v>
      </c>
      <c r="I4984" t="str">
        <f>anotacoes!L4984</f>
        <v xml:space="preserve"> 00:02:11,371</v>
      </c>
      <c r="J4984" t="str">
        <f>IF(L4984="PAUSE",E4984,IF(anotacoes!G4988=conversao_anotacoes!C4984,conversao_anotacoes!C4984,conversao_anotacoes!D4984))</f>
        <v>MAMMADLI</v>
      </c>
      <c r="K4984" t="str">
        <f t="shared" si="154"/>
        <v>ATTAF</v>
      </c>
      <c r="L4984" t="str">
        <f>UPPER(anotacoes!H4984)</f>
        <v>GRIP TIME</v>
      </c>
      <c r="M4984" t="str">
        <f>IF(OR(L4984="ATTACK",L4984="FINTA"),"&lt;TECNICA&gt;",UPPER(anotacoes!I4984))</f>
        <v>LEFT COLLAR</v>
      </c>
      <c r="N4984" t="str">
        <f>IF(OR(L4984="ATTACK",L4984="FINTA"),UPPER(anotacoes!I4984),"")</f>
        <v/>
      </c>
      <c r="O4984" s="6" t="str">
        <f>IF(anotacoes!N4984=0,"",anotacoes!N4984)</f>
        <v/>
      </c>
      <c r="P4984" t="str">
        <f>IF(anotacoes!M4984=0,"",UPPER(anotacoes!M4984))</f>
        <v/>
      </c>
      <c r="Q4984" t="str">
        <f t="shared" si="155"/>
        <v>INSERT INTO CONVERSAO_LUTA_ACAO (cd_conversao, id_luta, sequencia, momento_inicio, momento_fim, quem_faz, quem_sofre, acao_tipo, acao, tecnica, direcao, pontuacao) VALUES (1, 72, 22, TRIM(' 00:02:10,126'), TRIM(' 00:02:11,371'), 'MAMMADLI', 'ATTAF', 'GRIP TIME', 'LEFT COLLAR', NULL, NULL, NULL)</v>
      </c>
      <c r="R4984" t="s">
        <v>10327</v>
      </c>
    </row>
    <row r="4985" spans="1:18" hidden="1" x14ac:dyDescent="0.25">
      <c r="A4985" s="7">
        <f>anotacoes!D4985</f>
        <v>40559</v>
      </c>
      <c r="B4985" t="str">
        <f>anotacoes!C4985</f>
        <v>WORLD MASTERS BAKU 2011</v>
      </c>
      <c r="C4985" t="str">
        <f>anotacoes!E4985</f>
        <v>MAMMADLI</v>
      </c>
      <c r="D4985" t="str">
        <f>anotacoes!F4985</f>
        <v>ATTAF</v>
      </c>
      <c r="E4985" t="s">
        <v>10325</v>
      </c>
      <c r="F4985">
        <f>anotacoes!A4985</f>
        <v>72</v>
      </c>
      <c r="G4985">
        <f>anotacoes!B4985</f>
        <v>23</v>
      </c>
      <c r="H4985" t="str">
        <f>anotacoes!K4985</f>
        <v xml:space="preserve"> 00:02:11,371</v>
      </c>
      <c r="I4985" t="str">
        <f>anotacoes!L4985</f>
        <v xml:space="preserve"> 00:02:11,371</v>
      </c>
      <c r="J4985" t="str">
        <f>IF(L4985="PAUSE",E4985,IF(anotacoes!G4989=conversao_anotacoes!C4985,conversao_anotacoes!C4985,conversao_anotacoes!D4985))</f>
        <v>MAMMADLI</v>
      </c>
      <c r="K4985" t="str">
        <f t="shared" si="154"/>
        <v>ATTAF</v>
      </c>
      <c r="L4985" t="str">
        <f>UPPER(anotacoes!H4985)</f>
        <v>FINTA</v>
      </c>
      <c r="M4985" t="str">
        <f>IF(OR(L4985="ATTACK",L4985="FINTA"),"&lt;TECNICA&gt;",UPPER(anotacoes!I4985))</f>
        <v>&lt;TECNICA&gt;</v>
      </c>
      <c r="N4985" t="str">
        <f>IF(OR(L4985="ATTACK",L4985="FINTA"),UPPER(anotacoes!I4985),"")</f>
        <v>OUCHI GARI RIGHT</v>
      </c>
      <c r="O4985" s="6" t="str">
        <f>IF(anotacoes!N4985=0,"",anotacoes!N4985)</f>
        <v/>
      </c>
      <c r="P4985" t="str">
        <f>IF(anotacoes!M4985=0,"",UPPER(anotacoes!M4985))</f>
        <v/>
      </c>
      <c r="Q4985" t="str">
        <f t="shared" si="155"/>
        <v>INSERT INTO CONVERSAO_LUTA_ACAO (cd_conversao, id_luta, sequencia, momento_inicio, momento_fim, quem_faz, quem_sofre, acao_tipo, acao, tecnica, direcao, pontuacao) VALUES (1, 72, 23, TRIM(' 00:02:11,371'), TRIM(' 00:02:11,371'), 'MAMMADLI', 'ATTAF', 'FINTA', '&lt;TECNICA&gt;', 'OUCHI GARI RIGHT', NULL, NULL)</v>
      </c>
      <c r="R4985" t="s">
        <v>10327</v>
      </c>
    </row>
    <row r="4986" spans="1:18" hidden="1" x14ac:dyDescent="0.25">
      <c r="A4986" s="7">
        <f>anotacoes!D4986</f>
        <v>40559</v>
      </c>
      <c r="B4986" t="str">
        <f>anotacoes!C4986</f>
        <v>WORLD MASTERS BAKU 2011</v>
      </c>
      <c r="C4986" t="str">
        <f>anotacoes!E4986</f>
        <v>MAMMADLI</v>
      </c>
      <c r="D4986" t="str">
        <f>anotacoes!F4986</f>
        <v>ATTAF</v>
      </c>
      <c r="E4986" t="s">
        <v>10325</v>
      </c>
      <c r="F4986">
        <f>anotacoes!A4986</f>
        <v>72</v>
      </c>
      <c r="G4986">
        <f>anotacoes!B4986</f>
        <v>24</v>
      </c>
      <c r="H4986" t="str">
        <f>anotacoes!K4986</f>
        <v xml:space="preserve"> 00:02:11,371</v>
      </c>
      <c r="I4986" t="str">
        <f>anotacoes!L4986</f>
        <v xml:space="preserve"> 00:02:18,930</v>
      </c>
      <c r="J4986" t="str">
        <f>IF(L4986="PAUSE",E4986,IF(anotacoes!G4990=conversao_anotacoes!C4986,conversao_anotacoes!C4986,conversao_anotacoes!D4986))</f>
        <v>MAMMADLI</v>
      </c>
      <c r="K4986" t="str">
        <f t="shared" si="154"/>
        <v>ATTAF</v>
      </c>
      <c r="L4986" t="str">
        <f>UPPER(anotacoes!H4986)</f>
        <v>DISPLACEMENT</v>
      </c>
      <c r="M4986" t="str">
        <f>IF(OR(L4986="ATTACK",L4986="FINTA"),"&lt;TECNICA&gt;",UPPER(anotacoes!I4986))</f>
        <v>TRY TO GRIP WITH CONTACT</v>
      </c>
      <c r="N4986" t="str">
        <f>IF(OR(L4986="ATTACK",L4986="FINTA"),UPPER(anotacoes!I4986),"")</f>
        <v/>
      </c>
      <c r="O4986" s="6" t="str">
        <f>IF(anotacoes!N4986=0,"",anotacoes!N4986)</f>
        <v/>
      </c>
      <c r="P4986" t="str">
        <f>IF(anotacoes!M4986=0,"",UPPER(anotacoes!M4986))</f>
        <v/>
      </c>
      <c r="Q4986" t="str">
        <f t="shared" si="155"/>
        <v>INSERT INTO CONVERSAO_LUTA_ACAO (cd_conversao, id_luta, sequencia, momento_inicio, momento_fim, quem_faz, quem_sofre, acao_tipo, acao, tecnica, direcao, pontuacao) VALUES (1, 72, 24, TRIM(' 00:02:11,371'), TRIM(' 00:02:18,930'), 'MAMMADLI', 'ATTAF', 'DISPLACEMENT', 'TRY TO GRIP WITH CONTACT', NULL, NULL, NULL)</v>
      </c>
      <c r="R4986" t="s">
        <v>10327</v>
      </c>
    </row>
    <row r="4987" spans="1:18" hidden="1" x14ac:dyDescent="0.25">
      <c r="A4987" s="7">
        <f>anotacoes!D4987</f>
        <v>40559</v>
      </c>
      <c r="B4987" t="str">
        <f>anotacoes!C4987</f>
        <v>WORLD MASTERS BAKU 2011</v>
      </c>
      <c r="C4987" t="str">
        <f>anotacoes!E4987</f>
        <v>MAMMADLI</v>
      </c>
      <c r="D4987" t="str">
        <f>anotacoes!F4987</f>
        <v>ATTAF</v>
      </c>
      <c r="E4987" t="s">
        <v>10325</v>
      </c>
      <c r="F4987">
        <f>anotacoes!A4987</f>
        <v>72</v>
      </c>
      <c r="G4987">
        <f>anotacoes!B4987</f>
        <v>25</v>
      </c>
      <c r="H4987" t="str">
        <f>anotacoes!K4987</f>
        <v xml:space="preserve"> 00:02:19,206</v>
      </c>
      <c r="I4987" t="str">
        <f>anotacoes!L4987</f>
        <v xml:space="preserve"> 00:02:23,454</v>
      </c>
      <c r="J4987" t="str">
        <f>IF(L4987="PAUSE",E4987,IF(anotacoes!G4991=conversao_anotacoes!C4987,conversao_anotacoes!C4987,conversao_anotacoes!D4987))</f>
        <v>MAMMADLI</v>
      </c>
      <c r="K4987" t="str">
        <f t="shared" si="154"/>
        <v>ATTAF</v>
      </c>
      <c r="L4987" t="str">
        <f>UPPER(anotacoes!H4987)</f>
        <v>GRIP TIME</v>
      </c>
      <c r="M4987" t="str">
        <f>IF(OR(L4987="ATTACK",L4987="FINTA"),"&lt;TECNICA&gt;",UPPER(anotacoes!I4987))</f>
        <v>RIGHT SLEEVE LEFT SLEEVE</v>
      </c>
      <c r="N4987" t="str">
        <f>IF(OR(L4987="ATTACK",L4987="FINTA"),UPPER(anotacoes!I4987),"")</f>
        <v/>
      </c>
      <c r="O4987" s="6" t="str">
        <f>IF(anotacoes!N4987=0,"",anotacoes!N4987)</f>
        <v/>
      </c>
      <c r="P4987" t="str">
        <f>IF(anotacoes!M4987=0,"",UPPER(anotacoes!M4987))</f>
        <v/>
      </c>
      <c r="Q4987" t="str">
        <f t="shared" si="155"/>
        <v>INSERT INTO CONVERSAO_LUTA_ACAO (cd_conversao, id_luta, sequencia, momento_inicio, momento_fim, quem_faz, quem_sofre, acao_tipo, acao, tecnica, direcao, pontuacao) VALUES (1, 72, 25, TRIM(' 00:02:19,206'), TRIM(' 00:02:23,454'), 'MAMMADLI', 'ATTAF', 'GRIP TIME', 'RIGHT SLEEVE LEFT SLEEVE', NULL, NULL, NULL)</v>
      </c>
      <c r="R4987" t="s">
        <v>10327</v>
      </c>
    </row>
    <row r="4988" spans="1:18" hidden="1" x14ac:dyDescent="0.25">
      <c r="A4988" s="7">
        <f>anotacoes!D4988</f>
        <v>40559</v>
      </c>
      <c r="B4988" t="str">
        <f>anotacoes!C4988</f>
        <v>WORLD MASTERS BAKU 2011</v>
      </c>
      <c r="C4988" t="str">
        <f>anotacoes!E4988</f>
        <v>MAMMADLI</v>
      </c>
      <c r="D4988" t="str">
        <f>anotacoes!F4988</f>
        <v>ATTAF</v>
      </c>
      <c r="E4988" t="s">
        <v>10325</v>
      </c>
      <c r="F4988">
        <f>anotacoes!A4988</f>
        <v>72</v>
      </c>
      <c r="G4988">
        <f>anotacoes!B4988</f>
        <v>26</v>
      </c>
      <c r="H4988" t="str">
        <f>anotacoes!K4988</f>
        <v xml:space="preserve"> 00:02:23,454</v>
      </c>
      <c r="I4988" t="str">
        <f>anotacoes!L4988</f>
        <v xml:space="preserve"> 00:02:24,517</v>
      </c>
      <c r="J4988" t="str">
        <f>IF(L4988="PAUSE",E4988,IF(anotacoes!G4992=conversao_anotacoes!C4988,conversao_anotacoes!C4988,conversao_anotacoes!D4988))</f>
        <v>MAMMADLI</v>
      </c>
      <c r="K4988" t="str">
        <f t="shared" si="154"/>
        <v>ATTAF</v>
      </c>
      <c r="L4988" t="str">
        <f>UPPER(anotacoes!H4988)</f>
        <v>ATTACK</v>
      </c>
      <c r="M4988" t="str">
        <f>IF(OR(L4988="ATTACK",L4988="FINTA"),"&lt;TECNICA&gt;",UPPER(anotacoes!I4988))</f>
        <v>&lt;TECNICA&gt;</v>
      </c>
      <c r="N4988" t="str">
        <f>IF(OR(L4988="ATTACK",L4988="FINTA"),UPPER(anotacoes!I4988),"")</f>
        <v>KATA OTOSHI KUZURE</v>
      </c>
      <c r="O4988" s="6">
        <f>IF(anotacoes!N4988=0,"",anotacoes!N4988)</f>
        <v>4</v>
      </c>
      <c r="P4988" t="str">
        <f>IF(anotacoes!M4988=0,"",UPPER(anotacoes!M4988))</f>
        <v/>
      </c>
      <c r="Q4988" t="str">
        <f t="shared" si="155"/>
        <v>INSERT INTO CONVERSAO_LUTA_ACAO (cd_conversao, id_luta, sequencia, momento_inicio, momento_fim, quem_faz, quem_sofre, acao_tipo, acao, tecnica, direcao, pontuacao) VALUES (1, 72, 26, TRIM(' 00:02:23,454'), TRIM(' 00:02:24,517'), 'MAMMADLI', 'ATTAF', 'ATTACK', '&lt;TECNICA&gt;', 'KATA OTOSHI KUZURE', 4, NULL)</v>
      </c>
      <c r="R4988" t="s">
        <v>10327</v>
      </c>
    </row>
    <row r="4989" spans="1:18" hidden="1" x14ac:dyDescent="0.25">
      <c r="A4989" s="7">
        <f>anotacoes!D4989</f>
        <v>40559</v>
      </c>
      <c r="B4989" t="str">
        <f>anotacoes!C4989</f>
        <v>WORLD MASTERS BAKU 2011</v>
      </c>
      <c r="C4989" t="str">
        <f>anotacoes!E4989</f>
        <v>MAMMADLI</v>
      </c>
      <c r="D4989" t="str">
        <f>anotacoes!F4989</f>
        <v>ATTAF</v>
      </c>
      <c r="E4989" t="s">
        <v>10325</v>
      </c>
      <c r="F4989">
        <f>anotacoes!A4989</f>
        <v>72</v>
      </c>
      <c r="G4989">
        <f>anotacoes!B4989</f>
        <v>27</v>
      </c>
      <c r="H4989" t="str">
        <f>anotacoes!K4989</f>
        <v xml:space="preserve"> 00:02:24,704</v>
      </c>
      <c r="I4989" t="str">
        <f>anotacoes!L4989</f>
        <v xml:space="preserve"> 00:03:31,817</v>
      </c>
      <c r="J4989" t="str">
        <f>IF(L4989="PAUSE",E4989,IF(anotacoes!G4993=conversao_anotacoes!C4989,conversao_anotacoes!C4989,conversao_anotacoes!D4989))</f>
        <v>MAMMADLI</v>
      </c>
      <c r="K4989" t="str">
        <f t="shared" si="154"/>
        <v>ATTAF</v>
      </c>
      <c r="L4989" t="str">
        <f>UPPER(anotacoes!H4989)</f>
        <v>GROUNDWORK COMBAT</v>
      </c>
      <c r="M4989" t="str">
        <f>IF(OR(L4989="ATTACK",L4989="FINTA"),"&lt;TECNICA&gt;",UPPER(anotacoes!I4989))</f>
        <v>DEFENSIVE POSITION</v>
      </c>
      <c r="N4989" t="str">
        <f>IF(OR(L4989="ATTACK",L4989="FINTA"),UPPER(anotacoes!I4989),"")</f>
        <v/>
      </c>
      <c r="O4989" s="6" t="str">
        <f>IF(anotacoes!N4989=0,"",anotacoes!N4989)</f>
        <v/>
      </c>
      <c r="P4989" t="str">
        <f>IF(anotacoes!M4989=0,"",UPPER(anotacoes!M4989))</f>
        <v/>
      </c>
      <c r="Q4989" t="str">
        <f t="shared" si="155"/>
        <v>INSERT INTO CONVERSAO_LUTA_ACAO (cd_conversao, id_luta, sequencia, momento_inicio, momento_fim, quem_faz, quem_sofre, acao_tipo, acao, tecnica, direcao, pontuacao) VALUES (1, 72, 27, TRIM(' 00:02:24,704'), TRIM(' 00:03:31,817'), 'MAMMADLI', 'ATTAF', 'GROUNDWORK COMBAT', 'DEFENSIVE POSITION', NULL, NULL, NULL)</v>
      </c>
      <c r="R4989" t="s">
        <v>10327</v>
      </c>
    </row>
    <row r="4990" spans="1:18" hidden="1" x14ac:dyDescent="0.25">
      <c r="A4990" s="7">
        <f>anotacoes!D4990</f>
        <v>40559</v>
      </c>
      <c r="B4990" t="str">
        <f>anotacoes!C4990</f>
        <v>WORLD MASTERS BAKU 2011</v>
      </c>
      <c r="C4990" t="str">
        <f>anotacoes!E4990</f>
        <v>MAMMADLI</v>
      </c>
      <c r="D4990" t="str">
        <f>anotacoes!F4990</f>
        <v>ATTAF</v>
      </c>
      <c r="E4990" t="s">
        <v>10325</v>
      </c>
      <c r="F4990">
        <f>anotacoes!A4990</f>
        <v>72</v>
      </c>
      <c r="G4990">
        <f>anotacoes!B4990</f>
        <v>28</v>
      </c>
      <c r="H4990" t="str">
        <f>anotacoes!K4990</f>
        <v xml:space="preserve"> 00:03:31,994</v>
      </c>
      <c r="I4990" t="str">
        <f>anotacoes!L4990</f>
        <v xml:space="preserve"> 00:03:37,557</v>
      </c>
      <c r="J4990" t="str">
        <f>IF(L4990="PAUSE",E4990,IF(anotacoes!G4994=conversao_anotacoes!C4990,conversao_anotacoes!C4990,conversao_anotacoes!D4990))</f>
        <v>&lt;ARBITRO_DESCONHECIDO&gt;</v>
      </c>
      <c r="K4990" t="str">
        <f t="shared" si="154"/>
        <v/>
      </c>
      <c r="L4990" t="str">
        <f>UPPER(anotacoes!H4990)</f>
        <v>PAUSE</v>
      </c>
      <c r="M4990" t="str">
        <f>IF(OR(L4990="ATTACK",L4990="FINTA"),"&lt;TECNICA&gt;",UPPER(anotacoes!I4990))</f>
        <v>&lt;NAO_CLASSIFICADO&gt;</v>
      </c>
      <c r="N4990" t="str">
        <f>IF(OR(L4990="ATTACK",L4990="FINTA"),UPPER(anotacoes!I4990),"")</f>
        <v/>
      </c>
      <c r="O4990" s="6" t="str">
        <f>IF(anotacoes!N4990=0,"",anotacoes!N4990)</f>
        <v/>
      </c>
      <c r="P4990" t="str">
        <f>IF(anotacoes!M4990=0,"",UPPER(anotacoes!M4990))</f>
        <v/>
      </c>
      <c r="Q4990" t="str">
        <f t="shared" si="155"/>
        <v>INSERT INTO CONVERSAO_LUTA_ACAO (cd_conversao, id_luta, sequencia, momento_inicio, momento_fim, quem_faz, quem_sofre, acao_tipo, acao, tecnica, direcao, pontuacao) VALUES (1, 72, 28, TRIM(' 00:03:31,994'), TRIM(' 00:03:37,557'), '&lt;ARBITRO_DESCONHECIDO&gt;', '', 'PAUSE', '&lt;NAO_CLASSIFICADO&gt;', NULL, NULL, NULL)</v>
      </c>
      <c r="R4990" t="s">
        <v>10327</v>
      </c>
    </row>
    <row r="4991" spans="1:18" hidden="1" x14ac:dyDescent="0.25">
      <c r="A4991" s="7">
        <f>anotacoes!D4991</f>
        <v>40559</v>
      </c>
      <c r="B4991" t="str">
        <f>anotacoes!C4991</f>
        <v>WORLD MASTERS BAKU 2011</v>
      </c>
      <c r="C4991" t="str">
        <f>anotacoes!E4991</f>
        <v>MAMMADLI</v>
      </c>
      <c r="D4991" t="str">
        <f>anotacoes!F4991</f>
        <v>ATTAF</v>
      </c>
      <c r="E4991" t="s">
        <v>10325</v>
      </c>
      <c r="F4991">
        <f>anotacoes!A4991</f>
        <v>72</v>
      </c>
      <c r="G4991">
        <f>anotacoes!B4991</f>
        <v>29</v>
      </c>
      <c r="H4991" t="str">
        <f>anotacoes!K4991</f>
        <v xml:space="preserve"> 00:03:37,732</v>
      </c>
      <c r="I4991" t="str">
        <f>anotacoes!L4991</f>
        <v xml:space="preserve"> 00:03:52,354</v>
      </c>
      <c r="J4991" t="str">
        <f>IF(L4991="PAUSE",E4991,IF(anotacoes!G4995=conversao_anotacoes!C4991,conversao_anotacoes!C4991,conversao_anotacoes!D4991))</f>
        <v>MAMMADLI</v>
      </c>
      <c r="K4991" t="str">
        <f t="shared" si="154"/>
        <v>ATTAF</v>
      </c>
      <c r="L4991" t="str">
        <f>UPPER(anotacoes!H4991)</f>
        <v>DISPLACEMENT</v>
      </c>
      <c r="M4991" t="str">
        <f>IF(OR(L4991="ATTACK",L4991="FINTA"),"&lt;TECNICA&gt;",UPPER(anotacoes!I4991))</f>
        <v>2-3 STEP HESITANT RIGHT</v>
      </c>
      <c r="N4991" t="str">
        <f>IF(OR(L4991="ATTACK",L4991="FINTA"),UPPER(anotacoes!I4991),"")</f>
        <v/>
      </c>
      <c r="O4991" s="6" t="str">
        <f>IF(anotacoes!N4991=0,"",anotacoes!N4991)</f>
        <v/>
      </c>
      <c r="P4991" t="str">
        <f>IF(anotacoes!M4991=0,"",UPPER(anotacoes!M4991))</f>
        <v/>
      </c>
      <c r="Q4991" t="str">
        <f t="shared" si="155"/>
        <v>INSERT INTO CONVERSAO_LUTA_ACAO (cd_conversao, id_luta, sequencia, momento_inicio, momento_fim, quem_faz, quem_sofre, acao_tipo, acao, tecnica, direcao, pontuacao) VALUES (1, 72, 29, TRIM(' 00:03:37,732'), TRIM(' 00:03:52,354'), 'MAMMADLI', 'ATTAF', 'DISPLACEMENT', '2-3 STEP HESITANT RIGHT', NULL, NULL, NULL)</v>
      </c>
      <c r="R4991" t="s">
        <v>10327</v>
      </c>
    </row>
    <row r="4992" spans="1:18" hidden="1" x14ac:dyDescent="0.25">
      <c r="A4992" s="7">
        <f>anotacoes!D4992</f>
        <v>40559</v>
      </c>
      <c r="B4992" t="str">
        <f>anotacoes!C4992</f>
        <v>WORLD MASTERS BAKU 2011</v>
      </c>
      <c r="C4992" t="str">
        <f>anotacoes!E4992</f>
        <v>MAMMADLI</v>
      </c>
      <c r="D4992" t="str">
        <f>anotacoes!F4992</f>
        <v>ATTAF</v>
      </c>
      <c r="E4992" t="s">
        <v>10325</v>
      </c>
      <c r="F4992">
        <f>anotacoes!A4992</f>
        <v>72</v>
      </c>
      <c r="G4992">
        <f>anotacoes!B4992</f>
        <v>30</v>
      </c>
      <c r="H4992" t="str">
        <f>anotacoes!K4992</f>
        <v xml:space="preserve"> 00:03:52,354</v>
      </c>
      <c r="I4992" t="str">
        <f>anotacoes!L4992</f>
        <v xml:space="preserve"> 00:03:53,772</v>
      </c>
      <c r="J4992" t="str">
        <f>IF(L4992="PAUSE",E4992,IF(anotacoes!G4996=conversao_anotacoes!C4992,conversao_anotacoes!C4992,conversao_anotacoes!D4992))</f>
        <v>MAMMADLI</v>
      </c>
      <c r="K4992" t="str">
        <f t="shared" si="154"/>
        <v>ATTAF</v>
      </c>
      <c r="L4992" t="str">
        <f>UPPER(anotacoes!H4992)</f>
        <v>GRIP TIME</v>
      </c>
      <c r="M4992" t="str">
        <f>IF(OR(L4992="ATTACK",L4992="FINTA"),"&lt;TECNICA&gt;",UPPER(anotacoes!I4992))</f>
        <v>LEFT COLLAR RIGHT SLEEVE</v>
      </c>
      <c r="N4992" t="str">
        <f>IF(OR(L4992="ATTACK",L4992="FINTA"),UPPER(anotacoes!I4992),"")</f>
        <v/>
      </c>
      <c r="O4992" s="6" t="str">
        <f>IF(anotacoes!N4992=0,"",anotacoes!N4992)</f>
        <v/>
      </c>
      <c r="P4992" t="str">
        <f>IF(anotacoes!M4992=0,"",UPPER(anotacoes!M4992))</f>
        <v/>
      </c>
      <c r="Q4992" t="str">
        <f t="shared" si="155"/>
        <v>INSERT INTO CONVERSAO_LUTA_ACAO (cd_conversao, id_luta, sequencia, momento_inicio, momento_fim, quem_faz, quem_sofre, acao_tipo, acao, tecnica, direcao, pontuacao) VALUES (1, 72, 30, TRIM(' 00:03:52,354'), TRIM(' 00:03:53,772'), 'MAMMADLI', 'ATTAF', 'GRIP TIME', 'LEFT COLLAR RIGHT SLEEVE', NULL, NULL, NULL)</v>
      </c>
      <c r="R4992" t="s">
        <v>10327</v>
      </c>
    </row>
    <row r="4993" spans="1:18" hidden="1" x14ac:dyDescent="0.25">
      <c r="A4993" s="7">
        <f>anotacoes!D4993</f>
        <v>40559</v>
      </c>
      <c r="B4993" t="str">
        <f>anotacoes!C4993</f>
        <v>WORLD MASTERS BAKU 2011</v>
      </c>
      <c r="C4993" t="str">
        <f>anotacoes!E4993</f>
        <v>MAMMADLI</v>
      </c>
      <c r="D4993" t="str">
        <f>anotacoes!F4993</f>
        <v>ATTAF</v>
      </c>
      <c r="E4993" t="s">
        <v>10325</v>
      </c>
      <c r="F4993">
        <f>anotacoes!A4993</f>
        <v>72</v>
      </c>
      <c r="G4993">
        <f>anotacoes!B4993</f>
        <v>31</v>
      </c>
      <c r="H4993" t="str">
        <f>anotacoes!K4993</f>
        <v xml:space="preserve"> 00:03:53,772</v>
      </c>
      <c r="I4993" t="str">
        <f>anotacoes!L4993</f>
        <v xml:space="preserve"> 00:03:55,004</v>
      </c>
      <c r="J4993" t="str">
        <f>IF(L4993="PAUSE",E4993,IF(anotacoes!G4997=conversao_anotacoes!C4993,conversao_anotacoes!C4993,conversao_anotacoes!D4993))</f>
        <v>MAMMADLI</v>
      </c>
      <c r="K4993" t="str">
        <f t="shared" si="154"/>
        <v>ATTAF</v>
      </c>
      <c r="L4993" t="str">
        <f>UPPER(anotacoes!H4993)</f>
        <v>ATTACK</v>
      </c>
      <c r="M4993" t="str">
        <f>IF(OR(L4993="ATTACK",L4993="FINTA"),"&lt;TECNICA&gt;",UPPER(anotacoes!I4993))</f>
        <v>&lt;TECNICA&gt;</v>
      </c>
      <c r="N4993" t="str">
        <f>IF(OR(L4993="ATTACK",L4993="FINTA"),UPPER(anotacoes!I4993),"")</f>
        <v>KATA OTOSHI KUZURE</v>
      </c>
      <c r="O4993" s="6">
        <f>IF(anotacoes!N4993=0,"",anotacoes!N4993)</f>
        <v>4</v>
      </c>
      <c r="P4993" t="str">
        <f>IF(anotacoes!M4993=0,"",UPPER(anotacoes!M4993))</f>
        <v/>
      </c>
      <c r="Q4993" t="str">
        <f t="shared" si="155"/>
        <v>INSERT INTO CONVERSAO_LUTA_ACAO (cd_conversao, id_luta, sequencia, momento_inicio, momento_fim, quem_faz, quem_sofre, acao_tipo, acao, tecnica, direcao, pontuacao) VALUES (1, 72, 31, TRIM(' 00:03:53,772'), TRIM(' 00:03:55,004'), 'MAMMADLI', 'ATTAF', 'ATTACK', '&lt;TECNICA&gt;', 'KATA OTOSHI KUZURE', 4, NULL)</v>
      </c>
      <c r="R4993" t="s">
        <v>10327</v>
      </c>
    </row>
    <row r="4994" spans="1:18" hidden="1" x14ac:dyDescent="0.25">
      <c r="A4994" s="7">
        <f>anotacoes!D4994</f>
        <v>40559</v>
      </c>
      <c r="B4994" t="str">
        <f>anotacoes!C4994</f>
        <v>WORLD MASTERS BAKU 2011</v>
      </c>
      <c r="C4994" t="str">
        <f>anotacoes!E4994</f>
        <v>MAMMADLI</v>
      </c>
      <c r="D4994" t="str">
        <f>anotacoes!F4994</f>
        <v>ATTAF</v>
      </c>
      <c r="E4994" t="s">
        <v>10325</v>
      </c>
      <c r="F4994">
        <f>anotacoes!A4994</f>
        <v>72</v>
      </c>
      <c r="G4994">
        <f>anotacoes!B4994</f>
        <v>32</v>
      </c>
      <c r="H4994" t="str">
        <f>anotacoes!K4994</f>
        <v xml:space="preserve"> 00:03:55,173</v>
      </c>
      <c r="I4994" t="str">
        <f>anotacoes!L4994</f>
        <v xml:space="preserve"> 00:03:57,999</v>
      </c>
      <c r="J4994" t="str">
        <f>IF(L4994="PAUSE",E4994,IF(anotacoes!G4998=conversao_anotacoes!C4994,conversao_anotacoes!C4994,conversao_anotacoes!D4994))</f>
        <v>MAMMADLI</v>
      </c>
      <c r="K4994" t="str">
        <f t="shared" si="154"/>
        <v>ATTAF</v>
      </c>
      <c r="L4994" t="str">
        <f>UPPER(anotacoes!H4994)</f>
        <v>TRANSITION</v>
      </c>
      <c r="M4994" t="str">
        <f>IF(OR(L4994="ATTACK",L4994="FINTA"),"&lt;TECNICA&gt;",UPPER(anotacoes!I4994))</f>
        <v>WITHOUT ATTACK</v>
      </c>
      <c r="N4994" t="str">
        <f>IF(OR(L4994="ATTACK",L4994="FINTA"),UPPER(anotacoes!I4994),"")</f>
        <v/>
      </c>
      <c r="O4994" s="6" t="str">
        <f>IF(anotacoes!N4994=0,"",anotacoes!N4994)</f>
        <v/>
      </c>
      <c r="P4994" t="str">
        <f>IF(anotacoes!M4994=0,"",UPPER(anotacoes!M4994))</f>
        <v/>
      </c>
      <c r="Q4994" t="str">
        <f t="shared" si="155"/>
        <v>INSERT INTO CONVERSAO_LUTA_ACAO (cd_conversao, id_luta, sequencia, momento_inicio, momento_fim, quem_faz, quem_sofre, acao_tipo, acao, tecnica, direcao, pontuacao) VALUES (1, 72, 32, TRIM(' 00:03:55,173'), TRIM(' 00:03:57,999'), 'MAMMADLI', 'ATTAF', 'TRANSITION', 'WITHOUT ATTACK', NULL, NULL, NULL)</v>
      </c>
      <c r="R4994" t="s">
        <v>10327</v>
      </c>
    </row>
    <row r="4995" spans="1:18" hidden="1" x14ac:dyDescent="0.25">
      <c r="A4995" s="7">
        <f>anotacoes!D4995</f>
        <v>40559</v>
      </c>
      <c r="B4995" t="str">
        <f>anotacoes!C4995</f>
        <v>WORLD MASTERS BAKU 2011</v>
      </c>
      <c r="C4995" t="str">
        <f>anotacoes!E4995</f>
        <v>MAMMADLI</v>
      </c>
      <c r="D4995" t="str">
        <f>anotacoes!F4995</f>
        <v>ATTAF</v>
      </c>
      <c r="E4995" t="s">
        <v>10325</v>
      </c>
      <c r="F4995">
        <f>anotacoes!A4995</f>
        <v>72</v>
      </c>
      <c r="G4995">
        <f>anotacoes!B4995</f>
        <v>33</v>
      </c>
      <c r="H4995" t="str">
        <f>anotacoes!K4995</f>
        <v xml:space="preserve"> 00:03:58,190</v>
      </c>
      <c r="I4995" t="str">
        <f>anotacoes!L4995</f>
        <v xml:space="preserve"> 00:04:01,679</v>
      </c>
      <c r="J4995" t="str">
        <f>IF(L4995="PAUSE",E4995,IF(anotacoes!G4999=conversao_anotacoes!C4995,conversao_anotacoes!C4995,conversao_anotacoes!D4995))</f>
        <v>&lt;ARBITRO_DESCONHECIDO&gt;</v>
      </c>
      <c r="K4995" t="str">
        <f t="shared" ref="K4995:K5058" si="156">IF(J4995=E4995,"",IF(J4995=C4995,D4995,C4995))</f>
        <v/>
      </c>
      <c r="L4995" t="str">
        <f>UPPER(anotacoes!H4995)</f>
        <v>PAUSE</v>
      </c>
      <c r="M4995" t="str">
        <f>IF(OR(L4995="ATTACK",L4995="FINTA"),"&lt;TECNICA&gt;",UPPER(anotacoes!I4995))</f>
        <v>&lt;NAO_CLASSIFICADO&gt;</v>
      </c>
      <c r="N4995" t="str">
        <f>IF(OR(L4995="ATTACK",L4995="FINTA"),UPPER(anotacoes!I4995),"")</f>
        <v/>
      </c>
      <c r="O4995" s="6" t="str">
        <f>IF(anotacoes!N4995=0,"",anotacoes!N4995)</f>
        <v/>
      </c>
      <c r="P4995" t="str">
        <f>IF(anotacoes!M4995=0,"",UPPER(anotacoes!M4995))</f>
        <v/>
      </c>
      <c r="Q4995" t="str">
        <f t="shared" ref="Q4995:Q5058" si="157">CONCATENATE("INSERT INTO CONVERSAO_LUTA_ACAO (cd_conversao, id_luta, sequencia, momento_inicio, momento_fim, quem_faz, quem_sofre, acao_tipo, acao, tecnica, direcao, pontuacao) VALUES (1, ",F4995,", ",G4995,", ","TRIM('",H4995,"')",", ","TRIM('",I4995,"')",", ","'",J4995,"'",", ","'",K4995,"'",", ","'",L4995,"'",", ","'",M4995,"'",", ",IF(N4995="","NULL",CONCATENATE("'",N4995,"'")),", ",IF(O4995="","NULL",O4995),", ",IF(P4995="","NULL",CONCATENATE("'",P4995,"'")),")")</f>
        <v>INSERT INTO CONVERSAO_LUTA_ACAO (cd_conversao, id_luta, sequencia, momento_inicio, momento_fim, quem_faz, quem_sofre, acao_tipo, acao, tecnica, direcao, pontuacao) VALUES (1, 72, 33, TRIM(' 00:03:58,190'), TRIM(' 00:04:01,679'), '&lt;ARBITRO_DESCONHECIDO&gt;', '', 'PAUSE', '&lt;NAO_CLASSIFICADO&gt;', NULL, NULL, NULL)</v>
      </c>
      <c r="R4995" t="s">
        <v>10327</v>
      </c>
    </row>
    <row r="4996" spans="1:18" hidden="1" x14ac:dyDescent="0.25">
      <c r="A4996" s="7">
        <f>anotacoes!D4996</f>
        <v>40559</v>
      </c>
      <c r="B4996" t="str">
        <f>anotacoes!C4996</f>
        <v>WORLD MASTERS BAKU 2011</v>
      </c>
      <c r="C4996" t="str">
        <f>anotacoes!E4996</f>
        <v>MAMMADLI</v>
      </c>
      <c r="D4996" t="str">
        <f>anotacoes!F4996</f>
        <v>ATTAF</v>
      </c>
      <c r="E4996" t="s">
        <v>10325</v>
      </c>
      <c r="F4996">
        <f>anotacoes!A4996</f>
        <v>72</v>
      </c>
      <c r="G4996">
        <f>anotacoes!B4996</f>
        <v>34</v>
      </c>
      <c r="H4996" t="str">
        <f>anotacoes!K4996</f>
        <v xml:space="preserve"> 00:04:01,834</v>
      </c>
      <c r="I4996" t="str">
        <f>anotacoes!L4996</f>
        <v xml:space="preserve"> 00:04:11,242</v>
      </c>
      <c r="J4996" t="str">
        <f>IF(L4996="PAUSE",E4996,IF(anotacoes!G5000=conversao_anotacoes!C4996,conversao_anotacoes!C4996,conversao_anotacoes!D4996))</f>
        <v>MAMMADLI</v>
      </c>
      <c r="K4996" t="str">
        <f t="shared" si="156"/>
        <v>ATTAF</v>
      </c>
      <c r="L4996" t="str">
        <f>UPPER(anotacoes!H4996)</f>
        <v>DISPLACEMENT</v>
      </c>
      <c r="M4996" t="str">
        <f>IF(OR(L4996="ATTACK",L4996="FINTA"),"&lt;TECNICA&gt;",UPPER(anotacoes!I4996))</f>
        <v>2-3 STEP HESITANT RIGHT</v>
      </c>
      <c r="N4996" t="str">
        <f>IF(OR(L4996="ATTACK",L4996="FINTA"),UPPER(anotacoes!I4996),"")</f>
        <v/>
      </c>
      <c r="O4996" s="6" t="str">
        <f>IF(anotacoes!N4996=0,"",anotacoes!N4996)</f>
        <v/>
      </c>
      <c r="P4996" t="str">
        <f>IF(anotacoes!M4996=0,"",UPPER(anotacoes!M4996))</f>
        <v/>
      </c>
      <c r="Q4996" t="str">
        <f t="shared" si="157"/>
        <v>INSERT INTO CONVERSAO_LUTA_ACAO (cd_conversao, id_luta, sequencia, momento_inicio, momento_fim, quem_faz, quem_sofre, acao_tipo, acao, tecnica, direcao, pontuacao) VALUES (1, 72, 34, TRIM(' 00:04:01,834'), TRIM(' 00:04:11,242'), 'MAMMADLI', 'ATTAF', 'DISPLACEMENT', '2-3 STEP HESITANT RIGHT', NULL, NULL, NULL)</v>
      </c>
      <c r="R4996" t="s">
        <v>10327</v>
      </c>
    </row>
    <row r="4997" spans="1:18" hidden="1" x14ac:dyDescent="0.25">
      <c r="A4997" s="7">
        <f>anotacoes!D4997</f>
        <v>40559</v>
      </c>
      <c r="B4997" t="str">
        <f>anotacoes!C4997</f>
        <v>WORLD MASTERS BAKU 2011</v>
      </c>
      <c r="C4997" t="str">
        <f>anotacoes!E4997</f>
        <v>MAMMADLI</v>
      </c>
      <c r="D4997" t="str">
        <f>anotacoes!F4997</f>
        <v>ATTAF</v>
      </c>
      <c r="E4997" t="s">
        <v>10325</v>
      </c>
      <c r="F4997">
        <f>anotacoes!A4997</f>
        <v>72</v>
      </c>
      <c r="G4997">
        <f>anotacoes!B4997</f>
        <v>35</v>
      </c>
      <c r="H4997" t="str">
        <f>anotacoes!K4997</f>
        <v xml:space="preserve"> 00:04:11,396</v>
      </c>
      <c r="I4997" t="str">
        <f>anotacoes!L4997</f>
        <v xml:space="preserve"> 00:04:14,777</v>
      </c>
      <c r="J4997" t="str">
        <f>IF(L4997="PAUSE",E4997,IF(anotacoes!G5001=conversao_anotacoes!C4997,conversao_anotacoes!C4997,conversao_anotacoes!D4997))</f>
        <v>MAMMADLI</v>
      </c>
      <c r="K4997" t="str">
        <f t="shared" si="156"/>
        <v>ATTAF</v>
      </c>
      <c r="L4997" t="str">
        <f>UPPER(anotacoes!H4997)</f>
        <v>DISPLACEMENT</v>
      </c>
      <c r="M4997" t="str">
        <f>IF(OR(L4997="ATTACK",L4997="FINTA"),"&lt;TECNICA&gt;",UPPER(anotacoes!I4997))</f>
        <v>TRY TO GRIP WITH CONTACT</v>
      </c>
      <c r="N4997" t="str">
        <f>IF(OR(L4997="ATTACK",L4997="FINTA"),UPPER(anotacoes!I4997),"")</f>
        <v/>
      </c>
      <c r="O4997" s="6" t="str">
        <f>IF(anotacoes!N4997=0,"",anotacoes!N4997)</f>
        <v/>
      </c>
      <c r="P4997" t="str">
        <f>IF(anotacoes!M4997=0,"",UPPER(anotacoes!M4997))</f>
        <v/>
      </c>
      <c r="Q4997" t="str">
        <f t="shared" si="157"/>
        <v>INSERT INTO CONVERSAO_LUTA_ACAO (cd_conversao, id_luta, sequencia, momento_inicio, momento_fim, quem_faz, quem_sofre, acao_tipo, acao, tecnica, direcao, pontuacao) VALUES (1, 72, 35, TRIM(' 00:04:11,396'), TRIM(' 00:04:14,777'), 'MAMMADLI', 'ATTAF', 'DISPLACEMENT', 'TRY TO GRIP WITH CONTACT', NULL, NULL, NULL)</v>
      </c>
      <c r="R4997" t="s">
        <v>10327</v>
      </c>
    </row>
    <row r="4998" spans="1:18" hidden="1" x14ac:dyDescent="0.25">
      <c r="A4998" s="7">
        <f>anotacoes!D4998</f>
        <v>40559</v>
      </c>
      <c r="B4998" t="str">
        <f>anotacoes!C4998</f>
        <v>WORLD MASTERS BAKU 2011</v>
      </c>
      <c r="C4998" t="str">
        <f>anotacoes!E4998</f>
        <v>MAMMADLI</v>
      </c>
      <c r="D4998" t="str">
        <f>anotacoes!F4998</f>
        <v>ATTAF</v>
      </c>
      <c r="E4998" t="s">
        <v>10325</v>
      </c>
      <c r="F4998">
        <f>anotacoes!A4998</f>
        <v>72</v>
      </c>
      <c r="G4998">
        <f>anotacoes!B4998</f>
        <v>36</v>
      </c>
      <c r="H4998" t="str">
        <f>anotacoes!K4998</f>
        <v xml:space="preserve"> 00:04:14,777</v>
      </c>
      <c r="I4998" t="str">
        <f>anotacoes!L4998</f>
        <v xml:space="preserve"> 00:04:15,401</v>
      </c>
      <c r="J4998" t="str">
        <f>IF(L4998="PAUSE",E4998,IF(anotacoes!G5002=conversao_anotacoes!C4998,conversao_anotacoes!C4998,conversao_anotacoes!D4998))</f>
        <v>MAMMADLI</v>
      </c>
      <c r="K4998" t="str">
        <f t="shared" si="156"/>
        <v>ATTAF</v>
      </c>
      <c r="L4998" t="str">
        <f>UPPER(anotacoes!H4998)</f>
        <v>GRIP TIME</v>
      </c>
      <c r="M4998" t="str">
        <f>IF(OR(L4998="ATTACK",L4998="FINTA"),"&lt;TECNICA&gt;",UPPER(anotacoes!I4998))</f>
        <v>LEFT COLLAR</v>
      </c>
      <c r="N4998" t="str">
        <f>IF(OR(L4998="ATTACK",L4998="FINTA"),UPPER(anotacoes!I4998),"")</f>
        <v/>
      </c>
      <c r="O4998" s="6" t="str">
        <f>IF(anotacoes!N4998=0,"",anotacoes!N4998)</f>
        <v/>
      </c>
      <c r="P4998" t="str">
        <f>IF(anotacoes!M4998=0,"",UPPER(anotacoes!M4998))</f>
        <v/>
      </c>
      <c r="Q4998" t="str">
        <f t="shared" si="157"/>
        <v>INSERT INTO CONVERSAO_LUTA_ACAO (cd_conversao, id_luta, sequencia, momento_inicio, momento_fim, quem_faz, quem_sofre, acao_tipo, acao, tecnica, direcao, pontuacao) VALUES (1, 72, 36, TRIM(' 00:04:14,777'), TRIM(' 00:04:15,401'), 'MAMMADLI', 'ATTAF', 'GRIP TIME', 'LEFT COLLAR', NULL, NULL, NULL)</v>
      </c>
      <c r="R4998" t="s">
        <v>10327</v>
      </c>
    </row>
    <row r="4999" spans="1:18" hidden="1" x14ac:dyDescent="0.25">
      <c r="A4999" s="7">
        <f>anotacoes!D4999</f>
        <v>40559</v>
      </c>
      <c r="B4999" t="str">
        <f>anotacoes!C4999</f>
        <v>WORLD MASTERS BAKU 2011</v>
      </c>
      <c r="C4999" t="str">
        <f>anotacoes!E4999</f>
        <v>MAMMADLI</v>
      </c>
      <c r="D4999" t="str">
        <f>anotacoes!F4999</f>
        <v>ATTAF</v>
      </c>
      <c r="E4999" t="s">
        <v>10325</v>
      </c>
      <c r="F4999">
        <f>anotacoes!A4999</f>
        <v>72</v>
      </c>
      <c r="G4999">
        <f>anotacoes!B4999</f>
        <v>37</v>
      </c>
      <c r="H4999" t="str">
        <f>anotacoes!K4999</f>
        <v xml:space="preserve"> 00:04:15,401</v>
      </c>
      <c r="I4999" t="str">
        <f>anotacoes!L4999</f>
        <v xml:space="preserve"> 00:04:16,392</v>
      </c>
      <c r="J4999" t="str">
        <f>IF(L4999="PAUSE",E4999,IF(anotacoes!G5003=conversao_anotacoes!C4999,conversao_anotacoes!C4999,conversao_anotacoes!D4999))</f>
        <v>MAMMADLI</v>
      </c>
      <c r="K4999" t="str">
        <f t="shared" si="156"/>
        <v>ATTAF</v>
      </c>
      <c r="L4999" t="str">
        <f>UPPER(anotacoes!H4999)</f>
        <v>ATTACK</v>
      </c>
      <c r="M4999" t="str">
        <f>IF(OR(L4999="ATTACK",L4999="FINTA"),"&lt;TECNICA&gt;",UPPER(anotacoes!I4999))</f>
        <v>&lt;TECNICA&gt;</v>
      </c>
      <c r="N4999" t="str">
        <f>IF(OR(L4999="ATTACK",L4999="FINTA"),UPPER(anotacoes!I4999),"")</f>
        <v>SEOI NAGE</v>
      </c>
      <c r="O4999" s="6">
        <f>IF(anotacoes!N4999=0,"",anotacoes!N4999)</f>
        <v>7</v>
      </c>
      <c r="P4999" t="str">
        <f>IF(anotacoes!M4999=0,"",UPPER(anotacoes!M4999))</f>
        <v/>
      </c>
      <c r="Q4999" t="str">
        <f t="shared" si="157"/>
        <v>INSERT INTO CONVERSAO_LUTA_ACAO (cd_conversao, id_luta, sequencia, momento_inicio, momento_fim, quem_faz, quem_sofre, acao_tipo, acao, tecnica, direcao, pontuacao) VALUES (1, 72, 37, TRIM(' 00:04:15,401'), TRIM(' 00:04:16,392'), 'MAMMADLI', 'ATTAF', 'ATTACK', '&lt;TECNICA&gt;', 'SEOI NAGE', 7, NULL)</v>
      </c>
      <c r="R4999" t="s">
        <v>10327</v>
      </c>
    </row>
    <row r="5000" spans="1:18" hidden="1" x14ac:dyDescent="0.25">
      <c r="A5000" s="7">
        <f>anotacoes!D5000</f>
        <v>40559</v>
      </c>
      <c r="B5000" t="str">
        <f>anotacoes!C5000</f>
        <v>WORLD MASTERS BAKU 2011</v>
      </c>
      <c r="C5000" t="str">
        <f>anotacoes!E5000</f>
        <v>MAMMADLI</v>
      </c>
      <c r="D5000" t="str">
        <f>anotacoes!F5000</f>
        <v>ATTAF</v>
      </c>
      <c r="E5000" t="s">
        <v>10325</v>
      </c>
      <c r="F5000">
        <f>anotacoes!A5000</f>
        <v>72</v>
      </c>
      <c r="G5000">
        <f>anotacoes!B5000</f>
        <v>38</v>
      </c>
      <c r="H5000" t="str">
        <f>anotacoes!K5000</f>
        <v xml:space="preserve"> 00:04:16,547</v>
      </c>
      <c r="I5000" t="str">
        <f>anotacoes!L5000</f>
        <v xml:space="preserve"> 00:04:19,309</v>
      </c>
      <c r="J5000" t="str">
        <f>IF(L5000="PAUSE",E5000,IF(anotacoes!G5004=conversao_anotacoes!C5000,conversao_anotacoes!C5000,conversao_anotacoes!D5000))</f>
        <v>MAMMADLI</v>
      </c>
      <c r="K5000" t="str">
        <f t="shared" si="156"/>
        <v>ATTAF</v>
      </c>
      <c r="L5000" t="str">
        <f>UPPER(anotacoes!H5000)</f>
        <v>GROUNDWORK COMBAT</v>
      </c>
      <c r="M5000" t="str">
        <f>IF(OR(L5000="ATTACK",L5000="FINTA"),"&lt;TECNICA&gt;",UPPER(anotacoes!I5000))</f>
        <v>DEFENSIVE POSITION</v>
      </c>
      <c r="N5000" t="str">
        <f>IF(OR(L5000="ATTACK",L5000="FINTA"),UPPER(anotacoes!I5000),"")</f>
        <v/>
      </c>
      <c r="O5000" s="6" t="str">
        <f>IF(anotacoes!N5000=0,"",anotacoes!N5000)</f>
        <v/>
      </c>
      <c r="P5000" t="str">
        <f>IF(anotacoes!M5000=0,"",UPPER(anotacoes!M5000))</f>
        <v/>
      </c>
      <c r="Q5000" t="str">
        <f t="shared" si="157"/>
        <v>INSERT INTO CONVERSAO_LUTA_ACAO (cd_conversao, id_luta, sequencia, momento_inicio, momento_fim, quem_faz, quem_sofre, acao_tipo, acao, tecnica, direcao, pontuacao) VALUES (1, 72, 38, TRIM(' 00:04:16,547'), TRIM(' 00:04:19,309'), 'MAMMADLI', 'ATTAF', 'GROUNDWORK COMBAT', 'DEFENSIVE POSITION', NULL, NULL, NULL)</v>
      </c>
      <c r="R5000" t="s">
        <v>10327</v>
      </c>
    </row>
    <row r="5001" spans="1:18" hidden="1" x14ac:dyDescent="0.25">
      <c r="A5001" s="7">
        <f>anotacoes!D5001</f>
        <v>40559</v>
      </c>
      <c r="B5001" t="str">
        <f>anotacoes!C5001</f>
        <v>WORLD MASTERS BAKU 2011</v>
      </c>
      <c r="C5001" t="str">
        <f>anotacoes!E5001</f>
        <v>MAMMADLI</v>
      </c>
      <c r="D5001" t="str">
        <f>anotacoes!F5001</f>
        <v>ATTAF</v>
      </c>
      <c r="E5001" t="s">
        <v>10325</v>
      </c>
      <c r="F5001">
        <f>anotacoes!A5001</f>
        <v>72</v>
      </c>
      <c r="G5001">
        <f>anotacoes!B5001</f>
        <v>39</v>
      </c>
      <c r="H5001" t="str">
        <f>anotacoes!K5001</f>
        <v xml:space="preserve"> 00:04:19,483</v>
      </c>
      <c r="I5001" t="str">
        <f>anotacoes!L5001</f>
        <v xml:space="preserve"> 00:05:10,654</v>
      </c>
      <c r="J5001" t="str">
        <f>IF(L5001="PAUSE",E5001,IF(anotacoes!G5005=conversao_anotacoes!C5001,conversao_anotacoes!C5001,conversao_anotacoes!D5001))</f>
        <v>&lt;ARBITRO_DESCONHECIDO&gt;</v>
      </c>
      <c r="K5001" t="str">
        <f t="shared" si="156"/>
        <v/>
      </c>
      <c r="L5001" t="str">
        <f>UPPER(anotacoes!H5001)</f>
        <v>PAUSE</v>
      </c>
      <c r="M5001" t="str">
        <f>IF(OR(L5001="ATTACK",L5001="FINTA"),"&lt;TECNICA&gt;",UPPER(anotacoes!I5001))</f>
        <v>&lt;NAO_CLASSIFICADO&gt;</v>
      </c>
      <c r="N5001" t="str">
        <f>IF(OR(L5001="ATTACK",L5001="FINTA"),UPPER(anotacoes!I5001),"")</f>
        <v/>
      </c>
      <c r="O5001" s="6" t="str">
        <f>IF(anotacoes!N5001=0,"",anotacoes!N5001)</f>
        <v/>
      </c>
      <c r="P5001" t="str">
        <f>IF(anotacoes!M5001=0,"",UPPER(anotacoes!M5001))</f>
        <v/>
      </c>
      <c r="Q5001" t="str">
        <f t="shared" si="157"/>
        <v>INSERT INTO CONVERSAO_LUTA_ACAO (cd_conversao, id_luta, sequencia, momento_inicio, momento_fim, quem_faz, quem_sofre, acao_tipo, acao, tecnica, direcao, pontuacao) VALUES (1, 72, 39, TRIM(' 00:04:19,483'), TRIM(' 00:05:10,654'), '&lt;ARBITRO_DESCONHECIDO&gt;', '', 'PAUSE', '&lt;NAO_CLASSIFICADO&gt;', NULL, NULL, NULL)</v>
      </c>
      <c r="R5001" t="s">
        <v>10327</v>
      </c>
    </row>
    <row r="5002" spans="1:18" hidden="1" x14ac:dyDescent="0.25">
      <c r="A5002" s="7">
        <f>anotacoes!D5002</f>
        <v>40559</v>
      </c>
      <c r="B5002" t="str">
        <f>anotacoes!C5002</f>
        <v>WORLD MASTERS BAKU 2011</v>
      </c>
      <c r="C5002" t="str">
        <f>anotacoes!E5002</f>
        <v>MAMMADLI</v>
      </c>
      <c r="D5002" t="str">
        <f>anotacoes!F5002</f>
        <v>ATTAF</v>
      </c>
      <c r="E5002" t="s">
        <v>10325</v>
      </c>
      <c r="F5002">
        <f>anotacoes!A5002</f>
        <v>72</v>
      </c>
      <c r="G5002">
        <f>anotacoes!B5002</f>
        <v>40</v>
      </c>
      <c r="H5002" t="str">
        <f>anotacoes!K5002</f>
        <v xml:space="preserve"> 00:05:10,824</v>
      </c>
      <c r="I5002" t="str">
        <f>anotacoes!L5002</f>
        <v xml:space="preserve"> 00:05:13,736</v>
      </c>
      <c r="J5002" t="str">
        <f>IF(L5002="PAUSE",E5002,IF(anotacoes!G5006=conversao_anotacoes!C5002,conversao_anotacoes!C5002,conversao_anotacoes!D5002))</f>
        <v>MAMMADLI</v>
      </c>
      <c r="K5002" t="str">
        <f t="shared" si="156"/>
        <v>ATTAF</v>
      </c>
      <c r="L5002" t="str">
        <f>UPPER(anotacoes!H5002)</f>
        <v>DISPLACEMENT</v>
      </c>
      <c r="M5002" t="str">
        <f>IF(OR(L5002="ATTACK",L5002="FINTA"),"&lt;TECNICA&gt;",UPPER(anotacoes!I5002))</f>
        <v>2-3 STEP HESITANT RIGHT</v>
      </c>
      <c r="N5002" t="str">
        <f>IF(OR(L5002="ATTACK",L5002="FINTA"),UPPER(anotacoes!I5002),"")</f>
        <v/>
      </c>
      <c r="O5002" s="6" t="str">
        <f>IF(anotacoes!N5002=0,"",anotacoes!N5002)</f>
        <v/>
      </c>
      <c r="P5002" t="str">
        <f>IF(anotacoes!M5002=0,"",UPPER(anotacoes!M5002))</f>
        <v/>
      </c>
      <c r="Q5002" t="str">
        <f t="shared" si="157"/>
        <v>INSERT INTO CONVERSAO_LUTA_ACAO (cd_conversao, id_luta, sequencia, momento_inicio, momento_fim, quem_faz, quem_sofre, acao_tipo, acao, tecnica, direcao, pontuacao) VALUES (1, 72, 40, TRIM(' 00:05:10,824'), TRIM(' 00:05:13,736'), 'MAMMADLI', 'ATTAF', 'DISPLACEMENT', '2-3 STEP HESITANT RIGHT', NULL, NULL, NULL)</v>
      </c>
      <c r="R5002" t="s">
        <v>10327</v>
      </c>
    </row>
    <row r="5003" spans="1:18" hidden="1" x14ac:dyDescent="0.25">
      <c r="A5003" s="7">
        <f>anotacoes!D5003</f>
        <v>40559</v>
      </c>
      <c r="B5003" t="str">
        <f>anotacoes!C5003</f>
        <v>WORLD MASTERS BAKU 2011</v>
      </c>
      <c r="C5003" t="str">
        <f>anotacoes!E5003</f>
        <v>MAMMADLI</v>
      </c>
      <c r="D5003" t="str">
        <f>anotacoes!F5003</f>
        <v>ATTAF</v>
      </c>
      <c r="E5003" t="s">
        <v>10325</v>
      </c>
      <c r="F5003">
        <f>anotacoes!A5003</f>
        <v>72</v>
      </c>
      <c r="G5003">
        <f>anotacoes!B5003</f>
        <v>41</v>
      </c>
      <c r="H5003" t="str">
        <f>anotacoes!K5003</f>
        <v xml:space="preserve"> 00:05:13,736</v>
      </c>
      <c r="I5003" t="str">
        <f>anotacoes!L5003</f>
        <v xml:space="preserve"> 00:05:18,510</v>
      </c>
      <c r="J5003" t="str">
        <f>IF(L5003="PAUSE",E5003,IF(anotacoes!G5007=conversao_anotacoes!C5003,conversao_anotacoes!C5003,conversao_anotacoes!D5003))</f>
        <v>MAMMADLI</v>
      </c>
      <c r="K5003" t="str">
        <f t="shared" si="156"/>
        <v>ATTAF</v>
      </c>
      <c r="L5003" t="str">
        <f>UPPER(anotacoes!H5003)</f>
        <v>DISPLACEMENT</v>
      </c>
      <c r="M5003" t="str">
        <f>IF(OR(L5003="ATTACK",L5003="FINTA"),"&lt;TECNICA&gt;",UPPER(anotacoes!I5003))</f>
        <v>TRY TO GRIP WITH CONTACT</v>
      </c>
      <c r="N5003" t="str">
        <f>IF(OR(L5003="ATTACK",L5003="FINTA"),UPPER(anotacoes!I5003),"")</f>
        <v/>
      </c>
      <c r="O5003" s="6" t="str">
        <f>IF(anotacoes!N5003=0,"",anotacoes!N5003)</f>
        <v/>
      </c>
      <c r="P5003" t="str">
        <f>IF(anotacoes!M5003=0,"",UPPER(anotacoes!M5003))</f>
        <v/>
      </c>
      <c r="Q5003" t="str">
        <f t="shared" si="157"/>
        <v>INSERT INTO CONVERSAO_LUTA_ACAO (cd_conversao, id_luta, sequencia, momento_inicio, momento_fim, quem_faz, quem_sofre, acao_tipo, acao, tecnica, direcao, pontuacao) VALUES (1, 72, 41, TRIM(' 00:05:13,736'), TRIM(' 00:05:18,510'), 'MAMMADLI', 'ATTAF', 'DISPLACEMENT', 'TRY TO GRIP WITH CONTACT', NULL, NULL, NULL)</v>
      </c>
      <c r="R5003" t="s">
        <v>10327</v>
      </c>
    </row>
    <row r="5004" spans="1:18" hidden="1" x14ac:dyDescent="0.25">
      <c r="A5004" s="7">
        <f>anotacoes!D5004</f>
        <v>40559</v>
      </c>
      <c r="B5004" t="str">
        <f>anotacoes!C5004</f>
        <v>WORLD MASTERS BAKU 2011</v>
      </c>
      <c r="C5004" t="str">
        <f>anotacoes!E5004</f>
        <v>MAMMADLI</v>
      </c>
      <c r="D5004" t="str">
        <f>anotacoes!F5004</f>
        <v>ATTAF</v>
      </c>
      <c r="E5004" t="s">
        <v>10325</v>
      </c>
      <c r="F5004">
        <f>anotacoes!A5004</f>
        <v>72</v>
      </c>
      <c r="G5004">
        <f>anotacoes!B5004</f>
        <v>42</v>
      </c>
      <c r="H5004" t="str">
        <f>anotacoes!K5004</f>
        <v xml:space="preserve"> 00:05:18,510</v>
      </c>
      <c r="I5004" t="str">
        <f>anotacoes!L5004</f>
        <v xml:space="preserve"> 00:05:20,437</v>
      </c>
      <c r="J5004" t="str">
        <f>IF(L5004="PAUSE",E5004,IF(anotacoes!G5008=conversao_anotacoes!C5004,conversao_anotacoes!C5004,conversao_anotacoes!D5004))</f>
        <v>MAMMADLI</v>
      </c>
      <c r="K5004" t="str">
        <f t="shared" si="156"/>
        <v>ATTAF</v>
      </c>
      <c r="L5004" t="str">
        <f>UPPER(anotacoes!H5004)</f>
        <v>GRIP TIME</v>
      </c>
      <c r="M5004" t="str">
        <f>IF(OR(L5004="ATTACK",L5004="FINTA"),"&lt;TECNICA&gt;",UPPER(anotacoes!I5004))</f>
        <v>RIGHT SLEEVE LEFT SLEEVE</v>
      </c>
      <c r="N5004" t="str">
        <f>IF(OR(L5004="ATTACK",L5004="FINTA"),UPPER(anotacoes!I5004),"")</f>
        <v/>
      </c>
      <c r="O5004" s="6" t="str">
        <f>IF(anotacoes!N5004=0,"",anotacoes!N5004)</f>
        <v/>
      </c>
      <c r="P5004" t="str">
        <f>IF(anotacoes!M5004=0,"",UPPER(anotacoes!M5004))</f>
        <v/>
      </c>
      <c r="Q5004" t="str">
        <f t="shared" si="157"/>
        <v>INSERT INTO CONVERSAO_LUTA_ACAO (cd_conversao, id_luta, sequencia, momento_inicio, momento_fim, quem_faz, quem_sofre, acao_tipo, acao, tecnica, direcao, pontuacao) VALUES (1, 72, 42, TRIM(' 00:05:18,510'), TRIM(' 00:05:20,437'), 'MAMMADLI', 'ATTAF', 'GRIP TIME', 'RIGHT SLEEVE LEFT SLEEVE', NULL, NULL, NULL)</v>
      </c>
      <c r="R5004" t="s">
        <v>10327</v>
      </c>
    </row>
    <row r="5005" spans="1:18" hidden="1" x14ac:dyDescent="0.25">
      <c r="A5005" s="7">
        <f>anotacoes!D5005</f>
        <v>40559</v>
      </c>
      <c r="B5005" t="str">
        <f>anotacoes!C5005</f>
        <v>WORLD MASTERS BAKU 2011</v>
      </c>
      <c r="C5005" t="str">
        <f>anotacoes!E5005</f>
        <v>MAMMADLI</v>
      </c>
      <c r="D5005" t="str">
        <f>anotacoes!F5005</f>
        <v>ATTAF</v>
      </c>
      <c r="E5005" t="s">
        <v>10325</v>
      </c>
      <c r="F5005">
        <f>anotacoes!A5005</f>
        <v>72</v>
      </c>
      <c r="G5005">
        <f>anotacoes!B5005</f>
        <v>43</v>
      </c>
      <c r="H5005" t="str">
        <f>anotacoes!K5005</f>
        <v xml:space="preserve"> 00:05:20,437</v>
      </c>
      <c r="I5005" t="str">
        <f>anotacoes!L5005</f>
        <v xml:space="preserve"> 00:05:22,864</v>
      </c>
      <c r="J5005" t="str">
        <f>IF(L5005="PAUSE",E5005,IF(anotacoes!G5009=conversao_anotacoes!C5005,conversao_anotacoes!C5005,conversao_anotacoes!D5005))</f>
        <v>MAMMADLI</v>
      </c>
      <c r="K5005" t="str">
        <f t="shared" si="156"/>
        <v>ATTAF</v>
      </c>
      <c r="L5005" t="str">
        <f>UPPER(anotacoes!H5005)</f>
        <v>ATTACK</v>
      </c>
      <c r="M5005" t="str">
        <f>IF(OR(L5005="ATTACK",L5005="FINTA"),"&lt;TECNICA&gt;",UPPER(anotacoes!I5005))</f>
        <v>&lt;TECNICA&gt;</v>
      </c>
      <c r="N5005" t="str">
        <f>IF(OR(L5005="ATTACK",L5005="FINTA"),UPPER(anotacoes!I5005),"")</f>
        <v>SODE SEOI NAGE</v>
      </c>
      <c r="O5005" s="6">
        <f>IF(anotacoes!N5005=0,"",anotacoes!N5005)</f>
        <v>6</v>
      </c>
      <c r="P5005" t="str">
        <f>IF(anotacoes!M5005=0,"",UPPER(anotacoes!M5005))</f>
        <v>IPPON</v>
      </c>
      <c r="Q5005" t="str">
        <f t="shared" si="157"/>
        <v>INSERT INTO CONVERSAO_LUTA_ACAO (cd_conversao, id_luta, sequencia, momento_inicio, momento_fim, quem_faz, quem_sofre, acao_tipo, acao, tecnica, direcao, pontuacao) VALUES (1, 72, 43, TRIM(' 00:05:20,437'), TRIM(' 00:05:22,864'), 'MAMMADLI', 'ATTAF', 'ATTACK', '&lt;TECNICA&gt;', 'SODE SEOI NAGE', 6, 'IPPON')</v>
      </c>
      <c r="R5005" t="s">
        <v>10327</v>
      </c>
    </row>
    <row r="5006" spans="1:18" hidden="1" x14ac:dyDescent="0.25">
      <c r="A5006" s="7">
        <f>anotacoes!D5006</f>
        <v>40713</v>
      </c>
      <c r="B5006" t="str">
        <f>anotacoes!C5006</f>
        <v>GRAND SLAM RIO DE JANEIRO 2011</v>
      </c>
      <c r="C5006" t="str">
        <f>anotacoes!E5006</f>
        <v>MAMMADLI</v>
      </c>
      <c r="D5006" t="str">
        <f>anotacoes!F5006</f>
        <v>GUILHEIRO</v>
      </c>
      <c r="E5006" t="s">
        <v>10325</v>
      </c>
      <c r="F5006">
        <f>anotacoes!A5006</f>
        <v>73</v>
      </c>
      <c r="G5006">
        <f>anotacoes!B5006</f>
        <v>1</v>
      </c>
      <c r="H5006" t="str">
        <f>anotacoes!K5006</f>
        <v xml:space="preserve"> 00:00:00,855</v>
      </c>
      <c r="I5006" t="str">
        <f>anotacoes!L5006</f>
        <v xml:space="preserve"> 00:00:14,076</v>
      </c>
      <c r="J5006" t="str">
        <f>IF(L5006="PAUSE",E5006,IF(anotacoes!G5010=conversao_anotacoes!C5006,conversao_anotacoes!C5006,conversao_anotacoes!D5006))</f>
        <v>&lt;ARBITRO_DESCONHECIDO&gt;</v>
      </c>
      <c r="K5006" t="str">
        <f t="shared" si="156"/>
        <v/>
      </c>
      <c r="L5006" t="str">
        <f>UPPER(anotacoes!H5006)</f>
        <v>PAUSE</v>
      </c>
      <c r="M5006" t="str">
        <f>IF(OR(L5006="ATTACK",L5006="FINTA"),"&lt;TECNICA&gt;",UPPER(anotacoes!I5006))</f>
        <v>&lt;NAO_CLASSIFICADO&gt;</v>
      </c>
      <c r="N5006" t="str">
        <f>IF(OR(L5006="ATTACK",L5006="FINTA"),UPPER(anotacoes!I5006),"")</f>
        <v/>
      </c>
      <c r="O5006" s="6" t="str">
        <f>IF(anotacoes!N5006=0,"",anotacoes!N5006)</f>
        <v/>
      </c>
      <c r="P5006" t="str">
        <f>IF(anotacoes!M5006=0,"",UPPER(anotacoes!M5006))</f>
        <v/>
      </c>
      <c r="Q5006" t="str">
        <f t="shared" si="157"/>
        <v>INSERT INTO CONVERSAO_LUTA_ACAO (cd_conversao, id_luta, sequencia, momento_inicio, momento_fim, quem_faz, quem_sofre, acao_tipo, acao, tecnica, direcao, pontuacao) VALUES (1, 73, 1, TRIM(' 00:00:00,855'), TRIM(' 00:00:14,076'), '&lt;ARBITRO_DESCONHECIDO&gt;', '', 'PAUSE', '&lt;NAO_CLASSIFICADO&gt;', NULL, NULL, NULL)</v>
      </c>
      <c r="R5006" t="s">
        <v>10327</v>
      </c>
    </row>
    <row r="5007" spans="1:18" hidden="1" x14ac:dyDescent="0.25">
      <c r="A5007" s="7">
        <f>anotacoes!D5007</f>
        <v>40713</v>
      </c>
      <c r="B5007" t="str">
        <f>anotacoes!C5007</f>
        <v>GRAND SLAM RIO DE JANEIRO 2011</v>
      </c>
      <c r="C5007" t="str">
        <f>anotacoes!E5007</f>
        <v>MAMMADLI</v>
      </c>
      <c r="D5007" t="str">
        <f>anotacoes!F5007</f>
        <v>GUILHEIRO</v>
      </c>
      <c r="E5007" t="s">
        <v>10325</v>
      </c>
      <c r="F5007">
        <f>anotacoes!A5007</f>
        <v>73</v>
      </c>
      <c r="G5007">
        <f>anotacoes!B5007</f>
        <v>2</v>
      </c>
      <c r="H5007" t="str">
        <f>anotacoes!K5007</f>
        <v xml:space="preserve"> 00:00:14,112</v>
      </c>
      <c r="I5007" t="str">
        <f>anotacoes!L5007</f>
        <v xml:space="preserve"> 00:00:22,763</v>
      </c>
      <c r="J5007" t="str">
        <f>IF(L5007="PAUSE",E5007,IF(anotacoes!G5011=conversao_anotacoes!C5007,conversao_anotacoes!C5007,conversao_anotacoes!D5007))</f>
        <v>MAMMADLI</v>
      </c>
      <c r="K5007" t="str">
        <f t="shared" si="156"/>
        <v>GUILHEIRO</v>
      </c>
      <c r="L5007" t="str">
        <f>UPPER(anotacoes!H5007)</f>
        <v>DISPLACEMENT</v>
      </c>
      <c r="M5007" t="str">
        <f>IF(OR(L5007="ATTACK",L5007="FINTA"),"&lt;TECNICA&gt;",UPPER(anotacoes!I5007))</f>
        <v>2-3 STEP HESITANT LEFT</v>
      </c>
      <c r="N5007" t="str">
        <f>IF(OR(L5007="ATTACK",L5007="FINTA"),UPPER(anotacoes!I5007),"")</f>
        <v/>
      </c>
      <c r="O5007" s="6" t="str">
        <f>IF(anotacoes!N5007=0,"",anotacoes!N5007)</f>
        <v/>
      </c>
      <c r="P5007" t="str">
        <f>IF(anotacoes!M5007=0,"",UPPER(anotacoes!M5007))</f>
        <v/>
      </c>
      <c r="Q5007" t="str">
        <f t="shared" si="157"/>
        <v>INSERT INTO CONVERSAO_LUTA_ACAO (cd_conversao, id_luta, sequencia, momento_inicio, momento_fim, quem_faz, quem_sofre, acao_tipo, acao, tecnica, direcao, pontuacao) VALUES (1, 73, 2, TRIM(' 00:00:14,112'), TRIM(' 00:00:22,763'), 'MAMMADLI', 'GUILHEIRO', 'DISPLACEMENT', '2-3 STEP HESITANT LEFT', NULL, NULL, NULL)</v>
      </c>
      <c r="R5007" t="s">
        <v>10327</v>
      </c>
    </row>
    <row r="5008" spans="1:18" hidden="1" x14ac:dyDescent="0.25">
      <c r="A5008" s="7">
        <f>anotacoes!D5008</f>
        <v>40713</v>
      </c>
      <c r="B5008" t="str">
        <f>anotacoes!C5008</f>
        <v>GRAND SLAM RIO DE JANEIRO 2011</v>
      </c>
      <c r="C5008" t="str">
        <f>anotacoes!E5008</f>
        <v>MAMMADLI</v>
      </c>
      <c r="D5008" t="str">
        <f>anotacoes!F5008</f>
        <v>GUILHEIRO</v>
      </c>
      <c r="E5008" t="s">
        <v>10325</v>
      </c>
      <c r="F5008">
        <f>anotacoes!A5008</f>
        <v>73</v>
      </c>
      <c r="G5008">
        <f>anotacoes!B5008</f>
        <v>3</v>
      </c>
      <c r="H5008" t="str">
        <f>anotacoes!K5008</f>
        <v xml:space="preserve"> 00:00:22,763</v>
      </c>
      <c r="I5008" t="str">
        <f>anotacoes!L5008</f>
        <v xml:space="preserve"> 00:00:25,022</v>
      </c>
      <c r="J5008" t="str">
        <f>IF(L5008="PAUSE",E5008,IF(anotacoes!G5012=conversao_anotacoes!C5008,conversao_anotacoes!C5008,conversao_anotacoes!D5008))</f>
        <v>MAMMADLI</v>
      </c>
      <c r="K5008" t="str">
        <f t="shared" si="156"/>
        <v>GUILHEIRO</v>
      </c>
      <c r="L5008" t="str">
        <f>UPPER(anotacoes!H5008)</f>
        <v>DISPLACEMENT</v>
      </c>
      <c r="M5008" t="str">
        <f>IF(OR(L5008="ATTACK",L5008="FINTA"),"&lt;TECNICA&gt;",UPPER(anotacoes!I5008))</f>
        <v>TRY TO GRIP WITH CONTACT</v>
      </c>
      <c r="N5008" t="str">
        <f>IF(OR(L5008="ATTACK",L5008="FINTA"),UPPER(anotacoes!I5008),"")</f>
        <v/>
      </c>
      <c r="O5008" s="6" t="str">
        <f>IF(anotacoes!N5008=0,"",anotacoes!N5008)</f>
        <v/>
      </c>
      <c r="P5008" t="str">
        <f>IF(anotacoes!M5008=0,"",UPPER(anotacoes!M5008))</f>
        <v/>
      </c>
      <c r="Q5008" t="str">
        <f t="shared" si="157"/>
        <v>INSERT INTO CONVERSAO_LUTA_ACAO (cd_conversao, id_luta, sequencia, momento_inicio, momento_fim, quem_faz, quem_sofre, acao_tipo, acao, tecnica, direcao, pontuacao) VALUES (1, 73, 3, TRIM(' 00:00:22,763'), TRIM(' 00:00:25,022'), 'MAMMADLI', 'GUILHEIRO', 'DISPLACEMENT', 'TRY TO GRIP WITH CONTACT', NULL, NULL, NULL)</v>
      </c>
      <c r="R5008" t="s">
        <v>10327</v>
      </c>
    </row>
    <row r="5009" spans="1:18" hidden="1" x14ac:dyDescent="0.25">
      <c r="A5009" s="7">
        <f>anotacoes!D5009</f>
        <v>40713</v>
      </c>
      <c r="B5009" t="str">
        <f>anotacoes!C5009</f>
        <v>GRAND SLAM RIO DE JANEIRO 2011</v>
      </c>
      <c r="C5009" t="str">
        <f>anotacoes!E5009</f>
        <v>MAMMADLI</v>
      </c>
      <c r="D5009" t="str">
        <f>anotacoes!F5009</f>
        <v>GUILHEIRO</v>
      </c>
      <c r="E5009" t="s">
        <v>10325</v>
      </c>
      <c r="F5009">
        <f>anotacoes!A5009</f>
        <v>73</v>
      </c>
      <c r="G5009">
        <f>anotacoes!B5009</f>
        <v>4</v>
      </c>
      <c r="H5009" t="str">
        <f>anotacoes!K5009</f>
        <v xml:space="preserve"> 00:00:25,022</v>
      </c>
      <c r="I5009" t="str">
        <f>anotacoes!L5009</f>
        <v xml:space="preserve"> 00:00:26,551</v>
      </c>
      <c r="J5009" t="str">
        <f>IF(L5009="PAUSE",E5009,IF(anotacoes!G5013=conversao_anotacoes!C5009,conversao_anotacoes!C5009,conversao_anotacoes!D5009))</f>
        <v>MAMMADLI</v>
      </c>
      <c r="K5009" t="str">
        <f t="shared" si="156"/>
        <v>GUILHEIRO</v>
      </c>
      <c r="L5009" t="str">
        <f>UPPER(anotacoes!H5009)</f>
        <v>GRIP TIME</v>
      </c>
      <c r="M5009" t="str">
        <f>IF(OR(L5009="ATTACK",L5009="FINTA"),"&lt;TECNICA&gt;",UPPER(anotacoes!I5009))</f>
        <v>RIGHT COLLAR RIGHT SLEEVE</v>
      </c>
      <c r="N5009" t="str">
        <f>IF(OR(L5009="ATTACK",L5009="FINTA"),UPPER(anotacoes!I5009),"")</f>
        <v/>
      </c>
      <c r="O5009" s="6" t="str">
        <f>IF(anotacoes!N5009=0,"",anotacoes!N5009)</f>
        <v/>
      </c>
      <c r="P5009" t="str">
        <f>IF(anotacoes!M5009=0,"",UPPER(anotacoes!M5009))</f>
        <v/>
      </c>
      <c r="Q5009" t="str">
        <f t="shared" si="157"/>
        <v>INSERT INTO CONVERSAO_LUTA_ACAO (cd_conversao, id_luta, sequencia, momento_inicio, momento_fim, quem_faz, quem_sofre, acao_tipo, acao, tecnica, direcao, pontuacao) VALUES (1, 73, 4, TRIM(' 00:00:25,022'), TRIM(' 00:00:26,551'), 'MAMMADLI', 'GUILHEIRO', 'GRIP TIME', 'RIGHT COLLAR RIGHT SLEEVE', NULL, NULL, NULL)</v>
      </c>
      <c r="R5009" t="s">
        <v>10327</v>
      </c>
    </row>
    <row r="5010" spans="1:18" hidden="1" x14ac:dyDescent="0.25">
      <c r="A5010" s="7">
        <f>anotacoes!D5010</f>
        <v>40713</v>
      </c>
      <c r="B5010" t="str">
        <f>anotacoes!C5010</f>
        <v>GRAND SLAM RIO DE JANEIRO 2011</v>
      </c>
      <c r="C5010" t="str">
        <f>anotacoes!E5010</f>
        <v>MAMMADLI</v>
      </c>
      <c r="D5010" t="str">
        <f>anotacoes!F5010</f>
        <v>GUILHEIRO</v>
      </c>
      <c r="E5010" t="s">
        <v>10325</v>
      </c>
      <c r="F5010">
        <f>anotacoes!A5010</f>
        <v>73</v>
      </c>
      <c r="G5010">
        <f>anotacoes!B5010</f>
        <v>5</v>
      </c>
      <c r="H5010" t="str">
        <f>anotacoes!K5010</f>
        <v xml:space="preserve"> 00:00:26,551</v>
      </c>
      <c r="I5010" t="str">
        <f>anotacoes!L5010</f>
        <v xml:space="preserve"> 00:00:27,831</v>
      </c>
      <c r="J5010" t="str">
        <f>IF(L5010="PAUSE",E5010,IF(anotacoes!G5014=conversao_anotacoes!C5010,conversao_anotacoes!C5010,conversao_anotacoes!D5010))</f>
        <v>MAMMADLI</v>
      </c>
      <c r="K5010" t="str">
        <f t="shared" si="156"/>
        <v>GUILHEIRO</v>
      </c>
      <c r="L5010" t="str">
        <f>UPPER(anotacoes!H5010)</f>
        <v>ATTACK</v>
      </c>
      <c r="M5010" t="str">
        <f>IF(OR(L5010="ATTACK",L5010="FINTA"),"&lt;TECNICA&gt;",UPPER(anotacoes!I5010))</f>
        <v>&lt;TECNICA&gt;</v>
      </c>
      <c r="N5010" t="str">
        <f>IF(OR(L5010="ATTACK",L5010="FINTA"),UPPER(anotacoes!I5010),"")</f>
        <v>SEOI NAGE</v>
      </c>
      <c r="O5010" s="6">
        <f>IF(anotacoes!N5010=0,"",anotacoes!N5010)</f>
        <v>6</v>
      </c>
      <c r="P5010" t="str">
        <f>IF(anotacoes!M5010=0,"",UPPER(anotacoes!M5010))</f>
        <v/>
      </c>
      <c r="Q5010" t="str">
        <f t="shared" si="157"/>
        <v>INSERT INTO CONVERSAO_LUTA_ACAO (cd_conversao, id_luta, sequencia, momento_inicio, momento_fim, quem_faz, quem_sofre, acao_tipo, acao, tecnica, direcao, pontuacao) VALUES (1, 73, 5, TRIM(' 00:00:26,551'), TRIM(' 00:00:27,831'), 'MAMMADLI', 'GUILHEIRO', 'ATTACK', '&lt;TECNICA&gt;', 'SEOI NAGE', 6, NULL)</v>
      </c>
      <c r="R5010" t="s">
        <v>10327</v>
      </c>
    </row>
    <row r="5011" spans="1:18" hidden="1" x14ac:dyDescent="0.25">
      <c r="A5011" s="7">
        <f>anotacoes!D5011</f>
        <v>40713</v>
      </c>
      <c r="B5011" t="str">
        <f>anotacoes!C5011</f>
        <v>GRAND SLAM RIO DE JANEIRO 2011</v>
      </c>
      <c r="C5011" t="str">
        <f>anotacoes!E5011</f>
        <v>MAMMADLI</v>
      </c>
      <c r="D5011" t="str">
        <f>anotacoes!F5011</f>
        <v>GUILHEIRO</v>
      </c>
      <c r="E5011" t="s">
        <v>10325</v>
      </c>
      <c r="F5011">
        <f>anotacoes!A5011</f>
        <v>73</v>
      </c>
      <c r="G5011">
        <f>anotacoes!B5011</f>
        <v>6</v>
      </c>
      <c r="H5011" t="str">
        <f>anotacoes!K5011</f>
        <v xml:space="preserve"> 00:00:27,831</v>
      </c>
      <c r="I5011" t="str">
        <f>anotacoes!L5011</f>
        <v xml:space="preserve"> 00:00:39,232</v>
      </c>
      <c r="J5011" t="str">
        <f>IF(L5011="PAUSE",E5011,IF(anotacoes!G5015=conversao_anotacoes!C5011,conversao_anotacoes!C5011,conversao_anotacoes!D5011))</f>
        <v>&lt;ARBITRO_DESCONHECIDO&gt;</v>
      </c>
      <c r="K5011" t="str">
        <f t="shared" si="156"/>
        <v/>
      </c>
      <c r="L5011" t="str">
        <f>UPPER(anotacoes!H5011)</f>
        <v>PAUSE</v>
      </c>
      <c r="M5011" t="str">
        <f>IF(OR(L5011="ATTACK",L5011="FINTA"),"&lt;TECNICA&gt;",UPPER(anotacoes!I5011))</f>
        <v>&lt;NAO_CLASSIFICADO&gt;</v>
      </c>
      <c r="N5011" t="str">
        <f>IF(OR(L5011="ATTACK",L5011="FINTA"),UPPER(anotacoes!I5011),"")</f>
        <v/>
      </c>
      <c r="O5011" s="6" t="str">
        <f>IF(anotacoes!N5011=0,"",anotacoes!N5011)</f>
        <v/>
      </c>
      <c r="P5011" t="str">
        <f>IF(anotacoes!M5011=0,"",UPPER(anotacoes!M5011))</f>
        <v/>
      </c>
      <c r="Q5011" t="str">
        <f t="shared" si="157"/>
        <v>INSERT INTO CONVERSAO_LUTA_ACAO (cd_conversao, id_luta, sequencia, momento_inicio, momento_fim, quem_faz, quem_sofre, acao_tipo, acao, tecnica, direcao, pontuacao) VALUES (1, 73, 6, TRIM(' 00:00:27,831'), TRIM(' 00:00:39,232'), '&lt;ARBITRO_DESCONHECIDO&gt;', '', 'PAUSE', '&lt;NAO_CLASSIFICADO&gt;', NULL, NULL, NULL)</v>
      </c>
      <c r="R5011" t="s">
        <v>10327</v>
      </c>
    </row>
    <row r="5012" spans="1:18" hidden="1" x14ac:dyDescent="0.25">
      <c r="A5012" s="7">
        <f>anotacoes!D5012</f>
        <v>40713</v>
      </c>
      <c r="B5012" t="str">
        <f>anotacoes!C5012</f>
        <v>GRAND SLAM RIO DE JANEIRO 2011</v>
      </c>
      <c r="C5012" t="str">
        <f>anotacoes!E5012</f>
        <v>MAMMADLI</v>
      </c>
      <c r="D5012" t="str">
        <f>anotacoes!F5012</f>
        <v>GUILHEIRO</v>
      </c>
      <c r="E5012" t="s">
        <v>10325</v>
      </c>
      <c r="F5012">
        <f>anotacoes!A5012</f>
        <v>73</v>
      </c>
      <c r="G5012">
        <f>anotacoes!B5012</f>
        <v>7</v>
      </c>
      <c r="H5012" t="str">
        <f>anotacoes!K5012</f>
        <v xml:space="preserve"> 00:00:39,232</v>
      </c>
      <c r="I5012" t="str">
        <f>anotacoes!L5012</f>
        <v xml:space="preserve"> 00:00:41,244</v>
      </c>
      <c r="J5012" t="str">
        <f>IF(L5012="PAUSE",E5012,IF(anotacoes!G5016=conversao_anotacoes!C5012,conversao_anotacoes!C5012,conversao_anotacoes!D5012))</f>
        <v>MAMMADLI</v>
      </c>
      <c r="K5012" t="str">
        <f t="shared" si="156"/>
        <v>GUILHEIRO</v>
      </c>
      <c r="L5012" t="str">
        <f>UPPER(anotacoes!H5012)</f>
        <v>DISPLACEMENT</v>
      </c>
      <c r="M5012" t="str">
        <f>IF(OR(L5012="ATTACK",L5012="FINTA"),"&lt;TECNICA&gt;",UPPER(anotacoes!I5012))</f>
        <v>2-3 STEP HESITANT LEFT</v>
      </c>
      <c r="N5012" t="str">
        <f>IF(OR(L5012="ATTACK",L5012="FINTA"),UPPER(anotacoes!I5012),"")</f>
        <v/>
      </c>
      <c r="O5012" s="6" t="str">
        <f>IF(anotacoes!N5012=0,"",anotacoes!N5012)</f>
        <v/>
      </c>
      <c r="P5012" t="str">
        <f>IF(anotacoes!M5012=0,"",UPPER(anotacoes!M5012))</f>
        <v/>
      </c>
      <c r="Q5012" t="str">
        <f t="shared" si="157"/>
        <v>INSERT INTO CONVERSAO_LUTA_ACAO (cd_conversao, id_luta, sequencia, momento_inicio, momento_fim, quem_faz, quem_sofre, acao_tipo, acao, tecnica, direcao, pontuacao) VALUES (1, 73, 7, TRIM(' 00:00:39,232'), TRIM(' 00:00:41,244'), 'MAMMADLI', 'GUILHEIRO', 'DISPLACEMENT', '2-3 STEP HESITANT LEFT', NULL, NULL, NULL)</v>
      </c>
      <c r="R5012" t="s">
        <v>10327</v>
      </c>
    </row>
    <row r="5013" spans="1:18" hidden="1" x14ac:dyDescent="0.25">
      <c r="A5013" s="7">
        <f>anotacoes!D5013</f>
        <v>40713</v>
      </c>
      <c r="B5013" t="str">
        <f>anotacoes!C5013</f>
        <v>GRAND SLAM RIO DE JANEIRO 2011</v>
      </c>
      <c r="C5013" t="str">
        <f>anotacoes!E5013</f>
        <v>MAMMADLI</v>
      </c>
      <c r="D5013" t="str">
        <f>anotacoes!F5013</f>
        <v>GUILHEIRO</v>
      </c>
      <c r="E5013" t="s">
        <v>10325</v>
      </c>
      <c r="F5013">
        <f>anotacoes!A5013</f>
        <v>73</v>
      </c>
      <c r="G5013">
        <f>anotacoes!B5013</f>
        <v>8</v>
      </c>
      <c r="H5013" t="str">
        <f>anotacoes!K5013</f>
        <v xml:space="preserve"> 00:00:41,244</v>
      </c>
      <c r="I5013" t="str">
        <f>anotacoes!L5013</f>
        <v xml:space="preserve"> 00:00:45,409</v>
      </c>
      <c r="J5013" t="str">
        <f>IF(L5013="PAUSE",E5013,IF(anotacoes!G5017=conversao_anotacoes!C5013,conversao_anotacoes!C5013,conversao_anotacoes!D5013))</f>
        <v>MAMMADLI</v>
      </c>
      <c r="K5013" t="str">
        <f t="shared" si="156"/>
        <v>GUILHEIRO</v>
      </c>
      <c r="L5013" t="str">
        <f>UPPER(anotacoes!H5013)</f>
        <v>DISPLACEMENT</v>
      </c>
      <c r="M5013" t="str">
        <f>IF(OR(L5013="ATTACK",L5013="FINTA"),"&lt;TECNICA&gt;",UPPER(anotacoes!I5013))</f>
        <v>TRY TO GRIP WITH CONTACT</v>
      </c>
      <c r="N5013" t="str">
        <f>IF(OR(L5013="ATTACK",L5013="FINTA"),UPPER(anotacoes!I5013),"")</f>
        <v/>
      </c>
      <c r="O5013" s="6" t="str">
        <f>IF(anotacoes!N5013=0,"",anotacoes!N5013)</f>
        <v/>
      </c>
      <c r="P5013" t="str">
        <f>IF(anotacoes!M5013=0,"",UPPER(anotacoes!M5013))</f>
        <v/>
      </c>
      <c r="Q5013" t="str">
        <f t="shared" si="157"/>
        <v>INSERT INTO CONVERSAO_LUTA_ACAO (cd_conversao, id_luta, sequencia, momento_inicio, momento_fim, quem_faz, quem_sofre, acao_tipo, acao, tecnica, direcao, pontuacao) VALUES (1, 73, 8, TRIM(' 00:00:41,244'), TRIM(' 00:00:45,409'), 'MAMMADLI', 'GUILHEIRO', 'DISPLACEMENT', 'TRY TO GRIP WITH CONTACT', NULL, NULL, NULL)</v>
      </c>
      <c r="R5013" t="s">
        <v>10327</v>
      </c>
    </row>
    <row r="5014" spans="1:18" hidden="1" x14ac:dyDescent="0.25">
      <c r="A5014" s="7">
        <f>anotacoes!D5014</f>
        <v>40713</v>
      </c>
      <c r="B5014" t="str">
        <f>anotacoes!C5014</f>
        <v>GRAND SLAM RIO DE JANEIRO 2011</v>
      </c>
      <c r="C5014" t="str">
        <f>anotacoes!E5014</f>
        <v>MAMMADLI</v>
      </c>
      <c r="D5014" t="str">
        <f>anotacoes!F5014</f>
        <v>GUILHEIRO</v>
      </c>
      <c r="E5014" t="s">
        <v>10325</v>
      </c>
      <c r="F5014">
        <f>anotacoes!A5014</f>
        <v>73</v>
      </c>
      <c r="G5014">
        <f>anotacoes!B5014</f>
        <v>9</v>
      </c>
      <c r="H5014" t="str">
        <f>anotacoes!K5014</f>
        <v xml:space="preserve"> 00:00:45,409</v>
      </c>
      <c r="I5014" t="str">
        <f>anotacoes!L5014</f>
        <v xml:space="preserve"> 00:00:49,546</v>
      </c>
      <c r="J5014" t="str">
        <f>IF(L5014="PAUSE",E5014,IF(anotacoes!G5018=conversao_anotacoes!C5014,conversao_anotacoes!C5014,conversao_anotacoes!D5014))</f>
        <v>MAMMADLI</v>
      </c>
      <c r="K5014" t="str">
        <f t="shared" si="156"/>
        <v>GUILHEIRO</v>
      </c>
      <c r="L5014" t="str">
        <f>UPPER(anotacoes!H5014)</f>
        <v>GRIP TIME</v>
      </c>
      <c r="M5014" t="str">
        <f>IF(OR(L5014="ATTACK",L5014="FINTA"),"&lt;TECNICA&gt;",UPPER(anotacoes!I5014))</f>
        <v>RIGHT COLLAR</v>
      </c>
      <c r="N5014" t="str">
        <f>IF(OR(L5014="ATTACK",L5014="FINTA"),UPPER(anotacoes!I5014),"")</f>
        <v/>
      </c>
      <c r="O5014" s="6" t="str">
        <f>IF(anotacoes!N5014=0,"",anotacoes!N5014)</f>
        <v/>
      </c>
      <c r="P5014" t="str">
        <f>IF(anotacoes!M5014=0,"",UPPER(anotacoes!M5014))</f>
        <v/>
      </c>
      <c r="Q5014" t="str">
        <f t="shared" si="157"/>
        <v>INSERT INTO CONVERSAO_LUTA_ACAO (cd_conversao, id_luta, sequencia, momento_inicio, momento_fim, quem_faz, quem_sofre, acao_tipo, acao, tecnica, direcao, pontuacao) VALUES (1, 73, 9, TRIM(' 00:00:45,409'), TRIM(' 00:00:49,546'), 'MAMMADLI', 'GUILHEIRO', 'GRIP TIME', 'RIGHT COLLAR', NULL, NULL, NULL)</v>
      </c>
      <c r="R5014" t="s">
        <v>10327</v>
      </c>
    </row>
    <row r="5015" spans="1:18" hidden="1" x14ac:dyDescent="0.25">
      <c r="A5015" s="7">
        <f>anotacoes!D5015</f>
        <v>40713</v>
      </c>
      <c r="B5015" t="str">
        <f>anotacoes!C5015</f>
        <v>GRAND SLAM RIO DE JANEIRO 2011</v>
      </c>
      <c r="C5015" t="str">
        <f>anotacoes!E5015</f>
        <v>MAMMADLI</v>
      </c>
      <c r="D5015" t="str">
        <f>anotacoes!F5015</f>
        <v>GUILHEIRO</v>
      </c>
      <c r="E5015" t="s">
        <v>10325</v>
      </c>
      <c r="F5015">
        <f>anotacoes!A5015</f>
        <v>73</v>
      </c>
      <c r="G5015">
        <f>anotacoes!B5015</f>
        <v>10</v>
      </c>
      <c r="H5015" t="str">
        <f>anotacoes!K5015</f>
        <v xml:space="preserve"> 00:00:49,546</v>
      </c>
      <c r="I5015" t="str">
        <f>anotacoes!L5015</f>
        <v xml:space="preserve"> 00:00:49,546</v>
      </c>
      <c r="J5015" t="str">
        <f>IF(L5015="PAUSE",E5015,IF(anotacoes!G5019=conversao_anotacoes!C5015,conversao_anotacoes!C5015,conversao_anotacoes!D5015))</f>
        <v>MAMMADLI</v>
      </c>
      <c r="K5015" t="str">
        <f t="shared" si="156"/>
        <v>GUILHEIRO</v>
      </c>
      <c r="L5015" t="str">
        <f>UPPER(anotacoes!H5015)</f>
        <v>ATTACK</v>
      </c>
      <c r="M5015" t="str">
        <f>IF(OR(L5015="ATTACK",L5015="FINTA"),"&lt;TECNICA&gt;",UPPER(anotacoes!I5015))</f>
        <v>&lt;TECNICA&gt;</v>
      </c>
      <c r="N5015" t="str">
        <f>IF(OR(L5015="ATTACK",L5015="FINTA"),UPPER(anotacoes!I5015),"")</f>
        <v>KOSOTO GARI</v>
      </c>
      <c r="O5015" s="6">
        <f>IF(anotacoes!N5015=0,"",anotacoes!N5015)</f>
        <v>2</v>
      </c>
      <c r="P5015" t="str">
        <f>IF(anotacoes!M5015=0,"",UPPER(anotacoes!M5015))</f>
        <v/>
      </c>
      <c r="Q5015" t="str">
        <f t="shared" si="157"/>
        <v>INSERT INTO CONVERSAO_LUTA_ACAO (cd_conversao, id_luta, sequencia, momento_inicio, momento_fim, quem_faz, quem_sofre, acao_tipo, acao, tecnica, direcao, pontuacao) VALUES (1, 73, 10, TRIM(' 00:00:49,546'), TRIM(' 00:00:49,546'), 'MAMMADLI', 'GUILHEIRO', 'ATTACK', '&lt;TECNICA&gt;', 'KOSOTO GARI', 2, NULL)</v>
      </c>
      <c r="R5015" t="s">
        <v>10327</v>
      </c>
    </row>
    <row r="5016" spans="1:18" hidden="1" x14ac:dyDescent="0.25">
      <c r="A5016" s="7">
        <f>anotacoes!D5016</f>
        <v>40713</v>
      </c>
      <c r="B5016" t="str">
        <f>anotacoes!C5016</f>
        <v>GRAND SLAM RIO DE JANEIRO 2011</v>
      </c>
      <c r="C5016" t="str">
        <f>anotacoes!E5016</f>
        <v>MAMMADLI</v>
      </c>
      <c r="D5016" t="str">
        <f>anotacoes!F5016</f>
        <v>GUILHEIRO</v>
      </c>
      <c r="E5016" t="s">
        <v>10325</v>
      </c>
      <c r="F5016">
        <f>anotacoes!A5016</f>
        <v>73</v>
      </c>
      <c r="G5016">
        <f>anotacoes!B5016</f>
        <v>11</v>
      </c>
      <c r="H5016" t="str">
        <f>anotacoes!K5016</f>
        <v xml:space="preserve"> 00:00:49,546</v>
      </c>
      <c r="I5016" t="str">
        <f>anotacoes!L5016</f>
        <v xml:space="preserve"> 00:00:52,001</v>
      </c>
      <c r="J5016" t="str">
        <f>IF(L5016="PAUSE",E5016,IF(anotacoes!G5020=conversao_anotacoes!C5016,conversao_anotacoes!C5016,conversao_anotacoes!D5016))</f>
        <v>MAMMADLI</v>
      </c>
      <c r="K5016" t="str">
        <f t="shared" si="156"/>
        <v>GUILHEIRO</v>
      </c>
      <c r="L5016" t="str">
        <f>UPPER(anotacoes!H5016)</f>
        <v>TRANSITION</v>
      </c>
      <c r="M5016" t="str">
        <f>IF(OR(L5016="ATTACK",L5016="FINTA"),"&lt;TECNICA&gt;",UPPER(anotacoes!I5016))</f>
        <v>WITH ATTACK</v>
      </c>
      <c r="N5016" t="str">
        <f>IF(OR(L5016="ATTACK",L5016="FINTA"),UPPER(anotacoes!I5016),"")</f>
        <v/>
      </c>
      <c r="O5016" s="6" t="str">
        <f>IF(anotacoes!N5016=0,"",anotacoes!N5016)</f>
        <v/>
      </c>
      <c r="P5016" t="str">
        <f>IF(anotacoes!M5016=0,"",UPPER(anotacoes!M5016))</f>
        <v/>
      </c>
      <c r="Q5016" t="str">
        <f t="shared" si="157"/>
        <v>INSERT INTO CONVERSAO_LUTA_ACAO (cd_conversao, id_luta, sequencia, momento_inicio, momento_fim, quem_faz, quem_sofre, acao_tipo, acao, tecnica, direcao, pontuacao) VALUES (1, 73, 11, TRIM(' 00:00:49,546'), TRIM(' 00:00:52,001'), 'MAMMADLI', 'GUILHEIRO', 'TRANSITION', 'WITH ATTACK', NULL, NULL, NULL)</v>
      </c>
      <c r="R5016" t="s">
        <v>10327</v>
      </c>
    </row>
    <row r="5017" spans="1:18" hidden="1" x14ac:dyDescent="0.25">
      <c r="A5017" s="7">
        <f>anotacoes!D5017</f>
        <v>40713</v>
      </c>
      <c r="B5017" t="str">
        <f>anotacoes!C5017</f>
        <v>GRAND SLAM RIO DE JANEIRO 2011</v>
      </c>
      <c r="C5017" t="str">
        <f>anotacoes!E5017</f>
        <v>MAMMADLI</v>
      </c>
      <c r="D5017" t="str">
        <f>anotacoes!F5017</f>
        <v>GUILHEIRO</v>
      </c>
      <c r="E5017" t="s">
        <v>10325</v>
      </c>
      <c r="F5017">
        <f>anotacoes!A5017</f>
        <v>73</v>
      </c>
      <c r="G5017">
        <f>anotacoes!B5017</f>
        <v>12</v>
      </c>
      <c r="H5017" t="str">
        <f>anotacoes!K5017</f>
        <v xml:space="preserve"> 00:00:52,183</v>
      </c>
      <c r="I5017" t="str">
        <f>anotacoes!L5017</f>
        <v xml:space="preserve"> 00:01:42,030</v>
      </c>
      <c r="J5017" t="str">
        <f>IF(L5017="PAUSE",E5017,IF(anotacoes!G5021=conversao_anotacoes!C5017,conversao_anotacoes!C5017,conversao_anotacoes!D5017))</f>
        <v>&lt;ARBITRO_DESCONHECIDO&gt;</v>
      </c>
      <c r="K5017" t="str">
        <f t="shared" si="156"/>
        <v/>
      </c>
      <c r="L5017" t="str">
        <f>UPPER(anotacoes!H5017)</f>
        <v>PAUSE</v>
      </c>
      <c r="M5017" t="str">
        <f>IF(OR(L5017="ATTACK",L5017="FINTA"),"&lt;TECNICA&gt;",UPPER(anotacoes!I5017))</f>
        <v>&lt;NAO_CLASSIFICADO&gt;</v>
      </c>
      <c r="N5017" t="str">
        <f>IF(OR(L5017="ATTACK",L5017="FINTA"),UPPER(anotacoes!I5017),"")</f>
        <v/>
      </c>
      <c r="O5017" s="6" t="str">
        <f>IF(anotacoes!N5017=0,"",anotacoes!N5017)</f>
        <v/>
      </c>
      <c r="P5017" t="str">
        <f>IF(anotacoes!M5017=0,"",UPPER(anotacoes!M5017))</f>
        <v/>
      </c>
      <c r="Q5017" t="str">
        <f t="shared" si="157"/>
        <v>INSERT INTO CONVERSAO_LUTA_ACAO (cd_conversao, id_luta, sequencia, momento_inicio, momento_fim, quem_faz, quem_sofre, acao_tipo, acao, tecnica, direcao, pontuacao) VALUES (1, 73, 12, TRIM(' 00:00:52,183'), TRIM(' 00:01:42,030'), '&lt;ARBITRO_DESCONHECIDO&gt;', '', 'PAUSE', '&lt;NAO_CLASSIFICADO&gt;', NULL, NULL, NULL)</v>
      </c>
      <c r="R5017" t="s">
        <v>10327</v>
      </c>
    </row>
    <row r="5018" spans="1:18" hidden="1" x14ac:dyDescent="0.25">
      <c r="A5018" s="7">
        <f>anotacoes!D5018</f>
        <v>40713</v>
      </c>
      <c r="B5018" t="str">
        <f>anotacoes!C5018</f>
        <v>GRAND SLAM RIO DE JANEIRO 2011</v>
      </c>
      <c r="C5018" t="str">
        <f>anotacoes!E5018</f>
        <v>MAMMADLI</v>
      </c>
      <c r="D5018" t="str">
        <f>anotacoes!F5018</f>
        <v>GUILHEIRO</v>
      </c>
      <c r="E5018" t="s">
        <v>10325</v>
      </c>
      <c r="F5018">
        <f>anotacoes!A5018</f>
        <v>73</v>
      </c>
      <c r="G5018">
        <f>anotacoes!B5018</f>
        <v>13</v>
      </c>
      <c r="H5018" t="str">
        <f>anotacoes!K5018</f>
        <v xml:space="preserve"> 00:01:42,192</v>
      </c>
      <c r="I5018" t="str">
        <f>anotacoes!L5018</f>
        <v xml:space="preserve"> 00:01:46,711</v>
      </c>
      <c r="J5018" t="str">
        <f>IF(L5018="PAUSE",E5018,IF(anotacoes!G5022=conversao_anotacoes!C5018,conversao_anotacoes!C5018,conversao_anotacoes!D5018))</f>
        <v>MAMMADLI</v>
      </c>
      <c r="K5018" t="str">
        <f t="shared" si="156"/>
        <v>GUILHEIRO</v>
      </c>
      <c r="L5018" t="str">
        <f>UPPER(anotacoes!H5018)</f>
        <v>DISPLACEMENT</v>
      </c>
      <c r="M5018" t="str">
        <f>IF(OR(L5018="ATTACK",L5018="FINTA"),"&lt;TECNICA&gt;",UPPER(anotacoes!I5018))</f>
        <v>2-3 STEP HESITANT LEFT</v>
      </c>
      <c r="N5018" t="str">
        <f>IF(OR(L5018="ATTACK",L5018="FINTA"),UPPER(anotacoes!I5018),"")</f>
        <v/>
      </c>
      <c r="O5018" s="6" t="str">
        <f>IF(anotacoes!N5018=0,"",anotacoes!N5018)</f>
        <v/>
      </c>
      <c r="P5018" t="str">
        <f>IF(anotacoes!M5018=0,"",UPPER(anotacoes!M5018))</f>
        <v/>
      </c>
      <c r="Q5018" t="str">
        <f t="shared" si="157"/>
        <v>INSERT INTO CONVERSAO_LUTA_ACAO (cd_conversao, id_luta, sequencia, momento_inicio, momento_fim, quem_faz, quem_sofre, acao_tipo, acao, tecnica, direcao, pontuacao) VALUES (1, 73, 13, TRIM(' 00:01:42,192'), TRIM(' 00:01:46,711'), 'MAMMADLI', 'GUILHEIRO', 'DISPLACEMENT', '2-3 STEP HESITANT LEFT', NULL, NULL, NULL)</v>
      </c>
      <c r="R5018" t="s">
        <v>10327</v>
      </c>
    </row>
    <row r="5019" spans="1:18" hidden="1" x14ac:dyDescent="0.25">
      <c r="A5019" s="7">
        <f>anotacoes!D5019</f>
        <v>40713</v>
      </c>
      <c r="B5019" t="str">
        <f>anotacoes!C5019</f>
        <v>GRAND SLAM RIO DE JANEIRO 2011</v>
      </c>
      <c r="C5019" t="str">
        <f>anotacoes!E5019</f>
        <v>MAMMADLI</v>
      </c>
      <c r="D5019" t="str">
        <f>anotacoes!F5019</f>
        <v>GUILHEIRO</v>
      </c>
      <c r="E5019" t="s">
        <v>10325</v>
      </c>
      <c r="F5019">
        <f>anotacoes!A5019</f>
        <v>73</v>
      </c>
      <c r="G5019">
        <f>anotacoes!B5019</f>
        <v>14</v>
      </c>
      <c r="H5019" t="str">
        <f>anotacoes!K5019</f>
        <v xml:space="preserve"> 00:01:46,711</v>
      </c>
      <c r="I5019" t="str">
        <f>anotacoes!L5019</f>
        <v xml:space="preserve"> 00:01:54,660</v>
      </c>
      <c r="J5019" t="str">
        <f>IF(L5019="PAUSE",E5019,IF(anotacoes!G5023=conversao_anotacoes!C5019,conversao_anotacoes!C5019,conversao_anotacoes!D5019))</f>
        <v>MAMMADLI</v>
      </c>
      <c r="K5019" t="str">
        <f t="shared" si="156"/>
        <v>GUILHEIRO</v>
      </c>
      <c r="L5019" t="str">
        <f>UPPER(anotacoes!H5019)</f>
        <v>DISPLACEMENT</v>
      </c>
      <c r="M5019" t="str">
        <f>IF(OR(L5019="ATTACK",L5019="FINTA"),"&lt;TECNICA&gt;",UPPER(anotacoes!I5019))</f>
        <v>TRY TO GRIP WITH CONTACT</v>
      </c>
      <c r="N5019" t="str">
        <f>IF(OR(L5019="ATTACK",L5019="FINTA"),UPPER(anotacoes!I5019),"")</f>
        <v/>
      </c>
      <c r="O5019" s="6" t="str">
        <f>IF(anotacoes!N5019=0,"",anotacoes!N5019)</f>
        <v/>
      </c>
      <c r="P5019" t="str">
        <f>IF(anotacoes!M5019=0,"",UPPER(anotacoes!M5019))</f>
        <v/>
      </c>
      <c r="Q5019" t="str">
        <f t="shared" si="157"/>
        <v>INSERT INTO CONVERSAO_LUTA_ACAO (cd_conversao, id_luta, sequencia, momento_inicio, momento_fim, quem_faz, quem_sofre, acao_tipo, acao, tecnica, direcao, pontuacao) VALUES (1, 73, 14, TRIM(' 00:01:46,711'), TRIM(' 00:01:54,660'), 'MAMMADLI', 'GUILHEIRO', 'DISPLACEMENT', 'TRY TO GRIP WITH CONTACT', NULL, NULL, NULL)</v>
      </c>
      <c r="R5019" t="s">
        <v>10327</v>
      </c>
    </row>
    <row r="5020" spans="1:18" hidden="1" x14ac:dyDescent="0.25">
      <c r="A5020" s="7">
        <f>anotacoes!D5020</f>
        <v>40713</v>
      </c>
      <c r="B5020" t="str">
        <f>anotacoes!C5020</f>
        <v>GRAND SLAM RIO DE JANEIRO 2011</v>
      </c>
      <c r="C5020" t="str">
        <f>anotacoes!E5020</f>
        <v>MAMMADLI</v>
      </c>
      <c r="D5020" t="str">
        <f>anotacoes!F5020</f>
        <v>GUILHEIRO</v>
      </c>
      <c r="E5020" t="s">
        <v>10325</v>
      </c>
      <c r="F5020">
        <f>anotacoes!A5020</f>
        <v>73</v>
      </c>
      <c r="G5020">
        <f>anotacoes!B5020</f>
        <v>15</v>
      </c>
      <c r="H5020" t="str">
        <f>anotacoes!K5020</f>
        <v xml:space="preserve"> 00:01:54,660</v>
      </c>
      <c r="I5020" t="str">
        <f>anotacoes!L5020</f>
        <v xml:space="preserve"> 00:01:57,940</v>
      </c>
      <c r="J5020" t="str">
        <f>IF(L5020="PAUSE",E5020,IF(anotacoes!G5024=conversao_anotacoes!C5020,conversao_anotacoes!C5020,conversao_anotacoes!D5020))</f>
        <v>MAMMADLI</v>
      </c>
      <c r="K5020" t="str">
        <f t="shared" si="156"/>
        <v>GUILHEIRO</v>
      </c>
      <c r="L5020" t="str">
        <f>UPPER(anotacoes!H5020)</f>
        <v>DISPLACEMENT</v>
      </c>
      <c r="M5020" t="str">
        <f>IF(OR(L5020="ATTACK",L5020="FINTA"),"&lt;TECNICA&gt;",UPPER(anotacoes!I5020))</f>
        <v>TRY TO GRIP WITH CONTACT</v>
      </c>
      <c r="N5020" t="str">
        <f>IF(OR(L5020="ATTACK",L5020="FINTA"),UPPER(anotacoes!I5020),"")</f>
        <v/>
      </c>
      <c r="O5020" s="6" t="str">
        <f>IF(anotacoes!N5020=0,"",anotacoes!N5020)</f>
        <v/>
      </c>
      <c r="P5020" t="str">
        <f>IF(anotacoes!M5020=0,"",UPPER(anotacoes!M5020))</f>
        <v/>
      </c>
      <c r="Q5020" t="str">
        <f t="shared" si="157"/>
        <v>INSERT INTO CONVERSAO_LUTA_ACAO (cd_conversao, id_luta, sequencia, momento_inicio, momento_fim, quem_faz, quem_sofre, acao_tipo, acao, tecnica, direcao, pontuacao) VALUES (1, 73, 15, TRIM(' 00:01:54,660'), TRIM(' 00:01:57,940'), 'MAMMADLI', 'GUILHEIRO', 'DISPLACEMENT', 'TRY TO GRIP WITH CONTACT', NULL, NULL, NULL)</v>
      </c>
      <c r="R5020" t="s">
        <v>10327</v>
      </c>
    </row>
    <row r="5021" spans="1:18" hidden="1" x14ac:dyDescent="0.25">
      <c r="A5021" s="7">
        <f>anotacoes!D5021</f>
        <v>40713</v>
      </c>
      <c r="B5021" t="str">
        <f>anotacoes!C5021</f>
        <v>GRAND SLAM RIO DE JANEIRO 2011</v>
      </c>
      <c r="C5021" t="str">
        <f>anotacoes!E5021</f>
        <v>MAMMADLI</v>
      </c>
      <c r="D5021" t="str">
        <f>anotacoes!F5021</f>
        <v>GUILHEIRO</v>
      </c>
      <c r="E5021" t="s">
        <v>10325</v>
      </c>
      <c r="F5021">
        <f>anotacoes!A5021</f>
        <v>73</v>
      </c>
      <c r="G5021">
        <f>anotacoes!B5021</f>
        <v>16</v>
      </c>
      <c r="H5021" t="str">
        <f>anotacoes!K5021</f>
        <v xml:space="preserve"> 00:01:57,940</v>
      </c>
      <c r="I5021" t="str">
        <f>anotacoes!L5021</f>
        <v xml:space="preserve"> 00:02:00,956</v>
      </c>
      <c r="J5021" t="str">
        <f>IF(L5021="PAUSE",E5021,IF(anotacoes!G5025=conversao_anotacoes!C5021,conversao_anotacoes!C5021,conversao_anotacoes!D5021))</f>
        <v>MAMMADLI</v>
      </c>
      <c r="K5021" t="str">
        <f t="shared" si="156"/>
        <v>GUILHEIRO</v>
      </c>
      <c r="L5021" t="str">
        <f>UPPER(anotacoes!H5021)</f>
        <v>GRIP TIME</v>
      </c>
      <c r="M5021" t="str">
        <f>IF(OR(L5021="ATTACK",L5021="FINTA"),"&lt;TECNICA&gt;",UPPER(anotacoes!I5021))</f>
        <v>RIGHT SLEEVE LEFT SLEEVE</v>
      </c>
      <c r="N5021" t="str">
        <f>IF(OR(L5021="ATTACK",L5021="FINTA"),UPPER(anotacoes!I5021),"")</f>
        <v/>
      </c>
      <c r="O5021" s="6" t="str">
        <f>IF(anotacoes!N5021=0,"",anotacoes!N5021)</f>
        <v/>
      </c>
      <c r="P5021" t="str">
        <f>IF(anotacoes!M5021=0,"",UPPER(anotacoes!M5021))</f>
        <v/>
      </c>
      <c r="Q5021" t="str">
        <f t="shared" si="157"/>
        <v>INSERT INTO CONVERSAO_LUTA_ACAO (cd_conversao, id_luta, sequencia, momento_inicio, momento_fim, quem_faz, quem_sofre, acao_tipo, acao, tecnica, direcao, pontuacao) VALUES (1, 73, 16, TRIM(' 00:01:57,940'), TRIM(' 00:02:00,956'), 'MAMMADLI', 'GUILHEIRO', 'GRIP TIME', 'RIGHT SLEEVE LEFT SLEEVE', NULL, NULL, NULL)</v>
      </c>
      <c r="R5021" t="s">
        <v>10327</v>
      </c>
    </row>
    <row r="5022" spans="1:18" hidden="1" x14ac:dyDescent="0.25">
      <c r="A5022" s="7">
        <f>anotacoes!D5022</f>
        <v>40713</v>
      </c>
      <c r="B5022" t="str">
        <f>anotacoes!C5022</f>
        <v>GRAND SLAM RIO DE JANEIRO 2011</v>
      </c>
      <c r="C5022" t="str">
        <f>anotacoes!E5022</f>
        <v>MAMMADLI</v>
      </c>
      <c r="D5022" t="str">
        <f>anotacoes!F5022</f>
        <v>GUILHEIRO</v>
      </c>
      <c r="E5022" t="s">
        <v>10325</v>
      </c>
      <c r="F5022">
        <f>anotacoes!A5022</f>
        <v>73</v>
      </c>
      <c r="G5022">
        <f>anotacoes!B5022</f>
        <v>17</v>
      </c>
      <c r="H5022" t="str">
        <f>anotacoes!K5022</f>
        <v xml:space="preserve"> 00:02:00,956</v>
      </c>
      <c r="I5022" t="str">
        <f>anotacoes!L5022</f>
        <v xml:space="preserve"> 00:02:02,579</v>
      </c>
      <c r="J5022" t="str">
        <f>IF(L5022="PAUSE",E5022,IF(anotacoes!G5026=conversao_anotacoes!C5022,conversao_anotacoes!C5022,conversao_anotacoes!D5022))</f>
        <v>MAMMADLI</v>
      </c>
      <c r="K5022" t="str">
        <f t="shared" si="156"/>
        <v>GUILHEIRO</v>
      </c>
      <c r="L5022" t="str">
        <f>UPPER(anotacoes!H5022)</f>
        <v>DEFENSE</v>
      </c>
      <c r="M5022" t="str">
        <f>IF(OR(L5022="ATTACK",L5022="FINTA"),"&lt;TECNICA&gt;",UPPER(anotacoes!I5022))</f>
        <v>USING BODY MASS</v>
      </c>
      <c r="N5022" t="str">
        <f>IF(OR(L5022="ATTACK",L5022="FINTA"),UPPER(anotacoes!I5022),"")</f>
        <v/>
      </c>
      <c r="O5022" s="6" t="str">
        <f>IF(anotacoes!N5022=0,"",anotacoes!N5022)</f>
        <v/>
      </c>
      <c r="P5022" t="str">
        <f>IF(anotacoes!M5022=0,"",UPPER(anotacoes!M5022))</f>
        <v/>
      </c>
      <c r="Q5022" t="str">
        <f t="shared" si="157"/>
        <v>INSERT INTO CONVERSAO_LUTA_ACAO (cd_conversao, id_luta, sequencia, momento_inicio, momento_fim, quem_faz, quem_sofre, acao_tipo, acao, tecnica, direcao, pontuacao) VALUES (1, 73, 17, TRIM(' 00:02:00,956'), TRIM(' 00:02:02,579'), 'MAMMADLI', 'GUILHEIRO', 'DEFENSE', 'USING BODY MASS', NULL, NULL, NULL)</v>
      </c>
      <c r="R5022" t="s">
        <v>10327</v>
      </c>
    </row>
    <row r="5023" spans="1:18" hidden="1" x14ac:dyDescent="0.25">
      <c r="A5023" s="7">
        <f>anotacoes!D5023</f>
        <v>40713</v>
      </c>
      <c r="B5023" t="str">
        <f>anotacoes!C5023</f>
        <v>GRAND SLAM RIO DE JANEIRO 2011</v>
      </c>
      <c r="C5023" t="str">
        <f>anotacoes!E5023</f>
        <v>MAMMADLI</v>
      </c>
      <c r="D5023" t="str">
        <f>anotacoes!F5023</f>
        <v>GUILHEIRO</v>
      </c>
      <c r="E5023" t="s">
        <v>10325</v>
      </c>
      <c r="F5023">
        <f>anotacoes!A5023</f>
        <v>73</v>
      </c>
      <c r="G5023">
        <f>anotacoes!B5023</f>
        <v>18</v>
      </c>
      <c r="H5023" t="str">
        <f>anotacoes!K5023</f>
        <v xml:space="preserve"> 00:02:02,936</v>
      </c>
      <c r="I5023" t="str">
        <f>anotacoes!L5023</f>
        <v xml:space="preserve"> 00:02:12,630</v>
      </c>
      <c r="J5023" t="str">
        <f>IF(L5023="PAUSE",E5023,IF(anotacoes!G5027=conversao_anotacoes!C5023,conversao_anotacoes!C5023,conversao_anotacoes!D5023))</f>
        <v>&lt;ARBITRO_DESCONHECIDO&gt;</v>
      </c>
      <c r="K5023" t="str">
        <f t="shared" si="156"/>
        <v/>
      </c>
      <c r="L5023" t="str">
        <f>UPPER(anotacoes!H5023)</f>
        <v>PAUSE</v>
      </c>
      <c r="M5023" t="str">
        <f>IF(OR(L5023="ATTACK",L5023="FINTA"),"&lt;TECNICA&gt;",UPPER(anotacoes!I5023))</f>
        <v>&lt;NAO_CLASSIFICADO&gt;</v>
      </c>
      <c r="N5023" t="str">
        <f>IF(OR(L5023="ATTACK",L5023="FINTA"),UPPER(anotacoes!I5023),"")</f>
        <v/>
      </c>
      <c r="O5023" s="6" t="str">
        <f>IF(anotacoes!N5023=0,"",anotacoes!N5023)</f>
        <v/>
      </c>
      <c r="P5023" t="str">
        <f>IF(anotacoes!M5023=0,"",UPPER(anotacoes!M5023))</f>
        <v/>
      </c>
      <c r="Q5023" t="str">
        <f t="shared" si="157"/>
        <v>INSERT INTO CONVERSAO_LUTA_ACAO (cd_conversao, id_luta, sequencia, momento_inicio, momento_fim, quem_faz, quem_sofre, acao_tipo, acao, tecnica, direcao, pontuacao) VALUES (1, 73, 18, TRIM(' 00:02:02,936'), TRIM(' 00:02:12,630'), '&lt;ARBITRO_DESCONHECIDO&gt;', '', 'PAUSE', '&lt;NAO_CLASSIFICADO&gt;', NULL, NULL, NULL)</v>
      </c>
      <c r="R5023" t="s">
        <v>10327</v>
      </c>
    </row>
    <row r="5024" spans="1:18" hidden="1" x14ac:dyDescent="0.25">
      <c r="A5024" s="7">
        <f>anotacoes!D5024</f>
        <v>40713</v>
      </c>
      <c r="B5024" t="str">
        <f>anotacoes!C5024</f>
        <v>GRAND SLAM RIO DE JANEIRO 2011</v>
      </c>
      <c r="C5024" t="str">
        <f>anotacoes!E5024</f>
        <v>MAMMADLI</v>
      </c>
      <c r="D5024" t="str">
        <f>anotacoes!F5024</f>
        <v>GUILHEIRO</v>
      </c>
      <c r="E5024" t="s">
        <v>10325</v>
      </c>
      <c r="F5024">
        <f>anotacoes!A5024</f>
        <v>73</v>
      </c>
      <c r="G5024">
        <f>anotacoes!B5024</f>
        <v>19</v>
      </c>
      <c r="H5024" t="str">
        <f>anotacoes!K5024</f>
        <v xml:space="preserve"> 00:02:12,630</v>
      </c>
      <c r="I5024" t="str">
        <f>anotacoes!L5024</f>
        <v xml:space="preserve"> 00:02:17,789</v>
      </c>
      <c r="J5024" t="str">
        <f>IF(L5024="PAUSE",E5024,IF(anotacoes!G5028=conversao_anotacoes!C5024,conversao_anotacoes!C5024,conversao_anotacoes!D5024))</f>
        <v>MAMMADLI</v>
      </c>
      <c r="K5024" t="str">
        <f t="shared" si="156"/>
        <v>GUILHEIRO</v>
      </c>
      <c r="L5024" t="str">
        <f>UPPER(anotacoes!H5024)</f>
        <v>DISPLACEMENT</v>
      </c>
      <c r="M5024" t="str">
        <f>IF(OR(L5024="ATTACK",L5024="FINTA"),"&lt;TECNICA&gt;",UPPER(anotacoes!I5024))</f>
        <v>2-3 STEP HESITANT LEFT</v>
      </c>
      <c r="N5024" t="str">
        <f>IF(OR(L5024="ATTACK",L5024="FINTA"),UPPER(anotacoes!I5024),"")</f>
        <v/>
      </c>
      <c r="O5024" s="6" t="str">
        <f>IF(anotacoes!N5024=0,"",anotacoes!N5024)</f>
        <v/>
      </c>
      <c r="P5024" t="str">
        <f>IF(anotacoes!M5024=0,"",UPPER(anotacoes!M5024))</f>
        <v/>
      </c>
      <c r="Q5024" t="str">
        <f t="shared" si="157"/>
        <v>INSERT INTO CONVERSAO_LUTA_ACAO (cd_conversao, id_luta, sequencia, momento_inicio, momento_fim, quem_faz, quem_sofre, acao_tipo, acao, tecnica, direcao, pontuacao) VALUES (1, 73, 19, TRIM(' 00:02:12,630'), TRIM(' 00:02:17,789'), 'MAMMADLI', 'GUILHEIRO', 'DISPLACEMENT', '2-3 STEP HESITANT LEFT', NULL, NULL, NULL)</v>
      </c>
      <c r="R5024" t="s">
        <v>10327</v>
      </c>
    </row>
    <row r="5025" spans="1:18" hidden="1" x14ac:dyDescent="0.25">
      <c r="A5025" s="7">
        <f>anotacoes!D5025</f>
        <v>40713</v>
      </c>
      <c r="B5025" t="str">
        <f>anotacoes!C5025</f>
        <v>GRAND SLAM RIO DE JANEIRO 2011</v>
      </c>
      <c r="C5025" t="str">
        <f>anotacoes!E5025</f>
        <v>MAMMADLI</v>
      </c>
      <c r="D5025" t="str">
        <f>anotacoes!F5025</f>
        <v>GUILHEIRO</v>
      </c>
      <c r="E5025" t="s">
        <v>10325</v>
      </c>
      <c r="F5025">
        <f>anotacoes!A5025</f>
        <v>73</v>
      </c>
      <c r="G5025">
        <f>anotacoes!B5025</f>
        <v>20</v>
      </c>
      <c r="H5025" t="str">
        <f>anotacoes!K5025</f>
        <v xml:space="preserve"> 00:02:18,056</v>
      </c>
      <c r="I5025" t="str">
        <f>anotacoes!L5025</f>
        <v xml:space="preserve"> 00:02:31,642</v>
      </c>
      <c r="J5025" t="str">
        <f>IF(L5025="PAUSE",E5025,IF(anotacoes!G5029=conversao_anotacoes!C5025,conversao_anotacoes!C5025,conversao_anotacoes!D5025))</f>
        <v>MAMMADLI</v>
      </c>
      <c r="K5025" t="str">
        <f t="shared" si="156"/>
        <v>GUILHEIRO</v>
      </c>
      <c r="L5025" t="str">
        <f>UPPER(anotacoes!H5025)</f>
        <v>DISPLACEMENT</v>
      </c>
      <c r="M5025" t="str">
        <f>IF(OR(L5025="ATTACK",L5025="FINTA"),"&lt;TECNICA&gt;",UPPER(anotacoes!I5025))</f>
        <v>TRY TO GRIP WITH CONTACT</v>
      </c>
      <c r="N5025" t="str">
        <f>IF(OR(L5025="ATTACK",L5025="FINTA"),UPPER(anotacoes!I5025),"")</f>
        <v/>
      </c>
      <c r="O5025" s="6" t="str">
        <f>IF(anotacoes!N5025=0,"",anotacoes!N5025)</f>
        <v/>
      </c>
      <c r="P5025" t="str">
        <f>IF(anotacoes!M5025=0,"",UPPER(anotacoes!M5025))</f>
        <v/>
      </c>
      <c r="Q5025" t="str">
        <f t="shared" si="157"/>
        <v>INSERT INTO CONVERSAO_LUTA_ACAO (cd_conversao, id_luta, sequencia, momento_inicio, momento_fim, quem_faz, quem_sofre, acao_tipo, acao, tecnica, direcao, pontuacao) VALUES (1, 73, 20, TRIM(' 00:02:18,056'), TRIM(' 00:02:31,642'), 'MAMMADLI', 'GUILHEIRO', 'DISPLACEMENT', 'TRY TO GRIP WITH CONTACT', NULL, NULL, NULL)</v>
      </c>
      <c r="R5025" t="s">
        <v>10327</v>
      </c>
    </row>
    <row r="5026" spans="1:18" hidden="1" x14ac:dyDescent="0.25">
      <c r="A5026" s="7">
        <f>anotacoes!D5026</f>
        <v>40713</v>
      </c>
      <c r="B5026" t="str">
        <f>anotacoes!C5026</f>
        <v>GRAND SLAM RIO DE JANEIRO 2011</v>
      </c>
      <c r="C5026" t="str">
        <f>anotacoes!E5026</f>
        <v>MAMMADLI</v>
      </c>
      <c r="D5026" t="str">
        <f>anotacoes!F5026</f>
        <v>GUILHEIRO</v>
      </c>
      <c r="E5026" t="s">
        <v>10325</v>
      </c>
      <c r="F5026">
        <f>anotacoes!A5026</f>
        <v>73</v>
      </c>
      <c r="G5026">
        <f>anotacoes!B5026</f>
        <v>21</v>
      </c>
      <c r="H5026" t="str">
        <f>anotacoes!K5026</f>
        <v xml:space="preserve"> 00:02:31,850</v>
      </c>
      <c r="I5026" t="str">
        <f>anotacoes!L5026</f>
        <v xml:space="preserve"> 00:02:36,104</v>
      </c>
      <c r="J5026" t="str">
        <f>IF(L5026="PAUSE",E5026,IF(anotacoes!G5030=conversao_anotacoes!C5026,conversao_anotacoes!C5026,conversao_anotacoes!D5026))</f>
        <v>MAMMADLI</v>
      </c>
      <c r="K5026" t="str">
        <f t="shared" si="156"/>
        <v>GUILHEIRO</v>
      </c>
      <c r="L5026" t="str">
        <f>UPPER(anotacoes!H5026)</f>
        <v>GRIP TIME</v>
      </c>
      <c r="M5026" t="str">
        <f>IF(OR(L5026="ATTACK",L5026="FINTA"),"&lt;TECNICA&gt;",UPPER(anotacoes!I5026))</f>
        <v>RIGHT COLLAR</v>
      </c>
      <c r="N5026" t="str">
        <f>IF(OR(L5026="ATTACK",L5026="FINTA"),UPPER(anotacoes!I5026),"")</f>
        <v/>
      </c>
      <c r="O5026" s="6" t="str">
        <f>IF(anotacoes!N5026=0,"",anotacoes!N5026)</f>
        <v/>
      </c>
      <c r="P5026" t="str">
        <f>IF(anotacoes!M5026=0,"",UPPER(anotacoes!M5026))</f>
        <v/>
      </c>
      <c r="Q5026" t="str">
        <f t="shared" si="157"/>
        <v>INSERT INTO CONVERSAO_LUTA_ACAO (cd_conversao, id_luta, sequencia, momento_inicio, momento_fim, quem_faz, quem_sofre, acao_tipo, acao, tecnica, direcao, pontuacao) VALUES (1, 73, 21, TRIM(' 00:02:31,850'), TRIM(' 00:02:36,104'), 'MAMMADLI', 'GUILHEIRO', 'GRIP TIME', 'RIGHT COLLAR', NULL, NULL, NULL)</v>
      </c>
      <c r="R5026" t="s">
        <v>10327</v>
      </c>
    </row>
    <row r="5027" spans="1:18" hidden="1" x14ac:dyDescent="0.25">
      <c r="A5027" s="7">
        <f>anotacoes!D5027</f>
        <v>40713</v>
      </c>
      <c r="B5027" t="str">
        <f>anotacoes!C5027</f>
        <v>GRAND SLAM RIO DE JANEIRO 2011</v>
      </c>
      <c r="C5027" t="str">
        <f>anotacoes!E5027</f>
        <v>MAMMADLI</v>
      </c>
      <c r="D5027" t="str">
        <f>anotacoes!F5027</f>
        <v>GUILHEIRO</v>
      </c>
      <c r="E5027" t="s">
        <v>10325</v>
      </c>
      <c r="F5027">
        <f>anotacoes!A5027</f>
        <v>73</v>
      </c>
      <c r="G5027">
        <f>anotacoes!B5027</f>
        <v>22</v>
      </c>
      <c r="H5027" t="str">
        <f>anotacoes!K5027</f>
        <v xml:space="preserve"> 00:02:36,275</v>
      </c>
      <c r="I5027" t="str">
        <f>anotacoes!L5027</f>
        <v xml:space="preserve"> 00:03:40,525</v>
      </c>
      <c r="J5027" t="str">
        <f>IF(L5027="PAUSE",E5027,IF(anotacoes!G5031=conversao_anotacoes!C5027,conversao_anotacoes!C5027,conversao_anotacoes!D5027))</f>
        <v>MAMMADLI</v>
      </c>
      <c r="K5027" t="str">
        <f t="shared" si="156"/>
        <v>GUILHEIRO</v>
      </c>
      <c r="L5027" t="str">
        <f>UPPER(anotacoes!H5027)</f>
        <v>DISPLACEMENT</v>
      </c>
      <c r="M5027" t="str">
        <f>IF(OR(L5027="ATTACK",L5027="FINTA"),"&lt;TECNICA&gt;",UPPER(anotacoes!I5027))</f>
        <v>TRY TO GRIP WITH CONTACT</v>
      </c>
      <c r="N5027" t="str">
        <f>IF(OR(L5027="ATTACK",L5027="FINTA"),UPPER(anotacoes!I5027),"")</f>
        <v/>
      </c>
      <c r="O5027" s="6" t="str">
        <f>IF(anotacoes!N5027=0,"",anotacoes!N5027)</f>
        <v/>
      </c>
      <c r="P5027" t="str">
        <f>IF(anotacoes!M5027=0,"",UPPER(anotacoes!M5027))</f>
        <v/>
      </c>
      <c r="Q5027" t="str">
        <f t="shared" si="157"/>
        <v>INSERT INTO CONVERSAO_LUTA_ACAO (cd_conversao, id_luta, sequencia, momento_inicio, momento_fim, quem_faz, quem_sofre, acao_tipo, acao, tecnica, direcao, pontuacao) VALUES (1, 73, 22, TRIM(' 00:02:36,275'), TRIM(' 00:03:40,525'), 'MAMMADLI', 'GUILHEIRO', 'DISPLACEMENT', 'TRY TO GRIP WITH CONTACT', NULL, NULL, NULL)</v>
      </c>
      <c r="R5027" t="s">
        <v>10327</v>
      </c>
    </row>
    <row r="5028" spans="1:18" hidden="1" x14ac:dyDescent="0.25">
      <c r="A5028" s="7">
        <f>anotacoes!D5028</f>
        <v>40713</v>
      </c>
      <c r="B5028" t="str">
        <f>anotacoes!C5028</f>
        <v>GRAND SLAM RIO DE JANEIRO 2011</v>
      </c>
      <c r="C5028" t="str">
        <f>anotacoes!E5028</f>
        <v>MAMMADLI</v>
      </c>
      <c r="D5028" t="str">
        <f>anotacoes!F5028</f>
        <v>GUILHEIRO</v>
      </c>
      <c r="E5028" t="s">
        <v>10325</v>
      </c>
      <c r="F5028">
        <f>anotacoes!A5028</f>
        <v>73</v>
      </c>
      <c r="G5028">
        <f>anotacoes!B5028</f>
        <v>23</v>
      </c>
      <c r="H5028" t="str">
        <f>anotacoes!K5028</f>
        <v xml:space="preserve"> 00:03:40,711</v>
      </c>
      <c r="I5028" t="str">
        <f>anotacoes!L5028</f>
        <v xml:space="preserve"> 00:03:43,102</v>
      </c>
      <c r="J5028" t="str">
        <f>IF(L5028="PAUSE",E5028,IF(anotacoes!G5032=conversao_anotacoes!C5028,conversao_anotacoes!C5028,conversao_anotacoes!D5028))</f>
        <v>MAMMADLI</v>
      </c>
      <c r="K5028" t="str">
        <f t="shared" si="156"/>
        <v>GUILHEIRO</v>
      </c>
      <c r="L5028" t="str">
        <f>UPPER(anotacoes!H5028)</f>
        <v>GRIP TIME</v>
      </c>
      <c r="M5028" t="str">
        <f>IF(OR(L5028="ATTACK",L5028="FINTA"),"&lt;TECNICA&gt;",UPPER(anotacoes!I5028))</f>
        <v>RIGHT COLLAR LEFT SLEEVE</v>
      </c>
      <c r="N5028" t="str">
        <f>IF(OR(L5028="ATTACK",L5028="FINTA"),UPPER(anotacoes!I5028),"")</f>
        <v/>
      </c>
      <c r="O5028" s="6" t="str">
        <f>IF(anotacoes!N5028=0,"",anotacoes!N5028)</f>
        <v/>
      </c>
      <c r="P5028" t="str">
        <f>IF(anotacoes!M5028=0,"",UPPER(anotacoes!M5028))</f>
        <v/>
      </c>
      <c r="Q5028" t="str">
        <f t="shared" si="157"/>
        <v>INSERT INTO CONVERSAO_LUTA_ACAO (cd_conversao, id_luta, sequencia, momento_inicio, momento_fim, quem_faz, quem_sofre, acao_tipo, acao, tecnica, direcao, pontuacao) VALUES (1, 73, 23, TRIM(' 00:03:40,711'), TRIM(' 00:03:43,102'), 'MAMMADLI', 'GUILHEIRO', 'GRIP TIME', 'RIGHT COLLAR LEFT SLEEVE', NULL, NULL, NULL)</v>
      </c>
      <c r="R5028" t="s">
        <v>10327</v>
      </c>
    </row>
    <row r="5029" spans="1:18" hidden="1" x14ac:dyDescent="0.25">
      <c r="A5029" s="7">
        <f>anotacoes!D5029</f>
        <v>40713</v>
      </c>
      <c r="B5029" t="str">
        <f>anotacoes!C5029</f>
        <v>GRAND SLAM RIO DE JANEIRO 2011</v>
      </c>
      <c r="C5029" t="str">
        <f>anotacoes!E5029</f>
        <v>MAMMADLI</v>
      </c>
      <c r="D5029" t="str">
        <f>anotacoes!F5029</f>
        <v>GUILHEIRO</v>
      </c>
      <c r="E5029" t="s">
        <v>10325</v>
      </c>
      <c r="F5029">
        <f>anotacoes!A5029</f>
        <v>73</v>
      </c>
      <c r="G5029">
        <f>anotacoes!B5029</f>
        <v>24</v>
      </c>
      <c r="H5029" t="str">
        <f>anotacoes!K5029</f>
        <v xml:space="preserve"> 00:03:43,102</v>
      </c>
      <c r="I5029" t="str">
        <f>anotacoes!L5029</f>
        <v xml:space="preserve"> 00:03:43,552</v>
      </c>
      <c r="J5029" t="str">
        <f>IF(L5029="PAUSE",E5029,IF(anotacoes!G5033=conversao_anotacoes!C5029,conversao_anotacoes!C5029,conversao_anotacoes!D5029))</f>
        <v>MAMMADLI</v>
      </c>
      <c r="K5029" t="str">
        <f t="shared" si="156"/>
        <v>GUILHEIRO</v>
      </c>
      <c r="L5029" t="str">
        <f>UPPER(anotacoes!H5029)</f>
        <v>ATTACK</v>
      </c>
      <c r="M5029" t="str">
        <f>IF(OR(L5029="ATTACK",L5029="FINTA"),"&lt;TECNICA&gt;",UPPER(anotacoes!I5029))</f>
        <v>&lt;TECNICA&gt;</v>
      </c>
      <c r="N5029" t="str">
        <f>IF(OR(L5029="ATTACK",L5029="FINTA"),UPPER(anotacoes!I5029),"")</f>
        <v>DEASHI HARAI</v>
      </c>
      <c r="O5029" s="6">
        <f>IF(anotacoes!N5029=0,"",anotacoes!N5029)</f>
        <v>7</v>
      </c>
      <c r="P5029" t="str">
        <f>IF(anotacoes!M5029=0,"",UPPER(anotacoes!M5029))</f>
        <v/>
      </c>
      <c r="Q5029" t="str">
        <f t="shared" si="157"/>
        <v>INSERT INTO CONVERSAO_LUTA_ACAO (cd_conversao, id_luta, sequencia, momento_inicio, momento_fim, quem_faz, quem_sofre, acao_tipo, acao, tecnica, direcao, pontuacao) VALUES (1, 73, 24, TRIM(' 00:03:43,102'), TRIM(' 00:03:43,552'), 'MAMMADLI', 'GUILHEIRO', 'ATTACK', '&lt;TECNICA&gt;', 'DEASHI HARAI', 7, NULL)</v>
      </c>
      <c r="R5029" t="s">
        <v>10327</v>
      </c>
    </row>
    <row r="5030" spans="1:18" hidden="1" x14ac:dyDescent="0.25">
      <c r="A5030" s="7">
        <f>anotacoes!D5030</f>
        <v>40713</v>
      </c>
      <c r="B5030" t="str">
        <f>anotacoes!C5030</f>
        <v>GRAND SLAM RIO DE JANEIRO 2011</v>
      </c>
      <c r="C5030" t="str">
        <f>anotacoes!E5030</f>
        <v>MAMMADLI</v>
      </c>
      <c r="D5030" t="str">
        <f>anotacoes!F5030</f>
        <v>GUILHEIRO</v>
      </c>
      <c r="E5030" t="s">
        <v>10325</v>
      </c>
      <c r="F5030">
        <f>anotacoes!A5030</f>
        <v>73</v>
      </c>
      <c r="G5030">
        <f>anotacoes!B5030</f>
        <v>25</v>
      </c>
      <c r="H5030" t="str">
        <f>anotacoes!K5030</f>
        <v xml:space="preserve"> 00:03:43,552</v>
      </c>
      <c r="I5030" t="str">
        <f>anotacoes!L5030</f>
        <v xml:space="preserve"> 00:03:44,853</v>
      </c>
      <c r="J5030" t="str">
        <f>IF(L5030="PAUSE",E5030,IF(anotacoes!G5034=conversao_anotacoes!C5030,conversao_anotacoes!C5030,conversao_anotacoes!D5030))</f>
        <v>MAMMADLI</v>
      </c>
      <c r="K5030" t="str">
        <f t="shared" si="156"/>
        <v>GUILHEIRO</v>
      </c>
      <c r="L5030" t="str">
        <f>UPPER(anotacoes!H5030)</f>
        <v>GRIP TIME</v>
      </c>
      <c r="M5030" t="str">
        <f>IF(OR(L5030="ATTACK",L5030="FINTA"),"&lt;TECNICA&gt;",UPPER(anotacoes!I5030))</f>
        <v>RIGHT SLEEVE</v>
      </c>
      <c r="N5030" t="str">
        <f>IF(OR(L5030="ATTACK",L5030="FINTA"),UPPER(anotacoes!I5030),"")</f>
        <v/>
      </c>
      <c r="O5030" s="6" t="str">
        <f>IF(anotacoes!N5030=0,"",anotacoes!N5030)</f>
        <v/>
      </c>
      <c r="P5030" t="str">
        <f>IF(anotacoes!M5030=0,"",UPPER(anotacoes!M5030))</f>
        <v/>
      </c>
      <c r="Q5030" t="str">
        <f t="shared" si="157"/>
        <v>INSERT INTO CONVERSAO_LUTA_ACAO (cd_conversao, id_luta, sequencia, momento_inicio, momento_fim, quem_faz, quem_sofre, acao_tipo, acao, tecnica, direcao, pontuacao) VALUES (1, 73, 25, TRIM(' 00:03:43,552'), TRIM(' 00:03:44,853'), 'MAMMADLI', 'GUILHEIRO', 'GRIP TIME', 'RIGHT SLEEVE', NULL, NULL, NULL)</v>
      </c>
      <c r="R5030" t="s">
        <v>10327</v>
      </c>
    </row>
    <row r="5031" spans="1:18" hidden="1" x14ac:dyDescent="0.25">
      <c r="A5031" s="7">
        <f>anotacoes!D5031</f>
        <v>40713</v>
      </c>
      <c r="B5031" t="str">
        <f>anotacoes!C5031</f>
        <v>GRAND SLAM RIO DE JANEIRO 2011</v>
      </c>
      <c r="C5031" t="str">
        <f>anotacoes!E5031</f>
        <v>MAMMADLI</v>
      </c>
      <c r="D5031" t="str">
        <f>anotacoes!F5031</f>
        <v>GUILHEIRO</v>
      </c>
      <c r="E5031" t="s">
        <v>10325</v>
      </c>
      <c r="F5031">
        <f>anotacoes!A5031</f>
        <v>73</v>
      </c>
      <c r="G5031">
        <f>anotacoes!B5031</f>
        <v>26</v>
      </c>
      <c r="H5031" t="str">
        <f>anotacoes!K5031</f>
        <v xml:space="preserve"> 00:03:44,853</v>
      </c>
      <c r="I5031" t="str">
        <f>anotacoes!L5031</f>
        <v xml:space="preserve"> 00:03:51,981</v>
      </c>
      <c r="J5031" t="str">
        <f>IF(L5031="PAUSE",E5031,IF(anotacoes!G5035=conversao_anotacoes!C5031,conversao_anotacoes!C5031,conversao_anotacoes!D5031))</f>
        <v>&lt;ARBITRO_DESCONHECIDO&gt;</v>
      </c>
      <c r="K5031" t="str">
        <f t="shared" si="156"/>
        <v/>
      </c>
      <c r="L5031" t="str">
        <f>UPPER(anotacoes!H5031)</f>
        <v>PAUSE</v>
      </c>
      <c r="M5031" t="str">
        <f>IF(OR(L5031="ATTACK",L5031="FINTA"),"&lt;TECNICA&gt;",UPPER(anotacoes!I5031))</f>
        <v>&lt;NAO_CLASSIFICADO&gt;</v>
      </c>
      <c r="N5031" t="str">
        <f>IF(OR(L5031="ATTACK",L5031="FINTA"),UPPER(anotacoes!I5031),"")</f>
        <v/>
      </c>
      <c r="O5031" s="6" t="str">
        <f>IF(anotacoes!N5031=0,"",anotacoes!N5031)</f>
        <v/>
      </c>
      <c r="P5031" t="str">
        <f>IF(anotacoes!M5031=0,"",UPPER(anotacoes!M5031))</f>
        <v/>
      </c>
      <c r="Q5031" t="str">
        <f t="shared" si="157"/>
        <v>INSERT INTO CONVERSAO_LUTA_ACAO (cd_conversao, id_luta, sequencia, momento_inicio, momento_fim, quem_faz, quem_sofre, acao_tipo, acao, tecnica, direcao, pontuacao) VALUES (1, 73, 26, TRIM(' 00:03:44,853'), TRIM(' 00:03:51,981'), '&lt;ARBITRO_DESCONHECIDO&gt;', '', 'PAUSE', '&lt;NAO_CLASSIFICADO&gt;', NULL, NULL, NULL)</v>
      </c>
      <c r="R5031" t="s">
        <v>10327</v>
      </c>
    </row>
    <row r="5032" spans="1:18" hidden="1" x14ac:dyDescent="0.25">
      <c r="A5032" s="7">
        <f>anotacoes!D5032</f>
        <v>40713</v>
      </c>
      <c r="B5032" t="str">
        <f>anotacoes!C5032</f>
        <v>GRAND SLAM RIO DE JANEIRO 2011</v>
      </c>
      <c r="C5032" t="str">
        <f>anotacoes!E5032</f>
        <v>MAMMADLI</v>
      </c>
      <c r="D5032" t="str">
        <f>anotacoes!F5032</f>
        <v>GUILHEIRO</v>
      </c>
      <c r="E5032" t="s">
        <v>10325</v>
      </c>
      <c r="F5032">
        <f>anotacoes!A5032</f>
        <v>73</v>
      </c>
      <c r="G5032">
        <f>anotacoes!B5032</f>
        <v>27</v>
      </c>
      <c r="H5032" t="str">
        <f>anotacoes!K5032</f>
        <v xml:space="preserve"> 00:03:51,981</v>
      </c>
      <c r="I5032" t="str">
        <f>anotacoes!L5032</f>
        <v xml:space="preserve"> 00:04:04,589</v>
      </c>
      <c r="J5032" t="str">
        <f>IF(L5032="PAUSE",E5032,IF(anotacoes!G5036=conversao_anotacoes!C5032,conversao_anotacoes!C5032,conversao_anotacoes!D5032))</f>
        <v>MAMMADLI</v>
      </c>
      <c r="K5032" t="str">
        <f t="shared" si="156"/>
        <v>GUILHEIRO</v>
      </c>
      <c r="L5032" t="str">
        <f>UPPER(anotacoes!H5032)</f>
        <v>DISPLACEMENT</v>
      </c>
      <c r="M5032" t="str">
        <f>IF(OR(L5032="ATTACK",L5032="FINTA"),"&lt;TECNICA&gt;",UPPER(anotacoes!I5032))</f>
        <v>2-3 STEP HESITANT LEFT</v>
      </c>
      <c r="N5032" t="str">
        <f>IF(OR(L5032="ATTACK",L5032="FINTA"),UPPER(anotacoes!I5032),"")</f>
        <v/>
      </c>
      <c r="O5032" s="6" t="str">
        <f>IF(anotacoes!N5032=0,"",anotacoes!N5032)</f>
        <v/>
      </c>
      <c r="P5032" t="str">
        <f>IF(anotacoes!M5032=0,"",UPPER(anotacoes!M5032))</f>
        <v/>
      </c>
      <c r="Q5032" t="str">
        <f t="shared" si="157"/>
        <v>INSERT INTO CONVERSAO_LUTA_ACAO (cd_conversao, id_luta, sequencia, momento_inicio, momento_fim, quem_faz, quem_sofre, acao_tipo, acao, tecnica, direcao, pontuacao) VALUES (1, 73, 27, TRIM(' 00:03:51,981'), TRIM(' 00:04:04,589'), 'MAMMADLI', 'GUILHEIRO', 'DISPLACEMENT', '2-3 STEP HESITANT LEFT', NULL, NULL, NULL)</v>
      </c>
      <c r="R5032" t="s">
        <v>10327</v>
      </c>
    </row>
    <row r="5033" spans="1:18" hidden="1" x14ac:dyDescent="0.25">
      <c r="A5033" s="7">
        <f>anotacoes!D5033</f>
        <v>40713</v>
      </c>
      <c r="B5033" t="str">
        <f>anotacoes!C5033</f>
        <v>GRAND SLAM RIO DE JANEIRO 2011</v>
      </c>
      <c r="C5033" t="str">
        <f>anotacoes!E5033</f>
        <v>MAMMADLI</v>
      </c>
      <c r="D5033" t="str">
        <f>anotacoes!F5033</f>
        <v>GUILHEIRO</v>
      </c>
      <c r="E5033" t="s">
        <v>10325</v>
      </c>
      <c r="F5033">
        <f>anotacoes!A5033</f>
        <v>73</v>
      </c>
      <c r="G5033">
        <f>anotacoes!B5033</f>
        <v>28</v>
      </c>
      <c r="H5033" t="str">
        <f>anotacoes!K5033</f>
        <v xml:space="preserve"> 00:04:04,778</v>
      </c>
      <c r="I5033" t="str">
        <f>anotacoes!L5033</f>
        <v xml:space="preserve"> 00:04:18,565</v>
      </c>
      <c r="J5033" t="str">
        <f>IF(L5033="PAUSE",E5033,IF(anotacoes!G5037=conversao_anotacoes!C5033,conversao_anotacoes!C5033,conversao_anotacoes!D5033))</f>
        <v>&lt;ARBITRO_DESCONHECIDO&gt;</v>
      </c>
      <c r="K5033" t="str">
        <f t="shared" si="156"/>
        <v/>
      </c>
      <c r="L5033" t="str">
        <f>UPPER(anotacoes!H5033)</f>
        <v>PAUSE</v>
      </c>
      <c r="M5033" t="str">
        <f>IF(OR(L5033="ATTACK",L5033="FINTA"),"&lt;TECNICA&gt;",UPPER(anotacoes!I5033))</f>
        <v>JUDOGI</v>
      </c>
      <c r="N5033" t="str">
        <f>IF(OR(L5033="ATTACK",L5033="FINTA"),UPPER(anotacoes!I5033),"")</f>
        <v/>
      </c>
      <c r="O5033" s="6" t="str">
        <f>IF(anotacoes!N5033=0,"",anotacoes!N5033)</f>
        <v/>
      </c>
      <c r="P5033" t="str">
        <f>IF(anotacoes!M5033=0,"",UPPER(anotacoes!M5033))</f>
        <v/>
      </c>
      <c r="Q5033" t="str">
        <f t="shared" si="157"/>
        <v>INSERT INTO CONVERSAO_LUTA_ACAO (cd_conversao, id_luta, sequencia, momento_inicio, momento_fim, quem_faz, quem_sofre, acao_tipo, acao, tecnica, direcao, pontuacao) VALUES (1, 73, 28, TRIM(' 00:04:04,778'), TRIM(' 00:04:18,565'), '&lt;ARBITRO_DESCONHECIDO&gt;', '', 'PAUSE', 'JUDOGI', NULL, NULL, NULL)</v>
      </c>
      <c r="R5033" t="s">
        <v>10327</v>
      </c>
    </row>
    <row r="5034" spans="1:18" hidden="1" x14ac:dyDescent="0.25">
      <c r="A5034" s="7">
        <f>anotacoes!D5034</f>
        <v>40713</v>
      </c>
      <c r="B5034" t="str">
        <f>anotacoes!C5034</f>
        <v>GRAND SLAM RIO DE JANEIRO 2011</v>
      </c>
      <c r="C5034" t="str">
        <f>anotacoes!E5034</f>
        <v>MAMMADLI</v>
      </c>
      <c r="D5034" t="str">
        <f>anotacoes!F5034</f>
        <v>GUILHEIRO</v>
      </c>
      <c r="E5034" t="s">
        <v>10325</v>
      </c>
      <c r="F5034">
        <f>anotacoes!A5034</f>
        <v>73</v>
      </c>
      <c r="G5034">
        <f>anotacoes!B5034</f>
        <v>29</v>
      </c>
      <c r="H5034" t="str">
        <f>anotacoes!K5034</f>
        <v xml:space="preserve"> 00:04:18,753</v>
      </c>
      <c r="I5034" t="str">
        <f>anotacoes!L5034</f>
        <v xml:space="preserve"> 00:05:01,905</v>
      </c>
      <c r="J5034" t="str">
        <f>IF(L5034="PAUSE",E5034,IF(anotacoes!G5038=conversao_anotacoes!C5034,conversao_anotacoes!C5034,conversao_anotacoes!D5034))</f>
        <v>MAMMADLI</v>
      </c>
      <c r="K5034" t="str">
        <f t="shared" si="156"/>
        <v>GUILHEIRO</v>
      </c>
      <c r="L5034" t="str">
        <f>UPPER(anotacoes!H5034)</f>
        <v>DISPLACEMENT</v>
      </c>
      <c r="M5034" t="str">
        <f>IF(OR(L5034="ATTACK",L5034="FINTA"),"&lt;TECNICA&gt;",UPPER(anotacoes!I5034))</f>
        <v>2-3 STEP HESITANT LEFT</v>
      </c>
      <c r="N5034" t="str">
        <f>IF(OR(L5034="ATTACK",L5034="FINTA"),UPPER(anotacoes!I5034),"")</f>
        <v/>
      </c>
      <c r="O5034" s="6" t="str">
        <f>IF(anotacoes!N5034=0,"",anotacoes!N5034)</f>
        <v/>
      </c>
      <c r="P5034" t="str">
        <f>IF(anotacoes!M5034=0,"",UPPER(anotacoes!M5034))</f>
        <v/>
      </c>
      <c r="Q5034" t="str">
        <f t="shared" si="157"/>
        <v>INSERT INTO CONVERSAO_LUTA_ACAO (cd_conversao, id_luta, sequencia, momento_inicio, momento_fim, quem_faz, quem_sofre, acao_tipo, acao, tecnica, direcao, pontuacao) VALUES (1, 73, 29, TRIM(' 00:04:18,753'), TRIM(' 00:05:01,905'), 'MAMMADLI', 'GUILHEIRO', 'DISPLACEMENT', '2-3 STEP HESITANT LEFT', NULL, NULL, NULL)</v>
      </c>
      <c r="R5034" t="s">
        <v>10327</v>
      </c>
    </row>
    <row r="5035" spans="1:18" hidden="1" x14ac:dyDescent="0.25">
      <c r="A5035" s="7">
        <f>anotacoes!D5035</f>
        <v>40713</v>
      </c>
      <c r="B5035" t="str">
        <f>anotacoes!C5035</f>
        <v>GRAND SLAM RIO DE JANEIRO 2011</v>
      </c>
      <c r="C5035" t="str">
        <f>anotacoes!E5035</f>
        <v>MAMMADLI</v>
      </c>
      <c r="D5035" t="str">
        <f>anotacoes!F5035</f>
        <v>GUILHEIRO</v>
      </c>
      <c r="E5035" t="s">
        <v>10325</v>
      </c>
      <c r="F5035">
        <f>anotacoes!A5035</f>
        <v>73</v>
      </c>
      <c r="G5035">
        <f>anotacoes!B5035</f>
        <v>30</v>
      </c>
      <c r="H5035" t="str">
        <f>anotacoes!K5035</f>
        <v xml:space="preserve"> 00:05:02,076</v>
      </c>
      <c r="I5035" t="str">
        <f>anotacoes!L5035</f>
        <v xml:space="preserve"> 00:05:04,398</v>
      </c>
      <c r="J5035" t="str">
        <f>IF(L5035="PAUSE",E5035,IF(anotacoes!G5039=conversao_anotacoes!C5035,conversao_anotacoes!C5035,conversao_anotacoes!D5035))</f>
        <v>MAMMADLI</v>
      </c>
      <c r="K5035" t="str">
        <f t="shared" si="156"/>
        <v>GUILHEIRO</v>
      </c>
      <c r="L5035" t="str">
        <f>UPPER(anotacoes!H5035)</f>
        <v>DISPLACEMENT</v>
      </c>
      <c r="M5035" t="str">
        <f>IF(OR(L5035="ATTACK",L5035="FINTA"),"&lt;TECNICA&gt;",UPPER(anotacoes!I5035))</f>
        <v>TRY TO GRIP WITH CONTACT</v>
      </c>
      <c r="N5035" t="str">
        <f>IF(OR(L5035="ATTACK",L5035="FINTA"),UPPER(anotacoes!I5035),"")</f>
        <v/>
      </c>
      <c r="O5035" s="6" t="str">
        <f>IF(anotacoes!N5035=0,"",anotacoes!N5035)</f>
        <v/>
      </c>
      <c r="P5035" t="str">
        <f>IF(anotacoes!M5035=0,"",UPPER(anotacoes!M5035))</f>
        <v/>
      </c>
      <c r="Q5035" t="str">
        <f t="shared" si="157"/>
        <v>INSERT INTO CONVERSAO_LUTA_ACAO (cd_conversao, id_luta, sequencia, momento_inicio, momento_fim, quem_faz, quem_sofre, acao_tipo, acao, tecnica, direcao, pontuacao) VALUES (1, 73, 30, TRIM(' 00:05:02,076'), TRIM(' 00:05:04,398'), 'MAMMADLI', 'GUILHEIRO', 'DISPLACEMENT', 'TRY TO GRIP WITH CONTACT', NULL, NULL, NULL)</v>
      </c>
      <c r="R5035" t="s">
        <v>10327</v>
      </c>
    </row>
    <row r="5036" spans="1:18" hidden="1" x14ac:dyDescent="0.25">
      <c r="A5036" s="7">
        <f>anotacoes!D5036</f>
        <v>40713</v>
      </c>
      <c r="B5036" t="str">
        <f>anotacoes!C5036</f>
        <v>GRAND SLAM RIO DE JANEIRO 2011</v>
      </c>
      <c r="C5036" t="str">
        <f>anotacoes!E5036</f>
        <v>MAMMADLI</v>
      </c>
      <c r="D5036" t="str">
        <f>anotacoes!F5036</f>
        <v>GUILHEIRO</v>
      </c>
      <c r="E5036" t="s">
        <v>10325</v>
      </c>
      <c r="F5036">
        <f>anotacoes!A5036</f>
        <v>73</v>
      </c>
      <c r="G5036">
        <f>anotacoes!B5036</f>
        <v>31</v>
      </c>
      <c r="H5036" t="str">
        <f>anotacoes!K5036</f>
        <v xml:space="preserve"> 00:05:04,398</v>
      </c>
      <c r="I5036" t="str">
        <f>anotacoes!L5036</f>
        <v xml:space="preserve"> 00:05:05,731</v>
      </c>
      <c r="J5036" t="str">
        <f>IF(L5036="PAUSE",E5036,IF(anotacoes!G5040=conversao_anotacoes!C5036,conversao_anotacoes!C5036,conversao_anotacoes!D5036))</f>
        <v>MAMMADLI</v>
      </c>
      <c r="K5036" t="str">
        <f t="shared" si="156"/>
        <v>GUILHEIRO</v>
      </c>
      <c r="L5036" t="str">
        <f>UPPER(anotacoes!H5036)</f>
        <v>GRIP TIME</v>
      </c>
      <c r="M5036" t="str">
        <f>IF(OR(L5036="ATTACK",L5036="FINTA"),"&lt;TECNICA&gt;",UPPER(anotacoes!I5036))</f>
        <v>RIGHT COLLAR</v>
      </c>
      <c r="N5036" t="str">
        <f>IF(OR(L5036="ATTACK",L5036="FINTA"),UPPER(anotacoes!I5036),"")</f>
        <v/>
      </c>
      <c r="O5036" s="6" t="str">
        <f>IF(anotacoes!N5036=0,"",anotacoes!N5036)</f>
        <v/>
      </c>
      <c r="P5036" t="str">
        <f>IF(anotacoes!M5036=0,"",UPPER(anotacoes!M5036))</f>
        <v/>
      </c>
      <c r="Q5036" t="str">
        <f t="shared" si="157"/>
        <v>INSERT INTO CONVERSAO_LUTA_ACAO (cd_conversao, id_luta, sequencia, momento_inicio, momento_fim, quem_faz, quem_sofre, acao_tipo, acao, tecnica, direcao, pontuacao) VALUES (1, 73, 31, TRIM(' 00:05:04,398'), TRIM(' 00:05:05,731'), 'MAMMADLI', 'GUILHEIRO', 'GRIP TIME', 'RIGHT COLLAR', NULL, NULL, NULL)</v>
      </c>
      <c r="R5036" t="s">
        <v>10327</v>
      </c>
    </row>
    <row r="5037" spans="1:18" hidden="1" x14ac:dyDescent="0.25">
      <c r="A5037" s="7">
        <f>anotacoes!D5037</f>
        <v>40713</v>
      </c>
      <c r="B5037" t="str">
        <f>anotacoes!C5037</f>
        <v>GRAND SLAM RIO DE JANEIRO 2011</v>
      </c>
      <c r="C5037" t="str">
        <f>anotacoes!E5037</f>
        <v>MAMMADLI</v>
      </c>
      <c r="D5037" t="str">
        <f>anotacoes!F5037</f>
        <v>GUILHEIRO</v>
      </c>
      <c r="E5037" t="s">
        <v>10325</v>
      </c>
      <c r="F5037">
        <f>anotacoes!A5037</f>
        <v>73</v>
      </c>
      <c r="G5037">
        <f>anotacoes!B5037</f>
        <v>32</v>
      </c>
      <c r="H5037" t="str">
        <f>anotacoes!K5037</f>
        <v xml:space="preserve"> 00:05:05,731</v>
      </c>
      <c r="I5037" t="str">
        <f>anotacoes!L5037</f>
        <v xml:space="preserve"> 00:05:10,300</v>
      </c>
      <c r="J5037" t="str">
        <f>IF(L5037="PAUSE",E5037,IF(anotacoes!G5041=conversao_anotacoes!C5037,conversao_anotacoes!C5037,conversao_anotacoes!D5037))</f>
        <v>MAMMADLI</v>
      </c>
      <c r="K5037" t="str">
        <f t="shared" si="156"/>
        <v>GUILHEIRO</v>
      </c>
      <c r="L5037" t="str">
        <f>UPPER(anotacoes!H5037)</f>
        <v>DISPLACEMENT</v>
      </c>
      <c r="M5037" t="str">
        <f>IF(OR(L5037="ATTACK",L5037="FINTA"),"&lt;TECNICA&gt;",UPPER(anotacoes!I5037))</f>
        <v>TRY TO GRIP WITH CONTACT</v>
      </c>
      <c r="N5037" t="str">
        <f>IF(OR(L5037="ATTACK",L5037="FINTA"),UPPER(anotacoes!I5037),"")</f>
        <v/>
      </c>
      <c r="O5037" s="6" t="str">
        <f>IF(anotacoes!N5037=0,"",anotacoes!N5037)</f>
        <v/>
      </c>
      <c r="P5037" t="str">
        <f>IF(anotacoes!M5037=0,"",UPPER(anotacoes!M5037))</f>
        <v/>
      </c>
      <c r="Q5037" t="str">
        <f t="shared" si="157"/>
        <v>INSERT INTO CONVERSAO_LUTA_ACAO (cd_conversao, id_luta, sequencia, momento_inicio, momento_fim, quem_faz, quem_sofre, acao_tipo, acao, tecnica, direcao, pontuacao) VALUES (1, 73, 32, TRIM(' 00:05:05,731'), TRIM(' 00:05:10,300'), 'MAMMADLI', 'GUILHEIRO', 'DISPLACEMENT', 'TRY TO GRIP WITH CONTACT', NULL, NULL, NULL)</v>
      </c>
      <c r="R5037" t="s">
        <v>10327</v>
      </c>
    </row>
    <row r="5038" spans="1:18" hidden="1" x14ac:dyDescent="0.25">
      <c r="A5038" s="7">
        <f>anotacoes!D5038</f>
        <v>40713</v>
      </c>
      <c r="B5038" t="str">
        <f>anotacoes!C5038</f>
        <v>GRAND SLAM RIO DE JANEIRO 2011</v>
      </c>
      <c r="C5038" t="str">
        <f>anotacoes!E5038</f>
        <v>MAMMADLI</v>
      </c>
      <c r="D5038" t="str">
        <f>anotacoes!F5038</f>
        <v>GUILHEIRO</v>
      </c>
      <c r="E5038" t="s">
        <v>10325</v>
      </c>
      <c r="F5038">
        <f>anotacoes!A5038</f>
        <v>73</v>
      </c>
      <c r="G5038">
        <f>anotacoes!B5038</f>
        <v>33</v>
      </c>
      <c r="H5038" t="str">
        <f>anotacoes!K5038</f>
        <v xml:space="preserve"> 00:05:10,300</v>
      </c>
      <c r="I5038" t="str">
        <f>anotacoes!L5038</f>
        <v xml:space="preserve"> 00:05:10,536</v>
      </c>
      <c r="J5038" t="str">
        <f>IF(L5038="PAUSE",E5038,IF(anotacoes!G5042=conversao_anotacoes!C5038,conversao_anotacoes!C5038,conversao_anotacoes!D5038))</f>
        <v>MAMMADLI</v>
      </c>
      <c r="K5038" t="str">
        <f t="shared" si="156"/>
        <v>GUILHEIRO</v>
      </c>
      <c r="L5038" t="str">
        <f>UPPER(anotacoes!H5038)</f>
        <v>DEFENSE</v>
      </c>
      <c r="M5038" t="str">
        <f>IF(OR(L5038="ATTACK",L5038="FINTA"),"&lt;TECNICA&gt;",UPPER(anotacoes!I5038))</f>
        <v>TAE-SABAKI RIGHT INCLINED</v>
      </c>
      <c r="N5038" t="str">
        <f>IF(OR(L5038="ATTACK",L5038="FINTA"),UPPER(anotacoes!I5038),"")</f>
        <v/>
      </c>
      <c r="O5038" s="6" t="str">
        <f>IF(anotacoes!N5038=0,"",anotacoes!N5038)</f>
        <v/>
      </c>
      <c r="P5038" t="str">
        <f>IF(anotacoes!M5038=0,"",UPPER(anotacoes!M5038))</f>
        <v/>
      </c>
      <c r="Q5038" t="str">
        <f t="shared" si="157"/>
        <v>INSERT INTO CONVERSAO_LUTA_ACAO (cd_conversao, id_luta, sequencia, momento_inicio, momento_fim, quem_faz, quem_sofre, acao_tipo, acao, tecnica, direcao, pontuacao) VALUES (1, 73, 33, TRIM(' 00:05:10,300'), TRIM(' 00:05:10,536'), 'MAMMADLI', 'GUILHEIRO', 'DEFENSE', 'TAE-SABAKI RIGHT INCLINED', NULL, NULL, NULL)</v>
      </c>
      <c r="R5038" t="s">
        <v>10327</v>
      </c>
    </row>
    <row r="5039" spans="1:18" hidden="1" x14ac:dyDescent="0.25">
      <c r="A5039" s="7">
        <f>anotacoes!D5039</f>
        <v>40713</v>
      </c>
      <c r="B5039" t="str">
        <f>anotacoes!C5039</f>
        <v>GRAND SLAM RIO DE JANEIRO 2011</v>
      </c>
      <c r="C5039" t="str">
        <f>anotacoes!E5039</f>
        <v>MAMMADLI</v>
      </c>
      <c r="D5039" t="str">
        <f>anotacoes!F5039</f>
        <v>GUILHEIRO</v>
      </c>
      <c r="E5039" t="s">
        <v>10325</v>
      </c>
      <c r="F5039">
        <f>anotacoes!A5039</f>
        <v>73</v>
      </c>
      <c r="G5039">
        <f>anotacoes!B5039</f>
        <v>34</v>
      </c>
      <c r="H5039" t="str">
        <f>anotacoes!K5039</f>
        <v xml:space="preserve"> 00:05:10,718</v>
      </c>
      <c r="I5039" t="str">
        <f>anotacoes!L5039</f>
        <v xml:space="preserve"> 00:05:17,584</v>
      </c>
      <c r="J5039" t="str">
        <f>IF(L5039="PAUSE",E5039,IF(anotacoes!G5043=conversao_anotacoes!C5039,conversao_anotacoes!C5039,conversao_anotacoes!D5039))</f>
        <v>&lt;ARBITRO_DESCONHECIDO&gt;</v>
      </c>
      <c r="K5039" t="str">
        <f t="shared" si="156"/>
        <v/>
      </c>
      <c r="L5039" t="str">
        <f>UPPER(anotacoes!H5039)</f>
        <v>PAUSE</v>
      </c>
      <c r="M5039" t="str">
        <f>IF(OR(L5039="ATTACK",L5039="FINTA"),"&lt;TECNICA&gt;",UPPER(anotacoes!I5039))</f>
        <v>&lt;NAO_CLASSIFICADO&gt;</v>
      </c>
      <c r="N5039" t="str">
        <f>IF(OR(L5039="ATTACK",L5039="FINTA"),UPPER(anotacoes!I5039),"")</f>
        <v/>
      </c>
      <c r="O5039" s="6" t="str">
        <f>IF(anotacoes!N5039=0,"",anotacoes!N5039)</f>
        <v/>
      </c>
      <c r="P5039" t="str">
        <f>IF(anotacoes!M5039=0,"",UPPER(anotacoes!M5039))</f>
        <v/>
      </c>
      <c r="Q5039" t="str">
        <f t="shared" si="157"/>
        <v>INSERT INTO CONVERSAO_LUTA_ACAO (cd_conversao, id_luta, sequencia, momento_inicio, momento_fim, quem_faz, quem_sofre, acao_tipo, acao, tecnica, direcao, pontuacao) VALUES (1, 73, 34, TRIM(' 00:05:10,718'), TRIM(' 00:05:17,584'), '&lt;ARBITRO_DESCONHECIDO&gt;', '', 'PAUSE', '&lt;NAO_CLASSIFICADO&gt;', NULL, NULL, NULL)</v>
      </c>
      <c r="R5039" t="s">
        <v>10327</v>
      </c>
    </row>
    <row r="5040" spans="1:18" hidden="1" x14ac:dyDescent="0.25">
      <c r="A5040" s="7">
        <f>anotacoes!D5040</f>
        <v>40713</v>
      </c>
      <c r="B5040" t="str">
        <f>anotacoes!C5040</f>
        <v>GRAND SLAM RIO DE JANEIRO 2011</v>
      </c>
      <c r="C5040" t="str">
        <f>anotacoes!E5040</f>
        <v>MAMMADLI</v>
      </c>
      <c r="D5040" t="str">
        <f>anotacoes!F5040</f>
        <v>GUILHEIRO</v>
      </c>
      <c r="E5040" t="s">
        <v>10325</v>
      </c>
      <c r="F5040">
        <f>anotacoes!A5040</f>
        <v>73</v>
      </c>
      <c r="G5040">
        <f>anotacoes!B5040</f>
        <v>35</v>
      </c>
      <c r="H5040" t="str">
        <f>anotacoes!K5040</f>
        <v xml:space="preserve"> 00:05:17,767</v>
      </c>
      <c r="I5040" t="str">
        <f>anotacoes!L5040</f>
        <v xml:space="preserve"> 00:05:20,983</v>
      </c>
      <c r="J5040" t="str">
        <f>IF(L5040="PAUSE",E5040,IF(anotacoes!G5044=conversao_anotacoes!C5040,conversao_anotacoes!C5040,conversao_anotacoes!D5040))</f>
        <v>MAMMADLI</v>
      </c>
      <c r="K5040" t="str">
        <f t="shared" si="156"/>
        <v>GUILHEIRO</v>
      </c>
      <c r="L5040" t="str">
        <f>UPPER(anotacoes!H5040)</f>
        <v>DISPLACEMENT</v>
      </c>
      <c r="M5040" t="str">
        <f>IF(OR(L5040="ATTACK",L5040="FINTA"),"&lt;TECNICA&gt;",UPPER(anotacoes!I5040))</f>
        <v>2-3 STEP HESITANT LEFT</v>
      </c>
      <c r="N5040" t="str">
        <f>IF(OR(L5040="ATTACK",L5040="FINTA"),UPPER(anotacoes!I5040),"")</f>
        <v/>
      </c>
      <c r="O5040" s="6" t="str">
        <f>IF(anotacoes!N5040=0,"",anotacoes!N5040)</f>
        <v/>
      </c>
      <c r="P5040" t="str">
        <f>IF(anotacoes!M5040=0,"",UPPER(anotacoes!M5040))</f>
        <v/>
      </c>
      <c r="Q5040" t="str">
        <f t="shared" si="157"/>
        <v>INSERT INTO CONVERSAO_LUTA_ACAO (cd_conversao, id_luta, sequencia, momento_inicio, momento_fim, quem_faz, quem_sofre, acao_tipo, acao, tecnica, direcao, pontuacao) VALUES (1, 73, 35, TRIM(' 00:05:17,767'), TRIM(' 00:05:20,983'), 'MAMMADLI', 'GUILHEIRO', 'DISPLACEMENT', '2-3 STEP HESITANT LEFT', NULL, NULL, NULL)</v>
      </c>
      <c r="R5040" t="s">
        <v>10327</v>
      </c>
    </row>
    <row r="5041" spans="1:18" hidden="1" x14ac:dyDescent="0.25">
      <c r="A5041" s="7">
        <f>anotacoes!D5041</f>
        <v>40713</v>
      </c>
      <c r="B5041" t="str">
        <f>anotacoes!C5041</f>
        <v>GRAND SLAM RIO DE JANEIRO 2011</v>
      </c>
      <c r="C5041" t="str">
        <f>anotacoes!E5041</f>
        <v>MAMMADLI</v>
      </c>
      <c r="D5041" t="str">
        <f>anotacoes!F5041</f>
        <v>GUILHEIRO</v>
      </c>
      <c r="E5041" t="s">
        <v>10325</v>
      </c>
      <c r="F5041">
        <f>anotacoes!A5041</f>
        <v>73</v>
      </c>
      <c r="G5041">
        <f>anotacoes!B5041</f>
        <v>36</v>
      </c>
      <c r="H5041" t="str">
        <f>anotacoes!K5041</f>
        <v xml:space="preserve"> 00:05:21,160</v>
      </c>
      <c r="I5041" t="str">
        <f>anotacoes!L5041</f>
        <v xml:space="preserve"> 00:05:27,411</v>
      </c>
      <c r="J5041" t="str">
        <f>IF(L5041="PAUSE",E5041,IF(anotacoes!G5045=conversao_anotacoes!C5041,conversao_anotacoes!C5041,conversao_anotacoes!D5041))</f>
        <v>MAMMADLI</v>
      </c>
      <c r="K5041" t="str">
        <f t="shared" si="156"/>
        <v>GUILHEIRO</v>
      </c>
      <c r="L5041" t="str">
        <f>UPPER(anotacoes!H5041)</f>
        <v>DISPLACEMENT</v>
      </c>
      <c r="M5041" t="str">
        <f>IF(OR(L5041="ATTACK",L5041="FINTA"),"&lt;TECNICA&gt;",UPPER(anotacoes!I5041))</f>
        <v>TRY TO GRIP WITH CONTACT</v>
      </c>
      <c r="N5041" t="str">
        <f>IF(OR(L5041="ATTACK",L5041="FINTA"),UPPER(anotacoes!I5041),"")</f>
        <v/>
      </c>
      <c r="O5041" s="6" t="str">
        <f>IF(anotacoes!N5041=0,"",anotacoes!N5041)</f>
        <v/>
      </c>
      <c r="P5041" t="str">
        <f>IF(anotacoes!M5041=0,"",UPPER(anotacoes!M5041))</f>
        <v/>
      </c>
      <c r="Q5041" t="str">
        <f t="shared" si="157"/>
        <v>INSERT INTO CONVERSAO_LUTA_ACAO (cd_conversao, id_luta, sequencia, momento_inicio, momento_fim, quem_faz, quem_sofre, acao_tipo, acao, tecnica, direcao, pontuacao) VALUES (1, 73, 36, TRIM(' 00:05:21,160'), TRIM(' 00:05:27,411'), 'MAMMADLI', 'GUILHEIRO', 'DISPLACEMENT', 'TRY TO GRIP WITH CONTACT', NULL, NULL, NULL)</v>
      </c>
      <c r="R5041" t="s">
        <v>10327</v>
      </c>
    </row>
    <row r="5042" spans="1:18" hidden="1" x14ac:dyDescent="0.25">
      <c r="A5042" s="7">
        <f>anotacoes!D5042</f>
        <v>40713</v>
      </c>
      <c r="B5042" t="str">
        <f>anotacoes!C5042</f>
        <v>GRAND SLAM RIO DE JANEIRO 2011</v>
      </c>
      <c r="C5042" t="str">
        <f>anotacoes!E5042</f>
        <v>MAMMADLI</v>
      </c>
      <c r="D5042" t="str">
        <f>anotacoes!F5042</f>
        <v>GUILHEIRO</v>
      </c>
      <c r="E5042" t="s">
        <v>10325</v>
      </c>
      <c r="F5042">
        <f>anotacoes!A5042</f>
        <v>73</v>
      </c>
      <c r="G5042">
        <f>anotacoes!B5042</f>
        <v>37</v>
      </c>
      <c r="H5042" t="str">
        <f>anotacoes!K5042</f>
        <v xml:space="preserve"> 00:05:27,411</v>
      </c>
      <c r="I5042" t="str">
        <f>anotacoes!L5042</f>
        <v xml:space="preserve"> 00:05:32,484</v>
      </c>
      <c r="J5042" t="str">
        <f>IF(L5042="PAUSE",E5042,IF(anotacoes!G5046=conversao_anotacoes!C5042,conversao_anotacoes!C5042,conversao_anotacoes!D5042))</f>
        <v>MAMMADLI</v>
      </c>
      <c r="K5042" t="str">
        <f t="shared" si="156"/>
        <v>GUILHEIRO</v>
      </c>
      <c r="L5042" t="str">
        <f>UPPER(anotacoes!H5042)</f>
        <v>GRIP TIME</v>
      </c>
      <c r="M5042" t="str">
        <f>IF(OR(L5042="ATTACK",L5042="FINTA"),"&lt;TECNICA&gt;",UPPER(anotacoes!I5042))</f>
        <v>RIGHT COLLAR</v>
      </c>
      <c r="N5042" t="str">
        <f>IF(OR(L5042="ATTACK",L5042="FINTA"),UPPER(anotacoes!I5042),"")</f>
        <v/>
      </c>
      <c r="O5042" s="6" t="str">
        <f>IF(anotacoes!N5042=0,"",anotacoes!N5042)</f>
        <v/>
      </c>
      <c r="P5042" t="str">
        <f>IF(anotacoes!M5042=0,"",UPPER(anotacoes!M5042))</f>
        <v/>
      </c>
      <c r="Q5042" t="str">
        <f t="shared" si="157"/>
        <v>INSERT INTO CONVERSAO_LUTA_ACAO (cd_conversao, id_luta, sequencia, momento_inicio, momento_fim, quem_faz, quem_sofre, acao_tipo, acao, tecnica, direcao, pontuacao) VALUES (1, 73, 37, TRIM(' 00:05:27,411'), TRIM(' 00:05:32,484'), 'MAMMADLI', 'GUILHEIRO', 'GRIP TIME', 'RIGHT COLLAR', NULL, NULL, NULL)</v>
      </c>
      <c r="R5042" t="s">
        <v>10327</v>
      </c>
    </row>
    <row r="5043" spans="1:18" hidden="1" x14ac:dyDescent="0.25">
      <c r="A5043" s="7">
        <f>anotacoes!D5043</f>
        <v>40713</v>
      </c>
      <c r="B5043" t="str">
        <f>anotacoes!C5043</f>
        <v>GRAND SLAM RIO DE JANEIRO 2011</v>
      </c>
      <c r="C5043" t="str">
        <f>anotacoes!E5043</f>
        <v>MAMMADLI</v>
      </c>
      <c r="D5043" t="str">
        <f>anotacoes!F5043</f>
        <v>GUILHEIRO</v>
      </c>
      <c r="E5043" t="s">
        <v>10325</v>
      </c>
      <c r="F5043">
        <f>anotacoes!A5043</f>
        <v>73</v>
      </c>
      <c r="G5043">
        <f>anotacoes!B5043</f>
        <v>38</v>
      </c>
      <c r="H5043" t="str">
        <f>anotacoes!K5043</f>
        <v xml:space="preserve"> 00:05:32,484</v>
      </c>
      <c r="I5043" t="str">
        <f>anotacoes!L5043</f>
        <v xml:space="preserve"> 00:05:39,579</v>
      </c>
      <c r="J5043" t="str">
        <f>IF(L5043="PAUSE",E5043,IF(anotacoes!G5047=conversao_anotacoes!C5043,conversao_anotacoes!C5043,conversao_anotacoes!D5043))</f>
        <v>MAMMADLI</v>
      </c>
      <c r="K5043" t="str">
        <f t="shared" si="156"/>
        <v>GUILHEIRO</v>
      </c>
      <c r="L5043" t="str">
        <f>UPPER(anotacoes!H5043)</f>
        <v>GRIP TIME</v>
      </c>
      <c r="M5043" t="str">
        <f>IF(OR(L5043="ATTACK",L5043="FINTA"),"&lt;TECNICA&gt;",UPPER(anotacoes!I5043))</f>
        <v>RIGHT SLEEVE LEFT SLEEVE</v>
      </c>
      <c r="N5043" t="str">
        <f>IF(OR(L5043="ATTACK",L5043="FINTA"),UPPER(anotacoes!I5043),"")</f>
        <v/>
      </c>
      <c r="O5043" s="6" t="str">
        <f>IF(anotacoes!N5043=0,"",anotacoes!N5043)</f>
        <v/>
      </c>
      <c r="P5043" t="str">
        <f>IF(anotacoes!M5043=0,"",UPPER(anotacoes!M5043))</f>
        <v/>
      </c>
      <c r="Q5043" t="str">
        <f t="shared" si="157"/>
        <v>INSERT INTO CONVERSAO_LUTA_ACAO (cd_conversao, id_luta, sequencia, momento_inicio, momento_fim, quem_faz, quem_sofre, acao_tipo, acao, tecnica, direcao, pontuacao) VALUES (1, 73, 38, TRIM(' 00:05:32,484'), TRIM(' 00:05:39,579'), 'MAMMADLI', 'GUILHEIRO', 'GRIP TIME', 'RIGHT SLEEVE LEFT SLEEVE', NULL, NULL, NULL)</v>
      </c>
      <c r="R5043" t="s">
        <v>10327</v>
      </c>
    </row>
    <row r="5044" spans="1:18" hidden="1" x14ac:dyDescent="0.25">
      <c r="A5044" s="7">
        <f>anotacoes!D5044</f>
        <v>40713</v>
      </c>
      <c r="B5044" t="str">
        <f>anotacoes!C5044</f>
        <v>GRAND SLAM RIO DE JANEIRO 2011</v>
      </c>
      <c r="C5044" t="str">
        <f>anotacoes!E5044</f>
        <v>MAMMADLI</v>
      </c>
      <c r="D5044" t="str">
        <f>anotacoes!F5044</f>
        <v>GUILHEIRO</v>
      </c>
      <c r="E5044" t="s">
        <v>10325</v>
      </c>
      <c r="F5044">
        <f>anotacoes!A5044</f>
        <v>73</v>
      </c>
      <c r="G5044">
        <f>anotacoes!B5044</f>
        <v>39</v>
      </c>
      <c r="H5044" t="str">
        <f>anotacoes!K5044</f>
        <v xml:space="preserve"> 00:05:39,767</v>
      </c>
      <c r="I5044" t="str">
        <f>anotacoes!L5044</f>
        <v xml:space="preserve"> 00:05:47,423</v>
      </c>
      <c r="J5044" t="str">
        <f>IF(L5044="PAUSE",E5044,IF(anotacoes!G5048=conversao_anotacoes!C5044,conversao_anotacoes!C5044,conversao_anotacoes!D5044))</f>
        <v>&lt;ARBITRO_DESCONHECIDO&gt;</v>
      </c>
      <c r="K5044" t="str">
        <f t="shared" si="156"/>
        <v/>
      </c>
      <c r="L5044" t="str">
        <f>UPPER(anotacoes!H5044)</f>
        <v>PAUSE</v>
      </c>
      <c r="M5044" t="str">
        <f>IF(OR(L5044="ATTACK",L5044="FINTA"),"&lt;TECNICA&gt;",UPPER(anotacoes!I5044))</f>
        <v>&lt;NAO_CLASSIFICADO&gt;</v>
      </c>
      <c r="N5044" t="str">
        <f>IF(OR(L5044="ATTACK",L5044="FINTA"),UPPER(anotacoes!I5044),"")</f>
        <v/>
      </c>
      <c r="O5044" s="6" t="str">
        <f>IF(anotacoes!N5044=0,"",anotacoes!N5044)</f>
        <v/>
      </c>
      <c r="P5044" t="str">
        <f>IF(anotacoes!M5044=0,"",UPPER(anotacoes!M5044))</f>
        <v/>
      </c>
      <c r="Q5044" t="str">
        <f t="shared" si="157"/>
        <v>INSERT INTO CONVERSAO_LUTA_ACAO (cd_conversao, id_luta, sequencia, momento_inicio, momento_fim, quem_faz, quem_sofre, acao_tipo, acao, tecnica, direcao, pontuacao) VALUES (1, 73, 39, TRIM(' 00:05:39,767'), TRIM(' 00:05:47,423'), '&lt;ARBITRO_DESCONHECIDO&gt;', '', 'PAUSE', '&lt;NAO_CLASSIFICADO&gt;', NULL, NULL, NULL)</v>
      </c>
      <c r="R5044" t="s">
        <v>10327</v>
      </c>
    </row>
    <row r="5045" spans="1:18" hidden="1" x14ac:dyDescent="0.25">
      <c r="A5045" s="7">
        <f>anotacoes!D5045</f>
        <v>40713</v>
      </c>
      <c r="B5045" t="str">
        <f>anotacoes!C5045</f>
        <v>GRAND SLAM RIO DE JANEIRO 2011</v>
      </c>
      <c r="C5045" t="str">
        <f>anotacoes!E5045</f>
        <v>MAMMADLI</v>
      </c>
      <c r="D5045" t="str">
        <f>anotacoes!F5045</f>
        <v>GUILHEIRO</v>
      </c>
      <c r="E5045" t="s">
        <v>10325</v>
      </c>
      <c r="F5045">
        <f>anotacoes!A5045</f>
        <v>73</v>
      </c>
      <c r="G5045">
        <f>anotacoes!B5045</f>
        <v>40</v>
      </c>
      <c r="H5045" t="str">
        <f>anotacoes!K5045</f>
        <v xml:space="preserve"> 00:05:47,423</v>
      </c>
      <c r="I5045" t="str">
        <f>anotacoes!L5045</f>
        <v xml:space="preserve"> 00:05:51,609</v>
      </c>
      <c r="J5045" t="str">
        <f>IF(L5045="PAUSE",E5045,IF(anotacoes!G5049=conversao_anotacoes!C5045,conversao_anotacoes!C5045,conversao_anotacoes!D5045))</f>
        <v>MAMMADLI</v>
      </c>
      <c r="K5045" t="str">
        <f t="shared" si="156"/>
        <v>GUILHEIRO</v>
      </c>
      <c r="L5045" t="str">
        <f>UPPER(anotacoes!H5045)</f>
        <v>DISPLACEMENT</v>
      </c>
      <c r="M5045" t="str">
        <f>IF(OR(L5045="ATTACK",L5045="FINTA"),"&lt;TECNICA&gt;",UPPER(anotacoes!I5045))</f>
        <v>2-3 STEP HESITANT LEFT</v>
      </c>
      <c r="N5045" t="str">
        <f>IF(OR(L5045="ATTACK",L5045="FINTA"),UPPER(anotacoes!I5045),"")</f>
        <v/>
      </c>
      <c r="O5045" s="6" t="str">
        <f>IF(anotacoes!N5045=0,"",anotacoes!N5045)</f>
        <v/>
      </c>
      <c r="P5045" t="str">
        <f>IF(anotacoes!M5045=0,"",UPPER(anotacoes!M5045))</f>
        <v/>
      </c>
      <c r="Q5045" t="str">
        <f t="shared" si="157"/>
        <v>INSERT INTO CONVERSAO_LUTA_ACAO (cd_conversao, id_luta, sequencia, momento_inicio, momento_fim, quem_faz, quem_sofre, acao_tipo, acao, tecnica, direcao, pontuacao) VALUES (1, 73, 40, TRIM(' 00:05:47,423'), TRIM(' 00:05:51,609'), 'MAMMADLI', 'GUILHEIRO', 'DISPLACEMENT', '2-3 STEP HESITANT LEFT', NULL, NULL, NULL)</v>
      </c>
      <c r="R5045" t="s">
        <v>10327</v>
      </c>
    </row>
    <row r="5046" spans="1:18" hidden="1" x14ac:dyDescent="0.25">
      <c r="A5046" s="7">
        <f>anotacoes!D5046</f>
        <v>40713</v>
      </c>
      <c r="B5046" t="str">
        <f>anotacoes!C5046</f>
        <v>GRAND SLAM RIO DE JANEIRO 2011</v>
      </c>
      <c r="C5046" t="str">
        <f>anotacoes!E5046</f>
        <v>MAMMADLI</v>
      </c>
      <c r="D5046" t="str">
        <f>anotacoes!F5046</f>
        <v>GUILHEIRO</v>
      </c>
      <c r="E5046" t="s">
        <v>10325</v>
      </c>
      <c r="F5046">
        <f>anotacoes!A5046</f>
        <v>73</v>
      </c>
      <c r="G5046">
        <f>anotacoes!B5046</f>
        <v>41</v>
      </c>
      <c r="H5046" t="str">
        <f>anotacoes!K5046</f>
        <v xml:space="preserve"> 00:05:51,778</v>
      </c>
      <c r="I5046" t="str">
        <f>anotacoes!L5046</f>
        <v xml:space="preserve"> 00:05:54,809</v>
      </c>
      <c r="J5046" t="str">
        <f>IF(L5046="PAUSE",E5046,IF(anotacoes!G5050=conversao_anotacoes!C5046,conversao_anotacoes!C5046,conversao_anotacoes!D5046))</f>
        <v>MAMMADLI</v>
      </c>
      <c r="K5046" t="str">
        <f t="shared" si="156"/>
        <v>GUILHEIRO</v>
      </c>
      <c r="L5046" t="str">
        <f>UPPER(anotacoes!H5046)</f>
        <v>DISPLACEMENT</v>
      </c>
      <c r="M5046" t="str">
        <f>IF(OR(L5046="ATTACK",L5046="FINTA"),"&lt;TECNICA&gt;",UPPER(anotacoes!I5046))</f>
        <v>TRY TO GRIP WITH CONTACT</v>
      </c>
      <c r="N5046" t="str">
        <f>IF(OR(L5046="ATTACK",L5046="FINTA"),UPPER(anotacoes!I5046),"")</f>
        <v/>
      </c>
      <c r="O5046" s="6" t="str">
        <f>IF(anotacoes!N5046=0,"",anotacoes!N5046)</f>
        <v/>
      </c>
      <c r="P5046" t="str">
        <f>IF(anotacoes!M5046=0,"",UPPER(anotacoes!M5046))</f>
        <v/>
      </c>
      <c r="Q5046" t="str">
        <f t="shared" si="157"/>
        <v>INSERT INTO CONVERSAO_LUTA_ACAO (cd_conversao, id_luta, sequencia, momento_inicio, momento_fim, quem_faz, quem_sofre, acao_tipo, acao, tecnica, direcao, pontuacao) VALUES (1, 73, 41, TRIM(' 00:05:51,778'), TRIM(' 00:05:54,809'), 'MAMMADLI', 'GUILHEIRO', 'DISPLACEMENT', 'TRY TO GRIP WITH CONTACT', NULL, NULL, NULL)</v>
      </c>
      <c r="R5046" t="s">
        <v>10327</v>
      </c>
    </row>
    <row r="5047" spans="1:18" hidden="1" x14ac:dyDescent="0.25">
      <c r="A5047" s="7">
        <f>anotacoes!D5047</f>
        <v>40713</v>
      </c>
      <c r="B5047" t="str">
        <f>anotacoes!C5047</f>
        <v>GRAND SLAM RIO DE JANEIRO 2011</v>
      </c>
      <c r="C5047" t="str">
        <f>anotacoes!E5047</f>
        <v>MAMMADLI</v>
      </c>
      <c r="D5047" t="str">
        <f>anotacoes!F5047</f>
        <v>GUILHEIRO</v>
      </c>
      <c r="E5047" t="s">
        <v>10325</v>
      </c>
      <c r="F5047">
        <f>anotacoes!A5047</f>
        <v>73</v>
      </c>
      <c r="G5047">
        <f>anotacoes!B5047</f>
        <v>42</v>
      </c>
      <c r="H5047" t="str">
        <f>anotacoes!K5047</f>
        <v xml:space="preserve"> 00:05:54,809</v>
      </c>
      <c r="I5047" t="str">
        <f>anotacoes!L5047</f>
        <v xml:space="preserve"> 00:05:56,704</v>
      </c>
      <c r="J5047" t="str">
        <f>IF(L5047="PAUSE",E5047,IF(anotacoes!G5051=conversao_anotacoes!C5047,conversao_anotacoes!C5047,conversao_anotacoes!D5047))</f>
        <v>MAMMADLI</v>
      </c>
      <c r="K5047" t="str">
        <f t="shared" si="156"/>
        <v>GUILHEIRO</v>
      </c>
      <c r="L5047" t="str">
        <f>UPPER(anotacoes!H5047)</f>
        <v>DEFENSE</v>
      </c>
      <c r="M5047" t="str">
        <f>IF(OR(L5047="ATTACK",L5047="FINTA"),"&lt;TECNICA&gt;",UPPER(anotacoes!I5047))</f>
        <v>TAE-SABAKI RIGHT INCLINED</v>
      </c>
      <c r="N5047" t="str">
        <f>IF(OR(L5047="ATTACK",L5047="FINTA"),UPPER(anotacoes!I5047),"")</f>
        <v/>
      </c>
      <c r="O5047" s="6" t="str">
        <f>IF(anotacoes!N5047=0,"",anotacoes!N5047)</f>
        <v/>
      </c>
      <c r="P5047" t="str">
        <f>IF(anotacoes!M5047=0,"",UPPER(anotacoes!M5047))</f>
        <v/>
      </c>
      <c r="Q5047" t="str">
        <f t="shared" si="157"/>
        <v>INSERT INTO CONVERSAO_LUTA_ACAO (cd_conversao, id_luta, sequencia, momento_inicio, momento_fim, quem_faz, quem_sofre, acao_tipo, acao, tecnica, direcao, pontuacao) VALUES (1, 73, 42, TRIM(' 00:05:54,809'), TRIM(' 00:05:56,704'), 'MAMMADLI', 'GUILHEIRO', 'DEFENSE', 'TAE-SABAKI RIGHT INCLINED', NULL, NULL, NULL)</v>
      </c>
      <c r="R5047" t="s">
        <v>10327</v>
      </c>
    </row>
    <row r="5048" spans="1:18" hidden="1" x14ac:dyDescent="0.25">
      <c r="A5048" s="7">
        <f>anotacoes!D5048</f>
        <v>40713</v>
      </c>
      <c r="B5048" t="str">
        <f>anotacoes!C5048</f>
        <v>GRAND SLAM RIO DE JANEIRO 2011</v>
      </c>
      <c r="C5048" t="str">
        <f>anotacoes!E5048</f>
        <v>MAMMADLI</v>
      </c>
      <c r="D5048" t="str">
        <f>anotacoes!F5048</f>
        <v>GUILHEIRO</v>
      </c>
      <c r="E5048" t="s">
        <v>10325</v>
      </c>
      <c r="F5048">
        <f>anotacoes!A5048</f>
        <v>73</v>
      </c>
      <c r="G5048">
        <f>anotacoes!B5048</f>
        <v>43</v>
      </c>
      <c r="H5048" t="str">
        <f>anotacoes!K5048</f>
        <v xml:space="preserve"> 00:05:56,893</v>
      </c>
      <c r="I5048" t="str">
        <f>anotacoes!L5048</f>
        <v xml:space="preserve"> 00:06:42,712</v>
      </c>
      <c r="J5048" t="str">
        <f>IF(L5048="PAUSE",E5048,IF(anotacoes!G5052=conversao_anotacoes!C5048,conversao_anotacoes!C5048,conversao_anotacoes!D5048))</f>
        <v>MAMMADLI</v>
      </c>
      <c r="K5048" t="str">
        <f t="shared" si="156"/>
        <v>GUILHEIRO</v>
      </c>
      <c r="L5048" t="str">
        <f>UPPER(anotacoes!H5048)</f>
        <v>GROUNDWORK COMBAT</v>
      </c>
      <c r="M5048" t="str">
        <f>IF(OR(L5048="ATTACK",L5048="FINTA"),"&lt;TECNICA&gt;",UPPER(anotacoes!I5048))</f>
        <v>DEFENSIVE POSITION</v>
      </c>
      <c r="N5048" t="str">
        <f>IF(OR(L5048="ATTACK",L5048="FINTA"),UPPER(anotacoes!I5048),"")</f>
        <v/>
      </c>
      <c r="O5048" s="6" t="str">
        <f>IF(anotacoes!N5048=0,"",anotacoes!N5048)</f>
        <v/>
      </c>
      <c r="P5048" t="str">
        <f>IF(anotacoes!M5048=0,"",UPPER(anotacoes!M5048))</f>
        <v/>
      </c>
      <c r="Q5048" t="str">
        <f t="shared" si="157"/>
        <v>INSERT INTO CONVERSAO_LUTA_ACAO (cd_conversao, id_luta, sequencia, momento_inicio, momento_fim, quem_faz, quem_sofre, acao_tipo, acao, tecnica, direcao, pontuacao) VALUES (1, 73, 43, TRIM(' 00:05:56,893'), TRIM(' 00:06:42,712'), 'MAMMADLI', 'GUILHEIRO', 'GROUNDWORK COMBAT', 'DEFENSIVE POSITION', NULL, NULL, NULL)</v>
      </c>
      <c r="R5048" t="s">
        <v>10327</v>
      </c>
    </row>
    <row r="5049" spans="1:18" hidden="1" x14ac:dyDescent="0.25">
      <c r="A5049" s="7">
        <f>anotacoes!D5049</f>
        <v>40713</v>
      </c>
      <c r="B5049" t="str">
        <f>anotacoes!C5049</f>
        <v>GRAND SLAM RIO DE JANEIRO 2011</v>
      </c>
      <c r="C5049" t="str">
        <f>anotacoes!E5049</f>
        <v>MAMMADLI</v>
      </c>
      <c r="D5049" t="str">
        <f>anotacoes!F5049</f>
        <v>GUILHEIRO</v>
      </c>
      <c r="E5049" t="s">
        <v>10325</v>
      </c>
      <c r="F5049">
        <f>anotacoes!A5049</f>
        <v>73</v>
      </c>
      <c r="G5049">
        <f>anotacoes!B5049</f>
        <v>44</v>
      </c>
      <c r="H5049" t="str">
        <f>anotacoes!K5049</f>
        <v xml:space="preserve"> 00:06:42,913</v>
      </c>
      <c r="I5049" t="str">
        <f>anotacoes!L5049</f>
        <v xml:space="preserve"> 00:06:51,682</v>
      </c>
      <c r="J5049" t="str">
        <f>IF(L5049="PAUSE",E5049,IF(anotacoes!G5053=conversao_anotacoes!C5049,conversao_anotacoes!C5049,conversao_anotacoes!D5049))</f>
        <v>&lt;ARBITRO_DESCONHECIDO&gt;</v>
      </c>
      <c r="K5049" t="str">
        <f t="shared" si="156"/>
        <v/>
      </c>
      <c r="L5049" t="str">
        <f>UPPER(anotacoes!H5049)</f>
        <v>PAUSE</v>
      </c>
      <c r="M5049" t="str">
        <f>IF(OR(L5049="ATTACK",L5049="FINTA"),"&lt;TECNICA&gt;",UPPER(anotacoes!I5049))</f>
        <v>&lt;NAO_CLASSIFICADO&gt;</v>
      </c>
      <c r="N5049" t="str">
        <f>IF(OR(L5049="ATTACK",L5049="FINTA"),UPPER(anotacoes!I5049),"")</f>
        <v/>
      </c>
      <c r="O5049" s="6" t="str">
        <f>IF(anotacoes!N5049=0,"",anotacoes!N5049)</f>
        <v/>
      </c>
      <c r="P5049" t="str">
        <f>IF(anotacoes!M5049=0,"",UPPER(anotacoes!M5049))</f>
        <v/>
      </c>
      <c r="Q5049" t="str">
        <f t="shared" si="157"/>
        <v>INSERT INTO CONVERSAO_LUTA_ACAO (cd_conversao, id_luta, sequencia, momento_inicio, momento_fim, quem_faz, quem_sofre, acao_tipo, acao, tecnica, direcao, pontuacao) VALUES (1, 73, 44, TRIM(' 00:06:42,913'), TRIM(' 00:06:51,682'), '&lt;ARBITRO_DESCONHECIDO&gt;', '', 'PAUSE', '&lt;NAO_CLASSIFICADO&gt;', NULL, NULL, NULL)</v>
      </c>
      <c r="R5049" t="s">
        <v>10327</v>
      </c>
    </row>
    <row r="5050" spans="1:18" hidden="1" x14ac:dyDescent="0.25">
      <c r="A5050" s="7">
        <f>anotacoes!D5050</f>
        <v>40713</v>
      </c>
      <c r="B5050" t="str">
        <f>anotacoes!C5050</f>
        <v>GRAND SLAM RIO DE JANEIRO 2011</v>
      </c>
      <c r="C5050" t="str">
        <f>anotacoes!E5050</f>
        <v>MAMMADLI</v>
      </c>
      <c r="D5050" t="str">
        <f>anotacoes!F5050</f>
        <v>GUILHEIRO</v>
      </c>
      <c r="E5050" t="s">
        <v>10325</v>
      </c>
      <c r="F5050">
        <f>anotacoes!A5050</f>
        <v>73</v>
      </c>
      <c r="G5050">
        <f>anotacoes!B5050</f>
        <v>45</v>
      </c>
      <c r="H5050" t="str">
        <f>anotacoes!K5050</f>
        <v xml:space="preserve"> 00:06:51,853</v>
      </c>
      <c r="I5050" t="str">
        <f>anotacoes!L5050</f>
        <v xml:space="preserve"> 00:06:58,481</v>
      </c>
      <c r="J5050" t="str">
        <f>IF(L5050="PAUSE",E5050,IF(anotacoes!G5054=conversao_anotacoes!C5050,conversao_anotacoes!C5050,conversao_anotacoes!D5050))</f>
        <v>MAMMADLI</v>
      </c>
      <c r="K5050" t="str">
        <f t="shared" si="156"/>
        <v>GUILHEIRO</v>
      </c>
      <c r="L5050" t="str">
        <f>UPPER(anotacoes!H5050)</f>
        <v>DISPLACEMENT</v>
      </c>
      <c r="M5050" t="str">
        <f>IF(OR(L5050="ATTACK",L5050="FINTA"),"&lt;TECNICA&gt;",UPPER(anotacoes!I5050))</f>
        <v>2-3 STEP HESITANT LEFT</v>
      </c>
      <c r="N5050" t="str">
        <f>IF(OR(L5050="ATTACK",L5050="FINTA"),UPPER(anotacoes!I5050),"")</f>
        <v/>
      </c>
      <c r="O5050" s="6" t="str">
        <f>IF(anotacoes!N5050=0,"",anotacoes!N5050)</f>
        <v/>
      </c>
      <c r="P5050" t="str">
        <f>IF(anotacoes!M5050=0,"",UPPER(anotacoes!M5050))</f>
        <v/>
      </c>
      <c r="Q5050" t="str">
        <f t="shared" si="157"/>
        <v>INSERT INTO CONVERSAO_LUTA_ACAO (cd_conversao, id_luta, sequencia, momento_inicio, momento_fim, quem_faz, quem_sofre, acao_tipo, acao, tecnica, direcao, pontuacao) VALUES (1, 73, 45, TRIM(' 00:06:51,853'), TRIM(' 00:06:58,481'), 'MAMMADLI', 'GUILHEIRO', 'DISPLACEMENT', '2-3 STEP HESITANT LEFT', NULL, NULL, NULL)</v>
      </c>
      <c r="R5050" t="s">
        <v>10327</v>
      </c>
    </row>
    <row r="5051" spans="1:18" hidden="1" x14ac:dyDescent="0.25">
      <c r="A5051" s="7">
        <f>anotacoes!D5051</f>
        <v>40713</v>
      </c>
      <c r="B5051" t="str">
        <f>anotacoes!C5051</f>
        <v>GRAND SLAM RIO DE JANEIRO 2011</v>
      </c>
      <c r="C5051" t="str">
        <f>anotacoes!E5051</f>
        <v>MAMMADLI</v>
      </c>
      <c r="D5051" t="str">
        <f>anotacoes!F5051</f>
        <v>GUILHEIRO</v>
      </c>
      <c r="E5051" t="s">
        <v>10325</v>
      </c>
      <c r="F5051">
        <f>anotacoes!A5051</f>
        <v>73</v>
      </c>
      <c r="G5051">
        <f>anotacoes!B5051</f>
        <v>46</v>
      </c>
      <c r="H5051" t="str">
        <f>anotacoes!K5051</f>
        <v xml:space="preserve"> 00:06:58,668</v>
      </c>
      <c r="I5051" t="str">
        <f>anotacoes!L5051</f>
        <v xml:space="preserve"> 00:07:04,442</v>
      </c>
      <c r="J5051" t="str">
        <f>IF(L5051="PAUSE",E5051,IF(anotacoes!G5055=conversao_anotacoes!C5051,conversao_anotacoes!C5051,conversao_anotacoes!D5051))</f>
        <v>MAMMADLI</v>
      </c>
      <c r="K5051" t="str">
        <f t="shared" si="156"/>
        <v>GUILHEIRO</v>
      </c>
      <c r="L5051" t="str">
        <f>UPPER(anotacoes!H5051)</f>
        <v>DISPLACEMENT</v>
      </c>
      <c r="M5051" t="str">
        <f>IF(OR(L5051="ATTACK",L5051="FINTA"),"&lt;TECNICA&gt;",UPPER(anotacoes!I5051))</f>
        <v>TRY TO GRIP WITH CONTACT</v>
      </c>
      <c r="N5051" t="str">
        <f>IF(OR(L5051="ATTACK",L5051="FINTA"),UPPER(anotacoes!I5051),"")</f>
        <v/>
      </c>
      <c r="O5051" s="6" t="str">
        <f>IF(anotacoes!N5051=0,"",anotacoes!N5051)</f>
        <v/>
      </c>
      <c r="P5051" t="str">
        <f>IF(anotacoes!M5051=0,"",UPPER(anotacoes!M5051))</f>
        <v/>
      </c>
      <c r="Q5051" t="str">
        <f t="shared" si="157"/>
        <v>INSERT INTO CONVERSAO_LUTA_ACAO (cd_conversao, id_luta, sequencia, momento_inicio, momento_fim, quem_faz, quem_sofre, acao_tipo, acao, tecnica, direcao, pontuacao) VALUES (1, 73, 46, TRIM(' 00:06:58,668'), TRIM(' 00:07:04,442'), 'MAMMADLI', 'GUILHEIRO', 'DISPLACEMENT', 'TRY TO GRIP WITH CONTACT', NULL, NULL, NULL)</v>
      </c>
      <c r="R5051" t="s">
        <v>10327</v>
      </c>
    </row>
    <row r="5052" spans="1:18" hidden="1" x14ac:dyDescent="0.25">
      <c r="A5052" s="7">
        <f>anotacoes!D5052</f>
        <v>40713</v>
      </c>
      <c r="B5052" t="str">
        <f>anotacoes!C5052</f>
        <v>GRAND SLAM RIO DE JANEIRO 2011</v>
      </c>
      <c r="C5052" t="str">
        <f>anotacoes!E5052</f>
        <v>MAMMADLI</v>
      </c>
      <c r="D5052" t="str">
        <f>anotacoes!F5052</f>
        <v>GUILHEIRO</v>
      </c>
      <c r="E5052" t="s">
        <v>10325</v>
      </c>
      <c r="F5052">
        <f>anotacoes!A5052</f>
        <v>73</v>
      </c>
      <c r="G5052">
        <f>anotacoes!B5052</f>
        <v>47</v>
      </c>
      <c r="H5052" t="str">
        <f>anotacoes!K5052</f>
        <v xml:space="preserve"> 00:07:04,612</v>
      </c>
      <c r="I5052" t="str">
        <f>anotacoes!L5052</f>
        <v xml:space="preserve"> 00:07:06,650</v>
      </c>
      <c r="J5052" t="str">
        <f>IF(L5052="PAUSE",E5052,IF(anotacoes!G5056=conversao_anotacoes!C5052,conversao_anotacoes!C5052,conversao_anotacoes!D5052))</f>
        <v>MAMMADLI</v>
      </c>
      <c r="K5052" t="str">
        <f t="shared" si="156"/>
        <v>GUILHEIRO</v>
      </c>
      <c r="L5052" t="str">
        <f>UPPER(anotacoes!H5052)</f>
        <v>GRIP TIME</v>
      </c>
      <c r="M5052" t="str">
        <f>IF(OR(L5052="ATTACK",L5052="FINTA"),"&lt;TECNICA&gt;",UPPER(anotacoes!I5052))</f>
        <v>RIGHT COLLAR RIGHT SLEEVE</v>
      </c>
      <c r="N5052" t="str">
        <f>IF(OR(L5052="ATTACK",L5052="FINTA"),UPPER(anotacoes!I5052),"")</f>
        <v/>
      </c>
      <c r="O5052" s="6" t="str">
        <f>IF(anotacoes!N5052=0,"",anotacoes!N5052)</f>
        <v/>
      </c>
      <c r="P5052" t="str">
        <f>IF(anotacoes!M5052=0,"",UPPER(anotacoes!M5052))</f>
        <v/>
      </c>
      <c r="Q5052" t="str">
        <f t="shared" si="157"/>
        <v>INSERT INTO CONVERSAO_LUTA_ACAO (cd_conversao, id_luta, sequencia, momento_inicio, momento_fim, quem_faz, quem_sofre, acao_tipo, acao, tecnica, direcao, pontuacao) VALUES (1, 73, 47, TRIM(' 00:07:04,612'), TRIM(' 00:07:06,650'), 'MAMMADLI', 'GUILHEIRO', 'GRIP TIME', 'RIGHT COLLAR RIGHT SLEEVE', NULL, NULL, NULL)</v>
      </c>
      <c r="R5052" t="s">
        <v>10327</v>
      </c>
    </row>
    <row r="5053" spans="1:18" hidden="1" x14ac:dyDescent="0.25">
      <c r="A5053" s="7">
        <f>anotacoes!D5053</f>
        <v>40713</v>
      </c>
      <c r="B5053" t="str">
        <f>anotacoes!C5053</f>
        <v>GRAND SLAM RIO DE JANEIRO 2011</v>
      </c>
      <c r="C5053" t="str">
        <f>anotacoes!E5053</f>
        <v>MAMMADLI</v>
      </c>
      <c r="D5053" t="str">
        <f>anotacoes!F5053</f>
        <v>GUILHEIRO</v>
      </c>
      <c r="E5053" t="s">
        <v>10325</v>
      </c>
      <c r="F5053">
        <f>anotacoes!A5053</f>
        <v>73</v>
      </c>
      <c r="G5053">
        <f>anotacoes!B5053</f>
        <v>48</v>
      </c>
      <c r="H5053" t="str">
        <f>anotacoes!K5053</f>
        <v xml:space="preserve"> 00:07:06,650</v>
      </c>
      <c r="I5053" t="str">
        <f>anotacoes!L5053</f>
        <v xml:space="preserve"> 00:07:14,323</v>
      </c>
      <c r="J5053" t="str">
        <f>IF(L5053="PAUSE",E5053,IF(anotacoes!G5057=conversao_anotacoes!C5053,conversao_anotacoes!C5053,conversao_anotacoes!D5053))</f>
        <v>&lt;ARBITRO_DESCONHECIDO&gt;</v>
      </c>
      <c r="K5053" t="str">
        <f t="shared" si="156"/>
        <v/>
      </c>
      <c r="L5053" t="str">
        <f>UPPER(anotacoes!H5053)</f>
        <v>PAUSE</v>
      </c>
      <c r="M5053" t="str">
        <f>IF(OR(L5053="ATTACK",L5053="FINTA"),"&lt;TECNICA&gt;",UPPER(anotacoes!I5053))</f>
        <v>&lt;NAO_CLASSIFICADO&gt;</v>
      </c>
      <c r="N5053" t="str">
        <f>IF(OR(L5053="ATTACK",L5053="FINTA"),UPPER(anotacoes!I5053),"")</f>
        <v/>
      </c>
      <c r="O5053" s="6" t="str">
        <f>IF(anotacoes!N5053=0,"",anotacoes!N5053)</f>
        <v/>
      </c>
      <c r="P5053" t="str">
        <f>IF(anotacoes!M5053=0,"",UPPER(anotacoes!M5053))</f>
        <v/>
      </c>
      <c r="Q5053" t="str">
        <f t="shared" si="157"/>
        <v>INSERT INTO CONVERSAO_LUTA_ACAO (cd_conversao, id_luta, sequencia, momento_inicio, momento_fim, quem_faz, quem_sofre, acao_tipo, acao, tecnica, direcao, pontuacao) VALUES (1, 73, 48, TRIM(' 00:07:06,650'), TRIM(' 00:07:14,323'), '&lt;ARBITRO_DESCONHECIDO&gt;', '', 'PAUSE', '&lt;NAO_CLASSIFICADO&gt;', NULL, NULL, NULL)</v>
      </c>
      <c r="R5053" t="s">
        <v>10327</v>
      </c>
    </row>
    <row r="5054" spans="1:18" hidden="1" x14ac:dyDescent="0.25">
      <c r="A5054" s="7">
        <f>anotacoes!D5054</f>
        <v>40713</v>
      </c>
      <c r="B5054" t="str">
        <f>anotacoes!C5054</f>
        <v>GRAND SLAM RIO DE JANEIRO 2011</v>
      </c>
      <c r="C5054" t="str">
        <f>anotacoes!E5054</f>
        <v>MAMMADLI</v>
      </c>
      <c r="D5054" t="str">
        <f>anotacoes!F5054</f>
        <v>GUILHEIRO</v>
      </c>
      <c r="E5054" t="s">
        <v>10325</v>
      </c>
      <c r="F5054">
        <f>anotacoes!A5054</f>
        <v>73</v>
      </c>
      <c r="G5054">
        <f>anotacoes!B5054</f>
        <v>49</v>
      </c>
      <c r="H5054" t="str">
        <f>anotacoes!K5054</f>
        <v xml:space="preserve"> 00:07:14,323</v>
      </c>
      <c r="I5054" t="str">
        <f>anotacoes!L5054</f>
        <v xml:space="preserve"> 00:07:18,894</v>
      </c>
      <c r="J5054" t="str">
        <f>IF(L5054="PAUSE",E5054,IF(anotacoes!G5058=conversao_anotacoes!C5054,conversao_anotacoes!C5054,conversao_anotacoes!D5054))</f>
        <v>MAMMADLI</v>
      </c>
      <c r="K5054" t="str">
        <f t="shared" si="156"/>
        <v>GUILHEIRO</v>
      </c>
      <c r="L5054" t="str">
        <f>UPPER(anotacoes!H5054)</f>
        <v>DISPLACEMENT</v>
      </c>
      <c r="M5054" t="str">
        <f>IF(OR(L5054="ATTACK",L5054="FINTA"),"&lt;TECNICA&gt;",UPPER(anotacoes!I5054))</f>
        <v>2-3 STEP HESITANT LEFT</v>
      </c>
      <c r="N5054" t="str">
        <f>IF(OR(L5054="ATTACK",L5054="FINTA"),UPPER(anotacoes!I5054),"")</f>
        <v/>
      </c>
      <c r="O5054" s="6" t="str">
        <f>IF(anotacoes!N5054=0,"",anotacoes!N5054)</f>
        <v/>
      </c>
      <c r="P5054" t="str">
        <f>IF(anotacoes!M5054=0,"",UPPER(anotacoes!M5054))</f>
        <v/>
      </c>
      <c r="Q5054" t="str">
        <f t="shared" si="157"/>
        <v>INSERT INTO CONVERSAO_LUTA_ACAO (cd_conversao, id_luta, sequencia, momento_inicio, momento_fim, quem_faz, quem_sofre, acao_tipo, acao, tecnica, direcao, pontuacao) VALUES (1, 73, 49, TRIM(' 00:07:14,323'), TRIM(' 00:07:18,894'), 'MAMMADLI', 'GUILHEIRO', 'DISPLACEMENT', '2-3 STEP HESITANT LEFT', NULL, NULL, NULL)</v>
      </c>
      <c r="R5054" t="s">
        <v>10327</v>
      </c>
    </row>
    <row r="5055" spans="1:18" hidden="1" x14ac:dyDescent="0.25">
      <c r="A5055" s="7">
        <f>anotacoes!D5055</f>
        <v>40713</v>
      </c>
      <c r="B5055" t="str">
        <f>anotacoes!C5055</f>
        <v>GRAND SLAM RIO DE JANEIRO 2011</v>
      </c>
      <c r="C5055" t="str">
        <f>anotacoes!E5055</f>
        <v>MAMMADLI</v>
      </c>
      <c r="D5055" t="str">
        <f>anotacoes!F5055</f>
        <v>GUILHEIRO</v>
      </c>
      <c r="E5055" t="s">
        <v>10325</v>
      </c>
      <c r="F5055">
        <f>anotacoes!A5055</f>
        <v>73</v>
      </c>
      <c r="G5055">
        <f>anotacoes!B5055</f>
        <v>50</v>
      </c>
      <c r="H5055" t="str">
        <f>anotacoes!K5055</f>
        <v xml:space="preserve"> 00:07:18,894</v>
      </c>
      <c r="I5055" t="str">
        <f>anotacoes!L5055</f>
        <v xml:space="preserve"> 00:07:22,346</v>
      </c>
      <c r="J5055" t="str">
        <f>IF(L5055="PAUSE",E5055,IF(anotacoes!G5059=conversao_anotacoes!C5055,conversao_anotacoes!C5055,conversao_anotacoes!D5055))</f>
        <v>MAMMADLI</v>
      </c>
      <c r="K5055" t="str">
        <f t="shared" si="156"/>
        <v>GUILHEIRO</v>
      </c>
      <c r="L5055" t="str">
        <f>UPPER(anotacoes!H5055)</f>
        <v>DISPLACEMENT</v>
      </c>
      <c r="M5055" t="str">
        <f>IF(OR(L5055="ATTACK",L5055="FINTA"),"&lt;TECNICA&gt;",UPPER(anotacoes!I5055))</f>
        <v>TRY TO GRIP WITH CONTACT</v>
      </c>
      <c r="N5055" t="str">
        <f>IF(OR(L5055="ATTACK",L5055="FINTA"),UPPER(anotacoes!I5055),"")</f>
        <v/>
      </c>
      <c r="O5055" s="6" t="str">
        <f>IF(anotacoes!N5055=0,"",anotacoes!N5055)</f>
        <v/>
      </c>
      <c r="P5055" t="str">
        <f>IF(anotacoes!M5055=0,"",UPPER(anotacoes!M5055))</f>
        <v/>
      </c>
      <c r="Q5055" t="str">
        <f t="shared" si="157"/>
        <v>INSERT INTO CONVERSAO_LUTA_ACAO (cd_conversao, id_luta, sequencia, momento_inicio, momento_fim, quem_faz, quem_sofre, acao_tipo, acao, tecnica, direcao, pontuacao) VALUES (1, 73, 50, TRIM(' 00:07:18,894'), TRIM(' 00:07:22,346'), 'MAMMADLI', 'GUILHEIRO', 'DISPLACEMENT', 'TRY TO GRIP WITH CONTACT', NULL, NULL, NULL)</v>
      </c>
      <c r="R5055" t="s">
        <v>10327</v>
      </c>
    </row>
    <row r="5056" spans="1:18" hidden="1" x14ac:dyDescent="0.25">
      <c r="A5056" s="7">
        <f>anotacoes!D5056</f>
        <v>40713</v>
      </c>
      <c r="B5056" t="str">
        <f>anotacoes!C5056</f>
        <v>GRAND SLAM RIO DE JANEIRO 2011</v>
      </c>
      <c r="C5056" t="str">
        <f>anotacoes!E5056</f>
        <v>MAMMADLI</v>
      </c>
      <c r="D5056" t="str">
        <f>anotacoes!F5056</f>
        <v>GUILHEIRO</v>
      </c>
      <c r="E5056" t="s">
        <v>10325</v>
      </c>
      <c r="F5056">
        <f>anotacoes!A5056</f>
        <v>73</v>
      </c>
      <c r="G5056">
        <f>anotacoes!B5056</f>
        <v>51</v>
      </c>
      <c r="H5056" t="str">
        <f>anotacoes!K5056</f>
        <v xml:space="preserve"> 00:07:22,514</v>
      </c>
      <c r="I5056" t="str">
        <f>anotacoes!L5056</f>
        <v xml:space="preserve"> 00:07:26,430</v>
      </c>
      <c r="J5056" t="str">
        <f>IF(L5056="PAUSE",E5056,IF(anotacoes!G5060=conversao_anotacoes!C5056,conversao_anotacoes!C5056,conversao_anotacoes!D5056))</f>
        <v>MAMMADLI</v>
      </c>
      <c r="K5056" t="str">
        <f t="shared" si="156"/>
        <v>GUILHEIRO</v>
      </c>
      <c r="L5056" t="str">
        <f>UPPER(anotacoes!H5056)</f>
        <v>GRIP TIME</v>
      </c>
      <c r="M5056" t="str">
        <f>IF(OR(L5056="ATTACK",L5056="FINTA"),"&lt;TECNICA&gt;",UPPER(anotacoes!I5056))</f>
        <v>RIGHT SLEEVE</v>
      </c>
      <c r="N5056" t="str">
        <f>IF(OR(L5056="ATTACK",L5056="FINTA"),UPPER(anotacoes!I5056),"")</f>
        <v/>
      </c>
      <c r="O5056" s="6" t="str">
        <f>IF(anotacoes!N5056=0,"",anotacoes!N5056)</f>
        <v/>
      </c>
      <c r="P5056" t="str">
        <f>IF(anotacoes!M5056=0,"",UPPER(anotacoes!M5056))</f>
        <v/>
      </c>
      <c r="Q5056" t="str">
        <f t="shared" si="157"/>
        <v>INSERT INTO CONVERSAO_LUTA_ACAO (cd_conversao, id_luta, sequencia, momento_inicio, momento_fim, quem_faz, quem_sofre, acao_tipo, acao, tecnica, direcao, pontuacao) VALUES (1, 73, 51, TRIM(' 00:07:22,514'), TRIM(' 00:07:26,430'), 'MAMMADLI', 'GUILHEIRO', 'GRIP TIME', 'RIGHT SLEEVE', NULL, NULL, NULL)</v>
      </c>
      <c r="R5056" t="s">
        <v>10327</v>
      </c>
    </row>
    <row r="5057" spans="1:18" hidden="1" x14ac:dyDescent="0.25">
      <c r="A5057" s="7">
        <f>anotacoes!D5057</f>
        <v>40713</v>
      </c>
      <c r="B5057" t="str">
        <f>anotacoes!C5057</f>
        <v>GRAND SLAM RIO DE JANEIRO 2011</v>
      </c>
      <c r="C5057" t="str">
        <f>anotacoes!E5057</f>
        <v>MAMMADLI</v>
      </c>
      <c r="D5057" t="str">
        <f>anotacoes!F5057</f>
        <v>GUILHEIRO</v>
      </c>
      <c r="E5057" t="s">
        <v>10325</v>
      </c>
      <c r="F5057">
        <f>anotacoes!A5057</f>
        <v>73</v>
      </c>
      <c r="G5057">
        <f>anotacoes!B5057</f>
        <v>52</v>
      </c>
      <c r="H5057" t="str">
        <f>anotacoes!K5057</f>
        <v xml:space="preserve"> 00:07:26,632</v>
      </c>
      <c r="I5057" t="str">
        <f>anotacoes!L5057</f>
        <v xml:space="preserve"> 00:07:30,867</v>
      </c>
      <c r="J5057" t="str">
        <f>IF(L5057="PAUSE",E5057,IF(anotacoes!G5061=conversao_anotacoes!C5057,conversao_anotacoes!C5057,conversao_anotacoes!D5057))</f>
        <v>MAMMADLI</v>
      </c>
      <c r="K5057" t="str">
        <f t="shared" si="156"/>
        <v>GUILHEIRO</v>
      </c>
      <c r="L5057" t="str">
        <f>UPPER(anotacoes!H5057)</f>
        <v>DISPLACEMENT</v>
      </c>
      <c r="M5057" t="str">
        <f>IF(OR(L5057="ATTACK",L5057="FINTA"),"&lt;TECNICA&gt;",UPPER(anotacoes!I5057))</f>
        <v>TRY TO GRIP WITH CONTACT</v>
      </c>
      <c r="N5057" t="str">
        <f>IF(OR(L5057="ATTACK",L5057="FINTA"),UPPER(anotacoes!I5057),"")</f>
        <v/>
      </c>
      <c r="O5057" s="6" t="str">
        <f>IF(anotacoes!N5057=0,"",anotacoes!N5057)</f>
        <v/>
      </c>
      <c r="P5057" t="str">
        <f>IF(anotacoes!M5057=0,"",UPPER(anotacoes!M5057))</f>
        <v/>
      </c>
      <c r="Q5057" t="str">
        <f t="shared" si="157"/>
        <v>INSERT INTO CONVERSAO_LUTA_ACAO (cd_conversao, id_luta, sequencia, momento_inicio, momento_fim, quem_faz, quem_sofre, acao_tipo, acao, tecnica, direcao, pontuacao) VALUES (1, 73, 52, TRIM(' 00:07:26,632'), TRIM(' 00:07:30,867'), 'MAMMADLI', 'GUILHEIRO', 'DISPLACEMENT', 'TRY TO GRIP WITH CONTACT', NULL, NULL, NULL)</v>
      </c>
      <c r="R5057" t="s">
        <v>10327</v>
      </c>
    </row>
    <row r="5058" spans="1:18" hidden="1" x14ac:dyDescent="0.25">
      <c r="A5058" s="7">
        <f>anotacoes!D5058</f>
        <v>40713</v>
      </c>
      <c r="B5058" t="str">
        <f>anotacoes!C5058</f>
        <v>GRAND SLAM RIO DE JANEIRO 2011</v>
      </c>
      <c r="C5058" t="str">
        <f>anotacoes!E5058</f>
        <v>MAMMADLI</v>
      </c>
      <c r="D5058" t="str">
        <f>anotacoes!F5058</f>
        <v>GUILHEIRO</v>
      </c>
      <c r="E5058" t="s">
        <v>10325</v>
      </c>
      <c r="F5058">
        <f>anotacoes!A5058</f>
        <v>73</v>
      </c>
      <c r="G5058">
        <f>anotacoes!B5058</f>
        <v>53</v>
      </c>
      <c r="H5058" t="str">
        <f>anotacoes!K5058</f>
        <v xml:space="preserve"> 00:07:30,867</v>
      </c>
      <c r="I5058" t="str">
        <f>anotacoes!L5058</f>
        <v xml:space="preserve"> 00:07:31,855</v>
      </c>
      <c r="J5058" t="str">
        <f>IF(L5058="PAUSE",E5058,IF(anotacoes!G5062=conversao_anotacoes!C5058,conversao_anotacoes!C5058,conversao_anotacoes!D5058))</f>
        <v>MAMMADLI</v>
      </c>
      <c r="K5058" t="str">
        <f t="shared" si="156"/>
        <v>GUILHEIRO</v>
      </c>
      <c r="L5058" t="str">
        <f>UPPER(anotacoes!H5058)</f>
        <v>DEFENSE</v>
      </c>
      <c r="M5058" t="str">
        <f>IF(OR(L5058="ATTACK",L5058="FINTA"),"&lt;TECNICA&gt;",UPPER(anotacoes!I5058))</f>
        <v>TAE-SABAKI RIGHT INCLINED</v>
      </c>
      <c r="N5058" t="str">
        <f>IF(OR(L5058="ATTACK",L5058="FINTA"),UPPER(anotacoes!I5058),"")</f>
        <v/>
      </c>
      <c r="O5058" s="6" t="str">
        <f>IF(anotacoes!N5058=0,"",anotacoes!N5058)</f>
        <v/>
      </c>
      <c r="P5058" t="str">
        <f>IF(anotacoes!M5058=0,"",UPPER(anotacoes!M5058))</f>
        <v/>
      </c>
      <c r="Q5058" t="str">
        <f t="shared" si="157"/>
        <v>INSERT INTO CONVERSAO_LUTA_ACAO (cd_conversao, id_luta, sequencia, momento_inicio, momento_fim, quem_faz, quem_sofre, acao_tipo, acao, tecnica, direcao, pontuacao) VALUES (1, 73, 53, TRIM(' 00:07:30,867'), TRIM(' 00:07:31,855'), 'MAMMADLI', 'GUILHEIRO', 'DEFENSE', 'TAE-SABAKI RIGHT INCLINED', NULL, NULL, NULL)</v>
      </c>
      <c r="R5058" t="s">
        <v>10327</v>
      </c>
    </row>
    <row r="5059" spans="1:18" hidden="1" x14ac:dyDescent="0.25">
      <c r="A5059" s="7">
        <f>anotacoes!D5059</f>
        <v>40713</v>
      </c>
      <c r="B5059" t="str">
        <f>anotacoes!C5059</f>
        <v>GRAND SLAM RIO DE JANEIRO 2011</v>
      </c>
      <c r="C5059" t="str">
        <f>anotacoes!E5059</f>
        <v>MAMMADLI</v>
      </c>
      <c r="D5059" t="str">
        <f>anotacoes!F5059</f>
        <v>GUILHEIRO</v>
      </c>
      <c r="E5059" t="s">
        <v>10325</v>
      </c>
      <c r="F5059">
        <f>anotacoes!A5059</f>
        <v>73</v>
      </c>
      <c r="G5059">
        <f>anotacoes!B5059</f>
        <v>54</v>
      </c>
      <c r="H5059" t="str">
        <f>anotacoes!K5059</f>
        <v xml:space="preserve"> 00:07:32,025</v>
      </c>
      <c r="I5059" t="str">
        <f>anotacoes!L5059</f>
        <v xml:space="preserve"> 00:07:34,273</v>
      </c>
      <c r="J5059" t="str">
        <f>IF(L5059="PAUSE",E5059,IF(anotacoes!G5063=conversao_anotacoes!C5059,conversao_anotacoes!C5059,conversao_anotacoes!D5059))</f>
        <v>MAMMADLI</v>
      </c>
      <c r="K5059" t="str">
        <f t="shared" ref="K5059:K5122" si="158">IF(J5059=E5059,"",IF(J5059=C5059,D5059,C5059))</f>
        <v>GUILHEIRO</v>
      </c>
      <c r="L5059" t="str">
        <f>UPPER(anotacoes!H5059)</f>
        <v>GROUNDWORK COMBAT</v>
      </c>
      <c r="M5059" t="str">
        <f>IF(OR(L5059="ATTACK",L5059="FINTA"),"&lt;TECNICA&gt;",UPPER(anotacoes!I5059))</f>
        <v>TRYING TO ATTACK</v>
      </c>
      <c r="N5059" t="str">
        <f>IF(OR(L5059="ATTACK",L5059="FINTA"),UPPER(anotacoes!I5059),"")</f>
        <v/>
      </c>
      <c r="O5059" s="6" t="str">
        <f>IF(anotacoes!N5059=0,"",anotacoes!N5059)</f>
        <v/>
      </c>
      <c r="P5059" t="str">
        <f>IF(anotacoes!M5059=0,"",UPPER(anotacoes!M5059))</f>
        <v/>
      </c>
      <c r="Q5059" t="str">
        <f t="shared" ref="Q5059:Q5122" si="159">CONCATENATE("INSERT INTO CONVERSAO_LUTA_ACAO (cd_conversao, id_luta, sequencia, momento_inicio, momento_fim, quem_faz, quem_sofre, acao_tipo, acao, tecnica, direcao, pontuacao) VALUES (1, ",F5059,", ",G5059,", ","TRIM('",H5059,"')",", ","TRIM('",I5059,"')",", ","'",J5059,"'",", ","'",K5059,"'",", ","'",L5059,"'",", ","'",M5059,"'",", ",IF(N5059="","NULL",CONCATENATE("'",N5059,"'")),", ",IF(O5059="","NULL",O5059),", ",IF(P5059="","NULL",CONCATENATE("'",P5059,"'")),")")</f>
        <v>INSERT INTO CONVERSAO_LUTA_ACAO (cd_conversao, id_luta, sequencia, momento_inicio, momento_fim, quem_faz, quem_sofre, acao_tipo, acao, tecnica, direcao, pontuacao) VALUES (1, 73, 54, TRIM(' 00:07:32,025'), TRIM(' 00:07:34,273'), 'MAMMADLI', 'GUILHEIRO', 'GROUNDWORK COMBAT', 'TRYING TO ATTACK', NULL, NULL, NULL)</v>
      </c>
      <c r="R5059" t="s">
        <v>10327</v>
      </c>
    </row>
    <row r="5060" spans="1:18" hidden="1" x14ac:dyDescent="0.25">
      <c r="A5060" s="7">
        <f>anotacoes!D5060</f>
        <v>40713</v>
      </c>
      <c r="B5060" t="str">
        <f>anotacoes!C5060</f>
        <v>GRAND SLAM RIO DE JANEIRO 2011</v>
      </c>
      <c r="C5060" t="str">
        <f>anotacoes!E5060</f>
        <v>MAMMADLI</v>
      </c>
      <c r="D5060" t="str">
        <f>anotacoes!F5060</f>
        <v>GUILHEIRO</v>
      </c>
      <c r="E5060" t="s">
        <v>10325</v>
      </c>
      <c r="F5060">
        <f>anotacoes!A5060</f>
        <v>73</v>
      </c>
      <c r="G5060">
        <f>anotacoes!B5060</f>
        <v>55</v>
      </c>
      <c r="H5060" t="str">
        <f>anotacoes!K5060</f>
        <v xml:space="preserve"> 00:07:34,443</v>
      </c>
      <c r="I5060" t="str">
        <f>anotacoes!L5060</f>
        <v xml:space="preserve"> 00:08:22,243</v>
      </c>
      <c r="J5060" t="str">
        <f>IF(L5060="PAUSE",E5060,IF(anotacoes!G5064=conversao_anotacoes!C5060,conversao_anotacoes!C5060,conversao_anotacoes!D5060))</f>
        <v>&lt;ARBITRO_DESCONHECIDO&gt;</v>
      </c>
      <c r="K5060" t="str">
        <f t="shared" si="158"/>
        <v/>
      </c>
      <c r="L5060" t="str">
        <f>UPPER(anotacoes!H5060)</f>
        <v>PAUSE</v>
      </c>
      <c r="M5060" t="str">
        <f>IF(OR(L5060="ATTACK",L5060="FINTA"),"&lt;TECNICA&gt;",UPPER(anotacoes!I5060))</f>
        <v>&lt;NAO_CLASSIFICADO&gt;</v>
      </c>
      <c r="N5060" t="str">
        <f>IF(OR(L5060="ATTACK",L5060="FINTA"),UPPER(anotacoes!I5060),"")</f>
        <v/>
      </c>
      <c r="O5060" s="6" t="str">
        <f>IF(anotacoes!N5060=0,"",anotacoes!N5060)</f>
        <v/>
      </c>
      <c r="P5060" t="str">
        <f>IF(anotacoes!M5060=0,"",UPPER(anotacoes!M5060))</f>
        <v/>
      </c>
      <c r="Q5060" t="str">
        <f t="shared" si="159"/>
        <v>INSERT INTO CONVERSAO_LUTA_ACAO (cd_conversao, id_luta, sequencia, momento_inicio, momento_fim, quem_faz, quem_sofre, acao_tipo, acao, tecnica, direcao, pontuacao) VALUES (1, 73, 55, TRIM(' 00:07:34,443'), TRIM(' 00:08:22,243'), '&lt;ARBITRO_DESCONHECIDO&gt;', '', 'PAUSE', '&lt;NAO_CLASSIFICADO&gt;', NULL, NULL, NULL)</v>
      </c>
      <c r="R5060" t="s">
        <v>10327</v>
      </c>
    </row>
    <row r="5061" spans="1:18" hidden="1" x14ac:dyDescent="0.25">
      <c r="A5061" s="7">
        <f>anotacoes!D5061</f>
        <v>40713</v>
      </c>
      <c r="B5061" t="str">
        <f>anotacoes!C5061</f>
        <v>GRAND SLAM RIO DE JANEIRO 2011</v>
      </c>
      <c r="C5061" t="str">
        <f>anotacoes!E5061</f>
        <v>MAMMADLI</v>
      </c>
      <c r="D5061" t="str">
        <f>anotacoes!F5061</f>
        <v>GUILHEIRO</v>
      </c>
      <c r="E5061" t="s">
        <v>10325</v>
      </c>
      <c r="F5061">
        <f>anotacoes!A5061</f>
        <v>73</v>
      </c>
      <c r="G5061">
        <f>anotacoes!B5061</f>
        <v>56</v>
      </c>
      <c r="H5061" t="str">
        <f>anotacoes!K5061</f>
        <v xml:space="preserve"> 00:08:22,243</v>
      </c>
      <c r="I5061" t="str">
        <f>anotacoes!L5061</f>
        <v xml:space="preserve"> 00:08:28,808</v>
      </c>
      <c r="J5061" t="str">
        <f>IF(L5061="PAUSE",E5061,IF(anotacoes!G5065=conversao_anotacoes!C5061,conversao_anotacoes!C5061,conversao_anotacoes!D5061))</f>
        <v>MAMMADLI</v>
      </c>
      <c r="K5061" t="str">
        <f t="shared" si="158"/>
        <v>GUILHEIRO</v>
      </c>
      <c r="L5061" t="str">
        <f>UPPER(anotacoes!H5061)</f>
        <v>DISPLACEMENT</v>
      </c>
      <c r="M5061" t="str">
        <f>IF(OR(L5061="ATTACK",L5061="FINTA"),"&lt;TECNICA&gt;",UPPER(anotacoes!I5061))</f>
        <v>2-3 STEP HESITANT LEFT</v>
      </c>
      <c r="N5061" t="str">
        <f>IF(OR(L5061="ATTACK",L5061="FINTA"),UPPER(anotacoes!I5061),"")</f>
        <v/>
      </c>
      <c r="O5061" s="6" t="str">
        <f>IF(anotacoes!N5061=0,"",anotacoes!N5061)</f>
        <v/>
      </c>
      <c r="P5061" t="str">
        <f>IF(anotacoes!M5061=0,"",UPPER(anotacoes!M5061))</f>
        <v/>
      </c>
      <c r="Q5061" t="str">
        <f t="shared" si="159"/>
        <v>INSERT INTO CONVERSAO_LUTA_ACAO (cd_conversao, id_luta, sequencia, momento_inicio, momento_fim, quem_faz, quem_sofre, acao_tipo, acao, tecnica, direcao, pontuacao) VALUES (1, 73, 56, TRIM(' 00:08:22,243'), TRIM(' 00:08:28,808'), 'MAMMADLI', 'GUILHEIRO', 'DISPLACEMENT', '2-3 STEP HESITANT LEFT', NULL, NULL, NULL)</v>
      </c>
      <c r="R5061" t="s">
        <v>10327</v>
      </c>
    </row>
    <row r="5062" spans="1:18" hidden="1" x14ac:dyDescent="0.25">
      <c r="A5062" s="7">
        <f>anotacoes!D5062</f>
        <v>40713</v>
      </c>
      <c r="B5062" t="str">
        <f>anotacoes!C5062</f>
        <v>GRAND SLAM RIO DE JANEIRO 2011</v>
      </c>
      <c r="C5062" t="str">
        <f>anotacoes!E5062</f>
        <v>MAMMADLI</v>
      </c>
      <c r="D5062" t="str">
        <f>anotacoes!F5062</f>
        <v>GUILHEIRO</v>
      </c>
      <c r="E5062" t="s">
        <v>10325</v>
      </c>
      <c r="F5062">
        <f>anotacoes!A5062</f>
        <v>73</v>
      </c>
      <c r="G5062">
        <f>anotacoes!B5062</f>
        <v>57</v>
      </c>
      <c r="H5062" t="str">
        <f>anotacoes!K5062</f>
        <v xml:space="preserve"> 00:08:28,982</v>
      </c>
      <c r="I5062" t="str">
        <f>anotacoes!L5062</f>
        <v xml:space="preserve"> 00:08:31,640</v>
      </c>
      <c r="J5062" t="str">
        <f>IF(L5062="PAUSE",E5062,IF(anotacoes!G5066=conversao_anotacoes!C5062,conversao_anotacoes!C5062,conversao_anotacoes!D5062))</f>
        <v>MAMMADLI</v>
      </c>
      <c r="K5062" t="str">
        <f t="shared" si="158"/>
        <v>GUILHEIRO</v>
      </c>
      <c r="L5062" t="str">
        <f>UPPER(anotacoes!H5062)</f>
        <v>DISPLACEMENT</v>
      </c>
      <c r="M5062" t="str">
        <f>IF(OR(L5062="ATTACK",L5062="FINTA"),"&lt;TECNICA&gt;",UPPER(anotacoes!I5062))</f>
        <v>TRY TO GRIP WITH CONTACT</v>
      </c>
      <c r="N5062" t="str">
        <f>IF(OR(L5062="ATTACK",L5062="FINTA"),UPPER(anotacoes!I5062),"")</f>
        <v/>
      </c>
      <c r="O5062" s="6" t="str">
        <f>IF(anotacoes!N5062=0,"",anotacoes!N5062)</f>
        <v/>
      </c>
      <c r="P5062" t="str">
        <f>IF(anotacoes!M5062=0,"",UPPER(anotacoes!M5062))</f>
        <v/>
      </c>
      <c r="Q5062" t="str">
        <f t="shared" si="159"/>
        <v>INSERT INTO CONVERSAO_LUTA_ACAO (cd_conversao, id_luta, sequencia, momento_inicio, momento_fim, quem_faz, quem_sofre, acao_tipo, acao, tecnica, direcao, pontuacao) VALUES (1, 73, 57, TRIM(' 00:08:28,982'), TRIM(' 00:08:31,640'), 'MAMMADLI', 'GUILHEIRO', 'DISPLACEMENT', 'TRY TO GRIP WITH CONTACT', NULL, NULL, NULL)</v>
      </c>
      <c r="R5062" t="s">
        <v>10327</v>
      </c>
    </row>
    <row r="5063" spans="1:18" hidden="1" x14ac:dyDescent="0.25">
      <c r="A5063" s="7">
        <f>anotacoes!D5063</f>
        <v>40713</v>
      </c>
      <c r="B5063" t="str">
        <f>anotacoes!C5063</f>
        <v>GRAND SLAM RIO DE JANEIRO 2011</v>
      </c>
      <c r="C5063" t="str">
        <f>anotacoes!E5063</f>
        <v>MAMMADLI</v>
      </c>
      <c r="D5063" t="str">
        <f>anotacoes!F5063</f>
        <v>GUILHEIRO</v>
      </c>
      <c r="E5063" t="s">
        <v>10325</v>
      </c>
      <c r="F5063">
        <f>anotacoes!A5063</f>
        <v>73</v>
      </c>
      <c r="G5063">
        <f>anotacoes!B5063</f>
        <v>58</v>
      </c>
      <c r="H5063" t="str">
        <f>anotacoes!K5063</f>
        <v xml:space="preserve"> 00:08:31,640</v>
      </c>
      <c r="I5063" t="str">
        <f>anotacoes!L5063</f>
        <v xml:space="preserve"> 00:08:32,870</v>
      </c>
      <c r="J5063" t="str">
        <f>IF(L5063="PAUSE",E5063,IF(anotacoes!G5067=conversao_anotacoes!C5063,conversao_anotacoes!C5063,conversao_anotacoes!D5063))</f>
        <v>MAMMADLI</v>
      </c>
      <c r="K5063" t="str">
        <f t="shared" si="158"/>
        <v>GUILHEIRO</v>
      </c>
      <c r="L5063" t="str">
        <f>UPPER(anotacoes!H5063)</f>
        <v>GRIP TIME</v>
      </c>
      <c r="M5063" t="str">
        <f>IF(OR(L5063="ATTACK",L5063="FINTA"),"&lt;TECNICA&gt;",UPPER(anotacoes!I5063))</f>
        <v>LEFT SLEEVE</v>
      </c>
      <c r="N5063" t="str">
        <f>IF(OR(L5063="ATTACK",L5063="FINTA"),UPPER(anotacoes!I5063),"")</f>
        <v/>
      </c>
      <c r="O5063" s="6" t="str">
        <f>IF(anotacoes!N5063=0,"",anotacoes!N5063)</f>
        <v/>
      </c>
      <c r="P5063" t="str">
        <f>IF(anotacoes!M5063=0,"",UPPER(anotacoes!M5063))</f>
        <v/>
      </c>
      <c r="Q5063" t="str">
        <f t="shared" si="159"/>
        <v>INSERT INTO CONVERSAO_LUTA_ACAO (cd_conversao, id_luta, sequencia, momento_inicio, momento_fim, quem_faz, quem_sofre, acao_tipo, acao, tecnica, direcao, pontuacao) VALUES (1, 73, 58, TRIM(' 00:08:31,640'), TRIM(' 00:08:32,870'), 'MAMMADLI', 'GUILHEIRO', 'GRIP TIME', 'LEFT SLEEVE', NULL, NULL, NULL)</v>
      </c>
      <c r="R5063" t="s">
        <v>10327</v>
      </c>
    </row>
    <row r="5064" spans="1:18" hidden="1" x14ac:dyDescent="0.25">
      <c r="A5064" s="7">
        <f>anotacoes!D5064</f>
        <v>40713</v>
      </c>
      <c r="B5064" t="str">
        <f>anotacoes!C5064</f>
        <v>GRAND SLAM RIO DE JANEIRO 2011</v>
      </c>
      <c r="C5064" t="str">
        <f>anotacoes!E5064</f>
        <v>MAMMADLI</v>
      </c>
      <c r="D5064" t="str">
        <f>anotacoes!F5064</f>
        <v>GUILHEIRO</v>
      </c>
      <c r="E5064" t="s">
        <v>10325</v>
      </c>
      <c r="F5064">
        <f>anotacoes!A5064</f>
        <v>73</v>
      </c>
      <c r="G5064">
        <f>anotacoes!B5064</f>
        <v>59</v>
      </c>
      <c r="H5064" t="str">
        <f>anotacoes!K5064</f>
        <v xml:space="preserve"> 00:08:32,870</v>
      </c>
      <c r="I5064" t="str">
        <f>anotacoes!L5064</f>
        <v xml:space="preserve"> 00:08:36,593</v>
      </c>
      <c r="J5064" t="str">
        <f>IF(L5064="PAUSE",E5064,IF(anotacoes!G5068=conversao_anotacoes!C5064,conversao_anotacoes!C5064,conversao_anotacoes!D5064))</f>
        <v>MAMMADLI</v>
      </c>
      <c r="K5064" t="str">
        <f t="shared" si="158"/>
        <v>GUILHEIRO</v>
      </c>
      <c r="L5064" t="str">
        <f>UPPER(anotacoes!H5064)</f>
        <v>GRIP TIME</v>
      </c>
      <c r="M5064" t="str">
        <f>IF(OR(L5064="ATTACK",L5064="FINTA"),"&lt;TECNICA&gt;",UPPER(anotacoes!I5064))</f>
        <v>LEFT COLLAR RIGHT SLEEVE</v>
      </c>
      <c r="N5064" t="str">
        <f>IF(OR(L5064="ATTACK",L5064="FINTA"),UPPER(anotacoes!I5064),"")</f>
        <v/>
      </c>
      <c r="O5064" s="6" t="str">
        <f>IF(anotacoes!N5064=0,"",anotacoes!N5064)</f>
        <v/>
      </c>
      <c r="P5064" t="str">
        <f>IF(anotacoes!M5064=0,"",UPPER(anotacoes!M5064))</f>
        <v/>
      </c>
      <c r="Q5064" t="str">
        <f t="shared" si="159"/>
        <v>INSERT INTO CONVERSAO_LUTA_ACAO (cd_conversao, id_luta, sequencia, momento_inicio, momento_fim, quem_faz, quem_sofre, acao_tipo, acao, tecnica, direcao, pontuacao) VALUES (1, 73, 59, TRIM(' 00:08:32,870'), TRIM(' 00:08:36,593'), 'MAMMADLI', 'GUILHEIRO', 'GRIP TIME', 'LEFT COLLAR RIGHT SLEEVE', NULL, NULL, NULL)</v>
      </c>
      <c r="R5064" t="s">
        <v>10327</v>
      </c>
    </row>
    <row r="5065" spans="1:18" hidden="1" x14ac:dyDescent="0.25">
      <c r="A5065" s="7">
        <f>anotacoes!D5065</f>
        <v>40713</v>
      </c>
      <c r="B5065" t="str">
        <f>anotacoes!C5065</f>
        <v>GRAND SLAM RIO DE JANEIRO 2011</v>
      </c>
      <c r="C5065" t="str">
        <f>anotacoes!E5065</f>
        <v>MAMMADLI</v>
      </c>
      <c r="D5065" t="str">
        <f>anotacoes!F5065</f>
        <v>GUILHEIRO</v>
      </c>
      <c r="E5065" t="s">
        <v>10325</v>
      </c>
      <c r="F5065">
        <f>anotacoes!A5065</f>
        <v>73</v>
      </c>
      <c r="G5065">
        <f>anotacoes!B5065</f>
        <v>60</v>
      </c>
      <c r="H5065" t="str">
        <f>anotacoes!K5065</f>
        <v xml:space="preserve"> 00:08:36,593</v>
      </c>
      <c r="I5065" t="str">
        <f>anotacoes!L5065</f>
        <v xml:space="preserve"> 00:08:38,655</v>
      </c>
      <c r="J5065" t="str">
        <f>IF(L5065="PAUSE",E5065,IF(anotacoes!G5069=conversao_anotacoes!C5065,conversao_anotacoes!C5065,conversao_anotacoes!D5065))</f>
        <v>MAMMADLI</v>
      </c>
      <c r="K5065" t="str">
        <f t="shared" si="158"/>
        <v>GUILHEIRO</v>
      </c>
      <c r="L5065" t="str">
        <f>UPPER(anotacoes!H5065)</f>
        <v>DEFENSE</v>
      </c>
      <c r="M5065" t="str">
        <f>IF(OR(L5065="ATTACK",L5065="FINTA"),"&lt;TECNICA&gt;",UPPER(anotacoes!I5065))</f>
        <v>TAE-SABAKI LEFT INCLINED</v>
      </c>
      <c r="N5065" t="str">
        <f>IF(OR(L5065="ATTACK",L5065="FINTA"),UPPER(anotacoes!I5065),"")</f>
        <v/>
      </c>
      <c r="O5065" s="6" t="str">
        <f>IF(anotacoes!N5065=0,"",anotacoes!N5065)</f>
        <v/>
      </c>
      <c r="P5065" t="str">
        <f>IF(anotacoes!M5065=0,"",UPPER(anotacoes!M5065))</f>
        <v/>
      </c>
      <c r="Q5065" t="str">
        <f t="shared" si="159"/>
        <v>INSERT INTO CONVERSAO_LUTA_ACAO (cd_conversao, id_luta, sequencia, momento_inicio, momento_fim, quem_faz, quem_sofre, acao_tipo, acao, tecnica, direcao, pontuacao) VALUES (1, 73, 60, TRIM(' 00:08:36,593'), TRIM(' 00:08:38,655'), 'MAMMADLI', 'GUILHEIRO', 'DEFENSE', 'TAE-SABAKI LEFT INCLINED', NULL, NULL, NULL)</v>
      </c>
      <c r="R5065" t="s">
        <v>10327</v>
      </c>
    </row>
    <row r="5066" spans="1:18" hidden="1" x14ac:dyDescent="0.25">
      <c r="A5066" s="7">
        <f>anotacoes!D5066</f>
        <v>40713</v>
      </c>
      <c r="B5066" t="str">
        <f>anotacoes!C5066</f>
        <v>GRAND SLAM RIO DE JANEIRO 2011</v>
      </c>
      <c r="C5066" t="str">
        <f>anotacoes!E5066</f>
        <v>MAMMADLI</v>
      </c>
      <c r="D5066" t="str">
        <f>anotacoes!F5066</f>
        <v>GUILHEIRO</v>
      </c>
      <c r="E5066" t="s">
        <v>10325</v>
      </c>
      <c r="F5066">
        <f>anotacoes!A5066</f>
        <v>73</v>
      </c>
      <c r="G5066">
        <f>anotacoes!B5066</f>
        <v>61</v>
      </c>
      <c r="H5066" t="str">
        <f>anotacoes!K5066</f>
        <v xml:space="preserve"> 00:08:38,655</v>
      </c>
      <c r="I5066" t="str">
        <f>anotacoes!L5066</f>
        <v xml:space="preserve"> 00:08:42,733</v>
      </c>
      <c r="J5066" t="str">
        <f>IF(L5066="PAUSE",E5066,IF(anotacoes!G5070=conversao_anotacoes!C5066,conversao_anotacoes!C5066,conversao_anotacoes!D5066))</f>
        <v>MAMMADLI</v>
      </c>
      <c r="K5066" t="str">
        <f t="shared" si="158"/>
        <v>GUILHEIRO</v>
      </c>
      <c r="L5066" t="str">
        <f>UPPER(anotacoes!H5066)</f>
        <v>GROUNDWORK COMBAT</v>
      </c>
      <c r="M5066" t="str">
        <f>IF(OR(L5066="ATTACK",L5066="FINTA"),"&lt;TECNICA&gt;",UPPER(anotacoes!I5066))</f>
        <v>DEFENSIVE POSITION</v>
      </c>
      <c r="N5066" t="str">
        <f>IF(OR(L5066="ATTACK",L5066="FINTA"),UPPER(anotacoes!I5066),"")</f>
        <v/>
      </c>
      <c r="O5066" s="6" t="str">
        <f>IF(anotacoes!N5066=0,"",anotacoes!N5066)</f>
        <v/>
      </c>
      <c r="P5066" t="str">
        <f>IF(anotacoes!M5066=0,"",UPPER(anotacoes!M5066))</f>
        <v/>
      </c>
      <c r="Q5066" t="str">
        <f t="shared" si="159"/>
        <v>INSERT INTO CONVERSAO_LUTA_ACAO (cd_conversao, id_luta, sequencia, momento_inicio, momento_fim, quem_faz, quem_sofre, acao_tipo, acao, tecnica, direcao, pontuacao) VALUES (1, 73, 61, TRIM(' 00:08:38,655'), TRIM(' 00:08:42,733'), 'MAMMADLI', 'GUILHEIRO', 'GROUNDWORK COMBAT', 'DEFENSIVE POSITION', NULL, NULL, NULL)</v>
      </c>
      <c r="R5066" t="s">
        <v>10327</v>
      </c>
    </row>
    <row r="5067" spans="1:18" hidden="1" x14ac:dyDescent="0.25">
      <c r="A5067" s="7">
        <f>anotacoes!D5067</f>
        <v>40713</v>
      </c>
      <c r="B5067" t="str">
        <f>anotacoes!C5067</f>
        <v>GRAND SLAM RIO DE JANEIRO 2011</v>
      </c>
      <c r="C5067" t="str">
        <f>anotacoes!E5067</f>
        <v>MAMMADLI</v>
      </c>
      <c r="D5067" t="str">
        <f>anotacoes!F5067</f>
        <v>GUILHEIRO</v>
      </c>
      <c r="E5067" t="s">
        <v>10325</v>
      </c>
      <c r="F5067">
        <f>anotacoes!A5067</f>
        <v>73</v>
      </c>
      <c r="G5067">
        <f>anotacoes!B5067</f>
        <v>62</v>
      </c>
      <c r="H5067" t="str">
        <f>anotacoes!K5067</f>
        <v xml:space="preserve"> 00:08:42,901</v>
      </c>
      <c r="I5067" t="str">
        <f>anotacoes!L5067</f>
        <v xml:space="preserve"> 00:08:57,471</v>
      </c>
      <c r="J5067" t="str">
        <f>IF(L5067="PAUSE",E5067,IF(anotacoes!G5071=conversao_anotacoes!C5067,conversao_anotacoes!C5067,conversao_anotacoes!D5067))</f>
        <v>&lt;ARBITRO_DESCONHECIDO&gt;</v>
      </c>
      <c r="K5067" t="str">
        <f t="shared" si="158"/>
        <v/>
      </c>
      <c r="L5067" t="str">
        <f>UPPER(anotacoes!H5067)</f>
        <v>PAUSE</v>
      </c>
      <c r="M5067" t="str">
        <f>IF(OR(L5067="ATTACK",L5067="FINTA"),"&lt;TECNICA&gt;",UPPER(anotacoes!I5067))</f>
        <v>&lt;NAO_CLASSIFICADO&gt;</v>
      </c>
      <c r="N5067" t="str">
        <f>IF(OR(L5067="ATTACK",L5067="FINTA"),UPPER(anotacoes!I5067),"")</f>
        <v/>
      </c>
      <c r="O5067" s="6" t="str">
        <f>IF(anotacoes!N5067=0,"",anotacoes!N5067)</f>
        <v/>
      </c>
      <c r="P5067" t="str">
        <f>IF(anotacoes!M5067=0,"",UPPER(anotacoes!M5067))</f>
        <v/>
      </c>
      <c r="Q5067" t="str">
        <f t="shared" si="159"/>
        <v>INSERT INTO CONVERSAO_LUTA_ACAO (cd_conversao, id_luta, sequencia, momento_inicio, momento_fim, quem_faz, quem_sofre, acao_tipo, acao, tecnica, direcao, pontuacao) VALUES (1, 73, 62, TRIM(' 00:08:42,901'), TRIM(' 00:08:57,471'), '&lt;ARBITRO_DESCONHECIDO&gt;', '', 'PAUSE', '&lt;NAO_CLASSIFICADO&gt;', NULL, NULL, NULL)</v>
      </c>
      <c r="R5067" t="s">
        <v>10327</v>
      </c>
    </row>
    <row r="5068" spans="1:18" hidden="1" x14ac:dyDescent="0.25">
      <c r="A5068" s="7">
        <f>anotacoes!D5068</f>
        <v>40713</v>
      </c>
      <c r="B5068" t="str">
        <f>anotacoes!C5068</f>
        <v>GRAND SLAM RIO DE JANEIRO 2011</v>
      </c>
      <c r="C5068" t="str">
        <f>anotacoes!E5068</f>
        <v>MAMMADLI</v>
      </c>
      <c r="D5068" t="str">
        <f>anotacoes!F5068</f>
        <v>GUILHEIRO</v>
      </c>
      <c r="E5068" t="s">
        <v>10325</v>
      </c>
      <c r="F5068">
        <f>anotacoes!A5068</f>
        <v>73</v>
      </c>
      <c r="G5068">
        <f>anotacoes!B5068</f>
        <v>63</v>
      </c>
      <c r="H5068" t="str">
        <f>anotacoes!K5068</f>
        <v xml:space="preserve"> 00:08:57,642</v>
      </c>
      <c r="I5068" t="str">
        <f>anotacoes!L5068</f>
        <v xml:space="preserve"> 00:09:06,100</v>
      </c>
      <c r="J5068" t="str">
        <f>IF(L5068="PAUSE",E5068,IF(anotacoes!G5072=conversao_anotacoes!C5068,conversao_anotacoes!C5068,conversao_anotacoes!D5068))</f>
        <v>MAMMADLI</v>
      </c>
      <c r="K5068" t="str">
        <f t="shared" si="158"/>
        <v>GUILHEIRO</v>
      </c>
      <c r="L5068" t="str">
        <f>UPPER(anotacoes!H5068)</f>
        <v>DISPLACEMENT</v>
      </c>
      <c r="M5068" t="str">
        <f>IF(OR(L5068="ATTACK",L5068="FINTA"),"&lt;TECNICA&gt;",UPPER(anotacoes!I5068))</f>
        <v>2-3 STEP HESITANT LEFT</v>
      </c>
      <c r="N5068" t="str">
        <f>IF(OR(L5068="ATTACK",L5068="FINTA"),UPPER(anotacoes!I5068),"")</f>
        <v/>
      </c>
      <c r="O5068" s="6" t="str">
        <f>IF(anotacoes!N5068=0,"",anotacoes!N5068)</f>
        <v/>
      </c>
      <c r="P5068" t="str">
        <f>IF(anotacoes!M5068=0,"",UPPER(anotacoes!M5068))</f>
        <v/>
      </c>
      <c r="Q5068" t="str">
        <f t="shared" si="159"/>
        <v>INSERT INTO CONVERSAO_LUTA_ACAO (cd_conversao, id_luta, sequencia, momento_inicio, momento_fim, quem_faz, quem_sofre, acao_tipo, acao, tecnica, direcao, pontuacao) VALUES (1, 73, 63, TRIM(' 00:08:57,642'), TRIM(' 00:09:06,100'), 'MAMMADLI', 'GUILHEIRO', 'DISPLACEMENT', '2-3 STEP HESITANT LEFT', NULL, NULL, NULL)</v>
      </c>
      <c r="R5068" t="s">
        <v>10327</v>
      </c>
    </row>
    <row r="5069" spans="1:18" hidden="1" x14ac:dyDescent="0.25">
      <c r="A5069" s="7">
        <f>anotacoes!D5069</f>
        <v>40713</v>
      </c>
      <c r="B5069" t="str">
        <f>anotacoes!C5069</f>
        <v>GRAND SLAM RIO DE JANEIRO 2011</v>
      </c>
      <c r="C5069" t="str">
        <f>anotacoes!E5069</f>
        <v>MAMMADLI</v>
      </c>
      <c r="D5069" t="str">
        <f>anotacoes!F5069</f>
        <v>GUILHEIRO</v>
      </c>
      <c r="E5069" t="s">
        <v>10325</v>
      </c>
      <c r="F5069">
        <f>anotacoes!A5069</f>
        <v>73</v>
      </c>
      <c r="G5069">
        <f>anotacoes!B5069</f>
        <v>64</v>
      </c>
      <c r="H5069" t="str">
        <f>anotacoes!K5069</f>
        <v xml:space="preserve"> 00:09:06,258</v>
      </c>
      <c r="I5069" t="str">
        <f>anotacoes!L5069</f>
        <v xml:space="preserve"> 00:09:07,423</v>
      </c>
      <c r="J5069" t="str">
        <f>IF(L5069="PAUSE",E5069,IF(anotacoes!G5073=conversao_anotacoes!C5069,conversao_anotacoes!C5069,conversao_anotacoes!D5069))</f>
        <v>MAMMADLI</v>
      </c>
      <c r="K5069" t="str">
        <f t="shared" si="158"/>
        <v>GUILHEIRO</v>
      </c>
      <c r="L5069" t="str">
        <f>UPPER(anotacoes!H5069)</f>
        <v>GRIP TIME</v>
      </c>
      <c r="M5069" t="str">
        <f>IF(OR(L5069="ATTACK",L5069="FINTA"),"&lt;TECNICA&gt;",UPPER(anotacoes!I5069))</f>
        <v>RIGHT COLLAR</v>
      </c>
      <c r="N5069" t="str">
        <f>IF(OR(L5069="ATTACK",L5069="FINTA"),UPPER(anotacoes!I5069),"")</f>
        <v/>
      </c>
      <c r="O5069" s="6" t="str">
        <f>IF(anotacoes!N5069=0,"",anotacoes!N5069)</f>
        <v/>
      </c>
      <c r="P5069" t="str">
        <f>IF(anotacoes!M5069=0,"",UPPER(anotacoes!M5069))</f>
        <v/>
      </c>
      <c r="Q5069" t="str">
        <f t="shared" si="159"/>
        <v>INSERT INTO CONVERSAO_LUTA_ACAO (cd_conversao, id_luta, sequencia, momento_inicio, momento_fim, quem_faz, quem_sofre, acao_tipo, acao, tecnica, direcao, pontuacao) VALUES (1, 73, 64, TRIM(' 00:09:06,258'), TRIM(' 00:09:07,423'), 'MAMMADLI', 'GUILHEIRO', 'GRIP TIME', 'RIGHT COLLAR', NULL, NULL, NULL)</v>
      </c>
      <c r="R5069" t="s">
        <v>10327</v>
      </c>
    </row>
    <row r="5070" spans="1:18" hidden="1" x14ac:dyDescent="0.25">
      <c r="A5070" s="7">
        <f>anotacoes!D5070</f>
        <v>40713</v>
      </c>
      <c r="B5070" t="str">
        <f>anotacoes!C5070</f>
        <v>GRAND SLAM RIO DE JANEIRO 2011</v>
      </c>
      <c r="C5070" t="str">
        <f>anotacoes!E5070</f>
        <v>MAMMADLI</v>
      </c>
      <c r="D5070" t="str">
        <f>anotacoes!F5070</f>
        <v>GUILHEIRO</v>
      </c>
      <c r="E5070" t="s">
        <v>10325</v>
      </c>
      <c r="F5070">
        <f>anotacoes!A5070</f>
        <v>73</v>
      </c>
      <c r="G5070">
        <f>anotacoes!B5070</f>
        <v>65</v>
      </c>
      <c r="H5070" t="str">
        <f>anotacoes!K5070</f>
        <v xml:space="preserve"> 00:09:07,423</v>
      </c>
      <c r="I5070" t="str">
        <f>anotacoes!L5070</f>
        <v xml:space="preserve"> 00:09:08,495</v>
      </c>
      <c r="J5070" t="str">
        <f>IF(L5070="PAUSE",E5070,IF(anotacoes!G5074=conversao_anotacoes!C5070,conversao_anotacoes!C5070,conversao_anotacoes!D5070))</f>
        <v>MAMMADLI</v>
      </c>
      <c r="K5070" t="str">
        <f t="shared" si="158"/>
        <v>GUILHEIRO</v>
      </c>
      <c r="L5070" t="str">
        <f>UPPER(anotacoes!H5070)</f>
        <v>DEFENSE</v>
      </c>
      <c r="M5070" t="str">
        <f>IF(OR(L5070="ATTACK",L5070="FINTA"),"&lt;TECNICA&gt;",UPPER(anotacoes!I5070))</f>
        <v>TAE-SABAKI LEFT INCLINED</v>
      </c>
      <c r="N5070" t="str">
        <f>IF(OR(L5070="ATTACK",L5070="FINTA"),UPPER(anotacoes!I5070),"")</f>
        <v/>
      </c>
      <c r="O5070" s="6" t="str">
        <f>IF(anotacoes!N5070=0,"",anotacoes!N5070)</f>
        <v/>
      </c>
      <c r="P5070" t="str">
        <f>IF(anotacoes!M5070=0,"",UPPER(anotacoes!M5070))</f>
        <v/>
      </c>
      <c r="Q5070" t="str">
        <f t="shared" si="159"/>
        <v>INSERT INTO CONVERSAO_LUTA_ACAO (cd_conversao, id_luta, sequencia, momento_inicio, momento_fim, quem_faz, quem_sofre, acao_tipo, acao, tecnica, direcao, pontuacao) VALUES (1, 73, 65, TRIM(' 00:09:07,423'), TRIM(' 00:09:08,495'), 'MAMMADLI', 'GUILHEIRO', 'DEFENSE', 'TAE-SABAKI LEFT INCLINED', NULL, NULL, NULL)</v>
      </c>
      <c r="R5070" t="s">
        <v>10327</v>
      </c>
    </row>
    <row r="5071" spans="1:18" hidden="1" x14ac:dyDescent="0.25">
      <c r="A5071" s="7">
        <f>anotacoes!D5071</f>
        <v>40713</v>
      </c>
      <c r="B5071" t="str">
        <f>anotacoes!C5071</f>
        <v>GRAND SLAM RIO DE JANEIRO 2011</v>
      </c>
      <c r="C5071" t="str">
        <f>anotacoes!E5071</f>
        <v>MAMMADLI</v>
      </c>
      <c r="D5071" t="str">
        <f>anotacoes!F5071</f>
        <v>GUILHEIRO</v>
      </c>
      <c r="E5071" t="s">
        <v>10325</v>
      </c>
      <c r="F5071">
        <f>anotacoes!A5071</f>
        <v>73</v>
      </c>
      <c r="G5071">
        <f>anotacoes!B5071</f>
        <v>66</v>
      </c>
      <c r="H5071" t="str">
        <f>anotacoes!K5071</f>
        <v xml:space="preserve"> 00:09:08,683</v>
      </c>
      <c r="I5071" t="str">
        <f>anotacoes!L5071</f>
        <v xml:space="preserve"> 00:10:19,121</v>
      </c>
      <c r="J5071" t="str">
        <f>IF(L5071="PAUSE",E5071,IF(anotacoes!G5075=conversao_anotacoes!C5071,conversao_anotacoes!C5071,conversao_anotacoes!D5071))</f>
        <v>MAMMADLI</v>
      </c>
      <c r="K5071" t="str">
        <f t="shared" si="158"/>
        <v>GUILHEIRO</v>
      </c>
      <c r="L5071" t="str">
        <f>UPPER(anotacoes!H5071)</f>
        <v>GROUNDWORK COMBAT</v>
      </c>
      <c r="M5071" t="str">
        <f>IF(OR(L5071="ATTACK",L5071="FINTA"),"&lt;TECNICA&gt;",UPPER(anotacoes!I5071))</f>
        <v>DEFENSIVE POSITION</v>
      </c>
      <c r="N5071" t="str">
        <f>IF(OR(L5071="ATTACK",L5071="FINTA"),UPPER(anotacoes!I5071),"")</f>
        <v/>
      </c>
      <c r="O5071" s="6" t="str">
        <f>IF(anotacoes!N5071=0,"",anotacoes!N5071)</f>
        <v/>
      </c>
      <c r="P5071" t="str">
        <f>IF(anotacoes!M5071=0,"",UPPER(anotacoes!M5071))</f>
        <v/>
      </c>
      <c r="Q5071" t="str">
        <f t="shared" si="159"/>
        <v>INSERT INTO CONVERSAO_LUTA_ACAO (cd_conversao, id_luta, sequencia, momento_inicio, momento_fim, quem_faz, quem_sofre, acao_tipo, acao, tecnica, direcao, pontuacao) VALUES (1, 73, 66, TRIM(' 00:09:08,683'), TRIM(' 00:10:19,121'), 'MAMMADLI', 'GUILHEIRO', 'GROUNDWORK COMBAT', 'DEFENSIVE POSITION', NULL, NULL, NULL)</v>
      </c>
      <c r="R5071" t="s">
        <v>10327</v>
      </c>
    </row>
    <row r="5072" spans="1:18" hidden="1" x14ac:dyDescent="0.25">
      <c r="A5072" s="7">
        <f>anotacoes!D5072</f>
        <v>40713</v>
      </c>
      <c r="B5072" t="str">
        <f>anotacoes!C5072</f>
        <v>GRAND SLAM RIO DE JANEIRO 2011</v>
      </c>
      <c r="C5072" t="str">
        <f>anotacoes!E5072</f>
        <v>MAMMADLI</v>
      </c>
      <c r="D5072" t="str">
        <f>anotacoes!F5072</f>
        <v>GUILHEIRO</v>
      </c>
      <c r="E5072" t="s">
        <v>10325</v>
      </c>
      <c r="F5072">
        <f>anotacoes!A5072</f>
        <v>73</v>
      </c>
      <c r="G5072">
        <f>anotacoes!B5072</f>
        <v>67</v>
      </c>
      <c r="H5072" t="str">
        <f>anotacoes!K5072</f>
        <v xml:space="preserve"> 00:10:19,309</v>
      </c>
      <c r="I5072" t="str">
        <f>anotacoes!L5072</f>
        <v xml:space="preserve"> 00:10:34,252</v>
      </c>
      <c r="J5072" t="str">
        <f>IF(L5072="PAUSE",E5072,IF(anotacoes!G5076=conversao_anotacoes!C5072,conversao_anotacoes!C5072,conversao_anotacoes!D5072))</f>
        <v>&lt;ARBITRO_DESCONHECIDO&gt;</v>
      </c>
      <c r="K5072" t="str">
        <f t="shared" si="158"/>
        <v/>
      </c>
      <c r="L5072" t="str">
        <f>UPPER(anotacoes!H5072)</f>
        <v>PAUSE</v>
      </c>
      <c r="M5072" t="str">
        <f>IF(OR(L5072="ATTACK",L5072="FINTA"),"&lt;TECNICA&gt;",UPPER(anotacoes!I5072))</f>
        <v>&lt;NAO_CLASSIFICADO&gt;</v>
      </c>
      <c r="N5072" t="str">
        <f>IF(OR(L5072="ATTACK",L5072="FINTA"),UPPER(anotacoes!I5072),"")</f>
        <v/>
      </c>
      <c r="O5072" s="6" t="str">
        <f>IF(anotacoes!N5072=0,"",anotacoes!N5072)</f>
        <v/>
      </c>
      <c r="P5072" t="str">
        <f>IF(anotacoes!M5072=0,"",UPPER(anotacoes!M5072))</f>
        <v/>
      </c>
      <c r="Q5072" t="str">
        <f t="shared" si="159"/>
        <v>INSERT INTO CONVERSAO_LUTA_ACAO (cd_conversao, id_luta, sequencia, momento_inicio, momento_fim, quem_faz, quem_sofre, acao_tipo, acao, tecnica, direcao, pontuacao) VALUES (1, 73, 67, TRIM(' 00:10:19,309'), TRIM(' 00:10:34,252'), '&lt;ARBITRO_DESCONHECIDO&gt;', '', 'PAUSE', '&lt;NAO_CLASSIFICADO&gt;', NULL, NULL, NULL)</v>
      </c>
      <c r="R5072" t="s">
        <v>10327</v>
      </c>
    </row>
    <row r="5073" spans="1:18" hidden="1" x14ac:dyDescent="0.25">
      <c r="A5073" s="7">
        <f>anotacoes!D5073</f>
        <v>40713</v>
      </c>
      <c r="B5073" t="str">
        <f>anotacoes!C5073</f>
        <v>GRAND SLAM RIO DE JANEIRO 2011</v>
      </c>
      <c r="C5073" t="str">
        <f>anotacoes!E5073</f>
        <v>MAMMADLI</v>
      </c>
      <c r="D5073" t="str">
        <f>anotacoes!F5073</f>
        <v>GUILHEIRO</v>
      </c>
      <c r="E5073" t="s">
        <v>10325</v>
      </c>
      <c r="F5073">
        <f>anotacoes!A5073</f>
        <v>73</v>
      </c>
      <c r="G5073">
        <f>anotacoes!B5073</f>
        <v>68</v>
      </c>
      <c r="H5073" t="str">
        <f>anotacoes!K5073</f>
        <v xml:space="preserve"> 00:10:34,412</v>
      </c>
      <c r="I5073" t="str">
        <f>anotacoes!L5073</f>
        <v xml:space="preserve"> 00:10:40,044</v>
      </c>
      <c r="J5073" t="str">
        <f>IF(L5073="PAUSE",E5073,IF(anotacoes!G5077=conversao_anotacoes!C5073,conversao_anotacoes!C5073,conversao_anotacoes!D5073))</f>
        <v>MAMMADLI</v>
      </c>
      <c r="K5073" t="str">
        <f t="shared" si="158"/>
        <v>GUILHEIRO</v>
      </c>
      <c r="L5073" t="str">
        <f>UPPER(anotacoes!H5073)</f>
        <v>DISPLACEMENT</v>
      </c>
      <c r="M5073" t="str">
        <f>IF(OR(L5073="ATTACK",L5073="FINTA"),"&lt;TECNICA&gt;",UPPER(anotacoes!I5073))</f>
        <v>2-3 STEP HESITANT LEFT</v>
      </c>
      <c r="N5073" t="str">
        <f>IF(OR(L5073="ATTACK",L5073="FINTA"),UPPER(anotacoes!I5073),"")</f>
        <v/>
      </c>
      <c r="O5073" s="6" t="str">
        <f>IF(anotacoes!N5073=0,"",anotacoes!N5073)</f>
        <v/>
      </c>
      <c r="P5073" t="str">
        <f>IF(anotacoes!M5073=0,"",UPPER(anotacoes!M5073))</f>
        <v/>
      </c>
      <c r="Q5073" t="str">
        <f t="shared" si="159"/>
        <v>INSERT INTO CONVERSAO_LUTA_ACAO (cd_conversao, id_luta, sequencia, momento_inicio, momento_fim, quem_faz, quem_sofre, acao_tipo, acao, tecnica, direcao, pontuacao) VALUES (1, 73, 68, TRIM(' 00:10:34,412'), TRIM(' 00:10:40,044'), 'MAMMADLI', 'GUILHEIRO', 'DISPLACEMENT', '2-3 STEP HESITANT LEFT', NULL, NULL, NULL)</v>
      </c>
      <c r="R5073" t="s">
        <v>10327</v>
      </c>
    </row>
    <row r="5074" spans="1:18" hidden="1" x14ac:dyDescent="0.25">
      <c r="A5074" s="7">
        <f>anotacoes!D5074</f>
        <v>40713</v>
      </c>
      <c r="B5074" t="str">
        <f>anotacoes!C5074</f>
        <v>GRAND SLAM RIO DE JANEIRO 2011</v>
      </c>
      <c r="C5074" t="str">
        <f>anotacoes!E5074</f>
        <v>MAMMADLI</v>
      </c>
      <c r="D5074" t="str">
        <f>anotacoes!F5074</f>
        <v>GUILHEIRO</v>
      </c>
      <c r="E5074" t="s">
        <v>10325</v>
      </c>
      <c r="F5074">
        <f>anotacoes!A5074</f>
        <v>73</v>
      </c>
      <c r="G5074">
        <f>anotacoes!B5074</f>
        <v>69</v>
      </c>
      <c r="H5074" t="str">
        <f>anotacoes!K5074</f>
        <v xml:space="preserve"> 00:10:40,226</v>
      </c>
      <c r="I5074" t="str">
        <f>anotacoes!L5074</f>
        <v xml:space="preserve"> 00:10:44,780</v>
      </c>
      <c r="J5074" t="str">
        <f>IF(L5074="PAUSE",E5074,IF(anotacoes!G5078=conversao_anotacoes!C5074,conversao_anotacoes!C5074,conversao_anotacoes!D5074))</f>
        <v>MAMMADLI</v>
      </c>
      <c r="K5074" t="str">
        <f t="shared" si="158"/>
        <v>GUILHEIRO</v>
      </c>
      <c r="L5074" t="str">
        <f>UPPER(anotacoes!H5074)</f>
        <v>DISPLACEMENT</v>
      </c>
      <c r="M5074" t="str">
        <f>IF(OR(L5074="ATTACK",L5074="FINTA"),"&lt;TECNICA&gt;",UPPER(anotacoes!I5074))</f>
        <v>TRY TO GRIP WITH CONTACT</v>
      </c>
      <c r="N5074" t="str">
        <f>IF(OR(L5074="ATTACK",L5074="FINTA"),UPPER(anotacoes!I5074),"")</f>
        <v/>
      </c>
      <c r="O5074" s="6" t="str">
        <f>IF(anotacoes!N5074=0,"",anotacoes!N5074)</f>
        <v/>
      </c>
      <c r="P5074" t="str">
        <f>IF(anotacoes!M5074=0,"",UPPER(anotacoes!M5074))</f>
        <v/>
      </c>
      <c r="Q5074" t="str">
        <f t="shared" si="159"/>
        <v>INSERT INTO CONVERSAO_LUTA_ACAO (cd_conversao, id_luta, sequencia, momento_inicio, momento_fim, quem_faz, quem_sofre, acao_tipo, acao, tecnica, direcao, pontuacao) VALUES (1, 73, 69, TRIM(' 00:10:40,226'), TRIM(' 00:10:44,780'), 'MAMMADLI', 'GUILHEIRO', 'DISPLACEMENT', 'TRY TO GRIP WITH CONTACT', NULL, NULL, NULL)</v>
      </c>
      <c r="R5074" t="s">
        <v>10327</v>
      </c>
    </row>
    <row r="5075" spans="1:18" hidden="1" x14ac:dyDescent="0.25">
      <c r="A5075" s="7">
        <f>anotacoes!D5075</f>
        <v>40713</v>
      </c>
      <c r="B5075" t="str">
        <f>anotacoes!C5075</f>
        <v>GRAND SLAM RIO DE JANEIRO 2011</v>
      </c>
      <c r="C5075" t="str">
        <f>anotacoes!E5075</f>
        <v>MAMMADLI</v>
      </c>
      <c r="D5075" t="str">
        <f>anotacoes!F5075</f>
        <v>GUILHEIRO</v>
      </c>
      <c r="E5075" t="s">
        <v>10325</v>
      </c>
      <c r="F5075">
        <f>anotacoes!A5075</f>
        <v>73</v>
      </c>
      <c r="G5075">
        <f>anotacoes!B5075</f>
        <v>70</v>
      </c>
      <c r="H5075" t="str">
        <f>anotacoes!K5075</f>
        <v xml:space="preserve"> 00:10:44,780</v>
      </c>
      <c r="I5075" t="str">
        <f>anotacoes!L5075</f>
        <v xml:space="preserve"> 00:10:45,211</v>
      </c>
      <c r="J5075" t="str">
        <f>IF(L5075="PAUSE",E5075,IF(anotacoes!G5079=conversao_anotacoes!C5075,conversao_anotacoes!C5075,conversao_anotacoes!D5075))</f>
        <v>MAMMADLI</v>
      </c>
      <c r="K5075" t="str">
        <f t="shared" si="158"/>
        <v>GUILHEIRO</v>
      </c>
      <c r="L5075" t="str">
        <f>UPPER(anotacoes!H5075)</f>
        <v>DEFENSE</v>
      </c>
      <c r="M5075" t="str">
        <f>IF(OR(L5075="ATTACK",L5075="FINTA"),"&lt;TECNICA&gt;",UPPER(anotacoes!I5075))</f>
        <v>TAE-SABAKI RIGHT INCLINED</v>
      </c>
      <c r="N5075" t="str">
        <f>IF(OR(L5075="ATTACK",L5075="FINTA"),UPPER(anotacoes!I5075),"")</f>
        <v/>
      </c>
      <c r="O5075" s="6" t="str">
        <f>IF(anotacoes!N5075=0,"",anotacoes!N5075)</f>
        <v/>
      </c>
      <c r="P5075" t="str">
        <f>IF(anotacoes!M5075=0,"",UPPER(anotacoes!M5075))</f>
        <v/>
      </c>
      <c r="Q5075" t="str">
        <f t="shared" si="159"/>
        <v>INSERT INTO CONVERSAO_LUTA_ACAO (cd_conversao, id_luta, sequencia, momento_inicio, momento_fim, quem_faz, quem_sofre, acao_tipo, acao, tecnica, direcao, pontuacao) VALUES (1, 73, 70, TRIM(' 00:10:44,780'), TRIM(' 00:10:45,211'), 'MAMMADLI', 'GUILHEIRO', 'DEFENSE', 'TAE-SABAKI RIGHT INCLINED', NULL, NULL, NULL)</v>
      </c>
      <c r="R5075" t="s">
        <v>10327</v>
      </c>
    </row>
    <row r="5076" spans="1:18" hidden="1" x14ac:dyDescent="0.25">
      <c r="A5076" s="7">
        <f>anotacoes!D5076</f>
        <v>40713</v>
      </c>
      <c r="B5076" t="str">
        <f>anotacoes!C5076</f>
        <v>GRAND SLAM RIO DE JANEIRO 2011</v>
      </c>
      <c r="C5076" t="str">
        <f>anotacoes!E5076</f>
        <v>MAMMADLI</v>
      </c>
      <c r="D5076" t="str">
        <f>anotacoes!F5076</f>
        <v>GUILHEIRO</v>
      </c>
      <c r="E5076" t="s">
        <v>10325</v>
      </c>
      <c r="F5076">
        <f>anotacoes!A5076</f>
        <v>73</v>
      </c>
      <c r="G5076">
        <f>anotacoes!B5076</f>
        <v>71</v>
      </c>
      <c r="H5076" t="str">
        <f>anotacoes!K5076</f>
        <v xml:space="preserve"> 00:10:45,398</v>
      </c>
      <c r="I5076" t="str">
        <f>anotacoes!L5076</f>
        <v xml:space="preserve"> 00:10:50,328</v>
      </c>
      <c r="J5076" t="str">
        <f>IF(L5076="PAUSE",E5076,IF(anotacoes!G5080=conversao_anotacoes!C5076,conversao_anotacoes!C5076,conversao_anotacoes!D5076))</f>
        <v>MAMMADLI</v>
      </c>
      <c r="K5076" t="str">
        <f t="shared" si="158"/>
        <v>GUILHEIRO</v>
      </c>
      <c r="L5076" t="str">
        <f>UPPER(anotacoes!H5076)</f>
        <v>GRIP TIME</v>
      </c>
      <c r="M5076" t="str">
        <f>IF(OR(L5076="ATTACK",L5076="FINTA"),"&lt;TECNICA&gt;",UPPER(anotacoes!I5076))</f>
        <v>RIGHT COLLAR</v>
      </c>
      <c r="N5076" t="str">
        <f>IF(OR(L5076="ATTACK",L5076="FINTA"),UPPER(anotacoes!I5076),"")</f>
        <v/>
      </c>
      <c r="O5076" s="6" t="str">
        <f>IF(anotacoes!N5076=0,"",anotacoes!N5076)</f>
        <v/>
      </c>
      <c r="P5076" t="str">
        <f>IF(anotacoes!M5076=0,"",UPPER(anotacoes!M5076))</f>
        <v/>
      </c>
      <c r="Q5076" t="str">
        <f t="shared" si="159"/>
        <v>INSERT INTO CONVERSAO_LUTA_ACAO (cd_conversao, id_luta, sequencia, momento_inicio, momento_fim, quem_faz, quem_sofre, acao_tipo, acao, tecnica, direcao, pontuacao) VALUES (1, 73, 71, TRIM(' 00:10:45,398'), TRIM(' 00:10:50,328'), 'MAMMADLI', 'GUILHEIRO', 'GRIP TIME', 'RIGHT COLLAR', NULL, NULL, NULL)</v>
      </c>
      <c r="R5076" t="s">
        <v>10327</v>
      </c>
    </row>
    <row r="5077" spans="1:18" hidden="1" x14ac:dyDescent="0.25">
      <c r="A5077" s="7">
        <f>anotacoes!D5077</f>
        <v>40713</v>
      </c>
      <c r="B5077" t="str">
        <f>anotacoes!C5077</f>
        <v>GRAND SLAM RIO DE JANEIRO 2011</v>
      </c>
      <c r="C5077" t="str">
        <f>anotacoes!E5077</f>
        <v>MAMMADLI</v>
      </c>
      <c r="D5077" t="str">
        <f>anotacoes!F5077</f>
        <v>GUILHEIRO</v>
      </c>
      <c r="E5077" t="s">
        <v>10325</v>
      </c>
      <c r="F5077">
        <f>anotacoes!A5077</f>
        <v>73</v>
      </c>
      <c r="G5077">
        <f>anotacoes!B5077</f>
        <v>72</v>
      </c>
      <c r="H5077" t="str">
        <f>anotacoes!K5077</f>
        <v xml:space="preserve"> 00:10:50,515</v>
      </c>
      <c r="I5077" t="str">
        <f>anotacoes!L5077</f>
        <v xml:space="preserve"> 00:10:53,657</v>
      </c>
      <c r="J5077" t="str">
        <f>IF(L5077="PAUSE",E5077,IF(anotacoes!G5081=conversao_anotacoes!C5077,conversao_anotacoes!C5077,conversao_anotacoes!D5077))</f>
        <v>MAMMADLI</v>
      </c>
      <c r="K5077" t="str">
        <f t="shared" si="158"/>
        <v>GUILHEIRO</v>
      </c>
      <c r="L5077" t="str">
        <f>UPPER(anotacoes!H5077)</f>
        <v>GRIP TIME</v>
      </c>
      <c r="M5077" t="str">
        <f>IF(OR(L5077="ATTACK",L5077="FINTA"),"&lt;TECNICA&gt;",UPPER(anotacoes!I5077))</f>
        <v>RIGHT COLLAR RIGHT SLEEVE</v>
      </c>
      <c r="N5077" t="str">
        <f>IF(OR(L5077="ATTACK",L5077="FINTA"),UPPER(anotacoes!I5077),"")</f>
        <v/>
      </c>
      <c r="O5077" s="6" t="str">
        <f>IF(anotacoes!N5077=0,"",anotacoes!N5077)</f>
        <v/>
      </c>
      <c r="P5077" t="str">
        <f>IF(anotacoes!M5077=0,"",UPPER(anotacoes!M5077))</f>
        <v/>
      </c>
      <c r="Q5077" t="str">
        <f t="shared" si="159"/>
        <v>INSERT INTO CONVERSAO_LUTA_ACAO (cd_conversao, id_luta, sequencia, momento_inicio, momento_fim, quem_faz, quem_sofre, acao_tipo, acao, tecnica, direcao, pontuacao) VALUES (1, 73, 72, TRIM(' 00:10:50,515'), TRIM(' 00:10:53,657'), 'MAMMADLI', 'GUILHEIRO', 'GRIP TIME', 'RIGHT COLLAR RIGHT SLEEVE', NULL, NULL, NULL)</v>
      </c>
      <c r="R5077" t="s">
        <v>10327</v>
      </c>
    </row>
    <row r="5078" spans="1:18" hidden="1" x14ac:dyDescent="0.25">
      <c r="A5078" s="7">
        <f>anotacoes!D5078</f>
        <v>40713</v>
      </c>
      <c r="B5078" t="str">
        <f>anotacoes!C5078</f>
        <v>GRAND SLAM RIO DE JANEIRO 2011</v>
      </c>
      <c r="C5078" t="str">
        <f>anotacoes!E5078</f>
        <v>MAMMADLI</v>
      </c>
      <c r="D5078" t="str">
        <f>anotacoes!F5078</f>
        <v>GUILHEIRO</v>
      </c>
      <c r="E5078" t="s">
        <v>10325</v>
      </c>
      <c r="F5078">
        <f>anotacoes!A5078</f>
        <v>73</v>
      </c>
      <c r="G5078">
        <f>anotacoes!B5078</f>
        <v>73</v>
      </c>
      <c r="H5078" t="str">
        <f>anotacoes!K5078</f>
        <v xml:space="preserve"> 00:10:53,826</v>
      </c>
      <c r="I5078" t="str">
        <f>anotacoes!L5078</f>
        <v xml:space="preserve"> 00:11:40,746</v>
      </c>
      <c r="J5078" t="str">
        <f>IF(L5078="PAUSE",E5078,IF(anotacoes!G5082=conversao_anotacoes!C5078,conversao_anotacoes!C5078,conversao_anotacoes!D5078))</f>
        <v>&lt;ARBITRO_DESCONHECIDO&gt;</v>
      </c>
      <c r="K5078" t="str">
        <f t="shared" si="158"/>
        <v/>
      </c>
      <c r="L5078" t="str">
        <f>UPPER(anotacoes!H5078)</f>
        <v>PAUSE</v>
      </c>
      <c r="M5078" t="str">
        <f>IF(OR(L5078="ATTACK",L5078="FINTA"),"&lt;TECNICA&gt;",UPPER(anotacoes!I5078))</f>
        <v>&lt;NAO_CLASSIFICADO&gt;</v>
      </c>
      <c r="N5078" t="str">
        <f>IF(OR(L5078="ATTACK",L5078="FINTA"),UPPER(anotacoes!I5078),"")</f>
        <v/>
      </c>
      <c r="O5078" s="6" t="str">
        <f>IF(anotacoes!N5078=0,"",anotacoes!N5078)</f>
        <v/>
      </c>
      <c r="P5078" t="str">
        <f>IF(anotacoes!M5078=0,"",UPPER(anotacoes!M5078))</f>
        <v/>
      </c>
      <c r="Q5078" t="str">
        <f t="shared" si="159"/>
        <v>INSERT INTO CONVERSAO_LUTA_ACAO (cd_conversao, id_luta, sequencia, momento_inicio, momento_fim, quem_faz, quem_sofre, acao_tipo, acao, tecnica, direcao, pontuacao) VALUES (1, 73, 73, TRIM(' 00:10:53,826'), TRIM(' 00:11:40,746'), '&lt;ARBITRO_DESCONHECIDO&gt;', '', 'PAUSE', '&lt;NAO_CLASSIFICADO&gt;', NULL, NULL, NULL)</v>
      </c>
      <c r="R5078" t="s">
        <v>10327</v>
      </c>
    </row>
    <row r="5079" spans="1:18" hidden="1" x14ac:dyDescent="0.25">
      <c r="A5079" s="7">
        <f>anotacoes!D5079</f>
        <v>40713</v>
      </c>
      <c r="B5079" t="str">
        <f>anotacoes!C5079</f>
        <v>GRAND SLAM RIO DE JANEIRO 2011</v>
      </c>
      <c r="C5079" t="str">
        <f>anotacoes!E5079</f>
        <v>MAMMADLI</v>
      </c>
      <c r="D5079" t="str">
        <f>anotacoes!F5079</f>
        <v>GUILHEIRO</v>
      </c>
      <c r="E5079" t="s">
        <v>10325</v>
      </c>
      <c r="F5079">
        <f>anotacoes!A5079</f>
        <v>73</v>
      </c>
      <c r="G5079">
        <f>anotacoes!B5079</f>
        <v>74</v>
      </c>
      <c r="H5079" t="str">
        <f>anotacoes!K5079</f>
        <v xml:space="preserve"> 00:11:40,746</v>
      </c>
      <c r="I5079" t="str">
        <f>anotacoes!L5079</f>
        <v xml:space="preserve"> 00:11:42,164</v>
      </c>
      <c r="J5079" t="str">
        <f>IF(L5079="PAUSE",E5079,IF(anotacoes!G5083=conversao_anotacoes!C5079,conversao_anotacoes!C5079,conversao_anotacoes!D5079))</f>
        <v>GUILHEIRO</v>
      </c>
      <c r="K5079" t="str">
        <f t="shared" si="158"/>
        <v>MAMMADLI</v>
      </c>
      <c r="L5079" t="str">
        <f>UPPER(anotacoes!H5079)</f>
        <v>DISPLACEMENT</v>
      </c>
      <c r="M5079" t="str">
        <f>IF(OR(L5079="ATTACK",L5079="FINTA"),"&lt;TECNICA&gt;",UPPER(anotacoes!I5079))</f>
        <v>2-3 STEP HESITANT LEFT</v>
      </c>
      <c r="N5079" t="str">
        <f>IF(OR(L5079="ATTACK",L5079="FINTA"),UPPER(anotacoes!I5079),"")</f>
        <v/>
      </c>
      <c r="O5079" s="6" t="str">
        <f>IF(anotacoes!N5079=0,"",anotacoes!N5079)</f>
        <v/>
      </c>
      <c r="P5079" t="str">
        <f>IF(anotacoes!M5079=0,"",UPPER(anotacoes!M5079))</f>
        <v/>
      </c>
      <c r="Q5079" t="str">
        <f t="shared" si="159"/>
        <v>INSERT INTO CONVERSAO_LUTA_ACAO (cd_conversao, id_luta, sequencia, momento_inicio, momento_fim, quem_faz, quem_sofre, acao_tipo, acao, tecnica, direcao, pontuacao) VALUES (1, 73, 74, TRIM(' 00:11:40,746'), TRIM(' 00:11:42,164'), 'GUILHEIRO', 'MAMMADLI', 'DISPLACEMENT', '2-3 STEP HESITANT LEFT', NULL, NULL, NULL)</v>
      </c>
      <c r="R5079" t="s">
        <v>10327</v>
      </c>
    </row>
    <row r="5080" spans="1:18" hidden="1" x14ac:dyDescent="0.25">
      <c r="A5080" s="7">
        <f>anotacoes!D5080</f>
        <v>40713</v>
      </c>
      <c r="B5080" t="str">
        <f>anotacoes!C5080</f>
        <v>GRAND SLAM RIO DE JANEIRO 2011</v>
      </c>
      <c r="C5080" t="str">
        <f>anotacoes!E5080</f>
        <v>MAMMADLI</v>
      </c>
      <c r="D5080" t="str">
        <f>anotacoes!F5080</f>
        <v>GUILHEIRO</v>
      </c>
      <c r="E5080" t="s">
        <v>10325</v>
      </c>
      <c r="F5080">
        <f>anotacoes!A5080</f>
        <v>73</v>
      </c>
      <c r="G5080">
        <f>anotacoes!B5080</f>
        <v>75</v>
      </c>
      <c r="H5080" t="str">
        <f>anotacoes!K5080</f>
        <v xml:space="preserve"> 00:11:42,164</v>
      </c>
      <c r="I5080" t="str">
        <f>anotacoes!L5080</f>
        <v xml:space="preserve"> 00:11:46,963</v>
      </c>
      <c r="J5080" t="str">
        <f>IF(L5080="PAUSE",E5080,IF(anotacoes!G5084=conversao_anotacoes!C5080,conversao_anotacoes!C5080,conversao_anotacoes!D5080))</f>
        <v>GUILHEIRO</v>
      </c>
      <c r="K5080" t="str">
        <f t="shared" si="158"/>
        <v>MAMMADLI</v>
      </c>
      <c r="L5080" t="str">
        <f>UPPER(anotacoes!H5080)</f>
        <v>GRIP TIME</v>
      </c>
      <c r="M5080" t="str">
        <f>IF(OR(L5080="ATTACK",L5080="FINTA"),"&lt;TECNICA&gt;",UPPER(anotacoes!I5080))</f>
        <v>RIGHT COLLAR RIGHT SLEEVE</v>
      </c>
      <c r="N5080" t="str">
        <f>IF(OR(L5080="ATTACK",L5080="FINTA"),UPPER(anotacoes!I5080),"")</f>
        <v/>
      </c>
      <c r="O5080" s="6" t="str">
        <f>IF(anotacoes!N5080=0,"",anotacoes!N5080)</f>
        <v/>
      </c>
      <c r="P5080" t="str">
        <f>IF(anotacoes!M5080=0,"",UPPER(anotacoes!M5080))</f>
        <v/>
      </c>
      <c r="Q5080" t="str">
        <f t="shared" si="159"/>
        <v>INSERT INTO CONVERSAO_LUTA_ACAO (cd_conversao, id_luta, sequencia, momento_inicio, momento_fim, quem_faz, quem_sofre, acao_tipo, acao, tecnica, direcao, pontuacao) VALUES (1, 73, 75, TRIM(' 00:11:42,164'), TRIM(' 00:11:46,963'), 'GUILHEIRO', 'MAMMADLI', 'GRIP TIME', 'RIGHT COLLAR RIGHT SLEEVE', NULL, NULL, NULL)</v>
      </c>
      <c r="R5080" t="s">
        <v>10327</v>
      </c>
    </row>
    <row r="5081" spans="1:18" hidden="1" x14ac:dyDescent="0.25">
      <c r="A5081" s="7">
        <f>anotacoes!D5081</f>
        <v>40713</v>
      </c>
      <c r="B5081" t="str">
        <f>anotacoes!C5081</f>
        <v>GRAND SLAM RIO DE JANEIRO 2011</v>
      </c>
      <c r="C5081" t="str">
        <f>anotacoes!E5081</f>
        <v>MAMMADLI</v>
      </c>
      <c r="D5081" t="str">
        <f>anotacoes!F5081</f>
        <v>GUILHEIRO</v>
      </c>
      <c r="E5081" t="s">
        <v>10325</v>
      </c>
      <c r="F5081">
        <f>anotacoes!A5081</f>
        <v>73</v>
      </c>
      <c r="G5081">
        <f>anotacoes!B5081</f>
        <v>76</v>
      </c>
      <c r="H5081" t="str">
        <f>anotacoes!K5081</f>
        <v xml:space="preserve"> 00:11:46,963</v>
      </c>
      <c r="I5081" t="str">
        <f>anotacoes!L5081</f>
        <v xml:space="preserve"> 00:11:48,124</v>
      </c>
      <c r="J5081" t="str">
        <f>IF(L5081="PAUSE",E5081,IF(anotacoes!G5085=conversao_anotacoes!C5081,conversao_anotacoes!C5081,conversao_anotacoes!D5081))</f>
        <v>GUILHEIRO</v>
      </c>
      <c r="K5081" t="str">
        <f t="shared" si="158"/>
        <v>MAMMADLI</v>
      </c>
      <c r="L5081" t="str">
        <f>UPPER(anotacoes!H5081)</f>
        <v>ATTACK</v>
      </c>
      <c r="M5081" t="str">
        <f>IF(OR(L5081="ATTACK",L5081="FINTA"),"&lt;TECNICA&gt;",UPPER(anotacoes!I5081))</f>
        <v>&lt;TECNICA&gt;</v>
      </c>
      <c r="N5081" t="str">
        <f>IF(OR(L5081="ATTACK",L5081="FINTA"),UPPER(anotacoes!I5081),"")</f>
        <v>SODE SEOI NAGE</v>
      </c>
      <c r="O5081" s="6">
        <f>IF(anotacoes!N5081=0,"",anotacoes!N5081)</f>
        <v>6</v>
      </c>
      <c r="P5081" t="str">
        <f>IF(anotacoes!M5081=0,"",UPPER(anotacoes!M5081))</f>
        <v/>
      </c>
      <c r="Q5081" t="str">
        <f t="shared" si="159"/>
        <v>INSERT INTO CONVERSAO_LUTA_ACAO (cd_conversao, id_luta, sequencia, momento_inicio, momento_fim, quem_faz, quem_sofre, acao_tipo, acao, tecnica, direcao, pontuacao) VALUES (1, 73, 76, TRIM(' 00:11:46,963'), TRIM(' 00:11:48,124'), 'GUILHEIRO', 'MAMMADLI', 'ATTACK', '&lt;TECNICA&gt;', 'SODE SEOI NAGE', 6, NULL)</v>
      </c>
      <c r="R5081" t="s">
        <v>10327</v>
      </c>
    </row>
    <row r="5082" spans="1:18" hidden="1" x14ac:dyDescent="0.25">
      <c r="A5082" s="7">
        <f>anotacoes!D5082</f>
        <v>40780</v>
      </c>
      <c r="B5082" t="str">
        <f>anotacoes!C5082</f>
        <v>WORLD CHAMPIONSHIPS PARIS 2011</v>
      </c>
      <c r="C5082" t="str">
        <f>anotacoes!E5082</f>
        <v>MARIJANOVIC</v>
      </c>
      <c r="D5082" t="str">
        <f>anotacoes!F5082</f>
        <v>MAMMADLI</v>
      </c>
      <c r="E5082" t="s">
        <v>10325</v>
      </c>
      <c r="F5082">
        <f>anotacoes!A5082</f>
        <v>74</v>
      </c>
      <c r="G5082">
        <f>anotacoes!B5082</f>
        <v>1</v>
      </c>
      <c r="H5082" t="str">
        <f>anotacoes!K5082</f>
        <v xml:space="preserve"> 00:00:01,632</v>
      </c>
      <c r="I5082" t="str">
        <f>anotacoes!L5082</f>
        <v xml:space="preserve"> 00:00:05,087</v>
      </c>
      <c r="J5082" t="str">
        <f>IF(L5082="PAUSE",E5082,IF(anotacoes!G5086=conversao_anotacoes!C5082,conversao_anotacoes!C5082,conversao_anotacoes!D5082))</f>
        <v>MARIJANOVIC</v>
      </c>
      <c r="K5082" t="str">
        <f t="shared" si="158"/>
        <v>MAMMADLI</v>
      </c>
      <c r="L5082" t="str">
        <f>UPPER(anotacoes!H5082)</f>
        <v>DISPLACEMENT</v>
      </c>
      <c r="M5082" t="str">
        <f>IF(OR(L5082="ATTACK",L5082="FINTA"),"&lt;TECNICA&gt;",UPPER(anotacoes!I5082))</f>
        <v>CIRCULAR LEFT</v>
      </c>
      <c r="N5082" t="str">
        <f>IF(OR(L5082="ATTACK",L5082="FINTA"),UPPER(anotacoes!I5082),"")</f>
        <v/>
      </c>
      <c r="O5082" s="6" t="str">
        <f>IF(anotacoes!N5082=0,"",anotacoes!N5082)</f>
        <v/>
      </c>
      <c r="P5082" t="str">
        <f>IF(anotacoes!M5082=0,"",UPPER(anotacoes!M5082))</f>
        <v/>
      </c>
      <c r="Q5082" t="str">
        <f t="shared" si="159"/>
        <v>INSERT INTO CONVERSAO_LUTA_ACAO (cd_conversao, id_luta, sequencia, momento_inicio, momento_fim, quem_faz, quem_sofre, acao_tipo, acao, tecnica, direcao, pontuacao) VALUES (1, 74, 1, TRIM(' 00:00:01,632'), TRIM(' 00:00:05,087'), 'MARIJANOVIC', 'MAMMADLI', 'DISPLACEMENT', 'CIRCULAR LEFT', NULL, NULL, NULL)</v>
      </c>
      <c r="R5082" t="s">
        <v>10327</v>
      </c>
    </row>
    <row r="5083" spans="1:18" hidden="1" x14ac:dyDescent="0.25">
      <c r="A5083" s="7">
        <f>anotacoes!D5083</f>
        <v>40780</v>
      </c>
      <c r="B5083" t="str">
        <f>anotacoes!C5083</f>
        <v>WORLD CHAMPIONSHIPS PARIS 2011</v>
      </c>
      <c r="C5083" t="str">
        <f>anotacoes!E5083</f>
        <v>MARIJANOVIC</v>
      </c>
      <c r="D5083" t="str">
        <f>anotacoes!F5083</f>
        <v>MAMMADLI</v>
      </c>
      <c r="E5083" t="s">
        <v>10325</v>
      </c>
      <c r="F5083">
        <f>anotacoes!A5083</f>
        <v>74</v>
      </c>
      <c r="G5083">
        <f>anotacoes!B5083</f>
        <v>2</v>
      </c>
      <c r="H5083" t="str">
        <f>anotacoes!K5083</f>
        <v xml:space="preserve"> 00:00:05,087</v>
      </c>
      <c r="I5083" t="str">
        <f>anotacoes!L5083</f>
        <v xml:space="preserve"> 00:00:06,598</v>
      </c>
      <c r="J5083" t="str">
        <f>IF(L5083="PAUSE",E5083,IF(anotacoes!G5087=conversao_anotacoes!C5083,conversao_anotacoes!C5083,conversao_anotacoes!D5083))</f>
        <v>MARIJANOVIC</v>
      </c>
      <c r="K5083" t="str">
        <f t="shared" si="158"/>
        <v>MAMMADLI</v>
      </c>
      <c r="L5083" t="str">
        <f>UPPER(anotacoes!H5083)</f>
        <v>DISPLACEMENT</v>
      </c>
      <c r="M5083" t="str">
        <f>IF(OR(L5083="ATTACK",L5083="FINTA"),"&lt;TECNICA&gt;",UPPER(anotacoes!I5083))</f>
        <v>CIRCULAR RIGHT</v>
      </c>
      <c r="N5083" t="str">
        <f>IF(OR(L5083="ATTACK",L5083="FINTA"),UPPER(anotacoes!I5083),"")</f>
        <v/>
      </c>
      <c r="O5083" s="6" t="str">
        <f>IF(anotacoes!N5083=0,"",anotacoes!N5083)</f>
        <v/>
      </c>
      <c r="P5083" t="str">
        <f>IF(anotacoes!M5083=0,"",UPPER(anotacoes!M5083))</f>
        <v/>
      </c>
      <c r="Q5083" t="str">
        <f t="shared" si="159"/>
        <v>INSERT INTO CONVERSAO_LUTA_ACAO (cd_conversao, id_luta, sequencia, momento_inicio, momento_fim, quem_faz, quem_sofre, acao_tipo, acao, tecnica, direcao, pontuacao) VALUES (1, 74, 2, TRIM(' 00:00:05,087'), TRIM(' 00:00:06,598'), 'MARIJANOVIC', 'MAMMADLI', 'DISPLACEMENT', 'CIRCULAR RIGHT', NULL, NULL, NULL)</v>
      </c>
      <c r="R5083" t="s">
        <v>10327</v>
      </c>
    </row>
    <row r="5084" spans="1:18" hidden="1" x14ac:dyDescent="0.25">
      <c r="A5084" s="7">
        <f>anotacoes!D5084</f>
        <v>40780</v>
      </c>
      <c r="B5084" t="str">
        <f>anotacoes!C5084</f>
        <v>WORLD CHAMPIONSHIPS PARIS 2011</v>
      </c>
      <c r="C5084" t="str">
        <f>anotacoes!E5084</f>
        <v>MARIJANOVIC</v>
      </c>
      <c r="D5084" t="str">
        <f>anotacoes!F5084</f>
        <v>MAMMADLI</v>
      </c>
      <c r="E5084" t="s">
        <v>10325</v>
      </c>
      <c r="F5084">
        <f>anotacoes!A5084</f>
        <v>74</v>
      </c>
      <c r="G5084">
        <f>anotacoes!B5084</f>
        <v>3</v>
      </c>
      <c r="H5084" t="str">
        <f>anotacoes!K5084</f>
        <v xml:space="preserve"> 00:00:06,598</v>
      </c>
      <c r="I5084" t="str">
        <f>anotacoes!L5084</f>
        <v xml:space="preserve"> 00:00:08,853</v>
      </c>
      <c r="J5084" t="str">
        <f>IF(L5084="PAUSE",E5084,IF(anotacoes!G5088=conversao_anotacoes!C5084,conversao_anotacoes!C5084,conversao_anotacoes!D5084))</f>
        <v>MARIJANOVIC</v>
      </c>
      <c r="K5084" t="str">
        <f t="shared" si="158"/>
        <v>MAMMADLI</v>
      </c>
      <c r="L5084" t="str">
        <f>UPPER(anotacoes!H5084)</f>
        <v>DISPLACEMENT</v>
      </c>
      <c r="M5084" t="str">
        <f>IF(OR(L5084="ATTACK",L5084="FINTA"),"&lt;TECNICA&gt;",UPPER(anotacoes!I5084))</f>
        <v>2-3 STEP HESITANT RIGHT</v>
      </c>
      <c r="N5084" t="str">
        <f>IF(OR(L5084="ATTACK",L5084="FINTA"),UPPER(anotacoes!I5084),"")</f>
        <v/>
      </c>
      <c r="O5084" s="6" t="str">
        <f>IF(anotacoes!N5084=0,"",anotacoes!N5084)</f>
        <v/>
      </c>
      <c r="P5084" t="str">
        <f>IF(anotacoes!M5084=0,"",UPPER(anotacoes!M5084))</f>
        <v/>
      </c>
      <c r="Q5084" t="str">
        <f t="shared" si="159"/>
        <v>INSERT INTO CONVERSAO_LUTA_ACAO (cd_conversao, id_luta, sequencia, momento_inicio, momento_fim, quem_faz, quem_sofre, acao_tipo, acao, tecnica, direcao, pontuacao) VALUES (1, 74, 3, TRIM(' 00:00:06,598'), TRIM(' 00:00:08,853'), 'MARIJANOVIC', 'MAMMADLI', 'DISPLACEMENT', '2-3 STEP HESITANT RIGHT', NULL, NULL, NULL)</v>
      </c>
      <c r="R5084" t="s">
        <v>10327</v>
      </c>
    </row>
    <row r="5085" spans="1:18" hidden="1" x14ac:dyDescent="0.25">
      <c r="A5085" s="7">
        <f>anotacoes!D5085</f>
        <v>40780</v>
      </c>
      <c r="B5085" t="str">
        <f>anotacoes!C5085</f>
        <v>WORLD CHAMPIONSHIPS PARIS 2011</v>
      </c>
      <c r="C5085" t="str">
        <f>anotacoes!E5085</f>
        <v>MARIJANOVIC</v>
      </c>
      <c r="D5085" t="str">
        <f>anotacoes!F5085</f>
        <v>MAMMADLI</v>
      </c>
      <c r="E5085" t="s">
        <v>10325</v>
      </c>
      <c r="F5085">
        <f>anotacoes!A5085</f>
        <v>74</v>
      </c>
      <c r="G5085">
        <f>anotacoes!B5085</f>
        <v>4</v>
      </c>
      <c r="H5085" t="str">
        <f>anotacoes!K5085</f>
        <v xml:space="preserve"> 00:00:08,853</v>
      </c>
      <c r="I5085" t="str">
        <f>anotacoes!L5085</f>
        <v xml:space="preserve"> 00:00:11,539</v>
      </c>
      <c r="J5085" t="str">
        <f>IF(L5085="PAUSE",E5085,IF(anotacoes!G5089=conversao_anotacoes!C5085,conversao_anotacoes!C5085,conversao_anotacoes!D5085))</f>
        <v>MARIJANOVIC</v>
      </c>
      <c r="K5085" t="str">
        <f t="shared" si="158"/>
        <v>MAMMADLI</v>
      </c>
      <c r="L5085" t="str">
        <f>UPPER(anotacoes!H5085)</f>
        <v>GRIP TIME</v>
      </c>
      <c r="M5085" t="str">
        <f>IF(OR(L5085="ATTACK",L5085="FINTA"),"&lt;TECNICA&gt;",UPPER(anotacoes!I5085))</f>
        <v>LEFT SLEEVE</v>
      </c>
      <c r="N5085" t="str">
        <f>IF(OR(L5085="ATTACK",L5085="FINTA"),UPPER(anotacoes!I5085),"")</f>
        <v/>
      </c>
      <c r="O5085" s="6" t="str">
        <f>IF(anotacoes!N5085=0,"",anotacoes!N5085)</f>
        <v/>
      </c>
      <c r="P5085" t="str">
        <f>IF(anotacoes!M5085=0,"",UPPER(anotacoes!M5085))</f>
        <v/>
      </c>
      <c r="Q5085" t="str">
        <f t="shared" si="159"/>
        <v>INSERT INTO CONVERSAO_LUTA_ACAO (cd_conversao, id_luta, sequencia, momento_inicio, momento_fim, quem_faz, quem_sofre, acao_tipo, acao, tecnica, direcao, pontuacao) VALUES (1, 74, 4, TRIM(' 00:00:08,853'), TRIM(' 00:00:11,539'), 'MARIJANOVIC', 'MAMMADLI', 'GRIP TIME', 'LEFT SLEEVE', NULL, NULL, NULL)</v>
      </c>
      <c r="R5085" t="s">
        <v>10327</v>
      </c>
    </row>
    <row r="5086" spans="1:18" hidden="1" x14ac:dyDescent="0.25">
      <c r="A5086" s="7">
        <f>anotacoes!D5086</f>
        <v>40780</v>
      </c>
      <c r="B5086" t="str">
        <f>anotacoes!C5086</f>
        <v>WORLD CHAMPIONSHIPS PARIS 2011</v>
      </c>
      <c r="C5086" t="str">
        <f>anotacoes!E5086</f>
        <v>MARIJANOVIC</v>
      </c>
      <c r="D5086" t="str">
        <f>anotacoes!F5086</f>
        <v>MAMMADLI</v>
      </c>
      <c r="E5086" t="s">
        <v>10325</v>
      </c>
      <c r="F5086">
        <f>anotacoes!A5086</f>
        <v>74</v>
      </c>
      <c r="G5086">
        <f>anotacoes!B5086</f>
        <v>5</v>
      </c>
      <c r="H5086" t="str">
        <f>anotacoes!K5086</f>
        <v xml:space="preserve"> 00:00:11,539</v>
      </c>
      <c r="I5086" t="str">
        <f>anotacoes!L5086</f>
        <v xml:space="preserve"> 00:00:20,559</v>
      </c>
      <c r="J5086" t="str">
        <f>IF(L5086="PAUSE",E5086,IF(anotacoes!G5090=conversao_anotacoes!C5086,conversao_anotacoes!C5086,conversao_anotacoes!D5086))</f>
        <v>MARIJANOVIC</v>
      </c>
      <c r="K5086" t="str">
        <f t="shared" si="158"/>
        <v>MAMMADLI</v>
      </c>
      <c r="L5086" t="str">
        <f>UPPER(anotacoes!H5086)</f>
        <v>DISPLACEMENT</v>
      </c>
      <c r="M5086" t="str">
        <f>IF(OR(L5086="ATTACK",L5086="FINTA"),"&lt;TECNICA&gt;",UPPER(anotacoes!I5086))</f>
        <v>TRY TO GRIP WITH CONTACT</v>
      </c>
      <c r="N5086" t="str">
        <f>IF(OR(L5086="ATTACK",L5086="FINTA"),UPPER(anotacoes!I5086),"")</f>
        <v/>
      </c>
      <c r="O5086" s="6" t="str">
        <f>IF(anotacoes!N5086=0,"",anotacoes!N5086)</f>
        <v/>
      </c>
      <c r="P5086" t="str">
        <f>IF(anotacoes!M5086=0,"",UPPER(anotacoes!M5086))</f>
        <v/>
      </c>
      <c r="Q5086" t="str">
        <f t="shared" si="159"/>
        <v>INSERT INTO CONVERSAO_LUTA_ACAO (cd_conversao, id_luta, sequencia, momento_inicio, momento_fim, quem_faz, quem_sofre, acao_tipo, acao, tecnica, direcao, pontuacao) VALUES (1, 74, 5, TRIM(' 00:00:11,539'), TRIM(' 00:00:20,559'), 'MARIJANOVIC', 'MAMMADLI', 'DISPLACEMENT', 'TRY TO GRIP WITH CONTACT', NULL, NULL, NULL)</v>
      </c>
      <c r="R5086" t="s">
        <v>10327</v>
      </c>
    </row>
    <row r="5087" spans="1:18" hidden="1" x14ac:dyDescent="0.25">
      <c r="A5087" s="7">
        <f>anotacoes!D5087</f>
        <v>40780</v>
      </c>
      <c r="B5087" t="str">
        <f>anotacoes!C5087</f>
        <v>WORLD CHAMPIONSHIPS PARIS 2011</v>
      </c>
      <c r="C5087" t="str">
        <f>anotacoes!E5087</f>
        <v>MARIJANOVIC</v>
      </c>
      <c r="D5087" t="str">
        <f>anotacoes!F5087</f>
        <v>MAMMADLI</v>
      </c>
      <c r="E5087" t="s">
        <v>10325</v>
      </c>
      <c r="F5087">
        <f>anotacoes!A5087</f>
        <v>74</v>
      </c>
      <c r="G5087">
        <f>anotacoes!B5087</f>
        <v>6</v>
      </c>
      <c r="H5087" t="str">
        <f>anotacoes!K5087</f>
        <v xml:space="preserve"> 00:00:20,559</v>
      </c>
      <c r="I5087" t="str">
        <f>anotacoes!L5087</f>
        <v xml:space="preserve"> 00:00:21,393</v>
      </c>
      <c r="J5087" t="str">
        <f>IF(L5087="PAUSE",E5087,IF(anotacoes!G5091=conversao_anotacoes!C5087,conversao_anotacoes!C5087,conversao_anotacoes!D5087))</f>
        <v>MARIJANOVIC</v>
      </c>
      <c r="K5087" t="str">
        <f t="shared" si="158"/>
        <v>MAMMADLI</v>
      </c>
      <c r="L5087" t="str">
        <f>UPPER(anotacoes!H5087)</f>
        <v>GRIP TIME</v>
      </c>
      <c r="M5087" t="str">
        <f>IF(OR(L5087="ATTACK",L5087="FINTA"),"&lt;TECNICA&gt;",UPPER(anotacoes!I5087))</f>
        <v>LEFT SLEEVE</v>
      </c>
      <c r="N5087" t="str">
        <f>IF(OR(L5087="ATTACK",L5087="FINTA"),UPPER(anotacoes!I5087),"")</f>
        <v/>
      </c>
      <c r="O5087" s="6" t="str">
        <f>IF(anotacoes!N5087=0,"",anotacoes!N5087)</f>
        <v/>
      </c>
      <c r="P5087" t="str">
        <f>IF(anotacoes!M5087=0,"",UPPER(anotacoes!M5087))</f>
        <v/>
      </c>
      <c r="Q5087" t="str">
        <f t="shared" si="159"/>
        <v>INSERT INTO CONVERSAO_LUTA_ACAO (cd_conversao, id_luta, sequencia, momento_inicio, momento_fim, quem_faz, quem_sofre, acao_tipo, acao, tecnica, direcao, pontuacao) VALUES (1, 74, 6, TRIM(' 00:00:20,559'), TRIM(' 00:00:21,393'), 'MARIJANOVIC', 'MAMMADLI', 'GRIP TIME', 'LEFT SLEEVE', NULL, NULL, NULL)</v>
      </c>
      <c r="R5087" t="s">
        <v>10327</v>
      </c>
    </row>
    <row r="5088" spans="1:18" hidden="1" x14ac:dyDescent="0.25">
      <c r="A5088" s="7">
        <f>anotacoes!D5088</f>
        <v>40780</v>
      </c>
      <c r="B5088" t="str">
        <f>anotacoes!C5088</f>
        <v>WORLD CHAMPIONSHIPS PARIS 2011</v>
      </c>
      <c r="C5088" t="str">
        <f>anotacoes!E5088</f>
        <v>MARIJANOVIC</v>
      </c>
      <c r="D5088" t="str">
        <f>anotacoes!F5088</f>
        <v>MAMMADLI</v>
      </c>
      <c r="E5088" t="s">
        <v>10325</v>
      </c>
      <c r="F5088">
        <f>anotacoes!A5088</f>
        <v>74</v>
      </c>
      <c r="G5088">
        <f>anotacoes!B5088</f>
        <v>7</v>
      </c>
      <c r="H5088" t="str">
        <f>anotacoes!K5088</f>
        <v xml:space="preserve"> 00:00:21,393</v>
      </c>
      <c r="I5088" t="str">
        <f>anotacoes!L5088</f>
        <v xml:space="preserve"> 00:00:22,123</v>
      </c>
      <c r="J5088" t="str">
        <f>IF(L5088="PAUSE",E5088,IF(anotacoes!G5092=conversao_anotacoes!C5088,conversao_anotacoes!C5088,conversao_anotacoes!D5088))</f>
        <v>MARIJANOVIC</v>
      </c>
      <c r="K5088" t="str">
        <f t="shared" si="158"/>
        <v>MAMMADLI</v>
      </c>
      <c r="L5088" t="str">
        <f>UPPER(anotacoes!H5088)</f>
        <v>DEFENSE</v>
      </c>
      <c r="M5088" t="str">
        <f>IF(OR(L5088="ATTACK",L5088="FINTA"),"&lt;TECNICA&gt;",UPPER(anotacoes!I5088))</f>
        <v>TAE-SABAKI RIGHT INCLINED</v>
      </c>
      <c r="N5088" t="str">
        <f>IF(OR(L5088="ATTACK",L5088="FINTA"),UPPER(anotacoes!I5088),"")</f>
        <v/>
      </c>
      <c r="O5088" s="6" t="str">
        <f>IF(anotacoes!N5088=0,"",anotacoes!N5088)</f>
        <v/>
      </c>
      <c r="P5088" t="str">
        <f>IF(anotacoes!M5088=0,"",UPPER(anotacoes!M5088))</f>
        <v/>
      </c>
      <c r="Q5088" t="str">
        <f t="shared" si="159"/>
        <v>INSERT INTO CONVERSAO_LUTA_ACAO (cd_conversao, id_luta, sequencia, momento_inicio, momento_fim, quem_faz, quem_sofre, acao_tipo, acao, tecnica, direcao, pontuacao) VALUES (1, 74, 7, TRIM(' 00:00:21,393'), TRIM(' 00:00:22,123'), 'MARIJANOVIC', 'MAMMADLI', 'DEFENSE', 'TAE-SABAKI RIGHT INCLINED', NULL, NULL, NULL)</v>
      </c>
      <c r="R5088" t="s">
        <v>10327</v>
      </c>
    </row>
    <row r="5089" spans="1:18" hidden="1" x14ac:dyDescent="0.25">
      <c r="A5089" s="7">
        <f>anotacoes!D5089</f>
        <v>40780</v>
      </c>
      <c r="B5089" t="str">
        <f>anotacoes!C5089</f>
        <v>WORLD CHAMPIONSHIPS PARIS 2011</v>
      </c>
      <c r="C5089" t="str">
        <f>anotacoes!E5089</f>
        <v>MARIJANOVIC</v>
      </c>
      <c r="D5089" t="str">
        <f>anotacoes!F5089</f>
        <v>MAMMADLI</v>
      </c>
      <c r="E5089" t="s">
        <v>10325</v>
      </c>
      <c r="F5089">
        <f>anotacoes!A5089</f>
        <v>74</v>
      </c>
      <c r="G5089">
        <f>anotacoes!B5089</f>
        <v>8</v>
      </c>
      <c r="H5089" t="str">
        <f>anotacoes!K5089</f>
        <v xml:space="preserve"> 00:00:22,123</v>
      </c>
      <c r="I5089" t="str">
        <f>anotacoes!L5089</f>
        <v xml:space="preserve"> 00:00:25,811</v>
      </c>
      <c r="J5089" t="str">
        <f>IF(L5089="PAUSE",E5089,IF(anotacoes!G5093=conversao_anotacoes!C5089,conversao_anotacoes!C5089,conversao_anotacoes!D5089))</f>
        <v>MARIJANOVIC</v>
      </c>
      <c r="K5089" t="str">
        <f t="shared" si="158"/>
        <v>MAMMADLI</v>
      </c>
      <c r="L5089" t="str">
        <f>UPPER(anotacoes!H5089)</f>
        <v>TRANSITION</v>
      </c>
      <c r="M5089" t="str">
        <f>IF(OR(L5089="ATTACK",L5089="FINTA"),"&lt;TECNICA&gt;",UPPER(anotacoes!I5089))</f>
        <v>WITHOUT ATTACK</v>
      </c>
      <c r="N5089" t="str">
        <f>IF(OR(L5089="ATTACK",L5089="FINTA"),UPPER(anotacoes!I5089),"")</f>
        <v/>
      </c>
      <c r="O5089" s="6" t="str">
        <f>IF(anotacoes!N5089=0,"",anotacoes!N5089)</f>
        <v/>
      </c>
      <c r="P5089" t="str">
        <f>IF(anotacoes!M5089=0,"",UPPER(anotacoes!M5089))</f>
        <v/>
      </c>
      <c r="Q5089" t="str">
        <f t="shared" si="159"/>
        <v>INSERT INTO CONVERSAO_LUTA_ACAO (cd_conversao, id_luta, sequencia, momento_inicio, momento_fim, quem_faz, quem_sofre, acao_tipo, acao, tecnica, direcao, pontuacao) VALUES (1, 74, 8, TRIM(' 00:00:22,123'), TRIM(' 00:00:25,811'), 'MARIJANOVIC', 'MAMMADLI', 'TRANSITION', 'WITHOUT ATTACK', NULL, NULL, NULL)</v>
      </c>
      <c r="R5089" t="s">
        <v>10327</v>
      </c>
    </row>
    <row r="5090" spans="1:18" hidden="1" x14ac:dyDescent="0.25">
      <c r="A5090" s="7">
        <f>anotacoes!D5090</f>
        <v>40780</v>
      </c>
      <c r="B5090" t="str">
        <f>anotacoes!C5090</f>
        <v>WORLD CHAMPIONSHIPS PARIS 2011</v>
      </c>
      <c r="C5090" t="str">
        <f>anotacoes!E5090</f>
        <v>MARIJANOVIC</v>
      </c>
      <c r="D5090" t="str">
        <f>anotacoes!F5090</f>
        <v>MAMMADLI</v>
      </c>
      <c r="E5090" t="s">
        <v>10325</v>
      </c>
      <c r="F5090">
        <f>anotacoes!A5090</f>
        <v>74</v>
      </c>
      <c r="G5090">
        <f>anotacoes!B5090</f>
        <v>9</v>
      </c>
      <c r="H5090" t="str">
        <f>anotacoes!K5090</f>
        <v xml:space="preserve"> 00:00:25,969</v>
      </c>
      <c r="I5090" t="str">
        <f>anotacoes!L5090</f>
        <v xml:space="preserve"> 00:00:30,859</v>
      </c>
      <c r="J5090" t="str">
        <f>IF(L5090="PAUSE",E5090,IF(anotacoes!G5094=conversao_anotacoes!C5090,conversao_anotacoes!C5090,conversao_anotacoes!D5090))</f>
        <v>&lt;ARBITRO_DESCONHECIDO&gt;</v>
      </c>
      <c r="K5090" t="str">
        <f t="shared" si="158"/>
        <v/>
      </c>
      <c r="L5090" t="str">
        <f>UPPER(anotacoes!H5090)</f>
        <v>PAUSE</v>
      </c>
      <c r="M5090" t="str">
        <f>IF(OR(L5090="ATTACK",L5090="FINTA"),"&lt;TECNICA&gt;",UPPER(anotacoes!I5090))</f>
        <v>&lt;NAO_CLASSIFICADO&gt;</v>
      </c>
      <c r="N5090" t="str">
        <f>IF(OR(L5090="ATTACK",L5090="FINTA"),UPPER(anotacoes!I5090),"")</f>
        <v/>
      </c>
      <c r="O5090" s="6" t="str">
        <f>IF(anotacoes!N5090=0,"",anotacoes!N5090)</f>
        <v/>
      </c>
      <c r="P5090" t="str">
        <f>IF(anotacoes!M5090=0,"",UPPER(anotacoes!M5090))</f>
        <v/>
      </c>
      <c r="Q5090" t="str">
        <f t="shared" si="159"/>
        <v>INSERT INTO CONVERSAO_LUTA_ACAO (cd_conversao, id_luta, sequencia, momento_inicio, momento_fim, quem_faz, quem_sofre, acao_tipo, acao, tecnica, direcao, pontuacao) VALUES (1, 74, 9, TRIM(' 00:00:25,969'), TRIM(' 00:00:30,859'), '&lt;ARBITRO_DESCONHECIDO&gt;', '', 'PAUSE', '&lt;NAO_CLASSIFICADO&gt;', NULL, NULL, NULL)</v>
      </c>
      <c r="R5090" t="s">
        <v>10327</v>
      </c>
    </row>
    <row r="5091" spans="1:18" hidden="1" x14ac:dyDescent="0.25">
      <c r="A5091" s="7">
        <f>anotacoes!D5091</f>
        <v>40780</v>
      </c>
      <c r="B5091" t="str">
        <f>anotacoes!C5091</f>
        <v>WORLD CHAMPIONSHIPS PARIS 2011</v>
      </c>
      <c r="C5091" t="str">
        <f>anotacoes!E5091</f>
        <v>MARIJANOVIC</v>
      </c>
      <c r="D5091" t="str">
        <f>anotacoes!F5091</f>
        <v>MAMMADLI</v>
      </c>
      <c r="E5091" t="s">
        <v>10325</v>
      </c>
      <c r="F5091">
        <f>anotacoes!A5091</f>
        <v>74</v>
      </c>
      <c r="G5091">
        <f>anotacoes!B5091</f>
        <v>10</v>
      </c>
      <c r="H5091" t="str">
        <f>anotacoes!K5091</f>
        <v xml:space="preserve"> 00:00:30,859</v>
      </c>
      <c r="I5091" t="str">
        <f>anotacoes!L5091</f>
        <v xml:space="preserve"> 00:00:38,867</v>
      </c>
      <c r="J5091" t="str">
        <f>IF(L5091="PAUSE",E5091,IF(anotacoes!G5095=conversao_anotacoes!C5091,conversao_anotacoes!C5091,conversao_anotacoes!D5091))</f>
        <v>MARIJANOVIC</v>
      </c>
      <c r="K5091" t="str">
        <f t="shared" si="158"/>
        <v>MAMMADLI</v>
      </c>
      <c r="L5091" t="str">
        <f>UPPER(anotacoes!H5091)</f>
        <v>DISPLACEMENT</v>
      </c>
      <c r="M5091" t="str">
        <f>IF(OR(L5091="ATTACK",L5091="FINTA"),"&lt;TECNICA&gt;",UPPER(anotacoes!I5091))</f>
        <v>2-3 STEP HESITANT RIGHT</v>
      </c>
      <c r="N5091" t="str">
        <f>IF(OR(L5091="ATTACK",L5091="FINTA"),UPPER(anotacoes!I5091),"")</f>
        <v/>
      </c>
      <c r="O5091" s="6" t="str">
        <f>IF(anotacoes!N5091=0,"",anotacoes!N5091)</f>
        <v/>
      </c>
      <c r="P5091" t="str">
        <f>IF(anotacoes!M5091=0,"",UPPER(anotacoes!M5091))</f>
        <v/>
      </c>
      <c r="Q5091" t="str">
        <f t="shared" si="159"/>
        <v>INSERT INTO CONVERSAO_LUTA_ACAO (cd_conversao, id_luta, sequencia, momento_inicio, momento_fim, quem_faz, quem_sofre, acao_tipo, acao, tecnica, direcao, pontuacao) VALUES (1, 74, 10, TRIM(' 00:00:30,859'), TRIM(' 00:00:38,867'), 'MARIJANOVIC', 'MAMMADLI', 'DISPLACEMENT', '2-3 STEP HESITANT RIGHT', NULL, NULL, NULL)</v>
      </c>
      <c r="R5091" t="s">
        <v>10327</v>
      </c>
    </row>
    <row r="5092" spans="1:18" hidden="1" x14ac:dyDescent="0.25">
      <c r="A5092" s="7">
        <f>anotacoes!D5092</f>
        <v>40780</v>
      </c>
      <c r="B5092" t="str">
        <f>anotacoes!C5092</f>
        <v>WORLD CHAMPIONSHIPS PARIS 2011</v>
      </c>
      <c r="C5092" t="str">
        <f>anotacoes!E5092</f>
        <v>MARIJANOVIC</v>
      </c>
      <c r="D5092" t="str">
        <f>anotacoes!F5092</f>
        <v>MAMMADLI</v>
      </c>
      <c r="E5092" t="s">
        <v>10325</v>
      </c>
      <c r="F5092">
        <f>anotacoes!A5092</f>
        <v>74</v>
      </c>
      <c r="G5092">
        <f>anotacoes!B5092</f>
        <v>11</v>
      </c>
      <c r="H5092" t="str">
        <f>anotacoes!K5092</f>
        <v xml:space="preserve"> 00:00:38,867</v>
      </c>
      <c r="I5092" t="str">
        <f>anotacoes!L5092</f>
        <v xml:space="preserve"> 00:00:41,038</v>
      </c>
      <c r="J5092" t="str">
        <f>IF(L5092="PAUSE",E5092,IF(anotacoes!G5096=conversao_anotacoes!C5092,conversao_anotacoes!C5092,conversao_anotacoes!D5092))</f>
        <v>MARIJANOVIC</v>
      </c>
      <c r="K5092" t="str">
        <f t="shared" si="158"/>
        <v>MAMMADLI</v>
      </c>
      <c r="L5092" t="str">
        <f>UPPER(anotacoes!H5092)</f>
        <v>DISPLACEMENT</v>
      </c>
      <c r="M5092" t="str">
        <f>IF(OR(L5092="ATTACK",L5092="FINTA"),"&lt;TECNICA&gt;",UPPER(anotacoes!I5092))</f>
        <v>TRY TO GRIP WITH CONTACT</v>
      </c>
      <c r="N5092" t="str">
        <f>IF(OR(L5092="ATTACK",L5092="FINTA"),UPPER(anotacoes!I5092),"")</f>
        <v/>
      </c>
      <c r="O5092" s="6" t="str">
        <f>IF(anotacoes!N5092=0,"",anotacoes!N5092)</f>
        <v/>
      </c>
      <c r="P5092" t="str">
        <f>IF(anotacoes!M5092=0,"",UPPER(anotacoes!M5092))</f>
        <v/>
      </c>
      <c r="Q5092" t="str">
        <f t="shared" si="159"/>
        <v>INSERT INTO CONVERSAO_LUTA_ACAO (cd_conversao, id_luta, sequencia, momento_inicio, momento_fim, quem_faz, quem_sofre, acao_tipo, acao, tecnica, direcao, pontuacao) VALUES (1, 74, 11, TRIM(' 00:00:38,867'), TRIM(' 00:00:41,038'), 'MARIJANOVIC', 'MAMMADLI', 'DISPLACEMENT', 'TRY TO GRIP WITH CONTACT', NULL, NULL, NULL)</v>
      </c>
      <c r="R5092" t="s">
        <v>10327</v>
      </c>
    </row>
    <row r="5093" spans="1:18" hidden="1" x14ac:dyDescent="0.25">
      <c r="A5093" s="7">
        <f>anotacoes!D5093</f>
        <v>40780</v>
      </c>
      <c r="B5093" t="str">
        <f>anotacoes!C5093</f>
        <v>WORLD CHAMPIONSHIPS PARIS 2011</v>
      </c>
      <c r="C5093" t="str">
        <f>anotacoes!E5093</f>
        <v>MARIJANOVIC</v>
      </c>
      <c r="D5093" t="str">
        <f>anotacoes!F5093</f>
        <v>MAMMADLI</v>
      </c>
      <c r="E5093" t="s">
        <v>10325</v>
      </c>
      <c r="F5093">
        <f>anotacoes!A5093</f>
        <v>74</v>
      </c>
      <c r="G5093">
        <f>anotacoes!B5093</f>
        <v>12</v>
      </c>
      <c r="H5093" t="str">
        <f>anotacoes!K5093</f>
        <v xml:space="preserve"> 00:00:41,038</v>
      </c>
      <c r="I5093" t="str">
        <f>anotacoes!L5093</f>
        <v xml:space="preserve"> 00:00:47,008</v>
      </c>
      <c r="J5093" t="str">
        <f>IF(L5093="PAUSE",E5093,IF(anotacoes!G5097=conversao_anotacoes!C5093,conversao_anotacoes!C5093,conversao_anotacoes!D5093))</f>
        <v>MARIJANOVIC</v>
      </c>
      <c r="K5093" t="str">
        <f t="shared" si="158"/>
        <v>MAMMADLI</v>
      </c>
      <c r="L5093" t="str">
        <f>UPPER(anotacoes!H5093)</f>
        <v>GRIP TIME</v>
      </c>
      <c r="M5093" t="str">
        <f>IF(OR(L5093="ATTACK",L5093="FINTA"),"&lt;TECNICA&gt;",UPPER(anotacoes!I5093))</f>
        <v>LEFT SLEEVE</v>
      </c>
      <c r="N5093" t="str">
        <f>IF(OR(L5093="ATTACK",L5093="FINTA"),UPPER(anotacoes!I5093),"")</f>
        <v/>
      </c>
      <c r="O5093" s="6" t="str">
        <f>IF(anotacoes!N5093=0,"",anotacoes!N5093)</f>
        <v/>
      </c>
      <c r="P5093" t="str">
        <f>IF(anotacoes!M5093=0,"",UPPER(anotacoes!M5093))</f>
        <v/>
      </c>
      <c r="Q5093" t="str">
        <f t="shared" si="159"/>
        <v>INSERT INTO CONVERSAO_LUTA_ACAO (cd_conversao, id_luta, sequencia, momento_inicio, momento_fim, quem_faz, quem_sofre, acao_tipo, acao, tecnica, direcao, pontuacao) VALUES (1, 74, 12, TRIM(' 00:00:41,038'), TRIM(' 00:00:47,008'), 'MARIJANOVIC', 'MAMMADLI', 'GRIP TIME', 'LEFT SLEEVE', NULL, NULL, NULL)</v>
      </c>
      <c r="R5093" t="s">
        <v>10327</v>
      </c>
    </row>
    <row r="5094" spans="1:18" hidden="1" x14ac:dyDescent="0.25">
      <c r="A5094" s="7">
        <f>anotacoes!D5094</f>
        <v>40780</v>
      </c>
      <c r="B5094" t="str">
        <f>anotacoes!C5094</f>
        <v>WORLD CHAMPIONSHIPS PARIS 2011</v>
      </c>
      <c r="C5094" t="str">
        <f>anotacoes!E5094</f>
        <v>MARIJANOVIC</v>
      </c>
      <c r="D5094" t="str">
        <f>anotacoes!F5094</f>
        <v>MAMMADLI</v>
      </c>
      <c r="E5094" t="s">
        <v>10325</v>
      </c>
      <c r="F5094">
        <f>anotacoes!A5094</f>
        <v>74</v>
      </c>
      <c r="G5094">
        <f>anotacoes!B5094</f>
        <v>13</v>
      </c>
      <c r="H5094" t="str">
        <f>anotacoes!K5094</f>
        <v xml:space="preserve"> 00:00:47,008</v>
      </c>
      <c r="I5094" t="str">
        <f>anotacoes!L5094</f>
        <v xml:space="preserve"> 00:00:49,599</v>
      </c>
      <c r="J5094" t="str">
        <f>IF(L5094="PAUSE",E5094,IF(anotacoes!G5098=conversao_anotacoes!C5094,conversao_anotacoes!C5094,conversao_anotacoes!D5094))</f>
        <v>MARIJANOVIC</v>
      </c>
      <c r="K5094" t="str">
        <f t="shared" si="158"/>
        <v>MAMMADLI</v>
      </c>
      <c r="L5094" t="str">
        <f>UPPER(anotacoes!H5094)</f>
        <v>GRIP TIME</v>
      </c>
      <c r="M5094" t="str">
        <f>IF(OR(L5094="ATTACK",L5094="FINTA"),"&lt;TECNICA&gt;",UPPER(anotacoes!I5094))</f>
        <v>RIGHT SLEEVE LEFT SLEEVE</v>
      </c>
      <c r="N5094" t="str">
        <f>IF(OR(L5094="ATTACK",L5094="FINTA"),UPPER(anotacoes!I5094),"")</f>
        <v/>
      </c>
      <c r="O5094" s="6" t="str">
        <f>IF(anotacoes!N5094=0,"",anotacoes!N5094)</f>
        <v/>
      </c>
      <c r="P5094" t="str">
        <f>IF(anotacoes!M5094=0,"",UPPER(anotacoes!M5094))</f>
        <v/>
      </c>
      <c r="Q5094" t="str">
        <f t="shared" si="159"/>
        <v>INSERT INTO CONVERSAO_LUTA_ACAO (cd_conversao, id_luta, sequencia, momento_inicio, momento_fim, quem_faz, quem_sofre, acao_tipo, acao, tecnica, direcao, pontuacao) VALUES (1, 74, 13, TRIM(' 00:00:47,008'), TRIM(' 00:00:49,599'), 'MARIJANOVIC', 'MAMMADLI', 'GRIP TIME', 'RIGHT SLEEVE LEFT SLEEVE', NULL, NULL, NULL)</v>
      </c>
      <c r="R5094" t="s">
        <v>10327</v>
      </c>
    </row>
    <row r="5095" spans="1:18" hidden="1" x14ac:dyDescent="0.25">
      <c r="A5095" s="7">
        <f>anotacoes!D5095</f>
        <v>40780</v>
      </c>
      <c r="B5095" t="str">
        <f>anotacoes!C5095</f>
        <v>WORLD CHAMPIONSHIPS PARIS 2011</v>
      </c>
      <c r="C5095" t="str">
        <f>anotacoes!E5095</f>
        <v>MARIJANOVIC</v>
      </c>
      <c r="D5095" t="str">
        <f>anotacoes!F5095</f>
        <v>MAMMADLI</v>
      </c>
      <c r="E5095" t="s">
        <v>10325</v>
      </c>
      <c r="F5095">
        <f>anotacoes!A5095</f>
        <v>74</v>
      </c>
      <c r="G5095">
        <f>anotacoes!B5095</f>
        <v>14</v>
      </c>
      <c r="H5095" t="str">
        <f>anotacoes!K5095</f>
        <v xml:space="preserve"> 00:00:49,781</v>
      </c>
      <c r="I5095" t="str">
        <f>anotacoes!L5095</f>
        <v xml:space="preserve"> 00:00:54,513</v>
      </c>
      <c r="J5095" t="str">
        <f>IF(L5095="PAUSE",E5095,IF(anotacoes!G5099=conversao_anotacoes!C5095,conversao_anotacoes!C5095,conversao_anotacoes!D5095))</f>
        <v>&lt;ARBITRO_DESCONHECIDO&gt;</v>
      </c>
      <c r="K5095" t="str">
        <f t="shared" si="158"/>
        <v/>
      </c>
      <c r="L5095" t="str">
        <f>UPPER(anotacoes!H5095)</f>
        <v>PAUSE</v>
      </c>
      <c r="M5095" t="str">
        <f>IF(OR(L5095="ATTACK",L5095="FINTA"),"&lt;TECNICA&gt;",UPPER(anotacoes!I5095))</f>
        <v>&lt;NAO_CLASSIFICADO&gt;</v>
      </c>
      <c r="N5095" t="str">
        <f>IF(OR(L5095="ATTACK",L5095="FINTA"),UPPER(anotacoes!I5095),"")</f>
        <v/>
      </c>
      <c r="O5095" s="6" t="str">
        <f>IF(anotacoes!N5095=0,"",anotacoes!N5095)</f>
        <v/>
      </c>
      <c r="P5095" t="str">
        <f>IF(anotacoes!M5095=0,"",UPPER(anotacoes!M5095))</f>
        <v/>
      </c>
      <c r="Q5095" t="str">
        <f t="shared" si="159"/>
        <v>INSERT INTO CONVERSAO_LUTA_ACAO (cd_conversao, id_luta, sequencia, momento_inicio, momento_fim, quem_faz, quem_sofre, acao_tipo, acao, tecnica, direcao, pontuacao) VALUES (1, 74, 14, TRIM(' 00:00:49,781'), TRIM(' 00:00:54,513'), '&lt;ARBITRO_DESCONHECIDO&gt;', '', 'PAUSE', '&lt;NAO_CLASSIFICADO&gt;', NULL, NULL, NULL)</v>
      </c>
      <c r="R5095" t="s">
        <v>10327</v>
      </c>
    </row>
    <row r="5096" spans="1:18" hidden="1" x14ac:dyDescent="0.25">
      <c r="A5096" s="7">
        <f>anotacoes!D5096</f>
        <v>40780</v>
      </c>
      <c r="B5096" t="str">
        <f>anotacoes!C5096</f>
        <v>WORLD CHAMPIONSHIPS PARIS 2011</v>
      </c>
      <c r="C5096" t="str">
        <f>anotacoes!E5096</f>
        <v>MARIJANOVIC</v>
      </c>
      <c r="D5096" t="str">
        <f>anotacoes!F5096</f>
        <v>MAMMADLI</v>
      </c>
      <c r="E5096" t="s">
        <v>10325</v>
      </c>
      <c r="F5096">
        <f>anotacoes!A5096</f>
        <v>74</v>
      </c>
      <c r="G5096">
        <f>anotacoes!B5096</f>
        <v>15</v>
      </c>
      <c r="H5096" t="str">
        <f>anotacoes!K5096</f>
        <v xml:space="preserve"> 00:00:54,513</v>
      </c>
      <c r="I5096" t="str">
        <f>anotacoes!L5096</f>
        <v xml:space="preserve"> 00:00:59,796</v>
      </c>
      <c r="J5096" t="str">
        <f>IF(L5096="PAUSE",E5096,IF(anotacoes!G5100=conversao_anotacoes!C5096,conversao_anotacoes!C5096,conversao_anotacoes!D5096))</f>
        <v>MARIJANOVIC</v>
      </c>
      <c r="K5096" t="str">
        <f t="shared" si="158"/>
        <v>MAMMADLI</v>
      </c>
      <c r="L5096" t="str">
        <f>UPPER(anotacoes!H5096)</f>
        <v>DISPLACEMENT</v>
      </c>
      <c r="M5096" t="str">
        <f>IF(OR(L5096="ATTACK",L5096="FINTA"),"&lt;TECNICA&gt;",UPPER(anotacoes!I5096))</f>
        <v>2-3 STEP HESITANT RIGHT</v>
      </c>
      <c r="N5096" t="str">
        <f>IF(OR(L5096="ATTACK",L5096="FINTA"),UPPER(anotacoes!I5096),"")</f>
        <v/>
      </c>
      <c r="O5096" s="6" t="str">
        <f>IF(anotacoes!N5096=0,"",anotacoes!N5096)</f>
        <v/>
      </c>
      <c r="P5096" t="str">
        <f>IF(anotacoes!M5096=0,"",UPPER(anotacoes!M5096))</f>
        <v/>
      </c>
      <c r="Q5096" t="str">
        <f t="shared" si="159"/>
        <v>INSERT INTO CONVERSAO_LUTA_ACAO (cd_conversao, id_luta, sequencia, momento_inicio, momento_fim, quem_faz, quem_sofre, acao_tipo, acao, tecnica, direcao, pontuacao) VALUES (1, 74, 15, TRIM(' 00:00:54,513'), TRIM(' 00:00:59,796'), 'MARIJANOVIC', 'MAMMADLI', 'DISPLACEMENT', '2-3 STEP HESITANT RIGHT', NULL, NULL, NULL)</v>
      </c>
      <c r="R5096" t="s">
        <v>10327</v>
      </c>
    </row>
    <row r="5097" spans="1:18" hidden="1" x14ac:dyDescent="0.25">
      <c r="A5097" s="7">
        <f>anotacoes!D5097</f>
        <v>40780</v>
      </c>
      <c r="B5097" t="str">
        <f>anotacoes!C5097</f>
        <v>WORLD CHAMPIONSHIPS PARIS 2011</v>
      </c>
      <c r="C5097" t="str">
        <f>anotacoes!E5097</f>
        <v>MARIJANOVIC</v>
      </c>
      <c r="D5097" t="str">
        <f>anotacoes!F5097</f>
        <v>MAMMADLI</v>
      </c>
      <c r="E5097" t="s">
        <v>10325</v>
      </c>
      <c r="F5097">
        <f>anotacoes!A5097</f>
        <v>74</v>
      </c>
      <c r="G5097">
        <f>anotacoes!B5097</f>
        <v>16</v>
      </c>
      <c r="H5097" t="str">
        <f>anotacoes!K5097</f>
        <v xml:space="preserve"> 00:00:59,796</v>
      </c>
      <c r="I5097" t="str">
        <f>anotacoes!L5097</f>
        <v xml:space="preserve"> 00:01:42,254</v>
      </c>
      <c r="J5097" t="str">
        <f>IF(L5097="PAUSE",E5097,IF(anotacoes!G5101=conversao_anotacoes!C5097,conversao_anotacoes!C5097,conversao_anotacoes!D5097))</f>
        <v>MARIJANOVIC</v>
      </c>
      <c r="K5097" t="str">
        <f t="shared" si="158"/>
        <v>MAMMADLI</v>
      </c>
      <c r="L5097" t="str">
        <f>UPPER(anotacoes!H5097)</f>
        <v>GRIP TIME</v>
      </c>
      <c r="M5097" t="str">
        <f>IF(OR(L5097="ATTACK",L5097="FINTA"),"&lt;TECNICA&gt;",UPPER(anotacoes!I5097))</f>
        <v>RIGHT SLEEVE LEFT SLEEVE</v>
      </c>
      <c r="N5097" t="str">
        <f>IF(OR(L5097="ATTACK",L5097="FINTA"),UPPER(anotacoes!I5097),"")</f>
        <v/>
      </c>
      <c r="O5097" s="6" t="str">
        <f>IF(anotacoes!N5097=0,"",anotacoes!N5097)</f>
        <v/>
      </c>
      <c r="P5097" t="str">
        <f>IF(anotacoes!M5097=0,"",UPPER(anotacoes!M5097))</f>
        <v/>
      </c>
      <c r="Q5097" t="str">
        <f t="shared" si="159"/>
        <v>INSERT INTO CONVERSAO_LUTA_ACAO (cd_conversao, id_luta, sequencia, momento_inicio, momento_fim, quem_faz, quem_sofre, acao_tipo, acao, tecnica, direcao, pontuacao) VALUES (1, 74, 16, TRIM(' 00:00:59,796'), TRIM(' 00:01:42,254'), 'MARIJANOVIC', 'MAMMADLI', 'GRIP TIME', 'RIGHT SLEEVE LEFT SLEEVE', NULL, NULL, NULL)</v>
      </c>
      <c r="R5097" t="s">
        <v>10327</v>
      </c>
    </row>
    <row r="5098" spans="1:18" hidden="1" x14ac:dyDescent="0.25">
      <c r="A5098" s="7">
        <f>anotacoes!D5098</f>
        <v>40780</v>
      </c>
      <c r="B5098" t="str">
        <f>anotacoes!C5098</f>
        <v>WORLD CHAMPIONSHIPS PARIS 2011</v>
      </c>
      <c r="C5098" t="str">
        <f>anotacoes!E5098</f>
        <v>MARIJANOVIC</v>
      </c>
      <c r="D5098" t="str">
        <f>anotacoes!F5098</f>
        <v>MAMMADLI</v>
      </c>
      <c r="E5098" t="s">
        <v>10325</v>
      </c>
      <c r="F5098">
        <f>anotacoes!A5098</f>
        <v>74</v>
      </c>
      <c r="G5098">
        <f>anotacoes!B5098</f>
        <v>17</v>
      </c>
      <c r="H5098" t="str">
        <f>anotacoes!K5098</f>
        <v xml:space="preserve"> 00:01:42,254</v>
      </c>
      <c r="I5098" t="str">
        <f>anotacoes!L5098</f>
        <v xml:space="preserve"> 00:01:48,707</v>
      </c>
      <c r="J5098" t="str">
        <f>IF(L5098="PAUSE",E5098,IF(anotacoes!G5102=conversao_anotacoes!C5098,conversao_anotacoes!C5098,conversao_anotacoes!D5098))</f>
        <v>MARIJANOVIC</v>
      </c>
      <c r="K5098" t="str">
        <f t="shared" si="158"/>
        <v>MAMMADLI</v>
      </c>
      <c r="L5098" t="str">
        <f>UPPER(anotacoes!H5098)</f>
        <v>DISPLACEMENT</v>
      </c>
      <c r="M5098" t="str">
        <f>IF(OR(L5098="ATTACK",L5098="FINTA"),"&lt;TECNICA&gt;",UPPER(anotacoes!I5098))</f>
        <v>2-3 STEP HESITANT RIGHT</v>
      </c>
      <c r="N5098" t="str">
        <f>IF(OR(L5098="ATTACK",L5098="FINTA"),UPPER(anotacoes!I5098),"")</f>
        <v/>
      </c>
      <c r="O5098" s="6" t="str">
        <f>IF(anotacoes!N5098=0,"",anotacoes!N5098)</f>
        <v/>
      </c>
      <c r="P5098" t="str">
        <f>IF(anotacoes!M5098=0,"",UPPER(anotacoes!M5098))</f>
        <v/>
      </c>
      <c r="Q5098" t="str">
        <f t="shared" si="159"/>
        <v>INSERT INTO CONVERSAO_LUTA_ACAO (cd_conversao, id_luta, sequencia, momento_inicio, momento_fim, quem_faz, quem_sofre, acao_tipo, acao, tecnica, direcao, pontuacao) VALUES (1, 74, 17, TRIM(' 00:01:42,254'), TRIM(' 00:01:48,707'), 'MARIJANOVIC', 'MAMMADLI', 'DISPLACEMENT', '2-3 STEP HESITANT RIGHT', NULL, NULL, NULL)</v>
      </c>
      <c r="R5098" t="s">
        <v>10327</v>
      </c>
    </row>
    <row r="5099" spans="1:18" hidden="1" x14ac:dyDescent="0.25">
      <c r="A5099" s="7">
        <f>anotacoes!D5099</f>
        <v>40780</v>
      </c>
      <c r="B5099" t="str">
        <f>anotacoes!C5099</f>
        <v>WORLD CHAMPIONSHIPS PARIS 2011</v>
      </c>
      <c r="C5099" t="str">
        <f>anotacoes!E5099</f>
        <v>MARIJANOVIC</v>
      </c>
      <c r="D5099" t="str">
        <f>anotacoes!F5099</f>
        <v>MAMMADLI</v>
      </c>
      <c r="E5099" t="s">
        <v>10325</v>
      </c>
      <c r="F5099">
        <f>anotacoes!A5099</f>
        <v>74</v>
      </c>
      <c r="G5099">
        <f>anotacoes!B5099</f>
        <v>18</v>
      </c>
      <c r="H5099" t="str">
        <f>anotacoes!K5099</f>
        <v xml:space="preserve"> 00:01:48,707</v>
      </c>
      <c r="I5099" t="str">
        <f>anotacoes!L5099</f>
        <v xml:space="preserve"> 00:01:55,409</v>
      </c>
      <c r="J5099" t="str">
        <f>IF(L5099="PAUSE",E5099,IF(anotacoes!G5103=conversao_anotacoes!C5099,conversao_anotacoes!C5099,conversao_anotacoes!D5099))</f>
        <v>MARIJANOVIC</v>
      </c>
      <c r="K5099" t="str">
        <f t="shared" si="158"/>
        <v>MAMMADLI</v>
      </c>
      <c r="L5099" t="str">
        <f>UPPER(anotacoes!H5099)</f>
        <v>GRIP TIME</v>
      </c>
      <c r="M5099" t="str">
        <f>IF(OR(L5099="ATTACK",L5099="FINTA"),"&lt;TECNICA&gt;",UPPER(anotacoes!I5099))</f>
        <v>RIGHT SLEEVE LEFT SLEEVE</v>
      </c>
      <c r="N5099" t="str">
        <f>IF(OR(L5099="ATTACK",L5099="FINTA"),UPPER(anotacoes!I5099),"")</f>
        <v/>
      </c>
      <c r="O5099" s="6" t="str">
        <f>IF(anotacoes!N5099=0,"",anotacoes!N5099)</f>
        <v/>
      </c>
      <c r="P5099" t="str">
        <f>IF(anotacoes!M5099=0,"",UPPER(anotacoes!M5099))</f>
        <v/>
      </c>
      <c r="Q5099" t="str">
        <f t="shared" si="159"/>
        <v>INSERT INTO CONVERSAO_LUTA_ACAO (cd_conversao, id_luta, sequencia, momento_inicio, momento_fim, quem_faz, quem_sofre, acao_tipo, acao, tecnica, direcao, pontuacao) VALUES (1, 74, 18, TRIM(' 00:01:48,707'), TRIM(' 00:01:55,409'), 'MARIJANOVIC', 'MAMMADLI', 'GRIP TIME', 'RIGHT SLEEVE LEFT SLEEVE', NULL, NULL, NULL)</v>
      </c>
      <c r="R5099" t="s">
        <v>10327</v>
      </c>
    </row>
    <row r="5100" spans="1:18" hidden="1" x14ac:dyDescent="0.25">
      <c r="A5100" s="7">
        <f>anotacoes!D5100</f>
        <v>40780</v>
      </c>
      <c r="B5100" t="str">
        <f>anotacoes!C5100</f>
        <v>WORLD CHAMPIONSHIPS PARIS 2011</v>
      </c>
      <c r="C5100" t="str">
        <f>anotacoes!E5100</f>
        <v>MARIJANOVIC</v>
      </c>
      <c r="D5100" t="str">
        <f>anotacoes!F5100</f>
        <v>MAMMADLI</v>
      </c>
      <c r="E5100" t="s">
        <v>10325</v>
      </c>
      <c r="F5100">
        <f>anotacoes!A5100</f>
        <v>74</v>
      </c>
      <c r="G5100">
        <f>anotacoes!B5100</f>
        <v>19</v>
      </c>
      <c r="H5100" t="str">
        <f>anotacoes!K5100</f>
        <v xml:space="preserve"> 00:01:56,234</v>
      </c>
      <c r="I5100" t="str">
        <f>anotacoes!L5100</f>
        <v xml:space="preserve"> 00:02:00,842</v>
      </c>
      <c r="J5100" t="str">
        <f>IF(L5100="PAUSE",E5100,IF(anotacoes!G5104=conversao_anotacoes!C5100,conversao_anotacoes!C5100,conversao_anotacoes!D5100))</f>
        <v>&lt;ARBITRO_DESCONHECIDO&gt;</v>
      </c>
      <c r="K5100" t="str">
        <f t="shared" si="158"/>
        <v/>
      </c>
      <c r="L5100" t="str">
        <f>UPPER(anotacoes!H5100)</f>
        <v>PAUSE</v>
      </c>
      <c r="M5100" t="str">
        <f>IF(OR(L5100="ATTACK",L5100="FINTA"),"&lt;TECNICA&gt;",UPPER(anotacoes!I5100))</f>
        <v>&lt;NAO_CLASSIFICADO&gt;</v>
      </c>
      <c r="N5100" t="str">
        <f>IF(OR(L5100="ATTACK",L5100="FINTA"),UPPER(anotacoes!I5100),"")</f>
        <v/>
      </c>
      <c r="O5100" s="6" t="str">
        <f>IF(anotacoes!N5100=0,"",anotacoes!N5100)</f>
        <v/>
      </c>
      <c r="P5100" t="str">
        <f>IF(anotacoes!M5100=0,"",UPPER(anotacoes!M5100))</f>
        <v/>
      </c>
      <c r="Q5100" t="str">
        <f t="shared" si="159"/>
        <v>INSERT INTO CONVERSAO_LUTA_ACAO (cd_conversao, id_luta, sequencia, momento_inicio, momento_fim, quem_faz, quem_sofre, acao_tipo, acao, tecnica, direcao, pontuacao) VALUES (1, 74, 19, TRIM(' 00:01:56,234'), TRIM(' 00:02:00,842'), '&lt;ARBITRO_DESCONHECIDO&gt;', '', 'PAUSE', '&lt;NAO_CLASSIFICADO&gt;', NULL, NULL, NULL)</v>
      </c>
      <c r="R5100" t="s">
        <v>10327</v>
      </c>
    </row>
    <row r="5101" spans="1:18" hidden="1" x14ac:dyDescent="0.25">
      <c r="A5101" s="7">
        <f>anotacoes!D5101</f>
        <v>40780</v>
      </c>
      <c r="B5101" t="str">
        <f>anotacoes!C5101</f>
        <v>WORLD CHAMPIONSHIPS PARIS 2011</v>
      </c>
      <c r="C5101" t="str">
        <f>anotacoes!E5101</f>
        <v>MARIJANOVIC</v>
      </c>
      <c r="D5101" t="str">
        <f>anotacoes!F5101</f>
        <v>MAMMADLI</v>
      </c>
      <c r="E5101" t="s">
        <v>10325</v>
      </c>
      <c r="F5101">
        <f>anotacoes!A5101</f>
        <v>74</v>
      </c>
      <c r="G5101">
        <f>anotacoes!B5101</f>
        <v>20</v>
      </c>
      <c r="H5101" t="str">
        <f>anotacoes!K5101</f>
        <v xml:space="preserve"> 00:02:00,842</v>
      </c>
      <c r="I5101" t="str">
        <f>anotacoes!L5101</f>
        <v xml:space="preserve"> 00:02:03,190</v>
      </c>
      <c r="J5101" t="str">
        <f>IF(L5101="PAUSE",E5101,IF(anotacoes!G5105=conversao_anotacoes!C5101,conversao_anotacoes!C5101,conversao_anotacoes!D5101))</f>
        <v>MARIJANOVIC</v>
      </c>
      <c r="K5101" t="str">
        <f t="shared" si="158"/>
        <v>MAMMADLI</v>
      </c>
      <c r="L5101" t="str">
        <f>UPPER(anotacoes!H5101)</f>
        <v>DISPLACEMENT</v>
      </c>
      <c r="M5101" t="str">
        <f>IF(OR(L5101="ATTACK",L5101="FINTA"),"&lt;TECNICA&gt;",UPPER(anotacoes!I5101))</f>
        <v>CIRCULAR RIGHT</v>
      </c>
      <c r="N5101" t="str">
        <f>IF(OR(L5101="ATTACK",L5101="FINTA"),UPPER(anotacoes!I5101),"")</f>
        <v/>
      </c>
      <c r="O5101" s="6" t="str">
        <f>IF(anotacoes!N5101=0,"",anotacoes!N5101)</f>
        <v/>
      </c>
      <c r="P5101" t="str">
        <f>IF(anotacoes!M5101=0,"",UPPER(anotacoes!M5101))</f>
        <v/>
      </c>
      <c r="Q5101" t="str">
        <f t="shared" si="159"/>
        <v>INSERT INTO CONVERSAO_LUTA_ACAO (cd_conversao, id_luta, sequencia, momento_inicio, momento_fim, quem_faz, quem_sofre, acao_tipo, acao, tecnica, direcao, pontuacao) VALUES (1, 74, 20, TRIM(' 00:02:00,842'), TRIM(' 00:02:03,190'), 'MARIJANOVIC', 'MAMMADLI', 'DISPLACEMENT', 'CIRCULAR RIGHT', NULL, NULL, NULL)</v>
      </c>
      <c r="R5101" t="s">
        <v>10327</v>
      </c>
    </row>
    <row r="5102" spans="1:18" hidden="1" x14ac:dyDescent="0.25">
      <c r="A5102" s="7">
        <f>anotacoes!D5102</f>
        <v>40780</v>
      </c>
      <c r="B5102" t="str">
        <f>anotacoes!C5102</f>
        <v>WORLD CHAMPIONSHIPS PARIS 2011</v>
      </c>
      <c r="C5102" t="str">
        <f>anotacoes!E5102</f>
        <v>MARIJANOVIC</v>
      </c>
      <c r="D5102" t="str">
        <f>anotacoes!F5102</f>
        <v>MAMMADLI</v>
      </c>
      <c r="E5102" t="s">
        <v>10325</v>
      </c>
      <c r="F5102">
        <f>anotacoes!A5102</f>
        <v>74</v>
      </c>
      <c r="G5102">
        <f>anotacoes!B5102</f>
        <v>21</v>
      </c>
      <c r="H5102" t="str">
        <f>anotacoes!K5102</f>
        <v xml:space="preserve"> 00:02:03,190</v>
      </c>
      <c r="I5102" t="str">
        <f>anotacoes!L5102</f>
        <v xml:space="preserve"> 00:02:05,428</v>
      </c>
      <c r="J5102" t="str">
        <f>IF(L5102="PAUSE",E5102,IF(anotacoes!G5106=conversao_anotacoes!C5102,conversao_anotacoes!C5102,conversao_anotacoes!D5102))</f>
        <v>MARIJANOVIC</v>
      </c>
      <c r="K5102" t="str">
        <f t="shared" si="158"/>
        <v>MAMMADLI</v>
      </c>
      <c r="L5102" t="str">
        <f>UPPER(anotacoes!H5102)</f>
        <v>DISPLACEMENT</v>
      </c>
      <c r="M5102" t="str">
        <f>IF(OR(L5102="ATTACK",L5102="FINTA"),"&lt;TECNICA&gt;",UPPER(anotacoes!I5102))</f>
        <v>2-3 STEP HESITANT RIGHT</v>
      </c>
      <c r="N5102" t="str">
        <f>IF(OR(L5102="ATTACK",L5102="FINTA"),UPPER(anotacoes!I5102),"")</f>
        <v/>
      </c>
      <c r="O5102" s="6" t="str">
        <f>IF(anotacoes!N5102=0,"",anotacoes!N5102)</f>
        <v/>
      </c>
      <c r="P5102" t="str">
        <f>IF(anotacoes!M5102=0,"",UPPER(anotacoes!M5102))</f>
        <v/>
      </c>
      <c r="Q5102" t="str">
        <f t="shared" si="159"/>
        <v>INSERT INTO CONVERSAO_LUTA_ACAO (cd_conversao, id_luta, sequencia, momento_inicio, momento_fim, quem_faz, quem_sofre, acao_tipo, acao, tecnica, direcao, pontuacao) VALUES (1, 74, 21, TRIM(' 00:02:03,190'), TRIM(' 00:02:05,428'), 'MARIJANOVIC', 'MAMMADLI', 'DISPLACEMENT', '2-3 STEP HESITANT RIGHT', NULL, NULL, NULL)</v>
      </c>
      <c r="R5102" t="s">
        <v>10327</v>
      </c>
    </row>
    <row r="5103" spans="1:18" hidden="1" x14ac:dyDescent="0.25">
      <c r="A5103" s="7">
        <f>anotacoes!D5103</f>
        <v>40780</v>
      </c>
      <c r="B5103" t="str">
        <f>anotacoes!C5103</f>
        <v>WORLD CHAMPIONSHIPS PARIS 2011</v>
      </c>
      <c r="C5103" t="str">
        <f>anotacoes!E5103</f>
        <v>MARIJANOVIC</v>
      </c>
      <c r="D5103" t="str">
        <f>anotacoes!F5103</f>
        <v>MAMMADLI</v>
      </c>
      <c r="E5103" t="s">
        <v>10325</v>
      </c>
      <c r="F5103">
        <f>anotacoes!A5103</f>
        <v>74</v>
      </c>
      <c r="G5103">
        <f>anotacoes!B5103</f>
        <v>22</v>
      </c>
      <c r="H5103" t="str">
        <f>anotacoes!K5103</f>
        <v xml:space="preserve"> 00:02:05,428</v>
      </c>
      <c r="I5103" t="str">
        <f>anotacoes!L5103</f>
        <v xml:space="preserve"> 00:02:06,950</v>
      </c>
      <c r="J5103" t="str">
        <f>IF(L5103="PAUSE",E5103,IF(anotacoes!G5107=conversao_anotacoes!C5103,conversao_anotacoes!C5103,conversao_anotacoes!D5103))</f>
        <v>MARIJANOVIC</v>
      </c>
      <c r="K5103" t="str">
        <f t="shared" si="158"/>
        <v>MAMMADLI</v>
      </c>
      <c r="L5103" t="str">
        <f>UPPER(anotacoes!H5103)</f>
        <v>DISPLACEMENT</v>
      </c>
      <c r="M5103" t="str">
        <f>IF(OR(L5103="ATTACK",L5103="FINTA"),"&lt;TECNICA&gt;",UPPER(anotacoes!I5103))</f>
        <v>TRY TO GRIP WITH CONTACT</v>
      </c>
      <c r="N5103" t="str">
        <f>IF(OR(L5103="ATTACK",L5103="FINTA"),UPPER(anotacoes!I5103),"")</f>
        <v/>
      </c>
      <c r="O5103" s="6" t="str">
        <f>IF(anotacoes!N5103=0,"",anotacoes!N5103)</f>
        <v/>
      </c>
      <c r="P5103" t="str">
        <f>IF(anotacoes!M5103=0,"",UPPER(anotacoes!M5103))</f>
        <v/>
      </c>
      <c r="Q5103" t="str">
        <f t="shared" si="159"/>
        <v>INSERT INTO CONVERSAO_LUTA_ACAO (cd_conversao, id_luta, sequencia, momento_inicio, momento_fim, quem_faz, quem_sofre, acao_tipo, acao, tecnica, direcao, pontuacao) VALUES (1, 74, 22, TRIM(' 00:02:05,428'), TRIM(' 00:02:06,950'), 'MARIJANOVIC', 'MAMMADLI', 'DISPLACEMENT', 'TRY TO GRIP WITH CONTACT', NULL, NULL, NULL)</v>
      </c>
      <c r="R5103" t="s">
        <v>10327</v>
      </c>
    </row>
    <row r="5104" spans="1:18" hidden="1" x14ac:dyDescent="0.25">
      <c r="A5104" s="7">
        <f>anotacoes!D5104</f>
        <v>40780</v>
      </c>
      <c r="B5104" t="str">
        <f>anotacoes!C5104</f>
        <v>WORLD CHAMPIONSHIPS PARIS 2011</v>
      </c>
      <c r="C5104" t="str">
        <f>anotacoes!E5104</f>
        <v>MARIJANOVIC</v>
      </c>
      <c r="D5104" t="str">
        <f>anotacoes!F5104</f>
        <v>MAMMADLI</v>
      </c>
      <c r="E5104" t="s">
        <v>10325</v>
      </c>
      <c r="F5104">
        <f>anotacoes!A5104</f>
        <v>74</v>
      </c>
      <c r="G5104">
        <f>anotacoes!B5104</f>
        <v>23</v>
      </c>
      <c r="H5104" t="str">
        <f>anotacoes!K5104</f>
        <v xml:space="preserve"> 00:02:06,950</v>
      </c>
      <c r="I5104" t="str">
        <f>anotacoes!L5104</f>
        <v xml:space="preserve"> 00:02:08,752</v>
      </c>
      <c r="J5104" t="str">
        <f>IF(L5104="PAUSE",E5104,IF(anotacoes!G5108=conversao_anotacoes!C5104,conversao_anotacoes!C5104,conversao_anotacoes!D5104))</f>
        <v>MARIJANOVIC</v>
      </c>
      <c r="K5104" t="str">
        <f t="shared" si="158"/>
        <v>MAMMADLI</v>
      </c>
      <c r="L5104" t="str">
        <f>UPPER(anotacoes!H5104)</f>
        <v>TRANSITION</v>
      </c>
      <c r="M5104" t="str">
        <f>IF(OR(L5104="ATTACK",L5104="FINTA"),"&lt;TECNICA&gt;",UPPER(anotacoes!I5104))</f>
        <v>WITHOUT ATTACK</v>
      </c>
      <c r="N5104" t="str">
        <f>IF(OR(L5104="ATTACK",L5104="FINTA"),UPPER(anotacoes!I5104),"")</f>
        <v/>
      </c>
      <c r="O5104" s="6" t="str">
        <f>IF(anotacoes!N5104=0,"",anotacoes!N5104)</f>
        <v/>
      </c>
      <c r="P5104" t="str">
        <f>IF(anotacoes!M5104=0,"",UPPER(anotacoes!M5104))</f>
        <v/>
      </c>
      <c r="Q5104" t="str">
        <f t="shared" si="159"/>
        <v>INSERT INTO CONVERSAO_LUTA_ACAO (cd_conversao, id_luta, sequencia, momento_inicio, momento_fim, quem_faz, quem_sofre, acao_tipo, acao, tecnica, direcao, pontuacao) VALUES (1, 74, 23, TRIM(' 00:02:06,950'), TRIM(' 00:02:08,752'), 'MARIJANOVIC', 'MAMMADLI', 'TRANSITION', 'WITHOUT ATTACK', NULL, NULL, NULL)</v>
      </c>
      <c r="R5104" t="s">
        <v>10327</v>
      </c>
    </row>
    <row r="5105" spans="1:18" hidden="1" x14ac:dyDescent="0.25">
      <c r="A5105" s="7">
        <f>anotacoes!D5105</f>
        <v>40780</v>
      </c>
      <c r="B5105" t="str">
        <f>anotacoes!C5105</f>
        <v>WORLD CHAMPIONSHIPS PARIS 2011</v>
      </c>
      <c r="C5105" t="str">
        <f>anotacoes!E5105</f>
        <v>MARIJANOVIC</v>
      </c>
      <c r="D5105" t="str">
        <f>anotacoes!F5105</f>
        <v>MAMMADLI</v>
      </c>
      <c r="E5105" t="s">
        <v>10325</v>
      </c>
      <c r="F5105">
        <f>anotacoes!A5105</f>
        <v>74</v>
      </c>
      <c r="G5105">
        <f>anotacoes!B5105</f>
        <v>24</v>
      </c>
      <c r="H5105" t="str">
        <f>anotacoes!K5105</f>
        <v xml:space="preserve"> 00:02:08,936</v>
      </c>
      <c r="I5105" t="str">
        <f>anotacoes!L5105</f>
        <v xml:space="preserve"> 00:02:13,937</v>
      </c>
      <c r="J5105" t="str">
        <f>IF(L5105="PAUSE",E5105,IF(anotacoes!G5109=conversao_anotacoes!C5105,conversao_anotacoes!C5105,conversao_anotacoes!D5105))</f>
        <v>&lt;ARBITRO_DESCONHECIDO&gt;</v>
      </c>
      <c r="K5105" t="str">
        <f t="shared" si="158"/>
        <v/>
      </c>
      <c r="L5105" t="str">
        <f>UPPER(anotacoes!H5105)</f>
        <v>PAUSE</v>
      </c>
      <c r="M5105" t="str">
        <f>IF(OR(L5105="ATTACK",L5105="FINTA"),"&lt;TECNICA&gt;",UPPER(anotacoes!I5105))</f>
        <v>&lt;NAO_CLASSIFICADO&gt;</v>
      </c>
      <c r="N5105" t="str">
        <f>IF(OR(L5105="ATTACK",L5105="FINTA"),UPPER(anotacoes!I5105),"")</f>
        <v/>
      </c>
      <c r="O5105" s="6" t="str">
        <f>IF(anotacoes!N5105=0,"",anotacoes!N5105)</f>
        <v/>
      </c>
      <c r="P5105" t="str">
        <f>IF(anotacoes!M5105=0,"",UPPER(anotacoes!M5105))</f>
        <v/>
      </c>
      <c r="Q5105" t="str">
        <f t="shared" si="159"/>
        <v>INSERT INTO CONVERSAO_LUTA_ACAO (cd_conversao, id_luta, sequencia, momento_inicio, momento_fim, quem_faz, quem_sofre, acao_tipo, acao, tecnica, direcao, pontuacao) VALUES (1, 74, 24, TRIM(' 00:02:08,936'), TRIM(' 00:02:13,937'), '&lt;ARBITRO_DESCONHECIDO&gt;', '', 'PAUSE', '&lt;NAO_CLASSIFICADO&gt;', NULL, NULL, NULL)</v>
      </c>
      <c r="R5105" t="s">
        <v>10327</v>
      </c>
    </row>
    <row r="5106" spans="1:18" hidden="1" x14ac:dyDescent="0.25">
      <c r="A5106" s="7">
        <f>anotacoes!D5106</f>
        <v>40780</v>
      </c>
      <c r="B5106" t="str">
        <f>anotacoes!C5106</f>
        <v>WORLD CHAMPIONSHIPS PARIS 2011</v>
      </c>
      <c r="C5106" t="str">
        <f>anotacoes!E5106</f>
        <v>MARIJANOVIC</v>
      </c>
      <c r="D5106" t="str">
        <f>anotacoes!F5106</f>
        <v>MAMMADLI</v>
      </c>
      <c r="E5106" t="s">
        <v>10325</v>
      </c>
      <c r="F5106">
        <f>anotacoes!A5106</f>
        <v>74</v>
      </c>
      <c r="G5106">
        <f>anotacoes!B5106</f>
        <v>25</v>
      </c>
      <c r="H5106" t="str">
        <f>anotacoes!K5106</f>
        <v xml:space="preserve"> 00:02:13,937</v>
      </c>
      <c r="I5106" t="str">
        <f>anotacoes!L5106</f>
        <v xml:space="preserve"> 00:02:20,617</v>
      </c>
      <c r="J5106" t="str">
        <f>IF(L5106="PAUSE",E5106,IF(anotacoes!G5110=conversao_anotacoes!C5106,conversao_anotacoes!C5106,conversao_anotacoes!D5106))</f>
        <v>MARIJANOVIC</v>
      </c>
      <c r="K5106" t="str">
        <f t="shared" si="158"/>
        <v>MAMMADLI</v>
      </c>
      <c r="L5106" t="str">
        <f>UPPER(anotacoes!H5106)</f>
        <v>DISPLACEMENT</v>
      </c>
      <c r="M5106" t="str">
        <f>IF(OR(L5106="ATTACK",L5106="FINTA"),"&lt;TECNICA&gt;",UPPER(anotacoes!I5106))</f>
        <v>2-3 STEP HESITANT RIGHT</v>
      </c>
      <c r="N5106" t="str">
        <f>IF(OR(L5106="ATTACK",L5106="FINTA"),UPPER(anotacoes!I5106),"")</f>
        <v/>
      </c>
      <c r="O5106" s="6" t="str">
        <f>IF(anotacoes!N5106=0,"",anotacoes!N5106)</f>
        <v/>
      </c>
      <c r="P5106" t="str">
        <f>IF(anotacoes!M5106=0,"",UPPER(anotacoes!M5106))</f>
        <v/>
      </c>
      <c r="Q5106" t="str">
        <f t="shared" si="159"/>
        <v>INSERT INTO CONVERSAO_LUTA_ACAO (cd_conversao, id_luta, sequencia, momento_inicio, momento_fim, quem_faz, quem_sofre, acao_tipo, acao, tecnica, direcao, pontuacao) VALUES (1, 74, 25, TRIM(' 00:02:13,937'), TRIM(' 00:02:20,617'), 'MARIJANOVIC', 'MAMMADLI', 'DISPLACEMENT', '2-3 STEP HESITANT RIGHT', NULL, NULL, NULL)</v>
      </c>
      <c r="R5106" t="s">
        <v>10327</v>
      </c>
    </row>
    <row r="5107" spans="1:18" hidden="1" x14ac:dyDescent="0.25">
      <c r="A5107" s="7">
        <f>anotacoes!D5107</f>
        <v>40780</v>
      </c>
      <c r="B5107" t="str">
        <f>anotacoes!C5107</f>
        <v>WORLD CHAMPIONSHIPS PARIS 2011</v>
      </c>
      <c r="C5107" t="str">
        <f>anotacoes!E5107</f>
        <v>MARIJANOVIC</v>
      </c>
      <c r="D5107" t="str">
        <f>anotacoes!F5107</f>
        <v>MAMMADLI</v>
      </c>
      <c r="E5107" t="s">
        <v>10325</v>
      </c>
      <c r="F5107">
        <f>anotacoes!A5107</f>
        <v>74</v>
      </c>
      <c r="G5107">
        <f>anotacoes!B5107</f>
        <v>26</v>
      </c>
      <c r="H5107" t="str">
        <f>anotacoes!K5107</f>
        <v xml:space="preserve"> 00:02:20,617</v>
      </c>
      <c r="I5107" t="str">
        <f>anotacoes!L5107</f>
        <v xml:space="preserve"> 00:02:20,860</v>
      </c>
      <c r="J5107" t="str">
        <f>IF(L5107="PAUSE",E5107,IF(anotacoes!G5111=conversao_anotacoes!C5107,conversao_anotacoes!C5107,conversao_anotacoes!D5107))</f>
        <v>MARIJANOVIC</v>
      </c>
      <c r="K5107" t="str">
        <f t="shared" si="158"/>
        <v>MAMMADLI</v>
      </c>
      <c r="L5107" t="str">
        <f>UPPER(anotacoes!H5107)</f>
        <v>GRIP TIME</v>
      </c>
      <c r="M5107" t="str">
        <f>IF(OR(L5107="ATTACK",L5107="FINTA"),"&lt;TECNICA&gt;",UPPER(anotacoes!I5107))</f>
        <v>RIGHT SLEEVE LEFT SLEEVE</v>
      </c>
      <c r="N5107" t="str">
        <f>IF(OR(L5107="ATTACK",L5107="FINTA"),UPPER(anotacoes!I5107),"")</f>
        <v/>
      </c>
      <c r="O5107" s="6" t="str">
        <f>IF(anotacoes!N5107=0,"",anotacoes!N5107)</f>
        <v/>
      </c>
      <c r="P5107" t="str">
        <f>IF(anotacoes!M5107=0,"",UPPER(anotacoes!M5107))</f>
        <v/>
      </c>
      <c r="Q5107" t="str">
        <f t="shared" si="159"/>
        <v>INSERT INTO CONVERSAO_LUTA_ACAO (cd_conversao, id_luta, sequencia, momento_inicio, momento_fim, quem_faz, quem_sofre, acao_tipo, acao, tecnica, direcao, pontuacao) VALUES (1, 74, 26, TRIM(' 00:02:20,617'), TRIM(' 00:02:20,860'), 'MARIJANOVIC', 'MAMMADLI', 'GRIP TIME', 'RIGHT SLEEVE LEFT SLEEVE', NULL, NULL, NULL)</v>
      </c>
      <c r="R5107" t="s">
        <v>10327</v>
      </c>
    </row>
    <row r="5108" spans="1:18" hidden="1" x14ac:dyDescent="0.25">
      <c r="A5108" s="7">
        <f>anotacoes!D5108</f>
        <v>40780</v>
      </c>
      <c r="B5108" t="str">
        <f>anotacoes!C5108</f>
        <v>WORLD CHAMPIONSHIPS PARIS 2011</v>
      </c>
      <c r="C5108" t="str">
        <f>anotacoes!E5108</f>
        <v>MARIJANOVIC</v>
      </c>
      <c r="D5108" t="str">
        <f>anotacoes!F5108</f>
        <v>MAMMADLI</v>
      </c>
      <c r="E5108" t="s">
        <v>10325</v>
      </c>
      <c r="F5108">
        <f>anotacoes!A5108</f>
        <v>74</v>
      </c>
      <c r="G5108">
        <f>anotacoes!B5108</f>
        <v>27</v>
      </c>
      <c r="H5108" t="str">
        <f>anotacoes!K5108</f>
        <v xml:space="preserve"> 00:02:20,860</v>
      </c>
      <c r="I5108" t="str">
        <f>anotacoes!L5108</f>
        <v xml:space="preserve"> 00:02:21,475</v>
      </c>
      <c r="J5108" t="str">
        <f>IF(L5108="PAUSE",E5108,IF(anotacoes!G5112=conversao_anotacoes!C5108,conversao_anotacoes!C5108,conversao_anotacoes!D5108))</f>
        <v>MARIJANOVIC</v>
      </c>
      <c r="K5108" t="str">
        <f t="shared" si="158"/>
        <v>MAMMADLI</v>
      </c>
      <c r="L5108" t="str">
        <f>UPPER(anotacoes!H5108)</f>
        <v>ATTACK</v>
      </c>
      <c r="M5108" t="str">
        <f>IF(OR(L5108="ATTACK",L5108="FINTA"),"&lt;TECNICA&gt;",UPPER(anotacoes!I5108))</f>
        <v>&lt;TECNICA&gt;</v>
      </c>
      <c r="N5108" t="str">
        <f>IF(OR(L5108="ATTACK",L5108="FINTA"),UPPER(anotacoes!I5108),"")</f>
        <v>DEASHI HARAI</v>
      </c>
      <c r="O5108" s="6">
        <f>IF(anotacoes!N5108=0,"",anotacoes!N5108)</f>
        <v>7</v>
      </c>
      <c r="P5108" t="str">
        <f>IF(anotacoes!M5108=0,"",UPPER(anotacoes!M5108))</f>
        <v/>
      </c>
      <c r="Q5108" t="str">
        <f t="shared" si="159"/>
        <v>INSERT INTO CONVERSAO_LUTA_ACAO (cd_conversao, id_luta, sequencia, momento_inicio, momento_fim, quem_faz, quem_sofre, acao_tipo, acao, tecnica, direcao, pontuacao) VALUES (1, 74, 27, TRIM(' 00:02:20,860'), TRIM(' 00:02:21,475'), 'MARIJANOVIC', 'MAMMADLI', 'ATTACK', '&lt;TECNICA&gt;', 'DEASHI HARAI', 7, NULL)</v>
      </c>
      <c r="R5108" t="s">
        <v>10327</v>
      </c>
    </row>
    <row r="5109" spans="1:18" hidden="1" x14ac:dyDescent="0.25">
      <c r="A5109" s="7">
        <f>anotacoes!D5109</f>
        <v>40780</v>
      </c>
      <c r="B5109" t="str">
        <f>anotacoes!C5109</f>
        <v>WORLD CHAMPIONSHIPS PARIS 2011</v>
      </c>
      <c r="C5109" t="str">
        <f>anotacoes!E5109</f>
        <v>MARIJANOVIC</v>
      </c>
      <c r="D5109" t="str">
        <f>anotacoes!F5109</f>
        <v>MAMMADLI</v>
      </c>
      <c r="E5109" t="s">
        <v>10325</v>
      </c>
      <c r="F5109">
        <f>anotacoes!A5109</f>
        <v>74</v>
      </c>
      <c r="G5109">
        <f>anotacoes!B5109</f>
        <v>28</v>
      </c>
      <c r="H5109" t="str">
        <f>anotacoes!K5109</f>
        <v xml:space="preserve"> 00:02:21,475</v>
      </c>
      <c r="I5109" t="str">
        <f>anotacoes!L5109</f>
        <v xml:space="preserve"> 00:02:27,427</v>
      </c>
      <c r="J5109" t="str">
        <f>IF(L5109="PAUSE",E5109,IF(anotacoes!G5113=conversao_anotacoes!C5109,conversao_anotacoes!C5109,conversao_anotacoes!D5109))</f>
        <v>MARIJANOVIC</v>
      </c>
      <c r="K5109" t="str">
        <f t="shared" si="158"/>
        <v>MAMMADLI</v>
      </c>
      <c r="L5109" t="str">
        <f>UPPER(anotacoes!H5109)</f>
        <v>GRIP TIME</v>
      </c>
      <c r="M5109" t="str">
        <f>IF(OR(L5109="ATTACK",L5109="FINTA"),"&lt;TECNICA&gt;",UPPER(anotacoes!I5109))</f>
        <v>LEFT COLLAR RIGHT SLEEVE</v>
      </c>
      <c r="N5109" t="str">
        <f>IF(OR(L5109="ATTACK",L5109="FINTA"),UPPER(anotacoes!I5109),"")</f>
        <v/>
      </c>
      <c r="O5109" s="6" t="str">
        <f>IF(anotacoes!N5109=0,"",anotacoes!N5109)</f>
        <v/>
      </c>
      <c r="P5109" t="str">
        <f>IF(anotacoes!M5109=0,"",UPPER(anotacoes!M5109))</f>
        <v/>
      </c>
      <c r="Q5109" t="str">
        <f t="shared" si="159"/>
        <v>INSERT INTO CONVERSAO_LUTA_ACAO (cd_conversao, id_luta, sequencia, momento_inicio, momento_fim, quem_faz, quem_sofre, acao_tipo, acao, tecnica, direcao, pontuacao) VALUES (1, 74, 28, TRIM(' 00:02:21,475'), TRIM(' 00:02:27,427'), 'MARIJANOVIC', 'MAMMADLI', 'GRIP TIME', 'LEFT COLLAR RIGHT SLEEVE', NULL, NULL, NULL)</v>
      </c>
      <c r="R5109" t="s">
        <v>10327</v>
      </c>
    </row>
    <row r="5110" spans="1:18" hidden="1" x14ac:dyDescent="0.25">
      <c r="A5110" s="7">
        <f>anotacoes!D5110</f>
        <v>40780</v>
      </c>
      <c r="B5110" t="str">
        <f>anotacoes!C5110</f>
        <v>WORLD CHAMPIONSHIPS PARIS 2011</v>
      </c>
      <c r="C5110" t="str">
        <f>anotacoes!E5110</f>
        <v>MARIJANOVIC</v>
      </c>
      <c r="D5110" t="str">
        <f>anotacoes!F5110</f>
        <v>MAMMADLI</v>
      </c>
      <c r="E5110" t="s">
        <v>10325</v>
      </c>
      <c r="F5110">
        <f>anotacoes!A5110</f>
        <v>74</v>
      </c>
      <c r="G5110">
        <f>anotacoes!B5110</f>
        <v>29</v>
      </c>
      <c r="H5110" t="str">
        <f>anotacoes!K5110</f>
        <v xml:space="preserve"> 00:02:27,427</v>
      </c>
      <c r="I5110" t="str">
        <f>anotacoes!L5110</f>
        <v xml:space="preserve"> 00:02:34,469</v>
      </c>
      <c r="J5110" t="str">
        <f>IF(L5110="PAUSE",E5110,IF(anotacoes!G5114=conversao_anotacoes!C5110,conversao_anotacoes!C5110,conversao_anotacoes!D5110))</f>
        <v>&lt;ARBITRO_DESCONHECIDO&gt;</v>
      </c>
      <c r="K5110" t="str">
        <f t="shared" si="158"/>
        <v/>
      </c>
      <c r="L5110" t="str">
        <f>UPPER(anotacoes!H5110)</f>
        <v>PAUSE</v>
      </c>
      <c r="M5110" t="str">
        <f>IF(OR(L5110="ATTACK",L5110="FINTA"),"&lt;TECNICA&gt;",UPPER(anotacoes!I5110))</f>
        <v>&lt;NAO_CLASSIFICADO&gt;</v>
      </c>
      <c r="N5110" t="str">
        <f>IF(OR(L5110="ATTACK",L5110="FINTA"),UPPER(anotacoes!I5110),"")</f>
        <v/>
      </c>
      <c r="O5110" s="6" t="str">
        <f>IF(anotacoes!N5110=0,"",anotacoes!N5110)</f>
        <v/>
      </c>
      <c r="P5110" t="str">
        <f>IF(anotacoes!M5110=0,"",UPPER(anotacoes!M5110))</f>
        <v/>
      </c>
      <c r="Q5110" t="str">
        <f t="shared" si="159"/>
        <v>INSERT INTO CONVERSAO_LUTA_ACAO (cd_conversao, id_luta, sequencia, momento_inicio, momento_fim, quem_faz, quem_sofre, acao_tipo, acao, tecnica, direcao, pontuacao) VALUES (1, 74, 29, TRIM(' 00:02:27,427'), TRIM(' 00:02:34,469'), '&lt;ARBITRO_DESCONHECIDO&gt;', '', 'PAUSE', '&lt;NAO_CLASSIFICADO&gt;', NULL, NULL, NULL)</v>
      </c>
      <c r="R5110" t="s">
        <v>10327</v>
      </c>
    </row>
    <row r="5111" spans="1:18" hidden="1" x14ac:dyDescent="0.25">
      <c r="A5111" s="7">
        <f>anotacoes!D5111</f>
        <v>40780</v>
      </c>
      <c r="B5111" t="str">
        <f>anotacoes!C5111</f>
        <v>WORLD CHAMPIONSHIPS PARIS 2011</v>
      </c>
      <c r="C5111" t="str">
        <f>anotacoes!E5111</f>
        <v>MARIJANOVIC</v>
      </c>
      <c r="D5111" t="str">
        <f>anotacoes!F5111</f>
        <v>MAMMADLI</v>
      </c>
      <c r="E5111" t="s">
        <v>10325</v>
      </c>
      <c r="F5111">
        <f>anotacoes!A5111</f>
        <v>74</v>
      </c>
      <c r="G5111">
        <f>anotacoes!B5111</f>
        <v>30</v>
      </c>
      <c r="H5111" t="str">
        <f>anotacoes!K5111</f>
        <v xml:space="preserve"> 00:02:34,469</v>
      </c>
      <c r="I5111" t="str">
        <f>anotacoes!L5111</f>
        <v xml:space="preserve"> 00:02:36,580</v>
      </c>
      <c r="J5111" t="str">
        <f>IF(L5111="PAUSE",E5111,IF(anotacoes!G5115=conversao_anotacoes!C5111,conversao_anotacoes!C5111,conversao_anotacoes!D5111))</f>
        <v>MARIJANOVIC</v>
      </c>
      <c r="K5111" t="str">
        <f t="shared" si="158"/>
        <v>MAMMADLI</v>
      </c>
      <c r="L5111" t="str">
        <f>UPPER(anotacoes!H5111)</f>
        <v>DISPLACEMENT</v>
      </c>
      <c r="M5111" t="str">
        <f>IF(OR(L5111="ATTACK",L5111="FINTA"),"&lt;TECNICA&gt;",UPPER(anotacoes!I5111))</f>
        <v>CIRCULAR LEFT</v>
      </c>
      <c r="N5111" t="str">
        <f>IF(OR(L5111="ATTACK",L5111="FINTA"),UPPER(anotacoes!I5111),"")</f>
        <v/>
      </c>
      <c r="O5111" s="6" t="str">
        <f>IF(anotacoes!N5111=0,"",anotacoes!N5111)</f>
        <v/>
      </c>
      <c r="P5111" t="str">
        <f>IF(anotacoes!M5111=0,"",UPPER(anotacoes!M5111))</f>
        <v/>
      </c>
      <c r="Q5111" t="str">
        <f t="shared" si="159"/>
        <v>INSERT INTO CONVERSAO_LUTA_ACAO (cd_conversao, id_luta, sequencia, momento_inicio, momento_fim, quem_faz, quem_sofre, acao_tipo, acao, tecnica, direcao, pontuacao) VALUES (1, 74, 30, TRIM(' 00:02:34,469'), TRIM(' 00:02:36,580'), 'MARIJANOVIC', 'MAMMADLI', 'DISPLACEMENT', 'CIRCULAR LEFT', NULL, NULL, NULL)</v>
      </c>
      <c r="R5111" t="s">
        <v>10327</v>
      </c>
    </row>
    <row r="5112" spans="1:18" hidden="1" x14ac:dyDescent="0.25">
      <c r="A5112" s="7">
        <f>anotacoes!D5112</f>
        <v>40780</v>
      </c>
      <c r="B5112" t="str">
        <f>anotacoes!C5112</f>
        <v>WORLD CHAMPIONSHIPS PARIS 2011</v>
      </c>
      <c r="C5112" t="str">
        <f>anotacoes!E5112</f>
        <v>MARIJANOVIC</v>
      </c>
      <c r="D5112" t="str">
        <f>anotacoes!F5112</f>
        <v>MAMMADLI</v>
      </c>
      <c r="E5112" t="s">
        <v>10325</v>
      </c>
      <c r="F5112">
        <f>anotacoes!A5112</f>
        <v>74</v>
      </c>
      <c r="G5112">
        <f>anotacoes!B5112</f>
        <v>31</v>
      </c>
      <c r="H5112" t="str">
        <f>anotacoes!K5112</f>
        <v xml:space="preserve"> 00:02:36,580</v>
      </c>
      <c r="I5112" t="str">
        <f>anotacoes!L5112</f>
        <v xml:space="preserve"> 00:03:21,428</v>
      </c>
      <c r="J5112" t="str">
        <f>IF(L5112="PAUSE",E5112,IF(anotacoes!G5116=conversao_anotacoes!C5112,conversao_anotacoes!C5112,conversao_anotacoes!D5112))</f>
        <v>MARIJANOVIC</v>
      </c>
      <c r="K5112" t="str">
        <f t="shared" si="158"/>
        <v>MAMMADLI</v>
      </c>
      <c r="L5112" t="str">
        <f>UPPER(anotacoes!H5112)</f>
        <v>DISPLACEMENT</v>
      </c>
      <c r="M5112" t="str">
        <f>IF(OR(L5112="ATTACK",L5112="FINTA"),"&lt;TECNICA&gt;",UPPER(anotacoes!I5112))</f>
        <v>2-3 STEP HESITANT RIGHT</v>
      </c>
      <c r="N5112" t="str">
        <f>IF(OR(L5112="ATTACK",L5112="FINTA"),UPPER(anotacoes!I5112),"")</f>
        <v/>
      </c>
      <c r="O5112" s="6" t="str">
        <f>IF(anotacoes!N5112=0,"",anotacoes!N5112)</f>
        <v/>
      </c>
      <c r="P5112" t="str">
        <f>IF(anotacoes!M5112=0,"",UPPER(anotacoes!M5112))</f>
        <v/>
      </c>
      <c r="Q5112" t="str">
        <f t="shared" si="159"/>
        <v>INSERT INTO CONVERSAO_LUTA_ACAO (cd_conversao, id_luta, sequencia, momento_inicio, momento_fim, quem_faz, quem_sofre, acao_tipo, acao, tecnica, direcao, pontuacao) VALUES (1, 74, 31, TRIM(' 00:02:36,580'), TRIM(' 00:03:21,428'), 'MARIJANOVIC', 'MAMMADLI', 'DISPLACEMENT', '2-3 STEP HESITANT RIGHT', NULL, NULL, NULL)</v>
      </c>
      <c r="R5112" t="s">
        <v>10327</v>
      </c>
    </row>
    <row r="5113" spans="1:18" hidden="1" x14ac:dyDescent="0.25">
      <c r="A5113" s="7">
        <f>anotacoes!D5113</f>
        <v>40780</v>
      </c>
      <c r="B5113" t="str">
        <f>anotacoes!C5113</f>
        <v>WORLD CHAMPIONSHIPS PARIS 2011</v>
      </c>
      <c r="C5113" t="str">
        <f>anotacoes!E5113</f>
        <v>MARIJANOVIC</v>
      </c>
      <c r="D5113" t="str">
        <f>anotacoes!F5113</f>
        <v>MAMMADLI</v>
      </c>
      <c r="E5113" t="s">
        <v>10325</v>
      </c>
      <c r="F5113">
        <f>anotacoes!A5113</f>
        <v>74</v>
      </c>
      <c r="G5113">
        <f>anotacoes!B5113</f>
        <v>32</v>
      </c>
      <c r="H5113" t="str">
        <f>anotacoes!K5113</f>
        <v xml:space="preserve"> 00:03:21,428</v>
      </c>
      <c r="I5113" t="str">
        <f>anotacoes!L5113</f>
        <v xml:space="preserve"> 00:03:22,630</v>
      </c>
      <c r="J5113" t="str">
        <f>IF(L5113="PAUSE",E5113,IF(anotacoes!G5117=conversao_anotacoes!C5113,conversao_anotacoes!C5113,conversao_anotacoes!D5113))</f>
        <v>MARIJANOVIC</v>
      </c>
      <c r="K5113" t="str">
        <f t="shared" si="158"/>
        <v>MAMMADLI</v>
      </c>
      <c r="L5113" t="str">
        <f>UPPER(anotacoes!H5113)</f>
        <v>DISPLACEMENT</v>
      </c>
      <c r="M5113" t="str">
        <f>IF(OR(L5113="ATTACK",L5113="FINTA"),"&lt;TECNICA&gt;",UPPER(anotacoes!I5113))</f>
        <v>TRY TO GRIP WITH CONTACT</v>
      </c>
      <c r="N5113" t="str">
        <f>IF(OR(L5113="ATTACK",L5113="FINTA"),UPPER(anotacoes!I5113),"")</f>
        <v/>
      </c>
      <c r="O5113" s="6" t="str">
        <f>IF(anotacoes!N5113=0,"",anotacoes!N5113)</f>
        <v/>
      </c>
      <c r="P5113" t="str">
        <f>IF(anotacoes!M5113=0,"",UPPER(anotacoes!M5113))</f>
        <v/>
      </c>
      <c r="Q5113" t="str">
        <f t="shared" si="159"/>
        <v>INSERT INTO CONVERSAO_LUTA_ACAO (cd_conversao, id_luta, sequencia, momento_inicio, momento_fim, quem_faz, quem_sofre, acao_tipo, acao, tecnica, direcao, pontuacao) VALUES (1, 74, 32, TRIM(' 00:03:21,428'), TRIM(' 00:03:22,630'), 'MARIJANOVIC', 'MAMMADLI', 'DISPLACEMENT', 'TRY TO GRIP WITH CONTACT', NULL, NULL, NULL)</v>
      </c>
      <c r="R5113" t="s">
        <v>10327</v>
      </c>
    </row>
    <row r="5114" spans="1:18" hidden="1" x14ac:dyDescent="0.25">
      <c r="A5114" s="7">
        <f>anotacoes!D5114</f>
        <v>40780</v>
      </c>
      <c r="B5114" t="str">
        <f>anotacoes!C5114</f>
        <v>WORLD CHAMPIONSHIPS PARIS 2011</v>
      </c>
      <c r="C5114" t="str">
        <f>anotacoes!E5114</f>
        <v>MARIJANOVIC</v>
      </c>
      <c r="D5114" t="str">
        <f>anotacoes!F5114</f>
        <v>MAMMADLI</v>
      </c>
      <c r="E5114" t="s">
        <v>10325</v>
      </c>
      <c r="F5114">
        <f>anotacoes!A5114</f>
        <v>74</v>
      </c>
      <c r="G5114">
        <f>anotacoes!B5114</f>
        <v>33</v>
      </c>
      <c r="H5114" t="str">
        <f>anotacoes!K5114</f>
        <v xml:space="preserve"> 00:03:22,630</v>
      </c>
      <c r="I5114" t="str">
        <f>anotacoes!L5114</f>
        <v xml:space="preserve"> 00:03:26,032</v>
      </c>
      <c r="J5114" t="str">
        <f>IF(L5114="PAUSE",E5114,IF(anotacoes!G5118=conversao_anotacoes!C5114,conversao_anotacoes!C5114,conversao_anotacoes!D5114))</f>
        <v>MARIJANOVIC</v>
      </c>
      <c r="K5114" t="str">
        <f t="shared" si="158"/>
        <v>MAMMADLI</v>
      </c>
      <c r="L5114" t="str">
        <f>UPPER(anotacoes!H5114)</f>
        <v>GRIP TIME</v>
      </c>
      <c r="M5114" t="str">
        <f>IF(OR(L5114="ATTACK",L5114="FINTA"),"&lt;TECNICA&gt;",UPPER(anotacoes!I5114))</f>
        <v>LEFT COLLAR</v>
      </c>
      <c r="N5114" t="str">
        <f>IF(OR(L5114="ATTACK",L5114="FINTA"),UPPER(anotacoes!I5114),"")</f>
        <v/>
      </c>
      <c r="O5114" s="6" t="str">
        <f>IF(anotacoes!N5114=0,"",anotacoes!N5114)</f>
        <v/>
      </c>
      <c r="P5114" t="str">
        <f>IF(anotacoes!M5114=0,"",UPPER(anotacoes!M5114))</f>
        <v/>
      </c>
      <c r="Q5114" t="str">
        <f t="shared" si="159"/>
        <v>INSERT INTO CONVERSAO_LUTA_ACAO (cd_conversao, id_luta, sequencia, momento_inicio, momento_fim, quem_faz, quem_sofre, acao_tipo, acao, tecnica, direcao, pontuacao) VALUES (1, 74, 33, TRIM(' 00:03:22,630'), TRIM(' 00:03:26,032'), 'MARIJANOVIC', 'MAMMADLI', 'GRIP TIME', 'LEFT COLLAR', NULL, NULL, NULL)</v>
      </c>
      <c r="R5114" t="s">
        <v>10327</v>
      </c>
    </row>
    <row r="5115" spans="1:18" hidden="1" x14ac:dyDescent="0.25">
      <c r="A5115" s="7">
        <f>anotacoes!D5115</f>
        <v>40780</v>
      </c>
      <c r="B5115" t="str">
        <f>anotacoes!C5115</f>
        <v>WORLD CHAMPIONSHIPS PARIS 2011</v>
      </c>
      <c r="C5115" t="str">
        <f>anotacoes!E5115</f>
        <v>MARIJANOVIC</v>
      </c>
      <c r="D5115" t="str">
        <f>anotacoes!F5115</f>
        <v>MAMMADLI</v>
      </c>
      <c r="E5115" t="s">
        <v>10325</v>
      </c>
      <c r="F5115">
        <f>anotacoes!A5115</f>
        <v>74</v>
      </c>
      <c r="G5115">
        <f>anotacoes!B5115</f>
        <v>34</v>
      </c>
      <c r="H5115" t="str">
        <f>anotacoes!K5115</f>
        <v xml:space="preserve"> 00:03:26,032</v>
      </c>
      <c r="I5115" t="str">
        <f>anotacoes!L5115</f>
        <v xml:space="preserve"> 00:03:27,429</v>
      </c>
      <c r="J5115" t="str">
        <f>IF(L5115="PAUSE",E5115,IF(anotacoes!G5119=conversao_anotacoes!C5115,conversao_anotacoes!C5115,conversao_anotacoes!D5115))</f>
        <v>MARIJANOVIC</v>
      </c>
      <c r="K5115" t="str">
        <f t="shared" si="158"/>
        <v>MAMMADLI</v>
      </c>
      <c r="L5115" t="str">
        <f>UPPER(anotacoes!H5115)</f>
        <v>GRIP TIME</v>
      </c>
      <c r="M5115" t="str">
        <f>IF(OR(L5115="ATTACK",L5115="FINTA"),"&lt;TECNICA&gt;",UPPER(anotacoes!I5115))</f>
        <v>RIGHT SLEEVE LEFT SLEEVE</v>
      </c>
      <c r="N5115" t="str">
        <f>IF(OR(L5115="ATTACK",L5115="FINTA"),UPPER(anotacoes!I5115),"")</f>
        <v/>
      </c>
      <c r="O5115" s="6" t="str">
        <f>IF(anotacoes!N5115=0,"",anotacoes!N5115)</f>
        <v/>
      </c>
      <c r="P5115" t="str">
        <f>IF(anotacoes!M5115=0,"",UPPER(anotacoes!M5115))</f>
        <v/>
      </c>
      <c r="Q5115" t="str">
        <f t="shared" si="159"/>
        <v>INSERT INTO CONVERSAO_LUTA_ACAO (cd_conversao, id_luta, sequencia, momento_inicio, momento_fim, quem_faz, quem_sofre, acao_tipo, acao, tecnica, direcao, pontuacao) VALUES (1, 74, 34, TRIM(' 00:03:26,032'), TRIM(' 00:03:27,429'), 'MARIJANOVIC', 'MAMMADLI', 'GRIP TIME', 'RIGHT SLEEVE LEFT SLEEVE', NULL, NULL, NULL)</v>
      </c>
      <c r="R5115" t="s">
        <v>10327</v>
      </c>
    </row>
    <row r="5116" spans="1:18" hidden="1" x14ac:dyDescent="0.25">
      <c r="A5116" s="7">
        <f>anotacoes!D5116</f>
        <v>40780</v>
      </c>
      <c r="B5116" t="str">
        <f>anotacoes!C5116</f>
        <v>WORLD CHAMPIONSHIPS PARIS 2011</v>
      </c>
      <c r="C5116" t="str">
        <f>anotacoes!E5116</f>
        <v>MARIJANOVIC</v>
      </c>
      <c r="D5116" t="str">
        <f>anotacoes!F5116</f>
        <v>MAMMADLI</v>
      </c>
      <c r="E5116" t="s">
        <v>10325</v>
      </c>
      <c r="F5116">
        <f>anotacoes!A5116</f>
        <v>74</v>
      </c>
      <c r="G5116">
        <f>anotacoes!B5116</f>
        <v>35</v>
      </c>
      <c r="H5116" t="str">
        <f>anotacoes!K5116</f>
        <v xml:space="preserve"> 00:03:27,429</v>
      </c>
      <c r="I5116" t="str">
        <f>anotacoes!L5116</f>
        <v xml:space="preserve"> 00:03:27,429</v>
      </c>
      <c r="J5116" t="str">
        <f>IF(L5116="PAUSE",E5116,IF(anotacoes!G5120=conversao_anotacoes!C5116,conversao_anotacoes!C5116,conversao_anotacoes!D5116))</f>
        <v>MARIJANOVIC</v>
      </c>
      <c r="K5116" t="str">
        <f t="shared" si="158"/>
        <v>MAMMADLI</v>
      </c>
      <c r="L5116" t="str">
        <f>UPPER(anotacoes!H5116)</f>
        <v>ATTACK</v>
      </c>
      <c r="M5116" t="str">
        <f>IF(OR(L5116="ATTACK",L5116="FINTA"),"&lt;TECNICA&gt;",UPPER(anotacoes!I5116))</f>
        <v>&lt;TECNICA&gt;</v>
      </c>
      <c r="N5116" t="str">
        <f>IF(OR(L5116="ATTACK",L5116="FINTA"),UPPER(anotacoes!I5116),"")</f>
        <v>TOMOE NAGE</v>
      </c>
      <c r="O5116" s="6">
        <f>IF(anotacoes!N5116=0,"",anotacoes!N5116)</f>
        <v>6</v>
      </c>
      <c r="P5116" t="str">
        <f>IF(anotacoes!M5116=0,"",UPPER(anotacoes!M5116))</f>
        <v/>
      </c>
      <c r="Q5116" t="str">
        <f t="shared" si="159"/>
        <v>INSERT INTO CONVERSAO_LUTA_ACAO (cd_conversao, id_luta, sequencia, momento_inicio, momento_fim, quem_faz, quem_sofre, acao_tipo, acao, tecnica, direcao, pontuacao) VALUES (1, 74, 35, TRIM(' 00:03:27,429'), TRIM(' 00:03:27,429'), 'MARIJANOVIC', 'MAMMADLI', 'ATTACK', '&lt;TECNICA&gt;', 'TOMOE NAGE', 6, NULL)</v>
      </c>
      <c r="R5116" t="s">
        <v>10327</v>
      </c>
    </row>
    <row r="5117" spans="1:18" hidden="1" x14ac:dyDescent="0.25">
      <c r="A5117" s="7">
        <f>anotacoes!D5117</f>
        <v>40780</v>
      </c>
      <c r="B5117" t="str">
        <f>anotacoes!C5117</f>
        <v>WORLD CHAMPIONSHIPS PARIS 2011</v>
      </c>
      <c r="C5117" t="str">
        <f>anotacoes!E5117</f>
        <v>MARIJANOVIC</v>
      </c>
      <c r="D5117" t="str">
        <f>anotacoes!F5117</f>
        <v>MAMMADLI</v>
      </c>
      <c r="E5117" t="s">
        <v>10325</v>
      </c>
      <c r="F5117">
        <f>anotacoes!A5117</f>
        <v>74</v>
      </c>
      <c r="G5117">
        <f>anotacoes!B5117</f>
        <v>36</v>
      </c>
      <c r="H5117" t="str">
        <f>anotacoes!K5117</f>
        <v xml:space="preserve"> 00:03:27,429</v>
      </c>
      <c r="I5117" t="str">
        <f>anotacoes!L5117</f>
        <v xml:space="preserve"> 00:03:30,132</v>
      </c>
      <c r="J5117" t="str">
        <f>IF(L5117="PAUSE",E5117,IF(anotacoes!G5121=conversao_anotacoes!C5117,conversao_anotacoes!C5117,conversao_anotacoes!D5117))</f>
        <v>MARIJANOVIC</v>
      </c>
      <c r="K5117" t="str">
        <f t="shared" si="158"/>
        <v>MAMMADLI</v>
      </c>
      <c r="L5117" t="str">
        <f>UPPER(anotacoes!H5117)</f>
        <v>GROUNDWORK COMBAT</v>
      </c>
      <c r="M5117" t="str">
        <f>IF(OR(L5117="ATTACK",L5117="FINTA"),"&lt;TECNICA&gt;",UPPER(anotacoes!I5117))</f>
        <v>CONTROL WITH LEGS</v>
      </c>
      <c r="N5117" t="str">
        <f>IF(OR(L5117="ATTACK",L5117="FINTA"),UPPER(anotacoes!I5117),"")</f>
        <v/>
      </c>
      <c r="O5117" s="6" t="str">
        <f>IF(anotacoes!N5117=0,"",anotacoes!N5117)</f>
        <v/>
      </c>
      <c r="P5117" t="str">
        <f>IF(anotacoes!M5117=0,"",UPPER(anotacoes!M5117))</f>
        <v/>
      </c>
      <c r="Q5117" t="str">
        <f t="shared" si="159"/>
        <v>INSERT INTO CONVERSAO_LUTA_ACAO (cd_conversao, id_luta, sequencia, momento_inicio, momento_fim, quem_faz, quem_sofre, acao_tipo, acao, tecnica, direcao, pontuacao) VALUES (1, 74, 36, TRIM(' 00:03:27,429'), TRIM(' 00:03:30,132'), 'MARIJANOVIC', 'MAMMADLI', 'GROUNDWORK COMBAT', 'CONTROL WITH LEGS', NULL, NULL, NULL)</v>
      </c>
      <c r="R5117" t="s">
        <v>10327</v>
      </c>
    </row>
    <row r="5118" spans="1:18" hidden="1" x14ac:dyDescent="0.25">
      <c r="A5118" s="7">
        <f>anotacoes!D5118</f>
        <v>40780</v>
      </c>
      <c r="B5118" t="str">
        <f>anotacoes!C5118</f>
        <v>WORLD CHAMPIONSHIPS PARIS 2011</v>
      </c>
      <c r="C5118" t="str">
        <f>anotacoes!E5118</f>
        <v>MARIJANOVIC</v>
      </c>
      <c r="D5118" t="str">
        <f>anotacoes!F5118</f>
        <v>MAMMADLI</v>
      </c>
      <c r="E5118" t="s">
        <v>10325</v>
      </c>
      <c r="F5118">
        <f>anotacoes!A5118</f>
        <v>74</v>
      </c>
      <c r="G5118">
        <f>anotacoes!B5118</f>
        <v>37</v>
      </c>
      <c r="H5118" t="str">
        <f>anotacoes!K5118</f>
        <v xml:space="preserve"> 00:03:30,132</v>
      </c>
      <c r="I5118" t="str">
        <f>anotacoes!L5118</f>
        <v xml:space="preserve"> 00:03:36,196</v>
      </c>
      <c r="J5118" t="str">
        <f>IF(L5118="PAUSE",E5118,IF(anotacoes!G5122=conversao_anotacoes!C5118,conversao_anotacoes!C5118,conversao_anotacoes!D5118))</f>
        <v>&lt;ARBITRO_DESCONHECIDO&gt;</v>
      </c>
      <c r="K5118" t="str">
        <f t="shared" si="158"/>
        <v/>
      </c>
      <c r="L5118" t="str">
        <f>UPPER(anotacoes!H5118)</f>
        <v>PAUSE</v>
      </c>
      <c r="M5118" t="str">
        <f>IF(OR(L5118="ATTACK",L5118="FINTA"),"&lt;TECNICA&gt;",UPPER(anotacoes!I5118))</f>
        <v>&lt;NAO_CLASSIFICADO&gt;</v>
      </c>
      <c r="N5118" t="str">
        <f>IF(OR(L5118="ATTACK",L5118="FINTA"),UPPER(anotacoes!I5118),"")</f>
        <v/>
      </c>
      <c r="O5118" s="6" t="str">
        <f>IF(anotacoes!N5118=0,"",anotacoes!N5118)</f>
        <v/>
      </c>
      <c r="P5118" t="str">
        <f>IF(anotacoes!M5118=0,"",UPPER(anotacoes!M5118))</f>
        <v/>
      </c>
      <c r="Q5118" t="str">
        <f t="shared" si="159"/>
        <v>INSERT INTO CONVERSAO_LUTA_ACAO (cd_conversao, id_luta, sequencia, momento_inicio, momento_fim, quem_faz, quem_sofre, acao_tipo, acao, tecnica, direcao, pontuacao) VALUES (1, 74, 37, TRIM(' 00:03:30,132'), TRIM(' 00:03:36,196'), '&lt;ARBITRO_DESCONHECIDO&gt;', '', 'PAUSE', '&lt;NAO_CLASSIFICADO&gt;', NULL, NULL, NULL)</v>
      </c>
      <c r="R5118" t="s">
        <v>10327</v>
      </c>
    </row>
    <row r="5119" spans="1:18" hidden="1" x14ac:dyDescent="0.25">
      <c r="A5119" s="7">
        <f>anotacoes!D5119</f>
        <v>40780</v>
      </c>
      <c r="B5119" t="str">
        <f>anotacoes!C5119</f>
        <v>WORLD CHAMPIONSHIPS PARIS 2011</v>
      </c>
      <c r="C5119" t="str">
        <f>anotacoes!E5119</f>
        <v>MARIJANOVIC</v>
      </c>
      <c r="D5119" t="str">
        <f>anotacoes!F5119</f>
        <v>MAMMADLI</v>
      </c>
      <c r="E5119" t="s">
        <v>10325</v>
      </c>
      <c r="F5119">
        <f>anotacoes!A5119</f>
        <v>74</v>
      </c>
      <c r="G5119">
        <f>anotacoes!B5119</f>
        <v>38</v>
      </c>
      <c r="H5119" t="str">
        <f>anotacoes!K5119</f>
        <v xml:space="preserve"> 00:03:36,196</v>
      </c>
      <c r="I5119" t="str">
        <f>anotacoes!L5119</f>
        <v xml:space="preserve"> 00:03:38,467</v>
      </c>
      <c r="J5119" t="str">
        <f>IF(L5119="PAUSE",E5119,IF(anotacoes!G5123=conversao_anotacoes!C5119,conversao_anotacoes!C5119,conversao_anotacoes!D5119))</f>
        <v>MARIJANOVIC</v>
      </c>
      <c r="K5119" t="str">
        <f t="shared" si="158"/>
        <v>MAMMADLI</v>
      </c>
      <c r="L5119" t="str">
        <f>UPPER(anotacoes!H5119)</f>
        <v>DISPLACEMENT</v>
      </c>
      <c r="M5119" t="str">
        <f>IF(OR(L5119="ATTACK",L5119="FINTA"),"&lt;TECNICA&gt;",UPPER(anotacoes!I5119))</f>
        <v>CIRCULAR LEFT</v>
      </c>
      <c r="N5119" t="str">
        <f>IF(OR(L5119="ATTACK",L5119="FINTA"),UPPER(anotacoes!I5119),"")</f>
        <v/>
      </c>
      <c r="O5119" s="6" t="str">
        <f>IF(anotacoes!N5119=0,"",anotacoes!N5119)</f>
        <v/>
      </c>
      <c r="P5119" t="str">
        <f>IF(anotacoes!M5119=0,"",UPPER(anotacoes!M5119))</f>
        <v/>
      </c>
      <c r="Q5119" t="str">
        <f t="shared" si="159"/>
        <v>INSERT INTO CONVERSAO_LUTA_ACAO (cd_conversao, id_luta, sequencia, momento_inicio, momento_fim, quem_faz, quem_sofre, acao_tipo, acao, tecnica, direcao, pontuacao) VALUES (1, 74, 38, TRIM(' 00:03:36,196'), TRIM(' 00:03:38,467'), 'MARIJANOVIC', 'MAMMADLI', 'DISPLACEMENT', 'CIRCULAR LEFT', NULL, NULL, NULL)</v>
      </c>
      <c r="R5119" t="s">
        <v>10327</v>
      </c>
    </row>
    <row r="5120" spans="1:18" hidden="1" x14ac:dyDescent="0.25">
      <c r="A5120" s="7">
        <f>anotacoes!D5120</f>
        <v>40780</v>
      </c>
      <c r="B5120" t="str">
        <f>anotacoes!C5120</f>
        <v>WORLD CHAMPIONSHIPS PARIS 2011</v>
      </c>
      <c r="C5120" t="str">
        <f>anotacoes!E5120</f>
        <v>MARIJANOVIC</v>
      </c>
      <c r="D5120" t="str">
        <f>anotacoes!F5120</f>
        <v>MAMMADLI</v>
      </c>
      <c r="E5120" t="s">
        <v>10325</v>
      </c>
      <c r="F5120">
        <f>anotacoes!A5120</f>
        <v>74</v>
      </c>
      <c r="G5120">
        <f>anotacoes!B5120</f>
        <v>39</v>
      </c>
      <c r="H5120" t="str">
        <f>anotacoes!K5120</f>
        <v xml:space="preserve"> 00:03:38,467</v>
      </c>
      <c r="I5120" t="str">
        <f>anotacoes!L5120</f>
        <v xml:space="preserve"> 00:03:41,259</v>
      </c>
      <c r="J5120" t="str">
        <f>IF(L5120="PAUSE",E5120,IF(anotacoes!G5124=conversao_anotacoes!C5120,conversao_anotacoes!C5120,conversao_anotacoes!D5120))</f>
        <v>MARIJANOVIC</v>
      </c>
      <c r="K5120" t="str">
        <f t="shared" si="158"/>
        <v>MAMMADLI</v>
      </c>
      <c r="L5120" t="str">
        <f>UPPER(anotacoes!H5120)</f>
        <v>DISPLACEMENT</v>
      </c>
      <c r="M5120" t="str">
        <f>IF(OR(L5120="ATTACK",L5120="FINTA"),"&lt;TECNICA&gt;",UPPER(anotacoes!I5120))</f>
        <v>2-3 STEP HESITANT RIGHT</v>
      </c>
      <c r="N5120" t="str">
        <f>IF(OR(L5120="ATTACK",L5120="FINTA"),UPPER(anotacoes!I5120),"")</f>
        <v/>
      </c>
      <c r="O5120" s="6" t="str">
        <f>IF(anotacoes!N5120=0,"",anotacoes!N5120)</f>
        <v/>
      </c>
      <c r="P5120" t="str">
        <f>IF(anotacoes!M5120=0,"",UPPER(anotacoes!M5120))</f>
        <v/>
      </c>
      <c r="Q5120" t="str">
        <f t="shared" si="159"/>
        <v>INSERT INTO CONVERSAO_LUTA_ACAO (cd_conversao, id_luta, sequencia, momento_inicio, momento_fim, quem_faz, quem_sofre, acao_tipo, acao, tecnica, direcao, pontuacao) VALUES (1, 74, 39, TRIM(' 00:03:38,467'), TRIM(' 00:03:41,259'), 'MARIJANOVIC', 'MAMMADLI', 'DISPLACEMENT', '2-3 STEP HESITANT RIGHT', NULL, NULL, NULL)</v>
      </c>
      <c r="R5120" t="s">
        <v>10327</v>
      </c>
    </row>
    <row r="5121" spans="1:18" hidden="1" x14ac:dyDescent="0.25">
      <c r="A5121" s="7">
        <f>anotacoes!D5121</f>
        <v>40780</v>
      </c>
      <c r="B5121" t="str">
        <f>anotacoes!C5121</f>
        <v>WORLD CHAMPIONSHIPS PARIS 2011</v>
      </c>
      <c r="C5121" t="str">
        <f>anotacoes!E5121</f>
        <v>MARIJANOVIC</v>
      </c>
      <c r="D5121" t="str">
        <f>anotacoes!F5121</f>
        <v>MAMMADLI</v>
      </c>
      <c r="E5121" t="s">
        <v>10325</v>
      </c>
      <c r="F5121">
        <f>anotacoes!A5121</f>
        <v>74</v>
      </c>
      <c r="G5121">
        <f>anotacoes!B5121</f>
        <v>40</v>
      </c>
      <c r="H5121" t="str">
        <f>anotacoes!K5121</f>
        <v xml:space="preserve"> 00:03:41,259</v>
      </c>
      <c r="I5121" t="str">
        <f>anotacoes!L5121</f>
        <v xml:space="preserve"> 00:03:42,107</v>
      </c>
      <c r="J5121" t="str">
        <f>IF(L5121="PAUSE",E5121,IF(anotacoes!G5125=conversao_anotacoes!C5121,conversao_anotacoes!C5121,conversao_anotacoes!D5121))</f>
        <v>MARIJANOVIC</v>
      </c>
      <c r="K5121" t="str">
        <f t="shared" si="158"/>
        <v>MAMMADLI</v>
      </c>
      <c r="L5121" t="str">
        <f>UPPER(anotacoes!H5121)</f>
        <v>GRIP TIME</v>
      </c>
      <c r="M5121" t="str">
        <f>IF(OR(L5121="ATTACK",L5121="FINTA"),"&lt;TECNICA&gt;",UPPER(anotacoes!I5121))</f>
        <v>LEFT COLLAR RIGHT SLEEVE</v>
      </c>
      <c r="N5121" t="str">
        <f>IF(OR(L5121="ATTACK",L5121="FINTA"),UPPER(anotacoes!I5121),"")</f>
        <v/>
      </c>
      <c r="O5121" s="6" t="str">
        <f>IF(anotacoes!N5121=0,"",anotacoes!N5121)</f>
        <v/>
      </c>
      <c r="P5121" t="str">
        <f>IF(anotacoes!M5121=0,"",UPPER(anotacoes!M5121))</f>
        <v/>
      </c>
      <c r="Q5121" t="str">
        <f t="shared" si="159"/>
        <v>INSERT INTO CONVERSAO_LUTA_ACAO (cd_conversao, id_luta, sequencia, momento_inicio, momento_fim, quem_faz, quem_sofre, acao_tipo, acao, tecnica, direcao, pontuacao) VALUES (1, 74, 40, TRIM(' 00:03:41,259'), TRIM(' 00:03:42,107'), 'MARIJANOVIC', 'MAMMADLI', 'GRIP TIME', 'LEFT COLLAR RIGHT SLEEVE', NULL, NULL, NULL)</v>
      </c>
      <c r="R5121" t="s">
        <v>10327</v>
      </c>
    </row>
    <row r="5122" spans="1:18" hidden="1" x14ac:dyDescent="0.25">
      <c r="A5122" s="7">
        <f>anotacoes!D5122</f>
        <v>40780</v>
      </c>
      <c r="B5122" t="str">
        <f>anotacoes!C5122</f>
        <v>WORLD CHAMPIONSHIPS PARIS 2011</v>
      </c>
      <c r="C5122" t="str">
        <f>anotacoes!E5122</f>
        <v>MARIJANOVIC</v>
      </c>
      <c r="D5122" t="str">
        <f>anotacoes!F5122</f>
        <v>MAMMADLI</v>
      </c>
      <c r="E5122" t="s">
        <v>10325</v>
      </c>
      <c r="F5122">
        <f>anotacoes!A5122</f>
        <v>74</v>
      </c>
      <c r="G5122">
        <f>anotacoes!B5122</f>
        <v>41</v>
      </c>
      <c r="H5122" t="str">
        <f>anotacoes!K5122</f>
        <v xml:space="preserve"> 00:03:42,107</v>
      </c>
      <c r="I5122" t="str">
        <f>anotacoes!L5122</f>
        <v xml:space="preserve"> 00:03:42,107</v>
      </c>
      <c r="J5122" t="str">
        <f>IF(L5122="PAUSE",E5122,IF(anotacoes!G5126=conversao_anotacoes!C5122,conversao_anotacoes!C5122,conversao_anotacoes!D5122))</f>
        <v>MARIJANOVIC</v>
      </c>
      <c r="K5122" t="str">
        <f t="shared" si="158"/>
        <v>MAMMADLI</v>
      </c>
      <c r="L5122" t="str">
        <f>UPPER(anotacoes!H5122)</f>
        <v>ATTACK</v>
      </c>
      <c r="M5122" t="str">
        <f>IF(OR(L5122="ATTACK",L5122="FINTA"),"&lt;TECNICA&gt;",UPPER(anotacoes!I5122))</f>
        <v>&lt;TECNICA&gt;</v>
      </c>
      <c r="N5122" t="str">
        <f>IF(OR(L5122="ATTACK",L5122="FINTA"),UPPER(anotacoes!I5122),"")</f>
        <v>DEASHI HARAI</v>
      </c>
      <c r="O5122" s="6">
        <f>IF(anotacoes!N5122=0,"",anotacoes!N5122)</f>
        <v>7</v>
      </c>
      <c r="P5122" t="str">
        <f>IF(anotacoes!M5122=0,"",UPPER(anotacoes!M5122))</f>
        <v/>
      </c>
      <c r="Q5122" t="str">
        <f t="shared" si="159"/>
        <v>INSERT INTO CONVERSAO_LUTA_ACAO (cd_conversao, id_luta, sequencia, momento_inicio, momento_fim, quem_faz, quem_sofre, acao_tipo, acao, tecnica, direcao, pontuacao) VALUES (1, 74, 41, TRIM(' 00:03:42,107'), TRIM(' 00:03:42,107'), 'MARIJANOVIC', 'MAMMADLI', 'ATTACK', '&lt;TECNICA&gt;', 'DEASHI HARAI', 7, NULL)</v>
      </c>
      <c r="R5122" t="s">
        <v>10327</v>
      </c>
    </row>
    <row r="5123" spans="1:18" hidden="1" x14ac:dyDescent="0.25">
      <c r="A5123" s="7">
        <f>anotacoes!D5123</f>
        <v>40780</v>
      </c>
      <c r="B5123" t="str">
        <f>anotacoes!C5123</f>
        <v>WORLD CHAMPIONSHIPS PARIS 2011</v>
      </c>
      <c r="C5123" t="str">
        <f>anotacoes!E5123</f>
        <v>MARIJANOVIC</v>
      </c>
      <c r="D5123" t="str">
        <f>anotacoes!F5123</f>
        <v>MAMMADLI</v>
      </c>
      <c r="E5123" t="s">
        <v>10325</v>
      </c>
      <c r="F5123">
        <f>anotacoes!A5123</f>
        <v>74</v>
      </c>
      <c r="G5123">
        <f>anotacoes!B5123</f>
        <v>42</v>
      </c>
      <c r="H5123" t="str">
        <f>anotacoes!K5123</f>
        <v xml:space="preserve"> 00:03:42,107</v>
      </c>
      <c r="I5123" t="str">
        <f>anotacoes!L5123</f>
        <v xml:space="preserve"> 00:03:49,847</v>
      </c>
      <c r="J5123" t="str">
        <f>IF(L5123="PAUSE",E5123,IF(anotacoes!G5127=conversao_anotacoes!C5123,conversao_anotacoes!C5123,conversao_anotacoes!D5123))</f>
        <v>MARIJANOVIC</v>
      </c>
      <c r="K5123" t="str">
        <f t="shared" ref="K5123:K5186" si="160">IF(J5123=E5123,"",IF(J5123=C5123,D5123,C5123))</f>
        <v>MAMMADLI</v>
      </c>
      <c r="L5123" t="str">
        <f>UPPER(anotacoes!H5123)</f>
        <v>GRIP TIME</v>
      </c>
      <c r="M5123" t="str">
        <f>IF(OR(L5123="ATTACK",L5123="FINTA"),"&lt;TECNICA&gt;",UPPER(anotacoes!I5123))</f>
        <v>LEFT COLLAR RIGHT SLEEVE</v>
      </c>
      <c r="N5123" t="str">
        <f>IF(OR(L5123="ATTACK",L5123="FINTA"),UPPER(anotacoes!I5123),"")</f>
        <v/>
      </c>
      <c r="O5123" s="6" t="str">
        <f>IF(anotacoes!N5123=0,"",anotacoes!N5123)</f>
        <v/>
      </c>
      <c r="P5123" t="str">
        <f>IF(anotacoes!M5123=0,"",UPPER(anotacoes!M5123))</f>
        <v/>
      </c>
      <c r="Q5123" t="str">
        <f t="shared" ref="Q5123:Q5186" si="161">CONCATENATE("INSERT INTO CONVERSAO_LUTA_ACAO (cd_conversao, id_luta, sequencia, momento_inicio, momento_fim, quem_faz, quem_sofre, acao_tipo, acao, tecnica, direcao, pontuacao) VALUES (1, ",F5123,", ",G5123,", ","TRIM('",H5123,"')",", ","TRIM('",I5123,"')",", ","'",J5123,"'",", ","'",K5123,"'",", ","'",L5123,"'",", ","'",M5123,"'",", ",IF(N5123="","NULL",CONCATENATE("'",N5123,"'")),", ",IF(O5123="","NULL",O5123),", ",IF(P5123="","NULL",CONCATENATE("'",P5123,"'")),")")</f>
        <v>INSERT INTO CONVERSAO_LUTA_ACAO (cd_conversao, id_luta, sequencia, momento_inicio, momento_fim, quem_faz, quem_sofre, acao_tipo, acao, tecnica, direcao, pontuacao) VALUES (1, 74, 42, TRIM(' 00:03:42,107'), TRIM(' 00:03:49,847'), 'MARIJANOVIC', 'MAMMADLI', 'GRIP TIME', 'LEFT COLLAR RIGHT SLEEVE', NULL, NULL, NULL)</v>
      </c>
      <c r="R5123" t="s">
        <v>10327</v>
      </c>
    </row>
    <row r="5124" spans="1:18" hidden="1" x14ac:dyDescent="0.25">
      <c r="A5124" s="7">
        <f>anotacoes!D5124</f>
        <v>40780</v>
      </c>
      <c r="B5124" t="str">
        <f>anotacoes!C5124</f>
        <v>WORLD CHAMPIONSHIPS PARIS 2011</v>
      </c>
      <c r="C5124" t="str">
        <f>anotacoes!E5124</f>
        <v>MARIJANOVIC</v>
      </c>
      <c r="D5124" t="str">
        <f>anotacoes!F5124</f>
        <v>MAMMADLI</v>
      </c>
      <c r="E5124" t="s">
        <v>10325</v>
      </c>
      <c r="F5124">
        <f>anotacoes!A5124</f>
        <v>74</v>
      </c>
      <c r="G5124">
        <f>anotacoes!B5124</f>
        <v>43</v>
      </c>
      <c r="H5124" t="str">
        <f>anotacoes!K5124</f>
        <v xml:space="preserve"> 00:03:49,847</v>
      </c>
      <c r="I5124" t="str">
        <f>anotacoes!L5124</f>
        <v xml:space="preserve"> 00:03:50,716</v>
      </c>
      <c r="J5124" t="str">
        <f>IF(L5124="PAUSE",E5124,IF(anotacoes!G5128=conversao_anotacoes!C5124,conversao_anotacoes!C5124,conversao_anotacoes!D5124))</f>
        <v>MARIJANOVIC</v>
      </c>
      <c r="K5124" t="str">
        <f t="shared" si="160"/>
        <v>MAMMADLI</v>
      </c>
      <c r="L5124" t="str">
        <f>UPPER(anotacoes!H5124)</f>
        <v>DEFENSE</v>
      </c>
      <c r="M5124" t="str">
        <f>IF(OR(L5124="ATTACK",L5124="FINTA"),"&lt;TECNICA&gt;",UPPER(anotacoes!I5124))</f>
        <v>USING BODY MASS</v>
      </c>
      <c r="N5124" t="str">
        <f>IF(OR(L5124="ATTACK",L5124="FINTA"),UPPER(anotacoes!I5124),"")</f>
        <v/>
      </c>
      <c r="O5124" s="6" t="str">
        <f>IF(anotacoes!N5124=0,"",anotacoes!N5124)</f>
        <v/>
      </c>
      <c r="P5124" t="str">
        <f>IF(anotacoes!M5124=0,"",UPPER(anotacoes!M5124))</f>
        <v/>
      </c>
      <c r="Q5124" t="str">
        <f t="shared" si="161"/>
        <v>INSERT INTO CONVERSAO_LUTA_ACAO (cd_conversao, id_luta, sequencia, momento_inicio, momento_fim, quem_faz, quem_sofre, acao_tipo, acao, tecnica, direcao, pontuacao) VALUES (1, 74, 43, TRIM(' 00:03:49,847'), TRIM(' 00:03:50,716'), 'MARIJANOVIC', 'MAMMADLI', 'DEFENSE', 'USING BODY MASS', NULL, NULL, NULL)</v>
      </c>
      <c r="R5124" t="s">
        <v>10327</v>
      </c>
    </row>
    <row r="5125" spans="1:18" hidden="1" x14ac:dyDescent="0.25">
      <c r="A5125" s="7">
        <f>anotacoes!D5125</f>
        <v>40780</v>
      </c>
      <c r="B5125" t="str">
        <f>anotacoes!C5125</f>
        <v>WORLD CHAMPIONSHIPS PARIS 2011</v>
      </c>
      <c r="C5125" t="str">
        <f>anotacoes!E5125</f>
        <v>MARIJANOVIC</v>
      </c>
      <c r="D5125" t="str">
        <f>anotacoes!F5125</f>
        <v>MAMMADLI</v>
      </c>
      <c r="E5125" t="s">
        <v>10325</v>
      </c>
      <c r="F5125">
        <f>anotacoes!A5125</f>
        <v>74</v>
      </c>
      <c r="G5125">
        <f>anotacoes!B5125</f>
        <v>44</v>
      </c>
      <c r="H5125" t="str">
        <f>anotacoes!K5125</f>
        <v xml:space="preserve"> 00:03:50,716</v>
      </c>
      <c r="I5125" t="str">
        <f>anotacoes!L5125</f>
        <v xml:space="preserve"> 00:03:55,098</v>
      </c>
      <c r="J5125" t="str">
        <f>IF(L5125="PAUSE",E5125,IF(anotacoes!G5129=conversao_anotacoes!C5125,conversao_anotacoes!C5125,conversao_anotacoes!D5125))</f>
        <v>MARIJANOVIC</v>
      </c>
      <c r="K5125" t="str">
        <f t="shared" si="160"/>
        <v>MAMMADLI</v>
      </c>
      <c r="L5125" t="str">
        <f>UPPER(anotacoes!H5125)</f>
        <v>GROUNDWORK COMBAT</v>
      </c>
      <c r="M5125" t="str">
        <f>IF(OR(L5125="ATTACK",L5125="FINTA"),"&lt;TECNICA&gt;",UPPER(anotacoes!I5125))</f>
        <v>CONTROL WITH LEGS</v>
      </c>
      <c r="N5125" t="str">
        <f>IF(OR(L5125="ATTACK",L5125="FINTA"),UPPER(anotacoes!I5125),"")</f>
        <v/>
      </c>
      <c r="O5125" s="6" t="str">
        <f>IF(anotacoes!N5125=0,"",anotacoes!N5125)</f>
        <v/>
      </c>
      <c r="P5125" t="str">
        <f>IF(anotacoes!M5125=0,"",UPPER(anotacoes!M5125))</f>
        <v/>
      </c>
      <c r="Q5125" t="str">
        <f t="shared" si="161"/>
        <v>INSERT INTO CONVERSAO_LUTA_ACAO (cd_conversao, id_luta, sequencia, momento_inicio, momento_fim, quem_faz, quem_sofre, acao_tipo, acao, tecnica, direcao, pontuacao) VALUES (1, 74, 44, TRIM(' 00:03:50,716'), TRIM(' 00:03:55,098'), 'MARIJANOVIC', 'MAMMADLI', 'GROUNDWORK COMBAT', 'CONTROL WITH LEGS', NULL, NULL, NULL)</v>
      </c>
      <c r="R5125" t="s">
        <v>10327</v>
      </c>
    </row>
    <row r="5126" spans="1:18" hidden="1" x14ac:dyDescent="0.25">
      <c r="A5126" s="7">
        <f>anotacoes!D5126</f>
        <v>40780</v>
      </c>
      <c r="B5126" t="str">
        <f>anotacoes!C5126</f>
        <v>WORLD CHAMPIONSHIPS PARIS 2011</v>
      </c>
      <c r="C5126" t="str">
        <f>anotacoes!E5126</f>
        <v>MARIJANOVIC</v>
      </c>
      <c r="D5126" t="str">
        <f>anotacoes!F5126</f>
        <v>MAMMADLI</v>
      </c>
      <c r="E5126" t="s">
        <v>10325</v>
      </c>
      <c r="F5126">
        <f>anotacoes!A5126</f>
        <v>74</v>
      </c>
      <c r="G5126">
        <f>anotacoes!B5126</f>
        <v>45</v>
      </c>
      <c r="H5126" t="str">
        <f>anotacoes!K5126</f>
        <v xml:space="preserve"> 00:03:55,285</v>
      </c>
      <c r="I5126" t="str">
        <f>anotacoes!L5126</f>
        <v xml:space="preserve"> 00:04:08,026</v>
      </c>
      <c r="J5126" t="str">
        <f>IF(L5126="PAUSE",E5126,IF(anotacoes!G5130=conversao_anotacoes!C5126,conversao_anotacoes!C5126,conversao_anotacoes!D5126))</f>
        <v>&lt;ARBITRO_DESCONHECIDO&gt;</v>
      </c>
      <c r="K5126" t="str">
        <f t="shared" si="160"/>
        <v/>
      </c>
      <c r="L5126" t="str">
        <f>UPPER(anotacoes!H5126)</f>
        <v>PAUSE</v>
      </c>
      <c r="M5126" t="str">
        <f>IF(OR(L5126="ATTACK",L5126="FINTA"),"&lt;TECNICA&gt;",UPPER(anotacoes!I5126))</f>
        <v>&lt;NAO_CLASSIFICADO&gt;</v>
      </c>
      <c r="N5126" t="str">
        <f>IF(OR(L5126="ATTACK",L5126="FINTA"),UPPER(anotacoes!I5126),"")</f>
        <v/>
      </c>
      <c r="O5126" s="6" t="str">
        <f>IF(anotacoes!N5126=0,"",anotacoes!N5126)</f>
        <v/>
      </c>
      <c r="P5126" t="str">
        <f>IF(anotacoes!M5126=0,"",UPPER(anotacoes!M5126))</f>
        <v/>
      </c>
      <c r="Q5126" t="str">
        <f t="shared" si="161"/>
        <v>INSERT INTO CONVERSAO_LUTA_ACAO (cd_conversao, id_luta, sequencia, momento_inicio, momento_fim, quem_faz, quem_sofre, acao_tipo, acao, tecnica, direcao, pontuacao) VALUES (1, 74, 45, TRIM(' 00:03:55,285'), TRIM(' 00:04:08,026'), '&lt;ARBITRO_DESCONHECIDO&gt;', '', 'PAUSE', '&lt;NAO_CLASSIFICADO&gt;', NULL, NULL, NULL)</v>
      </c>
      <c r="R5126" t="s">
        <v>10327</v>
      </c>
    </row>
    <row r="5127" spans="1:18" hidden="1" x14ac:dyDescent="0.25">
      <c r="A5127" s="7">
        <f>anotacoes!D5127</f>
        <v>40780</v>
      </c>
      <c r="B5127" t="str">
        <f>anotacoes!C5127</f>
        <v>WORLD CHAMPIONSHIPS PARIS 2011</v>
      </c>
      <c r="C5127" t="str">
        <f>anotacoes!E5127</f>
        <v>MARIJANOVIC</v>
      </c>
      <c r="D5127" t="str">
        <f>anotacoes!F5127</f>
        <v>MAMMADLI</v>
      </c>
      <c r="E5127" t="s">
        <v>10325</v>
      </c>
      <c r="F5127">
        <f>anotacoes!A5127</f>
        <v>74</v>
      </c>
      <c r="G5127">
        <f>anotacoes!B5127</f>
        <v>46</v>
      </c>
      <c r="H5127" t="str">
        <f>anotacoes!K5127</f>
        <v xml:space="preserve"> 00:04:08,026</v>
      </c>
      <c r="I5127" t="str">
        <f>anotacoes!L5127</f>
        <v xml:space="preserve"> 00:04:10,377</v>
      </c>
      <c r="J5127" t="str">
        <f>IF(L5127="PAUSE",E5127,IF(anotacoes!G5131=conversao_anotacoes!C5127,conversao_anotacoes!C5127,conversao_anotacoes!D5127))</f>
        <v>MARIJANOVIC</v>
      </c>
      <c r="K5127" t="str">
        <f t="shared" si="160"/>
        <v>MAMMADLI</v>
      </c>
      <c r="L5127" t="str">
        <f>UPPER(anotacoes!H5127)</f>
        <v>DISPLACEMENT</v>
      </c>
      <c r="M5127" t="str">
        <f>IF(OR(L5127="ATTACK",L5127="FINTA"),"&lt;TECNICA&gt;",UPPER(anotacoes!I5127))</f>
        <v>CIRCULAR LEFT</v>
      </c>
      <c r="N5127" t="str">
        <f>IF(OR(L5127="ATTACK",L5127="FINTA"),UPPER(anotacoes!I5127),"")</f>
        <v/>
      </c>
      <c r="O5127" s="6" t="str">
        <f>IF(anotacoes!N5127=0,"",anotacoes!N5127)</f>
        <v/>
      </c>
      <c r="P5127" t="str">
        <f>IF(anotacoes!M5127=0,"",UPPER(anotacoes!M5127))</f>
        <v/>
      </c>
      <c r="Q5127" t="str">
        <f t="shared" si="161"/>
        <v>INSERT INTO CONVERSAO_LUTA_ACAO (cd_conversao, id_luta, sequencia, momento_inicio, momento_fim, quem_faz, quem_sofre, acao_tipo, acao, tecnica, direcao, pontuacao) VALUES (1, 74, 46, TRIM(' 00:04:08,026'), TRIM(' 00:04:10,377'), 'MARIJANOVIC', 'MAMMADLI', 'DISPLACEMENT', 'CIRCULAR LEFT', NULL, NULL, NULL)</v>
      </c>
      <c r="R5127" t="s">
        <v>10327</v>
      </c>
    </row>
    <row r="5128" spans="1:18" hidden="1" x14ac:dyDescent="0.25">
      <c r="A5128" s="7">
        <f>anotacoes!D5128</f>
        <v>40780</v>
      </c>
      <c r="B5128" t="str">
        <f>anotacoes!C5128</f>
        <v>WORLD CHAMPIONSHIPS PARIS 2011</v>
      </c>
      <c r="C5128" t="str">
        <f>anotacoes!E5128</f>
        <v>MARIJANOVIC</v>
      </c>
      <c r="D5128" t="str">
        <f>anotacoes!F5128</f>
        <v>MAMMADLI</v>
      </c>
      <c r="E5128" t="s">
        <v>10325</v>
      </c>
      <c r="F5128">
        <f>anotacoes!A5128</f>
        <v>74</v>
      </c>
      <c r="G5128">
        <f>anotacoes!B5128</f>
        <v>47</v>
      </c>
      <c r="H5128" t="str">
        <f>anotacoes!K5128</f>
        <v xml:space="preserve"> 00:04:10,537</v>
      </c>
      <c r="I5128" t="str">
        <f>anotacoes!L5128</f>
        <v xml:space="preserve"> 00:05:01,761</v>
      </c>
      <c r="J5128" t="str">
        <f>IF(L5128="PAUSE",E5128,IF(anotacoes!G5132=conversao_anotacoes!C5128,conversao_anotacoes!C5128,conversao_anotacoes!D5128))</f>
        <v>MARIJANOVIC</v>
      </c>
      <c r="K5128" t="str">
        <f t="shared" si="160"/>
        <v>MAMMADLI</v>
      </c>
      <c r="L5128" t="str">
        <f>UPPER(anotacoes!H5128)</f>
        <v>DISPLACEMENT</v>
      </c>
      <c r="M5128" t="str">
        <f>IF(OR(L5128="ATTACK",L5128="FINTA"),"&lt;TECNICA&gt;",UPPER(anotacoes!I5128))</f>
        <v>2-3 STEP HESITANT RIGHT</v>
      </c>
      <c r="N5128" t="str">
        <f>IF(OR(L5128="ATTACK",L5128="FINTA"),UPPER(anotacoes!I5128),"")</f>
        <v/>
      </c>
      <c r="O5128" s="6" t="str">
        <f>IF(anotacoes!N5128=0,"",anotacoes!N5128)</f>
        <v/>
      </c>
      <c r="P5128" t="str">
        <f>IF(anotacoes!M5128=0,"",UPPER(anotacoes!M5128))</f>
        <v/>
      </c>
      <c r="Q5128" t="str">
        <f t="shared" si="161"/>
        <v>INSERT INTO CONVERSAO_LUTA_ACAO (cd_conversao, id_luta, sequencia, momento_inicio, momento_fim, quem_faz, quem_sofre, acao_tipo, acao, tecnica, direcao, pontuacao) VALUES (1, 74, 47, TRIM(' 00:04:10,537'), TRIM(' 00:05:01,761'), 'MARIJANOVIC', 'MAMMADLI', 'DISPLACEMENT', '2-3 STEP HESITANT RIGHT', NULL, NULL, NULL)</v>
      </c>
      <c r="R5128" t="s">
        <v>10327</v>
      </c>
    </row>
    <row r="5129" spans="1:18" hidden="1" x14ac:dyDescent="0.25">
      <c r="A5129" s="7">
        <f>anotacoes!D5129</f>
        <v>40780</v>
      </c>
      <c r="B5129" t="str">
        <f>anotacoes!C5129</f>
        <v>WORLD CHAMPIONSHIPS PARIS 2011</v>
      </c>
      <c r="C5129" t="str">
        <f>anotacoes!E5129</f>
        <v>MARIJANOVIC</v>
      </c>
      <c r="D5129" t="str">
        <f>anotacoes!F5129</f>
        <v>MAMMADLI</v>
      </c>
      <c r="E5129" t="s">
        <v>10325</v>
      </c>
      <c r="F5129">
        <f>anotacoes!A5129</f>
        <v>74</v>
      </c>
      <c r="G5129">
        <f>anotacoes!B5129</f>
        <v>48</v>
      </c>
      <c r="H5129" t="str">
        <f>anotacoes!K5129</f>
        <v xml:space="preserve"> 00:05:01,761</v>
      </c>
      <c r="I5129" t="str">
        <f>anotacoes!L5129</f>
        <v xml:space="preserve"> 00:05:13,561</v>
      </c>
      <c r="J5129" t="str">
        <f>IF(L5129="PAUSE",E5129,IF(anotacoes!G5133=conversao_anotacoes!C5129,conversao_anotacoes!C5129,conversao_anotacoes!D5129))</f>
        <v>MARIJANOVIC</v>
      </c>
      <c r="K5129" t="str">
        <f t="shared" si="160"/>
        <v>MAMMADLI</v>
      </c>
      <c r="L5129" t="str">
        <f>UPPER(anotacoes!H5129)</f>
        <v>GRIP TIME</v>
      </c>
      <c r="M5129" t="str">
        <f>IF(OR(L5129="ATTACK",L5129="FINTA"),"&lt;TECNICA&gt;",UPPER(anotacoes!I5129))</f>
        <v>LEFT COLLAR RIGHT SLEEVE</v>
      </c>
      <c r="N5129" t="str">
        <f>IF(OR(L5129="ATTACK",L5129="FINTA"),UPPER(anotacoes!I5129),"")</f>
        <v/>
      </c>
      <c r="O5129" s="6" t="str">
        <f>IF(anotacoes!N5129=0,"",anotacoes!N5129)</f>
        <v/>
      </c>
      <c r="P5129" t="str">
        <f>IF(anotacoes!M5129=0,"",UPPER(anotacoes!M5129))</f>
        <v/>
      </c>
      <c r="Q5129" t="str">
        <f t="shared" si="161"/>
        <v>INSERT INTO CONVERSAO_LUTA_ACAO (cd_conversao, id_luta, sequencia, momento_inicio, momento_fim, quem_faz, quem_sofre, acao_tipo, acao, tecnica, direcao, pontuacao) VALUES (1, 74, 48, TRIM(' 00:05:01,761'), TRIM(' 00:05:13,561'), 'MARIJANOVIC', 'MAMMADLI', 'GRIP TIME', 'LEFT COLLAR RIGHT SLEEVE', NULL, NULL, NULL)</v>
      </c>
      <c r="R5129" t="s">
        <v>10327</v>
      </c>
    </row>
    <row r="5130" spans="1:18" hidden="1" x14ac:dyDescent="0.25">
      <c r="A5130" s="7">
        <f>anotacoes!D5130</f>
        <v>40780</v>
      </c>
      <c r="B5130" t="str">
        <f>anotacoes!C5130</f>
        <v>WORLD CHAMPIONSHIPS PARIS 2011</v>
      </c>
      <c r="C5130" t="str">
        <f>anotacoes!E5130</f>
        <v>MARIJANOVIC</v>
      </c>
      <c r="D5130" t="str">
        <f>anotacoes!F5130</f>
        <v>MAMMADLI</v>
      </c>
      <c r="E5130" t="s">
        <v>10325</v>
      </c>
      <c r="F5130">
        <f>anotacoes!A5130</f>
        <v>74</v>
      </c>
      <c r="G5130">
        <f>anotacoes!B5130</f>
        <v>49</v>
      </c>
      <c r="H5130" t="str">
        <f>anotacoes!K5130</f>
        <v xml:space="preserve"> 00:05:13,561</v>
      </c>
      <c r="I5130" t="str">
        <f>anotacoes!L5130</f>
        <v xml:space="preserve"> 00:05:14,512</v>
      </c>
      <c r="J5130" t="str">
        <f>IF(L5130="PAUSE",E5130,IF(anotacoes!G5134=conversao_anotacoes!C5130,conversao_anotacoes!C5130,conversao_anotacoes!D5130))</f>
        <v>MARIJANOVIC</v>
      </c>
      <c r="K5130" t="str">
        <f t="shared" si="160"/>
        <v>MAMMADLI</v>
      </c>
      <c r="L5130" t="str">
        <f>UPPER(anotacoes!H5130)</f>
        <v>DEFENSE</v>
      </c>
      <c r="M5130" t="str">
        <f>IF(OR(L5130="ATTACK",L5130="FINTA"),"&lt;TECNICA&gt;",UPPER(anotacoes!I5130))</f>
        <v>TAE-SABAKI RIGHT INCLINED</v>
      </c>
      <c r="N5130" t="str">
        <f>IF(OR(L5130="ATTACK",L5130="FINTA"),UPPER(anotacoes!I5130),"")</f>
        <v/>
      </c>
      <c r="O5130" s="6" t="str">
        <f>IF(anotacoes!N5130=0,"",anotacoes!N5130)</f>
        <v/>
      </c>
      <c r="P5130" t="str">
        <f>IF(anotacoes!M5130=0,"",UPPER(anotacoes!M5130))</f>
        <v/>
      </c>
      <c r="Q5130" t="str">
        <f t="shared" si="161"/>
        <v>INSERT INTO CONVERSAO_LUTA_ACAO (cd_conversao, id_luta, sequencia, momento_inicio, momento_fim, quem_faz, quem_sofre, acao_tipo, acao, tecnica, direcao, pontuacao) VALUES (1, 74, 49, TRIM(' 00:05:13,561'), TRIM(' 00:05:14,512'), 'MARIJANOVIC', 'MAMMADLI', 'DEFENSE', 'TAE-SABAKI RIGHT INCLINED', NULL, NULL, NULL)</v>
      </c>
      <c r="R5130" t="s">
        <v>10327</v>
      </c>
    </row>
    <row r="5131" spans="1:18" hidden="1" x14ac:dyDescent="0.25">
      <c r="A5131" s="7">
        <f>anotacoes!D5131</f>
        <v>40780</v>
      </c>
      <c r="B5131" t="str">
        <f>anotacoes!C5131</f>
        <v>WORLD CHAMPIONSHIPS PARIS 2011</v>
      </c>
      <c r="C5131" t="str">
        <f>anotacoes!E5131</f>
        <v>MARIJANOVIC</v>
      </c>
      <c r="D5131" t="str">
        <f>anotacoes!F5131</f>
        <v>MAMMADLI</v>
      </c>
      <c r="E5131" t="s">
        <v>10325</v>
      </c>
      <c r="F5131">
        <f>anotacoes!A5131</f>
        <v>74</v>
      </c>
      <c r="G5131">
        <f>anotacoes!B5131</f>
        <v>50</v>
      </c>
      <c r="H5131" t="str">
        <f>anotacoes!K5131</f>
        <v xml:space="preserve"> 00:05:14,512</v>
      </c>
      <c r="I5131" t="str">
        <f>anotacoes!L5131</f>
        <v xml:space="preserve"> 00:05:30,805</v>
      </c>
      <c r="J5131" t="str">
        <f>IF(L5131="PAUSE",E5131,IF(anotacoes!G5135=conversao_anotacoes!C5131,conversao_anotacoes!C5131,conversao_anotacoes!D5131))</f>
        <v>&lt;ARBITRO_DESCONHECIDO&gt;</v>
      </c>
      <c r="K5131" t="str">
        <f t="shared" si="160"/>
        <v/>
      </c>
      <c r="L5131" t="str">
        <f>UPPER(anotacoes!H5131)</f>
        <v>PAUSE</v>
      </c>
      <c r="M5131" t="str">
        <f>IF(OR(L5131="ATTACK",L5131="FINTA"),"&lt;TECNICA&gt;",UPPER(anotacoes!I5131))</f>
        <v>&lt;NAO_CLASSIFICADO&gt;</v>
      </c>
      <c r="N5131" t="str">
        <f>IF(OR(L5131="ATTACK",L5131="FINTA"),UPPER(anotacoes!I5131),"")</f>
        <v/>
      </c>
      <c r="O5131" s="6" t="str">
        <f>IF(anotacoes!N5131=0,"",anotacoes!N5131)</f>
        <v/>
      </c>
      <c r="P5131" t="str">
        <f>IF(anotacoes!M5131=0,"",UPPER(anotacoes!M5131))</f>
        <v/>
      </c>
      <c r="Q5131" t="str">
        <f t="shared" si="161"/>
        <v>INSERT INTO CONVERSAO_LUTA_ACAO (cd_conversao, id_luta, sequencia, momento_inicio, momento_fim, quem_faz, quem_sofre, acao_tipo, acao, tecnica, direcao, pontuacao) VALUES (1, 74, 50, TRIM(' 00:05:14,512'), TRIM(' 00:05:30,805'), '&lt;ARBITRO_DESCONHECIDO&gt;', '', 'PAUSE', '&lt;NAO_CLASSIFICADO&gt;', NULL, NULL, NULL)</v>
      </c>
      <c r="R5131" t="s">
        <v>10327</v>
      </c>
    </row>
    <row r="5132" spans="1:18" hidden="1" x14ac:dyDescent="0.25">
      <c r="A5132" s="7">
        <f>anotacoes!D5132</f>
        <v>40780</v>
      </c>
      <c r="B5132" t="str">
        <f>anotacoes!C5132</f>
        <v>WORLD CHAMPIONSHIPS PARIS 2011</v>
      </c>
      <c r="C5132" t="str">
        <f>anotacoes!E5132</f>
        <v>MARIJANOVIC</v>
      </c>
      <c r="D5132" t="str">
        <f>anotacoes!F5132</f>
        <v>MAMMADLI</v>
      </c>
      <c r="E5132" t="s">
        <v>10325</v>
      </c>
      <c r="F5132">
        <f>anotacoes!A5132</f>
        <v>74</v>
      </c>
      <c r="G5132">
        <f>anotacoes!B5132</f>
        <v>51</v>
      </c>
      <c r="H5132" t="str">
        <f>anotacoes!K5132</f>
        <v xml:space="preserve"> 00:05:30,805</v>
      </c>
      <c r="I5132" t="str">
        <f>anotacoes!L5132</f>
        <v xml:space="preserve"> 00:05:33,725</v>
      </c>
      <c r="J5132" t="str">
        <f>IF(L5132="PAUSE",E5132,IF(anotacoes!G5136=conversao_anotacoes!C5132,conversao_anotacoes!C5132,conversao_anotacoes!D5132))</f>
        <v>MARIJANOVIC</v>
      </c>
      <c r="K5132" t="str">
        <f t="shared" si="160"/>
        <v>MAMMADLI</v>
      </c>
      <c r="L5132" t="str">
        <f>UPPER(anotacoes!H5132)</f>
        <v>DISPLACEMENT</v>
      </c>
      <c r="M5132" t="str">
        <f>IF(OR(L5132="ATTACK",L5132="FINTA"),"&lt;TECNICA&gt;",UPPER(anotacoes!I5132))</f>
        <v>2-3 STEP HESITANT RIGHT</v>
      </c>
      <c r="N5132" t="str">
        <f>IF(OR(L5132="ATTACK",L5132="FINTA"),UPPER(anotacoes!I5132),"")</f>
        <v/>
      </c>
      <c r="O5132" s="6" t="str">
        <f>IF(anotacoes!N5132=0,"",anotacoes!N5132)</f>
        <v/>
      </c>
      <c r="P5132" t="str">
        <f>IF(anotacoes!M5132=0,"",UPPER(anotacoes!M5132))</f>
        <v/>
      </c>
      <c r="Q5132" t="str">
        <f t="shared" si="161"/>
        <v>INSERT INTO CONVERSAO_LUTA_ACAO (cd_conversao, id_luta, sequencia, momento_inicio, momento_fim, quem_faz, quem_sofre, acao_tipo, acao, tecnica, direcao, pontuacao) VALUES (1, 74, 51, TRIM(' 00:05:30,805'), TRIM(' 00:05:33,725'), 'MARIJANOVIC', 'MAMMADLI', 'DISPLACEMENT', '2-3 STEP HESITANT RIGHT', NULL, NULL, NULL)</v>
      </c>
      <c r="R5132" t="s">
        <v>10327</v>
      </c>
    </row>
    <row r="5133" spans="1:18" hidden="1" x14ac:dyDescent="0.25">
      <c r="A5133" s="7">
        <f>anotacoes!D5133</f>
        <v>40780</v>
      </c>
      <c r="B5133" t="str">
        <f>anotacoes!C5133</f>
        <v>WORLD CHAMPIONSHIPS PARIS 2011</v>
      </c>
      <c r="C5133" t="str">
        <f>anotacoes!E5133</f>
        <v>MARIJANOVIC</v>
      </c>
      <c r="D5133" t="str">
        <f>anotacoes!F5133</f>
        <v>MAMMADLI</v>
      </c>
      <c r="E5133" t="s">
        <v>10325</v>
      </c>
      <c r="F5133">
        <f>anotacoes!A5133</f>
        <v>74</v>
      </c>
      <c r="G5133">
        <f>anotacoes!B5133</f>
        <v>52</v>
      </c>
      <c r="H5133" t="str">
        <f>anotacoes!K5133</f>
        <v xml:space="preserve"> 00:05:33,725</v>
      </c>
      <c r="I5133" t="str">
        <f>anotacoes!L5133</f>
        <v xml:space="preserve"> 00:05:41,684</v>
      </c>
      <c r="J5133" t="str">
        <f>IF(L5133="PAUSE",E5133,IF(anotacoes!G5137=conversao_anotacoes!C5133,conversao_anotacoes!C5133,conversao_anotacoes!D5133))</f>
        <v>MARIJANOVIC</v>
      </c>
      <c r="K5133" t="str">
        <f t="shared" si="160"/>
        <v>MAMMADLI</v>
      </c>
      <c r="L5133" t="str">
        <f>UPPER(anotacoes!H5133)</f>
        <v>GRIP TIME</v>
      </c>
      <c r="M5133" t="str">
        <f>IF(OR(L5133="ATTACK",L5133="FINTA"),"&lt;TECNICA&gt;",UPPER(anotacoes!I5133))</f>
        <v>LEFT COLLAR RIGHT SLEEVE</v>
      </c>
      <c r="N5133" t="str">
        <f>IF(OR(L5133="ATTACK",L5133="FINTA"),UPPER(anotacoes!I5133),"")</f>
        <v/>
      </c>
      <c r="O5133" s="6" t="str">
        <f>IF(anotacoes!N5133=0,"",anotacoes!N5133)</f>
        <v/>
      </c>
      <c r="P5133" t="str">
        <f>IF(anotacoes!M5133=0,"",UPPER(anotacoes!M5133))</f>
        <v/>
      </c>
      <c r="Q5133" t="str">
        <f t="shared" si="161"/>
        <v>INSERT INTO CONVERSAO_LUTA_ACAO (cd_conversao, id_luta, sequencia, momento_inicio, momento_fim, quem_faz, quem_sofre, acao_tipo, acao, tecnica, direcao, pontuacao) VALUES (1, 74, 52, TRIM(' 00:05:33,725'), TRIM(' 00:05:41,684'), 'MARIJANOVIC', 'MAMMADLI', 'GRIP TIME', 'LEFT COLLAR RIGHT SLEEVE', NULL, NULL, NULL)</v>
      </c>
      <c r="R5133" t="s">
        <v>10327</v>
      </c>
    </row>
    <row r="5134" spans="1:18" hidden="1" x14ac:dyDescent="0.25">
      <c r="A5134" s="7">
        <f>anotacoes!D5134</f>
        <v>40780</v>
      </c>
      <c r="B5134" t="str">
        <f>anotacoes!C5134</f>
        <v>WORLD CHAMPIONSHIPS PARIS 2011</v>
      </c>
      <c r="C5134" t="str">
        <f>anotacoes!E5134</f>
        <v>MARIJANOVIC</v>
      </c>
      <c r="D5134" t="str">
        <f>anotacoes!F5134</f>
        <v>MAMMADLI</v>
      </c>
      <c r="E5134" t="s">
        <v>10325</v>
      </c>
      <c r="F5134">
        <f>anotacoes!A5134</f>
        <v>74</v>
      </c>
      <c r="G5134">
        <f>anotacoes!B5134</f>
        <v>53</v>
      </c>
      <c r="H5134" t="str">
        <f>anotacoes!K5134</f>
        <v xml:space="preserve"> 00:05:41,684</v>
      </c>
      <c r="I5134" t="str">
        <f>anotacoes!L5134</f>
        <v xml:space="preserve"> 00:05:47,387</v>
      </c>
      <c r="J5134" t="str">
        <f>IF(L5134="PAUSE",E5134,IF(anotacoes!G5138=conversao_anotacoes!C5134,conversao_anotacoes!C5134,conversao_anotacoes!D5134))</f>
        <v>&lt;ARBITRO_DESCONHECIDO&gt;</v>
      </c>
      <c r="K5134" t="str">
        <f t="shared" si="160"/>
        <v/>
      </c>
      <c r="L5134" t="str">
        <f>UPPER(anotacoes!H5134)</f>
        <v>PAUSE</v>
      </c>
      <c r="M5134" t="str">
        <f>IF(OR(L5134="ATTACK",L5134="FINTA"),"&lt;TECNICA&gt;",UPPER(anotacoes!I5134))</f>
        <v>&lt;NAO_CLASSIFICADO&gt;</v>
      </c>
      <c r="N5134" t="str">
        <f>IF(OR(L5134="ATTACK",L5134="FINTA"),UPPER(anotacoes!I5134),"")</f>
        <v/>
      </c>
      <c r="O5134" s="6" t="str">
        <f>IF(anotacoes!N5134=0,"",anotacoes!N5134)</f>
        <v/>
      </c>
      <c r="P5134" t="str">
        <f>IF(anotacoes!M5134=0,"",UPPER(anotacoes!M5134))</f>
        <v/>
      </c>
      <c r="Q5134" t="str">
        <f t="shared" si="161"/>
        <v>INSERT INTO CONVERSAO_LUTA_ACAO (cd_conversao, id_luta, sequencia, momento_inicio, momento_fim, quem_faz, quem_sofre, acao_tipo, acao, tecnica, direcao, pontuacao) VALUES (1, 74, 53, TRIM(' 00:05:41,684'), TRIM(' 00:05:47,387'), '&lt;ARBITRO_DESCONHECIDO&gt;', '', 'PAUSE', '&lt;NAO_CLASSIFICADO&gt;', NULL, NULL, NULL)</v>
      </c>
      <c r="R5134" t="s">
        <v>10327</v>
      </c>
    </row>
    <row r="5135" spans="1:18" hidden="1" x14ac:dyDescent="0.25">
      <c r="A5135" s="7">
        <f>anotacoes!D5135</f>
        <v>40780</v>
      </c>
      <c r="B5135" t="str">
        <f>anotacoes!C5135</f>
        <v>WORLD CHAMPIONSHIPS PARIS 2011</v>
      </c>
      <c r="C5135" t="str">
        <f>anotacoes!E5135</f>
        <v>MARIJANOVIC</v>
      </c>
      <c r="D5135" t="str">
        <f>anotacoes!F5135</f>
        <v>MAMMADLI</v>
      </c>
      <c r="E5135" t="s">
        <v>10325</v>
      </c>
      <c r="F5135">
        <f>anotacoes!A5135</f>
        <v>74</v>
      </c>
      <c r="G5135">
        <f>anotacoes!B5135</f>
        <v>54</v>
      </c>
      <c r="H5135" t="str">
        <f>anotacoes!K5135</f>
        <v xml:space="preserve"> 00:05:47,387</v>
      </c>
      <c r="I5135" t="str">
        <f>anotacoes!L5135</f>
        <v xml:space="preserve"> 00:05:50,046</v>
      </c>
      <c r="J5135" t="str">
        <f>IF(L5135="PAUSE",E5135,IF(anotacoes!G5139=conversao_anotacoes!C5135,conversao_anotacoes!C5135,conversao_anotacoes!D5135))</f>
        <v>MARIJANOVIC</v>
      </c>
      <c r="K5135" t="str">
        <f t="shared" si="160"/>
        <v>MAMMADLI</v>
      </c>
      <c r="L5135" t="str">
        <f>UPPER(anotacoes!H5135)</f>
        <v>DISPLACEMENT</v>
      </c>
      <c r="M5135" t="str">
        <f>IF(OR(L5135="ATTACK",L5135="FINTA"),"&lt;TECNICA&gt;",UPPER(anotacoes!I5135))</f>
        <v>CIRCULAR LEFT</v>
      </c>
      <c r="N5135" t="str">
        <f>IF(OR(L5135="ATTACK",L5135="FINTA"),UPPER(anotacoes!I5135),"")</f>
        <v/>
      </c>
      <c r="O5135" s="6" t="str">
        <f>IF(anotacoes!N5135=0,"",anotacoes!N5135)</f>
        <v/>
      </c>
      <c r="P5135" t="str">
        <f>IF(anotacoes!M5135=0,"",UPPER(anotacoes!M5135))</f>
        <v/>
      </c>
      <c r="Q5135" t="str">
        <f t="shared" si="161"/>
        <v>INSERT INTO CONVERSAO_LUTA_ACAO (cd_conversao, id_luta, sequencia, momento_inicio, momento_fim, quem_faz, quem_sofre, acao_tipo, acao, tecnica, direcao, pontuacao) VALUES (1, 74, 54, TRIM(' 00:05:47,387'), TRIM(' 00:05:50,046'), 'MARIJANOVIC', 'MAMMADLI', 'DISPLACEMENT', 'CIRCULAR LEFT', NULL, NULL, NULL)</v>
      </c>
      <c r="R5135" t="s">
        <v>10327</v>
      </c>
    </row>
    <row r="5136" spans="1:18" hidden="1" x14ac:dyDescent="0.25">
      <c r="A5136" s="7">
        <f>anotacoes!D5136</f>
        <v>40780</v>
      </c>
      <c r="B5136" t="str">
        <f>anotacoes!C5136</f>
        <v>WORLD CHAMPIONSHIPS PARIS 2011</v>
      </c>
      <c r="C5136" t="str">
        <f>anotacoes!E5136</f>
        <v>MARIJANOVIC</v>
      </c>
      <c r="D5136" t="str">
        <f>anotacoes!F5136</f>
        <v>MAMMADLI</v>
      </c>
      <c r="E5136" t="s">
        <v>10325</v>
      </c>
      <c r="F5136">
        <f>anotacoes!A5136</f>
        <v>74</v>
      </c>
      <c r="G5136">
        <f>anotacoes!B5136</f>
        <v>55</v>
      </c>
      <c r="H5136" t="str">
        <f>anotacoes!K5136</f>
        <v xml:space="preserve"> 00:05:50,046</v>
      </c>
      <c r="I5136" t="str">
        <f>anotacoes!L5136</f>
        <v xml:space="preserve"> 00:05:55,167</v>
      </c>
      <c r="J5136" t="str">
        <f>IF(L5136="PAUSE",E5136,IF(anotacoes!G5140=conversao_anotacoes!C5136,conversao_anotacoes!C5136,conversao_anotacoes!D5136))</f>
        <v>MARIJANOVIC</v>
      </c>
      <c r="K5136" t="str">
        <f t="shared" si="160"/>
        <v>MAMMADLI</v>
      </c>
      <c r="L5136" t="str">
        <f>UPPER(anotacoes!H5136)</f>
        <v>DISPLACEMENT</v>
      </c>
      <c r="M5136" t="str">
        <f>IF(OR(L5136="ATTACK",L5136="FINTA"),"&lt;TECNICA&gt;",UPPER(anotacoes!I5136))</f>
        <v>2-3 STEP HESITANT RIGHT</v>
      </c>
      <c r="N5136" t="str">
        <f>IF(OR(L5136="ATTACK",L5136="FINTA"),UPPER(anotacoes!I5136),"")</f>
        <v/>
      </c>
      <c r="O5136" s="6" t="str">
        <f>IF(anotacoes!N5136=0,"",anotacoes!N5136)</f>
        <v/>
      </c>
      <c r="P5136" t="str">
        <f>IF(anotacoes!M5136=0,"",UPPER(anotacoes!M5136))</f>
        <v/>
      </c>
      <c r="Q5136" t="str">
        <f t="shared" si="161"/>
        <v>INSERT INTO CONVERSAO_LUTA_ACAO (cd_conversao, id_luta, sequencia, momento_inicio, momento_fim, quem_faz, quem_sofre, acao_tipo, acao, tecnica, direcao, pontuacao) VALUES (1, 74, 55, TRIM(' 00:05:50,046'), TRIM(' 00:05:55,167'), 'MARIJANOVIC', 'MAMMADLI', 'DISPLACEMENT', '2-3 STEP HESITANT RIGHT', NULL, NULL, NULL)</v>
      </c>
      <c r="R5136" t="s">
        <v>10327</v>
      </c>
    </row>
    <row r="5137" spans="1:18" hidden="1" x14ac:dyDescent="0.25">
      <c r="A5137" s="7">
        <f>anotacoes!D5137</f>
        <v>40780</v>
      </c>
      <c r="B5137" t="str">
        <f>anotacoes!C5137</f>
        <v>WORLD CHAMPIONSHIPS PARIS 2011</v>
      </c>
      <c r="C5137" t="str">
        <f>anotacoes!E5137</f>
        <v>MARIJANOVIC</v>
      </c>
      <c r="D5137" t="str">
        <f>anotacoes!F5137</f>
        <v>MAMMADLI</v>
      </c>
      <c r="E5137" t="s">
        <v>10325</v>
      </c>
      <c r="F5137">
        <f>anotacoes!A5137</f>
        <v>74</v>
      </c>
      <c r="G5137">
        <f>anotacoes!B5137</f>
        <v>56</v>
      </c>
      <c r="H5137" t="str">
        <f>anotacoes!K5137</f>
        <v xml:space="preserve"> 00:05:55,167</v>
      </c>
      <c r="I5137" t="str">
        <f>anotacoes!L5137</f>
        <v xml:space="preserve"> 00:05:58,379</v>
      </c>
      <c r="J5137" t="str">
        <f>IF(L5137="PAUSE",E5137,IF(anotacoes!G5141=conversao_anotacoes!C5137,conversao_anotacoes!C5137,conversao_anotacoes!D5137))</f>
        <v>MARIJANOVIC</v>
      </c>
      <c r="K5137" t="str">
        <f t="shared" si="160"/>
        <v>MAMMADLI</v>
      </c>
      <c r="L5137" t="str">
        <f>UPPER(anotacoes!H5137)</f>
        <v>GRIP TIME</v>
      </c>
      <c r="M5137" t="str">
        <f>IF(OR(L5137="ATTACK",L5137="FINTA"),"&lt;TECNICA&gt;",UPPER(anotacoes!I5137))</f>
        <v>RIGHT SLEEVE LEFT SLEEVE</v>
      </c>
      <c r="N5137" t="str">
        <f>IF(OR(L5137="ATTACK",L5137="FINTA"),UPPER(anotacoes!I5137),"")</f>
        <v/>
      </c>
      <c r="O5137" s="6" t="str">
        <f>IF(anotacoes!N5137=0,"",anotacoes!N5137)</f>
        <v/>
      </c>
      <c r="P5137" t="str">
        <f>IF(anotacoes!M5137=0,"",UPPER(anotacoes!M5137))</f>
        <v/>
      </c>
      <c r="Q5137" t="str">
        <f t="shared" si="161"/>
        <v>INSERT INTO CONVERSAO_LUTA_ACAO (cd_conversao, id_luta, sequencia, momento_inicio, momento_fim, quem_faz, quem_sofre, acao_tipo, acao, tecnica, direcao, pontuacao) VALUES (1, 74, 56, TRIM(' 00:05:55,167'), TRIM(' 00:05:58,379'), 'MARIJANOVIC', 'MAMMADLI', 'GRIP TIME', 'RIGHT SLEEVE LEFT SLEEVE', NULL, NULL, NULL)</v>
      </c>
      <c r="R5137" t="s">
        <v>10327</v>
      </c>
    </row>
    <row r="5138" spans="1:18" hidden="1" x14ac:dyDescent="0.25">
      <c r="A5138" s="7">
        <f>anotacoes!D5138</f>
        <v>40780</v>
      </c>
      <c r="B5138" t="str">
        <f>anotacoes!C5138</f>
        <v>WORLD CHAMPIONSHIPS PARIS 2011</v>
      </c>
      <c r="C5138" t="str">
        <f>anotacoes!E5138</f>
        <v>MARIJANOVIC</v>
      </c>
      <c r="D5138" t="str">
        <f>anotacoes!F5138</f>
        <v>MAMMADLI</v>
      </c>
      <c r="E5138" t="s">
        <v>10325</v>
      </c>
      <c r="F5138">
        <f>anotacoes!A5138</f>
        <v>74</v>
      </c>
      <c r="G5138">
        <f>anotacoes!B5138</f>
        <v>57</v>
      </c>
      <c r="H5138" t="str">
        <f>anotacoes!K5138</f>
        <v xml:space="preserve"> 00:05:58,567</v>
      </c>
      <c r="I5138" t="str">
        <f>anotacoes!L5138</f>
        <v xml:space="preserve"> 00:05:59,849</v>
      </c>
      <c r="J5138" t="str">
        <f>IF(L5138="PAUSE",E5138,IF(anotacoes!G5142=conversao_anotacoes!C5138,conversao_anotacoes!C5138,conversao_anotacoes!D5138))</f>
        <v>MARIJANOVIC</v>
      </c>
      <c r="K5138" t="str">
        <f t="shared" si="160"/>
        <v>MAMMADLI</v>
      </c>
      <c r="L5138" t="str">
        <f>UPPER(anotacoes!H5138)</f>
        <v>TRANSITION</v>
      </c>
      <c r="M5138" t="str">
        <f>IF(OR(L5138="ATTACK",L5138="FINTA"),"&lt;TECNICA&gt;",UPPER(anotacoes!I5138))</f>
        <v>WITHOUT ATTACK</v>
      </c>
      <c r="N5138" t="str">
        <f>IF(OR(L5138="ATTACK",L5138="FINTA"),UPPER(anotacoes!I5138),"")</f>
        <v/>
      </c>
      <c r="O5138" s="6" t="str">
        <f>IF(anotacoes!N5138=0,"",anotacoes!N5138)</f>
        <v/>
      </c>
      <c r="P5138" t="str">
        <f>IF(anotacoes!M5138=0,"",UPPER(anotacoes!M5138))</f>
        <v/>
      </c>
      <c r="Q5138" t="str">
        <f t="shared" si="161"/>
        <v>INSERT INTO CONVERSAO_LUTA_ACAO (cd_conversao, id_luta, sequencia, momento_inicio, momento_fim, quem_faz, quem_sofre, acao_tipo, acao, tecnica, direcao, pontuacao) VALUES (1, 74, 57, TRIM(' 00:05:58,567'), TRIM(' 00:05:59,849'), 'MARIJANOVIC', 'MAMMADLI', 'TRANSITION', 'WITHOUT ATTACK', NULL, NULL, NULL)</v>
      </c>
      <c r="R5138" t="s">
        <v>10327</v>
      </c>
    </row>
    <row r="5139" spans="1:18" hidden="1" x14ac:dyDescent="0.25">
      <c r="A5139" s="7">
        <f>anotacoes!D5139</f>
        <v>40780</v>
      </c>
      <c r="B5139" t="str">
        <f>anotacoes!C5139</f>
        <v>WORLD CHAMPIONSHIPS PARIS 2011</v>
      </c>
      <c r="C5139" t="str">
        <f>anotacoes!E5139</f>
        <v>MARIJANOVIC</v>
      </c>
      <c r="D5139" t="str">
        <f>anotacoes!F5139</f>
        <v>MAMMADLI</v>
      </c>
      <c r="E5139" t="s">
        <v>10325</v>
      </c>
      <c r="F5139">
        <f>anotacoes!A5139</f>
        <v>74</v>
      </c>
      <c r="G5139">
        <f>anotacoes!B5139</f>
        <v>58</v>
      </c>
      <c r="H5139" t="str">
        <f>anotacoes!K5139</f>
        <v xml:space="preserve"> 00:05:59,849</v>
      </c>
      <c r="I5139" t="str">
        <f>anotacoes!L5139</f>
        <v xml:space="preserve"> 00:06:40,652</v>
      </c>
      <c r="J5139" t="str">
        <f>IF(L5139="PAUSE",E5139,IF(anotacoes!G5143=conversao_anotacoes!C5139,conversao_anotacoes!C5139,conversao_anotacoes!D5139))</f>
        <v>MARIJANOVIC</v>
      </c>
      <c r="K5139" t="str">
        <f t="shared" si="160"/>
        <v>MAMMADLI</v>
      </c>
      <c r="L5139" t="str">
        <f>UPPER(anotacoes!H5139)</f>
        <v>GRIP TIME</v>
      </c>
      <c r="M5139" t="str">
        <f>IF(OR(L5139="ATTACK",L5139="FINTA"),"&lt;TECNICA&gt;",UPPER(anotacoes!I5139))</f>
        <v>LEFT COLLAR RIGHT SLEEVE</v>
      </c>
      <c r="N5139" t="str">
        <f>IF(OR(L5139="ATTACK",L5139="FINTA"),UPPER(anotacoes!I5139),"")</f>
        <v/>
      </c>
      <c r="O5139" s="6" t="str">
        <f>IF(anotacoes!N5139=0,"",anotacoes!N5139)</f>
        <v/>
      </c>
      <c r="P5139" t="str">
        <f>IF(anotacoes!M5139=0,"",UPPER(anotacoes!M5139))</f>
        <v/>
      </c>
      <c r="Q5139" t="str">
        <f t="shared" si="161"/>
        <v>INSERT INTO CONVERSAO_LUTA_ACAO (cd_conversao, id_luta, sequencia, momento_inicio, momento_fim, quem_faz, quem_sofre, acao_tipo, acao, tecnica, direcao, pontuacao) VALUES (1, 74, 58, TRIM(' 00:05:59,849'), TRIM(' 00:06:40,652'), 'MARIJANOVIC', 'MAMMADLI', 'GRIP TIME', 'LEFT COLLAR RIGHT SLEEVE', NULL, NULL, NULL)</v>
      </c>
      <c r="R5139" t="s">
        <v>10327</v>
      </c>
    </row>
    <row r="5140" spans="1:18" hidden="1" x14ac:dyDescent="0.25">
      <c r="A5140" s="7">
        <f>anotacoes!D5140</f>
        <v>40780</v>
      </c>
      <c r="B5140" t="str">
        <f>anotacoes!C5140</f>
        <v>WORLD CHAMPIONSHIPS PARIS 2011</v>
      </c>
      <c r="C5140" t="str">
        <f>anotacoes!E5140</f>
        <v>MARIJANOVIC</v>
      </c>
      <c r="D5140" t="str">
        <f>anotacoes!F5140</f>
        <v>MAMMADLI</v>
      </c>
      <c r="E5140" t="s">
        <v>10325</v>
      </c>
      <c r="F5140">
        <f>anotacoes!A5140</f>
        <v>74</v>
      </c>
      <c r="G5140">
        <f>anotacoes!B5140</f>
        <v>59</v>
      </c>
      <c r="H5140" t="str">
        <f>anotacoes!K5140</f>
        <v xml:space="preserve"> 00:06:40,652</v>
      </c>
      <c r="I5140" t="str">
        <f>anotacoes!L5140</f>
        <v xml:space="preserve"> 00:06:44,065</v>
      </c>
      <c r="J5140" t="str">
        <f>IF(L5140="PAUSE",E5140,IF(anotacoes!G5144=conversao_anotacoes!C5140,conversao_anotacoes!C5140,conversao_anotacoes!D5140))</f>
        <v>MARIJANOVIC</v>
      </c>
      <c r="K5140" t="str">
        <f t="shared" si="160"/>
        <v>MAMMADLI</v>
      </c>
      <c r="L5140" t="str">
        <f>UPPER(anotacoes!H5140)</f>
        <v>ATTACK</v>
      </c>
      <c r="M5140" t="str">
        <f>IF(OR(L5140="ATTACK",L5140="FINTA"),"&lt;TECNICA&gt;",UPPER(anotacoes!I5140))</f>
        <v>&lt;TECNICA&gt;</v>
      </c>
      <c r="N5140" t="str">
        <f>IF(OR(L5140="ATTACK",L5140="FINTA"),UPPER(anotacoes!I5140),"")</f>
        <v>YOKO TOMOE</v>
      </c>
      <c r="O5140" s="6">
        <f>IF(anotacoes!N5140=0,"",anotacoes!N5140)</f>
        <v>6</v>
      </c>
      <c r="P5140" t="str">
        <f>IF(anotacoes!M5140=0,"",UPPER(anotacoes!M5140))</f>
        <v/>
      </c>
      <c r="Q5140" t="str">
        <f t="shared" si="161"/>
        <v>INSERT INTO CONVERSAO_LUTA_ACAO (cd_conversao, id_luta, sequencia, momento_inicio, momento_fim, quem_faz, quem_sofre, acao_tipo, acao, tecnica, direcao, pontuacao) VALUES (1, 74, 59, TRIM(' 00:06:40,652'), TRIM(' 00:06:44,065'), 'MARIJANOVIC', 'MAMMADLI', 'ATTACK', '&lt;TECNICA&gt;', 'YOKO TOMOE', 6, NULL)</v>
      </c>
      <c r="R5140" t="s">
        <v>10327</v>
      </c>
    </row>
    <row r="5141" spans="1:18" hidden="1" x14ac:dyDescent="0.25">
      <c r="A5141" s="7">
        <f>anotacoes!D5141</f>
        <v>40780</v>
      </c>
      <c r="B5141" t="str">
        <f>anotacoes!C5141</f>
        <v>WORLD CHAMPIONSHIPS PARIS 2011</v>
      </c>
      <c r="C5141" t="str">
        <f>anotacoes!E5141</f>
        <v>MARIJANOVIC</v>
      </c>
      <c r="D5141" t="str">
        <f>anotacoes!F5141</f>
        <v>MAMMADLI</v>
      </c>
      <c r="E5141" t="s">
        <v>10325</v>
      </c>
      <c r="F5141">
        <f>anotacoes!A5141</f>
        <v>74</v>
      </c>
      <c r="G5141">
        <f>anotacoes!B5141</f>
        <v>60</v>
      </c>
      <c r="H5141" t="str">
        <f>anotacoes!K5141</f>
        <v xml:space="preserve"> 00:06:44,160</v>
      </c>
      <c r="I5141" t="str">
        <f>anotacoes!L5141</f>
        <v xml:space="preserve"> 00:06:47,312</v>
      </c>
      <c r="J5141" t="str">
        <f>IF(L5141="PAUSE",E5141,IF(anotacoes!G5145=conversao_anotacoes!C5141,conversao_anotacoes!C5141,conversao_anotacoes!D5141))</f>
        <v>MARIJANOVIC</v>
      </c>
      <c r="K5141" t="str">
        <f t="shared" si="160"/>
        <v>MAMMADLI</v>
      </c>
      <c r="L5141" t="str">
        <f>UPPER(anotacoes!H5141)</f>
        <v>GROUNDWORK COMBAT</v>
      </c>
      <c r="M5141" t="str">
        <f>IF(OR(L5141="ATTACK",L5141="FINTA"),"&lt;TECNICA&gt;",UPPER(anotacoes!I5141))</f>
        <v>TRYING TO ATTACK</v>
      </c>
      <c r="N5141" t="str">
        <f>IF(OR(L5141="ATTACK",L5141="FINTA"),UPPER(anotacoes!I5141),"")</f>
        <v/>
      </c>
      <c r="O5141" s="6" t="str">
        <f>IF(anotacoes!N5141=0,"",anotacoes!N5141)</f>
        <v/>
      </c>
      <c r="P5141" t="str">
        <f>IF(anotacoes!M5141=0,"",UPPER(anotacoes!M5141))</f>
        <v/>
      </c>
      <c r="Q5141" t="str">
        <f t="shared" si="161"/>
        <v>INSERT INTO CONVERSAO_LUTA_ACAO (cd_conversao, id_luta, sequencia, momento_inicio, momento_fim, quem_faz, quem_sofre, acao_tipo, acao, tecnica, direcao, pontuacao) VALUES (1, 74, 60, TRIM(' 00:06:44,160'), TRIM(' 00:06:47,312'), 'MARIJANOVIC', 'MAMMADLI', 'GROUNDWORK COMBAT', 'TRYING TO ATTACK', NULL, NULL, NULL)</v>
      </c>
      <c r="R5141" t="s">
        <v>10327</v>
      </c>
    </row>
    <row r="5142" spans="1:18" hidden="1" x14ac:dyDescent="0.25">
      <c r="A5142" s="7">
        <f>anotacoes!D5142</f>
        <v>40780</v>
      </c>
      <c r="B5142" t="str">
        <f>anotacoes!C5142</f>
        <v>WORLD CHAMPIONSHIPS PARIS 2011</v>
      </c>
      <c r="C5142" t="str">
        <f>anotacoes!E5142</f>
        <v>MARIJANOVIC</v>
      </c>
      <c r="D5142" t="str">
        <f>anotacoes!F5142</f>
        <v>MAMMADLI</v>
      </c>
      <c r="E5142" t="s">
        <v>10325</v>
      </c>
      <c r="F5142">
        <f>anotacoes!A5142</f>
        <v>74</v>
      </c>
      <c r="G5142">
        <f>anotacoes!B5142</f>
        <v>61</v>
      </c>
      <c r="H5142" t="str">
        <f>anotacoes!K5142</f>
        <v xml:space="preserve"> 00:06:47,796</v>
      </c>
      <c r="I5142" t="str">
        <f>anotacoes!L5142</f>
        <v xml:space="preserve"> 00:06:58,964</v>
      </c>
      <c r="J5142" t="str">
        <f>IF(L5142="PAUSE",E5142,IF(anotacoes!G5146=conversao_anotacoes!C5142,conversao_anotacoes!C5142,conversao_anotacoes!D5142))</f>
        <v>&lt;ARBITRO_DESCONHECIDO&gt;</v>
      </c>
      <c r="K5142" t="str">
        <f t="shared" si="160"/>
        <v/>
      </c>
      <c r="L5142" t="str">
        <f>UPPER(anotacoes!H5142)</f>
        <v>PAUSE</v>
      </c>
      <c r="M5142" t="str">
        <f>IF(OR(L5142="ATTACK",L5142="FINTA"),"&lt;TECNICA&gt;",UPPER(anotacoes!I5142))</f>
        <v>&lt;NAO_CLASSIFICADO&gt;</v>
      </c>
      <c r="N5142" t="str">
        <f>IF(OR(L5142="ATTACK",L5142="FINTA"),UPPER(anotacoes!I5142),"")</f>
        <v/>
      </c>
      <c r="O5142" s="6" t="str">
        <f>IF(anotacoes!N5142=0,"",anotacoes!N5142)</f>
        <v/>
      </c>
      <c r="P5142" t="str">
        <f>IF(anotacoes!M5142=0,"",UPPER(anotacoes!M5142))</f>
        <v/>
      </c>
      <c r="Q5142" t="str">
        <f t="shared" si="161"/>
        <v>INSERT INTO CONVERSAO_LUTA_ACAO (cd_conversao, id_luta, sequencia, momento_inicio, momento_fim, quem_faz, quem_sofre, acao_tipo, acao, tecnica, direcao, pontuacao) VALUES (1, 74, 61, TRIM(' 00:06:47,796'), TRIM(' 00:06:58,964'), '&lt;ARBITRO_DESCONHECIDO&gt;', '', 'PAUSE', '&lt;NAO_CLASSIFICADO&gt;', NULL, NULL, NULL)</v>
      </c>
      <c r="R5142" t="s">
        <v>10327</v>
      </c>
    </row>
    <row r="5143" spans="1:18" hidden="1" x14ac:dyDescent="0.25">
      <c r="A5143" s="7">
        <f>anotacoes!D5143</f>
        <v>40780</v>
      </c>
      <c r="B5143" t="str">
        <f>anotacoes!C5143</f>
        <v>WORLD CHAMPIONSHIPS PARIS 2011</v>
      </c>
      <c r="C5143" t="str">
        <f>anotacoes!E5143</f>
        <v>MARIJANOVIC</v>
      </c>
      <c r="D5143" t="str">
        <f>anotacoes!F5143</f>
        <v>MAMMADLI</v>
      </c>
      <c r="E5143" t="s">
        <v>10325</v>
      </c>
      <c r="F5143">
        <f>anotacoes!A5143</f>
        <v>74</v>
      </c>
      <c r="G5143">
        <f>anotacoes!B5143</f>
        <v>62</v>
      </c>
      <c r="H5143" t="str">
        <f>anotacoes!K5143</f>
        <v xml:space="preserve"> 00:06:58,964</v>
      </c>
      <c r="I5143" t="str">
        <f>anotacoes!L5143</f>
        <v xml:space="preserve"> 00:07:04,252</v>
      </c>
      <c r="J5143" t="str">
        <f>IF(L5143="PAUSE",E5143,IF(anotacoes!G5147=conversao_anotacoes!C5143,conversao_anotacoes!C5143,conversao_anotacoes!D5143))</f>
        <v>MARIJANOVIC</v>
      </c>
      <c r="K5143" t="str">
        <f t="shared" si="160"/>
        <v>MAMMADLI</v>
      </c>
      <c r="L5143" t="str">
        <f>UPPER(anotacoes!H5143)</f>
        <v>DISPLACEMENT</v>
      </c>
      <c r="M5143" t="str">
        <f>IF(OR(L5143="ATTACK",L5143="FINTA"),"&lt;TECNICA&gt;",UPPER(anotacoes!I5143))</f>
        <v>CIRCULAR LEFT</v>
      </c>
      <c r="N5143" t="str">
        <f>IF(OR(L5143="ATTACK",L5143="FINTA"),UPPER(anotacoes!I5143),"")</f>
        <v/>
      </c>
      <c r="O5143" s="6" t="str">
        <f>IF(anotacoes!N5143=0,"",anotacoes!N5143)</f>
        <v/>
      </c>
      <c r="P5143" t="str">
        <f>IF(anotacoes!M5143=0,"",UPPER(anotacoes!M5143))</f>
        <v/>
      </c>
      <c r="Q5143" t="str">
        <f t="shared" si="161"/>
        <v>INSERT INTO CONVERSAO_LUTA_ACAO (cd_conversao, id_luta, sequencia, momento_inicio, momento_fim, quem_faz, quem_sofre, acao_tipo, acao, tecnica, direcao, pontuacao) VALUES (1, 74, 62, TRIM(' 00:06:58,964'), TRIM(' 00:07:04,252'), 'MARIJANOVIC', 'MAMMADLI', 'DISPLACEMENT', 'CIRCULAR LEFT', NULL, NULL, NULL)</v>
      </c>
      <c r="R5143" t="s">
        <v>10327</v>
      </c>
    </row>
    <row r="5144" spans="1:18" hidden="1" x14ac:dyDescent="0.25">
      <c r="A5144" s="7">
        <f>anotacoes!D5144</f>
        <v>40780</v>
      </c>
      <c r="B5144" t="str">
        <f>anotacoes!C5144</f>
        <v>WORLD CHAMPIONSHIPS PARIS 2011</v>
      </c>
      <c r="C5144" t="str">
        <f>anotacoes!E5144</f>
        <v>MARIJANOVIC</v>
      </c>
      <c r="D5144" t="str">
        <f>anotacoes!F5144</f>
        <v>MAMMADLI</v>
      </c>
      <c r="E5144" t="s">
        <v>10325</v>
      </c>
      <c r="F5144">
        <f>anotacoes!A5144</f>
        <v>74</v>
      </c>
      <c r="G5144">
        <f>anotacoes!B5144</f>
        <v>63</v>
      </c>
      <c r="H5144" t="str">
        <f>anotacoes!K5144</f>
        <v xml:space="preserve"> 00:07:04,252</v>
      </c>
      <c r="I5144" t="str">
        <f>anotacoes!L5144</f>
        <v xml:space="preserve"> 00:07:13,903</v>
      </c>
      <c r="J5144" t="str">
        <f>IF(L5144="PAUSE",E5144,IF(anotacoes!G5148=conversao_anotacoes!C5144,conversao_anotacoes!C5144,conversao_anotacoes!D5144))</f>
        <v>MARIJANOVIC</v>
      </c>
      <c r="K5144" t="str">
        <f t="shared" si="160"/>
        <v>MAMMADLI</v>
      </c>
      <c r="L5144" t="str">
        <f>UPPER(anotacoes!H5144)</f>
        <v>DISPLACEMENT</v>
      </c>
      <c r="M5144" t="str">
        <f>IF(OR(L5144="ATTACK",L5144="FINTA"),"&lt;TECNICA&gt;",UPPER(anotacoes!I5144))</f>
        <v>2-3 STEP HESITANT RIGHT</v>
      </c>
      <c r="N5144" t="str">
        <f>IF(OR(L5144="ATTACK",L5144="FINTA"),UPPER(anotacoes!I5144),"")</f>
        <v/>
      </c>
      <c r="O5144" s="6" t="str">
        <f>IF(anotacoes!N5144=0,"",anotacoes!N5144)</f>
        <v/>
      </c>
      <c r="P5144" t="str">
        <f>IF(anotacoes!M5144=0,"",UPPER(anotacoes!M5144))</f>
        <v/>
      </c>
      <c r="Q5144" t="str">
        <f t="shared" si="161"/>
        <v>INSERT INTO CONVERSAO_LUTA_ACAO (cd_conversao, id_luta, sequencia, momento_inicio, momento_fim, quem_faz, quem_sofre, acao_tipo, acao, tecnica, direcao, pontuacao) VALUES (1, 74, 63, TRIM(' 00:07:04,252'), TRIM(' 00:07:13,903'), 'MARIJANOVIC', 'MAMMADLI', 'DISPLACEMENT', '2-3 STEP HESITANT RIGHT', NULL, NULL, NULL)</v>
      </c>
      <c r="R5144" t="s">
        <v>10327</v>
      </c>
    </row>
    <row r="5145" spans="1:18" hidden="1" x14ac:dyDescent="0.25">
      <c r="A5145" s="7">
        <f>anotacoes!D5145</f>
        <v>40780</v>
      </c>
      <c r="B5145" t="str">
        <f>anotacoes!C5145</f>
        <v>WORLD CHAMPIONSHIPS PARIS 2011</v>
      </c>
      <c r="C5145" t="str">
        <f>anotacoes!E5145</f>
        <v>MARIJANOVIC</v>
      </c>
      <c r="D5145" t="str">
        <f>anotacoes!F5145</f>
        <v>MAMMADLI</v>
      </c>
      <c r="E5145" t="s">
        <v>10325</v>
      </c>
      <c r="F5145">
        <f>anotacoes!A5145</f>
        <v>74</v>
      </c>
      <c r="G5145">
        <f>anotacoes!B5145</f>
        <v>64</v>
      </c>
      <c r="H5145" t="str">
        <f>anotacoes!K5145</f>
        <v xml:space="preserve"> 00:07:13,903</v>
      </c>
      <c r="I5145" t="str">
        <f>anotacoes!L5145</f>
        <v xml:space="preserve"> 00:07:14,756</v>
      </c>
      <c r="J5145" t="str">
        <f>IF(L5145="PAUSE",E5145,IF(anotacoes!G5149=conversao_anotacoes!C5145,conversao_anotacoes!C5145,conversao_anotacoes!D5145))</f>
        <v>MARIJANOVIC</v>
      </c>
      <c r="K5145" t="str">
        <f t="shared" si="160"/>
        <v>MAMMADLI</v>
      </c>
      <c r="L5145" t="str">
        <f>UPPER(anotacoes!H5145)</f>
        <v>DISPLACEMENT</v>
      </c>
      <c r="M5145" t="str">
        <f>IF(OR(L5145="ATTACK",L5145="FINTA"),"&lt;TECNICA&gt;",UPPER(anotacoes!I5145))</f>
        <v>TRY TO GRIP WITH CONTACT</v>
      </c>
      <c r="N5145" t="str">
        <f>IF(OR(L5145="ATTACK",L5145="FINTA"),UPPER(anotacoes!I5145),"")</f>
        <v/>
      </c>
      <c r="O5145" s="6" t="str">
        <f>IF(anotacoes!N5145=0,"",anotacoes!N5145)</f>
        <v/>
      </c>
      <c r="P5145" t="str">
        <f>IF(anotacoes!M5145=0,"",UPPER(anotacoes!M5145))</f>
        <v/>
      </c>
      <c r="Q5145" t="str">
        <f t="shared" si="161"/>
        <v>INSERT INTO CONVERSAO_LUTA_ACAO (cd_conversao, id_luta, sequencia, momento_inicio, momento_fim, quem_faz, quem_sofre, acao_tipo, acao, tecnica, direcao, pontuacao) VALUES (1, 74, 64, TRIM(' 00:07:13,903'), TRIM(' 00:07:14,756'), 'MARIJANOVIC', 'MAMMADLI', 'DISPLACEMENT', 'TRY TO GRIP WITH CONTACT', NULL, NULL, NULL)</v>
      </c>
      <c r="R5145" t="s">
        <v>10327</v>
      </c>
    </row>
    <row r="5146" spans="1:18" hidden="1" x14ac:dyDescent="0.25">
      <c r="A5146" s="7">
        <f>anotacoes!D5146</f>
        <v>40780</v>
      </c>
      <c r="B5146" t="str">
        <f>anotacoes!C5146</f>
        <v>WORLD CHAMPIONSHIPS PARIS 2011</v>
      </c>
      <c r="C5146" t="str">
        <f>anotacoes!E5146</f>
        <v>MARIJANOVIC</v>
      </c>
      <c r="D5146" t="str">
        <f>anotacoes!F5146</f>
        <v>MAMMADLI</v>
      </c>
      <c r="E5146" t="s">
        <v>10325</v>
      </c>
      <c r="F5146">
        <f>anotacoes!A5146</f>
        <v>74</v>
      </c>
      <c r="G5146">
        <f>anotacoes!B5146</f>
        <v>65</v>
      </c>
      <c r="H5146" t="str">
        <f>anotacoes!K5146</f>
        <v xml:space="preserve"> 00:07:14,756</v>
      </c>
      <c r="I5146" t="str">
        <f>anotacoes!L5146</f>
        <v xml:space="preserve"> 00:07:15,807</v>
      </c>
      <c r="J5146" t="str">
        <f>IF(L5146="PAUSE",E5146,IF(anotacoes!G5150=conversao_anotacoes!C5146,conversao_anotacoes!C5146,conversao_anotacoes!D5146))</f>
        <v>MARIJANOVIC</v>
      </c>
      <c r="K5146" t="str">
        <f t="shared" si="160"/>
        <v>MAMMADLI</v>
      </c>
      <c r="L5146" t="str">
        <f>UPPER(anotacoes!H5146)</f>
        <v>GRIP TIME</v>
      </c>
      <c r="M5146" t="str">
        <f>IF(OR(L5146="ATTACK",L5146="FINTA"),"&lt;TECNICA&gt;",UPPER(anotacoes!I5146))</f>
        <v>LEFT COLLAR</v>
      </c>
      <c r="N5146" t="str">
        <f>IF(OR(L5146="ATTACK",L5146="FINTA"),UPPER(anotacoes!I5146),"")</f>
        <v/>
      </c>
      <c r="O5146" s="6" t="str">
        <f>IF(anotacoes!N5146=0,"",anotacoes!N5146)</f>
        <v/>
      </c>
      <c r="P5146" t="str">
        <f>IF(anotacoes!M5146=0,"",UPPER(anotacoes!M5146))</f>
        <v/>
      </c>
      <c r="Q5146" t="str">
        <f t="shared" si="161"/>
        <v>INSERT INTO CONVERSAO_LUTA_ACAO (cd_conversao, id_luta, sequencia, momento_inicio, momento_fim, quem_faz, quem_sofre, acao_tipo, acao, tecnica, direcao, pontuacao) VALUES (1, 74, 65, TRIM(' 00:07:14,756'), TRIM(' 00:07:15,807'), 'MARIJANOVIC', 'MAMMADLI', 'GRIP TIME', 'LEFT COLLAR', NULL, NULL, NULL)</v>
      </c>
      <c r="R5146" t="s">
        <v>10327</v>
      </c>
    </row>
    <row r="5147" spans="1:18" hidden="1" x14ac:dyDescent="0.25">
      <c r="A5147" s="7">
        <f>anotacoes!D5147</f>
        <v>40780</v>
      </c>
      <c r="B5147" t="str">
        <f>anotacoes!C5147</f>
        <v>WORLD CHAMPIONSHIPS PARIS 2011</v>
      </c>
      <c r="C5147" t="str">
        <f>anotacoes!E5147</f>
        <v>MARIJANOVIC</v>
      </c>
      <c r="D5147" t="str">
        <f>anotacoes!F5147</f>
        <v>MAMMADLI</v>
      </c>
      <c r="E5147" t="s">
        <v>10325</v>
      </c>
      <c r="F5147">
        <f>anotacoes!A5147</f>
        <v>74</v>
      </c>
      <c r="G5147">
        <f>anotacoes!B5147</f>
        <v>66</v>
      </c>
      <c r="H5147" t="str">
        <f>anotacoes!K5147</f>
        <v xml:space="preserve"> 00:07:15,807</v>
      </c>
      <c r="I5147" t="str">
        <f>anotacoes!L5147</f>
        <v xml:space="preserve"> 00:07:16,285</v>
      </c>
      <c r="J5147" t="str">
        <f>IF(L5147="PAUSE",E5147,IF(anotacoes!G5151=conversao_anotacoes!C5147,conversao_anotacoes!C5147,conversao_anotacoes!D5147))</f>
        <v>MARIJANOVIC</v>
      </c>
      <c r="K5147" t="str">
        <f t="shared" si="160"/>
        <v>MAMMADLI</v>
      </c>
      <c r="L5147" t="str">
        <f>UPPER(anotacoes!H5147)</f>
        <v>DEFENSE</v>
      </c>
      <c r="M5147" t="str">
        <f>IF(OR(L5147="ATTACK",L5147="FINTA"),"&lt;TECNICA&gt;",UPPER(anotacoes!I5147))</f>
        <v>USING BODY MASS</v>
      </c>
      <c r="N5147" t="str">
        <f>IF(OR(L5147="ATTACK",L5147="FINTA"),UPPER(anotacoes!I5147),"")</f>
        <v/>
      </c>
      <c r="O5147" s="6" t="str">
        <f>IF(anotacoes!N5147=0,"",anotacoes!N5147)</f>
        <v/>
      </c>
      <c r="P5147" t="str">
        <f>IF(anotacoes!M5147=0,"",UPPER(anotacoes!M5147))</f>
        <v/>
      </c>
      <c r="Q5147" t="str">
        <f t="shared" si="161"/>
        <v>INSERT INTO CONVERSAO_LUTA_ACAO (cd_conversao, id_luta, sequencia, momento_inicio, momento_fim, quem_faz, quem_sofre, acao_tipo, acao, tecnica, direcao, pontuacao) VALUES (1, 74, 66, TRIM(' 00:07:15,807'), TRIM(' 00:07:16,285'), 'MARIJANOVIC', 'MAMMADLI', 'DEFENSE', 'USING BODY MASS', NULL, NULL, NULL)</v>
      </c>
      <c r="R5147" t="s">
        <v>10327</v>
      </c>
    </row>
    <row r="5148" spans="1:18" hidden="1" x14ac:dyDescent="0.25">
      <c r="A5148" s="7">
        <f>anotacoes!D5148</f>
        <v>40780</v>
      </c>
      <c r="B5148" t="str">
        <f>anotacoes!C5148</f>
        <v>WORLD CHAMPIONSHIPS PARIS 2011</v>
      </c>
      <c r="C5148" t="str">
        <f>anotacoes!E5148</f>
        <v>MARIJANOVIC</v>
      </c>
      <c r="D5148" t="str">
        <f>anotacoes!F5148</f>
        <v>MAMMADLI</v>
      </c>
      <c r="E5148" t="s">
        <v>10325</v>
      </c>
      <c r="F5148">
        <f>anotacoes!A5148</f>
        <v>74</v>
      </c>
      <c r="G5148">
        <f>anotacoes!B5148</f>
        <v>67</v>
      </c>
      <c r="H5148" t="str">
        <f>anotacoes!K5148</f>
        <v xml:space="preserve"> 00:07:16,285</v>
      </c>
      <c r="I5148" t="str">
        <f>anotacoes!L5148</f>
        <v xml:space="preserve"> 00:07:17,501</v>
      </c>
      <c r="J5148" t="str">
        <f>IF(L5148="PAUSE",E5148,IF(anotacoes!G5152=conversao_anotacoes!C5148,conversao_anotacoes!C5148,conversao_anotacoes!D5148))</f>
        <v>MARIJANOVIC</v>
      </c>
      <c r="K5148" t="str">
        <f t="shared" si="160"/>
        <v>MAMMADLI</v>
      </c>
      <c r="L5148" t="str">
        <f>UPPER(anotacoes!H5148)</f>
        <v>DEFENSE</v>
      </c>
      <c r="M5148" t="str">
        <f>IF(OR(L5148="ATTACK",L5148="FINTA"),"&lt;TECNICA&gt;",UPPER(anotacoes!I5148))</f>
        <v>TAE-SABAKI RIGHT INCLINED</v>
      </c>
      <c r="N5148" t="str">
        <f>IF(OR(L5148="ATTACK",L5148="FINTA"),UPPER(anotacoes!I5148),"")</f>
        <v/>
      </c>
      <c r="O5148" s="6" t="str">
        <f>IF(anotacoes!N5148=0,"",anotacoes!N5148)</f>
        <v/>
      </c>
      <c r="P5148" t="str">
        <f>IF(anotacoes!M5148=0,"",UPPER(anotacoes!M5148))</f>
        <v/>
      </c>
      <c r="Q5148" t="str">
        <f t="shared" si="161"/>
        <v>INSERT INTO CONVERSAO_LUTA_ACAO (cd_conversao, id_luta, sequencia, momento_inicio, momento_fim, quem_faz, quem_sofre, acao_tipo, acao, tecnica, direcao, pontuacao) VALUES (1, 74, 67, TRIM(' 00:07:16,285'), TRIM(' 00:07:17,501'), 'MARIJANOVIC', 'MAMMADLI', 'DEFENSE', 'TAE-SABAKI RIGHT INCLINED', NULL, NULL, NULL)</v>
      </c>
      <c r="R5148" t="s">
        <v>10327</v>
      </c>
    </row>
    <row r="5149" spans="1:18" hidden="1" x14ac:dyDescent="0.25">
      <c r="A5149" s="7">
        <f>anotacoes!D5149</f>
        <v>40780</v>
      </c>
      <c r="B5149" t="str">
        <f>anotacoes!C5149</f>
        <v>WORLD CHAMPIONSHIPS PARIS 2011</v>
      </c>
      <c r="C5149" t="str">
        <f>anotacoes!E5149</f>
        <v>MARIJANOVIC</v>
      </c>
      <c r="D5149" t="str">
        <f>anotacoes!F5149</f>
        <v>MAMMADLI</v>
      </c>
      <c r="E5149" t="s">
        <v>10325</v>
      </c>
      <c r="F5149">
        <f>anotacoes!A5149</f>
        <v>74</v>
      </c>
      <c r="G5149">
        <f>anotacoes!B5149</f>
        <v>68</v>
      </c>
      <c r="H5149" t="str">
        <f>anotacoes!K5149</f>
        <v xml:space="preserve"> 00:07:17,501</v>
      </c>
      <c r="I5149" t="str">
        <f>anotacoes!L5149</f>
        <v xml:space="preserve"> 00:07:18,895</v>
      </c>
      <c r="J5149" t="str">
        <f>IF(L5149="PAUSE",E5149,IF(anotacoes!G5153=conversao_anotacoes!C5149,conversao_anotacoes!C5149,conversao_anotacoes!D5149))</f>
        <v>MARIJANOVIC</v>
      </c>
      <c r="K5149" t="str">
        <f t="shared" si="160"/>
        <v>MAMMADLI</v>
      </c>
      <c r="L5149" t="str">
        <f>UPPER(anotacoes!H5149)</f>
        <v>DEFENSE</v>
      </c>
      <c r="M5149" t="str">
        <f>IF(OR(L5149="ATTACK",L5149="FINTA"),"&lt;TECNICA&gt;",UPPER(anotacoes!I5149))</f>
        <v>TAE-SABAKI RIGHT INCLINED</v>
      </c>
      <c r="N5149" t="str">
        <f>IF(OR(L5149="ATTACK",L5149="FINTA"),UPPER(anotacoes!I5149),"")</f>
        <v/>
      </c>
      <c r="O5149" s="6" t="str">
        <f>IF(anotacoes!N5149=0,"",anotacoes!N5149)</f>
        <v/>
      </c>
      <c r="P5149" t="str">
        <f>IF(anotacoes!M5149=0,"",UPPER(anotacoes!M5149))</f>
        <v/>
      </c>
      <c r="Q5149" t="str">
        <f t="shared" si="161"/>
        <v>INSERT INTO CONVERSAO_LUTA_ACAO (cd_conversao, id_luta, sequencia, momento_inicio, momento_fim, quem_faz, quem_sofre, acao_tipo, acao, tecnica, direcao, pontuacao) VALUES (1, 74, 68, TRIM(' 00:07:17,501'), TRIM(' 00:07:18,895'), 'MARIJANOVIC', 'MAMMADLI', 'DEFENSE', 'TAE-SABAKI RIGHT INCLINED', NULL, NULL, NULL)</v>
      </c>
      <c r="R5149" t="s">
        <v>10327</v>
      </c>
    </row>
    <row r="5150" spans="1:18" hidden="1" x14ac:dyDescent="0.25">
      <c r="A5150" s="7">
        <f>anotacoes!D5150</f>
        <v>40780</v>
      </c>
      <c r="B5150" t="str">
        <f>anotacoes!C5150</f>
        <v>WORLD CHAMPIONSHIPS PARIS 2011</v>
      </c>
      <c r="C5150" t="str">
        <f>anotacoes!E5150</f>
        <v>MARIJANOVIC</v>
      </c>
      <c r="D5150" t="str">
        <f>anotacoes!F5150</f>
        <v>MAMMADLI</v>
      </c>
      <c r="E5150" t="s">
        <v>10325</v>
      </c>
      <c r="F5150">
        <f>anotacoes!A5150</f>
        <v>74</v>
      </c>
      <c r="G5150">
        <f>anotacoes!B5150</f>
        <v>69</v>
      </c>
      <c r="H5150" t="str">
        <f>anotacoes!K5150</f>
        <v xml:space="preserve"> 00:07:18,895</v>
      </c>
      <c r="I5150" t="str">
        <f>anotacoes!L5150</f>
        <v xml:space="preserve"> 00:07:19,550</v>
      </c>
      <c r="J5150" t="str">
        <f>IF(L5150="PAUSE",E5150,IF(anotacoes!G5154=conversao_anotacoes!C5150,conversao_anotacoes!C5150,conversao_anotacoes!D5150))</f>
        <v>MARIJANOVIC</v>
      </c>
      <c r="K5150" t="str">
        <f t="shared" si="160"/>
        <v>MAMMADLI</v>
      </c>
      <c r="L5150" t="str">
        <f>UPPER(anotacoes!H5150)</f>
        <v>GRIP TIME</v>
      </c>
      <c r="M5150" t="str">
        <f>IF(OR(L5150="ATTACK",L5150="FINTA"),"&lt;TECNICA&gt;",UPPER(anotacoes!I5150))</f>
        <v>RIGHT SLEEVE LEFT SLEEVE</v>
      </c>
      <c r="N5150" t="str">
        <f>IF(OR(L5150="ATTACK",L5150="FINTA"),UPPER(anotacoes!I5150),"")</f>
        <v/>
      </c>
      <c r="O5150" s="6" t="str">
        <f>IF(anotacoes!N5150=0,"",anotacoes!N5150)</f>
        <v/>
      </c>
      <c r="P5150" t="str">
        <f>IF(anotacoes!M5150=0,"",UPPER(anotacoes!M5150))</f>
        <v/>
      </c>
      <c r="Q5150" t="str">
        <f t="shared" si="161"/>
        <v>INSERT INTO CONVERSAO_LUTA_ACAO (cd_conversao, id_luta, sequencia, momento_inicio, momento_fim, quem_faz, quem_sofre, acao_tipo, acao, tecnica, direcao, pontuacao) VALUES (1, 74, 69, TRIM(' 00:07:18,895'), TRIM(' 00:07:19,550'), 'MARIJANOVIC', 'MAMMADLI', 'GRIP TIME', 'RIGHT SLEEVE LEFT SLEEVE', NULL, NULL, NULL)</v>
      </c>
      <c r="R5150" t="s">
        <v>10327</v>
      </c>
    </row>
    <row r="5151" spans="1:18" hidden="1" x14ac:dyDescent="0.25">
      <c r="A5151" s="7">
        <f>anotacoes!D5151</f>
        <v>40780</v>
      </c>
      <c r="B5151" t="str">
        <f>anotacoes!C5151</f>
        <v>WORLD CHAMPIONSHIPS PARIS 2011</v>
      </c>
      <c r="C5151" t="str">
        <f>anotacoes!E5151</f>
        <v>MARIJANOVIC</v>
      </c>
      <c r="D5151" t="str">
        <f>anotacoes!F5151</f>
        <v>MAMMADLI</v>
      </c>
      <c r="E5151" t="s">
        <v>10325</v>
      </c>
      <c r="F5151">
        <f>anotacoes!A5151</f>
        <v>74</v>
      </c>
      <c r="G5151">
        <f>anotacoes!B5151</f>
        <v>70</v>
      </c>
      <c r="H5151" t="str">
        <f>anotacoes!K5151</f>
        <v xml:space="preserve"> 00:07:19,550</v>
      </c>
      <c r="I5151" t="str">
        <f>anotacoes!L5151</f>
        <v xml:space="preserve"> 00:07:21,120</v>
      </c>
      <c r="J5151" t="str">
        <f>IF(L5151="PAUSE",E5151,IF(anotacoes!G5155=conversao_anotacoes!C5151,conversao_anotacoes!C5151,conversao_anotacoes!D5151))</f>
        <v>MARIJANOVIC</v>
      </c>
      <c r="K5151" t="str">
        <f t="shared" si="160"/>
        <v>MAMMADLI</v>
      </c>
      <c r="L5151" t="str">
        <f>UPPER(anotacoes!H5151)</f>
        <v>TRANSITION</v>
      </c>
      <c r="M5151" t="str">
        <f>IF(OR(L5151="ATTACK",L5151="FINTA"),"&lt;TECNICA&gt;",UPPER(anotacoes!I5151))</f>
        <v>WITHOUT ATTACK</v>
      </c>
      <c r="N5151" t="str">
        <f>IF(OR(L5151="ATTACK",L5151="FINTA"),UPPER(anotacoes!I5151),"")</f>
        <v/>
      </c>
      <c r="O5151" s="6" t="str">
        <f>IF(anotacoes!N5151=0,"",anotacoes!N5151)</f>
        <v/>
      </c>
      <c r="P5151" t="str">
        <f>IF(anotacoes!M5151=0,"",UPPER(anotacoes!M5151))</f>
        <v/>
      </c>
      <c r="Q5151" t="str">
        <f t="shared" si="161"/>
        <v>INSERT INTO CONVERSAO_LUTA_ACAO (cd_conversao, id_luta, sequencia, momento_inicio, momento_fim, quem_faz, quem_sofre, acao_tipo, acao, tecnica, direcao, pontuacao) VALUES (1, 74, 70, TRIM(' 00:07:19,550'), TRIM(' 00:07:21,120'), 'MARIJANOVIC', 'MAMMADLI', 'TRANSITION', 'WITHOUT ATTACK', NULL, NULL, NULL)</v>
      </c>
      <c r="R5151" t="s">
        <v>10327</v>
      </c>
    </row>
    <row r="5152" spans="1:18" hidden="1" x14ac:dyDescent="0.25">
      <c r="A5152" s="7">
        <f>anotacoes!D5152</f>
        <v>40780</v>
      </c>
      <c r="B5152" t="str">
        <f>anotacoes!C5152</f>
        <v>WORLD CHAMPIONSHIPS PARIS 2011</v>
      </c>
      <c r="C5152" t="str">
        <f>anotacoes!E5152</f>
        <v>MARIJANOVIC</v>
      </c>
      <c r="D5152" t="str">
        <f>anotacoes!F5152</f>
        <v>MAMMADLI</v>
      </c>
      <c r="E5152" t="s">
        <v>10325</v>
      </c>
      <c r="F5152">
        <f>anotacoes!A5152</f>
        <v>74</v>
      </c>
      <c r="G5152">
        <f>anotacoes!B5152</f>
        <v>71</v>
      </c>
      <c r="H5152" t="str">
        <f>anotacoes!K5152</f>
        <v xml:space="preserve"> 00:07:21,120</v>
      </c>
      <c r="I5152" t="str">
        <f>anotacoes!L5152</f>
        <v xml:space="preserve"> 00:07:23,486</v>
      </c>
      <c r="J5152" t="str">
        <f>IF(L5152="PAUSE",E5152,IF(anotacoes!G5156=conversao_anotacoes!C5152,conversao_anotacoes!C5152,conversao_anotacoes!D5152))</f>
        <v>MARIJANOVIC</v>
      </c>
      <c r="K5152" t="str">
        <f t="shared" si="160"/>
        <v>MAMMADLI</v>
      </c>
      <c r="L5152" t="str">
        <f>UPPER(anotacoes!H5152)</f>
        <v>GROUNDWORK COMBAT</v>
      </c>
      <c r="M5152" t="str">
        <f>IF(OR(L5152="ATTACK",L5152="FINTA"),"&lt;TECNICA&gt;",UPPER(anotacoes!I5152))</f>
        <v>DEFENSIVE POSITION</v>
      </c>
      <c r="N5152" t="str">
        <f>IF(OR(L5152="ATTACK",L5152="FINTA"),UPPER(anotacoes!I5152),"")</f>
        <v/>
      </c>
      <c r="O5152" s="6" t="str">
        <f>IF(anotacoes!N5152=0,"",anotacoes!N5152)</f>
        <v/>
      </c>
      <c r="P5152" t="str">
        <f>IF(anotacoes!M5152=0,"",UPPER(anotacoes!M5152))</f>
        <v/>
      </c>
      <c r="Q5152" t="str">
        <f t="shared" si="161"/>
        <v>INSERT INTO CONVERSAO_LUTA_ACAO (cd_conversao, id_luta, sequencia, momento_inicio, momento_fim, quem_faz, quem_sofre, acao_tipo, acao, tecnica, direcao, pontuacao) VALUES (1, 74, 71, TRIM(' 00:07:21,120'), TRIM(' 00:07:23,486'), 'MARIJANOVIC', 'MAMMADLI', 'GROUNDWORK COMBAT', 'DEFENSIVE POSITION', NULL, NULL, NULL)</v>
      </c>
      <c r="R5152" t="s">
        <v>10327</v>
      </c>
    </row>
    <row r="5153" spans="1:18" hidden="1" x14ac:dyDescent="0.25">
      <c r="A5153" s="7">
        <f>anotacoes!D5153</f>
        <v>40780</v>
      </c>
      <c r="B5153" t="str">
        <f>anotacoes!C5153</f>
        <v>WORLD CHAMPIONSHIPS PARIS 2011</v>
      </c>
      <c r="C5153" t="str">
        <f>anotacoes!E5153</f>
        <v>MARIJANOVIC</v>
      </c>
      <c r="D5153" t="str">
        <f>anotacoes!F5153</f>
        <v>MAMMADLI</v>
      </c>
      <c r="E5153" t="s">
        <v>10325</v>
      </c>
      <c r="F5153">
        <f>anotacoes!A5153</f>
        <v>74</v>
      </c>
      <c r="G5153">
        <f>anotacoes!B5153</f>
        <v>72</v>
      </c>
      <c r="H5153" t="str">
        <f>anotacoes!K5153</f>
        <v xml:space="preserve"> 00:07:23,643</v>
      </c>
      <c r="I5153" t="str">
        <f>anotacoes!L5153</f>
        <v xml:space="preserve"> 00:07:34,052</v>
      </c>
      <c r="J5153" t="str">
        <f>IF(L5153="PAUSE",E5153,IF(anotacoes!G5157=conversao_anotacoes!C5153,conversao_anotacoes!C5153,conversao_anotacoes!D5153))</f>
        <v>&lt;ARBITRO_DESCONHECIDO&gt;</v>
      </c>
      <c r="K5153" t="str">
        <f t="shared" si="160"/>
        <v/>
      </c>
      <c r="L5153" t="str">
        <f>UPPER(anotacoes!H5153)</f>
        <v>PAUSE</v>
      </c>
      <c r="M5153" t="str">
        <f>IF(OR(L5153="ATTACK",L5153="FINTA"),"&lt;TECNICA&gt;",UPPER(anotacoes!I5153))</f>
        <v>&lt;NAO_CLASSIFICADO&gt;</v>
      </c>
      <c r="N5153" t="str">
        <f>IF(OR(L5153="ATTACK",L5153="FINTA"),UPPER(anotacoes!I5153),"")</f>
        <v/>
      </c>
      <c r="O5153" s="6" t="str">
        <f>IF(anotacoes!N5153=0,"",anotacoes!N5153)</f>
        <v/>
      </c>
      <c r="P5153" t="str">
        <f>IF(anotacoes!M5153=0,"",UPPER(anotacoes!M5153))</f>
        <v/>
      </c>
      <c r="Q5153" t="str">
        <f t="shared" si="161"/>
        <v>INSERT INTO CONVERSAO_LUTA_ACAO (cd_conversao, id_luta, sequencia, momento_inicio, momento_fim, quem_faz, quem_sofre, acao_tipo, acao, tecnica, direcao, pontuacao) VALUES (1, 74, 72, TRIM(' 00:07:23,643'), TRIM(' 00:07:34,052'), '&lt;ARBITRO_DESCONHECIDO&gt;', '', 'PAUSE', '&lt;NAO_CLASSIFICADO&gt;', NULL, NULL, NULL)</v>
      </c>
      <c r="R5153" t="s">
        <v>10327</v>
      </c>
    </row>
    <row r="5154" spans="1:18" hidden="1" x14ac:dyDescent="0.25">
      <c r="A5154" s="7">
        <f>anotacoes!D5154</f>
        <v>40780</v>
      </c>
      <c r="B5154" t="str">
        <f>anotacoes!C5154</f>
        <v>WORLD CHAMPIONSHIPS PARIS 2011</v>
      </c>
      <c r="C5154" t="str">
        <f>anotacoes!E5154</f>
        <v>MARIJANOVIC</v>
      </c>
      <c r="D5154" t="str">
        <f>anotacoes!F5154</f>
        <v>MAMMADLI</v>
      </c>
      <c r="E5154" t="s">
        <v>10325</v>
      </c>
      <c r="F5154">
        <f>anotacoes!A5154</f>
        <v>74</v>
      </c>
      <c r="G5154">
        <f>anotacoes!B5154</f>
        <v>73</v>
      </c>
      <c r="H5154" t="str">
        <f>anotacoes!K5154</f>
        <v xml:space="preserve"> 00:07:34,052</v>
      </c>
      <c r="I5154" t="str">
        <f>anotacoes!L5154</f>
        <v xml:space="preserve"> 00:07:37,390</v>
      </c>
      <c r="J5154" t="str">
        <f>IF(L5154="PAUSE",E5154,IF(anotacoes!G5158=conversao_anotacoes!C5154,conversao_anotacoes!C5154,conversao_anotacoes!D5154))</f>
        <v>MARIJANOVIC</v>
      </c>
      <c r="K5154" t="str">
        <f t="shared" si="160"/>
        <v>MAMMADLI</v>
      </c>
      <c r="L5154" t="str">
        <f>UPPER(anotacoes!H5154)</f>
        <v>DISPLACEMENT</v>
      </c>
      <c r="M5154" t="str">
        <f>IF(OR(L5154="ATTACK",L5154="FINTA"),"&lt;TECNICA&gt;",UPPER(anotacoes!I5154))</f>
        <v>CIRCULAR LEFT</v>
      </c>
      <c r="N5154" t="str">
        <f>IF(OR(L5154="ATTACK",L5154="FINTA"),UPPER(anotacoes!I5154),"")</f>
        <v/>
      </c>
      <c r="O5154" s="6" t="str">
        <f>IF(anotacoes!N5154=0,"",anotacoes!N5154)</f>
        <v/>
      </c>
      <c r="P5154" t="str">
        <f>IF(anotacoes!M5154=0,"",UPPER(anotacoes!M5154))</f>
        <v/>
      </c>
      <c r="Q5154" t="str">
        <f t="shared" si="161"/>
        <v>INSERT INTO CONVERSAO_LUTA_ACAO (cd_conversao, id_luta, sequencia, momento_inicio, momento_fim, quem_faz, quem_sofre, acao_tipo, acao, tecnica, direcao, pontuacao) VALUES (1, 74, 73, TRIM(' 00:07:34,052'), TRIM(' 00:07:37,390'), 'MARIJANOVIC', 'MAMMADLI', 'DISPLACEMENT', 'CIRCULAR LEFT', NULL, NULL, NULL)</v>
      </c>
      <c r="R5154" t="s">
        <v>10327</v>
      </c>
    </row>
    <row r="5155" spans="1:18" hidden="1" x14ac:dyDescent="0.25">
      <c r="A5155" s="7">
        <f>anotacoes!D5155</f>
        <v>40780</v>
      </c>
      <c r="B5155" t="str">
        <f>anotacoes!C5155</f>
        <v>WORLD CHAMPIONSHIPS PARIS 2011</v>
      </c>
      <c r="C5155" t="str">
        <f>anotacoes!E5155</f>
        <v>MARIJANOVIC</v>
      </c>
      <c r="D5155" t="str">
        <f>anotacoes!F5155</f>
        <v>MAMMADLI</v>
      </c>
      <c r="E5155" t="s">
        <v>10325</v>
      </c>
      <c r="F5155">
        <f>anotacoes!A5155</f>
        <v>74</v>
      </c>
      <c r="G5155">
        <f>anotacoes!B5155</f>
        <v>74</v>
      </c>
      <c r="H5155" t="str">
        <f>anotacoes!K5155</f>
        <v xml:space="preserve"> 00:07:37,390</v>
      </c>
      <c r="I5155" t="str">
        <f>anotacoes!L5155</f>
        <v xml:space="preserve"> 00:08:21,410</v>
      </c>
      <c r="J5155" t="str">
        <f>IF(L5155="PAUSE",E5155,IF(anotacoes!G5159=conversao_anotacoes!C5155,conversao_anotacoes!C5155,conversao_anotacoes!D5155))</f>
        <v>MARIJANOVIC</v>
      </c>
      <c r="K5155" t="str">
        <f t="shared" si="160"/>
        <v>MAMMADLI</v>
      </c>
      <c r="L5155" t="str">
        <f>UPPER(anotacoes!H5155)</f>
        <v>DISPLACEMENT</v>
      </c>
      <c r="M5155" t="str">
        <f>IF(OR(L5155="ATTACK",L5155="FINTA"),"&lt;TECNICA&gt;",UPPER(anotacoes!I5155))</f>
        <v>2-3 STEP HESITANT RIGHT</v>
      </c>
      <c r="N5155" t="str">
        <f>IF(OR(L5155="ATTACK",L5155="FINTA"),UPPER(anotacoes!I5155),"")</f>
        <v/>
      </c>
      <c r="O5155" s="6" t="str">
        <f>IF(anotacoes!N5155=0,"",anotacoes!N5155)</f>
        <v/>
      </c>
      <c r="P5155" t="str">
        <f>IF(anotacoes!M5155=0,"",UPPER(anotacoes!M5155))</f>
        <v/>
      </c>
      <c r="Q5155" t="str">
        <f t="shared" si="161"/>
        <v>INSERT INTO CONVERSAO_LUTA_ACAO (cd_conversao, id_luta, sequencia, momento_inicio, momento_fim, quem_faz, quem_sofre, acao_tipo, acao, tecnica, direcao, pontuacao) VALUES (1, 74, 74, TRIM(' 00:07:37,390'), TRIM(' 00:08:21,410'), 'MARIJANOVIC', 'MAMMADLI', 'DISPLACEMENT', '2-3 STEP HESITANT RIGHT', NULL, NULL, NULL)</v>
      </c>
      <c r="R5155" t="s">
        <v>10327</v>
      </c>
    </row>
    <row r="5156" spans="1:18" hidden="1" x14ac:dyDescent="0.25">
      <c r="A5156" s="7">
        <f>anotacoes!D5156</f>
        <v>40780</v>
      </c>
      <c r="B5156" t="str">
        <f>anotacoes!C5156</f>
        <v>WORLD CHAMPIONSHIPS PARIS 2011</v>
      </c>
      <c r="C5156" t="str">
        <f>anotacoes!E5156</f>
        <v>MARIJANOVIC</v>
      </c>
      <c r="D5156" t="str">
        <f>anotacoes!F5156</f>
        <v>MAMMADLI</v>
      </c>
      <c r="E5156" t="s">
        <v>10325</v>
      </c>
      <c r="F5156">
        <f>anotacoes!A5156</f>
        <v>74</v>
      </c>
      <c r="G5156">
        <f>anotacoes!B5156</f>
        <v>75</v>
      </c>
      <c r="H5156" t="str">
        <f>anotacoes!K5156</f>
        <v xml:space="preserve"> 00:08:21,410</v>
      </c>
      <c r="I5156" t="str">
        <f>anotacoes!L5156</f>
        <v xml:space="preserve"> 00:08:26,366</v>
      </c>
      <c r="J5156" t="str">
        <f>IF(L5156="PAUSE",E5156,IF(anotacoes!G5160=conversao_anotacoes!C5156,conversao_anotacoes!C5156,conversao_anotacoes!D5156))</f>
        <v>MARIJANOVIC</v>
      </c>
      <c r="K5156" t="str">
        <f t="shared" si="160"/>
        <v>MAMMADLI</v>
      </c>
      <c r="L5156" t="str">
        <f>UPPER(anotacoes!H5156)</f>
        <v>GRIP TIME</v>
      </c>
      <c r="M5156" t="str">
        <f>IF(OR(L5156="ATTACK",L5156="FINTA"),"&lt;TECNICA&gt;",UPPER(anotacoes!I5156))</f>
        <v>LEFT COLLAR RIGHT SLEEVE</v>
      </c>
      <c r="N5156" t="str">
        <f>IF(OR(L5156="ATTACK",L5156="FINTA"),UPPER(anotacoes!I5156),"")</f>
        <v/>
      </c>
      <c r="O5156" s="6" t="str">
        <f>IF(anotacoes!N5156=0,"",anotacoes!N5156)</f>
        <v/>
      </c>
      <c r="P5156" t="str">
        <f>IF(anotacoes!M5156=0,"",UPPER(anotacoes!M5156))</f>
        <v/>
      </c>
      <c r="Q5156" t="str">
        <f t="shared" si="161"/>
        <v>INSERT INTO CONVERSAO_LUTA_ACAO (cd_conversao, id_luta, sequencia, momento_inicio, momento_fim, quem_faz, quem_sofre, acao_tipo, acao, tecnica, direcao, pontuacao) VALUES (1, 74, 75, TRIM(' 00:08:21,410'), TRIM(' 00:08:26,366'), 'MARIJANOVIC', 'MAMMADLI', 'GRIP TIME', 'LEFT COLLAR RIGHT SLEEVE', NULL, NULL, NULL)</v>
      </c>
      <c r="R5156" t="s">
        <v>10327</v>
      </c>
    </row>
    <row r="5157" spans="1:18" hidden="1" x14ac:dyDescent="0.25">
      <c r="A5157" s="7">
        <f>anotacoes!D5157</f>
        <v>40780</v>
      </c>
      <c r="B5157" t="str">
        <f>anotacoes!C5157</f>
        <v>WORLD CHAMPIONSHIPS PARIS 2011</v>
      </c>
      <c r="C5157" t="str">
        <f>anotacoes!E5157</f>
        <v>MARIJANOVIC</v>
      </c>
      <c r="D5157" t="str">
        <f>anotacoes!F5157</f>
        <v>MAMMADLI</v>
      </c>
      <c r="E5157" t="s">
        <v>10325</v>
      </c>
      <c r="F5157">
        <f>anotacoes!A5157</f>
        <v>74</v>
      </c>
      <c r="G5157">
        <f>anotacoes!B5157</f>
        <v>76</v>
      </c>
      <c r="H5157" t="str">
        <f>anotacoes!K5157</f>
        <v xml:space="preserve"> 00:08:26,553</v>
      </c>
      <c r="I5157" t="str">
        <f>anotacoes!L5157</f>
        <v xml:space="preserve"> 00:08:35,828</v>
      </c>
      <c r="J5157" t="str">
        <f>IF(L5157="PAUSE",E5157,IF(anotacoes!G5161=conversao_anotacoes!C5157,conversao_anotacoes!C5157,conversao_anotacoes!D5157))</f>
        <v>&lt;ARBITRO_DESCONHECIDO&gt;</v>
      </c>
      <c r="K5157" t="str">
        <f t="shared" si="160"/>
        <v/>
      </c>
      <c r="L5157" t="str">
        <f>UPPER(anotacoes!H5157)</f>
        <v>PAUSE</v>
      </c>
      <c r="M5157" t="str">
        <f>IF(OR(L5157="ATTACK",L5157="FINTA"),"&lt;TECNICA&gt;",UPPER(anotacoes!I5157))</f>
        <v>SHIDO WITHOUT SCORE</v>
      </c>
      <c r="N5157" t="str">
        <f>IF(OR(L5157="ATTACK",L5157="FINTA"),UPPER(anotacoes!I5157),"")</f>
        <v/>
      </c>
      <c r="O5157" s="6" t="str">
        <f>IF(anotacoes!N5157=0,"",anotacoes!N5157)</f>
        <v/>
      </c>
      <c r="P5157" t="str">
        <f>IF(anotacoes!M5157=0,"",UPPER(anotacoes!M5157))</f>
        <v/>
      </c>
      <c r="Q5157" t="str">
        <f t="shared" si="161"/>
        <v>INSERT INTO CONVERSAO_LUTA_ACAO (cd_conversao, id_luta, sequencia, momento_inicio, momento_fim, quem_faz, quem_sofre, acao_tipo, acao, tecnica, direcao, pontuacao) VALUES (1, 74, 76, TRIM(' 00:08:26,553'), TRIM(' 00:08:35,828'), '&lt;ARBITRO_DESCONHECIDO&gt;', '', 'PAUSE', 'SHIDO WITHOUT SCORE', NULL, NULL, NULL)</v>
      </c>
      <c r="R5157" t="s">
        <v>10327</v>
      </c>
    </row>
    <row r="5158" spans="1:18" hidden="1" x14ac:dyDescent="0.25">
      <c r="A5158" s="7">
        <f>anotacoes!D5158</f>
        <v>40780</v>
      </c>
      <c r="B5158" t="str">
        <f>anotacoes!C5158</f>
        <v>WORLD CHAMPIONSHIPS PARIS 2011</v>
      </c>
      <c r="C5158" t="str">
        <f>anotacoes!E5158</f>
        <v>MARIJANOVIC</v>
      </c>
      <c r="D5158" t="str">
        <f>anotacoes!F5158</f>
        <v>MAMMADLI</v>
      </c>
      <c r="E5158" t="s">
        <v>10325</v>
      </c>
      <c r="F5158">
        <f>anotacoes!A5158</f>
        <v>74</v>
      </c>
      <c r="G5158">
        <f>anotacoes!B5158</f>
        <v>77</v>
      </c>
      <c r="H5158" t="str">
        <f>anotacoes!K5158</f>
        <v xml:space="preserve"> 00:08:35,996</v>
      </c>
      <c r="I5158" t="str">
        <f>anotacoes!L5158</f>
        <v xml:space="preserve"> 00:08:38,981</v>
      </c>
      <c r="J5158" t="str">
        <f>IF(L5158="PAUSE",E5158,IF(anotacoes!G5162=conversao_anotacoes!C5158,conversao_anotacoes!C5158,conversao_anotacoes!D5158))</f>
        <v>MARIJANOVIC</v>
      </c>
      <c r="K5158" t="str">
        <f t="shared" si="160"/>
        <v>MAMMADLI</v>
      </c>
      <c r="L5158" t="str">
        <f>UPPER(anotacoes!H5158)</f>
        <v>DISPLACEMENT</v>
      </c>
      <c r="M5158" t="str">
        <f>IF(OR(L5158="ATTACK",L5158="FINTA"),"&lt;TECNICA&gt;",UPPER(anotacoes!I5158))</f>
        <v>CIRCULAR LEFT</v>
      </c>
      <c r="N5158" t="str">
        <f>IF(OR(L5158="ATTACK",L5158="FINTA"),UPPER(anotacoes!I5158),"")</f>
        <v/>
      </c>
      <c r="O5158" s="6" t="str">
        <f>IF(anotacoes!N5158=0,"",anotacoes!N5158)</f>
        <v/>
      </c>
      <c r="P5158" t="str">
        <f>IF(anotacoes!M5158=0,"",UPPER(anotacoes!M5158))</f>
        <v/>
      </c>
      <c r="Q5158" t="str">
        <f t="shared" si="161"/>
        <v>INSERT INTO CONVERSAO_LUTA_ACAO (cd_conversao, id_luta, sequencia, momento_inicio, momento_fim, quem_faz, quem_sofre, acao_tipo, acao, tecnica, direcao, pontuacao) VALUES (1, 74, 77, TRIM(' 00:08:35,996'), TRIM(' 00:08:38,981'), 'MARIJANOVIC', 'MAMMADLI', 'DISPLACEMENT', 'CIRCULAR LEFT', NULL, NULL, NULL)</v>
      </c>
      <c r="R5158" t="s">
        <v>10327</v>
      </c>
    </row>
    <row r="5159" spans="1:18" hidden="1" x14ac:dyDescent="0.25">
      <c r="A5159" s="7">
        <f>anotacoes!D5159</f>
        <v>40780</v>
      </c>
      <c r="B5159" t="str">
        <f>anotacoes!C5159</f>
        <v>WORLD CHAMPIONSHIPS PARIS 2011</v>
      </c>
      <c r="C5159" t="str">
        <f>anotacoes!E5159</f>
        <v>MARIJANOVIC</v>
      </c>
      <c r="D5159" t="str">
        <f>anotacoes!F5159</f>
        <v>MAMMADLI</v>
      </c>
      <c r="E5159" t="s">
        <v>10325</v>
      </c>
      <c r="F5159">
        <f>anotacoes!A5159</f>
        <v>74</v>
      </c>
      <c r="G5159">
        <f>anotacoes!B5159</f>
        <v>78</v>
      </c>
      <c r="H5159" t="str">
        <f>anotacoes!K5159</f>
        <v xml:space="preserve"> 00:08:38,981</v>
      </c>
      <c r="I5159" t="str">
        <f>anotacoes!L5159</f>
        <v xml:space="preserve"> 00:08:42,763</v>
      </c>
      <c r="J5159" t="str">
        <f>IF(L5159="PAUSE",E5159,IF(anotacoes!G5163=conversao_anotacoes!C5159,conversao_anotacoes!C5159,conversao_anotacoes!D5159))</f>
        <v>MARIJANOVIC</v>
      </c>
      <c r="K5159" t="str">
        <f t="shared" si="160"/>
        <v>MAMMADLI</v>
      </c>
      <c r="L5159" t="str">
        <f>UPPER(anotacoes!H5159)</f>
        <v>DISPLACEMENT</v>
      </c>
      <c r="M5159" t="str">
        <f>IF(OR(L5159="ATTACK",L5159="FINTA"),"&lt;TECNICA&gt;",UPPER(anotacoes!I5159))</f>
        <v>2-3 STEP HESITANT RIGHT</v>
      </c>
      <c r="N5159" t="str">
        <f>IF(OR(L5159="ATTACK",L5159="FINTA"),UPPER(anotacoes!I5159),"")</f>
        <v/>
      </c>
      <c r="O5159" s="6" t="str">
        <f>IF(anotacoes!N5159=0,"",anotacoes!N5159)</f>
        <v/>
      </c>
      <c r="P5159" t="str">
        <f>IF(anotacoes!M5159=0,"",UPPER(anotacoes!M5159))</f>
        <v/>
      </c>
      <c r="Q5159" t="str">
        <f t="shared" si="161"/>
        <v>INSERT INTO CONVERSAO_LUTA_ACAO (cd_conversao, id_luta, sequencia, momento_inicio, momento_fim, quem_faz, quem_sofre, acao_tipo, acao, tecnica, direcao, pontuacao) VALUES (1, 74, 78, TRIM(' 00:08:38,981'), TRIM(' 00:08:42,763'), 'MARIJANOVIC', 'MAMMADLI', 'DISPLACEMENT', '2-3 STEP HESITANT RIGHT', NULL, NULL, NULL)</v>
      </c>
      <c r="R5159" t="s">
        <v>10327</v>
      </c>
    </row>
    <row r="5160" spans="1:18" hidden="1" x14ac:dyDescent="0.25">
      <c r="A5160" s="7">
        <f>anotacoes!D5160</f>
        <v>40780</v>
      </c>
      <c r="B5160" t="str">
        <f>anotacoes!C5160</f>
        <v>WORLD CHAMPIONSHIPS PARIS 2011</v>
      </c>
      <c r="C5160" t="str">
        <f>anotacoes!E5160</f>
        <v>MARIJANOVIC</v>
      </c>
      <c r="D5160" t="str">
        <f>anotacoes!F5160</f>
        <v>MAMMADLI</v>
      </c>
      <c r="E5160" t="s">
        <v>10325</v>
      </c>
      <c r="F5160">
        <f>anotacoes!A5160</f>
        <v>74</v>
      </c>
      <c r="G5160">
        <f>anotacoes!B5160</f>
        <v>79</v>
      </c>
      <c r="H5160" t="str">
        <f>anotacoes!K5160</f>
        <v xml:space="preserve"> 00:08:42,763</v>
      </c>
      <c r="I5160" t="str">
        <f>anotacoes!L5160</f>
        <v xml:space="preserve"> 00:08:44,083</v>
      </c>
      <c r="J5160" t="str">
        <f>IF(L5160="PAUSE",E5160,IF(anotacoes!G5164=conversao_anotacoes!C5160,conversao_anotacoes!C5160,conversao_anotacoes!D5160))</f>
        <v>MARIJANOVIC</v>
      </c>
      <c r="K5160" t="str">
        <f t="shared" si="160"/>
        <v>MAMMADLI</v>
      </c>
      <c r="L5160" t="str">
        <f>UPPER(anotacoes!H5160)</f>
        <v>GRIP TIME</v>
      </c>
      <c r="M5160" t="str">
        <f>IF(OR(L5160="ATTACK",L5160="FINTA"),"&lt;TECNICA&gt;",UPPER(anotacoes!I5160))</f>
        <v>LEFT COLLAR</v>
      </c>
      <c r="N5160" t="str">
        <f>IF(OR(L5160="ATTACK",L5160="FINTA"),UPPER(anotacoes!I5160),"")</f>
        <v/>
      </c>
      <c r="O5160" s="6" t="str">
        <f>IF(anotacoes!N5160=0,"",anotacoes!N5160)</f>
        <v/>
      </c>
      <c r="P5160" t="str">
        <f>IF(anotacoes!M5160=0,"",UPPER(anotacoes!M5160))</f>
        <v/>
      </c>
      <c r="Q5160" t="str">
        <f t="shared" si="161"/>
        <v>INSERT INTO CONVERSAO_LUTA_ACAO (cd_conversao, id_luta, sequencia, momento_inicio, momento_fim, quem_faz, quem_sofre, acao_tipo, acao, tecnica, direcao, pontuacao) VALUES (1, 74, 79, TRIM(' 00:08:42,763'), TRIM(' 00:08:44,083'), 'MARIJANOVIC', 'MAMMADLI', 'GRIP TIME', 'LEFT COLLAR', NULL, NULL, NULL)</v>
      </c>
      <c r="R5160" t="s">
        <v>10327</v>
      </c>
    </row>
    <row r="5161" spans="1:18" hidden="1" x14ac:dyDescent="0.25">
      <c r="A5161" s="7">
        <f>anotacoes!D5161</f>
        <v>40780</v>
      </c>
      <c r="B5161" t="str">
        <f>anotacoes!C5161</f>
        <v>WORLD CHAMPIONSHIPS PARIS 2011</v>
      </c>
      <c r="C5161" t="str">
        <f>anotacoes!E5161</f>
        <v>MARIJANOVIC</v>
      </c>
      <c r="D5161" t="str">
        <f>anotacoes!F5161</f>
        <v>MAMMADLI</v>
      </c>
      <c r="E5161" t="s">
        <v>10325</v>
      </c>
      <c r="F5161">
        <f>anotacoes!A5161</f>
        <v>74</v>
      </c>
      <c r="G5161">
        <f>anotacoes!B5161</f>
        <v>80</v>
      </c>
      <c r="H5161" t="str">
        <f>anotacoes!K5161</f>
        <v xml:space="preserve"> 00:08:44,083</v>
      </c>
      <c r="I5161" t="str">
        <f>anotacoes!L5161</f>
        <v xml:space="preserve"> 00:08:52,129</v>
      </c>
      <c r="J5161" t="str">
        <f>IF(L5161="PAUSE",E5161,IF(anotacoes!G5165=conversao_anotacoes!C5161,conversao_anotacoes!C5161,conversao_anotacoes!D5161))</f>
        <v>MARIJANOVIC</v>
      </c>
      <c r="K5161" t="str">
        <f t="shared" si="160"/>
        <v>MAMMADLI</v>
      </c>
      <c r="L5161" t="str">
        <f>UPPER(anotacoes!H5161)</f>
        <v>GROUNDWORK COMBAT</v>
      </c>
      <c r="M5161" t="str">
        <f>IF(OR(L5161="ATTACK",L5161="FINTA"),"&lt;TECNICA&gt;",UPPER(anotacoes!I5161))</f>
        <v>DEFENSIVE POSITION</v>
      </c>
      <c r="N5161" t="str">
        <f>IF(OR(L5161="ATTACK",L5161="FINTA"),UPPER(anotacoes!I5161),"")</f>
        <v/>
      </c>
      <c r="O5161" s="6" t="str">
        <f>IF(anotacoes!N5161=0,"",anotacoes!N5161)</f>
        <v/>
      </c>
      <c r="P5161" t="str">
        <f>IF(anotacoes!M5161=0,"",UPPER(anotacoes!M5161))</f>
        <v/>
      </c>
      <c r="Q5161" t="str">
        <f t="shared" si="161"/>
        <v>INSERT INTO CONVERSAO_LUTA_ACAO (cd_conversao, id_luta, sequencia, momento_inicio, momento_fim, quem_faz, quem_sofre, acao_tipo, acao, tecnica, direcao, pontuacao) VALUES (1, 74, 80, TRIM(' 00:08:44,083'), TRIM(' 00:08:52,129'), 'MARIJANOVIC', 'MAMMADLI', 'GROUNDWORK COMBAT', 'DEFENSIVE POSITION', NULL, NULL, NULL)</v>
      </c>
      <c r="R5161" t="s">
        <v>10327</v>
      </c>
    </row>
    <row r="5162" spans="1:18" hidden="1" x14ac:dyDescent="0.25">
      <c r="A5162" s="7">
        <f>anotacoes!D5162</f>
        <v>40780</v>
      </c>
      <c r="B5162" t="str">
        <f>anotacoes!C5162</f>
        <v>WORLD CHAMPIONSHIPS PARIS 2011</v>
      </c>
      <c r="C5162" t="str">
        <f>anotacoes!E5162</f>
        <v>MARIJANOVIC</v>
      </c>
      <c r="D5162" t="str">
        <f>anotacoes!F5162</f>
        <v>MAMMADLI</v>
      </c>
      <c r="E5162" t="s">
        <v>10325</v>
      </c>
      <c r="F5162">
        <f>anotacoes!A5162</f>
        <v>74</v>
      </c>
      <c r="G5162">
        <f>anotacoes!B5162</f>
        <v>81</v>
      </c>
      <c r="H5162" t="str">
        <f>anotacoes!K5162</f>
        <v xml:space="preserve"> 00:08:52,287</v>
      </c>
      <c r="I5162" t="str">
        <f>anotacoes!L5162</f>
        <v xml:space="preserve"> 00:08:58,684</v>
      </c>
      <c r="J5162" t="str">
        <f>IF(L5162="PAUSE",E5162,IF(anotacoes!G5166=conversao_anotacoes!C5162,conversao_anotacoes!C5162,conversao_anotacoes!D5162))</f>
        <v>&lt;ARBITRO_DESCONHECIDO&gt;</v>
      </c>
      <c r="K5162" t="str">
        <f t="shared" si="160"/>
        <v/>
      </c>
      <c r="L5162" t="str">
        <f>UPPER(anotacoes!H5162)</f>
        <v>PAUSE</v>
      </c>
      <c r="M5162" t="str">
        <f>IF(OR(L5162="ATTACK",L5162="FINTA"),"&lt;TECNICA&gt;",UPPER(anotacoes!I5162))</f>
        <v>&lt;NAO_CLASSIFICADO&gt;</v>
      </c>
      <c r="N5162" t="str">
        <f>IF(OR(L5162="ATTACK",L5162="FINTA"),UPPER(anotacoes!I5162),"")</f>
        <v/>
      </c>
      <c r="O5162" s="6" t="str">
        <f>IF(anotacoes!N5162=0,"",anotacoes!N5162)</f>
        <v/>
      </c>
      <c r="P5162" t="str">
        <f>IF(anotacoes!M5162=0,"",UPPER(anotacoes!M5162))</f>
        <v/>
      </c>
      <c r="Q5162" t="str">
        <f t="shared" si="161"/>
        <v>INSERT INTO CONVERSAO_LUTA_ACAO (cd_conversao, id_luta, sequencia, momento_inicio, momento_fim, quem_faz, quem_sofre, acao_tipo, acao, tecnica, direcao, pontuacao) VALUES (1, 74, 81, TRIM(' 00:08:52,287'), TRIM(' 00:08:58,684'), '&lt;ARBITRO_DESCONHECIDO&gt;', '', 'PAUSE', '&lt;NAO_CLASSIFICADO&gt;', NULL, NULL, NULL)</v>
      </c>
      <c r="R5162" t="s">
        <v>10327</v>
      </c>
    </row>
    <row r="5163" spans="1:18" hidden="1" x14ac:dyDescent="0.25">
      <c r="A5163" s="7">
        <f>anotacoes!D5163</f>
        <v>40780</v>
      </c>
      <c r="B5163" t="str">
        <f>anotacoes!C5163</f>
        <v>WORLD CHAMPIONSHIPS PARIS 2011</v>
      </c>
      <c r="C5163" t="str">
        <f>anotacoes!E5163</f>
        <v>MARIJANOVIC</v>
      </c>
      <c r="D5163" t="str">
        <f>anotacoes!F5163</f>
        <v>MAMMADLI</v>
      </c>
      <c r="E5163" t="s">
        <v>10325</v>
      </c>
      <c r="F5163">
        <f>anotacoes!A5163</f>
        <v>74</v>
      </c>
      <c r="G5163">
        <f>anotacoes!B5163</f>
        <v>82</v>
      </c>
      <c r="H5163" t="str">
        <f>anotacoes!K5163</f>
        <v xml:space="preserve"> 00:08:58,883</v>
      </c>
      <c r="I5163" t="str">
        <f>anotacoes!L5163</f>
        <v xml:space="preserve"> 00:09:03,407</v>
      </c>
      <c r="J5163" t="str">
        <f>IF(L5163="PAUSE",E5163,IF(anotacoes!G5167=conversao_anotacoes!C5163,conversao_anotacoes!C5163,conversao_anotacoes!D5163))</f>
        <v>MARIJANOVIC</v>
      </c>
      <c r="K5163" t="str">
        <f t="shared" si="160"/>
        <v>MAMMADLI</v>
      </c>
      <c r="L5163" t="str">
        <f>UPPER(anotacoes!H5163)</f>
        <v>DISPLACEMENT</v>
      </c>
      <c r="M5163" t="str">
        <f>IF(OR(L5163="ATTACK",L5163="FINTA"),"&lt;TECNICA&gt;",UPPER(anotacoes!I5163))</f>
        <v>2-3 STEP HESITANT RIGHT</v>
      </c>
      <c r="N5163" t="str">
        <f>IF(OR(L5163="ATTACK",L5163="FINTA"),UPPER(anotacoes!I5163),"")</f>
        <v/>
      </c>
      <c r="O5163" s="6" t="str">
        <f>IF(anotacoes!N5163=0,"",anotacoes!N5163)</f>
        <v/>
      </c>
      <c r="P5163" t="str">
        <f>IF(anotacoes!M5163=0,"",UPPER(anotacoes!M5163))</f>
        <v/>
      </c>
      <c r="Q5163" t="str">
        <f t="shared" si="161"/>
        <v>INSERT INTO CONVERSAO_LUTA_ACAO (cd_conversao, id_luta, sequencia, momento_inicio, momento_fim, quem_faz, quem_sofre, acao_tipo, acao, tecnica, direcao, pontuacao) VALUES (1, 74, 82, TRIM(' 00:08:58,883'), TRIM(' 00:09:03,407'), 'MARIJANOVIC', 'MAMMADLI', 'DISPLACEMENT', '2-3 STEP HESITANT RIGHT', NULL, NULL, NULL)</v>
      </c>
      <c r="R5163" t="s">
        <v>10327</v>
      </c>
    </row>
    <row r="5164" spans="1:18" hidden="1" x14ac:dyDescent="0.25">
      <c r="A5164" s="7">
        <f>anotacoes!D5164</f>
        <v>40780</v>
      </c>
      <c r="B5164" t="str">
        <f>anotacoes!C5164</f>
        <v>WORLD CHAMPIONSHIPS PARIS 2011</v>
      </c>
      <c r="C5164" t="str">
        <f>anotacoes!E5164</f>
        <v>MARIJANOVIC</v>
      </c>
      <c r="D5164" t="str">
        <f>anotacoes!F5164</f>
        <v>MAMMADLI</v>
      </c>
      <c r="E5164" t="s">
        <v>10325</v>
      </c>
      <c r="F5164">
        <f>anotacoes!A5164</f>
        <v>74</v>
      </c>
      <c r="G5164">
        <f>anotacoes!B5164</f>
        <v>83</v>
      </c>
      <c r="H5164" t="str">
        <f>anotacoes!K5164</f>
        <v xml:space="preserve"> 00:09:03,407</v>
      </c>
      <c r="I5164" t="str">
        <f>anotacoes!L5164</f>
        <v xml:space="preserve"> 00:09:05,458</v>
      </c>
      <c r="J5164" t="str">
        <f>IF(L5164="PAUSE",E5164,IF(anotacoes!G5168=conversao_anotacoes!C5164,conversao_anotacoes!C5164,conversao_anotacoes!D5164))</f>
        <v>MARIJANOVIC</v>
      </c>
      <c r="K5164" t="str">
        <f t="shared" si="160"/>
        <v>MAMMADLI</v>
      </c>
      <c r="L5164" t="str">
        <f>UPPER(anotacoes!H5164)</f>
        <v>GRIP TIME</v>
      </c>
      <c r="M5164" t="str">
        <f>IF(OR(L5164="ATTACK",L5164="FINTA"),"&lt;TECNICA&gt;",UPPER(anotacoes!I5164))</f>
        <v>LEFT COLLAR RIGHT SLEEVE</v>
      </c>
      <c r="N5164" t="str">
        <f>IF(OR(L5164="ATTACK",L5164="FINTA"),UPPER(anotacoes!I5164),"")</f>
        <v/>
      </c>
      <c r="O5164" s="6" t="str">
        <f>IF(anotacoes!N5164=0,"",anotacoes!N5164)</f>
        <v/>
      </c>
      <c r="P5164" t="str">
        <f>IF(anotacoes!M5164=0,"",UPPER(anotacoes!M5164))</f>
        <v/>
      </c>
      <c r="Q5164" t="str">
        <f t="shared" si="161"/>
        <v>INSERT INTO CONVERSAO_LUTA_ACAO (cd_conversao, id_luta, sequencia, momento_inicio, momento_fim, quem_faz, quem_sofre, acao_tipo, acao, tecnica, direcao, pontuacao) VALUES (1, 74, 83, TRIM(' 00:09:03,407'), TRIM(' 00:09:05,458'), 'MARIJANOVIC', 'MAMMADLI', 'GRIP TIME', 'LEFT COLLAR RIGHT SLEEVE', NULL, NULL, NULL)</v>
      </c>
      <c r="R5164" t="s">
        <v>10327</v>
      </c>
    </row>
    <row r="5165" spans="1:18" hidden="1" x14ac:dyDescent="0.25">
      <c r="A5165" s="7">
        <f>anotacoes!D5165</f>
        <v>40780</v>
      </c>
      <c r="B5165" t="str">
        <f>anotacoes!C5165</f>
        <v>WORLD CHAMPIONSHIPS PARIS 2011</v>
      </c>
      <c r="C5165" t="str">
        <f>anotacoes!E5165</f>
        <v>MARIJANOVIC</v>
      </c>
      <c r="D5165" t="str">
        <f>anotacoes!F5165</f>
        <v>MAMMADLI</v>
      </c>
      <c r="E5165" t="s">
        <v>10325</v>
      </c>
      <c r="F5165">
        <f>anotacoes!A5165</f>
        <v>74</v>
      </c>
      <c r="G5165">
        <f>anotacoes!B5165</f>
        <v>84</v>
      </c>
      <c r="H5165" t="str">
        <f>anotacoes!K5165</f>
        <v xml:space="preserve"> 00:09:05,458</v>
      </c>
      <c r="I5165" t="str">
        <f>anotacoes!L5165</f>
        <v xml:space="preserve"> 00:09:05,458</v>
      </c>
      <c r="J5165" t="str">
        <f>IF(L5165="PAUSE",E5165,IF(anotacoes!G5169=conversao_anotacoes!C5165,conversao_anotacoes!C5165,conversao_anotacoes!D5165))</f>
        <v>MARIJANOVIC</v>
      </c>
      <c r="K5165" t="str">
        <f t="shared" si="160"/>
        <v>MAMMADLI</v>
      </c>
      <c r="L5165" t="str">
        <f>UPPER(anotacoes!H5165)</f>
        <v>DEFENSE</v>
      </c>
      <c r="M5165" t="str">
        <f>IF(OR(L5165="ATTACK",L5165="FINTA"),"&lt;TECNICA&gt;",UPPER(anotacoes!I5165))</f>
        <v>USING BODY MASS</v>
      </c>
      <c r="N5165" t="str">
        <f>IF(OR(L5165="ATTACK",L5165="FINTA"),UPPER(anotacoes!I5165),"")</f>
        <v/>
      </c>
      <c r="O5165" s="6" t="str">
        <f>IF(anotacoes!N5165=0,"",anotacoes!N5165)</f>
        <v/>
      </c>
      <c r="P5165" t="str">
        <f>IF(anotacoes!M5165=0,"",UPPER(anotacoes!M5165))</f>
        <v/>
      </c>
      <c r="Q5165" t="str">
        <f t="shared" si="161"/>
        <v>INSERT INTO CONVERSAO_LUTA_ACAO (cd_conversao, id_luta, sequencia, momento_inicio, momento_fim, quem_faz, quem_sofre, acao_tipo, acao, tecnica, direcao, pontuacao) VALUES (1, 74, 84, TRIM(' 00:09:05,458'), TRIM(' 00:09:05,458'), 'MARIJANOVIC', 'MAMMADLI', 'DEFENSE', 'USING BODY MASS', NULL, NULL, NULL)</v>
      </c>
      <c r="R5165" t="s">
        <v>10327</v>
      </c>
    </row>
    <row r="5166" spans="1:18" hidden="1" x14ac:dyDescent="0.25">
      <c r="A5166" s="7">
        <f>anotacoes!D5166</f>
        <v>40780</v>
      </c>
      <c r="B5166" t="str">
        <f>anotacoes!C5166</f>
        <v>WORLD CHAMPIONSHIPS PARIS 2011</v>
      </c>
      <c r="C5166" t="str">
        <f>anotacoes!E5166</f>
        <v>MARIJANOVIC</v>
      </c>
      <c r="D5166" t="str">
        <f>anotacoes!F5166</f>
        <v>MAMMADLI</v>
      </c>
      <c r="E5166" t="s">
        <v>10325</v>
      </c>
      <c r="F5166">
        <f>anotacoes!A5166</f>
        <v>74</v>
      </c>
      <c r="G5166">
        <f>anotacoes!B5166</f>
        <v>85</v>
      </c>
      <c r="H5166" t="str">
        <f>anotacoes!K5166</f>
        <v xml:space="preserve"> 00:09:05,458</v>
      </c>
      <c r="I5166" t="str">
        <f>anotacoes!L5166</f>
        <v xml:space="preserve"> 00:09:09,107</v>
      </c>
      <c r="J5166" t="str">
        <f>IF(L5166="PAUSE",E5166,IF(anotacoes!G5170=conversao_anotacoes!C5166,conversao_anotacoes!C5166,conversao_anotacoes!D5166))</f>
        <v>MARIJANOVIC</v>
      </c>
      <c r="K5166" t="str">
        <f t="shared" si="160"/>
        <v>MAMMADLI</v>
      </c>
      <c r="L5166" t="str">
        <f>UPPER(anotacoes!H5166)</f>
        <v>GRIP TIME</v>
      </c>
      <c r="M5166" t="str">
        <f>IF(OR(L5166="ATTACK",L5166="FINTA"),"&lt;TECNICA&gt;",UPPER(anotacoes!I5166))</f>
        <v>LEFT COLLAR RIGHT SLEEVE</v>
      </c>
      <c r="N5166" t="str">
        <f>IF(OR(L5166="ATTACK",L5166="FINTA"),UPPER(anotacoes!I5166),"")</f>
        <v/>
      </c>
      <c r="O5166" s="6" t="str">
        <f>IF(anotacoes!N5166=0,"",anotacoes!N5166)</f>
        <v/>
      </c>
      <c r="P5166" t="str">
        <f>IF(anotacoes!M5166=0,"",UPPER(anotacoes!M5166))</f>
        <v/>
      </c>
      <c r="Q5166" t="str">
        <f t="shared" si="161"/>
        <v>INSERT INTO CONVERSAO_LUTA_ACAO (cd_conversao, id_luta, sequencia, momento_inicio, momento_fim, quem_faz, quem_sofre, acao_tipo, acao, tecnica, direcao, pontuacao) VALUES (1, 74, 85, TRIM(' 00:09:05,458'), TRIM(' 00:09:09,107'), 'MARIJANOVIC', 'MAMMADLI', 'GRIP TIME', 'LEFT COLLAR RIGHT SLEEVE', NULL, NULL, NULL)</v>
      </c>
      <c r="R5166" t="s">
        <v>10327</v>
      </c>
    </row>
    <row r="5167" spans="1:18" hidden="1" x14ac:dyDescent="0.25">
      <c r="A5167" s="7">
        <f>anotacoes!D5167</f>
        <v>40780</v>
      </c>
      <c r="B5167" t="str">
        <f>anotacoes!C5167</f>
        <v>WORLD CHAMPIONSHIPS PARIS 2011</v>
      </c>
      <c r="C5167" t="str">
        <f>anotacoes!E5167</f>
        <v>MARIJANOVIC</v>
      </c>
      <c r="D5167" t="str">
        <f>anotacoes!F5167</f>
        <v>MAMMADLI</v>
      </c>
      <c r="E5167" t="s">
        <v>10325</v>
      </c>
      <c r="F5167">
        <f>anotacoes!A5167</f>
        <v>74</v>
      </c>
      <c r="G5167">
        <f>anotacoes!B5167</f>
        <v>86</v>
      </c>
      <c r="H5167" t="str">
        <f>anotacoes!K5167</f>
        <v xml:space="preserve"> 00:09:09,107</v>
      </c>
      <c r="I5167" t="str">
        <f>anotacoes!L5167</f>
        <v xml:space="preserve"> 00:09:10,293</v>
      </c>
      <c r="J5167" t="str">
        <f>IF(L5167="PAUSE",E5167,IF(anotacoes!G5171=conversao_anotacoes!C5167,conversao_anotacoes!C5167,conversao_anotacoes!D5167))</f>
        <v>MARIJANOVIC</v>
      </c>
      <c r="K5167" t="str">
        <f t="shared" si="160"/>
        <v>MAMMADLI</v>
      </c>
      <c r="L5167" t="str">
        <f>UPPER(anotacoes!H5167)</f>
        <v>ATTACK</v>
      </c>
      <c r="M5167" t="str">
        <f>IF(OR(L5167="ATTACK",L5167="FINTA"),"&lt;TECNICA&gt;",UPPER(anotacoes!I5167))</f>
        <v>&lt;TECNICA&gt;</v>
      </c>
      <c r="N5167" t="str">
        <f>IF(OR(L5167="ATTACK",L5167="FINTA"),UPPER(anotacoes!I5167),"")</f>
        <v>YOKO TOMOE</v>
      </c>
      <c r="O5167" s="6">
        <f>IF(anotacoes!N5167=0,"",anotacoes!N5167)</f>
        <v>6</v>
      </c>
      <c r="P5167" t="str">
        <f>IF(anotacoes!M5167=0,"",UPPER(anotacoes!M5167))</f>
        <v/>
      </c>
      <c r="Q5167" t="str">
        <f t="shared" si="161"/>
        <v>INSERT INTO CONVERSAO_LUTA_ACAO (cd_conversao, id_luta, sequencia, momento_inicio, momento_fim, quem_faz, quem_sofre, acao_tipo, acao, tecnica, direcao, pontuacao) VALUES (1, 74, 86, TRIM(' 00:09:09,107'), TRIM(' 00:09:10,293'), 'MARIJANOVIC', 'MAMMADLI', 'ATTACK', '&lt;TECNICA&gt;', 'YOKO TOMOE', 6, NULL)</v>
      </c>
      <c r="R5167" t="s">
        <v>10327</v>
      </c>
    </row>
    <row r="5168" spans="1:18" hidden="1" x14ac:dyDescent="0.25">
      <c r="A5168" s="7">
        <f>anotacoes!D5168</f>
        <v>40780</v>
      </c>
      <c r="B5168" t="str">
        <f>anotacoes!C5168</f>
        <v>WORLD CHAMPIONSHIPS PARIS 2011</v>
      </c>
      <c r="C5168" t="str">
        <f>anotacoes!E5168</f>
        <v>MARIJANOVIC</v>
      </c>
      <c r="D5168" t="str">
        <f>anotacoes!F5168</f>
        <v>MAMMADLI</v>
      </c>
      <c r="E5168" t="s">
        <v>10325</v>
      </c>
      <c r="F5168">
        <f>anotacoes!A5168</f>
        <v>74</v>
      </c>
      <c r="G5168">
        <f>anotacoes!B5168</f>
        <v>87</v>
      </c>
      <c r="H5168" t="str">
        <f>anotacoes!K5168</f>
        <v xml:space="preserve"> 00:09:10,293</v>
      </c>
      <c r="I5168" t="str">
        <f>anotacoes!L5168</f>
        <v xml:space="preserve"> 00:09:11,811</v>
      </c>
      <c r="J5168" t="str">
        <f>IF(L5168="PAUSE",E5168,IF(anotacoes!G5172=conversao_anotacoes!C5168,conversao_anotacoes!C5168,conversao_anotacoes!D5168))</f>
        <v>MARIJANOVIC</v>
      </c>
      <c r="K5168" t="str">
        <f t="shared" si="160"/>
        <v>MAMMADLI</v>
      </c>
      <c r="L5168" t="str">
        <f>UPPER(anotacoes!H5168)</f>
        <v>GROUNDWORK COMBAT</v>
      </c>
      <c r="M5168" t="str">
        <f>IF(OR(L5168="ATTACK",L5168="FINTA"),"&lt;TECNICA&gt;",UPPER(anotacoes!I5168))</f>
        <v>CONTROL WITH LEGS</v>
      </c>
      <c r="N5168" t="str">
        <f>IF(OR(L5168="ATTACK",L5168="FINTA"),UPPER(anotacoes!I5168),"")</f>
        <v/>
      </c>
      <c r="O5168" s="6" t="str">
        <f>IF(anotacoes!N5168=0,"",anotacoes!N5168)</f>
        <v/>
      </c>
      <c r="P5168" t="str">
        <f>IF(anotacoes!M5168=0,"",UPPER(anotacoes!M5168))</f>
        <v/>
      </c>
      <c r="Q5168" t="str">
        <f t="shared" si="161"/>
        <v>INSERT INTO CONVERSAO_LUTA_ACAO (cd_conversao, id_luta, sequencia, momento_inicio, momento_fim, quem_faz, quem_sofre, acao_tipo, acao, tecnica, direcao, pontuacao) VALUES (1, 74, 87, TRIM(' 00:09:10,293'), TRIM(' 00:09:11,811'), 'MARIJANOVIC', 'MAMMADLI', 'GROUNDWORK COMBAT', 'CONTROL WITH LEGS', NULL, NULL, NULL)</v>
      </c>
      <c r="R5168" t="s">
        <v>10327</v>
      </c>
    </row>
    <row r="5169" spans="1:18" hidden="1" x14ac:dyDescent="0.25">
      <c r="A5169" s="7">
        <f>anotacoes!D5169</f>
        <v>40780</v>
      </c>
      <c r="B5169" t="str">
        <f>anotacoes!C5169</f>
        <v>WORLD CHAMPIONSHIPS PARIS 2011</v>
      </c>
      <c r="C5169" t="str">
        <f>anotacoes!E5169</f>
        <v>MARIJANOVIC</v>
      </c>
      <c r="D5169" t="str">
        <f>anotacoes!F5169</f>
        <v>MAMMADLI</v>
      </c>
      <c r="E5169" t="s">
        <v>10325</v>
      </c>
      <c r="F5169">
        <f>anotacoes!A5169</f>
        <v>74</v>
      </c>
      <c r="G5169">
        <f>anotacoes!B5169</f>
        <v>88</v>
      </c>
      <c r="H5169" t="str">
        <f>anotacoes!K5169</f>
        <v xml:space="preserve"> 00:09:11,986</v>
      </c>
      <c r="I5169" t="str">
        <f>anotacoes!L5169</f>
        <v xml:space="preserve"> 00:10:02,605</v>
      </c>
      <c r="J5169" t="str">
        <f>IF(L5169="PAUSE",E5169,IF(anotacoes!G5173=conversao_anotacoes!C5169,conversao_anotacoes!C5169,conversao_anotacoes!D5169))</f>
        <v>&lt;ARBITRO_DESCONHECIDO&gt;</v>
      </c>
      <c r="K5169" t="str">
        <f t="shared" si="160"/>
        <v/>
      </c>
      <c r="L5169" t="str">
        <f>UPPER(anotacoes!H5169)</f>
        <v>PAUSE</v>
      </c>
      <c r="M5169" t="str">
        <f>IF(OR(L5169="ATTACK",L5169="FINTA"),"&lt;TECNICA&gt;",UPPER(anotacoes!I5169))</f>
        <v>&lt;NAO_CLASSIFICADO&gt;</v>
      </c>
      <c r="N5169" t="str">
        <f>IF(OR(L5169="ATTACK",L5169="FINTA"),UPPER(anotacoes!I5169),"")</f>
        <v/>
      </c>
      <c r="O5169" s="6" t="str">
        <f>IF(anotacoes!N5169=0,"",anotacoes!N5169)</f>
        <v/>
      </c>
      <c r="P5169" t="str">
        <f>IF(anotacoes!M5169=0,"",UPPER(anotacoes!M5169))</f>
        <v/>
      </c>
      <c r="Q5169" t="str">
        <f t="shared" si="161"/>
        <v>INSERT INTO CONVERSAO_LUTA_ACAO (cd_conversao, id_luta, sequencia, momento_inicio, momento_fim, quem_faz, quem_sofre, acao_tipo, acao, tecnica, direcao, pontuacao) VALUES (1, 74, 88, TRIM(' 00:09:11,986'), TRIM(' 00:10:02,605'), '&lt;ARBITRO_DESCONHECIDO&gt;', '', 'PAUSE', '&lt;NAO_CLASSIFICADO&gt;', NULL, NULL, NULL)</v>
      </c>
      <c r="R5169" t="s">
        <v>10327</v>
      </c>
    </row>
    <row r="5170" spans="1:18" hidden="1" x14ac:dyDescent="0.25">
      <c r="A5170" s="7">
        <f>anotacoes!D5170</f>
        <v>40780</v>
      </c>
      <c r="B5170" t="str">
        <f>anotacoes!C5170</f>
        <v>WORLD CHAMPIONSHIPS PARIS 2011</v>
      </c>
      <c r="C5170" t="str">
        <f>anotacoes!E5170</f>
        <v>MARIJANOVIC</v>
      </c>
      <c r="D5170" t="str">
        <f>anotacoes!F5170</f>
        <v>MAMMADLI</v>
      </c>
      <c r="E5170" t="s">
        <v>10325</v>
      </c>
      <c r="F5170">
        <f>anotacoes!A5170</f>
        <v>74</v>
      </c>
      <c r="G5170">
        <f>anotacoes!B5170</f>
        <v>89</v>
      </c>
      <c r="H5170" t="str">
        <f>anotacoes!K5170</f>
        <v xml:space="preserve"> 00:10:02,605</v>
      </c>
      <c r="I5170" t="str">
        <f>anotacoes!L5170</f>
        <v xml:space="preserve"> 00:10:04,466</v>
      </c>
      <c r="J5170" t="str">
        <f>IF(L5170="PAUSE",E5170,IF(anotacoes!G5174=conversao_anotacoes!C5170,conversao_anotacoes!C5170,conversao_anotacoes!D5170))</f>
        <v>MARIJANOVIC</v>
      </c>
      <c r="K5170" t="str">
        <f t="shared" si="160"/>
        <v>MAMMADLI</v>
      </c>
      <c r="L5170" t="str">
        <f>UPPER(anotacoes!H5170)</f>
        <v>DISPLACEMENT</v>
      </c>
      <c r="M5170" t="str">
        <f>IF(OR(L5170="ATTACK",L5170="FINTA"),"&lt;TECNICA&gt;",UPPER(anotacoes!I5170))</f>
        <v>CIRCULAR LEFT</v>
      </c>
      <c r="N5170" t="str">
        <f>IF(OR(L5170="ATTACK",L5170="FINTA"),UPPER(anotacoes!I5170),"")</f>
        <v/>
      </c>
      <c r="O5170" s="6" t="str">
        <f>IF(anotacoes!N5170=0,"",anotacoes!N5170)</f>
        <v/>
      </c>
      <c r="P5170" t="str">
        <f>IF(anotacoes!M5170=0,"",UPPER(anotacoes!M5170))</f>
        <v/>
      </c>
      <c r="Q5170" t="str">
        <f t="shared" si="161"/>
        <v>INSERT INTO CONVERSAO_LUTA_ACAO (cd_conversao, id_luta, sequencia, momento_inicio, momento_fim, quem_faz, quem_sofre, acao_tipo, acao, tecnica, direcao, pontuacao) VALUES (1, 74, 89, TRIM(' 00:10:02,605'), TRIM(' 00:10:04,466'), 'MARIJANOVIC', 'MAMMADLI', 'DISPLACEMENT', 'CIRCULAR LEFT', NULL, NULL, NULL)</v>
      </c>
      <c r="R5170" t="s">
        <v>10327</v>
      </c>
    </row>
    <row r="5171" spans="1:18" hidden="1" x14ac:dyDescent="0.25">
      <c r="A5171" s="7">
        <f>anotacoes!D5171</f>
        <v>40780</v>
      </c>
      <c r="B5171" t="str">
        <f>anotacoes!C5171</f>
        <v>WORLD CHAMPIONSHIPS PARIS 2011</v>
      </c>
      <c r="C5171" t="str">
        <f>anotacoes!E5171</f>
        <v>MARIJANOVIC</v>
      </c>
      <c r="D5171" t="str">
        <f>anotacoes!F5171</f>
        <v>MAMMADLI</v>
      </c>
      <c r="E5171" t="s">
        <v>10325</v>
      </c>
      <c r="F5171">
        <f>anotacoes!A5171</f>
        <v>74</v>
      </c>
      <c r="G5171">
        <f>anotacoes!B5171</f>
        <v>90</v>
      </c>
      <c r="H5171" t="str">
        <f>anotacoes!K5171</f>
        <v xml:space="preserve"> 00:10:04,466</v>
      </c>
      <c r="I5171" t="str">
        <f>anotacoes!L5171</f>
        <v xml:space="preserve"> 00:10:09,518</v>
      </c>
      <c r="J5171" t="str">
        <f>IF(L5171="PAUSE",E5171,IF(anotacoes!G5175=conversao_anotacoes!C5171,conversao_anotacoes!C5171,conversao_anotacoes!D5171))</f>
        <v>MARIJANOVIC</v>
      </c>
      <c r="K5171" t="str">
        <f t="shared" si="160"/>
        <v>MAMMADLI</v>
      </c>
      <c r="L5171" t="str">
        <f>UPPER(anotacoes!H5171)</f>
        <v>DISPLACEMENT</v>
      </c>
      <c r="M5171" t="str">
        <f>IF(OR(L5171="ATTACK",L5171="FINTA"),"&lt;TECNICA&gt;",UPPER(anotacoes!I5171))</f>
        <v>2-3 STEP HESITANT RIGHT</v>
      </c>
      <c r="N5171" t="str">
        <f>IF(OR(L5171="ATTACK",L5171="FINTA"),UPPER(anotacoes!I5171),"")</f>
        <v/>
      </c>
      <c r="O5171" s="6" t="str">
        <f>IF(anotacoes!N5171=0,"",anotacoes!N5171)</f>
        <v/>
      </c>
      <c r="P5171" t="str">
        <f>IF(anotacoes!M5171=0,"",UPPER(anotacoes!M5171))</f>
        <v/>
      </c>
      <c r="Q5171" t="str">
        <f t="shared" si="161"/>
        <v>INSERT INTO CONVERSAO_LUTA_ACAO (cd_conversao, id_luta, sequencia, momento_inicio, momento_fim, quem_faz, quem_sofre, acao_tipo, acao, tecnica, direcao, pontuacao) VALUES (1, 74, 90, TRIM(' 00:10:04,466'), TRIM(' 00:10:09,518'), 'MARIJANOVIC', 'MAMMADLI', 'DISPLACEMENT', '2-3 STEP HESITANT RIGHT', NULL, NULL, NULL)</v>
      </c>
      <c r="R5171" t="s">
        <v>10327</v>
      </c>
    </row>
    <row r="5172" spans="1:18" hidden="1" x14ac:dyDescent="0.25">
      <c r="A5172" s="7">
        <f>anotacoes!D5172</f>
        <v>40780</v>
      </c>
      <c r="B5172" t="str">
        <f>anotacoes!C5172</f>
        <v>WORLD CHAMPIONSHIPS PARIS 2011</v>
      </c>
      <c r="C5172" t="str">
        <f>anotacoes!E5172</f>
        <v>MARIJANOVIC</v>
      </c>
      <c r="D5172" t="str">
        <f>anotacoes!F5172</f>
        <v>MAMMADLI</v>
      </c>
      <c r="E5172" t="s">
        <v>10325</v>
      </c>
      <c r="F5172">
        <f>anotacoes!A5172</f>
        <v>74</v>
      </c>
      <c r="G5172">
        <f>anotacoes!B5172</f>
        <v>91</v>
      </c>
      <c r="H5172" t="str">
        <f>anotacoes!K5172</f>
        <v xml:space="preserve"> 00:10:09,518</v>
      </c>
      <c r="I5172" t="str">
        <f>anotacoes!L5172</f>
        <v xml:space="preserve"> 00:10:11,666</v>
      </c>
      <c r="J5172" t="str">
        <f>IF(L5172="PAUSE",E5172,IF(anotacoes!G5176=conversao_anotacoes!C5172,conversao_anotacoes!C5172,conversao_anotacoes!D5172))</f>
        <v>MARIJANOVIC</v>
      </c>
      <c r="K5172" t="str">
        <f t="shared" si="160"/>
        <v>MAMMADLI</v>
      </c>
      <c r="L5172" t="str">
        <f>UPPER(anotacoes!H5172)</f>
        <v>GRIP TIME</v>
      </c>
      <c r="M5172" t="str">
        <f>IF(OR(L5172="ATTACK",L5172="FINTA"),"&lt;TECNICA&gt;",UPPER(anotacoes!I5172))</f>
        <v>LEFT COLLAR RIGHT SLEEVE</v>
      </c>
      <c r="N5172" t="str">
        <f>IF(OR(L5172="ATTACK",L5172="FINTA"),UPPER(anotacoes!I5172),"")</f>
        <v/>
      </c>
      <c r="O5172" s="6" t="str">
        <f>IF(anotacoes!N5172=0,"",anotacoes!N5172)</f>
        <v/>
      </c>
      <c r="P5172" t="str">
        <f>IF(anotacoes!M5172=0,"",UPPER(anotacoes!M5172))</f>
        <v/>
      </c>
      <c r="Q5172" t="str">
        <f t="shared" si="161"/>
        <v>INSERT INTO CONVERSAO_LUTA_ACAO (cd_conversao, id_luta, sequencia, momento_inicio, momento_fim, quem_faz, quem_sofre, acao_tipo, acao, tecnica, direcao, pontuacao) VALUES (1, 74, 91, TRIM(' 00:10:09,518'), TRIM(' 00:10:11,666'), 'MARIJANOVIC', 'MAMMADLI', 'GRIP TIME', 'LEFT COLLAR RIGHT SLEEVE', NULL, NULL, NULL)</v>
      </c>
      <c r="R5172" t="s">
        <v>10327</v>
      </c>
    </row>
    <row r="5173" spans="1:18" hidden="1" x14ac:dyDescent="0.25">
      <c r="A5173" s="7">
        <f>anotacoes!D5173</f>
        <v>40780</v>
      </c>
      <c r="B5173" t="str">
        <f>anotacoes!C5173</f>
        <v>WORLD CHAMPIONSHIPS PARIS 2011</v>
      </c>
      <c r="C5173" t="str">
        <f>anotacoes!E5173</f>
        <v>MARIJANOVIC</v>
      </c>
      <c r="D5173" t="str">
        <f>anotacoes!F5173</f>
        <v>MAMMADLI</v>
      </c>
      <c r="E5173" t="s">
        <v>10325</v>
      </c>
      <c r="F5173">
        <f>anotacoes!A5173</f>
        <v>74</v>
      </c>
      <c r="G5173">
        <f>anotacoes!B5173</f>
        <v>92</v>
      </c>
      <c r="H5173" t="str">
        <f>anotacoes!K5173</f>
        <v xml:space="preserve"> 00:10:11,666</v>
      </c>
      <c r="I5173" t="str">
        <f>anotacoes!L5173</f>
        <v xml:space="preserve"> 00:10:15,919</v>
      </c>
      <c r="J5173" t="str">
        <f>IF(L5173="PAUSE",E5173,IF(anotacoes!G5177=conversao_anotacoes!C5173,conversao_anotacoes!C5173,conversao_anotacoes!D5173))</f>
        <v>MARIJANOVIC</v>
      </c>
      <c r="K5173" t="str">
        <f t="shared" si="160"/>
        <v>MAMMADLI</v>
      </c>
      <c r="L5173" t="str">
        <f>UPPER(anotacoes!H5173)</f>
        <v>GRIP TIME</v>
      </c>
      <c r="M5173" t="str">
        <f>IF(OR(L5173="ATTACK",L5173="FINTA"),"&lt;TECNICA&gt;",UPPER(anotacoes!I5173))</f>
        <v>LEFT COLLAR RIGHT COLLAR</v>
      </c>
      <c r="N5173" t="str">
        <f>IF(OR(L5173="ATTACK",L5173="FINTA"),UPPER(anotacoes!I5173),"")</f>
        <v/>
      </c>
      <c r="O5173" s="6" t="str">
        <f>IF(anotacoes!N5173=0,"",anotacoes!N5173)</f>
        <v/>
      </c>
      <c r="P5173" t="str">
        <f>IF(anotacoes!M5173=0,"",UPPER(anotacoes!M5173))</f>
        <v/>
      </c>
      <c r="Q5173" t="str">
        <f t="shared" si="161"/>
        <v>INSERT INTO CONVERSAO_LUTA_ACAO (cd_conversao, id_luta, sequencia, momento_inicio, momento_fim, quem_faz, quem_sofre, acao_tipo, acao, tecnica, direcao, pontuacao) VALUES (1, 74, 92, TRIM(' 00:10:11,666'), TRIM(' 00:10:15,919'), 'MARIJANOVIC', 'MAMMADLI', 'GRIP TIME', 'LEFT COLLAR RIGHT COLLAR', NULL, NULL, NULL)</v>
      </c>
      <c r="R5173" t="s">
        <v>10327</v>
      </c>
    </row>
    <row r="5174" spans="1:18" hidden="1" x14ac:dyDescent="0.25">
      <c r="A5174" s="7">
        <f>anotacoes!D5174</f>
        <v>40780</v>
      </c>
      <c r="B5174" t="str">
        <f>anotacoes!C5174</f>
        <v>WORLD CHAMPIONSHIPS PARIS 2011</v>
      </c>
      <c r="C5174" t="str">
        <f>anotacoes!E5174</f>
        <v>MARIJANOVIC</v>
      </c>
      <c r="D5174" t="str">
        <f>anotacoes!F5174</f>
        <v>MAMMADLI</v>
      </c>
      <c r="E5174" t="s">
        <v>10325</v>
      </c>
      <c r="F5174">
        <f>anotacoes!A5174</f>
        <v>74</v>
      </c>
      <c r="G5174">
        <f>anotacoes!B5174</f>
        <v>93</v>
      </c>
      <c r="H5174" t="str">
        <f>anotacoes!K5174</f>
        <v xml:space="preserve"> 00:10:16,079</v>
      </c>
      <c r="I5174" t="str">
        <f>anotacoes!L5174</f>
        <v xml:space="preserve"> 00:10:22,003</v>
      </c>
      <c r="J5174" t="str">
        <f>IF(L5174="PAUSE",E5174,IF(anotacoes!G5178=conversao_anotacoes!C5174,conversao_anotacoes!C5174,conversao_anotacoes!D5174))</f>
        <v>&lt;ARBITRO_DESCONHECIDO&gt;</v>
      </c>
      <c r="K5174" t="str">
        <f t="shared" si="160"/>
        <v/>
      </c>
      <c r="L5174" t="str">
        <f>UPPER(anotacoes!H5174)</f>
        <v>PAUSE</v>
      </c>
      <c r="M5174" t="str">
        <f>IF(OR(L5174="ATTACK",L5174="FINTA"),"&lt;TECNICA&gt;",UPPER(anotacoes!I5174))</f>
        <v>&lt;NAO_CLASSIFICADO&gt;</v>
      </c>
      <c r="N5174" t="str">
        <f>IF(OR(L5174="ATTACK",L5174="FINTA"),UPPER(anotacoes!I5174),"")</f>
        <v/>
      </c>
      <c r="O5174" s="6" t="str">
        <f>IF(anotacoes!N5174=0,"",anotacoes!N5174)</f>
        <v/>
      </c>
      <c r="P5174" t="str">
        <f>IF(anotacoes!M5174=0,"",UPPER(anotacoes!M5174))</f>
        <v/>
      </c>
      <c r="Q5174" t="str">
        <f t="shared" si="161"/>
        <v>INSERT INTO CONVERSAO_LUTA_ACAO (cd_conversao, id_luta, sequencia, momento_inicio, momento_fim, quem_faz, quem_sofre, acao_tipo, acao, tecnica, direcao, pontuacao) VALUES (1, 74, 93, TRIM(' 00:10:16,079'), TRIM(' 00:10:22,003'), '&lt;ARBITRO_DESCONHECIDO&gt;', '', 'PAUSE', '&lt;NAO_CLASSIFICADO&gt;', NULL, NULL, NULL)</v>
      </c>
      <c r="R5174" t="s">
        <v>10327</v>
      </c>
    </row>
    <row r="5175" spans="1:18" hidden="1" x14ac:dyDescent="0.25">
      <c r="A5175" s="7">
        <f>anotacoes!D5175</f>
        <v>40780</v>
      </c>
      <c r="B5175" t="str">
        <f>anotacoes!C5175</f>
        <v>WORLD CHAMPIONSHIPS PARIS 2011</v>
      </c>
      <c r="C5175" t="str">
        <f>anotacoes!E5175</f>
        <v>MARIJANOVIC</v>
      </c>
      <c r="D5175" t="str">
        <f>anotacoes!F5175</f>
        <v>MAMMADLI</v>
      </c>
      <c r="E5175" t="s">
        <v>10325</v>
      </c>
      <c r="F5175">
        <f>anotacoes!A5175</f>
        <v>74</v>
      </c>
      <c r="G5175">
        <f>anotacoes!B5175</f>
        <v>94</v>
      </c>
      <c r="H5175" t="str">
        <f>anotacoes!K5175</f>
        <v xml:space="preserve"> 00:10:22,162</v>
      </c>
      <c r="I5175" t="str">
        <f>anotacoes!L5175</f>
        <v xml:space="preserve"> 00:10:24,090</v>
      </c>
      <c r="J5175" t="str">
        <f>IF(L5175="PAUSE",E5175,IF(anotacoes!G5179=conversao_anotacoes!C5175,conversao_anotacoes!C5175,conversao_anotacoes!D5175))</f>
        <v>MARIJANOVIC</v>
      </c>
      <c r="K5175" t="str">
        <f t="shared" si="160"/>
        <v>MAMMADLI</v>
      </c>
      <c r="L5175" t="str">
        <f>UPPER(anotacoes!H5175)</f>
        <v>DISPLACEMENT</v>
      </c>
      <c r="M5175" t="str">
        <f>IF(OR(L5175="ATTACK",L5175="FINTA"),"&lt;TECNICA&gt;",UPPER(anotacoes!I5175))</f>
        <v>CIRCULAR LEFT</v>
      </c>
      <c r="N5175" t="str">
        <f>IF(OR(L5175="ATTACK",L5175="FINTA"),UPPER(anotacoes!I5175),"")</f>
        <v/>
      </c>
      <c r="O5175" s="6" t="str">
        <f>IF(anotacoes!N5175=0,"",anotacoes!N5175)</f>
        <v/>
      </c>
      <c r="P5175" t="str">
        <f>IF(anotacoes!M5175=0,"",UPPER(anotacoes!M5175))</f>
        <v/>
      </c>
      <c r="Q5175" t="str">
        <f t="shared" si="161"/>
        <v>INSERT INTO CONVERSAO_LUTA_ACAO (cd_conversao, id_luta, sequencia, momento_inicio, momento_fim, quem_faz, quem_sofre, acao_tipo, acao, tecnica, direcao, pontuacao) VALUES (1, 74, 94, TRIM(' 00:10:22,162'), TRIM(' 00:10:24,090'), 'MARIJANOVIC', 'MAMMADLI', 'DISPLACEMENT', 'CIRCULAR LEFT', NULL, NULL, NULL)</v>
      </c>
      <c r="R5175" t="s">
        <v>10327</v>
      </c>
    </row>
    <row r="5176" spans="1:18" hidden="1" x14ac:dyDescent="0.25">
      <c r="A5176" s="7">
        <f>anotacoes!D5176</f>
        <v>40780</v>
      </c>
      <c r="B5176" t="str">
        <f>anotacoes!C5176</f>
        <v>WORLD CHAMPIONSHIPS PARIS 2011</v>
      </c>
      <c r="C5176" t="str">
        <f>anotacoes!E5176</f>
        <v>MARIJANOVIC</v>
      </c>
      <c r="D5176" t="str">
        <f>anotacoes!F5176</f>
        <v>MAMMADLI</v>
      </c>
      <c r="E5176" t="s">
        <v>10325</v>
      </c>
      <c r="F5176">
        <f>anotacoes!A5176</f>
        <v>74</v>
      </c>
      <c r="G5176">
        <f>anotacoes!B5176</f>
        <v>95</v>
      </c>
      <c r="H5176" t="str">
        <f>anotacoes!K5176</f>
        <v xml:space="preserve"> 00:10:24,090</v>
      </c>
      <c r="I5176" t="str">
        <f>anotacoes!L5176</f>
        <v xml:space="preserve"> 00:10:24,677</v>
      </c>
      <c r="J5176" t="str">
        <f>IF(L5176="PAUSE",E5176,IF(anotacoes!G5180=conversao_anotacoes!C5176,conversao_anotacoes!C5176,conversao_anotacoes!D5176))</f>
        <v>MARIJANOVIC</v>
      </c>
      <c r="K5176" t="str">
        <f t="shared" si="160"/>
        <v>MAMMADLI</v>
      </c>
      <c r="L5176" t="str">
        <f>UPPER(anotacoes!H5176)</f>
        <v>DISPLACEMENT</v>
      </c>
      <c r="M5176" t="str">
        <f>IF(OR(L5176="ATTACK",L5176="FINTA"),"&lt;TECNICA&gt;",UPPER(anotacoes!I5176))</f>
        <v>2-3 STEP HESITANT RIGHT</v>
      </c>
      <c r="N5176" t="str">
        <f>IF(OR(L5176="ATTACK",L5176="FINTA"),UPPER(anotacoes!I5176),"")</f>
        <v/>
      </c>
      <c r="O5176" s="6" t="str">
        <f>IF(anotacoes!N5176=0,"",anotacoes!N5176)</f>
        <v/>
      </c>
      <c r="P5176" t="str">
        <f>IF(anotacoes!M5176=0,"",UPPER(anotacoes!M5176))</f>
        <v/>
      </c>
      <c r="Q5176" t="str">
        <f t="shared" si="161"/>
        <v>INSERT INTO CONVERSAO_LUTA_ACAO (cd_conversao, id_luta, sequencia, momento_inicio, momento_fim, quem_faz, quem_sofre, acao_tipo, acao, tecnica, direcao, pontuacao) VALUES (1, 74, 95, TRIM(' 00:10:24,090'), TRIM(' 00:10:24,677'), 'MARIJANOVIC', 'MAMMADLI', 'DISPLACEMENT', '2-3 STEP HESITANT RIGHT', NULL, NULL, NULL)</v>
      </c>
      <c r="R5176" t="s">
        <v>10327</v>
      </c>
    </row>
    <row r="5177" spans="1:18" hidden="1" x14ac:dyDescent="0.25">
      <c r="A5177" s="7">
        <f>anotacoes!D5177</f>
        <v>40780</v>
      </c>
      <c r="B5177" t="str">
        <f>anotacoes!C5177</f>
        <v>WORLD CHAMPIONSHIPS PARIS 2011</v>
      </c>
      <c r="C5177" t="str">
        <f>anotacoes!E5177</f>
        <v>MARIJANOVIC</v>
      </c>
      <c r="D5177" t="str">
        <f>anotacoes!F5177</f>
        <v>MAMMADLI</v>
      </c>
      <c r="E5177" t="s">
        <v>10325</v>
      </c>
      <c r="F5177">
        <f>anotacoes!A5177</f>
        <v>74</v>
      </c>
      <c r="G5177">
        <f>anotacoes!B5177</f>
        <v>96</v>
      </c>
      <c r="H5177" t="str">
        <f>anotacoes!K5177</f>
        <v xml:space="preserve"> 00:10:24,677</v>
      </c>
      <c r="I5177" t="str">
        <f>anotacoes!L5177</f>
        <v xml:space="preserve"> 00:10:25,100</v>
      </c>
      <c r="J5177" t="str">
        <f>IF(L5177="PAUSE",E5177,IF(anotacoes!G5181=conversao_anotacoes!C5177,conversao_anotacoes!C5177,conversao_anotacoes!D5177))</f>
        <v>MARIJANOVIC</v>
      </c>
      <c r="K5177" t="str">
        <f t="shared" si="160"/>
        <v>MAMMADLI</v>
      </c>
      <c r="L5177" t="str">
        <f>UPPER(anotacoes!H5177)</f>
        <v>GRIP TIME</v>
      </c>
      <c r="M5177" t="str">
        <f>IF(OR(L5177="ATTACK",L5177="FINTA"),"&lt;TECNICA&gt;",UPPER(anotacoes!I5177))</f>
        <v>LEFT COLLAR LEFT SLEEVE</v>
      </c>
      <c r="N5177" t="str">
        <f>IF(OR(L5177="ATTACK",L5177="FINTA"),UPPER(anotacoes!I5177),"")</f>
        <v/>
      </c>
      <c r="O5177" s="6" t="str">
        <f>IF(anotacoes!N5177=0,"",anotacoes!N5177)</f>
        <v/>
      </c>
      <c r="P5177" t="str">
        <f>IF(anotacoes!M5177=0,"",UPPER(anotacoes!M5177))</f>
        <v/>
      </c>
      <c r="Q5177" t="str">
        <f t="shared" si="161"/>
        <v>INSERT INTO CONVERSAO_LUTA_ACAO (cd_conversao, id_luta, sequencia, momento_inicio, momento_fim, quem_faz, quem_sofre, acao_tipo, acao, tecnica, direcao, pontuacao) VALUES (1, 74, 96, TRIM(' 00:10:24,677'), TRIM(' 00:10:25,100'), 'MARIJANOVIC', 'MAMMADLI', 'GRIP TIME', 'LEFT COLLAR LEFT SLEEVE', NULL, NULL, NULL)</v>
      </c>
      <c r="R5177" t="s">
        <v>10327</v>
      </c>
    </row>
    <row r="5178" spans="1:18" hidden="1" x14ac:dyDescent="0.25">
      <c r="A5178" s="7">
        <f>anotacoes!D5178</f>
        <v>40780</v>
      </c>
      <c r="B5178" t="str">
        <f>anotacoes!C5178</f>
        <v>WORLD CHAMPIONSHIPS PARIS 2011</v>
      </c>
      <c r="C5178" t="str">
        <f>anotacoes!E5178</f>
        <v>MARIJANOVIC</v>
      </c>
      <c r="D5178" t="str">
        <f>anotacoes!F5178</f>
        <v>MAMMADLI</v>
      </c>
      <c r="E5178" t="s">
        <v>10325</v>
      </c>
      <c r="F5178">
        <f>anotacoes!A5178</f>
        <v>74</v>
      </c>
      <c r="G5178">
        <f>anotacoes!B5178</f>
        <v>97</v>
      </c>
      <c r="H5178" t="str">
        <f>anotacoes!K5178</f>
        <v xml:space="preserve"> 00:10:25,100</v>
      </c>
      <c r="I5178" t="str">
        <f>anotacoes!L5178</f>
        <v xml:space="preserve"> 00:10:26,528</v>
      </c>
      <c r="J5178" t="str">
        <f>IF(L5178="PAUSE",E5178,IF(anotacoes!G5182=conversao_anotacoes!C5178,conversao_anotacoes!C5178,conversao_anotacoes!D5178))</f>
        <v>MARIJANOVIC</v>
      </c>
      <c r="K5178" t="str">
        <f t="shared" si="160"/>
        <v>MAMMADLI</v>
      </c>
      <c r="L5178" t="str">
        <f>UPPER(anotacoes!H5178)</f>
        <v>ATTACK</v>
      </c>
      <c r="M5178" t="str">
        <f>IF(OR(L5178="ATTACK",L5178="FINTA"),"&lt;TECNICA&gt;",UPPER(anotacoes!I5178))</f>
        <v>&lt;TECNICA&gt;</v>
      </c>
      <c r="N5178" t="str">
        <f>IF(OR(L5178="ATTACK",L5178="FINTA"),UPPER(anotacoes!I5178),"")</f>
        <v>OUCHI GARI</v>
      </c>
      <c r="O5178" s="6">
        <f>IF(anotacoes!N5178=0,"",anotacoes!N5178)</f>
        <v>7</v>
      </c>
      <c r="P5178" t="str">
        <f>IF(anotacoes!M5178=0,"",UPPER(anotacoes!M5178))</f>
        <v/>
      </c>
      <c r="Q5178" t="str">
        <f t="shared" si="161"/>
        <v>INSERT INTO CONVERSAO_LUTA_ACAO (cd_conversao, id_luta, sequencia, momento_inicio, momento_fim, quem_faz, quem_sofre, acao_tipo, acao, tecnica, direcao, pontuacao) VALUES (1, 74, 97, TRIM(' 00:10:25,100'), TRIM(' 00:10:26,528'), 'MARIJANOVIC', 'MAMMADLI', 'ATTACK', '&lt;TECNICA&gt;', 'OUCHI GARI', 7, NULL)</v>
      </c>
      <c r="R5178" t="s">
        <v>10327</v>
      </c>
    </row>
    <row r="5179" spans="1:18" hidden="1" x14ac:dyDescent="0.25">
      <c r="A5179" s="7">
        <f>anotacoes!D5179</f>
        <v>40780</v>
      </c>
      <c r="B5179" t="str">
        <f>anotacoes!C5179</f>
        <v>WORLD CHAMPIONSHIPS PARIS 2011</v>
      </c>
      <c r="C5179" t="str">
        <f>anotacoes!E5179</f>
        <v>MARIJANOVIC</v>
      </c>
      <c r="D5179" t="str">
        <f>anotacoes!F5179</f>
        <v>MAMMADLI</v>
      </c>
      <c r="E5179" t="s">
        <v>10325</v>
      </c>
      <c r="F5179">
        <f>anotacoes!A5179</f>
        <v>74</v>
      </c>
      <c r="G5179">
        <f>anotacoes!B5179</f>
        <v>98</v>
      </c>
      <c r="H5179" t="str">
        <f>anotacoes!K5179</f>
        <v xml:space="preserve"> 00:10:26,528</v>
      </c>
      <c r="I5179" t="str">
        <f>anotacoes!L5179</f>
        <v xml:space="preserve"> 00:10:27,935</v>
      </c>
      <c r="J5179" t="str">
        <f>IF(L5179="PAUSE",E5179,IF(anotacoes!G5183=conversao_anotacoes!C5179,conversao_anotacoes!C5179,conversao_anotacoes!D5179))</f>
        <v>MARIJANOVIC</v>
      </c>
      <c r="K5179" t="str">
        <f t="shared" si="160"/>
        <v>MAMMADLI</v>
      </c>
      <c r="L5179" t="str">
        <f>UPPER(anotacoes!H5179)</f>
        <v>GRIP TIME</v>
      </c>
      <c r="M5179" t="str">
        <f>IF(OR(L5179="ATTACK",L5179="FINTA"),"&lt;TECNICA&gt;",UPPER(anotacoes!I5179))</f>
        <v>LEFT COLLAR RIGHT COLLAR</v>
      </c>
      <c r="N5179" t="str">
        <f>IF(OR(L5179="ATTACK",L5179="FINTA"),UPPER(anotacoes!I5179),"")</f>
        <v/>
      </c>
      <c r="O5179" s="6" t="str">
        <f>IF(anotacoes!N5179=0,"",anotacoes!N5179)</f>
        <v/>
      </c>
      <c r="P5179" t="str">
        <f>IF(anotacoes!M5179=0,"",UPPER(anotacoes!M5179))</f>
        <v/>
      </c>
      <c r="Q5179" t="str">
        <f t="shared" si="161"/>
        <v>INSERT INTO CONVERSAO_LUTA_ACAO (cd_conversao, id_luta, sequencia, momento_inicio, momento_fim, quem_faz, quem_sofre, acao_tipo, acao, tecnica, direcao, pontuacao) VALUES (1, 74, 98, TRIM(' 00:10:26,528'), TRIM(' 00:10:27,935'), 'MARIJANOVIC', 'MAMMADLI', 'GRIP TIME', 'LEFT COLLAR RIGHT COLLAR', NULL, NULL, NULL)</v>
      </c>
      <c r="R5179" t="s">
        <v>10327</v>
      </c>
    </row>
    <row r="5180" spans="1:18" hidden="1" x14ac:dyDescent="0.25">
      <c r="A5180" s="7">
        <f>anotacoes!D5180</f>
        <v>40780</v>
      </c>
      <c r="B5180" t="str">
        <f>anotacoes!C5180</f>
        <v>WORLD CHAMPIONSHIPS PARIS 2011</v>
      </c>
      <c r="C5180" t="str">
        <f>anotacoes!E5180</f>
        <v>MARIJANOVIC</v>
      </c>
      <c r="D5180" t="str">
        <f>anotacoes!F5180</f>
        <v>MAMMADLI</v>
      </c>
      <c r="E5180" t="s">
        <v>10325</v>
      </c>
      <c r="F5180">
        <f>anotacoes!A5180</f>
        <v>74</v>
      </c>
      <c r="G5180">
        <f>anotacoes!B5180</f>
        <v>99</v>
      </c>
      <c r="H5180" t="str">
        <f>anotacoes!K5180</f>
        <v xml:space="preserve"> 00:10:28,099</v>
      </c>
      <c r="I5180" t="str">
        <f>anotacoes!L5180</f>
        <v xml:space="preserve"> 00:10:35,017</v>
      </c>
      <c r="J5180" t="str">
        <f>IF(L5180="PAUSE",E5180,IF(anotacoes!G5184=conversao_anotacoes!C5180,conversao_anotacoes!C5180,conversao_anotacoes!D5180))</f>
        <v>&lt;ARBITRO_DESCONHECIDO&gt;</v>
      </c>
      <c r="K5180" t="str">
        <f t="shared" si="160"/>
        <v/>
      </c>
      <c r="L5180" t="str">
        <f>UPPER(anotacoes!H5180)</f>
        <v>PAUSE</v>
      </c>
      <c r="M5180" t="str">
        <f>IF(OR(L5180="ATTACK",L5180="FINTA"),"&lt;TECNICA&gt;",UPPER(anotacoes!I5180))</f>
        <v>&lt;NAO_CLASSIFICADO&gt;</v>
      </c>
      <c r="N5180" t="str">
        <f>IF(OR(L5180="ATTACK",L5180="FINTA"),UPPER(anotacoes!I5180),"")</f>
        <v/>
      </c>
      <c r="O5180" s="6" t="str">
        <f>IF(anotacoes!N5180=0,"",anotacoes!N5180)</f>
        <v/>
      </c>
      <c r="P5180" t="str">
        <f>IF(anotacoes!M5180=0,"",UPPER(anotacoes!M5180))</f>
        <v/>
      </c>
      <c r="Q5180" t="str">
        <f t="shared" si="161"/>
        <v>INSERT INTO CONVERSAO_LUTA_ACAO (cd_conversao, id_luta, sequencia, momento_inicio, momento_fim, quem_faz, quem_sofre, acao_tipo, acao, tecnica, direcao, pontuacao) VALUES (1, 74, 99, TRIM(' 00:10:28,099'), TRIM(' 00:10:35,017'), '&lt;ARBITRO_DESCONHECIDO&gt;', '', 'PAUSE', '&lt;NAO_CLASSIFICADO&gt;', NULL, NULL, NULL)</v>
      </c>
      <c r="R5180" t="s">
        <v>10327</v>
      </c>
    </row>
    <row r="5181" spans="1:18" hidden="1" x14ac:dyDescent="0.25">
      <c r="A5181" s="7">
        <f>anotacoes!D5181</f>
        <v>40780</v>
      </c>
      <c r="B5181" t="str">
        <f>anotacoes!C5181</f>
        <v>WORLD CHAMPIONSHIPS PARIS 2011</v>
      </c>
      <c r="C5181" t="str">
        <f>anotacoes!E5181</f>
        <v>MARIJANOVIC</v>
      </c>
      <c r="D5181" t="str">
        <f>anotacoes!F5181</f>
        <v>MAMMADLI</v>
      </c>
      <c r="E5181" t="s">
        <v>10325</v>
      </c>
      <c r="F5181">
        <f>anotacoes!A5181</f>
        <v>74</v>
      </c>
      <c r="G5181">
        <f>anotacoes!B5181</f>
        <v>100</v>
      </c>
      <c r="H5181" t="str">
        <f>anotacoes!K5181</f>
        <v xml:space="preserve"> 00:10:35,017</v>
      </c>
      <c r="I5181" t="str">
        <f>anotacoes!L5181</f>
        <v xml:space="preserve"> 00:10:36,244</v>
      </c>
      <c r="J5181" t="str">
        <f>IF(L5181="PAUSE",E5181,IF(anotacoes!G5185=conversao_anotacoes!C5181,conversao_anotacoes!C5181,conversao_anotacoes!D5181))</f>
        <v>MARIJANOVIC</v>
      </c>
      <c r="K5181" t="str">
        <f t="shared" si="160"/>
        <v>MAMMADLI</v>
      </c>
      <c r="L5181" t="str">
        <f>UPPER(anotacoes!H5181)</f>
        <v>DISPLACEMENT</v>
      </c>
      <c r="M5181" t="str">
        <f>IF(OR(L5181="ATTACK",L5181="FINTA"),"&lt;TECNICA&gt;",UPPER(anotacoes!I5181))</f>
        <v>CIRCULAR RIGHT</v>
      </c>
      <c r="N5181" t="str">
        <f>IF(OR(L5181="ATTACK",L5181="FINTA"),UPPER(anotacoes!I5181),"")</f>
        <v/>
      </c>
      <c r="O5181" s="6" t="str">
        <f>IF(anotacoes!N5181=0,"",anotacoes!N5181)</f>
        <v/>
      </c>
      <c r="P5181" t="str">
        <f>IF(anotacoes!M5181=0,"",UPPER(anotacoes!M5181))</f>
        <v/>
      </c>
      <c r="Q5181" t="str">
        <f t="shared" si="161"/>
        <v>INSERT INTO CONVERSAO_LUTA_ACAO (cd_conversao, id_luta, sequencia, momento_inicio, momento_fim, quem_faz, quem_sofre, acao_tipo, acao, tecnica, direcao, pontuacao) VALUES (1, 74, 100, TRIM(' 00:10:35,017'), TRIM(' 00:10:36,244'), 'MARIJANOVIC', 'MAMMADLI', 'DISPLACEMENT', 'CIRCULAR RIGHT', NULL, NULL, NULL)</v>
      </c>
      <c r="R5181" t="s">
        <v>10327</v>
      </c>
    </row>
    <row r="5182" spans="1:18" hidden="1" x14ac:dyDescent="0.25">
      <c r="A5182" s="7">
        <f>anotacoes!D5182</f>
        <v>40780</v>
      </c>
      <c r="B5182" t="str">
        <f>anotacoes!C5182</f>
        <v>WORLD CHAMPIONSHIPS PARIS 2011</v>
      </c>
      <c r="C5182" t="str">
        <f>anotacoes!E5182</f>
        <v>MARIJANOVIC</v>
      </c>
      <c r="D5182" t="str">
        <f>anotacoes!F5182</f>
        <v>MAMMADLI</v>
      </c>
      <c r="E5182" t="s">
        <v>10325</v>
      </c>
      <c r="F5182">
        <f>anotacoes!A5182</f>
        <v>74</v>
      </c>
      <c r="G5182">
        <f>anotacoes!B5182</f>
        <v>101</v>
      </c>
      <c r="H5182" t="str">
        <f>anotacoes!K5182</f>
        <v xml:space="preserve"> 00:10:36,244</v>
      </c>
      <c r="I5182" t="str">
        <f>anotacoes!L5182</f>
        <v xml:space="preserve"> 00:10:40,347</v>
      </c>
      <c r="J5182" t="str">
        <f>IF(L5182="PAUSE",E5182,IF(anotacoes!G5186=conversao_anotacoes!C5182,conversao_anotacoes!C5182,conversao_anotacoes!D5182))</f>
        <v>MARIJANOVIC</v>
      </c>
      <c r="K5182" t="str">
        <f t="shared" si="160"/>
        <v>MAMMADLI</v>
      </c>
      <c r="L5182" t="str">
        <f>UPPER(anotacoes!H5182)</f>
        <v>DISPLACEMENT</v>
      </c>
      <c r="M5182" t="str">
        <f>IF(OR(L5182="ATTACK",L5182="FINTA"),"&lt;TECNICA&gt;",UPPER(anotacoes!I5182))</f>
        <v>2-3 STEP HESITANT RIGHT</v>
      </c>
      <c r="N5182" t="str">
        <f>IF(OR(L5182="ATTACK",L5182="FINTA"),UPPER(anotacoes!I5182),"")</f>
        <v/>
      </c>
      <c r="O5182" s="6" t="str">
        <f>IF(anotacoes!N5182=0,"",anotacoes!N5182)</f>
        <v/>
      </c>
      <c r="P5182" t="str">
        <f>IF(anotacoes!M5182=0,"",UPPER(anotacoes!M5182))</f>
        <v/>
      </c>
      <c r="Q5182" t="str">
        <f t="shared" si="161"/>
        <v>INSERT INTO CONVERSAO_LUTA_ACAO (cd_conversao, id_luta, sequencia, momento_inicio, momento_fim, quem_faz, quem_sofre, acao_tipo, acao, tecnica, direcao, pontuacao) VALUES (1, 74, 101, TRIM(' 00:10:36,244'), TRIM(' 00:10:40,347'), 'MARIJANOVIC', 'MAMMADLI', 'DISPLACEMENT', '2-3 STEP HESITANT RIGHT', NULL, NULL, NULL)</v>
      </c>
      <c r="R5182" t="s">
        <v>10327</v>
      </c>
    </row>
    <row r="5183" spans="1:18" hidden="1" x14ac:dyDescent="0.25">
      <c r="A5183" s="7">
        <f>anotacoes!D5183</f>
        <v>40780</v>
      </c>
      <c r="B5183" t="str">
        <f>anotacoes!C5183</f>
        <v>WORLD CHAMPIONSHIPS PARIS 2011</v>
      </c>
      <c r="C5183" t="str">
        <f>anotacoes!E5183</f>
        <v>MARIJANOVIC</v>
      </c>
      <c r="D5183" t="str">
        <f>anotacoes!F5183</f>
        <v>MAMMADLI</v>
      </c>
      <c r="E5183" t="s">
        <v>10325</v>
      </c>
      <c r="F5183">
        <f>anotacoes!A5183</f>
        <v>74</v>
      </c>
      <c r="G5183">
        <f>anotacoes!B5183</f>
        <v>102</v>
      </c>
      <c r="H5183" t="str">
        <f>anotacoes!K5183</f>
        <v xml:space="preserve"> 00:10:40,347</v>
      </c>
      <c r="I5183" t="str">
        <f>anotacoes!L5183</f>
        <v xml:space="preserve"> 00:10:41,224</v>
      </c>
      <c r="J5183" t="str">
        <f>IF(L5183="PAUSE",E5183,IF(anotacoes!G5187=conversao_anotacoes!C5183,conversao_anotacoes!C5183,conversao_anotacoes!D5183))</f>
        <v>MARIJANOVIC</v>
      </c>
      <c r="K5183" t="str">
        <f t="shared" si="160"/>
        <v>MAMMADLI</v>
      </c>
      <c r="L5183" t="str">
        <f>UPPER(anotacoes!H5183)</f>
        <v>DISPLACEMENT</v>
      </c>
      <c r="M5183" t="str">
        <f>IF(OR(L5183="ATTACK",L5183="FINTA"),"&lt;TECNICA&gt;",UPPER(anotacoes!I5183))</f>
        <v>TRY TO GRIP WITH CONTACT</v>
      </c>
      <c r="N5183" t="str">
        <f>IF(OR(L5183="ATTACK",L5183="FINTA"),UPPER(anotacoes!I5183),"")</f>
        <v/>
      </c>
      <c r="O5183" s="6" t="str">
        <f>IF(anotacoes!N5183=0,"",anotacoes!N5183)</f>
        <v/>
      </c>
      <c r="P5183" t="str">
        <f>IF(anotacoes!M5183=0,"",UPPER(anotacoes!M5183))</f>
        <v/>
      </c>
      <c r="Q5183" t="str">
        <f t="shared" si="161"/>
        <v>INSERT INTO CONVERSAO_LUTA_ACAO (cd_conversao, id_luta, sequencia, momento_inicio, momento_fim, quem_faz, quem_sofre, acao_tipo, acao, tecnica, direcao, pontuacao) VALUES (1, 74, 102, TRIM(' 00:10:40,347'), TRIM(' 00:10:41,224'), 'MARIJANOVIC', 'MAMMADLI', 'DISPLACEMENT', 'TRY TO GRIP WITH CONTACT', NULL, NULL, NULL)</v>
      </c>
      <c r="R5183" t="s">
        <v>10327</v>
      </c>
    </row>
    <row r="5184" spans="1:18" hidden="1" x14ac:dyDescent="0.25">
      <c r="A5184" s="7">
        <f>anotacoes!D5184</f>
        <v>40780</v>
      </c>
      <c r="B5184" t="str">
        <f>anotacoes!C5184</f>
        <v>WORLD CHAMPIONSHIPS PARIS 2011</v>
      </c>
      <c r="C5184" t="str">
        <f>anotacoes!E5184</f>
        <v>MARIJANOVIC</v>
      </c>
      <c r="D5184" t="str">
        <f>anotacoes!F5184</f>
        <v>MAMMADLI</v>
      </c>
      <c r="E5184" t="s">
        <v>10325</v>
      </c>
      <c r="F5184">
        <f>anotacoes!A5184</f>
        <v>74</v>
      </c>
      <c r="G5184">
        <f>anotacoes!B5184</f>
        <v>103</v>
      </c>
      <c r="H5184" t="str">
        <f>anotacoes!K5184</f>
        <v xml:space="preserve"> 00:10:41,224</v>
      </c>
      <c r="I5184" t="str">
        <f>anotacoes!L5184</f>
        <v xml:space="preserve"> 00:10:44,558</v>
      </c>
      <c r="J5184" t="str">
        <f>IF(L5184="PAUSE",E5184,IF(anotacoes!G5188=conversao_anotacoes!C5184,conversao_anotacoes!C5184,conversao_anotacoes!D5184))</f>
        <v>MARIJANOVIC</v>
      </c>
      <c r="K5184" t="str">
        <f t="shared" si="160"/>
        <v>MAMMADLI</v>
      </c>
      <c r="L5184" t="str">
        <f>UPPER(anotacoes!H5184)</f>
        <v>GRIP TIME</v>
      </c>
      <c r="M5184" t="str">
        <f>IF(OR(L5184="ATTACK",L5184="FINTA"),"&lt;TECNICA&gt;",UPPER(anotacoes!I5184))</f>
        <v>RIGHT SLEEVE LEFT SLEEVE</v>
      </c>
      <c r="N5184" t="str">
        <f>IF(OR(L5184="ATTACK",L5184="FINTA"),UPPER(anotacoes!I5184),"")</f>
        <v/>
      </c>
      <c r="O5184" s="6" t="str">
        <f>IF(anotacoes!N5184=0,"",anotacoes!N5184)</f>
        <v/>
      </c>
      <c r="P5184" t="str">
        <f>IF(anotacoes!M5184=0,"",UPPER(anotacoes!M5184))</f>
        <v/>
      </c>
      <c r="Q5184" t="str">
        <f t="shared" si="161"/>
        <v>INSERT INTO CONVERSAO_LUTA_ACAO (cd_conversao, id_luta, sequencia, momento_inicio, momento_fim, quem_faz, quem_sofre, acao_tipo, acao, tecnica, direcao, pontuacao) VALUES (1, 74, 103, TRIM(' 00:10:41,224'), TRIM(' 00:10:44,558'), 'MARIJANOVIC', 'MAMMADLI', 'GRIP TIME', 'RIGHT SLEEVE LEFT SLEEVE', NULL, NULL, NULL)</v>
      </c>
      <c r="R5184" t="s">
        <v>10327</v>
      </c>
    </row>
    <row r="5185" spans="1:18" hidden="1" x14ac:dyDescent="0.25">
      <c r="A5185" s="7">
        <f>anotacoes!D5185</f>
        <v>40780</v>
      </c>
      <c r="B5185" t="str">
        <f>anotacoes!C5185</f>
        <v>WORLD CHAMPIONSHIPS PARIS 2011</v>
      </c>
      <c r="C5185" t="str">
        <f>anotacoes!E5185</f>
        <v>MARIJANOVIC</v>
      </c>
      <c r="D5185" t="str">
        <f>anotacoes!F5185</f>
        <v>MAMMADLI</v>
      </c>
      <c r="E5185" t="s">
        <v>10325</v>
      </c>
      <c r="F5185">
        <f>anotacoes!A5185</f>
        <v>74</v>
      </c>
      <c r="G5185">
        <f>anotacoes!B5185</f>
        <v>104</v>
      </c>
      <c r="H5185" t="str">
        <f>anotacoes!K5185</f>
        <v xml:space="preserve"> 00:10:44,558</v>
      </c>
      <c r="I5185" t="str">
        <f>anotacoes!L5185</f>
        <v xml:space="preserve"> 00:10:45,290</v>
      </c>
      <c r="J5185" t="str">
        <f>IF(L5185="PAUSE",E5185,IF(anotacoes!G5189=conversao_anotacoes!C5185,conversao_anotacoes!C5185,conversao_anotacoes!D5185))</f>
        <v>MARIJANOVIC</v>
      </c>
      <c r="K5185" t="str">
        <f t="shared" si="160"/>
        <v>MAMMADLI</v>
      </c>
      <c r="L5185" t="str">
        <f>UPPER(anotacoes!H5185)</f>
        <v>DEFENSE</v>
      </c>
      <c r="M5185" t="str">
        <f>IF(OR(L5185="ATTACK",L5185="FINTA"),"&lt;TECNICA&gt;",UPPER(anotacoes!I5185))</f>
        <v>TAE-SABAKI RIGHT INCLINED</v>
      </c>
      <c r="N5185" t="str">
        <f>IF(OR(L5185="ATTACK",L5185="FINTA"),UPPER(anotacoes!I5185),"")</f>
        <v/>
      </c>
      <c r="O5185" s="6" t="str">
        <f>IF(anotacoes!N5185=0,"",anotacoes!N5185)</f>
        <v/>
      </c>
      <c r="P5185" t="str">
        <f>IF(anotacoes!M5185=0,"",UPPER(anotacoes!M5185))</f>
        <v/>
      </c>
      <c r="Q5185" t="str">
        <f t="shared" si="161"/>
        <v>INSERT INTO CONVERSAO_LUTA_ACAO (cd_conversao, id_luta, sequencia, momento_inicio, momento_fim, quem_faz, quem_sofre, acao_tipo, acao, tecnica, direcao, pontuacao) VALUES (1, 74, 104, TRIM(' 00:10:44,558'), TRIM(' 00:10:45,290'), 'MARIJANOVIC', 'MAMMADLI', 'DEFENSE', 'TAE-SABAKI RIGHT INCLINED', NULL, NULL, NULL)</v>
      </c>
      <c r="R5185" t="s">
        <v>10327</v>
      </c>
    </row>
    <row r="5186" spans="1:18" hidden="1" x14ac:dyDescent="0.25">
      <c r="A5186" s="7">
        <f>anotacoes!D5186</f>
        <v>40780</v>
      </c>
      <c r="B5186" t="str">
        <f>anotacoes!C5186</f>
        <v>WORLD CHAMPIONSHIPS PARIS 2011</v>
      </c>
      <c r="C5186" t="str">
        <f>anotacoes!E5186</f>
        <v>MARIJANOVIC</v>
      </c>
      <c r="D5186" t="str">
        <f>anotacoes!F5186</f>
        <v>MAMMADLI</v>
      </c>
      <c r="E5186" t="s">
        <v>10325</v>
      </c>
      <c r="F5186">
        <f>anotacoes!A5186</f>
        <v>74</v>
      </c>
      <c r="G5186">
        <f>anotacoes!B5186</f>
        <v>105</v>
      </c>
      <c r="H5186" t="str">
        <f>anotacoes!K5186</f>
        <v xml:space="preserve"> 00:10:45,290</v>
      </c>
      <c r="I5186" t="str">
        <f>anotacoes!L5186</f>
        <v xml:space="preserve"> 00:10:47,724</v>
      </c>
      <c r="J5186" t="str">
        <f>IF(L5186="PAUSE",E5186,IF(anotacoes!G5190=conversao_anotacoes!C5186,conversao_anotacoes!C5186,conversao_anotacoes!D5186))</f>
        <v>MARIJANOVIC</v>
      </c>
      <c r="K5186" t="str">
        <f t="shared" si="160"/>
        <v>MAMMADLI</v>
      </c>
      <c r="L5186" t="str">
        <f>UPPER(anotacoes!H5186)</f>
        <v>GROUNDWORK COMBAT</v>
      </c>
      <c r="M5186" t="str">
        <f>IF(OR(L5186="ATTACK",L5186="FINTA"),"&lt;TECNICA&gt;",UPPER(anotacoes!I5186))</f>
        <v>DEFENSIVE POSITION</v>
      </c>
      <c r="N5186" t="str">
        <f>IF(OR(L5186="ATTACK",L5186="FINTA"),UPPER(anotacoes!I5186),"")</f>
        <v/>
      </c>
      <c r="O5186" s="6" t="str">
        <f>IF(anotacoes!N5186=0,"",anotacoes!N5186)</f>
        <v/>
      </c>
      <c r="P5186" t="str">
        <f>IF(anotacoes!M5186=0,"",UPPER(anotacoes!M5186))</f>
        <v/>
      </c>
      <c r="Q5186" t="str">
        <f t="shared" si="161"/>
        <v>INSERT INTO CONVERSAO_LUTA_ACAO (cd_conversao, id_luta, sequencia, momento_inicio, momento_fim, quem_faz, quem_sofre, acao_tipo, acao, tecnica, direcao, pontuacao) VALUES (1, 74, 105, TRIM(' 00:10:45,290'), TRIM(' 00:10:47,724'), 'MARIJANOVIC', 'MAMMADLI', 'GROUNDWORK COMBAT', 'DEFENSIVE POSITION', NULL, NULL, NULL)</v>
      </c>
      <c r="R5186" t="s">
        <v>10327</v>
      </c>
    </row>
    <row r="5187" spans="1:18" hidden="1" x14ac:dyDescent="0.25">
      <c r="A5187" s="7">
        <f>anotacoes!D5187</f>
        <v>40780</v>
      </c>
      <c r="B5187" t="str">
        <f>anotacoes!C5187</f>
        <v>WORLD CHAMPIONSHIPS PARIS 2011</v>
      </c>
      <c r="C5187" t="str">
        <f>anotacoes!E5187</f>
        <v>MARIJANOVIC</v>
      </c>
      <c r="D5187" t="str">
        <f>anotacoes!F5187</f>
        <v>MAMMADLI</v>
      </c>
      <c r="E5187" t="s">
        <v>10325</v>
      </c>
      <c r="F5187">
        <f>anotacoes!A5187</f>
        <v>74</v>
      </c>
      <c r="G5187">
        <f>anotacoes!B5187</f>
        <v>106</v>
      </c>
      <c r="H5187" t="str">
        <f>anotacoes!K5187</f>
        <v xml:space="preserve"> 00:10:47,908</v>
      </c>
      <c r="I5187" t="str">
        <f>anotacoes!L5187</f>
        <v xml:space="preserve"> 00:11:40,086</v>
      </c>
      <c r="J5187" t="str">
        <f>IF(L5187="PAUSE",E5187,IF(anotacoes!G5191=conversao_anotacoes!C5187,conversao_anotacoes!C5187,conversao_anotacoes!D5187))</f>
        <v>&lt;ARBITRO_DESCONHECIDO&gt;</v>
      </c>
      <c r="K5187" t="str">
        <f t="shared" ref="K5187:K5250" si="162">IF(J5187=E5187,"",IF(J5187=C5187,D5187,C5187))</f>
        <v/>
      </c>
      <c r="L5187" t="str">
        <f>UPPER(anotacoes!H5187)</f>
        <v>PAUSE</v>
      </c>
      <c r="M5187" t="str">
        <f>IF(OR(L5187="ATTACK",L5187="FINTA"),"&lt;TECNICA&gt;",UPPER(anotacoes!I5187))</f>
        <v>&lt;NAO_CLASSIFICADO&gt;</v>
      </c>
      <c r="N5187" t="str">
        <f>IF(OR(L5187="ATTACK",L5187="FINTA"),UPPER(anotacoes!I5187),"")</f>
        <v/>
      </c>
      <c r="O5187" s="6" t="str">
        <f>IF(anotacoes!N5187=0,"",anotacoes!N5187)</f>
        <v/>
      </c>
      <c r="P5187" t="str">
        <f>IF(anotacoes!M5187=0,"",UPPER(anotacoes!M5187))</f>
        <v/>
      </c>
      <c r="Q5187" t="str">
        <f t="shared" ref="Q5187:Q5250" si="163">CONCATENATE("INSERT INTO CONVERSAO_LUTA_ACAO (cd_conversao, id_luta, sequencia, momento_inicio, momento_fim, quem_faz, quem_sofre, acao_tipo, acao, tecnica, direcao, pontuacao) VALUES (1, ",F5187,", ",G5187,", ","TRIM('",H5187,"')",", ","TRIM('",I5187,"')",", ","'",J5187,"'",", ","'",K5187,"'",", ","'",L5187,"'",", ","'",M5187,"'",", ",IF(N5187="","NULL",CONCATENATE("'",N5187,"'")),", ",IF(O5187="","NULL",O5187),", ",IF(P5187="","NULL",CONCATENATE("'",P5187,"'")),")")</f>
        <v>INSERT INTO CONVERSAO_LUTA_ACAO (cd_conversao, id_luta, sequencia, momento_inicio, momento_fim, quem_faz, quem_sofre, acao_tipo, acao, tecnica, direcao, pontuacao) VALUES (1, 74, 106, TRIM(' 00:10:47,908'), TRIM(' 00:11:40,086'), '&lt;ARBITRO_DESCONHECIDO&gt;', '', 'PAUSE', '&lt;NAO_CLASSIFICADO&gt;', NULL, NULL, NULL)</v>
      </c>
      <c r="R5187" t="s">
        <v>10327</v>
      </c>
    </row>
    <row r="5188" spans="1:18" hidden="1" x14ac:dyDescent="0.25">
      <c r="A5188" s="7">
        <f>anotacoes!D5188</f>
        <v>40780</v>
      </c>
      <c r="B5188" t="str">
        <f>anotacoes!C5188</f>
        <v>WORLD CHAMPIONSHIPS PARIS 2011</v>
      </c>
      <c r="C5188" t="str">
        <f>anotacoes!E5188</f>
        <v>MARIJANOVIC</v>
      </c>
      <c r="D5188" t="str">
        <f>anotacoes!F5188</f>
        <v>MAMMADLI</v>
      </c>
      <c r="E5188" t="s">
        <v>10325</v>
      </c>
      <c r="F5188">
        <f>anotacoes!A5188</f>
        <v>74</v>
      </c>
      <c r="G5188">
        <f>anotacoes!B5188</f>
        <v>107</v>
      </c>
      <c r="H5188" t="str">
        <f>anotacoes!K5188</f>
        <v xml:space="preserve"> 00:11:40,086</v>
      </c>
      <c r="I5188" t="str">
        <f>anotacoes!L5188</f>
        <v xml:space="preserve"> 00:11:43,146</v>
      </c>
      <c r="J5188" t="str">
        <f>IF(L5188="PAUSE",E5188,IF(anotacoes!G5192=conversao_anotacoes!C5188,conversao_anotacoes!C5188,conversao_anotacoes!D5188))</f>
        <v>MARIJANOVIC</v>
      </c>
      <c r="K5188" t="str">
        <f t="shared" si="162"/>
        <v>MAMMADLI</v>
      </c>
      <c r="L5188" t="str">
        <f>UPPER(anotacoes!H5188)</f>
        <v>DISPLACEMENT</v>
      </c>
      <c r="M5188" t="str">
        <f>IF(OR(L5188="ATTACK",L5188="FINTA"),"&lt;TECNICA&gt;",UPPER(anotacoes!I5188))</f>
        <v>2-3 STEP HESITANT RIGHT</v>
      </c>
      <c r="N5188" t="str">
        <f>IF(OR(L5188="ATTACK",L5188="FINTA"),UPPER(anotacoes!I5188),"")</f>
        <v/>
      </c>
      <c r="O5188" s="6" t="str">
        <f>IF(anotacoes!N5188=0,"",anotacoes!N5188)</f>
        <v/>
      </c>
      <c r="P5188" t="str">
        <f>IF(anotacoes!M5188=0,"",UPPER(anotacoes!M5188))</f>
        <v/>
      </c>
      <c r="Q5188" t="str">
        <f t="shared" si="163"/>
        <v>INSERT INTO CONVERSAO_LUTA_ACAO (cd_conversao, id_luta, sequencia, momento_inicio, momento_fim, quem_faz, quem_sofre, acao_tipo, acao, tecnica, direcao, pontuacao) VALUES (1, 74, 107, TRIM(' 00:11:40,086'), TRIM(' 00:11:43,146'), 'MARIJANOVIC', 'MAMMADLI', 'DISPLACEMENT', '2-3 STEP HESITANT RIGHT', NULL, NULL, NULL)</v>
      </c>
      <c r="R5188" t="s">
        <v>10327</v>
      </c>
    </row>
    <row r="5189" spans="1:18" hidden="1" x14ac:dyDescent="0.25">
      <c r="A5189" s="7">
        <f>anotacoes!D5189</f>
        <v>40780</v>
      </c>
      <c r="B5189" t="str">
        <f>anotacoes!C5189</f>
        <v>WORLD CHAMPIONSHIPS PARIS 2011</v>
      </c>
      <c r="C5189" t="str">
        <f>anotacoes!E5189</f>
        <v>MARIJANOVIC</v>
      </c>
      <c r="D5189" t="str">
        <f>anotacoes!F5189</f>
        <v>MAMMADLI</v>
      </c>
      <c r="E5189" t="s">
        <v>10325</v>
      </c>
      <c r="F5189">
        <f>anotacoes!A5189</f>
        <v>74</v>
      </c>
      <c r="G5189">
        <f>anotacoes!B5189</f>
        <v>108</v>
      </c>
      <c r="H5189" t="str">
        <f>anotacoes!K5189</f>
        <v xml:space="preserve"> 00:11:43,146</v>
      </c>
      <c r="I5189" t="str">
        <f>anotacoes!L5189</f>
        <v xml:space="preserve"> 00:11:44,260</v>
      </c>
      <c r="J5189" t="str">
        <f>IF(L5189="PAUSE",E5189,IF(anotacoes!G5193=conversao_anotacoes!C5189,conversao_anotacoes!C5189,conversao_anotacoes!D5189))</f>
        <v>MARIJANOVIC</v>
      </c>
      <c r="K5189" t="str">
        <f t="shared" si="162"/>
        <v>MAMMADLI</v>
      </c>
      <c r="L5189" t="str">
        <f>UPPER(anotacoes!H5189)</f>
        <v>DISPLACEMENT</v>
      </c>
      <c r="M5189" t="str">
        <f>IF(OR(L5189="ATTACK",L5189="FINTA"),"&lt;TECNICA&gt;",UPPER(anotacoes!I5189))</f>
        <v>TRY TO GRIP WITH CONTACT</v>
      </c>
      <c r="N5189" t="str">
        <f>IF(OR(L5189="ATTACK",L5189="FINTA"),UPPER(anotacoes!I5189),"")</f>
        <v/>
      </c>
      <c r="O5189" s="6" t="str">
        <f>IF(anotacoes!N5189=0,"",anotacoes!N5189)</f>
        <v/>
      </c>
      <c r="P5189" t="str">
        <f>IF(anotacoes!M5189=0,"",UPPER(anotacoes!M5189))</f>
        <v/>
      </c>
      <c r="Q5189" t="str">
        <f t="shared" si="163"/>
        <v>INSERT INTO CONVERSAO_LUTA_ACAO (cd_conversao, id_luta, sequencia, momento_inicio, momento_fim, quem_faz, quem_sofre, acao_tipo, acao, tecnica, direcao, pontuacao) VALUES (1, 74, 108, TRIM(' 00:11:43,146'), TRIM(' 00:11:44,260'), 'MARIJANOVIC', 'MAMMADLI', 'DISPLACEMENT', 'TRY TO GRIP WITH CONTACT', NULL, NULL, NULL)</v>
      </c>
      <c r="R5189" t="s">
        <v>10327</v>
      </c>
    </row>
    <row r="5190" spans="1:18" hidden="1" x14ac:dyDescent="0.25">
      <c r="A5190" s="7">
        <f>anotacoes!D5190</f>
        <v>40780</v>
      </c>
      <c r="B5190" t="str">
        <f>anotacoes!C5190</f>
        <v>WORLD CHAMPIONSHIPS PARIS 2011</v>
      </c>
      <c r="C5190" t="str">
        <f>anotacoes!E5190</f>
        <v>MARIJANOVIC</v>
      </c>
      <c r="D5190" t="str">
        <f>anotacoes!F5190</f>
        <v>MAMMADLI</v>
      </c>
      <c r="E5190" t="s">
        <v>10325</v>
      </c>
      <c r="F5190">
        <f>anotacoes!A5190</f>
        <v>74</v>
      </c>
      <c r="G5190">
        <f>anotacoes!B5190</f>
        <v>109</v>
      </c>
      <c r="H5190" t="str">
        <f>anotacoes!K5190</f>
        <v xml:space="preserve"> 00:11:44,260</v>
      </c>
      <c r="I5190" t="str">
        <f>anotacoes!L5190</f>
        <v xml:space="preserve"> 00:11:49,360</v>
      </c>
      <c r="J5190" t="str">
        <f>IF(L5190="PAUSE",E5190,IF(anotacoes!G5194=conversao_anotacoes!C5190,conversao_anotacoes!C5190,conversao_anotacoes!D5190))</f>
        <v>MARIJANOVIC</v>
      </c>
      <c r="K5190" t="str">
        <f t="shared" si="162"/>
        <v>MAMMADLI</v>
      </c>
      <c r="L5190" t="str">
        <f>UPPER(anotacoes!H5190)</f>
        <v>GRIP TIME</v>
      </c>
      <c r="M5190" t="str">
        <f>IF(OR(L5190="ATTACK",L5190="FINTA"),"&lt;TECNICA&gt;",UPPER(anotacoes!I5190))</f>
        <v>LEFT COLLAR RIGHT COLLAR</v>
      </c>
      <c r="N5190" t="str">
        <f>IF(OR(L5190="ATTACK",L5190="FINTA"),UPPER(anotacoes!I5190),"")</f>
        <v/>
      </c>
      <c r="O5190" s="6" t="str">
        <f>IF(anotacoes!N5190=0,"",anotacoes!N5190)</f>
        <v/>
      </c>
      <c r="P5190" t="str">
        <f>IF(anotacoes!M5190=0,"",UPPER(anotacoes!M5190))</f>
        <v/>
      </c>
      <c r="Q5190" t="str">
        <f t="shared" si="163"/>
        <v>INSERT INTO CONVERSAO_LUTA_ACAO (cd_conversao, id_luta, sequencia, momento_inicio, momento_fim, quem_faz, quem_sofre, acao_tipo, acao, tecnica, direcao, pontuacao) VALUES (1, 74, 109, TRIM(' 00:11:44,260'), TRIM(' 00:11:49,360'), 'MARIJANOVIC', 'MAMMADLI', 'GRIP TIME', 'LEFT COLLAR RIGHT COLLAR', NULL, NULL, NULL)</v>
      </c>
      <c r="R5190" t="s">
        <v>10327</v>
      </c>
    </row>
    <row r="5191" spans="1:18" hidden="1" x14ac:dyDescent="0.25">
      <c r="A5191" s="7">
        <f>anotacoes!D5191</f>
        <v>40780</v>
      </c>
      <c r="B5191" t="str">
        <f>anotacoes!C5191</f>
        <v>WORLD CHAMPIONSHIPS PARIS 2011</v>
      </c>
      <c r="C5191" t="str">
        <f>anotacoes!E5191</f>
        <v>MARIJANOVIC</v>
      </c>
      <c r="D5191" t="str">
        <f>anotacoes!F5191</f>
        <v>MAMMADLI</v>
      </c>
      <c r="E5191" t="s">
        <v>10325</v>
      </c>
      <c r="F5191">
        <f>anotacoes!A5191</f>
        <v>74</v>
      </c>
      <c r="G5191">
        <f>anotacoes!B5191</f>
        <v>110</v>
      </c>
      <c r="H5191" t="str">
        <f>anotacoes!K5191</f>
        <v xml:space="preserve"> 00:11:49,504</v>
      </c>
      <c r="I5191" t="str">
        <f>anotacoes!L5191</f>
        <v xml:space="preserve"> 00:11:56,029</v>
      </c>
      <c r="J5191" t="str">
        <f>IF(L5191="PAUSE",E5191,IF(anotacoes!G5195=conversao_anotacoes!C5191,conversao_anotacoes!C5191,conversao_anotacoes!D5191))</f>
        <v>&lt;ARBITRO_DESCONHECIDO&gt;</v>
      </c>
      <c r="K5191" t="str">
        <f t="shared" si="162"/>
        <v/>
      </c>
      <c r="L5191" t="str">
        <f>UPPER(anotacoes!H5191)</f>
        <v>PAUSE</v>
      </c>
      <c r="M5191" t="str">
        <f>IF(OR(L5191="ATTACK",L5191="FINTA"),"&lt;TECNICA&gt;",UPPER(anotacoes!I5191))</f>
        <v>&lt;NAO_CLASSIFICADO&gt;</v>
      </c>
      <c r="N5191" t="str">
        <f>IF(OR(L5191="ATTACK",L5191="FINTA"),UPPER(anotacoes!I5191),"")</f>
        <v/>
      </c>
      <c r="O5191" s="6" t="str">
        <f>IF(anotacoes!N5191=0,"",anotacoes!N5191)</f>
        <v/>
      </c>
      <c r="P5191" t="str">
        <f>IF(anotacoes!M5191=0,"",UPPER(anotacoes!M5191))</f>
        <v/>
      </c>
      <c r="Q5191" t="str">
        <f t="shared" si="163"/>
        <v>INSERT INTO CONVERSAO_LUTA_ACAO (cd_conversao, id_luta, sequencia, momento_inicio, momento_fim, quem_faz, quem_sofre, acao_tipo, acao, tecnica, direcao, pontuacao) VALUES (1, 74, 110, TRIM(' 00:11:49,504'), TRIM(' 00:11:56,029'), '&lt;ARBITRO_DESCONHECIDO&gt;', '', 'PAUSE', '&lt;NAO_CLASSIFICADO&gt;', NULL, NULL, NULL)</v>
      </c>
      <c r="R5191" t="s">
        <v>10327</v>
      </c>
    </row>
    <row r="5192" spans="1:18" hidden="1" x14ac:dyDescent="0.25">
      <c r="A5192" s="7">
        <f>anotacoes!D5192</f>
        <v>40780</v>
      </c>
      <c r="B5192" t="str">
        <f>anotacoes!C5192</f>
        <v>WORLD CHAMPIONSHIPS PARIS 2011</v>
      </c>
      <c r="C5192" t="str">
        <f>anotacoes!E5192</f>
        <v>MARIJANOVIC</v>
      </c>
      <c r="D5192" t="str">
        <f>anotacoes!F5192</f>
        <v>MAMMADLI</v>
      </c>
      <c r="E5192" t="s">
        <v>10325</v>
      </c>
      <c r="F5192">
        <f>anotacoes!A5192</f>
        <v>74</v>
      </c>
      <c r="G5192">
        <f>anotacoes!B5192</f>
        <v>111</v>
      </c>
      <c r="H5192" t="str">
        <f>anotacoes!K5192</f>
        <v xml:space="preserve"> 00:11:56,029</v>
      </c>
      <c r="I5192" t="str">
        <f>anotacoes!L5192</f>
        <v xml:space="preserve"> 00:11:58,016</v>
      </c>
      <c r="J5192" t="str">
        <f>IF(L5192="PAUSE",E5192,IF(anotacoes!G5196=conversao_anotacoes!C5192,conversao_anotacoes!C5192,conversao_anotacoes!D5192))</f>
        <v>MARIJANOVIC</v>
      </c>
      <c r="K5192" t="str">
        <f t="shared" si="162"/>
        <v>MAMMADLI</v>
      </c>
      <c r="L5192" t="str">
        <f>UPPER(anotacoes!H5192)</f>
        <v>DISPLACEMENT</v>
      </c>
      <c r="M5192" t="str">
        <f>IF(OR(L5192="ATTACK",L5192="FINTA"),"&lt;TECNICA&gt;",UPPER(anotacoes!I5192))</f>
        <v>CIRCULAR LEFT</v>
      </c>
      <c r="N5192" t="str">
        <f>IF(OR(L5192="ATTACK",L5192="FINTA"),UPPER(anotacoes!I5192),"")</f>
        <v/>
      </c>
      <c r="O5192" s="6" t="str">
        <f>IF(anotacoes!N5192=0,"",anotacoes!N5192)</f>
        <v/>
      </c>
      <c r="P5192" t="str">
        <f>IF(anotacoes!M5192=0,"",UPPER(anotacoes!M5192))</f>
        <v/>
      </c>
      <c r="Q5192" t="str">
        <f t="shared" si="163"/>
        <v>INSERT INTO CONVERSAO_LUTA_ACAO (cd_conversao, id_luta, sequencia, momento_inicio, momento_fim, quem_faz, quem_sofre, acao_tipo, acao, tecnica, direcao, pontuacao) VALUES (1, 74, 111, TRIM(' 00:11:56,029'), TRIM(' 00:11:58,016'), 'MARIJANOVIC', 'MAMMADLI', 'DISPLACEMENT', 'CIRCULAR LEFT', NULL, NULL, NULL)</v>
      </c>
      <c r="R5192" t="s">
        <v>10327</v>
      </c>
    </row>
    <row r="5193" spans="1:18" hidden="1" x14ac:dyDescent="0.25">
      <c r="A5193" s="7">
        <f>anotacoes!D5193</f>
        <v>40780</v>
      </c>
      <c r="B5193" t="str">
        <f>anotacoes!C5193</f>
        <v>WORLD CHAMPIONSHIPS PARIS 2011</v>
      </c>
      <c r="C5193" t="str">
        <f>anotacoes!E5193</f>
        <v>MARIJANOVIC</v>
      </c>
      <c r="D5193" t="str">
        <f>anotacoes!F5193</f>
        <v>MAMMADLI</v>
      </c>
      <c r="E5193" t="s">
        <v>10325</v>
      </c>
      <c r="F5193">
        <f>anotacoes!A5193</f>
        <v>74</v>
      </c>
      <c r="G5193">
        <f>anotacoes!B5193</f>
        <v>112</v>
      </c>
      <c r="H5193" t="str">
        <f>anotacoes!K5193</f>
        <v xml:space="preserve"> 00:11:58,016</v>
      </c>
      <c r="I5193" t="str">
        <f>anotacoes!L5193</f>
        <v xml:space="preserve"> 00:12:01,496</v>
      </c>
      <c r="J5193" t="str">
        <f>IF(L5193="PAUSE",E5193,IF(anotacoes!G5197=conversao_anotacoes!C5193,conversao_anotacoes!C5193,conversao_anotacoes!D5193))</f>
        <v>MARIJANOVIC</v>
      </c>
      <c r="K5193" t="str">
        <f t="shared" si="162"/>
        <v>MAMMADLI</v>
      </c>
      <c r="L5193" t="str">
        <f>UPPER(anotacoes!H5193)</f>
        <v>DISPLACEMENT</v>
      </c>
      <c r="M5193" t="str">
        <f>IF(OR(L5193="ATTACK",L5193="FINTA"),"&lt;TECNICA&gt;",UPPER(anotacoes!I5193))</f>
        <v>2-3 STEP HESITANT LEFT</v>
      </c>
      <c r="N5193" t="str">
        <f>IF(OR(L5193="ATTACK",L5193="FINTA"),UPPER(anotacoes!I5193),"")</f>
        <v/>
      </c>
      <c r="O5193" s="6" t="str">
        <f>IF(anotacoes!N5193=0,"",anotacoes!N5193)</f>
        <v/>
      </c>
      <c r="P5193" t="str">
        <f>IF(anotacoes!M5193=0,"",UPPER(anotacoes!M5193))</f>
        <v/>
      </c>
      <c r="Q5193" t="str">
        <f t="shared" si="163"/>
        <v>INSERT INTO CONVERSAO_LUTA_ACAO (cd_conversao, id_luta, sequencia, momento_inicio, momento_fim, quem_faz, quem_sofre, acao_tipo, acao, tecnica, direcao, pontuacao) VALUES (1, 74, 112, TRIM(' 00:11:58,016'), TRIM(' 00:12:01,496'), 'MARIJANOVIC', 'MAMMADLI', 'DISPLACEMENT', '2-3 STEP HESITANT LEFT', NULL, NULL, NULL)</v>
      </c>
      <c r="R5193" t="s">
        <v>10327</v>
      </c>
    </row>
    <row r="5194" spans="1:18" hidden="1" x14ac:dyDescent="0.25">
      <c r="A5194" s="7">
        <f>anotacoes!D5194</f>
        <v>40780</v>
      </c>
      <c r="B5194" t="str">
        <f>anotacoes!C5194</f>
        <v>WORLD CHAMPIONSHIPS PARIS 2011</v>
      </c>
      <c r="C5194" t="str">
        <f>anotacoes!E5194</f>
        <v>MARIJANOVIC</v>
      </c>
      <c r="D5194" t="str">
        <f>anotacoes!F5194</f>
        <v>MAMMADLI</v>
      </c>
      <c r="E5194" t="s">
        <v>10325</v>
      </c>
      <c r="F5194">
        <f>anotacoes!A5194</f>
        <v>74</v>
      </c>
      <c r="G5194">
        <f>anotacoes!B5194</f>
        <v>113</v>
      </c>
      <c r="H5194" t="str">
        <f>anotacoes!K5194</f>
        <v xml:space="preserve"> 00:12:01,496</v>
      </c>
      <c r="I5194" t="str">
        <f>anotacoes!L5194</f>
        <v xml:space="preserve"> 00:12:02,783</v>
      </c>
      <c r="J5194" t="str">
        <f>IF(L5194="PAUSE",E5194,IF(anotacoes!G5198=conversao_anotacoes!C5194,conversao_anotacoes!C5194,conversao_anotacoes!D5194))</f>
        <v>MARIJANOVIC</v>
      </c>
      <c r="K5194" t="str">
        <f t="shared" si="162"/>
        <v>MAMMADLI</v>
      </c>
      <c r="L5194" t="str">
        <f>UPPER(anotacoes!H5194)</f>
        <v>GRIP TIME</v>
      </c>
      <c r="M5194" t="str">
        <f>IF(OR(L5194="ATTACK",L5194="FINTA"),"&lt;TECNICA&gt;",UPPER(anotacoes!I5194))</f>
        <v>LEFT COLLAR RIGHT COLLAR</v>
      </c>
      <c r="N5194" t="str">
        <f>IF(OR(L5194="ATTACK",L5194="FINTA"),UPPER(anotacoes!I5194),"")</f>
        <v/>
      </c>
      <c r="O5194" s="6" t="str">
        <f>IF(anotacoes!N5194=0,"",anotacoes!N5194)</f>
        <v/>
      </c>
      <c r="P5194" t="str">
        <f>IF(anotacoes!M5194=0,"",UPPER(anotacoes!M5194))</f>
        <v/>
      </c>
      <c r="Q5194" t="str">
        <f t="shared" si="163"/>
        <v>INSERT INTO CONVERSAO_LUTA_ACAO (cd_conversao, id_luta, sequencia, momento_inicio, momento_fim, quem_faz, quem_sofre, acao_tipo, acao, tecnica, direcao, pontuacao) VALUES (1, 74, 113, TRIM(' 00:12:01,496'), TRIM(' 00:12:02,783'), 'MARIJANOVIC', 'MAMMADLI', 'GRIP TIME', 'LEFT COLLAR RIGHT COLLAR', NULL, NULL, NULL)</v>
      </c>
      <c r="R5194" t="s">
        <v>10327</v>
      </c>
    </row>
    <row r="5195" spans="1:18" hidden="1" x14ac:dyDescent="0.25">
      <c r="A5195" s="7">
        <f>anotacoes!D5195</f>
        <v>40780</v>
      </c>
      <c r="B5195" t="str">
        <f>anotacoes!C5195</f>
        <v>WORLD CHAMPIONSHIPS PARIS 2011</v>
      </c>
      <c r="C5195" t="str">
        <f>anotacoes!E5195</f>
        <v>MARIJANOVIC</v>
      </c>
      <c r="D5195" t="str">
        <f>anotacoes!F5195</f>
        <v>MAMMADLI</v>
      </c>
      <c r="E5195" t="s">
        <v>10325</v>
      </c>
      <c r="F5195">
        <f>anotacoes!A5195</f>
        <v>74</v>
      </c>
      <c r="G5195">
        <f>anotacoes!B5195</f>
        <v>114</v>
      </c>
      <c r="H5195" t="str">
        <f>anotacoes!K5195</f>
        <v xml:space="preserve"> 00:12:02,783</v>
      </c>
      <c r="I5195" t="str">
        <f>anotacoes!L5195</f>
        <v xml:space="preserve"> 00:12:03,926</v>
      </c>
      <c r="J5195" t="str">
        <f>IF(L5195="PAUSE",E5195,IF(anotacoes!G5199=conversao_anotacoes!C5195,conversao_anotacoes!C5195,conversao_anotacoes!D5195))</f>
        <v>MARIJANOVIC</v>
      </c>
      <c r="K5195" t="str">
        <f t="shared" si="162"/>
        <v>MAMMADLI</v>
      </c>
      <c r="L5195" t="str">
        <f>UPPER(anotacoes!H5195)</f>
        <v>GRIP TIME</v>
      </c>
      <c r="M5195" t="str">
        <f>IF(OR(L5195="ATTACK",L5195="FINTA"),"&lt;TECNICA&gt;",UPPER(anotacoes!I5195))</f>
        <v>LEFT COLLAR RIGHT SLEEVE</v>
      </c>
      <c r="N5195" t="str">
        <f>IF(OR(L5195="ATTACK",L5195="FINTA"),UPPER(anotacoes!I5195),"")</f>
        <v/>
      </c>
      <c r="O5195" s="6" t="str">
        <f>IF(anotacoes!N5195=0,"",anotacoes!N5195)</f>
        <v/>
      </c>
      <c r="P5195" t="str">
        <f>IF(anotacoes!M5195=0,"",UPPER(anotacoes!M5195))</f>
        <v/>
      </c>
      <c r="Q5195" t="str">
        <f t="shared" si="163"/>
        <v>INSERT INTO CONVERSAO_LUTA_ACAO (cd_conversao, id_luta, sequencia, momento_inicio, momento_fim, quem_faz, quem_sofre, acao_tipo, acao, tecnica, direcao, pontuacao) VALUES (1, 74, 114, TRIM(' 00:12:02,783'), TRIM(' 00:12:03,926'), 'MARIJANOVIC', 'MAMMADLI', 'GRIP TIME', 'LEFT COLLAR RIGHT SLEEVE', NULL, NULL, NULL)</v>
      </c>
      <c r="R5195" t="s">
        <v>10327</v>
      </c>
    </row>
    <row r="5196" spans="1:18" hidden="1" x14ac:dyDescent="0.25">
      <c r="A5196" s="7">
        <f>anotacoes!D5196</f>
        <v>40780</v>
      </c>
      <c r="B5196" t="str">
        <f>anotacoes!C5196</f>
        <v>WORLD CHAMPIONSHIPS PARIS 2011</v>
      </c>
      <c r="C5196" t="str">
        <f>anotacoes!E5196</f>
        <v>MARIJANOVIC</v>
      </c>
      <c r="D5196" t="str">
        <f>anotacoes!F5196</f>
        <v>MAMMADLI</v>
      </c>
      <c r="E5196" t="s">
        <v>10325</v>
      </c>
      <c r="F5196">
        <f>anotacoes!A5196</f>
        <v>74</v>
      </c>
      <c r="G5196">
        <f>anotacoes!B5196</f>
        <v>115</v>
      </c>
      <c r="H5196" t="str">
        <f>anotacoes!K5196</f>
        <v xml:space="preserve"> 00:12:03,926</v>
      </c>
      <c r="I5196" t="str">
        <f>anotacoes!L5196</f>
        <v xml:space="preserve"> 00:12:05,327</v>
      </c>
      <c r="J5196" t="str">
        <f>IF(L5196="PAUSE",E5196,IF(anotacoes!G5200=conversao_anotacoes!C5196,conversao_anotacoes!C5196,conversao_anotacoes!D5196))</f>
        <v>MARIJANOVIC</v>
      </c>
      <c r="K5196" t="str">
        <f t="shared" si="162"/>
        <v>MAMMADLI</v>
      </c>
      <c r="L5196" t="str">
        <f>UPPER(anotacoes!H5196)</f>
        <v>DEFENSE</v>
      </c>
      <c r="M5196" t="str">
        <f>IF(OR(L5196="ATTACK",L5196="FINTA"),"&lt;TECNICA&gt;",UPPER(anotacoes!I5196))</f>
        <v>USING BODY MASS</v>
      </c>
      <c r="N5196" t="str">
        <f>IF(OR(L5196="ATTACK",L5196="FINTA"),UPPER(anotacoes!I5196),"")</f>
        <v/>
      </c>
      <c r="O5196" s="6" t="str">
        <f>IF(anotacoes!N5196=0,"",anotacoes!N5196)</f>
        <v/>
      </c>
      <c r="P5196" t="str">
        <f>IF(anotacoes!M5196=0,"",UPPER(anotacoes!M5196))</f>
        <v/>
      </c>
      <c r="Q5196" t="str">
        <f t="shared" si="163"/>
        <v>INSERT INTO CONVERSAO_LUTA_ACAO (cd_conversao, id_luta, sequencia, momento_inicio, momento_fim, quem_faz, quem_sofre, acao_tipo, acao, tecnica, direcao, pontuacao) VALUES (1, 74, 115, TRIM(' 00:12:03,926'), TRIM(' 00:12:05,327'), 'MARIJANOVIC', 'MAMMADLI', 'DEFENSE', 'USING BODY MASS', NULL, NULL, NULL)</v>
      </c>
      <c r="R5196" t="s">
        <v>10327</v>
      </c>
    </row>
    <row r="5197" spans="1:18" hidden="1" x14ac:dyDescent="0.25">
      <c r="A5197" s="7">
        <f>anotacoes!D5197</f>
        <v>40780</v>
      </c>
      <c r="B5197" t="str">
        <f>anotacoes!C5197</f>
        <v>WORLD CHAMPIONSHIPS PARIS 2011</v>
      </c>
      <c r="C5197" t="str">
        <f>anotacoes!E5197</f>
        <v>MARIJANOVIC</v>
      </c>
      <c r="D5197" t="str">
        <f>anotacoes!F5197</f>
        <v>MAMMADLI</v>
      </c>
      <c r="E5197" t="s">
        <v>10325</v>
      </c>
      <c r="F5197">
        <f>anotacoes!A5197</f>
        <v>74</v>
      </c>
      <c r="G5197">
        <f>anotacoes!B5197</f>
        <v>116</v>
      </c>
      <c r="H5197" t="str">
        <f>anotacoes!K5197</f>
        <v xml:space="preserve"> 00:12:05,327</v>
      </c>
      <c r="I5197" t="str">
        <f>anotacoes!L5197</f>
        <v xml:space="preserve"> 00:12:05,327</v>
      </c>
      <c r="J5197" t="str">
        <f>IF(L5197="PAUSE",E5197,IF(anotacoes!G5201=conversao_anotacoes!C5197,conversao_anotacoes!C5197,conversao_anotacoes!D5197))</f>
        <v>MARIJANOVIC</v>
      </c>
      <c r="K5197" t="str">
        <f t="shared" si="162"/>
        <v>MAMMADLI</v>
      </c>
      <c r="L5197" t="str">
        <f>UPPER(anotacoes!H5197)</f>
        <v>TRANSITION</v>
      </c>
      <c r="M5197" t="str">
        <f>IF(OR(L5197="ATTACK",L5197="FINTA"),"&lt;TECNICA&gt;",UPPER(anotacoes!I5197))</f>
        <v>WITH ATTACK</v>
      </c>
      <c r="N5197" t="str">
        <f>IF(OR(L5197="ATTACK",L5197="FINTA"),UPPER(anotacoes!I5197),"")</f>
        <v/>
      </c>
      <c r="O5197" s="6" t="str">
        <f>IF(anotacoes!N5197=0,"",anotacoes!N5197)</f>
        <v/>
      </c>
      <c r="P5197" t="str">
        <f>IF(anotacoes!M5197=0,"",UPPER(anotacoes!M5197))</f>
        <v/>
      </c>
      <c r="Q5197" t="str">
        <f t="shared" si="163"/>
        <v>INSERT INTO CONVERSAO_LUTA_ACAO (cd_conversao, id_luta, sequencia, momento_inicio, momento_fim, quem_faz, quem_sofre, acao_tipo, acao, tecnica, direcao, pontuacao) VALUES (1, 74, 116, TRIM(' 00:12:05,327'), TRIM(' 00:12:05,327'), 'MARIJANOVIC', 'MAMMADLI', 'TRANSITION', 'WITH ATTACK', NULL, NULL, NULL)</v>
      </c>
      <c r="R5197" t="s">
        <v>10327</v>
      </c>
    </row>
    <row r="5198" spans="1:18" hidden="1" x14ac:dyDescent="0.25">
      <c r="A5198" s="7">
        <f>anotacoes!D5198</f>
        <v>40780</v>
      </c>
      <c r="B5198" t="str">
        <f>anotacoes!C5198</f>
        <v>WORLD CHAMPIONSHIPS PARIS 2011</v>
      </c>
      <c r="C5198" t="str">
        <f>anotacoes!E5198</f>
        <v>MARIJANOVIC</v>
      </c>
      <c r="D5198" t="str">
        <f>anotacoes!F5198</f>
        <v>MAMMADLI</v>
      </c>
      <c r="E5198" t="s">
        <v>10325</v>
      </c>
      <c r="F5198">
        <f>anotacoes!A5198</f>
        <v>74</v>
      </c>
      <c r="G5198">
        <f>anotacoes!B5198</f>
        <v>117</v>
      </c>
      <c r="H5198" t="str">
        <f>anotacoes!K5198</f>
        <v xml:space="preserve"> 00:12:05,327</v>
      </c>
      <c r="I5198" t="str">
        <f>anotacoes!L5198</f>
        <v xml:space="preserve"> 00:12:05,774</v>
      </c>
      <c r="J5198" t="str">
        <f>IF(L5198="PAUSE",E5198,IF(anotacoes!G5202=conversao_anotacoes!C5198,conversao_anotacoes!C5198,conversao_anotacoes!D5198))</f>
        <v>MARIJANOVIC</v>
      </c>
      <c r="K5198" t="str">
        <f t="shared" si="162"/>
        <v>MAMMADLI</v>
      </c>
      <c r="L5198" t="str">
        <f>UPPER(anotacoes!H5198)</f>
        <v>ATTACK</v>
      </c>
      <c r="M5198" t="str">
        <f>IF(OR(L5198="ATTACK",L5198="FINTA"),"&lt;TECNICA&gt;",UPPER(anotacoes!I5198))</f>
        <v>&lt;TECNICA&gt;</v>
      </c>
      <c r="N5198" t="str">
        <f>IF(OR(L5198="ATTACK",L5198="FINTA"),UPPER(anotacoes!I5198),"")</f>
        <v>UDE HISHIGI JUJI GATAME</v>
      </c>
      <c r="O5198" s="6">
        <f>IF(anotacoes!N5198=0,"",anotacoes!N5198)</f>
        <v>9</v>
      </c>
      <c r="P5198" t="str">
        <f>IF(anotacoes!M5198=0,"",UPPER(anotacoes!M5198))</f>
        <v/>
      </c>
      <c r="Q5198" t="str">
        <f t="shared" si="163"/>
        <v>INSERT INTO CONVERSAO_LUTA_ACAO (cd_conversao, id_luta, sequencia, momento_inicio, momento_fim, quem_faz, quem_sofre, acao_tipo, acao, tecnica, direcao, pontuacao) VALUES (1, 74, 117, TRIM(' 00:12:05,327'), TRIM(' 00:12:05,774'), 'MARIJANOVIC', 'MAMMADLI', 'ATTACK', '&lt;TECNICA&gt;', 'UDE HISHIGI JUJI GATAME', 9, NULL)</v>
      </c>
      <c r="R5198" t="s">
        <v>10327</v>
      </c>
    </row>
    <row r="5199" spans="1:18" hidden="1" x14ac:dyDescent="0.25">
      <c r="A5199" s="7">
        <f>anotacoes!D5199</f>
        <v>40780</v>
      </c>
      <c r="B5199" t="str">
        <f>anotacoes!C5199</f>
        <v>WORLD CHAMPIONSHIPS PARIS 2011</v>
      </c>
      <c r="C5199" t="str">
        <f>anotacoes!E5199</f>
        <v>MARIJANOVIC</v>
      </c>
      <c r="D5199" t="str">
        <f>anotacoes!F5199</f>
        <v>MAMMADLI</v>
      </c>
      <c r="E5199" t="s">
        <v>10325</v>
      </c>
      <c r="F5199">
        <f>anotacoes!A5199</f>
        <v>74</v>
      </c>
      <c r="G5199">
        <f>anotacoes!B5199</f>
        <v>118</v>
      </c>
      <c r="H5199" t="str">
        <f>anotacoes!K5199</f>
        <v xml:space="preserve"> 00:12:05,774</v>
      </c>
      <c r="I5199" t="str">
        <f>anotacoes!L5199</f>
        <v xml:space="preserve"> 00:12:07,695</v>
      </c>
      <c r="J5199" t="str">
        <f>IF(L5199="PAUSE",E5199,IF(anotacoes!G5203=conversao_anotacoes!C5199,conversao_anotacoes!C5199,conversao_anotacoes!D5199))</f>
        <v>MARIJANOVIC</v>
      </c>
      <c r="K5199" t="str">
        <f t="shared" si="162"/>
        <v>MAMMADLI</v>
      </c>
      <c r="L5199" t="str">
        <f>UPPER(anotacoes!H5199)</f>
        <v>GROUNDWORK COMBAT</v>
      </c>
      <c r="M5199" t="str">
        <f>IF(OR(L5199="ATTACK",L5199="FINTA"),"&lt;TECNICA&gt;",UPPER(anotacoes!I5199))</f>
        <v>TRYING TO ATTACK</v>
      </c>
      <c r="N5199" t="str">
        <f>IF(OR(L5199="ATTACK",L5199="FINTA"),UPPER(anotacoes!I5199),"")</f>
        <v/>
      </c>
      <c r="O5199" s="6" t="str">
        <f>IF(anotacoes!N5199=0,"",anotacoes!N5199)</f>
        <v/>
      </c>
      <c r="P5199" t="str">
        <f>IF(anotacoes!M5199=0,"",UPPER(anotacoes!M5199))</f>
        <v/>
      </c>
      <c r="Q5199" t="str">
        <f t="shared" si="163"/>
        <v>INSERT INTO CONVERSAO_LUTA_ACAO (cd_conversao, id_luta, sequencia, momento_inicio, momento_fim, quem_faz, quem_sofre, acao_tipo, acao, tecnica, direcao, pontuacao) VALUES (1, 74, 118, TRIM(' 00:12:05,774'), TRIM(' 00:12:07,695'), 'MARIJANOVIC', 'MAMMADLI', 'GROUNDWORK COMBAT', 'TRYING TO ATTACK', NULL, NULL, NULL)</v>
      </c>
      <c r="R5199" t="s">
        <v>10327</v>
      </c>
    </row>
    <row r="5200" spans="1:18" hidden="1" x14ac:dyDescent="0.25">
      <c r="A5200" s="7">
        <f>anotacoes!D5200</f>
        <v>40780</v>
      </c>
      <c r="B5200" t="str">
        <f>anotacoes!C5200</f>
        <v>WORLD CHAMPIONSHIPS PARIS 2011</v>
      </c>
      <c r="C5200" t="str">
        <f>anotacoes!E5200</f>
        <v>MARIJANOVIC</v>
      </c>
      <c r="D5200" t="str">
        <f>anotacoes!F5200</f>
        <v>MAMMADLI</v>
      </c>
      <c r="E5200" t="s">
        <v>10325</v>
      </c>
      <c r="F5200">
        <f>anotacoes!A5200</f>
        <v>74</v>
      </c>
      <c r="G5200">
        <f>anotacoes!B5200</f>
        <v>119</v>
      </c>
      <c r="H5200" t="str">
        <f>anotacoes!K5200</f>
        <v xml:space="preserve"> 00:12:07,855</v>
      </c>
      <c r="I5200" t="str">
        <f>anotacoes!L5200</f>
        <v xml:space="preserve"> 00:12:19,266</v>
      </c>
      <c r="J5200" t="str">
        <f>IF(L5200="PAUSE",E5200,IF(anotacoes!G5204=conversao_anotacoes!C5200,conversao_anotacoes!C5200,conversao_anotacoes!D5200))</f>
        <v>&lt;ARBITRO_DESCONHECIDO&gt;</v>
      </c>
      <c r="K5200" t="str">
        <f t="shared" si="162"/>
        <v/>
      </c>
      <c r="L5200" t="str">
        <f>UPPER(anotacoes!H5200)</f>
        <v>PAUSE</v>
      </c>
      <c r="M5200" t="str">
        <f>IF(OR(L5200="ATTACK",L5200="FINTA"),"&lt;TECNICA&gt;",UPPER(anotacoes!I5200))</f>
        <v>&lt;NAO_CLASSIFICADO&gt;</v>
      </c>
      <c r="N5200" t="str">
        <f>IF(OR(L5200="ATTACK",L5200="FINTA"),UPPER(anotacoes!I5200),"")</f>
        <v/>
      </c>
      <c r="O5200" s="6" t="str">
        <f>IF(anotacoes!N5200=0,"",anotacoes!N5200)</f>
        <v/>
      </c>
      <c r="P5200" t="str">
        <f>IF(anotacoes!M5200=0,"",UPPER(anotacoes!M5200))</f>
        <v/>
      </c>
      <c r="Q5200" t="str">
        <f t="shared" si="163"/>
        <v>INSERT INTO CONVERSAO_LUTA_ACAO (cd_conversao, id_luta, sequencia, momento_inicio, momento_fim, quem_faz, quem_sofre, acao_tipo, acao, tecnica, direcao, pontuacao) VALUES (1, 74, 119, TRIM(' 00:12:07,855'), TRIM(' 00:12:19,266'), '&lt;ARBITRO_DESCONHECIDO&gt;', '', 'PAUSE', '&lt;NAO_CLASSIFICADO&gt;', NULL, NULL, NULL)</v>
      </c>
      <c r="R5200" t="s">
        <v>10327</v>
      </c>
    </row>
    <row r="5201" spans="1:18" hidden="1" x14ac:dyDescent="0.25">
      <c r="A5201" s="7">
        <f>anotacoes!D5201</f>
        <v>40780</v>
      </c>
      <c r="B5201" t="str">
        <f>anotacoes!C5201</f>
        <v>WORLD CHAMPIONSHIPS PARIS 2011</v>
      </c>
      <c r="C5201" t="str">
        <f>anotacoes!E5201</f>
        <v>MARIJANOVIC</v>
      </c>
      <c r="D5201" t="str">
        <f>anotacoes!F5201</f>
        <v>MAMMADLI</v>
      </c>
      <c r="E5201" t="s">
        <v>10325</v>
      </c>
      <c r="F5201">
        <f>anotacoes!A5201</f>
        <v>74</v>
      </c>
      <c r="G5201">
        <f>anotacoes!B5201</f>
        <v>120</v>
      </c>
      <c r="H5201" t="str">
        <f>anotacoes!K5201</f>
        <v xml:space="preserve"> 00:12:19,410</v>
      </c>
      <c r="I5201" t="str">
        <f>anotacoes!L5201</f>
        <v xml:space="preserve"> 00:12:22,077</v>
      </c>
      <c r="J5201" t="str">
        <f>IF(L5201="PAUSE",E5201,IF(anotacoes!G5205=conversao_anotacoes!C5201,conversao_anotacoes!C5201,conversao_anotacoes!D5201))</f>
        <v>MARIJANOVIC</v>
      </c>
      <c r="K5201" t="str">
        <f t="shared" si="162"/>
        <v>MAMMADLI</v>
      </c>
      <c r="L5201" t="str">
        <f>UPPER(anotacoes!H5201)</f>
        <v>DISPLACEMENT</v>
      </c>
      <c r="M5201" t="str">
        <f>IF(OR(L5201="ATTACK",L5201="FINTA"),"&lt;TECNICA&gt;",UPPER(anotacoes!I5201))</f>
        <v>CIRCULAR LEFT</v>
      </c>
      <c r="N5201" t="str">
        <f>IF(OR(L5201="ATTACK",L5201="FINTA"),UPPER(anotacoes!I5201),"")</f>
        <v/>
      </c>
      <c r="O5201" s="6" t="str">
        <f>IF(anotacoes!N5201=0,"",anotacoes!N5201)</f>
        <v/>
      </c>
      <c r="P5201" t="str">
        <f>IF(anotacoes!M5201=0,"",UPPER(anotacoes!M5201))</f>
        <v/>
      </c>
      <c r="Q5201" t="str">
        <f t="shared" si="163"/>
        <v>INSERT INTO CONVERSAO_LUTA_ACAO (cd_conversao, id_luta, sequencia, momento_inicio, momento_fim, quem_faz, quem_sofre, acao_tipo, acao, tecnica, direcao, pontuacao) VALUES (1, 74, 120, TRIM(' 00:12:19,410'), TRIM(' 00:12:22,077'), 'MARIJANOVIC', 'MAMMADLI', 'DISPLACEMENT', 'CIRCULAR LEFT', NULL, NULL, NULL)</v>
      </c>
      <c r="R5201" t="s">
        <v>10327</v>
      </c>
    </row>
    <row r="5202" spans="1:18" hidden="1" x14ac:dyDescent="0.25">
      <c r="A5202" s="7">
        <f>anotacoes!D5202</f>
        <v>40780</v>
      </c>
      <c r="B5202" t="str">
        <f>anotacoes!C5202</f>
        <v>WORLD CHAMPIONSHIPS PARIS 2011</v>
      </c>
      <c r="C5202" t="str">
        <f>anotacoes!E5202</f>
        <v>MARIJANOVIC</v>
      </c>
      <c r="D5202" t="str">
        <f>anotacoes!F5202</f>
        <v>MAMMADLI</v>
      </c>
      <c r="E5202" t="s">
        <v>10325</v>
      </c>
      <c r="F5202">
        <f>anotacoes!A5202</f>
        <v>74</v>
      </c>
      <c r="G5202">
        <f>anotacoes!B5202</f>
        <v>121</v>
      </c>
      <c r="H5202" t="str">
        <f>anotacoes!K5202</f>
        <v xml:space="preserve"> 00:12:22,077</v>
      </c>
      <c r="I5202" t="str">
        <f>anotacoes!L5202</f>
        <v xml:space="preserve"> 00:12:25,770</v>
      </c>
      <c r="J5202" t="str">
        <f>IF(L5202="PAUSE",E5202,IF(anotacoes!G5206=conversao_anotacoes!C5202,conversao_anotacoes!C5202,conversao_anotacoes!D5202))</f>
        <v>&lt;ARBITRO_DESCONHECIDO&gt;</v>
      </c>
      <c r="K5202" t="str">
        <f t="shared" si="162"/>
        <v/>
      </c>
      <c r="L5202" t="str">
        <f>UPPER(anotacoes!H5202)</f>
        <v>PAUSE</v>
      </c>
      <c r="M5202" t="str">
        <f>IF(OR(L5202="ATTACK",L5202="FINTA"),"&lt;TECNICA&gt;",UPPER(anotacoes!I5202))</f>
        <v>GOLDENSCORE</v>
      </c>
      <c r="N5202" t="str">
        <f>IF(OR(L5202="ATTACK",L5202="FINTA"),UPPER(anotacoes!I5202),"")</f>
        <v/>
      </c>
      <c r="O5202" s="6" t="str">
        <f>IF(anotacoes!N5202=0,"",anotacoes!N5202)</f>
        <v/>
      </c>
      <c r="P5202" t="str">
        <f>IF(anotacoes!M5202=0,"",UPPER(anotacoes!M5202))</f>
        <v/>
      </c>
      <c r="Q5202" t="str">
        <f t="shared" si="163"/>
        <v>INSERT INTO CONVERSAO_LUTA_ACAO (cd_conversao, id_luta, sequencia, momento_inicio, momento_fim, quem_faz, quem_sofre, acao_tipo, acao, tecnica, direcao, pontuacao) VALUES (1, 74, 121, TRIM(' 00:12:22,077'), TRIM(' 00:12:25,770'), '&lt;ARBITRO_DESCONHECIDO&gt;', '', 'PAUSE', 'GOLDENSCORE', NULL, NULL, NULL)</v>
      </c>
      <c r="R5202" t="s">
        <v>10327</v>
      </c>
    </row>
    <row r="5203" spans="1:18" hidden="1" x14ac:dyDescent="0.25">
      <c r="A5203" s="7">
        <f>anotacoes!D5203</f>
        <v>40780</v>
      </c>
      <c r="B5203" t="str">
        <f>anotacoes!C5203</f>
        <v>WORLD CHAMPIONSHIPS PARIS 2011</v>
      </c>
      <c r="C5203" t="str">
        <f>anotacoes!E5203</f>
        <v>MARIJANOVIC</v>
      </c>
      <c r="D5203" t="str">
        <f>anotacoes!F5203</f>
        <v>MAMMADLI</v>
      </c>
      <c r="E5203" t="s">
        <v>10325</v>
      </c>
      <c r="F5203">
        <f>anotacoes!A5203</f>
        <v>74</v>
      </c>
      <c r="G5203">
        <f>anotacoes!B5203</f>
        <v>122</v>
      </c>
      <c r="H5203" t="str">
        <f>anotacoes!K5203</f>
        <v xml:space="preserve"> 00:12:25,770</v>
      </c>
      <c r="I5203" t="str">
        <f>anotacoes!L5203</f>
        <v xml:space="preserve"> 00:12:29,117</v>
      </c>
      <c r="J5203" t="str">
        <f>IF(L5203="PAUSE",E5203,IF(anotacoes!G5207=conversao_anotacoes!C5203,conversao_anotacoes!C5203,conversao_anotacoes!D5203))</f>
        <v>MARIJANOVIC</v>
      </c>
      <c r="K5203" t="str">
        <f t="shared" si="162"/>
        <v>MAMMADLI</v>
      </c>
      <c r="L5203" t="str">
        <f>UPPER(anotacoes!H5203)</f>
        <v>DISPLACEMENT</v>
      </c>
      <c r="M5203" t="str">
        <f>IF(OR(L5203="ATTACK",L5203="FINTA"),"&lt;TECNICA&gt;",UPPER(anotacoes!I5203))</f>
        <v>CIRCULAR LEFT</v>
      </c>
      <c r="N5203" t="str">
        <f>IF(OR(L5203="ATTACK",L5203="FINTA"),UPPER(anotacoes!I5203),"")</f>
        <v/>
      </c>
      <c r="O5203" s="6" t="str">
        <f>IF(anotacoes!N5203=0,"",anotacoes!N5203)</f>
        <v/>
      </c>
      <c r="P5203" t="str">
        <f>IF(anotacoes!M5203=0,"",UPPER(anotacoes!M5203))</f>
        <v/>
      </c>
      <c r="Q5203" t="str">
        <f t="shared" si="163"/>
        <v>INSERT INTO CONVERSAO_LUTA_ACAO (cd_conversao, id_luta, sequencia, momento_inicio, momento_fim, quem_faz, quem_sofre, acao_tipo, acao, tecnica, direcao, pontuacao) VALUES (1, 74, 122, TRIM(' 00:12:25,770'), TRIM(' 00:12:29,117'), 'MARIJANOVIC', 'MAMMADLI', 'DISPLACEMENT', 'CIRCULAR LEFT', NULL, NULL, NULL)</v>
      </c>
      <c r="R5203" t="s">
        <v>10327</v>
      </c>
    </row>
    <row r="5204" spans="1:18" hidden="1" x14ac:dyDescent="0.25">
      <c r="A5204" s="7">
        <f>anotacoes!D5204</f>
        <v>40780</v>
      </c>
      <c r="B5204" t="str">
        <f>anotacoes!C5204</f>
        <v>WORLD CHAMPIONSHIPS PARIS 2011</v>
      </c>
      <c r="C5204" t="str">
        <f>anotacoes!E5204</f>
        <v>MARIJANOVIC</v>
      </c>
      <c r="D5204" t="str">
        <f>anotacoes!F5204</f>
        <v>MAMMADLI</v>
      </c>
      <c r="E5204" t="s">
        <v>10325</v>
      </c>
      <c r="F5204">
        <f>anotacoes!A5204</f>
        <v>74</v>
      </c>
      <c r="G5204">
        <f>anotacoes!B5204</f>
        <v>123</v>
      </c>
      <c r="H5204" t="str">
        <f>anotacoes!K5204</f>
        <v xml:space="preserve"> 00:12:29,117</v>
      </c>
      <c r="I5204" t="str">
        <f>anotacoes!L5204</f>
        <v xml:space="preserve"> 00:12:37,341</v>
      </c>
      <c r="J5204" t="str">
        <f>IF(L5204="PAUSE",E5204,IF(anotacoes!G5208=conversao_anotacoes!C5204,conversao_anotacoes!C5204,conversao_anotacoes!D5204))</f>
        <v>MARIJANOVIC</v>
      </c>
      <c r="K5204" t="str">
        <f t="shared" si="162"/>
        <v>MAMMADLI</v>
      </c>
      <c r="L5204" t="str">
        <f>UPPER(anotacoes!H5204)</f>
        <v>GRIP TIME</v>
      </c>
      <c r="M5204" t="str">
        <f>IF(OR(L5204="ATTACK",L5204="FINTA"),"&lt;TECNICA&gt;",UPPER(anotacoes!I5204))</f>
        <v>RIGHT SLEEVE LEFT SLEEVE</v>
      </c>
      <c r="N5204" t="str">
        <f>IF(OR(L5204="ATTACK",L5204="FINTA"),UPPER(anotacoes!I5204),"")</f>
        <v/>
      </c>
      <c r="O5204" s="6" t="str">
        <f>IF(anotacoes!N5204=0,"",anotacoes!N5204)</f>
        <v/>
      </c>
      <c r="P5204" t="str">
        <f>IF(anotacoes!M5204=0,"",UPPER(anotacoes!M5204))</f>
        <v/>
      </c>
      <c r="Q5204" t="str">
        <f t="shared" si="163"/>
        <v>INSERT INTO CONVERSAO_LUTA_ACAO (cd_conversao, id_luta, sequencia, momento_inicio, momento_fim, quem_faz, quem_sofre, acao_tipo, acao, tecnica, direcao, pontuacao) VALUES (1, 74, 123, TRIM(' 00:12:29,117'), TRIM(' 00:12:37,341'), 'MARIJANOVIC', 'MAMMADLI', 'GRIP TIME', 'RIGHT SLEEVE LEFT SLEEVE', NULL, NULL, NULL)</v>
      </c>
      <c r="R5204" t="s">
        <v>10327</v>
      </c>
    </row>
    <row r="5205" spans="1:18" hidden="1" x14ac:dyDescent="0.25">
      <c r="A5205" s="7">
        <f>anotacoes!D5205</f>
        <v>40780</v>
      </c>
      <c r="B5205" t="str">
        <f>anotacoes!C5205</f>
        <v>WORLD CHAMPIONSHIPS PARIS 2011</v>
      </c>
      <c r="C5205" t="str">
        <f>anotacoes!E5205</f>
        <v>MARIJANOVIC</v>
      </c>
      <c r="D5205" t="str">
        <f>anotacoes!F5205</f>
        <v>MAMMADLI</v>
      </c>
      <c r="E5205" t="s">
        <v>10325</v>
      </c>
      <c r="F5205">
        <f>anotacoes!A5205</f>
        <v>74</v>
      </c>
      <c r="G5205">
        <f>anotacoes!B5205</f>
        <v>124</v>
      </c>
      <c r="H5205" t="str">
        <f>anotacoes!K5205</f>
        <v xml:space="preserve"> 00:12:37,341</v>
      </c>
      <c r="I5205" t="str">
        <f>anotacoes!L5205</f>
        <v xml:space="preserve"> 00:12:37,341</v>
      </c>
      <c r="J5205" t="str">
        <f>IF(L5205="PAUSE",E5205,IF(anotacoes!G5209=conversao_anotacoes!C5205,conversao_anotacoes!C5205,conversao_anotacoes!D5205))</f>
        <v>MARIJANOVIC</v>
      </c>
      <c r="K5205" t="str">
        <f t="shared" si="162"/>
        <v>MAMMADLI</v>
      </c>
      <c r="L5205" t="str">
        <f>UPPER(anotacoes!H5205)</f>
        <v>ATTACK</v>
      </c>
      <c r="M5205" t="str">
        <f>IF(OR(L5205="ATTACK",L5205="FINTA"),"&lt;TECNICA&gt;",UPPER(anotacoes!I5205))</f>
        <v>&lt;TECNICA&gt;</v>
      </c>
      <c r="N5205" t="str">
        <f>IF(OR(L5205="ATTACK",L5205="FINTA"),UPPER(anotacoes!I5205),"")</f>
        <v>DEASHI HARAI</v>
      </c>
      <c r="O5205" s="6">
        <f>IF(anotacoes!N5205=0,"",anotacoes!N5205)</f>
        <v>7</v>
      </c>
      <c r="P5205" t="str">
        <f>IF(anotacoes!M5205=0,"",UPPER(anotacoes!M5205))</f>
        <v/>
      </c>
      <c r="Q5205" t="str">
        <f t="shared" si="163"/>
        <v>INSERT INTO CONVERSAO_LUTA_ACAO (cd_conversao, id_luta, sequencia, momento_inicio, momento_fim, quem_faz, quem_sofre, acao_tipo, acao, tecnica, direcao, pontuacao) VALUES (1, 74, 124, TRIM(' 00:12:37,341'), TRIM(' 00:12:37,341'), 'MARIJANOVIC', 'MAMMADLI', 'ATTACK', '&lt;TECNICA&gt;', 'DEASHI HARAI', 7, NULL)</v>
      </c>
      <c r="R5205" t="s">
        <v>10327</v>
      </c>
    </row>
    <row r="5206" spans="1:18" hidden="1" x14ac:dyDescent="0.25">
      <c r="A5206" s="7">
        <f>anotacoes!D5206</f>
        <v>40780</v>
      </c>
      <c r="B5206" t="str">
        <f>anotacoes!C5206</f>
        <v>WORLD CHAMPIONSHIPS PARIS 2011</v>
      </c>
      <c r="C5206" t="str">
        <f>anotacoes!E5206</f>
        <v>MARIJANOVIC</v>
      </c>
      <c r="D5206" t="str">
        <f>anotacoes!F5206</f>
        <v>MAMMADLI</v>
      </c>
      <c r="E5206" t="s">
        <v>10325</v>
      </c>
      <c r="F5206">
        <f>anotacoes!A5206</f>
        <v>74</v>
      </c>
      <c r="G5206">
        <f>anotacoes!B5206</f>
        <v>125</v>
      </c>
      <c r="H5206" t="str">
        <f>anotacoes!K5206</f>
        <v xml:space="preserve"> 00:12:37,341</v>
      </c>
      <c r="I5206" t="str">
        <f>anotacoes!L5206</f>
        <v xml:space="preserve"> 00:12:38,304</v>
      </c>
      <c r="J5206" t="str">
        <f>IF(L5206="PAUSE",E5206,IF(anotacoes!G5210=conversao_anotacoes!C5206,conversao_anotacoes!C5206,conversao_anotacoes!D5206))</f>
        <v>MARIJANOVIC</v>
      </c>
      <c r="K5206" t="str">
        <f t="shared" si="162"/>
        <v>MAMMADLI</v>
      </c>
      <c r="L5206" t="str">
        <f>UPPER(anotacoes!H5206)</f>
        <v>GRIP TIME</v>
      </c>
      <c r="M5206" t="str">
        <f>IF(OR(L5206="ATTACK",L5206="FINTA"),"&lt;TECNICA&gt;",UPPER(anotacoes!I5206))</f>
        <v>LEFT COLLAR RIGHT COLLAR</v>
      </c>
      <c r="N5206" t="str">
        <f>IF(OR(L5206="ATTACK",L5206="FINTA"),UPPER(anotacoes!I5206),"")</f>
        <v/>
      </c>
      <c r="O5206" s="6" t="str">
        <f>IF(anotacoes!N5206=0,"",anotacoes!N5206)</f>
        <v/>
      </c>
      <c r="P5206" t="str">
        <f>IF(anotacoes!M5206=0,"",UPPER(anotacoes!M5206))</f>
        <v/>
      </c>
      <c r="Q5206" t="str">
        <f t="shared" si="163"/>
        <v>INSERT INTO CONVERSAO_LUTA_ACAO (cd_conversao, id_luta, sequencia, momento_inicio, momento_fim, quem_faz, quem_sofre, acao_tipo, acao, tecnica, direcao, pontuacao) VALUES (1, 74, 125, TRIM(' 00:12:37,341'), TRIM(' 00:12:38,304'), 'MARIJANOVIC', 'MAMMADLI', 'GRIP TIME', 'LEFT COLLAR RIGHT COLLAR', NULL, NULL, NULL)</v>
      </c>
      <c r="R5206" t="s">
        <v>10327</v>
      </c>
    </row>
    <row r="5207" spans="1:18" hidden="1" x14ac:dyDescent="0.25">
      <c r="A5207" s="7">
        <f>anotacoes!D5207</f>
        <v>40720</v>
      </c>
      <c r="B5207" t="str">
        <f>anotacoes!C5207</f>
        <v>WORLD CUP SAO PAULO 2011</v>
      </c>
      <c r="C5207" t="str">
        <f>anotacoes!E5207</f>
        <v>MARIJANOVIC</v>
      </c>
      <c r="D5207" t="str">
        <f>anotacoes!F5207</f>
        <v>EFEMGIL</v>
      </c>
      <c r="E5207" t="s">
        <v>10325</v>
      </c>
      <c r="F5207">
        <f>anotacoes!A5207</f>
        <v>75</v>
      </c>
      <c r="G5207">
        <f>anotacoes!B5207</f>
        <v>1</v>
      </c>
      <c r="H5207" t="str">
        <f>anotacoes!K5207</f>
        <v xml:space="preserve"> 00:00:01,217</v>
      </c>
      <c r="I5207" t="str">
        <f>anotacoes!L5207</f>
        <v xml:space="preserve"> 00:00:07,202</v>
      </c>
      <c r="J5207" t="str">
        <f>IF(L5207="PAUSE",E5207,IF(anotacoes!G5211=conversao_anotacoes!C5207,conversao_anotacoes!C5207,conversao_anotacoes!D5207))</f>
        <v>MARIJANOVIC</v>
      </c>
      <c r="K5207" t="str">
        <f t="shared" si="162"/>
        <v>EFEMGIL</v>
      </c>
      <c r="L5207" t="str">
        <f>UPPER(anotacoes!H5207)</f>
        <v>DISPLACEMENT</v>
      </c>
      <c r="M5207" t="str">
        <f>IF(OR(L5207="ATTACK",L5207="FINTA"),"&lt;TECNICA&gt;",UPPER(anotacoes!I5207))</f>
        <v>2-3 STEP HESITANT RIGHT</v>
      </c>
      <c r="N5207" t="str">
        <f>IF(OR(L5207="ATTACK",L5207="FINTA"),UPPER(anotacoes!I5207),"")</f>
        <v/>
      </c>
      <c r="O5207" s="6" t="str">
        <f>IF(anotacoes!N5207=0,"",anotacoes!N5207)</f>
        <v/>
      </c>
      <c r="P5207" t="str">
        <f>IF(anotacoes!M5207=0,"",UPPER(anotacoes!M5207))</f>
        <v/>
      </c>
      <c r="Q5207" t="str">
        <f t="shared" si="163"/>
        <v>INSERT INTO CONVERSAO_LUTA_ACAO (cd_conversao, id_luta, sequencia, momento_inicio, momento_fim, quem_faz, quem_sofre, acao_tipo, acao, tecnica, direcao, pontuacao) VALUES (1, 75, 1, TRIM(' 00:00:01,217'), TRIM(' 00:00:07,202'), 'MARIJANOVIC', 'EFEMGIL', 'DISPLACEMENT', '2-3 STEP HESITANT RIGHT', NULL, NULL, NULL)</v>
      </c>
      <c r="R5207" t="s">
        <v>10327</v>
      </c>
    </row>
    <row r="5208" spans="1:18" hidden="1" x14ac:dyDescent="0.25">
      <c r="A5208" s="7">
        <f>anotacoes!D5208</f>
        <v>40720</v>
      </c>
      <c r="B5208" t="str">
        <f>anotacoes!C5208</f>
        <v>WORLD CUP SAO PAULO 2011</v>
      </c>
      <c r="C5208" t="str">
        <f>anotacoes!E5208</f>
        <v>MARIJANOVIC</v>
      </c>
      <c r="D5208" t="str">
        <f>anotacoes!F5208</f>
        <v>EFEMGIL</v>
      </c>
      <c r="E5208" t="s">
        <v>10325</v>
      </c>
      <c r="F5208">
        <f>anotacoes!A5208</f>
        <v>75</v>
      </c>
      <c r="G5208">
        <f>anotacoes!B5208</f>
        <v>2</v>
      </c>
      <c r="H5208" t="str">
        <f>anotacoes!K5208</f>
        <v xml:space="preserve"> 00:00:07,202</v>
      </c>
      <c r="I5208" t="str">
        <f>anotacoes!L5208</f>
        <v xml:space="preserve"> 00:00:09,368</v>
      </c>
      <c r="J5208" t="str">
        <f>IF(L5208="PAUSE",E5208,IF(anotacoes!G5212=conversao_anotacoes!C5208,conversao_anotacoes!C5208,conversao_anotacoes!D5208))</f>
        <v>MARIJANOVIC</v>
      </c>
      <c r="K5208" t="str">
        <f t="shared" si="162"/>
        <v>EFEMGIL</v>
      </c>
      <c r="L5208" t="str">
        <f>UPPER(anotacoes!H5208)</f>
        <v>DISPLACEMENT</v>
      </c>
      <c r="M5208" t="str">
        <f>IF(OR(L5208="ATTACK",L5208="FINTA"),"&lt;TECNICA&gt;",UPPER(anotacoes!I5208))</f>
        <v>TRY TO GRIP WITH CONTACT</v>
      </c>
      <c r="N5208" t="str">
        <f>IF(OR(L5208="ATTACK",L5208="FINTA"),UPPER(anotacoes!I5208),"")</f>
        <v/>
      </c>
      <c r="O5208" s="6" t="str">
        <f>IF(anotacoes!N5208=0,"",anotacoes!N5208)</f>
        <v/>
      </c>
      <c r="P5208" t="str">
        <f>IF(anotacoes!M5208=0,"",UPPER(anotacoes!M5208))</f>
        <v/>
      </c>
      <c r="Q5208" t="str">
        <f t="shared" si="163"/>
        <v>INSERT INTO CONVERSAO_LUTA_ACAO (cd_conversao, id_luta, sequencia, momento_inicio, momento_fim, quem_faz, quem_sofre, acao_tipo, acao, tecnica, direcao, pontuacao) VALUES (1, 75, 2, TRIM(' 00:00:07,202'), TRIM(' 00:00:09,368'), 'MARIJANOVIC', 'EFEMGIL', 'DISPLACEMENT', 'TRY TO GRIP WITH CONTACT', NULL, NULL, NULL)</v>
      </c>
      <c r="R5208" t="s">
        <v>10327</v>
      </c>
    </row>
    <row r="5209" spans="1:18" hidden="1" x14ac:dyDescent="0.25">
      <c r="A5209" s="7">
        <f>anotacoes!D5209</f>
        <v>40720</v>
      </c>
      <c r="B5209" t="str">
        <f>anotacoes!C5209</f>
        <v>WORLD CUP SAO PAULO 2011</v>
      </c>
      <c r="C5209" t="str">
        <f>anotacoes!E5209</f>
        <v>MARIJANOVIC</v>
      </c>
      <c r="D5209" t="str">
        <f>anotacoes!F5209</f>
        <v>EFEMGIL</v>
      </c>
      <c r="E5209" t="s">
        <v>10325</v>
      </c>
      <c r="F5209">
        <f>anotacoes!A5209</f>
        <v>75</v>
      </c>
      <c r="G5209">
        <f>anotacoes!B5209</f>
        <v>3</v>
      </c>
      <c r="H5209" t="str">
        <f>anotacoes!K5209</f>
        <v xml:space="preserve"> 00:00:09,368</v>
      </c>
      <c r="I5209" t="str">
        <f>anotacoes!L5209</f>
        <v xml:space="preserve"> 00:00:20,216</v>
      </c>
      <c r="J5209" t="str">
        <f>IF(L5209="PAUSE",E5209,IF(anotacoes!G5213=conversao_anotacoes!C5209,conversao_anotacoes!C5209,conversao_anotacoes!D5209))</f>
        <v>MARIJANOVIC</v>
      </c>
      <c r="K5209" t="str">
        <f t="shared" si="162"/>
        <v>EFEMGIL</v>
      </c>
      <c r="L5209" t="str">
        <f>UPPER(anotacoes!H5209)</f>
        <v>GRIP TIME</v>
      </c>
      <c r="M5209" t="str">
        <f>IF(OR(L5209="ATTACK",L5209="FINTA"),"&lt;TECNICA&gt;",UPPER(anotacoes!I5209))</f>
        <v>LEFT COLLAR RIGHT SLEEVE</v>
      </c>
      <c r="N5209" t="str">
        <f>IF(OR(L5209="ATTACK",L5209="FINTA"),UPPER(anotacoes!I5209),"")</f>
        <v/>
      </c>
      <c r="O5209" s="6" t="str">
        <f>IF(anotacoes!N5209=0,"",anotacoes!N5209)</f>
        <v/>
      </c>
      <c r="P5209" t="str">
        <f>IF(anotacoes!M5209=0,"",UPPER(anotacoes!M5209))</f>
        <v/>
      </c>
      <c r="Q5209" t="str">
        <f t="shared" si="163"/>
        <v>INSERT INTO CONVERSAO_LUTA_ACAO (cd_conversao, id_luta, sequencia, momento_inicio, momento_fim, quem_faz, quem_sofre, acao_tipo, acao, tecnica, direcao, pontuacao) VALUES (1, 75, 3, TRIM(' 00:00:09,368'), TRIM(' 00:00:20,216'), 'MARIJANOVIC', 'EFEMGIL', 'GRIP TIME', 'LEFT COLLAR RIGHT SLEEVE', NULL, NULL, NULL)</v>
      </c>
      <c r="R5209" t="s">
        <v>10327</v>
      </c>
    </row>
    <row r="5210" spans="1:18" hidden="1" x14ac:dyDescent="0.25">
      <c r="A5210" s="7">
        <f>anotacoes!D5210</f>
        <v>40720</v>
      </c>
      <c r="B5210" t="str">
        <f>anotacoes!C5210</f>
        <v>WORLD CUP SAO PAULO 2011</v>
      </c>
      <c r="C5210" t="str">
        <f>anotacoes!E5210</f>
        <v>MARIJANOVIC</v>
      </c>
      <c r="D5210" t="str">
        <f>anotacoes!F5210</f>
        <v>EFEMGIL</v>
      </c>
      <c r="E5210" t="s">
        <v>10325</v>
      </c>
      <c r="F5210">
        <f>anotacoes!A5210</f>
        <v>75</v>
      </c>
      <c r="G5210">
        <f>anotacoes!B5210</f>
        <v>4</v>
      </c>
      <c r="H5210" t="str">
        <f>anotacoes!K5210</f>
        <v xml:space="preserve"> 00:00:20,216</v>
      </c>
      <c r="I5210" t="str">
        <f>anotacoes!L5210</f>
        <v xml:space="preserve"> 00:00:20,216</v>
      </c>
      <c r="J5210" t="str">
        <f>IF(L5210="PAUSE",E5210,IF(anotacoes!G5214=conversao_anotacoes!C5210,conversao_anotacoes!C5210,conversao_anotacoes!D5210))</f>
        <v>MARIJANOVIC</v>
      </c>
      <c r="K5210" t="str">
        <f t="shared" si="162"/>
        <v>EFEMGIL</v>
      </c>
      <c r="L5210" t="str">
        <f>UPPER(anotacoes!H5210)</f>
        <v>DEFENSE</v>
      </c>
      <c r="M5210" t="str">
        <f>IF(OR(L5210="ATTACK",L5210="FINTA"),"&lt;TECNICA&gt;",UPPER(anotacoes!I5210))</f>
        <v>CONTER-ATTACK</v>
      </c>
      <c r="N5210" t="str">
        <f>IF(OR(L5210="ATTACK",L5210="FINTA"),UPPER(anotacoes!I5210),"")</f>
        <v/>
      </c>
      <c r="O5210" s="6" t="str">
        <f>IF(anotacoes!N5210=0,"",anotacoes!N5210)</f>
        <v/>
      </c>
      <c r="P5210" t="str">
        <f>IF(anotacoes!M5210=0,"",UPPER(anotacoes!M5210))</f>
        <v/>
      </c>
      <c r="Q5210" t="str">
        <f t="shared" si="163"/>
        <v>INSERT INTO CONVERSAO_LUTA_ACAO (cd_conversao, id_luta, sequencia, momento_inicio, momento_fim, quem_faz, quem_sofre, acao_tipo, acao, tecnica, direcao, pontuacao) VALUES (1, 75, 4, TRIM(' 00:00:20,216'), TRIM(' 00:00:20,216'), 'MARIJANOVIC', 'EFEMGIL', 'DEFENSE', 'CONTER-ATTACK', NULL, NULL, NULL)</v>
      </c>
      <c r="R5210" t="s">
        <v>10327</v>
      </c>
    </row>
    <row r="5211" spans="1:18" hidden="1" x14ac:dyDescent="0.25">
      <c r="A5211" s="7">
        <f>anotacoes!D5211</f>
        <v>40720</v>
      </c>
      <c r="B5211" t="str">
        <f>anotacoes!C5211</f>
        <v>WORLD CUP SAO PAULO 2011</v>
      </c>
      <c r="C5211" t="str">
        <f>anotacoes!E5211</f>
        <v>MARIJANOVIC</v>
      </c>
      <c r="D5211" t="str">
        <f>anotacoes!F5211</f>
        <v>EFEMGIL</v>
      </c>
      <c r="E5211" t="s">
        <v>10325</v>
      </c>
      <c r="F5211">
        <f>anotacoes!A5211</f>
        <v>75</v>
      </c>
      <c r="G5211">
        <f>anotacoes!B5211</f>
        <v>5</v>
      </c>
      <c r="H5211" t="str">
        <f>anotacoes!K5211</f>
        <v xml:space="preserve"> 00:00:20,216</v>
      </c>
      <c r="I5211" t="str">
        <f>anotacoes!L5211</f>
        <v xml:space="preserve"> 00:00:22,969</v>
      </c>
      <c r="J5211" t="str">
        <f>IF(L5211="PAUSE",E5211,IF(anotacoes!G5215=conversao_anotacoes!C5211,conversao_anotacoes!C5211,conversao_anotacoes!D5211))</f>
        <v>MARIJANOVIC</v>
      </c>
      <c r="K5211" t="str">
        <f t="shared" si="162"/>
        <v>EFEMGIL</v>
      </c>
      <c r="L5211" t="str">
        <f>UPPER(anotacoes!H5211)</f>
        <v>GROUNDWORK COMBAT</v>
      </c>
      <c r="M5211" t="str">
        <f>IF(OR(L5211="ATTACK",L5211="FINTA"),"&lt;TECNICA&gt;",UPPER(anotacoes!I5211))</f>
        <v>TRYING TO ATTACK</v>
      </c>
      <c r="N5211" t="str">
        <f>IF(OR(L5211="ATTACK",L5211="FINTA"),UPPER(anotacoes!I5211),"")</f>
        <v/>
      </c>
      <c r="O5211" s="6" t="str">
        <f>IF(anotacoes!N5211=0,"",anotacoes!N5211)</f>
        <v/>
      </c>
      <c r="P5211" t="str">
        <f>IF(anotacoes!M5211=0,"",UPPER(anotacoes!M5211))</f>
        <v/>
      </c>
      <c r="Q5211" t="str">
        <f t="shared" si="163"/>
        <v>INSERT INTO CONVERSAO_LUTA_ACAO (cd_conversao, id_luta, sequencia, momento_inicio, momento_fim, quem_faz, quem_sofre, acao_tipo, acao, tecnica, direcao, pontuacao) VALUES (1, 75, 5, TRIM(' 00:00:20,216'), TRIM(' 00:00:22,969'), 'MARIJANOVIC', 'EFEMGIL', 'GROUNDWORK COMBAT', 'TRYING TO ATTACK', NULL, NULL, NULL)</v>
      </c>
      <c r="R5211" t="s">
        <v>10327</v>
      </c>
    </row>
    <row r="5212" spans="1:18" hidden="1" x14ac:dyDescent="0.25">
      <c r="A5212" s="7">
        <f>anotacoes!D5212</f>
        <v>40720</v>
      </c>
      <c r="B5212" t="str">
        <f>anotacoes!C5212</f>
        <v>WORLD CUP SAO PAULO 2011</v>
      </c>
      <c r="C5212" t="str">
        <f>anotacoes!E5212</f>
        <v>MARIJANOVIC</v>
      </c>
      <c r="D5212" t="str">
        <f>anotacoes!F5212</f>
        <v>EFEMGIL</v>
      </c>
      <c r="E5212" t="s">
        <v>10325</v>
      </c>
      <c r="F5212">
        <f>anotacoes!A5212</f>
        <v>75</v>
      </c>
      <c r="G5212">
        <f>anotacoes!B5212</f>
        <v>6</v>
      </c>
      <c r="H5212" t="str">
        <f>anotacoes!K5212</f>
        <v xml:space="preserve"> 00:00:23,158</v>
      </c>
      <c r="I5212" t="str">
        <f>anotacoes!L5212</f>
        <v xml:space="preserve"> 00:01:51,034</v>
      </c>
      <c r="J5212" t="str">
        <f>IF(L5212="PAUSE",E5212,IF(anotacoes!G5216=conversao_anotacoes!C5212,conversao_anotacoes!C5212,conversao_anotacoes!D5212))</f>
        <v>&lt;ARBITRO_DESCONHECIDO&gt;</v>
      </c>
      <c r="K5212" t="str">
        <f t="shared" si="162"/>
        <v/>
      </c>
      <c r="L5212" t="str">
        <f>UPPER(anotacoes!H5212)</f>
        <v>PAUSE</v>
      </c>
      <c r="M5212" t="str">
        <f>IF(OR(L5212="ATTACK",L5212="FINTA"),"&lt;TECNICA&gt;",UPPER(anotacoes!I5212))</f>
        <v>&lt;NAO_CLASSIFICADO&gt;</v>
      </c>
      <c r="N5212" t="str">
        <f>IF(OR(L5212="ATTACK",L5212="FINTA"),UPPER(anotacoes!I5212),"")</f>
        <v/>
      </c>
      <c r="O5212" s="6" t="str">
        <f>IF(anotacoes!N5212=0,"",anotacoes!N5212)</f>
        <v/>
      </c>
      <c r="P5212" t="str">
        <f>IF(anotacoes!M5212=0,"",UPPER(anotacoes!M5212))</f>
        <v/>
      </c>
      <c r="Q5212" t="str">
        <f t="shared" si="163"/>
        <v>INSERT INTO CONVERSAO_LUTA_ACAO (cd_conversao, id_luta, sequencia, momento_inicio, momento_fim, quem_faz, quem_sofre, acao_tipo, acao, tecnica, direcao, pontuacao) VALUES (1, 75, 6, TRIM(' 00:00:23,158'), TRIM(' 00:01:51,034'), '&lt;ARBITRO_DESCONHECIDO&gt;', '', 'PAUSE', '&lt;NAO_CLASSIFICADO&gt;', NULL, NULL, NULL)</v>
      </c>
      <c r="R5212" t="s">
        <v>10327</v>
      </c>
    </row>
    <row r="5213" spans="1:18" hidden="1" x14ac:dyDescent="0.25">
      <c r="A5213" s="7">
        <f>anotacoes!D5213</f>
        <v>40720</v>
      </c>
      <c r="B5213" t="str">
        <f>anotacoes!C5213</f>
        <v>WORLD CUP SAO PAULO 2011</v>
      </c>
      <c r="C5213" t="str">
        <f>anotacoes!E5213</f>
        <v>MARIJANOVIC</v>
      </c>
      <c r="D5213" t="str">
        <f>anotacoes!F5213</f>
        <v>EFEMGIL</v>
      </c>
      <c r="E5213" t="s">
        <v>10325</v>
      </c>
      <c r="F5213">
        <f>anotacoes!A5213</f>
        <v>75</v>
      </c>
      <c r="G5213">
        <f>anotacoes!B5213</f>
        <v>7</v>
      </c>
      <c r="H5213" t="str">
        <f>anotacoes!K5213</f>
        <v xml:space="preserve"> 00:01:51,034</v>
      </c>
      <c r="I5213" t="str">
        <f>anotacoes!L5213</f>
        <v xml:space="preserve"> 00:01:56,694</v>
      </c>
      <c r="J5213" t="str">
        <f>IF(L5213="PAUSE",E5213,IF(anotacoes!G5217=conversao_anotacoes!C5213,conversao_anotacoes!C5213,conversao_anotacoes!D5213))</f>
        <v>MARIJANOVIC</v>
      </c>
      <c r="K5213" t="str">
        <f t="shared" si="162"/>
        <v>EFEMGIL</v>
      </c>
      <c r="L5213" t="str">
        <f>UPPER(anotacoes!H5213)</f>
        <v>DISPLACEMENT</v>
      </c>
      <c r="M5213" t="str">
        <f>IF(OR(L5213="ATTACK",L5213="FINTA"),"&lt;TECNICA&gt;",UPPER(anotacoes!I5213))</f>
        <v>2-3 STEP HESITANT RIGHT</v>
      </c>
      <c r="N5213" t="str">
        <f>IF(OR(L5213="ATTACK",L5213="FINTA"),UPPER(anotacoes!I5213),"")</f>
        <v/>
      </c>
      <c r="O5213" s="6" t="str">
        <f>IF(anotacoes!N5213=0,"",anotacoes!N5213)</f>
        <v/>
      </c>
      <c r="P5213" t="str">
        <f>IF(anotacoes!M5213=0,"",UPPER(anotacoes!M5213))</f>
        <v/>
      </c>
      <c r="Q5213" t="str">
        <f t="shared" si="163"/>
        <v>INSERT INTO CONVERSAO_LUTA_ACAO (cd_conversao, id_luta, sequencia, momento_inicio, momento_fim, quem_faz, quem_sofre, acao_tipo, acao, tecnica, direcao, pontuacao) VALUES (1, 75, 7, TRIM(' 00:01:51,034'), TRIM(' 00:01:56,694'), 'MARIJANOVIC', 'EFEMGIL', 'DISPLACEMENT', '2-3 STEP HESITANT RIGHT', NULL, NULL, NULL)</v>
      </c>
      <c r="R5213" t="s">
        <v>10327</v>
      </c>
    </row>
    <row r="5214" spans="1:18" hidden="1" x14ac:dyDescent="0.25">
      <c r="A5214" s="7">
        <f>anotacoes!D5214</f>
        <v>40720</v>
      </c>
      <c r="B5214" t="str">
        <f>anotacoes!C5214</f>
        <v>WORLD CUP SAO PAULO 2011</v>
      </c>
      <c r="C5214" t="str">
        <f>anotacoes!E5214</f>
        <v>MARIJANOVIC</v>
      </c>
      <c r="D5214" t="str">
        <f>anotacoes!F5214</f>
        <v>EFEMGIL</v>
      </c>
      <c r="E5214" t="s">
        <v>10325</v>
      </c>
      <c r="F5214">
        <f>anotacoes!A5214</f>
        <v>75</v>
      </c>
      <c r="G5214">
        <f>anotacoes!B5214</f>
        <v>8</v>
      </c>
      <c r="H5214" t="str">
        <f>anotacoes!K5214</f>
        <v xml:space="preserve"> 00:01:56,694</v>
      </c>
      <c r="I5214" t="str">
        <f>anotacoes!L5214</f>
        <v xml:space="preserve"> 00:02:02,544</v>
      </c>
      <c r="J5214" t="str">
        <f>IF(L5214="PAUSE",E5214,IF(anotacoes!G5218=conversao_anotacoes!C5214,conversao_anotacoes!C5214,conversao_anotacoes!D5214))</f>
        <v>MARIJANOVIC</v>
      </c>
      <c r="K5214" t="str">
        <f t="shared" si="162"/>
        <v>EFEMGIL</v>
      </c>
      <c r="L5214" t="str">
        <f>UPPER(anotacoes!H5214)</f>
        <v>GRIP TIME</v>
      </c>
      <c r="M5214" t="str">
        <f>IF(OR(L5214="ATTACK",L5214="FINTA"),"&lt;TECNICA&gt;",UPPER(anotacoes!I5214))</f>
        <v>LEFT COLLAR RIGHT SLEEVE</v>
      </c>
      <c r="N5214" t="str">
        <f>IF(OR(L5214="ATTACK",L5214="FINTA"),UPPER(anotacoes!I5214),"")</f>
        <v/>
      </c>
      <c r="O5214" s="6" t="str">
        <f>IF(anotacoes!N5214=0,"",anotacoes!N5214)</f>
        <v/>
      </c>
      <c r="P5214" t="str">
        <f>IF(anotacoes!M5214=0,"",UPPER(anotacoes!M5214))</f>
        <v/>
      </c>
      <c r="Q5214" t="str">
        <f t="shared" si="163"/>
        <v>INSERT INTO CONVERSAO_LUTA_ACAO (cd_conversao, id_luta, sequencia, momento_inicio, momento_fim, quem_faz, quem_sofre, acao_tipo, acao, tecnica, direcao, pontuacao) VALUES (1, 75, 8, TRIM(' 00:01:56,694'), TRIM(' 00:02:02,544'), 'MARIJANOVIC', 'EFEMGIL', 'GRIP TIME', 'LEFT COLLAR RIGHT SLEEVE', NULL, NULL, NULL)</v>
      </c>
      <c r="R5214" t="s">
        <v>10327</v>
      </c>
    </row>
    <row r="5215" spans="1:18" hidden="1" x14ac:dyDescent="0.25">
      <c r="A5215" s="7">
        <f>anotacoes!D5215</f>
        <v>40720</v>
      </c>
      <c r="B5215" t="str">
        <f>anotacoes!C5215</f>
        <v>WORLD CUP SAO PAULO 2011</v>
      </c>
      <c r="C5215" t="str">
        <f>anotacoes!E5215</f>
        <v>MARIJANOVIC</v>
      </c>
      <c r="D5215" t="str">
        <f>anotacoes!F5215</f>
        <v>EFEMGIL</v>
      </c>
      <c r="E5215" t="s">
        <v>10325</v>
      </c>
      <c r="F5215">
        <f>anotacoes!A5215</f>
        <v>75</v>
      </c>
      <c r="G5215">
        <f>anotacoes!B5215</f>
        <v>9</v>
      </c>
      <c r="H5215" t="str">
        <f>anotacoes!K5215</f>
        <v xml:space="preserve"> 00:02:02,544</v>
      </c>
      <c r="I5215" t="str">
        <f>anotacoes!L5215</f>
        <v xml:space="preserve"> 00:02:06,061</v>
      </c>
      <c r="J5215" t="str">
        <f>IF(L5215="PAUSE",E5215,IF(anotacoes!G5219=conversao_anotacoes!C5215,conversao_anotacoes!C5215,conversao_anotacoes!D5215))</f>
        <v>&lt;ARBITRO_DESCONHECIDO&gt;</v>
      </c>
      <c r="K5215" t="str">
        <f t="shared" si="162"/>
        <v/>
      </c>
      <c r="L5215" t="str">
        <f>UPPER(anotacoes!H5215)</f>
        <v>PAUSE</v>
      </c>
      <c r="M5215" t="str">
        <f>IF(OR(L5215="ATTACK",L5215="FINTA"),"&lt;TECNICA&gt;",UPPER(anotacoes!I5215))</f>
        <v>&lt;NAO_CLASSIFICADO&gt;</v>
      </c>
      <c r="N5215" t="str">
        <f>IF(OR(L5215="ATTACK",L5215="FINTA"),UPPER(anotacoes!I5215),"")</f>
        <v/>
      </c>
      <c r="O5215" s="6" t="str">
        <f>IF(anotacoes!N5215=0,"",anotacoes!N5215)</f>
        <v/>
      </c>
      <c r="P5215" t="str">
        <f>IF(anotacoes!M5215=0,"",UPPER(anotacoes!M5215))</f>
        <v/>
      </c>
      <c r="Q5215" t="str">
        <f t="shared" si="163"/>
        <v>INSERT INTO CONVERSAO_LUTA_ACAO (cd_conversao, id_luta, sequencia, momento_inicio, momento_fim, quem_faz, quem_sofre, acao_tipo, acao, tecnica, direcao, pontuacao) VALUES (1, 75, 9, TRIM(' 00:02:02,544'), TRIM(' 00:02:06,061'), '&lt;ARBITRO_DESCONHECIDO&gt;', '', 'PAUSE', '&lt;NAO_CLASSIFICADO&gt;', NULL, NULL, NULL)</v>
      </c>
      <c r="R5215" t="s">
        <v>10327</v>
      </c>
    </row>
    <row r="5216" spans="1:18" hidden="1" x14ac:dyDescent="0.25">
      <c r="A5216" s="7">
        <f>anotacoes!D5216</f>
        <v>40720</v>
      </c>
      <c r="B5216" t="str">
        <f>anotacoes!C5216</f>
        <v>WORLD CUP SAO PAULO 2011</v>
      </c>
      <c r="C5216" t="str">
        <f>anotacoes!E5216</f>
        <v>MARIJANOVIC</v>
      </c>
      <c r="D5216" t="str">
        <f>anotacoes!F5216</f>
        <v>EFEMGIL</v>
      </c>
      <c r="E5216" t="s">
        <v>10325</v>
      </c>
      <c r="F5216">
        <f>anotacoes!A5216</f>
        <v>75</v>
      </c>
      <c r="G5216">
        <f>anotacoes!B5216</f>
        <v>10</v>
      </c>
      <c r="H5216" t="str">
        <f>anotacoes!K5216</f>
        <v xml:space="preserve"> 00:02:06,061</v>
      </c>
      <c r="I5216" t="str">
        <f>anotacoes!L5216</f>
        <v xml:space="preserve"> 00:02:18,289</v>
      </c>
      <c r="J5216" t="str">
        <f>IF(L5216="PAUSE",E5216,IF(anotacoes!G5220=conversao_anotacoes!C5216,conversao_anotacoes!C5216,conversao_anotacoes!D5216))</f>
        <v>MARIJANOVIC</v>
      </c>
      <c r="K5216" t="str">
        <f t="shared" si="162"/>
        <v>EFEMGIL</v>
      </c>
      <c r="L5216" t="str">
        <f>UPPER(anotacoes!H5216)</f>
        <v>DISPLACEMENT</v>
      </c>
      <c r="M5216" t="str">
        <f>IF(OR(L5216="ATTACK",L5216="FINTA"),"&lt;TECNICA&gt;",UPPER(anotacoes!I5216))</f>
        <v>2-3 STEP HESITANT LEFT</v>
      </c>
      <c r="N5216" t="str">
        <f>IF(OR(L5216="ATTACK",L5216="FINTA"),UPPER(anotacoes!I5216),"")</f>
        <v/>
      </c>
      <c r="O5216" s="6" t="str">
        <f>IF(anotacoes!N5216=0,"",anotacoes!N5216)</f>
        <v/>
      </c>
      <c r="P5216" t="str">
        <f>IF(anotacoes!M5216=0,"",UPPER(anotacoes!M5216))</f>
        <v/>
      </c>
      <c r="Q5216" t="str">
        <f t="shared" si="163"/>
        <v>INSERT INTO CONVERSAO_LUTA_ACAO (cd_conversao, id_luta, sequencia, momento_inicio, momento_fim, quem_faz, quem_sofre, acao_tipo, acao, tecnica, direcao, pontuacao) VALUES (1, 75, 10, TRIM(' 00:02:06,061'), TRIM(' 00:02:18,289'), 'MARIJANOVIC', 'EFEMGIL', 'DISPLACEMENT', '2-3 STEP HESITANT LEFT', NULL, NULL, NULL)</v>
      </c>
      <c r="R5216" t="s">
        <v>10327</v>
      </c>
    </row>
    <row r="5217" spans="1:18" hidden="1" x14ac:dyDescent="0.25">
      <c r="A5217" s="7">
        <f>anotacoes!D5217</f>
        <v>40720</v>
      </c>
      <c r="B5217" t="str">
        <f>anotacoes!C5217</f>
        <v>WORLD CUP SAO PAULO 2011</v>
      </c>
      <c r="C5217" t="str">
        <f>anotacoes!E5217</f>
        <v>MARIJANOVIC</v>
      </c>
      <c r="D5217" t="str">
        <f>anotacoes!F5217</f>
        <v>EFEMGIL</v>
      </c>
      <c r="E5217" t="s">
        <v>10325</v>
      </c>
      <c r="F5217">
        <f>anotacoes!A5217</f>
        <v>75</v>
      </c>
      <c r="G5217">
        <f>anotacoes!B5217</f>
        <v>11</v>
      </c>
      <c r="H5217" t="str">
        <f>anotacoes!K5217</f>
        <v xml:space="preserve"> 00:02:18,289</v>
      </c>
      <c r="I5217" t="str">
        <f>anotacoes!L5217</f>
        <v xml:space="preserve"> 00:02:21,784</v>
      </c>
      <c r="J5217" t="str">
        <f>IF(L5217="PAUSE",E5217,IF(anotacoes!G5221=conversao_anotacoes!C5217,conversao_anotacoes!C5217,conversao_anotacoes!D5217))</f>
        <v>MARIJANOVIC</v>
      </c>
      <c r="K5217" t="str">
        <f t="shared" si="162"/>
        <v>EFEMGIL</v>
      </c>
      <c r="L5217" t="str">
        <f>UPPER(anotacoes!H5217)</f>
        <v>DISPLACEMENT</v>
      </c>
      <c r="M5217" t="str">
        <f>IF(OR(L5217="ATTACK",L5217="FINTA"),"&lt;TECNICA&gt;",UPPER(anotacoes!I5217))</f>
        <v>TRY TO GRIP WITH CONTACT</v>
      </c>
      <c r="N5217" t="str">
        <f>IF(OR(L5217="ATTACK",L5217="FINTA"),UPPER(anotacoes!I5217),"")</f>
        <v/>
      </c>
      <c r="O5217" s="6" t="str">
        <f>IF(anotacoes!N5217=0,"",anotacoes!N5217)</f>
        <v/>
      </c>
      <c r="P5217" t="str">
        <f>IF(anotacoes!M5217=0,"",UPPER(anotacoes!M5217))</f>
        <v/>
      </c>
      <c r="Q5217" t="str">
        <f t="shared" si="163"/>
        <v>INSERT INTO CONVERSAO_LUTA_ACAO (cd_conversao, id_luta, sequencia, momento_inicio, momento_fim, quem_faz, quem_sofre, acao_tipo, acao, tecnica, direcao, pontuacao) VALUES (1, 75, 11, TRIM(' 00:02:18,289'), TRIM(' 00:02:21,784'), 'MARIJANOVIC', 'EFEMGIL', 'DISPLACEMENT', 'TRY TO GRIP WITH CONTACT', NULL, NULL, NULL)</v>
      </c>
      <c r="R5217" t="s">
        <v>10327</v>
      </c>
    </row>
    <row r="5218" spans="1:18" hidden="1" x14ac:dyDescent="0.25">
      <c r="A5218" s="7">
        <f>anotacoes!D5218</f>
        <v>40720</v>
      </c>
      <c r="B5218" t="str">
        <f>anotacoes!C5218</f>
        <v>WORLD CUP SAO PAULO 2011</v>
      </c>
      <c r="C5218" t="str">
        <f>anotacoes!E5218</f>
        <v>MARIJANOVIC</v>
      </c>
      <c r="D5218" t="str">
        <f>anotacoes!F5218</f>
        <v>EFEMGIL</v>
      </c>
      <c r="E5218" t="s">
        <v>10325</v>
      </c>
      <c r="F5218">
        <f>anotacoes!A5218</f>
        <v>75</v>
      </c>
      <c r="G5218">
        <f>anotacoes!B5218</f>
        <v>12</v>
      </c>
      <c r="H5218" t="str">
        <f>anotacoes!K5218</f>
        <v xml:space="preserve"> 00:02:21,784</v>
      </c>
      <c r="I5218" t="str">
        <f>anotacoes!L5218</f>
        <v xml:space="preserve"> 00:02:22,408</v>
      </c>
      <c r="J5218" t="str">
        <f>IF(L5218="PAUSE",E5218,IF(anotacoes!G5222=conversao_anotacoes!C5218,conversao_anotacoes!C5218,conversao_anotacoes!D5218))</f>
        <v>MARIJANOVIC</v>
      </c>
      <c r="K5218" t="str">
        <f t="shared" si="162"/>
        <v>EFEMGIL</v>
      </c>
      <c r="L5218" t="str">
        <f>UPPER(anotacoes!H5218)</f>
        <v>GRIP TIME</v>
      </c>
      <c r="M5218" t="str">
        <f>IF(OR(L5218="ATTACK",L5218="FINTA"),"&lt;TECNICA&gt;",UPPER(anotacoes!I5218))</f>
        <v>RIGHT SLEEVE LEFT SLEEVE</v>
      </c>
      <c r="N5218" t="str">
        <f>IF(OR(L5218="ATTACK",L5218="FINTA"),UPPER(anotacoes!I5218),"")</f>
        <v/>
      </c>
      <c r="O5218" s="6" t="str">
        <f>IF(anotacoes!N5218=0,"",anotacoes!N5218)</f>
        <v/>
      </c>
      <c r="P5218" t="str">
        <f>IF(anotacoes!M5218=0,"",UPPER(anotacoes!M5218))</f>
        <v/>
      </c>
      <c r="Q5218" t="str">
        <f t="shared" si="163"/>
        <v>INSERT INTO CONVERSAO_LUTA_ACAO (cd_conversao, id_luta, sequencia, momento_inicio, momento_fim, quem_faz, quem_sofre, acao_tipo, acao, tecnica, direcao, pontuacao) VALUES (1, 75, 12, TRIM(' 00:02:21,784'), TRIM(' 00:02:22,408'), 'MARIJANOVIC', 'EFEMGIL', 'GRIP TIME', 'RIGHT SLEEVE LEFT SLEEVE', NULL, NULL, NULL)</v>
      </c>
      <c r="R5218" t="s">
        <v>10327</v>
      </c>
    </row>
    <row r="5219" spans="1:18" hidden="1" x14ac:dyDescent="0.25">
      <c r="A5219" s="7">
        <f>anotacoes!D5219</f>
        <v>40720</v>
      </c>
      <c r="B5219" t="str">
        <f>anotacoes!C5219</f>
        <v>WORLD CUP SAO PAULO 2011</v>
      </c>
      <c r="C5219" t="str">
        <f>anotacoes!E5219</f>
        <v>MARIJANOVIC</v>
      </c>
      <c r="D5219" t="str">
        <f>anotacoes!F5219</f>
        <v>EFEMGIL</v>
      </c>
      <c r="E5219" t="s">
        <v>10325</v>
      </c>
      <c r="F5219">
        <f>anotacoes!A5219</f>
        <v>75</v>
      </c>
      <c r="G5219">
        <f>anotacoes!B5219</f>
        <v>13</v>
      </c>
      <c r="H5219" t="str">
        <f>anotacoes!K5219</f>
        <v xml:space="preserve"> 00:02:22,579</v>
      </c>
      <c r="I5219" t="str">
        <f>anotacoes!L5219</f>
        <v xml:space="preserve"> 00:02:25,886</v>
      </c>
      <c r="J5219" t="str">
        <f>IF(L5219="PAUSE",E5219,IF(anotacoes!G5223=conversao_anotacoes!C5219,conversao_anotacoes!C5219,conversao_anotacoes!D5219))</f>
        <v>MARIJANOVIC</v>
      </c>
      <c r="K5219" t="str">
        <f t="shared" si="162"/>
        <v>EFEMGIL</v>
      </c>
      <c r="L5219" t="str">
        <f>UPPER(anotacoes!H5219)</f>
        <v>GROUNDWORK COMBAT</v>
      </c>
      <c r="M5219" t="str">
        <f>IF(OR(L5219="ATTACK",L5219="FINTA"),"&lt;TECNICA&gt;",UPPER(anotacoes!I5219))</f>
        <v>TRYING TO ATTACK</v>
      </c>
      <c r="N5219" t="str">
        <f>IF(OR(L5219="ATTACK",L5219="FINTA"),UPPER(anotacoes!I5219),"")</f>
        <v/>
      </c>
      <c r="O5219" s="6" t="str">
        <f>IF(anotacoes!N5219=0,"",anotacoes!N5219)</f>
        <v/>
      </c>
      <c r="P5219" t="str">
        <f>IF(anotacoes!M5219=0,"",UPPER(anotacoes!M5219))</f>
        <v/>
      </c>
      <c r="Q5219" t="str">
        <f t="shared" si="163"/>
        <v>INSERT INTO CONVERSAO_LUTA_ACAO (cd_conversao, id_luta, sequencia, momento_inicio, momento_fim, quem_faz, quem_sofre, acao_tipo, acao, tecnica, direcao, pontuacao) VALUES (1, 75, 13, TRIM(' 00:02:22,579'), TRIM(' 00:02:25,886'), 'MARIJANOVIC', 'EFEMGIL', 'GROUNDWORK COMBAT', 'TRYING TO ATTACK', NULL, NULL, NULL)</v>
      </c>
      <c r="R5219" t="s">
        <v>10327</v>
      </c>
    </row>
    <row r="5220" spans="1:18" hidden="1" x14ac:dyDescent="0.25">
      <c r="A5220" s="7">
        <f>anotacoes!D5220</f>
        <v>40720</v>
      </c>
      <c r="B5220" t="str">
        <f>anotacoes!C5220</f>
        <v>WORLD CUP SAO PAULO 2011</v>
      </c>
      <c r="C5220" t="str">
        <f>anotacoes!E5220</f>
        <v>MARIJANOVIC</v>
      </c>
      <c r="D5220" t="str">
        <f>anotacoes!F5220</f>
        <v>EFEMGIL</v>
      </c>
      <c r="E5220" t="s">
        <v>10325</v>
      </c>
      <c r="F5220">
        <f>anotacoes!A5220</f>
        <v>75</v>
      </c>
      <c r="G5220">
        <f>anotacoes!B5220</f>
        <v>14</v>
      </c>
      <c r="H5220" t="str">
        <f>anotacoes!K5220</f>
        <v xml:space="preserve"> 00:02:26,058</v>
      </c>
      <c r="I5220" t="str">
        <f>anotacoes!L5220</f>
        <v xml:space="preserve"> 00:02:30,390</v>
      </c>
      <c r="J5220" t="str">
        <f>IF(L5220="PAUSE",E5220,IF(anotacoes!G5224=conversao_anotacoes!C5220,conversao_anotacoes!C5220,conversao_anotacoes!D5220))</f>
        <v>&lt;ARBITRO_DESCONHECIDO&gt;</v>
      </c>
      <c r="K5220" t="str">
        <f t="shared" si="162"/>
        <v/>
      </c>
      <c r="L5220" t="str">
        <f>UPPER(anotacoes!H5220)</f>
        <v>PAUSE</v>
      </c>
      <c r="M5220" t="str">
        <f>IF(OR(L5220="ATTACK",L5220="FINTA"),"&lt;TECNICA&gt;",UPPER(anotacoes!I5220))</f>
        <v>&lt;NAO_CLASSIFICADO&gt;</v>
      </c>
      <c r="N5220" t="str">
        <f>IF(OR(L5220="ATTACK",L5220="FINTA"),UPPER(anotacoes!I5220),"")</f>
        <v/>
      </c>
      <c r="O5220" s="6" t="str">
        <f>IF(anotacoes!N5220=0,"",anotacoes!N5220)</f>
        <v/>
      </c>
      <c r="P5220" t="str">
        <f>IF(anotacoes!M5220=0,"",UPPER(anotacoes!M5220))</f>
        <v/>
      </c>
      <c r="Q5220" t="str">
        <f t="shared" si="163"/>
        <v>INSERT INTO CONVERSAO_LUTA_ACAO (cd_conversao, id_luta, sequencia, momento_inicio, momento_fim, quem_faz, quem_sofre, acao_tipo, acao, tecnica, direcao, pontuacao) VALUES (1, 75, 14, TRIM(' 00:02:26,058'), TRIM(' 00:02:30,390'), '&lt;ARBITRO_DESCONHECIDO&gt;', '', 'PAUSE', '&lt;NAO_CLASSIFICADO&gt;', NULL, NULL, NULL)</v>
      </c>
      <c r="R5220" t="s">
        <v>10327</v>
      </c>
    </row>
    <row r="5221" spans="1:18" hidden="1" x14ac:dyDescent="0.25">
      <c r="A5221" s="7">
        <f>anotacoes!D5221</f>
        <v>40720</v>
      </c>
      <c r="B5221" t="str">
        <f>anotacoes!C5221</f>
        <v>WORLD CUP SAO PAULO 2011</v>
      </c>
      <c r="C5221" t="str">
        <f>anotacoes!E5221</f>
        <v>MARIJANOVIC</v>
      </c>
      <c r="D5221" t="str">
        <f>anotacoes!F5221</f>
        <v>EFEMGIL</v>
      </c>
      <c r="E5221" t="s">
        <v>10325</v>
      </c>
      <c r="F5221">
        <f>anotacoes!A5221</f>
        <v>75</v>
      </c>
      <c r="G5221">
        <f>anotacoes!B5221</f>
        <v>15</v>
      </c>
      <c r="H5221" t="str">
        <f>anotacoes!K5221</f>
        <v xml:space="preserve"> 00:02:30,390</v>
      </c>
      <c r="I5221" t="str">
        <f>anotacoes!L5221</f>
        <v xml:space="preserve"> 00:02:34,411</v>
      </c>
      <c r="J5221" t="str">
        <f>IF(L5221="PAUSE",E5221,IF(anotacoes!G5225=conversao_anotacoes!C5221,conversao_anotacoes!C5221,conversao_anotacoes!D5221))</f>
        <v>MARIJANOVIC</v>
      </c>
      <c r="K5221" t="str">
        <f t="shared" si="162"/>
        <v>EFEMGIL</v>
      </c>
      <c r="L5221" t="str">
        <f>UPPER(anotacoes!H5221)</f>
        <v>DISPLACEMENT</v>
      </c>
      <c r="M5221" t="str">
        <f>IF(OR(L5221="ATTACK",L5221="FINTA"),"&lt;TECNICA&gt;",UPPER(anotacoes!I5221))</f>
        <v>2-3 STEP HESITANT RIGHT</v>
      </c>
      <c r="N5221" t="str">
        <f>IF(OR(L5221="ATTACK",L5221="FINTA"),UPPER(anotacoes!I5221),"")</f>
        <v/>
      </c>
      <c r="O5221" s="6" t="str">
        <f>IF(anotacoes!N5221=0,"",anotacoes!N5221)</f>
        <v/>
      </c>
      <c r="P5221" t="str">
        <f>IF(anotacoes!M5221=0,"",UPPER(anotacoes!M5221))</f>
        <v/>
      </c>
      <c r="Q5221" t="str">
        <f t="shared" si="163"/>
        <v>INSERT INTO CONVERSAO_LUTA_ACAO (cd_conversao, id_luta, sequencia, momento_inicio, momento_fim, quem_faz, quem_sofre, acao_tipo, acao, tecnica, direcao, pontuacao) VALUES (1, 75, 15, TRIM(' 00:02:30,390'), TRIM(' 00:02:34,411'), 'MARIJANOVIC', 'EFEMGIL', 'DISPLACEMENT', '2-3 STEP HESITANT RIGHT', NULL, NULL, NULL)</v>
      </c>
      <c r="R5221" t="s">
        <v>10327</v>
      </c>
    </row>
    <row r="5222" spans="1:18" hidden="1" x14ac:dyDescent="0.25">
      <c r="A5222" s="7">
        <f>anotacoes!D5222</f>
        <v>40720</v>
      </c>
      <c r="B5222" t="str">
        <f>anotacoes!C5222</f>
        <v>WORLD CUP SAO PAULO 2011</v>
      </c>
      <c r="C5222" t="str">
        <f>anotacoes!E5222</f>
        <v>MARIJANOVIC</v>
      </c>
      <c r="D5222" t="str">
        <f>anotacoes!F5222</f>
        <v>EFEMGIL</v>
      </c>
      <c r="E5222" t="s">
        <v>10325</v>
      </c>
      <c r="F5222">
        <f>anotacoes!A5222</f>
        <v>75</v>
      </c>
      <c r="G5222">
        <f>anotacoes!B5222</f>
        <v>16</v>
      </c>
      <c r="H5222" t="str">
        <f>anotacoes!K5222</f>
        <v xml:space="preserve"> 00:02:34,411</v>
      </c>
      <c r="I5222" t="str">
        <f>anotacoes!L5222</f>
        <v xml:space="preserve"> 00:02:37,018</v>
      </c>
      <c r="J5222" t="str">
        <f>IF(L5222="PAUSE",E5222,IF(anotacoes!G5226=conversao_anotacoes!C5222,conversao_anotacoes!C5222,conversao_anotacoes!D5222))</f>
        <v>MARIJANOVIC</v>
      </c>
      <c r="K5222" t="str">
        <f t="shared" si="162"/>
        <v>EFEMGIL</v>
      </c>
      <c r="L5222" t="str">
        <f>UPPER(anotacoes!H5222)</f>
        <v>GRIP TIME</v>
      </c>
      <c r="M5222" t="str">
        <f>IF(OR(L5222="ATTACK",L5222="FINTA"),"&lt;TECNICA&gt;",UPPER(anotacoes!I5222))</f>
        <v>LEFT COLLAR</v>
      </c>
      <c r="N5222" t="str">
        <f>IF(OR(L5222="ATTACK",L5222="FINTA"),UPPER(anotacoes!I5222),"")</f>
        <v/>
      </c>
      <c r="O5222" s="6" t="str">
        <f>IF(anotacoes!N5222=0,"",anotacoes!N5222)</f>
        <v/>
      </c>
      <c r="P5222" t="str">
        <f>IF(anotacoes!M5222=0,"",UPPER(anotacoes!M5222))</f>
        <v/>
      </c>
      <c r="Q5222" t="str">
        <f t="shared" si="163"/>
        <v>INSERT INTO CONVERSAO_LUTA_ACAO (cd_conversao, id_luta, sequencia, momento_inicio, momento_fim, quem_faz, quem_sofre, acao_tipo, acao, tecnica, direcao, pontuacao) VALUES (1, 75, 16, TRIM(' 00:02:34,411'), TRIM(' 00:02:37,018'), 'MARIJANOVIC', 'EFEMGIL', 'GRIP TIME', 'LEFT COLLAR', NULL, NULL, NULL)</v>
      </c>
      <c r="R5222" t="s">
        <v>10327</v>
      </c>
    </row>
    <row r="5223" spans="1:18" hidden="1" x14ac:dyDescent="0.25">
      <c r="A5223" s="7">
        <f>anotacoes!D5223</f>
        <v>40720</v>
      </c>
      <c r="B5223" t="str">
        <f>anotacoes!C5223</f>
        <v>WORLD CUP SAO PAULO 2011</v>
      </c>
      <c r="C5223" t="str">
        <f>anotacoes!E5223</f>
        <v>MARIJANOVIC</v>
      </c>
      <c r="D5223" t="str">
        <f>anotacoes!F5223</f>
        <v>EFEMGIL</v>
      </c>
      <c r="E5223" t="s">
        <v>10325</v>
      </c>
      <c r="F5223">
        <f>anotacoes!A5223</f>
        <v>75</v>
      </c>
      <c r="G5223">
        <f>anotacoes!B5223</f>
        <v>17</v>
      </c>
      <c r="H5223" t="str">
        <f>anotacoes!K5223</f>
        <v xml:space="preserve"> 00:02:37,018</v>
      </c>
      <c r="I5223" t="str">
        <f>anotacoes!L5223</f>
        <v xml:space="preserve"> 00:02:38,103</v>
      </c>
      <c r="J5223" t="str">
        <f>IF(L5223="PAUSE",E5223,IF(anotacoes!G5227=conversao_anotacoes!C5223,conversao_anotacoes!C5223,conversao_anotacoes!D5223))</f>
        <v>MARIJANOVIC</v>
      </c>
      <c r="K5223" t="str">
        <f t="shared" si="162"/>
        <v>EFEMGIL</v>
      </c>
      <c r="L5223" t="str">
        <f>UPPER(anotacoes!H5223)</f>
        <v>GRIP TIME</v>
      </c>
      <c r="M5223" t="str">
        <f>IF(OR(L5223="ATTACK",L5223="FINTA"),"&lt;TECNICA&gt;",UPPER(anotacoes!I5223))</f>
        <v>LEFT COLLAR RIGHT SLEEVE</v>
      </c>
      <c r="N5223" t="str">
        <f>IF(OR(L5223="ATTACK",L5223="FINTA"),UPPER(anotacoes!I5223),"")</f>
        <v/>
      </c>
      <c r="O5223" s="6" t="str">
        <f>IF(anotacoes!N5223=0,"",anotacoes!N5223)</f>
        <v/>
      </c>
      <c r="P5223" t="str">
        <f>IF(anotacoes!M5223=0,"",UPPER(anotacoes!M5223))</f>
        <v/>
      </c>
      <c r="Q5223" t="str">
        <f t="shared" si="163"/>
        <v>INSERT INTO CONVERSAO_LUTA_ACAO (cd_conversao, id_luta, sequencia, momento_inicio, momento_fim, quem_faz, quem_sofre, acao_tipo, acao, tecnica, direcao, pontuacao) VALUES (1, 75, 17, TRIM(' 00:02:37,018'), TRIM(' 00:02:38,103'), 'MARIJANOVIC', 'EFEMGIL', 'GRIP TIME', 'LEFT COLLAR RIGHT SLEEVE', NULL, NULL, NULL)</v>
      </c>
      <c r="R5223" t="s">
        <v>10327</v>
      </c>
    </row>
    <row r="5224" spans="1:18" hidden="1" x14ac:dyDescent="0.25">
      <c r="A5224" s="7">
        <f>anotacoes!D5224</f>
        <v>40720</v>
      </c>
      <c r="B5224" t="str">
        <f>anotacoes!C5224</f>
        <v>WORLD CUP SAO PAULO 2011</v>
      </c>
      <c r="C5224" t="str">
        <f>anotacoes!E5224</f>
        <v>MARIJANOVIC</v>
      </c>
      <c r="D5224" t="str">
        <f>anotacoes!F5224</f>
        <v>EFEMGIL</v>
      </c>
      <c r="E5224" t="s">
        <v>10325</v>
      </c>
      <c r="F5224">
        <f>anotacoes!A5224</f>
        <v>75</v>
      </c>
      <c r="G5224">
        <f>anotacoes!B5224</f>
        <v>18</v>
      </c>
      <c r="H5224" t="str">
        <f>anotacoes!K5224</f>
        <v xml:space="preserve"> 00:02:38,103</v>
      </c>
      <c r="I5224" t="str">
        <f>anotacoes!L5224</f>
        <v xml:space="preserve"> 00:02:38,103</v>
      </c>
      <c r="J5224" t="str">
        <f>IF(L5224="PAUSE",E5224,IF(anotacoes!G5228=conversao_anotacoes!C5224,conversao_anotacoes!C5224,conversao_anotacoes!D5224))</f>
        <v>MARIJANOVIC</v>
      </c>
      <c r="K5224" t="str">
        <f t="shared" si="162"/>
        <v>EFEMGIL</v>
      </c>
      <c r="L5224" t="str">
        <f>UPPER(anotacoes!H5224)</f>
        <v>DEFENSE</v>
      </c>
      <c r="M5224" t="str">
        <f>IF(OR(L5224="ATTACK",L5224="FINTA"),"&lt;TECNICA&gt;",UPPER(anotacoes!I5224))</f>
        <v>CONTER-ATTACK</v>
      </c>
      <c r="N5224" t="str">
        <f>IF(OR(L5224="ATTACK",L5224="FINTA"),UPPER(anotacoes!I5224),"")</f>
        <v/>
      </c>
      <c r="O5224" s="6" t="str">
        <f>IF(anotacoes!N5224=0,"",anotacoes!N5224)</f>
        <v/>
      </c>
      <c r="P5224" t="str">
        <f>IF(anotacoes!M5224=0,"",UPPER(anotacoes!M5224))</f>
        <v/>
      </c>
      <c r="Q5224" t="str">
        <f t="shared" si="163"/>
        <v>INSERT INTO CONVERSAO_LUTA_ACAO (cd_conversao, id_luta, sequencia, momento_inicio, momento_fim, quem_faz, quem_sofre, acao_tipo, acao, tecnica, direcao, pontuacao) VALUES (1, 75, 18, TRIM(' 00:02:38,103'), TRIM(' 00:02:38,103'), 'MARIJANOVIC', 'EFEMGIL', 'DEFENSE', 'CONTER-ATTACK', NULL, NULL, NULL)</v>
      </c>
      <c r="R5224" t="s">
        <v>10327</v>
      </c>
    </row>
    <row r="5225" spans="1:18" hidden="1" x14ac:dyDescent="0.25">
      <c r="A5225" s="7">
        <f>anotacoes!D5225</f>
        <v>40720</v>
      </c>
      <c r="B5225" t="str">
        <f>anotacoes!C5225</f>
        <v>WORLD CUP SAO PAULO 2011</v>
      </c>
      <c r="C5225" t="str">
        <f>anotacoes!E5225</f>
        <v>MARIJANOVIC</v>
      </c>
      <c r="D5225" t="str">
        <f>anotacoes!F5225</f>
        <v>EFEMGIL</v>
      </c>
      <c r="E5225" t="s">
        <v>10325</v>
      </c>
      <c r="F5225">
        <f>anotacoes!A5225</f>
        <v>75</v>
      </c>
      <c r="G5225">
        <f>anotacoes!B5225</f>
        <v>19</v>
      </c>
      <c r="H5225" t="str">
        <f>anotacoes!K5225</f>
        <v xml:space="preserve"> 00:02:38,103</v>
      </c>
      <c r="I5225" t="str">
        <f>anotacoes!L5225</f>
        <v xml:space="preserve"> 00:02:39,682</v>
      </c>
      <c r="J5225" t="str">
        <f>IF(L5225="PAUSE",E5225,IF(anotacoes!G5229=conversao_anotacoes!C5225,conversao_anotacoes!C5225,conversao_anotacoes!D5225))</f>
        <v>MARIJANOVIC</v>
      </c>
      <c r="K5225" t="str">
        <f t="shared" si="162"/>
        <v>EFEMGIL</v>
      </c>
      <c r="L5225" t="str">
        <f>UPPER(anotacoes!H5225)</f>
        <v>ATTACK</v>
      </c>
      <c r="M5225" t="str">
        <f>IF(OR(L5225="ATTACK",L5225="FINTA"),"&lt;TECNICA&gt;",UPPER(anotacoes!I5225))</f>
        <v>&lt;TECNICA&gt;</v>
      </c>
      <c r="N5225" t="str">
        <f>IF(OR(L5225="ATTACK",L5225="FINTA"),UPPER(anotacoes!I5225),"")</f>
        <v>TE GURUMA</v>
      </c>
      <c r="O5225" s="6">
        <f>IF(anotacoes!N5225=0,"",anotacoes!N5225)</f>
        <v>6</v>
      </c>
      <c r="P5225" t="str">
        <f>IF(anotacoes!M5225=0,"",UPPER(anotacoes!M5225))</f>
        <v/>
      </c>
      <c r="Q5225" t="str">
        <f t="shared" si="163"/>
        <v>INSERT INTO CONVERSAO_LUTA_ACAO (cd_conversao, id_luta, sequencia, momento_inicio, momento_fim, quem_faz, quem_sofre, acao_tipo, acao, tecnica, direcao, pontuacao) VALUES (1, 75, 19, TRIM(' 00:02:38,103'), TRIM(' 00:02:39,682'), 'MARIJANOVIC', 'EFEMGIL', 'ATTACK', '&lt;TECNICA&gt;', 'TE GURUMA', 6, NULL)</v>
      </c>
      <c r="R5225" t="s">
        <v>10327</v>
      </c>
    </row>
    <row r="5226" spans="1:18" hidden="1" x14ac:dyDescent="0.25">
      <c r="A5226" s="7">
        <f>anotacoes!D5226</f>
        <v>40720</v>
      </c>
      <c r="B5226" t="str">
        <f>anotacoes!C5226</f>
        <v>WORLD CUP SAO PAULO 2011</v>
      </c>
      <c r="C5226" t="str">
        <f>anotacoes!E5226</f>
        <v>MARIJANOVIC</v>
      </c>
      <c r="D5226" t="str">
        <f>anotacoes!F5226</f>
        <v>EFEMGIL</v>
      </c>
      <c r="E5226" t="s">
        <v>10325</v>
      </c>
      <c r="F5226">
        <f>anotacoes!A5226</f>
        <v>75</v>
      </c>
      <c r="G5226">
        <f>anotacoes!B5226</f>
        <v>20</v>
      </c>
      <c r="H5226" t="str">
        <f>anotacoes!K5226</f>
        <v xml:space="preserve"> 00:02:39,682</v>
      </c>
      <c r="I5226" t="str">
        <f>anotacoes!L5226</f>
        <v xml:space="preserve"> 00:03:22,057</v>
      </c>
      <c r="J5226" t="str">
        <f>IF(L5226="PAUSE",E5226,IF(anotacoes!G5230=conversao_anotacoes!C5226,conversao_anotacoes!C5226,conversao_anotacoes!D5226))</f>
        <v>MARIJANOVIC</v>
      </c>
      <c r="K5226" t="str">
        <f t="shared" si="162"/>
        <v>EFEMGIL</v>
      </c>
      <c r="L5226" t="str">
        <f>UPPER(anotacoes!H5226)</f>
        <v>TRANSITION</v>
      </c>
      <c r="M5226" t="str">
        <f>IF(OR(L5226="ATTACK",L5226="FINTA"),"&lt;TECNICA&gt;",UPPER(anotacoes!I5226))</f>
        <v>WITHOUT ATTACK</v>
      </c>
      <c r="N5226" t="str">
        <f>IF(OR(L5226="ATTACK",L5226="FINTA"),UPPER(anotacoes!I5226),"")</f>
        <v/>
      </c>
      <c r="O5226" s="6" t="str">
        <f>IF(anotacoes!N5226=0,"",anotacoes!N5226)</f>
        <v/>
      </c>
      <c r="P5226" t="str">
        <f>IF(anotacoes!M5226=0,"",UPPER(anotacoes!M5226))</f>
        <v/>
      </c>
      <c r="Q5226" t="str">
        <f t="shared" si="163"/>
        <v>INSERT INTO CONVERSAO_LUTA_ACAO (cd_conversao, id_luta, sequencia, momento_inicio, momento_fim, quem_faz, quem_sofre, acao_tipo, acao, tecnica, direcao, pontuacao) VALUES (1, 75, 20, TRIM(' 00:02:39,682'), TRIM(' 00:03:22,057'), 'MARIJANOVIC', 'EFEMGIL', 'TRANSITION', 'WITHOUT ATTACK', NULL, NULL, NULL)</v>
      </c>
      <c r="R5226" t="s">
        <v>10327</v>
      </c>
    </row>
    <row r="5227" spans="1:18" hidden="1" x14ac:dyDescent="0.25">
      <c r="A5227" s="7">
        <f>anotacoes!D5227</f>
        <v>40720</v>
      </c>
      <c r="B5227" t="str">
        <f>anotacoes!C5227</f>
        <v>WORLD CUP SAO PAULO 2011</v>
      </c>
      <c r="C5227" t="str">
        <f>anotacoes!E5227</f>
        <v>MARIJANOVIC</v>
      </c>
      <c r="D5227" t="str">
        <f>anotacoes!F5227</f>
        <v>EFEMGIL</v>
      </c>
      <c r="E5227" t="s">
        <v>10325</v>
      </c>
      <c r="F5227">
        <f>anotacoes!A5227</f>
        <v>75</v>
      </c>
      <c r="G5227">
        <f>anotacoes!B5227</f>
        <v>21</v>
      </c>
      <c r="H5227" t="str">
        <f>anotacoes!K5227</f>
        <v xml:space="preserve"> 00:03:22,057</v>
      </c>
      <c r="I5227" t="str">
        <f>anotacoes!L5227</f>
        <v xml:space="preserve"> 00:03:27,183</v>
      </c>
      <c r="J5227" t="str">
        <f>IF(L5227="PAUSE",E5227,IF(anotacoes!G5231=conversao_anotacoes!C5227,conversao_anotacoes!C5227,conversao_anotacoes!D5227))</f>
        <v>&lt;ARBITRO_DESCONHECIDO&gt;</v>
      </c>
      <c r="K5227" t="str">
        <f t="shared" si="162"/>
        <v/>
      </c>
      <c r="L5227" t="str">
        <f>UPPER(anotacoes!H5227)</f>
        <v>PAUSE</v>
      </c>
      <c r="M5227" t="str">
        <f>IF(OR(L5227="ATTACK",L5227="FINTA"),"&lt;TECNICA&gt;",UPPER(anotacoes!I5227))</f>
        <v>SHIDO WITHOUT SCORE</v>
      </c>
      <c r="N5227" t="str">
        <f>IF(OR(L5227="ATTACK",L5227="FINTA"),UPPER(anotacoes!I5227),"")</f>
        <v/>
      </c>
      <c r="O5227" s="6" t="str">
        <f>IF(anotacoes!N5227=0,"",anotacoes!N5227)</f>
        <v/>
      </c>
      <c r="P5227" t="str">
        <f>IF(anotacoes!M5227=0,"",UPPER(anotacoes!M5227))</f>
        <v/>
      </c>
      <c r="Q5227" t="str">
        <f t="shared" si="163"/>
        <v>INSERT INTO CONVERSAO_LUTA_ACAO (cd_conversao, id_luta, sequencia, momento_inicio, momento_fim, quem_faz, quem_sofre, acao_tipo, acao, tecnica, direcao, pontuacao) VALUES (1, 75, 21, TRIM(' 00:03:22,057'), TRIM(' 00:03:27,183'), '&lt;ARBITRO_DESCONHECIDO&gt;', '', 'PAUSE', 'SHIDO WITHOUT SCORE', NULL, NULL, NULL)</v>
      </c>
      <c r="R5227" t="s">
        <v>10327</v>
      </c>
    </row>
    <row r="5228" spans="1:18" hidden="1" x14ac:dyDescent="0.25">
      <c r="A5228" s="7">
        <f>anotacoes!D5228</f>
        <v>40720</v>
      </c>
      <c r="B5228" t="str">
        <f>anotacoes!C5228</f>
        <v>WORLD CUP SAO PAULO 2011</v>
      </c>
      <c r="C5228" t="str">
        <f>anotacoes!E5228</f>
        <v>MARIJANOVIC</v>
      </c>
      <c r="D5228" t="str">
        <f>anotacoes!F5228</f>
        <v>EFEMGIL</v>
      </c>
      <c r="E5228" t="s">
        <v>10325</v>
      </c>
      <c r="F5228">
        <f>anotacoes!A5228</f>
        <v>75</v>
      </c>
      <c r="G5228">
        <f>anotacoes!B5228</f>
        <v>22</v>
      </c>
      <c r="H5228" t="str">
        <f>anotacoes!K5228</f>
        <v xml:space="preserve"> 00:03:27,388</v>
      </c>
      <c r="I5228" t="str">
        <f>anotacoes!L5228</f>
        <v xml:space="preserve"> 00:03:29,941</v>
      </c>
      <c r="J5228" t="str">
        <f>IF(L5228="PAUSE",E5228,IF(anotacoes!G5232=conversao_anotacoes!C5228,conversao_anotacoes!C5228,conversao_anotacoes!D5228))</f>
        <v>MARIJANOVIC</v>
      </c>
      <c r="K5228" t="str">
        <f t="shared" si="162"/>
        <v>EFEMGIL</v>
      </c>
      <c r="L5228" t="str">
        <f>UPPER(anotacoes!H5228)</f>
        <v>DISPLACEMENT</v>
      </c>
      <c r="M5228" t="str">
        <f>IF(OR(L5228="ATTACK",L5228="FINTA"),"&lt;TECNICA&gt;",UPPER(anotacoes!I5228))</f>
        <v>2-3 STEP HESITANT LEFT</v>
      </c>
      <c r="N5228" t="str">
        <f>IF(OR(L5228="ATTACK",L5228="FINTA"),UPPER(anotacoes!I5228),"")</f>
        <v/>
      </c>
      <c r="O5228" s="6" t="str">
        <f>IF(anotacoes!N5228=0,"",anotacoes!N5228)</f>
        <v/>
      </c>
      <c r="P5228" t="str">
        <f>IF(anotacoes!M5228=0,"",UPPER(anotacoes!M5228))</f>
        <v/>
      </c>
      <c r="Q5228" t="str">
        <f t="shared" si="163"/>
        <v>INSERT INTO CONVERSAO_LUTA_ACAO (cd_conversao, id_luta, sequencia, momento_inicio, momento_fim, quem_faz, quem_sofre, acao_tipo, acao, tecnica, direcao, pontuacao) VALUES (1, 75, 22, TRIM(' 00:03:27,388'), TRIM(' 00:03:29,941'), 'MARIJANOVIC', 'EFEMGIL', 'DISPLACEMENT', '2-3 STEP HESITANT LEFT', NULL, NULL, NULL)</v>
      </c>
      <c r="R5228" t="s">
        <v>10327</v>
      </c>
    </row>
    <row r="5229" spans="1:18" hidden="1" x14ac:dyDescent="0.25">
      <c r="A5229" s="7">
        <f>anotacoes!D5229</f>
        <v>40720</v>
      </c>
      <c r="B5229" t="str">
        <f>anotacoes!C5229</f>
        <v>WORLD CUP SAO PAULO 2011</v>
      </c>
      <c r="C5229" t="str">
        <f>anotacoes!E5229</f>
        <v>MARIJANOVIC</v>
      </c>
      <c r="D5229" t="str">
        <f>anotacoes!F5229</f>
        <v>EFEMGIL</v>
      </c>
      <c r="E5229" t="s">
        <v>10325</v>
      </c>
      <c r="F5229">
        <f>anotacoes!A5229</f>
        <v>75</v>
      </c>
      <c r="G5229">
        <f>anotacoes!B5229</f>
        <v>23</v>
      </c>
      <c r="H5229" t="str">
        <f>anotacoes!K5229</f>
        <v xml:space="preserve"> 00:03:29,941</v>
      </c>
      <c r="I5229" t="str">
        <f>anotacoes!L5229</f>
        <v xml:space="preserve"> 00:03:32,758</v>
      </c>
      <c r="J5229" t="str">
        <f>IF(L5229="PAUSE",E5229,IF(anotacoes!G5233=conversao_anotacoes!C5229,conversao_anotacoes!C5229,conversao_anotacoes!D5229))</f>
        <v>MARIJANOVIC</v>
      </c>
      <c r="K5229" t="str">
        <f t="shared" si="162"/>
        <v>EFEMGIL</v>
      </c>
      <c r="L5229" t="str">
        <f>UPPER(anotacoes!H5229)</f>
        <v>DISPLACEMENT</v>
      </c>
      <c r="M5229" t="str">
        <f>IF(OR(L5229="ATTACK",L5229="FINTA"),"&lt;TECNICA&gt;",UPPER(anotacoes!I5229))</f>
        <v>TRY TO GRIP WITH CONTACT</v>
      </c>
      <c r="N5229" t="str">
        <f>IF(OR(L5229="ATTACK",L5229="FINTA"),UPPER(anotacoes!I5229),"")</f>
        <v/>
      </c>
      <c r="O5229" s="6" t="str">
        <f>IF(anotacoes!N5229=0,"",anotacoes!N5229)</f>
        <v/>
      </c>
      <c r="P5229" t="str">
        <f>IF(anotacoes!M5229=0,"",UPPER(anotacoes!M5229))</f>
        <v/>
      </c>
      <c r="Q5229" t="str">
        <f t="shared" si="163"/>
        <v>INSERT INTO CONVERSAO_LUTA_ACAO (cd_conversao, id_luta, sequencia, momento_inicio, momento_fim, quem_faz, quem_sofre, acao_tipo, acao, tecnica, direcao, pontuacao) VALUES (1, 75, 23, TRIM(' 00:03:29,941'), TRIM(' 00:03:32,758'), 'MARIJANOVIC', 'EFEMGIL', 'DISPLACEMENT', 'TRY TO GRIP WITH CONTACT', NULL, NULL, NULL)</v>
      </c>
      <c r="R5229" t="s">
        <v>10327</v>
      </c>
    </row>
    <row r="5230" spans="1:18" hidden="1" x14ac:dyDescent="0.25">
      <c r="A5230" s="7">
        <f>anotacoes!D5230</f>
        <v>40720</v>
      </c>
      <c r="B5230" t="str">
        <f>anotacoes!C5230</f>
        <v>WORLD CUP SAO PAULO 2011</v>
      </c>
      <c r="C5230" t="str">
        <f>anotacoes!E5230</f>
        <v>MARIJANOVIC</v>
      </c>
      <c r="D5230" t="str">
        <f>anotacoes!F5230</f>
        <v>EFEMGIL</v>
      </c>
      <c r="E5230" t="s">
        <v>10325</v>
      </c>
      <c r="F5230">
        <f>anotacoes!A5230</f>
        <v>75</v>
      </c>
      <c r="G5230">
        <f>anotacoes!B5230</f>
        <v>24</v>
      </c>
      <c r="H5230" t="str">
        <f>anotacoes!K5230</f>
        <v xml:space="preserve"> 00:03:32,758</v>
      </c>
      <c r="I5230" t="str">
        <f>anotacoes!L5230</f>
        <v xml:space="preserve"> 00:03:32,758</v>
      </c>
      <c r="J5230" t="str">
        <f>IF(L5230="PAUSE",E5230,IF(anotacoes!G5234=conversao_anotacoes!C5230,conversao_anotacoes!C5230,conversao_anotacoes!D5230))</f>
        <v>MARIJANOVIC</v>
      </c>
      <c r="K5230" t="str">
        <f t="shared" si="162"/>
        <v>EFEMGIL</v>
      </c>
      <c r="L5230" t="str">
        <f>UPPER(anotacoes!H5230)</f>
        <v>TRANSITION</v>
      </c>
      <c r="M5230" t="str">
        <f>IF(OR(L5230="ATTACK",L5230="FINTA"),"&lt;TECNICA&gt;",UPPER(anotacoes!I5230))</f>
        <v>WITH ATTACK</v>
      </c>
      <c r="N5230" t="str">
        <f>IF(OR(L5230="ATTACK",L5230="FINTA"),UPPER(anotacoes!I5230),"")</f>
        <v/>
      </c>
      <c r="O5230" s="6" t="str">
        <f>IF(anotacoes!N5230=0,"",anotacoes!N5230)</f>
        <v/>
      </c>
      <c r="P5230" t="str">
        <f>IF(anotacoes!M5230=0,"",UPPER(anotacoes!M5230))</f>
        <v/>
      </c>
      <c r="Q5230" t="str">
        <f t="shared" si="163"/>
        <v>INSERT INTO CONVERSAO_LUTA_ACAO (cd_conversao, id_luta, sequencia, momento_inicio, momento_fim, quem_faz, quem_sofre, acao_tipo, acao, tecnica, direcao, pontuacao) VALUES (1, 75, 24, TRIM(' 00:03:32,758'), TRIM(' 00:03:32,758'), 'MARIJANOVIC', 'EFEMGIL', 'TRANSITION', 'WITH ATTACK', NULL, NULL, NULL)</v>
      </c>
      <c r="R5230" t="s">
        <v>10327</v>
      </c>
    </row>
    <row r="5231" spans="1:18" hidden="1" x14ac:dyDescent="0.25">
      <c r="A5231" s="7">
        <f>anotacoes!D5231</f>
        <v>40720</v>
      </c>
      <c r="B5231" t="str">
        <f>anotacoes!C5231</f>
        <v>WORLD CUP SAO PAULO 2011</v>
      </c>
      <c r="C5231" t="str">
        <f>anotacoes!E5231</f>
        <v>MARIJANOVIC</v>
      </c>
      <c r="D5231" t="str">
        <f>anotacoes!F5231</f>
        <v>EFEMGIL</v>
      </c>
      <c r="E5231" t="s">
        <v>10325</v>
      </c>
      <c r="F5231">
        <f>anotacoes!A5231</f>
        <v>75</v>
      </c>
      <c r="G5231">
        <f>anotacoes!B5231</f>
        <v>25</v>
      </c>
      <c r="H5231" t="str">
        <f>anotacoes!K5231</f>
        <v xml:space="preserve"> 00:03:32,758</v>
      </c>
      <c r="I5231" t="str">
        <f>anotacoes!L5231</f>
        <v xml:space="preserve"> 00:03:33,738</v>
      </c>
      <c r="J5231" t="str">
        <f>IF(L5231="PAUSE",E5231,IF(anotacoes!G5235=conversao_anotacoes!C5231,conversao_anotacoes!C5231,conversao_anotacoes!D5231))</f>
        <v>MARIJANOVIC</v>
      </c>
      <c r="K5231" t="str">
        <f t="shared" si="162"/>
        <v>EFEMGIL</v>
      </c>
      <c r="L5231" t="str">
        <f>UPPER(anotacoes!H5231)</f>
        <v>ATTACK</v>
      </c>
      <c r="M5231" t="str">
        <f>IF(OR(L5231="ATTACK",L5231="FINTA"),"&lt;TECNICA&gt;",UPPER(anotacoes!I5231))</f>
        <v>&lt;TECNICA&gt;</v>
      </c>
      <c r="N5231" t="str">
        <f>IF(OR(L5231="ATTACK",L5231="FINTA"),UPPER(anotacoes!I5231),"")</f>
        <v>UDE HISHIGI JUJI GATAME</v>
      </c>
      <c r="O5231" s="6">
        <f>IF(anotacoes!N5231=0,"",anotacoes!N5231)</f>
        <v>9</v>
      </c>
      <c r="P5231" t="str">
        <f>IF(anotacoes!M5231=0,"",UPPER(anotacoes!M5231))</f>
        <v/>
      </c>
      <c r="Q5231" t="str">
        <f t="shared" si="163"/>
        <v>INSERT INTO CONVERSAO_LUTA_ACAO (cd_conversao, id_luta, sequencia, momento_inicio, momento_fim, quem_faz, quem_sofre, acao_tipo, acao, tecnica, direcao, pontuacao) VALUES (1, 75, 25, TRIM(' 00:03:32,758'), TRIM(' 00:03:33,738'), 'MARIJANOVIC', 'EFEMGIL', 'ATTACK', '&lt;TECNICA&gt;', 'UDE HISHIGI JUJI GATAME', 9, NULL)</v>
      </c>
      <c r="R5231" t="s">
        <v>10327</v>
      </c>
    </row>
    <row r="5232" spans="1:18" hidden="1" x14ac:dyDescent="0.25">
      <c r="A5232" s="7">
        <f>anotacoes!D5232</f>
        <v>40720</v>
      </c>
      <c r="B5232" t="str">
        <f>anotacoes!C5232</f>
        <v>WORLD CUP SAO PAULO 2011</v>
      </c>
      <c r="C5232" t="str">
        <f>anotacoes!E5232</f>
        <v>MARIJANOVIC</v>
      </c>
      <c r="D5232" t="str">
        <f>anotacoes!F5232</f>
        <v>EFEMGIL</v>
      </c>
      <c r="E5232" t="s">
        <v>10325</v>
      </c>
      <c r="F5232">
        <f>anotacoes!A5232</f>
        <v>75</v>
      </c>
      <c r="G5232">
        <f>anotacoes!B5232</f>
        <v>26</v>
      </c>
      <c r="H5232" t="str">
        <f>anotacoes!K5232</f>
        <v xml:space="preserve"> 00:03:33,738</v>
      </c>
      <c r="I5232" t="str">
        <f>anotacoes!L5232</f>
        <v xml:space="preserve"> 00:03:39,431</v>
      </c>
      <c r="J5232" t="str">
        <f>IF(L5232="PAUSE",E5232,IF(anotacoes!G5236=conversao_anotacoes!C5232,conversao_anotacoes!C5232,conversao_anotacoes!D5232))</f>
        <v>MARIJANOVIC</v>
      </c>
      <c r="K5232" t="str">
        <f t="shared" si="162"/>
        <v>EFEMGIL</v>
      </c>
      <c r="L5232" t="str">
        <f>UPPER(anotacoes!H5232)</f>
        <v>GROUNDWORK COMBAT</v>
      </c>
      <c r="M5232" t="str">
        <f>IF(OR(L5232="ATTACK",L5232="FINTA"),"&lt;TECNICA&gt;",UPPER(anotacoes!I5232))</f>
        <v>DEFENSIVE POSITION</v>
      </c>
      <c r="N5232" t="str">
        <f>IF(OR(L5232="ATTACK",L5232="FINTA"),UPPER(anotacoes!I5232),"")</f>
        <v/>
      </c>
      <c r="O5232" s="6" t="str">
        <f>IF(anotacoes!N5232=0,"",anotacoes!N5232)</f>
        <v/>
      </c>
      <c r="P5232" t="str">
        <f>IF(anotacoes!M5232=0,"",UPPER(anotacoes!M5232))</f>
        <v/>
      </c>
      <c r="Q5232" t="str">
        <f t="shared" si="163"/>
        <v>INSERT INTO CONVERSAO_LUTA_ACAO (cd_conversao, id_luta, sequencia, momento_inicio, momento_fim, quem_faz, quem_sofre, acao_tipo, acao, tecnica, direcao, pontuacao) VALUES (1, 75, 26, TRIM(' 00:03:33,738'), TRIM(' 00:03:39,431'), 'MARIJANOVIC', 'EFEMGIL', 'GROUNDWORK COMBAT', 'DEFENSIVE POSITION', NULL, NULL, NULL)</v>
      </c>
      <c r="R5232" t="s">
        <v>10327</v>
      </c>
    </row>
    <row r="5233" spans="1:18" hidden="1" x14ac:dyDescent="0.25">
      <c r="A5233" s="7">
        <f>anotacoes!D5233</f>
        <v>40720</v>
      </c>
      <c r="B5233" t="str">
        <f>anotacoes!C5233</f>
        <v>WORLD CUP SAO PAULO 2011</v>
      </c>
      <c r="C5233" t="str">
        <f>anotacoes!E5233</f>
        <v>MARIJANOVIC</v>
      </c>
      <c r="D5233" t="str">
        <f>anotacoes!F5233</f>
        <v>EFEMGIL</v>
      </c>
      <c r="E5233" t="s">
        <v>10325</v>
      </c>
      <c r="F5233">
        <f>anotacoes!A5233</f>
        <v>75</v>
      </c>
      <c r="G5233">
        <f>anotacoes!B5233</f>
        <v>27</v>
      </c>
      <c r="H5233" t="str">
        <f>anotacoes!K5233</f>
        <v xml:space="preserve"> 00:03:39,599</v>
      </c>
      <c r="I5233" t="str">
        <f>anotacoes!L5233</f>
        <v xml:space="preserve"> 00:03:44,958</v>
      </c>
      <c r="J5233" t="str">
        <f>IF(L5233="PAUSE",E5233,IF(anotacoes!G5237=conversao_anotacoes!C5233,conversao_anotacoes!C5233,conversao_anotacoes!D5233))</f>
        <v>&lt;ARBITRO_DESCONHECIDO&gt;</v>
      </c>
      <c r="K5233" t="str">
        <f t="shared" si="162"/>
        <v/>
      </c>
      <c r="L5233" t="str">
        <f>UPPER(anotacoes!H5233)</f>
        <v>PAUSE</v>
      </c>
      <c r="M5233" t="str">
        <f>IF(OR(L5233="ATTACK",L5233="FINTA"),"&lt;TECNICA&gt;",UPPER(anotacoes!I5233))</f>
        <v>&lt;NAO_CLASSIFICADO&gt;</v>
      </c>
      <c r="N5233" t="str">
        <f>IF(OR(L5233="ATTACK",L5233="FINTA"),UPPER(anotacoes!I5233),"")</f>
        <v/>
      </c>
      <c r="O5233" s="6" t="str">
        <f>IF(anotacoes!N5233=0,"",anotacoes!N5233)</f>
        <v/>
      </c>
      <c r="P5233" t="str">
        <f>IF(anotacoes!M5233=0,"",UPPER(anotacoes!M5233))</f>
        <v/>
      </c>
      <c r="Q5233" t="str">
        <f t="shared" si="163"/>
        <v>INSERT INTO CONVERSAO_LUTA_ACAO (cd_conversao, id_luta, sequencia, momento_inicio, momento_fim, quem_faz, quem_sofre, acao_tipo, acao, tecnica, direcao, pontuacao) VALUES (1, 75, 27, TRIM(' 00:03:39,599'), TRIM(' 00:03:44,958'), '&lt;ARBITRO_DESCONHECIDO&gt;', '', 'PAUSE', '&lt;NAO_CLASSIFICADO&gt;', NULL, NULL, NULL)</v>
      </c>
      <c r="R5233" t="s">
        <v>10327</v>
      </c>
    </row>
    <row r="5234" spans="1:18" hidden="1" x14ac:dyDescent="0.25">
      <c r="A5234" s="7">
        <f>anotacoes!D5234</f>
        <v>40720</v>
      </c>
      <c r="B5234" t="str">
        <f>anotacoes!C5234</f>
        <v>WORLD CUP SAO PAULO 2011</v>
      </c>
      <c r="C5234" t="str">
        <f>anotacoes!E5234</f>
        <v>MARIJANOVIC</v>
      </c>
      <c r="D5234" t="str">
        <f>anotacoes!F5234</f>
        <v>EFEMGIL</v>
      </c>
      <c r="E5234" t="s">
        <v>10325</v>
      </c>
      <c r="F5234">
        <f>anotacoes!A5234</f>
        <v>75</v>
      </c>
      <c r="G5234">
        <f>anotacoes!B5234</f>
        <v>28</v>
      </c>
      <c r="H5234" t="str">
        <f>anotacoes!K5234</f>
        <v xml:space="preserve"> 00:03:44,958</v>
      </c>
      <c r="I5234" t="str">
        <f>anotacoes!L5234</f>
        <v xml:space="preserve"> 00:03:49,703</v>
      </c>
      <c r="J5234" t="str">
        <f>IF(L5234="PAUSE",E5234,IF(anotacoes!G5238=conversao_anotacoes!C5234,conversao_anotacoes!C5234,conversao_anotacoes!D5234))</f>
        <v>MARIJANOVIC</v>
      </c>
      <c r="K5234" t="str">
        <f t="shared" si="162"/>
        <v>EFEMGIL</v>
      </c>
      <c r="L5234" t="str">
        <f>UPPER(anotacoes!H5234)</f>
        <v>DISPLACEMENT</v>
      </c>
      <c r="M5234" t="str">
        <f>IF(OR(L5234="ATTACK",L5234="FINTA"),"&lt;TECNICA&gt;",UPPER(anotacoes!I5234))</f>
        <v>2-3 STEP HESITANT RIGHT</v>
      </c>
      <c r="N5234" t="str">
        <f>IF(OR(L5234="ATTACK",L5234="FINTA"),UPPER(anotacoes!I5234),"")</f>
        <v/>
      </c>
      <c r="O5234" s="6" t="str">
        <f>IF(anotacoes!N5234=0,"",anotacoes!N5234)</f>
        <v/>
      </c>
      <c r="P5234" t="str">
        <f>IF(anotacoes!M5234=0,"",UPPER(anotacoes!M5234))</f>
        <v/>
      </c>
      <c r="Q5234" t="str">
        <f t="shared" si="163"/>
        <v>INSERT INTO CONVERSAO_LUTA_ACAO (cd_conversao, id_luta, sequencia, momento_inicio, momento_fim, quem_faz, quem_sofre, acao_tipo, acao, tecnica, direcao, pontuacao) VALUES (1, 75, 28, TRIM(' 00:03:44,958'), TRIM(' 00:03:49,703'), 'MARIJANOVIC', 'EFEMGIL', 'DISPLACEMENT', '2-3 STEP HESITANT RIGHT', NULL, NULL, NULL)</v>
      </c>
      <c r="R5234" t="s">
        <v>10327</v>
      </c>
    </row>
    <row r="5235" spans="1:18" hidden="1" x14ac:dyDescent="0.25">
      <c r="A5235" s="7">
        <f>anotacoes!D5235</f>
        <v>40720</v>
      </c>
      <c r="B5235" t="str">
        <f>anotacoes!C5235</f>
        <v>WORLD CUP SAO PAULO 2011</v>
      </c>
      <c r="C5235" t="str">
        <f>anotacoes!E5235</f>
        <v>MARIJANOVIC</v>
      </c>
      <c r="D5235" t="str">
        <f>anotacoes!F5235</f>
        <v>EFEMGIL</v>
      </c>
      <c r="E5235" t="s">
        <v>10325</v>
      </c>
      <c r="F5235">
        <f>anotacoes!A5235</f>
        <v>75</v>
      </c>
      <c r="G5235">
        <f>anotacoes!B5235</f>
        <v>29</v>
      </c>
      <c r="H5235" t="str">
        <f>anotacoes!K5235</f>
        <v xml:space="preserve"> 00:03:49,703</v>
      </c>
      <c r="I5235" t="str">
        <f>anotacoes!L5235</f>
        <v xml:space="preserve"> 00:04:00,229</v>
      </c>
      <c r="J5235" t="str">
        <f>IF(L5235="PAUSE",E5235,IF(anotacoes!G5239=conversao_anotacoes!C5235,conversao_anotacoes!C5235,conversao_anotacoes!D5235))</f>
        <v>MARIJANOVIC</v>
      </c>
      <c r="K5235" t="str">
        <f t="shared" si="162"/>
        <v>EFEMGIL</v>
      </c>
      <c r="L5235" t="str">
        <f>UPPER(anotacoes!H5235)</f>
        <v>GRIP TIME</v>
      </c>
      <c r="M5235" t="str">
        <f>IF(OR(L5235="ATTACK",L5235="FINTA"),"&lt;TECNICA&gt;",UPPER(anotacoes!I5235))</f>
        <v>RIGHT COLLAR</v>
      </c>
      <c r="N5235" t="str">
        <f>IF(OR(L5235="ATTACK",L5235="FINTA"),UPPER(anotacoes!I5235),"")</f>
        <v/>
      </c>
      <c r="O5235" s="6" t="str">
        <f>IF(anotacoes!N5235=0,"",anotacoes!N5235)</f>
        <v/>
      </c>
      <c r="P5235" t="str">
        <f>IF(anotacoes!M5235=0,"",UPPER(anotacoes!M5235))</f>
        <v/>
      </c>
      <c r="Q5235" t="str">
        <f t="shared" si="163"/>
        <v>INSERT INTO CONVERSAO_LUTA_ACAO (cd_conversao, id_luta, sequencia, momento_inicio, momento_fim, quem_faz, quem_sofre, acao_tipo, acao, tecnica, direcao, pontuacao) VALUES (1, 75, 29, TRIM(' 00:03:49,703'), TRIM(' 00:04:00,229'), 'MARIJANOVIC', 'EFEMGIL', 'GRIP TIME', 'RIGHT COLLAR', NULL, NULL, NULL)</v>
      </c>
      <c r="R5235" t="s">
        <v>10327</v>
      </c>
    </row>
    <row r="5236" spans="1:18" hidden="1" x14ac:dyDescent="0.25">
      <c r="A5236" s="7">
        <f>anotacoes!D5236</f>
        <v>40720</v>
      </c>
      <c r="B5236" t="str">
        <f>anotacoes!C5236</f>
        <v>WORLD CUP SAO PAULO 2011</v>
      </c>
      <c r="C5236" t="str">
        <f>anotacoes!E5236</f>
        <v>MARIJANOVIC</v>
      </c>
      <c r="D5236" t="str">
        <f>anotacoes!F5236</f>
        <v>EFEMGIL</v>
      </c>
      <c r="E5236" t="s">
        <v>10325</v>
      </c>
      <c r="F5236">
        <f>anotacoes!A5236</f>
        <v>75</v>
      </c>
      <c r="G5236">
        <f>anotacoes!B5236</f>
        <v>30</v>
      </c>
      <c r="H5236" t="str">
        <f>anotacoes!K5236</f>
        <v xml:space="preserve"> 00:04:00,229</v>
      </c>
      <c r="I5236" t="str">
        <f>anotacoes!L5236</f>
        <v xml:space="preserve"> 00:04:01,202</v>
      </c>
      <c r="J5236" t="str">
        <f>IF(L5236="PAUSE",E5236,IF(anotacoes!G5240=conversao_anotacoes!C5236,conversao_anotacoes!C5236,conversao_anotacoes!D5236))</f>
        <v>MARIJANOVIC</v>
      </c>
      <c r="K5236" t="str">
        <f t="shared" si="162"/>
        <v>EFEMGIL</v>
      </c>
      <c r="L5236" t="str">
        <f>UPPER(anotacoes!H5236)</f>
        <v>TRANSITION</v>
      </c>
      <c r="M5236" t="str">
        <f>IF(OR(L5236="ATTACK",L5236="FINTA"),"&lt;TECNICA&gt;",UPPER(anotacoes!I5236))</f>
        <v>WITHOUT ATTACK</v>
      </c>
      <c r="N5236" t="str">
        <f>IF(OR(L5236="ATTACK",L5236="FINTA"),UPPER(anotacoes!I5236),"")</f>
        <v/>
      </c>
      <c r="O5236" s="6" t="str">
        <f>IF(anotacoes!N5236=0,"",anotacoes!N5236)</f>
        <v/>
      </c>
      <c r="P5236" t="str">
        <f>IF(anotacoes!M5236=0,"",UPPER(anotacoes!M5236))</f>
        <v/>
      </c>
      <c r="Q5236" t="str">
        <f t="shared" si="163"/>
        <v>INSERT INTO CONVERSAO_LUTA_ACAO (cd_conversao, id_luta, sequencia, momento_inicio, momento_fim, quem_faz, quem_sofre, acao_tipo, acao, tecnica, direcao, pontuacao) VALUES (1, 75, 30, TRIM(' 00:04:00,229'), TRIM(' 00:04:01,202'), 'MARIJANOVIC', 'EFEMGIL', 'TRANSITION', 'WITHOUT ATTACK', NULL, NULL, NULL)</v>
      </c>
      <c r="R5236" t="s">
        <v>10327</v>
      </c>
    </row>
    <row r="5237" spans="1:18" hidden="1" x14ac:dyDescent="0.25">
      <c r="A5237" s="7">
        <f>anotacoes!D5237</f>
        <v>40720</v>
      </c>
      <c r="B5237" t="str">
        <f>anotacoes!C5237</f>
        <v>WORLD CUP SAO PAULO 2011</v>
      </c>
      <c r="C5237" t="str">
        <f>anotacoes!E5237</f>
        <v>MARIJANOVIC</v>
      </c>
      <c r="D5237" t="str">
        <f>anotacoes!F5237</f>
        <v>EFEMGIL</v>
      </c>
      <c r="E5237" t="s">
        <v>10325</v>
      </c>
      <c r="F5237">
        <f>anotacoes!A5237</f>
        <v>75</v>
      </c>
      <c r="G5237">
        <f>anotacoes!B5237</f>
        <v>31</v>
      </c>
      <c r="H5237" t="str">
        <f>anotacoes!K5237</f>
        <v xml:space="preserve"> 00:04:01,202</v>
      </c>
      <c r="I5237" t="str">
        <f>anotacoes!L5237</f>
        <v xml:space="preserve"> 00:04:06,288</v>
      </c>
      <c r="J5237" t="str">
        <f>IF(L5237="PAUSE",E5237,IF(anotacoes!G5241=conversao_anotacoes!C5237,conversao_anotacoes!C5237,conversao_anotacoes!D5237))</f>
        <v>&lt;ARBITRO_DESCONHECIDO&gt;</v>
      </c>
      <c r="K5237" t="str">
        <f t="shared" si="162"/>
        <v/>
      </c>
      <c r="L5237" t="str">
        <f>UPPER(anotacoes!H5237)</f>
        <v>PAUSE</v>
      </c>
      <c r="M5237" t="str">
        <f>IF(OR(L5237="ATTACK",L5237="FINTA"),"&lt;TECNICA&gt;",UPPER(anotacoes!I5237))</f>
        <v>&lt;NAO_CLASSIFICADO&gt;</v>
      </c>
      <c r="N5237" t="str">
        <f>IF(OR(L5237="ATTACK",L5237="FINTA"),UPPER(anotacoes!I5237),"")</f>
        <v/>
      </c>
      <c r="O5237" s="6" t="str">
        <f>IF(anotacoes!N5237=0,"",anotacoes!N5237)</f>
        <v/>
      </c>
      <c r="P5237" t="str">
        <f>IF(anotacoes!M5237=0,"",UPPER(anotacoes!M5237))</f>
        <v/>
      </c>
      <c r="Q5237" t="str">
        <f t="shared" si="163"/>
        <v>INSERT INTO CONVERSAO_LUTA_ACAO (cd_conversao, id_luta, sequencia, momento_inicio, momento_fim, quem_faz, quem_sofre, acao_tipo, acao, tecnica, direcao, pontuacao) VALUES (1, 75, 31, TRIM(' 00:04:01,202'), TRIM(' 00:04:06,288'), '&lt;ARBITRO_DESCONHECIDO&gt;', '', 'PAUSE', '&lt;NAO_CLASSIFICADO&gt;', NULL, NULL, NULL)</v>
      </c>
      <c r="R5237" t="s">
        <v>10327</v>
      </c>
    </row>
    <row r="5238" spans="1:18" hidden="1" x14ac:dyDescent="0.25">
      <c r="A5238" s="7">
        <f>anotacoes!D5238</f>
        <v>40720</v>
      </c>
      <c r="B5238" t="str">
        <f>anotacoes!C5238</f>
        <v>WORLD CUP SAO PAULO 2011</v>
      </c>
      <c r="C5238" t="str">
        <f>anotacoes!E5238</f>
        <v>MARIJANOVIC</v>
      </c>
      <c r="D5238" t="str">
        <f>anotacoes!F5238</f>
        <v>EFEMGIL</v>
      </c>
      <c r="E5238" t="s">
        <v>10325</v>
      </c>
      <c r="F5238">
        <f>anotacoes!A5238</f>
        <v>75</v>
      </c>
      <c r="G5238">
        <f>anotacoes!B5238</f>
        <v>32</v>
      </c>
      <c r="H5238" t="str">
        <f>anotacoes!K5238</f>
        <v xml:space="preserve"> 00:04:06,288</v>
      </c>
      <c r="I5238" t="str">
        <f>anotacoes!L5238</f>
        <v xml:space="preserve"> 00:04:11,497</v>
      </c>
      <c r="J5238" t="str">
        <f>IF(L5238="PAUSE",E5238,IF(anotacoes!G5242=conversao_anotacoes!C5238,conversao_anotacoes!C5238,conversao_anotacoes!D5238))</f>
        <v>MARIJANOVIC</v>
      </c>
      <c r="K5238" t="str">
        <f t="shared" si="162"/>
        <v>EFEMGIL</v>
      </c>
      <c r="L5238" t="str">
        <f>UPPER(anotacoes!H5238)</f>
        <v>DISPLACEMENT</v>
      </c>
      <c r="M5238" t="str">
        <f>IF(OR(L5238="ATTACK",L5238="FINTA"),"&lt;TECNICA&gt;",UPPER(anotacoes!I5238))</f>
        <v>2-3 STEP HESITANT LEFT</v>
      </c>
      <c r="N5238" t="str">
        <f>IF(OR(L5238="ATTACK",L5238="FINTA"),UPPER(anotacoes!I5238),"")</f>
        <v/>
      </c>
      <c r="O5238" s="6" t="str">
        <f>IF(anotacoes!N5238=0,"",anotacoes!N5238)</f>
        <v/>
      </c>
      <c r="P5238" t="str">
        <f>IF(anotacoes!M5238=0,"",UPPER(anotacoes!M5238))</f>
        <v/>
      </c>
      <c r="Q5238" t="str">
        <f t="shared" si="163"/>
        <v>INSERT INTO CONVERSAO_LUTA_ACAO (cd_conversao, id_luta, sequencia, momento_inicio, momento_fim, quem_faz, quem_sofre, acao_tipo, acao, tecnica, direcao, pontuacao) VALUES (1, 75, 32, TRIM(' 00:04:06,288'), TRIM(' 00:04:11,497'), 'MARIJANOVIC', 'EFEMGIL', 'DISPLACEMENT', '2-3 STEP HESITANT LEFT', NULL, NULL, NULL)</v>
      </c>
      <c r="R5238" t="s">
        <v>10327</v>
      </c>
    </row>
    <row r="5239" spans="1:18" hidden="1" x14ac:dyDescent="0.25">
      <c r="A5239" s="7">
        <f>anotacoes!D5239</f>
        <v>40720</v>
      </c>
      <c r="B5239" t="str">
        <f>anotacoes!C5239</f>
        <v>WORLD CUP SAO PAULO 2011</v>
      </c>
      <c r="C5239" t="str">
        <f>anotacoes!E5239</f>
        <v>MARIJANOVIC</v>
      </c>
      <c r="D5239" t="str">
        <f>anotacoes!F5239</f>
        <v>EFEMGIL</v>
      </c>
      <c r="E5239" t="s">
        <v>10325</v>
      </c>
      <c r="F5239">
        <f>anotacoes!A5239</f>
        <v>75</v>
      </c>
      <c r="G5239">
        <f>anotacoes!B5239</f>
        <v>33</v>
      </c>
      <c r="H5239" t="str">
        <f>anotacoes!K5239</f>
        <v xml:space="preserve"> 00:04:11,672</v>
      </c>
      <c r="I5239" t="str">
        <f>anotacoes!L5239</f>
        <v xml:space="preserve"> 00:04:14,319</v>
      </c>
      <c r="J5239" t="str">
        <f>IF(L5239="PAUSE",E5239,IF(anotacoes!G5243=conversao_anotacoes!C5239,conversao_anotacoes!C5239,conversao_anotacoes!D5239))</f>
        <v>MARIJANOVIC</v>
      </c>
      <c r="K5239" t="str">
        <f t="shared" si="162"/>
        <v>EFEMGIL</v>
      </c>
      <c r="L5239" t="str">
        <f>UPPER(anotacoes!H5239)</f>
        <v>DISPLACEMENT</v>
      </c>
      <c r="M5239" t="str">
        <f>IF(OR(L5239="ATTACK",L5239="FINTA"),"&lt;TECNICA&gt;",UPPER(anotacoes!I5239))</f>
        <v>TRY TO GRIP WITH CONTACT</v>
      </c>
      <c r="N5239" t="str">
        <f>IF(OR(L5239="ATTACK",L5239="FINTA"),UPPER(anotacoes!I5239),"")</f>
        <v/>
      </c>
      <c r="O5239" s="6" t="str">
        <f>IF(anotacoes!N5239=0,"",anotacoes!N5239)</f>
        <v/>
      </c>
      <c r="P5239" t="str">
        <f>IF(anotacoes!M5239=0,"",UPPER(anotacoes!M5239))</f>
        <v/>
      </c>
      <c r="Q5239" t="str">
        <f t="shared" si="163"/>
        <v>INSERT INTO CONVERSAO_LUTA_ACAO (cd_conversao, id_luta, sequencia, momento_inicio, momento_fim, quem_faz, quem_sofre, acao_tipo, acao, tecnica, direcao, pontuacao) VALUES (1, 75, 33, TRIM(' 00:04:11,672'), TRIM(' 00:04:14,319'), 'MARIJANOVIC', 'EFEMGIL', 'DISPLACEMENT', 'TRY TO GRIP WITH CONTACT', NULL, NULL, NULL)</v>
      </c>
      <c r="R5239" t="s">
        <v>10327</v>
      </c>
    </row>
    <row r="5240" spans="1:18" hidden="1" x14ac:dyDescent="0.25">
      <c r="A5240" s="7">
        <f>anotacoes!D5240</f>
        <v>40720</v>
      </c>
      <c r="B5240" t="str">
        <f>anotacoes!C5240</f>
        <v>WORLD CUP SAO PAULO 2011</v>
      </c>
      <c r="C5240" t="str">
        <f>anotacoes!E5240</f>
        <v>MARIJANOVIC</v>
      </c>
      <c r="D5240" t="str">
        <f>anotacoes!F5240</f>
        <v>EFEMGIL</v>
      </c>
      <c r="E5240" t="s">
        <v>10325</v>
      </c>
      <c r="F5240">
        <f>anotacoes!A5240</f>
        <v>75</v>
      </c>
      <c r="G5240">
        <f>anotacoes!B5240</f>
        <v>34</v>
      </c>
      <c r="H5240" t="str">
        <f>anotacoes!K5240</f>
        <v xml:space="preserve"> 00:04:14,319</v>
      </c>
      <c r="I5240" t="str">
        <f>anotacoes!L5240</f>
        <v xml:space="preserve"> 00:04:17,784</v>
      </c>
      <c r="J5240" t="str">
        <f>IF(L5240="PAUSE",E5240,IF(anotacoes!G5244=conversao_anotacoes!C5240,conversao_anotacoes!C5240,conversao_anotacoes!D5240))</f>
        <v>MARIJANOVIC</v>
      </c>
      <c r="K5240" t="str">
        <f t="shared" si="162"/>
        <v>EFEMGIL</v>
      </c>
      <c r="L5240" t="str">
        <f>UPPER(anotacoes!H5240)</f>
        <v>GRIP TIME</v>
      </c>
      <c r="M5240" t="str">
        <f>IF(OR(L5240="ATTACK",L5240="FINTA"),"&lt;TECNICA&gt;",UPPER(anotacoes!I5240))</f>
        <v>LEFT COLLAR</v>
      </c>
      <c r="N5240" t="str">
        <f>IF(OR(L5240="ATTACK",L5240="FINTA"),UPPER(anotacoes!I5240),"")</f>
        <v/>
      </c>
      <c r="O5240" s="6" t="str">
        <f>IF(anotacoes!N5240=0,"",anotacoes!N5240)</f>
        <v/>
      </c>
      <c r="P5240" t="str">
        <f>IF(anotacoes!M5240=0,"",UPPER(anotacoes!M5240))</f>
        <v/>
      </c>
      <c r="Q5240" t="str">
        <f t="shared" si="163"/>
        <v>INSERT INTO CONVERSAO_LUTA_ACAO (cd_conversao, id_luta, sequencia, momento_inicio, momento_fim, quem_faz, quem_sofre, acao_tipo, acao, tecnica, direcao, pontuacao) VALUES (1, 75, 34, TRIM(' 00:04:14,319'), TRIM(' 00:04:17,784'), 'MARIJANOVIC', 'EFEMGIL', 'GRIP TIME', 'LEFT COLLAR', NULL, NULL, NULL)</v>
      </c>
      <c r="R5240" t="s">
        <v>10327</v>
      </c>
    </row>
    <row r="5241" spans="1:18" hidden="1" x14ac:dyDescent="0.25">
      <c r="A5241" s="7">
        <f>anotacoes!D5241</f>
        <v>40720</v>
      </c>
      <c r="B5241" t="str">
        <f>anotacoes!C5241</f>
        <v>WORLD CUP SAO PAULO 2011</v>
      </c>
      <c r="C5241" t="str">
        <f>anotacoes!E5241</f>
        <v>MARIJANOVIC</v>
      </c>
      <c r="D5241" t="str">
        <f>anotacoes!F5241</f>
        <v>EFEMGIL</v>
      </c>
      <c r="E5241" t="s">
        <v>10325</v>
      </c>
      <c r="F5241">
        <f>anotacoes!A5241</f>
        <v>75</v>
      </c>
      <c r="G5241">
        <f>anotacoes!B5241</f>
        <v>35</v>
      </c>
      <c r="H5241" t="str">
        <f>anotacoes!K5241</f>
        <v xml:space="preserve"> 00:04:17,784</v>
      </c>
      <c r="I5241" t="str">
        <f>anotacoes!L5241</f>
        <v xml:space="preserve"> 00:05:00,676</v>
      </c>
      <c r="J5241" t="str">
        <f>IF(L5241="PAUSE",E5241,IF(anotacoes!G5245=conversao_anotacoes!C5241,conversao_anotacoes!C5241,conversao_anotacoes!D5241))</f>
        <v>MARIJANOVIC</v>
      </c>
      <c r="K5241" t="str">
        <f t="shared" si="162"/>
        <v>EFEMGIL</v>
      </c>
      <c r="L5241" t="str">
        <f>UPPER(anotacoes!H5241)</f>
        <v>GROUNDWORK COMBAT</v>
      </c>
      <c r="M5241" t="str">
        <f>IF(OR(L5241="ATTACK",L5241="FINTA"),"&lt;TECNICA&gt;",UPPER(anotacoes!I5241))</f>
        <v>DEFENSIVE POSITION</v>
      </c>
      <c r="N5241" t="str">
        <f>IF(OR(L5241="ATTACK",L5241="FINTA"),UPPER(anotacoes!I5241),"")</f>
        <v/>
      </c>
      <c r="O5241" s="6" t="str">
        <f>IF(anotacoes!N5241=0,"",anotacoes!N5241)</f>
        <v/>
      </c>
      <c r="P5241" t="str">
        <f>IF(anotacoes!M5241=0,"",UPPER(anotacoes!M5241))</f>
        <v/>
      </c>
      <c r="Q5241" t="str">
        <f t="shared" si="163"/>
        <v>INSERT INTO CONVERSAO_LUTA_ACAO (cd_conversao, id_luta, sequencia, momento_inicio, momento_fim, quem_faz, quem_sofre, acao_tipo, acao, tecnica, direcao, pontuacao) VALUES (1, 75, 35, TRIM(' 00:04:17,784'), TRIM(' 00:05:00,676'), 'MARIJANOVIC', 'EFEMGIL', 'GROUNDWORK COMBAT', 'DEFENSIVE POSITION', NULL, NULL, NULL)</v>
      </c>
      <c r="R5241" t="s">
        <v>10327</v>
      </c>
    </row>
    <row r="5242" spans="1:18" hidden="1" x14ac:dyDescent="0.25">
      <c r="A5242" s="7">
        <f>anotacoes!D5242</f>
        <v>40720</v>
      </c>
      <c r="B5242" t="str">
        <f>anotacoes!C5242</f>
        <v>WORLD CUP SAO PAULO 2011</v>
      </c>
      <c r="C5242" t="str">
        <f>anotacoes!E5242</f>
        <v>MARIJANOVIC</v>
      </c>
      <c r="D5242" t="str">
        <f>anotacoes!F5242</f>
        <v>EFEMGIL</v>
      </c>
      <c r="E5242" t="s">
        <v>10325</v>
      </c>
      <c r="F5242">
        <f>anotacoes!A5242</f>
        <v>75</v>
      </c>
      <c r="G5242">
        <f>anotacoes!B5242</f>
        <v>36</v>
      </c>
      <c r="H5242" t="str">
        <f>anotacoes!K5242</f>
        <v xml:space="preserve"> 00:05:00,676</v>
      </c>
      <c r="I5242" t="str">
        <f>anotacoes!L5242</f>
        <v xml:space="preserve"> 00:05:13,695</v>
      </c>
      <c r="J5242" t="str">
        <f>IF(L5242="PAUSE",E5242,IF(anotacoes!G5246=conversao_anotacoes!C5242,conversao_anotacoes!C5242,conversao_anotacoes!D5242))</f>
        <v>&lt;ARBITRO_DESCONHECIDO&gt;</v>
      </c>
      <c r="K5242" t="str">
        <f t="shared" si="162"/>
        <v/>
      </c>
      <c r="L5242" t="str">
        <f>UPPER(anotacoes!H5242)</f>
        <v>PAUSE</v>
      </c>
      <c r="M5242" t="str">
        <f>IF(OR(L5242="ATTACK",L5242="FINTA"),"&lt;TECNICA&gt;",UPPER(anotacoes!I5242))</f>
        <v>&lt;NAO_CLASSIFICADO&gt;</v>
      </c>
      <c r="N5242" t="str">
        <f>IF(OR(L5242="ATTACK",L5242="FINTA"),UPPER(anotacoes!I5242),"")</f>
        <v/>
      </c>
      <c r="O5242" s="6" t="str">
        <f>IF(anotacoes!N5242=0,"",anotacoes!N5242)</f>
        <v/>
      </c>
      <c r="P5242" t="str">
        <f>IF(anotacoes!M5242=0,"",UPPER(anotacoes!M5242))</f>
        <v/>
      </c>
      <c r="Q5242" t="str">
        <f t="shared" si="163"/>
        <v>INSERT INTO CONVERSAO_LUTA_ACAO (cd_conversao, id_luta, sequencia, momento_inicio, momento_fim, quem_faz, quem_sofre, acao_tipo, acao, tecnica, direcao, pontuacao) VALUES (1, 75, 36, TRIM(' 00:05:00,676'), TRIM(' 00:05:13,695'), '&lt;ARBITRO_DESCONHECIDO&gt;', '', 'PAUSE', '&lt;NAO_CLASSIFICADO&gt;', NULL, NULL, NULL)</v>
      </c>
      <c r="R5242" t="s">
        <v>10327</v>
      </c>
    </row>
    <row r="5243" spans="1:18" hidden="1" x14ac:dyDescent="0.25">
      <c r="A5243" s="7">
        <f>anotacoes!D5243</f>
        <v>40720</v>
      </c>
      <c r="B5243" t="str">
        <f>anotacoes!C5243</f>
        <v>WORLD CUP SAO PAULO 2011</v>
      </c>
      <c r="C5243" t="str">
        <f>anotacoes!E5243</f>
        <v>MARIJANOVIC</v>
      </c>
      <c r="D5243" t="str">
        <f>anotacoes!F5243</f>
        <v>EFEMGIL</v>
      </c>
      <c r="E5243" t="s">
        <v>10325</v>
      </c>
      <c r="F5243">
        <f>anotacoes!A5243</f>
        <v>75</v>
      </c>
      <c r="G5243">
        <f>anotacoes!B5243</f>
        <v>37</v>
      </c>
      <c r="H5243" t="str">
        <f>anotacoes!K5243</f>
        <v xml:space="preserve"> 00:05:13,695</v>
      </c>
      <c r="I5243" t="str">
        <f>anotacoes!L5243</f>
        <v xml:space="preserve"> 00:05:17,043</v>
      </c>
      <c r="J5243" t="str">
        <f>IF(L5243="PAUSE",E5243,IF(anotacoes!G5247=conversao_anotacoes!C5243,conversao_anotacoes!C5243,conversao_anotacoes!D5243))</f>
        <v>EFEMGIL</v>
      </c>
      <c r="K5243" t="str">
        <f t="shared" si="162"/>
        <v>MARIJANOVIC</v>
      </c>
      <c r="L5243" t="str">
        <f>UPPER(anotacoes!H5243)</f>
        <v>DISPLACEMENT</v>
      </c>
      <c r="M5243" t="str">
        <f>IF(OR(L5243="ATTACK",L5243="FINTA"),"&lt;TECNICA&gt;",UPPER(anotacoes!I5243))</f>
        <v>2-3 STEP HESITANT LEFT</v>
      </c>
      <c r="N5243" t="str">
        <f>IF(OR(L5243="ATTACK",L5243="FINTA"),UPPER(anotacoes!I5243),"")</f>
        <v/>
      </c>
      <c r="O5243" s="6" t="str">
        <f>IF(anotacoes!N5243=0,"",anotacoes!N5243)</f>
        <v/>
      </c>
      <c r="P5243" t="str">
        <f>IF(anotacoes!M5243=0,"",UPPER(anotacoes!M5243))</f>
        <v/>
      </c>
      <c r="Q5243" t="str">
        <f t="shared" si="163"/>
        <v>INSERT INTO CONVERSAO_LUTA_ACAO (cd_conversao, id_luta, sequencia, momento_inicio, momento_fim, quem_faz, quem_sofre, acao_tipo, acao, tecnica, direcao, pontuacao) VALUES (1, 75, 37, TRIM(' 00:05:13,695'), TRIM(' 00:05:17,043'), 'EFEMGIL', 'MARIJANOVIC', 'DISPLACEMENT', '2-3 STEP HESITANT LEFT', NULL, NULL, NULL)</v>
      </c>
      <c r="R5243" t="s">
        <v>10327</v>
      </c>
    </row>
    <row r="5244" spans="1:18" hidden="1" x14ac:dyDescent="0.25">
      <c r="A5244" s="7">
        <f>anotacoes!D5244</f>
        <v>40720</v>
      </c>
      <c r="B5244" t="str">
        <f>anotacoes!C5244</f>
        <v>WORLD CUP SAO PAULO 2011</v>
      </c>
      <c r="C5244" t="str">
        <f>anotacoes!E5244</f>
        <v>MARIJANOVIC</v>
      </c>
      <c r="D5244" t="str">
        <f>anotacoes!F5244</f>
        <v>EFEMGIL</v>
      </c>
      <c r="E5244" t="s">
        <v>10325</v>
      </c>
      <c r="F5244">
        <f>anotacoes!A5244</f>
        <v>75</v>
      </c>
      <c r="G5244">
        <f>anotacoes!B5244</f>
        <v>38</v>
      </c>
      <c r="H5244" t="str">
        <f>anotacoes!K5244</f>
        <v xml:space="preserve"> 00:05:17,043</v>
      </c>
      <c r="I5244" t="str">
        <f>anotacoes!L5244</f>
        <v xml:space="preserve"> 00:05:25,239</v>
      </c>
      <c r="J5244" t="str">
        <f>IF(L5244="PAUSE",E5244,IF(anotacoes!G5248=conversao_anotacoes!C5244,conversao_anotacoes!C5244,conversao_anotacoes!D5244))</f>
        <v>EFEMGIL</v>
      </c>
      <c r="K5244" t="str">
        <f t="shared" si="162"/>
        <v>MARIJANOVIC</v>
      </c>
      <c r="L5244" t="str">
        <f>UPPER(anotacoes!H5244)</f>
        <v>DISPLACEMENT</v>
      </c>
      <c r="M5244" t="str">
        <f>IF(OR(L5244="ATTACK",L5244="FINTA"),"&lt;TECNICA&gt;",UPPER(anotacoes!I5244))</f>
        <v>TRY TO GRIP WITH CONTACT</v>
      </c>
      <c r="N5244" t="str">
        <f>IF(OR(L5244="ATTACK",L5244="FINTA"),UPPER(anotacoes!I5244),"")</f>
        <v/>
      </c>
      <c r="O5244" s="6" t="str">
        <f>IF(anotacoes!N5244=0,"",anotacoes!N5244)</f>
        <v/>
      </c>
      <c r="P5244" t="str">
        <f>IF(anotacoes!M5244=0,"",UPPER(anotacoes!M5244))</f>
        <v/>
      </c>
      <c r="Q5244" t="str">
        <f t="shared" si="163"/>
        <v>INSERT INTO CONVERSAO_LUTA_ACAO (cd_conversao, id_luta, sequencia, momento_inicio, momento_fim, quem_faz, quem_sofre, acao_tipo, acao, tecnica, direcao, pontuacao) VALUES (1, 75, 38, TRIM(' 00:05:17,043'), TRIM(' 00:05:25,239'), 'EFEMGIL', 'MARIJANOVIC', 'DISPLACEMENT', 'TRY TO GRIP WITH CONTACT', NULL, NULL, NULL)</v>
      </c>
      <c r="R5244" t="s">
        <v>10327</v>
      </c>
    </row>
    <row r="5245" spans="1:18" hidden="1" x14ac:dyDescent="0.25">
      <c r="A5245" s="7">
        <f>anotacoes!D5245</f>
        <v>40720</v>
      </c>
      <c r="B5245" t="str">
        <f>anotacoes!C5245</f>
        <v>WORLD CUP SAO PAULO 2011</v>
      </c>
      <c r="C5245" t="str">
        <f>anotacoes!E5245</f>
        <v>MARIJANOVIC</v>
      </c>
      <c r="D5245" t="str">
        <f>anotacoes!F5245</f>
        <v>EFEMGIL</v>
      </c>
      <c r="E5245" t="s">
        <v>10325</v>
      </c>
      <c r="F5245">
        <f>anotacoes!A5245</f>
        <v>75</v>
      </c>
      <c r="G5245">
        <f>anotacoes!B5245</f>
        <v>39</v>
      </c>
      <c r="H5245" t="str">
        <f>anotacoes!K5245</f>
        <v xml:space="preserve"> 00:05:25,239</v>
      </c>
      <c r="I5245" t="str">
        <f>anotacoes!L5245</f>
        <v xml:space="preserve"> 00:05:28,700</v>
      </c>
      <c r="J5245" t="str">
        <f>IF(L5245="PAUSE",E5245,IF(anotacoes!G5249=conversao_anotacoes!C5245,conversao_anotacoes!C5245,conversao_anotacoes!D5245))</f>
        <v>EFEMGIL</v>
      </c>
      <c r="K5245" t="str">
        <f t="shared" si="162"/>
        <v>MARIJANOVIC</v>
      </c>
      <c r="L5245" t="str">
        <f>UPPER(anotacoes!H5245)</f>
        <v>GRIP TIME</v>
      </c>
      <c r="M5245" t="str">
        <f>IF(OR(L5245="ATTACK",L5245="FINTA"),"&lt;TECNICA&gt;",UPPER(anotacoes!I5245))</f>
        <v>RIGHT SLEEVE LEFT SLEEVE</v>
      </c>
      <c r="N5245" t="str">
        <f>IF(OR(L5245="ATTACK",L5245="FINTA"),UPPER(anotacoes!I5245),"")</f>
        <v/>
      </c>
      <c r="O5245" s="6" t="str">
        <f>IF(anotacoes!N5245=0,"",anotacoes!N5245)</f>
        <v/>
      </c>
      <c r="P5245" t="str">
        <f>IF(anotacoes!M5245=0,"",UPPER(anotacoes!M5245))</f>
        <v/>
      </c>
      <c r="Q5245" t="str">
        <f t="shared" si="163"/>
        <v>INSERT INTO CONVERSAO_LUTA_ACAO (cd_conversao, id_luta, sequencia, momento_inicio, momento_fim, quem_faz, quem_sofre, acao_tipo, acao, tecnica, direcao, pontuacao) VALUES (1, 75, 39, TRIM(' 00:05:25,239'), TRIM(' 00:05:28,700'), 'EFEMGIL', 'MARIJANOVIC', 'GRIP TIME', 'RIGHT SLEEVE LEFT SLEEVE', NULL, NULL, NULL)</v>
      </c>
      <c r="R5245" t="s">
        <v>10327</v>
      </c>
    </row>
    <row r="5246" spans="1:18" hidden="1" x14ac:dyDescent="0.25">
      <c r="A5246" s="7">
        <f>anotacoes!D5246</f>
        <v>40720</v>
      </c>
      <c r="B5246" t="str">
        <f>anotacoes!C5246</f>
        <v>WORLD CUP SAO PAULO 2011</v>
      </c>
      <c r="C5246" t="str">
        <f>anotacoes!E5246</f>
        <v>MARIJANOVIC</v>
      </c>
      <c r="D5246" t="str">
        <f>anotacoes!F5246</f>
        <v>EFEMGIL</v>
      </c>
      <c r="E5246" t="s">
        <v>10325</v>
      </c>
      <c r="F5246">
        <f>anotacoes!A5246</f>
        <v>75</v>
      </c>
      <c r="G5246">
        <f>anotacoes!B5246</f>
        <v>40</v>
      </c>
      <c r="H5246" t="str">
        <f>anotacoes!K5246</f>
        <v xml:space="preserve"> 00:05:28,700</v>
      </c>
      <c r="I5246" t="str">
        <f>anotacoes!L5246</f>
        <v xml:space="preserve"> 00:05:29,243</v>
      </c>
      <c r="J5246" t="str">
        <f>IF(L5246="PAUSE",E5246,IF(anotacoes!G5250=conversao_anotacoes!C5246,conversao_anotacoes!C5246,conversao_anotacoes!D5246))</f>
        <v>EFEMGIL</v>
      </c>
      <c r="K5246" t="str">
        <f t="shared" si="162"/>
        <v>MARIJANOVIC</v>
      </c>
      <c r="L5246" t="str">
        <f>UPPER(anotacoes!H5246)</f>
        <v>ATTACK</v>
      </c>
      <c r="M5246" t="str">
        <f>IF(OR(L5246="ATTACK",L5246="FINTA"),"&lt;TECNICA&gt;",UPPER(anotacoes!I5246))</f>
        <v>&lt;TECNICA&gt;</v>
      </c>
      <c r="N5246" t="str">
        <f>IF(OR(L5246="ATTACK",L5246="FINTA"),UPPER(anotacoes!I5246),"")</f>
        <v>TANI OTOSHI</v>
      </c>
      <c r="O5246" s="6">
        <f>IF(anotacoes!N5246=0,"",anotacoes!N5246)</f>
        <v>1</v>
      </c>
      <c r="P5246" t="str">
        <f>IF(anotacoes!M5246=0,"",UPPER(anotacoes!M5246))</f>
        <v>IPPON</v>
      </c>
      <c r="Q5246" t="str">
        <f t="shared" si="163"/>
        <v>INSERT INTO CONVERSAO_LUTA_ACAO (cd_conversao, id_luta, sequencia, momento_inicio, momento_fim, quem_faz, quem_sofre, acao_tipo, acao, tecnica, direcao, pontuacao) VALUES (1, 75, 40, TRIM(' 00:05:28,700'), TRIM(' 00:05:29,243'), 'EFEMGIL', 'MARIJANOVIC', 'ATTACK', '&lt;TECNICA&gt;', 'TANI OTOSHI', 1, 'IPPON')</v>
      </c>
      <c r="R5246" t="s">
        <v>10327</v>
      </c>
    </row>
    <row r="5247" spans="1:18" hidden="1" x14ac:dyDescent="0.25">
      <c r="A5247" s="7">
        <f>anotacoes!D5247</f>
        <v>40580</v>
      </c>
      <c r="B5247" t="str">
        <f>anotacoes!C5247</f>
        <v>GRAND SLAM PARIS 2011</v>
      </c>
      <c r="C5247" t="str">
        <f>anotacoes!E5247</f>
        <v>MRVALJEVIC</v>
      </c>
      <c r="D5247" t="str">
        <f>anotacoes!F5247</f>
        <v>KIM, J B</v>
      </c>
      <c r="E5247" t="s">
        <v>10325</v>
      </c>
      <c r="F5247">
        <f>anotacoes!A5247</f>
        <v>76</v>
      </c>
      <c r="G5247">
        <f>anotacoes!B5247</f>
        <v>1</v>
      </c>
      <c r="H5247" t="str">
        <f>anotacoes!K5247</f>
        <v xml:space="preserve"> 00:00:03,207</v>
      </c>
      <c r="I5247" t="str">
        <f>anotacoes!L5247</f>
        <v xml:space="preserve"> 00:00:07,242</v>
      </c>
      <c r="J5247" t="str">
        <f>IF(L5247="PAUSE",E5247,IF(anotacoes!G5251=conversao_anotacoes!C5247,conversao_anotacoes!C5247,conversao_anotacoes!D5247))</f>
        <v>MRVALJEVIC</v>
      </c>
      <c r="K5247" t="str">
        <f t="shared" si="162"/>
        <v>KIM, J B</v>
      </c>
      <c r="L5247" t="str">
        <f>UPPER(anotacoes!H5247)</f>
        <v>DISPLACEMENT</v>
      </c>
      <c r="M5247" t="str">
        <f>IF(OR(L5247="ATTACK",L5247="FINTA"),"&lt;TECNICA&gt;",UPPER(anotacoes!I5247))</f>
        <v>CIRCULAR LEFT</v>
      </c>
      <c r="N5247" t="str">
        <f>IF(OR(L5247="ATTACK",L5247="FINTA"),UPPER(anotacoes!I5247),"")</f>
        <v/>
      </c>
      <c r="O5247" s="6" t="str">
        <f>IF(anotacoes!N5247=0,"",anotacoes!N5247)</f>
        <v/>
      </c>
      <c r="P5247" t="str">
        <f>IF(anotacoes!M5247=0,"",UPPER(anotacoes!M5247))</f>
        <v/>
      </c>
      <c r="Q5247" t="str">
        <f t="shared" si="163"/>
        <v>INSERT INTO CONVERSAO_LUTA_ACAO (cd_conversao, id_luta, sequencia, momento_inicio, momento_fim, quem_faz, quem_sofre, acao_tipo, acao, tecnica, direcao, pontuacao) VALUES (1, 76, 1, TRIM(' 00:00:03,207'), TRIM(' 00:00:07,242'), 'MRVALJEVIC', 'KIM, J B', 'DISPLACEMENT', 'CIRCULAR LEFT', NULL, NULL, NULL)</v>
      </c>
      <c r="R5247" t="s">
        <v>10327</v>
      </c>
    </row>
    <row r="5248" spans="1:18" hidden="1" x14ac:dyDescent="0.25">
      <c r="A5248" s="7">
        <f>anotacoes!D5248</f>
        <v>40580</v>
      </c>
      <c r="B5248" t="str">
        <f>anotacoes!C5248</f>
        <v>GRAND SLAM PARIS 2011</v>
      </c>
      <c r="C5248" t="str">
        <f>anotacoes!E5248</f>
        <v>MRVALJEVIC</v>
      </c>
      <c r="D5248" t="str">
        <f>anotacoes!F5248</f>
        <v>KIM, J B</v>
      </c>
      <c r="E5248" t="s">
        <v>10325</v>
      </c>
      <c r="F5248">
        <f>anotacoes!A5248</f>
        <v>76</v>
      </c>
      <c r="G5248">
        <f>anotacoes!B5248</f>
        <v>2</v>
      </c>
      <c r="H5248" t="str">
        <f>anotacoes!K5248</f>
        <v xml:space="preserve"> 00:00:07,242</v>
      </c>
      <c r="I5248" t="str">
        <f>anotacoes!L5248</f>
        <v xml:space="preserve"> 00:00:09,133</v>
      </c>
      <c r="J5248" t="str">
        <f>IF(L5248="PAUSE",E5248,IF(anotacoes!G5252=conversao_anotacoes!C5248,conversao_anotacoes!C5248,conversao_anotacoes!D5248))</f>
        <v>MRVALJEVIC</v>
      </c>
      <c r="K5248" t="str">
        <f t="shared" si="162"/>
        <v>KIM, J B</v>
      </c>
      <c r="L5248" t="str">
        <f>UPPER(anotacoes!H5248)</f>
        <v>DISPLACEMENT</v>
      </c>
      <c r="M5248" t="str">
        <f>IF(OR(L5248="ATTACK",L5248="FINTA"),"&lt;TECNICA&gt;",UPPER(anotacoes!I5248))</f>
        <v>2-3 STEP HESITANT LEFT</v>
      </c>
      <c r="N5248" t="str">
        <f>IF(OR(L5248="ATTACK",L5248="FINTA"),UPPER(anotacoes!I5248),"")</f>
        <v/>
      </c>
      <c r="O5248" s="6" t="str">
        <f>IF(anotacoes!N5248=0,"",anotacoes!N5248)</f>
        <v/>
      </c>
      <c r="P5248" t="str">
        <f>IF(anotacoes!M5248=0,"",UPPER(anotacoes!M5248))</f>
        <v/>
      </c>
      <c r="Q5248" t="str">
        <f t="shared" si="163"/>
        <v>INSERT INTO CONVERSAO_LUTA_ACAO (cd_conversao, id_luta, sequencia, momento_inicio, momento_fim, quem_faz, quem_sofre, acao_tipo, acao, tecnica, direcao, pontuacao) VALUES (1, 76, 2, TRIM(' 00:00:07,242'), TRIM(' 00:00:09,133'), 'MRVALJEVIC', 'KIM, J B', 'DISPLACEMENT', '2-3 STEP HESITANT LEFT', NULL, NULL, NULL)</v>
      </c>
      <c r="R5248" t="s">
        <v>10327</v>
      </c>
    </row>
    <row r="5249" spans="1:18" hidden="1" x14ac:dyDescent="0.25">
      <c r="A5249" s="7">
        <f>anotacoes!D5249</f>
        <v>40580</v>
      </c>
      <c r="B5249" t="str">
        <f>anotacoes!C5249</f>
        <v>GRAND SLAM PARIS 2011</v>
      </c>
      <c r="C5249" t="str">
        <f>anotacoes!E5249</f>
        <v>MRVALJEVIC</v>
      </c>
      <c r="D5249" t="str">
        <f>anotacoes!F5249</f>
        <v>KIM, J B</v>
      </c>
      <c r="E5249" t="s">
        <v>10325</v>
      </c>
      <c r="F5249">
        <f>anotacoes!A5249</f>
        <v>76</v>
      </c>
      <c r="G5249">
        <f>anotacoes!B5249</f>
        <v>3</v>
      </c>
      <c r="H5249" t="str">
        <f>anotacoes!K5249</f>
        <v xml:space="preserve"> 00:00:09,133</v>
      </c>
      <c r="I5249" t="str">
        <f>anotacoes!L5249</f>
        <v xml:space="preserve"> 00:00:12,066</v>
      </c>
      <c r="J5249" t="str">
        <f>IF(L5249="PAUSE",E5249,IF(anotacoes!G5253=conversao_anotacoes!C5249,conversao_anotacoes!C5249,conversao_anotacoes!D5249))</f>
        <v>MRVALJEVIC</v>
      </c>
      <c r="K5249" t="str">
        <f t="shared" si="162"/>
        <v>KIM, J B</v>
      </c>
      <c r="L5249" t="str">
        <f>UPPER(anotacoes!H5249)</f>
        <v>GRIP TIME</v>
      </c>
      <c r="M5249" t="str">
        <f>IF(OR(L5249="ATTACK",L5249="FINTA"),"&lt;TECNICA&gt;",UPPER(anotacoes!I5249))</f>
        <v>RIGHT COLLAR</v>
      </c>
      <c r="N5249" t="str">
        <f>IF(OR(L5249="ATTACK",L5249="FINTA"),UPPER(anotacoes!I5249),"")</f>
        <v/>
      </c>
      <c r="O5249" s="6" t="str">
        <f>IF(anotacoes!N5249=0,"",anotacoes!N5249)</f>
        <v/>
      </c>
      <c r="P5249" t="str">
        <f>IF(anotacoes!M5249=0,"",UPPER(anotacoes!M5249))</f>
        <v/>
      </c>
      <c r="Q5249" t="str">
        <f t="shared" si="163"/>
        <v>INSERT INTO CONVERSAO_LUTA_ACAO (cd_conversao, id_luta, sequencia, momento_inicio, momento_fim, quem_faz, quem_sofre, acao_tipo, acao, tecnica, direcao, pontuacao) VALUES (1, 76, 3, TRIM(' 00:00:09,133'), TRIM(' 00:00:12,066'), 'MRVALJEVIC', 'KIM, J B', 'GRIP TIME', 'RIGHT COLLAR', NULL, NULL, NULL)</v>
      </c>
      <c r="R5249" t="s">
        <v>10327</v>
      </c>
    </row>
    <row r="5250" spans="1:18" hidden="1" x14ac:dyDescent="0.25">
      <c r="A5250" s="7">
        <f>anotacoes!D5250</f>
        <v>40580</v>
      </c>
      <c r="B5250" t="str">
        <f>anotacoes!C5250</f>
        <v>GRAND SLAM PARIS 2011</v>
      </c>
      <c r="C5250" t="str">
        <f>anotacoes!E5250</f>
        <v>MRVALJEVIC</v>
      </c>
      <c r="D5250" t="str">
        <f>anotacoes!F5250</f>
        <v>KIM, J B</v>
      </c>
      <c r="E5250" t="s">
        <v>10325</v>
      </c>
      <c r="F5250">
        <f>anotacoes!A5250</f>
        <v>76</v>
      </c>
      <c r="G5250">
        <f>anotacoes!B5250</f>
        <v>4</v>
      </c>
      <c r="H5250" t="str">
        <f>anotacoes!K5250</f>
        <v xml:space="preserve"> 00:00:12,066</v>
      </c>
      <c r="I5250" t="str">
        <f>anotacoes!L5250</f>
        <v xml:space="preserve"> 00:00:20,120</v>
      </c>
      <c r="J5250" t="str">
        <f>IF(L5250="PAUSE",E5250,IF(anotacoes!G5254=conversao_anotacoes!C5250,conversao_anotacoes!C5250,conversao_anotacoes!D5250))</f>
        <v>MRVALJEVIC</v>
      </c>
      <c r="K5250" t="str">
        <f t="shared" si="162"/>
        <v>KIM, J B</v>
      </c>
      <c r="L5250" t="str">
        <f>UPPER(anotacoes!H5250)</f>
        <v>GRIP TIME</v>
      </c>
      <c r="M5250" t="str">
        <f>IF(OR(L5250="ATTACK",L5250="FINTA"),"&lt;TECNICA&gt;",UPPER(anotacoes!I5250))</f>
        <v>RIGHT SLEEVE</v>
      </c>
      <c r="N5250" t="str">
        <f>IF(OR(L5250="ATTACK",L5250="FINTA"),UPPER(anotacoes!I5250),"")</f>
        <v/>
      </c>
      <c r="O5250" s="6" t="str">
        <f>IF(anotacoes!N5250=0,"",anotacoes!N5250)</f>
        <v/>
      </c>
      <c r="P5250" t="str">
        <f>IF(anotacoes!M5250=0,"",UPPER(anotacoes!M5250))</f>
        <v/>
      </c>
      <c r="Q5250" t="str">
        <f t="shared" si="163"/>
        <v>INSERT INTO CONVERSAO_LUTA_ACAO (cd_conversao, id_luta, sequencia, momento_inicio, momento_fim, quem_faz, quem_sofre, acao_tipo, acao, tecnica, direcao, pontuacao) VALUES (1, 76, 4, TRIM(' 00:00:12,066'), TRIM(' 00:00:20,120'), 'MRVALJEVIC', 'KIM, J B', 'GRIP TIME', 'RIGHT SLEEVE', NULL, NULL, NULL)</v>
      </c>
      <c r="R5250" t="s">
        <v>10327</v>
      </c>
    </row>
    <row r="5251" spans="1:18" hidden="1" x14ac:dyDescent="0.25">
      <c r="A5251" s="7">
        <f>anotacoes!D5251</f>
        <v>40580</v>
      </c>
      <c r="B5251" t="str">
        <f>anotacoes!C5251</f>
        <v>GRAND SLAM PARIS 2011</v>
      </c>
      <c r="C5251" t="str">
        <f>anotacoes!E5251</f>
        <v>MRVALJEVIC</v>
      </c>
      <c r="D5251" t="str">
        <f>anotacoes!F5251</f>
        <v>KIM, J B</v>
      </c>
      <c r="E5251" t="s">
        <v>10325</v>
      </c>
      <c r="F5251">
        <f>anotacoes!A5251</f>
        <v>76</v>
      </c>
      <c r="G5251">
        <f>anotacoes!B5251</f>
        <v>5</v>
      </c>
      <c r="H5251" t="str">
        <f>anotacoes!K5251</f>
        <v xml:space="preserve"> 00:00:20,287</v>
      </c>
      <c r="I5251" t="str">
        <f>anotacoes!L5251</f>
        <v xml:space="preserve"> 00:00:33,511</v>
      </c>
      <c r="J5251" t="str">
        <f>IF(L5251="PAUSE",E5251,IF(anotacoes!G5255=conversao_anotacoes!C5251,conversao_anotacoes!C5251,conversao_anotacoes!D5251))</f>
        <v>MRVALJEVIC</v>
      </c>
      <c r="K5251" t="str">
        <f t="shared" ref="K5251:K5314" si="164">IF(J5251=E5251,"",IF(J5251=C5251,D5251,C5251))</f>
        <v>KIM, J B</v>
      </c>
      <c r="L5251" t="str">
        <f>UPPER(anotacoes!H5251)</f>
        <v>GROUNDWORK COMBAT</v>
      </c>
      <c r="M5251" t="str">
        <f>IF(OR(L5251="ATTACK",L5251="FINTA"),"&lt;TECNICA&gt;",UPPER(anotacoes!I5251))</f>
        <v>TRYING TO ATTACK</v>
      </c>
      <c r="N5251" t="str">
        <f>IF(OR(L5251="ATTACK",L5251="FINTA"),UPPER(anotacoes!I5251),"")</f>
        <v/>
      </c>
      <c r="O5251" s="6" t="str">
        <f>IF(anotacoes!N5251=0,"",anotacoes!N5251)</f>
        <v/>
      </c>
      <c r="P5251" t="str">
        <f>IF(anotacoes!M5251=0,"",UPPER(anotacoes!M5251))</f>
        <v/>
      </c>
      <c r="Q5251" t="str">
        <f t="shared" ref="Q5251:Q5314" si="165">CONCATENATE("INSERT INTO CONVERSAO_LUTA_ACAO (cd_conversao, id_luta, sequencia, momento_inicio, momento_fim, quem_faz, quem_sofre, acao_tipo, acao, tecnica, direcao, pontuacao) VALUES (1, ",F5251,", ",G5251,", ","TRIM('",H5251,"')",", ","TRIM('",I5251,"')",", ","'",J5251,"'",", ","'",K5251,"'",", ","'",L5251,"'",", ","'",M5251,"'",", ",IF(N5251="","NULL",CONCATENATE("'",N5251,"'")),", ",IF(O5251="","NULL",O5251),", ",IF(P5251="","NULL",CONCATENATE("'",P5251,"'")),")")</f>
        <v>INSERT INTO CONVERSAO_LUTA_ACAO (cd_conversao, id_luta, sequencia, momento_inicio, momento_fim, quem_faz, quem_sofre, acao_tipo, acao, tecnica, direcao, pontuacao) VALUES (1, 76, 5, TRIM(' 00:00:20,287'), TRIM(' 00:00:33,511'), 'MRVALJEVIC', 'KIM, J B', 'GROUNDWORK COMBAT', 'TRYING TO ATTACK', NULL, NULL, NULL)</v>
      </c>
      <c r="R5251" t="s">
        <v>10327</v>
      </c>
    </row>
    <row r="5252" spans="1:18" hidden="1" x14ac:dyDescent="0.25">
      <c r="A5252" s="7">
        <f>anotacoes!D5252</f>
        <v>40580</v>
      </c>
      <c r="B5252" t="str">
        <f>anotacoes!C5252</f>
        <v>GRAND SLAM PARIS 2011</v>
      </c>
      <c r="C5252" t="str">
        <f>anotacoes!E5252</f>
        <v>MRVALJEVIC</v>
      </c>
      <c r="D5252" t="str">
        <f>anotacoes!F5252</f>
        <v>KIM, J B</v>
      </c>
      <c r="E5252" t="s">
        <v>10325</v>
      </c>
      <c r="F5252">
        <f>anotacoes!A5252</f>
        <v>76</v>
      </c>
      <c r="G5252">
        <f>anotacoes!B5252</f>
        <v>6</v>
      </c>
      <c r="H5252" t="str">
        <f>anotacoes!K5252</f>
        <v xml:space="preserve"> 00:00:33,684</v>
      </c>
      <c r="I5252" t="str">
        <f>anotacoes!L5252</f>
        <v xml:space="preserve"> 00:00:40,576</v>
      </c>
      <c r="J5252" t="str">
        <f>IF(L5252="PAUSE",E5252,IF(anotacoes!G5256=conversao_anotacoes!C5252,conversao_anotacoes!C5252,conversao_anotacoes!D5252))</f>
        <v>&lt;ARBITRO_DESCONHECIDO&gt;</v>
      </c>
      <c r="K5252" t="str">
        <f t="shared" si="164"/>
        <v/>
      </c>
      <c r="L5252" t="str">
        <f>UPPER(anotacoes!H5252)</f>
        <v>PAUSE</v>
      </c>
      <c r="M5252" t="str">
        <f>IF(OR(L5252="ATTACK",L5252="FINTA"),"&lt;TECNICA&gt;",UPPER(anotacoes!I5252))</f>
        <v>&lt;NAO_CLASSIFICADO&gt;</v>
      </c>
      <c r="N5252" t="str">
        <f>IF(OR(L5252="ATTACK",L5252="FINTA"),UPPER(anotacoes!I5252),"")</f>
        <v/>
      </c>
      <c r="O5252" s="6" t="str">
        <f>IF(anotacoes!N5252=0,"",anotacoes!N5252)</f>
        <v/>
      </c>
      <c r="P5252" t="str">
        <f>IF(anotacoes!M5252=0,"",UPPER(anotacoes!M5252))</f>
        <v/>
      </c>
      <c r="Q5252" t="str">
        <f t="shared" si="165"/>
        <v>INSERT INTO CONVERSAO_LUTA_ACAO (cd_conversao, id_luta, sequencia, momento_inicio, momento_fim, quem_faz, quem_sofre, acao_tipo, acao, tecnica, direcao, pontuacao) VALUES (1, 76, 6, TRIM(' 00:00:33,684'), TRIM(' 00:00:40,576'), '&lt;ARBITRO_DESCONHECIDO&gt;', '', 'PAUSE', '&lt;NAO_CLASSIFICADO&gt;', NULL, NULL, NULL)</v>
      </c>
      <c r="R5252" t="s">
        <v>10327</v>
      </c>
    </row>
    <row r="5253" spans="1:18" hidden="1" x14ac:dyDescent="0.25">
      <c r="A5253" s="7">
        <f>anotacoes!D5253</f>
        <v>40580</v>
      </c>
      <c r="B5253" t="str">
        <f>anotacoes!C5253</f>
        <v>GRAND SLAM PARIS 2011</v>
      </c>
      <c r="C5253" t="str">
        <f>anotacoes!E5253</f>
        <v>MRVALJEVIC</v>
      </c>
      <c r="D5253" t="str">
        <f>anotacoes!F5253</f>
        <v>KIM, J B</v>
      </c>
      <c r="E5253" t="s">
        <v>10325</v>
      </c>
      <c r="F5253">
        <f>anotacoes!A5253</f>
        <v>76</v>
      </c>
      <c r="G5253">
        <f>anotacoes!B5253</f>
        <v>7</v>
      </c>
      <c r="H5253" t="str">
        <f>anotacoes!K5253</f>
        <v xml:space="preserve"> 00:00:40,749</v>
      </c>
      <c r="I5253" t="str">
        <f>anotacoes!L5253</f>
        <v xml:space="preserve"> 00:00:44,629</v>
      </c>
      <c r="J5253" t="str">
        <f>IF(L5253="PAUSE",E5253,IF(anotacoes!G5257=conversao_anotacoes!C5253,conversao_anotacoes!C5253,conversao_anotacoes!D5253))</f>
        <v>MRVALJEVIC</v>
      </c>
      <c r="K5253" t="str">
        <f t="shared" si="164"/>
        <v>KIM, J B</v>
      </c>
      <c r="L5253" t="str">
        <f>UPPER(anotacoes!H5253)</f>
        <v>DISPLACEMENT</v>
      </c>
      <c r="M5253" t="str">
        <f>IF(OR(L5253="ATTACK",L5253="FINTA"),"&lt;TECNICA&gt;",UPPER(anotacoes!I5253))</f>
        <v>2-3 STEP HESITANT LEFT</v>
      </c>
      <c r="N5253" t="str">
        <f>IF(OR(L5253="ATTACK",L5253="FINTA"),UPPER(anotacoes!I5253),"")</f>
        <v/>
      </c>
      <c r="O5253" s="6" t="str">
        <f>IF(anotacoes!N5253=0,"",anotacoes!N5253)</f>
        <v/>
      </c>
      <c r="P5253" t="str">
        <f>IF(anotacoes!M5253=0,"",UPPER(anotacoes!M5253))</f>
        <v/>
      </c>
      <c r="Q5253" t="str">
        <f t="shared" si="165"/>
        <v>INSERT INTO CONVERSAO_LUTA_ACAO (cd_conversao, id_luta, sequencia, momento_inicio, momento_fim, quem_faz, quem_sofre, acao_tipo, acao, tecnica, direcao, pontuacao) VALUES (1, 76, 7, TRIM(' 00:00:40,749'), TRIM(' 00:00:44,629'), 'MRVALJEVIC', 'KIM, J B', 'DISPLACEMENT', '2-3 STEP HESITANT LEFT', NULL, NULL, NULL)</v>
      </c>
      <c r="R5253" t="s">
        <v>10327</v>
      </c>
    </row>
    <row r="5254" spans="1:18" hidden="1" x14ac:dyDescent="0.25">
      <c r="A5254" s="7">
        <f>anotacoes!D5254</f>
        <v>40580</v>
      </c>
      <c r="B5254" t="str">
        <f>anotacoes!C5254</f>
        <v>GRAND SLAM PARIS 2011</v>
      </c>
      <c r="C5254" t="str">
        <f>anotacoes!E5254</f>
        <v>MRVALJEVIC</v>
      </c>
      <c r="D5254" t="str">
        <f>anotacoes!F5254</f>
        <v>KIM, J B</v>
      </c>
      <c r="E5254" t="s">
        <v>10325</v>
      </c>
      <c r="F5254">
        <f>anotacoes!A5254</f>
        <v>76</v>
      </c>
      <c r="G5254">
        <f>anotacoes!B5254</f>
        <v>8</v>
      </c>
      <c r="H5254" t="str">
        <f>anotacoes!K5254</f>
        <v xml:space="preserve"> 00:00:44,629</v>
      </c>
      <c r="I5254" t="str">
        <f>anotacoes!L5254</f>
        <v xml:space="preserve"> 00:00:49,064</v>
      </c>
      <c r="J5254" t="str">
        <f>IF(L5254="PAUSE",E5254,IF(anotacoes!G5258=conversao_anotacoes!C5254,conversao_anotacoes!C5254,conversao_anotacoes!D5254))</f>
        <v>MRVALJEVIC</v>
      </c>
      <c r="K5254" t="str">
        <f t="shared" si="164"/>
        <v>KIM, J B</v>
      </c>
      <c r="L5254" t="str">
        <f>UPPER(anotacoes!H5254)</f>
        <v>GRIP TIME</v>
      </c>
      <c r="M5254" t="str">
        <f>IF(OR(L5254="ATTACK",L5254="FINTA"),"&lt;TECNICA&gt;",UPPER(anotacoes!I5254))</f>
        <v>RIGHT COLLAR</v>
      </c>
      <c r="N5254" t="str">
        <f>IF(OR(L5254="ATTACK",L5254="FINTA"),UPPER(anotacoes!I5254),"")</f>
        <v/>
      </c>
      <c r="O5254" s="6" t="str">
        <f>IF(anotacoes!N5254=0,"",anotacoes!N5254)</f>
        <v/>
      </c>
      <c r="P5254" t="str">
        <f>IF(anotacoes!M5254=0,"",UPPER(anotacoes!M5254))</f>
        <v/>
      </c>
      <c r="Q5254" t="str">
        <f t="shared" si="165"/>
        <v>INSERT INTO CONVERSAO_LUTA_ACAO (cd_conversao, id_luta, sequencia, momento_inicio, momento_fim, quem_faz, quem_sofre, acao_tipo, acao, tecnica, direcao, pontuacao) VALUES (1, 76, 8, TRIM(' 00:00:44,629'), TRIM(' 00:00:49,064'), 'MRVALJEVIC', 'KIM, J B', 'GRIP TIME', 'RIGHT COLLAR', NULL, NULL, NULL)</v>
      </c>
      <c r="R5254" t="s">
        <v>10327</v>
      </c>
    </row>
    <row r="5255" spans="1:18" hidden="1" x14ac:dyDescent="0.25">
      <c r="A5255" s="7">
        <f>anotacoes!D5255</f>
        <v>40580</v>
      </c>
      <c r="B5255" t="str">
        <f>anotacoes!C5255</f>
        <v>GRAND SLAM PARIS 2011</v>
      </c>
      <c r="C5255" t="str">
        <f>anotacoes!E5255</f>
        <v>MRVALJEVIC</v>
      </c>
      <c r="D5255" t="str">
        <f>anotacoes!F5255</f>
        <v>KIM, J B</v>
      </c>
      <c r="E5255" t="s">
        <v>10325</v>
      </c>
      <c r="F5255">
        <f>anotacoes!A5255</f>
        <v>76</v>
      </c>
      <c r="G5255">
        <f>anotacoes!B5255</f>
        <v>9</v>
      </c>
      <c r="H5255" t="str">
        <f>anotacoes!K5255</f>
        <v xml:space="preserve"> 00:00:49,064</v>
      </c>
      <c r="I5255" t="str">
        <f>anotacoes!L5255</f>
        <v xml:space="preserve"> 00:00:54,345</v>
      </c>
      <c r="J5255" t="str">
        <f>IF(L5255="PAUSE",E5255,IF(anotacoes!G5259=conversao_anotacoes!C5255,conversao_anotacoes!C5255,conversao_anotacoes!D5255))</f>
        <v>MRVALJEVIC</v>
      </c>
      <c r="K5255" t="str">
        <f t="shared" si="164"/>
        <v>KIM, J B</v>
      </c>
      <c r="L5255" t="str">
        <f>UPPER(anotacoes!H5255)</f>
        <v>GRIP TIME</v>
      </c>
      <c r="M5255" t="str">
        <f>IF(OR(L5255="ATTACK",L5255="FINTA"),"&lt;TECNICA&gt;",UPPER(anotacoes!I5255))</f>
        <v>RIGHT SLEEVE</v>
      </c>
      <c r="N5255" t="str">
        <f>IF(OR(L5255="ATTACK",L5255="FINTA"),UPPER(anotacoes!I5255),"")</f>
        <v/>
      </c>
      <c r="O5255" s="6" t="str">
        <f>IF(anotacoes!N5255=0,"",anotacoes!N5255)</f>
        <v/>
      </c>
      <c r="P5255" t="str">
        <f>IF(anotacoes!M5255=0,"",UPPER(anotacoes!M5255))</f>
        <v/>
      </c>
      <c r="Q5255" t="str">
        <f t="shared" si="165"/>
        <v>INSERT INTO CONVERSAO_LUTA_ACAO (cd_conversao, id_luta, sequencia, momento_inicio, momento_fim, quem_faz, quem_sofre, acao_tipo, acao, tecnica, direcao, pontuacao) VALUES (1, 76, 9, TRIM(' 00:00:49,064'), TRIM(' 00:00:54,345'), 'MRVALJEVIC', 'KIM, J B', 'GRIP TIME', 'RIGHT SLEEVE', NULL, NULL, NULL)</v>
      </c>
      <c r="R5255" t="s">
        <v>10327</v>
      </c>
    </row>
    <row r="5256" spans="1:18" hidden="1" x14ac:dyDescent="0.25">
      <c r="A5256" s="7">
        <f>anotacoes!D5256</f>
        <v>40580</v>
      </c>
      <c r="B5256" t="str">
        <f>anotacoes!C5256</f>
        <v>GRAND SLAM PARIS 2011</v>
      </c>
      <c r="C5256" t="str">
        <f>anotacoes!E5256</f>
        <v>MRVALJEVIC</v>
      </c>
      <c r="D5256" t="str">
        <f>anotacoes!F5256</f>
        <v>KIM, J B</v>
      </c>
      <c r="E5256" t="s">
        <v>10325</v>
      </c>
      <c r="F5256">
        <f>anotacoes!A5256</f>
        <v>76</v>
      </c>
      <c r="G5256">
        <f>anotacoes!B5256</f>
        <v>10</v>
      </c>
      <c r="H5256" t="str">
        <f>anotacoes!K5256</f>
        <v xml:space="preserve"> 00:00:54,345</v>
      </c>
      <c r="I5256" t="str">
        <f>anotacoes!L5256</f>
        <v xml:space="preserve"> 00:00:56,887</v>
      </c>
      <c r="J5256" t="str">
        <f>IF(L5256="PAUSE",E5256,IF(anotacoes!G5260=conversao_anotacoes!C5256,conversao_anotacoes!C5256,conversao_anotacoes!D5256))</f>
        <v>MRVALJEVIC</v>
      </c>
      <c r="K5256" t="str">
        <f t="shared" si="164"/>
        <v>KIM, J B</v>
      </c>
      <c r="L5256" t="str">
        <f>UPPER(anotacoes!H5256)</f>
        <v>GRIP TIME</v>
      </c>
      <c r="M5256" t="str">
        <f>IF(OR(L5256="ATTACK",L5256="FINTA"),"&lt;TECNICA&gt;",UPPER(anotacoes!I5256))</f>
        <v>LEFT COLLAR RIGHT SLEEVE</v>
      </c>
      <c r="N5256" t="str">
        <f>IF(OR(L5256="ATTACK",L5256="FINTA"),UPPER(anotacoes!I5256),"")</f>
        <v/>
      </c>
      <c r="O5256" s="6" t="str">
        <f>IF(anotacoes!N5256=0,"",anotacoes!N5256)</f>
        <v/>
      </c>
      <c r="P5256" t="str">
        <f>IF(anotacoes!M5256=0,"",UPPER(anotacoes!M5256))</f>
        <v/>
      </c>
      <c r="Q5256" t="str">
        <f t="shared" si="165"/>
        <v>INSERT INTO CONVERSAO_LUTA_ACAO (cd_conversao, id_luta, sequencia, momento_inicio, momento_fim, quem_faz, quem_sofre, acao_tipo, acao, tecnica, direcao, pontuacao) VALUES (1, 76, 10, TRIM(' 00:00:54,345'), TRIM(' 00:00:56,887'), 'MRVALJEVIC', 'KIM, J B', 'GRIP TIME', 'LEFT COLLAR RIGHT SLEEVE', NULL, NULL, NULL)</v>
      </c>
      <c r="R5256" t="s">
        <v>10327</v>
      </c>
    </row>
    <row r="5257" spans="1:18" x14ac:dyDescent="0.25">
      <c r="A5257" s="7">
        <f>anotacoes!D5257</f>
        <v>40713</v>
      </c>
      <c r="B5257" t="str">
        <f>anotacoes!C5257</f>
        <v>GRAND SLAM RIO DE JANEIRO 2011</v>
      </c>
      <c r="C5257" t="str">
        <f>anotacoes!E5257</f>
        <v>MRVALJEVIC</v>
      </c>
      <c r="D5257" t="str">
        <f>anotacoes!F5257</f>
        <v>ELIAS</v>
      </c>
      <c r="E5257" t="s">
        <v>10325</v>
      </c>
      <c r="F5257">
        <f>anotacoes!A5257</f>
        <v>77</v>
      </c>
      <c r="G5257">
        <f>anotacoes!B5257</f>
        <v>1</v>
      </c>
      <c r="H5257" t="str">
        <f>anotacoes!K5257</f>
        <v xml:space="preserve"> 00:00:01,418</v>
      </c>
      <c r="I5257" t="str">
        <f>anotacoes!L5257</f>
        <v xml:space="preserve"> 00:00:06,704</v>
      </c>
      <c r="J5257" t="str">
        <f>IF(L5257="PAUSE",E5257,IF(anotacoes!G5261=conversao_anotacoes!C5257,conversao_anotacoes!C5257,conversao_anotacoes!D5257))</f>
        <v>MRVALJEVIC</v>
      </c>
      <c r="K5257" t="str">
        <f t="shared" si="164"/>
        <v>ELIAS</v>
      </c>
      <c r="L5257" t="str">
        <f>UPPER(anotacoes!H5257)</f>
        <v>DISPLACEMENT</v>
      </c>
      <c r="M5257" t="str">
        <f>IF(OR(L5257="ATTACK",L5257="FINTA"),"&lt;TECNICA&gt;",UPPER(anotacoes!I5257))</f>
        <v>2-3 STEP HESITANT LEFT</v>
      </c>
      <c r="N5257" t="str">
        <f>IF(OR(L5257="ATTACK",L5257="FINTA"),UPPER(anotacoes!I5257),"")</f>
        <v/>
      </c>
      <c r="O5257" s="6" t="str">
        <f>IF(anotacoes!N5257=0,"",anotacoes!N5257)</f>
        <v/>
      </c>
      <c r="P5257" t="str">
        <f>IF(anotacoes!M5257=0,"",UPPER(anotacoes!M5257))</f>
        <v/>
      </c>
      <c r="Q5257" t="str">
        <f t="shared" si="165"/>
        <v>INSERT INTO CONVERSAO_LUTA_ACAO (cd_conversao, id_luta, sequencia, momento_inicio, momento_fim, quem_faz, quem_sofre, acao_tipo, acao, tecnica, direcao, pontuacao) VALUES (1, 77, 1, TRIM(' 00:00:01,418'), TRIM(' 00:00:06,704'), 'MRVALJEVIC', 'ELIAS', 'DISPLACEMENT', '2-3 STEP HESITANT LEFT', NULL, NULL, NULL)</v>
      </c>
      <c r="R5257" t="s">
        <v>10327</v>
      </c>
    </row>
    <row r="5258" spans="1:18" x14ac:dyDescent="0.25">
      <c r="A5258" s="7">
        <f>anotacoes!D5258</f>
        <v>40713</v>
      </c>
      <c r="B5258" t="str">
        <f>anotacoes!C5258</f>
        <v>GRAND SLAM RIO DE JANEIRO 2011</v>
      </c>
      <c r="C5258" t="str">
        <f>anotacoes!E5258</f>
        <v>MRVALJEVIC</v>
      </c>
      <c r="D5258" t="str">
        <f>anotacoes!F5258</f>
        <v>ELIAS</v>
      </c>
      <c r="E5258" t="s">
        <v>10325</v>
      </c>
      <c r="F5258">
        <f>anotacoes!A5258</f>
        <v>77</v>
      </c>
      <c r="G5258">
        <f>anotacoes!B5258</f>
        <v>2</v>
      </c>
      <c r="H5258" t="str">
        <f>anotacoes!K5258</f>
        <v xml:space="preserve"> 00:00:06,704</v>
      </c>
      <c r="I5258" t="str">
        <f>anotacoes!L5258</f>
        <v xml:space="preserve"> 00:00:10,078</v>
      </c>
      <c r="J5258" t="str">
        <f>IF(L5258="PAUSE",E5258,IF(anotacoes!G5262=conversao_anotacoes!C5258,conversao_anotacoes!C5258,conversao_anotacoes!D5258))</f>
        <v>MRVALJEVIC</v>
      </c>
      <c r="K5258" t="str">
        <f t="shared" si="164"/>
        <v>ELIAS</v>
      </c>
      <c r="L5258" t="str">
        <f>UPPER(anotacoes!H5258)</f>
        <v>DISPLACEMENT</v>
      </c>
      <c r="M5258" t="str">
        <f>IF(OR(L5258="ATTACK",L5258="FINTA"),"&lt;TECNICA&gt;",UPPER(anotacoes!I5258))</f>
        <v>TRY TO GRIP WITH CONTACT</v>
      </c>
      <c r="N5258" t="str">
        <f>IF(OR(L5258="ATTACK",L5258="FINTA"),UPPER(anotacoes!I5258),"")</f>
        <v/>
      </c>
      <c r="O5258" s="6" t="str">
        <f>IF(anotacoes!N5258=0,"",anotacoes!N5258)</f>
        <v/>
      </c>
      <c r="P5258" t="str">
        <f>IF(anotacoes!M5258=0,"",UPPER(anotacoes!M5258))</f>
        <v/>
      </c>
      <c r="Q5258" t="str">
        <f t="shared" si="165"/>
        <v>INSERT INTO CONVERSAO_LUTA_ACAO (cd_conversao, id_luta, sequencia, momento_inicio, momento_fim, quem_faz, quem_sofre, acao_tipo, acao, tecnica, direcao, pontuacao) VALUES (1, 77, 2, TRIM(' 00:00:06,704'), TRIM(' 00:00:10,078'), 'MRVALJEVIC', 'ELIAS', 'DISPLACEMENT', 'TRY TO GRIP WITH CONTACT', NULL, NULL, NULL)</v>
      </c>
      <c r="R5258" t="s">
        <v>10327</v>
      </c>
    </row>
    <row r="5259" spans="1:18" x14ac:dyDescent="0.25">
      <c r="A5259" s="7">
        <f>anotacoes!D5259</f>
        <v>40713</v>
      </c>
      <c r="B5259" t="str">
        <f>anotacoes!C5259</f>
        <v>GRAND SLAM RIO DE JANEIRO 2011</v>
      </c>
      <c r="C5259" t="str">
        <f>anotacoes!E5259</f>
        <v>MRVALJEVIC</v>
      </c>
      <c r="D5259" t="str">
        <f>anotacoes!F5259</f>
        <v>ELIAS</v>
      </c>
      <c r="E5259" t="s">
        <v>10325</v>
      </c>
      <c r="F5259">
        <f>anotacoes!A5259</f>
        <v>77</v>
      </c>
      <c r="G5259">
        <f>anotacoes!B5259</f>
        <v>3</v>
      </c>
      <c r="H5259" t="str">
        <f>anotacoes!K5259</f>
        <v xml:space="preserve"> 00:00:10,078</v>
      </c>
      <c r="I5259" t="str">
        <f>anotacoes!L5259</f>
        <v xml:space="preserve"> 00:00:10,711</v>
      </c>
      <c r="J5259" t="str">
        <f>IF(L5259="PAUSE",E5259,IF(anotacoes!G5263=conversao_anotacoes!C5259,conversao_anotacoes!C5259,conversao_anotacoes!D5259))</f>
        <v>MRVALJEVIC</v>
      </c>
      <c r="K5259" t="str">
        <f t="shared" si="164"/>
        <v>ELIAS</v>
      </c>
      <c r="L5259" t="str">
        <f>UPPER(anotacoes!H5259)</f>
        <v>GRIP TIME</v>
      </c>
      <c r="M5259" t="str">
        <f>IF(OR(L5259="ATTACK",L5259="FINTA"),"&lt;TECNICA&gt;",UPPER(anotacoes!I5259))</f>
        <v>LEFT SLEEVE</v>
      </c>
      <c r="N5259" t="str">
        <f>IF(OR(L5259="ATTACK",L5259="FINTA"),UPPER(anotacoes!I5259),"")</f>
        <v/>
      </c>
      <c r="O5259" s="6" t="str">
        <f>IF(anotacoes!N5259=0,"",anotacoes!N5259)</f>
        <v/>
      </c>
      <c r="P5259" t="str">
        <f>IF(anotacoes!M5259=0,"",UPPER(anotacoes!M5259))</f>
        <v/>
      </c>
      <c r="Q5259" t="str">
        <f t="shared" si="165"/>
        <v>INSERT INTO CONVERSAO_LUTA_ACAO (cd_conversao, id_luta, sequencia, momento_inicio, momento_fim, quem_faz, quem_sofre, acao_tipo, acao, tecnica, direcao, pontuacao) VALUES (1, 77, 3, TRIM(' 00:00:10,078'), TRIM(' 00:00:10,711'), 'MRVALJEVIC', 'ELIAS', 'GRIP TIME', 'LEFT SLEEVE', NULL, NULL, NULL)</v>
      </c>
      <c r="R5259" t="s">
        <v>10327</v>
      </c>
    </row>
    <row r="5260" spans="1:18" x14ac:dyDescent="0.25">
      <c r="A5260" s="7">
        <f>anotacoes!D5260</f>
        <v>40713</v>
      </c>
      <c r="B5260" t="str">
        <f>anotacoes!C5260</f>
        <v>GRAND SLAM RIO DE JANEIRO 2011</v>
      </c>
      <c r="C5260" t="str">
        <f>anotacoes!E5260</f>
        <v>MRVALJEVIC</v>
      </c>
      <c r="D5260" t="str">
        <f>anotacoes!F5260</f>
        <v>ELIAS</v>
      </c>
      <c r="E5260" t="s">
        <v>10325</v>
      </c>
      <c r="F5260">
        <f>anotacoes!A5260</f>
        <v>77</v>
      </c>
      <c r="G5260">
        <f>anotacoes!B5260</f>
        <v>4</v>
      </c>
      <c r="H5260" t="str">
        <f>anotacoes!K5260</f>
        <v xml:space="preserve"> 00:00:10,711</v>
      </c>
      <c r="I5260" t="str">
        <f>anotacoes!L5260</f>
        <v xml:space="preserve"> 00:00:14,458</v>
      </c>
      <c r="J5260" t="str">
        <f>IF(L5260="PAUSE",E5260,IF(anotacoes!G5264=conversao_anotacoes!C5260,conversao_anotacoes!C5260,conversao_anotacoes!D5260))</f>
        <v>MRVALJEVIC</v>
      </c>
      <c r="K5260" t="str">
        <f t="shared" si="164"/>
        <v>ELIAS</v>
      </c>
      <c r="L5260" t="str">
        <f>UPPER(anotacoes!H5260)</f>
        <v>GRIP TIME</v>
      </c>
      <c r="M5260" t="str">
        <f>IF(OR(L5260="ATTACK",L5260="FINTA"),"&lt;TECNICA&gt;",UPPER(anotacoes!I5260))</f>
        <v>LEFT COLLAR RIGHT COLLAR</v>
      </c>
      <c r="N5260" t="str">
        <f>IF(OR(L5260="ATTACK",L5260="FINTA"),UPPER(anotacoes!I5260),"")</f>
        <v/>
      </c>
      <c r="O5260" s="6" t="str">
        <f>IF(anotacoes!N5260=0,"",anotacoes!N5260)</f>
        <v/>
      </c>
      <c r="P5260" t="str">
        <f>IF(anotacoes!M5260=0,"",UPPER(anotacoes!M5260))</f>
        <v/>
      </c>
      <c r="Q5260" t="str">
        <f t="shared" si="165"/>
        <v>INSERT INTO CONVERSAO_LUTA_ACAO (cd_conversao, id_luta, sequencia, momento_inicio, momento_fim, quem_faz, quem_sofre, acao_tipo, acao, tecnica, direcao, pontuacao) VALUES (1, 77, 4, TRIM(' 00:00:10,711'), TRIM(' 00:00:14,458'), 'MRVALJEVIC', 'ELIAS', 'GRIP TIME', 'LEFT COLLAR RIGHT COLLAR', NULL, NULL, NULL)</v>
      </c>
      <c r="R5260" t="s">
        <v>10327</v>
      </c>
    </row>
    <row r="5261" spans="1:18" x14ac:dyDescent="0.25">
      <c r="A5261" s="7">
        <f>anotacoes!D5261</f>
        <v>40713</v>
      </c>
      <c r="B5261" t="str">
        <f>anotacoes!C5261</f>
        <v>GRAND SLAM RIO DE JANEIRO 2011</v>
      </c>
      <c r="C5261" t="str">
        <f>anotacoes!E5261</f>
        <v>MRVALJEVIC</v>
      </c>
      <c r="D5261" t="str">
        <f>anotacoes!F5261</f>
        <v>ELIAS</v>
      </c>
      <c r="E5261" t="s">
        <v>10325</v>
      </c>
      <c r="F5261">
        <f>anotacoes!A5261</f>
        <v>77</v>
      </c>
      <c r="G5261">
        <f>anotacoes!B5261</f>
        <v>5</v>
      </c>
      <c r="H5261" t="str">
        <f>anotacoes!K5261</f>
        <v xml:space="preserve"> 00:00:14,632</v>
      </c>
      <c r="I5261" t="str">
        <f>anotacoes!L5261</f>
        <v xml:space="preserve"> 00:00:21,273</v>
      </c>
      <c r="J5261" t="str">
        <f>IF(L5261="PAUSE",E5261,IF(anotacoes!G5265=conversao_anotacoes!C5261,conversao_anotacoes!C5261,conversao_anotacoes!D5261))</f>
        <v>MRVALJEVIC</v>
      </c>
      <c r="K5261" t="str">
        <f t="shared" si="164"/>
        <v>ELIAS</v>
      </c>
      <c r="L5261" t="str">
        <f>UPPER(anotacoes!H5261)</f>
        <v>GROUNDWORK COMBAT</v>
      </c>
      <c r="M5261" t="str">
        <f>IF(OR(L5261="ATTACK",L5261="FINTA"),"&lt;TECNICA&gt;",UPPER(anotacoes!I5261))</f>
        <v>DEFENSIVE POSITION</v>
      </c>
      <c r="N5261" t="str">
        <f>IF(OR(L5261="ATTACK",L5261="FINTA"),UPPER(anotacoes!I5261),"")</f>
        <v/>
      </c>
      <c r="O5261" s="6" t="str">
        <f>IF(anotacoes!N5261=0,"",anotacoes!N5261)</f>
        <v/>
      </c>
      <c r="P5261" t="str">
        <f>IF(anotacoes!M5261=0,"",UPPER(anotacoes!M5261))</f>
        <v/>
      </c>
      <c r="Q5261" t="str">
        <f t="shared" si="165"/>
        <v>INSERT INTO CONVERSAO_LUTA_ACAO (cd_conversao, id_luta, sequencia, momento_inicio, momento_fim, quem_faz, quem_sofre, acao_tipo, acao, tecnica, direcao, pontuacao) VALUES (1, 77, 5, TRIM(' 00:00:14,632'), TRIM(' 00:00:21,273'), 'MRVALJEVIC', 'ELIAS', 'GROUNDWORK COMBAT', 'DEFENSIVE POSITION', NULL, NULL, NULL)</v>
      </c>
      <c r="R5261" t="s">
        <v>10327</v>
      </c>
    </row>
    <row r="5262" spans="1:18" x14ac:dyDescent="0.25">
      <c r="A5262" s="7">
        <f>anotacoes!D5262</f>
        <v>40713</v>
      </c>
      <c r="B5262" t="str">
        <f>anotacoes!C5262</f>
        <v>GRAND SLAM RIO DE JANEIRO 2011</v>
      </c>
      <c r="C5262" t="str">
        <f>anotacoes!E5262</f>
        <v>MRVALJEVIC</v>
      </c>
      <c r="D5262" t="str">
        <f>anotacoes!F5262</f>
        <v>ELIAS</v>
      </c>
      <c r="E5262" t="s">
        <v>10325</v>
      </c>
      <c r="F5262">
        <f>anotacoes!A5262</f>
        <v>77</v>
      </c>
      <c r="G5262">
        <f>anotacoes!B5262</f>
        <v>6</v>
      </c>
      <c r="H5262" t="str">
        <f>anotacoes!K5262</f>
        <v xml:space="preserve"> 00:00:21,443</v>
      </c>
      <c r="I5262" t="str">
        <f>anotacoes!L5262</f>
        <v xml:space="preserve"> 00:00:28,311</v>
      </c>
      <c r="J5262" t="str">
        <f>IF(L5262="PAUSE",E5262,IF(anotacoes!G5266=conversao_anotacoes!C5262,conversao_anotacoes!C5262,conversao_anotacoes!D5262))</f>
        <v>&lt;ARBITRO_DESCONHECIDO&gt;</v>
      </c>
      <c r="K5262" t="str">
        <f t="shared" si="164"/>
        <v/>
      </c>
      <c r="L5262" t="str">
        <f>UPPER(anotacoes!H5262)</f>
        <v>PAUSE</v>
      </c>
      <c r="M5262" t="str">
        <f>IF(OR(L5262="ATTACK",L5262="FINTA"),"&lt;TECNICA&gt;",UPPER(anotacoes!I5262))</f>
        <v>&lt;NAO_CLASSIFICADO&gt;</v>
      </c>
      <c r="N5262" t="str">
        <f>IF(OR(L5262="ATTACK",L5262="FINTA"),UPPER(anotacoes!I5262),"")</f>
        <v/>
      </c>
      <c r="O5262" s="6" t="str">
        <f>IF(anotacoes!N5262=0,"",anotacoes!N5262)</f>
        <v/>
      </c>
      <c r="P5262" t="str">
        <f>IF(anotacoes!M5262=0,"",UPPER(anotacoes!M5262))</f>
        <v/>
      </c>
      <c r="Q5262" t="str">
        <f t="shared" si="165"/>
        <v>INSERT INTO CONVERSAO_LUTA_ACAO (cd_conversao, id_luta, sequencia, momento_inicio, momento_fim, quem_faz, quem_sofre, acao_tipo, acao, tecnica, direcao, pontuacao) VALUES (1, 77, 6, TRIM(' 00:00:21,443'), TRIM(' 00:00:28,311'), '&lt;ARBITRO_DESCONHECIDO&gt;', '', 'PAUSE', '&lt;NAO_CLASSIFICADO&gt;', NULL, NULL, NULL)</v>
      </c>
      <c r="R5262" t="s">
        <v>10327</v>
      </c>
    </row>
    <row r="5263" spans="1:18" x14ac:dyDescent="0.25">
      <c r="A5263" s="7">
        <f>anotacoes!D5263</f>
        <v>40713</v>
      </c>
      <c r="B5263" t="str">
        <f>anotacoes!C5263</f>
        <v>GRAND SLAM RIO DE JANEIRO 2011</v>
      </c>
      <c r="C5263" t="str">
        <f>anotacoes!E5263</f>
        <v>MRVALJEVIC</v>
      </c>
      <c r="D5263" t="str">
        <f>anotacoes!F5263</f>
        <v>ELIAS</v>
      </c>
      <c r="E5263" t="s">
        <v>10325</v>
      </c>
      <c r="F5263">
        <f>anotacoes!A5263</f>
        <v>77</v>
      </c>
      <c r="G5263">
        <f>anotacoes!B5263</f>
        <v>7</v>
      </c>
      <c r="H5263" t="str">
        <f>anotacoes!K5263</f>
        <v xml:space="preserve"> 00:00:28,493</v>
      </c>
      <c r="I5263" t="str">
        <f>anotacoes!L5263</f>
        <v xml:space="preserve"> 00:00:39,152</v>
      </c>
      <c r="J5263" t="str">
        <f>IF(L5263="PAUSE",E5263,IF(anotacoes!G5267=conversao_anotacoes!C5263,conversao_anotacoes!C5263,conversao_anotacoes!D5263))</f>
        <v>MRVALJEVIC</v>
      </c>
      <c r="K5263" t="str">
        <f t="shared" si="164"/>
        <v>ELIAS</v>
      </c>
      <c r="L5263" t="str">
        <f>UPPER(anotacoes!H5263)</f>
        <v>DISPLACEMENT</v>
      </c>
      <c r="M5263" t="str">
        <f>IF(OR(L5263="ATTACK",L5263="FINTA"),"&lt;TECNICA&gt;",UPPER(anotacoes!I5263))</f>
        <v>2-3 STEP HESITANT LEFT</v>
      </c>
      <c r="N5263" t="str">
        <f>IF(OR(L5263="ATTACK",L5263="FINTA"),UPPER(anotacoes!I5263),"")</f>
        <v/>
      </c>
      <c r="O5263" s="6" t="str">
        <f>IF(anotacoes!N5263=0,"",anotacoes!N5263)</f>
        <v/>
      </c>
      <c r="P5263" t="str">
        <f>IF(anotacoes!M5263=0,"",UPPER(anotacoes!M5263))</f>
        <v/>
      </c>
      <c r="Q5263" t="str">
        <f t="shared" si="165"/>
        <v>INSERT INTO CONVERSAO_LUTA_ACAO (cd_conversao, id_luta, sequencia, momento_inicio, momento_fim, quem_faz, quem_sofre, acao_tipo, acao, tecnica, direcao, pontuacao) VALUES (1, 77, 7, TRIM(' 00:00:28,493'), TRIM(' 00:00:39,152'), 'MRVALJEVIC', 'ELIAS', 'DISPLACEMENT', '2-3 STEP HESITANT LEFT', NULL, NULL, NULL)</v>
      </c>
      <c r="R5263" t="s">
        <v>10327</v>
      </c>
    </row>
    <row r="5264" spans="1:18" x14ac:dyDescent="0.25">
      <c r="A5264" s="7">
        <f>anotacoes!D5264</f>
        <v>40713</v>
      </c>
      <c r="B5264" t="str">
        <f>anotacoes!C5264</f>
        <v>GRAND SLAM RIO DE JANEIRO 2011</v>
      </c>
      <c r="C5264" t="str">
        <f>anotacoes!E5264</f>
        <v>MRVALJEVIC</v>
      </c>
      <c r="D5264" t="str">
        <f>anotacoes!F5264</f>
        <v>ELIAS</v>
      </c>
      <c r="E5264" t="s">
        <v>10325</v>
      </c>
      <c r="F5264">
        <f>anotacoes!A5264</f>
        <v>77</v>
      </c>
      <c r="G5264">
        <f>anotacoes!B5264</f>
        <v>8</v>
      </c>
      <c r="H5264" t="str">
        <f>anotacoes!K5264</f>
        <v xml:space="preserve"> 00:00:39,340</v>
      </c>
      <c r="I5264" t="str">
        <f>anotacoes!L5264</f>
        <v xml:space="preserve"> 00:00:52,377</v>
      </c>
      <c r="J5264" t="str">
        <f>IF(L5264="PAUSE",E5264,IF(anotacoes!G5268=conversao_anotacoes!C5264,conversao_anotacoes!C5264,conversao_anotacoes!D5264))</f>
        <v>MRVALJEVIC</v>
      </c>
      <c r="K5264" t="str">
        <f t="shared" si="164"/>
        <v>ELIAS</v>
      </c>
      <c r="L5264" t="str">
        <f>UPPER(anotacoes!H5264)</f>
        <v>DISPLACEMENT</v>
      </c>
      <c r="M5264" t="str">
        <f>IF(OR(L5264="ATTACK",L5264="FINTA"),"&lt;TECNICA&gt;",UPPER(anotacoes!I5264))</f>
        <v>TRY TO GRIP WITH CONTACT</v>
      </c>
      <c r="N5264" t="str">
        <f>IF(OR(L5264="ATTACK",L5264="FINTA"),UPPER(anotacoes!I5264),"")</f>
        <v/>
      </c>
      <c r="O5264" s="6" t="str">
        <f>IF(anotacoes!N5264=0,"",anotacoes!N5264)</f>
        <v/>
      </c>
      <c r="P5264" t="str">
        <f>IF(anotacoes!M5264=0,"",UPPER(anotacoes!M5264))</f>
        <v/>
      </c>
      <c r="Q5264" t="str">
        <f t="shared" si="165"/>
        <v>INSERT INTO CONVERSAO_LUTA_ACAO (cd_conversao, id_luta, sequencia, momento_inicio, momento_fim, quem_faz, quem_sofre, acao_tipo, acao, tecnica, direcao, pontuacao) VALUES (1, 77, 8, TRIM(' 00:00:39,340'), TRIM(' 00:00:52,377'), 'MRVALJEVIC', 'ELIAS', 'DISPLACEMENT', 'TRY TO GRIP WITH CONTACT', NULL, NULL, NULL)</v>
      </c>
      <c r="R5264" t="s">
        <v>10327</v>
      </c>
    </row>
    <row r="5265" spans="1:18" x14ac:dyDescent="0.25">
      <c r="A5265" s="7">
        <f>anotacoes!D5265</f>
        <v>40713</v>
      </c>
      <c r="B5265" t="str">
        <f>anotacoes!C5265</f>
        <v>GRAND SLAM RIO DE JANEIRO 2011</v>
      </c>
      <c r="C5265" t="str">
        <f>anotacoes!E5265</f>
        <v>MRVALJEVIC</v>
      </c>
      <c r="D5265" t="str">
        <f>anotacoes!F5265</f>
        <v>ELIAS</v>
      </c>
      <c r="E5265" t="s">
        <v>10325</v>
      </c>
      <c r="F5265">
        <f>anotacoes!A5265</f>
        <v>77</v>
      </c>
      <c r="G5265">
        <f>anotacoes!B5265</f>
        <v>9</v>
      </c>
      <c r="H5265" t="str">
        <f>anotacoes!K5265</f>
        <v xml:space="preserve"> 00:00:52,377</v>
      </c>
      <c r="I5265" t="str">
        <f>anotacoes!L5265</f>
        <v xml:space="preserve"> 00:00:54,844</v>
      </c>
      <c r="J5265" t="str">
        <f>IF(L5265="PAUSE",E5265,IF(anotacoes!G5269=conversao_anotacoes!C5265,conversao_anotacoes!C5265,conversao_anotacoes!D5265))</f>
        <v>MRVALJEVIC</v>
      </c>
      <c r="K5265" t="str">
        <f t="shared" si="164"/>
        <v>ELIAS</v>
      </c>
      <c r="L5265" t="str">
        <f>UPPER(anotacoes!H5265)</f>
        <v>GRIP TIME</v>
      </c>
      <c r="M5265" t="str">
        <f>IF(OR(L5265="ATTACK",L5265="FINTA"),"&lt;TECNICA&gt;",UPPER(anotacoes!I5265))</f>
        <v>LEFT COLLAR</v>
      </c>
      <c r="N5265" t="str">
        <f>IF(OR(L5265="ATTACK",L5265="FINTA"),UPPER(anotacoes!I5265),"")</f>
        <v/>
      </c>
      <c r="O5265" s="6" t="str">
        <f>IF(anotacoes!N5265=0,"",anotacoes!N5265)</f>
        <v/>
      </c>
      <c r="P5265" t="str">
        <f>IF(anotacoes!M5265=0,"",UPPER(anotacoes!M5265))</f>
        <v/>
      </c>
      <c r="Q5265" t="str">
        <f t="shared" si="165"/>
        <v>INSERT INTO CONVERSAO_LUTA_ACAO (cd_conversao, id_luta, sequencia, momento_inicio, momento_fim, quem_faz, quem_sofre, acao_tipo, acao, tecnica, direcao, pontuacao) VALUES (1, 77, 9, TRIM(' 00:00:52,377'), TRIM(' 00:00:54,844'), 'MRVALJEVIC', 'ELIAS', 'GRIP TIME', 'LEFT COLLAR', NULL, NULL, NULL)</v>
      </c>
      <c r="R5265" t="s">
        <v>10327</v>
      </c>
    </row>
    <row r="5266" spans="1:18" x14ac:dyDescent="0.25">
      <c r="A5266" s="7">
        <f>anotacoes!D5266</f>
        <v>40713</v>
      </c>
      <c r="B5266" t="str">
        <f>anotacoes!C5266</f>
        <v>GRAND SLAM RIO DE JANEIRO 2011</v>
      </c>
      <c r="C5266" t="str">
        <f>anotacoes!E5266</f>
        <v>MRVALJEVIC</v>
      </c>
      <c r="D5266" t="str">
        <f>anotacoes!F5266</f>
        <v>ELIAS</v>
      </c>
      <c r="E5266" t="s">
        <v>10325</v>
      </c>
      <c r="F5266">
        <f>anotacoes!A5266</f>
        <v>77</v>
      </c>
      <c r="G5266">
        <f>anotacoes!B5266</f>
        <v>10</v>
      </c>
      <c r="H5266" t="str">
        <f>anotacoes!K5266</f>
        <v xml:space="preserve"> 00:00:54,844</v>
      </c>
      <c r="I5266" t="str">
        <f>anotacoes!L5266</f>
        <v xml:space="preserve"> 00:01:42,554</v>
      </c>
      <c r="J5266" t="str">
        <f>IF(L5266="PAUSE",E5266,IF(anotacoes!G5270=conversao_anotacoes!C5266,conversao_anotacoes!C5266,conversao_anotacoes!D5266))</f>
        <v>MRVALJEVIC</v>
      </c>
      <c r="K5266" t="str">
        <f t="shared" si="164"/>
        <v>ELIAS</v>
      </c>
      <c r="L5266" t="str">
        <f>UPPER(anotacoes!H5266)</f>
        <v>GRIP TIME</v>
      </c>
      <c r="M5266" t="str">
        <f>IF(OR(L5266="ATTACK",L5266="FINTA"),"&lt;TECNICA&gt;",UPPER(anotacoes!I5266))</f>
        <v>LEFT COLLAR RIGHT COLLAR</v>
      </c>
      <c r="N5266" t="str">
        <f>IF(OR(L5266="ATTACK",L5266="FINTA"),UPPER(anotacoes!I5266),"")</f>
        <v/>
      </c>
      <c r="O5266" s="6" t="str">
        <f>IF(anotacoes!N5266=0,"",anotacoes!N5266)</f>
        <v/>
      </c>
      <c r="P5266" t="str">
        <f>IF(anotacoes!M5266=0,"",UPPER(anotacoes!M5266))</f>
        <v/>
      </c>
      <c r="Q5266" t="str">
        <f t="shared" si="165"/>
        <v>INSERT INTO CONVERSAO_LUTA_ACAO (cd_conversao, id_luta, sequencia, momento_inicio, momento_fim, quem_faz, quem_sofre, acao_tipo, acao, tecnica, direcao, pontuacao) VALUES (1, 77, 10, TRIM(' 00:00:54,844'), TRIM(' 00:01:42,554'), 'MRVALJEVIC', 'ELIAS', 'GRIP TIME', 'LEFT COLLAR RIGHT COLLAR', NULL, NULL, NULL)</v>
      </c>
      <c r="R5266" t="s">
        <v>10327</v>
      </c>
    </row>
    <row r="5267" spans="1:18" x14ac:dyDescent="0.25">
      <c r="A5267" s="7">
        <f>anotacoes!D5267</f>
        <v>40713</v>
      </c>
      <c r="B5267" t="str">
        <f>anotacoes!C5267</f>
        <v>GRAND SLAM RIO DE JANEIRO 2011</v>
      </c>
      <c r="C5267" t="str">
        <f>anotacoes!E5267</f>
        <v>MRVALJEVIC</v>
      </c>
      <c r="D5267" t="str">
        <f>anotacoes!F5267</f>
        <v>ELIAS</v>
      </c>
      <c r="E5267" t="s">
        <v>10325</v>
      </c>
      <c r="F5267">
        <f>anotacoes!A5267</f>
        <v>77</v>
      </c>
      <c r="G5267">
        <f>anotacoes!B5267</f>
        <v>11</v>
      </c>
      <c r="H5267" t="str">
        <f>anotacoes!K5267</f>
        <v xml:space="preserve"> 00:01:42,928</v>
      </c>
      <c r="I5267" t="str">
        <f>anotacoes!L5267</f>
        <v xml:space="preserve"> 00:01:50,310</v>
      </c>
      <c r="J5267" t="str">
        <f>IF(L5267="PAUSE",E5267,IF(anotacoes!G5271=conversao_anotacoes!C5267,conversao_anotacoes!C5267,conversao_anotacoes!D5267))</f>
        <v>&lt;ARBITRO_DESCONHECIDO&gt;</v>
      </c>
      <c r="K5267" t="str">
        <f t="shared" si="164"/>
        <v/>
      </c>
      <c r="L5267" t="str">
        <f>UPPER(anotacoes!H5267)</f>
        <v>PAUSE</v>
      </c>
      <c r="M5267" t="str">
        <f>IF(OR(L5267="ATTACK",L5267="FINTA"),"&lt;TECNICA&gt;",UPPER(anotacoes!I5267))</f>
        <v>&lt;NAO_CLASSIFICADO&gt;</v>
      </c>
      <c r="N5267" t="str">
        <f>IF(OR(L5267="ATTACK",L5267="FINTA"),UPPER(anotacoes!I5267),"")</f>
        <v/>
      </c>
      <c r="O5267" s="6" t="str">
        <f>IF(anotacoes!N5267=0,"",anotacoes!N5267)</f>
        <v/>
      </c>
      <c r="P5267" t="str">
        <f>IF(anotacoes!M5267=0,"",UPPER(anotacoes!M5267))</f>
        <v/>
      </c>
      <c r="Q5267" t="str">
        <f t="shared" si="165"/>
        <v>INSERT INTO CONVERSAO_LUTA_ACAO (cd_conversao, id_luta, sequencia, momento_inicio, momento_fim, quem_faz, quem_sofre, acao_tipo, acao, tecnica, direcao, pontuacao) VALUES (1, 77, 11, TRIM(' 00:01:42,928'), TRIM(' 00:01:50,310'), '&lt;ARBITRO_DESCONHECIDO&gt;', '', 'PAUSE', '&lt;NAO_CLASSIFICADO&gt;', NULL, NULL, NULL)</v>
      </c>
      <c r="R5267" t="s">
        <v>10327</v>
      </c>
    </row>
    <row r="5268" spans="1:18" x14ac:dyDescent="0.25">
      <c r="A5268" s="7">
        <f>anotacoes!D5268</f>
        <v>40713</v>
      </c>
      <c r="B5268" t="str">
        <f>anotacoes!C5268</f>
        <v>GRAND SLAM RIO DE JANEIRO 2011</v>
      </c>
      <c r="C5268" t="str">
        <f>anotacoes!E5268</f>
        <v>MRVALJEVIC</v>
      </c>
      <c r="D5268" t="str">
        <f>anotacoes!F5268</f>
        <v>ELIAS</v>
      </c>
      <c r="E5268" t="s">
        <v>10325</v>
      </c>
      <c r="F5268">
        <f>anotacoes!A5268</f>
        <v>77</v>
      </c>
      <c r="G5268">
        <f>anotacoes!B5268</f>
        <v>12</v>
      </c>
      <c r="H5268" t="str">
        <f>anotacoes!K5268</f>
        <v xml:space="preserve"> 00:01:50,516</v>
      </c>
      <c r="I5268" t="str">
        <f>anotacoes!L5268</f>
        <v xml:space="preserve"> 00:01:53,400</v>
      </c>
      <c r="J5268" t="str">
        <f>IF(L5268="PAUSE",E5268,IF(anotacoes!G5272=conversao_anotacoes!C5268,conversao_anotacoes!C5268,conversao_anotacoes!D5268))</f>
        <v>MRVALJEVIC</v>
      </c>
      <c r="K5268" t="str">
        <f t="shared" si="164"/>
        <v>ELIAS</v>
      </c>
      <c r="L5268" t="str">
        <f>UPPER(anotacoes!H5268)</f>
        <v>DISPLACEMENT</v>
      </c>
      <c r="M5268" t="str">
        <f>IF(OR(L5268="ATTACK",L5268="FINTA"),"&lt;TECNICA&gt;",UPPER(anotacoes!I5268))</f>
        <v>WIDE STEP LATERAL MOVEMENT</v>
      </c>
      <c r="N5268" t="str">
        <f>IF(OR(L5268="ATTACK",L5268="FINTA"),UPPER(anotacoes!I5268),"")</f>
        <v/>
      </c>
      <c r="O5268" s="6" t="str">
        <f>IF(anotacoes!N5268=0,"",anotacoes!N5268)</f>
        <v/>
      </c>
      <c r="P5268" t="str">
        <f>IF(anotacoes!M5268=0,"",UPPER(anotacoes!M5268))</f>
        <v/>
      </c>
      <c r="Q5268" t="str">
        <f t="shared" si="165"/>
        <v>INSERT INTO CONVERSAO_LUTA_ACAO (cd_conversao, id_luta, sequencia, momento_inicio, momento_fim, quem_faz, quem_sofre, acao_tipo, acao, tecnica, direcao, pontuacao) VALUES (1, 77, 12, TRIM(' 00:01:50,516'), TRIM(' 00:01:53,400'), 'MRVALJEVIC', 'ELIAS', 'DISPLACEMENT', 'WIDE STEP LATERAL MOVEMENT', NULL, NULL, NULL)</v>
      </c>
      <c r="R5268" t="s">
        <v>10327</v>
      </c>
    </row>
    <row r="5269" spans="1:18" x14ac:dyDescent="0.25">
      <c r="A5269" s="7">
        <f>anotacoes!D5269</f>
        <v>40713</v>
      </c>
      <c r="B5269" t="str">
        <f>anotacoes!C5269</f>
        <v>GRAND SLAM RIO DE JANEIRO 2011</v>
      </c>
      <c r="C5269" t="str">
        <f>anotacoes!E5269</f>
        <v>MRVALJEVIC</v>
      </c>
      <c r="D5269" t="str">
        <f>anotacoes!F5269</f>
        <v>ELIAS</v>
      </c>
      <c r="E5269" t="s">
        <v>10325</v>
      </c>
      <c r="F5269">
        <f>anotacoes!A5269</f>
        <v>77</v>
      </c>
      <c r="G5269">
        <f>anotacoes!B5269</f>
        <v>13</v>
      </c>
      <c r="H5269" t="str">
        <f>anotacoes!K5269</f>
        <v xml:space="preserve"> 00:01:53,400</v>
      </c>
      <c r="I5269" t="str">
        <f>anotacoes!L5269</f>
        <v xml:space="preserve"> 00:01:58,116</v>
      </c>
      <c r="J5269" t="str">
        <f>IF(L5269="PAUSE",E5269,IF(anotacoes!G5273=conversao_anotacoes!C5269,conversao_anotacoes!C5269,conversao_anotacoes!D5269))</f>
        <v>MRVALJEVIC</v>
      </c>
      <c r="K5269" t="str">
        <f t="shared" si="164"/>
        <v>ELIAS</v>
      </c>
      <c r="L5269" t="str">
        <f>UPPER(anotacoes!H5269)</f>
        <v>DISPLACEMENT</v>
      </c>
      <c r="M5269" t="str">
        <f>IF(OR(L5269="ATTACK",L5269="FINTA"),"&lt;TECNICA&gt;",UPPER(anotacoes!I5269))</f>
        <v>2-3 STEP HESITANT LEFT</v>
      </c>
      <c r="N5269" t="str">
        <f>IF(OR(L5269="ATTACK",L5269="FINTA"),UPPER(anotacoes!I5269),"")</f>
        <v/>
      </c>
      <c r="O5269" s="6" t="str">
        <f>IF(anotacoes!N5269=0,"",anotacoes!N5269)</f>
        <v/>
      </c>
      <c r="P5269" t="str">
        <f>IF(anotacoes!M5269=0,"",UPPER(anotacoes!M5269))</f>
        <v/>
      </c>
      <c r="Q5269" t="str">
        <f t="shared" si="165"/>
        <v>INSERT INTO CONVERSAO_LUTA_ACAO (cd_conversao, id_luta, sequencia, momento_inicio, momento_fim, quem_faz, quem_sofre, acao_tipo, acao, tecnica, direcao, pontuacao) VALUES (1, 77, 13, TRIM(' 00:01:53,400'), TRIM(' 00:01:58,116'), 'MRVALJEVIC', 'ELIAS', 'DISPLACEMENT', '2-3 STEP HESITANT LEFT', NULL, NULL, NULL)</v>
      </c>
      <c r="R5269" t="s">
        <v>10327</v>
      </c>
    </row>
    <row r="5270" spans="1:18" x14ac:dyDescent="0.25">
      <c r="A5270" s="7">
        <f>anotacoes!D5270</f>
        <v>40713</v>
      </c>
      <c r="B5270" t="str">
        <f>anotacoes!C5270</f>
        <v>GRAND SLAM RIO DE JANEIRO 2011</v>
      </c>
      <c r="C5270" t="str">
        <f>anotacoes!E5270</f>
        <v>MRVALJEVIC</v>
      </c>
      <c r="D5270" t="str">
        <f>anotacoes!F5270</f>
        <v>ELIAS</v>
      </c>
      <c r="E5270" t="s">
        <v>10325</v>
      </c>
      <c r="F5270">
        <f>anotacoes!A5270</f>
        <v>77</v>
      </c>
      <c r="G5270">
        <f>anotacoes!B5270</f>
        <v>14</v>
      </c>
      <c r="H5270" t="str">
        <f>anotacoes!K5270</f>
        <v xml:space="preserve"> 00:01:58,116</v>
      </c>
      <c r="I5270" t="str">
        <f>anotacoes!L5270</f>
        <v xml:space="preserve"> 00:01:59,169</v>
      </c>
      <c r="J5270" t="str">
        <f>IF(L5270="PAUSE",E5270,IF(anotacoes!G5274=conversao_anotacoes!C5270,conversao_anotacoes!C5270,conversao_anotacoes!D5270))</f>
        <v>MRVALJEVIC</v>
      </c>
      <c r="K5270" t="str">
        <f t="shared" si="164"/>
        <v>ELIAS</v>
      </c>
      <c r="L5270" t="str">
        <f>UPPER(anotacoes!H5270)</f>
        <v>GRIP TIME</v>
      </c>
      <c r="M5270" t="str">
        <f>IF(OR(L5270="ATTACK",L5270="FINTA"),"&lt;TECNICA&gt;",UPPER(anotacoes!I5270))</f>
        <v>LEFT COLLAR</v>
      </c>
      <c r="N5270" t="str">
        <f>IF(OR(L5270="ATTACK",L5270="FINTA"),UPPER(anotacoes!I5270),"")</f>
        <v/>
      </c>
      <c r="O5270" s="6" t="str">
        <f>IF(anotacoes!N5270=0,"",anotacoes!N5270)</f>
        <v/>
      </c>
      <c r="P5270" t="str">
        <f>IF(anotacoes!M5270=0,"",UPPER(anotacoes!M5270))</f>
        <v/>
      </c>
      <c r="Q5270" t="str">
        <f t="shared" si="165"/>
        <v>INSERT INTO CONVERSAO_LUTA_ACAO (cd_conversao, id_luta, sequencia, momento_inicio, momento_fim, quem_faz, quem_sofre, acao_tipo, acao, tecnica, direcao, pontuacao) VALUES (1, 77, 14, TRIM(' 00:01:58,116'), TRIM(' 00:01:59,169'), 'MRVALJEVIC', 'ELIAS', 'GRIP TIME', 'LEFT COLLAR', NULL, NULL, NULL)</v>
      </c>
      <c r="R5270" t="s">
        <v>10327</v>
      </c>
    </row>
    <row r="5271" spans="1:18" x14ac:dyDescent="0.25">
      <c r="A5271" s="7">
        <f>anotacoes!D5271</f>
        <v>40713</v>
      </c>
      <c r="B5271" t="str">
        <f>anotacoes!C5271</f>
        <v>GRAND SLAM RIO DE JANEIRO 2011</v>
      </c>
      <c r="C5271" t="str">
        <f>anotacoes!E5271</f>
        <v>MRVALJEVIC</v>
      </c>
      <c r="D5271" t="str">
        <f>anotacoes!F5271</f>
        <v>ELIAS</v>
      </c>
      <c r="E5271" t="s">
        <v>10325</v>
      </c>
      <c r="F5271">
        <f>anotacoes!A5271</f>
        <v>77</v>
      </c>
      <c r="G5271">
        <f>anotacoes!B5271</f>
        <v>15</v>
      </c>
      <c r="H5271" t="str">
        <f>anotacoes!K5271</f>
        <v xml:space="preserve"> 00:01:59,169</v>
      </c>
      <c r="I5271" t="str">
        <f>anotacoes!L5271</f>
        <v xml:space="preserve"> 00:02:06,163</v>
      </c>
      <c r="J5271" t="str">
        <f>IF(L5271="PAUSE",E5271,IF(anotacoes!G5275=conversao_anotacoes!C5271,conversao_anotacoes!C5271,conversao_anotacoes!D5271))</f>
        <v>MRVALJEVIC</v>
      </c>
      <c r="K5271" t="str">
        <f t="shared" si="164"/>
        <v>ELIAS</v>
      </c>
      <c r="L5271" t="str">
        <f>UPPER(anotacoes!H5271)</f>
        <v>GRIP TIME</v>
      </c>
      <c r="M5271" t="str">
        <f>IF(OR(L5271="ATTACK",L5271="FINTA"),"&lt;TECNICA&gt;",UPPER(anotacoes!I5271))</f>
        <v>LEFT COLLAR RIGHT COLLAR</v>
      </c>
      <c r="N5271" t="str">
        <f>IF(OR(L5271="ATTACK",L5271="FINTA"),UPPER(anotacoes!I5271),"")</f>
        <v/>
      </c>
      <c r="O5271" s="6" t="str">
        <f>IF(anotacoes!N5271=0,"",anotacoes!N5271)</f>
        <v/>
      </c>
      <c r="P5271" t="str">
        <f>IF(anotacoes!M5271=0,"",UPPER(anotacoes!M5271))</f>
        <v/>
      </c>
      <c r="Q5271" t="str">
        <f t="shared" si="165"/>
        <v>INSERT INTO CONVERSAO_LUTA_ACAO (cd_conversao, id_luta, sequencia, momento_inicio, momento_fim, quem_faz, quem_sofre, acao_tipo, acao, tecnica, direcao, pontuacao) VALUES (1, 77, 15, TRIM(' 00:01:59,169'), TRIM(' 00:02:06,163'), 'MRVALJEVIC', 'ELIAS', 'GRIP TIME', 'LEFT COLLAR RIGHT COLLAR', NULL, NULL, NULL)</v>
      </c>
      <c r="R5271" t="s">
        <v>10327</v>
      </c>
    </row>
    <row r="5272" spans="1:18" x14ac:dyDescent="0.25">
      <c r="A5272" s="7">
        <f>anotacoes!D5272</f>
        <v>40713</v>
      </c>
      <c r="B5272" t="str">
        <f>anotacoes!C5272</f>
        <v>GRAND SLAM RIO DE JANEIRO 2011</v>
      </c>
      <c r="C5272" t="str">
        <f>anotacoes!E5272</f>
        <v>MRVALJEVIC</v>
      </c>
      <c r="D5272" t="str">
        <f>anotacoes!F5272</f>
        <v>ELIAS</v>
      </c>
      <c r="E5272" t="s">
        <v>10325</v>
      </c>
      <c r="F5272">
        <f>anotacoes!A5272</f>
        <v>77</v>
      </c>
      <c r="G5272">
        <f>anotacoes!B5272</f>
        <v>16</v>
      </c>
      <c r="H5272" t="str">
        <f>anotacoes!K5272</f>
        <v xml:space="preserve"> 00:02:06,163</v>
      </c>
      <c r="I5272" t="str">
        <f>anotacoes!L5272</f>
        <v xml:space="preserve"> 00:02:09,827</v>
      </c>
      <c r="J5272" t="str">
        <f>IF(L5272="PAUSE",E5272,IF(anotacoes!G5276=conversao_anotacoes!C5272,conversao_anotacoes!C5272,conversao_anotacoes!D5272))</f>
        <v>MRVALJEVIC</v>
      </c>
      <c r="K5272" t="str">
        <f t="shared" si="164"/>
        <v>ELIAS</v>
      </c>
      <c r="L5272" t="str">
        <f>UPPER(anotacoes!H5272)</f>
        <v>GRIP TIME</v>
      </c>
      <c r="M5272" t="str">
        <f>IF(OR(L5272="ATTACK",L5272="FINTA"),"&lt;TECNICA&gt;",UPPER(anotacoes!I5272))</f>
        <v>RIGHT COLLAR LEFT SLEEVE</v>
      </c>
      <c r="N5272" t="str">
        <f>IF(OR(L5272="ATTACK",L5272="FINTA"),UPPER(anotacoes!I5272),"")</f>
        <v/>
      </c>
      <c r="O5272" s="6" t="str">
        <f>IF(anotacoes!N5272=0,"",anotacoes!N5272)</f>
        <v/>
      </c>
      <c r="P5272" t="str">
        <f>IF(anotacoes!M5272=0,"",UPPER(anotacoes!M5272))</f>
        <v/>
      </c>
      <c r="Q5272" t="str">
        <f t="shared" si="165"/>
        <v>INSERT INTO CONVERSAO_LUTA_ACAO (cd_conversao, id_luta, sequencia, momento_inicio, momento_fim, quem_faz, quem_sofre, acao_tipo, acao, tecnica, direcao, pontuacao) VALUES (1, 77, 16, TRIM(' 00:02:06,163'), TRIM(' 00:02:09,827'), 'MRVALJEVIC', 'ELIAS', 'GRIP TIME', 'RIGHT COLLAR LEFT SLEEVE', NULL, NULL, NULL)</v>
      </c>
      <c r="R5272" t="s">
        <v>10327</v>
      </c>
    </row>
    <row r="5273" spans="1:18" x14ac:dyDescent="0.25">
      <c r="A5273" s="7">
        <f>anotacoes!D5273</f>
        <v>40713</v>
      </c>
      <c r="B5273" t="str">
        <f>anotacoes!C5273</f>
        <v>GRAND SLAM RIO DE JANEIRO 2011</v>
      </c>
      <c r="C5273" t="str">
        <f>anotacoes!E5273</f>
        <v>MRVALJEVIC</v>
      </c>
      <c r="D5273" t="str">
        <f>anotacoes!F5273</f>
        <v>ELIAS</v>
      </c>
      <c r="E5273" t="s">
        <v>10325</v>
      </c>
      <c r="F5273">
        <f>anotacoes!A5273</f>
        <v>77</v>
      </c>
      <c r="G5273">
        <f>anotacoes!B5273</f>
        <v>17</v>
      </c>
      <c r="H5273" t="str">
        <f>anotacoes!K5273</f>
        <v xml:space="preserve"> 00:02:09,997</v>
      </c>
      <c r="I5273" t="str">
        <f>anotacoes!L5273</f>
        <v xml:space="preserve"> 00:02:17,356</v>
      </c>
      <c r="J5273" t="str">
        <f>IF(L5273="PAUSE",E5273,IF(anotacoes!G5277=conversao_anotacoes!C5273,conversao_anotacoes!C5273,conversao_anotacoes!D5273))</f>
        <v>&lt;ARBITRO_DESCONHECIDO&gt;</v>
      </c>
      <c r="K5273" t="str">
        <f t="shared" si="164"/>
        <v/>
      </c>
      <c r="L5273" t="str">
        <f>UPPER(anotacoes!H5273)</f>
        <v>PAUSE</v>
      </c>
      <c r="M5273" t="str">
        <f>IF(OR(L5273="ATTACK",L5273="FINTA"),"&lt;TECNICA&gt;",UPPER(anotacoes!I5273))</f>
        <v>SHIDO OPPONENT WITHOUT SCORE</v>
      </c>
      <c r="N5273" t="str">
        <f>IF(OR(L5273="ATTACK",L5273="FINTA"),UPPER(anotacoes!I5273),"")</f>
        <v/>
      </c>
      <c r="O5273" s="6" t="str">
        <f>IF(anotacoes!N5273=0,"",anotacoes!N5273)</f>
        <v/>
      </c>
      <c r="P5273" t="str">
        <f>IF(anotacoes!M5273=0,"",UPPER(anotacoes!M5273))</f>
        <v/>
      </c>
      <c r="Q5273" t="str">
        <f t="shared" si="165"/>
        <v>INSERT INTO CONVERSAO_LUTA_ACAO (cd_conversao, id_luta, sequencia, momento_inicio, momento_fim, quem_faz, quem_sofre, acao_tipo, acao, tecnica, direcao, pontuacao) VALUES (1, 77, 17, TRIM(' 00:02:09,997'), TRIM(' 00:02:17,356'), '&lt;ARBITRO_DESCONHECIDO&gt;', '', 'PAUSE', 'SHIDO OPPONENT WITHOUT SCORE', NULL, NULL, NULL)</v>
      </c>
      <c r="R5273" t="s">
        <v>10327</v>
      </c>
    </row>
    <row r="5274" spans="1:18" x14ac:dyDescent="0.25">
      <c r="A5274" s="7">
        <f>anotacoes!D5274</f>
        <v>40713</v>
      </c>
      <c r="B5274" t="str">
        <f>anotacoes!C5274</f>
        <v>GRAND SLAM RIO DE JANEIRO 2011</v>
      </c>
      <c r="C5274" t="str">
        <f>anotacoes!E5274</f>
        <v>MRVALJEVIC</v>
      </c>
      <c r="D5274" t="str">
        <f>anotacoes!F5274</f>
        <v>ELIAS</v>
      </c>
      <c r="E5274" t="s">
        <v>10325</v>
      </c>
      <c r="F5274">
        <f>anotacoes!A5274</f>
        <v>77</v>
      </c>
      <c r="G5274">
        <f>anotacoes!B5274</f>
        <v>18</v>
      </c>
      <c r="H5274" t="str">
        <f>anotacoes!K5274</f>
        <v xml:space="preserve"> 00:02:17,356</v>
      </c>
      <c r="I5274" t="str">
        <f>anotacoes!L5274</f>
        <v xml:space="preserve"> 00:02:24,979</v>
      </c>
      <c r="J5274" t="str">
        <f>IF(L5274="PAUSE",E5274,IF(anotacoes!G5278=conversao_anotacoes!C5274,conversao_anotacoes!C5274,conversao_anotacoes!D5274))</f>
        <v>MRVALJEVIC</v>
      </c>
      <c r="K5274" t="str">
        <f t="shared" si="164"/>
        <v>ELIAS</v>
      </c>
      <c r="L5274" t="str">
        <f>UPPER(anotacoes!H5274)</f>
        <v>DISPLACEMENT</v>
      </c>
      <c r="M5274" t="str">
        <f>IF(OR(L5274="ATTACK",L5274="FINTA"),"&lt;TECNICA&gt;",UPPER(anotacoes!I5274))</f>
        <v>2-3 STEP HESITANT LEFT</v>
      </c>
      <c r="N5274" t="str">
        <f>IF(OR(L5274="ATTACK",L5274="FINTA"),UPPER(anotacoes!I5274),"")</f>
        <v/>
      </c>
      <c r="O5274" s="6" t="str">
        <f>IF(anotacoes!N5274=0,"",anotacoes!N5274)</f>
        <v/>
      </c>
      <c r="P5274" t="str">
        <f>IF(anotacoes!M5274=0,"",UPPER(anotacoes!M5274))</f>
        <v/>
      </c>
      <c r="Q5274" t="str">
        <f t="shared" si="165"/>
        <v>INSERT INTO CONVERSAO_LUTA_ACAO (cd_conversao, id_luta, sequencia, momento_inicio, momento_fim, quem_faz, quem_sofre, acao_tipo, acao, tecnica, direcao, pontuacao) VALUES (1, 77, 18, TRIM(' 00:02:17,356'), TRIM(' 00:02:24,979'), 'MRVALJEVIC', 'ELIAS', 'DISPLACEMENT', '2-3 STEP HESITANT LEFT', NULL, NULL, NULL)</v>
      </c>
      <c r="R5274" t="s">
        <v>10327</v>
      </c>
    </row>
    <row r="5275" spans="1:18" x14ac:dyDescent="0.25">
      <c r="A5275" s="7">
        <f>anotacoes!D5275</f>
        <v>40713</v>
      </c>
      <c r="B5275" t="str">
        <f>anotacoes!C5275</f>
        <v>GRAND SLAM RIO DE JANEIRO 2011</v>
      </c>
      <c r="C5275" t="str">
        <f>anotacoes!E5275</f>
        <v>MRVALJEVIC</v>
      </c>
      <c r="D5275" t="str">
        <f>anotacoes!F5275</f>
        <v>ELIAS</v>
      </c>
      <c r="E5275" t="s">
        <v>10325</v>
      </c>
      <c r="F5275">
        <f>anotacoes!A5275</f>
        <v>77</v>
      </c>
      <c r="G5275">
        <f>anotacoes!B5275</f>
        <v>19</v>
      </c>
      <c r="H5275" t="str">
        <f>anotacoes!K5275</f>
        <v xml:space="preserve"> 00:02:24,979</v>
      </c>
      <c r="I5275" t="str">
        <f>anotacoes!L5275</f>
        <v xml:space="preserve"> 00:02:26,208</v>
      </c>
      <c r="J5275" t="str">
        <f>IF(L5275="PAUSE",E5275,IF(anotacoes!G5279=conversao_anotacoes!C5275,conversao_anotacoes!C5275,conversao_anotacoes!D5275))</f>
        <v>MRVALJEVIC</v>
      </c>
      <c r="K5275" t="str">
        <f t="shared" si="164"/>
        <v>ELIAS</v>
      </c>
      <c r="L5275" t="str">
        <f>UPPER(anotacoes!H5275)</f>
        <v>GRIP TIME</v>
      </c>
      <c r="M5275" t="str">
        <f>IF(OR(L5275="ATTACK",L5275="FINTA"),"&lt;TECNICA&gt;",UPPER(anotacoes!I5275))</f>
        <v>LEFT SLEEVE</v>
      </c>
      <c r="N5275" t="str">
        <f>IF(OR(L5275="ATTACK",L5275="FINTA"),UPPER(anotacoes!I5275),"")</f>
        <v/>
      </c>
      <c r="O5275" s="6" t="str">
        <f>IF(anotacoes!N5275=0,"",anotacoes!N5275)</f>
        <v/>
      </c>
      <c r="P5275" t="str">
        <f>IF(anotacoes!M5275=0,"",UPPER(anotacoes!M5275))</f>
        <v/>
      </c>
      <c r="Q5275" t="str">
        <f t="shared" si="165"/>
        <v>INSERT INTO CONVERSAO_LUTA_ACAO (cd_conversao, id_luta, sequencia, momento_inicio, momento_fim, quem_faz, quem_sofre, acao_tipo, acao, tecnica, direcao, pontuacao) VALUES (1, 77, 19, TRIM(' 00:02:24,979'), TRIM(' 00:02:26,208'), 'MRVALJEVIC', 'ELIAS', 'GRIP TIME', 'LEFT SLEEVE', NULL, NULL, NULL)</v>
      </c>
      <c r="R5275" t="s">
        <v>10327</v>
      </c>
    </row>
    <row r="5276" spans="1:18" x14ac:dyDescent="0.25">
      <c r="A5276" s="7">
        <f>anotacoes!D5276</f>
        <v>40713</v>
      </c>
      <c r="B5276" t="str">
        <f>anotacoes!C5276</f>
        <v>GRAND SLAM RIO DE JANEIRO 2011</v>
      </c>
      <c r="C5276" t="str">
        <f>anotacoes!E5276</f>
        <v>MRVALJEVIC</v>
      </c>
      <c r="D5276" t="str">
        <f>anotacoes!F5276</f>
        <v>ELIAS</v>
      </c>
      <c r="E5276" t="s">
        <v>10325</v>
      </c>
      <c r="F5276">
        <f>anotacoes!A5276</f>
        <v>77</v>
      </c>
      <c r="G5276">
        <f>anotacoes!B5276</f>
        <v>20</v>
      </c>
      <c r="H5276" t="str">
        <f>anotacoes!K5276</f>
        <v xml:space="preserve"> 00:02:26,208</v>
      </c>
      <c r="I5276" t="str">
        <f>anotacoes!L5276</f>
        <v xml:space="preserve"> 00:02:34,657</v>
      </c>
      <c r="J5276" t="str">
        <f>IF(L5276="PAUSE",E5276,IF(anotacoes!G5280=conversao_anotacoes!C5276,conversao_anotacoes!C5276,conversao_anotacoes!D5276))</f>
        <v>MRVALJEVIC</v>
      </c>
      <c r="K5276" t="str">
        <f t="shared" si="164"/>
        <v>ELIAS</v>
      </c>
      <c r="L5276" t="str">
        <f>UPPER(anotacoes!H5276)</f>
        <v>GRIP TIME</v>
      </c>
      <c r="M5276" t="str">
        <f>IF(OR(L5276="ATTACK",L5276="FINTA"),"&lt;TECNICA&gt;",UPPER(anotacoes!I5276))</f>
        <v>RIGHT COLLAR LEFT SLEEVE</v>
      </c>
      <c r="N5276" t="str">
        <f>IF(OR(L5276="ATTACK",L5276="FINTA"),UPPER(anotacoes!I5276),"")</f>
        <v/>
      </c>
      <c r="O5276" s="6" t="str">
        <f>IF(anotacoes!N5276=0,"",anotacoes!N5276)</f>
        <v/>
      </c>
      <c r="P5276" t="str">
        <f>IF(anotacoes!M5276=0,"",UPPER(anotacoes!M5276))</f>
        <v/>
      </c>
      <c r="Q5276" t="str">
        <f t="shared" si="165"/>
        <v>INSERT INTO CONVERSAO_LUTA_ACAO (cd_conversao, id_luta, sequencia, momento_inicio, momento_fim, quem_faz, quem_sofre, acao_tipo, acao, tecnica, direcao, pontuacao) VALUES (1, 77, 20, TRIM(' 00:02:26,208'), TRIM(' 00:02:34,657'), 'MRVALJEVIC', 'ELIAS', 'GRIP TIME', 'RIGHT COLLAR LEFT SLEEVE', NULL, NULL, NULL)</v>
      </c>
      <c r="R5276" t="s">
        <v>10327</v>
      </c>
    </row>
    <row r="5277" spans="1:18" x14ac:dyDescent="0.25">
      <c r="A5277" s="7">
        <f>anotacoes!D5277</f>
        <v>40713</v>
      </c>
      <c r="B5277" t="str">
        <f>anotacoes!C5277</f>
        <v>GRAND SLAM RIO DE JANEIRO 2011</v>
      </c>
      <c r="C5277" t="str">
        <f>anotacoes!E5277</f>
        <v>MRVALJEVIC</v>
      </c>
      <c r="D5277" t="str">
        <f>anotacoes!F5277</f>
        <v>ELIAS</v>
      </c>
      <c r="E5277" t="s">
        <v>10325</v>
      </c>
      <c r="F5277">
        <f>anotacoes!A5277</f>
        <v>77</v>
      </c>
      <c r="G5277">
        <f>anotacoes!B5277</f>
        <v>21</v>
      </c>
      <c r="H5277" t="str">
        <f>anotacoes!K5277</f>
        <v xml:space="preserve"> 00:02:34,822</v>
      </c>
      <c r="I5277" t="str">
        <f>anotacoes!L5277</f>
        <v xml:space="preserve"> 00:03:24,587</v>
      </c>
      <c r="J5277" t="str">
        <f>IF(L5277="PAUSE",E5277,IF(anotacoes!G5281=conversao_anotacoes!C5277,conversao_anotacoes!C5277,conversao_anotacoes!D5277))</f>
        <v>&lt;ARBITRO_DESCONHECIDO&gt;</v>
      </c>
      <c r="K5277" t="str">
        <f t="shared" si="164"/>
        <v/>
      </c>
      <c r="L5277" t="str">
        <f>UPPER(anotacoes!H5277)</f>
        <v>PAUSE</v>
      </c>
      <c r="M5277" t="str">
        <f>IF(OR(L5277="ATTACK",L5277="FINTA"),"&lt;TECNICA&gt;",UPPER(anotacoes!I5277))</f>
        <v>SHIDO WITHOUT SCORE</v>
      </c>
      <c r="N5277" t="str">
        <f>IF(OR(L5277="ATTACK",L5277="FINTA"),UPPER(anotacoes!I5277),"")</f>
        <v/>
      </c>
      <c r="O5277" s="6" t="str">
        <f>IF(anotacoes!N5277=0,"",anotacoes!N5277)</f>
        <v/>
      </c>
      <c r="P5277" t="str">
        <f>IF(anotacoes!M5277=0,"",UPPER(anotacoes!M5277))</f>
        <v/>
      </c>
      <c r="Q5277" t="str">
        <f t="shared" si="165"/>
        <v>INSERT INTO CONVERSAO_LUTA_ACAO (cd_conversao, id_luta, sequencia, momento_inicio, momento_fim, quem_faz, quem_sofre, acao_tipo, acao, tecnica, direcao, pontuacao) VALUES (1, 77, 21, TRIM(' 00:02:34,822'), TRIM(' 00:03:24,587'), '&lt;ARBITRO_DESCONHECIDO&gt;', '', 'PAUSE', 'SHIDO WITHOUT SCORE', NULL, NULL, NULL)</v>
      </c>
      <c r="R5277" t="s">
        <v>10327</v>
      </c>
    </row>
    <row r="5278" spans="1:18" x14ac:dyDescent="0.25">
      <c r="A5278" s="7">
        <f>anotacoes!D5278</f>
        <v>40713</v>
      </c>
      <c r="B5278" t="str">
        <f>anotacoes!C5278</f>
        <v>GRAND SLAM RIO DE JANEIRO 2011</v>
      </c>
      <c r="C5278" t="str">
        <f>anotacoes!E5278</f>
        <v>MRVALJEVIC</v>
      </c>
      <c r="D5278" t="str">
        <f>anotacoes!F5278</f>
        <v>ELIAS</v>
      </c>
      <c r="E5278" t="s">
        <v>10325</v>
      </c>
      <c r="F5278">
        <f>anotacoes!A5278</f>
        <v>77</v>
      </c>
      <c r="G5278">
        <f>anotacoes!B5278</f>
        <v>22</v>
      </c>
      <c r="H5278" t="str">
        <f>anotacoes!K5278</f>
        <v xml:space="preserve"> 00:03:24,747</v>
      </c>
      <c r="I5278" t="str">
        <f>anotacoes!L5278</f>
        <v xml:space="preserve"> 00:03:26,677</v>
      </c>
      <c r="J5278" t="str">
        <f>IF(L5278="PAUSE",E5278,IF(anotacoes!G5282=conversao_anotacoes!C5278,conversao_anotacoes!C5278,conversao_anotacoes!D5278))</f>
        <v>MRVALJEVIC</v>
      </c>
      <c r="K5278" t="str">
        <f t="shared" si="164"/>
        <v>ELIAS</v>
      </c>
      <c r="L5278" t="str">
        <f>UPPER(anotacoes!H5278)</f>
        <v>DISPLACEMENT</v>
      </c>
      <c r="M5278" t="str">
        <f>IF(OR(L5278="ATTACK",L5278="FINTA"),"&lt;TECNICA&gt;",UPPER(anotacoes!I5278))</f>
        <v>CIRCULAR LEFT</v>
      </c>
      <c r="N5278" t="str">
        <f>IF(OR(L5278="ATTACK",L5278="FINTA"),UPPER(anotacoes!I5278),"")</f>
        <v/>
      </c>
      <c r="O5278" s="6" t="str">
        <f>IF(anotacoes!N5278=0,"",anotacoes!N5278)</f>
        <v/>
      </c>
      <c r="P5278" t="str">
        <f>IF(anotacoes!M5278=0,"",UPPER(anotacoes!M5278))</f>
        <v/>
      </c>
      <c r="Q5278" t="str">
        <f t="shared" si="165"/>
        <v>INSERT INTO CONVERSAO_LUTA_ACAO (cd_conversao, id_luta, sequencia, momento_inicio, momento_fim, quem_faz, quem_sofre, acao_tipo, acao, tecnica, direcao, pontuacao) VALUES (1, 77, 22, TRIM(' 00:03:24,747'), TRIM(' 00:03:26,677'), 'MRVALJEVIC', 'ELIAS', 'DISPLACEMENT', 'CIRCULAR LEFT', NULL, NULL, NULL)</v>
      </c>
      <c r="R5278" t="s">
        <v>10327</v>
      </c>
    </row>
    <row r="5279" spans="1:18" x14ac:dyDescent="0.25">
      <c r="A5279" s="7">
        <f>anotacoes!D5279</f>
        <v>40713</v>
      </c>
      <c r="B5279" t="str">
        <f>anotacoes!C5279</f>
        <v>GRAND SLAM RIO DE JANEIRO 2011</v>
      </c>
      <c r="C5279" t="str">
        <f>anotacoes!E5279</f>
        <v>MRVALJEVIC</v>
      </c>
      <c r="D5279" t="str">
        <f>anotacoes!F5279</f>
        <v>ELIAS</v>
      </c>
      <c r="E5279" t="s">
        <v>10325</v>
      </c>
      <c r="F5279">
        <f>anotacoes!A5279</f>
        <v>77</v>
      </c>
      <c r="G5279">
        <f>anotacoes!B5279</f>
        <v>23</v>
      </c>
      <c r="H5279" t="str">
        <f>anotacoes!K5279</f>
        <v xml:space="preserve"> 00:03:26,677</v>
      </c>
      <c r="I5279" t="str">
        <f>anotacoes!L5279</f>
        <v xml:space="preserve"> 00:03:29,863</v>
      </c>
      <c r="J5279" t="str">
        <f>IF(L5279="PAUSE",E5279,IF(anotacoes!G5283=conversao_anotacoes!C5279,conversao_anotacoes!C5279,conversao_anotacoes!D5279))</f>
        <v>MRVALJEVIC</v>
      </c>
      <c r="K5279" t="str">
        <f t="shared" si="164"/>
        <v>ELIAS</v>
      </c>
      <c r="L5279" t="str">
        <f>UPPER(anotacoes!H5279)</f>
        <v>DISPLACEMENT</v>
      </c>
      <c r="M5279" t="str">
        <f>IF(OR(L5279="ATTACK",L5279="FINTA"),"&lt;TECNICA&gt;",UPPER(anotacoes!I5279))</f>
        <v>2-3 STEP HESITANT LEFT</v>
      </c>
      <c r="N5279" t="str">
        <f>IF(OR(L5279="ATTACK",L5279="FINTA"),UPPER(anotacoes!I5279),"")</f>
        <v/>
      </c>
      <c r="O5279" s="6" t="str">
        <f>IF(anotacoes!N5279=0,"",anotacoes!N5279)</f>
        <v/>
      </c>
      <c r="P5279" t="str">
        <f>IF(anotacoes!M5279=0,"",UPPER(anotacoes!M5279))</f>
        <v/>
      </c>
      <c r="Q5279" t="str">
        <f t="shared" si="165"/>
        <v>INSERT INTO CONVERSAO_LUTA_ACAO (cd_conversao, id_luta, sequencia, momento_inicio, momento_fim, quem_faz, quem_sofre, acao_tipo, acao, tecnica, direcao, pontuacao) VALUES (1, 77, 23, TRIM(' 00:03:26,677'), TRIM(' 00:03:29,863'), 'MRVALJEVIC', 'ELIAS', 'DISPLACEMENT', '2-3 STEP HESITANT LEFT', NULL, NULL, NULL)</v>
      </c>
      <c r="R5279" t="s">
        <v>10327</v>
      </c>
    </row>
    <row r="5280" spans="1:18" x14ac:dyDescent="0.25">
      <c r="A5280" s="7">
        <f>anotacoes!D5280</f>
        <v>40713</v>
      </c>
      <c r="B5280" t="str">
        <f>anotacoes!C5280</f>
        <v>GRAND SLAM RIO DE JANEIRO 2011</v>
      </c>
      <c r="C5280" t="str">
        <f>anotacoes!E5280</f>
        <v>MRVALJEVIC</v>
      </c>
      <c r="D5280" t="str">
        <f>anotacoes!F5280</f>
        <v>ELIAS</v>
      </c>
      <c r="E5280" t="s">
        <v>10325</v>
      </c>
      <c r="F5280">
        <f>anotacoes!A5280</f>
        <v>77</v>
      </c>
      <c r="G5280">
        <f>anotacoes!B5280</f>
        <v>24</v>
      </c>
      <c r="H5280" t="str">
        <f>anotacoes!K5280</f>
        <v xml:space="preserve"> 00:03:29,863</v>
      </c>
      <c r="I5280" t="str">
        <f>anotacoes!L5280</f>
        <v xml:space="preserve"> 00:03:31,881</v>
      </c>
      <c r="J5280" t="str">
        <f>IF(L5280="PAUSE",E5280,IF(anotacoes!G5284=conversao_anotacoes!C5280,conversao_anotacoes!C5280,conversao_anotacoes!D5280))</f>
        <v>MRVALJEVIC</v>
      </c>
      <c r="K5280" t="str">
        <f t="shared" si="164"/>
        <v>ELIAS</v>
      </c>
      <c r="L5280" t="str">
        <f>UPPER(anotacoes!H5280)</f>
        <v>DISPLACEMENT</v>
      </c>
      <c r="M5280" t="str">
        <f>IF(OR(L5280="ATTACK",L5280="FINTA"),"&lt;TECNICA&gt;",UPPER(anotacoes!I5280))</f>
        <v>TRY TO GRIP WITH CONTACT</v>
      </c>
      <c r="N5280" t="str">
        <f>IF(OR(L5280="ATTACK",L5280="FINTA"),UPPER(anotacoes!I5280),"")</f>
        <v/>
      </c>
      <c r="O5280" s="6" t="str">
        <f>IF(anotacoes!N5280=0,"",anotacoes!N5280)</f>
        <v/>
      </c>
      <c r="P5280" t="str">
        <f>IF(anotacoes!M5280=0,"",UPPER(anotacoes!M5280))</f>
        <v/>
      </c>
      <c r="Q5280" t="str">
        <f t="shared" si="165"/>
        <v>INSERT INTO CONVERSAO_LUTA_ACAO (cd_conversao, id_luta, sequencia, momento_inicio, momento_fim, quem_faz, quem_sofre, acao_tipo, acao, tecnica, direcao, pontuacao) VALUES (1, 77, 24, TRIM(' 00:03:29,863'), TRIM(' 00:03:31,881'), 'MRVALJEVIC', 'ELIAS', 'DISPLACEMENT', 'TRY TO GRIP WITH CONTACT', NULL, NULL, NULL)</v>
      </c>
      <c r="R5280" t="s">
        <v>10327</v>
      </c>
    </row>
    <row r="5281" spans="1:18" x14ac:dyDescent="0.25">
      <c r="A5281" s="7">
        <f>anotacoes!D5281</f>
        <v>40713</v>
      </c>
      <c r="B5281" t="str">
        <f>anotacoes!C5281</f>
        <v>GRAND SLAM RIO DE JANEIRO 2011</v>
      </c>
      <c r="C5281" t="str">
        <f>anotacoes!E5281</f>
        <v>MRVALJEVIC</v>
      </c>
      <c r="D5281" t="str">
        <f>anotacoes!F5281</f>
        <v>ELIAS</v>
      </c>
      <c r="E5281" t="s">
        <v>10325</v>
      </c>
      <c r="F5281">
        <f>anotacoes!A5281</f>
        <v>77</v>
      </c>
      <c r="G5281">
        <f>anotacoes!B5281</f>
        <v>25</v>
      </c>
      <c r="H5281" t="str">
        <f>anotacoes!K5281</f>
        <v xml:space="preserve"> 00:03:31,881</v>
      </c>
      <c r="I5281" t="str">
        <f>anotacoes!L5281</f>
        <v xml:space="preserve"> 00:03:46,187</v>
      </c>
      <c r="J5281" t="str">
        <f>IF(L5281="PAUSE",E5281,IF(anotacoes!G5285=conversao_anotacoes!C5281,conversao_anotacoes!C5281,conversao_anotacoes!D5281))</f>
        <v>MRVALJEVIC</v>
      </c>
      <c r="K5281" t="str">
        <f t="shared" si="164"/>
        <v>ELIAS</v>
      </c>
      <c r="L5281" t="str">
        <f>UPPER(anotacoes!H5281)</f>
        <v>GRIP TIME</v>
      </c>
      <c r="M5281" t="str">
        <f>IF(OR(L5281="ATTACK",L5281="FINTA"),"&lt;TECNICA&gt;",UPPER(anotacoes!I5281))</f>
        <v>LEFT COLLAR RIGHT SLEEVE</v>
      </c>
      <c r="N5281" t="str">
        <f>IF(OR(L5281="ATTACK",L5281="FINTA"),UPPER(anotacoes!I5281),"")</f>
        <v/>
      </c>
      <c r="O5281" s="6" t="str">
        <f>IF(anotacoes!N5281=0,"",anotacoes!N5281)</f>
        <v/>
      </c>
      <c r="P5281" t="str">
        <f>IF(anotacoes!M5281=0,"",UPPER(anotacoes!M5281))</f>
        <v/>
      </c>
      <c r="Q5281" t="str">
        <f t="shared" si="165"/>
        <v>INSERT INTO CONVERSAO_LUTA_ACAO (cd_conversao, id_luta, sequencia, momento_inicio, momento_fim, quem_faz, quem_sofre, acao_tipo, acao, tecnica, direcao, pontuacao) VALUES (1, 77, 25, TRIM(' 00:03:31,881'), TRIM(' 00:03:46,187'), 'MRVALJEVIC', 'ELIAS', 'GRIP TIME', 'LEFT COLLAR RIGHT SLEEVE', NULL, NULL, NULL)</v>
      </c>
      <c r="R5281" t="s">
        <v>10327</v>
      </c>
    </row>
    <row r="5282" spans="1:18" x14ac:dyDescent="0.25">
      <c r="A5282" s="7">
        <f>anotacoes!D5282</f>
        <v>40713</v>
      </c>
      <c r="B5282" t="str">
        <f>anotacoes!C5282</f>
        <v>GRAND SLAM RIO DE JANEIRO 2011</v>
      </c>
      <c r="C5282" t="str">
        <f>anotacoes!E5282</f>
        <v>MRVALJEVIC</v>
      </c>
      <c r="D5282" t="str">
        <f>anotacoes!F5282</f>
        <v>ELIAS</v>
      </c>
      <c r="E5282" t="s">
        <v>10325</v>
      </c>
      <c r="F5282">
        <f>anotacoes!A5282</f>
        <v>77</v>
      </c>
      <c r="G5282">
        <f>anotacoes!B5282</f>
        <v>26</v>
      </c>
      <c r="H5282" t="str">
        <f>anotacoes!K5282</f>
        <v xml:space="preserve"> 00:03:46,187</v>
      </c>
      <c r="I5282" t="str">
        <f>anotacoes!L5282</f>
        <v xml:space="preserve"> 00:03:46,579</v>
      </c>
      <c r="J5282" t="str">
        <f>IF(L5282="PAUSE",E5282,IF(anotacoes!G5286=conversao_anotacoes!C5282,conversao_anotacoes!C5282,conversao_anotacoes!D5282))</f>
        <v>MRVALJEVIC</v>
      </c>
      <c r="K5282" t="str">
        <f t="shared" si="164"/>
        <v>ELIAS</v>
      </c>
      <c r="L5282" t="str">
        <f>UPPER(anotacoes!H5282)</f>
        <v>ATTACK</v>
      </c>
      <c r="M5282" t="str">
        <f>IF(OR(L5282="ATTACK",L5282="FINTA"),"&lt;TECNICA&gt;",UPPER(anotacoes!I5282))</f>
        <v>&lt;TECNICA&gt;</v>
      </c>
      <c r="N5282" t="str">
        <f>IF(OR(L5282="ATTACK",L5282="FINTA"),UPPER(anotacoes!I5282),"")</f>
        <v>HARAI GOSHI GAESHI</v>
      </c>
      <c r="O5282" s="6">
        <f>IF(anotacoes!N5282=0,"",anotacoes!N5282)</f>
        <v>4</v>
      </c>
      <c r="P5282" t="str">
        <f>IF(anotacoes!M5282=0,"",UPPER(anotacoes!M5282))</f>
        <v/>
      </c>
      <c r="Q5282" t="str">
        <f t="shared" si="165"/>
        <v>INSERT INTO CONVERSAO_LUTA_ACAO (cd_conversao, id_luta, sequencia, momento_inicio, momento_fim, quem_faz, quem_sofre, acao_tipo, acao, tecnica, direcao, pontuacao) VALUES (1, 77, 26, TRIM(' 00:03:46,187'), TRIM(' 00:03:46,579'), 'MRVALJEVIC', 'ELIAS', 'ATTACK', '&lt;TECNICA&gt;', 'HARAI GOSHI GAESHI', 4, NULL)</v>
      </c>
      <c r="R5282" t="s">
        <v>10327</v>
      </c>
    </row>
    <row r="5283" spans="1:18" x14ac:dyDescent="0.25">
      <c r="A5283" s="7">
        <f>anotacoes!D5283</f>
        <v>40713</v>
      </c>
      <c r="B5283" t="str">
        <f>anotacoes!C5283</f>
        <v>GRAND SLAM RIO DE JANEIRO 2011</v>
      </c>
      <c r="C5283" t="str">
        <f>anotacoes!E5283</f>
        <v>MRVALJEVIC</v>
      </c>
      <c r="D5283" t="str">
        <f>anotacoes!F5283</f>
        <v>ELIAS</v>
      </c>
      <c r="E5283" t="s">
        <v>10325</v>
      </c>
      <c r="F5283">
        <f>anotacoes!A5283</f>
        <v>77</v>
      </c>
      <c r="G5283">
        <f>anotacoes!B5283</f>
        <v>27</v>
      </c>
      <c r="H5283" t="str">
        <f>anotacoes!K5283</f>
        <v xml:space="preserve"> 00:03:46,579</v>
      </c>
      <c r="I5283" t="str">
        <f>anotacoes!L5283</f>
        <v xml:space="preserve"> 00:03:48,546</v>
      </c>
      <c r="J5283" t="str">
        <f>IF(L5283="PAUSE",E5283,IF(anotacoes!G5287=conversao_anotacoes!C5283,conversao_anotacoes!C5283,conversao_anotacoes!D5283))</f>
        <v>MRVALJEVIC</v>
      </c>
      <c r="K5283" t="str">
        <f t="shared" si="164"/>
        <v>ELIAS</v>
      </c>
      <c r="L5283" t="str">
        <f>UPPER(anotacoes!H5283)</f>
        <v>GRIP TIME</v>
      </c>
      <c r="M5283" t="str">
        <f>IF(OR(L5283="ATTACK",L5283="FINTA"),"&lt;TECNICA&gt;",UPPER(anotacoes!I5283))</f>
        <v>RIGHT COLLAR LEFT SLEEVE</v>
      </c>
      <c r="N5283" t="str">
        <f>IF(OR(L5283="ATTACK",L5283="FINTA"),UPPER(anotacoes!I5283),"")</f>
        <v/>
      </c>
      <c r="O5283" s="6" t="str">
        <f>IF(anotacoes!N5283=0,"",anotacoes!N5283)</f>
        <v/>
      </c>
      <c r="P5283" t="str">
        <f>IF(anotacoes!M5283=0,"",UPPER(anotacoes!M5283))</f>
        <v/>
      </c>
      <c r="Q5283" t="str">
        <f t="shared" si="165"/>
        <v>INSERT INTO CONVERSAO_LUTA_ACAO (cd_conversao, id_luta, sequencia, momento_inicio, momento_fim, quem_faz, quem_sofre, acao_tipo, acao, tecnica, direcao, pontuacao) VALUES (1, 77, 27, TRIM(' 00:03:46,579'), TRIM(' 00:03:48,546'), 'MRVALJEVIC', 'ELIAS', 'GRIP TIME', 'RIGHT COLLAR LEFT SLEEVE', NULL, NULL, NULL)</v>
      </c>
      <c r="R5283" t="s">
        <v>10327</v>
      </c>
    </row>
    <row r="5284" spans="1:18" x14ac:dyDescent="0.25">
      <c r="A5284" s="7">
        <f>anotacoes!D5284</f>
        <v>40713</v>
      </c>
      <c r="B5284" t="str">
        <f>anotacoes!C5284</f>
        <v>GRAND SLAM RIO DE JANEIRO 2011</v>
      </c>
      <c r="C5284" t="str">
        <f>anotacoes!E5284</f>
        <v>MRVALJEVIC</v>
      </c>
      <c r="D5284" t="str">
        <f>anotacoes!F5284</f>
        <v>ELIAS</v>
      </c>
      <c r="E5284" t="s">
        <v>10325</v>
      </c>
      <c r="F5284">
        <f>anotacoes!A5284</f>
        <v>77</v>
      </c>
      <c r="G5284">
        <f>anotacoes!B5284</f>
        <v>28</v>
      </c>
      <c r="H5284" t="str">
        <f>anotacoes!K5284</f>
        <v xml:space="preserve"> 00:03:48,546</v>
      </c>
      <c r="I5284" t="str">
        <f>anotacoes!L5284</f>
        <v xml:space="preserve"> 00:03:48,546</v>
      </c>
      <c r="J5284" t="str">
        <f>IF(L5284="PAUSE",E5284,IF(anotacoes!G5288=conversao_anotacoes!C5284,conversao_anotacoes!C5284,conversao_anotacoes!D5284))</f>
        <v>MRVALJEVIC</v>
      </c>
      <c r="K5284" t="str">
        <f t="shared" si="164"/>
        <v>ELIAS</v>
      </c>
      <c r="L5284" t="str">
        <f>UPPER(anotacoes!H5284)</f>
        <v>DEFENSE</v>
      </c>
      <c r="M5284" t="str">
        <f>IF(OR(L5284="ATTACK",L5284="FINTA"),"&lt;TECNICA&gt;",UPPER(anotacoes!I5284))</f>
        <v>CONTER-ATTACK</v>
      </c>
      <c r="N5284" t="str">
        <f>IF(OR(L5284="ATTACK",L5284="FINTA"),UPPER(anotacoes!I5284),"")</f>
        <v/>
      </c>
      <c r="O5284" s="6" t="str">
        <f>IF(anotacoes!N5284=0,"",anotacoes!N5284)</f>
        <v/>
      </c>
      <c r="P5284" t="str">
        <f>IF(anotacoes!M5284=0,"",UPPER(anotacoes!M5284))</f>
        <v/>
      </c>
      <c r="Q5284" t="str">
        <f t="shared" si="165"/>
        <v>INSERT INTO CONVERSAO_LUTA_ACAO (cd_conversao, id_luta, sequencia, momento_inicio, momento_fim, quem_faz, quem_sofre, acao_tipo, acao, tecnica, direcao, pontuacao) VALUES (1, 77, 28, TRIM(' 00:03:48,546'), TRIM(' 00:03:48,546'), 'MRVALJEVIC', 'ELIAS', 'DEFENSE', 'CONTER-ATTACK', NULL, NULL, NULL)</v>
      </c>
      <c r="R5284" t="s">
        <v>10327</v>
      </c>
    </row>
    <row r="5285" spans="1:18" x14ac:dyDescent="0.25">
      <c r="A5285" s="7">
        <f>anotacoes!D5285</f>
        <v>40713</v>
      </c>
      <c r="B5285" t="str">
        <f>anotacoes!C5285</f>
        <v>GRAND SLAM RIO DE JANEIRO 2011</v>
      </c>
      <c r="C5285" t="str">
        <f>anotacoes!E5285</f>
        <v>MRVALJEVIC</v>
      </c>
      <c r="D5285" t="str">
        <f>anotacoes!F5285</f>
        <v>ELIAS</v>
      </c>
      <c r="E5285" t="s">
        <v>10325</v>
      </c>
      <c r="F5285">
        <f>anotacoes!A5285</f>
        <v>77</v>
      </c>
      <c r="G5285">
        <f>anotacoes!B5285</f>
        <v>29</v>
      </c>
      <c r="H5285" t="str">
        <f>anotacoes!K5285</f>
        <v xml:space="preserve"> 00:03:48,546</v>
      </c>
      <c r="I5285" t="str">
        <f>anotacoes!L5285</f>
        <v xml:space="preserve"> 00:03:49,358</v>
      </c>
      <c r="J5285" t="str">
        <f>IF(L5285="PAUSE",E5285,IF(anotacoes!G5289=conversao_anotacoes!C5285,conversao_anotacoes!C5285,conversao_anotacoes!D5285))</f>
        <v>MRVALJEVIC</v>
      </c>
      <c r="K5285" t="str">
        <f t="shared" si="164"/>
        <v>ELIAS</v>
      </c>
      <c r="L5285" t="str">
        <f>UPPER(anotacoes!H5285)</f>
        <v>ATTACK</v>
      </c>
      <c r="M5285" t="str">
        <f>IF(OR(L5285="ATTACK",L5285="FINTA"),"&lt;TECNICA&gt;",UPPER(anotacoes!I5285))</f>
        <v>&lt;TECNICA&gt;</v>
      </c>
      <c r="N5285" t="str">
        <f>IF(OR(L5285="ATTACK",L5285="FINTA"),UPPER(anotacoes!I5285),"")</f>
        <v>OSOTO GARI</v>
      </c>
      <c r="O5285" s="6">
        <f>IF(anotacoes!N5285=0,"",anotacoes!N5285)</f>
        <v>2</v>
      </c>
      <c r="P5285" t="str">
        <f>IF(anotacoes!M5285=0,"",UPPER(anotacoes!M5285))</f>
        <v/>
      </c>
      <c r="Q5285" t="str">
        <f t="shared" si="165"/>
        <v>INSERT INTO CONVERSAO_LUTA_ACAO (cd_conversao, id_luta, sequencia, momento_inicio, momento_fim, quem_faz, quem_sofre, acao_tipo, acao, tecnica, direcao, pontuacao) VALUES (1, 77, 29, TRIM(' 00:03:48,546'), TRIM(' 00:03:49,358'), 'MRVALJEVIC', 'ELIAS', 'ATTACK', '&lt;TECNICA&gt;', 'OSOTO GARI', 2, NULL)</v>
      </c>
      <c r="R5285" t="s">
        <v>10327</v>
      </c>
    </row>
    <row r="5286" spans="1:18" x14ac:dyDescent="0.25">
      <c r="A5286" s="7">
        <f>anotacoes!D5286</f>
        <v>40713</v>
      </c>
      <c r="B5286" t="str">
        <f>anotacoes!C5286</f>
        <v>GRAND SLAM RIO DE JANEIRO 2011</v>
      </c>
      <c r="C5286" t="str">
        <f>anotacoes!E5286</f>
        <v>MRVALJEVIC</v>
      </c>
      <c r="D5286" t="str">
        <f>anotacoes!F5286</f>
        <v>ELIAS</v>
      </c>
      <c r="E5286" t="s">
        <v>10325</v>
      </c>
      <c r="F5286">
        <f>anotacoes!A5286</f>
        <v>77</v>
      </c>
      <c r="G5286">
        <f>anotacoes!B5286</f>
        <v>30</v>
      </c>
      <c r="H5286" t="str">
        <f>anotacoes!K5286</f>
        <v xml:space="preserve"> 00:03:49,358</v>
      </c>
      <c r="I5286" t="str">
        <f>anotacoes!L5286</f>
        <v xml:space="preserve"> 00:03:56,528</v>
      </c>
      <c r="J5286" t="str">
        <f>IF(L5286="PAUSE",E5286,IF(anotacoes!G5290=conversao_anotacoes!C5286,conversao_anotacoes!C5286,conversao_anotacoes!D5286))</f>
        <v>&lt;ARBITRO_DESCONHECIDO&gt;</v>
      </c>
      <c r="K5286" t="str">
        <f t="shared" si="164"/>
        <v/>
      </c>
      <c r="L5286" t="str">
        <f>UPPER(anotacoes!H5286)</f>
        <v>PAUSE</v>
      </c>
      <c r="M5286" t="str">
        <f>IF(OR(L5286="ATTACK",L5286="FINTA"),"&lt;TECNICA&gt;",UPPER(anotacoes!I5286))</f>
        <v>&lt;NAO_CLASSIFICADO&gt;</v>
      </c>
      <c r="N5286" t="str">
        <f>IF(OR(L5286="ATTACK",L5286="FINTA"),UPPER(anotacoes!I5286),"")</f>
        <v/>
      </c>
      <c r="O5286" s="6" t="str">
        <f>IF(anotacoes!N5286=0,"",anotacoes!N5286)</f>
        <v/>
      </c>
      <c r="P5286" t="str">
        <f>IF(anotacoes!M5286=0,"",UPPER(anotacoes!M5286))</f>
        <v/>
      </c>
      <c r="Q5286" t="str">
        <f t="shared" si="165"/>
        <v>INSERT INTO CONVERSAO_LUTA_ACAO (cd_conversao, id_luta, sequencia, momento_inicio, momento_fim, quem_faz, quem_sofre, acao_tipo, acao, tecnica, direcao, pontuacao) VALUES (1, 77, 30, TRIM(' 00:03:49,358'), TRIM(' 00:03:56,528'), '&lt;ARBITRO_DESCONHECIDO&gt;', '', 'PAUSE', '&lt;NAO_CLASSIFICADO&gt;', NULL, NULL, NULL)</v>
      </c>
      <c r="R5286" t="s">
        <v>10327</v>
      </c>
    </row>
    <row r="5287" spans="1:18" x14ac:dyDescent="0.25">
      <c r="A5287" s="7">
        <f>anotacoes!D5287</f>
        <v>40713</v>
      </c>
      <c r="B5287" t="str">
        <f>anotacoes!C5287</f>
        <v>GRAND SLAM RIO DE JANEIRO 2011</v>
      </c>
      <c r="C5287" t="str">
        <f>anotacoes!E5287</f>
        <v>MRVALJEVIC</v>
      </c>
      <c r="D5287" t="str">
        <f>anotacoes!F5287</f>
        <v>ELIAS</v>
      </c>
      <c r="E5287" t="s">
        <v>10325</v>
      </c>
      <c r="F5287">
        <f>anotacoes!A5287</f>
        <v>77</v>
      </c>
      <c r="G5287">
        <f>anotacoes!B5287</f>
        <v>31</v>
      </c>
      <c r="H5287" t="str">
        <f>anotacoes!K5287</f>
        <v xml:space="preserve"> 00:03:56,528</v>
      </c>
      <c r="I5287" t="str">
        <f>anotacoes!L5287</f>
        <v xml:space="preserve"> 00:04:01,927</v>
      </c>
      <c r="J5287" t="str">
        <f>IF(L5287="PAUSE",E5287,IF(anotacoes!G5291=conversao_anotacoes!C5287,conversao_anotacoes!C5287,conversao_anotacoes!D5287))</f>
        <v>MRVALJEVIC</v>
      </c>
      <c r="K5287" t="str">
        <f t="shared" si="164"/>
        <v>ELIAS</v>
      </c>
      <c r="L5287" t="str">
        <f>UPPER(anotacoes!H5287)</f>
        <v>DISPLACEMENT</v>
      </c>
      <c r="M5287" t="str">
        <f>IF(OR(L5287="ATTACK",L5287="FINTA"),"&lt;TECNICA&gt;",UPPER(anotacoes!I5287))</f>
        <v>CIRCULAR LEFT</v>
      </c>
      <c r="N5287" t="str">
        <f>IF(OR(L5287="ATTACK",L5287="FINTA"),UPPER(anotacoes!I5287),"")</f>
        <v/>
      </c>
      <c r="O5287" s="6" t="str">
        <f>IF(anotacoes!N5287=0,"",anotacoes!N5287)</f>
        <v/>
      </c>
      <c r="P5287" t="str">
        <f>IF(anotacoes!M5287=0,"",UPPER(anotacoes!M5287))</f>
        <v/>
      </c>
      <c r="Q5287" t="str">
        <f t="shared" si="165"/>
        <v>INSERT INTO CONVERSAO_LUTA_ACAO (cd_conversao, id_luta, sequencia, momento_inicio, momento_fim, quem_faz, quem_sofre, acao_tipo, acao, tecnica, direcao, pontuacao) VALUES (1, 77, 31, TRIM(' 00:03:56,528'), TRIM(' 00:04:01,927'), 'MRVALJEVIC', 'ELIAS', 'DISPLACEMENT', 'CIRCULAR LEFT', NULL, NULL, NULL)</v>
      </c>
      <c r="R5287" t="s">
        <v>10327</v>
      </c>
    </row>
    <row r="5288" spans="1:18" x14ac:dyDescent="0.25">
      <c r="A5288" s="7">
        <f>anotacoes!D5288</f>
        <v>40713</v>
      </c>
      <c r="B5288" t="str">
        <f>anotacoes!C5288</f>
        <v>GRAND SLAM RIO DE JANEIRO 2011</v>
      </c>
      <c r="C5288" t="str">
        <f>anotacoes!E5288</f>
        <v>MRVALJEVIC</v>
      </c>
      <c r="D5288" t="str">
        <f>anotacoes!F5288</f>
        <v>ELIAS</v>
      </c>
      <c r="E5288" t="s">
        <v>10325</v>
      </c>
      <c r="F5288">
        <f>anotacoes!A5288</f>
        <v>77</v>
      </c>
      <c r="G5288">
        <f>anotacoes!B5288</f>
        <v>32</v>
      </c>
      <c r="H5288" t="str">
        <f>anotacoes!K5288</f>
        <v xml:space="preserve"> 00:04:01,927</v>
      </c>
      <c r="I5288" t="str">
        <f>anotacoes!L5288</f>
        <v xml:space="preserve"> 00:04:07,350</v>
      </c>
      <c r="J5288" t="str">
        <f>IF(L5288="PAUSE",E5288,IF(anotacoes!G5292=conversao_anotacoes!C5288,conversao_anotacoes!C5288,conversao_anotacoes!D5288))</f>
        <v>MRVALJEVIC</v>
      </c>
      <c r="K5288" t="str">
        <f t="shared" si="164"/>
        <v>ELIAS</v>
      </c>
      <c r="L5288" t="str">
        <f>UPPER(anotacoes!H5288)</f>
        <v>DISPLACEMENT</v>
      </c>
      <c r="M5288" t="str">
        <f>IF(OR(L5288="ATTACK",L5288="FINTA"),"&lt;TECNICA&gt;",UPPER(anotacoes!I5288))</f>
        <v>2-3 STEP HESITANT LEFT</v>
      </c>
      <c r="N5288" t="str">
        <f>IF(OR(L5288="ATTACK",L5288="FINTA"),UPPER(anotacoes!I5288),"")</f>
        <v/>
      </c>
      <c r="O5288" s="6" t="str">
        <f>IF(anotacoes!N5288=0,"",anotacoes!N5288)</f>
        <v/>
      </c>
      <c r="P5288" t="str">
        <f>IF(anotacoes!M5288=0,"",UPPER(anotacoes!M5288))</f>
        <v/>
      </c>
      <c r="Q5288" t="str">
        <f t="shared" si="165"/>
        <v>INSERT INTO CONVERSAO_LUTA_ACAO (cd_conversao, id_luta, sequencia, momento_inicio, momento_fim, quem_faz, quem_sofre, acao_tipo, acao, tecnica, direcao, pontuacao) VALUES (1, 77, 32, TRIM(' 00:04:01,927'), TRIM(' 00:04:07,350'), 'MRVALJEVIC', 'ELIAS', 'DISPLACEMENT', '2-3 STEP HESITANT LEFT', NULL, NULL, NULL)</v>
      </c>
      <c r="R5288" t="s">
        <v>10327</v>
      </c>
    </row>
    <row r="5289" spans="1:18" x14ac:dyDescent="0.25">
      <c r="A5289" s="7">
        <f>anotacoes!D5289</f>
        <v>40713</v>
      </c>
      <c r="B5289" t="str">
        <f>anotacoes!C5289</f>
        <v>GRAND SLAM RIO DE JANEIRO 2011</v>
      </c>
      <c r="C5289" t="str">
        <f>anotacoes!E5289</f>
        <v>MRVALJEVIC</v>
      </c>
      <c r="D5289" t="str">
        <f>anotacoes!F5289</f>
        <v>ELIAS</v>
      </c>
      <c r="E5289" t="s">
        <v>10325</v>
      </c>
      <c r="F5289">
        <f>anotacoes!A5289</f>
        <v>77</v>
      </c>
      <c r="G5289">
        <f>anotacoes!B5289</f>
        <v>33</v>
      </c>
      <c r="H5289" t="str">
        <f>anotacoes!K5289</f>
        <v xml:space="preserve"> 00:04:07,617</v>
      </c>
      <c r="I5289" t="str">
        <f>anotacoes!L5289</f>
        <v xml:space="preserve"> 00:04:10,689</v>
      </c>
      <c r="J5289" t="str">
        <f>IF(L5289="PAUSE",E5289,IF(anotacoes!G5293=conversao_anotacoes!C5289,conversao_anotacoes!C5289,conversao_anotacoes!D5289))</f>
        <v>MRVALJEVIC</v>
      </c>
      <c r="K5289" t="str">
        <f t="shared" si="164"/>
        <v>ELIAS</v>
      </c>
      <c r="L5289" t="str">
        <f>UPPER(anotacoes!H5289)</f>
        <v>DISPLACEMENT</v>
      </c>
      <c r="M5289" t="str">
        <f>IF(OR(L5289="ATTACK",L5289="FINTA"),"&lt;TECNICA&gt;",UPPER(anotacoes!I5289))</f>
        <v>TRY TO GRIP WITH CONTACT</v>
      </c>
      <c r="N5289" t="str">
        <f>IF(OR(L5289="ATTACK",L5289="FINTA"),UPPER(anotacoes!I5289),"")</f>
        <v/>
      </c>
      <c r="O5289" s="6" t="str">
        <f>IF(anotacoes!N5289=0,"",anotacoes!N5289)</f>
        <v/>
      </c>
      <c r="P5289" t="str">
        <f>IF(anotacoes!M5289=0,"",UPPER(anotacoes!M5289))</f>
        <v/>
      </c>
      <c r="Q5289" t="str">
        <f t="shared" si="165"/>
        <v>INSERT INTO CONVERSAO_LUTA_ACAO (cd_conversao, id_luta, sequencia, momento_inicio, momento_fim, quem_faz, quem_sofre, acao_tipo, acao, tecnica, direcao, pontuacao) VALUES (1, 77, 33, TRIM(' 00:04:07,617'), TRIM(' 00:04:10,689'), 'MRVALJEVIC', 'ELIAS', 'DISPLACEMENT', 'TRY TO GRIP WITH CONTACT', NULL, NULL, NULL)</v>
      </c>
      <c r="R5289" t="s">
        <v>10327</v>
      </c>
    </row>
    <row r="5290" spans="1:18" x14ac:dyDescent="0.25">
      <c r="A5290" s="7">
        <f>anotacoes!D5290</f>
        <v>40713</v>
      </c>
      <c r="B5290" t="str">
        <f>anotacoes!C5290</f>
        <v>GRAND SLAM RIO DE JANEIRO 2011</v>
      </c>
      <c r="C5290" t="str">
        <f>anotacoes!E5290</f>
        <v>MRVALJEVIC</v>
      </c>
      <c r="D5290" t="str">
        <f>anotacoes!F5290</f>
        <v>ELIAS</v>
      </c>
      <c r="E5290" t="s">
        <v>10325</v>
      </c>
      <c r="F5290">
        <f>anotacoes!A5290</f>
        <v>77</v>
      </c>
      <c r="G5290">
        <f>anotacoes!B5290</f>
        <v>34</v>
      </c>
      <c r="H5290" t="str">
        <f>anotacoes!K5290</f>
        <v xml:space="preserve"> 00:04:10,878</v>
      </c>
      <c r="I5290" t="str">
        <f>anotacoes!L5290</f>
        <v xml:space="preserve"> 00:04:13,691</v>
      </c>
      <c r="J5290" t="str">
        <f>IF(L5290="PAUSE",E5290,IF(anotacoes!G5294=conversao_anotacoes!C5290,conversao_anotacoes!C5290,conversao_anotacoes!D5290))</f>
        <v>MRVALJEVIC</v>
      </c>
      <c r="K5290" t="str">
        <f t="shared" si="164"/>
        <v>ELIAS</v>
      </c>
      <c r="L5290" t="str">
        <f>UPPER(anotacoes!H5290)</f>
        <v>GRIP TIME</v>
      </c>
      <c r="M5290" t="str">
        <f>IF(OR(L5290="ATTACK",L5290="FINTA"),"&lt;TECNICA&gt;",UPPER(anotacoes!I5290))</f>
        <v>LEFT BACK RIGHT SLEEVE</v>
      </c>
      <c r="N5290" t="str">
        <f>IF(OR(L5290="ATTACK",L5290="FINTA"),UPPER(anotacoes!I5290),"")</f>
        <v/>
      </c>
      <c r="O5290" s="6" t="str">
        <f>IF(anotacoes!N5290=0,"",anotacoes!N5290)</f>
        <v/>
      </c>
      <c r="P5290" t="str">
        <f>IF(anotacoes!M5290=0,"",UPPER(anotacoes!M5290))</f>
        <v/>
      </c>
      <c r="Q5290" t="str">
        <f t="shared" si="165"/>
        <v>INSERT INTO CONVERSAO_LUTA_ACAO (cd_conversao, id_luta, sequencia, momento_inicio, momento_fim, quem_faz, quem_sofre, acao_tipo, acao, tecnica, direcao, pontuacao) VALUES (1, 77, 34, TRIM(' 00:04:10,878'), TRIM(' 00:04:13,691'), 'MRVALJEVIC', 'ELIAS', 'GRIP TIME', 'LEFT BACK RIGHT SLEEVE', NULL, NULL, NULL)</v>
      </c>
      <c r="R5290" t="s">
        <v>10327</v>
      </c>
    </row>
    <row r="5291" spans="1:18" x14ac:dyDescent="0.25">
      <c r="A5291" s="7">
        <f>anotacoes!D5291</f>
        <v>40713</v>
      </c>
      <c r="B5291" t="str">
        <f>anotacoes!C5291</f>
        <v>GRAND SLAM RIO DE JANEIRO 2011</v>
      </c>
      <c r="C5291" t="str">
        <f>anotacoes!E5291</f>
        <v>MRVALJEVIC</v>
      </c>
      <c r="D5291" t="str">
        <f>anotacoes!F5291</f>
        <v>ELIAS</v>
      </c>
      <c r="E5291" t="s">
        <v>10325</v>
      </c>
      <c r="F5291">
        <f>anotacoes!A5291</f>
        <v>77</v>
      </c>
      <c r="G5291">
        <f>anotacoes!B5291</f>
        <v>35</v>
      </c>
      <c r="H5291" t="str">
        <f>anotacoes!K5291</f>
        <v xml:space="preserve"> 00:04:13,691</v>
      </c>
      <c r="I5291" t="str">
        <f>anotacoes!L5291</f>
        <v xml:space="preserve"> 00:04:15,021</v>
      </c>
      <c r="J5291" t="str">
        <f>IF(L5291="PAUSE",E5291,IF(anotacoes!G5295=conversao_anotacoes!C5291,conversao_anotacoes!C5291,conversao_anotacoes!D5291))</f>
        <v>MRVALJEVIC</v>
      </c>
      <c r="K5291" t="str">
        <f t="shared" si="164"/>
        <v>ELIAS</v>
      </c>
      <c r="L5291" t="str">
        <f>UPPER(anotacoes!H5291)</f>
        <v>GRIP TIME</v>
      </c>
      <c r="M5291" t="str">
        <f>IF(OR(L5291="ATTACK",L5291="FINTA"),"&lt;TECNICA&gt;",UPPER(anotacoes!I5291))</f>
        <v>LEFT COLLAR RIGHT SLEEVE</v>
      </c>
      <c r="N5291" t="str">
        <f>IF(OR(L5291="ATTACK",L5291="FINTA"),UPPER(anotacoes!I5291),"")</f>
        <v/>
      </c>
      <c r="O5291" s="6" t="str">
        <f>IF(anotacoes!N5291=0,"",anotacoes!N5291)</f>
        <v/>
      </c>
      <c r="P5291" t="str">
        <f>IF(anotacoes!M5291=0,"",UPPER(anotacoes!M5291))</f>
        <v/>
      </c>
      <c r="Q5291" t="str">
        <f t="shared" si="165"/>
        <v>INSERT INTO CONVERSAO_LUTA_ACAO (cd_conversao, id_luta, sequencia, momento_inicio, momento_fim, quem_faz, quem_sofre, acao_tipo, acao, tecnica, direcao, pontuacao) VALUES (1, 77, 35, TRIM(' 00:04:13,691'), TRIM(' 00:04:15,021'), 'MRVALJEVIC', 'ELIAS', 'GRIP TIME', 'LEFT COLLAR RIGHT SLEEVE', NULL, NULL, NULL)</v>
      </c>
      <c r="R5291" t="s">
        <v>10327</v>
      </c>
    </row>
    <row r="5292" spans="1:18" x14ac:dyDescent="0.25">
      <c r="A5292" s="7">
        <f>anotacoes!D5292</f>
        <v>40713</v>
      </c>
      <c r="B5292" t="str">
        <f>anotacoes!C5292</f>
        <v>GRAND SLAM RIO DE JANEIRO 2011</v>
      </c>
      <c r="C5292" t="str">
        <f>anotacoes!E5292</f>
        <v>MRVALJEVIC</v>
      </c>
      <c r="D5292" t="str">
        <f>anotacoes!F5292</f>
        <v>ELIAS</v>
      </c>
      <c r="E5292" t="s">
        <v>10325</v>
      </c>
      <c r="F5292">
        <f>anotacoes!A5292</f>
        <v>77</v>
      </c>
      <c r="G5292">
        <f>anotacoes!B5292</f>
        <v>36</v>
      </c>
      <c r="H5292" t="str">
        <f>anotacoes!K5292</f>
        <v xml:space="preserve"> 00:04:15,021</v>
      </c>
      <c r="I5292" t="str">
        <f>anotacoes!L5292</f>
        <v xml:space="preserve"> 00:05:14,075</v>
      </c>
      <c r="J5292" t="str">
        <f>IF(L5292="PAUSE",E5292,IF(anotacoes!G5296=conversao_anotacoes!C5292,conversao_anotacoes!C5292,conversao_anotacoes!D5292))</f>
        <v>MRVALJEVIC</v>
      </c>
      <c r="K5292" t="str">
        <f t="shared" si="164"/>
        <v>ELIAS</v>
      </c>
      <c r="L5292" t="str">
        <f>UPPER(anotacoes!H5292)</f>
        <v>GROUNDWORK COMBAT</v>
      </c>
      <c r="M5292" t="str">
        <f>IF(OR(L5292="ATTACK",L5292="FINTA"),"&lt;TECNICA&gt;",UPPER(anotacoes!I5292))</f>
        <v>DEFENSIVE POSITION</v>
      </c>
      <c r="N5292" t="str">
        <f>IF(OR(L5292="ATTACK",L5292="FINTA"),UPPER(anotacoes!I5292),"")</f>
        <v/>
      </c>
      <c r="O5292" s="6" t="str">
        <f>IF(anotacoes!N5292=0,"",anotacoes!N5292)</f>
        <v/>
      </c>
      <c r="P5292" t="str">
        <f>IF(anotacoes!M5292=0,"",UPPER(anotacoes!M5292))</f>
        <v/>
      </c>
      <c r="Q5292" t="str">
        <f t="shared" si="165"/>
        <v>INSERT INTO CONVERSAO_LUTA_ACAO (cd_conversao, id_luta, sequencia, momento_inicio, momento_fim, quem_faz, quem_sofre, acao_tipo, acao, tecnica, direcao, pontuacao) VALUES (1, 77, 36, TRIM(' 00:04:15,021'), TRIM(' 00:05:14,075'), 'MRVALJEVIC', 'ELIAS', 'GROUNDWORK COMBAT', 'DEFENSIVE POSITION', NULL, NULL, NULL)</v>
      </c>
      <c r="R5292" t="s">
        <v>10327</v>
      </c>
    </row>
    <row r="5293" spans="1:18" x14ac:dyDescent="0.25">
      <c r="A5293" s="7">
        <f>anotacoes!D5293</f>
        <v>40713</v>
      </c>
      <c r="B5293" t="str">
        <f>anotacoes!C5293</f>
        <v>GRAND SLAM RIO DE JANEIRO 2011</v>
      </c>
      <c r="C5293" t="str">
        <f>anotacoes!E5293</f>
        <v>MRVALJEVIC</v>
      </c>
      <c r="D5293" t="str">
        <f>anotacoes!F5293</f>
        <v>ELIAS</v>
      </c>
      <c r="E5293" t="s">
        <v>10325</v>
      </c>
      <c r="F5293">
        <f>anotacoes!A5293</f>
        <v>77</v>
      </c>
      <c r="G5293">
        <f>anotacoes!B5293</f>
        <v>37</v>
      </c>
      <c r="H5293" t="str">
        <f>anotacoes!K5293</f>
        <v xml:space="preserve"> 00:05:14,246</v>
      </c>
      <c r="I5293" t="str">
        <f>anotacoes!L5293</f>
        <v xml:space="preserve"> 00:05:30,566</v>
      </c>
      <c r="J5293" t="str">
        <f>IF(L5293="PAUSE",E5293,IF(anotacoes!G5297=conversao_anotacoes!C5293,conversao_anotacoes!C5293,conversao_anotacoes!D5293))</f>
        <v>&lt;ARBITRO_DESCONHECIDO&gt;</v>
      </c>
      <c r="K5293" t="str">
        <f t="shared" si="164"/>
        <v/>
      </c>
      <c r="L5293" t="str">
        <f>UPPER(anotacoes!H5293)</f>
        <v>PAUSE</v>
      </c>
      <c r="M5293" t="str">
        <f>IF(OR(L5293="ATTACK",L5293="FINTA"),"&lt;TECNICA&gt;",UPPER(anotacoes!I5293))</f>
        <v>&lt;NAO_CLASSIFICADO&gt;</v>
      </c>
      <c r="N5293" t="str">
        <f>IF(OR(L5293="ATTACK",L5293="FINTA"),UPPER(anotacoes!I5293),"")</f>
        <v/>
      </c>
      <c r="O5293" s="6" t="str">
        <f>IF(anotacoes!N5293=0,"",anotacoes!N5293)</f>
        <v/>
      </c>
      <c r="P5293" t="str">
        <f>IF(anotacoes!M5293=0,"",UPPER(anotacoes!M5293))</f>
        <v/>
      </c>
      <c r="Q5293" t="str">
        <f t="shared" si="165"/>
        <v>INSERT INTO CONVERSAO_LUTA_ACAO (cd_conversao, id_luta, sequencia, momento_inicio, momento_fim, quem_faz, quem_sofre, acao_tipo, acao, tecnica, direcao, pontuacao) VALUES (1, 77, 37, TRIM(' 00:05:14,246'), TRIM(' 00:05:30,566'), '&lt;ARBITRO_DESCONHECIDO&gt;', '', 'PAUSE', '&lt;NAO_CLASSIFICADO&gt;', NULL, NULL, NULL)</v>
      </c>
      <c r="R5293" t="s">
        <v>10327</v>
      </c>
    </row>
    <row r="5294" spans="1:18" x14ac:dyDescent="0.25">
      <c r="A5294" s="7">
        <f>anotacoes!D5294</f>
        <v>40713</v>
      </c>
      <c r="B5294" t="str">
        <f>anotacoes!C5294</f>
        <v>GRAND SLAM RIO DE JANEIRO 2011</v>
      </c>
      <c r="C5294" t="str">
        <f>anotacoes!E5294</f>
        <v>MRVALJEVIC</v>
      </c>
      <c r="D5294" t="str">
        <f>anotacoes!F5294</f>
        <v>ELIAS</v>
      </c>
      <c r="E5294" t="s">
        <v>10325</v>
      </c>
      <c r="F5294">
        <f>anotacoes!A5294</f>
        <v>77</v>
      </c>
      <c r="G5294">
        <f>anotacoes!B5294</f>
        <v>38</v>
      </c>
      <c r="H5294" t="str">
        <f>anotacoes!K5294</f>
        <v xml:space="preserve"> 00:05:30,720</v>
      </c>
      <c r="I5294" t="str">
        <f>anotacoes!L5294</f>
        <v xml:space="preserve"> 00:05:34,686</v>
      </c>
      <c r="J5294" t="str">
        <f>IF(L5294="PAUSE",E5294,IF(anotacoes!G5298=conversao_anotacoes!C5294,conversao_anotacoes!C5294,conversao_anotacoes!D5294))</f>
        <v>MRVALJEVIC</v>
      </c>
      <c r="K5294" t="str">
        <f t="shared" si="164"/>
        <v>ELIAS</v>
      </c>
      <c r="L5294" t="str">
        <f>UPPER(anotacoes!H5294)</f>
        <v>DISPLACEMENT</v>
      </c>
      <c r="M5294" t="str">
        <f>IF(OR(L5294="ATTACK",L5294="FINTA"),"&lt;TECNICA&gt;",UPPER(anotacoes!I5294))</f>
        <v>2-3 STEP HESITANT LEFT</v>
      </c>
      <c r="N5294" t="str">
        <f>IF(OR(L5294="ATTACK",L5294="FINTA"),UPPER(anotacoes!I5294),"")</f>
        <v/>
      </c>
      <c r="O5294" s="6" t="str">
        <f>IF(anotacoes!N5294=0,"",anotacoes!N5294)</f>
        <v/>
      </c>
      <c r="P5294" t="str">
        <f>IF(anotacoes!M5294=0,"",UPPER(anotacoes!M5294))</f>
        <v/>
      </c>
      <c r="Q5294" t="str">
        <f t="shared" si="165"/>
        <v>INSERT INTO CONVERSAO_LUTA_ACAO (cd_conversao, id_luta, sequencia, momento_inicio, momento_fim, quem_faz, quem_sofre, acao_tipo, acao, tecnica, direcao, pontuacao) VALUES (1, 77, 38, TRIM(' 00:05:30,720'), TRIM(' 00:05:34,686'), 'MRVALJEVIC', 'ELIAS', 'DISPLACEMENT', '2-3 STEP HESITANT LEFT', NULL, NULL, NULL)</v>
      </c>
      <c r="R5294" t="s">
        <v>10327</v>
      </c>
    </row>
    <row r="5295" spans="1:18" x14ac:dyDescent="0.25">
      <c r="A5295" s="7">
        <f>anotacoes!D5295</f>
        <v>40713</v>
      </c>
      <c r="B5295" t="str">
        <f>anotacoes!C5295</f>
        <v>GRAND SLAM RIO DE JANEIRO 2011</v>
      </c>
      <c r="C5295" t="str">
        <f>anotacoes!E5295</f>
        <v>MRVALJEVIC</v>
      </c>
      <c r="D5295" t="str">
        <f>anotacoes!F5295</f>
        <v>ELIAS</v>
      </c>
      <c r="E5295" t="s">
        <v>10325</v>
      </c>
      <c r="F5295">
        <f>anotacoes!A5295</f>
        <v>77</v>
      </c>
      <c r="G5295">
        <f>anotacoes!B5295</f>
        <v>39</v>
      </c>
      <c r="H5295" t="str">
        <f>anotacoes!K5295</f>
        <v xml:space="preserve"> 00:05:34,871</v>
      </c>
      <c r="I5295" t="str">
        <f>anotacoes!L5295</f>
        <v xml:space="preserve"> 00:05:36,058</v>
      </c>
      <c r="J5295" t="str">
        <f>IF(L5295="PAUSE",E5295,IF(anotacoes!G5299=conversao_anotacoes!C5295,conversao_anotacoes!C5295,conversao_anotacoes!D5295))</f>
        <v>MRVALJEVIC</v>
      </c>
      <c r="K5295" t="str">
        <f t="shared" si="164"/>
        <v>ELIAS</v>
      </c>
      <c r="L5295" t="str">
        <f>UPPER(anotacoes!H5295)</f>
        <v>DISPLACEMENT</v>
      </c>
      <c r="M5295" t="str">
        <f>IF(OR(L5295="ATTACK",L5295="FINTA"),"&lt;TECNICA&gt;",UPPER(anotacoes!I5295))</f>
        <v>TRY TO GRIP WITH CONTACT</v>
      </c>
      <c r="N5295" t="str">
        <f>IF(OR(L5295="ATTACK",L5295="FINTA"),UPPER(anotacoes!I5295),"")</f>
        <v/>
      </c>
      <c r="O5295" s="6" t="str">
        <f>IF(anotacoes!N5295=0,"",anotacoes!N5295)</f>
        <v/>
      </c>
      <c r="P5295" t="str">
        <f>IF(anotacoes!M5295=0,"",UPPER(anotacoes!M5295))</f>
        <v/>
      </c>
      <c r="Q5295" t="str">
        <f t="shared" si="165"/>
        <v>INSERT INTO CONVERSAO_LUTA_ACAO (cd_conversao, id_luta, sequencia, momento_inicio, momento_fim, quem_faz, quem_sofre, acao_tipo, acao, tecnica, direcao, pontuacao) VALUES (1, 77, 39, TRIM(' 00:05:34,871'), TRIM(' 00:05:36,058'), 'MRVALJEVIC', 'ELIAS', 'DISPLACEMENT', 'TRY TO GRIP WITH CONTACT', NULL, NULL, NULL)</v>
      </c>
      <c r="R5295" t="s">
        <v>10327</v>
      </c>
    </row>
    <row r="5296" spans="1:18" x14ac:dyDescent="0.25">
      <c r="A5296" s="7">
        <f>anotacoes!D5296</f>
        <v>40713</v>
      </c>
      <c r="B5296" t="str">
        <f>anotacoes!C5296</f>
        <v>GRAND SLAM RIO DE JANEIRO 2011</v>
      </c>
      <c r="C5296" t="str">
        <f>anotacoes!E5296</f>
        <v>MRVALJEVIC</v>
      </c>
      <c r="D5296" t="str">
        <f>anotacoes!F5296</f>
        <v>ELIAS</v>
      </c>
      <c r="E5296" t="s">
        <v>10325</v>
      </c>
      <c r="F5296">
        <f>anotacoes!A5296</f>
        <v>77</v>
      </c>
      <c r="G5296">
        <f>anotacoes!B5296</f>
        <v>40</v>
      </c>
      <c r="H5296" t="str">
        <f>anotacoes!K5296</f>
        <v xml:space="preserve"> 00:05:36,058</v>
      </c>
      <c r="I5296" t="str">
        <f>anotacoes!L5296</f>
        <v xml:space="preserve"> 00:05:45,959</v>
      </c>
      <c r="J5296" t="str">
        <f>IF(L5296="PAUSE",E5296,IF(anotacoes!G5300=conversao_anotacoes!C5296,conversao_anotacoes!C5296,conversao_anotacoes!D5296))</f>
        <v>MRVALJEVIC</v>
      </c>
      <c r="K5296" t="str">
        <f t="shared" si="164"/>
        <v>ELIAS</v>
      </c>
      <c r="L5296" t="str">
        <f>UPPER(anotacoes!H5296)</f>
        <v>GROUNDWORK COMBAT</v>
      </c>
      <c r="M5296" t="str">
        <f>IF(OR(L5296="ATTACK",L5296="FINTA"),"&lt;TECNICA&gt;",UPPER(anotacoes!I5296))</f>
        <v>DEFENSIVE POSITION</v>
      </c>
      <c r="N5296" t="str">
        <f>IF(OR(L5296="ATTACK",L5296="FINTA"),UPPER(anotacoes!I5296),"")</f>
        <v/>
      </c>
      <c r="O5296" s="6" t="str">
        <f>IF(anotacoes!N5296=0,"",anotacoes!N5296)</f>
        <v/>
      </c>
      <c r="P5296" t="str">
        <f>IF(anotacoes!M5296=0,"",UPPER(anotacoes!M5296))</f>
        <v/>
      </c>
      <c r="Q5296" t="str">
        <f t="shared" si="165"/>
        <v>INSERT INTO CONVERSAO_LUTA_ACAO (cd_conversao, id_luta, sequencia, momento_inicio, momento_fim, quem_faz, quem_sofre, acao_tipo, acao, tecnica, direcao, pontuacao) VALUES (1, 77, 40, TRIM(' 00:05:36,058'), TRIM(' 00:05:45,959'), 'MRVALJEVIC', 'ELIAS', 'GROUNDWORK COMBAT', 'DEFENSIVE POSITION', NULL, NULL, NULL)</v>
      </c>
      <c r="R5296" t="s">
        <v>10327</v>
      </c>
    </row>
    <row r="5297" spans="1:18" x14ac:dyDescent="0.25">
      <c r="A5297" s="7">
        <f>anotacoes!D5297</f>
        <v>40713</v>
      </c>
      <c r="B5297" t="str">
        <f>anotacoes!C5297</f>
        <v>GRAND SLAM RIO DE JANEIRO 2011</v>
      </c>
      <c r="C5297" t="str">
        <f>anotacoes!E5297</f>
        <v>MRVALJEVIC</v>
      </c>
      <c r="D5297" t="str">
        <f>anotacoes!F5297</f>
        <v>ELIAS</v>
      </c>
      <c r="E5297" t="s">
        <v>10325</v>
      </c>
      <c r="F5297">
        <f>anotacoes!A5297</f>
        <v>77</v>
      </c>
      <c r="G5297">
        <f>anotacoes!B5297</f>
        <v>41</v>
      </c>
      <c r="H5297" t="str">
        <f>anotacoes!K5297</f>
        <v xml:space="preserve"> 00:05:46,146</v>
      </c>
      <c r="I5297" t="str">
        <f>anotacoes!L5297</f>
        <v xml:space="preserve"> 00:05:56,084</v>
      </c>
      <c r="J5297" t="str">
        <f>IF(L5297="PAUSE",E5297,IF(anotacoes!G5301=conversao_anotacoes!C5297,conversao_anotacoes!C5297,conversao_anotacoes!D5297))</f>
        <v>&lt;ARBITRO_DESCONHECIDO&gt;</v>
      </c>
      <c r="K5297" t="str">
        <f t="shared" si="164"/>
        <v/>
      </c>
      <c r="L5297" t="str">
        <f>UPPER(anotacoes!H5297)</f>
        <v>PAUSE</v>
      </c>
      <c r="M5297" t="str">
        <f>IF(OR(L5297="ATTACK",L5297="FINTA"),"&lt;TECNICA&gt;",UPPER(anotacoes!I5297))</f>
        <v>&lt;NAO_CLASSIFICADO&gt;</v>
      </c>
      <c r="N5297" t="str">
        <f>IF(OR(L5297="ATTACK",L5297="FINTA"),UPPER(anotacoes!I5297),"")</f>
        <v/>
      </c>
      <c r="O5297" s="6" t="str">
        <f>IF(anotacoes!N5297=0,"",anotacoes!N5297)</f>
        <v/>
      </c>
      <c r="P5297" t="str">
        <f>IF(anotacoes!M5297=0,"",UPPER(anotacoes!M5297))</f>
        <v/>
      </c>
      <c r="Q5297" t="str">
        <f t="shared" si="165"/>
        <v>INSERT INTO CONVERSAO_LUTA_ACAO (cd_conversao, id_luta, sequencia, momento_inicio, momento_fim, quem_faz, quem_sofre, acao_tipo, acao, tecnica, direcao, pontuacao) VALUES (1, 77, 41, TRIM(' 00:05:46,146'), TRIM(' 00:05:56,084'), '&lt;ARBITRO_DESCONHECIDO&gt;', '', 'PAUSE', '&lt;NAO_CLASSIFICADO&gt;', NULL, NULL, NULL)</v>
      </c>
      <c r="R5297" t="s">
        <v>10327</v>
      </c>
    </row>
    <row r="5298" spans="1:18" x14ac:dyDescent="0.25">
      <c r="A5298" s="7">
        <f>anotacoes!D5298</f>
        <v>40713</v>
      </c>
      <c r="B5298" t="str">
        <f>anotacoes!C5298</f>
        <v>GRAND SLAM RIO DE JANEIRO 2011</v>
      </c>
      <c r="C5298" t="str">
        <f>anotacoes!E5298</f>
        <v>MRVALJEVIC</v>
      </c>
      <c r="D5298" t="str">
        <f>anotacoes!F5298</f>
        <v>ELIAS</v>
      </c>
      <c r="E5298" t="s">
        <v>10325</v>
      </c>
      <c r="F5298">
        <f>anotacoes!A5298</f>
        <v>77</v>
      </c>
      <c r="G5298">
        <f>anotacoes!B5298</f>
        <v>42</v>
      </c>
      <c r="H5298" t="str">
        <f>anotacoes!K5298</f>
        <v xml:space="preserve"> 00:05:56,286</v>
      </c>
      <c r="I5298" t="str">
        <f>anotacoes!L5298</f>
        <v xml:space="preserve"> 00:05:59,737</v>
      </c>
      <c r="J5298" t="str">
        <f>IF(L5298="PAUSE",E5298,IF(anotacoes!G5302=conversao_anotacoes!C5298,conversao_anotacoes!C5298,conversao_anotacoes!D5298))</f>
        <v>MRVALJEVIC</v>
      </c>
      <c r="K5298" t="str">
        <f t="shared" si="164"/>
        <v>ELIAS</v>
      </c>
      <c r="L5298" t="str">
        <f>UPPER(anotacoes!H5298)</f>
        <v>DISPLACEMENT</v>
      </c>
      <c r="M5298" t="str">
        <f>IF(OR(L5298="ATTACK",L5298="FINTA"),"&lt;TECNICA&gt;",UPPER(anotacoes!I5298))</f>
        <v>2-3 STEP HESITANT LEFT</v>
      </c>
      <c r="N5298" t="str">
        <f>IF(OR(L5298="ATTACK",L5298="FINTA"),UPPER(anotacoes!I5298),"")</f>
        <v/>
      </c>
      <c r="O5298" s="6" t="str">
        <f>IF(anotacoes!N5298=0,"",anotacoes!N5298)</f>
        <v/>
      </c>
      <c r="P5298" t="str">
        <f>IF(anotacoes!M5298=0,"",UPPER(anotacoes!M5298))</f>
        <v/>
      </c>
      <c r="Q5298" t="str">
        <f t="shared" si="165"/>
        <v>INSERT INTO CONVERSAO_LUTA_ACAO (cd_conversao, id_luta, sequencia, momento_inicio, momento_fim, quem_faz, quem_sofre, acao_tipo, acao, tecnica, direcao, pontuacao) VALUES (1, 77, 42, TRIM(' 00:05:56,286'), TRIM(' 00:05:59,737'), 'MRVALJEVIC', 'ELIAS', 'DISPLACEMENT', '2-3 STEP HESITANT LEFT', NULL, NULL, NULL)</v>
      </c>
      <c r="R5298" t="s">
        <v>10327</v>
      </c>
    </row>
    <row r="5299" spans="1:18" x14ac:dyDescent="0.25">
      <c r="A5299" s="7">
        <f>anotacoes!D5299</f>
        <v>40713</v>
      </c>
      <c r="B5299" t="str">
        <f>anotacoes!C5299</f>
        <v>GRAND SLAM RIO DE JANEIRO 2011</v>
      </c>
      <c r="C5299" t="str">
        <f>anotacoes!E5299</f>
        <v>MRVALJEVIC</v>
      </c>
      <c r="D5299" t="str">
        <f>anotacoes!F5299</f>
        <v>ELIAS</v>
      </c>
      <c r="E5299" t="s">
        <v>10325</v>
      </c>
      <c r="F5299">
        <f>anotacoes!A5299</f>
        <v>77</v>
      </c>
      <c r="G5299">
        <f>anotacoes!B5299</f>
        <v>43</v>
      </c>
      <c r="H5299" t="str">
        <f>anotacoes!K5299</f>
        <v xml:space="preserve"> 00:05:59,893</v>
      </c>
      <c r="I5299" t="str">
        <f>anotacoes!L5299</f>
        <v xml:space="preserve"> 00:06:43,327</v>
      </c>
      <c r="J5299" t="str">
        <f>IF(L5299="PAUSE",E5299,IF(anotacoes!G5303=conversao_anotacoes!C5299,conversao_anotacoes!C5299,conversao_anotacoes!D5299))</f>
        <v>MRVALJEVIC</v>
      </c>
      <c r="K5299" t="str">
        <f t="shared" si="164"/>
        <v>ELIAS</v>
      </c>
      <c r="L5299" t="str">
        <f>UPPER(anotacoes!H5299)</f>
        <v>GRIP TIME</v>
      </c>
      <c r="M5299" t="str">
        <f>IF(OR(L5299="ATTACK",L5299="FINTA"),"&lt;TECNICA&gt;",UPPER(anotacoes!I5299))</f>
        <v>LEFT COLLAR</v>
      </c>
      <c r="N5299" t="str">
        <f>IF(OR(L5299="ATTACK",L5299="FINTA"),UPPER(anotacoes!I5299),"")</f>
        <v/>
      </c>
      <c r="O5299" s="6" t="str">
        <f>IF(anotacoes!N5299=0,"",anotacoes!N5299)</f>
        <v/>
      </c>
      <c r="P5299" t="str">
        <f>IF(anotacoes!M5299=0,"",UPPER(anotacoes!M5299))</f>
        <v/>
      </c>
      <c r="Q5299" t="str">
        <f t="shared" si="165"/>
        <v>INSERT INTO CONVERSAO_LUTA_ACAO (cd_conversao, id_luta, sequencia, momento_inicio, momento_fim, quem_faz, quem_sofre, acao_tipo, acao, tecnica, direcao, pontuacao) VALUES (1, 77, 43, TRIM(' 00:05:59,893'), TRIM(' 00:06:43,327'), 'MRVALJEVIC', 'ELIAS', 'GRIP TIME', 'LEFT COLLAR', NULL, NULL, NULL)</v>
      </c>
      <c r="R5299" t="s">
        <v>10327</v>
      </c>
    </row>
    <row r="5300" spans="1:18" x14ac:dyDescent="0.25">
      <c r="A5300" s="7">
        <f>anotacoes!D5300</f>
        <v>40713</v>
      </c>
      <c r="B5300" t="str">
        <f>anotacoes!C5300</f>
        <v>GRAND SLAM RIO DE JANEIRO 2011</v>
      </c>
      <c r="C5300" t="str">
        <f>anotacoes!E5300</f>
        <v>MRVALJEVIC</v>
      </c>
      <c r="D5300" t="str">
        <f>anotacoes!F5300</f>
        <v>ELIAS</v>
      </c>
      <c r="E5300" t="s">
        <v>10325</v>
      </c>
      <c r="F5300">
        <f>anotacoes!A5300</f>
        <v>77</v>
      </c>
      <c r="G5300">
        <f>anotacoes!B5300</f>
        <v>44</v>
      </c>
      <c r="H5300" t="str">
        <f>anotacoes!K5300</f>
        <v xml:space="preserve"> 00:06:43,327</v>
      </c>
      <c r="I5300" t="str">
        <f>anotacoes!L5300</f>
        <v xml:space="preserve"> 00:07:09,409</v>
      </c>
      <c r="J5300" t="str">
        <f>IF(L5300="PAUSE",E5300,IF(anotacoes!G5304=conversao_anotacoes!C5300,conversao_anotacoes!C5300,conversao_anotacoes!D5300))</f>
        <v>&lt;ARBITRO_DESCONHECIDO&gt;</v>
      </c>
      <c r="K5300" t="str">
        <f t="shared" si="164"/>
        <v/>
      </c>
      <c r="L5300" t="str">
        <f>UPPER(anotacoes!H5300)</f>
        <v>PAUSE</v>
      </c>
      <c r="M5300" t="str">
        <f>IF(OR(L5300="ATTACK",L5300="FINTA"),"&lt;TECNICA&gt;",UPPER(anotacoes!I5300))</f>
        <v>JUDOGI</v>
      </c>
      <c r="N5300" t="str">
        <f>IF(OR(L5300="ATTACK",L5300="FINTA"),UPPER(anotacoes!I5300),"")</f>
        <v/>
      </c>
      <c r="O5300" s="6" t="str">
        <f>IF(anotacoes!N5300=0,"",anotacoes!N5300)</f>
        <v/>
      </c>
      <c r="P5300" t="str">
        <f>IF(anotacoes!M5300=0,"",UPPER(anotacoes!M5300))</f>
        <v/>
      </c>
      <c r="Q5300" t="str">
        <f t="shared" si="165"/>
        <v>INSERT INTO CONVERSAO_LUTA_ACAO (cd_conversao, id_luta, sequencia, momento_inicio, momento_fim, quem_faz, quem_sofre, acao_tipo, acao, tecnica, direcao, pontuacao) VALUES (1, 77, 44, TRIM(' 00:06:43,327'), TRIM(' 00:07:09,409'), '&lt;ARBITRO_DESCONHECIDO&gt;', '', 'PAUSE', 'JUDOGI', NULL, NULL, NULL)</v>
      </c>
      <c r="R5300" t="s">
        <v>10327</v>
      </c>
    </row>
    <row r="5301" spans="1:18" x14ac:dyDescent="0.25">
      <c r="A5301" s="7">
        <f>anotacoes!D5301</f>
        <v>40713</v>
      </c>
      <c r="B5301" t="str">
        <f>anotacoes!C5301</f>
        <v>GRAND SLAM RIO DE JANEIRO 2011</v>
      </c>
      <c r="C5301" t="str">
        <f>anotacoes!E5301</f>
        <v>MRVALJEVIC</v>
      </c>
      <c r="D5301" t="str">
        <f>anotacoes!F5301</f>
        <v>ELIAS</v>
      </c>
      <c r="E5301" t="s">
        <v>10325</v>
      </c>
      <c r="F5301">
        <f>anotacoes!A5301</f>
        <v>77</v>
      </c>
      <c r="G5301">
        <f>anotacoes!B5301</f>
        <v>45</v>
      </c>
      <c r="H5301" t="str">
        <f>anotacoes!K5301</f>
        <v xml:space="preserve"> 00:07:09,409</v>
      </c>
      <c r="I5301" t="str">
        <f>anotacoes!L5301</f>
        <v xml:space="preserve"> 00:07:13,333</v>
      </c>
      <c r="J5301" t="str">
        <f>IF(L5301="PAUSE",E5301,IF(anotacoes!G5305=conversao_anotacoes!C5301,conversao_anotacoes!C5301,conversao_anotacoes!D5301))</f>
        <v>MRVALJEVIC</v>
      </c>
      <c r="K5301" t="str">
        <f t="shared" si="164"/>
        <v>ELIAS</v>
      </c>
      <c r="L5301" t="str">
        <f>UPPER(anotacoes!H5301)</f>
        <v>DISPLACEMENT</v>
      </c>
      <c r="M5301" t="str">
        <f>IF(OR(L5301="ATTACK",L5301="FINTA"),"&lt;TECNICA&gt;",UPPER(anotacoes!I5301))</f>
        <v>CIRCULAR LEFT</v>
      </c>
      <c r="N5301" t="str">
        <f>IF(OR(L5301="ATTACK",L5301="FINTA"),UPPER(anotacoes!I5301),"")</f>
        <v/>
      </c>
      <c r="O5301" s="6" t="str">
        <f>IF(anotacoes!N5301=0,"",anotacoes!N5301)</f>
        <v/>
      </c>
      <c r="P5301" t="str">
        <f>IF(anotacoes!M5301=0,"",UPPER(anotacoes!M5301))</f>
        <v/>
      </c>
      <c r="Q5301" t="str">
        <f t="shared" si="165"/>
        <v>INSERT INTO CONVERSAO_LUTA_ACAO (cd_conversao, id_luta, sequencia, momento_inicio, momento_fim, quem_faz, quem_sofre, acao_tipo, acao, tecnica, direcao, pontuacao) VALUES (1, 77, 45, TRIM(' 00:07:09,409'), TRIM(' 00:07:13,333'), 'MRVALJEVIC', 'ELIAS', 'DISPLACEMENT', 'CIRCULAR LEFT', NULL, NULL, NULL)</v>
      </c>
      <c r="R5301" t="s">
        <v>10327</v>
      </c>
    </row>
    <row r="5302" spans="1:18" x14ac:dyDescent="0.25">
      <c r="A5302" s="7">
        <f>anotacoes!D5302</f>
        <v>40713</v>
      </c>
      <c r="B5302" t="str">
        <f>anotacoes!C5302</f>
        <v>GRAND SLAM RIO DE JANEIRO 2011</v>
      </c>
      <c r="C5302" t="str">
        <f>anotacoes!E5302</f>
        <v>MRVALJEVIC</v>
      </c>
      <c r="D5302" t="str">
        <f>anotacoes!F5302</f>
        <v>ELIAS</v>
      </c>
      <c r="E5302" t="s">
        <v>10325</v>
      </c>
      <c r="F5302">
        <f>anotacoes!A5302</f>
        <v>77</v>
      </c>
      <c r="G5302">
        <f>anotacoes!B5302</f>
        <v>46</v>
      </c>
      <c r="H5302" t="str">
        <f>anotacoes!K5302</f>
        <v xml:space="preserve"> 00:07:13,333</v>
      </c>
      <c r="I5302" t="str">
        <f>anotacoes!L5302</f>
        <v xml:space="preserve"> 00:07:15,662</v>
      </c>
      <c r="J5302" t="str">
        <f>IF(L5302="PAUSE",E5302,IF(anotacoes!G5306=conversao_anotacoes!C5302,conversao_anotacoes!C5302,conversao_anotacoes!D5302))</f>
        <v>MRVALJEVIC</v>
      </c>
      <c r="K5302" t="str">
        <f t="shared" si="164"/>
        <v>ELIAS</v>
      </c>
      <c r="L5302" t="str">
        <f>UPPER(anotacoes!H5302)</f>
        <v>DISPLACEMENT</v>
      </c>
      <c r="M5302" t="str">
        <f>IF(OR(L5302="ATTACK",L5302="FINTA"),"&lt;TECNICA&gt;",UPPER(anotacoes!I5302))</f>
        <v>2-3 STEP HESITANT LEFT</v>
      </c>
      <c r="N5302" t="str">
        <f>IF(OR(L5302="ATTACK",L5302="FINTA"),UPPER(anotacoes!I5302),"")</f>
        <v/>
      </c>
      <c r="O5302" s="6" t="str">
        <f>IF(anotacoes!N5302=0,"",anotacoes!N5302)</f>
        <v/>
      </c>
      <c r="P5302" t="str">
        <f>IF(anotacoes!M5302=0,"",UPPER(anotacoes!M5302))</f>
        <v/>
      </c>
      <c r="Q5302" t="str">
        <f t="shared" si="165"/>
        <v>INSERT INTO CONVERSAO_LUTA_ACAO (cd_conversao, id_luta, sequencia, momento_inicio, momento_fim, quem_faz, quem_sofre, acao_tipo, acao, tecnica, direcao, pontuacao) VALUES (1, 77, 46, TRIM(' 00:07:13,333'), TRIM(' 00:07:15,662'), 'MRVALJEVIC', 'ELIAS', 'DISPLACEMENT', '2-3 STEP HESITANT LEFT', NULL, NULL, NULL)</v>
      </c>
      <c r="R5302" t="s">
        <v>10327</v>
      </c>
    </row>
    <row r="5303" spans="1:18" x14ac:dyDescent="0.25">
      <c r="A5303" s="7">
        <f>anotacoes!D5303</f>
        <v>40713</v>
      </c>
      <c r="B5303" t="str">
        <f>anotacoes!C5303</f>
        <v>GRAND SLAM RIO DE JANEIRO 2011</v>
      </c>
      <c r="C5303" t="str">
        <f>anotacoes!E5303</f>
        <v>MRVALJEVIC</v>
      </c>
      <c r="D5303" t="str">
        <f>anotacoes!F5303</f>
        <v>ELIAS</v>
      </c>
      <c r="E5303" t="s">
        <v>10325</v>
      </c>
      <c r="F5303">
        <f>anotacoes!A5303</f>
        <v>77</v>
      </c>
      <c r="G5303">
        <f>anotacoes!B5303</f>
        <v>47</v>
      </c>
      <c r="H5303" t="str">
        <f>anotacoes!K5303</f>
        <v xml:space="preserve"> 00:07:15,662</v>
      </c>
      <c r="I5303" t="str">
        <f>anotacoes!L5303</f>
        <v xml:space="preserve"> 00:07:18,026</v>
      </c>
      <c r="J5303" t="str">
        <f>IF(L5303="PAUSE",E5303,IF(anotacoes!G5307=conversao_anotacoes!C5303,conversao_anotacoes!C5303,conversao_anotacoes!D5303))</f>
        <v>MRVALJEVIC</v>
      </c>
      <c r="K5303" t="str">
        <f t="shared" si="164"/>
        <v>ELIAS</v>
      </c>
      <c r="L5303" t="str">
        <f>UPPER(anotacoes!H5303)</f>
        <v>GRIP TIME</v>
      </c>
      <c r="M5303" t="str">
        <f>IF(OR(L5303="ATTACK",L5303="FINTA"),"&lt;TECNICA&gt;",UPPER(anotacoes!I5303))</f>
        <v>LEFT COLLAR</v>
      </c>
      <c r="N5303" t="str">
        <f>IF(OR(L5303="ATTACK",L5303="FINTA"),UPPER(anotacoes!I5303),"")</f>
        <v/>
      </c>
      <c r="O5303" s="6" t="str">
        <f>IF(anotacoes!N5303=0,"",anotacoes!N5303)</f>
        <v/>
      </c>
      <c r="P5303" t="str">
        <f>IF(anotacoes!M5303=0,"",UPPER(anotacoes!M5303))</f>
        <v/>
      </c>
      <c r="Q5303" t="str">
        <f t="shared" si="165"/>
        <v>INSERT INTO CONVERSAO_LUTA_ACAO (cd_conversao, id_luta, sequencia, momento_inicio, momento_fim, quem_faz, quem_sofre, acao_tipo, acao, tecnica, direcao, pontuacao) VALUES (1, 77, 47, TRIM(' 00:07:15,662'), TRIM(' 00:07:18,026'), 'MRVALJEVIC', 'ELIAS', 'GRIP TIME', 'LEFT COLLAR', NULL, NULL, NULL)</v>
      </c>
      <c r="R5303" t="s">
        <v>10327</v>
      </c>
    </row>
    <row r="5304" spans="1:18" x14ac:dyDescent="0.25">
      <c r="A5304" s="7">
        <f>anotacoes!D5304</f>
        <v>40713</v>
      </c>
      <c r="B5304" t="str">
        <f>anotacoes!C5304</f>
        <v>GRAND SLAM RIO DE JANEIRO 2011</v>
      </c>
      <c r="C5304" t="str">
        <f>anotacoes!E5304</f>
        <v>MRVALJEVIC</v>
      </c>
      <c r="D5304" t="str">
        <f>anotacoes!F5304</f>
        <v>ELIAS</v>
      </c>
      <c r="E5304" t="s">
        <v>10325</v>
      </c>
      <c r="F5304">
        <f>anotacoes!A5304</f>
        <v>77</v>
      </c>
      <c r="G5304">
        <f>anotacoes!B5304</f>
        <v>48</v>
      </c>
      <c r="H5304" t="str">
        <f>anotacoes!K5304</f>
        <v xml:space="preserve"> 00:07:18,026</v>
      </c>
      <c r="I5304" t="str">
        <f>anotacoes!L5304</f>
        <v xml:space="preserve"> 00:07:22,830</v>
      </c>
      <c r="J5304" t="str">
        <f>IF(L5304="PAUSE",E5304,IF(anotacoes!G5308=conversao_anotacoes!C5304,conversao_anotacoes!C5304,conversao_anotacoes!D5304))</f>
        <v>MRVALJEVIC</v>
      </c>
      <c r="K5304" t="str">
        <f t="shared" si="164"/>
        <v>ELIAS</v>
      </c>
      <c r="L5304" t="str">
        <f>UPPER(anotacoes!H5304)</f>
        <v>GRIP TIME</v>
      </c>
      <c r="M5304" t="str">
        <f>IF(OR(L5304="ATTACK",L5304="FINTA"),"&lt;TECNICA&gt;",UPPER(anotacoes!I5304))</f>
        <v>LEFT COLLAR</v>
      </c>
      <c r="N5304" t="str">
        <f>IF(OR(L5304="ATTACK",L5304="FINTA"),UPPER(anotacoes!I5304),"")</f>
        <v/>
      </c>
      <c r="O5304" s="6" t="str">
        <f>IF(anotacoes!N5304=0,"",anotacoes!N5304)</f>
        <v/>
      </c>
      <c r="P5304" t="str">
        <f>IF(anotacoes!M5304=0,"",UPPER(anotacoes!M5304))</f>
        <v/>
      </c>
      <c r="Q5304" t="str">
        <f t="shared" si="165"/>
        <v>INSERT INTO CONVERSAO_LUTA_ACAO (cd_conversao, id_luta, sequencia, momento_inicio, momento_fim, quem_faz, quem_sofre, acao_tipo, acao, tecnica, direcao, pontuacao) VALUES (1, 77, 48, TRIM(' 00:07:18,026'), TRIM(' 00:07:22,830'), 'MRVALJEVIC', 'ELIAS', 'GRIP TIME', 'LEFT COLLAR', NULL, NULL, NULL)</v>
      </c>
      <c r="R5304" t="s">
        <v>10327</v>
      </c>
    </row>
    <row r="5305" spans="1:18" x14ac:dyDescent="0.25">
      <c r="A5305" s="7">
        <f>anotacoes!D5305</f>
        <v>40713</v>
      </c>
      <c r="B5305" t="str">
        <f>anotacoes!C5305</f>
        <v>GRAND SLAM RIO DE JANEIRO 2011</v>
      </c>
      <c r="C5305" t="str">
        <f>anotacoes!E5305</f>
        <v>MRVALJEVIC</v>
      </c>
      <c r="D5305" t="str">
        <f>anotacoes!F5305</f>
        <v>ELIAS</v>
      </c>
      <c r="E5305" t="s">
        <v>10325</v>
      </c>
      <c r="F5305">
        <f>anotacoes!A5305</f>
        <v>77</v>
      </c>
      <c r="G5305">
        <f>anotacoes!B5305</f>
        <v>49</v>
      </c>
      <c r="H5305" t="str">
        <f>anotacoes!K5305</f>
        <v xml:space="preserve"> 00:07:22,998</v>
      </c>
      <c r="I5305" t="str">
        <f>anotacoes!L5305</f>
        <v xml:space="preserve"> 00:07:25,444</v>
      </c>
      <c r="J5305" t="str">
        <f>IF(L5305="PAUSE",E5305,IF(anotacoes!G5309=conversao_anotacoes!C5305,conversao_anotacoes!C5305,conversao_anotacoes!D5305))</f>
        <v>MRVALJEVIC</v>
      </c>
      <c r="K5305" t="str">
        <f t="shared" si="164"/>
        <v>ELIAS</v>
      </c>
      <c r="L5305" t="str">
        <f>UPPER(anotacoes!H5305)</f>
        <v>GRIP TIME</v>
      </c>
      <c r="M5305" t="str">
        <f>IF(OR(L5305="ATTACK",L5305="FINTA"),"&lt;TECNICA&gt;",UPPER(anotacoes!I5305))</f>
        <v>LEFT COLLAR RIGHT SLEEVE</v>
      </c>
      <c r="N5305" t="str">
        <f>IF(OR(L5305="ATTACK",L5305="FINTA"),UPPER(anotacoes!I5305),"")</f>
        <v/>
      </c>
      <c r="O5305" s="6" t="str">
        <f>IF(anotacoes!N5305=0,"",anotacoes!N5305)</f>
        <v/>
      </c>
      <c r="P5305" t="str">
        <f>IF(anotacoes!M5305=0,"",UPPER(anotacoes!M5305))</f>
        <v/>
      </c>
      <c r="Q5305" t="str">
        <f t="shared" si="165"/>
        <v>INSERT INTO CONVERSAO_LUTA_ACAO (cd_conversao, id_luta, sequencia, momento_inicio, momento_fim, quem_faz, quem_sofre, acao_tipo, acao, tecnica, direcao, pontuacao) VALUES (1, 77, 49, TRIM(' 00:07:22,998'), TRIM(' 00:07:25,444'), 'MRVALJEVIC', 'ELIAS', 'GRIP TIME', 'LEFT COLLAR RIGHT SLEEVE', NULL, NULL, NULL)</v>
      </c>
      <c r="R5305" t="s">
        <v>10327</v>
      </c>
    </row>
    <row r="5306" spans="1:18" x14ac:dyDescent="0.25">
      <c r="A5306" s="7">
        <f>anotacoes!D5306</f>
        <v>40713</v>
      </c>
      <c r="B5306" t="str">
        <f>anotacoes!C5306</f>
        <v>GRAND SLAM RIO DE JANEIRO 2011</v>
      </c>
      <c r="C5306" t="str">
        <f>anotacoes!E5306</f>
        <v>MRVALJEVIC</v>
      </c>
      <c r="D5306" t="str">
        <f>anotacoes!F5306</f>
        <v>ELIAS</v>
      </c>
      <c r="E5306" t="s">
        <v>10325</v>
      </c>
      <c r="F5306">
        <f>anotacoes!A5306</f>
        <v>77</v>
      </c>
      <c r="G5306">
        <f>anotacoes!B5306</f>
        <v>50</v>
      </c>
      <c r="H5306" t="str">
        <f>anotacoes!K5306</f>
        <v xml:space="preserve"> 00:07:25,444</v>
      </c>
      <c r="I5306" t="str">
        <f>anotacoes!L5306</f>
        <v xml:space="preserve"> 00:07:26,741</v>
      </c>
      <c r="J5306" t="str">
        <f>IF(L5306="PAUSE",E5306,IF(anotacoes!G5310=conversao_anotacoes!C5306,conversao_anotacoes!C5306,conversao_anotacoes!D5306))</f>
        <v>MRVALJEVIC</v>
      </c>
      <c r="K5306" t="str">
        <f t="shared" si="164"/>
        <v>ELIAS</v>
      </c>
      <c r="L5306" t="str">
        <f>UPPER(anotacoes!H5306)</f>
        <v>GRIP TIME</v>
      </c>
      <c r="M5306" t="str">
        <f>IF(OR(L5306="ATTACK",L5306="FINTA"),"&lt;TECNICA&gt;",UPPER(anotacoes!I5306))</f>
        <v>RIGHT BACK RIGHT SLEEVE</v>
      </c>
      <c r="N5306" t="str">
        <f>IF(OR(L5306="ATTACK",L5306="FINTA"),UPPER(anotacoes!I5306),"")</f>
        <v/>
      </c>
      <c r="O5306" s="6" t="str">
        <f>IF(anotacoes!N5306=0,"",anotacoes!N5306)</f>
        <v/>
      </c>
      <c r="P5306" t="str">
        <f>IF(anotacoes!M5306=0,"",UPPER(anotacoes!M5306))</f>
        <v/>
      </c>
      <c r="Q5306" t="str">
        <f t="shared" si="165"/>
        <v>INSERT INTO CONVERSAO_LUTA_ACAO (cd_conversao, id_luta, sequencia, momento_inicio, momento_fim, quem_faz, quem_sofre, acao_tipo, acao, tecnica, direcao, pontuacao) VALUES (1, 77, 50, TRIM(' 00:07:25,444'), TRIM(' 00:07:26,741'), 'MRVALJEVIC', 'ELIAS', 'GRIP TIME', 'RIGHT BACK RIGHT SLEEVE', NULL, NULL, NULL)</v>
      </c>
      <c r="R5306" t="s">
        <v>10327</v>
      </c>
    </row>
    <row r="5307" spans="1:18" x14ac:dyDescent="0.25">
      <c r="A5307" s="7">
        <f>anotacoes!D5307</f>
        <v>40713</v>
      </c>
      <c r="B5307" t="str">
        <f>anotacoes!C5307</f>
        <v>GRAND SLAM RIO DE JANEIRO 2011</v>
      </c>
      <c r="C5307" t="str">
        <f>anotacoes!E5307</f>
        <v>MRVALJEVIC</v>
      </c>
      <c r="D5307" t="str">
        <f>anotacoes!F5307</f>
        <v>ELIAS</v>
      </c>
      <c r="E5307" t="s">
        <v>10325</v>
      </c>
      <c r="F5307">
        <f>anotacoes!A5307</f>
        <v>77</v>
      </c>
      <c r="G5307">
        <f>anotacoes!B5307</f>
        <v>51</v>
      </c>
      <c r="H5307" t="str">
        <f>anotacoes!K5307</f>
        <v xml:space="preserve"> 00:07:26,741</v>
      </c>
      <c r="I5307" t="str">
        <f>anotacoes!L5307</f>
        <v xml:space="preserve"> 00:07:29,407</v>
      </c>
      <c r="J5307" t="str">
        <f>IF(L5307="PAUSE",E5307,IF(anotacoes!G5311=conversao_anotacoes!C5307,conversao_anotacoes!C5307,conversao_anotacoes!D5307))</f>
        <v>MRVALJEVIC</v>
      </c>
      <c r="K5307" t="str">
        <f t="shared" si="164"/>
        <v>ELIAS</v>
      </c>
      <c r="L5307" t="str">
        <f>UPPER(anotacoes!H5307)</f>
        <v>ATTACK</v>
      </c>
      <c r="M5307" t="str">
        <f>IF(OR(L5307="ATTACK",L5307="FINTA"),"&lt;TECNICA&gt;",UPPER(anotacoes!I5307))</f>
        <v>&lt;TECNICA&gt;</v>
      </c>
      <c r="N5307" t="str">
        <f>IF(OR(L5307="ATTACK",L5307="FINTA"),UPPER(anotacoes!I5307),"")</f>
        <v>HARAI GOSHI GAESHI</v>
      </c>
      <c r="O5307" s="6">
        <f>IF(anotacoes!N5307=0,"",anotacoes!N5307)</f>
        <v>4</v>
      </c>
      <c r="P5307" t="str">
        <f>IF(anotacoes!M5307=0,"",UPPER(anotacoes!M5307))</f>
        <v/>
      </c>
      <c r="Q5307" t="str">
        <f t="shared" si="165"/>
        <v>INSERT INTO CONVERSAO_LUTA_ACAO (cd_conversao, id_luta, sequencia, momento_inicio, momento_fim, quem_faz, quem_sofre, acao_tipo, acao, tecnica, direcao, pontuacao) VALUES (1, 77, 51, TRIM(' 00:07:26,741'), TRIM(' 00:07:29,407'), 'MRVALJEVIC', 'ELIAS', 'ATTACK', '&lt;TECNICA&gt;', 'HARAI GOSHI GAESHI', 4, NULL)</v>
      </c>
      <c r="R5307" t="s">
        <v>10327</v>
      </c>
    </row>
    <row r="5308" spans="1:18" x14ac:dyDescent="0.25">
      <c r="A5308" s="7">
        <f>anotacoes!D5308</f>
        <v>40713</v>
      </c>
      <c r="B5308" t="str">
        <f>anotacoes!C5308</f>
        <v>GRAND SLAM RIO DE JANEIRO 2011</v>
      </c>
      <c r="C5308" t="str">
        <f>anotacoes!E5308</f>
        <v>MRVALJEVIC</v>
      </c>
      <c r="D5308" t="str">
        <f>anotacoes!F5308</f>
        <v>ELIAS</v>
      </c>
      <c r="E5308" t="s">
        <v>10325</v>
      </c>
      <c r="F5308">
        <f>anotacoes!A5308</f>
        <v>77</v>
      </c>
      <c r="G5308">
        <f>anotacoes!B5308</f>
        <v>52</v>
      </c>
      <c r="H5308" t="str">
        <f>anotacoes!K5308</f>
        <v xml:space="preserve"> 00:07:29,596</v>
      </c>
      <c r="I5308" t="str">
        <f>anotacoes!L5308</f>
        <v xml:space="preserve"> 00:08:32,039</v>
      </c>
      <c r="J5308" t="str">
        <f>IF(L5308="PAUSE",E5308,IF(anotacoes!G5312=conversao_anotacoes!C5308,conversao_anotacoes!C5308,conversao_anotacoes!D5308))</f>
        <v>&lt;ARBITRO_DESCONHECIDO&gt;</v>
      </c>
      <c r="K5308" t="str">
        <f t="shared" si="164"/>
        <v/>
      </c>
      <c r="L5308" t="str">
        <f>UPPER(anotacoes!H5308)</f>
        <v>PAUSE</v>
      </c>
      <c r="M5308" t="str">
        <f>IF(OR(L5308="ATTACK",L5308="FINTA"),"&lt;TECNICA&gt;",UPPER(anotacoes!I5308))</f>
        <v>&lt;NAO_CLASSIFICADO&gt;</v>
      </c>
      <c r="N5308" t="str">
        <f>IF(OR(L5308="ATTACK",L5308="FINTA"),UPPER(anotacoes!I5308),"")</f>
        <v/>
      </c>
      <c r="O5308" s="6" t="str">
        <f>IF(anotacoes!N5308=0,"",anotacoes!N5308)</f>
        <v/>
      </c>
      <c r="P5308" t="str">
        <f>IF(anotacoes!M5308=0,"",UPPER(anotacoes!M5308))</f>
        <v/>
      </c>
      <c r="Q5308" t="str">
        <f t="shared" si="165"/>
        <v>INSERT INTO CONVERSAO_LUTA_ACAO (cd_conversao, id_luta, sequencia, momento_inicio, momento_fim, quem_faz, quem_sofre, acao_tipo, acao, tecnica, direcao, pontuacao) VALUES (1, 77, 52, TRIM(' 00:07:29,596'), TRIM(' 00:08:32,039'), '&lt;ARBITRO_DESCONHECIDO&gt;', '', 'PAUSE', '&lt;NAO_CLASSIFICADO&gt;', NULL, NULL, NULL)</v>
      </c>
      <c r="R5308" t="s">
        <v>10327</v>
      </c>
    </row>
    <row r="5309" spans="1:18" x14ac:dyDescent="0.25">
      <c r="A5309" s="7">
        <f>anotacoes!D5309</f>
        <v>40713</v>
      </c>
      <c r="B5309" t="str">
        <f>anotacoes!C5309</f>
        <v>GRAND SLAM RIO DE JANEIRO 2011</v>
      </c>
      <c r="C5309" t="str">
        <f>anotacoes!E5309</f>
        <v>MRVALJEVIC</v>
      </c>
      <c r="D5309" t="str">
        <f>anotacoes!F5309</f>
        <v>ELIAS</v>
      </c>
      <c r="E5309" t="s">
        <v>10325</v>
      </c>
      <c r="F5309">
        <f>anotacoes!A5309</f>
        <v>77</v>
      </c>
      <c r="G5309">
        <f>anotacoes!B5309</f>
        <v>53</v>
      </c>
      <c r="H5309" t="str">
        <f>anotacoes!K5309</f>
        <v xml:space="preserve"> 00:08:32,039</v>
      </c>
      <c r="I5309" t="str">
        <f>anotacoes!L5309</f>
        <v xml:space="preserve"> 00:08:35,751</v>
      </c>
      <c r="J5309" t="str">
        <f>IF(L5309="PAUSE",E5309,IF(anotacoes!G5313=conversao_anotacoes!C5309,conversao_anotacoes!C5309,conversao_anotacoes!D5309))</f>
        <v>MRVALJEVIC</v>
      </c>
      <c r="K5309" t="str">
        <f t="shared" si="164"/>
        <v>ELIAS</v>
      </c>
      <c r="L5309" t="str">
        <f>UPPER(anotacoes!H5309)</f>
        <v>DISPLACEMENT</v>
      </c>
      <c r="M5309" t="str">
        <f>IF(OR(L5309="ATTACK",L5309="FINTA"),"&lt;TECNICA&gt;",UPPER(anotacoes!I5309))</f>
        <v>2-3 STEP HESITANT LEFT</v>
      </c>
      <c r="N5309" t="str">
        <f>IF(OR(L5309="ATTACK",L5309="FINTA"),UPPER(anotacoes!I5309),"")</f>
        <v/>
      </c>
      <c r="O5309" s="6" t="str">
        <f>IF(anotacoes!N5309=0,"",anotacoes!N5309)</f>
        <v/>
      </c>
      <c r="P5309" t="str">
        <f>IF(anotacoes!M5309=0,"",UPPER(anotacoes!M5309))</f>
        <v/>
      </c>
      <c r="Q5309" t="str">
        <f t="shared" si="165"/>
        <v>INSERT INTO CONVERSAO_LUTA_ACAO (cd_conversao, id_luta, sequencia, momento_inicio, momento_fim, quem_faz, quem_sofre, acao_tipo, acao, tecnica, direcao, pontuacao) VALUES (1, 77, 53, TRIM(' 00:08:32,039'), TRIM(' 00:08:35,751'), 'MRVALJEVIC', 'ELIAS', 'DISPLACEMENT', '2-3 STEP HESITANT LEFT', NULL, NULL, NULL)</v>
      </c>
      <c r="R5309" t="s">
        <v>10327</v>
      </c>
    </row>
    <row r="5310" spans="1:18" x14ac:dyDescent="0.25">
      <c r="A5310" s="7">
        <f>anotacoes!D5310</f>
        <v>40713</v>
      </c>
      <c r="B5310" t="str">
        <f>anotacoes!C5310</f>
        <v>GRAND SLAM RIO DE JANEIRO 2011</v>
      </c>
      <c r="C5310" t="str">
        <f>anotacoes!E5310</f>
        <v>MRVALJEVIC</v>
      </c>
      <c r="D5310" t="str">
        <f>anotacoes!F5310</f>
        <v>ELIAS</v>
      </c>
      <c r="E5310" t="s">
        <v>10325</v>
      </c>
      <c r="F5310">
        <f>anotacoes!A5310</f>
        <v>77</v>
      </c>
      <c r="G5310">
        <f>anotacoes!B5310</f>
        <v>54</v>
      </c>
      <c r="H5310" t="str">
        <f>anotacoes!K5310</f>
        <v xml:space="preserve"> 00:08:35,921</v>
      </c>
      <c r="I5310" t="str">
        <f>anotacoes!L5310</f>
        <v xml:space="preserve"> 00:08:47,169</v>
      </c>
      <c r="J5310" t="str">
        <f>IF(L5310="PAUSE",E5310,IF(anotacoes!G5314=conversao_anotacoes!C5310,conversao_anotacoes!C5310,conversao_anotacoes!D5310))</f>
        <v>MRVALJEVIC</v>
      </c>
      <c r="K5310" t="str">
        <f t="shared" si="164"/>
        <v>ELIAS</v>
      </c>
      <c r="L5310" t="str">
        <f>UPPER(anotacoes!H5310)</f>
        <v>GRIP TIME</v>
      </c>
      <c r="M5310" t="str">
        <f>IF(OR(L5310="ATTACK",L5310="FINTA"),"&lt;TECNICA&gt;",UPPER(anotacoes!I5310))</f>
        <v>RIGHT COLLAR LEFT SLEEVE</v>
      </c>
      <c r="N5310" t="str">
        <f>IF(OR(L5310="ATTACK",L5310="FINTA"),UPPER(anotacoes!I5310),"")</f>
        <v/>
      </c>
      <c r="O5310" s="6" t="str">
        <f>IF(anotacoes!N5310=0,"",anotacoes!N5310)</f>
        <v/>
      </c>
      <c r="P5310" t="str">
        <f>IF(anotacoes!M5310=0,"",UPPER(anotacoes!M5310))</f>
        <v/>
      </c>
      <c r="Q5310" t="str">
        <f t="shared" si="165"/>
        <v>INSERT INTO CONVERSAO_LUTA_ACAO (cd_conversao, id_luta, sequencia, momento_inicio, momento_fim, quem_faz, quem_sofre, acao_tipo, acao, tecnica, direcao, pontuacao) VALUES (1, 77, 54, TRIM(' 00:08:35,921'), TRIM(' 00:08:47,169'), 'MRVALJEVIC', 'ELIAS', 'GRIP TIME', 'RIGHT COLLAR LEFT SLEEVE', NULL, NULL, NULL)</v>
      </c>
      <c r="R5310" t="s">
        <v>10327</v>
      </c>
    </row>
    <row r="5311" spans="1:18" x14ac:dyDescent="0.25">
      <c r="A5311" s="7">
        <f>anotacoes!D5311</f>
        <v>40713</v>
      </c>
      <c r="B5311" t="str">
        <f>anotacoes!C5311</f>
        <v>GRAND SLAM RIO DE JANEIRO 2011</v>
      </c>
      <c r="C5311" t="str">
        <f>anotacoes!E5311</f>
        <v>MRVALJEVIC</v>
      </c>
      <c r="D5311" t="str">
        <f>anotacoes!F5311</f>
        <v>ELIAS</v>
      </c>
      <c r="E5311" t="s">
        <v>10325</v>
      </c>
      <c r="F5311">
        <f>anotacoes!A5311</f>
        <v>77</v>
      </c>
      <c r="G5311">
        <f>anotacoes!B5311</f>
        <v>55</v>
      </c>
      <c r="H5311" t="str">
        <f>anotacoes!K5311</f>
        <v xml:space="preserve"> 00:08:47,169</v>
      </c>
      <c r="I5311" t="str">
        <f>anotacoes!L5311</f>
        <v xml:space="preserve"> 00:08:50,814</v>
      </c>
      <c r="J5311" t="str">
        <f>IF(L5311="PAUSE",E5311,IF(anotacoes!G5315=conversao_anotacoes!C5311,conversao_anotacoes!C5311,conversao_anotacoes!D5311))</f>
        <v>MRVALJEVIC</v>
      </c>
      <c r="K5311" t="str">
        <f t="shared" si="164"/>
        <v>ELIAS</v>
      </c>
      <c r="L5311" t="str">
        <f>UPPER(anotacoes!H5311)</f>
        <v>GROUNDWORK COMBAT</v>
      </c>
      <c r="M5311" t="str">
        <f>IF(OR(L5311="ATTACK",L5311="FINTA"),"&lt;TECNICA&gt;",UPPER(anotacoes!I5311))</f>
        <v>DEFENSIVE POSITION</v>
      </c>
      <c r="N5311" t="str">
        <f>IF(OR(L5311="ATTACK",L5311="FINTA"),UPPER(anotacoes!I5311),"")</f>
        <v/>
      </c>
      <c r="O5311" s="6" t="str">
        <f>IF(anotacoes!N5311=0,"",anotacoes!N5311)</f>
        <v/>
      </c>
      <c r="P5311" t="str">
        <f>IF(anotacoes!M5311=0,"",UPPER(anotacoes!M5311))</f>
        <v/>
      </c>
      <c r="Q5311" t="str">
        <f t="shared" si="165"/>
        <v>INSERT INTO CONVERSAO_LUTA_ACAO (cd_conversao, id_luta, sequencia, momento_inicio, momento_fim, quem_faz, quem_sofre, acao_tipo, acao, tecnica, direcao, pontuacao) VALUES (1, 77, 55, TRIM(' 00:08:47,169'), TRIM(' 00:08:50,814'), 'MRVALJEVIC', 'ELIAS', 'GROUNDWORK COMBAT', 'DEFENSIVE POSITION', NULL, NULL, NULL)</v>
      </c>
      <c r="R5311" t="s">
        <v>10327</v>
      </c>
    </row>
    <row r="5312" spans="1:18" x14ac:dyDescent="0.25">
      <c r="A5312" s="7">
        <f>anotacoes!D5312</f>
        <v>40713</v>
      </c>
      <c r="B5312" t="str">
        <f>anotacoes!C5312</f>
        <v>GRAND SLAM RIO DE JANEIRO 2011</v>
      </c>
      <c r="C5312" t="str">
        <f>anotacoes!E5312</f>
        <v>MRVALJEVIC</v>
      </c>
      <c r="D5312" t="str">
        <f>anotacoes!F5312</f>
        <v>ELIAS</v>
      </c>
      <c r="E5312" t="s">
        <v>10325</v>
      </c>
      <c r="F5312">
        <f>anotacoes!A5312</f>
        <v>77</v>
      </c>
      <c r="G5312">
        <f>anotacoes!B5312</f>
        <v>56</v>
      </c>
      <c r="H5312" t="str">
        <f>anotacoes!K5312</f>
        <v xml:space="preserve"> 00:08:51,045</v>
      </c>
      <c r="I5312" t="str">
        <f>anotacoes!L5312</f>
        <v xml:space="preserve"> 00:09:04,415</v>
      </c>
      <c r="J5312" t="str">
        <f>IF(L5312="PAUSE",E5312,IF(anotacoes!G5316=conversao_anotacoes!C5312,conversao_anotacoes!C5312,conversao_anotacoes!D5312))</f>
        <v>&lt;ARBITRO_DESCONHECIDO&gt;</v>
      </c>
      <c r="K5312" t="str">
        <f t="shared" si="164"/>
        <v/>
      </c>
      <c r="L5312" t="str">
        <f>UPPER(anotacoes!H5312)</f>
        <v>PAUSE</v>
      </c>
      <c r="M5312" t="str">
        <f>IF(OR(L5312="ATTACK",L5312="FINTA"),"&lt;TECNICA&gt;",UPPER(anotacoes!I5312))</f>
        <v>&lt;NAO_CLASSIFICADO&gt;</v>
      </c>
      <c r="N5312" t="str">
        <f>IF(OR(L5312="ATTACK",L5312="FINTA"),UPPER(anotacoes!I5312),"")</f>
        <v/>
      </c>
      <c r="O5312" s="6" t="str">
        <f>IF(anotacoes!N5312=0,"",anotacoes!N5312)</f>
        <v/>
      </c>
      <c r="P5312" t="str">
        <f>IF(anotacoes!M5312=0,"",UPPER(anotacoes!M5312))</f>
        <v/>
      </c>
      <c r="Q5312" t="str">
        <f t="shared" si="165"/>
        <v>INSERT INTO CONVERSAO_LUTA_ACAO (cd_conversao, id_luta, sequencia, momento_inicio, momento_fim, quem_faz, quem_sofre, acao_tipo, acao, tecnica, direcao, pontuacao) VALUES (1, 77, 56, TRIM(' 00:08:51,045'), TRIM(' 00:09:04,415'), '&lt;ARBITRO_DESCONHECIDO&gt;', '', 'PAUSE', '&lt;NAO_CLASSIFICADO&gt;', NULL, NULL, NULL)</v>
      </c>
      <c r="R5312" t="s">
        <v>10327</v>
      </c>
    </row>
    <row r="5313" spans="1:18" x14ac:dyDescent="0.25">
      <c r="A5313" s="7">
        <f>anotacoes!D5313</f>
        <v>40713</v>
      </c>
      <c r="B5313" t="str">
        <f>anotacoes!C5313</f>
        <v>GRAND SLAM RIO DE JANEIRO 2011</v>
      </c>
      <c r="C5313" t="str">
        <f>anotacoes!E5313</f>
        <v>MRVALJEVIC</v>
      </c>
      <c r="D5313" t="str">
        <f>anotacoes!F5313</f>
        <v>ELIAS</v>
      </c>
      <c r="E5313" t="s">
        <v>10325</v>
      </c>
      <c r="F5313">
        <f>anotacoes!A5313</f>
        <v>77</v>
      </c>
      <c r="G5313">
        <f>anotacoes!B5313</f>
        <v>57</v>
      </c>
      <c r="H5313" t="str">
        <f>anotacoes!K5313</f>
        <v xml:space="preserve"> 00:09:04,625</v>
      </c>
      <c r="I5313" t="str">
        <f>anotacoes!L5313</f>
        <v xml:space="preserve"> 00:09:07,511</v>
      </c>
      <c r="J5313" t="str">
        <f>IF(L5313="PAUSE",E5313,IF(anotacoes!G5317=conversao_anotacoes!C5313,conversao_anotacoes!C5313,conversao_anotacoes!D5313))</f>
        <v>MRVALJEVIC</v>
      </c>
      <c r="K5313" t="str">
        <f t="shared" si="164"/>
        <v>ELIAS</v>
      </c>
      <c r="L5313" t="str">
        <f>UPPER(anotacoes!H5313)</f>
        <v>DISPLACEMENT</v>
      </c>
      <c r="M5313" t="str">
        <f>IF(OR(L5313="ATTACK",L5313="FINTA"),"&lt;TECNICA&gt;",UPPER(anotacoes!I5313))</f>
        <v>2-3 STEP HESITANT LEFT</v>
      </c>
      <c r="N5313" t="str">
        <f>IF(OR(L5313="ATTACK",L5313="FINTA"),UPPER(anotacoes!I5313),"")</f>
        <v/>
      </c>
      <c r="O5313" s="6" t="str">
        <f>IF(anotacoes!N5313=0,"",anotacoes!N5313)</f>
        <v/>
      </c>
      <c r="P5313" t="str">
        <f>IF(anotacoes!M5313=0,"",UPPER(anotacoes!M5313))</f>
        <v/>
      </c>
      <c r="Q5313" t="str">
        <f t="shared" si="165"/>
        <v>INSERT INTO CONVERSAO_LUTA_ACAO (cd_conversao, id_luta, sequencia, momento_inicio, momento_fim, quem_faz, quem_sofre, acao_tipo, acao, tecnica, direcao, pontuacao) VALUES (1, 77, 57, TRIM(' 00:09:04,625'), TRIM(' 00:09:07,511'), 'MRVALJEVIC', 'ELIAS', 'DISPLACEMENT', '2-3 STEP HESITANT LEFT', NULL, NULL, NULL)</v>
      </c>
      <c r="R5313" t="s">
        <v>10327</v>
      </c>
    </row>
    <row r="5314" spans="1:18" x14ac:dyDescent="0.25">
      <c r="A5314" s="7">
        <f>anotacoes!D5314</f>
        <v>40713</v>
      </c>
      <c r="B5314" t="str">
        <f>anotacoes!C5314</f>
        <v>GRAND SLAM RIO DE JANEIRO 2011</v>
      </c>
      <c r="C5314" t="str">
        <f>anotacoes!E5314</f>
        <v>MRVALJEVIC</v>
      </c>
      <c r="D5314" t="str">
        <f>anotacoes!F5314</f>
        <v>ELIAS</v>
      </c>
      <c r="E5314" t="s">
        <v>10325</v>
      </c>
      <c r="F5314">
        <f>anotacoes!A5314</f>
        <v>77</v>
      </c>
      <c r="G5314">
        <f>anotacoes!B5314</f>
        <v>58</v>
      </c>
      <c r="H5314" t="str">
        <f>anotacoes!K5314</f>
        <v xml:space="preserve"> 00:09:07,674</v>
      </c>
      <c r="I5314" t="str">
        <f>anotacoes!L5314</f>
        <v xml:space="preserve"> 00:09:10,444</v>
      </c>
      <c r="J5314" t="str">
        <f>IF(L5314="PAUSE",E5314,IF(anotacoes!G5318=conversao_anotacoes!C5314,conversao_anotacoes!C5314,conversao_anotacoes!D5314))</f>
        <v>MRVALJEVIC</v>
      </c>
      <c r="K5314" t="str">
        <f t="shared" si="164"/>
        <v>ELIAS</v>
      </c>
      <c r="L5314" t="str">
        <f>UPPER(anotacoes!H5314)</f>
        <v>GRIP TIME</v>
      </c>
      <c r="M5314" t="str">
        <f>IF(OR(L5314="ATTACK",L5314="FINTA"),"&lt;TECNICA&gt;",UPPER(anotacoes!I5314))</f>
        <v>RIGHT COLLAR</v>
      </c>
      <c r="N5314" t="str">
        <f>IF(OR(L5314="ATTACK",L5314="FINTA"),UPPER(anotacoes!I5314),"")</f>
        <v/>
      </c>
      <c r="O5314" s="6" t="str">
        <f>IF(anotacoes!N5314=0,"",anotacoes!N5314)</f>
        <v/>
      </c>
      <c r="P5314" t="str">
        <f>IF(anotacoes!M5314=0,"",UPPER(anotacoes!M5314))</f>
        <v/>
      </c>
      <c r="Q5314" t="str">
        <f t="shared" si="165"/>
        <v>INSERT INTO CONVERSAO_LUTA_ACAO (cd_conversao, id_luta, sequencia, momento_inicio, momento_fim, quem_faz, quem_sofre, acao_tipo, acao, tecnica, direcao, pontuacao) VALUES (1, 77, 58, TRIM(' 00:09:07,674'), TRIM(' 00:09:10,444'), 'MRVALJEVIC', 'ELIAS', 'GRIP TIME', 'RIGHT COLLAR', NULL, NULL, NULL)</v>
      </c>
      <c r="R5314" t="s">
        <v>10327</v>
      </c>
    </row>
    <row r="5315" spans="1:18" x14ac:dyDescent="0.25">
      <c r="A5315" s="7">
        <f>anotacoes!D5315</f>
        <v>40713</v>
      </c>
      <c r="B5315" t="str">
        <f>anotacoes!C5315</f>
        <v>GRAND SLAM RIO DE JANEIRO 2011</v>
      </c>
      <c r="C5315" t="str">
        <f>anotacoes!E5315</f>
        <v>MRVALJEVIC</v>
      </c>
      <c r="D5315" t="str">
        <f>anotacoes!F5315</f>
        <v>ELIAS</v>
      </c>
      <c r="E5315" t="s">
        <v>10325</v>
      </c>
      <c r="F5315">
        <f>anotacoes!A5315</f>
        <v>77</v>
      </c>
      <c r="G5315">
        <f>anotacoes!B5315</f>
        <v>59</v>
      </c>
      <c r="H5315" t="str">
        <f>anotacoes!K5315</f>
        <v xml:space="preserve"> 00:09:10,444</v>
      </c>
      <c r="I5315" t="str">
        <f>anotacoes!L5315</f>
        <v xml:space="preserve"> 00:09:11,641</v>
      </c>
      <c r="J5315" t="str">
        <f>IF(L5315="PAUSE",E5315,IF(anotacoes!G5319=conversao_anotacoes!C5315,conversao_anotacoes!C5315,conversao_anotacoes!D5315))</f>
        <v>MRVALJEVIC</v>
      </c>
      <c r="K5315" t="str">
        <f t="shared" ref="K5315:K5378" si="166">IF(J5315=E5315,"",IF(J5315=C5315,D5315,C5315))</f>
        <v>ELIAS</v>
      </c>
      <c r="L5315" t="str">
        <f>UPPER(anotacoes!H5315)</f>
        <v>GRIP TIME</v>
      </c>
      <c r="M5315" t="str">
        <f>IF(OR(L5315="ATTACK",L5315="FINTA"),"&lt;TECNICA&gt;",UPPER(anotacoes!I5315))</f>
        <v>RIGHT COLLAR LEFT SLEEVE</v>
      </c>
      <c r="N5315" t="str">
        <f>IF(OR(L5315="ATTACK",L5315="FINTA"),UPPER(anotacoes!I5315),"")</f>
        <v/>
      </c>
      <c r="O5315" s="6" t="str">
        <f>IF(anotacoes!N5315=0,"",anotacoes!N5315)</f>
        <v/>
      </c>
      <c r="P5315" t="str">
        <f>IF(anotacoes!M5315=0,"",UPPER(anotacoes!M5315))</f>
        <v/>
      </c>
      <c r="Q5315" t="str">
        <f t="shared" ref="Q5315:Q5378" si="167">CONCATENATE("INSERT INTO CONVERSAO_LUTA_ACAO (cd_conversao, id_luta, sequencia, momento_inicio, momento_fim, quem_faz, quem_sofre, acao_tipo, acao, tecnica, direcao, pontuacao) VALUES (1, ",F5315,", ",G5315,", ","TRIM('",H5315,"')",", ","TRIM('",I5315,"')",", ","'",J5315,"'",", ","'",K5315,"'",", ","'",L5315,"'",", ","'",M5315,"'",", ",IF(N5315="","NULL",CONCATENATE("'",N5315,"'")),", ",IF(O5315="","NULL",O5315),", ",IF(P5315="","NULL",CONCATENATE("'",P5315,"'")),")")</f>
        <v>INSERT INTO CONVERSAO_LUTA_ACAO (cd_conversao, id_luta, sequencia, momento_inicio, momento_fim, quem_faz, quem_sofre, acao_tipo, acao, tecnica, direcao, pontuacao) VALUES (1, 77, 59, TRIM(' 00:09:10,444'), TRIM(' 00:09:11,641'), 'MRVALJEVIC', 'ELIAS', 'GRIP TIME', 'RIGHT COLLAR LEFT SLEEVE', NULL, NULL, NULL)</v>
      </c>
      <c r="R5315" t="s">
        <v>10327</v>
      </c>
    </row>
    <row r="5316" spans="1:18" x14ac:dyDescent="0.25">
      <c r="A5316" s="7">
        <f>anotacoes!D5316</f>
        <v>40713</v>
      </c>
      <c r="B5316" t="str">
        <f>anotacoes!C5316</f>
        <v>GRAND SLAM RIO DE JANEIRO 2011</v>
      </c>
      <c r="C5316" t="str">
        <f>anotacoes!E5316</f>
        <v>MRVALJEVIC</v>
      </c>
      <c r="D5316" t="str">
        <f>anotacoes!F5316</f>
        <v>ELIAS</v>
      </c>
      <c r="E5316" t="s">
        <v>10325</v>
      </c>
      <c r="F5316">
        <f>anotacoes!A5316</f>
        <v>77</v>
      </c>
      <c r="G5316">
        <f>anotacoes!B5316</f>
        <v>60</v>
      </c>
      <c r="H5316" t="str">
        <f>anotacoes!K5316</f>
        <v xml:space="preserve"> 00:09:11,641</v>
      </c>
      <c r="I5316" t="str">
        <f>anotacoes!L5316</f>
        <v xml:space="preserve"> 00:09:12,263</v>
      </c>
      <c r="J5316" t="str">
        <f>IF(L5316="PAUSE",E5316,IF(anotacoes!G5320=conversao_anotacoes!C5316,conversao_anotacoes!C5316,conversao_anotacoes!D5316))</f>
        <v>MRVALJEVIC</v>
      </c>
      <c r="K5316" t="str">
        <f t="shared" si="166"/>
        <v>ELIAS</v>
      </c>
      <c r="L5316" t="str">
        <f>UPPER(anotacoes!H5316)</f>
        <v>ATTACK</v>
      </c>
      <c r="M5316" t="str">
        <f>IF(OR(L5316="ATTACK",L5316="FINTA"),"&lt;TECNICA&gt;",UPPER(anotacoes!I5316))</f>
        <v>&lt;TECNICA&gt;</v>
      </c>
      <c r="N5316" t="str">
        <f>IF(OR(L5316="ATTACK",L5316="FINTA"),UPPER(anotacoes!I5316),"")</f>
        <v>DEASHI HARAI</v>
      </c>
      <c r="O5316" s="6">
        <f>IF(anotacoes!N5316=0,"",anotacoes!N5316)</f>
        <v>7</v>
      </c>
      <c r="P5316" t="str">
        <f>IF(anotacoes!M5316=0,"",UPPER(anotacoes!M5316))</f>
        <v/>
      </c>
      <c r="Q5316" t="str">
        <f t="shared" si="167"/>
        <v>INSERT INTO CONVERSAO_LUTA_ACAO (cd_conversao, id_luta, sequencia, momento_inicio, momento_fim, quem_faz, quem_sofre, acao_tipo, acao, tecnica, direcao, pontuacao) VALUES (1, 77, 60, TRIM(' 00:09:11,641'), TRIM(' 00:09:12,263'), 'MRVALJEVIC', 'ELIAS', 'ATTACK', '&lt;TECNICA&gt;', 'DEASHI HARAI', 7, NULL)</v>
      </c>
      <c r="R5316" t="s">
        <v>10327</v>
      </c>
    </row>
    <row r="5317" spans="1:18" x14ac:dyDescent="0.25">
      <c r="A5317" s="7">
        <f>anotacoes!D5317</f>
        <v>40713</v>
      </c>
      <c r="B5317" t="str">
        <f>anotacoes!C5317</f>
        <v>GRAND SLAM RIO DE JANEIRO 2011</v>
      </c>
      <c r="C5317" t="str">
        <f>anotacoes!E5317</f>
        <v>MRVALJEVIC</v>
      </c>
      <c r="D5317" t="str">
        <f>anotacoes!F5317</f>
        <v>ELIAS</v>
      </c>
      <c r="E5317" t="s">
        <v>10325</v>
      </c>
      <c r="F5317">
        <f>anotacoes!A5317</f>
        <v>77</v>
      </c>
      <c r="G5317">
        <f>anotacoes!B5317</f>
        <v>61</v>
      </c>
      <c r="H5317" t="str">
        <f>anotacoes!K5317</f>
        <v xml:space="preserve"> 00:09:12,263</v>
      </c>
      <c r="I5317" t="str">
        <f>anotacoes!L5317</f>
        <v xml:space="preserve"> 00:10:02,629</v>
      </c>
      <c r="J5317" t="str">
        <f>IF(L5317="PAUSE",E5317,IF(anotacoes!G5321=conversao_anotacoes!C5317,conversao_anotacoes!C5317,conversao_anotacoes!D5317))</f>
        <v>MRVALJEVIC</v>
      </c>
      <c r="K5317" t="str">
        <f t="shared" si="166"/>
        <v>ELIAS</v>
      </c>
      <c r="L5317" t="str">
        <f>UPPER(anotacoes!H5317)</f>
        <v>GROUNDWORK COMBAT</v>
      </c>
      <c r="M5317" t="str">
        <f>IF(OR(L5317="ATTACK",L5317="FINTA"),"&lt;TECNICA&gt;",UPPER(anotacoes!I5317))</f>
        <v>DEFENSIVE POSITION</v>
      </c>
      <c r="N5317" t="str">
        <f>IF(OR(L5317="ATTACK",L5317="FINTA"),UPPER(anotacoes!I5317),"")</f>
        <v/>
      </c>
      <c r="O5317" s="6" t="str">
        <f>IF(anotacoes!N5317=0,"",anotacoes!N5317)</f>
        <v/>
      </c>
      <c r="P5317" t="str">
        <f>IF(anotacoes!M5317=0,"",UPPER(anotacoes!M5317))</f>
        <v/>
      </c>
      <c r="Q5317" t="str">
        <f t="shared" si="167"/>
        <v>INSERT INTO CONVERSAO_LUTA_ACAO (cd_conversao, id_luta, sequencia, momento_inicio, momento_fim, quem_faz, quem_sofre, acao_tipo, acao, tecnica, direcao, pontuacao) VALUES (1, 77, 61, TRIM(' 00:09:12,263'), TRIM(' 00:10:02,629'), 'MRVALJEVIC', 'ELIAS', 'GROUNDWORK COMBAT', 'DEFENSIVE POSITION', NULL, NULL, NULL)</v>
      </c>
      <c r="R5317" t="s">
        <v>10327</v>
      </c>
    </row>
    <row r="5318" spans="1:18" x14ac:dyDescent="0.25">
      <c r="A5318" s="7">
        <f>anotacoes!D5318</f>
        <v>40713</v>
      </c>
      <c r="B5318" t="str">
        <f>anotacoes!C5318</f>
        <v>GRAND SLAM RIO DE JANEIRO 2011</v>
      </c>
      <c r="C5318" t="str">
        <f>anotacoes!E5318</f>
        <v>MRVALJEVIC</v>
      </c>
      <c r="D5318" t="str">
        <f>anotacoes!F5318</f>
        <v>ELIAS</v>
      </c>
      <c r="E5318" t="s">
        <v>10325</v>
      </c>
      <c r="F5318">
        <f>anotacoes!A5318</f>
        <v>77</v>
      </c>
      <c r="G5318">
        <f>anotacoes!B5318</f>
        <v>62</v>
      </c>
      <c r="H5318" t="str">
        <f>anotacoes!K5318</f>
        <v xml:space="preserve"> 00:10:02,975</v>
      </c>
      <c r="I5318" t="str">
        <f>anotacoes!L5318</f>
        <v xml:space="preserve"> 00:10:12,209</v>
      </c>
      <c r="J5318" t="str">
        <f>IF(L5318="PAUSE",E5318,IF(anotacoes!G5322=conversao_anotacoes!C5318,conversao_anotacoes!C5318,conversao_anotacoes!D5318))</f>
        <v>&lt;ARBITRO_DESCONHECIDO&gt;</v>
      </c>
      <c r="K5318" t="str">
        <f t="shared" si="166"/>
        <v/>
      </c>
      <c r="L5318" t="str">
        <f>UPPER(anotacoes!H5318)</f>
        <v>PAUSE</v>
      </c>
      <c r="M5318" t="str">
        <f>IF(OR(L5318="ATTACK",L5318="FINTA"),"&lt;TECNICA&gt;",UPPER(anotacoes!I5318))</f>
        <v>&lt;NAO_CLASSIFICADO&gt;</v>
      </c>
      <c r="N5318" t="str">
        <f>IF(OR(L5318="ATTACK",L5318="FINTA"),UPPER(anotacoes!I5318),"")</f>
        <v/>
      </c>
      <c r="O5318" s="6" t="str">
        <f>IF(anotacoes!N5318=0,"",anotacoes!N5318)</f>
        <v/>
      </c>
      <c r="P5318" t="str">
        <f>IF(anotacoes!M5318=0,"",UPPER(anotacoes!M5318))</f>
        <v/>
      </c>
      <c r="Q5318" t="str">
        <f t="shared" si="167"/>
        <v>INSERT INTO CONVERSAO_LUTA_ACAO (cd_conversao, id_luta, sequencia, momento_inicio, momento_fim, quem_faz, quem_sofre, acao_tipo, acao, tecnica, direcao, pontuacao) VALUES (1, 77, 62, TRIM(' 00:10:02,975'), TRIM(' 00:10:12,209'), '&lt;ARBITRO_DESCONHECIDO&gt;', '', 'PAUSE', '&lt;NAO_CLASSIFICADO&gt;', NULL, NULL, NULL)</v>
      </c>
      <c r="R5318" t="s">
        <v>10327</v>
      </c>
    </row>
    <row r="5319" spans="1:18" x14ac:dyDescent="0.25">
      <c r="A5319" s="7">
        <f>anotacoes!D5319</f>
        <v>40713</v>
      </c>
      <c r="B5319" t="str">
        <f>anotacoes!C5319</f>
        <v>GRAND SLAM RIO DE JANEIRO 2011</v>
      </c>
      <c r="C5319" t="str">
        <f>anotacoes!E5319</f>
        <v>MRVALJEVIC</v>
      </c>
      <c r="D5319" t="str">
        <f>anotacoes!F5319</f>
        <v>ELIAS</v>
      </c>
      <c r="E5319" t="s">
        <v>10325</v>
      </c>
      <c r="F5319">
        <f>anotacoes!A5319</f>
        <v>77</v>
      </c>
      <c r="G5319">
        <f>anotacoes!B5319</f>
        <v>63</v>
      </c>
      <c r="H5319" t="str">
        <f>anotacoes!K5319</f>
        <v xml:space="preserve"> 00:10:12,482</v>
      </c>
      <c r="I5319" t="str">
        <f>anotacoes!L5319</f>
        <v xml:space="preserve"> 00:10:16,108</v>
      </c>
      <c r="J5319" t="str">
        <f>IF(L5319="PAUSE",E5319,IF(anotacoes!G5323=conversao_anotacoes!C5319,conversao_anotacoes!C5319,conversao_anotacoes!D5319))</f>
        <v>MRVALJEVIC</v>
      </c>
      <c r="K5319" t="str">
        <f t="shared" si="166"/>
        <v>ELIAS</v>
      </c>
      <c r="L5319" t="str">
        <f>UPPER(anotacoes!H5319)</f>
        <v>DISPLACEMENT</v>
      </c>
      <c r="M5319" t="str">
        <f>IF(OR(L5319="ATTACK",L5319="FINTA"),"&lt;TECNICA&gt;",UPPER(anotacoes!I5319))</f>
        <v>2-3 STEP HESITANT LEFT</v>
      </c>
      <c r="N5319" t="str">
        <f>IF(OR(L5319="ATTACK",L5319="FINTA"),UPPER(anotacoes!I5319),"")</f>
        <v/>
      </c>
      <c r="O5319" s="6" t="str">
        <f>IF(anotacoes!N5319=0,"",anotacoes!N5319)</f>
        <v/>
      </c>
      <c r="P5319" t="str">
        <f>IF(anotacoes!M5319=0,"",UPPER(anotacoes!M5319))</f>
        <v/>
      </c>
      <c r="Q5319" t="str">
        <f t="shared" si="167"/>
        <v>INSERT INTO CONVERSAO_LUTA_ACAO (cd_conversao, id_luta, sequencia, momento_inicio, momento_fim, quem_faz, quem_sofre, acao_tipo, acao, tecnica, direcao, pontuacao) VALUES (1, 77, 63, TRIM(' 00:10:12,482'), TRIM(' 00:10:16,108'), 'MRVALJEVIC', 'ELIAS', 'DISPLACEMENT', '2-3 STEP HESITANT LEFT', NULL, NULL, NULL)</v>
      </c>
      <c r="R5319" t="s">
        <v>10327</v>
      </c>
    </row>
    <row r="5320" spans="1:18" x14ac:dyDescent="0.25">
      <c r="A5320" s="7">
        <f>anotacoes!D5320</f>
        <v>40713</v>
      </c>
      <c r="B5320" t="str">
        <f>anotacoes!C5320</f>
        <v>GRAND SLAM RIO DE JANEIRO 2011</v>
      </c>
      <c r="C5320" t="str">
        <f>anotacoes!E5320</f>
        <v>MRVALJEVIC</v>
      </c>
      <c r="D5320" t="str">
        <f>anotacoes!F5320</f>
        <v>ELIAS</v>
      </c>
      <c r="E5320" t="s">
        <v>10325</v>
      </c>
      <c r="F5320">
        <f>anotacoes!A5320</f>
        <v>77</v>
      </c>
      <c r="G5320">
        <f>anotacoes!B5320</f>
        <v>64</v>
      </c>
      <c r="H5320" t="str">
        <f>anotacoes!K5320</f>
        <v xml:space="preserve"> 00:10:16,285</v>
      </c>
      <c r="I5320" t="str">
        <f>anotacoes!L5320</f>
        <v xml:space="preserve"> 00:10:21,587</v>
      </c>
      <c r="J5320" t="str">
        <f>IF(L5320="PAUSE",E5320,IF(anotacoes!G5324=conversao_anotacoes!C5320,conversao_anotacoes!C5320,conversao_anotacoes!D5320))</f>
        <v>MRVALJEVIC</v>
      </c>
      <c r="K5320" t="str">
        <f t="shared" si="166"/>
        <v>ELIAS</v>
      </c>
      <c r="L5320" t="str">
        <f>UPPER(anotacoes!H5320)</f>
        <v>GRIP TIME</v>
      </c>
      <c r="M5320" t="str">
        <f>IF(OR(L5320="ATTACK",L5320="FINTA"),"&lt;TECNICA&gt;",UPPER(anotacoes!I5320))</f>
        <v>RIGHT COLLAR LEFT SLEEVE</v>
      </c>
      <c r="N5320" t="str">
        <f>IF(OR(L5320="ATTACK",L5320="FINTA"),UPPER(anotacoes!I5320),"")</f>
        <v/>
      </c>
      <c r="O5320" s="6" t="str">
        <f>IF(anotacoes!N5320=0,"",anotacoes!N5320)</f>
        <v/>
      </c>
      <c r="P5320" t="str">
        <f>IF(anotacoes!M5320=0,"",UPPER(anotacoes!M5320))</f>
        <v/>
      </c>
      <c r="Q5320" t="str">
        <f t="shared" si="167"/>
        <v>INSERT INTO CONVERSAO_LUTA_ACAO (cd_conversao, id_luta, sequencia, momento_inicio, momento_fim, quem_faz, quem_sofre, acao_tipo, acao, tecnica, direcao, pontuacao) VALUES (1, 77, 64, TRIM(' 00:10:16,285'), TRIM(' 00:10:21,587'), 'MRVALJEVIC', 'ELIAS', 'GRIP TIME', 'RIGHT COLLAR LEFT SLEEVE', NULL, NULL, NULL)</v>
      </c>
      <c r="R5320" t="s">
        <v>10327</v>
      </c>
    </row>
    <row r="5321" spans="1:18" x14ac:dyDescent="0.25">
      <c r="A5321" s="7">
        <f>anotacoes!D5321</f>
        <v>40713</v>
      </c>
      <c r="B5321" t="str">
        <f>anotacoes!C5321</f>
        <v>GRAND SLAM RIO DE JANEIRO 2011</v>
      </c>
      <c r="C5321" t="str">
        <f>anotacoes!E5321</f>
        <v>MRVALJEVIC</v>
      </c>
      <c r="D5321" t="str">
        <f>anotacoes!F5321</f>
        <v>ELIAS</v>
      </c>
      <c r="E5321" t="s">
        <v>10325</v>
      </c>
      <c r="F5321">
        <f>anotacoes!A5321</f>
        <v>77</v>
      </c>
      <c r="G5321">
        <f>anotacoes!B5321</f>
        <v>65</v>
      </c>
      <c r="H5321" t="str">
        <f>anotacoes!K5321</f>
        <v xml:space="preserve"> 00:10:21,587</v>
      </c>
      <c r="I5321" t="str">
        <f>anotacoes!L5321</f>
        <v xml:space="preserve"> 00:10:23,877</v>
      </c>
      <c r="J5321" t="str">
        <f>IF(L5321="PAUSE",E5321,IF(anotacoes!G5325=conversao_anotacoes!C5321,conversao_anotacoes!C5321,conversao_anotacoes!D5321))</f>
        <v>MRVALJEVIC</v>
      </c>
      <c r="K5321" t="str">
        <f t="shared" si="166"/>
        <v>ELIAS</v>
      </c>
      <c r="L5321" t="str">
        <f>UPPER(anotacoes!H5321)</f>
        <v>GRIP TIME</v>
      </c>
      <c r="M5321" t="str">
        <f>IF(OR(L5321="ATTACK",L5321="FINTA"),"&lt;TECNICA&gt;",UPPER(anotacoes!I5321))</f>
        <v>RIGHT BACK LEFT SLEEVE</v>
      </c>
      <c r="N5321" t="str">
        <f>IF(OR(L5321="ATTACK",L5321="FINTA"),UPPER(anotacoes!I5321),"")</f>
        <v/>
      </c>
      <c r="O5321" s="6" t="str">
        <f>IF(anotacoes!N5321=0,"",anotacoes!N5321)</f>
        <v/>
      </c>
      <c r="P5321" t="str">
        <f>IF(anotacoes!M5321=0,"",UPPER(anotacoes!M5321))</f>
        <v/>
      </c>
      <c r="Q5321" t="str">
        <f t="shared" si="167"/>
        <v>INSERT INTO CONVERSAO_LUTA_ACAO (cd_conversao, id_luta, sequencia, momento_inicio, momento_fim, quem_faz, quem_sofre, acao_tipo, acao, tecnica, direcao, pontuacao) VALUES (1, 77, 65, TRIM(' 00:10:21,587'), TRIM(' 00:10:23,877'), 'MRVALJEVIC', 'ELIAS', 'GRIP TIME', 'RIGHT BACK LEFT SLEEVE', NULL, NULL, NULL)</v>
      </c>
      <c r="R5321" t="s">
        <v>10327</v>
      </c>
    </row>
    <row r="5322" spans="1:18" x14ac:dyDescent="0.25">
      <c r="A5322" s="7">
        <f>anotacoes!D5322</f>
        <v>40713</v>
      </c>
      <c r="B5322" t="str">
        <f>anotacoes!C5322</f>
        <v>GRAND SLAM RIO DE JANEIRO 2011</v>
      </c>
      <c r="C5322" t="str">
        <f>anotacoes!E5322</f>
        <v>MRVALJEVIC</v>
      </c>
      <c r="D5322" t="str">
        <f>anotacoes!F5322</f>
        <v>ELIAS</v>
      </c>
      <c r="E5322" t="s">
        <v>10325</v>
      </c>
      <c r="F5322">
        <f>anotacoes!A5322</f>
        <v>77</v>
      </c>
      <c r="G5322">
        <f>anotacoes!B5322</f>
        <v>66</v>
      </c>
      <c r="H5322" t="str">
        <f>anotacoes!K5322</f>
        <v xml:space="preserve"> 00:10:23,877</v>
      </c>
      <c r="I5322" t="str">
        <f>anotacoes!L5322</f>
        <v xml:space="preserve"> 00:10:27,790</v>
      </c>
      <c r="J5322" t="str">
        <f>IF(L5322="PAUSE",E5322,IF(anotacoes!G5326=conversao_anotacoes!C5322,conversao_anotacoes!C5322,conversao_anotacoes!D5322))</f>
        <v>MRVALJEVIC</v>
      </c>
      <c r="K5322" t="str">
        <f t="shared" si="166"/>
        <v>ELIAS</v>
      </c>
      <c r="L5322" t="str">
        <f>UPPER(anotacoes!H5322)</f>
        <v>GROUNDWORK COMBAT</v>
      </c>
      <c r="M5322" t="str">
        <f>IF(OR(L5322="ATTACK",L5322="FINTA"),"&lt;TECNICA&gt;",UPPER(anotacoes!I5322))</f>
        <v>DEFENSIVE POSITION</v>
      </c>
      <c r="N5322" t="str">
        <f>IF(OR(L5322="ATTACK",L5322="FINTA"),UPPER(anotacoes!I5322),"")</f>
        <v/>
      </c>
      <c r="O5322" s="6" t="str">
        <f>IF(anotacoes!N5322=0,"",anotacoes!N5322)</f>
        <v/>
      </c>
      <c r="P5322" t="str">
        <f>IF(anotacoes!M5322=0,"",UPPER(anotacoes!M5322))</f>
        <v/>
      </c>
      <c r="Q5322" t="str">
        <f t="shared" si="167"/>
        <v>INSERT INTO CONVERSAO_LUTA_ACAO (cd_conversao, id_luta, sequencia, momento_inicio, momento_fim, quem_faz, quem_sofre, acao_tipo, acao, tecnica, direcao, pontuacao) VALUES (1, 77, 66, TRIM(' 00:10:23,877'), TRIM(' 00:10:27,790'), 'MRVALJEVIC', 'ELIAS', 'GROUNDWORK COMBAT', 'DEFENSIVE POSITION', NULL, NULL, NULL)</v>
      </c>
      <c r="R5322" t="s">
        <v>10327</v>
      </c>
    </row>
    <row r="5323" spans="1:18" x14ac:dyDescent="0.25">
      <c r="A5323" s="7">
        <f>anotacoes!D5323</f>
        <v>40713</v>
      </c>
      <c r="B5323" t="str">
        <f>anotacoes!C5323</f>
        <v>GRAND SLAM RIO DE JANEIRO 2011</v>
      </c>
      <c r="C5323" t="str">
        <f>anotacoes!E5323</f>
        <v>MRVALJEVIC</v>
      </c>
      <c r="D5323" t="str">
        <f>anotacoes!F5323</f>
        <v>ELIAS</v>
      </c>
      <c r="E5323" t="s">
        <v>10325</v>
      </c>
      <c r="F5323">
        <f>anotacoes!A5323</f>
        <v>77</v>
      </c>
      <c r="G5323">
        <f>anotacoes!B5323</f>
        <v>67</v>
      </c>
      <c r="H5323" t="str">
        <f>anotacoes!K5323</f>
        <v xml:space="preserve"> 00:10:27,973</v>
      </c>
      <c r="I5323" t="str">
        <f>anotacoes!L5323</f>
        <v xml:space="preserve"> 00:10:33,815</v>
      </c>
      <c r="J5323" t="str">
        <f>IF(L5323="PAUSE",E5323,IF(anotacoes!G5327=conversao_anotacoes!C5323,conversao_anotacoes!C5323,conversao_anotacoes!D5323))</f>
        <v>&lt;ARBITRO_DESCONHECIDO&gt;</v>
      </c>
      <c r="K5323" t="str">
        <f t="shared" si="166"/>
        <v/>
      </c>
      <c r="L5323" t="str">
        <f>UPPER(anotacoes!H5323)</f>
        <v>PAUSE</v>
      </c>
      <c r="M5323" t="str">
        <f>IF(OR(L5323="ATTACK",L5323="FINTA"),"&lt;TECNICA&gt;",UPPER(anotacoes!I5323))</f>
        <v>&lt;NAO_CLASSIFICADO&gt;</v>
      </c>
      <c r="N5323" t="str">
        <f>IF(OR(L5323="ATTACK",L5323="FINTA"),UPPER(anotacoes!I5323),"")</f>
        <v/>
      </c>
      <c r="O5323" s="6" t="str">
        <f>IF(anotacoes!N5323=0,"",anotacoes!N5323)</f>
        <v/>
      </c>
      <c r="P5323" t="str">
        <f>IF(anotacoes!M5323=0,"",UPPER(anotacoes!M5323))</f>
        <v/>
      </c>
      <c r="Q5323" t="str">
        <f t="shared" si="167"/>
        <v>INSERT INTO CONVERSAO_LUTA_ACAO (cd_conversao, id_luta, sequencia, momento_inicio, momento_fim, quem_faz, quem_sofre, acao_tipo, acao, tecnica, direcao, pontuacao) VALUES (1, 77, 67, TRIM(' 00:10:27,973'), TRIM(' 00:10:33,815'), '&lt;ARBITRO_DESCONHECIDO&gt;', '', 'PAUSE', '&lt;NAO_CLASSIFICADO&gt;', NULL, NULL, NULL)</v>
      </c>
      <c r="R5323" t="s">
        <v>10327</v>
      </c>
    </row>
    <row r="5324" spans="1:18" x14ac:dyDescent="0.25">
      <c r="A5324" s="7">
        <f>anotacoes!D5324</f>
        <v>40713</v>
      </c>
      <c r="B5324" t="str">
        <f>anotacoes!C5324</f>
        <v>GRAND SLAM RIO DE JANEIRO 2011</v>
      </c>
      <c r="C5324" t="str">
        <f>anotacoes!E5324</f>
        <v>MRVALJEVIC</v>
      </c>
      <c r="D5324" t="str">
        <f>anotacoes!F5324</f>
        <v>ELIAS</v>
      </c>
      <c r="E5324" t="s">
        <v>10325</v>
      </c>
      <c r="F5324">
        <f>anotacoes!A5324</f>
        <v>77</v>
      </c>
      <c r="G5324">
        <f>anotacoes!B5324</f>
        <v>68</v>
      </c>
      <c r="H5324" t="str">
        <f>anotacoes!K5324</f>
        <v xml:space="preserve"> 00:10:33,815</v>
      </c>
      <c r="I5324" t="str">
        <f>anotacoes!L5324</f>
        <v xml:space="preserve"> 00:10:36,256</v>
      </c>
      <c r="J5324" t="str">
        <f>IF(L5324="PAUSE",E5324,IF(anotacoes!G5328=conversao_anotacoes!C5324,conversao_anotacoes!C5324,conversao_anotacoes!D5324))</f>
        <v>MRVALJEVIC</v>
      </c>
      <c r="K5324" t="str">
        <f t="shared" si="166"/>
        <v>ELIAS</v>
      </c>
      <c r="L5324" t="str">
        <f>UPPER(anotacoes!H5324)</f>
        <v>DISPLACEMENT</v>
      </c>
      <c r="M5324" t="str">
        <f>IF(OR(L5324="ATTACK",L5324="FINTA"),"&lt;TECNICA&gt;",UPPER(anotacoes!I5324))</f>
        <v>2-3 STEP HESITANT LEFT</v>
      </c>
      <c r="N5324" t="str">
        <f>IF(OR(L5324="ATTACK",L5324="FINTA"),UPPER(anotacoes!I5324),"")</f>
        <v/>
      </c>
      <c r="O5324" s="6" t="str">
        <f>IF(anotacoes!N5324=0,"",anotacoes!N5324)</f>
        <v/>
      </c>
      <c r="P5324" t="str">
        <f>IF(anotacoes!M5324=0,"",UPPER(anotacoes!M5324))</f>
        <v/>
      </c>
      <c r="Q5324" t="str">
        <f t="shared" si="167"/>
        <v>INSERT INTO CONVERSAO_LUTA_ACAO (cd_conversao, id_luta, sequencia, momento_inicio, momento_fim, quem_faz, quem_sofre, acao_tipo, acao, tecnica, direcao, pontuacao) VALUES (1, 77, 68, TRIM(' 00:10:33,815'), TRIM(' 00:10:36,256'), 'MRVALJEVIC', 'ELIAS', 'DISPLACEMENT', '2-3 STEP HESITANT LEFT', NULL, NULL, NULL)</v>
      </c>
      <c r="R5324" t="s">
        <v>10327</v>
      </c>
    </row>
    <row r="5325" spans="1:18" x14ac:dyDescent="0.25">
      <c r="A5325" s="7">
        <f>anotacoes!D5325</f>
        <v>40713</v>
      </c>
      <c r="B5325" t="str">
        <f>anotacoes!C5325</f>
        <v>GRAND SLAM RIO DE JANEIRO 2011</v>
      </c>
      <c r="C5325" t="str">
        <f>anotacoes!E5325</f>
        <v>MRVALJEVIC</v>
      </c>
      <c r="D5325" t="str">
        <f>anotacoes!F5325</f>
        <v>ELIAS</v>
      </c>
      <c r="E5325" t="s">
        <v>10325</v>
      </c>
      <c r="F5325">
        <f>anotacoes!A5325</f>
        <v>77</v>
      </c>
      <c r="G5325">
        <f>anotacoes!B5325</f>
        <v>69</v>
      </c>
      <c r="H5325" t="str">
        <f>anotacoes!K5325</f>
        <v xml:space="preserve"> 00:10:36,256</v>
      </c>
      <c r="I5325" t="str">
        <f>anotacoes!L5325</f>
        <v xml:space="preserve"> 00:10:37,927</v>
      </c>
      <c r="J5325" t="str">
        <f>IF(L5325="PAUSE",E5325,IF(anotacoes!G5329=conversao_anotacoes!C5325,conversao_anotacoes!C5325,conversao_anotacoes!D5325))</f>
        <v>MRVALJEVIC</v>
      </c>
      <c r="K5325" t="str">
        <f t="shared" si="166"/>
        <v>ELIAS</v>
      </c>
      <c r="L5325" t="str">
        <f>UPPER(anotacoes!H5325)</f>
        <v>GRIP TIME</v>
      </c>
      <c r="M5325" t="str">
        <f>IF(OR(L5325="ATTACK",L5325="FINTA"),"&lt;TECNICA&gt;",UPPER(anotacoes!I5325))</f>
        <v>LEFT COLLAR</v>
      </c>
      <c r="N5325" t="str">
        <f>IF(OR(L5325="ATTACK",L5325="FINTA"),UPPER(anotacoes!I5325),"")</f>
        <v/>
      </c>
      <c r="O5325" s="6" t="str">
        <f>IF(anotacoes!N5325=0,"",anotacoes!N5325)</f>
        <v/>
      </c>
      <c r="P5325" t="str">
        <f>IF(anotacoes!M5325=0,"",UPPER(anotacoes!M5325))</f>
        <v/>
      </c>
      <c r="Q5325" t="str">
        <f t="shared" si="167"/>
        <v>INSERT INTO CONVERSAO_LUTA_ACAO (cd_conversao, id_luta, sequencia, momento_inicio, momento_fim, quem_faz, quem_sofre, acao_tipo, acao, tecnica, direcao, pontuacao) VALUES (1, 77, 69, TRIM(' 00:10:36,256'), TRIM(' 00:10:37,927'), 'MRVALJEVIC', 'ELIAS', 'GRIP TIME', 'LEFT COLLAR', NULL, NULL, NULL)</v>
      </c>
      <c r="R5325" t="s">
        <v>10327</v>
      </c>
    </row>
    <row r="5326" spans="1:18" x14ac:dyDescent="0.25">
      <c r="A5326" s="7">
        <f>anotacoes!D5326</f>
        <v>40713</v>
      </c>
      <c r="B5326" t="str">
        <f>anotacoes!C5326</f>
        <v>GRAND SLAM RIO DE JANEIRO 2011</v>
      </c>
      <c r="C5326" t="str">
        <f>anotacoes!E5326</f>
        <v>MRVALJEVIC</v>
      </c>
      <c r="D5326" t="str">
        <f>anotacoes!F5326</f>
        <v>ELIAS</v>
      </c>
      <c r="E5326" t="s">
        <v>10325</v>
      </c>
      <c r="F5326">
        <f>anotacoes!A5326</f>
        <v>77</v>
      </c>
      <c r="G5326">
        <f>anotacoes!B5326</f>
        <v>70</v>
      </c>
      <c r="H5326" t="str">
        <f>anotacoes!K5326</f>
        <v xml:space="preserve"> 00:10:37,927</v>
      </c>
      <c r="I5326" t="str">
        <f>anotacoes!L5326</f>
        <v xml:space="preserve"> 00:10:41,382</v>
      </c>
      <c r="J5326" t="str">
        <f>IF(L5326="PAUSE",E5326,IF(anotacoes!G5330=conversao_anotacoes!C5326,conversao_anotacoes!C5326,conversao_anotacoes!D5326))</f>
        <v>MRVALJEVIC</v>
      </c>
      <c r="K5326" t="str">
        <f t="shared" si="166"/>
        <v>ELIAS</v>
      </c>
      <c r="L5326" t="str">
        <f>UPPER(anotacoes!H5326)</f>
        <v>GRIP TIME</v>
      </c>
      <c r="M5326" t="str">
        <f>IF(OR(L5326="ATTACK",L5326="FINTA"),"&lt;TECNICA&gt;",UPPER(anotacoes!I5326))</f>
        <v>LEFT COLLAR RIGHT COLLAR</v>
      </c>
      <c r="N5326" t="str">
        <f>IF(OR(L5326="ATTACK",L5326="FINTA"),UPPER(anotacoes!I5326),"")</f>
        <v/>
      </c>
      <c r="O5326" s="6" t="str">
        <f>IF(anotacoes!N5326=0,"",anotacoes!N5326)</f>
        <v/>
      </c>
      <c r="P5326" t="str">
        <f>IF(anotacoes!M5326=0,"",UPPER(anotacoes!M5326))</f>
        <v/>
      </c>
      <c r="Q5326" t="str">
        <f t="shared" si="167"/>
        <v>INSERT INTO CONVERSAO_LUTA_ACAO (cd_conversao, id_luta, sequencia, momento_inicio, momento_fim, quem_faz, quem_sofre, acao_tipo, acao, tecnica, direcao, pontuacao) VALUES (1, 77, 70, TRIM(' 00:10:37,927'), TRIM(' 00:10:41,382'), 'MRVALJEVIC', 'ELIAS', 'GRIP TIME', 'LEFT COLLAR RIGHT COLLAR', NULL, NULL, NULL)</v>
      </c>
      <c r="R5326" t="s">
        <v>10327</v>
      </c>
    </row>
    <row r="5327" spans="1:18" x14ac:dyDescent="0.25">
      <c r="A5327" s="7">
        <f>anotacoes!D5327</f>
        <v>40713</v>
      </c>
      <c r="B5327" t="str">
        <f>anotacoes!C5327</f>
        <v>GRAND SLAM RIO DE JANEIRO 2011</v>
      </c>
      <c r="C5327" t="str">
        <f>anotacoes!E5327</f>
        <v>MRVALJEVIC</v>
      </c>
      <c r="D5327" t="str">
        <f>anotacoes!F5327</f>
        <v>ELIAS</v>
      </c>
      <c r="E5327" t="s">
        <v>10325</v>
      </c>
      <c r="F5327">
        <f>anotacoes!A5327</f>
        <v>77</v>
      </c>
      <c r="G5327">
        <f>anotacoes!B5327</f>
        <v>71</v>
      </c>
      <c r="H5327" t="str">
        <f>anotacoes!K5327</f>
        <v xml:space="preserve"> 00:10:41,382</v>
      </c>
      <c r="I5327" t="str">
        <f>anotacoes!L5327</f>
        <v xml:space="preserve"> 00:10:41,935</v>
      </c>
      <c r="J5327" t="str">
        <f>IF(L5327="PAUSE",E5327,IF(anotacoes!G5331=conversao_anotacoes!C5327,conversao_anotacoes!C5327,conversao_anotacoes!D5327))</f>
        <v>MRVALJEVIC</v>
      </c>
      <c r="K5327" t="str">
        <f t="shared" si="166"/>
        <v>ELIAS</v>
      </c>
      <c r="L5327" t="str">
        <f>UPPER(anotacoes!H5327)</f>
        <v>ATTACK</v>
      </c>
      <c r="M5327" t="str">
        <f>IF(OR(L5327="ATTACK",L5327="FINTA"),"&lt;TECNICA&gt;",UPPER(anotacoes!I5327))</f>
        <v>&lt;TECNICA&gt;</v>
      </c>
      <c r="N5327" t="str">
        <f>IF(OR(L5327="ATTACK",L5327="FINTA"),UPPER(anotacoes!I5327),"")</f>
        <v>DEASHI HARAI</v>
      </c>
      <c r="O5327" s="6">
        <f>IF(anotacoes!N5327=0,"",anotacoes!N5327)</f>
        <v>7</v>
      </c>
      <c r="P5327" t="str">
        <f>IF(anotacoes!M5327=0,"",UPPER(anotacoes!M5327))</f>
        <v/>
      </c>
      <c r="Q5327" t="str">
        <f t="shared" si="167"/>
        <v>INSERT INTO CONVERSAO_LUTA_ACAO (cd_conversao, id_luta, sequencia, momento_inicio, momento_fim, quem_faz, quem_sofre, acao_tipo, acao, tecnica, direcao, pontuacao) VALUES (1, 77, 71, TRIM(' 00:10:41,382'), TRIM(' 00:10:41,935'), 'MRVALJEVIC', 'ELIAS', 'ATTACK', '&lt;TECNICA&gt;', 'DEASHI HARAI', 7, NULL)</v>
      </c>
      <c r="R5327" t="s">
        <v>10327</v>
      </c>
    </row>
    <row r="5328" spans="1:18" x14ac:dyDescent="0.25">
      <c r="A5328" s="7">
        <f>anotacoes!D5328</f>
        <v>40713</v>
      </c>
      <c r="B5328" t="str">
        <f>anotacoes!C5328</f>
        <v>GRAND SLAM RIO DE JANEIRO 2011</v>
      </c>
      <c r="C5328" t="str">
        <f>anotacoes!E5328</f>
        <v>MRVALJEVIC</v>
      </c>
      <c r="D5328" t="str">
        <f>anotacoes!F5328</f>
        <v>ELIAS</v>
      </c>
      <c r="E5328" t="s">
        <v>10325</v>
      </c>
      <c r="F5328">
        <f>anotacoes!A5328</f>
        <v>77</v>
      </c>
      <c r="G5328">
        <f>anotacoes!B5328</f>
        <v>72</v>
      </c>
      <c r="H5328" t="str">
        <f>anotacoes!K5328</f>
        <v xml:space="preserve"> 00:10:41,935</v>
      </c>
      <c r="I5328" t="str">
        <f>anotacoes!L5328</f>
        <v xml:space="preserve"> 00:10:44,984</v>
      </c>
      <c r="J5328" t="str">
        <f>IF(L5328="PAUSE",E5328,IF(anotacoes!G5332=conversao_anotacoes!C5328,conversao_anotacoes!C5328,conversao_anotacoes!D5328))</f>
        <v>MRVALJEVIC</v>
      </c>
      <c r="K5328" t="str">
        <f t="shared" si="166"/>
        <v>ELIAS</v>
      </c>
      <c r="L5328" t="str">
        <f>UPPER(anotacoes!H5328)</f>
        <v>GRIP TIME</v>
      </c>
      <c r="M5328" t="str">
        <f>IF(OR(L5328="ATTACK",L5328="FINTA"),"&lt;TECNICA&gt;",UPPER(anotacoes!I5328))</f>
        <v>LEFT COLLAR RIGHT COLLAR</v>
      </c>
      <c r="N5328" t="str">
        <f>IF(OR(L5328="ATTACK",L5328="FINTA"),UPPER(anotacoes!I5328),"")</f>
        <v/>
      </c>
      <c r="O5328" s="6" t="str">
        <f>IF(anotacoes!N5328=0,"",anotacoes!N5328)</f>
        <v/>
      </c>
      <c r="P5328" t="str">
        <f>IF(anotacoes!M5328=0,"",UPPER(anotacoes!M5328))</f>
        <v/>
      </c>
      <c r="Q5328" t="str">
        <f t="shared" si="167"/>
        <v>INSERT INTO CONVERSAO_LUTA_ACAO (cd_conversao, id_luta, sequencia, momento_inicio, momento_fim, quem_faz, quem_sofre, acao_tipo, acao, tecnica, direcao, pontuacao) VALUES (1, 77, 72, TRIM(' 00:10:41,935'), TRIM(' 00:10:44,984'), 'MRVALJEVIC', 'ELIAS', 'GRIP TIME', 'LEFT COLLAR RIGHT COLLAR', NULL, NULL, NULL)</v>
      </c>
      <c r="R5328" t="s">
        <v>10327</v>
      </c>
    </row>
    <row r="5329" spans="1:18" x14ac:dyDescent="0.25">
      <c r="A5329" s="7">
        <f>anotacoes!D5329</f>
        <v>40713</v>
      </c>
      <c r="B5329" t="str">
        <f>anotacoes!C5329</f>
        <v>GRAND SLAM RIO DE JANEIRO 2011</v>
      </c>
      <c r="C5329" t="str">
        <f>anotacoes!E5329</f>
        <v>MRVALJEVIC</v>
      </c>
      <c r="D5329" t="str">
        <f>anotacoes!F5329</f>
        <v>ELIAS</v>
      </c>
      <c r="E5329" t="s">
        <v>10325</v>
      </c>
      <c r="F5329">
        <f>anotacoes!A5329</f>
        <v>77</v>
      </c>
      <c r="G5329">
        <f>anotacoes!B5329</f>
        <v>73</v>
      </c>
      <c r="H5329" t="str">
        <f>anotacoes!K5329</f>
        <v xml:space="preserve"> 00:10:45,180</v>
      </c>
      <c r="I5329" t="str">
        <f>anotacoes!L5329</f>
        <v xml:space="preserve"> 00:10:51,975</v>
      </c>
      <c r="J5329" t="str">
        <f>IF(L5329="PAUSE",E5329,IF(anotacoes!G5333=conversao_anotacoes!C5329,conversao_anotacoes!C5329,conversao_anotacoes!D5329))</f>
        <v>&lt;ARBITRO_DESCONHECIDO&gt;</v>
      </c>
      <c r="K5329" t="str">
        <f t="shared" si="166"/>
        <v/>
      </c>
      <c r="L5329" t="str">
        <f>UPPER(anotacoes!H5329)</f>
        <v>PAUSE</v>
      </c>
      <c r="M5329" t="str">
        <f>IF(OR(L5329="ATTACK",L5329="FINTA"),"&lt;TECNICA&gt;",UPPER(anotacoes!I5329))</f>
        <v>SCORE WITH SHIDO</v>
      </c>
      <c r="N5329" t="str">
        <f>IF(OR(L5329="ATTACK",L5329="FINTA"),UPPER(anotacoes!I5329),"")</f>
        <v/>
      </c>
      <c r="O5329" s="6" t="str">
        <f>IF(anotacoes!N5329=0,"",anotacoes!N5329)</f>
        <v/>
      </c>
      <c r="P5329" t="str">
        <f>IF(anotacoes!M5329=0,"",UPPER(anotacoes!M5329))</f>
        <v/>
      </c>
      <c r="Q5329" t="str">
        <f t="shared" si="167"/>
        <v>INSERT INTO CONVERSAO_LUTA_ACAO (cd_conversao, id_luta, sequencia, momento_inicio, momento_fim, quem_faz, quem_sofre, acao_tipo, acao, tecnica, direcao, pontuacao) VALUES (1, 77, 73, TRIM(' 00:10:45,180'), TRIM(' 00:10:51,975'), '&lt;ARBITRO_DESCONHECIDO&gt;', '', 'PAUSE', 'SCORE WITH SHIDO', NULL, NULL, NULL)</v>
      </c>
      <c r="R5329" t="s">
        <v>10327</v>
      </c>
    </row>
    <row r="5330" spans="1:18" x14ac:dyDescent="0.25">
      <c r="A5330" s="7">
        <f>anotacoes!D5330</f>
        <v>40713</v>
      </c>
      <c r="B5330" t="str">
        <f>anotacoes!C5330</f>
        <v>GRAND SLAM RIO DE JANEIRO 2011</v>
      </c>
      <c r="C5330" t="str">
        <f>anotacoes!E5330</f>
        <v>MRVALJEVIC</v>
      </c>
      <c r="D5330" t="str">
        <f>anotacoes!F5330</f>
        <v>ELIAS</v>
      </c>
      <c r="E5330" t="s">
        <v>10325</v>
      </c>
      <c r="F5330">
        <f>anotacoes!A5330</f>
        <v>77</v>
      </c>
      <c r="G5330">
        <f>anotacoes!B5330</f>
        <v>74</v>
      </c>
      <c r="H5330" t="str">
        <f>anotacoes!K5330</f>
        <v xml:space="preserve"> 00:10:51,975</v>
      </c>
      <c r="I5330" t="str">
        <f>anotacoes!L5330</f>
        <v xml:space="preserve"> 00:10:53,747</v>
      </c>
      <c r="J5330" t="str">
        <f>IF(L5330="PAUSE",E5330,IF(anotacoes!G5334=conversao_anotacoes!C5330,conversao_anotacoes!C5330,conversao_anotacoes!D5330))</f>
        <v>MRVALJEVIC</v>
      </c>
      <c r="K5330" t="str">
        <f t="shared" si="166"/>
        <v>ELIAS</v>
      </c>
      <c r="L5330" t="str">
        <f>UPPER(anotacoes!H5330)</f>
        <v>DISPLACEMENT</v>
      </c>
      <c r="M5330" t="str">
        <f>IF(OR(L5330="ATTACK",L5330="FINTA"),"&lt;TECNICA&gt;",UPPER(anotacoes!I5330))</f>
        <v>2-3 STEP HESITANT LEFT</v>
      </c>
      <c r="N5330" t="str">
        <f>IF(OR(L5330="ATTACK",L5330="FINTA"),UPPER(anotacoes!I5330),"")</f>
        <v/>
      </c>
      <c r="O5330" s="6" t="str">
        <f>IF(anotacoes!N5330=0,"",anotacoes!N5330)</f>
        <v/>
      </c>
      <c r="P5330" t="str">
        <f>IF(anotacoes!M5330=0,"",UPPER(anotacoes!M5330))</f>
        <v/>
      </c>
      <c r="Q5330" t="str">
        <f t="shared" si="167"/>
        <v>INSERT INTO CONVERSAO_LUTA_ACAO (cd_conversao, id_luta, sequencia, momento_inicio, momento_fim, quem_faz, quem_sofre, acao_tipo, acao, tecnica, direcao, pontuacao) VALUES (1, 77, 74, TRIM(' 00:10:51,975'), TRIM(' 00:10:53,747'), 'MRVALJEVIC', 'ELIAS', 'DISPLACEMENT', '2-3 STEP HESITANT LEFT', NULL, NULL, NULL)</v>
      </c>
      <c r="R5330" t="s">
        <v>10327</v>
      </c>
    </row>
    <row r="5331" spans="1:18" x14ac:dyDescent="0.25">
      <c r="A5331" s="7">
        <f>anotacoes!D5331</f>
        <v>40713</v>
      </c>
      <c r="B5331" t="str">
        <f>anotacoes!C5331</f>
        <v>GRAND SLAM RIO DE JANEIRO 2011</v>
      </c>
      <c r="C5331" t="str">
        <f>anotacoes!E5331</f>
        <v>MRVALJEVIC</v>
      </c>
      <c r="D5331" t="str">
        <f>anotacoes!F5331</f>
        <v>ELIAS</v>
      </c>
      <c r="E5331" t="s">
        <v>10325</v>
      </c>
      <c r="F5331">
        <f>anotacoes!A5331</f>
        <v>77</v>
      </c>
      <c r="G5331">
        <f>anotacoes!B5331</f>
        <v>75</v>
      </c>
      <c r="H5331" t="str">
        <f>anotacoes!K5331</f>
        <v xml:space="preserve"> 00:10:53,747</v>
      </c>
      <c r="I5331" t="str">
        <f>anotacoes!L5331</f>
        <v xml:space="preserve"> 00:11:40,506</v>
      </c>
      <c r="J5331" t="str">
        <f>IF(L5331="PAUSE",E5331,IF(anotacoes!G5335=conversao_anotacoes!C5331,conversao_anotacoes!C5331,conversao_anotacoes!D5331))</f>
        <v>MRVALJEVIC</v>
      </c>
      <c r="K5331" t="str">
        <f t="shared" si="166"/>
        <v>ELIAS</v>
      </c>
      <c r="L5331" t="str">
        <f>UPPER(anotacoes!H5331)</f>
        <v>GRIP TIME</v>
      </c>
      <c r="M5331" t="str">
        <f>IF(OR(L5331="ATTACK",L5331="FINTA"),"&lt;TECNICA&gt;",UPPER(anotacoes!I5331))</f>
        <v>LEFT SLEEVE</v>
      </c>
      <c r="N5331" t="str">
        <f>IF(OR(L5331="ATTACK",L5331="FINTA"),UPPER(anotacoes!I5331),"")</f>
        <v/>
      </c>
      <c r="O5331" s="6" t="str">
        <f>IF(anotacoes!N5331=0,"",anotacoes!N5331)</f>
        <v/>
      </c>
      <c r="P5331" t="str">
        <f>IF(anotacoes!M5331=0,"",UPPER(anotacoes!M5331))</f>
        <v/>
      </c>
      <c r="Q5331" t="str">
        <f t="shared" si="167"/>
        <v>INSERT INTO CONVERSAO_LUTA_ACAO (cd_conversao, id_luta, sequencia, momento_inicio, momento_fim, quem_faz, quem_sofre, acao_tipo, acao, tecnica, direcao, pontuacao) VALUES (1, 77, 75, TRIM(' 00:10:53,747'), TRIM(' 00:11:40,506'), 'MRVALJEVIC', 'ELIAS', 'GRIP TIME', 'LEFT SLEEVE', NULL, NULL, NULL)</v>
      </c>
      <c r="R5331" t="s">
        <v>10327</v>
      </c>
    </row>
    <row r="5332" spans="1:18" x14ac:dyDescent="0.25">
      <c r="A5332" s="7">
        <f>anotacoes!D5332</f>
        <v>40713</v>
      </c>
      <c r="B5332" t="str">
        <f>anotacoes!C5332</f>
        <v>GRAND SLAM RIO DE JANEIRO 2011</v>
      </c>
      <c r="C5332" t="str">
        <f>anotacoes!E5332</f>
        <v>MRVALJEVIC</v>
      </c>
      <c r="D5332" t="str">
        <f>anotacoes!F5332</f>
        <v>ELIAS</v>
      </c>
      <c r="E5332" t="s">
        <v>10325</v>
      </c>
      <c r="F5332">
        <f>anotacoes!A5332</f>
        <v>77</v>
      </c>
      <c r="G5332">
        <f>anotacoes!B5332</f>
        <v>76</v>
      </c>
      <c r="H5332" t="str">
        <f>anotacoes!K5332</f>
        <v xml:space="preserve"> 00:11:40,506</v>
      </c>
      <c r="I5332" t="str">
        <f>anotacoes!L5332</f>
        <v xml:space="preserve"> 00:11:43,518</v>
      </c>
      <c r="J5332" t="str">
        <f>IF(L5332="PAUSE",E5332,IF(anotacoes!G5336=conversao_anotacoes!C5332,conversao_anotacoes!C5332,conversao_anotacoes!D5332))</f>
        <v>MRVALJEVIC</v>
      </c>
      <c r="K5332" t="str">
        <f t="shared" si="166"/>
        <v>ELIAS</v>
      </c>
      <c r="L5332" t="str">
        <f>UPPER(anotacoes!H5332)</f>
        <v>GRIP TIME</v>
      </c>
      <c r="M5332" t="str">
        <f>IF(OR(L5332="ATTACK",L5332="FINTA"),"&lt;TECNICA&gt;",UPPER(anotacoes!I5332))</f>
        <v>LEFT BACK RIGHT SLEEVE</v>
      </c>
      <c r="N5332" t="str">
        <f>IF(OR(L5332="ATTACK",L5332="FINTA"),UPPER(anotacoes!I5332),"")</f>
        <v/>
      </c>
      <c r="O5332" s="6" t="str">
        <f>IF(anotacoes!N5332=0,"",anotacoes!N5332)</f>
        <v/>
      </c>
      <c r="P5332" t="str">
        <f>IF(anotacoes!M5332=0,"",UPPER(anotacoes!M5332))</f>
        <v/>
      </c>
      <c r="Q5332" t="str">
        <f t="shared" si="167"/>
        <v>INSERT INTO CONVERSAO_LUTA_ACAO (cd_conversao, id_luta, sequencia, momento_inicio, momento_fim, quem_faz, quem_sofre, acao_tipo, acao, tecnica, direcao, pontuacao) VALUES (1, 77, 76, TRIM(' 00:11:40,506'), TRIM(' 00:11:43,518'), 'MRVALJEVIC', 'ELIAS', 'GRIP TIME', 'LEFT BACK RIGHT SLEEVE', NULL, NULL, NULL)</v>
      </c>
      <c r="R5332" t="s">
        <v>10327</v>
      </c>
    </row>
    <row r="5333" spans="1:18" x14ac:dyDescent="0.25">
      <c r="A5333" s="7">
        <f>anotacoes!D5333</f>
        <v>40713</v>
      </c>
      <c r="B5333" t="str">
        <f>anotacoes!C5333</f>
        <v>GRAND SLAM RIO DE JANEIRO 2011</v>
      </c>
      <c r="C5333" t="str">
        <f>anotacoes!E5333</f>
        <v>MRVALJEVIC</v>
      </c>
      <c r="D5333" t="str">
        <f>anotacoes!F5333</f>
        <v>ELIAS</v>
      </c>
      <c r="E5333" t="s">
        <v>10325</v>
      </c>
      <c r="F5333">
        <f>anotacoes!A5333</f>
        <v>77</v>
      </c>
      <c r="G5333">
        <f>anotacoes!B5333</f>
        <v>77</v>
      </c>
      <c r="H5333" t="str">
        <f>anotacoes!K5333</f>
        <v xml:space="preserve"> 00:11:43,691</v>
      </c>
      <c r="I5333" t="str">
        <f>anotacoes!L5333</f>
        <v xml:space="preserve"> 00:11:47,219</v>
      </c>
      <c r="J5333" t="str">
        <f>IF(L5333="PAUSE",E5333,IF(anotacoes!G5337=conversao_anotacoes!C5333,conversao_anotacoes!C5333,conversao_anotacoes!D5333))</f>
        <v>MRVALJEVIC</v>
      </c>
      <c r="K5333" t="str">
        <f t="shared" si="166"/>
        <v>ELIAS</v>
      </c>
      <c r="L5333" t="str">
        <f>UPPER(anotacoes!H5333)</f>
        <v>GRIP TIME</v>
      </c>
      <c r="M5333" t="str">
        <f>IF(OR(L5333="ATTACK",L5333="FINTA"),"&lt;TECNICA&gt;",UPPER(anotacoes!I5333))</f>
        <v>LEFT BACK RIGHT SLEEVE</v>
      </c>
      <c r="N5333" t="str">
        <f>IF(OR(L5333="ATTACK",L5333="FINTA"),UPPER(anotacoes!I5333),"")</f>
        <v/>
      </c>
      <c r="O5333" s="6" t="str">
        <f>IF(anotacoes!N5333=0,"",anotacoes!N5333)</f>
        <v/>
      </c>
      <c r="P5333" t="str">
        <f>IF(anotacoes!M5333=0,"",UPPER(anotacoes!M5333))</f>
        <v/>
      </c>
      <c r="Q5333" t="str">
        <f t="shared" si="167"/>
        <v>INSERT INTO CONVERSAO_LUTA_ACAO (cd_conversao, id_luta, sequencia, momento_inicio, momento_fim, quem_faz, quem_sofre, acao_tipo, acao, tecnica, direcao, pontuacao) VALUES (1, 77, 77, TRIM(' 00:11:43,691'), TRIM(' 00:11:47,219'), 'MRVALJEVIC', 'ELIAS', 'GRIP TIME', 'LEFT BACK RIGHT SLEEVE', NULL, NULL, NULL)</v>
      </c>
      <c r="R5333" t="s">
        <v>10327</v>
      </c>
    </row>
    <row r="5334" spans="1:18" x14ac:dyDescent="0.25">
      <c r="A5334" s="7">
        <f>anotacoes!D5334</f>
        <v>40713</v>
      </c>
      <c r="B5334" t="str">
        <f>anotacoes!C5334</f>
        <v>GRAND SLAM RIO DE JANEIRO 2011</v>
      </c>
      <c r="C5334" t="str">
        <f>anotacoes!E5334</f>
        <v>MRVALJEVIC</v>
      </c>
      <c r="D5334" t="str">
        <f>anotacoes!F5334</f>
        <v>ELIAS</v>
      </c>
      <c r="E5334" t="s">
        <v>10325</v>
      </c>
      <c r="F5334">
        <f>anotacoes!A5334</f>
        <v>77</v>
      </c>
      <c r="G5334">
        <f>anotacoes!B5334</f>
        <v>78</v>
      </c>
      <c r="H5334" t="str">
        <f>anotacoes!K5334</f>
        <v xml:space="preserve"> 00:11:47,219</v>
      </c>
      <c r="I5334" t="str">
        <f>anotacoes!L5334</f>
        <v xml:space="preserve"> 00:11:48,566</v>
      </c>
      <c r="J5334" t="str">
        <f>IF(L5334="PAUSE",E5334,IF(anotacoes!G5338=conversao_anotacoes!C5334,conversao_anotacoes!C5334,conversao_anotacoes!D5334))</f>
        <v>MRVALJEVIC</v>
      </c>
      <c r="K5334" t="str">
        <f t="shared" si="166"/>
        <v>ELIAS</v>
      </c>
      <c r="L5334" t="str">
        <f>UPPER(anotacoes!H5334)</f>
        <v>ATTACK</v>
      </c>
      <c r="M5334" t="str">
        <f>IF(OR(L5334="ATTACK",L5334="FINTA"),"&lt;TECNICA&gt;",UPPER(anotacoes!I5334))</f>
        <v>&lt;TECNICA&gt;</v>
      </c>
      <c r="N5334" t="str">
        <f>IF(OR(L5334="ATTACK",L5334="FINTA"),UPPER(anotacoes!I5334),"")</f>
        <v>HARAI GOSHI GAESHI</v>
      </c>
      <c r="O5334" s="6">
        <f>IF(anotacoes!N5334=0,"",anotacoes!N5334)</f>
        <v>4</v>
      </c>
      <c r="P5334" t="str">
        <f>IF(anotacoes!M5334=0,"",UPPER(anotacoes!M5334))</f>
        <v/>
      </c>
      <c r="Q5334" t="str">
        <f t="shared" si="167"/>
        <v>INSERT INTO CONVERSAO_LUTA_ACAO (cd_conversao, id_luta, sequencia, momento_inicio, momento_fim, quem_faz, quem_sofre, acao_tipo, acao, tecnica, direcao, pontuacao) VALUES (1, 77, 78, TRIM(' 00:11:47,219'), TRIM(' 00:11:48,566'), 'MRVALJEVIC', 'ELIAS', 'ATTACK', '&lt;TECNICA&gt;', 'HARAI GOSHI GAESHI', 4, NULL)</v>
      </c>
      <c r="R5334" t="s">
        <v>10327</v>
      </c>
    </row>
    <row r="5335" spans="1:18" x14ac:dyDescent="0.25">
      <c r="A5335" s="7">
        <f>anotacoes!D5335</f>
        <v>40713</v>
      </c>
      <c r="B5335" t="str">
        <f>anotacoes!C5335</f>
        <v>GRAND SLAM RIO DE JANEIRO 2011</v>
      </c>
      <c r="C5335" t="str">
        <f>anotacoes!E5335</f>
        <v>MRVALJEVIC</v>
      </c>
      <c r="D5335" t="str">
        <f>anotacoes!F5335</f>
        <v>ELIAS</v>
      </c>
      <c r="E5335" t="s">
        <v>10325</v>
      </c>
      <c r="F5335">
        <f>anotacoes!A5335</f>
        <v>77</v>
      </c>
      <c r="G5335">
        <f>anotacoes!B5335</f>
        <v>79</v>
      </c>
      <c r="H5335" t="str">
        <f>anotacoes!K5335</f>
        <v xml:space="preserve"> 00:11:48,772</v>
      </c>
      <c r="I5335" t="str">
        <f>anotacoes!L5335</f>
        <v xml:space="preserve"> 00:11:56,566</v>
      </c>
      <c r="J5335" t="str">
        <f>IF(L5335="PAUSE",E5335,IF(anotacoes!G5339=conversao_anotacoes!C5335,conversao_anotacoes!C5335,conversao_anotacoes!D5335))</f>
        <v>&lt;ARBITRO_DESCONHECIDO&gt;</v>
      </c>
      <c r="K5335" t="str">
        <f t="shared" si="166"/>
        <v/>
      </c>
      <c r="L5335" t="str">
        <f>UPPER(anotacoes!H5335)</f>
        <v>PAUSE</v>
      </c>
      <c r="M5335" t="str">
        <f>IF(OR(L5335="ATTACK",L5335="FINTA"),"&lt;TECNICA&gt;",UPPER(anotacoes!I5335))</f>
        <v>&lt;NAO_CLASSIFICADO&gt;</v>
      </c>
      <c r="N5335" t="str">
        <f>IF(OR(L5335="ATTACK",L5335="FINTA"),UPPER(anotacoes!I5335),"")</f>
        <v/>
      </c>
      <c r="O5335" s="6" t="str">
        <f>IF(anotacoes!N5335=0,"",anotacoes!N5335)</f>
        <v/>
      </c>
      <c r="P5335" t="str">
        <f>IF(anotacoes!M5335=0,"",UPPER(anotacoes!M5335))</f>
        <v/>
      </c>
      <c r="Q5335" t="str">
        <f t="shared" si="167"/>
        <v>INSERT INTO CONVERSAO_LUTA_ACAO (cd_conversao, id_luta, sequencia, momento_inicio, momento_fim, quem_faz, quem_sofre, acao_tipo, acao, tecnica, direcao, pontuacao) VALUES (1, 77, 79, TRIM(' 00:11:48,772'), TRIM(' 00:11:56,566'), '&lt;ARBITRO_DESCONHECIDO&gt;', '', 'PAUSE', '&lt;NAO_CLASSIFICADO&gt;', NULL, NULL, NULL)</v>
      </c>
      <c r="R5335" t="s">
        <v>10327</v>
      </c>
    </row>
    <row r="5336" spans="1:18" x14ac:dyDescent="0.25">
      <c r="A5336" s="7">
        <f>anotacoes!D5336</f>
        <v>40713</v>
      </c>
      <c r="B5336" t="str">
        <f>anotacoes!C5336</f>
        <v>GRAND SLAM RIO DE JANEIRO 2011</v>
      </c>
      <c r="C5336" t="str">
        <f>anotacoes!E5336</f>
        <v>MRVALJEVIC</v>
      </c>
      <c r="D5336" t="str">
        <f>anotacoes!F5336</f>
        <v>ELIAS</v>
      </c>
      <c r="E5336" t="s">
        <v>10325</v>
      </c>
      <c r="F5336">
        <f>anotacoes!A5336</f>
        <v>77</v>
      </c>
      <c r="G5336">
        <f>anotacoes!B5336</f>
        <v>80</v>
      </c>
      <c r="H5336" t="str">
        <f>anotacoes!K5336</f>
        <v xml:space="preserve"> 00:11:56,756</v>
      </c>
      <c r="I5336" t="str">
        <f>anotacoes!L5336</f>
        <v xml:space="preserve"> 00:12:00,000</v>
      </c>
      <c r="J5336" t="str">
        <f>IF(L5336="PAUSE",E5336,IF(anotacoes!G5340=conversao_anotacoes!C5336,conversao_anotacoes!C5336,conversao_anotacoes!D5336))</f>
        <v>MRVALJEVIC</v>
      </c>
      <c r="K5336" t="str">
        <f t="shared" si="166"/>
        <v>ELIAS</v>
      </c>
      <c r="L5336" t="str">
        <f>UPPER(anotacoes!H5336)</f>
        <v>DISPLACEMENT</v>
      </c>
      <c r="M5336" t="str">
        <f>IF(OR(L5336="ATTACK",L5336="FINTA"),"&lt;TECNICA&gt;",UPPER(anotacoes!I5336))</f>
        <v>2-3 STEP HESITANT LEFT</v>
      </c>
      <c r="N5336" t="str">
        <f>IF(OR(L5336="ATTACK",L5336="FINTA"),UPPER(anotacoes!I5336),"")</f>
        <v/>
      </c>
      <c r="O5336" s="6" t="str">
        <f>IF(anotacoes!N5336=0,"",anotacoes!N5336)</f>
        <v/>
      </c>
      <c r="P5336" t="str">
        <f>IF(anotacoes!M5336=0,"",UPPER(anotacoes!M5336))</f>
        <v/>
      </c>
      <c r="Q5336" t="str">
        <f t="shared" si="167"/>
        <v>INSERT INTO CONVERSAO_LUTA_ACAO (cd_conversao, id_luta, sequencia, momento_inicio, momento_fim, quem_faz, quem_sofre, acao_tipo, acao, tecnica, direcao, pontuacao) VALUES (1, 77, 80, TRIM(' 00:11:56,756'), TRIM(' 00:12:00,000'), 'MRVALJEVIC', 'ELIAS', 'DISPLACEMENT', '2-3 STEP HESITANT LEFT', NULL, NULL, NULL)</v>
      </c>
      <c r="R5336" t="s">
        <v>10327</v>
      </c>
    </row>
    <row r="5337" spans="1:18" x14ac:dyDescent="0.25">
      <c r="A5337" s="7">
        <f>anotacoes!D5337</f>
        <v>40713</v>
      </c>
      <c r="B5337" t="str">
        <f>anotacoes!C5337</f>
        <v>GRAND SLAM RIO DE JANEIRO 2011</v>
      </c>
      <c r="C5337" t="str">
        <f>anotacoes!E5337</f>
        <v>MRVALJEVIC</v>
      </c>
      <c r="D5337" t="str">
        <f>anotacoes!F5337</f>
        <v>ELIAS</v>
      </c>
      <c r="E5337" t="s">
        <v>10325</v>
      </c>
      <c r="F5337">
        <f>anotacoes!A5337</f>
        <v>77</v>
      </c>
      <c r="G5337">
        <f>anotacoes!B5337</f>
        <v>81</v>
      </c>
      <c r="H5337" t="str">
        <f>anotacoes!K5337</f>
        <v xml:space="preserve"> 00:12:00,201</v>
      </c>
      <c r="I5337" t="str">
        <f>anotacoes!L5337</f>
        <v xml:space="preserve"> 00:12:01,861</v>
      </c>
      <c r="J5337" t="str">
        <f>IF(L5337="PAUSE",E5337,IF(anotacoes!G5341=conversao_anotacoes!C5337,conversao_anotacoes!C5337,conversao_anotacoes!D5337))</f>
        <v>MRVALJEVIC</v>
      </c>
      <c r="K5337" t="str">
        <f t="shared" si="166"/>
        <v>ELIAS</v>
      </c>
      <c r="L5337" t="str">
        <f>UPPER(anotacoes!H5337)</f>
        <v>DISPLACEMENT</v>
      </c>
      <c r="M5337" t="str">
        <f>IF(OR(L5337="ATTACK",L5337="FINTA"),"&lt;TECNICA&gt;",UPPER(anotacoes!I5337))</f>
        <v>TRY TO GRIP WITH CONTACT</v>
      </c>
      <c r="N5337" t="str">
        <f>IF(OR(L5337="ATTACK",L5337="FINTA"),UPPER(anotacoes!I5337),"")</f>
        <v/>
      </c>
      <c r="O5337" s="6" t="str">
        <f>IF(anotacoes!N5337=0,"",anotacoes!N5337)</f>
        <v/>
      </c>
      <c r="P5337" t="str">
        <f>IF(anotacoes!M5337=0,"",UPPER(anotacoes!M5337))</f>
        <v/>
      </c>
      <c r="Q5337" t="str">
        <f t="shared" si="167"/>
        <v>INSERT INTO CONVERSAO_LUTA_ACAO (cd_conversao, id_luta, sequencia, momento_inicio, momento_fim, quem_faz, quem_sofre, acao_tipo, acao, tecnica, direcao, pontuacao) VALUES (1, 77, 81, TRIM(' 00:12:00,201'), TRIM(' 00:12:01,861'), 'MRVALJEVIC', 'ELIAS', 'DISPLACEMENT', 'TRY TO GRIP WITH CONTACT', NULL, NULL, NULL)</v>
      </c>
      <c r="R5337" t="s">
        <v>10327</v>
      </c>
    </row>
    <row r="5338" spans="1:18" x14ac:dyDescent="0.25">
      <c r="A5338" s="7">
        <f>anotacoes!D5338</f>
        <v>40713</v>
      </c>
      <c r="B5338" t="str">
        <f>anotacoes!C5338</f>
        <v>GRAND SLAM RIO DE JANEIRO 2011</v>
      </c>
      <c r="C5338" t="str">
        <f>anotacoes!E5338</f>
        <v>MRVALJEVIC</v>
      </c>
      <c r="D5338" t="str">
        <f>anotacoes!F5338</f>
        <v>ELIAS</v>
      </c>
      <c r="E5338" t="s">
        <v>10325</v>
      </c>
      <c r="F5338">
        <f>anotacoes!A5338</f>
        <v>77</v>
      </c>
      <c r="G5338">
        <f>anotacoes!B5338</f>
        <v>82</v>
      </c>
      <c r="H5338" t="str">
        <f>anotacoes!K5338</f>
        <v xml:space="preserve"> 00:12:01,861</v>
      </c>
      <c r="I5338" t="str">
        <f>anotacoes!L5338</f>
        <v xml:space="preserve"> 00:12:02,075</v>
      </c>
      <c r="J5338" t="str">
        <f>IF(L5338="PAUSE",E5338,IF(anotacoes!G5342=conversao_anotacoes!C5338,conversao_anotacoes!C5338,conversao_anotacoes!D5338))</f>
        <v>MRVALJEVIC</v>
      </c>
      <c r="K5338" t="str">
        <f t="shared" si="166"/>
        <v>ELIAS</v>
      </c>
      <c r="L5338" t="str">
        <f>UPPER(anotacoes!H5338)</f>
        <v>GRIP TIME</v>
      </c>
      <c r="M5338" t="str">
        <f>IF(OR(L5338="ATTACK",L5338="FINTA"),"&lt;TECNICA&gt;",UPPER(anotacoes!I5338))</f>
        <v>LEFT SLEEVE</v>
      </c>
      <c r="N5338" t="str">
        <f>IF(OR(L5338="ATTACK",L5338="FINTA"),UPPER(anotacoes!I5338),"")</f>
        <v/>
      </c>
      <c r="O5338" s="6" t="str">
        <f>IF(anotacoes!N5338=0,"",anotacoes!N5338)</f>
        <v/>
      </c>
      <c r="P5338" t="str">
        <f>IF(anotacoes!M5338=0,"",UPPER(anotacoes!M5338))</f>
        <v/>
      </c>
      <c r="Q5338" t="str">
        <f t="shared" si="167"/>
        <v>INSERT INTO CONVERSAO_LUTA_ACAO (cd_conversao, id_luta, sequencia, momento_inicio, momento_fim, quem_faz, quem_sofre, acao_tipo, acao, tecnica, direcao, pontuacao) VALUES (1, 77, 82, TRIM(' 00:12:01,861'), TRIM(' 00:12:02,075'), 'MRVALJEVIC', 'ELIAS', 'GRIP TIME', 'LEFT SLEEVE', NULL, NULL, NULL)</v>
      </c>
      <c r="R5338" t="s">
        <v>10327</v>
      </c>
    </row>
    <row r="5339" spans="1:18" x14ac:dyDescent="0.25">
      <c r="A5339" s="7">
        <f>anotacoes!D5339</f>
        <v>40713</v>
      </c>
      <c r="B5339" t="str">
        <f>anotacoes!C5339</f>
        <v>GRAND SLAM RIO DE JANEIRO 2011</v>
      </c>
      <c r="C5339" t="str">
        <f>anotacoes!E5339</f>
        <v>MRVALJEVIC</v>
      </c>
      <c r="D5339" t="str">
        <f>anotacoes!F5339</f>
        <v>ELIAS</v>
      </c>
      <c r="E5339" t="s">
        <v>10325</v>
      </c>
      <c r="F5339">
        <f>anotacoes!A5339</f>
        <v>77</v>
      </c>
      <c r="G5339">
        <f>anotacoes!B5339</f>
        <v>83</v>
      </c>
      <c r="H5339" t="str">
        <f>anotacoes!K5339</f>
        <v xml:space="preserve"> 00:12:02,075</v>
      </c>
      <c r="I5339" t="str">
        <f>anotacoes!L5339</f>
        <v xml:space="preserve"> 00:12:03,140</v>
      </c>
      <c r="J5339" t="str">
        <f>IF(L5339="PAUSE",E5339,IF(anotacoes!G5343=conversao_anotacoes!C5339,conversao_anotacoes!C5339,conversao_anotacoes!D5339))</f>
        <v>MRVALJEVIC</v>
      </c>
      <c r="K5339" t="str">
        <f t="shared" si="166"/>
        <v>ELIAS</v>
      </c>
      <c r="L5339" t="str">
        <f>UPPER(anotacoes!H5339)</f>
        <v>ATTACK</v>
      </c>
      <c r="M5339" t="str">
        <f>IF(OR(L5339="ATTACK",L5339="FINTA"),"&lt;TECNICA&gt;",UPPER(anotacoes!I5339))</f>
        <v>&lt;TECNICA&gt;</v>
      </c>
      <c r="N5339" t="str">
        <f>IF(OR(L5339="ATTACK",L5339="FINTA"),UPPER(anotacoes!I5339),"")</f>
        <v>O MAKIKOMI</v>
      </c>
      <c r="O5339" s="6">
        <f>IF(anotacoes!N5339=0,"",anotacoes!N5339)</f>
        <v>4</v>
      </c>
      <c r="P5339" t="str">
        <f>IF(anotacoes!M5339=0,"",UPPER(anotacoes!M5339))</f>
        <v/>
      </c>
      <c r="Q5339" t="str">
        <f t="shared" si="167"/>
        <v>INSERT INTO CONVERSAO_LUTA_ACAO (cd_conversao, id_luta, sequencia, momento_inicio, momento_fim, quem_faz, quem_sofre, acao_tipo, acao, tecnica, direcao, pontuacao) VALUES (1, 77, 83, TRIM(' 00:12:02,075'), TRIM(' 00:12:03,140'), 'MRVALJEVIC', 'ELIAS', 'ATTACK', '&lt;TECNICA&gt;', 'O MAKIKOMI', 4, NULL)</v>
      </c>
      <c r="R5339" t="s">
        <v>10327</v>
      </c>
    </row>
    <row r="5340" spans="1:18" x14ac:dyDescent="0.25">
      <c r="A5340" s="7">
        <f>anotacoes!D5340</f>
        <v>40713</v>
      </c>
      <c r="B5340" t="str">
        <f>anotacoes!C5340</f>
        <v>GRAND SLAM RIO DE JANEIRO 2011</v>
      </c>
      <c r="C5340" t="str">
        <f>anotacoes!E5340</f>
        <v>MRVALJEVIC</v>
      </c>
      <c r="D5340" t="str">
        <f>anotacoes!F5340</f>
        <v>ELIAS</v>
      </c>
      <c r="E5340" t="s">
        <v>10325</v>
      </c>
      <c r="F5340">
        <f>anotacoes!A5340</f>
        <v>77</v>
      </c>
      <c r="G5340">
        <f>anotacoes!B5340</f>
        <v>84</v>
      </c>
      <c r="H5340" t="str">
        <f>anotacoes!K5340</f>
        <v xml:space="preserve"> 00:12:03,326</v>
      </c>
      <c r="I5340" t="str">
        <f>anotacoes!L5340</f>
        <v xml:space="preserve"> 00:12:13,110</v>
      </c>
      <c r="J5340" t="str">
        <f>IF(L5340="PAUSE",E5340,IF(anotacoes!G5344=conversao_anotacoes!C5340,conversao_anotacoes!C5340,conversao_anotacoes!D5340))</f>
        <v>MRVALJEVIC</v>
      </c>
      <c r="K5340" t="str">
        <f t="shared" si="166"/>
        <v>ELIAS</v>
      </c>
      <c r="L5340" t="str">
        <f>UPPER(anotacoes!H5340)</f>
        <v>GROUNDWORK COMBAT</v>
      </c>
      <c r="M5340" t="str">
        <f>IF(OR(L5340="ATTACK",L5340="FINTA"),"&lt;TECNICA&gt;",UPPER(anotacoes!I5340))</f>
        <v>DEFENSIVE POSITION</v>
      </c>
      <c r="N5340" t="str">
        <f>IF(OR(L5340="ATTACK",L5340="FINTA"),UPPER(anotacoes!I5340),"")</f>
        <v/>
      </c>
      <c r="O5340" s="6" t="str">
        <f>IF(anotacoes!N5340=0,"",anotacoes!N5340)</f>
        <v/>
      </c>
      <c r="P5340" t="str">
        <f>IF(anotacoes!M5340=0,"",UPPER(anotacoes!M5340))</f>
        <v/>
      </c>
      <c r="Q5340" t="str">
        <f t="shared" si="167"/>
        <v>INSERT INTO CONVERSAO_LUTA_ACAO (cd_conversao, id_luta, sequencia, momento_inicio, momento_fim, quem_faz, quem_sofre, acao_tipo, acao, tecnica, direcao, pontuacao) VALUES (1, 77, 84, TRIM(' 00:12:03,326'), TRIM(' 00:12:13,110'), 'MRVALJEVIC', 'ELIAS', 'GROUNDWORK COMBAT', 'DEFENSIVE POSITION', NULL, NULL, NULL)</v>
      </c>
      <c r="R5340" t="s">
        <v>10327</v>
      </c>
    </row>
    <row r="5341" spans="1:18" x14ac:dyDescent="0.25">
      <c r="A5341" s="7">
        <f>anotacoes!D5341</f>
        <v>40713</v>
      </c>
      <c r="B5341" t="str">
        <f>anotacoes!C5341</f>
        <v>GRAND SLAM RIO DE JANEIRO 2011</v>
      </c>
      <c r="C5341" t="str">
        <f>anotacoes!E5341</f>
        <v>MRVALJEVIC</v>
      </c>
      <c r="D5341" t="str">
        <f>anotacoes!F5341</f>
        <v>ELIAS</v>
      </c>
      <c r="E5341" t="s">
        <v>10325</v>
      </c>
      <c r="F5341">
        <f>anotacoes!A5341</f>
        <v>77</v>
      </c>
      <c r="G5341">
        <f>anotacoes!B5341</f>
        <v>85</v>
      </c>
      <c r="H5341" t="str">
        <f>anotacoes!K5341</f>
        <v xml:space="preserve"> 00:12:13,300</v>
      </c>
      <c r="I5341" t="str">
        <f>anotacoes!L5341</f>
        <v xml:space="preserve"> 00:12:24,420</v>
      </c>
      <c r="J5341" t="str">
        <f>IF(L5341="PAUSE",E5341,IF(anotacoes!G5345=conversao_anotacoes!C5341,conversao_anotacoes!C5341,conversao_anotacoes!D5341))</f>
        <v>&lt;ARBITRO_DESCONHECIDO&gt;</v>
      </c>
      <c r="K5341" t="str">
        <f t="shared" si="166"/>
        <v/>
      </c>
      <c r="L5341" t="str">
        <f>UPPER(anotacoes!H5341)</f>
        <v>PAUSE</v>
      </c>
      <c r="M5341" t="str">
        <f>IF(OR(L5341="ATTACK",L5341="FINTA"),"&lt;TECNICA&gt;",UPPER(anotacoes!I5341))</f>
        <v>&lt;NAO_CLASSIFICADO&gt;</v>
      </c>
      <c r="N5341" t="str">
        <f>IF(OR(L5341="ATTACK",L5341="FINTA"),UPPER(anotacoes!I5341),"")</f>
        <v/>
      </c>
      <c r="O5341" s="6" t="str">
        <f>IF(anotacoes!N5341=0,"",anotacoes!N5341)</f>
        <v/>
      </c>
      <c r="P5341" t="str">
        <f>IF(anotacoes!M5341=0,"",UPPER(anotacoes!M5341))</f>
        <v/>
      </c>
      <c r="Q5341" t="str">
        <f t="shared" si="167"/>
        <v>INSERT INTO CONVERSAO_LUTA_ACAO (cd_conversao, id_luta, sequencia, momento_inicio, momento_fim, quem_faz, quem_sofre, acao_tipo, acao, tecnica, direcao, pontuacao) VALUES (1, 77, 85, TRIM(' 00:12:13,300'), TRIM(' 00:12:24,420'), '&lt;ARBITRO_DESCONHECIDO&gt;', '', 'PAUSE', '&lt;NAO_CLASSIFICADO&gt;', NULL, NULL, NULL)</v>
      </c>
      <c r="R5341" t="s">
        <v>10327</v>
      </c>
    </row>
    <row r="5342" spans="1:18" x14ac:dyDescent="0.25">
      <c r="A5342" s="7">
        <f>anotacoes!D5342</f>
        <v>40713</v>
      </c>
      <c r="B5342" t="str">
        <f>anotacoes!C5342</f>
        <v>GRAND SLAM RIO DE JANEIRO 2011</v>
      </c>
      <c r="C5342" t="str">
        <f>anotacoes!E5342</f>
        <v>MRVALJEVIC</v>
      </c>
      <c r="D5342" t="str">
        <f>anotacoes!F5342</f>
        <v>ELIAS</v>
      </c>
      <c r="E5342" t="s">
        <v>10325</v>
      </c>
      <c r="F5342">
        <f>anotacoes!A5342</f>
        <v>77</v>
      </c>
      <c r="G5342">
        <f>anotacoes!B5342</f>
        <v>86</v>
      </c>
      <c r="H5342" t="str">
        <f>anotacoes!K5342</f>
        <v xml:space="preserve"> 00:12:24,420</v>
      </c>
      <c r="I5342" t="str">
        <f>anotacoes!L5342</f>
        <v xml:space="preserve"> 00:12:26,336</v>
      </c>
      <c r="J5342" t="str">
        <f>IF(L5342="PAUSE",E5342,IF(anotacoes!G5346=conversao_anotacoes!C5342,conversao_anotacoes!C5342,conversao_anotacoes!D5342))</f>
        <v>MRVALJEVIC</v>
      </c>
      <c r="K5342" t="str">
        <f t="shared" si="166"/>
        <v>ELIAS</v>
      </c>
      <c r="L5342" t="str">
        <f>UPPER(anotacoes!H5342)</f>
        <v>DISPLACEMENT</v>
      </c>
      <c r="M5342" t="str">
        <f>IF(OR(L5342="ATTACK",L5342="FINTA"),"&lt;TECNICA&gt;",UPPER(anotacoes!I5342))</f>
        <v>2-3 STEP HESITANT LEFT</v>
      </c>
      <c r="N5342" t="str">
        <f>IF(OR(L5342="ATTACK",L5342="FINTA"),UPPER(anotacoes!I5342),"")</f>
        <v/>
      </c>
      <c r="O5342" s="6" t="str">
        <f>IF(anotacoes!N5342=0,"",anotacoes!N5342)</f>
        <v/>
      </c>
      <c r="P5342" t="str">
        <f>IF(anotacoes!M5342=0,"",UPPER(anotacoes!M5342))</f>
        <v/>
      </c>
      <c r="Q5342" t="str">
        <f t="shared" si="167"/>
        <v>INSERT INTO CONVERSAO_LUTA_ACAO (cd_conversao, id_luta, sequencia, momento_inicio, momento_fim, quem_faz, quem_sofre, acao_tipo, acao, tecnica, direcao, pontuacao) VALUES (1, 77, 86, TRIM(' 00:12:24,420'), TRIM(' 00:12:26,336'), 'MRVALJEVIC', 'ELIAS', 'DISPLACEMENT', '2-3 STEP HESITANT LEFT', NULL, NULL, NULL)</v>
      </c>
      <c r="R5342" t="s">
        <v>10327</v>
      </c>
    </row>
    <row r="5343" spans="1:18" x14ac:dyDescent="0.25">
      <c r="A5343" s="7">
        <f>anotacoes!D5343</f>
        <v>40713</v>
      </c>
      <c r="B5343" t="str">
        <f>anotacoes!C5343</f>
        <v>GRAND SLAM RIO DE JANEIRO 2011</v>
      </c>
      <c r="C5343" t="str">
        <f>anotacoes!E5343</f>
        <v>MRVALJEVIC</v>
      </c>
      <c r="D5343" t="str">
        <f>anotacoes!F5343</f>
        <v>ELIAS</v>
      </c>
      <c r="E5343" t="s">
        <v>10325</v>
      </c>
      <c r="F5343">
        <f>anotacoes!A5343</f>
        <v>77</v>
      </c>
      <c r="G5343">
        <f>anotacoes!B5343</f>
        <v>87</v>
      </c>
      <c r="H5343" t="str">
        <f>anotacoes!K5343</f>
        <v xml:space="preserve"> 00:12:26,336</v>
      </c>
      <c r="I5343" t="str">
        <f>anotacoes!L5343</f>
        <v xml:space="preserve"> 00:12:26,879</v>
      </c>
      <c r="J5343" t="str">
        <f>IF(L5343="PAUSE",E5343,IF(anotacoes!G5347=conversao_anotacoes!C5343,conversao_anotacoes!C5343,conversao_anotacoes!D5343))</f>
        <v>MRVALJEVIC</v>
      </c>
      <c r="K5343" t="str">
        <f t="shared" si="166"/>
        <v>ELIAS</v>
      </c>
      <c r="L5343" t="str">
        <f>UPPER(anotacoes!H5343)</f>
        <v>GRIP TIME</v>
      </c>
      <c r="M5343" t="str">
        <f>IF(OR(L5343="ATTACK",L5343="FINTA"),"&lt;TECNICA&gt;",UPPER(anotacoes!I5343))</f>
        <v>RIGHT SLEEVE</v>
      </c>
      <c r="N5343" t="str">
        <f>IF(OR(L5343="ATTACK",L5343="FINTA"),UPPER(anotacoes!I5343),"")</f>
        <v/>
      </c>
      <c r="O5343" s="6" t="str">
        <f>IF(anotacoes!N5343=0,"",anotacoes!N5343)</f>
        <v/>
      </c>
      <c r="P5343" t="str">
        <f>IF(anotacoes!M5343=0,"",UPPER(anotacoes!M5343))</f>
        <v/>
      </c>
      <c r="Q5343" t="str">
        <f t="shared" si="167"/>
        <v>INSERT INTO CONVERSAO_LUTA_ACAO (cd_conversao, id_luta, sequencia, momento_inicio, momento_fim, quem_faz, quem_sofre, acao_tipo, acao, tecnica, direcao, pontuacao) VALUES (1, 77, 87, TRIM(' 00:12:26,336'), TRIM(' 00:12:26,879'), 'MRVALJEVIC', 'ELIAS', 'GRIP TIME', 'RIGHT SLEEVE', NULL, NULL, NULL)</v>
      </c>
      <c r="R5343" t="s">
        <v>10327</v>
      </c>
    </row>
    <row r="5344" spans="1:18" x14ac:dyDescent="0.25">
      <c r="A5344" s="7">
        <f>anotacoes!D5344</f>
        <v>40713</v>
      </c>
      <c r="B5344" t="str">
        <f>anotacoes!C5344</f>
        <v>GRAND SLAM RIO DE JANEIRO 2011</v>
      </c>
      <c r="C5344" t="str">
        <f>anotacoes!E5344</f>
        <v>MRVALJEVIC</v>
      </c>
      <c r="D5344" t="str">
        <f>anotacoes!F5344</f>
        <v>ELIAS</v>
      </c>
      <c r="E5344" t="s">
        <v>10325</v>
      </c>
      <c r="F5344">
        <f>anotacoes!A5344</f>
        <v>77</v>
      </c>
      <c r="G5344">
        <f>anotacoes!B5344</f>
        <v>88</v>
      </c>
      <c r="H5344" t="str">
        <f>anotacoes!K5344</f>
        <v xml:space="preserve"> 00:12:26,879</v>
      </c>
      <c r="I5344" t="str">
        <f>anotacoes!L5344</f>
        <v xml:space="preserve"> 00:12:28,946</v>
      </c>
      <c r="J5344" t="str">
        <f>IF(L5344="PAUSE",E5344,IF(anotacoes!G5348=conversao_anotacoes!C5344,conversao_anotacoes!C5344,conversao_anotacoes!D5344))</f>
        <v>MRVALJEVIC</v>
      </c>
      <c r="K5344" t="str">
        <f t="shared" si="166"/>
        <v>ELIAS</v>
      </c>
      <c r="L5344" t="str">
        <f>UPPER(anotacoes!H5344)</f>
        <v>ATTACK</v>
      </c>
      <c r="M5344" t="str">
        <f>IF(OR(L5344="ATTACK",L5344="FINTA"),"&lt;TECNICA&gt;",UPPER(anotacoes!I5344))</f>
        <v>&lt;TECNICA&gt;</v>
      </c>
      <c r="N5344" t="str">
        <f>IF(OR(L5344="ATTACK",L5344="FINTA"),UPPER(anotacoes!I5344),"")</f>
        <v>O MAKIKOMI</v>
      </c>
      <c r="O5344" s="6">
        <f>IF(anotacoes!N5344=0,"",anotacoes!N5344)</f>
        <v>4</v>
      </c>
      <c r="P5344" t="str">
        <f>IF(anotacoes!M5344=0,"",UPPER(anotacoes!M5344))</f>
        <v/>
      </c>
      <c r="Q5344" t="str">
        <f t="shared" si="167"/>
        <v>INSERT INTO CONVERSAO_LUTA_ACAO (cd_conversao, id_luta, sequencia, momento_inicio, momento_fim, quem_faz, quem_sofre, acao_tipo, acao, tecnica, direcao, pontuacao) VALUES (1, 77, 88, TRIM(' 00:12:26,879'), TRIM(' 00:12:28,946'), 'MRVALJEVIC', 'ELIAS', 'ATTACK', '&lt;TECNICA&gt;', 'O MAKIKOMI', 4, NULL)</v>
      </c>
      <c r="R5344" t="s">
        <v>10327</v>
      </c>
    </row>
    <row r="5345" spans="1:18" x14ac:dyDescent="0.25">
      <c r="A5345" s="7">
        <f>anotacoes!D5345</f>
        <v>40713</v>
      </c>
      <c r="B5345" t="str">
        <f>anotacoes!C5345</f>
        <v>GRAND SLAM RIO DE JANEIRO 2011</v>
      </c>
      <c r="C5345" t="str">
        <f>anotacoes!E5345</f>
        <v>MRVALJEVIC</v>
      </c>
      <c r="D5345" t="str">
        <f>anotacoes!F5345</f>
        <v>ELIAS</v>
      </c>
      <c r="E5345" t="s">
        <v>10325</v>
      </c>
      <c r="F5345">
        <f>anotacoes!A5345</f>
        <v>77</v>
      </c>
      <c r="G5345">
        <f>anotacoes!B5345</f>
        <v>89</v>
      </c>
      <c r="H5345" t="str">
        <f>anotacoes!K5345</f>
        <v xml:space="preserve"> 00:12:29,147</v>
      </c>
      <c r="I5345" t="str">
        <f>anotacoes!L5345</f>
        <v xml:space="preserve"> 00:12:31,771</v>
      </c>
      <c r="J5345" t="str">
        <f>IF(L5345="PAUSE",E5345,IF(anotacoes!G5349=conversao_anotacoes!C5345,conversao_anotacoes!C5345,conversao_anotacoes!D5345))</f>
        <v>&lt;ARBITRO_DESCONHECIDO&gt;</v>
      </c>
      <c r="K5345" t="str">
        <f t="shared" si="166"/>
        <v/>
      </c>
      <c r="L5345" t="str">
        <f>UPPER(anotacoes!H5345)</f>
        <v>PAUSE</v>
      </c>
      <c r="M5345" t="str">
        <f>IF(OR(L5345="ATTACK",L5345="FINTA"),"&lt;TECNICA&gt;",UPPER(anotacoes!I5345))</f>
        <v>&lt;NAO_CLASSIFICADO&gt;</v>
      </c>
      <c r="N5345" t="str">
        <f>IF(OR(L5345="ATTACK",L5345="FINTA"),UPPER(anotacoes!I5345),"")</f>
        <v/>
      </c>
      <c r="O5345" s="6" t="str">
        <f>IF(anotacoes!N5345=0,"",anotacoes!N5345)</f>
        <v/>
      </c>
      <c r="P5345" t="str">
        <f>IF(anotacoes!M5345=0,"",UPPER(anotacoes!M5345))</f>
        <v/>
      </c>
      <c r="Q5345" t="str">
        <f t="shared" si="167"/>
        <v>INSERT INTO CONVERSAO_LUTA_ACAO (cd_conversao, id_luta, sequencia, momento_inicio, momento_fim, quem_faz, quem_sofre, acao_tipo, acao, tecnica, direcao, pontuacao) VALUES (1, 77, 89, TRIM(' 00:12:29,147'), TRIM(' 00:12:31,771'), '&lt;ARBITRO_DESCONHECIDO&gt;', '', 'PAUSE', '&lt;NAO_CLASSIFICADO&gt;', NULL, NULL, NULL)</v>
      </c>
      <c r="R5345" t="s">
        <v>10327</v>
      </c>
    </row>
    <row r="5346" spans="1:18" hidden="1" x14ac:dyDescent="0.25">
      <c r="A5346" s="7">
        <f>anotacoes!D5346</f>
        <v>40780</v>
      </c>
      <c r="B5346" t="str">
        <f>anotacoes!C5346</f>
        <v>WORLD CHAMPIONSHIPS PARIS 2011</v>
      </c>
      <c r="C5346" t="str">
        <f>anotacoes!E5346</f>
        <v>MRVALJEVIC</v>
      </c>
      <c r="D5346" t="str">
        <f>anotacoes!F5346</f>
        <v>VASYLENKO</v>
      </c>
      <c r="E5346" t="s">
        <v>10325</v>
      </c>
      <c r="F5346">
        <f>anotacoes!A5346</f>
        <v>78</v>
      </c>
      <c r="G5346">
        <f>anotacoes!B5346</f>
        <v>1</v>
      </c>
      <c r="H5346" t="str">
        <f>anotacoes!K5346</f>
        <v xml:space="preserve"> 00:00:02,732</v>
      </c>
      <c r="I5346" t="str">
        <f>anotacoes!L5346</f>
        <v xml:space="preserve"> 00:00:10,603</v>
      </c>
      <c r="J5346" t="str">
        <f>IF(L5346="PAUSE",E5346,IF(anotacoes!G5350=conversao_anotacoes!C5346,conversao_anotacoes!C5346,conversao_anotacoes!D5346))</f>
        <v>&lt;ARBITRO_DESCONHECIDO&gt;</v>
      </c>
      <c r="K5346" t="str">
        <f t="shared" si="166"/>
        <v/>
      </c>
      <c r="L5346" t="str">
        <f>UPPER(anotacoes!H5346)</f>
        <v>PAUSE</v>
      </c>
      <c r="M5346" t="str">
        <f>IF(OR(L5346="ATTACK",L5346="FINTA"),"&lt;TECNICA&gt;",UPPER(anotacoes!I5346))</f>
        <v>&lt;NAO_CLASSIFICADO&gt;</v>
      </c>
      <c r="N5346" t="str">
        <f>IF(OR(L5346="ATTACK",L5346="FINTA"),UPPER(anotacoes!I5346),"")</f>
        <v/>
      </c>
      <c r="O5346" s="6" t="str">
        <f>IF(anotacoes!N5346=0,"",anotacoes!N5346)</f>
        <v/>
      </c>
      <c r="P5346" t="str">
        <f>IF(anotacoes!M5346=0,"",UPPER(anotacoes!M5346))</f>
        <v/>
      </c>
      <c r="Q5346" t="str">
        <f t="shared" si="167"/>
        <v>INSERT INTO CONVERSAO_LUTA_ACAO (cd_conversao, id_luta, sequencia, momento_inicio, momento_fim, quem_faz, quem_sofre, acao_tipo, acao, tecnica, direcao, pontuacao) VALUES (1, 78, 1, TRIM(' 00:00:02,732'), TRIM(' 00:00:10,603'), '&lt;ARBITRO_DESCONHECIDO&gt;', '', 'PAUSE', '&lt;NAO_CLASSIFICADO&gt;', NULL, NULL, NULL)</v>
      </c>
      <c r="R5346" t="s">
        <v>10327</v>
      </c>
    </row>
    <row r="5347" spans="1:18" hidden="1" x14ac:dyDescent="0.25">
      <c r="A5347" s="7">
        <f>anotacoes!D5347</f>
        <v>40780</v>
      </c>
      <c r="B5347" t="str">
        <f>anotacoes!C5347</f>
        <v>WORLD CHAMPIONSHIPS PARIS 2011</v>
      </c>
      <c r="C5347" t="str">
        <f>anotacoes!E5347</f>
        <v>MRVALJEVIC</v>
      </c>
      <c r="D5347" t="str">
        <f>anotacoes!F5347</f>
        <v>VASYLENKO</v>
      </c>
      <c r="E5347" t="s">
        <v>10325</v>
      </c>
      <c r="F5347">
        <f>anotacoes!A5347</f>
        <v>78</v>
      </c>
      <c r="G5347">
        <f>anotacoes!B5347</f>
        <v>2</v>
      </c>
      <c r="H5347" t="str">
        <f>anotacoes!K5347</f>
        <v xml:space="preserve"> 00:00:10,789</v>
      </c>
      <c r="I5347" t="str">
        <f>anotacoes!L5347</f>
        <v xml:space="preserve"> 00:00:13,955</v>
      </c>
      <c r="J5347" t="str">
        <f>IF(L5347="PAUSE",E5347,IF(anotacoes!G5351=conversao_anotacoes!C5347,conversao_anotacoes!C5347,conversao_anotacoes!D5347))</f>
        <v>MRVALJEVIC</v>
      </c>
      <c r="K5347" t="str">
        <f t="shared" si="166"/>
        <v>VASYLENKO</v>
      </c>
      <c r="L5347" t="str">
        <f>UPPER(anotacoes!H5347)</f>
        <v>DISPLACEMENT</v>
      </c>
      <c r="M5347" t="str">
        <f>IF(OR(L5347="ATTACK",L5347="FINTA"),"&lt;TECNICA&gt;",UPPER(anotacoes!I5347))</f>
        <v>2-3 STEP HESITANT LEFT</v>
      </c>
      <c r="N5347" t="str">
        <f>IF(OR(L5347="ATTACK",L5347="FINTA"),UPPER(anotacoes!I5347),"")</f>
        <v/>
      </c>
      <c r="O5347" s="6" t="str">
        <f>IF(anotacoes!N5347=0,"",anotacoes!N5347)</f>
        <v/>
      </c>
      <c r="P5347" t="str">
        <f>IF(anotacoes!M5347=0,"",UPPER(anotacoes!M5347))</f>
        <v/>
      </c>
      <c r="Q5347" t="str">
        <f t="shared" si="167"/>
        <v>INSERT INTO CONVERSAO_LUTA_ACAO (cd_conversao, id_luta, sequencia, momento_inicio, momento_fim, quem_faz, quem_sofre, acao_tipo, acao, tecnica, direcao, pontuacao) VALUES (1, 78, 2, TRIM(' 00:00:10,789'), TRIM(' 00:00:13,955'), 'MRVALJEVIC', 'VASYLENKO', 'DISPLACEMENT', '2-3 STEP HESITANT LEFT', NULL, NULL, NULL)</v>
      </c>
      <c r="R5347" t="s">
        <v>10327</v>
      </c>
    </row>
    <row r="5348" spans="1:18" hidden="1" x14ac:dyDescent="0.25">
      <c r="A5348" s="7">
        <f>anotacoes!D5348</f>
        <v>40780</v>
      </c>
      <c r="B5348" t="str">
        <f>anotacoes!C5348</f>
        <v>WORLD CHAMPIONSHIPS PARIS 2011</v>
      </c>
      <c r="C5348" t="str">
        <f>anotacoes!E5348</f>
        <v>MRVALJEVIC</v>
      </c>
      <c r="D5348" t="str">
        <f>anotacoes!F5348</f>
        <v>VASYLENKO</v>
      </c>
      <c r="E5348" t="s">
        <v>10325</v>
      </c>
      <c r="F5348">
        <f>anotacoes!A5348</f>
        <v>78</v>
      </c>
      <c r="G5348">
        <f>anotacoes!B5348</f>
        <v>3</v>
      </c>
      <c r="H5348" t="str">
        <f>anotacoes!K5348</f>
        <v xml:space="preserve"> 00:00:14,160</v>
      </c>
      <c r="I5348" t="str">
        <f>anotacoes!L5348</f>
        <v xml:space="preserve"> 00:00:17,004</v>
      </c>
      <c r="J5348" t="str">
        <f>IF(L5348="PAUSE",E5348,IF(anotacoes!G5352=conversao_anotacoes!C5348,conversao_anotacoes!C5348,conversao_anotacoes!D5348))</f>
        <v>MRVALJEVIC</v>
      </c>
      <c r="K5348" t="str">
        <f t="shared" si="166"/>
        <v>VASYLENKO</v>
      </c>
      <c r="L5348" t="str">
        <f>UPPER(anotacoes!H5348)</f>
        <v>DISPLACEMENT</v>
      </c>
      <c r="M5348" t="str">
        <f>IF(OR(L5348="ATTACK",L5348="FINTA"),"&lt;TECNICA&gt;",UPPER(anotacoes!I5348))</f>
        <v>TRY TO GRIP WITH CONTACT</v>
      </c>
      <c r="N5348" t="str">
        <f>IF(OR(L5348="ATTACK",L5348="FINTA"),UPPER(anotacoes!I5348),"")</f>
        <v/>
      </c>
      <c r="O5348" s="6" t="str">
        <f>IF(anotacoes!N5348=0,"",anotacoes!N5348)</f>
        <v/>
      </c>
      <c r="P5348" t="str">
        <f>IF(anotacoes!M5348=0,"",UPPER(anotacoes!M5348))</f>
        <v/>
      </c>
      <c r="Q5348" t="str">
        <f t="shared" si="167"/>
        <v>INSERT INTO CONVERSAO_LUTA_ACAO (cd_conversao, id_luta, sequencia, momento_inicio, momento_fim, quem_faz, quem_sofre, acao_tipo, acao, tecnica, direcao, pontuacao) VALUES (1, 78, 3, TRIM(' 00:00:14,160'), TRIM(' 00:00:17,004'), 'MRVALJEVIC', 'VASYLENKO', 'DISPLACEMENT', 'TRY TO GRIP WITH CONTACT', NULL, NULL, NULL)</v>
      </c>
      <c r="R5348" t="s">
        <v>10327</v>
      </c>
    </row>
    <row r="5349" spans="1:18" hidden="1" x14ac:dyDescent="0.25">
      <c r="A5349" s="7">
        <f>anotacoes!D5349</f>
        <v>40780</v>
      </c>
      <c r="B5349" t="str">
        <f>anotacoes!C5349</f>
        <v>WORLD CHAMPIONSHIPS PARIS 2011</v>
      </c>
      <c r="C5349" t="str">
        <f>anotacoes!E5349</f>
        <v>MRVALJEVIC</v>
      </c>
      <c r="D5349" t="str">
        <f>anotacoes!F5349</f>
        <v>VASYLENKO</v>
      </c>
      <c r="E5349" t="s">
        <v>10325</v>
      </c>
      <c r="F5349">
        <f>anotacoes!A5349</f>
        <v>78</v>
      </c>
      <c r="G5349">
        <f>anotacoes!B5349</f>
        <v>4</v>
      </c>
      <c r="H5349" t="str">
        <f>anotacoes!K5349</f>
        <v xml:space="preserve"> 00:00:17,188</v>
      </c>
      <c r="I5349" t="str">
        <f>anotacoes!L5349</f>
        <v xml:space="preserve"> 00:00:26,213</v>
      </c>
      <c r="J5349" t="str">
        <f>IF(L5349="PAUSE",E5349,IF(anotacoes!G5353=conversao_anotacoes!C5349,conversao_anotacoes!C5349,conversao_anotacoes!D5349))</f>
        <v>MRVALJEVIC</v>
      </c>
      <c r="K5349" t="str">
        <f t="shared" si="166"/>
        <v>VASYLENKO</v>
      </c>
      <c r="L5349" t="str">
        <f>UPPER(anotacoes!H5349)</f>
        <v>GRIP TIME</v>
      </c>
      <c r="M5349" t="str">
        <f>IF(OR(L5349="ATTACK",L5349="FINTA"),"&lt;TECNICA&gt;",UPPER(anotacoes!I5349))</f>
        <v>LEFT COLLAR RIGHT COLLAR</v>
      </c>
      <c r="N5349" t="str">
        <f>IF(OR(L5349="ATTACK",L5349="FINTA"),UPPER(anotacoes!I5349),"")</f>
        <v/>
      </c>
      <c r="O5349" s="6" t="str">
        <f>IF(anotacoes!N5349=0,"",anotacoes!N5349)</f>
        <v/>
      </c>
      <c r="P5349" t="str">
        <f>IF(anotacoes!M5349=0,"",UPPER(anotacoes!M5349))</f>
        <v/>
      </c>
      <c r="Q5349" t="str">
        <f t="shared" si="167"/>
        <v>INSERT INTO CONVERSAO_LUTA_ACAO (cd_conversao, id_luta, sequencia, momento_inicio, momento_fim, quem_faz, quem_sofre, acao_tipo, acao, tecnica, direcao, pontuacao) VALUES (1, 78, 4, TRIM(' 00:00:17,188'), TRIM(' 00:00:26,213'), 'MRVALJEVIC', 'VASYLENKO', 'GRIP TIME', 'LEFT COLLAR RIGHT COLLAR', NULL, NULL, NULL)</v>
      </c>
      <c r="R5349" t="s">
        <v>10327</v>
      </c>
    </row>
    <row r="5350" spans="1:18" hidden="1" x14ac:dyDescent="0.25">
      <c r="A5350" s="7">
        <f>anotacoes!D5350</f>
        <v>40780</v>
      </c>
      <c r="B5350" t="str">
        <f>anotacoes!C5350</f>
        <v>WORLD CHAMPIONSHIPS PARIS 2011</v>
      </c>
      <c r="C5350" t="str">
        <f>anotacoes!E5350</f>
        <v>MRVALJEVIC</v>
      </c>
      <c r="D5350" t="str">
        <f>anotacoes!F5350</f>
        <v>VASYLENKO</v>
      </c>
      <c r="E5350" t="s">
        <v>10325</v>
      </c>
      <c r="F5350">
        <f>anotacoes!A5350</f>
        <v>78</v>
      </c>
      <c r="G5350">
        <f>anotacoes!B5350</f>
        <v>5</v>
      </c>
      <c r="H5350" t="str">
        <f>anotacoes!K5350</f>
        <v xml:space="preserve"> 00:00:26,213</v>
      </c>
      <c r="I5350" t="str">
        <f>anotacoes!L5350</f>
        <v xml:space="preserve"> 00:00:30,351</v>
      </c>
      <c r="J5350" t="str">
        <f>IF(L5350="PAUSE",E5350,IF(anotacoes!G5354=conversao_anotacoes!C5350,conversao_anotacoes!C5350,conversao_anotacoes!D5350))</f>
        <v>MRVALJEVIC</v>
      </c>
      <c r="K5350" t="str">
        <f t="shared" si="166"/>
        <v>VASYLENKO</v>
      </c>
      <c r="L5350" t="str">
        <f>UPPER(anotacoes!H5350)</f>
        <v>GRIP TIME</v>
      </c>
      <c r="M5350" t="str">
        <f>IF(OR(L5350="ATTACK",L5350="FINTA"),"&lt;TECNICA&gt;",UPPER(anotacoes!I5350))</f>
        <v>LEFT COLLAR RIGHT SLEEVE</v>
      </c>
      <c r="N5350" t="str">
        <f>IF(OR(L5350="ATTACK",L5350="FINTA"),UPPER(anotacoes!I5350),"")</f>
        <v/>
      </c>
      <c r="O5350" s="6" t="str">
        <f>IF(anotacoes!N5350=0,"",anotacoes!N5350)</f>
        <v/>
      </c>
      <c r="P5350" t="str">
        <f>IF(anotacoes!M5350=0,"",UPPER(anotacoes!M5350))</f>
        <v/>
      </c>
      <c r="Q5350" t="str">
        <f t="shared" si="167"/>
        <v>INSERT INTO CONVERSAO_LUTA_ACAO (cd_conversao, id_luta, sequencia, momento_inicio, momento_fim, quem_faz, quem_sofre, acao_tipo, acao, tecnica, direcao, pontuacao) VALUES (1, 78, 5, TRIM(' 00:00:26,213'), TRIM(' 00:00:30,351'), 'MRVALJEVIC', 'VASYLENKO', 'GRIP TIME', 'LEFT COLLAR RIGHT SLEEVE', NULL, NULL, NULL)</v>
      </c>
      <c r="R5350" t="s">
        <v>10327</v>
      </c>
    </row>
    <row r="5351" spans="1:18" hidden="1" x14ac:dyDescent="0.25">
      <c r="A5351" s="7">
        <f>anotacoes!D5351</f>
        <v>40780</v>
      </c>
      <c r="B5351" t="str">
        <f>anotacoes!C5351</f>
        <v>WORLD CHAMPIONSHIPS PARIS 2011</v>
      </c>
      <c r="C5351" t="str">
        <f>anotacoes!E5351</f>
        <v>MRVALJEVIC</v>
      </c>
      <c r="D5351" t="str">
        <f>anotacoes!F5351</f>
        <v>VASYLENKO</v>
      </c>
      <c r="E5351" t="s">
        <v>10325</v>
      </c>
      <c r="F5351">
        <f>anotacoes!A5351</f>
        <v>78</v>
      </c>
      <c r="G5351">
        <f>anotacoes!B5351</f>
        <v>6</v>
      </c>
      <c r="H5351" t="str">
        <f>anotacoes!K5351</f>
        <v xml:space="preserve"> 00:00:30,351</v>
      </c>
      <c r="I5351" t="str">
        <f>anotacoes!L5351</f>
        <v xml:space="preserve"> 00:00:30,351</v>
      </c>
      <c r="J5351" t="str">
        <f>IF(L5351="PAUSE",E5351,IF(anotacoes!G5355=conversao_anotacoes!C5351,conversao_anotacoes!C5351,conversao_anotacoes!D5351))</f>
        <v>MRVALJEVIC</v>
      </c>
      <c r="K5351" t="str">
        <f t="shared" si="166"/>
        <v>VASYLENKO</v>
      </c>
      <c r="L5351" t="str">
        <f>UPPER(anotacoes!H5351)</f>
        <v>FINTA</v>
      </c>
      <c r="M5351" t="str">
        <f>IF(OR(L5351="ATTACK",L5351="FINTA"),"&lt;TECNICA&gt;",UPPER(anotacoes!I5351))</f>
        <v>&lt;TECNICA&gt;</v>
      </c>
      <c r="N5351" t="str">
        <f>IF(OR(L5351="ATTACK",L5351="FINTA"),UPPER(anotacoes!I5351),"")</f>
        <v>KOUCHI GARI RIGHT</v>
      </c>
      <c r="O5351" s="6" t="str">
        <f>IF(anotacoes!N5351=0,"",anotacoes!N5351)</f>
        <v/>
      </c>
      <c r="P5351" t="str">
        <f>IF(anotacoes!M5351=0,"",UPPER(anotacoes!M5351))</f>
        <v/>
      </c>
      <c r="Q5351" t="str">
        <f t="shared" si="167"/>
        <v>INSERT INTO CONVERSAO_LUTA_ACAO (cd_conversao, id_luta, sequencia, momento_inicio, momento_fim, quem_faz, quem_sofre, acao_tipo, acao, tecnica, direcao, pontuacao) VALUES (1, 78, 6, TRIM(' 00:00:30,351'), TRIM(' 00:00:30,351'), 'MRVALJEVIC', 'VASYLENKO', 'FINTA', '&lt;TECNICA&gt;', 'KOUCHI GARI RIGHT', NULL, NULL)</v>
      </c>
      <c r="R5351" t="s">
        <v>10327</v>
      </c>
    </row>
    <row r="5352" spans="1:18" hidden="1" x14ac:dyDescent="0.25">
      <c r="A5352" s="7">
        <f>anotacoes!D5352</f>
        <v>40780</v>
      </c>
      <c r="B5352" t="str">
        <f>anotacoes!C5352</f>
        <v>WORLD CHAMPIONSHIPS PARIS 2011</v>
      </c>
      <c r="C5352" t="str">
        <f>anotacoes!E5352</f>
        <v>MRVALJEVIC</v>
      </c>
      <c r="D5352" t="str">
        <f>anotacoes!F5352</f>
        <v>VASYLENKO</v>
      </c>
      <c r="E5352" t="s">
        <v>10325</v>
      </c>
      <c r="F5352">
        <f>anotacoes!A5352</f>
        <v>78</v>
      </c>
      <c r="G5352">
        <f>anotacoes!B5352</f>
        <v>7</v>
      </c>
      <c r="H5352" t="str">
        <f>anotacoes!K5352</f>
        <v xml:space="preserve"> 00:00:30,351</v>
      </c>
      <c r="I5352" t="str">
        <f>anotacoes!L5352</f>
        <v xml:space="preserve"> 00:00:32,644</v>
      </c>
      <c r="J5352" t="str">
        <f>IF(L5352="PAUSE",E5352,IF(anotacoes!G5356=conversao_anotacoes!C5352,conversao_anotacoes!C5352,conversao_anotacoes!D5352))</f>
        <v>MRVALJEVIC</v>
      </c>
      <c r="K5352" t="str">
        <f t="shared" si="166"/>
        <v>VASYLENKO</v>
      </c>
      <c r="L5352" t="str">
        <f>UPPER(anotacoes!H5352)</f>
        <v>GRIP TIME</v>
      </c>
      <c r="M5352" t="str">
        <f>IF(OR(L5352="ATTACK",L5352="FINTA"),"&lt;TECNICA&gt;",UPPER(anotacoes!I5352))</f>
        <v>LEFT COLLAR RIGHT COLLAR</v>
      </c>
      <c r="N5352" t="str">
        <f>IF(OR(L5352="ATTACK",L5352="FINTA"),UPPER(anotacoes!I5352),"")</f>
        <v/>
      </c>
      <c r="O5352" s="6" t="str">
        <f>IF(anotacoes!N5352=0,"",anotacoes!N5352)</f>
        <v/>
      </c>
      <c r="P5352" t="str">
        <f>IF(anotacoes!M5352=0,"",UPPER(anotacoes!M5352))</f>
        <v/>
      </c>
      <c r="Q5352" t="str">
        <f t="shared" si="167"/>
        <v>INSERT INTO CONVERSAO_LUTA_ACAO (cd_conversao, id_luta, sequencia, momento_inicio, momento_fim, quem_faz, quem_sofre, acao_tipo, acao, tecnica, direcao, pontuacao) VALUES (1, 78, 7, TRIM(' 00:00:30,351'), TRIM(' 00:00:32,644'), 'MRVALJEVIC', 'VASYLENKO', 'GRIP TIME', 'LEFT COLLAR RIGHT COLLAR', NULL, NULL, NULL)</v>
      </c>
      <c r="R5352" t="s">
        <v>10327</v>
      </c>
    </row>
    <row r="5353" spans="1:18" hidden="1" x14ac:dyDescent="0.25">
      <c r="A5353" s="7">
        <f>anotacoes!D5353</f>
        <v>40780</v>
      </c>
      <c r="B5353" t="str">
        <f>anotacoes!C5353</f>
        <v>WORLD CHAMPIONSHIPS PARIS 2011</v>
      </c>
      <c r="C5353" t="str">
        <f>anotacoes!E5353</f>
        <v>MRVALJEVIC</v>
      </c>
      <c r="D5353" t="str">
        <f>anotacoes!F5353</f>
        <v>VASYLENKO</v>
      </c>
      <c r="E5353" t="s">
        <v>10325</v>
      </c>
      <c r="F5353">
        <f>anotacoes!A5353</f>
        <v>78</v>
      </c>
      <c r="G5353">
        <f>anotacoes!B5353</f>
        <v>8</v>
      </c>
      <c r="H5353" t="str">
        <f>anotacoes!K5353</f>
        <v xml:space="preserve"> 00:00:32,857</v>
      </c>
      <c r="I5353" t="str">
        <f>anotacoes!L5353</f>
        <v xml:space="preserve"> 00:00:38,506</v>
      </c>
      <c r="J5353" t="str">
        <f>IF(L5353="PAUSE",E5353,IF(anotacoes!G5357=conversao_anotacoes!C5353,conversao_anotacoes!C5353,conversao_anotacoes!D5353))</f>
        <v>&lt;ARBITRO_DESCONHECIDO&gt;</v>
      </c>
      <c r="K5353" t="str">
        <f t="shared" si="166"/>
        <v/>
      </c>
      <c r="L5353" t="str">
        <f>UPPER(anotacoes!H5353)</f>
        <v>PAUSE</v>
      </c>
      <c r="M5353" t="str">
        <f>IF(OR(L5353="ATTACK",L5353="FINTA"),"&lt;TECNICA&gt;",UPPER(anotacoes!I5353))</f>
        <v>&lt;NAO_CLASSIFICADO&gt;</v>
      </c>
      <c r="N5353" t="str">
        <f>IF(OR(L5353="ATTACK",L5353="FINTA"),UPPER(anotacoes!I5353),"")</f>
        <v/>
      </c>
      <c r="O5353" s="6" t="str">
        <f>IF(anotacoes!N5353=0,"",anotacoes!N5353)</f>
        <v/>
      </c>
      <c r="P5353" t="str">
        <f>IF(anotacoes!M5353=0,"",UPPER(anotacoes!M5353))</f>
        <v/>
      </c>
      <c r="Q5353" t="str">
        <f t="shared" si="167"/>
        <v>INSERT INTO CONVERSAO_LUTA_ACAO (cd_conversao, id_luta, sequencia, momento_inicio, momento_fim, quem_faz, quem_sofre, acao_tipo, acao, tecnica, direcao, pontuacao) VALUES (1, 78, 8, TRIM(' 00:00:32,857'), TRIM(' 00:00:38,506'), '&lt;ARBITRO_DESCONHECIDO&gt;', '', 'PAUSE', '&lt;NAO_CLASSIFICADO&gt;', NULL, NULL, NULL)</v>
      </c>
      <c r="R5353" t="s">
        <v>10327</v>
      </c>
    </row>
    <row r="5354" spans="1:18" hidden="1" x14ac:dyDescent="0.25">
      <c r="A5354" s="7">
        <f>anotacoes!D5354</f>
        <v>40780</v>
      </c>
      <c r="B5354" t="str">
        <f>anotacoes!C5354</f>
        <v>WORLD CHAMPIONSHIPS PARIS 2011</v>
      </c>
      <c r="C5354" t="str">
        <f>anotacoes!E5354</f>
        <v>MRVALJEVIC</v>
      </c>
      <c r="D5354" t="str">
        <f>anotacoes!F5354</f>
        <v>VASYLENKO</v>
      </c>
      <c r="E5354" t="s">
        <v>10325</v>
      </c>
      <c r="F5354">
        <f>anotacoes!A5354</f>
        <v>78</v>
      </c>
      <c r="G5354">
        <f>anotacoes!B5354</f>
        <v>9</v>
      </c>
      <c r="H5354" t="str">
        <f>anotacoes!K5354</f>
        <v xml:space="preserve"> 00:00:38,691</v>
      </c>
      <c r="I5354" t="str">
        <f>anotacoes!L5354</f>
        <v xml:space="preserve"> 00:00:43,370</v>
      </c>
      <c r="J5354" t="str">
        <f>IF(L5354="PAUSE",E5354,IF(anotacoes!G5358=conversao_anotacoes!C5354,conversao_anotacoes!C5354,conversao_anotacoes!D5354))</f>
        <v>MRVALJEVIC</v>
      </c>
      <c r="K5354" t="str">
        <f t="shared" si="166"/>
        <v>VASYLENKO</v>
      </c>
      <c r="L5354" t="str">
        <f>UPPER(anotacoes!H5354)</f>
        <v>DISPLACEMENT</v>
      </c>
      <c r="M5354" t="str">
        <f>IF(OR(L5354="ATTACK",L5354="FINTA"),"&lt;TECNICA&gt;",UPPER(anotacoes!I5354))</f>
        <v>2-3 STEP HESITANT RIGHT</v>
      </c>
      <c r="N5354" t="str">
        <f>IF(OR(L5354="ATTACK",L5354="FINTA"),UPPER(anotacoes!I5354),"")</f>
        <v/>
      </c>
      <c r="O5354" s="6" t="str">
        <f>IF(anotacoes!N5354=0,"",anotacoes!N5354)</f>
        <v/>
      </c>
      <c r="P5354" t="str">
        <f>IF(anotacoes!M5354=0,"",UPPER(anotacoes!M5354))</f>
        <v/>
      </c>
      <c r="Q5354" t="str">
        <f t="shared" si="167"/>
        <v>INSERT INTO CONVERSAO_LUTA_ACAO (cd_conversao, id_luta, sequencia, momento_inicio, momento_fim, quem_faz, quem_sofre, acao_tipo, acao, tecnica, direcao, pontuacao) VALUES (1, 78, 9, TRIM(' 00:00:38,691'), TRIM(' 00:00:43,370'), 'MRVALJEVIC', 'VASYLENKO', 'DISPLACEMENT', '2-3 STEP HESITANT RIGHT', NULL, NULL, NULL)</v>
      </c>
      <c r="R5354" t="s">
        <v>10327</v>
      </c>
    </row>
    <row r="5355" spans="1:18" hidden="1" x14ac:dyDescent="0.25">
      <c r="A5355" s="7">
        <f>anotacoes!D5355</f>
        <v>40780</v>
      </c>
      <c r="B5355" t="str">
        <f>anotacoes!C5355</f>
        <v>WORLD CHAMPIONSHIPS PARIS 2011</v>
      </c>
      <c r="C5355" t="str">
        <f>anotacoes!E5355</f>
        <v>MRVALJEVIC</v>
      </c>
      <c r="D5355" t="str">
        <f>anotacoes!F5355</f>
        <v>VASYLENKO</v>
      </c>
      <c r="E5355" t="s">
        <v>10325</v>
      </c>
      <c r="F5355">
        <f>anotacoes!A5355</f>
        <v>78</v>
      </c>
      <c r="G5355">
        <f>anotacoes!B5355</f>
        <v>10</v>
      </c>
      <c r="H5355" t="str">
        <f>anotacoes!K5355</f>
        <v xml:space="preserve"> 00:00:43,370</v>
      </c>
      <c r="I5355" t="str">
        <f>anotacoes!L5355</f>
        <v xml:space="preserve"> 00:00:48,398</v>
      </c>
      <c r="J5355" t="str">
        <f>IF(L5355="PAUSE",E5355,IF(anotacoes!G5359=conversao_anotacoes!C5355,conversao_anotacoes!C5355,conversao_anotacoes!D5355))</f>
        <v>MRVALJEVIC</v>
      </c>
      <c r="K5355" t="str">
        <f t="shared" si="166"/>
        <v>VASYLENKO</v>
      </c>
      <c r="L5355" t="str">
        <f>UPPER(anotacoes!H5355)</f>
        <v>GRIP TIME</v>
      </c>
      <c r="M5355" t="str">
        <f>IF(OR(L5355="ATTACK",L5355="FINTA"),"&lt;TECNICA&gt;",UPPER(anotacoes!I5355))</f>
        <v>RIGHT COLLAR LEFT SLEEVE</v>
      </c>
      <c r="N5355" t="str">
        <f>IF(OR(L5355="ATTACK",L5355="FINTA"),UPPER(anotacoes!I5355),"")</f>
        <v/>
      </c>
      <c r="O5355" s="6" t="str">
        <f>IF(anotacoes!N5355=0,"",anotacoes!N5355)</f>
        <v/>
      </c>
      <c r="P5355" t="str">
        <f>IF(anotacoes!M5355=0,"",UPPER(anotacoes!M5355))</f>
        <v/>
      </c>
      <c r="Q5355" t="str">
        <f t="shared" si="167"/>
        <v>INSERT INTO CONVERSAO_LUTA_ACAO (cd_conversao, id_luta, sequencia, momento_inicio, momento_fim, quem_faz, quem_sofre, acao_tipo, acao, tecnica, direcao, pontuacao) VALUES (1, 78, 10, TRIM(' 00:00:43,370'), TRIM(' 00:00:48,398'), 'MRVALJEVIC', 'VASYLENKO', 'GRIP TIME', 'RIGHT COLLAR LEFT SLEEVE', NULL, NULL, NULL)</v>
      </c>
      <c r="R5355" t="s">
        <v>10327</v>
      </c>
    </row>
    <row r="5356" spans="1:18" hidden="1" x14ac:dyDescent="0.25">
      <c r="A5356" s="7">
        <f>anotacoes!D5356</f>
        <v>40780</v>
      </c>
      <c r="B5356" t="str">
        <f>anotacoes!C5356</f>
        <v>WORLD CHAMPIONSHIPS PARIS 2011</v>
      </c>
      <c r="C5356" t="str">
        <f>anotacoes!E5356</f>
        <v>MRVALJEVIC</v>
      </c>
      <c r="D5356" t="str">
        <f>anotacoes!F5356</f>
        <v>VASYLENKO</v>
      </c>
      <c r="E5356" t="s">
        <v>10325</v>
      </c>
      <c r="F5356">
        <f>anotacoes!A5356</f>
        <v>78</v>
      </c>
      <c r="G5356">
        <f>anotacoes!B5356</f>
        <v>11</v>
      </c>
      <c r="H5356" t="str">
        <f>anotacoes!K5356</f>
        <v xml:space="preserve"> 00:00:48,398</v>
      </c>
      <c r="I5356" t="str">
        <f>anotacoes!L5356</f>
        <v xml:space="preserve"> 00:00:50,587</v>
      </c>
      <c r="J5356" t="str">
        <f>IF(L5356="PAUSE",E5356,IF(anotacoes!G5360=conversao_anotacoes!C5356,conversao_anotacoes!C5356,conversao_anotacoes!D5356))</f>
        <v>MRVALJEVIC</v>
      </c>
      <c r="K5356" t="str">
        <f t="shared" si="166"/>
        <v>VASYLENKO</v>
      </c>
      <c r="L5356" t="str">
        <f>UPPER(anotacoes!H5356)</f>
        <v>ATTACK</v>
      </c>
      <c r="M5356" t="str">
        <f>IF(OR(L5356="ATTACK",L5356="FINTA"),"&lt;TECNICA&gt;",UPPER(anotacoes!I5356))</f>
        <v>&lt;TECNICA&gt;</v>
      </c>
      <c r="N5356" t="str">
        <f>IF(OR(L5356="ATTACK",L5356="FINTA"),UPPER(anotacoes!I5356),"")</f>
        <v>OUCHI GARI</v>
      </c>
      <c r="O5356" s="6">
        <f>IF(anotacoes!N5356=0,"",anotacoes!N5356)</f>
        <v>7</v>
      </c>
      <c r="P5356" t="str">
        <f>IF(anotacoes!M5356=0,"",UPPER(anotacoes!M5356))</f>
        <v/>
      </c>
      <c r="Q5356" t="str">
        <f t="shared" si="167"/>
        <v>INSERT INTO CONVERSAO_LUTA_ACAO (cd_conversao, id_luta, sequencia, momento_inicio, momento_fim, quem_faz, quem_sofre, acao_tipo, acao, tecnica, direcao, pontuacao) VALUES (1, 78, 11, TRIM(' 00:00:48,398'), TRIM(' 00:00:50,587'), 'MRVALJEVIC', 'VASYLENKO', 'ATTACK', '&lt;TECNICA&gt;', 'OUCHI GARI', 7, NULL)</v>
      </c>
      <c r="R5356" t="s">
        <v>10327</v>
      </c>
    </row>
    <row r="5357" spans="1:18" hidden="1" x14ac:dyDescent="0.25">
      <c r="A5357" s="7">
        <f>anotacoes!D5357</f>
        <v>40780</v>
      </c>
      <c r="B5357" t="str">
        <f>anotacoes!C5357</f>
        <v>WORLD CHAMPIONSHIPS PARIS 2011</v>
      </c>
      <c r="C5357" t="str">
        <f>anotacoes!E5357</f>
        <v>MRVALJEVIC</v>
      </c>
      <c r="D5357" t="str">
        <f>anotacoes!F5357</f>
        <v>VASYLENKO</v>
      </c>
      <c r="E5357" t="s">
        <v>10325</v>
      </c>
      <c r="F5357">
        <f>anotacoes!A5357</f>
        <v>78</v>
      </c>
      <c r="G5357">
        <f>anotacoes!B5357</f>
        <v>12</v>
      </c>
      <c r="H5357" t="str">
        <f>anotacoes!K5357</f>
        <v xml:space="preserve"> 00:00:50,754</v>
      </c>
      <c r="I5357" t="str">
        <f>anotacoes!L5357</f>
        <v xml:space="preserve"> 00:00:57,591</v>
      </c>
      <c r="J5357" t="str">
        <f>IF(L5357="PAUSE",E5357,IF(anotacoes!G5361=conversao_anotacoes!C5357,conversao_anotacoes!C5357,conversao_anotacoes!D5357))</f>
        <v>&lt;ARBITRO_DESCONHECIDO&gt;</v>
      </c>
      <c r="K5357" t="str">
        <f t="shared" si="166"/>
        <v/>
      </c>
      <c r="L5357" t="str">
        <f>UPPER(anotacoes!H5357)</f>
        <v>PAUSE</v>
      </c>
      <c r="M5357" t="str">
        <f>IF(OR(L5357="ATTACK",L5357="FINTA"),"&lt;TECNICA&gt;",UPPER(anotacoes!I5357))</f>
        <v>&lt;NAO_CLASSIFICADO&gt;</v>
      </c>
      <c r="N5357" t="str">
        <f>IF(OR(L5357="ATTACK",L5357="FINTA"),UPPER(anotacoes!I5357),"")</f>
        <v/>
      </c>
      <c r="O5357" s="6" t="str">
        <f>IF(anotacoes!N5357=0,"",anotacoes!N5357)</f>
        <v/>
      </c>
      <c r="P5357" t="str">
        <f>IF(anotacoes!M5357=0,"",UPPER(anotacoes!M5357))</f>
        <v/>
      </c>
      <c r="Q5357" t="str">
        <f t="shared" si="167"/>
        <v>INSERT INTO CONVERSAO_LUTA_ACAO (cd_conversao, id_luta, sequencia, momento_inicio, momento_fim, quem_faz, quem_sofre, acao_tipo, acao, tecnica, direcao, pontuacao) VALUES (1, 78, 12, TRIM(' 00:00:50,754'), TRIM(' 00:00:57,591'), '&lt;ARBITRO_DESCONHECIDO&gt;', '', 'PAUSE', '&lt;NAO_CLASSIFICADO&gt;', NULL, NULL, NULL)</v>
      </c>
      <c r="R5357" t="s">
        <v>10327</v>
      </c>
    </row>
    <row r="5358" spans="1:18" hidden="1" x14ac:dyDescent="0.25">
      <c r="A5358" s="7">
        <f>anotacoes!D5358</f>
        <v>40780</v>
      </c>
      <c r="B5358" t="str">
        <f>anotacoes!C5358</f>
        <v>WORLD CHAMPIONSHIPS PARIS 2011</v>
      </c>
      <c r="C5358" t="str">
        <f>anotacoes!E5358</f>
        <v>MRVALJEVIC</v>
      </c>
      <c r="D5358" t="str">
        <f>anotacoes!F5358</f>
        <v>VASYLENKO</v>
      </c>
      <c r="E5358" t="s">
        <v>10325</v>
      </c>
      <c r="F5358">
        <f>anotacoes!A5358</f>
        <v>78</v>
      </c>
      <c r="G5358">
        <f>anotacoes!B5358</f>
        <v>13</v>
      </c>
      <c r="H5358" t="str">
        <f>anotacoes!K5358</f>
        <v xml:space="preserve"> 00:00:57,762</v>
      </c>
      <c r="I5358" t="str">
        <f>anotacoes!L5358</f>
        <v xml:space="preserve"> 00:01:40,381</v>
      </c>
      <c r="J5358" t="str">
        <f>IF(L5358="PAUSE",E5358,IF(anotacoes!G5362=conversao_anotacoes!C5358,conversao_anotacoes!C5358,conversao_anotacoes!D5358))</f>
        <v>MRVALJEVIC</v>
      </c>
      <c r="K5358" t="str">
        <f t="shared" si="166"/>
        <v>VASYLENKO</v>
      </c>
      <c r="L5358" t="str">
        <f>UPPER(anotacoes!H5358)</f>
        <v>DISPLACEMENT</v>
      </c>
      <c r="M5358" t="str">
        <f>IF(OR(L5358="ATTACK",L5358="FINTA"),"&lt;TECNICA&gt;",UPPER(anotacoes!I5358))</f>
        <v>2-3 STEP HESITANT LEFT</v>
      </c>
      <c r="N5358" t="str">
        <f>IF(OR(L5358="ATTACK",L5358="FINTA"),UPPER(anotacoes!I5358),"")</f>
        <v/>
      </c>
      <c r="O5358" s="6" t="str">
        <f>IF(anotacoes!N5358=0,"",anotacoes!N5358)</f>
        <v/>
      </c>
      <c r="P5358" t="str">
        <f>IF(anotacoes!M5358=0,"",UPPER(anotacoes!M5358))</f>
        <v/>
      </c>
      <c r="Q5358" t="str">
        <f t="shared" si="167"/>
        <v>INSERT INTO CONVERSAO_LUTA_ACAO (cd_conversao, id_luta, sequencia, momento_inicio, momento_fim, quem_faz, quem_sofre, acao_tipo, acao, tecnica, direcao, pontuacao) VALUES (1, 78, 13, TRIM(' 00:00:57,762'), TRIM(' 00:01:40,381'), 'MRVALJEVIC', 'VASYLENKO', 'DISPLACEMENT', '2-3 STEP HESITANT LEFT', NULL, NULL, NULL)</v>
      </c>
      <c r="R5358" t="s">
        <v>10327</v>
      </c>
    </row>
    <row r="5359" spans="1:18" hidden="1" x14ac:dyDescent="0.25">
      <c r="A5359" s="7">
        <f>anotacoes!D5359</f>
        <v>40780</v>
      </c>
      <c r="B5359" t="str">
        <f>anotacoes!C5359</f>
        <v>WORLD CHAMPIONSHIPS PARIS 2011</v>
      </c>
      <c r="C5359" t="str">
        <f>anotacoes!E5359</f>
        <v>MRVALJEVIC</v>
      </c>
      <c r="D5359" t="str">
        <f>anotacoes!F5359</f>
        <v>VASYLENKO</v>
      </c>
      <c r="E5359" t="s">
        <v>10325</v>
      </c>
      <c r="F5359">
        <f>anotacoes!A5359</f>
        <v>78</v>
      </c>
      <c r="G5359">
        <f>anotacoes!B5359</f>
        <v>14</v>
      </c>
      <c r="H5359" t="str">
        <f>anotacoes!K5359</f>
        <v xml:space="preserve"> 00:01:40,381</v>
      </c>
      <c r="I5359" t="str">
        <f>anotacoes!L5359</f>
        <v xml:space="preserve"> 00:01:42,790</v>
      </c>
      <c r="J5359" t="str">
        <f>IF(L5359="PAUSE",E5359,IF(anotacoes!G5363=conversao_anotacoes!C5359,conversao_anotacoes!C5359,conversao_anotacoes!D5359))</f>
        <v>MRVALJEVIC</v>
      </c>
      <c r="K5359" t="str">
        <f t="shared" si="166"/>
        <v>VASYLENKO</v>
      </c>
      <c r="L5359" t="str">
        <f>UPPER(anotacoes!H5359)</f>
        <v>GRIP TIME</v>
      </c>
      <c r="M5359" t="str">
        <f>IF(OR(L5359="ATTACK",L5359="FINTA"),"&lt;TECNICA&gt;",UPPER(anotacoes!I5359))</f>
        <v>RIGHT COLLAR LEFT SLEEVE</v>
      </c>
      <c r="N5359" t="str">
        <f>IF(OR(L5359="ATTACK",L5359="FINTA"),UPPER(anotacoes!I5359),"")</f>
        <v/>
      </c>
      <c r="O5359" s="6" t="str">
        <f>IF(anotacoes!N5359=0,"",anotacoes!N5359)</f>
        <v/>
      </c>
      <c r="P5359" t="str">
        <f>IF(anotacoes!M5359=0,"",UPPER(anotacoes!M5359))</f>
        <v/>
      </c>
      <c r="Q5359" t="str">
        <f t="shared" si="167"/>
        <v>INSERT INTO CONVERSAO_LUTA_ACAO (cd_conversao, id_luta, sequencia, momento_inicio, momento_fim, quem_faz, quem_sofre, acao_tipo, acao, tecnica, direcao, pontuacao) VALUES (1, 78, 14, TRIM(' 00:01:40,381'), TRIM(' 00:01:42,790'), 'MRVALJEVIC', 'VASYLENKO', 'GRIP TIME', 'RIGHT COLLAR LEFT SLEEVE', NULL, NULL, NULL)</v>
      </c>
      <c r="R5359" t="s">
        <v>10327</v>
      </c>
    </row>
    <row r="5360" spans="1:18" hidden="1" x14ac:dyDescent="0.25">
      <c r="A5360" s="7">
        <f>anotacoes!D5360</f>
        <v>40780</v>
      </c>
      <c r="B5360" t="str">
        <f>anotacoes!C5360</f>
        <v>WORLD CHAMPIONSHIPS PARIS 2011</v>
      </c>
      <c r="C5360" t="str">
        <f>anotacoes!E5360</f>
        <v>MRVALJEVIC</v>
      </c>
      <c r="D5360" t="str">
        <f>anotacoes!F5360</f>
        <v>VASYLENKO</v>
      </c>
      <c r="E5360" t="s">
        <v>10325</v>
      </c>
      <c r="F5360">
        <f>anotacoes!A5360</f>
        <v>78</v>
      </c>
      <c r="G5360">
        <f>anotacoes!B5360</f>
        <v>15</v>
      </c>
      <c r="H5360" t="str">
        <f>anotacoes!K5360</f>
        <v xml:space="preserve"> 00:01:42,790</v>
      </c>
      <c r="I5360" t="str">
        <f>anotacoes!L5360</f>
        <v xml:space="preserve"> 00:01:44,545</v>
      </c>
      <c r="J5360" t="str">
        <f>IF(L5360="PAUSE",E5360,IF(anotacoes!G5364=conversao_anotacoes!C5360,conversao_anotacoes!C5360,conversao_anotacoes!D5360))</f>
        <v>MRVALJEVIC</v>
      </c>
      <c r="K5360" t="str">
        <f t="shared" si="166"/>
        <v>VASYLENKO</v>
      </c>
      <c r="L5360" t="str">
        <f>UPPER(anotacoes!H5360)</f>
        <v>DEFENSE</v>
      </c>
      <c r="M5360" t="str">
        <f>IF(OR(L5360="ATTACK",L5360="FINTA"),"&lt;TECNICA&gt;",UPPER(anotacoes!I5360))</f>
        <v>TAE-SABAKI LEFT INCLINED</v>
      </c>
      <c r="N5360" t="str">
        <f>IF(OR(L5360="ATTACK",L5360="FINTA"),UPPER(anotacoes!I5360),"")</f>
        <v/>
      </c>
      <c r="O5360" s="6" t="str">
        <f>IF(anotacoes!N5360=0,"",anotacoes!N5360)</f>
        <v/>
      </c>
      <c r="P5360" t="str">
        <f>IF(anotacoes!M5360=0,"",UPPER(anotacoes!M5360))</f>
        <v/>
      </c>
      <c r="Q5360" t="str">
        <f t="shared" si="167"/>
        <v>INSERT INTO CONVERSAO_LUTA_ACAO (cd_conversao, id_luta, sequencia, momento_inicio, momento_fim, quem_faz, quem_sofre, acao_tipo, acao, tecnica, direcao, pontuacao) VALUES (1, 78, 15, TRIM(' 00:01:42,790'), TRIM(' 00:01:44,545'), 'MRVALJEVIC', 'VASYLENKO', 'DEFENSE', 'TAE-SABAKI LEFT INCLINED', NULL, NULL, NULL)</v>
      </c>
      <c r="R5360" t="s">
        <v>10327</v>
      </c>
    </row>
    <row r="5361" spans="1:18" hidden="1" x14ac:dyDescent="0.25">
      <c r="A5361" s="7">
        <f>anotacoes!D5361</f>
        <v>40780</v>
      </c>
      <c r="B5361" t="str">
        <f>anotacoes!C5361</f>
        <v>WORLD CHAMPIONSHIPS PARIS 2011</v>
      </c>
      <c r="C5361" t="str">
        <f>anotacoes!E5361</f>
        <v>MRVALJEVIC</v>
      </c>
      <c r="D5361" t="str">
        <f>anotacoes!F5361</f>
        <v>VASYLENKO</v>
      </c>
      <c r="E5361" t="s">
        <v>10325</v>
      </c>
      <c r="F5361">
        <f>anotacoes!A5361</f>
        <v>78</v>
      </c>
      <c r="G5361">
        <f>anotacoes!B5361</f>
        <v>16</v>
      </c>
      <c r="H5361" t="str">
        <f>anotacoes!K5361</f>
        <v xml:space="preserve"> 00:01:44,545</v>
      </c>
      <c r="I5361" t="str">
        <f>anotacoes!L5361</f>
        <v xml:space="preserve"> 00:01:52,007</v>
      </c>
      <c r="J5361" t="str">
        <f>IF(L5361="PAUSE",E5361,IF(anotacoes!G5365=conversao_anotacoes!C5361,conversao_anotacoes!C5361,conversao_anotacoes!D5361))</f>
        <v>&lt;ARBITRO_DESCONHECIDO&gt;</v>
      </c>
      <c r="K5361" t="str">
        <f t="shared" si="166"/>
        <v/>
      </c>
      <c r="L5361" t="str">
        <f>UPPER(anotacoes!H5361)</f>
        <v>PAUSE</v>
      </c>
      <c r="M5361" t="str">
        <f>IF(OR(L5361="ATTACK",L5361="FINTA"),"&lt;TECNICA&gt;",UPPER(anotacoes!I5361))</f>
        <v>&lt;NAO_CLASSIFICADO&gt;</v>
      </c>
      <c r="N5361" t="str">
        <f>IF(OR(L5361="ATTACK",L5361="FINTA"),UPPER(anotacoes!I5361),"")</f>
        <v/>
      </c>
      <c r="O5361" s="6" t="str">
        <f>IF(anotacoes!N5361=0,"",anotacoes!N5361)</f>
        <v/>
      </c>
      <c r="P5361" t="str">
        <f>IF(anotacoes!M5361=0,"",UPPER(anotacoes!M5361))</f>
        <v/>
      </c>
      <c r="Q5361" t="str">
        <f t="shared" si="167"/>
        <v>INSERT INTO CONVERSAO_LUTA_ACAO (cd_conversao, id_luta, sequencia, momento_inicio, momento_fim, quem_faz, quem_sofre, acao_tipo, acao, tecnica, direcao, pontuacao) VALUES (1, 78, 16, TRIM(' 00:01:44,545'), TRIM(' 00:01:52,007'), '&lt;ARBITRO_DESCONHECIDO&gt;', '', 'PAUSE', '&lt;NAO_CLASSIFICADO&gt;', NULL, NULL, NULL)</v>
      </c>
      <c r="R5361" t="s">
        <v>10327</v>
      </c>
    </row>
    <row r="5362" spans="1:18" hidden="1" x14ac:dyDescent="0.25">
      <c r="A5362" s="7">
        <f>anotacoes!D5362</f>
        <v>40780</v>
      </c>
      <c r="B5362" t="str">
        <f>anotacoes!C5362</f>
        <v>WORLD CHAMPIONSHIPS PARIS 2011</v>
      </c>
      <c r="C5362" t="str">
        <f>anotacoes!E5362</f>
        <v>MRVALJEVIC</v>
      </c>
      <c r="D5362" t="str">
        <f>anotacoes!F5362</f>
        <v>VASYLENKO</v>
      </c>
      <c r="E5362" t="s">
        <v>10325</v>
      </c>
      <c r="F5362">
        <f>anotacoes!A5362</f>
        <v>78</v>
      </c>
      <c r="G5362">
        <f>anotacoes!B5362</f>
        <v>17</v>
      </c>
      <c r="H5362" t="str">
        <f>anotacoes!K5362</f>
        <v xml:space="preserve"> 00:01:52,197</v>
      </c>
      <c r="I5362" t="str">
        <f>anotacoes!L5362</f>
        <v xml:space="preserve"> 00:01:54,772</v>
      </c>
      <c r="J5362" t="str">
        <f>IF(L5362="PAUSE",E5362,IF(anotacoes!G5366=conversao_anotacoes!C5362,conversao_anotacoes!C5362,conversao_anotacoes!D5362))</f>
        <v>MRVALJEVIC</v>
      </c>
      <c r="K5362" t="str">
        <f t="shared" si="166"/>
        <v>VASYLENKO</v>
      </c>
      <c r="L5362" t="str">
        <f>UPPER(anotacoes!H5362)</f>
        <v>DISPLACEMENT</v>
      </c>
      <c r="M5362" t="str">
        <f>IF(OR(L5362="ATTACK",L5362="FINTA"),"&lt;TECNICA&gt;",UPPER(anotacoes!I5362))</f>
        <v>2-3 STEP HESITANT LEFT</v>
      </c>
      <c r="N5362" t="str">
        <f>IF(OR(L5362="ATTACK",L5362="FINTA"),UPPER(anotacoes!I5362),"")</f>
        <v/>
      </c>
      <c r="O5362" s="6" t="str">
        <f>IF(anotacoes!N5362=0,"",anotacoes!N5362)</f>
        <v/>
      </c>
      <c r="P5362" t="str">
        <f>IF(anotacoes!M5362=0,"",UPPER(anotacoes!M5362))</f>
        <v/>
      </c>
      <c r="Q5362" t="str">
        <f t="shared" si="167"/>
        <v>INSERT INTO CONVERSAO_LUTA_ACAO (cd_conversao, id_luta, sequencia, momento_inicio, momento_fim, quem_faz, quem_sofre, acao_tipo, acao, tecnica, direcao, pontuacao) VALUES (1, 78, 17, TRIM(' 00:01:52,197'), TRIM(' 00:01:54,772'), 'MRVALJEVIC', 'VASYLENKO', 'DISPLACEMENT', '2-3 STEP HESITANT LEFT', NULL, NULL, NULL)</v>
      </c>
      <c r="R5362" t="s">
        <v>10327</v>
      </c>
    </row>
    <row r="5363" spans="1:18" hidden="1" x14ac:dyDescent="0.25">
      <c r="A5363" s="7">
        <f>anotacoes!D5363</f>
        <v>40780</v>
      </c>
      <c r="B5363" t="str">
        <f>anotacoes!C5363</f>
        <v>WORLD CHAMPIONSHIPS PARIS 2011</v>
      </c>
      <c r="C5363" t="str">
        <f>anotacoes!E5363</f>
        <v>MRVALJEVIC</v>
      </c>
      <c r="D5363" t="str">
        <f>anotacoes!F5363</f>
        <v>VASYLENKO</v>
      </c>
      <c r="E5363" t="s">
        <v>10325</v>
      </c>
      <c r="F5363">
        <f>anotacoes!A5363</f>
        <v>78</v>
      </c>
      <c r="G5363">
        <f>anotacoes!B5363</f>
        <v>18</v>
      </c>
      <c r="H5363" t="str">
        <f>anotacoes!K5363</f>
        <v xml:space="preserve"> 00:01:55,523</v>
      </c>
      <c r="I5363" t="str">
        <f>anotacoes!L5363</f>
        <v xml:space="preserve"> 00:01:56,753</v>
      </c>
      <c r="J5363" t="str">
        <f>IF(L5363="PAUSE",E5363,IF(anotacoes!G5367=conversao_anotacoes!C5363,conversao_anotacoes!C5363,conversao_anotacoes!D5363))</f>
        <v>MRVALJEVIC</v>
      </c>
      <c r="K5363" t="str">
        <f t="shared" si="166"/>
        <v>VASYLENKO</v>
      </c>
      <c r="L5363" t="str">
        <f>UPPER(anotacoes!H5363)</f>
        <v>GRIP TIME</v>
      </c>
      <c r="M5363" t="str">
        <f>IF(OR(L5363="ATTACK",L5363="FINTA"),"&lt;TECNICA&gt;",UPPER(anotacoes!I5363))</f>
        <v>RIGHT COLLAR</v>
      </c>
      <c r="N5363" t="str">
        <f>IF(OR(L5363="ATTACK",L5363="FINTA"),UPPER(anotacoes!I5363),"")</f>
        <v/>
      </c>
      <c r="O5363" s="6" t="str">
        <f>IF(anotacoes!N5363=0,"",anotacoes!N5363)</f>
        <v/>
      </c>
      <c r="P5363" t="str">
        <f>IF(anotacoes!M5363=0,"",UPPER(anotacoes!M5363))</f>
        <v/>
      </c>
      <c r="Q5363" t="str">
        <f t="shared" si="167"/>
        <v>INSERT INTO CONVERSAO_LUTA_ACAO (cd_conversao, id_luta, sequencia, momento_inicio, momento_fim, quem_faz, quem_sofre, acao_tipo, acao, tecnica, direcao, pontuacao) VALUES (1, 78, 18, TRIM(' 00:01:55,523'), TRIM(' 00:01:56,753'), 'MRVALJEVIC', 'VASYLENKO', 'GRIP TIME', 'RIGHT COLLAR', NULL, NULL, NULL)</v>
      </c>
      <c r="R5363" t="s">
        <v>10327</v>
      </c>
    </row>
    <row r="5364" spans="1:18" hidden="1" x14ac:dyDescent="0.25">
      <c r="A5364" s="7">
        <f>anotacoes!D5364</f>
        <v>40780</v>
      </c>
      <c r="B5364" t="str">
        <f>anotacoes!C5364</f>
        <v>WORLD CHAMPIONSHIPS PARIS 2011</v>
      </c>
      <c r="C5364" t="str">
        <f>anotacoes!E5364</f>
        <v>MRVALJEVIC</v>
      </c>
      <c r="D5364" t="str">
        <f>anotacoes!F5364</f>
        <v>VASYLENKO</v>
      </c>
      <c r="E5364" t="s">
        <v>10325</v>
      </c>
      <c r="F5364">
        <f>anotacoes!A5364</f>
        <v>78</v>
      </c>
      <c r="G5364">
        <f>anotacoes!B5364</f>
        <v>19</v>
      </c>
      <c r="H5364" t="str">
        <f>anotacoes!K5364</f>
        <v xml:space="preserve"> 00:01:56,753</v>
      </c>
      <c r="I5364" t="str">
        <f>anotacoes!L5364</f>
        <v xml:space="preserve"> 00:02:16,493</v>
      </c>
      <c r="J5364" t="str">
        <f>IF(L5364="PAUSE",E5364,IF(anotacoes!G5368=conversao_anotacoes!C5364,conversao_anotacoes!C5364,conversao_anotacoes!D5364))</f>
        <v>MRVALJEVIC</v>
      </c>
      <c r="K5364" t="str">
        <f t="shared" si="166"/>
        <v>VASYLENKO</v>
      </c>
      <c r="L5364" t="str">
        <f>UPPER(anotacoes!H5364)</f>
        <v>GROUNDWORK COMBAT</v>
      </c>
      <c r="M5364" t="str">
        <f>IF(OR(L5364="ATTACK",L5364="FINTA"),"&lt;TECNICA&gt;",UPPER(anotacoes!I5364))</f>
        <v>DEFENSIVE POSITION</v>
      </c>
      <c r="N5364" t="str">
        <f>IF(OR(L5364="ATTACK",L5364="FINTA"),UPPER(anotacoes!I5364),"")</f>
        <v/>
      </c>
      <c r="O5364" s="6" t="str">
        <f>IF(anotacoes!N5364=0,"",anotacoes!N5364)</f>
        <v/>
      </c>
      <c r="P5364" t="str">
        <f>IF(anotacoes!M5364=0,"",UPPER(anotacoes!M5364))</f>
        <v/>
      </c>
      <c r="Q5364" t="str">
        <f t="shared" si="167"/>
        <v>INSERT INTO CONVERSAO_LUTA_ACAO (cd_conversao, id_luta, sequencia, momento_inicio, momento_fim, quem_faz, quem_sofre, acao_tipo, acao, tecnica, direcao, pontuacao) VALUES (1, 78, 19, TRIM(' 00:01:56,753'), TRIM(' 00:02:16,493'), 'MRVALJEVIC', 'VASYLENKO', 'GROUNDWORK COMBAT', 'DEFENSIVE POSITION', NULL, NULL, NULL)</v>
      </c>
      <c r="R5364" t="s">
        <v>10327</v>
      </c>
    </row>
    <row r="5365" spans="1:18" hidden="1" x14ac:dyDescent="0.25">
      <c r="A5365" s="7">
        <f>anotacoes!D5365</f>
        <v>40780</v>
      </c>
      <c r="B5365" t="str">
        <f>anotacoes!C5365</f>
        <v>WORLD CHAMPIONSHIPS PARIS 2011</v>
      </c>
      <c r="C5365" t="str">
        <f>anotacoes!E5365</f>
        <v>MRVALJEVIC</v>
      </c>
      <c r="D5365" t="str">
        <f>anotacoes!F5365</f>
        <v>VASYLENKO</v>
      </c>
      <c r="E5365" t="s">
        <v>10325</v>
      </c>
      <c r="F5365">
        <f>anotacoes!A5365</f>
        <v>78</v>
      </c>
      <c r="G5365">
        <f>anotacoes!B5365</f>
        <v>20</v>
      </c>
      <c r="H5365" t="str">
        <f>anotacoes!K5365</f>
        <v xml:space="preserve"> 00:02:16,664</v>
      </c>
      <c r="I5365" t="str">
        <f>anotacoes!L5365</f>
        <v xml:space="preserve"> 00:02:26,667</v>
      </c>
      <c r="J5365" t="str">
        <f>IF(L5365="PAUSE",E5365,IF(anotacoes!G5369=conversao_anotacoes!C5365,conversao_anotacoes!C5365,conversao_anotacoes!D5365))</f>
        <v>&lt;ARBITRO_DESCONHECIDO&gt;</v>
      </c>
      <c r="K5365" t="str">
        <f t="shared" si="166"/>
        <v/>
      </c>
      <c r="L5365" t="str">
        <f>UPPER(anotacoes!H5365)</f>
        <v>PAUSE</v>
      </c>
      <c r="M5365" t="str">
        <f>IF(OR(L5365="ATTACK",L5365="FINTA"),"&lt;TECNICA&gt;",UPPER(anotacoes!I5365))</f>
        <v>&lt;NAO_CLASSIFICADO&gt;</v>
      </c>
      <c r="N5365" t="str">
        <f>IF(OR(L5365="ATTACK",L5365="FINTA"),UPPER(anotacoes!I5365),"")</f>
        <v/>
      </c>
      <c r="O5365" s="6" t="str">
        <f>IF(anotacoes!N5365=0,"",anotacoes!N5365)</f>
        <v/>
      </c>
      <c r="P5365" t="str">
        <f>IF(anotacoes!M5365=0,"",UPPER(anotacoes!M5365))</f>
        <v/>
      </c>
      <c r="Q5365" t="str">
        <f t="shared" si="167"/>
        <v>INSERT INTO CONVERSAO_LUTA_ACAO (cd_conversao, id_luta, sequencia, momento_inicio, momento_fim, quem_faz, quem_sofre, acao_tipo, acao, tecnica, direcao, pontuacao) VALUES (1, 78, 20, TRIM(' 00:02:16,664'), TRIM(' 00:02:26,667'), '&lt;ARBITRO_DESCONHECIDO&gt;', '', 'PAUSE', '&lt;NAO_CLASSIFICADO&gt;', NULL, NULL, NULL)</v>
      </c>
      <c r="R5365" t="s">
        <v>10327</v>
      </c>
    </row>
    <row r="5366" spans="1:18" hidden="1" x14ac:dyDescent="0.25">
      <c r="A5366" s="7">
        <f>anotacoes!D5366</f>
        <v>40780</v>
      </c>
      <c r="B5366" t="str">
        <f>anotacoes!C5366</f>
        <v>WORLD CHAMPIONSHIPS PARIS 2011</v>
      </c>
      <c r="C5366" t="str">
        <f>anotacoes!E5366</f>
        <v>MRVALJEVIC</v>
      </c>
      <c r="D5366" t="str">
        <f>anotacoes!F5366</f>
        <v>VASYLENKO</v>
      </c>
      <c r="E5366" t="s">
        <v>10325</v>
      </c>
      <c r="F5366">
        <f>anotacoes!A5366</f>
        <v>78</v>
      </c>
      <c r="G5366">
        <f>anotacoes!B5366</f>
        <v>21</v>
      </c>
      <c r="H5366" t="str">
        <f>anotacoes!K5366</f>
        <v xml:space="preserve"> 00:02:26,846</v>
      </c>
      <c r="I5366" t="str">
        <f>anotacoes!L5366</f>
        <v xml:space="preserve"> 00:02:32,233</v>
      </c>
      <c r="J5366" t="str">
        <f>IF(L5366="PAUSE",E5366,IF(anotacoes!G5370=conversao_anotacoes!C5366,conversao_anotacoes!C5366,conversao_anotacoes!D5366))</f>
        <v>MRVALJEVIC</v>
      </c>
      <c r="K5366" t="str">
        <f t="shared" si="166"/>
        <v>VASYLENKO</v>
      </c>
      <c r="L5366" t="str">
        <f>UPPER(anotacoes!H5366)</f>
        <v>DISPLACEMENT</v>
      </c>
      <c r="M5366" t="str">
        <f>IF(OR(L5366="ATTACK",L5366="FINTA"),"&lt;TECNICA&gt;",UPPER(anotacoes!I5366))</f>
        <v>2-3 STEP HESITANT LEFT</v>
      </c>
      <c r="N5366" t="str">
        <f>IF(OR(L5366="ATTACK",L5366="FINTA"),UPPER(anotacoes!I5366),"")</f>
        <v/>
      </c>
      <c r="O5366" s="6" t="str">
        <f>IF(anotacoes!N5366=0,"",anotacoes!N5366)</f>
        <v/>
      </c>
      <c r="P5366" t="str">
        <f>IF(anotacoes!M5366=0,"",UPPER(anotacoes!M5366))</f>
        <v/>
      </c>
      <c r="Q5366" t="str">
        <f t="shared" si="167"/>
        <v>INSERT INTO CONVERSAO_LUTA_ACAO (cd_conversao, id_luta, sequencia, momento_inicio, momento_fim, quem_faz, quem_sofre, acao_tipo, acao, tecnica, direcao, pontuacao) VALUES (1, 78, 21, TRIM(' 00:02:26,846'), TRIM(' 00:02:32,233'), 'MRVALJEVIC', 'VASYLENKO', 'DISPLACEMENT', '2-3 STEP HESITANT LEFT', NULL, NULL, NULL)</v>
      </c>
      <c r="R5366" t="s">
        <v>10327</v>
      </c>
    </row>
    <row r="5367" spans="1:18" hidden="1" x14ac:dyDescent="0.25">
      <c r="A5367" s="7">
        <f>anotacoes!D5367</f>
        <v>40780</v>
      </c>
      <c r="B5367" t="str">
        <f>anotacoes!C5367</f>
        <v>WORLD CHAMPIONSHIPS PARIS 2011</v>
      </c>
      <c r="C5367" t="str">
        <f>anotacoes!E5367</f>
        <v>MRVALJEVIC</v>
      </c>
      <c r="D5367" t="str">
        <f>anotacoes!F5367</f>
        <v>VASYLENKO</v>
      </c>
      <c r="E5367" t="s">
        <v>10325</v>
      </c>
      <c r="F5367">
        <f>anotacoes!A5367</f>
        <v>78</v>
      </c>
      <c r="G5367">
        <f>anotacoes!B5367</f>
        <v>22</v>
      </c>
      <c r="H5367" t="str">
        <f>anotacoes!K5367</f>
        <v xml:space="preserve"> 00:02:32,435</v>
      </c>
      <c r="I5367" t="str">
        <f>anotacoes!L5367</f>
        <v xml:space="preserve"> 00:02:34,961</v>
      </c>
      <c r="J5367" t="str">
        <f>IF(L5367="PAUSE",E5367,IF(anotacoes!G5371=conversao_anotacoes!C5367,conversao_anotacoes!C5367,conversao_anotacoes!D5367))</f>
        <v>MRVALJEVIC</v>
      </c>
      <c r="K5367" t="str">
        <f t="shared" si="166"/>
        <v>VASYLENKO</v>
      </c>
      <c r="L5367" t="str">
        <f>UPPER(anotacoes!H5367)</f>
        <v>DISPLACEMENT</v>
      </c>
      <c r="M5367" t="str">
        <f>IF(OR(L5367="ATTACK",L5367="FINTA"),"&lt;TECNICA&gt;",UPPER(anotacoes!I5367))</f>
        <v>TRY TO GRIP WITH CONTACT</v>
      </c>
      <c r="N5367" t="str">
        <f>IF(OR(L5367="ATTACK",L5367="FINTA"),UPPER(anotacoes!I5367),"")</f>
        <v/>
      </c>
      <c r="O5367" s="6" t="str">
        <f>IF(anotacoes!N5367=0,"",anotacoes!N5367)</f>
        <v/>
      </c>
      <c r="P5367" t="str">
        <f>IF(anotacoes!M5367=0,"",UPPER(anotacoes!M5367))</f>
        <v/>
      </c>
      <c r="Q5367" t="str">
        <f t="shared" si="167"/>
        <v>INSERT INTO CONVERSAO_LUTA_ACAO (cd_conversao, id_luta, sequencia, momento_inicio, momento_fim, quem_faz, quem_sofre, acao_tipo, acao, tecnica, direcao, pontuacao) VALUES (1, 78, 22, TRIM(' 00:02:32,435'), TRIM(' 00:02:34,961'), 'MRVALJEVIC', 'VASYLENKO', 'DISPLACEMENT', 'TRY TO GRIP WITH CONTACT', NULL, NULL, NULL)</v>
      </c>
      <c r="R5367" t="s">
        <v>10327</v>
      </c>
    </row>
    <row r="5368" spans="1:18" hidden="1" x14ac:dyDescent="0.25">
      <c r="A5368" s="7">
        <f>anotacoes!D5368</f>
        <v>40780</v>
      </c>
      <c r="B5368" t="str">
        <f>anotacoes!C5368</f>
        <v>WORLD CHAMPIONSHIPS PARIS 2011</v>
      </c>
      <c r="C5368" t="str">
        <f>anotacoes!E5368</f>
        <v>MRVALJEVIC</v>
      </c>
      <c r="D5368" t="str">
        <f>anotacoes!F5368</f>
        <v>VASYLENKO</v>
      </c>
      <c r="E5368" t="s">
        <v>10325</v>
      </c>
      <c r="F5368">
        <f>anotacoes!A5368</f>
        <v>78</v>
      </c>
      <c r="G5368">
        <f>anotacoes!B5368</f>
        <v>23</v>
      </c>
      <c r="H5368" t="str">
        <f>anotacoes!K5368</f>
        <v xml:space="preserve"> 00:02:34,961</v>
      </c>
      <c r="I5368" t="str">
        <f>anotacoes!L5368</f>
        <v xml:space="preserve"> 00:02:36,180</v>
      </c>
      <c r="J5368" t="str">
        <f>IF(L5368="PAUSE",E5368,IF(anotacoes!G5372=conversao_anotacoes!C5368,conversao_anotacoes!C5368,conversao_anotacoes!D5368))</f>
        <v>MRVALJEVIC</v>
      </c>
      <c r="K5368" t="str">
        <f t="shared" si="166"/>
        <v>VASYLENKO</v>
      </c>
      <c r="L5368" t="str">
        <f>UPPER(anotacoes!H5368)</f>
        <v>GRIP TIME</v>
      </c>
      <c r="M5368" t="str">
        <f>IF(OR(L5368="ATTACK",L5368="FINTA"),"&lt;TECNICA&gt;",UPPER(anotacoes!I5368))</f>
        <v>LEFT COLLAR</v>
      </c>
      <c r="N5368" t="str">
        <f>IF(OR(L5368="ATTACK",L5368="FINTA"),UPPER(anotacoes!I5368),"")</f>
        <v/>
      </c>
      <c r="O5368" s="6" t="str">
        <f>IF(anotacoes!N5368=0,"",anotacoes!N5368)</f>
        <v/>
      </c>
      <c r="P5368" t="str">
        <f>IF(anotacoes!M5368=0,"",UPPER(anotacoes!M5368))</f>
        <v/>
      </c>
      <c r="Q5368" t="str">
        <f t="shared" si="167"/>
        <v>INSERT INTO CONVERSAO_LUTA_ACAO (cd_conversao, id_luta, sequencia, momento_inicio, momento_fim, quem_faz, quem_sofre, acao_tipo, acao, tecnica, direcao, pontuacao) VALUES (1, 78, 23, TRIM(' 00:02:34,961'), TRIM(' 00:02:36,180'), 'MRVALJEVIC', 'VASYLENKO', 'GRIP TIME', 'LEFT COLLAR', NULL, NULL, NULL)</v>
      </c>
      <c r="R5368" t="s">
        <v>10327</v>
      </c>
    </row>
    <row r="5369" spans="1:18" hidden="1" x14ac:dyDescent="0.25">
      <c r="A5369" s="7">
        <f>anotacoes!D5369</f>
        <v>40780</v>
      </c>
      <c r="B5369" t="str">
        <f>anotacoes!C5369</f>
        <v>WORLD CHAMPIONSHIPS PARIS 2011</v>
      </c>
      <c r="C5369" t="str">
        <f>anotacoes!E5369</f>
        <v>MRVALJEVIC</v>
      </c>
      <c r="D5369" t="str">
        <f>anotacoes!F5369</f>
        <v>VASYLENKO</v>
      </c>
      <c r="E5369" t="s">
        <v>10325</v>
      </c>
      <c r="F5369">
        <f>anotacoes!A5369</f>
        <v>78</v>
      </c>
      <c r="G5369">
        <f>anotacoes!B5369</f>
        <v>24</v>
      </c>
      <c r="H5369" t="str">
        <f>anotacoes!K5369</f>
        <v xml:space="preserve"> 00:02:36,369</v>
      </c>
      <c r="I5369" t="str">
        <f>anotacoes!L5369</f>
        <v xml:space="preserve"> 00:04:02,662</v>
      </c>
      <c r="J5369" t="str">
        <f>IF(L5369="PAUSE",E5369,IF(anotacoes!G5373=conversao_anotacoes!C5369,conversao_anotacoes!C5369,conversao_anotacoes!D5369))</f>
        <v>MRVALJEVIC</v>
      </c>
      <c r="K5369" t="str">
        <f t="shared" si="166"/>
        <v>VASYLENKO</v>
      </c>
      <c r="L5369" t="str">
        <f>UPPER(anotacoes!H5369)</f>
        <v>GROUNDWORK COMBAT</v>
      </c>
      <c r="M5369" t="str">
        <f>IF(OR(L5369="ATTACK",L5369="FINTA"),"&lt;TECNICA&gt;",UPPER(anotacoes!I5369))</f>
        <v>DEFENSIVE POSITION</v>
      </c>
      <c r="N5369" t="str">
        <f>IF(OR(L5369="ATTACK",L5369="FINTA"),UPPER(anotacoes!I5369),"")</f>
        <v/>
      </c>
      <c r="O5369" s="6" t="str">
        <f>IF(anotacoes!N5369=0,"",anotacoes!N5369)</f>
        <v/>
      </c>
      <c r="P5369" t="str">
        <f>IF(anotacoes!M5369=0,"",UPPER(anotacoes!M5369))</f>
        <v/>
      </c>
      <c r="Q5369" t="str">
        <f t="shared" si="167"/>
        <v>INSERT INTO CONVERSAO_LUTA_ACAO (cd_conversao, id_luta, sequencia, momento_inicio, momento_fim, quem_faz, quem_sofre, acao_tipo, acao, tecnica, direcao, pontuacao) VALUES (1, 78, 24, TRIM(' 00:02:36,369'), TRIM(' 00:04:02,662'), 'MRVALJEVIC', 'VASYLENKO', 'GROUNDWORK COMBAT', 'DEFENSIVE POSITION', NULL, NULL, NULL)</v>
      </c>
      <c r="R5369" t="s">
        <v>10327</v>
      </c>
    </row>
    <row r="5370" spans="1:18" hidden="1" x14ac:dyDescent="0.25">
      <c r="A5370" s="7">
        <f>anotacoes!D5370</f>
        <v>40780</v>
      </c>
      <c r="B5370" t="str">
        <f>anotacoes!C5370</f>
        <v>WORLD CHAMPIONSHIPS PARIS 2011</v>
      </c>
      <c r="C5370" t="str">
        <f>anotacoes!E5370</f>
        <v>MRVALJEVIC</v>
      </c>
      <c r="D5370" t="str">
        <f>anotacoes!F5370</f>
        <v>VASYLENKO</v>
      </c>
      <c r="E5370" t="s">
        <v>10325</v>
      </c>
      <c r="F5370">
        <f>anotacoes!A5370</f>
        <v>78</v>
      </c>
      <c r="G5370">
        <f>anotacoes!B5370</f>
        <v>25</v>
      </c>
      <c r="H5370" t="str">
        <f>anotacoes!K5370</f>
        <v xml:space="preserve"> 00:04:02,841</v>
      </c>
      <c r="I5370" t="str">
        <f>anotacoes!L5370</f>
        <v xml:space="preserve"> 00:04:14,888</v>
      </c>
      <c r="J5370" t="str">
        <f>IF(L5370="PAUSE",E5370,IF(anotacoes!G5374=conversao_anotacoes!C5370,conversao_anotacoes!C5370,conversao_anotacoes!D5370))</f>
        <v>&lt;ARBITRO_DESCONHECIDO&gt;</v>
      </c>
      <c r="K5370" t="str">
        <f t="shared" si="166"/>
        <v/>
      </c>
      <c r="L5370" t="str">
        <f>UPPER(anotacoes!H5370)</f>
        <v>PAUSE</v>
      </c>
      <c r="M5370" t="str">
        <f>IF(OR(L5370="ATTACK",L5370="FINTA"),"&lt;TECNICA&gt;",UPPER(anotacoes!I5370))</f>
        <v>&lt;NAO_CLASSIFICADO&gt;</v>
      </c>
      <c r="N5370" t="str">
        <f>IF(OR(L5370="ATTACK",L5370="FINTA"),UPPER(anotacoes!I5370),"")</f>
        <v/>
      </c>
      <c r="O5370" s="6" t="str">
        <f>IF(anotacoes!N5370=0,"",anotacoes!N5370)</f>
        <v/>
      </c>
      <c r="P5370" t="str">
        <f>IF(anotacoes!M5370=0,"",UPPER(anotacoes!M5370))</f>
        <v/>
      </c>
      <c r="Q5370" t="str">
        <f t="shared" si="167"/>
        <v>INSERT INTO CONVERSAO_LUTA_ACAO (cd_conversao, id_luta, sequencia, momento_inicio, momento_fim, quem_faz, quem_sofre, acao_tipo, acao, tecnica, direcao, pontuacao) VALUES (1, 78, 25, TRIM(' 00:04:02,841'), TRIM(' 00:04:14,888'), '&lt;ARBITRO_DESCONHECIDO&gt;', '', 'PAUSE', '&lt;NAO_CLASSIFICADO&gt;', NULL, NULL, NULL)</v>
      </c>
      <c r="R5370" t="s">
        <v>10327</v>
      </c>
    </row>
    <row r="5371" spans="1:18" hidden="1" x14ac:dyDescent="0.25">
      <c r="A5371" s="7">
        <f>anotacoes!D5371</f>
        <v>40780</v>
      </c>
      <c r="B5371" t="str">
        <f>anotacoes!C5371</f>
        <v>WORLD CHAMPIONSHIPS PARIS 2011</v>
      </c>
      <c r="C5371" t="str">
        <f>anotacoes!E5371</f>
        <v>MRVALJEVIC</v>
      </c>
      <c r="D5371" t="str">
        <f>anotacoes!F5371</f>
        <v>VASYLENKO</v>
      </c>
      <c r="E5371" t="s">
        <v>10325</v>
      </c>
      <c r="F5371">
        <f>anotacoes!A5371</f>
        <v>78</v>
      </c>
      <c r="G5371">
        <f>anotacoes!B5371</f>
        <v>26</v>
      </c>
      <c r="H5371" t="str">
        <f>anotacoes!K5371</f>
        <v xml:space="preserve"> 00:04:15,104</v>
      </c>
      <c r="I5371" t="str">
        <f>anotacoes!L5371</f>
        <v xml:space="preserve"> 00:04:17,738</v>
      </c>
      <c r="J5371" t="str">
        <f>IF(L5371="PAUSE",E5371,IF(anotacoes!G5375=conversao_anotacoes!C5371,conversao_anotacoes!C5371,conversao_anotacoes!D5371))</f>
        <v>MRVALJEVIC</v>
      </c>
      <c r="K5371" t="str">
        <f t="shared" si="166"/>
        <v>VASYLENKO</v>
      </c>
      <c r="L5371" t="str">
        <f>UPPER(anotacoes!H5371)</f>
        <v>DISPLACEMENT</v>
      </c>
      <c r="M5371" t="str">
        <f>IF(OR(L5371="ATTACK",L5371="FINTA"),"&lt;TECNICA&gt;",UPPER(anotacoes!I5371))</f>
        <v>2-3 STEP HESITANT LEFT</v>
      </c>
      <c r="N5371" t="str">
        <f>IF(OR(L5371="ATTACK",L5371="FINTA"),UPPER(anotacoes!I5371),"")</f>
        <v/>
      </c>
      <c r="O5371" s="6" t="str">
        <f>IF(anotacoes!N5371=0,"",anotacoes!N5371)</f>
        <v/>
      </c>
      <c r="P5371" t="str">
        <f>IF(anotacoes!M5371=0,"",UPPER(anotacoes!M5371))</f>
        <v/>
      </c>
      <c r="Q5371" t="str">
        <f t="shared" si="167"/>
        <v>INSERT INTO CONVERSAO_LUTA_ACAO (cd_conversao, id_luta, sequencia, momento_inicio, momento_fim, quem_faz, quem_sofre, acao_tipo, acao, tecnica, direcao, pontuacao) VALUES (1, 78, 26, TRIM(' 00:04:15,104'), TRIM(' 00:04:17,738'), 'MRVALJEVIC', 'VASYLENKO', 'DISPLACEMENT', '2-3 STEP HESITANT LEFT', NULL, NULL, NULL)</v>
      </c>
      <c r="R5371" t="s">
        <v>10327</v>
      </c>
    </row>
    <row r="5372" spans="1:18" hidden="1" x14ac:dyDescent="0.25">
      <c r="A5372" s="7">
        <f>anotacoes!D5372</f>
        <v>40780</v>
      </c>
      <c r="B5372" t="str">
        <f>anotacoes!C5372</f>
        <v>WORLD CHAMPIONSHIPS PARIS 2011</v>
      </c>
      <c r="C5372" t="str">
        <f>anotacoes!E5372</f>
        <v>MRVALJEVIC</v>
      </c>
      <c r="D5372" t="str">
        <f>anotacoes!F5372</f>
        <v>VASYLENKO</v>
      </c>
      <c r="E5372" t="s">
        <v>10325</v>
      </c>
      <c r="F5372">
        <f>anotacoes!A5372</f>
        <v>78</v>
      </c>
      <c r="G5372">
        <f>anotacoes!B5372</f>
        <v>27</v>
      </c>
      <c r="H5372" t="str">
        <f>anotacoes!K5372</f>
        <v xml:space="preserve"> 00:04:17,738</v>
      </c>
      <c r="I5372" t="str">
        <f>anotacoes!L5372</f>
        <v xml:space="preserve"> 00:04:18,810</v>
      </c>
      <c r="J5372" t="str">
        <f>IF(L5372="PAUSE",E5372,IF(anotacoes!G5376=conversao_anotacoes!C5372,conversao_anotacoes!C5372,conversao_anotacoes!D5372))</f>
        <v>MRVALJEVIC</v>
      </c>
      <c r="K5372" t="str">
        <f t="shared" si="166"/>
        <v>VASYLENKO</v>
      </c>
      <c r="L5372" t="str">
        <f>UPPER(anotacoes!H5372)</f>
        <v>GRIP TIME</v>
      </c>
      <c r="M5372" t="str">
        <f>IF(OR(L5372="ATTACK",L5372="FINTA"),"&lt;TECNICA&gt;",UPPER(anotacoes!I5372))</f>
        <v>RIGHT SLEEVE LEFT SLEEVE</v>
      </c>
      <c r="N5372" t="str">
        <f>IF(OR(L5372="ATTACK",L5372="FINTA"),UPPER(anotacoes!I5372),"")</f>
        <v/>
      </c>
      <c r="O5372" s="6" t="str">
        <f>IF(anotacoes!N5372=0,"",anotacoes!N5372)</f>
        <v/>
      </c>
      <c r="P5372" t="str">
        <f>IF(anotacoes!M5372=0,"",UPPER(anotacoes!M5372))</f>
        <v/>
      </c>
      <c r="Q5372" t="str">
        <f t="shared" si="167"/>
        <v>INSERT INTO CONVERSAO_LUTA_ACAO (cd_conversao, id_luta, sequencia, momento_inicio, momento_fim, quem_faz, quem_sofre, acao_tipo, acao, tecnica, direcao, pontuacao) VALUES (1, 78, 27, TRIM(' 00:04:17,738'), TRIM(' 00:04:18,810'), 'MRVALJEVIC', 'VASYLENKO', 'GRIP TIME', 'RIGHT SLEEVE LEFT SLEEVE', NULL, NULL, NULL)</v>
      </c>
      <c r="R5372" t="s">
        <v>10327</v>
      </c>
    </row>
    <row r="5373" spans="1:18" hidden="1" x14ac:dyDescent="0.25">
      <c r="A5373" s="7">
        <f>anotacoes!D5373</f>
        <v>40780</v>
      </c>
      <c r="B5373" t="str">
        <f>anotacoes!C5373</f>
        <v>WORLD CHAMPIONSHIPS PARIS 2011</v>
      </c>
      <c r="C5373" t="str">
        <f>anotacoes!E5373</f>
        <v>MRVALJEVIC</v>
      </c>
      <c r="D5373" t="str">
        <f>anotacoes!F5373</f>
        <v>VASYLENKO</v>
      </c>
      <c r="E5373" t="s">
        <v>10325</v>
      </c>
      <c r="F5373">
        <f>anotacoes!A5373</f>
        <v>78</v>
      </c>
      <c r="G5373">
        <f>anotacoes!B5373</f>
        <v>28</v>
      </c>
      <c r="H5373" t="str">
        <f>anotacoes!K5373</f>
        <v xml:space="preserve"> 00:04:18,810</v>
      </c>
      <c r="I5373" t="str">
        <f>anotacoes!L5373</f>
        <v xml:space="preserve"> 00:05:01,836</v>
      </c>
      <c r="J5373" t="str">
        <f>IF(L5373="PAUSE",E5373,IF(anotacoes!G5377=conversao_anotacoes!C5373,conversao_anotacoes!C5373,conversao_anotacoes!D5373))</f>
        <v>MRVALJEVIC</v>
      </c>
      <c r="K5373" t="str">
        <f t="shared" si="166"/>
        <v>VASYLENKO</v>
      </c>
      <c r="L5373" t="str">
        <f>UPPER(anotacoes!H5373)</f>
        <v>DEFENSE</v>
      </c>
      <c r="M5373" t="str">
        <f>IF(OR(L5373="ATTACK",L5373="FINTA"),"&lt;TECNICA&gt;",UPPER(anotacoes!I5373))</f>
        <v>TAE-SABAKI RIGHT</v>
      </c>
      <c r="N5373" t="str">
        <f>IF(OR(L5373="ATTACK",L5373="FINTA"),UPPER(anotacoes!I5373),"")</f>
        <v/>
      </c>
      <c r="O5373" s="6" t="str">
        <f>IF(anotacoes!N5373=0,"",anotacoes!N5373)</f>
        <v/>
      </c>
      <c r="P5373" t="str">
        <f>IF(anotacoes!M5373=0,"",UPPER(anotacoes!M5373))</f>
        <v/>
      </c>
      <c r="Q5373" t="str">
        <f t="shared" si="167"/>
        <v>INSERT INTO CONVERSAO_LUTA_ACAO (cd_conversao, id_luta, sequencia, momento_inicio, momento_fim, quem_faz, quem_sofre, acao_tipo, acao, tecnica, direcao, pontuacao) VALUES (1, 78, 28, TRIM(' 00:04:18,810'), TRIM(' 00:05:01,836'), 'MRVALJEVIC', 'VASYLENKO', 'DEFENSE', 'TAE-SABAKI RIGHT', NULL, NULL, NULL)</v>
      </c>
      <c r="R5373" t="s">
        <v>10327</v>
      </c>
    </row>
    <row r="5374" spans="1:18" hidden="1" x14ac:dyDescent="0.25">
      <c r="A5374" s="7">
        <f>anotacoes!D5374</f>
        <v>40780</v>
      </c>
      <c r="B5374" t="str">
        <f>anotacoes!C5374</f>
        <v>WORLD CHAMPIONSHIPS PARIS 2011</v>
      </c>
      <c r="C5374" t="str">
        <f>anotacoes!E5374</f>
        <v>MRVALJEVIC</v>
      </c>
      <c r="D5374" t="str">
        <f>anotacoes!F5374</f>
        <v>VASYLENKO</v>
      </c>
      <c r="E5374" t="s">
        <v>10325</v>
      </c>
      <c r="F5374">
        <f>anotacoes!A5374</f>
        <v>78</v>
      </c>
      <c r="G5374">
        <f>anotacoes!B5374</f>
        <v>29</v>
      </c>
      <c r="H5374" t="str">
        <f>anotacoes!K5374</f>
        <v xml:space="preserve"> 00:05:02,038</v>
      </c>
      <c r="I5374" t="str">
        <f>anotacoes!L5374</f>
        <v xml:space="preserve"> 00:05:16,052</v>
      </c>
      <c r="J5374" t="str">
        <f>IF(L5374="PAUSE",E5374,IF(anotacoes!G5378=conversao_anotacoes!C5374,conversao_anotacoes!C5374,conversao_anotacoes!D5374))</f>
        <v>&lt;ARBITRO_DESCONHECIDO&gt;</v>
      </c>
      <c r="K5374" t="str">
        <f t="shared" si="166"/>
        <v/>
      </c>
      <c r="L5374" t="str">
        <f>UPPER(anotacoes!H5374)</f>
        <v>PAUSE</v>
      </c>
      <c r="M5374" t="str">
        <f>IF(OR(L5374="ATTACK",L5374="FINTA"),"&lt;TECNICA&gt;",UPPER(anotacoes!I5374))</f>
        <v>&lt;NAO_CLASSIFICADO&gt;</v>
      </c>
      <c r="N5374" t="str">
        <f>IF(OR(L5374="ATTACK",L5374="FINTA"),UPPER(anotacoes!I5374),"")</f>
        <v/>
      </c>
      <c r="O5374" s="6" t="str">
        <f>IF(anotacoes!N5374=0,"",anotacoes!N5374)</f>
        <v/>
      </c>
      <c r="P5374" t="str">
        <f>IF(anotacoes!M5374=0,"",UPPER(anotacoes!M5374))</f>
        <v/>
      </c>
      <c r="Q5374" t="str">
        <f t="shared" si="167"/>
        <v>INSERT INTO CONVERSAO_LUTA_ACAO (cd_conversao, id_luta, sequencia, momento_inicio, momento_fim, quem_faz, quem_sofre, acao_tipo, acao, tecnica, direcao, pontuacao) VALUES (1, 78, 29, TRIM(' 00:05:02,038'), TRIM(' 00:05:16,052'), '&lt;ARBITRO_DESCONHECIDO&gt;', '', 'PAUSE', '&lt;NAO_CLASSIFICADO&gt;', NULL, NULL, NULL)</v>
      </c>
      <c r="R5374" t="s">
        <v>10327</v>
      </c>
    </row>
    <row r="5375" spans="1:18" hidden="1" x14ac:dyDescent="0.25">
      <c r="A5375" s="7">
        <f>anotacoes!D5375</f>
        <v>40780</v>
      </c>
      <c r="B5375" t="str">
        <f>anotacoes!C5375</f>
        <v>WORLD CHAMPIONSHIPS PARIS 2011</v>
      </c>
      <c r="C5375" t="str">
        <f>anotacoes!E5375</f>
        <v>MRVALJEVIC</v>
      </c>
      <c r="D5375" t="str">
        <f>anotacoes!F5375</f>
        <v>VASYLENKO</v>
      </c>
      <c r="E5375" t="s">
        <v>10325</v>
      </c>
      <c r="F5375">
        <f>anotacoes!A5375</f>
        <v>78</v>
      </c>
      <c r="G5375">
        <f>anotacoes!B5375</f>
        <v>30</v>
      </c>
      <c r="H5375" t="str">
        <f>anotacoes!K5375</f>
        <v xml:space="preserve"> 00:05:16,052</v>
      </c>
      <c r="I5375" t="str">
        <f>anotacoes!L5375</f>
        <v xml:space="preserve"> 00:05:18,054</v>
      </c>
      <c r="J5375" t="str">
        <f>IF(L5375="PAUSE",E5375,IF(anotacoes!G5379=conversao_anotacoes!C5375,conversao_anotacoes!C5375,conversao_anotacoes!D5375))</f>
        <v>MRVALJEVIC</v>
      </c>
      <c r="K5375" t="str">
        <f t="shared" si="166"/>
        <v>VASYLENKO</v>
      </c>
      <c r="L5375" t="str">
        <f>UPPER(anotacoes!H5375)</f>
        <v>GRIP TIME</v>
      </c>
      <c r="M5375" t="str">
        <f>IF(OR(L5375="ATTACK",L5375="FINTA"),"&lt;TECNICA&gt;",UPPER(anotacoes!I5375))</f>
        <v>RIGHT COLLAR LEFT SLEEVE</v>
      </c>
      <c r="N5375" t="str">
        <f>IF(OR(L5375="ATTACK",L5375="FINTA"),UPPER(anotacoes!I5375),"")</f>
        <v/>
      </c>
      <c r="O5375" s="6" t="str">
        <f>IF(anotacoes!N5375=0,"",anotacoes!N5375)</f>
        <v/>
      </c>
      <c r="P5375" t="str">
        <f>IF(anotacoes!M5375=0,"",UPPER(anotacoes!M5375))</f>
        <v/>
      </c>
      <c r="Q5375" t="str">
        <f t="shared" si="167"/>
        <v>INSERT INTO CONVERSAO_LUTA_ACAO (cd_conversao, id_luta, sequencia, momento_inicio, momento_fim, quem_faz, quem_sofre, acao_tipo, acao, tecnica, direcao, pontuacao) VALUES (1, 78, 30, TRIM(' 00:05:16,052'), TRIM(' 00:05:18,054'), 'MRVALJEVIC', 'VASYLENKO', 'GRIP TIME', 'RIGHT COLLAR LEFT SLEEVE', NULL, NULL, NULL)</v>
      </c>
      <c r="R5375" t="s">
        <v>10327</v>
      </c>
    </row>
    <row r="5376" spans="1:18" hidden="1" x14ac:dyDescent="0.25">
      <c r="A5376" s="7">
        <f>anotacoes!D5376</f>
        <v>40780</v>
      </c>
      <c r="B5376" t="str">
        <f>anotacoes!C5376</f>
        <v>WORLD CHAMPIONSHIPS PARIS 2011</v>
      </c>
      <c r="C5376" t="str">
        <f>anotacoes!E5376</f>
        <v>MRVALJEVIC</v>
      </c>
      <c r="D5376" t="str">
        <f>anotacoes!F5376</f>
        <v>VASYLENKO</v>
      </c>
      <c r="E5376" t="s">
        <v>10325</v>
      </c>
      <c r="F5376">
        <f>anotacoes!A5376</f>
        <v>78</v>
      </c>
      <c r="G5376">
        <f>anotacoes!B5376</f>
        <v>31</v>
      </c>
      <c r="H5376" t="str">
        <f>anotacoes!K5376</f>
        <v xml:space="preserve"> 00:05:18,054</v>
      </c>
      <c r="I5376" t="str">
        <f>anotacoes!L5376</f>
        <v xml:space="preserve"> 00:05:19,352</v>
      </c>
      <c r="J5376" t="str">
        <f>IF(L5376="PAUSE",E5376,IF(anotacoes!G5380=conversao_anotacoes!C5376,conversao_anotacoes!C5376,conversao_anotacoes!D5376))</f>
        <v>MRVALJEVIC</v>
      </c>
      <c r="K5376" t="str">
        <f t="shared" si="166"/>
        <v>VASYLENKO</v>
      </c>
      <c r="L5376" t="str">
        <f>UPPER(anotacoes!H5376)</f>
        <v>ATTACK</v>
      </c>
      <c r="M5376" t="str">
        <f>IF(OR(L5376="ATTACK",L5376="FINTA"),"&lt;TECNICA&gt;",UPPER(anotacoes!I5376))</f>
        <v>&lt;TECNICA&gt;</v>
      </c>
      <c r="N5376" t="str">
        <f>IF(OR(L5376="ATTACK",L5376="FINTA"),UPPER(anotacoes!I5376),"")</f>
        <v>HARAI GOSHI GAESHI</v>
      </c>
      <c r="O5376" s="6">
        <f>IF(anotacoes!N5376=0,"",anotacoes!N5376)</f>
        <v>4</v>
      </c>
      <c r="P5376" t="str">
        <f>IF(anotacoes!M5376=0,"",UPPER(anotacoes!M5376))</f>
        <v/>
      </c>
      <c r="Q5376" t="str">
        <f t="shared" si="167"/>
        <v>INSERT INTO CONVERSAO_LUTA_ACAO (cd_conversao, id_luta, sequencia, momento_inicio, momento_fim, quem_faz, quem_sofre, acao_tipo, acao, tecnica, direcao, pontuacao) VALUES (1, 78, 31, TRIM(' 00:05:18,054'), TRIM(' 00:05:19,352'), 'MRVALJEVIC', 'VASYLENKO', 'ATTACK', '&lt;TECNICA&gt;', 'HARAI GOSHI GAESHI', 4, NULL)</v>
      </c>
      <c r="R5376" t="s">
        <v>10327</v>
      </c>
    </row>
    <row r="5377" spans="1:18" hidden="1" x14ac:dyDescent="0.25">
      <c r="A5377" s="7">
        <f>anotacoes!D5377</f>
        <v>40780</v>
      </c>
      <c r="B5377" t="str">
        <f>anotacoes!C5377</f>
        <v>WORLD CHAMPIONSHIPS PARIS 2011</v>
      </c>
      <c r="C5377" t="str">
        <f>anotacoes!E5377</f>
        <v>MRVALJEVIC</v>
      </c>
      <c r="D5377" t="str">
        <f>anotacoes!F5377</f>
        <v>VASYLENKO</v>
      </c>
      <c r="E5377" t="s">
        <v>10325</v>
      </c>
      <c r="F5377">
        <f>anotacoes!A5377</f>
        <v>78</v>
      </c>
      <c r="G5377">
        <f>anotacoes!B5377</f>
        <v>32</v>
      </c>
      <c r="H5377" t="str">
        <f>anotacoes!K5377</f>
        <v xml:space="preserve"> 00:05:19,352</v>
      </c>
      <c r="I5377" t="str">
        <f>anotacoes!L5377</f>
        <v xml:space="preserve"> 00:05:21,209</v>
      </c>
      <c r="J5377" t="str">
        <f>IF(L5377="PAUSE",E5377,IF(anotacoes!G5381=conversao_anotacoes!C5377,conversao_anotacoes!C5377,conversao_anotacoes!D5377))</f>
        <v>MRVALJEVIC</v>
      </c>
      <c r="K5377" t="str">
        <f t="shared" si="166"/>
        <v>VASYLENKO</v>
      </c>
      <c r="L5377" t="str">
        <f>UPPER(anotacoes!H5377)</f>
        <v>GRIP TIME</v>
      </c>
      <c r="M5377" t="str">
        <f>IF(OR(L5377="ATTACK",L5377="FINTA"),"&lt;TECNICA&gt;",UPPER(anotacoes!I5377))</f>
        <v>RIGHT COLLAR LEFT SLEEVE</v>
      </c>
      <c r="N5377" t="str">
        <f>IF(OR(L5377="ATTACK",L5377="FINTA"),UPPER(anotacoes!I5377),"")</f>
        <v/>
      </c>
      <c r="O5377" s="6" t="str">
        <f>IF(anotacoes!N5377=0,"",anotacoes!N5377)</f>
        <v/>
      </c>
      <c r="P5377" t="str">
        <f>IF(anotacoes!M5377=0,"",UPPER(anotacoes!M5377))</f>
        <v/>
      </c>
      <c r="Q5377" t="str">
        <f t="shared" si="167"/>
        <v>INSERT INTO CONVERSAO_LUTA_ACAO (cd_conversao, id_luta, sequencia, momento_inicio, momento_fim, quem_faz, quem_sofre, acao_tipo, acao, tecnica, direcao, pontuacao) VALUES (1, 78, 32, TRIM(' 00:05:19,352'), TRIM(' 00:05:21,209'), 'MRVALJEVIC', 'VASYLENKO', 'GRIP TIME', 'RIGHT COLLAR LEFT SLEEVE', NULL, NULL, NULL)</v>
      </c>
      <c r="R5377" t="s">
        <v>10327</v>
      </c>
    </row>
    <row r="5378" spans="1:18" hidden="1" x14ac:dyDescent="0.25">
      <c r="A5378" s="7">
        <f>anotacoes!D5378</f>
        <v>40780</v>
      </c>
      <c r="B5378" t="str">
        <f>anotacoes!C5378</f>
        <v>WORLD CHAMPIONSHIPS PARIS 2011</v>
      </c>
      <c r="C5378" t="str">
        <f>anotacoes!E5378</f>
        <v>MRVALJEVIC</v>
      </c>
      <c r="D5378" t="str">
        <f>anotacoes!F5378</f>
        <v>VASYLENKO</v>
      </c>
      <c r="E5378" t="s">
        <v>10325</v>
      </c>
      <c r="F5378">
        <f>anotacoes!A5378</f>
        <v>78</v>
      </c>
      <c r="G5378">
        <f>anotacoes!B5378</f>
        <v>33</v>
      </c>
      <c r="H5378" t="str">
        <f>anotacoes!K5378</f>
        <v xml:space="preserve"> 00:05:21,427</v>
      </c>
      <c r="I5378" t="str">
        <f>anotacoes!L5378</f>
        <v xml:space="preserve"> 00:05:27,312</v>
      </c>
      <c r="J5378" t="str">
        <f>IF(L5378="PAUSE",E5378,IF(anotacoes!G5382=conversao_anotacoes!C5378,conversao_anotacoes!C5378,conversao_anotacoes!D5378))</f>
        <v>&lt;ARBITRO_DESCONHECIDO&gt;</v>
      </c>
      <c r="K5378" t="str">
        <f t="shared" si="166"/>
        <v/>
      </c>
      <c r="L5378" t="str">
        <f>UPPER(anotacoes!H5378)</f>
        <v>PAUSE</v>
      </c>
      <c r="M5378" t="str">
        <f>IF(OR(L5378="ATTACK",L5378="FINTA"),"&lt;TECNICA&gt;",UPPER(anotacoes!I5378))</f>
        <v>&lt;NAO_CLASSIFICADO&gt;</v>
      </c>
      <c r="N5378" t="str">
        <f>IF(OR(L5378="ATTACK",L5378="FINTA"),UPPER(anotacoes!I5378),"")</f>
        <v/>
      </c>
      <c r="O5378" s="6" t="str">
        <f>IF(anotacoes!N5378=0,"",anotacoes!N5378)</f>
        <v/>
      </c>
      <c r="P5378" t="str">
        <f>IF(anotacoes!M5378=0,"",UPPER(anotacoes!M5378))</f>
        <v/>
      </c>
      <c r="Q5378" t="str">
        <f t="shared" si="167"/>
        <v>INSERT INTO CONVERSAO_LUTA_ACAO (cd_conversao, id_luta, sequencia, momento_inicio, momento_fim, quem_faz, quem_sofre, acao_tipo, acao, tecnica, direcao, pontuacao) VALUES (1, 78, 33, TRIM(' 00:05:21,427'), TRIM(' 00:05:27,312'), '&lt;ARBITRO_DESCONHECIDO&gt;', '', 'PAUSE', '&lt;NAO_CLASSIFICADO&gt;', NULL, NULL, NULL)</v>
      </c>
      <c r="R5378" t="s">
        <v>10327</v>
      </c>
    </row>
    <row r="5379" spans="1:18" hidden="1" x14ac:dyDescent="0.25">
      <c r="A5379" s="7">
        <f>anotacoes!D5379</f>
        <v>40780</v>
      </c>
      <c r="B5379" t="str">
        <f>anotacoes!C5379</f>
        <v>WORLD CHAMPIONSHIPS PARIS 2011</v>
      </c>
      <c r="C5379" t="str">
        <f>anotacoes!E5379</f>
        <v>MRVALJEVIC</v>
      </c>
      <c r="D5379" t="str">
        <f>anotacoes!F5379</f>
        <v>VASYLENKO</v>
      </c>
      <c r="E5379" t="s">
        <v>10325</v>
      </c>
      <c r="F5379">
        <f>anotacoes!A5379</f>
        <v>78</v>
      </c>
      <c r="G5379">
        <f>anotacoes!B5379</f>
        <v>34</v>
      </c>
      <c r="H5379" t="str">
        <f>anotacoes!K5379</f>
        <v xml:space="preserve"> 00:05:27,312</v>
      </c>
      <c r="I5379" t="str">
        <f>anotacoes!L5379</f>
        <v xml:space="preserve"> 00:05:28,439</v>
      </c>
      <c r="J5379" t="str">
        <f>IF(L5379="PAUSE",E5379,IF(anotacoes!G5383=conversao_anotacoes!C5379,conversao_anotacoes!C5379,conversao_anotacoes!D5379))</f>
        <v>MRVALJEVIC</v>
      </c>
      <c r="K5379" t="str">
        <f t="shared" ref="K5379:K5442" si="168">IF(J5379=E5379,"",IF(J5379=C5379,D5379,C5379))</f>
        <v>VASYLENKO</v>
      </c>
      <c r="L5379" t="str">
        <f>UPPER(anotacoes!H5379)</f>
        <v>DISPLACEMENT</v>
      </c>
      <c r="M5379" t="str">
        <f>IF(OR(L5379="ATTACK",L5379="FINTA"),"&lt;TECNICA&gt;",UPPER(anotacoes!I5379))</f>
        <v>2-3 STEP HESITANT LEFT</v>
      </c>
      <c r="N5379" t="str">
        <f>IF(OR(L5379="ATTACK",L5379="FINTA"),UPPER(anotacoes!I5379),"")</f>
        <v/>
      </c>
      <c r="O5379" s="6" t="str">
        <f>IF(anotacoes!N5379=0,"",anotacoes!N5379)</f>
        <v/>
      </c>
      <c r="P5379" t="str">
        <f>IF(anotacoes!M5379=0,"",UPPER(anotacoes!M5379))</f>
        <v/>
      </c>
      <c r="Q5379" t="str">
        <f t="shared" ref="Q5379:Q5442" si="169">CONCATENATE("INSERT INTO CONVERSAO_LUTA_ACAO (cd_conversao, id_luta, sequencia, momento_inicio, momento_fim, quem_faz, quem_sofre, acao_tipo, acao, tecnica, direcao, pontuacao) VALUES (1, ",F5379,", ",G5379,", ","TRIM('",H5379,"')",", ","TRIM('",I5379,"')",", ","'",J5379,"'",", ","'",K5379,"'",", ","'",L5379,"'",", ","'",M5379,"'",", ",IF(N5379="","NULL",CONCATENATE("'",N5379,"'")),", ",IF(O5379="","NULL",O5379),", ",IF(P5379="","NULL",CONCATENATE("'",P5379,"'")),")")</f>
        <v>INSERT INTO CONVERSAO_LUTA_ACAO (cd_conversao, id_luta, sequencia, momento_inicio, momento_fim, quem_faz, quem_sofre, acao_tipo, acao, tecnica, direcao, pontuacao) VALUES (1, 78, 34, TRIM(' 00:05:27,312'), TRIM(' 00:05:28,439'), 'MRVALJEVIC', 'VASYLENKO', 'DISPLACEMENT', '2-3 STEP HESITANT LEFT', NULL, NULL, NULL)</v>
      </c>
      <c r="R5379" t="s">
        <v>10327</v>
      </c>
    </row>
    <row r="5380" spans="1:18" hidden="1" x14ac:dyDescent="0.25">
      <c r="A5380" s="7">
        <f>anotacoes!D5380</f>
        <v>40780</v>
      </c>
      <c r="B5380" t="str">
        <f>anotacoes!C5380</f>
        <v>WORLD CHAMPIONSHIPS PARIS 2011</v>
      </c>
      <c r="C5380" t="str">
        <f>anotacoes!E5380</f>
        <v>MRVALJEVIC</v>
      </c>
      <c r="D5380" t="str">
        <f>anotacoes!F5380</f>
        <v>VASYLENKO</v>
      </c>
      <c r="E5380" t="s">
        <v>10325</v>
      </c>
      <c r="F5380">
        <f>anotacoes!A5380</f>
        <v>78</v>
      </c>
      <c r="G5380">
        <f>anotacoes!B5380</f>
        <v>35</v>
      </c>
      <c r="H5380" t="str">
        <f>anotacoes!K5380</f>
        <v xml:space="preserve"> 00:05:28,439</v>
      </c>
      <c r="I5380" t="str">
        <f>anotacoes!L5380</f>
        <v xml:space="preserve"> 00:05:37,420</v>
      </c>
      <c r="J5380" t="str">
        <f>IF(L5380="PAUSE",E5380,IF(anotacoes!G5384=conversao_anotacoes!C5380,conversao_anotacoes!C5380,conversao_anotacoes!D5380))</f>
        <v>MRVALJEVIC</v>
      </c>
      <c r="K5380" t="str">
        <f t="shared" si="168"/>
        <v>VASYLENKO</v>
      </c>
      <c r="L5380" t="str">
        <f>UPPER(anotacoes!H5380)</f>
        <v>GRIP TIME</v>
      </c>
      <c r="M5380" t="str">
        <f>IF(OR(L5380="ATTACK",L5380="FINTA"),"&lt;TECNICA&gt;",UPPER(anotacoes!I5380))</f>
        <v>RIGHT COLLAR LEFT SLEEVE</v>
      </c>
      <c r="N5380" t="str">
        <f>IF(OR(L5380="ATTACK",L5380="FINTA"),UPPER(anotacoes!I5380),"")</f>
        <v/>
      </c>
      <c r="O5380" s="6" t="str">
        <f>IF(anotacoes!N5380=0,"",anotacoes!N5380)</f>
        <v/>
      </c>
      <c r="P5380" t="str">
        <f>IF(anotacoes!M5380=0,"",UPPER(anotacoes!M5380))</f>
        <v/>
      </c>
      <c r="Q5380" t="str">
        <f t="shared" si="169"/>
        <v>INSERT INTO CONVERSAO_LUTA_ACAO (cd_conversao, id_luta, sequencia, momento_inicio, momento_fim, quem_faz, quem_sofre, acao_tipo, acao, tecnica, direcao, pontuacao) VALUES (1, 78, 35, TRIM(' 00:05:28,439'), TRIM(' 00:05:37,420'), 'MRVALJEVIC', 'VASYLENKO', 'GRIP TIME', 'RIGHT COLLAR LEFT SLEEVE', NULL, NULL, NULL)</v>
      </c>
      <c r="R5380" t="s">
        <v>10327</v>
      </c>
    </row>
    <row r="5381" spans="1:18" hidden="1" x14ac:dyDescent="0.25">
      <c r="A5381" s="7">
        <f>anotacoes!D5381</f>
        <v>40780</v>
      </c>
      <c r="B5381" t="str">
        <f>anotacoes!C5381</f>
        <v>WORLD CHAMPIONSHIPS PARIS 2011</v>
      </c>
      <c r="C5381" t="str">
        <f>anotacoes!E5381</f>
        <v>MRVALJEVIC</v>
      </c>
      <c r="D5381" t="str">
        <f>anotacoes!F5381</f>
        <v>VASYLENKO</v>
      </c>
      <c r="E5381" t="s">
        <v>10325</v>
      </c>
      <c r="F5381">
        <f>anotacoes!A5381</f>
        <v>78</v>
      </c>
      <c r="G5381">
        <f>anotacoes!B5381</f>
        <v>36</v>
      </c>
      <c r="H5381" t="str">
        <f>anotacoes!K5381</f>
        <v xml:space="preserve"> 00:05:37,420</v>
      </c>
      <c r="I5381" t="str">
        <f>anotacoes!L5381</f>
        <v xml:space="preserve"> 00:05:40,257</v>
      </c>
      <c r="J5381" t="str">
        <f>IF(L5381="PAUSE",E5381,IF(anotacoes!G5385=conversao_anotacoes!C5381,conversao_anotacoes!C5381,conversao_anotacoes!D5381))</f>
        <v>MRVALJEVIC</v>
      </c>
      <c r="K5381" t="str">
        <f t="shared" si="168"/>
        <v>VASYLENKO</v>
      </c>
      <c r="L5381" t="str">
        <f>UPPER(anotacoes!H5381)</f>
        <v>ATTACK</v>
      </c>
      <c r="M5381" t="str">
        <f>IF(OR(L5381="ATTACK",L5381="FINTA"),"&lt;TECNICA&gt;",UPPER(anotacoes!I5381))</f>
        <v>&lt;TECNICA&gt;</v>
      </c>
      <c r="N5381" t="str">
        <f>IF(OR(L5381="ATTACK",L5381="FINTA"),UPPER(anotacoes!I5381),"")</f>
        <v>OSOTO GARI</v>
      </c>
      <c r="O5381" s="6">
        <f>IF(anotacoes!N5381=0,"",anotacoes!N5381)</f>
        <v>2</v>
      </c>
      <c r="P5381" t="str">
        <f>IF(anotacoes!M5381=0,"",UPPER(anotacoes!M5381))</f>
        <v>YUKO</v>
      </c>
      <c r="Q5381" t="str">
        <f t="shared" si="169"/>
        <v>INSERT INTO CONVERSAO_LUTA_ACAO (cd_conversao, id_luta, sequencia, momento_inicio, momento_fim, quem_faz, quem_sofre, acao_tipo, acao, tecnica, direcao, pontuacao) VALUES (1, 78, 36, TRIM(' 00:05:37,420'), TRIM(' 00:05:40,257'), 'MRVALJEVIC', 'VASYLENKO', 'ATTACK', '&lt;TECNICA&gt;', 'OSOTO GARI', 2, 'YUKO')</v>
      </c>
      <c r="R5381" t="s">
        <v>10327</v>
      </c>
    </row>
    <row r="5382" spans="1:18" hidden="1" x14ac:dyDescent="0.25">
      <c r="A5382" s="7">
        <f>anotacoes!D5382</f>
        <v>40780</v>
      </c>
      <c r="B5382" t="str">
        <f>anotacoes!C5382</f>
        <v>WORLD CHAMPIONSHIPS PARIS 2011</v>
      </c>
      <c r="C5382" t="str">
        <f>anotacoes!E5382</f>
        <v>MRVALJEVIC</v>
      </c>
      <c r="D5382" t="str">
        <f>anotacoes!F5382</f>
        <v>VASYLENKO</v>
      </c>
      <c r="E5382" t="s">
        <v>10325</v>
      </c>
      <c r="F5382">
        <f>anotacoes!A5382</f>
        <v>78</v>
      </c>
      <c r="G5382">
        <f>anotacoes!B5382</f>
        <v>37</v>
      </c>
      <c r="H5382" t="str">
        <f>anotacoes!K5382</f>
        <v xml:space="preserve"> 00:05:40,257</v>
      </c>
      <c r="I5382" t="str">
        <f>anotacoes!L5382</f>
        <v xml:space="preserve"> 00:05:46,150</v>
      </c>
      <c r="J5382" t="str">
        <f>IF(L5382="PAUSE",E5382,IF(anotacoes!G5386=conversao_anotacoes!C5382,conversao_anotacoes!C5382,conversao_anotacoes!D5382))</f>
        <v>MRVALJEVIC</v>
      </c>
      <c r="K5382" t="str">
        <f t="shared" si="168"/>
        <v>VASYLENKO</v>
      </c>
      <c r="L5382" t="str">
        <f>UPPER(anotacoes!H5382)</f>
        <v>GROUNDWORK COMBAT</v>
      </c>
      <c r="M5382" t="str">
        <f>IF(OR(L5382="ATTACK",L5382="FINTA"),"&lt;TECNICA&gt;",UPPER(anotacoes!I5382))</f>
        <v>TRYING TO ATTACK</v>
      </c>
      <c r="N5382" t="str">
        <f>IF(OR(L5382="ATTACK",L5382="FINTA"),UPPER(anotacoes!I5382),"")</f>
        <v/>
      </c>
      <c r="O5382" s="6" t="str">
        <f>IF(anotacoes!N5382=0,"",anotacoes!N5382)</f>
        <v/>
      </c>
      <c r="P5382" t="str">
        <f>IF(anotacoes!M5382=0,"",UPPER(anotacoes!M5382))</f>
        <v/>
      </c>
      <c r="Q5382" t="str">
        <f t="shared" si="169"/>
        <v>INSERT INTO CONVERSAO_LUTA_ACAO (cd_conversao, id_luta, sequencia, momento_inicio, momento_fim, quem_faz, quem_sofre, acao_tipo, acao, tecnica, direcao, pontuacao) VALUES (1, 78, 37, TRIM(' 00:05:40,257'), TRIM(' 00:05:46,150'), 'MRVALJEVIC', 'VASYLENKO', 'GROUNDWORK COMBAT', 'TRYING TO ATTACK', NULL, NULL, NULL)</v>
      </c>
      <c r="R5382" t="s">
        <v>10327</v>
      </c>
    </row>
    <row r="5383" spans="1:18" hidden="1" x14ac:dyDescent="0.25">
      <c r="A5383" s="7">
        <f>anotacoes!D5383</f>
        <v>40780</v>
      </c>
      <c r="B5383" t="str">
        <f>anotacoes!C5383</f>
        <v>WORLD CHAMPIONSHIPS PARIS 2011</v>
      </c>
      <c r="C5383" t="str">
        <f>anotacoes!E5383</f>
        <v>MRVALJEVIC</v>
      </c>
      <c r="D5383" t="str">
        <f>anotacoes!F5383</f>
        <v>VASYLENKO</v>
      </c>
      <c r="E5383" t="s">
        <v>10325</v>
      </c>
      <c r="F5383">
        <f>anotacoes!A5383</f>
        <v>78</v>
      </c>
      <c r="G5383">
        <f>anotacoes!B5383</f>
        <v>38</v>
      </c>
      <c r="H5383" t="str">
        <f>anotacoes!K5383</f>
        <v xml:space="preserve"> 00:05:46,365</v>
      </c>
      <c r="I5383" t="str">
        <f>anotacoes!L5383</f>
        <v xml:space="preserve"> 00:06:47,798</v>
      </c>
      <c r="J5383" t="str">
        <f>IF(L5383="PAUSE",E5383,IF(anotacoes!G5387=conversao_anotacoes!C5383,conversao_anotacoes!C5383,conversao_anotacoes!D5383))</f>
        <v>&lt;ARBITRO_DESCONHECIDO&gt;</v>
      </c>
      <c r="K5383" t="str">
        <f t="shared" si="168"/>
        <v/>
      </c>
      <c r="L5383" t="str">
        <f>UPPER(anotacoes!H5383)</f>
        <v>PAUSE</v>
      </c>
      <c r="M5383" t="str">
        <f>IF(OR(L5383="ATTACK",L5383="FINTA"),"&lt;TECNICA&gt;",UPPER(anotacoes!I5383))</f>
        <v>&lt;NAO_CLASSIFICADO&gt;</v>
      </c>
      <c r="N5383" t="str">
        <f>IF(OR(L5383="ATTACK",L5383="FINTA"),UPPER(anotacoes!I5383),"")</f>
        <v/>
      </c>
      <c r="O5383" s="6" t="str">
        <f>IF(anotacoes!N5383=0,"",anotacoes!N5383)</f>
        <v/>
      </c>
      <c r="P5383" t="str">
        <f>IF(anotacoes!M5383=0,"",UPPER(anotacoes!M5383))</f>
        <v/>
      </c>
      <c r="Q5383" t="str">
        <f t="shared" si="169"/>
        <v>INSERT INTO CONVERSAO_LUTA_ACAO (cd_conversao, id_luta, sequencia, momento_inicio, momento_fim, quem_faz, quem_sofre, acao_tipo, acao, tecnica, direcao, pontuacao) VALUES (1, 78, 38, TRIM(' 00:05:46,365'), TRIM(' 00:06:47,798'), '&lt;ARBITRO_DESCONHECIDO&gt;', '', 'PAUSE', '&lt;NAO_CLASSIFICADO&gt;', NULL, NULL, NULL)</v>
      </c>
      <c r="R5383" t="s">
        <v>10327</v>
      </c>
    </row>
    <row r="5384" spans="1:18" hidden="1" x14ac:dyDescent="0.25">
      <c r="A5384" s="7">
        <f>anotacoes!D5384</f>
        <v>40780</v>
      </c>
      <c r="B5384" t="str">
        <f>anotacoes!C5384</f>
        <v>WORLD CHAMPIONSHIPS PARIS 2011</v>
      </c>
      <c r="C5384" t="str">
        <f>anotacoes!E5384</f>
        <v>MRVALJEVIC</v>
      </c>
      <c r="D5384" t="str">
        <f>anotacoes!F5384</f>
        <v>VASYLENKO</v>
      </c>
      <c r="E5384" t="s">
        <v>10325</v>
      </c>
      <c r="F5384">
        <f>anotacoes!A5384</f>
        <v>78</v>
      </c>
      <c r="G5384">
        <f>anotacoes!B5384</f>
        <v>39</v>
      </c>
      <c r="H5384" t="str">
        <f>anotacoes!K5384</f>
        <v xml:space="preserve"> 00:06:47,798</v>
      </c>
      <c r="I5384" t="str">
        <f>anotacoes!L5384</f>
        <v xml:space="preserve"> 00:06:50,635</v>
      </c>
      <c r="J5384" t="str">
        <f>IF(L5384="PAUSE",E5384,IF(anotacoes!G5388=conversao_anotacoes!C5384,conversao_anotacoes!C5384,conversao_anotacoes!D5384))</f>
        <v>MRVALJEVIC</v>
      </c>
      <c r="K5384" t="str">
        <f t="shared" si="168"/>
        <v>VASYLENKO</v>
      </c>
      <c r="L5384" t="str">
        <f>UPPER(anotacoes!H5384)</f>
        <v>DISPLACEMENT</v>
      </c>
      <c r="M5384" t="str">
        <f>IF(OR(L5384="ATTACK",L5384="FINTA"),"&lt;TECNICA&gt;",UPPER(anotacoes!I5384))</f>
        <v>2-3 STEP HESITANT LEFT</v>
      </c>
      <c r="N5384" t="str">
        <f>IF(OR(L5384="ATTACK",L5384="FINTA"),UPPER(anotacoes!I5384),"")</f>
        <v/>
      </c>
      <c r="O5384" s="6" t="str">
        <f>IF(anotacoes!N5384=0,"",anotacoes!N5384)</f>
        <v/>
      </c>
      <c r="P5384" t="str">
        <f>IF(anotacoes!M5384=0,"",UPPER(anotacoes!M5384))</f>
        <v/>
      </c>
      <c r="Q5384" t="str">
        <f t="shared" si="169"/>
        <v>INSERT INTO CONVERSAO_LUTA_ACAO (cd_conversao, id_luta, sequencia, momento_inicio, momento_fim, quem_faz, quem_sofre, acao_tipo, acao, tecnica, direcao, pontuacao) VALUES (1, 78, 39, TRIM(' 00:06:47,798'), TRIM(' 00:06:50,635'), 'MRVALJEVIC', 'VASYLENKO', 'DISPLACEMENT', '2-3 STEP HESITANT LEFT', NULL, NULL, NULL)</v>
      </c>
      <c r="R5384" t="s">
        <v>10327</v>
      </c>
    </row>
    <row r="5385" spans="1:18" hidden="1" x14ac:dyDescent="0.25">
      <c r="A5385" s="7">
        <f>anotacoes!D5385</f>
        <v>40780</v>
      </c>
      <c r="B5385" t="str">
        <f>anotacoes!C5385</f>
        <v>WORLD CHAMPIONSHIPS PARIS 2011</v>
      </c>
      <c r="C5385" t="str">
        <f>anotacoes!E5385</f>
        <v>MRVALJEVIC</v>
      </c>
      <c r="D5385" t="str">
        <f>anotacoes!F5385</f>
        <v>VASYLENKO</v>
      </c>
      <c r="E5385" t="s">
        <v>10325</v>
      </c>
      <c r="F5385">
        <f>anotacoes!A5385</f>
        <v>78</v>
      </c>
      <c r="G5385">
        <f>anotacoes!B5385</f>
        <v>40</v>
      </c>
      <c r="H5385" t="str">
        <f>anotacoes!K5385</f>
        <v xml:space="preserve"> 00:06:50,635</v>
      </c>
      <c r="I5385" t="str">
        <f>anotacoes!L5385</f>
        <v xml:space="preserve"> 00:06:51,091</v>
      </c>
      <c r="J5385" t="str">
        <f>IF(L5385="PAUSE",E5385,IF(anotacoes!G5389=conversao_anotacoes!C5385,conversao_anotacoes!C5385,conversao_anotacoes!D5385))</f>
        <v>MRVALJEVIC</v>
      </c>
      <c r="K5385" t="str">
        <f t="shared" si="168"/>
        <v>VASYLENKO</v>
      </c>
      <c r="L5385" t="str">
        <f>UPPER(anotacoes!H5385)</f>
        <v>DISPLACEMENT</v>
      </c>
      <c r="M5385" t="str">
        <f>IF(OR(L5385="ATTACK",L5385="FINTA"),"&lt;TECNICA&gt;",UPPER(anotacoes!I5385))</f>
        <v>2-3 STEP HESITANT RIGHT</v>
      </c>
      <c r="N5385" t="str">
        <f>IF(OR(L5385="ATTACK",L5385="FINTA"),UPPER(anotacoes!I5385),"")</f>
        <v/>
      </c>
      <c r="O5385" s="6" t="str">
        <f>IF(anotacoes!N5385=0,"",anotacoes!N5385)</f>
        <v/>
      </c>
      <c r="P5385" t="str">
        <f>IF(anotacoes!M5385=0,"",UPPER(anotacoes!M5385))</f>
        <v/>
      </c>
      <c r="Q5385" t="str">
        <f t="shared" si="169"/>
        <v>INSERT INTO CONVERSAO_LUTA_ACAO (cd_conversao, id_luta, sequencia, momento_inicio, momento_fim, quem_faz, quem_sofre, acao_tipo, acao, tecnica, direcao, pontuacao) VALUES (1, 78, 40, TRIM(' 00:06:50,635'), TRIM(' 00:06:51,091'), 'MRVALJEVIC', 'VASYLENKO', 'DISPLACEMENT', '2-3 STEP HESITANT RIGHT', NULL, NULL, NULL)</v>
      </c>
      <c r="R5385" t="s">
        <v>10327</v>
      </c>
    </row>
    <row r="5386" spans="1:18" hidden="1" x14ac:dyDescent="0.25">
      <c r="A5386" s="7">
        <f>anotacoes!D5386</f>
        <v>40780</v>
      </c>
      <c r="B5386" t="str">
        <f>anotacoes!C5386</f>
        <v>WORLD CHAMPIONSHIPS PARIS 2011</v>
      </c>
      <c r="C5386" t="str">
        <f>anotacoes!E5386</f>
        <v>MRVALJEVIC</v>
      </c>
      <c r="D5386" t="str">
        <f>anotacoes!F5386</f>
        <v>VASYLENKO</v>
      </c>
      <c r="E5386" t="s">
        <v>10325</v>
      </c>
      <c r="F5386">
        <f>anotacoes!A5386</f>
        <v>78</v>
      </c>
      <c r="G5386">
        <f>anotacoes!B5386</f>
        <v>41</v>
      </c>
      <c r="H5386" t="str">
        <f>anotacoes!K5386</f>
        <v xml:space="preserve"> 00:06:51,091</v>
      </c>
      <c r="I5386" t="str">
        <f>anotacoes!L5386</f>
        <v xml:space="preserve"> 00:06:56,871</v>
      </c>
      <c r="J5386" t="str">
        <f>IF(L5386="PAUSE",E5386,IF(anotacoes!G5390=conversao_anotacoes!C5386,conversao_anotacoes!C5386,conversao_anotacoes!D5386))</f>
        <v>MRVALJEVIC</v>
      </c>
      <c r="K5386" t="str">
        <f t="shared" si="168"/>
        <v>VASYLENKO</v>
      </c>
      <c r="L5386" t="str">
        <f>UPPER(anotacoes!H5386)</f>
        <v>DISPLACEMENT</v>
      </c>
      <c r="M5386" t="str">
        <f>IF(OR(L5386="ATTACK",L5386="FINTA"),"&lt;TECNICA&gt;",UPPER(anotacoes!I5386))</f>
        <v>TRY TO GRIP WITH CONTACT</v>
      </c>
      <c r="N5386" t="str">
        <f>IF(OR(L5386="ATTACK",L5386="FINTA"),UPPER(anotacoes!I5386),"")</f>
        <v/>
      </c>
      <c r="O5386" s="6" t="str">
        <f>IF(anotacoes!N5386=0,"",anotacoes!N5386)</f>
        <v/>
      </c>
      <c r="P5386" t="str">
        <f>IF(anotacoes!M5386=0,"",UPPER(anotacoes!M5386))</f>
        <v/>
      </c>
      <c r="Q5386" t="str">
        <f t="shared" si="169"/>
        <v>INSERT INTO CONVERSAO_LUTA_ACAO (cd_conversao, id_luta, sequencia, momento_inicio, momento_fim, quem_faz, quem_sofre, acao_tipo, acao, tecnica, direcao, pontuacao) VALUES (1, 78, 41, TRIM(' 00:06:51,091'), TRIM(' 00:06:56,871'), 'MRVALJEVIC', 'VASYLENKO', 'DISPLACEMENT', 'TRY TO GRIP WITH CONTACT', NULL, NULL, NULL)</v>
      </c>
      <c r="R5386" t="s">
        <v>10327</v>
      </c>
    </row>
    <row r="5387" spans="1:18" hidden="1" x14ac:dyDescent="0.25">
      <c r="A5387" s="7">
        <f>anotacoes!D5387</f>
        <v>40780</v>
      </c>
      <c r="B5387" t="str">
        <f>anotacoes!C5387</f>
        <v>WORLD CHAMPIONSHIPS PARIS 2011</v>
      </c>
      <c r="C5387" t="str">
        <f>anotacoes!E5387</f>
        <v>MRVALJEVIC</v>
      </c>
      <c r="D5387" t="str">
        <f>anotacoes!F5387</f>
        <v>VASYLENKO</v>
      </c>
      <c r="E5387" t="s">
        <v>10325</v>
      </c>
      <c r="F5387">
        <f>anotacoes!A5387</f>
        <v>78</v>
      </c>
      <c r="G5387">
        <f>anotacoes!B5387</f>
        <v>42</v>
      </c>
      <c r="H5387" t="str">
        <f>anotacoes!K5387</f>
        <v xml:space="preserve"> 00:06:56,871</v>
      </c>
      <c r="I5387" t="str">
        <f>anotacoes!L5387</f>
        <v xml:space="preserve"> 00:06:59,067</v>
      </c>
      <c r="J5387" t="str">
        <f>IF(L5387="PAUSE",E5387,IF(anotacoes!G5391=conversao_anotacoes!C5387,conversao_anotacoes!C5387,conversao_anotacoes!D5387))</f>
        <v>MRVALJEVIC</v>
      </c>
      <c r="K5387" t="str">
        <f t="shared" si="168"/>
        <v>VASYLENKO</v>
      </c>
      <c r="L5387" t="str">
        <f>UPPER(anotacoes!H5387)</f>
        <v>GRIP TIME</v>
      </c>
      <c r="M5387" t="str">
        <f>IF(OR(L5387="ATTACK",L5387="FINTA"),"&lt;TECNICA&gt;",UPPER(anotacoes!I5387))</f>
        <v>RIGHT COLLAR</v>
      </c>
      <c r="N5387" t="str">
        <f>IF(OR(L5387="ATTACK",L5387="FINTA"),UPPER(anotacoes!I5387),"")</f>
        <v/>
      </c>
      <c r="O5387" s="6" t="str">
        <f>IF(anotacoes!N5387=0,"",anotacoes!N5387)</f>
        <v/>
      </c>
      <c r="P5387" t="str">
        <f>IF(anotacoes!M5387=0,"",UPPER(anotacoes!M5387))</f>
        <v/>
      </c>
      <c r="Q5387" t="str">
        <f t="shared" si="169"/>
        <v>INSERT INTO CONVERSAO_LUTA_ACAO (cd_conversao, id_luta, sequencia, momento_inicio, momento_fim, quem_faz, quem_sofre, acao_tipo, acao, tecnica, direcao, pontuacao) VALUES (1, 78, 42, TRIM(' 00:06:56,871'), TRIM(' 00:06:59,067'), 'MRVALJEVIC', 'VASYLENKO', 'GRIP TIME', 'RIGHT COLLAR', NULL, NULL, NULL)</v>
      </c>
      <c r="R5387" t="s">
        <v>10327</v>
      </c>
    </row>
    <row r="5388" spans="1:18" hidden="1" x14ac:dyDescent="0.25">
      <c r="A5388" s="7">
        <f>anotacoes!D5388</f>
        <v>40780</v>
      </c>
      <c r="B5388" t="str">
        <f>anotacoes!C5388</f>
        <v>WORLD CHAMPIONSHIPS PARIS 2011</v>
      </c>
      <c r="C5388" t="str">
        <f>anotacoes!E5388</f>
        <v>MRVALJEVIC</v>
      </c>
      <c r="D5388" t="str">
        <f>anotacoes!F5388</f>
        <v>VASYLENKO</v>
      </c>
      <c r="E5388" t="s">
        <v>10325</v>
      </c>
      <c r="F5388">
        <f>anotacoes!A5388</f>
        <v>78</v>
      </c>
      <c r="G5388">
        <f>anotacoes!B5388</f>
        <v>43</v>
      </c>
      <c r="H5388" t="str">
        <f>anotacoes!K5388</f>
        <v xml:space="preserve"> 00:06:59,067</v>
      </c>
      <c r="I5388" t="str">
        <f>anotacoes!L5388</f>
        <v xml:space="preserve"> 00:07:01,291</v>
      </c>
      <c r="J5388" t="str">
        <f>IF(L5388="PAUSE",E5388,IF(anotacoes!G5392=conversao_anotacoes!C5388,conversao_anotacoes!C5388,conversao_anotacoes!D5388))</f>
        <v>MRVALJEVIC</v>
      </c>
      <c r="K5388" t="str">
        <f t="shared" si="168"/>
        <v>VASYLENKO</v>
      </c>
      <c r="L5388" t="str">
        <f>UPPER(anotacoes!H5388)</f>
        <v>GRIP TIME</v>
      </c>
      <c r="M5388" t="str">
        <f>IF(OR(L5388="ATTACK",L5388="FINTA"),"&lt;TECNICA&gt;",UPPER(anotacoes!I5388))</f>
        <v>RIGHT COLLAR LEFT SLEEVE</v>
      </c>
      <c r="N5388" t="str">
        <f>IF(OR(L5388="ATTACK",L5388="FINTA"),UPPER(anotacoes!I5388),"")</f>
        <v/>
      </c>
      <c r="O5388" s="6" t="str">
        <f>IF(anotacoes!N5388=0,"",anotacoes!N5388)</f>
        <v/>
      </c>
      <c r="P5388" t="str">
        <f>IF(anotacoes!M5388=0,"",UPPER(anotacoes!M5388))</f>
        <v/>
      </c>
      <c r="Q5388" t="str">
        <f t="shared" si="169"/>
        <v>INSERT INTO CONVERSAO_LUTA_ACAO (cd_conversao, id_luta, sequencia, momento_inicio, momento_fim, quem_faz, quem_sofre, acao_tipo, acao, tecnica, direcao, pontuacao) VALUES (1, 78, 43, TRIM(' 00:06:59,067'), TRIM(' 00:07:01,291'), 'MRVALJEVIC', 'VASYLENKO', 'GRIP TIME', 'RIGHT COLLAR LEFT SLEEVE', NULL, NULL, NULL)</v>
      </c>
      <c r="R5388" t="s">
        <v>10327</v>
      </c>
    </row>
    <row r="5389" spans="1:18" hidden="1" x14ac:dyDescent="0.25">
      <c r="A5389" s="7">
        <f>anotacoes!D5389</f>
        <v>40780</v>
      </c>
      <c r="B5389" t="str">
        <f>anotacoes!C5389</f>
        <v>WORLD CHAMPIONSHIPS PARIS 2011</v>
      </c>
      <c r="C5389" t="str">
        <f>anotacoes!E5389</f>
        <v>MRVALJEVIC</v>
      </c>
      <c r="D5389" t="str">
        <f>anotacoes!F5389</f>
        <v>VASYLENKO</v>
      </c>
      <c r="E5389" t="s">
        <v>10325</v>
      </c>
      <c r="F5389">
        <f>anotacoes!A5389</f>
        <v>78</v>
      </c>
      <c r="G5389">
        <f>anotacoes!B5389</f>
        <v>44</v>
      </c>
      <c r="H5389" t="str">
        <f>anotacoes!K5389</f>
        <v xml:space="preserve"> 00:07:01,291</v>
      </c>
      <c r="I5389" t="str">
        <f>anotacoes!L5389</f>
        <v xml:space="preserve"> 00:07:02,754</v>
      </c>
      <c r="J5389" t="str">
        <f>IF(L5389="PAUSE",E5389,IF(anotacoes!G5393=conversao_anotacoes!C5389,conversao_anotacoes!C5389,conversao_anotacoes!D5389))</f>
        <v>MRVALJEVIC</v>
      </c>
      <c r="K5389" t="str">
        <f t="shared" si="168"/>
        <v>VASYLENKO</v>
      </c>
      <c r="L5389" t="str">
        <f>UPPER(anotacoes!H5389)</f>
        <v>ATTACK</v>
      </c>
      <c r="M5389" t="str">
        <f>IF(OR(L5389="ATTACK",L5389="FINTA"),"&lt;TECNICA&gt;",UPPER(anotacoes!I5389))</f>
        <v>&lt;TECNICA&gt;</v>
      </c>
      <c r="N5389" t="str">
        <f>IF(OR(L5389="ATTACK",L5389="FINTA"),UPPER(anotacoes!I5389),"")</f>
        <v>O MAKIKOMI</v>
      </c>
      <c r="O5389" s="6">
        <f>IF(anotacoes!N5389=0,"",anotacoes!N5389)</f>
        <v>4</v>
      </c>
      <c r="P5389" t="str">
        <f>IF(anotacoes!M5389=0,"",UPPER(anotacoes!M5389))</f>
        <v/>
      </c>
      <c r="Q5389" t="str">
        <f t="shared" si="169"/>
        <v>INSERT INTO CONVERSAO_LUTA_ACAO (cd_conversao, id_luta, sequencia, momento_inicio, momento_fim, quem_faz, quem_sofre, acao_tipo, acao, tecnica, direcao, pontuacao) VALUES (1, 78, 44, TRIM(' 00:07:01,291'), TRIM(' 00:07:02,754'), 'MRVALJEVIC', 'VASYLENKO', 'ATTACK', '&lt;TECNICA&gt;', 'O MAKIKOMI', 4, NULL)</v>
      </c>
      <c r="R5389" t="s">
        <v>10327</v>
      </c>
    </row>
    <row r="5390" spans="1:18" hidden="1" x14ac:dyDescent="0.25">
      <c r="A5390" s="7">
        <f>anotacoes!D5390</f>
        <v>40780</v>
      </c>
      <c r="B5390" t="str">
        <f>anotacoes!C5390</f>
        <v>WORLD CHAMPIONSHIPS PARIS 2011</v>
      </c>
      <c r="C5390" t="str">
        <f>anotacoes!E5390</f>
        <v>MRVALJEVIC</v>
      </c>
      <c r="D5390" t="str">
        <f>anotacoes!F5390</f>
        <v>VASYLENKO</v>
      </c>
      <c r="E5390" t="s">
        <v>10325</v>
      </c>
      <c r="F5390">
        <f>anotacoes!A5390</f>
        <v>78</v>
      </c>
      <c r="G5390">
        <f>anotacoes!B5390</f>
        <v>45</v>
      </c>
      <c r="H5390" t="str">
        <f>anotacoes!K5390</f>
        <v xml:space="preserve"> 00:07:02,938</v>
      </c>
      <c r="I5390" t="str">
        <f>anotacoes!L5390</f>
        <v xml:space="preserve"> 00:07:12,803</v>
      </c>
      <c r="J5390" t="str">
        <f>IF(L5390="PAUSE",E5390,IF(anotacoes!G5394=conversao_anotacoes!C5390,conversao_anotacoes!C5390,conversao_anotacoes!D5390))</f>
        <v>MRVALJEVIC</v>
      </c>
      <c r="K5390" t="str">
        <f t="shared" si="168"/>
        <v>VASYLENKO</v>
      </c>
      <c r="L5390" t="str">
        <f>UPPER(anotacoes!H5390)</f>
        <v>GROUNDWORK COMBAT</v>
      </c>
      <c r="M5390" t="str">
        <f>IF(OR(L5390="ATTACK",L5390="FINTA"),"&lt;TECNICA&gt;",UPPER(anotacoes!I5390))</f>
        <v>DEFENSIVE POSITION</v>
      </c>
      <c r="N5390" t="str">
        <f>IF(OR(L5390="ATTACK",L5390="FINTA"),UPPER(anotacoes!I5390),"")</f>
        <v/>
      </c>
      <c r="O5390" s="6" t="str">
        <f>IF(anotacoes!N5390=0,"",anotacoes!N5390)</f>
        <v/>
      </c>
      <c r="P5390" t="str">
        <f>IF(anotacoes!M5390=0,"",UPPER(anotacoes!M5390))</f>
        <v/>
      </c>
      <c r="Q5390" t="str">
        <f t="shared" si="169"/>
        <v>INSERT INTO CONVERSAO_LUTA_ACAO (cd_conversao, id_luta, sequencia, momento_inicio, momento_fim, quem_faz, quem_sofre, acao_tipo, acao, tecnica, direcao, pontuacao) VALUES (1, 78, 45, TRIM(' 00:07:02,938'), TRIM(' 00:07:12,803'), 'MRVALJEVIC', 'VASYLENKO', 'GROUNDWORK COMBAT', 'DEFENSIVE POSITION', NULL, NULL, NULL)</v>
      </c>
      <c r="R5390" t="s">
        <v>10327</v>
      </c>
    </row>
    <row r="5391" spans="1:18" hidden="1" x14ac:dyDescent="0.25">
      <c r="A5391" s="7">
        <f>anotacoes!D5391</f>
        <v>40780</v>
      </c>
      <c r="B5391" t="str">
        <f>anotacoes!C5391</f>
        <v>WORLD CHAMPIONSHIPS PARIS 2011</v>
      </c>
      <c r="C5391" t="str">
        <f>anotacoes!E5391</f>
        <v>MRVALJEVIC</v>
      </c>
      <c r="D5391" t="str">
        <f>anotacoes!F5391</f>
        <v>VASYLENKO</v>
      </c>
      <c r="E5391" t="s">
        <v>10325</v>
      </c>
      <c r="F5391">
        <f>anotacoes!A5391</f>
        <v>78</v>
      </c>
      <c r="G5391">
        <f>anotacoes!B5391</f>
        <v>46</v>
      </c>
      <c r="H5391" t="str">
        <f>anotacoes!K5391</f>
        <v xml:space="preserve"> 00:07:12,803</v>
      </c>
      <c r="I5391" t="str">
        <f>anotacoes!L5391</f>
        <v xml:space="preserve"> 00:07:19,858</v>
      </c>
      <c r="J5391" t="str">
        <f>IF(L5391="PAUSE",E5391,IF(anotacoes!G5395=conversao_anotacoes!C5391,conversao_anotacoes!C5391,conversao_anotacoes!D5391))</f>
        <v>&lt;ARBITRO_DESCONHECIDO&gt;</v>
      </c>
      <c r="K5391" t="str">
        <f t="shared" si="168"/>
        <v/>
      </c>
      <c r="L5391" t="str">
        <f>UPPER(anotacoes!H5391)</f>
        <v>PAUSE</v>
      </c>
      <c r="M5391" t="str">
        <f>IF(OR(L5391="ATTACK",L5391="FINTA"),"&lt;TECNICA&gt;",UPPER(anotacoes!I5391))</f>
        <v>&lt;NAO_CLASSIFICADO&gt;</v>
      </c>
      <c r="N5391" t="str">
        <f>IF(OR(L5391="ATTACK",L5391="FINTA"),UPPER(anotacoes!I5391),"")</f>
        <v/>
      </c>
      <c r="O5391" s="6" t="str">
        <f>IF(anotacoes!N5391=0,"",anotacoes!N5391)</f>
        <v/>
      </c>
      <c r="P5391" t="str">
        <f>IF(anotacoes!M5391=0,"",UPPER(anotacoes!M5391))</f>
        <v/>
      </c>
      <c r="Q5391" t="str">
        <f t="shared" si="169"/>
        <v>INSERT INTO CONVERSAO_LUTA_ACAO (cd_conversao, id_luta, sequencia, momento_inicio, momento_fim, quem_faz, quem_sofre, acao_tipo, acao, tecnica, direcao, pontuacao) VALUES (1, 78, 46, TRIM(' 00:07:12,803'), TRIM(' 00:07:19,858'), '&lt;ARBITRO_DESCONHECIDO&gt;', '', 'PAUSE', '&lt;NAO_CLASSIFICADO&gt;', NULL, NULL, NULL)</v>
      </c>
      <c r="R5391" t="s">
        <v>10327</v>
      </c>
    </row>
    <row r="5392" spans="1:18" hidden="1" x14ac:dyDescent="0.25">
      <c r="A5392" s="7">
        <f>anotacoes!D5392</f>
        <v>40780</v>
      </c>
      <c r="B5392" t="str">
        <f>anotacoes!C5392</f>
        <v>WORLD CHAMPIONSHIPS PARIS 2011</v>
      </c>
      <c r="C5392" t="str">
        <f>anotacoes!E5392</f>
        <v>MRVALJEVIC</v>
      </c>
      <c r="D5392" t="str">
        <f>anotacoes!F5392</f>
        <v>VASYLENKO</v>
      </c>
      <c r="E5392" t="s">
        <v>10325</v>
      </c>
      <c r="F5392">
        <f>anotacoes!A5392</f>
        <v>78</v>
      </c>
      <c r="G5392">
        <f>anotacoes!B5392</f>
        <v>47</v>
      </c>
      <c r="H5392" t="str">
        <f>anotacoes!K5392</f>
        <v xml:space="preserve"> 00:07:20,052</v>
      </c>
      <c r="I5392" t="str">
        <f>anotacoes!L5392</f>
        <v xml:space="preserve"> 00:07:21,662</v>
      </c>
      <c r="J5392" t="str">
        <f>IF(L5392="PAUSE",E5392,IF(anotacoes!G5396=conversao_anotacoes!C5392,conversao_anotacoes!C5392,conversao_anotacoes!D5392))</f>
        <v>MRVALJEVIC</v>
      </c>
      <c r="K5392" t="str">
        <f t="shared" si="168"/>
        <v>VASYLENKO</v>
      </c>
      <c r="L5392" t="str">
        <f>UPPER(anotacoes!H5392)</f>
        <v>DISPLACEMENT</v>
      </c>
      <c r="M5392" t="str">
        <f>IF(OR(L5392="ATTACK",L5392="FINTA"),"&lt;TECNICA&gt;",UPPER(anotacoes!I5392))</f>
        <v>TRY TO GRIP WITH CONTACT</v>
      </c>
      <c r="N5392" t="str">
        <f>IF(OR(L5392="ATTACK",L5392="FINTA"),UPPER(anotacoes!I5392),"")</f>
        <v/>
      </c>
      <c r="O5392" s="6" t="str">
        <f>IF(anotacoes!N5392=0,"",anotacoes!N5392)</f>
        <v/>
      </c>
      <c r="P5392" t="str">
        <f>IF(anotacoes!M5392=0,"",UPPER(anotacoes!M5392))</f>
        <v/>
      </c>
      <c r="Q5392" t="str">
        <f t="shared" si="169"/>
        <v>INSERT INTO CONVERSAO_LUTA_ACAO (cd_conversao, id_luta, sequencia, momento_inicio, momento_fim, quem_faz, quem_sofre, acao_tipo, acao, tecnica, direcao, pontuacao) VALUES (1, 78, 47, TRIM(' 00:07:20,052'), TRIM(' 00:07:21,662'), 'MRVALJEVIC', 'VASYLENKO', 'DISPLACEMENT', 'TRY TO GRIP WITH CONTACT', NULL, NULL, NULL)</v>
      </c>
      <c r="R5392" t="s">
        <v>10327</v>
      </c>
    </row>
    <row r="5393" spans="1:18" hidden="1" x14ac:dyDescent="0.25">
      <c r="A5393" s="7">
        <f>anotacoes!D5393</f>
        <v>40780</v>
      </c>
      <c r="B5393" t="str">
        <f>anotacoes!C5393</f>
        <v>WORLD CHAMPIONSHIPS PARIS 2011</v>
      </c>
      <c r="C5393" t="str">
        <f>anotacoes!E5393</f>
        <v>MRVALJEVIC</v>
      </c>
      <c r="D5393" t="str">
        <f>anotacoes!F5393</f>
        <v>VASYLENKO</v>
      </c>
      <c r="E5393" t="s">
        <v>10325</v>
      </c>
      <c r="F5393">
        <f>anotacoes!A5393</f>
        <v>78</v>
      </c>
      <c r="G5393">
        <f>anotacoes!B5393</f>
        <v>48</v>
      </c>
      <c r="H5393" t="str">
        <f>anotacoes!K5393</f>
        <v xml:space="preserve"> 00:07:21,662</v>
      </c>
      <c r="I5393" t="str">
        <f>anotacoes!L5393</f>
        <v xml:space="preserve"> 00:07:23,080</v>
      </c>
      <c r="J5393" t="str">
        <f>IF(L5393="PAUSE",E5393,IF(anotacoes!G5397=conversao_anotacoes!C5393,conversao_anotacoes!C5393,conversao_anotacoes!D5393))</f>
        <v>MRVALJEVIC</v>
      </c>
      <c r="K5393" t="str">
        <f t="shared" si="168"/>
        <v>VASYLENKO</v>
      </c>
      <c r="L5393" t="str">
        <f>UPPER(anotacoes!H5393)</f>
        <v>GRIP TIME</v>
      </c>
      <c r="M5393" t="str">
        <f>IF(OR(L5393="ATTACK",L5393="FINTA"),"&lt;TECNICA&gt;",UPPER(anotacoes!I5393))</f>
        <v>RIGHT COLLAR LEFT SLEEVE</v>
      </c>
      <c r="N5393" t="str">
        <f>IF(OR(L5393="ATTACK",L5393="FINTA"),UPPER(anotacoes!I5393),"")</f>
        <v/>
      </c>
      <c r="O5393" s="6" t="str">
        <f>IF(anotacoes!N5393=0,"",anotacoes!N5393)</f>
        <v/>
      </c>
      <c r="P5393" t="str">
        <f>IF(anotacoes!M5393=0,"",UPPER(anotacoes!M5393))</f>
        <v/>
      </c>
      <c r="Q5393" t="str">
        <f t="shared" si="169"/>
        <v>INSERT INTO CONVERSAO_LUTA_ACAO (cd_conversao, id_luta, sequencia, momento_inicio, momento_fim, quem_faz, quem_sofre, acao_tipo, acao, tecnica, direcao, pontuacao) VALUES (1, 78, 48, TRIM(' 00:07:21,662'), TRIM(' 00:07:23,080'), 'MRVALJEVIC', 'VASYLENKO', 'GRIP TIME', 'RIGHT COLLAR LEFT SLEEVE', NULL, NULL, NULL)</v>
      </c>
      <c r="R5393" t="s">
        <v>10327</v>
      </c>
    </row>
    <row r="5394" spans="1:18" hidden="1" x14ac:dyDescent="0.25">
      <c r="A5394" s="7">
        <f>anotacoes!D5394</f>
        <v>40780</v>
      </c>
      <c r="B5394" t="str">
        <f>anotacoes!C5394</f>
        <v>WORLD CHAMPIONSHIPS PARIS 2011</v>
      </c>
      <c r="C5394" t="str">
        <f>anotacoes!E5394</f>
        <v>MRVALJEVIC</v>
      </c>
      <c r="D5394" t="str">
        <f>anotacoes!F5394</f>
        <v>VASYLENKO</v>
      </c>
      <c r="E5394" t="s">
        <v>10325</v>
      </c>
      <c r="F5394">
        <f>anotacoes!A5394</f>
        <v>78</v>
      </c>
      <c r="G5394">
        <f>anotacoes!B5394</f>
        <v>49</v>
      </c>
      <c r="H5394" t="str">
        <f>anotacoes!K5394</f>
        <v xml:space="preserve"> 00:07:23,080</v>
      </c>
      <c r="I5394" t="str">
        <f>anotacoes!L5394</f>
        <v xml:space="preserve"> 00:07:23,080</v>
      </c>
      <c r="J5394" t="str">
        <f>IF(L5394="PAUSE",E5394,IF(anotacoes!G5398=conversao_anotacoes!C5394,conversao_anotacoes!C5394,conversao_anotacoes!D5394))</f>
        <v>MRVALJEVIC</v>
      </c>
      <c r="K5394" t="str">
        <f t="shared" si="168"/>
        <v>VASYLENKO</v>
      </c>
      <c r="L5394" t="str">
        <f>UPPER(anotacoes!H5394)</f>
        <v>DEFENSE</v>
      </c>
      <c r="M5394" t="str">
        <f>IF(OR(L5394="ATTACK",L5394="FINTA"),"&lt;TECNICA&gt;",UPPER(anotacoes!I5394))</f>
        <v>TAE-SABAKI RIGHT</v>
      </c>
      <c r="N5394" t="str">
        <f>IF(OR(L5394="ATTACK",L5394="FINTA"),UPPER(anotacoes!I5394),"")</f>
        <v/>
      </c>
      <c r="O5394" s="6" t="str">
        <f>IF(anotacoes!N5394=0,"",anotacoes!N5394)</f>
        <v/>
      </c>
      <c r="P5394" t="str">
        <f>IF(anotacoes!M5394=0,"",UPPER(anotacoes!M5394))</f>
        <v/>
      </c>
      <c r="Q5394" t="str">
        <f t="shared" si="169"/>
        <v>INSERT INTO CONVERSAO_LUTA_ACAO (cd_conversao, id_luta, sequencia, momento_inicio, momento_fim, quem_faz, quem_sofre, acao_tipo, acao, tecnica, direcao, pontuacao) VALUES (1, 78, 49, TRIM(' 00:07:23,080'), TRIM(' 00:07:23,080'), 'MRVALJEVIC', 'VASYLENKO', 'DEFENSE', 'TAE-SABAKI RIGHT', NULL, NULL, NULL)</v>
      </c>
      <c r="R5394" t="s">
        <v>10327</v>
      </c>
    </row>
    <row r="5395" spans="1:18" hidden="1" x14ac:dyDescent="0.25">
      <c r="A5395" s="7">
        <f>anotacoes!D5395</f>
        <v>40780</v>
      </c>
      <c r="B5395" t="str">
        <f>anotacoes!C5395</f>
        <v>WORLD CHAMPIONSHIPS PARIS 2011</v>
      </c>
      <c r="C5395" t="str">
        <f>anotacoes!E5395</f>
        <v>MRVALJEVIC</v>
      </c>
      <c r="D5395" t="str">
        <f>anotacoes!F5395</f>
        <v>VASYLENKO</v>
      </c>
      <c r="E5395" t="s">
        <v>10325</v>
      </c>
      <c r="F5395">
        <f>anotacoes!A5395</f>
        <v>78</v>
      </c>
      <c r="G5395">
        <f>anotacoes!B5395</f>
        <v>50</v>
      </c>
      <c r="H5395" t="str">
        <f>anotacoes!K5395</f>
        <v xml:space="preserve"> 00:07:23,080</v>
      </c>
      <c r="I5395" t="str">
        <f>anotacoes!L5395</f>
        <v xml:space="preserve"> 00:07:27,509</v>
      </c>
      <c r="J5395" t="str">
        <f>IF(L5395="PAUSE",E5395,IF(anotacoes!G5399=conversao_anotacoes!C5395,conversao_anotacoes!C5395,conversao_anotacoes!D5395))</f>
        <v>MRVALJEVIC</v>
      </c>
      <c r="K5395" t="str">
        <f t="shared" si="168"/>
        <v>VASYLENKO</v>
      </c>
      <c r="L5395" t="str">
        <f>UPPER(anotacoes!H5395)</f>
        <v>TRANSITION</v>
      </c>
      <c r="M5395" t="str">
        <f>IF(OR(L5395="ATTACK",L5395="FINTA"),"&lt;TECNICA&gt;",UPPER(anotacoes!I5395))</f>
        <v>WITHOUT ATTACK</v>
      </c>
      <c r="N5395" t="str">
        <f>IF(OR(L5395="ATTACK",L5395="FINTA"),UPPER(anotacoes!I5395),"")</f>
        <v/>
      </c>
      <c r="O5395" s="6" t="str">
        <f>IF(anotacoes!N5395=0,"",anotacoes!N5395)</f>
        <v/>
      </c>
      <c r="P5395" t="str">
        <f>IF(anotacoes!M5395=0,"",UPPER(anotacoes!M5395))</f>
        <v/>
      </c>
      <c r="Q5395" t="str">
        <f t="shared" si="169"/>
        <v>INSERT INTO CONVERSAO_LUTA_ACAO (cd_conversao, id_luta, sequencia, momento_inicio, momento_fim, quem_faz, quem_sofre, acao_tipo, acao, tecnica, direcao, pontuacao) VALUES (1, 78, 50, TRIM(' 00:07:23,080'), TRIM(' 00:07:27,509'), 'MRVALJEVIC', 'VASYLENKO', 'TRANSITION', 'WITHOUT ATTACK', NULL, NULL, NULL)</v>
      </c>
      <c r="R5395" t="s">
        <v>10327</v>
      </c>
    </row>
    <row r="5396" spans="1:18" hidden="1" x14ac:dyDescent="0.25">
      <c r="A5396" s="7">
        <f>anotacoes!D5396</f>
        <v>40780</v>
      </c>
      <c r="B5396" t="str">
        <f>anotacoes!C5396</f>
        <v>WORLD CHAMPIONSHIPS PARIS 2011</v>
      </c>
      <c r="C5396" t="str">
        <f>anotacoes!E5396</f>
        <v>MRVALJEVIC</v>
      </c>
      <c r="D5396" t="str">
        <f>anotacoes!F5396</f>
        <v>VASYLENKO</v>
      </c>
      <c r="E5396" t="s">
        <v>10325</v>
      </c>
      <c r="F5396">
        <f>anotacoes!A5396</f>
        <v>78</v>
      </c>
      <c r="G5396">
        <f>anotacoes!B5396</f>
        <v>51</v>
      </c>
      <c r="H5396" t="str">
        <f>anotacoes!K5396</f>
        <v xml:space="preserve"> 00:07:27,509</v>
      </c>
      <c r="I5396" t="str">
        <f>anotacoes!L5396</f>
        <v xml:space="preserve"> 00:07:31,221</v>
      </c>
      <c r="J5396" t="str">
        <f>IF(L5396="PAUSE",E5396,IF(anotacoes!G5400=conversao_anotacoes!C5396,conversao_anotacoes!C5396,conversao_anotacoes!D5396))</f>
        <v>&lt;ARBITRO_DESCONHECIDO&gt;</v>
      </c>
      <c r="K5396" t="str">
        <f t="shared" si="168"/>
        <v/>
      </c>
      <c r="L5396" t="str">
        <f>UPPER(anotacoes!H5396)</f>
        <v>PAUSE</v>
      </c>
      <c r="M5396" t="str">
        <f>IF(OR(L5396="ATTACK",L5396="FINTA"),"&lt;TECNICA&gt;",UPPER(anotacoes!I5396))</f>
        <v>&lt;NAO_CLASSIFICADO&gt;</v>
      </c>
      <c r="N5396" t="str">
        <f>IF(OR(L5396="ATTACK",L5396="FINTA"),UPPER(anotacoes!I5396),"")</f>
        <v/>
      </c>
      <c r="O5396" s="6" t="str">
        <f>IF(anotacoes!N5396=0,"",anotacoes!N5396)</f>
        <v/>
      </c>
      <c r="P5396" t="str">
        <f>IF(anotacoes!M5396=0,"",UPPER(anotacoes!M5396))</f>
        <v/>
      </c>
      <c r="Q5396" t="str">
        <f t="shared" si="169"/>
        <v>INSERT INTO CONVERSAO_LUTA_ACAO (cd_conversao, id_luta, sequencia, momento_inicio, momento_fim, quem_faz, quem_sofre, acao_tipo, acao, tecnica, direcao, pontuacao) VALUES (1, 78, 51, TRIM(' 00:07:27,509'), TRIM(' 00:07:31,221'), '&lt;ARBITRO_DESCONHECIDO&gt;', '', 'PAUSE', '&lt;NAO_CLASSIFICADO&gt;', NULL, NULL, NULL)</v>
      </c>
      <c r="R5396" t="s">
        <v>10327</v>
      </c>
    </row>
    <row r="5397" spans="1:18" hidden="1" x14ac:dyDescent="0.25">
      <c r="A5397" s="7">
        <f>anotacoes!D5397</f>
        <v>40780</v>
      </c>
      <c r="B5397" t="str">
        <f>anotacoes!C5397</f>
        <v>WORLD CHAMPIONSHIPS PARIS 2011</v>
      </c>
      <c r="C5397" t="str">
        <f>anotacoes!E5397</f>
        <v>MRVALJEVIC</v>
      </c>
      <c r="D5397" t="str">
        <f>anotacoes!F5397</f>
        <v>VASYLENKO</v>
      </c>
      <c r="E5397" t="s">
        <v>10325</v>
      </c>
      <c r="F5397">
        <f>anotacoes!A5397</f>
        <v>78</v>
      </c>
      <c r="G5397">
        <f>anotacoes!B5397</f>
        <v>52</v>
      </c>
      <c r="H5397" t="str">
        <f>anotacoes!K5397</f>
        <v xml:space="preserve"> 00:07:31,456</v>
      </c>
      <c r="I5397" t="str">
        <f>anotacoes!L5397</f>
        <v xml:space="preserve"> 00:07:38,660</v>
      </c>
      <c r="J5397" t="str">
        <f>IF(L5397="PAUSE",E5397,IF(anotacoes!G5401=conversao_anotacoes!C5397,conversao_anotacoes!C5397,conversao_anotacoes!D5397))</f>
        <v>MRVALJEVIC</v>
      </c>
      <c r="K5397" t="str">
        <f t="shared" si="168"/>
        <v>VASYLENKO</v>
      </c>
      <c r="L5397" t="str">
        <f>UPPER(anotacoes!H5397)</f>
        <v>DISPLACEMENT</v>
      </c>
      <c r="M5397" t="str">
        <f>IF(OR(L5397="ATTACK",L5397="FINTA"),"&lt;TECNICA&gt;",UPPER(anotacoes!I5397))</f>
        <v>&lt;NAO_CLASSIFICADO&gt;</v>
      </c>
      <c r="N5397" t="str">
        <f>IF(OR(L5397="ATTACK",L5397="FINTA"),UPPER(anotacoes!I5397),"")</f>
        <v/>
      </c>
      <c r="O5397" s="6" t="str">
        <f>IF(anotacoes!N5397=0,"",anotacoes!N5397)</f>
        <v/>
      </c>
      <c r="P5397" t="str">
        <f>IF(anotacoes!M5397=0,"",UPPER(anotacoes!M5397))</f>
        <v/>
      </c>
      <c r="Q5397" t="str">
        <f t="shared" si="169"/>
        <v>INSERT INTO CONVERSAO_LUTA_ACAO (cd_conversao, id_luta, sequencia, momento_inicio, momento_fim, quem_faz, quem_sofre, acao_tipo, acao, tecnica, direcao, pontuacao) VALUES (1, 78, 52, TRIM(' 00:07:31,456'), TRIM(' 00:07:38,660'), 'MRVALJEVIC', 'VASYLENKO', 'DISPLACEMENT', '&lt;NAO_CLASSIFICADO&gt;', NULL, NULL, NULL)</v>
      </c>
      <c r="R5397" t="s">
        <v>10327</v>
      </c>
    </row>
    <row r="5398" spans="1:18" hidden="1" x14ac:dyDescent="0.25">
      <c r="A5398" s="7">
        <f>anotacoes!D5398</f>
        <v>40780</v>
      </c>
      <c r="B5398" t="str">
        <f>anotacoes!C5398</f>
        <v>WORLD CHAMPIONSHIPS PARIS 2011</v>
      </c>
      <c r="C5398" t="str">
        <f>anotacoes!E5398</f>
        <v>MRVALJEVIC</v>
      </c>
      <c r="D5398" t="str">
        <f>anotacoes!F5398</f>
        <v>VASYLENKO</v>
      </c>
      <c r="E5398" t="s">
        <v>10325</v>
      </c>
      <c r="F5398">
        <f>anotacoes!A5398</f>
        <v>78</v>
      </c>
      <c r="G5398">
        <f>anotacoes!B5398</f>
        <v>53</v>
      </c>
      <c r="H5398" t="str">
        <f>anotacoes!K5398</f>
        <v xml:space="preserve"> 00:07:38,660</v>
      </c>
      <c r="I5398" t="str">
        <f>anotacoes!L5398</f>
        <v xml:space="preserve"> 00:08:23,047</v>
      </c>
      <c r="J5398" t="str">
        <f>IF(L5398="PAUSE",E5398,IF(anotacoes!G5402=conversao_anotacoes!C5398,conversao_anotacoes!C5398,conversao_anotacoes!D5398))</f>
        <v>VASYLENKO</v>
      </c>
      <c r="K5398" t="str">
        <f t="shared" si="168"/>
        <v>MRVALJEVIC</v>
      </c>
      <c r="L5398" t="str">
        <f>UPPER(anotacoes!H5398)</f>
        <v>GRIP TIME</v>
      </c>
      <c r="M5398" t="str">
        <f>IF(OR(L5398="ATTACK",L5398="FINTA"),"&lt;TECNICA&gt;",UPPER(anotacoes!I5398))</f>
        <v>RIGHT COLLAR LEFT SLEEVE</v>
      </c>
      <c r="N5398" t="str">
        <f>IF(OR(L5398="ATTACK",L5398="FINTA"),UPPER(anotacoes!I5398),"")</f>
        <v/>
      </c>
      <c r="O5398" s="6" t="str">
        <f>IF(anotacoes!N5398=0,"",anotacoes!N5398)</f>
        <v/>
      </c>
      <c r="P5398" t="str">
        <f>IF(anotacoes!M5398=0,"",UPPER(anotacoes!M5398))</f>
        <v/>
      </c>
      <c r="Q5398" t="str">
        <f t="shared" si="169"/>
        <v>INSERT INTO CONVERSAO_LUTA_ACAO (cd_conversao, id_luta, sequencia, momento_inicio, momento_fim, quem_faz, quem_sofre, acao_tipo, acao, tecnica, direcao, pontuacao) VALUES (1, 78, 53, TRIM(' 00:07:38,660'), TRIM(' 00:08:23,047'), 'VASYLENKO', 'MRVALJEVIC', 'GRIP TIME', 'RIGHT COLLAR LEFT SLEEVE', NULL, NULL, NULL)</v>
      </c>
      <c r="R5398" t="s">
        <v>10327</v>
      </c>
    </row>
    <row r="5399" spans="1:18" hidden="1" x14ac:dyDescent="0.25">
      <c r="A5399" s="7">
        <f>anotacoes!D5399</f>
        <v>40780</v>
      </c>
      <c r="B5399" t="str">
        <f>anotacoes!C5399</f>
        <v>WORLD CHAMPIONSHIPS PARIS 2011</v>
      </c>
      <c r="C5399" t="str">
        <f>anotacoes!E5399</f>
        <v>MRVALJEVIC</v>
      </c>
      <c r="D5399" t="str">
        <f>anotacoes!F5399</f>
        <v>VASYLENKO</v>
      </c>
      <c r="E5399" t="s">
        <v>10325</v>
      </c>
      <c r="F5399">
        <f>anotacoes!A5399</f>
        <v>78</v>
      </c>
      <c r="G5399">
        <f>anotacoes!B5399</f>
        <v>54</v>
      </c>
      <c r="H5399" t="str">
        <f>anotacoes!K5399</f>
        <v xml:space="preserve"> 00:08:23,047</v>
      </c>
      <c r="I5399" t="str">
        <f>anotacoes!L5399</f>
        <v xml:space="preserve"> 00:08:23,552</v>
      </c>
      <c r="J5399" t="str">
        <f>IF(L5399="PAUSE",E5399,IF(anotacoes!G5403=conversao_anotacoes!C5399,conversao_anotacoes!C5399,conversao_anotacoes!D5399))</f>
        <v>MRVALJEVIC</v>
      </c>
      <c r="K5399" t="str">
        <f t="shared" si="168"/>
        <v>VASYLENKO</v>
      </c>
      <c r="L5399" t="str">
        <f>UPPER(anotacoes!H5399)</f>
        <v>ATTACK</v>
      </c>
      <c r="M5399" t="str">
        <f>IF(OR(L5399="ATTACK",L5399="FINTA"),"&lt;TECNICA&gt;",UPPER(anotacoes!I5399))</f>
        <v>&lt;TECNICA&gt;</v>
      </c>
      <c r="N5399" t="str">
        <f>IF(OR(L5399="ATTACK",L5399="FINTA"),UPPER(anotacoes!I5399),"")</f>
        <v>HARAI GOSHI GAESHI</v>
      </c>
      <c r="O5399" s="6">
        <f>IF(anotacoes!N5399=0,"",anotacoes!N5399)</f>
        <v>4</v>
      </c>
      <c r="P5399" t="str">
        <f>IF(anotacoes!M5399=0,"",UPPER(anotacoes!M5399))</f>
        <v/>
      </c>
      <c r="Q5399" t="str">
        <f t="shared" si="169"/>
        <v>INSERT INTO CONVERSAO_LUTA_ACAO (cd_conversao, id_luta, sequencia, momento_inicio, momento_fim, quem_faz, quem_sofre, acao_tipo, acao, tecnica, direcao, pontuacao) VALUES (1, 78, 54, TRIM(' 00:08:23,047'), TRIM(' 00:08:23,552'), 'MRVALJEVIC', 'VASYLENKO', 'ATTACK', '&lt;TECNICA&gt;', 'HARAI GOSHI GAESHI', 4, NULL)</v>
      </c>
      <c r="R5399" t="s">
        <v>10327</v>
      </c>
    </row>
    <row r="5400" spans="1:18" hidden="1" x14ac:dyDescent="0.25">
      <c r="A5400" s="7">
        <f>anotacoes!D5400</f>
        <v>40780</v>
      </c>
      <c r="B5400" t="str">
        <f>anotacoes!C5400</f>
        <v>WORLD CHAMPIONSHIPS PARIS 2011</v>
      </c>
      <c r="C5400" t="str">
        <f>anotacoes!E5400</f>
        <v>MRVALJEVIC</v>
      </c>
      <c r="D5400" t="str">
        <f>anotacoes!F5400</f>
        <v>VASYLENKO</v>
      </c>
      <c r="E5400" t="s">
        <v>10325</v>
      </c>
      <c r="F5400">
        <f>anotacoes!A5400</f>
        <v>78</v>
      </c>
      <c r="G5400">
        <f>anotacoes!B5400</f>
        <v>55</v>
      </c>
      <c r="H5400" t="str">
        <f>anotacoes!K5400</f>
        <v xml:space="preserve"> 00:08:23,552</v>
      </c>
      <c r="I5400" t="str">
        <f>anotacoes!L5400</f>
        <v xml:space="preserve"> 00:08:25,361</v>
      </c>
      <c r="J5400" t="str">
        <f>IF(L5400="PAUSE",E5400,IF(anotacoes!G5404=conversao_anotacoes!C5400,conversao_anotacoes!C5400,conversao_anotacoes!D5400))</f>
        <v>MRVALJEVIC</v>
      </c>
      <c r="K5400" t="str">
        <f t="shared" si="168"/>
        <v>VASYLENKO</v>
      </c>
      <c r="L5400" t="str">
        <f>UPPER(anotacoes!H5400)</f>
        <v>GRIP TIME</v>
      </c>
      <c r="M5400" t="str">
        <f>IF(OR(L5400="ATTACK",L5400="FINTA"),"&lt;TECNICA&gt;",UPPER(anotacoes!I5400))</f>
        <v>RIGHT COLLAR LEFT SLEEVE</v>
      </c>
      <c r="N5400" t="str">
        <f>IF(OR(L5400="ATTACK",L5400="FINTA"),UPPER(anotacoes!I5400),"")</f>
        <v/>
      </c>
      <c r="O5400" s="6" t="str">
        <f>IF(anotacoes!N5400=0,"",anotacoes!N5400)</f>
        <v/>
      </c>
      <c r="P5400" t="str">
        <f>IF(anotacoes!M5400=0,"",UPPER(anotacoes!M5400))</f>
        <v/>
      </c>
      <c r="Q5400" t="str">
        <f t="shared" si="169"/>
        <v>INSERT INTO CONVERSAO_LUTA_ACAO (cd_conversao, id_luta, sequencia, momento_inicio, momento_fim, quem_faz, quem_sofre, acao_tipo, acao, tecnica, direcao, pontuacao) VALUES (1, 78, 55, TRIM(' 00:08:23,552'), TRIM(' 00:08:25,361'), 'MRVALJEVIC', 'VASYLENKO', 'GRIP TIME', 'RIGHT COLLAR LEFT SLEEVE', NULL, NULL, NULL)</v>
      </c>
      <c r="R5400" t="s">
        <v>10327</v>
      </c>
    </row>
    <row r="5401" spans="1:18" hidden="1" x14ac:dyDescent="0.25">
      <c r="A5401" s="7">
        <f>anotacoes!D5401</f>
        <v>40780</v>
      </c>
      <c r="B5401" t="str">
        <f>anotacoes!C5401</f>
        <v>WORLD CHAMPIONSHIPS PARIS 2011</v>
      </c>
      <c r="C5401" t="str">
        <f>anotacoes!E5401</f>
        <v>MRVALJEVIC</v>
      </c>
      <c r="D5401" t="str">
        <f>anotacoes!F5401</f>
        <v>VASYLENKO</v>
      </c>
      <c r="E5401" t="s">
        <v>10325</v>
      </c>
      <c r="F5401">
        <f>anotacoes!A5401</f>
        <v>78</v>
      </c>
      <c r="G5401">
        <f>anotacoes!B5401</f>
        <v>56</v>
      </c>
      <c r="H5401" t="str">
        <f>anotacoes!K5401</f>
        <v xml:space="preserve"> 00:08:25,361</v>
      </c>
      <c r="I5401" t="str">
        <f>anotacoes!L5401</f>
        <v xml:space="preserve"> 00:08:27,338</v>
      </c>
      <c r="J5401" t="str">
        <f>IF(L5401="PAUSE",E5401,IF(anotacoes!G5405=conversao_anotacoes!C5401,conversao_anotacoes!C5401,conversao_anotacoes!D5401))</f>
        <v>MRVALJEVIC</v>
      </c>
      <c r="K5401" t="str">
        <f t="shared" si="168"/>
        <v>VASYLENKO</v>
      </c>
      <c r="L5401" t="str">
        <f>UPPER(anotacoes!H5401)</f>
        <v>ATTACK</v>
      </c>
      <c r="M5401" t="str">
        <f>IF(OR(L5401="ATTACK",L5401="FINTA"),"&lt;TECNICA&gt;",UPPER(anotacoes!I5401))</f>
        <v>&lt;TECNICA&gt;</v>
      </c>
      <c r="N5401" t="str">
        <f>IF(OR(L5401="ATTACK",L5401="FINTA"),UPPER(anotacoes!I5401),"")</f>
        <v>OUCHI GARI</v>
      </c>
      <c r="O5401" s="6">
        <f>IF(anotacoes!N5401=0,"",anotacoes!N5401)</f>
        <v>7</v>
      </c>
      <c r="P5401" t="str">
        <f>IF(anotacoes!M5401=0,"",UPPER(anotacoes!M5401))</f>
        <v>IPPON</v>
      </c>
      <c r="Q5401" t="str">
        <f t="shared" si="169"/>
        <v>INSERT INTO CONVERSAO_LUTA_ACAO (cd_conversao, id_luta, sequencia, momento_inicio, momento_fim, quem_faz, quem_sofre, acao_tipo, acao, tecnica, direcao, pontuacao) VALUES (1, 78, 56, TRIM(' 00:08:25,361'), TRIM(' 00:08:27,338'), 'MRVALJEVIC', 'VASYLENKO', 'ATTACK', '&lt;TECNICA&gt;', 'OUCHI GARI', 7, 'IPPON')</v>
      </c>
      <c r="R5401" t="s">
        <v>10327</v>
      </c>
    </row>
    <row r="5402" spans="1:18" hidden="1" x14ac:dyDescent="0.25">
      <c r="A5402" s="7">
        <f>anotacoes!D5402</f>
        <v>40587</v>
      </c>
      <c r="B5402" t="str">
        <f>anotacoes!C5402</f>
        <v>WORLD CUP BUDAPEST 2011</v>
      </c>
      <c r="C5402" t="str">
        <f>anotacoes!E5402</f>
        <v>MRVALJEVIC</v>
      </c>
      <c r="D5402" t="str">
        <f>anotacoes!F5402</f>
        <v>SCHMITT</v>
      </c>
      <c r="E5402" t="s">
        <v>10325</v>
      </c>
      <c r="F5402">
        <f>anotacoes!A5402</f>
        <v>79</v>
      </c>
      <c r="G5402">
        <f>anotacoes!B5402</f>
        <v>1</v>
      </c>
      <c r="H5402" t="str">
        <f>anotacoes!K5402</f>
        <v xml:space="preserve"> 00:00:01,940</v>
      </c>
      <c r="I5402" t="str">
        <f>anotacoes!L5402</f>
        <v xml:space="preserve"> 00:00:07,029</v>
      </c>
      <c r="J5402" t="str">
        <f>IF(L5402="PAUSE",E5402,IF(anotacoes!G5406=conversao_anotacoes!C5402,conversao_anotacoes!C5402,conversao_anotacoes!D5402))</f>
        <v>MRVALJEVIC</v>
      </c>
      <c r="K5402" t="str">
        <f t="shared" si="168"/>
        <v>SCHMITT</v>
      </c>
      <c r="L5402" t="str">
        <f>UPPER(anotacoes!H5402)</f>
        <v>DISPLACEMENT</v>
      </c>
      <c r="M5402" t="str">
        <f>IF(OR(L5402="ATTACK",L5402="FINTA"),"&lt;TECNICA&gt;",UPPER(anotacoes!I5402))</f>
        <v>2-3 STEP HESITANT LEFT</v>
      </c>
      <c r="N5402" t="str">
        <f>IF(OR(L5402="ATTACK",L5402="FINTA"),UPPER(anotacoes!I5402),"")</f>
        <v/>
      </c>
      <c r="O5402" s="6" t="str">
        <f>IF(anotacoes!N5402=0,"",anotacoes!N5402)</f>
        <v/>
      </c>
      <c r="P5402" t="str">
        <f>IF(anotacoes!M5402=0,"",UPPER(anotacoes!M5402))</f>
        <v/>
      </c>
      <c r="Q5402" t="str">
        <f t="shared" si="169"/>
        <v>INSERT INTO CONVERSAO_LUTA_ACAO (cd_conversao, id_luta, sequencia, momento_inicio, momento_fim, quem_faz, quem_sofre, acao_tipo, acao, tecnica, direcao, pontuacao) VALUES (1, 79, 1, TRIM(' 00:00:01,940'), TRIM(' 00:00:07,029'), 'MRVALJEVIC', 'SCHMITT', 'DISPLACEMENT', '2-3 STEP HESITANT LEFT', NULL, NULL, NULL)</v>
      </c>
      <c r="R5402" t="s">
        <v>10327</v>
      </c>
    </row>
    <row r="5403" spans="1:18" hidden="1" x14ac:dyDescent="0.25">
      <c r="A5403" s="7">
        <f>anotacoes!D5403</f>
        <v>40587</v>
      </c>
      <c r="B5403" t="str">
        <f>anotacoes!C5403</f>
        <v>WORLD CUP BUDAPEST 2011</v>
      </c>
      <c r="C5403" t="str">
        <f>anotacoes!E5403</f>
        <v>MRVALJEVIC</v>
      </c>
      <c r="D5403" t="str">
        <f>anotacoes!F5403</f>
        <v>SCHMITT</v>
      </c>
      <c r="E5403" t="s">
        <v>10325</v>
      </c>
      <c r="F5403">
        <f>anotacoes!A5403</f>
        <v>79</v>
      </c>
      <c r="G5403">
        <f>anotacoes!B5403</f>
        <v>2</v>
      </c>
      <c r="H5403" t="str">
        <f>anotacoes!K5403</f>
        <v xml:space="preserve"> 00:00:07,199</v>
      </c>
      <c r="I5403" t="str">
        <f>anotacoes!L5403</f>
        <v xml:space="preserve"> 00:00:10,298</v>
      </c>
      <c r="J5403" t="str">
        <f>IF(L5403="PAUSE",E5403,IF(anotacoes!G5407=conversao_anotacoes!C5403,conversao_anotacoes!C5403,conversao_anotacoes!D5403))</f>
        <v>MRVALJEVIC</v>
      </c>
      <c r="K5403" t="str">
        <f t="shared" si="168"/>
        <v>SCHMITT</v>
      </c>
      <c r="L5403" t="str">
        <f>UPPER(anotacoes!H5403)</f>
        <v>GRIP TIME</v>
      </c>
      <c r="M5403" t="str">
        <f>IF(OR(L5403="ATTACK",L5403="FINTA"),"&lt;TECNICA&gt;",UPPER(anotacoes!I5403))</f>
        <v>RIGHT COLLAR LEFT SLEEVE</v>
      </c>
      <c r="N5403" t="str">
        <f>IF(OR(L5403="ATTACK",L5403="FINTA"),UPPER(anotacoes!I5403),"")</f>
        <v/>
      </c>
      <c r="O5403" s="6" t="str">
        <f>IF(anotacoes!N5403=0,"",anotacoes!N5403)</f>
        <v/>
      </c>
      <c r="P5403" t="str">
        <f>IF(anotacoes!M5403=0,"",UPPER(anotacoes!M5403))</f>
        <v/>
      </c>
      <c r="Q5403" t="str">
        <f t="shared" si="169"/>
        <v>INSERT INTO CONVERSAO_LUTA_ACAO (cd_conversao, id_luta, sequencia, momento_inicio, momento_fim, quem_faz, quem_sofre, acao_tipo, acao, tecnica, direcao, pontuacao) VALUES (1, 79, 2, TRIM(' 00:00:07,199'), TRIM(' 00:00:10,298'), 'MRVALJEVIC', 'SCHMITT', 'GRIP TIME', 'RIGHT COLLAR LEFT SLEEVE', NULL, NULL, NULL)</v>
      </c>
      <c r="R5403" t="s">
        <v>10327</v>
      </c>
    </row>
    <row r="5404" spans="1:18" hidden="1" x14ac:dyDescent="0.25">
      <c r="A5404" s="7">
        <f>anotacoes!D5404</f>
        <v>40587</v>
      </c>
      <c r="B5404" t="str">
        <f>anotacoes!C5404</f>
        <v>WORLD CUP BUDAPEST 2011</v>
      </c>
      <c r="C5404" t="str">
        <f>anotacoes!E5404</f>
        <v>MRVALJEVIC</v>
      </c>
      <c r="D5404" t="str">
        <f>anotacoes!F5404</f>
        <v>SCHMITT</v>
      </c>
      <c r="E5404" t="s">
        <v>10325</v>
      </c>
      <c r="F5404">
        <f>anotacoes!A5404</f>
        <v>79</v>
      </c>
      <c r="G5404">
        <f>anotacoes!B5404</f>
        <v>3</v>
      </c>
      <c r="H5404" t="str">
        <f>anotacoes!K5404</f>
        <v xml:space="preserve"> 00:00:10,298</v>
      </c>
      <c r="I5404" t="str">
        <f>anotacoes!L5404</f>
        <v xml:space="preserve"> 00:00:22,789</v>
      </c>
      <c r="J5404" t="str">
        <f>IF(L5404="PAUSE",E5404,IF(anotacoes!G5408=conversao_anotacoes!C5404,conversao_anotacoes!C5404,conversao_anotacoes!D5404))</f>
        <v>MRVALJEVIC</v>
      </c>
      <c r="K5404" t="str">
        <f t="shared" si="168"/>
        <v>SCHMITT</v>
      </c>
      <c r="L5404" t="str">
        <f>UPPER(anotacoes!H5404)</f>
        <v>GRIP TIME</v>
      </c>
      <c r="M5404" t="str">
        <f>IF(OR(L5404="ATTACK",L5404="FINTA"),"&lt;TECNICA&gt;",UPPER(anotacoes!I5404))</f>
        <v>RIGHT COLLAR</v>
      </c>
      <c r="N5404" t="str">
        <f>IF(OR(L5404="ATTACK",L5404="FINTA"),UPPER(anotacoes!I5404),"")</f>
        <v/>
      </c>
      <c r="O5404" s="6" t="str">
        <f>IF(anotacoes!N5404=0,"",anotacoes!N5404)</f>
        <v/>
      </c>
      <c r="P5404" t="str">
        <f>IF(anotacoes!M5404=0,"",UPPER(anotacoes!M5404))</f>
        <v/>
      </c>
      <c r="Q5404" t="str">
        <f t="shared" si="169"/>
        <v>INSERT INTO CONVERSAO_LUTA_ACAO (cd_conversao, id_luta, sequencia, momento_inicio, momento_fim, quem_faz, quem_sofre, acao_tipo, acao, tecnica, direcao, pontuacao) VALUES (1, 79, 3, TRIM(' 00:00:10,298'), TRIM(' 00:00:22,789'), 'MRVALJEVIC', 'SCHMITT', 'GRIP TIME', 'RIGHT COLLAR', NULL, NULL, NULL)</v>
      </c>
      <c r="R5404" t="s">
        <v>10327</v>
      </c>
    </row>
    <row r="5405" spans="1:18" hidden="1" x14ac:dyDescent="0.25">
      <c r="A5405" s="7">
        <f>anotacoes!D5405</f>
        <v>40587</v>
      </c>
      <c r="B5405" t="str">
        <f>anotacoes!C5405</f>
        <v>WORLD CUP BUDAPEST 2011</v>
      </c>
      <c r="C5405" t="str">
        <f>anotacoes!E5405</f>
        <v>MRVALJEVIC</v>
      </c>
      <c r="D5405" t="str">
        <f>anotacoes!F5405</f>
        <v>SCHMITT</v>
      </c>
      <c r="E5405" t="s">
        <v>10325</v>
      </c>
      <c r="F5405">
        <f>anotacoes!A5405</f>
        <v>79</v>
      </c>
      <c r="G5405">
        <f>anotacoes!B5405</f>
        <v>4</v>
      </c>
      <c r="H5405" t="str">
        <f>anotacoes!K5405</f>
        <v xml:space="preserve"> 00:00:22,789</v>
      </c>
      <c r="I5405" t="str">
        <f>anotacoes!L5405</f>
        <v xml:space="preserve"> 00:00:24,083</v>
      </c>
      <c r="J5405" t="str">
        <f>IF(L5405="PAUSE",E5405,IF(anotacoes!G5409=conversao_anotacoes!C5405,conversao_anotacoes!C5405,conversao_anotacoes!D5405))</f>
        <v>MRVALJEVIC</v>
      </c>
      <c r="K5405" t="str">
        <f t="shared" si="168"/>
        <v>SCHMITT</v>
      </c>
      <c r="L5405" t="str">
        <f>UPPER(anotacoes!H5405)</f>
        <v>ATTACK</v>
      </c>
      <c r="M5405" t="str">
        <f>IF(OR(L5405="ATTACK",L5405="FINTA"),"&lt;TECNICA&gt;",UPPER(anotacoes!I5405))</f>
        <v>&lt;TECNICA&gt;</v>
      </c>
      <c r="N5405" t="str">
        <f>IF(OR(L5405="ATTACK",L5405="FINTA"),UPPER(anotacoes!I5405),"")</f>
        <v>TAI OTOSHI</v>
      </c>
      <c r="O5405" s="6">
        <f>IF(anotacoes!N5405=0,"",anotacoes!N5405)</f>
        <v>4</v>
      </c>
      <c r="P5405" t="str">
        <f>IF(anotacoes!M5405=0,"",UPPER(anotacoes!M5405))</f>
        <v/>
      </c>
      <c r="Q5405" t="str">
        <f t="shared" si="169"/>
        <v>INSERT INTO CONVERSAO_LUTA_ACAO (cd_conversao, id_luta, sequencia, momento_inicio, momento_fim, quem_faz, quem_sofre, acao_tipo, acao, tecnica, direcao, pontuacao) VALUES (1, 79, 4, TRIM(' 00:00:22,789'), TRIM(' 00:00:24,083'), 'MRVALJEVIC', 'SCHMITT', 'ATTACK', '&lt;TECNICA&gt;', 'TAI OTOSHI', 4, NULL)</v>
      </c>
      <c r="R5405" t="s">
        <v>10327</v>
      </c>
    </row>
    <row r="5406" spans="1:18" hidden="1" x14ac:dyDescent="0.25">
      <c r="A5406" s="7">
        <f>anotacoes!D5406</f>
        <v>40587</v>
      </c>
      <c r="B5406" t="str">
        <f>anotacoes!C5406</f>
        <v>WORLD CUP BUDAPEST 2011</v>
      </c>
      <c r="C5406" t="str">
        <f>anotacoes!E5406</f>
        <v>MRVALJEVIC</v>
      </c>
      <c r="D5406" t="str">
        <f>anotacoes!F5406</f>
        <v>SCHMITT</v>
      </c>
      <c r="E5406" t="s">
        <v>10325</v>
      </c>
      <c r="F5406">
        <f>anotacoes!A5406</f>
        <v>79</v>
      </c>
      <c r="G5406">
        <f>anotacoes!B5406</f>
        <v>5</v>
      </c>
      <c r="H5406" t="str">
        <f>anotacoes!K5406</f>
        <v xml:space="preserve"> 00:00:24,279</v>
      </c>
      <c r="I5406" t="str">
        <f>anotacoes!L5406</f>
        <v xml:space="preserve"> 00:00:33,578</v>
      </c>
      <c r="J5406" t="str">
        <f>IF(L5406="PAUSE",E5406,IF(anotacoes!G5410=conversao_anotacoes!C5406,conversao_anotacoes!C5406,conversao_anotacoes!D5406))</f>
        <v>MRVALJEVIC</v>
      </c>
      <c r="K5406" t="str">
        <f t="shared" si="168"/>
        <v>SCHMITT</v>
      </c>
      <c r="L5406" t="str">
        <f>UPPER(anotacoes!H5406)</f>
        <v>DISPLACEMENT</v>
      </c>
      <c r="M5406" t="str">
        <f>IF(OR(L5406="ATTACK",L5406="FINTA"),"&lt;TECNICA&gt;",UPPER(anotacoes!I5406))</f>
        <v>2-3 STEP HESITANT RIGHT</v>
      </c>
      <c r="N5406" t="str">
        <f>IF(OR(L5406="ATTACK",L5406="FINTA"),UPPER(anotacoes!I5406),"")</f>
        <v/>
      </c>
      <c r="O5406" s="6" t="str">
        <f>IF(anotacoes!N5406=0,"",anotacoes!N5406)</f>
        <v/>
      </c>
      <c r="P5406" t="str">
        <f>IF(anotacoes!M5406=0,"",UPPER(anotacoes!M5406))</f>
        <v/>
      </c>
      <c r="Q5406" t="str">
        <f t="shared" si="169"/>
        <v>INSERT INTO CONVERSAO_LUTA_ACAO (cd_conversao, id_luta, sequencia, momento_inicio, momento_fim, quem_faz, quem_sofre, acao_tipo, acao, tecnica, direcao, pontuacao) VALUES (1, 79, 5, TRIM(' 00:00:24,279'), TRIM(' 00:00:33,578'), 'MRVALJEVIC', 'SCHMITT', 'DISPLACEMENT', '2-3 STEP HESITANT RIGHT', NULL, NULL, NULL)</v>
      </c>
      <c r="R5406" t="s">
        <v>10327</v>
      </c>
    </row>
    <row r="5407" spans="1:18" hidden="1" x14ac:dyDescent="0.25">
      <c r="A5407" s="7">
        <f>anotacoes!D5407</f>
        <v>40587</v>
      </c>
      <c r="B5407" t="str">
        <f>anotacoes!C5407</f>
        <v>WORLD CUP BUDAPEST 2011</v>
      </c>
      <c r="C5407" t="str">
        <f>anotacoes!E5407</f>
        <v>MRVALJEVIC</v>
      </c>
      <c r="D5407" t="str">
        <f>anotacoes!F5407</f>
        <v>SCHMITT</v>
      </c>
      <c r="E5407" t="s">
        <v>10325</v>
      </c>
      <c r="F5407">
        <f>anotacoes!A5407</f>
        <v>79</v>
      </c>
      <c r="G5407">
        <f>anotacoes!B5407</f>
        <v>6</v>
      </c>
      <c r="H5407" t="str">
        <f>anotacoes!K5407</f>
        <v xml:space="preserve"> 00:00:33,748</v>
      </c>
      <c r="I5407" t="str">
        <f>anotacoes!L5407</f>
        <v xml:space="preserve"> 00:00:37,322</v>
      </c>
      <c r="J5407" t="str">
        <f>IF(L5407="PAUSE",E5407,IF(anotacoes!G5411=conversao_anotacoes!C5407,conversao_anotacoes!C5407,conversao_anotacoes!D5407))</f>
        <v>MRVALJEVIC</v>
      </c>
      <c r="K5407" t="str">
        <f t="shared" si="168"/>
        <v>SCHMITT</v>
      </c>
      <c r="L5407" t="str">
        <f>UPPER(anotacoes!H5407)</f>
        <v>DISPLACEMENT</v>
      </c>
      <c r="M5407" t="str">
        <f>IF(OR(L5407="ATTACK",L5407="FINTA"),"&lt;TECNICA&gt;",UPPER(anotacoes!I5407))</f>
        <v>TRY TO GRIP WITH CONTACT</v>
      </c>
      <c r="N5407" t="str">
        <f>IF(OR(L5407="ATTACK",L5407="FINTA"),UPPER(anotacoes!I5407),"")</f>
        <v/>
      </c>
      <c r="O5407" s="6" t="str">
        <f>IF(anotacoes!N5407=0,"",anotacoes!N5407)</f>
        <v/>
      </c>
      <c r="P5407" t="str">
        <f>IF(anotacoes!M5407=0,"",UPPER(anotacoes!M5407))</f>
        <v/>
      </c>
      <c r="Q5407" t="str">
        <f t="shared" si="169"/>
        <v>INSERT INTO CONVERSAO_LUTA_ACAO (cd_conversao, id_luta, sequencia, momento_inicio, momento_fim, quem_faz, quem_sofre, acao_tipo, acao, tecnica, direcao, pontuacao) VALUES (1, 79, 6, TRIM(' 00:00:33,748'), TRIM(' 00:00:37,322'), 'MRVALJEVIC', 'SCHMITT', 'DISPLACEMENT', 'TRY TO GRIP WITH CONTACT', NULL, NULL, NULL)</v>
      </c>
      <c r="R5407" t="s">
        <v>10327</v>
      </c>
    </row>
    <row r="5408" spans="1:18" hidden="1" x14ac:dyDescent="0.25">
      <c r="A5408" s="7">
        <f>anotacoes!D5408</f>
        <v>40587</v>
      </c>
      <c r="B5408" t="str">
        <f>anotacoes!C5408</f>
        <v>WORLD CUP BUDAPEST 2011</v>
      </c>
      <c r="C5408" t="str">
        <f>anotacoes!E5408</f>
        <v>MRVALJEVIC</v>
      </c>
      <c r="D5408" t="str">
        <f>anotacoes!F5408</f>
        <v>SCHMITT</v>
      </c>
      <c r="E5408" t="s">
        <v>10325</v>
      </c>
      <c r="F5408">
        <f>anotacoes!A5408</f>
        <v>79</v>
      </c>
      <c r="G5408">
        <f>anotacoes!B5408</f>
        <v>7</v>
      </c>
      <c r="H5408" t="str">
        <f>anotacoes!K5408</f>
        <v xml:space="preserve"> 00:00:37,481</v>
      </c>
      <c r="I5408" t="str">
        <f>anotacoes!L5408</f>
        <v xml:space="preserve"> 00:00:40,847</v>
      </c>
      <c r="J5408" t="str">
        <f>IF(L5408="PAUSE",E5408,IF(anotacoes!G5412=conversao_anotacoes!C5408,conversao_anotacoes!C5408,conversao_anotacoes!D5408))</f>
        <v>MRVALJEVIC</v>
      </c>
      <c r="K5408" t="str">
        <f t="shared" si="168"/>
        <v>SCHMITT</v>
      </c>
      <c r="L5408" t="str">
        <f>UPPER(anotacoes!H5408)</f>
        <v>GRIP TIME</v>
      </c>
      <c r="M5408" t="str">
        <f>IF(OR(L5408="ATTACK",L5408="FINTA"),"&lt;TECNICA&gt;",UPPER(anotacoes!I5408))</f>
        <v>RIGHT COLLAR LEFT SLEEVE</v>
      </c>
      <c r="N5408" t="str">
        <f>IF(OR(L5408="ATTACK",L5408="FINTA"),UPPER(anotacoes!I5408),"")</f>
        <v/>
      </c>
      <c r="O5408" s="6" t="str">
        <f>IF(anotacoes!N5408=0,"",anotacoes!N5408)</f>
        <v/>
      </c>
      <c r="P5408" t="str">
        <f>IF(anotacoes!M5408=0,"",UPPER(anotacoes!M5408))</f>
        <v/>
      </c>
      <c r="Q5408" t="str">
        <f t="shared" si="169"/>
        <v>INSERT INTO CONVERSAO_LUTA_ACAO (cd_conversao, id_luta, sequencia, momento_inicio, momento_fim, quem_faz, quem_sofre, acao_tipo, acao, tecnica, direcao, pontuacao) VALUES (1, 79, 7, TRIM(' 00:00:37,481'), TRIM(' 00:00:40,847'), 'MRVALJEVIC', 'SCHMITT', 'GRIP TIME', 'RIGHT COLLAR LEFT SLEEVE', NULL, NULL, NULL)</v>
      </c>
      <c r="R5408" t="s">
        <v>10327</v>
      </c>
    </row>
    <row r="5409" spans="1:18" hidden="1" x14ac:dyDescent="0.25">
      <c r="A5409" s="7">
        <f>anotacoes!D5409</f>
        <v>40587</v>
      </c>
      <c r="B5409" t="str">
        <f>anotacoes!C5409</f>
        <v>WORLD CUP BUDAPEST 2011</v>
      </c>
      <c r="C5409" t="str">
        <f>anotacoes!E5409</f>
        <v>MRVALJEVIC</v>
      </c>
      <c r="D5409" t="str">
        <f>anotacoes!F5409</f>
        <v>SCHMITT</v>
      </c>
      <c r="E5409" t="s">
        <v>10325</v>
      </c>
      <c r="F5409">
        <f>anotacoes!A5409</f>
        <v>79</v>
      </c>
      <c r="G5409">
        <f>anotacoes!B5409</f>
        <v>8</v>
      </c>
      <c r="H5409" t="str">
        <f>anotacoes!K5409</f>
        <v xml:space="preserve"> 00:00:40,847</v>
      </c>
      <c r="I5409" t="str">
        <f>anotacoes!L5409</f>
        <v xml:space="preserve"> 00:00:40,847</v>
      </c>
      <c r="J5409" t="str">
        <f>IF(L5409="PAUSE",E5409,IF(anotacoes!G5413=conversao_anotacoes!C5409,conversao_anotacoes!C5409,conversao_anotacoes!D5409))</f>
        <v>MRVALJEVIC</v>
      </c>
      <c r="K5409" t="str">
        <f t="shared" si="168"/>
        <v>SCHMITT</v>
      </c>
      <c r="L5409" t="str">
        <f>UPPER(anotacoes!H5409)</f>
        <v>DEFENSE</v>
      </c>
      <c r="M5409" t="str">
        <f>IF(OR(L5409="ATTACK",L5409="FINTA"),"&lt;TECNICA&gt;",UPPER(anotacoes!I5409))</f>
        <v>TAE-SABAKI RIGHT</v>
      </c>
      <c r="N5409" t="str">
        <f>IF(OR(L5409="ATTACK",L5409="FINTA"),UPPER(anotacoes!I5409),"")</f>
        <v/>
      </c>
      <c r="O5409" s="6" t="str">
        <f>IF(anotacoes!N5409=0,"",anotacoes!N5409)</f>
        <v/>
      </c>
      <c r="P5409" t="str">
        <f>IF(anotacoes!M5409=0,"",UPPER(anotacoes!M5409))</f>
        <v/>
      </c>
      <c r="Q5409" t="str">
        <f t="shared" si="169"/>
        <v>INSERT INTO CONVERSAO_LUTA_ACAO (cd_conversao, id_luta, sequencia, momento_inicio, momento_fim, quem_faz, quem_sofre, acao_tipo, acao, tecnica, direcao, pontuacao) VALUES (1, 79, 8, TRIM(' 00:00:40,847'), TRIM(' 00:00:40,847'), 'MRVALJEVIC', 'SCHMITT', 'DEFENSE', 'TAE-SABAKI RIGHT', NULL, NULL, NULL)</v>
      </c>
      <c r="R5409" t="s">
        <v>10327</v>
      </c>
    </row>
    <row r="5410" spans="1:18" hidden="1" x14ac:dyDescent="0.25">
      <c r="A5410" s="7">
        <f>anotacoes!D5410</f>
        <v>40587</v>
      </c>
      <c r="B5410" t="str">
        <f>anotacoes!C5410</f>
        <v>WORLD CUP BUDAPEST 2011</v>
      </c>
      <c r="C5410" t="str">
        <f>anotacoes!E5410</f>
        <v>MRVALJEVIC</v>
      </c>
      <c r="D5410" t="str">
        <f>anotacoes!F5410</f>
        <v>SCHMITT</v>
      </c>
      <c r="E5410" t="s">
        <v>10325</v>
      </c>
      <c r="F5410">
        <f>anotacoes!A5410</f>
        <v>79</v>
      </c>
      <c r="G5410">
        <f>anotacoes!B5410</f>
        <v>9</v>
      </c>
      <c r="H5410" t="str">
        <f>anotacoes!K5410</f>
        <v xml:space="preserve"> 00:00:40,847</v>
      </c>
      <c r="I5410" t="str">
        <f>anotacoes!L5410</f>
        <v xml:space="preserve"> 00:00:41,834</v>
      </c>
      <c r="J5410" t="str">
        <f>IF(L5410="PAUSE",E5410,IF(anotacoes!G5414=conversao_anotacoes!C5410,conversao_anotacoes!C5410,conversao_anotacoes!D5410))</f>
        <v>MRVALJEVIC</v>
      </c>
      <c r="K5410" t="str">
        <f t="shared" si="168"/>
        <v>SCHMITT</v>
      </c>
      <c r="L5410" t="str">
        <f>UPPER(anotacoes!H5410)</f>
        <v>GRIP TIME</v>
      </c>
      <c r="M5410" t="str">
        <f>IF(OR(L5410="ATTACK",L5410="FINTA"),"&lt;TECNICA&gt;",UPPER(anotacoes!I5410))</f>
        <v>RIGHT COLLAR</v>
      </c>
      <c r="N5410" t="str">
        <f>IF(OR(L5410="ATTACK",L5410="FINTA"),UPPER(anotacoes!I5410),"")</f>
        <v/>
      </c>
      <c r="O5410" s="6" t="str">
        <f>IF(anotacoes!N5410=0,"",anotacoes!N5410)</f>
        <v/>
      </c>
      <c r="P5410" t="str">
        <f>IF(anotacoes!M5410=0,"",UPPER(anotacoes!M5410))</f>
        <v/>
      </c>
      <c r="Q5410" t="str">
        <f t="shared" si="169"/>
        <v>INSERT INTO CONVERSAO_LUTA_ACAO (cd_conversao, id_luta, sequencia, momento_inicio, momento_fim, quem_faz, quem_sofre, acao_tipo, acao, tecnica, direcao, pontuacao) VALUES (1, 79, 9, TRIM(' 00:00:40,847'), TRIM(' 00:00:41,834'), 'MRVALJEVIC', 'SCHMITT', 'GRIP TIME', 'RIGHT COLLAR', NULL, NULL, NULL)</v>
      </c>
      <c r="R5410" t="s">
        <v>10327</v>
      </c>
    </row>
    <row r="5411" spans="1:18" hidden="1" x14ac:dyDescent="0.25">
      <c r="A5411" s="7">
        <f>anotacoes!D5411</f>
        <v>40587</v>
      </c>
      <c r="B5411" t="str">
        <f>anotacoes!C5411</f>
        <v>WORLD CUP BUDAPEST 2011</v>
      </c>
      <c r="C5411" t="str">
        <f>anotacoes!E5411</f>
        <v>MRVALJEVIC</v>
      </c>
      <c r="D5411" t="str">
        <f>anotacoes!F5411</f>
        <v>SCHMITT</v>
      </c>
      <c r="E5411" t="s">
        <v>10325</v>
      </c>
      <c r="F5411">
        <f>anotacoes!A5411</f>
        <v>79</v>
      </c>
      <c r="G5411">
        <f>anotacoes!B5411</f>
        <v>10</v>
      </c>
      <c r="H5411" t="str">
        <f>anotacoes!K5411</f>
        <v xml:space="preserve"> 00:00:41,834</v>
      </c>
      <c r="I5411" t="str">
        <f>anotacoes!L5411</f>
        <v xml:space="preserve"> 00:00:51,842</v>
      </c>
      <c r="J5411" t="str">
        <f>IF(L5411="PAUSE",E5411,IF(anotacoes!G5415=conversao_anotacoes!C5411,conversao_anotacoes!C5411,conversao_anotacoes!D5411))</f>
        <v>&lt;ARBITRO_DESCONHECIDO&gt;</v>
      </c>
      <c r="K5411" t="str">
        <f t="shared" si="168"/>
        <v/>
      </c>
      <c r="L5411" t="str">
        <f>UPPER(anotacoes!H5411)</f>
        <v>PAUSE</v>
      </c>
      <c r="M5411" t="str">
        <f>IF(OR(L5411="ATTACK",L5411="FINTA"),"&lt;TECNICA&gt;",UPPER(anotacoes!I5411))</f>
        <v>&lt;NAO_CLASSIFICADO&gt;</v>
      </c>
      <c r="N5411" t="str">
        <f>IF(OR(L5411="ATTACK",L5411="FINTA"),UPPER(anotacoes!I5411),"")</f>
        <v/>
      </c>
      <c r="O5411" s="6" t="str">
        <f>IF(anotacoes!N5411=0,"",anotacoes!N5411)</f>
        <v/>
      </c>
      <c r="P5411" t="str">
        <f>IF(anotacoes!M5411=0,"",UPPER(anotacoes!M5411))</f>
        <v/>
      </c>
      <c r="Q5411" t="str">
        <f t="shared" si="169"/>
        <v>INSERT INTO CONVERSAO_LUTA_ACAO (cd_conversao, id_luta, sequencia, momento_inicio, momento_fim, quem_faz, quem_sofre, acao_tipo, acao, tecnica, direcao, pontuacao) VALUES (1, 79, 10, TRIM(' 00:00:41,834'), TRIM(' 00:00:51,842'), '&lt;ARBITRO_DESCONHECIDO&gt;', '', 'PAUSE', '&lt;NAO_CLASSIFICADO&gt;', NULL, NULL, NULL)</v>
      </c>
      <c r="R5411" t="s">
        <v>10327</v>
      </c>
    </row>
    <row r="5412" spans="1:18" hidden="1" x14ac:dyDescent="0.25">
      <c r="A5412" s="7">
        <f>anotacoes!D5412</f>
        <v>40587</v>
      </c>
      <c r="B5412" t="str">
        <f>anotacoes!C5412</f>
        <v>WORLD CUP BUDAPEST 2011</v>
      </c>
      <c r="C5412" t="str">
        <f>anotacoes!E5412</f>
        <v>MRVALJEVIC</v>
      </c>
      <c r="D5412" t="str">
        <f>anotacoes!F5412</f>
        <v>SCHMITT</v>
      </c>
      <c r="E5412" t="s">
        <v>10325</v>
      </c>
      <c r="F5412">
        <f>anotacoes!A5412</f>
        <v>79</v>
      </c>
      <c r="G5412">
        <f>anotacoes!B5412</f>
        <v>11</v>
      </c>
      <c r="H5412" t="str">
        <f>anotacoes!K5412</f>
        <v xml:space="preserve"> 00:00:51,842</v>
      </c>
      <c r="I5412" t="str">
        <f>anotacoes!L5412</f>
        <v xml:space="preserve"> 00:00:55,662</v>
      </c>
      <c r="J5412" t="str">
        <f>IF(L5412="PAUSE",E5412,IF(anotacoes!G5416=conversao_anotacoes!C5412,conversao_anotacoes!C5412,conversao_anotacoes!D5412))</f>
        <v>MRVALJEVIC</v>
      </c>
      <c r="K5412" t="str">
        <f t="shared" si="168"/>
        <v>SCHMITT</v>
      </c>
      <c r="L5412" t="str">
        <f>UPPER(anotacoes!H5412)</f>
        <v>DISPLACEMENT</v>
      </c>
      <c r="M5412" t="str">
        <f>IF(OR(L5412="ATTACK",L5412="FINTA"),"&lt;TECNICA&gt;",UPPER(anotacoes!I5412))</f>
        <v>2-3 STEP HESITANT RIGHT</v>
      </c>
      <c r="N5412" t="str">
        <f>IF(OR(L5412="ATTACK",L5412="FINTA"),UPPER(anotacoes!I5412),"")</f>
        <v/>
      </c>
      <c r="O5412" s="6" t="str">
        <f>IF(anotacoes!N5412=0,"",anotacoes!N5412)</f>
        <v/>
      </c>
      <c r="P5412" t="str">
        <f>IF(anotacoes!M5412=0,"",UPPER(anotacoes!M5412))</f>
        <v/>
      </c>
      <c r="Q5412" t="str">
        <f t="shared" si="169"/>
        <v>INSERT INTO CONVERSAO_LUTA_ACAO (cd_conversao, id_luta, sequencia, momento_inicio, momento_fim, quem_faz, quem_sofre, acao_tipo, acao, tecnica, direcao, pontuacao) VALUES (1, 79, 11, TRIM(' 00:00:51,842'), TRIM(' 00:00:55,662'), 'MRVALJEVIC', 'SCHMITT', 'DISPLACEMENT', '2-3 STEP HESITANT RIGHT', NULL, NULL, NULL)</v>
      </c>
      <c r="R5412" t="s">
        <v>10327</v>
      </c>
    </row>
    <row r="5413" spans="1:18" hidden="1" x14ac:dyDescent="0.25">
      <c r="A5413" s="7">
        <f>anotacoes!D5413</f>
        <v>40587</v>
      </c>
      <c r="B5413" t="str">
        <f>anotacoes!C5413</f>
        <v>WORLD CUP BUDAPEST 2011</v>
      </c>
      <c r="C5413" t="str">
        <f>anotacoes!E5413</f>
        <v>MRVALJEVIC</v>
      </c>
      <c r="D5413" t="str">
        <f>anotacoes!F5413</f>
        <v>SCHMITT</v>
      </c>
      <c r="E5413" t="s">
        <v>10325</v>
      </c>
      <c r="F5413">
        <f>anotacoes!A5413</f>
        <v>79</v>
      </c>
      <c r="G5413">
        <f>anotacoes!B5413</f>
        <v>12</v>
      </c>
      <c r="H5413" t="str">
        <f>anotacoes!K5413</f>
        <v xml:space="preserve"> 00:00:55,842</v>
      </c>
      <c r="I5413" t="str">
        <f>anotacoes!L5413</f>
        <v xml:space="preserve"> 00:01:48,629</v>
      </c>
      <c r="J5413" t="str">
        <f>IF(L5413="PAUSE",E5413,IF(anotacoes!G5417=conversao_anotacoes!C5413,conversao_anotacoes!C5413,conversao_anotacoes!D5413))</f>
        <v>MRVALJEVIC</v>
      </c>
      <c r="K5413" t="str">
        <f t="shared" si="168"/>
        <v>SCHMITT</v>
      </c>
      <c r="L5413" t="str">
        <f>UPPER(anotacoes!H5413)</f>
        <v>DISPLACEMENT</v>
      </c>
      <c r="M5413" t="str">
        <f>IF(OR(L5413="ATTACK",L5413="FINTA"),"&lt;TECNICA&gt;",UPPER(anotacoes!I5413))</f>
        <v>TRY TO GRIP WITH CONTACT</v>
      </c>
      <c r="N5413" t="str">
        <f>IF(OR(L5413="ATTACK",L5413="FINTA"),UPPER(anotacoes!I5413),"")</f>
        <v/>
      </c>
      <c r="O5413" s="6" t="str">
        <f>IF(anotacoes!N5413=0,"",anotacoes!N5413)</f>
        <v/>
      </c>
      <c r="P5413" t="str">
        <f>IF(anotacoes!M5413=0,"",UPPER(anotacoes!M5413))</f>
        <v/>
      </c>
      <c r="Q5413" t="str">
        <f t="shared" si="169"/>
        <v>INSERT INTO CONVERSAO_LUTA_ACAO (cd_conversao, id_luta, sequencia, momento_inicio, momento_fim, quem_faz, quem_sofre, acao_tipo, acao, tecnica, direcao, pontuacao) VALUES (1, 79, 12, TRIM(' 00:00:55,842'), TRIM(' 00:01:48,629'), 'MRVALJEVIC', 'SCHMITT', 'DISPLACEMENT', 'TRY TO GRIP WITH CONTACT', NULL, NULL, NULL)</v>
      </c>
      <c r="R5413" t="s">
        <v>10327</v>
      </c>
    </row>
    <row r="5414" spans="1:18" hidden="1" x14ac:dyDescent="0.25">
      <c r="A5414" s="7">
        <f>anotacoes!D5414</f>
        <v>40587</v>
      </c>
      <c r="B5414" t="str">
        <f>anotacoes!C5414</f>
        <v>WORLD CUP BUDAPEST 2011</v>
      </c>
      <c r="C5414" t="str">
        <f>anotacoes!E5414</f>
        <v>MRVALJEVIC</v>
      </c>
      <c r="D5414" t="str">
        <f>anotacoes!F5414</f>
        <v>SCHMITT</v>
      </c>
      <c r="E5414" t="s">
        <v>10325</v>
      </c>
      <c r="F5414">
        <f>anotacoes!A5414</f>
        <v>79</v>
      </c>
      <c r="G5414">
        <f>anotacoes!B5414</f>
        <v>13</v>
      </c>
      <c r="H5414" t="str">
        <f>anotacoes!K5414</f>
        <v xml:space="preserve"> 00:01:48,629</v>
      </c>
      <c r="I5414" t="str">
        <f>anotacoes!L5414</f>
        <v xml:space="preserve"> 00:01:50,785</v>
      </c>
      <c r="J5414" t="str">
        <f>IF(L5414="PAUSE",E5414,IF(anotacoes!G5418=conversao_anotacoes!C5414,conversao_anotacoes!C5414,conversao_anotacoes!D5414))</f>
        <v>MRVALJEVIC</v>
      </c>
      <c r="K5414" t="str">
        <f t="shared" si="168"/>
        <v>SCHMITT</v>
      </c>
      <c r="L5414" t="str">
        <f>UPPER(anotacoes!H5414)</f>
        <v>GRIP TIME</v>
      </c>
      <c r="M5414" t="str">
        <f>IF(OR(L5414="ATTACK",L5414="FINTA"),"&lt;TECNICA&gt;",UPPER(anotacoes!I5414))</f>
        <v>RIGHT COLLAR</v>
      </c>
      <c r="N5414" t="str">
        <f>IF(OR(L5414="ATTACK",L5414="FINTA"),UPPER(anotacoes!I5414),"")</f>
        <v/>
      </c>
      <c r="O5414" s="6" t="str">
        <f>IF(anotacoes!N5414=0,"",anotacoes!N5414)</f>
        <v/>
      </c>
      <c r="P5414" t="str">
        <f>IF(anotacoes!M5414=0,"",UPPER(anotacoes!M5414))</f>
        <v/>
      </c>
      <c r="Q5414" t="str">
        <f t="shared" si="169"/>
        <v>INSERT INTO CONVERSAO_LUTA_ACAO (cd_conversao, id_luta, sequencia, momento_inicio, momento_fim, quem_faz, quem_sofre, acao_tipo, acao, tecnica, direcao, pontuacao) VALUES (1, 79, 13, TRIM(' 00:01:48,629'), TRIM(' 00:01:50,785'), 'MRVALJEVIC', 'SCHMITT', 'GRIP TIME', 'RIGHT COLLAR', NULL, NULL, NULL)</v>
      </c>
      <c r="R5414" t="s">
        <v>10327</v>
      </c>
    </row>
    <row r="5415" spans="1:18" hidden="1" x14ac:dyDescent="0.25">
      <c r="A5415" s="7">
        <f>anotacoes!D5415</f>
        <v>40587</v>
      </c>
      <c r="B5415" t="str">
        <f>anotacoes!C5415</f>
        <v>WORLD CUP BUDAPEST 2011</v>
      </c>
      <c r="C5415" t="str">
        <f>anotacoes!E5415</f>
        <v>MRVALJEVIC</v>
      </c>
      <c r="D5415" t="str">
        <f>anotacoes!F5415</f>
        <v>SCHMITT</v>
      </c>
      <c r="E5415" t="s">
        <v>10325</v>
      </c>
      <c r="F5415">
        <f>anotacoes!A5415</f>
        <v>79</v>
      </c>
      <c r="G5415">
        <f>anotacoes!B5415</f>
        <v>14</v>
      </c>
      <c r="H5415" t="str">
        <f>anotacoes!K5415</f>
        <v xml:space="preserve"> 00:01:50,785</v>
      </c>
      <c r="I5415" t="str">
        <f>anotacoes!L5415</f>
        <v xml:space="preserve"> 00:01:50,785</v>
      </c>
      <c r="J5415" t="str">
        <f>IF(L5415="PAUSE",E5415,IF(anotacoes!G5419=conversao_anotacoes!C5415,conversao_anotacoes!C5415,conversao_anotacoes!D5415))</f>
        <v>MRVALJEVIC</v>
      </c>
      <c r="K5415" t="str">
        <f t="shared" si="168"/>
        <v>SCHMITT</v>
      </c>
      <c r="L5415" t="str">
        <f>UPPER(anotacoes!H5415)</f>
        <v>ATTACK</v>
      </c>
      <c r="M5415" t="str">
        <f>IF(OR(L5415="ATTACK",L5415="FINTA"),"&lt;TECNICA&gt;",UPPER(anotacoes!I5415))</f>
        <v>&lt;TECNICA&gt;</v>
      </c>
      <c r="N5415" t="str">
        <f>IF(OR(L5415="ATTACK",L5415="FINTA"),UPPER(anotacoes!I5415),"")</f>
        <v>DEASHI HARAI</v>
      </c>
      <c r="O5415" s="6">
        <f>IF(anotacoes!N5415=0,"",anotacoes!N5415)</f>
        <v>7</v>
      </c>
      <c r="P5415" t="str">
        <f>IF(anotacoes!M5415=0,"",UPPER(anotacoes!M5415))</f>
        <v/>
      </c>
      <c r="Q5415" t="str">
        <f t="shared" si="169"/>
        <v>INSERT INTO CONVERSAO_LUTA_ACAO (cd_conversao, id_luta, sequencia, momento_inicio, momento_fim, quem_faz, quem_sofre, acao_tipo, acao, tecnica, direcao, pontuacao) VALUES (1, 79, 14, TRIM(' 00:01:50,785'), TRIM(' 00:01:50,785'), 'MRVALJEVIC', 'SCHMITT', 'ATTACK', '&lt;TECNICA&gt;', 'DEASHI HARAI', 7, NULL)</v>
      </c>
      <c r="R5415" t="s">
        <v>10327</v>
      </c>
    </row>
    <row r="5416" spans="1:18" hidden="1" x14ac:dyDescent="0.25">
      <c r="A5416" s="7">
        <f>anotacoes!D5416</f>
        <v>40587</v>
      </c>
      <c r="B5416" t="str">
        <f>anotacoes!C5416</f>
        <v>WORLD CUP BUDAPEST 2011</v>
      </c>
      <c r="C5416" t="str">
        <f>anotacoes!E5416</f>
        <v>MRVALJEVIC</v>
      </c>
      <c r="D5416" t="str">
        <f>anotacoes!F5416</f>
        <v>SCHMITT</v>
      </c>
      <c r="E5416" t="s">
        <v>10325</v>
      </c>
      <c r="F5416">
        <f>anotacoes!A5416</f>
        <v>79</v>
      </c>
      <c r="G5416">
        <f>anotacoes!B5416</f>
        <v>15</v>
      </c>
      <c r="H5416" t="str">
        <f>anotacoes!K5416</f>
        <v xml:space="preserve"> 00:01:50,785</v>
      </c>
      <c r="I5416" t="str">
        <f>anotacoes!L5416</f>
        <v xml:space="preserve"> 00:01:53,688</v>
      </c>
      <c r="J5416" t="str">
        <f>IF(L5416="PAUSE",E5416,IF(anotacoes!G5420=conversao_anotacoes!C5416,conversao_anotacoes!C5416,conversao_anotacoes!D5416))</f>
        <v>MRVALJEVIC</v>
      </c>
      <c r="K5416" t="str">
        <f t="shared" si="168"/>
        <v>SCHMITT</v>
      </c>
      <c r="L5416" t="str">
        <f>UPPER(anotacoes!H5416)</f>
        <v>GRIP TIME</v>
      </c>
      <c r="M5416" t="str">
        <f>IF(OR(L5416="ATTACK",L5416="FINTA"),"&lt;TECNICA&gt;",UPPER(anotacoes!I5416))</f>
        <v>RIGHT COLLAR</v>
      </c>
      <c r="N5416" t="str">
        <f>IF(OR(L5416="ATTACK",L5416="FINTA"),UPPER(anotacoes!I5416),"")</f>
        <v/>
      </c>
      <c r="O5416" s="6" t="str">
        <f>IF(anotacoes!N5416=0,"",anotacoes!N5416)</f>
        <v/>
      </c>
      <c r="P5416" t="str">
        <f>IF(anotacoes!M5416=0,"",UPPER(anotacoes!M5416))</f>
        <v/>
      </c>
      <c r="Q5416" t="str">
        <f t="shared" si="169"/>
        <v>INSERT INTO CONVERSAO_LUTA_ACAO (cd_conversao, id_luta, sequencia, momento_inicio, momento_fim, quem_faz, quem_sofre, acao_tipo, acao, tecnica, direcao, pontuacao) VALUES (1, 79, 15, TRIM(' 00:01:50,785'), TRIM(' 00:01:53,688'), 'MRVALJEVIC', 'SCHMITT', 'GRIP TIME', 'RIGHT COLLAR', NULL, NULL, NULL)</v>
      </c>
      <c r="R5416" t="s">
        <v>10327</v>
      </c>
    </row>
    <row r="5417" spans="1:18" hidden="1" x14ac:dyDescent="0.25">
      <c r="A5417" s="7">
        <f>anotacoes!D5417</f>
        <v>40587</v>
      </c>
      <c r="B5417" t="str">
        <f>anotacoes!C5417</f>
        <v>WORLD CUP BUDAPEST 2011</v>
      </c>
      <c r="C5417" t="str">
        <f>anotacoes!E5417</f>
        <v>MRVALJEVIC</v>
      </c>
      <c r="D5417" t="str">
        <f>anotacoes!F5417</f>
        <v>SCHMITT</v>
      </c>
      <c r="E5417" t="s">
        <v>10325</v>
      </c>
      <c r="F5417">
        <f>anotacoes!A5417</f>
        <v>79</v>
      </c>
      <c r="G5417">
        <f>anotacoes!B5417</f>
        <v>16</v>
      </c>
      <c r="H5417" t="str">
        <f>anotacoes!K5417</f>
        <v xml:space="preserve"> 00:01:53,882</v>
      </c>
      <c r="I5417" t="str">
        <f>anotacoes!L5417</f>
        <v xml:space="preserve"> 00:01:59,152</v>
      </c>
      <c r="J5417" t="str">
        <f>IF(L5417="PAUSE",E5417,IF(anotacoes!G5421=conversao_anotacoes!C5417,conversao_anotacoes!C5417,conversao_anotacoes!D5417))</f>
        <v>&lt;ARBITRO_DESCONHECIDO&gt;</v>
      </c>
      <c r="K5417" t="str">
        <f t="shared" si="168"/>
        <v/>
      </c>
      <c r="L5417" t="str">
        <f>UPPER(anotacoes!H5417)</f>
        <v>PAUSE</v>
      </c>
      <c r="M5417" t="str">
        <f>IF(OR(L5417="ATTACK",L5417="FINTA"),"&lt;TECNICA&gt;",UPPER(anotacoes!I5417))</f>
        <v>&lt;NAO_CLASSIFICADO&gt;</v>
      </c>
      <c r="N5417" t="str">
        <f>IF(OR(L5417="ATTACK",L5417="FINTA"),UPPER(anotacoes!I5417),"")</f>
        <v/>
      </c>
      <c r="O5417" s="6" t="str">
        <f>IF(anotacoes!N5417=0,"",anotacoes!N5417)</f>
        <v/>
      </c>
      <c r="P5417" t="str">
        <f>IF(anotacoes!M5417=0,"",UPPER(anotacoes!M5417))</f>
        <v/>
      </c>
      <c r="Q5417" t="str">
        <f t="shared" si="169"/>
        <v>INSERT INTO CONVERSAO_LUTA_ACAO (cd_conversao, id_luta, sequencia, momento_inicio, momento_fim, quem_faz, quem_sofre, acao_tipo, acao, tecnica, direcao, pontuacao) VALUES (1, 79, 16, TRIM(' 00:01:53,882'), TRIM(' 00:01:59,152'), '&lt;ARBITRO_DESCONHECIDO&gt;', '', 'PAUSE', '&lt;NAO_CLASSIFICADO&gt;', NULL, NULL, NULL)</v>
      </c>
      <c r="R5417" t="s">
        <v>10327</v>
      </c>
    </row>
    <row r="5418" spans="1:18" hidden="1" x14ac:dyDescent="0.25">
      <c r="A5418" s="7">
        <f>anotacoes!D5418</f>
        <v>40587</v>
      </c>
      <c r="B5418" t="str">
        <f>anotacoes!C5418</f>
        <v>WORLD CUP BUDAPEST 2011</v>
      </c>
      <c r="C5418" t="str">
        <f>anotacoes!E5418</f>
        <v>MRVALJEVIC</v>
      </c>
      <c r="D5418" t="str">
        <f>anotacoes!F5418</f>
        <v>SCHMITT</v>
      </c>
      <c r="E5418" t="s">
        <v>10325</v>
      </c>
      <c r="F5418">
        <f>anotacoes!A5418</f>
        <v>79</v>
      </c>
      <c r="G5418">
        <f>anotacoes!B5418</f>
        <v>17</v>
      </c>
      <c r="H5418" t="str">
        <f>anotacoes!K5418</f>
        <v xml:space="preserve"> 00:01:59,321</v>
      </c>
      <c r="I5418" t="str">
        <f>anotacoes!L5418</f>
        <v xml:space="preserve"> 00:02:03,394</v>
      </c>
      <c r="J5418" t="str">
        <f>IF(L5418="PAUSE",E5418,IF(anotacoes!G5422=conversao_anotacoes!C5418,conversao_anotacoes!C5418,conversao_anotacoes!D5418))</f>
        <v>MRVALJEVIC</v>
      </c>
      <c r="K5418" t="str">
        <f t="shared" si="168"/>
        <v>SCHMITT</v>
      </c>
      <c r="L5418" t="str">
        <f>UPPER(anotacoes!H5418)</f>
        <v>DISPLACEMENT</v>
      </c>
      <c r="M5418" t="str">
        <f>IF(OR(L5418="ATTACK",L5418="FINTA"),"&lt;TECNICA&gt;",UPPER(anotacoes!I5418))</f>
        <v>2-3 STEP HESITANT RIGHT</v>
      </c>
      <c r="N5418" t="str">
        <f>IF(OR(L5418="ATTACK",L5418="FINTA"),UPPER(anotacoes!I5418),"")</f>
        <v/>
      </c>
      <c r="O5418" s="6" t="str">
        <f>IF(anotacoes!N5418=0,"",anotacoes!N5418)</f>
        <v/>
      </c>
      <c r="P5418" t="str">
        <f>IF(anotacoes!M5418=0,"",UPPER(anotacoes!M5418))</f>
        <v/>
      </c>
      <c r="Q5418" t="str">
        <f t="shared" si="169"/>
        <v>INSERT INTO CONVERSAO_LUTA_ACAO (cd_conversao, id_luta, sequencia, momento_inicio, momento_fim, quem_faz, quem_sofre, acao_tipo, acao, tecnica, direcao, pontuacao) VALUES (1, 79, 17, TRIM(' 00:01:59,321'), TRIM(' 00:02:03,394'), 'MRVALJEVIC', 'SCHMITT', 'DISPLACEMENT', '2-3 STEP HESITANT RIGHT', NULL, NULL, NULL)</v>
      </c>
      <c r="R5418" t="s">
        <v>10327</v>
      </c>
    </row>
    <row r="5419" spans="1:18" hidden="1" x14ac:dyDescent="0.25">
      <c r="A5419" s="7">
        <f>anotacoes!D5419</f>
        <v>40587</v>
      </c>
      <c r="B5419" t="str">
        <f>anotacoes!C5419</f>
        <v>WORLD CUP BUDAPEST 2011</v>
      </c>
      <c r="C5419" t="str">
        <f>anotacoes!E5419</f>
        <v>MRVALJEVIC</v>
      </c>
      <c r="D5419" t="str">
        <f>anotacoes!F5419</f>
        <v>SCHMITT</v>
      </c>
      <c r="E5419" t="s">
        <v>10325</v>
      </c>
      <c r="F5419">
        <f>anotacoes!A5419</f>
        <v>79</v>
      </c>
      <c r="G5419">
        <f>anotacoes!B5419</f>
        <v>18</v>
      </c>
      <c r="H5419" t="str">
        <f>anotacoes!K5419</f>
        <v xml:space="preserve"> 00:02:03,572</v>
      </c>
      <c r="I5419" t="str">
        <f>anotacoes!L5419</f>
        <v xml:space="preserve"> 00:02:06,939</v>
      </c>
      <c r="J5419" t="str">
        <f>IF(L5419="PAUSE",E5419,IF(anotacoes!G5423=conversao_anotacoes!C5419,conversao_anotacoes!C5419,conversao_anotacoes!D5419))</f>
        <v>MRVALJEVIC</v>
      </c>
      <c r="K5419" t="str">
        <f t="shared" si="168"/>
        <v>SCHMITT</v>
      </c>
      <c r="L5419" t="str">
        <f>UPPER(anotacoes!H5419)</f>
        <v>DISPLACEMENT</v>
      </c>
      <c r="M5419" t="str">
        <f>IF(OR(L5419="ATTACK",L5419="FINTA"),"&lt;TECNICA&gt;",UPPER(anotacoes!I5419))</f>
        <v>TRY TO GRIP WITH CONTACT</v>
      </c>
      <c r="N5419" t="str">
        <f>IF(OR(L5419="ATTACK",L5419="FINTA"),UPPER(anotacoes!I5419),"")</f>
        <v/>
      </c>
      <c r="O5419" s="6" t="str">
        <f>IF(anotacoes!N5419=0,"",anotacoes!N5419)</f>
        <v/>
      </c>
      <c r="P5419" t="str">
        <f>IF(anotacoes!M5419=0,"",UPPER(anotacoes!M5419))</f>
        <v/>
      </c>
      <c r="Q5419" t="str">
        <f t="shared" si="169"/>
        <v>INSERT INTO CONVERSAO_LUTA_ACAO (cd_conversao, id_luta, sequencia, momento_inicio, momento_fim, quem_faz, quem_sofre, acao_tipo, acao, tecnica, direcao, pontuacao) VALUES (1, 79, 18, TRIM(' 00:02:03,572'), TRIM(' 00:02:06,939'), 'MRVALJEVIC', 'SCHMITT', 'DISPLACEMENT', 'TRY TO GRIP WITH CONTACT', NULL, NULL, NULL)</v>
      </c>
      <c r="R5419" t="s">
        <v>10327</v>
      </c>
    </row>
    <row r="5420" spans="1:18" hidden="1" x14ac:dyDescent="0.25">
      <c r="A5420" s="7">
        <f>anotacoes!D5420</f>
        <v>40587</v>
      </c>
      <c r="B5420" t="str">
        <f>anotacoes!C5420</f>
        <v>WORLD CUP BUDAPEST 2011</v>
      </c>
      <c r="C5420" t="str">
        <f>anotacoes!E5420</f>
        <v>MRVALJEVIC</v>
      </c>
      <c r="D5420" t="str">
        <f>anotacoes!F5420</f>
        <v>SCHMITT</v>
      </c>
      <c r="E5420" t="s">
        <v>10325</v>
      </c>
      <c r="F5420">
        <f>anotacoes!A5420</f>
        <v>79</v>
      </c>
      <c r="G5420">
        <f>anotacoes!B5420</f>
        <v>19</v>
      </c>
      <c r="H5420" t="str">
        <f>anotacoes!K5420</f>
        <v xml:space="preserve"> 00:02:07,104</v>
      </c>
      <c r="I5420" t="str">
        <f>anotacoes!L5420</f>
        <v xml:space="preserve"> 00:02:10,845</v>
      </c>
      <c r="J5420" t="str">
        <f>IF(L5420="PAUSE",E5420,IF(anotacoes!G5424=conversao_anotacoes!C5420,conversao_anotacoes!C5420,conversao_anotacoes!D5420))</f>
        <v>MRVALJEVIC</v>
      </c>
      <c r="K5420" t="str">
        <f t="shared" si="168"/>
        <v>SCHMITT</v>
      </c>
      <c r="L5420" t="str">
        <f>UPPER(anotacoes!H5420)</f>
        <v>GRIP TIME</v>
      </c>
      <c r="M5420" t="str">
        <f>IF(OR(L5420="ATTACK",L5420="FINTA"),"&lt;TECNICA&gt;",UPPER(anotacoes!I5420))</f>
        <v>RIGHT COLLAR</v>
      </c>
      <c r="N5420" t="str">
        <f>IF(OR(L5420="ATTACK",L5420="FINTA"),UPPER(anotacoes!I5420),"")</f>
        <v/>
      </c>
      <c r="O5420" s="6" t="str">
        <f>IF(anotacoes!N5420=0,"",anotacoes!N5420)</f>
        <v/>
      </c>
      <c r="P5420" t="str">
        <f>IF(anotacoes!M5420=0,"",UPPER(anotacoes!M5420))</f>
        <v/>
      </c>
      <c r="Q5420" t="str">
        <f t="shared" si="169"/>
        <v>INSERT INTO CONVERSAO_LUTA_ACAO (cd_conversao, id_luta, sequencia, momento_inicio, momento_fim, quem_faz, quem_sofre, acao_tipo, acao, tecnica, direcao, pontuacao) VALUES (1, 79, 19, TRIM(' 00:02:07,104'), TRIM(' 00:02:10,845'), 'MRVALJEVIC', 'SCHMITT', 'GRIP TIME', 'RIGHT COLLAR', NULL, NULL, NULL)</v>
      </c>
      <c r="R5420" t="s">
        <v>10327</v>
      </c>
    </row>
    <row r="5421" spans="1:18" hidden="1" x14ac:dyDescent="0.25">
      <c r="A5421" s="7">
        <f>anotacoes!D5421</f>
        <v>40587</v>
      </c>
      <c r="B5421" t="str">
        <f>anotacoes!C5421</f>
        <v>WORLD CUP BUDAPEST 2011</v>
      </c>
      <c r="C5421" t="str">
        <f>anotacoes!E5421</f>
        <v>MRVALJEVIC</v>
      </c>
      <c r="D5421" t="str">
        <f>anotacoes!F5421</f>
        <v>SCHMITT</v>
      </c>
      <c r="E5421" t="s">
        <v>10325</v>
      </c>
      <c r="F5421">
        <f>anotacoes!A5421</f>
        <v>79</v>
      </c>
      <c r="G5421">
        <f>anotacoes!B5421</f>
        <v>20</v>
      </c>
      <c r="H5421" t="str">
        <f>anotacoes!K5421</f>
        <v xml:space="preserve"> 00:02:10,845</v>
      </c>
      <c r="I5421" t="str">
        <f>anotacoes!L5421</f>
        <v xml:space="preserve"> 00:02:12,249</v>
      </c>
      <c r="J5421" t="str">
        <f>IF(L5421="PAUSE",E5421,IF(anotacoes!G5425=conversao_anotacoes!C5421,conversao_anotacoes!C5421,conversao_anotacoes!D5421))</f>
        <v>MRVALJEVIC</v>
      </c>
      <c r="K5421" t="str">
        <f t="shared" si="168"/>
        <v>SCHMITT</v>
      </c>
      <c r="L5421" t="str">
        <f>UPPER(anotacoes!H5421)</f>
        <v>ATTACK</v>
      </c>
      <c r="M5421" t="str">
        <f>IF(OR(L5421="ATTACK",L5421="FINTA"),"&lt;TECNICA&gt;",UPPER(anotacoes!I5421))</f>
        <v>&lt;TECNICA&gt;</v>
      </c>
      <c r="N5421" t="str">
        <f>IF(OR(L5421="ATTACK",L5421="FINTA"),UPPER(anotacoes!I5421),"")</f>
        <v>TAI OTOSHI</v>
      </c>
      <c r="O5421" s="6">
        <f>IF(anotacoes!N5421=0,"",anotacoes!N5421)</f>
        <v>4</v>
      </c>
      <c r="P5421" t="str">
        <f>IF(anotacoes!M5421=0,"",UPPER(anotacoes!M5421))</f>
        <v/>
      </c>
      <c r="Q5421" t="str">
        <f t="shared" si="169"/>
        <v>INSERT INTO CONVERSAO_LUTA_ACAO (cd_conversao, id_luta, sequencia, momento_inicio, momento_fim, quem_faz, quem_sofre, acao_tipo, acao, tecnica, direcao, pontuacao) VALUES (1, 79, 20, TRIM(' 00:02:10,845'), TRIM(' 00:02:12,249'), 'MRVALJEVIC', 'SCHMITT', 'ATTACK', '&lt;TECNICA&gt;', 'TAI OTOSHI', 4, NULL)</v>
      </c>
      <c r="R5421" t="s">
        <v>10327</v>
      </c>
    </row>
    <row r="5422" spans="1:18" hidden="1" x14ac:dyDescent="0.25">
      <c r="A5422" s="7">
        <f>anotacoes!D5422</f>
        <v>40587</v>
      </c>
      <c r="B5422" t="str">
        <f>anotacoes!C5422</f>
        <v>WORLD CUP BUDAPEST 2011</v>
      </c>
      <c r="C5422" t="str">
        <f>anotacoes!E5422</f>
        <v>MRVALJEVIC</v>
      </c>
      <c r="D5422" t="str">
        <f>anotacoes!F5422</f>
        <v>SCHMITT</v>
      </c>
      <c r="E5422" t="s">
        <v>10325</v>
      </c>
      <c r="F5422">
        <f>anotacoes!A5422</f>
        <v>79</v>
      </c>
      <c r="G5422">
        <f>anotacoes!B5422</f>
        <v>21</v>
      </c>
      <c r="H5422" t="str">
        <f>anotacoes!K5422</f>
        <v xml:space="preserve"> 00:02:12,441</v>
      </c>
      <c r="I5422" t="str">
        <f>anotacoes!L5422</f>
        <v xml:space="preserve"> 00:02:21,895</v>
      </c>
      <c r="J5422" t="str">
        <f>IF(L5422="PAUSE",E5422,IF(anotacoes!G5426=conversao_anotacoes!C5422,conversao_anotacoes!C5422,conversao_anotacoes!D5422))</f>
        <v>&lt;ARBITRO_DESCONHECIDO&gt;</v>
      </c>
      <c r="K5422" t="str">
        <f t="shared" si="168"/>
        <v/>
      </c>
      <c r="L5422" t="str">
        <f>UPPER(anotacoes!H5422)</f>
        <v>PAUSE</v>
      </c>
      <c r="M5422" t="str">
        <f>IF(OR(L5422="ATTACK",L5422="FINTA"),"&lt;TECNICA&gt;",UPPER(anotacoes!I5422))</f>
        <v>&lt;NAO_CLASSIFICADO&gt;</v>
      </c>
      <c r="N5422" t="str">
        <f>IF(OR(L5422="ATTACK",L5422="FINTA"),UPPER(anotacoes!I5422),"")</f>
        <v/>
      </c>
      <c r="O5422" s="6" t="str">
        <f>IF(anotacoes!N5422=0,"",anotacoes!N5422)</f>
        <v/>
      </c>
      <c r="P5422" t="str">
        <f>IF(anotacoes!M5422=0,"",UPPER(anotacoes!M5422))</f>
        <v/>
      </c>
      <c r="Q5422" t="str">
        <f t="shared" si="169"/>
        <v>INSERT INTO CONVERSAO_LUTA_ACAO (cd_conversao, id_luta, sequencia, momento_inicio, momento_fim, quem_faz, quem_sofre, acao_tipo, acao, tecnica, direcao, pontuacao) VALUES (1, 79, 21, TRIM(' 00:02:12,441'), TRIM(' 00:02:21,895'), '&lt;ARBITRO_DESCONHECIDO&gt;', '', 'PAUSE', '&lt;NAO_CLASSIFICADO&gt;', NULL, NULL, NULL)</v>
      </c>
      <c r="R5422" t="s">
        <v>10327</v>
      </c>
    </row>
    <row r="5423" spans="1:18" hidden="1" x14ac:dyDescent="0.25">
      <c r="A5423" s="7">
        <f>anotacoes!D5423</f>
        <v>40587</v>
      </c>
      <c r="B5423" t="str">
        <f>anotacoes!C5423</f>
        <v>WORLD CUP BUDAPEST 2011</v>
      </c>
      <c r="C5423" t="str">
        <f>anotacoes!E5423</f>
        <v>MRVALJEVIC</v>
      </c>
      <c r="D5423" t="str">
        <f>anotacoes!F5423</f>
        <v>SCHMITT</v>
      </c>
      <c r="E5423" t="s">
        <v>10325</v>
      </c>
      <c r="F5423">
        <f>anotacoes!A5423</f>
        <v>79</v>
      </c>
      <c r="G5423">
        <f>anotacoes!B5423</f>
        <v>22</v>
      </c>
      <c r="H5423" t="str">
        <f>anotacoes!K5423</f>
        <v xml:space="preserve"> 00:02:22,069</v>
      </c>
      <c r="I5423" t="str">
        <f>anotacoes!L5423</f>
        <v xml:space="preserve"> 00:02:25,744</v>
      </c>
      <c r="J5423" t="str">
        <f>IF(L5423="PAUSE",E5423,IF(anotacoes!G5427=conversao_anotacoes!C5423,conversao_anotacoes!C5423,conversao_anotacoes!D5423))</f>
        <v>MRVALJEVIC</v>
      </c>
      <c r="K5423" t="str">
        <f t="shared" si="168"/>
        <v>SCHMITT</v>
      </c>
      <c r="L5423" t="str">
        <f>UPPER(anotacoes!H5423)</f>
        <v>DISPLACEMENT</v>
      </c>
      <c r="M5423" t="str">
        <f>IF(OR(L5423="ATTACK",L5423="FINTA"),"&lt;TECNICA&gt;",UPPER(anotacoes!I5423))</f>
        <v>2-3 STEP HESITANT LEFT</v>
      </c>
      <c r="N5423" t="str">
        <f>IF(OR(L5423="ATTACK",L5423="FINTA"),UPPER(anotacoes!I5423),"")</f>
        <v/>
      </c>
      <c r="O5423" s="6" t="str">
        <f>IF(anotacoes!N5423=0,"",anotacoes!N5423)</f>
        <v/>
      </c>
      <c r="P5423" t="str">
        <f>IF(anotacoes!M5423=0,"",UPPER(anotacoes!M5423))</f>
        <v/>
      </c>
      <c r="Q5423" t="str">
        <f t="shared" si="169"/>
        <v>INSERT INTO CONVERSAO_LUTA_ACAO (cd_conversao, id_luta, sequencia, momento_inicio, momento_fim, quem_faz, quem_sofre, acao_tipo, acao, tecnica, direcao, pontuacao) VALUES (1, 79, 22, TRIM(' 00:02:22,069'), TRIM(' 00:02:25,744'), 'MRVALJEVIC', 'SCHMITT', 'DISPLACEMENT', '2-3 STEP HESITANT LEFT', NULL, NULL, NULL)</v>
      </c>
      <c r="R5423" t="s">
        <v>10327</v>
      </c>
    </row>
    <row r="5424" spans="1:18" hidden="1" x14ac:dyDescent="0.25">
      <c r="A5424" s="7">
        <f>anotacoes!D5424</f>
        <v>40587</v>
      </c>
      <c r="B5424" t="str">
        <f>anotacoes!C5424</f>
        <v>WORLD CUP BUDAPEST 2011</v>
      </c>
      <c r="C5424" t="str">
        <f>anotacoes!E5424</f>
        <v>MRVALJEVIC</v>
      </c>
      <c r="D5424" t="str">
        <f>anotacoes!F5424</f>
        <v>SCHMITT</v>
      </c>
      <c r="E5424" t="s">
        <v>10325</v>
      </c>
      <c r="F5424">
        <f>anotacoes!A5424</f>
        <v>79</v>
      </c>
      <c r="G5424">
        <f>anotacoes!B5424</f>
        <v>23</v>
      </c>
      <c r="H5424" t="str">
        <f>anotacoes!K5424</f>
        <v xml:space="preserve"> 00:02:25,950</v>
      </c>
      <c r="I5424" t="str">
        <f>anotacoes!L5424</f>
        <v xml:space="preserve"> 00:02:38,327</v>
      </c>
      <c r="J5424" t="str">
        <f>IF(L5424="PAUSE",E5424,IF(anotacoes!G5428=conversao_anotacoes!C5424,conversao_anotacoes!C5424,conversao_anotacoes!D5424))</f>
        <v>MRVALJEVIC</v>
      </c>
      <c r="K5424" t="str">
        <f t="shared" si="168"/>
        <v>SCHMITT</v>
      </c>
      <c r="L5424" t="str">
        <f>UPPER(anotacoes!H5424)</f>
        <v>GRIP TIME</v>
      </c>
      <c r="M5424" t="str">
        <f>IF(OR(L5424="ATTACK",L5424="FINTA"),"&lt;TECNICA&gt;",UPPER(anotacoes!I5424))</f>
        <v>RIGHT COLLAR</v>
      </c>
      <c r="N5424" t="str">
        <f>IF(OR(L5424="ATTACK",L5424="FINTA"),UPPER(anotacoes!I5424),"")</f>
        <v/>
      </c>
      <c r="O5424" s="6" t="str">
        <f>IF(anotacoes!N5424=0,"",anotacoes!N5424)</f>
        <v/>
      </c>
      <c r="P5424" t="str">
        <f>IF(anotacoes!M5424=0,"",UPPER(anotacoes!M5424))</f>
        <v/>
      </c>
      <c r="Q5424" t="str">
        <f t="shared" si="169"/>
        <v>INSERT INTO CONVERSAO_LUTA_ACAO (cd_conversao, id_luta, sequencia, momento_inicio, momento_fim, quem_faz, quem_sofre, acao_tipo, acao, tecnica, direcao, pontuacao) VALUES (1, 79, 23, TRIM(' 00:02:25,950'), TRIM(' 00:02:38,327'), 'MRVALJEVIC', 'SCHMITT', 'GRIP TIME', 'RIGHT COLLAR', NULL, NULL, NULL)</v>
      </c>
      <c r="R5424" t="s">
        <v>10327</v>
      </c>
    </row>
    <row r="5425" spans="1:18" hidden="1" x14ac:dyDescent="0.25">
      <c r="A5425" s="7">
        <f>anotacoes!D5425</f>
        <v>40587</v>
      </c>
      <c r="B5425" t="str">
        <f>anotacoes!C5425</f>
        <v>WORLD CUP BUDAPEST 2011</v>
      </c>
      <c r="C5425" t="str">
        <f>anotacoes!E5425</f>
        <v>MRVALJEVIC</v>
      </c>
      <c r="D5425" t="str">
        <f>anotacoes!F5425</f>
        <v>SCHMITT</v>
      </c>
      <c r="E5425" t="s">
        <v>10325</v>
      </c>
      <c r="F5425">
        <f>anotacoes!A5425</f>
        <v>79</v>
      </c>
      <c r="G5425">
        <f>anotacoes!B5425</f>
        <v>24</v>
      </c>
      <c r="H5425" t="str">
        <f>anotacoes!K5425</f>
        <v xml:space="preserve"> 00:02:38,591</v>
      </c>
      <c r="I5425" t="str">
        <f>anotacoes!L5425</f>
        <v xml:space="preserve"> 00:03:33,508</v>
      </c>
      <c r="J5425" t="str">
        <f>IF(L5425="PAUSE",E5425,IF(anotacoes!G5429=conversao_anotacoes!C5425,conversao_anotacoes!C5425,conversao_anotacoes!D5425))</f>
        <v>MRVALJEVIC</v>
      </c>
      <c r="K5425" t="str">
        <f t="shared" si="168"/>
        <v>SCHMITT</v>
      </c>
      <c r="L5425" t="str">
        <f>UPPER(anotacoes!H5425)</f>
        <v>GRIP TIME</v>
      </c>
      <c r="M5425" t="str">
        <f>IF(OR(L5425="ATTACK",L5425="FINTA"),"&lt;TECNICA&gt;",UPPER(anotacoes!I5425))</f>
        <v>RIGHT COLLAR LEFT SLEEVE</v>
      </c>
      <c r="N5425" t="str">
        <f>IF(OR(L5425="ATTACK",L5425="FINTA"),UPPER(anotacoes!I5425),"")</f>
        <v/>
      </c>
      <c r="O5425" s="6" t="str">
        <f>IF(anotacoes!N5425=0,"",anotacoes!N5425)</f>
        <v/>
      </c>
      <c r="P5425" t="str">
        <f>IF(anotacoes!M5425=0,"",UPPER(anotacoes!M5425))</f>
        <v/>
      </c>
      <c r="Q5425" t="str">
        <f t="shared" si="169"/>
        <v>INSERT INTO CONVERSAO_LUTA_ACAO (cd_conversao, id_luta, sequencia, momento_inicio, momento_fim, quem_faz, quem_sofre, acao_tipo, acao, tecnica, direcao, pontuacao) VALUES (1, 79, 24, TRIM(' 00:02:38,591'), TRIM(' 00:03:33,508'), 'MRVALJEVIC', 'SCHMITT', 'GRIP TIME', 'RIGHT COLLAR LEFT SLEEVE', NULL, NULL, NULL)</v>
      </c>
      <c r="R5425" t="s">
        <v>10327</v>
      </c>
    </row>
    <row r="5426" spans="1:18" hidden="1" x14ac:dyDescent="0.25">
      <c r="A5426" s="7">
        <f>anotacoes!D5426</f>
        <v>40587</v>
      </c>
      <c r="B5426" t="str">
        <f>anotacoes!C5426</f>
        <v>WORLD CUP BUDAPEST 2011</v>
      </c>
      <c r="C5426" t="str">
        <f>anotacoes!E5426</f>
        <v>MRVALJEVIC</v>
      </c>
      <c r="D5426" t="str">
        <f>anotacoes!F5426</f>
        <v>SCHMITT</v>
      </c>
      <c r="E5426" t="s">
        <v>10325</v>
      </c>
      <c r="F5426">
        <f>anotacoes!A5426</f>
        <v>79</v>
      </c>
      <c r="G5426">
        <f>anotacoes!B5426</f>
        <v>25</v>
      </c>
      <c r="H5426" t="str">
        <f>anotacoes!K5426</f>
        <v xml:space="preserve"> 00:03:33,508</v>
      </c>
      <c r="I5426" t="str">
        <f>anotacoes!L5426</f>
        <v xml:space="preserve"> 00:03:33,508</v>
      </c>
      <c r="J5426" t="str">
        <f>IF(L5426="PAUSE",E5426,IF(anotacoes!G5430=conversao_anotacoes!C5426,conversao_anotacoes!C5426,conversao_anotacoes!D5426))</f>
        <v>MRVALJEVIC</v>
      </c>
      <c r="K5426" t="str">
        <f t="shared" si="168"/>
        <v>SCHMITT</v>
      </c>
      <c r="L5426" t="str">
        <f>UPPER(anotacoes!H5426)</f>
        <v>DEFENSE</v>
      </c>
      <c r="M5426" t="str">
        <f>IF(OR(L5426="ATTACK",L5426="FINTA"),"&lt;TECNICA&gt;",UPPER(anotacoes!I5426))</f>
        <v>TAE-SABAKI RIGHT INCLINED</v>
      </c>
      <c r="N5426" t="str">
        <f>IF(OR(L5426="ATTACK",L5426="FINTA"),UPPER(anotacoes!I5426),"")</f>
        <v/>
      </c>
      <c r="O5426" s="6" t="str">
        <f>IF(anotacoes!N5426=0,"",anotacoes!N5426)</f>
        <v/>
      </c>
      <c r="P5426" t="str">
        <f>IF(anotacoes!M5426=0,"",UPPER(anotacoes!M5426))</f>
        <v/>
      </c>
      <c r="Q5426" t="str">
        <f t="shared" si="169"/>
        <v>INSERT INTO CONVERSAO_LUTA_ACAO (cd_conversao, id_luta, sequencia, momento_inicio, momento_fim, quem_faz, quem_sofre, acao_tipo, acao, tecnica, direcao, pontuacao) VALUES (1, 79, 25, TRIM(' 00:03:33,508'), TRIM(' 00:03:33,508'), 'MRVALJEVIC', 'SCHMITT', 'DEFENSE', 'TAE-SABAKI RIGHT INCLINED', NULL, NULL, NULL)</v>
      </c>
      <c r="R5426" t="s">
        <v>10327</v>
      </c>
    </row>
    <row r="5427" spans="1:18" hidden="1" x14ac:dyDescent="0.25">
      <c r="A5427" s="7">
        <f>anotacoes!D5427</f>
        <v>40587</v>
      </c>
      <c r="B5427" t="str">
        <f>anotacoes!C5427</f>
        <v>WORLD CUP BUDAPEST 2011</v>
      </c>
      <c r="C5427" t="str">
        <f>anotacoes!E5427</f>
        <v>MRVALJEVIC</v>
      </c>
      <c r="D5427" t="str">
        <f>anotacoes!F5427</f>
        <v>SCHMITT</v>
      </c>
      <c r="E5427" t="s">
        <v>10325</v>
      </c>
      <c r="F5427">
        <f>anotacoes!A5427</f>
        <v>79</v>
      </c>
      <c r="G5427">
        <f>anotacoes!B5427</f>
        <v>26</v>
      </c>
      <c r="H5427" t="str">
        <f>anotacoes!K5427</f>
        <v xml:space="preserve"> 00:03:33,508</v>
      </c>
      <c r="I5427" t="str">
        <f>anotacoes!L5427</f>
        <v xml:space="preserve"> 00:03:36,235</v>
      </c>
      <c r="J5427" t="str">
        <f>IF(L5427="PAUSE",E5427,IF(anotacoes!G5431=conversao_anotacoes!C5427,conversao_anotacoes!C5427,conversao_anotacoes!D5427))</f>
        <v>MRVALJEVIC</v>
      </c>
      <c r="K5427" t="str">
        <f t="shared" si="168"/>
        <v>SCHMITT</v>
      </c>
      <c r="L5427" t="str">
        <f>UPPER(anotacoes!H5427)</f>
        <v>GRIP TIME</v>
      </c>
      <c r="M5427" t="str">
        <f>IF(OR(L5427="ATTACK",L5427="FINTA"),"&lt;TECNICA&gt;",UPPER(anotacoes!I5427))</f>
        <v>RIGHT COLLAR</v>
      </c>
      <c r="N5427" t="str">
        <f>IF(OR(L5427="ATTACK",L5427="FINTA"),UPPER(anotacoes!I5427),"")</f>
        <v/>
      </c>
      <c r="O5427" s="6" t="str">
        <f>IF(anotacoes!N5427=0,"",anotacoes!N5427)</f>
        <v/>
      </c>
      <c r="P5427" t="str">
        <f>IF(anotacoes!M5427=0,"",UPPER(anotacoes!M5427))</f>
        <v/>
      </c>
      <c r="Q5427" t="str">
        <f t="shared" si="169"/>
        <v>INSERT INTO CONVERSAO_LUTA_ACAO (cd_conversao, id_luta, sequencia, momento_inicio, momento_fim, quem_faz, quem_sofre, acao_tipo, acao, tecnica, direcao, pontuacao) VALUES (1, 79, 26, TRIM(' 00:03:33,508'), TRIM(' 00:03:36,235'), 'MRVALJEVIC', 'SCHMITT', 'GRIP TIME', 'RIGHT COLLAR', NULL, NULL, NULL)</v>
      </c>
      <c r="R5427" t="s">
        <v>10327</v>
      </c>
    </row>
    <row r="5428" spans="1:18" hidden="1" x14ac:dyDescent="0.25">
      <c r="A5428" s="7">
        <f>anotacoes!D5428</f>
        <v>40587</v>
      </c>
      <c r="B5428" t="str">
        <f>anotacoes!C5428</f>
        <v>WORLD CUP BUDAPEST 2011</v>
      </c>
      <c r="C5428" t="str">
        <f>anotacoes!E5428</f>
        <v>MRVALJEVIC</v>
      </c>
      <c r="D5428" t="str">
        <f>anotacoes!F5428</f>
        <v>SCHMITT</v>
      </c>
      <c r="E5428" t="s">
        <v>10325</v>
      </c>
      <c r="F5428">
        <f>anotacoes!A5428</f>
        <v>79</v>
      </c>
      <c r="G5428">
        <f>anotacoes!B5428</f>
        <v>27</v>
      </c>
      <c r="H5428" t="str">
        <f>anotacoes!K5428</f>
        <v xml:space="preserve"> 00:03:36,422</v>
      </c>
      <c r="I5428" t="str">
        <f>anotacoes!L5428</f>
        <v xml:space="preserve"> 00:03:42,850</v>
      </c>
      <c r="J5428" t="str">
        <f>IF(L5428="PAUSE",E5428,IF(anotacoes!G5432=conversao_anotacoes!C5428,conversao_anotacoes!C5428,conversao_anotacoes!D5428))</f>
        <v>&lt;ARBITRO_DESCONHECIDO&gt;</v>
      </c>
      <c r="K5428" t="str">
        <f t="shared" si="168"/>
        <v/>
      </c>
      <c r="L5428" t="str">
        <f>UPPER(anotacoes!H5428)</f>
        <v>PAUSE</v>
      </c>
      <c r="M5428" t="str">
        <f>IF(OR(L5428="ATTACK",L5428="FINTA"),"&lt;TECNICA&gt;",UPPER(anotacoes!I5428))</f>
        <v>&lt;NAO_CLASSIFICADO&gt;</v>
      </c>
      <c r="N5428" t="str">
        <f>IF(OR(L5428="ATTACK",L5428="FINTA"),UPPER(anotacoes!I5428),"")</f>
        <v/>
      </c>
      <c r="O5428" s="6" t="str">
        <f>IF(anotacoes!N5428=0,"",anotacoes!N5428)</f>
        <v/>
      </c>
      <c r="P5428" t="str">
        <f>IF(anotacoes!M5428=0,"",UPPER(anotacoes!M5428))</f>
        <v/>
      </c>
      <c r="Q5428" t="str">
        <f t="shared" si="169"/>
        <v>INSERT INTO CONVERSAO_LUTA_ACAO (cd_conversao, id_luta, sequencia, momento_inicio, momento_fim, quem_faz, quem_sofre, acao_tipo, acao, tecnica, direcao, pontuacao) VALUES (1, 79, 27, TRIM(' 00:03:36,422'), TRIM(' 00:03:42,850'), '&lt;ARBITRO_DESCONHECIDO&gt;', '', 'PAUSE', '&lt;NAO_CLASSIFICADO&gt;', NULL, NULL, NULL)</v>
      </c>
      <c r="R5428" t="s">
        <v>10327</v>
      </c>
    </row>
    <row r="5429" spans="1:18" hidden="1" x14ac:dyDescent="0.25">
      <c r="A5429" s="7">
        <f>anotacoes!D5429</f>
        <v>40587</v>
      </c>
      <c r="B5429" t="str">
        <f>anotacoes!C5429</f>
        <v>WORLD CUP BUDAPEST 2011</v>
      </c>
      <c r="C5429" t="str">
        <f>anotacoes!E5429</f>
        <v>MRVALJEVIC</v>
      </c>
      <c r="D5429" t="str">
        <f>anotacoes!F5429</f>
        <v>SCHMITT</v>
      </c>
      <c r="E5429" t="s">
        <v>10325</v>
      </c>
      <c r="F5429">
        <f>anotacoes!A5429</f>
        <v>79</v>
      </c>
      <c r="G5429">
        <f>anotacoes!B5429</f>
        <v>28</v>
      </c>
      <c r="H5429" t="str">
        <f>anotacoes!K5429</f>
        <v xml:space="preserve"> 00:03:43,023</v>
      </c>
      <c r="I5429" t="str">
        <f>anotacoes!L5429</f>
        <v xml:space="preserve"> 00:03:54,584</v>
      </c>
      <c r="J5429" t="str">
        <f>IF(L5429="PAUSE",E5429,IF(anotacoes!G5433=conversao_anotacoes!C5429,conversao_anotacoes!C5429,conversao_anotacoes!D5429))</f>
        <v>MRVALJEVIC</v>
      </c>
      <c r="K5429" t="str">
        <f t="shared" si="168"/>
        <v>SCHMITT</v>
      </c>
      <c r="L5429" t="str">
        <f>UPPER(anotacoes!H5429)</f>
        <v>DISPLACEMENT</v>
      </c>
      <c r="M5429" t="str">
        <f>IF(OR(L5429="ATTACK",L5429="FINTA"),"&lt;TECNICA&gt;",UPPER(anotacoes!I5429))</f>
        <v>2-3 STEP HESITANT LEFT</v>
      </c>
      <c r="N5429" t="str">
        <f>IF(OR(L5429="ATTACK",L5429="FINTA"),UPPER(anotacoes!I5429),"")</f>
        <v/>
      </c>
      <c r="O5429" s="6" t="str">
        <f>IF(anotacoes!N5429=0,"",anotacoes!N5429)</f>
        <v/>
      </c>
      <c r="P5429" t="str">
        <f>IF(anotacoes!M5429=0,"",UPPER(anotacoes!M5429))</f>
        <v/>
      </c>
      <c r="Q5429" t="str">
        <f t="shared" si="169"/>
        <v>INSERT INTO CONVERSAO_LUTA_ACAO (cd_conversao, id_luta, sequencia, momento_inicio, momento_fim, quem_faz, quem_sofre, acao_tipo, acao, tecnica, direcao, pontuacao) VALUES (1, 79, 28, TRIM(' 00:03:43,023'), TRIM(' 00:03:54,584'), 'MRVALJEVIC', 'SCHMITT', 'DISPLACEMENT', '2-3 STEP HESITANT LEFT', NULL, NULL, NULL)</v>
      </c>
      <c r="R5429" t="s">
        <v>10327</v>
      </c>
    </row>
    <row r="5430" spans="1:18" hidden="1" x14ac:dyDescent="0.25">
      <c r="A5430" s="7">
        <f>anotacoes!D5430</f>
        <v>40587</v>
      </c>
      <c r="B5430" t="str">
        <f>anotacoes!C5430</f>
        <v>WORLD CUP BUDAPEST 2011</v>
      </c>
      <c r="C5430" t="str">
        <f>anotacoes!E5430</f>
        <v>MRVALJEVIC</v>
      </c>
      <c r="D5430" t="str">
        <f>anotacoes!F5430</f>
        <v>SCHMITT</v>
      </c>
      <c r="E5430" t="s">
        <v>10325</v>
      </c>
      <c r="F5430">
        <f>anotacoes!A5430</f>
        <v>79</v>
      </c>
      <c r="G5430">
        <f>anotacoes!B5430</f>
        <v>29</v>
      </c>
      <c r="H5430" t="str">
        <f>anotacoes!K5430</f>
        <v xml:space="preserve"> 00:03:54,772</v>
      </c>
      <c r="I5430" t="str">
        <f>anotacoes!L5430</f>
        <v xml:space="preserve"> 00:04:00,084</v>
      </c>
      <c r="J5430" t="str">
        <f>IF(L5430="PAUSE",E5430,IF(anotacoes!G5434=conversao_anotacoes!C5430,conversao_anotacoes!C5430,conversao_anotacoes!D5430))</f>
        <v>MRVALJEVIC</v>
      </c>
      <c r="K5430" t="str">
        <f t="shared" si="168"/>
        <v>SCHMITT</v>
      </c>
      <c r="L5430" t="str">
        <f>UPPER(anotacoes!H5430)</f>
        <v>GRIP TIME</v>
      </c>
      <c r="M5430" t="str">
        <f>IF(OR(L5430="ATTACK",L5430="FINTA"),"&lt;TECNICA&gt;",UPPER(anotacoes!I5430))</f>
        <v>LEFT SLEEVE</v>
      </c>
      <c r="N5430" t="str">
        <f>IF(OR(L5430="ATTACK",L5430="FINTA"),UPPER(anotacoes!I5430),"")</f>
        <v/>
      </c>
      <c r="O5430" s="6" t="str">
        <f>IF(anotacoes!N5430=0,"",anotacoes!N5430)</f>
        <v/>
      </c>
      <c r="P5430" t="str">
        <f>IF(anotacoes!M5430=0,"",UPPER(anotacoes!M5430))</f>
        <v/>
      </c>
      <c r="Q5430" t="str">
        <f t="shared" si="169"/>
        <v>INSERT INTO CONVERSAO_LUTA_ACAO (cd_conversao, id_luta, sequencia, momento_inicio, momento_fim, quem_faz, quem_sofre, acao_tipo, acao, tecnica, direcao, pontuacao) VALUES (1, 79, 29, TRIM(' 00:03:54,772'), TRIM(' 00:04:00,084'), 'MRVALJEVIC', 'SCHMITT', 'GRIP TIME', 'LEFT SLEEVE', NULL, NULL, NULL)</v>
      </c>
      <c r="R5430" t="s">
        <v>10327</v>
      </c>
    </row>
    <row r="5431" spans="1:18" hidden="1" x14ac:dyDescent="0.25">
      <c r="A5431" s="7">
        <f>anotacoes!D5431</f>
        <v>40587</v>
      </c>
      <c r="B5431" t="str">
        <f>anotacoes!C5431</f>
        <v>WORLD CUP BUDAPEST 2011</v>
      </c>
      <c r="C5431" t="str">
        <f>anotacoes!E5431</f>
        <v>MRVALJEVIC</v>
      </c>
      <c r="D5431" t="str">
        <f>anotacoes!F5431</f>
        <v>SCHMITT</v>
      </c>
      <c r="E5431" t="s">
        <v>10325</v>
      </c>
      <c r="F5431">
        <f>anotacoes!A5431</f>
        <v>79</v>
      </c>
      <c r="G5431">
        <f>anotacoes!B5431</f>
        <v>30</v>
      </c>
      <c r="H5431" t="str">
        <f>anotacoes!K5431</f>
        <v xml:space="preserve"> 00:04:00,084</v>
      </c>
      <c r="I5431" t="str">
        <f>anotacoes!L5431</f>
        <v xml:space="preserve"> 00:04:02,917</v>
      </c>
      <c r="J5431" t="str">
        <f>IF(L5431="PAUSE",E5431,IF(anotacoes!G5435=conversao_anotacoes!C5431,conversao_anotacoes!C5431,conversao_anotacoes!D5431))</f>
        <v>MRVALJEVIC</v>
      </c>
      <c r="K5431" t="str">
        <f t="shared" si="168"/>
        <v>SCHMITT</v>
      </c>
      <c r="L5431" t="str">
        <f>UPPER(anotacoes!H5431)</f>
        <v>GRIP TIME</v>
      </c>
      <c r="M5431" t="str">
        <f>IF(OR(L5431="ATTACK",L5431="FINTA"),"&lt;TECNICA&gt;",UPPER(anotacoes!I5431))</f>
        <v>RIGHT BACK</v>
      </c>
      <c r="N5431" t="str">
        <f>IF(OR(L5431="ATTACK",L5431="FINTA"),UPPER(anotacoes!I5431),"")</f>
        <v/>
      </c>
      <c r="O5431" s="6" t="str">
        <f>IF(anotacoes!N5431=0,"",anotacoes!N5431)</f>
        <v/>
      </c>
      <c r="P5431" t="str">
        <f>IF(anotacoes!M5431=0,"",UPPER(anotacoes!M5431))</f>
        <v/>
      </c>
      <c r="Q5431" t="str">
        <f t="shared" si="169"/>
        <v>INSERT INTO CONVERSAO_LUTA_ACAO (cd_conversao, id_luta, sequencia, momento_inicio, momento_fim, quem_faz, quem_sofre, acao_tipo, acao, tecnica, direcao, pontuacao) VALUES (1, 79, 30, TRIM(' 00:04:00,084'), TRIM(' 00:04:02,917'), 'MRVALJEVIC', 'SCHMITT', 'GRIP TIME', 'RIGHT BACK', NULL, NULL, NULL)</v>
      </c>
      <c r="R5431" t="s">
        <v>10327</v>
      </c>
    </row>
    <row r="5432" spans="1:18" hidden="1" x14ac:dyDescent="0.25">
      <c r="A5432" s="7">
        <f>anotacoes!D5432</f>
        <v>40587</v>
      </c>
      <c r="B5432" t="str">
        <f>anotacoes!C5432</f>
        <v>WORLD CUP BUDAPEST 2011</v>
      </c>
      <c r="C5432" t="str">
        <f>anotacoes!E5432</f>
        <v>MRVALJEVIC</v>
      </c>
      <c r="D5432" t="str">
        <f>anotacoes!F5432</f>
        <v>SCHMITT</v>
      </c>
      <c r="E5432" t="s">
        <v>10325</v>
      </c>
      <c r="F5432">
        <f>anotacoes!A5432</f>
        <v>79</v>
      </c>
      <c r="G5432">
        <f>anotacoes!B5432</f>
        <v>31</v>
      </c>
      <c r="H5432" t="str">
        <f>anotacoes!K5432</f>
        <v xml:space="preserve"> 00:04:02,917</v>
      </c>
      <c r="I5432" t="str">
        <f>anotacoes!L5432</f>
        <v xml:space="preserve"> 00:04:04,107</v>
      </c>
      <c r="J5432" t="str">
        <f>IF(L5432="PAUSE",E5432,IF(anotacoes!G5436=conversao_anotacoes!C5432,conversao_anotacoes!C5432,conversao_anotacoes!D5432))</f>
        <v>MRVALJEVIC</v>
      </c>
      <c r="K5432" t="str">
        <f t="shared" si="168"/>
        <v>SCHMITT</v>
      </c>
      <c r="L5432" t="str">
        <f>UPPER(anotacoes!H5432)</f>
        <v>DEFENSE</v>
      </c>
      <c r="M5432" t="str">
        <f>IF(OR(L5432="ATTACK",L5432="FINTA"),"&lt;TECNICA&gt;",UPPER(anotacoes!I5432))</f>
        <v>TAE-SABAKI LEFT INCLINED</v>
      </c>
      <c r="N5432" t="str">
        <f>IF(OR(L5432="ATTACK",L5432="FINTA"),UPPER(anotacoes!I5432),"")</f>
        <v/>
      </c>
      <c r="O5432" s="6" t="str">
        <f>IF(anotacoes!N5432=0,"",anotacoes!N5432)</f>
        <v/>
      </c>
      <c r="P5432" t="str">
        <f>IF(anotacoes!M5432=0,"",UPPER(anotacoes!M5432))</f>
        <v/>
      </c>
      <c r="Q5432" t="str">
        <f t="shared" si="169"/>
        <v>INSERT INTO CONVERSAO_LUTA_ACAO (cd_conversao, id_luta, sequencia, momento_inicio, momento_fim, quem_faz, quem_sofre, acao_tipo, acao, tecnica, direcao, pontuacao) VALUES (1, 79, 31, TRIM(' 00:04:02,917'), TRIM(' 00:04:04,107'), 'MRVALJEVIC', 'SCHMITT', 'DEFENSE', 'TAE-SABAKI LEFT INCLINED', NULL, NULL, NULL)</v>
      </c>
      <c r="R5432" t="s">
        <v>10327</v>
      </c>
    </row>
    <row r="5433" spans="1:18" hidden="1" x14ac:dyDescent="0.25">
      <c r="A5433" s="7">
        <f>anotacoes!D5433</f>
        <v>40587</v>
      </c>
      <c r="B5433" t="str">
        <f>anotacoes!C5433</f>
        <v>WORLD CUP BUDAPEST 2011</v>
      </c>
      <c r="C5433" t="str">
        <f>anotacoes!E5433</f>
        <v>MRVALJEVIC</v>
      </c>
      <c r="D5433" t="str">
        <f>anotacoes!F5433</f>
        <v>SCHMITT</v>
      </c>
      <c r="E5433" t="s">
        <v>10325</v>
      </c>
      <c r="F5433">
        <f>anotacoes!A5433</f>
        <v>79</v>
      </c>
      <c r="G5433">
        <f>anotacoes!B5433</f>
        <v>32</v>
      </c>
      <c r="H5433" t="str">
        <f>anotacoes!K5433</f>
        <v xml:space="preserve"> 00:04:04,300</v>
      </c>
      <c r="I5433" t="str">
        <f>anotacoes!L5433</f>
        <v xml:space="preserve"> 00:04:10,215</v>
      </c>
      <c r="J5433" t="str">
        <f>IF(L5433="PAUSE",E5433,IF(anotacoes!G5437=conversao_anotacoes!C5433,conversao_anotacoes!C5433,conversao_anotacoes!D5433))</f>
        <v>&lt;ARBITRO_DESCONHECIDO&gt;</v>
      </c>
      <c r="K5433" t="str">
        <f t="shared" si="168"/>
        <v/>
      </c>
      <c r="L5433" t="str">
        <f>UPPER(anotacoes!H5433)</f>
        <v>PAUSE</v>
      </c>
      <c r="M5433" t="str">
        <f>IF(OR(L5433="ATTACK",L5433="FINTA"),"&lt;TECNICA&gt;",UPPER(anotacoes!I5433))</f>
        <v>&lt;NAO_CLASSIFICADO&gt;</v>
      </c>
      <c r="N5433" t="str">
        <f>IF(OR(L5433="ATTACK",L5433="FINTA"),UPPER(anotacoes!I5433),"")</f>
        <v/>
      </c>
      <c r="O5433" s="6" t="str">
        <f>IF(anotacoes!N5433=0,"",anotacoes!N5433)</f>
        <v/>
      </c>
      <c r="P5433" t="str">
        <f>IF(anotacoes!M5433=0,"",UPPER(anotacoes!M5433))</f>
        <v/>
      </c>
      <c r="Q5433" t="str">
        <f t="shared" si="169"/>
        <v>INSERT INTO CONVERSAO_LUTA_ACAO (cd_conversao, id_luta, sequencia, momento_inicio, momento_fim, quem_faz, quem_sofre, acao_tipo, acao, tecnica, direcao, pontuacao) VALUES (1, 79, 32, TRIM(' 00:04:04,300'), TRIM(' 00:04:10,215'), '&lt;ARBITRO_DESCONHECIDO&gt;', '', 'PAUSE', '&lt;NAO_CLASSIFICADO&gt;', NULL, NULL, NULL)</v>
      </c>
      <c r="R5433" t="s">
        <v>10327</v>
      </c>
    </row>
    <row r="5434" spans="1:18" hidden="1" x14ac:dyDescent="0.25">
      <c r="A5434" s="7">
        <f>anotacoes!D5434</f>
        <v>40587</v>
      </c>
      <c r="B5434" t="str">
        <f>anotacoes!C5434</f>
        <v>WORLD CUP BUDAPEST 2011</v>
      </c>
      <c r="C5434" t="str">
        <f>anotacoes!E5434</f>
        <v>MRVALJEVIC</v>
      </c>
      <c r="D5434" t="str">
        <f>anotacoes!F5434</f>
        <v>SCHMITT</v>
      </c>
      <c r="E5434" t="s">
        <v>10325</v>
      </c>
      <c r="F5434">
        <f>anotacoes!A5434</f>
        <v>79</v>
      </c>
      <c r="G5434">
        <f>anotacoes!B5434</f>
        <v>33</v>
      </c>
      <c r="H5434" t="str">
        <f>anotacoes!K5434</f>
        <v xml:space="preserve"> 00:04:10,215</v>
      </c>
      <c r="I5434" t="str">
        <f>anotacoes!L5434</f>
        <v xml:space="preserve"> 00:04:10,744</v>
      </c>
      <c r="J5434" t="str">
        <f>IF(L5434="PAUSE",E5434,IF(anotacoes!G5438=conversao_anotacoes!C5434,conversao_anotacoes!C5434,conversao_anotacoes!D5434))</f>
        <v>MRVALJEVIC</v>
      </c>
      <c r="K5434" t="str">
        <f t="shared" si="168"/>
        <v>SCHMITT</v>
      </c>
      <c r="L5434" t="str">
        <f>UPPER(anotacoes!H5434)</f>
        <v>DISPLACEMENT</v>
      </c>
      <c r="M5434" t="str">
        <f>IF(OR(L5434="ATTACK",L5434="FINTA"),"&lt;TECNICA&gt;",UPPER(anotacoes!I5434))</f>
        <v>2-3 STEP HESITANT LEFT</v>
      </c>
      <c r="N5434" t="str">
        <f>IF(OR(L5434="ATTACK",L5434="FINTA"),UPPER(anotacoes!I5434),"")</f>
        <v/>
      </c>
      <c r="O5434" s="6" t="str">
        <f>IF(anotacoes!N5434=0,"",anotacoes!N5434)</f>
        <v/>
      </c>
      <c r="P5434" t="str">
        <f>IF(anotacoes!M5434=0,"",UPPER(anotacoes!M5434))</f>
        <v/>
      </c>
      <c r="Q5434" t="str">
        <f t="shared" si="169"/>
        <v>INSERT INTO CONVERSAO_LUTA_ACAO (cd_conversao, id_luta, sequencia, momento_inicio, momento_fim, quem_faz, quem_sofre, acao_tipo, acao, tecnica, direcao, pontuacao) VALUES (1, 79, 33, TRIM(' 00:04:10,215'), TRIM(' 00:04:10,744'), 'MRVALJEVIC', 'SCHMITT', 'DISPLACEMENT', '2-3 STEP HESITANT LEFT', NULL, NULL, NULL)</v>
      </c>
      <c r="R5434" t="s">
        <v>10327</v>
      </c>
    </row>
    <row r="5435" spans="1:18" hidden="1" x14ac:dyDescent="0.25">
      <c r="A5435" s="7">
        <f>anotacoes!D5435</f>
        <v>40587</v>
      </c>
      <c r="B5435" t="str">
        <f>anotacoes!C5435</f>
        <v>WORLD CUP BUDAPEST 2011</v>
      </c>
      <c r="C5435" t="str">
        <f>anotacoes!E5435</f>
        <v>MRVALJEVIC</v>
      </c>
      <c r="D5435" t="str">
        <f>anotacoes!F5435</f>
        <v>SCHMITT</v>
      </c>
      <c r="E5435" t="s">
        <v>10325</v>
      </c>
      <c r="F5435">
        <f>anotacoes!A5435</f>
        <v>79</v>
      </c>
      <c r="G5435">
        <f>anotacoes!B5435</f>
        <v>34</v>
      </c>
      <c r="H5435" t="str">
        <f>anotacoes!K5435</f>
        <v xml:space="preserve"> 00:04:10,744</v>
      </c>
      <c r="I5435" t="str">
        <f>anotacoes!L5435</f>
        <v xml:space="preserve"> 00:04:11,105</v>
      </c>
      <c r="J5435" t="str">
        <f>IF(L5435="PAUSE",E5435,IF(anotacoes!G5439=conversao_anotacoes!C5435,conversao_anotacoes!C5435,conversao_anotacoes!D5435))</f>
        <v>MRVALJEVIC</v>
      </c>
      <c r="K5435" t="str">
        <f t="shared" si="168"/>
        <v>SCHMITT</v>
      </c>
      <c r="L5435" t="str">
        <f>UPPER(anotacoes!H5435)</f>
        <v>DISPLACEMENT</v>
      </c>
      <c r="M5435" t="str">
        <f>IF(OR(L5435="ATTACK",L5435="FINTA"),"&lt;TECNICA&gt;",UPPER(anotacoes!I5435))</f>
        <v>TRY TO GRIP WITH CONTACT</v>
      </c>
      <c r="N5435" t="str">
        <f>IF(OR(L5435="ATTACK",L5435="FINTA"),UPPER(anotacoes!I5435),"")</f>
        <v/>
      </c>
      <c r="O5435" s="6" t="str">
        <f>IF(anotacoes!N5435=0,"",anotacoes!N5435)</f>
        <v/>
      </c>
      <c r="P5435" t="str">
        <f>IF(anotacoes!M5435=0,"",UPPER(anotacoes!M5435))</f>
        <v/>
      </c>
      <c r="Q5435" t="str">
        <f t="shared" si="169"/>
        <v>INSERT INTO CONVERSAO_LUTA_ACAO (cd_conversao, id_luta, sequencia, momento_inicio, momento_fim, quem_faz, quem_sofre, acao_tipo, acao, tecnica, direcao, pontuacao) VALUES (1, 79, 34, TRIM(' 00:04:10,744'), TRIM(' 00:04:11,105'), 'MRVALJEVIC', 'SCHMITT', 'DISPLACEMENT', 'TRY TO GRIP WITH CONTACT', NULL, NULL, NULL)</v>
      </c>
      <c r="R5435" t="s">
        <v>10327</v>
      </c>
    </row>
    <row r="5436" spans="1:18" hidden="1" x14ac:dyDescent="0.25">
      <c r="A5436" s="7">
        <f>anotacoes!D5436</f>
        <v>40587</v>
      </c>
      <c r="B5436" t="str">
        <f>anotacoes!C5436</f>
        <v>WORLD CUP BUDAPEST 2011</v>
      </c>
      <c r="C5436" t="str">
        <f>anotacoes!E5436</f>
        <v>MRVALJEVIC</v>
      </c>
      <c r="D5436" t="str">
        <f>anotacoes!F5436</f>
        <v>SCHMITT</v>
      </c>
      <c r="E5436" t="s">
        <v>10325</v>
      </c>
      <c r="F5436">
        <f>anotacoes!A5436</f>
        <v>79</v>
      </c>
      <c r="G5436">
        <f>anotacoes!B5436</f>
        <v>35</v>
      </c>
      <c r="H5436" t="str">
        <f>anotacoes!K5436</f>
        <v xml:space="preserve"> 00:04:11,105</v>
      </c>
      <c r="I5436" t="str">
        <f>anotacoes!L5436</f>
        <v xml:space="preserve"> 00:04:12,135</v>
      </c>
      <c r="J5436" t="str">
        <f>IF(L5436="PAUSE",E5436,IF(anotacoes!G5440=conversao_anotacoes!C5436,conversao_anotacoes!C5436,conversao_anotacoes!D5436))</f>
        <v>MRVALJEVIC</v>
      </c>
      <c r="K5436" t="str">
        <f t="shared" si="168"/>
        <v>SCHMITT</v>
      </c>
      <c r="L5436" t="str">
        <f>UPPER(anotacoes!H5436)</f>
        <v>DEFENSE</v>
      </c>
      <c r="M5436" t="str">
        <f>IF(OR(L5436="ATTACK",L5436="FINTA"),"&lt;TECNICA&gt;",UPPER(anotacoes!I5436))</f>
        <v>TAE-SABAKI RIGHT INCLINED</v>
      </c>
      <c r="N5436" t="str">
        <f>IF(OR(L5436="ATTACK",L5436="FINTA"),UPPER(anotacoes!I5436),"")</f>
        <v/>
      </c>
      <c r="O5436" s="6" t="str">
        <f>IF(anotacoes!N5436=0,"",anotacoes!N5436)</f>
        <v/>
      </c>
      <c r="P5436" t="str">
        <f>IF(anotacoes!M5436=0,"",UPPER(anotacoes!M5436))</f>
        <v/>
      </c>
      <c r="Q5436" t="str">
        <f t="shared" si="169"/>
        <v>INSERT INTO CONVERSAO_LUTA_ACAO (cd_conversao, id_luta, sequencia, momento_inicio, momento_fim, quem_faz, quem_sofre, acao_tipo, acao, tecnica, direcao, pontuacao) VALUES (1, 79, 35, TRIM(' 00:04:11,105'), TRIM(' 00:04:12,135'), 'MRVALJEVIC', 'SCHMITT', 'DEFENSE', 'TAE-SABAKI RIGHT INCLINED', NULL, NULL, NULL)</v>
      </c>
      <c r="R5436" t="s">
        <v>10327</v>
      </c>
    </row>
    <row r="5437" spans="1:18" hidden="1" x14ac:dyDescent="0.25">
      <c r="A5437" s="7">
        <f>anotacoes!D5437</f>
        <v>40587</v>
      </c>
      <c r="B5437" t="str">
        <f>anotacoes!C5437</f>
        <v>WORLD CUP BUDAPEST 2011</v>
      </c>
      <c r="C5437" t="str">
        <f>anotacoes!E5437</f>
        <v>MRVALJEVIC</v>
      </c>
      <c r="D5437" t="str">
        <f>anotacoes!F5437</f>
        <v>SCHMITT</v>
      </c>
      <c r="E5437" t="s">
        <v>10325</v>
      </c>
      <c r="F5437">
        <f>anotacoes!A5437</f>
        <v>79</v>
      </c>
      <c r="G5437">
        <f>anotacoes!B5437</f>
        <v>36</v>
      </c>
      <c r="H5437" t="str">
        <f>anotacoes!K5437</f>
        <v xml:space="preserve"> 00:04:12,351</v>
      </c>
      <c r="I5437" t="str">
        <f>anotacoes!L5437</f>
        <v xml:space="preserve"> 00:05:03,019</v>
      </c>
      <c r="J5437" t="str">
        <f>IF(L5437="PAUSE",E5437,IF(anotacoes!G5441=conversao_anotacoes!C5437,conversao_anotacoes!C5437,conversao_anotacoes!D5437))</f>
        <v>MRVALJEVIC</v>
      </c>
      <c r="K5437" t="str">
        <f t="shared" si="168"/>
        <v>SCHMITT</v>
      </c>
      <c r="L5437" t="str">
        <f>UPPER(anotacoes!H5437)</f>
        <v>GROUNDWORK COMBAT</v>
      </c>
      <c r="M5437" t="str">
        <f>IF(OR(L5437="ATTACK",L5437="FINTA"),"&lt;TECNICA&gt;",UPPER(anotacoes!I5437))</f>
        <v>TRYING TO ATTACK</v>
      </c>
      <c r="N5437" t="str">
        <f>IF(OR(L5437="ATTACK",L5437="FINTA"),UPPER(anotacoes!I5437),"")</f>
        <v/>
      </c>
      <c r="O5437" s="6" t="str">
        <f>IF(anotacoes!N5437=0,"",anotacoes!N5437)</f>
        <v/>
      </c>
      <c r="P5437" t="str">
        <f>IF(anotacoes!M5437=0,"",UPPER(anotacoes!M5437))</f>
        <v/>
      </c>
      <c r="Q5437" t="str">
        <f t="shared" si="169"/>
        <v>INSERT INTO CONVERSAO_LUTA_ACAO (cd_conversao, id_luta, sequencia, momento_inicio, momento_fim, quem_faz, quem_sofre, acao_tipo, acao, tecnica, direcao, pontuacao) VALUES (1, 79, 36, TRIM(' 00:04:12,351'), TRIM(' 00:05:03,019'), 'MRVALJEVIC', 'SCHMITT', 'GROUNDWORK COMBAT', 'TRYING TO ATTACK', NULL, NULL, NULL)</v>
      </c>
      <c r="R5437" t="s">
        <v>10327</v>
      </c>
    </row>
    <row r="5438" spans="1:18" hidden="1" x14ac:dyDescent="0.25">
      <c r="A5438" s="7">
        <f>anotacoes!D5438</f>
        <v>40587</v>
      </c>
      <c r="B5438" t="str">
        <f>anotacoes!C5438</f>
        <v>WORLD CUP BUDAPEST 2011</v>
      </c>
      <c r="C5438" t="str">
        <f>anotacoes!E5438</f>
        <v>MRVALJEVIC</v>
      </c>
      <c r="D5438" t="str">
        <f>anotacoes!F5438</f>
        <v>SCHMITT</v>
      </c>
      <c r="E5438" t="s">
        <v>10325</v>
      </c>
      <c r="F5438">
        <f>anotacoes!A5438</f>
        <v>79</v>
      </c>
      <c r="G5438">
        <f>anotacoes!B5438</f>
        <v>37</v>
      </c>
      <c r="H5438" t="str">
        <f>anotacoes!K5438</f>
        <v xml:space="preserve"> 00:05:03,175</v>
      </c>
      <c r="I5438" t="str">
        <f>anotacoes!L5438</f>
        <v xml:space="preserve"> 00:05:03,440</v>
      </c>
      <c r="J5438" t="str">
        <f>IF(L5438="PAUSE",E5438,IF(anotacoes!G5442=conversao_anotacoes!C5438,conversao_anotacoes!C5438,conversao_anotacoes!D5438))</f>
        <v>&lt;ARBITRO_DESCONHECIDO&gt;</v>
      </c>
      <c r="K5438" t="str">
        <f t="shared" si="168"/>
        <v/>
      </c>
      <c r="L5438" t="str">
        <f>UPPER(anotacoes!H5438)</f>
        <v>PAUSE</v>
      </c>
      <c r="M5438" t="str">
        <f>IF(OR(L5438="ATTACK",L5438="FINTA"),"&lt;TECNICA&gt;",UPPER(anotacoes!I5438))</f>
        <v>&lt;NAO_CLASSIFICADO&gt;</v>
      </c>
      <c r="N5438" t="str">
        <f>IF(OR(L5438="ATTACK",L5438="FINTA"),UPPER(anotacoes!I5438),"")</f>
        <v/>
      </c>
      <c r="O5438" s="6" t="str">
        <f>IF(anotacoes!N5438=0,"",anotacoes!N5438)</f>
        <v/>
      </c>
      <c r="P5438" t="str">
        <f>IF(anotacoes!M5438=0,"",UPPER(anotacoes!M5438))</f>
        <v/>
      </c>
      <c r="Q5438" t="str">
        <f t="shared" si="169"/>
        <v>INSERT INTO CONVERSAO_LUTA_ACAO (cd_conversao, id_luta, sequencia, momento_inicio, momento_fim, quem_faz, quem_sofre, acao_tipo, acao, tecnica, direcao, pontuacao) VALUES (1, 79, 37, TRIM(' 00:05:03,175'), TRIM(' 00:05:03,440'), '&lt;ARBITRO_DESCONHECIDO&gt;', '', 'PAUSE', '&lt;NAO_CLASSIFICADO&gt;', NULL, NULL, NULL)</v>
      </c>
      <c r="R5438" t="s">
        <v>10327</v>
      </c>
    </row>
    <row r="5439" spans="1:18" hidden="1" x14ac:dyDescent="0.25">
      <c r="A5439" s="7">
        <f>anotacoes!D5439</f>
        <v>40587</v>
      </c>
      <c r="B5439" t="str">
        <f>anotacoes!C5439</f>
        <v>WORLD CUP BUDAPEST 2011</v>
      </c>
      <c r="C5439" t="str">
        <f>anotacoes!E5439</f>
        <v>MRVALJEVIC</v>
      </c>
      <c r="D5439" t="str">
        <f>anotacoes!F5439</f>
        <v>SCHMITT</v>
      </c>
      <c r="E5439" t="s">
        <v>10325</v>
      </c>
      <c r="F5439">
        <f>anotacoes!A5439</f>
        <v>79</v>
      </c>
      <c r="G5439">
        <f>anotacoes!B5439</f>
        <v>38</v>
      </c>
      <c r="H5439" t="str">
        <f>anotacoes!K5439</f>
        <v xml:space="preserve"> 00:05:03,440</v>
      </c>
      <c r="I5439" t="str">
        <f>anotacoes!L5439</f>
        <v xml:space="preserve"> 00:05:07,799</v>
      </c>
      <c r="J5439" t="str">
        <f>IF(L5439="PAUSE",E5439,IF(anotacoes!G5443=conversao_anotacoes!C5439,conversao_anotacoes!C5439,conversao_anotacoes!D5439))</f>
        <v>MRVALJEVIC</v>
      </c>
      <c r="K5439" t="str">
        <f t="shared" si="168"/>
        <v>SCHMITT</v>
      </c>
      <c r="L5439" t="str">
        <f>UPPER(anotacoes!H5439)</f>
        <v>DISPLACEMENT</v>
      </c>
      <c r="M5439" t="str">
        <f>IF(OR(L5439="ATTACK",L5439="FINTA"),"&lt;TECNICA&gt;",UPPER(anotacoes!I5439))</f>
        <v>2-3 STEP HESITANT LEFT</v>
      </c>
      <c r="N5439" t="str">
        <f>IF(OR(L5439="ATTACK",L5439="FINTA"),UPPER(anotacoes!I5439),"")</f>
        <v/>
      </c>
      <c r="O5439" s="6" t="str">
        <f>IF(anotacoes!N5439=0,"",anotacoes!N5439)</f>
        <v/>
      </c>
      <c r="P5439" t="str">
        <f>IF(anotacoes!M5439=0,"",UPPER(anotacoes!M5439))</f>
        <v/>
      </c>
      <c r="Q5439" t="str">
        <f t="shared" si="169"/>
        <v>INSERT INTO CONVERSAO_LUTA_ACAO (cd_conversao, id_luta, sequencia, momento_inicio, momento_fim, quem_faz, quem_sofre, acao_tipo, acao, tecnica, direcao, pontuacao) VALUES (1, 79, 38, TRIM(' 00:05:03,440'), TRIM(' 00:05:07,799'), 'MRVALJEVIC', 'SCHMITT', 'DISPLACEMENT', '2-3 STEP HESITANT LEFT', NULL, NULL, NULL)</v>
      </c>
      <c r="R5439" t="s">
        <v>10327</v>
      </c>
    </row>
    <row r="5440" spans="1:18" hidden="1" x14ac:dyDescent="0.25">
      <c r="A5440" s="7">
        <f>anotacoes!D5440</f>
        <v>40587</v>
      </c>
      <c r="B5440" t="str">
        <f>anotacoes!C5440</f>
        <v>WORLD CUP BUDAPEST 2011</v>
      </c>
      <c r="C5440" t="str">
        <f>anotacoes!E5440</f>
        <v>MRVALJEVIC</v>
      </c>
      <c r="D5440" t="str">
        <f>anotacoes!F5440</f>
        <v>SCHMITT</v>
      </c>
      <c r="E5440" t="s">
        <v>10325</v>
      </c>
      <c r="F5440">
        <f>anotacoes!A5440</f>
        <v>79</v>
      </c>
      <c r="G5440">
        <f>anotacoes!B5440</f>
        <v>39</v>
      </c>
      <c r="H5440" t="str">
        <f>anotacoes!K5440</f>
        <v xml:space="preserve"> 00:05:07,999</v>
      </c>
      <c r="I5440" t="str">
        <f>anotacoes!L5440</f>
        <v xml:space="preserve"> 00:05:09,768</v>
      </c>
      <c r="J5440" t="str">
        <f>IF(L5440="PAUSE",E5440,IF(anotacoes!G5444=conversao_anotacoes!C5440,conversao_anotacoes!C5440,conversao_anotacoes!D5440))</f>
        <v>MRVALJEVIC</v>
      </c>
      <c r="K5440" t="str">
        <f t="shared" si="168"/>
        <v>SCHMITT</v>
      </c>
      <c r="L5440" t="str">
        <f>UPPER(anotacoes!H5440)</f>
        <v>DISPLACEMENT</v>
      </c>
      <c r="M5440" t="str">
        <f>IF(OR(L5440="ATTACK",L5440="FINTA"),"&lt;TECNICA&gt;",UPPER(anotacoes!I5440))</f>
        <v>TRY TO GRIP WITH CONTACT</v>
      </c>
      <c r="N5440" t="str">
        <f>IF(OR(L5440="ATTACK",L5440="FINTA"),UPPER(anotacoes!I5440),"")</f>
        <v/>
      </c>
      <c r="O5440" s="6" t="str">
        <f>IF(anotacoes!N5440=0,"",anotacoes!N5440)</f>
        <v/>
      </c>
      <c r="P5440" t="str">
        <f>IF(anotacoes!M5440=0,"",UPPER(anotacoes!M5440))</f>
        <v/>
      </c>
      <c r="Q5440" t="str">
        <f t="shared" si="169"/>
        <v>INSERT INTO CONVERSAO_LUTA_ACAO (cd_conversao, id_luta, sequencia, momento_inicio, momento_fim, quem_faz, quem_sofre, acao_tipo, acao, tecnica, direcao, pontuacao) VALUES (1, 79, 39, TRIM(' 00:05:07,999'), TRIM(' 00:05:09,768'), 'MRVALJEVIC', 'SCHMITT', 'DISPLACEMENT', 'TRY TO GRIP WITH CONTACT', NULL, NULL, NULL)</v>
      </c>
      <c r="R5440" t="s">
        <v>10327</v>
      </c>
    </row>
    <row r="5441" spans="1:18" hidden="1" x14ac:dyDescent="0.25">
      <c r="A5441" s="7">
        <f>anotacoes!D5441</f>
        <v>40587</v>
      </c>
      <c r="B5441" t="str">
        <f>anotacoes!C5441</f>
        <v>WORLD CUP BUDAPEST 2011</v>
      </c>
      <c r="C5441" t="str">
        <f>anotacoes!E5441</f>
        <v>MRVALJEVIC</v>
      </c>
      <c r="D5441" t="str">
        <f>anotacoes!F5441</f>
        <v>SCHMITT</v>
      </c>
      <c r="E5441" t="s">
        <v>10325</v>
      </c>
      <c r="F5441">
        <f>anotacoes!A5441</f>
        <v>79</v>
      </c>
      <c r="G5441">
        <f>anotacoes!B5441</f>
        <v>40</v>
      </c>
      <c r="H5441" t="str">
        <f>anotacoes!K5441</f>
        <v xml:space="preserve"> 00:05:09,768</v>
      </c>
      <c r="I5441" t="str">
        <f>anotacoes!L5441</f>
        <v xml:space="preserve"> 00:05:11,543</v>
      </c>
      <c r="J5441" t="str">
        <f>IF(L5441="PAUSE",E5441,IF(anotacoes!G5445=conversao_anotacoes!C5441,conversao_anotacoes!C5441,conversao_anotacoes!D5441))</f>
        <v>MRVALJEVIC</v>
      </c>
      <c r="K5441" t="str">
        <f t="shared" si="168"/>
        <v>SCHMITT</v>
      </c>
      <c r="L5441" t="str">
        <f>UPPER(anotacoes!H5441)</f>
        <v>GRIP TIME</v>
      </c>
      <c r="M5441" t="str">
        <f>IF(OR(L5441="ATTACK",L5441="FINTA"),"&lt;TECNICA&gt;",UPPER(anotacoes!I5441))</f>
        <v>RIGHT COLLAR LEFT SLEEVE</v>
      </c>
      <c r="N5441" t="str">
        <f>IF(OR(L5441="ATTACK",L5441="FINTA"),UPPER(anotacoes!I5441),"")</f>
        <v/>
      </c>
      <c r="O5441" s="6" t="str">
        <f>IF(anotacoes!N5441=0,"",anotacoes!N5441)</f>
        <v/>
      </c>
      <c r="P5441" t="str">
        <f>IF(anotacoes!M5441=0,"",UPPER(anotacoes!M5441))</f>
        <v/>
      </c>
      <c r="Q5441" t="str">
        <f t="shared" si="169"/>
        <v>INSERT INTO CONVERSAO_LUTA_ACAO (cd_conversao, id_luta, sequencia, momento_inicio, momento_fim, quem_faz, quem_sofre, acao_tipo, acao, tecnica, direcao, pontuacao) VALUES (1, 79, 40, TRIM(' 00:05:09,768'), TRIM(' 00:05:11,543'), 'MRVALJEVIC', 'SCHMITT', 'GRIP TIME', 'RIGHT COLLAR LEFT SLEEVE', NULL, NULL, NULL)</v>
      </c>
      <c r="R5441" t="s">
        <v>10327</v>
      </c>
    </row>
    <row r="5442" spans="1:18" hidden="1" x14ac:dyDescent="0.25">
      <c r="A5442" s="7">
        <f>anotacoes!D5442</f>
        <v>40587</v>
      </c>
      <c r="B5442" t="str">
        <f>anotacoes!C5442</f>
        <v>WORLD CUP BUDAPEST 2011</v>
      </c>
      <c r="C5442" t="str">
        <f>anotacoes!E5442</f>
        <v>MRVALJEVIC</v>
      </c>
      <c r="D5442" t="str">
        <f>anotacoes!F5442</f>
        <v>SCHMITT</v>
      </c>
      <c r="E5442" t="s">
        <v>10325</v>
      </c>
      <c r="F5442">
        <f>anotacoes!A5442</f>
        <v>79</v>
      </c>
      <c r="G5442">
        <f>anotacoes!B5442</f>
        <v>41</v>
      </c>
      <c r="H5442" t="str">
        <f>anotacoes!K5442</f>
        <v xml:space="preserve"> 00:05:11,543</v>
      </c>
      <c r="I5442" t="str">
        <f>anotacoes!L5442</f>
        <v xml:space="preserve"> 00:05:14,750</v>
      </c>
      <c r="J5442" t="str">
        <f>IF(L5442="PAUSE",E5442,IF(anotacoes!G5446=conversao_anotacoes!C5442,conversao_anotacoes!C5442,conversao_anotacoes!D5442))</f>
        <v>MRVALJEVIC</v>
      </c>
      <c r="K5442" t="str">
        <f t="shared" si="168"/>
        <v>SCHMITT</v>
      </c>
      <c r="L5442" t="str">
        <f>UPPER(anotacoes!H5442)</f>
        <v>GRIP TIME</v>
      </c>
      <c r="M5442" t="str">
        <f>IF(OR(L5442="ATTACK",L5442="FINTA"),"&lt;TECNICA&gt;",UPPER(anotacoes!I5442))</f>
        <v>RIGHT BACK LEFT SLEEVE</v>
      </c>
      <c r="N5442" t="str">
        <f>IF(OR(L5442="ATTACK",L5442="FINTA"),UPPER(anotacoes!I5442),"")</f>
        <v/>
      </c>
      <c r="O5442" s="6" t="str">
        <f>IF(anotacoes!N5442=0,"",anotacoes!N5442)</f>
        <v/>
      </c>
      <c r="P5442" t="str">
        <f>IF(anotacoes!M5442=0,"",UPPER(anotacoes!M5442))</f>
        <v/>
      </c>
      <c r="Q5442" t="str">
        <f t="shared" si="169"/>
        <v>INSERT INTO CONVERSAO_LUTA_ACAO (cd_conversao, id_luta, sequencia, momento_inicio, momento_fim, quem_faz, quem_sofre, acao_tipo, acao, tecnica, direcao, pontuacao) VALUES (1, 79, 41, TRIM(' 00:05:11,543'), TRIM(' 00:05:14,750'), 'MRVALJEVIC', 'SCHMITT', 'GRIP TIME', 'RIGHT BACK LEFT SLEEVE', NULL, NULL, NULL)</v>
      </c>
      <c r="R5442" t="s">
        <v>10327</v>
      </c>
    </row>
    <row r="5443" spans="1:18" hidden="1" x14ac:dyDescent="0.25">
      <c r="A5443" s="7">
        <f>anotacoes!D5443</f>
        <v>40587</v>
      </c>
      <c r="B5443" t="str">
        <f>anotacoes!C5443</f>
        <v>WORLD CUP BUDAPEST 2011</v>
      </c>
      <c r="C5443" t="str">
        <f>anotacoes!E5443</f>
        <v>MRVALJEVIC</v>
      </c>
      <c r="D5443" t="str">
        <f>anotacoes!F5443</f>
        <v>SCHMITT</v>
      </c>
      <c r="E5443" t="s">
        <v>10325</v>
      </c>
      <c r="F5443">
        <f>anotacoes!A5443</f>
        <v>79</v>
      </c>
      <c r="G5443">
        <f>anotacoes!B5443</f>
        <v>42</v>
      </c>
      <c r="H5443" t="str">
        <f>anotacoes!K5443</f>
        <v xml:space="preserve"> 00:05:14,932</v>
      </c>
      <c r="I5443" t="str">
        <f>anotacoes!L5443</f>
        <v xml:space="preserve"> 00:05:15,188</v>
      </c>
      <c r="J5443" t="str">
        <f>IF(L5443="PAUSE",E5443,IF(anotacoes!G5447=conversao_anotacoes!C5443,conversao_anotacoes!C5443,conversao_anotacoes!D5443))</f>
        <v>&lt;ARBITRO_DESCONHECIDO&gt;</v>
      </c>
      <c r="K5443" t="str">
        <f t="shared" ref="K5443:K5506" si="170">IF(J5443=E5443,"",IF(J5443=C5443,D5443,C5443))</f>
        <v/>
      </c>
      <c r="L5443" t="str">
        <f>UPPER(anotacoes!H5443)</f>
        <v>PAUSE</v>
      </c>
      <c r="M5443" t="str">
        <f>IF(OR(L5443="ATTACK",L5443="FINTA"),"&lt;TECNICA&gt;",UPPER(anotacoes!I5443))</f>
        <v>&lt;NAO_CLASSIFICADO&gt;</v>
      </c>
      <c r="N5443" t="str">
        <f>IF(OR(L5443="ATTACK",L5443="FINTA"),UPPER(anotacoes!I5443),"")</f>
        <v/>
      </c>
      <c r="O5443" s="6" t="str">
        <f>IF(anotacoes!N5443=0,"",anotacoes!N5443)</f>
        <v/>
      </c>
      <c r="P5443" t="str">
        <f>IF(anotacoes!M5443=0,"",UPPER(anotacoes!M5443))</f>
        <v/>
      </c>
      <c r="Q5443" t="str">
        <f t="shared" ref="Q5443:Q5506" si="171">CONCATENATE("INSERT INTO CONVERSAO_LUTA_ACAO (cd_conversao, id_luta, sequencia, momento_inicio, momento_fim, quem_faz, quem_sofre, acao_tipo, acao, tecnica, direcao, pontuacao) VALUES (1, ",F5443,", ",G5443,", ","TRIM('",H5443,"')",", ","TRIM('",I5443,"')",", ","'",J5443,"'",", ","'",K5443,"'",", ","'",L5443,"'",", ","'",M5443,"'",", ",IF(N5443="","NULL",CONCATENATE("'",N5443,"'")),", ",IF(O5443="","NULL",O5443),", ",IF(P5443="","NULL",CONCATENATE("'",P5443,"'")),")")</f>
        <v>INSERT INTO CONVERSAO_LUTA_ACAO (cd_conversao, id_luta, sequencia, momento_inicio, momento_fim, quem_faz, quem_sofre, acao_tipo, acao, tecnica, direcao, pontuacao) VALUES (1, 79, 42, TRIM(' 00:05:14,932'), TRIM(' 00:05:15,188'), '&lt;ARBITRO_DESCONHECIDO&gt;', '', 'PAUSE', '&lt;NAO_CLASSIFICADO&gt;', NULL, NULL, NULL)</v>
      </c>
      <c r="R5443" t="s">
        <v>10327</v>
      </c>
    </row>
    <row r="5444" spans="1:18" hidden="1" x14ac:dyDescent="0.25">
      <c r="A5444" s="7">
        <f>anotacoes!D5444</f>
        <v>40587</v>
      </c>
      <c r="B5444" t="str">
        <f>anotacoes!C5444</f>
        <v>WORLD CUP BUDAPEST 2011</v>
      </c>
      <c r="C5444" t="str">
        <f>anotacoes!E5444</f>
        <v>MRVALJEVIC</v>
      </c>
      <c r="D5444" t="str">
        <f>anotacoes!F5444</f>
        <v>SCHMITT</v>
      </c>
      <c r="E5444" t="s">
        <v>10325</v>
      </c>
      <c r="F5444">
        <f>anotacoes!A5444</f>
        <v>79</v>
      </c>
      <c r="G5444">
        <f>anotacoes!B5444</f>
        <v>43</v>
      </c>
      <c r="H5444" t="str">
        <f>anotacoes!K5444</f>
        <v xml:space="preserve"> 00:05:15,188</v>
      </c>
      <c r="I5444" t="str">
        <f>anotacoes!L5444</f>
        <v xml:space="preserve"> 00:05:15,474</v>
      </c>
      <c r="J5444" t="str">
        <f>IF(L5444="PAUSE",E5444,IF(anotacoes!G5448=conversao_anotacoes!C5444,conversao_anotacoes!C5444,conversao_anotacoes!D5444))</f>
        <v>MRVALJEVIC</v>
      </c>
      <c r="K5444" t="str">
        <f t="shared" si="170"/>
        <v>SCHMITT</v>
      </c>
      <c r="L5444" t="str">
        <f>UPPER(anotacoes!H5444)</f>
        <v>DISPLACEMENT</v>
      </c>
      <c r="M5444" t="str">
        <f>IF(OR(L5444="ATTACK",L5444="FINTA"),"&lt;TECNICA&gt;",UPPER(anotacoes!I5444))</f>
        <v>2-3 STEP HESITANT LEFT</v>
      </c>
      <c r="N5444" t="str">
        <f>IF(OR(L5444="ATTACK",L5444="FINTA"),UPPER(anotacoes!I5444),"")</f>
        <v/>
      </c>
      <c r="O5444" s="6" t="str">
        <f>IF(anotacoes!N5444=0,"",anotacoes!N5444)</f>
        <v/>
      </c>
      <c r="P5444" t="str">
        <f>IF(anotacoes!M5444=0,"",UPPER(anotacoes!M5444))</f>
        <v/>
      </c>
      <c r="Q5444" t="str">
        <f t="shared" si="171"/>
        <v>INSERT INTO CONVERSAO_LUTA_ACAO (cd_conversao, id_luta, sequencia, momento_inicio, momento_fim, quem_faz, quem_sofre, acao_tipo, acao, tecnica, direcao, pontuacao) VALUES (1, 79, 43, TRIM(' 00:05:15,188'), TRIM(' 00:05:15,474'), 'MRVALJEVIC', 'SCHMITT', 'DISPLACEMENT', '2-3 STEP HESITANT LEFT', NULL, NULL, NULL)</v>
      </c>
      <c r="R5444" t="s">
        <v>10327</v>
      </c>
    </row>
    <row r="5445" spans="1:18" hidden="1" x14ac:dyDescent="0.25">
      <c r="A5445" s="7">
        <f>anotacoes!D5445</f>
        <v>40587</v>
      </c>
      <c r="B5445" t="str">
        <f>anotacoes!C5445</f>
        <v>WORLD CUP BUDAPEST 2011</v>
      </c>
      <c r="C5445" t="str">
        <f>anotacoes!E5445</f>
        <v>MRVALJEVIC</v>
      </c>
      <c r="D5445" t="str">
        <f>anotacoes!F5445</f>
        <v>SCHMITT</v>
      </c>
      <c r="E5445" t="s">
        <v>10325</v>
      </c>
      <c r="F5445">
        <f>anotacoes!A5445</f>
        <v>79</v>
      </c>
      <c r="G5445">
        <f>anotacoes!B5445</f>
        <v>44</v>
      </c>
      <c r="H5445" t="str">
        <f>anotacoes!K5445</f>
        <v xml:space="preserve"> 00:05:15,474</v>
      </c>
      <c r="I5445" t="str">
        <f>anotacoes!L5445</f>
        <v xml:space="preserve"> 00:05:18,678</v>
      </c>
      <c r="J5445" t="str">
        <f>IF(L5445="PAUSE",E5445,IF(anotacoes!G5449=conversao_anotacoes!C5445,conversao_anotacoes!C5445,conversao_anotacoes!D5445))</f>
        <v>MRVALJEVIC</v>
      </c>
      <c r="K5445" t="str">
        <f t="shared" si="170"/>
        <v>SCHMITT</v>
      </c>
      <c r="L5445" t="str">
        <f>UPPER(anotacoes!H5445)</f>
        <v>DISPLACEMENT</v>
      </c>
      <c r="M5445" t="str">
        <f>IF(OR(L5445="ATTACK",L5445="FINTA"),"&lt;TECNICA&gt;",UPPER(anotacoes!I5445))</f>
        <v>TRY TO GRIP WITH CONTACT</v>
      </c>
      <c r="N5445" t="str">
        <f>IF(OR(L5445="ATTACK",L5445="FINTA"),UPPER(anotacoes!I5445),"")</f>
        <v/>
      </c>
      <c r="O5445" s="6" t="str">
        <f>IF(anotacoes!N5445=0,"",anotacoes!N5445)</f>
        <v/>
      </c>
      <c r="P5445" t="str">
        <f>IF(anotacoes!M5445=0,"",UPPER(anotacoes!M5445))</f>
        <v/>
      </c>
      <c r="Q5445" t="str">
        <f t="shared" si="171"/>
        <v>INSERT INTO CONVERSAO_LUTA_ACAO (cd_conversao, id_luta, sequencia, momento_inicio, momento_fim, quem_faz, quem_sofre, acao_tipo, acao, tecnica, direcao, pontuacao) VALUES (1, 79, 44, TRIM(' 00:05:15,474'), TRIM(' 00:05:18,678'), 'MRVALJEVIC', 'SCHMITT', 'DISPLACEMENT', 'TRY TO GRIP WITH CONTACT', NULL, NULL, NULL)</v>
      </c>
      <c r="R5445" t="s">
        <v>10327</v>
      </c>
    </row>
    <row r="5446" spans="1:18" hidden="1" x14ac:dyDescent="0.25">
      <c r="A5446" s="7">
        <f>anotacoes!D5446</f>
        <v>40587</v>
      </c>
      <c r="B5446" t="str">
        <f>anotacoes!C5446</f>
        <v>WORLD CUP BUDAPEST 2011</v>
      </c>
      <c r="C5446" t="str">
        <f>anotacoes!E5446</f>
        <v>MRVALJEVIC</v>
      </c>
      <c r="D5446" t="str">
        <f>anotacoes!F5446</f>
        <v>SCHMITT</v>
      </c>
      <c r="E5446" t="s">
        <v>10325</v>
      </c>
      <c r="F5446">
        <f>anotacoes!A5446</f>
        <v>79</v>
      </c>
      <c r="G5446">
        <f>anotacoes!B5446</f>
        <v>45</v>
      </c>
      <c r="H5446" t="str">
        <f>anotacoes!K5446</f>
        <v xml:space="preserve"> 00:05:18,678</v>
      </c>
      <c r="I5446" t="str">
        <f>anotacoes!L5446</f>
        <v xml:space="preserve"> 00:05:21,587</v>
      </c>
      <c r="J5446" t="str">
        <f>IF(L5446="PAUSE",E5446,IF(anotacoes!G5450=conversao_anotacoes!C5446,conversao_anotacoes!C5446,conversao_anotacoes!D5446))</f>
        <v>MRVALJEVIC</v>
      </c>
      <c r="K5446" t="str">
        <f t="shared" si="170"/>
        <v>SCHMITT</v>
      </c>
      <c r="L5446" t="str">
        <f>UPPER(anotacoes!H5446)</f>
        <v>GRIP TIME</v>
      </c>
      <c r="M5446" t="str">
        <f>IF(OR(L5446="ATTACK",L5446="FINTA"),"&lt;TECNICA&gt;",UPPER(anotacoes!I5446))</f>
        <v>RIGHT COLLAR</v>
      </c>
      <c r="N5446" t="str">
        <f>IF(OR(L5446="ATTACK",L5446="FINTA"),UPPER(anotacoes!I5446),"")</f>
        <v/>
      </c>
      <c r="O5446" s="6" t="str">
        <f>IF(anotacoes!N5446=0,"",anotacoes!N5446)</f>
        <v/>
      </c>
      <c r="P5446" t="str">
        <f>IF(anotacoes!M5446=0,"",UPPER(anotacoes!M5446))</f>
        <v/>
      </c>
      <c r="Q5446" t="str">
        <f t="shared" si="171"/>
        <v>INSERT INTO CONVERSAO_LUTA_ACAO (cd_conversao, id_luta, sequencia, momento_inicio, momento_fim, quem_faz, quem_sofre, acao_tipo, acao, tecnica, direcao, pontuacao) VALUES (1, 79, 45, TRIM(' 00:05:18,678'), TRIM(' 00:05:21,587'), 'MRVALJEVIC', 'SCHMITT', 'GRIP TIME', 'RIGHT COLLAR', NULL, NULL, NULL)</v>
      </c>
      <c r="R5446" t="s">
        <v>10327</v>
      </c>
    </row>
    <row r="5447" spans="1:18" hidden="1" x14ac:dyDescent="0.25">
      <c r="A5447" s="7">
        <f>anotacoes!D5447</f>
        <v>40587</v>
      </c>
      <c r="B5447" t="str">
        <f>anotacoes!C5447</f>
        <v>WORLD CUP BUDAPEST 2011</v>
      </c>
      <c r="C5447" t="str">
        <f>anotacoes!E5447</f>
        <v>MRVALJEVIC</v>
      </c>
      <c r="D5447" t="str">
        <f>anotacoes!F5447</f>
        <v>SCHMITT</v>
      </c>
      <c r="E5447" t="s">
        <v>10325</v>
      </c>
      <c r="F5447">
        <f>anotacoes!A5447</f>
        <v>79</v>
      </c>
      <c r="G5447">
        <f>anotacoes!B5447</f>
        <v>46</v>
      </c>
      <c r="H5447" t="str">
        <f>anotacoes!K5447</f>
        <v xml:space="preserve"> 00:05:21,758</v>
      </c>
      <c r="I5447" t="str">
        <f>anotacoes!L5447</f>
        <v xml:space="preserve"> 00:05:22,517</v>
      </c>
      <c r="J5447" t="str">
        <f>IF(L5447="PAUSE",E5447,IF(anotacoes!G5451=conversao_anotacoes!C5447,conversao_anotacoes!C5447,conversao_anotacoes!D5447))</f>
        <v>&lt;ARBITRO_DESCONHECIDO&gt;</v>
      </c>
      <c r="K5447" t="str">
        <f t="shared" si="170"/>
        <v/>
      </c>
      <c r="L5447" t="str">
        <f>UPPER(anotacoes!H5447)</f>
        <v>PAUSE</v>
      </c>
      <c r="M5447" t="str">
        <f>IF(OR(L5447="ATTACK",L5447="FINTA"),"&lt;TECNICA&gt;",UPPER(anotacoes!I5447))</f>
        <v>&lt;NAO_CLASSIFICADO&gt;</v>
      </c>
      <c r="N5447" t="str">
        <f>IF(OR(L5447="ATTACK",L5447="FINTA"),UPPER(anotacoes!I5447),"")</f>
        <v/>
      </c>
      <c r="O5447" s="6" t="str">
        <f>IF(anotacoes!N5447=0,"",anotacoes!N5447)</f>
        <v/>
      </c>
      <c r="P5447" t="str">
        <f>IF(anotacoes!M5447=0,"",UPPER(anotacoes!M5447))</f>
        <v/>
      </c>
      <c r="Q5447" t="str">
        <f t="shared" si="171"/>
        <v>INSERT INTO CONVERSAO_LUTA_ACAO (cd_conversao, id_luta, sequencia, momento_inicio, momento_fim, quem_faz, quem_sofre, acao_tipo, acao, tecnica, direcao, pontuacao) VALUES (1, 79, 46, TRIM(' 00:05:21,758'), TRIM(' 00:05:22,517'), '&lt;ARBITRO_DESCONHECIDO&gt;', '', 'PAUSE', '&lt;NAO_CLASSIFICADO&gt;', NULL, NULL, NULL)</v>
      </c>
      <c r="R5447" t="s">
        <v>10327</v>
      </c>
    </row>
    <row r="5448" spans="1:18" hidden="1" x14ac:dyDescent="0.25">
      <c r="A5448" s="7">
        <f>anotacoes!D5448</f>
        <v>40587</v>
      </c>
      <c r="B5448" t="str">
        <f>anotacoes!C5448</f>
        <v>WORLD CUP BUDAPEST 2011</v>
      </c>
      <c r="C5448" t="str">
        <f>anotacoes!E5448</f>
        <v>MRVALJEVIC</v>
      </c>
      <c r="D5448" t="str">
        <f>anotacoes!F5448</f>
        <v>SCHMITT</v>
      </c>
      <c r="E5448" t="s">
        <v>10325</v>
      </c>
      <c r="F5448">
        <f>anotacoes!A5448</f>
        <v>79</v>
      </c>
      <c r="G5448">
        <f>anotacoes!B5448</f>
        <v>47</v>
      </c>
      <c r="H5448" t="str">
        <f>anotacoes!K5448</f>
        <v xml:space="preserve"> 00:05:22,517</v>
      </c>
      <c r="I5448" t="str">
        <f>anotacoes!L5448</f>
        <v xml:space="preserve"> 00:05:29,005</v>
      </c>
      <c r="J5448" t="str">
        <f>IF(L5448="PAUSE",E5448,IF(anotacoes!G5452=conversao_anotacoes!C5448,conversao_anotacoes!C5448,conversao_anotacoes!D5448))</f>
        <v>MRVALJEVIC</v>
      </c>
      <c r="K5448" t="str">
        <f t="shared" si="170"/>
        <v>SCHMITT</v>
      </c>
      <c r="L5448" t="str">
        <f>UPPER(anotacoes!H5448)</f>
        <v>DISPLACEMENT</v>
      </c>
      <c r="M5448" t="str">
        <f>IF(OR(L5448="ATTACK",L5448="FINTA"),"&lt;TECNICA&gt;",UPPER(anotacoes!I5448))</f>
        <v>2-3 STEP HESITANT LEFT</v>
      </c>
      <c r="N5448" t="str">
        <f>IF(OR(L5448="ATTACK",L5448="FINTA"),UPPER(anotacoes!I5448),"")</f>
        <v/>
      </c>
      <c r="O5448" s="6" t="str">
        <f>IF(anotacoes!N5448=0,"",anotacoes!N5448)</f>
        <v/>
      </c>
      <c r="P5448" t="str">
        <f>IF(anotacoes!M5448=0,"",UPPER(anotacoes!M5448))</f>
        <v/>
      </c>
      <c r="Q5448" t="str">
        <f t="shared" si="171"/>
        <v>INSERT INTO CONVERSAO_LUTA_ACAO (cd_conversao, id_luta, sequencia, momento_inicio, momento_fim, quem_faz, quem_sofre, acao_tipo, acao, tecnica, direcao, pontuacao) VALUES (1, 79, 47, TRIM(' 00:05:22,517'), TRIM(' 00:05:29,005'), 'MRVALJEVIC', 'SCHMITT', 'DISPLACEMENT', '2-3 STEP HESITANT LEFT', NULL, NULL, NULL)</v>
      </c>
      <c r="R5448" t="s">
        <v>10327</v>
      </c>
    </row>
    <row r="5449" spans="1:18" hidden="1" x14ac:dyDescent="0.25">
      <c r="A5449" s="7">
        <f>anotacoes!D5449</f>
        <v>40587</v>
      </c>
      <c r="B5449" t="str">
        <f>anotacoes!C5449</f>
        <v>WORLD CUP BUDAPEST 2011</v>
      </c>
      <c r="C5449" t="str">
        <f>anotacoes!E5449</f>
        <v>MRVALJEVIC</v>
      </c>
      <c r="D5449" t="str">
        <f>anotacoes!F5449</f>
        <v>SCHMITT</v>
      </c>
      <c r="E5449" t="s">
        <v>10325</v>
      </c>
      <c r="F5449">
        <f>anotacoes!A5449</f>
        <v>79</v>
      </c>
      <c r="G5449">
        <f>anotacoes!B5449</f>
        <v>48</v>
      </c>
      <c r="H5449" t="str">
        <f>anotacoes!K5449</f>
        <v xml:space="preserve"> 00:05:29,173</v>
      </c>
      <c r="I5449" t="str">
        <f>anotacoes!L5449</f>
        <v xml:space="preserve"> 00:05:34,057</v>
      </c>
      <c r="J5449" t="str">
        <f>IF(L5449="PAUSE",E5449,IF(anotacoes!G5453=conversao_anotacoes!C5449,conversao_anotacoes!C5449,conversao_anotacoes!D5449))</f>
        <v>MRVALJEVIC</v>
      </c>
      <c r="K5449" t="str">
        <f t="shared" si="170"/>
        <v>SCHMITT</v>
      </c>
      <c r="L5449" t="str">
        <f>UPPER(anotacoes!H5449)</f>
        <v>GRIP TIME</v>
      </c>
      <c r="M5449" t="str">
        <f>IF(OR(L5449="ATTACK",L5449="FINTA"),"&lt;TECNICA&gt;",UPPER(anotacoes!I5449))</f>
        <v>RIGHT COLLAR LEFT SLEEVE</v>
      </c>
      <c r="N5449" t="str">
        <f>IF(OR(L5449="ATTACK",L5449="FINTA"),UPPER(anotacoes!I5449),"")</f>
        <v/>
      </c>
      <c r="O5449" s="6" t="str">
        <f>IF(anotacoes!N5449=0,"",anotacoes!N5449)</f>
        <v/>
      </c>
      <c r="P5449" t="str">
        <f>IF(anotacoes!M5449=0,"",UPPER(anotacoes!M5449))</f>
        <v/>
      </c>
      <c r="Q5449" t="str">
        <f t="shared" si="171"/>
        <v>INSERT INTO CONVERSAO_LUTA_ACAO (cd_conversao, id_luta, sequencia, momento_inicio, momento_fim, quem_faz, quem_sofre, acao_tipo, acao, tecnica, direcao, pontuacao) VALUES (1, 79, 48, TRIM(' 00:05:29,173'), TRIM(' 00:05:34,057'), 'MRVALJEVIC', 'SCHMITT', 'GRIP TIME', 'RIGHT COLLAR LEFT SLEEVE', NULL, NULL, NULL)</v>
      </c>
      <c r="R5449" t="s">
        <v>10327</v>
      </c>
    </row>
    <row r="5450" spans="1:18" hidden="1" x14ac:dyDescent="0.25">
      <c r="A5450" s="7">
        <f>anotacoes!D5450</f>
        <v>40587</v>
      </c>
      <c r="B5450" t="str">
        <f>anotacoes!C5450</f>
        <v>WORLD CUP BUDAPEST 2011</v>
      </c>
      <c r="C5450" t="str">
        <f>anotacoes!E5450</f>
        <v>MRVALJEVIC</v>
      </c>
      <c r="D5450" t="str">
        <f>anotacoes!F5450</f>
        <v>SCHMITT</v>
      </c>
      <c r="E5450" t="s">
        <v>10325</v>
      </c>
      <c r="F5450">
        <f>anotacoes!A5450</f>
        <v>79</v>
      </c>
      <c r="G5450">
        <f>anotacoes!B5450</f>
        <v>49</v>
      </c>
      <c r="H5450" t="str">
        <f>anotacoes!K5450</f>
        <v xml:space="preserve"> 00:05:34,057</v>
      </c>
      <c r="I5450" t="str">
        <f>anotacoes!L5450</f>
        <v xml:space="preserve"> 00:05:34,057</v>
      </c>
      <c r="J5450" t="str">
        <f>IF(L5450="PAUSE",E5450,IF(anotacoes!G5454=conversao_anotacoes!C5450,conversao_anotacoes!C5450,conversao_anotacoes!D5450))</f>
        <v>MRVALJEVIC</v>
      </c>
      <c r="K5450" t="str">
        <f t="shared" si="170"/>
        <v>SCHMITT</v>
      </c>
      <c r="L5450" t="str">
        <f>UPPER(anotacoes!H5450)</f>
        <v>ATTACK</v>
      </c>
      <c r="M5450" t="str">
        <f>IF(OR(L5450="ATTACK",L5450="FINTA"),"&lt;TECNICA&gt;",UPPER(anotacoes!I5450))</f>
        <v>&lt;TECNICA&gt;</v>
      </c>
      <c r="N5450" t="str">
        <f>IF(OR(L5450="ATTACK",L5450="FINTA"),UPPER(anotacoes!I5450),"")</f>
        <v>DEASHI HARAI</v>
      </c>
      <c r="O5450" s="6">
        <f>IF(anotacoes!N5450=0,"",anotacoes!N5450)</f>
        <v>7</v>
      </c>
      <c r="P5450" t="str">
        <f>IF(anotacoes!M5450=0,"",UPPER(anotacoes!M5450))</f>
        <v>YUKO</v>
      </c>
      <c r="Q5450" t="str">
        <f t="shared" si="171"/>
        <v>INSERT INTO CONVERSAO_LUTA_ACAO (cd_conversao, id_luta, sequencia, momento_inicio, momento_fim, quem_faz, quem_sofre, acao_tipo, acao, tecnica, direcao, pontuacao) VALUES (1, 79, 49, TRIM(' 00:05:34,057'), TRIM(' 00:05:34,057'), 'MRVALJEVIC', 'SCHMITT', 'ATTACK', '&lt;TECNICA&gt;', 'DEASHI HARAI', 7, 'YUKO')</v>
      </c>
      <c r="R5450" t="s">
        <v>10327</v>
      </c>
    </row>
    <row r="5451" spans="1:18" hidden="1" x14ac:dyDescent="0.25">
      <c r="A5451" s="7">
        <f>anotacoes!D5451</f>
        <v>40587</v>
      </c>
      <c r="B5451" t="str">
        <f>anotacoes!C5451</f>
        <v>WORLD CUP BUDAPEST 2011</v>
      </c>
      <c r="C5451" t="str">
        <f>anotacoes!E5451</f>
        <v>MRVALJEVIC</v>
      </c>
      <c r="D5451" t="str">
        <f>anotacoes!F5451</f>
        <v>SCHMITT</v>
      </c>
      <c r="E5451" t="s">
        <v>10325</v>
      </c>
      <c r="F5451">
        <f>anotacoes!A5451</f>
        <v>79</v>
      </c>
      <c r="G5451">
        <f>anotacoes!B5451</f>
        <v>50</v>
      </c>
      <c r="H5451" t="str">
        <f>anotacoes!K5451</f>
        <v xml:space="preserve"> 00:05:34,057</v>
      </c>
      <c r="I5451" t="str">
        <f>anotacoes!L5451</f>
        <v xml:space="preserve"> 00:05:51,591</v>
      </c>
      <c r="J5451" t="str">
        <f>IF(L5451="PAUSE",E5451,IF(anotacoes!G5455=conversao_anotacoes!C5451,conversao_anotacoes!C5451,conversao_anotacoes!D5451))</f>
        <v>MRVALJEVIC</v>
      </c>
      <c r="K5451" t="str">
        <f t="shared" si="170"/>
        <v>SCHMITT</v>
      </c>
      <c r="L5451" t="str">
        <f>UPPER(anotacoes!H5451)</f>
        <v>GROUNDWORK COMBAT</v>
      </c>
      <c r="M5451" t="str">
        <f>IF(OR(L5451="ATTACK",L5451="FINTA"),"&lt;TECNICA&gt;",UPPER(anotacoes!I5451))</f>
        <v>DEFENSIVE POSITION</v>
      </c>
      <c r="N5451" t="str">
        <f>IF(OR(L5451="ATTACK",L5451="FINTA"),UPPER(anotacoes!I5451),"")</f>
        <v/>
      </c>
      <c r="O5451" s="6" t="str">
        <f>IF(anotacoes!N5451=0,"",anotacoes!N5451)</f>
        <v/>
      </c>
      <c r="P5451" t="str">
        <f>IF(anotacoes!M5451=0,"",UPPER(anotacoes!M5451))</f>
        <v/>
      </c>
      <c r="Q5451" t="str">
        <f t="shared" si="171"/>
        <v>INSERT INTO CONVERSAO_LUTA_ACAO (cd_conversao, id_luta, sequencia, momento_inicio, momento_fim, quem_faz, quem_sofre, acao_tipo, acao, tecnica, direcao, pontuacao) VALUES (1, 79, 50, TRIM(' 00:05:34,057'), TRIM(' 00:05:51,591'), 'MRVALJEVIC', 'SCHMITT', 'GROUNDWORK COMBAT', 'DEFENSIVE POSITION', NULL, NULL, NULL)</v>
      </c>
      <c r="R5451" t="s">
        <v>10327</v>
      </c>
    </row>
    <row r="5452" spans="1:18" hidden="1" x14ac:dyDescent="0.25">
      <c r="A5452" s="7">
        <f>anotacoes!D5452</f>
        <v>40587</v>
      </c>
      <c r="B5452" t="str">
        <f>anotacoes!C5452</f>
        <v>WORLD CUP BUDAPEST 2011</v>
      </c>
      <c r="C5452" t="str">
        <f>anotacoes!E5452</f>
        <v>MRVALJEVIC</v>
      </c>
      <c r="D5452" t="str">
        <f>anotacoes!F5452</f>
        <v>SCHMITT</v>
      </c>
      <c r="E5452" t="s">
        <v>10325</v>
      </c>
      <c r="F5452">
        <f>anotacoes!A5452</f>
        <v>79</v>
      </c>
      <c r="G5452">
        <f>anotacoes!B5452</f>
        <v>51</v>
      </c>
      <c r="H5452" t="str">
        <f>anotacoes!K5452</f>
        <v xml:space="preserve"> 00:05:51,591</v>
      </c>
      <c r="I5452" t="str">
        <f>anotacoes!L5452</f>
        <v xml:space="preserve"> 00:05:51,883</v>
      </c>
      <c r="J5452" t="str">
        <f>IF(L5452="PAUSE",E5452,IF(anotacoes!G5456=conversao_anotacoes!C5452,conversao_anotacoes!C5452,conversao_anotacoes!D5452))</f>
        <v>MRVALJEVIC</v>
      </c>
      <c r="K5452" t="str">
        <f t="shared" si="170"/>
        <v>SCHMITT</v>
      </c>
      <c r="L5452" t="str">
        <f>UPPER(anotacoes!H5452)</f>
        <v>DISPLACEMENT</v>
      </c>
      <c r="M5452" t="str">
        <f>IF(OR(L5452="ATTACK",L5452="FINTA"),"&lt;TECNICA&gt;",UPPER(anotacoes!I5452))</f>
        <v>2-3 STEP HESITANT LEFT</v>
      </c>
      <c r="N5452" t="str">
        <f>IF(OR(L5452="ATTACK",L5452="FINTA"),UPPER(anotacoes!I5452),"")</f>
        <v/>
      </c>
      <c r="O5452" s="6" t="str">
        <f>IF(anotacoes!N5452=0,"",anotacoes!N5452)</f>
        <v/>
      </c>
      <c r="P5452" t="str">
        <f>IF(anotacoes!M5452=0,"",UPPER(anotacoes!M5452))</f>
        <v/>
      </c>
      <c r="Q5452" t="str">
        <f t="shared" si="171"/>
        <v>INSERT INTO CONVERSAO_LUTA_ACAO (cd_conversao, id_luta, sequencia, momento_inicio, momento_fim, quem_faz, quem_sofre, acao_tipo, acao, tecnica, direcao, pontuacao) VALUES (1, 79, 51, TRIM(' 00:05:51,591'), TRIM(' 00:05:51,883'), 'MRVALJEVIC', 'SCHMITT', 'DISPLACEMENT', '2-3 STEP HESITANT LEFT', NULL, NULL, NULL)</v>
      </c>
      <c r="R5452" t="s">
        <v>10327</v>
      </c>
    </row>
    <row r="5453" spans="1:18" hidden="1" x14ac:dyDescent="0.25">
      <c r="A5453" s="7">
        <f>anotacoes!D5453</f>
        <v>40587</v>
      </c>
      <c r="B5453" t="str">
        <f>anotacoes!C5453</f>
        <v>WORLD CUP BUDAPEST 2011</v>
      </c>
      <c r="C5453" t="str">
        <f>anotacoes!E5453</f>
        <v>MRVALJEVIC</v>
      </c>
      <c r="D5453" t="str">
        <f>anotacoes!F5453</f>
        <v>SCHMITT</v>
      </c>
      <c r="E5453" t="s">
        <v>10325</v>
      </c>
      <c r="F5453">
        <f>anotacoes!A5453</f>
        <v>79</v>
      </c>
      <c r="G5453">
        <f>anotacoes!B5453</f>
        <v>52</v>
      </c>
      <c r="H5453" t="str">
        <f>anotacoes!K5453</f>
        <v xml:space="preserve"> 00:05:51,883</v>
      </c>
      <c r="I5453" t="str">
        <f>anotacoes!L5453</f>
        <v xml:space="preserve"> 00:05:52,191</v>
      </c>
      <c r="J5453" t="str">
        <f>IF(L5453="PAUSE",E5453,IF(anotacoes!G5457=conversao_anotacoes!C5453,conversao_anotacoes!C5453,conversao_anotacoes!D5453))</f>
        <v>MRVALJEVIC</v>
      </c>
      <c r="K5453" t="str">
        <f t="shared" si="170"/>
        <v>SCHMITT</v>
      </c>
      <c r="L5453" t="str">
        <f>UPPER(anotacoes!H5453)</f>
        <v>DISPLACEMENT</v>
      </c>
      <c r="M5453" t="str">
        <f>IF(OR(L5453="ATTACK",L5453="FINTA"),"&lt;TECNICA&gt;",UPPER(anotacoes!I5453))</f>
        <v>TRY TO GRIP WITH CONTACT</v>
      </c>
      <c r="N5453" t="str">
        <f>IF(OR(L5453="ATTACK",L5453="FINTA"),UPPER(anotacoes!I5453),"")</f>
        <v/>
      </c>
      <c r="O5453" s="6" t="str">
        <f>IF(anotacoes!N5453=0,"",anotacoes!N5453)</f>
        <v/>
      </c>
      <c r="P5453" t="str">
        <f>IF(anotacoes!M5453=0,"",UPPER(anotacoes!M5453))</f>
        <v/>
      </c>
      <c r="Q5453" t="str">
        <f t="shared" si="171"/>
        <v>INSERT INTO CONVERSAO_LUTA_ACAO (cd_conversao, id_luta, sequencia, momento_inicio, momento_fim, quem_faz, quem_sofre, acao_tipo, acao, tecnica, direcao, pontuacao) VALUES (1, 79, 52, TRIM(' 00:05:51,883'), TRIM(' 00:05:52,191'), 'MRVALJEVIC', 'SCHMITT', 'DISPLACEMENT', 'TRY TO GRIP WITH CONTACT', NULL, NULL, NULL)</v>
      </c>
      <c r="R5453" t="s">
        <v>10327</v>
      </c>
    </row>
    <row r="5454" spans="1:18" hidden="1" x14ac:dyDescent="0.25">
      <c r="A5454" s="7">
        <f>anotacoes!D5454</f>
        <v>40587</v>
      </c>
      <c r="B5454" t="str">
        <f>anotacoes!C5454</f>
        <v>WORLD CUP BUDAPEST 2011</v>
      </c>
      <c r="C5454" t="str">
        <f>anotacoes!E5454</f>
        <v>MRVALJEVIC</v>
      </c>
      <c r="D5454" t="str">
        <f>anotacoes!F5454</f>
        <v>SCHMITT</v>
      </c>
      <c r="E5454" t="s">
        <v>10325</v>
      </c>
      <c r="F5454">
        <f>anotacoes!A5454</f>
        <v>79</v>
      </c>
      <c r="G5454">
        <f>anotacoes!B5454</f>
        <v>53</v>
      </c>
      <c r="H5454" t="str">
        <f>anotacoes!K5454</f>
        <v xml:space="preserve"> 00:05:52,191</v>
      </c>
      <c r="I5454" t="str">
        <f>anotacoes!L5454</f>
        <v xml:space="preserve"> 00:05:56,584</v>
      </c>
      <c r="J5454" t="str">
        <f>IF(L5454="PAUSE",E5454,IF(anotacoes!G5458=conversao_anotacoes!C5454,conversao_anotacoes!C5454,conversao_anotacoes!D5454))</f>
        <v>MRVALJEVIC</v>
      </c>
      <c r="K5454" t="str">
        <f t="shared" si="170"/>
        <v>SCHMITT</v>
      </c>
      <c r="L5454" t="str">
        <f>UPPER(anotacoes!H5454)</f>
        <v>GRIP TIME</v>
      </c>
      <c r="M5454" t="str">
        <f>IF(OR(L5454="ATTACK",L5454="FINTA"),"&lt;TECNICA&gt;",UPPER(anotacoes!I5454))</f>
        <v>RIGHT BACK LEFT SLEEVE</v>
      </c>
      <c r="N5454" t="str">
        <f>IF(OR(L5454="ATTACK",L5454="FINTA"),UPPER(anotacoes!I5454),"")</f>
        <v/>
      </c>
      <c r="O5454" s="6" t="str">
        <f>IF(anotacoes!N5454=0,"",anotacoes!N5454)</f>
        <v/>
      </c>
      <c r="P5454" t="str">
        <f>IF(anotacoes!M5454=0,"",UPPER(anotacoes!M5454))</f>
        <v/>
      </c>
      <c r="Q5454" t="str">
        <f t="shared" si="171"/>
        <v>INSERT INTO CONVERSAO_LUTA_ACAO (cd_conversao, id_luta, sequencia, momento_inicio, momento_fim, quem_faz, quem_sofre, acao_tipo, acao, tecnica, direcao, pontuacao) VALUES (1, 79, 53, TRIM(' 00:05:52,191'), TRIM(' 00:05:56,584'), 'MRVALJEVIC', 'SCHMITT', 'GRIP TIME', 'RIGHT BACK LEFT SLEEVE', NULL, NULL, NULL)</v>
      </c>
      <c r="R5454" t="s">
        <v>10327</v>
      </c>
    </row>
    <row r="5455" spans="1:18" hidden="1" x14ac:dyDescent="0.25">
      <c r="A5455" s="7">
        <f>anotacoes!D5455</f>
        <v>40587</v>
      </c>
      <c r="B5455" t="str">
        <f>anotacoes!C5455</f>
        <v>WORLD CUP BUDAPEST 2011</v>
      </c>
      <c r="C5455" t="str">
        <f>anotacoes!E5455</f>
        <v>MRVALJEVIC</v>
      </c>
      <c r="D5455" t="str">
        <f>anotacoes!F5455</f>
        <v>SCHMITT</v>
      </c>
      <c r="E5455" t="s">
        <v>10325</v>
      </c>
      <c r="F5455">
        <f>anotacoes!A5455</f>
        <v>79</v>
      </c>
      <c r="G5455">
        <f>anotacoes!B5455</f>
        <v>54</v>
      </c>
      <c r="H5455" t="str">
        <f>anotacoes!K5455</f>
        <v xml:space="preserve"> 00:05:56,584</v>
      </c>
      <c r="I5455" t="str">
        <f>anotacoes!L5455</f>
        <v xml:space="preserve"> 00:05:58,344</v>
      </c>
      <c r="J5455" t="str">
        <f>IF(L5455="PAUSE",E5455,IF(anotacoes!G5459=conversao_anotacoes!C5455,conversao_anotacoes!C5455,conversao_anotacoes!D5455))</f>
        <v>&lt;ARBITRO_DESCONHECIDO&gt;</v>
      </c>
      <c r="K5455" t="str">
        <f t="shared" si="170"/>
        <v/>
      </c>
      <c r="L5455" t="str">
        <f>UPPER(anotacoes!H5455)</f>
        <v>PAUSE</v>
      </c>
      <c r="M5455" t="str">
        <f>IF(OR(L5455="ATTACK",L5455="FINTA"),"&lt;TECNICA&gt;",UPPER(anotacoes!I5455))</f>
        <v>&lt;NAO_CLASSIFICADO&gt;</v>
      </c>
      <c r="N5455" t="str">
        <f>IF(OR(L5455="ATTACK",L5455="FINTA"),UPPER(anotacoes!I5455),"")</f>
        <v/>
      </c>
      <c r="O5455" s="6" t="str">
        <f>IF(anotacoes!N5455=0,"",anotacoes!N5455)</f>
        <v/>
      </c>
      <c r="P5455" t="str">
        <f>IF(anotacoes!M5455=0,"",UPPER(anotacoes!M5455))</f>
        <v/>
      </c>
      <c r="Q5455" t="str">
        <f t="shared" si="171"/>
        <v>INSERT INTO CONVERSAO_LUTA_ACAO (cd_conversao, id_luta, sequencia, momento_inicio, momento_fim, quem_faz, quem_sofre, acao_tipo, acao, tecnica, direcao, pontuacao) VALUES (1, 79, 54, TRIM(' 00:05:56,584'), TRIM(' 00:05:58,344'), '&lt;ARBITRO_DESCONHECIDO&gt;', '', 'PAUSE', '&lt;NAO_CLASSIFICADO&gt;', NULL, NULL, NULL)</v>
      </c>
      <c r="R5455" t="s">
        <v>10327</v>
      </c>
    </row>
    <row r="5456" spans="1:18" hidden="1" x14ac:dyDescent="0.25">
      <c r="A5456" s="7">
        <f>anotacoes!D5456</f>
        <v>40780</v>
      </c>
      <c r="B5456" t="str">
        <f>anotacoes!C5456</f>
        <v>WORLD CHAMPIONSHIPS PARIS 2011</v>
      </c>
      <c r="C5456" t="str">
        <f>anotacoes!E5456</f>
        <v>MRVALJEVIC</v>
      </c>
      <c r="D5456" t="str">
        <f>anotacoes!F5456</f>
        <v>GUILHEIRO</v>
      </c>
      <c r="E5456" t="s">
        <v>10325</v>
      </c>
      <c r="F5456">
        <f>anotacoes!A5456</f>
        <v>80</v>
      </c>
      <c r="G5456">
        <f>anotacoes!B5456</f>
        <v>1</v>
      </c>
      <c r="H5456" t="str">
        <f>anotacoes!K5456</f>
        <v xml:space="preserve"> 00:00:01,558</v>
      </c>
      <c r="I5456" t="str">
        <f>anotacoes!L5456</f>
        <v xml:space="preserve"> 00:00:04,860</v>
      </c>
      <c r="J5456" t="str">
        <f>IF(L5456="PAUSE",E5456,IF(anotacoes!G5460=conversao_anotacoes!C5456,conversao_anotacoes!C5456,conversao_anotacoes!D5456))</f>
        <v>&lt;ARBITRO_DESCONHECIDO&gt;</v>
      </c>
      <c r="K5456" t="str">
        <f t="shared" si="170"/>
        <v/>
      </c>
      <c r="L5456" t="str">
        <f>UPPER(anotacoes!H5456)</f>
        <v>PAUSE</v>
      </c>
      <c r="M5456" t="str">
        <f>IF(OR(L5456="ATTACK",L5456="FINTA"),"&lt;TECNICA&gt;",UPPER(anotacoes!I5456))</f>
        <v>&lt;NAO_CLASSIFICADO&gt;</v>
      </c>
      <c r="N5456" t="str">
        <f>IF(OR(L5456="ATTACK",L5456="FINTA"),UPPER(anotacoes!I5456),"")</f>
        <v/>
      </c>
      <c r="O5456" s="6" t="str">
        <f>IF(anotacoes!N5456=0,"",anotacoes!N5456)</f>
        <v/>
      </c>
      <c r="P5456" t="str">
        <f>IF(anotacoes!M5456=0,"",UPPER(anotacoes!M5456))</f>
        <v/>
      </c>
      <c r="Q5456" t="str">
        <f t="shared" si="171"/>
        <v>INSERT INTO CONVERSAO_LUTA_ACAO (cd_conversao, id_luta, sequencia, momento_inicio, momento_fim, quem_faz, quem_sofre, acao_tipo, acao, tecnica, direcao, pontuacao) VALUES (1, 80, 1, TRIM(' 00:00:01,558'), TRIM(' 00:00:04,860'), '&lt;ARBITRO_DESCONHECIDO&gt;', '', 'PAUSE', '&lt;NAO_CLASSIFICADO&gt;', NULL, NULL, NULL)</v>
      </c>
      <c r="R5456" t="s">
        <v>10327</v>
      </c>
    </row>
    <row r="5457" spans="1:18" hidden="1" x14ac:dyDescent="0.25">
      <c r="A5457" s="7">
        <f>anotacoes!D5457</f>
        <v>40780</v>
      </c>
      <c r="B5457" t="str">
        <f>anotacoes!C5457</f>
        <v>WORLD CHAMPIONSHIPS PARIS 2011</v>
      </c>
      <c r="C5457" t="str">
        <f>anotacoes!E5457</f>
        <v>MRVALJEVIC</v>
      </c>
      <c r="D5457" t="str">
        <f>anotacoes!F5457</f>
        <v>GUILHEIRO</v>
      </c>
      <c r="E5457" t="s">
        <v>10325</v>
      </c>
      <c r="F5457">
        <f>anotacoes!A5457</f>
        <v>80</v>
      </c>
      <c r="G5457">
        <f>anotacoes!B5457</f>
        <v>2</v>
      </c>
      <c r="H5457" t="str">
        <f>anotacoes!K5457</f>
        <v xml:space="preserve"> 00:00:04,860</v>
      </c>
      <c r="I5457" t="str">
        <f>anotacoes!L5457</f>
        <v xml:space="preserve"> 00:00:10,956</v>
      </c>
      <c r="J5457" t="str">
        <f>IF(L5457="PAUSE",E5457,IF(anotacoes!G5461=conversao_anotacoes!C5457,conversao_anotacoes!C5457,conversao_anotacoes!D5457))</f>
        <v>MRVALJEVIC</v>
      </c>
      <c r="K5457" t="str">
        <f t="shared" si="170"/>
        <v>GUILHEIRO</v>
      </c>
      <c r="L5457" t="str">
        <f>UPPER(anotacoes!H5457)</f>
        <v>DISPLACEMENT</v>
      </c>
      <c r="M5457" t="str">
        <f>IF(OR(L5457="ATTACK",L5457="FINTA"),"&lt;TECNICA&gt;",UPPER(anotacoes!I5457))</f>
        <v>2-3 STEP HESITANT LEFT</v>
      </c>
      <c r="N5457" t="str">
        <f>IF(OR(L5457="ATTACK",L5457="FINTA"),UPPER(anotacoes!I5457),"")</f>
        <v/>
      </c>
      <c r="O5457" s="6" t="str">
        <f>IF(anotacoes!N5457=0,"",anotacoes!N5457)</f>
        <v/>
      </c>
      <c r="P5457" t="str">
        <f>IF(anotacoes!M5457=0,"",UPPER(anotacoes!M5457))</f>
        <v/>
      </c>
      <c r="Q5457" t="str">
        <f t="shared" si="171"/>
        <v>INSERT INTO CONVERSAO_LUTA_ACAO (cd_conversao, id_luta, sequencia, momento_inicio, momento_fim, quem_faz, quem_sofre, acao_tipo, acao, tecnica, direcao, pontuacao) VALUES (1, 80, 2, TRIM(' 00:00:04,860'), TRIM(' 00:00:10,956'), 'MRVALJEVIC', 'GUILHEIRO', 'DISPLACEMENT', '2-3 STEP HESITANT LEFT', NULL, NULL, NULL)</v>
      </c>
      <c r="R5457" t="s">
        <v>10327</v>
      </c>
    </row>
    <row r="5458" spans="1:18" hidden="1" x14ac:dyDescent="0.25">
      <c r="A5458" s="7">
        <f>anotacoes!D5458</f>
        <v>40780</v>
      </c>
      <c r="B5458" t="str">
        <f>anotacoes!C5458</f>
        <v>WORLD CHAMPIONSHIPS PARIS 2011</v>
      </c>
      <c r="C5458" t="str">
        <f>anotacoes!E5458</f>
        <v>MRVALJEVIC</v>
      </c>
      <c r="D5458" t="str">
        <f>anotacoes!F5458</f>
        <v>GUILHEIRO</v>
      </c>
      <c r="E5458" t="s">
        <v>10325</v>
      </c>
      <c r="F5458">
        <f>anotacoes!A5458</f>
        <v>80</v>
      </c>
      <c r="G5458">
        <f>anotacoes!B5458</f>
        <v>3</v>
      </c>
      <c r="H5458" t="str">
        <f>anotacoes!K5458</f>
        <v xml:space="preserve"> 00:00:10,956</v>
      </c>
      <c r="I5458" t="str">
        <f>anotacoes!L5458</f>
        <v xml:space="preserve"> 00:00:15,277</v>
      </c>
      <c r="J5458" t="str">
        <f>IF(L5458="PAUSE",E5458,IF(anotacoes!G5462=conversao_anotacoes!C5458,conversao_anotacoes!C5458,conversao_anotacoes!D5458))</f>
        <v>MRVALJEVIC</v>
      </c>
      <c r="K5458" t="str">
        <f t="shared" si="170"/>
        <v>GUILHEIRO</v>
      </c>
      <c r="L5458" t="str">
        <f>UPPER(anotacoes!H5458)</f>
        <v>GRIP TIME</v>
      </c>
      <c r="M5458" t="str">
        <f>IF(OR(L5458="ATTACK",L5458="FINTA"),"&lt;TECNICA&gt;",UPPER(anotacoes!I5458))</f>
        <v>RIGHT SLEEVE</v>
      </c>
      <c r="N5458" t="str">
        <f>IF(OR(L5458="ATTACK",L5458="FINTA"),UPPER(anotacoes!I5458),"")</f>
        <v/>
      </c>
      <c r="O5458" s="6" t="str">
        <f>IF(anotacoes!N5458=0,"",anotacoes!N5458)</f>
        <v/>
      </c>
      <c r="P5458" t="str">
        <f>IF(anotacoes!M5458=0,"",UPPER(anotacoes!M5458))</f>
        <v/>
      </c>
      <c r="Q5458" t="str">
        <f t="shared" si="171"/>
        <v>INSERT INTO CONVERSAO_LUTA_ACAO (cd_conversao, id_luta, sequencia, momento_inicio, momento_fim, quem_faz, quem_sofre, acao_tipo, acao, tecnica, direcao, pontuacao) VALUES (1, 80, 3, TRIM(' 00:00:10,956'), TRIM(' 00:00:15,277'), 'MRVALJEVIC', 'GUILHEIRO', 'GRIP TIME', 'RIGHT SLEEVE', NULL, NULL, NULL)</v>
      </c>
      <c r="R5458" t="s">
        <v>10327</v>
      </c>
    </row>
    <row r="5459" spans="1:18" hidden="1" x14ac:dyDescent="0.25">
      <c r="A5459" s="7">
        <f>anotacoes!D5459</f>
        <v>40780</v>
      </c>
      <c r="B5459" t="str">
        <f>anotacoes!C5459</f>
        <v>WORLD CHAMPIONSHIPS PARIS 2011</v>
      </c>
      <c r="C5459" t="str">
        <f>anotacoes!E5459</f>
        <v>MRVALJEVIC</v>
      </c>
      <c r="D5459" t="str">
        <f>anotacoes!F5459</f>
        <v>GUILHEIRO</v>
      </c>
      <c r="E5459" t="s">
        <v>10325</v>
      </c>
      <c r="F5459">
        <f>anotacoes!A5459</f>
        <v>80</v>
      </c>
      <c r="G5459">
        <f>anotacoes!B5459</f>
        <v>4</v>
      </c>
      <c r="H5459" t="str">
        <f>anotacoes!K5459</f>
        <v xml:space="preserve"> 00:00:15,277</v>
      </c>
      <c r="I5459" t="str">
        <f>anotacoes!L5459</f>
        <v xml:space="preserve"> 00:00:16,074</v>
      </c>
      <c r="J5459" t="str">
        <f>IF(L5459="PAUSE",E5459,IF(anotacoes!G5463=conversao_anotacoes!C5459,conversao_anotacoes!C5459,conversao_anotacoes!D5459))</f>
        <v>MRVALJEVIC</v>
      </c>
      <c r="K5459" t="str">
        <f t="shared" si="170"/>
        <v>GUILHEIRO</v>
      </c>
      <c r="L5459" t="str">
        <f>UPPER(anotacoes!H5459)</f>
        <v>FINTA</v>
      </c>
      <c r="M5459" t="str">
        <f>IF(OR(L5459="ATTACK",L5459="FINTA"),"&lt;TECNICA&gt;",UPPER(anotacoes!I5459))</f>
        <v>&lt;TECNICA&gt;</v>
      </c>
      <c r="N5459" t="str">
        <f>IF(OR(L5459="ATTACK",L5459="FINTA"),UPPER(anotacoes!I5459),"")</f>
        <v>OUCHI GARI LEFT</v>
      </c>
      <c r="O5459" s="6" t="str">
        <f>IF(anotacoes!N5459=0,"",anotacoes!N5459)</f>
        <v/>
      </c>
      <c r="P5459" t="str">
        <f>IF(anotacoes!M5459=0,"",UPPER(anotacoes!M5459))</f>
        <v/>
      </c>
      <c r="Q5459" t="str">
        <f t="shared" si="171"/>
        <v>INSERT INTO CONVERSAO_LUTA_ACAO (cd_conversao, id_luta, sequencia, momento_inicio, momento_fim, quem_faz, quem_sofre, acao_tipo, acao, tecnica, direcao, pontuacao) VALUES (1, 80, 4, TRIM(' 00:00:15,277'), TRIM(' 00:00:16,074'), 'MRVALJEVIC', 'GUILHEIRO', 'FINTA', '&lt;TECNICA&gt;', 'OUCHI GARI LEFT', NULL, NULL)</v>
      </c>
      <c r="R5459" t="s">
        <v>10327</v>
      </c>
    </row>
    <row r="5460" spans="1:18" hidden="1" x14ac:dyDescent="0.25">
      <c r="A5460" s="7">
        <f>anotacoes!D5460</f>
        <v>40780</v>
      </c>
      <c r="B5460" t="str">
        <f>anotacoes!C5460</f>
        <v>WORLD CHAMPIONSHIPS PARIS 2011</v>
      </c>
      <c r="C5460" t="str">
        <f>anotacoes!E5460</f>
        <v>MRVALJEVIC</v>
      </c>
      <c r="D5460" t="str">
        <f>anotacoes!F5460</f>
        <v>GUILHEIRO</v>
      </c>
      <c r="E5460" t="s">
        <v>10325</v>
      </c>
      <c r="F5460">
        <f>anotacoes!A5460</f>
        <v>80</v>
      </c>
      <c r="G5460">
        <f>anotacoes!B5460</f>
        <v>5</v>
      </c>
      <c r="H5460" t="str">
        <f>anotacoes!K5460</f>
        <v xml:space="preserve"> 00:00:16,074</v>
      </c>
      <c r="I5460" t="str">
        <f>anotacoes!L5460</f>
        <v xml:space="preserve"> 00:00:18,152</v>
      </c>
      <c r="J5460" t="str">
        <f>IF(L5460="PAUSE",E5460,IF(anotacoes!G5464=conversao_anotacoes!C5460,conversao_anotacoes!C5460,conversao_anotacoes!D5460))</f>
        <v>MRVALJEVIC</v>
      </c>
      <c r="K5460" t="str">
        <f t="shared" si="170"/>
        <v>GUILHEIRO</v>
      </c>
      <c r="L5460" t="str">
        <f>UPPER(anotacoes!H5460)</f>
        <v>GRIP TIME</v>
      </c>
      <c r="M5460" t="str">
        <f>IF(OR(L5460="ATTACK",L5460="FINTA"),"&lt;TECNICA&gt;",UPPER(anotacoes!I5460))</f>
        <v>RIGHT COLLAR</v>
      </c>
      <c r="N5460" t="str">
        <f>IF(OR(L5460="ATTACK",L5460="FINTA"),UPPER(anotacoes!I5460),"")</f>
        <v/>
      </c>
      <c r="O5460" s="6" t="str">
        <f>IF(anotacoes!N5460=0,"",anotacoes!N5460)</f>
        <v/>
      </c>
      <c r="P5460" t="str">
        <f>IF(anotacoes!M5460=0,"",UPPER(anotacoes!M5460))</f>
        <v/>
      </c>
      <c r="Q5460" t="str">
        <f t="shared" si="171"/>
        <v>INSERT INTO CONVERSAO_LUTA_ACAO (cd_conversao, id_luta, sequencia, momento_inicio, momento_fim, quem_faz, quem_sofre, acao_tipo, acao, tecnica, direcao, pontuacao) VALUES (1, 80, 5, TRIM(' 00:00:16,074'), TRIM(' 00:00:18,152'), 'MRVALJEVIC', 'GUILHEIRO', 'GRIP TIME', 'RIGHT COLLAR', NULL, NULL, NULL)</v>
      </c>
      <c r="R5460" t="s">
        <v>10327</v>
      </c>
    </row>
    <row r="5461" spans="1:18" hidden="1" x14ac:dyDescent="0.25">
      <c r="A5461" s="7">
        <f>anotacoes!D5461</f>
        <v>40780</v>
      </c>
      <c r="B5461" t="str">
        <f>anotacoes!C5461</f>
        <v>WORLD CHAMPIONSHIPS PARIS 2011</v>
      </c>
      <c r="C5461" t="str">
        <f>anotacoes!E5461</f>
        <v>MRVALJEVIC</v>
      </c>
      <c r="D5461" t="str">
        <f>anotacoes!F5461</f>
        <v>GUILHEIRO</v>
      </c>
      <c r="E5461" t="s">
        <v>10325</v>
      </c>
      <c r="F5461">
        <f>anotacoes!A5461</f>
        <v>80</v>
      </c>
      <c r="G5461">
        <f>anotacoes!B5461</f>
        <v>6</v>
      </c>
      <c r="H5461" t="str">
        <f>anotacoes!K5461</f>
        <v xml:space="preserve"> 00:00:18,324</v>
      </c>
      <c r="I5461" t="str">
        <f>anotacoes!L5461</f>
        <v xml:space="preserve"> 00:00:23,830</v>
      </c>
      <c r="J5461" t="str">
        <f>IF(L5461="PAUSE",E5461,IF(anotacoes!G5465=conversao_anotacoes!C5461,conversao_anotacoes!C5461,conversao_anotacoes!D5461))</f>
        <v>&lt;ARBITRO_DESCONHECIDO&gt;</v>
      </c>
      <c r="K5461" t="str">
        <f t="shared" si="170"/>
        <v/>
      </c>
      <c r="L5461" t="str">
        <f>UPPER(anotacoes!H5461)</f>
        <v>PAUSE</v>
      </c>
      <c r="M5461" t="str">
        <f>IF(OR(L5461="ATTACK",L5461="FINTA"),"&lt;TECNICA&gt;",UPPER(anotacoes!I5461))</f>
        <v>&lt;NAO_CLASSIFICADO&gt;</v>
      </c>
      <c r="N5461" t="str">
        <f>IF(OR(L5461="ATTACK",L5461="FINTA"),UPPER(anotacoes!I5461),"")</f>
        <v/>
      </c>
      <c r="O5461" s="6" t="str">
        <f>IF(anotacoes!N5461=0,"",anotacoes!N5461)</f>
        <v/>
      </c>
      <c r="P5461" t="str">
        <f>IF(anotacoes!M5461=0,"",UPPER(anotacoes!M5461))</f>
        <v/>
      </c>
      <c r="Q5461" t="str">
        <f t="shared" si="171"/>
        <v>INSERT INTO CONVERSAO_LUTA_ACAO (cd_conversao, id_luta, sequencia, momento_inicio, momento_fim, quem_faz, quem_sofre, acao_tipo, acao, tecnica, direcao, pontuacao) VALUES (1, 80, 6, TRIM(' 00:00:18,324'), TRIM(' 00:00:23,830'), '&lt;ARBITRO_DESCONHECIDO&gt;', '', 'PAUSE', '&lt;NAO_CLASSIFICADO&gt;', NULL, NULL, NULL)</v>
      </c>
      <c r="R5461" t="s">
        <v>10327</v>
      </c>
    </row>
    <row r="5462" spans="1:18" hidden="1" x14ac:dyDescent="0.25">
      <c r="A5462" s="7">
        <f>anotacoes!D5462</f>
        <v>40780</v>
      </c>
      <c r="B5462" t="str">
        <f>anotacoes!C5462</f>
        <v>WORLD CHAMPIONSHIPS PARIS 2011</v>
      </c>
      <c r="C5462" t="str">
        <f>anotacoes!E5462</f>
        <v>MRVALJEVIC</v>
      </c>
      <c r="D5462" t="str">
        <f>anotacoes!F5462</f>
        <v>GUILHEIRO</v>
      </c>
      <c r="E5462" t="s">
        <v>10325</v>
      </c>
      <c r="F5462">
        <f>anotacoes!A5462</f>
        <v>80</v>
      </c>
      <c r="G5462">
        <f>anotacoes!B5462</f>
        <v>7</v>
      </c>
      <c r="H5462" t="str">
        <f>anotacoes!K5462</f>
        <v xml:space="preserve"> 00:00:24,015</v>
      </c>
      <c r="I5462" t="str">
        <f>anotacoes!L5462</f>
        <v xml:space="preserve"> 00:00:25,515</v>
      </c>
      <c r="J5462" t="str">
        <f>IF(L5462="PAUSE",E5462,IF(anotacoes!G5466=conversao_anotacoes!C5462,conversao_anotacoes!C5462,conversao_anotacoes!D5462))</f>
        <v>MRVALJEVIC</v>
      </c>
      <c r="K5462" t="str">
        <f t="shared" si="170"/>
        <v>GUILHEIRO</v>
      </c>
      <c r="L5462" t="str">
        <f>UPPER(anotacoes!H5462)</f>
        <v>DISPLACEMENT</v>
      </c>
      <c r="M5462" t="str">
        <f>IF(OR(L5462="ATTACK",L5462="FINTA"),"&lt;TECNICA&gt;",UPPER(anotacoes!I5462))</f>
        <v>2-3 STEP HESITANT LEFT</v>
      </c>
      <c r="N5462" t="str">
        <f>IF(OR(L5462="ATTACK",L5462="FINTA"),UPPER(anotacoes!I5462),"")</f>
        <v/>
      </c>
      <c r="O5462" s="6" t="str">
        <f>IF(anotacoes!N5462=0,"",anotacoes!N5462)</f>
        <v/>
      </c>
      <c r="P5462" t="str">
        <f>IF(anotacoes!M5462=0,"",UPPER(anotacoes!M5462))</f>
        <v/>
      </c>
      <c r="Q5462" t="str">
        <f t="shared" si="171"/>
        <v>INSERT INTO CONVERSAO_LUTA_ACAO (cd_conversao, id_luta, sequencia, momento_inicio, momento_fim, quem_faz, quem_sofre, acao_tipo, acao, tecnica, direcao, pontuacao) VALUES (1, 80, 7, TRIM(' 00:00:24,015'), TRIM(' 00:00:25,515'), 'MRVALJEVIC', 'GUILHEIRO', 'DISPLACEMENT', '2-3 STEP HESITANT LEFT', NULL, NULL, NULL)</v>
      </c>
      <c r="R5462" t="s">
        <v>10327</v>
      </c>
    </row>
    <row r="5463" spans="1:18" hidden="1" x14ac:dyDescent="0.25">
      <c r="A5463" s="7">
        <f>anotacoes!D5463</f>
        <v>40780</v>
      </c>
      <c r="B5463" t="str">
        <f>anotacoes!C5463</f>
        <v>WORLD CHAMPIONSHIPS PARIS 2011</v>
      </c>
      <c r="C5463" t="str">
        <f>anotacoes!E5463</f>
        <v>MRVALJEVIC</v>
      </c>
      <c r="D5463" t="str">
        <f>anotacoes!F5463</f>
        <v>GUILHEIRO</v>
      </c>
      <c r="E5463" t="s">
        <v>10325</v>
      </c>
      <c r="F5463">
        <f>anotacoes!A5463</f>
        <v>80</v>
      </c>
      <c r="G5463">
        <f>anotacoes!B5463</f>
        <v>8</v>
      </c>
      <c r="H5463" t="str">
        <f>anotacoes!K5463</f>
        <v xml:space="preserve"> 00:00:25,515</v>
      </c>
      <c r="I5463" t="str">
        <f>anotacoes!L5463</f>
        <v xml:space="preserve"> 00:00:29,757</v>
      </c>
      <c r="J5463" t="str">
        <f>IF(L5463="PAUSE",E5463,IF(anotacoes!G5467=conversao_anotacoes!C5463,conversao_anotacoes!C5463,conversao_anotacoes!D5463))</f>
        <v>MRVALJEVIC</v>
      </c>
      <c r="K5463" t="str">
        <f t="shared" si="170"/>
        <v>GUILHEIRO</v>
      </c>
      <c r="L5463" t="str">
        <f>UPPER(anotacoes!H5463)</f>
        <v>GRIP TIME</v>
      </c>
      <c r="M5463" t="str">
        <f>IF(OR(L5463="ATTACK",L5463="FINTA"),"&lt;TECNICA&gt;",UPPER(anotacoes!I5463))</f>
        <v>RIGHT COLLAR RIGHT SLEEVE</v>
      </c>
      <c r="N5463" t="str">
        <f>IF(OR(L5463="ATTACK",L5463="FINTA"),UPPER(anotacoes!I5463),"")</f>
        <v/>
      </c>
      <c r="O5463" s="6" t="str">
        <f>IF(anotacoes!N5463=0,"",anotacoes!N5463)</f>
        <v/>
      </c>
      <c r="P5463" t="str">
        <f>IF(anotacoes!M5463=0,"",UPPER(anotacoes!M5463))</f>
        <v/>
      </c>
      <c r="Q5463" t="str">
        <f t="shared" si="171"/>
        <v>INSERT INTO CONVERSAO_LUTA_ACAO (cd_conversao, id_luta, sequencia, momento_inicio, momento_fim, quem_faz, quem_sofre, acao_tipo, acao, tecnica, direcao, pontuacao) VALUES (1, 80, 8, TRIM(' 00:00:25,515'), TRIM(' 00:00:29,757'), 'MRVALJEVIC', 'GUILHEIRO', 'GRIP TIME', 'RIGHT COLLAR RIGHT SLEEVE', NULL, NULL, NULL)</v>
      </c>
      <c r="R5463" t="s">
        <v>10327</v>
      </c>
    </row>
    <row r="5464" spans="1:18" hidden="1" x14ac:dyDescent="0.25">
      <c r="A5464" s="7">
        <f>anotacoes!D5464</f>
        <v>40780</v>
      </c>
      <c r="B5464" t="str">
        <f>anotacoes!C5464</f>
        <v>WORLD CHAMPIONSHIPS PARIS 2011</v>
      </c>
      <c r="C5464" t="str">
        <f>anotacoes!E5464</f>
        <v>MRVALJEVIC</v>
      </c>
      <c r="D5464" t="str">
        <f>anotacoes!F5464</f>
        <v>GUILHEIRO</v>
      </c>
      <c r="E5464" t="s">
        <v>10325</v>
      </c>
      <c r="F5464">
        <f>anotacoes!A5464</f>
        <v>80</v>
      </c>
      <c r="G5464">
        <f>anotacoes!B5464</f>
        <v>9</v>
      </c>
      <c r="H5464" t="str">
        <f>anotacoes!K5464</f>
        <v xml:space="preserve"> 00:00:29,757</v>
      </c>
      <c r="I5464" t="str">
        <f>anotacoes!L5464</f>
        <v xml:space="preserve"> 00:00:37,839</v>
      </c>
      <c r="J5464" t="str">
        <f>IF(L5464="PAUSE",E5464,IF(anotacoes!G5468=conversao_anotacoes!C5464,conversao_anotacoes!C5464,conversao_anotacoes!D5464))</f>
        <v>&lt;ARBITRO_DESCONHECIDO&gt;</v>
      </c>
      <c r="K5464" t="str">
        <f t="shared" si="170"/>
        <v/>
      </c>
      <c r="L5464" t="str">
        <f>UPPER(anotacoes!H5464)</f>
        <v>PAUSE</v>
      </c>
      <c r="M5464" t="str">
        <f>IF(OR(L5464="ATTACK",L5464="FINTA"),"&lt;TECNICA&gt;",UPPER(anotacoes!I5464))</f>
        <v>&lt;NAO_CLASSIFICADO&gt;</v>
      </c>
      <c r="N5464" t="str">
        <f>IF(OR(L5464="ATTACK",L5464="FINTA"),UPPER(anotacoes!I5464),"")</f>
        <v/>
      </c>
      <c r="O5464" s="6" t="str">
        <f>IF(anotacoes!N5464=0,"",anotacoes!N5464)</f>
        <v/>
      </c>
      <c r="P5464" t="str">
        <f>IF(anotacoes!M5464=0,"",UPPER(anotacoes!M5464))</f>
        <v/>
      </c>
      <c r="Q5464" t="str">
        <f t="shared" si="171"/>
        <v>INSERT INTO CONVERSAO_LUTA_ACAO (cd_conversao, id_luta, sequencia, momento_inicio, momento_fim, quem_faz, quem_sofre, acao_tipo, acao, tecnica, direcao, pontuacao) VALUES (1, 80, 9, TRIM(' 00:00:29,757'), TRIM(' 00:00:37,839'), '&lt;ARBITRO_DESCONHECIDO&gt;', '', 'PAUSE', '&lt;NAO_CLASSIFICADO&gt;', NULL, NULL, NULL)</v>
      </c>
      <c r="R5464" t="s">
        <v>10327</v>
      </c>
    </row>
    <row r="5465" spans="1:18" hidden="1" x14ac:dyDescent="0.25">
      <c r="A5465" s="7">
        <f>anotacoes!D5465</f>
        <v>40780</v>
      </c>
      <c r="B5465" t="str">
        <f>anotacoes!C5465</f>
        <v>WORLD CHAMPIONSHIPS PARIS 2011</v>
      </c>
      <c r="C5465" t="str">
        <f>anotacoes!E5465</f>
        <v>MRVALJEVIC</v>
      </c>
      <c r="D5465" t="str">
        <f>anotacoes!F5465</f>
        <v>GUILHEIRO</v>
      </c>
      <c r="E5465" t="s">
        <v>10325</v>
      </c>
      <c r="F5465">
        <f>anotacoes!A5465</f>
        <v>80</v>
      </c>
      <c r="G5465">
        <f>anotacoes!B5465</f>
        <v>10</v>
      </c>
      <c r="H5465" t="str">
        <f>anotacoes!K5465</f>
        <v xml:space="preserve"> 00:00:37,839</v>
      </c>
      <c r="I5465" t="str">
        <f>anotacoes!L5465</f>
        <v xml:space="preserve"> 00:00:41,405</v>
      </c>
      <c r="J5465" t="str">
        <f>IF(L5465="PAUSE",E5465,IF(anotacoes!G5469=conversao_anotacoes!C5465,conversao_anotacoes!C5465,conversao_anotacoes!D5465))</f>
        <v>MRVALJEVIC</v>
      </c>
      <c r="K5465" t="str">
        <f t="shared" si="170"/>
        <v>GUILHEIRO</v>
      </c>
      <c r="L5465" t="str">
        <f>UPPER(anotacoes!H5465)</f>
        <v>DISPLACEMENT</v>
      </c>
      <c r="M5465" t="str">
        <f>IF(OR(L5465="ATTACK",L5465="FINTA"),"&lt;TECNICA&gt;",UPPER(anotacoes!I5465))</f>
        <v>2-3 STEP HESITANT LEFT</v>
      </c>
      <c r="N5465" t="str">
        <f>IF(OR(L5465="ATTACK",L5465="FINTA"),UPPER(anotacoes!I5465),"")</f>
        <v/>
      </c>
      <c r="O5465" s="6" t="str">
        <f>IF(anotacoes!N5465=0,"",anotacoes!N5465)</f>
        <v/>
      </c>
      <c r="P5465" t="str">
        <f>IF(anotacoes!M5465=0,"",UPPER(anotacoes!M5465))</f>
        <v/>
      </c>
      <c r="Q5465" t="str">
        <f t="shared" si="171"/>
        <v>INSERT INTO CONVERSAO_LUTA_ACAO (cd_conversao, id_luta, sequencia, momento_inicio, momento_fim, quem_faz, quem_sofre, acao_tipo, acao, tecnica, direcao, pontuacao) VALUES (1, 80, 10, TRIM(' 00:00:37,839'), TRIM(' 00:00:41,405'), 'MRVALJEVIC', 'GUILHEIRO', 'DISPLACEMENT', '2-3 STEP HESITANT LEFT', NULL, NULL, NULL)</v>
      </c>
      <c r="R5465" t="s">
        <v>10327</v>
      </c>
    </row>
    <row r="5466" spans="1:18" hidden="1" x14ac:dyDescent="0.25">
      <c r="A5466" s="7">
        <f>anotacoes!D5466</f>
        <v>40780</v>
      </c>
      <c r="B5466" t="str">
        <f>anotacoes!C5466</f>
        <v>WORLD CHAMPIONSHIPS PARIS 2011</v>
      </c>
      <c r="C5466" t="str">
        <f>anotacoes!E5466</f>
        <v>MRVALJEVIC</v>
      </c>
      <c r="D5466" t="str">
        <f>anotacoes!F5466</f>
        <v>GUILHEIRO</v>
      </c>
      <c r="E5466" t="s">
        <v>10325</v>
      </c>
      <c r="F5466">
        <f>anotacoes!A5466</f>
        <v>80</v>
      </c>
      <c r="G5466">
        <f>anotacoes!B5466</f>
        <v>11</v>
      </c>
      <c r="H5466" t="str">
        <f>anotacoes!K5466</f>
        <v xml:space="preserve"> 00:00:41,577</v>
      </c>
      <c r="I5466" t="str">
        <f>anotacoes!L5466</f>
        <v xml:space="preserve"> 00:00:43,625</v>
      </c>
      <c r="J5466" t="str">
        <f>IF(L5466="PAUSE",E5466,IF(anotacoes!G5470=conversao_anotacoes!C5466,conversao_anotacoes!C5466,conversao_anotacoes!D5466))</f>
        <v>MRVALJEVIC</v>
      </c>
      <c r="K5466" t="str">
        <f t="shared" si="170"/>
        <v>GUILHEIRO</v>
      </c>
      <c r="L5466" t="str">
        <f>UPPER(anotacoes!H5466)</f>
        <v>GRIP TIME</v>
      </c>
      <c r="M5466" t="str">
        <f>IF(OR(L5466="ATTACK",L5466="FINTA"),"&lt;TECNICA&gt;",UPPER(anotacoes!I5466))</f>
        <v>LEFT SLEEVE</v>
      </c>
      <c r="N5466" t="str">
        <f>IF(OR(L5466="ATTACK",L5466="FINTA"),UPPER(anotacoes!I5466),"")</f>
        <v/>
      </c>
      <c r="O5466" s="6" t="str">
        <f>IF(anotacoes!N5466=0,"",anotacoes!N5466)</f>
        <v/>
      </c>
      <c r="P5466" t="str">
        <f>IF(anotacoes!M5466=0,"",UPPER(anotacoes!M5466))</f>
        <v/>
      </c>
      <c r="Q5466" t="str">
        <f t="shared" si="171"/>
        <v>INSERT INTO CONVERSAO_LUTA_ACAO (cd_conversao, id_luta, sequencia, momento_inicio, momento_fim, quem_faz, quem_sofre, acao_tipo, acao, tecnica, direcao, pontuacao) VALUES (1, 80, 11, TRIM(' 00:00:41,577'), TRIM(' 00:00:43,625'), 'MRVALJEVIC', 'GUILHEIRO', 'GRIP TIME', 'LEFT SLEEVE', NULL, NULL, NULL)</v>
      </c>
      <c r="R5466" t="s">
        <v>10327</v>
      </c>
    </row>
    <row r="5467" spans="1:18" hidden="1" x14ac:dyDescent="0.25">
      <c r="A5467" s="7">
        <f>anotacoes!D5467</f>
        <v>40780</v>
      </c>
      <c r="B5467" t="str">
        <f>anotacoes!C5467</f>
        <v>WORLD CHAMPIONSHIPS PARIS 2011</v>
      </c>
      <c r="C5467" t="str">
        <f>anotacoes!E5467</f>
        <v>MRVALJEVIC</v>
      </c>
      <c r="D5467" t="str">
        <f>anotacoes!F5467</f>
        <v>GUILHEIRO</v>
      </c>
      <c r="E5467" t="s">
        <v>10325</v>
      </c>
      <c r="F5467">
        <f>anotacoes!A5467</f>
        <v>80</v>
      </c>
      <c r="G5467">
        <f>anotacoes!B5467</f>
        <v>12</v>
      </c>
      <c r="H5467" t="str">
        <f>anotacoes!K5467</f>
        <v xml:space="preserve"> 00:00:43,625</v>
      </c>
      <c r="I5467" t="str">
        <f>anotacoes!L5467</f>
        <v xml:space="preserve"> 00:00:47,804</v>
      </c>
      <c r="J5467" t="str">
        <f>IF(L5467="PAUSE",E5467,IF(anotacoes!G5471=conversao_anotacoes!C5467,conversao_anotacoes!C5467,conversao_anotacoes!D5467))</f>
        <v>MRVALJEVIC</v>
      </c>
      <c r="K5467" t="str">
        <f t="shared" si="170"/>
        <v>GUILHEIRO</v>
      </c>
      <c r="L5467" t="str">
        <f>UPPER(anotacoes!H5467)</f>
        <v>DISPLACEMENT</v>
      </c>
      <c r="M5467" t="str">
        <f>IF(OR(L5467="ATTACK",L5467="FINTA"),"&lt;TECNICA&gt;",UPPER(anotacoes!I5467))</f>
        <v>2-3 STEP HESITANT LEFT</v>
      </c>
      <c r="N5467" t="str">
        <f>IF(OR(L5467="ATTACK",L5467="FINTA"),UPPER(anotacoes!I5467),"")</f>
        <v/>
      </c>
      <c r="O5467" s="6" t="str">
        <f>IF(anotacoes!N5467=0,"",anotacoes!N5467)</f>
        <v/>
      </c>
      <c r="P5467" t="str">
        <f>IF(anotacoes!M5467=0,"",UPPER(anotacoes!M5467))</f>
        <v/>
      </c>
      <c r="Q5467" t="str">
        <f t="shared" si="171"/>
        <v>INSERT INTO CONVERSAO_LUTA_ACAO (cd_conversao, id_luta, sequencia, momento_inicio, momento_fim, quem_faz, quem_sofre, acao_tipo, acao, tecnica, direcao, pontuacao) VALUES (1, 80, 12, TRIM(' 00:00:43,625'), TRIM(' 00:00:47,804'), 'MRVALJEVIC', 'GUILHEIRO', 'DISPLACEMENT', '2-3 STEP HESITANT LEFT', NULL, NULL, NULL)</v>
      </c>
      <c r="R5467" t="s">
        <v>10327</v>
      </c>
    </row>
    <row r="5468" spans="1:18" hidden="1" x14ac:dyDescent="0.25">
      <c r="A5468" s="7">
        <f>anotacoes!D5468</f>
        <v>40780</v>
      </c>
      <c r="B5468" t="str">
        <f>anotacoes!C5468</f>
        <v>WORLD CHAMPIONSHIPS PARIS 2011</v>
      </c>
      <c r="C5468" t="str">
        <f>anotacoes!E5468</f>
        <v>MRVALJEVIC</v>
      </c>
      <c r="D5468" t="str">
        <f>anotacoes!F5468</f>
        <v>GUILHEIRO</v>
      </c>
      <c r="E5468" t="s">
        <v>10325</v>
      </c>
      <c r="F5468">
        <f>anotacoes!A5468</f>
        <v>80</v>
      </c>
      <c r="G5468">
        <f>anotacoes!B5468</f>
        <v>13</v>
      </c>
      <c r="H5468" t="str">
        <f>anotacoes!K5468</f>
        <v xml:space="preserve"> 00:00:47,975</v>
      </c>
      <c r="I5468" t="str">
        <f>anotacoes!L5468</f>
        <v xml:space="preserve"> 00:00:50,103</v>
      </c>
      <c r="J5468" t="str">
        <f>IF(L5468="PAUSE",E5468,IF(anotacoes!G5472=conversao_anotacoes!C5468,conversao_anotacoes!C5468,conversao_anotacoes!D5468))</f>
        <v>MRVALJEVIC</v>
      </c>
      <c r="K5468" t="str">
        <f t="shared" si="170"/>
        <v>GUILHEIRO</v>
      </c>
      <c r="L5468" t="str">
        <f>UPPER(anotacoes!H5468)</f>
        <v>GRIP TIME</v>
      </c>
      <c r="M5468" t="str">
        <f>IF(OR(L5468="ATTACK",L5468="FINTA"),"&lt;TECNICA&gt;",UPPER(anotacoes!I5468))</f>
        <v>RIGHT BACK LEFT SLEEVE</v>
      </c>
      <c r="N5468" t="str">
        <f>IF(OR(L5468="ATTACK",L5468="FINTA"),UPPER(anotacoes!I5468),"")</f>
        <v/>
      </c>
      <c r="O5468" s="6" t="str">
        <f>IF(anotacoes!N5468=0,"",anotacoes!N5468)</f>
        <v/>
      </c>
      <c r="P5468" t="str">
        <f>IF(anotacoes!M5468=0,"",UPPER(anotacoes!M5468))</f>
        <v/>
      </c>
      <c r="Q5468" t="str">
        <f t="shared" si="171"/>
        <v>INSERT INTO CONVERSAO_LUTA_ACAO (cd_conversao, id_luta, sequencia, momento_inicio, momento_fim, quem_faz, quem_sofre, acao_tipo, acao, tecnica, direcao, pontuacao) VALUES (1, 80, 13, TRIM(' 00:00:47,975'), TRIM(' 00:00:50,103'), 'MRVALJEVIC', 'GUILHEIRO', 'GRIP TIME', 'RIGHT BACK LEFT SLEEVE', NULL, NULL, NULL)</v>
      </c>
      <c r="R5468" t="s">
        <v>10327</v>
      </c>
    </row>
    <row r="5469" spans="1:18" hidden="1" x14ac:dyDescent="0.25">
      <c r="A5469" s="7">
        <f>anotacoes!D5469</f>
        <v>40780</v>
      </c>
      <c r="B5469" t="str">
        <f>anotacoes!C5469</f>
        <v>WORLD CHAMPIONSHIPS PARIS 2011</v>
      </c>
      <c r="C5469" t="str">
        <f>anotacoes!E5469</f>
        <v>MRVALJEVIC</v>
      </c>
      <c r="D5469" t="str">
        <f>anotacoes!F5469</f>
        <v>GUILHEIRO</v>
      </c>
      <c r="E5469" t="s">
        <v>10325</v>
      </c>
      <c r="F5469">
        <f>anotacoes!A5469</f>
        <v>80</v>
      </c>
      <c r="G5469">
        <f>anotacoes!B5469</f>
        <v>14</v>
      </c>
      <c r="H5469" t="str">
        <f>anotacoes!K5469</f>
        <v xml:space="preserve"> 00:00:50,103</v>
      </c>
      <c r="I5469" t="str">
        <f>anotacoes!L5469</f>
        <v xml:space="preserve"> 00:00:51,127</v>
      </c>
      <c r="J5469" t="str">
        <f>IF(L5469="PAUSE",E5469,IF(anotacoes!G5473=conversao_anotacoes!C5469,conversao_anotacoes!C5469,conversao_anotacoes!D5469))</f>
        <v>MRVALJEVIC</v>
      </c>
      <c r="K5469" t="str">
        <f t="shared" si="170"/>
        <v>GUILHEIRO</v>
      </c>
      <c r="L5469" t="str">
        <f>UPPER(anotacoes!H5469)</f>
        <v>ATTACK</v>
      </c>
      <c r="M5469" t="str">
        <f>IF(OR(L5469="ATTACK",L5469="FINTA"),"&lt;TECNICA&gt;",UPPER(anotacoes!I5469))</f>
        <v>&lt;TECNICA&gt;</v>
      </c>
      <c r="N5469" t="str">
        <f>IF(OR(L5469="ATTACK",L5469="FINTA"),UPPER(anotacoes!I5469),"")</f>
        <v>OUCHI GARI</v>
      </c>
      <c r="O5469" s="6">
        <f>IF(anotacoes!N5469=0,"",anotacoes!N5469)</f>
        <v>4</v>
      </c>
      <c r="P5469" t="str">
        <f>IF(anotacoes!M5469=0,"",UPPER(anotacoes!M5469))</f>
        <v/>
      </c>
      <c r="Q5469" t="str">
        <f t="shared" si="171"/>
        <v>INSERT INTO CONVERSAO_LUTA_ACAO (cd_conversao, id_luta, sequencia, momento_inicio, momento_fim, quem_faz, quem_sofre, acao_tipo, acao, tecnica, direcao, pontuacao) VALUES (1, 80, 14, TRIM(' 00:00:50,103'), TRIM(' 00:00:51,127'), 'MRVALJEVIC', 'GUILHEIRO', 'ATTACK', '&lt;TECNICA&gt;', 'OUCHI GARI', 4, NULL)</v>
      </c>
      <c r="R5469" t="s">
        <v>10327</v>
      </c>
    </row>
    <row r="5470" spans="1:18" hidden="1" x14ac:dyDescent="0.25">
      <c r="A5470" s="7">
        <f>anotacoes!D5470</f>
        <v>40780</v>
      </c>
      <c r="B5470" t="str">
        <f>anotacoes!C5470</f>
        <v>WORLD CHAMPIONSHIPS PARIS 2011</v>
      </c>
      <c r="C5470" t="str">
        <f>anotacoes!E5470</f>
        <v>MRVALJEVIC</v>
      </c>
      <c r="D5470" t="str">
        <f>anotacoes!F5470</f>
        <v>GUILHEIRO</v>
      </c>
      <c r="E5470" t="s">
        <v>10325</v>
      </c>
      <c r="F5470">
        <f>anotacoes!A5470</f>
        <v>80</v>
      </c>
      <c r="G5470">
        <f>anotacoes!B5470</f>
        <v>15</v>
      </c>
      <c r="H5470" t="str">
        <f>anotacoes!K5470</f>
        <v xml:space="preserve"> 00:00:51,127</v>
      </c>
      <c r="I5470" t="str">
        <f>anotacoes!L5470</f>
        <v xml:space="preserve"> 00:00:53,640</v>
      </c>
      <c r="J5470" t="str">
        <f>IF(L5470="PAUSE",E5470,IF(anotacoes!G5474=conversao_anotacoes!C5470,conversao_anotacoes!C5470,conversao_anotacoes!D5470))</f>
        <v>MRVALJEVIC</v>
      </c>
      <c r="K5470" t="str">
        <f t="shared" si="170"/>
        <v>GUILHEIRO</v>
      </c>
      <c r="L5470" t="str">
        <f>UPPER(anotacoes!H5470)</f>
        <v>TRANSITION</v>
      </c>
      <c r="M5470" t="str">
        <f>IF(OR(L5470="ATTACK",L5470="FINTA"),"&lt;TECNICA&gt;",UPPER(anotacoes!I5470))</f>
        <v>WITHOUT ATTACK</v>
      </c>
      <c r="N5470" t="str">
        <f>IF(OR(L5470="ATTACK",L5470="FINTA"),UPPER(anotacoes!I5470),"")</f>
        <v/>
      </c>
      <c r="O5470" s="6" t="str">
        <f>IF(anotacoes!N5470=0,"",anotacoes!N5470)</f>
        <v/>
      </c>
      <c r="P5470" t="str">
        <f>IF(anotacoes!M5470=0,"",UPPER(anotacoes!M5470))</f>
        <v/>
      </c>
      <c r="Q5470" t="str">
        <f t="shared" si="171"/>
        <v>INSERT INTO CONVERSAO_LUTA_ACAO (cd_conversao, id_luta, sequencia, momento_inicio, momento_fim, quem_faz, quem_sofre, acao_tipo, acao, tecnica, direcao, pontuacao) VALUES (1, 80, 15, TRIM(' 00:00:51,127'), TRIM(' 00:00:53,640'), 'MRVALJEVIC', 'GUILHEIRO', 'TRANSITION', 'WITHOUT ATTACK', NULL, NULL, NULL)</v>
      </c>
      <c r="R5470" t="s">
        <v>10327</v>
      </c>
    </row>
    <row r="5471" spans="1:18" hidden="1" x14ac:dyDescent="0.25">
      <c r="A5471" s="7">
        <f>anotacoes!D5471</f>
        <v>40780</v>
      </c>
      <c r="B5471" t="str">
        <f>anotacoes!C5471</f>
        <v>WORLD CHAMPIONSHIPS PARIS 2011</v>
      </c>
      <c r="C5471" t="str">
        <f>anotacoes!E5471</f>
        <v>MRVALJEVIC</v>
      </c>
      <c r="D5471" t="str">
        <f>anotacoes!F5471</f>
        <v>GUILHEIRO</v>
      </c>
      <c r="E5471" t="s">
        <v>10325</v>
      </c>
      <c r="F5471">
        <f>anotacoes!A5471</f>
        <v>80</v>
      </c>
      <c r="G5471">
        <f>anotacoes!B5471</f>
        <v>16</v>
      </c>
      <c r="H5471" t="str">
        <f>anotacoes!K5471</f>
        <v xml:space="preserve"> 00:00:53,828</v>
      </c>
      <c r="I5471" t="str">
        <f>anotacoes!L5471</f>
        <v xml:space="preserve"> 00:01:40,149</v>
      </c>
      <c r="J5471" t="str">
        <f>IF(L5471="PAUSE",E5471,IF(anotacoes!G5475=conversao_anotacoes!C5471,conversao_anotacoes!C5471,conversao_anotacoes!D5471))</f>
        <v>&lt;ARBITRO_DESCONHECIDO&gt;</v>
      </c>
      <c r="K5471" t="str">
        <f t="shared" si="170"/>
        <v/>
      </c>
      <c r="L5471" t="str">
        <f>UPPER(anotacoes!H5471)</f>
        <v>PAUSE</v>
      </c>
      <c r="M5471" t="str">
        <f>IF(OR(L5471="ATTACK",L5471="FINTA"),"&lt;TECNICA&gt;",UPPER(anotacoes!I5471))</f>
        <v>SHIDO OPPONENT WITHOUT SCORE</v>
      </c>
      <c r="N5471" t="str">
        <f>IF(OR(L5471="ATTACK",L5471="FINTA"),UPPER(anotacoes!I5471),"")</f>
        <v/>
      </c>
      <c r="O5471" s="6" t="str">
        <f>IF(anotacoes!N5471=0,"",anotacoes!N5471)</f>
        <v/>
      </c>
      <c r="P5471" t="str">
        <f>IF(anotacoes!M5471=0,"",UPPER(anotacoes!M5471))</f>
        <v/>
      </c>
      <c r="Q5471" t="str">
        <f t="shared" si="171"/>
        <v>INSERT INTO CONVERSAO_LUTA_ACAO (cd_conversao, id_luta, sequencia, momento_inicio, momento_fim, quem_faz, quem_sofre, acao_tipo, acao, tecnica, direcao, pontuacao) VALUES (1, 80, 16, TRIM(' 00:00:53,828'), TRIM(' 00:01:40,149'), '&lt;ARBITRO_DESCONHECIDO&gt;', '', 'PAUSE', 'SHIDO OPPONENT WITHOUT SCORE', NULL, NULL, NULL)</v>
      </c>
      <c r="R5471" t="s">
        <v>10327</v>
      </c>
    </row>
    <row r="5472" spans="1:18" hidden="1" x14ac:dyDescent="0.25">
      <c r="A5472" s="7">
        <f>anotacoes!D5472</f>
        <v>40780</v>
      </c>
      <c r="B5472" t="str">
        <f>anotacoes!C5472</f>
        <v>WORLD CHAMPIONSHIPS PARIS 2011</v>
      </c>
      <c r="C5472" t="str">
        <f>anotacoes!E5472</f>
        <v>MRVALJEVIC</v>
      </c>
      <c r="D5472" t="str">
        <f>anotacoes!F5472</f>
        <v>GUILHEIRO</v>
      </c>
      <c r="E5472" t="s">
        <v>10325</v>
      </c>
      <c r="F5472">
        <f>anotacoes!A5472</f>
        <v>80</v>
      </c>
      <c r="G5472">
        <f>anotacoes!B5472</f>
        <v>17</v>
      </c>
      <c r="H5472" t="str">
        <f>anotacoes!K5472</f>
        <v xml:space="preserve"> 00:01:40,149</v>
      </c>
      <c r="I5472" t="str">
        <f>anotacoes!L5472</f>
        <v xml:space="preserve"> 00:01:43,489</v>
      </c>
      <c r="J5472" t="str">
        <f>IF(L5472="PAUSE",E5472,IF(anotacoes!G5476=conversao_anotacoes!C5472,conversao_anotacoes!C5472,conversao_anotacoes!D5472))</f>
        <v>MRVALJEVIC</v>
      </c>
      <c r="K5472" t="str">
        <f t="shared" si="170"/>
        <v>GUILHEIRO</v>
      </c>
      <c r="L5472" t="str">
        <f>UPPER(anotacoes!H5472)</f>
        <v>DISPLACEMENT</v>
      </c>
      <c r="M5472" t="str">
        <f>IF(OR(L5472="ATTACK",L5472="FINTA"),"&lt;TECNICA&gt;",UPPER(anotacoes!I5472))</f>
        <v>2-3 STEP HESITANT LEFT</v>
      </c>
      <c r="N5472" t="str">
        <f>IF(OR(L5472="ATTACK",L5472="FINTA"),UPPER(anotacoes!I5472),"")</f>
        <v/>
      </c>
      <c r="O5472" s="6" t="str">
        <f>IF(anotacoes!N5472=0,"",anotacoes!N5472)</f>
        <v/>
      </c>
      <c r="P5472" t="str">
        <f>IF(anotacoes!M5472=0,"",UPPER(anotacoes!M5472))</f>
        <v/>
      </c>
      <c r="Q5472" t="str">
        <f t="shared" si="171"/>
        <v>INSERT INTO CONVERSAO_LUTA_ACAO (cd_conversao, id_luta, sequencia, momento_inicio, momento_fim, quem_faz, quem_sofre, acao_tipo, acao, tecnica, direcao, pontuacao) VALUES (1, 80, 17, TRIM(' 00:01:40,149'), TRIM(' 00:01:43,489'), 'MRVALJEVIC', 'GUILHEIRO', 'DISPLACEMENT', '2-3 STEP HESITANT LEFT', NULL, NULL, NULL)</v>
      </c>
      <c r="R5472" t="s">
        <v>10327</v>
      </c>
    </row>
    <row r="5473" spans="1:18" hidden="1" x14ac:dyDescent="0.25">
      <c r="A5473" s="7">
        <f>anotacoes!D5473</f>
        <v>40780</v>
      </c>
      <c r="B5473" t="str">
        <f>anotacoes!C5473</f>
        <v>WORLD CHAMPIONSHIPS PARIS 2011</v>
      </c>
      <c r="C5473" t="str">
        <f>anotacoes!E5473</f>
        <v>MRVALJEVIC</v>
      </c>
      <c r="D5473" t="str">
        <f>anotacoes!F5473</f>
        <v>GUILHEIRO</v>
      </c>
      <c r="E5473" t="s">
        <v>10325</v>
      </c>
      <c r="F5473">
        <f>anotacoes!A5473</f>
        <v>80</v>
      </c>
      <c r="G5473">
        <f>anotacoes!B5473</f>
        <v>18</v>
      </c>
      <c r="H5473" t="str">
        <f>anotacoes!K5473</f>
        <v xml:space="preserve"> 00:01:43,787</v>
      </c>
      <c r="I5473" t="str">
        <f>anotacoes!L5473</f>
        <v xml:space="preserve"> 00:01:47,904</v>
      </c>
      <c r="J5473" t="str">
        <f>IF(L5473="PAUSE",E5473,IF(anotacoes!G5477=conversao_anotacoes!C5473,conversao_anotacoes!C5473,conversao_anotacoes!D5473))</f>
        <v>MRVALJEVIC</v>
      </c>
      <c r="K5473" t="str">
        <f t="shared" si="170"/>
        <v>GUILHEIRO</v>
      </c>
      <c r="L5473" t="str">
        <f>UPPER(anotacoes!H5473)</f>
        <v>DISPLACEMENT</v>
      </c>
      <c r="M5473" t="str">
        <f>IF(OR(L5473="ATTACK",L5473="FINTA"),"&lt;TECNICA&gt;",UPPER(anotacoes!I5473))</f>
        <v>TRY TO GRIP WITH CONTACT</v>
      </c>
      <c r="N5473" t="str">
        <f>IF(OR(L5473="ATTACK",L5473="FINTA"),UPPER(anotacoes!I5473),"")</f>
        <v/>
      </c>
      <c r="O5473" s="6" t="str">
        <f>IF(anotacoes!N5473=0,"",anotacoes!N5473)</f>
        <v/>
      </c>
      <c r="P5473" t="str">
        <f>IF(anotacoes!M5473=0,"",UPPER(anotacoes!M5473))</f>
        <v/>
      </c>
      <c r="Q5473" t="str">
        <f t="shared" si="171"/>
        <v>INSERT INTO CONVERSAO_LUTA_ACAO (cd_conversao, id_luta, sequencia, momento_inicio, momento_fim, quem_faz, quem_sofre, acao_tipo, acao, tecnica, direcao, pontuacao) VALUES (1, 80, 18, TRIM(' 00:01:43,787'), TRIM(' 00:01:47,904'), 'MRVALJEVIC', 'GUILHEIRO', 'DISPLACEMENT', 'TRY TO GRIP WITH CONTACT', NULL, NULL, NULL)</v>
      </c>
      <c r="R5473" t="s">
        <v>10327</v>
      </c>
    </row>
    <row r="5474" spans="1:18" hidden="1" x14ac:dyDescent="0.25">
      <c r="A5474" s="7">
        <f>anotacoes!D5474</f>
        <v>40780</v>
      </c>
      <c r="B5474" t="str">
        <f>anotacoes!C5474</f>
        <v>WORLD CHAMPIONSHIPS PARIS 2011</v>
      </c>
      <c r="C5474" t="str">
        <f>anotacoes!E5474</f>
        <v>MRVALJEVIC</v>
      </c>
      <c r="D5474" t="str">
        <f>anotacoes!F5474</f>
        <v>GUILHEIRO</v>
      </c>
      <c r="E5474" t="s">
        <v>10325</v>
      </c>
      <c r="F5474">
        <f>anotacoes!A5474</f>
        <v>80</v>
      </c>
      <c r="G5474">
        <f>anotacoes!B5474</f>
        <v>19</v>
      </c>
      <c r="H5474" t="str">
        <f>anotacoes!K5474</f>
        <v xml:space="preserve"> 00:01:47,904</v>
      </c>
      <c r="I5474" t="str">
        <f>anotacoes!L5474</f>
        <v xml:space="preserve"> 00:01:53,585</v>
      </c>
      <c r="J5474" t="str">
        <f>IF(L5474="PAUSE",E5474,IF(anotacoes!G5478=conversao_anotacoes!C5474,conversao_anotacoes!C5474,conversao_anotacoes!D5474))</f>
        <v>MRVALJEVIC</v>
      </c>
      <c r="K5474" t="str">
        <f t="shared" si="170"/>
        <v>GUILHEIRO</v>
      </c>
      <c r="L5474" t="str">
        <f>UPPER(anotacoes!H5474)</f>
        <v>GRIP TIME</v>
      </c>
      <c r="M5474" t="str">
        <f>IF(OR(L5474="ATTACK",L5474="FINTA"),"&lt;TECNICA&gt;",UPPER(anotacoes!I5474))</f>
        <v>LEFT COLLAR RIGHT SLEEVE</v>
      </c>
      <c r="N5474" t="str">
        <f>IF(OR(L5474="ATTACK",L5474="FINTA"),UPPER(anotacoes!I5474),"")</f>
        <v/>
      </c>
      <c r="O5474" s="6" t="str">
        <f>IF(anotacoes!N5474=0,"",anotacoes!N5474)</f>
        <v/>
      </c>
      <c r="P5474" t="str">
        <f>IF(anotacoes!M5474=0,"",UPPER(anotacoes!M5474))</f>
        <v/>
      </c>
      <c r="Q5474" t="str">
        <f t="shared" si="171"/>
        <v>INSERT INTO CONVERSAO_LUTA_ACAO (cd_conversao, id_luta, sequencia, momento_inicio, momento_fim, quem_faz, quem_sofre, acao_tipo, acao, tecnica, direcao, pontuacao) VALUES (1, 80, 19, TRIM(' 00:01:47,904'), TRIM(' 00:01:53,585'), 'MRVALJEVIC', 'GUILHEIRO', 'GRIP TIME', 'LEFT COLLAR RIGHT SLEEVE', NULL, NULL, NULL)</v>
      </c>
      <c r="R5474" t="s">
        <v>10327</v>
      </c>
    </row>
    <row r="5475" spans="1:18" hidden="1" x14ac:dyDescent="0.25">
      <c r="A5475" s="7">
        <f>anotacoes!D5475</f>
        <v>40780</v>
      </c>
      <c r="B5475" t="str">
        <f>anotacoes!C5475</f>
        <v>WORLD CHAMPIONSHIPS PARIS 2011</v>
      </c>
      <c r="C5475" t="str">
        <f>anotacoes!E5475</f>
        <v>MRVALJEVIC</v>
      </c>
      <c r="D5475" t="str">
        <f>anotacoes!F5475</f>
        <v>GUILHEIRO</v>
      </c>
      <c r="E5475" t="s">
        <v>10325</v>
      </c>
      <c r="F5475">
        <f>anotacoes!A5475</f>
        <v>80</v>
      </c>
      <c r="G5475">
        <f>anotacoes!B5475</f>
        <v>20</v>
      </c>
      <c r="H5475" t="str">
        <f>anotacoes!K5475</f>
        <v xml:space="preserve"> 00:01:53,585</v>
      </c>
      <c r="I5475" t="str">
        <f>anotacoes!L5475</f>
        <v xml:space="preserve"> 00:01:55,279</v>
      </c>
      <c r="J5475" t="str">
        <f>IF(L5475="PAUSE",E5475,IF(anotacoes!G5479=conversao_anotacoes!C5475,conversao_anotacoes!C5475,conversao_anotacoes!D5475))</f>
        <v>MRVALJEVIC</v>
      </c>
      <c r="K5475" t="str">
        <f t="shared" si="170"/>
        <v>GUILHEIRO</v>
      </c>
      <c r="L5475" t="str">
        <f>UPPER(anotacoes!H5475)</f>
        <v>ATTACK</v>
      </c>
      <c r="M5475" t="str">
        <f>IF(OR(L5475="ATTACK",L5475="FINTA"),"&lt;TECNICA&gt;",UPPER(anotacoes!I5475))</f>
        <v>&lt;TECNICA&gt;</v>
      </c>
      <c r="N5475" t="str">
        <f>IF(OR(L5475="ATTACK",L5475="FINTA"),UPPER(anotacoes!I5475),"")</f>
        <v>HARAI GOSHI</v>
      </c>
      <c r="O5475" s="6">
        <f>IF(anotacoes!N5475=0,"",anotacoes!N5475)</f>
        <v>4</v>
      </c>
      <c r="P5475" t="str">
        <f>IF(anotacoes!M5475=0,"",UPPER(anotacoes!M5475))</f>
        <v/>
      </c>
      <c r="Q5475" t="str">
        <f t="shared" si="171"/>
        <v>INSERT INTO CONVERSAO_LUTA_ACAO (cd_conversao, id_luta, sequencia, momento_inicio, momento_fim, quem_faz, quem_sofre, acao_tipo, acao, tecnica, direcao, pontuacao) VALUES (1, 80, 20, TRIM(' 00:01:53,585'), TRIM(' 00:01:55,279'), 'MRVALJEVIC', 'GUILHEIRO', 'ATTACK', '&lt;TECNICA&gt;', 'HARAI GOSHI', 4, NULL)</v>
      </c>
      <c r="R5475" t="s">
        <v>10327</v>
      </c>
    </row>
    <row r="5476" spans="1:18" hidden="1" x14ac:dyDescent="0.25">
      <c r="A5476" s="7">
        <f>anotacoes!D5476</f>
        <v>40780</v>
      </c>
      <c r="B5476" t="str">
        <f>anotacoes!C5476</f>
        <v>WORLD CHAMPIONSHIPS PARIS 2011</v>
      </c>
      <c r="C5476" t="str">
        <f>anotacoes!E5476</f>
        <v>MRVALJEVIC</v>
      </c>
      <c r="D5476" t="str">
        <f>anotacoes!F5476</f>
        <v>GUILHEIRO</v>
      </c>
      <c r="E5476" t="s">
        <v>10325</v>
      </c>
      <c r="F5476">
        <f>anotacoes!A5476</f>
        <v>80</v>
      </c>
      <c r="G5476">
        <f>anotacoes!B5476</f>
        <v>21</v>
      </c>
      <c r="H5476" t="str">
        <f>anotacoes!K5476</f>
        <v xml:space="preserve"> 00:01:55,455</v>
      </c>
      <c r="I5476" t="str">
        <f>anotacoes!L5476</f>
        <v xml:space="preserve"> 00:02:04,174</v>
      </c>
      <c r="J5476" t="str">
        <f>IF(L5476="PAUSE",E5476,IF(anotacoes!G5480=conversao_anotacoes!C5476,conversao_anotacoes!C5476,conversao_anotacoes!D5476))</f>
        <v>&lt;ARBITRO_DESCONHECIDO&gt;</v>
      </c>
      <c r="K5476" t="str">
        <f t="shared" si="170"/>
        <v/>
      </c>
      <c r="L5476" t="str">
        <f>UPPER(anotacoes!H5476)</f>
        <v>PAUSE</v>
      </c>
      <c r="M5476" t="str">
        <f>IF(OR(L5476="ATTACK",L5476="FINTA"),"&lt;TECNICA&gt;",UPPER(anotacoes!I5476))</f>
        <v>&lt;NAO_CLASSIFICADO&gt;</v>
      </c>
      <c r="N5476" t="str">
        <f>IF(OR(L5476="ATTACK",L5476="FINTA"),UPPER(anotacoes!I5476),"")</f>
        <v/>
      </c>
      <c r="O5476" s="6" t="str">
        <f>IF(anotacoes!N5476=0,"",anotacoes!N5476)</f>
        <v/>
      </c>
      <c r="P5476" t="str">
        <f>IF(anotacoes!M5476=0,"",UPPER(anotacoes!M5476))</f>
        <v/>
      </c>
      <c r="Q5476" t="str">
        <f t="shared" si="171"/>
        <v>INSERT INTO CONVERSAO_LUTA_ACAO (cd_conversao, id_luta, sequencia, momento_inicio, momento_fim, quem_faz, quem_sofre, acao_tipo, acao, tecnica, direcao, pontuacao) VALUES (1, 80, 21, TRIM(' 00:01:55,455'), TRIM(' 00:02:04,174'), '&lt;ARBITRO_DESCONHECIDO&gt;', '', 'PAUSE', '&lt;NAO_CLASSIFICADO&gt;', NULL, NULL, NULL)</v>
      </c>
      <c r="R5476" t="s">
        <v>10327</v>
      </c>
    </row>
    <row r="5477" spans="1:18" hidden="1" x14ac:dyDescent="0.25">
      <c r="A5477" s="7">
        <f>anotacoes!D5477</f>
        <v>40780</v>
      </c>
      <c r="B5477" t="str">
        <f>anotacoes!C5477</f>
        <v>WORLD CHAMPIONSHIPS PARIS 2011</v>
      </c>
      <c r="C5477" t="str">
        <f>anotacoes!E5477</f>
        <v>MRVALJEVIC</v>
      </c>
      <c r="D5477" t="str">
        <f>anotacoes!F5477</f>
        <v>GUILHEIRO</v>
      </c>
      <c r="E5477" t="s">
        <v>10325</v>
      </c>
      <c r="F5477">
        <f>anotacoes!A5477</f>
        <v>80</v>
      </c>
      <c r="G5477">
        <f>anotacoes!B5477</f>
        <v>22</v>
      </c>
      <c r="H5477" t="str">
        <f>anotacoes!K5477</f>
        <v xml:space="preserve"> 00:02:04,174</v>
      </c>
      <c r="I5477" t="str">
        <f>anotacoes!L5477</f>
        <v xml:space="preserve"> 00:02:05,730</v>
      </c>
      <c r="J5477" t="str">
        <f>IF(L5477="PAUSE",E5477,IF(anotacoes!G5481=conversao_anotacoes!C5477,conversao_anotacoes!C5477,conversao_anotacoes!D5477))</f>
        <v>MRVALJEVIC</v>
      </c>
      <c r="K5477" t="str">
        <f t="shared" si="170"/>
        <v>GUILHEIRO</v>
      </c>
      <c r="L5477" t="str">
        <f>UPPER(anotacoes!H5477)</f>
        <v>DISPLACEMENT</v>
      </c>
      <c r="M5477" t="str">
        <f>IF(OR(L5477="ATTACK",L5477="FINTA"),"&lt;TECNICA&gt;",UPPER(anotacoes!I5477))</f>
        <v>2-3 STEP HESITANT LEFT</v>
      </c>
      <c r="N5477" t="str">
        <f>IF(OR(L5477="ATTACK",L5477="FINTA"),UPPER(anotacoes!I5477),"")</f>
        <v/>
      </c>
      <c r="O5477" s="6" t="str">
        <f>IF(anotacoes!N5477=0,"",anotacoes!N5477)</f>
        <v/>
      </c>
      <c r="P5477" t="str">
        <f>IF(anotacoes!M5477=0,"",UPPER(anotacoes!M5477))</f>
        <v/>
      </c>
      <c r="Q5477" t="str">
        <f t="shared" si="171"/>
        <v>INSERT INTO CONVERSAO_LUTA_ACAO (cd_conversao, id_luta, sequencia, momento_inicio, momento_fim, quem_faz, quem_sofre, acao_tipo, acao, tecnica, direcao, pontuacao) VALUES (1, 80, 22, TRIM(' 00:02:04,174'), TRIM(' 00:02:05,730'), 'MRVALJEVIC', 'GUILHEIRO', 'DISPLACEMENT', '2-3 STEP HESITANT LEFT', NULL, NULL, NULL)</v>
      </c>
      <c r="R5477" t="s">
        <v>10327</v>
      </c>
    </row>
    <row r="5478" spans="1:18" hidden="1" x14ac:dyDescent="0.25">
      <c r="A5478" s="7">
        <f>anotacoes!D5478</f>
        <v>40780</v>
      </c>
      <c r="B5478" t="str">
        <f>anotacoes!C5478</f>
        <v>WORLD CHAMPIONSHIPS PARIS 2011</v>
      </c>
      <c r="C5478" t="str">
        <f>anotacoes!E5478</f>
        <v>MRVALJEVIC</v>
      </c>
      <c r="D5478" t="str">
        <f>anotacoes!F5478</f>
        <v>GUILHEIRO</v>
      </c>
      <c r="E5478" t="s">
        <v>10325</v>
      </c>
      <c r="F5478">
        <f>anotacoes!A5478</f>
        <v>80</v>
      </c>
      <c r="G5478">
        <f>anotacoes!B5478</f>
        <v>23</v>
      </c>
      <c r="H5478" t="str">
        <f>anotacoes!K5478</f>
        <v xml:space="preserve"> 00:02:05,730</v>
      </c>
      <c r="I5478" t="str">
        <f>anotacoes!L5478</f>
        <v xml:space="preserve"> 00:02:10,187</v>
      </c>
      <c r="J5478" t="str">
        <f>IF(L5478="PAUSE",E5478,IF(anotacoes!G5482=conversao_anotacoes!C5478,conversao_anotacoes!C5478,conversao_anotacoes!D5478))</f>
        <v>MRVALJEVIC</v>
      </c>
      <c r="K5478" t="str">
        <f t="shared" si="170"/>
        <v>GUILHEIRO</v>
      </c>
      <c r="L5478" t="str">
        <f>UPPER(anotacoes!H5478)</f>
        <v>GRIP TIME</v>
      </c>
      <c r="M5478" t="str">
        <f>IF(OR(L5478="ATTACK",L5478="FINTA"),"&lt;TECNICA&gt;",UPPER(anotacoes!I5478))</f>
        <v>RIGHT COLLAR LEFT SLEEVE</v>
      </c>
      <c r="N5478" t="str">
        <f>IF(OR(L5478="ATTACK",L5478="FINTA"),UPPER(anotacoes!I5478),"")</f>
        <v/>
      </c>
      <c r="O5478" s="6" t="str">
        <f>IF(anotacoes!N5478=0,"",anotacoes!N5478)</f>
        <v/>
      </c>
      <c r="P5478" t="str">
        <f>IF(anotacoes!M5478=0,"",UPPER(anotacoes!M5478))</f>
        <v/>
      </c>
      <c r="Q5478" t="str">
        <f t="shared" si="171"/>
        <v>INSERT INTO CONVERSAO_LUTA_ACAO (cd_conversao, id_luta, sequencia, momento_inicio, momento_fim, quem_faz, quem_sofre, acao_tipo, acao, tecnica, direcao, pontuacao) VALUES (1, 80, 23, TRIM(' 00:02:05,730'), TRIM(' 00:02:10,187'), 'MRVALJEVIC', 'GUILHEIRO', 'GRIP TIME', 'RIGHT COLLAR LEFT SLEEVE', NULL, NULL, NULL)</v>
      </c>
      <c r="R5478" t="s">
        <v>10327</v>
      </c>
    </row>
    <row r="5479" spans="1:18" hidden="1" x14ac:dyDescent="0.25">
      <c r="A5479" s="7">
        <f>anotacoes!D5479</f>
        <v>40780</v>
      </c>
      <c r="B5479" t="str">
        <f>anotacoes!C5479</f>
        <v>WORLD CHAMPIONSHIPS PARIS 2011</v>
      </c>
      <c r="C5479" t="str">
        <f>anotacoes!E5479</f>
        <v>MRVALJEVIC</v>
      </c>
      <c r="D5479" t="str">
        <f>anotacoes!F5479</f>
        <v>GUILHEIRO</v>
      </c>
      <c r="E5479" t="s">
        <v>10325</v>
      </c>
      <c r="F5479">
        <f>anotacoes!A5479</f>
        <v>80</v>
      </c>
      <c r="G5479">
        <f>anotacoes!B5479</f>
        <v>24</v>
      </c>
      <c r="H5479" t="str">
        <f>anotacoes!K5479</f>
        <v xml:space="preserve"> 00:02:10,381</v>
      </c>
      <c r="I5479" t="str">
        <f>anotacoes!L5479</f>
        <v xml:space="preserve"> 00:02:13,819</v>
      </c>
      <c r="J5479" t="str">
        <f>IF(L5479="PAUSE",E5479,IF(anotacoes!G5483=conversao_anotacoes!C5479,conversao_anotacoes!C5479,conversao_anotacoes!D5479))</f>
        <v>&lt;ARBITRO_DESCONHECIDO&gt;</v>
      </c>
      <c r="K5479" t="str">
        <f t="shared" si="170"/>
        <v/>
      </c>
      <c r="L5479" t="str">
        <f>UPPER(anotacoes!H5479)</f>
        <v>PAUSE</v>
      </c>
      <c r="M5479" t="str">
        <f>IF(OR(L5479="ATTACK",L5479="FINTA"),"&lt;TECNICA&gt;",UPPER(anotacoes!I5479))</f>
        <v>&lt;NAO_CLASSIFICADO&gt;</v>
      </c>
      <c r="N5479" t="str">
        <f>IF(OR(L5479="ATTACK",L5479="FINTA"),UPPER(anotacoes!I5479),"")</f>
        <v/>
      </c>
      <c r="O5479" s="6" t="str">
        <f>IF(anotacoes!N5479=0,"",anotacoes!N5479)</f>
        <v/>
      </c>
      <c r="P5479" t="str">
        <f>IF(anotacoes!M5479=0,"",UPPER(anotacoes!M5479))</f>
        <v/>
      </c>
      <c r="Q5479" t="str">
        <f t="shared" si="171"/>
        <v>INSERT INTO CONVERSAO_LUTA_ACAO (cd_conversao, id_luta, sequencia, momento_inicio, momento_fim, quem_faz, quem_sofre, acao_tipo, acao, tecnica, direcao, pontuacao) VALUES (1, 80, 24, TRIM(' 00:02:10,381'), TRIM(' 00:02:13,819'), '&lt;ARBITRO_DESCONHECIDO&gt;', '', 'PAUSE', '&lt;NAO_CLASSIFICADO&gt;', NULL, NULL, NULL)</v>
      </c>
      <c r="R5479" t="s">
        <v>10327</v>
      </c>
    </row>
    <row r="5480" spans="1:18" hidden="1" x14ac:dyDescent="0.25">
      <c r="A5480" s="7">
        <f>anotacoes!D5480</f>
        <v>40780</v>
      </c>
      <c r="B5480" t="str">
        <f>anotacoes!C5480</f>
        <v>WORLD CHAMPIONSHIPS PARIS 2011</v>
      </c>
      <c r="C5480" t="str">
        <f>anotacoes!E5480</f>
        <v>MRVALJEVIC</v>
      </c>
      <c r="D5480" t="str">
        <f>anotacoes!F5480</f>
        <v>GUILHEIRO</v>
      </c>
      <c r="E5480" t="s">
        <v>10325</v>
      </c>
      <c r="F5480">
        <f>anotacoes!A5480</f>
        <v>80</v>
      </c>
      <c r="G5480">
        <f>anotacoes!B5480</f>
        <v>25</v>
      </c>
      <c r="H5480" t="str">
        <f>anotacoes!K5480</f>
        <v xml:space="preserve"> 00:02:13,819</v>
      </c>
      <c r="I5480" t="str">
        <f>anotacoes!L5480</f>
        <v xml:space="preserve"> 00:02:15,903</v>
      </c>
      <c r="J5480" t="str">
        <f>IF(L5480="PAUSE",E5480,IF(anotacoes!G5484=conversao_anotacoes!C5480,conversao_anotacoes!C5480,conversao_anotacoes!D5480))</f>
        <v>MRVALJEVIC</v>
      </c>
      <c r="K5480" t="str">
        <f t="shared" si="170"/>
        <v>GUILHEIRO</v>
      </c>
      <c r="L5480" t="str">
        <f>UPPER(anotacoes!H5480)</f>
        <v>DISPLACEMENT</v>
      </c>
      <c r="M5480" t="str">
        <f>IF(OR(L5480="ATTACK",L5480="FINTA"),"&lt;TECNICA&gt;",UPPER(anotacoes!I5480))</f>
        <v>2-3 STEP HESITANT LEFT</v>
      </c>
      <c r="N5480" t="str">
        <f>IF(OR(L5480="ATTACK",L5480="FINTA"),UPPER(anotacoes!I5480),"")</f>
        <v/>
      </c>
      <c r="O5480" s="6" t="str">
        <f>IF(anotacoes!N5480=0,"",anotacoes!N5480)</f>
        <v/>
      </c>
      <c r="P5480" t="str">
        <f>IF(anotacoes!M5480=0,"",UPPER(anotacoes!M5480))</f>
        <v/>
      </c>
      <c r="Q5480" t="str">
        <f t="shared" si="171"/>
        <v>INSERT INTO CONVERSAO_LUTA_ACAO (cd_conversao, id_luta, sequencia, momento_inicio, momento_fim, quem_faz, quem_sofre, acao_tipo, acao, tecnica, direcao, pontuacao) VALUES (1, 80, 25, TRIM(' 00:02:13,819'), TRIM(' 00:02:15,903'), 'MRVALJEVIC', 'GUILHEIRO', 'DISPLACEMENT', '2-3 STEP HESITANT LEFT', NULL, NULL, NULL)</v>
      </c>
      <c r="R5480" t="s">
        <v>10327</v>
      </c>
    </row>
    <row r="5481" spans="1:18" hidden="1" x14ac:dyDescent="0.25">
      <c r="A5481" s="7">
        <f>anotacoes!D5481</f>
        <v>40780</v>
      </c>
      <c r="B5481" t="str">
        <f>anotacoes!C5481</f>
        <v>WORLD CHAMPIONSHIPS PARIS 2011</v>
      </c>
      <c r="C5481" t="str">
        <f>anotacoes!E5481</f>
        <v>MRVALJEVIC</v>
      </c>
      <c r="D5481" t="str">
        <f>anotacoes!F5481</f>
        <v>GUILHEIRO</v>
      </c>
      <c r="E5481" t="s">
        <v>10325</v>
      </c>
      <c r="F5481">
        <f>anotacoes!A5481</f>
        <v>80</v>
      </c>
      <c r="G5481">
        <f>anotacoes!B5481</f>
        <v>26</v>
      </c>
      <c r="H5481" t="str">
        <f>anotacoes!K5481</f>
        <v xml:space="preserve"> 00:02:16,068</v>
      </c>
      <c r="I5481" t="str">
        <f>anotacoes!L5481</f>
        <v xml:space="preserve"> 00:02:18,819</v>
      </c>
      <c r="J5481" t="str">
        <f>IF(L5481="PAUSE",E5481,IF(anotacoes!G5485=conversao_anotacoes!C5481,conversao_anotacoes!C5481,conversao_anotacoes!D5481))</f>
        <v>MRVALJEVIC</v>
      </c>
      <c r="K5481" t="str">
        <f t="shared" si="170"/>
        <v>GUILHEIRO</v>
      </c>
      <c r="L5481" t="str">
        <f>UPPER(anotacoes!H5481)</f>
        <v>DISPLACEMENT</v>
      </c>
      <c r="M5481" t="str">
        <f>IF(OR(L5481="ATTACK",L5481="FINTA"),"&lt;TECNICA&gt;",UPPER(anotacoes!I5481))</f>
        <v>TRY TO GRIP WITH CONTACT</v>
      </c>
      <c r="N5481" t="str">
        <f>IF(OR(L5481="ATTACK",L5481="FINTA"),UPPER(anotacoes!I5481),"")</f>
        <v/>
      </c>
      <c r="O5481" s="6" t="str">
        <f>IF(anotacoes!N5481=0,"",anotacoes!N5481)</f>
        <v/>
      </c>
      <c r="P5481" t="str">
        <f>IF(anotacoes!M5481=0,"",UPPER(anotacoes!M5481))</f>
        <v/>
      </c>
      <c r="Q5481" t="str">
        <f t="shared" si="171"/>
        <v>INSERT INTO CONVERSAO_LUTA_ACAO (cd_conversao, id_luta, sequencia, momento_inicio, momento_fim, quem_faz, quem_sofre, acao_tipo, acao, tecnica, direcao, pontuacao) VALUES (1, 80, 26, TRIM(' 00:02:16,068'), TRIM(' 00:02:18,819'), 'MRVALJEVIC', 'GUILHEIRO', 'DISPLACEMENT', 'TRY TO GRIP WITH CONTACT', NULL, NULL, NULL)</v>
      </c>
      <c r="R5481" t="s">
        <v>10327</v>
      </c>
    </row>
    <row r="5482" spans="1:18" hidden="1" x14ac:dyDescent="0.25">
      <c r="A5482" s="7">
        <f>anotacoes!D5482</f>
        <v>40780</v>
      </c>
      <c r="B5482" t="str">
        <f>anotacoes!C5482</f>
        <v>WORLD CHAMPIONSHIPS PARIS 2011</v>
      </c>
      <c r="C5482" t="str">
        <f>anotacoes!E5482</f>
        <v>MRVALJEVIC</v>
      </c>
      <c r="D5482" t="str">
        <f>anotacoes!F5482</f>
        <v>GUILHEIRO</v>
      </c>
      <c r="E5482" t="s">
        <v>10325</v>
      </c>
      <c r="F5482">
        <f>anotacoes!A5482</f>
        <v>80</v>
      </c>
      <c r="G5482">
        <f>anotacoes!B5482</f>
        <v>27</v>
      </c>
      <c r="H5482" t="str">
        <f>anotacoes!K5482</f>
        <v xml:space="preserve"> 00:02:18,819</v>
      </c>
      <c r="I5482" t="str">
        <f>anotacoes!L5482</f>
        <v xml:space="preserve"> 00:02:19,088</v>
      </c>
      <c r="J5482" t="str">
        <f>IF(L5482="PAUSE",E5482,IF(anotacoes!G5486=conversao_anotacoes!C5482,conversao_anotacoes!C5482,conversao_anotacoes!D5482))</f>
        <v>MRVALJEVIC</v>
      </c>
      <c r="K5482" t="str">
        <f t="shared" si="170"/>
        <v>GUILHEIRO</v>
      </c>
      <c r="L5482" t="str">
        <f>UPPER(anotacoes!H5482)</f>
        <v>ATTACK</v>
      </c>
      <c r="M5482" t="str">
        <f>IF(OR(L5482="ATTACK",L5482="FINTA"),"&lt;TECNICA&gt;",UPPER(anotacoes!I5482))</f>
        <v>&lt;TECNICA&gt;</v>
      </c>
      <c r="N5482" t="str">
        <f>IF(OR(L5482="ATTACK",L5482="FINTA"),UPPER(anotacoes!I5482),"")</f>
        <v>OUCHI GARI</v>
      </c>
      <c r="O5482" s="6">
        <f>IF(anotacoes!N5482=0,"",anotacoes!N5482)</f>
        <v>7</v>
      </c>
      <c r="P5482" t="str">
        <f>IF(anotacoes!M5482=0,"",UPPER(anotacoes!M5482))</f>
        <v/>
      </c>
      <c r="Q5482" t="str">
        <f t="shared" si="171"/>
        <v>INSERT INTO CONVERSAO_LUTA_ACAO (cd_conversao, id_luta, sequencia, momento_inicio, momento_fim, quem_faz, quem_sofre, acao_tipo, acao, tecnica, direcao, pontuacao) VALUES (1, 80, 27, TRIM(' 00:02:18,819'), TRIM(' 00:02:19,088'), 'MRVALJEVIC', 'GUILHEIRO', 'ATTACK', '&lt;TECNICA&gt;', 'OUCHI GARI', 7, NULL)</v>
      </c>
      <c r="R5482" t="s">
        <v>10327</v>
      </c>
    </row>
    <row r="5483" spans="1:18" hidden="1" x14ac:dyDescent="0.25">
      <c r="A5483" s="7">
        <f>anotacoes!D5483</f>
        <v>40780</v>
      </c>
      <c r="B5483" t="str">
        <f>anotacoes!C5483</f>
        <v>WORLD CHAMPIONSHIPS PARIS 2011</v>
      </c>
      <c r="C5483" t="str">
        <f>anotacoes!E5483</f>
        <v>MRVALJEVIC</v>
      </c>
      <c r="D5483" t="str">
        <f>anotacoes!F5483</f>
        <v>GUILHEIRO</v>
      </c>
      <c r="E5483" t="s">
        <v>10325</v>
      </c>
      <c r="F5483">
        <f>anotacoes!A5483</f>
        <v>80</v>
      </c>
      <c r="G5483">
        <f>anotacoes!B5483</f>
        <v>28</v>
      </c>
      <c r="H5483" t="str">
        <f>anotacoes!K5483</f>
        <v xml:space="preserve"> 00:02:19,259</v>
      </c>
      <c r="I5483" t="str">
        <f>anotacoes!L5483</f>
        <v xml:space="preserve"> 00:02:21,619</v>
      </c>
      <c r="J5483" t="str">
        <f>IF(L5483="PAUSE",E5483,IF(anotacoes!G5487=conversao_anotacoes!C5483,conversao_anotacoes!C5483,conversao_anotacoes!D5483))</f>
        <v>MRVALJEVIC</v>
      </c>
      <c r="K5483" t="str">
        <f t="shared" si="170"/>
        <v>GUILHEIRO</v>
      </c>
      <c r="L5483" t="str">
        <f>UPPER(anotacoes!H5483)</f>
        <v>GROUNDWORK COMBAT</v>
      </c>
      <c r="M5483" t="str">
        <f>IF(OR(L5483="ATTACK",L5483="FINTA"),"&lt;TECNICA&gt;",UPPER(anotacoes!I5483))</f>
        <v>DEFENSIVE POSITION</v>
      </c>
      <c r="N5483" t="str">
        <f>IF(OR(L5483="ATTACK",L5483="FINTA"),UPPER(anotacoes!I5483),"")</f>
        <v/>
      </c>
      <c r="O5483" s="6" t="str">
        <f>IF(anotacoes!N5483=0,"",anotacoes!N5483)</f>
        <v/>
      </c>
      <c r="P5483" t="str">
        <f>IF(anotacoes!M5483=0,"",UPPER(anotacoes!M5483))</f>
        <v/>
      </c>
      <c r="Q5483" t="str">
        <f t="shared" si="171"/>
        <v>INSERT INTO CONVERSAO_LUTA_ACAO (cd_conversao, id_luta, sequencia, momento_inicio, momento_fim, quem_faz, quem_sofre, acao_tipo, acao, tecnica, direcao, pontuacao) VALUES (1, 80, 28, TRIM(' 00:02:19,259'), TRIM(' 00:02:21,619'), 'MRVALJEVIC', 'GUILHEIRO', 'GROUNDWORK COMBAT', 'DEFENSIVE POSITION', NULL, NULL, NULL)</v>
      </c>
      <c r="R5483" t="s">
        <v>10327</v>
      </c>
    </row>
    <row r="5484" spans="1:18" hidden="1" x14ac:dyDescent="0.25">
      <c r="A5484" s="7">
        <f>anotacoes!D5484</f>
        <v>40780</v>
      </c>
      <c r="B5484" t="str">
        <f>anotacoes!C5484</f>
        <v>WORLD CHAMPIONSHIPS PARIS 2011</v>
      </c>
      <c r="C5484" t="str">
        <f>anotacoes!E5484</f>
        <v>MRVALJEVIC</v>
      </c>
      <c r="D5484" t="str">
        <f>anotacoes!F5484</f>
        <v>GUILHEIRO</v>
      </c>
      <c r="E5484" t="s">
        <v>10325</v>
      </c>
      <c r="F5484">
        <f>anotacoes!A5484</f>
        <v>80</v>
      </c>
      <c r="G5484">
        <f>anotacoes!B5484</f>
        <v>29</v>
      </c>
      <c r="H5484" t="str">
        <f>anotacoes!K5484</f>
        <v xml:space="preserve"> 00:02:21,817</v>
      </c>
      <c r="I5484" t="str">
        <f>anotacoes!L5484</f>
        <v xml:space="preserve"> 00:02:22,095</v>
      </c>
      <c r="J5484" t="str">
        <f>IF(L5484="PAUSE",E5484,IF(anotacoes!G5488=conversao_anotacoes!C5484,conversao_anotacoes!C5484,conversao_anotacoes!D5484))</f>
        <v>&lt;ARBITRO_DESCONHECIDO&gt;</v>
      </c>
      <c r="K5484" t="str">
        <f t="shared" si="170"/>
        <v/>
      </c>
      <c r="L5484" t="str">
        <f>UPPER(anotacoes!H5484)</f>
        <v>PAUSE</v>
      </c>
      <c r="M5484" t="str">
        <f>IF(OR(L5484="ATTACK",L5484="FINTA"),"&lt;TECNICA&gt;",UPPER(anotacoes!I5484))</f>
        <v>&lt;NAO_CLASSIFICADO&gt;</v>
      </c>
      <c r="N5484" t="str">
        <f>IF(OR(L5484="ATTACK",L5484="FINTA"),UPPER(anotacoes!I5484),"")</f>
        <v/>
      </c>
      <c r="O5484" s="6" t="str">
        <f>IF(anotacoes!N5484=0,"",anotacoes!N5484)</f>
        <v/>
      </c>
      <c r="P5484" t="str">
        <f>IF(anotacoes!M5484=0,"",UPPER(anotacoes!M5484))</f>
        <v/>
      </c>
      <c r="Q5484" t="str">
        <f t="shared" si="171"/>
        <v>INSERT INTO CONVERSAO_LUTA_ACAO (cd_conversao, id_luta, sequencia, momento_inicio, momento_fim, quem_faz, quem_sofre, acao_tipo, acao, tecnica, direcao, pontuacao) VALUES (1, 80, 29, TRIM(' 00:02:21,817'), TRIM(' 00:02:22,095'), '&lt;ARBITRO_DESCONHECIDO&gt;', '', 'PAUSE', '&lt;NAO_CLASSIFICADO&gt;', NULL, NULL, NULL)</v>
      </c>
      <c r="R5484" t="s">
        <v>10327</v>
      </c>
    </row>
    <row r="5485" spans="1:18" hidden="1" x14ac:dyDescent="0.25">
      <c r="A5485" s="7">
        <f>anotacoes!D5485</f>
        <v>40780</v>
      </c>
      <c r="B5485" t="str">
        <f>anotacoes!C5485</f>
        <v>WORLD CHAMPIONSHIPS PARIS 2011</v>
      </c>
      <c r="C5485" t="str">
        <f>anotacoes!E5485</f>
        <v>MRVALJEVIC</v>
      </c>
      <c r="D5485" t="str">
        <f>anotacoes!F5485</f>
        <v>GUILHEIRO</v>
      </c>
      <c r="E5485" t="s">
        <v>10325</v>
      </c>
      <c r="F5485">
        <f>anotacoes!A5485</f>
        <v>80</v>
      </c>
      <c r="G5485">
        <f>anotacoes!B5485</f>
        <v>30</v>
      </c>
      <c r="H5485" t="str">
        <f>anotacoes!K5485</f>
        <v xml:space="preserve"> 00:02:22,095</v>
      </c>
      <c r="I5485" t="str">
        <f>anotacoes!L5485</f>
        <v xml:space="preserve"> 00:02:22,095</v>
      </c>
      <c r="J5485" t="str">
        <f>IF(L5485="PAUSE",E5485,IF(anotacoes!G5489=conversao_anotacoes!C5485,conversao_anotacoes!C5485,conversao_anotacoes!D5485))</f>
        <v>MRVALJEVIC</v>
      </c>
      <c r="K5485" t="str">
        <f t="shared" si="170"/>
        <v>GUILHEIRO</v>
      </c>
      <c r="L5485" t="str">
        <f>UPPER(anotacoes!H5485)</f>
        <v>DISPLACEMENT</v>
      </c>
      <c r="M5485" t="str">
        <f>IF(OR(L5485="ATTACK",L5485="FINTA"),"&lt;TECNICA&gt;",UPPER(anotacoes!I5485))</f>
        <v>2-3 STEP HESITANT LEFT</v>
      </c>
      <c r="N5485" t="str">
        <f>IF(OR(L5485="ATTACK",L5485="FINTA"),UPPER(anotacoes!I5485),"")</f>
        <v/>
      </c>
      <c r="O5485" s="6" t="str">
        <f>IF(anotacoes!N5485=0,"",anotacoes!N5485)</f>
        <v/>
      </c>
      <c r="P5485" t="str">
        <f>IF(anotacoes!M5485=0,"",UPPER(anotacoes!M5485))</f>
        <v/>
      </c>
      <c r="Q5485" t="str">
        <f t="shared" si="171"/>
        <v>INSERT INTO CONVERSAO_LUTA_ACAO (cd_conversao, id_luta, sequencia, momento_inicio, momento_fim, quem_faz, quem_sofre, acao_tipo, acao, tecnica, direcao, pontuacao) VALUES (1, 80, 30, TRIM(' 00:02:22,095'), TRIM(' 00:02:22,095'), 'MRVALJEVIC', 'GUILHEIRO', 'DISPLACEMENT', '2-3 STEP HESITANT LEFT', NULL, NULL, NULL)</v>
      </c>
      <c r="R5485" t="s">
        <v>10327</v>
      </c>
    </row>
    <row r="5486" spans="1:18" hidden="1" x14ac:dyDescent="0.25">
      <c r="A5486" s="7">
        <f>anotacoes!D5486</f>
        <v>40780</v>
      </c>
      <c r="B5486" t="str">
        <f>anotacoes!C5486</f>
        <v>WORLD CHAMPIONSHIPS PARIS 2011</v>
      </c>
      <c r="C5486" t="str">
        <f>anotacoes!E5486</f>
        <v>MRVALJEVIC</v>
      </c>
      <c r="D5486" t="str">
        <f>anotacoes!F5486</f>
        <v>GUILHEIRO</v>
      </c>
      <c r="E5486" t="s">
        <v>10325</v>
      </c>
      <c r="F5486">
        <f>anotacoes!A5486</f>
        <v>80</v>
      </c>
      <c r="G5486">
        <f>anotacoes!B5486</f>
        <v>31</v>
      </c>
      <c r="H5486" t="str">
        <f>anotacoes!K5486</f>
        <v xml:space="preserve"> 00:02:22,095</v>
      </c>
      <c r="I5486" t="str">
        <f>anotacoes!L5486</f>
        <v xml:space="preserve"> 00:02:22,095</v>
      </c>
      <c r="J5486" t="str">
        <f>IF(L5486="PAUSE",E5486,IF(anotacoes!G5490=conversao_anotacoes!C5486,conversao_anotacoes!C5486,conversao_anotacoes!D5486))</f>
        <v>MRVALJEVIC</v>
      </c>
      <c r="K5486" t="str">
        <f t="shared" si="170"/>
        <v>GUILHEIRO</v>
      </c>
      <c r="L5486" t="str">
        <f>UPPER(anotacoes!H5486)</f>
        <v>DISPLACEMENT</v>
      </c>
      <c r="M5486" t="str">
        <f>IF(OR(L5486="ATTACK",L5486="FINTA"),"&lt;TECNICA&gt;",UPPER(anotacoes!I5486))</f>
        <v>TRY TO GRIP WITH CONTACT</v>
      </c>
      <c r="N5486" t="str">
        <f>IF(OR(L5486="ATTACK",L5486="FINTA"),UPPER(anotacoes!I5486),"")</f>
        <v/>
      </c>
      <c r="O5486" s="6" t="str">
        <f>IF(anotacoes!N5486=0,"",anotacoes!N5486)</f>
        <v/>
      </c>
      <c r="P5486" t="str">
        <f>IF(anotacoes!M5486=0,"",UPPER(anotacoes!M5486))</f>
        <v/>
      </c>
      <c r="Q5486" t="str">
        <f t="shared" si="171"/>
        <v>INSERT INTO CONVERSAO_LUTA_ACAO (cd_conversao, id_luta, sequencia, momento_inicio, momento_fim, quem_faz, quem_sofre, acao_tipo, acao, tecnica, direcao, pontuacao) VALUES (1, 80, 31, TRIM(' 00:02:22,095'), TRIM(' 00:02:22,095'), 'MRVALJEVIC', 'GUILHEIRO', 'DISPLACEMENT', 'TRY TO GRIP WITH CONTACT', NULL, NULL, NULL)</v>
      </c>
      <c r="R5486" t="s">
        <v>10327</v>
      </c>
    </row>
    <row r="5487" spans="1:18" hidden="1" x14ac:dyDescent="0.25">
      <c r="A5487" s="7">
        <f>anotacoes!D5487</f>
        <v>40780</v>
      </c>
      <c r="B5487" t="str">
        <f>anotacoes!C5487</f>
        <v>WORLD CHAMPIONSHIPS PARIS 2011</v>
      </c>
      <c r="C5487" t="str">
        <f>anotacoes!E5487</f>
        <v>MRVALJEVIC</v>
      </c>
      <c r="D5487" t="str">
        <f>anotacoes!F5487</f>
        <v>GUILHEIRO</v>
      </c>
      <c r="E5487" t="s">
        <v>10325</v>
      </c>
      <c r="F5487">
        <f>anotacoes!A5487</f>
        <v>80</v>
      </c>
      <c r="G5487">
        <f>anotacoes!B5487</f>
        <v>32</v>
      </c>
      <c r="H5487" t="str">
        <f>anotacoes!K5487</f>
        <v xml:space="preserve"> 00:02:22,095</v>
      </c>
      <c r="I5487" t="str">
        <f>anotacoes!L5487</f>
        <v xml:space="preserve"> 00:02:30,719</v>
      </c>
      <c r="J5487" t="str">
        <f>IF(L5487="PAUSE",E5487,IF(anotacoes!G5491=conversao_anotacoes!C5487,conversao_anotacoes!C5487,conversao_anotacoes!D5487))</f>
        <v>MRVALJEVIC</v>
      </c>
      <c r="K5487" t="str">
        <f t="shared" si="170"/>
        <v>GUILHEIRO</v>
      </c>
      <c r="L5487" t="str">
        <f>UPPER(anotacoes!H5487)</f>
        <v>GRIP TIME</v>
      </c>
      <c r="M5487" t="str">
        <f>IF(OR(L5487="ATTACK",L5487="FINTA"),"&lt;TECNICA&gt;",UPPER(anotacoes!I5487))</f>
        <v>RIGHT COLLAR</v>
      </c>
      <c r="N5487" t="str">
        <f>IF(OR(L5487="ATTACK",L5487="FINTA"),UPPER(anotacoes!I5487),"")</f>
        <v/>
      </c>
      <c r="O5487" s="6" t="str">
        <f>IF(anotacoes!N5487=0,"",anotacoes!N5487)</f>
        <v/>
      </c>
      <c r="P5487" t="str">
        <f>IF(anotacoes!M5487=0,"",UPPER(anotacoes!M5487))</f>
        <v/>
      </c>
      <c r="Q5487" t="str">
        <f t="shared" si="171"/>
        <v>INSERT INTO CONVERSAO_LUTA_ACAO (cd_conversao, id_luta, sequencia, momento_inicio, momento_fim, quem_faz, quem_sofre, acao_tipo, acao, tecnica, direcao, pontuacao) VALUES (1, 80, 32, TRIM(' 00:02:22,095'), TRIM(' 00:02:30,719'), 'MRVALJEVIC', 'GUILHEIRO', 'GRIP TIME', 'RIGHT COLLAR', NULL, NULL, NULL)</v>
      </c>
      <c r="R5487" t="s">
        <v>10327</v>
      </c>
    </row>
    <row r="5488" spans="1:18" hidden="1" x14ac:dyDescent="0.25">
      <c r="A5488" s="7">
        <f>anotacoes!D5488</f>
        <v>40780</v>
      </c>
      <c r="B5488" t="str">
        <f>anotacoes!C5488</f>
        <v>WORLD CHAMPIONSHIPS PARIS 2011</v>
      </c>
      <c r="C5488" t="str">
        <f>anotacoes!E5488</f>
        <v>MRVALJEVIC</v>
      </c>
      <c r="D5488" t="str">
        <f>anotacoes!F5488</f>
        <v>GUILHEIRO</v>
      </c>
      <c r="E5488" t="s">
        <v>10325</v>
      </c>
      <c r="F5488">
        <f>anotacoes!A5488</f>
        <v>80</v>
      </c>
      <c r="G5488">
        <f>anotacoes!B5488</f>
        <v>33</v>
      </c>
      <c r="H5488" t="str">
        <f>anotacoes!K5488</f>
        <v xml:space="preserve"> 00:02:30,719</v>
      </c>
      <c r="I5488" t="str">
        <f>anotacoes!L5488</f>
        <v xml:space="preserve"> 00:02:35,817</v>
      </c>
      <c r="J5488" t="str">
        <f>IF(L5488="PAUSE",E5488,IF(anotacoes!G5492=conversao_anotacoes!C5488,conversao_anotacoes!C5488,conversao_anotacoes!D5488))</f>
        <v>MRVALJEVIC</v>
      </c>
      <c r="K5488" t="str">
        <f t="shared" si="170"/>
        <v>GUILHEIRO</v>
      </c>
      <c r="L5488" t="str">
        <f>UPPER(anotacoes!H5488)</f>
        <v>GRIP TIME</v>
      </c>
      <c r="M5488" t="str">
        <f>IF(OR(L5488="ATTACK",L5488="FINTA"),"&lt;TECNICA&gt;",UPPER(anotacoes!I5488))</f>
        <v>LEFT COLLAR RIGHT COLLAR</v>
      </c>
      <c r="N5488" t="str">
        <f>IF(OR(L5488="ATTACK",L5488="FINTA"),UPPER(anotacoes!I5488),"")</f>
        <v/>
      </c>
      <c r="O5488" s="6" t="str">
        <f>IF(anotacoes!N5488=0,"",anotacoes!N5488)</f>
        <v/>
      </c>
      <c r="P5488" t="str">
        <f>IF(anotacoes!M5488=0,"",UPPER(anotacoes!M5488))</f>
        <v/>
      </c>
      <c r="Q5488" t="str">
        <f t="shared" si="171"/>
        <v>INSERT INTO CONVERSAO_LUTA_ACAO (cd_conversao, id_luta, sequencia, momento_inicio, momento_fim, quem_faz, quem_sofre, acao_tipo, acao, tecnica, direcao, pontuacao) VALUES (1, 80, 33, TRIM(' 00:02:30,719'), TRIM(' 00:02:35,817'), 'MRVALJEVIC', 'GUILHEIRO', 'GRIP TIME', 'LEFT COLLAR RIGHT COLLAR', NULL, NULL, NULL)</v>
      </c>
      <c r="R5488" t="s">
        <v>10327</v>
      </c>
    </row>
    <row r="5489" spans="1:18" hidden="1" x14ac:dyDescent="0.25">
      <c r="A5489" s="7">
        <f>anotacoes!D5489</f>
        <v>40780</v>
      </c>
      <c r="B5489" t="str">
        <f>anotacoes!C5489</f>
        <v>WORLD CHAMPIONSHIPS PARIS 2011</v>
      </c>
      <c r="C5489" t="str">
        <f>anotacoes!E5489</f>
        <v>MRVALJEVIC</v>
      </c>
      <c r="D5489" t="str">
        <f>anotacoes!F5489</f>
        <v>GUILHEIRO</v>
      </c>
      <c r="E5489" t="s">
        <v>10325</v>
      </c>
      <c r="F5489">
        <f>anotacoes!A5489</f>
        <v>80</v>
      </c>
      <c r="G5489">
        <f>anotacoes!B5489</f>
        <v>34</v>
      </c>
      <c r="H5489" t="str">
        <f>anotacoes!K5489</f>
        <v xml:space="preserve"> 00:02:35,817</v>
      </c>
      <c r="I5489" t="str">
        <f>anotacoes!L5489</f>
        <v xml:space="preserve"> 00:02:35,817</v>
      </c>
      <c r="J5489" t="str">
        <f>IF(L5489="PAUSE",E5489,IF(anotacoes!G5493=conversao_anotacoes!C5489,conversao_anotacoes!C5489,conversao_anotacoes!D5489))</f>
        <v>MRVALJEVIC</v>
      </c>
      <c r="K5489" t="str">
        <f t="shared" si="170"/>
        <v>GUILHEIRO</v>
      </c>
      <c r="L5489" t="str">
        <f>UPPER(anotacoes!H5489)</f>
        <v>ATTACK</v>
      </c>
      <c r="M5489" t="str">
        <f>IF(OR(L5489="ATTACK",L5489="FINTA"),"&lt;TECNICA&gt;",UPPER(anotacoes!I5489))</f>
        <v>&lt;TECNICA&gt;</v>
      </c>
      <c r="N5489" t="str">
        <f>IF(OR(L5489="ATTACK",L5489="FINTA"),UPPER(anotacoes!I5489),"")</f>
        <v>DEASHI HARAI</v>
      </c>
      <c r="O5489" s="6">
        <f>IF(anotacoes!N5489=0,"",anotacoes!N5489)</f>
        <v>6</v>
      </c>
      <c r="P5489" t="str">
        <f>IF(anotacoes!M5489=0,"",UPPER(anotacoes!M5489))</f>
        <v/>
      </c>
      <c r="Q5489" t="str">
        <f t="shared" si="171"/>
        <v>INSERT INTO CONVERSAO_LUTA_ACAO (cd_conversao, id_luta, sequencia, momento_inicio, momento_fim, quem_faz, quem_sofre, acao_tipo, acao, tecnica, direcao, pontuacao) VALUES (1, 80, 34, TRIM(' 00:02:35,817'), TRIM(' 00:02:35,817'), 'MRVALJEVIC', 'GUILHEIRO', 'ATTACK', '&lt;TECNICA&gt;', 'DEASHI HARAI', 6, NULL)</v>
      </c>
      <c r="R5489" t="s">
        <v>10327</v>
      </c>
    </row>
    <row r="5490" spans="1:18" hidden="1" x14ac:dyDescent="0.25">
      <c r="A5490" s="7">
        <f>anotacoes!D5490</f>
        <v>40780</v>
      </c>
      <c r="B5490" t="str">
        <f>anotacoes!C5490</f>
        <v>WORLD CHAMPIONSHIPS PARIS 2011</v>
      </c>
      <c r="C5490" t="str">
        <f>anotacoes!E5490</f>
        <v>MRVALJEVIC</v>
      </c>
      <c r="D5490" t="str">
        <f>anotacoes!F5490</f>
        <v>GUILHEIRO</v>
      </c>
      <c r="E5490" t="s">
        <v>10325</v>
      </c>
      <c r="F5490">
        <f>anotacoes!A5490</f>
        <v>80</v>
      </c>
      <c r="G5490">
        <f>anotacoes!B5490</f>
        <v>35</v>
      </c>
      <c r="H5490" t="str">
        <f>anotacoes!K5490</f>
        <v xml:space="preserve"> 00:02:35,817</v>
      </c>
      <c r="I5490" t="str">
        <f>anotacoes!L5490</f>
        <v xml:space="preserve"> 00:02:37,167</v>
      </c>
      <c r="J5490" t="str">
        <f>IF(L5490="PAUSE",E5490,IF(anotacoes!G5494=conversao_anotacoes!C5490,conversao_anotacoes!C5490,conversao_anotacoes!D5490))</f>
        <v>MRVALJEVIC</v>
      </c>
      <c r="K5490" t="str">
        <f t="shared" si="170"/>
        <v>GUILHEIRO</v>
      </c>
      <c r="L5490" t="str">
        <f>UPPER(anotacoes!H5490)</f>
        <v>GRIP TIME</v>
      </c>
      <c r="M5490" t="str">
        <f>IF(OR(L5490="ATTACK",L5490="FINTA"),"&lt;TECNICA&gt;",UPPER(anotacoes!I5490))</f>
        <v>LEFT COLLAR RIGHT COLLAR</v>
      </c>
      <c r="N5490" t="str">
        <f>IF(OR(L5490="ATTACK",L5490="FINTA"),UPPER(anotacoes!I5490),"")</f>
        <v/>
      </c>
      <c r="O5490" s="6" t="str">
        <f>IF(anotacoes!N5490=0,"",anotacoes!N5490)</f>
        <v/>
      </c>
      <c r="P5490" t="str">
        <f>IF(anotacoes!M5490=0,"",UPPER(anotacoes!M5490))</f>
        <v/>
      </c>
      <c r="Q5490" t="str">
        <f t="shared" si="171"/>
        <v>INSERT INTO CONVERSAO_LUTA_ACAO (cd_conversao, id_luta, sequencia, momento_inicio, momento_fim, quem_faz, quem_sofre, acao_tipo, acao, tecnica, direcao, pontuacao) VALUES (1, 80, 35, TRIM(' 00:02:35,817'), TRIM(' 00:02:37,167'), 'MRVALJEVIC', 'GUILHEIRO', 'GRIP TIME', 'LEFT COLLAR RIGHT COLLAR', NULL, NULL, NULL)</v>
      </c>
      <c r="R5490" t="s">
        <v>10327</v>
      </c>
    </row>
    <row r="5491" spans="1:18" hidden="1" x14ac:dyDescent="0.25">
      <c r="A5491" s="7">
        <f>anotacoes!D5491</f>
        <v>40780</v>
      </c>
      <c r="B5491" t="str">
        <f>anotacoes!C5491</f>
        <v>WORLD CHAMPIONSHIPS PARIS 2011</v>
      </c>
      <c r="C5491" t="str">
        <f>anotacoes!E5491</f>
        <v>MRVALJEVIC</v>
      </c>
      <c r="D5491" t="str">
        <f>anotacoes!F5491</f>
        <v>GUILHEIRO</v>
      </c>
      <c r="E5491" t="s">
        <v>10325</v>
      </c>
      <c r="F5491">
        <f>anotacoes!A5491</f>
        <v>80</v>
      </c>
      <c r="G5491">
        <f>anotacoes!B5491</f>
        <v>36</v>
      </c>
      <c r="H5491" t="str">
        <f>anotacoes!K5491</f>
        <v xml:space="preserve"> 00:02:37,167</v>
      </c>
      <c r="I5491" t="str">
        <f>anotacoes!L5491</f>
        <v xml:space="preserve"> 00:02:38,585</v>
      </c>
      <c r="J5491" t="str">
        <f>IF(L5491="PAUSE",E5491,IF(anotacoes!G5495=conversao_anotacoes!C5491,conversao_anotacoes!C5491,conversao_anotacoes!D5491))</f>
        <v>MRVALJEVIC</v>
      </c>
      <c r="K5491" t="str">
        <f t="shared" si="170"/>
        <v>GUILHEIRO</v>
      </c>
      <c r="L5491" t="str">
        <f>UPPER(anotacoes!H5491)</f>
        <v>DEFENSE</v>
      </c>
      <c r="M5491" t="str">
        <f>IF(OR(L5491="ATTACK",L5491="FINTA"),"&lt;TECNICA&gt;",UPPER(anotacoes!I5491))</f>
        <v>TAE-SABAKI RIGHT INCLINED</v>
      </c>
      <c r="N5491" t="str">
        <f>IF(OR(L5491="ATTACK",L5491="FINTA"),UPPER(anotacoes!I5491),"")</f>
        <v/>
      </c>
      <c r="O5491" s="6" t="str">
        <f>IF(anotacoes!N5491=0,"",anotacoes!N5491)</f>
        <v/>
      </c>
      <c r="P5491" t="str">
        <f>IF(anotacoes!M5491=0,"",UPPER(anotacoes!M5491))</f>
        <v/>
      </c>
      <c r="Q5491" t="str">
        <f t="shared" si="171"/>
        <v>INSERT INTO CONVERSAO_LUTA_ACAO (cd_conversao, id_luta, sequencia, momento_inicio, momento_fim, quem_faz, quem_sofre, acao_tipo, acao, tecnica, direcao, pontuacao) VALUES (1, 80, 36, TRIM(' 00:02:37,167'), TRIM(' 00:02:38,585'), 'MRVALJEVIC', 'GUILHEIRO', 'DEFENSE', 'TAE-SABAKI RIGHT INCLINED', NULL, NULL, NULL)</v>
      </c>
      <c r="R5491" t="s">
        <v>10327</v>
      </c>
    </row>
    <row r="5492" spans="1:18" hidden="1" x14ac:dyDescent="0.25">
      <c r="A5492" s="7">
        <f>anotacoes!D5492</f>
        <v>40780</v>
      </c>
      <c r="B5492" t="str">
        <f>anotacoes!C5492</f>
        <v>WORLD CHAMPIONSHIPS PARIS 2011</v>
      </c>
      <c r="C5492" t="str">
        <f>anotacoes!E5492</f>
        <v>MRVALJEVIC</v>
      </c>
      <c r="D5492" t="str">
        <f>anotacoes!F5492</f>
        <v>GUILHEIRO</v>
      </c>
      <c r="E5492" t="s">
        <v>10325</v>
      </c>
      <c r="F5492">
        <f>anotacoes!A5492</f>
        <v>80</v>
      </c>
      <c r="G5492">
        <f>anotacoes!B5492</f>
        <v>37</v>
      </c>
      <c r="H5492" t="str">
        <f>anotacoes!K5492</f>
        <v xml:space="preserve"> 00:02:38,741</v>
      </c>
      <c r="I5492" t="str">
        <f>anotacoes!L5492</f>
        <v xml:space="preserve"> 00:03:21,686</v>
      </c>
      <c r="J5492" t="str">
        <f>IF(L5492="PAUSE",E5492,IF(anotacoes!G5496=conversao_anotacoes!C5492,conversao_anotacoes!C5492,conversao_anotacoes!D5492))</f>
        <v>MRVALJEVIC</v>
      </c>
      <c r="K5492" t="str">
        <f t="shared" si="170"/>
        <v>GUILHEIRO</v>
      </c>
      <c r="L5492" t="str">
        <f>UPPER(anotacoes!H5492)</f>
        <v>GROUNDWORK COMBAT</v>
      </c>
      <c r="M5492" t="str">
        <f>IF(OR(L5492="ATTACK",L5492="FINTA"),"&lt;TECNICA&gt;",UPPER(anotacoes!I5492))</f>
        <v>DEFENSIVE POSITION</v>
      </c>
      <c r="N5492" t="str">
        <f>IF(OR(L5492="ATTACK",L5492="FINTA"),UPPER(anotacoes!I5492),"")</f>
        <v/>
      </c>
      <c r="O5492" s="6" t="str">
        <f>IF(anotacoes!N5492=0,"",anotacoes!N5492)</f>
        <v/>
      </c>
      <c r="P5492" t="str">
        <f>IF(anotacoes!M5492=0,"",UPPER(anotacoes!M5492))</f>
        <v/>
      </c>
      <c r="Q5492" t="str">
        <f t="shared" si="171"/>
        <v>INSERT INTO CONVERSAO_LUTA_ACAO (cd_conversao, id_luta, sequencia, momento_inicio, momento_fim, quem_faz, quem_sofre, acao_tipo, acao, tecnica, direcao, pontuacao) VALUES (1, 80, 37, TRIM(' 00:02:38,741'), TRIM(' 00:03:21,686'), 'MRVALJEVIC', 'GUILHEIRO', 'GROUNDWORK COMBAT', 'DEFENSIVE POSITION', NULL, NULL, NULL)</v>
      </c>
      <c r="R5492" t="s">
        <v>10327</v>
      </c>
    </row>
    <row r="5493" spans="1:18" hidden="1" x14ac:dyDescent="0.25">
      <c r="A5493" s="7">
        <f>anotacoes!D5493</f>
        <v>40780</v>
      </c>
      <c r="B5493" t="str">
        <f>anotacoes!C5493</f>
        <v>WORLD CHAMPIONSHIPS PARIS 2011</v>
      </c>
      <c r="C5493" t="str">
        <f>anotacoes!E5493</f>
        <v>MRVALJEVIC</v>
      </c>
      <c r="D5493" t="str">
        <f>anotacoes!F5493</f>
        <v>GUILHEIRO</v>
      </c>
      <c r="E5493" t="s">
        <v>10325</v>
      </c>
      <c r="F5493">
        <f>anotacoes!A5493</f>
        <v>80</v>
      </c>
      <c r="G5493">
        <f>anotacoes!B5493</f>
        <v>38</v>
      </c>
      <c r="H5493" t="str">
        <f>anotacoes!K5493</f>
        <v xml:space="preserve"> 00:03:21,686</v>
      </c>
      <c r="I5493" t="str">
        <f>anotacoes!L5493</f>
        <v xml:space="preserve"> 00:03:44,964</v>
      </c>
      <c r="J5493" t="str">
        <f>IF(L5493="PAUSE",E5493,IF(anotacoes!G5497=conversao_anotacoes!C5493,conversao_anotacoes!C5493,conversao_anotacoes!D5493))</f>
        <v>&lt;ARBITRO_DESCONHECIDO&gt;</v>
      </c>
      <c r="K5493" t="str">
        <f t="shared" si="170"/>
        <v/>
      </c>
      <c r="L5493" t="str">
        <f>UPPER(anotacoes!H5493)</f>
        <v>PAUSE</v>
      </c>
      <c r="M5493" t="str">
        <f>IF(OR(L5493="ATTACK",L5493="FINTA"),"&lt;TECNICA&gt;",UPPER(anotacoes!I5493))</f>
        <v>&lt;NAO_CLASSIFICADO&gt;</v>
      </c>
      <c r="N5493" t="str">
        <f>IF(OR(L5493="ATTACK",L5493="FINTA"),UPPER(anotacoes!I5493),"")</f>
        <v/>
      </c>
      <c r="O5493" s="6" t="str">
        <f>IF(anotacoes!N5493=0,"",anotacoes!N5493)</f>
        <v/>
      </c>
      <c r="P5493" t="str">
        <f>IF(anotacoes!M5493=0,"",UPPER(anotacoes!M5493))</f>
        <v/>
      </c>
      <c r="Q5493" t="str">
        <f t="shared" si="171"/>
        <v>INSERT INTO CONVERSAO_LUTA_ACAO (cd_conversao, id_luta, sequencia, momento_inicio, momento_fim, quem_faz, quem_sofre, acao_tipo, acao, tecnica, direcao, pontuacao) VALUES (1, 80, 38, TRIM(' 00:03:21,686'), TRIM(' 00:03:44,964'), '&lt;ARBITRO_DESCONHECIDO&gt;', '', 'PAUSE', '&lt;NAO_CLASSIFICADO&gt;', NULL, NULL, NULL)</v>
      </c>
      <c r="R5493" t="s">
        <v>10327</v>
      </c>
    </row>
    <row r="5494" spans="1:18" hidden="1" x14ac:dyDescent="0.25">
      <c r="A5494" s="7">
        <f>anotacoes!D5494</f>
        <v>40780</v>
      </c>
      <c r="B5494" t="str">
        <f>anotacoes!C5494</f>
        <v>WORLD CHAMPIONSHIPS PARIS 2011</v>
      </c>
      <c r="C5494" t="str">
        <f>anotacoes!E5494</f>
        <v>MRVALJEVIC</v>
      </c>
      <c r="D5494" t="str">
        <f>anotacoes!F5494</f>
        <v>GUILHEIRO</v>
      </c>
      <c r="E5494" t="s">
        <v>10325</v>
      </c>
      <c r="F5494">
        <f>anotacoes!A5494</f>
        <v>80</v>
      </c>
      <c r="G5494">
        <f>anotacoes!B5494</f>
        <v>39</v>
      </c>
      <c r="H5494" t="str">
        <f>anotacoes!K5494</f>
        <v xml:space="preserve"> 00:03:44,964</v>
      </c>
      <c r="I5494" t="str">
        <f>anotacoes!L5494</f>
        <v xml:space="preserve"> 00:03:51,226</v>
      </c>
      <c r="J5494" t="str">
        <f>IF(L5494="PAUSE",E5494,IF(anotacoes!G5498=conversao_anotacoes!C5494,conversao_anotacoes!C5494,conversao_anotacoes!D5494))</f>
        <v>MRVALJEVIC</v>
      </c>
      <c r="K5494" t="str">
        <f t="shared" si="170"/>
        <v>GUILHEIRO</v>
      </c>
      <c r="L5494" t="str">
        <f>UPPER(anotacoes!H5494)</f>
        <v>DISPLACEMENT</v>
      </c>
      <c r="M5494" t="str">
        <f>IF(OR(L5494="ATTACK",L5494="FINTA"),"&lt;TECNICA&gt;",UPPER(anotacoes!I5494))</f>
        <v>2-3 STEP HESITANT LEFT</v>
      </c>
      <c r="N5494" t="str">
        <f>IF(OR(L5494="ATTACK",L5494="FINTA"),UPPER(anotacoes!I5494),"")</f>
        <v/>
      </c>
      <c r="O5494" s="6" t="str">
        <f>IF(anotacoes!N5494=0,"",anotacoes!N5494)</f>
        <v/>
      </c>
      <c r="P5494" t="str">
        <f>IF(anotacoes!M5494=0,"",UPPER(anotacoes!M5494))</f>
        <v/>
      </c>
      <c r="Q5494" t="str">
        <f t="shared" si="171"/>
        <v>INSERT INTO CONVERSAO_LUTA_ACAO (cd_conversao, id_luta, sequencia, momento_inicio, momento_fim, quem_faz, quem_sofre, acao_tipo, acao, tecnica, direcao, pontuacao) VALUES (1, 80, 39, TRIM(' 00:03:44,964'), TRIM(' 00:03:51,226'), 'MRVALJEVIC', 'GUILHEIRO', 'DISPLACEMENT', '2-3 STEP HESITANT LEFT', NULL, NULL, NULL)</v>
      </c>
      <c r="R5494" t="s">
        <v>10327</v>
      </c>
    </row>
    <row r="5495" spans="1:18" hidden="1" x14ac:dyDescent="0.25">
      <c r="A5495" s="7">
        <f>anotacoes!D5495</f>
        <v>40780</v>
      </c>
      <c r="B5495" t="str">
        <f>anotacoes!C5495</f>
        <v>WORLD CHAMPIONSHIPS PARIS 2011</v>
      </c>
      <c r="C5495" t="str">
        <f>anotacoes!E5495</f>
        <v>MRVALJEVIC</v>
      </c>
      <c r="D5495" t="str">
        <f>anotacoes!F5495</f>
        <v>GUILHEIRO</v>
      </c>
      <c r="E5495" t="s">
        <v>10325</v>
      </c>
      <c r="F5495">
        <f>anotacoes!A5495</f>
        <v>80</v>
      </c>
      <c r="G5495">
        <f>anotacoes!B5495</f>
        <v>40</v>
      </c>
      <c r="H5495" t="str">
        <f>anotacoes!K5495</f>
        <v xml:space="preserve"> 00:03:51,384</v>
      </c>
      <c r="I5495" t="str">
        <f>anotacoes!L5495</f>
        <v xml:space="preserve"> 00:03:55,709</v>
      </c>
      <c r="J5495" t="str">
        <f>IF(L5495="PAUSE",E5495,IF(anotacoes!G5499=conversao_anotacoes!C5495,conversao_anotacoes!C5495,conversao_anotacoes!D5495))</f>
        <v>MRVALJEVIC</v>
      </c>
      <c r="K5495" t="str">
        <f t="shared" si="170"/>
        <v>GUILHEIRO</v>
      </c>
      <c r="L5495" t="str">
        <f>UPPER(anotacoes!H5495)</f>
        <v>GRIP TIME</v>
      </c>
      <c r="M5495" t="str">
        <f>IF(OR(L5495="ATTACK",L5495="FINTA"),"&lt;TECNICA&gt;",UPPER(anotacoes!I5495))</f>
        <v>RIGHT COLLAR LEFT SLEEVE</v>
      </c>
      <c r="N5495" t="str">
        <f>IF(OR(L5495="ATTACK",L5495="FINTA"),UPPER(anotacoes!I5495),"")</f>
        <v/>
      </c>
      <c r="O5495" s="6" t="str">
        <f>IF(anotacoes!N5495=0,"",anotacoes!N5495)</f>
        <v/>
      </c>
      <c r="P5495" t="str">
        <f>IF(anotacoes!M5495=0,"",UPPER(anotacoes!M5495))</f>
        <v/>
      </c>
      <c r="Q5495" t="str">
        <f t="shared" si="171"/>
        <v>INSERT INTO CONVERSAO_LUTA_ACAO (cd_conversao, id_luta, sequencia, momento_inicio, momento_fim, quem_faz, quem_sofre, acao_tipo, acao, tecnica, direcao, pontuacao) VALUES (1, 80, 40, TRIM(' 00:03:51,384'), TRIM(' 00:03:55,709'), 'MRVALJEVIC', 'GUILHEIRO', 'GRIP TIME', 'RIGHT COLLAR LEFT SLEEVE', NULL, NULL, NULL)</v>
      </c>
      <c r="R5495" t="s">
        <v>10327</v>
      </c>
    </row>
    <row r="5496" spans="1:18" hidden="1" x14ac:dyDescent="0.25">
      <c r="A5496" s="7">
        <f>anotacoes!D5496</f>
        <v>40780</v>
      </c>
      <c r="B5496" t="str">
        <f>anotacoes!C5496</f>
        <v>WORLD CHAMPIONSHIPS PARIS 2011</v>
      </c>
      <c r="C5496" t="str">
        <f>anotacoes!E5496</f>
        <v>MRVALJEVIC</v>
      </c>
      <c r="D5496" t="str">
        <f>anotacoes!F5496</f>
        <v>GUILHEIRO</v>
      </c>
      <c r="E5496" t="s">
        <v>10325</v>
      </c>
      <c r="F5496">
        <f>anotacoes!A5496</f>
        <v>80</v>
      </c>
      <c r="G5496">
        <f>anotacoes!B5496</f>
        <v>41</v>
      </c>
      <c r="H5496" t="str">
        <f>anotacoes!K5496</f>
        <v xml:space="preserve"> 00:03:55,892</v>
      </c>
      <c r="I5496" t="str">
        <f>anotacoes!L5496</f>
        <v xml:space="preserve"> 00:03:56,980</v>
      </c>
      <c r="J5496" t="str">
        <f>IF(L5496="PAUSE",E5496,IF(anotacoes!G5500=conversao_anotacoes!C5496,conversao_anotacoes!C5496,conversao_anotacoes!D5496))</f>
        <v>MRVALJEVIC</v>
      </c>
      <c r="K5496" t="str">
        <f t="shared" si="170"/>
        <v>GUILHEIRO</v>
      </c>
      <c r="L5496" t="str">
        <f>UPPER(anotacoes!H5496)</f>
        <v>ATTACK</v>
      </c>
      <c r="M5496" t="str">
        <f>IF(OR(L5496="ATTACK",L5496="FINTA"),"&lt;TECNICA&gt;",UPPER(anotacoes!I5496))</f>
        <v>&lt;TECNICA&gt;</v>
      </c>
      <c r="N5496" t="str">
        <f>IF(OR(L5496="ATTACK",L5496="FINTA"),UPPER(anotacoes!I5496),"")</f>
        <v>TANI OTOSHI</v>
      </c>
      <c r="O5496" s="6">
        <f>IF(anotacoes!N5496=0,"",anotacoes!N5496)</f>
        <v>7</v>
      </c>
      <c r="P5496" t="str">
        <f>IF(anotacoes!M5496=0,"",UPPER(anotacoes!M5496))</f>
        <v>WAZARI</v>
      </c>
      <c r="Q5496" t="str">
        <f t="shared" si="171"/>
        <v>INSERT INTO CONVERSAO_LUTA_ACAO (cd_conversao, id_luta, sequencia, momento_inicio, momento_fim, quem_faz, quem_sofre, acao_tipo, acao, tecnica, direcao, pontuacao) VALUES (1, 80, 41, TRIM(' 00:03:55,892'), TRIM(' 00:03:56,980'), 'MRVALJEVIC', 'GUILHEIRO', 'ATTACK', '&lt;TECNICA&gt;', 'TANI OTOSHI', 7, 'WAZARI')</v>
      </c>
      <c r="R5496" t="s">
        <v>10327</v>
      </c>
    </row>
    <row r="5497" spans="1:18" hidden="1" x14ac:dyDescent="0.25">
      <c r="A5497" s="7">
        <f>anotacoes!D5497</f>
        <v>40780</v>
      </c>
      <c r="B5497" t="str">
        <f>anotacoes!C5497</f>
        <v>WORLD CHAMPIONSHIPS PARIS 2011</v>
      </c>
      <c r="C5497" t="str">
        <f>anotacoes!E5497</f>
        <v>MRVALJEVIC</v>
      </c>
      <c r="D5497" t="str">
        <f>anotacoes!F5497</f>
        <v>GUILHEIRO</v>
      </c>
      <c r="E5497" t="s">
        <v>10325</v>
      </c>
      <c r="F5497">
        <f>anotacoes!A5497</f>
        <v>80</v>
      </c>
      <c r="G5497">
        <f>anotacoes!B5497</f>
        <v>42</v>
      </c>
      <c r="H5497" t="str">
        <f>anotacoes!K5497</f>
        <v xml:space="preserve"> 00:03:56,980</v>
      </c>
      <c r="I5497" t="str">
        <f>anotacoes!L5497</f>
        <v xml:space="preserve"> 00:03:59,056</v>
      </c>
      <c r="J5497" t="str">
        <f>IF(L5497="PAUSE",E5497,IF(anotacoes!G5501=conversao_anotacoes!C5497,conversao_anotacoes!C5497,conversao_anotacoes!D5497))</f>
        <v>MRVALJEVIC</v>
      </c>
      <c r="K5497" t="str">
        <f t="shared" si="170"/>
        <v>GUILHEIRO</v>
      </c>
      <c r="L5497" t="str">
        <f>UPPER(anotacoes!H5497)</f>
        <v>GROUNDWORK COMBAT</v>
      </c>
      <c r="M5497" t="str">
        <f>IF(OR(L5497="ATTACK",L5497="FINTA"),"&lt;TECNICA&gt;",UPPER(anotacoes!I5497))</f>
        <v>TRYING TO ATTACK</v>
      </c>
      <c r="N5497" t="str">
        <f>IF(OR(L5497="ATTACK",L5497="FINTA"),UPPER(anotacoes!I5497),"")</f>
        <v/>
      </c>
      <c r="O5497" s="6" t="str">
        <f>IF(anotacoes!N5497=0,"",anotacoes!N5497)</f>
        <v/>
      </c>
      <c r="P5497" t="str">
        <f>IF(anotacoes!M5497=0,"",UPPER(anotacoes!M5497))</f>
        <v/>
      </c>
      <c r="Q5497" t="str">
        <f t="shared" si="171"/>
        <v>INSERT INTO CONVERSAO_LUTA_ACAO (cd_conversao, id_luta, sequencia, momento_inicio, momento_fim, quem_faz, quem_sofre, acao_tipo, acao, tecnica, direcao, pontuacao) VALUES (1, 80, 42, TRIM(' 00:03:56,980'), TRIM(' 00:03:59,056'), 'MRVALJEVIC', 'GUILHEIRO', 'GROUNDWORK COMBAT', 'TRYING TO ATTACK', NULL, NULL, NULL)</v>
      </c>
      <c r="R5497" t="s">
        <v>10327</v>
      </c>
    </row>
    <row r="5498" spans="1:18" hidden="1" x14ac:dyDescent="0.25">
      <c r="A5498" s="7">
        <f>anotacoes!D5498</f>
        <v>40780</v>
      </c>
      <c r="B5498" t="str">
        <f>anotacoes!C5498</f>
        <v>WORLD CHAMPIONSHIPS PARIS 2011</v>
      </c>
      <c r="C5498" t="str">
        <f>anotacoes!E5498</f>
        <v>MRVALJEVIC</v>
      </c>
      <c r="D5498" t="str">
        <f>anotacoes!F5498</f>
        <v>GUILHEIRO</v>
      </c>
      <c r="E5498" t="s">
        <v>10325</v>
      </c>
      <c r="F5498">
        <f>anotacoes!A5498</f>
        <v>80</v>
      </c>
      <c r="G5498">
        <f>anotacoes!B5498</f>
        <v>43</v>
      </c>
      <c r="H5498" t="str">
        <f>anotacoes!K5498</f>
        <v xml:space="preserve"> 00:03:59,225</v>
      </c>
      <c r="I5498" t="str">
        <f>anotacoes!L5498</f>
        <v xml:space="preserve"> 00:04:06,498</v>
      </c>
      <c r="J5498" t="str">
        <f>IF(L5498="PAUSE",E5498,IF(anotacoes!G5502=conversao_anotacoes!C5498,conversao_anotacoes!C5498,conversao_anotacoes!D5498))</f>
        <v>&lt;ARBITRO_DESCONHECIDO&gt;</v>
      </c>
      <c r="K5498" t="str">
        <f t="shared" si="170"/>
        <v/>
      </c>
      <c r="L5498" t="str">
        <f>UPPER(anotacoes!H5498)</f>
        <v>PAUSE</v>
      </c>
      <c r="M5498" t="str">
        <f>IF(OR(L5498="ATTACK",L5498="FINTA"),"&lt;TECNICA&gt;",UPPER(anotacoes!I5498))</f>
        <v>&lt;NAO_CLASSIFICADO&gt;</v>
      </c>
      <c r="N5498" t="str">
        <f>IF(OR(L5498="ATTACK",L5498="FINTA"),UPPER(anotacoes!I5498),"")</f>
        <v/>
      </c>
      <c r="O5498" s="6" t="str">
        <f>IF(anotacoes!N5498=0,"",anotacoes!N5498)</f>
        <v/>
      </c>
      <c r="P5498" t="str">
        <f>IF(anotacoes!M5498=0,"",UPPER(anotacoes!M5498))</f>
        <v/>
      </c>
      <c r="Q5498" t="str">
        <f t="shared" si="171"/>
        <v>INSERT INTO CONVERSAO_LUTA_ACAO (cd_conversao, id_luta, sequencia, momento_inicio, momento_fim, quem_faz, quem_sofre, acao_tipo, acao, tecnica, direcao, pontuacao) VALUES (1, 80, 43, TRIM(' 00:03:59,225'), TRIM(' 00:04:06,498'), '&lt;ARBITRO_DESCONHECIDO&gt;', '', 'PAUSE', '&lt;NAO_CLASSIFICADO&gt;', NULL, NULL, NULL)</v>
      </c>
      <c r="R5498" t="s">
        <v>10327</v>
      </c>
    </row>
    <row r="5499" spans="1:18" hidden="1" x14ac:dyDescent="0.25">
      <c r="A5499" s="7">
        <f>anotacoes!D5499</f>
        <v>40780</v>
      </c>
      <c r="B5499" t="str">
        <f>anotacoes!C5499</f>
        <v>WORLD CHAMPIONSHIPS PARIS 2011</v>
      </c>
      <c r="C5499" t="str">
        <f>anotacoes!E5499</f>
        <v>MRVALJEVIC</v>
      </c>
      <c r="D5499" t="str">
        <f>anotacoes!F5499</f>
        <v>GUILHEIRO</v>
      </c>
      <c r="E5499" t="s">
        <v>10325</v>
      </c>
      <c r="F5499">
        <f>anotacoes!A5499</f>
        <v>80</v>
      </c>
      <c r="G5499">
        <f>anotacoes!B5499</f>
        <v>44</v>
      </c>
      <c r="H5499" t="str">
        <f>anotacoes!K5499</f>
        <v xml:space="preserve"> 00:04:06,498</v>
      </c>
      <c r="I5499" t="str">
        <f>anotacoes!L5499</f>
        <v xml:space="preserve"> 00:04:08,433</v>
      </c>
      <c r="J5499" t="str">
        <f>IF(L5499="PAUSE",E5499,IF(anotacoes!G5503=conversao_anotacoes!C5499,conversao_anotacoes!C5499,conversao_anotacoes!D5499))</f>
        <v>MRVALJEVIC</v>
      </c>
      <c r="K5499" t="str">
        <f t="shared" si="170"/>
        <v>GUILHEIRO</v>
      </c>
      <c r="L5499" t="str">
        <f>UPPER(anotacoes!H5499)</f>
        <v>DISPLACEMENT</v>
      </c>
      <c r="M5499" t="str">
        <f>IF(OR(L5499="ATTACK",L5499="FINTA"),"&lt;TECNICA&gt;",UPPER(anotacoes!I5499))</f>
        <v>2-3 STEP HESITANT LEFT</v>
      </c>
      <c r="N5499" t="str">
        <f>IF(OR(L5499="ATTACK",L5499="FINTA"),UPPER(anotacoes!I5499),"")</f>
        <v/>
      </c>
      <c r="O5499" s="6" t="str">
        <f>IF(anotacoes!N5499=0,"",anotacoes!N5499)</f>
        <v/>
      </c>
      <c r="P5499" t="str">
        <f>IF(anotacoes!M5499=0,"",UPPER(anotacoes!M5499))</f>
        <v/>
      </c>
      <c r="Q5499" t="str">
        <f t="shared" si="171"/>
        <v>INSERT INTO CONVERSAO_LUTA_ACAO (cd_conversao, id_luta, sequencia, momento_inicio, momento_fim, quem_faz, quem_sofre, acao_tipo, acao, tecnica, direcao, pontuacao) VALUES (1, 80, 44, TRIM(' 00:04:06,498'), TRIM(' 00:04:08,433'), 'MRVALJEVIC', 'GUILHEIRO', 'DISPLACEMENT', '2-3 STEP HESITANT LEFT', NULL, NULL, NULL)</v>
      </c>
      <c r="R5499" t="s">
        <v>10327</v>
      </c>
    </row>
    <row r="5500" spans="1:18" hidden="1" x14ac:dyDescent="0.25">
      <c r="A5500" s="7">
        <f>anotacoes!D5500</f>
        <v>40780</v>
      </c>
      <c r="B5500" t="str">
        <f>anotacoes!C5500</f>
        <v>WORLD CHAMPIONSHIPS PARIS 2011</v>
      </c>
      <c r="C5500" t="str">
        <f>anotacoes!E5500</f>
        <v>MRVALJEVIC</v>
      </c>
      <c r="D5500" t="str">
        <f>anotacoes!F5500</f>
        <v>GUILHEIRO</v>
      </c>
      <c r="E5500" t="s">
        <v>10325</v>
      </c>
      <c r="F5500">
        <f>anotacoes!A5500</f>
        <v>80</v>
      </c>
      <c r="G5500">
        <f>anotacoes!B5500</f>
        <v>45</v>
      </c>
      <c r="H5500" t="str">
        <f>anotacoes!K5500</f>
        <v xml:space="preserve"> 00:04:08,626</v>
      </c>
      <c r="I5500" t="str">
        <f>anotacoes!L5500</f>
        <v xml:space="preserve"> 00:04:11,552</v>
      </c>
      <c r="J5500" t="str">
        <f>IF(L5500="PAUSE",E5500,IF(anotacoes!G5504=conversao_anotacoes!C5500,conversao_anotacoes!C5500,conversao_anotacoes!D5500))</f>
        <v>MRVALJEVIC</v>
      </c>
      <c r="K5500" t="str">
        <f t="shared" si="170"/>
        <v>GUILHEIRO</v>
      </c>
      <c r="L5500" t="str">
        <f>UPPER(anotacoes!H5500)</f>
        <v>DISPLACEMENT</v>
      </c>
      <c r="M5500" t="str">
        <f>IF(OR(L5500="ATTACK",L5500="FINTA"),"&lt;TECNICA&gt;",UPPER(anotacoes!I5500))</f>
        <v>TRY TO GRIP WITH CONTACT</v>
      </c>
      <c r="N5500" t="str">
        <f>IF(OR(L5500="ATTACK",L5500="FINTA"),UPPER(anotacoes!I5500),"")</f>
        <v/>
      </c>
      <c r="O5500" s="6" t="str">
        <f>IF(anotacoes!N5500=0,"",anotacoes!N5500)</f>
        <v/>
      </c>
      <c r="P5500" t="str">
        <f>IF(anotacoes!M5500=0,"",UPPER(anotacoes!M5500))</f>
        <v/>
      </c>
      <c r="Q5500" t="str">
        <f t="shared" si="171"/>
        <v>INSERT INTO CONVERSAO_LUTA_ACAO (cd_conversao, id_luta, sequencia, momento_inicio, momento_fim, quem_faz, quem_sofre, acao_tipo, acao, tecnica, direcao, pontuacao) VALUES (1, 80, 45, TRIM(' 00:04:08,626'), TRIM(' 00:04:11,552'), 'MRVALJEVIC', 'GUILHEIRO', 'DISPLACEMENT', 'TRY TO GRIP WITH CONTACT', NULL, NULL, NULL)</v>
      </c>
      <c r="R5500" t="s">
        <v>10327</v>
      </c>
    </row>
    <row r="5501" spans="1:18" hidden="1" x14ac:dyDescent="0.25">
      <c r="A5501" s="7">
        <f>anotacoes!D5501</f>
        <v>40780</v>
      </c>
      <c r="B5501" t="str">
        <f>anotacoes!C5501</f>
        <v>WORLD CHAMPIONSHIPS PARIS 2011</v>
      </c>
      <c r="C5501" t="str">
        <f>anotacoes!E5501</f>
        <v>MRVALJEVIC</v>
      </c>
      <c r="D5501" t="str">
        <f>anotacoes!F5501</f>
        <v>GUILHEIRO</v>
      </c>
      <c r="E5501" t="s">
        <v>10325</v>
      </c>
      <c r="F5501">
        <f>anotacoes!A5501</f>
        <v>80</v>
      </c>
      <c r="G5501">
        <f>anotacoes!B5501</f>
        <v>46</v>
      </c>
      <c r="H5501" t="str">
        <f>anotacoes!K5501</f>
        <v xml:space="preserve"> 00:04:11,552</v>
      </c>
      <c r="I5501" t="str">
        <f>anotacoes!L5501</f>
        <v xml:space="preserve"> 00:04:15,620</v>
      </c>
      <c r="J5501" t="str">
        <f>IF(L5501="PAUSE",E5501,IF(anotacoes!G5505=conversao_anotacoes!C5501,conversao_anotacoes!C5501,conversao_anotacoes!D5501))</f>
        <v>MRVALJEVIC</v>
      </c>
      <c r="K5501" t="str">
        <f t="shared" si="170"/>
        <v>GUILHEIRO</v>
      </c>
      <c r="L5501" t="str">
        <f>UPPER(anotacoes!H5501)</f>
        <v>GRIP TIME</v>
      </c>
      <c r="M5501" t="str">
        <f>IF(OR(L5501="ATTACK",L5501="FINTA"),"&lt;TECNICA&gt;",UPPER(anotacoes!I5501))</f>
        <v>RIGHT COLLAR</v>
      </c>
      <c r="N5501" t="str">
        <f>IF(OR(L5501="ATTACK",L5501="FINTA"),UPPER(anotacoes!I5501),"")</f>
        <v/>
      </c>
      <c r="O5501" s="6" t="str">
        <f>IF(anotacoes!N5501=0,"",anotacoes!N5501)</f>
        <v/>
      </c>
      <c r="P5501" t="str">
        <f>IF(anotacoes!M5501=0,"",UPPER(anotacoes!M5501))</f>
        <v/>
      </c>
      <c r="Q5501" t="str">
        <f t="shared" si="171"/>
        <v>INSERT INTO CONVERSAO_LUTA_ACAO (cd_conversao, id_luta, sequencia, momento_inicio, momento_fim, quem_faz, quem_sofre, acao_tipo, acao, tecnica, direcao, pontuacao) VALUES (1, 80, 46, TRIM(' 00:04:11,552'), TRIM(' 00:04:15,620'), 'MRVALJEVIC', 'GUILHEIRO', 'GRIP TIME', 'RIGHT COLLAR', NULL, NULL, NULL)</v>
      </c>
      <c r="R5501" t="s">
        <v>10327</v>
      </c>
    </row>
    <row r="5502" spans="1:18" hidden="1" x14ac:dyDescent="0.25">
      <c r="A5502" s="7">
        <f>anotacoes!D5502</f>
        <v>40780</v>
      </c>
      <c r="B5502" t="str">
        <f>anotacoes!C5502</f>
        <v>WORLD CHAMPIONSHIPS PARIS 2011</v>
      </c>
      <c r="C5502" t="str">
        <f>anotacoes!E5502</f>
        <v>MRVALJEVIC</v>
      </c>
      <c r="D5502" t="str">
        <f>anotacoes!F5502</f>
        <v>GUILHEIRO</v>
      </c>
      <c r="E5502" t="s">
        <v>10325</v>
      </c>
      <c r="F5502">
        <f>anotacoes!A5502</f>
        <v>80</v>
      </c>
      <c r="G5502">
        <f>anotacoes!B5502</f>
        <v>47</v>
      </c>
      <c r="H5502" t="str">
        <f>anotacoes!K5502</f>
        <v xml:space="preserve"> 00:04:15,620</v>
      </c>
      <c r="I5502" t="str">
        <f>anotacoes!L5502</f>
        <v xml:space="preserve"> 00:04:15,620</v>
      </c>
      <c r="J5502" t="str">
        <f>IF(L5502="PAUSE",E5502,IF(anotacoes!G5506=conversao_anotacoes!C5502,conversao_anotacoes!C5502,conversao_anotacoes!D5502))</f>
        <v>MRVALJEVIC</v>
      </c>
      <c r="K5502" t="str">
        <f t="shared" si="170"/>
        <v>GUILHEIRO</v>
      </c>
      <c r="L5502" t="str">
        <f>UPPER(anotacoes!H5502)</f>
        <v>DEFENSE</v>
      </c>
      <c r="M5502" t="str">
        <f>IF(OR(L5502="ATTACK",L5502="FINTA"),"&lt;TECNICA&gt;",UPPER(anotacoes!I5502))</f>
        <v>USING BODY MASS</v>
      </c>
      <c r="N5502" t="str">
        <f>IF(OR(L5502="ATTACK",L5502="FINTA"),UPPER(anotacoes!I5502),"")</f>
        <v/>
      </c>
      <c r="O5502" s="6" t="str">
        <f>IF(anotacoes!N5502=0,"",anotacoes!N5502)</f>
        <v/>
      </c>
      <c r="P5502" t="str">
        <f>IF(anotacoes!M5502=0,"",UPPER(anotacoes!M5502))</f>
        <v/>
      </c>
      <c r="Q5502" t="str">
        <f t="shared" si="171"/>
        <v>INSERT INTO CONVERSAO_LUTA_ACAO (cd_conversao, id_luta, sequencia, momento_inicio, momento_fim, quem_faz, quem_sofre, acao_tipo, acao, tecnica, direcao, pontuacao) VALUES (1, 80, 47, TRIM(' 00:04:15,620'), TRIM(' 00:04:15,620'), 'MRVALJEVIC', 'GUILHEIRO', 'DEFENSE', 'USING BODY MASS', NULL, NULL, NULL)</v>
      </c>
      <c r="R5502" t="s">
        <v>10327</v>
      </c>
    </row>
    <row r="5503" spans="1:18" hidden="1" x14ac:dyDescent="0.25">
      <c r="A5503" s="7">
        <f>anotacoes!D5503</f>
        <v>40780</v>
      </c>
      <c r="B5503" t="str">
        <f>anotacoes!C5503</f>
        <v>WORLD CHAMPIONSHIPS PARIS 2011</v>
      </c>
      <c r="C5503" t="str">
        <f>anotacoes!E5503</f>
        <v>MRVALJEVIC</v>
      </c>
      <c r="D5503" t="str">
        <f>anotacoes!F5503</f>
        <v>GUILHEIRO</v>
      </c>
      <c r="E5503" t="s">
        <v>10325</v>
      </c>
      <c r="F5503">
        <f>anotacoes!A5503</f>
        <v>80</v>
      </c>
      <c r="G5503">
        <f>anotacoes!B5503</f>
        <v>48</v>
      </c>
      <c r="H5503" t="str">
        <f>anotacoes!K5503</f>
        <v xml:space="preserve"> 00:04:15,620</v>
      </c>
      <c r="I5503" t="str">
        <f>anotacoes!L5503</f>
        <v xml:space="preserve"> 00:05:01,945</v>
      </c>
      <c r="J5503" t="str">
        <f>IF(L5503="PAUSE",E5503,IF(anotacoes!G5507=conversao_anotacoes!C5503,conversao_anotacoes!C5503,conversao_anotacoes!D5503))</f>
        <v>&lt;ARBITRO_DESCONHECIDO&gt;</v>
      </c>
      <c r="K5503" t="str">
        <f t="shared" si="170"/>
        <v/>
      </c>
      <c r="L5503" t="str">
        <f>UPPER(anotacoes!H5503)</f>
        <v>PAUSE</v>
      </c>
      <c r="M5503" t="str">
        <f>IF(OR(L5503="ATTACK",L5503="FINTA"),"&lt;TECNICA&gt;",UPPER(anotacoes!I5503))</f>
        <v>&lt;NAO_CLASSIFICADO&gt;</v>
      </c>
      <c r="N5503" t="str">
        <f>IF(OR(L5503="ATTACK",L5503="FINTA"),UPPER(anotacoes!I5503),"")</f>
        <v/>
      </c>
      <c r="O5503" s="6" t="str">
        <f>IF(anotacoes!N5503=0,"",anotacoes!N5503)</f>
        <v/>
      </c>
      <c r="P5503" t="str">
        <f>IF(anotacoes!M5503=0,"",UPPER(anotacoes!M5503))</f>
        <v/>
      </c>
      <c r="Q5503" t="str">
        <f t="shared" si="171"/>
        <v>INSERT INTO CONVERSAO_LUTA_ACAO (cd_conversao, id_luta, sequencia, momento_inicio, momento_fim, quem_faz, quem_sofre, acao_tipo, acao, tecnica, direcao, pontuacao) VALUES (1, 80, 48, TRIM(' 00:04:15,620'), TRIM(' 00:05:01,945'), '&lt;ARBITRO_DESCONHECIDO&gt;', '', 'PAUSE', '&lt;NAO_CLASSIFICADO&gt;', NULL, NULL, NULL)</v>
      </c>
      <c r="R5503" t="s">
        <v>10327</v>
      </c>
    </row>
    <row r="5504" spans="1:18" hidden="1" x14ac:dyDescent="0.25">
      <c r="A5504" s="7">
        <f>anotacoes!D5504</f>
        <v>40780</v>
      </c>
      <c r="B5504" t="str">
        <f>anotacoes!C5504</f>
        <v>WORLD CHAMPIONSHIPS PARIS 2011</v>
      </c>
      <c r="C5504" t="str">
        <f>anotacoes!E5504</f>
        <v>MRVALJEVIC</v>
      </c>
      <c r="D5504" t="str">
        <f>anotacoes!F5504</f>
        <v>GUILHEIRO</v>
      </c>
      <c r="E5504" t="s">
        <v>10325</v>
      </c>
      <c r="F5504">
        <f>anotacoes!A5504</f>
        <v>80</v>
      </c>
      <c r="G5504">
        <f>anotacoes!B5504</f>
        <v>49</v>
      </c>
      <c r="H5504" t="str">
        <f>anotacoes!K5504</f>
        <v xml:space="preserve"> 00:05:01,945</v>
      </c>
      <c r="I5504" t="str">
        <f>anotacoes!L5504</f>
        <v xml:space="preserve"> 00:05:02,139</v>
      </c>
      <c r="J5504" t="str">
        <f>IF(L5504="PAUSE",E5504,IF(anotacoes!G5508=conversao_anotacoes!C5504,conversao_anotacoes!C5504,conversao_anotacoes!D5504))</f>
        <v>MRVALJEVIC</v>
      </c>
      <c r="K5504" t="str">
        <f t="shared" si="170"/>
        <v>GUILHEIRO</v>
      </c>
      <c r="L5504" t="str">
        <f>UPPER(anotacoes!H5504)</f>
        <v>DISPLACEMENT</v>
      </c>
      <c r="M5504" t="str">
        <f>IF(OR(L5504="ATTACK",L5504="FINTA"),"&lt;TECNICA&gt;",UPPER(anotacoes!I5504))</f>
        <v>2-3 STEP HESITANT LEFT</v>
      </c>
      <c r="N5504" t="str">
        <f>IF(OR(L5504="ATTACK",L5504="FINTA"),UPPER(anotacoes!I5504),"")</f>
        <v/>
      </c>
      <c r="O5504" s="6" t="str">
        <f>IF(anotacoes!N5504=0,"",anotacoes!N5504)</f>
        <v/>
      </c>
      <c r="P5504" t="str">
        <f>IF(anotacoes!M5504=0,"",UPPER(anotacoes!M5504))</f>
        <v/>
      </c>
      <c r="Q5504" t="str">
        <f t="shared" si="171"/>
        <v>INSERT INTO CONVERSAO_LUTA_ACAO (cd_conversao, id_luta, sequencia, momento_inicio, momento_fim, quem_faz, quem_sofre, acao_tipo, acao, tecnica, direcao, pontuacao) VALUES (1, 80, 49, TRIM(' 00:05:01,945'), TRIM(' 00:05:02,139'), 'MRVALJEVIC', 'GUILHEIRO', 'DISPLACEMENT', '2-3 STEP HESITANT LEFT', NULL, NULL, NULL)</v>
      </c>
      <c r="R5504" t="s">
        <v>10327</v>
      </c>
    </row>
    <row r="5505" spans="1:18" hidden="1" x14ac:dyDescent="0.25">
      <c r="A5505" s="7">
        <f>anotacoes!D5505</f>
        <v>40780</v>
      </c>
      <c r="B5505" t="str">
        <f>anotacoes!C5505</f>
        <v>WORLD CHAMPIONSHIPS PARIS 2011</v>
      </c>
      <c r="C5505" t="str">
        <f>anotacoes!E5505</f>
        <v>MRVALJEVIC</v>
      </c>
      <c r="D5505" t="str">
        <f>anotacoes!F5505</f>
        <v>GUILHEIRO</v>
      </c>
      <c r="E5505" t="s">
        <v>10325</v>
      </c>
      <c r="F5505">
        <f>anotacoes!A5505</f>
        <v>80</v>
      </c>
      <c r="G5505">
        <f>anotacoes!B5505</f>
        <v>50</v>
      </c>
      <c r="H5505" t="str">
        <f>anotacoes!K5505</f>
        <v xml:space="preserve"> 00:05:02,139</v>
      </c>
      <c r="I5505" t="str">
        <f>anotacoes!L5505</f>
        <v xml:space="preserve"> 00:05:02,364</v>
      </c>
      <c r="J5505" t="str">
        <f>IF(L5505="PAUSE",E5505,IF(anotacoes!G5509=conversao_anotacoes!C5505,conversao_anotacoes!C5505,conversao_anotacoes!D5505))</f>
        <v>MRVALJEVIC</v>
      </c>
      <c r="K5505" t="str">
        <f t="shared" si="170"/>
        <v>GUILHEIRO</v>
      </c>
      <c r="L5505" t="str">
        <f>UPPER(anotacoes!H5505)</f>
        <v>DISPLACEMENT</v>
      </c>
      <c r="M5505" t="str">
        <f>IF(OR(L5505="ATTACK",L5505="FINTA"),"&lt;TECNICA&gt;",UPPER(anotacoes!I5505))</f>
        <v>TRY TO GRIP WITH CONTACT</v>
      </c>
      <c r="N5505" t="str">
        <f>IF(OR(L5505="ATTACK",L5505="FINTA"),UPPER(anotacoes!I5505),"")</f>
        <v/>
      </c>
      <c r="O5505" s="6" t="str">
        <f>IF(anotacoes!N5505=0,"",anotacoes!N5505)</f>
        <v/>
      </c>
      <c r="P5505" t="str">
        <f>IF(anotacoes!M5505=0,"",UPPER(anotacoes!M5505))</f>
        <v/>
      </c>
      <c r="Q5505" t="str">
        <f t="shared" si="171"/>
        <v>INSERT INTO CONVERSAO_LUTA_ACAO (cd_conversao, id_luta, sequencia, momento_inicio, momento_fim, quem_faz, quem_sofre, acao_tipo, acao, tecnica, direcao, pontuacao) VALUES (1, 80, 50, TRIM(' 00:05:02,139'), TRIM(' 00:05:02,364'), 'MRVALJEVIC', 'GUILHEIRO', 'DISPLACEMENT', 'TRY TO GRIP WITH CONTACT', NULL, NULL, NULL)</v>
      </c>
      <c r="R5505" t="s">
        <v>10327</v>
      </c>
    </row>
    <row r="5506" spans="1:18" hidden="1" x14ac:dyDescent="0.25">
      <c r="A5506" s="7">
        <f>anotacoes!D5506</f>
        <v>40780</v>
      </c>
      <c r="B5506" t="str">
        <f>anotacoes!C5506</f>
        <v>WORLD CHAMPIONSHIPS PARIS 2011</v>
      </c>
      <c r="C5506" t="str">
        <f>anotacoes!E5506</f>
        <v>MRVALJEVIC</v>
      </c>
      <c r="D5506" t="str">
        <f>anotacoes!F5506</f>
        <v>GUILHEIRO</v>
      </c>
      <c r="E5506" t="s">
        <v>10325</v>
      </c>
      <c r="F5506">
        <f>anotacoes!A5506</f>
        <v>80</v>
      </c>
      <c r="G5506">
        <f>anotacoes!B5506</f>
        <v>51</v>
      </c>
      <c r="H5506" t="str">
        <f>anotacoes!K5506</f>
        <v xml:space="preserve"> 00:05:02,364</v>
      </c>
      <c r="I5506" t="str">
        <f>anotacoes!L5506</f>
        <v xml:space="preserve"> 00:05:18,703</v>
      </c>
      <c r="J5506" t="str">
        <f>IF(L5506="PAUSE",E5506,IF(anotacoes!G5510=conversao_anotacoes!C5506,conversao_anotacoes!C5506,conversao_anotacoes!D5506))</f>
        <v>MRVALJEVIC</v>
      </c>
      <c r="K5506" t="str">
        <f t="shared" si="170"/>
        <v>GUILHEIRO</v>
      </c>
      <c r="L5506" t="str">
        <f>UPPER(anotacoes!H5506)</f>
        <v>GRIP TIME</v>
      </c>
      <c r="M5506" t="str">
        <f>IF(OR(L5506="ATTACK",L5506="FINTA"),"&lt;TECNICA&gt;",UPPER(anotacoes!I5506))</f>
        <v>RIGHT COLLAR</v>
      </c>
      <c r="N5506" t="str">
        <f>IF(OR(L5506="ATTACK",L5506="FINTA"),UPPER(anotacoes!I5506),"")</f>
        <v/>
      </c>
      <c r="O5506" s="6" t="str">
        <f>IF(anotacoes!N5506=0,"",anotacoes!N5506)</f>
        <v/>
      </c>
      <c r="P5506" t="str">
        <f>IF(anotacoes!M5506=0,"",UPPER(anotacoes!M5506))</f>
        <v/>
      </c>
      <c r="Q5506" t="str">
        <f t="shared" si="171"/>
        <v>INSERT INTO CONVERSAO_LUTA_ACAO (cd_conversao, id_luta, sequencia, momento_inicio, momento_fim, quem_faz, quem_sofre, acao_tipo, acao, tecnica, direcao, pontuacao) VALUES (1, 80, 51, TRIM(' 00:05:02,364'), TRIM(' 00:05:18,703'), 'MRVALJEVIC', 'GUILHEIRO', 'GRIP TIME', 'RIGHT COLLAR', NULL, NULL, NULL)</v>
      </c>
      <c r="R5506" t="s">
        <v>10327</v>
      </c>
    </row>
    <row r="5507" spans="1:18" hidden="1" x14ac:dyDescent="0.25">
      <c r="A5507" s="7">
        <f>anotacoes!D5507</f>
        <v>40780</v>
      </c>
      <c r="B5507" t="str">
        <f>anotacoes!C5507</f>
        <v>WORLD CHAMPIONSHIPS PARIS 2011</v>
      </c>
      <c r="C5507" t="str">
        <f>anotacoes!E5507</f>
        <v>MRVALJEVIC</v>
      </c>
      <c r="D5507" t="str">
        <f>anotacoes!F5507</f>
        <v>GUILHEIRO</v>
      </c>
      <c r="E5507" t="s">
        <v>10325</v>
      </c>
      <c r="F5507">
        <f>anotacoes!A5507</f>
        <v>80</v>
      </c>
      <c r="G5507">
        <f>anotacoes!B5507</f>
        <v>52</v>
      </c>
      <c r="H5507" t="str">
        <f>anotacoes!K5507</f>
        <v xml:space="preserve"> 00:05:18,867</v>
      </c>
      <c r="I5507" t="str">
        <f>anotacoes!L5507</f>
        <v xml:space="preserve"> 00:05:20,534</v>
      </c>
      <c r="J5507" t="str">
        <f>IF(L5507="PAUSE",E5507,IF(anotacoes!G5511=conversao_anotacoes!C5507,conversao_anotacoes!C5507,conversao_anotacoes!D5507))</f>
        <v>MRVALJEVIC</v>
      </c>
      <c r="K5507" t="str">
        <f t="shared" ref="K5507:K5570" si="172">IF(J5507=E5507,"",IF(J5507=C5507,D5507,C5507))</f>
        <v>GUILHEIRO</v>
      </c>
      <c r="L5507" t="str">
        <f>UPPER(anotacoes!H5507)</f>
        <v>GRIP TIME</v>
      </c>
      <c r="M5507" t="str">
        <f>IF(OR(L5507="ATTACK",L5507="FINTA"),"&lt;TECNICA&gt;",UPPER(anotacoes!I5507))</f>
        <v>LEFT COLLAR RIGHT COLLAR</v>
      </c>
      <c r="N5507" t="str">
        <f>IF(OR(L5507="ATTACK",L5507="FINTA"),UPPER(anotacoes!I5507),"")</f>
        <v/>
      </c>
      <c r="O5507" s="6" t="str">
        <f>IF(anotacoes!N5507=0,"",anotacoes!N5507)</f>
        <v/>
      </c>
      <c r="P5507" t="str">
        <f>IF(anotacoes!M5507=0,"",UPPER(anotacoes!M5507))</f>
        <v/>
      </c>
      <c r="Q5507" t="str">
        <f t="shared" ref="Q5507:Q5570" si="173">CONCATENATE("INSERT INTO CONVERSAO_LUTA_ACAO (cd_conversao, id_luta, sequencia, momento_inicio, momento_fim, quem_faz, quem_sofre, acao_tipo, acao, tecnica, direcao, pontuacao) VALUES (1, ",F5507,", ",G5507,", ","TRIM('",H5507,"')",", ","TRIM('",I5507,"')",", ","'",J5507,"'",", ","'",K5507,"'",", ","'",L5507,"'",", ","'",M5507,"'",", ",IF(N5507="","NULL",CONCATENATE("'",N5507,"'")),", ",IF(O5507="","NULL",O5507),", ",IF(P5507="","NULL",CONCATENATE("'",P5507,"'")),")")</f>
        <v>INSERT INTO CONVERSAO_LUTA_ACAO (cd_conversao, id_luta, sequencia, momento_inicio, momento_fim, quem_faz, quem_sofre, acao_tipo, acao, tecnica, direcao, pontuacao) VALUES (1, 80, 52, TRIM(' 00:05:18,867'), TRIM(' 00:05:20,534'), 'MRVALJEVIC', 'GUILHEIRO', 'GRIP TIME', 'LEFT COLLAR RIGHT COLLAR', NULL, NULL, NULL)</v>
      </c>
      <c r="R5507" t="s">
        <v>10327</v>
      </c>
    </row>
    <row r="5508" spans="1:18" hidden="1" x14ac:dyDescent="0.25">
      <c r="A5508" s="7">
        <f>anotacoes!D5508</f>
        <v>40780</v>
      </c>
      <c r="B5508" t="str">
        <f>anotacoes!C5508</f>
        <v>WORLD CHAMPIONSHIPS PARIS 2011</v>
      </c>
      <c r="C5508" t="str">
        <f>anotacoes!E5508</f>
        <v>MRVALJEVIC</v>
      </c>
      <c r="D5508" t="str">
        <f>anotacoes!F5508</f>
        <v>GUILHEIRO</v>
      </c>
      <c r="E5508" t="s">
        <v>10325</v>
      </c>
      <c r="F5508">
        <f>anotacoes!A5508</f>
        <v>80</v>
      </c>
      <c r="G5508">
        <f>anotacoes!B5508</f>
        <v>53</v>
      </c>
      <c r="H5508" t="str">
        <f>anotacoes!K5508</f>
        <v xml:space="preserve"> 00:05:20,710</v>
      </c>
      <c r="I5508" t="str">
        <f>anotacoes!L5508</f>
        <v xml:space="preserve"> 00:05:22,957</v>
      </c>
      <c r="J5508" t="str">
        <f>IF(L5508="PAUSE",E5508,IF(anotacoes!G5512=conversao_anotacoes!C5508,conversao_anotacoes!C5508,conversao_anotacoes!D5508))</f>
        <v>&lt;ARBITRO_DESCONHECIDO&gt;</v>
      </c>
      <c r="K5508" t="str">
        <f t="shared" si="172"/>
        <v/>
      </c>
      <c r="L5508" t="str">
        <f>UPPER(anotacoes!H5508)</f>
        <v>PAUSE</v>
      </c>
      <c r="M5508" t="str">
        <f>IF(OR(L5508="ATTACK",L5508="FINTA"),"&lt;TECNICA&gt;",UPPER(anotacoes!I5508))</f>
        <v>&lt;NAO_CLASSIFICADO&gt;</v>
      </c>
      <c r="N5508" t="str">
        <f>IF(OR(L5508="ATTACK",L5508="FINTA"),UPPER(anotacoes!I5508),"")</f>
        <v/>
      </c>
      <c r="O5508" s="6" t="str">
        <f>IF(anotacoes!N5508=0,"",anotacoes!N5508)</f>
        <v/>
      </c>
      <c r="P5508" t="str">
        <f>IF(anotacoes!M5508=0,"",UPPER(anotacoes!M5508))</f>
        <v/>
      </c>
      <c r="Q5508" t="str">
        <f t="shared" si="173"/>
        <v>INSERT INTO CONVERSAO_LUTA_ACAO (cd_conversao, id_luta, sequencia, momento_inicio, momento_fim, quem_faz, quem_sofre, acao_tipo, acao, tecnica, direcao, pontuacao) VALUES (1, 80, 53, TRIM(' 00:05:20,710'), TRIM(' 00:05:22,957'), '&lt;ARBITRO_DESCONHECIDO&gt;', '', 'PAUSE', '&lt;NAO_CLASSIFICADO&gt;', NULL, NULL, NULL)</v>
      </c>
      <c r="R5508" t="s">
        <v>10327</v>
      </c>
    </row>
    <row r="5509" spans="1:18" hidden="1" x14ac:dyDescent="0.25">
      <c r="A5509" s="7">
        <f>anotacoes!D5509</f>
        <v>40780</v>
      </c>
      <c r="B5509" t="str">
        <f>anotacoes!C5509</f>
        <v>WORLD CHAMPIONSHIPS PARIS 2011</v>
      </c>
      <c r="C5509" t="str">
        <f>anotacoes!E5509</f>
        <v>MRVALJEVIC</v>
      </c>
      <c r="D5509" t="str">
        <f>anotacoes!F5509</f>
        <v>GUILHEIRO</v>
      </c>
      <c r="E5509" t="s">
        <v>10325</v>
      </c>
      <c r="F5509">
        <f>anotacoes!A5509</f>
        <v>80</v>
      </c>
      <c r="G5509">
        <f>anotacoes!B5509</f>
        <v>54</v>
      </c>
      <c r="H5509" t="str">
        <f>anotacoes!K5509</f>
        <v xml:space="preserve"> 00:05:22,957</v>
      </c>
      <c r="I5509" t="str">
        <f>anotacoes!L5509</f>
        <v xml:space="preserve"> 00:05:23,472</v>
      </c>
      <c r="J5509" t="str">
        <f>IF(L5509="PAUSE",E5509,IF(anotacoes!G5513=conversao_anotacoes!C5509,conversao_anotacoes!C5509,conversao_anotacoes!D5509))</f>
        <v>MRVALJEVIC</v>
      </c>
      <c r="K5509" t="str">
        <f t="shared" si="172"/>
        <v>GUILHEIRO</v>
      </c>
      <c r="L5509" t="str">
        <f>UPPER(anotacoes!H5509)</f>
        <v>DISPLACEMENT</v>
      </c>
      <c r="M5509" t="str">
        <f>IF(OR(L5509="ATTACK",L5509="FINTA"),"&lt;TECNICA&gt;",UPPER(anotacoes!I5509))</f>
        <v>2-3 STEP HESITANT LEFT</v>
      </c>
      <c r="N5509" t="str">
        <f>IF(OR(L5509="ATTACK",L5509="FINTA"),UPPER(anotacoes!I5509),"")</f>
        <v/>
      </c>
      <c r="O5509" s="6" t="str">
        <f>IF(anotacoes!N5509=0,"",anotacoes!N5509)</f>
        <v/>
      </c>
      <c r="P5509" t="str">
        <f>IF(anotacoes!M5509=0,"",UPPER(anotacoes!M5509))</f>
        <v/>
      </c>
      <c r="Q5509" t="str">
        <f t="shared" si="173"/>
        <v>INSERT INTO CONVERSAO_LUTA_ACAO (cd_conversao, id_luta, sequencia, momento_inicio, momento_fim, quem_faz, quem_sofre, acao_tipo, acao, tecnica, direcao, pontuacao) VALUES (1, 80, 54, TRIM(' 00:05:22,957'), TRIM(' 00:05:23,472'), 'MRVALJEVIC', 'GUILHEIRO', 'DISPLACEMENT', '2-3 STEP HESITANT LEFT', NULL, NULL, NULL)</v>
      </c>
      <c r="R5509" t="s">
        <v>10327</v>
      </c>
    </row>
    <row r="5510" spans="1:18" hidden="1" x14ac:dyDescent="0.25">
      <c r="A5510" s="7">
        <f>anotacoes!D5510</f>
        <v>40780</v>
      </c>
      <c r="B5510" t="str">
        <f>anotacoes!C5510</f>
        <v>WORLD CHAMPIONSHIPS PARIS 2011</v>
      </c>
      <c r="C5510" t="str">
        <f>anotacoes!E5510</f>
        <v>MRVALJEVIC</v>
      </c>
      <c r="D5510" t="str">
        <f>anotacoes!F5510</f>
        <v>GUILHEIRO</v>
      </c>
      <c r="E5510" t="s">
        <v>10325</v>
      </c>
      <c r="F5510">
        <f>anotacoes!A5510</f>
        <v>80</v>
      </c>
      <c r="G5510">
        <f>anotacoes!B5510</f>
        <v>55</v>
      </c>
      <c r="H5510" t="str">
        <f>anotacoes!K5510</f>
        <v xml:space="preserve"> 00:05:23,472</v>
      </c>
      <c r="I5510" t="str">
        <f>anotacoes!L5510</f>
        <v xml:space="preserve"> 00:05:23,690</v>
      </c>
      <c r="J5510" t="str">
        <f>IF(L5510="PAUSE",E5510,IF(anotacoes!G5514=conversao_anotacoes!C5510,conversao_anotacoes!C5510,conversao_anotacoes!D5510))</f>
        <v>MRVALJEVIC</v>
      </c>
      <c r="K5510" t="str">
        <f t="shared" si="172"/>
        <v>GUILHEIRO</v>
      </c>
      <c r="L5510" t="str">
        <f>UPPER(anotacoes!H5510)</f>
        <v>DISPLACEMENT</v>
      </c>
      <c r="M5510" t="str">
        <f>IF(OR(L5510="ATTACK",L5510="FINTA"),"&lt;TECNICA&gt;",UPPER(anotacoes!I5510))</f>
        <v>TRY TO GRIP WITH CONTACT</v>
      </c>
      <c r="N5510" t="str">
        <f>IF(OR(L5510="ATTACK",L5510="FINTA"),UPPER(anotacoes!I5510),"")</f>
        <v/>
      </c>
      <c r="O5510" s="6" t="str">
        <f>IF(anotacoes!N5510=0,"",anotacoes!N5510)</f>
        <v/>
      </c>
      <c r="P5510" t="str">
        <f>IF(anotacoes!M5510=0,"",UPPER(anotacoes!M5510))</f>
        <v/>
      </c>
      <c r="Q5510" t="str">
        <f t="shared" si="173"/>
        <v>INSERT INTO CONVERSAO_LUTA_ACAO (cd_conversao, id_luta, sequencia, momento_inicio, momento_fim, quem_faz, quem_sofre, acao_tipo, acao, tecnica, direcao, pontuacao) VALUES (1, 80, 55, TRIM(' 00:05:23,472'), TRIM(' 00:05:23,690'), 'MRVALJEVIC', 'GUILHEIRO', 'DISPLACEMENT', 'TRY TO GRIP WITH CONTACT', NULL, NULL, NULL)</v>
      </c>
      <c r="R5510" t="s">
        <v>10327</v>
      </c>
    </row>
    <row r="5511" spans="1:18" hidden="1" x14ac:dyDescent="0.25">
      <c r="A5511" s="7">
        <f>anotacoes!D5511</f>
        <v>40780</v>
      </c>
      <c r="B5511" t="str">
        <f>anotacoes!C5511</f>
        <v>WORLD CHAMPIONSHIPS PARIS 2011</v>
      </c>
      <c r="C5511" t="str">
        <f>anotacoes!E5511</f>
        <v>MRVALJEVIC</v>
      </c>
      <c r="D5511" t="str">
        <f>anotacoes!F5511</f>
        <v>GUILHEIRO</v>
      </c>
      <c r="E5511" t="s">
        <v>10325</v>
      </c>
      <c r="F5511">
        <f>anotacoes!A5511</f>
        <v>80</v>
      </c>
      <c r="G5511">
        <f>anotacoes!B5511</f>
        <v>56</v>
      </c>
      <c r="H5511" t="str">
        <f>anotacoes!K5511</f>
        <v xml:space="preserve"> 00:05:23,690</v>
      </c>
      <c r="I5511" t="str">
        <f>anotacoes!L5511</f>
        <v xml:space="preserve"> 00:05:25,829</v>
      </c>
      <c r="J5511" t="str">
        <f>IF(L5511="PAUSE",E5511,IF(anotacoes!G5515=conversao_anotacoes!C5511,conversao_anotacoes!C5511,conversao_anotacoes!D5511))</f>
        <v>MRVALJEVIC</v>
      </c>
      <c r="K5511" t="str">
        <f t="shared" si="172"/>
        <v>GUILHEIRO</v>
      </c>
      <c r="L5511" t="str">
        <f>UPPER(anotacoes!H5511)</f>
        <v>GRIP TIME</v>
      </c>
      <c r="M5511" t="str">
        <f>IF(OR(L5511="ATTACK",L5511="FINTA"),"&lt;TECNICA&gt;",UPPER(anotacoes!I5511))</f>
        <v>RIGHT COLLAR LEFT SLEEVE</v>
      </c>
      <c r="N5511" t="str">
        <f>IF(OR(L5511="ATTACK",L5511="FINTA"),UPPER(anotacoes!I5511),"")</f>
        <v/>
      </c>
      <c r="O5511" s="6" t="str">
        <f>IF(anotacoes!N5511=0,"",anotacoes!N5511)</f>
        <v/>
      </c>
      <c r="P5511" t="str">
        <f>IF(anotacoes!M5511=0,"",UPPER(anotacoes!M5511))</f>
        <v/>
      </c>
      <c r="Q5511" t="str">
        <f t="shared" si="173"/>
        <v>INSERT INTO CONVERSAO_LUTA_ACAO (cd_conversao, id_luta, sequencia, momento_inicio, momento_fim, quem_faz, quem_sofre, acao_tipo, acao, tecnica, direcao, pontuacao) VALUES (1, 80, 56, TRIM(' 00:05:23,690'), TRIM(' 00:05:25,829'), 'MRVALJEVIC', 'GUILHEIRO', 'GRIP TIME', 'RIGHT COLLAR LEFT SLEEVE', NULL, NULL, NULL)</v>
      </c>
      <c r="R5511" t="s">
        <v>10327</v>
      </c>
    </row>
    <row r="5512" spans="1:18" hidden="1" x14ac:dyDescent="0.25">
      <c r="A5512" s="7">
        <f>anotacoes!D5512</f>
        <v>40780</v>
      </c>
      <c r="B5512" t="str">
        <f>anotacoes!C5512</f>
        <v>WORLD CHAMPIONSHIPS PARIS 2011</v>
      </c>
      <c r="C5512" t="str">
        <f>anotacoes!E5512</f>
        <v>MRVALJEVIC</v>
      </c>
      <c r="D5512" t="str">
        <f>anotacoes!F5512</f>
        <v>GUILHEIRO</v>
      </c>
      <c r="E5512" t="s">
        <v>10325</v>
      </c>
      <c r="F5512">
        <f>anotacoes!A5512</f>
        <v>80</v>
      </c>
      <c r="G5512">
        <f>anotacoes!B5512</f>
        <v>57</v>
      </c>
      <c r="H5512" t="str">
        <f>anotacoes!K5512</f>
        <v xml:space="preserve"> 00:05:25,829</v>
      </c>
      <c r="I5512" t="str">
        <f>anotacoes!L5512</f>
        <v xml:space="preserve"> 00:05:26,403</v>
      </c>
      <c r="J5512" t="str">
        <f>IF(L5512="PAUSE",E5512,IF(anotacoes!G5516=conversao_anotacoes!C5512,conversao_anotacoes!C5512,conversao_anotacoes!D5512))</f>
        <v>MRVALJEVIC</v>
      </c>
      <c r="K5512" t="str">
        <f t="shared" si="172"/>
        <v>GUILHEIRO</v>
      </c>
      <c r="L5512" t="str">
        <f>UPPER(anotacoes!H5512)</f>
        <v>DEFENSE</v>
      </c>
      <c r="M5512" t="str">
        <f>IF(OR(L5512="ATTACK",L5512="FINTA"),"&lt;TECNICA&gt;",UPPER(anotacoes!I5512))</f>
        <v>TAE-SABAKI RIGHT INCLINED</v>
      </c>
      <c r="N5512" t="str">
        <f>IF(OR(L5512="ATTACK",L5512="FINTA"),UPPER(anotacoes!I5512),"")</f>
        <v/>
      </c>
      <c r="O5512" s="6" t="str">
        <f>IF(anotacoes!N5512=0,"",anotacoes!N5512)</f>
        <v/>
      </c>
      <c r="P5512" t="str">
        <f>IF(anotacoes!M5512=0,"",UPPER(anotacoes!M5512))</f>
        <v/>
      </c>
      <c r="Q5512" t="str">
        <f t="shared" si="173"/>
        <v>INSERT INTO CONVERSAO_LUTA_ACAO (cd_conversao, id_luta, sequencia, momento_inicio, momento_fim, quem_faz, quem_sofre, acao_tipo, acao, tecnica, direcao, pontuacao) VALUES (1, 80, 57, TRIM(' 00:05:25,829'), TRIM(' 00:05:26,403'), 'MRVALJEVIC', 'GUILHEIRO', 'DEFENSE', 'TAE-SABAKI RIGHT INCLINED', NULL, NULL, NULL)</v>
      </c>
      <c r="R5512" t="s">
        <v>10327</v>
      </c>
    </row>
    <row r="5513" spans="1:18" hidden="1" x14ac:dyDescent="0.25">
      <c r="A5513" s="7">
        <f>anotacoes!D5513</f>
        <v>40780</v>
      </c>
      <c r="B5513" t="str">
        <f>anotacoes!C5513</f>
        <v>WORLD CHAMPIONSHIPS PARIS 2011</v>
      </c>
      <c r="C5513" t="str">
        <f>anotacoes!E5513</f>
        <v>MRVALJEVIC</v>
      </c>
      <c r="D5513" t="str">
        <f>anotacoes!F5513</f>
        <v>GUILHEIRO</v>
      </c>
      <c r="E5513" t="s">
        <v>10325</v>
      </c>
      <c r="F5513">
        <f>anotacoes!A5513</f>
        <v>80</v>
      </c>
      <c r="G5513">
        <f>anotacoes!B5513</f>
        <v>58</v>
      </c>
      <c r="H5513" t="str">
        <f>anotacoes!K5513</f>
        <v xml:space="preserve"> 00:05:26,403</v>
      </c>
      <c r="I5513" t="str">
        <f>anotacoes!L5513</f>
        <v xml:space="preserve"> 00:05:28,681</v>
      </c>
      <c r="J5513" t="str">
        <f>IF(L5513="PAUSE",E5513,IF(anotacoes!G5517=conversao_anotacoes!C5513,conversao_anotacoes!C5513,conversao_anotacoes!D5513))</f>
        <v>&lt;ARBITRO_DESCONHECIDO&gt;</v>
      </c>
      <c r="K5513" t="str">
        <f t="shared" si="172"/>
        <v/>
      </c>
      <c r="L5513" t="str">
        <f>UPPER(anotacoes!H5513)</f>
        <v>PAUSE</v>
      </c>
      <c r="M5513" t="str">
        <f>IF(OR(L5513="ATTACK",L5513="FINTA"),"&lt;TECNICA&gt;",UPPER(anotacoes!I5513))</f>
        <v>&lt;NAO_CLASSIFICADO&gt;</v>
      </c>
      <c r="N5513" t="str">
        <f>IF(OR(L5513="ATTACK",L5513="FINTA"),UPPER(anotacoes!I5513),"")</f>
        <v/>
      </c>
      <c r="O5513" s="6" t="str">
        <f>IF(anotacoes!N5513=0,"",anotacoes!N5513)</f>
        <v/>
      </c>
      <c r="P5513" t="str">
        <f>IF(anotacoes!M5513=0,"",UPPER(anotacoes!M5513))</f>
        <v/>
      </c>
      <c r="Q5513" t="str">
        <f t="shared" si="173"/>
        <v>INSERT INTO CONVERSAO_LUTA_ACAO (cd_conversao, id_luta, sequencia, momento_inicio, momento_fim, quem_faz, quem_sofre, acao_tipo, acao, tecnica, direcao, pontuacao) VALUES (1, 80, 58, TRIM(' 00:05:26,403'), TRIM(' 00:05:28,681'), '&lt;ARBITRO_DESCONHECIDO&gt;', '', 'PAUSE', '&lt;NAO_CLASSIFICADO&gt;', NULL, NULL, NULL)</v>
      </c>
      <c r="R5513" t="s">
        <v>10327</v>
      </c>
    </row>
    <row r="5514" spans="1:18" hidden="1" x14ac:dyDescent="0.25">
      <c r="A5514" s="7">
        <f>anotacoes!D5514</f>
        <v>40780</v>
      </c>
      <c r="B5514" t="str">
        <f>anotacoes!C5514</f>
        <v>WORLD CHAMPIONSHIPS PARIS 2011</v>
      </c>
      <c r="C5514" t="str">
        <f>anotacoes!E5514</f>
        <v>MRVALJEVIC</v>
      </c>
      <c r="D5514" t="str">
        <f>anotacoes!F5514</f>
        <v>GUILHEIRO</v>
      </c>
      <c r="E5514" t="s">
        <v>10325</v>
      </c>
      <c r="F5514">
        <f>anotacoes!A5514</f>
        <v>80</v>
      </c>
      <c r="G5514">
        <f>anotacoes!B5514</f>
        <v>59</v>
      </c>
      <c r="H5514" t="str">
        <f>anotacoes!K5514</f>
        <v xml:space="preserve"> 00:05:28,681</v>
      </c>
      <c r="I5514" t="str">
        <f>anotacoes!L5514</f>
        <v xml:space="preserve"> 00:05:29,029</v>
      </c>
      <c r="J5514" t="str">
        <f>IF(L5514="PAUSE",E5514,IF(anotacoes!G5518=conversao_anotacoes!C5514,conversao_anotacoes!C5514,conversao_anotacoes!D5514))</f>
        <v>MRVALJEVIC</v>
      </c>
      <c r="K5514" t="str">
        <f t="shared" si="172"/>
        <v>GUILHEIRO</v>
      </c>
      <c r="L5514" t="str">
        <f>UPPER(anotacoes!H5514)</f>
        <v>DISPLACEMENT</v>
      </c>
      <c r="M5514" t="str">
        <f>IF(OR(L5514="ATTACK",L5514="FINTA"),"&lt;TECNICA&gt;",UPPER(anotacoes!I5514))</f>
        <v>2-3 STEP HESITANT LEFT</v>
      </c>
      <c r="N5514" t="str">
        <f>IF(OR(L5514="ATTACK",L5514="FINTA"),UPPER(anotacoes!I5514),"")</f>
        <v/>
      </c>
      <c r="O5514" s="6" t="str">
        <f>IF(anotacoes!N5514=0,"",anotacoes!N5514)</f>
        <v/>
      </c>
      <c r="P5514" t="str">
        <f>IF(anotacoes!M5514=0,"",UPPER(anotacoes!M5514))</f>
        <v/>
      </c>
      <c r="Q5514" t="str">
        <f t="shared" si="173"/>
        <v>INSERT INTO CONVERSAO_LUTA_ACAO (cd_conversao, id_luta, sequencia, momento_inicio, momento_fim, quem_faz, quem_sofre, acao_tipo, acao, tecnica, direcao, pontuacao) VALUES (1, 80, 59, TRIM(' 00:05:28,681'), TRIM(' 00:05:29,029'), 'MRVALJEVIC', 'GUILHEIRO', 'DISPLACEMENT', '2-3 STEP HESITANT LEFT', NULL, NULL, NULL)</v>
      </c>
      <c r="R5514" t="s">
        <v>10327</v>
      </c>
    </row>
    <row r="5515" spans="1:18" hidden="1" x14ac:dyDescent="0.25">
      <c r="A5515" s="7">
        <f>anotacoes!D5515</f>
        <v>40780</v>
      </c>
      <c r="B5515" t="str">
        <f>anotacoes!C5515</f>
        <v>WORLD CHAMPIONSHIPS PARIS 2011</v>
      </c>
      <c r="C5515" t="str">
        <f>anotacoes!E5515</f>
        <v>MRVALJEVIC</v>
      </c>
      <c r="D5515" t="str">
        <f>anotacoes!F5515</f>
        <v>GUILHEIRO</v>
      </c>
      <c r="E5515" t="s">
        <v>10325</v>
      </c>
      <c r="F5515">
        <f>anotacoes!A5515</f>
        <v>80</v>
      </c>
      <c r="G5515">
        <f>anotacoes!B5515</f>
        <v>60</v>
      </c>
      <c r="H5515" t="str">
        <f>anotacoes!K5515</f>
        <v xml:space="preserve"> 00:05:29,029</v>
      </c>
      <c r="I5515" t="str">
        <f>anotacoes!L5515</f>
        <v xml:space="preserve"> 00:05:29,029</v>
      </c>
      <c r="J5515" t="str">
        <f>IF(L5515="PAUSE",E5515,IF(anotacoes!G5519=conversao_anotacoes!C5515,conversao_anotacoes!C5515,conversao_anotacoes!D5515))</f>
        <v>MRVALJEVIC</v>
      </c>
      <c r="K5515" t="str">
        <f t="shared" si="172"/>
        <v>GUILHEIRO</v>
      </c>
      <c r="L5515" t="str">
        <f>UPPER(anotacoes!H5515)</f>
        <v>DISPLACEMENT</v>
      </c>
      <c r="M5515" t="str">
        <f>IF(OR(L5515="ATTACK",L5515="FINTA"),"&lt;TECNICA&gt;",UPPER(anotacoes!I5515))</f>
        <v>TRY TO GRIP WITH CONTACT</v>
      </c>
      <c r="N5515" t="str">
        <f>IF(OR(L5515="ATTACK",L5515="FINTA"),UPPER(anotacoes!I5515),"")</f>
        <v/>
      </c>
      <c r="O5515" s="6" t="str">
        <f>IF(anotacoes!N5515=0,"",anotacoes!N5515)</f>
        <v/>
      </c>
      <c r="P5515" t="str">
        <f>IF(anotacoes!M5515=0,"",UPPER(anotacoes!M5515))</f>
        <v/>
      </c>
      <c r="Q5515" t="str">
        <f t="shared" si="173"/>
        <v>INSERT INTO CONVERSAO_LUTA_ACAO (cd_conversao, id_luta, sequencia, momento_inicio, momento_fim, quem_faz, quem_sofre, acao_tipo, acao, tecnica, direcao, pontuacao) VALUES (1, 80, 60, TRIM(' 00:05:29,029'), TRIM(' 00:05:29,029'), 'MRVALJEVIC', 'GUILHEIRO', 'DISPLACEMENT', 'TRY TO GRIP WITH CONTACT', NULL, NULL, NULL)</v>
      </c>
      <c r="R5515" t="s">
        <v>10327</v>
      </c>
    </row>
    <row r="5516" spans="1:18" hidden="1" x14ac:dyDescent="0.25">
      <c r="A5516" s="7">
        <f>anotacoes!D5516</f>
        <v>40780</v>
      </c>
      <c r="B5516" t="str">
        <f>anotacoes!C5516</f>
        <v>WORLD CHAMPIONSHIPS PARIS 2011</v>
      </c>
      <c r="C5516" t="str">
        <f>anotacoes!E5516</f>
        <v>MRVALJEVIC</v>
      </c>
      <c r="D5516" t="str">
        <f>anotacoes!F5516</f>
        <v>GUILHEIRO</v>
      </c>
      <c r="E5516" t="s">
        <v>10325</v>
      </c>
      <c r="F5516">
        <f>anotacoes!A5516</f>
        <v>80</v>
      </c>
      <c r="G5516">
        <f>anotacoes!B5516</f>
        <v>61</v>
      </c>
      <c r="H5516" t="str">
        <f>anotacoes!K5516</f>
        <v xml:space="preserve"> 00:05:29,029</v>
      </c>
      <c r="I5516" t="str">
        <f>anotacoes!L5516</f>
        <v xml:space="preserve"> 00:05:43,297</v>
      </c>
      <c r="J5516" t="str">
        <f>IF(L5516="PAUSE",E5516,IF(anotacoes!G5520=conversao_anotacoes!C5516,conversao_anotacoes!C5516,conversao_anotacoes!D5516))</f>
        <v>MRVALJEVIC</v>
      </c>
      <c r="K5516" t="str">
        <f t="shared" si="172"/>
        <v>GUILHEIRO</v>
      </c>
      <c r="L5516" t="str">
        <f>UPPER(anotacoes!H5516)</f>
        <v>GRIP TIME</v>
      </c>
      <c r="M5516" t="str">
        <f>IF(OR(L5516="ATTACK",L5516="FINTA"),"&lt;TECNICA&gt;",UPPER(anotacoes!I5516))</f>
        <v>RIGHT COLLAR LEFT SLEEVE</v>
      </c>
      <c r="N5516" t="str">
        <f>IF(OR(L5516="ATTACK",L5516="FINTA"),UPPER(anotacoes!I5516),"")</f>
        <v/>
      </c>
      <c r="O5516" s="6" t="str">
        <f>IF(anotacoes!N5516=0,"",anotacoes!N5516)</f>
        <v/>
      </c>
      <c r="P5516" t="str">
        <f>IF(anotacoes!M5516=0,"",UPPER(anotacoes!M5516))</f>
        <v/>
      </c>
      <c r="Q5516" t="str">
        <f t="shared" si="173"/>
        <v>INSERT INTO CONVERSAO_LUTA_ACAO (cd_conversao, id_luta, sequencia, momento_inicio, momento_fim, quem_faz, quem_sofre, acao_tipo, acao, tecnica, direcao, pontuacao) VALUES (1, 80, 61, TRIM(' 00:05:29,029'), TRIM(' 00:05:43,297'), 'MRVALJEVIC', 'GUILHEIRO', 'GRIP TIME', 'RIGHT COLLAR LEFT SLEEVE', NULL, NULL, NULL)</v>
      </c>
      <c r="R5516" t="s">
        <v>10327</v>
      </c>
    </row>
    <row r="5517" spans="1:18" hidden="1" x14ac:dyDescent="0.25">
      <c r="A5517" s="7">
        <f>anotacoes!D5517</f>
        <v>40780</v>
      </c>
      <c r="B5517" t="str">
        <f>anotacoes!C5517</f>
        <v>WORLD CHAMPIONSHIPS PARIS 2011</v>
      </c>
      <c r="C5517" t="str">
        <f>anotacoes!E5517</f>
        <v>MRVALJEVIC</v>
      </c>
      <c r="D5517" t="str">
        <f>anotacoes!F5517</f>
        <v>GUILHEIRO</v>
      </c>
      <c r="E5517" t="s">
        <v>10325</v>
      </c>
      <c r="F5517">
        <f>anotacoes!A5517</f>
        <v>80</v>
      </c>
      <c r="G5517">
        <f>anotacoes!B5517</f>
        <v>62</v>
      </c>
      <c r="H5517" t="str">
        <f>anotacoes!K5517</f>
        <v xml:space="preserve"> 00:05:43,297</v>
      </c>
      <c r="I5517" t="str">
        <f>anotacoes!L5517</f>
        <v xml:space="preserve"> 00:05:43,937</v>
      </c>
      <c r="J5517" t="str">
        <f>IF(L5517="PAUSE",E5517,IF(anotacoes!G5521=conversao_anotacoes!C5517,conversao_anotacoes!C5517,conversao_anotacoes!D5517))</f>
        <v>&lt;ARBITRO_DESCONHECIDO&gt;</v>
      </c>
      <c r="K5517" t="str">
        <f t="shared" si="172"/>
        <v/>
      </c>
      <c r="L5517" t="str">
        <f>UPPER(anotacoes!H5517)</f>
        <v>PAUSE</v>
      </c>
      <c r="M5517" t="str">
        <f>IF(OR(L5517="ATTACK",L5517="FINTA"),"&lt;TECNICA&gt;",UPPER(anotacoes!I5517))</f>
        <v>&lt;NAO_CLASSIFICADO&gt;</v>
      </c>
      <c r="N5517" t="str">
        <f>IF(OR(L5517="ATTACK",L5517="FINTA"),UPPER(anotacoes!I5517),"")</f>
        <v/>
      </c>
      <c r="O5517" s="6" t="str">
        <f>IF(anotacoes!N5517=0,"",anotacoes!N5517)</f>
        <v/>
      </c>
      <c r="P5517" t="str">
        <f>IF(anotacoes!M5517=0,"",UPPER(anotacoes!M5517))</f>
        <v/>
      </c>
      <c r="Q5517" t="str">
        <f t="shared" si="173"/>
        <v>INSERT INTO CONVERSAO_LUTA_ACAO (cd_conversao, id_luta, sequencia, momento_inicio, momento_fim, quem_faz, quem_sofre, acao_tipo, acao, tecnica, direcao, pontuacao) VALUES (1, 80, 62, TRIM(' 00:05:43,297'), TRIM(' 00:05:43,937'), '&lt;ARBITRO_DESCONHECIDO&gt;', '', 'PAUSE', '&lt;NAO_CLASSIFICADO&gt;', NULL, NULL, NULL)</v>
      </c>
      <c r="R5517" t="s">
        <v>10327</v>
      </c>
    </row>
    <row r="5518" spans="1:18" hidden="1" x14ac:dyDescent="0.25">
      <c r="A5518" s="7">
        <f>anotacoes!D5518</f>
        <v>40780</v>
      </c>
      <c r="B5518" t="str">
        <f>anotacoes!C5518</f>
        <v>WORLD CHAMPIONSHIPS PARIS 2011</v>
      </c>
      <c r="C5518" t="str">
        <f>anotacoes!E5518</f>
        <v>MRVALJEVIC</v>
      </c>
      <c r="D5518" t="str">
        <f>anotacoes!F5518</f>
        <v>GUILHEIRO</v>
      </c>
      <c r="E5518" t="s">
        <v>10325</v>
      </c>
      <c r="F5518">
        <f>anotacoes!A5518</f>
        <v>80</v>
      </c>
      <c r="G5518">
        <f>anotacoes!B5518</f>
        <v>63</v>
      </c>
      <c r="H5518" t="str">
        <f>anotacoes!K5518</f>
        <v xml:space="preserve"> 00:05:43,937</v>
      </c>
      <c r="I5518" t="str">
        <f>anotacoes!L5518</f>
        <v xml:space="preserve"> 00:05:45,567</v>
      </c>
      <c r="J5518" t="str">
        <f>IF(L5518="PAUSE",E5518,IF(anotacoes!G5522=conversao_anotacoes!C5518,conversao_anotacoes!C5518,conversao_anotacoes!D5518))</f>
        <v>MRVALJEVIC</v>
      </c>
      <c r="K5518" t="str">
        <f t="shared" si="172"/>
        <v>GUILHEIRO</v>
      </c>
      <c r="L5518" t="str">
        <f>UPPER(anotacoes!H5518)</f>
        <v>DISPLACEMENT</v>
      </c>
      <c r="M5518" t="str">
        <f>IF(OR(L5518="ATTACK",L5518="FINTA"),"&lt;TECNICA&gt;",UPPER(anotacoes!I5518))</f>
        <v>2-3 STEP HESITANT LEFT</v>
      </c>
      <c r="N5518" t="str">
        <f>IF(OR(L5518="ATTACK",L5518="FINTA"),UPPER(anotacoes!I5518),"")</f>
        <v/>
      </c>
      <c r="O5518" s="6" t="str">
        <f>IF(anotacoes!N5518=0,"",anotacoes!N5518)</f>
        <v/>
      </c>
      <c r="P5518" t="str">
        <f>IF(anotacoes!M5518=0,"",UPPER(anotacoes!M5518))</f>
        <v/>
      </c>
      <c r="Q5518" t="str">
        <f t="shared" si="173"/>
        <v>INSERT INTO CONVERSAO_LUTA_ACAO (cd_conversao, id_luta, sequencia, momento_inicio, momento_fim, quem_faz, quem_sofre, acao_tipo, acao, tecnica, direcao, pontuacao) VALUES (1, 80, 63, TRIM(' 00:05:43,937'), TRIM(' 00:05:45,567'), 'MRVALJEVIC', 'GUILHEIRO', 'DISPLACEMENT', '2-3 STEP HESITANT LEFT', NULL, NULL, NULL)</v>
      </c>
      <c r="R5518" t="s">
        <v>10327</v>
      </c>
    </row>
    <row r="5519" spans="1:18" hidden="1" x14ac:dyDescent="0.25">
      <c r="A5519" s="7">
        <f>anotacoes!D5519</f>
        <v>40780</v>
      </c>
      <c r="B5519" t="str">
        <f>anotacoes!C5519</f>
        <v>WORLD CHAMPIONSHIPS PARIS 2011</v>
      </c>
      <c r="C5519" t="str">
        <f>anotacoes!E5519</f>
        <v>MRVALJEVIC</v>
      </c>
      <c r="D5519" t="str">
        <f>anotacoes!F5519</f>
        <v>GUILHEIRO</v>
      </c>
      <c r="E5519" t="s">
        <v>10325</v>
      </c>
      <c r="F5519">
        <f>anotacoes!A5519</f>
        <v>80</v>
      </c>
      <c r="G5519">
        <f>anotacoes!B5519</f>
        <v>64</v>
      </c>
      <c r="H5519" t="str">
        <f>anotacoes!K5519</f>
        <v xml:space="preserve"> 00:05:45,567</v>
      </c>
      <c r="I5519" t="str">
        <f>anotacoes!L5519</f>
        <v xml:space="preserve"> 00:05:50,672</v>
      </c>
      <c r="J5519" t="str">
        <f>IF(L5519="PAUSE",E5519,IF(anotacoes!G5523=conversao_anotacoes!C5519,conversao_anotacoes!C5519,conversao_anotacoes!D5519))</f>
        <v>MRVALJEVIC</v>
      </c>
      <c r="K5519" t="str">
        <f t="shared" si="172"/>
        <v>GUILHEIRO</v>
      </c>
      <c r="L5519" t="str">
        <f>UPPER(anotacoes!H5519)</f>
        <v>GRIP TIME</v>
      </c>
      <c r="M5519" t="str">
        <f>IF(OR(L5519="ATTACK",L5519="FINTA"),"&lt;TECNICA&gt;",UPPER(anotacoes!I5519))</f>
        <v>RIGHT COLLAR</v>
      </c>
      <c r="N5519" t="str">
        <f>IF(OR(L5519="ATTACK",L5519="FINTA"),UPPER(anotacoes!I5519),"")</f>
        <v/>
      </c>
      <c r="O5519" s="6" t="str">
        <f>IF(anotacoes!N5519=0,"",anotacoes!N5519)</f>
        <v/>
      </c>
      <c r="P5519" t="str">
        <f>IF(anotacoes!M5519=0,"",UPPER(anotacoes!M5519))</f>
        <v/>
      </c>
      <c r="Q5519" t="str">
        <f t="shared" si="173"/>
        <v>INSERT INTO CONVERSAO_LUTA_ACAO (cd_conversao, id_luta, sequencia, momento_inicio, momento_fim, quem_faz, quem_sofre, acao_tipo, acao, tecnica, direcao, pontuacao) VALUES (1, 80, 64, TRIM(' 00:05:45,567'), TRIM(' 00:05:50,672'), 'MRVALJEVIC', 'GUILHEIRO', 'GRIP TIME', 'RIGHT COLLAR', NULL, NULL, NULL)</v>
      </c>
      <c r="R5519" t="s">
        <v>10327</v>
      </c>
    </row>
    <row r="5520" spans="1:18" hidden="1" x14ac:dyDescent="0.25">
      <c r="A5520" s="7">
        <f>anotacoes!D5520</f>
        <v>40780</v>
      </c>
      <c r="B5520" t="str">
        <f>anotacoes!C5520</f>
        <v>WORLD CHAMPIONSHIPS PARIS 2011</v>
      </c>
      <c r="C5520" t="str">
        <f>anotacoes!E5520</f>
        <v>MRVALJEVIC</v>
      </c>
      <c r="D5520" t="str">
        <f>anotacoes!F5520</f>
        <v>GUILHEIRO</v>
      </c>
      <c r="E5520" t="s">
        <v>10325</v>
      </c>
      <c r="F5520">
        <f>anotacoes!A5520</f>
        <v>80</v>
      </c>
      <c r="G5520">
        <f>anotacoes!B5520</f>
        <v>65</v>
      </c>
      <c r="H5520" t="str">
        <f>anotacoes!K5520</f>
        <v xml:space="preserve"> 00:05:50,672</v>
      </c>
      <c r="I5520" t="str">
        <f>anotacoes!L5520</f>
        <v xml:space="preserve"> 00:06:45,586</v>
      </c>
      <c r="J5520" t="str">
        <f>IF(L5520="PAUSE",E5520,IF(anotacoes!G5524=conversao_anotacoes!C5520,conversao_anotacoes!C5520,conversao_anotacoes!D5520))</f>
        <v>MRVALJEVIC</v>
      </c>
      <c r="K5520" t="str">
        <f t="shared" si="172"/>
        <v>GUILHEIRO</v>
      </c>
      <c r="L5520" t="str">
        <f>UPPER(anotacoes!H5520)</f>
        <v>GRIP TIME</v>
      </c>
      <c r="M5520" t="str">
        <f>IF(OR(L5520="ATTACK",L5520="FINTA"),"&lt;TECNICA&gt;",UPPER(anotacoes!I5520))</f>
        <v>RIGHT COLLAR LEFT SLEEVE</v>
      </c>
      <c r="N5520" t="str">
        <f>IF(OR(L5520="ATTACK",L5520="FINTA"),UPPER(anotacoes!I5520),"")</f>
        <v/>
      </c>
      <c r="O5520" s="6" t="str">
        <f>IF(anotacoes!N5520=0,"",anotacoes!N5520)</f>
        <v/>
      </c>
      <c r="P5520" t="str">
        <f>IF(anotacoes!M5520=0,"",UPPER(anotacoes!M5520))</f>
        <v/>
      </c>
      <c r="Q5520" t="str">
        <f t="shared" si="173"/>
        <v>INSERT INTO CONVERSAO_LUTA_ACAO (cd_conversao, id_luta, sequencia, momento_inicio, momento_fim, quem_faz, quem_sofre, acao_tipo, acao, tecnica, direcao, pontuacao) VALUES (1, 80, 65, TRIM(' 00:05:50,672'), TRIM(' 00:06:45,586'), 'MRVALJEVIC', 'GUILHEIRO', 'GRIP TIME', 'RIGHT COLLAR LEFT SLEEVE', NULL, NULL, NULL)</v>
      </c>
      <c r="R5520" t="s">
        <v>10327</v>
      </c>
    </row>
    <row r="5521" spans="1:18" hidden="1" x14ac:dyDescent="0.25">
      <c r="A5521" s="7">
        <f>anotacoes!D5521</f>
        <v>40780</v>
      </c>
      <c r="B5521" t="str">
        <f>anotacoes!C5521</f>
        <v>WORLD CHAMPIONSHIPS PARIS 2011</v>
      </c>
      <c r="C5521" t="str">
        <f>anotacoes!E5521</f>
        <v>MRVALJEVIC</v>
      </c>
      <c r="D5521" t="str">
        <f>anotacoes!F5521</f>
        <v>GUILHEIRO</v>
      </c>
      <c r="E5521" t="s">
        <v>10325</v>
      </c>
      <c r="F5521">
        <f>anotacoes!A5521</f>
        <v>80</v>
      </c>
      <c r="G5521">
        <f>anotacoes!B5521</f>
        <v>66</v>
      </c>
      <c r="H5521" t="str">
        <f>anotacoes!K5521</f>
        <v xml:space="preserve"> 00:06:45,741</v>
      </c>
      <c r="I5521" t="str">
        <f>anotacoes!L5521</f>
        <v xml:space="preserve"> 00:06:46,631</v>
      </c>
      <c r="J5521" t="str">
        <f>IF(L5521="PAUSE",E5521,IF(anotacoes!G5525=conversao_anotacoes!C5521,conversao_anotacoes!C5521,conversao_anotacoes!D5521))</f>
        <v>&lt;ARBITRO_DESCONHECIDO&gt;</v>
      </c>
      <c r="K5521" t="str">
        <f t="shared" si="172"/>
        <v/>
      </c>
      <c r="L5521" t="str">
        <f>UPPER(anotacoes!H5521)</f>
        <v>PAUSE</v>
      </c>
      <c r="M5521" t="str">
        <f>IF(OR(L5521="ATTACK",L5521="FINTA"),"&lt;TECNICA&gt;",UPPER(anotacoes!I5521))</f>
        <v>&lt;NAO_CLASSIFICADO&gt;</v>
      </c>
      <c r="N5521" t="str">
        <f>IF(OR(L5521="ATTACK",L5521="FINTA"),UPPER(anotacoes!I5521),"")</f>
        <v/>
      </c>
      <c r="O5521" s="6" t="str">
        <f>IF(anotacoes!N5521=0,"",anotacoes!N5521)</f>
        <v/>
      </c>
      <c r="P5521" t="str">
        <f>IF(anotacoes!M5521=0,"",UPPER(anotacoes!M5521))</f>
        <v/>
      </c>
      <c r="Q5521" t="str">
        <f t="shared" si="173"/>
        <v>INSERT INTO CONVERSAO_LUTA_ACAO (cd_conversao, id_luta, sequencia, momento_inicio, momento_fim, quem_faz, quem_sofre, acao_tipo, acao, tecnica, direcao, pontuacao) VALUES (1, 80, 66, TRIM(' 00:06:45,741'), TRIM(' 00:06:46,631'), '&lt;ARBITRO_DESCONHECIDO&gt;', '', 'PAUSE', '&lt;NAO_CLASSIFICADO&gt;', NULL, NULL, NULL)</v>
      </c>
      <c r="R5521" t="s">
        <v>10327</v>
      </c>
    </row>
    <row r="5522" spans="1:18" hidden="1" x14ac:dyDescent="0.25">
      <c r="A5522" s="7">
        <f>anotacoes!D5522</f>
        <v>40780</v>
      </c>
      <c r="B5522" t="str">
        <f>anotacoes!C5522</f>
        <v>WORLD CHAMPIONSHIPS PARIS 2011</v>
      </c>
      <c r="C5522" t="str">
        <f>anotacoes!E5522</f>
        <v>MRVALJEVIC</v>
      </c>
      <c r="D5522" t="str">
        <f>anotacoes!F5522</f>
        <v>GUILHEIRO</v>
      </c>
      <c r="E5522" t="s">
        <v>10325</v>
      </c>
      <c r="F5522">
        <f>anotacoes!A5522</f>
        <v>80</v>
      </c>
      <c r="G5522">
        <f>anotacoes!B5522</f>
        <v>67</v>
      </c>
      <c r="H5522" t="str">
        <f>anotacoes!K5522</f>
        <v xml:space="preserve"> 00:06:46,631</v>
      </c>
      <c r="I5522" t="str">
        <f>anotacoes!L5522</f>
        <v xml:space="preserve"> 00:06:47,959</v>
      </c>
      <c r="J5522" t="str">
        <f>IF(L5522="PAUSE",E5522,IF(anotacoes!G5526=conversao_anotacoes!C5522,conversao_anotacoes!C5522,conversao_anotacoes!D5522))</f>
        <v>MRVALJEVIC</v>
      </c>
      <c r="K5522" t="str">
        <f t="shared" si="172"/>
        <v>GUILHEIRO</v>
      </c>
      <c r="L5522" t="str">
        <f>UPPER(anotacoes!H5522)</f>
        <v>DISPLACEMENT</v>
      </c>
      <c r="M5522" t="str">
        <f>IF(OR(L5522="ATTACK",L5522="FINTA"),"&lt;TECNICA&gt;",UPPER(anotacoes!I5522))</f>
        <v>2-3 STEP HESITANT LEFT</v>
      </c>
      <c r="N5522" t="str">
        <f>IF(OR(L5522="ATTACK",L5522="FINTA"),UPPER(anotacoes!I5522),"")</f>
        <v/>
      </c>
      <c r="O5522" s="6" t="str">
        <f>IF(anotacoes!N5522=0,"",anotacoes!N5522)</f>
        <v/>
      </c>
      <c r="P5522" t="str">
        <f>IF(anotacoes!M5522=0,"",UPPER(anotacoes!M5522))</f>
        <v/>
      </c>
      <c r="Q5522" t="str">
        <f t="shared" si="173"/>
        <v>INSERT INTO CONVERSAO_LUTA_ACAO (cd_conversao, id_luta, sequencia, momento_inicio, momento_fim, quem_faz, quem_sofre, acao_tipo, acao, tecnica, direcao, pontuacao) VALUES (1, 80, 67, TRIM(' 00:06:46,631'), TRIM(' 00:06:47,959'), 'MRVALJEVIC', 'GUILHEIRO', 'DISPLACEMENT', '2-3 STEP HESITANT LEFT', NULL, NULL, NULL)</v>
      </c>
      <c r="R5522" t="s">
        <v>10327</v>
      </c>
    </row>
    <row r="5523" spans="1:18" hidden="1" x14ac:dyDescent="0.25">
      <c r="A5523" s="7">
        <f>anotacoes!D5523</f>
        <v>40780</v>
      </c>
      <c r="B5523" t="str">
        <f>anotacoes!C5523</f>
        <v>WORLD CHAMPIONSHIPS PARIS 2011</v>
      </c>
      <c r="C5523" t="str">
        <f>anotacoes!E5523</f>
        <v>MRVALJEVIC</v>
      </c>
      <c r="D5523" t="str">
        <f>anotacoes!F5523</f>
        <v>GUILHEIRO</v>
      </c>
      <c r="E5523" t="s">
        <v>10325</v>
      </c>
      <c r="F5523">
        <f>anotacoes!A5523</f>
        <v>80</v>
      </c>
      <c r="G5523">
        <f>anotacoes!B5523</f>
        <v>68</v>
      </c>
      <c r="H5523" t="str">
        <f>anotacoes!K5523</f>
        <v xml:space="preserve"> 00:06:47,959</v>
      </c>
      <c r="I5523" t="str">
        <f>anotacoes!L5523</f>
        <v xml:space="preserve"> 00:06:50,566</v>
      </c>
      <c r="J5523" t="str">
        <f>IF(L5523="PAUSE",E5523,IF(anotacoes!G5527=conversao_anotacoes!C5523,conversao_anotacoes!C5523,conversao_anotacoes!D5523))</f>
        <v>MRVALJEVIC</v>
      </c>
      <c r="K5523" t="str">
        <f t="shared" si="172"/>
        <v>GUILHEIRO</v>
      </c>
      <c r="L5523" t="str">
        <f>UPPER(anotacoes!H5523)</f>
        <v>DISPLACEMENT</v>
      </c>
      <c r="M5523" t="str">
        <f>IF(OR(L5523="ATTACK",L5523="FINTA"),"&lt;TECNICA&gt;",UPPER(anotacoes!I5523))</f>
        <v>TRY TO GRIP WITH CONTACT</v>
      </c>
      <c r="N5523" t="str">
        <f>IF(OR(L5523="ATTACK",L5523="FINTA"),UPPER(anotacoes!I5523),"")</f>
        <v/>
      </c>
      <c r="O5523" s="6" t="str">
        <f>IF(anotacoes!N5523=0,"",anotacoes!N5523)</f>
        <v/>
      </c>
      <c r="P5523" t="str">
        <f>IF(anotacoes!M5523=0,"",UPPER(anotacoes!M5523))</f>
        <v/>
      </c>
      <c r="Q5523" t="str">
        <f t="shared" si="173"/>
        <v>INSERT INTO CONVERSAO_LUTA_ACAO (cd_conversao, id_luta, sequencia, momento_inicio, momento_fim, quem_faz, quem_sofre, acao_tipo, acao, tecnica, direcao, pontuacao) VALUES (1, 80, 68, TRIM(' 00:06:47,959'), TRIM(' 00:06:50,566'), 'MRVALJEVIC', 'GUILHEIRO', 'DISPLACEMENT', 'TRY TO GRIP WITH CONTACT', NULL, NULL, NULL)</v>
      </c>
      <c r="R5523" t="s">
        <v>10327</v>
      </c>
    </row>
    <row r="5524" spans="1:18" hidden="1" x14ac:dyDescent="0.25">
      <c r="A5524" s="7">
        <f>anotacoes!D5524</f>
        <v>40780</v>
      </c>
      <c r="B5524" t="str">
        <f>anotacoes!C5524</f>
        <v>WORLD CHAMPIONSHIPS PARIS 2011</v>
      </c>
      <c r="C5524" t="str">
        <f>anotacoes!E5524</f>
        <v>MRVALJEVIC</v>
      </c>
      <c r="D5524" t="str">
        <f>anotacoes!F5524</f>
        <v>GUILHEIRO</v>
      </c>
      <c r="E5524" t="s">
        <v>10325</v>
      </c>
      <c r="F5524">
        <f>anotacoes!A5524</f>
        <v>80</v>
      </c>
      <c r="G5524">
        <f>anotacoes!B5524</f>
        <v>69</v>
      </c>
      <c r="H5524" t="str">
        <f>anotacoes!K5524</f>
        <v xml:space="preserve"> 00:06:50,566</v>
      </c>
      <c r="I5524" t="str">
        <f>anotacoes!L5524</f>
        <v xml:space="preserve"> 00:07:02,496</v>
      </c>
      <c r="J5524" t="str">
        <f>IF(L5524="PAUSE",E5524,IF(anotacoes!G5528=conversao_anotacoes!C5524,conversao_anotacoes!C5524,conversao_anotacoes!D5524))</f>
        <v>MRVALJEVIC</v>
      </c>
      <c r="K5524" t="str">
        <f t="shared" si="172"/>
        <v>GUILHEIRO</v>
      </c>
      <c r="L5524" t="str">
        <f>UPPER(anotacoes!H5524)</f>
        <v>GRIP TIME</v>
      </c>
      <c r="M5524" t="str">
        <f>IF(OR(L5524="ATTACK",L5524="FINTA"),"&lt;TECNICA&gt;",UPPER(anotacoes!I5524))</f>
        <v>RIGHT COLLAR LEFT SLEEVE</v>
      </c>
      <c r="N5524" t="str">
        <f>IF(OR(L5524="ATTACK",L5524="FINTA"),UPPER(anotacoes!I5524),"")</f>
        <v/>
      </c>
      <c r="O5524" s="6" t="str">
        <f>IF(anotacoes!N5524=0,"",anotacoes!N5524)</f>
        <v/>
      </c>
      <c r="P5524" t="str">
        <f>IF(anotacoes!M5524=0,"",UPPER(anotacoes!M5524))</f>
        <v/>
      </c>
      <c r="Q5524" t="str">
        <f t="shared" si="173"/>
        <v>INSERT INTO CONVERSAO_LUTA_ACAO (cd_conversao, id_luta, sequencia, momento_inicio, momento_fim, quem_faz, quem_sofre, acao_tipo, acao, tecnica, direcao, pontuacao) VALUES (1, 80, 69, TRIM(' 00:06:50,566'), TRIM(' 00:07:02,496'), 'MRVALJEVIC', 'GUILHEIRO', 'GRIP TIME', 'RIGHT COLLAR LEFT SLEEVE', NULL, NULL, NULL)</v>
      </c>
      <c r="R5524" t="s">
        <v>10327</v>
      </c>
    </row>
    <row r="5525" spans="1:18" hidden="1" x14ac:dyDescent="0.25">
      <c r="A5525" s="7">
        <f>anotacoes!D5525</f>
        <v>40780</v>
      </c>
      <c r="B5525" t="str">
        <f>anotacoes!C5525</f>
        <v>WORLD CHAMPIONSHIPS PARIS 2011</v>
      </c>
      <c r="C5525" t="str">
        <f>anotacoes!E5525</f>
        <v>MRVALJEVIC</v>
      </c>
      <c r="D5525" t="str">
        <f>anotacoes!F5525</f>
        <v>GUILHEIRO</v>
      </c>
      <c r="E5525" t="s">
        <v>10325</v>
      </c>
      <c r="F5525">
        <f>anotacoes!A5525</f>
        <v>80</v>
      </c>
      <c r="G5525">
        <f>anotacoes!B5525</f>
        <v>70</v>
      </c>
      <c r="H5525" t="str">
        <f>anotacoes!K5525</f>
        <v xml:space="preserve"> 00:07:02,496</v>
      </c>
      <c r="I5525" t="str">
        <f>anotacoes!L5525</f>
        <v xml:space="preserve"> 00:07:02,496</v>
      </c>
      <c r="J5525" t="str">
        <f>IF(L5525="PAUSE",E5525,IF(anotacoes!G5529=conversao_anotacoes!C5525,conversao_anotacoes!C5525,conversao_anotacoes!D5525))</f>
        <v>MRVALJEVIC</v>
      </c>
      <c r="K5525" t="str">
        <f t="shared" si="172"/>
        <v>GUILHEIRO</v>
      </c>
      <c r="L5525" t="str">
        <f>UPPER(anotacoes!H5525)</f>
        <v>ATTACK</v>
      </c>
      <c r="M5525" t="str">
        <f>IF(OR(L5525="ATTACK",L5525="FINTA"),"&lt;TECNICA&gt;",UPPER(anotacoes!I5525))</f>
        <v>&lt;TECNICA&gt;</v>
      </c>
      <c r="N5525" t="str">
        <f>IF(OR(L5525="ATTACK",L5525="FINTA"),UPPER(anotacoes!I5525),"")</f>
        <v>KATA OTOSHI KUZURE</v>
      </c>
      <c r="O5525" s="6">
        <f>IF(anotacoes!N5525=0,"",anotacoes!N5525)</f>
        <v>4</v>
      </c>
      <c r="P5525" t="str">
        <f>IF(anotacoes!M5525=0,"",UPPER(anotacoes!M5525))</f>
        <v/>
      </c>
      <c r="Q5525" t="str">
        <f t="shared" si="173"/>
        <v>INSERT INTO CONVERSAO_LUTA_ACAO (cd_conversao, id_luta, sequencia, momento_inicio, momento_fim, quem_faz, quem_sofre, acao_tipo, acao, tecnica, direcao, pontuacao) VALUES (1, 80, 70, TRIM(' 00:07:02,496'), TRIM(' 00:07:02,496'), 'MRVALJEVIC', 'GUILHEIRO', 'ATTACK', '&lt;TECNICA&gt;', 'KATA OTOSHI KUZURE', 4, NULL)</v>
      </c>
      <c r="R5525" t="s">
        <v>10327</v>
      </c>
    </row>
    <row r="5526" spans="1:18" hidden="1" x14ac:dyDescent="0.25">
      <c r="A5526" s="7">
        <f>anotacoes!D5526</f>
        <v>40780</v>
      </c>
      <c r="B5526" t="str">
        <f>anotacoes!C5526</f>
        <v>WORLD CHAMPIONSHIPS PARIS 2011</v>
      </c>
      <c r="C5526" t="str">
        <f>anotacoes!E5526</f>
        <v>MRVALJEVIC</v>
      </c>
      <c r="D5526" t="str">
        <f>anotacoes!F5526</f>
        <v>GUILHEIRO</v>
      </c>
      <c r="E5526" t="s">
        <v>10325</v>
      </c>
      <c r="F5526">
        <f>anotacoes!A5526</f>
        <v>80</v>
      </c>
      <c r="G5526">
        <f>anotacoes!B5526</f>
        <v>71</v>
      </c>
      <c r="H5526" t="str">
        <f>anotacoes!K5526</f>
        <v xml:space="preserve"> 00:07:02,496</v>
      </c>
      <c r="I5526" t="str">
        <f>anotacoes!L5526</f>
        <v xml:space="preserve"> 00:07:03,917</v>
      </c>
      <c r="J5526" t="str">
        <f>IF(L5526="PAUSE",E5526,IF(anotacoes!G5530=conversao_anotacoes!C5526,conversao_anotacoes!C5526,conversao_anotacoes!D5526))</f>
        <v>MRVALJEVIC</v>
      </c>
      <c r="K5526" t="str">
        <f t="shared" si="172"/>
        <v>GUILHEIRO</v>
      </c>
      <c r="L5526" t="str">
        <f>UPPER(anotacoes!H5526)</f>
        <v>TRANSITION</v>
      </c>
      <c r="M5526" t="str">
        <f>IF(OR(L5526="ATTACK",L5526="FINTA"),"&lt;TECNICA&gt;",UPPER(anotacoes!I5526))</f>
        <v>WITHOUT ATTACK</v>
      </c>
      <c r="N5526" t="str">
        <f>IF(OR(L5526="ATTACK",L5526="FINTA"),UPPER(anotacoes!I5526),"")</f>
        <v/>
      </c>
      <c r="O5526" s="6" t="str">
        <f>IF(anotacoes!N5526=0,"",anotacoes!N5526)</f>
        <v/>
      </c>
      <c r="P5526" t="str">
        <f>IF(anotacoes!M5526=0,"",UPPER(anotacoes!M5526))</f>
        <v/>
      </c>
      <c r="Q5526" t="str">
        <f t="shared" si="173"/>
        <v>INSERT INTO CONVERSAO_LUTA_ACAO (cd_conversao, id_luta, sequencia, momento_inicio, momento_fim, quem_faz, quem_sofre, acao_tipo, acao, tecnica, direcao, pontuacao) VALUES (1, 80, 71, TRIM(' 00:07:02,496'), TRIM(' 00:07:03,917'), 'MRVALJEVIC', 'GUILHEIRO', 'TRANSITION', 'WITHOUT ATTACK', NULL, NULL, NULL)</v>
      </c>
      <c r="R5526" t="s">
        <v>10327</v>
      </c>
    </row>
    <row r="5527" spans="1:18" hidden="1" x14ac:dyDescent="0.25">
      <c r="A5527" s="7">
        <f>anotacoes!D5527</f>
        <v>40780</v>
      </c>
      <c r="B5527" t="str">
        <f>anotacoes!C5527</f>
        <v>WORLD CHAMPIONSHIPS PARIS 2011</v>
      </c>
      <c r="C5527" t="str">
        <f>anotacoes!E5527</f>
        <v>MRVALJEVIC</v>
      </c>
      <c r="D5527" t="str">
        <f>anotacoes!F5527</f>
        <v>GUILHEIRO</v>
      </c>
      <c r="E5527" t="s">
        <v>10325</v>
      </c>
      <c r="F5527">
        <f>anotacoes!A5527</f>
        <v>80</v>
      </c>
      <c r="G5527">
        <f>anotacoes!B5527</f>
        <v>72</v>
      </c>
      <c r="H5527" t="str">
        <f>anotacoes!K5527</f>
        <v xml:space="preserve"> 00:07:04,092</v>
      </c>
      <c r="I5527" t="str">
        <f>anotacoes!L5527</f>
        <v xml:space="preserve"> 00:07:04,815</v>
      </c>
      <c r="J5527" t="str">
        <f>IF(L5527="PAUSE",E5527,IF(anotacoes!G5531=conversao_anotacoes!C5527,conversao_anotacoes!C5527,conversao_anotacoes!D5527))</f>
        <v>&lt;ARBITRO_DESCONHECIDO&gt;</v>
      </c>
      <c r="K5527" t="str">
        <f t="shared" si="172"/>
        <v/>
      </c>
      <c r="L5527" t="str">
        <f>UPPER(anotacoes!H5527)</f>
        <v>PAUSE</v>
      </c>
      <c r="M5527" t="str">
        <f>IF(OR(L5527="ATTACK",L5527="FINTA"),"&lt;TECNICA&gt;",UPPER(anotacoes!I5527))</f>
        <v>&lt;NAO_CLASSIFICADO&gt;</v>
      </c>
      <c r="N5527" t="str">
        <f>IF(OR(L5527="ATTACK",L5527="FINTA"),UPPER(anotacoes!I5527),"")</f>
        <v/>
      </c>
      <c r="O5527" s="6" t="str">
        <f>IF(anotacoes!N5527=0,"",anotacoes!N5527)</f>
        <v/>
      </c>
      <c r="P5527" t="str">
        <f>IF(anotacoes!M5527=0,"",UPPER(anotacoes!M5527))</f>
        <v/>
      </c>
      <c r="Q5527" t="str">
        <f t="shared" si="173"/>
        <v>INSERT INTO CONVERSAO_LUTA_ACAO (cd_conversao, id_luta, sequencia, momento_inicio, momento_fim, quem_faz, quem_sofre, acao_tipo, acao, tecnica, direcao, pontuacao) VALUES (1, 80, 72, TRIM(' 00:07:04,092'), TRIM(' 00:07:04,815'), '&lt;ARBITRO_DESCONHECIDO&gt;', '', 'PAUSE', '&lt;NAO_CLASSIFICADO&gt;', NULL, NULL, NULL)</v>
      </c>
      <c r="R5527" t="s">
        <v>10327</v>
      </c>
    </row>
    <row r="5528" spans="1:18" hidden="1" x14ac:dyDescent="0.25">
      <c r="A5528" s="7">
        <f>anotacoes!D5528</f>
        <v>40780</v>
      </c>
      <c r="B5528" t="str">
        <f>anotacoes!C5528</f>
        <v>WORLD CHAMPIONSHIPS PARIS 2011</v>
      </c>
      <c r="C5528" t="str">
        <f>anotacoes!E5528</f>
        <v>MRVALJEVIC</v>
      </c>
      <c r="D5528" t="str">
        <f>anotacoes!F5528</f>
        <v>GUILHEIRO</v>
      </c>
      <c r="E5528" t="s">
        <v>10325</v>
      </c>
      <c r="F5528">
        <f>anotacoes!A5528</f>
        <v>80</v>
      </c>
      <c r="G5528">
        <f>anotacoes!B5528</f>
        <v>73</v>
      </c>
      <c r="H5528" t="str">
        <f>anotacoes!K5528</f>
        <v xml:space="preserve"> 00:07:04,815</v>
      </c>
      <c r="I5528" t="str">
        <f>anotacoes!L5528</f>
        <v xml:space="preserve"> 00:07:06,824</v>
      </c>
      <c r="J5528" t="str">
        <f>IF(L5528="PAUSE",E5528,IF(anotacoes!G5532=conversao_anotacoes!C5528,conversao_anotacoes!C5528,conversao_anotacoes!D5528))</f>
        <v>MRVALJEVIC</v>
      </c>
      <c r="K5528" t="str">
        <f t="shared" si="172"/>
        <v>GUILHEIRO</v>
      </c>
      <c r="L5528" t="str">
        <f>UPPER(anotacoes!H5528)</f>
        <v>DISPLACEMENT</v>
      </c>
      <c r="M5528" t="str">
        <f>IF(OR(L5528="ATTACK",L5528="FINTA"),"&lt;TECNICA&gt;",UPPER(anotacoes!I5528))</f>
        <v>2-3 STEP HESITANT LEFT</v>
      </c>
      <c r="N5528" t="str">
        <f>IF(OR(L5528="ATTACK",L5528="FINTA"),UPPER(anotacoes!I5528),"")</f>
        <v/>
      </c>
      <c r="O5528" s="6" t="str">
        <f>IF(anotacoes!N5528=0,"",anotacoes!N5528)</f>
        <v/>
      </c>
      <c r="P5528" t="str">
        <f>IF(anotacoes!M5528=0,"",UPPER(anotacoes!M5528))</f>
        <v/>
      </c>
      <c r="Q5528" t="str">
        <f t="shared" si="173"/>
        <v>INSERT INTO CONVERSAO_LUTA_ACAO (cd_conversao, id_luta, sequencia, momento_inicio, momento_fim, quem_faz, quem_sofre, acao_tipo, acao, tecnica, direcao, pontuacao) VALUES (1, 80, 73, TRIM(' 00:07:04,815'), TRIM(' 00:07:06,824'), 'MRVALJEVIC', 'GUILHEIRO', 'DISPLACEMENT', '2-3 STEP HESITANT LEFT', NULL, NULL, NULL)</v>
      </c>
      <c r="R5528" t="s">
        <v>10327</v>
      </c>
    </row>
    <row r="5529" spans="1:18" hidden="1" x14ac:dyDescent="0.25">
      <c r="A5529" s="7">
        <f>anotacoes!D5529</f>
        <v>40780</v>
      </c>
      <c r="B5529" t="str">
        <f>anotacoes!C5529</f>
        <v>WORLD CHAMPIONSHIPS PARIS 2011</v>
      </c>
      <c r="C5529" t="str">
        <f>anotacoes!E5529</f>
        <v>MRVALJEVIC</v>
      </c>
      <c r="D5529" t="str">
        <f>anotacoes!F5529</f>
        <v>GUILHEIRO</v>
      </c>
      <c r="E5529" t="s">
        <v>10325</v>
      </c>
      <c r="F5529">
        <f>anotacoes!A5529</f>
        <v>80</v>
      </c>
      <c r="G5529">
        <f>anotacoes!B5529</f>
        <v>74</v>
      </c>
      <c r="H5529" t="str">
        <f>anotacoes!K5529</f>
        <v xml:space="preserve"> 00:07:06,824</v>
      </c>
      <c r="I5529" t="str">
        <f>anotacoes!L5529</f>
        <v xml:space="preserve"> 00:07:08,087</v>
      </c>
      <c r="J5529" t="str">
        <f>IF(L5529="PAUSE",E5529,IF(anotacoes!G5533=conversao_anotacoes!C5529,conversao_anotacoes!C5529,conversao_anotacoes!D5529))</f>
        <v>MRVALJEVIC</v>
      </c>
      <c r="K5529" t="str">
        <f t="shared" si="172"/>
        <v>GUILHEIRO</v>
      </c>
      <c r="L5529" t="str">
        <f>UPPER(anotacoes!H5529)</f>
        <v>DISPLACEMENT</v>
      </c>
      <c r="M5529" t="str">
        <f>IF(OR(L5529="ATTACK",L5529="FINTA"),"&lt;TECNICA&gt;",UPPER(anotacoes!I5529))</f>
        <v>TRY TO GRIP WITH CONTACT</v>
      </c>
      <c r="N5529" t="str">
        <f>IF(OR(L5529="ATTACK",L5529="FINTA"),UPPER(anotacoes!I5529),"")</f>
        <v/>
      </c>
      <c r="O5529" s="6" t="str">
        <f>IF(anotacoes!N5529=0,"",anotacoes!N5529)</f>
        <v/>
      </c>
      <c r="P5529" t="str">
        <f>IF(anotacoes!M5529=0,"",UPPER(anotacoes!M5529))</f>
        <v/>
      </c>
      <c r="Q5529" t="str">
        <f t="shared" si="173"/>
        <v>INSERT INTO CONVERSAO_LUTA_ACAO (cd_conversao, id_luta, sequencia, momento_inicio, momento_fim, quem_faz, quem_sofre, acao_tipo, acao, tecnica, direcao, pontuacao) VALUES (1, 80, 74, TRIM(' 00:07:06,824'), TRIM(' 00:07:08,087'), 'MRVALJEVIC', 'GUILHEIRO', 'DISPLACEMENT', 'TRY TO GRIP WITH CONTACT', NULL, NULL, NULL)</v>
      </c>
      <c r="R5529" t="s">
        <v>10327</v>
      </c>
    </row>
    <row r="5530" spans="1:18" hidden="1" x14ac:dyDescent="0.25">
      <c r="A5530" s="7">
        <f>anotacoes!D5530</f>
        <v>40780</v>
      </c>
      <c r="B5530" t="str">
        <f>anotacoes!C5530</f>
        <v>WORLD CHAMPIONSHIPS PARIS 2011</v>
      </c>
      <c r="C5530" t="str">
        <f>anotacoes!E5530</f>
        <v>MRVALJEVIC</v>
      </c>
      <c r="D5530" t="str">
        <f>anotacoes!F5530</f>
        <v>GUILHEIRO</v>
      </c>
      <c r="E5530" t="s">
        <v>10325</v>
      </c>
      <c r="F5530">
        <f>anotacoes!A5530</f>
        <v>80</v>
      </c>
      <c r="G5530">
        <f>anotacoes!B5530</f>
        <v>75</v>
      </c>
      <c r="H5530" t="str">
        <f>anotacoes!K5530</f>
        <v xml:space="preserve"> 00:07:08,087</v>
      </c>
      <c r="I5530" t="str">
        <f>anotacoes!L5530</f>
        <v xml:space="preserve"> 00:07:09,758</v>
      </c>
      <c r="J5530" t="str">
        <f>IF(L5530="PAUSE",E5530,IF(anotacoes!G5534=conversao_anotacoes!C5530,conversao_anotacoes!C5530,conversao_anotacoes!D5530))</f>
        <v>MRVALJEVIC</v>
      </c>
      <c r="K5530" t="str">
        <f t="shared" si="172"/>
        <v>GUILHEIRO</v>
      </c>
      <c r="L5530" t="str">
        <f>UPPER(anotacoes!H5530)</f>
        <v>GRIP TIME</v>
      </c>
      <c r="M5530" t="str">
        <f>IF(OR(L5530="ATTACK",L5530="FINTA"),"&lt;TECNICA&gt;",UPPER(anotacoes!I5530))</f>
        <v>LEFT COLLAR RIGHT COLLAR</v>
      </c>
      <c r="N5530" t="str">
        <f>IF(OR(L5530="ATTACK",L5530="FINTA"),UPPER(anotacoes!I5530),"")</f>
        <v/>
      </c>
      <c r="O5530" s="6" t="str">
        <f>IF(anotacoes!N5530=0,"",anotacoes!N5530)</f>
        <v/>
      </c>
      <c r="P5530" t="str">
        <f>IF(anotacoes!M5530=0,"",UPPER(anotacoes!M5530))</f>
        <v/>
      </c>
      <c r="Q5530" t="str">
        <f t="shared" si="173"/>
        <v>INSERT INTO CONVERSAO_LUTA_ACAO (cd_conversao, id_luta, sequencia, momento_inicio, momento_fim, quem_faz, quem_sofre, acao_tipo, acao, tecnica, direcao, pontuacao) VALUES (1, 80, 75, TRIM(' 00:07:08,087'), TRIM(' 00:07:09,758'), 'MRVALJEVIC', 'GUILHEIRO', 'GRIP TIME', 'LEFT COLLAR RIGHT COLLAR', NULL, NULL, NULL)</v>
      </c>
      <c r="R5530" t="s">
        <v>10327</v>
      </c>
    </row>
    <row r="5531" spans="1:18" hidden="1" x14ac:dyDescent="0.25">
      <c r="A5531" s="7">
        <f>anotacoes!D5531</f>
        <v>40780</v>
      </c>
      <c r="B5531" t="str">
        <f>anotacoes!C5531</f>
        <v>WORLD CHAMPIONSHIPS PARIS 2011</v>
      </c>
      <c r="C5531" t="str">
        <f>anotacoes!E5531</f>
        <v>MRVALJEVIC</v>
      </c>
      <c r="D5531" t="str">
        <f>anotacoes!F5531</f>
        <v>GUILHEIRO</v>
      </c>
      <c r="E5531" t="s">
        <v>10325</v>
      </c>
      <c r="F5531">
        <f>anotacoes!A5531</f>
        <v>80</v>
      </c>
      <c r="G5531">
        <f>anotacoes!B5531</f>
        <v>76</v>
      </c>
      <c r="H5531" t="str">
        <f>anotacoes!K5531</f>
        <v xml:space="preserve"> 00:07:09,758</v>
      </c>
      <c r="I5531" t="str">
        <f>anotacoes!L5531</f>
        <v xml:space="preserve"> 00:07:09,758</v>
      </c>
      <c r="J5531" t="str">
        <f>IF(L5531="PAUSE",E5531,IF(anotacoes!G5535=conversao_anotacoes!C5531,conversao_anotacoes!C5531,conversao_anotacoes!D5531))</f>
        <v>MRVALJEVIC</v>
      </c>
      <c r="K5531" t="str">
        <f t="shared" si="172"/>
        <v>GUILHEIRO</v>
      </c>
      <c r="L5531" t="str">
        <f>UPPER(anotacoes!H5531)</f>
        <v>DEFENSE</v>
      </c>
      <c r="M5531" t="str">
        <f>IF(OR(L5531="ATTACK",L5531="FINTA"),"&lt;TECNICA&gt;",UPPER(anotacoes!I5531))</f>
        <v>USING BODY MASS</v>
      </c>
      <c r="N5531" t="str">
        <f>IF(OR(L5531="ATTACK",L5531="FINTA"),UPPER(anotacoes!I5531),"")</f>
        <v/>
      </c>
      <c r="O5531" s="6" t="str">
        <f>IF(anotacoes!N5531=0,"",anotacoes!N5531)</f>
        <v/>
      </c>
      <c r="P5531" t="str">
        <f>IF(anotacoes!M5531=0,"",UPPER(anotacoes!M5531))</f>
        <v/>
      </c>
      <c r="Q5531" t="str">
        <f t="shared" si="173"/>
        <v>INSERT INTO CONVERSAO_LUTA_ACAO (cd_conversao, id_luta, sequencia, momento_inicio, momento_fim, quem_faz, quem_sofre, acao_tipo, acao, tecnica, direcao, pontuacao) VALUES (1, 80, 76, TRIM(' 00:07:09,758'), TRIM(' 00:07:09,758'), 'MRVALJEVIC', 'GUILHEIRO', 'DEFENSE', 'USING BODY MASS', NULL, NULL, NULL)</v>
      </c>
      <c r="R5531" t="s">
        <v>10327</v>
      </c>
    </row>
    <row r="5532" spans="1:18" hidden="1" x14ac:dyDescent="0.25">
      <c r="A5532" s="7">
        <f>anotacoes!D5532</f>
        <v>40780</v>
      </c>
      <c r="B5532" t="str">
        <f>anotacoes!C5532</f>
        <v>WORLD CHAMPIONSHIPS PARIS 2011</v>
      </c>
      <c r="C5532" t="str">
        <f>anotacoes!E5532</f>
        <v>MRVALJEVIC</v>
      </c>
      <c r="D5532" t="str">
        <f>anotacoes!F5532</f>
        <v>GUILHEIRO</v>
      </c>
      <c r="E5532" t="s">
        <v>10325</v>
      </c>
      <c r="F5532">
        <f>anotacoes!A5532</f>
        <v>80</v>
      </c>
      <c r="G5532">
        <f>anotacoes!B5532</f>
        <v>77</v>
      </c>
      <c r="H5532" t="str">
        <f>anotacoes!K5532</f>
        <v xml:space="preserve"> 00:07:09,758</v>
      </c>
      <c r="I5532" t="str">
        <f>anotacoes!L5532</f>
        <v xml:space="preserve"> 00:07:12,057</v>
      </c>
      <c r="J5532" t="str">
        <f>IF(L5532="PAUSE",E5532,IF(anotacoes!G5536=conversao_anotacoes!C5532,conversao_anotacoes!C5532,conversao_anotacoes!D5532))</f>
        <v>MRVALJEVIC</v>
      </c>
      <c r="K5532" t="str">
        <f t="shared" si="172"/>
        <v>GUILHEIRO</v>
      </c>
      <c r="L5532" t="str">
        <f>UPPER(anotacoes!H5532)</f>
        <v>GRIP TIME</v>
      </c>
      <c r="M5532" t="str">
        <f>IF(OR(L5532="ATTACK",L5532="FINTA"),"&lt;TECNICA&gt;",UPPER(anotacoes!I5532))</f>
        <v>LEFT COLLAR RIGHT COLLAR</v>
      </c>
      <c r="N5532" t="str">
        <f>IF(OR(L5532="ATTACK",L5532="FINTA"),UPPER(anotacoes!I5532),"")</f>
        <v/>
      </c>
      <c r="O5532" s="6" t="str">
        <f>IF(anotacoes!N5532=0,"",anotacoes!N5532)</f>
        <v/>
      </c>
      <c r="P5532" t="str">
        <f>IF(anotacoes!M5532=0,"",UPPER(anotacoes!M5532))</f>
        <v/>
      </c>
      <c r="Q5532" t="str">
        <f t="shared" si="173"/>
        <v>INSERT INTO CONVERSAO_LUTA_ACAO (cd_conversao, id_luta, sequencia, momento_inicio, momento_fim, quem_faz, quem_sofre, acao_tipo, acao, tecnica, direcao, pontuacao) VALUES (1, 80, 77, TRIM(' 00:07:09,758'), TRIM(' 00:07:12,057'), 'MRVALJEVIC', 'GUILHEIRO', 'GRIP TIME', 'LEFT COLLAR RIGHT COLLAR', NULL, NULL, NULL)</v>
      </c>
      <c r="R5532" t="s">
        <v>10327</v>
      </c>
    </row>
    <row r="5533" spans="1:18" hidden="1" x14ac:dyDescent="0.25">
      <c r="A5533" s="7">
        <f>anotacoes!D5533</f>
        <v>40780</v>
      </c>
      <c r="B5533" t="str">
        <f>anotacoes!C5533</f>
        <v>WORLD CHAMPIONSHIPS PARIS 2011</v>
      </c>
      <c r="C5533" t="str">
        <f>anotacoes!E5533</f>
        <v>MRVALJEVIC</v>
      </c>
      <c r="D5533" t="str">
        <f>anotacoes!F5533</f>
        <v>GUILHEIRO</v>
      </c>
      <c r="E5533" t="s">
        <v>10325</v>
      </c>
      <c r="F5533">
        <f>anotacoes!A5533</f>
        <v>80</v>
      </c>
      <c r="G5533">
        <f>anotacoes!B5533</f>
        <v>78</v>
      </c>
      <c r="H5533" t="str">
        <f>anotacoes!K5533</f>
        <v xml:space="preserve"> 00:07:12,057</v>
      </c>
      <c r="I5533" t="str">
        <f>anotacoes!L5533</f>
        <v xml:space="preserve"> 00:07:12,281</v>
      </c>
      <c r="J5533" t="str">
        <f>IF(L5533="PAUSE",E5533,IF(anotacoes!G5537=conversao_anotacoes!C5533,conversao_anotacoes!C5533,conversao_anotacoes!D5533))</f>
        <v>MRVALJEVIC</v>
      </c>
      <c r="K5533" t="str">
        <f t="shared" si="172"/>
        <v>GUILHEIRO</v>
      </c>
      <c r="L5533" t="str">
        <f>UPPER(anotacoes!H5533)</f>
        <v>TRANSITION</v>
      </c>
      <c r="M5533" t="str">
        <f>IF(OR(L5533="ATTACK",L5533="FINTA"),"&lt;TECNICA&gt;",UPPER(anotacoes!I5533))</f>
        <v>WITH ATTACK</v>
      </c>
      <c r="N5533" t="str">
        <f>IF(OR(L5533="ATTACK",L5533="FINTA"),UPPER(anotacoes!I5533),"")</f>
        <v/>
      </c>
      <c r="O5533" s="6" t="str">
        <f>IF(anotacoes!N5533=0,"",anotacoes!N5533)</f>
        <v/>
      </c>
      <c r="P5533" t="str">
        <f>IF(anotacoes!M5533=0,"",UPPER(anotacoes!M5533))</f>
        <v/>
      </c>
      <c r="Q5533" t="str">
        <f t="shared" si="173"/>
        <v>INSERT INTO CONVERSAO_LUTA_ACAO (cd_conversao, id_luta, sequencia, momento_inicio, momento_fim, quem_faz, quem_sofre, acao_tipo, acao, tecnica, direcao, pontuacao) VALUES (1, 80, 78, TRIM(' 00:07:12,057'), TRIM(' 00:07:12,281'), 'MRVALJEVIC', 'GUILHEIRO', 'TRANSITION', 'WITH ATTACK', NULL, NULL, NULL)</v>
      </c>
      <c r="R5533" t="s">
        <v>10327</v>
      </c>
    </row>
    <row r="5534" spans="1:18" hidden="1" x14ac:dyDescent="0.25">
      <c r="A5534" s="7">
        <f>anotacoes!D5534</f>
        <v>40780</v>
      </c>
      <c r="B5534" t="str">
        <f>anotacoes!C5534</f>
        <v>WORLD CHAMPIONSHIPS PARIS 2011</v>
      </c>
      <c r="C5534" t="str">
        <f>anotacoes!E5534</f>
        <v>MRVALJEVIC</v>
      </c>
      <c r="D5534" t="str">
        <f>anotacoes!F5534</f>
        <v>GUILHEIRO</v>
      </c>
      <c r="E5534" t="s">
        <v>10325</v>
      </c>
      <c r="F5534">
        <f>anotacoes!A5534</f>
        <v>80</v>
      </c>
      <c r="G5534">
        <f>anotacoes!B5534</f>
        <v>79</v>
      </c>
      <c r="H5534" t="str">
        <f>anotacoes!K5534</f>
        <v xml:space="preserve"> 00:07:12,281</v>
      </c>
      <c r="I5534" t="str">
        <f>anotacoes!L5534</f>
        <v xml:space="preserve"> 00:07:18,247</v>
      </c>
      <c r="J5534" t="str">
        <f>IF(L5534="PAUSE",E5534,IF(anotacoes!G5538=conversao_anotacoes!C5534,conversao_anotacoes!C5534,conversao_anotacoes!D5534))</f>
        <v>MRVALJEVIC</v>
      </c>
      <c r="K5534" t="str">
        <f t="shared" si="172"/>
        <v>GUILHEIRO</v>
      </c>
      <c r="L5534" t="str">
        <f>UPPER(anotacoes!H5534)</f>
        <v>GROUNDWORK COMBAT</v>
      </c>
      <c r="M5534" t="str">
        <f>IF(OR(L5534="ATTACK",L5534="FINTA"),"&lt;TECNICA&gt;",UPPER(anotacoes!I5534))</f>
        <v>TRYING TO ATTACK</v>
      </c>
      <c r="N5534" t="str">
        <f>IF(OR(L5534="ATTACK",L5534="FINTA"),UPPER(anotacoes!I5534),"")</f>
        <v/>
      </c>
      <c r="O5534" s="6" t="str">
        <f>IF(anotacoes!N5534=0,"",anotacoes!N5534)</f>
        <v/>
      </c>
      <c r="P5534" t="str">
        <f>IF(anotacoes!M5534=0,"",UPPER(anotacoes!M5534))</f>
        <v/>
      </c>
      <c r="Q5534" t="str">
        <f t="shared" si="173"/>
        <v>INSERT INTO CONVERSAO_LUTA_ACAO (cd_conversao, id_luta, sequencia, momento_inicio, momento_fim, quem_faz, quem_sofre, acao_tipo, acao, tecnica, direcao, pontuacao) VALUES (1, 80, 79, TRIM(' 00:07:12,281'), TRIM(' 00:07:18,247'), 'MRVALJEVIC', 'GUILHEIRO', 'GROUNDWORK COMBAT', 'TRYING TO ATTACK', NULL, NULL, NULL)</v>
      </c>
      <c r="R5534" t="s">
        <v>10327</v>
      </c>
    </row>
    <row r="5535" spans="1:18" hidden="1" x14ac:dyDescent="0.25">
      <c r="A5535" s="7">
        <f>anotacoes!D5535</f>
        <v>40780</v>
      </c>
      <c r="B5535" t="str">
        <f>anotacoes!C5535</f>
        <v>WORLD CHAMPIONSHIPS PARIS 2011</v>
      </c>
      <c r="C5535" t="str">
        <f>anotacoes!E5535</f>
        <v>MRVALJEVIC</v>
      </c>
      <c r="D5535" t="str">
        <f>anotacoes!F5535</f>
        <v>GUILHEIRO</v>
      </c>
      <c r="E5535" t="s">
        <v>10325</v>
      </c>
      <c r="F5535">
        <f>anotacoes!A5535</f>
        <v>80</v>
      </c>
      <c r="G5535">
        <f>anotacoes!B5535</f>
        <v>80</v>
      </c>
      <c r="H5535" t="str">
        <f>anotacoes!K5535</f>
        <v xml:space="preserve"> 00:07:18,247</v>
      </c>
      <c r="I5535" t="str">
        <f>anotacoes!L5535</f>
        <v xml:space="preserve"> 00:07:20,101</v>
      </c>
      <c r="J5535" t="str">
        <f>IF(L5535="PAUSE",E5535,IF(anotacoes!G5539=conversao_anotacoes!C5535,conversao_anotacoes!C5535,conversao_anotacoes!D5535))</f>
        <v>&lt;ARBITRO_DESCONHECIDO&gt;</v>
      </c>
      <c r="K5535" t="str">
        <f t="shared" si="172"/>
        <v/>
      </c>
      <c r="L5535" t="str">
        <f>UPPER(anotacoes!H5535)</f>
        <v>PAUSE</v>
      </c>
      <c r="M5535" t="str">
        <f>IF(OR(L5535="ATTACK",L5535="FINTA"),"&lt;TECNICA&gt;",UPPER(anotacoes!I5535))</f>
        <v>&lt;NAO_CLASSIFICADO&gt;</v>
      </c>
      <c r="N5535" t="str">
        <f>IF(OR(L5535="ATTACK",L5535="FINTA"),UPPER(anotacoes!I5535),"")</f>
        <v/>
      </c>
      <c r="O5535" s="6" t="str">
        <f>IF(anotacoes!N5535=0,"",anotacoes!N5535)</f>
        <v/>
      </c>
      <c r="P5535" t="str">
        <f>IF(anotacoes!M5535=0,"",UPPER(anotacoes!M5535))</f>
        <v/>
      </c>
      <c r="Q5535" t="str">
        <f t="shared" si="173"/>
        <v>INSERT INTO CONVERSAO_LUTA_ACAO (cd_conversao, id_luta, sequencia, momento_inicio, momento_fim, quem_faz, quem_sofre, acao_tipo, acao, tecnica, direcao, pontuacao) VALUES (1, 80, 80, TRIM(' 00:07:18,247'), TRIM(' 00:07:20,101'), '&lt;ARBITRO_DESCONHECIDO&gt;', '', 'PAUSE', '&lt;NAO_CLASSIFICADO&gt;', NULL, NULL, NULL)</v>
      </c>
      <c r="R5535" t="s">
        <v>10327</v>
      </c>
    </row>
    <row r="5536" spans="1:18" hidden="1" x14ac:dyDescent="0.25">
      <c r="A5536" s="7">
        <f>anotacoes!D5536</f>
        <v>40780</v>
      </c>
      <c r="B5536" t="str">
        <f>anotacoes!C5536</f>
        <v>WORLD CHAMPIONSHIPS PARIS 2011</v>
      </c>
      <c r="C5536" t="str">
        <f>anotacoes!E5536</f>
        <v>MRVALJEVIC</v>
      </c>
      <c r="D5536" t="str">
        <f>anotacoes!F5536</f>
        <v>GUILHEIRO</v>
      </c>
      <c r="E5536" t="s">
        <v>10325</v>
      </c>
      <c r="F5536">
        <f>anotacoes!A5536</f>
        <v>80</v>
      </c>
      <c r="G5536">
        <f>anotacoes!B5536</f>
        <v>81</v>
      </c>
      <c r="H5536" t="str">
        <f>anotacoes!K5536</f>
        <v xml:space="preserve"> 00:07:20,101</v>
      </c>
      <c r="I5536" t="str">
        <f>anotacoes!L5536</f>
        <v xml:space="preserve"> 00:07:21,668</v>
      </c>
      <c r="J5536" t="str">
        <f>IF(L5536="PAUSE",E5536,IF(anotacoes!G5540=conversao_anotacoes!C5536,conversao_anotacoes!C5536,conversao_anotacoes!D5536))</f>
        <v>MRVALJEVIC</v>
      </c>
      <c r="K5536" t="str">
        <f t="shared" si="172"/>
        <v>GUILHEIRO</v>
      </c>
      <c r="L5536" t="str">
        <f>UPPER(anotacoes!H5536)</f>
        <v>DISPLACEMENT</v>
      </c>
      <c r="M5536" t="str">
        <f>IF(OR(L5536="ATTACK",L5536="FINTA"),"&lt;TECNICA&gt;",UPPER(anotacoes!I5536))</f>
        <v>2-3 STEP HESITANT LEFT</v>
      </c>
      <c r="N5536" t="str">
        <f>IF(OR(L5536="ATTACK",L5536="FINTA"),UPPER(anotacoes!I5536),"")</f>
        <v/>
      </c>
      <c r="O5536" s="6" t="str">
        <f>IF(anotacoes!N5536=0,"",anotacoes!N5536)</f>
        <v/>
      </c>
      <c r="P5536" t="str">
        <f>IF(anotacoes!M5536=0,"",UPPER(anotacoes!M5536))</f>
        <v/>
      </c>
      <c r="Q5536" t="str">
        <f t="shared" si="173"/>
        <v>INSERT INTO CONVERSAO_LUTA_ACAO (cd_conversao, id_luta, sequencia, momento_inicio, momento_fim, quem_faz, quem_sofre, acao_tipo, acao, tecnica, direcao, pontuacao) VALUES (1, 80, 81, TRIM(' 00:07:20,101'), TRIM(' 00:07:21,668'), 'MRVALJEVIC', 'GUILHEIRO', 'DISPLACEMENT', '2-3 STEP HESITANT LEFT', NULL, NULL, NULL)</v>
      </c>
      <c r="R5536" t="s">
        <v>10327</v>
      </c>
    </row>
    <row r="5537" spans="1:18" hidden="1" x14ac:dyDescent="0.25">
      <c r="A5537" s="7">
        <f>anotacoes!D5537</f>
        <v>40780</v>
      </c>
      <c r="B5537" t="str">
        <f>anotacoes!C5537</f>
        <v>WORLD CHAMPIONSHIPS PARIS 2011</v>
      </c>
      <c r="C5537" t="str">
        <f>anotacoes!E5537</f>
        <v>MRVALJEVIC</v>
      </c>
      <c r="D5537" t="str">
        <f>anotacoes!F5537</f>
        <v>GUILHEIRO</v>
      </c>
      <c r="E5537" t="s">
        <v>10325</v>
      </c>
      <c r="F5537">
        <f>anotacoes!A5537</f>
        <v>80</v>
      </c>
      <c r="G5537">
        <f>anotacoes!B5537</f>
        <v>82</v>
      </c>
      <c r="H5537" t="str">
        <f>anotacoes!K5537</f>
        <v xml:space="preserve"> 00:07:21,668</v>
      </c>
      <c r="I5537" t="str">
        <f>anotacoes!L5537</f>
        <v xml:space="preserve"> 00:07:23,910</v>
      </c>
      <c r="J5537" t="str">
        <f>IF(L5537="PAUSE",E5537,IF(anotacoes!G5541=conversao_anotacoes!C5537,conversao_anotacoes!C5537,conversao_anotacoes!D5537))</f>
        <v>MRVALJEVIC</v>
      </c>
      <c r="K5537" t="str">
        <f t="shared" si="172"/>
        <v>GUILHEIRO</v>
      </c>
      <c r="L5537" t="str">
        <f>UPPER(anotacoes!H5537)</f>
        <v>DISPLACEMENT</v>
      </c>
      <c r="M5537" t="str">
        <f>IF(OR(L5537="ATTACK",L5537="FINTA"),"&lt;TECNICA&gt;",UPPER(anotacoes!I5537))</f>
        <v>TRY TO GRIP WITH CONTACT</v>
      </c>
      <c r="N5537" t="str">
        <f>IF(OR(L5537="ATTACK",L5537="FINTA"),UPPER(anotacoes!I5537),"")</f>
        <v/>
      </c>
      <c r="O5537" s="6" t="str">
        <f>IF(anotacoes!N5537=0,"",anotacoes!N5537)</f>
        <v/>
      </c>
      <c r="P5537" t="str">
        <f>IF(anotacoes!M5537=0,"",UPPER(anotacoes!M5537))</f>
        <v/>
      </c>
      <c r="Q5537" t="str">
        <f t="shared" si="173"/>
        <v>INSERT INTO CONVERSAO_LUTA_ACAO (cd_conversao, id_luta, sequencia, momento_inicio, momento_fim, quem_faz, quem_sofre, acao_tipo, acao, tecnica, direcao, pontuacao) VALUES (1, 80, 82, TRIM(' 00:07:21,668'), TRIM(' 00:07:23,910'), 'MRVALJEVIC', 'GUILHEIRO', 'DISPLACEMENT', 'TRY TO GRIP WITH CONTACT', NULL, NULL, NULL)</v>
      </c>
      <c r="R5537" t="s">
        <v>10327</v>
      </c>
    </row>
    <row r="5538" spans="1:18" hidden="1" x14ac:dyDescent="0.25">
      <c r="A5538" s="7">
        <f>anotacoes!D5538</f>
        <v>40780</v>
      </c>
      <c r="B5538" t="str">
        <f>anotacoes!C5538</f>
        <v>WORLD CHAMPIONSHIPS PARIS 2011</v>
      </c>
      <c r="C5538" t="str">
        <f>anotacoes!E5538</f>
        <v>MRVALJEVIC</v>
      </c>
      <c r="D5538" t="str">
        <f>anotacoes!F5538</f>
        <v>GUILHEIRO</v>
      </c>
      <c r="E5538" t="s">
        <v>10325</v>
      </c>
      <c r="F5538">
        <f>anotacoes!A5538</f>
        <v>80</v>
      </c>
      <c r="G5538">
        <f>anotacoes!B5538</f>
        <v>83</v>
      </c>
      <c r="H5538" t="str">
        <f>anotacoes!K5538</f>
        <v xml:space="preserve"> 00:07:23,910</v>
      </c>
      <c r="I5538" t="str">
        <f>anotacoes!L5538</f>
        <v xml:space="preserve"> 00:07:32,305</v>
      </c>
      <c r="J5538" t="str">
        <f>IF(L5538="PAUSE",E5538,IF(anotacoes!G5542=conversao_anotacoes!C5538,conversao_anotacoes!C5538,conversao_anotacoes!D5538))</f>
        <v>MRVALJEVIC</v>
      </c>
      <c r="K5538" t="str">
        <f t="shared" si="172"/>
        <v>GUILHEIRO</v>
      </c>
      <c r="L5538" t="str">
        <f>UPPER(anotacoes!H5538)</f>
        <v>GRIP TIME</v>
      </c>
      <c r="M5538" t="str">
        <f>IF(OR(L5538="ATTACK",L5538="FINTA"),"&lt;TECNICA&gt;",UPPER(anotacoes!I5538))</f>
        <v>RIGHT COLLAR</v>
      </c>
      <c r="N5538" t="str">
        <f>IF(OR(L5538="ATTACK",L5538="FINTA"),UPPER(anotacoes!I5538),"")</f>
        <v/>
      </c>
      <c r="O5538" s="6" t="str">
        <f>IF(anotacoes!N5538=0,"",anotacoes!N5538)</f>
        <v/>
      </c>
      <c r="P5538" t="str">
        <f>IF(anotacoes!M5538=0,"",UPPER(anotacoes!M5538))</f>
        <v/>
      </c>
      <c r="Q5538" t="str">
        <f t="shared" si="173"/>
        <v>INSERT INTO CONVERSAO_LUTA_ACAO (cd_conversao, id_luta, sequencia, momento_inicio, momento_fim, quem_faz, quem_sofre, acao_tipo, acao, tecnica, direcao, pontuacao) VALUES (1, 80, 83, TRIM(' 00:07:23,910'), TRIM(' 00:07:32,305'), 'MRVALJEVIC', 'GUILHEIRO', 'GRIP TIME', 'RIGHT COLLAR', NULL, NULL, NULL)</v>
      </c>
      <c r="R5538" t="s">
        <v>10327</v>
      </c>
    </row>
    <row r="5539" spans="1:18" hidden="1" x14ac:dyDescent="0.25">
      <c r="A5539" s="7">
        <f>anotacoes!D5539</f>
        <v>40780</v>
      </c>
      <c r="B5539" t="str">
        <f>anotacoes!C5539</f>
        <v>WORLD CHAMPIONSHIPS PARIS 2011</v>
      </c>
      <c r="C5539" t="str">
        <f>anotacoes!E5539</f>
        <v>MRVALJEVIC</v>
      </c>
      <c r="D5539" t="str">
        <f>anotacoes!F5539</f>
        <v>GUILHEIRO</v>
      </c>
      <c r="E5539" t="s">
        <v>10325</v>
      </c>
      <c r="F5539">
        <f>anotacoes!A5539</f>
        <v>80</v>
      </c>
      <c r="G5539">
        <f>anotacoes!B5539</f>
        <v>84</v>
      </c>
      <c r="H5539" t="str">
        <f>anotacoes!K5539</f>
        <v xml:space="preserve"> 00:07:32,305</v>
      </c>
      <c r="I5539" t="str">
        <f>anotacoes!L5539</f>
        <v xml:space="preserve"> 00:07:33,062</v>
      </c>
      <c r="J5539" t="str">
        <f>IF(L5539="PAUSE",E5539,IF(anotacoes!G5543=conversao_anotacoes!C5539,conversao_anotacoes!C5539,conversao_anotacoes!D5539))</f>
        <v>&lt;ARBITRO_DESCONHECIDO&gt;</v>
      </c>
      <c r="K5539" t="str">
        <f t="shared" si="172"/>
        <v/>
      </c>
      <c r="L5539" t="str">
        <f>UPPER(anotacoes!H5539)</f>
        <v>PAUSE</v>
      </c>
      <c r="M5539" t="str">
        <f>IF(OR(L5539="ATTACK",L5539="FINTA"),"&lt;TECNICA&gt;",UPPER(anotacoes!I5539))</f>
        <v>&lt;NAO_CLASSIFICADO&gt;</v>
      </c>
      <c r="N5539" t="str">
        <f>IF(OR(L5539="ATTACK",L5539="FINTA"),UPPER(anotacoes!I5539),"")</f>
        <v/>
      </c>
      <c r="O5539" s="6" t="str">
        <f>IF(anotacoes!N5539=0,"",anotacoes!N5539)</f>
        <v/>
      </c>
      <c r="P5539" t="str">
        <f>IF(anotacoes!M5539=0,"",UPPER(anotacoes!M5539))</f>
        <v/>
      </c>
      <c r="Q5539" t="str">
        <f t="shared" si="173"/>
        <v>INSERT INTO CONVERSAO_LUTA_ACAO (cd_conversao, id_luta, sequencia, momento_inicio, momento_fim, quem_faz, quem_sofre, acao_tipo, acao, tecnica, direcao, pontuacao) VALUES (1, 80, 84, TRIM(' 00:07:32,305'), TRIM(' 00:07:33,062'), '&lt;ARBITRO_DESCONHECIDO&gt;', '', 'PAUSE', '&lt;NAO_CLASSIFICADO&gt;', NULL, NULL, NULL)</v>
      </c>
      <c r="R5539" t="s">
        <v>10327</v>
      </c>
    </row>
    <row r="5540" spans="1:18" hidden="1" x14ac:dyDescent="0.25">
      <c r="A5540" s="7">
        <f>anotacoes!D5540</f>
        <v>40780</v>
      </c>
      <c r="B5540" t="str">
        <f>anotacoes!C5540</f>
        <v>WORLD CHAMPIONSHIPS PARIS 2011</v>
      </c>
      <c r="C5540" t="str">
        <f>anotacoes!E5540</f>
        <v>MRVALJEVIC</v>
      </c>
      <c r="D5540" t="str">
        <f>anotacoes!F5540</f>
        <v>GUILHEIRO</v>
      </c>
      <c r="E5540" t="s">
        <v>10325</v>
      </c>
      <c r="F5540">
        <f>anotacoes!A5540</f>
        <v>80</v>
      </c>
      <c r="G5540">
        <f>anotacoes!B5540</f>
        <v>85</v>
      </c>
      <c r="H5540" t="str">
        <f>anotacoes!K5540</f>
        <v xml:space="preserve"> 00:07:33,062</v>
      </c>
      <c r="I5540" t="str">
        <f>anotacoes!L5540</f>
        <v xml:space="preserve"> 00:07:33,062</v>
      </c>
      <c r="J5540" t="str">
        <f>IF(L5540="PAUSE",E5540,IF(anotacoes!G5544=conversao_anotacoes!C5540,conversao_anotacoes!C5540,conversao_anotacoes!D5540))</f>
        <v>MRVALJEVIC</v>
      </c>
      <c r="K5540" t="str">
        <f t="shared" si="172"/>
        <v>GUILHEIRO</v>
      </c>
      <c r="L5540" t="str">
        <f>UPPER(anotacoes!H5540)</f>
        <v>DISPLACEMENT</v>
      </c>
      <c r="M5540" t="str">
        <f>IF(OR(L5540="ATTACK",L5540="FINTA"),"&lt;TECNICA&gt;",UPPER(anotacoes!I5540))</f>
        <v>2-3 STEP HESITANT LEFT</v>
      </c>
      <c r="N5540" t="str">
        <f>IF(OR(L5540="ATTACK",L5540="FINTA"),UPPER(anotacoes!I5540),"")</f>
        <v/>
      </c>
      <c r="O5540" s="6" t="str">
        <f>IF(anotacoes!N5540=0,"",anotacoes!N5540)</f>
        <v/>
      </c>
      <c r="P5540" t="str">
        <f>IF(anotacoes!M5540=0,"",UPPER(anotacoes!M5540))</f>
        <v/>
      </c>
      <c r="Q5540" t="str">
        <f t="shared" si="173"/>
        <v>INSERT INTO CONVERSAO_LUTA_ACAO (cd_conversao, id_luta, sequencia, momento_inicio, momento_fim, quem_faz, quem_sofre, acao_tipo, acao, tecnica, direcao, pontuacao) VALUES (1, 80, 85, TRIM(' 00:07:33,062'), TRIM(' 00:07:33,062'), 'MRVALJEVIC', 'GUILHEIRO', 'DISPLACEMENT', '2-3 STEP HESITANT LEFT', NULL, NULL, NULL)</v>
      </c>
      <c r="R5540" t="s">
        <v>10327</v>
      </c>
    </row>
    <row r="5541" spans="1:18" hidden="1" x14ac:dyDescent="0.25">
      <c r="A5541" s="7">
        <f>anotacoes!D5541</f>
        <v>40780</v>
      </c>
      <c r="B5541" t="str">
        <f>anotacoes!C5541</f>
        <v>WORLD CHAMPIONSHIPS PARIS 2011</v>
      </c>
      <c r="C5541" t="str">
        <f>anotacoes!E5541</f>
        <v>MRVALJEVIC</v>
      </c>
      <c r="D5541" t="str">
        <f>anotacoes!F5541</f>
        <v>GUILHEIRO</v>
      </c>
      <c r="E5541" t="s">
        <v>10325</v>
      </c>
      <c r="F5541">
        <f>anotacoes!A5541</f>
        <v>80</v>
      </c>
      <c r="G5541">
        <f>anotacoes!B5541</f>
        <v>86</v>
      </c>
      <c r="H5541" t="str">
        <f>anotacoes!K5541</f>
        <v xml:space="preserve"> 00:07:33,062</v>
      </c>
      <c r="I5541" t="str">
        <f>anotacoes!L5541</f>
        <v xml:space="preserve"> 00:08:22,961</v>
      </c>
      <c r="J5541" t="str">
        <f>IF(L5541="PAUSE",E5541,IF(anotacoes!G5545=conversao_anotacoes!C5541,conversao_anotacoes!C5541,conversao_anotacoes!D5541))</f>
        <v>MRVALJEVIC</v>
      </c>
      <c r="K5541" t="str">
        <f t="shared" si="172"/>
        <v>GUILHEIRO</v>
      </c>
      <c r="L5541" t="str">
        <f>UPPER(anotacoes!H5541)</f>
        <v>GRIP TIME</v>
      </c>
      <c r="M5541" t="str">
        <f>IF(OR(L5541="ATTACK",L5541="FINTA"),"&lt;TECNICA&gt;",UPPER(anotacoes!I5541))</f>
        <v>RIGHT COLLAR</v>
      </c>
      <c r="N5541" t="str">
        <f>IF(OR(L5541="ATTACK",L5541="FINTA"),UPPER(anotacoes!I5541),"")</f>
        <v/>
      </c>
      <c r="O5541" s="6" t="str">
        <f>IF(anotacoes!N5541=0,"",anotacoes!N5541)</f>
        <v/>
      </c>
      <c r="P5541" t="str">
        <f>IF(anotacoes!M5541=0,"",UPPER(anotacoes!M5541))</f>
        <v/>
      </c>
      <c r="Q5541" t="str">
        <f t="shared" si="173"/>
        <v>INSERT INTO CONVERSAO_LUTA_ACAO (cd_conversao, id_luta, sequencia, momento_inicio, momento_fim, quem_faz, quem_sofre, acao_tipo, acao, tecnica, direcao, pontuacao) VALUES (1, 80, 86, TRIM(' 00:07:33,062'), TRIM(' 00:08:22,961'), 'MRVALJEVIC', 'GUILHEIRO', 'GRIP TIME', 'RIGHT COLLAR', NULL, NULL, NULL)</v>
      </c>
      <c r="R5541" t="s">
        <v>10327</v>
      </c>
    </row>
    <row r="5542" spans="1:18" hidden="1" x14ac:dyDescent="0.25">
      <c r="A5542" s="7">
        <f>anotacoes!D5542</f>
        <v>40780</v>
      </c>
      <c r="B5542" t="str">
        <f>anotacoes!C5542</f>
        <v>WORLD CHAMPIONSHIPS PARIS 2011</v>
      </c>
      <c r="C5542" t="str">
        <f>anotacoes!E5542</f>
        <v>MRVALJEVIC</v>
      </c>
      <c r="D5542" t="str">
        <f>anotacoes!F5542</f>
        <v>GUILHEIRO</v>
      </c>
      <c r="E5542" t="s">
        <v>10325</v>
      </c>
      <c r="F5542">
        <f>anotacoes!A5542</f>
        <v>80</v>
      </c>
      <c r="G5542">
        <f>anotacoes!B5542</f>
        <v>87</v>
      </c>
      <c r="H5542" t="str">
        <f>anotacoes!K5542</f>
        <v xml:space="preserve"> 00:08:22,961</v>
      </c>
      <c r="I5542" t="str">
        <f>anotacoes!L5542</f>
        <v xml:space="preserve"> 00:08:23,877</v>
      </c>
      <c r="J5542" t="str">
        <f>IF(L5542="PAUSE",E5542,IF(anotacoes!G5546=conversao_anotacoes!C5542,conversao_anotacoes!C5542,conversao_anotacoes!D5542))</f>
        <v>MRVALJEVIC</v>
      </c>
      <c r="K5542" t="str">
        <f t="shared" si="172"/>
        <v>GUILHEIRO</v>
      </c>
      <c r="L5542" t="str">
        <f>UPPER(anotacoes!H5542)</f>
        <v>DEFENSE</v>
      </c>
      <c r="M5542" t="str">
        <f>IF(OR(L5542="ATTACK",L5542="FINTA"),"&lt;TECNICA&gt;",UPPER(anotacoes!I5542))</f>
        <v>TAE-SABAKI RIGHT</v>
      </c>
      <c r="N5542" t="str">
        <f>IF(OR(L5542="ATTACK",L5542="FINTA"),UPPER(anotacoes!I5542),"")</f>
        <v/>
      </c>
      <c r="O5542" s="6" t="str">
        <f>IF(anotacoes!N5542=0,"",anotacoes!N5542)</f>
        <v/>
      </c>
      <c r="P5542" t="str">
        <f>IF(anotacoes!M5542=0,"",UPPER(anotacoes!M5542))</f>
        <v/>
      </c>
      <c r="Q5542" t="str">
        <f t="shared" si="173"/>
        <v>INSERT INTO CONVERSAO_LUTA_ACAO (cd_conversao, id_luta, sequencia, momento_inicio, momento_fim, quem_faz, quem_sofre, acao_tipo, acao, tecnica, direcao, pontuacao) VALUES (1, 80, 87, TRIM(' 00:08:22,961'), TRIM(' 00:08:23,877'), 'MRVALJEVIC', 'GUILHEIRO', 'DEFENSE', 'TAE-SABAKI RIGHT', NULL, NULL, NULL)</v>
      </c>
      <c r="R5542" t="s">
        <v>10327</v>
      </c>
    </row>
    <row r="5543" spans="1:18" hidden="1" x14ac:dyDescent="0.25">
      <c r="A5543" s="7">
        <f>anotacoes!D5543</f>
        <v>40780</v>
      </c>
      <c r="B5543" t="str">
        <f>anotacoes!C5543</f>
        <v>WORLD CHAMPIONSHIPS PARIS 2011</v>
      </c>
      <c r="C5543" t="str">
        <f>anotacoes!E5543</f>
        <v>MRVALJEVIC</v>
      </c>
      <c r="D5543" t="str">
        <f>anotacoes!F5543</f>
        <v>GUILHEIRO</v>
      </c>
      <c r="E5543" t="s">
        <v>10325</v>
      </c>
      <c r="F5543">
        <f>anotacoes!A5543</f>
        <v>80</v>
      </c>
      <c r="G5543">
        <f>anotacoes!B5543</f>
        <v>88</v>
      </c>
      <c r="H5543" t="str">
        <f>anotacoes!K5543</f>
        <v xml:space="preserve"> 00:08:23,877</v>
      </c>
      <c r="I5543" t="str">
        <f>anotacoes!L5543</f>
        <v xml:space="preserve"> 00:08:29,124</v>
      </c>
      <c r="J5543" t="str">
        <f>IF(L5543="PAUSE",E5543,IF(anotacoes!G5547=conversao_anotacoes!C5543,conversao_anotacoes!C5543,conversao_anotacoes!D5543))</f>
        <v>MRVALJEVIC</v>
      </c>
      <c r="K5543" t="str">
        <f t="shared" si="172"/>
        <v>GUILHEIRO</v>
      </c>
      <c r="L5543" t="str">
        <f>UPPER(anotacoes!H5543)</f>
        <v>GROUNDWORK COMBAT</v>
      </c>
      <c r="M5543" t="str">
        <f>IF(OR(L5543="ATTACK",L5543="FINTA"),"&lt;TECNICA&gt;",UPPER(anotacoes!I5543))</f>
        <v>DEFENSIVE POSITION</v>
      </c>
      <c r="N5543" t="str">
        <f>IF(OR(L5543="ATTACK",L5543="FINTA"),UPPER(anotacoes!I5543),"")</f>
        <v/>
      </c>
      <c r="O5543" s="6" t="str">
        <f>IF(anotacoes!N5543=0,"",anotacoes!N5543)</f>
        <v/>
      </c>
      <c r="P5543" t="str">
        <f>IF(anotacoes!M5543=0,"",UPPER(anotacoes!M5543))</f>
        <v/>
      </c>
      <c r="Q5543" t="str">
        <f t="shared" si="173"/>
        <v>INSERT INTO CONVERSAO_LUTA_ACAO (cd_conversao, id_luta, sequencia, momento_inicio, momento_fim, quem_faz, quem_sofre, acao_tipo, acao, tecnica, direcao, pontuacao) VALUES (1, 80, 88, TRIM(' 00:08:23,877'), TRIM(' 00:08:29,124'), 'MRVALJEVIC', 'GUILHEIRO', 'GROUNDWORK COMBAT', 'DEFENSIVE POSITION', NULL, NULL, NULL)</v>
      </c>
      <c r="R5543" t="s">
        <v>10327</v>
      </c>
    </row>
    <row r="5544" spans="1:18" hidden="1" x14ac:dyDescent="0.25">
      <c r="A5544" s="7">
        <f>anotacoes!D5544</f>
        <v>40780</v>
      </c>
      <c r="B5544" t="str">
        <f>anotacoes!C5544</f>
        <v>WORLD CHAMPIONSHIPS PARIS 2011</v>
      </c>
      <c r="C5544" t="str">
        <f>anotacoes!E5544</f>
        <v>MRVALJEVIC</v>
      </c>
      <c r="D5544" t="str">
        <f>anotacoes!F5544</f>
        <v>GUILHEIRO</v>
      </c>
      <c r="E5544" t="s">
        <v>10325</v>
      </c>
      <c r="F5544">
        <f>anotacoes!A5544</f>
        <v>80</v>
      </c>
      <c r="G5544">
        <f>anotacoes!B5544</f>
        <v>89</v>
      </c>
      <c r="H5544" t="str">
        <f>anotacoes!K5544</f>
        <v xml:space="preserve"> 00:08:29,124</v>
      </c>
      <c r="I5544" t="str">
        <f>anotacoes!L5544</f>
        <v xml:space="preserve"> 00:08:37,358</v>
      </c>
      <c r="J5544" t="str">
        <f>IF(L5544="PAUSE",E5544,IF(anotacoes!G5548=conversao_anotacoes!C5544,conversao_anotacoes!C5544,conversao_anotacoes!D5544))</f>
        <v>&lt;ARBITRO_DESCONHECIDO&gt;</v>
      </c>
      <c r="K5544" t="str">
        <f t="shared" si="172"/>
        <v/>
      </c>
      <c r="L5544" t="str">
        <f>UPPER(anotacoes!H5544)</f>
        <v>PAUSE</v>
      </c>
      <c r="M5544" t="str">
        <f>IF(OR(L5544="ATTACK",L5544="FINTA"),"&lt;TECNICA&gt;",UPPER(anotacoes!I5544))</f>
        <v>&lt;NAO_CLASSIFICADO&gt;</v>
      </c>
      <c r="N5544" t="str">
        <f>IF(OR(L5544="ATTACK",L5544="FINTA"),UPPER(anotacoes!I5544),"")</f>
        <v/>
      </c>
      <c r="O5544" s="6" t="str">
        <f>IF(anotacoes!N5544=0,"",anotacoes!N5544)</f>
        <v/>
      </c>
      <c r="P5544" t="str">
        <f>IF(anotacoes!M5544=0,"",UPPER(anotacoes!M5544))</f>
        <v/>
      </c>
      <c r="Q5544" t="str">
        <f t="shared" si="173"/>
        <v>INSERT INTO CONVERSAO_LUTA_ACAO (cd_conversao, id_luta, sequencia, momento_inicio, momento_fim, quem_faz, quem_sofre, acao_tipo, acao, tecnica, direcao, pontuacao) VALUES (1, 80, 89, TRIM(' 00:08:29,124'), TRIM(' 00:08:37,358'), '&lt;ARBITRO_DESCONHECIDO&gt;', '', 'PAUSE', '&lt;NAO_CLASSIFICADO&gt;', NULL, NULL, NULL)</v>
      </c>
      <c r="R5544" t="s">
        <v>10327</v>
      </c>
    </row>
    <row r="5545" spans="1:18" hidden="1" x14ac:dyDescent="0.25">
      <c r="A5545" s="7">
        <f>anotacoes!D5545</f>
        <v>40780</v>
      </c>
      <c r="B5545" t="str">
        <f>anotacoes!C5545</f>
        <v>WORLD CHAMPIONSHIPS PARIS 2011</v>
      </c>
      <c r="C5545" t="str">
        <f>anotacoes!E5545</f>
        <v>MRVALJEVIC</v>
      </c>
      <c r="D5545" t="str">
        <f>anotacoes!F5545</f>
        <v>GUILHEIRO</v>
      </c>
      <c r="E5545" t="s">
        <v>10325</v>
      </c>
      <c r="F5545">
        <f>anotacoes!A5545</f>
        <v>80</v>
      </c>
      <c r="G5545">
        <f>anotacoes!B5545</f>
        <v>90</v>
      </c>
      <c r="H5545" t="str">
        <f>anotacoes!K5545</f>
        <v xml:space="preserve"> 00:08:37,358</v>
      </c>
      <c r="I5545" t="str">
        <f>anotacoes!L5545</f>
        <v xml:space="preserve"> 00:08:40,598</v>
      </c>
      <c r="J5545" t="str">
        <f>IF(L5545="PAUSE",E5545,IF(anotacoes!G5549=conversao_anotacoes!C5545,conversao_anotacoes!C5545,conversao_anotacoes!D5545))</f>
        <v>MRVALJEVIC</v>
      </c>
      <c r="K5545" t="str">
        <f t="shared" si="172"/>
        <v>GUILHEIRO</v>
      </c>
      <c r="L5545" t="str">
        <f>UPPER(anotacoes!H5545)</f>
        <v>DISPLACEMENT</v>
      </c>
      <c r="M5545" t="str">
        <f>IF(OR(L5545="ATTACK",L5545="FINTA"),"&lt;TECNICA&gt;",UPPER(anotacoes!I5545))</f>
        <v>2-3 STEP HESITANT LEFT</v>
      </c>
      <c r="N5545" t="str">
        <f>IF(OR(L5545="ATTACK",L5545="FINTA"),UPPER(anotacoes!I5545),"")</f>
        <v/>
      </c>
      <c r="O5545" s="6" t="str">
        <f>IF(anotacoes!N5545=0,"",anotacoes!N5545)</f>
        <v/>
      </c>
      <c r="P5545" t="str">
        <f>IF(anotacoes!M5545=0,"",UPPER(anotacoes!M5545))</f>
        <v/>
      </c>
      <c r="Q5545" t="str">
        <f t="shared" si="173"/>
        <v>INSERT INTO CONVERSAO_LUTA_ACAO (cd_conversao, id_luta, sequencia, momento_inicio, momento_fim, quem_faz, quem_sofre, acao_tipo, acao, tecnica, direcao, pontuacao) VALUES (1, 80, 90, TRIM(' 00:08:37,358'), TRIM(' 00:08:40,598'), 'MRVALJEVIC', 'GUILHEIRO', 'DISPLACEMENT', '2-3 STEP HESITANT LEFT', NULL, NULL, NULL)</v>
      </c>
      <c r="R5545" t="s">
        <v>10327</v>
      </c>
    </row>
    <row r="5546" spans="1:18" hidden="1" x14ac:dyDescent="0.25">
      <c r="A5546" s="7">
        <f>anotacoes!D5546</f>
        <v>40780</v>
      </c>
      <c r="B5546" t="str">
        <f>anotacoes!C5546</f>
        <v>WORLD CHAMPIONSHIPS PARIS 2011</v>
      </c>
      <c r="C5546" t="str">
        <f>anotacoes!E5546</f>
        <v>MRVALJEVIC</v>
      </c>
      <c r="D5546" t="str">
        <f>anotacoes!F5546</f>
        <v>GUILHEIRO</v>
      </c>
      <c r="E5546" t="s">
        <v>10325</v>
      </c>
      <c r="F5546">
        <f>anotacoes!A5546</f>
        <v>80</v>
      </c>
      <c r="G5546">
        <f>anotacoes!B5546</f>
        <v>91</v>
      </c>
      <c r="H5546" t="str">
        <f>anotacoes!K5546</f>
        <v xml:space="preserve"> 00:08:40,598</v>
      </c>
      <c r="I5546" t="str">
        <f>anotacoes!L5546</f>
        <v xml:space="preserve"> 00:08:40,598</v>
      </c>
      <c r="J5546" t="str">
        <f>IF(L5546="PAUSE",E5546,IF(anotacoes!G5550=conversao_anotacoes!C5546,conversao_anotacoes!C5546,conversao_anotacoes!D5546))</f>
        <v>&lt;ARBITRO_DESCONHECIDO&gt;</v>
      </c>
      <c r="K5546" t="str">
        <f t="shared" si="172"/>
        <v/>
      </c>
      <c r="L5546" t="str">
        <f>UPPER(anotacoes!H5546)</f>
        <v>PAUSE</v>
      </c>
      <c r="M5546" t="str">
        <f>IF(OR(L5546="ATTACK",L5546="FINTA"),"&lt;TECNICA&gt;",UPPER(anotacoes!I5546))</f>
        <v>SHIDO WITHOUT SCORE</v>
      </c>
      <c r="N5546" t="str">
        <f>IF(OR(L5546="ATTACK",L5546="FINTA"),UPPER(anotacoes!I5546),"")</f>
        <v/>
      </c>
      <c r="O5546" s="6" t="str">
        <f>IF(anotacoes!N5546=0,"",anotacoes!N5546)</f>
        <v/>
      </c>
      <c r="P5546" t="str">
        <f>IF(anotacoes!M5546=0,"",UPPER(anotacoes!M5546))</f>
        <v/>
      </c>
      <c r="Q5546" t="str">
        <f t="shared" si="173"/>
        <v>INSERT INTO CONVERSAO_LUTA_ACAO (cd_conversao, id_luta, sequencia, momento_inicio, momento_fim, quem_faz, quem_sofre, acao_tipo, acao, tecnica, direcao, pontuacao) VALUES (1, 80, 91, TRIM(' 00:08:40,598'), TRIM(' 00:08:40,598'), '&lt;ARBITRO_DESCONHECIDO&gt;', '', 'PAUSE', 'SHIDO WITHOUT SCORE', NULL, NULL, NULL)</v>
      </c>
      <c r="R5546" t="s">
        <v>10327</v>
      </c>
    </row>
    <row r="5547" spans="1:18" hidden="1" x14ac:dyDescent="0.25">
      <c r="A5547" s="7">
        <f>anotacoes!D5547</f>
        <v>40780</v>
      </c>
      <c r="B5547" t="str">
        <f>anotacoes!C5547</f>
        <v>WORLD CHAMPIONSHIPS PARIS 2011</v>
      </c>
      <c r="C5547" t="str">
        <f>anotacoes!E5547</f>
        <v>MRVALJEVIC</v>
      </c>
      <c r="D5547" t="str">
        <f>anotacoes!F5547</f>
        <v>GUILHEIRO</v>
      </c>
      <c r="E5547" t="s">
        <v>10325</v>
      </c>
      <c r="F5547">
        <f>anotacoes!A5547</f>
        <v>80</v>
      </c>
      <c r="G5547">
        <f>anotacoes!B5547</f>
        <v>92</v>
      </c>
      <c r="H5547" t="str">
        <f>anotacoes!K5547</f>
        <v xml:space="preserve"> 00:08:40,598</v>
      </c>
      <c r="I5547" t="str">
        <f>anotacoes!L5547</f>
        <v xml:space="preserve"> 00:08:54,337</v>
      </c>
      <c r="J5547" t="str">
        <f>IF(L5547="PAUSE",E5547,IF(anotacoes!G5551=conversao_anotacoes!C5547,conversao_anotacoes!C5547,conversao_anotacoes!D5547))</f>
        <v>&lt;ARBITRO_DESCONHECIDO&gt;</v>
      </c>
      <c r="K5547" t="str">
        <f t="shared" si="172"/>
        <v/>
      </c>
      <c r="L5547" t="str">
        <f>UPPER(anotacoes!H5547)</f>
        <v>PAUSE</v>
      </c>
      <c r="M5547" t="str">
        <f>IF(OR(L5547="ATTACK",L5547="FINTA"),"&lt;TECNICA&gt;",UPPER(anotacoes!I5547))</f>
        <v>&lt;NAO_CLASSIFICADO&gt;</v>
      </c>
      <c r="N5547" t="str">
        <f>IF(OR(L5547="ATTACK",L5547="FINTA"),UPPER(anotacoes!I5547),"")</f>
        <v/>
      </c>
      <c r="O5547" s="6" t="str">
        <f>IF(anotacoes!N5547=0,"",anotacoes!N5547)</f>
        <v/>
      </c>
      <c r="P5547" t="str">
        <f>IF(anotacoes!M5547=0,"",UPPER(anotacoes!M5547))</f>
        <v/>
      </c>
      <c r="Q5547" t="str">
        <f t="shared" si="173"/>
        <v>INSERT INTO CONVERSAO_LUTA_ACAO (cd_conversao, id_luta, sequencia, momento_inicio, momento_fim, quem_faz, quem_sofre, acao_tipo, acao, tecnica, direcao, pontuacao) VALUES (1, 80, 92, TRIM(' 00:08:40,598'), TRIM(' 00:08:54,337'), '&lt;ARBITRO_DESCONHECIDO&gt;', '', 'PAUSE', '&lt;NAO_CLASSIFICADO&gt;', NULL, NULL, NULL)</v>
      </c>
      <c r="R5547" t="s">
        <v>10327</v>
      </c>
    </row>
    <row r="5548" spans="1:18" hidden="1" x14ac:dyDescent="0.25">
      <c r="A5548" s="7">
        <f>anotacoes!D5548</f>
        <v>40780</v>
      </c>
      <c r="B5548" t="str">
        <f>anotacoes!C5548</f>
        <v>WORLD CHAMPIONSHIPS PARIS 2011</v>
      </c>
      <c r="C5548" t="str">
        <f>anotacoes!E5548</f>
        <v>MRVALJEVIC</v>
      </c>
      <c r="D5548" t="str">
        <f>anotacoes!F5548</f>
        <v>GUILHEIRO</v>
      </c>
      <c r="E5548" t="s">
        <v>10325</v>
      </c>
      <c r="F5548">
        <f>anotacoes!A5548</f>
        <v>80</v>
      </c>
      <c r="G5548">
        <f>anotacoes!B5548</f>
        <v>93</v>
      </c>
      <c r="H5548" t="str">
        <f>anotacoes!K5548</f>
        <v xml:space="preserve"> 00:08:54,337</v>
      </c>
      <c r="I5548" t="str">
        <f>anotacoes!L5548</f>
        <v xml:space="preserve"> 00:08:55,502</v>
      </c>
      <c r="J5548" t="str">
        <f>IF(L5548="PAUSE",E5548,IF(anotacoes!G5552=conversao_anotacoes!C5548,conversao_anotacoes!C5548,conversao_anotacoes!D5548))</f>
        <v>MRVALJEVIC</v>
      </c>
      <c r="K5548" t="str">
        <f t="shared" si="172"/>
        <v>GUILHEIRO</v>
      </c>
      <c r="L5548" t="str">
        <f>UPPER(anotacoes!H5548)</f>
        <v>DISPLACEMENT</v>
      </c>
      <c r="M5548" t="str">
        <f>IF(OR(L5548="ATTACK",L5548="FINTA"),"&lt;TECNICA&gt;",UPPER(anotacoes!I5548))</f>
        <v>2-3 STEP HESITANT LEFT</v>
      </c>
      <c r="N5548" t="str">
        <f>IF(OR(L5548="ATTACK",L5548="FINTA"),UPPER(anotacoes!I5548),"")</f>
        <v/>
      </c>
      <c r="O5548" s="6" t="str">
        <f>IF(anotacoes!N5548=0,"",anotacoes!N5548)</f>
        <v/>
      </c>
      <c r="P5548" t="str">
        <f>IF(anotacoes!M5548=0,"",UPPER(anotacoes!M5548))</f>
        <v/>
      </c>
      <c r="Q5548" t="str">
        <f t="shared" si="173"/>
        <v>INSERT INTO CONVERSAO_LUTA_ACAO (cd_conversao, id_luta, sequencia, momento_inicio, momento_fim, quem_faz, quem_sofre, acao_tipo, acao, tecnica, direcao, pontuacao) VALUES (1, 80, 93, TRIM(' 00:08:54,337'), TRIM(' 00:08:55,502'), 'MRVALJEVIC', 'GUILHEIRO', 'DISPLACEMENT', '2-3 STEP HESITANT LEFT', NULL, NULL, NULL)</v>
      </c>
      <c r="R5548" t="s">
        <v>10327</v>
      </c>
    </row>
    <row r="5549" spans="1:18" hidden="1" x14ac:dyDescent="0.25">
      <c r="A5549" s="7">
        <f>anotacoes!D5549</f>
        <v>40780</v>
      </c>
      <c r="B5549" t="str">
        <f>anotacoes!C5549</f>
        <v>WORLD CHAMPIONSHIPS PARIS 2011</v>
      </c>
      <c r="C5549" t="str">
        <f>anotacoes!E5549</f>
        <v>MRVALJEVIC</v>
      </c>
      <c r="D5549" t="str">
        <f>anotacoes!F5549</f>
        <v>GUILHEIRO</v>
      </c>
      <c r="E5549" t="s">
        <v>10325</v>
      </c>
      <c r="F5549">
        <f>anotacoes!A5549</f>
        <v>80</v>
      </c>
      <c r="G5549">
        <f>anotacoes!B5549</f>
        <v>94</v>
      </c>
      <c r="H5549" t="str">
        <f>anotacoes!K5549</f>
        <v xml:space="preserve"> 00:08:55,502</v>
      </c>
      <c r="I5549" t="str">
        <f>anotacoes!L5549</f>
        <v xml:space="preserve"> 00:08:58,562</v>
      </c>
      <c r="J5549" t="str">
        <f>IF(L5549="PAUSE",E5549,IF(anotacoes!G5553=conversao_anotacoes!C5549,conversao_anotacoes!C5549,conversao_anotacoes!D5549))</f>
        <v>MRVALJEVIC</v>
      </c>
      <c r="K5549" t="str">
        <f t="shared" si="172"/>
        <v>GUILHEIRO</v>
      </c>
      <c r="L5549" t="str">
        <f>UPPER(anotacoes!H5549)</f>
        <v>GRIP TIME</v>
      </c>
      <c r="M5549" t="str">
        <f>IF(OR(L5549="ATTACK",L5549="FINTA"),"&lt;TECNICA&gt;",UPPER(anotacoes!I5549))</f>
        <v>RIGHT COLLAR LEFT SLEEVE</v>
      </c>
      <c r="N5549" t="str">
        <f>IF(OR(L5549="ATTACK",L5549="FINTA"),UPPER(anotacoes!I5549),"")</f>
        <v/>
      </c>
      <c r="O5549" s="6" t="str">
        <f>IF(anotacoes!N5549=0,"",anotacoes!N5549)</f>
        <v/>
      </c>
      <c r="P5549" t="str">
        <f>IF(anotacoes!M5549=0,"",UPPER(anotacoes!M5549))</f>
        <v/>
      </c>
      <c r="Q5549" t="str">
        <f t="shared" si="173"/>
        <v>INSERT INTO CONVERSAO_LUTA_ACAO (cd_conversao, id_luta, sequencia, momento_inicio, momento_fim, quem_faz, quem_sofre, acao_tipo, acao, tecnica, direcao, pontuacao) VALUES (1, 80, 94, TRIM(' 00:08:55,502'), TRIM(' 00:08:58,562'), 'MRVALJEVIC', 'GUILHEIRO', 'GRIP TIME', 'RIGHT COLLAR LEFT SLEEVE', NULL, NULL, NULL)</v>
      </c>
      <c r="R5549" t="s">
        <v>10327</v>
      </c>
    </row>
    <row r="5550" spans="1:18" hidden="1" x14ac:dyDescent="0.25">
      <c r="A5550" s="7">
        <f>anotacoes!D5550</f>
        <v>40780</v>
      </c>
      <c r="B5550" t="str">
        <f>anotacoes!C5550</f>
        <v>WORLD CHAMPIONSHIPS PARIS 2011</v>
      </c>
      <c r="C5550" t="str">
        <f>anotacoes!E5550</f>
        <v>MRVALJEVIC</v>
      </c>
      <c r="D5550" t="str">
        <f>anotacoes!F5550</f>
        <v>GUILHEIRO</v>
      </c>
      <c r="E5550" t="s">
        <v>10325</v>
      </c>
      <c r="F5550">
        <f>anotacoes!A5550</f>
        <v>80</v>
      </c>
      <c r="G5550">
        <f>anotacoes!B5550</f>
        <v>95</v>
      </c>
      <c r="H5550" t="str">
        <f>anotacoes!K5550</f>
        <v xml:space="preserve"> 00:08:58,562</v>
      </c>
      <c r="I5550" t="str">
        <f>anotacoes!L5550</f>
        <v xml:space="preserve"> 00:08:59,956</v>
      </c>
      <c r="J5550" t="str">
        <f>IF(L5550="PAUSE",E5550,IF(anotacoes!G5554=conversao_anotacoes!C5550,conversao_anotacoes!C5550,conversao_anotacoes!D5550))</f>
        <v>MRVALJEVIC</v>
      </c>
      <c r="K5550" t="str">
        <f t="shared" si="172"/>
        <v>GUILHEIRO</v>
      </c>
      <c r="L5550" t="str">
        <f>UPPER(anotacoes!H5550)</f>
        <v>DISPLACEMENT</v>
      </c>
      <c r="M5550" t="str">
        <f>IF(OR(L5550="ATTACK",L5550="FINTA"),"&lt;TECNICA&gt;",UPPER(anotacoes!I5550))</f>
        <v>2-3 STEP HESITANT LEFT</v>
      </c>
      <c r="N5550" t="str">
        <f>IF(OR(L5550="ATTACK",L5550="FINTA"),UPPER(anotacoes!I5550),"")</f>
        <v/>
      </c>
      <c r="O5550" s="6" t="str">
        <f>IF(anotacoes!N5550=0,"",anotacoes!N5550)</f>
        <v/>
      </c>
      <c r="P5550" t="str">
        <f>IF(anotacoes!M5550=0,"",UPPER(anotacoes!M5550))</f>
        <v/>
      </c>
      <c r="Q5550" t="str">
        <f t="shared" si="173"/>
        <v>INSERT INTO CONVERSAO_LUTA_ACAO (cd_conversao, id_luta, sequencia, momento_inicio, momento_fim, quem_faz, quem_sofre, acao_tipo, acao, tecnica, direcao, pontuacao) VALUES (1, 80, 95, TRIM(' 00:08:58,562'), TRIM(' 00:08:59,956'), 'MRVALJEVIC', 'GUILHEIRO', 'DISPLACEMENT', '2-3 STEP HESITANT LEFT', NULL, NULL, NULL)</v>
      </c>
      <c r="R5550" t="s">
        <v>10327</v>
      </c>
    </row>
    <row r="5551" spans="1:18" hidden="1" x14ac:dyDescent="0.25">
      <c r="A5551" s="7">
        <f>anotacoes!D5551</f>
        <v>40780</v>
      </c>
      <c r="B5551" t="str">
        <f>anotacoes!C5551</f>
        <v>WORLD CHAMPIONSHIPS PARIS 2011</v>
      </c>
      <c r="C5551" t="str">
        <f>anotacoes!E5551</f>
        <v>MRVALJEVIC</v>
      </c>
      <c r="D5551" t="str">
        <f>anotacoes!F5551</f>
        <v>GUILHEIRO</v>
      </c>
      <c r="E5551" t="s">
        <v>10325</v>
      </c>
      <c r="F5551">
        <f>anotacoes!A5551</f>
        <v>80</v>
      </c>
      <c r="G5551">
        <f>anotacoes!B5551</f>
        <v>96</v>
      </c>
      <c r="H5551" t="str">
        <f>anotacoes!K5551</f>
        <v xml:space="preserve"> 00:08:59,956</v>
      </c>
      <c r="I5551" t="str">
        <f>anotacoes!L5551</f>
        <v xml:space="preserve"> 00:09:08,201</v>
      </c>
      <c r="J5551" t="str">
        <f>IF(L5551="PAUSE",E5551,IF(anotacoes!G5555=conversao_anotacoes!C5551,conversao_anotacoes!C5551,conversao_anotacoes!D5551))</f>
        <v>MRVALJEVIC</v>
      </c>
      <c r="K5551" t="str">
        <f t="shared" si="172"/>
        <v>GUILHEIRO</v>
      </c>
      <c r="L5551" t="str">
        <f>UPPER(anotacoes!H5551)</f>
        <v>GRIP TIME</v>
      </c>
      <c r="M5551" t="str">
        <f>IF(OR(L5551="ATTACK",L5551="FINTA"),"&lt;TECNICA&gt;",UPPER(anotacoes!I5551))</f>
        <v>RIGHT COLLAR LEFT SLEEVE</v>
      </c>
      <c r="N5551" t="str">
        <f>IF(OR(L5551="ATTACK",L5551="FINTA"),UPPER(anotacoes!I5551),"")</f>
        <v/>
      </c>
      <c r="O5551" s="6" t="str">
        <f>IF(anotacoes!N5551=0,"",anotacoes!N5551)</f>
        <v/>
      </c>
      <c r="P5551" t="str">
        <f>IF(anotacoes!M5551=0,"",UPPER(anotacoes!M5551))</f>
        <v/>
      </c>
      <c r="Q5551" t="str">
        <f t="shared" si="173"/>
        <v>INSERT INTO CONVERSAO_LUTA_ACAO (cd_conversao, id_luta, sequencia, momento_inicio, momento_fim, quem_faz, quem_sofre, acao_tipo, acao, tecnica, direcao, pontuacao) VALUES (1, 80, 96, TRIM(' 00:08:59,956'), TRIM(' 00:09:08,201'), 'MRVALJEVIC', 'GUILHEIRO', 'GRIP TIME', 'RIGHT COLLAR LEFT SLEEVE', NULL, NULL, NULL)</v>
      </c>
      <c r="R5551" t="s">
        <v>10327</v>
      </c>
    </row>
    <row r="5552" spans="1:18" hidden="1" x14ac:dyDescent="0.25">
      <c r="A5552" s="7">
        <f>anotacoes!D5552</f>
        <v>40780</v>
      </c>
      <c r="B5552" t="str">
        <f>anotacoes!C5552</f>
        <v>WORLD CHAMPIONSHIPS PARIS 2011</v>
      </c>
      <c r="C5552" t="str">
        <f>anotacoes!E5552</f>
        <v>MRVALJEVIC</v>
      </c>
      <c r="D5552" t="str">
        <f>anotacoes!F5552</f>
        <v>GUILHEIRO</v>
      </c>
      <c r="E5552" t="s">
        <v>10325</v>
      </c>
      <c r="F5552">
        <f>anotacoes!A5552</f>
        <v>80</v>
      </c>
      <c r="G5552">
        <f>anotacoes!B5552</f>
        <v>97</v>
      </c>
      <c r="H5552" t="str">
        <f>anotacoes!K5552</f>
        <v xml:space="preserve"> 00:09:08,201</v>
      </c>
      <c r="I5552" t="str">
        <f>anotacoes!L5552</f>
        <v xml:space="preserve"> 00:09:11,346</v>
      </c>
      <c r="J5552" t="str">
        <f>IF(L5552="PAUSE",E5552,IF(anotacoes!G5556=conversao_anotacoes!C5552,conversao_anotacoes!C5552,conversao_anotacoes!D5552))</f>
        <v>&lt;ARBITRO_DESCONHECIDO&gt;</v>
      </c>
      <c r="K5552" t="str">
        <f t="shared" si="172"/>
        <v/>
      </c>
      <c r="L5552" t="str">
        <f>UPPER(anotacoes!H5552)</f>
        <v>PAUSE</v>
      </c>
      <c r="M5552" t="str">
        <f>IF(OR(L5552="ATTACK",L5552="FINTA"),"&lt;TECNICA&gt;",UPPER(anotacoes!I5552))</f>
        <v>SHIDO WITH SCORE</v>
      </c>
      <c r="N5552" t="str">
        <f>IF(OR(L5552="ATTACK",L5552="FINTA"),UPPER(anotacoes!I5552),"")</f>
        <v/>
      </c>
      <c r="O5552" s="6" t="str">
        <f>IF(anotacoes!N5552=0,"",anotacoes!N5552)</f>
        <v/>
      </c>
      <c r="P5552" t="str">
        <f>IF(anotacoes!M5552=0,"",UPPER(anotacoes!M5552))</f>
        <v/>
      </c>
      <c r="Q5552" t="str">
        <f t="shared" si="173"/>
        <v>INSERT INTO CONVERSAO_LUTA_ACAO (cd_conversao, id_luta, sequencia, momento_inicio, momento_fim, quem_faz, quem_sofre, acao_tipo, acao, tecnica, direcao, pontuacao) VALUES (1, 80, 97, TRIM(' 00:09:08,201'), TRIM(' 00:09:11,346'), '&lt;ARBITRO_DESCONHECIDO&gt;', '', 'PAUSE', 'SHIDO WITH SCORE', NULL, NULL, NULL)</v>
      </c>
      <c r="R5552" t="s">
        <v>10327</v>
      </c>
    </row>
    <row r="5553" spans="1:18" hidden="1" x14ac:dyDescent="0.25">
      <c r="A5553" s="7">
        <f>anotacoes!D5553</f>
        <v>40780</v>
      </c>
      <c r="B5553" t="str">
        <f>anotacoes!C5553</f>
        <v>WORLD CHAMPIONSHIPS PARIS 2011</v>
      </c>
      <c r="C5553" t="str">
        <f>anotacoes!E5553</f>
        <v>MRVALJEVIC</v>
      </c>
      <c r="D5553" t="str">
        <f>anotacoes!F5553</f>
        <v>GUILHEIRO</v>
      </c>
      <c r="E5553" t="s">
        <v>10325</v>
      </c>
      <c r="F5553">
        <f>anotacoes!A5553</f>
        <v>80</v>
      </c>
      <c r="G5553">
        <f>anotacoes!B5553</f>
        <v>98</v>
      </c>
      <c r="H5553" t="str">
        <f>anotacoes!K5553</f>
        <v xml:space="preserve"> 00:09:11,346</v>
      </c>
      <c r="I5553" t="str">
        <f>anotacoes!L5553</f>
        <v xml:space="preserve"> 00:09:11,642</v>
      </c>
      <c r="J5553" t="str">
        <f>IF(L5553="PAUSE",E5553,IF(anotacoes!G5557=conversao_anotacoes!C5553,conversao_anotacoes!C5553,conversao_anotacoes!D5553))</f>
        <v>MRVALJEVIC</v>
      </c>
      <c r="K5553" t="str">
        <f t="shared" si="172"/>
        <v>GUILHEIRO</v>
      </c>
      <c r="L5553" t="str">
        <f>UPPER(anotacoes!H5553)</f>
        <v>DISPLACEMENT</v>
      </c>
      <c r="M5553" t="str">
        <f>IF(OR(L5553="ATTACK",L5553="FINTA"),"&lt;TECNICA&gt;",UPPER(anotacoes!I5553))</f>
        <v>2-3 STEP HESITANT LEFT</v>
      </c>
      <c r="N5553" t="str">
        <f>IF(OR(L5553="ATTACK",L5553="FINTA"),UPPER(anotacoes!I5553),"")</f>
        <v/>
      </c>
      <c r="O5553" s="6" t="str">
        <f>IF(anotacoes!N5553=0,"",anotacoes!N5553)</f>
        <v/>
      </c>
      <c r="P5553" t="str">
        <f>IF(anotacoes!M5553=0,"",UPPER(anotacoes!M5553))</f>
        <v/>
      </c>
      <c r="Q5553" t="str">
        <f t="shared" si="173"/>
        <v>INSERT INTO CONVERSAO_LUTA_ACAO (cd_conversao, id_luta, sequencia, momento_inicio, momento_fim, quem_faz, quem_sofre, acao_tipo, acao, tecnica, direcao, pontuacao) VALUES (1, 80, 98, TRIM(' 00:09:11,346'), TRIM(' 00:09:11,642'), 'MRVALJEVIC', 'GUILHEIRO', 'DISPLACEMENT', '2-3 STEP HESITANT LEFT', NULL, NULL, NULL)</v>
      </c>
      <c r="R5553" t="s">
        <v>10327</v>
      </c>
    </row>
    <row r="5554" spans="1:18" hidden="1" x14ac:dyDescent="0.25">
      <c r="A5554" s="7">
        <f>anotacoes!D5554</f>
        <v>40780</v>
      </c>
      <c r="B5554" t="str">
        <f>anotacoes!C5554</f>
        <v>WORLD CHAMPIONSHIPS PARIS 2011</v>
      </c>
      <c r="C5554" t="str">
        <f>anotacoes!E5554</f>
        <v>MRVALJEVIC</v>
      </c>
      <c r="D5554" t="str">
        <f>anotacoes!F5554</f>
        <v>GUILHEIRO</v>
      </c>
      <c r="E5554" t="s">
        <v>10325</v>
      </c>
      <c r="F5554">
        <f>anotacoes!A5554</f>
        <v>80</v>
      </c>
      <c r="G5554">
        <f>anotacoes!B5554</f>
        <v>99</v>
      </c>
      <c r="H5554" t="str">
        <f>anotacoes!K5554</f>
        <v xml:space="preserve"> 00:09:11,642</v>
      </c>
      <c r="I5554" t="str">
        <f>anotacoes!L5554</f>
        <v xml:space="preserve"> 00:09:18,790</v>
      </c>
      <c r="J5554" t="str">
        <f>IF(L5554="PAUSE",E5554,IF(anotacoes!G5558=conversao_anotacoes!C5554,conversao_anotacoes!C5554,conversao_anotacoes!D5554))</f>
        <v>MRVALJEVIC</v>
      </c>
      <c r="K5554" t="str">
        <f t="shared" si="172"/>
        <v>GUILHEIRO</v>
      </c>
      <c r="L5554" t="str">
        <f>UPPER(anotacoes!H5554)</f>
        <v>GRIP TIME</v>
      </c>
      <c r="M5554" t="str">
        <f>IF(OR(L5554="ATTACK",L5554="FINTA"),"&lt;TECNICA&gt;",UPPER(anotacoes!I5554))</f>
        <v>RIGHT COLLAR LEFT SLEEVE</v>
      </c>
      <c r="N5554" t="str">
        <f>IF(OR(L5554="ATTACK",L5554="FINTA"),UPPER(anotacoes!I5554),"")</f>
        <v/>
      </c>
      <c r="O5554" s="6" t="str">
        <f>IF(anotacoes!N5554=0,"",anotacoes!N5554)</f>
        <v/>
      </c>
      <c r="P5554" t="str">
        <f>IF(anotacoes!M5554=0,"",UPPER(anotacoes!M5554))</f>
        <v/>
      </c>
      <c r="Q5554" t="str">
        <f t="shared" si="173"/>
        <v>INSERT INTO CONVERSAO_LUTA_ACAO (cd_conversao, id_luta, sequencia, momento_inicio, momento_fim, quem_faz, quem_sofre, acao_tipo, acao, tecnica, direcao, pontuacao) VALUES (1, 80, 99, TRIM(' 00:09:11,642'), TRIM(' 00:09:18,790'), 'MRVALJEVIC', 'GUILHEIRO', 'GRIP TIME', 'RIGHT COLLAR LEFT SLEEVE', NULL, NULL, NULL)</v>
      </c>
      <c r="R5554" t="s">
        <v>10327</v>
      </c>
    </row>
    <row r="5555" spans="1:18" hidden="1" x14ac:dyDescent="0.25">
      <c r="A5555" s="7">
        <f>anotacoes!D5555</f>
        <v>40780</v>
      </c>
      <c r="B5555" t="str">
        <f>anotacoes!C5555</f>
        <v>WORLD CHAMPIONSHIPS PARIS 2011</v>
      </c>
      <c r="C5555" t="str">
        <f>anotacoes!E5555</f>
        <v>MRVALJEVIC</v>
      </c>
      <c r="D5555" t="str">
        <f>anotacoes!F5555</f>
        <v>GUILHEIRO</v>
      </c>
      <c r="E5555" t="s">
        <v>10325</v>
      </c>
      <c r="F5555">
        <f>anotacoes!A5555</f>
        <v>80</v>
      </c>
      <c r="G5555">
        <f>anotacoes!B5555</f>
        <v>100</v>
      </c>
      <c r="H5555" t="str">
        <f>anotacoes!K5555</f>
        <v xml:space="preserve"> 00:09:18,996</v>
      </c>
      <c r="I5555" t="str">
        <f>anotacoes!L5555</f>
        <v xml:space="preserve"> 00:10:17,755</v>
      </c>
      <c r="J5555" t="str">
        <f>IF(L5555="PAUSE",E5555,IF(anotacoes!G5559=conversao_anotacoes!C5555,conversao_anotacoes!C5555,conversao_anotacoes!D5555))</f>
        <v>&lt;ARBITRO_DESCONHECIDO&gt;</v>
      </c>
      <c r="K5555" t="str">
        <f t="shared" si="172"/>
        <v/>
      </c>
      <c r="L5555" t="str">
        <f>UPPER(anotacoes!H5555)</f>
        <v>PAUSE</v>
      </c>
      <c r="M5555" t="str">
        <f>IF(OR(L5555="ATTACK",L5555="FINTA"),"&lt;TECNICA&gt;",UPPER(anotacoes!I5555))</f>
        <v>&lt;NAO_CLASSIFICADO&gt;</v>
      </c>
      <c r="N5555" t="str">
        <f>IF(OR(L5555="ATTACK",L5555="FINTA"),UPPER(anotacoes!I5555),"")</f>
        <v/>
      </c>
      <c r="O5555" s="6" t="str">
        <f>IF(anotacoes!N5555=0,"",anotacoes!N5555)</f>
        <v/>
      </c>
      <c r="P5555" t="str">
        <f>IF(anotacoes!M5555=0,"",UPPER(anotacoes!M5555))</f>
        <v/>
      </c>
      <c r="Q5555" t="str">
        <f t="shared" si="173"/>
        <v>INSERT INTO CONVERSAO_LUTA_ACAO (cd_conversao, id_luta, sequencia, momento_inicio, momento_fim, quem_faz, quem_sofre, acao_tipo, acao, tecnica, direcao, pontuacao) VALUES (1, 80, 100, TRIM(' 00:09:18,996'), TRIM(' 00:10:17,755'), '&lt;ARBITRO_DESCONHECIDO&gt;', '', 'PAUSE', '&lt;NAO_CLASSIFICADO&gt;', NULL, NULL, NULL)</v>
      </c>
      <c r="R5555" t="s">
        <v>10327</v>
      </c>
    </row>
    <row r="5556" spans="1:18" hidden="1" x14ac:dyDescent="0.25">
      <c r="A5556" s="7">
        <f>anotacoes!D5556</f>
        <v>40655</v>
      </c>
      <c r="B5556" t="str">
        <f>anotacoes!C5556</f>
        <v>EUROPEAN CHAMPIONSHIPS ISTANBUL 2011</v>
      </c>
      <c r="C5556" t="str">
        <f>anotacoes!E5556</f>
        <v>MRVALJEVIC</v>
      </c>
      <c r="D5556" t="str">
        <f>anotacoes!F5556</f>
        <v>IVEZIC</v>
      </c>
      <c r="E5556" t="s">
        <v>10325</v>
      </c>
      <c r="F5556">
        <f>anotacoes!A5556</f>
        <v>81</v>
      </c>
      <c r="G5556">
        <f>anotacoes!B5556</f>
        <v>1</v>
      </c>
      <c r="H5556" t="str">
        <f>anotacoes!K5556</f>
        <v xml:space="preserve"> 00:00:09,314</v>
      </c>
      <c r="I5556" t="str">
        <f>anotacoes!L5556</f>
        <v xml:space="preserve"> 00:00:11,618</v>
      </c>
      <c r="J5556" t="str">
        <f>IF(L5556="PAUSE",E5556,IF(anotacoes!G5560=conversao_anotacoes!C5556,conversao_anotacoes!C5556,conversao_anotacoes!D5556))</f>
        <v>MRVALJEVIC</v>
      </c>
      <c r="K5556" t="str">
        <f t="shared" si="172"/>
        <v>IVEZIC</v>
      </c>
      <c r="L5556" t="str">
        <f>UPPER(anotacoes!H5556)</f>
        <v>DISPLACEMENT</v>
      </c>
      <c r="M5556" t="str">
        <f>IF(OR(L5556="ATTACK",L5556="FINTA"),"&lt;TECNICA&gt;",UPPER(anotacoes!I5556))</f>
        <v>CIRCULAR LEFT</v>
      </c>
      <c r="N5556" t="str">
        <f>IF(OR(L5556="ATTACK",L5556="FINTA"),UPPER(anotacoes!I5556),"")</f>
        <v/>
      </c>
      <c r="O5556" s="6" t="str">
        <f>IF(anotacoes!N5556=0,"",anotacoes!N5556)</f>
        <v/>
      </c>
      <c r="P5556" t="str">
        <f>IF(anotacoes!M5556=0,"",UPPER(anotacoes!M5556))</f>
        <v/>
      </c>
      <c r="Q5556" t="str">
        <f t="shared" si="173"/>
        <v>INSERT INTO CONVERSAO_LUTA_ACAO (cd_conversao, id_luta, sequencia, momento_inicio, momento_fim, quem_faz, quem_sofre, acao_tipo, acao, tecnica, direcao, pontuacao) VALUES (1, 81, 1, TRIM(' 00:00:09,314'), TRIM(' 00:00:11,618'), 'MRVALJEVIC', 'IVEZIC', 'DISPLACEMENT', 'CIRCULAR LEFT', NULL, NULL, NULL)</v>
      </c>
      <c r="R5556" t="s">
        <v>10327</v>
      </c>
    </row>
    <row r="5557" spans="1:18" hidden="1" x14ac:dyDescent="0.25">
      <c r="A5557" s="7">
        <f>anotacoes!D5557</f>
        <v>40655</v>
      </c>
      <c r="B5557" t="str">
        <f>anotacoes!C5557</f>
        <v>EUROPEAN CHAMPIONSHIPS ISTANBUL 2011</v>
      </c>
      <c r="C5557" t="str">
        <f>anotacoes!E5557</f>
        <v>MRVALJEVIC</v>
      </c>
      <c r="D5557" t="str">
        <f>anotacoes!F5557</f>
        <v>IVEZIC</v>
      </c>
      <c r="E5557" t="s">
        <v>10325</v>
      </c>
      <c r="F5557">
        <f>anotacoes!A5557</f>
        <v>81</v>
      </c>
      <c r="G5557">
        <f>anotacoes!B5557</f>
        <v>2</v>
      </c>
      <c r="H5557" t="str">
        <f>anotacoes!K5557</f>
        <v xml:space="preserve"> 00:00:11,618</v>
      </c>
      <c r="I5557" t="str">
        <f>anotacoes!L5557</f>
        <v xml:space="preserve"> 00:00:13,362</v>
      </c>
      <c r="J5557" t="str">
        <f>IF(L5557="PAUSE",E5557,IF(anotacoes!G5561=conversao_anotacoes!C5557,conversao_anotacoes!C5557,conversao_anotacoes!D5557))</f>
        <v>MRVALJEVIC</v>
      </c>
      <c r="K5557" t="str">
        <f t="shared" si="172"/>
        <v>IVEZIC</v>
      </c>
      <c r="L5557" t="str">
        <f>UPPER(anotacoes!H5557)</f>
        <v>DISPLACEMENT</v>
      </c>
      <c r="M5557" t="str">
        <f>IF(OR(L5557="ATTACK",L5557="FINTA"),"&lt;TECNICA&gt;",UPPER(anotacoes!I5557))</f>
        <v>2-3 STEP HESITANT LEFT</v>
      </c>
      <c r="N5557" t="str">
        <f>IF(OR(L5557="ATTACK",L5557="FINTA"),UPPER(anotacoes!I5557),"")</f>
        <v/>
      </c>
      <c r="O5557" s="6" t="str">
        <f>IF(anotacoes!N5557=0,"",anotacoes!N5557)</f>
        <v/>
      </c>
      <c r="P5557" t="str">
        <f>IF(anotacoes!M5557=0,"",UPPER(anotacoes!M5557))</f>
        <v/>
      </c>
      <c r="Q5557" t="str">
        <f t="shared" si="173"/>
        <v>INSERT INTO CONVERSAO_LUTA_ACAO (cd_conversao, id_luta, sequencia, momento_inicio, momento_fim, quem_faz, quem_sofre, acao_tipo, acao, tecnica, direcao, pontuacao) VALUES (1, 81, 2, TRIM(' 00:00:11,618'), TRIM(' 00:00:13,362'), 'MRVALJEVIC', 'IVEZIC', 'DISPLACEMENT', '2-3 STEP HESITANT LEFT', NULL, NULL, NULL)</v>
      </c>
      <c r="R5557" t="s">
        <v>10327</v>
      </c>
    </row>
    <row r="5558" spans="1:18" hidden="1" x14ac:dyDescent="0.25">
      <c r="A5558" s="7">
        <f>anotacoes!D5558</f>
        <v>40655</v>
      </c>
      <c r="B5558" t="str">
        <f>anotacoes!C5558</f>
        <v>EUROPEAN CHAMPIONSHIPS ISTANBUL 2011</v>
      </c>
      <c r="C5558" t="str">
        <f>anotacoes!E5558</f>
        <v>MRVALJEVIC</v>
      </c>
      <c r="D5558" t="str">
        <f>anotacoes!F5558</f>
        <v>IVEZIC</v>
      </c>
      <c r="E5558" t="s">
        <v>10325</v>
      </c>
      <c r="F5558">
        <f>anotacoes!A5558</f>
        <v>81</v>
      </c>
      <c r="G5558">
        <f>anotacoes!B5558</f>
        <v>3</v>
      </c>
      <c r="H5558" t="str">
        <f>anotacoes!K5558</f>
        <v xml:space="preserve"> 00:00:13,362</v>
      </c>
      <c r="I5558" t="str">
        <f>anotacoes!L5558</f>
        <v xml:space="preserve"> 00:00:19,101</v>
      </c>
      <c r="J5558" t="str">
        <f>IF(L5558="PAUSE",E5558,IF(anotacoes!G5562=conversao_anotacoes!C5558,conversao_anotacoes!C5558,conversao_anotacoes!D5558))</f>
        <v>MRVALJEVIC</v>
      </c>
      <c r="K5558" t="str">
        <f t="shared" si="172"/>
        <v>IVEZIC</v>
      </c>
      <c r="L5558" t="str">
        <f>UPPER(anotacoes!H5558)</f>
        <v>DISPLACEMENT</v>
      </c>
      <c r="M5558" t="str">
        <f>IF(OR(L5558="ATTACK",L5558="FINTA"),"&lt;TECNICA&gt;",UPPER(anotacoes!I5558))</f>
        <v>TRY TO GRIP WITH CONTACT</v>
      </c>
      <c r="N5558" t="str">
        <f>IF(OR(L5558="ATTACK",L5558="FINTA"),UPPER(anotacoes!I5558),"")</f>
        <v/>
      </c>
      <c r="O5558" s="6" t="str">
        <f>IF(anotacoes!N5558=0,"",anotacoes!N5558)</f>
        <v/>
      </c>
      <c r="P5558" t="str">
        <f>IF(anotacoes!M5558=0,"",UPPER(anotacoes!M5558))</f>
        <v/>
      </c>
      <c r="Q5558" t="str">
        <f t="shared" si="173"/>
        <v>INSERT INTO CONVERSAO_LUTA_ACAO (cd_conversao, id_luta, sequencia, momento_inicio, momento_fim, quem_faz, quem_sofre, acao_tipo, acao, tecnica, direcao, pontuacao) VALUES (1, 81, 3, TRIM(' 00:00:13,362'), TRIM(' 00:00:19,101'), 'MRVALJEVIC', 'IVEZIC', 'DISPLACEMENT', 'TRY TO GRIP WITH CONTACT', NULL, NULL, NULL)</v>
      </c>
      <c r="R5558" t="s">
        <v>10327</v>
      </c>
    </row>
    <row r="5559" spans="1:18" hidden="1" x14ac:dyDescent="0.25">
      <c r="A5559" s="7">
        <f>anotacoes!D5559</f>
        <v>40655</v>
      </c>
      <c r="B5559" t="str">
        <f>anotacoes!C5559</f>
        <v>EUROPEAN CHAMPIONSHIPS ISTANBUL 2011</v>
      </c>
      <c r="C5559" t="str">
        <f>anotacoes!E5559</f>
        <v>MRVALJEVIC</v>
      </c>
      <c r="D5559" t="str">
        <f>anotacoes!F5559</f>
        <v>IVEZIC</v>
      </c>
      <c r="E5559" t="s">
        <v>10325</v>
      </c>
      <c r="F5559">
        <f>anotacoes!A5559</f>
        <v>81</v>
      </c>
      <c r="G5559">
        <f>anotacoes!B5559</f>
        <v>4</v>
      </c>
      <c r="H5559" t="str">
        <f>anotacoes!K5559</f>
        <v xml:space="preserve"> 00:00:19,272</v>
      </c>
      <c r="I5559" t="str">
        <f>anotacoes!L5559</f>
        <v xml:space="preserve"> 00:00:29,720</v>
      </c>
      <c r="J5559" t="str">
        <f>IF(L5559="PAUSE",E5559,IF(anotacoes!G5563=conversao_anotacoes!C5559,conversao_anotacoes!C5559,conversao_anotacoes!D5559))</f>
        <v>MRVALJEVIC</v>
      </c>
      <c r="K5559" t="str">
        <f t="shared" si="172"/>
        <v>IVEZIC</v>
      </c>
      <c r="L5559" t="str">
        <f>UPPER(anotacoes!H5559)</f>
        <v>GRIP TIME</v>
      </c>
      <c r="M5559" t="str">
        <f>IF(OR(L5559="ATTACK",L5559="FINTA"),"&lt;TECNICA&gt;",UPPER(anotacoes!I5559))</f>
        <v>RIGHT COLLAR LEFT SLEEVE</v>
      </c>
      <c r="N5559" t="str">
        <f>IF(OR(L5559="ATTACK",L5559="FINTA"),UPPER(anotacoes!I5559),"")</f>
        <v/>
      </c>
      <c r="O5559" s="6" t="str">
        <f>IF(anotacoes!N5559=0,"",anotacoes!N5559)</f>
        <v/>
      </c>
      <c r="P5559" t="str">
        <f>IF(anotacoes!M5559=0,"",UPPER(anotacoes!M5559))</f>
        <v/>
      </c>
      <c r="Q5559" t="str">
        <f t="shared" si="173"/>
        <v>INSERT INTO CONVERSAO_LUTA_ACAO (cd_conversao, id_luta, sequencia, momento_inicio, momento_fim, quem_faz, quem_sofre, acao_tipo, acao, tecnica, direcao, pontuacao) VALUES (1, 81, 4, TRIM(' 00:00:19,272'), TRIM(' 00:00:29,720'), 'MRVALJEVIC', 'IVEZIC', 'GRIP TIME', 'RIGHT COLLAR LEFT SLEEVE', NULL, NULL, NULL)</v>
      </c>
      <c r="R5559" t="s">
        <v>10327</v>
      </c>
    </row>
    <row r="5560" spans="1:18" hidden="1" x14ac:dyDescent="0.25">
      <c r="A5560" s="7">
        <f>anotacoes!D5560</f>
        <v>40655</v>
      </c>
      <c r="B5560" t="str">
        <f>anotacoes!C5560</f>
        <v>EUROPEAN CHAMPIONSHIPS ISTANBUL 2011</v>
      </c>
      <c r="C5560" t="str">
        <f>anotacoes!E5560</f>
        <v>MRVALJEVIC</v>
      </c>
      <c r="D5560" t="str">
        <f>anotacoes!F5560</f>
        <v>IVEZIC</v>
      </c>
      <c r="E5560" t="s">
        <v>10325</v>
      </c>
      <c r="F5560">
        <f>anotacoes!A5560</f>
        <v>81</v>
      </c>
      <c r="G5560">
        <f>anotacoes!B5560</f>
        <v>5</v>
      </c>
      <c r="H5560" t="str">
        <f>anotacoes!K5560</f>
        <v xml:space="preserve"> 00:00:29,720</v>
      </c>
      <c r="I5560" t="str">
        <f>anotacoes!L5560</f>
        <v xml:space="preserve"> 00:00:30,860</v>
      </c>
      <c r="J5560" t="str">
        <f>IF(L5560="PAUSE",E5560,IF(anotacoes!G5564=conversao_anotacoes!C5560,conversao_anotacoes!C5560,conversao_anotacoes!D5560))</f>
        <v>MRVALJEVIC</v>
      </c>
      <c r="K5560" t="str">
        <f t="shared" si="172"/>
        <v>IVEZIC</v>
      </c>
      <c r="L5560" t="str">
        <f>UPPER(anotacoes!H5560)</f>
        <v>GRIP TIME</v>
      </c>
      <c r="M5560" t="str">
        <f>IF(OR(L5560="ATTACK",L5560="FINTA"),"&lt;TECNICA&gt;",UPPER(anotacoes!I5560))</f>
        <v>RIGHT SLEEVE LEFT SLEEVE</v>
      </c>
      <c r="N5560" t="str">
        <f>IF(OR(L5560="ATTACK",L5560="FINTA"),UPPER(anotacoes!I5560),"")</f>
        <v/>
      </c>
      <c r="O5560" s="6" t="str">
        <f>IF(anotacoes!N5560=0,"",anotacoes!N5560)</f>
        <v/>
      </c>
      <c r="P5560" t="str">
        <f>IF(anotacoes!M5560=0,"",UPPER(anotacoes!M5560))</f>
        <v/>
      </c>
      <c r="Q5560" t="str">
        <f t="shared" si="173"/>
        <v>INSERT INTO CONVERSAO_LUTA_ACAO (cd_conversao, id_luta, sequencia, momento_inicio, momento_fim, quem_faz, quem_sofre, acao_tipo, acao, tecnica, direcao, pontuacao) VALUES (1, 81, 5, TRIM(' 00:00:29,720'), TRIM(' 00:00:30,860'), 'MRVALJEVIC', 'IVEZIC', 'GRIP TIME', 'RIGHT SLEEVE LEFT SLEEVE', NULL, NULL, NULL)</v>
      </c>
      <c r="R5560" t="s">
        <v>10327</v>
      </c>
    </row>
    <row r="5561" spans="1:18" hidden="1" x14ac:dyDescent="0.25">
      <c r="A5561" s="7">
        <f>anotacoes!D5561</f>
        <v>40655</v>
      </c>
      <c r="B5561" t="str">
        <f>anotacoes!C5561</f>
        <v>EUROPEAN CHAMPIONSHIPS ISTANBUL 2011</v>
      </c>
      <c r="C5561" t="str">
        <f>anotacoes!E5561</f>
        <v>MRVALJEVIC</v>
      </c>
      <c r="D5561" t="str">
        <f>anotacoes!F5561</f>
        <v>IVEZIC</v>
      </c>
      <c r="E5561" t="s">
        <v>10325</v>
      </c>
      <c r="F5561">
        <f>anotacoes!A5561</f>
        <v>81</v>
      </c>
      <c r="G5561">
        <f>anotacoes!B5561</f>
        <v>6</v>
      </c>
      <c r="H5561" t="str">
        <f>anotacoes!K5561</f>
        <v xml:space="preserve"> 00:00:30,860</v>
      </c>
      <c r="I5561" t="str">
        <f>anotacoes!L5561</f>
        <v xml:space="preserve"> 00:00:31,840</v>
      </c>
      <c r="J5561" t="str">
        <f>IF(L5561="PAUSE",E5561,IF(anotacoes!G5565=conversao_anotacoes!C5561,conversao_anotacoes!C5561,conversao_anotacoes!D5561))</f>
        <v>MRVALJEVIC</v>
      </c>
      <c r="K5561" t="str">
        <f t="shared" si="172"/>
        <v>IVEZIC</v>
      </c>
      <c r="L5561" t="str">
        <f>UPPER(anotacoes!H5561)</f>
        <v>DEFENSE</v>
      </c>
      <c r="M5561" t="str">
        <f>IF(OR(L5561="ATTACK",L5561="FINTA"),"&lt;TECNICA&gt;",UPPER(anotacoes!I5561))</f>
        <v>TAE-SABAKI RIGHT INCLINED</v>
      </c>
      <c r="N5561" t="str">
        <f>IF(OR(L5561="ATTACK",L5561="FINTA"),UPPER(anotacoes!I5561),"")</f>
        <v/>
      </c>
      <c r="O5561" s="6" t="str">
        <f>IF(anotacoes!N5561=0,"",anotacoes!N5561)</f>
        <v/>
      </c>
      <c r="P5561" t="str">
        <f>IF(anotacoes!M5561=0,"",UPPER(anotacoes!M5561))</f>
        <v/>
      </c>
      <c r="Q5561" t="str">
        <f t="shared" si="173"/>
        <v>INSERT INTO CONVERSAO_LUTA_ACAO (cd_conversao, id_luta, sequencia, momento_inicio, momento_fim, quem_faz, quem_sofre, acao_tipo, acao, tecnica, direcao, pontuacao) VALUES (1, 81, 6, TRIM(' 00:00:30,860'), TRIM(' 00:00:31,840'), 'MRVALJEVIC', 'IVEZIC', 'DEFENSE', 'TAE-SABAKI RIGHT INCLINED', NULL, NULL, NULL)</v>
      </c>
      <c r="R5561" t="s">
        <v>10327</v>
      </c>
    </row>
    <row r="5562" spans="1:18" hidden="1" x14ac:dyDescent="0.25">
      <c r="A5562" s="7">
        <f>anotacoes!D5562</f>
        <v>40655</v>
      </c>
      <c r="B5562" t="str">
        <f>anotacoes!C5562</f>
        <v>EUROPEAN CHAMPIONSHIPS ISTANBUL 2011</v>
      </c>
      <c r="C5562" t="str">
        <f>anotacoes!E5562</f>
        <v>MRVALJEVIC</v>
      </c>
      <c r="D5562" t="str">
        <f>anotacoes!F5562</f>
        <v>IVEZIC</v>
      </c>
      <c r="E5562" t="s">
        <v>10325</v>
      </c>
      <c r="F5562">
        <f>anotacoes!A5562</f>
        <v>81</v>
      </c>
      <c r="G5562">
        <f>anotacoes!B5562</f>
        <v>7</v>
      </c>
      <c r="H5562" t="str">
        <f>anotacoes!K5562</f>
        <v xml:space="preserve"> 00:00:31,997</v>
      </c>
      <c r="I5562" t="str">
        <f>anotacoes!L5562</f>
        <v xml:space="preserve"> 00:00:37,850</v>
      </c>
      <c r="J5562" t="str">
        <f>IF(L5562="PAUSE",E5562,IF(anotacoes!G5566=conversao_anotacoes!C5562,conversao_anotacoes!C5562,conversao_anotacoes!D5562))</f>
        <v>&lt;ARBITRO_DESCONHECIDO&gt;</v>
      </c>
      <c r="K5562" t="str">
        <f t="shared" si="172"/>
        <v/>
      </c>
      <c r="L5562" t="str">
        <f>UPPER(anotacoes!H5562)</f>
        <v>PAUSE</v>
      </c>
      <c r="M5562" t="str">
        <f>IF(OR(L5562="ATTACK",L5562="FINTA"),"&lt;TECNICA&gt;",UPPER(anotacoes!I5562))</f>
        <v>&lt;NAO_CLASSIFICADO&gt;</v>
      </c>
      <c r="N5562" t="str">
        <f>IF(OR(L5562="ATTACK",L5562="FINTA"),UPPER(anotacoes!I5562),"")</f>
        <v/>
      </c>
      <c r="O5562" s="6" t="str">
        <f>IF(anotacoes!N5562=0,"",anotacoes!N5562)</f>
        <v/>
      </c>
      <c r="P5562" t="str">
        <f>IF(anotacoes!M5562=0,"",UPPER(anotacoes!M5562))</f>
        <v/>
      </c>
      <c r="Q5562" t="str">
        <f t="shared" si="173"/>
        <v>INSERT INTO CONVERSAO_LUTA_ACAO (cd_conversao, id_luta, sequencia, momento_inicio, momento_fim, quem_faz, quem_sofre, acao_tipo, acao, tecnica, direcao, pontuacao) VALUES (1, 81, 7, TRIM(' 00:00:31,997'), TRIM(' 00:00:37,850'), '&lt;ARBITRO_DESCONHECIDO&gt;', '', 'PAUSE', '&lt;NAO_CLASSIFICADO&gt;', NULL, NULL, NULL)</v>
      </c>
      <c r="R5562" t="s">
        <v>10327</v>
      </c>
    </row>
    <row r="5563" spans="1:18" hidden="1" x14ac:dyDescent="0.25">
      <c r="A5563" s="7">
        <f>anotacoes!D5563</f>
        <v>40655</v>
      </c>
      <c r="B5563" t="str">
        <f>anotacoes!C5563</f>
        <v>EUROPEAN CHAMPIONSHIPS ISTANBUL 2011</v>
      </c>
      <c r="C5563" t="str">
        <f>anotacoes!E5563</f>
        <v>MRVALJEVIC</v>
      </c>
      <c r="D5563" t="str">
        <f>anotacoes!F5563</f>
        <v>IVEZIC</v>
      </c>
      <c r="E5563" t="s">
        <v>10325</v>
      </c>
      <c r="F5563">
        <f>anotacoes!A5563</f>
        <v>81</v>
      </c>
      <c r="G5563">
        <f>anotacoes!B5563</f>
        <v>8</v>
      </c>
      <c r="H5563" t="str">
        <f>anotacoes!K5563</f>
        <v xml:space="preserve"> 00:00:37,850</v>
      </c>
      <c r="I5563" t="str">
        <f>anotacoes!L5563</f>
        <v xml:space="preserve"> 00:00:40,796</v>
      </c>
      <c r="J5563" t="str">
        <f>IF(L5563="PAUSE",E5563,IF(anotacoes!G5567=conversao_anotacoes!C5563,conversao_anotacoes!C5563,conversao_anotacoes!D5563))</f>
        <v>MRVALJEVIC</v>
      </c>
      <c r="K5563" t="str">
        <f t="shared" si="172"/>
        <v>IVEZIC</v>
      </c>
      <c r="L5563" t="str">
        <f>UPPER(anotacoes!H5563)</f>
        <v>DISPLACEMENT</v>
      </c>
      <c r="M5563" t="str">
        <f>IF(OR(L5563="ATTACK",L5563="FINTA"),"&lt;TECNICA&gt;",UPPER(anotacoes!I5563))</f>
        <v>2-3 STEP HESITANT LEFT</v>
      </c>
      <c r="N5563" t="str">
        <f>IF(OR(L5563="ATTACK",L5563="FINTA"),UPPER(anotacoes!I5563),"")</f>
        <v/>
      </c>
      <c r="O5563" s="6" t="str">
        <f>IF(anotacoes!N5563=0,"",anotacoes!N5563)</f>
        <v/>
      </c>
      <c r="P5563" t="str">
        <f>IF(anotacoes!M5563=0,"",UPPER(anotacoes!M5563))</f>
        <v/>
      </c>
      <c r="Q5563" t="str">
        <f t="shared" si="173"/>
        <v>INSERT INTO CONVERSAO_LUTA_ACAO (cd_conversao, id_luta, sequencia, momento_inicio, momento_fim, quem_faz, quem_sofre, acao_tipo, acao, tecnica, direcao, pontuacao) VALUES (1, 81, 8, TRIM(' 00:00:37,850'), TRIM(' 00:00:40,796'), 'MRVALJEVIC', 'IVEZIC', 'DISPLACEMENT', '2-3 STEP HESITANT LEFT', NULL, NULL, NULL)</v>
      </c>
      <c r="R5563" t="s">
        <v>10327</v>
      </c>
    </row>
    <row r="5564" spans="1:18" hidden="1" x14ac:dyDescent="0.25">
      <c r="A5564" s="7">
        <f>anotacoes!D5564</f>
        <v>40655</v>
      </c>
      <c r="B5564" t="str">
        <f>anotacoes!C5564</f>
        <v>EUROPEAN CHAMPIONSHIPS ISTANBUL 2011</v>
      </c>
      <c r="C5564" t="str">
        <f>anotacoes!E5564</f>
        <v>MRVALJEVIC</v>
      </c>
      <c r="D5564" t="str">
        <f>anotacoes!F5564</f>
        <v>IVEZIC</v>
      </c>
      <c r="E5564" t="s">
        <v>10325</v>
      </c>
      <c r="F5564">
        <f>anotacoes!A5564</f>
        <v>81</v>
      </c>
      <c r="G5564">
        <f>anotacoes!B5564</f>
        <v>9</v>
      </c>
      <c r="H5564" t="str">
        <f>anotacoes!K5564</f>
        <v xml:space="preserve"> 00:00:40,951</v>
      </c>
      <c r="I5564" t="str">
        <f>anotacoes!L5564</f>
        <v xml:space="preserve"> 00:00:44,273</v>
      </c>
      <c r="J5564" t="str">
        <f>IF(L5564="PAUSE",E5564,IF(anotacoes!G5568=conversao_anotacoes!C5564,conversao_anotacoes!C5564,conversao_anotacoes!D5564))</f>
        <v>MRVALJEVIC</v>
      </c>
      <c r="K5564" t="str">
        <f t="shared" si="172"/>
        <v>IVEZIC</v>
      </c>
      <c r="L5564" t="str">
        <f>UPPER(anotacoes!H5564)</f>
        <v>DISPLACEMENT</v>
      </c>
      <c r="M5564" t="str">
        <f>IF(OR(L5564="ATTACK",L5564="FINTA"),"&lt;TECNICA&gt;",UPPER(anotacoes!I5564))</f>
        <v>TRY TO GRIP WITH CONTACT</v>
      </c>
      <c r="N5564" t="str">
        <f>IF(OR(L5564="ATTACK",L5564="FINTA"),UPPER(anotacoes!I5564),"")</f>
        <v/>
      </c>
      <c r="O5564" s="6" t="str">
        <f>IF(anotacoes!N5564=0,"",anotacoes!N5564)</f>
        <v/>
      </c>
      <c r="P5564" t="str">
        <f>IF(anotacoes!M5564=0,"",UPPER(anotacoes!M5564))</f>
        <v/>
      </c>
      <c r="Q5564" t="str">
        <f t="shared" si="173"/>
        <v>INSERT INTO CONVERSAO_LUTA_ACAO (cd_conversao, id_luta, sequencia, momento_inicio, momento_fim, quem_faz, quem_sofre, acao_tipo, acao, tecnica, direcao, pontuacao) VALUES (1, 81, 9, TRIM(' 00:00:40,951'), TRIM(' 00:00:44,273'), 'MRVALJEVIC', 'IVEZIC', 'DISPLACEMENT', 'TRY TO GRIP WITH CONTACT', NULL, NULL, NULL)</v>
      </c>
      <c r="R5564" t="s">
        <v>10327</v>
      </c>
    </row>
    <row r="5565" spans="1:18" hidden="1" x14ac:dyDescent="0.25">
      <c r="A5565" s="7">
        <f>anotacoes!D5565</f>
        <v>40655</v>
      </c>
      <c r="B5565" t="str">
        <f>anotacoes!C5565</f>
        <v>EUROPEAN CHAMPIONSHIPS ISTANBUL 2011</v>
      </c>
      <c r="C5565" t="str">
        <f>anotacoes!E5565</f>
        <v>MRVALJEVIC</v>
      </c>
      <c r="D5565" t="str">
        <f>anotacoes!F5565</f>
        <v>IVEZIC</v>
      </c>
      <c r="E5565" t="s">
        <v>10325</v>
      </c>
      <c r="F5565">
        <f>anotacoes!A5565</f>
        <v>81</v>
      </c>
      <c r="G5565">
        <f>anotacoes!B5565</f>
        <v>10</v>
      </c>
      <c r="H5565" t="str">
        <f>anotacoes!K5565</f>
        <v xml:space="preserve"> 00:00:44,483</v>
      </c>
      <c r="I5565" t="str">
        <f>anotacoes!L5565</f>
        <v xml:space="preserve"> 00:01:43,113</v>
      </c>
      <c r="J5565" t="str">
        <f>IF(L5565="PAUSE",E5565,IF(anotacoes!G5569=conversao_anotacoes!C5565,conversao_anotacoes!C5565,conversao_anotacoes!D5565))</f>
        <v>MRVALJEVIC</v>
      </c>
      <c r="K5565" t="str">
        <f t="shared" si="172"/>
        <v>IVEZIC</v>
      </c>
      <c r="L5565" t="str">
        <f>UPPER(anotacoes!H5565)</f>
        <v>GRIP TIME</v>
      </c>
      <c r="M5565" t="str">
        <f>IF(OR(L5565="ATTACK",L5565="FINTA"),"&lt;TECNICA&gt;",UPPER(anotacoes!I5565))</f>
        <v>LEFT COLLAR RIGHT COLLAR</v>
      </c>
      <c r="N5565" t="str">
        <f>IF(OR(L5565="ATTACK",L5565="FINTA"),UPPER(anotacoes!I5565),"")</f>
        <v/>
      </c>
      <c r="O5565" s="6" t="str">
        <f>IF(anotacoes!N5565=0,"",anotacoes!N5565)</f>
        <v/>
      </c>
      <c r="P5565" t="str">
        <f>IF(anotacoes!M5565=0,"",UPPER(anotacoes!M5565))</f>
        <v/>
      </c>
      <c r="Q5565" t="str">
        <f t="shared" si="173"/>
        <v>INSERT INTO CONVERSAO_LUTA_ACAO (cd_conversao, id_luta, sequencia, momento_inicio, momento_fim, quem_faz, quem_sofre, acao_tipo, acao, tecnica, direcao, pontuacao) VALUES (1, 81, 10, TRIM(' 00:00:44,483'), TRIM(' 00:01:43,113'), 'MRVALJEVIC', 'IVEZIC', 'GRIP TIME', 'LEFT COLLAR RIGHT COLLAR', NULL, NULL, NULL)</v>
      </c>
      <c r="R5565" t="s">
        <v>10327</v>
      </c>
    </row>
    <row r="5566" spans="1:18" hidden="1" x14ac:dyDescent="0.25">
      <c r="A5566" s="7">
        <f>anotacoes!D5566</f>
        <v>40655</v>
      </c>
      <c r="B5566" t="str">
        <f>anotacoes!C5566</f>
        <v>EUROPEAN CHAMPIONSHIPS ISTANBUL 2011</v>
      </c>
      <c r="C5566" t="str">
        <f>anotacoes!E5566</f>
        <v>MRVALJEVIC</v>
      </c>
      <c r="D5566" t="str">
        <f>anotacoes!F5566</f>
        <v>IVEZIC</v>
      </c>
      <c r="E5566" t="s">
        <v>10325</v>
      </c>
      <c r="F5566">
        <f>anotacoes!A5566</f>
        <v>81</v>
      </c>
      <c r="G5566">
        <f>anotacoes!B5566</f>
        <v>11</v>
      </c>
      <c r="H5566" t="str">
        <f>anotacoes!K5566</f>
        <v xml:space="preserve"> 00:01:43,113</v>
      </c>
      <c r="I5566" t="str">
        <f>anotacoes!L5566</f>
        <v xml:space="preserve"> 00:01:43,113</v>
      </c>
      <c r="J5566" t="str">
        <f>IF(L5566="PAUSE",E5566,IF(anotacoes!G5570=conversao_anotacoes!C5566,conversao_anotacoes!C5566,conversao_anotacoes!D5566))</f>
        <v>MRVALJEVIC</v>
      </c>
      <c r="K5566" t="str">
        <f t="shared" si="172"/>
        <v>IVEZIC</v>
      </c>
      <c r="L5566" t="str">
        <f>UPPER(anotacoes!H5566)</f>
        <v>ATTACK</v>
      </c>
      <c r="M5566" t="str">
        <f>IF(OR(L5566="ATTACK",L5566="FINTA"),"&lt;TECNICA&gt;",UPPER(anotacoes!I5566))</f>
        <v>&lt;TECNICA&gt;</v>
      </c>
      <c r="N5566" t="str">
        <f>IF(OR(L5566="ATTACK",L5566="FINTA"),UPPER(anotacoes!I5566),"")</f>
        <v>DEASHI HARAI</v>
      </c>
      <c r="O5566" s="6">
        <f>IF(anotacoes!N5566=0,"",anotacoes!N5566)</f>
        <v>7</v>
      </c>
      <c r="P5566" t="str">
        <f>IF(anotacoes!M5566=0,"",UPPER(anotacoes!M5566))</f>
        <v/>
      </c>
      <c r="Q5566" t="str">
        <f t="shared" si="173"/>
        <v>INSERT INTO CONVERSAO_LUTA_ACAO (cd_conversao, id_luta, sequencia, momento_inicio, momento_fim, quem_faz, quem_sofre, acao_tipo, acao, tecnica, direcao, pontuacao) VALUES (1, 81, 11, TRIM(' 00:01:43,113'), TRIM(' 00:01:43,113'), 'MRVALJEVIC', 'IVEZIC', 'ATTACK', '&lt;TECNICA&gt;', 'DEASHI HARAI', 7, NULL)</v>
      </c>
      <c r="R5566" t="s">
        <v>10327</v>
      </c>
    </row>
    <row r="5567" spans="1:18" hidden="1" x14ac:dyDescent="0.25">
      <c r="A5567" s="7">
        <f>anotacoes!D5567</f>
        <v>40655</v>
      </c>
      <c r="B5567" t="str">
        <f>anotacoes!C5567</f>
        <v>EUROPEAN CHAMPIONSHIPS ISTANBUL 2011</v>
      </c>
      <c r="C5567" t="str">
        <f>anotacoes!E5567</f>
        <v>MRVALJEVIC</v>
      </c>
      <c r="D5567" t="str">
        <f>anotacoes!F5567</f>
        <v>IVEZIC</v>
      </c>
      <c r="E5567" t="s">
        <v>10325</v>
      </c>
      <c r="F5567">
        <f>anotacoes!A5567</f>
        <v>81</v>
      </c>
      <c r="G5567">
        <f>anotacoes!B5567</f>
        <v>12</v>
      </c>
      <c r="H5567" t="str">
        <f>anotacoes!K5567</f>
        <v xml:space="preserve"> 00:01:43,113</v>
      </c>
      <c r="I5567" t="str">
        <f>anotacoes!L5567</f>
        <v xml:space="preserve"> 00:01:54,962</v>
      </c>
      <c r="J5567" t="str">
        <f>IF(L5567="PAUSE",E5567,IF(anotacoes!G5571=conversao_anotacoes!C5567,conversao_anotacoes!C5567,conversao_anotacoes!D5567))</f>
        <v>MRVALJEVIC</v>
      </c>
      <c r="K5567" t="str">
        <f t="shared" si="172"/>
        <v>IVEZIC</v>
      </c>
      <c r="L5567" t="str">
        <f>UPPER(anotacoes!H5567)</f>
        <v>GRIP TIME</v>
      </c>
      <c r="M5567" t="str">
        <f>IF(OR(L5567="ATTACK",L5567="FINTA"),"&lt;TECNICA&gt;",UPPER(anotacoes!I5567))</f>
        <v>LEFT COLLAR RIGHT COLLAR</v>
      </c>
      <c r="N5567" t="str">
        <f>IF(OR(L5567="ATTACK",L5567="FINTA"),UPPER(anotacoes!I5567),"")</f>
        <v/>
      </c>
      <c r="O5567" s="6" t="str">
        <f>IF(anotacoes!N5567=0,"",anotacoes!N5567)</f>
        <v/>
      </c>
      <c r="P5567" t="str">
        <f>IF(anotacoes!M5567=0,"",UPPER(anotacoes!M5567))</f>
        <v/>
      </c>
      <c r="Q5567" t="str">
        <f t="shared" si="173"/>
        <v>INSERT INTO CONVERSAO_LUTA_ACAO (cd_conversao, id_luta, sequencia, momento_inicio, momento_fim, quem_faz, quem_sofre, acao_tipo, acao, tecnica, direcao, pontuacao) VALUES (1, 81, 12, TRIM(' 00:01:43,113'), TRIM(' 00:01:54,962'), 'MRVALJEVIC', 'IVEZIC', 'GRIP TIME', 'LEFT COLLAR RIGHT COLLAR', NULL, NULL, NULL)</v>
      </c>
      <c r="R5567" t="s">
        <v>10327</v>
      </c>
    </row>
    <row r="5568" spans="1:18" hidden="1" x14ac:dyDescent="0.25">
      <c r="A5568" s="7">
        <f>anotacoes!D5568</f>
        <v>40655</v>
      </c>
      <c r="B5568" t="str">
        <f>anotacoes!C5568</f>
        <v>EUROPEAN CHAMPIONSHIPS ISTANBUL 2011</v>
      </c>
      <c r="C5568" t="str">
        <f>anotacoes!E5568</f>
        <v>MRVALJEVIC</v>
      </c>
      <c r="D5568" t="str">
        <f>anotacoes!F5568</f>
        <v>IVEZIC</v>
      </c>
      <c r="E5568" t="s">
        <v>10325</v>
      </c>
      <c r="F5568">
        <f>anotacoes!A5568</f>
        <v>81</v>
      </c>
      <c r="G5568">
        <f>anotacoes!B5568</f>
        <v>13</v>
      </c>
      <c r="H5568" t="str">
        <f>anotacoes!K5568</f>
        <v xml:space="preserve"> 00:01:54,962</v>
      </c>
      <c r="I5568" t="str">
        <f>anotacoes!L5568</f>
        <v xml:space="preserve"> 00:02:02,010</v>
      </c>
      <c r="J5568" t="str">
        <f>IF(L5568="PAUSE",E5568,IF(anotacoes!G5572=conversao_anotacoes!C5568,conversao_anotacoes!C5568,conversao_anotacoes!D5568))</f>
        <v>&lt;ARBITRO_DESCONHECIDO&gt;</v>
      </c>
      <c r="K5568" t="str">
        <f t="shared" si="172"/>
        <v/>
      </c>
      <c r="L5568" t="str">
        <f>UPPER(anotacoes!H5568)</f>
        <v>PAUSE</v>
      </c>
      <c r="M5568" t="str">
        <f>IF(OR(L5568="ATTACK",L5568="FINTA"),"&lt;TECNICA&gt;",UPPER(anotacoes!I5568))</f>
        <v>SHIDO WITHOUT SCORE</v>
      </c>
      <c r="N5568" t="str">
        <f>IF(OR(L5568="ATTACK",L5568="FINTA"),UPPER(anotacoes!I5568),"")</f>
        <v/>
      </c>
      <c r="O5568" s="6" t="str">
        <f>IF(anotacoes!N5568=0,"",anotacoes!N5568)</f>
        <v/>
      </c>
      <c r="P5568" t="str">
        <f>IF(anotacoes!M5568=0,"",UPPER(anotacoes!M5568))</f>
        <v/>
      </c>
      <c r="Q5568" t="str">
        <f t="shared" si="173"/>
        <v>INSERT INTO CONVERSAO_LUTA_ACAO (cd_conversao, id_luta, sequencia, momento_inicio, momento_fim, quem_faz, quem_sofre, acao_tipo, acao, tecnica, direcao, pontuacao) VALUES (1, 81, 13, TRIM(' 00:01:54,962'), TRIM(' 00:02:02,010'), '&lt;ARBITRO_DESCONHECIDO&gt;', '', 'PAUSE', 'SHIDO WITHOUT SCORE', NULL, NULL, NULL)</v>
      </c>
      <c r="R5568" t="s">
        <v>10327</v>
      </c>
    </row>
    <row r="5569" spans="1:18" hidden="1" x14ac:dyDescent="0.25">
      <c r="A5569" s="7">
        <f>anotacoes!D5569</f>
        <v>40655</v>
      </c>
      <c r="B5569" t="str">
        <f>anotacoes!C5569</f>
        <v>EUROPEAN CHAMPIONSHIPS ISTANBUL 2011</v>
      </c>
      <c r="C5569" t="str">
        <f>anotacoes!E5569</f>
        <v>MRVALJEVIC</v>
      </c>
      <c r="D5569" t="str">
        <f>anotacoes!F5569</f>
        <v>IVEZIC</v>
      </c>
      <c r="E5569" t="s">
        <v>10325</v>
      </c>
      <c r="F5569">
        <f>anotacoes!A5569</f>
        <v>81</v>
      </c>
      <c r="G5569">
        <f>anotacoes!B5569</f>
        <v>14</v>
      </c>
      <c r="H5569" t="str">
        <f>anotacoes!K5569</f>
        <v xml:space="preserve"> 00:02:02,172</v>
      </c>
      <c r="I5569" t="str">
        <f>anotacoes!L5569</f>
        <v xml:space="preserve"> 00:02:05,771</v>
      </c>
      <c r="J5569" t="str">
        <f>IF(L5569="PAUSE",E5569,IF(anotacoes!G5573=conversao_anotacoes!C5569,conversao_anotacoes!C5569,conversao_anotacoes!D5569))</f>
        <v>MRVALJEVIC</v>
      </c>
      <c r="K5569" t="str">
        <f t="shared" si="172"/>
        <v>IVEZIC</v>
      </c>
      <c r="L5569" t="str">
        <f>UPPER(anotacoes!H5569)</f>
        <v>DISPLACEMENT</v>
      </c>
      <c r="M5569" t="str">
        <f>IF(OR(L5569="ATTACK",L5569="FINTA"),"&lt;TECNICA&gt;",UPPER(anotacoes!I5569))</f>
        <v>2-3 STEP HESITANT RIGHT</v>
      </c>
      <c r="N5569" t="str">
        <f>IF(OR(L5569="ATTACK",L5569="FINTA"),UPPER(anotacoes!I5569),"")</f>
        <v/>
      </c>
      <c r="O5569" s="6" t="str">
        <f>IF(anotacoes!N5569=0,"",anotacoes!N5569)</f>
        <v/>
      </c>
      <c r="P5569" t="str">
        <f>IF(anotacoes!M5569=0,"",UPPER(anotacoes!M5569))</f>
        <v/>
      </c>
      <c r="Q5569" t="str">
        <f t="shared" si="173"/>
        <v>INSERT INTO CONVERSAO_LUTA_ACAO (cd_conversao, id_luta, sequencia, momento_inicio, momento_fim, quem_faz, quem_sofre, acao_tipo, acao, tecnica, direcao, pontuacao) VALUES (1, 81, 14, TRIM(' 00:02:02,172'), TRIM(' 00:02:05,771'), 'MRVALJEVIC', 'IVEZIC', 'DISPLACEMENT', '2-3 STEP HESITANT RIGHT', NULL, NULL, NULL)</v>
      </c>
      <c r="R5569" t="s">
        <v>10327</v>
      </c>
    </row>
    <row r="5570" spans="1:18" hidden="1" x14ac:dyDescent="0.25">
      <c r="A5570" s="7">
        <f>anotacoes!D5570</f>
        <v>40655</v>
      </c>
      <c r="B5570" t="str">
        <f>anotacoes!C5570</f>
        <v>EUROPEAN CHAMPIONSHIPS ISTANBUL 2011</v>
      </c>
      <c r="C5570" t="str">
        <f>anotacoes!E5570</f>
        <v>MRVALJEVIC</v>
      </c>
      <c r="D5570" t="str">
        <f>anotacoes!F5570</f>
        <v>IVEZIC</v>
      </c>
      <c r="E5570" t="s">
        <v>10325</v>
      </c>
      <c r="F5570">
        <f>anotacoes!A5570</f>
        <v>81</v>
      </c>
      <c r="G5570">
        <f>anotacoes!B5570</f>
        <v>15</v>
      </c>
      <c r="H5570" t="str">
        <f>anotacoes!K5570</f>
        <v xml:space="preserve"> 00:02:05,943</v>
      </c>
      <c r="I5570" t="str">
        <f>anotacoes!L5570</f>
        <v xml:space="preserve"> 00:02:08,803</v>
      </c>
      <c r="J5570" t="str">
        <f>IF(L5570="PAUSE",E5570,IF(anotacoes!G5574=conversao_anotacoes!C5570,conversao_anotacoes!C5570,conversao_anotacoes!D5570))</f>
        <v>MRVALJEVIC</v>
      </c>
      <c r="K5570" t="str">
        <f t="shared" si="172"/>
        <v>IVEZIC</v>
      </c>
      <c r="L5570" t="str">
        <f>UPPER(anotacoes!H5570)</f>
        <v>DISPLACEMENT</v>
      </c>
      <c r="M5570" t="str">
        <f>IF(OR(L5570="ATTACK",L5570="FINTA"),"&lt;TECNICA&gt;",UPPER(anotacoes!I5570))</f>
        <v>TRY TO GRIP WITH CONTACT</v>
      </c>
      <c r="N5570" t="str">
        <f>IF(OR(L5570="ATTACK",L5570="FINTA"),UPPER(anotacoes!I5570),"")</f>
        <v/>
      </c>
      <c r="O5570" s="6" t="str">
        <f>IF(anotacoes!N5570=0,"",anotacoes!N5570)</f>
        <v/>
      </c>
      <c r="P5570" t="str">
        <f>IF(anotacoes!M5570=0,"",UPPER(anotacoes!M5570))</f>
        <v/>
      </c>
      <c r="Q5570" t="str">
        <f t="shared" si="173"/>
        <v>INSERT INTO CONVERSAO_LUTA_ACAO (cd_conversao, id_luta, sequencia, momento_inicio, momento_fim, quem_faz, quem_sofre, acao_tipo, acao, tecnica, direcao, pontuacao) VALUES (1, 81, 15, TRIM(' 00:02:05,943'), TRIM(' 00:02:08,803'), 'MRVALJEVIC', 'IVEZIC', 'DISPLACEMENT', 'TRY TO GRIP WITH CONTACT', NULL, NULL, NULL)</v>
      </c>
      <c r="R5570" t="s">
        <v>10327</v>
      </c>
    </row>
    <row r="5571" spans="1:18" hidden="1" x14ac:dyDescent="0.25">
      <c r="A5571" s="7">
        <f>anotacoes!D5571</f>
        <v>40655</v>
      </c>
      <c r="B5571" t="str">
        <f>anotacoes!C5571</f>
        <v>EUROPEAN CHAMPIONSHIPS ISTANBUL 2011</v>
      </c>
      <c r="C5571" t="str">
        <f>anotacoes!E5571</f>
        <v>MRVALJEVIC</v>
      </c>
      <c r="D5571" t="str">
        <f>anotacoes!F5571</f>
        <v>IVEZIC</v>
      </c>
      <c r="E5571" t="s">
        <v>10325</v>
      </c>
      <c r="F5571">
        <f>anotacoes!A5571</f>
        <v>81</v>
      </c>
      <c r="G5571">
        <f>anotacoes!B5571</f>
        <v>16</v>
      </c>
      <c r="H5571" t="str">
        <f>anotacoes!K5571</f>
        <v xml:space="preserve"> 00:02:08,803</v>
      </c>
      <c r="I5571" t="str">
        <f>anotacoes!L5571</f>
        <v xml:space="preserve"> 00:02:19,387</v>
      </c>
      <c r="J5571" t="str">
        <f>IF(L5571="PAUSE",E5571,IF(anotacoes!G5575=conversao_anotacoes!C5571,conversao_anotacoes!C5571,conversao_anotacoes!D5571))</f>
        <v>MRVALJEVIC</v>
      </c>
      <c r="K5571" t="str">
        <f t="shared" ref="K5571:K5634" si="174">IF(J5571=E5571,"",IF(J5571=C5571,D5571,C5571))</f>
        <v>IVEZIC</v>
      </c>
      <c r="L5571" t="str">
        <f>UPPER(anotacoes!H5571)</f>
        <v>GRIP TIME</v>
      </c>
      <c r="M5571" t="str">
        <f>IF(OR(L5571="ATTACK",L5571="FINTA"),"&lt;TECNICA&gt;",UPPER(anotacoes!I5571))</f>
        <v>RIGHT SLEEVE LEFT SLEEVE</v>
      </c>
      <c r="N5571" t="str">
        <f>IF(OR(L5571="ATTACK",L5571="FINTA"),UPPER(anotacoes!I5571),"")</f>
        <v/>
      </c>
      <c r="O5571" s="6" t="str">
        <f>IF(anotacoes!N5571=0,"",anotacoes!N5571)</f>
        <v/>
      </c>
      <c r="P5571" t="str">
        <f>IF(anotacoes!M5571=0,"",UPPER(anotacoes!M5571))</f>
        <v/>
      </c>
      <c r="Q5571" t="str">
        <f t="shared" ref="Q5571:Q5634" si="175">CONCATENATE("INSERT INTO CONVERSAO_LUTA_ACAO (cd_conversao, id_luta, sequencia, momento_inicio, momento_fim, quem_faz, quem_sofre, acao_tipo, acao, tecnica, direcao, pontuacao) VALUES (1, ",F5571,", ",G5571,", ","TRIM('",H5571,"')",", ","TRIM('",I5571,"')",", ","'",J5571,"'",", ","'",K5571,"'",", ","'",L5571,"'",", ","'",M5571,"'",", ",IF(N5571="","NULL",CONCATENATE("'",N5571,"'")),", ",IF(O5571="","NULL",O5571),", ",IF(P5571="","NULL",CONCATENATE("'",P5571,"'")),")")</f>
        <v>INSERT INTO CONVERSAO_LUTA_ACAO (cd_conversao, id_luta, sequencia, momento_inicio, momento_fim, quem_faz, quem_sofre, acao_tipo, acao, tecnica, direcao, pontuacao) VALUES (1, 81, 16, TRIM(' 00:02:08,803'), TRIM(' 00:02:19,387'), 'MRVALJEVIC', 'IVEZIC', 'GRIP TIME', 'RIGHT SLEEVE LEFT SLEEVE', NULL, NULL, NULL)</v>
      </c>
      <c r="R5571" t="s">
        <v>10327</v>
      </c>
    </row>
    <row r="5572" spans="1:18" hidden="1" x14ac:dyDescent="0.25">
      <c r="A5572" s="7">
        <f>anotacoes!D5572</f>
        <v>40655</v>
      </c>
      <c r="B5572" t="str">
        <f>anotacoes!C5572</f>
        <v>EUROPEAN CHAMPIONSHIPS ISTANBUL 2011</v>
      </c>
      <c r="C5572" t="str">
        <f>anotacoes!E5572</f>
        <v>MRVALJEVIC</v>
      </c>
      <c r="D5572" t="str">
        <f>anotacoes!F5572</f>
        <v>IVEZIC</v>
      </c>
      <c r="E5572" t="s">
        <v>10325</v>
      </c>
      <c r="F5572">
        <f>anotacoes!A5572</f>
        <v>81</v>
      </c>
      <c r="G5572">
        <f>anotacoes!B5572</f>
        <v>17</v>
      </c>
      <c r="H5572" t="str">
        <f>anotacoes!K5572</f>
        <v xml:space="preserve"> 00:02:19,387</v>
      </c>
      <c r="I5572" t="str">
        <f>anotacoes!L5572</f>
        <v xml:space="preserve"> 00:02:19,387</v>
      </c>
      <c r="J5572" t="str">
        <f>IF(L5572="PAUSE",E5572,IF(anotacoes!G5576=conversao_anotacoes!C5572,conversao_anotacoes!C5572,conversao_anotacoes!D5572))</f>
        <v>MRVALJEVIC</v>
      </c>
      <c r="K5572" t="str">
        <f t="shared" si="174"/>
        <v>IVEZIC</v>
      </c>
      <c r="L5572" t="str">
        <f>UPPER(anotacoes!H5572)</f>
        <v>FINTA</v>
      </c>
      <c r="M5572" t="str">
        <f>IF(OR(L5572="ATTACK",L5572="FINTA"),"&lt;TECNICA&gt;",UPPER(anotacoes!I5572))</f>
        <v>&lt;TECNICA&gt;</v>
      </c>
      <c r="N5572" t="str">
        <f>IF(OR(L5572="ATTACK",L5572="FINTA"),UPPER(anotacoes!I5572),"")</f>
        <v>OUCHI GARI LEFT</v>
      </c>
      <c r="O5572" s="6" t="str">
        <f>IF(anotacoes!N5572=0,"",anotacoes!N5572)</f>
        <v/>
      </c>
      <c r="P5572" t="str">
        <f>IF(anotacoes!M5572=0,"",UPPER(anotacoes!M5572))</f>
        <v/>
      </c>
      <c r="Q5572" t="str">
        <f t="shared" si="175"/>
        <v>INSERT INTO CONVERSAO_LUTA_ACAO (cd_conversao, id_luta, sequencia, momento_inicio, momento_fim, quem_faz, quem_sofre, acao_tipo, acao, tecnica, direcao, pontuacao) VALUES (1, 81, 17, TRIM(' 00:02:19,387'), TRIM(' 00:02:19,387'), 'MRVALJEVIC', 'IVEZIC', 'FINTA', '&lt;TECNICA&gt;', 'OUCHI GARI LEFT', NULL, NULL)</v>
      </c>
      <c r="R5572" t="s">
        <v>10327</v>
      </c>
    </row>
    <row r="5573" spans="1:18" hidden="1" x14ac:dyDescent="0.25">
      <c r="A5573" s="7">
        <f>anotacoes!D5573</f>
        <v>40655</v>
      </c>
      <c r="B5573" t="str">
        <f>anotacoes!C5573</f>
        <v>EUROPEAN CHAMPIONSHIPS ISTANBUL 2011</v>
      </c>
      <c r="C5573" t="str">
        <f>anotacoes!E5573</f>
        <v>MRVALJEVIC</v>
      </c>
      <c r="D5573" t="str">
        <f>anotacoes!F5573</f>
        <v>IVEZIC</v>
      </c>
      <c r="E5573" t="s">
        <v>10325</v>
      </c>
      <c r="F5573">
        <f>anotacoes!A5573</f>
        <v>81</v>
      </c>
      <c r="G5573">
        <f>anotacoes!B5573</f>
        <v>18</v>
      </c>
      <c r="H5573" t="str">
        <f>anotacoes!K5573</f>
        <v xml:space="preserve"> 00:02:19,387</v>
      </c>
      <c r="I5573" t="str">
        <f>anotacoes!L5573</f>
        <v xml:space="preserve"> 00:02:25,205</v>
      </c>
      <c r="J5573" t="str">
        <f>IF(L5573="PAUSE",E5573,IF(anotacoes!G5577=conversao_anotacoes!C5573,conversao_anotacoes!C5573,conversao_anotacoes!D5573))</f>
        <v>MRVALJEVIC</v>
      </c>
      <c r="K5573" t="str">
        <f t="shared" si="174"/>
        <v>IVEZIC</v>
      </c>
      <c r="L5573" t="str">
        <f>UPPER(anotacoes!H5573)</f>
        <v>GRIP TIME</v>
      </c>
      <c r="M5573" t="str">
        <f>IF(OR(L5573="ATTACK",L5573="FINTA"),"&lt;TECNICA&gt;",UPPER(anotacoes!I5573))</f>
        <v>RIGHT BACK LEFT SLEEVE</v>
      </c>
      <c r="N5573" t="str">
        <f>IF(OR(L5573="ATTACK",L5573="FINTA"),UPPER(anotacoes!I5573),"")</f>
        <v/>
      </c>
      <c r="O5573" s="6" t="str">
        <f>IF(anotacoes!N5573=0,"",anotacoes!N5573)</f>
        <v/>
      </c>
      <c r="P5573" t="str">
        <f>IF(anotacoes!M5573=0,"",UPPER(anotacoes!M5573))</f>
        <v/>
      </c>
      <c r="Q5573" t="str">
        <f t="shared" si="175"/>
        <v>INSERT INTO CONVERSAO_LUTA_ACAO (cd_conversao, id_luta, sequencia, momento_inicio, momento_fim, quem_faz, quem_sofre, acao_tipo, acao, tecnica, direcao, pontuacao) VALUES (1, 81, 18, TRIM(' 00:02:19,387'), TRIM(' 00:02:25,205'), 'MRVALJEVIC', 'IVEZIC', 'GRIP TIME', 'RIGHT BACK LEFT SLEEVE', NULL, NULL, NULL)</v>
      </c>
      <c r="R5573" t="s">
        <v>10327</v>
      </c>
    </row>
    <row r="5574" spans="1:18" hidden="1" x14ac:dyDescent="0.25">
      <c r="A5574" s="7">
        <f>anotacoes!D5574</f>
        <v>40655</v>
      </c>
      <c r="B5574" t="str">
        <f>anotacoes!C5574</f>
        <v>EUROPEAN CHAMPIONSHIPS ISTANBUL 2011</v>
      </c>
      <c r="C5574" t="str">
        <f>anotacoes!E5574</f>
        <v>MRVALJEVIC</v>
      </c>
      <c r="D5574" t="str">
        <f>anotacoes!F5574</f>
        <v>IVEZIC</v>
      </c>
      <c r="E5574" t="s">
        <v>10325</v>
      </c>
      <c r="F5574">
        <f>anotacoes!A5574</f>
        <v>81</v>
      </c>
      <c r="G5574">
        <f>anotacoes!B5574</f>
        <v>19</v>
      </c>
      <c r="H5574" t="str">
        <f>anotacoes!K5574</f>
        <v xml:space="preserve"> 00:02:25,205</v>
      </c>
      <c r="I5574" t="str">
        <f>anotacoes!L5574</f>
        <v xml:space="preserve"> 00:02:26,424</v>
      </c>
      <c r="J5574" t="str">
        <f>IF(L5574="PAUSE",E5574,IF(anotacoes!G5578=conversao_anotacoes!C5574,conversao_anotacoes!C5574,conversao_anotacoes!D5574))</f>
        <v>MRVALJEVIC</v>
      </c>
      <c r="K5574" t="str">
        <f t="shared" si="174"/>
        <v>IVEZIC</v>
      </c>
      <c r="L5574" t="str">
        <f>UPPER(anotacoes!H5574)</f>
        <v>DEFENSE</v>
      </c>
      <c r="M5574" t="str">
        <f>IF(OR(L5574="ATTACK",L5574="FINTA"),"&lt;TECNICA&gt;",UPPER(anotacoes!I5574))</f>
        <v>USING BODY MASS</v>
      </c>
      <c r="N5574" t="str">
        <f>IF(OR(L5574="ATTACK",L5574="FINTA"),UPPER(anotacoes!I5574),"")</f>
        <v/>
      </c>
      <c r="O5574" s="6" t="str">
        <f>IF(anotacoes!N5574=0,"",anotacoes!N5574)</f>
        <v/>
      </c>
      <c r="P5574" t="str">
        <f>IF(anotacoes!M5574=0,"",UPPER(anotacoes!M5574))</f>
        <v/>
      </c>
      <c r="Q5574" t="str">
        <f t="shared" si="175"/>
        <v>INSERT INTO CONVERSAO_LUTA_ACAO (cd_conversao, id_luta, sequencia, momento_inicio, momento_fim, quem_faz, quem_sofre, acao_tipo, acao, tecnica, direcao, pontuacao) VALUES (1, 81, 19, TRIM(' 00:02:25,205'), TRIM(' 00:02:26,424'), 'MRVALJEVIC', 'IVEZIC', 'DEFENSE', 'USING BODY MASS', NULL, NULL, NULL)</v>
      </c>
      <c r="R5574" t="s">
        <v>10327</v>
      </c>
    </row>
    <row r="5575" spans="1:18" hidden="1" x14ac:dyDescent="0.25">
      <c r="A5575" s="7">
        <f>anotacoes!D5575</f>
        <v>40655</v>
      </c>
      <c r="B5575" t="str">
        <f>anotacoes!C5575</f>
        <v>EUROPEAN CHAMPIONSHIPS ISTANBUL 2011</v>
      </c>
      <c r="C5575" t="str">
        <f>anotacoes!E5575</f>
        <v>MRVALJEVIC</v>
      </c>
      <c r="D5575" t="str">
        <f>anotacoes!F5575</f>
        <v>IVEZIC</v>
      </c>
      <c r="E5575" t="s">
        <v>10325</v>
      </c>
      <c r="F5575">
        <f>anotacoes!A5575</f>
        <v>81</v>
      </c>
      <c r="G5575">
        <f>anotacoes!B5575</f>
        <v>20</v>
      </c>
      <c r="H5575" t="str">
        <f>anotacoes!K5575</f>
        <v xml:space="preserve"> 00:02:26,606</v>
      </c>
      <c r="I5575" t="str">
        <f>anotacoes!L5575</f>
        <v xml:space="preserve"> 00:02:33,983</v>
      </c>
      <c r="J5575" t="str">
        <f>IF(L5575="PAUSE",E5575,IF(anotacoes!G5579=conversao_anotacoes!C5575,conversao_anotacoes!C5575,conversao_anotacoes!D5575))</f>
        <v>&lt;ARBITRO_DESCONHECIDO&gt;</v>
      </c>
      <c r="K5575" t="str">
        <f t="shared" si="174"/>
        <v/>
      </c>
      <c r="L5575" t="str">
        <f>UPPER(anotacoes!H5575)</f>
        <v>PAUSE</v>
      </c>
      <c r="M5575" t="str">
        <f>IF(OR(L5575="ATTACK",L5575="FINTA"),"&lt;TECNICA&gt;",UPPER(anotacoes!I5575))</f>
        <v>&lt;NAO_CLASSIFICADO&gt;</v>
      </c>
      <c r="N5575" t="str">
        <f>IF(OR(L5575="ATTACK",L5575="FINTA"),UPPER(anotacoes!I5575),"")</f>
        <v/>
      </c>
      <c r="O5575" s="6" t="str">
        <f>IF(anotacoes!N5575=0,"",anotacoes!N5575)</f>
        <v/>
      </c>
      <c r="P5575" t="str">
        <f>IF(anotacoes!M5575=0,"",UPPER(anotacoes!M5575))</f>
        <v/>
      </c>
      <c r="Q5575" t="str">
        <f t="shared" si="175"/>
        <v>INSERT INTO CONVERSAO_LUTA_ACAO (cd_conversao, id_luta, sequencia, momento_inicio, momento_fim, quem_faz, quem_sofre, acao_tipo, acao, tecnica, direcao, pontuacao) VALUES (1, 81, 20, TRIM(' 00:02:26,606'), TRIM(' 00:02:33,983'), '&lt;ARBITRO_DESCONHECIDO&gt;', '', 'PAUSE', '&lt;NAO_CLASSIFICADO&gt;', NULL, NULL, NULL)</v>
      </c>
      <c r="R5575" t="s">
        <v>10327</v>
      </c>
    </row>
    <row r="5576" spans="1:18" hidden="1" x14ac:dyDescent="0.25">
      <c r="A5576" s="7">
        <f>anotacoes!D5576</f>
        <v>40655</v>
      </c>
      <c r="B5576" t="str">
        <f>anotacoes!C5576</f>
        <v>EUROPEAN CHAMPIONSHIPS ISTANBUL 2011</v>
      </c>
      <c r="C5576" t="str">
        <f>anotacoes!E5576</f>
        <v>MRVALJEVIC</v>
      </c>
      <c r="D5576" t="str">
        <f>anotacoes!F5576</f>
        <v>IVEZIC</v>
      </c>
      <c r="E5576" t="s">
        <v>10325</v>
      </c>
      <c r="F5576">
        <f>anotacoes!A5576</f>
        <v>81</v>
      </c>
      <c r="G5576">
        <f>anotacoes!B5576</f>
        <v>21</v>
      </c>
      <c r="H5576" t="str">
        <f>anotacoes!K5576</f>
        <v xml:space="preserve"> 00:02:34,154</v>
      </c>
      <c r="I5576" t="str">
        <f>anotacoes!L5576</f>
        <v xml:space="preserve"> 00:02:36,256</v>
      </c>
      <c r="J5576" t="str">
        <f>IF(L5576="PAUSE",E5576,IF(anotacoes!G5580=conversao_anotacoes!C5576,conversao_anotacoes!C5576,conversao_anotacoes!D5576))</f>
        <v>MRVALJEVIC</v>
      </c>
      <c r="K5576" t="str">
        <f t="shared" si="174"/>
        <v>IVEZIC</v>
      </c>
      <c r="L5576" t="str">
        <f>UPPER(anotacoes!H5576)</f>
        <v>DISPLACEMENT</v>
      </c>
      <c r="M5576" t="str">
        <f>IF(OR(L5576="ATTACK",L5576="FINTA"),"&lt;TECNICA&gt;",UPPER(anotacoes!I5576))</f>
        <v>2-3 STEP HESITANT RIGHT</v>
      </c>
      <c r="N5576" t="str">
        <f>IF(OR(L5576="ATTACK",L5576="FINTA"),UPPER(anotacoes!I5576),"")</f>
        <v/>
      </c>
      <c r="O5576" s="6" t="str">
        <f>IF(anotacoes!N5576=0,"",anotacoes!N5576)</f>
        <v/>
      </c>
      <c r="P5576" t="str">
        <f>IF(anotacoes!M5576=0,"",UPPER(anotacoes!M5576))</f>
        <v/>
      </c>
      <c r="Q5576" t="str">
        <f t="shared" si="175"/>
        <v>INSERT INTO CONVERSAO_LUTA_ACAO (cd_conversao, id_luta, sequencia, momento_inicio, momento_fim, quem_faz, quem_sofre, acao_tipo, acao, tecnica, direcao, pontuacao) VALUES (1, 81, 21, TRIM(' 00:02:34,154'), TRIM(' 00:02:36,256'), 'MRVALJEVIC', 'IVEZIC', 'DISPLACEMENT', '2-3 STEP HESITANT RIGHT', NULL, NULL, NULL)</v>
      </c>
      <c r="R5576" t="s">
        <v>10327</v>
      </c>
    </row>
    <row r="5577" spans="1:18" hidden="1" x14ac:dyDescent="0.25">
      <c r="A5577" s="7">
        <f>anotacoes!D5577</f>
        <v>40655</v>
      </c>
      <c r="B5577" t="str">
        <f>anotacoes!C5577</f>
        <v>EUROPEAN CHAMPIONSHIPS ISTANBUL 2011</v>
      </c>
      <c r="C5577" t="str">
        <f>anotacoes!E5577</f>
        <v>MRVALJEVIC</v>
      </c>
      <c r="D5577" t="str">
        <f>anotacoes!F5577</f>
        <v>IVEZIC</v>
      </c>
      <c r="E5577" t="s">
        <v>10325</v>
      </c>
      <c r="F5577">
        <f>anotacoes!A5577</f>
        <v>81</v>
      </c>
      <c r="G5577">
        <f>anotacoes!B5577</f>
        <v>22</v>
      </c>
      <c r="H5577" t="str">
        <f>anotacoes!K5577</f>
        <v xml:space="preserve"> 00:02:36,256</v>
      </c>
      <c r="I5577" t="str">
        <f>anotacoes!L5577</f>
        <v xml:space="preserve"> 00:02:37,376</v>
      </c>
      <c r="J5577" t="str">
        <f>IF(L5577="PAUSE",E5577,IF(anotacoes!G5581=conversao_anotacoes!C5577,conversao_anotacoes!C5577,conversao_anotacoes!D5577))</f>
        <v>MRVALJEVIC</v>
      </c>
      <c r="K5577" t="str">
        <f t="shared" si="174"/>
        <v>IVEZIC</v>
      </c>
      <c r="L5577" t="str">
        <f>UPPER(anotacoes!H5577)</f>
        <v>DISPLACEMENT</v>
      </c>
      <c r="M5577" t="str">
        <f>IF(OR(L5577="ATTACK",L5577="FINTA"),"&lt;TECNICA&gt;",UPPER(anotacoes!I5577))</f>
        <v>TRY TO GRIP WITH CONTACT</v>
      </c>
      <c r="N5577" t="str">
        <f>IF(OR(L5577="ATTACK",L5577="FINTA"),UPPER(anotacoes!I5577),"")</f>
        <v/>
      </c>
      <c r="O5577" s="6" t="str">
        <f>IF(anotacoes!N5577=0,"",anotacoes!N5577)</f>
        <v/>
      </c>
      <c r="P5577" t="str">
        <f>IF(anotacoes!M5577=0,"",UPPER(anotacoes!M5577))</f>
        <v/>
      </c>
      <c r="Q5577" t="str">
        <f t="shared" si="175"/>
        <v>INSERT INTO CONVERSAO_LUTA_ACAO (cd_conversao, id_luta, sequencia, momento_inicio, momento_fim, quem_faz, quem_sofre, acao_tipo, acao, tecnica, direcao, pontuacao) VALUES (1, 81, 22, TRIM(' 00:02:36,256'), TRIM(' 00:02:37,376'), 'MRVALJEVIC', 'IVEZIC', 'DISPLACEMENT', 'TRY TO GRIP WITH CONTACT', NULL, NULL, NULL)</v>
      </c>
      <c r="R5577" t="s">
        <v>10327</v>
      </c>
    </row>
    <row r="5578" spans="1:18" hidden="1" x14ac:dyDescent="0.25">
      <c r="A5578" s="7">
        <f>anotacoes!D5578</f>
        <v>40655</v>
      </c>
      <c r="B5578" t="str">
        <f>anotacoes!C5578</f>
        <v>EUROPEAN CHAMPIONSHIPS ISTANBUL 2011</v>
      </c>
      <c r="C5578" t="str">
        <f>anotacoes!E5578</f>
        <v>MRVALJEVIC</v>
      </c>
      <c r="D5578" t="str">
        <f>anotacoes!F5578</f>
        <v>IVEZIC</v>
      </c>
      <c r="E5578" t="s">
        <v>10325</v>
      </c>
      <c r="F5578">
        <f>anotacoes!A5578</f>
        <v>81</v>
      </c>
      <c r="G5578">
        <f>anotacoes!B5578</f>
        <v>23</v>
      </c>
      <c r="H5578" t="str">
        <f>anotacoes!K5578</f>
        <v xml:space="preserve"> 00:02:37,376</v>
      </c>
      <c r="I5578" t="str">
        <f>anotacoes!L5578</f>
        <v xml:space="preserve"> 00:02:39,977</v>
      </c>
      <c r="J5578" t="str">
        <f>IF(L5578="PAUSE",E5578,IF(anotacoes!G5582=conversao_anotacoes!C5578,conversao_anotacoes!C5578,conversao_anotacoes!D5578))</f>
        <v>MRVALJEVIC</v>
      </c>
      <c r="K5578" t="str">
        <f t="shared" si="174"/>
        <v>IVEZIC</v>
      </c>
      <c r="L5578" t="str">
        <f>UPPER(anotacoes!H5578)</f>
        <v>GRIP TIME</v>
      </c>
      <c r="M5578" t="str">
        <f>IF(OR(L5578="ATTACK",L5578="FINTA"),"&lt;TECNICA&gt;",UPPER(anotacoes!I5578))</f>
        <v>LEFT COLLAR RIGHT COLLAR</v>
      </c>
      <c r="N5578" t="str">
        <f>IF(OR(L5578="ATTACK",L5578="FINTA"),UPPER(anotacoes!I5578),"")</f>
        <v/>
      </c>
      <c r="O5578" s="6" t="str">
        <f>IF(anotacoes!N5578=0,"",anotacoes!N5578)</f>
        <v/>
      </c>
      <c r="P5578" t="str">
        <f>IF(anotacoes!M5578=0,"",UPPER(anotacoes!M5578))</f>
        <v/>
      </c>
      <c r="Q5578" t="str">
        <f t="shared" si="175"/>
        <v>INSERT INTO CONVERSAO_LUTA_ACAO (cd_conversao, id_luta, sequencia, momento_inicio, momento_fim, quem_faz, quem_sofre, acao_tipo, acao, tecnica, direcao, pontuacao) VALUES (1, 81, 23, TRIM(' 00:02:37,376'), TRIM(' 00:02:39,977'), 'MRVALJEVIC', 'IVEZIC', 'GRIP TIME', 'LEFT COLLAR RIGHT COLLAR', NULL, NULL, NULL)</v>
      </c>
      <c r="R5578" t="s">
        <v>10327</v>
      </c>
    </row>
    <row r="5579" spans="1:18" hidden="1" x14ac:dyDescent="0.25">
      <c r="A5579" s="7">
        <f>anotacoes!D5579</f>
        <v>40655</v>
      </c>
      <c r="B5579" t="str">
        <f>anotacoes!C5579</f>
        <v>EUROPEAN CHAMPIONSHIPS ISTANBUL 2011</v>
      </c>
      <c r="C5579" t="str">
        <f>anotacoes!E5579</f>
        <v>MRVALJEVIC</v>
      </c>
      <c r="D5579" t="str">
        <f>anotacoes!F5579</f>
        <v>IVEZIC</v>
      </c>
      <c r="E5579" t="s">
        <v>10325</v>
      </c>
      <c r="F5579">
        <f>anotacoes!A5579</f>
        <v>81</v>
      </c>
      <c r="G5579">
        <f>anotacoes!B5579</f>
        <v>24</v>
      </c>
      <c r="H5579" t="str">
        <f>anotacoes!K5579</f>
        <v xml:space="preserve"> 00:02:39,977</v>
      </c>
      <c r="I5579" t="str">
        <f>anotacoes!L5579</f>
        <v xml:space="preserve"> 00:03:24,394</v>
      </c>
      <c r="J5579" t="str">
        <f>IF(L5579="PAUSE",E5579,IF(anotacoes!G5583=conversao_anotacoes!C5579,conversao_anotacoes!C5579,conversao_anotacoes!D5579))</f>
        <v>MRVALJEVIC</v>
      </c>
      <c r="K5579" t="str">
        <f t="shared" si="174"/>
        <v>IVEZIC</v>
      </c>
      <c r="L5579" t="str">
        <f>UPPER(anotacoes!H5579)</f>
        <v>GRIP TIME</v>
      </c>
      <c r="M5579" t="str">
        <f>IF(OR(L5579="ATTACK",L5579="FINTA"),"&lt;TECNICA&gt;",UPPER(anotacoes!I5579))</f>
        <v>RIGHT BACK LEFT SLEEVE</v>
      </c>
      <c r="N5579" t="str">
        <f>IF(OR(L5579="ATTACK",L5579="FINTA"),UPPER(anotacoes!I5579),"")</f>
        <v/>
      </c>
      <c r="O5579" s="6" t="str">
        <f>IF(anotacoes!N5579=0,"",anotacoes!N5579)</f>
        <v/>
      </c>
      <c r="P5579" t="str">
        <f>IF(anotacoes!M5579=0,"",UPPER(anotacoes!M5579))</f>
        <v/>
      </c>
      <c r="Q5579" t="str">
        <f t="shared" si="175"/>
        <v>INSERT INTO CONVERSAO_LUTA_ACAO (cd_conversao, id_luta, sequencia, momento_inicio, momento_fim, quem_faz, quem_sofre, acao_tipo, acao, tecnica, direcao, pontuacao) VALUES (1, 81, 24, TRIM(' 00:02:39,977'), TRIM(' 00:03:24,394'), 'MRVALJEVIC', 'IVEZIC', 'GRIP TIME', 'RIGHT BACK LEFT SLEEVE', NULL, NULL, NULL)</v>
      </c>
      <c r="R5579" t="s">
        <v>10327</v>
      </c>
    </row>
    <row r="5580" spans="1:18" hidden="1" x14ac:dyDescent="0.25">
      <c r="A5580" s="7">
        <f>anotacoes!D5580</f>
        <v>40655</v>
      </c>
      <c r="B5580" t="str">
        <f>anotacoes!C5580</f>
        <v>EUROPEAN CHAMPIONSHIPS ISTANBUL 2011</v>
      </c>
      <c r="C5580" t="str">
        <f>anotacoes!E5580</f>
        <v>MRVALJEVIC</v>
      </c>
      <c r="D5580" t="str">
        <f>anotacoes!F5580</f>
        <v>IVEZIC</v>
      </c>
      <c r="E5580" t="s">
        <v>10325</v>
      </c>
      <c r="F5580">
        <f>anotacoes!A5580</f>
        <v>81</v>
      </c>
      <c r="G5580">
        <f>anotacoes!B5580</f>
        <v>25</v>
      </c>
      <c r="H5580" t="str">
        <f>anotacoes!K5580</f>
        <v xml:space="preserve"> 00:03:24,394</v>
      </c>
      <c r="I5580" t="str">
        <f>anotacoes!L5580</f>
        <v xml:space="preserve"> 00:03:25,321</v>
      </c>
      <c r="J5580" t="str">
        <f>IF(L5580="PAUSE",E5580,IF(anotacoes!G5584=conversao_anotacoes!C5580,conversao_anotacoes!C5580,conversao_anotacoes!D5580))</f>
        <v>MRVALJEVIC</v>
      </c>
      <c r="K5580" t="str">
        <f t="shared" si="174"/>
        <v>IVEZIC</v>
      </c>
      <c r="L5580" t="str">
        <f>UPPER(anotacoes!H5580)</f>
        <v>DEFENSE</v>
      </c>
      <c r="M5580" t="str">
        <f>IF(OR(L5580="ATTACK",L5580="FINTA"),"&lt;TECNICA&gt;",UPPER(anotacoes!I5580))</f>
        <v>TAE-SABAKI RIGHT INCLINED</v>
      </c>
      <c r="N5580" t="str">
        <f>IF(OR(L5580="ATTACK",L5580="FINTA"),UPPER(anotacoes!I5580),"")</f>
        <v/>
      </c>
      <c r="O5580" s="6" t="str">
        <f>IF(anotacoes!N5580=0,"",anotacoes!N5580)</f>
        <v/>
      </c>
      <c r="P5580" t="str">
        <f>IF(anotacoes!M5580=0,"",UPPER(anotacoes!M5580))</f>
        <v/>
      </c>
      <c r="Q5580" t="str">
        <f t="shared" si="175"/>
        <v>INSERT INTO CONVERSAO_LUTA_ACAO (cd_conversao, id_luta, sequencia, momento_inicio, momento_fim, quem_faz, quem_sofre, acao_tipo, acao, tecnica, direcao, pontuacao) VALUES (1, 81, 25, TRIM(' 00:03:24,394'), TRIM(' 00:03:25,321'), 'MRVALJEVIC', 'IVEZIC', 'DEFENSE', 'TAE-SABAKI RIGHT INCLINED', NULL, NULL, NULL)</v>
      </c>
      <c r="R5580" t="s">
        <v>10327</v>
      </c>
    </row>
    <row r="5581" spans="1:18" hidden="1" x14ac:dyDescent="0.25">
      <c r="A5581" s="7">
        <f>anotacoes!D5581</f>
        <v>40655</v>
      </c>
      <c r="B5581" t="str">
        <f>anotacoes!C5581</f>
        <v>EUROPEAN CHAMPIONSHIPS ISTANBUL 2011</v>
      </c>
      <c r="C5581" t="str">
        <f>anotacoes!E5581</f>
        <v>MRVALJEVIC</v>
      </c>
      <c r="D5581" t="str">
        <f>anotacoes!F5581</f>
        <v>IVEZIC</v>
      </c>
      <c r="E5581" t="s">
        <v>10325</v>
      </c>
      <c r="F5581">
        <f>anotacoes!A5581</f>
        <v>81</v>
      </c>
      <c r="G5581">
        <f>anotacoes!B5581</f>
        <v>26</v>
      </c>
      <c r="H5581" t="str">
        <f>anotacoes!K5581</f>
        <v xml:space="preserve"> 00:03:25,494</v>
      </c>
      <c r="I5581" t="str">
        <f>anotacoes!L5581</f>
        <v xml:space="preserve"> 00:03:27,788</v>
      </c>
      <c r="J5581" t="str">
        <f>IF(L5581="PAUSE",E5581,IF(anotacoes!G5585=conversao_anotacoes!C5581,conversao_anotacoes!C5581,conversao_anotacoes!D5581))</f>
        <v>MRVALJEVIC</v>
      </c>
      <c r="K5581" t="str">
        <f t="shared" si="174"/>
        <v>IVEZIC</v>
      </c>
      <c r="L5581" t="str">
        <f>UPPER(anotacoes!H5581)</f>
        <v>TRANSITION</v>
      </c>
      <c r="M5581" t="str">
        <f>IF(OR(L5581="ATTACK",L5581="FINTA"),"&lt;TECNICA&gt;",UPPER(anotacoes!I5581))</f>
        <v>WITHOUT ATTACK</v>
      </c>
      <c r="N5581" t="str">
        <f>IF(OR(L5581="ATTACK",L5581="FINTA"),UPPER(anotacoes!I5581),"")</f>
        <v/>
      </c>
      <c r="O5581" s="6" t="str">
        <f>IF(anotacoes!N5581=0,"",anotacoes!N5581)</f>
        <v/>
      </c>
      <c r="P5581" t="str">
        <f>IF(anotacoes!M5581=0,"",UPPER(anotacoes!M5581))</f>
        <v/>
      </c>
      <c r="Q5581" t="str">
        <f t="shared" si="175"/>
        <v>INSERT INTO CONVERSAO_LUTA_ACAO (cd_conversao, id_luta, sequencia, momento_inicio, momento_fim, quem_faz, quem_sofre, acao_tipo, acao, tecnica, direcao, pontuacao) VALUES (1, 81, 26, TRIM(' 00:03:25,494'), TRIM(' 00:03:27,788'), 'MRVALJEVIC', 'IVEZIC', 'TRANSITION', 'WITHOUT ATTACK', NULL, NULL, NULL)</v>
      </c>
      <c r="R5581" t="s">
        <v>10327</v>
      </c>
    </row>
    <row r="5582" spans="1:18" hidden="1" x14ac:dyDescent="0.25">
      <c r="A5582" s="7">
        <f>anotacoes!D5582</f>
        <v>40655</v>
      </c>
      <c r="B5582" t="str">
        <f>anotacoes!C5582</f>
        <v>EUROPEAN CHAMPIONSHIPS ISTANBUL 2011</v>
      </c>
      <c r="C5582" t="str">
        <f>anotacoes!E5582</f>
        <v>MRVALJEVIC</v>
      </c>
      <c r="D5582" t="str">
        <f>anotacoes!F5582</f>
        <v>IVEZIC</v>
      </c>
      <c r="E5582" t="s">
        <v>10325</v>
      </c>
      <c r="F5582">
        <f>anotacoes!A5582</f>
        <v>81</v>
      </c>
      <c r="G5582">
        <f>anotacoes!B5582</f>
        <v>27</v>
      </c>
      <c r="H5582" t="str">
        <f>anotacoes!K5582</f>
        <v xml:space="preserve"> 00:03:27,942</v>
      </c>
      <c r="I5582" t="str">
        <f>anotacoes!L5582</f>
        <v xml:space="preserve"> 00:03:31,233</v>
      </c>
      <c r="J5582" t="str">
        <f>IF(L5582="PAUSE",E5582,IF(anotacoes!G5586=conversao_anotacoes!C5582,conversao_anotacoes!C5582,conversao_anotacoes!D5582))</f>
        <v>MRVALJEVIC</v>
      </c>
      <c r="K5582" t="str">
        <f t="shared" si="174"/>
        <v>IVEZIC</v>
      </c>
      <c r="L5582" t="str">
        <f>UPPER(anotacoes!H5582)</f>
        <v>GROUNDWORK COMBAT</v>
      </c>
      <c r="M5582" t="str">
        <f>IF(OR(L5582="ATTACK",L5582="FINTA"),"&lt;TECNICA&gt;",UPPER(anotacoes!I5582))</f>
        <v>TRYING TO ATTACK</v>
      </c>
      <c r="N5582" t="str">
        <f>IF(OR(L5582="ATTACK",L5582="FINTA"),UPPER(anotacoes!I5582),"")</f>
        <v/>
      </c>
      <c r="O5582" s="6" t="str">
        <f>IF(anotacoes!N5582=0,"",anotacoes!N5582)</f>
        <v/>
      </c>
      <c r="P5582" t="str">
        <f>IF(anotacoes!M5582=0,"",UPPER(anotacoes!M5582))</f>
        <v/>
      </c>
      <c r="Q5582" t="str">
        <f t="shared" si="175"/>
        <v>INSERT INTO CONVERSAO_LUTA_ACAO (cd_conversao, id_luta, sequencia, momento_inicio, momento_fim, quem_faz, quem_sofre, acao_tipo, acao, tecnica, direcao, pontuacao) VALUES (1, 81, 27, TRIM(' 00:03:27,942'), TRIM(' 00:03:31,233'), 'MRVALJEVIC', 'IVEZIC', 'GROUNDWORK COMBAT', 'TRYING TO ATTACK', NULL, NULL, NULL)</v>
      </c>
      <c r="R5582" t="s">
        <v>10327</v>
      </c>
    </row>
    <row r="5583" spans="1:18" hidden="1" x14ac:dyDescent="0.25">
      <c r="A5583" s="7">
        <f>anotacoes!D5583</f>
        <v>40655</v>
      </c>
      <c r="B5583" t="str">
        <f>anotacoes!C5583</f>
        <v>EUROPEAN CHAMPIONSHIPS ISTANBUL 2011</v>
      </c>
      <c r="C5583" t="str">
        <f>anotacoes!E5583</f>
        <v>MRVALJEVIC</v>
      </c>
      <c r="D5583" t="str">
        <f>anotacoes!F5583</f>
        <v>IVEZIC</v>
      </c>
      <c r="E5583" t="s">
        <v>10325</v>
      </c>
      <c r="F5583">
        <f>anotacoes!A5583</f>
        <v>81</v>
      </c>
      <c r="G5583">
        <f>anotacoes!B5583</f>
        <v>28</v>
      </c>
      <c r="H5583" t="str">
        <f>anotacoes!K5583</f>
        <v xml:space="preserve"> 00:03:31,392</v>
      </c>
      <c r="I5583" t="str">
        <f>anotacoes!L5583</f>
        <v xml:space="preserve"> 00:03:36,428</v>
      </c>
      <c r="J5583" t="str">
        <f>IF(L5583="PAUSE",E5583,IF(anotacoes!G5587=conversao_anotacoes!C5583,conversao_anotacoes!C5583,conversao_anotacoes!D5583))</f>
        <v>&lt;ARBITRO_DESCONHECIDO&gt;</v>
      </c>
      <c r="K5583" t="str">
        <f t="shared" si="174"/>
        <v/>
      </c>
      <c r="L5583" t="str">
        <f>UPPER(anotacoes!H5583)</f>
        <v>PAUSE</v>
      </c>
      <c r="M5583" t="str">
        <f>IF(OR(L5583="ATTACK",L5583="FINTA"),"&lt;TECNICA&gt;",UPPER(anotacoes!I5583))</f>
        <v>&lt;NAO_CLASSIFICADO&gt;</v>
      </c>
      <c r="N5583" t="str">
        <f>IF(OR(L5583="ATTACK",L5583="FINTA"),UPPER(anotacoes!I5583),"")</f>
        <v/>
      </c>
      <c r="O5583" s="6" t="str">
        <f>IF(anotacoes!N5583=0,"",anotacoes!N5583)</f>
        <v/>
      </c>
      <c r="P5583" t="str">
        <f>IF(anotacoes!M5583=0,"",UPPER(anotacoes!M5583))</f>
        <v/>
      </c>
      <c r="Q5583" t="str">
        <f t="shared" si="175"/>
        <v>INSERT INTO CONVERSAO_LUTA_ACAO (cd_conversao, id_luta, sequencia, momento_inicio, momento_fim, quem_faz, quem_sofre, acao_tipo, acao, tecnica, direcao, pontuacao) VALUES (1, 81, 28, TRIM(' 00:03:31,392'), TRIM(' 00:03:36,428'), '&lt;ARBITRO_DESCONHECIDO&gt;', '', 'PAUSE', '&lt;NAO_CLASSIFICADO&gt;', NULL, NULL, NULL)</v>
      </c>
      <c r="R5583" t="s">
        <v>10327</v>
      </c>
    </row>
    <row r="5584" spans="1:18" hidden="1" x14ac:dyDescent="0.25">
      <c r="A5584" s="7">
        <f>anotacoes!D5584</f>
        <v>40655</v>
      </c>
      <c r="B5584" t="str">
        <f>anotacoes!C5584</f>
        <v>EUROPEAN CHAMPIONSHIPS ISTANBUL 2011</v>
      </c>
      <c r="C5584" t="str">
        <f>anotacoes!E5584</f>
        <v>MRVALJEVIC</v>
      </c>
      <c r="D5584" t="str">
        <f>anotacoes!F5584</f>
        <v>IVEZIC</v>
      </c>
      <c r="E5584" t="s">
        <v>10325</v>
      </c>
      <c r="F5584">
        <f>anotacoes!A5584</f>
        <v>81</v>
      </c>
      <c r="G5584">
        <f>anotacoes!B5584</f>
        <v>29</v>
      </c>
      <c r="H5584" t="str">
        <f>anotacoes!K5584</f>
        <v xml:space="preserve"> 00:03:36,617</v>
      </c>
      <c r="I5584" t="str">
        <f>anotacoes!L5584</f>
        <v xml:space="preserve"> 00:03:40,265</v>
      </c>
      <c r="J5584" t="str">
        <f>IF(L5584="PAUSE",E5584,IF(anotacoes!G5588=conversao_anotacoes!C5584,conversao_anotacoes!C5584,conversao_anotacoes!D5584))</f>
        <v>MRVALJEVIC</v>
      </c>
      <c r="K5584" t="str">
        <f t="shared" si="174"/>
        <v>IVEZIC</v>
      </c>
      <c r="L5584" t="str">
        <f>UPPER(anotacoes!H5584)</f>
        <v>DISPLACEMENT</v>
      </c>
      <c r="M5584" t="str">
        <f>IF(OR(L5584="ATTACK",L5584="FINTA"),"&lt;TECNICA&gt;",UPPER(anotacoes!I5584))</f>
        <v>2-3 STEP HESITANT LEFT</v>
      </c>
      <c r="N5584" t="str">
        <f>IF(OR(L5584="ATTACK",L5584="FINTA"),UPPER(anotacoes!I5584),"")</f>
        <v/>
      </c>
      <c r="O5584" s="6" t="str">
        <f>IF(anotacoes!N5584=0,"",anotacoes!N5584)</f>
        <v/>
      </c>
      <c r="P5584" t="str">
        <f>IF(anotacoes!M5584=0,"",UPPER(anotacoes!M5584))</f>
        <v/>
      </c>
      <c r="Q5584" t="str">
        <f t="shared" si="175"/>
        <v>INSERT INTO CONVERSAO_LUTA_ACAO (cd_conversao, id_luta, sequencia, momento_inicio, momento_fim, quem_faz, quem_sofre, acao_tipo, acao, tecnica, direcao, pontuacao) VALUES (1, 81, 29, TRIM(' 00:03:36,617'), TRIM(' 00:03:40,265'), 'MRVALJEVIC', 'IVEZIC', 'DISPLACEMENT', '2-3 STEP HESITANT LEFT', NULL, NULL, NULL)</v>
      </c>
      <c r="R5584" t="s">
        <v>10327</v>
      </c>
    </row>
    <row r="5585" spans="1:18" hidden="1" x14ac:dyDescent="0.25">
      <c r="A5585" s="7">
        <f>anotacoes!D5585</f>
        <v>40655</v>
      </c>
      <c r="B5585" t="str">
        <f>anotacoes!C5585</f>
        <v>EUROPEAN CHAMPIONSHIPS ISTANBUL 2011</v>
      </c>
      <c r="C5585" t="str">
        <f>anotacoes!E5585</f>
        <v>MRVALJEVIC</v>
      </c>
      <c r="D5585" t="str">
        <f>anotacoes!F5585</f>
        <v>IVEZIC</v>
      </c>
      <c r="E5585" t="s">
        <v>10325</v>
      </c>
      <c r="F5585">
        <f>anotacoes!A5585</f>
        <v>81</v>
      </c>
      <c r="G5585">
        <f>anotacoes!B5585</f>
        <v>30</v>
      </c>
      <c r="H5585" t="str">
        <f>anotacoes!K5585</f>
        <v xml:space="preserve"> 00:03:40,407</v>
      </c>
      <c r="I5585" t="str">
        <f>anotacoes!L5585</f>
        <v xml:space="preserve"> 00:03:42,137</v>
      </c>
      <c r="J5585" t="str">
        <f>IF(L5585="PAUSE",E5585,IF(anotacoes!G5589=conversao_anotacoes!C5585,conversao_anotacoes!C5585,conversao_anotacoes!D5585))</f>
        <v>MRVALJEVIC</v>
      </c>
      <c r="K5585" t="str">
        <f t="shared" si="174"/>
        <v>IVEZIC</v>
      </c>
      <c r="L5585" t="str">
        <f>UPPER(anotacoes!H5585)</f>
        <v>DISPLACEMENT</v>
      </c>
      <c r="M5585" t="str">
        <f>IF(OR(L5585="ATTACK",L5585="FINTA"),"&lt;TECNICA&gt;",UPPER(anotacoes!I5585))</f>
        <v>TRY TO GRIP WITH CONTACT</v>
      </c>
      <c r="N5585" t="str">
        <f>IF(OR(L5585="ATTACK",L5585="FINTA"),UPPER(anotacoes!I5585),"")</f>
        <v/>
      </c>
      <c r="O5585" s="6" t="str">
        <f>IF(anotacoes!N5585=0,"",anotacoes!N5585)</f>
        <v/>
      </c>
      <c r="P5585" t="str">
        <f>IF(anotacoes!M5585=0,"",UPPER(anotacoes!M5585))</f>
        <v/>
      </c>
      <c r="Q5585" t="str">
        <f t="shared" si="175"/>
        <v>INSERT INTO CONVERSAO_LUTA_ACAO (cd_conversao, id_luta, sequencia, momento_inicio, momento_fim, quem_faz, quem_sofre, acao_tipo, acao, tecnica, direcao, pontuacao) VALUES (1, 81, 30, TRIM(' 00:03:40,407'), TRIM(' 00:03:42,137'), 'MRVALJEVIC', 'IVEZIC', 'DISPLACEMENT', 'TRY TO GRIP WITH CONTACT', NULL, NULL, NULL)</v>
      </c>
      <c r="R5585" t="s">
        <v>10327</v>
      </c>
    </row>
    <row r="5586" spans="1:18" hidden="1" x14ac:dyDescent="0.25">
      <c r="A5586" s="7">
        <f>anotacoes!D5586</f>
        <v>40655</v>
      </c>
      <c r="B5586" t="str">
        <f>anotacoes!C5586</f>
        <v>EUROPEAN CHAMPIONSHIPS ISTANBUL 2011</v>
      </c>
      <c r="C5586" t="str">
        <f>anotacoes!E5586</f>
        <v>MRVALJEVIC</v>
      </c>
      <c r="D5586" t="str">
        <f>anotacoes!F5586</f>
        <v>IVEZIC</v>
      </c>
      <c r="E5586" t="s">
        <v>10325</v>
      </c>
      <c r="F5586">
        <f>anotacoes!A5586</f>
        <v>81</v>
      </c>
      <c r="G5586">
        <f>anotacoes!B5586</f>
        <v>31</v>
      </c>
      <c r="H5586" t="str">
        <f>anotacoes!K5586</f>
        <v xml:space="preserve"> 00:03:42,313</v>
      </c>
      <c r="I5586" t="str">
        <f>anotacoes!L5586</f>
        <v xml:space="preserve"> 00:03:46,304</v>
      </c>
      <c r="J5586" t="str">
        <f>IF(L5586="PAUSE",E5586,IF(anotacoes!G5590=conversao_anotacoes!C5586,conversao_anotacoes!C5586,conversao_anotacoes!D5586))</f>
        <v>MRVALJEVIC</v>
      </c>
      <c r="K5586" t="str">
        <f t="shared" si="174"/>
        <v>IVEZIC</v>
      </c>
      <c r="L5586" t="str">
        <f>UPPER(anotacoes!H5586)</f>
        <v>GRIP TIME</v>
      </c>
      <c r="M5586" t="str">
        <f>IF(OR(L5586="ATTACK",L5586="FINTA"),"&lt;TECNICA&gt;",UPPER(anotacoes!I5586))</f>
        <v>RIGHT COLLAR</v>
      </c>
      <c r="N5586" t="str">
        <f>IF(OR(L5586="ATTACK",L5586="FINTA"),UPPER(anotacoes!I5586),"")</f>
        <v/>
      </c>
      <c r="O5586" s="6" t="str">
        <f>IF(anotacoes!N5586=0,"",anotacoes!N5586)</f>
        <v/>
      </c>
      <c r="P5586" t="str">
        <f>IF(anotacoes!M5586=0,"",UPPER(anotacoes!M5586))</f>
        <v/>
      </c>
      <c r="Q5586" t="str">
        <f t="shared" si="175"/>
        <v>INSERT INTO CONVERSAO_LUTA_ACAO (cd_conversao, id_luta, sequencia, momento_inicio, momento_fim, quem_faz, quem_sofre, acao_tipo, acao, tecnica, direcao, pontuacao) VALUES (1, 81, 31, TRIM(' 00:03:42,313'), TRIM(' 00:03:46,304'), 'MRVALJEVIC', 'IVEZIC', 'GRIP TIME', 'RIGHT COLLAR', NULL, NULL, NULL)</v>
      </c>
      <c r="R5586" t="s">
        <v>10327</v>
      </c>
    </row>
    <row r="5587" spans="1:18" hidden="1" x14ac:dyDescent="0.25">
      <c r="A5587" s="7">
        <f>anotacoes!D5587</f>
        <v>40655</v>
      </c>
      <c r="B5587" t="str">
        <f>anotacoes!C5587</f>
        <v>EUROPEAN CHAMPIONSHIPS ISTANBUL 2011</v>
      </c>
      <c r="C5587" t="str">
        <f>anotacoes!E5587</f>
        <v>MRVALJEVIC</v>
      </c>
      <c r="D5587" t="str">
        <f>anotacoes!F5587</f>
        <v>IVEZIC</v>
      </c>
      <c r="E5587" t="s">
        <v>10325</v>
      </c>
      <c r="F5587">
        <f>anotacoes!A5587</f>
        <v>81</v>
      </c>
      <c r="G5587">
        <f>anotacoes!B5587</f>
        <v>32</v>
      </c>
      <c r="H5587" t="str">
        <f>anotacoes!K5587</f>
        <v xml:space="preserve"> 00:03:46,459</v>
      </c>
      <c r="I5587" t="str">
        <f>anotacoes!L5587</f>
        <v xml:space="preserve"> 00:03:52,113</v>
      </c>
      <c r="J5587" t="str">
        <f>IF(L5587="PAUSE",E5587,IF(anotacoes!G5591=conversao_anotacoes!C5587,conversao_anotacoes!C5587,conversao_anotacoes!D5587))</f>
        <v>MRVALJEVIC</v>
      </c>
      <c r="K5587" t="str">
        <f t="shared" si="174"/>
        <v>IVEZIC</v>
      </c>
      <c r="L5587" t="str">
        <f>UPPER(anotacoes!H5587)</f>
        <v>GRIP TIME</v>
      </c>
      <c r="M5587" t="str">
        <f>IF(OR(L5587="ATTACK",L5587="FINTA"),"&lt;TECNICA&gt;",UPPER(anotacoes!I5587))</f>
        <v>LEFT COLLAR RIGHT COLLAR</v>
      </c>
      <c r="N5587" t="str">
        <f>IF(OR(L5587="ATTACK",L5587="FINTA"),UPPER(anotacoes!I5587),"")</f>
        <v/>
      </c>
      <c r="O5587" s="6" t="str">
        <f>IF(anotacoes!N5587=0,"",anotacoes!N5587)</f>
        <v/>
      </c>
      <c r="P5587" t="str">
        <f>IF(anotacoes!M5587=0,"",UPPER(anotacoes!M5587))</f>
        <v/>
      </c>
      <c r="Q5587" t="str">
        <f t="shared" si="175"/>
        <v>INSERT INTO CONVERSAO_LUTA_ACAO (cd_conversao, id_luta, sequencia, momento_inicio, momento_fim, quem_faz, quem_sofre, acao_tipo, acao, tecnica, direcao, pontuacao) VALUES (1, 81, 32, TRIM(' 00:03:46,459'), TRIM(' 00:03:52,113'), 'MRVALJEVIC', 'IVEZIC', 'GRIP TIME', 'LEFT COLLAR RIGHT COLLAR', NULL, NULL, NULL)</v>
      </c>
      <c r="R5587" t="s">
        <v>10327</v>
      </c>
    </row>
    <row r="5588" spans="1:18" hidden="1" x14ac:dyDescent="0.25">
      <c r="A5588" s="7">
        <f>anotacoes!D5588</f>
        <v>40655</v>
      </c>
      <c r="B5588" t="str">
        <f>anotacoes!C5588</f>
        <v>EUROPEAN CHAMPIONSHIPS ISTANBUL 2011</v>
      </c>
      <c r="C5588" t="str">
        <f>anotacoes!E5588</f>
        <v>MRVALJEVIC</v>
      </c>
      <c r="D5588" t="str">
        <f>anotacoes!F5588</f>
        <v>IVEZIC</v>
      </c>
      <c r="E5588" t="s">
        <v>10325</v>
      </c>
      <c r="F5588">
        <f>anotacoes!A5588</f>
        <v>81</v>
      </c>
      <c r="G5588">
        <f>anotacoes!B5588</f>
        <v>33</v>
      </c>
      <c r="H5588" t="str">
        <f>anotacoes!K5588</f>
        <v xml:space="preserve"> 00:03:52,113</v>
      </c>
      <c r="I5588" t="str">
        <f>anotacoes!L5588</f>
        <v xml:space="preserve"> 00:04:01,811</v>
      </c>
      <c r="J5588" t="str">
        <f>IF(L5588="PAUSE",E5588,IF(anotacoes!G5592=conversao_anotacoes!C5588,conversao_anotacoes!C5588,conversao_anotacoes!D5588))</f>
        <v>MRVALJEVIC</v>
      </c>
      <c r="K5588" t="str">
        <f t="shared" si="174"/>
        <v>IVEZIC</v>
      </c>
      <c r="L5588" t="str">
        <f>UPPER(anotacoes!H5588)</f>
        <v>GRIP TIME</v>
      </c>
      <c r="M5588" t="str">
        <f>IF(OR(L5588="ATTACK",L5588="FINTA"),"&lt;TECNICA&gt;",UPPER(anotacoes!I5588))</f>
        <v>RIGHT BACK LEFT SLEEVE</v>
      </c>
      <c r="N5588" t="str">
        <f>IF(OR(L5588="ATTACK",L5588="FINTA"),UPPER(anotacoes!I5588),"")</f>
        <v/>
      </c>
      <c r="O5588" s="6" t="str">
        <f>IF(anotacoes!N5588=0,"",anotacoes!N5588)</f>
        <v/>
      </c>
      <c r="P5588" t="str">
        <f>IF(anotacoes!M5588=0,"",UPPER(anotacoes!M5588))</f>
        <v/>
      </c>
      <c r="Q5588" t="str">
        <f t="shared" si="175"/>
        <v>INSERT INTO CONVERSAO_LUTA_ACAO (cd_conversao, id_luta, sequencia, momento_inicio, momento_fim, quem_faz, quem_sofre, acao_tipo, acao, tecnica, direcao, pontuacao) VALUES (1, 81, 33, TRIM(' 00:03:52,113'), TRIM(' 00:04:01,811'), 'MRVALJEVIC', 'IVEZIC', 'GRIP TIME', 'RIGHT BACK LEFT SLEEVE', NULL, NULL, NULL)</v>
      </c>
      <c r="R5588" t="s">
        <v>10327</v>
      </c>
    </row>
    <row r="5589" spans="1:18" hidden="1" x14ac:dyDescent="0.25">
      <c r="A5589" s="7">
        <f>anotacoes!D5589</f>
        <v>40655</v>
      </c>
      <c r="B5589" t="str">
        <f>anotacoes!C5589</f>
        <v>EUROPEAN CHAMPIONSHIPS ISTANBUL 2011</v>
      </c>
      <c r="C5589" t="str">
        <f>anotacoes!E5589</f>
        <v>MRVALJEVIC</v>
      </c>
      <c r="D5589" t="str">
        <f>anotacoes!F5589</f>
        <v>IVEZIC</v>
      </c>
      <c r="E5589" t="s">
        <v>10325</v>
      </c>
      <c r="F5589">
        <f>anotacoes!A5589</f>
        <v>81</v>
      </c>
      <c r="G5589">
        <f>anotacoes!B5589</f>
        <v>34</v>
      </c>
      <c r="H5589" t="str">
        <f>anotacoes!K5589</f>
        <v xml:space="preserve"> 00:04:01,811</v>
      </c>
      <c r="I5589" t="str">
        <f>anotacoes!L5589</f>
        <v xml:space="preserve"> 00:04:13,420</v>
      </c>
      <c r="J5589" t="str">
        <f>IF(L5589="PAUSE",E5589,IF(anotacoes!G5593=conversao_anotacoes!C5589,conversao_anotacoes!C5589,conversao_anotacoes!D5589))</f>
        <v>&lt;ARBITRO_DESCONHECIDO&gt;</v>
      </c>
      <c r="K5589" t="str">
        <f t="shared" si="174"/>
        <v/>
      </c>
      <c r="L5589" t="str">
        <f>UPPER(anotacoes!H5589)</f>
        <v>PAUSE</v>
      </c>
      <c r="M5589" t="str">
        <f>IF(OR(L5589="ATTACK",L5589="FINTA"),"&lt;TECNICA&gt;",UPPER(anotacoes!I5589))</f>
        <v>SHIDO WITH SCORE</v>
      </c>
      <c r="N5589" t="str">
        <f>IF(OR(L5589="ATTACK",L5589="FINTA"),UPPER(anotacoes!I5589),"")</f>
        <v/>
      </c>
      <c r="O5589" s="6" t="str">
        <f>IF(anotacoes!N5589=0,"",anotacoes!N5589)</f>
        <v/>
      </c>
      <c r="P5589" t="str">
        <f>IF(anotacoes!M5589=0,"",UPPER(anotacoes!M5589))</f>
        <v/>
      </c>
      <c r="Q5589" t="str">
        <f t="shared" si="175"/>
        <v>INSERT INTO CONVERSAO_LUTA_ACAO (cd_conversao, id_luta, sequencia, momento_inicio, momento_fim, quem_faz, quem_sofre, acao_tipo, acao, tecnica, direcao, pontuacao) VALUES (1, 81, 34, TRIM(' 00:04:01,811'), TRIM(' 00:04:13,420'), '&lt;ARBITRO_DESCONHECIDO&gt;', '', 'PAUSE', 'SHIDO WITH SCORE', NULL, NULL, NULL)</v>
      </c>
      <c r="R5589" t="s">
        <v>10327</v>
      </c>
    </row>
    <row r="5590" spans="1:18" hidden="1" x14ac:dyDescent="0.25">
      <c r="A5590" s="7">
        <f>anotacoes!D5590</f>
        <v>40655</v>
      </c>
      <c r="B5590" t="str">
        <f>anotacoes!C5590</f>
        <v>EUROPEAN CHAMPIONSHIPS ISTANBUL 2011</v>
      </c>
      <c r="C5590" t="str">
        <f>anotacoes!E5590</f>
        <v>MRVALJEVIC</v>
      </c>
      <c r="D5590" t="str">
        <f>anotacoes!F5590</f>
        <v>IVEZIC</v>
      </c>
      <c r="E5590" t="s">
        <v>10325</v>
      </c>
      <c r="F5590">
        <f>anotacoes!A5590</f>
        <v>81</v>
      </c>
      <c r="G5590">
        <f>anotacoes!B5590</f>
        <v>35</v>
      </c>
      <c r="H5590" t="str">
        <f>anotacoes!K5590</f>
        <v xml:space="preserve"> 00:04:13,598</v>
      </c>
      <c r="I5590" t="str">
        <f>anotacoes!L5590</f>
        <v xml:space="preserve"> 00:04:17,243</v>
      </c>
      <c r="J5590" t="str">
        <f>IF(L5590="PAUSE",E5590,IF(anotacoes!G5594=conversao_anotacoes!C5590,conversao_anotacoes!C5590,conversao_anotacoes!D5590))</f>
        <v>MRVALJEVIC</v>
      </c>
      <c r="K5590" t="str">
        <f t="shared" si="174"/>
        <v>IVEZIC</v>
      </c>
      <c r="L5590" t="str">
        <f>UPPER(anotacoes!H5590)</f>
        <v>DISPLACEMENT</v>
      </c>
      <c r="M5590" t="str">
        <f>IF(OR(L5590="ATTACK",L5590="FINTA"),"&lt;TECNICA&gt;",UPPER(anotacoes!I5590))</f>
        <v>CIRCULAR RIGHT</v>
      </c>
      <c r="N5590" t="str">
        <f>IF(OR(L5590="ATTACK",L5590="FINTA"),UPPER(anotacoes!I5590),"")</f>
        <v/>
      </c>
      <c r="O5590" s="6" t="str">
        <f>IF(anotacoes!N5590=0,"",anotacoes!N5590)</f>
        <v/>
      </c>
      <c r="P5590" t="str">
        <f>IF(anotacoes!M5590=0,"",UPPER(anotacoes!M5590))</f>
        <v/>
      </c>
      <c r="Q5590" t="str">
        <f t="shared" si="175"/>
        <v>INSERT INTO CONVERSAO_LUTA_ACAO (cd_conversao, id_luta, sequencia, momento_inicio, momento_fim, quem_faz, quem_sofre, acao_tipo, acao, tecnica, direcao, pontuacao) VALUES (1, 81, 35, TRIM(' 00:04:13,598'), TRIM(' 00:04:17,243'), 'MRVALJEVIC', 'IVEZIC', 'DISPLACEMENT', 'CIRCULAR RIGHT', NULL, NULL, NULL)</v>
      </c>
      <c r="R5590" t="s">
        <v>10327</v>
      </c>
    </row>
    <row r="5591" spans="1:18" hidden="1" x14ac:dyDescent="0.25">
      <c r="A5591" s="7">
        <f>anotacoes!D5591</f>
        <v>40655</v>
      </c>
      <c r="B5591" t="str">
        <f>anotacoes!C5591</f>
        <v>EUROPEAN CHAMPIONSHIPS ISTANBUL 2011</v>
      </c>
      <c r="C5591" t="str">
        <f>anotacoes!E5591</f>
        <v>MRVALJEVIC</v>
      </c>
      <c r="D5591" t="str">
        <f>anotacoes!F5591</f>
        <v>IVEZIC</v>
      </c>
      <c r="E5591" t="s">
        <v>10325</v>
      </c>
      <c r="F5591">
        <f>anotacoes!A5591</f>
        <v>81</v>
      </c>
      <c r="G5591">
        <f>anotacoes!B5591</f>
        <v>36</v>
      </c>
      <c r="H5591" t="str">
        <f>anotacoes!K5591</f>
        <v xml:space="preserve"> 00:04:17,243</v>
      </c>
      <c r="I5591" t="str">
        <f>anotacoes!L5591</f>
        <v xml:space="preserve"> 00:04:19,746</v>
      </c>
      <c r="J5591" t="str">
        <f>IF(L5591="PAUSE",E5591,IF(anotacoes!G5595=conversao_anotacoes!C5591,conversao_anotacoes!C5591,conversao_anotacoes!D5591))</f>
        <v>MRVALJEVIC</v>
      </c>
      <c r="K5591" t="str">
        <f t="shared" si="174"/>
        <v>IVEZIC</v>
      </c>
      <c r="L5591" t="str">
        <f>UPPER(anotacoes!H5591)</f>
        <v>DISPLACEMENT</v>
      </c>
      <c r="M5591" t="str">
        <f>IF(OR(L5591="ATTACK",L5591="FINTA"),"&lt;TECNICA&gt;",UPPER(anotacoes!I5591))</f>
        <v>2-3 STEP HESITANT LEFT</v>
      </c>
      <c r="N5591" t="str">
        <f>IF(OR(L5591="ATTACK",L5591="FINTA"),UPPER(anotacoes!I5591),"")</f>
        <v/>
      </c>
      <c r="O5591" s="6" t="str">
        <f>IF(anotacoes!N5591=0,"",anotacoes!N5591)</f>
        <v/>
      </c>
      <c r="P5591" t="str">
        <f>IF(anotacoes!M5591=0,"",UPPER(anotacoes!M5591))</f>
        <v/>
      </c>
      <c r="Q5591" t="str">
        <f t="shared" si="175"/>
        <v>INSERT INTO CONVERSAO_LUTA_ACAO (cd_conversao, id_luta, sequencia, momento_inicio, momento_fim, quem_faz, quem_sofre, acao_tipo, acao, tecnica, direcao, pontuacao) VALUES (1, 81, 36, TRIM(' 00:04:17,243'), TRIM(' 00:04:19,746'), 'MRVALJEVIC', 'IVEZIC', 'DISPLACEMENT', '2-3 STEP HESITANT LEFT', NULL, NULL, NULL)</v>
      </c>
      <c r="R5591" t="s">
        <v>10327</v>
      </c>
    </row>
    <row r="5592" spans="1:18" hidden="1" x14ac:dyDescent="0.25">
      <c r="A5592" s="7">
        <f>anotacoes!D5592</f>
        <v>40655</v>
      </c>
      <c r="B5592" t="str">
        <f>anotacoes!C5592</f>
        <v>EUROPEAN CHAMPIONSHIPS ISTANBUL 2011</v>
      </c>
      <c r="C5592" t="str">
        <f>anotacoes!E5592</f>
        <v>MRVALJEVIC</v>
      </c>
      <c r="D5592" t="str">
        <f>anotacoes!F5592</f>
        <v>IVEZIC</v>
      </c>
      <c r="E5592" t="s">
        <v>10325</v>
      </c>
      <c r="F5592">
        <f>anotacoes!A5592</f>
        <v>81</v>
      </c>
      <c r="G5592">
        <f>anotacoes!B5592</f>
        <v>37</v>
      </c>
      <c r="H5592" t="str">
        <f>anotacoes!K5592</f>
        <v xml:space="preserve"> 00:04:19,898</v>
      </c>
      <c r="I5592" t="str">
        <f>anotacoes!L5592</f>
        <v xml:space="preserve"> 00:05:01,987</v>
      </c>
      <c r="J5592" t="str">
        <f>IF(L5592="PAUSE",E5592,IF(anotacoes!G5596=conversao_anotacoes!C5592,conversao_anotacoes!C5592,conversao_anotacoes!D5592))</f>
        <v>MRVALJEVIC</v>
      </c>
      <c r="K5592" t="str">
        <f t="shared" si="174"/>
        <v>IVEZIC</v>
      </c>
      <c r="L5592" t="str">
        <f>UPPER(anotacoes!H5592)</f>
        <v>DISPLACEMENT</v>
      </c>
      <c r="M5592" t="str">
        <f>IF(OR(L5592="ATTACK",L5592="FINTA"),"&lt;TECNICA&gt;",UPPER(anotacoes!I5592))</f>
        <v>TRY TO GRIP WITH CONTACT</v>
      </c>
      <c r="N5592" t="str">
        <f>IF(OR(L5592="ATTACK",L5592="FINTA"),UPPER(anotacoes!I5592),"")</f>
        <v/>
      </c>
      <c r="O5592" s="6" t="str">
        <f>IF(anotacoes!N5592=0,"",anotacoes!N5592)</f>
        <v/>
      </c>
      <c r="P5592" t="str">
        <f>IF(anotacoes!M5592=0,"",UPPER(anotacoes!M5592))</f>
        <v/>
      </c>
      <c r="Q5592" t="str">
        <f t="shared" si="175"/>
        <v>INSERT INTO CONVERSAO_LUTA_ACAO (cd_conversao, id_luta, sequencia, momento_inicio, momento_fim, quem_faz, quem_sofre, acao_tipo, acao, tecnica, direcao, pontuacao) VALUES (1, 81, 37, TRIM(' 00:04:19,898'), TRIM(' 00:05:01,987'), 'MRVALJEVIC', 'IVEZIC', 'DISPLACEMENT', 'TRY TO GRIP WITH CONTACT', NULL, NULL, NULL)</v>
      </c>
      <c r="R5592" t="s">
        <v>10327</v>
      </c>
    </row>
    <row r="5593" spans="1:18" hidden="1" x14ac:dyDescent="0.25">
      <c r="A5593" s="7">
        <f>anotacoes!D5593</f>
        <v>40655</v>
      </c>
      <c r="B5593" t="str">
        <f>anotacoes!C5593</f>
        <v>EUROPEAN CHAMPIONSHIPS ISTANBUL 2011</v>
      </c>
      <c r="C5593" t="str">
        <f>anotacoes!E5593</f>
        <v>MRVALJEVIC</v>
      </c>
      <c r="D5593" t="str">
        <f>anotacoes!F5593</f>
        <v>IVEZIC</v>
      </c>
      <c r="E5593" t="s">
        <v>10325</v>
      </c>
      <c r="F5593">
        <f>anotacoes!A5593</f>
        <v>81</v>
      </c>
      <c r="G5593">
        <f>anotacoes!B5593</f>
        <v>38</v>
      </c>
      <c r="H5593" t="str">
        <f>anotacoes!K5593</f>
        <v xml:space="preserve"> 00:05:02,142</v>
      </c>
      <c r="I5593" t="str">
        <f>anotacoes!L5593</f>
        <v xml:space="preserve"> 00:05:03,978</v>
      </c>
      <c r="J5593" t="str">
        <f>IF(L5593="PAUSE",E5593,IF(anotacoes!G5597=conversao_anotacoes!C5593,conversao_anotacoes!C5593,conversao_anotacoes!D5593))</f>
        <v>MRVALJEVIC</v>
      </c>
      <c r="K5593" t="str">
        <f t="shared" si="174"/>
        <v>IVEZIC</v>
      </c>
      <c r="L5593" t="str">
        <f>UPPER(anotacoes!H5593)</f>
        <v>GRIP TIME</v>
      </c>
      <c r="M5593" t="str">
        <f>IF(OR(L5593="ATTACK",L5593="FINTA"),"&lt;TECNICA&gt;",UPPER(anotacoes!I5593))</f>
        <v>RIGHT COLLAR</v>
      </c>
      <c r="N5593" t="str">
        <f>IF(OR(L5593="ATTACK",L5593="FINTA"),UPPER(anotacoes!I5593),"")</f>
        <v/>
      </c>
      <c r="O5593" s="6" t="str">
        <f>IF(anotacoes!N5593=0,"",anotacoes!N5593)</f>
        <v/>
      </c>
      <c r="P5593" t="str">
        <f>IF(anotacoes!M5593=0,"",UPPER(anotacoes!M5593))</f>
        <v/>
      </c>
      <c r="Q5593" t="str">
        <f t="shared" si="175"/>
        <v>INSERT INTO CONVERSAO_LUTA_ACAO (cd_conversao, id_luta, sequencia, momento_inicio, momento_fim, quem_faz, quem_sofre, acao_tipo, acao, tecnica, direcao, pontuacao) VALUES (1, 81, 38, TRIM(' 00:05:02,142'), TRIM(' 00:05:03,978'), 'MRVALJEVIC', 'IVEZIC', 'GRIP TIME', 'RIGHT COLLAR', NULL, NULL, NULL)</v>
      </c>
      <c r="R5593" t="s">
        <v>10327</v>
      </c>
    </row>
    <row r="5594" spans="1:18" hidden="1" x14ac:dyDescent="0.25">
      <c r="A5594" s="7">
        <f>anotacoes!D5594</f>
        <v>40655</v>
      </c>
      <c r="B5594" t="str">
        <f>anotacoes!C5594</f>
        <v>EUROPEAN CHAMPIONSHIPS ISTANBUL 2011</v>
      </c>
      <c r="C5594" t="str">
        <f>anotacoes!E5594</f>
        <v>MRVALJEVIC</v>
      </c>
      <c r="D5594" t="str">
        <f>anotacoes!F5594</f>
        <v>IVEZIC</v>
      </c>
      <c r="E5594" t="s">
        <v>10325</v>
      </c>
      <c r="F5594">
        <f>anotacoes!A5594</f>
        <v>81</v>
      </c>
      <c r="G5594">
        <f>anotacoes!B5594</f>
        <v>39</v>
      </c>
      <c r="H5594" t="str">
        <f>anotacoes!K5594</f>
        <v xml:space="preserve"> 00:05:03,978</v>
      </c>
      <c r="I5594" t="str">
        <f>anotacoes!L5594</f>
        <v xml:space="preserve"> 00:05:06,919</v>
      </c>
      <c r="J5594" t="str">
        <f>IF(L5594="PAUSE",E5594,IF(anotacoes!G5598=conversao_anotacoes!C5594,conversao_anotacoes!C5594,conversao_anotacoes!D5594))</f>
        <v>MRVALJEVIC</v>
      </c>
      <c r="K5594" t="str">
        <f t="shared" si="174"/>
        <v>IVEZIC</v>
      </c>
      <c r="L5594" t="str">
        <f>UPPER(anotacoes!H5594)</f>
        <v>DISPLACEMENT</v>
      </c>
      <c r="M5594" t="str">
        <f>IF(OR(L5594="ATTACK",L5594="FINTA"),"&lt;TECNICA&gt;",UPPER(anotacoes!I5594))</f>
        <v>TRY TO GRIP WITH CONTACT</v>
      </c>
      <c r="N5594" t="str">
        <f>IF(OR(L5594="ATTACK",L5594="FINTA"),UPPER(anotacoes!I5594),"")</f>
        <v/>
      </c>
      <c r="O5594" s="6" t="str">
        <f>IF(anotacoes!N5594=0,"",anotacoes!N5594)</f>
        <v/>
      </c>
      <c r="P5594" t="str">
        <f>IF(anotacoes!M5594=0,"",UPPER(anotacoes!M5594))</f>
        <v/>
      </c>
      <c r="Q5594" t="str">
        <f t="shared" si="175"/>
        <v>INSERT INTO CONVERSAO_LUTA_ACAO (cd_conversao, id_luta, sequencia, momento_inicio, momento_fim, quem_faz, quem_sofre, acao_tipo, acao, tecnica, direcao, pontuacao) VALUES (1, 81, 39, TRIM(' 00:05:03,978'), TRIM(' 00:05:06,919'), 'MRVALJEVIC', 'IVEZIC', 'DISPLACEMENT', 'TRY TO GRIP WITH CONTACT', NULL, NULL, NULL)</v>
      </c>
      <c r="R5594" t="s">
        <v>10327</v>
      </c>
    </row>
    <row r="5595" spans="1:18" hidden="1" x14ac:dyDescent="0.25">
      <c r="A5595" s="7">
        <f>anotacoes!D5595</f>
        <v>40655</v>
      </c>
      <c r="B5595" t="str">
        <f>anotacoes!C5595</f>
        <v>EUROPEAN CHAMPIONSHIPS ISTANBUL 2011</v>
      </c>
      <c r="C5595" t="str">
        <f>anotacoes!E5595</f>
        <v>MRVALJEVIC</v>
      </c>
      <c r="D5595" t="str">
        <f>anotacoes!F5595</f>
        <v>IVEZIC</v>
      </c>
      <c r="E5595" t="s">
        <v>10325</v>
      </c>
      <c r="F5595">
        <f>anotacoes!A5595</f>
        <v>81</v>
      </c>
      <c r="G5595">
        <f>anotacoes!B5595</f>
        <v>40</v>
      </c>
      <c r="H5595" t="str">
        <f>anotacoes!K5595</f>
        <v xml:space="preserve"> 00:05:06,919</v>
      </c>
      <c r="I5595" t="str">
        <f>anotacoes!L5595</f>
        <v xml:space="preserve"> 00:05:11,179</v>
      </c>
      <c r="J5595" t="str">
        <f>IF(L5595="PAUSE",E5595,IF(anotacoes!G5599=conversao_anotacoes!C5595,conversao_anotacoes!C5595,conversao_anotacoes!D5595))</f>
        <v>MRVALJEVIC</v>
      </c>
      <c r="K5595" t="str">
        <f t="shared" si="174"/>
        <v>IVEZIC</v>
      </c>
      <c r="L5595" t="str">
        <f>UPPER(anotacoes!H5595)</f>
        <v>GRIP TIME</v>
      </c>
      <c r="M5595" t="str">
        <f>IF(OR(L5595="ATTACK",L5595="FINTA"),"&lt;TECNICA&gt;",UPPER(anotacoes!I5595))</f>
        <v>RIGHT SLEEVE LEFT SLEEVE</v>
      </c>
      <c r="N5595" t="str">
        <f>IF(OR(L5595="ATTACK",L5595="FINTA"),UPPER(anotacoes!I5595),"")</f>
        <v/>
      </c>
      <c r="O5595" s="6" t="str">
        <f>IF(anotacoes!N5595=0,"",anotacoes!N5595)</f>
        <v/>
      </c>
      <c r="P5595" t="str">
        <f>IF(anotacoes!M5595=0,"",UPPER(anotacoes!M5595))</f>
        <v/>
      </c>
      <c r="Q5595" t="str">
        <f t="shared" si="175"/>
        <v>INSERT INTO CONVERSAO_LUTA_ACAO (cd_conversao, id_luta, sequencia, momento_inicio, momento_fim, quem_faz, quem_sofre, acao_tipo, acao, tecnica, direcao, pontuacao) VALUES (1, 81, 40, TRIM(' 00:05:06,919'), TRIM(' 00:05:11,179'), 'MRVALJEVIC', 'IVEZIC', 'GRIP TIME', 'RIGHT SLEEVE LEFT SLEEVE', NULL, NULL, NULL)</v>
      </c>
      <c r="R5595" t="s">
        <v>10327</v>
      </c>
    </row>
    <row r="5596" spans="1:18" hidden="1" x14ac:dyDescent="0.25">
      <c r="A5596" s="7">
        <f>anotacoes!D5596</f>
        <v>40655</v>
      </c>
      <c r="B5596" t="str">
        <f>anotacoes!C5596</f>
        <v>EUROPEAN CHAMPIONSHIPS ISTANBUL 2011</v>
      </c>
      <c r="C5596" t="str">
        <f>anotacoes!E5596</f>
        <v>MRVALJEVIC</v>
      </c>
      <c r="D5596" t="str">
        <f>anotacoes!F5596</f>
        <v>IVEZIC</v>
      </c>
      <c r="E5596" t="s">
        <v>10325</v>
      </c>
      <c r="F5596">
        <f>anotacoes!A5596</f>
        <v>81</v>
      </c>
      <c r="G5596">
        <f>anotacoes!B5596</f>
        <v>41</v>
      </c>
      <c r="H5596" t="str">
        <f>anotacoes!K5596</f>
        <v xml:space="preserve"> 00:05:11,179</v>
      </c>
      <c r="I5596" t="str">
        <f>anotacoes!L5596</f>
        <v xml:space="preserve"> 00:05:11,179</v>
      </c>
      <c r="J5596" t="str">
        <f>IF(L5596="PAUSE",E5596,IF(anotacoes!G5600=conversao_anotacoes!C5596,conversao_anotacoes!C5596,conversao_anotacoes!D5596))</f>
        <v>MRVALJEVIC</v>
      </c>
      <c r="K5596" t="str">
        <f t="shared" si="174"/>
        <v>IVEZIC</v>
      </c>
      <c r="L5596" t="str">
        <f>UPPER(anotacoes!H5596)</f>
        <v>ATTACK</v>
      </c>
      <c r="M5596" t="str">
        <f>IF(OR(L5596="ATTACK",L5596="FINTA"),"&lt;TECNICA&gt;",UPPER(anotacoes!I5596))</f>
        <v>&lt;TECNICA&gt;</v>
      </c>
      <c r="N5596" t="str">
        <f>IF(OR(L5596="ATTACK",L5596="FINTA"),UPPER(anotacoes!I5596),"")</f>
        <v>OUCHI GARI</v>
      </c>
      <c r="O5596" s="6">
        <f>IF(anotacoes!N5596=0,"",anotacoes!N5596)</f>
        <v>4</v>
      </c>
      <c r="P5596" t="str">
        <f>IF(anotacoes!M5596=0,"",UPPER(anotacoes!M5596))</f>
        <v/>
      </c>
      <c r="Q5596" t="str">
        <f t="shared" si="175"/>
        <v>INSERT INTO CONVERSAO_LUTA_ACAO (cd_conversao, id_luta, sequencia, momento_inicio, momento_fim, quem_faz, quem_sofre, acao_tipo, acao, tecnica, direcao, pontuacao) VALUES (1, 81, 41, TRIM(' 00:05:11,179'), TRIM(' 00:05:11,179'), 'MRVALJEVIC', 'IVEZIC', 'ATTACK', '&lt;TECNICA&gt;', 'OUCHI GARI', 4, NULL)</v>
      </c>
      <c r="R5596" t="s">
        <v>10327</v>
      </c>
    </row>
    <row r="5597" spans="1:18" hidden="1" x14ac:dyDescent="0.25">
      <c r="A5597" s="7">
        <f>anotacoes!D5597</f>
        <v>40655</v>
      </c>
      <c r="B5597" t="str">
        <f>anotacoes!C5597</f>
        <v>EUROPEAN CHAMPIONSHIPS ISTANBUL 2011</v>
      </c>
      <c r="C5597" t="str">
        <f>anotacoes!E5597</f>
        <v>MRVALJEVIC</v>
      </c>
      <c r="D5597" t="str">
        <f>anotacoes!F5597</f>
        <v>IVEZIC</v>
      </c>
      <c r="E5597" t="s">
        <v>10325</v>
      </c>
      <c r="F5597">
        <f>anotacoes!A5597</f>
        <v>81</v>
      </c>
      <c r="G5597">
        <f>anotacoes!B5597</f>
        <v>42</v>
      </c>
      <c r="H5597" t="str">
        <f>anotacoes!K5597</f>
        <v xml:space="preserve"> 00:05:11,179</v>
      </c>
      <c r="I5597" t="str">
        <f>anotacoes!L5597</f>
        <v xml:space="preserve"> 00:05:13,165</v>
      </c>
      <c r="J5597" t="str">
        <f>IF(L5597="PAUSE",E5597,IF(anotacoes!G5601=conversao_anotacoes!C5597,conversao_anotacoes!C5597,conversao_anotacoes!D5597))</f>
        <v>MRVALJEVIC</v>
      </c>
      <c r="K5597" t="str">
        <f t="shared" si="174"/>
        <v>IVEZIC</v>
      </c>
      <c r="L5597" t="str">
        <f>UPPER(anotacoes!H5597)</f>
        <v>GRIP TIME</v>
      </c>
      <c r="M5597" t="str">
        <f>IF(OR(L5597="ATTACK",L5597="FINTA"),"&lt;TECNICA&gt;",UPPER(anotacoes!I5597))</f>
        <v>RIGHT BACK LEFT SLEEVE</v>
      </c>
      <c r="N5597" t="str">
        <f>IF(OR(L5597="ATTACK",L5597="FINTA"),UPPER(anotacoes!I5597),"")</f>
        <v/>
      </c>
      <c r="O5597" s="6" t="str">
        <f>IF(anotacoes!N5597=0,"",anotacoes!N5597)</f>
        <v/>
      </c>
      <c r="P5597" t="str">
        <f>IF(anotacoes!M5597=0,"",UPPER(anotacoes!M5597))</f>
        <v/>
      </c>
      <c r="Q5597" t="str">
        <f t="shared" si="175"/>
        <v>INSERT INTO CONVERSAO_LUTA_ACAO (cd_conversao, id_luta, sequencia, momento_inicio, momento_fim, quem_faz, quem_sofre, acao_tipo, acao, tecnica, direcao, pontuacao) VALUES (1, 81, 42, TRIM(' 00:05:11,179'), TRIM(' 00:05:13,165'), 'MRVALJEVIC', 'IVEZIC', 'GRIP TIME', 'RIGHT BACK LEFT SLEEVE', NULL, NULL, NULL)</v>
      </c>
      <c r="R5597" t="s">
        <v>10327</v>
      </c>
    </row>
    <row r="5598" spans="1:18" hidden="1" x14ac:dyDescent="0.25">
      <c r="A5598" s="7">
        <f>anotacoes!D5598</f>
        <v>40655</v>
      </c>
      <c r="B5598" t="str">
        <f>anotacoes!C5598</f>
        <v>EUROPEAN CHAMPIONSHIPS ISTANBUL 2011</v>
      </c>
      <c r="C5598" t="str">
        <f>anotacoes!E5598</f>
        <v>MRVALJEVIC</v>
      </c>
      <c r="D5598" t="str">
        <f>anotacoes!F5598</f>
        <v>IVEZIC</v>
      </c>
      <c r="E5598" t="s">
        <v>10325</v>
      </c>
      <c r="F5598">
        <f>anotacoes!A5598</f>
        <v>81</v>
      </c>
      <c r="G5598">
        <f>anotacoes!B5598</f>
        <v>43</v>
      </c>
      <c r="H5598" t="str">
        <f>anotacoes!K5598</f>
        <v xml:space="preserve"> 00:05:13,165</v>
      </c>
      <c r="I5598" t="str">
        <f>anotacoes!L5598</f>
        <v xml:space="preserve"> 00:05:18,319</v>
      </c>
      <c r="J5598" t="str">
        <f>IF(L5598="PAUSE",E5598,IF(anotacoes!G5602=conversao_anotacoes!C5598,conversao_anotacoes!C5598,conversao_anotacoes!D5598))</f>
        <v>&lt;ARBITRO_DESCONHECIDO&gt;</v>
      </c>
      <c r="K5598" t="str">
        <f t="shared" si="174"/>
        <v/>
      </c>
      <c r="L5598" t="str">
        <f>UPPER(anotacoes!H5598)</f>
        <v>PAUSE</v>
      </c>
      <c r="M5598" t="str">
        <f>IF(OR(L5598="ATTACK",L5598="FINTA"),"&lt;TECNICA&gt;",UPPER(anotacoes!I5598))</f>
        <v>&lt;NAO_CLASSIFICADO&gt;</v>
      </c>
      <c r="N5598" t="str">
        <f>IF(OR(L5598="ATTACK",L5598="FINTA"),UPPER(anotacoes!I5598),"")</f>
        <v/>
      </c>
      <c r="O5598" s="6" t="str">
        <f>IF(anotacoes!N5598=0,"",anotacoes!N5598)</f>
        <v/>
      </c>
      <c r="P5598" t="str">
        <f>IF(anotacoes!M5598=0,"",UPPER(anotacoes!M5598))</f>
        <v/>
      </c>
      <c r="Q5598" t="str">
        <f t="shared" si="175"/>
        <v>INSERT INTO CONVERSAO_LUTA_ACAO (cd_conversao, id_luta, sequencia, momento_inicio, momento_fim, quem_faz, quem_sofre, acao_tipo, acao, tecnica, direcao, pontuacao) VALUES (1, 81, 43, TRIM(' 00:05:13,165'), TRIM(' 00:05:18,319'), '&lt;ARBITRO_DESCONHECIDO&gt;', '', 'PAUSE', '&lt;NAO_CLASSIFICADO&gt;', NULL, NULL, NULL)</v>
      </c>
      <c r="R5598" t="s">
        <v>10327</v>
      </c>
    </row>
    <row r="5599" spans="1:18" hidden="1" x14ac:dyDescent="0.25">
      <c r="A5599" s="7">
        <f>anotacoes!D5599</f>
        <v>40655</v>
      </c>
      <c r="B5599" t="str">
        <f>anotacoes!C5599</f>
        <v>EUROPEAN CHAMPIONSHIPS ISTANBUL 2011</v>
      </c>
      <c r="C5599" t="str">
        <f>anotacoes!E5599</f>
        <v>MRVALJEVIC</v>
      </c>
      <c r="D5599" t="str">
        <f>anotacoes!F5599</f>
        <v>IVEZIC</v>
      </c>
      <c r="E5599" t="s">
        <v>10325</v>
      </c>
      <c r="F5599">
        <f>anotacoes!A5599</f>
        <v>81</v>
      </c>
      <c r="G5599">
        <f>anotacoes!B5599</f>
        <v>44</v>
      </c>
      <c r="H5599" t="str">
        <f>anotacoes!K5599</f>
        <v xml:space="preserve"> 00:05:18,457</v>
      </c>
      <c r="I5599" t="str">
        <f>anotacoes!L5599</f>
        <v xml:space="preserve"> 00:05:20,313</v>
      </c>
      <c r="J5599" t="str">
        <f>IF(L5599="PAUSE",E5599,IF(anotacoes!G5603=conversao_anotacoes!C5599,conversao_anotacoes!C5599,conversao_anotacoes!D5599))</f>
        <v>MRVALJEVIC</v>
      </c>
      <c r="K5599" t="str">
        <f t="shared" si="174"/>
        <v>IVEZIC</v>
      </c>
      <c r="L5599" t="str">
        <f>UPPER(anotacoes!H5599)</f>
        <v>DISPLACEMENT</v>
      </c>
      <c r="M5599" t="str">
        <f>IF(OR(L5599="ATTACK",L5599="FINTA"),"&lt;TECNICA&gt;",UPPER(anotacoes!I5599))</f>
        <v>2-3 STEP HESITANT LEFT</v>
      </c>
      <c r="N5599" t="str">
        <f>IF(OR(L5599="ATTACK",L5599="FINTA"),UPPER(anotacoes!I5599),"")</f>
        <v/>
      </c>
      <c r="O5599" s="6" t="str">
        <f>IF(anotacoes!N5599=0,"",anotacoes!N5599)</f>
        <v/>
      </c>
      <c r="P5599" t="str">
        <f>IF(anotacoes!M5599=0,"",UPPER(anotacoes!M5599))</f>
        <v/>
      </c>
      <c r="Q5599" t="str">
        <f t="shared" si="175"/>
        <v>INSERT INTO CONVERSAO_LUTA_ACAO (cd_conversao, id_luta, sequencia, momento_inicio, momento_fim, quem_faz, quem_sofre, acao_tipo, acao, tecnica, direcao, pontuacao) VALUES (1, 81, 44, TRIM(' 00:05:18,457'), TRIM(' 00:05:20,313'), 'MRVALJEVIC', 'IVEZIC', 'DISPLACEMENT', '2-3 STEP HESITANT LEFT', NULL, NULL, NULL)</v>
      </c>
      <c r="R5599" t="s">
        <v>10327</v>
      </c>
    </row>
    <row r="5600" spans="1:18" hidden="1" x14ac:dyDescent="0.25">
      <c r="A5600" s="7">
        <f>anotacoes!D5600</f>
        <v>40655</v>
      </c>
      <c r="B5600" t="str">
        <f>anotacoes!C5600</f>
        <v>EUROPEAN CHAMPIONSHIPS ISTANBUL 2011</v>
      </c>
      <c r="C5600" t="str">
        <f>anotacoes!E5600</f>
        <v>MRVALJEVIC</v>
      </c>
      <c r="D5600" t="str">
        <f>anotacoes!F5600</f>
        <v>IVEZIC</v>
      </c>
      <c r="E5600" t="s">
        <v>10325</v>
      </c>
      <c r="F5600">
        <f>anotacoes!A5600</f>
        <v>81</v>
      </c>
      <c r="G5600">
        <f>anotacoes!B5600</f>
        <v>45</v>
      </c>
      <c r="H5600" t="str">
        <f>anotacoes!K5600</f>
        <v xml:space="preserve"> 00:05:20,475</v>
      </c>
      <c r="I5600" t="str">
        <f>anotacoes!L5600</f>
        <v xml:space="preserve"> 00:05:22,695</v>
      </c>
      <c r="J5600" t="str">
        <f>IF(L5600="PAUSE",E5600,IF(anotacoes!G5604=conversao_anotacoes!C5600,conversao_anotacoes!C5600,conversao_anotacoes!D5600))</f>
        <v>MRVALJEVIC</v>
      </c>
      <c r="K5600" t="str">
        <f t="shared" si="174"/>
        <v>IVEZIC</v>
      </c>
      <c r="L5600" t="str">
        <f>UPPER(anotacoes!H5600)</f>
        <v>GRIP TIME</v>
      </c>
      <c r="M5600" t="str">
        <f>IF(OR(L5600="ATTACK",L5600="FINTA"),"&lt;TECNICA&gt;",UPPER(anotacoes!I5600))</f>
        <v>RIGHT COLLAR</v>
      </c>
      <c r="N5600" t="str">
        <f>IF(OR(L5600="ATTACK",L5600="FINTA"),UPPER(anotacoes!I5600),"")</f>
        <v/>
      </c>
      <c r="O5600" s="6" t="str">
        <f>IF(anotacoes!N5600=0,"",anotacoes!N5600)</f>
        <v/>
      </c>
      <c r="P5600" t="str">
        <f>IF(anotacoes!M5600=0,"",UPPER(anotacoes!M5600))</f>
        <v/>
      </c>
      <c r="Q5600" t="str">
        <f t="shared" si="175"/>
        <v>INSERT INTO CONVERSAO_LUTA_ACAO (cd_conversao, id_luta, sequencia, momento_inicio, momento_fim, quem_faz, quem_sofre, acao_tipo, acao, tecnica, direcao, pontuacao) VALUES (1, 81, 45, TRIM(' 00:05:20,475'), TRIM(' 00:05:22,695'), 'MRVALJEVIC', 'IVEZIC', 'GRIP TIME', 'RIGHT COLLAR', NULL, NULL, NULL)</v>
      </c>
      <c r="R5600" t="s">
        <v>10327</v>
      </c>
    </row>
    <row r="5601" spans="1:18" hidden="1" x14ac:dyDescent="0.25">
      <c r="A5601" s="7">
        <f>anotacoes!D5601</f>
        <v>40655</v>
      </c>
      <c r="B5601" t="str">
        <f>anotacoes!C5601</f>
        <v>EUROPEAN CHAMPIONSHIPS ISTANBUL 2011</v>
      </c>
      <c r="C5601" t="str">
        <f>anotacoes!E5601</f>
        <v>MRVALJEVIC</v>
      </c>
      <c r="D5601" t="str">
        <f>anotacoes!F5601</f>
        <v>IVEZIC</v>
      </c>
      <c r="E5601" t="s">
        <v>10325</v>
      </c>
      <c r="F5601">
        <f>anotacoes!A5601</f>
        <v>81</v>
      </c>
      <c r="G5601">
        <f>anotacoes!B5601</f>
        <v>46</v>
      </c>
      <c r="H5601" t="str">
        <f>anotacoes!K5601</f>
        <v xml:space="preserve"> 00:05:22,695</v>
      </c>
      <c r="I5601" t="str">
        <f>anotacoes!L5601</f>
        <v xml:space="preserve"> 00:05:30,172</v>
      </c>
      <c r="J5601" t="str">
        <f>IF(L5601="PAUSE",E5601,IF(anotacoes!G5605=conversao_anotacoes!C5601,conversao_anotacoes!C5601,conversao_anotacoes!D5601))</f>
        <v>MRVALJEVIC</v>
      </c>
      <c r="K5601" t="str">
        <f t="shared" si="174"/>
        <v>IVEZIC</v>
      </c>
      <c r="L5601" t="str">
        <f>UPPER(anotacoes!H5601)</f>
        <v>GRIP TIME</v>
      </c>
      <c r="M5601" t="str">
        <f>IF(OR(L5601="ATTACK",L5601="FINTA"),"&lt;TECNICA&gt;",UPPER(anotacoes!I5601))</f>
        <v>RIGHT BACK LEFT SLEEVE</v>
      </c>
      <c r="N5601" t="str">
        <f>IF(OR(L5601="ATTACK",L5601="FINTA"),UPPER(anotacoes!I5601),"")</f>
        <v/>
      </c>
      <c r="O5601" s="6" t="str">
        <f>IF(anotacoes!N5601=0,"",anotacoes!N5601)</f>
        <v/>
      </c>
      <c r="P5601" t="str">
        <f>IF(anotacoes!M5601=0,"",UPPER(anotacoes!M5601))</f>
        <v/>
      </c>
      <c r="Q5601" t="str">
        <f t="shared" si="175"/>
        <v>INSERT INTO CONVERSAO_LUTA_ACAO (cd_conversao, id_luta, sequencia, momento_inicio, momento_fim, quem_faz, quem_sofre, acao_tipo, acao, tecnica, direcao, pontuacao) VALUES (1, 81, 46, TRIM(' 00:05:22,695'), TRIM(' 00:05:30,172'), 'MRVALJEVIC', 'IVEZIC', 'GRIP TIME', 'RIGHT BACK LEFT SLEEVE', NULL, NULL, NULL)</v>
      </c>
      <c r="R5601" t="s">
        <v>10327</v>
      </c>
    </row>
    <row r="5602" spans="1:18" hidden="1" x14ac:dyDescent="0.25">
      <c r="A5602" s="7">
        <f>anotacoes!D5602</f>
        <v>40655</v>
      </c>
      <c r="B5602" t="str">
        <f>anotacoes!C5602</f>
        <v>EUROPEAN CHAMPIONSHIPS ISTANBUL 2011</v>
      </c>
      <c r="C5602" t="str">
        <f>anotacoes!E5602</f>
        <v>MRVALJEVIC</v>
      </c>
      <c r="D5602" t="str">
        <f>anotacoes!F5602</f>
        <v>IVEZIC</v>
      </c>
      <c r="E5602" t="s">
        <v>10325</v>
      </c>
      <c r="F5602">
        <f>anotacoes!A5602</f>
        <v>81</v>
      </c>
      <c r="G5602">
        <f>anotacoes!B5602</f>
        <v>47</v>
      </c>
      <c r="H5602" t="str">
        <f>anotacoes!K5602</f>
        <v xml:space="preserve"> 00:05:30,329</v>
      </c>
      <c r="I5602" t="str">
        <f>anotacoes!L5602</f>
        <v xml:space="preserve"> 00:05:39,149</v>
      </c>
      <c r="J5602" t="str">
        <f>IF(L5602="PAUSE",E5602,IF(anotacoes!G5606=conversao_anotacoes!C5602,conversao_anotacoes!C5602,conversao_anotacoes!D5602))</f>
        <v>&lt;ARBITRO_DESCONHECIDO&gt;</v>
      </c>
      <c r="K5602" t="str">
        <f t="shared" si="174"/>
        <v/>
      </c>
      <c r="L5602" t="str">
        <f>UPPER(anotacoes!H5602)</f>
        <v>PAUSE</v>
      </c>
      <c r="M5602" t="str">
        <f>IF(OR(L5602="ATTACK",L5602="FINTA"),"&lt;TECNICA&gt;",UPPER(anotacoes!I5602))</f>
        <v>&lt;NAO_CLASSIFICADO&gt;</v>
      </c>
      <c r="N5602" t="str">
        <f>IF(OR(L5602="ATTACK",L5602="FINTA"),UPPER(anotacoes!I5602),"")</f>
        <v/>
      </c>
      <c r="O5602" s="6" t="str">
        <f>IF(anotacoes!N5602=0,"",anotacoes!N5602)</f>
        <v/>
      </c>
      <c r="P5602" t="str">
        <f>IF(anotacoes!M5602=0,"",UPPER(anotacoes!M5602))</f>
        <v/>
      </c>
      <c r="Q5602" t="str">
        <f t="shared" si="175"/>
        <v>INSERT INTO CONVERSAO_LUTA_ACAO (cd_conversao, id_luta, sequencia, momento_inicio, momento_fim, quem_faz, quem_sofre, acao_tipo, acao, tecnica, direcao, pontuacao) VALUES (1, 81, 47, TRIM(' 00:05:30,329'), TRIM(' 00:05:39,149'), '&lt;ARBITRO_DESCONHECIDO&gt;', '', 'PAUSE', '&lt;NAO_CLASSIFICADO&gt;', NULL, NULL, NULL)</v>
      </c>
      <c r="R5602" t="s">
        <v>10327</v>
      </c>
    </row>
    <row r="5603" spans="1:18" hidden="1" x14ac:dyDescent="0.25">
      <c r="A5603" s="7">
        <f>anotacoes!D5603</f>
        <v>40655</v>
      </c>
      <c r="B5603" t="str">
        <f>anotacoes!C5603</f>
        <v>EUROPEAN CHAMPIONSHIPS ISTANBUL 2011</v>
      </c>
      <c r="C5603" t="str">
        <f>anotacoes!E5603</f>
        <v>MRVALJEVIC</v>
      </c>
      <c r="D5603" t="str">
        <f>anotacoes!F5603</f>
        <v>IVEZIC</v>
      </c>
      <c r="E5603" t="s">
        <v>10325</v>
      </c>
      <c r="F5603">
        <f>anotacoes!A5603</f>
        <v>81</v>
      </c>
      <c r="G5603">
        <f>anotacoes!B5603</f>
        <v>48</v>
      </c>
      <c r="H5603" t="str">
        <f>anotacoes!K5603</f>
        <v xml:space="preserve"> 00:05:39,300</v>
      </c>
      <c r="I5603" t="str">
        <f>anotacoes!L5603</f>
        <v xml:space="preserve"> 00:05:43,240</v>
      </c>
      <c r="J5603" t="str">
        <f>IF(L5603="PAUSE",E5603,IF(anotacoes!G5607=conversao_anotacoes!C5603,conversao_anotacoes!C5603,conversao_anotacoes!D5603))</f>
        <v>&lt;ARBITRO_DESCONHECIDO&gt;</v>
      </c>
      <c r="K5603" t="str">
        <f t="shared" si="174"/>
        <v/>
      </c>
      <c r="L5603" t="str">
        <f>UPPER(anotacoes!H5603)</f>
        <v>PAUSE</v>
      </c>
      <c r="M5603" t="str">
        <f>IF(OR(L5603="ATTACK",L5603="FINTA"),"&lt;TECNICA&gt;",UPPER(anotacoes!I5603))</f>
        <v>SCORE WITH SHIDO</v>
      </c>
      <c r="N5603" t="str">
        <f>IF(OR(L5603="ATTACK",L5603="FINTA"),UPPER(anotacoes!I5603),"")</f>
        <v/>
      </c>
      <c r="O5603" s="6" t="str">
        <f>IF(anotacoes!N5603=0,"",anotacoes!N5603)</f>
        <v/>
      </c>
      <c r="P5603" t="str">
        <f>IF(anotacoes!M5603=0,"",UPPER(anotacoes!M5603))</f>
        <v/>
      </c>
      <c r="Q5603" t="str">
        <f t="shared" si="175"/>
        <v>INSERT INTO CONVERSAO_LUTA_ACAO (cd_conversao, id_luta, sequencia, momento_inicio, momento_fim, quem_faz, quem_sofre, acao_tipo, acao, tecnica, direcao, pontuacao) VALUES (1, 81, 48, TRIM(' 00:05:39,300'), TRIM(' 00:05:43,240'), '&lt;ARBITRO_DESCONHECIDO&gt;', '', 'PAUSE', 'SCORE WITH SHIDO', NULL, NULL, NULL)</v>
      </c>
      <c r="R5603" t="s">
        <v>10327</v>
      </c>
    </row>
    <row r="5604" spans="1:18" hidden="1" x14ac:dyDescent="0.25">
      <c r="A5604" s="7">
        <f>anotacoes!D5604</f>
        <v>40655</v>
      </c>
      <c r="B5604" t="str">
        <f>anotacoes!C5604</f>
        <v>EUROPEAN CHAMPIONSHIPS ISTANBUL 2011</v>
      </c>
      <c r="C5604" t="str">
        <f>anotacoes!E5604</f>
        <v>MRVALJEVIC</v>
      </c>
      <c r="D5604" t="str">
        <f>anotacoes!F5604</f>
        <v>IVEZIC</v>
      </c>
      <c r="E5604" t="s">
        <v>10325</v>
      </c>
      <c r="F5604">
        <f>anotacoes!A5604</f>
        <v>81</v>
      </c>
      <c r="G5604">
        <f>anotacoes!B5604</f>
        <v>49</v>
      </c>
      <c r="H5604" t="str">
        <f>anotacoes!K5604</f>
        <v xml:space="preserve"> 00:05:43,240</v>
      </c>
      <c r="I5604" t="str">
        <f>anotacoes!L5604</f>
        <v xml:space="preserve"> 00:05:45,131</v>
      </c>
      <c r="J5604" t="str">
        <f>IF(L5604="PAUSE",E5604,IF(anotacoes!G5608=conversao_anotacoes!C5604,conversao_anotacoes!C5604,conversao_anotacoes!D5604))</f>
        <v>MRVALJEVIC</v>
      </c>
      <c r="K5604" t="str">
        <f t="shared" si="174"/>
        <v>IVEZIC</v>
      </c>
      <c r="L5604" t="str">
        <f>UPPER(anotacoes!H5604)</f>
        <v>DISPLACEMENT</v>
      </c>
      <c r="M5604" t="str">
        <f>IF(OR(L5604="ATTACK",L5604="FINTA"),"&lt;TECNICA&gt;",UPPER(anotacoes!I5604))</f>
        <v>2-3 STEP HESITANT LEFT</v>
      </c>
      <c r="N5604" t="str">
        <f>IF(OR(L5604="ATTACK",L5604="FINTA"),UPPER(anotacoes!I5604),"")</f>
        <v/>
      </c>
      <c r="O5604" s="6" t="str">
        <f>IF(anotacoes!N5604=0,"",anotacoes!N5604)</f>
        <v/>
      </c>
      <c r="P5604" t="str">
        <f>IF(anotacoes!M5604=0,"",UPPER(anotacoes!M5604))</f>
        <v/>
      </c>
      <c r="Q5604" t="str">
        <f t="shared" si="175"/>
        <v>INSERT INTO CONVERSAO_LUTA_ACAO (cd_conversao, id_luta, sequencia, momento_inicio, momento_fim, quem_faz, quem_sofre, acao_tipo, acao, tecnica, direcao, pontuacao) VALUES (1, 81, 49, TRIM(' 00:05:43,240'), TRIM(' 00:05:45,131'), 'MRVALJEVIC', 'IVEZIC', 'DISPLACEMENT', '2-3 STEP HESITANT LEFT', NULL, NULL, NULL)</v>
      </c>
      <c r="R5604" t="s">
        <v>10327</v>
      </c>
    </row>
    <row r="5605" spans="1:18" hidden="1" x14ac:dyDescent="0.25">
      <c r="A5605" s="7">
        <f>anotacoes!D5605</f>
        <v>40655</v>
      </c>
      <c r="B5605" t="str">
        <f>anotacoes!C5605</f>
        <v>EUROPEAN CHAMPIONSHIPS ISTANBUL 2011</v>
      </c>
      <c r="C5605" t="str">
        <f>anotacoes!E5605</f>
        <v>MRVALJEVIC</v>
      </c>
      <c r="D5605" t="str">
        <f>anotacoes!F5605</f>
        <v>IVEZIC</v>
      </c>
      <c r="E5605" t="s">
        <v>10325</v>
      </c>
      <c r="F5605">
        <f>anotacoes!A5605</f>
        <v>81</v>
      </c>
      <c r="G5605">
        <f>anotacoes!B5605</f>
        <v>50</v>
      </c>
      <c r="H5605" t="str">
        <f>anotacoes!K5605</f>
        <v xml:space="preserve"> 00:05:45,291</v>
      </c>
      <c r="I5605" t="str">
        <f>anotacoes!L5605</f>
        <v xml:space="preserve"> 00:05:49,054</v>
      </c>
      <c r="J5605" t="str">
        <f>IF(L5605="PAUSE",E5605,IF(anotacoes!G5609=conversao_anotacoes!C5605,conversao_anotacoes!C5605,conversao_anotacoes!D5605))</f>
        <v>MRVALJEVIC</v>
      </c>
      <c r="K5605" t="str">
        <f t="shared" si="174"/>
        <v>IVEZIC</v>
      </c>
      <c r="L5605" t="str">
        <f>UPPER(anotacoes!H5605)</f>
        <v>GRIP TIME</v>
      </c>
      <c r="M5605" t="str">
        <f>IF(OR(L5605="ATTACK",L5605="FINTA"),"&lt;TECNICA&gt;",UPPER(anotacoes!I5605))</f>
        <v>LEFT COLLAR RIGHT COLLAR</v>
      </c>
      <c r="N5605" t="str">
        <f>IF(OR(L5605="ATTACK",L5605="FINTA"),UPPER(anotacoes!I5605),"")</f>
        <v/>
      </c>
      <c r="O5605" s="6" t="str">
        <f>IF(anotacoes!N5605=0,"",anotacoes!N5605)</f>
        <v/>
      </c>
      <c r="P5605" t="str">
        <f>IF(anotacoes!M5605=0,"",UPPER(anotacoes!M5605))</f>
        <v/>
      </c>
      <c r="Q5605" t="str">
        <f t="shared" si="175"/>
        <v>INSERT INTO CONVERSAO_LUTA_ACAO (cd_conversao, id_luta, sequencia, momento_inicio, momento_fim, quem_faz, quem_sofre, acao_tipo, acao, tecnica, direcao, pontuacao) VALUES (1, 81, 50, TRIM(' 00:05:45,291'), TRIM(' 00:05:49,054'), 'MRVALJEVIC', 'IVEZIC', 'GRIP TIME', 'LEFT COLLAR RIGHT COLLAR', NULL, NULL, NULL)</v>
      </c>
      <c r="R5605" t="s">
        <v>10327</v>
      </c>
    </row>
    <row r="5606" spans="1:18" hidden="1" x14ac:dyDescent="0.25">
      <c r="A5606" s="7">
        <f>anotacoes!D5606</f>
        <v>40655</v>
      </c>
      <c r="B5606" t="str">
        <f>anotacoes!C5606</f>
        <v>EUROPEAN CHAMPIONSHIPS ISTANBUL 2011</v>
      </c>
      <c r="C5606" t="str">
        <f>anotacoes!E5606</f>
        <v>MRVALJEVIC</v>
      </c>
      <c r="D5606" t="str">
        <f>anotacoes!F5606</f>
        <v>IVEZIC</v>
      </c>
      <c r="E5606" t="s">
        <v>10325</v>
      </c>
      <c r="F5606">
        <f>anotacoes!A5606</f>
        <v>81</v>
      </c>
      <c r="G5606">
        <f>anotacoes!B5606</f>
        <v>51</v>
      </c>
      <c r="H5606" t="str">
        <f>anotacoes!K5606</f>
        <v xml:space="preserve"> 00:05:49,216</v>
      </c>
      <c r="I5606" t="str">
        <f>anotacoes!L5606</f>
        <v xml:space="preserve"> 00:05:54,529</v>
      </c>
      <c r="J5606" t="str">
        <f>IF(L5606="PAUSE",E5606,IF(anotacoes!G5610=conversao_anotacoes!C5606,conversao_anotacoes!C5606,conversao_anotacoes!D5606))</f>
        <v>MRVALJEVIC</v>
      </c>
      <c r="K5606" t="str">
        <f t="shared" si="174"/>
        <v>IVEZIC</v>
      </c>
      <c r="L5606" t="str">
        <f>UPPER(anotacoes!H5606)</f>
        <v>GRIP TIME</v>
      </c>
      <c r="M5606" t="str">
        <f>IF(OR(L5606="ATTACK",L5606="FINTA"),"&lt;TECNICA&gt;",UPPER(anotacoes!I5606))</f>
        <v>RIGHT BACK LEFT SLEEVE</v>
      </c>
      <c r="N5606" t="str">
        <f>IF(OR(L5606="ATTACK",L5606="FINTA"),UPPER(anotacoes!I5606),"")</f>
        <v/>
      </c>
      <c r="O5606" s="6" t="str">
        <f>IF(anotacoes!N5606=0,"",anotacoes!N5606)</f>
        <v/>
      </c>
      <c r="P5606" t="str">
        <f>IF(anotacoes!M5606=0,"",UPPER(anotacoes!M5606))</f>
        <v/>
      </c>
      <c r="Q5606" t="str">
        <f t="shared" si="175"/>
        <v>INSERT INTO CONVERSAO_LUTA_ACAO (cd_conversao, id_luta, sequencia, momento_inicio, momento_fim, quem_faz, quem_sofre, acao_tipo, acao, tecnica, direcao, pontuacao) VALUES (1, 81, 51, TRIM(' 00:05:49,216'), TRIM(' 00:05:54,529'), 'MRVALJEVIC', 'IVEZIC', 'GRIP TIME', 'RIGHT BACK LEFT SLEEVE', NULL, NULL, NULL)</v>
      </c>
      <c r="R5606" t="s">
        <v>10327</v>
      </c>
    </row>
    <row r="5607" spans="1:18" hidden="1" x14ac:dyDescent="0.25">
      <c r="A5607" s="7">
        <f>anotacoes!D5607</f>
        <v>40655</v>
      </c>
      <c r="B5607" t="str">
        <f>anotacoes!C5607</f>
        <v>EUROPEAN CHAMPIONSHIPS ISTANBUL 2011</v>
      </c>
      <c r="C5607" t="str">
        <f>anotacoes!E5607</f>
        <v>MRVALJEVIC</v>
      </c>
      <c r="D5607" t="str">
        <f>anotacoes!F5607</f>
        <v>IVEZIC</v>
      </c>
      <c r="E5607" t="s">
        <v>10325</v>
      </c>
      <c r="F5607">
        <f>anotacoes!A5607</f>
        <v>81</v>
      </c>
      <c r="G5607">
        <f>anotacoes!B5607</f>
        <v>52</v>
      </c>
      <c r="H5607" t="str">
        <f>anotacoes!K5607</f>
        <v xml:space="preserve"> 00:05:54,529</v>
      </c>
      <c r="I5607" t="str">
        <f>anotacoes!L5607</f>
        <v xml:space="preserve"> 00:05:54,922</v>
      </c>
      <c r="J5607" t="str">
        <f>IF(L5607="PAUSE",E5607,IF(anotacoes!G5611=conversao_anotacoes!C5607,conversao_anotacoes!C5607,conversao_anotacoes!D5607))</f>
        <v>MRVALJEVIC</v>
      </c>
      <c r="K5607" t="str">
        <f t="shared" si="174"/>
        <v>IVEZIC</v>
      </c>
      <c r="L5607" t="str">
        <f>UPPER(anotacoes!H5607)</f>
        <v>DEFENSE</v>
      </c>
      <c r="M5607" t="str">
        <f>IF(OR(L5607="ATTACK",L5607="FINTA"),"&lt;TECNICA&gt;",UPPER(anotacoes!I5607))</f>
        <v>TAE-SABAKI RIGHT INCLINED</v>
      </c>
      <c r="N5607" t="str">
        <f>IF(OR(L5607="ATTACK",L5607="FINTA"),UPPER(anotacoes!I5607),"")</f>
        <v/>
      </c>
      <c r="O5607" s="6" t="str">
        <f>IF(anotacoes!N5607=0,"",anotacoes!N5607)</f>
        <v/>
      </c>
      <c r="P5607" t="str">
        <f>IF(anotacoes!M5607=0,"",UPPER(anotacoes!M5607))</f>
        <v/>
      </c>
      <c r="Q5607" t="str">
        <f t="shared" si="175"/>
        <v>INSERT INTO CONVERSAO_LUTA_ACAO (cd_conversao, id_luta, sequencia, momento_inicio, momento_fim, quem_faz, quem_sofre, acao_tipo, acao, tecnica, direcao, pontuacao) VALUES (1, 81, 52, TRIM(' 00:05:54,529'), TRIM(' 00:05:54,922'), 'MRVALJEVIC', 'IVEZIC', 'DEFENSE', 'TAE-SABAKI RIGHT INCLINED', NULL, NULL, NULL)</v>
      </c>
      <c r="R5607" t="s">
        <v>10327</v>
      </c>
    </row>
    <row r="5608" spans="1:18" hidden="1" x14ac:dyDescent="0.25">
      <c r="A5608" s="7">
        <f>anotacoes!D5608</f>
        <v>40655</v>
      </c>
      <c r="B5608" t="str">
        <f>anotacoes!C5608</f>
        <v>EUROPEAN CHAMPIONSHIPS ISTANBUL 2011</v>
      </c>
      <c r="C5608" t="str">
        <f>anotacoes!E5608</f>
        <v>MRVALJEVIC</v>
      </c>
      <c r="D5608" t="str">
        <f>anotacoes!F5608</f>
        <v>IVEZIC</v>
      </c>
      <c r="E5608" t="s">
        <v>10325</v>
      </c>
      <c r="F5608">
        <f>anotacoes!A5608</f>
        <v>81</v>
      </c>
      <c r="G5608">
        <f>anotacoes!B5608</f>
        <v>53</v>
      </c>
      <c r="H5608" t="str">
        <f>anotacoes!K5608</f>
        <v xml:space="preserve"> 00:05:55,094</v>
      </c>
      <c r="I5608" t="str">
        <f>anotacoes!L5608</f>
        <v xml:space="preserve"> 00:05:56,314</v>
      </c>
      <c r="J5608" t="str">
        <f>IF(L5608="PAUSE",E5608,IF(anotacoes!G5612=conversao_anotacoes!C5608,conversao_anotacoes!C5608,conversao_anotacoes!D5608))</f>
        <v>MRVALJEVIC</v>
      </c>
      <c r="K5608" t="str">
        <f t="shared" si="174"/>
        <v>IVEZIC</v>
      </c>
      <c r="L5608" t="str">
        <f>UPPER(anotacoes!H5608)</f>
        <v>TRANSITION</v>
      </c>
      <c r="M5608" t="str">
        <f>IF(OR(L5608="ATTACK",L5608="FINTA"),"&lt;TECNICA&gt;",UPPER(anotacoes!I5608))</f>
        <v>WITH ATTACK</v>
      </c>
      <c r="N5608" t="str">
        <f>IF(OR(L5608="ATTACK",L5608="FINTA"),UPPER(anotacoes!I5608),"")</f>
        <v/>
      </c>
      <c r="O5608" s="6" t="str">
        <f>IF(anotacoes!N5608=0,"",anotacoes!N5608)</f>
        <v/>
      </c>
      <c r="P5608" t="str">
        <f>IF(anotacoes!M5608=0,"",UPPER(anotacoes!M5608))</f>
        <v/>
      </c>
      <c r="Q5608" t="str">
        <f t="shared" si="175"/>
        <v>INSERT INTO CONVERSAO_LUTA_ACAO (cd_conversao, id_luta, sequencia, momento_inicio, momento_fim, quem_faz, quem_sofre, acao_tipo, acao, tecnica, direcao, pontuacao) VALUES (1, 81, 53, TRIM(' 00:05:55,094'), TRIM(' 00:05:56,314'), 'MRVALJEVIC', 'IVEZIC', 'TRANSITION', 'WITH ATTACK', NULL, NULL, NULL)</v>
      </c>
      <c r="R5608" t="s">
        <v>10327</v>
      </c>
    </row>
    <row r="5609" spans="1:18" hidden="1" x14ac:dyDescent="0.25">
      <c r="A5609" s="7">
        <f>anotacoes!D5609</f>
        <v>40655</v>
      </c>
      <c r="B5609" t="str">
        <f>anotacoes!C5609</f>
        <v>EUROPEAN CHAMPIONSHIPS ISTANBUL 2011</v>
      </c>
      <c r="C5609" t="str">
        <f>anotacoes!E5609</f>
        <v>MRVALJEVIC</v>
      </c>
      <c r="D5609" t="str">
        <f>anotacoes!F5609</f>
        <v>IVEZIC</v>
      </c>
      <c r="E5609" t="s">
        <v>10325</v>
      </c>
      <c r="F5609">
        <f>anotacoes!A5609</f>
        <v>81</v>
      </c>
      <c r="G5609">
        <f>anotacoes!B5609</f>
        <v>54</v>
      </c>
      <c r="H5609" t="str">
        <f>anotacoes!K5609</f>
        <v xml:space="preserve"> 00:05:56,314</v>
      </c>
      <c r="I5609" t="str">
        <f>anotacoes!L5609</f>
        <v xml:space="preserve"> 00:05:59,686</v>
      </c>
      <c r="J5609" t="str">
        <f>IF(L5609="PAUSE",E5609,IF(anotacoes!G5613=conversao_anotacoes!C5609,conversao_anotacoes!C5609,conversao_anotacoes!D5609))</f>
        <v>MRVALJEVIC</v>
      </c>
      <c r="K5609" t="str">
        <f t="shared" si="174"/>
        <v>IVEZIC</v>
      </c>
      <c r="L5609" t="str">
        <f>UPPER(anotacoes!H5609)</f>
        <v>GROUNDWORK COMBAT</v>
      </c>
      <c r="M5609" t="str">
        <f>IF(OR(L5609="ATTACK",L5609="FINTA"),"&lt;TECNICA&gt;",UPPER(anotacoes!I5609))</f>
        <v>TRYING TO ATTACK</v>
      </c>
      <c r="N5609" t="str">
        <f>IF(OR(L5609="ATTACK",L5609="FINTA"),UPPER(anotacoes!I5609),"")</f>
        <v/>
      </c>
      <c r="O5609" s="6" t="str">
        <f>IF(anotacoes!N5609=0,"",anotacoes!N5609)</f>
        <v/>
      </c>
      <c r="P5609" t="str">
        <f>IF(anotacoes!M5609=0,"",UPPER(anotacoes!M5609))</f>
        <v/>
      </c>
      <c r="Q5609" t="str">
        <f t="shared" si="175"/>
        <v>INSERT INTO CONVERSAO_LUTA_ACAO (cd_conversao, id_luta, sequencia, momento_inicio, momento_fim, quem_faz, quem_sofre, acao_tipo, acao, tecnica, direcao, pontuacao) VALUES (1, 81, 54, TRIM(' 00:05:56,314'), TRIM(' 00:05:59,686'), 'MRVALJEVIC', 'IVEZIC', 'GROUNDWORK COMBAT', 'TRYING TO ATTACK', NULL, NULL, NULL)</v>
      </c>
      <c r="R5609" t="s">
        <v>10327</v>
      </c>
    </row>
    <row r="5610" spans="1:18" hidden="1" x14ac:dyDescent="0.25">
      <c r="A5610" s="7">
        <f>anotacoes!D5610</f>
        <v>40655</v>
      </c>
      <c r="B5610" t="str">
        <f>anotacoes!C5610</f>
        <v>EUROPEAN CHAMPIONSHIPS ISTANBUL 2011</v>
      </c>
      <c r="C5610" t="str">
        <f>anotacoes!E5610</f>
        <v>MRVALJEVIC</v>
      </c>
      <c r="D5610" t="str">
        <f>anotacoes!F5610</f>
        <v>IVEZIC</v>
      </c>
      <c r="E5610" t="s">
        <v>10325</v>
      </c>
      <c r="F5610">
        <f>anotacoes!A5610</f>
        <v>81</v>
      </c>
      <c r="G5610">
        <f>anotacoes!B5610</f>
        <v>55</v>
      </c>
      <c r="H5610" t="str">
        <f>anotacoes!K5610</f>
        <v xml:space="preserve"> 00:05:59,852</v>
      </c>
      <c r="I5610" t="str">
        <f>anotacoes!L5610</f>
        <v xml:space="preserve"> 00:06:54,210</v>
      </c>
      <c r="J5610" t="str">
        <f>IF(L5610="PAUSE",E5610,IF(anotacoes!G5614=conversao_anotacoes!C5610,conversao_anotacoes!C5610,conversao_anotacoes!D5610))</f>
        <v>&lt;ARBITRO_DESCONHECIDO&gt;</v>
      </c>
      <c r="K5610" t="str">
        <f t="shared" si="174"/>
        <v/>
      </c>
      <c r="L5610" t="str">
        <f>UPPER(anotacoes!H5610)</f>
        <v>PAUSE</v>
      </c>
      <c r="M5610" t="str">
        <f>IF(OR(L5610="ATTACK",L5610="FINTA"),"&lt;TECNICA&gt;",UPPER(anotacoes!I5610))</f>
        <v>&lt;NAO_CLASSIFICADO&gt;</v>
      </c>
      <c r="N5610" t="str">
        <f>IF(OR(L5610="ATTACK",L5610="FINTA"),UPPER(anotacoes!I5610),"")</f>
        <v/>
      </c>
      <c r="O5610" s="6" t="str">
        <f>IF(anotacoes!N5610=0,"",anotacoes!N5610)</f>
        <v/>
      </c>
      <c r="P5610" t="str">
        <f>IF(anotacoes!M5610=0,"",UPPER(anotacoes!M5610))</f>
        <v/>
      </c>
      <c r="Q5610" t="str">
        <f t="shared" si="175"/>
        <v>INSERT INTO CONVERSAO_LUTA_ACAO (cd_conversao, id_luta, sequencia, momento_inicio, momento_fim, quem_faz, quem_sofre, acao_tipo, acao, tecnica, direcao, pontuacao) VALUES (1, 81, 55, TRIM(' 00:05:59,852'), TRIM(' 00:06:54,210'), '&lt;ARBITRO_DESCONHECIDO&gt;', '', 'PAUSE', '&lt;NAO_CLASSIFICADO&gt;', NULL, NULL, NULL)</v>
      </c>
      <c r="R5610" t="s">
        <v>10327</v>
      </c>
    </row>
    <row r="5611" spans="1:18" hidden="1" x14ac:dyDescent="0.25">
      <c r="A5611" s="7">
        <f>anotacoes!D5611</f>
        <v>40655</v>
      </c>
      <c r="B5611" t="str">
        <f>anotacoes!C5611</f>
        <v>EUROPEAN CHAMPIONSHIPS ISTANBUL 2011</v>
      </c>
      <c r="C5611" t="str">
        <f>anotacoes!E5611</f>
        <v>MRVALJEVIC</v>
      </c>
      <c r="D5611" t="str">
        <f>anotacoes!F5611</f>
        <v>IVEZIC</v>
      </c>
      <c r="E5611" t="s">
        <v>10325</v>
      </c>
      <c r="F5611">
        <f>anotacoes!A5611</f>
        <v>81</v>
      </c>
      <c r="G5611">
        <f>anotacoes!B5611</f>
        <v>56</v>
      </c>
      <c r="H5611" t="str">
        <f>anotacoes!K5611</f>
        <v xml:space="preserve"> 00:06:54,374</v>
      </c>
      <c r="I5611" t="str">
        <f>anotacoes!L5611</f>
        <v xml:space="preserve"> 00:06:57,611</v>
      </c>
      <c r="J5611" t="str">
        <f>IF(L5611="PAUSE",E5611,IF(anotacoes!G5615=conversao_anotacoes!C5611,conversao_anotacoes!C5611,conversao_anotacoes!D5611))</f>
        <v>MRVALJEVIC</v>
      </c>
      <c r="K5611" t="str">
        <f t="shared" si="174"/>
        <v>IVEZIC</v>
      </c>
      <c r="L5611" t="str">
        <f>UPPER(anotacoes!H5611)</f>
        <v>DISPLACEMENT</v>
      </c>
      <c r="M5611" t="str">
        <f>IF(OR(L5611="ATTACK",L5611="FINTA"),"&lt;TECNICA&gt;",UPPER(anotacoes!I5611))</f>
        <v>2-3 STEP HESITANT LEFT</v>
      </c>
      <c r="N5611" t="str">
        <f>IF(OR(L5611="ATTACK",L5611="FINTA"),UPPER(anotacoes!I5611),"")</f>
        <v/>
      </c>
      <c r="O5611" s="6" t="str">
        <f>IF(anotacoes!N5611=0,"",anotacoes!N5611)</f>
        <v/>
      </c>
      <c r="P5611" t="str">
        <f>IF(anotacoes!M5611=0,"",UPPER(anotacoes!M5611))</f>
        <v/>
      </c>
      <c r="Q5611" t="str">
        <f t="shared" si="175"/>
        <v>INSERT INTO CONVERSAO_LUTA_ACAO (cd_conversao, id_luta, sequencia, momento_inicio, momento_fim, quem_faz, quem_sofre, acao_tipo, acao, tecnica, direcao, pontuacao) VALUES (1, 81, 56, TRIM(' 00:06:54,374'), TRIM(' 00:06:57,611'), 'MRVALJEVIC', 'IVEZIC', 'DISPLACEMENT', '2-3 STEP HESITANT LEFT', NULL, NULL, NULL)</v>
      </c>
      <c r="R5611" t="s">
        <v>10327</v>
      </c>
    </row>
    <row r="5612" spans="1:18" hidden="1" x14ac:dyDescent="0.25">
      <c r="A5612" s="7">
        <f>anotacoes!D5612</f>
        <v>40655</v>
      </c>
      <c r="B5612" t="str">
        <f>anotacoes!C5612</f>
        <v>EUROPEAN CHAMPIONSHIPS ISTANBUL 2011</v>
      </c>
      <c r="C5612" t="str">
        <f>anotacoes!E5612</f>
        <v>MRVALJEVIC</v>
      </c>
      <c r="D5612" t="str">
        <f>anotacoes!F5612</f>
        <v>IVEZIC</v>
      </c>
      <c r="E5612" t="s">
        <v>10325</v>
      </c>
      <c r="F5612">
        <f>anotacoes!A5612</f>
        <v>81</v>
      </c>
      <c r="G5612">
        <f>anotacoes!B5612</f>
        <v>57</v>
      </c>
      <c r="H5612" t="str">
        <f>anotacoes!K5612</f>
        <v xml:space="preserve"> 00:06:57,772</v>
      </c>
      <c r="I5612" t="str">
        <f>anotacoes!L5612</f>
        <v xml:space="preserve"> 00:07:00,052</v>
      </c>
      <c r="J5612" t="str">
        <f>IF(L5612="PAUSE",E5612,IF(anotacoes!G5616=conversao_anotacoes!C5612,conversao_anotacoes!C5612,conversao_anotacoes!D5612))</f>
        <v>MRVALJEVIC</v>
      </c>
      <c r="K5612" t="str">
        <f t="shared" si="174"/>
        <v>IVEZIC</v>
      </c>
      <c r="L5612" t="str">
        <f>UPPER(anotacoes!H5612)</f>
        <v>DISPLACEMENT</v>
      </c>
      <c r="M5612" t="str">
        <f>IF(OR(L5612="ATTACK",L5612="FINTA"),"&lt;TECNICA&gt;",UPPER(anotacoes!I5612))</f>
        <v>TRY TO GRIP WITH CONTACT</v>
      </c>
      <c r="N5612" t="str">
        <f>IF(OR(L5612="ATTACK",L5612="FINTA"),UPPER(anotacoes!I5612),"")</f>
        <v/>
      </c>
      <c r="O5612" s="6" t="str">
        <f>IF(anotacoes!N5612=0,"",anotacoes!N5612)</f>
        <v/>
      </c>
      <c r="P5612" t="str">
        <f>IF(anotacoes!M5612=0,"",UPPER(anotacoes!M5612))</f>
        <v/>
      </c>
      <c r="Q5612" t="str">
        <f t="shared" si="175"/>
        <v>INSERT INTO CONVERSAO_LUTA_ACAO (cd_conversao, id_luta, sequencia, momento_inicio, momento_fim, quem_faz, quem_sofre, acao_tipo, acao, tecnica, direcao, pontuacao) VALUES (1, 81, 57, TRIM(' 00:06:57,772'), TRIM(' 00:07:00,052'), 'MRVALJEVIC', 'IVEZIC', 'DISPLACEMENT', 'TRY TO GRIP WITH CONTACT', NULL, NULL, NULL)</v>
      </c>
      <c r="R5612" t="s">
        <v>10327</v>
      </c>
    </row>
    <row r="5613" spans="1:18" hidden="1" x14ac:dyDescent="0.25">
      <c r="A5613" s="7">
        <f>anotacoes!D5613</f>
        <v>40655</v>
      </c>
      <c r="B5613" t="str">
        <f>anotacoes!C5613</f>
        <v>EUROPEAN CHAMPIONSHIPS ISTANBUL 2011</v>
      </c>
      <c r="C5613" t="str">
        <f>anotacoes!E5613</f>
        <v>MRVALJEVIC</v>
      </c>
      <c r="D5613" t="str">
        <f>anotacoes!F5613</f>
        <v>IVEZIC</v>
      </c>
      <c r="E5613" t="s">
        <v>10325</v>
      </c>
      <c r="F5613">
        <f>anotacoes!A5613</f>
        <v>81</v>
      </c>
      <c r="G5613">
        <f>anotacoes!B5613</f>
        <v>58</v>
      </c>
      <c r="H5613" t="str">
        <f>anotacoes!K5613</f>
        <v xml:space="preserve"> 00:07:00,202</v>
      </c>
      <c r="I5613" t="str">
        <f>anotacoes!L5613</f>
        <v xml:space="preserve"> 00:07:04,262</v>
      </c>
      <c r="J5613" t="str">
        <f>IF(L5613="PAUSE",E5613,IF(anotacoes!G5617=conversao_anotacoes!C5613,conversao_anotacoes!C5613,conversao_anotacoes!D5613))</f>
        <v>MRVALJEVIC</v>
      </c>
      <c r="K5613" t="str">
        <f t="shared" si="174"/>
        <v>IVEZIC</v>
      </c>
      <c r="L5613" t="str">
        <f>UPPER(anotacoes!H5613)</f>
        <v>GRIP TIME</v>
      </c>
      <c r="M5613" t="str">
        <f>IF(OR(L5613="ATTACK",L5613="FINTA"),"&lt;TECNICA&gt;",UPPER(anotacoes!I5613))</f>
        <v>LEFT COLLAR RIGHT COLLAR</v>
      </c>
      <c r="N5613" t="str">
        <f>IF(OR(L5613="ATTACK",L5613="FINTA"),UPPER(anotacoes!I5613),"")</f>
        <v/>
      </c>
      <c r="O5613" s="6" t="str">
        <f>IF(anotacoes!N5613=0,"",anotacoes!N5613)</f>
        <v/>
      </c>
      <c r="P5613" t="str">
        <f>IF(anotacoes!M5613=0,"",UPPER(anotacoes!M5613))</f>
        <v/>
      </c>
      <c r="Q5613" t="str">
        <f t="shared" si="175"/>
        <v>INSERT INTO CONVERSAO_LUTA_ACAO (cd_conversao, id_luta, sequencia, momento_inicio, momento_fim, quem_faz, quem_sofre, acao_tipo, acao, tecnica, direcao, pontuacao) VALUES (1, 81, 58, TRIM(' 00:07:00,202'), TRIM(' 00:07:04,262'), 'MRVALJEVIC', 'IVEZIC', 'GRIP TIME', 'LEFT COLLAR RIGHT COLLAR', NULL, NULL, NULL)</v>
      </c>
      <c r="R5613" t="s">
        <v>10327</v>
      </c>
    </row>
    <row r="5614" spans="1:18" hidden="1" x14ac:dyDescent="0.25">
      <c r="A5614" s="7">
        <f>anotacoes!D5614</f>
        <v>40655</v>
      </c>
      <c r="B5614" t="str">
        <f>anotacoes!C5614</f>
        <v>EUROPEAN CHAMPIONSHIPS ISTANBUL 2011</v>
      </c>
      <c r="C5614" t="str">
        <f>anotacoes!E5614</f>
        <v>MRVALJEVIC</v>
      </c>
      <c r="D5614" t="str">
        <f>anotacoes!F5614</f>
        <v>IVEZIC</v>
      </c>
      <c r="E5614" t="s">
        <v>10325</v>
      </c>
      <c r="F5614">
        <f>anotacoes!A5614</f>
        <v>81</v>
      </c>
      <c r="G5614">
        <f>anotacoes!B5614</f>
        <v>59</v>
      </c>
      <c r="H5614" t="str">
        <f>anotacoes!K5614</f>
        <v xml:space="preserve"> 00:07:04,427</v>
      </c>
      <c r="I5614" t="str">
        <f>anotacoes!L5614</f>
        <v xml:space="preserve"> 00:07:09,867</v>
      </c>
      <c r="J5614" t="str">
        <f>IF(L5614="PAUSE",E5614,IF(anotacoes!G5618=conversao_anotacoes!C5614,conversao_anotacoes!C5614,conversao_anotacoes!D5614))</f>
        <v>MRVALJEVIC</v>
      </c>
      <c r="K5614" t="str">
        <f t="shared" si="174"/>
        <v>IVEZIC</v>
      </c>
      <c r="L5614" t="str">
        <f>UPPER(anotacoes!H5614)</f>
        <v>GRIP TIME</v>
      </c>
      <c r="M5614" t="str">
        <f>IF(OR(L5614="ATTACK",L5614="FINTA"),"&lt;TECNICA&gt;",UPPER(anotacoes!I5614))</f>
        <v>RIGHT COLLAR LEFT SLEEVE</v>
      </c>
      <c r="N5614" t="str">
        <f>IF(OR(L5614="ATTACK",L5614="FINTA"),UPPER(anotacoes!I5614),"")</f>
        <v/>
      </c>
      <c r="O5614" s="6" t="str">
        <f>IF(anotacoes!N5614=0,"",anotacoes!N5614)</f>
        <v/>
      </c>
      <c r="P5614" t="str">
        <f>IF(anotacoes!M5614=0,"",UPPER(anotacoes!M5614))</f>
        <v/>
      </c>
      <c r="Q5614" t="str">
        <f t="shared" si="175"/>
        <v>INSERT INTO CONVERSAO_LUTA_ACAO (cd_conversao, id_luta, sequencia, momento_inicio, momento_fim, quem_faz, quem_sofre, acao_tipo, acao, tecnica, direcao, pontuacao) VALUES (1, 81, 59, TRIM(' 00:07:04,427'), TRIM(' 00:07:09,867'), 'MRVALJEVIC', 'IVEZIC', 'GRIP TIME', 'RIGHT COLLAR LEFT SLEEVE', NULL, NULL, NULL)</v>
      </c>
      <c r="R5614" t="s">
        <v>10327</v>
      </c>
    </row>
    <row r="5615" spans="1:18" hidden="1" x14ac:dyDescent="0.25">
      <c r="A5615" s="7">
        <f>anotacoes!D5615</f>
        <v>40655</v>
      </c>
      <c r="B5615" t="str">
        <f>anotacoes!C5615</f>
        <v>EUROPEAN CHAMPIONSHIPS ISTANBUL 2011</v>
      </c>
      <c r="C5615" t="str">
        <f>anotacoes!E5615</f>
        <v>MRVALJEVIC</v>
      </c>
      <c r="D5615" t="str">
        <f>anotacoes!F5615</f>
        <v>IVEZIC</v>
      </c>
      <c r="E5615" t="s">
        <v>10325</v>
      </c>
      <c r="F5615">
        <f>anotacoes!A5615</f>
        <v>81</v>
      </c>
      <c r="G5615">
        <f>anotacoes!B5615</f>
        <v>60</v>
      </c>
      <c r="H5615" t="str">
        <f>anotacoes!K5615</f>
        <v xml:space="preserve"> 00:07:09,867</v>
      </c>
      <c r="I5615" t="str">
        <f>anotacoes!L5615</f>
        <v xml:space="preserve"> 00:07:10,371</v>
      </c>
      <c r="J5615" t="str">
        <f>IF(L5615="PAUSE",E5615,IF(anotacoes!G5619=conversao_anotacoes!C5615,conversao_anotacoes!C5615,conversao_anotacoes!D5615))</f>
        <v>MRVALJEVIC</v>
      </c>
      <c r="K5615" t="str">
        <f t="shared" si="174"/>
        <v>IVEZIC</v>
      </c>
      <c r="L5615" t="str">
        <f>UPPER(anotacoes!H5615)</f>
        <v>ATTACK</v>
      </c>
      <c r="M5615" t="str">
        <f>IF(OR(L5615="ATTACK",L5615="FINTA"),"&lt;TECNICA&gt;",UPPER(anotacoes!I5615))</f>
        <v>&lt;TECNICA&gt;</v>
      </c>
      <c r="N5615" t="str">
        <f>IF(OR(L5615="ATTACK",L5615="FINTA"),UPPER(anotacoes!I5615),"")</f>
        <v>KOUCHI GARI</v>
      </c>
      <c r="O5615" s="6">
        <f>IF(anotacoes!N5615=0,"",anotacoes!N5615)</f>
        <v>2</v>
      </c>
      <c r="P5615" t="str">
        <f>IF(anotacoes!M5615=0,"",UPPER(anotacoes!M5615))</f>
        <v/>
      </c>
      <c r="Q5615" t="str">
        <f t="shared" si="175"/>
        <v>INSERT INTO CONVERSAO_LUTA_ACAO (cd_conversao, id_luta, sequencia, momento_inicio, momento_fim, quem_faz, quem_sofre, acao_tipo, acao, tecnica, direcao, pontuacao) VALUES (1, 81, 60, TRIM(' 00:07:09,867'), TRIM(' 00:07:10,371'), 'MRVALJEVIC', 'IVEZIC', 'ATTACK', '&lt;TECNICA&gt;', 'KOUCHI GARI', 2, NULL)</v>
      </c>
      <c r="R5615" t="s">
        <v>10327</v>
      </c>
    </row>
    <row r="5616" spans="1:18" hidden="1" x14ac:dyDescent="0.25">
      <c r="A5616" s="7">
        <f>anotacoes!D5616</f>
        <v>40655</v>
      </c>
      <c r="B5616" t="str">
        <f>anotacoes!C5616</f>
        <v>EUROPEAN CHAMPIONSHIPS ISTANBUL 2011</v>
      </c>
      <c r="C5616" t="str">
        <f>anotacoes!E5616</f>
        <v>MRVALJEVIC</v>
      </c>
      <c r="D5616" t="str">
        <f>anotacoes!F5616</f>
        <v>IVEZIC</v>
      </c>
      <c r="E5616" t="s">
        <v>10325</v>
      </c>
      <c r="F5616">
        <f>anotacoes!A5616</f>
        <v>81</v>
      </c>
      <c r="G5616">
        <f>anotacoes!B5616</f>
        <v>61</v>
      </c>
      <c r="H5616" t="str">
        <f>anotacoes!K5616</f>
        <v xml:space="preserve"> 00:07:10,371</v>
      </c>
      <c r="I5616" t="str">
        <f>anotacoes!L5616</f>
        <v xml:space="preserve"> 00:07:12,459</v>
      </c>
      <c r="J5616" t="str">
        <f>IF(L5616="PAUSE",E5616,IF(anotacoes!G5620=conversao_anotacoes!C5616,conversao_anotacoes!C5616,conversao_anotacoes!D5616))</f>
        <v>MRVALJEVIC</v>
      </c>
      <c r="K5616" t="str">
        <f t="shared" si="174"/>
        <v>IVEZIC</v>
      </c>
      <c r="L5616" t="str">
        <f>UPPER(anotacoes!H5616)</f>
        <v>GRIP TIME</v>
      </c>
      <c r="M5616" t="str">
        <f>IF(OR(L5616="ATTACK",L5616="FINTA"),"&lt;TECNICA&gt;",UPPER(anotacoes!I5616))</f>
        <v>RIGHT COLLAR LEFT SLEEVE</v>
      </c>
      <c r="N5616" t="str">
        <f>IF(OR(L5616="ATTACK",L5616="FINTA"),UPPER(anotacoes!I5616),"")</f>
        <v/>
      </c>
      <c r="O5616" s="6" t="str">
        <f>IF(anotacoes!N5616=0,"",anotacoes!N5616)</f>
        <v/>
      </c>
      <c r="P5616" t="str">
        <f>IF(anotacoes!M5616=0,"",UPPER(anotacoes!M5616))</f>
        <v/>
      </c>
      <c r="Q5616" t="str">
        <f t="shared" si="175"/>
        <v>INSERT INTO CONVERSAO_LUTA_ACAO (cd_conversao, id_luta, sequencia, momento_inicio, momento_fim, quem_faz, quem_sofre, acao_tipo, acao, tecnica, direcao, pontuacao) VALUES (1, 81, 61, TRIM(' 00:07:10,371'), TRIM(' 00:07:12,459'), 'MRVALJEVIC', 'IVEZIC', 'GRIP TIME', 'RIGHT COLLAR LEFT SLEEVE', NULL, NULL, NULL)</v>
      </c>
      <c r="R5616" t="s">
        <v>10327</v>
      </c>
    </row>
    <row r="5617" spans="1:18" hidden="1" x14ac:dyDescent="0.25">
      <c r="A5617" s="7">
        <f>anotacoes!D5617</f>
        <v>40655</v>
      </c>
      <c r="B5617" t="str">
        <f>anotacoes!C5617</f>
        <v>EUROPEAN CHAMPIONSHIPS ISTANBUL 2011</v>
      </c>
      <c r="C5617" t="str">
        <f>anotacoes!E5617</f>
        <v>MRVALJEVIC</v>
      </c>
      <c r="D5617" t="str">
        <f>anotacoes!F5617</f>
        <v>IVEZIC</v>
      </c>
      <c r="E5617" t="s">
        <v>10325</v>
      </c>
      <c r="F5617">
        <f>anotacoes!A5617</f>
        <v>81</v>
      </c>
      <c r="G5617">
        <f>anotacoes!B5617</f>
        <v>62</v>
      </c>
      <c r="H5617" t="str">
        <f>anotacoes!K5617</f>
        <v xml:space="preserve"> 00:07:12,459</v>
      </c>
      <c r="I5617" t="str">
        <f>anotacoes!L5617</f>
        <v xml:space="preserve"> 00:07:13,316</v>
      </c>
      <c r="J5617" t="str">
        <f>IF(L5617="PAUSE",E5617,IF(anotacoes!G5621=conversao_anotacoes!C5617,conversao_anotacoes!C5617,conversao_anotacoes!D5617))</f>
        <v>MRVALJEVIC</v>
      </c>
      <c r="K5617" t="str">
        <f t="shared" si="174"/>
        <v>IVEZIC</v>
      </c>
      <c r="L5617" t="str">
        <f>UPPER(anotacoes!H5617)</f>
        <v>DEFENSE</v>
      </c>
      <c r="M5617" t="str">
        <f>IF(OR(L5617="ATTACK",L5617="FINTA"),"&lt;TECNICA&gt;",UPPER(anotacoes!I5617))</f>
        <v>TAE-SABAKI LEFT INCLINED</v>
      </c>
      <c r="N5617" t="str">
        <f>IF(OR(L5617="ATTACK",L5617="FINTA"),UPPER(anotacoes!I5617),"")</f>
        <v/>
      </c>
      <c r="O5617" s="6" t="str">
        <f>IF(anotacoes!N5617=0,"",anotacoes!N5617)</f>
        <v/>
      </c>
      <c r="P5617" t="str">
        <f>IF(anotacoes!M5617=0,"",UPPER(anotacoes!M5617))</f>
        <v/>
      </c>
      <c r="Q5617" t="str">
        <f t="shared" si="175"/>
        <v>INSERT INTO CONVERSAO_LUTA_ACAO (cd_conversao, id_luta, sequencia, momento_inicio, momento_fim, quem_faz, quem_sofre, acao_tipo, acao, tecnica, direcao, pontuacao) VALUES (1, 81, 62, TRIM(' 00:07:12,459'), TRIM(' 00:07:13,316'), 'MRVALJEVIC', 'IVEZIC', 'DEFENSE', 'TAE-SABAKI LEFT INCLINED', NULL, NULL, NULL)</v>
      </c>
      <c r="R5617" t="s">
        <v>10327</v>
      </c>
    </row>
    <row r="5618" spans="1:18" hidden="1" x14ac:dyDescent="0.25">
      <c r="A5618" s="7">
        <f>anotacoes!D5618</f>
        <v>40655</v>
      </c>
      <c r="B5618" t="str">
        <f>anotacoes!C5618</f>
        <v>EUROPEAN CHAMPIONSHIPS ISTANBUL 2011</v>
      </c>
      <c r="C5618" t="str">
        <f>anotacoes!E5618</f>
        <v>MRVALJEVIC</v>
      </c>
      <c r="D5618" t="str">
        <f>anotacoes!F5618</f>
        <v>IVEZIC</v>
      </c>
      <c r="E5618" t="s">
        <v>10325</v>
      </c>
      <c r="F5618">
        <f>anotacoes!A5618</f>
        <v>81</v>
      </c>
      <c r="G5618">
        <f>anotacoes!B5618</f>
        <v>63</v>
      </c>
      <c r="H5618" t="str">
        <f>anotacoes!K5618</f>
        <v xml:space="preserve"> 00:07:13,460</v>
      </c>
      <c r="I5618" t="str">
        <f>anotacoes!L5618</f>
        <v xml:space="preserve"> 00:07:17,114</v>
      </c>
      <c r="J5618" t="str">
        <f>IF(L5618="PAUSE",E5618,IF(anotacoes!G5622=conversao_anotacoes!C5618,conversao_anotacoes!C5618,conversao_anotacoes!D5618))</f>
        <v>MRVALJEVIC</v>
      </c>
      <c r="K5618" t="str">
        <f t="shared" si="174"/>
        <v>IVEZIC</v>
      </c>
      <c r="L5618" t="str">
        <f>UPPER(anotacoes!H5618)</f>
        <v>GROUNDWORK COMBAT</v>
      </c>
      <c r="M5618" t="str">
        <f>IF(OR(L5618="ATTACK",L5618="FINTA"),"&lt;TECNICA&gt;",UPPER(anotacoes!I5618))</f>
        <v>TRYING TO ATTACK</v>
      </c>
      <c r="N5618" t="str">
        <f>IF(OR(L5618="ATTACK",L5618="FINTA"),UPPER(anotacoes!I5618),"")</f>
        <v/>
      </c>
      <c r="O5618" s="6" t="str">
        <f>IF(anotacoes!N5618=0,"",anotacoes!N5618)</f>
        <v/>
      </c>
      <c r="P5618" t="str">
        <f>IF(anotacoes!M5618=0,"",UPPER(anotacoes!M5618))</f>
        <v/>
      </c>
      <c r="Q5618" t="str">
        <f t="shared" si="175"/>
        <v>INSERT INTO CONVERSAO_LUTA_ACAO (cd_conversao, id_luta, sequencia, momento_inicio, momento_fim, quem_faz, quem_sofre, acao_tipo, acao, tecnica, direcao, pontuacao) VALUES (1, 81, 63, TRIM(' 00:07:13,460'), TRIM(' 00:07:17,114'), 'MRVALJEVIC', 'IVEZIC', 'GROUNDWORK COMBAT', 'TRYING TO ATTACK', NULL, NULL, NULL)</v>
      </c>
      <c r="R5618" t="s">
        <v>10327</v>
      </c>
    </row>
    <row r="5619" spans="1:18" hidden="1" x14ac:dyDescent="0.25">
      <c r="A5619" s="7">
        <f>anotacoes!D5619</f>
        <v>40655</v>
      </c>
      <c r="B5619" t="str">
        <f>anotacoes!C5619</f>
        <v>EUROPEAN CHAMPIONSHIPS ISTANBUL 2011</v>
      </c>
      <c r="C5619" t="str">
        <f>anotacoes!E5619</f>
        <v>MRVALJEVIC</v>
      </c>
      <c r="D5619" t="str">
        <f>anotacoes!F5619</f>
        <v>IVEZIC</v>
      </c>
      <c r="E5619" t="s">
        <v>10325</v>
      </c>
      <c r="F5619">
        <f>anotacoes!A5619</f>
        <v>81</v>
      </c>
      <c r="G5619">
        <f>anotacoes!B5619</f>
        <v>64</v>
      </c>
      <c r="H5619" t="str">
        <f>anotacoes!K5619</f>
        <v xml:space="preserve"> 00:07:17,287</v>
      </c>
      <c r="I5619" t="str">
        <f>anotacoes!L5619</f>
        <v xml:space="preserve"> 00:07:25,205</v>
      </c>
      <c r="J5619" t="str">
        <f>IF(L5619="PAUSE",E5619,IF(anotacoes!G5623=conversao_anotacoes!C5619,conversao_anotacoes!C5619,conversao_anotacoes!D5619))</f>
        <v>&lt;ARBITRO_DESCONHECIDO&gt;</v>
      </c>
      <c r="K5619" t="str">
        <f t="shared" si="174"/>
        <v/>
      </c>
      <c r="L5619" t="str">
        <f>UPPER(anotacoes!H5619)</f>
        <v>PAUSE</v>
      </c>
      <c r="M5619" t="str">
        <f>IF(OR(L5619="ATTACK",L5619="FINTA"),"&lt;TECNICA&gt;",UPPER(anotacoes!I5619))</f>
        <v>&lt;NAO_CLASSIFICADO&gt;</v>
      </c>
      <c r="N5619" t="str">
        <f>IF(OR(L5619="ATTACK",L5619="FINTA"),UPPER(anotacoes!I5619),"")</f>
        <v/>
      </c>
      <c r="O5619" s="6" t="str">
        <f>IF(anotacoes!N5619=0,"",anotacoes!N5619)</f>
        <v/>
      </c>
      <c r="P5619" t="str">
        <f>IF(anotacoes!M5619=0,"",UPPER(anotacoes!M5619))</f>
        <v/>
      </c>
      <c r="Q5619" t="str">
        <f t="shared" si="175"/>
        <v>INSERT INTO CONVERSAO_LUTA_ACAO (cd_conversao, id_luta, sequencia, momento_inicio, momento_fim, quem_faz, quem_sofre, acao_tipo, acao, tecnica, direcao, pontuacao) VALUES (1, 81, 64, TRIM(' 00:07:17,287'), TRIM(' 00:07:25,205'), '&lt;ARBITRO_DESCONHECIDO&gt;', '', 'PAUSE', '&lt;NAO_CLASSIFICADO&gt;', NULL, NULL, NULL)</v>
      </c>
      <c r="R5619" t="s">
        <v>10327</v>
      </c>
    </row>
    <row r="5620" spans="1:18" hidden="1" x14ac:dyDescent="0.25">
      <c r="A5620" s="7">
        <f>anotacoes!D5620</f>
        <v>40655</v>
      </c>
      <c r="B5620" t="str">
        <f>anotacoes!C5620</f>
        <v>EUROPEAN CHAMPIONSHIPS ISTANBUL 2011</v>
      </c>
      <c r="C5620" t="str">
        <f>anotacoes!E5620</f>
        <v>MRVALJEVIC</v>
      </c>
      <c r="D5620" t="str">
        <f>anotacoes!F5620</f>
        <v>IVEZIC</v>
      </c>
      <c r="E5620" t="s">
        <v>10325</v>
      </c>
      <c r="F5620">
        <f>anotacoes!A5620</f>
        <v>81</v>
      </c>
      <c r="G5620">
        <f>anotacoes!B5620</f>
        <v>65</v>
      </c>
      <c r="H5620" t="str">
        <f>anotacoes!K5620</f>
        <v xml:space="preserve"> 00:07:25,367</v>
      </c>
      <c r="I5620" t="str">
        <f>anotacoes!L5620</f>
        <v xml:space="preserve"> 00:07:26,908</v>
      </c>
      <c r="J5620" t="str">
        <f>IF(L5620="PAUSE",E5620,IF(anotacoes!G5624=conversao_anotacoes!C5620,conversao_anotacoes!C5620,conversao_anotacoes!D5620))</f>
        <v>MRVALJEVIC</v>
      </c>
      <c r="K5620" t="str">
        <f t="shared" si="174"/>
        <v>IVEZIC</v>
      </c>
      <c r="L5620" t="str">
        <f>UPPER(anotacoes!H5620)</f>
        <v>DISPLACEMENT</v>
      </c>
      <c r="M5620" t="str">
        <f>IF(OR(L5620="ATTACK",L5620="FINTA"),"&lt;TECNICA&gt;",UPPER(anotacoes!I5620))</f>
        <v>2-3 STEP HESITANT LEFT</v>
      </c>
      <c r="N5620" t="str">
        <f>IF(OR(L5620="ATTACK",L5620="FINTA"),UPPER(anotacoes!I5620),"")</f>
        <v/>
      </c>
      <c r="O5620" s="6" t="str">
        <f>IF(anotacoes!N5620=0,"",anotacoes!N5620)</f>
        <v/>
      </c>
      <c r="P5620" t="str">
        <f>IF(anotacoes!M5620=0,"",UPPER(anotacoes!M5620))</f>
        <v/>
      </c>
      <c r="Q5620" t="str">
        <f t="shared" si="175"/>
        <v>INSERT INTO CONVERSAO_LUTA_ACAO (cd_conversao, id_luta, sequencia, momento_inicio, momento_fim, quem_faz, quem_sofre, acao_tipo, acao, tecnica, direcao, pontuacao) VALUES (1, 81, 65, TRIM(' 00:07:25,367'), TRIM(' 00:07:26,908'), 'MRVALJEVIC', 'IVEZIC', 'DISPLACEMENT', '2-3 STEP HESITANT LEFT', NULL, NULL, NULL)</v>
      </c>
      <c r="R5620" t="s">
        <v>10327</v>
      </c>
    </row>
    <row r="5621" spans="1:18" hidden="1" x14ac:dyDescent="0.25">
      <c r="A5621" s="7">
        <f>anotacoes!D5621</f>
        <v>40655</v>
      </c>
      <c r="B5621" t="str">
        <f>anotacoes!C5621</f>
        <v>EUROPEAN CHAMPIONSHIPS ISTANBUL 2011</v>
      </c>
      <c r="C5621" t="str">
        <f>anotacoes!E5621</f>
        <v>MRVALJEVIC</v>
      </c>
      <c r="D5621" t="str">
        <f>anotacoes!F5621</f>
        <v>IVEZIC</v>
      </c>
      <c r="E5621" t="s">
        <v>10325</v>
      </c>
      <c r="F5621">
        <f>anotacoes!A5621</f>
        <v>81</v>
      </c>
      <c r="G5621">
        <f>anotacoes!B5621</f>
        <v>66</v>
      </c>
      <c r="H5621" t="str">
        <f>anotacoes!K5621</f>
        <v xml:space="preserve"> 00:07:26,908</v>
      </c>
      <c r="I5621" t="str">
        <f>anotacoes!L5621</f>
        <v xml:space="preserve"> 00:07:28,461</v>
      </c>
      <c r="J5621" t="str">
        <f>IF(L5621="PAUSE",E5621,IF(anotacoes!G5625=conversao_anotacoes!C5621,conversao_anotacoes!C5621,conversao_anotacoes!D5621))</f>
        <v>MRVALJEVIC</v>
      </c>
      <c r="K5621" t="str">
        <f t="shared" si="174"/>
        <v>IVEZIC</v>
      </c>
      <c r="L5621" t="str">
        <f>UPPER(anotacoes!H5621)</f>
        <v>GRIP TIME</v>
      </c>
      <c r="M5621" t="str">
        <f>IF(OR(L5621="ATTACK",L5621="FINTA"),"&lt;TECNICA&gt;",UPPER(anotacoes!I5621))</f>
        <v>RIGHT SLEEVE</v>
      </c>
      <c r="N5621" t="str">
        <f>IF(OR(L5621="ATTACK",L5621="FINTA"),UPPER(anotacoes!I5621),"")</f>
        <v/>
      </c>
      <c r="O5621" s="6" t="str">
        <f>IF(anotacoes!N5621=0,"",anotacoes!N5621)</f>
        <v/>
      </c>
      <c r="P5621" t="str">
        <f>IF(anotacoes!M5621=0,"",UPPER(anotacoes!M5621))</f>
        <v/>
      </c>
      <c r="Q5621" t="str">
        <f t="shared" si="175"/>
        <v>INSERT INTO CONVERSAO_LUTA_ACAO (cd_conversao, id_luta, sequencia, momento_inicio, momento_fim, quem_faz, quem_sofre, acao_tipo, acao, tecnica, direcao, pontuacao) VALUES (1, 81, 66, TRIM(' 00:07:26,908'), TRIM(' 00:07:28,461'), 'MRVALJEVIC', 'IVEZIC', 'GRIP TIME', 'RIGHT SLEEVE', NULL, NULL, NULL)</v>
      </c>
      <c r="R5621" t="s">
        <v>10327</v>
      </c>
    </row>
    <row r="5622" spans="1:18" hidden="1" x14ac:dyDescent="0.25">
      <c r="A5622" s="7">
        <f>anotacoes!D5622</f>
        <v>40655</v>
      </c>
      <c r="B5622" t="str">
        <f>anotacoes!C5622</f>
        <v>EUROPEAN CHAMPIONSHIPS ISTANBUL 2011</v>
      </c>
      <c r="C5622" t="str">
        <f>anotacoes!E5622</f>
        <v>MRVALJEVIC</v>
      </c>
      <c r="D5622" t="str">
        <f>anotacoes!F5622</f>
        <v>IVEZIC</v>
      </c>
      <c r="E5622" t="s">
        <v>10325</v>
      </c>
      <c r="F5622">
        <f>anotacoes!A5622</f>
        <v>81</v>
      </c>
      <c r="G5622">
        <f>anotacoes!B5622</f>
        <v>67</v>
      </c>
      <c r="H5622" t="str">
        <f>anotacoes!K5622</f>
        <v xml:space="preserve"> 00:07:28,461</v>
      </c>
      <c r="I5622" t="str">
        <f>anotacoes!L5622</f>
        <v xml:space="preserve"> 00:07:31,468</v>
      </c>
      <c r="J5622" t="str">
        <f>IF(L5622="PAUSE",E5622,IF(anotacoes!G5626=conversao_anotacoes!C5622,conversao_anotacoes!C5622,conversao_anotacoes!D5622))</f>
        <v>MRVALJEVIC</v>
      </c>
      <c r="K5622" t="str">
        <f t="shared" si="174"/>
        <v>IVEZIC</v>
      </c>
      <c r="L5622" t="str">
        <f>UPPER(anotacoes!H5622)</f>
        <v>GRIP TIME</v>
      </c>
      <c r="M5622" t="str">
        <f>IF(OR(L5622="ATTACK",L5622="FINTA"),"&lt;TECNICA&gt;",UPPER(anotacoes!I5622))</f>
        <v>RIGHT COLLAR LEFT SLEEVE</v>
      </c>
      <c r="N5622" t="str">
        <f>IF(OR(L5622="ATTACK",L5622="FINTA"),UPPER(anotacoes!I5622),"")</f>
        <v/>
      </c>
      <c r="O5622" s="6" t="str">
        <f>IF(anotacoes!N5622=0,"",anotacoes!N5622)</f>
        <v/>
      </c>
      <c r="P5622" t="str">
        <f>IF(anotacoes!M5622=0,"",UPPER(anotacoes!M5622))</f>
        <v/>
      </c>
      <c r="Q5622" t="str">
        <f t="shared" si="175"/>
        <v>INSERT INTO CONVERSAO_LUTA_ACAO (cd_conversao, id_luta, sequencia, momento_inicio, momento_fim, quem_faz, quem_sofre, acao_tipo, acao, tecnica, direcao, pontuacao) VALUES (1, 81, 67, TRIM(' 00:07:28,461'), TRIM(' 00:07:31,468'), 'MRVALJEVIC', 'IVEZIC', 'GRIP TIME', 'RIGHT COLLAR LEFT SLEEVE', NULL, NULL, NULL)</v>
      </c>
      <c r="R5622" t="s">
        <v>10327</v>
      </c>
    </row>
    <row r="5623" spans="1:18" hidden="1" x14ac:dyDescent="0.25">
      <c r="A5623" s="7">
        <f>anotacoes!D5623</f>
        <v>40655</v>
      </c>
      <c r="B5623" t="str">
        <f>anotacoes!C5623</f>
        <v>EUROPEAN CHAMPIONSHIPS ISTANBUL 2011</v>
      </c>
      <c r="C5623" t="str">
        <f>anotacoes!E5623</f>
        <v>MRVALJEVIC</v>
      </c>
      <c r="D5623" t="str">
        <f>anotacoes!F5623</f>
        <v>IVEZIC</v>
      </c>
      <c r="E5623" t="s">
        <v>10325</v>
      </c>
      <c r="F5623">
        <f>anotacoes!A5623</f>
        <v>81</v>
      </c>
      <c r="G5623">
        <f>anotacoes!B5623</f>
        <v>68</v>
      </c>
      <c r="H5623" t="str">
        <f>anotacoes!K5623</f>
        <v xml:space="preserve"> 00:07:31,468</v>
      </c>
      <c r="I5623" t="str">
        <f>anotacoes!L5623</f>
        <v xml:space="preserve"> 00:07:33,123</v>
      </c>
      <c r="J5623" t="str">
        <f>IF(L5623="PAUSE",E5623,IF(anotacoes!G5627=conversao_anotacoes!C5623,conversao_anotacoes!C5623,conversao_anotacoes!D5623))</f>
        <v>MRVALJEVIC</v>
      </c>
      <c r="K5623" t="str">
        <f t="shared" si="174"/>
        <v>IVEZIC</v>
      </c>
      <c r="L5623" t="str">
        <f>UPPER(anotacoes!H5623)</f>
        <v>GRIP TIME</v>
      </c>
      <c r="M5623" t="str">
        <f>IF(OR(L5623="ATTACK",L5623="FINTA"),"&lt;TECNICA&gt;",UPPER(anotacoes!I5623))</f>
        <v>RIGHT BACK LEFT SLEEVE</v>
      </c>
      <c r="N5623" t="str">
        <f>IF(OR(L5623="ATTACK",L5623="FINTA"),UPPER(anotacoes!I5623),"")</f>
        <v/>
      </c>
      <c r="O5623" s="6" t="str">
        <f>IF(anotacoes!N5623=0,"",anotacoes!N5623)</f>
        <v/>
      </c>
      <c r="P5623" t="str">
        <f>IF(anotacoes!M5623=0,"",UPPER(anotacoes!M5623))</f>
        <v/>
      </c>
      <c r="Q5623" t="str">
        <f t="shared" si="175"/>
        <v>INSERT INTO CONVERSAO_LUTA_ACAO (cd_conversao, id_luta, sequencia, momento_inicio, momento_fim, quem_faz, quem_sofre, acao_tipo, acao, tecnica, direcao, pontuacao) VALUES (1, 81, 68, TRIM(' 00:07:31,468'), TRIM(' 00:07:33,123'), 'MRVALJEVIC', 'IVEZIC', 'GRIP TIME', 'RIGHT BACK LEFT SLEEVE', NULL, NULL, NULL)</v>
      </c>
      <c r="R5623" t="s">
        <v>10327</v>
      </c>
    </row>
    <row r="5624" spans="1:18" hidden="1" x14ac:dyDescent="0.25">
      <c r="A5624" s="7">
        <f>anotacoes!D5624</f>
        <v>40655</v>
      </c>
      <c r="B5624" t="str">
        <f>anotacoes!C5624</f>
        <v>EUROPEAN CHAMPIONSHIPS ISTANBUL 2011</v>
      </c>
      <c r="C5624" t="str">
        <f>anotacoes!E5624</f>
        <v>MRVALJEVIC</v>
      </c>
      <c r="D5624" t="str">
        <f>anotacoes!F5624</f>
        <v>IVEZIC</v>
      </c>
      <c r="E5624" t="s">
        <v>10325</v>
      </c>
      <c r="F5624">
        <f>anotacoes!A5624</f>
        <v>81</v>
      </c>
      <c r="G5624">
        <f>anotacoes!B5624</f>
        <v>69</v>
      </c>
      <c r="H5624" t="str">
        <f>anotacoes!K5624</f>
        <v xml:space="preserve"> 00:07:33,123</v>
      </c>
      <c r="I5624" t="str">
        <f>anotacoes!L5624</f>
        <v xml:space="preserve"> 00:07:34,237</v>
      </c>
      <c r="J5624" t="str">
        <f>IF(L5624="PAUSE",E5624,IF(anotacoes!G5628=conversao_anotacoes!C5624,conversao_anotacoes!C5624,conversao_anotacoes!D5624))</f>
        <v>MRVALJEVIC</v>
      </c>
      <c r="K5624" t="str">
        <f t="shared" si="174"/>
        <v>IVEZIC</v>
      </c>
      <c r="L5624" t="str">
        <f>UPPER(anotacoes!H5624)</f>
        <v>ATTACK</v>
      </c>
      <c r="M5624" t="str">
        <f>IF(OR(L5624="ATTACK",L5624="FINTA"),"&lt;TECNICA&gt;",UPPER(anotacoes!I5624))</f>
        <v>&lt;TECNICA&gt;</v>
      </c>
      <c r="N5624" t="str">
        <f>IF(OR(L5624="ATTACK",L5624="FINTA"),UPPER(anotacoes!I5624),"")</f>
        <v>HARAI GOSHI</v>
      </c>
      <c r="O5624" s="6">
        <f>IF(anotacoes!N5624=0,"",anotacoes!N5624)</f>
        <v>4</v>
      </c>
      <c r="P5624" t="str">
        <f>IF(anotacoes!M5624=0,"",UPPER(anotacoes!M5624))</f>
        <v/>
      </c>
      <c r="Q5624" t="str">
        <f t="shared" si="175"/>
        <v>INSERT INTO CONVERSAO_LUTA_ACAO (cd_conversao, id_luta, sequencia, momento_inicio, momento_fim, quem_faz, quem_sofre, acao_tipo, acao, tecnica, direcao, pontuacao) VALUES (1, 81, 69, TRIM(' 00:07:33,123'), TRIM(' 00:07:34,237'), 'MRVALJEVIC', 'IVEZIC', 'ATTACK', '&lt;TECNICA&gt;', 'HARAI GOSHI', 4, NULL)</v>
      </c>
      <c r="R5624" t="s">
        <v>10327</v>
      </c>
    </row>
    <row r="5625" spans="1:18" hidden="1" x14ac:dyDescent="0.25">
      <c r="A5625" s="7">
        <f>anotacoes!D5625</f>
        <v>40655</v>
      </c>
      <c r="B5625" t="str">
        <f>anotacoes!C5625</f>
        <v>EUROPEAN CHAMPIONSHIPS ISTANBUL 2011</v>
      </c>
      <c r="C5625" t="str">
        <f>anotacoes!E5625</f>
        <v>MRVALJEVIC</v>
      </c>
      <c r="D5625" t="str">
        <f>anotacoes!F5625</f>
        <v>IVEZIC</v>
      </c>
      <c r="E5625" t="s">
        <v>10325</v>
      </c>
      <c r="F5625">
        <f>anotacoes!A5625</f>
        <v>81</v>
      </c>
      <c r="G5625">
        <f>anotacoes!B5625</f>
        <v>70</v>
      </c>
      <c r="H5625" t="str">
        <f>anotacoes!K5625</f>
        <v xml:space="preserve"> 00:07:34,237</v>
      </c>
      <c r="I5625" t="str">
        <f>anotacoes!L5625</f>
        <v xml:space="preserve"> 00:07:34,844</v>
      </c>
      <c r="J5625" t="str">
        <f>IF(L5625="PAUSE",E5625,IF(anotacoes!G5629=conversao_anotacoes!C5625,conversao_anotacoes!C5625,conversao_anotacoes!D5625))</f>
        <v>MRVALJEVIC</v>
      </c>
      <c r="K5625" t="str">
        <f t="shared" si="174"/>
        <v>IVEZIC</v>
      </c>
      <c r="L5625" t="str">
        <f>UPPER(anotacoes!H5625)</f>
        <v>ATTACK</v>
      </c>
      <c r="M5625" t="str">
        <f>IF(OR(L5625="ATTACK",L5625="FINTA"),"&lt;TECNICA&gt;",UPPER(anotacoes!I5625))</f>
        <v>&lt;TECNICA&gt;</v>
      </c>
      <c r="N5625" t="str">
        <f>IF(OR(L5625="ATTACK",L5625="FINTA"),UPPER(anotacoes!I5625),"")</f>
        <v>UCHIMATA</v>
      </c>
      <c r="O5625" s="6">
        <f>IF(anotacoes!N5625=0,"",anotacoes!N5625)</f>
        <v>4</v>
      </c>
      <c r="P5625" t="str">
        <f>IF(anotacoes!M5625=0,"",UPPER(anotacoes!M5625))</f>
        <v/>
      </c>
      <c r="Q5625" t="str">
        <f t="shared" si="175"/>
        <v>INSERT INTO CONVERSAO_LUTA_ACAO (cd_conversao, id_luta, sequencia, momento_inicio, momento_fim, quem_faz, quem_sofre, acao_tipo, acao, tecnica, direcao, pontuacao) VALUES (1, 81, 70, TRIM(' 00:07:34,237'), TRIM(' 00:07:34,844'), 'MRVALJEVIC', 'IVEZIC', 'ATTACK', '&lt;TECNICA&gt;', 'UCHIMATA', 4, NULL)</v>
      </c>
      <c r="R5625" t="s">
        <v>10327</v>
      </c>
    </row>
    <row r="5626" spans="1:18" hidden="1" x14ac:dyDescent="0.25">
      <c r="A5626" s="7">
        <f>anotacoes!D5626</f>
        <v>40655</v>
      </c>
      <c r="B5626" t="str">
        <f>anotacoes!C5626</f>
        <v>EUROPEAN CHAMPIONSHIPS ISTANBUL 2011</v>
      </c>
      <c r="C5626" t="str">
        <f>anotacoes!E5626</f>
        <v>MRVALJEVIC</v>
      </c>
      <c r="D5626" t="str">
        <f>anotacoes!F5626</f>
        <v>IVEZIC</v>
      </c>
      <c r="E5626" t="s">
        <v>10325</v>
      </c>
      <c r="F5626">
        <f>anotacoes!A5626</f>
        <v>81</v>
      </c>
      <c r="G5626">
        <f>anotacoes!B5626</f>
        <v>71</v>
      </c>
      <c r="H5626" t="str">
        <f>anotacoes!K5626</f>
        <v xml:space="preserve"> 00:07:34,844</v>
      </c>
      <c r="I5626" t="str">
        <f>anotacoes!L5626</f>
        <v xml:space="preserve"> 00:08:24,238</v>
      </c>
      <c r="J5626" t="str">
        <f>IF(L5626="PAUSE",E5626,IF(anotacoes!G5630=conversao_anotacoes!C5626,conversao_anotacoes!C5626,conversao_anotacoes!D5626))</f>
        <v>&lt;ARBITRO_DESCONHECIDO&gt;</v>
      </c>
      <c r="K5626" t="str">
        <f t="shared" si="174"/>
        <v/>
      </c>
      <c r="L5626" t="str">
        <f>UPPER(anotacoes!H5626)</f>
        <v>PAUSE</v>
      </c>
      <c r="M5626" t="str">
        <f>IF(OR(L5626="ATTACK",L5626="FINTA"),"&lt;TECNICA&gt;",UPPER(anotacoes!I5626))</f>
        <v>&lt;NAO_CLASSIFICADO&gt;</v>
      </c>
      <c r="N5626" t="str">
        <f>IF(OR(L5626="ATTACK",L5626="FINTA"),UPPER(anotacoes!I5626),"")</f>
        <v/>
      </c>
      <c r="O5626" s="6" t="str">
        <f>IF(anotacoes!N5626=0,"",anotacoes!N5626)</f>
        <v/>
      </c>
      <c r="P5626" t="str">
        <f>IF(anotacoes!M5626=0,"",UPPER(anotacoes!M5626))</f>
        <v/>
      </c>
      <c r="Q5626" t="str">
        <f t="shared" si="175"/>
        <v>INSERT INTO CONVERSAO_LUTA_ACAO (cd_conversao, id_luta, sequencia, momento_inicio, momento_fim, quem_faz, quem_sofre, acao_tipo, acao, tecnica, direcao, pontuacao) VALUES (1, 81, 71, TRIM(' 00:07:34,844'), TRIM(' 00:08:24,238'), '&lt;ARBITRO_DESCONHECIDO&gt;', '', 'PAUSE', '&lt;NAO_CLASSIFICADO&gt;', NULL, NULL, NULL)</v>
      </c>
      <c r="R5626" t="s">
        <v>10327</v>
      </c>
    </row>
    <row r="5627" spans="1:18" hidden="1" x14ac:dyDescent="0.25">
      <c r="A5627" s="7">
        <f>anotacoes!D5627</f>
        <v>40655</v>
      </c>
      <c r="B5627" t="str">
        <f>anotacoes!C5627</f>
        <v>EUROPEAN CHAMPIONSHIPS ISTANBUL 2011</v>
      </c>
      <c r="C5627" t="str">
        <f>anotacoes!E5627</f>
        <v>MRVALJEVIC</v>
      </c>
      <c r="D5627" t="str">
        <f>anotacoes!F5627</f>
        <v>IVEZIC</v>
      </c>
      <c r="E5627" t="s">
        <v>10325</v>
      </c>
      <c r="F5627">
        <f>anotacoes!A5627</f>
        <v>81</v>
      </c>
      <c r="G5627">
        <f>anotacoes!B5627</f>
        <v>72</v>
      </c>
      <c r="H5627" t="str">
        <f>anotacoes!K5627</f>
        <v xml:space="preserve"> 00:08:24,395</v>
      </c>
      <c r="I5627" t="str">
        <f>anotacoes!L5627</f>
        <v xml:space="preserve"> 00:08:26,913</v>
      </c>
      <c r="J5627" t="str">
        <f>IF(L5627="PAUSE",E5627,IF(anotacoes!G5631=conversao_anotacoes!C5627,conversao_anotacoes!C5627,conversao_anotacoes!D5627))</f>
        <v>MRVALJEVIC</v>
      </c>
      <c r="K5627" t="str">
        <f t="shared" si="174"/>
        <v>IVEZIC</v>
      </c>
      <c r="L5627" t="str">
        <f>UPPER(anotacoes!H5627)</f>
        <v>DISPLACEMENT</v>
      </c>
      <c r="M5627" t="str">
        <f>IF(OR(L5627="ATTACK",L5627="FINTA"),"&lt;TECNICA&gt;",UPPER(anotacoes!I5627))</f>
        <v>2-3 STEP HESITANT LEFT</v>
      </c>
      <c r="N5627" t="str">
        <f>IF(OR(L5627="ATTACK",L5627="FINTA"),UPPER(anotacoes!I5627),"")</f>
        <v/>
      </c>
      <c r="O5627" s="6" t="str">
        <f>IF(anotacoes!N5627=0,"",anotacoes!N5627)</f>
        <v/>
      </c>
      <c r="P5627" t="str">
        <f>IF(anotacoes!M5627=0,"",UPPER(anotacoes!M5627))</f>
        <v/>
      </c>
      <c r="Q5627" t="str">
        <f t="shared" si="175"/>
        <v>INSERT INTO CONVERSAO_LUTA_ACAO (cd_conversao, id_luta, sequencia, momento_inicio, momento_fim, quem_faz, quem_sofre, acao_tipo, acao, tecnica, direcao, pontuacao) VALUES (1, 81, 72, TRIM(' 00:08:24,395'), TRIM(' 00:08:26,913'), 'MRVALJEVIC', 'IVEZIC', 'DISPLACEMENT', '2-3 STEP HESITANT LEFT', NULL, NULL, NULL)</v>
      </c>
      <c r="R5627" t="s">
        <v>10327</v>
      </c>
    </row>
    <row r="5628" spans="1:18" hidden="1" x14ac:dyDescent="0.25">
      <c r="A5628" s="7">
        <f>anotacoes!D5628</f>
        <v>40655</v>
      </c>
      <c r="B5628" t="str">
        <f>anotacoes!C5628</f>
        <v>EUROPEAN CHAMPIONSHIPS ISTANBUL 2011</v>
      </c>
      <c r="C5628" t="str">
        <f>anotacoes!E5628</f>
        <v>MRVALJEVIC</v>
      </c>
      <c r="D5628" t="str">
        <f>anotacoes!F5628</f>
        <v>IVEZIC</v>
      </c>
      <c r="E5628" t="s">
        <v>10325</v>
      </c>
      <c r="F5628">
        <f>anotacoes!A5628</f>
        <v>81</v>
      </c>
      <c r="G5628">
        <f>anotacoes!B5628</f>
        <v>73</v>
      </c>
      <c r="H5628" t="str">
        <f>anotacoes!K5628</f>
        <v xml:space="preserve"> 00:08:27,101</v>
      </c>
      <c r="I5628" t="str">
        <f>anotacoes!L5628</f>
        <v xml:space="preserve"> 00:08:27,410</v>
      </c>
      <c r="J5628" t="str">
        <f>IF(L5628="PAUSE",E5628,IF(anotacoes!G5632=conversao_anotacoes!C5628,conversao_anotacoes!C5628,conversao_anotacoes!D5628))</f>
        <v>MRVALJEVIC</v>
      </c>
      <c r="K5628" t="str">
        <f t="shared" si="174"/>
        <v>IVEZIC</v>
      </c>
      <c r="L5628" t="str">
        <f>UPPER(anotacoes!H5628)</f>
        <v>GRIP TIME</v>
      </c>
      <c r="M5628" t="str">
        <f>IF(OR(L5628="ATTACK",L5628="FINTA"),"&lt;TECNICA&gt;",UPPER(anotacoes!I5628))</f>
        <v>RIGHT COLLAR LEFT SLEEVE</v>
      </c>
      <c r="N5628" t="str">
        <f>IF(OR(L5628="ATTACK",L5628="FINTA"),UPPER(anotacoes!I5628),"")</f>
        <v/>
      </c>
      <c r="O5628" s="6" t="str">
        <f>IF(anotacoes!N5628=0,"",anotacoes!N5628)</f>
        <v/>
      </c>
      <c r="P5628" t="str">
        <f>IF(anotacoes!M5628=0,"",UPPER(anotacoes!M5628))</f>
        <v/>
      </c>
      <c r="Q5628" t="str">
        <f t="shared" si="175"/>
        <v>INSERT INTO CONVERSAO_LUTA_ACAO (cd_conversao, id_luta, sequencia, momento_inicio, momento_fim, quem_faz, quem_sofre, acao_tipo, acao, tecnica, direcao, pontuacao) VALUES (1, 81, 73, TRIM(' 00:08:27,101'), TRIM(' 00:08:27,410'), 'MRVALJEVIC', 'IVEZIC', 'GRIP TIME', 'RIGHT COLLAR LEFT SLEEVE', NULL, NULL, NULL)</v>
      </c>
      <c r="R5628" t="s">
        <v>10327</v>
      </c>
    </row>
    <row r="5629" spans="1:18" hidden="1" x14ac:dyDescent="0.25">
      <c r="A5629" s="7">
        <f>anotacoes!D5629</f>
        <v>40655</v>
      </c>
      <c r="B5629" t="str">
        <f>anotacoes!C5629</f>
        <v>EUROPEAN CHAMPIONSHIPS ISTANBUL 2011</v>
      </c>
      <c r="C5629" t="str">
        <f>anotacoes!E5629</f>
        <v>MRVALJEVIC</v>
      </c>
      <c r="D5629" t="str">
        <f>anotacoes!F5629</f>
        <v>IVEZIC</v>
      </c>
      <c r="E5629" t="s">
        <v>10325</v>
      </c>
      <c r="F5629">
        <f>anotacoes!A5629</f>
        <v>81</v>
      </c>
      <c r="G5629">
        <f>anotacoes!B5629</f>
        <v>74</v>
      </c>
      <c r="H5629" t="str">
        <f>anotacoes!K5629</f>
        <v xml:space="preserve"> 00:08:27,410</v>
      </c>
      <c r="I5629" t="str">
        <f>anotacoes!L5629</f>
        <v xml:space="preserve"> 00:08:27,991</v>
      </c>
      <c r="J5629" t="str">
        <f>IF(L5629="PAUSE",E5629,IF(anotacoes!G5633=conversao_anotacoes!C5629,conversao_anotacoes!C5629,conversao_anotacoes!D5629))</f>
        <v>MRVALJEVIC</v>
      </c>
      <c r="K5629" t="str">
        <f t="shared" si="174"/>
        <v>IVEZIC</v>
      </c>
      <c r="L5629" t="str">
        <f>UPPER(anotacoes!H5629)</f>
        <v>FINTA</v>
      </c>
      <c r="M5629" t="str">
        <f>IF(OR(L5629="ATTACK",L5629="FINTA"),"&lt;TECNICA&gt;",UPPER(anotacoes!I5629))</f>
        <v>&lt;TECNICA&gt;</v>
      </c>
      <c r="N5629" t="str">
        <f>IF(OR(L5629="ATTACK",L5629="FINTA"),UPPER(anotacoes!I5629),"")</f>
        <v>DEASHI HARAI RIGHT</v>
      </c>
      <c r="O5629" s="6" t="str">
        <f>IF(anotacoes!N5629=0,"",anotacoes!N5629)</f>
        <v/>
      </c>
      <c r="P5629" t="str">
        <f>IF(anotacoes!M5629=0,"",UPPER(anotacoes!M5629))</f>
        <v/>
      </c>
      <c r="Q5629" t="str">
        <f t="shared" si="175"/>
        <v>INSERT INTO CONVERSAO_LUTA_ACAO (cd_conversao, id_luta, sequencia, momento_inicio, momento_fim, quem_faz, quem_sofre, acao_tipo, acao, tecnica, direcao, pontuacao) VALUES (1, 81, 74, TRIM(' 00:08:27,410'), TRIM(' 00:08:27,991'), 'MRVALJEVIC', 'IVEZIC', 'FINTA', '&lt;TECNICA&gt;', 'DEASHI HARAI RIGHT', NULL, NULL)</v>
      </c>
      <c r="R5629" t="s">
        <v>10327</v>
      </c>
    </row>
    <row r="5630" spans="1:18" hidden="1" x14ac:dyDescent="0.25">
      <c r="A5630" s="7">
        <f>anotacoes!D5630</f>
        <v>40655</v>
      </c>
      <c r="B5630" t="str">
        <f>anotacoes!C5630</f>
        <v>EUROPEAN CHAMPIONSHIPS ISTANBUL 2011</v>
      </c>
      <c r="C5630" t="str">
        <f>anotacoes!E5630</f>
        <v>MRVALJEVIC</v>
      </c>
      <c r="D5630" t="str">
        <f>anotacoes!F5630</f>
        <v>IVEZIC</v>
      </c>
      <c r="E5630" t="s">
        <v>10325</v>
      </c>
      <c r="F5630">
        <f>anotacoes!A5630</f>
        <v>81</v>
      </c>
      <c r="G5630">
        <f>anotacoes!B5630</f>
        <v>75</v>
      </c>
      <c r="H5630" t="str">
        <f>anotacoes!K5630</f>
        <v xml:space="preserve"> 00:08:27,991</v>
      </c>
      <c r="I5630" t="str">
        <f>anotacoes!L5630</f>
        <v xml:space="preserve"> 00:08:34,337</v>
      </c>
      <c r="J5630" t="str">
        <f>IF(L5630="PAUSE",E5630,IF(anotacoes!G5634=conversao_anotacoes!C5630,conversao_anotacoes!C5630,conversao_anotacoes!D5630))</f>
        <v>MRVALJEVIC</v>
      </c>
      <c r="K5630" t="str">
        <f t="shared" si="174"/>
        <v>IVEZIC</v>
      </c>
      <c r="L5630" t="str">
        <f>UPPER(anotacoes!H5630)</f>
        <v>GRIP TIME</v>
      </c>
      <c r="M5630" t="str">
        <f>IF(OR(L5630="ATTACK",L5630="FINTA"),"&lt;TECNICA&gt;",UPPER(anotacoes!I5630))</f>
        <v>RIGHT COLLAR</v>
      </c>
      <c r="N5630" t="str">
        <f>IF(OR(L5630="ATTACK",L5630="FINTA"),UPPER(anotacoes!I5630),"")</f>
        <v/>
      </c>
      <c r="O5630" s="6" t="str">
        <f>IF(anotacoes!N5630=0,"",anotacoes!N5630)</f>
        <v/>
      </c>
      <c r="P5630" t="str">
        <f>IF(anotacoes!M5630=0,"",UPPER(anotacoes!M5630))</f>
        <v/>
      </c>
      <c r="Q5630" t="str">
        <f t="shared" si="175"/>
        <v>INSERT INTO CONVERSAO_LUTA_ACAO (cd_conversao, id_luta, sequencia, momento_inicio, momento_fim, quem_faz, quem_sofre, acao_tipo, acao, tecnica, direcao, pontuacao) VALUES (1, 81, 75, TRIM(' 00:08:27,991'), TRIM(' 00:08:34,337'), 'MRVALJEVIC', 'IVEZIC', 'GRIP TIME', 'RIGHT COLLAR', NULL, NULL, NULL)</v>
      </c>
      <c r="R5630" t="s">
        <v>10327</v>
      </c>
    </row>
    <row r="5631" spans="1:18" hidden="1" x14ac:dyDescent="0.25">
      <c r="A5631" s="7">
        <f>anotacoes!D5631</f>
        <v>40655</v>
      </c>
      <c r="B5631" t="str">
        <f>anotacoes!C5631</f>
        <v>EUROPEAN CHAMPIONSHIPS ISTANBUL 2011</v>
      </c>
      <c r="C5631" t="str">
        <f>anotacoes!E5631</f>
        <v>MRVALJEVIC</v>
      </c>
      <c r="D5631" t="str">
        <f>anotacoes!F5631</f>
        <v>IVEZIC</v>
      </c>
      <c r="E5631" t="s">
        <v>10325</v>
      </c>
      <c r="F5631">
        <f>anotacoes!A5631</f>
        <v>81</v>
      </c>
      <c r="G5631">
        <f>anotacoes!B5631</f>
        <v>76</v>
      </c>
      <c r="H5631" t="str">
        <f>anotacoes!K5631</f>
        <v xml:space="preserve"> 00:08:34,337</v>
      </c>
      <c r="I5631" t="str">
        <f>anotacoes!L5631</f>
        <v xml:space="preserve"> 00:08:39,826</v>
      </c>
      <c r="J5631" t="str">
        <f>IF(L5631="PAUSE",E5631,IF(anotacoes!G5635=conversao_anotacoes!C5631,conversao_anotacoes!C5631,conversao_anotacoes!D5631))</f>
        <v>MRVALJEVIC</v>
      </c>
      <c r="K5631" t="str">
        <f t="shared" si="174"/>
        <v>IVEZIC</v>
      </c>
      <c r="L5631" t="str">
        <f>UPPER(anotacoes!H5631)</f>
        <v>GRIP TIME</v>
      </c>
      <c r="M5631" t="str">
        <f>IF(OR(L5631="ATTACK",L5631="FINTA"),"&lt;TECNICA&gt;",UPPER(anotacoes!I5631))</f>
        <v>LEFT COLLAR RIGHT COLLAR</v>
      </c>
      <c r="N5631" t="str">
        <f>IF(OR(L5631="ATTACK",L5631="FINTA"),UPPER(anotacoes!I5631),"")</f>
        <v/>
      </c>
      <c r="O5631" s="6" t="str">
        <f>IF(anotacoes!N5631=0,"",anotacoes!N5631)</f>
        <v/>
      </c>
      <c r="P5631" t="str">
        <f>IF(anotacoes!M5631=0,"",UPPER(anotacoes!M5631))</f>
        <v/>
      </c>
      <c r="Q5631" t="str">
        <f t="shared" si="175"/>
        <v>INSERT INTO CONVERSAO_LUTA_ACAO (cd_conversao, id_luta, sequencia, momento_inicio, momento_fim, quem_faz, quem_sofre, acao_tipo, acao, tecnica, direcao, pontuacao) VALUES (1, 81, 76, TRIM(' 00:08:34,337'), TRIM(' 00:08:39,826'), 'MRVALJEVIC', 'IVEZIC', 'GRIP TIME', 'LEFT COLLAR RIGHT COLLAR', NULL, NULL, NULL)</v>
      </c>
      <c r="R5631" t="s">
        <v>10327</v>
      </c>
    </row>
    <row r="5632" spans="1:18" hidden="1" x14ac:dyDescent="0.25">
      <c r="A5632" s="7">
        <f>anotacoes!D5632</f>
        <v>40655</v>
      </c>
      <c r="B5632" t="str">
        <f>anotacoes!C5632</f>
        <v>EUROPEAN CHAMPIONSHIPS ISTANBUL 2011</v>
      </c>
      <c r="C5632" t="str">
        <f>anotacoes!E5632</f>
        <v>MRVALJEVIC</v>
      </c>
      <c r="D5632" t="str">
        <f>anotacoes!F5632</f>
        <v>IVEZIC</v>
      </c>
      <c r="E5632" t="s">
        <v>10325</v>
      </c>
      <c r="F5632">
        <f>anotacoes!A5632</f>
        <v>81</v>
      </c>
      <c r="G5632">
        <f>anotacoes!B5632</f>
        <v>77</v>
      </c>
      <c r="H5632" t="str">
        <f>anotacoes!K5632</f>
        <v xml:space="preserve"> 00:08:39,826</v>
      </c>
      <c r="I5632" t="str">
        <f>anotacoes!L5632</f>
        <v xml:space="preserve"> 00:08:41,343</v>
      </c>
      <c r="J5632" t="str">
        <f>IF(L5632="PAUSE",E5632,IF(anotacoes!G5636=conversao_anotacoes!C5632,conversao_anotacoes!C5632,conversao_anotacoes!D5632))</f>
        <v>MRVALJEVIC</v>
      </c>
      <c r="K5632" t="str">
        <f t="shared" si="174"/>
        <v>IVEZIC</v>
      </c>
      <c r="L5632" t="str">
        <f>UPPER(anotacoes!H5632)</f>
        <v>GRIP TIME</v>
      </c>
      <c r="M5632" t="str">
        <f>IF(OR(L5632="ATTACK",L5632="FINTA"),"&lt;TECNICA&gt;",UPPER(anotacoes!I5632))</f>
        <v>RIGHT BACK LEFT SLEEVE</v>
      </c>
      <c r="N5632" t="str">
        <f>IF(OR(L5632="ATTACK",L5632="FINTA"),UPPER(anotacoes!I5632),"")</f>
        <v/>
      </c>
      <c r="O5632" s="6" t="str">
        <f>IF(anotacoes!N5632=0,"",anotacoes!N5632)</f>
        <v/>
      </c>
      <c r="P5632" t="str">
        <f>IF(anotacoes!M5632=0,"",UPPER(anotacoes!M5632))</f>
        <v/>
      </c>
      <c r="Q5632" t="str">
        <f t="shared" si="175"/>
        <v>INSERT INTO CONVERSAO_LUTA_ACAO (cd_conversao, id_luta, sequencia, momento_inicio, momento_fim, quem_faz, quem_sofre, acao_tipo, acao, tecnica, direcao, pontuacao) VALUES (1, 81, 77, TRIM(' 00:08:39,826'), TRIM(' 00:08:41,343'), 'MRVALJEVIC', 'IVEZIC', 'GRIP TIME', 'RIGHT BACK LEFT SLEEVE', NULL, NULL, NULL)</v>
      </c>
      <c r="R5632" t="s">
        <v>10327</v>
      </c>
    </row>
    <row r="5633" spans="1:18" hidden="1" x14ac:dyDescent="0.25">
      <c r="A5633" s="7">
        <f>anotacoes!D5633</f>
        <v>40655</v>
      </c>
      <c r="B5633" t="str">
        <f>anotacoes!C5633</f>
        <v>EUROPEAN CHAMPIONSHIPS ISTANBUL 2011</v>
      </c>
      <c r="C5633" t="str">
        <f>anotacoes!E5633</f>
        <v>MRVALJEVIC</v>
      </c>
      <c r="D5633" t="str">
        <f>anotacoes!F5633</f>
        <v>IVEZIC</v>
      </c>
      <c r="E5633" t="s">
        <v>10325</v>
      </c>
      <c r="F5633">
        <f>anotacoes!A5633</f>
        <v>81</v>
      </c>
      <c r="G5633">
        <f>anotacoes!B5633</f>
        <v>78</v>
      </c>
      <c r="H5633" t="str">
        <f>anotacoes!K5633</f>
        <v xml:space="preserve"> 00:08:41,343</v>
      </c>
      <c r="I5633" t="str">
        <f>anotacoes!L5633</f>
        <v xml:space="preserve"> 00:08:42,803</v>
      </c>
      <c r="J5633" t="str">
        <f>IF(L5633="PAUSE",E5633,IF(anotacoes!G5637=conversao_anotacoes!C5633,conversao_anotacoes!C5633,conversao_anotacoes!D5633))</f>
        <v>MRVALJEVIC</v>
      </c>
      <c r="K5633" t="str">
        <f t="shared" si="174"/>
        <v>IVEZIC</v>
      </c>
      <c r="L5633" t="str">
        <f>UPPER(anotacoes!H5633)</f>
        <v>ATTACK</v>
      </c>
      <c r="M5633" t="str">
        <f>IF(OR(L5633="ATTACK",L5633="FINTA"),"&lt;TECNICA&gt;",UPPER(anotacoes!I5633))</f>
        <v>&lt;TECNICA&gt;</v>
      </c>
      <c r="N5633" t="str">
        <f>IF(OR(L5633="ATTACK",L5633="FINTA"),UPPER(anotacoes!I5633),"")</f>
        <v>HARAI GOSHI</v>
      </c>
      <c r="O5633" s="6">
        <f>IF(anotacoes!N5633=0,"",anotacoes!N5633)</f>
        <v>4</v>
      </c>
      <c r="P5633" t="str">
        <f>IF(anotacoes!M5633=0,"",UPPER(anotacoes!M5633))</f>
        <v/>
      </c>
      <c r="Q5633" t="str">
        <f t="shared" si="175"/>
        <v>INSERT INTO CONVERSAO_LUTA_ACAO (cd_conversao, id_luta, sequencia, momento_inicio, momento_fim, quem_faz, quem_sofre, acao_tipo, acao, tecnica, direcao, pontuacao) VALUES (1, 81, 78, TRIM(' 00:08:41,343'), TRIM(' 00:08:42,803'), 'MRVALJEVIC', 'IVEZIC', 'ATTACK', '&lt;TECNICA&gt;', 'HARAI GOSHI', 4, NULL)</v>
      </c>
      <c r="R5633" t="s">
        <v>10327</v>
      </c>
    </row>
    <row r="5634" spans="1:18" hidden="1" x14ac:dyDescent="0.25">
      <c r="A5634" s="7">
        <f>anotacoes!D5634</f>
        <v>40655</v>
      </c>
      <c r="B5634" t="str">
        <f>anotacoes!C5634</f>
        <v>EUROPEAN CHAMPIONSHIPS ISTANBUL 2011</v>
      </c>
      <c r="C5634" t="str">
        <f>anotacoes!E5634</f>
        <v>MRVALJEVIC</v>
      </c>
      <c r="D5634" t="str">
        <f>anotacoes!F5634</f>
        <v>IVEZIC</v>
      </c>
      <c r="E5634" t="s">
        <v>10325</v>
      </c>
      <c r="F5634">
        <f>anotacoes!A5634</f>
        <v>81</v>
      </c>
      <c r="G5634">
        <f>anotacoes!B5634</f>
        <v>79</v>
      </c>
      <c r="H5634" t="str">
        <f>anotacoes!K5634</f>
        <v xml:space="preserve"> 00:08:42,803</v>
      </c>
      <c r="I5634" t="str">
        <f>anotacoes!L5634</f>
        <v xml:space="preserve"> 00:09:14,119</v>
      </c>
      <c r="J5634" t="str">
        <f>IF(L5634="PAUSE",E5634,IF(anotacoes!G5638=conversao_anotacoes!C5634,conversao_anotacoes!C5634,conversao_anotacoes!D5634))</f>
        <v>&lt;ARBITRO_DESCONHECIDO&gt;</v>
      </c>
      <c r="K5634" t="str">
        <f t="shared" si="174"/>
        <v/>
      </c>
      <c r="L5634" t="str">
        <f>UPPER(anotacoes!H5634)</f>
        <v>PAUSE</v>
      </c>
      <c r="M5634" t="str">
        <f>IF(OR(L5634="ATTACK",L5634="FINTA"),"&lt;TECNICA&gt;",UPPER(anotacoes!I5634))</f>
        <v>JUDOGI</v>
      </c>
      <c r="N5634" t="str">
        <f>IF(OR(L5634="ATTACK",L5634="FINTA"),UPPER(anotacoes!I5634),"")</f>
        <v/>
      </c>
      <c r="O5634" s="6" t="str">
        <f>IF(anotacoes!N5634=0,"",anotacoes!N5634)</f>
        <v/>
      </c>
      <c r="P5634" t="str">
        <f>IF(anotacoes!M5634=0,"",UPPER(anotacoes!M5634))</f>
        <v/>
      </c>
      <c r="Q5634" t="str">
        <f t="shared" si="175"/>
        <v>INSERT INTO CONVERSAO_LUTA_ACAO (cd_conversao, id_luta, sequencia, momento_inicio, momento_fim, quem_faz, quem_sofre, acao_tipo, acao, tecnica, direcao, pontuacao) VALUES (1, 81, 79, TRIM(' 00:08:42,803'), TRIM(' 00:09:14,119'), '&lt;ARBITRO_DESCONHECIDO&gt;', '', 'PAUSE', 'JUDOGI', NULL, NULL, NULL)</v>
      </c>
      <c r="R5634" t="s">
        <v>10327</v>
      </c>
    </row>
    <row r="5635" spans="1:18" hidden="1" x14ac:dyDescent="0.25">
      <c r="A5635" s="7">
        <f>anotacoes!D5635</f>
        <v>40655</v>
      </c>
      <c r="B5635" t="str">
        <f>anotacoes!C5635</f>
        <v>EUROPEAN CHAMPIONSHIPS ISTANBUL 2011</v>
      </c>
      <c r="C5635" t="str">
        <f>anotacoes!E5635</f>
        <v>MRVALJEVIC</v>
      </c>
      <c r="D5635" t="str">
        <f>anotacoes!F5635</f>
        <v>IVEZIC</v>
      </c>
      <c r="E5635" t="s">
        <v>10325</v>
      </c>
      <c r="F5635">
        <f>anotacoes!A5635</f>
        <v>81</v>
      </c>
      <c r="G5635">
        <f>anotacoes!B5635</f>
        <v>80</v>
      </c>
      <c r="H5635" t="str">
        <f>anotacoes!K5635</f>
        <v xml:space="preserve"> 00:09:14,119</v>
      </c>
      <c r="I5635" t="str">
        <f>anotacoes!L5635</f>
        <v xml:space="preserve"> 00:09:14,756</v>
      </c>
      <c r="J5635" t="str">
        <f>IF(L5635="PAUSE",E5635,IF(anotacoes!G5639=conversao_anotacoes!C5635,conversao_anotacoes!C5635,conversao_anotacoes!D5635))</f>
        <v>MRVALJEVIC</v>
      </c>
      <c r="K5635" t="str">
        <f t="shared" ref="K5635:K5698" si="176">IF(J5635=E5635,"",IF(J5635=C5635,D5635,C5635))</f>
        <v>IVEZIC</v>
      </c>
      <c r="L5635" t="str">
        <f>UPPER(anotacoes!H5635)</f>
        <v>DISPLACEMENT</v>
      </c>
      <c r="M5635" t="str">
        <f>IF(OR(L5635="ATTACK",L5635="FINTA"),"&lt;TECNICA&gt;",UPPER(anotacoes!I5635))</f>
        <v>2-3 STEP HESITANT LEFT</v>
      </c>
      <c r="N5635" t="str">
        <f>IF(OR(L5635="ATTACK",L5635="FINTA"),UPPER(anotacoes!I5635),"")</f>
        <v/>
      </c>
      <c r="O5635" s="6" t="str">
        <f>IF(anotacoes!N5635=0,"",anotacoes!N5635)</f>
        <v/>
      </c>
      <c r="P5635" t="str">
        <f>IF(anotacoes!M5635=0,"",UPPER(anotacoes!M5635))</f>
        <v/>
      </c>
      <c r="Q5635" t="str">
        <f t="shared" ref="Q5635:Q5698" si="177">CONCATENATE("INSERT INTO CONVERSAO_LUTA_ACAO (cd_conversao, id_luta, sequencia, momento_inicio, momento_fim, quem_faz, quem_sofre, acao_tipo, acao, tecnica, direcao, pontuacao) VALUES (1, ",F5635,", ",G5635,", ","TRIM('",H5635,"')",", ","TRIM('",I5635,"')",", ","'",J5635,"'",", ","'",K5635,"'",", ","'",L5635,"'",", ","'",M5635,"'",", ",IF(N5635="","NULL",CONCATENATE("'",N5635,"'")),", ",IF(O5635="","NULL",O5635),", ",IF(P5635="","NULL",CONCATENATE("'",P5635,"'")),")")</f>
        <v>INSERT INTO CONVERSAO_LUTA_ACAO (cd_conversao, id_luta, sequencia, momento_inicio, momento_fim, quem_faz, quem_sofre, acao_tipo, acao, tecnica, direcao, pontuacao) VALUES (1, 81, 80, TRIM(' 00:09:14,119'), TRIM(' 00:09:14,756'), 'MRVALJEVIC', 'IVEZIC', 'DISPLACEMENT', '2-3 STEP HESITANT LEFT', NULL, NULL, NULL)</v>
      </c>
      <c r="R5635" t="s">
        <v>10327</v>
      </c>
    </row>
    <row r="5636" spans="1:18" hidden="1" x14ac:dyDescent="0.25">
      <c r="A5636" s="7">
        <f>anotacoes!D5636</f>
        <v>40655</v>
      </c>
      <c r="B5636" t="str">
        <f>anotacoes!C5636</f>
        <v>EUROPEAN CHAMPIONSHIPS ISTANBUL 2011</v>
      </c>
      <c r="C5636" t="str">
        <f>anotacoes!E5636</f>
        <v>MRVALJEVIC</v>
      </c>
      <c r="D5636" t="str">
        <f>anotacoes!F5636</f>
        <v>IVEZIC</v>
      </c>
      <c r="E5636" t="s">
        <v>10325</v>
      </c>
      <c r="F5636">
        <f>anotacoes!A5636</f>
        <v>81</v>
      </c>
      <c r="G5636">
        <f>anotacoes!B5636</f>
        <v>81</v>
      </c>
      <c r="H5636" t="str">
        <f>anotacoes!K5636</f>
        <v xml:space="preserve"> 00:09:14,756</v>
      </c>
      <c r="I5636" t="str">
        <f>anotacoes!L5636</f>
        <v xml:space="preserve"> 00:09:17,533</v>
      </c>
      <c r="J5636" t="str">
        <f>IF(L5636="PAUSE",E5636,IF(anotacoes!G5640=conversao_anotacoes!C5636,conversao_anotacoes!C5636,conversao_anotacoes!D5636))</f>
        <v>MRVALJEVIC</v>
      </c>
      <c r="K5636" t="str">
        <f t="shared" si="176"/>
        <v>IVEZIC</v>
      </c>
      <c r="L5636" t="str">
        <f>UPPER(anotacoes!H5636)</f>
        <v>GRIP TIME</v>
      </c>
      <c r="M5636" t="str">
        <f>IF(OR(L5636="ATTACK",L5636="FINTA"),"&lt;TECNICA&gt;",UPPER(anotacoes!I5636))</f>
        <v>LEFT COLLAR RIGHT COLLAR</v>
      </c>
      <c r="N5636" t="str">
        <f>IF(OR(L5636="ATTACK",L5636="FINTA"),UPPER(anotacoes!I5636),"")</f>
        <v/>
      </c>
      <c r="O5636" s="6" t="str">
        <f>IF(anotacoes!N5636=0,"",anotacoes!N5636)</f>
        <v/>
      </c>
      <c r="P5636" t="str">
        <f>IF(anotacoes!M5636=0,"",UPPER(anotacoes!M5636))</f>
        <v/>
      </c>
      <c r="Q5636" t="str">
        <f t="shared" si="177"/>
        <v>INSERT INTO CONVERSAO_LUTA_ACAO (cd_conversao, id_luta, sequencia, momento_inicio, momento_fim, quem_faz, quem_sofre, acao_tipo, acao, tecnica, direcao, pontuacao) VALUES (1, 81, 81, TRIM(' 00:09:14,756'), TRIM(' 00:09:17,533'), 'MRVALJEVIC', 'IVEZIC', 'GRIP TIME', 'LEFT COLLAR RIGHT COLLAR', NULL, NULL, NULL)</v>
      </c>
      <c r="R5636" t="s">
        <v>10327</v>
      </c>
    </row>
    <row r="5637" spans="1:18" hidden="1" x14ac:dyDescent="0.25">
      <c r="A5637" s="7">
        <f>anotacoes!D5637</f>
        <v>40655</v>
      </c>
      <c r="B5637" t="str">
        <f>anotacoes!C5637</f>
        <v>EUROPEAN CHAMPIONSHIPS ISTANBUL 2011</v>
      </c>
      <c r="C5637" t="str">
        <f>anotacoes!E5637</f>
        <v>MRVALJEVIC</v>
      </c>
      <c r="D5637" t="str">
        <f>anotacoes!F5637</f>
        <v>IVEZIC</v>
      </c>
      <c r="E5637" t="s">
        <v>10325</v>
      </c>
      <c r="F5637">
        <f>anotacoes!A5637</f>
        <v>81</v>
      </c>
      <c r="G5637">
        <f>anotacoes!B5637</f>
        <v>82</v>
      </c>
      <c r="H5637" t="str">
        <f>anotacoes!K5637</f>
        <v xml:space="preserve"> 00:09:17,706</v>
      </c>
      <c r="I5637" t="str">
        <f>anotacoes!L5637</f>
        <v xml:space="preserve"> 00:09:19,482</v>
      </c>
      <c r="J5637" t="str">
        <f>IF(L5637="PAUSE",E5637,IF(anotacoes!G5641=conversao_anotacoes!C5637,conversao_anotacoes!C5637,conversao_anotacoes!D5637))</f>
        <v>MRVALJEVIC</v>
      </c>
      <c r="K5637" t="str">
        <f t="shared" si="176"/>
        <v>IVEZIC</v>
      </c>
      <c r="L5637" t="str">
        <f>UPPER(anotacoes!H5637)</f>
        <v>GRIP TIME</v>
      </c>
      <c r="M5637" t="str">
        <f>IF(OR(L5637="ATTACK",L5637="FINTA"),"&lt;TECNICA&gt;",UPPER(anotacoes!I5637))</f>
        <v>LEFT COLLAR</v>
      </c>
      <c r="N5637" t="str">
        <f>IF(OR(L5637="ATTACK",L5637="FINTA"),UPPER(anotacoes!I5637),"")</f>
        <v/>
      </c>
      <c r="O5637" s="6" t="str">
        <f>IF(anotacoes!N5637=0,"",anotacoes!N5637)</f>
        <v/>
      </c>
      <c r="P5637" t="str">
        <f>IF(anotacoes!M5637=0,"",UPPER(anotacoes!M5637))</f>
        <v/>
      </c>
      <c r="Q5637" t="str">
        <f t="shared" si="177"/>
        <v>INSERT INTO CONVERSAO_LUTA_ACAO (cd_conversao, id_luta, sequencia, momento_inicio, momento_fim, quem_faz, quem_sofre, acao_tipo, acao, tecnica, direcao, pontuacao) VALUES (1, 81, 82, TRIM(' 00:09:17,706'), TRIM(' 00:09:19,482'), 'MRVALJEVIC', 'IVEZIC', 'GRIP TIME', 'LEFT COLLAR', NULL, NULL, NULL)</v>
      </c>
      <c r="R5637" t="s">
        <v>10327</v>
      </c>
    </row>
    <row r="5638" spans="1:18" hidden="1" x14ac:dyDescent="0.25">
      <c r="A5638" s="7">
        <f>anotacoes!D5638</f>
        <v>40655</v>
      </c>
      <c r="B5638" t="str">
        <f>anotacoes!C5638</f>
        <v>EUROPEAN CHAMPIONSHIPS ISTANBUL 2011</v>
      </c>
      <c r="C5638" t="str">
        <f>anotacoes!E5638</f>
        <v>MRVALJEVIC</v>
      </c>
      <c r="D5638" t="str">
        <f>anotacoes!F5638</f>
        <v>IVEZIC</v>
      </c>
      <c r="E5638" t="s">
        <v>10325</v>
      </c>
      <c r="F5638">
        <f>anotacoes!A5638</f>
        <v>81</v>
      </c>
      <c r="G5638">
        <f>anotacoes!B5638</f>
        <v>83</v>
      </c>
      <c r="H5638" t="str">
        <f>anotacoes!K5638</f>
        <v xml:space="preserve"> 00:09:19,482</v>
      </c>
      <c r="I5638" t="str">
        <f>anotacoes!L5638</f>
        <v xml:space="preserve"> 00:10:01,492</v>
      </c>
      <c r="J5638" t="str">
        <f>IF(L5638="PAUSE",E5638,IF(anotacoes!G5642=conversao_anotacoes!C5638,conversao_anotacoes!C5638,conversao_anotacoes!D5638))</f>
        <v>MRVALJEVIC</v>
      </c>
      <c r="K5638" t="str">
        <f t="shared" si="176"/>
        <v>IVEZIC</v>
      </c>
      <c r="L5638" t="str">
        <f>UPPER(anotacoes!H5638)</f>
        <v>GRIP TIME</v>
      </c>
      <c r="M5638" t="str">
        <f>IF(OR(L5638="ATTACK",L5638="FINTA"),"&lt;TECNICA&gt;",UPPER(anotacoes!I5638))</f>
        <v>RIGHT BACK LEFT SLEEVE</v>
      </c>
      <c r="N5638" t="str">
        <f>IF(OR(L5638="ATTACK",L5638="FINTA"),UPPER(anotacoes!I5638),"")</f>
        <v/>
      </c>
      <c r="O5638" s="6" t="str">
        <f>IF(anotacoes!N5638=0,"",anotacoes!N5638)</f>
        <v/>
      </c>
      <c r="P5638" t="str">
        <f>IF(anotacoes!M5638=0,"",UPPER(anotacoes!M5638))</f>
        <v/>
      </c>
      <c r="Q5638" t="str">
        <f t="shared" si="177"/>
        <v>INSERT INTO CONVERSAO_LUTA_ACAO (cd_conversao, id_luta, sequencia, momento_inicio, momento_fim, quem_faz, quem_sofre, acao_tipo, acao, tecnica, direcao, pontuacao) VALUES (1, 81, 83, TRIM(' 00:09:19,482'), TRIM(' 00:10:01,492'), 'MRVALJEVIC', 'IVEZIC', 'GRIP TIME', 'RIGHT BACK LEFT SLEEVE', NULL, NULL, NULL)</v>
      </c>
      <c r="R5638" t="s">
        <v>10327</v>
      </c>
    </row>
    <row r="5639" spans="1:18" hidden="1" x14ac:dyDescent="0.25">
      <c r="A5639" s="7">
        <f>anotacoes!D5639</f>
        <v>40655</v>
      </c>
      <c r="B5639" t="str">
        <f>anotacoes!C5639</f>
        <v>EUROPEAN CHAMPIONSHIPS ISTANBUL 2011</v>
      </c>
      <c r="C5639" t="str">
        <f>anotacoes!E5639</f>
        <v>MRVALJEVIC</v>
      </c>
      <c r="D5639" t="str">
        <f>anotacoes!F5639</f>
        <v>IVEZIC</v>
      </c>
      <c r="E5639" t="s">
        <v>10325</v>
      </c>
      <c r="F5639">
        <f>anotacoes!A5639</f>
        <v>81</v>
      </c>
      <c r="G5639">
        <f>anotacoes!B5639</f>
        <v>84</v>
      </c>
      <c r="H5639" t="str">
        <f>anotacoes!K5639</f>
        <v xml:space="preserve"> 00:10:01,492</v>
      </c>
      <c r="I5639" t="str">
        <f>anotacoes!L5639</f>
        <v xml:space="preserve"> 00:10:02,219</v>
      </c>
      <c r="J5639" t="str">
        <f>IF(L5639="PAUSE",E5639,IF(anotacoes!G5643=conversao_anotacoes!C5639,conversao_anotacoes!C5639,conversao_anotacoes!D5639))</f>
        <v>MRVALJEVIC</v>
      </c>
      <c r="K5639" t="str">
        <f t="shared" si="176"/>
        <v>IVEZIC</v>
      </c>
      <c r="L5639" t="str">
        <f>UPPER(anotacoes!H5639)</f>
        <v>ATTACK</v>
      </c>
      <c r="M5639" t="str">
        <f>IF(OR(L5639="ATTACK",L5639="FINTA"),"&lt;TECNICA&gt;",UPPER(anotacoes!I5639))</f>
        <v>&lt;TECNICA&gt;</v>
      </c>
      <c r="N5639" t="str">
        <f>IF(OR(L5639="ATTACK",L5639="FINTA"),UPPER(anotacoes!I5639),"")</f>
        <v>OUCHI GARI</v>
      </c>
      <c r="O5639" s="6">
        <f>IF(anotacoes!N5639=0,"",anotacoes!N5639)</f>
        <v>7</v>
      </c>
      <c r="P5639" t="str">
        <f>IF(anotacoes!M5639=0,"",UPPER(anotacoes!M5639))</f>
        <v/>
      </c>
      <c r="Q5639" t="str">
        <f t="shared" si="177"/>
        <v>INSERT INTO CONVERSAO_LUTA_ACAO (cd_conversao, id_luta, sequencia, momento_inicio, momento_fim, quem_faz, quem_sofre, acao_tipo, acao, tecnica, direcao, pontuacao) VALUES (1, 81, 84, TRIM(' 00:10:01,492'), TRIM(' 00:10:02,219'), 'MRVALJEVIC', 'IVEZIC', 'ATTACK', '&lt;TECNICA&gt;', 'OUCHI GARI', 7, NULL)</v>
      </c>
      <c r="R5639" t="s">
        <v>10327</v>
      </c>
    </row>
    <row r="5640" spans="1:18" hidden="1" x14ac:dyDescent="0.25">
      <c r="A5640" s="7">
        <f>anotacoes!D5640</f>
        <v>40655</v>
      </c>
      <c r="B5640" t="str">
        <f>anotacoes!C5640</f>
        <v>EUROPEAN CHAMPIONSHIPS ISTANBUL 2011</v>
      </c>
      <c r="C5640" t="str">
        <f>anotacoes!E5640</f>
        <v>MRVALJEVIC</v>
      </c>
      <c r="D5640" t="str">
        <f>anotacoes!F5640</f>
        <v>IVEZIC</v>
      </c>
      <c r="E5640" t="s">
        <v>10325</v>
      </c>
      <c r="F5640">
        <f>anotacoes!A5640</f>
        <v>81</v>
      </c>
      <c r="G5640">
        <f>anotacoes!B5640</f>
        <v>85</v>
      </c>
      <c r="H5640" t="str">
        <f>anotacoes!K5640</f>
        <v xml:space="preserve"> 00:10:02,219</v>
      </c>
      <c r="I5640" t="str">
        <f>anotacoes!L5640</f>
        <v xml:space="preserve"> 00:10:03,191</v>
      </c>
      <c r="J5640" t="str">
        <f>IF(L5640="PAUSE",E5640,IF(anotacoes!G5644=conversao_anotacoes!C5640,conversao_anotacoes!C5640,conversao_anotacoes!D5640))</f>
        <v>MRVALJEVIC</v>
      </c>
      <c r="K5640" t="str">
        <f t="shared" si="176"/>
        <v>IVEZIC</v>
      </c>
      <c r="L5640" t="str">
        <f>UPPER(anotacoes!H5640)</f>
        <v>GRIP TIME</v>
      </c>
      <c r="M5640" t="str">
        <f>IF(OR(L5640="ATTACK",L5640="FINTA"),"&lt;TECNICA&gt;",UPPER(anotacoes!I5640))</f>
        <v>RIGHT BACK LEFT SLEEVE</v>
      </c>
      <c r="N5640" t="str">
        <f>IF(OR(L5640="ATTACK",L5640="FINTA"),UPPER(anotacoes!I5640),"")</f>
        <v/>
      </c>
      <c r="O5640" s="6" t="str">
        <f>IF(anotacoes!N5640=0,"",anotacoes!N5640)</f>
        <v/>
      </c>
      <c r="P5640" t="str">
        <f>IF(anotacoes!M5640=0,"",UPPER(anotacoes!M5640))</f>
        <v/>
      </c>
      <c r="Q5640" t="str">
        <f t="shared" si="177"/>
        <v>INSERT INTO CONVERSAO_LUTA_ACAO (cd_conversao, id_luta, sequencia, momento_inicio, momento_fim, quem_faz, quem_sofre, acao_tipo, acao, tecnica, direcao, pontuacao) VALUES (1, 81, 85, TRIM(' 00:10:02,219'), TRIM(' 00:10:03,191'), 'MRVALJEVIC', 'IVEZIC', 'GRIP TIME', 'RIGHT BACK LEFT SLEEVE', NULL, NULL, NULL)</v>
      </c>
      <c r="R5640" t="s">
        <v>10327</v>
      </c>
    </row>
    <row r="5641" spans="1:18" hidden="1" x14ac:dyDescent="0.25">
      <c r="A5641" s="7">
        <f>anotacoes!D5641</f>
        <v>40655</v>
      </c>
      <c r="B5641" t="str">
        <f>anotacoes!C5641</f>
        <v>EUROPEAN CHAMPIONSHIPS ISTANBUL 2011</v>
      </c>
      <c r="C5641" t="str">
        <f>anotacoes!E5641</f>
        <v>MRVALJEVIC</v>
      </c>
      <c r="D5641" t="str">
        <f>anotacoes!F5641</f>
        <v>IVEZIC</v>
      </c>
      <c r="E5641" t="s">
        <v>10325</v>
      </c>
      <c r="F5641">
        <f>anotacoes!A5641</f>
        <v>81</v>
      </c>
      <c r="G5641">
        <f>anotacoes!B5641</f>
        <v>86</v>
      </c>
      <c r="H5641" t="str">
        <f>anotacoes!K5641</f>
        <v xml:space="preserve"> 00:10:03,191</v>
      </c>
      <c r="I5641" t="str">
        <f>anotacoes!L5641</f>
        <v xml:space="preserve"> 00:10:13,197</v>
      </c>
      <c r="J5641" t="str">
        <f>IF(L5641="PAUSE",E5641,IF(anotacoes!G5645=conversao_anotacoes!C5641,conversao_anotacoes!C5641,conversao_anotacoes!D5641))</f>
        <v>&lt;ARBITRO_DESCONHECIDO&gt;</v>
      </c>
      <c r="K5641" t="str">
        <f t="shared" si="176"/>
        <v/>
      </c>
      <c r="L5641" t="str">
        <f>UPPER(anotacoes!H5641)</f>
        <v>PAUSE</v>
      </c>
      <c r="M5641" t="str">
        <f>IF(OR(L5641="ATTACK",L5641="FINTA"),"&lt;TECNICA&gt;",UPPER(anotacoes!I5641))</f>
        <v>SCORE WITH SHIDO</v>
      </c>
      <c r="N5641" t="str">
        <f>IF(OR(L5641="ATTACK",L5641="FINTA"),UPPER(anotacoes!I5641),"")</f>
        <v/>
      </c>
      <c r="O5641" s="6" t="str">
        <f>IF(anotacoes!N5641=0,"",anotacoes!N5641)</f>
        <v/>
      </c>
      <c r="P5641" t="str">
        <f>IF(anotacoes!M5641=0,"",UPPER(anotacoes!M5641))</f>
        <v/>
      </c>
      <c r="Q5641" t="str">
        <f t="shared" si="177"/>
        <v>INSERT INTO CONVERSAO_LUTA_ACAO (cd_conversao, id_luta, sequencia, momento_inicio, momento_fim, quem_faz, quem_sofre, acao_tipo, acao, tecnica, direcao, pontuacao) VALUES (1, 81, 86, TRIM(' 00:10:03,191'), TRIM(' 00:10:13,197'), '&lt;ARBITRO_DESCONHECIDO&gt;', '', 'PAUSE', 'SCORE WITH SHIDO', NULL, NULL, NULL)</v>
      </c>
      <c r="R5641" t="s">
        <v>10327</v>
      </c>
    </row>
    <row r="5642" spans="1:18" hidden="1" x14ac:dyDescent="0.25">
      <c r="A5642" s="7">
        <f>anotacoes!D5642</f>
        <v>40655</v>
      </c>
      <c r="B5642" t="str">
        <f>anotacoes!C5642</f>
        <v>EUROPEAN CHAMPIONSHIPS ISTANBUL 2011</v>
      </c>
      <c r="C5642" t="str">
        <f>anotacoes!E5642</f>
        <v>MRVALJEVIC</v>
      </c>
      <c r="D5642" t="str">
        <f>anotacoes!F5642</f>
        <v>IVEZIC</v>
      </c>
      <c r="E5642" t="s">
        <v>10325</v>
      </c>
      <c r="F5642">
        <f>anotacoes!A5642</f>
        <v>81</v>
      </c>
      <c r="G5642">
        <f>anotacoes!B5642</f>
        <v>87</v>
      </c>
      <c r="H5642" t="str">
        <f>anotacoes!K5642</f>
        <v xml:space="preserve"> 00:10:13,197</v>
      </c>
      <c r="I5642" t="str">
        <f>anotacoes!L5642</f>
        <v xml:space="preserve"> 00:10:15,788</v>
      </c>
      <c r="J5642" t="str">
        <f>IF(L5642="PAUSE",E5642,IF(anotacoes!G5646=conversao_anotacoes!C5642,conversao_anotacoes!C5642,conversao_anotacoes!D5642))</f>
        <v>MRVALJEVIC</v>
      </c>
      <c r="K5642" t="str">
        <f t="shared" si="176"/>
        <v>IVEZIC</v>
      </c>
      <c r="L5642" t="str">
        <f>UPPER(anotacoes!H5642)</f>
        <v>DISPLACEMENT</v>
      </c>
      <c r="M5642" t="str">
        <f>IF(OR(L5642="ATTACK",L5642="FINTA"),"&lt;TECNICA&gt;",UPPER(anotacoes!I5642))</f>
        <v>2-3 STEP HESITANT LEFT</v>
      </c>
      <c r="N5642" t="str">
        <f>IF(OR(L5642="ATTACK",L5642="FINTA"),UPPER(anotacoes!I5642),"")</f>
        <v/>
      </c>
      <c r="O5642" s="6" t="str">
        <f>IF(anotacoes!N5642=0,"",anotacoes!N5642)</f>
        <v/>
      </c>
      <c r="P5642" t="str">
        <f>IF(anotacoes!M5642=0,"",UPPER(anotacoes!M5642))</f>
        <v/>
      </c>
      <c r="Q5642" t="str">
        <f t="shared" si="177"/>
        <v>INSERT INTO CONVERSAO_LUTA_ACAO (cd_conversao, id_luta, sequencia, momento_inicio, momento_fim, quem_faz, quem_sofre, acao_tipo, acao, tecnica, direcao, pontuacao) VALUES (1, 81, 87, TRIM(' 00:10:13,197'), TRIM(' 00:10:15,788'), 'MRVALJEVIC', 'IVEZIC', 'DISPLACEMENT', '2-3 STEP HESITANT LEFT', NULL, NULL, NULL)</v>
      </c>
      <c r="R5642" t="s">
        <v>10327</v>
      </c>
    </row>
    <row r="5643" spans="1:18" hidden="1" x14ac:dyDescent="0.25">
      <c r="A5643" s="7">
        <f>anotacoes!D5643</f>
        <v>40655</v>
      </c>
      <c r="B5643" t="str">
        <f>anotacoes!C5643</f>
        <v>EUROPEAN CHAMPIONSHIPS ISTANBUL 2011</v>
      </c>
      <c r="C5643" t="str">
        <f>anotacoes!E5643</f>
        <v>MRVALJEVIC</v>
      </c>
      <c r="D5643" t="str">
        <f>anotacoes!F5643</f>
        <v>IVEZIC</v>
      </c>
      <c r="E5643" t="s">
        <v>10325</v>
      </c>
      <c r="F5643">
        <f>anotacoes!A5643</f>
        <v>81</v>
      </c>
      <c r="G5643">
        <f>anotacoes!B5643</f>
        <v>88</v>
      </c>
      <c r="H5643" t="str">
        <f>anotacoes!K5643</f>
        <v xml:space="preserve"> 00:10:15,788</v>
      </c>
      <c r="I5643" t="str">
        <f>anotacoes!L5643</f>
        <v xml:space="preserve"> 00:10:16,464</v>
      </c>
      <c r="J5643" t="str">
        <f>IF(L5643="PAUSE",E5643,IF(anotacoes!G5647=conversao_anotacoes!C5643,conversao_anotacoes!C5643,conversao_anotacoes!D5643))</f>
        <v>MRVALJEVIC</v>
      </c>
      <c r="K5643" t="str">
        <f t="shared" si="176"/>
        <v>IVEZIC</v>
      </c>
      <c r="L5643" t="str">
        <f>UPPER(anotacoes!H5643)</f>
        <v>DISPLACEMENT</v>
      </c>
      <c r="M5643" t="str">
        <f>IF(OR(L5643="ATTACK",L5643="FINTA"),"&lt;TECNICA&gt;",UPPER(anotacoes!I5643))</f>
        <v>TRY TO GRIP WITH CONTACT</v>
      </c>
      <c r="N5643" t="str">
        <f>IF(OR(L5643="ATTACK",L5643="FINTA"),UPPER(anotacoes!I5643),"")</f>
        <v/>
      </c>
      <c r="O5643" s="6" t="str">
        <f>IF(anotacoes!N5643=0,"",anotacoes!N5643)</f>
        <v/>
      </c>
      <c r="P5643" t="str">
        <f>IF(anotacoes!M5643=0,"",UPPER(anotacoes!M5643))</f>
        <v/>
      </c>
      <c r="Q5643" t="str">
        <f t="shared" si="177"/>
        <v>INSERT INTO CONVERSAO_LUTA_ACAO (cd_conversao, id_luta, sequencia, momento_inicio, momento_fim, quem_faz, quem_sofre, acao_tipo, acao, tecnica, direcao, pontuacao) VALUES (1, 81, 88, TRIM(' 00:10:15,788'), TRIM(' 00:10:16,464'), 'MRVALJEVIC', 'IVEZIC', 'DISPLACEMENT', 'TRY TO GRIP WITH CONTACT', NULL, NULL, NULL)</v>
      </c>
      <c r="R5643" t="s">
        <v>10327</v>
      </c>
    </row>
    <row r="5644" spans="1:18" hidden="1" x14ac:dyDescent="0.25">
      <c r="A5644" s="7">
        <f>anotacoes!D5644</f>
        <v>40655</v>
      </c>
      <c r="B5644" t="str">
        <f>anotacoes!C5644</f>
        <v>EUROPEAN CHAMPIONSHIPS ISTANBUL 2011</v>
      </c>
      <c r="C5644" t="str">
        <f>anotacoes!E5644</f>
        <v>MRVALJEVIC</v>
      </c>
      <c r="D5644" t="str">
        <f>anotacoes!F5644</f>
        <v>IVEZIC</v>
      </c>
      <c r="E5644" t="s">
        <v>10325</v>
      </c>
      <c r="F5644">
        <f>anotacoes!A5644</f>
        <v>81</v>
      </c>
      <c r="G5644">
        <f>anotacoes!B5644</f>
        <v>89</v>
      </c>
      <c r="H5644" t="str">
        <f>anotacoes!K5644</f>
        <v xml:space="preserve"> 00:10:16,464</v>
      </c>
      <c r="I5644" t="str">
        <f>anotacoes!L5644</f>
        <v xml:space="preserve"> 00:10:32,146</v>
      </c>
      <c r="J5644" t="str">
        <f>IF(L5644="PAUSE",E5644,IF(anotacoes!G5648=conversao_anotacoes!C5644,conversao_anotacoes!C5644,conversao_anotacoes!D5644))</f>
        <v>MRVALJEVIC</v>
      </c>
      <c r="K5644" t="str">
        <f t="shared" si="176"/>
        <v>IVEZIC</v>
      </c>
      <c r="L5644" t="str">
        <f>UPPER(anotacoes!H5644)</f>
        <v>GRIP TIME</v>
      </c>
      <c r="M5644" t="str">
        <f>IF(OR(L5644="ATTACK",L5644="FINTA"),"&lt;TECNICA&gt;",UPPER(anotacoes!I5644))</f>
        <v>RIGHT COLLAR LEFT SLEEVE</v>
      </c>
      <c r="N5644" t="str">
        <f>IF(OR(L5644="ATTACK",L5644="FINTA"),UPPER(anotacoes!I5644),"")</f>
        <v/>
      </c>
      <c r="O5644" s="6" t="str">
        <f>IF(anotacoes!N5644=0,"",anotacoes!N5644)</f>
        <v/>
      </c>
      <c r="P5644" t="str">
        <f>IF(anotacoes!M5644=0,"",UPPER(anotacoes!M5644))</f>
        <v/>
      </c>
      <c r="Q5644" t="str">
        <f t="shared" si="177"/>
        <v>INSERT INTO CONVERSAO_LUTA_ACAO (cd_conversao, id_luta, sequencia, momento_inicio, momento_fim, quem_faz, quem_sofre, acao_tipo, acao, tecnica, direcao, pontuacao) VALUES (1, 81, 89, TRIM(' 00:10:16,464'), TRIM(' 00:10:32,146'), 'MRVALJEVIC', 'IVEZIC', 'GRIP TIME', 'RIGHT COLLAR LEFT SLEEVE', NULL, NULL, NULL)</v>
      </c>
      <c r="R5644" t="s">
        <v>10327</v>
      </c>
    </row>
    <row r="5645" spans="1:18" hidden="1" x14ac:dyDescent="0.25">
      <c r="A5645" s="7">
        <f>anotacoes!D5645</f>
        <v>40655</v>
      </c>
      <c r="B5645" t="str">
        <f>anotacoes!C5645</f>
        <v>EUROPEAN CHAMPIONSHIPS ISTANBUL 2011</v>
      </c>
      <c r="C5645" t="str">
        <f>anotacoes!E5645</f>
        <v>MRVALJEVIC</v>
      </c>
      <c r="D5645" t="str">
        <f>anotacoes!F5645</f>
        <v>IVEZIC</v>
      </c>
      <c r="E5645" t="s">
        <v>10325</v>
      </c>
      <c r="F5645">
        <f>anotacoes!A5645</f>
        <v>81</v>
      </c>
      <c r="G5645">
        <f>anotacoes!B5645</f>
        <v>90</v>
      </c>
      <c r="H5645" t="str">
        <f>anotacoes!K5645</f>
        <v xml:space="preserve"> 00:10:32,146</v>
      </c>
      <c r="I5645" t="str">
        <f>anotacoes!L5645</f>
        <v xml:space="preserve"> 00:10:33,092</v>
      </c>
      <c r="J5645" t="str">
        <f>IF(L5645="PAUSE",E5645,IF(anotacoes!G5649=conversao_anotacoes!C5645,conversao_anotacoes!C5645,conversao_anotacoes!D5645))</f>
        <v>MRVALJEVIC</v>
      </c>
      <c r="K5645" t="str">
        <f t="shared" si="176"/>
        <v>IVEZIC</v>
      </c>
      <c r="L5645" t="str">
        <f>UPPER(anotacoes!H5645)</f>
        <v>DEFENSE</v>
      </c>
      <c r="M5645" t="str">
        <f>IF(OR(L5645="ATTACK",L5645="FINTA"),"&lt;TECNICA&gt;",UPPER(anotacoes!I5645))</f>
        <v>USING BODY MASS</v>
      </c>
      <c r="N5645" t="str">
        <f>IF(OR(L5645="ATTACK",L5645="FINTA"),UPPER(anotacoes!I5645),"")</f>
        <v/>
      </c>
      <c r="O5645" s="6" t="str">
        <f>IF(anotacoes!N5645=0,"",anotacoes!N5645)</f>
        <v/>
      </c>
      <c r="P5645" t="str">
        <f>IF(anotacoes!M5645=0,"",UPPER(anotacoes!M5645))</f>
        <v/>
      </c>
      <c r="Q5645" t="str">
        <f t="shared" si="177"/>
        <v>INSERT INTO CONVERSAO_LUTA_ACAO (cd_conversao, id_luta, sequencia, momento_inicio, momento_fim, quem_faz, quem_sofre, acao_tipo, acao, tecnica, direcao, pontuacao) VALUES (1, 81, 90, TRIM(' 00:10:32,146'), TRIM(' 00:10:33,092'), 'MRVALJEVIC', 'IVEZIC', 'DEFENSE', 'USING BODY MASS', NULL, NULL, NULL)</v>
      </c>
      <c r="R5645" t="s">
        <v>10327</v>
      </c>
    </row>
    <row r="5646" spans="1:18" hidden="1" x14ac:dyDescent="0.25">
      <c r="A5646" s="7">
        <f>anotacoes!D5646</f>
        <v>40655</v>
      </c>
      <c r="B5646" t="str">
        <f>anotacoes!C5646</f>
        <v>EUROPEAN CHAMPIONSHIPS ISTANBUL 2011</v>
      </c>
      <c r="C5646" t="str">
        <f>anotacoes!E5646</f>
        <v>MRVALJEVIC</v>
      </c>
      <c r="D5646" t="str">
        <f>anotacoes!F5646</f>
        <v>IVEZIC</v>
      </c>
      <c r="E5646" t="s">
        <v>10325</v>
      </c>
      <c r="F5646">
        <f>anotacoes!A5646</f>
        <v>81</v>
      </c>
      <c r="G5646">
        <f>anotacoes!B5646</f>
        <v>91</v>
      </c>
      <c r="H5646" t="str">
        <f>anotacoes!K5646</f>
        <v xml:space="preserve"> 00:10:33,249</v>
      </c>
      <c r="I5646" t="str">
        <f>anotacoes!L5646</f>
        <v xml:space="preserve"> 00:10:36,665</v>
      </c>
      <c r="J5646" t="str">
        <f>IF(L5646="PAUSE",E5646,IF(anotacoes!G5650=conversao_anotacoes!C5646,conversao_anotacoes!C5646,conversao_anotacoes!D5646))</f>
        <v>MRVALJEVIC</v>
      </c>
      <c r="K5646" t="str">
        <f t="shared" si="176"/>
        <v>IVEZIC</v>
      </c>
      <c r="L5646" t="str">
        <f>UPPER(anotacoes!H5646)</f>
        <v>TRANSITION</v>
      </c>
      <c r="M5646" t="str">
        <f>IF(OR(L5646="ATTACK",L5646="FINTA"),"&lt;TECNICA&gt;",UPPER(anotacoes!I5646))</f>
        <v>WITH ATTACK</v>
      </c>
      <c r="N5646" t="str">
        <f>IF(OR(L5646="ATTACK",L5646="FINTA"),UPPER(anotacoes!I5646),"")</f>
        <v/>
      </c>
      <c r="O5646" s="6" t="str">
        <f>IF(anotacoes!N5646=0,"",anotacoes!N5646)</f>
        <v/>
      </c>
      <c r="P5646" t="str">
        <f>IF(anotacoes!M5646=0,"",UPPER(anotacoes!M5646))</f>
        <v/>
      </c>
      <c r="Q5646" t="str">
        <f t="shared" si="177"/>
        <v>INSERT INTO CONVERSAO_LUTA_ACAO (cd_conversao, id_luta, sequencia, momento_inicio, momento_fim, quem_faz, quem_sofre, acao_tipo, acao, tecnica, direcao, pontuacao) VALUES (1, 81, 91, TRIM(' 00:10:33,249'), TRIM(' 00:10:36,665'), 'MRVALJEVIC', 'IVEZIC', 'TRANSITION', 'WITH ATTACK', NULL, NULL, NULL)</v>
      </c>
      <c r="R5646" t="s">
        <v>10327</v>
      </c>
    </row>
    <row r="5647" spans="1:18" hidden="1" x14ac:dyDescent="0.25">
      <c r="A5647" s="7">
        <f>anotacoes!D5647</f>
        <v>40655</v>
      </c>
      <c r="B5647" t="str">
        <f>anotacoes!C5647</f>
        <v>EUROPEAN CHAMPIONSHIPS ISTANBUL 2011</v>
      </c>
      <c r="C5647" t="str">
        <f>anotacoes!E5647</f>
        <v>MRVALJEVIC</v>
      </c>
      <c r="D5647" t="str">
        <f>anotacoes!F5647</f>
        <v>IVEZIC</v>
      </c>
      <c r="E5647" t="s">
        <v>10325</v>
      </c>
      <c r="F5647">
        <f>anotacoes!A5647</f>
        <v>81</v>
      </c>
      <c r="G5647">
        <f>anotacoes!B5647</f>
        <v>92</v>
      </c>
      <c r="H5647" t="str">
        <f>anotacoes!K5647</f>
        <v xml:space="preserve"> 00:10:36,821</v>
      </c>
      <c r="I5647" t="str">
        <f>anotacoes!L5647</f>
        <v xml:space="preserve"> 00:10:39,974</v>
      </c>
      <c r="J5647" t="str">
        <f>IF(L5647="PAUSE",E5647,IF(anotacoes!G5651=conversao_anotacoes!C5647,conversao_anotacoes!C5647,conversao_anotacoes!D5647))</f>
        <v>MRVALJEVIC</v>
      </c>
      <c r="K5647" t="str">
        <f t="shared" si="176"/>
        <v>IVEZIC</v>
      </c>
      <c r="L5647" t="str">
        <f>UPPER(anotacoes!H5647)</f>
        <v>GROUNDWORK COMBAT</v>
      </c>
      <c r="M5647" t="str">
        <f>IF(OR(L5647="ATTACK",L5647="FINTA"),"&lt;TECNICA&gt;",UPPER(anotacoes!I5647))</f>
        <v>TRYING TO ATTACK</v>
      </c>
      <c r="N5647" t="str">
        <f>IF(OR(L5647="ATTACK",L5647="FINTA"),UPPER(anotacoes!I5647),"")</f>
        <v/>
      </c>
      <c r="O5647" s="6" t="str">
        <f>IF(anotacoes!N5647=0,"",anotacoes!N5647)</f>
        <v/>
      </c>
      <c r="P5647" t="str">
        <f>IF(anotacoes!M5647=0,"",UPPER(anotacoes!M5647))</f>
        <v/>
      </c>
      <c r="Q5647" t="str">
        <f t="shared" si="177"/>
        <v>INSERT INTO CONVERSAO_LUTA_ACAO (cd_conversao, id_luta, sequencia, momento_inicio, momento_fim, quem_faz, quem_sofre, acao_tipo, acao, tecnica, direcao, pontuacao) VALUES (1, 81, 92, TRIM(' 00:10:36,821'), TRIM(' 00:10:39,974'), 'MRVALJEVIC', 'IVEZIC', 'GROUNDWORK COMBAT', 'TRYING TO ATTACK', NULL, NULL, NULL)</v>
      </c>
      <c r="R5647" t="s">
        <v>10327</v>
      </c>
    </row>
    <row r="5648" spans="1:18" hidden="1" x14ac:dyDescent="0.25">
      <c r="A5648" s="7">
        <f>anotacoes!D5648</f>
        <v>40655</v>
      </c>
      <c r="B5648" t="str">
        <f>anotacoes!C5648</f>
        <v>EUROPEAN CHAMPIONSHIPS ISTANBUL 2011</v>
      </c>
      <c r="C5648" t="str">
        <f>anotacoes!E5648</f>
        <v>MRVALJEVIC</v>
      </c>
      <c r="D5648" t="str">
        <f>anotacoes!F5648</f>
        <v>IVEZIC</v>
      </c>
      <c r="E5648" t="s">
        <v>10325</v>
      </c>
      <c r="F5648">
        <f>anotacoes!A5648</f>
        <v>81</v>
      </c>
      <c r="G5648">
        <f>anotacoes!B5648</f>
        <v>93</v>
      </c>
      <c r="H5648" t="str">
        <f>anotacoes!K5648</f>
        <v xml:space="preserve"> 00:10:40,133</v>
      </c>
      <c r="I5648" t="str">
        <f>anotacoes!L5648</f>
        <v xml:space="preserve"> 00:10:50,051</v>
      </c>
      <c r="J5648" t="str">
        <f>IF(L5648="PAUSE",E5648,IF(anotacoes!G5652=conversao_anotacoes!C5648,conversao_anotacoes!C5648,conversao_anotacoes!D5648))</f>
        <v>&lt;ARBITRO_DESCONHECIDO&gt;</v>
      </c>
      <c r="K5648" t="str">
        <f t="shared" si="176"/>
        <v/>
      </c>
      <c r="L5648" t="str">
        <f>UPPER(anotacoes!H5648)</f>
        <v>PAUSE</v>
      </c>
      <c r="M5648" t="str">
        <f>IF(OR(L5648="ATTACK",L5648="FINTA"),"&lt;TECNICA&gt;",UPPER(anotacoes!I5648))</f>
        <v>&lt;NAO_CLASSIFICADO&gt;</v>
      </c>
      <c r="N5648" t="str">
        <f>IF(OR(L5648="ATTACK",L5648="FINTA"),UPPER(anotacoes!I5648),"")</f>
        <v/>
      </c>
      <c r="O5648" s="6" t="str">
        <f>IF(anotacoes!N5648=0,"",anotacoes!N5648)</f>
        <v/>
      </c>
      <c r="P5648" t="str">
        <f>IF(anotacoes!M5648=0,"",UPPER(anotacoes!M5648))</f>
        <v/>
      </c>
      <c r="Q5648" t="str">
        <f t="shared" si="177"/>
        <v>INSERT INTO CONVERSAO_LUTA_ACAO (cd_conversao, id_luta, sequencia, momento_inicio, momento_fim, quem_faz, quem_sofre, acao_tipo, acao, tecnica, direcao, pontuacao) VALUES (1, 81, 93, TRIM(' 00:10:40,133'), TRIM(' 00:10:50,051'), '&lt;ARBITRO_DESCONHECIDO&gt;', '', 'PAUSE', '&lt;NAO_CLASSIFICADO&gt;', NULL, NULL, NULL)</v>
      </c>
      <c r="R5648" t="s">
        <v>10327</v>
      </c>
    </row>
    <row r="5649" spans="1:18" hidden="1" x14ac:dyDescent="0.25">
      <c r="A5649" s="7">
        <f>anotacoes!D5649</f>
        <v>40655</v>
      </c>
      <c r="B5649" t="str">
        <f>anotacoes!C5649</f>
        <v>EUROPEAN CHAMPIONSHIPS ISTANBUL 2011</v>
      </c>
      <c r="C5649" t="str">
        <f>anotacoes!E5649</f>
        <v>MRVALJEVIC</v>
      </c>
      <c r="D5649" t="str">
        <f>anotacoes!F5649</f>
        <v>IVEZIC</v>
      </c>
      <c r="E5649" t="s">
        <v>10325</v>
      </c>
      <c r="F5649">
        <f>anotacoes!A5649</f>
        <v>81</v>
      </c>
      <c r="G5649">
        <f>anotacoes!B5649</f>
        <v>94</v>
      </c>
      <c r="H5649" t="str">
        <f>anotacoes!K5649</f>
        <v xml:space="preserve"> 00:10:50,193</v>
      </c>
      <c r="I5649" t="str">
        <f>anotacoes!L5649</f>
        <v xml:space="preserve"> 00:10:52,109</v>
      </c>
      <c r="J5649" t="str">
        <f>IF(L5649="PAUSE",E5649,IF(anotacoes!G5653=conversao_anotacoes!C5649,conversao_anotacoes!C5649,conversao_anotacoes!D5649))</f>
        <v>MRVALJEVIC</v>
      </c>
      <c r="K5649" t="str">
        <f t="shared" si="176"/>
        <v>IVEZIC</v>
      </c>
      <c r="L5649" t="str">
        <f>UPPER(anotacoes!H5649)</f>
        <v>DISPLACEMENT</v>
      </c>
      <c r="M5649" t="str">
        <f>IF(OR(L5649="ATTACK",L5649="FINTA"),"&lt;TECNICA&gt;",UPPER(anotacoes!I5649))</f>
        <v>2-3 STEP HESITANT LEFT</v>
      </c>
      <c r="N5649" t="str">
        <f>IF(OR(L5649="ATTACK",L5649="FINTA"),UPPER(anotacoes!I5649),"")</f>
        <v/>
      </c>
      <c r="O5649" s="6" t="str">
        <f>IF(anotacoes!N5649=0,"",anotacoes!N5649)</f>
        <v/>
      </c>
      <c r="P5649" t="str">
        <f>IF(anotacoes!M5649=0,"",UPPER(anotacoes!M5649))</f>
        <v/>
      </c>
      <c r="Q5649" t="str">
        <f t="shared" si="177"/>
        <v>INSERT INTO CONVERSAO_LUTA_ACAO (cd_conversao, id_luta, sequencia, momento_inicio, momento_fim, quem_faz, quem_sofre, acao_tipo, acao, tecnica, direcao, pontuacao) VALUES (1, 81, 94, TRIM(' 00:10:50,193'), TRIM(' 00:10:52,109'), 'MRVALJEVIC', 'IVEZIC', 'DISPLACEMENT', '2-3 STEP HESITANT LEFT', NULL, NULL, NULL)</v>
      </c>
      <c r="R5649" t="s">
        <v>10327</v>
      </c>
    </row>
    <row r="5650" spans="1:18" hidden="1" x14ac:dyDescent="0.25">
      <c r="A5650" s="7">
        <f>anotacoes!D5650</f>
        <v>40655</v>
      </c>
      <c r="B5650" t="str">
        <f>anotacoes!C5650</f>
        <v>EUROPEAN CHAMPIONSHIPS ISTANBUL 2011</v>
      </c>
      <c r="C5650" t="str">
        <f>anotacoes!E5650</f>
        <v>MRVALJEVIC</v>
      </c>
      <c r="D5650" t="str">
        <f>anotacoes!F5650</f>
        <v>IVEZIC</v>
      </c>
      <c r="E5650" t="s">
        <v>10325</v>
      </c>
      <c r="F5650">
        <f>anotacoes!A5650</f>
        <v>81</v>
      </c>
      <c r="G5650">
        <f>anotacoes!B5650</f>
        <v>95</v>
      </c>
      <c r="H5650" t="str">
        <f>anotacoes!K5650</f>
        <v xml:space="preserve"> 00:10:52,281</v>
      </c>
      <c r="I5650" t="str">
        <f>anotacoes!L5650</f>
        <v xml:space="preserve"> 00:10:55,996</v>
      </c>
      <c r="J5650" t="str">
        <f>IF(L5650="PAUSE",E5650,IF(anotacoes!G5654=conversao_anotacoes!C5650,conversao_anotacoes!C5650,conversao_anotacoes!D5650))</f>
        <v>MRVALJEVIC</v>
      </c>
      <c r="K5650" t="str">
        <f t="shared" si="176"/>
        <v>IVEZIC</v>
      </c>
      <c r="L5650" t="str">
        <f>UPPER(anotacoes!H5650)</f>
        <v>DISPLACEMENT</v>
      </c>
      <c r="M5650" t="str">
        <f>IF(OR(L5650="ATTACK",L5650="FINTA"),"&lt;TECNICA&gt;",UPPER(anotacoes!I5650))</f>
        <v>TRY TO GRIP WITH CONTACT</v>
      </c>
      <c r="N5650" t="str">
        <f>IF(OR(L5650="ATTACK",L5650="FINTA"),UPPER(anotacoes!I5650),"")</f>
        <v/>
      </c>
      <c r="O5650" s="6" t="str">
        <f>IF(anotacoes!N5650=0,"",anotacoes!N5650)</f>
        <v/>
      </c>
      <c r="P5650" t="str">
        <f>IF(anotacoes!M5650=0,"",UPPER(anotacoes!M5650))</f>
        <v/>
      </c>
      <c r="Q5650" t="str">
        <f t="shared" si="177"/>
        <v>INSERT INTO CONVERSAO_LUTA_ACAO (cd_conversao, id_luta, sequencia, momento_inicio, momento_fim, quem_faz, quem_sofre, acao_tipo, acao, tecnica, direcao, pontuacao) VALUES (1, 81, 95, TRIM(' 00:10:52,281'), TRIM(' 00:10:55,996'), 'MRVALJEVIC', 'IVEZIC', 'DISPLACEMENT', 'TRY TO GRIP WITH CONTACT', NULL, NULL, NULL)</v>
      </c>
      <c r="R5650" t="s">
        <v>10327</v>
      </c>
    </row>
    <row r="5651" spans="1:18" hidden="1" x14ac:dyDescent="0.25">
      <c r="A5651" s="7">
        <f>anotacoes!D5651</f>
        <v>40655</v>
      </c>
      <c r="B5651" t="str">
        <f>anotacoes!C5651</f>
        <v>EUROPEAN CHAMPIONSHIPS ISTANBUL 2011</v>
      </c>
      <c r="C5651" t="str">
        <f>anotacoes!E5651</f>
        <v>MRVALJEVIC</v>
      </c>
      <c r="D5651" t="str">
        <f>anotacoes!F5651</f>
        <v>IVEZIC</v>
      </c>
      <c r="E5651" t="s">
        <v>10325</v>
      </c>
      <c r="F5651">
        <f>anotacoes!A5651</f>
        <v>81</v>
      </c>
      <c r="G5651">
        <f>anotacoes!B5651</f>
        <v>96</v>
      </c>
      <c r="H5651" t="str">
        <f>anotacoes!K5651</f>
        <v xml:space="preserve"> 00:10:56,153</v>
      </c>
      <c r="I5651" t="str">
        <f>anotacoes!L5651</f>
        <v xml:space="preserve"> 00:11:40,873</v>
      </c>
      <c r="J5651" t="str">
        <f>IF(L5651="PAUSE",E5651,IF(anotacoes!G5655=conversao_anotacoes!C5651,conversao_anotacoes!C5651,conversao_anotacoes!D5651))</f>
        <v>MRVALJEVIC</v>
      </c>
      <c r="K5651" t="str">
        <f t="shared" si="176"/>
        <v>IVEZIC</v>
      </c>
      <c r="L5651" t="str">
        <f>UPPER(anotacoes!H5651)</f>
        <v>GRIP TIME</v>
      </c>
      <c r="M5651" t="str">
        <f>IF(OR(L5651="ATTACK",L5651="FINTA"),"&lt;TECNICA&gt;",UPPER(anotacoes!I5651))</f>
        <v>RIGHT COLLAR LEFT SLEEVE</v>
      </c>
      <c r="N5651" t="str">
        <f>IF(OR(L5651="ATTACK",L5651="FINTA"),UPPER(anotacoes!I5651),"")</f>
        <v/>
      </c>
      <c r="O5651" s="6" t="str">
        <f>IF(anotacoes!N5651=0,"",anotacoes!N5651)</f>
        <v/>
      </c>
      <c r="P5651" t="str">
        <f>IF(anotacoes!M5651=0,"",UPPER(anotacoes!M5651))</f>
        <v/>
      </c>
      <c r="Q5651" t="str">
        <f t="shared" si="177"/>
        <v>INSERT INTO CONVERSAO_LUTA_ACAO (cd_conversao, id_luta, sequencia, momento_inicio, momento_fim, quem_faz, quem_sofre, acao_tipo, acao, tecnica, direcao, pontuacao) VALUES (1, 81, 96, TRIM(' 00:10:56,153'), TRIM(' 00:11:40,873'), 'MRVALJEVIC', 'IVEZIC', 'GRIP TIME', 'RIGHT COLLAR LEFT SLEEVE', NULL, NULL, NULL)</v>
      </c>
      <c r="R5651" t="s">
        <v>10327</v>
      </c>
    </row>
    <row r="5652" spans="1:18" hidden="1" x14ac:dyDescent="0.25">
      <c r="A5652" s="7">
        <f>anotacoes!D5652</f>
        <v>40655</v>
      </c>
      <c r="B5652" t="str">
        <f>anotacoes!C5652</f>
        <v>EUROPEAN CHAMPIONSHIPS ISTANBUL 2011</v>
      </c>
      <c r="C5652" t="str">
        <f>anotacoes!E5652</f>
        <v>MRVALJEVIC</v>
      </c>
      <c r="D5652" t="str">
        <f>anotacoes!F5652</f>
        <v>IVEZIC</v>
      </c>
      <c r="E5652" t="s">
        <v>10325</v>
      </c>
      <c r="F5652">
        <f>anotacoes!A5652</f>
        <v>81</v>
      </c>
      <c r="G5652">
        <f>anotacoes!B5652</f>
        <v>97</v>
      </c>
      <c r="H5652" t="str">
        <f>anotacoes!K5652</f>
        <v xml:space="preserve"> 00:11:40,873</v>
      </c>
      <c r="I5652" t="str">
        <f>anotacoes!L5652</f>
        <v xml:space="preserve"> 00:11:41,920</v>
      </c>
      <c r="J5652" t="str">
        <f>IF(L5652="PAUSE",E5652,IF(anotacoes!G5656=conversao_anotacoes!C5652,conversao_anotacoes!C5652,conversao_anotacoes!D5652))</f>
        <v>MRVALJEVIC</v>
      </c>
      <c r="K5652" t="str">
        <f t="shared" si="176"/>
        <v>IVEZIC</v>
      </c>
      <c r="L5652" t="str">
        <f>UPPER(anotacoes!H5652)</f>
        <v>GRIP TIME</v>
      </c>
      <c r="M5652" t="str">
        <f>IF(OR(L5652="ATTACK",L5652="FINTA"),"&lt;TECNICA&gt;",UPPER(anotacoes!I5652))</f>
        <v>RIGHT BACK LEFT SLEEVE</v>
      </c>
      <c r="N5652" t="str">
        <f>IF(OR(L5652="ATTACK",L5652="FINTA"),UPPER(anotacoes!I5652),"")</f>
        <v/>
      </c>
      <c r="O5652" s="6" t="str">
        <f>IF(anotacoes!N5652=0,"",anotacoes!N5652)</f>
        <v/>
      </c>
      <c r="P5652" t="str">
        <f>IF(anotacoes!M5652=0,"",UPPER(anotacoes!M5652))</f>
        <v/>
      </c>
      <c r="Q5652" t="str">
        <f t="shared" si="177"/>
        <v>INSERT INTO CONVERSAO_LUTA_ACAO (cd_conversao, id_luta, sequencia, momento_inicio, momento_fim, quem_faz, quem_sofre, acao_tipo, acao, tecnica, direcao, pontuacao) VALUES (1, 81, 97, TRIM(' 00:11:40,873'), TRIM(' 00:11:41,920'), 'MRVALJEVIC', 'IVEZIC', 'GRIP TIME', 'RIGHT BACK LEFT SLEEVE', NULL, NULL, NULL)</v>
      </c>
      <c r="R5652" t="s">
        <v>10327</v>
      </c>
    </row>
    <row r="5653" spans="1:18" hidden="1" x14ac:dyDescent="0.25">
      <c r="A5653" s="7">
        <f>anotacoes!D5653</f>
        <v>40655</v>
      </c>
      <c r="B5653" t="str">
        <f>anotacoes!C5653</f>
        <v>EUROPEAN CHAMPIONSHIPS ISTANBUL 2011</v>
      </c>
      <c r="C5653" t="str">
        <f>anotacoes!E5653</f>
        <v>MRVALJEVIC</v>
      </c>
      <c r="D5653" t="str">
        <f>anotacoes!F5653</f>
        <v>IVEZIC</v>
      </c>
      <c r="E5653" t="s">
        <v>10325</v>
      </c>
      <c r="F5653">
        <f>anotacoes!A5653</f>
        <v>81</v>
      </c>
      <c r="G5653">
        <f>anotacoes!B5653</f>
        <v>98</v>
      </c>
      <c r="H5653" t="str">
        <f>anotacoes!K5653</f>
        <v xml:space="preserve"> 00:11:41,920</v>
      </c>
      <c r="I5653" t="str">
        <f>anotacoes!L5653</f>
        <v xml:space="preserve"> 00:11:42,833</v>
      </c>
      <c r="J5653" t="str">
        <f>IF(L5653="PAUSE",E5653,IF(anotacoes!G5657=conversao_anotacoes!C5653,conversao_anotacoes!C5653,conversao_anotacoes!D5653))</f>
        <v>MRVALJEVIC</v>
      </c>
      <c r="K5653" t="str">
        <f t="shared" si="176"/>
        <v>IVEZIC</v>
      </c>
      <c r="L5653" t="str">
        <f>UPPER(anotacoes!H5653)</f>
        <v>ATTACK</v>
      </c>
      <c r="M5653" t="str">
        <f>IF(OR(L5653="ATTACK",L5653="FINTA"),"&lt;TECNICA&gt;",UPPER(anotacoes!I5653))</f>
        <v>&lt;TECNICA&gt;</v>
      </c>
      <c r="N5653" t="str">
        <f>IF(OR(L5653="ATTACK",L5653="FINTA"),UPPER(anotacoes!I5653),"")</f>
        <v>UCHIMATA</v>
      </c>
      <c r="O5653" s="6">
        <f>IF(anotacoes!N5653=0,"",anotacoes!N5653)</f>
        <v>4</v>
      </c>
      <c r="P5653" t="str">
        <f>IF(anotacoes!M5653=0,"",UPPER(anotacoes!M5653))</f>
        <v/>
      </c>
      <c r="Q5653" t="str">
        <f t="shared" si="177"/>
        <v>INSERT INTO CONVERSAO_LUTA_ACAO (cd_conversao, id_luta, sequencia, momento_inicio, momento_fim, quem_faz, quem_sofre, acao_tipo, acao, tecnica, direcao, pontuacao) VALUES (1, 81, 98, TRIM(' 00:11:41,920'), TRIM(' 00:11:42,833'), 'MRVALJEVIC', 'IVEZIC', 'ATTACK', '&lt;TECNICA&gt;', 'UCHIMATA', 4, NULL)</v>
      </c>
      <c r="R5653" t="s">
        <v>10327</v>
      </c>
    </row>
    <row r="5654" spans="1:18" hidden="1" x14ac:dyDescent="0.25">
      <c r="A5654" s="7">
        <f>anotacoes!D5654</f>
        <v>40655</v>
      </c>
      <c r="B5654" t="str">
        <f>anotacoes!C5654</f>
        <v>EUROPEAN CHAMPIONSHIPS ISTANBUL 2011</v>
      </c>
      <c r="C5654" t="str">
        <f>anotacoes!E5654</f>
        <v>MRVALJEVIC</v>
      </c>
      <c r="D5654" t="str">
        <f>anotacoes!F5654</f>
        <v>IVEZIC</v>
      </c>
      <c r="E5654" t="s">
        <v>10325</v>
      </c>
      <c r="F5654">
        <f>anotacoes!A5654</f>
        <v>81</v>
      </c>
      <c r="G5654">
        <f>anotacoes!B5654</f>
        <v>99</v>
      </c>
      <c r="H5654" t="str">
        <f>anotacoes!K5654</f>
        <v xml:space="preserve"> 00:11:42,833</v>
      </c>
      <c r="I5654" t="str">
        <f>anotacoes!L5654</f>
        <v xml:space="preserve"> 00:11:43,935</v>
      </c>
      <c r="J5654" t="str">
        <f>IF(L5654="PAUSE",E5654,IF(anotacoes!G5658=conversao_anotacoes!C5654,conversao_anotacoes!C5654,conversao_anotacoes!D5654))</f>
        <v>MRVALJEVIC</v>
      </c>
      <c r="K5654" t="str">
        <f t="shared" si="176"/>
        <v>IVEZIC</v>
      </c>
      <c r="L5654" t="str">
        <f>UPPER(anotacoes!H5654)</f>
        <v>TRANSITION</v>
      </c>
      <c r="M5654" t="str">
        <f>IF(OR(L5654="ATTACK",L5654="FINTA"),"&lt;TECNICA&gt;",UPPER(anotacoes!I5654))</f>
        <v>WITH ATTACK</v>
      </c>
      <c r="N5654" t="str">
        <f>IF(OR(L5654="ATTACK",L5654="FINTA"),UPPER(anotacoes!I5654),"")</f>
        <v/>
      </c>
      <c r="O5654" s="6" t="str">
        <f>IF(anotacoes!N5654=0,"",anotacoes!N5654)</f>
        <v/>
      </c>
      <c r="P5654" t="str">
        <f>IF(anotacoes!M5654=0,"",UPPER(anotacoes!M5654))</f>
        <v/>
      </c>
      <c r="Q5654" t="str">
        <f t="shared" si="177"/>
        <v>INSERT INTO CONVERSAO_LUTA_ACAO (cd_conversao, id_luta, sequencia, momento_inicio, momento_fim, quem_faz, quem_sofre, acao_tipo, acao, tecnica, direcao, pontuacao) VALUES (1, 81, 99, TRIM(' 00:11:42,833'), TRIM(' 00:11:43,935'), 'MRVALJEVIC', 'IVEZIC', 'TRANSITION', 'WITH ATTACK', NULL, NULL, NULL)</v>
      </c>
      <c r="R5654" t="s">
        <v>10327</v>
      </c>
    </row>
    <row r="5655" spans="1:18" hidden="1" x14ac:dyDescent="0.25">
      <c r="A5655" s="7">
        <f>anotacoes!D5655</f>
        <v>40655</v>
      </c>
      <c r="B5655" t="str">
        <f>anotacoes!C5655</f>
        <v>EUROPEAN CHAMPIONSHIPS ISTANBUL 2011</v>
      </c>
      <c r="C5655" t="str">
        <f>anotacoes!E5655</f>
        <v>MRVALJEVIC</v>
      </c>
      <c r="D5655" t="str">
        <f>anotacoes!F5655</f>
        <v>IVEZIC</v>
      </c>
      <c r="E5655" t="s">
        <v>10325</v>
      </c>
      <c r="F5655">
        <f>anotacoes!A5655</f>
        <v>81</v>
      </c>
      <c r="G5655">
        <f>anotacoes!B5655</f>
        <v>100</v>
      </c>
      <c r="H5655" t="str">
        <f>anotacoes!K5655</f>
        <v xml:space="preserve"> 00:11:43,935</v>
      </c>
      <c r="I5655" t="str">
        <f>anotacoes!L5655</f>
        <v xml:space="preserve"> 00:11:47,086</v>
      </c>
      <c r="J5655" t="str">
        <f>IF(L5655="PAUSE",E5655,IF(anotacoes!G5659=conversao_anotacoes!C5655,conversao_anotacoes!C5655,conversao_anotacoes!D5655))</f>
        <v>MRVALJEVIC</v>
      </c>
      <c r="K5655" t="str">
        <f t="shared" si="176"/>
        <v>IVEZIC</v>
      </c>
      <c r="L5655" t="str">
        <f>UPPER(anotacoes!H5655)</f>
        <v>GROUNDWORK COMBAT</v>
      </c>
      <c r="M5655" t="str">
        <f>IF(OR(L5655="ATTACK",L5655="FINTA"),"&lt;TECNICA&gt;",UPPER(anotacoes!I5655))</f>
        <v>TRYING TO ATTACK</v>
      </c>
      <c r="N5655" t="str">
        <f>IF(OR(L5655="ATTACK",L5655="FINTA"),UPPER(anotacoes!I5655),"")</f>
        <v/>
      </c>
      <c r="O5655" s="6" t="str">
        <f>IF(anotacoes!N5655=0,"",anotacoes!N5655)</f>
        <v/>
      </c>
      <c r="P5655" t="str">
        <f>IF(anotacoes!M5655=0,"",UPPER(anotacoes!M5655))</f>
        <v/>
      </c>
      <c r="Q5655" t="str">
        <f t="shared" si="177"/>
        <v>INSERT INTO CONVERSAO_LUTA_ACAO (cd_conversao, id_luta, sequencia, momento_inicio, momento_fim, quem_faz, quem_sofre, acao_tipo, acao, tecnica, direcao, pontuacao) VALUES (1, 81, 100, TRIM(' 00:11:43,935'), TRIM(' 00:11:47,086'), 'MRVALJEVIC', 'IVEZIC', 'GROUNDWORK COMBAT', 'TRYING TO ATTACK', NULL, NULL, NULL)</v>
      </c>
      <c r="R5655" t="s">
        <v>10327</v>
      </c>
    </row>
    <row r="5656" spans="1:18" hidden="1" x14ac:dyDescent="0.25">
      <c r="A5656" s="7">
        <f>anotacoes!D5656</f>
        <v>40655</v>
      </c>
      <c r="B5656" t="str">
        <f>anotacoes!C5656</f>
        <v>EUROPEAN CHAMPIONSHIPS ISTANBUL 2011</v>
      </c>
      <c r="C5656" t="str">
        <f>anotacoes!E5656</f>
        <v>MRVALJEVIC</v>
      </c>
      <c r="D5656" t="str">
        <f>anotacoes!F5656</f>
        <v>IVEZIC</v>
      </c>
      <c r="E5656" t="s">
        <v>10325</v>
      </c>
      <c r="F5656">
        <f>anotacoes!A5656</f>
        <v>81</v>
      </c>
      <c r="G5656">
        <f>anotacoes!B5656</f>
        <v>101</v>
      </c>
      <c r="H5656" t="str">
        <f>anotacoes!K5656</f>
        <v xml:space="preserve"> 00:11:47,239</v>
      </c>
      <c r="I5656" t="str">
        <f>anotacoes!L5656</f>
        <v xml:space="preserve"> 00:11:52,563</v>
      </c>
      <c r="J5656" t="str">
        <f>IF(L5656="PAUSE",E5656,IF(anotacoes!G5660=conversao_anotacoes!C5656,conversao_anotacoes!C5656,conversao_anotacoes!D5656))</f>
        <v>&lt;ARBITRO_DESCONHECIDO&gt;</v>
      </c>
      <c r="K5656" t="str">
        <f t="shared" si="176"/>
        <v/>
      </c>
      <c r="L5656" t="str">
        <f>UPPER(anotacoes!H5656)</f>
        <v>PAUSE</v>
      </c>
      <c r="M5656" t="str">
        <f>IF(OR(L5656="ATTACK",L5656="FINTA"),"&lt;TECNICA&gt;",UPPER(anotacoes!I5656))</f>
        <v>&lt;NAO_CLASSIFICADO&gt;</v>
      </c>
      <c r="N5656" t="str">
        <f>IF(OR(L5656="ATTACK",L5656="FINTA"),UPPER(anotacoes!I5656),"")</f>
        <v/>
      </c>
      <c r="O5656" s="6" t="str">
        <f>IF(anotacoes!N5656=0,"",anotacoes!N5656)</f>
        <v/>
      </c>
      <c r="P5656" t="str">
        <f>IF(anotacoes!M5656=0,"",UPPER(anotacoes!M5656))</f>
        <v/>
      </c>
      <c r="Q5656" t="str">
        <f t="shared" si="177"/>
        <v>INSERT INTO CONVERSAO_LUTA_ACAO (cd_conversao, id_luta, sequencia, momento_inicio, momento_fim, quem_faz, quem_sofre, acao_tipo, acao, tecnica, direcao, pontuacao) VALUES (1, 81, 101, TRIM(' 00:11:47,239'), TRIM(' 00:11:52,563'), '&lt;ARBITRO_DESCONHECIDO&gt;', '', 'PAUSE', '&lt;NAO_CLASSIFICADO&gt;', NULL, NULL, NULL)</v>
      </c>
      <c r="R5656" t="s">
        <v>10327</v>
      </c>
    </row>
    <row r="5657" spans="1:18" hidden="1" x14ac:dyDescent="0.25">
      <c r="A5657" s="7">
        <f>anotacoes!D5657</f>
        <v>40655</v>
      </c>
      <c r="B5657" t="str">
        <f>anotacoes!C5657</f>
        <v>EUROPEAN CHAMPIONSHIPS ISTANBUL 2011</v>
      </c>
      <c r="C5657" t="str">
        <f>anotacoes!E5657</f>
        <v>MRVALJEVIC</v>
      </c>
      <c r="D5657" t="str">
        <f>anotacoes!F5657</f>
        <v>IVEZIC</v>
      </c>
      <c r="E5657" t="s">
        <v>10325</v>
      </c>
      <c r="F5657">
        <f>anotacoes!A5657</f>
        <v>81</v>
      </c>
      <c r="G5657">
        <f>anotacoes!B5657</f>
        <v>102</v>
      </c>
      <c r="H5657" t="str">
        <f>anotacoes!K5657</f>
        <v xml:space="preserve"> 00:11:52,563</v>
      </c>
      <c r="I5657" t="str">
        <f>anotacoes!L5657</f>
        <v xml:space="preserve"> 00:11:56,015</v>
      </c>
      <c r="J5657" t="str">
        <f>IF(L5657="PAUSE",E5657,IF(anotacoes!G5661=conversao_anotacoes!C5657,conversao_anotacoes!C5657,conversao_anotacoes!D5657))</f>
        <v>MRVALJEVIC</v>
      </c>
      <c r="K5657" t="str">
        <f t="shared" si="176"/>
        <v>IVEZIC</v>
      </c>
      <c r="L5657" t="str">
        <f>UPPER(anotacoes!H5657)</f>
        <v>DISPLACEMENT</v>
      </c>
      <c r="M5657" t="str">
        <f>IF(OR(L5657="ATTACK",L5657="FINTA"),"&lt;TECNICA&gt;",UPPER(anotacoes!I5657))</f>
        <v>2-3 STEP HESITANT LEFT</v>
      </c>
      <c r="N5657" t="str">
        <f>IF(OR(L5657="ATTACK",L5657="FINTA"),UPPER(anotacoes!I5657),"")</f>
        <v/>
      </c>
      <c r="O5657" s="6" t="str">
        <f>IF(anotacoes!N5657=0,"",anotacoes!N5657)</f>
        <v/>
      </c>
      <c r="P5657" t="str">
        <f>IF(anotacoes!M5657=0,"",UPPER(anotacoes!M5657))</f>
        <v/>
      </c>
      <c r="Q5657" t="str">
        <f t="shared" si="177"/>
        <v>INSERT INTO CONVERSAO_LUTA_ACAO (cd_conversao, id_luta, sequencia, momento_inicio, momento_fim, quem_faz, quem_sofre, acao_tipo, acao, tecnica, direcao, pontuacao) VALUES (1, 81, 102, TRIM(' 00:11:52,563'), TRIM(' 00:11:56,015'), 'MRVALJEVIC', 'IVEZIC', 'DISPLACEMENT', '2-3 STEP HESITANT LEFT', NULL, NULL, NULL)</v>
      </c>
      <c r="R5657" t="s">
        <v>10327</v>
      </c>
    </row>
    <row r="5658" spans="1:18" hidden="1" x14ac:dyDescent="0.25">
      <c r="A5658" s="7">
        <f>anotacoes!D5658</f>
        <v>40655</v>
      </c>
      <c r="B5658" t="str">
        <f>anotacoes!C5658</f>
        <v>EUROPEAN CHAMPIONSHIPS ISTANBUL 2011</v>
      </c>
      <c r="C5658" t="str">
        <f>anotacoes!E5658</f>
        <v>MRVALJEVIC</v>
      </c>
      <c r="D5658" t="str">
        <f>anotacoes!F5658</f>
        <v>IVEZIC</v>
      </c>
      <c r="E5658" t="s">
        <v>10325</v>
      </c>
      <c r="F5658">
        <f>anotacoes!A5658</f>
        <v>81</v>
      </c>
      <c r="G5658">
        <f>anotacoes!B5658</f>
        <v>103</v>
      </c>
      <c r="H5658" t="str">
        <f>anotacoes!K5658</f>
        <v xml:space="preserve"> 00:11:56,015</v>
      </c>
      <c r="I5658" t="str">
        <f>anotacoes!L5658</f>
        <v xml:space="preserve"> 00:12:00,703</v>
      </c>
      <c r="J5658" t="str">
        <f>IF(L5658="PAUSE",E5658,IF(anotacoes!G5662=conversao_anotacoes!C5658,conversao_anotacoes!C5658,conversao_anotacoes!D5658))</f>
        <v>MRVALJEVIC</v>
      </c>
      <c r="K5658" t="str">
        <f t="shared" si="176"/>
        <v>IVEZIC</v>
      </c>
      <c r="L5658" t="str">
        <f>UPPER(anotacoes!H5658)</f>
        <v>DISPLACEMENT</v>
      </c>
      <c r="M5658" t="str">
        <f>IF(OR(L5658="ATTACK",L5658="FINTA"),"&lt;TECNICA&gt;",UPPER(anotacoes!I5658))</f>
        <v>TRY TO GRIP WITH CONTACT</v>
      </c>
      <c r="N5658" t="str">
        <f>IF(OR(L5658="ATTACK",L5658="FINTA"),UPPER(anotacoes!I5658),"")</f>
        <v/>
      </c>
      <c r="O5658" s="6" t="str">
        <f>IF(anotacoes!N5658=0,"",anotacoes!N5658)</f>
        <v/>
      </c>
      <c r="P5658" t="str">
        <f>IF(anotacoes!M5658=0,"",UPPER(anotacoes!M5658))</f>
        <v/>
      </c>
      <c r="Q5658" t="str">
        <f t="shared" si="177"/>
        <v>INSERT INTO CONVERSAO_LUTA_ACAO (cd_conversao, id_luta, sequencia, momento_inicio, momento_fim, quem_faz, quem_sofre, acao_tipo, acao, tecnica, direcao, pontuacao) VALUES (1, 81, 103, TRIM(' 00:11:56,015'), TRIM(' 00:12:00,703'), 'MRVALJEVIC', 'IVEZIC', 'DISPLACEMENT', 'TRY TO GRIP WITH CONTACT', NULL, NULL, NULL)</v>
      </c>
      <c r="R5658" t="s">
        <v>10327</v>
      </c>
    </row>
    <row r="5659" spans="1:18" hidden="1" x14ac:dyDescent="0.25">
      <c r="A5659" s="7">
        <f>anotacoes!D5659</f>
        <v>40655</v>
      </c>
      <c r="B5659" t="str">
        <f>anotacoes!C5659</f>
        <v>EUROPEAN CHAMPIONSHIPS ISTANBUL 2011</v>
      </c>
      <c r="C5659" t="str">
        <f>anotacoes!E5659</f>
        <v>MRVALJEVIC</v>
      </c>
      <c r="D5659" t="str">
        <f>anotacoes!F5659</f>
        <v>IVEZIC</v>
      </c>
      <c r="E5659" t="s">
        <v>10325</v>
      </c>
      <c r="F5659">
        <f>anotacoes!A5659</f>
        <v>81</v>
      </c>
      <c r="G5659">
        <f>anotacoes!B5659</f>
        <v>104</v>
      </c>
      <c r="H5659" t="str">
        <f>anotacoes!K5659</f>
        <v xml:space="preserve"> 00:12:00,703</v>
      </c>
      <c r="I5659" t="str">
        <f>anotacoes!L5659</f>
        <v xml:space="preserve"> 00:12:05,920</v>
      </c>
      <c r="J5659" t="str">
        <f>IF(L5659="PAUSE",E5659,IF(anotacoes!G5663=conversao_anotacoes!C5659,conversao_anotacoes!C5659,conversao_anotacoes!D5659))</f>
        <v>MRVALJEVIC</v>
      </c>
      <c r="K5659" t="str">
        <f t="shared" si="176"/>
        <v>IVEZIC</v>
      </c>
      <c r="L5659" t="str">
        <f>UPPER(anotacoes!H5659)</f>
        <v>GRIP TIME</v>
      </c>
      <c r="M5659" t="str">
        <f>IF(OR(L5659="ATTACK",L5659="FINTA"),"&lt;TECNICA&gt;",UPPER(anotacoes!I5659))</f>
        <v>LEFT COLLAR RIGHT COLLAR</v>
      </c>
      <c r="N5659" t="str">
        <f>IF(OR(L5659="ATTACK",L5659="FINTA"),UPPER(anotacoes!I5659),"")</f>
        <v/>
      </c>
      <c r="O5659" s="6" t="str">
        <f>IF(anotacoes!N5659=0,"",anotacoes!N5659)</f>
        <v/>
      </c>
      <c r="P5659" t="str">
        <f>IF(anotacoes!M5659=0,"",UPPER(anotacoes!M5659))</f>
        <v/>
      </c>
      <c r="Q5659" t="str">
        <f t="shared" si="177"/>
        <v>INSERT INTO CONVERSAO_LUTA_ACAO (cd_conversao, id_luta, sequencia, momento_inicio, momento_fim, quem_faz, quem_sofre, acao_tipo, acao, tecnica, direcao, pontuacao) VALUES (1, 81, 104, TRIM(' 00:12:00,703'), TRIM(' 00:12:05,920'), 'MRVALJEVIC', 'IVEZIC', 'GRIP TIME', 'LEFT COLLAR RIGHT COLLAR', NULL, NULL, NULL)</v>
      </c>
      <c r="R5659" t="s">
        <v>10327</v>
      </c>
    </row>
    <row r="5660" spans="1:18" hidden="1" x14ac:dyDescent="0.25">
      <c r="A5660" s="7">
        <f>anotacoes!D5660</f>
        <v>40655</v>
      </c>
      <c r="B5660" t="str">
        <f>anotacoes!C5660</f>
        <v>EUROPEAN CHAMPIONSHIPS ISTANBUL 2011</v>
      </c>
      <c r="C5660" t="str">
        <f>anotacoes!E5660</f>
        <v>MRVALJEVIC</v>
      </c>
      <c r="D5660" t="str">
        <f>anotacoes!F5660</f>
        <v>IVEZIC</v>
      </c>
      <c r="E5660" t="s">
        <v>10325</v>
      </c>
      <c r="F5660">
        <f>anotacoes!A5660</f>
        <v>81</v>
      </c>
      <c r="G5660">
        <f>anotacoes!B5660</f>
        <v>105</v>
      </c>
      <c r="H5660" t="str">
        <f>anotacoes!K5660</f>
        <v xml:space="preserve"> 00:12:05,920</v>
      </c>
      <c r="I5660" t="str">
        <f>anotacoes!L5660</f>
        <v xml:space="preserve"> 00:12:07,146</v>
      </c>
      <c r="J5660" t="str">
        <f>IF(L5660="PAUSE",E5660,IF(anotacoes!G5664=conversao_anotacoes!C5660,conversao_anotacoes!C5660,conversao_anotacoes!D5660))</f>
        <v>MRVALJEVIC</v>
      </c>
      <c r="K5660" t="str">
        <f t="shared" si="176"/>
        <v>IVEZIC</v>
      </c>
      <c r="L5660" t="str">
        <f>UPPER(anotacoes!H5660)</f>
        <v>ATTACK</v>
      </c>
      <c r="M5660" t="str">
        <f>IF(OR(L5660="ATTACK",L5660="FINTA"),"&lt;TECNICA&gt;",UPPER(anotacoes!I5660))</f>
        <v>&lt;TECNICA&gt;</v>
      </c>
      <c r="N5660" t="str">
        <f>IF(OR(L5660="ATTACK",L5660="FINTA"),UPPER(anotacoes!I5660),"")</f>
        <v>UCHIMATA</v>
      </c>
      <c r="O5660" s="6">
        <f>IF(anotacoes!N5660=0,"",anotacoes!N5660)</f>
        <v>4</v>
      </c>
      <c r="P5660" t="str">
        <f>IF(anotacoes!M5660=0,"",UPPER(anotacoes!M5660))</f>
        <v/>
      </c>
      <c r="Q5660" t="str">
        <f t="shared" si="177"/>
        <v>INSERT INTO CONVERSAO_LUTA_ACAO (cd_conversao, id_luta, sequencia, momento_inicio, momento_fim, quem_faz, quem_sofre, acao_tipo, acao, tecnica, direcao, pontuacao) VALUES (1, 81, 105, TRIM(' 00:12:05,920'), TRIM(' 00:12:07,146'), 'MRVALJEVIC', 'IVEZIC', 'ATTACK', '&lt;TECNICA&gt;', 'UCHIMATA', 4, NULL)</v>
      </c>
      <c r="R5660" t="s">
        <v>10327</v>
      </c>
    </row>
    <row r="5661" spans="1:18" hidden="1" x14ac:dyDescent="0.25">
      <c r="A5661" s="7">
        <f>anotacoes!D5661</f>
        <v>40655</v>
      </c>
      <c r="B5661" t="str">
        <f>anotacoes!C5661</f>
        <v>EUROPEAN CHAMPIONSHIPS ISTANBUL 2011</v>
      </c>
      <c r="C5661" t="str">
        <f>anotacoes!E5661</f>
        <v>MRVALJEVIC</v>
      </c>
      <c r="D5661" t="str">
        <f>anotacoes!F5661</f>
        <v>IVEZIC</v>
      </c>
      <c r="E5661" t="s">
        <v>10325</v>
      </c>
      <c r="F5661">
        <f>anotacoes!A5661</f>
        <v>81</v>
      </c>
      <c r="G5661">
        <f>anotacoes!B5661</f>
        <v>106</v>
      </c>
      <c r="H5661" t="str">
        <f>anotacoes!K5661</f>
        <v xml:space="preserve"> 00:12:07,146</v>
      </c>
      <c r="I5661" t="str">
        <f>anotacoes!L5661</f>
        <v xml:space="preserve"> 00:12:09,743</v>
      </c>
      <c r="J5661" t="str">
        <f>IF(L5661="PAUSE",E5661,IF(anotacoes!G5665=conversao_anotacoes!C5661,conversao_anotacoes!C5661,conversao_anotacoes!D5661))</f>
        <v>MRVALJEVIC</v>
      </c>
      <c r="K5661" t="str">
        <f t="shared" si="176"/>
        <v>IVEZIC</v>
      </c>
      <c r="L5661" t="str">
        <f>UPPER(anotacoes!H5661)</f>
        <v>TRANSITION</v>
      </c>
      <c r="M5661" t="str">
        <f>IF(OR(L5661="ATTACK",L5661="FINTA"),"&lt;TECNICA&gt;",UPPER(anotacoes!I5661))</f>
        <v>WITH ATTACK</v>
      </c>
      <c r="N5661" t="str">
        <f>IF(OR(L5661="ATTACK",L5661="FINTA"),UPPER(anotacoes!I5661),"")</f>
        <v/>
      </c>
      <c r="O5661" s="6" t="str">
        <f>IF(anotacoes!N5661=0,"",anotacoes!N5661)</f>
        <v/>
      </c>
      <c r="P5661" t="str">
        <f>IF(anotacoes!M5661=0,"",UPPER(anotacoes!M5661))</f>
        <v/>
      </c>
      <c r="Q5661" t="str">
        <f t="shared" si="177"/>
        <v>INSERT INTO CONVERSAO_LUTA_ACAO (cd_conversao, id_luta, sequencia, momento_inicio, momento_fim, quem_faz, quem_sofre, acao_tipo, acao, tecnica, direcao, pontuacao) VALUES (1, 81, 106, TRIM(' 00:12:07,146'), TRIM(' 00:12:09,743'), 'MRVALJEVIC', 'IVEZIC', 'TRANSITION', 'WITH ATTACK', NULL, NULL, NULL)</v>
      </c>
      <c r="R5661" t="s">
        <v>10327</v>
      </c>
    </row>
    <row r="5662" spans="1:18" hidden="1" x14ac:dyDescent="0.25">
      <c r="A5662" s="7">
        <f>anotacoes!D5662</f>
        <v>40655</v>
      </c>
      <c r="B5662" t="str">
        <f>anotacoes!C5662</f>
        <v>EUROPEAN CHAMPIONSHIPS ISTANBUL 2011</v>
      </c>
      <c r="C5662" t="str">
        <f>anotacoes!E5662</f>
        <v>MRVALJEVIC</v>
      </c>
      <c r="D5662" t="str">
        <f>anotacoes!F5662</f>
        <v>IVEZIC</v>
      </c>
      <c r="E5662" t="s">
        <v>10325</v>
      </c>
      <c r="F5662">
        <f>anotacoes!A5662</f>
        <v>81</v>
      </c>
      <c r="G5662">
        <f>anotacoes!B5662</f>
        <v>107</v>
      </c>
      <c r="H5662" t="str">
        <f>anotacoes!K5662</f>
        <v xml:space="preserve"> 00:12:09,912</v>
      </c>
      <c r="I5662" t="str">
        <f>anotacoes!L5662</f>
        <v xml:space="preserve"> 00:12:12,094</v>
      </c>
      <c r="J5662" t="str">
        <f>IF(L5662="PAUSE",E5662,IF(anotacoes!G5666=conversao_anotacoes!C5662,conversao_anotacoes!C5662,conversao_anotacoes!D5662))</f>
        <v>MRVALJEVIC</v>
      </c>
      <c r="K5662" t="str">
        <f t="shared" si="176"/>
        <v>IVEZIC</v>
      </c>
      <c r="L5662" t="str">
        <f>UPPER(anotacoes!H5662)</f>
        <v>GROUNDWORK COMBAT</v>
      </c>
      <c r="M5662" t="str">
        <f>IF(OR(L5662="ATTACK",L5662="FINTA"),"&lt;TECNICA&gt;",UPPER(anotacoes!I5662))</f>
        <v>DEFENSIVE POSITION</v>
      </c>
      <c r="N5662" t="str">
        <f>IF(OR(L5662="ATTACK",L5662="FINTA"),UPPER(anotacoes!I5662),"")</f>
        <v/>
      </c>
      <c r="O5662" s="6" t="str">
        <f>IF(anotacoes!N5662=0,"",anotacoes!N5662)</f>
        <v/>
      </c>
      <c r="P5662" t="str">
        <f>IF(anotacoes!M5662=0,"",UPPER(anotacoes!M5662))</f>
        <v/>
      </c>
      <c r="Q5662" t="str">
        <f t="shared" si="177"/>
        <v>INSERT INTO CONVERSAO_LUTA_ACAO (cd_conversao, id_luta, sequencia, momento_inicio, momento_fim, quem_faz, quem_sofre, acao_tipo, acao, tecnica, direcao, pontuacao) VALUES (1, 81, 107, TRIM(' 00:12:09,912'), TRIM(' 00:12:12,094'), 'MRVALJEVIC', 'IVEZIC', 'GROUNDWORK COMBAT', 'DEFENSIVE POSITION', NULL, NULL, NULL)</v>
      </c>
      <c r="R5662" t="s">
        <v>10327</v>
      </c>
    </row>
    <row r="5663" spans="1:18" hidden="1" x14ac:dyDescent="0.25">
      <c r="A5663" s="7">
        <f>anotacoes!D5663</f>
        <v>40655</v>
      </c>
      <c r="B5663" t="str">
        <f>anotacoes!C5663</f>
        <v>EUROPEAN CHAMPIONSHIPS ISTANBUL 2011</v>
      </c>
      <c r="C5663" t="str">
        <f>anotacoes!E5663</f>
        <v>MRVALJEVIC</v>
      </c>
      <c r="D5663" t="str">
        <f>anotacoes!F5663</f>
        <v>IVEZIC</v>
      </c>
      <c r="E5663" t="s">
        <v>10325</v>
      </c>
      <c r="F5663">
        <f>anotacoes!A5663</f>
        <v>81</v>
      </c>
      <c r="G5663">
        <f>anotacoes!B5663</f>
        <v>108</v>
      </c>
      <c r="H5663" t="str">
        <f>anotacoes!K5663</f>
        <v xml:space="preserve"> 00:12:12,266</v>
      </c>
      <c r="I5663" t="str">
        <f>anotacoes!L5663</f>
        <v xml:space="preserve"> 00:12:13,159</v>
      </c>
      <c r="J5663" t="str">
        <f>IF(L5663="PAUSE",E5663,IF(anotacoes!G5667=conversao_anotacoes!C5663,conversao_anotacoes!C5663,conversao_anotacoes!D5663))</f>
        <v>&lt;ARBITRO_DESCONHECIDO&gt;</v>
      </c>
      <c r="K5663" t="str">
        <f t="shared" si="176"/>
        <v/>
      </c>
      <c r="L5663" t="str">
        <f>UPPER(anotacoes!H5663)</f>
        <v>PAUSE</v>
      </c>
      <c r="M5663" t="str">
        <f>IF(OR(L5663="ATTACK",L5663="FINTA"),"&lt;TECNICA&gt;",UPPER(anotacoes!I5663))</f>
        <v>&lt;NAO_CLASSIFICADO&gt;</v>
      </c>
      <c r="N5663" t="str">
        <f>IF(OR(L5663="ATTACK",L5663="FINTA"),UPPER(anotacoes!I5663),"")</f>
        <v/>
      </c>
      <c r="O5663" s="6" t="str">
        <f>IF(anotacoes!N5663=0,"",anotacoes!N5663)</f>
        <v/>
      </c>
      <c r="P5663" t="str">
        <f>IF(anotacoes!M5663=0,"",UPPER(anotacoes!M5663))</f>
        <v/>
      </c>
      <c r="Q5663" t="str">
        <f t="shared" si="177"/>
        <v>INSERT INTO CONVERSAO_LUTA_ACAO (cd_conversao, id_luta, sequencia, momento_inicio, momento_fim, quem_faz, quem_sofre, acao_tipo, acao, tecnica, direcao, pontuacao) VALUES (1, 81, 108, TRIM(' 00:12:12,266'), TRIM(' 00:12:13,159'), '&lt;ARBITRO_DESCONHECIDO&gt;', '', 'PAUSE', '&lt;NAO_CLASSIFICADO&gt;', NULL, NULL, NULL)</v>
      </c>
      <c r="R5663" t="s">
        <v>10327</v>
      </c>
    </row>
    <row r="5664" spans="1:18" hidden="1" x14ac:dyDescent="0.25">
      <c r="A5664" s="7">
        <f>anotacoes!D5664</f>
        <v>40923</v>
      </c>
      <c r="B5664" t="str">
        <f>anotacoes!C5664</f>
        <v>WORLD MASTERS ALMATY 2012</v>
      </c>
      <c r="C5664" t="str">
        <f>anotacoes!E5664</f>
        <v>MRVALJEVIC</v>
      </c>
      <c r="D5664" t="str">
        <f>anotacoes!F5664</f>
        <v>TOMA</v>
      </c>
      <c r="E5664" t="s">
        <v>10325</v>
      </c>
      <c r="F5664">
        <f>anotacoes!A5664</f>
        <v>82</v>
      </c>
      <c r="G5664">
        <f>anotacoes!B5664</f>
        <v>1</v>
      </c>
      <c r="H5664" t="str">
        <f>anotacoes!K5664</f>
        <v xml:space="preserve"> 00:00:20,771</v>
      </c>
      <c r="I5664" t="str">
        <f>anotacoes!L5664</f>
        <v xml:space="preserve"> 00:00:26,948</v>
      </c>
      <c r="J5664" t="str">
        <f>IF(L5664="PAUSE",E5664,IF(anotacoes!G5668=conversao_anotacoes!C5664,conversao_anotacoes!C5664,conversao_anotacoes!D5664))</f>
        <v>MRVALJEVIC</v>
      </c>
      <c r="K5664" t="str">
        <f t="shared" si="176"/>
        <v>TOMA</v>
      </c>
      <c r="L5664" t="str">
        <f>UPPER(anotacoes!H5664)</f>
        <v>DISPLACEMENT</v>
      </c>
      <c r="M5664" t="str">
        <f>IF(OR(L5664="ATTACK",L5664="FINTA"),"&lt;TECNICA&gt;",UPPER(anotacoes!I5664))</f>
        <v>2-3 STEP HESITANT RIGHT</v>
      </c>
      <c r="N5664" t="str">
        <f>IF(OR(L5664="ATTACK",L5664="FINTA"),UPPER(anotacoes!I5664),"")</f>
        <v/>
      </c>
      <c r="O5664" s="6" t="str">
        <f>IF(anotacoes!N5664=0,"",anotacoes!N5664)</f>
        <v/>
      </c>
      <c r="P5664" t="str">
        <f>IF(anotacoes!M5664=0,"",UPPER(anotacoes!M5664))</f>
        <v/>
      </c>
      <c r="Q5664" t="str">
        <f t="shared" si="177"/>
        <v>INSERT INTO CONVERSAO_LUTA_ACAO (cd_conversao, id_luta, sequencia, momento_inicio, momento_fim, quem_faz, quem_sofre, acao_tipo, acao, tecnica, direcao, pontuacao) VALUES (1, 82, 1, TRIM(' 00:00:20,771'), TRIM(' 00:00:26,948'), 'MRVALJEVIC', 'TOMA', 'DISPLACEMENT', '2-3 STEP HESITANT RIGHT', NULL, NULL, NULL)</v>
      </c>
      <c r="R5664" t="s">
        <v>10327</v>
      </c>
    </row>
    <row r="5665" spans="1:18" hidden="1" x14ac:dyDescent="0.25">
      <c r="A5665" s="7">
        <f>anotacoes!D5665</f>
        <v>40923</v>
      </c>
      <c r="B5665" t="str">
        <f>anotacoes!C5665</f>
        <v>WORLD MASTERS ALMATY 2012</v>
      </c>
      <c r="C5665" t="str">
        <f>anotacoes!E5665</f>
        <v>MRVALJEVIC</v>
      </c>
      <c r="D5665" t="str">
        <f>anotacoes!F5665</f>
        <v>TOMA</v>
      </c>
      <c r="E5665" t="s">
        <v>10325</v>
      </c>
      <c r="F5665">
        <f>anotacoes!A5665</f>
        <v>82</v>
      </c>
      <c r="G5665">
        <f>anotacoes!B5665</f>
        <v>2</v>
      </c>
      <c r="H5665" t="str">
        <f>anotacoes!K5665</f>
        <v xml:space="preserve"> 00:00:26,948</v>
      </c>
      <c r="I5665" t="str">
        <f>anotacoes!L5665</f>
        <v xml:space="preserve"> 00:00:43,910</v>
      </c>
      <c r="J5665" t="str">
        <f>IF(L5665="PAUSE",E5665,IF(anotacoes!G5669=conversao_anotacoes!C5665,conversao_anotacoes!C5665,conversao_anotacoes!D5665))</f>
        <v>MRVALJEVIC</v>
      </c>
      <c r="K5665" t="str">
        <f t="shared" si="176"/>
        <v>TOMA</v>
      </c>
      <c r="L5665" t="str">
        <f>UPPER(anotacoes!H5665)</f>
        <v>DISPLACEMENT</v>
      </c>
      <c r="M5665" t="str">
        <f>IF(OR(L5665="ATTACK",L5665="FINTA"),"&lt;TECNICA&gt;",UPPER(anotacoes!I5665))</f>
        <v>TRY TO GRIP WITH CONTACT</v>
      </c>
      <c r="N5665" t="str">
        <f>IF(OR(L5665="ATTACK",L5665="FINTA"),UPPER(anotacoes!I5665),"")</f>
        <v/>
      </c>
      <c r="O5665" s="6" t="str">
        <f>IF(anotacoes!N5665=0,"",anotacoes!N5665)</f>
        <v/>
      </c>
      <c r="P5665" t="str">
        <f>IF(anotacoes!M5665=0,"",UPPER(anotacoes!M5665))</f>
        <v/>
      </c>
      <c r="Q5665" t="str">
        <f t="shared" si="177"/>
        <v>INSERT INTO CONVERSAO_LUTA_ACAO (cd_conversao, id_luta, sequencia, momento_inicio, momento_fim, quem_faz, quem_sofre, acao_tipo, acao, tecnica, direcao, pontuacao) VALUES (1, 82, 2, TRIM(' 00:00:26,948'), TRIM(' 00:00:43,910'), 'MRVALJEVIC', 'TOMA', 'DISPLACEMENT', 'TRY TO GRIP WITH CONTACT', NULL, NULL, NULL)</v>
      </c>
      <c r="R5665" t="s">
        <v>10327</v>
      </c>
    </row>
    <row r="5666" spans="1:18" hidden="1" x14ac:dyDescent="0.25">
      <c r="A5666" s="7">
        <f>anotacoes!D5666</f>
        <v>40923</v>
      </c>
      <c r="B5666" t="str">
        <f>anotacoes!C5666</f>
        <v>WORLD MASTERS ALMATY 2012</v>
      </c>
      <c r="C5666" t="str">
        <f>anotacoes!E5666</f>
        <v>MRVALJEVIC</v>
      </c>
      <c r="D5666" t="str">
        <f>anotacoes!F5666</f>
        <v>TOMA</v>
      </c>
      <c r="E5666" t="s">
        <v>10325</v>
      </c>
      <c r="F5666">
        <f>anotacoes!A5666</f>
        <v>82</v>
      </c>
      <c r="G5666">
        <f>anotacoes!B5666</f>
        <v>3</v>
      </c>
      <c r="H5666" t="str">
        <f>anotacoes!K5666</f>
        <v xml:space="preserve"> 00:00:43,910</v>
      </c>
      <c r="I5666" t="str">
        <f>anotacoes!L5666</f>
        <v xml:space="preserve"> 00:01:45,546</v>
      </c>
      <c r="J5666" t="str">
        <f>IF(L5666="PAUSE",E5666,IF(anotacoes!G5670=conversao_anotacoes!C5666,conversao_anotacoes!C5666,conversao_anotacoes!D5666))</f>
        <v>MRVALJEVIC</v>
      </c>
      <c r="K5666" t="str">
        <f t="shared" si="176"/>
        <v>TOMA</v>
      </c>
      <c r="L5666" t="str">
        <f>UPPER(anotacoes!H5666)</f>
        <v>GRIP TIME</v>
      </c>
      <c r="M5666" t="str">
        <f>IF(OR(L5666="ATTACK",L5666="FINTA"),"&lt;TECNICA&gt;",UPPER(anotacoes!I5666))</f>
        <v>RIGHT SLEEVE LEFT SLEEVE</v>
      </c>
      <c r="N5666" t="str">
        <f>IF(OR(L5666="ATTACK",L5666="FINTA"),UPPER(anotacoes!I5666),"")</f>
        <v/>
      </c>
      <c r="O5666" s="6" t="str">
        <f>IF(anotacoes!N5666=0,"",anotacoes!N5666)</f>
        <v/>
      </c>
      <c r="P5666" t="str">
        <f>IF(anotacoes!M5666=0,"",UPPER(anotacoes!M5666))</f>
        <v/>
      </c>
      <c r="Q5666" t="str">
        <f t="shared" si="177"/>
        <v>INSERT INTO CONVERSAO_LUTA_ACAO (cd_conversao, id_luta, sequencia, momento_inicio, momento_fim, quem_faz, quem_sofre, acao_tipo, acao, tecnica, direcao, pontuacao) VALUES (1, 82, 3, TRIM(' 00:00:43,910'), TRIM(' 00:01:45,546'), 'MRVALJEVIC', 'TOMA', 'GRIP TIME', 'RIGHT SLEEVE LEFT SLEEVE', NULL, NULL, NULL)</v>
      </c>
      <c r="R5666" t="s">
        <v>10327</v>
      </c>
    </row>
    <row r="5667" spans="1:18" hidden="1" x14ac:dyDescent="0.25">
      <c r="A5667" s="7">
        <f>anotacoes!D5667</f>
        <v>40923</v>
      </c>
      <c r="B5667" t="str">
        <f>anotacoes!C5667</f>
        <v>WORLD MASTERS ALMATY 2012</v>
      </c>
      <c r="C5667" t="str">
        <f>anotacoes!E5667</f>
        <v>MRVALJEVIC</v>
      </c>
      <c r="D5667" t="str">
        <f>anotacoes!F5667</f>
        <v>TOMA</v>
      </c>
      <c r="E5667" t="s">
        <v>10325</v>
      </c>
      <c r="F5667">
        <f>anotacoes!A5667</f>
        <v>82</v>
      </c>
      <c r="G5667">
        <f>anotacoes!B5667</f>
        <v>4</v>
      </c>
      <c r="H5667" t="str">
        <f>anotacoes!K5667</f>
        <v xml:space="preserve"> 00:01:45,546</v>
      </c>
      <c r="I5667" t="str">
        <f>anotacoes!L5667</f>
        <v xml:space="preserve"> 00:01:45,546</v>
      </c>
      <c r="J5667" t="str">
        <f>IF(L5667="PAUSE",E5667,IF(anotacoes!G5671=conversao_anotacoes!C5667,conversao_anotacoes!C5667,conversao_anotacoes!D5667))</f>
        <v>MRVALJEVIC</v>
      </c>
      <c r="K5667" t="str">
        <f t="shared" si="176"/>
        <v>TOMA</v>
      </c>
      <c r="L5667" t="str">
        <f>UPPER(anotacoes!H5667)</f>
        <v>ATTACK</v>
      </c>
      <c r="M5667" t="str">
        <f>IF(OR(L5667="ATTACK",L5667="FINTA"),"&lt;TECNICA&gt;",UPPER(anotacoes!I5667))</f>
        <v>&lt;TECNICA&gt;</v>
      </c>
      <c r="N5667" t="str">
        <f>IF(OR(L5667="ATTACK",L5667="FINTA"),UPPER(anotacoes!I5667),"")</f>
        <v>KOUCHI GARI</v>
      </c>
      <c r="O5667" s="6">
        <f>IF(anotacoes!N5667=0,"",anotacoes!N5667)</f>
        <v>2</v>
      </c>
      <c r="P5667" t="str">
        <f>IF(anotacoes!M5667=0,"",UPPER(anotacoes!M5667))</f>
        <v/>
      </c>
      <c r="Q5667" t="str">
        <f t="shared" si="177"/>
        <v>INSERT INTO CONVERSAO_LUTA_ACAO (cd_conversao, id_luta, sequencia, momento_inicio, momento_fim, quem_faz, quem_sofre, acao_tipo, acao, tecnica, direcao, pontuacao) VALUES (1, 82, 4, TRIM(' 00:01:45,546'), TRIM(' 00:01:45,546'), 'MRVALJEVIC', 'TOMA', 'ATTACK', '&lt;TECNICA&gt;', 'KOUCHI GARI', 2, NULL)</v>
      </c>
      <c r="R5667" t="s">
        <v>10327</v>
      </c>
    </row>
    <row r="5668" spans="1:18" hidden="1" x14ac:dyDescent="0.25">
      <c r="A5668" s="7">
        <f>anotacoes!D5668</f>
        <v>40923</v>
      </c>
      <c r="B5668" t="str">
        <f>anotacoes!C5668</f>
        <v>WORLD MASTERS ALMATY 2012</v>
      </c>
      <c r="C5668" t="str">
        <f>anotacoes!E5668</f>
        <v>MRVALJEVIC</v>
      </c>
      <c r="D5668" t="str">
        <f>anotacoes!F5668</f>
        <v>TOMA</v>
      </c>
      <c r="E5668" t="s">
        <v>10325</v>
      </c>
      <c r="F5668">
        <f>anotacoes!A5668</f>
        <v>82</v>
      </c>
      <c r="G5668">
        <f>anotacoes!B5668</f>
        <v>5</v>
      </c>
      <c r="H5668" t="str">
        <f>anotacoes!K5668</f>
        <v xml:space="preserve"> 00:01:45,546</v>
      </c>
      <c r="I5668" t="str">
        <f>anotacoes!L5668</f>
        <v xml:space="preserve"> 00:01:48,536</v>
      </c>
      <c r="J5668" t="str">
        <f>IF(L5668="PAUSE",E5668,IF(anotacoes!G5672=conversao_anotacoes!C5668,conversao_anotacoes!C5668,conversao_anotacoes!D5668))</f>
        <v>MRVALJEVIC</v>
      </c>
      <c r="K5668" t="str">
        <f t="shared" si="176"/>
        <v>TOMA</v>
      </c>
      <c r="L5668" t="str">
        <f>UPPER(anotacoes!H5668)</f>
        <v>GRIP TIME</v>
      </c>
      <c r="M5668" t="str">
        <f>IF(OR(L5668="ATTACK",L5668="FINTA"),"&lt;TECNICA&gt;",UPPER(anotacoes!I5668))</f>
        <v>RIGHT BACK LEFT SLEEVE</v>
      </c>
      <c r="N5668" t="str">
        <f>IF(OR(L5668="ATTACK",L5668="FINTA"),UPPER(anotacoes!I5668),"")</f>
        <v/>
      </c>
      <c r="O5668" s="6" t="str">
        <f>IF(anotacoes!N5668=0,"",anotacoes!N5668)</f>
        <v/>
      </c>
      <c r="P5668" t="str">
        <f>IF(anotacoes!M5668=0,"",UPPER(anotacoes!M5668))</f>
        <v/>
      </c>
      <c r="Q5668" t="str">
        <f t="shared" si="177"/>
        <v>INSERT INTO CONVERSAO_LUTA_ACAO (cd_conversao, id_luta, sequencia, momento_inicio, momento_fim, quem_faz, quem_sofre, acao_tipo, acao, tecnica, direcao, pontuacao) VALUES (1, 82, 5, TRIM(' 00:01:45,546'), TRIM(' 00:01:48,536'), 'MRVALJEVIC', 'TOMA', 'GRIP TIME', 'RIGHT BACK LEFT SLEEVE', NULL, NULL, NULL)</v>
      </c>
      <c r="R5668" t="s">
        <v>10327</v>
      </c>
    </row>
    <row r="5669" spans="1:18" hidden="1" x14ac:dyDescent="0.25">
      <c r="A5669" s="7">
        <f>anotacoes!D5669</f>
        <v>40923</v>
      </c>
      <c r="B5669" t="str">
        <f>anotacoes!C5669</f>
        <v>WORLD MASTERS ALMATY 2012</v>
      </c>
      <c r="C5669" t="str">
        <f>anotacoes!E5669</f>
        <v>MRVALJEVIC</v>
      </c>
      <c r="D5669" t="str">
        <f>anotacoes!F5669</f>
        <v>TOMA</v>
      </c>
      <c r="E5669" t="s">
        <v>10325</v>
      </c>
      <c r="F5669">
        <f>anotacoes!A5669</f>
        <v>82</v>
      </c>
      <c r="G5669">
        <f>anotacoes!B5669</f>
        <v>6</v>
      </c>
      <c r="H5669" t="str">
        <f>anotacoes!K5669</f>
        <v xml:space="preserve"> 00:01:48,536</v>
      </c>
      <c r="I5669" t="str">
        <f>anotacoes!L5669</f>
        <v xml:space="preserve"> 00:01:49,489</v>
      </c>
      <c r="J5669" t="str">
        <f>IF(L5669="PAUSE",E5669,IF(anotacoes!G5673=conversao_anotacoes!C5669,conversao_anotacoes!C5669,conversao_anotacoes!D5669))</f>
        <v>MRVALJEVIC</v>
      </c>
      <c r="K5669" t="str">
        <f t="shared" si="176"/>
        <v>TOMA</v>
      </c>
      <c r="L5669" t="str">
        <f>UPPER(anotacoes!H5669)</f>
        <v>ATTACK</v>
      </c>
      <c r="M5669" t="str">
        <f>IF(OR(L5669="ATTACK",L5669="FINTA"),"&lt;TECNICA&gt;",UPPER(anotacoes!I5669))</f>
        <v>&lt;TECNICA&gt;</v>
      </c>
      <c r="N5669" t="str">
        <f>IF(OR(L5669="ATTACK",L5669="FINTA"),UPPER(anotacoes!I5669),"")</f>
        <v>OSOTO GARI</v>
      </c>
      <c r="O5669" s="6">
        <f>IF(anotacoes!N5669=0,"",anotacoes!N5669)</f>
        <v>2</v>
      </c>
      <c r="P5669" t="str">
        <f>IF(anotacoes!M5669=0,"",UPPER(anotacoes!M5669))</f>
        <v/>
      </c>
      <c r="Q5669" t="str">
        <f t="shared" si="177"/>
        <v>INSERT INTO CONVERSAO_LUTA_ACAO (cd_conversao, id_luta, sequencia, momento_inicio, momento_fim, quem_faz, quem_sofre, acao_tipo, acao, tecnica, direcao, pontuacao) VALUES (1, 82, 6, TRIM(' 00:01:48,536'), TRIM(' 00:01:49,489'), 'MRVALJEVIC', 'TOMA', 'ATTACK', '&lt;TECNICA&gt;', 'OSOTO GARI', 2, NULL)</v>
      </c>
      <c r="R5669" t="s">
        <v>10327</v>
      </c>
    </row>
    <row r="5670" spans="1:18" hidden="1" x14ac:dyDescent="0.25">
      <c r="A5670" s="7">
        <f>anotacoes!D5670</f>
        <v>40923</v>
      </c>
      <c r="B5670" t="str">
        <f>anotacoes!C5670</f>
        <v>WORLD MASTERS ALMATY 2012</v>
      </c>
      <c r="C5670" t="str">
        <f>anotacoes!E5670</f>
        <v>MRVALJEVIC</v>
      </c>
      <c r="D5670" t="str">
        <f>anotacoes!F5670</f>
        <v>TOMA</v>
      </c>
      <c r="E5670" t="s">
        <v>10325</v>
      </c>
      <c r="F5670">
        <f>anotacoes!A5670</f>
        <v>82</v>
      </c>
      <c r="G5670">
        <f>anotacoes!B5670</f>
        <v>7</v>
      </c>
      <c r="H5670" t="str">
        <f>anotacoes!K5670</f>
        <v xml:space="preserve"> 00:01:49,668</v>
      </c>
      <c r="I5670" t="str">
        <f>anotacoes!L5670</f>
        <v xml:space="preserve"> 00:01:56,362</v>
      </c>
      <c r="J5670" t="str">
        <f>IF(L5670="PAUSE",E5670,IF(anotacoes!G5674=conversao_anotacoes!C5670,conversao_anotacoes!C5670,conversao_anotacoes!D5670))</f>
        <v>&lt;ARBITRO_DESCONHECIDO&gt;</v>
      </c>
      <c r="K5670" t="str">
        <f t="shared" si="176"/>
        <v/>
      </c>
      <c r="L5670" t="str">
        <f>UPPER(anotacoes!H5670)</f>
        <v>PAUSE</v>
      </c>
      <c r="M5670" t="str">
        <f>IF(OR(L5670="ATTACK",L5670="FINTA"),"&lt;TECNICA&gt;",UPPER(anotacoes!I5670))</f>
        <v>&lt;NAO_CLASSIFICADO&gt;</v>
      </c>
      <c r="N5670" t="str">
        <f>IF(OR(L5670="ATTACK",L5670="FINTA"),UPPER(anotacoes!I5670),"")</f>
        <v/>
      </c>
      <c r="O5670" s="6" t="str">
        <f>IF(anotacoes!N5670=0,"",anotacoes!N5670)</f>
        <v/>
      </c>
      <c r="P5670" t="str">
        <f>IF(anotacoes!M5670=0,"",UPPER(anotacoes!M5670))</f>
        <v/>
      </c>
      <c r="Q5670" t="str">
        <f t="shared" si="177"/>
        <v>INSERT INTO CONVERSAO_LUTA_ACAO (cd_conversao, id_luta, sequencia, momento_inicio, momento_fim, quem_faz, quem_sofre, acao_tipo, acao, tecnica, direcao, pontuacao) VALUES (1, 82, 7, TRIM(' 00:01:49,668'), TRIM(' 00:01:56,362'), '&lt;ARBITRO_DESCONHECIDO&gt;', '', 'PAUSE', '&lt;NAO_CLASSIFICADO&gt;', NULL, NULL, NULL)</v>
      </c>
      <c r="R5670" t="s">
        <v>10327</v>
      </c>
    </row>
    <row r="5671" spans="1:18" hidden="1" x14ac:dyDescent="0.25">
      <c r="A5671" s="7">
        <f>anotacoes!D5671</f>
        <v>40923</v>
      </c>
      <c r="B5671" t="str">
        <f>anotacoes!C5671</f>
        <v>WORLD MASTERS ALMATY 2012</v>
      </c>
      <c r="C5671" t="str">
        <f>anotacoes!E5671</f>
        <v>MRVALJEVIC</v>
      </c>
      <c r="D5671" t="str">
        <f>anotacoes!F5671</f>
        <v>TOMA</v>
      </c>
      <c r="E5671" t="s">
        <v>10325</v>
      </c>
      <c r="F5671">
        <f>anotacoes!A5671</f>
        <v>82</v>
      </c>
      <c r="G5671">
        <f>anotacoes!B5671</f>
        <v>8</v>
      </c>
      <c r="H5671" t="str">
        <f>anotacoes!K5671</f>
        <v xml:space="preserve"> 00:01:56,517</v>
      </c>
      <c r="I5671" t="str">
        <f>anotacoes!L5671</f>
        <v xml:space="preserve"> 00:02:06,164</v>
      </c>
      <c r="J5671" t="str">
        <f>IF(L5671="PAUSE",E5671,IF(anotacoes!G5675=conversao_anotacoes!C5671,conversao_anotacoes!C5671,conversao_anotacoes!D5671))</f>
        <v>MRVALJEVIC</v>
      </c>
      <c r="K5671" t="str">
        <f t="shared" si="176"/>
        <v>TOMA</v>
      </c>
      <c r="L5671" t="str">
        <f>UPPER(anotacoes!H5671)</f>
        <v>DISPLACEMENT</v>
      </c>
      <c r="M5671" t="str">
        <f>IF(OR(L5671="ATTACK",L5671="FINTA"),"&lt;TECNICA&gt;",UPPER(anotacoes!I5671))</f>
        <v>2-3 STEP HESITANT LEFT</v>
      </c>
      <c r="N5671" t="str">
        <f>IF(OR(L5671="ATTACK",L5671="FINTA"),UPPER(anotacoes!I5671),"")</f>
        <v/>
      </c>
      <c r="O5671" s="6" t="str">
        <f>IF(anotacoes!N5671=0,"",anotacoes!N5671)</f>
        <v/>
      </c>
      <c r="P5671" t="str">
        <f>IF(anotacoes!M5671=0,"",UPPER(anotacoes!M5671))</f>
        <v/>
      </c>
      <c r="Q5671" t="str">
        <f t="shared" si="177"/>
        <v>INSERT INTO CONVERSAO_LUTA_ACAO (cd_conversao, id_luta, sequencia, momento_inicio, momento_fim, quem_faz, quem_sofre, acao_tipo, acao, tecnica, direcao, pontuacao) VALUES (1, 82, 8, TRIM(' 00:01:56,517'), TRIM(' 00:02:06,164'), 'MRVALJEVIC', 'TOMA', 'DISPLACEMENT', '2-3 STEP HESITANT LEFT', NULL, NULL, NULL)</v>
      </c>
      <c r="R5671" t="s">
        <v>10327</v>
      </c>
    </row>
    <row r="5672" spans="1:18" hidden="1" x14ac:dyDescent="0.25">
      <c r="A5672" s="7">
        <f>anotacoes!D5672</f>
        <v>40923</v>
      </c>
      <c r="B5672" t="str">
        <f>anotacoes!C5672</f>
        <v>WORLD MASTERS ALMATY 2012</v>
      </c>
      <c r="C5672" t="str">
        <f>anotacoes!E5672</f>
        <v>MRVALJEVIC</v>
      </c>
      <c r="D5672" t="str">
        <f>anotacoes!F5672</f>
        <v>TOMA</v>
      </c>
      <c r="E5672" t="s">
        <v>10325</v>
      </c>
      <c r="F5672">
        <f>anotacoes!A5672</f>
        <v>82</v>
      </c>
      <c r="G5672">
        <f>anotacoes!B5672</f>
        <v>9</v>
      </c>
      <c r="H5672" t="str">
        <f>anotacoes!K5672</f>
        <v xml:space="preserve"> 00:02:06,337</v>
      </c>
      <c r="I5672" t="str">
        <f>anotacoes!L5672</f>
        <v xml:space="preserve"> 00:02:08,595</v>
      </c>
      <c r="J5672" t="str">
        <f>IF(L5672="PAUSE",E5672,IF(anotacoes!G5676=conversao_anotacoes!C5672,conversao_anotacoes!C5672,conversao_anotacoes!D5672))</f>
        <v>MRVALJEVIC</v>
      </c>
      <c r="K5672" t="str">
        <f t="shared" si="176"/>
        <v>TOMA</v>
      </c>
      <c r="L5672" t="str">
        <f>UPPER(anotacoes!H5672)</f>
        <v>DISPLACEMENT</v>
      </c>
      <c r="M5672" t="str">
        <f>IF(OR(L5672="ATTACK",L5672="FINTA"),"&lt;TECNICA&gt;",UPPER(anotacoes!I5672))</f>
        <v>TRY TO GRIP WITH CONTACT</v>
      </c>
      <c r="N5672" t="str">
        <f>IF(OR(L5672="ATTACK",L5672="FINTA"),UPPER(anotacoes!I5672),"")</f>
        <v/>
      </c>
      <c r="O5672" s="6" t="str">
        <f>IF(anotacoes!N5672=0,"",anotacoes!N5672)</f>
        <v/>
      </c>
      <c r="P5672" t="str">
        <f>IF(anotacoes!M5672=0,"",UPPER(anotacoes!M5672))</f>
        <v/>
      </c>
      <c r="Q5672" t="str">
        <f t="shared" si="177"/>
        <v>INSERT INTO CONVERSAO_LUTA_ACAO (cd_conversao, id_luta, sequencia, momento_inicio, momento_fim, quem_faz, quem_sofre, acao_tipo, acao, tecnica, direcao, pontuacao) VALUES (1, 82, 9, TRIM(' 00:02:06,337'), TRIM(' 00:02:08,595'), 'MRVALJEVIC', 'TOMA', 'DISPLACEMENT', 'TRY TO GRIP WITH CONTACT', NULL, NULL, NULL)</v>
      </c>
      <c r="R5672" t="s">
        <v>10327</v>
      </c>
    </row>
    <row r="5673" spans="1:18" hidden="1" x14ac:dyDescent="0.25">
      <c r="A5673" s="7">
        <f>anotacoes!D5673</f>
        <v>40923</v>
      </c>
      <c r="B5673" t="str">
        <f>anotacoes!C5673</f>
        <v>WORLD MASTERS ALMATY 2012</v>
      </c>
      <c r="C5673" t="str">
        <f>anotacoes!E5673</f>
        <v>MRVALJEVIC</v>
      </c>
      <c r="D5673" t="str">
        <f>anotacoes!F5673</f>
        <v>TOMA</v>
      </c>
      <c r="E5673" t="s">
        <v>10325</v>
      </c>
      <c r="F5673">
        <f>anotacoes!A5673</f>
        <v>82</v>
      </c>
      <c r="G5673">
        <f>anotacoes!B5673</f>
        <v>10</v>
      </c>
      <c r="H5673" t="str">
        <f>anotacoes!K5673</f>
        <v xml:space="preserve"> 00:02:08,595</v>
      </c>
      <c r="I5673" t="str">
        <f>anotacoes!L5673</f>
        <v xml:space="preserve"> 00:02:11,702</v>
      </c>
      <c r="J5673" t="str">
        <f>IF(L5673="PAUSE",E5673,IF(anotacoes!G5677=conversao_anotacoes!C5673,conversao_anotacoes!C5673,conversao_anotacoes!D5673))</f>
        <v>MRVALJEVIC</v>
      </c>
      <c r="K5673" t="str">
        <f t="shared" si="176"/>
        <v>TOMA</v>
      </c>
      <c r="L5673" t="str">
        <f>UPPER(anotacoes!H5673)</f>
        <v>GRIP TIME</v>
      </c>
      <c r="M5673" t="str">
        <f>IF(OR(L5673="ATTACK",L5673="FINTA"),"&lt;TECNICA&gt;",UPPER(anotacoes!I5673))</f>
        <v>LEFT COLLAR RIGHT COLLAR</v>
      </c>
      <c r="N5673" t="str">
        <f>IF(OR(L5673="ATTACK",L5673="FINTA"),UPPER(anotacoes!I5673),"")</f>
        <v/>
      </c>
      <c r="O5673" s="6" t="str">
        <f>IF(anotacoes!N5673=0,"",anotacoes!N5673)</f>
        <v/>
      </c>
      <c r="P5673" t="str">
        <f>IF(anotacoes!M5673=0,"",UPPER(anotacoes!M5673))</f>
        <v/>
      </c>
      <c r="Q5673" t="str">
        <f t="shared" si="177"/>
        <v>INSERT INTO CONVERSAO_LUTA_ACAO (cd_conversao, id_luta, sequencia, momento_inicio, momento_fim, quem_faz, quem_sofre, acao_tipo, acao, tecnica, direcao, pontuacao) VALUES (1, 82, 10, TRIM(' 00:02:08,595'), TRIM(' 00:02:11,702'), 'MRVALJEVIC', 'TOMA', 'GRIP TIME', 'LEFT COLLAR RIGHT COLLAR', NULL, NULL, NULL)</v>
      </c>
      <c r="R5673" t="s">
        <v>10327</v>
      </c>
    </row>
    <row r="5674" spans="1:18" hidden="1" x14ac:dyDescent="0.25">
      <c r="A5674" s="7">
        <f>anotacoes!D5674</f>
        <v>40923</v>
      </c>
      <c r="B5674" t="str">
        <f>anotacoes!C5674</f>
        <v>WORLD MASTERS ALMATY 2012</v>
      </c>
      <c r="C5674" t="str">
        <f>anotacoes!E5674</f>
        <v>MRVALJEVIC</v>
      </c>
      <c r="D5674" t="str">
        <f>anotacoes!F5674</f>
        <v>TOMA</v>
      </c>
      <c r="E5674" t="s">
        <v>10325</v>
      </c>
      <c r="F5674">
        <f>anotacoes!A5674</f>
        <v>82</v>
      </c>
      <c r="G5674">
        <f>anotacoes!B5674</f>
        <v>11</v>
      </c>
      <c r="H5674" t="str">
        <f>anotacoes!K5674</f>
        <v xml:space="preserve"> 00:02:11,702</v>
      </c>
      <c r="I5674" t="str">
        <f>anotacoes!L5674</f>
        <v xml:space="preserve"> 00:02:25,053</v>
      </c>
      <c r="J5674" t="str">
        <f>IF(L5674="PAUSE",E5674,IF(anotacoes!G5678=conversao_anotacoes!C5674,conversao_anotacoes!C5674,conversao_anotacoes!D5674))</f>
        <v>MRVALJEVIC</v>
      </c>
      <c r="K5674" t="str">
        <f t="shared" si="176"/>
        <v>TOMA</v>
      </c>
      <c r="L5674" t="str">
        <f>UPPER(anotacoes!H5674)</f>
        <v>GRIP TIME</v>
      </c>
      <c r="M5674" t="str">
        <f>IF(OR(L5674="ATTACK",L5674="FINTA"),"&lt;TECNICA&gt;",UPPER(anotacoes!I5674))</f>
        <v>RIGHT SLEEVE LEFT SLEEVE</v>
      </c>
      <c r="N5674" t="str">
        <f>IF(OR(L5674="ATTACK",L5674="FINTA"),UPPER(anotacoes!I5674),"")</f>
        <v/>
      </c>
      <c r="O5674" s="6" t="str">
        <f>IF(anotacoes!N5674=0,"",anotacoes!N5674)</f>
        <v/>
      </c>
      <c r="P5674" t="str">
        <f>IF(anotacoes!M5674=0,"",UPPER(anotacoes!M5674))</f>
        <v/>
      </c>
      <c r="Q5674" t="str">
        <f t="shared" si="177"/>
        <v>INSERT INTO CONVERSAO_LUTA_ACAO (cd_conversao, id_luta, sequencia, momento_inicio, momento_fim, quem_faz, quem_sofre, acao_tipo, acao, tecnica, direcao, pontuacao) VALUES (1, 82, 11, TRIM(' 00:02:11,702'), TRIM(' 00:02:25,053'), 'MRVALJEVIC', 'TOMA', 'GRIP TIME', 'RIGHT SLEEVE LEFT SLEEVE', NULL, NULL, NULL)</v>
      </c>
      <c r="R5674" t="s">
        <v>10327</v>
      </c>
    </row>
    <row r="5675" spans="1:18" hidden="1" x14ac:dyDescent="0.25">
      <c r="A5675" s="7">
        <f>anotacoes!D5675</f>
        <v>40923</v>
      </c>
      <c r="B5675" t="str">
        <f>anotacoes!C5675</f>
        <v>WORLD MASTERS ALMATY 2012</v>
      </c>
      <c r="C5675" t="str">
        <f>anotacoes!E5675</f>
        <v>MRVALJEVIC</v>
      </c>
      <c r="D5675" t="str">
        <f>anotacoes!F5675</f>
        <v>TOMA</v>
      </c>
      <c r="E5675" t="s">
        <v>10325</v>
      </c>
      <c r="F5675">
        <f>anotacoes!A5675</f>
        <v>82</v>
      </c>
      <c r="G5675">
        <f>anotacoes!B5675</f>
        <v>12</v>
      </c>
      <c r="H5675" t="str">
        <f>anotacoes!K5675</f>
        <v xml:space="preserve"> 00:02:25,053</v>
      </c>
      <c r="I5675" t="str">
        <f>anotacoes!L5675</f>
        <v xml:space="preserve"> 00:02:26,281</v>
      </c>
      <c r="J5675" t="str">
        <f>IF(L5675="PAUSE",E5675,IF(anotacoes!G5679=conversao_anotacoes!C5675,conversao_anotacoes!C5675,conversao_anotacoes!D5675))</f>
        <v>MRVALJEVIC</v>
      </c>
      <c r="K5675" t="str">
        <f t="shared" si="176"/>
        <v>TOMA</v>
      </c>
      <c r="L5675" t="str">
        <f>UPPER(anotacoes!H5675)</f>
        <v>DEFENSE</v>
      </c>
      <c r="M5675" t="str">
        <f>IF(OR(L5675="ATTACK",L5675="FINTA"),"&lt;TECNICA&gt;",UPPER(anotacoes!I5675))</f>
        <v>TAE-SABAKI RIGHT INCLINED</v>
      </c>
      <c r="N5675" t="str">
        <f>IF(OR(L5675="ATTACK",L5675="FINTA"),UPPER(anotacoes!I5675),"")</f>
        <v/>
      </c>
      <c r="O5675" s="6" t="str">
        <f>IF(anotacoes!N5675=0,"",anotacoes!N5675)</f>
        <v/>
      </c>
      <c r="P5675" t="str">
        <f>IF(anotacoes!M5675=0,"",UPPER(anotacoes!M5675))</f>
        <v/>
      </c>
      <c r="Q5675" t="str">
        <f t="shared" si="177"/>
        <v>INSERT INTO CONVERSAO_LUTA_ACAO (cd_conversao, id_luta, sequencia, momento_inicio, momento_fim, quem_faz, quem_sofre, acao_tipo, acao, tecnica, direcao, pontuacao) VALUES (1, 82, 12, TRIM(' 00:02:25,053'), TRIM(' 00:02:26,281'), 'MRVALJEVIC', 'TOMA', 'DEFENSE', 'TAE-SABAKI RIGHT INCLINED', NULL, NULL, NULL)</v>
      </c>
      <c r="R5675" t="s">
        <v>10327</v>
      </c>
    </row>
    <row r="5676" spans="1:18" hidden="1" x14ac:dyDescent="0.25">
      <c r="A5676" s="7">
        <f>anotacoes!D5676</f>
        <v>40923</v>
      </c>
      <c r="B5676" t="str">
        <f>anotacoes!C5676</f>
        <v>WORLD MASTERS ALMATY 2012</v>
      </c>
      <c r="C5676" t="str">
        <f>anotacoes!E5676</f>
        <v>MRVALJEVIC</v>
      </c>
      <c r="D5676" t="str">
        <f>anotacoes!F5676</f>
        <v>TOMA</v>
      </c>
      <c r="E5676" t="s">
        <v>10325</v>
      </c>
      <c r="F5676">
        <f>anotacoes!A5676</f>
        <v>82</v>
      </c>
      <c r="G5676">
        <f>anotacoes!B5676</f>
        <v>13</v>
      </c>
      <c r="H5676" t="str">
        <f>anotacoes!K5676</f>
        <v xml:space="preserve"> 00:02:26,446</v>
      </c>
      <c r="I5676" t="str">
        <f>anotacoes!L5676</f>
        <v xml:space="preserve"> 00:02:29,633</v>
      </c>
      <c r="J5676" t="str">
        <f>IF(L5676="PAUSE",E5676,IF(anotacoes!G5680=conversao_anotacoes!C5676,conversao_anotacoes!C5676,conversao_anotacoes!D5676))</f>
        <v>MRVALJEVIC</v>
      </c>
      <c r="K5676" t="str">
        <f t="shared" si="176"/>
        <v>TOMA</v>
      </c>
      <c r="L5676" t="str">
        <f>UPPER(anotacoes!H5676)</f>
        <v>GROUNDWORK COMBAT</v>
      </c>
      <c r="M5676" t="str">
        <f>IF(OR(L5676="ATTACK",L5676="FINTA"),"&lt;TECNICA&gt;",UPPER(anotacoes!I5676))</f>
        <v>&lt;LUTA_SOLO&gt;</v>
      </c>
      <c r="N5676" t="str">
        <f>IF(OR(L5676="ATTACK",L5676="FINTA"),UPPER(anotacoes!I5676),"")</f>
        <v/>
      </c>
      <c r="O5676" s="6" t="str">
        <f>IF(anotacoes!N5676=0,"",anotacoes!N5676)</f>
        <v/>
      </c>
      <c r="P5676" t="str">
        <f>IF(anotacoes!M5676=0,"",UPPER(anotacoes!M5676))</f>
        <v/>
      </c>
      <c r="Q5676" t="str">
        <f t="shared" si="177"/>
        <v>INSERT INTO CONVERSAO_LUTA_ACAO (cd_conversao, id_luta, sequencia, momento_inicio, momento_fim, quem_faz, quem_sofre, acao_tipo, acao, tecnica, direcao, pontuacao) VALUES (1, 82, 13, TRIM(' 00:02:26,446'), TRIM(' 00:02:29,633'), 'MRVALJEVIC', 'TOMA', 'GROUNDWORK COMBAT', '&lt;LUTA_SOLO&gt;', NULL, NULL, NULL)</v>
      </c>
      <c r="R5676" t="s">
        <v>10327</v>
      </c>
    </row>
    <row r="5677" spans="1:18" hidden="1" x14ac:dyDescent="0.25">
      <c r="A5677" s="7">
        <f>anotacoes!D5677</f>
        <v>40923</v>
      </c>
      <c r="B5677" t="str">
        <f>anotacoes!C5677</f>
        <v>WORLD MASTERS ALMATY 2012</v>
      </c>
      <c r="C5677" t="str">
        <f>anotacoes!E5677</f>
        <v>MRVALJEVIC</v>
      </c>
      <c r="D5677" t="str">
        <f>anotacoes!F5677</f>
        <v>TOMA</v>
      </c>
      <c r="E5677" t="s">
        <v>10325</v>
      </c>
      <c r="F5677">
        <f>anotacoes!A5677</f>
        <v>82</v>
      </c>
      <c r="G5677">
        <f>anotacoes!B5677</f>
        <v>14</v>
      </c>
      <c r="H5677" t="str">
        <f>anotacoes!K5677</f>
        <v xml:space="preserve"> 00:02:29,843</v>
      </c>
      <c r="I5677" t="str">
        <f>anotacoes!L5677</f>
        <v xml:space="preserve"> 00:02:37,240</v>
      </c>
      <c r="J5677" t="str">
        <f>IF(L5677="PAUSE",E5677,IF(anotacoes!G5681=conversao_anotacoes!C5677,conversao_anotacoes!C5677,conversao_anotacoes!D5677))</f>
        <v>&lt;ARBITRO_DESCONHECIDO&gt;</v>
      </c>
      <c r="K5677" t="str">
        <f t="shared" si="176"/>
        <v/>
      </c>
      <c r="L5677" t="str">
        <f>UPPER(anotacoes!H5677)</f>
        <v>PAUSE</v>
      </c>
      <c r="M5677" t="str">
        <f>IF(OR(L5677="ATTACK",L5677="FINTA"),"&lt;TECNICA&gt;",UPPER(anotacoes!I5677))</f>
        <v>&lt;NAO_CLASSIFICADO&gt;</v>
      </c>
      <c r="N5677" t="str">
        <f>IF(OR(L5677="ATTACK",L5677="FINTA"),UPPER(anotacoes!I5677),"")</f>
        <v/>
      </c>
      <c r="O5677" s="6" t="str">
        <f>IF(anotacoes!N5677=0,"",anotacoes!N5677)</f>
        <v/>
      </c>
      <c r="P5677" t="str">
        <f>IF(anotacoes!M5677=0,"",UPPER(anotacoes!M5677))</f>
        <v/>
      </c>
      <c r="Q5677" t="str">
        <f t="shared" si="177"/>
        <v>INSERT INTO CONVERSAO_LUTA_ACAO (cd_conversao, id_luta, sequencia, momento_inicio, momento_fim, quem_faz, quem_sofre, acao_tipo, acao, tecnica, direcao, pontuacao) VALUES (1, 82, 14, TRIM(' 00:02:29,843'), TRIM(' 00:02:37,240'), '&lt;ARBITRO_DESCONHECIDO&gt;', '', 'PAUSE', '&lt;NAO_CLASSIFICADO&gt;', NULL, NULL, NULL)</v>
      </c>
      <c r="R5677" t="s">
        <v>10327</v>
      </c>
    </row>
    <row r="5678" spans="1:18" hidden="1" x14ac:dyDescent="0.25">
      <c r="A5678" s="7">
        <f>anotacoes!D5678</f>
        <v>40923</v>
      </c>
      <c r="B5678" t="str">
        <f>anotacoes!C5678</f>
        <v>WORLD MASTERS ALMATY 2012</v>
      </c>
      <c r="C5678" t="str">
        <f>anotacoes!E5678</f>
        <v>MRVALJEVIC</v>
      </c>
      <c r="D5678" t="str">
        <f>anotacoes!F5678</f>
        <v>TOMA</v>
      </c>
      <c r="E5678" t="s">
        <v>10325</v>
      </c>
      <c r="F5678">
        <f>anotacoes!A5678</f>
        <v>82</v>
      </c>
      <c r="G5678">
        <f>anotacoes!B5678</f>
        <v>15</v>
      </c>
      <c r="H5678" t="str">
        <f>anotacoes!K5678</f>
        <v xml:space="preserve"> 00:02:37,240</v>
      </c>
      <c r="I5678" t="str">
        <f>anotacoes!L5678</f>
        <v xml:space="preserve"> 00:03:27,003</v>
      </c>
      <c r="J5678" t="str">
        <f>IF(L5678="PAUSE",E5678,IF(anotacoes!G5682=conversao_anotacoes!C5678,conversao_anotacoes!C5678,conversao_anotacoes!D5678))</f>
        <v>MRVALJEVIC</v>
      </c>
      <c r="K5678" t="str">
        <f t="shared" si="176"/>
        <v>TOMA</v>
      </c>
      <c r="L5678" t="str">
        <f>UPPER(anotacoes!H5678)</f>
        <v>DISPLACEMENT</v>
      </c>
      <c r="M5678" t="str">
        <f>IF(OR(L5678="ATTACK",L5678="FINTA"),"&lt;TECNICA&gt;",UPPER(anotacoes!I5678))</f>
        <v>2-3 STEP HESITANT LEFT</v>
      </c>
      <c r="N5678" t="str">
        <f>IF(OR(L5678="ATTACK",L5678="FINTA"),UPPER(anotacoes!I5678),"")</f>
        <v/>
      </c>
      <c r="O5678" s="6" t="str">
        <f>IF(anotacoes!N5678=0,"",anotacoes!N5678)</f>
        <v/>
      </c>
      <c r="P5678" t="str">
        <f>IF(anotacoes!M5678=0,"",UPPER(anotacoes!M5678))</f>
        <v/>
      </c>
      <c r="Q5678" t="str">
        <f t="shared" si="177"/>
        <v>INSERT INTO CONVERSAO_LUTA_ACAO (cd_conversao, id_luta, sequencia, momento_inicio, momento_fim, quem_faz, quem_sofre, acao_tipo, acao, tecnica, direcao, pontuacao) VALUES (1, 82, 15, TRIM(' 00:02:37,240'), TRIM(' 00:03:27,003'), 'MRVALJEVIC', 'TOMA', 'DISPLACEMENT', '2-3 STEP HESITANT LEFT', NULL, NULL, NULL)</v>
      </c>
      <c r="R5678" t="s">
        <v>10327</v>
      </c>
    </row>
    <row r="5679" spans="1:18" hidden="1" x14ac:dyDescent="0.25">
      <c r="A5679" s="7">
        <f>anotacoes!D5679</f>
        <v>40923</v>
      </c>
      <c r="B5679" t="str">
        <f>anotacoes!C5679</f>
        <v>WORLD MASTERS ALMATY 2012</v>
      </c>
      <c r="C5679" t="str">
        <f>anotacoes!E5679</f>
        <v>MRVALJEVIC</v>
      </c>
      <c r="D5679" t="str">
        <f>anotacoes!F5679</f>
        <v>TOMA</v>
      </c>
      <c r="E5679" t="s">
        <v>10325</v>
      </c>
      <c r="F5679">
        <f>anotacoes!A5679</f>
        <v>82</v>
      </c>
      <c r="G5679">
        <f>anotacoes!B5679</f>
        <v>16</v>
      </c>
      <c r="H5679" t="str">
        <f>anotacoes!K5679</f>
        <v xml:space="preserve"> 00:03:27,204</v>
      </c>
      <c r="I5679" t="str">
        <f>anotacoes!L5679</f>
        <v xml:space="preserve"> 00:03:29,368</v>
      </c>
      <c r="J5679" t="str">
        <f>IF(L5679="PAUSE",E5679,IF(anotacoes!G5683=conversao_anotacoes!C5679,conversao_anotacoes!C5679,conversao_anotacoes!D5679))</f>
        <v>MRVALJEVIC</v>
      </c>
      <c r="K5679" t="str">
        <f t="shared" si="176"/>
        <v>TOMA</v>
      </c>
      <c r="L5679" t="str">
        <f>UPPER(anotacoes!H5679)</f>
        <v>DISPLACEMENT</v>
      </c>
      <c r="M5679" t="str">
        <f>IF(OR(L5679="ATTACK",L5679="FINTA"),"&lt;TECNICA&gt;",UPPER(anotacoes!I5679))</f>
        <v>TRY TO GRIP WITH CONTACT</v>
      </c>
      <c r="N5679" t="str">
        <f>IF(OR(L5679="ATTACK",L5679="FINTA"),UPPER(anotacoes!I5679),"")</f>
        <v/>
      </c>
      <c r="O5679" s="6" t="str">
        <f>IF(anotacoes!N5679=0,"",anotacoes!N5679)</f>
        <v/>
      </c>
      <c r="P5679" t="str">
        <f>IF(anotacoes!M5679=0,"",UPPER(anotacoes!M5679))</f>
        <v/>
      </c>
      <c r="Q5679" t="str">
        <f t="shared" si="177"/>
        <v>INSERT INTO CONVERSAO_LUTA_ACAO (cd_conversao, id_luta, sequencia, momento_inicio, momento_fim, quem_faz, quem_sofre, acao_tipo, acao, tecnica, direcao, pontuacao) VALUES (1, 82, 16, TRIM(' 00:03:27,204'), TRIM(' 00:03:29,368'), 'MRVALJEVIC', 'TOMA', 'DISPLACEMENT', 'TRY TO GRIP WITH CONTACT', NULL, NULL, NULL)</v>
      </c>
      <c r="R5679" t="s">
        <v>10327</v>
      </c>
    </row>
    <row r="5680" spans="1:18" hidden="1" x14ac:dyDescent="0.25">
      <c r="A5680" s="7">
        <f>anotacoes!D5680</f>
        <v>40923</v>
      </c>
      <c r="B5680" t="str">
        <f>anotacoes!C5680</f>
        <v>WORLD MASTERS ALMATY 2012</v>
      </c>
      <c r="C5680" t="str">
        <f>anotacoes!E5680</f>
        <v>MRVALJEVIC</v>
      </c>
      <c r="D5680" t="str">
        <f>anotacoes!F5680</f>
        <v>TOMA</v>
      </c>
      <c r="E5680" t="s">
        <v>10325</v>
      </c>
      <c r="F5680">
        <f>anotacoes!A5680</f>
        <v>82</v>
      </c>
      <c r="G5680">
        <f>anotacoes!B5680</f>
        <v>17</v>
      </c>
      <c r="H5680" t="str">
        <f>anotacoes!K5680</f>
        <v xml:space="preserve"> 00:03:29,368</v>
      </c>
      <c r="I5680" t="str">
        <f>anotacoes!L5680</f>
        <v xml:space="preserve"> 00:03:31,619</v>
      </c>
      <c r="J5680" t="str">
        <f>IF(L5680="PAUSE",E5680,IF(anotacoes!G5684=conversao_anotacoes!C5680,conversao_anotacoes!C5680,conversao_anotacoes!D5680))</f>
        <v>MRVALJEVIC</v>
      </c>
      <c r="K5680" t="str">
        <f t="shared" si="176"/>
        <v>TOMA</v>
      </c>
      <c r="L5680" t="str">
        <f>UPPER(anotacoes!H5680)</f>
        <v>GRIP TIME</v>
      </c>
      <c r="M5680" t="str">
        <f>IF(OR(L5680="ATTACK",L5680="FINTA"),"&lt;TECNICA&gt;",UPPER(anotacoes!I5680))</f>
        <v>RIGHT COLLAR LEFT SLEEVE</v>
      </c>
      <c r="N5680" t="str">
        <f>IF(OR(L5680="ATTACK",L5680="FINTA"),UPPER(anotacoes!I5680),"")</f>
        <v/>
      </c>
      <c r="O5680" s="6" t="str">
        <f>IF(anotacoes!N5680=0,"",anotacoes!N5680)</f>
        <v/>
      </c>
      <c r="P5680" t="str">
        <f>IF(anotacoes!M5680=0,"",UPPER(anotacoes!M5680))</f>
        <v/>
      </c>
      <c r="Q5680" t="str">
        <f t="shared" si="177"/>
        <v>INSERT INTO CONVERSAO_LUTA_ACAO (cd_conversao, id_luta, sequencia, momento_inicio, momento_fim, quem_faz, quem_sofre, acao_tipo, acao, tecnica, direcao, pontuacao) VALUES (1, 82, 17, TRIM(' 00:03:29,368'), TRIM(' 00:03:31,619'), 'MRVALJEVIC', 'TOMA', 'GRIP TIME', 'RIGHT COLLAR LEFT SLEEVE', NULL, NULL, NULL)</v>
      </c>
      <c r="R5680" t="s">
        <v>10327</v>
      </c>
    </row>
    <row r="5681" spans="1:18" hidden="1" x14ac:dyDescent="0.25">
      <c r="A5681" s="7">
        <f>anotacoes!D5681</f>
        <v>40923</v>
      </c>
      <c r="B5681" t="str">
        <f>anotacoes!C5681</f>
        <v>WORLD MASTERS ALMATY 2012</v>
      </c>
      <c r="C5681" t="str">
        <f>anotacoes!E5681</f>
        <v>MRVALJEVIC</v>
      </c>
      <c r="D5681" t="str">
        <f>anotacoes!F5681</f>
        <v>TOMA</v>
      </c>
      <c r="E5681" t="s">
        <v>10325</v>
      </c>
      <c r="F5681">
        <f>anotacoes!A5681</f>
        <v>82</v>
      </c>
      <c r="G5681">
        <f>anotacoes!B5681</f>
        <v>18</v>
      </c>
      <c r="H5681" t="str">
        <f>anotacoes!K5681</f>
        <v xml:space="preserve"> 00:03:31,852</v>
      </c>
      <c r="I5681" t="str">
        <f>anotacoes!L5681</f>
        <v xml:space="preserve"> 00:03:39,351</v>
      </c>
      <c r="J5681" t="str">
        <f>IF(L5681="PAUSE",E5681,IF(anotacoes!G5685=conversao_anotacoes!C5681,conversao_anotacoes!C5681,conversao_anotacoes!D5681))</f>
        <v>MRVALJEVIC</v>
      </c>
      <c r="K5681" t="str">
        <f t="shared" si="176"/>
        <v>TOMA</v>
      </c>
      <c r="L5681" t="str">
        <f>UPPER(anotacoes!H5681)</f>
        <v>GROUNDWORK COMBAT</v>
      </c>
      <c r="M5681" t="str">
        <f>IF(OR(L5681="ATTACK",L5681="FINTA"),"&lt;TECNICA&gt;",UPPER(anotacoes!I5681))</f>
        <v>DEFENSIVE POSITION</v>
      </c>
      <c r="N5681" t="str">
        <f>IF(OR(L5681="ATTACK",L5681="FINTA"),UPPER(anotacoes!I5681),"")</f>
        <v/>
      </c>
      <c r="O5681" s="6" t="str">
        <f>IF(anotacoes!N5681=0,"",anotacoes!N5681)</f>
        <v/>
      </c>
      <c r="P5681" t="str">
        <f>IF(anotacoes!M5681=0,"",UPPER(anotacoes!M5681))</f>
        <v/>
      </c>
      <c r="Q5681" t="str">
        <f t="shared" si="177"/>
        <v>INSERT INTO CONVERSAO_LUTA_ACAO (cd_conversao, id_luta, sequencia, momento_inicio, momento_fim, quem_faz, quem_sofre, acao_tipo, acao, tecnica, direcao, pontuacao) VALUES (1, 82, 18, TRIM(' 00:03:31,852'), TRIM(' 00:03:39,351'), 'MRVALJEVIC', 'TOMA', 'GROUNDWORK COMBAT', 'DEFENSIVE POSITION', NULL, NULL, NULL)</v>
      </c>
      <c r="R5681" t="s">
        <v>10327</v>
      </c>
    </row>
    <row r="5682" spans="1:18" hidden="1" x14ac:dyDescent="0.25">
      <c r="A5682" s="7">
        <f>anotacoes!D5682</f>
        <v>40923</v>
      </c>
      <c r="B5682" t="str">
        <f>anotacoes!C5682</f>
        <v>WORLD MASTERS ALMATY 2012</v>
      </c>
      <c r="C5682" t="str">
        <f>anotacoes!E5682</f>
        <v>MRVALJEVIC</v>
      </c>
      <c r="D5682" t="str">
        <f>anotacoes!F5682</f>
        <v>TOMA</v>
      </c>
      <c r="E5682" t="s">
        <v>10325</v>
      </c>
      <c r="F5682">
        <f>anotacoes!A5682</f>
        <v>82</v>
      </c>
      <c r="G5682">
        <f>anotacoes!B5682</f>
        <v>19</v>
      </c>
      <c r="H5682" t="str">
        <f>anotacoes!K5682</f>
        <v xml:space="preserve"> 00:03:39,538</v>
      </c>
      <c r="I5682" t="str">
        <f>anotacoes!L5682</f>
        <v xml:space="preserve"> 00:03:49,319</v>
      </c>
      <c r="J5682" t="str">
        <f>IF(L5682="PAUSE",E5682,IF(anotacoes!G5686=conversao_anotacoes!C5682,conversao_anotacoes!C5682,conversao_anotacoes!D5682))</f>
        <v>&lt;ARBITRO_DESCONHECIDO&gt;</v>
      </c>
      <c r="K5682" t="str">
        <f t="shared" si="176"/>
        <v/>
      </c>
      <c r="L5682" t="str">
        <f>UPPER(anotacoes!H5682)</f>
        <v>PAUSE</v>
      </c>
      <c r="M5682" t="str">
        <f>IF(OR(L5682="ATTACK",L5682="FINTA"),"&lt;TECNICA&gt;",UPPER(anotacoes!I5682))</f>
        <v>&lt;NAO_CLASSIFICADO&gt;</v>
      </c>
      <c r="N5682" t="str">
        <f>IF(OR(L5682="ATTACK",L5682="FINTA"),UPPER(anotacoes!I5682),"")</f>
        <v/>
      </c>
      <c r="O5682" s="6" t="str">
        <f>IF(anotacoes!N5682=0,"",anotacoes!N5682)</f>
        <v/>
      </c>
      <c r="P5682" t="str">
        <f>IF(anotacoes!M5682=0,"",UPPER(anotacoes!M5682))</f>
        <v/>
      </c>
      <c r="Q5682" t="str">
        <f t="shared" si="177"/>
        <v>INSERT INTO CONVERSAO_LUTA_ACAO (cd_conversao, id_luta, sequencia, momento_inicio, momento_fim, quem_faz, quem_sofre, acao_tipo, acao, tecnica, direcao, pontuacao) VALUES (1, 82, 19, TRIM(' 00:03:39,538'), TRIM(' 00:03:49,319'), '&lt;ARBITRO_DESCONHECIDO&gt;', '', 'PAUSE', '&lt;NAO_CLASSIFICADO&gt;', NULL, NULL, NULL)</v>
      </c>
      <c r="R5682" t="s">
        <v>10327</v>
      </c>
    </row>
    <row r="5683" spans="1:18" hidden="1" x14ac:dyDescent="0.25">
      <c r="A5683" s="7">
        <f>anotacoes!D5683</f>
        <v>40923</v>
      </c>
      <c r="B5683" t="str">
        <f>anotacoes!C5683</f>
        <v>WORLD MASTERS ALMATY 2012</v>
      </c>
      <c r="C5683" t="str">
        <f>anotacoes!E5683</f>
        <v>MRVALJEVIC</v>
      </c>
      <c r="D5683" t="str">
        <f>anotacoes!F5683</f>
        <v>TOMA</v>
      </c>
      <c r="E5683" t="s">
        <v>10325</v>
      </c>
      <c r="F5683">
        <f>anotacoes!A5683</f>
        <v>82</v>
      </c>
      <c r="G5683">
        <f>anotacoes!B5683</f>
        <v>20</v>
      </c>
      <c r="H5683" t="str">
        <f>anotacoes!K5683</f>
        <v xml:space="preserve"> 00:03:49,479</v>
      </c>
      <c r="I5683" t="str">
        <f>anotacoes!L5683</f>
        <v xml:space="preserve"> 00:04:02,268</v>
      </c>
      <c r="J5683" t="str">
        <f>IF(L5683="PAUSE",E5683,IF(anotacoes!G5687=conversao_anotacoes!C5683,conversao_anotacoes!C5683,conversao_anotacoes!D5683))</f>
        <v>MRVALJEVIC</v>
      </c>
      <c r="K5683" t="str">
        <f t="shared" si="176"/>
        <v>TOMA</v>
      </c>
      <c r="L5683" t="str">
        <f>UPPER(anotacoes!H5683)</f>
        <v>DISPLACEMENT</v>
      </c>
      <c r="M5683" t="str">
        <f>IF(OR(L5683="ATTACK",L5683="FINTA"),"&lt;TECNICA&gt;",UPPER(anotacoes!I5683))</f>
        <v>2-3 STEP HESITANT LEFT</v>
      </c>
      <c r="N5683" t="str">
        <f>IF(OR(L5683="ATTACK",L5683="FINTA"),UPPER(anotacoes!I5683),"")</f>
        <v/>
      </c>
      <c r="O5683" s="6" t="str">
        <f>IF(anotacoes!N5683=0,"",anotacoes!N5683)</f>
        <v/>
      </c>
      <c r="P5683" t="str">
        <f>IF(anotacoes!M5683=0,"",UPPER(anotacoes!M5683))</f>
        <v/>
      </c>
      <c r="Q5683" t="str">
        <f t="shared" si="177"/>
        <v>INSERT INTO CONVERSAO_LUTA_ACAO (cd_conversao, id_luta, sequencia, momento_inicio, momento_fim, quem_faz, quem_sofre, acao_tipo, acao, tecnica, direcao, pontuacao) VALUES (1, 82, 20, TRIM(' 00:03:49,479'), TRIM(' 00:04:02,268'), 'MRVALJEVIC', 'TOMA', 'DISPLACEMENT', '2-3 STEP HESITANT LEFT', NULL, NULL, NULL)</v>
      </c>
      <c r="R5683" t="s">
        <v>10327</v>
      </c>
    </row>
    <row r="5684" spans="1:18" hidden="1" x14ac:dyDescent="0.25">
      <c r="A5684" s="7">
        <f>anotacoes!D5684</f>
        <v>40923</v>
      </c>
      <c r="B5684" t="str">
        <f>anotacoes!C5684</f>
        <v>WORLD MASTERS ALMATY 2012</v>
      </c>
      <c r="C5684" t="str">
        <f>anotacoes!E5684</f>
        <v>MRVALJEVIC</v>
      </c>
      <c r="D5684" t="str">
        <f>anotacoes!F5684</f>
        <v>TOMA</v>
      </c>
      <c r="E5684" t="s">
        <v>10325</v>
      </c>
      <c r="F5684">
        <f>anotacoes!A5684</f>
        <v>82</v>
      </c>
      <c r="G5684">
        <f>anotacoes!B5684</f>
        <v>21</v>
      </c>
      <c r="H5684" t="str">
        <f>anotacoes!K5684</f>
        <v xml:space="preserve"> 00:04:02,446</v>
      </c>
      <c r="I5684" t="str">
        <f>anotacoes!L5684</f>
        <v xml:space="preserve"> 00:04:08,944</v>
      </c>
      <c r="J5684" t="str">
        <f>IF(L5684="PAUSE",E5684,IF(anotacoes!G5688=conversao_anotacoes!C5684,conversao_anotacoes!C5684,conversao_anotacoes!D5684))</f>
        <v>MRVALJEVIC</v>
      </c>
      <c r="K5684" t="str">
        <f t="shared" si="176"/>
        <v>TOMA</v>
      </c>
      <c r="L5684" t="str">
        <f>UPPER(anotacoes!H5684)</f>
        <v>GRIP TIME</v>
      </c>
      <c r="M5684" t="str">
        <f>IF(OR(L5684="ATTACK",L5684="FINTA"),"&lt;TECNICA&gt;",UPPER(anotacoes!I5684))</f>
        <v>RIGHT COLLAR LEFT SLEEVE</v>
      </c>
      <c r="N5684" t="str">
        <f>IF(OR(L5684="ATTACK",L5684="FINTA"),UPPER(anotacoes!I5684),"")</f>
        <v/>
      </c>
      <c r="O5684" s="6" t="str">
        <f>IF(anotacoes!N5684=0,"",anotacoes!N5684)</f>
        <v/>
      </c>
      <c r="P5684" t="str">
        <f>IF(anotacoes!M5684=0,"",UPPER(anotacoes!M5684))</f>
        <v/>
      </c>
      <c r="Q5684" t="str">
        <f t="shared" si="177"/>
        <v>INSERT INTO CONVERSAO_LUTA_ACAO (cd_conversao, id_luta, sequencia, momento_inicio, momento_fim, quem_faz, quem_sofre, acao_tipo, acao, tecnica, direcao, pontuacao) VALUES (1, 82, 21, TRIM(' 00:04:02,446'), TRIM(' 00:04:08,944'), 'MRVALJEVIC', 'TOMA', 'GRIP TIME', 'RIGHT COLLAR LEFT SLEEVE', NULL, NULL, NULL)</v>
      </c>
      <c r="R5684" t="s">
        <v>10327</v>
      </c>
    </row>
    <row r="5685" spans="1:18" hidden="1" x14ac:dyDescent="0.25">
      <c r="A5685" s="7">
        <f>anotacoes!D5685</f>
        <v>40923</v>
      </c>
      <c r="B5685" t="str">
        <f>anotacoes!C5685</f>
        <v>WORLD MASTERS ALMATY 2012</v>
      </c>
      <c r="C5685" t="str">
        <f>anotacoes!E5685</f>
        <v>MRVALJEVIC</v>
      </c>
      <c r="D5685" t="str">
        <f>anotacoes!F5685</f>
        <v>TOMA</v>
      </c>
      <c r="E5685" t="s">
        <v>10325</v>
      </c>
      <c r="F5685">
        <f>anotacoes!A5685</f>
        <v>82</v>
      </c>
      <c r="G5685">
        <f>anotacoes!B5685</f>
        <v>22</v>
      </c>
      <c r="H5685" t="str">
        <f>anotacoes!K5685</f>
        <v xml:space="preserve"> 00:04:08,944</v>
      </c>
      <c r="I5685" t="str">
        <f>anotacoes!L5685</f>
        <v xml:space="preserve"> 00:04:09,451</v>
      </c>
      <c r="J5685" t="str">
        <f>IF(L5685="PAUSE",E5685,IF(anotacoes!G5689=conversao_anotacoes!C5685,conversao_anotacoes!C5685,conversao_anotacoes!D5685))</f>
        <v>MRVALJEVIC</v>
      </c>
      <c r="K5685" t="str">
        <f t="shared" si="176"/>
        <v>TOMA</v>
      </c>
      <c r="L5685" t="str">
        <f>UPPER(anotacoes!H5685)</f>
        <v>DEFENSE</v>
      </c>
      <c r="M5685" t="str">
        <f>IF(OR(L5685="ATTACK",L5685="FINTA"),"&lt;TECNICA&gt;",UPPER(anotacoes!I5685))</f>
        <v>TAE-SABAKI LEFT INCLINED</v>
      </c>
      <c r="N5685" t="str">
        <f>IF(OR(L5685="ATTACK",L5685="FINTA"),UPPER(anotacoes!I5685),"")</f>
        <v/>
      </c>
      <c r="O5685" s="6" t="str">
        <f>IF(anotacoes!N5685=0,"",anotacoes!N5685)</f>
        <v/>
      </c>
      <c r="P5685" t="str">
        <f>IF(anotacoes!M5685=0,"",UPPER(anotacoes!M5685))</f>
        <v/>
      </c>
      <c r="Q5685" t="str">
        <f t="shared" si="177"/>
        <v>INSERT INTO CONVERSAO_LUTA_ACAO (cd_conversao, id_luta, sequencia, momento_inicio, momento_fim, quem_faz, quem_sofre, acao_tipo, acao, tecnica, direcao, pontuacao) VALUES (1, 82, 22, TRIM(' 00:04:08,944'), TRIM(' 00:04:09,451'), 'MRVALJEVIC', 'TOMA', 'DEFENSE', 'TAE-SABAKI LEFT INCLINED', NULL, NULL, NULL)</v>
      </c>
      <c r="R5685" t="s">
        <v>10327</v>
      </c>
    </row>
    <row r="5686" spans="1:18" hidden="1" x14ac:dyDescent="0.25">
      <c r="A5686" s="7">
        <f>anotacoes!D5686</f>
        <v>40923</v>
      </c>
      <c r="B5686" t="str">
        <f>anotacoes!C5686</f>
        <v>WORLD MASTERS ALMATY 2012</v>
      </c>
      <c r="C5686" t="str">
        <f>anotacoes!E5686</f>
        <v>MRVALJEVIC</v>
      </c>
      <c r="D5686" t="str">
        <f>anotacoes!F5686</f>
        <v>TOMA</v>
      </c>
      <c r="E5686" t="s">
        <v>10325</v>
      </c>
      <c r="F5686">
        <f>anotacoes!A5686</f>
        <v>82</v>
      </c>
      <c r="G5686">
        <f>anotacoes!B5686</f>
        <v>23</v>
      </c>
      <c r="H5686" t="str">
        <f>anotacoes!K5686</f>
        <v xml:space="preserve"> 00:04:09,624</v>
      </c>
      <c r="I5686" t="str">
        <f>anotacoes!L5686</f>
        <v xml:space="preserve"> 00:04:12,316</v>
      </c>
      <c r="J5686" t="str">
        <f>IF(L5686="PAUSE",E5686,IF(anotacoes!G5690=conversao_anotacoes!C5686,conversao_anotacoes!C5686,conversao_anotacoes!D5686))</f>
        <v>MRVALJEVIC</v>
      </c>
      <c r="K5686" t="str">
        <f t="shared" si="176"/>
        <v>TOMA</v>
      </c>
      <c r="L5686" t="str">
        <f>UPPER(anotacoes!H5686)</f>
        <v>GROUNDWORK COMBAT</v>
      </c>
      <c r="M5686" t="str">
        <f>IF(OR(L5686="ATTACK",L5686="FINTA"),"&lt;TECNICA&gt;",UPPER(anotacoes!I5686))</f>
        <v>&lt;LUTA_SOLO&gt;</v>
      </c>
      <c r="N5686" t="str">
        <f>IF(OR(L5686="ATTACK",L5686="FINTA"),UPPER(anotacoes!I5686),"")</f>
        <v/>
      </c>
      <c r="O5686" s="6" t="str">
        <f>IF(anotacoes!N5686=0,"",anotacoes!N5686)</f>
        <v/>
      </c>
      <c r="P5686" t="str">
        <f>IF(anotacoes!M5686=0,"",UPPER(anotacoes!M5686))</f>
        <v/>
      </c>
      <c r="Q5686" t="str">
        <f t="shared" si="177"/>
        <v>INSERT INTO CONVERSAO_LUTA_ACAO (cd_conversao, id_luta, sequencia, momento_inicio, momento_fim, quem_faz, quem_sofre, acao_tipo, acao, tecnica, direcao, pontuacao) VALUES (1, 82, 23, TRIM(' 00:04:09,624'), TRIM(' 00:04:12,316'), 'MRVALJEVIC', 'TOMA', 'GROUNDWORK COMBAT', '&lt;LUTA_SOLO&gt;', NULL, NULL, NULL)</v>
      </c>
      <c r="R5686" t="s">
        <v>10327</v>
      </c>
    </row>
    <row r="5687" spans="1:18" hidden="1" x14ac:dyDescent="0.25">
      <c r="A5687" s="7">
        <f>anotacoes!D5687</f>
        <v>40923</v>
      </c>
      <c r="B5687" t="str">
        <f>anotacoes!C5687</f>
        <v>WORLD MASTERS ALMATY 2012</v>
      </c>
      <c r="C5687" t="str">
        <f>anotacoes!E5687</f>
        <v>MRVALJEVIC</v>
      </c>
      <c r="D5687" t="str">
        <f>anotacoes!F5687</f>
        <v>TOMA</v>
      </c>
      <c r="E5687" t="s">
        <v>10325</v>
      </c>
      <c r="F5687">
        <f>anotacoes!A5687</f>
        <v>82</v>
      </c>
      <c r="G5687">
        <f>anotacoes!B5687</f>
        <v>24</v>
      </c>
      <c r="H5687" t="str">
        <f>anotacoes!K5687</f>
        <v xml:space="preserve"> 00:04:12,514</v>
      </c>
      <c r="I5687" t="str">
        <f>anotacoes!L5687</f>
        <v xml:space="preserve"> 00:05:02,572</v>
      </c>
      <c r="J5687" t="str">
        <f>IF(L5687="PAUSE",E5687,IF(anotacoes!G5691=conversao_anotacoes!C5687,conversao_anotacoes!C5687,conversao_anotacoes!D5687))</f>
        <v>&lt;ARBITRO_DESCONHECIDO&gt;</v>
      </c>
      <c r="K5687" t="str">
        <f t="shared" si="176"/>
        <v/>
      </c>
      <c r="L5687" t="str">
        <f>UPPER(anotacoes!H5687)</f>
        <v>PAUSE</v>
      </c>
      <c r="M5687" t="str">
        <f>IF(OR(L5687="ATTACK",L5687="FINTA"),"&lt;TECNICA&gt;",UPPER(anotacoes!I5687))</f>
        <v>SHIDO WITHOUT SCORE</v>
      </c>
      <c r="N5687" t="str">
        <f>IF(OR(L5687="ATTACK",L5687="FINTA"),UPPER(anotacoes!I5687),"")</f>
        <v/>
      </c>
      <c r="O5687" s="6" t="str">
        <f>IF(anotacoes!N5687=0,"",anotacoes!N5687)</f>
        <v/>
      </c>
      <c r="P5687" t="str">
        <f>IF(anotacoes!M5687=0,"",UPPER(anotacoes!M5687))</f>
        <v/>
      </c>
      <c r="Q5687" t="str">
        <f t="shared" si="177"/>
        <v>INSERT INTO CONVERSAO_LUTA_ACAO (cd_conversao, id_luta, sequencia, momento_inicio, momento_fim, quem_faz, quem_sofre, acao_tipo, acao, tecnica, direcao, pontuacao) VALUES (1, 82, 24, TRIM(' 00:04:12,514'), TRIM(' 00:05:02,572'), '&lt;ARBITRO_DESCONHECIDO&gt;', '', 'PAUSE', 'SHIDO WITHOUT SCORE', NULL, NULL, NULL)</v>
      </c>
      <c r="R5687" t="s">
        <v>10327</v>
      </c>
    </row>
    <row r="5688" spans="1:18" hidden="1" x14ac:dyDescent="0.25">
      <c r="A5688" s="7">
        <f>anotacoes!D5688</f>
        <v>40923</v>
      </c>
      <c r="B5688" t="str">
        <f>anotacoes!C5688</f>
        <v>WORLD MASTERS ALMATY 2012</v>
      </c>
      <c r="C5688" t="str">
        <f>anotacoes!E5688</f>
        <v>MRVALJEVIC</v>
      </c>
      <c r="D5688" t="str">
        <f>anotacoes!F5688</f>
        <v>TOMA</v>
      </c>
      <c r="E5688" t="s">
        <v>10325</v>
      </c>
      <c r="F5688">
        <f>anotacoes!A5688</f>
        <v>82</v>
      </c>
      <c r="G5688">
        <f>anotacoes!B5688</f>
        <v>25</v>
      </c>
      <c r="H5688" t="str">
        <f>anotacoes!K5688</f>
        <v xml:space="preserve"> 00:05:02,744</v>
      </c>
      <c r="I5688" t="str">
        <f>anotacoes!L5688</f>
        <v xml:space="preserve"> 00:05:08,060</v>
      </c>
      <c r="J5688" t="str">
        <f>IF(L5688="PAUSE",E5688,IF(anotacoes!G5692=conversao_anotacoes!C5688,conversao_anotacoes!C5688,conversao_anotacoes!D5688))</f>
        <v>MRVALJEVIC</v>
      </c>
      <c r="K5688" t="str">
        <f t="shared" si="176"/>
        <v>TOMA</v>
      </c>
      <c r="L5688" t="str">
        <f>UPPER(anotacoes!H5688)</f>
        <v>DISPLACEMENT</v>
      </c>
      <c r="M5688" t="str">
        <f>IF(OR(L5688="ATTACK",L5688="FINTA"),"&lt;TECNICA&gt;",UPPER(anotacoes!I5688))</f>
        <v>2-3 STEP HESITANT LEFT</v>
      </c>
      <c r="N5688" t="str">
        <f>IF(OR(L5688="ATTACK",L5688="FINTA"),UPPER(anotacoes!I5688),"")</f>
        <v/>
      </c>
      <c r="O5688" s="6" t="str">
        <f>IF(anotacoes!N5688=0,"",anotacoes!N5688)</f>
        <v/>
      </c>
      <c r="P5688" t="str">
        <f>IF(anotacoes!M5688=0,"",UPPER(anotacoes!M5688))</f>
        <v/>
      </c>
      <c r="Q5688" t="str">
        <f t="shared" si="177"/>
        <v>INSERT INTO CONVERSAO_LUTA_ACAO (cd_conversao, id_luta, sequencia, momento_inicio, momento_fim, quem_faz, quem_sofre, acao_tipo, acao, tecnica, direcao, pontuacao) VALUES (1, 82, 25, TRIM(' 00:05:02,744'), TRIM(' 00:05:08,060'), 'MRVALJEVIC', 'TOMA', 'DISPLACEMENT', '2-3 STEP HESITANT LEFT', NULL, NULL, NULL)</v>
      </c>
      <c r="R5688" t="s">
        <v>10327</v>
      </c>
    </row>
    <row r="5689" spans="1:18" hidden="1" x14ac:dyDescent="0.25">
      <c r="A5689" s="7">
        <f>anotacoes!D5689</f>
        <v>40923</v>
      </c>
      <c r="B5689" t="str">
        <f>anotacoes!C5689</f>
        <v>WORLD MASTERS ALMATY 2012</v>
      </c>
      <c r="C5689" t="str">
        <f>anotacoes!E5689</f>
        <v>MRVALJEVIC</v>
      </c>
      <c r="D5689" t="str">
        <f>anotacoes!F5689</f>
        <v>TOMA</v>
      </c>
      <c r="E5689" t="s">
        <v>10325</v>
      </c>
      <c r="F5689">
        <f>anotacoes!A5689</f>
        <v>82</v>
      </c>
      <c r="G5689">
        <f>anotacoes!B5689</f>
        <v>26</v>
      </c>
      <c r="H5689" t="str">
        <f>anotacoes!K5689</f>
        <v xml:space="preserve"> 00:05:08,268</v>
      </c>
      <c r="I5689" t="str">
        <f>anotacoes!L5689</f>
        <v xml:space="preserve"> 00:05:13,141</v>
      </c>
      <c r="J5689" t="str">
        <f>IF(L5689="PAUSE",E5689,IF(anotacoes!G5693=conversao_anotacoes!C5689,conversao_anotacoes!C5689,conversao_anotacoes!D5689))</f>
        <v>MRVALJEVIC</v>
      </c>
      <c r="K5689" t="str">
        <f t="shared" si="176"/>
        <v>TOMA</v>
      </c>
      <c r="L5689" t="str">
        <f>UPPER(anotacoes!H5689)</f>
        <v>GRIP TIME</v>
      </c>
      <c r="M5689" t="str">
        <f>IF(OR(L5689="ATTACK",L5689="FINTA"),"&lt;TECNICA&gt;",UPPER(anotacoes!I5689))</f>
        <v>RIGHT COLLAR LEFT SLEEVE</v>
      </c>
      <c r="N5689" t="str">
        <f>IF(OR(L5689="ATTACK",L5689="FINTA"),UPPER(anotacoes!I5689),"")</f>
        <v/>
      </c>
      <c r="O5689" s="6" t="str">
        <f>IF(anotacoes!N5689=0,"",anotacoes!N5689)</f>
        <v/>
      </c>
      <c r="P5689" t="str">
        <f>IF(anotacoes!M5689=0,"",UPPER(anotacoes!M5689))</f>
        <v/>
      </c>
      <c r="Q5689" t="str">
        <f t="shared" si="177"/>
        <v>INSERT INTO CONVERSAO_LUTA_ACAO (cd_conversao, id_luta, sequencia, momento_inicio, momento_fim, quem_faz, quem_sofre, acao_tipo, acao, tecnica, direcao, pontuacao) VALUES (1, 82, 26, TRIM(' 00:05:08,268'), TRIM(' 00:05:13,141'), 'MRVALJEVIC', 'TOMA', 'GRIP TIME', 'RIGHT COLLAR LEFT SLEEVE', NULL, NULL, NULL)</v>
      </c>
      <c r="R5689" t="s">
        <v>10327</v>
      </c>
    </row>
    <row r="5690" spans="1:18" hidden="1" x14ac:dyDescent="0.25">
      <c r="A5690" s="7">
        <f>anotacoes!D5690</f>
        <v>40923</v>
      </c>
      <c r="B5690" t="str">
        <f>anotacoes!C5690</f>
        <v>WORLD MASTERS ALMATY 2012</v>
      </c>
      <c r="C5690" t="str">
        <f>anotacoes!E5690</f>
        <v>MRVALJEVIC</v>
      </c>
      <c r="D5690" t="str">
        <f>anotacoes!F5690</f>
        <v>TOMA</v>
      </c>
      <c r="E5690" t="s">
        <v>10325</v>
      </c>
      <c r="F5690">
        <f>anotacoes!A5690</f>
        <v>82</v>
      </c>
      <c r="G5690">
        <f>anotacoes!B5690</f>
        <v>27</v>
      </c>
      <c r="H5690" t="str">
        <f>anotacoes!K5690</f>
        <v xml:space="preserve"> 00:05:13,141</v>
      </c>
      <c r="I5690" t="str">
        <f>anotacoes!L5690</f>
        <v xml:space="preserve"> 00:05:16,936</v>
      </c>
      <c r="J5690" t="str">
        <f>IF(L5690="PAUSE",E5690,IF(anotacoes!G5694=conversao_anotacoes!C5690,conversao_anotacoes!C5690,conversao_anotacoes!D5690))</f>
        <v>MRVALJEVIC</v>
      </c>
      <c r="K5690" t="str">
        <f t="shared" si="176"/>
        <v>TOMA</v>
      </c>
      <c r="L5690" t="str">
        <f>UPPER(anotacoes!H5690)</f>
        <v>TRANSITION</v>
      </c>
      <c r="M5690" t="str">
        <f>IF(OR(L5690="ATTACK",L5690="FINTA"),"&lt;TECNICA&gt;",UPPER(anotacoes!I5690))</f>
        <v>WITHOUT ATTACK</v>
      </c>
      <c r="N5690" t="str">
        <f>IF(OR(L5690="ATTACK",L5690="FINTA"),UPPER(anotacoes!I5690),"")</f>
        <v/>
      </c>
      <c r="O5690" s="6" t="str">
        <f>IF(anotacoes!N5690=0,"",anotacoes!N5690)</f>
        <v/>
      </c>
      <c r="P5690" t="str">
        <f>IF(anotacoes!M5690=0,"",UPPER(anotacoes!M5690))</f>
        <v/>
      </c>
      <c r="Q5690" t="str">
        <f t="shared" si="177"/>
        <v>INSERT INTO CONVERSAO_LUTA_ACAO (cd_conversao, id_luta, sequencia, momento_inicio, momento_fim, quem_faz, quem_sofre, acao_tipo, acao, tecnica, direcao, pontuacao) VALUES (1, 82, 27, TRIM(' 00:05:13,141'), TRIM(' 00:05:16,936'), 'MRVALJEVIC', 'TOMA', 'TRANSITION', 'WITHOUT ATTACK', NULL, NULL, NULL)</v>
      </c>
      <c r="R5690" t="s">
        <v>10327</v>
      </c>
    </row>
    <row r="5691" spans="1:18" hidden="1" x14ac:dyDescent="0.25">
      <c r="A5691" s="7">
        <f>anotacoes!D5691</f>
        <v>40923</v>
      </c>
      <c r="B5691" t="str">
        <f>anotacoes!C5691</f>
        <v>WORLD MASTERS ALMATY 2012</v>
      </c>
      <c r="C5691" t="str">
        <f>anotacoes!E5691</f>
        <v>MRVALJEVIC</v>
      </c>
      <c r="D5691" t="str">
        <f>anotacoes!F5691</f>
        <v>TOMA</v>
      </c>
      <c r="E5691" t="s">
        <v>10325</v>
      </c>
      <c r="F5691">
        <f>anotacoes!A5691</f>
        <v>82</v>
      </c>
      <c r="G5691">
        <f>anotacoes!B5691</f>
        <v>28</v>
      </c>
      <c r="H5691" t="str">
        <f>anotacoes!K5691</f>
        <v xml:space="preserve"> 00:05:17,117</v>
      </c>
      <c r="I5691" t="str">
        <f>anotacoes!L5691</f>
        <v xml:space="preserve"> 00:05:23,664</v>
      </c>
      <c r="J5691" t="str">
        <f>IF(L5691="PAUSE",E5691,IF(anotacoes!G5695=conversao_anotacoes!C5691,conversao_anotacoes!C5691,conversao_anotacoes!D5691))</f>
        <v>&lt;ARBITRO_DESCONHECIDO&gt;</v>
      </c>
      <c r="K5691" t="str">
        <f t="shared" si="176"/>
        <v/>
      </c>
      <c r="L5691" t="str">
        <f>UPPER(anotacoes!H5691)</f>
        <v>PAUSE</v>
      </c>
      <c r="M5691" t="str">
        <f>IF(OR(L5691="ATTACK",L5691="FINTA"),"&lt;TECNICA&gt;",UPPER(anotacoes!I5691))</f>
        <v>&lt;NAO_CLASSIFICADO&gt;</v>
      </c>
      <c r="N5691" t="str">
        <f>IF(OR(L5691="ATTACK",L5691="FINTA"),UPPER(anotacoes!I5691),"")</f>
        <v/>
      </c>
      <c r="O5691" s="6" t="str">
        <f>IF(anotacoes!N5691=0,"",anotacoes!N5691)</f>
        <v/>
      </c>
      <c r="P5691" t="str">
        <f>IF(anotacoes!M5691=0,"",UPPER(anotacoes!M5691))</f>
        <v/>
      </c>
      <c r="Q5691" t="str">
        <f t="shared" si="177"/>
        <v>INSERT INTO CONVERSAO_LUTA_ACAO (cd_conversao, id_luta, sequencia, momento_inicio, momento_fim, quem_faz, quem_sofre, acao_tipo, acao, tecnica, direcao, pontuacao) VALUES (1, 82, 28, TRIM(' 00:05:17,117'), TRIM(' 00:05:23,664'), '&lt;ARBITRO_DESCONHECIDO&gt;', '', 'PAUSE', '&lt;NAO_CLASSIFICADO&gt;', NULL, NULL, NULL)</v>
      </c>
      <c r="R5691" t="s">
        <v>10327</v>
      </c>
    </row>
    <row r="5692" spans="1:18" hidden="1" x14ac:dyDescent="0.25">
      <c r="A5692" s="7">
        <f>anotacoes!D5692</f>
        <v>40923</v>
      </c>
      <c r="B5692" t="str">
        <f>anotacoes!C5692</f>
        <v>WORLD MASTERS ALMATY 2012</v>
      </c>
      <c r="C5692" t="str">
        <f>anotacoes!E5692</f>
        <v>MRVALJEVIC</v>
      </c>
      <c r="D5692" t="str">
        <f>anotacoes!F5692</f>
        <v>TOMA</v>
      </c>
      <c r="E5692" t="s">
        <v>10325</v>
      </c>
      <c r="F5692">
        <f>anotacoes!A5692</f>
        <v>82</v>
      </c>
      <c r="G5692">
        <f>anotacoes!B5692</f>
        <v>29</v>
      </c>
      <c r="H5692" t="str">
        <f>anotacoes!K5692</f>
        <v xml:space="preserve"> 00:05:23,878</v>
      </c>
      <c r="I5692" t="str">
        <f>anotacoes!L5692</f>
        <v xml:space="preserve"> 00:05:35,658</v>
      </c>
      <c r="J5692" t="str">
        <f>IF(L5692="PAUSE",E5692,IF(anotacoes!G5696=conversao_anotacoes!C5692,conversao_anotacoes!C5692,conversao_anotacoes!D5692))</f>
        <v>MRVALJEVIC</v>
      </c>
      <c r="K5692" t="str">
        <f t="shared" si="176"/>
        <v>TOMA</v>
      </c>
      <c r="L5692" t="str">
        <f>UPPER(anotacoes!H5692)</f>
        <v>DISPLACEMENT</v>
      </c>
      <c r="M5692" t="str">
        <f>IF(OR(L5692="ATTACK",L5692="FINTA"),"&lt;TECNICA&gt;",UPPER(anotacoes!I5692))</f>
        <v>2-3 STEP HESITANT LEFT</v>
      </c>
      <c r="N5692" t="str">
        <f>IF(OR(L5692="ATTACK",L5692="FINTA"),UPPER(anotacoes!I5692),"")</f>
        <v/>
      </c>
      <c r="O5692" s="6" t="str">
        <f>IF(anotacoes!N5692=0,"",anotacoes!N5692)</f>
        <v/>
      </c>
      <c r="P5692" t="str">
        <f>IF(anotacoes!M5692=0,"",UPPER(anotacoes!M5692))</f>
        <v/>
      </c>
      <c r="Q5692" t="str">
        <f t="shared" si="177"/>
        <v>INSERT INTO CONVERSAO_LUTA_ACAO (cd_conversao, id_luta, sequencia, momento_inicio, momento_fim, quem_faz, quem_sofre, acao_tipo, acao, tecnica, direcao, pontuacao) VALUES (1, 82, 29, TRIM(' 00:05:23,878'), TRIM(' 00:05:35,658'), 'MRVALJEVIC', 'TOMA', 'DISPLACEMENT', '2-3 STEP HESITANT LEFT', NULL, NULL, NULL)</v>
      </c>
      <c r="R5692" t="s">
        <v>10327</v>
      </c>
    </row>
    <row r="5693" spans="1:18" hidden="1" x14ac:dyDescent="0.25">
      <c r="A5693" s="7">
        <f>anotacoes!D5693</f>
        <v>40923</v>
      </c>
      <c r="B5693" t="str">
        <f>anotacoes!C5693</f>
        <v>WORLD MASTERS ALMATY 2012</v>
      </c>
      <c r="C5693" t="str">
        <f>anotacoes!E5693</f>
        <v>MRVALJEVIC</v>
      </c>
      <c r="D5693" t="str">
        <f>anotacoes!F5693</f>
        <v>TOMA</v>
      </c>
      <c r="E5693" t="s">
        <v>10325</v>
      </c>
      <c r="F5693">
        <f>anotacoes!A5693</f>
        <v>82</v>
      </c>
      <c r="G5693">
        <f>anotacoes!B5693</f>
        <v>30</v>
      </c>
      <c r="H5693" t="str">
        <f>anotacoes!K5693</f>
        <v xml:space="preserve"> 00:05:35,842</v>
      </c>
      <c r="I5693" t="str">
        <f>anotacoes!L5693</f>
        <v xml:space="preserve"> 00:05:41,115</v>
      </c>
      <c r="J5693" t="str">
        <f>IF(L5693="PAUSE",E5693,IF(anotacoes!G5697=conversao_anotacoes!C5693,conversao_anotacoes!C5693,conversao_anotacoes!D5693))</f>
        <v>MRVALJEVIC</v>
      </c>
      <c r="K5693" t="str">
        <f t="shared" si="176"/>
        <v>TOMA</v>
      </c>
      <c r="L5693" t="str">
        <f>UPPER(anotacoes!H5693)</f>
        <v>DISPLACEMENT</v>
      </c>
      <c r="M5693" t="str">
        <f>IF(OR(L5693="ATTACK",L5693="FINTA"),"&lt;TECNICA&gt;",UPPER(anotacoes!I5693))</f>
        <v>TRY TO GRIP WITH CONTACT</v>
      </c>
      <c r="N5693" t="str">
        <f>IF(OR(L5693="ATTACK",L5693="FINTA"),UPPER(anotacoes!I5693),"")</f>
        <v/>
      </c>
      <c r="O5693" s="6" t="str">
        <f>IF(anotacoes!N5693=0,"",anotacoes!N5693)</f>
        <v/>
      </c>
      <c r="P5693" t="str">
        <f>IF(anotacoes!M5693=0,"",UPPER(anotacoes!M5693))</f>
        <v/>
      </c>
      <c r="Q5693" t="str">
        <f t="shared" si="177"/>
        <v>INSERT INTO CONVERSAO_LUTA_ACAO (cd_conversao, id_luta, sequencia, momento_inicio, momento_fim, quem_faz, quem_sofre, acao_tipo, acao, tecnica, direcao, pontuacao) VALUES (1, 82, 30, TRIM(' 00:05:35,842'), TRIM(' 00:05:41,115'), 'MRVALJEVIC', 'TOMA', 'DISPLACEMENT', 'TRY TO GRIP WITH CONTACT', NULL, NULL, NULL)</v>
      </c>
      <c r="R5693" t="s">
        <v>10327</v>
      </c>
    </row>
    <row r="5694" spans="1:18" hidden="1" x14ac:dyDescent="0.25">
      <c r="A5694" s="7">
        <f>anotacoes!D5694</f>
        <v>40923</v>
      </c>
      <c r="B5694" t="str">
        <f>anotacoes!C5694</f>
        <v>WORLD MASTERS ALMATY 2012</v>
      </c>
      <c r="C5694" t="str">
        <f>anotacoes!E5694</f>
        <v>MRVALJEVIC</v>
      </c>
      <c r="D5694" t="str">
        <f>anotacoes!F5694</f>
        <v>TOMA</v>
      </c>
      <c r="E5694" t="s">
        <v>10325</v>
      </c>
      <c r="F5694">
        <f>anotacoes!A5694</f>
        <v>82</v>
      </c>
      <c r="G5694">
        <f>anotacoes!B5694</f>
        <v>31</v>
      </c>
      <c r="H5694" t="str">
        <f>anotacoes!K5694</f>
        <v xml:space="preserve"> 00:05:41,115</v>
      </c>
      <c r="I5694" t="str">
        <f>anotacoes!L5694</f>
        <v xml:space="preserve"> 00:05:51,498</v>
      </c>
      <c r="J5694" t="str">
        <f>IF(L5694="PAUSE",E5694,IF(anotacoes!G5698=conversao_anotacoes!C5694,conversao_anotacoes!C5694,conversao_anotacoes!D5694))</f>
        <v>MRVALJEVIC</v>
      </c>
      <c r="K5694" t="str">
        <f t="shared" si="176"/>
        <v>TOMA</v>
      </c>
      <c r="L5694" t="str">
        <f>UPPER(anotacoes!H5694)</f>
        <v>GRIP TIME</v>
      </c>
      <c r="M5694" t="str">
        <f>IF(OR(L5694="ATTACK",L5694="FINTA"),"&lt;TECNICA&gt;",UPPER(anotacoes!I5694))</f>
        <v>RIGHT SLEEVE LEFT SLEEVE</v>
      </c>
      <c r="N5694" t="str">
        <f>IF(OR(L5694="ATTACK",L5694="FINTA"),UPPER(anotacoes!I5694),"")</f>
        <v/>
      </c>
      <c r="O5694" s="6" t="str">
        <f>IF(anotacoes!N5694=0,"",anotacoes!N5694)</f>
        <v/>
      </c>
      <c r="P5694" t="str">
        <f>IF(anotacoes!M5694=0,"",UPPER(anotacoes!M5694))</f>
        <v/>
      </c>
      <c r="Q5694" t="str">
        <f t="shared" si="177"/>
        <v>INSERT INTO CONVERSAO_LUTA_ACAO (cd_conversao, id_luta, sequencia, momento_inicio, momento_fim, quem_faz, quem_sofre, acao_tipo, acao, tecnica, direcao, pontuacao) VALUES (1, 82, 31, TRIM(' 00:05:41,115'), TRIM(' 00:05:51,498'), 'MRVALJEVIC', 'TOMA', 'GRIP TIME', 'RIGHT SLEEVE LEFT SLEEVE', NULL, NULL, NULL)</v>
      </c>
      <c r="R5694" t="s">
        <v>10327</v>
      </c>
    </row>
    <row r="5695" spans="1:18" hidden="1" x14ac:dyDescent="0.25">
      <c r="A5695" s="7">
        <f>anotacoes!D5695</f>
        <v>40923</v>
      </c>
      <c r="B5695" t="str">
        <f>anotacoes!C5695</f>
        <v>WORLD MASTERS ALMATY 2012</v>
      </c>
      <c r="C5695" t="str">
        <f>anotacoes!E5695</f>
        <v>MRVALJEVIC</v>
      </c>
      <c r="D5695" t="str">
        <f>anotacoes!F5695</f>
        <v>TOMA</v>
      </c>
      <c r="E5695" t="s">
        <v>10325</v>
      </c>
      <c r="F5695">
        <f>anotacoes!A5695</f>
        <v>82</v>
      </c>
      <c r="G5695">
        <f>anotacoes!B5695</f>
        <v>32</v>
      </c>
      <c r="H5695" t="str">
        <f>anotacoes!K5695</f>
        <v xml:space="preserve"> 00:05:51,498</v>
      </c>
      <c r="I5695" t="str">
        <f>anotacoes!L5695</f>
        <v xml:space="preserve"> 00:05:59,495</v>
      </c>
      <c r="J5695" t="str">
        <f>IF(L5695="PAUSE",E5695,IF(anotacoes!G5699=conversao_anotacoes!C5695,conversao_anotacoes!C5695,conversao_anotacoes!D5695))</f>
        <v>MRVALJEVIC</v>
      </c>
      <c r="K5695" t="str">
        <f t="shared" si="176"/>
        <v>TOMA</v>
      </c>
      <c r="L5695" t="str">
        <f>UPPER(anotacoes!H5695)</f>
        <v>GROUNDWORK COMBAT</v>
      </c>
      <c r="M5695" t="str">
        <f>IF(OR(L5695="ATTACK",L5695="FINTA"),"&lt;TECNICA&gt;",UPPER(anotacoes!I5695))</f>
        <v>DEFENSIVE POSITION</v>
      </c>
      <c r="N5695" t="str">
        <f>IF(OR(L5695="ATTACK",L5695="FINTA"),UPPER(anotacoes!I5695),"")</f>
        <v/>
      </c>
      <c r="O5695" s="6" t="str">
        <f>IF(anotacoes!N5695=0,"",anotacoes!N5695)</f>
        <v/>
      </c>
      <c r="P5695" t="str">
        <f>IF(anotacoes!M5695=0,"",UPPER(anotacoes!M5695))</f>
        <v/>
      </c>
      <c r="Q5695" t="str">
        <f t="shared" si="177"/>
        <v>INSERT INTO CONVERSAO_LUTA_ACAO (cd_conversao, id_luta, sequencia, momento_inicio, momento_fim, quem_faz, quem_sofre, acao_tipo, acao, tecnica, direcao, pontuacao) VALUES (1, 82, 32, TRIM(' 00:05:51,498'), TRIM(' 00:05:59,495'), 'MRVALJEVIC', 'TOMA', 'GROUNDWORK COMBAT', 'DEFENSIVE POSITION', NULL, NULL, NULL)</v>
      </c>
      <c r="R5695" t="s">
        <v>10327</v>
      </c>
    </row>
    <row r="5696" spans="1:18" hidden="1" x14ac:dyDescent="0.25">
      <c r="A5696" s="7">
        <f>anotacoes!D5696</f>
        <v>40923</v>
      </c>
      <c r="B5696" t="str">
        <f>anotacoes!C5696</f>
        <v>WORLD MASTERS ALMATY 2012</v>
      </c>
      <c r="C5696" t="str">
        <f>anotacoes!E5696</f>
        <v>MRVALJEVIC</v>
      </c>
      <c r="D5696" t="str">
        <f>anotacoes!F5696</f>
        <v>TOMA</v>
      </c>
      <c r="E5696" t="s">
        <v>10325</v>
      </c>
      <c r="F5696">
        <f>anotacoes!A5696</f>
        <v>82</v>
      </c>
      <c r="G5696">
        <f>anotacoes!B5696</f>
        <v>33</v>
      </c>
      <c r="H5696" t="str">
        <f>anotacoes!K5696</f>
        <v xml:space="preserve"> 00:05:59,682</v>
      </c>
      <c r="I5696" t="str">
        <f>anotacoes!L5696</f>
        <v xml:space="preserve"> 00:06:49,136</v>
      </c>
      <c r="J5696" t="str">
        <f>IF(L5696="PAUSE",E5696,IF(anotacoes!G5700=conversao_anotacoes!C5696,conversao_anotacoes!C5696,conversao_anotacoes!D5696))</f>
        <v>&lt;ARBITRO_DESCONHECIDO&gt;</v>
      </c>
      <c r="K5696" t="str">
        <f t="shared" si="176"/>
        <v/>
      </c>
      <c r="L5696" t="str">
        <f>UPPER(anotacoes!H5696)</f>
        <v>PAUSE</v>
      </c>
      <c r="M5696" t="str">
        <f>IF(OR(L5696="ATTACK",L5696="FINTA"),"&lt;TECNICA&gt;",UPPER(anotacoes!I5696))</f>
        <v>&lt;NAO_CLASSIFICADO&gt;</v>
      </c>
      <c r="N5696" t="str">
        <f>IF(OR(L5696="ATTACK",L5696="FINTA"),UPPER(anotacoes!I5696),"")</f>
        <v/>
      </c>
      <c r="O5696" s="6" t="str">
        <f>IF(anotacoes!N5696=0,"",anotacoes!N5696)</f>
        <v/>
      </c>
      <c r="P5696" t="str">
        <f>IF(anotacoes!M5696=0,"",UPPER(anotacoes!M5696))</f>
        <v/>
      </c>
      <c r="Q5696" t="str">
        <f t="shared" si="177"/>
        <v>INSERT INTO CONVERSAO_LUTA_ACAO (cd_conversao, id_luta, sequencia, momento_inicio, momento_fim, quem_faz, quem_sofre, acao_tipo, acao, tecnica, direcao, pontuacao) VALUES (1, 82, 33, TRIM(' 00:05:59,682'), TRIM(' 00:06:49,136'), '&lt;ARBITRO_DESCONHECIDO&gt;', '', 'PAUSE', '&lt;NAO_CLASSIFICADO&gt;', NULL, NULL, NULL)</v>
      </c>
      <c r="R5696" t="s">
        <v>10327</v>
      </c>
    </row>
    <row r="5697" spans="1:18" hidden="1" x14ac:dyDescent="0.25">
      <c r="A5697" s="7">
        <f>anotacoes!D5697</f>
        <v>40923</v>
      </c>
      <c r="B5697" t="str">
        <f>anotacoes!C5697</f>
        <v>WORLD MASTERS ALMATY 2012</v>
      </c>
      <c r="C5697" t="str">
        <f>anotacoes!E5697</f>
        <v>MRVALJEVIC</v>
      </c>
      <c r="D5697" t="str">
        <f>anotacoes!F5697</f>
        <v>TOMA</v>
      </c>
      <c r="E5697" t="s">
        <v>10325</v>
      </c>
      <c r="F5697">
        <f>anotacoes!A5697</f>
        <v>82</v>
      </c>
      <c r="G5697">
        <f>anotacoes!B5697</f>
        <v>34</v>
      </c>
      <c r="H5697" t="str">
        <f>anotacoes!K5697</f>
        <v xml:space="preserve"> 00:06:49,324</v>
      </c>
      <c r="I5697" t="str">
        <f>anotacoes!L5697</f>
        <v xml:space="preserve"> 00:06:52,709</v>
      </c>
      <c r="J5697" t="str">
        <f>IF(L5697="PAUSE",E5697,IF(anotacoes!G5701=conversao_anotacoes!C5697,conversao_anotacoes!C5697,conversao_anotacoes!D5697))</f>
        <v>MRVALJEVIC</v>
      </c>
      <c r="K5697" t="str">
        <f t="shared" si="176"/>
        <v>TOMA</v>
      </c>
      <c r="L5697" t="str">
        <f>UPPER(anotacoes!H5697)</f>
        <v>DISPLACEMENT</v>
      </c>
      <c r="M5697" t="str">
        <f>IF(OR(L5697="ATTACK",L5697="FINTA"),"&lt;TECNICA&gt;",UPPER(anotacoes!I5697))</f>
        <v>2-3 STEP HESITANT LEFT</v>
      </c>
      <c r="N5697" t="str">
        <f>IF(OR(L5697="ATTACK",L5697="FINTA"),UPPER(anotacoes!I5697),"")</f>
        <v/>
      </c>
      <c r="O5697" s="6" t="str">
        <f>IF(anotacoes!N5697=0,"",anotacoes!N5697)</f>
        <v/>
      </c>
      <c r="P5697" t="str">
        <f>IF(anotacoes!M5697=0,"",UPPER(anotacoes!M5697))</f>
        <v/>
      </c>
      <c r="Q5697" t="str">
        <f t="shared" si="177"/>
        <v>INSERT INTO CONVERSAO_LUTA_ACAO (cd_conversao, id_luta, sequencia, momento_inicio, momento_fim, quem_faz, quem_sofre, acao_tipo, acao, tecnica, direcao, pontuacao) VALUES (1, 82, 34, TRIM(' 00:06:49,324'), TRIM(' 00:06:52,709'), 'MRVALJEVIC', 'TOMA', 'DISPLACEMENT', '2-3 STEP HESITANT LEFT', NULL, NULL, NULL)</v>
      </c>
      <c r="R5697" t="s">
        <v>10327</v>
      </c>
    </row>
    <row r="5698" spans="1:18" hidden="1" x14ac:dyDescent="0.25">
      <c r="A5698" s="7">
        <f>anotacoes!D5698</f>
        <v>40923</v>
      </c>
      <c r="B5698" t="str">
        <f>anotacoes!C5698</f>
        <v>WORLD MASTERS ALMATY 2012</v>
      </c>
      <c r="C5698" t="str">
        <f>anotacoes!E5698</f>
        <v>MRVALJEVIC</v>
      </c>
      <c r="D5698" t="str">
        <f>anotacoes!F5698</f>
        <v>TOMA</v>
      </c>
      <c r="E5698" t="s">
        <v>10325</v>
      </c>
      <c r="F5698">
        <f>anotacoes!A5698</f>
        <v>82</v>
      </c>
      <c r="G5698">
        <f>anotacoes!B5698</f>
        <v>35</v>
      </c>
      <c r="H5698" t="str">
        <f>anotacoes!K5698</f>
        <v xml:space="preserve"> 00:06:52,882</v>
      </c>
      <c r="I5698" t="str">
        <f>anotacoes!L5698</f>
        <v xml:space="preserve"> 00:06:55,127</v>
      </c>
      <c r="J5698" t="str">
        <f>IF(L5698="PAUSE",E5698,IF(anotacoes!G5702=conversao_anotacoes!C5698,conversao_anotacoes!C5698,conversao_anotacoes!D5698))</f>
        <v>TOMA</v>
      </c>
      <c r="K5698" t="str">
        <f t="shared" si="176"/>
        <v>MRVALJEVIC</v>
      </c>
      <c r="L5698" t="str">
        <f>UPPER(anotacoes!H5698)</f>
        <v>DISPLACEMENT</v>
      </c>
      <c r="M5698" t="str">
        <f>IF(OR(L5698="ATTACK",L5698="FINTA"),"&lt;TECNICA&gt;",UPPER(anotacoes!I5698))</f>
        <v>TRY TO GRIP WITH CONTACT</v>
      </c>
      <c r="N5698" t="str">
        <f>IF(OR(L5698="ATTACK",L5698="FINTA"),UPPER(anotacoes!I5698),"")</f>
        <v/>
      </c>
      <c r="O5698" s="6" t="str">
        <f>IF(anotacoes!N5698=0,"",anotacoes!N5698)</f>
        <v/>
      </c>
      <c r="P5698" t="str">
        <f>IF(anotacoes!M5698=0,"",UPPER(anotacoes!M5698))</f>
        <v/>
      </c>
      <c r="Q5698" t="str">
        <f t="shared" si="177"/>
        <v>INSERT INTO CONVERSAO_LUTA_ACAO (cd_conversao, id_luta, sequencia, momento_inicio, momento_fim, quem_faz, quem_sofre, acao_tipo, acao, tecnica, direcao, pontuacao) VALUES (1, 82, 35, TRIM(' 00:06:52,882'), TRIM(' 00:06:55,127'), 'TOMA', 'MRVALJEVIC', 'DISPLACEMENT', 'TRY TO GRIP WITH CONTACT', NULL, NULL, NULL)</v>
      </c>
      <c r="R5698" t="s">
        <v>10327</v>
      </c>
    </row>
    <row r="5699" spans="1:18" hidden="1" x14ac:dyDescent="0.25">
      <c r="A5699" s="7">
        <f>anotacoes!D5699</f>
        <v>40923</v>
      </c>
      <c r="B5699" t="str">
        <f>anotacoes!C5699</f>
        <v>WORLD MASTERS ALMATY 2012</v>
      </c>
      <c r="C5699" t="str">
        <f>anotacoes!E5699</f>
        <v>MRVALJEVIC</v>
      </c>
      <c r="D5699" t="str">
        <f>anotacoes!F5699</f>
        <v>TOMA</v>
      </c>
      <c r="E5699" t="s">
        <v>10325</v>
      </c>
      <c r="F5699">
        <f>anotacoes!A5699</f>
        <v>82</v>
      </c>
      <c r="G5699">
        <f>anotacoes!B5699</f>
        <v>36</v>
      </c>
      <c r="H5699" t="str">
        <f>anotacoes!K5699</f>
        <v xml:space="preserve"> 00:06:55,314</v>
      </c>
      <c r="I5699" t="str">
        <f>anotacoes!L5699</f>
        <v xml:space="preserve"> 00:06:57,073</v>
      </c>
      <c r="J5699" t="str">
        <f>IF(L5699="PAUSE",E5699,IF(anotacoes!G5703=conversao_anotacoes!C5699,conversao_anotacoes!C5699,conversao_anotacoes!D5699))</f>
        <v>TOMA</v>
      </c>
      <c r="K5699" t="str">
        <f t="shared" ref="K5699:K5762" si="178">IF(J5699=E5699,"",IF(J5699=C5699,D5699,C5699))</f>
        <v>MRVALJEVIC</v>
      </c>
      <c r="L5699" t="str">
        <f>UPPER(anotacoes!H5699)</f>
        <v>GRIP TIME</v>
      </c>
      <c r="M5699" t="str">
        <f>IF(OR(L5699="ATTACK",L5699="FINTA"),"&lt;TECNICA&gt;",UPPER(anotacoes!I5699))</f>
        <v>LEFT COLLAR</v>
      </c>
      <c r="N5699" t="str">
        <f>IF(OR(L5699="ATTACK",L5699="FINTA"),UPPER(anotacoes!I5699),"")</f>
        <v/>
      </c>
      <c r="O5699" s="6" t="str">
        <f>IF(anotacoes!N5699=0,"",anotacoes!N5699)</f>
        <v/>
      </c>
      <c r="P5699" t="str">
        <f>IF(anotacoes!M5699=0,"",UPPER(anotacoes!M5699))</f>
        <v/>
      </c>
      <c r="Q5699" t="str">
        <f t="shared" ref="Q5699:Q5762" si="179">CONCATENATE("INSERT INTO CONVERSAO_LUTA_ACAO (cd_conversao, id_luta, sequencia, momento_inicio, momento_fim, quem_faz, quem_sofre, acao_tipo, acao, tecnica, direcao, pontuacao) VALUES (1, ",F5699,", ",G5699,", ","TRIM('",H5699,"')",", ","TRIM('",I5699,"')",", ","'",J5699,"'",", ","'",K5699,"'",", ","'",L5699,"'",", ","'",M5699,"'",", ",IF(N5699="","NULL",CONCATENATE("'",N5699,"'")),", ",IF(O5699="","NULL",O5699),", ",IF(P5699="","NULL",CONCATENATE("'",P5699,"'")),")")</f>
        <v>INSERT INTO CONVERSAO_LUTA_ACAO (cd_conversao, id_luta, sequencia, momento_inicio, momento_fim, quem_faz, quem_sofre, acao_tipo, acao, tecnica, direcao, pontuacao) VALUES (1, 82, 36, TRIM(' 00:06:55,314'), TRIM(' 00:06:57,073'), 'TOMA', 'MRVALJEVIC', 'GRIP TIME', 'LEFT COLLAR', NULL, NULL, NULL)</v>
      </c>
      <c r="R5699" t="s">
        <v>10327</v>
      </c>
    </row>
    <row r="5700" spans="1:18" hidden="1" x14ac:dyDescent="0.25">
      <c r="A5700" s="7">
        <f>anotacoes!D5700</f>
        <v>40923</v>
      </c>
      <c r="B5700" t="str">
        <f>anotacoes!C5700</f>
        <v>WORLD MASTERS ALMATY 2012</v>
      </c>
      <c r="C5700" t="str">
        <f>anotacoes!E5700</f>
        <v>MRVALJEVIC</v>
      </c>
      <c r="D5700" t="str">
        <f>anotacoes!F5700</f>
        <v>TOMA</v>
      </c>
      <c r="E5700" t="s">
        <v>10325</v>
      </c>
      <c r="F5700">
        <f>anotacoes!A5700</f>
        <v>82</v>
      </c>
      <c r="G5700">
        <f>anotacoes!B5700</f>
        <v>37</v>
      </c>
      <c r="H5700" t="str">
        <f>anotacoes!K5700</f>
        <v xml:space="preserve"> 00:06:57,073</v>
      </c>
      <c r="I5700" t="str">
        <f>anotacoes!L5700</f>
        <v xml:space="preserve"> 00:06:58,084</v>
      </c>
      <c r="J5700" t="str">
        <f>IF(L5700="PAUSE",E5700,IF(anotacoes!G5704=conversao_anotacoes!C5700,conversao_anotacoes!C5700,conversao_anotacoes!D5700))</f>
        <v>TOMA</v>
      </c>
      <c r="K5700" t="str">
        <f t="shared" si="178"/>
        <v>MRVALJEVIC</v>
      </c>
      <c r="L5700" t="str">
        <f>UPPER(anotacoes!H5700)</f>
        <v>DEFENSE</v>
      </c>
      <c r="M5700" t="str">
        <f>IF(OR(L5700="ATTACK",L5700="FINTA"),"&lt;TECNICA&gt;",UPPER(anotacoes!I5700))</f>
        <v>TAE-SABAKI LEFT INCLINED</v>
      </c>
      <c r="N5700" t="str">
        <f>IF(OR(L5700="ATTACK",L5700="FINTA"),UPPER(anotacoes!I5700),"")</f>
        <v/>
      </c>
      <c r="O5700" s="6" t="str">
        <f>IF(anotacoes!N5700=0,"",anotacoes!N5700)</f>
        <v/>
      </c>
      <c r="P5700" t="str">
        <f>IF(anotacoes!M5700=0,"",UPPER(anotacoes!M5700))</f>
        <v/>
      </c>
      <c r="Q5700" t="str">
        <f t="shared" si="179"/>
        <v>INSERT INTO CONVERSAO_LUTA_ACAO (cd_conversao, id_luta, sequencia, momento_inicio, momento_fim, quem_faz, quem_sofre, acao_tipo, acao, tecnica, direcao, pontuacao) VALUES (1, 82, 37, TRIM(' 00:06:57,073'), TRIM(' 00:06:58,084'), 'TOMA', 'MRVALJEVIC', 'DEFENSE', 'TAE-SABAKI LEFT INCLINED', NULL, NULL, NULL)</v>
      </c>
      <c r="R5700" t="s">
        <v>10327</v>
      </c>
    </row>
    <row r="5701" spans="1:18" hidden="1" x14ac:dyDescent="0.25">
      <c r="A5701" s="7">
        <f>anotacoes!D5701</f>
        <v>40923</v>
      </c>
      <c r="B5701" t="str">
        <f>anotacoes!C5701</f>
        <v>WORLD MASTERS ALMATY 2012</v>
      </c>
      <c r="C5701" t="str">
        <f>anotacoes!E5701</f>
        <v>MRVALJEVIC</v>
      </c>
      <c r="D5701" t="str">
        <f>anotacoes!F5701</f>
        <v>TOMA</v>
      </c>
      <c r="E5701" t="s">
        <v>10325</v>
      </c>
      <c r="F5701">
        <f>anotacoes!A5701</f>
        <v>82</v>
      </c>
      <c r="G5701">
        <f>anotacoes!B5701</f>
        <v>38</v>
      </c>
      <c r="H5701" t="str">
        <f>anotacoes!K5701</f>
        <v xml:space="preserve"> 00:06:58,262</v>
      </c>
      <c r="I5701" t="str">
        <f>anotacoes!L5701</f>
        <v xml:space="preserve"> 00:06:58,931</v>
      </c>
      <c r="J5701" t="str">
        <f>IF(L5701="PAUSE",E5701,IF(anotacoes!G5705=conversao_anotacoes!C5701,conversao_anotacoes!C5701,conversao_anotacoes!D5701))</f>
        <v>TOMA</v>
      </c>
      <c r="K5701" t="str">
        <f t="shared" si="178"/>
        <v>MRVALJEVIC</v>
      </c>
      <c r="L5701" t="str">
        <f>UPPER(anotacoes!H5701)</f>
        <v>END OF COMBAT</v>
      </c>
      <c r="M5701" t="str">
        <f>IF(OR(L5701="ATTACK",L5701="FINTA"),"&lt;TECNICA&gt;",UPPER(anotacoes!I5701))</f>
        <v>&lt;NULL&gt;</v>
      </c>
      <c r="N5701" t="str">
        <f>IF(OR(L5701="ATTACK",L5701="FINTA"),UPPER(anotacoes!I5701),"")</f>
        <v/>
      </c>
      <c r="O5701" s="6" t="str">
        <f>IF(anotacoes!N5701=0,"",anotacoes!N5701)</f>
        <v/>
      </c>
      <c r="P5701" t="str">
        <f>IF(anotacoes!M5701=0,"",UPPER(anotacoes!M5701))</f>
        <v/>
      </c>
      <c r="Q5701" t="str">
        <f t="shared" si="179"/>
        <v>INSERT INTO CONVERSAO_LUTA_ACAO (cd_conversao, id_luta, sequencia, momento_inicio, momento_fim, quem_faz, quem_sofre, acao_tipo, acao, tecnica, direcao, pontuacao) VALUES (1, 82, 38, TRIM(' 00:06:58,262'), TRIM(' 00:06:58,931'), 'TOMA', 'MRVALJEVIC', 'END OF COMBAT', '&lt;NULL&gt;', NULL, NULL, NULL)</v>
      </c>
      <c r="R5701" t="s">
        <v>10327</v>
      </c>
    </row>
    <row r="5702" spans="1:18" hidden="1" x14ac:dyDescent="0.25">
      <c r="A5702" s="7">
        <f>anotacoes!D5702</f>
        <v>40833</v>
      </c>
      <c r="B5702" t="str">
        <f>anotacoes!C5702</f>
        <v>GRAND PRIX ABU DHABI 2011</v>
      </c>
      <c r="C5702" t="str">
        <f>anotacoes!E5702</f>
        <v>NAKAI</v>
      </c>
      <c r="D5702" t="str">
        <f>anotacoes!F5702</f>
        <v>VOROBEV</v>
      </c>
      <c r="E5702" t="s">
        <v>10325</v>
      </c>
      <c r="F5702">
        <f>anotacoes!A5702</f>
        <v>83</v>
      </c>
      <c r="G5702">
        <f>anotacoes!B5702</f>
        <v>1</v>
      </c>
      <c r="H5702" t="str">
        <f>anotacoes!K5702</f>
        <v xml:space="preserve"> 00:00:01,056</v>
      </c>
      <c r="I5702" t="str">
        <f>anotacoes!L5702</f>
        <v xml:space="preserve"> 00:00:04,836</v>
      </c>
      <c r="J5702" t="str">
        <f>IF(L5702="PAUSE",E5702,IF(anotacoes!G5706=conversao_anotacoes!C5702,conversao_anotacoes!C5702,conversao_anotacoes!D5702))</f>
        <v>NAKAI</v>
      </c>
      <c r="K5702" t="str">
        <f t="shared" si="178"/>
        <v>VOROBEV</v>
      </c>
      <c r="L5702" t="str">
        <f>UPPER(anotacoes!H5702)</f>
        <v>DISPLACEMENT</v>
      </c>
      <c r="M5702" t="str">
        <f>IF(OR(L5702="ATTACK",L5702="FINTA"),"&lt;TECNICA&gt;",UPPER(anotacoes!I5702))</f>
        <v>2-3 STEP HESITANT LEFT</v>
      </c>
      <c r="N5702" t="str">
        <f>IF(OR(L5702="ATTACK",L5702="FINTA"),UPPER(anotacoes!I5702),"")</f>
        <v/>
      </c>
      <c r="O5702" s="6" t="str">
        <f>IF(anotacoes!N5702=0,"",anotacoes!N5702)</f>
        <v/>
      </c>
      <c r="P5702" t="str">
        <f>IF(anotacoes!M5702=0,"",UPPER(anotacoes!M5702))</f>
        <v/>
      </c>
      <c r="Q5702" t="str">
        <f t="shared" si="179"/>
        <v>INSERT INTO CONVERSAO_LUTA_ACAO (cd_conversao, id_luta, sequencia, momento_inicio, momento_fim, quem_faz, quem_sofre, acao_tipo, acao, tecnica, direcao, pontuacao) VALUES (1, 83, 1, TRIM(' 00:00:01,056'), TRIM(' 00:00:04,836'), 'NAKAI', 'VOROBEV', 'DISPLACEMENT', '2-3 STEP HESITANT LEFT', NULL, NULL, NULL)</v>
      </c>
      <c r="R5702" t="s">
        <v>10327</v>
      </c>
    </row>
    <row r="5703" spans="1:18" hidden="1" x14ac:dyDescent="0.25">
      <c r="A5703" s="7">
        <f>anotacoes!D5703</f>
        <v>40833</v>
      </c>
      <c r="B5703" t="str">
        <f>anotacoes!C5703</f>
        <v>GRAND PRIX ABU DHABI 2011</v>
      </c>
      <c r="C5703" t="str">
        <f>anotacoes!E5703</f>
        <v>NAKAI</v>
      </c>
      <c r="D5703" t="str">
        <f>anotacoes!F5703</f>
        <v>VOROBEV</v>
      </c>
      <c r="E5703" t="s">
        <v>10325</v>
      </c>
      <c r="F5703">
        <f>anotacoes!A5703</f>
        <v>83</v>
      </c>
      <c r="G5703">
        <f>anotacoes!B5703</f>
        <v>2</v>
      </c>
      <c r="H5703" t="str">
        <f>anotacoes!K5703</f>
        <v xml:space="preserve"> 00:00:05,023</v>
      </c>
      <c r="I5703" t="str">
        <f>anotacoes!L5703</f>
        <v xml:space="preserve"> 00:00:13,684</v>
      </c>
      <c r="J5703" t="str">
        <f>IF(L5703="PAUSE",E5703,IF(anotacoes!G5707=conversao_anotacoes!C5703,conversao_anotacoes!C5703,conversao_anotacoes!D5703))</f>
        <v>NAKAI</v>
      </c>
      <c r="K5703" t="str">
        <f t="shared" si="178"/>
        <v>VOROBEV</v>
      </c>
      <c r="L5703" t="str">
        <f>UPPER(anotacoes!H5703)</f>
        <v>DISPLACEMENT</v>
      </c>
      <c r="M5703" t="str">
        <f>IF(OR(L5703="ATTACK",L5703="FINTA"),"&lt;TECNICA&gt;",UPPER(anotacoes!I5703))</f>
        <v>TRY TO GRIP WITH CONTACT</v>
      </c>
      <c r="N5703" t="str">
        <f>IF(OR(L5703="ATTACK",L5703="FINTA"),UPPER(anotacoes!I5703),"")</f>
        <v/>
      </c>
      <c r="O5703" s="6" t="str">
        <f>IF(anotacoes!N5703=0,"",anotacoes!N5703)</f>
        <v/>
      </c>
      <c r="P5703" t="str">
        <f>IF(anotacoes!M5703=0,"",UPPER(anotacoes!M5703))</f>
        <v/>
      </c>
      <c r="Q5703" t="str">
        <f t="shared" si="179"/>
        <v>INSERT INTO CONVERSAO_LUTA_ACAO (cd_conversao, id_luta, sequencia, momento_inicio, momento_fim, quem_faz, quem_sofre, acao_tipo, acao, tecnica, direcao, pontuacao) VALUES (1, 83, 2, TRIM(' 00:00:05,023'), TRIM(' 00:00:13,684'), 'NAKAI', 'VOROBEV', 'DISPLACEMENT', 'TRY TO GRIP WITH CONTACT', NULL, NULL, NULL)</v>
      </c>
      <c r="R5703" t="s">
        <v>10327</v>
      </c>
    </row>
    <row r="5704" spans="1:18" hidden="1" x14ac:dyDescent="0.25">
      <c r="A5704" s="7">
        <f>anotacoes!D5704</f>
        <v>40833</v>
      </c>
      <c r="B5704" t="str">
        <f>anotacoes!C5704</f>
        <v>GRAND PRIX ABU DHABI 2011</v>
      </c>
      <c r="C5704" t="str">
        <f>anotacoes!E5704</f>
        <v>NAKAI</v>
      </c>
      <c r="D5704" t="str">
        <f>anotacoes!F5704</f>
        <v>VOROBEV</v>
      </c>
      <c r="E5704" t="s">
        <v>10325</v>
      </c>
      <c r="F5704">
        <f>anotacoes!A5704</f>
        <v>83</v>
      </c>
      <c r="G5704">
        <f>anotacoes!B5704</f>
        <v>3</v>
      </c>
      <c r="H5704" t="str">
        <f>anotacoes!K5704</f>
        <v xml:space="preserve"> 00:00:13,946</v>
      </c>
      <c r="I5704" t="str">
        <f>anotacoes!L5704</f>
        <v xml:space="preserve"> 00:00:19,116</v>
      </c>
      <c r="J5704" t="str">
        <f>IF(L5704="PAUSE",E5704,IF(anotacoes!G5708=conversao_anotacoes!C5704,conversao_anotacoes!C5704,conversao_anotacoes!D5704))</f>
        <v>NAKAI</v>
      </c>
      <c r="K5704" t="str">
        <f t="shared" si="178"/>
        <v>VOROBEV</v>
      </c>
      <c r="L5704" t="str">
        <f>UPPER(anotacoes!H5704)</f>
        <v>DISPLACEMENT</v>
      </c>
      <c r="M5704" t="str">
        <f>IF(OR(L5704="ATTACK",L5704="FINTA"),"&lt;TECNICA&gt;",UPPER(anotacoes!I5704))</f>
        <v>2-3 STEP HESITANT LEFT</v>
      </c>
      <c r="N5704" t="str">
        <f>IF(OR(L5704="ATTACK",L5704="FINTA"),UPPER(anotacoes!I5704),"")</f>
        <v/>
      </c>
      <c r="O5704" s="6" t="str">
        <f>IF(anotacoes!N5704=0,"",anotacoes!N5704)</f>
        <v/>
      </c>
      <c r="P5704" t="str">
        <f>IF(anotacoes!M5704=0,"",UPPER(anotacoes!M5704))</f>
        <v/>
      </c>
      <c r="Q5704" t="str">
        <f t="shared" si="179"/>
        <v>INSERT INTO CONVERSAO_LUTA_ACAO (cd_conversao, id_luta, sequencia, momento_inicio, momento_fim, quem_faz, quem_sofre, acao_tipo, acao, tecnica, direcao, pontuacao) VALUES (1, 83, 3, TRIM(' 00:00:13,946'), TRIM(' 00:00:19,116'), 'NAKAI', 'VOROBEV', 'DISPLACEMENT', '2-3 STEP HESITANT LEFT', NULL, NULL, NULL)</v>
      </c>
      <c r="R5704" t="s">
        <v>10327</v>
      </c>
    </row>
    <row r="5705" spans="1:18" hidden="1" x14ac:dyDescent="0.25">
      <c r="A5705" s="7">
        <f>anotacoes!D5705</f>
        <v>40833</v>
      </c>
      <c r="B5705" t="str">
        <f>anotacoes!C5705</f>
        <v>GRAND PRIX ABU DHABI 2011</v>
      </c>
      <c r="C5705" t="str">
        <f>anotacoes!E5705</f>
        <v>NAKAI</v>
      </c>
      <c r="D5705" t="str">
        <f>anotacoes!F5705</f>
        <v>VOROBEV</v>
      </c>
      <c r="E5705" t="s">
        <v>10325</v>
      </c>
      <c r="F5705">
        <f>anotacoes!A5705</f>
        <v>83</v>
      </c>
      <c r="G5705">
        <f>anotacoes!B5705</f>
        <v>4</v>
      </c>
      <c r="H5705" t="str">
        <f>anotacoes!K5705</f>
        <v xml:space="preserve"> 00:00:19,280</v>
      </c>
      <c r="I5705" t="str">
        <f>anotacoes!L5705</f>
        <v xml:space="preserve"> 00:00:20,704</v>
      </c>
      <c r="J5705" t="str">
        <f>IF(L5705="PAUSE",E5705,IF(anotacoes!G5709=conversao_anotacoes!C5705,conversao_anotacoes!C5705,conversao_anotacoes!D5705))</f>
        <v>NAKAI</v>
      </c>
      <c r="K5705" t="str">
        <f t="shared" si="178"/>
        <v>VOROBEV</v>
      </c>
      <c r="L5705" t="str">
        <f>UPPER(anotacoes!H5705)</f>
        <v>DISPLACEMENT</v>
      </c>
      <c r="M5705" t="str">
        <f>IF(OR(L5705="ATTACK",L5705="FINTA"),"&lt;TECNICA&gt;",UPPER(anotacoes!I5705))</f>
        <v>TRY TO GRIP WITH CONTACT</v>
      </c>
      <c r="N5705" t="str">
        <f>IF(OR(L5705="ATTACK",L5705="FINTA"),UPPER(anotacoes!I5705),"")</f>
        <v/>
      </c>
      <c r="O5705" s="6" t="str">
        <f>IF(anotacoes!N5705=0,"",anotacoes!N5705)</f>
        <v/>
      </c>
      <c r="P5705" t="str">
        <f>IF(anotacoes!M5705=0,"",UPPER(anotacoes!M5705))</f>
        <v/>
      </c>
      <c r="Q5705" t="str">
        <f t="shared" si="179"/>
        <v>INSERT INTO CONVERSAO_LUTA_ACAO (cd_conversao, id_luta, sequencia, momento_inicio, momento_fim, quem_faz, quem_sofre, acao_tipo, acao, tecnica, direcao, pontuacao) VALUES (1, 83, 4, TRIM(' 00:00:19,280'), TRIM(' 00:00:20,704'), 'NAKAI', 'VOROBEV', 'DISPLACEMENT', 'TRY TO GRIP WITH CONTACT', NULL, NULL, NULL)</v>
      </c>
      <c r="R5705" t="s">
        <v>10327</v>
      </c>
    </row>
    <row r="5706" spans="1:18" hidden="1" x14ac:dyDescent="0.25">
      <c r="A5706" s="7">
        <f>anotacoes!D5706</f>
        <v>40833</v>
      </c>
      <c r="B5706" t="str">
        <f>anotacoes!C5706</f>
        <v>GRAND PRIX ABU DHABI 2011</v>
      </c>
      <c r="C5706" t="str">
        <f>anotacoes!E5706</f>
        <v>NAKAI</v>
      </c>
      <c r="D5706" t="str">
        <f>anotacoes!F5706</f>
        <v>VOROBEV</v>
      </c>
      <c r="E5706" t="s">
        <v>10325</v>
      </c>
      <c r="F5706">
        <f>anotacoes!A5706</f>
        <v>83</v>
      </c>
      <c r="G5706">
        <f>anotacoes!B5706</f>
        <v>5</v>
      </c>
      <c r="H5706" t="str">
        <f>anotacoes!K5706</f>
        <v xml:space="preserve"> 00:00:20,704</v>
      </c>
      <c r="I5706" t="str">
        <f>anotacoes!L5706</f>
        <v xml:space="preserve"> 00:00:28,206</v>
      </c>
      <c r="J5706" t="str">
        <f>IF(L5706="PAUSE",E5706,IF(anotacoes!G5710=conversao_anotacoes!C5706,conversao_anotacoes!C5706,conversao_anotacoes!D5706))</f>
        <v>NAKAI</v>
      </c>
      <c r="K5706" t="str">
        <f t="shared" si="178"/>
        <v>VOROBEV</v>
      </c>
      <c r="L5706" t="str">
        <f>UPPER(anotacoes!H5706)</f>
        <v>GRIP TIME</v>
      </c>
      <c r="M5706" t="str">
        <f>IF(OR(L5706="ATTACK",L5706="FINTA"),"&lt;TECNICA&gt;",UPPER(anotacoes!I5706))</f>
        <v>LEFT SLEEVE</v>
      </c>
      <c r="N5706" t="str">
        <f>IF(OR(L5706="ATTACK",L5706="FINTA"),UPPER(anotacoes!I5706),"")</f>
        <v/>
      </c>
      <c r="O5706" s="6" t="str">
        <f>IF(anotacoes!N5706=0,"",anotacoes!N5706)</f>
        <v/>
      </c>
      <c r="P5706" t="str">
        <f>IF(anotacoes!M5706=0,"",UPPER(anotacoes!M5706))</f>
        <v/>
      </c>
      <c r="Q5706" t="str">
        <f t="shared" si="179"/>
        <v>INSERT INTO CONVERSAO_LUTA_ACAO (cd_conversao, id_luta, sequencia, momento_inicio, momento_fim, quem_faz, quem_sofre, acao_tipo, acao, tecnica, direcao, pontuacao) VALUES (1, 83, 5, TRIM(' 00:00:20,704'), TRIM(' 00:00:28,206'), 'NAKAI', 'VOROBEV', 'GRIP TIME', 'LEFT SLEEVE', NULL, NULL, NULL)</v>
      </c>
      <c r="R5706" t="s">
        <v>10327</v>
      </c>
    </row>
    <row r="5707" spans="1:18" hidden="1" x14ac:dyDescent="0.25">
      <c r="A5707" s="7">
        <f>anotacoes!D5707</f>
        <v>40833</v>
      </c>
      <c r="B5707" t="str">
        <f>anotacoes!C5707</f>
        <v>GRAND PRIX ABU DHABI 2011</v>
      </c>
      <c r="C5707" t="str">
        <f>anotacoes!E5707</f>
        <v>NAKAI</v>
      </c>
      <c r="D5707" t="str">
        <f>anotacoes!F5707</f>
        <v>VOROBEV</v>
      </c>
      <c r="E5707" t="s">
        <v>10325</v>
      </c>
      <c r="F5707">
        <f>anotacoes!A5707</f>
        <v>83</v>
      </c>
      <c r="G5707">
        <f>anotacoes!B5707</f>
        <v>6</v>
      </c>
      <c r="H5707" t="str">
        <f>anotacoes!K5707</f>
        <v xml:space="preserve"> 00:00:28,394</v>
      </c>
      <c r="I5707" t="str">
        <f>anotacoes!L5707</f>
        <v xml:space="preserve"> 00:00:36,312</v>
      </c>
      <c r="J5707" t="str">
        <f>IF(L5707="PAUSE",E5707,IF(anotacoes!G5711=conversao_anotacoes!C5707,conversao_anotacoes!C5707,conversao_anotacoes!D5707))</f>
        <v>&lt;ARBITRO_DESCONHECIDO&gt;</v>
      </c>
      <c r="K5707" t="str">
        <f t="shared" si="178"/>
        <v/>
      </c>
      <c r="L5707" t="str">
        <f>UPPER(anotacoes!H5707)</f>
        <v>PAUSE</v>
      </c>
      <c r="M5707" t="str">
        <f>IF(OR(L5707="ATTACK",L5707="FINTA"),"&lt;TECNICA&gt;",UPPER(anotacoes!I5707))</f>
        <v>&lt;NAO_CLASSIFICADO&gt;</v>
      </c>
      <c r="N5707" t="str">
        <f>IF(OR(L5707="ATTACK",L5707="FINTA"),UPPER(anotacoes!I5707),"")</f>
        <v/>
      </c>
      <c r="O5707" s="6" t="str">
        <f>IF(anotacoes!N5707=0,"",anotacoes!N5707)</f>
        <v/>
      </c>
      <c r="P5707" t="str">
        <f>IF(anotacoes!M5707=0,"",UPPER(anotacoes!M5707))</f>
        <v/>
      </c>
      <c r="Q5707" t="str">
        <f t="shared" si="179"/>
        <v>INSERT INTO CONVERSAO_LUTA_ACAO (cd_conversao, id_luta, sequencia, momento_inicio, momento_fim, quem_faz, quem_sofre, acao_tipo, acao, tecnica, direcao, pontuacao) VALUES (1, 83, 6, TRIM(' 00:00:28,394'), TRIM(' 00:00:36,312'), '&lt;ARBITRO_DESCONHECIDO&gt;', '', 'PAUSE', '&lt;NAO_CLASSIFICADO&gt;', NULL, NULL, NULL)</v>
      </c>
      <c r="R5707" t="s">
        <v>10327</v>
      </c>
    </row>
    <row r="5708" spans="1:18" hidden="1" x14ac:dyDescent="0.25">
      <c r="A5708" s="7">
        <f>anotacoes!D5708</f>
        <v>40833</v>
      </c>
      <c r="B5708" t="str">
        <f>anotacoes!C5708</f>
        <v>GRAND PRIX ABU DHABI 2011</v>
      </c>
      <c r="C5708" t="str">
        <f>anotacoes!E5708</f>
        <v>NAKAI</v>
      </c>
      <c r="D5708" t="str">
        <f>anotacoes!F5708</f>
        <v>VOROBEV</v>
      </c>
      <c r="E5708" t="s">
        <v>10325</v>
      </c>
      <c r="F5708">
        <f>anotacoes!A5708</f>
        <v>83</v>
      </c>
      <c r="G5708">
        <f>anotacoes!B5708</f>
        <v>7</v>
      </c>
      <c r="H5708" t="str">
        <f>anotacoes!K5708</f>
        <v xml:space="preserve"> 00:00:36,312</v>
      </c>
      <c r="I5708" t="str">
        <f>anotacoes!L5708</f>
        <v xml:space="preserve"> 00:00:39,416</v>
      </c>
      <c r="J5708" t="str">
        <f>IF(L5708="PAUSE",E5708,IF(anotacoes!G5712=conversao_anotacoes!C5708,conversao_anotacoes!C5708,conversao_anotacoes!D5708))</f>
        <v>NAKAI</v>
      </c>
      <c r="K5708" t="str">
        <f t="shared" si="178"/>
        <v>VOROBEV</v>
      </c>
      <c r="L5708" t="str">
        <f>UPPER(anotacoes!H5708)</f>
        <v>DISPLACEMENT</v>
      </c>
      <c r="M5708" t="str">
        <f>IF(OR(L5708="ATTACK",L5708="FINTA"),"&lt;TECNICA&gt;",UPPER(anotacoes!I5708))</f>
        <v>CIRCULAR LEFT</v>
      </c>
      <c r="N5708" t="str">
        <f>IF(OR(L5708="ATTACK",L5708="FINTA"),UPPER(anotacoes!I5708),"")</f>
        <v/>
      </c>
      <c r="O5708" s="6" t="str">
        <f>IF(anotacoes!N5708=0,"",anotacoes!N5708)</f>
        <v/>
      </c>
      <c r="P5708" t="str">
        <f>IF(anotacoes!M5708=0,"",UPPER(anotacoes!M5708))</f>
        <v/>
      </c>
      <c r="Q5708" t="str">
        <f t="shared" si="179"/>
        <v>INSERT INTO CONVERSAO_LUTA_ACAO (cd_conversao, id_luta, sequencia, momento_inicio, momento_fim, quem_faz, quem_sofre, acao_tipo, acao, tecnica, direcao, pontuacao) VALUES (1, 83, 7, TRIM(' 00:00:36,312'), TRIM(' 00:00:39,416'), 'NAKAI', 'VOROBEV', 'DISPLACEMENT', 'CIRCULAR LEFT', NULL, NULL, NULL)</v>
      </c>
      <c r="R5708" t="s">
        <v>10327</v>
      </c>
    </row>
    <row r="5709" spans="1:18" hidden="1" x14ac:dyDescent="0.25">
      <c r="A5709" s="7">
        <f>anotacoes!D5709</f>
        <v>40833</v>
      </c>
      <c r="B5709" t="str">
        <f>anotacoes!C5709</f>
        <v>GRAND PRIX ABU DHABI 2011</v>
      </c>
      <c r="C5709" t="str">
        <f>anotacoes!E5709</f>
        <v>NAKAI</v>
      </c>
      <c r="D5709" t="str">
        <f>anotacoes!F5709</f>
        <v>VOROBEV</v>
      </c>
      <c r="E5709" t="s">
        <v>10325</v>
      </c>
      <c r="F5709">
        <f>anotacoes!A5709</f>
        <v>83</v>
      </c>
      <c r="G5709">
        <f>anotacoes!B5709</f>
        <v>8</v>
      </c>
      <c r="H5709" t="str">
        <f>anotacoes!K5709</f>
        <v xml:space="preserve"> 00:00:39,416</v>
      </c>
      <c r="I5709" t="str">
        <f>anotacoes!L5709</f>
        <v xml:space="preserve"> 00:00:51,392</v>
      </c>
      <c r="J5709" t="str">
        <f>IF(L5709="PAUSE",E5709,IF(anotacoes!G5713=conversao_anotacoes!C5709,conversao_anotacoes!C5709,conversao_anotacoes!D5709))</f>
        <v>NAKAI</v>
      </c>
      <c r="K5709" t="str">
        <f t="shared" si="178"/>
        <v>VOROBEV</v>
      </c>
      <c r="L5709" t="str">
        <f>UPPER(anotacoes!H5709)</f>
        <v>DISPLACEMENT</v>
      </c>
      <c r="M5709" t="str">
        <f>IF(OR(L5709="ATTACK",L5709="FINTA"),"&lt;TECNICA&gt;",UPPER(anotacoes!I5709))</f>
        <v>2-3 STEP HESITANT LEFT</v>
      </c>
      <c r="N5709" t="str">
        <f>IF(OR(L5709="ATTACK",L5709="FINTA"),UPPER(anotacoes!I5709),"")</f>
        <v/>
      </c>
      <c r="O5709" s="6" t="str">
        <f>IF(anotacoes!N5709=0,"",anotacoes!N5709)</f>
        <v/>
      </c>
      <c r="P5709" t="str">
        <f>IF(anotacoes!M5709=0,"",UPPER(anotacoes!M5709))</f>
        <v/>
      </c>
      <c r="Q5709" t="str">
        <f t="shared" si="179"/>
        <v>INSERT INTO CONVERSAO_LUTA_ACAO (cd_conversao, id_luta, sequencia, momento_inicio, momento_fim, quem_faz, quem_sofre, acao_tipo, acao, tecnica, direcao, pontuacao) VALUES (1, 83, 8, TRIM(' 00:00:39,416'), TRIM(' 00:00:51,392'), 'NAKAI', 'VOROBEV', 'DISPLACEMENT', '2-3 STEP HESITANT LEFT', NULL, NULL, NULL)</v>
      </c>
      <c r="R5709" t="s">
        <v>10327</v>
      </c>
    </row>
    <row r="5710" spans="1:18" hidden="1" x14ac:dyDescent="0.25">
      <c r="A5710" s="7">
        <f>anotacoes!D5710</f>
        <v>40833</v>
      </c>
      <c r="B5710" t="str">
        <f>anotacoes!C5710</f>
        <v>GRAND PRIX ABU DHABI 2011</v>
      </c>
      <c r="C5710" t="str">
        <f>anotacoes!E5710</f>
        <v>NAKAI</v>
      </c>
      <c r="D5710" t="str">
        <f>anotacoes!F5710</f>
        <v>VOROBEV</v>
      </c>
      <c r="E5710" t="s">
        <v>10325</v>
      </c>
      <c r="F5710">
        <f>anotacoes!A5710</f>
        <v>83</v>
      </c>
      <c r="G5710">
        <f>anotacoes!B5710</f>
        <v>9</v>
      </c>
      <c r="H5710" t="str">
        <f>anotacoes!K5710</f>
        <v xml:space="preserve"> 00:00:51,392</v>
      </c>
      <c r="I5710" t="str">
        <f>anotacoes!L5710</f>
        <v xml:space="preserve"> 00:00:54,769</v>
      </c>
      <c r="J5710" t="str">
        <f>IF(L5710="PAUSE",E5710,IF(anotacoes!G5714=conversao_anotacoes!C5710,conversao_anotacoes!C5710,conversao_anotacoes!D5710))</f>
        <v>NAKAI</v>
      </c>
      <c r="K5710" t="str">
        <f t="shared" si="178"/>
        <v>VOROBEV</v>
      </c>
      <c r="L5710" t="str">
        <f>UPPER(anotacoes!H5710)</f>
        <v>GRIP TIME</v>
      </c>
      <c r="M5710" t="str">
        <f>IF(OR(L5710="ATTACK",L5710="FINTA"),"&lt;TECNICA&gt;",UPPER(anotacoes!I5710))</f>
        <v>RIGHT COLLAR</v>
      </c>
      <c r="N5710" t="str">
        <f>IF(OR(L5710="ATTACK",L5710="FINTA"),UPPER(anotacoes!I5710),"")</f>
        <v/>
      </c>
      <c r="O5710" s="6" t="str">
        <f>IF(anotacoes!N5710=0,"",anotacoes!N5710)</f>
        <v/>
      </c>
      <c r="P5710" t="str">
        <f>IF(anotacoes!M5710=0,"",UPPER(anotacoes!M5710))</f>
        <v/>
      </c>
      <c r="Q5710" t="str">
        <f t="shared" si="179"/>
        <v>INSERT INTO CONVERSAO_LUTA_ACAO (cd_conversao, id_luta, sequencia, momento_inicio, momento_fim, quem_faz, quem_sofre, acao_tipo, acao, tecnica, direcao, pontuacao) VALUES (1, 83, 9, TRIM(' 00:00:51,392'), TRIM(' 00:00:54,769'), 'NAKAI', 'VOROBEV', 'GRIP TIME', 'RIGHT COLLAR', NULL, NULL, NULL)</v>
      </c>
      <c r="R5710" t="s">
        <v>10327</v>
      </c>
    </row>
    <row r="5711" spans="1:18" hidden="1" x14ac:dyDescent="0.25">
      <c r="A5711" s="7">
        <f>anotacoes!D5711</f>
        <v>40833</v>
      </c>
      <c r="B5711" t="str">
        <f>anotacoes!C5711</f>
        <v>GRAND PRIX ABU DHABI 2011</v>
      </c>
      <c r="C5711" t="str">
        <f>anotacoes!E5711</f>
        <v>NAKAI</v>
      </c>
      <c r="D5711" t="str">
        <f>anotacoes!F5711</f>
        <v>VOROBEV</v>
      </c>
      <c r="E5711" t="s">
        <v>10325</v>
      </c>
      <c r="F5711">
        <f>anotacoes!A5711</f>
        <v>83</v>
      </c>
      <c r="G5711">
        <f>anotacoes!B5711</f>
        <v>10</v>
      </c>
      <c r="H5711" t="str">
        <f>anotacoes!K5711</f>
        <v xml:space="preserve"> 00:00:54,769</v>
      </c>
      <c r="I5711" t="str">
        <f>anotacoes!L5711</f>
        <v xml:space="preserve"> 00:00:54,769</v>
      </c>
      <c r="J5711" t="str">
        <f>IF(L5711="PAUSE",E5711,IF(anotacoes!G5715=conversao_anotacoes!C5711,conversao_anotacoes!C5711,conversao_anotacoes!D5711))</f>
        <v>NAKAI</v>
      </c>
      <c r="K5711" t="str">
        <f t="shared" si="178"/>
        <v>VOROBEV</v>
      </c>
      <c r="L5711" t="str">
        <f>UPPER(anotacoes!H5711)</f>
        <v>DEFENSE</v>
      </c>
      <c r="M5711" t="str">
        <f>IF(OR(L5711="ATTACK",L5711="FINTA"),"&lt;TECNICA&gt;",UPPER(anotacoes!I5711))</f>
        <v>TAE-SABAKI RIGHT INCLINED</v>
      </c>
      <c r="N5711" t="str">
        <f>IF(OR(L5711="ATTACK",L5711="FINTA"),UPPER(anotacoes!I5711),"")</f>
        <v/>
      </c>
      <c r="O5711" s="6" t="str">
        <f>IF(anotacoes!N5711=0,"",anotacoes!N5711)</f>
        <v/>
      </c>
      <c r="P5711" t="str">
        <f>IF(anotacoes!M5711=0,"",UPPER(anotacoes!M5711))</f>
        <v/>
      </c>
      <c r="Q5711" t="str">
        <f t="shared" si="179"/>
        <v>INSERT INTO CONVERSAO_LUTA_ACAO (cd_conversao, id_luta, sequencia, momento_inicio, momento_fim, quem_faz, quem_sofre, acao_tipo, acao, tecnica, direcao, pontuacao) VALUES (1, 83, 10, TRIM(' 00:00:54,769'), TRIM(' 00:00:54,769'), 'NAKAI', 'VOROBEV', 'DEFENSE', 'TAE-SABAKI RIGHT INCLINED', NULL, NULL, NULL)</v>
      </c>
      <c r="R5711" t="s">
        <v>10327</v>
      </c>
    </row>
    <row r="5712" spans="1:18" hidden="1" x14ac:dyDescent="0.25">
      <c r="A5712" s="7">
        <f>anotacoes!D5712</f>
        <v>40833</v>
      </c>
      <c r="B5712" t="str">
        <f>anotacoes!C5712</f>
        <v>GRAND PRIX ABU DHABI 2011</v>
      </c>
      <c r="C5712" t="str">
        <f>anotacoes!E5712</f>
        <v>NAKAI</v>
      </c>
      <c r="D5712" t="str">
        <f>anotacoes!F5712</f>
        <v>VOROBEV</v>
      </c>
      <c r="E5712" t="s">
        <v>10325</v>
      </c>
      <c r="F5712">
        <f>anotacoes!A5712</f>
        <v>83</v>
      </c>
      <c r="G5712">
        <f>anotacoes!B5712</f>
        <v>11</v>
      </c>
      <c r="H5712" t="str">
        <f>anotacoes!K5712</f>
        <v xml:space="preserve"> 00:00:54,769</v>
      </c>
      <c r="I5712" t="str">
        <f>anotacoes!L5712</f>
        <v xml:space="preserve"> 00:01:40,130</v>
      </c>
      <c r="J5712" t="str">
        <f>IF(L5712="PAUSE",E5712,IF(anotacoes!G5716=conversao_anotacoes!C5712,conversao_anotacoes!C5712,conversao_anotacoes!D5712))</f>
        <v>NAKAI</v>
      </c>
      <c r="K5712" t="str">
        <f t="shared" si="178"/>
        <v>VOROBEV</v>
      </c>
      <c r="L5712" t="str">
        <f>UPPER(anotacoes!H5712)</f>
        <v>GROUNDWORK COMBAT</v>
      </c>
      <c r="M5712" t="str">
        <f>IF(OR(L5712="ATTACK",L5712="FINTA"),"&lt;TECNICA&gt;",UPPER(anotacoes!I5712))</f>
        <v>DEFENSIVE POSITION</v>
      </c>
      <c r="N5712" t="str">
        <f>IF(OR(L5712="ATTACK",L5712="FINTA"),UPPER(anotacoes!I5712),"")</f>
        <v/>
      </c>
      <c r="O5712" s="6" t="str">
        <f>IF(anotacoes!N5712=0,"",anotacoes!N5712)</f>
        <v/>
      </c>
      <c r="P5712" t="str">
        <f>IF(anotacoes!M5712=0,"",UPPER(anotacoes!M5712))</f>
        <v/>
      </c>
      <c r="Q5712" t="str">
        <f t="shared" si="179"/>
        <v>INSERT INTO CONVERSAO_LUTA_ACAO (cd_conversao, id_luta, sequencia, momento_inicio, momento_fim, quem_faz, quem_sofre, acao_tipo, acao, tecnica, direcao, pontuacao) VALUES (1, 83, 11, TRIM(' 00:00:54,769'), TRIM(' 00:01:40,130'), 'NAKAI', 'VOROBEV', 'GROUNDWORK COMBAT', 'DEFENSIVE POSITION', NULL, NULL, NULL)</v>
      </c>
      <c r="R5712" t="s">
        <v>10327</v>
      </c>
    </row>
    <row r="5713" spans="1:18" hidden="1" x14ac:dyDescent="0.25">
      <c r="A5713" s="7">
        <f>anotacoes!D5713</f>
        <v>40833</v>
      </c>
      <c r="B5713" t="str">
        <f>anotacoes!C5713</f>
        <v>GRAND PRIX ABU DHABI 2011</v>
      </c>
      <c r="C5713" t="str">
        <f>anotacoes!E5713</f>
        <v>NAKAI</v>
      </c>
      <c r="D5713" t="str">
        <f>anotacoes!F5713</f>
        <v>VOROBEV</v>
      </c>
      <c r="E5713" t="s">
        <v>10325</v>
      </c>
      <c r="F5713">
        <f>anotacoes!A5713</f>
        <v>83</v>
      </c>
      <c r="G5713">
        <f>anotacoes!B5713</f>
        <v>12</v>
      </c>
      <c r="H5713" t="str">
        <f>anotacoes!K5713</f>
        <v xml:space="preserve"> 00:01:40,336</v>
      </c>
      <c r="I5713" t="str">
        <f>anotacoes!L5713</f>
        <v xml:space="preserve"> 00:01:48,977</v>
      </c>
      <c r="J5713" t="str">
        <f>IF(L5713="PAUSE",E5713,IF(anotacoes!G5717=conversao_anotacoes!C5713,conversao_anotacoes!C5713,conversao_anotacoes!D5713))</f>
        <v>&lt;ARBITRO_DESCONHECIDO&gt;</v>
      </c>
      <c r="K5713" t="str">
        <f t="shared" si="178"/>
        <v/>
      </c>
      <c r="L5713" t="str">
        <f>UPPER(anotacoes!H5713)</f>
        <v>PAUSE</v>
      </c>
      <c r="M5713" t="str">
        <f>IF(OR(L5713="ATTACK",L5713="FINTA"),"&lt;TECNICA&gt;",UPPER(anotacoes!I5713))</f>
        <v>SHIDO WITHOUT SCORE</v>
      </c>
      <c r="N5713" t="str">
        <f>IF(OR(L5713="ATTACK",L5713="FINTA"),UPPER(anotacoes!I5713),"")</f>
        <v/>
      </c>
      <c r="O5713" s="6" t="str">
        <f>IF(anotacoes!N5713=0,"",anotacoes!N5713)</f>
        <v/>
      </c>
      <c r="P5713" t="str">
        <f>IF(anotacoes!M5713=0,"",UPPER(anotacoes!M5713))</f>
        <v/>
      </c>
      <c r="Q5713" t="str">
        <f t="shared" si="179"/>
        <v>INSERT INTO CONVERSAO_LUTA_ACAO (cd_conversao, id_luta, sequencia, momento_inicio, momento_fim, quem_faz, quem_sofre, acao_tipo, acao, tecnica, direcao, pontuacao) VALUES (1, 83, 12, TRIM(' 00:01:40,336'), TRIM(' 00:01:48,977'), '&lt;ARBITRO_DESCONHECIDO&gt;', '', 'PAUSE', 'SHIDO WITHOUT SCORE', NULL, NULL, NULL)</v>
      </c>
      <c r="R5713" t="s">
        <v>10327</v>
      </c>
    </row>
    <row r="5714" spans="1:18" hidden="1" x14ac:dyDescent="0.25">
      <c r="A5714" s="7">
        <f>anotacoes!D5714</f>
        <v>40833</v>
      </c>
      <c r="B5714" t="str">
        <f>anotacoes!C5714</f>
        <v>GRAND PRIX ABU DHABI 2011</v>
      </c>
      <c r="C5714" t="str">
        <f>anotacoes!E5714</f>
        <v>NAKAI</v>
      </c>
      <c r="D5714" t="str">
        <f>anotacoes!F5714</f>
        <v>VOROBEV</v>
      </c>
      <c r="E5714" t="s">
        <v>10325</v>
      </c>
      <c r="F5714">
        <f>anotacoes!A5714</f>
        <v>83</v>
      </c>
      <c r="G5714">
        <f>anotacoes!B5714</f>
        <v>13</v>
      </c>
      <c r="H5714" t="str">
        <f>anotacoes!K5714</f>
        <v xml:space="preserve"> 00:01:49,134</v>
      </c>
      <c r="I5714" t="str">
        <f>anotacoes!L5714</f>
        <v xml:space="preserve"> 00:01:54,704</v>
      </c>
      <c r="J5714" t="str">
        <f>IF(L5714="PAUSE",E5714,IF(anotacoes!G5718=conversao_anotacoes!C5714,conversao_anotacoes!C5714,conversao_anotacoes!D5714))</f>
        <v>NAKAI</v>
      </c>
      <c r="K5714" t="str">
        <f t="shared" si="178"/>
        <v>VOROBEV</v>
      </c>
      <c r="L5714" t="str">
        <f>UPPER(anotacoes!H5714)</f>
        <v>DISPLACEMENT</v>
      </c>
      <c r="M5714" t="str">
        <f>IF(OR(L5714="ATTACK",L5714="FINTA"),"&lt;TECNICA&gt;",UPPER(anotacoes!I5714))</f>
        <v>2-3 STEP HESITANT LEFT</v>
      </c>
      <c r="N5714" t="str">
        <f>IF(OR(L5714="ATTACK",L5714="FINTA"),UPPER(anotacoes!I5714),"")</f>
        <v/>
      </c>
      <c r="O5714" s="6" t="str">
        <f>IF(anotacoes!N5714=0,"",anotacoes!N5714)</f>
        <v/>
      </c>
      <c r="P5714" t="str">
        <f>IF(anotacoes!M5714=0,"",UPPER(anotacoes!M5714))</f>
        <v/>
      </c>
      <c r="Q5714" t="str">
        <f t="shared" si="179"/>
        <v>INSERT INTO CONVERSAO_LUTA_ACAO (cd_conversao, id_luta, sequencia, momento_inicio, momento_fim, quem_faz, quem_sofre, acao_tipo, acao, tecnica, direcao, pontuacao) VALUES (1, 83, 13, TRIM(' 00:01:49,134'), TRIM(' 00:01:54,704'), 'NAKAI', 'VOROBEV', 'DISPLACEMENT', '2-3 STEP HESITANT LEFT', NULL, NULL, NULL)</v>
      </c>
      <c r="R5714" t="s">
        <v>10327</v>
      </c>
    </row>
    <row r="5715" spans="1:18" hidden="1" x14ac:dyDescent="0.25">
      <c r="A5715" s="7">
        <f>anotacoes!D5715</f>
        <v>40833</v>
      </c>
      <c r="B5715" t="str">
        <f>anotacoes!C5715</f>
        <v>GRAND PRIX ABU DHABI 2011</v>
      </c>
      <c r="C5715" t="str">
        <f>anotacoes!E5715</f>
        <v>NAKAI</v>
      </c>
      <c r="D5715" t="str">
        <f>anotacoes!F5715</f>
        <v>VOROBEV</v>
      </c>
      <c r="E5715" t="s">
        <v>10325</v>
      </c>
      <c r="F5715">
        <f>anotacoes!A5715</f>
        <v>83</v>
      </c>
      <c r="G5715">
        <f>anotacoes!B5715</f>
        <v>14</v>
      </c>
      <c r="H5715" t="str">
        <f>anotacoes!K5715</f>
        <v xml:space="preserve"> 00:01:54,704</v>
      </c>
      <c r="I5715" t="str">
        <f>anotacoes!L5715</f>
        <v xml:space="preserve"> 00:01:54,943</v>
      </c>
      <c r="J5715" t="str">
        <f>IF(L5715="PAUSE",E5715,IF(anotacoes!G5719=conversao_anotacoes!C5715,conversao_anotacoes!C5715,conversao_anotacoes!D5715))</f>
        <v>NAKAI</v>
      </c>
      <c r="K5715" t="str">
        <f t="shared" si="178"/>
        <v>VOROBEV</v>
      </c>
      <c r="L5715" t="str">
        <f>UPPER(anotacoes!H5715)</f>
        <v>GRIP TIME</v>
      </c>
      <c r="M5715" t="str">
        <f>IF(OR(L5715="ATTACK",L5715="FINTA"),"&lt;TECNICA&gt;",UPPER(anotacoes!I5715))</f>
        <v>RIGHT COLLAR</v>
      </c>
      <c r="N5715" t="str">
        <f>IF(OR(L5715="ATTACK",L5715="FINTA"),UPPER(anotacoes!I5715),"")</f>
        <v/>
      </c>
      <c r="O5715" s="6" t="str">
        <f>IF(anotacoes!N5715=0,"",anotacoes!N5715)</f>
        <v/>
      </c>
      <c r="P5715" t="str">
        <f>IF(anotacoes!M5715=0,"",UPPER(anotacoes!M5715))</f>
        <v/>
      </c>
      <c r="Q5715" t="str">
        <f t="shared" si="179"/>
        <v>INSERT INTO CONVERSAO_LUTA_ACAO (cd_conversao, id_luta, sequencia, momento_inicio, momento_fim, quem_faz, quem_sofre, acao_tipo, acao, tecnica, direcao, pontuacao) VALUES (1, 83, 14, TRIM(' 00:01:54,704'), TRIM(' 00:01:54,943'), 'NAKAI', 'VOROBEV', 'GRIP TIME', 'RIGHT COLLAR', NULL, NULL, NULL)</v>
      </c>
      <c r="R5715" t="s">
        <v>10327</v>
      </c>
    </row>
    <row r="5716" spans="1:18" hidden="1" x14ac:dyDescent="0.25">
      <c r="A5716" s="7">
        <f>anotacoes!D5716</f>
        <v>40833</v>
      </c>
      <c r="B5716" t="str">
        <f>anotacoes!C5716</f>
        <v>GRAND PRIX ABU DHABI 2011</v>
      </c>
      <c r="C5716" t="str">
        <f>anotacoes!E5716</f>
        <v>NAKAI</v>
      </c>
      <c r="D5716" t="str">
        <f>anotacoes!F5716</f>
        <v>VOROBEV</v>
      </c>
      <c r="E5716" t="s">
        <v>10325</v>
      </c>
      <c r="F5716">
        <f>anotacoes!A5716</f>
        <v>83</v>
      </c>
      <c r="G5716">
        <f>anotacoes!B5716</f>
        <v>15</v>
      </c>
      <c r="H5716" t="str">
        <f>anotacoes!K5716</f>
        <v xml:space="preserve"> 00:01:54,943</v>
      </c>
      <c r="I5716" t="str">
        <f>anotacoes!L5716</f>
        <v xml:space="preserve"> 00:01:54,943</v>
      </c>
      <c r="J5716" t="str">
        <f>IF(L5716="PAUSE",E5716,IF(anotacoes!G5720=conversao_anotacoes!C5716,conversao_anotacoes!C5716,conversao_anotacoes!D5716))</f>
        <v>NAKAI</v>
      </c>
      <c r="K5716" t="str">
        <f t="shared" si="178"/>
        <v>VOROBEV</v>
      </c>
      <c r="L5716" t="str">
        <f>UPPER(anotacoes!H5716)</f>
        <v>ATTACK</v>
      </c>
      <c r="M5716" t="str">
        <f>IF(OR(L5716="ATTACK",L5716="FINTA"),"&lt;TECNICA&gt;",UPPER(anotacoes!I5716))</f>
        <v>&lt;TECNICA&gt;</v>
      </c>
      <c r="N5716" t="str">
        <f>IF(OR(L5716="ATTACK",L5716="FINTA"),UPPER(anotacoes!I5716),"")</f>
        <v>OUCHI GARI</v>
      </c>
      <c r="O5716" s="6">
        <f>IF(anotacoes!N5716=0,"",anotacoes!N5716)</f>
        <v>7</v>
      </c>
      <c r="P5716" t="str">
        <f>IF(anotacoes!M5716=0,"",UPPER(anotacoes!M5716))</f>
        <v/>
      </c>
      <c r="Q5716" t="str">
        <f t="shared" si="179"/>
        <v>INSERT INTO CONVERSAO_LUTA_ACAO (cd_conversao, id_luta, sequencia, momento_inicio, momento_fim, quem_faz, quem_sofre, acao_tipo, acao, tecnica, direcao, pontuacao) VALUES (1, 83, 15, TRIM(' 00:01:54,943'), TRIM(' 00:01:54,943'), 'NAKAI', 'VOROBEV', 'ATTACK', '&lt;TECNICA&gt;', 'OUCHI GARI', 7, NULL)</v>
      </c>
      <c r="R5716" t="s">
        <v>10327</v>
      </c>
    </row>
    <row r="5717" spans="1:18" hidden="1" x14ac:dyDescent="0.25">
      <c r="A5717" s="7">
        <f>anotacoes!D5717</f>
        <v>40833</v>
      </c>
      <c r="B5717" t="str">
        <f>anotacoes!C5717</f>
        <v>GRAND PRIX ABU DHABI 2011</v>
      </c>
      <c r="C5717" t="str">
        <f>anotacoes!E5717</f>
        <v>NAKAI</v>
      </c>
      <c r="D5717" t="str">
        <f>anotacoes!F5717</f>
        <v>VOROBEV</v>
      </c>
      <c r="E5717" t="s">
        <v>10325</v>
      </c>
      <c r="F5717">
        <f>anotacoes!A5717</f>
        <v>83</v>
      </c>
      <c r="G5717">
        <f>anotacoes!B5717</f>
        <v>16</v>
      </c>
      <c r="H5717" t="str">
        <f>anotacoes!K5717</f>
        <v xml:space="preserve"> 00:01:54,943</v>
      </c>
      <c r="I5717" t="str">
        <f>anotacoes!L5717</f>
        <v xml:space="preserve"> 00:01:56,232</v>
      </c>
      <c r="J5717" t="str">
        <f>IF(L5717="PAUSE",E5717,IF(anotacoes!G5721=conversao_anotacoes!C5717,conversao_anotacoes!C5717,conversao_anotacoes!D5717))</f>
        <v>NAKAI</v>
      </c>
      <c r="K5717" t="str">
        <f t="shared" si="178"/>
        <v>VOROBEV</v>
      </c>
      <c r="L5717" t="str">
        <f>UPPER(anotacoes!H5717)</f>
        <v>GRIP TIME</v>
      </c>
      <c r="M5717" t="str">
        <f>IF(OR(L5717="ATTACK",L5717="FINTA"),"&lt;TECNICA&gt;",UPPER(anotacoes!I5717))</f>
        <v>RIGHT COLLAR</v>
      </c>
      <c r="N5717" t="str">
        <f>IF(OR(L5717="ATTACK",L5717="FINTA"),UPPER(anotacoes!I5717),"")</f>
        <v/>
      </c>
      <c r="O5717" s="6" t="str">
        <f>IF(anotacoes!N5717=0,"",anotacoes!N5717)</f>
        <v/>
      </c>
      <c r="P5717" t="str">
        <f>IF(anotacoes!M5717=0,"",UPPER(anotacoes!M5717))</f>
        <v/>
      </c>
      <c r="Q5717" t="str">
        <f t="shared" si="179"/>
        <v>INSERT INTO CONVERSAO_LUTA_ACAO (cd_conversao, id_luta, sequencia, momento_inicio, momento_fim, quem_faz, quem_sofre, acao_tipo, acao, tecnica, direcao, pontuacao) VALUES (1, 83, 16, TRIM(' 00:01:54,943'), TRIM(' 00:01:56,232'), 'NAKAI', 'VOROBEV', 'GRIP TIME', 'RIGHT COLLAR', NULL, NULL, NULL)</v>
      </c>
      <c r="R5717" t="s">
        <v>10327</v>
      </c>
    </row>
    <row r="5718" spans="1:18" hidden="1" x14ac:dyDescent="0.25">
      <c r="A5718" s="7">
        <f>anotacoes!D5718</f>
        <v>40833</v>
      </c>
      <c r="B5718" t="str">
        <f>anotacoes!C5718</f>
        <v>GRAND PRIX ABU DHABI 2011</v>
      </c>
      <c r="C5718" t="str">
        <f>anotacoes!E5718</f>
        <v>NAKAI</v>
      </c>
      <c r="D5718" t="str">
        <f>anotacoes!F5718</f>
        <v>VOROBEV</v>
      </c>
      <c r="E5718" t="s">
        <v>10325</v>
      </c>
      <c r="F5718">
        <f>anotacoes!A5718</f>
        <v>83</v>
      </c>
      <c r="G5718">
        <f>anotacoes!B5718</f>
        <v>17</v>
      </c>
      <c r="H5718" t="str">
        <f>anotacoes!K5718</f>
        <v xml:space="preserve"> 00:01:56,415</v>
      </c>
      <c r="I5718" t="str">
        <f>anotacoes!L5718</f>
        <v xml:space="preserve"> 00:02:05,500</v>
      </c>
      <c r="J5718" t="str">
        <f>IF(L5718="PAUSE",E5718,IF(anotacoes!G5722=conversao_anotacoes!C5718,conversao_anotacoes!C5718,conversao_anotacoes!D5718))</f>
        <v>&lt;ARBITRO_DESCONHECIDO&gt;</v>
      </c>
      <c r="K5718" t="str">
        <f t="shared" si="178"/>
        <v/>
      </c>
      <c r="L5718" t="str">
        <f>UPPER(anotacoes!H5718)</f>
        <v>PAUSE</v>
      </c>
      <c r="M5718" t="str">
        <f>IF(OR(L5718="ATTACK",L5718="FINTA"),"&lt;TECNICA&gt;",UPPER(anotacoes!I5718))</f>
        <v>&lt;NAO_CLASSIFICADO&gt;</v>
      </c>
      <c r="N5718" t="str">
        <f>IF(OR(L5718="ATTACK",L5718="FINTA"),UPPER(anotacoes!I5718),"")</f>
        <v/>
      </c>
      <c r="O5718" s="6" t="str">
        <f>IF(anotacoes!N5718=0,"",anotacoes!N5718)</f>
        <v/>
      </c>
      <c r="P5718" t="str">
        <f>IF(anotacoes!M5718=0,"",UPPER(anotacoes!M5718))</f>
        <v/>
      </c>
      <c r="Q5718" t="str">
        <f t="shared" si="179"/>
        <v>INSERT INTO CONVERSAO_LUTA_ACAO (cd_conversao, id_luta, sequencia, momento_inicio, momento_fim, quem_faz, quem_sofre, acao_tipo, acao, tecnica, direcao, pontuacao) VALUES (1, 83, 17, TRIM(' 00:01:56,415'), TRIM(' 00:02:05,500'), '&lt;ARBITRO_DESCONHECIDO&gt;', '', 'PAUSE', '&lt;NAO_CLASSIFICADO&gt;', NULL, NULL, NULL)</v>
      </c>
      <c r="R5718" t="s">
        <v>10327</v>
      </c>
    </row>
    <row r="5719" spans="1:18" hidden="1" x14ac:dyDescent="0.25">
      <c r="A5719" s="7">
        <f>anotacoes!D5719</f>
        <v>40833</v>
      </c>
      <c r="B5719" t="str">
        <f>anotacoes!C5719</f>
        <v>GRAND PRIX ABU DHABI 2011</v>
      </c>
      <c r="C5719" t="str">
        <f>anotacoes!E5719</f>
        <v>NAKAI</v>
      </c>
      <c r="D5719" t="str">
        <f>anotacoes!F5719</f>
        <v>VOROBEV</v>
      </c>
      <c r="E5719" t="s">
        <v>10325</v>
      </c>
      <c r="F5719">
        <f>anotacoes!A5719</f>
        <v>83</v>
      </c>
      <c r="G5719">
        <f>anotacoes!B5719</f>
        <v>18</v>
      </c>
      <c r="H5719" t="str">
        <f>anotacoes!K5719</f>
        <v xml:space="preserve"> 00:02:05,500</v>
      </c>
      <c r="I5719" t="str">
        <f>anotacoes!L5719</f>
        <v xml:space="preserve"> 00:02:09,061</v>
      </c>
      <c r="J5719" t="str">
        <f>IF(L5719="PAUSE",E5719,IF(anotacoes!G5723=conversao_anotacoes!C5719,conversao_anotacoes!C5719,conversao_anotacoes!D5719))</f>
        <v>NAKAI</v>
      </c>
      <c r="K5719" t="str">
        <f t="shared" si="178"/>
        <v>VOROBEV</v>
      </c>
      <c r="L5719" t="str">
        <f>UPPER(anotacoes!H5719)</f>
        <v>DISPLACEMENT</v>
      </c>
      <c r="M5719" t="str">
        <f>IF(OR(L5719="ATTACK",L5719="FINTA"),"&lt;TECNICA&gt;",UPPER(anotacoes!I5719))</f>
        <v>2-3 STEP HESITANT LEFT</v>
      </c>
      <c r="N5719" t="str">
        <f>IF(OR(L5719="ATTACK",L5719="FINTA"),UPPER(anotacoes!I5719),"")</f>
        <v/>
      </c>
      <c r="O5719" s="6" t="str">
        <f>IF(anotacoes!N5719=0,"",anotacoes!N5719)</f>
        <v/>
      </c>
      <c r="P5719" t="str">
        <f>IF(anotacoes!M5719=0,"",UPPER(anotacoes!M5719))</f>
        <v/>
      </c>
      <c r="Q5719" t="str">
        <f t="shared" si="179"/>
        <v>INSERT INTO CONVERSAO_LUTA_ACAO (cd_conversao, id_luta, sequencia, momento_inicio, momento_fim, quem_faz, quem_sofre, acao_tipo, acao, tecnica, direcao, pontuacao) VALUES (1, 83, 18, TRIM(' 00:02:05,500'), TRIM(' 00:02:09,061'), 'NAKAI', 'VOROBEV', 'DISPLACEMENT', '2-3 STEP HESITANT LEFT', NULL, NULL, NULL)</v>
      </c>
      <c r="R5719" t="s">
        <v>10327</v>
      </c>
    </row>
    <row r="5720" spans="1:18" hidden="1" x14ac:dyDescent="0.25">
      <c r="A5720" s="7">
        <f>anotacoes!D5720</f>
        <v>40833</v>
      </c>
      <c r="B5720" t="str">
        <f>anotacoes!C5720</f>
        <v>GRAND PRIX ABU DHABI 2011</v>
      </c>
      <c r="C5720" t="str">
        <f>anotacoes!E5720</f>
        <v>NAKAI</v>
      </c>
      <c r="D5720" t="str">
        <f>anotacoes!F5720</f>
        <v>VOROBEV</v>
      </c>
      <c r="E5720" t="s">
        <v>10325</v>
      </c>
      <c r="F5720">
        <f>anotacoes!A5720</f>
        <v>83</v>
      </c>
      <c r="G5720">
        <f>anotacoes!B5720</f>
        <v>19</v>
      </c>
      <c r="H5720" t="str">
        <f>anotacoes!K5720</f>
        <v xml:space="preserve"> 00:02:09,220</v>
      </c>
      <c r="I5720" t="str">
        <f>anotacoes!L5720</f>
        <v xml:space="preserve"> 00:02:12,317</v>
      </c>
      <c r="J5720" t="str">
        <f>IF(L5720="PAUSE",E5720,IF(anotacoes!G5724=conversao_anotacoes!C5720,conversao_anotacoes!C5720,conversao_anotacoes!D5720))</f>
        <v>NAKAI</v>
      </c>
      <c r="K5720" t="str">
        <f t="shared" si="178"/>
        <v>VOROBEV</v>
      </c>
      <c r="L5720" t="str">
        <f>UPPER(anotacoes!H5720)</f>
        <v>GRIP TIME</v>
      </c>
      <c r="M5720" t="str">
        <f>IF(OR(L5720="ATTACK",L5720="FINTA"),"&lt;TECNICA&gt;",UPPER(anotacoes!I5720))</f>
        <v>RIGHT BACK LEFT SLEEVE</v>
      </c>
      <c r="N5720" t="str">
        <f>IF(OR(L5720="ATTACK",L5720="FINTA"),UPPER(anotacoes!I5720),"")</f>
        <v/>
      </c>
      <c r="O5720" s="6" t="str">
        <f>IF(anotacoes!N5720=0,"",anotacoes!N5720)</f>
        <v/>
      </c>
      <c r="P5720" t="str">
        <f>IF(anotacoes!M5720=0,"",UPPER(anotacoes!M5720))</f>
        <v/>
      </c>
      <c r="Q5720" t="str">
        <f t="shared" si="179"/>
        <v>INSERT INTO CONVERSAO_LUTA_ACAO (cd_conversao, id_luta, sequencia, momento_inicio, momento_fim, quem_faz, quem_sofre, acao_tipo, acao, tecnica, direcao, pontuacao) VALUES (1, 83, 19, TRIM(' 00:02:09,220'), TRIM(' 00:02:12,317'), 'NAKAI', 'VOROBEV', 'GRIP TIME', 'RIGHT BACK LEFT SLEEVE', NULL, NULL, NULL)</v>
      </c>
      <c r="R5720" t="s">
        <v>10327</v>
      </c>
    </row>
    <row r="5721" spans="1:18" hidden="1" x14ac:dyDescent="0.25">
      <c r="A5721" s="7">
        <f>anotacoes!D5721</f>
        <v>40833</v>
      </c>
      <c r="B5721" t="str">
        <f>anotacoes!C5721</f>
        <v>GRAND PRIX ABU DHABI 2011</v>
      </c>
      <c r="C5721" t="str">
        <f>anotacoes!E5721</f>
        <v>NAKAI</v>
      </c>
      <c r="D5721" t="str">
        <f>anotacoes!F5721</f>
        <v>VOROBEV</v>
      </c>
      <c r="E5721" t="s">
        <v>10325</v>
      </c>
      <c r="F5721">
        <f>anotacoes!A5721</f>
        <v>83</v>
      </c>
      <c r="G5721">
        <f>anotacoes!B5721</f>
        <v>20</v>
      </c>
      <c r="H5721" t="str">
        <f>anotacoes!K5721</f>
        <v xml:space="preserve"> 00:02:12,317</v>
      </c>
      <c r="I5721" t="str">
        <f>anotacoes!L5721</f>
        <v xml:space="preserve"> 00:02:12,317</v>
      </c>
      <c r="J5721" t="str">
        <f>IF(L5721="PAUSE",E5721,IF(anotacoes!G5725=conversao_anotacoes!C5721,conversao_anotacoes!C5721,conversao_anotacoes!D5721))</f>
        <v>NAKAI</v>
      </c>
      <c r="K5721" t="str">
        <f t="shared" si="178"/>
        <v>VOROBEV</v>
      </c>
      <c r="L5721" t="str">
        <f>UPPER(anotacoes!H5721)</f>
        <v>ATTACK</v>
      </c>
      <c r="M5721" t="str">
        <f>IF(OR(L5721="ATTACK",L5721="FINTA"),"&lt;TECNICA&gt;",UPPER(anotacoes!I5721))</f>
        <v>&lt;TECNICA&gt;</v>
      </c>
      <c r="N5721" t="str">
        <f>IF(OR(L5721="ATTACK",L5721="FINTA"),UPPER(anotacoes!I5721),"")</f>
        <v>OUCHI GARI</v>
      </c>
      <c r="O5721" s="6">
        <f>IF(anotacoes!N5721=0,"",anotacoes!N5721)</f>
        <v>4</v>
      </c>
      <c r="P5721" t="str">
        <f>IF(anotacoes!M5721=0,"",UPPER(anotacoes!M5721))</f>
        <v/>
      </c>
      <c r="Q5721" t="str">
        <f t="shared" si="179"/>
        <v>INSERT INTO CONVERSAO_LUTA_ACAO (cd_conversao, id_luta, sequencia, momento_inicio, momento_fim, quem_faz, quem_sofre, acao_tipo, acao, tecnica, direcao, pontuacao) VALUES (1, 83, 20, TRIM(' 00:02:12,317'), TRIM(' 00:02:12,317'), 'NAKAI', 'VOROBEV', 'ATTACK', '&lt;TECNICA&gt;', 'OUCHI GARI', 4, NULL)</v>
      </c>
      <c r="R5721" t="s">
        <v>10327</v>
      </c>
    </row>
    <row r="5722" spans="1:18" hidden="1" x14ac:dyDescent="0.25">
      <c r="A5722" s="7">
        <f>anotacoes!D5722</f>
        <v>40833</v>
      </c>
      <c r="B5722" t="str">
        <f>anotacoes!C5722</f>
        <v>GRAND PRIX ABU DHABI 2011</v>
      </c>
      <c r="C5722" t="str">
        <f>anotacoes!E5722</f>
        <v>NAKAI</v>
      </c>
      <c r="D5722" t="str">
        <f>anotacoes!F5722</f>
        <v>VOROBEV</v>
      </c>
      <c r="E5722" t="s">
        <v>10325</v>
      </c>
      <c r="F5722">
        <f>anotacoes!A5722</f>
        <v>83</v>
      </c>
      <c r="G5722">
        <f>anotacoes!B5722</f>
        <v>21</v>
      </c>
      <c r="H5722" t="str">
        <f>anotacoes!K5722</f>
        <v xml:space="preserve"> 00:02:12,317</v>
      </c>
      <c r="I5722" t="str">
        <f>anotacoes!L5722</f>
        <v xml:space="preserve"> 00:02:15,590</v>
      </c>
      <c r="J5722" t="str">
        <f>IF(L5722="PAUSE",E5722,IF(anotacoes!G5726=conversao_anotacoes!C5722,conversao_anotacoes!C5722,conversao_anotacoes!D5722))</f>
        <v>NAKAI</v>
      </c>
      <c r="K5722" t="str">
        <f t="shared" si="178"/>
        <v>VOROBEV</v>
      </c>
      <c r="L5722" t="str">
        <f>UPPER(anotacoes!H5722)</f>
        <v>GRIP TIME</v>
      </c>
      <c r="M5722" t="str">
        <f>IF(OR(L5722="ATTACK",L5722="FINTA"),"&lt;TECNICA&gt;",UPPER(anotacoes!I5722))</f>
        <v>RIGHT BACK LEFT SLEEVE</v>
      </c>
      <c r="N5722" t="str">
        <f>IF(OR(L5722="ATTACK",L5722="FINTA"),UPPER(anotacoes!I5722),"")</f>
        <v/>
      </c>
      <c r="O5722" s="6" t="str">
        <f>IF(anotacoes!N5722=0,"",anotacoes!N5722)</f>
        <v/>
      </c>
      <c r="P5722" t="str">
        <f>IF(anotacoes!M5722=0,"",UPPER(anotacoes!M5722))</f>
        <v/>
      </c>
      <c r="Q5722" t="str">
        <f t="shared" si="179"/>
        <v>INSERT INTO CONVERSAO_LUTA_ACAO (cd_conversao, id_luta, sequencia, momento_inicio, momento_fim, quem_faz, quem_sofre, acao_tipo, acao, tecnica, direcao, pontuacao) VALUES (1, 83, 21, TRIM(' 00:02:12,317'), TRIM(' 00:02:15,590'), 'NAKAI', 'VOROBEV', 'GRIP TIME', 'RIGHT BACK LEFT SLEEVE', NULL, NULL, NULL)</v>
      </c>
      <c r="R5722" t="s">
        <v>10327</v>
      </c>
    </row>
    <row r="5723" spans="1:18" hidden="1" x14ac:dyDescent="0.25">
      <c r="A5723" s="7">
        <f>anotacoes!D5723</f>
        <v>40833</v>
      </c>
      <c r="B5723" t="str">
        <f>anotacoes!C5723</f>
        <v>GRAND PRIX ABU DHABI 2011</v>
      </c>
      <c r="C5723" t="str">
        <f>anotacoes!E5723</f>
        <v>NAKAI</v>
      </c>
      <c r="D5723" t="str">
        <f>anotacoes!F5723</f>
        <v>VOROBEV</v>
      </c>
      <c r="E5723" t="s">
        <v>10325</v>
      </c>
      <c r="F5723">
        <f>anotacoes!A5723</f>
        <v>83</v>
      </c>
      <c r="G5723">
        <f>anotacoes!B5723</f>
        <v>22</v>
      </c>
      <c r="H5723" t="str">
        <f>anotacoes!K5723</f>
        <v xml:space="preserve"> 00:02:15,590</v>
      </c>
      <c r="I5723" t="str">
        <f>anotacoes!L5723</f>
        <v xml:space="preserve"> 00:02:16,664</v>
      </c>
      <c r="J5723" t="str">
        <f>IF(L5723="PAUSE",E5723,IF(anotacoes!G5727=conversao_anotacoes!C5723,conversao_anotacoes!C5723,conversao_anotacoes!D5723))</f>
        <v>NAKAI</v>
      </c>
      <c r="K5723" t="str">
        <f t="shared" si="178"/>
        <v>VOROBEV</v>
      </c>
      <c r="L5723" t="str">
        <f>UPPER(anotacoes!H5723)</f>
        <v>DEFENSE</v>
      </c>
      <c r="M5723" t="str">
        <f>IF(OR(L5723="ATTACK",L5723="FINTA"),"&lt;TECNICA&gt;",UPPER(anotacoes!I5723))</f>
        <v>TAE-SABAKI RIGHT INCLINED</v>
      </c>
      <c r="N5723" t="str">
        <f>IF(OR(L5723="ATTACK",L5723="FINTA"),UPPER(anotacoes!I5723),"")</f>
        <v/>
      </c>
      <c r="O5723" s="6" t="str">
        <f>IF(anotacoes!N5723=0,"",anotacoes!N5723)</f>
        <v/>
      </c>
      <c r="P5723" t="str">
        <f>IF(anotacoes!M5723=0,"",UPPER(anotacoes!M5723))</f>
        <v/>
      </c>
      <c r="Q5723" t="str">
        <f t="shared" si="179"/>
        <v>INSERT INTO CONVERSAO_LUTA_ACAO (cd_conversao, id_luta, sequencia, momento_inicio, momento_fim, quem_faz, quem_sofre, acao_tipo, acao, tecnica, direcao, pontuacao) VALUES (1, 83, 22, TRIM(' 00:02:15,590'), TRIM(' 00:02:16,664'), 'NAKAI', 'VOROBEV', 'DEFENSE', 'TAE-SABAKI RIGHT INCLINED', NULL, NULL, NULL)</v>
      </c>
      <c r="R5723" t="s">
        <v>10327</v>
      </c>
    </row>
    <row r="5724" spans="1:18" hidden="1" x14ac:dyDescent="0.25">
      <c r="A5724" s="7">
        <f>anotacoes!D5724</f>
        <v>40833</v>
      </c>
      <c r="B5724" t="str">
        <f>anotacoes!C5724</f>
        <v>GRAND PRIX ABU DHABI 2011</v>
      </c>
      <c r="C5724" t="str">
        <f>anotacoes!E5724</f>
        <v>NAKAI</v>
      </c>
      <c r="D5724" t="str">
        <f>anotacoes!F5724</f>
        <v>VOROBEV</v>
      </c>
      <c r="E5724" t="s">
        <v>10325</v>
      </c>
      <c r="F5724">
        <f>anotacoes!A5724</f>
        <v>83</v>
      </c>
      <c r="G5724">
        <f>anotacoes!B5724</f>
        <v>23</v>
      </c>
      <c r="H5724" t="str">
        <f>anotacoes!K5724</f>
        <v xml:space="preserve"> 00:02:16,820</v>
      </c>
      <c r="I5724" t="str">
        <f>anotacoes!L5724</f>
        <v xml:space="preserve"> 00:02:17,030</v>
      </c>
      <c r="J5724" t="str">
        <f>IF(L5724="PAUSE",E5724,IF(anotacoes!G5728=conversao_anotacoes!C5724,conversao_anotacoes!C5724,conversao_anotacoes!D5724))</f>
        <v>&lt;ARBITRO_DESCONHECIDO&gt;</v>
      </c>
      <c r="K5724" t="str">
        <f t="shared" si="178"/>
        <v/>
      </c>
      <c r="L5724" t="str">
        <f>UPPER(anotacoes!H5724)</f>
        <v>PAUSE</v>
      </c>
      <c r="M5724" t="str">
        <f>IF(OR(L5724="ATTACK",L5724="FINTA"),"&lt;TECNICA&gt;",UPPER(anotacoes!I5724))</f>
        <v>&lt;NAO_CLASSIFICADO&gt;</v>
      </c>
      <c r="N5724" t="str">
        <f>IF(OR(L5724="ATTACK",L5724="FINTA"),UPPER(anotacoes!I5724),"")</f>
        <v/>
      </c>
      <c r="O5724" s="6" t="str">
        <f>IF(anotacoes!N5724=0,"",anotacoes!N5724)</f>
        <v/>
      </c>
      <c r="P5724" t="str">
        <f>IF(anotacoes!M5724=0,"",UPPER(anotacoes!M5724))</f>
        <v/>
      </c>
      <c r="Q5724" t="str">
        <f t="shared" si="179"/>
        <v>INSERT INTO CONVERSAO_LUTA_ACAO (cd_conversao, id_luta, sequencia, momento_inicio, momento_fim, quem_faz, quem_sofre, acao_tipo, acao, tecnica, direcao, pontuacao) VALUES (1, 83, 23, TRIM(' 00:02:16,820'), TRIM(' 00:02:17,030'), '&lt;ARBITRO_DESCONHECIDO&gt;', '', 'PAUSE', '&lt;NAO_CLASSIFICADO&gt;', NULL, NULL, NULL)</v>
      </c>
      <c r="R5724" t="s">
        <v>10327</v>
      </c>
    </row>
    <row r="5725" spans="1:18" hidden="1" x14ac:dyDescent="0.25">
      <c r="A5725" s="7">
        <f>anotacoes!D5725</f>
        <v>40833</v>
      </c>
      <c r="B5725" t="str">
        <f>anotacoes!C5725</f>
        <v>GRAND PRIX ABU DHABI 2011</v>
      </c>
      <c r="C5725" t="str">
        <f>anotacoes!E5725</f>
        <v>NAKAI</v>
      </c>
      <c r="D5725" t="str">
        <f>anotacoes!F5725</f>
        <v>VOROBEV</v>
      </c>
      <c r="E5725" t="s">
        <v>10325</v>
      </c>
      <c r="F5725">
        <f>anotacoes!A5725</f>
        <v>83</v>
      </c>
      <c r="G5725">
        <f>anotacoes!B5725</f>
        <v>24</v>
      </c>
      <c r="H5725" t="str">
        <f>anotacoes!K5725</f>
        <v xml:space="preserve"> 00:02:17,030</v>
      </c>
      <c r="I5725" t="str">
        <f>anotacoes!L5725</f>
        <v xml:space="preserve"> 00:02:20,185</v>
      </c>
      <c r="J5725" t="str">
        <f>IF(L5725="PAUSE",E5725,IF(anotacoes!G5729=conversao_anotacoes!C5725,conversao_anotacoes!C5725,conversao_anotacoes!D5725))</f>
        <v>NAKAI</v>
      </c>
      <c r="K5725" t="str">
        <f t="shared" si="178"/>
        <v>VOROBEV</v>
      </c>
      <c r="L5725" t="str">
        <f>UPPER(anotacoes!H5725)</f>
        <v>DISPLACEMENT</v>
      </c>
      <c r="M5725" t="str">
        <f>IF(OR(L5725="ATTACK",L5725="FINTA"),"&lt;TECNICA&gt;",UPPER(anotacoes!I5725))</f>
        <v>2-3 STEP HESITANT LEFT</v>
      </c>
      <c r="N5725" t="str">
        <f>IF(OR(L5725="ATTACK",L5725="FINTA"),UPPER(anotacoes!I5725),"")</f>
        <v/>
      </c>
      <c r="O5725" s="6" t="str">
        <f>IF(anotacoes!N5725=0,"",anotacoes!N5725)</f>
        <v/>
      </c>
      <c r="P5725" t="str">
        <f>IF(anotacoes!M5725=0,"",UPPER(anotacoes!M5725))</f>
        <v/>
      </c>
      <c r="Q5725" t="str">
        <f t="shared" si="179"/>
        <v>INSERT INTO CONVERSAO_LUTA_ACAO (cd_conversao, id_luta, sequencia, momento_inicio, momento_fim, quem_faz, quem_sofre, acao_tipo, acao, tecnica, direcao, pontuacao) VALUES (1, 83, 24, TRIM(' 00:02:17,030'), TRIM(' 00:02:20,185'), 'NAKAI', 'VOROBEV', 'DISPLACEMENT', '2-3 STEP HESITANT LEFT', NULL, NULL, NULL)</v>
      </c>
      <c r="R5725" t="s">
        <v>10327</v>
      </c>
    </row>
    <row r="5726" spans="1:18" hidden="1" x14ac:dyDescent="0.25">
      <c r="A5726" s="7">
        <f>anotacoes!D5726</f>
        <v>40833</v>
      </c>
      <c r="B5726" t="str">
        <f>anotacoes!C5726</f>
        <v>GRAND PRIX ABU DHABI 2011</v>
      </c>
      <c r="C5726" t="str">
        <f>anotacoes!E5726</f>
        <v>NAKAI</v>
      </c>
      <c r="D5726" t="str">
        <f>anotacoes!F5726</f>
        <v>VOROBEV</v>
      </c>
      <c r="E5726" t="s">
        <v>10325</v>
      </c>
      <c r="F5726">
        <f>anotacoes!A5726</f>
        <v>83</v>
      </c>
      <c r="G5726">
        <f>anotacoes!B5726</f>
        <v>25</v>
      </c>
      <c r="H5726" t="str">
        <f>anotacoes!K5726</f>
        <v xml:space="preserve"> 00:02:20,185</v>
      </c>
      <c r="I5726" t="str">
        <f>anotacoes!L5726</f>
        <v xml:space="preserve"> 00:02:20,686</v>
      </c>
      <c r="J5726" t="str">
        <f>IF(L5726="PAUSE",E5726,IF(anotacoes!G5730=conversao_anotacoes!C5726,conversao_anotacoes!C5726,conversao_anotacoes!D5726))</f>
        <v>NAKAI</v>
      </c>
      <c r="K5726" t="str">
        <f t="shared" si="178"/>
        <v>VOROBEV</v>
      </c>
      <c r="L5726" t="str">
        <f>UPPER(anotacoes!H5726)</f>
        <v>GRIP TIME</v>
      </c>
      <c r="M5726" t="str">
        <f>IF(OR(L5726="ATTACK",L5726="FINTA"),"&lt;TECNICA&gt;",UPPER(anotacoes!I5726))</f>
        <v>RIGHT BACK LEFT SLEEVE</v>
      </c>
      <c r="N5726" t="str">
        <f>IF(OR(L5726="ATTACK",L5726="FINTA"),UPPER(anotacoes!I5726),"")</f>
        <v/>
      </c>
      <c r="O5726" s="6" t="str">
        <f>IF(anotacoes!N5726=0,"",anotacoes!N5726)</f>
        <v/>
      </c>
      <c r="P5726" t="str">
        <f>IF(anotacoes!M5726=0,"",UPPER(anotacoes!M5726))</f>
        <v/>
      </c>
      <c r="Q5726" t="str">
        <f t="shared" si="179"/>
        <v>INSERT INTO CONVERSAO_LUTA_ACAO (cd_conversao, id_luta, sequencia, momento_inicio, momento_fim, quem_faz, quem_sofre, acao_tipo, acao, tecnica, direcao, pontuacao) VALUES (1, 83, 25, TRIM(' 00:02:20,185'), TRIM(' 00:02:20,686'), 'NAKAI', 'VOROBEV', 'GRIP TIME', 'RIGHT BACK LEFT SLEEVE', NULL, NULL, NULL)</v>
      </c>
      <c r="R5726" t="s">
        <v>10327</v>
      </c>
    </row>
    <row r="5727" spans="1:18" hidden="1" x14ac:dyDescent="0.25">
      <c r="A5727" s="7">
        <f>anotacoes!D5727</f>
        <v>40833</v>
      </c>
      <c r="B5727" t="str">
        <f>anotacoes!C5727</f>
        <v>GRAND PRIX ABU DHABI 2011</v>
      </c>
      <c r="C5727" t="str">
        <f>anotacoes!E5727</f>
        <v>NAKAI</v>
      </c>
      <c r="D5727" t="str">
        <f>anotacoes!F5727</f>
        <v>VOROBEV</v>
      </c>
      <c r="E5727" t="s">
        <v>10325</v>
      </c>
      <c r="F5727">
        <f>anotacoes!A5727</f>
        <v>83</v>
      </c>
      <c r="G5727">
        <f>anotacoes!B5727</f>
        <v>26</v>
      </c>
      <c r="H5727" t="str">
        <f>anotacoes!K5727</f>
        <v xml:space="preserve"> 00:02:20,686</v>
      </c>
      <c r="I5727" t="str">
        <f>anotacoes!L5727</f>
        <v xml:space="preserve"> 00:02:21,569</v>
      </c>
      <c r="J5727" t="str">
        <f>IF(L5727="PAUSE",E5727,IF(anotacoes!G5731=conversao_anotacoes!C5727,conversao_anotacoes!C5727,conversao_anotacoes!D5727))</f>
        <v>NAKAI</v>
      </c>
      <c r="K5727" t="str">
        <f t="shared" si="178"/>
        <v>VOROBEV</v>
      </c>
      <c r="L5727" t="str">
        <f>UPPER(anotacoes!H5727)</f>
        <v>ATTACK</v>
      </c>
      <c r="M5727" t="str">
        <f>IF(OR(L5727="ATTACK",L5727="FINTA"),"&lt;TECNICA&gt;",UPPER(anotacoes!I5727))</f>
        <v>&lt;TECNICA&gt;</v>
      </c>
      <c r="N5727" t="str">
        <f>IF(OR(L5727="ATTACK",L5727="FINTA"),UPPER(anotacoes!I5727),"")</f>
        <v>TAI OTOSHI</v>
      </c>
      <c r="O5727" s="6">
        <f>IF(anotacoes!N5727=0,"",anotacoes!N5727)</f>
        <v>4</v>
      </c>
      <c r="P5727" t="str">
        <f>IF(anotacoes!M5727=0,"",UPPER(anotacoes!M5727))</f>
        <v/>
      </c>
      <c r="Q5727" t="str">
        <f t="shared" si="179"/>
        <v>INSERT INTO CONVERSAO_LUTA_ACAO (cd_conversao, id_luta, sequencia, momento_inicio, momento_fim, quem_faz, quem_sofre, acao_tipo, acao, tecnica, direcao, pontuacao) VALUES (1, 83, 26, TRIM(' 00:02:20,686'), TRIM(' 00:02:21,569'), 'NAKAI', 'VOROBEV', 'ATTACK', '&lt;TECNICA&gt;', 'TAI OTOSHI', 4, NULL)</v>
      </c>
      <c r="R5727" t="s">
        <v>10327</v>
      </c>
    </row>
    <row r="5728" spans="1:18" hidden="1" x14ac:dyDescent="0.25">
      <c r="A5728" s="7">
        <f>anotacoes!D5728</f>
        <v>40833</v>
      </c>
      <c r="B5728" t="str">
        <f>anotacoes!C5728</f>
        <v>GRAND PRIX ABU DHABI 2011</v>
      </c>
      <c r="C5728" t="str">
        <f>anotacoes!E5728</f>
        <v>NAKAI</v>
      </c>
      <c r="D5728" t="str">
        <f>anotacoes!F5728</f>
        <v>VOROBEV</v>
      </c>
      <c r="E5728" t="s">
        <v>10325</v>
      </c>
      <c r="F5728">
        <f>anotacoes!A5728</f>
        <v>83</v>
      </c>
      <c r="G5728">
        <f>anotacoes!B5728</f>
        <v>27</v>
      </c>
      <c r="H5728" t="str">
        <f>anotacoes!K5728</f>
        <v xml:space="preserve"> 00:02:21,569</v>
      </c>
      <c r="I5728" t="str">
        <f>anotacoes!L5728</f>
        <v xml:space="preserve"> 00:02:24,041</v>
      </c>
      <c r="J5728" t="str">
        <f>IF(L5728="PAUSE",E5728,IF(anotacoes!G5732=conversao_anotacoes!C5728,conversao_anotacoes!C5728,conversao_anotacoes!D5728))</f>
        <v>&lt;ARBITRO_DESCONHECIDO&gt;</v>
      </c>
      <c r="K5728" t="str">
        <f t="shared" si="178"/>
        <v/>
      </c>
      <c r="L5728" t="str">
        <f>UPPER(anotacoes!H5728)</f>
        <v>PAUSE</v>
      </c>
      <c r="M5728" t="str">
        <f>IF(OR(L5728="ATTACK",L5728="FINTA"),"&lt;TECNICA&gt;",UPPER(anotacoes!I5728))</f>
        <v>&lt;NAO_CLASSIFICADO&gt;</v>
      </c>
      <c r="N5728" t="str">
        <f>IF(OR(L5728="ATTACK",L5728="FINTA"),UPPER(anotacoes!I5728),"")</f>
        <v/>
      </c>
      <c r="O5728" s="6" t="str">
        <f>IF(anotacoes!N5728=0,"",anotacoes!N5728)</f>
        <v/>
      </c>
      <c r="P5728" t="str">
        <f>IF(anotacoes!M5728=0,"",UPPER(anotacoes!M5728))</f>
        <v/>
      </c>
      <c r="Q5728" t="str">
        <f t="shared" si="179"/>
        <v>INSERT INTO CONVERSAO_LUTA_ACAO (cd_conversao, id_luta, sequencia, momento_inicio, momento_fim, quem_faz, quem_sofre, acao_tipo, acao, tecnica, direcao, pontuacao) VALUES (1, 83, 27, TRIM(' 00:02:21,569'), TRIM(' 00:02:24,041'), '&lt;ARBITRO_DESCONHECIDO&gt;', '', 'PAUSE', '&lt;NAO_CLASSIFICADO&gt;', NULL, NULL, NULL)</v>
      </c>
      <c r="R5728" t="s">
        <v>10327</v>
      </c>
    </row>
    <row r="5729" spans="1:18" hidden="1" x14ac:dyDescent="0.25">
      <c r="A5729" s="7">
        <f>anotacoes!D5729</f>
        <v>40833</v>
      </c>
      <c r="B5729" t="str">
        <f>anotacoes!C5729</f>
        <v>GRAND PRIX ABU DHABI 2011</v>
      </c>
      <c r="C5729" t="str">
        <f>anotacoes!E5729</f>
        <v>NAKAI</v>
      </c>
      <c r="D5729" t="str">
        <f>anotacoes!F5729</f>
        <v>VOROBEV</v>
      </c>
      <c r="E5729" t="s">
        <v>10325</v>
      </c>
      <c r="F5729">
        <f>anotacoes!A5729</f>
        <v>83</v>
      </c>
      <c r="G5729">
        <f>anotacoes!B5729</f>
        <v>28</v>
      </c>
      <c r="H5729" t="str">
        <f>anotacoes!K5729</f>
        <v xml:space="preserve"> 00:02:24,041</v>
      </c>
      <c r="I5729" t="str">
        <f>anotacoes!L5729</f>
        <v xml:space="preserve"> 00:02:28,455</v>
      </c>
      <c r="J5729" t="str">
        <f>IF(L5729="PAUSE",E5729,IF(anotacoes!G5733=conversao_anotacoes!C5729,conversao_anotacoes!C5729,conversao_anotacoes!D5729))</f>
        <v>NAKAI</v>
      </c>
      <c r="K5729" t="str">
        <f t="shared" si="178"/>
        <v>VOROBEV</v>
      </c>
      <c r="L5729" t="str">
        <f>UPPER(anotacoes!H5729)</f>
        <v>GRIP TIME</v>
      </c>
      <c r="M5729" t="str">
        <f>IF(OR(L5729="ATTACK",L5729="FINTA"),"&lt;TECNICA&gt;",UPPER(anotacoes!I5729))</f>
        <v>RIGHT BACK LEFT SLEEVE</v>
      </c>
      <c r="N5729" t="str">
        <f>IF(OR(L5729="ATTACK",L5729="FINTA"),UPPER(anotacoes!I5729),"")</f>
        <v/>
      </c>
      <c r="O5729" s="6" t="str">
        <f>IF(anotacoes!N5729=0,"",anotacoes!N5729)</f>
        <v/>
      </c>
      <c r="P5729" t="str">
        <f>IF(anotacoes!M5729=0,"",UPPER(anotacoes!M5729))</f>
        <v/>
      </c>
      <c r="Q5729" t="str">
        <f t="shared" si="179"/>
        <v>INSERT INTO CONVERSAO_LUTA_ACAO (cd_conversao, id_luta, sequencia, momento_inicio, momento_fim, quem_faz, quem_sofre, acao_tipo, acao, tecnica, direcao, pontuacao) VALUES (1, 83, 28, TRIM(' 00:02:24,041'), TRIM(' 00:02:28,455'), 'NAKAI', 'VOROBEV', 'GRIP TIME', 'RIGHT BACK LEFT SLEEVE', NULL, NULL, NULL)</v>
      </c>
      <c r="R5729" t="s">
        <v>10327</v>
      </c>
    </row>
    <row r="5730" spans="1:18" hidden="1" x14ac:dyDescent="0.25">
      <c r="A5730" s="7">
        <f>anotacoes!D5730</f>
        <v>40833</v>
      </c>
      <c r="B5730" t="str">
        <f>anotacoes!C5730</f>
        <v>GRAND PRIX ABU DHABI 2011</v>
      </c>
      <c r="C5730" t="str">
        <f>anotacoes!E5730</f>
        <v>NAKAI</v>
      </c>
      <c r="D5730" t="str">
        <f>anotacoes!F5730</f>
        <v>VOROBEV</v>
      </c>
      <c r="E5730" t="s">
        <v>10325</v>
      </c>
      <c r="F5730">
        <f>anotacoes!A5730</f>
        <v>83</v>
      </c>
      <c r="G5730">
        <f>anotacoes!B5730</f>
        <v>29</v>
      </c>
      <c r="H5730" t="str">
        <f>anotacoes!K5730</f>
        <v xml:space="preserve"> 00:02:28,455</v>
      </c>
      <c r="I5730" t="str">
        <f>anotacoes!L5730</f>
        <v xml:space="preserve"> 00:02:30,669</v>
      </c>
      <c r="J5730" t="str">
        <f>IF(L5730="PAUSE",E5730,IF(anotacoes!G5734=conversao_anotacoes!C5730,conversao_anotacoes!C5730,conversao_anotacoes!D5730))</f>
        <v>NAKAI</v>
      </c>
      <c r="K5730" t="str">
        <f t="shared" si="178"/>
        <v>VOROBEV</v>
      </c>
      <c r="L5730" t="str">
        <f>UPPER(anotacoes!H5730)</f>
        <v>DEFENSE</v>
      </c>
      <c r="M5730" t="str">
        <f>IF(OR(L5730="ATTACK",L5730="FINTA"),"&lt;TECNICA&gt;",UPPER(anotacoes!I5730))</f>
        <v>USING BODY MASS</v>
      </c>
      <c r="N5730" t="str">
        <f>IF(OR(L5730="ATTACK",L5730="FINTA"),UPPER(anotacoes!I5730),"")</f>
        <v/>
      </c>
      <c r="O5730" s="6" t="str">
        <f>IF(anotacoes!N5730=0,"",anotacoes!N5730)</f>
        <v/>
      </c>
      <c r="P5730" t="str">
        <f>IF(anotacoes!M5730=0,"",UPPER(anotacoes!M5730))</f>
        <v/>
      </c>
      <c r="Q5730" t="str">
        <f t="shared" si="179"/>
        <v>INSERT INTO CONVERSAO_LUTA_ACAO (cd_conversao, id_luta, sequencia, momento_inicio, momento_fim, quem_faz, quem_sofre, acao_tipo, acao, tecnica, direcao, pontuacao) VALUES (1, 83, 29, TRIM(' 00:02:28,455'), TRIM(' 00:02:30,669'), 'NAKAI', 'VOROBEV', 'DEFENSE', 'USING BODY MASS', NULL, NULL, NULL)</v>
      </c>
      <c r="R5730" t="s">
        <v>10327</v>
      </c>
    </row>
    <row r="5731" spans="1:18" hidden="1" x14ac:dyDescent="0.25">
      <c r="A5731" s="7">
        <f>anotacoes!D5731</f>
        <v>40833</v>
      </c>
      <c r="B5731" t="str">
        <f>anotacoes!C5731</f>
        <v>GRAND PRIX ABU DHABI 2011</v>
      </c>
      <c r="C5731" t="str">
        <f>anotacoes!E5731</f>
        <v>NAKAI</v>
      </c>
      <c r="D5731" t="str">
        <f>anotacoes!F5731</f>
        <v>VOROBEV</v>
      </c>
      <c r="E5731" t="s">
        <v>10325</v>
      </c>
      <c r="F5731">
        <f>anotacoes!A5731</f>
        <v>83</v>
      </c>
      <c r="G5731">
        <f>anotacoes!B5731</f>
        <v>30</v>
      </c>
      <c r="H5731" t="str">
        <f>anotacoes!K5731</f>
        <v xml:space="preserve"> 00:02:30,857</v>
      </c>
      <c r="I5731" t="str">
        <f>anotacoes!L5731</f>
        <v xml:space="preserve"> 00:02:39,645</v>
      </c>
      <c r="J5731" t="str">
        <f>IF(L5731="PAUSE",E5731,IF(anotacoes!G5735=conversao_anotacoes!C5731,conversao_anotacoes!C5731,conversao_anotacoes!D5731))</f>
        <v>&lt;ARBITRO_DESCONHECIDO&gt;</v>
      </c>
      <c r="K5731" t="str">
        <f t="shared" si="178"/>
        <v/>
      </c>
      <c r="L5731" t="str">
        <f>UPPER(anotacoes!H5731)</f>
        <v>PAUSE</v>
      </c>
      <c r="M5731" t="str">
        <f>IF(OR(L5731="ATTACK",L5731="FINTA"),"&lt;TECNICA&gt;",UPPER(anotacoes!I5731))</f>
        <v>&lt;NAO_CLASSIFICADO&gt;</v>
      </c>
      <c r="N5731" t="str">
        <f>IF(OR(L5731="ATTACK",L5731="FINTA"),UPPER(anotacoes!I5731),"")</f>
        <v/>
      </c>
      <c r="O5731" s="6" t="str">
        <f>IF(anotacoes!N5731=0,"",anotacoes!N5731)</f>
        <v/>
      </c>
      <c r="P5731" t="str">
        <f>IF(anotacoes!M5731=0,"",UPPER(anotacoes!M5731))</f>
        <v/>
      </c>
      <c r="Q5731" t="str">
        <f t="shared" si="179"/>
        <v>INSERT INTO CONVERSAO_LUTA_ACAO (cd_conversao, id_luta, sequencia, momento_inicio, momento_fim, quem_faz, quem_sofre, acao_tipo, acao, tecnica, direcao, pontuacao) VALUES (1, 83, 30, TRIM(' 00:02:30,857'), TRIM(' 00:02:39,645'), '&lt;ARBITRO_DESCONHECIDO&gt;', '', 'PAUSE', '&lt;NAO_CLASSIFICADO&gt;', NULL, NULL, NULL)</v>
      </c>
      <c r="R5731" t="s">
        <v>10327</v>
      </c>
    </row>
    <row r="5732" spans="1:18" hidden="1" x14ac:dyDescent="0.25">
      <c r="A5732" s="7">
        <f>anotacoes!D5732</f>
        <v>40833</v>
      </c>
      <c r="B5732" t="str">
        <f>anotacoes!C5732</f>
        <v>GRAND PRIX ABU DHABI 2011</v>
      </c>
      <c r="C5732" t="str">
        <f>anotacoes!E5732</f>
        <v>NAKAI</v>
      </c>
      <c r="D5732" t="str">
        <f>anotacoes!F5732</f>
        <v>VOROBEV</v>
      </c>
      <c r="E5732" t="s">
        <v>10325</v>
      </c>
      <c r="F5732">
        <f>anotacoes!A5732</f>
        <v>83</v>
      </c>
      <c r="G5732">
        <f>anotacoes!B5732</f>
        <v>31</v>
      </c>
      <c r="H5732" t="str">
        <f>anotacoes!K5732</f>
        <v xml:space="preserve"> 00:02:39,645</v>
      </c>
      <c r="I5732" t="str">
        <f>anotacoes!L5732</f>
        <v xml:space="preserve"> 00:02:39,645</v>
      </c>
      <c r="J5732" t="str">
        <f>IF(L5732="PAUSE",E5732,IF(anotacoes!G5736=conversao_anotacoes!C5732,conversao_anotacoes!C5732,conversao_anotacoes!D5732))</f>
        <v>NAKAI</v>
      </c>
      <c r="K5732" t="str">
        <f t="shared" si="178"/>
        <v>VOROBEV</v>
      </c>
      <c r="L5732" t="str">
        <f>UPPER(anotacoes!H5732)</f>
        <v>DISPLACEMENT</v>
      </c>
      <c r="M5732" t="str">
        <f>IF(OR(L5732="ATTACK",L5732="FINTA"),"&lt;TECNICA&gt;",UPPER(anotacoes!I5732))</f>
        <v>TRY TO GRIP WITH CONTACT</v>
      </c>
      <c r="N5732" t="str">
        <f>IF(OR(L5732="ATTACK",L5732="FINTA"),UPPER(anotacoes!I5732),"")</f>
        <v/>
      </c>
      <c r="O5732" s="6" t="str">
        <f>IF(anotacoes!N5732=0,"",anotacoes!N5732)</f>
        <v/>
      </c>
      <c r="P5732" t="str">
        <f>IF(anotacoes!M5732=0,"",UPPER(anotacoes!M5732))</f>
        <v/>
      </c>
      <c r="Q5732" t="str">
        <f t="shared" si="179"/>
        <v>INSERT INTO CONVERSAO_LUTA_ACAO (cd_conversao, id_luta, sequencia, momento_inicio, momento_fim, quem_faz, quem_sofre, acao_tipo, acao, tecnica, direcao, pontuacao) VALUES (1, 83, 31, TRIM(' 00:02:39,645'), TRIM(' 00:02:39,645'), 'NAKAI', 'VOROBEV', 'DISPLACEMENT', 'TRY TO GRIP WITH CONTACT', NULL, NULL, NULL)</v>
      </c>
      <c r="R5732" t="s">
        <v>10327</v>
      </c>
    </row>
    <row r="5733" spans="1:18" hidden="1" x14ac:dyDescent="0.25">
      <c r="A5733" s="7">
        <f>anotacoes!D5733</f>
        <v>40833</v>
      </c>
      <c r="B5733" t="str">
        <f>anotacoes!C5733</f>
        <v>GRAND PRIX ABU DHABI 2011</v>
      </c>
      <c r="C5733" t="str">
        <f>anotacoes!E5733</f>
        <v>NAKAI</v>
      </c>
      <c r="D5733" t="str">
        <f>anotacoes!F5733</f>
        <v>VOROBEV</v>
      </c>
      <c r="E5733" t="s">
        <v>10325</v>
      </c>
      <c r="F5733">
        <f>anotacoes!A5733</f>
        <v>83</v>
      </c>
      <c r="G5733">
        <f>anotacoes!B5733</f>
        <v>32</v>
      </c>
      <c r="H5733" t="str">
        <f>anotacoes!K5733</f>
        <v xml:space="preserve"> 00:02:39,645</v>
      </c>
      <c r="I5733" t="str">
        <f>anotacoes!L5733</f>
        <v xml:space="preserve"> 00:03:20,451</v>
      </c>
      <c r="J5733" t="str">
        <f>IF(L5733="PAUSE",E5733,IF(anotacoes!G5737=conversao_anotacoes!C5733,conversao_anotacoes!C5733,conversao_anotacoes!D5733))</f>
        <v>NAKAI</v>
      </c>
      <c r="K5733" t="str">
        <f t="shared" si="178"/>
        <v>VOROBEV</v>
      </c>
      <c r="L5733" t="str">
        <f>UPPER(anotacoes!H5733)</f>
        <v>GRIP TIME</v>
      </c>
      <c r="M5733" t="str">
        <f>IF(OR(L5733="ATTACK",L5733="FINTA"),"&lt;TECNICA&gt;",UPPER(anotacoes!I5733))</f>
        <v>RIGHT COLLAR</v>
      </c>
      <c r="N5733" t="str">
        <f>IF(OR(L5733="ATTACK",L5733="FINTA"),UPPER(anotacoes!I5733),"")</f>
        <v/>
      </c>
      <c r="O5733" s="6" t="str">
        <f>IF(anotacoes!N5733=0,"",anotacoes!N5733)</f>
        <v/>
      </c>
      <c r="P5733" t="str">
        <f>IF(anotacoes!M5733=0,"",UPPER(anotacoes!M5733))</f>
        <v/>
      </c>
      <c r="Q5733" t="str">
        <f t="shared" si="179"/>
        <v>INSERT INTO CONVERSAO_LUTA_ACAO (cd_conversao, id_luta, sequencia, momento_inicio, momento_fim, quem_faz, quem_sofre, acao_tipo, acao, tecnica, direcao, pontuacao) VALUES (1, 83, 32, TRIM(' 00:02:39,645'), TRIM(' 00:03:20,451'), 'NAKAI', 'VOROBEV', 'GRIP TIME', 'RIGHT COLLAR', NULL, NULL, NULL)</v>
      </c>
      <c r="R5733" t="s">
        <v>10327</v>
      </c>
    </row>
    <row r="5734" spans="1:18" hidden="1" x14ac:dyDescent="0.25">
      <c r="A5734" s="7">
        <f>anotacoes!D5734</f>
        <v>40833</v>
      </c>
      <c r="B5734" t="str">
        <f>anotacoes!C5734</f>
        <v>GRAND PRIX ABU DHABI 2011</v>
      </c>
      <c r="C5734" t="str">
        <f>anotacoes!E5734</f>
        <v>NAKAI</v>
      </c>
      <c r="D5734" t="str">
        <f>anotacoes!F5734</f>
        <v>VOROBEV</v>
      </c>
      <c r="E5734" t="s">
        <v>10325</v>
      </c>
      <c r="F5734">
        <f>anotacoes!A5734</f>
        <v>83</v>
      </c>
      <c r="G5734">
        <f>anotacoes!B5734</f>
        <v>33</v>
      </c>
      <c r="H5734" t="str">
        <f>anotacoes!K5734</f>
        <v xml:space="preserve"> 00:03:20,451</v>
      </c>
      <c r="I5734" t="str">
        <f>anotacoes!L5734</f>
        <v xml:space="preserve"> 00:03:21,011</v>
      </c>
      <c r="J5734" t="str">
        <f>IF(L5734="PAUSE",E5734,IF(anotacoes!G5738=conversao_anotacoes!C5734,conversao_anotacoes!C5734,conversao_anotacoes!D5734))</f>
        <v>NAKAI</v>
      </c>
      <c r="K5734" t="str">
        <f t="shared" si="178"/>
        <v>VOROBEV</v>
      </c>
      <c r="L5734" t="str">
        <f>UPPER(anotacoes!H5734)</f>
        <v>ATTACK</v>
      </c>
      <c r="M5734" t="str">
        <f>IF(OR(L5734="ATTACK",L5734="FINTA"),"&lt;TECNICA&gt;",UPPER(anotacoes!I5734))</f>
        <v>&lt;TECNICA&gt;</v>
      </c>
      <c r="N5734" t="str">
        <f>IF(OR(L5734="ATTACK",L5734="FINTA"),UPPER(anotacoes!I5734),"")</f>
        <v>KOSOTO GARI</v>
      </c>
      <c r="O5734" s="6">
        <f>IF(anotacoes!N5734=0,"",anotacoes!N5734)</f>
        <v>8</v>
      </c>
      <c r="P5734" t="str">
        <f>IF(anotacoes!M5734=0,"",UPPER(anotacoes!M5734))</f>
        <v/>
      </c>
      <c r="Q5734" t="str">
        <f t="shared" si="179"/>
        <v>INSERT INTO CONVERSAO_LUTA_ACAO (cd_conversao, id_luta, sequencia, momento_inicio, momento_fim, quem_faz, quem_sofre, acao_tipo, acao, tecnica, direcao, pontuacao) VALUES (1, 83, 33, TRIM(' 00:03:20,451'), TRIM(' 00:03:21,011'), 'NAKAI', 'VOROBEV', 'ATTACK', '&lt;TECNICA&gt;', 'KOSOTO GARI', 8, NULL)</v>
      </c>
      <c r="R5734" t="s">
        <v>10327</v>
      </c>
    </row>
    <row r="5735" spans="1:18" hidden="1" x14ac:dyDescent="0.25">
      <c r="A5735" s="7">
        <f>anotacoes!D5735</f>
        <v>40833</v>
      </c>
      <c r="B5735" t="str">
        <f>anotacoes!C5735</f>
        <v>GRAND PRIX ABU DHABI 2011</v>
      </c>
      <c r="C5735" t="str">
        <f>anotacoes!E5735</f>
        <v>NAKAI</v>
      </c>
      <c r="D5735" t="str">
        <f>anotacoes!F5735</f>
        <v>VOROBEV</v>
      </c>
      <c r="E5735" t="s">
        <v>10325</v>
      </c>
      <c r="F5735">
        <f>anotacoes!A5735</f>
        <v>83</v>
      </c>
      <c r="G5735">
        <f>anotacoes!B5735</f>
        <v>34</v>
      </c>
      <c r="H5735" t="str">
        <f>anotacoes!K5735</f>
        <v xml:space="preserve"> 00:03:21,011</v>
      </c>
      <c r="I5735" t="str">
        <f>anotacoes!L5735</f>
        <v xml:space="preserve"> 00:03:22,624</v>
      </c>
      <c r="J5735" t="str">
        <f>IF(L5735="PAUSE",E5735,IF(anotacoes!G5739=conversao_anotacoes!C5735,conversao_anotacoes!C5735,conversao_anotacoes!D5735))</f>
        <v>NAKAI</v>
      </c>
      <c r="K5735" t="str">
        <f t="shared" si="178"/>
        <v>VOROBEV</v>
      </c>
      <c r="L5735" t="str">
        <f>UPPER(anotacoes!H5735)</f>
        <v>TRANSITION</v>
      </c>
      <c r="M5735" t="str">
        <f>IF(OR(L5735="ATTACK",L5735="FINTA"),"&lt;TECNICA&gt;",UPPER(anotacoes!I5735))</f>
        <v>WITHOUT ATTACK</v>
      </c>
      <c r="N5735" t="str">
        <f>IF(OR(L5735="ATTACK",L5735="FINTA"),UPPER(anotacoes!I5735),"")</f>
        <v/>
      </c>
      <c r="O5735" s="6" t="str">
        <f>IF(anotacoes!N5735=0,"",anotacoes!N5735)</f>
        <v/>
      </c>
      <c r="P5735" t="str">
        <f>IF(anotacoes!M5735=0,"",UPPER(anotacoes!M5735))</f>
        <v/>
      </c>
      <c r="Q5735" t="str">
        <f t="shared" si="179"/>
        <v>INSERT INTO CONVERSAO_LUTA_ACAO (cd_conversao, id_luta, sequencia, momento_inicio, momento_fim, quem_faz, quem_sofre, acao_tipo, acao, tecnica, direcao, pontuacao) VALUES (1, 83, 34, TRIM(' 00:03:21,011'), TRIM(' 00:03:22,624'), 'NAKAI', 'VOROBEV', 'TRANSITION', 'WITHOUT ATTACK', NULL, NULL, NULL)</v>
      </c>
      <c r="R5735" t="s">
        <v>10327</v>
      </c>
    </row>
    <row r="5736" spans="1:18" hidden="1" x14ac:dyDescent="0.25">
      <c r="A5736" s="7">
        <f>anotacoes!D5736</f>
        <v>40833</v>
      </c>
      <c r="B5736" t="str">
        <f>anotacoes!C5736</f>
        <v>GRAND PRIX ABU DHABI 2011</v>
      </c>
      <c r="C5736" t="str">
        <f>anotacoes!E5736</f>
        <v>NAKAI</v>
      </c>
      <c r="D5736" t="str">
        <f>anotacoes!F5736</f>
        <v>VOROBEV</v>
      </c>
      <c r="E5736" t="s">
        <v>10325</v>
      </c>
      <c r="F5736">
        <f>anotacoes!A5736</f>
        <v>83</v>
      </c>
      <c r="G5736">
        <f>anotacoes!B5736</f>
        <v>35</v>
      </c>
      <c r="H5736" t="str">
        <f>anotacoes!K5736</f>
        <v xml:space="preserve"> 00:03:22,624</v>
      </c>
      <c r="I5736" t="str">
        <f>anotacoes!L5736</f>
        <v xml:space="preserve"> 00:03:22,624</v>
      </c>
      <c r="J5736" t="str">
        <f>IF(L5736="PAUSE",E5736,IF(anotacoes!G5740=conversao_anotacoes!C5736,conversao_anotacoes!C5736,conversao_anotacoes!D5736))</f>
        <v>&lt;ARBITRO_DESCONHECIDO&gt;</v>
      </c>
      <c r="K5736" t="str">
        <f t="shared" si="178"/>
        <v/>
      </c>
      <c r="L5736" t="str">
        <f>UPPER(anotacoes!H5736)</f>
        <v>PAUSE</v>
      </c>
      <c r="M5736" t="str">
        <f>IF(OR(L5736="ATTACK",L5736="FINTA"),"&lt;TECNICA&gt;",UPPER(anotacoes!I5736))</f>
        <v>&lt;NAO_CLASSIFICADO&gt;</v>
      </c>
      <c r="N5736" t="str">
        <f>IF(OR(L5736="ATTACK",L5736="FINTA"),UPPER(anotacoes!I5736),"")</f>
        <v/>
      </c>
      <c r="O5736" s="6" t="str">
        <f>IF(anotacoes!N5736=0,"",anotacoes!N5736)</f>
        <v/>
      </c>
      <c r="P5736" t="str">
        <f>IF(anotacoes!M5736=0,"",UPPER(anotacoes!M5736))</f>
        <v/>
      </c>
      <c r="Q5736" t="str">
        <f t="shared" si="179"/>
        <v>INSERT INTO CONVERSAO_LUTA_ACAO (cd_conversao, id_luta, sequencia, momento_inicio, momento_fim, quem_faz, quem_sofre, acao_tipo, acao, tecnica, direcao, pontuacao) VALUES (1, 83, 35, TRIM(' 00:03:22,624'), TRIM(' 00:03:22,624'), '&lt;ARBITRO_DESCONHECIDO&gt;', '', 'PAUSE', '&lt;NAO_CLASSIFICADO&gt;', NULL, NULL, NULL)</v>
      </c>
      <c r="R5736" t="s">
        <v>10327</v>
      </c>
    </row>
    <row r="5737" spans="1:18" hidden="1" x14ac:dyDescent="0.25">
      <c r="A5737" s="7">
        <f>anotacoes!D5737</f>
        <v>40833</v>
      </c>
      <c r="B5737" t="str">
        <f>anotacoes!C5737</f>
        <v>GRAND PRIX ABU DHABI 2011</v>
      </c>
      <c r="C5737" t="str">
        <f>anotacoes!E5737</f>
        <v>NAKAI</v>
      </c>
      <c r="D5737" t="str">
        <f>anotacoes!F5737</f>
        <v>VOROBEV</v>
      </c>
      <c r="E5737" t="s">
        <v>10325</v>
      </c>
      <c r="F5737">
        <f>anotacoes!A5737</f>
        <v>83</v>
      </c>
      <c r="G5737">
        <f>anotacoes!B5737</f>
        <v>36</v>
      </c>
      <c r="H5737" t="str">
        <f>anotacoes!K5737</f>
        <v xml:space="preserve"> 00:03:22,624</v>
      </c>
      <c r="I5737" t="str">
        <f>anotacoes!L5737</f>
        <v xml:space="preserve"> 00:03:23,174</v>
      </c>
      <c r="J5737" t="str">
        <f>IF(L5737="PAUSE",E5737,IF(anotacoes!G5741=conversao_anotacoes!C5737,conversao_anotacoes!C5737,conversao_anotacoes!D5737))</f>
        <v>NAKAI</v>
      </c>
      <c r="K5737" t="str">
        <f t="shared" si="178"/>
        <v>VOROBEV</v>
      </c>
      <c r="L5737" t="str">
        <f>UPPER(anotacoes!H5737)</f>
        <v>DISPLACEMENT</v>
      </c>
      <c r="M5737" t="str">
        <f>IF(OR(L5737="ATTACK",L5737="FINTA"),"&lt;TECNICA&gt;",UPPER(anotacoes!I5737))</f>
        <v>TRY TO GRIP WITH CONTACT</v>
      </c>
      <c r="N5737" t="str">
        <f>IF(OR(L5737="ATTACK",L5737="FINTA"),UPPER(anotacoes!I5737),"")</f>
        <v/>
      </c>
      <c r="O5737" s="6" t="str">
        <f>IF(anotacoes!N5737=0,"",anotacoes!N5737)</f>
        <v/>
      </c>
      <c r="P5737" t="str">
        <f>IF(anotacoes!M5737=0,"",UPPER(anotacoes!M5737))</f>
        <v/>
      </c>
      <c r="Q5737" t="str">
        <f t="shared" si="179"/>
        <v>INSERT INTO CONVERSAO_LUTA_ACAO (cd_conversao, id_luta, sequencia, momento_inicio, momento_fim, quem_faz, quem_sofre, acao_tipo, acao, tecnica, direcao, pontuacao) VALUES (1, 83, 36, TRIM(' 00:03:22,624'), TRIM(' 00:03:23,174'), 'NAKAI', 'VOROBEV', 'DISPLACEMENT', 'TRY TO GRIP WITH CONTACT', NULL, NULL, NULL)</v>
      </c>
      <c r="R5737" t="s">
        <v>10327</v>
      </c>
    </row>
    <row r="5738" spans="1:18" hidden="1" x14ac:dyDescent="0.25">
      <c r="A5738" s="7">
        <f>anotacoes!D5738</f>
        <v>40833</v>
      </c>
      <c r="B5738" t="str">
        <f>anotacoes!C5738</f>
        <v>GRAND PRIX ABU DHABI 2011</v>
      </c>
      <c r="C5738" t="str">
        <f>anotacoes!E5738</f>
        <v>NAKAI</v>
      </c>
      <c r="D5738" t="str">
        <f>anotacoes!F5738</f>
        <v>VOROBEV</v>
      </c>
      <c r="E5738" t="s">
        <v>10325</v>
      </c>
      <c r="F5738">
        <f>anotacoes!A5738</f>
        <v>83</v>
      </c>
      <c r="G5738">
        <f>anotacoes!B5738</f>
        <v>37</v>
      </c>
      <c r="H5738" t="str">
        <f>anotacoes!K5738</f>
        <v xml:space="preserve"> 00:03:23,174</v>
      </c>
      <c r="I5738" t="str">
        <f>anotacoes!L5738</f>
        <v xml:space="preserve"> 00:03:24,735</v>
      </c>
      <c r="J5738" t="str">
        <f>IF(L5738="PAUSE",E5738,IF(anotacoes!G5742=conversao_anotacoes!C5738,conversao_anotacoes!C5738,conversao_anotacoes!D5738))</f>
        <v>NAKAI</v>
      </c>
      <c r="K5738" t="str">
        <f t="shared" si="178"/>
        <v>VOROBEV</v>
      </c>
      <c r="L5738" t="str">
        <f>UPPER(anotacoes!H5738)</f>
        <v>GRIP TIME</v>
      </c>
      <c r="M5738" t="str">
        <f>IF(OR(L5738="ATTACK",L5738="FINTA"),"&lt;TECNICA&gt;",UPPER(anotacoes!I5738))</f>
        <v>RIGHT SLEEVE LEFT SLEEVE</v>
      </c>
      <c r="N5738" t="str">
        <f>IF(OR(L5738="ATTACK",L5738="FINTA"),UPPER(anotacoes!I5738),"")</f>
        <v/>
      </c>
      <c r="O5738" s="6" t="str">
        <f>IF(anotacoes!N5738=0,"",anotacoes!N5738)</f>
        <v/>
      </c>
      <c r="P5738" t="str">
        <f>IF(anotacoes!M5738=0,"",UPPER(anotacoes!M5738))</f>
        <v/>
      </c>
      <c r="Q5738" t="str">
        <f t="shared" si="179"/>
        <v>INSERT INTO CONVERSAO_LUTA_ACAO (cd_conversao, id_luta, sequencia, momento_inicio, momento_fim, quem_faz, quem_sofre, acao_tipo, acao, tecnica, direcao, pontuacao) VALUES (1, 83, 37, TRIM(' 00:03:23,174'), TRIM(' 00:03:24,735'), 'NAKAI', 'VOROBEV', 'GRIP TIME', 'RIGHT SLEEVE LEFT SLEEVE', NULL, NULL, NULL)</v>
      </c>
      <c r="R5738" t="s">
        <v>10327</v>
      </c>
    </row>
    <row r="5739" spans="1:18" hidden="1" x14ac:dyDescent="0.25">
      <c r="A5739" s="7">
        <f>anotacoes!D5739</f>
        <v>40833</v>
      </c>
      <c r="B5739" t="str">
        <f>anotacoes!C5739</f>
        <v>GRAND PRIX ABU DHABI 2011</v>
      </c>
      <c r="C5739" t="str">
        <f>anotacoes!E5739</f>
        <v>NAKAI</v>
      </c>
      <c r="D5739" t="str">
        <f>anotacoes!F5739</f>
        <v>VOROBEV</v>
      </c>
      <c r="E5739" t="s">
        <v>10325</v>
      </c>
      <c r="F5739">
        <f>anotacoes!A5739</f>
        <v>83</v>
      </c>
      <c r="G5739">
        <f>anotacoes!B5739</f>
        <v>38</v>
      </c>
      <c r="H5739" t="str">
        <f>anotacoes!K5739</f>
        <v xml:space="preserve"> 00:03:24,735</v>
      </c>
      <c r="I5739" t="str">
        <f>anotacoes!L5739</f>
        <v xml:space="preserve"> 00:03:25,087</v>
      </c>
      <c r="J5739" t="str">
        <f>IF(L5739="PAUSE",E5739,IF(anotacoes!G5743=conversao_anotacoes!C5739,conversao_anotacoes!C5739,conversao_anotacoes!D5739))</f>
        <v>NAKAI</v>
      </c>
      <c r="K5739" t="str">
        <f t="shared" si="178"/>
        <v>VOROBEV</v>
      </c>
      <c r="L5739" t="str">
        <f>UPPER(anotacoes!H5739)</f>
        <v>ATTACK</v>
      </c>
      <c r="M5739" t="str">
        <f>IF(OR(L5739="ATTACK",L5739="FINTA"),"&lt;TECNICA&gt;",UPPER(anotacoes!I5739))</f>
        <v>&lt;TECNICA&gt;</v>
      </c>
      <c r="N5739" t="str">
        <f>IF(OR(L5739="ATTACK",L5739="FINTA"),UPPER(anotacoes!I5739),"")</f>
        <v>KOSOTO GARI</v>
      </c>
      <c r="O5739" s="6">
        <f>IF(anotacoes!N5739=0,"",anotacoes!N5739)</f>
        <v>8</v>
      </c>
      <c r="P5739" t="str">
        <f>IF(anotacoes!M5739=0,"",UPPER(anotacoes!M5739))</f>
        <v/>
      </c>
      <c r="Q5739" t="str">
        <f t="shared" si="179"/>
        <v>INSERT INTO CONVERSAO_LUTA_ACAO (cd_conversao, id_luta, sequencia, momento_inicio, momento_fim, quem_faz, quem_sofre, acao_tipo, acao, tecnica, direcao, pontuacao) VALUES (1, 83, 38, TRIM(' 00:03:24,735'), TRIM(' 00:03:25,087'), 'NAKAI', 'VOROBEV', 'ATTACK', '&lt;TECNICA&gt;', 'KOSOTO GARI', 8, NULL)</v>
      </c>
      <c r="R5739" t="s">
        <v>10327</v>
      </c>
    </row>
    <row r="5740" spans="1:18" hidden="1" x14ac:dyDescent="0.25">
      <c r="A5740" s="7">
        <f>anotacoes!D5740</f>
        <v>40833</v>
      </c>
      <c r="B5740" t="str">
        <f>anotacoes!C5740</f>
        <v>GRAND PRIX ABU DHABI 2011</v>
      </c>
      <c r="C5740" t="str">
        <f>anotacoes!E5740</f>
        <v>NAKAI</v>
      </c>
      <c r="D5740" t="str">
        <f>anotacoes!F5740</f>
        <v>VOROBEV</v>
      </c>
      <c r="E5740" t="s">
        <v>10325</v>
      </c>
      <c r="F5740">
        <f>anotacoes!A5740</f>
        <v>83</v>
      </c>
      <c r="G5740">
        <f>anotacoes!B5740</f>
        <v>39</v>
      </c>
      <c r="H5740" t="str">
        <f>anotacoes!K5740</f>
        <v xml:space="preserve"> 00:03:25,087</v>
      </c>
      <c r="I5740" t="str">
        <f>anotacoes!L5740</f>
        <v xml:space="preserve"> 00:03:29,997</v>
      </c>
      <c r="J5740" t="str">
        <f>IF(L5740="PAUSE",E5740,IF(anotacoes!G5744=conversao_anotacoes!C5740,conversao_anotacoes!C5740,conversao_anotacoes!D5740))</f>
        <v>NAKAI</v>
      </c>
      <c r="K5740" t="str">
        <f t="shared" si="178"/>
        <v>VOROBEV</v>
      </c>
      <c r="L5740" t="str">
        <f>UPPER(anotacoes!H5740)</f>
        <v>GRIP TIME</v>
      </c>
      <c r="M5740" t="str">
        <f>IF(OR(L5740="ATTACK",L5740="FINTA"),"&lt;TECNICA&gt;",UPPER(anotacoes!I5740))</f>
        <v>RIGHT BACK LEFT SLEEVE</v>
      </c>
      <c r="N5740" t="str">
        <f>IF(OR(L5740="ATTACK",L5740="FINTA"),UPPER(anotacoes!I5740),"")</f>
        <v/>
      </c>
      <c r="O5740" s="6" t="str">
        <f>IF(anotacoes!N5740=0,"",anotacoes!N5740)</f>
        <v/>
      </c>
      <c r="P5740" t="str">
        <f>IF(anotacoes!M5740=0,"",UPPER(anotacoes!M5740))</f>
        <v/>
      </c>
      <c r="Q5740" t="str">
        <f t="shared" si="179"/>
        <v>INSERT INTO CONVERSAO_LUTA_ACAO (cd_conversao, id_luta, sequencia, momento_inicio, momento_fim, quem_faz, quem_sofre, acao_tipo, acao, tecnica, direcao, pontuacao) VALUES (1, 83, 39, TRIM(' 00:03:25,087'), TRIM(' 00:03:29,997'), 'NAKAI', 'VOROBEV', 'GRIP TIME', 'RIGHT BACK LEFT SLEEVE', NULL, NULL, NULL)</v>
      </c>
      <c r="R5740" t="s">
        <v>10327</v>
      </c>
    </row>
    <row r="5741" spans="1:18" hidden="1" x14ac:dyDescent="0.25">
      <c r="A5741" s="7">
        <f>anotacoes!D5741</f>
        <v>40833</v>
      </c>
      <c r="B5741" t="str">
        <f>anotacoes!C5741</f>
        <v>GRAND PRIX ABU DHABI 2011</v>
      </c>
      <c r="C5741" t="str">
        <f>anotacoes!E5741</f>
        <v>NAKAI</v>
      </c>
      <c r="D5741" t="str">
        <f>anotacoes!F5741</f>
        <v>VOROBEV</v>
      </c>
      <c r="E5741" t="s">
        <v>10325</v>
      </c>
      <c r="F5741">
        <f>anotacoes!A5741</f>
        <v>83</v>
      </c>
      <c r="G5741">
        <f>anotacoes!B5741</f>
        <v>40</v>
      </c>
      <c r="H5741" t="str">
        <f>anotacoes!K5741</f>
        <v xml:space="preserve"> 00:03:29,997</v>
      </c>
      <c r="I5741" t="str">
        <f>anotacoes!L5741</f>
        <v xml:space="preserve"> 00:03:33,552</v>
      </c>
      <c r="J5741" t="str">
        <f>IF(L5741="PAUSE",E5741,IF(anotacoes!G5745=conversao_anotacoes!C5741,conversao_anotacoes!C5741,conversao_anotacoes!D5741))</f>
        <v>NAKAI</v>
      </c>
      <c r="K5741" t="str">
        <f t="shared" si="178"/>
        <v>VOROBEV</v>
      </c>
      <c r="L5741" t="str">
        <f>UPPER(anotacoes!H5741)</f>
        <v>GRIP TIME</v>
      </c>
      <c r="M5741" t="str">
        <f>IF(OR(L5741="ATTACK",L5741="FINTA"),"&lt;TECNICA&gt;",UPPER(anotacoes!I5741))</f>
        <v>RIGHT BACK</v>
      </c>
      <c r="N5741" t="str">
        <f>IF(OR(L5741="ATTACK",L5741="FINTA"),UPPER(anotacoes!I5741),"")</f>
        <v/>
      </c>
      <c r="O5741" s="6" t="str">
        <f>IF(anotacoes!N5741=0,"",anotacoes!N5741)</f>
        <v/>
      </c>
      <c r="P5741" t="str">
        <f>IF(anotacoes!M5741=0,"",UPPER(anotacoes!M5741))</f>
        <v/>
      </c>
      <c r="Q5741" t="str">
        <f t="shared" si="179"/>
        <v>INSERT INTO CONVERSAO_LUTA_ACAO (cd_conversao, id_luta, sequencia, momento_inicio, momento_fim, quem_faz, quem_sofre, acao_tipo, acao, tecnica, direcao, pontuacao) VALUES (1, 83, 40, TRIM(' 00:03:29,997'), TRIM(' 00:03:33,552'), 'NAKAI', 'VOROBEV', 'GRIP TIME', 'RIGHT BACK', NULL, NULL, NULL)</v>
      </c>
      <c r="R5741" t="s">
        <v>10327</v>
      </c>
    </row>
    <row r="5742" spans="1:18" hidden="1" x14ac:dyDescent="0.25">
      <c r="A5742" s="7">
        <f>anotacoes!D5742</f>
        <v>40833</v>
      </c>
      <c r="B5742" t="str">
        <f>anotacoes!C5742</f>
        <v>GRAND PRIX ABU DHABI 2011</v>
      </c>
      <c r="C5742" t="str">
        <f>anotacoes!E5742</f>
        <v>NAKAI</v>
      </c>
      <c r="D5742" t="str">
        <f>anotacoes!F5742</f>
        <v>VOROBEV</v>
      </c>
      <c r="E5742" t="s">
        <v>10325</v>
      </c>
      <c r="F5742">
        <f>anotacoes!A5742</f>
        <v>83</v>
      </c>
      <c r="G5742">
        <f>anotacoes!B5742</f>
        <v>41</v>
      </c>
      <c r="H5742" t="str">
        <f>anotacoes!K5742</f>
        <v xml:space="preserve"> 00:03:33,725</v>
      </c>
      <c r="I5742" t="str">
        <f>anotacoes!L5742</f>
        <v xml:space="preserve"> 00:03:35,094</v>
      </c>
      <c r="J5742" t="str">
        <f>IF(L5742="PAUSE",E5742,IF(anotacoes!G5746=conversao_anotacoes!C5742,conversao_anotacoes!C5742,conversao_anotacoes!D5742))</f>
        <v>&lt;ARBITRO_DESCONHECIDO&gt;</v>
      </c>
      <c r="K5742" t="str">
        <f t="shared" si="178"/>
        <v/>
      </c>
      <c r="L5742" t="str">
        <f>UPPER(anotacoes!H5742)</f>
        <v>PAUSE</v>
      </c>
      <c r="M5742" t="str">
        <f>IF(OR(L5742="ATTACK",L5742="FINTA"),"&lt;TECNICA&gt;",UPPER(anotacoes!I5742))</f>
        <v>&lt;NAO_CLASSIFICADO&gt;</v>
      </c>
      <c r="N5742" t="str">
        <f>IF(OR(L5742="ATTACK",L5742="FINTA"),UPPER(anotacoes!I5742),"")</f>
        <v/>
      </c>
      <c r="O5742" s="6" t="str">
        <f>IF(anotacoes!N5742=0,"",anotacoes!N5742)</f>
        <v/>
      </c>
      <c r="P5742" t="str">
        <f>IF(anotacoes!M5742=0,"",UPPER(anotacoes!M5742))</f>
        <v/>
      </c>
      <c r="Q5742" t="str">
        <f t="shared" si="179"/>
        <v>INSERT INTO CONVERSAO_LUTA_ACAO (cd_conversao, id_luta, sequencia, momento_inicio, momento_fim, quem_faz, quem_sofre, acao_tipo, acao, tecnica, direcao, pontuacao) VALUES (1, 83, 41, TRIM(' 00:03:33,725'), TRIM(' 00:03:35,094'), '&lt;ARBITRO_DESCONHECIDO&gt;', '', 'PAUSE', '&lt;NAO_CLASSIFICADO&gt;', NULL, NULL, NULL)</v>
      </c>
      <c r="R5742" t="s">
        <v>10327</v>
      </c>
    </row>
    <row r="5743" spans="1:18" hidden="1" x14ac:dyDescent="0.25">
      <c r="A5743" s="7">
        <f>anotacoes!D5743</f>
        <v>40833</v>
      </c>
      <c r="B5743" t="str">
        <f>anotacoes!C5743</f>
        <v>GRAND PRIX ABU DHABI 2011</v>
      </c>
      <c r="C5743" t="str">
        <f>anotacoes!E5743</f>
        <v>NAKAI</v>
      </c>
      <c r="D5743" t="str">
        <f>anotacoes!F5743</f>
        <v>VOROBEV</v>
      </c>
      <c r="E5743" t="s">
        <v>10325</v>
      </c>
      <c r="F5743">
        <f>anotacoes!A5743</f>
        <v>83</v>
      </c>
      <c r="G5743">
        <f>anotacoes!B5743</f>
        <v>42</v>
      </c>
      <c r="H5743" t="str">
        <f>anotacoes!K5743</f>
        <v xml:space="preserve"> 00:03:35,094</v>
      </c>
      <c r="I5743" t="str">
        <f>anotacoes!L5743</f>
        <v xml:space="preserve"> 00:03:35,975</v>
      </c>
      <c r="J5743" t="str">
        <f>IF(L5743="PAUSE",E5743,IF(anotacoes!G5747=conversao_anotacoes!C5743,conversao_anotacoes!C5743,conversao_anotacoes!D5743))</f>
        <v>NAKAI</v>
      </c>
      <c r="K5743" t="str">
        <f t="shared" si="178"/>
        <v>VOROBEV</v>
      </c>
      <c r="L5743" t="str">
        <f>UPPER(anotacoes!H5743)</f>
        <v>DISPLACEMENT</v>
      </c>
      <c r="M5743" t="str">
        <f>IF(OR(L5743="ATTACK",L5743="FINTA"),"&lt;TECNICA&gt;",UPPER(anotacoes!I5743))</f>
        <v>TRY TO GRIP WITH CONTACT</v>
      </c>
      <c r="N5743" t="str">
        <f>IF(OR(L5743="ATTACK",L5743="FINTA"),UPPER(anotacoes!I5743),"")</f>
        <v/>
      </c>
      <c r="O5743" s="6" t="str">
        <f>IF(anotacoes!N5743=0,"",anotacoes!N5743)</f>
        <v/>
      </c>
      <c r="P5743" t="str">
        <f>IF(anotacoes!M5743=0,"",UPPER(anotacoes!M5743))</f>
        <v/>
      </c>
      <c r="Q5743" t="str">
        <f t="shared" si="179"/>
        <v>INSERT INTO CONVERSAO_LUTA_ACAO (cd_conversao, id_luta, sequencia, momento_inicio, momento_fim, quem_faz, quem_sofre, acao_tipo, acao, tecnica, direcao, pontuacao) VALUES (1, 83, 42, TRIM(' 00:03:35,094'), TRIM(' 00:03:35,975'), 'NAKAI', 'VOROBEV', 'DISPLACEMENT', 'TRY TO GRIP WITH CONTACT', NULL, NULL, NULL)</v>
      </c>
      <c r="R5743" t="s">
        <v>10327</v>
      </c>
    </row>
    <row r="5744" spans="1:18" hidden="1" x14ac:dyDescent="0.25">
      <c r="A5744" s="7">
        <f>anotacoes!D5744</f>
        <v>40833</v>
      </c>
      <c r="B5744" t="str">
        <f>anotacoes!C5744</f>
        <v>GRAND PRIX ABU DHABI 2011</v>
      </c>
      <c r="C5744" t="str">
        <f>anotacoes!E5744</f>
        <v>NAKAI</v>
      </c>
      <c r="D5744" t="str">
        <f>anotacoes!F5744</f>
        <v>VOROBEV</v>
      </c>
      <c r="E5744" t="s">
        <v>10325</v>
      </c>
      <c r="F5744">
        <f>anotacoes!A5744</f>
        <v>83</v>
      </c>
      <c r="G5744">
        <f>anotacoes!B5744</f>
        <v>43</v>
      </c>
      <c r="H5744" t="str">
        <f>anotacoes!K5744</f>
        <v xml:space="preserve"> 00:03:35,975</v>
      </c>
      <c r="I5744" t="str">
        <f>anotacoes!L5744</f>
        <v xml:space="preserve"> 00:03:37,277</v>
      </c>
      <c r="J5744" t="str">
        <f>IF(L5744="PAUSE",E5744,IF(anotacoes!G5748=conversao_anotacoes!C5744,conversao_anotacoes!C5744,conversao_anotacoes!D5744))</f>
        <v>NAKAI</v>
      </c>
      <c r="K5744" t="str">
        <f t="shared" si="178"/>
        <v>VOROBEV</v>
      </c>
      <c r="L5744" t="str">
        <f>UPPER(anotacoes!H5744)</f>
        <v>GRIP TIME</v>
      </c>
      <c r="M5744" t="str">
        <f>IF(OR(L5744="ATTACK",L5744="FINTA"),"&lt;TECNICA&gt;",UPPER(anotacoes!I5744))</f>
        <v>RIGHT BACK</v>
      </c>
      <c r="N5744" t="str">
        <f>IF(OR(L5744="ATTACK",L5744="FINTA"),UPPER(anotacoes!I5744),"")</f>
        <v/>
      </c>
      <c r="O5744" s="6" t="str">
        <f>IF(anotacoes!N5744=0,"",anotacoes!N5744)</f>
        <v/>
      </c>
      <c r="P5744" t="str">
        <f>IF(anotacoes!M5744=0,"",UPPER(anotacoes!M5744))</f>
        <v/>
      </c>
      <c r="Q5744" t="str">
        <f t="shared" si="179"/>
        <v>INSERT INTO CONVERSAO_LUTA_ACAO (cd_conversao, id_luta, sequencia, momento_inicio, momento_fim, quem_faz, quem_sofre, acao_tipo, acao, tecnica, direcao, pontuacao) VALUES (1, 83, 43, TRIM(' 00:03:35,975'), TRIM(' 00:03:37,277'), 'NAKAI', 'VOROBEV', 'GRIP TIME', 'RIGHT BACK', NULL, NULL, NULL)</v>
      </c>
      <c r="R5744" t="s">
        <v>10327</v>
      </c>
    </row>
    <row r="5745" spans="1:18" hidden="1" x14ac:dyDescent="0.25">
      <c r="A5745" s="7">
        <f>anotacoes!D5745</f>
        <v>40833</v>
      </c>
      <c r="B5745" t="str">
        <f>anotacoes!C5745</f>
        <v>GRAND PRIX ABU DHABI 2011</v>
      </c>
      <c r="C5745" t="str">
        <f>anotacoes!E5745</f>
        <v>NAKAI</v>
      </c>
      <c r="D5745" t="str">
        <f>anotacoes!F5745</f>
        <v>VOROBEV</v>
      </c>
      <c r="E5745" t="s">
        <v>10325</v>
      </c>
      <c r="F5745">
        <f>anotacoes!A5745</f>
        <v>83</v>
      </c>
      <c r="G5745">
        <f>anotacoes!B5745</f>
        <v>44</v>
      </c>
      <c r="H5745" t="str">
        <f>anotacoes!K5745</f>
        <v xml:space="preserve"> 00:03:37,277</v>
      </c>
      <c r="I5745" t="str">
        <f>anotacoes!L5745</f>
        <v xml:space="preserve"> 00:03:37,277</v>
      </c>
      <c r="J5745" t="str">
        <f>IF(L5745="PAUSE",E5745,IF(anotacoes!G5749=conversao_anotacoes!C5745,conversao_anotacoes!C5745,conversao_anotacoes!D5745))</f>
        <v>NAKAI</v>
      </c>
      <c r="K5745" t="str">
        <f t="shared" si="178"/>
        <v>VOROBEV</v>
      </c>
      <c r="L5745" t="str">
        <f>UPPER(anotacoes!H5745)</f>
        <v>DEFENSE</v>
      </c>
      <c r="M5745" t="str">
        <f>IF(OR(L5745="ATTACK",L5745="FINTA"),"&lt;TECNICA&gt;",UPPER(anotacoes!I5745))</f>
        <v>TAE-SABAKI RIGHT INCLINED</v>
      </c>
      <c r="N5745" t="str">
        <f>IF(OR(L5745="ATTACK",L5745="FINTA"),UPPER(anotacoes!I5745),"")</f>
        <v/>
      </c>
      <c r="O5745" s="6" t="str">
        <f>IF(anotacoes!N5745=0,"",anotacoes!N5745)</f>
        <v/>
      </c>
      <c r="P5745" t="str">
        <f>IF(anotacoes!M5745=0,"",UPPER(anotacoes!M5745))</f>
        <v/>
      </c>
      <c r="Q5745" t="str">
        <f t="shared" si="179"/>
        <v>INSERT INTO CONVERSAO_LUTA_ACAO (cd_conversao, id_luta, sequencia, momento_inicio, momento_fim, quem_faz, quem_sofre, acao_tipo, acao, tecnica, direcao, pontuacao) VALUES (1, 83, 44, TRIM(' 00:03:37,277'), TRIM(' 00:03:37,277'), 'NAKAI', 'VOROBEV', 'DEFENSE', 'TAE-SABAKI RIGHT INCLINED', NULL, NULL, NULL)</v>
      </c>
      <c r="R5745" t="s">
        <v>10327</v>
      </c>
    </row>
    <row r="5746" spans="1:18" hidden="1" x14ac:dyDescent="0.25">
      <c r="A5746" s="7">
        <f>anotacoes!D5746</f>
        <v>40833</v>
      </c>
      <c r="B5746" t="str">
        <f>anotacoes!C5746</f>
        <v>GRAND PRIX ABU DHABI 2011</v>
      </c>
      <c r="C5746" t="str">
        <f>anotacoes!E5746</f>
        <v>NAKAI</v>
      </c>
      <c r="D5746" t="str">
        <f>anotacoes!F5746</f>
        <v>VOROBEV</v>
      </c>
      <c r="E5746" t="s">
        <v>10325</v>
      </c>
      <c r="F5746">
        <f>anotacoes!A5746</f>
        <v>83</v>
      </c>
      <c r="G5746">
        <f>anotacoes!B5746</f>
        <v>45</v>
      </c>
      <c r="H5746" t="str">
        <f>anotacoes!K5746</f>
        <v xml:space="preserve"> 00:03:37,277</v>
      </c>
      <c r="I5746" t="str">
        <f>anotacoes!L5746</f>
        <v xml:space="preserve"> 00:03:40,363</v>
      </c>
      <c r="J5746" t="str">
        <f>IF(L5746="PAUSE",E5746,IF(anotacoes!G5750=conversao_anotacoes!C5746,conversao_anotacoes!C5746,conversao_anotacoes!D5746))</f>
        <v>NAKAI</v>
      </c>
      <c r="K5746" t="str">
        <f t="shared" si="178"/>
        <v>VOROBEV</v>
      </c>
      <c r="L5746" t="str">
        <f>UPPER(anotacoes!H5746)</f>
        <v>GROUNDWORK COMBAT</v>
      </c>
      <c r="M5746" t="str">
        <f>IF(OR(L5746="ATTACK",L5746="FINTA"),"&lt;TECNICA&gt;",UPPER(anotacoes!I5746))</f>
        <v>TRYING TO ATTACK</v>
      </c>
      <c r="N5746" t="str">
        <f>IF(OR(L5746="ATTACK",L5746="FINTA"),UPPER(anotacoes!I5746),"")</f>
        <v/>
      </c>
      <c r="O5746" s="6" t="str">
        <f>IF(anotacoes!N5746=0,"",anotacoes!N5746)</f>
        <v/>
      </c>
      <c r="P5746" t="str">
        <f>IF(anotacoes!M5746=0,"",UPPER(anotacoes!M5746))</f>
        <v/>
      </c>
      <c r="Q5746" t="str">
        <f t="shared" si="179"/>
        <v>INSERT INTO CONVERSAO_LUTA_ACAO (cd_conversao, id_luta, sequencia, momento_inicio, momento_fim, quem_faz, quem_sofre, acao_tipo, acao, tecnica, direcao, pontuacao) VALUES (1, 83, 45, TRIM(' 00:03:37,277'), TRIM(' 00:03:40,363'), 'NAKAI', 'VOROBEV', 'GROUNDWORK COMBAT', 'TRYING TO ATTACK', NULL, NULL, NULL)</v>
      </c>
      <c r="R5746" t="s">
        <v>10327</v>
      </c>
    </row>
    <row r="5747" spans="1:18" hidden="1" x14ac:dyDescent="0.25">
      <c r="A5747" s="7">
        <f>anotacoes!D5747</f>
        <v>40833</v>
      </c>
      <c r="B5747" t="str">
        <f>anotacoes!C5747</f>
        <v>GRAND PRIX ABU DHABI 2011</v>
      </c>
      <c r="C5747" t="str">
        <f>anotacoes!E5747</f>
        <v>NAKAI</v>
      </c>
      <c r="D5747" t="str">
        <f>anotacoes!F5747</f>
        <v>VOROBEV</v>
      </c>
      <c r="E5747" t="s">
        <v>10325</v>
      </c>
      <c r="F5747">
        <f>anotacoes!A5747</f>
        <v>83</v>
      </c>
      <c r="G5747">
        <f>anotacoes!B5747</f>
        <v>46</v>
      </c>
      <c r="H5747" t="str">
        <f>anotacoes!K5747</f>
        <v xml:space="preserve"> 00:03:40,363</v>
      </c>
      <c r="I5747" t="str">
        <f>anotacoes!L5747</f>
        <v xml:space="preserve"> 00:03:47,826</v>
      </c>
      <c r="J5747" t="str">
        <f>IF(L5747="PAUSE",E5747,IF(anotacoes!G5751=conversao_anotacoes!C5747,conversao_anotacoes!C5747,conversao_anotacoes!D5747))</f>
        <v>NAKAI</v>
      </c>
      <c r="K5747" t="str">
        <f t="shared" si="178"/>
        <v>VOROBEV</v>
      </c>
      <c r="L5747" t="str">
        <f>UPPER(anotacoes!H5747)</f>
        <v>DISPLACEMENT</v>
      </c>
      <c r="M5747" t="str">
        <f>IF(OR(L5747="ATTACK",L5747="FINTA"),"&lt;TECNICA&gt;",UPPER(anotacoes!I5747))</f>
        <v>TRY TO GRIP WITH CONTACT</v>
      </c>
      <c r="N5747" t="str">
        <f>IF(OR(L5747="ATTACK",L5747="FINTA"),UPPER(anotacoes!I5747),"")</f>
        <v/>
      </c>
      <c r="O5747" s="6" t="str">
        <f>IF(anotacoes!N5747=0,"",anotacoes!N5747)</f>
        <v/>
      </c>
      <c r="P5747" t="str">
        <f>IF(anotacoes!M5747=0,"",UPPER(anotacoes!M5747))</f>
        <v/>
      </c>
      <c r="Q5747" t="str">
        <f t="shared" si="179"/>
        <v>INSERT INTO CONVERSAO_LUTA_ACAO (cd_conversao, id_luta, sequencia, momento_inicio, momento_fim, quem_faz, quem_sofre, acao_tipo, acao, tecnica, direcao, pontuacao) VALUES (1, 83, 46, TRIM(' 00:03:40,363'), TRIM(' 00:03:47,826'), 'NAKAI', 'VOROBEV', 'DISPLACEMENT', 'TRY TO GRIP WITH CONTACT', NULL, NULL, NULL)</v>
      </c>
      <c r="R5747" t="s">
        <v>10327</v>
      </c>
    </row>
    <row r="5748" spans="1:18" hidden="1" x14ac:dyDescent="0.25">
      <c r="A5748" s="7">
        <f>anotacoes!D5748</f>
        <v>40833</v>
      </c>
      <c r="B5748" t="str">
        <f>anotacoes!C5748</f>
        <v>GRAND PRIX ABU DHABI 2011</v>
      </c>
      <c r="C5748" t="str">
        <f>anotacoes!E5748</f>
        <v>NAKAI</v>
      </c>
      <c r="D5748" t="str">
        <f>anotacoes!F5748</f>
        <v>VOROBEV</v>
      </c>
      <c r="E5748" t="s">
        <v>10325</v>
      </c>
      <c r="F5748">
        <f>anotacoes!A5748</f>
        <v>83</v>
      </c>
      <c r="G5748">
        <f>anotacoes!B5748</f>
        <v>47</v>
      </c>
      <c r="H5748" t="str">
        <f>anotacoes!K5748</f>
        <v xml:space="preserve"> 00:03:47,826</v>
      </c>
      <c r="I5748" t="str">
        <f>anotacoes!L5748</f>
        <v xml:space="preserve"> 00:03:55,135</v>
      </c>
      <c r="J5748" t="str">
        <f>IF(L5748="PAUSE",E5748,IF(anotacoes!G5752=conversao_anotacoes!C5748,conversao_anotacoes!C5748,conversao_anotacoes!D5748))</f>
        <v>NAKAI</v>
      </c>
      <c r="K5748" t="str">
        <f t="shared" si="178"/>
        <v>VOROBEV</v>
      </c>
      <c r="L5748" t="str">
        <f>UPPER(anotacoes!H5748)</f>
        <v>GRIP TIME</v>
      </c>
      <c r="M5748" t="str">
        <f>IF(OR(L5748="ATTACK",L5748="FINTA"),"&lt;TECNICA&gt;",UPPER(anotacoes!I5748))</f>
        <v>RIGHT COLLAR LEFT SLEEVE</v>
      </c>
      <c r="N5748" t="str">
        <f>IF(OR(L5748="ATTACK",L5748="FINTA"),UPPER(anotacoes!I5748),"")</f>
        <v/>
      </c>
      <c r="O5748" s="6" t="str">
        <f>IF(anotacoes!N5748=0,"",anotacoes!N5748)</f>
        <v/>
      </c>
      <c r="P5748" t="str">
        <f>IF(anotacoes!M5748=0,"",UPPER(anotacoes!M5748))</f>
        <v/>
      </c>
      <c r="Q5748" t="str">
        <f t="shared" si="179"/>
        <v>INSERT INTO CONVERSAO_LUTA_ACAO (cd_conversao, id_luta, sequencia, momento_inicio, momento_fim, quem_faz, quem_sofre, acao_tipo, acao, tecnica, direcao, pontuacao) VALUES (1, 83, 47, TRIM(' 00:03:47,826'), TRIM(' 00:03:55,135'), 'NAKAI', 'VOROBEV', 'GRIP TIME', 'RIGHT COLLAR LEFT SLEEVE', NULL, NULL, NULL)</v>
      </c>
      <c r="R5748" t="s">
        <v>10327</v>
      </c>
    </row>
    <row r="5749" spans="1:18" hidden="1" x14ac:dyDescent="0.25">
      <c r="A5749" s="7">
        <f>anotacoes!D5749</f>
        <v>40833</v>
      </c>
      <c r="B5749" t="str">
        <f>anotacoes!C5749</f>
        <v>GRAND PRIX ABU DHABI 2011</v>
      </c>
      <c r="C5749" t="str">
        <f>anotacoes!E5749</f>
        <v>NAKAI</v>
      </c>
      <c r="D5749" t="str">
        <f>anotacoes!F5749</f>
        <v>VOROBEV</v>
      </c>
      <c r="E5749" t="s">
        <v>10325</v>
      </c>
      <c r="F5749">
        <f>anotacoes!A5749</f>
        <v>83</v>
      </c>
      <c r="G5749">
        <f>anotacoes!B5749</f>
        <v>48</v>
      </c>
      <c r="H5749" t="str">
        <f>anotacoes!K5749</f>
        <v xml:space="preserve"> 00:03:55,135</v>
      </c>
      <c r="I5749" t="str">
        <f>anotacoes!L5749</f>
        <v xml:space="preserve"> 00:03:57,626</v>
      </c>
      <c r="J5749" t="str">
        <f>IF(L5749="PAUSE",E5749,IF(anotacoes!G5753=conversao_anotacoes!C5749,conversao_anotacoes!C5749,conversao_anotacoes!D5749))</f>
        <v>NAKAI</v>
      </c>
      <c r="K5749" t="str">
        <f t="shared" si="178"/>
        <v>VOROBEV</v>
      </c>
      <c r="L5749" t="str">
        <f>UPPER(anotacoes!H5749)</f>
        <v>GRIP TIME</v>
      </c>
      <c r="M5749" t="str">
        <f>IF(OR(L5749="ATTACK",L5749="FINTA"),"&lt;TECNICA&gt;",UPPER(anotacoes!I5749))</f>
        <v>RIGHT BACK LEFT SLEEVE</v>
      </c>
      <c r="N5749" t="str">
        <f>IF(OR(L5749="ATTACK",L5749="FINTA"),UPPER(anotacoes!I5749),"")</f>
        <v/>
      </c>
      <c r="O5749" s="6" t="str">
        <f>IF(anotacoes!N5749=0,"",anotacoes!N5749)</f>
        <v/>
      </c>
      <c r="P5749" t="str">
        <f>IF(anotacoes!M5749=0,"",UPPER(anotacoes!M5749))</f>
        <v/>
      </c>
      <c r="Q5749" t="str">
        <f t="shared" si="179"/>
        <v>INSERT INTO CONVERSAO_LUTA_ACAO (cd_conversao, id_luta, sequencia, momento_inicio, momento_fim, quem_faz, quem_sofre, acao_tipo, acao, tecnica, direcao, pontuacao) VALUES (1, 83, 48, TRIM(' 00:03:55,135'), TRIM(' 00:03:57,626'), 'NAKAI', 'VOROBEV', 'GRIP TIME', 'RIGHT BACK LEFT SLEEVE', NULL, NULL, NULL)</v>
      </c>
      <c r="R5749" t="s">
        <v>10327</v>
      </c>
    </row>
    <row r="5750" spans="1:18" hidden="1" x14ac:dyDescent="0.25">
      <c r="A5750" s="7">
        <f>anotacoes!D5750</f>
        <v>40833</v>
      </c>
      <c r="B5750" t="str">
        <f>anotacoes!C5750</f>
        <v>GRAND PRIX ABU DHABI 2011</v>
      </c>
      <c r="C5750" t="str">
        <f>anotacoes!E5750</f>
        <v>NAKAI</v>
      </c>
      <c r="D5750" t="str">
        <f>anotacoes!F5750</f>
        <v>VOROBEV</v>
      </c>
      <c r="E5750" t="s">
        <v>10325</v>
      </c>
      <c r="F5750">
        <f>anotacoes!A5750</f>
        <v>83</v>
      </c>
      <c r="G5750">
        <f>anotacoes!B5750</f>
        <v>49</v>
      </c>
      <c r="H5750" t="str">
        <f>anotacoes!K5750</f>
        <v xml:space="preserve"> 00:03:57,626</v>
      </c>
      <c r="I5750" t="str">
        <f>anotacoes!L5750</f>
        <v xml:space="preserve"> 00:04:00,975</v>
      </c>
      <c r="J5750" t="str">
        <f>IF(L5750="PAUSE",E5750,IF(anotacoes!G5754=conversao_anotacoes!C5750,conversao_anotacoes!C5750,conversao_anotacoes!D5750))</f>
        <v>&lt;ARBITRO_DESCONHECIDO&gt;</v>
      </c>
      <c r="K5750" t="str">
        <f t="shared" si="178"/>
        <v/>
      </c>
      <c r="L5750" t="str">
        <f>UPPER(anotacoes!H5750)</f>
        <v>PAUSE</v>
      </c>
      <c r="M5750" t="str">
        <f>IF(OR(L5750="ATTACK",L5750="FINTA"),"&lt;TECNICA&gt;",UPPER(anotacoes!I5750))</f>
        <v>&lt;NAO_CLASSIFICADO&gt;</v>
      </c>
      <c r="N5750" t="str">
        <f>IF(OR(L5750="ATTACK",L5750="FINTA"),UPPER(anotacoes!I5750),"")</f>
        <v/>
      </c>
      <c r="O5750" s="6" t="str">
        <f>IF(anotacoes!N5750=0,"",anotacoes!N5750)</f>
        <v/>
      </c>
      <c r="P5750" t="str">
        <f>IF(anotacoes!M5750=0,"",UPPER(anotacoes!M5750))</f>
        <v/>
      </c>
      <c r="Q5750" t="str">
        <f t="shared" si="179"/>
        <v>INSERT INTO CONVERSAO_LUTA_ACAO (cd_conversao, id_luta, sequencia, momento_inicio, momento_fim, quem_faz, quem_sofre, acao_tipo, acao, tecnica, direcao, pontuacao) VALUES (1, 83, 49, TRIM(' 00:03:57,626'), TRIM(' 00:04:00,975'), '&lt;ARBITRO_DESCONHECIDO&gt;', '', 'PAUSE', '&lt;NAO_CLASSIFICADO&gt;', NULL, NULL, NULL)</v>
      </c>
      <c r="R5750" t="s">
        <v>10327</v>
      </c>
    </row>
    <row r="5751" spans="1:18" hidden="1" x14ac:dyDescent="0.25">
      <c r="A5751" s="7">
        <f>anotacoes!D5751</f>
        <v>40833</v>
      </c>
      <c r="B5751" t="str">
        <f>anotacoes!C5751</f>
        <v>GRAND PRIX ABU DHABI 2011</v>
      </c>
      <c r="C5751" t="str">
        <f>anotacoes!E5751</f>
        <v>NAKAI</v>
      </c>
      <c r="D5751" t="str">
        <f>anotacoes!F5751</f>
        <v>VOROBEV</v>
      </c>
      <c r="E5751" t="s">
        <v>10325</v>
      </c>
      <c r="F5751">
        <f>anotacoes!A5751</f>
        <v>83</v>
      </c>
      <c r="G5751">
        <f>anotacoes!B5751</f>
        <v>50</v>
      </c>
      <c r="H5751" t="str">
        <f>anotacoes!K5751</f>
        <v xml:space="preserve"> 00:04:00,975</v>
      </c>
      <c r="I5751" t="str">
        <f>anotacoes!L5751</f>
        <v xml:space="preserve"> 00:04:02,270</v>
      </c>
      <c r="J5751" t="str">
        <f>IF(L5751="PAUSE",E5751,IF(anotacoes!G5755=conversao_anotacoes!C5751,conversao_anotacoes!C5751,conversao_anotacoes!D5751))</f>
        <v>NAKAI</v>
      </c>
      <c r="K5751" t="str">
        <f t="shared" si="178"/>
        <v>VOROBEV</v>
      </c>
      <c r="L5751" t="str">
        <f>UPPER(anotacoes!H5751)</f>
        <v>DISPLACEMENT</v>
      </c>
      <c r="M5751" t="str">
        <f>IF(OR(L5751="ATTACK",L5751="FINTA"),"&lt;TECNICA&gt;",UPPER(anotacoes!I5751))</f>
        <v>TRY TO GRIP WITH CONTACT</v>
      </c>
      <c r="N5751" t="str">
        <f>IF(OR(L5751="ATTACK",L5751="FINTA"),UPPER(anotacoes!I5751),"")</f>
        <v/>
      </c>
      <c r="O5751" s="6" t="str">
        <f>IF(anotacoes!N5751=0,"",anotacoes!N5751)</f>
        <v/>
      </c>
      <c r="P5751" t="str">
        <f>IF(anotacoes!M5751=0,"",UPPER(anotacoes!M5751))</f>
        <v/>
      </c>
      <c r="Q5751" t="str">
        <f t="shared" si="179"/>
        <v>INSERT INTO CONVERSAO_LUTA_ACAO (cd_conversao, id_luta, sequencia, momento_inicio, momento_fim, quem_faz, quem_sofre, acao_tipo, acao, tecnica, direcao, pontuacao) VALUES (1, 83, 50, TRIM(' 00:04:00,975'), TRIM(' 00:04:02,270'), 'NAKAI', 'VOROBEV', 'DISPLACEMENT', 'TRY TO GRIP WITH CONTACT', NULL, NULL, NULL)</v>
      </c>
      <c r="R5751" t="s">
        <v>10327</v>
      </c>
    </row>
    <row r="5752" spans="1:18" hidden="1" x14ac:dyDescent="0.25">
      <c r="A5752" s="7">
        <f>anotacoes!D5752</f>
        <v>40833</v>
      </c>
      <c r="B5752" t="str">
        <f>anotacoes!C5752</f>
        <v>GRAND PRIX ABU DHABI 2011</v>
      </c>
      <c r="C5752" t="str">
        <f>anotacoes!E5752</f>
        <v>NAKAI</v>
      </c>
      <c r="D5752" t="str">
        <f>anotacoes!F5752</f>
        <v>VOROBEV</v>
      </c>
      <c r="E5752" t="s">
        <v>10325</v>
      </c>
      <c r="F5752">
        <f>anotacoes!A5752</f>
        <v>83</v>
      </c>
      <c r="G5752">
        <f>anotacoes!B5752</f>
        <v>51</v>
      </c>
      <c r="H5752" t="str">
        <f>anotacoes!K5752</f>
        <v xml:space="preserve"> 00:04:02,270</v>
      </c>
      <c r="I5752" t="str">
        <f>anotacoes!L5752</f>
        <v xml:space="preserve"> 00:04:05,362</v>
      </c>
      <c r="J5752" t="str">
        <f>IF(L5752="PAUSE",E5752,IF(anotacoes!G5756=conversao_anotacoes!C5752,conversao_anotacoes!C5752,conversao_anotacoes!D5752))</f>
        <v>NAKAI</v>
      </c>
      <c r="K5752" t="str">
        <f t="shared" si="178"/>
        <v>VOROBEV</v>
      </c>
      <c r="L5752" t="str">
        <f>UPPER(anotacoes!H5752)</f>
        <v>GRIP TIME</v>
      </c>
      <c r="M5752" t="str">
        <f>IF(OR(L5752="ATTACK",L5752="FINTA"),"&lt;TECNICA&gt;",UPPER(anotacoes!I5752))</f>
        <v>RIGHT BACK LEFT SLEEVE</v>
      </c>
      <c r="N5752" t="str">
        <f>IF(OR(L5752="ATTACK",L5752="FINTA"),UPPER(anotacoes!I5752),"")</f>
        <v/>
      </c>
      <c r="O5752" s="6" t="str">
        <f>IF(anotacoes!N5752=0,"",anotacoes!N5752)</f>
        <v/>
      </c>
      <c r="P5752" t="str">
        <f>IF(anotacoes!M5752=0,"",UPPER(anotacoes!M5752))</f>
        <v/>
      </c>
      <c r="Q5752" t="str">
        <f t="shared" si="179"/>
        <v>INSERT INTO CONVERSAO_LUTA_ACAO (cd_conversao, id_luta, sequencia, momento_inicio, momento_fim, quem_faz, quem_sofre, acao_tipo, acao, tecnica, direcao, pontuacao) VALUES (1, 83, 51, TRIM(' 00:04:02,270'), TRIM(' 00:04:05,362'), 'NAKAI', 'VOROBEV', 'GRIP TIME', 'RIGHT BACK LEFT SLEEVE', NULL, NULL, NULL)</v>
      </c>
      <c r="R5752" t="s">
        <v>10327</v>
      </c>
    </row>
    <row r="5753" spans="1:18" hidden="1" x14ac:dyDescent="0.25">
      <c r="A5753" s="7">
        <f>anotacoes!D5753</f>
        <v>40833</v>
      </c>
      <c r="B5753" t="str">
        <f>anotacoes!C5753</f>
        <v>GRAND PRIX ABU DHABI 2011</v>
      </c>
      <c r="C5753" t="str">
        <f>anotacoes!E5753</f>
        <v>NAKAI</v>
      </c>
      <c r="D5753" t="str">
        <f>anotacoes!F5753</f>
        <v>VOROBEV</v>
      </c>
      <c r="E5753" t="s">
        <v>10325</v>
      </c>
      <c r="F5753">
        <f>anotacoes!A5753</f>
        <v>83</v>
      </c>
      <c r="G5753">
        <f>anotacoes!B5753</f>
        <v>52</v>
      </c>
      <c r="H5753" t="str">
        <f>anotacoes!K5753</f>
        <v xml:space="preserve"> 00:04:05,362</v>
      </c>
      <c r="I5753" t="str">
        <f>anotacoes!L5753</f>
        <v xml:space="preserve"> 00:04:09,374</v>
      </c>
      <c r="J5753" t="str">
        <f>IF(L5753="PAUSE",E5753,IF(anotacoes!G5757=conversao_anotacoes!C5753,conversao_anotacoes!C5753,conversao_anotacoes!D5753))</f>
        <v>NAKAI</v>
      </c>
      <c r="K5753" t="str">
        <f t="shared" si="178"/>
        <v>VOROBEV</v>
      </c>
      <c r="L5753" t="str">
        <f>UPPER(anotacoes!H5753)</f>
        <v>GROUNDWORK COMBAT</v>
      </c>
      <c r="M5753" t="str">
        <f>IF(OR(L5753="ATTACK",L5753="FINTA"),"&lt;TECNICA&gt;",UPPER(anotacoes!I5753))</f>
        <v>CONTROL WITH LEGS</v>
      </c>
      <c r="N5753" t="str">
        <f>IF(OR(L5753="ATTACK",L5753="FINTA"),UPPER(anotacoes!I5753),"")</f>
        <v/>
      </c>
      <c r="O5753" s="6" t="str">
        <f>IF(anotacoes!N5753=0,"",anotacoes!N5753)</f>
        <v/>
      </c>
      <c r="P5753" t="str">
        <f>IF(anotacoes!M5753=0,"",UPPER(anotacoes!M5753))</f>
        <v/>
      </c>
      <c r="Q5753" t="str">
        <f t="shared" si="179"/>
        <v>INSERT INTO CONVERSAO_LUTA_ACAO (cd_conversao, id_luta, sequencia, momento_inicio, momento_fim, quem_faz, quem_sofre, acao_tipo, acao, tecnica, direcao, pontuacao) VALUES (1, 83, 52, TRIM(' 00:04:05,362'), TRIM(' 00:04:09,374'), 'NAKAI', 'VOROBEV', 'GROUNDWORK COMBAT', 'CONTROL WITH LEGS', NULL, NULL, NULL)</v>
      </c>
      <c r="R5753" t="s">
        <v>10327</v>
      </c>
    </row>
    <row r="5754" spans="1:18" hidden="1" x14ac:dyDescent="0.25">
      <c r="A5754" s="7">
        <f>anotacoes!D5754</f>
        <v>40833</v>
      </c>
      <c r="B5754" t="str">
        <f>anotacoes!C5754</f>
        <v>GRAND PRIX ABU DHABI 2011</v>
      </c>
      <c r="C5754" t="str">
        <f>anotacoes!E5754</f>
        <v>NAKAI</v>
      </c>
      <c r="D5754" t="str">
        <f>anotacoes!F5754</f>
        <v>VOROBEV</v>
      </c>
      <c r="E5754" t="s">
        <v>10325</v>
      </c>
      <c r="F5754">
        <f>anotacoes!A5754</f>
        <v>83</v>
      </c>
      <c r="G5754">
        <f>anotacoes!B5754</f>
        <v>53</v>
      </c>
      <c r="H5754" t="str">
        <f>anotacoes!K5754</f>
        <v xml:space="preserve"> 00:04:09,374</v>
      </c>
      <c r="I5754" t="str">
        <f>anotacoes!L5754</f>
        <v xml:space="preserve"> 00:04:11,393</v>
      </c>
      <c r="J5754" t="str">
        <f>IF(L5754="PAUSE",E5754,IF(anotacoes!G5758=conversao_anotacoes!C5754,conversao_anotacoes!C5754,conversao_anotacoes!D5754))</f>
        <v>NAKAI</v>
      </c>
      <c r="K5754" t="str">
        <f t="shared" si="178"/>
        <v>VOROBEV</v>
      </c>
      <c r="L5754" t="str">
        <f>UPPER(anotacoes!H5754)</f>
        <v>DISPLACEMENT</v>
      </c>
      <c r="M5754" t="str">
        <f>IF(OR(L5754="ATTACK",L5754="FINTA"),"&lt;TECNICA&gt;",UPPER(anotacoes!I5754))</f>
        <v>TRY TO GRIP WITH CONTACT</v>
      </c>
      <c r="N5754" t="str">
        <f>IF(OR(L5754="ATTACK",L5754="FINTA"),UPPER(anotacoes!I5754),"")</f>
        <v/>
      </c>
      <c r="O5754" s="6" t="str">
        <f>IF(anotacoes!N5754=0,"",anotacoes!N5754)</f>
        <v/>
      </c>
      <c r="P5754" t="str">
        <f>IF(anotacoes!M5754=0,"",UPPER(anotacoes!M5754))</f>
        <v/>
      </c>
      <c r="Q5754" t="str">
        <f t="shared" si="179"/>
        <v>INSERT INTO CONVERSAO_LUTA_ACAO (cd_conversao, id_luta, sequencia, momento_inicio, momento_fim, quem_faz, quem_sofre, acao_tipo, acao, tecnica, direcao, pontuacao) VALUES (1, 83, 53, TRIM(' 00:04:09,374'), TRIM(' 00:04:11,393'), 'NAKAI', 'VOROBEV', 'DISPLACEMENT', 'TRY TO GRIP WITH CONTACT', NULL, NULL, NULL)</v>
      </c>
      <c r="R5754" t="s">
        <v>10327</v>
      </c>
    </row>
    <row r="5755" spans="1:18" hidden="1" x14ac:dyDescent="0.25">
      <c r="A5755" s="7">
        <f>anotacoes!D5755</f>
        <v>40833</v>
      </c>
      <c r="B5755" t="str">
        <f>anotacoes!C5755</f>
        <v>GRAND PRIX ABU DHABI 2011</v>
      </c>
      <c r="C5755" t="str">
        <f>anotacoes!E5755</f>
        <v>NAKAI</v>
      </c>
      <c r="D5755" t="str">
        <f>anotacoes!F5755</f>
        <v>VOROBEV</v>
      </c>
      <c r="E5755" t="s">
        <v>10325</v>
      </c>
      <c r="F5755">
        <f>anotacoes!A5755</f>
        <v>83</v>
      </c>
      <c r="G5755">
        <f>anotacoes!B5755</f>
        <v>54</v>
      </c>
      <c r="H5755" t="str">
        <f>anotacoes!K5755</f>
        <v xml:space="preserve"> 00:04:11,393</v>
      </c>
      <c r="I5755" t="str">
        <f>anotacoes!L5755</f>
        <v xml:space="preserve"> 00:05:03,309</v>
      </c>
      <c r="J5755" t="str">
        <f>IF(L5755="PAUSE",E5755,IF(anotacoes!G5759=conversao_anotacoes!C5755,conversao_anotacoes!C5755,conversao_anotacoes!D5755))</f>
        <v>NAKAI</v>
      </c>
      <c r="K5755" t="str">
        <f t="shared" si="178"/>
        <v>VOROBEV</v>
      </c>
      <c r="L5755" t="str">
        <f>UPPER(anotacoes!H5755)</f>
        <v>GRIP TIME</v>
      </c>
      <c r="M5755" t="str">
        <f>IF(OR(L5755="ATTACK",L5755="FINTA"),"&lt;TECNICA&gt;",UPPER(anotacoes!I5755))</f>
        <v>RIGHT BACK LEFT SLEEVE</v>
      </c>
      <c r="N5755" t="str">
        <f>IF(OR(L5755="ATTACK",L5755="FINTA"),UPPER(anotacoes!I5755),"")</f>
        <v/>
      </c>
      <c r="O5755" s="6" t="str">
        <f>IF(anotacoes!N5755=0,"",anotacoes!N5755)</f>
        <v/>
      </c>
      <c r="P5755" t="str">
        <f>IF(anotacoes!M5755=0,"",UPPER(anotacoes!M5755))</f>
        <v/>
      </c>
      <c r="Q5755" t="str">
        <f t="shared" si="179"/>
        <v>INSERT INTO CONVERSAO_LUTA_ACAO (cd_conversao, id_luta, sequencia, momento_inicio, momento_fim, quem_faz, quem_sofre, acao_tipo, acao, tecnica, direcao, pontuacao) VALUES (1, 83, 54, TRIM(' 00:04:11,393'), TRIM(' 00:05:03,309'), 'NAKAI', 'VOROBEV', 'GRIP TIME', 'RIGHT BACK LEFT SLEEVE', NULL, NULL, NULL)</v>
      </c>
      <c r="R5755" t="s">
        <v>10327</v>
      </c>
    </row>
    <row r="5756" spans="1:18" hidden="1" x14ac:dyDescent="0.25">
      <c r="A5756" s="7">
        <f>anotacoes!D5756</f>
        <v>40833</v>
      </c>
      <c r="B5756" t="str">
        <f>anotacoes!C5756</f>
        <v>GRAND PRIX ABU DHABI 2011</v>
      </c>
      <c r="C5756" t="str">
        <f>anotacoes!E5756</f>
        <v>NAKAI</v>
      </c>
      <c r="D5756" t="str">
        <f>anotacoes!F5756</f>
        <v>VOROBEV</v>
      </c>
      <c r="E5756" t="s">
        <v>10325</v>
      </c>
      <c r="F5756">
        <f>anotacoes!A5756</f>
        <v>83</v>
      </c>
      <c r="G5756">
        <f>anotacoes!B5756</f>
        <v>55</v>
      </c>
      <c r="H5756" t="str">
        <f>anotacoes!K5756</f>
        <v xml:space="preserve"> 00:05:03,309</v>
      </c>
      <c r="I5756" t="str">
        <f>anotacoes!L5756</f>
        <v xml:space="preserve"> 00:05:03,309</v>
      </c>
      <c r="J5756" t="str">
        <f>IF(L5756="PAUSE",E5756,IF(anotacoes!G5760=conversao_anotacoes!C5756,conversao_anotacoes!C5756,conversao_anotacoes!D5756))</f>
        <v>&lt;ARBITRO_DESCONHECIDO&gt;</v>
      </c>
      <c r="K5756" t="str">
        <f t="shared" si="178"/>
        <v/>
      </c>
      <c r="L5756" t="str">
        <f>UPPER(anotacoes!H5756)</f>
        <v>PAUSE</v>
      </c>
      <c r="M5756" t="str">
        <f>IF(OR(L5756="ATTACK",L5756="FINTA"),"&lt;TECNICA&gt;",UPPER(anotacoes!I5756))</f>
        <v>&lt;NAO_CLASSIFICADO&gt;</v>
      </c>
      <c r="N5756" t="str">
        <f>IF(OR(L5756="ATTACK",L5756="FINTA"),UPPER(anotacoes!I5756),"")</f>
        <v/>
      </c>
      <c r="O5756" s="6" t="str">
        <f>IF(anotacoes!N5756=0,"",anotacoes!N5756)</f>
        <v/>
      </c>
      <c r="P5756" t="str">
        <f>IF(anotacoes!M5756=0,"",UPPER(anotacoes!M5756))</f>
        <v/>
      </c>
      <c r="Q5756" t="str">
        <f t="shared" si="179"/>
        <v>INSERT INTO CONVERSAO_LUTA_ACAO (cd_conversao, id_luta, sequencia, momento_inicio, momento_fim, quem_faz, quem_sofre, acao_tipo, acao, tecnica, direcao, pontuacao) VALUES (1, 83, 55, TRIM(' 00:05:03,309'), TRIM(' 00:05:03,309'), '&lt;ARBITRO_DESCONHECIDO&gt;', '', 'PAUSE', '&lt;NAO_CLASSIFICADO&gt;', NULL, NULL, NULL)</v>
      </c>
      <c r="R5756" t="s">
        <v>10327</v>
      </c>
    </row>
    <row r="5757" spans="1:18" hidden="1" x14ac:dyDescent="0.25">
      <c r="A5757" s="7">
        <f>anotacoes!D5757</f>
        <v>40833</v>
      </c>
      <c r="B5757" t="str">
        <f>anotacoes!C5757</f>
        <v>GRAND PRIX ABU DHABI 2011</v>
      </c>
      <c r="C5757" t="str">
        <f>anotacoes!E5757</f>
        <v>NAKAI</v>
      </c>
      <c r="D5757" t="str">
        <f>anotacoes!F5757</f>
        <v>VOROBEV</v>
      </c>
      <c r="E5757" t="s">
        <v>10325</v>
      </c>
      <c r="F5757">
        <f>anotacoes!A5757</f>
        <v>83</v>
      </c>
      <c r="G5757">
        <f>anotacoes!B5757</f>
        <v>56</v>
      </c>
      <c r="H5757" t="str">
        <f>anotacoes!K5757</f>
        <v xml:space="preserve"> 00:05:03,309</v>
      </c>
      <c r="I5757" t="str">
        <f>anotacoes!L5757</f>
        <v xml:space="preserve"> 00:05:08,791</v>
      </c>
      <c r="J5757" t="str">
        <f>IF(L5757="PAUSE",E5757,IF(anotacoes!G5761=conversao_anotacoes!C5757,conversao_anotacoes!C5757,conversao_anotacoes!D5757))</f>
        <v>NAKAI</v>
      </c>
      <c r="K5757" t="str">
        <f t="shared" si="178"/>
        <v>VOROBEV</v>
      </c>
      <c r="L5757" t="str">
        <f>UPPER(anotacoes!H5757)</f>
        <v>GRIP TIME</v>
      </c>
      <c r="M5757" t="str">
        <f>IF(OR(L5757="ATTACK",L5757="FINTA"),"&lt;TECNICA&gt;",UPPER(anotacoes!I5757))</f>
        <v>RIGHT COLLAR LEFT SLEEVE</v>
      </c>
      <c r="N5757" t="str">
        <f>IF(OR(L5757="ATTACK",L5757="FINTA"),UPPER(anotacoes!I5757),"")</f>
        <v/>
      </c>
      <c r="O5757" s="6" t="str">
        <f>IF(anotacoes!N5757=0,"",anotacoes!N5757)</f>
        <v/>
      </c>
      <c r="P5757" t="str">
        <f>IF(anotacoes!M5757=0,"",UPPER(anotacoes!M5757))</f>
        <v/>
      </c>
      <c r="Q5757" t="str">
        <f t="shared" si="179"/>
        <v>INSERT INTO CONVERSAO_LUTA_ACAO (cd_conversao, id_luta, sequencia, momento_inicio, momento_fim, quem_faz, quem_sofre, acao_tipo, acao, tecnica, direcao, pontuacao) VALUES (1, 83, 56, TRIM(' 00:05:03,309'), TRIM(' 00:05:08,791'), 'NAKAI', 'VOROBEV', 'GRIP TIME', 'RIGHT COLLAR LEFT SLEEVE', NULL, NULL, NULL)</v>
      </c>
      <c r="R5757" t="s">
        <v>10327</v>
      </c>
    </row>
    <row r="5758" spans="1:18" hidden="1" x14ac:dyDescent="0.25">
      <c r="A5758" s="7">
        <f>anotacoes!D5758</f>
        <v>40833</v>
      </c>
      <c r="B5758" t="str">
        <f>anotacoes!C5758</f>
        <v>GRAND PRIX ABU DHABI 2011</v>
      </c>
      <c r="C5758" t="str">
        <f>anotacoes!E5758</f>
        <v>NAKAI</v>
      </c>
      <c r="D5758" t="str">
        <f>anotacoes!F5758</f>
        <v>VOROBEV</v>
      </c>
      <c r="E5758" t="s">
        <v>10325</v>
      </c>
      <c r="F5758">
        <f>anotacoes!A5758</f>
        <v>83</v>
      </c>
      <c r="G5758">
        <f>anotacoes!B5758</f>
        <v>57</v>
      </c>
      <c r="H5758" t="str">
        <f>anotacoes!K5758</f>
        <v xml:space="preserve"> 00:05:08,791</v>
      </c>
      <c r="I5758" t="str">
        <f>anotacoes!L5758</f>
        <v xml:space="preserve"> 00:05:09,607</v>
      </c>
      <c r="J5758" t="str">
        <f>IF(L5758="PAUSE",E5758,IF(anotacoes!G5762=conversao_anotacoes!C5758,conversao_anotacoes!C5758,conversao_anotacoes!D5758))</f>
        <v>NAKAI</v>
      </c>
      <c r="K5758" t="str">
        <f t="shared" si="178"/>
        <v>VOROBEV</v>
      </c>
      <c r="L5758" t="str">
        <f>UPPER(anotacoes!H5758)</f>
        <v>ATTACK</v>
      </c>
      <c r="M5758" t="str">
        <f>IF(OR(L5758="ATTACK",L5758="FINTA"),"&lt;TECNICA&gt;",UPPER(anotacoes!I5758))</f>
        <v>&lt;TECNICA&gt;</v>
      </c>
      <c r="N5758" t="str">
        <f>IF(OR(L5758="ATTACK",L5758="FINTA"),UPPER(anotacoes!I5758),"")</f>
        <v>HARAI GOSHI GAESHI</v>
      </c>
      <c r="O5758" s="6">
        <f>IF(anotacoes!N5758=0,"",anotacoes!N5758)</f>
        <v>4</v>
      </c>
      <c r="P5758" t="str">
        <f>IF(anotacoes!M5758=0,"",UPPER(anotacoes!M5758))</f>
        <v>YUKO</v>
      </c>
      <c r="Q5758" t="str">
        <f t="shared" si="179"/>
        <v>INSERT INTO CONVERSAO_LUTA_ACAO (cd_conversao, id_luta, sequencia, momento_inicio, momento_fim, quem_faz, quem_sofre, acao_tipo, acao, tecnica, direcao, pontuacao) VALUES (1, 83, 57, TRIM(' 00:05:08,791'), TRIM(' 00:05:09,607'), 'NAKAI', 'VOROBEV', 'ATTACK', '&lt;TECNICA&gt;', 'HARAI GOSHI GAESHI', 4, 'YUKO')</v>
      </c>
      <c r="R5758" t="s">
        <v>10327</v>
      </c>
    </row>
    <row r="5759" spans="1:18" hidden="1" x14ac:dyDescent="0.25">
      <c r="A5759" s="7">
        <f>anotacoes!D5759</f>
        <v>40833</v>
      </c>
      <c r="B5759" t="str">
        <f>anotacoes!C5759</f>
        <v>GRAND PRIX ABU DHABI 2011</v>
      </c>
      <c r="C5759" t="str">
        <f>anotacoes!E5759</f>
        <v>NAKAI</v>
      </c>
      <c r="D5759" t="str">
        <f>anotacoes!F5759</f>
        <v>VOROBEV</v>
      </c>
      <c r="E5759" t="s">
        <v>10325</v>
      </c>
      <c r="F5759">
        <f>anotacoes!A5759</f>
        <v>83</v>
      </c>
      <c r="G5759">
        <f>anotacoes!B5759</f>
        <v>58</v>
      </c>
      <c r="H5759" t="str">
        <f>anotacoes!K5759</f>
        <v xml:space="preserve"> 00:05:09,607</v>
      </c>
      <c r="I5759" t="str">
        <f>anotacoes!L5759</f>
        <v xml:space="preserve"> 00:05:13,613</v>
      </c>
      <c r="J5759" t="str">
        <f>IF(L5759="PAUSE",E5759,IF(anotacoes!G5763=conversao_anotacoes!C5759,conversao_anotacoes!C5759,conversao_anotacoes!D5759))</f>
        <v>NAKAI</v>
      </c>
      <c r="K5759" t="str">
        <f t="shared" si="178"/>
        <v>VOROBEV</v>
      </c>
      <c r="L5759" t="str">
        <f>UPPER(anotacoes!H5759)</f>
        <v>GROUNDWORK COMBAT</v>
      </c>
      <c r="M5759" t="str">
        <f>IF(OR(L5759="ATTACK",L5759="FINTA"),"&lt;TECNICA&gt;",UPPER(anotacoes!I5759))</f>
        <v>TRYING TO ATTACK</v>
      </c>
      <c r="N5759" t="str">
        <f>IF(OR(L5759="ATTACK",L5759="FINTA"),UPPER(anotacoes!I5759),"")</f>
        <v/>
      </c>
      <c r="O5759" s="6" t="str">
        <f>IF(anotacoes!N5759=0,"",anotacoes!N5759)</f>
        <v/>
      </c>
      <c r="P5759" t="str">
        <f>IF(anotacoes!M5759=0,"",UPPER(anotacoes!M5759))</f>
        <v/>
      </c>
      <c r="Q5759" t="str">
        <f t="shared" si="179"/>
        <v>INSERT INTO CONVERSAO_LUTA_ACAO (cd_conversao, id_luta, sequencia, momento_inicio, momento_fim, quem_faz, quem_sofre, acao_tipo, acao, tecnica, direcao, pontuacao) VALUES (1, 83, 58, TRIM(' 00:05:09,607'), TRIM(' 00:05:13,613'), 'NAKAI', 'VOROBEV', 'GROUNDWORK COMBAT', 'TRYING TO ATTACK', NULL, NULL, NULL)</v>
      </c>
      <c r="R5759" t="s">
        <v>10327</v>
      </c>
    </row>
    <row r="5760" spans="1:18" hidden="1" x14ac:dyDescent="0.25">
      <c r="A5760" s="7">
        <f>anotacoes!D5760</f>
        <v>40833</v>
      </c>
      <c r="B5760" t="str">
        <f>anotacoes!C5760</f>
        <v>GRAND PRIX ABU DHABI 2011</v>
      </c>
      <c r="C5760" t="str">
        <f>anotacoes!E5760</f>
        <v>NAKAI</v>
      </c>
      <c r="D5760" t="str">
        <f>anotacoes!F5760</f>
        <v>VOROBEV</v>
      </c>
      <c r="E5760" t="s">
        <v>10325</v>
      </c>
      <c r="F5760">
        <f>anotacoes!A5760</f>
        <v>83</v>
      </c>
      <c r="G5760">
        <f>anotacoes!B5760</f>
        <v>59</v>
      </c>
      <c r="H5760" t="str">
        <f>anotacoes!K5760</f>
        <v xml:space="preserve"> 00:05:13,784</v>
      </c>
      <c r="I5760" t="str">
        <f>anotacoes!L5760</f>
        <v xml:space="preserve"> 00:05:21,575</v>
      </c>
      <c r="J5760" t="str">
        <f>IF(L5760="PAUSE",E5760,IF(anotacoes!G5764=conversao_anotacoes!C5760,conversao_anotacoes!C5760,conversao_anotacoes!D5760))</f>
        <v>&lt;ARBITRO_DESCONHECIDO&gt;</v>
      </c>
      <c r="K5760" t="str">
        <f t="shared" si="178"/>
        <v/>
      </c>
      <c r="L5760" t="str">
        <f>UPPER(anotacoes!H5760)</f>
        <v>PAUSE</v>
      </c>
      <c r="M5760" t="str">
        <f>IF(OR(L5760="ATTACK",L5760="FINTA"),"&lt;TECNICA&gt;",UPPER(anotacoes!I5760))</f>
        <v>&lt;NAO_CLASSIFICADO&gt;</v>
      </c>
      <c r="N5760" t="str">
        <f>IF(OR(L5760="ATTACK",L5760="FINTA"),UPPER(anotacoes!I5760),"")</f>
        <v/>
      </c>
      <c r="O5760" s="6" t="str">
        <f>IF(anotacoes!N5760=0,"",anotacoes!N5760)</f>
        <v/>
      </c>
      <c r="P5760" t="str">
        <f>IF(anotacoes!M5760=0,"",UPPER(anotacoes!M5760))</f>
        <v/>
      </c>
      <c r="Q5760" t="str">
        <f t="shared" si="179"/>
        <v>INSERT INTO CONVERSAO_LUTA_ACAO (cd_conversao, id_luta, sequencia, momento_inicio, momento_fim, quem_faz, quem_sofre, acao_tipo, acao, tecnica, direcao, pontuacao) VALUES (1, 83, 59, TRIM(' 00:05:13,784'), TRIM(' 00:05:21,575'), '&lt;ARBITRO_DESCONHECIDO&gt;', '', 'PAUSE', '&lt;NAO_CLASSIFICADO&gt;', NULL, NULL, NULL)</v>
      </c>
      <c r="R5760" t="s">
        <v>10327</v>
      </c>
    </row>
    <row r="5761" spans="1:18" hidden="1" x14ac:dyDescent="0.25">
      <c r="A5761" s="7">
        <f>anotacoes!D5761</f>
        <v>40833</v>
      </c>
      <c r="B5761" t="str">
        <f>anotacoes!C5761</f>
        <v>GRAND PRIX ABU DHABI 2011</v>
      </c>
      <c r="C5761" t="str">
        <f>anotacoes!E5761</f>
        <v>NAKAI</v>
      </c>
      <c r="D5761" t="str">
        <f>anotacoes!F5761</f>
        <v>VOROBEV</v>
      </c>
      <c r="E5761" t="s">
        <v>10325</v>
      </c>
      <c r="F5761">
        <f>anotacoes!A5761</f>
        <v>83</v>
      </c>
      <c r="G5761">
        <f>anotacoes!B5761</f>
        <v>60</v>
      </c>
      <c r="H5761" t="str">
        <f>anotacoes!K5761</f>
        <v xml:space="preserve"> 00:05:21,575</v>
      </c>
      <c r="I5761" t="str">
        <f>anotacoes!L5761</f>
        <v xml:space="preserve"> 00:05:23,331</v>
      </c>
      <c r="J5761" t="str">
        <f>IF(L5761="PAUSE",E5761,IF(anotacoes!G5765=conversao_anotacoes!C5761,conversao_anotacoes!C5761,conversao_anotacoes!D5761))</f>
        <v>NAKAI</v>
      </c>
      <c r="K5761" t="str">
        <f t="shared" si="178"/>
        <v>VOROBEV</v>
      </c>
      <c r="L5761" t="str">
        <f>UPPER(anotacoes!H5761)</f>
        <v>DISPLACEMENT</v>
      </c>
      <c r="M5761" t="str">
        <f>IF(OR(L5761="ATTACK",L5761="FINTA"),"&lt;TECNICA&gt;",UPPER(anotacoes!I5761))</f>
        <v>2-3 STEP HESITANT LEFT</v>
      </c>
      <c r="N5761" t="str">
        <f>IF(OR(L5761="ATTACK",L5761="FINTA"),UPPER(anotacoes!I5761),"")</f>
        <v/>
      </c>
      <c r="O5761" s="6" t="str">
        <f>IF(anotacoes!N5761=0,"",anotacoes!N5761)</f>
        <v/>
      </c>
      <c r="P5761" t="str">
        <f>IF(anotacoes!M5761=0,"",UPPER(anotacoes!M5761))</f>
        <v/>
      </c>
      <c r="Q5761" t="str">
        <f t="shared" si="179"/>
        <v>INSERT INTO CONVERSAO_LUTA_ACAO (cd_conversao, id_luta, sequencia, momento_inicio, momento_fim, quem_faz, quem_sofre, acao_tipo, acao, tecnica, direcao, pontuacao) VALUES (1, 83, 60, TRIM(' 00:05:21,575'), TRIM(' 00:05:23,331'), 'NAKAI', 'VOROBEV', 'DISPLACEMENT', '2-3 STEP HESITANT LEFT', NULL, NULL, NULL)</v>
      </c>
      <c r="R5761" t="s">
        <v>10327</v>
      </c>
    </row>
    <row r="5762" spans="1:18" hidden="1" x14ac:dyDescent="0.25">
      <c r="A5762" s="7">
        <f>anotacoes!D5762</f>
        <v>40833</v>
      </c>
      <c r="B5762" t="str">
        <f>anotacoes!C5762</f>
        <v>GRAND PRIX ABU DHABI 2011</v>
      </c>
      <c r="C5762" t="str">
        <f>anotacoes!E5762</f>
        <v>NAKAI</v>
      </c>
      <c r="D5762" t="str">
        <f>anotacoes!F5762</f>
        <v>VOROBEV</v>
      </c>
      <c r="E5762" t="s">
        <v>10325</v>
      </c>
      <c r="F5762">
        <f>anotacoes!A5762</f>
        <v>83</v>
      </c>
      <c r="G5762">
        <f>anotacoes!B5762</f>
        <v>61</v>
      </c>
      <c r="H5762" t="str">
        <f>anotacoes!K5762</f>
        <v xml:space="preserve"> 00:05:23,331</v>
      </c>
      <c r="I5762" t="str">
        <f>anotacoes!L5762</f>
        <v xml:space="preserve"> 00:05:23,331</v>
      </c>
      <c r="J5762" t="str">
        <f>IF(L5762="PAUSE",E5762,IF(anotacoes!G5766=conversao_anotacoes!C5762,conversao_anotacoes!C5762,conversao_anotacoes!D5762))</f>
        <v>NAKAI</v>
      </c>
      <c r="K5762" t="str">
        <f t="shared" si="178"/>
        <v>VOROBEV</v>
      </c>
      <c r="L5762" t="str">
        <f>UPPER(anotacoes!H5762)</f>
        <v>GRIP TIME</v>
      </c>
      <c r="M5762" t="str">
        <f>IF(OR(L5762="ATTACK",L5762="FINTA"),"&lt;TECNICA&gt;",UPPER(anotacoes!I5762))</f>
        <v>RIGHT COLLAR</v>
      </c>
      <c r="N5762" t="str">
        <f>IF(OR(L5762="ATTACK",L5762="FINTA"),UPPER(anotacoes!I5762),"")</f>
        <v/>
      </c>
      <c r="O5762" s="6" t="str">
        <f>IF(anotacoes!N5762=0,"",anotacoes!N5762)</f>
        <v/>
      </c>
      <c r="P5762" t="str">
        <f>IF(anotacoes!M5762=0,"",UPPER(anotacoes!M5762))</f>
        <v/>
      </c>
      <c r="Q5762" t="str">
        <f t="shared" si="179"/>
        <v>INSERT INTO CONVERSAO_LUTA_ACAO (cd_conversao, id_luta, sequencia, momento_inicio, momento_fim, quem_faz, quem_sofre, acao_tipo, acao, tecnica, direcao, pontuacao) VALUES (1, 83, 61, TRIM(' 00:05:23,331'), TRIM(' 00:05:23,331'), 'NAKAI', 'VOROBEV', 'GRIP TIME', 'RIGHT COLLAR', NULL, NULL, NULL)</v>
      </c>
      <c r="R5762" t="s">
        <v>10327</v>
      </c>
    </row>
    <row r="5763" spans="1:18" hidden="1" x14ac:dyDescent="0.25">
      <c r="A5763" s="7">
        <f>anotacoes!D5763</f>
        <v>40833</v>
      </c>
      <c r="B5763" t="str">
        <f>anotacoes!C5763</f>
        <v>GRAND PRIX ABU DHABI 2011</v>
      </c>
      <c r="C5763" t="str">
        <f>anotacoes!E5763</f>
        <v>NAKAI</v>
      </c>
      <c r="D5763" t="str">
        <f>anotacoes!F5763</f>
        <v>VOROBEV</v>
      </c>
      <c r="E5763" t="s">
        <v>10325</v>
      </c>
      <c r="F5763">
        <f>anotacoes!A5763</f>
        <v>83</v>
      </c>
      <c r="G5763">
        <f>anotacoes!B5763</f>
        <v>62</v>
      </c>
      <c r="H5763" t="str">
        <f>anotacoes!K5763</f>
        <v xml:space="preserve"> 00:05:23,331</v>
      </c>
      <c r="I5763" t="str">
        <f>anotacoes!L5763</f>
        <v xml:space="preserve"> 00:05:23,331</v>
      </c>
      <c r="J5763" t="str">
        <f>IF(L5763="PAUSE",E5763,IF(anotacoes!G5767=conversao_anotacoes!C5763,conversao_anotacoes!C5763,conversao_anotacoes!D5763))</f>
        <v>NAKAI</v>
      </c>
      <c r="K5763" t="str">
        <f t="shared" ref="K5763:K5826" si="180">IF(J5763=E5763,"",IF(J5763=C5763,D5763,C5763))</f>
        <v>VOROBEV</v>
      </c>
      <c r="L5763" t="str">
        <f>UPPER(anotacoes!H5763)</f>
        <v>ATTACK</v>
      </c>
      <c r="M5763" t="str">
        <f>IF(OR(L5763="ATTACK",L5763="FINTA"),"&lt;TECNICA&gt;",UPPER(anotacoes!I5763))</f>
        <v>&lt;TECNICA&gt;</v>
      </c>
      <c r="N5763" t="str">
        <f>IF(OR(L5763="ATTACK",L5763="FINTA"),UPPER(anotacoes!I5763),"")</f>
        <v>KOSOTO GARI</v>
      </c>
      <c r="O5763" s="6">
        <f>IF(anotacoes!N5763=0,"",anotacoes!N5763)</f>
        <v>8</v>
      </c>
      <c r="P5763" t="str">
        <f>IF(anotacoes!M5763=0,"",UPPER(anotacoes!M5763))</f>
        <v/>
      </c>
      <c r="Q5763" t="str">
        <f t="shared" ref="Q5763:Q5826" si="181">CONCATENATE("INSERT INTO CONVERSAO_LUTA_ACAO (cd_conversao, id_luta, sequencia, momento_inicio, momento_fim, quem_faz, quem_sofre, acao_tipo, acao, tecnica, direcao, pontuacao) VALUES (1, ",F5763,", ",G5763,", ","TRIM('",H5763,"')",", ","TRIM('",I5763,"')",", ","'",J5763,"'",", ","'",K5763,"'",", ","'",L5763,"'",", ","'",M5763,"'",", ",IF(N5763="","NULL",CONCATENATE("'",N5763,"'")),", ",IF(O5763="","NULL",O5763),", ",IF(P5763="","NULL",CONCATENATE("'",P5763,"'")),")")</f>
        <v>INSERT INTO CONVERSAO_LUTA_ACAO (cd_conversao, id_luta, sequencia, momento_inicio, momento_fim, quem_faz, quem_sofre, acao_tipo, acao, tecnica, direcao, pontuacao) VALUES (1, 83, 62, TRIM(' 00:05:23,331'), TRIM(' 00:05:23,331'), 'NAKAI', 'VOROBEV', 'ATTACK', '&lt;TECNICA&gt;', 'KOSOTO GARI', 8, NULL)</v>
      </c>
      <c r="R5763" t="s">
        <v>10327</v>
      </c>
    </row>
    <row r="5764" spans="1:18" hidden="1" x14ac:dyDescent="0.25">
      <c r="A5764" s="7">
        <f>anotacoes!D5764</f>
        <v>40833</v>
      </c>
      <c r="B5764" t="str">
        <f>anotacoes!C5764</f>
        <v>GRAND PRIX ABU DHABI 2011</v>
      </c>
      <c r="C5764" t="str">
        <f>anotacoes!E5764</f>
        <v>NAKAI</v>
      </c>
      <c r="D5764" t="str">
        <f>anotacoes!F5764</f>
        <v>VOROBEV</v>
      </c>
      <c r="E5764" t="s">
        <v>10325</v>
      </c>
      <c r="F5764">
        <f>anotacoes!A5764</f>
        <v>83</v>
      </c>
      <c r="G5764">
        <f>anotacoes!B5764</f>
        <v>63</v>
      </c>
      <c r="H5764" t="str">
        <f>anotacoes!K5764</f>
        <v xml:space="preserve"> 00:05:23,331</v>
      </c>
      <c r="I5764" t="str">
        <f>anotacoes!L5764</f>
        <v xml:space="preserve"> 00:05:30,120</v>
      </c>
      <c r="J5764" t="str">
        <f>IF(L5764="PAUSE",E5764,IF(anotacoes!G5768=conversao_anotacoes!C5764,conversao_anotacoes!C5764,conversao_anotacoes!D5764))</f>
        <v>NAKAI</v>
      </c>
      <c r="K5764" t="str">
        <f t="shared" si="180"/>
        <v>VOROBEV</v>
      </c>
      <c r="L5764" t="str">
        <f>UPPER(anotacoes!H5764)</f>
        <v>GRIP TIME</v>
      </c>
      <c r="M5764" t="str">
        <f>IF(OR(L5764="ATTACK",L5764="FINTA"),"&lt;TECNICA&gt;",UPPER(anotacoes!I5764))</f>
        <v>RIGHT BACK</v>
      </c>
      <c r="N5764" t="str">
        <f>IF(OR(L5764="ATTACK",L5764="FINTA"),UPPER(anotacoes!I5764),"")</f>
        <v/>
      </c>
      <c r="O5764" s="6" t="str">
        <f>IF(anotacoes!N5764=0,"",anotacoes!N5764)</f>
        <v/>
      </c>
      <c r="P5764" t="str">
        <f>IF(anotacoes!M5764=0,"",UPPER(anotacoes!M5764))</f>
        <v/>
      </c>
      <c r="Q5764" t="str">
        <f t="shared" si="181"/>
        <v>INSERT INTO CONVERSAO_LUTA_ACAO (cd_conversao, id_luta, sequencia, momento_inicio, momento_fim, quem_faz, quem_sofre, acao_tipo, acao, tecnica, direcao, pontuacao) VALUES (1, 83, 63, TRIM(' 00:05:23,331'), TRIM(' 00:05:30,120'), 'NAKAI', 'VOROBEV', 'GRIP TIME', 'RIGHT BACK', NULL, NULL, NULL)</v>
      </c>
      <c r="R5764" t="s">
        <v>10327</v>
      </c>
    </row>
    <row r="5765" spans="1:18" hidden="1" x14ac:dyDescent="0.25">
      <c r="A5765" s="7">
        <f>anotacoes!D5765</f>
        <v>40833</v>
      </c>
      <c r="B5765" t="str">
        <f>anotacoes!C5765</f>
        <v>GRAND PRIX ABU DHABI 2011</v>
      </c>
      <c r="C5765" t="str">
        <f>anotacoes!E5765</f>
        <v>NAKAI</v>
      </c>
      <c r="D5765" t="str">
        <f>anotacoes!F5765</f>
        <v>VOROBEV</v>
      </c>
      <c r="E5765" t="s">
        <v>10325</v>
      </c>
      <c r="F5765">
        <f>anotacoes!A5765</f>
        <v>83</v>
      </c>
      <c r="G5765">
        <f>anotacoes!B5765</f>
        <v>64</v>
      </c>
      <c r="H5765" t="str">
        <f>anotacoes!K5765</f>
        <v xml:space="preserve"> 00:05:30,120</v>
      </c>
      <c r="I5765" t="str">
        <f>anotacoes!L5765</f>
        <v xml:space="preserve"> 00:05:36,195</v>
      </c>
      <c r="J5765" t="str">
        <f>IF(L5765="PAUSE",E5765,IF(anotacoes!G5769=conversao_anotacoes!C5765,conversao_anotacoes!C5765,conversao_anotacoes!D5765))</f>
        <v>NAKAI</v>
      </c>
      <c r="K5765" t="str">
        <f t="shared" si="180"/>
        <v>VOROBEV</v>
      </c>
      <c r="L5765" t="str">
        <f>UPPER(anotacoes!H5765)</f>
        <v>GRIP TIME</v>
      </c>
      <c r="M5765" t="str">
        <f>IF(OR(L5765="ATTACK",L5765="FINTA"),"&lt;TECNICA&gt;",UPPER(anotacoes!I5765))</f>
        <v>RIGHT BACK LEFT SLEEVE</v>
      </c>
      <c r="N5765" t="str">
        <f>IF(OR(L5765="ATTACK",L5765="FINTA"),UPPER(anotacoes!I5765),"")</f>
        <v/>
      </c>
      <c r="O5765" s="6" t="str">
        <f>IF(anotacoes!N5765=0,"",anotacoes!N5765)</f>
        <v/>
      </c>
      <c r="P5765" t="str">
        <f>IF(anotacoes!M5765=0,"",UPPER(anotacoes!M5765))</f>
        <v/>
      </c>
      <c r="Q5765" t="str">
        <f t="shared" si="181"/>
        <v>INSERT INTO CONVERSAO_LUTA_ACAO (cd_conversao, id_luta, sequencia, momento_inicio, momento_fim, quem_faz, quem_sofre, acao_tipo, acao, tecnica, direcao, pontuacao) VALUES (1, 83, 64, TRIM(' 00:05:30,120'), TRIM(' 00:05:36,195'), 'NAKAI', 'VOROBEV', 'GRIP TIME', 'RIGHT BACK LEFT SLEEVE', NULL, NULL, NULL)</v>
      </c>
      <c r="R5765" t="s">
        <v>10327</v>
      </c>
    </row>
    <row r="5766" spans="1:18" hidden="1" x14ac:dyDescent="0.25">
      <c r="A5766" s="7">
        <f>anotacoes!D5766</f>
        <v>40833</v>
      </c>
      <c r="B5766" t="str">
        <f>anotacoes!C5766</f>
        <v>GRAND PRIX ABU DHABI 2011</v>
      </c>
      <c r="C5766" t="str">
        <f>anotacoes!E5766</f>
        <v>NAKAI</v>
      </c>
      <c r="D5766" t="str">
        <f>anotacoes!F5766</f>
        <v>VOROBEV</v>
      </c>
      <c r="E5766" t="s">
        <v>10325</v>
      </c>
      <c r="F5766">
        <f>anotacoes!A5766</f>
        <v>83</v>
      </c>
      <c r="G5766">
        <f>anotacoes!B5766</f>
        <v>65</v>
      </c>
      <c r="H5766" t="str">
        <f>anotacoes!K5766</f>
        <v xml:space="preserve"> 00:05:36,195</v>
      </c>
      <c r="I5766" t="str">
        <f>anotacoes!L5766</f>
        <v xml:space="preserve"> 00:05:37,779</v>
      </c>
      <c r="J5766" t="str">
        <f>IF(L5766="PAUSE",E5766,IF(anotacoes!G5770=conversao_anotacoes!C5766,conversao_anotacoes!C5766,conversao_anotacoes!D5766))</f>
        <v>&lt;ARBITRO_DESCONHECIDO&gt;</v>
      </c>
      <c r="K5766" t="str">
        <f t="shared" si="180"/>
        <v/>
      </c>
      <c r="L5766" t="str">
        <f>UPPER(anotacoes!H5766)</f>
        <v>PAUSE</v>
      </c>
      <c r="M5766" t="str">
        <f>IF(OR(L5766="ATTACK",L5766="FINTA"),"&lt;TECNICA&gt;",UPPER(anotacoes!I5766))</f>
        <v>&lt;NAO_CLASSIFICADO&gt;</v>
      </c>
      <c r="N5766" t="str">
        <f>IF(OR(L5766="ATTACK",L5766="FINTA"),UPPER(anotacoes!I5766),"")</f>
        <v/>
      </c>
      <c r="O5766" s="6" t="str">
        <f>IF(anotacoes!N5766=0,"",anotacoes!N5766)</f>
        <v/>
      </c>
      <c r="P5766" t="str">
        <f>IF(anotacoes!M5766=0,"",UPPER(anotacoes!M5766))</f>
        <v/>
      </c>
      <c r="Q5766" t="str">
        <f t="shared" si="181"/>
        <v>INSERT INTO CONVERSAO_LUTA_ACAO (cd_conversao, id_luta, sequencia, momento_inicio, momento_fim, quem_faz, quem_sofre, acao_tipo, acao, tecnica, direcao, pontuacao) VALUES (1, 83, 65, TRIM(' 00:05:36,195'), TRIM(' 00:05:37,779'), '&lt;ARBITRO_DESCONHECIDO&gt;', '', 'PAUSE', '&lt;NAO_CLASSIFICADO&gt;', NULL, NULL, NULL)</v>
      </c>
      <c r="R5766" t="s">
        <v>10327</v>
      </c>
    </row>
    <row r="5767" spans="1:18" hidden="1" x14ac:dyDescent="0.25">
      <c r="A5767" s="7">
        <f>anotacoes!D5767</f>
        <v>40833</v>
      </c>
      <c r="B5767" t="str">
        <f>anotacoes!C5767</f>
        <v>GRAND PRIX ABU DHABI 2011</v>
      </c>
      <c r="C5767" t="str">
        <f>anotacoes!E5767</f>
        <v>NAKAI</v>
      </c>
      <c r="D5767" t="str">
        <f>anotacoes!F5767</f>
        <v>VOROBEV</v>
      </c>
      <c r="E5767" t="s">
        <v>10325</v>
      </c>
      <c r="F5767">
        <f>anotacoes!A5767</f>
        <v>83</v>
      </c>
      <c r="G5767">
        <f>anotacoes!B5767</f>
        <v>66</v>
      </c>
      <c r="H5767" t="str">
        <f>anotacoes!K5767</f>
        <v xml:space="preserve"> 00:05:37,779</v>
      </c>
      <c r="I5767" t="str">
        <f>anotacoes!L5767</f>
        <v xml:space="preserve"> 00:05:39,930</v>
      </c>
      <c r="J5767" t="str">
        <f>IF(L5767="PAUSE",E5767,IF(anotacoes!G5771=conversao_anotacoes!C5767,conversao_anotacoes!C5767,conversao_anotacoes!D5767))</f>
        <v>NAKAI</v>
      </c>
      <c r="K5767" t="str">
        <f t="shared" si="180"/>
        <v>VOROBEV</v>
      </c>
      <c r="L5767" t="str">
        <f>UPPER(anotacoes!H5767)</f>
        <v>DISPLACEMENT</v>
      </c>
      <c r="M5767" t="str">
        <f>IF(OR(L5767="ATTACK",L5767="FINTA"),"&lt;TECNICA&gt;",UPPER(anotacoes!I5767))</f>
        <v>TRY TO GRIP WITH CONTACT</v>
      </c>
      <c r="N5767" t="str">
        <f>IF(OR(L5767="ATTACK",L5767="FINTA"),UPPER(anotacoes!I5767),"")</f>
        <v/>
      </c>
      <c r="O5767" s="6" t="str">
        <f>IF(anotacoes!N5767=0,"",anotacoes!N5767)</f>
        <v/>
      </c>
      <c r="P5767" t="str">
        <f>IF(anotacoes!M5767=0,"",UPPER(anotacoes!M5767))</f>
        <v/>
      </c>
      <c r="Q5767" t="str">
        <f t="shared" si="181"/>
        <v>INSERT INTO CONVERSAO_LUTA_ACAO (cd_conversao, id_luta, sequencia, momento_inicio, momento_fim, quem_faz, quem_sofre, acao_tipo, acao, tecnica, direcao, pontuacao) VALUES (1, 83, 66, TRIM(' 00:05:37,779'), TRIM(' 00:05:39,930'), 'NAKAI', 'VOROBEV', 'DISPLACEMENT', 'TRY TO GRIP WITH CONTACT', NULL, NULL, NULL)</v>
      </c>
      <c r="R5767" t="s">
        <v>10327</v>
      </c>
    </row>
    <row r="5768" spans="1:18" hidden="1" x14ac:dyDescent="0.25">
      <c r="A5768" s="7">
        <f>anotacoes!D5768</f>
        <v>40833</v>
      </c>
      <c r="B5768" t="str">
        <f>anotacoes!C5768</f>
        <v>GRAND PRIX ABU DHABI 2011</v>
      </c>
      <c r="C5768" t="str">
        <f>anotacoes!E5768</f>
        <v>NAKAI</v>
      </c>
      <c r="D5768" t="str">
        <f>anotacoes!F5768</f>
        <v>VOROBEV</v>
      </c>
      <c r="E5768" t="s">
        <v>10325</v>
      </c>
      <c r="F5768">
        <f>anotacoes!A5768</f>
        <v>83</v>
      </c>
      <c r="G5768">
        <f>anotacoes!B5768</f>
        <v>67</v>
      </c>
      <c r="H5768" t="str">
        <f>anotacoes!K5768</f>
        <v xml:space="preserve"> 00:05:39,930</v>
      </c>
      <c r="I5768" t="str">
        <f>anotacoes!L5768</f>
        <v xml:space="preserve"> 00:05:44,900</v>
      </c>
      <c r="J5768" t="str">
        <f>IF(L5768="PAUSE",E5768,IF(anotacoes!G5772=conversao_anotacoes!C5768,conversao_anotacoes!C5768,conversao_anotacoes!D5768))</f>
        <v>NAKAI</v>
      </c>
      <c r="K5768" t="str">
        <f t="shared" si="180"/>
        <v>VOROBEV</v>
      </c>
      <c r="L5768" t="str">
        <f>UPPER(anotacoes!H5768)</f>
        <v>GRIP TIME</v>
      </c>
      <c r="M5768" t="str">
        <f>IF(OR(L5768="ATTACK",L5768="FINTA"),"&lt;TECNICA&gt;",UPPER(anotacoes!I5768))</f>
        <v>LEFT BACK RIGHT SLEEVE</v>
      </c>
      <c r="N5768" t="str">
        <f>IF(OR(L5768="ATTACK",L5768="FINTA"),UPPER(anotacoes!I5768),"")</f>
        <v/>
      </c>
      <c r="O5768" s="6" t="str">
        <f>IF(anotacoes!N5768=0,"",anotacoes!N5768)</f>
        <v/>
      </c>
      <c r="P5768" t="str">
        <f>IF(anotacoes!M5768=0,"",UPPER(anotacoes!M5768))</f>
        <v/>
      </c>
      <c r="Q5768" t="str">
        <f t="shared" si="181"/>
        <v>INSERT INTO CONVERSAO_LUTA_ACAO (cd_conversao, id_luta, sequencia, momento_inicio, momento_fim, quem_faz, quem_sofre, acao_tipo, acao, tecnica, direcao, pontuacao) VALUES (1, 83, 67, TRIM(' 00:05:39,930'), TRIM(' 00:05:44,900'), 'NAKAI', 'VOROBEV', 'GRIP TIME', 'LEFT BACK RIGHT SLEEVE', NULL, NULL, NULL)</v>
      </c>
      <c r="R5768" t="s">
        <v>10327</v>
      </c>
    </row>
    <row r="5769" spans="1:18" hidden="1" x14ac:dyDescent="0.25">
      <c r="A5769" s="7">
        <f>anotacoes!D5769</f>
        <v>40833</v>
      </c>
      <c r="B5769" t="str">
        <f>anotacoes!C5769</f>
        <v>GRAND PRIX ABU DHABI 2011</v>
      </c>
      <c r="C5769" t="str">
        <f>anotacoes!E5769</f>
        <v>NAKAI</v>
      </c>
      <c r="D5769" t="str">
        <f>anotacoes!F5769</f>
        <v>VOROBEV</v>
      </c>
      <c r="E5769" t="s">
        <v>10325</v>
      </c>
      <c r="F5769">
        <f>anotacoes!A5769</f>
        <v>83</v>
      </c>
      <c r="G5769">
        <f>anotacoes!B5769</f>
        <v>68</v>
      </c>
      <c r="H5769" t="str">
        <f>anotacoes!K5769</f>
        <v xml:space="preserve"> 00:05:44,900</v>
      </c>
      <c r="I5769" t="str">
        <f>anotacoes!L5769</f>
        <v xml:space="preserve"> 00:05:46,702</v>
      </c>
      <c r="J5769" t="str">
        <f>IF(L5769="PAUSE",E5769,IF(anotacoes!G5773=conversao_anotacoes!C5769,conversao_anotacoes!C5769,conversao_anotacoes!D5769))</f>
        <v>NAKAI</v>
      </c>
      <c r="K5769" t="str">
        <f t="shared" si="180"/>
        <v>VOROBEV</v>
      </c>
      <c r="L5769" t="str">
        <f>UPPER(anotacoes!H5769)</f>
        <v>ATTACK</v>
      </c>
      <c r="M5769" t="str">
        <f>IF(OR(L5769="ATTACK",L5769="FINTA"),"&lt;TECNICA&gt;",UPPER(anotacoes!I5769))</f>
        <v>&lt;TECNICA&gt;</v>
      </c>
      <c r="N5769" t="str">
        <f>IF(OR(L5769="ATTACK",L5769="FINTA"),UPPER(anotacoes!I5769),"")</f>
        <v>TANI OTOSHI</v>
      </c>
      <c r="O5769" s="6">
        <f>IF(anotacoes!N5769=0,"",anotacoes!N5769)</f>
        <v>8</v>
      </c>
      <c r="P5769" t="str">
        <f>IF(anotacoes!M5769=0,"",UPPER(anotacoes!M5769))</f>
        <v/>
      </c>
      <c r="Q5769" t="str">
        <f t="shared" si="181"/>
        <v>INSERT INTO CONVERSAO_LUTA_ACAO (cd_conversao, id_luta, sequencia, momento_inicio, momento_fim, quem_faz, quem_sofre, acao_tipo, acao, tecnica, direcao, pontuacao) VALUES (1, 83, 68, TRIM(' 00:05:44,900'), TRIM(' 00:05:46,702'), 'NAKAI', 'VOROBEV', 'ATTACK', '&lt;TECNICA&gt;', 'TANI OTOSHI', 8, NULL)</v>
      </c>
      <c r="R5769" t="s">
        <v>10327</v>
      </c>
    </row>
    <row r="5770" spans="1:18" hidden="1" x14ac:dyDescent="0.25">
      <c r="A5770" s="7">
        <f>anotacoes!D5770</f>
        <v>40833</v>
      </c>
      <c r="B5770" t="str">
        <f>anotacoes!C5770</f>
        <v>GRAND PRIX ABU DHABI 2011</v>
      </c>
      <c r="C5770" t="str">
        <f>anotacoes!E5770</f>
        <v>NAKAI</v>
      </c>
      <c r="D5770" t="str">
        <f>anotacoes!F5770</f>
        <v>VOROBEV</v>
      </c>
      <c r="E5770" t="s">
        <v>10325</v>
      </c>
      <c r="F5770">
        <f>anotacoes!A5770</f>
        <v>83</v>
      </c>
      <c r="G5770">
        <f>anotacoes!B5770</f>
        <v>69</v>
      </c>
      <c r="H5770" t="str">
        <f>anotacoes!K5770</f>
        <v xml:space="preserve"> 00:05:46,702</v>
      </c>
      <c r="I5770" t="str">
        <f>anotacoes!L5770</f>
        <v xml:space="preserve"> 00:05:47,662</v>
      </c>
      <c r="J5770" t="str">
        <f>IF(L5770="PAUSE",E5770,IF(anotacoes!G5774=conversao_anotacoes!C5770,conversao_anotacoes!C5770,conversao_anotacoes!D5770))</f>
        <v>NAKAI</v>
      </c>
      <c r="K5770" t="str">
        <f t="shared" si="180"/>
        <v>VOROBEV</v>
      </c>
      <c r="L5770" t="str">
        <f>UPPER(anotacoes!H5770)</f>
        <v>DEFENSE</v>
      </c>
      <c r="M5770" t="str">
        <f>IF(OR(L5770="ATTACK",L5770="FINTA"),"&lt;TECNICA&gt;",UPPER(anotacoes!I5770))</f>
        <v>TAE-SABAKI LEFT INCLINED</v>
      </c>
      <c r="N5770" t="str">
        <f>IF(OR(L5770="ATTACK",L5770="FINTA"),UPPER(anotacoes!I5770),"")</f>
        <v/>
      </c>
      <c r="O5770" s="6" t="str">
        <f>IF(anotacoes!N5770=0,"",anotacoes!N5770)</f>
        <v/>
      </c>
      <c r="P5770" t="str">
        <f>IF(anotacoes!M5770=0,"",UPPER(anotacoes!M5770))</f>
        <v/>
      </c>
      <c r="Q5770" t="str">
        <f t="shared" si="181"/>
        <v>INSERT INTO CONVERSAO_LUTA_ACAO (cd_conversao, id_luta, sequencia, momento_inicio, momento_fim, quem_faz, quem_sofre, acao_tipo, acao, tecnica, direcao, pontuacao) VALUES (1, 83, 69, TRIM(' 00:05:46,702'), TRIM(' 00:05:47,662'), 'NAKAI', 'VOROBEV', 'DEFENSE', 'TAE-SABAKI LEFT INCLINED', NULL, NULL, NULL)</v>
      </c>
      <c r="R5770" t="s">
        <v>10327</v>
      </c>
    </row>
    <row r="5771" spans="1:18" hidden="1" x14ac:dyDescent="0.25">
      <c r="A5771" s="7">
        <f>anotacoes!D5771</f>
        <v>40833</v>
      </c>
      <c r="B5771" t="str">
        <f>anotacoes!C5771</f>
        <v>GRAND PRIX ABU DHABI 2011</v>
      </c>
      <c r="C5771" t="str">
        <f>anotacoes!E5771</f>
        <v>NAKAI</v>
      </c>
      <c r="D5771" t="str">
        <f>anotacoes!F5771</f>
        <v>VOROBEV</v>
      </c>
      <c r="E5771" t="s">
        <v>10325</v>
      </c>
      <c r="F5771">
        <f>anotacoes!A5771</f>
        <v>83</v>
      </c>
      <c r="G5771">
        <f>anotacoes!B5771</f>
        <v>70</v>
      </c>
      <c r="H5771" t="str">
        <f>anotacoes!K5771</f>
        <v xml:space="preserve"> 00:05:47,662</v>
      </c>
      <c r="I5771" t="str">
        <f>anotacoes!L5771</f>
        <v xml:space="preserve"> 00:05:49,546</v>
      </c>
      <c r="J5771" t="str">
        <f>IF(L5771="PAUSE",E5771,IF(anotacoes!G5775=conversao_anotacoes!C5771,conversao_anotacoes!C5771,conversao_anotacoes!D5771))</f>
        <v>&lt;ARBITRO_DESCONHECIDO&gt;</v>
      </c>
      <c r="K5771" t="str">
        <f t="shared" si="180"/>
        <v/>
      </c>
      <c r="L5771" t="str">
        <f>UPPER(anotacoes!H5771)</f>
        <v>PAUSE</v>
      </c>
      <c r="M5771" t="str">
        <f>IF(OR(L5771="ATTACK",L5771="FINTA"),"&lt;TECNICA&gt;",UPPER(anotacoes!I5771))</f>
        <v>&lt;NAO_CLASSIFICADO&gt;</v>
      </c>
      <c r="N5771" t="str">
        <f>IF(OR(L5771="ATTACK",L5771="FINTA"),UPPER(anotacoes!I5771),"")</f>
        <v/>
      </c>
      <c r="O5771" s="6" t="str">
        <f>IF(anotacoes!N5771=0,"",anotacoes!N5771)</f>
        <v/>
      </c>
      <c r="P5771" t="str">
        <f>IF(anotacoes!M5771=0,"",UPPER(anotacoes!M5771))</f>
        <v/>
      </c>
      <c r="Q5771" t="str">
        <f t="shared" si="181"/>
        <v>INSERT INTO CONVERSAO_LUTA_ACAO (cd_conversao, id_luta, sequencia, momento_inicio, momento_fim, quem_faz, quem_sofre, acao_tipo, acao, tecnica, direcao, pontuacao) VALUES (1, 83, 70, TRIM(' 00:05:47,662'), TRIM(' 00:05:49,546'), '&lt;ARBITRO_DESCONHECIDO&gt;', '', 'PAUSE', '&lt;NAO_CLASSIFICADO&gt;', NULL, NULL, NULL)</v>
      </c>
      <c r="R5771" t="s">
        <v>10327</v>
      </c>
    </row>
    <row r="5772" spans="1:18" hidden="1" x14ac:dyDescent="0.25">
      <c r="A5772" s="7">
        <f>anotacoes!D5772</f>
        <v>40833</v>
      </c>
      <c r="B5772" t="str">
        <f>anotacoes!C5772</f>
        <v>GRAND PRIX ABU DHABI 2011</v>
      </c>
      <c r="C5772" t="str">
        <f>anotacoes!E5772</f>
        <v>NAKAI</v>
      </c>
      <c r="D5772" t="str">
        <f>anotacoes!F5772</f>
        <v>VOROBEV</v>
      </c>
      <c r="E5772" t="s">
        <v>10325</v>
      </c>
      <c r="F5772">
        <f>anotacoes!A5772</f>
        <v>83</v>
      </c>
      <c r="G5772">
        <f>anotacoes!B5772</f>
        <v>71</v>
      </c>
      <c r="H5772" t="str">
        <f>anotacoes!K5772</f>
        <v xml:space="preserve"> 00:05:49,546</v>
      </c>
      <c r="I5772" t="str">
        <f>anotacoes!L5772</f>
        <v xml:space="preserve"> 00:05:49,546</v>
      </c>
      <c r="J5772" t="str">
        <f>IF(L5772="PAUSE",E5772,IF(anotacoes!G5776=conversao_anotacoes!C5772,conversao_anotacoes!C5772,conversao_anotacoes!D5772))</f>
        <v>NAKAI</v>
      </c>
      <c r="K5772" t="str">
        <f t="shared" si="180"/>
        <v>VOROBEV</v>
      </c>
      <c r="L5772" t="str">
        <f>UPPER(anotacoes!H5772)</f>
        <v>DISPLACEMENT</v>
      </c>
      <c r="M5772" t="str">
        <f>IF(OR(L5772="ATTACK",L5772="FINTA"),"&lt;TECNICA&gt;",UPPER(anotacoes!I5772))</f>
        <v>TRY TO GRIP WITH CONTACT</v>
      </c>
      <c r="N5772" t="str">
        <f>IF(OR(L5772="ATTACK",L5772="FINTA"),UPPER(anotacoes!I5772),"")</f>
        <v/>
      </c>
      <c r="O5772" s="6" t="str">
        <f>IF(anotacoes!N5772=0,"",anotacoes!N5772)</f>
        <v/>
      </c>
      <c r="P5772" t="str">
        <f>IF(anotacoes!M5772=0,"",UPPER(anotacoes!M5772))</f>
        <v/>
      </c>
      <c r="Q5772" t="str">
        <f t="shared" si="181"/>
        <v>INSERT INTO CONVERSAO_LUTA_ACAO (cd_conversao, id_luta, sequencia, momento_inicio, momento_fim, quem_faz, quem_sofre, acao_tipo, acao, tecnica, direcao, pontuacao) VALUES (1, 83, 71, TRIM(' 00:05:49,546'), TRIM(' 00:05:49,546'), 'NAKAI', 'VOROBEV', 'DISPLACEMENT', 'TRY TO GRIP WITH CONTACT', NULL, NULL, NULL)</v>
      </c>
      <c r="R5772" t="s">
        <v>10327</v>
      </c>
    </row>
    <row r="5773" spans="1:18" hidden="1" x14ac:dyDescent="0.25">
      <c r="A5773" s="7">
        <f>anotacoes!D5773</f>
        <v>40833</v>
      </c>
      <c r="B5773" t="str">
        <f>anotacoes!C5773</f>
        <v>GRAND PRIX ABU DHABI 2011</v>
      </c>
      <c r="C5773" t="str">
        <f>anotacoes!E5773</f>
        <v>NAKAI</v>
      </c>
      <c r="D5773" t="str">
        <f>anotacoes!F5773</f>
        <v>VOROBEV</v>
      </c>
      <c r="E5773" t="s">
        <v>10325</v>
      </c>
      <c r="F5773">
        <f>anotacoes!A5773</f>
        <v>83</v>
      </c>
      <c r="G5773">
        <f>anotacoes!B5773</f>
        <v>72</v>
      </c>
      <c r="H5773" t="str">
        <f>anotacoes!K5773</f>
        <v xml:space="preserve"> 00:05:49,546</v>
      </c>
      <c r="I5773" t="str">
        <f>anotacoes!L5773</f>
        <v xml:space="preserve"> 00:05:54,431</v>
      </c>
      <c r="J5773" t="str">
        <f>IF(L5773="PAUSE",E5773,IF(anotacoes!G5777=conversao_anotacoes!C5773,conversao_anotacoes!C5773,conversao_anotacoes!D5773))</f>
        <v>NAKAI</v>
      </c>
      <c r="K5773" t="str">
        <f t="shared" si="180"/>
        <v>VOROBEV</v>
      </c>
      <c r="L5773" t="str">
        <f>UPPER(anotacoes!H5773)</f>
        <v>GRIP TIME</v>
      </c>
      <c r="M5773" t="str">
        <f>IF(OR(L5773="ATTACK",L5773="FINTA"),"&lt;TECNICA&gt;",UPPER(anotacoes!I5773))</f>
        <v>RIGHT BACK LEFT SLEEVE</v>
      </c>
      <c r="N5773" t="str">
        <f>IF(OR(L5773="ATTACK",L5773="FINTA"),UPPER(anotacoes!I5773),"")</f>
        <v/>
      </c>
      <c r="O5773" s="6" t="str">
        <f>IF(anotacoes!N5773=0,"",anotacoes!N5773)</f>
        <v/>
      </c>
      <c r="P5773" t="str">
        <f>IF(anotacoes!M5773=0,"",UPPER(anotacoes!M5773))</f>
        <v/>
      </c>
      <c r="Q5773" t="str">
        <f t="shared" si="181"/>
        <v>INSERT INTO CONVERSAO_LUTA_ACAO (cd_conversao, id_luta, sequencia, momento_inicio, momento_fim, quem_faz, quem_sofre, acao_tipo, acao, tecnica, direcao, pontuacao) VALUES (1, 83, 72, TRIM(' 00:05:49,546'), TRIM(' 00:05:54,431'), 'NAKAI', 'VOROBEV', 'GRIP TIME', 'RIGHT BACK LEFT SLEEVE', NULL, NULL, NULL)</v>
      </c>
      <c r="R5773" t="s">
        <v>10327</v>
      </c>
    </row>
    <row r="5774" spans="1:18" hidden="1" x14ac:dyDescent="0.25">
      <c r="A5774" s="7">
        <f>anotacoes!D5774</f>
        <v>40833</v>
      </c>
      <c r="B5774" t="str">
        <f>anotacoes!C5774</f>
        <v>GRAND PRIX ABU DHABI 2011</v>
      </c>
      <c r="C5774" t="str">
        <f>anotacoes!E5774</f>
        <v>NAKAI</v>
      </c>
      <c r="D5774" t="str">
        <f>anotacoes!F5774</f>
        <v>VOROBEV</v>
      </c>
      <c r="E5774" t="s">
        <v>10325</v>
      </c>
      <c r="F5774">
        <f>anotacoes!A5774</f>
        <v>83</v>
      </c>
      <c r="G5774">
        <f>anotacoes!B5774</f>
        <v>73</v>
      </c>
      <c r="H5774" t="str">
        <f>anotacoes!K5774</f>
        <v xml:space="preserve"> 00:05:54,431</v>
      </c>
      <c r="I5774" t="str">
        <f>anotacoes!L5774</f>
        <v xml:space="preserve"> 00:05:56,895</v>
      </c>
      <c r="J5774" t="str">
        <f>IF(L5774="PAUSE",E5774,IF(anotacoes!G5778=conversao_anotacoes!C5774,conversao_anotacoes!C5774,conversao_anotacoes!D5774))</f>
        <v>NAKAI</v>
      </c>
      <c r="K5774" t="str">
        <f t="shared" si="180"/>
        <v>VOROBEV</v>
      </c>
      <c r="L5774" t="str">
        <f>UPPER(anotacoes!H5774)</f>
        <v>ATTACK</v>
      </c>
      <c r="M5774" t="str">
        <f>IF(OR(L5774="ATTACK",L5774="FINTA"),"&lt;TECNICA&gt;",UPPER(anotacoes!I5774))</f>
        <v>&lt;TECNICA&gt;</v>
      </c>
      <c r="N5774" t="str">
        <f>IF(OR(L5774="ATTACK",L5774="FINTA"),UPPER(anotacoes!I5774),"")</f>
        <v>TAI OTOSHI</v>
      </c>
      <c r="O5774" s="6">
        <f>IF(anotacoes!N5774=0,"",anotacoes!N5774)</f>
        <v>6</v>
      </c>
      <c r="P5774" t="str">
        <f>IF(anotacoes!M5774=0,"",UPPER(anotacoes!M5774))</f>
        <v/>
      </c>
      <c r="Q5774" t="str">
        <f t="shared" si="181"/>
        <v>INSERT INTO CONVERSAO_LUTA_ACAO (cd_conversao, id_luta, sequencia, momento_inicio, momento_fim, quem_faz, quem_sofre, acao_tipo, acao, tecnica, direcao, pontuacao) VALUES (1, 83, 73, TRIM(' 00:05:54,431'), TRIM(' 00:05:56,895'), 'NAKAI', 'VOROBEV', 'ATTACK', '&lt;TECNICA&gt;', 'TAI OTOSHI', 6, NULL)</v>
      </c>
      <c r="R5774" t="s">
        <v>10327</v>
      </c>
    </row>
    <row r="5775" spans="1:18" hidden="1" x14ac:dyDescent="0.25">
      <c r="A5775" s="7">
        <f>anotacoes!D5775</f>
        <v>40833</v>
      </c>
      <c r="B5775" t="str">
        <f>anotacoes!C5775</f>
        <v>GRAND PRIX ABU DHABI 2011</v>
      </c>
      <c r="C5775" t="str">
        <f>anotacoes!E5775</f>
        <v>NAKAI</v>
      </c>
      <c r="D5775" t="str">
        <f>anotacoes!F5775</f>
        <v>VOROBEV</v>
      </c>
      <c r="E5775" t="s">
        <v>10325</v>
      </c>
      <c r="F5775">
        <f>anotacoes!A5775</f>
        <v>83</v>
      </c>
      <c r="G5775">
        <f>anotacoes!B5775</f>
        <v>74</v>
      </c>
      <c r="H5775" t="str">
        <f>anotacoes!K5775</f>
        <v xml:space="preserve"> 00:05:57,079</v>
      </c>
      <c r="I5775" t="str">
        <f>anotacoes!L5775</f>
        <v xml:space="preserve"> 00:05:59,487</v>
      </c>
      <c r="J5775" t="str">
        <f>IF(L5775="PAUSE",E5775,IF(anotacoes!G5779=conversao_anotacoes!C5775,conversao_anotacoes!C5775,conversao_anotacoes!D5775))</f>
        <v>NAKAI</v>
      </c>
      <c r="K5775" t="str">
        <f t="shared" si="180"/>
        <v>VOROBEV</v>
      </c>
      <c r="L5775" t="str">
        <f>UPPER(anotacoes!H5775)</f>
        <v>TRANSITION</v>
      </c>
      <c r="M5775" t="str">
        <f>IF(OR(L5775="ATTACK",L5775="FINTA"),"&lt;TECNICA&gt;",UPPER(anotacoes!I5775))</f>
        <v>WITHOUT ATTACK</v>
      </c>
      <c r="N5775" t="str">
        <f>IF(OR(L5775="ATTACK",L5775="FINTA"),UPPER(anotacoes!I5775),"")</f>
        <v/>
      </c>
      <c r="O5775" s="6" t="str">
        <f>IF(anotacoes!N5775=0,"",anotacoes!N5775)</f>
        <v/>
      </c>
      <c r="P5775" t="str">
        <f>IF(anotacoes!M5775=0,"",UPPER(anotacoes!M5775))</f>
        <v/>
      </c>
      <c r="Q5775" t="str">
        <f t="shared" si="181"/>
        <v>INSERT INTO CONVERSAO_LUTA_ACAO (cd_conversao, id_luta, sequencia, momento_inicio, momento_fim, quem_faz, quem_sofre, acao_tipo, acao, tecnica, direcao, pontuacao) VALUES (1, 83, 74, TRIM(' 00:05:57,079'), TRIM(' 00:05:59,487'), 'NAKAI', 'VOROBEV', 'TRANSITION', 'WITHOUT ATTACK', NULL, NULL, NULL)</v>
      </c>
      <c r="R5775" t="s">
        <v>10327</v>
      </c>
    </row>
    <row r="5776" spans="1:18" hidden="1" x14ac:dyDescent="0.25">
      <c r="A5776" s="7">
        <f>anotacoes!D5776</f>
        <v>40833</v>
      </c>
      <c r="B5776" t="str">
        <f>anotacoes!C5776</f>
        <v>GRAND PRIX ABU DHABI 2011</v>
      </c>
      <c r="C5776" t="str">
        <f>anotacoes!E5776</f>
        <v>NAKAI</v>
      </c>
      <c r="D5776" t="str">
        <f>anotacoes!F5776</f>
        <v>VOROBEV</v>
      </c>
      <c r="E5776" t="s">
        <v>10325</v>
      </c>
      <c r="F5776">
        <f>anotacoes!A5776</f>
        <v>83</v>
      </c>
      <c r="G5776">
        <f>anotacoes!B5776</f>
        <v>75</v>
      </c>
      <c r="H5776" t="str">
        <f>anotacoes!K5776</f>
        <v xml:space="preserve"> 00:05:59,676</v>
      </c>
      <c r="I5776" t="str">
        <f>anotacoes!L5776</f>
        <v xml:space="preserve"> 00:05:59,849</v>
      </c>
      <c r="J5776" t="str">
        <f>IF(L5776="PAUSE",E5776,IF(anotacoes!G5780=conversao_anotacoes!C5776,conversao_anotacoes!C5776,conversao_anotacoes!D5776))</f>
        <v>&lt;ARBITRO_DESCONHECIDO&gt;</v>
      </c>
      <c r="K5776" t="str">
        <f t="shared" si="180"/>
        <v/>
      </c>
      <c r="L5776" t="str">
        <f>UPPER(anotacoes!H5776)</f>
        <v>PAUSE</v>
      </c>
      <c r="M5776" t="str">
        <f>IF(OR(L5776="ATTACK",L5776="FINTA"),"&lt;TECNICA&gt;",UPPER(anotacoes!I5776))</f>
        <v>&lt;NAO_CLASSIFICADO&gt;</v>
      </c>
      <c r="N5776" t="str">
        <f>IF(OR(L5776="ATTACK",L5776="FINTA"),UPPER(anotacoes!I5776),"")</f>
        <v/>
      </c>
      <c r="O5776" s="6" t="str">
        <f>IF(anotacoes!N5776=0,"",anotacoes!N5776)</f>
        <v/>
      </c>
      <c r="P5776" t="str">
        <f>IF(anotacoes!M5776=0,"",UPPER(anotacoes!M5776))</f>
        <v/>
      </c>
      <c r="Q5776" t="str">
        <f t="shared" si="181"/>
        <v>INSERT INTO CONVERSAO_LUTA_ACAO (cd_conversao, id_luta, sequencia, momento_inicio, momento_fim, quem_faz, quem_sofre, acao_tipo, acao, tecnica, direcao, pontuacao) VALUES (1, 83, 75, TRIM(' 00:05:59,676'), TRIM(' 00:05:59,849'), '&lt;ARBITRO_DESCONHECIDO&gt;', '', 'PAUSE', '&lt;NAO_CLASSIFICADO&gt;', NULL, NULL, NULL)</v>
      </c>
      <c r="R5776" t="s">
        <v>10327</v>
      </c>
    </row>
    <row r="5777" spans="1:18" hidden="1" x14ac:dyDescent="0.25">
      <c r="A5777" s="7">
        <f>anotacoes!D5777</f>
        <v>40833</v>
      </c>
      <c r="B5777" t="str">
        <f>anotacoes!C5777</f>
        <v>GRAND PRIX ABU DHABI 2011</v>
      </c>
      <c r="C5777" t="str">
        <f>anotacoes!E5777</f>
        <v>NAKAI</v>
      </c>
      <c r="D5777" t="str">
        <f>anotacoes!F5777</f>
        <v>VOROBEV</v>
      </c>
      <c r="E5777" t="s">
        <v>10325</v>
      </c>
      <c r="F5777">
        <f>anotacoes!A5777</f>
        <v>83</v>
      </c>
      <c r="G5777">
        <f>anotacoes!B5777</f>
        <v>76</v>
      </c>
      <c r="H5777" t="str">
        <f>anotacoes!K5777</f>
        <v xml:space="preserve"> 00:05:59,849</v>
      </c>
      <c r="I5777" t="str">
        <f>anotacoes!L5777</f>
        <v xml:space="preserve"> 00:06:44,296</v>
      </c>
      <c r="J5777" t="str">
        <f>IF(L5777="PAUSE",E5777,IF(anotacoes!G5781=conversao_anotacoes!C5777,conversao_anotacoes!C5777,conversao_anotacoes!D5777))</f>
        <v>NAKAI</v>
      </c>
      <c r="K5777" t="str">
        <f t="shared" si="180"/>
        <v>VOROBEV</v>
      </c>
      <c r="L5777" t="str">
        <f>UPPER(anotacoes!H5777)</f>
        <v>GRIP TIME</v>
      </c>
      <c r="M5777" t="str">
        <f>IF(OR(L5777="ATTACK",L5777="FINTA"),"&lt;TECNICA&gt;",UPPER(anotacoes!I5777))</f>
        <v>RIGHT BACK LEFT SLEEVE</v>
      </c>
      <c r="N5777" t="str">
        <f>IF(OR(L5777="ATTACK",L5777="FINTA"),UPPER(anotacoes!I5777),"")</f>
        <v/>
      </c>
      <c r="O5777" s="6" t="str">
        <f>IF(anotacoes!N5777=0,"",anotacoes!N5777)</f>
        <v/>
      </c>
      <c r="P5777" t="str">
        <f>IF(anotacoes!M5777=0,"",UPPER(anotacoes!M5777))</f>
        <v/>
      </c>
      <c r="Q5777" t="str">
        <f t="shared" si="181"/>
        <v>INSERT INTO CONVERSAO_LUTA_ACAO (cd_conversao, id_luta, sequencia, momento_inicio, momento_fim, quem_faz, quem_sofre, acao_tipo, acao, tecnica, direcao, pontuacao) VALUES (1, 83, 76, TRIM(' 00:05:59,849'), TRIM(' 00:06:44,296'), 'NAKAI', 'VOROBEV', 'GRIP TIME', 'RIGHT BACK LEFT SLEEVE', NULL, NULL, NULL)</v>
      </c>
      <c r="R5777" t="s">
        <v>10327</v>
      </c>
    </row>
    <row r="5778" spans="1:18" hidden="1" x14ac:dyDescent="0.25">
      <c r="A5778" s="7">
        <f>anotacoes!D5778</f>
        <v>40833</v>
      </c>
      <c r="B5778" t="str">
        <f>anotacoes!C5778</f>
        <v>GRAND PRIX ABU DHABI 2011</v>
      </c>
      <c r="C5778" t="str">
        <f>anotacoes!E5778</f>
        <v>NAKAI</v>
      </c>
      <c r="D5778" t="str">
        <f>anotacoes!F5778</f>
        <v>VOROBEV</v>
      </c>
      <c r="E5778" t="s">
        <v>10325</v>
      </c>
      <c r="F5778">
        <f>anotacoes!A5778</f>
        <v>83</v>
      </c>
      <c r="G5778">
        <f>anotacoes!B5778</f>
        <v>77</v>
      </c>
      <c r="H5778" t="str">
        <f>anotacoes!K5778</f>
        <v xml:space="preserve"> 00:06:44,296</v>
      </c>
      <c r="I5778" t="str">
        <f>anotacoes!L5778</f>
        <v xml:space="preserve"> 00:06:45,233</v>
      </c>
      <c r="J5778" t="str">
        <f>IF(L5778="PAUSE",E5778,IF(anotacoes!G5782=conversao_anotacoes!C5778,conversao_anotacoes!C5778,conversao_anotacoes!D5778))</f>
        <v>NAKAI</v>
      </c>
      <c r="K5778" t="str">
        <f t="shared" si="180"/>
        <v>VOROBEV</v>
      </c>
      <c r="L5778" t="str">
        <f>UPPER(anotacoes!H5778)</f>
        <v>ATTACK</v>
      </c>
      <c r="M5778" t="str">
        <f>IF(OR(L5778="ATTACK",L5778="FINTA"),"&lt;TECNICA&gt;",UPPER(anotacoes!I5778))</f>
        <v>&lt;TECNICA&gt;</v>
      </c>
      <c r="N5778" t="str">
        <f>IF(OR(L5778="ATTACK",L5778="FINTA"),UPPER(anotacoes!I5778),"")</f>
        <v>TANI OTOSHI</v>
      </c>
      <c r="O5778" s="6">
        <f>IF(anotacoes!N5778=0,"",anotacoes!N5778)</f>
        <v>1</v>
      </c>
      <c r="P5778" t="str">
        <f>IF(anotacoes!M5778=0,"",UPPER(anotacoes!M5778))</f>
        <v/>
      </c>
      <c r="Q5778" t="str">
        <f t="shared" si="181"/>
        <v>INSERT INTO CONVERSAO_LUTA_ACAO (cd_conversao, id_luta, sequencia, momento_inicio, momento_fim, quem_faz, quem_sofre, acao_tipo, acao, tecnica, direcao, pontuacao) VALUES (1, 83, 77, TRIM(' 00:06:44,296'), TRIM(' 00:06:45,233'), 'NAKAI', 'VOROBEV', 'ATTACK', '&lt;TECNICA&gt;', 'TANI OTOSHI', 1, NULL)</v>
      </c>
      <c r="R5778" t="s">
        <v>10327</v>
      </c>
    </row>
    <row r="5779" spans="1:18" hidden="1" x14ac:dyDescent="0.25">
      <c r="A5779" s="7">
        <f>anotacoes!D5779</f>
        <v>40833</v>
      </c>
      <c r="B5779" t="str">
        <f>anotacoes!C5779</f>
        <v>GRAND PRIX ABU DHABI 2011</v>
      </c>
      <c r="C5779" t="str">
        <f>anotacoes!E5779</f>
        <v>NAKAI</v>
      </c>
      <c r="D5779" t="str">
        <f>anotacoes!F5779</f>
        <v>VOROBEV</v>
      </c>
      <c r="E5779" t="s">
        <v>10325</v>
      </c>
      <c r="F5779">
        <f>anotacoes!A5779</f>
        <v>83</v>
      </c>
      <c r="G5779">
        <f>anotacoes!B5779</f>
        <v>78</v>
      </c>
      <c r="H5779" t="str">
        <f>anotacoes!K5779</f>
        <v xml:space="preserve"> 00:06:45,233</v>
      </c>
      <c r="I5779" t="str">
        <f>anotacoes!L5779</f>
        <v xml:space="preserve"> 00:06:48,470</v>
      </c>
      <c r="J5779" t="str">
        <f>IF(L5779="PAUSE",E5779,IF(anotacoes!G5783=conversao_anotacoes!C5779,conversao_anotacoes!C5779,conversao_anotacoes!D5779))</f>
        <v>&lt;ARBITRO_DESCONHECIDO&gt;</v>
      </c>
      <c r="K5779" t="str">
        <f t="shared" si="180"/>
        <v/>
      </c>
      <c r="L5779" t="str">
        <f>UPPER(anotacoes!H5779)</f>
        <v>PAUSE</v>
      </c>
      <c r="M5779" t="str">
        <f>IF(OR(L5779="ATTACK",L5779="FINTA"),"&lt;TECNICA&gt;",UPPER(anotacoes!I5779))</f>
        <v>&lt;NAO_CLASSIFICADO&gt;</v>
      </c>
      <c r="N5779" t="str">
        <f>IF(OR(L5779="ATTACK",L5779="FINTA"),UPPER(anotacoes!I5779),"")</f>
        <v/>
      </c>
      <c r="O5779" s="6" t="str">
        <f>IF(anotacoes!N5779=0,"",anotacoes!N5779)</f>
        <v/>
      </c>
      <c r="P5779" t="str">
        <f>IF(anotacoes!M5779=0,"",UPPER(anotacoes!M5779))</f>
        <v/>
      </c>
      <c r="Q5779" t="str">
        <f t="shared" si="181"/>
        <v>INSERT INTO CONVERSAO_LUTA_ACAO (cd_conversao, id_luta, sequencia, momento_inicio, momento_fim, quem_faz, quem_sofre, acao_tipo, acao, tecnica, direcao, pontuacao) VALUES (1, 83, 78, TRIM(' 00:06:45,233'), TRIM(' 00:06:48,470'), '&lt;ARBITRO_DESCONHECIDO&gt;', '', 'PAUSE', '&lt;NAO_CLASSIFICADO&gt;', NULL, NULL, NULL)</v>
      </c>
      <c r="R5779" t="s">
        <v>10327</v>
      </c>
    </row>
    <row r="5780" spans="1:18" hidden="1" x14ac:dyDescent="0.25">
      <c r="A5780" s="7">
        <f>anotacoes!D5780</f>
        <v>40833</v>
      </c>
      <c r="B5780" t="str">
        <f>anotacoes!C5780</f>
        <v>GRAND PRIX ABU DHABI 2011</v>
      </c>
      <c r="C5780" t="str">
        <f>anotacoes!E5780</f>
        <v>NAKAI</v>
      </c>
      <c r="D5780" t="str">
        <f>anotacoes!F5780</f>
        <v>VOROBEV</v>
      </c>
      <c r="E5780" t="s">
        <v>10325</v>
      </c>
      <c r="F5780">
        <f>anotacoes!A5780</f>
        <v>83</v>
      </c>
      <c r="G5780">
        <f>anotacoes!B5780</f>
        <v>79</v>
      </c>
      <c r="H5780" t="str">
        <f>anotacoes!K5780</f>
        <v xml:space="preserve"> 00:06:48,470</v>
      </c>
      <c r="I5780" t="str">
        <f>anotacoes!L5780</f>
        <v xml:space="preserve"> 00:06:48,470</v>
      </c>
      <c r="J5780" t="str">
        <f>IF(L5780="PAUSE",E5780,IF(anotacoes!G5784=conversao_anotacoes!C5780,conversao_anotacoes!C5780,conversao_anotacoes!D5780))</f>
        <v>NAKAI</v>
      </c>
      <c r="K5780" t="str">
        <f t="shared" si="180"/>
        <v>VOROBEV</v>
      </c>
      <c r="L5780" t="str">
        <f>UPPER(anotacoes!H5780)</f>
        <v>DISPLACEMENT</v>
      </c>
      <c r="M5780" t="str">
        <f>IF(OR(L5780="ATTACK",L5780="FINTA"),"&lt;TECNICA&gt;",UPPER(anotacoes!I5780))</f>
        <v>TRY TO GRIP WITH CONTACT</v>
      </c>
      <c r="N5780" t="str">
        <f>IF(OR(L5780="ATTACK",L5780="FINTA"),UPPER(anotacoes!I5780),"")</f>
        <v/>
      </c>
      <c r="O5780" s="6" t="str">
        <f>IF(anotacoes!N5780=0,"",anotacoes!N5780)</f>
        <v/>
      </c>
      <c r="P5780" t="str">
        <f>IF(anotacoes!M5780=0,"",UPPER(anotacoes!M5780))</f>
        <v/>
      </c>
      <c r="Q5780" t="str">
        <f t="shared" si="181"/>
        <v>INSERT INTO CONVERSAO_LUTA_ACAO (cd_conversao, id_luta, sequencia, momento_inicio, momento_fim, quem_faz, quem_sofre, acao_tipo, acao, tecnica, direcao, pontuacao) VALUES (1, 83, 79, TRIM(' 00:06:48,470'), TRIM(' 00:06:48,470'), 'NAKAI', 'VOROBEV', 'DISPLACEMENT', 'TRY TO GRIP WITH CONTACT', NULL, NULL, NULL)</v>
      </c>
      <c r="R5780" t="s">
        <v>10327</v>
      </c>
    </row>
    <row r="5781" spans="1:18" hidden="1" x14ac:dyDescent="0.25">
      <c r="A5781" s="7">
        <f>anotacoes!D5781</f>
        <v>40833</v>
      </c>
      <c r="B5781" t="str">
        <f>anotacoes!C5781</f>
        <v>GRAND PRIX ABU DHABI 2011</v>
      </c>
      <c r="C5781" t="str">
        <f>anotacoes!E5781</f>
        <v>NAKAI</v>
      </c>
      <c r="D5781" t="str">
        <f>anotacoes!F5781</f>
        <v>VOROBEV</v>
      </c>
      <c r="E5781" t="s">
        <v>10325</v>
      </c>
      <c r="F5781">
        <f>anotacoes!A5781</f>
        <v>83</v>
      </c>
      <c r="G5781">
        <f>anotacoes!B5781</f>
        <v>80</v>
      </c>
      <c r="H5781" t="str">
        <f>anotacoes!K5781</f>
        <v xml:space="preserve"> 00:06:48,470</v>
      </c>
      <c r="I5781" t="str">
        <f>anotacoes!L5781</f>
        <v xml:space="preserve"> 00:06:53,280</v>
      </c>
      <c r="J5781" t="str">
        <f>IF(L5781="PAUSE",E5781,IF(anotacoes!G5785=conversao_anotacoes!C5781,conversao_anotacoes!C5781,conversao_anotacoes!D5781))</f>
        <v>NAKAI</v>
      </c>
      <c r="K5781" t="str">
        <f t="shared" si="180"/>
        <v>VOROBEV</v>
      </c>
      <c r="L5781" t="str">
        <f>UPPER(anotacoes!H5781)</f>
        <v>GRIP TIME</v>
      </c>
      <c r="M5781" t="str">
        <f>IF(OR(L5781="ATTACK",L5781="FINTA"),"&lt;TECNICA&gt;",UPPER(anotacoes!I5781))</f>
        <v>RIGHT BACK LEFT SLEEVE</v>
      </c>
      <c r="N5781" t="str">
        <f>IF(OR(L5781="ATTACK",L5781="FINTA"),UPPER(anotacoes!I5781),"")</f>
        <v/>
      </c>
      <c r="O5781" s="6" t="str">
        <f>IF(anotacoes!N5781=0,"",anotacoes!N5781)</f>
        <v/>
      </c>
      <c r="P5781" t="str">
        <f>IF(anotacoes!M5781=0,"",UPPER(anotacoes!M5781))</f>
        <v/>
      </c>
      <c r="Q5781" t="str">
        <f t="shared" si="181"/>
        <v>INSERT INTO CONVERSAO_LUTA_ACAO (cd_conversao, id_luta, sequencia, momento_inicio, momento_fim, quem_faz, quem_sofre, acao_tipo, acao, tecnica, direcao, pontuacao) VALUES (1, 83, 80, TRIM(' 00:06:48,470'), TRIM(' 00:06:53,280'), 'NAKAI', 'VOROBEV', 'GRIP TIME', 'RIGHT BACK LEFT SLEEVE', NULL, NULL, NULL)</v>
      </c>
      <c r="R5781" t="s">
        <v>10327</v>
      </c>
    </row>
    <row r="5782" spans="1:18" hidden="1" x14ac:dyDescent="0.25">
      <c r="A5782" s="7">
        <f>anotacoes!D5782</f>
        <v>40833</v>
      </c>
      <c r="B5782" t="str">
        <f>anotacoes!C5782</f>
        <v>GRAND PRIX ABU DHABI 2011</v>
      </c>
      <c r="C5782" t="str">
        <f>anotacoes!E5782</f>
        <v>NAKAI</v>
      </c>
      <c r="D5782" t="str">
        <f>anotacoes!F5782</f>
        <v>VOROBEV</v>
      </c>
      <c r="E5782" t="s">
        <v>10325</v>
      </c>
      <c r="F5782">
        <f>anotacoes!A5782</f>
        <v>83</v>
      </c>
      <c r="G5782">
        <f>anotacoes!B5782</f>
        <v>81</v>
      </c>
      <c r="H5782" t="str">
        <f>anotacoes!K5782</f>
        <v xml:space="preserve"> 00:06:53,280</v>
      </c>
      <c r="I5782" t="str">
        <f>anotacoes!L5782</f>
        <v xml:space="preserve"> 00:06:53,622</v>
      </c>
      <c r="J5782" t="str">
        <f>IF(L5782="PAUSE",E5782,IF(anotacoes!G5786=conversao_anotacoes!C5782,conversao_anotacoes!C5782,conversao_anotacoes!D5782))</f>
        <v>NAKAI</v>
      </c>
      <c r="K5782" t="str">
        <f t="shared" si="180"/>
        <v>VOROBEV</v>
      </c>
      <c r="L5782" t="str">
        <f>UPPER(anotacoes!H5782)</f>
        <v>TRANSITION</v>
      </c>
      <c r="M5782" t="str">
        <f>IF(OR(L5782="ATTACK",L5782="FINTA"),"&lt;TECNICA&gt;",UPPER(anotacoes!I5782))</f>
        <v>WITHOUT ATTACK</v>
      </c>
      <c r="N5782" t="str">
        <f>IF(OR(L5782="ATTACK",L5782="FINTA"),UPPER(anotacoes!I5782),"")</f>
        <v/>
      </c>
      <c r="O5782" s="6" t="str">
        <f>IF(anotacoes!N5782=0,"",anotacoes!N5782)</f>
        <v/>
      </c>
      <c r="P5782" t="str">
        <f>IF(anotacoes!M5782=0,"",UPPER(anotacoes!M5782))</f>
        <v/>
      </c>
      <c r="Q5782" t="str">
        <f t="shared" si="181"/>
        <v>INSERT INTO CONVERSAO_LUTA_ACAO (cd_conversao, id_luta, sequencia, momento_inicio, momento_fim, quem_faz, quem_sofre, acao_tipo, acao, tecnica, direcao, pontuacao) VALUES (1, 83, 81, TRIM(' 00:06:53,280'), TRIM(' 00:06:53,622'), 'NAKAI', 'VOROBEV', 'TRANSITION', 'WITHOUT ATTACK', NULL, NULL, NULL)</v>
      </c>
      <c r="R5782" t="s">
        <v>10327</v>
      </c>
    </row>
    <row r="5783" spans="1:18" hidden="1" x14ac:dyDescent="0.25">
      <c r="A5783" s="7">
        <f>anotacoes!D5783</f>
        <v>40833</v>
      </c>
      <c r="B5783" t="str">
        <f>anotacoes!C5783</f>
        <v>GRAND PRIX ABU DHABI 2011</v>
      </c>
      <c r="C5783" t="str">
        <f>anotacoes!E5783</f>
        <v>NAKAI</v>
      </c>
      <c r="D5783" t="str">
        <f>anotacoes!F5783</f>
        <v>VOROBEV</v>
      </c>
      <c r="E5783" t="s">
        <v>10325</v>
      </c>
      <c r="F5783">
        <f>anotacoes!A5783</f>
        <v>83</v>
      </c>
      <c r="G5783">
        <f>anotacoes!B5783</f>
        <v>82</v>
      </c>
      <c r="H5783" t="str">
        <f>anotacoes!K5783</f>
        <v xml:space="preserve"> 00:06:53,622</v>
      </c>
      <c r="I5783" t="str">
        <f>anotacoes!L5783</f>
        <v xml:space="preserve"> 00:06:57,347</v>
      </c>
      <c r="J5783" t="str">
        <f>IF(L5783="PAUSE",E5783,IF(anotacoes!G5787=conversao_anotacoes!C5783,conversao_anotacoes!C5783,conversao_anotacoes!D5783))</f>
        <v>&lt;ARBITRO_DESCONHECIDO&gt;</v>
      </c>
      <c r="K5783" t="str">
        <f t="shared" si="180"/>
        <v/>
      </c>
      <c r="L5783" t="str">
        <f>UPPER(anotacoes!H5783)</f>
        <v>PAUSE</v>
      </c>
      <c r="M5783" t="str">
        <f>IF(OR(L5783="ATTACK",L5783="FINTA"),"&lt;TECNICA&gt;",UPPER(anotacoes!I5783))</f>
        <v>SHIDO WITHOUT SCORE</v>
      </c>
      <c r="N5783" t="str">
        <f>IF(OR(L5783="ATTACK",L5783="FINTA"),UPPER(anotacoes!I5783),"")</f>
        <v/>
      </c>
      <c r="O5783" s="6" t="str">
        <f>IF(anotacoes!N5783=0,"",anotacoes!N5783)</f>
        <v/>
      </c>
      <c r="P5783" t="str">
        <f>IF(anotacoes!M5783=0,"",UPPER(anotacoes!M5783))</f>
        <v/>
      </c>
      <c r="Q5783" t="str">
        <f t="shared" si="181"/>
        <v>INSERT INTO CONVERSAO_LUTA_ACAO (cd_conversao, id_luta, sequencia, momento_inicio, momento_fim, quem_faz, quem_sofre, acao_tipo, acao, tecnica, direcao, pontuacao) VALUES (1, 83, 82, TRIM(' 00:06:53,622'), TRIM(' 00:06:57,347'), '&lt;ARBITRO_DESCONHECIDO&gt;', '', 'PAUSE', 'SHIDO WITHOUT SCORE', NULL, NULL, NULL)</v>
      </c>
      <c r="R5783" t="s">
        <v>10327</v>
      </c>
    </row>
    <row r="5784" spans="1:18" hidden="1" x14ac:dyDescent="0.25">
      <c r="A5784" s="7">
        <f>anotacoes!D5784</f>
        <v>40833</v>
      </c>
      <c r="B5784" t="str">
        <f>anotacoes!C5784</f>
        <v>GRAND PRIX ABU DHABI 2011</v>
      </c>
      <c r="C5784" t="str">
        <f>anotacoes!E5784</f>
        <v>NAKAI</v>
      </c>
      <c r="D5784" t="str">
        <f>anotacoes!F5784</f>
        <v>VOROBEV</v>
      </c>
      <c r="E5784" t="s">
        <v>10325</v>
      </c>
      <c r="F5784">
        <f>anotacoes!A5784</f>
        <v>83</v>
      </c>
      <c r="G5784">
        <f>anotacoes!B5784</f>
        <v>83</v>
      </c>
      <c r="H5784" t="str">
        <f>anotacoes!K5784</f>
        <v xml:space="preserve"> 00:06:57,347</v>
      </c>
      <c r="I5784" t="str">
        <f>anotacoes!L5784</f>
        <v xml:space="preserve"> 00:06:59,772</v>
      </c>
      <c r="J5784" t="str">
        <f>IF(L5784="PAUSE",E5784,IF(anotacoes!G5788=conversao_anotacoes!C5784,conversao_anotacoes!C5784,conversao_anotacoes!D5784))</f>
        <v>NAKAI</v>
      </c>
      <c r="K5784" t="str">
        <f t="shared" si="180"/>
        <v>VOROBEV</v>
      </c>
      <c r="L5784" t="str">
        <f>UPPER(anotacoes!H5784)</f>
        <v>DISPLACEMENT</v>
      </c>
      <c r="M5784" t="str">
        <f>IF(OR(L5784="ATTACK",L5784="FINTA"),"&lt;TECNICA&gt;",UPPER(anotacoes!I5784))</f>
        <v>TRY TO GRIP WITH CONTACT</v>
      </c>
      <c r="N5784" t="str">
        <f>IF(OR(L5784="ATTACK",L5784="FINTA"),UPPER(anotacoes!I5784),"")</f>
        <v/>
      </c>
      <c r="O5784" s="6" t="str">
        <f>IF(anotacoes!N5784=0,"",anotacoes!N5784)</f>
        <v/>
      </c>
      <c r="P5784" t="str">
        <f>IF(anotacoes!M5784=0,"",UPPER(anotacoes!M5784))</f>
        <v/>
      </c>
      <c r="Q5784" t="str">
        <f t="shared" si="181"/>
        <v>INSERT INTO CONVERSAO_LUTA_ACAO (cd_conversao, id_luta, sequencia, momento_inicio, momento_fim, quem_faz, quem_sofre, acao_tipo, acao, tecnica, direcao, pontuacao) VALUES (1, 83, 83, TRIM(' 00:06:57,347'), TRIM(' 00:06:59,772'), 'NAKAI', 'VOROBEV', 'DISPLACEMENT', 'TRY TO GRIP WITH CONTACT', NULL, NULL, NULL)</v>
      </c>
      <c r="R5784" t="s">
        <v>10327</v>
      </c>
    </row>
    <row r="5785" spans="1:18" hidden="1" x14ac:dyDescent="0.25">
      <c r="A5785" s="7">
        <f>anotacoes!D5785</f>
        <v>40833</v>
      </c>
      <c r="B5785" t="str">
        <f>anotacoes!C5785</f>
        <v>GRAND PRIX ABU DHABI 2011</v>
      </c>
      <c r="C5785" t="str">
        <f>anotacoes!E5785</f>
        <v>NAKAI</v>
      </c>
      <c r="D5785" t="str">
        <f>anotacoes!F5785</f>
        <v>VOROBEV</v>
      </c>
      <c r="E5785" t="s">
        <v>10325</v>
      </c>
      <c r="F5785">
        <f>anotacoes!A5785</f>
        <v>83</v>
      </c>
      <c r="G5785">
        <f>anotacoes!B5785</f>
        <v>84</v>
      </c>
      <c r="H5785" t="str">
        <f>anotacoes!K5785</f>
        <v xml:space="preserve"> 00:06:59,772</v>
      </c>
      <c r="I5785" t="str">
        <f>anotacoes!L5785</f>
        <v xml:space="preserve"> 00:07:08,160</v>
      </c>
      <c r="J5785" t="str">
        <f>IF(L5785="PAUSE",E5785,IF(anotacoes!G5789=conversao_anotacoes!C5785,conversao_anotacoes!C5785,conversao_anotacoes!D5785))</f>
        <v>NAKAI</v>
      </c>
      <c r="K5785" t="str">
        <f t="shared" si="180"/>
        <v>VOROBEV</v>
      </c>
      <c r="L5785" t="str">
        <f>UPPER(anotacoes!H5785)</f>
        <v>GRIP TIME</v>
      </c>
      <c r="M5785" t="str">
        <f>IF(OR(L5785="ATTACK",L5785="FINTA"),"&lt;TECNICA&gt;",UPPER(anotacoes!I5785))</f>
        <v>RIGHT BACK</v>
      </c>
      <c r="N5785" t="str">
        <f>IF(OR(L5785="ATTACK",L5785="FINTA"),UPPER(anotacoes!I5785),"")</f>
        <v/>
      </c>
      <c r="O5785" s="6" t="str">
        <f>IF(anotacoes!N5785=0,"",anotacoes!N5785)</f>
        <v/>
      </c>
      <c r="P5785" t="str">
        <f>IF(anotacoes!M5785=0,"",UPPER(anotacoes!M5785))</f>
        <v/>
      </c>
      <c r="Q5785" t="str">
        <f t="shared" si="181"/>
        <v>INSERT INTO CONVERSAO_LUTA_ACAO (cd_conversao, id_luta, sequencia, momento_inicio, momento_fim, quem_faz, quem_sofre, acao_tipo, acao, tecnica, direcao, pontuacao) VALUES (1, 83, 84, TRIM(' 00:06:59,772'), TRIM(' 00:07:08,160'), 'NAKAI', 'VOROBEV', 'GRIP TIME', 'RIGHT BACK', NULL, NULL, NULL)</v>
      </c>
      <c r="R5785" t="s">
        <v>10327</v>
      </c>
    </row>
    <row r="5786" spans="1:18" hidden="1" x14ac:dyDescent="0.25">
      <c r="A5786" s="7">
        <f>anotacoes!D5786</f>
        <v>40833</v>
      </c>
      <c r="B5786" t="str">
        <f>anotacoes!C5786</f>
        <v>GRAND PRIX ABU DHABI 2011</v>
      </c>
      <c r="C5786" t="str">
        <f>anotacoes!E5786</f>
        <v>NAKAI</v>
      </c>
      <c r="D5786" t="str">
        <f>anotacoes!F5786</f>
        <v>VOROBEV</v>
      </c>
      <c r="E5786" t="s">
        <v>10325</v>
      </c>
      <c r="F5786">
        <f>anotacoes!A5786</f>
        <v>83</v>
      </c>
      <c r="G5786">
        <f>anotacoes!B5786</f>
        <v>85</v>
      </c>
      <c r="H5786" t="str">
        <f>anotacoes!K5786</f>
        <v xml:space="preserve"> 00:07:08,160</v>
      </c>
      <c r="I5786" t="str">
        <f>anotacoes!L5786</f>
        <v xml:space="preserve"> 00:07:08,160</v>
      </c>
      <c r="J5786" t="str">
        <f>IF(L5786="PAUSE",E5786,IF(anotacoes!G5790=conversao_anotacoes!C5786,conversao_anotacoes!C5786,conversao_anotacoes!D5786))</f>
        <v>&lt;ARBITRO_DESCONHECIDO&gt;</v>
      </c>
      <c r="K5786" t="str">
        <f t="shared" si="180"/>
        <v/>
      </c>
      <c r="L5786" t="str">
        <f>UPPER(anotacoes!H5786)</f>
        <v>PAUSE</v>
      </c>
      <c r="M5786" t="str">
        <f>IF(OR(L5786="ATTACK",L5786="FINTA"),"&lt;TECNICA&gt;",UPPER(anotacoes!I5786))</f>
        <v>&lt;NAO_CLASSIFICADO&gt;</v>
      </c>
      <c r="N5786" t="str">
        <f>IF(OR(L5786="ATTACK",L5786="FINTA"),UPPER(anotacoes!I5786),"")</f>
        <v/>
      </c>
      <c r="O5786" s="6" t="str">
        <f>IF(anotacoes!N5786=0,"",anotacoes!N5786)</f>
        <v/>
      </c>
      <c r="P5786" t="str">
        <f>IF(anotacoes!M5786=0,"",UPPER(anotacoes!M5786))</f>
        <v/>
      </c>
      <c r="Q5786" t="str">
        <f t="shared" si="181"/>
        <v>INSERT INTO CONVERSAO_LUTA_ACAO (cd_conversao, id_luta, sequencia, momento_inicio, momento_fim, quem_faz, quem_sofre, acao_tipo, acao, tecnica, direcao, pontuacao) VALUES (1, 83, 85, TRIM(' 00:07:08,160'), TRIM(' 00:07:08,160'), '&lt;ARBITRO_DESCONHECIDO&gt;', '', 'PAUSE', '&lt;NAO_CLASSIFICADO&gt;', NULL, NULL, NULL)</v>
      </c>
      <c r="R5786" t="s">
        <v>10327</v>
      </c>
    </row>
    <row r="5787" spans="1:18" hidden="1" x14ac:dyDescent="0.25">
      <c r="A5787" s="7">
        <f>anotacoes!D5787</f>
        <v>40833</v>
      </c>
      <c r="B5787" t="str">
        <f>anotacoes!C5787</f>
        <v>GRAND PRIX ABU DHABI 2011</v>
      </c>
      <c r="C5787" t="str">
        <f>anotacoes!E5787</f>
        <v>NAKAI</v>
      </c>
      <c r="D5787" t="str">
        <f>anotacoes!F5787</f>
        <v>VOROBEV</v>
      </c>
      <c r="E5787" t="s">
        <v>10325</v>
      </c>
      <c r="F5787">
        <f>anotacoes!A5787</f>
        <v>83</v>
      </c>
      <c r="G5787">
        <f>anotacoes!B5787</f>
        <v>86</v>
      </c>
      <c r="H5787" t="str">
        <f>anotacoes!K5787</f>
        <v xml:space="preserve"> 00:07:08,160</v>
      </c>
      <c r="I5787" t="str">
        <f>anotacoes!L5787</f>
        <v xml:space="preserve"> 00:07:09,474</v>
      </c>
      <c r="J5787" t="str">
        <f>IF(L5787="PAUSE",E5787,IF(anotacoes!G5791=conversao_anotacoes!C5787,conversao_anotacoes!C5787,conversao_anotacoes!D5787))</f>
        <v>NAKAI</v>
      </c>
      <c r="K5787" t="str">
        <f t="shared" si="180"/>
        <v>VOROBEV</v>
      </c>
      <c r="L5787" t="str">
        <f>UPPER(anotacoes!H5787)</f>
        <v>DISPLACEMENT</v>
      </c>
      <c r="M5787" t="str">
        <f>IF(OR(L5787="ATTACK",L5787="FINTA"),"&lt;TECNICA&gt;",UPPER(anotacoes!I5787))</f>
        <v>TRY TO GRIP WITH CONTACT</v>
      </c>
      <c r="N5787" t="str">
        <f>IF(OR(L5787="ATTACK",L5787="FINTA"),UPPER(anotacoes!I5787),"")</f>
        <v/>
      </c>
      <c r="O5787" s="6" t="str">
        <f>IF(anotacoes!N5787=0,"",anotacoes!N5787)</f>
        <v/>
      </c>
      <c r="P5787" t="str">
        <f>IF(anotacoes!M5787=0,"",UPPER(anotacoes!M5787))</f>
        <v/>
      </c>
      <c r="Q5787" t="str">
        <f t="shared" si="181"/>
        <v>INSERT INTO CONVERSAO_LUTA_ACAO (cd_conversao, id_luta, sequencia, momento_inicio, momento_fim, quem_faz, quem_sofre, acao_tipo, acao, tecnica, direcao, pontuacao) VALUES (1, 83, 86, TRIM(' 00:07:08,160'), TRIM(' 00:07:09,474'), 'NAKAI', 'VOROBEV', 'DISPLACEMENT', 'TRY TO GRIP WITH CONTACT', NULL, NULL, NULL)</v>
      </c>
      <c r="R5787" t="s">
        <v>10327</v>
      </c>
    </row>
    <row r="5788" spans="1:18" hidden="1" x14ac:dyDescent="0.25">
      <c r="A5788" s="7">
        <f>anotacoes!D5788</f>
        <v>40833</v>
      </c>
      <c r="B5788" t="str">
        <f>anotacoes!C5788</f>
        <v>GRAND PRIX ABU DHABI 2011</v>
      </c>
      <c r="C5788" t="str">
        <f>anotacoes!E5788</f>
        <v>NAKAI</v>
      </c>
      <c r="D5788" t="str">
        <f>anotacoes!F5788</f>
        <v>VOROBEV</v>
      </c>
      <c r="E5788" t="s">
        <v>10325</v>
      </c>
      <c r="F5788">
        <f>anotacoes!A5788</f>
        <v>83</v>
      </c>
      <c r="G5788">
        <f>anotacoes!B5788</f>
        <v>87</v>
      </c>
      <c r="H5788" t="str">
        <f>anotacoes!K5788</f>
        <v xml:space="preserve"> 00:07:09,474</v>
      </c>
      <c r="I5788" t="str">
        <f>anotacoes!L5788</f>
        <v xml:space="preserve"> 00:07:11,150</v>
      </c>
      <c r="J5788" t="str">
        <f>IF(L5788="PAUSE",E5788,IF(anotacoes!G5792=conversao_anotacoes!C5788,conversao_anotacoes!C5788,conversao_anotacoes!D5788))</f>
        <v>NAKAI</v>
      </c>
      <c r="K5788" t="str">
        <f t="shared" si="180"/>
        <v>VOROBEV</v>
      </c>
      <c r="L5788" t="str">
        <f>UPPER(anotacoes!H5788)</f>
        <v>GRIP TIME</v>
      </c>
      <c r="M5788" t="str">
        <f>IF(OR(L5788="ATTACK",L5788="FINTA"),"&lt;TECNICA&gt;",UPPER(anotacoes!I5788))</f>
        <v>RIGHT BACK LEFT SLEEVE</v>
      </c>
      <c r="N5788" t="str">
        <f>IF(OR(L5788="ATTACK",L5788="FINTA"),UPPER(anotacoes!I5788),"")</f>
        <v/>
      </c>
      <c r="O5788" s="6" t="str">
        <f>IF(anotacoes!N5788=0,"",anotacoes!N5788)</f>
        <v/>
      </c>
      <c r="P5788" t="str">
        <f>IF(anotacoes!M5788=0,"",UPPER(anotacoes!M5788))</f>
        <v/>
      </c>
      <c r="Q5788" t="str">
        <f t="shared" si="181"/>
        <v>INSERT INTO CONVERSAO_LUTA_ACAO (cd_conversao, id_luta, sequencia, momento_inicio, momento_fim, quem_faz, quem_sofre, acao_tipo, acao, tecnica, direcao, pontuacao) VALUES (1, 83, 87, TRIM(' 00:07:09,474'), TRIM(' 00:07:11,150'), 'NAKAI', 'VOROBEV', 'GRIP TIME', 'RIGHT BACK LEFT SLEEVE', NULL, NULL, NULL)</v>
      </c>
      <c r="R5788" t="s">
        <v>10327</v>
      </c>
    </row>
    <row r="5789" spans="1:18" hidden="1" x14ac:dyDescent="0.25">
      <c r="A5789" s="7">
        <f>anotacoes!D5789</f>
        <v>40833</v>
      </c>
      <c r="B5789" t="str">
        <f>anotacoes!C5789</f>
        <v>GRAND PRIX ABU DHABI 2011</v>
      </c>
      <c r="C5789" t="str">
        <f>anotacoes!E5789</f>
        <v>NAKAI</v>
      </c>
      <c r="D5789" t="str">
        <f>anotacoes!F5789</f>
        <v>VOROBEV</v>
      </c>
      <c r="E5789" t="s">
        <v>10325</v>
      </c>
      <c r="F5789">
        <f>anotacoes!A5789</f>
        <v>83</v>
      </c>
      <c r="G5789">
        <f>anotacoes!B5789</f>
        <v>88</v>
      </c>
      <c r="H5789" t="str">
        <f>anotacoes!K5789</f>
        <v xml:space="preserve"> 00:07:11,150</v>
      </c>
      <c r="I5789" t="str">
        <f>anotacoes!L5789</f>
        <v xml:space="preserve"> 00:07:12,196</v>
      </c>
      <c r="J5789" t="str">
        <f>IF(L5789="PAUSE",E5789,IF(anotacoes!G5793=conversao_anotacoes!C5789,conversao_anotacoes!C5789,conversao_anotacoes!D5789))</f>
        <v>NAKAI</v>
      </c>
      <c r="K5789" t="str">
        <f t="shared" si="180"/>
        <v>VOROBEV</v>
      </c>
      <c r="L5789" t="str">
        <f>UPPER(anotacoes!H5789)</f>
        <v>DEFENSE</v>
      </c>
      <c r="M5789" t="str">
        <f>IF(OR(L5789="ATTACK",L5789="FINTA"),"&lt;TECNICA&gt;",UPPER(anotacoes!I5789))</f>
        <v>TAE-SABAKI RIGHT INCLINED</v>
      </c>
      <c r="N5789" t="str">
        <f>IF(OR(L5789="ATTACK",L5789="FINTA"),UPPER(anotacoes!I5789),"")</f>
        <v/>
      </c>
      <c r="O5789" s="6" t="str">
        <f>IF(anotacoes!N5789=0,"",anotacoes!N5789)</f>
        <v/>
      </c>
      <c r="P5789" t="str">
        <f>IF(anotacoes!M5789=0,"",UPPER(anotacoes!M5789))</f>
        <v/>
      </c>
      <c r="Q5789" t="str">
        <f t="shared" si="181"/>
        <v>INSERT INTO CONVERSAO_LUTA_ACAO (cd_conversao, id_luta, sequencia, momento_inicio, momento_fim, quem_faz, quem_sofre, acao_tipo, acao, tecnica, direcao, pontuacao) VALUES (1, 83, 88, TRIM(' 00:07:11,150'), TRIM(' 00:07:12,196'), 'NAKAI', 'VOROBEV', 'DEFENSE', 'TAE-SABAKI RIGHT INCLINED', NULL, NULL, NULL)</v>
      </c>
      <c r="R5789" t="s">
        <v>10327</v>
      </c>
    </row>
    <row r="5790" spans="1:18" hidden="1" x14ac:dyDescent="0.25">
      <c r="A5790" s="7">
        <f>anotacoes!D5790</f>
        <v>40833</v>
      </c>
      <c r="B5790" t="str">
        <f>anotacoes!C5790</f>
        <v>GRAND PRIX ABU DHABI 2011</v>
      </c>
      <c r="C5790" t="str">
        <f>anotacoes!E5790</f>
        <v>NAKAI</v>
      </c>
      <c r="D5790" t="str">
        <f>anotacoes!F5790</f>
        <v>VOROBEV</v>
      </c>
      <c r="E5790" t="s">
        <v>10325</v>
      </c>
      <c r="F5790">
        <f>anotacoes!A5790</f>
        <v>83</v>
      </c>
      <c r="G5790">
        <f>anotacoes!B5790</f>
        <v>89</v>
      </c>
      <c r="H5790" t="str">
        <f>anotacoes!K5790</f>
        <v xml:space="preserve"> 00:07:12,196</v>
      </c>
      <c r="I5790" t="str">
        <f>anotacoes!L5790</f>
        <v xml:space="preserve"> 00:07:12,940</v>
      </c>
      <c r="J5790" t="str">
        <f>IF(L5790="PAUSE",E5790,IF(anotacoes!G5794=conversao_anotacoes!C5790,conversao_anotacoes!C5790,conversao_anotacoes!D5790))</f>
        <v>&lt;ARBITRO_DESCONHECIDO&gt;</v>
      </c>
      <c r="K5790" t="str">
        <f t="shared" si="180"/>
        <v/>
      </c>
      <c r="L5790" t="str">
        <f>UPPER(anotacoes!H5790)</f>
        <v>PAUSE</v>
      </c>
      <c r="M5790" t="str">
        <f>IF(OR(L5790="ATTACK",L5790="FINTA"),"&lt;TECNICA&gt;",UPPER(anotacoes!I5790))</f>
        <v>&lt;NAO_CLASSIFICADO&gt;</v>
      </c>
      <c r="N5790" t="str">
        <f>IF(OR(L5790="ATTACK",L5790="FINTA"),UPPER(anotacoes!I5790),"")</f>
        <v/>
      </c>
      <c r="O5790" s="6" t="str">
        <f>IF(anotacoes!N5790=0,"",anotacoes!N5790)</f>
        <v/>
      </c>
      <c r="P5790" t="str">
        <f>IF(anotacoes!M5790=0,"",UPPER(anotacoes!M5790))</f>
        <v/>
      </c>
      <c r="Q5790" t="str">
        <f t="shared" si="181"/>
        <v>INSERT INTO CONVERSAO_LUTA_ACAO (cd_conversao, id_luta, sequencia, momento_inicio, momento_fim, quem_faz, quem_sofre, acao_tipo, acao, tecnica, direcao, pontuacao) VALUES (1, 83, 89, TRIM(' 00:07:12,196'), TRIM(' 00:07:12,940'), '&lt;ARBITRO_DESCONHECIDO&gt;', '', 'PAUSE', '&lt;NAO_CLASSIFICADO&gt;', NULL, NULL, NULL)</v>
      </c>
      <c r="R5790" t="s">
        <v>10327</v>
      </c>
    </row>
    <row r="5791" spans="1:18" hidden="1" x14ac:dyDescent="0.25">
      <c r="A5791" s="7">
        <f>anotacoes!D5791</f>
        <v>40833</v>
      </c>
      <c r="B5791" t="str">
        <f>anotacoes!C5791</f>
        <v>GRAND PRIX ABU DHABI 2011</v>
      </c>
      <c r="C5791" t="str">
        <f>anotacoes!E5791</f>
        <v>NAKAI</v>
      </c>
      <c r="D5791" t="str">
        <f>anotacoes!F5791</f>
        <v>VOROBEV</v>
      </c>
      <c r="E5791" t="s">
        <v>10325</v>
      </c>
      <c r="F5791">
        <f>anotacoes!A5791</f>
        <v>83</v>
      </c>
      <c r="G5791">
        <f>anotacoes!B5791</f>
        <v>90</v>
      </c>
      <c r="H5791" t="str">
        <f>anotacoes!K5791</f>
        <v xml:space="preserve"> 00:07:12,940</v>
      </c>
      <c r="I5791" t="str">
        <f>anotacoes!L5791</f>
        <v xml:space="preserve"> 00:07:12,940</v>
      </c>
      <c r="J5791" t="str">
        <f>IF(L5791="PAUSE",E5791,IF(anotacoes!G5795=conversao_anotacoes!C5791,conversao_anotacoes!C5791,conversao_anotacoes!D5791))</f>
        <v>NAKAI</v>
      </c>
      <c r="K5791" t="str">
        <f t="shared" si="180"/>
        <v>VOROBEV</v>
      </c>
      <c r="L5791" t="str">
        <f>UPPER(anotacoes!H5791)</f>
        <v>DISPLACEMENT</v>
      </c>
      <c r="M5791" t="str">
        <f>IF(OR(L5791="ATTACK",L5791="FINTA"),"&lt;TECNICA&gt;",UPPER(anotacoes!I5791))</f>
        <v>TRY TO GRIP WITH CONTACT</v>
      </c>
      <c r="N5791" t="str">
        <f>IF(OR(L5791="ATTACK",L5791="FINTA"),UPPER(anotacoes!I5791),"")</f>
        <v/>
      </c>
      <c r="O5791" s="6" t="str">
        <f>IF(anotacoes!N5791=0,"",anotacoes!N5791)</f>
        <v/>
      </c>
      <c r="P5791" t="str">
        <f>IF(anotacoes!M5791=0,"",UPPER(anotacoes!M5791))</f>
        <v/>
      </c>
      <c r="Q5791" t="str">
        <f t="shared" si="181"/>
        <v>INSERT INTO CONVERSAO_LUTA_ACAO (cd_conversao, id_luta, sequencia, momento_inicio, momento_fim, quem_faz, quem_sofre, acao_tipo, acao, tecnica, direcao, pontuacao) VALUES (1, 83, 90, TRIM(' 00:07:12,940'), TRIM(' 00:07:12,940'), 'NAKAI', 'VOROBEV', 'DISPLACEMENT', 'TRY TO GRIP WITH CONTACT', NULL, NULL, NULL)</v>
      </c>
      <c r="R5791" t="s">
        <v>10327</v>
      </c>
    </row>
    <row r="5792" spans="1:18" hidden="1" x14ac:dyDescent="0.25">
      <c r="A5792" s="7">
        <f>anotacoes!D5792</f>
        <v>40833</v>
      </c>
      <c r="B5792" t="str">
        <f>anotacoes!C5792</f>
        <v>GRAND PRIX ABU DHABI 2011</v>
      </c>
      <c r="C5792" t="str">
        <f>anotacoes!E5792</f>
        <v>NAKAI</v>
      </c>
      <c r="D5792" t="str">
        <f>anotacoes!F5792</f>
        <v>VOROBEV</v>
      </c>
      <c r="E5792" t="s">
        <v>10325</v>
      </c>
      <c r="F5792">
        <f>anotacoes!A5792</f>
        <v>83</v>
      </c>
      <c r="G5792">
        <f>anotacoes!B5792</f>
        <v>91</v>
      </c>
      <c r="H5792" t="str">
        <f>anotacoes!K5792</f>
        <v xml:space="preserve"> 00:07:12,940</v>
      </c>
      <c r="I5792" t="str">
        <f>anotacoes!L5792</f>
        <v xml:space="preserve"> 00:07:19,791</v>
      </c>
      <c r="J5792" t="str">
        <f>IF(L5792="PAUSE",E5792,IF(anotacoes!G5796=conversao_anotacoes!C5792,conversao_anotacoes!C5792,conversao_anotacoes!D5792))</f>
        <v>NAKAI</v>
      </c>
      <c r="K5792" t="str">
        <f t="shared" si="180"/>
        <v>VOROBEV</v>
      </c>
      <c r="L5792" t="str">
        <f>UPPER(anotacoes!H5792)</f>
        <v>GRIP TIME</v>
      </c>
      <c r="M5792" t="str">
        <f>IF(OR(L5792="ATTACK",L5792="FINTA"),"&lt;TECNICA&gt;",UPPER(anotacoes!I5792))</f>
        <v>RIGHT BACK LEFT SLEEVE</v>
      </c>
      <c r="N5792" t="str">
        <f>IF(OR(L5792="ATTACK",L5792="FINTA"),UPPER(anotacoes!I5792),"")</f>
        <v/>
      </c>
      <c r="O5792" s="6" t="str">
        <f>IF(anotacoes!N5792=0,"",anotacoes!N5792)</f>
        <v/>
      </c>
      <c r="P5792" t="str">
        <f>IF(anotacoes!M5792=0,"",UPPER(anotacoes!M5792))</f>
        <v/>
      </c>
      <c r="Q5792" t="str">
        <f t="shared" si="181"/>
        <v>INSERT INTO CONVERSAO_LUTA_ACAO (cd_conversao, id_luta, sequencia, momento_inicio, momento_fim, quem_faz, quem_sofre, acao_tipo, acao, tecnica, direcao, pontuacao) VALUES (1, 83, 91, TRIM(' 00:07:12,940'), TRIM(' 00:07:19,791'), 'NAKAI', 'VOROBEV', 'GRIP TIME', 'RIGHT BACK LEFT SLEEVE', NULL, NULL, NULL)</v>
      </c>
      <c r="R5792" t="s">
        <v>10327</v>
      </c>
    </row>
    <row r="5793" spans="1:18" hidden="1" x14ac:dyDescent="0.25">
      <c r="A5793" s="7">
        <f>anotacoes!D5793</f>
        <v>40833</v>
      </c>
      <c r="B5793" t="str">
        <f>anotacoes!C5793</f>
        <v>GRAND PRIX ABU DHABI 2011</v>
      </c>
      <c r="C5793" t="str">
        <f>anotacoes!E5793</f>
        <v>NAKAI</v>
      </c>
      <c r="D5793" t="str">
        <f>anotacoes!F5793</f>
        <v>VOROBEV</v>
      </c>
      <c r="E5793" t="s">
        <v>10325</v>
      </c>
      <c r="F5793">
        <f>anotacoes!A5793</f>
        <v>83</v>
      </c>
      <c r="G5793">
        <f>anotacoes!B5793</f>
        <v>92</v>
      </c>
      <c r="H5793" t="str">
        <f>anotacoes!K5793</f>
        <v xml:space="preserve"> 00:07:19,791</v>
      </c>
      <c r="I5793" t="str">
        <f>anotacoes!L5793</f>
        <v xml:space="preserve"> 00:07:19,791</v>
      </c>
      <c r="J5793" t="str">
        <f>IF(L5793="PAUSE",E5793,IF(anotacoes!G5797=conversao_anotacoes!C5793,conversao_anotacoes!C5793,conversao_anotacoes!D5793))</f>
        <v>NAKAI</v>
      </c>
      <c r="K5793" t="str">
        <f t="shared" si="180"/>
        <v>VOROBEV</v>
      </c>
      <c r="L5793" t="str">
        <f>UPPER(anotacoes!H5793)</f>
        <v>ATTACK</v>
      </c>
      <c r="M5793" t="str">
        <f>IF(OR(L5793="ATTACK",L5793="FINTA"),"&lt;TECNICA&gt;",UPPER(anotacoes!I5793))</f>
        <v>&lt;TECNICA&gt;</v>
      </c>
      <c r="N5793" t="str">
        <f>IF(OR(L5793="ATTACK",L5793="FINTA"),UPPER(anotacoes!I5793),"")</f>
        <v>SASAE TSURIKOMI ASHI</v>
      </c>
      <c r="O5793" s="6">
        <f>IF(anotacoes!N5793=0,"",anotacoes!N5793)</f>
        <v>6</v>
      </c>
      <c r="P5793" t="str">
        <f>IF(anotacoes!M5793=0,"",UPPER(anotacoes!M5793))</f>
        <v/>
      </c>
      <c r="Q5793" t="str">
        <f t="shared" si="181"/>
        <v>INSERT INTO CONVERSAO_LUTA_ACAO (cd_conversao, id_luta, sequencia, momento_inicio, momento_fim, quem_faz, quem_sofre, acao_tipo, acao, tecnica, direcao, pontuacao) VALUES (1, 83, 92, TRIM(' 00:07:19,791'), TRIM(' 00:07:19,791'), 'NAKAI', 'VOROBEV', 'ATTACK', '&lt;TECNICA&gt;', 'SASAE TSURIKOMI ASHI', 6, NULL)</v>
      </c>
      <c r="R5793" t="s">
        <v>10327</v>
      </c>
    </row>
    <row r="5794" spans="1:18" hidden="1" x14ac:dyDescent="0.25">
      <c r="A5794" s="7">
        <f>anotacoes!D5794</f>
        <v>40833</v>
      </c>
      <c r="B5794" t="str">
        <f>anotacoes!C5794</f>
        <v>GRAND PRIX ABU DHABI 2011</v>
      </c>
      <c r="C5794" t="str">
        <f>anotacoes!E5794</f>
        <v>NAKAI</v>
      </c>
      <c r="D5794" t="str">
        <f>anotacoes!F5794</f>
        <v>VOROBEV</v>
      </c>
      <c r="E5794" t="s">
        <v>10325</v>
      </c>
      <c r="F5794">
        <f>anotacoes!A5794</f>
        <v>83</v>
      </c>
      <c r="G5794">
        <f>anotacoes!B5794</f>
        <v>93</v>
      </c>
      <c r="H5794" t="str">
        <f>anotacoes!K5794</f>
        <v xml:space="preserve"> 00:07:19,791</v>
      </c>
      <c r="I5794" t="str">
        <f>anotacoes!L5794</f>
        <v xml:space="preserve"> 00:07:21,687</v>
      </c>
      <c r="J5794" t="str">
        <f>IF(L5794="PAUSE",E5794,IF(anotacoes!G5798=conversao_anotacoes!C5794,conversao_anotacoes!C5794,conversao_anotacoes!D5794))</f>
        <v>NAKAI</v>
      </c>
      <c r="K5794" t="str">
        <f t="shared" si="180"/>
        <v>VOROBEV</v>
      </c>
      <c r="L5794" t="str">
        <f>UPPER(anotacoes!H5794)</f>
        <v>ATTACK</v>
      </c>
      <c r="M5794" t="str">
        <f>IF(OR(L5794="ATTACK",L5794="FINTA"),"&lt;TECNICA&gt;",UPPER(anotacoes!I5794))</f>
        <v>&lt;TECNICA&gt;</v>
      </c>
      <c r="N5794" t="str">
        <f>IF(OR(L5794="ATTACK",L5794="FINTA"),UPPER(anotacoes!I5794),"")</f>
        <v>OGOSHI</v>
      </c>
      <c r="O5794" s="6">
        <f>IF(anotacoes!N5794=0,"",anotacoes!N5794)</f>
        <v>4</v>
      </c>
      <c r="P5794" t="str">
        <f>IF(anotacoes!M5794=0,"",UPPER(anotacoes!M5794))</f>
        <v/>
      </c>
      <c r="Q5794" t="str">
        <f t="shared" si="181"/>
        <v>INSERT INTO CONVERSAO_LUTA_ACAO (cd_conversao, id_luta, sequencia, momento_inicio, momento_fim, quem_faz, quem_sofre, acao_tipo, acao, tecnica, direcao, pontuacao) VALUES (1, 83, 93, TRIM(' 00:07:19,791'), TRIM(' 00:07:21,687'), 'NAKAI', 'VOROBEV', 'ATTACK', '&lt;TECNICA&gt;', 'OGOSHI', 4, NULL)</v>
      </c>
      <c r="R5794" t="s">
        <v>10327</v>
      </c>
    </row>
    <row r="5795" spans="1:18" hidden="1" x14ac:dyDescent="0.25">
      <c r="A5795" s="7">
        <f>anotacoes!D5795</f>
        <v>40833</v>
      </c>
      <c r="B5795" t="str">
        <f>anotacoes!C5795</f>
        <v>GRAND PRIX ABU DHABI 2011</v>
      </c>
      <c r="C5795" t="str">
        <f>anotacoes!E5795</f>
        <v>NAKAI</v>
      </c>
      <c r="D5795" t="str">
        <f>anotacoes!F5795</f>
        <v>VOROBEV</v>
      </c>
      <c r="E5795" t="s">
        <v>10325</v>
      </c>
      <c r="F5795">
        <f>anotacoes!A5795</f>
        <v>83</v>
      </c>
      <c r="G5795">
        <f>anotacoes!B5795</f>
        <v>94</v>
      </c>
      <c r="H5795" t="str">
        <f>anotacoes!K5795</f>
        <v xml:space="preserve"> 00:07:21,687</v>
      </c>
      <c r="I5795" t="str">
        <f>anotacoes!L5795</f>
        <v xml:space="preserve"> 00:07:22,186</v>
      </c>
      <c r="J5795" t="str">
        <f>IF(L5795="PAUSE",E5795,IF(anotacoes!G5799=conversao_anotacoes!C5795,conversao_anotacoes!C5795,conversao_anotacoes!D5795))</f>
        <v>&lt;ARBITRO_DESCONHECIDO&gt;</v>
      </c>
      <c r="K5795" t="str">
        <f t="shared" si="180"/>
        <v/>
      </c>
      <c r="L5795" t="str">
        <f>UPPER(anotacoes!H5795)</f>
        <v>PAUSE</v>
      </c>
      <c r="M5795" t="str">
        <f>IF(OR(L5795="ATTACK",L5795="FINTA"),"&lt;TECNICA&gt;",UPPER(anotacoes!I5795))</f>
        <v>&lt;NAO_CLASSIFICADO&gt;</v>
      </c>
      <c r="N5795" t="str">
        <f>IF(OR(L5795="ATTACK",L5795="FINTA"),UPPER(anotacoes!I5795),"")</f>
        <v/>
      </c>
      <c r="O5795" s="6" t="str">
        <f>IF(anotacoes!N5795=0,"",anotacoes!N5795)</f>
        <v/>
      </c>
      <c r="P5795" t="str">
        <f>IF(anotacoes!M5795=0,"",UPPER(anotacoes!M5795))</f>
        <v/>
      </c>
      <c r="Q5795" t="str">
        <f t="shared" si="181"/>
        <v>INSERT INTO CONVERSAO_LUTA_ACAO (cd_conversao, id_luta, sequencia, momento_inicio, momento_fim, quem_faz, quem_sofre, acao_tipo, acao, tecnica, direcao, pontuacao) VALUES (1, 83, 94, TRIM(' 00:07:21,687'), TRIM(' 00:07:22,186'), '&lt;ARBITRO_DESCONHECIDO&gt;', '', 'PAUSE', '&lt;NAO_CLASSIFICADO&gt;', NULL, NULL, NULL)</v>
      </c>
      <c r="R5795" t="s">
        <v>10327</v>
      </c>
    </row>
    <row r="5796" spans="1:18" hidden="1" x14ac:dyDescent="0.25">
      <c r="A5796" s="7">
        <f>anotacoes!D5796</f>
        <v>40833</v>
      </c>
      <c r="B5796" t="str">
        <f>anotacoes!C5796</f>
        <v>GRAND PRIX ABU DHABI 2011</v>
      </c>
      <c r="C5796" t="str">
        <f>anotacoes!E5796</f>
        <v>NAKAI</v>
      </c>
      <c r="D5796" t="str">
        <f>anotacoes!F5796</f>
        <v>VOROBEV</v>
      </c>
      <c r="E5796" t="s">
        <v>10325</v>
      </c>
      <c r="F5796">
        <f>anotacoes!A5796</f>
        <v>83</v>
      </c>
      <c r="G5796">
        <f>anotacoes!B5796</f>
        <v>95</v>
      </c>
      <c r="H5796" t="str">
        <f>anotacoes!K5796</f>
        <v xml:space="preserve"> 00:07:22,186</v>
      </c>
      <c r="I5796" t="str">
        <f>anotacoes!L5796</f>
        <v xml:space="preserve"> 00:07:24,710</v>
      </c>
      <c r="J5796" t="str">
        <f>IF(L5796="PAUSE",E5796,IF(anotacoes!G5800=conversao_anotacoes!C5796,conversao_anotacoes!C5796,conversao_anotacoes!D5796))</f>
        <v>NAKAI</v>
      </c>
      <c r="K5796" t="str">
        <f t="shared" si="180"/>
        <v>VOROBEV</v>
      </c>
      <c r="L5796" t="str">
        <f>UPPER(anotacoes!H5796)</f>
        <v>DISPLACEMENT</v>
      </c>
      <c r="M5796" t="str">
        <f>IF(OR(L5796="ATTACK",L5796="FINTA"),"&lt;TECNICA&gt;",UPPER(anotacoes!I5796))</f>
        <v>TRY TO GRIP WITH CONTACT</v>
      </c>
      <c r="N5796" t="str">
        <f>IF(OR(L5796="ATTACK",L5796="FINTA"),UPPER(anotacoes!I5796),"")</f>
        <v/>
      </c>
      <c r="O5796" s="6" t="str">
        <f>IF(anotacoes!N5796=0,"",anotacoes!N5796)</f>
        <v/>
      </c>
      <c r="P5796" t="str">
        <f>IF(anotacoes!M5796=0,"",UPPER(anotacoes!M5796))</f>
        <v/>
      </c>
      <c r="Q5796" t="str">
        <f t="shared" si="181"/>
        <v>INSERT INTO CONVERSAO_LUTA_ACAO (cd_conversao, id_luta, sequencia, momento_inicio, momento_fim, quem_faz, quem_sofre, acao_tipo, acao, tecnica, direcao, pontuacao) VALUES (1, 83, 95, TRIM(' 00:07:22,186'), TRIM(' 00:07:24,710'), 'NAKAI', 'VOROBEV', 'DISPLACEMENT', 'TRY TO GRIP WITH CONTACT', NULL, NULL, NULL)</v>
      </c>
      <c r="R5796" t="s">
        <v>10327</v>
      </c>
    </row>
    <row r="5797" spans="1:18" hidden="1" x14ac:dyDescent="0.25">
      <c r="A5797" s="7">
        <f>anotacoes!D5797</f>
        <v>40833</v>
      </c>
      <c r="B5797" t="str">
        <f>anotacoes!C5797</f>
        <v>GRAND PRIX ABU DHABI 2011</v>
      </c>
      <c r="C5797" t="str">
        <f>anotacoes!E5797</f>
        <v>NAKAI</v>
      </c>
      <c r="D5797" t="str">
        <f>anotacoes!F5797</f>
        <v>VOROBEV</v>
      </c>
      <c r="E5797" t="s">
        <v>10325</v>
      </c>
      <c r="F5797">
        <f>anotacoes!A5797</f>
        <v>83</v>
      </c>
      <c r="G5797">
        <f>anotacoes!B5797</f>
        <v>96</v>
      </c>
      <c r="H5797" t="str">
        <f>anotacoes!K5797</f>
        <v xml:space="preserve"> 00:07:24,710</v>
      </c>
      <c r="I5797" t="str">
        <f>anotacoes!L5797</f>
        <v xml:space="preserve"> 00:07:27,609</v>
      </c>
      <c r="J5797" t="str">
        <f>IF(L5797="PAUSE",E5797,IF(anotacoes!G5801=conversao_anotacoes!C5797,conversao_anotacoes!C5797,conversao_anotacoes!D5797))</f>
        <v>NAKAI</v>
      </c>
      <c r="K5797" t="str">
        <f t="shared" si="180"/>
        <v>VOROBEV</v>
      </c>
      <c r="L5797" t="str">
        <f>UPPER(anotacoes!H5797)</f>
        <v>GRIP TIME</v>
      </c>
      <c r="M5797" t="str">
        <f>IF(OR(L5797="ATTACK",L5797="FINTA"),"&lt;TECNICA&gt;",UPPER(anotacoes!I5797))</f>
        <v>RIGHT COLLAR</v>
      </c>
      <c r="N5797" t="str">
        <f>IF(OR(L5797="ATTACK",L5797="FINTA"),UPPER(anotacoes!I5797),"")</f>
        <v/>
      </c>
      <c r="O5797" s="6" t="str">
        <f>IF(anotacoes!N5797=0,"",anotacoes!N5797)</f>
        <v/>
      </c>
      <c r="P5797" t="str">
        <f>IF(anotacoes!M5797=0,"",UPPER(anotacoes!M5797))</f>
        <v/>
      </c>
      <c r="Q5797" t="str">
        <f t="shared" si="181"/>
        <v>INSERT INTO CONVERSAO_LUTA_ACAO (cd_conversao, id_luta, sequencia, momento_inicio, momento_fim, quem_faz, quem_sofre, acao_tipo, acao, tecnica, direcao, pontuacao) VALUES (1, 83, 96, TRIM(' 00:07:24,710'), TRIM(' 00:07:27,609'), 'NAKAI', 'VOROBEV', 'GRIP TIME', 'RIGHT COLLAR', NULL, NULL, NULL)</v>
      </c>
      <c r="R5797" t="s">
        <v>10327</v>
      </c>
    </row>
    <row r="5798" spans="1:18" hidden="1" x14ac:dyDescent="0.25">
      <c r="A5798" s="7">
        <f>anotacoes!D5798</f>
        <v>40833</v>
      </c>
      <c r="B5798" t="str">
        <f>anotacoes!C5798</f>
        <v>GRAND PRIX ABU DHABI 2011</v>
      </c>
      <c r="C5798" t="str">
        <f>anotacoes!E5798</f>
        <v>NAKAI</v>
      </c>
      <c r="D5798" t="str">
        <f>anotacoes!F5798</f>
        <v>VOROBEV</v>
      </c>
      <c r="E5798" t="s">
        <v>10325</v>
      </c>
      <c r="F5798">
        <f>anotacoes!A5798</f>
        <v>83</v>
      </c>
      <c r="G5798">
        <f>anotacoes!B5798</f>
        <v>97</v>
      </c>
      <c r="H5798" t="str">
        <f>anotacoes!K5798</f>
        <v xml:space="preserve"> 00:07:27,609</v>
      </c>
      <c r="I5798" t="str">
        <f>anotacoes!L5798</f>
        <v xml:space="preserve"> 00:07:32,525</v>
      </c>
      <c r="J5798" t="str">
        <f>IF(L5798="PAUSE",E5798,IF(anotacoes!G5802=conversao_anotacoes!C5798,conversao_anotacoes!C5798,conversao_anotacoes!D5798))</f>
        <v>NAKAI</v>
      </c>
      <c r="K5798" t="str">
        <f t="shared" si="180"/>
        <v>VOROBEV</v>
      </c>
      <c r="L5798" t="str">
        <f>UPPER(anotacoes!H5798)</f>
        <v>GRIP TIME</v>
      </c>
      <c r="M5798" t="str">
        <f>IF(OR(L5798="ATTACK",L5798="FINTA"),"&lt;TECNICA&gt;",UPPER(anotacoes!I5798))</f>
        <v>RIGHT BACK</v>
      </c>
      <c r="N5798" t="str">
        <f>IF(OR(L5798="ATTACK",L5798="FINTA"),UPPER(anotacoes!I5798),"")</f>
        <v/>
      </c>
      <c r="O5798" s="6" t="str">
        <f>IF(anotacoes!N5798=0,"",anotacoes!N5798)</f>
        <v/>
      </c>
      <c r="P5798" t="str">
        <f>IF(anotacoes!M5798=0,"",UPPER(anotacoes!M5798))</f>
        <v/>
      </c>
      <c r="Q5798" t="str">
        <f t="shared" si="181"/>
        <v>INSERT INTO CONVERSAO_LUTA_ACAO (cd_conversao, id_luta, sequencia, momento_inicio, momento_fim, quem_faz, quem_sofre, acao_tipo, acao, tecnica, direcao, pontuacao) VALUES (1, 83, 97, TRIM(' 00:07:27,609'), TRIM(' 00:07:32,525'), 'NAKAI', 'VOROBEV', 'GRIP TIME', 'RIGHT BACK', NULL, NULL, NULL)</v>
      </c>
      <c r="R5798" t="s">
        <v>10327</v>
      </c>
    </row>
    <row r="5799" spans="1:18" hidden="1" x14ac:dyDescent="0.25">
      <c r="A5799" s="7">
        <f>anotacoes!D5799</f>
        <v>40833</v>
      </c>
      <c r="B5799" t="str">
        <f>anotacoes!C5799</f>
        <v>GRAND PRIX ABU DHABI 2011</v>
      </c>
      <c r="C5799" t="str">
        <f>anotacoes!E5799</f>
        <v>NAKAI</v>
      </c>
      <c r="D5799" t="str">
        <f>anotacoes!F5799</f>
        <v>VOROBEV</v>
      </c>
      <c r="E5799" t="s">
        <v>10325</v>
      </c>
      <c r="F5799">
        <f>anotacoes!A5799</f>
        <v>83</v>
      </c>
      <c r="G5799">
        <f>anotacoes!B5799</f>
        <v>98</v>
      </c>
      <c r="H5799" t="str">
        <f>anotacoes!K5799</f>
        <v xml:space="preserve"> 00:07:32,748</v>
      </c>
      <c r="I5799" t="str">
        <f>anotacoes!L5799</f>
        <v xml:space="preserve"> 00:07:35,774</v>
      </c>
      <c r="J5799" t="str">
        <f>IF(L5799="PAUSE",E5799,IF(anotacoes!G5803=conversao_anotacoes!C5799,conversao_anotacoes!C5799,conversao_anotacoes!D5799))</f>
        <v>&lt;ARBITRO_DESCONHECIDO&gt;</v>
      </c>
      <c r="K5799" t="str">
        <f t="shared" si="180"/>
        <v/>
      </c>
      <c r="L5799" t="str">
        <f>UPPER(anotacoes!H5799)</f>
        <v>PAUSE</v>
      </c>
      <c r="M5799" t="str">
        <f>IF(OR(L5799="ATTACK",L5799="FINTA"),"&lt;TECNICA&gt;",UPPER(anotacoes!I5799))</f>
        <v>&lt;NAO_CLASSIFICADO&gt;</v>
      </c>
      <c r="N5799" t="str">
        <f>IF(OR(L5799="ATTACK",L5799="FINTA"),UPPER(anotacoes!I5799),"")</f>
        <v/>
      </c>
      <c r="O5799" s="6" t="str">
        <f>IF(anotacoes!N5799=0,"",anotacoes!N5799)</f>
        <v/>
      </c>
      <c r="P5799" t="str">
        <f>IF(anotacoes!M5799=0,"",UPPER(anotacoes!M5799))</f>
        <v/>
      </c>
      <c r="Q5799" t="str">
        <f t="shared" si="181"/>
        <v>INSERT INTO CONVERSAO_LUTA_ACAO (cd_conversao, id_luta, sequencia, momento_inicio, momento_fim, quem_faz, quem_sofre, acao_tipo, acao, tecnica, direcao, pontuacao) VALUES (1, 83, 98, TRIM(' 00:07:32,748'), TRIM(' 00:07:35,774'), '&lt;ARBITRO_DESCONHECIDO&gt;', '', 'PAUSE', '&lt;NAO_CLASSIFICADO&gt;', NULL, NULL, NULL)</v>
      </c>
      <c r="R5799" t="s">
        <v>10327</v>
      </c>
    </row>
    <row r="5800" spans="1:18" hidden="1" x14ac:dyDescent="0.25">
      <c r="A5800" s="7">
        <f>anotacoes!D5800</f>
        <v>40833</v>
      </c>
      <c r="B5800" t="str">
        <f>anotacoes!C5800</f>
        <v>GRAND PRIX ABU DHABI 2011</v>
      </c>
      <c r="C5800" t="str">
        <f>anotacoes!E5800</f>
        <v>NAKAI</v>
      </c>
      <c r="D5800" t="str">
        <f>anotacoes!F5800</f>
        <v>VOROBEV</v>
      </c>
      <c r="E5800" t="s">
        <v>10325</v>
      </c>
      <c r="F5800">
        <f>anotacoes!A5800</f>
        <v>83</v>
      </c>
      <c r="G5800">
        <f>anotacoes!B5800</f>
        <v>99</v>
      </c>
      <c r="H5800" t="str">
        <f>anotacoes!K5800</f>
        <v xml:space="preserve"> 00:07:35,774</v>
      </c>
      <c r="I5800" t="str">
        <f>anotacoes!L5800</f>
        <v xml:space="preserve"> 00:07:37,090</v>
      </c>
      <c r="J5800" t="str">
        <f>IF(L5800="PAUSE",E5800,IF(anotacoes!G5804=conversao_anotacoes!C5800,conversao_anotacoes!C5800,conversao_anotacoes!D5800))</f>
        <v>NAKAI</v>
      </c>
      <c r="K5800" t="str">
        <f t="shared" si="180"/>
        <v>VOROBEV</v>
      </c>
      <c r="L5800" t="str">
        <f>UPPER(anotacoes!H5800)</f>
        <v>DISPLACEMENT</v>
      </c>
      <c r="M5800" t="str">
        <f>IF(OR(L5800="ATTACK",L5800="FINTA"),"&lt;TECNICA&gt;",UPPER(anotacoes!I5800))</f>
        <v>TRY TO GRIP WITH CONTACT</v>
      </c>
      <c r="N5800" t="str">
        <f>IF(OR(L5800="ATTACK",L5800="FINTA"),UPPER(anotacoes!I5800),"")</f>
        <v/>
      </c>
      <c r="O5800" s="6" t="str">
        <f>IF(anotacoes!N5800=0,"",anotacoes!N5800)</f>
        <v/>
      </c>
      <c r="P5800" t="str">
        <f>IF(anotacoes!M5800=0,"",UPPER(anotacoes!M5800))</f>
        <v/>
      </c>
      <c r="Q5800" t="str">
        <f t="shared" si="181"/>
        <v>INSERT INTO CONVERSAO_LUTA_ACAO (cd_conversao, id_luta, sequencia, momento_inicio, momento_fim, quem_faz, quem_sofre, acao_tipo, acao, tecnica, direcao, pontuacao) VALUES (1, 83, 99, TRIM(' 00:07:35,774'), TRIM(' 00:07:37,090'), 'NAKAI', 'VOROBEV', 'DISPLACEMENT', 'TRY TO GRIP WITH CONTACT', NULL, NULL, NULL)</v>
      </c>
      <c r="R5800" t="s">
        <v>10327</v>
      </c>
    </row>
    <row r="5801" spans="1:18" hidden="1" x14ac:dyDescent="0.25">
      <c r="A5801" s="7">
        <f>anotacoes!D5801</f>
        <v>40833</v>
      </c>
      <c r="B5801" t="str">
        <f>anotacoes!C5801</f>
        <v>GRAND PRIX ABU DHABI 2011</v>
      </c>
      <c r="C5801" t="str">
        <f>anotacoes!E5801</f>
        <v>NAKAI</v>
      </c>
      <c r="D5801" t="str">
        <f>anotacoes!F5801</f>
        <v>VOROBEV</v>
      </c>
      <c r="E5801" t="s">
        <v>10325</v>
      </c>
      <c r="F5801">
        <f>anotacoes!A5801</f>
        <v>83</v>
      </c>
      <c r="G5801">
        <f>anotacoes!B5801</f>
        <v>100</v>
      </c>
      <c r="H5801" t="str">
        <f>anotacoes!K5801</f>
        <v xml:space="preserve"> 00:07:37,090</v>
      </c>
      <c r="I5801" t="str">
        <f>anotacoes!L5801</f>
        <v xml:space="preserve"> 00:08:22,140</v>
      </c>
      <c r="J5801" t="str">
        <f>IF(L5801="PAUSE",E5801,IF(anotacoes!G5805=conversao_anotacoes!C5801,conversao_anotacoes!C5801,conversao_anotacoes!D5801))</f>
        <v>NAKAI</v>
      </c>
      <c r="K5801" t="str">
        <f t="shared" si="180"/>
        <v>VOROBEV</v>
      </c>
      <c r="L5801" t="str">
        <f>UPPER(anotacoes!H5801)</f>
        <v>GRIP TIME</v>
      </c>
      <c r="M5801" t="str">
        <f>IF(OR(L5801="ATTACK",L5801="FINTA"),"&lt;TECNICA&gt;",UPPER(anotacoes!I5801))</f>
        <v>RIGHT BACK</v>
      </c>
      <c r="N5801" t="str">
        <f>IF(OR(L5801="ATTACK",L5801="FINTA"),UPPER(anotacoes!I5801),"")</f>
        <v/>
      </c>
      <c r="O5801" s="6" t="str">
        <f>IF(anotacoes!N5801=0,"",anotacoes!N5801)</f>
        <v/>
      </c>
      <c r="P5801" t="str">
        <f>IF(anotacoes!M5801=0,"",UPPER(anotacoes!M5801))</f>
        <v/>
      </c>
      <c r="Q5801" t="str">
        <f t="shared" si="181"/>
        <v>INSERT INTO CONVERSAO_LUTA_ACAO (cd_conversao, id_luta, sequencia, momento_inicio, momento_fim, quem_faz, quem_sofre, acao_tipo, acao, tecnica, direcao, pontuacao) VALUES (1, 83, 100, TRIM(' 00:07:37,090'), TRIM(' 00:08:22,140'), 'NAKAI', 'VOROBEV', 'GRIP TIME', 'RIGHT BACK', NULL, NULL, NULL)</v>
      </c>
      <c r="R5801" t="s">
        <v>10327</v>
      </c>
    </row>
    <row r="5802" spans="1:18" hidden="1" x14ac:dyDescent="0.25">
      <c r="A5802" s="7">
        <f>anotacoes!D5802</f>
        <v>40833</v>
      </c>
      <c r="B5802" t="str">
        <f>anotacoes!C5802</f>
        <v>GRAND PRIX ABU DHABI 2011</v>
      </c>
      <c r="C5802" t="str">
        <f>anotacoes!E5802</f>
        <v>NAKAI</v>
      </c>
      <c r="D5802" t="str">
        <f>anotacoes!F5802</f>
        <v>VOROBEV</v>
      </c>
      <c r="E5802" t="s">
        <v>10325</v>
      </c>
      <c r="F5802">
        <f>anotacoes!A5802</f>
        <v>83</v>
      </c>
      <c r="G5802">
        <f>anotacoes!B5802</f>
        <v>101</v>
      </c>
      <c r="H5802" t="str">
        <f>anotacoes!K5802</f>
        <v xml:space="preserve"> 00:08:22,140</v>
      </c>
      <c r="I5802" t="str">
        <f>anotacoes!L5802</f>
        <v xml:space="preserve"> 00:08:23,502</v>
      </c>
      <c r="J5802" t="str">
        <f>IF(L5802="PAUSE",E5802,IF(anotacoes!G5806=conversao_anotacoes!C5802,conversao_anotacoes!C5802,conversao_anotacoes!D5802))</f>
        <v>NAKAI</v>
      </c>
      <c r="K5802" t="str">
        <f t="shared" si="180"/>
        <v>VOROBEV</v>
      </c>
      <c r="L5802" t="str">
        <f>UPPER(anotacoes!H5802)</f>
        <v>ATTACK</v>
      </c>
      <c r="M5802" t="str">
        <f>IF(OR(L5802="ATTACK",L5802="FINTA"),"&lt;TECNICA&gt;",UPPER(anotacoes!I5802))</f>
        <v>&lt;TECNICA&gt;</v>
      </c>
      <c r="N5802" t="str">
        <f>IF(OR(L5802="ATTACK",L5802="FINTA"),UPPER(anotacoes!I5802),"")</f>
        <v>UCHIMATA</v>
      </c>
      <c r="O5802" s="6">
        <f>IF(anotacoes!N5802=0,"",anotacoes!N5802)</f>
        <v>4</v>
      </c>
      <c r="P5802" t="str">
        <f>IF(anotacoes!M5802=0,"",UPPER(anotacoes!M5802))</f>
        <v/>
      </c>
      <c r="Q5802" t="str">
        <f t="shared" si="181"/>
        <v>INSERT INTO CONVERSAO_LUTA_ACAO (cd_conversao, id_luta, sequencia, momento_inicio, momento_fim, quem_faz, quem_sofre, acao_tipo, acao, tecnica, direcao, pontuacao) VALUES (1, 83, 101, TRIM(' 00:08:22,140'), TRIM(' 00:08:23,502'), 'NAKAI', 'VOROBEV', 'ATTACK', '&lt;TECNICA&gt;', 'UCHIMATA', 4, NULL)</v>
      </c>
      <c r="R5802" t="s">
        <v>10327</v>
      </c>
    </row>
    <row r="5803" spans="1:18" hidden="1" x14ac:dyDescent="0.25">
      <c r="A5803" s="7">
        <f>anotacoes!D5803</f>
        <v>40833</v>
      </c>
      <c r="B5803" t="str">
        <f>anotacoes!C5803</f>
        <v>GRAND PRIX ABU DHABI 2011</v>
      </c>
      <c r="C5803" t="str">
        <f>anotacoes!E5803</f>
        <v>NAKAI</v>
      </c>
      <c r="D5803" t="str">
        <f>anotacoes!F5803</f>
        <v>VOROBEV</v>
      </c>
      <c r="E5803" t="s">
        <v>10325</v>
      </c>
      <c r="F5803">
        <f>anotacoes!A5803</f>
        <v>83</v>
      </c>
      <c r="G5803">
        <f>anotacoes!B5803</f>
        <v>102</v>
      </c>
      <c r="H5803" t="str">
        <f>anotacoes!K5803</f>
        <v xml:space="preserve"> 00:08:23,502</v>
      </c>
      <c r="I5803" t="str">
        <f>anotacoes!L5803</f>
        <v xml:space="preserve"> 00:08:24,685</v>
      </c>
      <c r="J5803" t="str">
        <f>IF(L5803="PAUSE",E5803,IF(anotacoes!G5807=conversao_anotacoes!C5803,conversao_anotacoes!C5803,conversao_anotacoes!D5803))</f>
        <v>&lt;ARBITRO_DESCONHECIDO&gt;</v>
      </c>
      <c r="K5803" t="str">
        <f t="shared" si="180"/>
        <v/>
      </c>
      <c r="L5803" t="str">
        <f>UPPER(anotacoes!H5803)</f>
        <v>PAUSE</v>
      </c>
      <c r="M5803" t="str">
        <f>IF(OR(L5803="ATTACK",L5803="FINTA"),"&lt;TECNICA&gt;",UPPER(anotacoes!I5803))</f>
        <v>SCORE WITH SHIDO</v>
      </c>
      <c r="N5803" t="str">
        <f>IF(OR(L5803="ATTACK",L5803="FINTA"),UPPER(anotacoes!I5803),"")</f>
        <v/>
      </c>
      <c r="O5803" s="6" t="str">
        <f>IF(anotacoes!N5803=0,"",anotacoes!N5803)</f>
        <v/>
      </c>
      <c r="P5803" t="str">
        <f>IF(anotacoes!M5803=0,"",UPPER(anotacoes!M5803))</f>
        <v/>
      </c>
      <c r="Q5803" t="str">
        <f t="shared" si="181"/>
        <v>INSERT INTO CONVERSAO_LUTA_ACAO (cd_conversao, id_luta, sequencia, momento_inicio, momento_fim, quem_faz, quem_sofre, acao_tipo, acao, tecnica, direcao, pontuacao) VALUES (1, 83, 102, TRIM(' 00:08:23,502'), TRIM(' 00:08:24,685'), '&lt;ARBITRO_DESCONHECIDO&gt;', '', 'PAUSE', 'SCORE WITH SHIDO', NULL, NULL, NULL)</v>
      </c>
      <c r="R5803" t="s">
        <v>10327</v>
      </c>
    </row>
    <row r="5804" spans="1:18" hidden="1" x14ac:dyDescent="0.25">
      <c r="A5804" s="7">
        <f>anotacoes!D5804</f>
        <v>40833</v>
      </c>
      <c r="B5804" t="str">
        <f>anotacoes!C5804</f>
        <v>GRAND PRIX ABU DHABI 2011</v>
      </c>
      <c r="C5804" t="str">
        <f>anotacoes!E5804</f>
        <v>NAKAI</v>
      </c>
      <c r="D5804" t="str">
        <f>anotacoes!F5804</f>
        <v>ELMONT, G</v>
      </c>
      <c r="E5804" t="s">
        <v>10325</v>
      </c>
      <c r="F5804">
        <f>anotacoes!A5804</f>
        <v>84</v>
      </c>
      <c r="G5804">
        <f>anotacoes!B5804</f>
        <v>1</v>
      </c>
      <c r="H5804" t="str">
        <f>anotacoes!K5804</f>
        <v xml:space="preserve"> 00:00:01,120</v>
      </c>
      <c r="I5804" t="str">
        <f>anotacoes!L5804</f>
        <v xml:space="preserve"> 00:00:02,649</v>
      </c>
      <c r="J5804" t="str">
        <f>IF(L5804="PAUSE",E5804,IF(anotacoes!G5808=conversao_anotacoes!C5804,conversao_anotacoes!C5804,conversao_anotacoes!D5804))</f>
        <v>NAKAI</v>
      </c>
      <c r="K5804" t="str">
        <f t="shared" si="180"/>
        <v>ELMONT, G</v>
      </c>
      <c r="L5804" t="str">
        <f>UPPER(anotacoes!H5804)</f>
        <v>DISPLACEMENT</v>
      </c>
      <c r="M5804" t="str">
        <f>IF(OR(L5804="ATTACK",L5804="FINTA"),"&lt;TECNICA&gt;",UPPER(anotacoes!I5804))</f>
        <v>2-3 STEP HESITANT LEFT</v>
      </c>
      <c r="N5804" t="str">
        <f>IF(OR(L5804="ATTACK",L5804="FINTA"),UPPER(anotacoes!I5804),"")</f>
        <v/>
      </c>
      <c r="O5804" s="6" t="str">
        <f>IF(anotacoes!N5804=0,"",anotacoes!N5804)</f>
        <v/>
      </c>
      <c r="P5804" t="str">
        <f>IF(anotacoes!M5804=0,"",UPPER(anotacoes!M5804))</f>
        <v/>
      </c>
      <c r="Q5804" t="str">
        <f t="shared" si="181"/>
        <v>INSERT INTO CONVERSAO_LUTA_ACAO (cd_conversao, id_luta, sequencia, momento_inicio, momento_fim, quem_faz, quem_sofre, acao_tipo, acao, tecnica, direcao, pontuacao) VALUES (1, 84, 1, TRIM(' 00:00:01,120'), TRIM(' 00:00:02,649'), 'NAKAI', 'ELMONT, G', 'DISPLACEMENT', '2-3 STEP HESITANT LEFT', NULL, NULL, NULL)</v>
      </c>
      <c r="R5804" t="s">
        <v>10327</v>
      </c>
    </row>
    <row r="5805" spans="1:18" hidden="1" x14ac:dyDescent="0.25">
      <c r="A5805" s="7">
        <f>anotacoes!D5805</f>
        <v>40833</v>
      </c>
      <c r="B5805" t="str">
        <f>anotacoes!C5805</f>
        <v>GRAND PRIX ABU DHABI 2011</v>
      </c>
      <c r="C5805" t="str">
        <f>anotacoes!E5805</f>
        <v>NAKAI</v>
      </c>
      <c r="D5805" t="str">
        <f>anotacoes!F5805</f>
        <v>ELMONT, G</v>
      </c>
      <c r="E5805" t="s">
        <v>10325</v>
      </c>
      <c r="F5805">
        <f>anotacoes!A5805</f>
        <v>84</v>
      </c>
      <c r="G5805">
        <f>anotacoes!B5805</f>
        <v>2</v>
      </c>
      <c r="H5805" t="str">
        <f>anotacoes!K5805</f>
        <v xml:space="preserve"> 00:00:02,649</v>
      </c>
      <c r="I5805" t="str">
        <f>anotacoes!L5805</f>
        <v xml:space="preserve"> 00:00:06,864</v>
      </c>
      <c r="J5805" t="str">
        <f>IF(L5805="PAUSE",E5805,IF(anotacoes!G5809=conversao_anotacoes!C5805,conversao_anotacoes!C5805,conversao_anotacoes!D5805))</f>
        <v>NAKAI</v>
      </c>
      <c r="K5805" t="str">
        <f t="shared" si="180"/>
        <v>ELMONT, G</v>
      </c>
      <c r="L5805" t="str">
        <f>UPPER(anotacoes!H5805)</f>
        <v>GRIP TIME</v>
      </c>
      <c r="M5805" t="str">
        <f>IF(OR(L5805="ATTACK",L5805="FINTA"),"&lt;TECNICA&gt;",UPPER(anotacoes!I5805))</f>
        <v>RIGHT COLLAR</v>
      </c>
      <c r="N5805" t="str">
        <f>IF(OR(L5805="ATTACK",L5805="FINTA"),UPPER(anotacoes!I5805),"")</f>
        <v/>
      </c>
      <c r="O5805" s="6" t="str">
        <f>IF(anotacoes!N5805=0,"",anotacoes!N5805)</f>
        <v/>
      </c>
      <c r="P5805" t="str">
        <f>IF(anotacoes!M5805=0,"",UPPER(anotacoes!M5805))</f>
        <v/>
      </c>
      <c r="Q5805" t="str">
        <f t="shared" si="181"/>
        <v>INSERT INTO CONVERSAO_LUTA_ACAO (cd_conversao, id_luta, sequencia, momento_inicio, momento_fim, quem_faz, quem_sofre, acao_tipo, acao, tecnica, direcao, pontuacao) VALUES (1, 84, 2, TRIM(' 00:00:02,649'), TRIM(' 00:00:06,864'), 'NAKAI', 'ELMONT, G', 'GRIP TIME', 'RIGHT COLLAR', NULL, NULL, NULL)</v>
      </c>
      <c r="R5805" t="s">
        <v>10327</v>
      </c>
    </row>
    <row r="5806" spans="1:18" hidden="1" x14ac:dyDescent="0.25">
      <c r="A5806" s="7">
        <f>anotacoes!D5806</f>
        <v>40833</v>
      </c>
      <c r="B5806" t="str">
        <f>anotacoes!C5806</f>
        <v>GRAND PRIX ABU DHABI 2011</v>
      </c>
      <c r="C5806" t="str">
        <f>anotacoes!E5806</f>
        <v>NAKAI</v>
      </c>
      <c r="D5806" t="str">
        <f>anotacoes!F5806</f>
        <v>ELMONT, G</v>
      </c>
      <c r="E5806" t="s">
        <v>10325</v>
      </c>
      <c r="F5806">
        <f>anotacoes!A5806</f>
        <v>84</v>
      </c>
      <c r="G5806">
        <f>anotacoes!B5806</f>
        <v>3</v>
      </c>
      <c r="H5806" t="str">
        <f>anotacoes!K5806</f>
        <v xml:space="preserve"> 00:00:06,864</v>
      </c>
      <c r="I5806" t="str">
        <f>anotacoes!L5806</f>
        <v xml:space="preserve"> 00:00:12,865</v>
      </c>
      <c r="J5806" t="str">
        <f>IF(L5806="PAUSE",E5806,IF(anotacoes!G5810=conversao_anotacoes!C5806,conversao_anotacoes!C5806,conversao_anotacoes!D5806))</f>
        <v>NAKAI</v>
      </c>
      <c r="K5806" t="str">
        <f t="shared" si="180"/>
        <v>ELMONT, G</v>
      </c>
      <c r="L5806" t="str">
        <f>UPPER(anotacoes!H5806)</f>
        <v>DISPLACEMENT</v>
      </c>
      <c r="M5806" t="str">
        <f>IF(OR(L5806="ATTACK",L5806="FINTA"),"&lt;TECNICA&gt;",UPPER(anotacoes!I5806))</f>
        <v>TRY TO GRIP WITH CONTACT</v>
      </c>
      <c r="N5806" t="str">
        <f>IF(OR(L5806="ATTACK",L5806="FINTA"),UPPER(anotacoes!I5806),"")</f>
        <v/>
      </c>
      <c r="O5806" s="6" t="str">
        <f>IF(anotacoes!N5806=0,"",anotacoes!N5806)</f>
        <v/>
      </c>
      <c r="P5806" t="str">
        <f>IF(anotacoes!M5806=0,"",UPPER(anotacoes!M5806))</f>
        <v/>
      </c>
      <c r="Q5806" t="str">
        <f t="shared" si="181"/>
        <v>INSERT INTO CONVERSAO_LUTA_ACAO (cd_conversao, id_luta, sequencia, momento_inicio, momento_fim, quem_faz, quem_sofre, acao_tipo, acao, tecnica, direcao, pontuacao) VALUES (1, 84, 3, TRIM(' 00:00:06,864'), TRIM(' 00:00:12,865'), 'NAKAI', 'ELMONT, G', 'DISPLACEMENT', 'TRY TO GRIP WITH CONTACT', NULL, NULL, NULL)</v>
      </c>
      <c r="R5806" t="s">
        <v>10327</v>
      </c>
    </row>
    <row r="5807" spans="1:18" hidden="1" x14ac:dyDescent="0.25">
      <c r="A5807" s="7">
        <f>anotacoes!D5807</f>
        <v>40833</v>
      </c>
      <c r="B5807" t="str">
        <f>anotacoes!C5807</f>
        <v>GRAND PRIX ABU DHABI 2011</v>
      </c>
      <c r="C5807" t="str">
        <f>anotacoes!E5807</f>
        <v>NAKAI</v>
      </c>
      <c r="D5807" t="str">
        <f>anotacoes!F5807</f>
        <v>ELMONT, G</v>
      </c>
      <c r="E5807" t="s">
        <v>10325</v>
      </c>
      <c r="F5807">
        <f>anotacoes!A5807</f>
        <v>84</v>
      </c>
      <c r="G5807">
        <f>anotacoes!B5807</f>
        <v>4</v>
      </c>
      <c r="H5807" t="str">
        <f>anotacoes!K5807</f>
        <v xml:space="preserve"> 00:00:12,865</v>
      </c>
      <c r="I5807" t="str">
        <f>anotacoes!L5807</f>
        <v xml:space="preserve"> 00:00:15,569</v>
      </c>
      <c r="J5807" t="str">
        <f>IF(L5807="PAUSE",E5807,IF(anotacoes!G5811=conversao_anotacoes!C5807,conversao_anotacoes!C5807,conversao_anotacoes!D5807))</f>
        <v>&lt;ARBITRO_DESCONHECIDO&gt;</v>
      </c>
      <c r="K5807" t="str">
        <f t="shared" si="180"/>
        <v/>
      </c>
      <c r="L5807" t="str">
        <f>UPPER(anotacoes!H5807)</f>
        <v>PAUSE</v>
      </c>
      <c r="M5807" t="str">
        <f>IF(OR(L5807="ATTACK",L5807="FINTA"),"&lt;TECNICA&gt;",UPPER(anotacoes!I5807))</f>
        <v>&lt;NAO_CLASSIFICADO&gt;</v>
      </c>
      <c r="N5807" t="str">
        <f>IF(OR(L5807="ATTACK",L5807="FINTA"),UPPER(anotacoes!I5807),"")</f>
        <v/>
      </c>
      <c r="O5807" s="6" t="str">
        <f>IF(anotacoes!N5807=0,"",anotacoes!N5807)</f>
        <v/>
      </c>
      <c r="P5807" t="str">
        <f>IF(anotacoes!M5807=0,"",UPPER(anotacoes!M5807))</f>
        <v/>
      </c>
      <c r="Q5807" t="str">
        <f t="shared" si="181"/>
        <v>INSERT INTO CONVERSAO_LUTA_ACAO (cd_conversao, id_luta, sequencia, momento_inicio, momento_fim, quem_faz, quem_sofre, acao_tipo, acao, tecnica, direcao, pontuacao) VALUES (1, 84, 4, TRIM(' 00:00:12,865'), TRIM(' 00:00:15,569'), '&lt;ARBITRO_DESCONHECIDO&gt;', '', 'PAUSE', '&lt;NAO_CLASSIFICADO&gt;', NULL, NULL, NULL)</v>
      </c>
      <c r="R5807" t="s">
        <v>10327</v>
      </c>
    </row>
    <row r="5808" spans="1:18" hidden="1" x14ac:dyDescent="0.25">
      <c r="A5808" s="7">
        <f>anotacoes!D5808</f>
        <v>40833</v>
      </c>
      <c r="B5808" t="str">
        <f>anotacoes!C5808</f>
        <v>GRAND PRIX ABU DHABI 2011</v>
      </c>
      <c r="C5808" t="str">
        <f>anotacoes!E5808</f>
        <v>NAKAI</v>
      </c>
      <c r="D5808" t="str">
        <f>anotacoes!F5808</f>
        <v>ELMONT, G</v>
      </c>
      <c r="E5808" t="s">
        <v>10325</v>
      </c>
      <c r="F5808">
        <f>anotacoes!A5808</f>
        <v>84</v>
      </c>
      <c r="G5808">
        <f>anotacoes!B5808</f>
        <v>5</v>
      </c>
      <c r="H5808" t="str">
        <f>anotacoes!K5808</f>
        <v xml:space="preserve"> 00:00:15,569</v>
      </c>
      <c r="I5808" t="str">
        <f>anotacoes!L5808</f>
        <v xml:space="preserve"> 00:00:20,880</v>
      </c>
      <c r="J5808" t="str">
        <f>IF(L5808="PAUSE",E5808,IF(anotacoes!G5812=conversao_anotacoes!C5808,conversao_anotacoes!C5808,conversao_anotacoes!D5808))</f>
        <v>NAKAI</v>
      </c>
      <c r="K5808" t="str">
        <f t="shared" si="180"/>
        <v>ELMONT, G</v>
      </c>
      <c r="L5808" t="str">
        <f>UPPER(anotacoes!H5808)</f>
        <v>DISPLACEMENT</v>
      </c>
      <c r="M5808" t="str">
        <f>IF(OR(L5808="ATTACK",L5808="FINTA"),"&lt;TECNICA&gt;",UPPER(anotacoes!I5808))</f>
        <v>2-3 STEP HESITANT LEFT</v>
      </c>
      <c r="N5808" t="str">
        <f>IF(OR(L5808="ATTACK",L5808="FINTA"),UPPER(anotacoes!I5808),"")</f>
        <v/>
      </c>
      <c r="O5808" s="6" t="str">
        <f>IF(anotacoes!N5808=0,"",anotacoes!N5808)</f>
        <v/>
      </c>
      <c r="P5808" t="str">
        <f>IF(anotacoes!M5808=0,"",UPPER(anotacoes!M5808))</f>
        <v/>
      </c>
      <c r="Q5808" t="str">
        <f t="shared" si="181"/>
        <v>INSERT INTO CONVERSAO_LUTA_ACAO (cd_conversao, id_luta, sequencia, momento_inicio, momento_fim, quem_faz, quem_sofre, acao_tipo, acao, tecnica, direcao, pontuacao) VALUES (1, 84, 5, TRIM(' 00:00:15,569'), TRIM(' 00:00:20,880'), 'NAKAI', 'ELMONT, G', 'DISPLACEMENT', '2-3 STEP HESITANT LEFT', NULL, NULL, NULL)</v>
      </c>
      <c r="R5808" t="s">
        <v>10327</v>
      </c>
    </row>
    <row r="5809" spans="1:18" hidden="1" x14ac:dyDescent="0.25">
      <c r="A5809" s="7">
        <f>anotacoes!D5809</f>
        <v>40833</v>
      </c>
      <c r="B5809" t="str">
        <f>anotacoes!C5809</f>
        <v>GRAND PRIX ABU DHABI 2011</v>
      </c>
      <c r="C5809" t="str">
        <f>anotacoes!E5809</f>
        <v>NAKAI</v>
      </c>
      <c r="D5809" t="str">
        <f>anotacoes!F5809</f>
        <v>ELMONT, G</v>
      </c>
      <c r="E5809" t="s">
        <v>10325</v>
      </c>
      <c r="F5809">
        <f>anotacoes!A5809</f>
        <v>84</v>
      </c>
      <c r="G5809">
        <f>anotacoes!B5809</f>
        <v>6</v>
      </c>
      <c r="H5809" t="str">
        <f>anotacoes!K5809</f>
        <v xml:space="preserve"> 00:00:20,880</v>
      </c>
      <c r="I5809" t="str">
        <f>anotacoes!L5809</f>
        <v xml:space="preserve"> 00:00:22,925</v>
      </c>
      <c r="J5809" t="str">
        <f>IF(L5809="PAUSE",E5809,IF(anotacoes!G5813=conversao_anotacoes!C5809,conversao_anotacoes!C5809,conversao_anotacoes!D5809))</f>
        <v>NAKAI</v>
      </c>
      <c r="K5809" t="str">
        <f t="shared" si="180"/>
        <v>ELMONT, G</v>
      </c>
      <c r="L5809" t="str">
        <f>UPPER(anotacoes!H5809)</f>
        <v>GRIP TIME</v>
      </c>
      <c r="M5809" t="str">
        <f>IF(OR(L5809="ATTACK",L5809="FINTA"),"&lt;TECNICA&gt;",UPPER(anotacoes!I5809))</f>
        <v>LEFT COLLAR RIGHT SLEEVE</v>
      </c>
      <c r="N5809" t="str">
        <f>IF(OR(L5809="ATTACK",L5809="FINTA"),UPPER(anotacoes!I5809),"")</f>
        <v/>
      </c>
      <c r="O5809" s="6" t="str">
        <f>IF(anotacoes!N5809=0,"",anotacoes!N5809)</f>
        <v/>
      </c>
      <c r="P5809" t="str">
        <f>IF(anotacoes!M5809=0,"",UPPER(anotacoes!M5809))</f>
        <v/>
      </c>
      <c r="Q5809" t="str">
        <f t="shared" si="181"/>
        <v>INSERT INTO CONVERSAO_LUTA_ACAO (cd_conversao, id_luta, sequencia, momento_inicio, momento_fim, quem_faz, quem_sofre, acao_tipo, acao, tecnica, direcao, pontuacao) VALUES (1, 84, 6, TRIM(' 00:00:20,880'), TRIM(' 00:00:22,925'), 'NAKAI', 'ELMONT, G', 'GRIP TIME', 'LEFT COLLAR RIGHT SLEEVE', NULL, NULL, NULL)</v>
      </c>
      <c r="R5809" t="s">
        <v>10327</v>
      </c>
    </row>
    <row r="5810" spans="1:18" hidden="1" x14ac:dyDescent="0.25">
      <c r="A5810" s="7">
        <f>anotacoes!D5810</f>
        <v>40833</v>
      </c>
      <c r="B5810" t="str">
        <f>anotacoes!C5810</f>
        <v>GRAND PRIX ABU DHABI 2011</v>
      </c>
      <c r="C5810" t="str">
        <f>anotacoes!E5810</f>
        <v>NAKAI</v>
      </c>
      <c r="D5810" t="str">
        <f>anotacoes!F5810</f>
        <v>ELMONT, G</v>
      </c>
      <c r="E5810" t="s">
        <v>10325</v>
      </c>
      <c r="F5810">
        <f>anotacoes!A5810</f>
        <v>84</v>
      </c>
      <c r="G5810">
        <f>anotacoes!B5810</f>
        <v>7</v>
      </c>
      <c r="H5810" t="str">
        <f>anotacoes!K5810</f>
        <v xml:space="preserve"> 00:00:22,925</v>
      </c>
      <c r="I5810" t="str">
        <f>anotacoes!L5810</f>
        <v xml:space="preserve"> 00:00:24,509</v>
      </c>
      <c r="J5810" t="str">
        <f>IF(L5810="PAUSE",E5810,IF(anotacoes!G5814=conversao_anotacoes!C5810,conversao_anotacoes!C5810,conversao_anotacoes!D5810))</f>
        <v>NAKAI</v>
      </c>
      <c r="K5810" t="str">
        <f t="shared" si="180"/>
        <v>ELMONT, G</v>
      </c>
      <c r="L5810" t="str">
        <f>UPPER(anotacoes!H5810)</f>
        <v>GRIP TIME</v>
      </c>
      <c r="M5810" t="str">
        <f>IF(OR(L5810="ATTACK",L5810="FINTA"),"&lt;TECNICA&gt;",UPPER(anotacoes!I5810))</f>
        <v>LEFT SLEEVE</v>
      </c>
      <c r="N5810" t="str">
        <f>IF(OR(L5810="ATTACK",L5810="FINTA"),UPPER(anotacoes!I5810),"")</f>
        <v/>
      </c>
      <c r="O5810" s="6" t="str">
        <f>IF(anotacoes!N5810=0,"",anotacoes!N5810)</f>
        <v/>
      </c>
      <c r="P5810" t="str">
        <f>IF(anotacoes!M5810=0,"",UPPER(anotacoes!M5810))</f>
        <v/>
      </c>
      <c r="Q5810" t="str">
        <f t="shared" si="181"/>
        <v>INSERT INTO CONVERSAO_LUTA_ACAO (cd_conversao, id_luta, sequencia, momento_inicio, momento_fim, quem_faz, quem_sofre, acao_tipo, acao, tecnica, direcao, pontuacao) VALUES (1, 84, 7, TRIM(' 00:00:22,925'), TRIM(' 00:00:24,509'), 'NAKAI', 'ELMONT, G', 'GRIP TIME', 'LEFT SLEEVE', NULL, NULL, NULL)</v>
      </c>
      <c r="R5810" t="s">
        <v>10327</v>
      </c>
    </row>
    <row r="5811" spans="1:18" hidden="1" x14ac:dyDescent="0.25">
      <c r="A5811" s="7">
        <f>anotacoes!D5811</f>
        <v>40833</v>
      </c>
      <c r="B5811" t="str">
        <f>anotacoes!C5811</f>
        <v>GRAND PRIX ABU DHABI 2011</v>
      </c>
      <c r="C5811" t="str">
        <f>anotacoes!E5811</f>
        <v>NAKAI</v>
      </c>
      <c r="D5811" t="str">
        <f>anotacoes!F5811</f>
        <v>ELMONT, G</v>
      </c>
      <c r="E5811" t="s">
        <v>10325</v>
      </c>
      <c r="F5811">
        <f>anotacoes!A5811</f>
        <v>84</v>
      </c>
      <c r="G5811">
        <f>anotacoes!B5811</f>
        <v>8</v>
      </c>
      <c r="H5811" t="str">
        <f>anotacoes!K5811</f>
        <v xml:space="preserve"> 00:00:24,509</v>
      </c>
      <c r="I5811" t="str">
        <f>anotacoes!L5811</f>
        <v xml:space="preserve"> 00:00:29,422</v>
      </c>
      <c r="J5811" t="str">
        <f>IF(L5811="PAUSE",E5811,IF(anotacoes!G5815=conversao_anotacoes!C5811,conversao_anotacoes!C5811,conversao_anotacoes!D5811))</f>
        <v>NAKAI</v>
      </c>
      <c r="K5811" t="str">
        <f t="shared" si="180"/>
        <v>ELMONT, G</v>
      </c>
      <c r="L5811" t="str">
        <f>UPPER(anotacoes!H5811)</f>
        <v>DISPLACEMENT</v>
      </c>
      <c r="M5811" t="str">
        <f>IF(OR(L5811="ATTACK",L5811="FINTA"),"&lt;TECNICA&gt;",UPPER(anotacoes!I5811))</f>
        <v>TRY TO GRIP WITH CONTACT</v>
      </c>
      <c r="N5811" t="str">
        <f>IF(OR(L5811="ATTACK",L5811="FINTA"),UPPER(anotacoes!I5811),"")</f>
        <v/>
      </c>
      <c r="O5811" s="6" t="str">
        <f>IF(anotacoes!N5811=0,"",anotacoes!N5811)</f>
        <v/>
      </c>
      <c r="P5811" t="str">
        <f>IF(anotacoes!M5811=0,"",UPPER(anotacoes!M5811))</f>
        <v/>
      </c>
      <c r="Q5811" t="str">
        <f t="shared" si="181"/>
        <v>INSERT INTO CONVERSAO_LUTA_ACAO (cd_conversao, id_luta, sequencia, momento_inicio, momento_fim, quem_faz, quem_sofre, acao_tipo, acao, tecnica, direcao, pontuacao) VALUES (1, 84, 8, TRIM(' 00:00:24,509'), TRIM(' 00:00:29,422'), 'NAKAI', 'ELMONT, G', 'DISPLACEMENT', 'TRY TO GRIP WITH CONTACT', NULL, NULL, NULL)</v>
      </c>
      <c r="R5811" t="s">
        <v>10327</v>
      </c>
    </row>
    <row r="5812" spans="1:18" hidden="1" x14ac:dyDescent="0.25">
      <c r="A5812" s="7">
        <f>anotacoes!D5812</f>
        <v>40833</v>
      </c>
      <c r="B5812" t="str">
        <f>anotacoes!C5812</f>
        <v>GRAND PRIX ABU DHABI 2011</v>
      </c>
      <c r="C5812" t="str">
        <f>anotacoes!E5812</f>
        <v>NAKAI</v>
      </c>
      <c r="D5812" t="str">
        <f>anotacoes!F5812</f>
        <v>ELMONT, G</v>
      </c>
      <c r="E5812" t="s">
        <v>10325</v>
      </c>
      <c r="F5812">
        <f>anotacoes!A5812</f>
        <v>84</v>
      </c>
      <c r="G5812">
        <f>anotacoes!B5812</f>
        <v>9</v>
      </c>
      <c r="H5812" t="str">
        <f>anotacoes!K5812</f>
        <v xml:space="preserve"> 00:00:29,422</v>
      </c>
      <c r="I5812" t="str">
        <f>anotacoes!L5812</f>
        <v xml:space="preserve"> 00:00:31,138</v>
      </c>
      <c r="J5812" t="str">
        <f>IF(L5812="PAUSE",E5812,IF(anotacoes!G5816=conversao_anotacoes!C5812,conversao_anotacoes!C5812,conversao_anotacoes!D5812))</f>
        <v>NAKAI</v>
      </c>
      <c r="K5812" t="str">
        <f t="shared" si="180"/>
        <v>ELMONT, G</v>
      </c>
      <c r="L5812" t="str">
        <f>UPPER(anotacoes!H5812)</f>
        <v>GRIP TIME</v>
      </c>
      <c r="M5812" t="str">
        <f>IF(OR(L5812="ATTACK",L5812="FINTA"),"&lt;TECNICA&gt;",UPPER(anotacoes!I5812))</f>
        <v>RIGHT COLLAR</v>
      </c>
      <c r="N5812" t="str">
        <f>IF(OR(L5812="ATTACK",L5812="FINTA"),UPPER(anotacoes!I5812),"")</f>
        <v/>
      </c>
      <c r="O5812" s="6" t="str">
        <f>IF(anotacoes!N5812=0,"",anotacoes!N5812)</f>
        <v/>
      </c>
      <c r="P5812" t="str">
        <f>IF(anotacoes!M5812=0,"",UPPER(anotacoes!M5812))</f>
        <v/>
      </c>
      <c r="Q5812" t="str">
        <f t="shared" si="181"/>
        <v>INSERT INTO CONVERSAO_LUTA_ACAO (cd_conversao, id_luta, sequencia, momento_inicio, momento_fim, quem_faz, quem_sofre, acao_tipo, acao, tecnica, direcao, pontuacao) VALUES (1, 84, 9, TRIM(' 00:00:29,422'), TRIM(' 00:00:31,138'), 'NAKAI', 'ELMONT, G', 'GRIP TIME', 'RIGHT COLLAR', NULL, NULL, NULL)</v>
      </c>
      <c r="R5812" t="s">
        <v>10327</v>
      </c>
    </row>
    <row r="5813" spans="1:18" hidden="1" x14ac:dyDescent="0.25">
      <c r="A5813" s="7">
        <f>anotacoes!D5813</f>
        <v>40833</v>
      </c>
      <c r="B5813" t="str">
        <f>anotacoes!C5813</f>
        <v>GRAND PRIX ABU DHABI 2011</v>
      </c>
      <c r="C5813" t="str">
        <f>anotacoes!E5813</f>
        <v>NAKAI</v>
      </c>
      <c r="D5813" t="str">
        <f>anotacoes!F5813</f>
        <v>ELMONT, G</v>
      </c>
      <c r="E5813" t="s">
        <v>10325</v>
      </c>
      <c r="F5813">
        <f>anotacoes!A5813</f>
        <v>84</v>
      </c>
      <c r="G5813">
        <f>anotacoes!B5813</f>
        <v>10</v>
      </c>
      <c r="H5813" t="str">
        <f>anotacoes!K5813</f>
        <v xml:space="preserve"> 00:00:31,138</v>
      </c>
      <c r="I5813" t="str">
        <f>anotacoes!L5813</f>
        <v xml:space="preserve"> 00:00:40,771</v>
      </c>
      <c r="J5813" t="str">
        <f>IF(L5813="PAUSE",E5813,IF(anotacoes!G5817=conversao_anotacoes!C5813,conversao_anotacoes!C5813,conversao_anotacoes!D5813))</f>
        <v>NAKAI</v>
      </c>
      <c r="K5813" t="str">
        <f t="shared" si="180"/>
        <v>ELMONT, G</v>
      </c>
      <c r="L5813" t="str">
        <f>UPPER(anotacoes!H5813)</f>
        <v>DISPLACEMENT</v>
      </c>
      <c r="M5813" t="str">
        <f>IF(OR(L5813="ATTACK",L5813="FINTA"),"&lt;TECNICA&gt;",UPPER(anotacoes!I5813))</f>
        <v>TRY TO GRIP WITH CONTACT</v>
      </c>
      <c r="N5813" t="str">
        <f>IF(OR(L5813="ATTACK",L5813="FINTA"),UPPER(anotacoes!I5813),"")</f>
        <v/>
      </c>
      <c r="O5813" s="6" t="str">
        <f>IF(anotacoes!N5813=0,"",anotacoes!N5813)</f>
        <v/>
      </c>
      <c r="P5813" t="str">
        <f>IF(anotacoes!M5813=0,"",UPPER(anotacoes!M5813))</f>
        <v/>
      </c>
      <c r="Q5813" t="str">
        <f t="shared" si="181"/>
        <v>INSERT INTO CONVERSAO_LUTA_ACAO (cd_conversao, id_luta, sequencia, momento_inicio, momento_fim, quem_faz, quem_sofre, acao_tipo, acao, tecnica, direcao, pontuacao) VALUES (1, 84, 10, TRIM(' 00:00:31,138'), TRIM(' 00:00:40,771'), 'NAKAI', 'ELMONT, G', 'DISPLACEMENT', 'TRY TO GRIP WITH CONTACT', NULL, NULL, NULL)</v>
      </c>
      <c r="R5813" t="s">
        <v>10327</v>
      </c>
    </row>
    <row r="5814" spans="1:18" hidden="1" x14ac:dyDescent="0.25">
      <c r="A5814" s="7">
        <f>anotacoes!D5814</f>
        <v>40833</v>
      </c>
      <c r="B5814" t="str">
        <f>anotacoes!C5814</f>
        <v>GRAND PRIX ABU DHABI 2011</v>
      </c>
      <c r="C5814" t="str">
        <f>anotacoes!E5814</f>
        <v>NAKAI</v>
      </c>
      <c r="D5814" t="str">
        <f>anotacoes!F5814</f>
        <v>ELMONT, G</v>
      </c>
      <c r="E5814" t="s">
        <v>10325</v>
      </c>
      <c r="F5814">
        <f>anotacoes!A5814</f>
        <v>84</v>
      </c>
      <c r="G5814">
        <f>anotacoes!B5814</f>
        <v>11</v>
      </c>
      <c r="H5814" t="str">
        <f>anotacoes!K5814</f>
        <v xml:space="preserve"> 00:00:40,771</v>
      </c>
      <c r="I5814" t="str">
        <f>anotacoes!L5814</f>
        <v xml:space="preserve"> 00:00:40,771</v>
      </c>
      <c r="J5814" t="str">
        <f>IF(L5814="PAUSE",E5814,IF(anotacoes!G5818=conversao_anotacoes!C5814,conversao_anotacoes!C5814,conversao_anotacoes!D5814))</f>
        <v>NAKAI</v>
      </c>
      <c r="K5814" t="str">
        <f t="shared" si="180"/>
        <v>ELMONT, G</v>
      </c>
      <c r="L5814" t="str">
        <f>UPPER(anotacoes!H5814)</f>
        <v>GRIP TIME</v>
      </c>
      <c r="M5814" t="str">
        <f>IF(OR(L5814="ATTACK",L5814="FINTA"),"&lt;TECNICA&gt;",UPPER(anotacoes!I5814))</f>
        <v>RIGHT COLLAR</v>
      </c>
      <c r="N5814" t="str">
        <f>IF(OR(L5814="ATTACK",L5814="FINTA"),UPPER(anotacoes!I5814),"")</f>
        <v/>
      </c>
      <c r="O5814" s="6" t="str">
        <f>IF(anotacoes!N5814=0,"",anotacoes!N5814)</f>
        <v/>
      </c>
      <c r="P5814" t="str">
        <f>IF(anotacoes!M5814=0,"",UPPER(anotacoes!M5814))</f>
        <v/>
      </c>
      <c r="Q5814" t="str">
        <f t="shared" si="181"/>
        <v>INSERT INTO CONVERSAO_LUTA_ACAO (cd_conversao, id_luta, sequencia, momento_inicio, momento_fim, quem_faz, quem_sofre, acao_tipo, acao, tecnica, direcao, pontuacao) VALUES (1, 84, 11, TRIM(' 00:00:40,771'), TRIM(' 00:00:40,771'), 'NAKAI', 'ELMONT, G', 'GRIP TIME', 'RIGHT COLLAR', NULL, NULL, NULL)</v>
      </c>
      <c r="R5814" t="s">
        <v>10327</v>
      </c>
    </row>
    <row r="5815" spans="1:18" hidden="1" x14ac:dyDescent="0.25">
      <c r="A5815" s="7">
        <f>anotacoes!D5815</f>
        <v>40833</v>
      </c>
      <c r="B5815" t="str">
        <f>anotacoes!C5815</f>
        <v>GRAND PRIX ABU DHABI 2011</v>
      </c>
      <c r="C5815" t="str">
        <f>anotacoes!E5815</f>
        <v>NAKAI</v>
      </c>
      <c r="D5815" t="str">
        <f>anotacoes!F5815</f>
        <v>ELMONT, G</v>
      </c>
      <c r="E5815" t="s">
        <v>10325</v>
      </c>
      <c r="F5815">
        <f>anotacoes!A5815</f>
        <v>84</v>
      </c>
      <c r="G5815">
        <f>anotacoes!B5815</f>
        <v>12</v>
      </c>
      <c r="H5815" t="str">
        <f>anotacoes!K5815</f>
        <v xml:space="preserve"> 00:00:40,771</v>
      </c>
      <c r="I5815" t="str">
        <f>anotacoes!L5815</f>
        <v xml:space="preserve"> 00:00:41,717</v>
      </c>
      <c r="J5815" t="str">
        <f>IF(L5815="PAUSE",E5815,IF(anotacoes!G5819=conversao_anotacoes!C5815,conversao_anotacoes!C5815,conversao_anotacoes!D5815))</f>
        <v>NAKAI</v>
      </c>
      <c r="K5815" t="str">
        <f t="shared" si="180"/>
        <v>ELMONT, G</v>
      </c>
      <c r="L5815" t="str">
        <f>UPPER(anotacoes!H5815)</f>
        <v>ATTACK</v>
      </c>
      <c r="M5815" t="str">
        <f>IF(OR(L5815="ATTACK",L5815="FINTA"),"&lt;TECNICA&gt;",UPPER(anotacoes!I5815))</f>
        <v>&lt;TECNICA&gt;</v>
      </c>
      <c r="N5815" t="str">
        <f>IF(OR(L5815="ATTACK",L5815="FINTA"),UPPER(anotacoes!I5815),"")</f>
        <v>DEASHI HARAI</v>
      </c>
      <c r="O5815" s="6">
        <f>IF(anotacoes!N5815=0,"",anotacoes!N5815)</f>
        <v>7</v>
      </c>
      <c r="P5815" t="str">
        <f>IF(anotacoes!M5815=0,"",UPPER(anotacoes!M5815))</f>
        <v/>
      </c>
      <c r="Q5815" t="str">
        <f t="shared" si="181"/>
        <v>INSERT INTO CONVERSAO_LUTA_ACAO (cd_conversao, id_luta, sequencia, momento_inicio, momento_fim, quem_faz, quem_sofre, acao_tipo, acao, tecnica, direcao, pontuacao) VALUES (1, 84, 12, TRIM(' 00:00:40,771'), TRIM(' 00:00:41,717'), 'NAKAI', 'ELMONT, G', 'ATTACK', '&lt;TECNICA&gt;', 'DEASHI HARAI', 7, NULL)</v>
      </c>
      <c r="R5815" t="s">
        <v>10327</v>
      </c>
    </row>
    <row r="5816" spans="1:18" hidden="1" x14ac:dyDescent="0.25">
      <c r="A5816" s="7">
        <f>anotacoes!D5816</f>
        <v>40833</v>
      </c>
      <c r="B5816" t="str">
        <f>anotacoes!C5816</f>
        <v>GRAND PRIX ABU DHABI 2011</v>
      </c>
      <c r="C5816" t="str">
        <f>anotacoes!E5816</f>
        <v>NAKAI</v>
      </c>
      <c r="D5816" t="str">
        <f>anotacoes!F5816</f>
        <v>ELMONT, G</v>
      </c>
      <c r="E5816" t="s">
        <v>10325</v>
      </c>
      <c r="F5816">
        <f>anotacoes!A5816</f>
        <v>84</v>
      </c>
      <c r="G5816">
        <f>anotacoes!B5816</f>
        <v>13</v>
      </c>
      <c r="H5816" t="str">
        <f>anotacoes!K5816</f>
        <v xml:space="preserve"> 00:00:41,717</v>
      </c>
      <c r="I5816" t="str">
        <f>anotacoes!L5816</f>
        <v xml:space="preserve"> 00:00:45,792</v>
      </c>
      <c r="J5816" t="str">
        <f>IF(L5816="PAUSE",E5816,IF(anotacoes!G5820=conversao_anotacoes!C5816,conversao_anotacoes!C5816,conversao_anotacoes!D5816))</f>
        <v>NAKAI</v>
      </c>
      <c r="K5816" t="str">
        <f t="shared" si="180"/>
        <v>ELMONT, G</v>
      </c>
      <c r="L5816" t="str">
        <f>UPPER(anotacoes!H5816)</f>
        <v>GRIP TIME</v>
      </c>
      <c r="M5816" t="str">
        <f>IF(OR(L5816="ATTACK",L5816="FINTA"),"&lt;TECNICA&gt;",UPPER(anotacoes!I5816))</f>
        <v>RIGHT COLLAR</v>
      </c>
      <c r="N5816" t="str">
        <f>IF(OR(L5816="ATTACK",L5816="FINTA"),UPPER(anotacoes!I5816),"")</f>
        <v/>
      </c>
      <c r="O5816" s="6" t="str">
        <f>IF(anotacoes!N5816=0,"",anotacoes!N5816)</f>
        <v/>
      </c>
      <c r="P5816" t="str">
        <f>IF(anotacoes!M5816=0,"",UPPER(anotacoes!M5816))</f>
        <v/>
      </c>
      <c r="Q5816" t="str">
        <f t="shared" si="181"/>
        <v>INSERT INTO CONVERSAO_LUTA_ACAO (cd_conversao, id_luta, sequencia, momento_inicio, momento_fim, quem_faz, quem_sofre, acao_tipo, acao, tecnica, direcao, pontuacao) VALUES (1, 84, 13, TRIM(' 00:00:41,717'), TRIM(' 00:00:45,792'), 'NAKAI', 'ELMONT, G', 'GRIP TIME', 'RIGHT COLLAR', NULL, NULL, NULL)</v>
      </c>
      <c r="R5816" t="s">
        <v>10327</v>
      </c>
    </row>
    <row r="5817" spans="1:18" hidden="1" x14ac:dyDescent="0.25">
      <c r="A5817" s="7">
        <f>anotacoes!D5817</f>
        <v>40833</v>
      </c>
      <c r="B5817" t="str">
        <f>anotacoes!C5817</f>
        <v>GRAND PRIX ABU DHABI 2011</v>
      </c>
      <c r="C5817" t="str">
        <f>anotacoes!E5817</f>
        <v>NAKAI</v>
      </c>
      <c r="D5817" t="str">
        <f>anotacoes!F5817</f>
        <v>ELMONT, G</v>
      </c>
      <c r="E5817" t="s">
        <v>10325</v>
      </c>
      <c r="F5817">
        <f>anotacoes!A5817</f>
        <v>84</v>
      </c>
      <c r="G5817">
        <f>anotacoes!B5817</f>
        <v>14</v>
      </c>
      <c r="H5817" t="str">
        <f>anotacoes!K5817</f>
        <v xml:space="preserve"> 00:00:45,792</v>
      </c>
      <c r="I5817" t="str">
        <f>anotacoes!L5817</f>
        <v xml:space="preserve"> 00:00:49,862</v>
      </c>
      <c r="J5817" t="str">
        <f>IF(L5817="PAUSE",E5817,IF(anotacoes!G5821=conversao_anotacoes!C5817,conversao_anotacoes!C5817,conversao_anotacoes!D5817))</f>
        <v>NAKAI</v>
      </c>
      <c r="K5817" t="str">
        <f t="shared" si="180"/>
        <v>ELMONT, G</v>
      </c>
      <c r="L5817" t="str">
        <f>UPPER(anotacoes!H5817)</f>
        <v>GRIP TIME</v>
      </c>
      <c r="M5817" t="str">
        <f>IF(OR(L5817="ATTACK",L5817="FINTA"),"&lt;TECNICA&gt;",UPPER(anotacoes!I5817))</f>
        <v>LEFT COLLAR RIGHT COLLAR</v>
      </c>
      <c r="N5817" t="str">
        <f>IF(OR(L5817="ATTACK",L5817="FINTA"),UPPER(anotacoes!I5817),"")</f>
        <v/>
      </c>
      <c r="O5817" s="6" t="str">
        <f>IF(anotacoes!N5817=0,"",anotacoes!N5817)</f>
        <v/>
      </c>
      <c r="P5817" t="str">
        <f>IF(anotacoes!M5817=0,"",UPPER(anotacoes!M5817))</f>
        <v/>
      </c>
      <c r="Q5817" t="str">
        <f t="shared" si="181"/>
        <v>INSERT INTO CONVERSAO_LUTA_ACAO (cd_conversao, id_luta, sequencia, momento_inicio, momento_fim, quem_faz, quem_sofre, acao_tipo, acao, tecnica, direcao, pontuacao) VALUES (1, 84, 14, TRIM(' 00:00:45,792'), TRIM(' 00:00:49,862'), 'NAKAI', 'ELMONT, G', 'GRIP TIME', 'LEFT COLLAR RIGHT COLLAR', NULL, NULL, NULL)</v>
      </c>
      <c r="R5817" t="s">
        <v>10327</v>
      </c>
    </row>
    <row r="5818" spans="1:18" hidden="1" x14ac:dyDescent="0.25">
      <c r="A5818" s="7">
        <f>anotacoes!D5818</f>
        <v>40833</v>
      </c>
      <c r="B5818" t="str">
        <f>anotacoes!C5818</f>
        <v>GRAND PRIX ABU DHABI 2011</v>
      </c>
      <c r="C5818" t="str">
        <f>anotacoes!E5818</f>
        <v>NAKAI</v>
      </c>
      <c r="D5818" t="str">
        <f>anotacoes!F5818</f>
        <v>ELMONT, G</v>
      </c>
      <c r="E5818" t="s">
        <v>10325</v>
      </c>
      <c r="F5818">
        <f>anotacoes!A5818</f>
        <v>84</v>
      </c>
      <c r="G5818">
        <f>anotacoes!B5818</f>
        <v>15</v>
      </c>
      <c r="H5818" t="str">
        <f>anotacoes!K5818</f>
        <v xml:space="preserve"> 00:00:49,862</v>
      </c>
      <c r="I5818" t="str">
        <f>anotacoes!L5818</f>
        <v xml:space="preserve"> 00:00:51,395</v>
      </c>
      <c r="J5818" t="str">
        <f>IF(L5818="PAUSE",E5818,IF(anotacoes!G5822=conversao_anotacoes!C5818,conversao_anotacoes!C5818,conversao_anotacoes!D5818))</f>
        <v>NAKAI</v>
      </c>
      <c r="K5818" t="str">
        <f t="shared" si="180"/>
        <v>ELMONT, G</v>
      </c>
      <c r="L5818" t="str">
        <f>UPPER(anotacoes!H5818)</f>
        <v>GRIP TIME</v>
      </c>
      <c r="M5818" t="str">
        <f>IF(OR(L5818="ATTACK",L5818="FINTA"),"&lt;TECNICA&gt;",UPPER(anotacoes!I5818))</f>
        <v>LEFT COLLAR</v>
      </c>
      <c r="N5818" t="str">
        <f>IF(OR(L5818="ATTACK",L5818="FINTA"),UPPER(anotacoes!I5818),"")</f>
        <v/>
      </c>
      <c r="O5818" s="6" t="str">
        <f>IF(anotacoes!N5818=0,"",anotacoes!N5818)</f>
        <v/>
      </c>
      <c r="P5818" t="str">
        <f>IF(anotacoes!M5818=0,"",UPPER(anotacoes!M5818))</f>
        <v/>
      </c>
      <c r="Q5818" t="str">
        <f t="shared" si="181"/>
        <v>INSERT INTO CONVERSAO_LUTA_ACAO (cd_conversao, id_luta, sequencia, momento_inicio, momento_fim, quem_faz, quem_sofre, acao_tipo, acao, tecnica, direcao, pontuacao) VALUES (1, 84, 15, TRIM(' 00:00:49,862'), TRIM(' 00:00:51,395'), 'NAKAI', 'ELMONT, G', 'GRIP TIME', 'LEFT COLLAR', NULL, NULL, NULL)</v>
      </c>
      <c r="R5818" t="s">
        <v>10327</v>
      </c>
    </row>
    <row r="5819" spans="1:18" hidden="1" x14ac:dyDescent="0.25">
      <c r="A5819" s="7">
        <f>anotacoes!D5819</f>
        <v>40833</v>
      </c>
      <c r="B5819" t="str">
        <f>anotacoes!C5819</f>
        <v>GRAND PRIX ABU DHABI 2011</v>
      </c>
      <c r="C5819" t="str">
        <f>anotacoes!E5819</f>
        <v>NAKAI</v>
      </c>
      <c r="D5819" t="str">
        <f>anotacoes!F5819</f>
        <v>ELMONT, G</v>
      </c>
      <c r="E5819" t="s">
        <v>10325</v>
      </c>
      <c r="F5819">
        <f>anotacoes!A5819</f>
        <v>84</v>
      </c>
      <c r="G5819">
        <f>anotacoes!B5819</f>
        <v>16</v>
      </c>
      <c r="H5819" t="str">
        <f>anotacoes!K5819</f>
        <v xml:space="preserve"> 00:00:51,395</v>
      </c>
      <c r="I5819" t="str">
        <f>anotacoes!L5819</f>
        <v xml:space="preserve"> 00:00:51,395</v>
      </c>
      <c r="J5819" t="str">
        <f>IF(L5819="PAUSE",E5819,IF(anotacoes!G5823=conversao_anotacoes!C5819,conversao_anotacoes!C5819,conversao_anotacoes!D5819))</f>
        <v>NAKAI</v>
      </c>
      <c r="K5819" t="str">
        <f t="shared" si="180"/>
        <v>ELMONT, G</v>
      </c>
      <c r="L5819" t="str">
        <f>UPPER(anotacoes!H5819)</f>
        <v>ATTACK</v>
      </c>
      <c r="M5819" t="str">
        <f>IF(OR(L5819="ATTACK",L5819="FINTA"),"&lt;TECNICA&gt;",UPPER(anotacoes!I5819))</f>
        <v>&lt;TECNICA&gt;</v>
      </c>
      <c r="N5819" t="str">
        <f>IF(OR(L5819="ATTACK",L5819="FINTA"),UPPER(anotacoes!I5819),"")</f>
        <v>OUCHI GARI</v>
      </c>
      <c r="O5819" s="6">
        <f>IF(anotacoes!N5819=0,"",anotacoes!N5819)</f>
        <v>8</v>
      </c>
      <c r="P5819" t="str">
        <f>IF(anotacoes!M5819=0,"",UPPER(anotacoes!M5819))</f>
        <v/>
      </c>
      <c r="Q5819" t="str">
        <f t="shared" si="181"/>
        <v>INSERT INTO CONVERSAO_LUTA_ACAO (cd_conversao, id_luta, sequencia, momento_inicio, momento_fim, quem_faz, quem_sofre, acao_tipo, acao, tecnica, direcao, pontuacao) VALUES (1, 84, 16, TRIM(' 00:00:51,395'), TRIM(' 00:00:51,395'), 'NAKAI', 'ELMONT, G', 'ATTACK', '&lt;TECNICA&gt;', 'OUCHI GARI', 8, NULL)</v>
      </c>
      <c r="R5819" t="s">
        <v>10327</v>
      </c>
    </row>
    <row r="5820" spans="1:18" hidden="1" x14ac:dyDescent="0.25">
      <c r="A5820" s="7">
        <f>anotacoes!D5820</f>
        <v>40833</v>
      </c>
      <c r="B5820" t="str">
        <f>anotacoes!C5820</f>
        <v>GRAND PRIX ABU DHABI 2011</v>
      </c>
      <c r="C5820" t="str">
        <f>anotacoes!E5820</f>
        <v>NAKAI</v>
      </c>
      <c r="D5820" t="str">
        <f>anotacoes!F5820</f>
        <v>ELMONT, G</v>
      </c>
      <c r="E5820" t="s">
        <v>10325</v>
      </c>
      <c r="F5820">
        <f>anotacoes!A5820</f>
        <v>84</v>
      </c>
      <c r="G5820">
        <f>anotacoes!B5820</f>
        <v>17</v>
      </c>
      <c r="H5820" t="str">
        <f>anotacoes!K5820</f>
        <v xml:space="preserve"> 00:00:51,782</v>
      </c>
      <c r="I5820" t="str">
        <f>anotacoes!L5820</f>
        <v xml:space="preserve"> 00:00:53,413</v>
      </c>
      <c r="J5820" t="str">
        <f>IF(L5820="PAUSE",E5820,IF(anotacoes!G5824=conversao_anotacoes!C5820,conversao_anotacoes!C5820,conversao_anotacoes!D5820))</f>
        <v>NAKAI</v>
      </c>
      <c r="K5820" t="str">
        <f t="shared" si="180"/>
        <v>ELMONT, G</v>
      </c>
      <c r="L5820" t="str">
        <f>UPPER(anotacoes!H5820)</f>
        <v>GRIP TIME</v>
      </c>
      <c r="M5820" t="str">
        <f>IF(OR(L5820="ATTACK",L5820="FINTA"),"&lt;TECNICA&gt;",UPPER(anotacoes!I5820))</f>
        <v>LEFT COLLAR</v>
      </c>
      <c r="N5820" t="str">
        <f>IF(OR(L5820="ATTACK",L5820="FINTA"),UPPER(anotacoes!I5820),"")</f>
        <v/>
      </c>
      <c r="O5820" s="6" t="str">
        <f>IF(anotacoes!N5820=0,"",anotacoes!N5820)</f>
        <v/>
      </c>
      <c r="P5820" t="str">
        <f>IF(anotacoes!M5820=0,"",UPPER(anotacoes!M5820))</f>
        <v/>
      </c>
      <c r="Q5820" t="str">
        <f t="shared" si="181"/>
        <v>INSERT INTO CONVERSAO_LUTA_ACAO (cd_conversao, id_luta, sequencia, momento_inicio, momento_fim, quem_faz, quem_sofre, acao_tipo, acao, tecnica, direcao, pontuacao) VALUES (1, 84, 17, TRIM(' 00:00:51,782'), TRIM(' 00:00:53,413'), 'NAKAI', 'ELMONT, G', 'GRIP TIME', 'LEFT COLLAR', NULL, NULL, NULL)</v>
      </c>
      <c r="R5820" t="s">
        <v>10327</v>
      </c>
    </row>
    <row r="5821" spans="1:18" hidden="1" x14ac:dyDescent="0.25">
      <c r="A5821" s="7">
        <f>anotacoes!D5821</f>
        <v>40833</v>
      </c>
      <c r="B5821" t="str">
        <f>anotacoes!C5821</f>
        <v>GRAND PRIX ABU DHABI 2011</v>
      </c>
      <c r="C5821" t="str">
        <f>anotacoes!E5821</f>
        <v>NAKAI</v>
      </c>
      <c r="D5821" t="str">
        <f>anotacoes!F5821</f>
        <v>ELMONT, G</v>
      </c>
      <c r="E5821" t="s">
        <v>10325</v>
      </c>
      <c r="F5821">
        <f>anotacoes!A5821</f>
        <v>84</v>
      </c>
      <c r="G5821">
        <f>anotacoes!B5821</f>
        <v>18</v>
      </c>
      <c r="H5821" t="str">
        <f>anotacoes!K5821</f>
        <v xml:space="preserve"> 00:00:53,413</v>
      </c>
      <c r="I5821" t="str">
        <f>anotacoes!L5821</f>
        <v xml:space="preserve"> 00:00:53,413</v>
      </c>
      <c r="J5821" t="str">
        <f>IF(L5821="PAUSE",E5821,IF(anotacoes!G5825=conversao_anotacoes!C5821,conversao_anotacoes!C5821,conversao_anotacoes!D5821))</f>
        <v>NAKAI</v>
      </c>
      <c r="K5821" t="str">
        <f t="shared" si="180"/>
        <v>ELMONT, G</v>
      </c>
      <c r="L5821" t="str">
        <f>UPPER(anotacoes!H5821)</f>
        <v>ATTACK</v>
      </c>
      <c r="M5821" t="str">
        <f>IF(OR(L5821="ATTACK",L5821="FINTA"),"&lt;TECNICA&gt;",UPPER(anotacoes!I5821))</f>
        <v>&lt;TECNICA&gt;</v>
      </c>
      <c r="N5821" t="str">
        <f>IF(OR(L5821="ATTACK",L5821="FINTA"),UPPER(anotacoes!I5821),"")</f>
        <v>OUCHI GARI</v>
      </c>
      <c r="O5821" s="6">
        <f>IF(anotacoes!N5821=0,"",anotacoes!N5821)</f>
        <v>7</v>
      </c>
      <c r="P5821" t="str">
        <f>IF(anotacoes!M5821=0,"",UPPER(anotacoes!M5821))</f>
        <v/>
      </c>
      <c r="Q5821" t="str">
        <f t="shared" si="181"/>
        <v>INSERT INTO CONVERSAO_LUTA_ACAO (cd_conversao, id_luta, sequencia, momento_inicio, momento_fim, quem_faz, quem_sofre, acao_tipo, acao, tecnica, direcao, pontuacao) VALUES (1, 84, 18, TRIM(' 00:00:53,413'), TRIM(' 00:00:53,413'), 'NAKAI', 'ELMONT, G', 'ATTACK', '&lt;TECNICA&gt;', 'OUCHI GARI', 7, NULL)</v>
      </c>
      <c r="R5821" t="s">
        <v>10327</v>
      </c>
    </row>
    <row r="5822" spans="1:18" hidden="1" x14ac:dyDescent="0.25">
      <c r="A5822" s="7">
        <f>anotacoes!D5822</f>
        <v>40833</v>
      </c>
      <c r="B5822" t="str">
        <f>anotacoes!C5822</f>
        <v>GRAND PRIX ABU DHABI 2011</v>
      </c>
      <c r="C5822" t="str">
        <f>anotacoes!E5822</f>
        <v>NAKAI</v>
      </c>
      <c r="D5822" t="str">
        <f>anotacoes!F5822</f>
        <v>ELMONT, G</v>
      </c>
      <c r="E5822" t="s">
        <v>10325</v>
      </c>
      <c r="F5822">
        <f>anotacoes!A5822</f>
        <v>84</v>
      </c>
      <c r="G5822">
        <f>anotacoes!B5822</f>
        <v>19</v>
      </c>
      <c r="H5822" t="str">
        <f>anotacoes!K5822</f>
        <v xml:space="preserve"> 00:00:53,413</v>
      </c>
      <c r="I5822" t="str">
        <f>anotacoes!L5822</f>
        <v xml:space="preserve"> 00:00:56,484</v>
      </c>
      <c r="J5822" t="str">
        <f>IF(L5822="PAUSE",E5822,IF(anotacoes!G5826=conversao_anotacoes!C5822,conversao_anotacoes!C5822,conversao_anotacoes!D5822))</f>
        <v>NAKAI</v>
      </c>
      <c r="K5822" t="str">
        <f t="shared" si="180"/>
        <v>ELMONT, G</v>
      </c>
      <c r="L5822" t="str">
        <f>UPPER(anotacoes!H5822)</f>
        <v>GRIP TIME</v>
      </c>
      <c r="M5822" t="str">
        <f>IF(OR(L5822="ATTACK",L5822="FINTA"),"&lt;TECNICA&gt;",UPPER(anotacoes!I5822))</f>
        <v>RIGHT COLLAR</v>
      </c>
      <c r="N5822" t="str">
        <f>IF(OR(L5822="ATTACK",L5822="FINTA"),UPPER(anotacoes!I5822),"")</f>
        <v/>
      </c>
      <c r="O5822" s="6" t="str">
        <f>IF(anotacoes!N5822=0,"",anotacoes!N5822)</f>
        <v/>
      </c>
      <c r="P5822" t="str">
        <f>IF(anotacoes!M5822=0,"",UPPER(anotacoes!M5822))</f>
        <v/>
      </c>
      <c r="Q5822" t="str">
        <f t="shared" si="181"/>
        <v>INSERT INTO CONVERSAO_LUTA_ACAO (cd_conversao, id_luta, sequencia, momento_inicio, momento_fim, quem_faz, quem_sofre, acao_tipo, acao, tecnica, direcao, pontuacao) VALUES (1, 84, 19, TRIM(' 00:00:53,413'), TRIM(' 00:00:56,484'), 'NAKAI', 'ELMONT, G', 'GRIP TIME', 'RIGHT COLLAR', NULL, NULL, NULL)</v>
      </c>
      <c r="R5822" t="s">
        <v>10327</v>
      </c>
    </row>
    <row r="5823" spans="1:18" hidden="1" x14ac:dyDescent="0.25">
      <c r="A5823" s="7">
        <f>anotacoes!D5823</f>
        <v>40833</v>
      </c>
      <c r="B5823" t="str">
        <f>anotacoes!C5823</f>
        <v>GRAND PRIX ABU DHABI 2011</v>
      </c>
      <c r="C5823" t="str">
        <f>anotacoes!E5823</f>
        <v>NAKAI</v>
      </c>
      <c r="D5823" t="str">
        <f>anotacoes!F5823</f>
        <v>ELMONT, G</v>
      </c>
      <c r="E5823" t="s">
        <v>10325</v>
      </c>
      <c r="F5823">
        <f>anotacoes!A5823</f>
        <v>84</v>
      </c>
      <c r="G5823">
        <f>anotacoes!B5823</f>
        <v>20</v>
      </c>
      <c r="H5823" t="str">
        <f>anotacoes!K5823</f>
        <v xml:space="preserve"> 00:00:56,484</v>
      </c>
      <c r="I5823" t="str">
        <f>anotacoes!L5823</f>
        <v xml:space="preserve"> 00:00:58,094</v>
      </c>
      <c r="J5823" t="str">
        <f>IF(L5823="PAUSE",E5823,IF(anotacoes!G5827=conversao_anotacoes!C5823,conversao_anotacoes!C5823,conversao_anotacoes!D5823))</f>
        <v>NAKAI</v>
      </c>
      <c r="K5823" t="str">
        <f t="shared" si="180"/>
        <v>ELMONT, G</v>
      </c>
      <c r="L5823" t="str">
        <f>UPPER(anotacoes!H5823)</f>
        <v>GRIP TIME</v>
      </c>
      <c r="M5823" t="str">
        <f>IF(OR(L5823="ATTACK",L5823="FINTA"),"&lt;TECNICA&gt;",UPPER(anotacoes!I5823))</f>
        <v>LEFT SLEEVE</v>
      </c>
      <c r="N5823" t="str">
        <f>IF(OR(L5823="ATTACK",L5823="FINTA"),UPPER(anotacoes!I5823),"")</f>
        <v/>
      </c>
      <c r="O5823" s="6" t="str">
        <f>IF(anotacoes!N5823=0,"",anotacoes!N5823)</f>
        <v/>
      </c>
      <c r="P5823" t="str">
        <f>IF(anotacoes!M5823=0,"",UPPER(anotacoes!M5823))</f>
        <v/>
      </c>
      <c r="Q5823" t="str">
        <f t="shared" si="181"/>
        <v>INSERT INTO CONVERSAO_LUTA_ACAO (cd_conversao, id_luta, sequencia, momento_inicio, momento_fim, quem_faz, quem_sofre, acao_tipo, acao, tecnica, direcao, pontuacao) VALUES (1, 84, 20, TRIM(' 00:00:56,484'), TRIM(' 00:00:58,094'), 'NAKAI', 'ELMONT, G', 'GRIP TIME', 'LEFT SLEEVE', NULL, NULL, NULL)</v>
      </c>
      <c r="R5823" t="s">
        <v>10327</v>
      </c>
    </row>
    <row r="5824" spans="1:18" hidden="1" x14ac:dyDescent="0.25">
      <c r="A5824" s="7">
        <f>anotacoes!D5824</f>
        <v>40833</v>
      </c>
      <c r="B5824" t="str">
        <f>anotacoes!C5824</f>
        <v>GRAND PRIX ABU DHABI 2011</v>
      </c>
      <c r="C5824" t="str">
        <f>anotacoes!E5824</f>
        <v>NAKAI</v>
      </c>
      <c r="D5824" t="str">
        <f>anotacoes!F5824</f>
        <v>ELMONT, G</v>
      </c>
      <c r="E5824" t="s">
        <v>10325</v>
      </c>
      <c r="F5824">
        <f>anotacoes!A5824</f>
        <v>84</v>
      </c>
      <c r="G5824">
        <f>anotacoes!B5824</f>
        <v>21</v>
      </c>
      <c r="H5824" t="str">
        <f>anotacoes!K5824</f>
        <v xml:space="preserve"> 00:00:58,094</v>
      </c>
      <c r="I5824" t="str">
        <f>anotacoes!L5824</f>
        <v xml:space="preserve"> 00:00:58,094</v>
      </c>
      <c r="J5824" t="str">
        <f>IF(L5824="PAUSE",E5824,IF(anotacoes!G5828=conversao_anotacoes!C5824,conversao_anotacoes!C5824,conversao_anotacoes!D5824))</f>
        <v>&lt;ARBITRO_DESCONHECIDO&gt;</v>
      </c>
      <c r="K5824" t="str">
        <f t="shared" si="180"/>
        <v/>
      </c>
      <c r="L5824" t="str">
        <f>UPPER(anotacoes!H5824)</f>
        <v>PAUSE</v>
      </c>
      <c r="M5824" t="str">
        <f>IF(OR(L5824="ATTACK",L5824="FINTA"),"&lt;TECNICA&gt;",UPPER(anotacoes!I5824))</f>
        <v>&lt;NAO_CLASSIFICADO&gt;</v>
      </c>
      <c r="N5824" t="str">
        <f>IF(OR(L5824="ATTACK",L5824="FINTA"),UPPER(anotacoes!I5824),"")</f>
        <v/>
      </c>
      <c r="O5824" s="6" t="str">
        <f>IF(anotacoes!N5824=0,"",anotacoes!N5824)</f>
        <v/>
      </c>
      <c r="P5824" t="str">
        <f>IF(anotacoes!M5824=0,"",UPPER(anotacoes!M5824))</f>
        <v/>
      </c>
      <c r="Q5824" t="str">
        <f t="shared" si="181"/>
        <v>INSERT INTO CONVERSAO_LUTA_ACAO (cd_conversao, id_luta, sequencia, momento_inicio, momento_fim, quem_faz, quem_sofre, acao_tipo, acao, tecnica, direcao, pontuacao) VALUES (1, 84, 21, TRIM(' 00:00:58,094'), TRIM(' 00:00:58,094'), '&lt;ARBITRO_DESCONHECIDO&gt;', '', 'PAUSE', '&lt;NAO_CLASSIFICADO&gt;', NULL, NULL, NULL)</v>
      </c>
      <c r="R5824" t="s">
        <v>10327</v>
      </c>
    </row>
    <row r="5825" spans="1:18" hidden="1" x14ac:dyDescent="0.25">
      <c r="A5825" s="7">
        <f>anotacoes!D5825</f>
        <v>40833</v>
      </c>
      <c r="B5825" t="str">
        <f>anotacoes!C5825</f>
        <v>GRAND PRIX ABU DHABI 2011</v>
      </c>
      <c r="C5825" t="str">
        <f>anotacoes!E5825</f>
        <v>NAKAI</v>
      </c>
      <c r="D5825" t="str">
        <f>anotacoes!F5825</f>
        <v>ELMONT, G</v>
      </c>
      <c r="E5825" t="s">
        <v>10325</v>
      </c>
      <c r="F5825">
        <f>anotacoes!A5825</f>
        <v>84</v>
      </c>
      <c r="G5825">
        <f>anotacoes!B5825</f>
        <v>22</v>
      </c>
      <c r="H5825" t="str">
        <f>anotacoes!K5825</f>
        <v xml:space="preserve"> 00:00:58,094</v>
      </c>
      <c r="I5825" t="str">
        <f>anotacoes!L5825</f>
        <v xml:space="preserve"> 00:01:40,129</v>
      </c>
      <c r="J5825" t="str">
        <f>IF(L5825="PAUSE",E5825,IF(anotacoes!G5829=conversao_anotacoes!C5825,conversao_anotacoes!C5825,conversao_anotacoes!D5825))</f>
        <v>NAKAI</v>
      </c>
      <c r="K5825" t="str">
        <f t="shared" si="180"/>
        <v>ELMONT, G</v>
      </c>
      <c r="L5825" t="str">
        <f>UPPER(anotacoes!H5825)</f>
        <v>DISPLACEMENT</v>
      </c>
      <c r="M5825" t="str">
        <f>IF(OR(L5825="ATTACK",L5825="FINTA"),"&lt;TECNICA&gt;",UPPER(anotacoes!I5825))</f>
        <v>2-3 STEP HESITANT LEFT</v>
      </c>
      <c r="N5825" t="str">
        <f>IF(OR(L5825="ATTACK",L5825="FINTA"),UPPER(anotacoes!I5825),"")</f>
        <v/>
      </c>
      <c r="O5825" s="6" t="str">
        <f>IF(anotacoes!N5825=0,"",anotacoes!N5825)</f>
        <v/>
      </c>
      <c r="P5825" t="str">
        <f>IF(anotacoes!M5825=0,"",UPPER(anotacoes!M5825))</f>
        <v/>
      </c>
      <c r="Q5825" t="str">
        <f t="shared" si="181"/>
        <v>INSERT INTO CONVERSAO_LUTA_ACAO (cd_conversao, id_luta, sequencia, momento_inicio, momento_fim, quem_faz, quem_sofre, acao_tipo, acao, tecnica, direcao, pontuacao) VALUES (1, 84, 22, TRIM(' 00:00:58,094'), TRIM(' 00:01:40,129'), 'NAKAI', 'ELMONT, G', 'DISPLACEMENT', '2-3 STEP HESITANT LEFT', NULL, NULL, NULL)</v>
      </c>
      <c r="R5825" t="s">
        <v>10327</v>
      </c>
    </row>
    <row r="5826" spans="1:18" hidden="1" x14ac:dyDescent="0.25">
      <c r="A5826" s="7">
        <f>anotacoes!D5826</f>
        <v>40833</v>
      </c>
      <c r="B5826" t="str">
        <f>anotacoes!C5826</f>
        <v>GRAND PRIX ABU DHABI 2011</v>
      </c>
      <c r="C5826" t="str">
        <f>anotacoes!E5826</f>
        <v>NAKAI</v>
      </c>
      <c r="D5826" t="str">
        <f>anotacoes!F5826</f>
        <v>ELMONT, G</v>
      </c>
      <c r="E5826" t="s">
        <v>10325</v>
      </c>
      <c r="F5826">
        <f>anotacoes!A5826</f>
        <v>84</v>
      </c>
      <c r="G5826">
        <f>anotacoes!B5826</f>
        <v>23</v>
      </c>
      <c r="H5826" t="str">
        <f>anotacoes!K5826</f>
        <v xml:space="preserve"> 00:01:40,129</v>
      </c>
      <c r="I5826" t="str">
        <f>anotacoes!L5826</f>
        <v xml:space="preserve"> 00:01:44,321</v>
      </c>
      <c r="J5826" t="str">
        <f>IF(L5826="PAUSE",E5826,IF(anotacoes!G5830=conversao_anotacoes!C5826,conversao_anotacoes!C5826,conversao_anotacoes!D5826))</f>
        <v>NAKAI</v>
      </c>
      <c r="K5826" t="str">
        <f t="shared" si="180"/>
        <v>ELMONT, G</v>
      </c>
      <c r="L5826" t="str">
        <f>UPPER(anotacoes!H5826)</f>
        <v>GRIP TIME</v>
      </c>
      <c r="M5826" t="str">
        <f>IF(OR(L5826="ATTACK",L5826="FINTA"),"&lt;TECNICA&gt;",UPPER(anotacoes!I5826))</f>
        <v>LEFT SLEEVE</v>
      </c>
      <c r="N5826" t="str">
        <f>IF(OR(L5826="ATTACK",L5826="FINTA"),UPPER(anotacoes!I5826),"")</f>
        <v/>
      </c>
      <c r="O5826" s="6" t="str">
        <f>IF(anotacoes!N5826=0,"",anotacoes!N5826)</f>
        <v/>
      </c>
      <c r="P5826" t="str">
        <f>IF(anotacoes!M5826=0,"",UPPER(anotacoes!M5826))</f>
        <v/>
      </c>
      <c r="Q5826" t="str">
        <f t="shared" si="181"/>
        <v>INSERT INTO CONVERSAO_LUTA_ACAO (cd_conversao, id_luta, sequencia, momento_inicio, momento_fim, quem_faz, quem_sofre, acao_tipo, acao, tecnica, direcao, pontuacao) VALUES (1, 84, 23, TRIM(' 00:01:40,129'), TRIM(' 00:01:44,321'), 'NAKAI', 'ELMONT, G', 'GRIP TIME', 'LEFT SLEEVE', NULL, NULL, NULL)</v>
      </c>
      <c r="R5826" t="s">
        <v>10327</v>
      </c>
    </row>
    <row r="5827" spans="1:18" hidden="1" x14ac:dyDescent="0.25">
      <c r="A5827" s="7">
        <f>anotacoes!D5827</f>
        <v>40833</v>
      </c>
      <c r="B5827" t="str">
        <f>anotacoes!C5827</f>
        <v>GRAND PRIX ABU DHABI 2011</v>
      </c>
      <c r="C5827" t="str">
        <f>anotacoes!E5827</f>
        <v>NAKAI</v>
      </c>
      <c r="D5827" t="str">
        <f>anotacoes!F5827</f>
        <v>ELMONT, G</v>
      </c>
      <c r="E5827" t="s">
        <v>10325</v>
      </c>
      <c r="F5827">
        <f>anotacoes!A5827</f>
        <v>84</v>
      </c>
      <c r="G5827">
        <f>anotacoes!B5827</f>
        <v>24</v>
      </c>
      <c r="H5827" t="str">
        <f>anotacoes!K5827</f>
        <v xml:space="preserve"> 00:01:44,321</v>
      </c>
      <c r="I5827" t="str">
        <f>anotacoes!L5827</f>
        <v xml:space="preserve"> 00:01:44,669</v>
      </c>
      <c r="J5827" t="str">
        <f>IF(L5827="PAUSE",E5827,IF(anotacoes!G5831=conversao_anotacoes!C5827,conversao_anotacoes!C5827,conversao_anotacoes!D5827))</f>
        <v>NAKAI</v>
      </c>
      <c r="K5827" t="str">
        <f t="shared" ref="K5827:K5890" si="182">IF(J5827=E5827,"",IF(J5827=C5827,D5827,C5827))</f>
        <v>ELMONT, G</v>
      </c>
      <c r="L5827" t="str">
        <f>UPPER(anotacoes!H5827)</f>
        <v>GRIP TIME</v>
      </c>
      <c r="M5827" t="str">
        <f>IF(OR(L5827="ATTACK",L5827="FINTA"),"&lt;TECNICA&gt;",UPPER(anotacoes!I5827))</f>
        <v>RIGHT COLLAR LEFT SLEEVE</v>
      </c>
      <c r="N5827" t="str">
        <f>IF(OR(L5827="ATTACK",L5827="FINTA"),UPPER(anotacoes!I5827),"")</f>
        <v/>
      </c>
      <c r="O5827" s="6" t="str">
        <f>IF(anotacoes!N5827=0,"",anotacoes!N5827)</f>
        <v/>
      </c>
      <c r="P5827" t="str">
        <f>IF(anotacoes!M5827=0,"",UPPER(anotacoes!M5827))</f>
        <v/>
      </c>
      <c r="Q5827" t="str">
        <f t="shared" ref="Q5827:Q5890" si="183">CONCATENATE("INSERT INTO CONVERSAO_LUTA_ACAO (cd_conversao, id_luta, sequencia, momento_inicio, momento_fim, quem_faz, quem_sofre, acao_tipo, acao, tecnica, direcao, pontuacao) VALUES (1, ",F5827,", ",G5827,", ","TRIM('",H5827,"')",", ","TRIM('",I5827,"')",", ","'",J5827,"'",", ","'",K5827,"'",", ","'",L5827,"'",", ","'",M5827,"'",", ",IF(N5827="","NULL",CONCATENATE("'",N5827,"'")),", ",IF(O5827="","NULL",O5827),", ",IF(P5827="","NULL",CONCATENATE("'",P5827,"'")),")")</f>
        <v>INSERT INTO CONVERSAO_LUTA_ACAO (cd_conversao, id_luta, sequencia, momento_inicio, momento_fim, quem_faz, quem_sofre, acao_tipo, acao, tecnica, direcao, pontuacao) VALUES (1, 84, 24, TRIM(' 00:01:44,321'), TRIM(' 00:01:44,669'), 'NAKAI', 'ELMONT, G', 'GRIP TIME', 'RIGHT COLLAR LEFT SLEEVE', NULL, NULL, NULL)</v>
      </c>
      <c r="R5827" t="s">
        <v>10327</v>
      </c>
    </row>
    <row r="5828" spans="1:18" hidden="1" x14ac:dyDescent="0.25">
      <c r="A5828" s="7">
        <f>anotacoes!D5828</f>
        <v>40833</v>
      </c>
      <c r="B5828" t="str">
        <f>anotacoes!C5828</f>
        <v>GRAND PRIX ABU DHABI 2011</v>
      </c>
      <c r="C5828" t="str">
        <f>anotacoes!E5828</f>
        <v>NAKAI</v>
      </c>
      <c r="D5828" t="str">
        <f>anotacoes!F5828</f>
        <v>ELMONT, G</v>
      </c>
      <c r="E5828" t="s">
        <v>10325</v>
      </c>
      <c r="F5828">
        <f>anotacoes!A5828</f>
        <v>84</v>
      </c>
      <c r="G5828">
        <f>anotacoes!B5828</f>
        <v>25</v>
      </c>
      <c r="H5828" t="str">
        <f>anotacoes!K5828</f>
        <v xml:space="preserve"> 00:01:45,272</v>
      </c>
      <c r="I5828" t="str">
        <f>anotacoes!L5828</f>
        <v xml:space="preserve"> 00:01:46,592</v>
      </c>
      <c r="J5828" t="str">
        <f>IF(L5828="PAUSE",E5828,IF(anotacoes!G5832=conversao_anotacoes!C5828,conversao_anotacoes!C5828,conversao_anotacoes!D5828))</f>
        <v>NAKAI</v>
      </c>
      <c r="K5828" t="str">
        <f t="shared" si="182"/>
        <v>ELMONT, G</v>
      </c>
      <c r="L5828" t="str">
        <f>UPPER(anotacoes!H5828)</f>
        <v>TRANSITION</v>
      </c>
      <c r="M5828" t="str">
        <f>IF(OR(L5828="ATTACK",L5828="FINTA"),"&lt;TECNICA&gt;",UPPER(anotacoes!I5828))</f>
        <v>WITHOUT ATTACK</v>
      </c>
      <c r="N5828" t="str">
        <f>IF(OR(L5828="ATTACK",L5828="FINTA"),UPPER(anotacoes!I5828),"")</f>
        <v/>
      </c>
      <c r="O5828" s="6" t="str">
        <f>IF(anotacoes!N5828=0,"",anotacoes!N5828)</f>
        <v/>
      </c>
      <c r="P5828" t="str">
        <f>IF(anotacoes!M5828=0,"",UPPER(anotacoes!M5828))</f>
        <v/>
      </c>
      <c r="Q5828" t="str">
        <f t="shared" si="183"/>
        <v>INSERT INTO CONVERSAO_LUTA_ACAO (cd_conversao, id_luta, sequencia, momento_inicio, momento_fim, quem_faz, quem_sofre, acao_tipo, acao, tecnica, direcao, pontuacao) VALUES (1, 84, 25, TRIM(' 00:01:45,272'), TRIM(' 00:01:46,592'), 'NAKAI', 'ELMONT, G', 'TRANSITION', 'WITHOUT ATTACK', NULL, NULL, NULL)</v>
      </c>
      <c r="R5828" t="s">
        <v>10327</v>
      </c>
    </row>
    <row r="5829" spans="1:18" hidden="1" x14ac:dyDescent="0.25">
      <c r="A5829" s="7">
        <f>anotacoes!D5829</f>
        <v>40833</v>
      </c>
      <c r="B5829" t="str">
        <f>anotacoes!C5829</f>
        <v>GRAND PRIX ABU DHABI 2011</v>
      </c>
      <c r="C5829" t="str">
        <f>anotacoes!E5829</f>
        <v>NAKAI</v>
      </c>
      <c r="D5829" t="str">
        <f>anotacoes!F5829</f>
        <v>ELMONT, G</v>
      </c>
      <c r="E5829" t="s">
        <v>10325</v>
      </c>
      <c r="F5829">
        <f>anotacoes!A5829</f>
        <v>84</v>
      </c>
      <c r="G5829">
        <f>anotacoes!B5829</f>
        <v>26</v>
      </c>
      <c r="H5829" t="str">
        <f>anotacoes!K5829</f>
        <v xml:space="preserve"> 00:01:46,762</v>
      </c>
      <c r="I5829" t="str">
        <f>anotacoes!L5829</f>
        <v xml:space="preserve"> 00:01:48,708</v>
      </c>
      <c r="J5829" t="str">
        <f>IF(L5829="PAUSE",E5829,IF(anotacoes!G5833=conversao_anotacoes!C5829,conversao_anotacoes!C5829,conversao_anotacoes!D5829))</f>
        <v>NAKAI</v>
      </c>
      <c r="K5829" t="str">
        <f t="shared" si="182"/>
        <v>ELMONT, G</v>
      </c>
      <c r="L5829" t="str">
        <f>UPPER(anotacoes!H5829)</f>
        <v>GROUNDWORK COMBAT</v>
      </c>
      <c r="M5829" t="str">
        <f>IF(OR(L5829="ATTACK",L5829="FINTA"),"&lt;TECNICA&gt;",UPPER(anotacoes!I5829))</f>
        <v>DEFENSIVE POSITION</v>
      </c>
      <c r="N5829" t="str">
        <f>IF(OR(L5829="ATTACK",L5829="FINTA"),UPPER(anotacoes!I5829),"")</f>
        <v/>
      </c>
      <c r="O5829" s="6" t="str">
        <f>IF(anotacoes!N5829=0,"",anotacoes!N5829)</f>
        <v/>
      </c>
      <c r="P5829" t="str">
        <f>IF(anotacoes!M5829=0,"",UPPER(anotacoes!M5829))</f>
        <v/>
      </c>
      <c r="Q5829" t="str">
        <f t="shared" si="183"/>
        <v>INSERT INTO CONVERSAO_LUTA_ACAO (cd_conversao, id_luta, sequencia, momento_inicio, momento_fim, quem_faz, quem_sofre, acao_tipo, acao, tecnica, direcao, pontuacao) VALUES (1, 84, 26, TRIM(' 00:01:46,762'), TRIM(' 00:01:48,708'), 'NAKAI', 'ELMONT, G', 'GROUNDWORK COMBAT', 'DEFENSIVE POSITION', NULL, NULL, NULL)</v>
      </c>
      <c r="R5829" t="s">
        <v>10327</v>
      </c>
    </row>
    <row r="5830" spans="1:18" hidden="1" x14ac:dyDescent="0.25">
      <c r="A5830" s="7">
        <f>anotacoes!D5830</f>
        <v>40833</v>
      </c>
      <c r="B5830" t="str">
        <f>anotacoes!C5830</f>
        <v>GRAND PRIX ABU DHABI 2011</v>
      </c>
      <c r="C5830" t="str">
        <f>anotacoes!E5830</f>
        <v>NAKAI</v>
      </c>
      <c r="D5830" t="str">
        <f>anotacoes!F5830</f>
        <v>ELMONT, G</v>
      </c>
      <c r="E5830" t="s">
        <v>10325</v>
      </c>
      <c r="F5830">
        <f>anotacoes!A5830</f>
        <v>84</v>
      </c>
      <c r="G5830">
        <f>anotacoes!B5830</f>
        <v>27</v>
      </c>
      <c r="H5830" t="str">
        <f>anotacoes!K5830</f>
        <v xml:space="preserve"> 00:01:48,708</v>
      </c>
      <c r="I5830" t="str">
        <f>anotacoes!L5830</f>
        <v xml:space="preserve"> 00:01:49,416</v>
      </c>
      <c r="J5830" t="str">
        <f>IF(L5830="PAUSE",E5830,IF(anotacoes!G5834=conversao_anotacoes!C5830,conversao_anotacoes!C5830,conversao_anotacoes!D5830))</f>
        <v>&lt;ARBITRO_DESCONHECIDO&gt;</v>
      </c>
      <c r="K5830" t="str">
        <f t="shared" si="182"/>
        <v/>
      </c>
      <c r="L5830" t="str">
        <f>UPPER(anotacoes!H5830)</f>
        <v>PAUSE</v>
      </c>
      <c r="M5830" t="str">
        <f>IF(OR(L5830="ATTACK",L5830="FINTA"),"&lt;TECNICA&gt;",UPPER(anotacoes!I5830))</f>
        <v>SHIDO WITHOUT SCORE</v>
      </c>
      <c r="N5830" t="str">
        <f>IF(OR(L5830="ATTACK",L5830="FINTA"),UPPER(anotacoes!I5830),"")</f>
        <v/>
      </c>
      <c r="O5830" s="6" t="str">
        <f>IF(anotacoes!N5830=0,"",anotacoes!N5830)</f>
        <v/>
      </c>
      <c r="P5830" t="str">
        <f>IF(anotacoes!M5830=0,"",UPPER(anotacoes!M5830))</f>
        <v/>
      </c>
      <c r="Q5830" t="str">
        <f t="shared" si="183"/>
        <v>INSERT INTO CONVERSAO_LUTA_ACAO (cd_conversao, id_luta, sequencia, momento_inicio, momento_fim, quem_faz, quem_sofre, acao_tipo, acao, tecnica, direcao, pontuacao) VALUES (1, 84, 27, TRIM(' 00:01:48,708'), TRIM(' 00:01:49,416'), '&lt;ARBITRO_DESCONHECIDO&gt;', '', 'PAUSE', 'SHIDO WITHOUT SCORE', NULL, NULL, NULL)</v>
      </c>
      <c r="R5830" t="s">
        <v>10327</v>
      </c>
    </row>
    <row r="5831" spans="1:18" hidden="1" x14ac:dyDescent="0.25">
      <c r="A5831" s="7">
        <f>anotacoes!D5831</f>
        <v>40833</v>
      </c>
      <c r="B5831" t="str">
        <f>anotacoes!C5831</f>
        <v>GRAND PRIX ABU DHABI 2011</v>
      </c>
      <c r="C5831" t="str">
        <f>anotacoes!E5831</f>
        <v>NAKAI</v>
      </c>
      <c r="D5831" t="str">
        <f>anotacoes!F5831</f>
        <v>ELMONT, G</v>
      </c>
      <c r="E5831" t="s">
        <v>10325</v>
      </c>
      <c r="F5831">
        <f>anotacoes!A5831</f>
        <v>84</v>
      </c>
      <c r="G5831">
        <f>anotacoes!B5831</f>
        <v>28</v>
      </c>
      <c r="H5831" t="str">
        <f>anotacoes!K5831</f>
        <v xml:space="preserve"> 00:01:49,416</v>
      </c>
      <c r="I5831" t="str">
        <f>anotacoes!L5831</f>
        <v xml:space="preserve"> 00:01:58,641</v>
      </c>
      <c r="J5831" t="str">
        <f>IF(L5831="PAUSE",E5831,IF(anotacoes!G5835=conversao_anotacoes!C5831,conversao_anotacoes!C5831,conversao_anotacoes!D5831))</f>
        <v>NAKAI</v>
      </c>
      <c r="K5831" t="str">
        <f t="shared" si="182"/>
        <v>ELMONT, G</v>
      </c>
      <c r="L5831" t="str">
        <f>UPPER(anotacoes!H5831)</f>
        <v>DISPLACEMENT</v>
      </c>
      <c r="M5831" t="str">
        <f>IF(OR(L5831="ATTACK",L5831="FINTA"),"&lt;TECNICA&gt;",UPPER(anotacoes!I5831))</f>
        <v>2-3 STEP HESITANT LEFT</v>
      </c>
      <c r="N5831" t="str">
        <f>IF(OR(L5831="ATTACK",L5831="FINTA"),UPPER(anotacoes!I5831),"")</f>
        <v/>
      </c>
      <c r="O5831" s="6" t="str">
        <f>IF(anotacoes!N5831=0,"",anotacoes!N5831)</f>
        <v/>
      </c>
      <c r="P5831" t="str">
        <f>IF(anotacoes!M5831=0,"",UPPER(anotacoes!M5831))</f>
        <v/>
      </c>
      <c r="Q5831" t="str">
        <f t="shared" si="183"/>
        <v>INSERT INTO CONVERSAO_LUTA_ACAO (cd_conversao, id_luta, sequencia, momento_inicio, momento_fim, quem_faz, quem_sofre, acao_tipo, acao, tecnica, direcao, pontuacao) VALUES (1, 84, 28, TRIM(' 00:01:49,416'), TRIM(' 00:01:58,641'), 'NAKAI', 'ELMONT, G', 'DISPLACEMENT', '2-3 STEP HESITANT LEFT', NULL, NULL, NULL)</v>
      </c>
      <c r="R5831" t="s">
        <v>10327</v>
      </c>
    </row>
    <row r="5832" spans="1:18" hidden="1" x14ac:dyDescent="0.25">
      <c r="A5832" s="7">
        <f>anotacoes!D5832</f>
        <v>40833</v>
      </c>
      <c r="B5832" t="str">
        <f>anotacoes!C5832</f>
        <v>GRAND PRIX ABU DHABI 2011</v>
      </c>
      <c r="C5832" t="str">
        <f>anotacoes!E5832</f>
        <v>NAKAI</v>
      </c>
      <c r="D5832" t="str">
        <f>anotacoes!F5832</f>
        <v>ELMONT, G</v>
      </c>
      <c r="E5832" t="s">
        <v>10325</v>
      </c>
      <c r="F5832">
        <f>anotacoes!A5832</f>
        <v>84</v>
      </c>
      <c r="G5832">
        <f>anotacoes!B5832</f>
        <v>29</v>
      </c>
      <c r="H5832" t="str">
        <f>anotacoes!K5832</f>
        <v xml:space="preserve"> 00:01:58,641</v>
      </c>
      <c r="I5832" t="str">
        <f>anotacoes!L5832</f>
        <v xml:space="preserve"> 00:02:03,203</v>
      </c>
      <c r="J5832" t="str">
        <f>IF(L5832="PAUSE",E5832,IF(anotacoes!G5836=conversao_anotacoes!C5832,conversao_anotacoes!C5832,conversao_anotacoes!D5832))</f>
        <v>NAKAI</v>
      </c>
      <c r="K5832" t="str">
        <f t="shared" si="182"/>
        <v>ELMONT, G</v>
      </c>
      <c r="L5832" t="str">
        <f>UPPER(anotacoes!H5832)</f>
        <v>DISPLACEMENT</v>
      </c>
      <c r="M5832" t="str">
        <f>IF(OR(L5832="ATTACK",L5832="FINTA"),"&lt;TECNICA&gt;",UPPER(anotacoes!I5832))</f>
        <v>TRY TO GRIP WITH CONTACT</v>
      </c>
      <c r="N5832" t="str">
        <f>IF(OR(L5832="ATTACK",L5832="FINTA"),UPPER(anotacoes!I5832),"")</f>
        <v/>
      </c>
      <c r="O5832" s="6" t="str">
        <f>IF(anotacoes!N5832=0,"",anotacoes!N5832)</f>
        <v/>
      </c>
      <c r="P5832" t="str">
        <f>IF(anotacoes!M5832=0,"",UPPER(anotacoes!M5832))</f>
        <v/>
      </c>
      <c r="Q5832" t="str">
        <f t="shared" si="183"/>
        <v>INSERT INTO CONVERSAO_LUTA_ACAO (cd_conversao, id_luta, sequencia, momento_inicio, momento_fim, quem_faz, quem_sofre, acao_tipo, acao, tecnica, direcao, pontuacao) VALUES (1, 84, 29, TRIM(' 00:01:58,641'), TRIM(' 00:02:03,203'), 'NAKAI', 'ELMONT, G', 'DISPLACEMENT', 'TRY TO GRIP WITH CONTACT', NULL, NULL, NULL)</v>
      </c>
      <c r="R5832" t="s">
        <v>10327</v>
      </c>
    </row>
    <row r="5833" spans="1:18" hidden="1" x14ac:dyDescent="0.25">
      <c r="A5833" s="7">
        <f>anotacoes!D5833</f>
        <v>40833</v>
      </c>
      <c r="B5833" t="str">
        <f>anotacoes!C5833</f>
        <v>GRAND PRIX ABU DHABI 2011</v>
      </c>
      <c r="C5833" t="str">
        <f>anotacoes!E5833</f>
        <v>NAKAI</v>
      </c>
      <c r="D5833" t="str">
        <f>anotacoes!F5833</f>
        <v>ELMONT, G</v>
      </c>
      <c r="E5833" t="s">
        <v>10325</v>
      </c>
      <c r="F5833">
        <f>anotacoes!A5833</f>
        <v>84</v>
      </c>
      <c r="G5833">
        <f>anotacoes!B5833</f>
        <v>30</v>
      </c>
      <c r="H5833" t="str">
        <f>anotacoes!K5833</f>
        <v xml:space="preserve"> 00:02:03,203</v>
      </c>
      <c r="I5833" t="str">
        <f>anotacoes!L5833</f>
        <v xml:space="preserve"> 00:02:05,529</v>
      </c>
      <c r="J5833" t="str">
        <f>IF(L5833="PAUSE",E5833,IF(anotacoes!G5837=conversao_anotacoes!C5833,conversao_anotacoes!C5833,conversao_anotacoes!D5833))</f>
        <v>NAKAI</v>
      </c>
      <c r="K5833" t="str">
        <f t="shared" si="182"/>
        <v>ELMONT, G</v>
      </c>
      <c r="L5833" t="str">
        <f>UPPER(anotacoes!H5833)</f>
        <v>GRIP TIME</v>
      </c>
      <c r="M5833" t="str">
        <f>IF(OR(L5833="ATTACK",L5833="FINTA"),"&lt;TECNICA&gt;",UPPER(anotacoes!I5833))</f>
        <v>LEFT COLLAR LEFT SLEEVE</v>
      </c>
      <c r="N5833" t="str">
        <f>IF(OR(L5833="ATTACK",L5833="FINTA"),UPPER(anotacoes!I5833),"")</f>
        <v/>
      </c>
      <c r="O5833" s="6" t="str">
        <f>IF(anotacoes!N5833=0,"",anotacoes!N5833)</f>
        <v/>
      </c>
      <c r="P5833" t="str">
        <f>IF(anotacoes!M5833=0,"",UPPER(anotacoes!M5833))</f>
        <v/>
      </c>
      <c r="Q5833" t="str">
        <f t="shared" si="183"/>
        <v>INSERT INTO CONVERSAO_LUTA_ACAO (cd_conversao, id_luta, sequencia, momento_inicio, momento_fim, quem_faz, quem_sofre, acao_tipo, acao, tecnica, direcao, pontuacao) VALUES (1, 84, 30, TRIM(' 00:02:03,203'), TRIM(' 00:02:05,529'), 'NAKAI', 'ELMONT, G', 'GRIP TIME', 'LEFT COLLAR LEFT SLEEVE', NULL, NULL, NULL)</v>
      </c>
      <c r="R5833" t="s">
        <v>10327</v>
      </c>
    </row>
    <row r="5834" spans="1:18" hidden="1" x14ac:dyDescent="0.25">
      <c r="A5834" s="7">
        <f>anotacoes!D5834</f>
        <v>40833</v>
      </c>
      <c r="B5834" t="str">
        <f>anotacoes!C5834</f>
        <v>GRAND PRIX ABU DHABI 2011</v>
      </c>
      <c r="C5834" t="str">
        <f>anotacoes!E5834</f>
        <v>NAKAI</v>
      </c>
      <c r="D5834" t="str">
        <f>anotacoes!F5834</f>
        <v>ELMONT, G</v>
      </c>
      <c r="E5834" t="s">
        <v>10325</v>
      </c>
      <c r="F5834">
        <f>anotacoes!A5834</f>
        <v>84</v>
      </c>
      <c r="G5834">
        <f>anotacoes!B5834</f>
        <v>31</v>
      </c>
      <c r="H5834" t="str">
        <f>anotacoes!K5834</f>
        <v xml:space="preserve"> 00:02:05,529</v>
      </c>
      <c r="I5834" t="str">
        <f>anotacoes!L5834</f>
        <v xml:space="preserve"> 00:02:11,274</v>
      </c>
      <c r="J5834" t="str">
        <f>IF(L5834="PAUSE",E5834,IF(anotacoes!G5838=conversao_anotacoes!C5834,conversao_anotacoes!C5834,conversao_anotacoes!D5834))</f>
        <v>NAKAI</v>
      </c>
      <c r="K5834" t="str">
        <f t="shared" si="182"/>
        <v>ELMONT, G</v>
      </c>
      <c r="L5834" t="str">
        <f>UPPER(anotacoes!H5834)</f>
        <v>GRIP TIME</v>
      </c>
      <c r="M5834" t="str">
        <f>IF(OR(L5834="ATTACK",L5834="FINTA"),"&lt;TECNICA&gt;",UPPER(anotacoes!I5834))</f>
        <v>LEFT COLLAR RIGHT SLEEVE</v>
      </c>
      <c r="N5834" t="str">
        <f>IF(OR(L5834="ATTACK",L5834="FINTA"),UPPER(anotacoes!I5834),"")</f>
        <v/>
      </c>
      <c r="O5834" s="6" t="str">
        <f>IF(anotacoes!N5834=0,"",anotacoes!N5834)</f>
        <v/>
      </c>
      <c r="P5834" t="str">
        <f>IF(anotacoes!M5834=0,"",UPPER(anotacoes!M5834))</f>
        <v/>
      </c>
      <c r="Q5834" t="str">
        <f t="shared" si="183"/>
        <v>INSERT INTO CONVERSAO_LUTA_ACAO (cd_conversao, id_luta, sequencia, momento_inicio, momento_fim, quem_faz, quem_sofre, acao_tipo, acao, tecnica, direcao, pontuacao) VALUES (1, 84, 31, TRIM(' 00:02:05,529'), TRIM(' 00:02:11,274'), 'NAKAI', 'ELMONT, G', 'GRIP TIME', 'LEFT COLLAR RIGHT SLEEVE', NULL, NULL, NULL)</v>
      </c>
      <c r="R5834" t="s">
        <v>10327</v>
      </c>
    </row>
    <row r="5835" spans="1:18" hidden="1" x14ac:dyDescent="0.25">
      <c r="A5835" s="7">
        <f>anotacoes!D5835</f>
        <v>40833</v>
      </c>
      <c r="B5835" t="str">
        <f>anotacoes!C5835</f>
        <v>GRAND PRIX ABU DHABI 2011</v>
      </c>
      <c r="C5835" t="str">
        <f>anotacoes!E5835</f>
        <v>NAKAI</v>
      </c>
      <c r="D5835" t="str">
        <f>anotacoes!F5835</f>
        <v>ELMONT, G</v>
      </c>
      <c r="E5835" t="s">
        <v>10325</v>
      </c>
      <c r="F5835">
        <f>anotacoes!A5835</f>
        <v>84</v>
      </c>
      <c r="G5835">
        <f>anotacoes!B5835</f>
        <v>32</v>
      </c>
      <c r="H5835" t="str">
        <f>anotacoes!K5835</f>
        <v xml:space="preserve"> 00:02:11,274</v>
      </c>
      <c r="I5835" t="str">
        <f>anotacoes!L5835</f>
        <v xml:space="preserve"> 00:02:11,274</v>
      </c>
      <c r="J5835" t="str">
        <f>IF(L5835="PAUSE",E5835,IF(anotacoes!G5839=conversao_anotacoes!C5835,conversao_anotacoes!C5835,conversao_anotacoes!D5835))</f>
        <v>NAKAI</v>
      </c>
      <c r="K5835" t="str">
        <f t="shared" si="182"/>
        <v>ELMONT, G</v>
      </c>
      <c r="L5835" t="str">
        <f>UPPER(anotacoes!H5835)</f>
        <v>DEFENSE</v>
      </c>
      <c r="M5835" t="str">
        <f>IF(OR(L5835="ATTACK",L5835="FINTA"),"&lt;TECNICA&gt;",UPPER(anotacoes!I5835))</f>
        <v>USING BODY MASS</v>
      </c>
      <c r="N5835" t="str">
        <f>IF(OR(L5835="ATTACK",L5835="FINTA"),UPPER(anotacoes!I5835),"")</f>
        <v/>
      </c>
      <c r="O5835" s="6" t="str">
        <f>IF(anotacoes!N5835=0,"",anotacoes!N5835)</f>
        <v/>
      </c>
      <c r="P5835" t="str">
        <f>IF(anotacoes!M5835=0,"",UPPER(anotacoes!M5835))</f>
        <v/>
      </c>
      <c r="Q5835" t="str">
        <f t="shared" si="183"/>
        <v>INSERT INTO CONVERSAO_LUTA_ACAO (cd_conversao, id_luta, sequencia, momento_inicio, momento_fim, quem_faz, quem_sofre, acao_tipo, acao, tecnica, direcao, pontuacao) VALUES (1, 84, 32, TRIM(' 00:02:11,274'), TRIM(' 00:02:11,274'), 'NAKAI', 'ELMONT, G', 'DEFENSE', 'USING BODY MASS', NULL, NULL, NULL)</v>
      </c>
      <c r="R5835" t="s">
        <v>10327</v>
      </c>
    </row>
    <row r="5836" spans="1:18" hidden="1" x14ac:dyDescent="0.25">
      <c r="A5836" s="7">
        <f>anotacoes!D5836</f>
        <v>40833</v>
      </c>
      <c r="B5836" t="str">
        <f>anotacoes!C5836</f>
        <v>GRAND PRIX ABU DHABI 2011</v>
      </c>
      <c r="C5836" t="str">
        <f>anotacoes!E5836</f>
        <v>NAKAI</v>
      </c>
      <c r="D5836" t="str">
        <f>anotacoes!F5836</f>
        <v>ELMONT, G</v>
      </c>
      <c r="E5836" t="s">
        <v>10325</v>
      </c>
      <c r="F5836">
        <f>anotacoes!A5836</f>
        <v>84</v>
      </c>
      <c r="G5836">
        <f>anotacoes!B5836</f>
        <v>33</v>
      </c>
      <c r="H5836" t="str">
        <f>anotacoes!K5836</f>
        <v xml:space="preserve"> 00:02:11,274</v>
      </c>
      <c r="I5836" t="str">
        <f>anotacoes!L5836</f>
        <v xml:space="preserve"> 00:02:13,112</v>
      </c>
      <c r="J5836" t="str">
        <f>IF(L5836="PAUSE",E5836,IF(anotacoes!G5840=conversao_anotacoes!C5836,conversao_anotacoes!C5836,conversao_anotacoes!D5836))</f>
        <v>NAKAI</v>
      </c>
      <c r="K5836" t="str">
        <f t="shared" si="182"/>
        <v>ELMONT, G</v>
      </c>
      <c r="L5836" t="str">
        <f>UPPER(anotacoes!H5836)</f>
        <v>GROUNDWORK COMBAT</v>
      </c>
      <c r="M5836" t="str">
        <f>IF(OR(L5836="ATTACK",L5836="FINTA"),"&lt;TECNICA&gt;",UPPER(anotacoes!I5836))</f>
        <v>TRYING TO ATTACK</v>
      </c>
      <c r="N5836" t="str">
        <f>IF(OR(L5836="ATTACK",L5836="FINTA"),UPPER(anotacoes!I5836),"")</f>
        <v/>
      </c>
      <c r="O5836" s="6" t="str">
        <f>IF(anotacoes!N5836=0,"",anotacoes!N5836)</f>
        <v/>
      </c>
      <c r="P5836" t="str">
        <f>IF(anotacoes!M5836=0,"",UPPER(anotacoes!M5836))</f>
        <v/>
      </c>
      <c r="Q5836" t="str">
        <f t="shared" si="183"/>
        <v>INSERT INTO CONVERSAO_LUTA_ACAO (cd_conversao, id_luta, sequencia, momento_inicio, momento_fim, quem_faz, quem_sofre, acao_tipo, acao, tecnica, direcao, pontuacao) VALUES (1, 84, 33, TRIM(' 00:02:11,274'), TRIM(' 00:02:13,112'), 'NAKAI', 'ELMONT, G', 'GROUNDWORK COMBAT', 'TRYING TO ATTACK', NULL, NULL, NULL)</v>
      </c>
      <c r="R5836" t="s">
        <v>10327</v>
      </c>
    </row>
    <row r="5837" spans="1:18" hidden="1" x14ac:dyDescent="0.25">
      <c r="A5837" s="7">
        <f>anotacoes!D5837</f>
        <v>40833</v>
      </c>
      <c r="B5837" t="str">
        <f>anotacoes!C5837</f>
        <v>GRAND PRIX ABU DHABI 2011</v>
      </c>
      <c r="C5837" t="str">
        <f>anotacoes!E5837</f>
        <v>NAKAI</v>
      </c>
      <c r="D5837" t="str">
        <f>anotacoes!F5837</f>
        <v>ELMONT, G</v>
      </c>
      <c r="E5837" t="s">
        <v>10325</v>
      </c>
      <c r="F5837">
        <f>anotacoes!A5837</f>
        <v>84</v>
      </c>
      <c r="G5837">
        <f>anotacoes!B5837</f>
        <v>34</v>
      </c>
      <c r="H5837" t="str">
        <f>anotacoes!K5837</f>
        <v xml:space="preserve"> 00:02:13,112</v>
      </c>
      <c r="I5837" t="str">
        <f>anotacoes!L5837</f>
        <v xml:space="preserve"> 00:02:13,112</v>
      </c>
      <c r="J5837" t="str">
        <f>IF(L5837="PAUSE",E5837,IF(anotacoes!G5841=conversao_anotacoes!C5837,conversao_anotacoes!C5837,conversao_anotacoes!D5837))</f>
        <v>&lt;ARBITRO_DESCONHECIDO&gt;</v>
      </c>
      <c r="K5837" t="str">
        <f t="shared" si="182"/>
        <v/>
      </c>
      <c r="L5837" t="str">
        <f>UPPER(anotacoes!H5837)</f>
        <v>PAUSE</v>
      </c>
      <c r="M5837" t="str">
        <f>IF(OR(L5837="ATTACK",L5837="FINTA"),"&lt;TECNICA&gt;",UPPER(anotacoes!I5837))</f>
        <v>&lt;NAO_CLASSIFICADO&gt;</v>
      </c>
      <c r="N5837" t="str">
        <f>IF(OR(L5837="ATTACK",L5837="FINTA"),UPPER(anotacoes!I5837),"")</f>
        <v/>
      </c>
      <c r="O5837" s="6" t="str">
        <f>IF(anotacoes!N5837=0,"",anotacoes!N5837)</f>
        <v/>
      </c>
      <c r="P5837" t="str">
        <f>IF(anotacoes!M5837=0,"",UPPER(anotacoes!M5837))</f>
        <v/>
      </c>
      <c r="Q5837" t="str">
        <f t="shared" si="183"/>
        <v>INSERT INTO CONVERSAO_LUTA_ACAO (cd_conversao, id_luta, sequencia, momento_inicio, momento_fim, quem_faz, quem_sofre, acao_tipo, acao, tecnica, direcao, pontuacao) VALUES (1, 84, 34, TRIM(' 00:02:13,112'), TRIM(' 00:02:13,112'), '&lt;ARBITRO_DESCONHECIDO&gt;', '', 'PAUSE', '&lt;NAO_CLASSIFICADO&gt;', NULL, NULL, NULL)</v>
      </c>
      <c r="R5837" t="s">
        <v>10327</v>
      </c>
    </row>
    <row r="5838" spans="1:18" hidden="1" x14ac:dyDescent="0.25">
      <c r="A5838" s="7">
        <f>anotacoes!D5838</f>
        <v>40833</v>
      </c>
      <c r="B5838" t="str">
        <f>anotacoes!C5838</f>
        <v>GRAND PRIX ABU DHABI 2011</v>
      </c>
      <c r="C5838" t="str">
        <f>anotacoes!E5838</f>
        <v>NAKAI</v>
      </c>
      <c r="D5838" t="str">
        <f>anotacoes!F5838</f>
        <v>ELMONT, G</v>
      </c>
      <c r="E5838" t="s">
        <v>10325</v>
      </c>
      <c r="F5838">
        <f>anotacoes!A5838</f>
        <v>84</v>
      </c>
      <c r="G5838">
        <f>anotacoes!B5838</f>
        <v>35</v>
      </c>
      <c r="H5838" t="str">
        <f>anotacoes!K5838</f>
        <v xml:space="preserve"> 00:02:13,112</v>
      </c>
      <c r="I5838" t="str">
        <f>anotacoes!L5838</f>
        <v xml:space="preserve"> 00:02:27,161</v>
      </c>
      <c r="J5838" t="str">
        <f>IF(L5838="PAUSE",E5838,IF(anotacoes!G5842=conversao_anotacoes!C5838,conversao_anotacoes!C5838,conversao_anotacoes!D5838))</f>
        <v>NAKAI</v>
      </c>
      <c r="K5838" t="str">
        <f t="shared" si="182"/>
        <v>ELMONT, G</v>
      </c>
      <c r="L5838" t="str">
        <f>UPPER(anotacoes!H5838)</f>
        <v>DISPLACEMENT</v>
      </c>
      <c r="M5838" t="str">
        <f>IF(OR(L5838="ATTACK",L5838="FINTA"),"&lt;TECNICA&gt;",UPPER(anotacoes!I5838))</f>
        <v>2-3 STEP HESITANT LEFT</v>
      </c>
      <c r="N5838" t="str">
        <f>IF(OR(L5838="ATTACK",L5838="FINTA"),UPPER(anotacoes!I5838),"")</f>
        <v/>
      </c>
      <c r="O5838" s="6" t="str">
        <f>IF(anotacoes!N5838=0,"",anotacoes!N5838)</f>
        <v/>
      </c>
      <c r="P5838" t="str">
        <f>IF(anotacoes!M5838=0,"",UPPER(anotacoes!M5838))</f>
        <v/>
      </c>
      <c r="Q5838" t="str">
        <f t="shared" si="183"/>
        <v>INSERT INTO CONVERSAO_LUTA_ACAO (cd_conversao, id_luta, sequencia, momento_inicio, momento_fim, quem_faz, quem_sofre, acao_tipo, acao, tecnica, direcao, pontuacao) VALUES (1, 84, 35, TRIM(' 00:02:13,112'), TRIM(' 00:02:27,161'), 'NAKAI', 'ELMONT, G', 'DISPLACEMENT', '2-3 STEP HESITANT LEFT', NULL, NULL, NULL)</v>
      </c>
      <c r="R5838" t="s">
        <v>10327</v>
      </c>
    </row>
    <row r="5839" spans="1:18" hidden="1" x14ac:dyDescent="0.25">
      <c r="A5839" s="7">
        <f>anotacoes!D5839</f>
        <v>40833</v>
      </c>
      <c r="B5839" t="str">
        <f>anotacoes!C5839</f>
        <v>GRAND PRIX ABU DHABI 2011</v>
      </c>
      <c r="C5839" t="str">
        <f>anotacoes!E5839</f>
        <v>NAKAI</v>
      </c>
      <c r="D5839" t="str">
        <f>anotacoes!F5839</f>
        <v>ELMONT, G</v>
      </c>
      <c r="E5839" t="s">
        <v>10325</v>
      </c>
      <c r="F5839">
        <f>anotacoes!A5839</f>
        <v>84</v>
      </c>
      <c r="G5839">
        <f>anotacoes!B5839</f>
        <v>36</v>
      </c>
      <c r="H5839" t="str">
        <f>anotacoes!K5839</f>
        <v xml:space="preserve"> 00:02:27,161</v>
      </c>
      <c r="I5839" t="str">
        <f>anotacoes!L5839</f>
        <v xml:space="preserve"> 00:02:27,913</v>
      </c>
      <c r="J5839" t="str">
        <f>IF(L5839="PAUSE",E5839,IF(anotacoes!G5843=conversao_anotacoes!C5839,conversao_anotacoes!C5839,conversao_anotacoes!D5839))</f>
        <v>NAKAI</v>
      </c>
      <c r="K5839" t="str">
        <f t="shared" si="182"/>
        <v>ELMONT, G</v>
      </c>
      <c r="L5839" t="str">
        <f>UPPER(anotacoes!H5839)</f>
        <v>GRIP TIME</v>
      </c>
      <c r="M5839" t="str">
        <f>IF(OR(L5839="ATTACK",L5839="FINTA"),"&lt;TECNICA&gt;",UPPER(anotacoes!I5839))</f>
        <v>RIGHT COLLAR LEFT SLEEVE</v>
      </c>
      <c r="N5839" t="str">
        <f>IF(OR(L5839="ATTACK",L5839="FINTA"),UPPER(anotacoes!I5839),"")</f>
        <v/>
      </c>
      <c r="O5839" s="6" t="str">
        <f>IF(anotacoes!N5839=0,"",anotacoes!N5839)</f>
        <v/>
      </c>
      <c r="P5839" t="str">
        <f>IF(anotacoes!M5839=0,"",UPPER(anotacoes!M5839))</f>
        <v/>
      </c>
      <c r="Q5839" t="str">
        <f t="shared" si="183"/>
        <v>INSERT INTO CONVERSAO_LUTA_ACAO (cd_conversao, id_luta, sequencia, momento_inicio, momento_fim, quem_faz, quem_sofre, acao_tipo, acao, tecnica, direcao, pontuacao) VALUES (1, 84, 36, TRIM(' 00:02:27,161'), TRIM(' 00:02:27,913'), 'NAKAI', 'ELMONT, G', 'GRIP TIME', 'RIGHT COLLAR LEFT SLEEVE', NULL, NULL, NULL)</v>
      </c>
      <c r="R5839" t="s">
        <v>10327</v>
      </c>
    </row>
    <row r="5840" spans="1:18" hidden="1" x14ac:dyDescent="0.25">
      <c r="A5840" s="7">
        <f>anotacoes!D5840</f>
        <v>40833</v>
      </c>
      <c r="B5840" t="str">
        <f>anotacoes!C5840</f>
        <v>GRAND PRIX ABU DHABI 2011</v>
      </c>
      <c r="C5840" t="str">
        <f>anotacoes!E5840</f>
        <v>NAKAI</v>
      </c>
      <c r="D5840" t="str">
        <f>anotacoes!F5840</f>
        <v>ELMONT, G</v>
      </c>
      <c r="E5840" t="s">
        <v>10325</v>
      </c>
      <c r="F5840">
        <f>anotacoes!A5840</f>
        <v>84</v>
      </c>
      <c r="G5840">
        <f>anotacoes!B5840</f>
        <v>37</v>
      </c>
      <c r="H5840" t="str">
        <f>anotacoes!K5840</f>
        <v xml:space="preserve"> 00:02:27,913</v>
      </c>
      <c r="I5840" t="str">
        <f>anotacoes!L5840</f>
        <v xml:space="preserve"> 00:02:28,488</v>
      </c>
      <c r="J5840" t="str">
        <f>IF(L5840="PAUSE",E5840,IF(anotacoes!G5844=conversao_anotacoes!C5840,conversao_anotacoes!C5840,conversao_anotacoes!D5840))</f>
        <v>NAKAI</v>
      </c>
      <c r="K5840" t="str">
        <f t="shared" si="182"/>
        <v>ELMONT, G</v>
      </c>
      <c r="L5840" t="str">
        <f>UPPER(anotacoes!H5840)</f>
        <v>ATTACK</v>
      </c>
      <c r="M5840" t="str">
        <f>IF(OR(L5840="ATTACK",L5840="FINTA"),"&lt;TECNICA&gt;",UPPER(anotacoes!I5840))</f>
        <v>&lt;TECNICA&gt;</v>
      </c>
      <c r="N5840" t="str">
        <f>IF(OR(L5840="ATTACK",L5840="FINTA"),UPPER(anotacoes!I5840),"")</f>
        <v>OUCHI GARI</v>
      </c>
      <c r="O5840" s="6">
        <f>IF(anotacoes!N5840=0,"",anotacoes!N5840)</f>
        <v>7</v>
      </c>
      <c r="P5840" t="str">
        <f>IF(anotacoes!M5840=0,"",UPPER(anotacoes!M5840))</f>
        <v/>
      </c>
      <c r="Q5840" t="str">
        <f t="shared" si="183"/>
        <v>INSERT INTO CONVERSAO_LUTA_ACAO (cd_conversao, id_luta, sequencia, momento_inicio, momento_fim, quem_faz, quem_sofre, acao_tipo, acao, tecnica, direcao, pontuacao) VALUES (1, 84, 37, TRIM(' 00:02:27,913'), TRIM(' 00:02:28,488'), 'NAKAI', 'ELMONT, G', 'ATTACK', '&lt;TECNICA&gt;', 'OUCHI GARI', 7, NULL)</v>
      </c>
      <c r="R5840" t="s">
        <v>10327</v>
      </c>
    </row>
    <row r="5841" spans="1:18" hidden="1" x14ac:dyDescent="0.25">
      <c r="A5841" s="7">
        <f>anotacoes!D5841</f>
        <v>40833</v>
      </c>
      <c r="B5841" t="str">
        <f>anotacoes!C5841</f>
        <v>GRAND PRIX ABU DHABI 2011</v>
      </c>
      <c r="C5841" t="str">
        <f>anotacoes!E5841</f>
        <v>NAKAI</v>
      </c>
      <c r="D5841" t="str">
        <f>anotacoes!F5841</f>
        <v>ELMONT, G</v>
      </c>
      <c r="E5841" t="s">
        <v>10325</v>
      </c>
      <c r="F5841">
        <f>anotacoes!A5841</f>
        <v>84</v>
      </c>
      <c r="G5841">
        <f>anotacoes!B5841</f>
        <v>38</v>
      </c>
      <c r="H5841" t="str">
        <f>anotacoes!K5841</f>
        <v xml:space="preserve"> 00:02:28,955</v>
      </c>
      <c r="I5841" t="str">
        <f>anotacoes!L5841</f>
        <v xml:space="preserve"> 00:02:33,655</v>
      </c>
      <c r="J5841" t="str">
        <f>IF(L5841="PAUSE",E5841,IF(anotacoes!G5845=conversao_anotacoes!C5841,conversao_anotacoes!C5841,conversao_anotacoes!D5841))</f>
        <v>NAKAI</v>
      </c>
      <c r="K5841" t="str">
        <f t="shared" si="182"/>
        <v>ELMONT, G</v>
      </c>
      <c r="L5841" t="str">
        <f>UPPER(anotacoes!H5841)</f>
        <v>GRIP TIME</v>
      </c>
      <c r="M5841" t="str">
        <f>IF(OR(L5841="ATTACK",L5841="FINTA"),"&lt;TECNICA&gt;",UPPER(anotacoes!I5841))</f>
        <v>RIGHT COLLAR LEFT SLEEVE</v>
      </c>
      <c r="N5841" t="str">
        <f>IF(OR(L5841="ATTACK",L5841="FINTA"),UPPER(anotacoes!I5841),"")</f>
        <v/>
      </c>
      <c r="O5841" s="6" t="str">
        <f>IF(anotacoes!N5841=0,"",anotacoes!N5841)</f>
        <v/>
      </c>
      <c r="P5841" t="str">
        <f>IF(anotacoes!M5841=0,"",UPPER(anotacoes!M5841))</f>
        <v/>
      </c>
      <c r="Q5841" t="str">
        <f t="shared" si="183"/>
        <v>INSERT INTO CONVERSAO_LUTA_ACAO (cd_conversao, id_luta, sequencia, momento_inicio, momento_fim, quem_faz, quem_sofre, acao_tipo, acao, tecnica, direcao, pontuacao) VALUES (1, 84, 38, TRIM(' 00:02:28,955'), TRIM(' 00:02:33,655'), 'NAKAI', 'ELMONT, G', 'GRIP TIME', 'RIGHT COLLAR LEFT SLEEVE', NULL, NULL, NULL)</v>
      </c>
      <c r="R5841" t="s">
        <v>10327</v>
      </c>
    </row>
    <row r="5842" spans="1:18" hidden="1" x14ac:dyDescent="0.25">
      <c r="A5842" s="7">
        <f>anotacoes!D5842</f>
        <v>40833</v>
      </c>
      <c r="B5842" t="str">
        <f>anotacoes!C5842</f>
        <v>GRAND PRIX ABU DHABI 2011</v>
      </c>
      <c r="C5842" t="str">
        <f>anotacoes!E5842</f>
        <v>NAKAI</v>
      </c>
      <c r="D5842" t="str">
        <f>anotacoes!F5842</f>
        <v>ELMONT, G</v>
      </c>
      <c r="E5842" t="s">
        <v>10325</v>
      </c>
      <c r="F5842">
        <f>anotacoes!A5842</f>
        <v>84</v>
      </c>
      <c r="G5842">
        <f>anotacoes!B5842</f>
        <v>39</v>
      </c>
      <c r="H5842" t="str">
        <f>anotacoes!K5842</f>
        <v xml:space="preserve"> 00:02:33,655</v>
      </c>
      <c r="I5842" t="str">
        <f>anotacoes!L5842</f>
        <v xml:space="preserve"> 00:02:33,655</v>
      </c>
      <c r="J5842" t="str">
        <f>IF(L5842="PAUSE",E5842,IF(anotacoes!G5846=conversao_anotacoes!C5842,conversao_anotacoes!C5842,conversao_anotacoes!D5842))</f>
        <v>NAKAI</v>
      </c>
      <c r="K5842" t="str">
        <f t="shared" si="182"/>
        <v>ELMONT, G</v>
      </c>
      <c r="L5842" t="str">
        <f>UPPER(anotacoes!H5842)</f>
        <v>DEFENSE</v>
      </c>
      <c r="M5842" t="str">
        <f>IF(OR(L5842="ATTACK",L5842="FINTA"),"&lt;TECNICA&gt;",UPPER(anotacoes!I5842))</f>
        <v>TAE-SABAKI RIGHT INCLINED</v>
      </c>
      <c r="N5842" t="str">
        <f>IF(OR(L5842="ATTACK",L5842="FINTA"),UPPER(anotacoes!I5842),"")</f>
        <v/>
      </c>
      <c r="O5842" s="6" t="str">
        <f>IF(anotacoes!N5842=0,"",anotacoes!N5842)</f>
        <v/>
      </c>
      <c r="P5842" t="str">
        <f>IF(anotacoes!M5842=0,"",UPPER(anotacoes!M5842))</f>
        <v/>
      </c>
      <c r="Q5842" t="str">
        <f t="shared" si="183"/>
        <v>INSERT INTO CONVERSAO_LUTA_ACAO (cd_conversao, id_luta, sequencia, momento_inicio, momento_fim, quem_faz, quem_sofre, acao_tipo, acao, tecnica, direcao, pontuacao) VALUES (1, 84, 39, TRIM(' 00:02:33,655'), TRIM(' 00:02:33,655'), 'NAKAI', 'ELMONT, G', 'DEFENSE', 'TAE-SABAKI RIGHT INCLINED', NULL, NULL, NULL)</v>
      </c>
      <c r="R5842" t="s">
        <v>10327</v>
      </c>
    </row>
    <row r="5843" spans="1:18" hidden="1" x14ac:dyDescent="0.25">
      <c r="A5843" s="7">
        <f>anotacoes!D5843</f>
        <v>40833</v>
      </c>
      <c r="B5843" t="str">
        <f>anotacoes!C5843</f>
        <v>GRAND PRIX ABU DHABI 2011</v>
      </c>
      <c r="C5843" t="str">
        <f>anotacoes!E5843</f>
        <v>NAKAI</v>
      </c>
      <c r="D5843" t="str">
        <f>anotacoes!F5843</f>
        <v>ELMONT, G</v>
      </c>
      <c r="E5843" t="s">
        <v>10325</v>
      </c>
      <c r="F5843">
        <f>anotacoes!A5843</f>
        <v>84</v>
      </c>
      <c r="G5843">
        <f>anotacoes!B5843</f>
        <v>40</v>
      </c>
      <c r="H5843" t="str">
        <f>anotacoes!K5843</f>
        <v xml:space="preserve"> 00:02:33,655</v>
      </c>
      <c r="I5843" t="str">
        <f>anotacoes!L5843</f>
        <v xml:space="preserve"> 00:03:24,067</v>
      </c>
      <c r="J5843" t="str">
        <f>IF(L5843="PAUSE",E5843,IF(anotacoes!G5847=conversao_anotacoes!C5843,conversao_anotacoes!C5843,conversao_anotacoes!D5843))</f>
        <v>NAKAI</v>
      </c>
      <c r="K5843" t="str">
        <f t="shared" si="182"/>
        <v>ELMONT, G</v>
      </c>
      <c r="L5843" t="str">
        <f>UPPER(anotacoes!H5843)</f>
        <v>GROUNDWORK COMBAT</v>
      </c>
      <c r="M5843" t="str">
        <f>IF(OR(L5843="ATTACK",L5843="FINTA"),"&lt;TECNICA&gt;",UPPER(anotacoes!I5843))</f>
        <v>DEFENSIVE POSITION</v>
      </c>
      <c r="N5843" t="str">
        <f>IF(OR(L5843="ATTACK",L5843="FINTA"),UPPER(anotacoes!I5843),"")</f>
        <v/>
      </c>
      <c r="O5843" s="6" t="str">
        <f>IF(anotacoes!N5843=0,"",anotacoes!N5843)</f>
        <v/>
      </c>
      <c r="P5843" t="str">
        <f>IF(anotacoes!M5843=0,"",UPPER(anotacoes!M5843))</f>
        <v/>
      </c>
      <c r="Q5843" t="str">
        <f t="shared" si="183"/>
        <v>INSERT INTO CONVERSAO_LUTA_ACAO (cd_conversao, id_luta, sequencia, momento_inicio, momento_fim, quem_faz, quem_sofre, acao_tipo, acao, tecnica, direcao, pontuacao) VALUES (1, 84, 40, TRIM(' 00:02:33,655'), TRIM(' 00:03:24,067'), 'NAKAI', 'ELMONT, G', 'GROUNDWORK COMBAT', 'DEFENSIVE POSITION', NULL, NULL, NULL)</v>
      </c>
      <c r="R5843" t="s">
        <v>10327</v>
      </c>
    </row>
    <row r="5844" spans="1:18" hidden="1" x14ac:dyDescent="0.25">
      <c r="A5844" s="7">
        <f>anotacoes!D5844</f>
        <v>40833</v>
      </c>
      <c r="B5844" t="str">
        <f>anotacoes!C5844</f>
        <v>GRAND PRIX ABU DHABI 2011</v>
      </c>
      <c r="C5844" t="str">
        <f>anotacoes!E5844</f>
        <v>NAKAI</v>
      </c>
      <c r="D5844" t="str">
        <f>anotacoes!F5844</f>
        <v>ELMONT, G</v>
      </c>
      <c r="E5844" t="s">
        <v>10325</v>
      </c>
      <c r="F5844">
        <f>anotacoes!A5844</f>
        <v>84</v>
      </c>
      <c r="G5844">
        <f>anotacoes!B5844</f>
        <v>41</v>
      </c>
      <c r="H5844" t="str">
        <f>anotacoes!K5844</f>
        <v xml:space="preserve"> 00:03:24,327</v>
      </c>
      <c r="I5844" t="str">
        <f>anotacoes!L5844</f>
        <v xml:space="preserve"> 00:03:24,687</v>
      </c>
      <c r="J5844" t="str">
        <f>IF(L5844="PAUSE",E5844,IF(anotacoes!G5848=conversao_anotacoes!C5844,conversao_anotacoes!C5844,conversao_anotacoes!D5844))</f>
        <v>&lt;ARBITRO_DESCONHECIDO&gt;</v>
      </c>
      <c r="K5844" t="str">
        <f t="shared" si="182"/>
        <v/>
      </c>
      <c r="L5844" t="str">
        <f>UPPER(anotacoes!H5844)</f>
        <v>PAUSE</v>
      </c>
      <c r="M5844" t="str">
        <f>IF(OR(L5844="ATTACK",L5844="FINTA"),"&lt;TECNICA&gt;",UPPER(anotacoes!I5844))</f>
        <v>&lt;NAO_CLASSIFICADO&gt;</v>
      </c>
      <c r="N5844" t="str">
        <f>IF(OR(L5844="ATTACK",L5844="FINTA"),UPPER(anotacoes!I5844),"")</f>
        <v/>
      </c>
      <c r="O5844" s="6" t="str">
        <f>IF(anotacoes!N5844=0,"",anotacoes!N5844)</f>
        <v/>
      </c>
      <c r="P5844" t="str">
        <f>IF(anotacoes!M5844=0,"",UPPER(anotacoes!M5844))</f>
        <v/>
      </c>
      <c r="Q5844" t="str">
        <f t="shared" si="183"/>
        <v>INSERT INTO CONVERSAO_LUTA_ACAO (cd_conversao, id_luta, sequencia, momento_inicio, momento_fim, quem_faz, quem_sofre, acao_tipo, acao, tecnica, direcao, pontuacao) VALUES (1, 84, 41, TRIM(' 00:03:24,327'), TRIM(' 00:03:24,687'), '&lt;ARBITRO_DESCONHECIDO&gt;', '', 'PAUSE', '&lt;NAO_CLASSIFICADO&gt;', NULL, NULL, NULL)</v>
      </c>
      <c r="R5844" t="s">
        <v>10327</v>
      </c>
    </row>
    <row r="5845" spans="1:18" hidden="1" x14ac:dyDescent="0.25">
      <c r="A5845" s="7">
        <f>anotacoes!D5845</f>
        <v>40833</v>
      </c>
      <c r="B5845" t="str">
        <f>anotacoes!C5845</f>
        <v>GRAND PRIX ABU DHABI 2011</v>
      </c>
      <c r="C5845" t="str">
        <f>anotacoes!E5845</f>
        <v>NAKAI</v>
      </c>
      <c r="D5845" t="str">
        <f>anotacoes!F5845</f>
        <v>ELMONT, G</v>
      </c>
      <c r="E5845" t="s">
        <v>10325</v>
      </c>
      <c r="F5845">
        <f>anotacoes!A5845</f>
        <v>84</v>
      </c>
      <c r="G5845">
        <f>anotacoes!B5845</f>
        <v>42</v>
      </c>
      <c r="H5845" t="str">
        <f>anotacoes!K5845</f>
        <v xml:space="preserve"> 00:03:24,687</v>
      </c>
      <c r="I5845" t="str">
        <f>anotacoes!L5845</f>
        <v xml:space="preserve"> 00:03:27,437</v>
      </c>
      <c r="J5845" t="str">
        <f>IF(L5845="PAUSE",E5845,IF(anotacoes!G5849=conversao_anotacoes!C5845,conversao_anotacoes!C5845,conversao_anotacoes!D5845))</f>
        <v>NAKAI</v>
      </c>
      <c r="K5845" t="str">
        <f t="shared" si="182"/>
        <v>ELMONT, G</v>
      </c>
      <c r="L5845" t="str">
        <f>UPPER(anotacoes!H5845)</f>
        <v>DISPLACEMENT</v>
      </c>
      <c r="M5845" t="str">
        <f>IF(OR(L5845="ATTACK",L5845="FINTA"),"&lt;TECNICA&gt;",UPPER(anotacoes!I5845))</f>
        <v>2-3 STEP HESITANT LEFT</v>
      </c>
      <c r="N5845" t="str">
        <f>IF(OR(L5845="ATTACK",L5845="FINTA"),UPPER(anotacoes!I5845),"")</f>
        <v/>
      </c>
      <c r="O5845" s="6" t="str">
        <f>IF(anotacoes!N5845=0,"",anotacoes!N5845)</f>
        <v/>
      </c>
      <c r="P5845" t="str">
        <f>IF(anotacoes!M5845=0,"",UPPER(anotacoes!M5845))</f>
        <v/>
      </c>
      <c r="Q5845" t="str">
        <f t="shared" si="183"/>
        <v>INSERT INTO CONVERSAO_LUTA_ACAO (cd_conversao, id_luta, sequencia, momento_inicio, momento_fim, quem_faz, quem_sofre, acao_tipo, acao, tecnica, direcao, pontuacao) VALUES (1, 84, 42, TRIM(' 00:03:24,687'), TRIM(' 00:03:27,437'), 'NAKAI', 'ELMONT, G', 'DISPLACEMENT', '2-3 STEP HESITANT LEFT', NULL, NULL, NULL)</v>
      </c>
      <c r="R5845" t="s">
        <v>10327</v>
      </c>
    </row>
    <row r="5846" spans="1:18" hidden="1" x14ac:dyDescent="0.25">
      <c r="A5846" s="7">
        <f>anotacoes!D5846</f>
        <v>40833</v>
      </c>
      <c r="B5846" t="str">
        <f>anotacoes!C5846</f>
        <v>GRAND PRIX ABU DHABI 2011</v>
      </c>
      <c r="C5846" t="str">
        <f>anotacoes!E5846</f>
        <v>NAKAI</v>
      </c>
      <c r="D5846" t="str">
        <f>anotacoes!F5846</f>
        <v>ELMONT, G</v>
      </c>
      <c r="E5846" t="s">
        <v>10325</v>
      </c>
      <c r="F5846">
        <f>anotacoes!A5846</f>
        <v>84</v>
      </c>
      <c r="G5846">
        <f>anotacoes!B5846</f>
        <v>43</v>
      </c>
      <c r="H5846" t="str">
        <f>anotacoes!K5846</f>
        <v xml:space="preserve"> 00:03:27,437</v>
      </c>
      <c r="I5846" t="str">
        <f>anotacoes!L5846</f>
        <v xml:space="preserve"> 00:03:28,814</v>
      </c>
      <c r="J5846" t="str">
        <f>IF(L5846="PAUSE",E5846,IF(anotacoes!G5850=conversao_anotacoes!C5846,conversao_anotacoes!C5846,conversao_anotacoes!D5846))</f>
        <v>NAKAI</v>
      </c>
      <c r="K5846" t="str">
        <f t="shared" si="182"/>
        <v>ELMONT, G</v>
      </c>
      <c r="L5846" t="str">
        <f>UPPER(anotacoes!H5846)</f>
        <v>GRIP TIME</v>
      </c>
      <c r="M5846" t="str">
        <f>IF(OR(L5846="ATTACK",L5846="FINTA"),"&lt;TECNICA&gt;",UPPER(anotacoes!I5846))</f>
        <v>RIGHT COLLAR LEFT SLEEVE</v>
      </c>
      <c r="N5846" t="str">
        <f>IF(OR(L5846="ATTACK",L5846="FINTA"),UPPER(anotacoes!I5846),"")</f>
        <v/>
      </c>
      <c r="O5846" s="6" t="str">
        <f>IF(anotacoes!N5846=0,"",anotacoes!N5846)</f>
        <v/>
      </c>
      <c r="P5846" t="str">
        <f>IF(anotacoes!M5846=0,"",UPPER(anotacoes!M5846))</f>
        <v/>
      </c>
      <c r="Q5846" t="str">
        <f t="shared" si="183"/>
        <v>INSERT INTO CONVERSAO_LUTA_ACAO (cd_conversao, id_luta, sequencia, momento_inicio, momento_fim, quem_faz, quem_sofre, acao_tipo, acao, tecnica, direcao, pontuacao) VALUES (1, 84, 43, TRIM(' 00:03:27,437'), TRIM(' 00:03:28,814'), 'NAKAI', 'ELMONT, G', 'GRIP TIME', 'RIGHT COLLAR LEFT SLEEVE', NULL, NULL, NULL)</v>
      </c>
      <c r="R5846" t="s">
        <v>10327</v>
      </c>
    </row>
    <row r="5847" spans="1:18" hidden="1" x14ac:dyDescent="0.25">
      <c r="A5847" s="7">
        <f>anotacoes!D5847</f>
        <v>40833</v>
      </c>
      <c r="B5847" t="str">
        <f>anotacoes!C5847</f>
        <v>GRAND PRIX ABU DHABI 2011</v>
      </c>
      <c r="C5847" t="str">
        <f>anotacoes!E5847</f>
        <v>NAKAI</v>
      </c>
      <c r="D5847" t="str">
        <f>anotacoes!F5847</f>
        <v>ELMONT, G</v>
      </c>
      <c r="E5847" t="s">
        <v>10325</v>
      </c>
      <c r="F5847">
        <f>anotacoes!A5847</f>
        <v>84</v>
      </c>
      <c r="G5847">
        <f>anotacoes!B5847</f>
        <v>44</v>
      </c>
      <c r="H5847" t="str">
        <f>anotacoes!K5847</f>
        <v xml:space="preserve"> 00:03:28,814</v>
      </c>
      <c r="I5847" t="str">
        <f>anotacoes!L5847</f>
        <v xml:space="preserve"> 00:03:28,814</v>
      </c>
      <c r="J5847" t="str">
        <f>IF(L5847="PAUSE",E5847,IF(anotacoes!G5851=conversao_anotacoes!C5847,conversao_anotacoes!C5847,conversao_anotacoes!D5847))</f>
        <v>NAKAI</v>
      </c>
      <c r="K5847" t="str">
        <f t="shared" si="182"/>
        <v>ELMONT, G</v>
      </c>
      <c r="L5847" t="str">
        <f>UPPER(anotacoes!H5847)</f>
        <v>ATTACK</v>
      </c>
      <c r="M5847" t="str">
        <f>IF(OR(L5847="ATTACK",L5847="FINTA"),"&lt;TECNICA&gt;",UPPER(anotacoes!I5847))</f>
        <v>&lt;TECNICA&gt;</v>
      </c>
      <c r="N5847" t="str">
        <f>IF(OR(L5847="ATTACK",L5847="FINTA"),UPPER(anotacoes!I5847),"")</f>
        <v>OUCHI GARI</v>
      </c>
      <c r="O5847" s="6">
        <f>IF(anotacoes!N5847=0,"",anotacoes!N5847)</f>
        <v>7</v>
      </c>
      <c r="P5847" t="str">
        <f>IF(anotacoes!M5847=0,"",UPPER(anotacoes!M5847))</f>
        <v/>
      </c>
      <c r="Q5847" t="str">
        <f t="shared" si="183"/>
        <v>INSERT INTO CONVERSAO_LUTA_ACAO (cd_conversao, id_luta, sequencia, momento_inicio, momento_fim, quem_faz, quem_sofre, acao_tipo, acao, tecnica, direcao, pontuacao) VALUES (1, 84, 44, TRIM(' 00:03:28,814'), TRIM(' 00:03:28,814'), 'NAKAI', 'ELMONT, G', 'ATTACK', '&lt;TECNICA&gt;', 'OUCHI GARI', 7, NULL)</v>
      </c>
      <c r="R5847" t="s">
        <v>10327</v>
      </c>
    </row>
    <row r="5848" spans="1:18" hidden="1" x14ac:dyDescent="0.25">
      <c r="A5848" s="7">
        <f>anotacoes!D5848</f>
        <v>40833</v>
      </c>
      <c r="B5848" t="str">
        <f>anotacoes!C5848</f>
        <v>GRAND PRIX ABU DHABI 2011</v>
      </c>
      <c r="C5848" t="str">
        <f>anotacoes!E5848</f>
        <v>NAKAI</v>
      </c>
      <c r="D5848" t="str">
        <f>anotacoes!F5848</f>
        <v>ELMONT, G</v>
      </c>
      <c r="E5848" t="s">
        <v>10325</v>
      </c>
      <c r="F5848">
        <f>anotacoes!A5848</f>
        <v>84</v>
      </c>
      <c r="G5848">
        <f>anotacoes!B5848</f>
        <v>45</v>
      </c>
      <c r="H5848" t="str">
        <f>anotacoes!K5848</f>
        <v xml:space="preserve"> 00:03:28,814</v>
      </c>
      <c r="I5848" t="str">
        <f>anotacoes!L5848</f>
        <v xml:space="preserve"> 00:03:32,845</v>
      </c>
      <c r="J5848" t="str">
        <f>IF(L5848="PAUSE",E5848,IF(anotacoes!G5852=conversao_anotacoes!C5848,conversao_anotacoes!C5848,conversao_anotacoes!D5848))</f>
        <v>NAKAI</v>
      </c>
      <c r="K5848" t="str">
        <f t="shared" si="182"/>
        <v>ELMONT, G</v>
      </c>
      <c r="L5848" t="str">
        <f>UPPER(anotacoes!H5848)</f>
        <v>GRIP TIME</v>
      </c>
      <c r="M5848" t="str">
        <f>IF(OR(L5848="ATTACK",L5848="FINTA"),"&lt;TECNICA&gt;",UPPER(anotacoes!I5848))</f>
        <v>LEFT SLEEVE</v>
      </c>
      <c r="N5848" t="str">
        <f>IF(OR(L5848="ATTACK",L5848="FINTA"),UPPER(anotacoes!I5848),"")</f>
        <v/>
      </c>
      <c r="O5848" s="6" t="str">
        <f>IF(anotacoes!N5848=0,"",anotacoes!N5848)</f>
        <v/>
      </c>
      <c r="P5848" t="str">
        <f>IF(anotacoes!M5848=0,"",UPPER(anotacoes!M5848))</f>
        <v/>
      </c>
      <c r="Q5848" t="str">
        <f t="shared" si="183"/>
        <v>INSERT INTO CONVERSAO_LUTA_ACAO (cd_conversao, id_luta, sequencia, momento_inicio, momento_fim, quem_faz, quem_sofre, acao_tipo, acao, tecnica, direcao, pontuacao) VALUES (1, 84, 45, TRIM(' 00:03:28,814'), TRIM(' 00:03:32,845'), 'NAKAI', 'ELMONT, G', 'GRIP TIME', 'LEFT SLEEVE', NULL, NULL, NULL)</v>
      </c>
      <c r="R5848" t="s">
        <v>10327</v>
      </c>
    </row>
    <row r="5849" spans="1:18" hidden="1" x14ac:dyDescent="0.25">
      <c r="A5849" s="7">
        <f>anotacoes!D5849</f>
        <v>40833</v>
      </c>
      <c r="B5849" t="str">
        <f>anotacoes!C5849</f>
        <v>GRAND PRIX ABU DHABI 2011</v>
      </c>
      <c r="C5849" t="str">
        <f>anotacoes!E5849</f>
        <v>NAKAI</v>
      </c>
      <c r="D5849" t="str">
        <f>anotacoes!F5849</f>
        <v>ELMONT, G</v>
      </c>
      <c r="E5849" t="s">
        <v>10325</v>
      </c>
      <c r="F5849">
        <f>anotacoes!A5849</f>
        <v>84</v>
      </c>
      <c r="G5849">
        <f>anotacoes!B5849</f>
        <v>46</v>
      </c>
      <c r="H5849" t="str">
        <f>anotacoes!K5849</f>
        <v xml:space="preserve"> 00:03:32,845</v>
      </c>
      <c r="I5849" t="str">
        <f>anotacoes!L5849</f>
        <v xml:space="preserve"> 00:03:39,412</v>
      </c>
      <c r="J5849" t="str">
        <f>IF(L5849="PAUSE",E5849,IF(anotacoes!G5853=conversao_anotacoes!C5849,conversao_anotacoes!C5849,conversao_anotacoes!D5849))</f>
        <v>NAKAI</v>
      </c>
      <c r="K5849" t="str">
        <f t="shared" si="182"/>
        <v>ELMONT, G</v>
      </c>
      <c r="L5849" t="str">
        <f>UPPER(anotacoes!H5849)</f>
        <v>GROUNDWORK COMBAT</v>
      </c>
      <c r="M5849" t="str">
        <f>IF(OR(L5849="ATTACK",L5849="FINTA"),"&lt;TECNICA&gt;",UPPER(anotacoes!I5849))</f>
        <v>TRYING TO ATTACK</v>
      </c>
      <c r="N5849" t="str">
        <f>IF(OR(L5849="ATTACK",L5849="FINTA"),UPPER(anotacoes!I5849),"")</f>
        <v/>
      </c>
      <c r="O5849" s="6" t="str">
        <f>IF(anotacoes!N5849=0,"",anotacoes!N5849)</f>
        <v/>
      </c>
      <c r="P5849" t="str">
        <f>IF(anotacoes!M5849=0,"",UPPER(anotacoes!M5849))</f>
        <v/>
      </c>
      <c r="Q5849" t="str">
        <f t="shared" si="183"/>
        <v>INSERT INTO CONVERSAO_LUTA_ACAO (cd_conversao, id_luta, sequencia, momento_inicio, momento_fim, quem_faz, quem_sofre, acao_tipo, acao, tecnica, direcao, pontuacao) VALUES (1, 84, 46, TRIM(' 00:03:32,845'), TRIM(' 00:03:39,412'), 'NAKAI', 'ELMONT, G', 'GROUNDWORK COMBAT', 'TRYING TO ATTACK', NULL, NULL, NULL)</v>
      </c>
      <c r="R5849" t="s">
        <v>10327</v>
      </c>
    </row>
    <row r="5850" spans="1:18" hidden="1" x14ac:dyDescent="0.25">
      <c r="A5850" s="7">
        <f>anotacoes!D5850</f>
        <v>40833</v>
      </c>
      <c r="B5850" t="str">
        <f>anotacoes!C5850</f>
        <v>GRAND PRIX ABU DHABI 2011</v>
      </c>
      <c r="C5850" t="str">
        <f>anotacoes!E5850</f>
        <v>NAKAI</v>
      </c>
      <c r="D5850" t="str">
        <f>anotacoes!F5850</f>
        <v>ELMONT, G</v>
      </c>
      <c r="E5850" t="s">
        <v>10325</v>
      </c>
      <c r="F5850">
        <f>anotacoes!A5850</f>
        <v>84</v>
      </c>
      <c r="G5850">
        <f>anotacoes!B5850</f>
        <v>47</v>
      </c>
      <c r="H5850" t="str">
        <f>anotacoes!K5850</f>
        <v xml:space="preserve"> 00:03:39,674</v>
      </c>
      <c r="I5850" t="str">
        <f>anotacoes!L5850</f>
        <v xml:space="preserve"> 00:03:48,276</v>
      </c>
      <c r="J5850" t="str">
        <f>IF(L5850="PAUSE",E5850,IF(anotacoes!G5854=conversao_anotacoes!C5850,conversao_anotacoes!C5850,conversao_anotacoes!D5850))</f>
        <v>&lt;ARBITRO_DESCONHECIDO&gt;</v>
      </c>
      <c r="K5850" t="str">
        <f t="shared" si="182"/>
        <v/>
      </c>
      <c r="L5850" t="str">
        <f>UPPER(anotacoes!H5850)</f>
        <v>PAUSE</v>
      </c>
      <c r="M5850" t="str">
        <f>IF(OR(L5850="ATTACK",L5850="FINTA"),"&lt;TECNICA&gt;",UPPER(anotacoes!I5850))</f>
        <v>&lt;NAO_CLASSIFICADO&gt;</v>
      </c>
      <c r="N5850" t="str">
        <f>IF(OR(L5850="ATTACK",L5850="FINTA"),UPPER(anotacoes!I5850),"")</f>
        <v/>
      </c>
      <c r="O5850" s="6" t="str">
        <f>IF(anotacoes!N5850=0,"",anotacoes!N5850)</f>
        <v/>
      </c>
      <c r="P5850" t="str">
        <f>IF(anotacoes!M5850=0,"",UPPER(anotacoes!M5850))</f>
        <v/>
      </c>
      <c r="Q5850" t="str">
        <f t="shared" si="183"/>
        <v>INSERT INTO CONVERSAO_LUTA_ACAO (cd_conversao, id_luta, sequencia, momento_inicio, momento_fim, quem_faz, quem_sofre, acao_tipo, acao, tecnica, direcao, pontuacao) VALUES (1, 84, 47, TRIM(' 00:03:39,674'), TRIM(' 00:03:48,276'), '&lt;ARBITRO_DESCONHECIDO&gt;', '', 'PAUSE', '&lt;NAO_CLASSIFICADO&gt;', NULL, NULL, NULL)</v>
      </c>
      <c r="R5850" t="s">
        <v>10327</v>
      </c>
    </row>
    <row r="5851" spans="1:18" hidden="1" x14ac:dyDescent="0.25">
      <c r="A5851" s="7">
        <f>anotacoes!D5851</f>
        <v>40833</v>
      </c>
      <c r="B5851" t="str">
        <f>anotacoes!C5851</f>
        <v>GRAND PRIX ABU DHABI 2011</v>
      </c>
      <c r="C5851" t="str">
        <f>anotacoes!E5851</f>
        <v>NAKAI</v>
      </c>
      <c r="D5851" t="str">
        <f>anotacoes!F5851</f>
        <v>ELMONT, G</v>
      </c>
      <c r="E5851" t="s">
        <v>10325</v>
      </c>
      <c r="F5851">
        <f>anotacoes!A5851</f>
        <v>84</v>
      </c>
      <c r="G5851">
        <f>anotacoes!B5851</f>
        <v>48</v>
      </c>
      <c r="H5851" t="str">
        <f>anotacoes!K5851</f>
        <v xml:space="preserve"> 00:03:48,276</v>
      </c>
      <c r="I5851" t="str">
        <f>anotacoes!L5851</f>
        <v xml:space="preserve"> 00:03:50,653</v>
      </c>
      <c r="J5851" t="str">
        <f>IF(L5851="PAUSE",E5851,IF(anotacoes!G5855=conversao_anotacoes!C5851,conversao_anotacoes!C5851,conversao_anotacoes!D5851))</f>
        <v>NAKAI</v>
      </c>
      <c r="K5851" t="str">
        <f t="shared" si="182"/>
        <v>ELMONT, G</v>
      </c>
      <c r="L5851" t="str">
        <f>UPPER(anotacoes!H5851)</f>
        <v>DISPLACEMENT</v>
      </c>
      <c r="M5851" t="str">
        <f>IF(OR(L5851="ATTACK",L5851="FINTA"),"&lt;TECNICA&gt;",UPPER(anotacoes!I5851))</f>
        <v>CIRCULAR RIGHT</v>
      </c>
      <c r="N5851" t="str">
        <f>IF(OR(L5851="ATTACK",L5851="FINTA"),UPPER(anotacoes!I5851),"")</f>
        <v/>
      </c>
      <c r="O5851" s="6" t="str">
        <f>IF(anotacoes!N5851=0,"",anotacoes!N5851)</f>
        <v/>
      </c>
      <c r="P5851" t="str">
        <f>IF(anotacoes!M5851=0,"",UPPER(anotacoes!M5851))</f>
        <v/>
      </c>
      <c r="Q5851" t="str">
        <f t="shared" si="183"/>
        <v>INSERT INTO CONVERSAO_LUTA_ACAO (cd_conversao, id_luta, sequencia, momento_inicio, momento_fim, quem_faz, quem_sofre, acao_tipo, acao, tecnica, direcao, pontuacao) VALUES (1, 84, 48, TRIM(' 00:03:48,276'), TRIM(' 00:03:50,653'), 'NAKAI', 'ELMONT, G', 'DISPLACEMENT', 'CIRCULAR RIGHT', NULL, NULL, NULL)</v>
      </c>
      <c r="R5851" t="s">
        <v>10327</v>
      </c>
    </row>
    <row r="5852" spans="1:18" hidden="1" x14ac:dyDescent="0.25">
      <c r="A5852" s="7">
        <f>anotacoes!D5852</f>
        <v>40833</v>
      </c>
      <c r="B5852" t="str">
        <f>anotacoes!C5852</f>
        <v>GRAND PRIX ABU DHABI 2011</v>
      </c>
      <c r="C5852" t="str">
        <f>anotacoes!E5852</f>
        <v>NAKAI</v>
      </c>
      <c r="D5852" t="str">
        <f>anotacoes!F5852</f>
        <v>ELMONT, G</v>
      </c>
      <c r="E5852" t="s">
        <v>10325</v>
      </c>
      <c r="F5852">
        <f>anotacoes!A5852</f>
        <v>84</v>
      </c>
      <c r="G5852">
        <f>anotacoes!B5852</f>
        <v>49</v>
      </c>
      <c r="H5852" t="str">
        <f>anotacoes!K5852</f>
        <v xml:space="preserve"> 00:03:50,653</v>
      </c>
      <c r="I5852" t="str">
        <f>anotacoes!L5852</f>
        <v xml:space="preserve"> 00:03:53,736</v>
      </c>
      <c r="J5852" t="str">
        <f>IF(L5852="PAUSE",E5852,IF(anotacoes!G5856=conversao_anotacoes!C5852,conversao_anotacoes!C5852,conversao_anotacoes!D5852))</f>
        <v>NAKAI</v>
      </c>
      <c r="K5852" t="str">
        <f t="shared" si="182"/>
        <v>ELMONT, G</v>
      </c>
      <c r="L5852" t="str">
        <f>UPPER(anotacoes!H5852)</f>
        <v>DISPLACEMENT</v>
      </c>
      <c r="M5852" t="str">
        <f>IF(OR(L5852="ATTACK",L5852="FINTA"),"&lt;TECNICA&gt;",UPPER(anotacoes!I5852))</f>
        <v>2-3 STEP HESITANT LEFT</v>
      </c>
      <c r="N5852" t="str">
        <f>IF(OR(L5852="ATTACK",L5852="FINTA"),UPPER(anotacoes!I5852),"")</f>
        <v/>
      </c>
      <c r="O5852" s="6" t="str">
        <f>IF(anotacoes!N5852=0,"",anotacoes!N5852)</f>
        <v/>
      </c>
      <c r="P5852" t="str">
        <f>IF(anotacoes!M5852=0,"",UPPER(anotacoes!M5852))</f>
        <v/>
      </c>
      <c r="Q5852" t="str">
        <f t="shared" si="183"/>
        <v>INSERT INTO CONVERSAO_LUTA_ACAO (cd_conversao, id_luta, sequencia, momento_inicio, momento_fim, quem_faz, quem_sofre, acao_tipo, acao, tecnica, direcao, pontuacao) VALUES (1, 84, 49, TRIM(' 00:03:50,653'), TRIM(' 00:03:53,736'), 'NAKAI', 'ELMONT, G', 'DISPLACEMENT', '2-3 STEP HESITANT LEFT', NULL, NULL, NULL)</v>
      </c>
      <c r="R5852" t="s">
        <v>10327</v>
      </c>
    </row>
    <row r="5853" spans="1:18" hidden="1" x14ac:dyDescent="0.25">
      <c r="A5853" s="7">
        <f>anotacoes!D5853</f>
        <v>40833</v>
      </c>
      <c r="B5853" t="str">
        <f>anotacoes!C5853</f>
        <v>GRAND PRIX ABU DHABI 2011</v>
      </c>
      <c r="C5853" t="str">
        <f>anotacoes!E5853</f>
        <v>NAKAI</v>
      </c>
      <c r="D5853" t="str">
        <f>anotacoes!F5853</f>
        <v>ELMONT, G</v>
      </c>
      <c r="E5853" t="s">
        <v>10325</v>
      </c>
      <c r="F5853">
        <f>anotacoes!A5853</f>
        <v>84</v>
      </c>
      <c r="G5853">
        <f>anotacoes!B5853</f>
        <v>50</v>
      </c>
      <c r="H5853" t="str">
        <f>anotacoes!K5853</f>
        <v xml:space="preserve"> 00:03:53,736</v>
      </c>
      <c r="I5853" t="str">
        <f>anotacoes!L5853</f>
        <v xml:space="preserve"> 00:03:59,760</v>
      </c>
      <c r="J5853" t="str">
        <f>IF(L5853="PAUSE",E5853,IF(anotacoes!G5857=conversao_anotacoes!C5853,conversao_anotacoes!C5853,conversao_anotacoes!D5853))</f>
        <v>NAKAI</v>
      </c>
      <c r="K5853" t="str">
        <f t="shared" si="182"/>
        <v>ELMONT, G</v>
      </c>
      <c r="L5853" t="str">
        <f>UPPER(anotacoes!H5853)</f>
        <v>GRIP TIME</v>
      </c>
      <c r="M5853" t="str">
        <f>IF(OR(L5853="ATTACK",L5853="FINTA"),"&lt;TECNICA&gt;",UPPER(anotacoes!I5853))</f>
        <v>RIGHT SLEEVE LEFT SLEEVE</v>
      </c>
      <c r="N5853" t="str">
        <f>IF(OR(L5853="ATTACK",L5853="FINTA"),UPPER(anotacoes!I5853),"")</f>
        <v/>
      </c>
      <c r="O5853" s="6" t="str">
        <f>IF(anotacoes!N5853=0,"",anotacoes!N5853)</f>
        <v/>
      </c>
      <c r="P5853" t="str">
        <f>IF(anotacoes!M5853=0,"",UPPER(anotacoes!M5853))</f>
        <v/>
      </c>
      <c r="Q5853" t="str">
        <f t="shared" si="183"/>
        <v>INSERT INTO CONVERSAO_LUTA_ACAO (cd_conversao, id_luta, sequencia, momento_inicio, momento_fim, quem_faz, quem_sofre, acao_tipo, acao, tecnica, direcao, pontuacao) VALUES (1, 84, 50, TRIM(' 00:03:53,736'), TRIM(' 00:03:59,760'), 'NAKAI', 'ELMONT, G', 'GRIP TIME', 'RIGHT SLEEVE LEFT SLEEVE', NULL, NULL, NULL)</v>
      </c>
      <c r="R5853" t="s">
        <v>10327</v>
      </c>
    </row>
    <row r="5854" spans="1:18" hidden="1" x14ac:dyDescent="0.25">
      <c r="A5854" s="7">
        <f>anotacoes!D5854</f>
        <v>40833</v>
      </c>
      <c r="B5854" t="str">
        <f>anotacoes!C5854</f>
        <v>GRAND PRIX ABU DHABI 2011</v>
      </c>
      <c r="C5854" t="str">
        <f>anotacoes!E5854</f>
        <v>NAKAI</v>
      </c>
      <c r="D5854" t="str">
        <f>anotacoes!F5854</f>
        <v>ELMONT, G</v>
      </c>
      <c r="E5854" t="s">
        <v>10325</v>
      </c>
      <c r="F5854">
        <f>anotacoes!A5854</f>
        <v>84</v>
      </c>
      <c r="G5854">
        <f>anotacoes!B5854</f>
        <v>51</v>
      </c>
      <c r="H5854" t="str">
        <f>anotacoes!K5854</f>
        <v xml:space="preserve"> 00:03:59,638</v>
      </c>
      <c r="I5854" t="str">
        <f>anotacoes!L5854</f>
        <v xml:space="preserve"> 00:04:02,045</v>
      </c>
      <c r="J5854" t="str">
        <f>IF(L5854="PAUSE",E5854,IF(anotacoes!G5858=conversao_anotacoes!C5854,conversao_anotacoes!C5854,conversao_anotacoes!D5854))</f>
        <v>NAKAI</v>
      </c>
      <c r="K5854" t="str">
        <f t="shared" si="182"/>
        <v>ELMONT, G</v>
      </c>
      <c r="L5854" t="str">
        <f>UPPER(anotacoes!H5854)</f>
        <v>ATTACK</v>
      </c>
      <c r="M5854" t="str">
        <f>IF(OR(L5854="ATTACK",L5854="FINTA"),"&lt;TECNICA&gt;",UPPER(anotacoes!I5854))</f>
        <v>&lt;TECNICA&gt;</v>
      </c>
      <c r="N5854" t="str">
        <f>IF(OR(L5854="ATTACK",L5854="FINTA"),UPPER(anotacoes!I5854),"")</f>
        <v>OSOTO GARI</v>
      </c>
      <c r="O5854" s="6">
        <f>IF(anotacoes!N5854=0,"",anotacoes!N5854)</f>
        <v>2</v>
      </c>
      <c r="P5854" t="str">
        <f>IF(anotacoes!M5854=0,"",UPPER(anotacoes!M5854))</f>
        <v>WAZARI</v>
      </c>
      <c r="Q5854" t="str">
        <f t="shared" si="183"/>
        <v>INSERT INTO CONVERSAO_LUTA_ACAO (cd_conversao, id_luta, sequencia, momento_inicio, momento_fim, quem_faz, quem_sofre, acao_tipo, acao, tecnica, direcao, pontuacao) VALUES (1, 84, 51, TRIM(' 00:03:59,638'), TRIM(' 00:04:02,045'), 'NAKAI', 'ELMONT, G', 'ATTACK', '&lt;TECNICA&gt;', 'OSOTO GARI', 2, 'WAZARI')</v>
      </c>
      <c r="R5854" t="s">
        <v>10327</v>
      </c>
    </row>
    <row r="5855" spans="1:18" hidden="1" x14ac:dyDescent="0.25">
      <c r="A5855" s="7">
        <f>anotacoes!D5855</f>
        <v>40833</v>
      </c>
      <c r="B5855" t="str">
        <f>anotacoes!C5855</f>
        <v>GRAND PRIX ABU DHABI 2011</v>
      </c>
      <c r="C5855" t="str">
        <f>anotacoes!E5855</f>
        <v>NAKAI</v>
      </c>
      <c r="D5855" t="str">
        <f>anotacoes!F5855</f>
        <v>ELMONT, G</v>
      </c>
      <c r="E5855" t="s">
        <v>10325</v>
      </c>
      <c r="F5855">
        <f>anotacoes!A5855</f>
        <v>84</v>
      </c>
      <c r="G5855">
        <f>anotacoes!B5855</f>
        <v>52</v>
      </c>
      <c r="H5855" t="str">
        <f>anotacoes!K5855</f>
        <v xml:space="preserve"> 00:04:02,435</v>
      </c>
      <c r="I5855" t="str">
        <f>anotacoes!L5855</f>
        <v xml:space="preserve"> 00:04:16,761</v>
      </c>
      <c r="J5855" t="str">
        <f>IF(L5855="PAUSE",E5855,IF(anotacoes!G5859=conversao_anotacoes!C5855,conversao_anotacoes!C5855,conversao_anotacoes!D5855))</f>
        <v>&lt;ARBITRO_DESCONHECIDO&gt;</v>
      </c>
      <c r="K5855" t="str">
        <f t="shared" si="182"/>
        <v/>
      </c>
      <c r="L5855" t="str">
        <f>UPPER(anotacoes!H5855)</f>
        <v>PAUSE</v>
      </c>
      <c r="M5855" t="str">
        <f>IF(OR(L5855="ATTACK",L5855="FINTA"),"&lt;TECNICA&gt;",UPPER(anotacoes!I5855))</f>
        <v>&lt;NAO_CLASSIFICADO&gt;</v>
      </c>
      <c r="N5855" t="str">
        <f>IF(OR(L5855="ATTACK",L5855="FINTA"),UPPER(anotacoes!I5855),"")</f>
        <v/>
      </c>
      <c r="O5855" s="6" t="str">
        <f>IF(anotacoes!N5855=0,"",anotacoes!N5855)</f>
        <v/>
      </c>
      <c r="P5855" t="str">
        <f>IF(anotacoes!M5855=0,"",UPPER(anotacoes!M5855))</f>
        <v/>
      </c>
      <c r="Q5855" t="str">
        <f t="shared" si="183"/>
        <v>INSERT INTO CONVERSAO_LUTA_ACAO (cd_conversao, id_luta, sequencia, momento_inicio, momento_fim, quem_faz, quem_sofre, acao_tipo, acao, tecnica, direcao, pontuacao) VALUES (1, 84, 52, TRIM(' 00:04:02,435'), TRIM(' 00:04:16,761'), '&lt;ARBITRO_DESCONHECIDO&gt;', '', 'PAUSE', '&lt;NAO_CLASSIFICADO&gt;', NULL, NULL, NULL)</v>
      </c>
      <c r="R5855" t="s">
        <v>10327</v>
      </c>
    </row>
    <row r="5856" spans="1:18" hidden="1" x14ac:dyDescent="0.25">
      <c r="A5856" s="7">
        <f>anotacoes!D5856</f>
        <v>40833</v>
      </c>
      <c r="B5856" t="str">
        <f>anotacoes!C5856</f>
        <v>GRAND PRIX ABU DHABI 2011</v>
      </c>
      <c r="C5856" t="str">
        <f>anotacoes!E5856</f>
        <v>NAKAI</v>
      </c>
      <c r="D5856" t="str">
        <f>anotacoes!F5856</f>
        <v>ELMONT, G</v>
      </c>
      <c r="E5856" t="s">
        <v>10325</v>
      </c>
      <c r="F5856">
        <f>anotacoes!A5856</f>
        <v>84</v>
      </c>
      <c r="G5856">
        <f>anotacoes!B5856</f>
        <v>53</v>
      </c>
      <c r="H5856" t="str">
        <f>anotacoes!K5856</f>
        <v xml:space="preserve"> 00:04:16,761</v>
      </c>
      <c r="I5856" t="str">
        <f>anotacoes!L5856</f>
        <v xml:space="preserve"> 00:05:00,231</v>
      </c>
      <c r="J5856" t="str">
        <f>IF(L5856="PAUSE",E5856,IF(anotacoes!G5860=conversao_anotacoes!C5856,conversao_anotacoes!C5856,conversao_anotacoes!D5856))</f>
        <v>NAKAI</v>
      </c>
      <c r="K5856" t="str">
        <f t="shared" si="182"/>
        <v>ELMONT, G</v>
      </c>
      <c r="L5856" t="str">
        <f>UPPER(anotacoes!H5856)</f>
        <v>DISPLACEMENT</v>
      </c>
      <c r="M5856" t="str">
        <f>IF(OR(L5856="ATTACK",L5856="FINTA"),"&lt;TECNICA&gt;",UPPER(anotacoes!I5856))</f>
        <v>2-3 STEP HESITANT LEFT</v>
      </c>
      <c r="N5856" t="str">
        <f>IF(OR(L5856="ATTACK",L5856="FINTA"),UPPER(anotacoes!I5856),"")</f>
        <v/>
      </c>
      <c r="O5856" s="6" t="str">
        <f>IF(anotacoes!N5856=0,"",anotacoes!N5856)</f>
        <v/>
      </c>
      <c r="P5856" t="str">
        <f>IF(anotacoes!M5856=0,"",UPPER(anotacoes!M5856))</f>
        <v/>
      </c>
      <c r="Q5856" t="str">
        <f t="shared" si="183"/>
        <v>INSERT INTO CONVERSAO_LUTA_ACAO (cd_conversao, id_luta, sequencia, momento_inicio, momento_fim, quem_faz, quem_sofre, acao_tipo, acao, tecnica, direcao, pontuacao) VALUES (1, 84, 53, TRIM(' 00:04:16,761'), TRIM(' 00:05:00,231'), 'NAKAI', 'ELMONT, G', 'DISPLACEMENT', '2-3 STEP HESITANT LEFT', NULL, NULL, NULL)</v>
      </c>
      <c r="R5856" t="s">
        <v>10327</v>
      </c>
    </row>
    <row r="5857" spans="1:18" hidden="1" x14ac:dyDescent="0.25">
      <c r="A5857" s="7">
        <f>anotacoes!D5857</f>
        <v>40833</v>
      </c>
      <c r="B5857" t="str">
        <f>anotacoes!C5857</f>
        <v>GRAND PRIX ABU DHABI 2011</v>
      </c>
      <c r="C5857" t="str">
        <f>anotacoes!E5857</f>
        <v>NAKAI</v>
      </c>
      <c r="D5857" t="str">
        <f>anotacoes!F5857</f>
        <v>ELMONT, G</v>
      </c>
      <c r="E5857" t="s">
        <v>10325</v>
      </c>
      <c r="F5857">
        <f>anotacoes!A5857</f>
        <v>84</v>
      </c>
      <c r="G5857">
        <f>anotacoes!B5857</f>
        <v>54</v>
      </c>
      <c r="H5857" t="str">
        <f>anotacoes!K5857</f>
        <v xml:space="preserve"> 00:05:00,231</v>
      </c>
      <c r="I5857" t="str">
        <f>anotacoes!L5857</f>
        <v xml:space="preserve"> 00:05:00,616</v>
      </c>
      <c r="J5857" t="str">
        <f>IF(L5857="PAUSE",E5857,IF(anotacoes!G5861=conversao_anotacoes!C5857,conversao_anotacoes!C5857,conversao_anotacoes!D5857))</f>
        <v>NAKAI</v>
      </c>
      <c r="K5857" t="str">
        <f t="shared" si="182"/>
        <v>ELMONT, G</v>
      </c>
      <c r="L5857" t="str">
        <f>UPPER(anotacoes!H5857)</f>
        <v>DISPLACEMENT</v>
      </c>
      <c r="M5857" t="str">
        <f>IF(OR(L5857="ATTACK",L5857="FINTA"),"&lt;TECNICA&gt;",UPPER(anotacoes!I5857))</f>
        <v>TRY TO GRIP WITH CONTACT</v>
      </c>
      <c r="N5857" t="str">
        <f>IF(OR(L5857="ATTACK",L5857="FINTA"),UPPER(anotacoes!I5857),"")</f>
        <v/>
      </c>
      <c r="O5857" s="6" t="str">
        <f>IF(anotacoes!N5857=0,"",anotacoes!N5857)</f>
        <v/>
      </c>
      <c r="P5857" t="str">
        <f>IF(anotacoes!M5857=0,"",UPPER(anotacoes!M5857))</f>
        <v/>
      </c>
      <c r="Q5857" t="str">
        <f t="shared" si="183"/>
        <v>INSERT INTO CONVERSAO_LUTA_ACAO (cd_conversao, id_luta, sequencia, momento_inicio, momento_fim, quem_faz, quem_sofre, acao_tipo, acao, tecnica, direcao, pontuacao) VALUES (1, 84, 54, TRIM(' 00:05:00,231'), TRIM(' 00:05:00,616'), 'NAKAI', 'ELMONT, G', 'DISPLACEMENT', 'TRY TO GRIP WITH CONTACT', NULL, NULL, NULL)</v>
      </c>
      <c r="R5857" t="s">
        <v>10327</v>
      </c>
    </row>
    <row r="5858" spans="1:18" hidden="1" x14ac:dyDescent="0.25">
      <c r="A5858" s="7">
        <f>anotacoes!D5858</f>
        <v>40833</v>
      </c>
      <c r="B5858" t="str">
        <f>anotacoes!C5858</f>
        <v>GRAND PRIX ABU DHABI 2011</v>
      </c>
      <c r="C5858" t="str">
        <f>anotacoes!E5858</f>
        <v>NAKAI</v>
      </c>
      <c r="D5858" t="str">
        <f>anotacoes!F5858</f>
        <v>ELMONT, G</v>
      </c>
      <c r="E5858" t="s">
        <v>10325</v>
      </c>
      <c r="F5858">
        <f>anotacoes!A5858</f>
        <v>84</v>
      </c>
      <c r="G5858">
        <f>anotacoes!B5858</f>
        <v>55</v>
      </c>
      <c r="H5858" t="str">
        <f>anotacoes!K5858</f>
        <v xml:space="preserve"> 00:05:00,616</v>
      </c>
      <c r="I5858" t="str">
        <f>anotacoes!L5858</f>
        <v xml:space="preserve"> 00:05:03,869</v>
      </c>
      <c r="J5858" t="str">
        <f>IF(L5858="PAUSE",E5858,IF(anotacoes!G5862=conversao_anotacoes!C5858,conversao_anotacoes!C5858,conversao_anotacoes!D5858))</f>
        <v>NAKAI</v>
      </c>
      <c r="K5858" t="str">
        <f t="shared" si="182"/>
        <v>ELMONT, G</v>
      </c>
      <c r="L5858" t="str">
        <f>UPPER(anotacoes!H5858)</f>
        <v>GRIP TIME</v>
      </c>
      <c r="M5858" t="str">
        <f>IF(OR(L5858="ATTACK",L5858="FINTA"),"&lt;TECNICA&gt;",UPPER(anotacoes!I5858))</f>
        <v>RIGHT BACK</v>
      </c>
      <c r="N5858" t="str">
        <f>IF(OR(L5858="ATTACK",L5858="FINTA"),UPPER(anotacoes!I5858),"")</f>
        <v/>
      </c>
      <c r="O5858" s="6" t="str">
        <f>IF(anotacoes!N5858=0,"",anotacoes!N5858)</f>
        <v/>
      </c>
      <c r="P5858" t="str">
        <f>IF(anotacoes!M5858=0,"",UPPER(anotacoes!M5858))</f>
        <v/>
      </c>
      <c r="Q5858" t="str">
        <f t="shared" si="183"/>
        <v>INSERT INTO CONVERSAO_LUTA_ACAO (cd_conversao, id_luta, sequencia, momento_inicio, momento_fim, quem_faz, quem_sofre, acao_tipo, acao, tecnica, direcao, pontuacao) VALUES (1, 84, 55, TRIM(' 00:05:00,616'), TRIM(' 00:05:03,869'), 'NAKAI', 'ELMONT, G', 'GRIP TIME', 'RIGHT BACK', NULL, NULL, NULL)</v>
      </c>
      <c r="R5858" t="s">
        <v>10327</v>
      </c>
    </row>
    <row r="5859" spans="1:18" hidden="1" x14ac:dyDescent="0.25">
      <c r="A5859" s="7">
        <f>anotacoes!D5859</f>
        <v>40833</v>
      </c>
      <c r="B5859" t="str">
        <f>anotacoes!C5859</f>
        <v>GRAND PRIX ABU DHABI 2011</v>
      </c>
      <c r="C5859" t="str">
        <f>anotacoes!E5859</f>
        <v>NAKAI</v>
      </c>
      <c r="D5859" t="str">
        <f>anotacoes!F5859</f>
        <v>ELMONT, G</v>
      </c>
      <c r="E5859" t="s">
        <v>10325</v>
      </c>
      <c r="F5859">
        <f>anotacoes!A5859</f>
        <v>84</v>
      </c>
      <c r="G5859">
        <f>anotacoes!B5859</f>
        <v>56</v>
      </c>
      <c r="H5859" t="str">
        <f>anotacoes!K5859</f>
        <v xml:space="preserve"> 00:05:03,869</v>
      </c>
      <c r="I5859" t="str">
        <f>anotacoes!L5859</f>
        <v xml:space="preserve"> 00:05:03,869</v>
      </c>
      <c r="J5859" t="str">
        <f>IF(L5859="PAUSE",E5859,IF(anotacoes!G5863=conversao_anotacoes!C5859,conversao_anotacoes!C5859,conversao_anotacoes!D5859))</f>
        <v>NAKAI</v>
      </c>
      <c r="K5859" t="str">
        <f t="shared" si="182"/>
        <v>ELMONT, G</v>
      </c>
      <c r="L5859" t="str">
        <f>UPPER(anotacoes!H5859)</f>
        <v>DEFENSE</v>
      </c>
      <c r="M5859" t="str">
        <f>IF(OR(L5859="ATTACK",L5859="FINTA"),"&lt;TECNICA&gt;",UPPER(anotacoes!I5859))</f>
        <v>USING BODY MASS</v>
      </c>
      <c r="N5859" t="str">
        <f>IF(OR(L5859="ATTACK",L5859="FINTA"),UPPER(anotacoes!I5859),"")</f>
        <v/>
      </c>
      <c r="O5859" s="6" t="str">
        <f>IF(anotacoes!N5859=0,"",anotacoes!N5859)</f>
        <v/>
      </c>
      <c r="P5859" t="str">
        <f>IF(anotacoes!M5859=0,"",UPPER(anotacoes!M5859))</f>
        <v/>
      </c>
      <c r="Q5859" t="str">
        <f t="shared" si="183"/>
        <v>INSERT INTO CONVERSAO_LUTA_ACAO (cd_conversao, id_luta, sequencia, momento_inicio, momento_fim, quem_faz, quem_sofre, acao_tipo, acao, tecnica, direcao, pontuacao) VALUES (1, 84, 56, TRIM(' 00:05:03,869'), TRIM(' 00:05:03,869'), 'NAKAI', 'ELMONT, G', 'DEFENSE', 'USING BODY MASS', NULL, NULL, NULL)</v>
      </c>
      <c r="R5859" t="s">
        <v>10327</v>
      </c>
    </row>
    <row r="5860" spans="1:18" hidden="1" x14ac:dyDescent="0.25">
      <c r="A5860" s="7">
        <f>anotacoes!D5860</f>
        <v>40833</v>
      </c>
      <c r="B5860" t="str">
        <f>anotacoes!C5860</f>
        <v>GRAND PRIX ABU DHABI 2011</v>
      </c>
      <c r="C5860" t="str">
        <f>anotacoes!E5860</f>
        <v>NAKAI</v>
      </c>
      <c r="D5860" t="str">
        <f>anotacoes!F5860</f>
        <v>ELMONT, G</v>
      </c>
      <c r="E5860" t="s">
        <v>10325</v>
      </c>
      <c r="F5860">
        <f>anotacoes!A5860</f>
        <v>84</v>
      </c>
      <c r="G5860">
        <f>anotacoes!B5860</f>
        <v>57</v>
      </c>
      <c r="H5860" t="str">
        <f>anotacoes!K5860</f>
        <v xml:space="preserve"> 00:05:03,869</v>
      </c>
      <c r="I5860" t="str">
        <f>anotacoes!L5860</f>
        <v xml:space="preserve"> 00:05:11,228</v>
      </c>
      <c r="J5860" t="str">
        <f>IF(L5860="PAUSE",E5860,IF(anotacoes!G5864=conversao_anotacoes!C5860,conversao_anotacoes!C5860,conversao_anotacoes!D5860))</f>
        <v>NAKAI</v>
      </c>
      <c r="K5860" t="str">
        <f t="shared" si="182"/>
        <v>ELMONT, G</v>
      </c>
      <c r="L5860" t="str">
        <f>UPPER(anotacoes!H5860)</f>
        <v>GROUNDWORK COMBAT</v>
      </c>
      <c r="M5860" t="str">
        <f>IF(OR(L5860="ATTACK",L5860="FINTA"),"&lt;TECNICA&gt;",UPPER(anotacoes!I5860))</f>
        <v>TRYING TO ATTACK</v>
      </c>
      <c r="N5860" t="str">
        <f>IF(OR(L5860="ATTACK",L5860="FINTA"),UPPER(anotacoes!I5860),"")</f>
        <v/>
      </c>
      <c r="O5860" s="6" t="str">
        <f>IF(anotacoes!N5860=0,"",anotacoes!N5860)</f>
        <v/>
      </c>
      <c r="P5860" t="str">
        <f>IF(anotacoes!M5860=0,"",UPPER(anotacoes!M5860))</f>
        <v/>
      </c>
      <c r="Q5860" t="str">
        <f t="shared" si="183"/>
        <v>INSERT INTO CONVERSAO_LUTA_ACAO (cd_conversao, id_luta, sequencia, momento_inicio, momento_fim, quem_faz, quem_sofre, acao_tipo, acao, tecnica, direcao, pontuacao) VALUES (1, 84, 57, TRIM(' 00:05:03,869'), TRIM(' 00:05:11,228'), 'NAKAI', 'ELMONT, G', 'GROUNDWORK COMBAT', 'TRYING TO ATTACK', NULL, NULL, NULL)</v>
      </c>
      <c r="R5860" t="s">
        <v>10327</v>
      </c>
    </row>
    <row r="5861" spans="1:18" hidden="1" x14ac:dyDescent="0.25">
      <c r="A5861" s="7">
        <f>anotacoes!D5861</f>
        <v>40833</v>
      </c>
      <c r="B5861" t="str">
        <f>anotacoes!C5861</f>
        <v>GRAND PRIX ABU DHABI 2011</v>
      </c>
      <c r="C5861" t="str">
        <f>anotacoes!E5861</f>
        <v>NAKAI</v>
      </c>
      <c r="D5861" t="str">
        <f>anotacoes!F5861</f>
        <v>ELMONT, G</v>
      </c>
      <c r="E5861" t="s">
        <v>10325</v>
      </c>
      <c r="F5861">
        <f>anotacoes!A5861</f>
        <v>84</v>
      </c>
      <c r="G5861">
        <f>anotacoes!B5861</f>
        <v>58</v>
      </c>
      <c r="H5861" t="str">
        <f>anotacoes!K5861</f>
        <v xml:space="preserve"> 00:05:11,228</v>
      </c>
      <c r="I5861" t="str">
        <f>anotacoes!L5861</f>
        <v xml:space="preserve"> 00:05:13,180</v>
      </c>
      <c r="J5861" t="str">
        <f>IF(L5861="PAUSE",E5861,IF(anotacoes!G5865=conversao_anotacoes!C5861,conversao_anotacoes!C5861,conversao_anotacoes!D5861))</f>
        <v>NAKAI</v>
      </c>
      <c r="K5861" t="str">
        <f t="shared" si="182"/>
        <v>ELMONT, G</v>
      </c>
      <c r="L5861" t="str">
        <f>UPPER(anotacoes!H5861)</f>
        <v>GRIP TIME</v>
      </c>
      <c r="M5861" t="str">
        <f>IF(OR(L5861="ATTACK",L5861="FINTA"),"&lt;TECNICA&gt;",UPPER(anotacoes!I5861))</f>
        <v>RIGHT COLLAR</v>
      </c>
      <c r="N5861" t="str">
        <f>IF(OR(L5861="ATTACK",L5861="FINTA"),UPPER(anotacoes!I5861),"")</f>
        <v/>
      </c>
      <c r="O5861" s="6" t="str">
        <f>IF(anotacoes!N5861=0,"",anotacoes!N5861)</f>
        <v/>
      </c>
      <c r="P5861" t="str">
        <f>IF(anotacoes!M5861=0,"",UPPER(anotacoes!M5861))</f>
        <v/>
      </c>
      <c r="Q5861" t="str">
        <f t="shared" si="183"/>
        <v>INSERT INTO CONVERSAO_LUTA_ACAO (cd_conversao, id_luta, sequencia, momento_inicio, momento_fim, quem_faz, quem_sofre, acao_tipo, acao, tecnica, direcao, pontuacao) VALUES (1, 84, 58, TRIM(' 00:05:11,228'), TRIM(' 00:05:13,180'), 'NAKAI', 'ELMONT, G', 'GRIP TIME', 'RIGHT COLLAR', NULL, NULL, NULL)</v>
      </c>
      <c r="R5861" t="s">
        <v>10327</v>
      </c>
    </row>
    <row r="5862" spans="1:18" hidden="1" x14ac:dyDescent="0.25">
      <c r="A5862" s="7">
        <f>anotacoes!D5862</f>
        <v>40833</v>
      </c>
      <c r="B5862" t="str">
        <f>anotacoes!C5862</f>
        <v>GRAND PRIX ABU DHABI 2011</v>
      </c>
      <c r="C5862" t="str">
        <f>anotacoes!E5862</f>
        <v>NAKAI</v>
      </c>
      <c r="D5862" t="str">
        <f>anotacoes!F5862</f>
        <v>ELMONT, G</v>
      </c>
      <c r="E5862" t="s">
        <v>10325</v>
      </c>
      <c r="F5862">
        <f>anotacoes!A5862</f>
        <v>84</v>
      </c>
      <c r="G5862">
        <f>anotacoes!B5862</f>
        <v>59</v>
      </c>
      <c r="H5862" t="str">
        <f>anotacoes!K5862</f>
        <v xml:space="preserve"> 00:05:13,180</v>
      </c>
      <c r="I5862" t="str">
        <f>anotacoes!L5862</f>
        <v xml:space="preserve"> 00:05:18,334</v>
      </c>
      <c r="J5862" t="str">
        <f>IF(L5862="PAUSE",E5862,IF(anotacoes!G5866=conversao_anotacoes!C5862,conversao_anotacoes!C5862,conversao_anotacoes!D5862))</f>
        <v>NAKAI</v>
      </c>
      <c r="K5862" t="str">
        <f t="shared" si="182"/>
        <v>ELMONT, G</v>
      </c>
      <c r="L5862" t="str">
        <f>UPPER(anotacoes!H5862)</f>
        <v>DISPLACEMENT</v>
      </c>
      <c r="M5862" t="str">
        <f>IF(OR(L5862="ATTACK",L5862="FINTA"),"&lt;TECNICA&gt;",UPPER(anotacoes!I5862))</f>
        <v>TRY TO GRIP WITH CONTACT</v>
      </c>
      <c r="N5862" t="str">
        <f>IF(OR(L5862="ATTACK",L5862="FINTA"),UPPER(anotacoes!I5862),"")</f>
        <v/>
      </c>
      <c r="O5862" s="6" t="str">
        <f>IF(anotacoes!N5862=0,"",anotacoes!N5862)</f>
        <v/>
      </c>
      <c r="P5862" t="str">
        <f>IF(anotacoes!M5862=0,"",UPPER(anotacoes!M5862))</f>
        <v/>
      </c>
      <c r="Q5862" t="str">
        <f t="shared" si="183"/>
        <v>INSERT INTO CONVERSAO_LUTA_ACAO (cd_conversao, id_luta, sequencia, momento_inicio, momento_fim, quem_faz, quem_sofre, acao_tipo, acao, tecnica, direcao, pontuacao) VALUES (1, 84, 59, TRIM(' 00:05:13,180'), TRIM(' 00:05:18,334'), 'NAKAI', 'ELMONT, G', 'DISPLACEMENT', 'TRY TO GRIP WITH CONTACT', NULL, NULL, NULL)</v>
      </c>
      <c r="R5862" t="s">
        <v>10327</v>
      </c>
    </row>
    <row r="5863" spans="1:18" hidden="1" x14ac:dyDescent="0.25">
      <c r="A5863" s="7">
        <f>anotacoes!D5863</f>
        <v>40833</v>
      </c>
      <c r="B5863" t="str">
        <f>anotacoes!C5863</f>
        <v>GRAND PRIX ABU DHABI 2011</v>
      </c>
      <c r="C5863" t="str">
        <f>anotacoes!E5863</f>
        <v>NAKAI</v>
      </c>
      <c r="D5863" t="str">
        <f>anotacoes!F5863</f>
        <v>ELMONT, G</v>
      </c>
      <c r="E5863" t="s">
        <v>10325</v>
      </c>
      <c r="F5863">
        <f>anotacoes!A5863</f>
        <v>84</v>
      </c>
      <c r="G5863">
        <f>anotacoes!B5863</f>
        <v>60</v>
      </c>
      <c r="H5863" t="str">
        <f>anotacoes!K5863</f>
        <v xml:space="preserve"> 00:05:18,334</v>
      </c>
      <c r="I5863" t="str">
        <f>anotacoes!L5863</f>
        <v xml:space="preserve"> 00:05:22,431</v>
      </c>
      <c r="J5863" t="str">
        <f>IF(L5863="PAUSE",E5863,IF(anotacoes!G5867=conversao_anotacoes!C5863,conversao_anotacoes!C5863,conversao_anotacoes!D5863))</f>
        <v>NAKAI</v>
      </c>
      <c r="K5863" t="str">
        <f t="shared" si="182"/>
        <v>ELMONT, G</v>
      </c>
      <c r="L5863" t="str">
        <f>UPPER(anotacoes!H5863)</f>
        <v>GRIP TIME</v>
      </c>
      <c r="M5863" t="str">
        <f>IF(OR(L5863="ATTACK",L5863="FINTA"),"&lt;TECNICA&gt;",UPPER(anotacoes!I5863))</f>
        <v>RIGHT COLLAR</v>
      </c>
      <c r="N5863" t="str">
        <f>IF(OR(L5863="ATTACK",L5863="FINTA"),UPPER(anotacoes!I5863),"")</f>
        <v/>
      </c>
      <c r="O5863" s="6" t="str">
        <f>IF(anotacoes!N5863=0,"",anotacoes!N5863)</f>
        <v/>
      </c>
      <c r="P5863" t="str">
        <f>IF(anotacoes!M5863=0,"",UPPER(anotacoes!M5863))</f>
        <v/>
      </c>
      <c r="Q5863" t="str">
        <f t="shared" si="183"/>
        <v>INSERT INTO CONVERSAO_LUTA_ACAO (cd_conversao, id_luta, sequencia, momento_inicio, momento_fim, quem_faz, quem_sofre, acao_tipo, acao, tecnica, direcao, pontuacao) VALUES (1, 84, 60, TRIM(' 00:05:18,334'), TRIM(' 00:05:22,431'), 'NAKAI', 'ELMONT, G', 'GRIP TIME', 'RIGHT COLLAR', NULL, NULL, NULL)</v>
      </c>
      <c r="R5863" t="s">
        <v>10327</v>
      </c>
    </row>
    <row r="5864" spans="1:18" hidden="1" x14ac:dyDescent="0.25">
      <c r="A5864" s="7">
        <f>anotacoes!D5864</f>
        <v>40833</v>
      </c>
      <c r="B5864" t="str">
        <f>anotacoes!C5864</f>
        <v>GRAND PRIX ABU DHABI 2011</v>
      </c>
      <c r="C5864" t="str">
        <f>anotacoes!E5864</f>
        <v>NAKAI</v>
      </c>
      <c r="D5864" t="str">
        <f>anotacoes!F5864</f>
        <v>ELMONT, G</v>
      </c>
      <c r="E5864" t="s">
        <v>10325</v>
      </c>
      <c r="F5864">
        <f>anotacoes!A5864</f>
        <v>84</v>
      </c>
      <c r="G5864">
        <f>anotacoes!B5864</f>
        <v>61</v>
      </c>
      <c r="H5864" t="str">
        <f>anotacoes!K5864</f>
        <v xml:space="preserve"> 00:05:22,431</v>
      </c>
      <c r="I5864" t="str">
        <f>anotacoes!L5864</f>
        <v xml:space="preserve"> 00:05:24,808</v>
      </c>
      <c r="J5864" t="str">
        <f>IF(L5864="PAUSE",E5864,IF(anotacoes!G5868=conversao_anotacoes!C5864,conversao_anotacoes!C5864,conversao_anotacoes!D5864))</f>
        <v>NAKAI</v>
      </c>
      <c r="K5864" t="str">
        <f t="shared" si="182"/>
        <v>ELMONT, G</v>
      </c>
      <c r="L5864" t="str">
        <f>UPPER(anotacoes!H5864)</f>
        <v>DISPLACEMENT</v>
      </c>
      <c r="M5864" t="str">
        <f>IF(OR(L5864="ATTACK",L5864="FINTA"),"&lt;TECNICA&gt;",UPPER(anotacoes!I5864))</f>
        <v>2-3 STEP HESITANT LEFT</v>
      </c>
      <c r="N5864" t="str">
        <f>IF(OR(L5864="ATTACK",L5864="FINTA"),UPPER(anotacoes!I5864),"")</f>
        <v/>
      </c>
      <c r="O5864" s="6" t="str">
        <f>IF(anotacoes!N5864=0,"",anotacoes!N5864)</f>
        <v/>
      </c>
      <c r="P5864" t="str">
        <f>IF(anotacoes!M5864=0,"",UPPER(anotacoes!M5864))</f>
        <v/>
      </c>
      <c r="Q5864" t="str">
        <f t="shared" si="183"/>
        <v>INSERT INTO CONVERSAO_LUTA_ACAO (cd_conversao, id_luta, sequencia, momento_inicio, momento_fim, quem_faz, quem_sofre, acao_tipo, acao, tecnica, direcao, pontuacao) VALUES (1, 84, 61, TRIM(' 00:05:22,431'), TRIM(' 00:05:24,808'), 'NAKAI', 'ELMONT, G', 'DISPLACEMENT', '2-3 STEP HESITANT LEFT', NULL, NULL, NULL)</v>
      </c>
      <c r="R5864" t="s">
        <v>10327</v>
      </c>
    </row>
    <row r="5865" spans="1:18" hidden="1" x14ac:dyDescent="0.25">
      <c r="A5865" s="7">
        <f>anotacoes!D5865</f>
        <v>40833</v>
      </c>
      <c r="B5865" t="str">
        <f>anotacoes!C5865</f>
        <v>GRAND PRIX ABU DHABI 2011</v>
      </c>
      <c r="C5865" t="str">
        <f>anotacoes!E5865</f>
        <v>NAKAI</v>
      </c>
      <c r="D5865" t="str">
        <f>anotacoes!F5865</f>
        <v>ELMONT, G</v>
      </c>
      <c r="E5865" t="s">
        <v>10325</v>
      </c>
      <c r="F5865">
        <f>anotacoes!A5865</f>
        <v>84</v>
      </c>
      <c r="G5865">
        <f>anotacoes!B5865</f>
        <v>62</v>
      </c>
      <c r="H5865" t="str">
        <f>anotacoes!K5865</f>
        <v xml:space="preserve"> 00:05:24,808</v>
      </c>
      <c r="I5865" t="str">
        <f>anotacoes!L5865</f>
        <v xml:space="preserve"> 00:05:26,607</v>
      </c>
      <c r="J5865" t="str">
        <f>IF(L5865="PAUSE",E5865,IF(anotacoes!G5869=conversao_anotacoes!C5865,conversao_anotacoes!C5865,conversao_anotacoes!D5865))</f>
        <v>NAKAI</v>
      </c>
      <c r="K5865" t="str">
        <f t="shared" si="182"/>
        <v>ELMONT, G</v>
      </c>
      <c r="L5865" t="str">
        <f>UPPER(anotacoes!H5865)</f>
        <v>GRIP TIME</v>
      </c>
      <c r="M5865" t="str">
        <f>IF(OR(L5865="ATTACK",L5865="FINTA"),"&lt;TECNICA&gt;",UPPER(anotacoes!I5865))</f>
        <v>RIGHT COLLAR</v>
      </c>
      <c r="N5865" t="str">
        <f>IF(OR(L5865="ATTACK",L5865="FINTA"),UPPER(anotacoes!I5865),"")</f>
        <v/>
      </c>
      <c r="O5865" s="6" t="str">
        <f>IF(anotacoes!N5865=0,"",anotacoes!N5865)</f>
        <v/>
      </c>
      <c r="P5865" t="str">
        <f>IF(anotacoes!M5865=0,"",UPPER(anotacoes!M5865))</f>
        <v/>
      </c>
      <c r="Q5865" t="str">
        <f t="shared" si="183"/>
        <v>INSERT INTO CONVERSAO_LUTA_ACAO (cd_conversao, id_luta, sequencia, momento_inicio, momento_fim, quem_faz, quem_sofre, acao_tipo, acao, tecnica, direcao, pontuacao) VALUES (1, 84, 62, TRIM(' 00:05:24,808'), TRIM(' 00:05:26,607'), 'NAKAI', 'ELMONT, G', 'GRIP TIME', 'RIGHT COLLAR', NULL, NULL, NULL)</v>
      </c>
      <c r="R5865" t="s">
        <v>10327</v>
      </c>
    </row>
    <row r="5866" spans="1:18" hidden="1" x14ac:dyDescent="0.25">
      <c r="A5866" s="7">
        <f>anotacoes!D5866</f>
        <v>40833</v>
      </c>
      <c r="B5866" t="str">
        <f>anotacoes!C5866</f>
        <v>GRAND PRIX ABU DHABI 2011</v>
      </c>
      <c r="C5866" t="str">
        <f>anotacoes!E5866</f>
        <v>NAKAI</v>
      </c>
      <c r="D5866" t="str">
        <f>anotacoes!F5866</f>
        <v>ELMONT, G</v>
      </c>
      <c r="E5866" t="s">
        <v>10325</v>
      </c>
      <c r="F5866">
        <f>anotacoes!A5866</f>
        <v>84</v>
      </c>
      <c r="G5866">
        <f>anotacoes!B5866</f>
        <v>63</v>
      </c>
      <c r="H5866" t="str">
        <f>anotacoes!K5866</f>
        <v xml:space="preserve"> 00:05:26,607</v>
      </c>
      <c r="I5866" t="str">
        <f>anotacoes!L5866</f>
        <v xml:space="preserve"> 00:05:41,128</v>
      </c>
      <c r="J5866" t="str">
        <f>IF(L5866="PAUSE",E5866,IF(anotacoes!G5870=conversao_anotacoes!C5866,conversao_anotacoes!C5866,conversao_anotacoes!D5866))</f>
        <v>NAKAI</v>
      </c>
      <c r="K5866" t="str">
        <f t="shared" si="182"/>
        <v>ELMONT, G</v>
      </c>
      <c r="L5866" t="str">
        <f>UPPER(anotacoes!H5866)</f>
        <v>GRIP TIME</v>
      </c>
      <c r="M5866" t="str">
        <f>IF(OR(L5866="ATTACK",L5866="FINTA"),"&lt;TECNICA&gt;",UPPER(anotacoes!I5866))</f>
        <v>RIGHT COLLAR LEFT SLEEVE</v>
      </c>
      <c r="N5866" t="str">
        <f>IF(OR(L5866="ATTACK",L5866="FINTA"),UPPER(anotacoes!I5866),"")</f>
        <v/>
      </c>
      <c r="O5866" s="6" t="str">
        <f>IF(anotacoes!N5866=0,"",anotacoes!N5866)</f>
        <v/>
      </c>
      <c r="P5866" t="str">
        <f>IF(anotacoes!M5866=0,"",UPPER(anotacoes!M5866))</f>
        <v/>
      </c>
      <c r="Q5866" t="str">
        <f t="shared" si="183"/>
        <v>INSERT INTO CONVERSAO_LUTA_ACAO (cd_conversao, id_luta, sequencia, momento_inicio, momento_fim, quem_faz, quem_sofre, acao_tipo, acao, tecnica, direcao, pontuacao) VALUES (1, 84, 63, TRIM(' 00:05:26,607'), TRIM(' 00:05:41,128'), 'NAKAI', 'ELMONT, G', 'GRIP TIME', 'RIGHT COLLAR LEFT SLEEVE', NULL, NULL, NULL)</v>
      </c>
      <c r="R5866" t="s">
        <v>10327</v>
      </c>
    </row>
    <row r="5867" spans="1:18" hidden="1" x14ac:dyDescent="0.25">
      <c r="A5867" s="7">
        <f>anotacoes!D5867</f>
        <v>40833</v>
      </c>
      <c r="B5867" t="str">
        <f>anotacoes!C5867</f>
        <v>GRAND PRIX ABU DHABI 2011</v>
      </c>
      <c r="C5867" t="str">
        <f>anotacoes!E5867</f>
        <v>NAKAI</v>
      </c>
      <c r="D5867" t="str">
        <f>anotacoes!F5867</f>
        <v>ELMONT, G</v>
      </c>
      <c r="E5867" t="s">
        <v>10325</v>
      </c>
      <c r="F5867">
        <f>anotacoes!A5867</f>
        <v>84</v>
      </c>
      <c r="G5867">
        <f>anotacoes!B5867</f>
        <v>64</v>
      </c>
      <c r="H5867" t="str">
        <f>anotacoes!K5867</f>
        <v xml:space="preserve"> 00:05:41,128</v>
      </c>
      <c r="I5867" t="str">
        <f>anotacoes!L5867</f>
        <v xml:space="preserve"> 00:05:46,111</v>
      </c>
      <c r="J5867" t="str">
        <f>IF(L5867="PAUSE",E5867,IF(anotacoes!G5871=conversao_anotacoes!C5867,conversao_anotacoes!C5867,conversao_anotacoes!D5867))</f>
        <v>&lt;ARBITRO_DESCONHECIDO&gt;</v>
      </c>
      <c r="K5867" t="str">
        <f t="shared" si="182"/>
        <v/>
      </c>
      <c r="L5867" t="str">
        <f>UPPER(anotacoes!H5867)</f>
        <v>PAUSE</v>
      </c>
      <c r="M5867" t="str">
        <f>IF(OR(L5867="ATTACK",L5867="FINTA"),"&lt;TECNICA&gt;",UPPER(anotacoes!I5867))</f>
        <v>SHIDO WITH SCORE</v>
      </c>
      <c r="N5867" t="str">
        <f>IF(OR(L5867="ATTACK",L5867="FINTA"),UPPER(anotacoes!I5867),"")</f>
        <v/>
      </c>
      <c r="O5867" s="6" t="str">
        <f>IF(anotacoes!N5867=0,"",anotacoes!N5867)</f>
        <v/>
      </c>
      <c r="P5867" t="str">
        <f>IF(anotacoes!M5867=0,"",UPPER(anotacoes!M5867))</f>
        <v/>
      </c>
      <c r="Q5867" t="str">
        <f t="shared" si="183"/>
        <v>INSERT INTO CONVERSAO_LUTA_ACAO (cd_conversao, id_luta, sequencia, momento_inicio, momento_fim, quem_faz, quem_sofre, acao_tipo, acao, tecnica, direcao, pontuacao) VALUES (1, 84, 64, TRIM(' 00:05:41,128'), TRIM(' 00:05:46,111'), '&lt;ARBITRO_DESCONHECIDO&gt;', '', 'PAUSE', 'SHIDO WITH SCORE', NULL, NULL, NULL)</v>
      </c>
      <c r="R5867" t="s">
        <v>10327</v>
      </c>
    </row>
    <row r="5868" spans="1:18" hidden="1" x14ac:dyDescent="0.25">
      <c r="A5868" s="7">
        <f>anotacoes!D5868</f>
        <v>40833</v>
      </c>
      <c r="B5868" t="str">
        <f>anotacoes!C5868</f>
        <v>GRAND PRIX ABU DHABI 2011</v>
      </c>
      <c r="C5868" t="str">
        <f>anotacoes!E5868</f>
        <v>NAKAI</v>
      </c>
      <c r="D5868" t="str">
        <f>anotacoes!F5868</f>
        <v>ELMONT, G</v>
      </c>
      <c r="E5868" t="s">
        <v>10325</v>
      </c>
      <c r="F5868">
        <f>anotacoes!A5868</f>
        <v>84</v>
      </c>
      <c r="G5868">
        <f>anotacoes!B5868</f>
        <v>65</v>
      </c>
      <c r="H5868" t="str">
        <f>anotacoes!K5868</f>
        <v xml:space="preserve"> 00:05:46,111</v>
      </c>
      <c r="I5868" t="str">
        <f>anotacoes!L5868</f>
        <v xml:space="preserve"> 00:05:47,689</v>
      </c>
      <c r="J5868" t="str">
        <f>IF(L5868="PAUSE",E5868,IF(anotacoes!G5872=conversao_anotacoes!C5868,conversao_anotacoes!C5868,conversao_anotacoes!D5868))</f>
        <v>NAKAI</v>
      </c>
      <c r="K5868" t="str">
        <f t="shared" si="182"/>
        <v>ELMONT, G</v>
      </c>
      <c r="L5868" t="str">
        <f>UPPER(anotacoes!H5868)</f>
        <v>DISPLACEMENT</v>
      </c>
      <c r="M5868" t="str">
        <f>IF(OR(L5868="ATTACK",L5868="FINTA"),"&lt;TECNICA&gt;",UPPER(anotacoes!I5868))</f>
        <v>CIRCULAR RIGHT</v>
      </c>
      <c r="N5868" t="str">
        <f>IF(OR(L5868="ATTACK",L5868="FINTA"),UPPER(anotacoes!I5868),"")</f>
        <v/>
      </c>
      <c r="O5868" s="6" t="str">
        <f>IF(anotacoes!N5868=0,"",anotacoes!N5868)</f>
        <v/>
      </c>
      <c r="P5868" t="str">
        <f>IF(anotacoes!M5868=0,"",UPPER(anotacoes!M5868))</f>
        <v/>
      </c>
      <c r="Q5868" t="str">
        <f t="shared" si="183"/>
        <v>INSERT INTO CONVERSAO_LUTA_ACAO (cd_conversao, id_luta, sequencia, momento_inicio, momento_fim, quem_faz, quem_sofre, acao_tipo, acao, tecnica, direcao, pontuacao) VALUES (1, 84, 65, TRIM(' 00:05:46,111'), TRIM(' 00:05:47,689'), 'NAKAI', 'ELMONT, G', 'DISPLACEMENT', 'CIRCULAR RIGHT', NULL, NULL, NULL)</v>
      </c>
      <c r="R5868" t="s">
        <v>10327</v>
      </c>
    </row>
    <row r="5869" spans="1:18" hidden="1" x14ac:dyDescent="0.25">
      <c r="A5869" s="7">
        <f>anotacoes!D5869</f>
        <v>40833</v>
      </c>
      <c r="B5869" t="str">
        <f>anotacoes!C5869</f>
        <v>GRAND PRIX ABU DHABI 2011</v>
      </c>
      <c r="C5869" t="str">
        <f>anotacoes!E5869</f>
        <v>NAKAI</v>
      </c>
      <c r="D5869" t="str">
        <f>anotacoes!F5869</f>
        <v>ELMONT, G</v>
      </c>
      <c r="E5869" t="s">
        <v>10325</v>
      </c>
      <c r="F5869">
        <f>anotacoes!A5869</f>
        <v>84</v>
      </c>
      <c r="G5869">
        <f>anotacoes!B5869</f>
        <v>66</v>
      </c>
      <c r="H5869" t="str">
        <f>anotacoes!K5869</f>
        <v xml:space="preserve"> 00:05:47,689</v>
      </c>
      <c r="I5869" t="str">
        <f>anotacoes!L5869</f>
        <v xml:space="preserve"> 00:05:52,062</v>
      </c>
      <c r="J5869" t="str">
        <f>IF(L5869="PAUSE",E5869,IF(anotacoes!G5873=conversao_anotacoes!C5869,conversao_anotacoes!C5869,conversao_anotacoes!D5869))</f>
        <v>NAKAI</v>
      </c>
      <c r="K5869" t="str">
        <f t="shared" si="182"/>
        <v>ELMONT, G</v>
      </c>
      <c r="L5869" t="str">
        <f>UPPER(anotacoes!H5869)</f>
        <v>GRIP TIME</v>
      </c>
      <c r="M5869" t="str">
        <f>IF(OR(L5869="ATTACK",L5869="FINTA"),"&lt;TECNICA&gt;",UPPER(anotacoes!I5869))</f>
        <v>RIGHT COLLAR</v>
      </c>
      <c r="N5869" t="str">
        <f>IF(OR(L5869="ATTACK",L5869="FINTA"),UPPER(anotacoes!I5869),"")</f>
        <v/>
      </c>
      <c r="O5869" s="6" t="str">
        <f>IF(anotacoes!N5869=0,"",anotacoes!N5869)</f>
        <v/>
      </c>
      <c r="P5869" t="str">
        <f>IF(anotacoes!M5869=0,"",UPPER(anotacoes!M5869))</f>
        <v/>
      </c>
      <c r="Q5869" t="str">
        <f t="shared" si="183"/>
        <v>INSERT INTO CONVERSAO_LUTA_ACAO (cd_conversao, id_luta, sequencia, momento_inicio, momento_fim, quem_faz, quem_sofre, acao_tipo, acao, tecnica, direcao, pontuacao) VALUES (1, 84, 66, TRIM(' 00:05:47,689'), TRIM(' 00:05:52,062'), 'NAKAI', 'ELMONT, G', 'GRIP TIME', 'RIGHT COLLAR', NULL, NULL, NULL)</v>
      </c>
      <c r="R5869" t="s">
        <v>10327</v>
      </c>
    </row>
    <row r="5870" spans="1:18" hidden="1" x14ac:dyDescent="0.25">
      <c r="A5870" s="7">
        <f>anotacoes!D5870</f>
        <v>40833</v>
      </c>
      <c r="B5870" t="str">
        <f>anotacoes!C5870</f>
        <v>GRAND PRIX ABU DHABI 2011</v>
      </c>
      <c r="C5870" t="str">
        <f>anotacoes!E5870</f>
        <v>NAKAI</v>
      </c>
      <c r="D5870" t="str">
        <f>anotacoes!F5870</f>
        <v>ELMONT, G</v>
      </c>
      <c r="E5870" t="s">
        <v>10325</v>
      </c>
      <c r="F5870">
        <f>anotacoes!A5870</f>
        <v>84</v>
      </c>
      <c r="G5870">
        <f>anotacoes!B5870</f>
        <v>67</v>
      </c>
      <c r="H5870" t="str">
        <f>anotacoes!K5870</f>
        <v xml:space="preserve"> 00:05:52,062</v>
      </c>
      <c r="I5870" t="str">
        <f>anotacoes!L5870</f>
        <v xml:space="preserve"> 00:05:52,062</v>
      </c>
      <c r="J5870" t="str">
        <f>IF(L5870="PAUSE",E5870,IF(anotacoes!G5874=conversao_anotacoes!C5870,conversao_anotacoes!C5870,conversao_anotacoes!D5870))</f>
        <v>NAKAI</v>
      </c>
      <c r="K5870" t="str">
        <f t="shared" si="182"/>
        <v>ELMONT, G</v>
      </c>
      <c r="L5870" t="str">
        <f>UPPER(anotacoes!H5870)</f>
        <v>DEFENSE</v>
      </c>
      <c r="M5870" t="str">
        <f>IF(OR(L5870="ATTACK",L5870="FINTA"),"&lt;TECNICA&gt;",UPPER(anotacoes!I5870))</f>
        <v>USING BODY MASS</v>
      </c>
      <c r="N5870" t="str">
        <f>IF(OR(L5870="ATTACK",L5870="FINTA"),UPPER(anotacoes!I5870),"")</f>
        <v/>
      </c>
      <c r="O5870" s="6" t="str">
        <f>IF(anotacoes!N5870=0,"",anotacoes!N5870)</f>
        <v/>
      </c>
      <c r="P5870" t="str">
        <f>IF(anotacoes!M5870=0,"",UPPER(anotacoes!M5870))</f>
        <v/>
      </c>
      <c r="Q5870" t="str">
        <f t="shared" si="183"/>
        <v>INSERT INTO CONVERSAO_LUTA_ACAO (cd_conversao, id_luta, sequencia, momento_inicio, momento_fim, quem_faz, quem_sofre, acao_tipo, acao, tecnica, direcao, pontuacao) VALUES (1, 84, 67, TRIM(' 00:05:52,062'), TRIM(' 00:05:52,062'), 'NAKAI', 'ELMONT, G', 'DEFENSE', 'USING BODY MASS', NULL, NULL, NULL)</v>
      </c>
      <c r="R5870" t="s">
        <v>10327</v>
      </c>
    </row>
    <row r="5871" spans="1:18" hidden="1" x14ac:dyDescent="0.25">
      <c r="A5871" s="7">
        <f>anotacoes!D5871</f>
        <v>40833</v>
      </c>
      <c r="B5871" t="str">
        <f>anotacoes!C5871</f>
        <v>GRAND PRIX ABU DHABI 2011</v>
      </c>
      <c r="C5871" t="str">
        <f>anotacoes!E5871</f>
        <v>NAKAI</v>
      </c>
      <c r="D5871" t="str">
        <f>anotacoes!F5871</f>
        <v>ELMONT, G</v>
      </c>
      <c r="E5871" t="s">
        <v>10325</v>
      </c>
      <c r="F5871">
        <f>anotacoes!A5871</f>
        <v>84</v>
      </c>
      <c r="G5871">
        <f>anotacoes!B5871</f>
        <v>68</v>
      </c>
      <c r="H5871" t="str">
        <f>anotacoes!K5871</f>
        <v xml:space="preserve"> 00:05:52,062</v>
      </c>
      <c r="I5871" t="str">
        <f>anotacoes!L5871</f>
        <v xml:space="preserve"> 00:06:46,419</v>
      </c>
      <c r="J5871" t="str">
        <f>IF(L5871="PAUSE",E5871,IF(anotacoes!G5875=conversao_anotacoes!C5871,conversao_anotacoes!C5871,conversao_anotacoes!D5871))</f>
        <v>NAKAI</v>
      </c>
      <c r="K5871" t="str">
        <f t="shared" si="182"/>
        <v>ELMONT, G</v>
      </c>
      <c r="L5871" t="str">
        <f>UPPER(anotacoes!H5871)</f>
        <v>GROUNDWORK COMBAT</v>
      </c>
      <c r="M5871" t="str">
        <f>IF(OR(L5871="ATTACK",L5871="FINTA"),"&lt;TECNICA&gt;",UPPER(anotacoes!I5871))</f>
        <v>TRYING TO ATTACK</v>
      </c>
      <c r="N5871" t="str">
        <f>IF(OR(L5871="ATTACK",L5871="FINTA"),UPPER(anotacoes!I5871),"")</f>
        <v/>
      </c>
      <c r="O5871" s="6" t="str">
        <f>IF(anotacoes!N5871=0,"",anotacoes!N5871)</f>
        <v/>
      </c>
      <c r="P5871" t="str">
        <f>IF(anotacoes!M5871=0,"",UPPER(anotacoes!M5871))</f>
        <v/>
      </c>
      <c r="Q5871" t="str">
        <f t="shared" si="183"/>
        <v>INSERT INTO CONVERSAO_LUTA_ACAO (cd_conversao, id_luta, sequencia, momento_inicio, momento_fim, quem_faz, quem_sofre, acao_tipo, acao, tecnica, direcao, pontuacao) VALUES (1, 84, 68, TRIM(' 00:05:52,062'), TRIM(' 00:06:46,419'), 'NAKAI', 'ELMONT, G', 'GROUNDWORK COMBAT', 'TRYING TO ATTACK', NULL, NULL, NULL)</v>
      </c>
      <c r="R5871" t="s">
        <v>10327</v>
      </c>
    </row>
    <row r="5872" spans="1:18" hidden="1" x14ac:dyDescent="0.25">
      <c r="A5872" s="7">
        <f>anotacoes!D5872</f>
        <v>40833</v>
      </c>
      <c r="B5872" t="str">
        <f>anotacoes!C5872</f>
        <v>GRAND PRIX ABU DHABI 2011</v>
      </c>
      <c r="C5872" t="str">
        <f>anotacoes!E5872</f>
        <v>NAKAI</v>
      </c>
      <c r="D5872" t="str">
        <f>anotacoes!F5872</f>
        <v>ELMONT, G</v>
      </c>
      <c r="E5872" t="s">
        <v>10325</v>
      </c>
      <c r="F5872">
        <f>anotacoes!A5872</f>
        <v>84</v>
      </c>
      <c r="G5872">
        <f>anotacoes!B5872</f>
        <v>69</v>
      </c>
      <c r="H5872" t="str">
        <f>anotacoes!K5872</f>
        <v xml:space="preserve"> 00:06:46,419</v>
      </c>
      <c r="I5872" t="str">
        <f>anotacoes!L5872</f>
        <v xml:space="preserve"> 00:06:46,419</v>
      </c>
      <c r="J5872" t="str">
        <f>IF(L5872="PAUSE",E5872,IF(anotacoes!G5876=conversao_anotacoes!C5872,conversao_anotacoes!C5872,conversao_anotacoes!D5872))</f>
        <v>&lt;ARBITRO_DESCONHECIDO&gt;</v>
      </c>
      <c r="K5872" t="str">
        <f t="shared" si="182"/>
        <v/>
      </c>
      <c r="L5872" t="str">
        <f>UPPER(anotacoes!H5872)</f>
        <v>PAUSE</v>
      </c>
      <c r="M5872" t="str">
        <f>IF(OR(L5872="ATTACK",L5872="FINTA"),"&lt;TECNICA&gt;",UPPER(anotacoes!I5872))</f>
        <v>&lt;NAO_CLASSIFICADO&gt;</v>
      </c>
      <c r="N5872" t="str">
        <f>IF(OR(L5872="ATTACK",L5872="FINTA"),UPPER(anotacoes!I5872),"")</f>
        <v/>
      </c>
      <c r="O5872" s="6" t="str">
        <f>IF(anotacoes!N5872=0,"",anotacoes!N5872)</f>
        <v/>
      </c>
      <c r="P5872" t="str">
        <f>IF(anotacoes!M5872=0,"",UPPER(anotacoes!M5872))</f>
        <v/>
      </c>
      <c r="Q5872" t="str">
        <f t="shared" si="183"/>
        <v>INSERT INTO CONVERSAO_LUTA_ACAO (cd_conversao, id_luta, sequencia, momento_inicio, momento_fim, quem_faz, quem_sofre, acao_tipo, acao, tecnica, direcao, pontuacao) VALUES (1, 84, 69, TRIM(' 00:06:46,419'), TRIM(' 00:06:46,419'), '&lt;ARBITRO_DESCONHECIDO&gt;', '', 'PAUSE', '&lt;NAO_CLASSIFICADO&gt;', NULL, NULL, NULL)</v>
      </c>
      <c r="R5872" t="s">
        <v>10327</v>
      </c>
    </row>
    <row r="5873" spans="1:18" hidden="1" x14ac:dyDescent="0.25">
      <c r="A5873" s="7">
        <f>anotacoes!D5873</f>
        <v>40833</v>
      </c>
      <c r="B5873" t="str">
        <f>anotacoes!C5873</f>
        <v>GRAND PRIX ABU DHABI 2011</v>
      </c>
      <c r="C5873" t="str">
        <f>anotacoes!E5873</f>
        <v>NAKAI</v>
      </c>
      <c r="D5873" t="str">
        <f>anotacoes!F5873</f>
        <v>ELMONT, G</v>
      </c>
      <c r="E5873" t="s">
        <v>10325</v>
      </c>
      <c r="F5873">
        <f>anotacoes!A5873</f>
        <v>84</v>
      </c>
      <c r="G5873">
        <f>anotacoes!B5873</f>
        <v>70</v>
      </c>
      <c r="H5873" t="str">
        <f>anotacoes!K5873</f>
        <v xml:space="preserve"> 00:06:46,419</v>
      </c>
      <c r="I5873" t="str">
        <f>anotacoes!L5873</f>
        <v xml:space="preserve"> 00:06:52,313</v>
      </c>
      <c r="J5873" t="str">
        <f>IF(L5873="PAUSE",E5873,IF(anotacoes!G5877=conversao_anotacoes!C5873,conversao_anotacoes!C5873,conversao_anotacoes!D5873))</f>
        <v>NAKAI</v>
      </c>
      <c r="K5873" t="str">
        <f t="shared" si="182"/>
        <v>ELMONT, G</v>
      </c>
      <c r="L5873" t="str">
        <f>UPPER(anotacoes!H5873)</f>
        <v>DISPLACEMENT</v>
      </c>
      <c r="M5873" t="str">
        <f>IF(OR(L5873="ATTACK",L5873="FINTA"),"&lt;TECNICA&gt;",UPPER(anotacoes!I5873))</f>
        <v>2-3 STEP HESITANT LEFT</v>
      </c>
      <c r="N5873" t="str">
        <f>IF(OR(L5873="ATTACK",L5873="FINTA"),UPPER(anotacoes!I5873),"")</f>
        <v/>
      </c>
      <c r="O5873" s="6" t="str">
        <f>IF(anotacoes!N5873=0,"",anotacoes!N5873)</f>
        <v/>
      </c>
      <c r="P5873" t="str">
        <f>IF(anotacoes!M5873=0,"",UPPER(anotacoes!M5873))</f>
        <v/>
      </c>
      <c r="Q5873" t="str">
        <f t="shared" si="183"/>
        <v>INSERT INTO CONVERSAO_LUTA_ACAO (cd_conversao, id_luta, sequencia, momento_inicio, momento_fim, quem_faz, quem_sofre, acao_tipo, acao, tecnica, direcao, pontuacao) VALUES (1, 84, 70, TRIM(' 00:06:46,419'), TRIM(' 00:06:52,313'), 'NAKAI', 'ELMONT, G', 'DISPLACEMENT', '2-3 STEP HESITANT LEFT', NULL, NULL, NULL)</v>
      </c>
      <c r="R5873" t="s">
        <v>10327</v>
      </c>
    </row>
    <row r="5874" spans="1:18" hidden="1" x14ac:dyDescent="0.25">
      <c r="A5874" s="7">
        <f>anotacoes!D5874</f>
        <v>40833</v>
      </c>
      <c r="B5874" t="str">
        <f>anotacoes!C5874</f>
        <v>GRAND PRIX ABU DHABI 2011</v>
      </c>
      <c r="C5874" t="str">
        <f>anotacoes!E5874</f>
        <v>NAKAI</v>
      </c>
      <c r="D5874" t="str">
        <f>anotacoes!F5874</f>
        <v>ELMONT, G</v>
      </c>
      <c r="E5874" t="s">
        <v>10325</v>
      </c>
      <c r="F5874">
        <f>anotacoes!A5874</f>
        <v>84</v>
      </c>
      <c r="G5874">
        <f>anotacoes!B5874</f>
        <v>71</v>
      </c>
      <c r="H5874" t="str">
        <f>anotacoes!K5874</f>
        <v xml:space="preserve"> 00:06:52,313</v>
      </c>
      <c r="I5874" t="str">
        <f>anotacoes!L5874</f>
        <v xml:space="preserve"> 00:06:53,275</v>
      </c>
      <c r="J5874" t="str">
        <f>IF(L5874="PAUSE",E5874,IF(anotacoes!G5878=conversao_anotacoes!C5874,conversao_anotacoes!C5874,conversao_anotacoes!D5874))</f>
        <v>NAKAI</v>
      </c>
      <c r="K5874" t="str">
        <f t="shared" si="182"/>
        <v>ELMONT, G</v>
      </c>
      <c r="L5874" t="str">
        <f>UPPER(anotacoes!H5874)</f>
        <v>GRIP TIME</v>
      </c>
      <c r="M5874" t="str">
        <f>IF(OR(L5874="ATTACK",L5874="FINTA"),"&lt;TECNICA&gt;",UPPER(anotacoes!I5874))</f>
        <v>RIGHT COLLAR</v>
      </c>
      <c r="N5874" t="str">
        <f>IF(OR(L5874="ATTACK",L5874="FINTA"),UPPER(anotacoes!I5874),"")</f>
        <v/>
      </c>
      <c r="O5874" s="6" t="str">
        <f>IF(anotacoes!N5874=0,"",anotacoes!N5874)</f>
        <v/>
      </c>
      <c r="P5874" t="str">
        <f>IF(anotacoes!M5874=0,"",UPPER(anotacoes!M5874))</f>
        <v/>
      </c>
      <c r="Q5874" t="str">
        <f t="shared" si="183"/>
        <v>INSERT INTO CONVERSAO_LUTA_ACAO (cd_conversao, id_luta, sequencia, momento_inicio, momento_fim, quem_faz, quem_sofre, acao_tipo, acao, tecnica, direcao, pontuacao) VALUES (1, 84, 71, TRIM(' 00:06:52,313'), TRIM(' 00:06:53,275'), 'NAKAI', 'ELMONT, G', 'GRIP TIME', 'RIGHT COLLAR', NULL, NULL, NULL)</v>
      </c>
      <c r="R5874" t="s">
        <v>10327</v>
      </c>
    </row>
    <row r="5875" spans="1:18" hidden="1" x14ac:dyDescent="0.25">
      <c r="A5875" s="7">
        <f>anotacoes!D5875</f>
        <v>40833</v>
      </c>
      <c r="B5875" t="str">
        <f>anotacoes!C5875</f>
        <v>GRAND PRIX ABU DHABI 2011</v>
      </c>
      <c r="C5875" t="str">
        <f>anotacoes!E5875</f>
        <v>NAKAI</v>
      </c>
      <c r="D5875" t="str">
        <f>anotacoes!F5875</f>
        <v>ELMONT, G</v>
      </c>
      <c r="E5875" t="s">
        <v>10325</v>
      </c>
      <c r="F5875">
        <f>anotacoes!A5875</f>
        <v>84</v>
      </c>
      <c r="G5875">
        <f>anotacoes!B5875</f>
        <v>72</v>
      </c>
      <c r="H5875" t="str">
        <f>anotacoes!K5875</f>
        <v xml:space="preserve"> 00:06:53,275</v>
      </c>
      <c r="I5875" t="str">
        <f>anotacoes!L5875</f>
        <v xml:space="preserve"> 00:06:53,275</v>
      </c>
      <c r="J5875" t="str">
        <f>IF(L5875="PAUSE",E5875,IF(anotacoes!G5879=conversao_anotacoes!C5875,conversao_anotacoes!C5875,conversao_anotacoes!D5875))</f>
        <v>NAKAI</v>
      </c>
      <c r="K5875" t="str">
        <f t="shared" si="182"/>
        <v>ELMONT, G</v>
      </c>
      <c r="L5875" t="str">
        <f>UPPER(anotacoes!H5875)</f>
        <v>ATTACK</v>
      </c>
      <c r="M5875" t="str">
        <f>IF(OR(L5875="ATTACK",L5875="FINTA"),"&lt;TECNICA&gt;",UPPER(anotacoes!I5875))</f>
        <v>&lt;TECNICA&gt;</v>
      </c>
      <c r="N5875" t="str">
        <f>IF(OR(L5875="ATTACK",L5875="FINTA"),UPPER(anotacoes!I5875),"")</f>
        <v>DEASHI HARAI</v>
      </c>
      <c r="O5875" s="6">
        <f>IF(anotacoes!N5875=0,"",anotacoes!N5875)</f>
        <v>7</v>
      </c>
      <c r="P5875" t="str">
        <f>IF(anotacoes!M5875=0,"",UPPER(anotacoes!M5875))</f>
        <v/>
      </c>
      <c r="Q5875" t="str">
        <f t="shared" si="183"/>
        <v>INSERT INTO CONVERSAO_LUTA_ACAO (cd_conversao, id_luta, sequencia, momento_inicio, momento_fim, quem_faz, quem_sofre, acao_tipo, acao, tecnica, direcao, pontuacao) VALUES (1, 84, 72, TRIM(' 00:06:53,275'), TRIM(' 00:06:53,275'), 'NAKAI', 'ELMONT, G', 'ATTACK', '&lt;TECNICA&gt;', 'DEASHI HARAI', 7, NULL)</v>
      </c>
      <c r="R5875" t="s">
        <v>10327</v>
      </c>
    </row>
    <row r="5876" spans="1:18" hidden="1" x14ac:dyDescent="0.25">
      <c r="A5876" s="7">
        <f>anotacoes!D5876</f>
        <v>40833</v>
      </c>
      <c r="B5876" t="str">
        <f>anotacoes!C5876</f>
        <v>GRAND PRIX ABU DHABI 2011</v>
      </c>
      <c r="C5876" t="str">
        <f>anotacoes!E5876</f>
        <v>NAKAI</v>
      </c>
      <c r="D5876" t="str">
        <f>anotacoes!F5876</f>
        <v>ELMONT, G</v>
      </c>
      <c r="E5876" t="s">
        <v>10325</v>
      </c>
      <c r="F5876">
        <f>anotacoes!A5876</f>
        <v>84</v>
      </c>
      <c r="G5876">
        <f>anotacoes!B5876</f>
        <v>73</v>
      </c>
      <c r="H5876" t="str">
        <f>anotacoes!K5876</f>
        <v xml:space="preserve"> 00:06:53,275</v>
      </c>
      <c r="I5876" t="str">
        <f>anotacoes!L5876</f>
        <v xml:space="preserve"> 00:07:00,639</v>
      </c>
      <c r="J5876" t="str">
        <f>IF(L5876="PAUSE",E5876,IF(anotacoes!G5880=conversao_anotacoes!C5876,conversao_anotacoes!C5876,conversao_anotacoes!D5876))</f>
        <v>NAKAI</v>
      </c>
      <c r="K5876" t="str">
        <f t="shared" si="182"/>
        <v>ELMONT, G</v>
      </c>
      <c r="L5876" t="str">
        <f>UPPER(anotacoes!H5876)</f>
        <v>GRIP TIME</v>
      </c>
      <c r="M5876" t="str">
        <f>IF(OR(L5876="ATTACK",L5876="FINTA"),"&lt;TECNICA&gt;",UPPER(anotacoes!I5876))</f>
        <v>RIGHT COLLAR LEFT SLEEVE</v>
      </c>
      <c r="N5876" t="str">
        <f>IF(OR(L5876="ATTACK",L5876="FINTA"),UPPER(anotacoes!I5876),"")</f>
        <v/>
      </c>
      <c r="O5876" s="6" t="str">
        <f>IF(anotacoes!N5876=0,"",anotacoes!N5876)</f>
        <v/>
      </c>
      <c r="P5876" t="str">
        <f>IF(anotacoes!M5876=0,"",UPPER(anotacoes!M5876))</f>
        <v/>
      </c>
      <c r="Q5876" t="str">
        <f t="shared" si="183"/>
        <v>INSERT INTO CONVERSAO_LUTA_ACAO (cd_conversao, id_luta, sequencia, momento_inicio, momento_fim, quem_faz, quem_sofre, acao_tipo, acao, tecnica, direcao, pontuacao) VALUES (1, 84, 73, TRIM(' 00:06:53,275'), TRIM(' 00:07:00,639'), 'NAKAI', 'ELMONT, G', 'GRIP TIME', 'RIGHT COLLAR LEFT SLEEVE', NULL, NULL, NULL)</v>
      </c>
      <c r="R5876" t="s">
        <v>10327</v>
      </c>
    </row>
    <row r="5877" spans="1:18" hidden="1" x14ac:dyDescent="0.25">
      <c r="A5877" s="7">
        <f>anotacoes!D5877</f>
        <v>40833</v>
      </c>
      <c r="B5877" t="str">
        <f>anotacoes!C5877</f>
        <v>GRAND PRIX ABU DHABI 2011</v>
      </c>
      <c r="C5877" t="str">
        <f>anotacoes!E5877</f>
        <v>NAKAI</v>
      </c>
      <c r="D5877" t="str">
        <f>anotacoes!F5877</f>
        <v>ELMONT, G</v>
      </c>
      <c r="E5877" t="s">
        <v>10325</v>
      </c>
      <c r="F5877">
        <f>anotacoes!A5877</f>
        <v>84</v>
      </c>
      <c r="G5877">
        <f>anotacoes!B5877</f>
        <v>74</v>
      </c>
      <c r="H5877" t="str">
        <f>anotacoes!K5877</f>
        <v xml:space="preserve"> 00:07:00,639</v>
      </c>
      <c r="I5877" t="str">
        <f>anotacoes!L5877</f>
        <v xml:space="preserve"> 00:07:01,644</v>
      </c>
      <c r="J5877" t="str">
        <f>IF(L5877="PAUSE",E5877,IF(anotacoes!G5881=conversao_anotacoes!C5877,conversao_anotacoes!C5877,conversao_anotacoes!D5877))</f>
        <v>NAKAI</v>
      </c>
      <c r="K5877" t="str">
        <f t="shared" si="182"/>
        <v>ELMONT, G</v>
      </c>
      <c r="L5877" t="str">
        <f>UPPER(anotacoes!H5877)</f>
        <v>TRANSITION</v>
      </c>
      <c r="M5877" t="str">
        <f>IF(OR(L5877="ATTACK",L5877="FINTA"),"&lt;TECNICA&gt;",UPPER(anotacoes!I5877))</f>
        <v>WITHOUT ATTACK</v>
      </c>
      <c r="N5877" t="str">
        <f>IF(OR(L5877="ATTACK",L5877="FINTA"),UPPER(anotacoes!I5877),"")</f>
        <v/>
      </c>
      <c r="O5877" s="6" t="str">
        <f>IF(anotacoes!N5877=0,"",anotacoes!N5877)</f>
        <v/>
      </c>
      <c r="P5877" t="str">
        <f>IF(anotacoes!M5877=0,"",UPPER(anotacoes!M5877))</f>
        <v/>
      </c>
      <c r="Q5877" t="str">
        <f t="shared" si="183"/>
        <v>INSERT INTO CONVERSAO_LUTA_ACAO (cd_conversao, id_luta, sequencia, momento_inicio, momento_fim, quem_faz, quem_sofre, acao_tipo, acao, tecnica, direcao, pontuacao) VALUES (1, 84, 74, TRIM(' 00:07:00,639'), TRIM(' 00:07:01,644'), 'NAKAI', 'ELMONT, G', 'TRANSITION', 'WITHOUT ATTACK', NULL, NULL, NULL)</v>
      </c>
      <c r="R5877" t="s">
        <v>10327</v>
      </c>
    </row>
    <row r="5878" spans="1:18" hidden="1" x14ac:dyDescent="0.25">
      <c r="A5878" s="7">
        <f>anotacoes!D5878</f>
        <v>40833</v>
      </c>
      <c r="B5878" t="str">
        <f>anotacoes!C5878</f>
        <v>GRAND PRIX ABU DHABI 2011</v>
      </c>
      <c r="C5878" t="str">
        <f>anotacoes!E5878</f>
        <v>NAKAI</v>
      </c>
      <c r="D5878" t="str">
        <f>anotacoes!F5878</f>
        <v>ELMONT, G</v>
      </c>
      <c r="E5878" t="s">
        <v>10325</v>
      </c>
      <c r="F5878">
        <f>anotacoes!A5878</f>
        <v>84</v>
      </c>
      <c r="G5878">
        <f>anotacoes!B5878</f>
        <v>75</v>
      </c>
      <c r="H5878" t="str">
        <f>anotacoes!K5878</f>
        <v xml:space="preserve"> 00:07:01,805</v>
      </c>
      <c r="I5878" t="str">
        <f>anotacoes!L5878</f>
        <v xml:space="preserve"> 00:07:02,305</v>
      </c>
      <c r="J5878" t="str">
        <f>IF(L5878="PAUSE",E5878,IF(anotacoes!G5882=conversao_anotacoes!C5878,conversao_anotacoes!C5878,conversao_anotacoes!D5878))</f>
        <v>&lt;ARBITRO_DESCONHECIDO&gt;</v>
      </c>
      <c r="K5878" t="str">
        <f t="shared" si="182"/>
        <v/>
      </c>
      <c r="L5878" t="str">
        <f>UPPER(anotacoes!H5878)</f>
        <v>PAUSE</v>
      </c>
      <c r="M5878" t="str">
        <f>IF(OR(L5878="ATTACK",L5878="FINTA"),"&lt;TECNICA&gt;",UPPER(anotacoes!I5878))</f>
        <v>&lt;NAO_CLASSIFICADO&gt;</v>
      </c>
      <c r="N5878" t="str">
        <f>IF(OR(L5878="ATTACK",L5878="FINTA"),UPPER(anotacoes!I5878),"")</f>
        <v/>
      </c>
      <c r="O5878" s="6" t="str">
        <f>IF(anotacoes!N5878=0,"",anotacoes!N5878)</f>
        <v/>
      </c>
      <c r="P5878" t="str">
        <f>IF(anotacoes!M5878=0,"",UPPER(anotacoes!M5878))</f>
        <v/>
      </c>
      <c r="Q5878" t="str">
        <f t="shared" si="183"/>
        <v>INSERT INTO CONVERSAO_LUTA_ACAO (cd_conversao, id_luta, sequencia, momento_inicio, momento_fim, quem_faz, quem_sofre, acao_tipo, acao, tecnica, direcao, pontuacao) VALUES (1, 84, 75, TRIM(' 00:07:01,805'), TRIM(' 00:07:02,305'), '&lt;ARBITRO_DESCONHECIDO&gt;', '', 'PAUSE', '&lt;NAO_CLASSIFICADO&gt;', NULL, NULL, NULL)</v>
      </c>
      <c r="R5878" t="s">
        <v>10327</v>
      </c>
    </row>
    <row r="5879" spans="1:18" hidden="1" x14ac:dyDescent="0.25">
      <c r="A5879" s="7">
        <f>anotacoes!D5879</f>
        <v>40833</v>
      </c>
      <c r="B5879" t="str">
        <f>anotacoes!C5879</f>
        <v>GRAND PRIX ABU DHABI 2011</v>
      </c>
      <c r="C5879" t="str">
        <f>anotacoes!E5879</f>
        <v>NAKAI</v>
      </c>
      <c r="D5879" t="str">
        <f>anotacoes!F5879</f>
        <v>ELMONT, G</v>
      </c>
      <c r="E5879" t="s">
        <v>10325</v>
      </c>
      <c r="F5879">
        <f>anotacoes!A5879</f>
        <v>84</v>
      </c>
      <c r="G5879">
        <f>anotacoes!B5879</f>
        <v>76</v>
      </c>
      <c r="H5879" t="str">
        <f>anotacoes!K5879</f>
        <v xml:space="preserve"> 00:07:02,305</v>
      </c>
      <c r="I5879" t="str">
        <f>anotacoes!L5879</f>
        <v xml:space="preserve"> 00:07:07,798</v>
      </c>
      <c r="J5879" t="str">
        <f>IF(L5879="PAUSE",E5879,IF(anotacoes!G5883=conversao_anotacoes!C5879,conversao_anotacoes!C5879,conversao_anotacoes!D5879))</f>
        <v>NAKAI</v>
      </c>
      <c r="K5879" t="str">
        <f t="shared" si="182"/>
        <v>ELMONT, G</v>
      </c>
      <c r="L5879" t="str">
        <f>UPPER(anotacoes!H5879)</f>
        <v>DISPLACEMENT</v>
      </c>
      <c r="M5879" t="str">
        <f>IF(OR(L5879="ATTACK",L5879="FINTA"),"&lt;TECNICA&gt;",UPPER(anotacoes!I5879))</f>
        <v>TRY TO GRIP WITH CONTACT</v>
      </c>
      <c r="N5879" t="str">
        <f>IF(OR(L5879="ATTACK",L5879="FINTA"),UPPER(anotacoes!I5879),"")</f>
        <v/>
      </c>
      <c r="O5879" s="6" t="str">
        <f>IF(anotacoes!N5879=0,"",anotacoes!N5879)</f>
        <v/>
      </c>
      <c r="P5879" t="str">
        <f>IF(anotacoes!M5879=0,"",UPPER(anotacoes!M5879))</f>
        <v/>
      </c>
      <c r="Q5879" t="str">
        <f t="shared" si="183"/>
        <v>INSERT INTO CONVERSAO_LUTA_ACAO (cd_conversao, id_luta, sequencia, momento_inicio, momento_fim, quem_faz, quem_sofre, acao_tipo, acao, tecnica, direcao, pontuacao) VALUES (1, 84, 76, TRIM(' 00:07:02,305'), TRIM(' 00:07:07,798'), 'NAKAI', 'ELMONT, G', 'DISPLACEMENT', 'TRY TO GRIP WITH CONTACT', NULL, NULL, NULL)</v>
      </c>
      <c r="R5879" t="s">
        <v>10327</v>
      </c>
    </row>
    <row r="5880" spans="1:18" hidden="1" x14ac:dyDescent="0.25">
      <c r="A5880" s="7">
        <f>anotacoes!D5880</f>
        <v>40833</v>
      </c>
      <c r="B5880" t="str">
        <f>anotacoes!C5880</f>
        <v>GRAND PRIX ABU DHABI 2011</v>
      </c>
      <c r="C5880" t="str">
        <f>anotacoes!E5880</f>
        <v>NAKAI</v>
      </c>
      <c r="D5880" t="str">
        <f>anotacoes!F5880</f>
        <v>ELMONT, G</v>
      </c>
      <c r="E5880" t="s">
        <v>10325</v>
      </c>
      <c r="F5880">
        <f>anotacoes!A5880</f>
        <v>84</v>
      </c>
      <c r="G5880">
        <f>anotacoes!B5880</f>
        <v>77</v>
      </c>
      <c r="H5880" t="str">
        <f>anotacoes!K5880</f>
        <v xml:space="preserve"> 00:07:07,798</v>
      </c>
      <c r="I5880" t="str">
        <f>anotacoes!L5880</f>
        <v xml:space="preserve"> 00:07:14,061</v>
      </c>
      <c r="J5880" t="str">
        <f>IF(L5880="PAUSE",E5880,IF(anotacoes!G5884=conversao_anotacoes!C5880,conversao_anotacoes!C5880,conversao_anotacoes!D5880))</f>
        <v>NAKAI</v>
      </c>
      <c r="K5880" t="str">
        <f t="shared" si="182"/>
        <v>ELMONT, G</v>
      </c>
      <c r="L5880" t="str">
        <f>UPPER(anotacoes!H5880)</f>
        <v>GRIP TIME</v>
      </c>
      <c r="M5880" t="str">
        <f>IF(OR(L5880="ATTACK",L5880="FINTA"),"&lt;TECNICA&gt;",UPPER(anotacoes!I5880))</f>
        <v>LEFT BACK RIGHT SLEEVE</v>
      </c>
      <c r="N5880" t="str">
        <f>IF(OR(L5880="ATTACK",L5880="FINTA"),UPPER(anotacoes!I5880),"")</f>
        <v/>
      </c>
      <c r="O5880" s="6" t="str">
        <f>IF(anotacoes!N5880=0,"",anotacoes!N5880)</f>
        <v/>
      </c>
      <c r="P5880" t="str">
        <f>IF(anotacoes!M5880=0,"",UPPER(anotacoes!M5880))</f>
        <v/>
      </c>
      <c r="Q5880" t="str">
        <f t="shared" si="183"/>
        <v>INSERT INTO CONVERSAO_LUTA_ACAO (cd_conversao, id_luta, sequencia, momento_inicio, momento_fim, quem_faz, quem_sofre, acao_tipo, acao, tecnica, direcao, pontuacao) VALUES (1, 84, 77, TRIM(' 00:07:07,798'), TRIM(' 00:07:14,061'), 'NAKAI', 'ELMONT, G', 'GRIP TIME', 'LEFT BACK RIGHT SLEEVE', NULL, NULL, NULL)</v>
      </c>
      <c r="R5880" t="s">
        <v>10327</v>
      </c>
    </row>
    <row r="5881" spans="1:18" hidden="1" x14ac:dyDescent="0.25">
      <c r="A5881" s="7">
        <f>anotacoes!D5881</f>
        <v>40833</v>
      </c>
      <c r="B5881" t="str">
        <f>anotacoes!C5881</f>
        <v>GRAND PRIX ABU DHABI 2011</v>
      </c>
      <c r="C5881" t="str">
        <f>anotacoes!E5881</f>
        <v>NAKAI</v>
      </c>
      <c r="D5881" t="str">
        <f>anotacoes!F5881</f>
        <v>ELMONT, G</v>
      </c>
      <c r="E5881" t="s">
        <v>10325</v>
      </c>
      <c r="F5881">
        <f>anotacoes!A5881</f>
        <v>84</v>
      </c>
      <c r="G5881">
        <f>anotacoes!B5881</f>
        <v>78</v>
      </c>
      <c r="H5881" t="str">
        <f>anotacoes!K5881</f>
        <v xml:space="preserve"> 00:07:14,061</v>
      </c>
      <c r="I5881" t="str">
        <f>anotacoes!L5881</f>
        <v xml:space="preserve"> 00:07:14,061</v>
      </c>
      <c r="J5881" t="str">
        <f>IF(L5881="PAUSE",E5881,IF(anotacoes!G5885=conversao_anotacoes!C5881,conversao_anotacoes!C5881,conversao_anotacoes!D5881))</f>
        <v>NAKAI</v>
      </c>
      <c r="K5881" t="str">
        <f t="shared" si="182"/>
        <v>ELMONT, G</v>
      </c>
      <c r="L5881" t="str">
        <f>UPPER(anotacoes!H5881)</f>
        <v>DEFENSE</v>
      </c>
      <c r="M5881" t="str">
        <f>IF(OR(L5881="ATTACK",L5881="FINTA"),"&lt;TECNICA&gt;",UPPER(anotacoes!I5881))</f>
        <v>TAE-SABAKI RIGHT INCLINED</v>
      </c>
      <c r="N5881" t="str">
        <f>IF(OR(L5881="ATTACK",L5881="FINTA"),UPPER(anotacoes!I5881),"")</f>
        <v/>
      </c>
      <c r="O5881" s="6" t="str">
        <f>IF(anotacoes!N5881=0,"",anotacoes!N5881)</f>
        <v/>
      </c>
      <c r="P5881" t="str">
        <f>IF(anotacoes!M5881=0,"",UPPER(anotacoes!M5881))</f>
        <v/>
      </c>
      <c r="Q5881" t="str">
        <f t="shared" si="183"/>
        <v>INSERT INTO CONVERSAO_LUTA_ACAO (cd_conversao, id_luta, sequencia, momento_inicio, momento_fim, quem_faz, quem_sofre, acao_tipo, acao, tecnica, direcao, pontuacao) VALUES (1, 84, 78, TRIM(' 00:07:14,061'), TRIM(' 00:07:14,061'), 'NAKAI', 'ELMONT, G', 'DEFENSE', 'TAE-SABAKI RIGHT INCLINED', NULL, NULL, NULL)</v>
      </c>
      <c r="R5881" t="s">
        <v>10327</v>
      </c>
    </row>
    <row r="5882" spans="1:18" hidden="1" x14ac:dyDescent="0.25">
      <c r="A5882" s="7">
        <f>anotacoes!D5882</f>
        <v>40833</v>
      </c>
      <c r="B5882" t="str">
        <f>anotacoes!C5882</f>
        <v>GRAND PRIX ABU DHABI 2011</v>
      </c>
      <c r="C5882" t="str">
        <f>anotacoes!E5882</f>
        <v>NAKAI</v>
      </c>
      <c r="D5882" t="str">
        <f>anotacoes!F5882</f>
        <v>ELMONT, G</v>
      </c>
      <c r="E5882" t="s">
        <v>10325</v>
      </c>
      <c r="F5882">
        <f>anotacoes!A5882</f>
        <v>84</v>
      </c>
      <c r="G5882">
        <f>anotacoes!B5882</f>
        <v>79</v>
      </c>
      <c r="H5882" t="str">
        <f>anotacoes!K5882</f>
        <v xml:space="preserve"> 00:07:14,061</v>
      </c>
      <c r="I5882" t="str">
        <f>anotacoes!L5882</f>
        <v xml:space="preserve"> 00:07:17,656</v>
      </c>
      <c r="J5882" t="str">
        <f>IF(L5882="PAUSE",E5882,IF(anotacoes!G5886=conversao_anotacoes!C5882,conversao_anotacoes!C5882,conversao_anotacoes!D5882))</f>
        <v>NAKAI</v>
      </c>
      <c r="K5882" t="str">
        <f t="shared" si="182"/>
        <v>ELMONT, G</v>
      </c>
      <c r="L5882" t="str">
        <f>UPPER(anotacoes!H5882)</f>
        <v>GRIP TIME</v>
      </c>
      <c r="M5882" t="str">
        <f>IF(OR(L5882="ATTACK",L5882="FINTA"),"&lt;TECNICA&gt;",UPPER(anotacoes!I5882))</f>
        <v>RIGHT SLEEVE LEFT SLEEVE</v>
      </c>
      <c r="N5882" t="str">
        <f>IF(OR(L5882="ATTACK",L5882="FINTA"),UPPER(anotacoes!I5882),"")</f>
        <v/>
      </c>
      <c r="O5882" s="6" t="str">
        <f>IF(anotacoes!N5882=0,"",anotacoes!N5882)</f>
        <v/>
      </c>
      <c r="P5882" t="str">
        <f>IF(anotacoes!M5882=0,"",UPPER(anotacoes!M5882))</f>
        <v/>
      </c>
      <c r="Q5882" t="str">
        <f t="shared" si="183"/>
        <v>INSERT INTO CONVERSAO_LUTA_ACAO (cd_conversao, id_luta, sequencia, momento_inicio, momento_fim, quem_faz, quem_sofre, acao_tipo, acao, tecnica, direcao, pontuacao) VALUES (1, 84, 79, TRIM(' 00:07:14,061'), TRIM(' 00:07:17,656'), 'NAKAI', 'ELMONT, G', 'GRIP TIME', 'RIGHT SLEEVE LEFT SLEEVE', NULL, NULL, NULL)</v>
      </c>
      <c r="R5882" t="s">
        <v>10327</v>
      </c>
    </row>
    <row r="5883" spans="1:18" hidden="1" x14ac:dyDescent="0.25">
      <c r="A5883" s="7">
        <f>anotacoes!D5883</f>
        <v>40833</v>
      </c>
      <c r="B5883" t="str">
        <f>anotacoes!C5883</f>
        <v>GRAND PRIX ABU DHABI 2011</v>
      </c>
      <c r="C5883" t="str">
        <f>anotacoes!E5883</f>
        <v>NAKAI</v>
      </c>
      <c r="D5883" t="str">
        <f>anotacoes!F5883</f>
        <v>ELMONT, G</v>
      </c>
      <c r="E5883" t="s">
        <v>10325</v>
      </c>
      <c r="F5883">
        <f>anotacoes!A5883</f>
        <v>84</v>
      </c>
      <c r="G5883">
        <f>anotacoes!B5883</f>
        <v>80</v>
      </c>
      <c r="H5883" t="str">
        <f>anotacoes!K5883</f>
        <v xml:space="preserve"> 00:07:17,656</v>
      </c>
      <c r="I5883" t="str">
        <f>anotacoes!L5883</f>
        <v xml:space="preserve"> 00:07:18,163</v>
      </c>
      <c r="J5883" t="str">
        <f>IF(L5883="PAUSE",E5883,IF(anotacoes!G5887=conversao_anotacoes!C5883,conversao_anotacoes!C5883,conversao_anotacoes!D5883))</f>
        <v>NAKAI</v>
      </c>
      <c r="K5883" t="str">
        <f t="shared" si="182"/>
        <v>ELMONT, G</v>
      </c>
      <c r="L5883" t="str">
        <f>UPPER(anotacoes!H5883)</f>
        <v>DEFENSE</v>
      </c>
      <c r="M5883" t="str">
        <f>IF(OR(L5883="ATTACK",L5883="FINTA"),"&lt;TECNICA&gt;",UPPER(anotacoes!I5883))</f>
        <v>USING BODY MASS</v>
      </c>
      <c r="N5883" t="str">
        <f>IF(OR(L5883="ATTACK",L5883="FINTA"),UPPER(anotacoes!I5883),"")</f>
        <v/>
      </c>
      <c r="O5883" s="6" t="str">
        <f>IF(anotacoes!N5883=0,"",anotacoes!N5883)</f>
        <v/>
      </c>
      <c r="P5883" t="str">
        <f>IF(anotacoes!M5883=0,"",UPPER(anotacoes!M5883))</f>
        <v/>
      </c>
      <c r="Q5883" t="str">
        <f t="shared" si="183"/>
        <v>INSERT INTO CONVERSAO_LUTA_ACAO (cd_conversao, id_luta, sequencia, momento_inicio, momento_fim, quem_faz, quem_sofre, acao_tipo, acao, tecnica, direcao, pontuacao) VALUES (1, 84, 80, TRIM(' 00:07:17,656'), TRIM(' 00:07:18,163'), 'NAKAI', 'ELMONT, G', 'DEFENSE', 'USING BODY MASS', NULL, NULL, NULL)</v>
      </c>
      <c r="R5883" t="s">
        <v>10327</v>
      </c>
    </row>
    <row r="5884" spans="1:18" hidden="1" x14ac:dyDescent="0.25">
      <c r="A5884" s="7">
        <f>anotacoes!D5884</f>
        <v>40833</v>
      </c>
      <c r="B5884" t="str">
        <f>anotacoes!C5884</f>
        <v>GRAND PRIX ABU DHABI 2011</v>
      </c>
      <c r="C5884" t="str">
        <f>anotacoes!E5884</f>
        <v>NAKAI</v>
      </c>
      <c r="D5884" t="str">
        <f>anotacoes!F5884</f>
        <v>ELMONT, G</v>
      </c>
      <c r="E5884" t="s">
        <v>10325</v>
      </c>
      <c r="F5884">
        <f>anotacoes!A5884</f>
        <v>84</v>
      </c>
      <c r="G5884">
        <f>anotacoes!B5884</f>
        <v>81</v>
      </c>
      <c r="H5884" t="str">
        <f>anotacoes!K5884</f>
        <v xml:space="preserve"> 00:07:18,163</v>
      </c>
      <c r="I5884" t="str">
        <f>anotacoes!L5884</f>
        <v xml:space="preserve"> 00:07:22,468</v>
      </c>
      <c r="J5884" t="str">
        <f>IF(L5884="PAUSE",E5884,IF(anotacoes!G5888=conversao_anotacoes!C5884,conversao_anotacoes!C5884,conversao_anotacoes!D5884))</f>
        <v>NAKAI</v>
      </c>
      <c r="K5884" t="str">
        <f t="shared" si="182"/>
        <v>ELMONT, G</v>
      </c>
      <c r="L5884" t="str">
        <f>UPPER(anotacoes!H5884)</f>
        <v>GROUNDWORK COMBAT</v>
      </c>
      <c r="M5884" t="str">
        <f>IF(OR(L5884="ATTACK",L5884="FINTA"),"&lt;TECNICA&gt;",UPPER(anotacoes!I5884))</f>
        <v>DEFENSIVE POSITION</v>
      </c>
      <c r="N5884" t="str">
        <f>IF(OR(L5884="ATTACK",L5884="FINTA"),UPPER(anotacoes!I5884),"")</f>
        <v/>
      </c>
      <c r="O5884" s="6" t="str">
        <f>IF(anotacoes!N5884=0,"",anotacoes!N5884)</f>
        <v/>
      </c>
      <c r="P5884" t="str">
        <f>IF(anotacoes!M5884=0,"",UPPER(anotacoes!M5884))</f>
        <v/>
      </c>
      <c r="Q5884" t="str">
        <f t="shared" si="183"/>
        <v>INSERT INTO CONVERSAO_LUTA_ACAO (cd_conversao, id_luta, sequencia, momento_inicio, momento_fim, quem_faz, quem_sofre, acao_tipo, acao, tecnica, direcao, pontuacao) VALUES (1, 84, 81, TRIM(' 00:07:18,163'), TRIM(' 00:07:22,468'), 'NAKAI', 'ELMONT, G', 'GROUNDWORK COMBAT', 'DEFENSIVE POSITION', NULL, NULL, NULL)</v>
      </c>
      <c r="R5884" t="s">
        <v>10327</v>
      </c>
    </row>
    <row r="5885" spans="1:18" hidden="1" x14ac:dyDescent="0.25">
      <c r="A5885" s="7">
        <f>anotacoes!D5885</f>
        <v>40833</v>
      </c>
      <c r="B5885" t="str">
        <f>anotacoes!C5885</f>
        <v>GRAND PRIX ABU DHABI 2011</v>
      </c>
      <c r="C5885" t="str">
        <f>anotacoes!E5885</f>
        <v>NAKAI</v>
      </c>
      <c r="D5885" t="str">
        <f>anotacoes!F5885</f>
        <v>ELMONT, G</v>
      </c>
      <c r="E5885" t="s">
        <v>10325</v>
      </c>
      <c r="F5885">
        <f>anotacoes!A5885</f>
        <v>84</v>
      </c>
      <c r="G5885">
        <f>anotacoes!B5885</f>
        <v>82</v>
      </c>
      <c r="H5885" t="str">
        <f>anotacoes!K5885</f>
        <v xml:space="preserve"> 00:07:22,676</v>
      </c>
      <c r="I5885" t="str">
        <f>anotacoes!L5885</f>
        <v xml:space="preserve"> 00:07:27,339</v>
      </c>
      <c r="J5885" t="str">
        <f>IF(L5885="PAUSE",E5885,IF(anotacoes!G5889=conversao_anotacoes!C5885,conversao_anotacoes!C5885,conversao_anotacoes!D5885))</f>
        <v>&lt;ARBITRO_DESCONHECIDO&gt;</v>
      </c>
      <c r="K5885" t="str">
        <f t="shared" si="182"/>
        <v/>
      </c>
      <c r="L5885" t="str">
        <f>UPPER(anotacoes!H5885)</f>
        <v>PAUSE</v>
      </c>
      <c r="M5885" t="str">
        <f>IF(OR(L5885="ATTACK",L5885="FINTA"),"&lt;TECNICA&gt;",UPPER(anotacoes!I5885))</f>
        <v>&lt;NAO_CLASSIFICADO&gt;</v>
      </c>
      <c r="N5885" t="str">
        <f>IF(OR(L5885="ATTACK",L5885="FINTA"),UPPER(anotacoes!I5885),"")</f>
        <v/>
      </c>
      <c r="O5885" s="6" t="str">
        <f>IF(anotacoes!N5885=0,"",anotacoes!N5885)</f>
        <v/>
      </c>
      <c r="P5885" t="str">
        <f>IF(anotacoes!M5885=0,"",UPPER(anotacoes!M5885))</f>
        <v/>
      </c>
      <c r="Q5885" t="str">
        <f t="shared" si="183"/>
        <v>INSERT INTO CONVERSAO_LUTA_ACAO (cd_conversao, id_luta, sequencia, momento_inicio, momento_fim, quem_faz, quem_sofre, acao_tipo, acao, tecnica, direcao, pontuacao) VALUES (1, 84, 82, TRIM(' 00:07:22,676'), TRIM(' 00:07:27,339'), '&lt;ARBITRO_DESCONHECIDO&gt;', '', 'PAUSE', '&lt;NAO_CLASSIFICADO&gt;', NULL, NULL, NULL)</v>
      </c>
      <c r="R5885" t="s">
        <v>10327</v>
      </c>
    </row>
    <row r="5886" spans="1:18" hidden="1" x14ac:dyDescent="0.25">
      <c r="A5886" s="7">
        <f>anotacoes!D5886</f>
        <v>40833</v>
      </c>
      <c r="B5886" t="str">
        <f>anotacoes!C5886</f>
        <v>GRAND PRIX ABU DHABI 2011</v>
      </c>
      <c r="C5886" t="str">
        <f>anotacoes!E5886</f>
        <v>NAKAI</v>
      </c>
      <c r="D5886" t="str">
        <f>anotacoes!F5886</f>
        <v>ELMONT, G</v>
      </c>
      <c r="E5886" t="s">
        <v>10325</v>
      </c>
      <c r="F5886">
        <f>anotacoes!A5886</f>
        <v>84</v>
      </c>
      <c r="G5886">
        <f>anotacoes!B5886</f>
        <v>83</v>
      </c>
      <c r="H5886" t="str">
        <f>anotacoes!K5886</f>
        <v xml:space="preserve"> 00:07:27,495</v>
      </c>
      <c r="I5886" t="str">
        <f>anotacoes!L5886</f>
        <v xml:space="preserve"> 00:07:38,989</v>
      </c>
      <c r="J5886" t="str">
        <f>IF(L5886="PAUSE",E5886,IF(anotacoes!G5890=conversao_anotacoes!C5886,conversao_anotacoes!C5886,conversao_anotacoes!D5886))</f>
        <v>NAKAI</v>
      </c>
      <c r="K5886" t="str">
        <f t="shared" si="182"/>
        <v>ELMONT, G</v>
      </c>
      <c r="L5886" t="str">
        <f>UPPER(anotacoes!H5886)</f>
        <v>DISPLACEMENT</v>
      </c>
      <c r="M5886" t="str">
        <f>IF(OR(L5886="ATTACK",L5886="FINTA"),"&lt;TECNICA&gt;",UPPER(anotacoes!I5886))</f>
        <v>2-3 STEP HESITANT LEFT</v>
      </c>
      <c r="N5886" t="str">
        <f>IF(OR(L5886="ATTACK",L5886="FINTA"),UPPER(anotacoes!I5886),"")</f>
        <v/>
      </c>
      <c r="O5886" s="6" t="str">
        <f>IF(anotacoes!N5886=0,"",anotacoes!N5886)</f>
        <v/>
      </c>
      <c r="P5886" t="str">
        <f>IF(anotacoes!M5886=0,"",UPPER(anotacoes!M5886))</f>
        <v/>
      </c>
      <c r="Q5886" t="str">
        <f t="shared" si="183"/>
        <v>INSERT INTO CONVERSAO_LUTA_ACAO (cd_conversao, id_luta, sequencia, momento_inicio, momento_fim, quem_faz, quem_sofre, acao_tipo, acao, tecnica, direcao, pontuacao) VALUES (1, 84, 83, TRIM(' 00:07:27,495'), TRIM(' 00:07:38,989'), 'NAKAI', 'ELMONT, G', 'DISPLACEMENT', '2-3 STEP HESITANT LEFT', NULL, NULL, NULL)</v>
      </c>
      <c r="R5886" t="s">
        <v>10327</v>
      </c>
    </row>
    <row r="5887" spans="1:18" hidden="1" x14ac:dyDescent="0.25">
      <c r="A5887" s="7">
        <f>anotacoes!D5887</f>
        <v>40833</v>
      </c>
      <c r="B5887" t="str">
        <f>anotacoes!C5887</f>
        <v>GRAND PRIX ABU DHABI 2011</v>
      </c>
      <c r="C5887" t="str">
        <f>anotacoes!E5887</f>
        <v>NAKAI</v>
      </c>
      <c r="D5887" t="str">
        <f>anotacoes!F5887</f>
        <v>ELMONT, G</v>
      </c>
      <c r="E5887" t="s">
        <v>10325</v>
      </c>
      <c r="F5887">
        <f>anotacoes!A5887</f>
        <v>84</v>
      </c>
      <c r="G5887">
        <f>anotacoes!B5887</f>
        <v>84</v>
      </c>
      <c r="H5887" t="str">
        <f>anotacoes!K5887</f>
        <v xml:space="preserve"> 00:07:38,989</v>
      </c>
      <c r="I5887" t="str">
        <f>anotacoes!L5887</f>
        <v xml:space="preserve"> 00:08:20,489</v>
      </c>
      <c r="J5887" t="str">
        <f>IF(L5887="PAUSE",E5887,IF(anotacoes!G5891=conversao_anotacoes!C5887,conversao_anotacoes!C5887,conversao_anotacoes!D5887))</f>
        <v>&lt;ARBITRO_DESCONHECIDO&gt;</v>
      </c>
      <c r="K5887" t="str">
        <f t="shared" si="182"/>
        <v/>
      </c>
      <c r="L5887" t="str">
        <f>UPPER(anotacoes!H5887)</f>
        <v>PAUSE</v>
      </c>
      <c r="M5887" t="str">
        <f>IF(OR(L5887="ATTACK",L5887="FINTA"),"&lt;TECNICA&gt;",UPPER(anotacoes!I5887))</f>
        <v>&lt;NAO_CLASSIFICADO&gt;</v>
      </c>
      <c r="N5887" t="str">
        <f>IF(OR(L5887="ATTACK",L5887="FINTA"),UPPER(anotacoes!I5887),"")</f>
        <v/>
      </c>
      <c r="O5887" s="6" t="str">
        <f>IF(anotacoes!N5887=0,"",anotacoes!N5887)</f>
        <v/>
      </c>
      <c r="P5887" t="str">
        <f>IF(anotacoes!M5887=0,"",UPPER(anotacoes!M5887))</f>
        <v/>
      </c>
      <c r="Q5887" t="str">
        <f t="shared" si="183"/>
        <v>INSERT INTO CONVERSAO_LUTA_ACAO (cd_conversao, id_luta, sequencia, momento_inicio, momento_fim, quem_faz, quem_sofre, acao_tipo, acao, tecnica, direcao, pontuacao) VALUES (1, 84, 84, TRIM(' 00:07:38,989'), TRIM(' 00:08:20,489'), '&lt;ARBITRO_DESCONHECIDO&gt;', '', 'PAUSE', '&lt;NAO_CLASSIFICADO&gt;', NULL, NULL, NULL)</v>
      </c>
      <c r="R5887" t="s">
        <v>10327</v>
      </c>
    </row>
    <row r="5888" spans="1:18" hidden="1" x14ac:dyDescent="0.25">
      <c r="A5888" s="7">
        <f>anotacoes!D5888</f>
        <v>40559</v>
      </c>
      <c r="B5888" t="str">
        <f>anotacoes!C5888</f>
        <v>WORLD MASTERS BAKU 2011</v>
      </c>
      <c r="C5888" t="str">
        <f>anotacoes!E5888</f>
        <v>NAKAI</v>
      </c>
      <c r="D5888" t="str">
        <f>anotacoes!F5888</f>
        <v>GUILHEIRO</v>
      </c>
      <c r="E5888" t="s">
        <v>10325</v>
      </c>
      <c r="F5888">
        <f>anotacoes!A5888</f>
        <v>85</v>
      </c>
      <c r="G5888">
        <f>anotacoes!B5888</f>
        <v>1</v>
      </c>
      <c r="H5888" t="str">
        <f>anotacoes!K5888</f>
        <v xml:space="preserve"> 00:00:20,591</v>
      </c>
      <c r="I5888" t="str">
        <f>anotacoes!L5888</f>
        <v xml:space="preserve"> 00:00:24,512</v>
      </c>
      <c r="J5888" t="str">
        <f>IF(L5888="PAUSE",E5888,IF(anotacoes!G5892=conversao_anotacoes!C5888,conversao_anotacoes!C5888,conversao_anotacoes!D5888))</f>
        <v>NAKAI</v>
      </c>
      <c r="K5888" t="str">
        <f t="shared" si="182"/>
        <v>GUILHEIRO</v>
      </c>
      <c r="L5888" t="str">
        <f>UPPER(anotacoes!H5888)</f>
        <v>DISPLACEMENT</v>
      </c>
      <c r="M5888" t="str">
        <f>IF(OR(L5888="ATTACK",L5888="FINTA"),"&lt;TECNICA&gt;",UPPER(anotacoes!I5888))</f>
        <v>CIRCULAR LEFT</v>
      </c>
      <c r="N5888" t="str">
        <f>IF(OR(L5888="ATTACK",L5888="FINTA"),UPPER(anotacoes!I5888),"")</f>
        <v/>
      </c>
      <c r="O5888" s="6" t="str">
        <f>IF(anotacoes!N5888=0,"",anotacoes!N5888)</f>
        <v/>
      </c>
      <c r="P5888" t="str">
        <f>IF(anotacoes!M5888=0,"",UPPER(anotacoes!M5888))</f>
        <v/>
      </c>
      <c r="Q5888" t="str">
        <f t="shared" si="183"/>
        <v>INSERT INTO CONVERSAO_LUTA_ACAO (cd_conversao, id_luta, sequencia, momento_inicio, momento_fim, quem_faz, quem_sofre, acao_tipo, acao, tecnica, direcao, pontuacao) VALUES (1, 85, 1, TRIM(' 00:00:20,591'), TRIM(' 00:00:24,512'), 'NAKAI', 'GUILHEIRO', 'DISPLACEMENT', 'CIRCULAR LEFT', NULL, NULL, NULL)</v>
      </c>
      <c r="R5888" t="s">
        <v>10327</v>
      </c>
    </row>
    <row r="5889" spans="1:18" hidden="1" x14ac:dyDescent="0.25">
      <c r="A5889" s="7">
        <f>anotacoes!D5889</f>
        <v>40559</v>
      </c>
      <c r="B5889" t="str">
        <f>anotacoes!C5889</f>
        <v>WORLD MASTERS BAKU 2011</v>
      </c>
      <c r="C5889" t="str">
        <f>anotacoes!E5889</f>
        <v>NAKAI</v>
      </c>
      <c r="D5889" t="str">
        <f>anotacoes!F5889</f>
        <v>GUILHEIRO</v>
      </c>
      <c r="E5889" t="s">
        <v>10325</v>
      </c>
      <c r="F5889">
        <f>anotacoes!A5889</f>
        <v>85</v>
      </c>
      <c r="G5889">
        <f>anotacoes!B5889</f>
        <v>2</v>
      </c>
      <c r="H5889" t="str">
        <f>anotacoes!K5889</f>
        <v xml:space="preserve"> 00:00:24,680</v>
      </c>
      <c r="I5889" t="str">
        <f>anotacoes!L5889</f>
        <v xml:space="preserve"> 00:00:27,464</v>
      </c>
      <c r="J5889" t="str">
        <f>IF(L5889="PAUSE",E5889,IF(anotacoes!G5893=conversao_anotacoes!C5889,conversao_anotacoes!C5889,conversao_anotacoes!D5889))</f>
        <v>NAKAI</v>
      </c>
      <c r="K5889" t="str">
        <f t="shared" si="182"/>
        <v>GUILHEIRO</v>
      </c>
      <c r="L5889" t="str">
        <f>UPPER(anotacoes!H5889)</f>
        <v>DISPLACEMENT</v>
      </c>
      <c r="M5889" t="str">
        <f>IF(OR(L5889="ATTACK",L5889="FINTA"),"&lt;TECNICA&gt;",UPPER(anotacoes!I5889))</f>
        <v>2-3 STEP HESITANT LEFT</v>
      </c>
      <c r="N5889" t="str">
        <f>IF(OR(L5889="ATTACK",L5889="FINTA"),UPPER(anotacoes!I5889),"")</f>
        <v/>
      </c>
      <c r="O5889" s="6" t="str">
        <f>IF(anotacoes!N5889=0,"",anotacoes!N5889)</f>
        <v/>
      </c>
      <c r="P5889" t="str">
        <f>IF(anotacoes!M5889=0,"",UPPER(anotacoes!M5889))</f>
        <v/>
      </c>
      <c r="Q5889" t="str">
        <f t="shared" si="183"/>
        <v>INSERT INTO CONVERSAO_LUTA_ACAO (cd_conversao, id_luta, sequencia, momento_inicio, momento_fim, quem_faz, quem_sofre, acao_tipo, acao, tecnica, direcao, pontuacao) VALUES (1, 85, 2, TRIM(' 00:00:24,680'), TRIM(' 00:00:27,464'), 'NAKAI', 'GUILHEIRO', 'DISPLACEMENT', '2-3 STEP HESITANT LEFT', NULL, NULL, NULL)</v>
      </c>
      <c r="R5889" t="s">
        <v>10327</v>
      </c>
    </row>
    <row r="5890" spans="1:18" hidden="1" x14ac:dyDescent="0.25">
      <c r="A5890" s="7">
        <f>anotacoes!D5890</f>
        <v>40559</v>
      </c>
      <c r="B5890" t="str">
        <f>anotacoes!C5890</f>
        <v>WORLD MASTERS BAKU 2011</v>
      </c>
      <c r="C5890" t="str">
        <f>anotacoes!E5890</f>
        <v>NAKAI</v>
      </c>
      <c r="D5890" t="str">
        <f>anotacoes!F5890</f>
        <v>GUILHEIRO</v>
      </c>
      <c r="E5890" t="s">
        <v>10325</v>
      </c>
      <c r="F5890">
        <f>anotacoes!A5890</f>
        <v>85</v>
      </c>
      <c r="G5890">
        <f>anotacoes!B5890</f>
        <v>3</v>
      </c>
      <c r="H5890" t="str">
        <f>anotacoes!K5890</f>
        <v xml:space="preserve"> 00:00:27,652</v>
      </c>
      <c r="I5890" t="str">
        <f>anotacoes!L5890</f>
        <v xml:space="preserve"> 00:00:29,769</v>
      </c>
      <c r="J5890" t="str">
        <f>IF(L5890="PAUSE",E5890,IF(anotacoes!G5894=conversao_anotacoes!C5890,conversao_anotacoes!C5890,conversao_anotacoes!D5890))</f>
        <v>NAKAI</v>
      </c>
      <c r="K5890" t="str">
        <f t="shared" si="182"/>
        <v>GUILHEIRO</v>
      </c>
      <c r="L5890" t="str">
        <f>UPPER(anotacoes!H5890)</f>
        <v>DISPLACEMENT</v>
      </c>
      <c r="M5890" t="str">
        <f>IF(OR(L5890="ATTACK",L5890="FINTA"),"&lt;TECNICA&gt;",UPPER(anotacoes!I5890))</f>
        <v>TRY TO GRIP WITH CONTACT</v>
      </c>
      <c r="N5890" t="str">
        <f>IF(OR(L5890="ATTACK",L5890="FINTA"),UPPER(anotacoes!I5890),"")</f>
        <v/>
      </c>
      <c r="O5890" s="6" t="str">
        <f>IF(anotacoes!N5890=0,"",anotacoes!N5890)</f>
        <v/>
      </c>
      <c r="P5890" t="str">
        <f>IF(anotacoes!M5890=0,"",UPPER(anotacoes!M5890))</f>
        <v/>
      </c>
      <c r="Q5890" t="str">
        <f t="shared" si="183"/>
        <v>INSERT INTO CONVERSAO_LUTA_ACAO (cd_conversao, id_luta, sequencia, momento_inicio, momento_fim, quem_faz, quem_sofre, acao_tipo, acao, tecnica, direcao, pontuacao) VALUES (1, 85, 3, TRIM(' 00:00:27,652'), TRIM(' 00:00:29,769'), 'NAKAI', 'GUILHEIRO', 'DISPLACEMENT', 'TRY TO GRIP WITH CONTACT', NULL, NULL, NULL)</v>
      </c>
      <c r="R5890" t="s">
        <v>10327</v>
      </c>
    </row>
    <row r="5891" spans="1:18" hidden="1" x14ac:dyDescent="0.25">
      <c r="A5891" s="7">
        <f>anotacoes!D5891</f>
        <v>40559</v>
      </c>
      <c r="B5891" t="str">
        <f>anotacoes!C5891</f>
        <v>WORLD MASTERS BAKU 2011</v>
      </c>
      <c r="C5891" t="str">
        <f>anotacoes!E5891</f>
        <v>NAKAI</v>
      </c>
      <c r="D5891" t="str">
        <f>anotacoes!F5891</f>
        <v>GUILHEIRO</v>
      </c>
      <c r="E5891" t="s">
        <v>10325</v>
      </c>
      <c r="F5891">
        <f>anotacoes!A5891</f>
        <v>85</v>
      </c>
      <c r="G5891">
        <f>anotacoes!B5891</f>
        <v>4</v>
      </c>
      <c r="H5891" t="str">
        <f>anotacoes!K5891</f>
        <v xml:space="preserve"> 00:00:29,966</v>
      </c>
      <c r="I5891" t="str">
        <f>anotacoes!L5891</f>
        <v xml:space="preserve"> 00:00:32,396</v>
      </c>
      <c r="J5891" t="str">
        <f>IF(L5891="PAUSE",E5891,IF(anotacoes!G5895=conversao_anotacoes!C5891,conversao_anotacoes!C5891,conversao_anotacoes!D5891))</f>
        <v>NAKAI</v>
      </c>
      <c r="K5891" t="str">
        <f t="shared" ref="K5891:K5954" si="184">IF(J5891=E5891,"",IF(J5891=C5891,D5891,C5891))</f>
        <v>GUILHEIRO</v>
      </c>
      <c r="L5891" t="str">
        <f>UPPER(anotacoes!H5891)</f>
        <v>DISPLACEMENT</v>
      </c>
      <c r="M5891" t="str">
        <f>IF(OR(L5891="ATTACK",L5891="FINTA"),"&lt;TECNICA&gt;",UPPER(anotacoes!I5891))</f>
        <v>TRY TO GRIP WITH CONTACT</v>
      </c>
      <c r="N5891" t="str">
        <f>IF(OR(L5891="ATTACK",L5891="FINTA"),UPPER(anotacoes!I5891),"")</f>
        <v/>
      </c>
      <c r="O5891" s="6" t="str">
        <f>IF(anotacoes!N5891=0,"",anotacoes!N5891)</f>
        <v/>
      </c>
      <c r="P5891" t="str">
        <f>IF(anotacoes!M5891=0,"",UPPER(anotacoes!M5891))</f>
        <v/>
      </c>
      <c r="Q5891" t="str">
        <f t="shared" ref="Q5891:Q5954" si="185">CONCATENATE("INSERT INTO CONVERSAO_LUTA_ACAO (cd_conversao, id_luta, sequencia, momento_inicio, momento_fim, quem_faz, quem_sofre, acao_tipo, acao, tecnica, direcao, pontuacao) VALUES (1, ",F5891,", ",G5891,", ","TRIM('",H5891,"')",", ","TRIM('",I5891,"')",", ","'",J5891,"'",", ","'",K5891,"'",", ","'",L5891,"'",", ","'",M5891,"'",", ",IF(N5891="","NULL",CONCATENATE("'",N5891,"'")),", ",IF(O5891="","NULL",O5891),", ",IF(P5891="","NULL",CONCATENATE("'",P5891,"'")),")")</f>
        <v>INSERT INTO CONVERSAO_LUTA_ACAO (cd_conversao, id_luta, sequencia, momento_inicio, momento_fim, quem_faz, quem_sofre, acao_tipo, acao, tecnica, direcao, pontuacao) VALUES (1, 85, 4, TRIM(' 00:00:29,966'), TRIM(' 00:00:32,396'), 'NAKAI', 'GUILHEIRO', 'DISPLACEMENT', 'TRY TO GRIP WITH CONTACT', NULL, NULL, NULL)</v>
      </c>
      <c r="R5891" t="s">
        <v>10327</v>
      </c>
    </row>
    <row r="5892" spans="1:18" hidden="1" x14ac:dyDescent="0.25">
      <c r="A5892" s="7">
        <f>anotacoes!D5892</f>
        <v>40559</v>
      </c>
      <c r="B5892" t="str">
        <f>anotacoes!C5892</f>
        <v>WORLD MASTERS BAKU 2011</v>
      </c>
      <c r="C5892" t="str">
        <f>anotacoes!E5892</f>
        <v>NAKAI</v>
      </c>
      <c r="D5892" t="str">
        <f>anotacoes!F5892</f>
        <v>GUILHEIRO</v>
      </c>
      <c r="E5892" t="s">
        <v>10325</v>
      </c>
      <c r="F5892">
        <f>anotacoes!A5892</f>
        <v>85</v>
      </c>
      <c r="G5892">
        <f>anotacoes!B5892</f>
        <v>5</v>
      </c>
      <c r="H5892" t="str">
        <f>anotacoes!K5892</f>
        <v xml:space="preserve"> 00:00:32,396</v>
      </c>
      <c r="I5892" t="str">
        <f>anotacoes!L5892</f>
        <v xml:space="preserve"> 00:00:33,175</v>
      </c>
      <c r="J5892" t="str">
        <f>IF(L5892="PAUSE",E5892,IF(anotacoes!G5896=conversao_anotacoes!C5892,conversao_anotacoes!C5892,conversao_anotacoes!D5892))</f>
        <v>NAKAI</v>
      </c>
      <c r="K5892" t="str">
        <f t="shared" si="184"/>
        <v>GUILHEIRO</v>
      </c>
      <c r="L5892" t="str">
        <f>UPPER(anotacoes!H5892)</f>
        <v>GRIP TIME</v>
      </c>
      <c r="M5892" t="str">
        <f>IF(OR(L5892="ATTACK",L5892="FINTA"),"&lt;TECNICA&gt;",UPPER(anotacoes!I5892))</f>
        <v>RIGHT COLLAR</v>
      </c>
      <c r="N5892" t="str">
        <f>IF(OR(L5892="ATTACK",L5892="FINTA"),UPPER(anotacoes!I5892),"")</f>
        <v/>
      </c>
      <c r="O5892" s="6" t="str">
        <f>IF(anotacoes!N5892=0,"",anotacoes!N5892)</f>
        <v/>
      </c>
      <c r="P5892" t="str">
        <f>IF(anotacoes!M5892=0,"",UPPER(anotacoes!M5892))</f>
        <v/>
      </c>
      <c r="Q5892" t="str">
        <f t="shared" si="185"/>
        <v>INSERT INTO CONVERSAO_LUTA_ACAO (cd_conversao, id_luta, sequencia, momento_inicio, momento_fim, quem_faz, quem_sofre, acao_tipo, acao, tecnica, direcao, pontuacao) VALUES (1, 85, 5, TRIM(' 00:00:32,396'), TRIM(' 00:00:33,175'), 'NAKAI', 'GUILHEIRO', 'GRIP TIME', 'RIGHT COLLAR', NULL, NULL, NULL)</v>
      </c>
      <c r="R5892" t="s">
        <v>10327</v>
      </c>
    </row>
    <row r="5893" spans="1:18" hidden="1" x14ac:dyDescent="0.25">
      <c r="A5893" s="7">
        <f>anotacoes!D5893</f>
        <v>40559</v>
      </c>
      <c r="B5893" t="str">
        <f>anotacoes!C5893</f>
        <v>WORLD MASTERS BAKU 2011</v>
      </c>
      <c r="C5893" t="str">
        <f>anotacoes!E5893</f>
        <v>NAKAI</v>
      </c>
      <c r="D5893" t="str">
        <f>anotacoes!F5893</f>
        <v>GUILHEIRO</v>
      </c>
      <c r="E5893" t="s">
        <v>10325</v>
      </c>
      <c r="F5893">
        <f>anotacoes!A5893</f>
        <v>85</v>
      </c>
      <c r="G5893">
        <f>anotacoes!B5893</f>
        <v>6</v>
      </c>
      <c r="H5893" t="str">
        <f>anotacoes!K5893</f>
        <v xml:space="preserve"> 00:00:33,175</v>
      </c>
      <c r="I5893" t="str">
        <f>anotacoes!L5893</f>
        <v xml:space="preserve"> 00:00:34,034</v>
      </c>
      <c r="J5893" t="str">
        <f>IF(L5893="PAUSE",E5893,IF(anotacoes!G5897=conversao_anotacoes!C5893,conversao_anotacoes!C5893,conversao_anotacoes!D5893))</f>
        <v>NAKAI</v>
      </c>
      <c r="K5893" t="str">
        <f t="shared" si="184"/>
        <v>GUILHEIRO</v>
      </c>
      <c r="L5893" t="str">
        <f>UPPER(anotacoes!H5893)</f>
        <v>DEFENSE</v>
      </c>
      <c r="M5893" t="str">
        <f>IF(OR(L5893="ATTACK",L5893="FINTA"),"&lt;TECNICA&gt;",UPPER(anotacoes!I5893))</f>
        <v>USING BODY MASS</v>
      </c>
      <c r="N5893" t="str">
        <f>IF(OR(L5893="ATTACK",L5893="FINTA"),UPPER(anotacoes!I5893),"")</f>
        <v/>
      </c>
      <c r="O5893" s="6" t="str">
        <f>IF(anotacoes!N5893=0,"",anotacoes!N5893)</f>
        <v/>
      </c>
      <c r="P5893" t="str">
        <f>IF(anotacoes!M5893=0,"",UPPER(anotacoes!M5893))</f>
        <v/>
      </c>
      <c r="Q5893" t="str">
        <f t="shared" si="185"/>
        <v>INSERT INTO CONVERSAO_LUTA_ACAO (cd_conversao, id_luta, sequencia, momento_inicio, momento_fim, quem_faz, quem_sofre, acao_tipo, acao, tecnica, direcao, pontuacao) VALUES (1, 85, 6, TRIM(' 00:00:33,175'), TRIM(' 00:00:34,034'), 'NAKAI', 'GUILHEIRO', 'DEFENSE', 'USING BODY MASS', NULL, NULL, NULL)</v>
      </c>
      <c r="R5893" t="s">
        <v>10327</v>
      </c>
    </row>
    <row r="5894" spans="1:18" hidden="1" x14ac:dyDescent="0.25">
      <c r="A5894" s="7">
        <f>anotacoes!D5894</f>
        <v>40559</v>
      </c>
      <c r="B5894" t="str">
        <f>anotacoes!C5894</f>
        <v>WORLD MASTERS BAKU 2011</v>
      </c>
      <c r="C5894" t="str">
        <f>anotacoes!E5894</f>
        <v>NAKAI</v>
      </c>
      <c r="D5894" t="str">
        <f>anotacoes!F5894</f>
        <v>GUILHEIRO</v>
      </c>
      <c r="E5894" t="s">
        <v>10325</v>
      </c>
      <c r="F5894">
        <f>anotacoes!A5894</f>
        <v>85</v>
      </c>
      <c r="G5894">
        <f>anotacoes!B5894</f>
        <v>7</v>
      </c>
      <c r="H5894" t="str">
        <f>anotacoes!K5894</f>
        <v xml:space="preserve"> 00:00:34,204</v>
      </c>
      <c r="I5894" t="str">
        <f>anotacoes!L5894</f>
        <v xml:space="preserve"> 00:00:38,053</v>
      </c>
      <c r="J5894" t="str">
        <f>IF(L5894="PAUSE",E5894,IF(anotacoes!G5898=conversao_anotacoes!C5894,conversao_anotacoes!C5894,conversao_anotacoes!D5894))</f>
        <v>NAKAI</v>
      </c>
      <c r="K5894" t="str">
        <f t="shared" si="184"/>
        <v>GUILHEIRO</v>
      </c>
      <c r="L5894" t="str">
        <f>UPPER(anotacoes!H5894)</f>
        <v>GROUNDWORK COMBAT</v>
      </c>
      <c r="M5894" t="str">
        <f>IF(OR(L5894="ATTACK",L5894="FINTA"),"&lt;TECNICA&gt;",UPPER(anotacoes!I5894))</f>
        <v>TRYING TO ATTACK</v>
      </c>
      <c r="N5894" t="str">
        <f>IF(OR(L5894="ATTACK",L5894="FINTA"),UPPER(anotacoes!I5894),"")</f>
        <v/>
      </c>
      <c r="O5894" s="6" t="str">
        <f>IF(anotacoes!N5894=0,"",anotacoes!N5894)</f>
        <v/>
      </c>
      <c r="P5894" t="str">
        <f>IF(anotacoes!M5894=0,"",UPPER(anotacoes!M5894))</f>
        <v/>
      </c>
      <c r="Q5894" t="str">
        <f t="shared" si="185"/>
        <v>INSERT INTO CONVERSAO_LUTA_ACAO (cd_conversao, id_luta, sequencia, momento_inicio, momento_fim, quem_faz, quem_sofre, acao_tipo, acao, tecnica, direcao, pontuacao) VALUES (1, 85, 7, TRIM(' 00:00:34,204'), TRIM(' 00:00:38,053'), 'NAKAI', 'GUILHEIRO', 'GROUNDWORK COMBAT', 'TRYING TO ATTACK', NULL, NULL, NULL)</v>
      </c>
      <c r="R5894" t="s">
        <v>10327</v>
      </c>
    </row>
    <row r="5895" spans="1:18" hidden="1" x14ac:dyDescent="0.25">
      <c r="A5895" s="7">
        <f>anotacoes!D5895</f>
        <v>40559</v>
      </c>
      <c r="B5895" t="str">
        <f>anotacoes!C5895</f>
        <v>WORLD MASTERS BAKU 2011</v>
      </c>
      <c r="C5895" t="str">
        <f>anotacoes!E5895</f>
        <v>NAKAI</v>
      </c>
      <c r="D5895" t="str">
        <f>anotacoes!F5895</f>
        <v>GUILHEIRO</v>
      </c>
      <c r="E5895" t="s">
        <v>10325</v>
      </c>
      <c r="F5895">
        <f>anotacoes!A5895</f>
        <v>85</v>
      </c>
      <c r="G5895">
        <f>anotacoes!B5895</f>
        <v>8</v>
      </c>
      <c r="H5895" t="str">
        <f>anotacoes!K5895</f>
        <v xml:space="preserve"> 00:00:38,237</v>
      </c>
      <c r="I5895" t="str">
        <f>anotacoes!L5895</f>
        <v xml:space="preserve"> 00:00:47,665</v>
      </c>
      <c r="J5895" t="str">
        <f>IF(L5895="PAUSE",E5895,IF(anotacoes!G5899=conversao_anotacoes!C5895,conversao_anotacoes!C5895,conversao_anotacoes!D5895))</f>
        <v>&lt;ARBITRO_DESCONHECIDO&gt;</v>
      </c>
      <c r="K5895" t="str">
        <f t="shared" si="184"/>
        <v/>
      </c>
      <c r="L5895" t="str">
        <f>UPPER(anotacoes!H5895)</f>
        <v>PAUSE</v>
      </c>
      <c r="M5895" t="str">
        <f>IF(OR(L5895="ATTACK",L5895="FINTA"),"&lt;TECNICA&gt;",UPPER(anotacoes!I5895))</f>
        <v>&lt;NAO_CLASSIFICADO&gt;</v>
      </c>
      <c r="N5895" t="str">
        <f>IF(OR(L5895="ATTACK",L5895="FINTA"),UPPER(anotacoes!I5895),"")</f>
        <v/>
      </c>
      <c r="O5895" s="6" t="str">
        <f>IF(anotacoes!N5895=0,"",anotacoes!N5895)</f>
        <v/>
      </c>
      <c r="P5895" t="str">
        <f>IF(anotacoes!M5895=0,"",UPPER(anotacoes!M5895))</f>
        <v/>
      </c>
      <c r="Q5895" t="str">
        <f t="shared" si="185"/>
        <v>INSERT INTO CONVERSAO_LUTA_ACAO (cd_conversao, id_luta, sequencia, momento_inicio, momento_fim, quem_faz, quem_sofre, acao_tipo, acao, tecnica, direcao, pontuacao) VALUES (1, 85, 8, TRIM(' 00:00:38,237'), TRIM(' 00:00:47,665'), '&lt;ARBITRO_DESCONHECIDO&gt;', '', 'PAUSE', '&lt;NAO_CLASSIFICADO&gt;', NULL, NULL, NULL)</v>
      </c>
      <c r="R5895" t="s">
        <v>10327</v>
      </c>
    </row>
    <row r="5896" spans="1:18" hidden="1" x14ac:dyDescent="0.25">
      <c r="A5896" s="7">
        <f>anotacoes!D5896</f>
        <v>40559</v>
      </c>
      <c r="B5896" t="str">
        <f>anotacoes!C5896</f>
        <v>WORLD MASTERS BAKU 2011</v>
      </c>
      <c r="C5896" t="str">
        <f>anotacoes!E5896</f>
        <v>NAKAI</v>
      </c>
      <c r="D5896" t="str">
        <f>anotacoes!F5896</f>
        <v>GUILHEIRO</v>
      </c>
      <c r="E5896" t="s">
        <v>10325</v>
      </c>
      <c r="F5896">
        <f>anotacoes!A5896</f>
        <v>85</v>
      </c>
      <c r="G5896">
        <f>anotacoes!B5896</f>
        <v>9</v>
      </c>
      <c r="H5896" t="str">
        <f>anotacoes!K5896</f>
        <v xml:space="preserve"> 00:00:47,856</v>
      </c>
      <c r="I5896" t="str">
        <f>anotacoes!L5896</f>
        <v xml:space="preserve"> 00:00:51,267</v>
      </c>
      <c r="J5896" t="str">
        <f>IF(L5896="PAUSE",E5896,IF(anotacoes!G5900=conversao_anotacoes!C5896,conversao_anotacoes!C5896,conversao_anotacoes!D5896))</f>
        <v>NAKAI</v>
      </c>
      <c r="K5896" t="str">
        <f t="shared" si="184"/>
        <v>GUILHEIRO</v>
      </c>
      <c r="L5896" t="str">
        <f>UPPER(anotacoes!H5896)</f>
        <v>DISPLACEMENT</v>
      </c>
      <c r="M5896" t="str">
        <f>IF(OR(L5896="ATTACK",L5896="FINTA"),"&lt;TECNICA&gt;",UPPER(anotacoes!I5896))</f>
        <v>CIRCULAR LEFT</v>
      </c>
      <c r="N5896" t="str">
        <f>IF(OR(L5896="ATTACK",L5896="FINTA"),UPPER(anotacoes!I5896),"")</f>
        <v/>
      </c>
      <c r="O5896" s="6" t="str">
        <f>IF(anotacoes!N5896=0,"",anotacoes!N5896)</f>
        <v/>
      </c>
      <c r="P5896" t="str">
        <f>IF(anotacoes!M5896=0,"",UPPER(anotacoes!M5896))</f>
        <v/>
      </c>
      <c r="Q5896" t="str">
        <f t="shared" si="185"/>
        <v>INSERT INTO CONVERSAO_LUTA_ACAO (cd_conversao, id_luta, sequencia, momento_inicio, momento_fim, quem_faz, quem_sofre, acao_tipo, acao, tecnica, direcao, pontuacao) VALUES (1, 85, 9, TRIM(' 00:00:47,856'), TRIM(' 00:00:51,267'), 'NAKAI', 'GUILHEIRO', 'DISPLACEMENT', 'CIRCULAR LEFT', NULL, NULL, NULL)</v>
      </c>
      <c r="R5896" t="s">
        <v>10327</v>
      </c>
    </row>
    <row r="5897" spans="1:18" hidden="1" x14ac:dyDescent="0.25">
      <c r="A5897" s="7">
        <f>anotacoes!D5897</f>
        <v>40559</v>
      </c>
      <c r="B5897" t="str">
        <f>anotacoes!C5897</f>
        <v>WORLD MASTERS BAKU 2011</v>
      </c>
      <c r="C5897" t="str">
        <f>anotacoes!E5897</f>
        <v>NAKAI</v>
      </c>
      <c r="D5897" t="str">
        <f>anotacoes!F5897</f>
        <v>GUILHEIRO</v>
      </c>
      <c r="E5897" t="s">
        <v>10325</v>
      </c>
      <c r="F5897">
        <f>anotacoes!A5897</f>
        <v>85</v>
      </c>
      <c r="G5897">
        <f>anotacoes!B5897</f>
        <v>10</v>
      </c>
      <c r="H5897" t="str">
        <f>anotacoes!K5897</f>
        <v xml:space="preserve"> 00:00:51,267</v>
      </c>
      <c r="I5897" t="str">
        <f>anotacoes!L5897</f>
        <v xml:space="preserve"> 00:00:51,564</v>
      </c>
      <c r="J5897" t="str">
        <f>IF(L5897="PAUSE",E5897,IF(anotacoes!G5901=conversao_anotacoes!C5897,conversao_anotacoes!C5897,conversao_anotacoes!D5897))</f>
        <v>NAKAI</v>
      </c>
      <c r="K5897" t="str">
        <f t="shared" si="184"/>
        <v>GUILHEIRO</v>
      </c>
      <c r="L5897" t="str">
        <f>UPPER(anotacoes!H5897)</f>
        <v>DISPLACEMENT</v>
      </c>
      <c r="M5897" t="str">
        <f>IF(OR(L5897="ATTACK",L5897="FINTA"),"&lt;TECNICA&gt;",UPPER(anotacoes!I5897))</f>
        <v>2-3 STEP HESITANT LEFT</v>
      </c>
      <c r="N5897" t="str">
        <f>IF(OR(L5897="ATTACK",L5897="FINTA"),UPPER(anotacoes!I5897),"")</f>
        <v/>
      </c>
      <c r="O5897" s="6" t="str">
        <f>IF(anotacoes!N5897=0,"",anotacoes!N5897)</f>
        <v/>
      </c>
      <c r="P5897" t="str">
        <f>IF(anotacoes!M5897=0,"",UPPER(anotacoes!M5897))</f>
        <v/>
      </c>
      <c r="Q5897" t="str">
        <f t="shared" si="185"/>
        <v>INSERT INTO CONVERSAO_LUTA_ACAO (cd_conversao, id_luta, sequencia, momento_inicio, momento_fim, quem_faz, quem_sofre, acao_tipo, acao, tecnica, direcao, pontuacao) VALUES (1, 85, 10, TRIM(' 00:00:51,267'), TRIM(' 00:00:51,564'), 'NAKAI', 'GUILHEIRO', 'DISPLACEMENT', '2-3 STEP HESITANT LEFT', NULL, NULL, NULL)</v>
      </c>
      <c r="R5897" t="s">
        <v>10327</v>
      </c>
    </row>
    <row r="5898" spans="1:18" hidden="1" x14ac:dyDescent="0.25">
      <c r="A5898" s="7">
        <f>anotacoes!D5898</f>
        <v>40559</v>
      </c>
      <c r="B5898" t="str">
        <f>anotacoes!C5898</f>
        <v>WORLD MASTERS BAKU 2011</v>
      </c>
      <c r="C5898" t="str">
        <f>anotacoes!E5898</f>
        <v>NAKAI</v>
      </c>
      <c r="D5898" t="str">
        <f>anotacoes!F5898</f>
        <v>GUILHEIRO</v>
      </c>
      <c r="E5898" t="s">
        <v>10325</v>
      </c>
      <c r="F5898">
        <f>anotacoes!A5898</f>
        <v>85</v>
      </c>
      <c r="G5898">
        <f>anotacoes!B5898</f>
        <v>11</v>
      </c>
      <c r="H5898" t="str">
        <f>anotacoes!K5898</f>
        <v xml:space="preserve"> 00:00:51,564</v>
      </c>
      <c r="I5898" t="str">
        <f>anotacoes!L5898</f>
        <v xml:space="preserve"> 00:00:56,254</v>
      </c>
      <c r="J5898" t="str">
        <f>IF(L5898="PAUSE",E5898,IF(anotacoes!G5902=conversao_anotacoes!C5898,conversao_anotacoes!C5898,conversao_anotacoes!D5898))</f>
        <v>NAKAI</v>
      </c>
      <c r="K5898" t="str">
        <f t="shared" si="184"/>
        <v>GUILHEIRO</v>
      </c>
      <c r="L5898" t="str">
        <f>UPPER(anotacoes!H5898)</f>
        <v>GRIP TIME</v>
      </c>
      <c r="M5898" t="str">
        <f>IF(OR(L5898="ATTACK",L5898="FINTA"),"&lt;TECNICA&gt;",UPPER(anotacoes!I5898))</f>
        <v>RIGHT COLLAR</v>
      </c>
      <c r="N5898" t="str">
        <f>IF(OR(L5898="ATTACK",L5898="FINTA"),UPPER(anotacoes!I5898),"")</f>
        <v/>
      </c>
      <c r="O5898" s="6" t="str">
        <f>IF(anotacoes!N5898=0,"",anotacoes!N5898)</f>
        <v/>
      </c>
      <c r="P5898" t="str">
        <f>IF(anotacoes!M5898=0,"",UPPER(anotacoes!M5898))</f>
        <v/>
      </c>
      <c r="Q5898" t="str">
        <f t="shared" si="185"/>
        <v>INSERT INTO CONVERSAO_LUTA_ACAO (cd_conversao, id_luta, sequencia, momento_inicio, momento_fim, quem_faz, quem_sofre, acao_tipo, acao, tecnica, direcao, pontuacao) VALUES (1, 85, 11, TRIM(' 00:00:51,564'), TRIM(' 00:00:56,254'), 'NAKAI', 'GUILHEIRO', 'GRIP TIME', 'RIGHT COLLAR', NULL, NULL, NULL)</v>
      </c>
      <c r="R5898" t="s">
        <v>10327</v>
      </c>
    </row>
    <row r="5899" spans="1:18" hidden="1" x14ac:dyDescent="0.25">
      <c r="A5899" s="7">
        <f>anotacoes!D5899</f>
        <v>40559</v>
      </c>
      <c r="B5899" t="str">
        <f>anotacoes!C5899</f>
        <v>WORLD MASTERS BAKU 2011</v>
      </c>
      <c r="C5899" t="str">
        <f>anotacoes!E5899</f>
        <v>NAKAI</v>
      </c>
      <c r="D5899" t="str">
        <f>anotacoes!F5899</f>
        <v>GUILHEIRO</v>
      </c>
      <c r="E5899" t="s">
        <v>10325</v>
      </c>
      <c r="F5899">
        <f>anotacoes!A5899</f>
        <v>85</v>
      </c>
      <c r="G5899">
        <f>anotacoes!B5899</f>
        <v>12</v>
      </c>
      <c r="H5899" t="str">
        <f>anotacoes!K5899</f>
        <v xml:space="preserve"> 00:00:56,254</v>
      </c>
      <c r="I5899" t="str">
        <f>anotacoes!L5899</f>
        <v xml:space="preserve"> 00:00:56,947</v>
      </c>
      <c r="J5899" t="str">
        <f>IF(L5899="PAUSE",E5899,IF(anotacoes!G5903=conversao_anotacoes!C5899,conversao_anotacoes!C5899,conversao_anotacoes!D5899))</f>
        <v>NAKAI</v>
      </c>
      <c r="K5899" t="str">
        <f t="shared" si="184"/>
        <v>GUILHEIRO</v>
      </c>
      <c r="L5899" t="str">
        <f>UPPER(anotacoes!H5899)</f>
        <v>ATTACK</v>
      </c>
      <c r="M5899" t="str">
        <f>IF(OR(L5899="ATTACK",L5899="FINTA"),"&lt;TECNICA&gt;",UPPER(anotacoes!I5899))</f>
        <v>&lt;TECNICA&gt;</v>
      </c>
      <c r="N5899" t="str">
        <f>IF(OR(L5899="ATTACK",L5899="FINTA"),UPPER(anotacoes!I5899),"")</f>
        <v>DEASHI HARAI</v>
      </c>
      <c r="O5899" s="6">
        <f>IF(anotacoes!N5899=0,"",anotacoes!N5899)</f>
        <v>7</v>
      </c>
      <c r="P5899" t="str">
        <f>IF(anotacoes!M5899=0,"",UPPER(anotacoes!M5899))</f>
        <v/>
      </c>
      <c r="Q5899" t="str">
        <f t="shared" si="185"/>
        <v>INSERT INTO CONVERSAO_LUTA_ACAO (cd_conversao, id_luta, sequencia, momento_inicio, momento_fim, quem_faz, quem_sofre, acao_tipo, acao, tecnica, direcao, pontuacao) VALUES (1, 85, 12, TRIM(' 00:00:56,254'), TRIM(' 00:00:56,947'), 'NAKAI', 'GUILHEIRO', 'ATTACK', '&lt;TECNICA&gt;', 'DEASHI HARAI', 7, NULL)</v>
      </c>
      <c r="R5899" t="s">
        <v>10327</v>
      </c>
    </row>
    <row r="5900" spans="1:18" hidden="1" x14ac:dyDescent="0.25">
      <c r="A5900" s="7">
        <f>anotacoes!D5900</f>
        <v>40559</v>
      </c>
      <c r="B5900" t="str">
        <f>anotacoes!C5900</f>
        <v>WORLD MASTERS BAKU 2011</v>
      </c>
      <c r="C5900" t="str">
        <f>anotacoes!E5900</f>
        <v>NAKAI</v>
      </c>
      <c r="D5900" t="str">
        <f>anotacoes!F5900</f>
        <v>GUILHEIRO</v>
      </c>
      <c r="E5900" t="s">
        <v>10325</v>
      </c>
      <c r="F5900">
        <f>anotacoes!A5900</f>
        <v>85</v>
      </c>
      <c r="G5900">
        <f>anotacoes!B5900</f>
        <v>13</v>
      </c>
      <c r="H5900" t="str">
        <f>anotacoes!K5900</f>
        <v xml:space="preserve"> 00:00:56,947</v>
      </c>
      <c r="I5900" t="str">
        <f>anotacoes!L5900</f>
        <v xml:space="preserve"> 00:00:59,475</v>
      </c>
      <c r="J5900" t="str">
        <f>IF(L5900="PAUSE",E5900,IF(anotacoes!G5904=conversao_anotacoes!C5900,conversao_anotacoes!C5900,conversao_anotacoes!D5900))</f>
        <v>NAKAI</v>
      </c>
      <c r="K5900" t="str">
        <f t="shared" si="184"/>
        <v>GUILHEIRO</v>
      </c>
      <c r="L5900" t="str">
        <f>UPPER(anotacoes!H5900)</f>
        <v>GRIP TIME</v>
      </c>
      <c r="M5900" t="str">
        <f>IF(OR(L5900="ATTACK",L5900="FINTA"),"&lt;TECNICA&gt;",UPPER(anotacoes!I5900))</f>
        <v>RIGHT COLLAR</v>
      </c>
      <c r="N5900" t="str">
        <f>IF(OR(L5900="ATTACK",L5900="FINTA"),UPPER(anotacoes!I5900),"")</f>
        <v/>
      </c>
      <c r="O5900" s="6" t="str">
        <f>IF(anotacoes!N5900=0,"",anotacoes!N5900)</f>
        <v/>
      </c>
      <c r="P5900" t="str">
        <f>IF(anotacoes!M5900=0,"",UPPER(anotacoes!M5900))</f>
        <v/>
      </c>
      <c r="Q5900" t="str">
        <f t="shared" si="185"/>
        <v>INSERT INTO CONVERSAO_LUTA_ACAO (cd_conversao, id_luta, sequencia, momento_inicio, momento_fim, quem_faz, quem_sofre, acao_tipo, acao, tecnica, direcao, pontuacao) VALUES (1, 85, 13, TRIM(' 00:00:56,947'), TRIM(' 00:00:59,475'), 'NAKAI', 'GUILHEIRO', 'GRIP TIME', 'RIGHT COLLAR', NULL, NULL, NULL)</v>
      </c>
      <c r="R5900" t="s">
        <v>10327</v>
      </c>
    </row>
    <row r="5901" spans="1:18" hidden="1" x14ac:dyDescent="0.25">
      <c r="A5901" s="7">
        <f>anotacoes!D5901</f>
        <v>40559</v>
      </c>
      <c r="B5901" t="str">
        <f>anotacoes!C5901</f>
        <v>WORLD MASTERS BAKU 2011</v>
      </c>
      <c r="C5901" t="str">
        <f>anotacoes!E5901</f>
        <v>NAKAI</v>
      </c>
      <c r="D5901" t="str">
        <f>anotacoes!F5901</f>
        <v>GUILHEIRO</v>
      </c>
      <c r="E5901" t="s">
        <v>10325</v>
      </c>
      <c r="F5901">
        <f>anotacoes!A5901</f>
        <v>85</v>
      </c>
      <c r="G5901">
        <f>anotacoes!B5901</f>
        <v>14</v>
      </c>
      <c r="H5901" t="str">
        <f>anotacoes!K5901</f>
        <v xml:space="preserve"> 00:00:59,647</v>
      </c>
      <c r="I5901" t="str">
        <f>anotacoes!L5901</f>
        <v xml:space="preserve"> 00:01:43,160</v>
      </c>
      <c r="J5901" t="str">
        <f>IF(L5901="PAUSE",E5901,IF(anotacoes!G5905=conversao_anotacoes!C5901,conversao_anotacoes!C5901,conversao_anotacoes!D5901))</f>
        <v>NAKAI</v>
      </c>
      <c r="K5901" t="str">
        <f t="shared" si="184"/>
        <v>GUILHEIRO</v>
      </c>
      <c r="L5901" t="str">
        <f>UPPER(anotacoes!H5901)</f>
        <v>TRANSITION</v>
      </c>
      <c r="M5901" t="str">
        <f>IF(OR(L5901="ATTACK",L5901="FINTA"),"&lt;TECNICA&gt;",UPPER(anotacoes!I5901))</f>
        <v>WITHOUT ATTACK</v>
      </c>
      <c r="N5901" t="str">
        <f>IF(OR(L5901="ATTACK",L5901="FINTA"),UPPER(anotacoes!I5901),"")</f>
        <v/>
      </c>
      <c r="O5901" s="6" t="str">
        <f>IF(anotacoes!N5901=0,"",anotacoes!N5901)</f>
        <v/>
      </c>
      <c r="P5901" t="str">
        <f>IF(anotacoes!M5901=0,"",UPPER(anotacoes!M5901))</f>
        <v/>
      </c>
      <c r="Q5901" t="str">
        <f t="shared" si="185"/>
        <v>INSERT INTO CONVERSAO_LUTA_ACAO (cd_conversao, id_luta, sequencia, momento_inicio, momento_fim, quem_faz, quem_sofre, acao_tipo, acao, tecnica, direcao, pontuacao) VALUES (1, 85, 14, TRIM(' 00:00:59,647'), TRIM(' 00:01:43,160'), 'NAKAI', 'GUILHEIRO', 'TRANSITION', 'WITHOUT ATTACK', NULL, NULL, NULL)</v>
      </c>
      <c r="R5901" t="s">
        <v>10327</v>
      </c>
    </row>
    <row r="5902" spans="1:18" hidden="1" x14ac:dyDescent="0.25">
      <c r="A5902" s="7">
        <f>anotacoes!D5902</f>
        <v>40559</v>
      </c>
      <c r="B5902" t="str">
        <f>anotacoes!C5902</f>
        <v>WORLD MASTERS BAKU 2011</v>
      </c>
      <c r="C5902" t="str">
        <f>anotacoes!E5902</f>
        <v>NAKAI</v>
      </c>
      <c r="D5902" t="str">
        <f>anotacoes!F5902</f>
        <v>GUILHEIRO</v>
      </c>
      <c r="E5902" t="s">
        <v>10325</v>
      </c>
      <c r="F5902">
        <f>anotacoes!A5902</f>
        <v>85</v>
      </c>
      <c r="G5902">
        <f>anotacoes!B5902</f>
        <v>15</v>
      </c>
      <c r="H5902" t="str">
        <f>anotacoes!K5902</f>
        <v xml:space="preserve"> 00:01:43,328</v>
      </c>
      <c r="I5902" t="str">
        <f>anotacoes!L5902</f>
        <v xml:space="preserve"> 00:01:45,812</v>
      </c>
      <c r="J5902" t="str">
        <f>IF(L5902="PAUSE",E5902,IF(anotacoes!G5906=conversao_anotacoes!C5902,conversao_anotacoes!C5902,conversao_anotacoes!D5902))</f>
        <v>&lt;ARBITRO_DESCONHECIDO&gt;</v>
      </c>
      <c r="K5902" t="str">
        <f t="shared" si="184"/>
        <v/>
      </c>
      <c r="L5902" t="str">
        <f>UPPER(anotacoes!H5902)</f>
        <v>PAUSE</v>
      </c>
      <c r="M5902" t="str">
        <f>IF(OR(L5902="ATTACK",L5902="FINTA"),"&lt;TECNICA&gt;",UPPER(anotacoes!I5902))</f>
        <v>&lt;NAO_CLASSIFICADO&gt;</v>
      </c>
      <c r="N5902" t="str">
        <f>IF(OR(L5902="ATTACK",L5902="FINTA"),UPPER(anotacoes!I5902),"")</f>
        <v/>
      </c>
      <c r="O5902" s="6" t="str">
        <f>IF(anotacoes!N5902=0,"",anotacoes!N5902)</f>
        <v/>
      </c>
      <c r="P5902" t="str">
        <f>IF(anotacoes!M5902=0,"",UPPER(anotacoes!M5902))</f>
        <v/>
      </c>
      <c r="Q5902" t="str">
        <f t="shared" si="185"/>
        <v>INSERT INTO CONVERSAO_LUTA_ACAO (cd_conversao, id_luta, sequencia, momento_inicio, momento_fim, quem_faz, quem_sofre, acao_tipo, acao, tecnica, direcao, pontuacao) VALUES (1, 85, 15, TRIM(' 00:01:43,328'), TRIM(' 00:01:45,812'), '&lt;ARBITRO_DESCONHECIDO&gt;', '', 'PAUSE', '&lt;NAO_CLASSIFICADO&gt;', NULL, NULL, NULL)</v>
      </c>
      <c r="R5902" t="s">
        <v>10327</v>
      </c>
    </row>
    <row r="5903" spans="1:18" hidden="1" x14ac:dyDescent="0.25">
      <c r="A5903" s="7">
        <f>anotacoes!D5903</f>
        <v>40559</v>
      </c>
      <c r="B5903" t="str">
        <f>anotacoes!C5903</f>
        <v>WORLD MASTERS BAKU 2011</v>
      </c>
      <c r="C5903" t="str">
        <f>anotacoes!E5903</f>
        <v>NAKAI</v>
      </c>
      <c r="D5903" t="str">
        <f>anotacoes!F5903</f>
        <v>GUILHEIRO</v>
      </c>
      <c r="E5903" t="s">
        <v>10325</v>
      </c>
      <c r="F5903">
        <f>anotacoes!A5903</f>
        <v>85</v>
      </c>
      <c r="G5903">
        <f>anotacoes!B5903</f>
        <v>16</v>
      </c>
      <c r="H5903" t="str">
        <f>anotacoes!K5903</f>
        <v xml:space="preserve"> 00:01:46,015</v>
      </c>
      <c r="I5903" t="str">
        <f>anotacoes!L5903</f>
        <v xml:space="preserve"> 00:01:47,403</v>
      </c>
      <c r="J5903" t="str">
        <f>IF(L5903="PAUSE",E5903,IF(anotacoes!G5907=conversao_anotacoes!C5903,conversao_anotacoes!C5903,conversao_anotacoes!D5903))</f>
        <v>NAKAI</v>
      </c>
      <c r="K5903" t="str">
        <f t="shared" si="184"/>
        <v>GUILHEIRO</v>
      </c>
      <c r="L5903" t="str">
        <f>UPPER(anotacoes!H5903)</f>
        <v>DISPLACEMENT</v>
      </c>
      <c r="M5903" t="str">
        <f>IF(OR(L5903="ATTACK",L5903="FINTA"),"&lt;TECNICA&gt;",UPPER(anotacoes!I5903))</f>
        <v>CIRCULAR LEFT</v>
      </c>
      <c r="N5903" t="str">
        <f>IF(OR(L5903="ATTACK",L5903="FINTA"),UPPER(anotacoes!I5903),"")</f>
        <v/>
      </c>
      <c r="O5903" s="6" t="str">
        <f>IF(anotacoes!N5903=0,"",anotacoes!N5903)</f>
        <v/>
      </c>
      <c r="P5903" t="str">
        <f>IF(anotacoes!M5903=0,"",UPPER(anotacoes!M5903))</f>
        <v/>
      </c>
      <c r="Q5903" t="str">
        <f t="shared" si="185"/>
        <v>INSERT INTO CONVERSAO_LUTA_ACAO (cd_conversao, id_luta, sequencia, momento_inicio, momento_fim, quem_faz, quem_sofre, acao_tipo, acao, tecnica, direcao, pontuacao) VALUES (1, 85, 16, TRIM(' 00:01:46,015'), TRIM(' 00:01:47,403'), 'NAKAI', 'GUILHEIRO', 'DISPLACEMENT', 'CIRCULAR LEFT', NULL, NULL, NULL)</v>
      </c>
      <c r="R5903" t="s">
        <v>10327</v>
      </c>
    </row>
    <row r="5904" spans="1:18" hidden="1" x14ac:dyDescent="0.25">
      <c r="A5904" s="7">
        <f>anotacoes!D5904</f>
        <v>40559</v>
      </c>
      <c r="B5904" t="str">
        <f>anotacoes!C5904</f>
        <v>WORLD MASTERS BAKU 2011</v>
      </c>
      <c r="C5904" t="str">
        <f>anotacoes!E5904</f>
        <v>NAKAI</v>
      </c>
      <c r="D5904" t="str">
        <f>anotacoes!F5904</f>
        <v>GUILHEIRO</v>
      </c>
      <c r="E5904" t="s">
        <v>10325</v>
      </c>
      <c r="F5904">
        <f>anotacoes!A5904</f>
        <v>85</v>
      </c>
      <c r="G5904">
        <f>anotacoes!B5904</f>
        <v>17</v>
      </c>
      <c r="H5904" t="str">
        <f>anotacoes!K5904</f>
        <v xml:space="preserve"> 00:01:47,403</v>
      </c>
      <c r="I5904" t="str">
        <f>anotacoes!L5904</f>
        <v xml:space="preserve"> 00:01:49,398</v>
      </c>
      <c r="J5904" t="str">
        <f>IF(L5904="PAUSE",E5904,IF(anotacoes!G5908=conversao_anotacoes!C5904,conversao_anotacoes!C5904,conversao_anotacoes!D5904))</f>
        <v>NAKAI</v>
      </c>
      <c r="K5904" t="str">
        <f t="shared" si="184"/>
        <v>GUILHEIRO</v>
      </c>
      <c r="L5904" t="str">
        <f>UPPER(anotacoes!H5904)</f>
        <v>DISPLACEMENT</v>
      </c>
      <c r="M5904" t="str">
        <f>IF(OR(L5904="ATTACK",L5904="FINTA"),"&lt;TECNICA&gt;",UPPER(anotacoes!I5904))</f>
        <v>2-3 STEP HESITANT LEFT</v>
      </c>
      <c r="N5904" t="str">
        <f>IF(OR(L5904="ATTACK",L5904="FINTA"),UPPER(anotacoes!I5904),"")</f>
        <v/>
      </c>
      <c r="O5904" s="6" t="str">
        <f>IF(anotacoes!N5904=0,"",anotacoes!N5904)</f>
        <v/>
      </c>
      <c r="P5904" t="str">
        <f>IF(anotacoes!M5904=0,"",UPPER(anotacoes!M5904))</f>
        <v/>
      </c>
      <c r="Q5904" t="str">
        <f t="shared" si="185"/>
        <v>INSERT INTO CONVERSAO_LUTA_ACAO (cd_conversao, id_luta, sequencia, momento_inicio, momento_fim, quem_faz, quem_sofre, acao_tipo, acao, tecnica, direcao, pontuacao) VALUES (1, 85, 17, TRIM(' 00:01:47,403'), TRIM(' 00:01:49,398'), 'NAKAI', 'GUILHEIRO', 'DISPLACEMENT', '2-3 STEP HESITANT LEFT', NULL, NULL, NULL)</v>
      </c>
      <c r="R5904" t="s">
        <v>10327</v>
      </c>
    </row>
    <row r="5905" spans="1:18" hidden="1" x14ac:dyDescent="0.25">
      <c r="A5905" s="7">
        <f>anotacoes!D5905</f>
        <v>40559</v>
      </c>
      <c r="B5905" t="str">
        <f>anotacoes!C5905</f>
        <v>WORLD MASTERS BAKU 2011</v>
      </c>
      <c r="C5905" t="str">
        <f>anotacoes!E5905</f>
        <v>NAKAI</v>
      </c>
      <c r="D5905" t="str">
        <f>anotacoes!F5905</f>
        <v>GUILHEIRO</v>
      </c>
      <c r="E5905" t="s">
        <v>10325</v>
      </c>
      <c r="F5905">
        <f>anotacoes!A5905</f>
        <v>85</v>
      </c>
      <c r="G5905">
        <f>anotacoes!B5905</f>
        <v>18</v>
      </c>
      <c r="H5905" t="str">
        <f>anotacoes!K5905</f>
        <v xml:space="preserve"> 00:01:49,398</v>
      </c>
      <c r="I5905" t="str">
        <f>anotacoes!L5905</f>
        <v xml:space="preserve"> 00:01:52,497</v>
      </c>
      <c r="J5905" t="str">
        <f>IF(L5905="PAUSE",E5905,IF(anotacoes!G5909=conversao_anotacoes!C5905,conversao_anotacoes!C5905,conversao_anotacoes!D5905))</f>
        <v>NAKAI</v>
      </c>
      <c r="K5905" t="str">
        <f t="shared" si="184"/>
        <v>GUILHEIRO</v>
      </c>
      <c r="L5905" t="str">
        <f>UPPER(anotacoes!H5905)</f>
        <v>GRIP TIME</v>
      </c>
      <c r="M5905" t="str">
        <f>IF(OR(L5905="ATTACK",L5905="FINTA"),"&lt;TECNICA&gt;",UPPER(anotacoes!I5905))</f>
        <v>RIGHT COLLAR</v>
      </c>
      <c r="N5905" t="str">
        <f>IF(OR(L5905="ATTACK",L5905="FINTA"),UPPER(anotacoes!I5905),"")</f>
        <v/>
      </c>
      <c r="O5905" s="6" t="str">
        <f>IF(anotacoes!N5905=0,"",anotacoes!N5905)</f>
        <v/>
      </c>
      <c r="P5905" t="str">
        <f>IF(anotacoes!M5905=0,"",UPPER(anotacoes!M5905))</f>
        <v/>
      </c>
      <c r="Q5905" t="str">
        <f t="shared" si="185"/>
        <v>INSERT INTO CONVERSAO_LUTA_ACAO (cd_conversao, id_luta, sequencia, momento_inicio, momento_fim, quem_faz, quem_sofre, acao_tipo, acao, tecnica, direcao, pontuacao) VALUES (1, 85, 18, TRIM(' 00:01:49,398'), TRIM(' 00:01:52,497'), 'NAKAI', 'GUILHEIRO', 'GRIP TIME', 'RIGHT COLLAR', NULL, NULL, NULL)</v>
      </c>
      <c r="R5905" t="s">
        <v>10327</v>
      </c>
    </row>
    <row r="5906" spans="1:18" hidden="1" x14ac:dyDescent="0.25">
      <c r="A5906" s="7">
        <f>anotacoes!D5906</f>
        <v>40559</v>
      </c>
      <c r="B5906" t="str">
        <f>anotacoes!C5906</f>
        <v>WORLD MASTERS BAKU 2011</v>
      </c>
      <c r="C5906" t="str">
        <f>anotacoes!E5906</f>
        <v>NAKAI</v>
      </c>
      <c r="D5906" t="str">
        <f>anotacoes!F5906</f>
        <v>GUILHEIRO</v>
      </c>
      <c r="E5906" t="s">
        <v>10325</v>
      </c>
      <c r="F5906">
        <f>anotacoes!A5906</f>
        <v>85</v>
      </c>
      <c r="G5906">
        <f>anotacoes!B5906</f>
        <v>19</v>
      </c>
      <c r="H5906" t="str">
        <f>anotacoes!K5906</f>
        <v xml:space="preserve"> 00:01:52,497</v>
      </c>
      <c r="I5906" t="str">
        <f>anotacoes!L5906</f>
        <v xml:space="preserve"> 00:01:59,278</v>
      </c>
      <c r="J5906" t="str">
        <f>IF(L5906="PAUSE",E5906,IF(anotacoes!G5910=conversao_anotacoes!C5906,conversao_anotacoes!C5906,conversao_anotacoes!D5906))</f>
        <v>NAKAI</v>
      </c>
      <c r="K5906" t="str">
        <f t="shared" si="184"/>
        <v>GUILHEIRO</v>
      </c>
      <c r="L5906" t="str">
        <f>UPPER(anotacoes!H5906)</f>
        <v>GRIP TIME</v>
      </c>
      <c r="M5906" t="str">
        <f>IF(OR(L5906="ATTACK",L5906="FINTA"),"&lt;TECNICA&gt;",UPPER(anotacoes!I5906))</f>
        <v>RIGHT COLLAR</v>
      </c>
      <c r="N5906" t="str">
        <f>IF(OR(L5906="ATTACK",L5906="FINTA"),UPPER(anotacoes!I5906),"")</f>
        <v/>
      </c>
      <c r="O5906" s="6" t="str">
        <f>IF(anotacoes!N5906=0,"",anotacoes!N5906)</f>
        <v/>
      </c>
      <c r="P5906" t="str">
        <f>IF(anotacoes!M5906=0,"",UPPER(anotacoes!M5906))</f>
        <v/>
      </c>
      <c r="Q5906" t="str">
        <f t="shared" si="185"/>
        <v>INSERT INTO CONVERSAO_LUTA_ACAO (cd_conversao, id_luta, sequencia, momento_inicio, momento_fim, quem_faz, quem_sofre, acao_tipo, acao, tecnica, direcao, pontuacao) VALUES (1, 85, 19, TRIM(' 00:01:52,497'), TRIM(' 00:01:59,278'), 'NAKAI', 'GUILHEIRO', 'GRIP TIME', 'RIGHT COLLAR', NULL, NULL, NULL)</v>
      </c>
      <c r="R5906" t="s">
        <v>10327</v>
      </c>
    </row>
    <row r="5907" spans="1:18" hidden="1" x14ac:dyDescent="0.25">
      <c r="A5907" s="7">
        <f>anotacoes!D5907</f>
        <v>40559</v>
      </c>
      <c r="B5907" t="str">
        <f>anotacoes!C5907</f>
        <v>WORLD MASTERS BAKU 2011</v>
      </c>
      <c r="C5907" t="str">
        <f>anotacoes!E5907</f>
        <v>NAKAI</v>
      </c>
      <c r="D5907" t="str">
        <f>anotacoes!F5907</f>
        <v>GUILHEIRO</v>
      </c>
      <c r="E5907" t="s">
        <v>10325</v>
      </c>
      <c r="F5907">
        <f>anotacoes!A5907</f>
        <v>85</v>
      </c>
      <c r="G5907">
        <f>anotacoes!B5907</f>
        <v>20</v>
      </c>
      <c r="H5907" t="str">
        <f>anotacoes!K5907</f>
        <v xml:space="preserve"> 00:01:59,278</v>
      </c>
      <c r="I5907" t="str">
        <f>anotacoes!L5907</f>
        <v xml:space="preserve"> 00:01:59,278</v>
      </c>
      <c r="J5907" t="str">
        <f>IF(L5907="PAUSE",E5907,IF(anotacoes!G5911=conversao_anotacoes!C5907,conversao_anotacoes!C5907,conversao_anotacoes!D5907))</f>
        <v>NAKAI</v>
      </c>
      <c r="K5907" t="str">
        <f t="shared" si="184"/>
        <v>GUILHEIRO</v>
      </c>
      <c r="L5907" t="str">
        <f>UPPER(anotacoes!H5907)</f>
        <v>DEFENSE</v>
      </c>
      <c r="M5907" t="str">
        <f>IF(OR(L5907="ATTACK",L5907="FINTA"),"&lt;TECNICA&gt;",UPPER(anotacoes!I5907))</f>
        <v>TAE-SABAKI RIGHT INCLINED</v>
      </c>
      <c r="N5907" t="str">
        <f>IF(OR(L5907="ATTACK",L5907="FINTA"),UPPER(anotacoes!I5907),"")</f>
        <v/>
      </c>
      <c r="O5907" s="6" t="str">
        <f>IF(anotacoes!N5907=0,"",anotacoes!N5907)</f>
        <v/>
      </c>
      <c r="P5907" t="str">
        <f>IF(anotacoes!M5907=0,"",UPPER(anotacoes!M5907))</f>
        <v/>
      </c>
      <c r="Q5907" t="str">
        <f t="shared" si="185"/>
        <v>INSERT INTO CONVERSAO_LUTA_ACAO (cd_conversao, id_luta, sequencia, momento_inicio, momento_fim, quem_faz, quem_sofre, acao_tipo, acao, tecnica, direcao, pontuacao) VALUES (1, 85, 20, TRIM(' 00:01:59,278'), TRIM(' 00:01:59,278'), 'NAKAI', 'GUILHEIRO', 'DEFENSE', 'TAE-SABAKI RIGHT INCLINED', NULL, NULL, NULL)</v>
      </c>
      <c r="R5907" t="s">
        <v>10327</v>
      </c>
    </row>
    <row r="5908" spans="1:18" hidden="1" x14ac:dyDescent="0.25">
      <c r="A5908" s="7">
        <f>anotacoes!D5908</f>
        <v>40559</v>
      </c>
      <c r="B5908" t="str">
        <f>anotacoes!C5908</f>
        <v>WORLD MASTERS BAKU 2011</v>
      </c>
      <c r="C5908" t="str">
        <f>anotacoes!E5908</f>
        <v>NAKAI</v>
      </c>
      <c r="D5908" t="str">
        <f>anotacoes!F5908</f>
        <v>GUILHEIRO</v>
      </c>
      <c r="E5908" t="s">
        <v>10325</v>
      </c>
      <c r="F5908">
        <f>anotacoes!A5908</f>
        <v>85</v>
      </c>
      <c r="G5908">
        <f>anotacoes!B5908</f>
        <v>21</v>
      </c>
      <c r="H5908" t="str">
        <f>anotacoes!K5908</f>
        <v xml:space="preserve"> 00:01:59,278</v>
      </c>
      <c r="I5908" t="str">
        <f>anotacoes!L5908</f>
        <v xml:space="preserve"> 00:02:03,249</v>
      </c>
      <c r="J5908" t="str">
        <f>IF(L5908="PAUSE",E5908,IF(anotacoes!G5912=conversao_anotacoes!C5908,conversao_anotacoes!C5908,conversao_anotacoes!D5908))</f>
        <v>NAKAI</v>
      </c>
      <c r="K5908" t="str">
        <f t="shared" si="184"/>
        <v>GUILHEIRO</v>
      </c>
      <c r="L5908" t="str">
        <f>UPPER(anotacoes!H5908)</f>
        <v>TRANSITION</v>
      </c>
      <c r="M5908" t="str">
        <f>IF(OR(L5908="ATTACK",L5908="FINTA"),"&lt;TECNICA&gt;",UPPER(anotacoes!I5908))</f>
        <v>WITH ATTACK</v>
      </c>
      <c r="N5908" t="str">
        <f>IF(OR(L5908="ATTACK",L5908="FINTA"),UPPER(anotacoes!I5908),"")</f>
        <v/>
      </c>
      <c r="O5908" s="6" t="str">
        <f>IF(anotacoes!N5908=0,"",anotacoes!N5908)</f>
        <v/>
      </c>
      <c r="P5908" t="str">
        <f>IF(anotacoes!M5908=0,"",UPPER(anotacoes!M5908))</f>
        <v/>
      </c>
      <c r="Q5908" t="str">
        <f t="shared" si="185"/>
        <v>INSERT INTO CONVERSAO_LUTA_ACAO (cd_conversao, id_luta, sequencia, momento_inicio, momento_fim, quem_faz, quem_sofre, acao_tipo, acao, tecnica, direcao, pontuacao) VALUES (1, 85, 21, TRIM(' 00:01:59,278'), TRIM(' 00:02:03,249'), 'NAKAI', 'GUILHEIRO', 'TRANSITION', 'WITH ATTACK', NULL, NULL, NULL)</v>
      </c>
      <c r="R5908" t="s">
        <v>10327</v>
      </c>
    </row>
    <row r="5909" spans="1:18" hidden="1" x14ac:dyDescent="0.25">
      <c r="A5909" s="7">
        <f>anotacoes!D5909</f>
        <v>40559</v>
      </c>
      <c r="B5909" t="str">
        <f>anotacoes!C5909</f>
        <v>WORLD MASTERS BAKU 2011</v>
      </c>
      <c r="C5909" t="str">
        <f>anotacoes!E5909</f>
        <v>NAKAI</v>
      </c>
      <c r="D5909" t="str">
        <f>anotacoes!F5909</f>
        <v>GUILHEIRO</v>
      </c>
      <c r="E5909" t="s">
        <v>10325</v>
      </c>
      <c r="F5909">
        <f>anotacoes!A5909</f>
        <v>85</v>
      </c>
      <c r="G5909">
        <f>anotacoes!B5909</f>
        <v>22</v>
      </c>
      <c r="H5909" t="str">
        <f>anotacoes!K5909</f>
        <v xml:space="preserve"> 00:02:03,443</v>
      </c>
      <c r="I5909" t="str">
        <f>anotacoes!L5909</f>
        <v xml:space="preserve"> 00:02:06,180</v>
      </c>
      <c r="J5909" t="str">
        <f>IF(L5909="PAUSE",E5909,IF(anotacoes!G5913=conversao_anotacoes!C5909,conversao_anotacoes!C5909,conversao_anotacoes!D5909))</f>
        <v>NAKAI</v>
      </c>
      <c r="K5909" t="str">
        <f t="shared" si="184"/>
        <v>GUILHEIRO</v>
      </c>
      <c r="L5909" t="str">
        <f>UPPER(anotacoes!H5909)</f>
        <v>GROUNDWORK COMBAT</v>
      </c>
      <c r="M5909" t="str">
        <f>IF(OR(L5909="ATTACK",L5909="FINTA"),"&lt;TECNICA&gt;",UPPER(anotacoes!I5909))</f>
        <v>TRYING TO ATTACK</v>
      </c>
      <c r="N5909" t="str">
        <f>IF(OR(L5909="ATTACK",L5909="FINTA"),UPPER(anotacoes!I5909),"")</f>
        <v/>
      </c>
      <c r="O5909" s="6" t="str">
        <f>IF(anotacoes!N5909=0,"",anotacoes!N5909)</f>
        <v/>
      </c>
      <c r="P5909" t="str">
        <f>IF(anotacoes!M5909=0,"",UPPER(anotacoes!M5909))</f>
        <v/>
      </c>
      <c r="Q5909" t="str">
        <f t="shared" si="185"/>
        <v>INSERT INTO CONVERSAO_LUTA_ACAO (cd_conversao, id_luta, sequencia, momento_inicio, momento_fim, quem_faz, quem_sofre, acao_tipo, acao, tecnica, direcao, pontuacao) VALUES (1, 85, 22, TRIM(' 00:02:03,443'), TRIM(' 00:02:06,180'), 'NAKAI', 'GUILHEIRO', 'GROUNDWORK COMBAT', 'TRYING TO ATTACK', NULL, NULL, NULL)</v>
      </c>
      <c r="R5909" t="s">
        <v>10327</v>
      </c>
    </row>
    <row r="5910" spans="1:18" hidden="1" x14ac:dyDescent="0.25">
      <c r="A5910" s="7">
        <f>anotacoes!D5910</f>
        <v>40559</v>
      </c>
      <c r="B5910" t="str">
        <f>anotacoes!C5910</f>
        <v>WORLD MASTERS BAKU 2011</v>
      </c>
      <c r="C5910" t="str">
        <f>anotacoes!E5910</f>
        <v>NAKAI</v>
      </c>
      <c r="D5910" t="str">
        <f>anotacoes!F5910</f>
        <v>GUILHEIRO</v>
      </c>
      <c r="E5910" t="s">
        <v>10325</v>
      </c>
      <c r="F5910">
        <f>anotacoes!A5910</f>
        <v>85</v>
      </c>
      <c r="G5910">
        <f>anotacoes!B5910</f>
        <v>23</v>
      </c>
      <c r="H5910" t="str">
        <f>anotacoes!K5910</f>
        <v xml:space="preserve"> 00:02:06,404</v>
      </c>
      <c r="I5910" t="str">
        <f>anotacoes!L5910</f>
        <v xml:space="preserve"> 00:02:11,596</v>
      </c>
      <c r="J5910" t="str">
        <f>IF(L5910="PAUSE",E5910,IF(anotacoes!G5914=conversao_anotacoes!C5910,conversao_anotacoes!C5910,conversao_anotacoes!D5910))</f>
        <v>&lt;ARBITRO_DESCONHECIDO&gt;</v>
      </c>
      <c r="K5910" t="str">
        <f t="shared" si="184"/>
        <v/>
      </c>
      <c r="L5910" t="str">
        <f>UPPER(anotacoes!H5910)</f>
        <v>PAUSE</v>
      </c>
      <c r="M5910" t="str">
        <f>IF(OR(L5910="ATTACK",L5910="FINTA"),"&lt;TECNICA&gt;",UPPER(anotacoes!I5910))</f>
        <v>&lt;NAO_CLASSIFICADO&gt;</v>
      </c>
      <c r="N5910" t="str">
        <f>IF(OR(L5910="ATTACK",L5910="FINTA"),UPPER(anotacoes!I5910),"")</f>
        <v/>
      </c>
      <c r="O5910" s="6" t="str">
        <f>IF(anotacoes!N5910=0,"",anotacoes!N5910)</f>
        <v/>
      </c>
      <c r="P5910" t="str">
        <f>IF(anotacoes!M5910=0,"",UPPER(anotacoes!M5910))</f>
        <v/>
      </c>
      <c r="Q5910" t="str">
        <f t="shared" si="185"/>
        <v>INSERT INTO CONVERSAO_LUTA_ACAO (cd_conversao, id_luta, sequencia, momento_inicio, momento_fim, quem_faz, quem_sofre, acao_tipo, acao, tecnica, direcao, pontuacao) VALUES (1, 85, 23, TRIM(' 00:02:06,404'), TRIM(' 00:02:11,596'), '&lt;ARBITRO_DESCONHECIDO&gt;', '', 'PAUSE', '&lt;NAO_CLASSIFICADO&gt;', NULL, NULL, NULL)</v>
      </c>
      <c r="R5910" t="s">
        <v>10327</v>
      </c>
    </row>
    <row r="5911" spans="1:18" hidden="1" x14ac:dyDescent="0.25">
      <c r="A5911" s="7">
        <f>anotacoes!D5911</f>
        <v>40559</v>
      </c>
      <c r="B5911" t="str">
        <f>anotacoes!C5911</f>
        <v>WORLD MASTERS BAKU 2011</v>
      </c>
      <c r="C5911" t="str">
        <f>anotacoes!E5911</f>
        <v>NAKAI</v>
      </c>
      <c r="D5911" t="str">
        <f>anotacoes!F5911</f>
        <v>GUILHEIRO</v>
      </c>
      <c r="E5911" t="s">
        <v>10325</v>
      </c>
      <c r="F5911">
        <f>anotacoes!A5911</f>
        <v>85</v>
      </c>
      <c r="G5911">
        <f>anotacoes!B5911</f>
        <v>24</v>
      </c>
      <c r="H5911" t="str">
        <f>anotacoes!K5911</f>
        <v xml:space="preserve"> 00:02:11,774</v>
      </c>
      <c r="I5911" t="str">
        <f>anotacoes!L5911</f>
        <v xml:space="preserve"> 00:02:14,926</v>
      </c>
      <c r="J5911" t="str">
        <f>IF(L5911="PAUSE",E5911,IF(anotacoes!G5915=conversao_anotacoes!C5911,conversao_anotacoes!C5911,conversao_anotacoes!D5911))</f>
        <v>NAKAI</v>
      </c>
      <c r="K5911" t="str">
        <f t="shared" si="184"/>
        <v>GUILHEIRO</v>
      </c>
      <c r="L5911" t="str">
        <f>UPPER(anotacoes!H5911)</f>
        <v>DISPLACEMENT</v>
      </c>
      <c r="M5911" t="str">
        <f>IF(OR(L5911="ATTACK",L5911="FINTA"),"&lt;TECNICA&gt;",UPPER(anotacoes!I5911))</f>
        <v>CIRCULAR LEFT</v>
      </c>
      <c r="N5911" t="str">
        <f>IF(OR(L5911="ATTACK",L5911="FINTA"),UPPER(anotacoes!I5911),"")</f>
        <v/>
      </c>
      <c r="O5911" s="6" t="str">
        <f>IF(anotacoes!N5911=0,"",anotacoes!N5911)</f>
        <v/>
      </c>
      <c r="P5911" t="str">
        <f>IF(anotacoes!M5911=0,"",UPPER(anotacoes!M5911))</f>
        <v/>
      </c>
      <c r="Q5911" t="str">
        <f t="shared" si="185"/>
        <v>INSERT INTO CONVERSAO_LUTA_ACAO (cd_conversao, id_luta, sequencia, momento_inicio, momento_fim, quem_faz, quem_sofre, acao_tipo, acao, tecnica, direcao, pontuacao) VALUES (1, 85, 24, TRIM(' 00:02:11,774'), TRIM(' 00:02:14,926'), 'NAKAI', 'GUILHEIRO', 'DISPLACEMENT', 'CIRCULAR LEFT', NULL, NULL, NULL)</v>
      </c>
      <c r="R5911" t="s">
        <v>10327</v>
      </c>
    </row>
    <row r="5912" spans="1:18" hidden="1" x14ac:dyDescent="0.25">
      <c r="A5912" s="7">
        <f>anotacoes!D5912</f>
        <v>40559</v>
      </c>
      <c r="B5912" t="str">
        <f>anotacoes!C5912</f>
        <v>WORLD MASTERS BAKU 2011</v>
      </c>
      <c r="C5912" t="str">
        <f>anotacoes!E5912</f>
        <v>NAKAI</v>
      </c>
      <c r="D5912" t="str">
        <f>anotacoes!F5912</f>
        <v>GUILHEIRO</v>
      </c>
      <c r="E5912" t="s">
        <v>10325</v>
      </c>
      <c r="F5912">
        <f>anotacoes!A5912</f>
        <v>85</v>
      </c>
      <c r="G5912">
        <f>anotacoes!B5912</f>
        <v>25</v>
      </c>
      <c r="H5912" t="str">
        <f>anotacoes!K5912</f>
        <v xml:space="preserve"> 00:02:14,926</v>
      </c>
      <c r="I5912" t="str">
        <f>anotacoes!L5912</f>
        <v xml:space="preserve"> 00:02:16,423</v>
      </c>
      <c r="J5912" t="str">
        <f>IF(L5912="PAUSE",E5912,IF(anotacoes!G5916=conversao_anotacoes!C5912,conversao_anotacoes!C5912,conversao_anotacoes!D5912))</f>
        <v>NAKAI</v>
      </c>
      <c r="K5912" t="str">
        <f t="shared" si="184"/>
        <v>GUILHEIRO</v>
      </c>
      <c r="L5912" t="str">
        <f>UPPER(anotacoes!H5912)</f>
        <v>DISPLACEMENT</v>
      </c>
      <c r="M5912" t="str">
        <f>IF(OR(L5912="ATTACK",L5912="FINTA"),"&lt;TECNICA&gt;",UPPER(anotacoes!I5912))</f>
        <v>2-3 STEP HESITANT LEFT</v>
      </c>
      <c r="N5912" t="str">
        <f>IF(OR(L5912="ATTACK",L5912="FINTA"),UPPER(anotacoes!I5912),"")</f>
        <v/>
      </c>
      <c r="O5912" s="6" t="str">
        <f>IF(anotacoes!N5912=0,"",anotacoes!N5912)</f>
        <v/>
      </c>
      <c r="P5912" t="str">
        <f>IF(anotacoes!M5912=0,"",UPPER(anotacoes!M5912))</f>
        <v/>
      </c>
      <c r="Q5912" t="str">
        <f t="shared" si="185"/>
        <v>INSERT INTO CONVERSAO_LUTA_ACAO (cd_conversao, id_luta, sequencia, momento_inicio, momento_fim, quem_faz, quem_sofre, acao_tipo, acao, tecnica, direcao, pontuacao) VALUES (1, 85, 25, TRIM(' 00:02:14,926'), TRIM(' 00:02:16,423'), 'NAKAI', 'GUILHEIRO', 'DISPLACEMENT', '2-3 STEP HESITANT LEFT', NULL, NULL, NULL)</v>
      </c>
      <c r="R5912" t="s">
        <v>10327</v>
      </c>
    </row>
    <row r="5913" spans="1:18" hidden="1" x14ac:dyDescent="0.25">
      <c r="A5913" s="7">
        <f>anotacoes!D5913</f>
        <v>40559</v>
      </c>
      <c r="B5913" t="str">
        <f>anotacoes!C5913</f>
        <v>WORLD MASTERS BAKU 2011</v>
      </c>
      <c r="C5913" t="str">
        <f>anotacoes!E5913</f>
        <v>NAKAI</v>
      </c>
      <c r="D5913" t="str">
        <f>anotacoes!F5913</f>
        <v>GUILHEIRO</v>
      </c>
      <c r="E5913" t="s">
        <v>10325</v>
      </c>
      <c r="F5913">
        <f>anotacoes!A5913</f>
        <v>85</v>
      </c>
      <c r="G5913">
        <f>anotacoes!B5913</f>
        <v>26</v>
      </c>
      <c r="H5913" t="str">
        <f>anotacoes!K5913</f>
        <v xml:space="preserve"> 00:02:16,623</v>
      </c>
      <c r="I5913" t="str">
        <f>anotacoes!L5913</f>
        <v xml:space="preserve"> 00:02:33,117</v>
      </c>
      <c r="J5913" t="str">
        <f>IF(L5913="PAUSE",E5913,IF(anotacoes!G5917=conversao_anotacoes!C5913,conversao_anotacoes!C5913,conversao_anotacoes!D5913))</f>
        <v>NAKAI</v>
      </c>
      <c r="K5913" t="str">
        <f t="shared" si="184"/>
        <v>GUILHEIRO</v>
      </c>
      <c r="L5913" t="str">
        <f>UPPER(anotacoes!H5913)</f>
        <v>GRIP TIME</v>
      </c>
      <c r="M5913" t="str">
        <f>IF(OR(L5913="ATTACK",L5913="FINTA"),"&lt;TECNICA&gt;",UPPER(anotacoes!I5913))</f>
        <v>RIGHT COLLAR</v>
      </c>
      <c r="N5913" t="str">
        <f>IF(OR(L5913="ATTACK",L5913="FINTA"),UPPER(anotacoes!I5913),"")</f>
        <v/>
      </c>
      <c r="O5913" s="6" t="str">
        <f>IF(anotacoes!N5913=0,"",anotacoes!N5913)</f>
        <v/>
      </c>
      <c r="P5913" t="str">
        <f>IF(anotacoes!M5913=0,"",UPPER(anotacoes!M5913))</f>
        <v/>
      </c>
      <c r="Q5913" t="str">
        <f t="shared" si="185"/>
        <v>INSERT INTO CONVERSAO_LUTA_ACAO (cd_conversao, id_luta, sequencia, momento_inicio, momento_fim, quem_faz, quem_sofre, acao_tipo, acao, tecnica, direcao, pontuacao) VALUES (1, 85, 26, TRIM(' 00:02:16,623'), TRIM(' 00:02:33,117'), 'NAKAI', 'GUILHEIRO', 'GRIP TIME', 'RIGHT COLLAR', NULL, NULL, NULL)</v>
      </c>
      <c r="R5913" t="s">
        <v>10327</v>
      </c>
    </row>
    <row r="5914" spans="1:18" hidden="1" x14ac:dyDescent="0.25">
      <c r="A5914" s="7">
        <f>anotacoes!D5914</f>
        <v>40559</v>
      </c>
      <c r="B5914" t="str">
        <f>anotacoes!C5914</f>
        <v>WORLD MASTERS BAKU 2011</v>
      </c>
      <c r="C5914" t="str">
        <f>anotacoes!E5914</f>
        <v>NAKAI</v>
      </c>
      <c r="D5914" t="str">
        <f>anotacoes!F5914</f>
        <v>GUILHEIRO</v>
      </c>
      <c r="E5914" t="s">
        <v>10325</v>
      </c>
      <c r="F5914">
        <f>anotacoes!A5914</f>
        <v>85</v>
      </c>
      <c r="G5914">
        <f>anotacoes!B5914</f>
        <v>27</v>
      </c>
      <c r="H5914" t="str">
        <f>anotacoes!K5914</f>
        <v xml:space="preserve"> 00:02:33,282</v>
      </c>
      <c r="I5914" t="str">
        <f>anotacoes!L5914</f>
        <v xml:space="preserve"> 00:02:34,749</v>
      </c>
      <c r="J5914" t="str">
        <f>IF(L5914="PAUSE",E5914,IF(anotacoes!G5918=conversao_anotacoes!C5914,conversao_anotacoes!C5914,conversao_anotacoes!D5914))</f>
        <v>NAKAI</v>
      </c>
      <c r="K5914" t="str">
        <f t="shared" si="184"/>
        <v>GUILHEIRO</v>
      </c>
      <c r="L5914" t="str">
        <f>UPPER(anotacoes!H5914)</f>
        <v>GRIP TIME</v>
      </c>
      <c r="M5914" t="str">
        <f>IF(OR(L5914="ATTACK",L5914="FINTA"),"&lt;TECNICA&gt;",UPPER(anotacoes!I5914))</f>
        <v>RIGHT COLLAR LEFT SLEEVE</v>
      </c>
      <c r="N5914" t="str">
        <f>IF(OR(L5914="ATTACK",L5914="FINTA"),UPPER(anotacoes!I5914),"")</f>
        <v/>
      </c>
      <c r="O5914" s="6" t="str">
        <f>IF(anotacoes!N5914=0,"",anotacoes!N5914)</f>
        <v/>
      </c>
      <c r="P5914" t="str">
        <f>IF(anotacoes!M5914=0,"",UPPER(anotacoes!M5914))</f>
        <v/>
      </c>
      <c r="Q5914" t="str">
        <f t="shared" si="185"/>
        <v>INSERT INTO CONVERSAO_LUTA_ACAO (cd_conversao, id_luta, sequencia, momento_inicio, momento_fim, quem_faz, quem_sofre, acao_tipo, acao, tecnica, direcao, pontuacao) VALUES (1, 85, 27, TRIM(' 00:02:33,282'), TRIM(' 00:02:34,749'), 'NAKAI', 'GUILHEIRO', 'GRIP TIME', 'RIGHT COLLAR LEFT SLEEVE', NULL, NULL, NULL)</v>
      </c>
      <c r="R5914" t="s">
        <v>10327</v>
      </c>
    </row>
    <row r="5915" spans="1:18" hidden="1" x14ac:dyDescent="0.25">
      <c r="A5915" s="7">
        <f>anotacoes!D5915</f>
        <v>40559</v>
      </c>
      <c r="B5915" t="str">
        <f>anotacoes!C5915</f>
        <v>WORLD MASTERS BAKU 2011</v>
      </c>
      <c r="C5915" t="str">
        <f>anotacoes!E5915</f>
        <v>NAKAI</v>
      </c>
      <c r="D5915" t="str">
        <f>anotacoes!F5915</f>
        <v>GUILHEIRO</v>
      </c>
      <c r="E5915" t="s">
        <v>10325</v>
      </c>
      <c r="F5915">
        <f>anotacoes!A5915</f>
        <v>85</v>
      </c>
      <c r="G5915">
        <f>anotacoes!B5915</f>
        <v>28</v>
      </c>
      <c r="H5915" t="str">
        <f>anotacoes!K5915</f>
        <v xml:space="preserve"> 00:02:34,749</v>
      </c>
      <c r="I5915" t="str">
        <f>anotacoes!L5915</f>
        <v xml:space="preserve"> 00:02:36,459</v>
      </c>
      <c r="J5915" t="str">
        <f>IF(L5915="PAUSE",E5915,IF(anotacoes!G5919=conversao_anotacoes!C5915,conversao_anotacoes!C5915,conversao_anotacoes!D5915))</f>
        <v>NAKAI</v>
      </c>
      <c r="K5915" t="str">
        <f t="shared" si="184"/>
        <v>GUILHEIRO</v>
      </c>
      <c r="L5915" t="str">
        <f>UPPER(anotacoes!H5915)</f>
        <v>GRIP TIME</v>
      </c>
      <c r="M5915" t="str">
        <f>IF(OR(L5915="ATTACK",L5915="FINTA"),"&lt;TECNICA&gt;",UPPER(anotacoes!I5915))</f>
        <v>RIGHT COLLAR</v>
      </c>
      <c r="N5915" t="str">
        <f>IF(OR(L5915="ATTACK",L5915="FINTA"),UPPER(anotacoes!I5915),"")</f>
        <v/>
      </c>
      <c r="O5915" s="6" t="str">
        <f>IF(anotacoes!N5915=0,"",anotacoes!N5915)</f>
        <v/>
      </c>
      <c r="P5915" t="str">
        <f>IF(anotacoes!M5915=0,"",UPPER(anotacoes!M5915))</f>
        <v/>
      </c>
      <c r="Q5915" t="str">
        <f t="shared" si="185"/>
        <v>INSERT INTO CONVERSAO_LUTA_ACAO (cd_conversao, id_luta, sequencia, momento_inicio, momento_fim, quem_faz, quem_sofre, acao_tipo, acao, tecnica, direcao, pontuacao) VALUES (1, 85, 28, TRIM(' 00:02:34,749'), TRIM(' 00:02:36,459'), 'NAKAI', 'GUILHEIRO', 'GRIP TIME', 'RIGHT COLLAR', NULL, NULL, NULL)</v>
      </c>
      <c r="R5915" t="s">
        <v>10327</v>
      </c>
    </row>
    <row r="5916" spans="1:18" hidden="1" x14ac:dyDescent="0.25">
      <c r="A5916" s="7">
        <f>anotacoes!D5916</f>
        <v>40559</v>
      </c>
      <c r="B5916" t="str">
        <f>anotacoes!C5916</f>
        <v>WORLD MASTERS BAKU 2011</v>
      </c>
      <c r="C5916" t="str">
        <f>anotacoes!E5916</f>
        <v>NAKAI</v>
      </c>
      <c r="D5916" t="str">
        <f>anotacoes!F5916</f>
        <v>GUILHEIRO</v>
      </c>
      <c r="E5916" t="s">
        <v>10325</v>
      </c>
      <c r="F5916">
        <f>anotacoes!A5916</f>
        <v>85</v>
      </c>
      <c r="G5916">
        <f>anotacoes!B5916</f>
        <v>29</v>
      </c>
      <c r="H5916" t="str">
        <f>anotacoes!K5916</f>
        <v xml:space="preserve"> 00:02:36,650</v>
      </c>
      <c r="I5916" t="str">
        <f>anotacoes!L5916</f>
        <v xml:space="preserve"> 00:03:21,129</v>
      </c>
      <c r="J5916" t="str">
        <f>IF(L5916="PAUSE",E5916,IF(anotacoes!G5920=conversao_anotacoes!C5916,conversao_anotacoes!C5916,conversao_anotacoes!D5916))</f>
        <v>&lt;ARBITRO_DESCONHECIDO&gt;</v>
      </c>
      <c r="K5916" t="str">
        <f t="shared" si="184"/>
        <v/>
      </c>
      <c r="L5916" t="str">
        <f>UPPER(anotacoes!H5916)</f>
        <v>PAUSE</v>
      </c>
      <c r="M5916" t="str">
        <f>IF(OR(L5916="ATTACK",L5916="FINTA"),"&lt;TECNICA&gt;",UPPER(anotacoes!I5916))</f>
        <v>&lt;NAO_CLASSIFICADO&gt;</v>
      </c>
      <c r="N5916" t="str">
        <f>IF(OR(L5916="ATTACK",L5916="FINTA"),UPPER(anotacoes!I5916),"")</f>
        <v/>
      </c>
      <c r="O5916" s="6" t="str">
        <f>IF(anotacoes!N5916=0,"",anotacoes!N5916)</f>
        <v/>
      </c>
      <c r="P5916" t="str">
        <f>IF(anotacoes!M5916=0,"",UPPER(anotacoes!M5916))</f>
        <v/>
      </c>
      <c r="Q5916" t="str">
        <f t="shared" si="185"/>
        <v>INSERT INTO CONVERSAO_LUTA_ACAO (cd_conversao, id_luta, sequencia, momento_inicio, momento_fim, quem_faz, quem_sofre, acao_tipo, acao, tecnica, direcao, pontuacao) VALUES (1, 85, 29, TRIM(' 00:02:36,650'), TRIM(' 00:03:21,129'), '&lt;ARBITRO_DESCONHECIDO&gt;', '', 'PAUSE', '&lt;NAO_CLASSIFICADO&gt;', NULL, NULL, NULL)</v>
      </c>
      <c r="R5916" t="s">
        <v>10327</v>
      </c>
    </row>
    <row r="5917" spans="1:18" hidden="1" x14ac:dyDescent="0.25">
      <c r="A5917" s="7">
        <f>anotacoes!D5917</f>
        <v>40559</v>
      </c>
      <c r="B5917" t="str">
        <f>anotacoes!C5917</f>
        <v>WORLD MASTERS BAKU 2011</v>
      </c>
      <c r="C5917" t="str">
        <f>anotacoes!E5917</f>
        <v>NAKAI</v>
      </c>
      <c r="D5917" t="str">
        <f>anotacoes!F5917</f>
        <v>GUILHEIRO</v>
      </c>
      <c r="E5917" t="s">
        <v>10325</v>
      </c>
      <c r="F5917">
        <f>anotacoes!A5917</f>
        <v>85</v>
      </c>
      <c r="G5917">
        <f>anotacoes!B5917</f>
        <v>30</v>
      </c>
      <c r="H5917" t="str">
        <f>anotacoes!K5917</f>
        <v xml:space="preserve"> 00:03:21,283</v>
      </c>
      <c r="I5917" t="str">
        <f>anotacoes!L5917</f>
        <v xml:space="preserve"> 00:03:24,075</v>
      </c>
      <c r="J5917" t="str">
        <f>IF(L5917="PAUSE",E5917,IF(anotacoes!G5921=conversao_anotacoes!C5917,conversao_anotacoes!C5917,conversao_anotacoes!D5917))</f>
        <v>NAKAI</v>
      </c>
      <c r="K5917" t="str">
        <f t="shared" si="184"/>
        <v>GUILHEIRO</v>
      </c>
      <c r="L5917" t="str">
        <f>UPPER(anotacoes!H5917)</f>
        <v>DISPLACEMENT</v>
      </c>
      <c r="M5917" t="str">
        <f>IF(OR(L5917="ATTACK",L5917="FINTA"),"&lt;TECNICA&gt;",UPPER(anotacoes!I5917))</f>
        <v>CIRCULAR LEFT</v>
      </c>
      <c r="N5917" t="str">
        <f>IF(OR(L5917="ATTACK",L5917="FINTA"),UPPER(anotacoes!I5917),"")</f>
        <v/>
      </c>
      <c r="O5917" s="6" t="str">
        <f>IF(anotacoes!N5917=0,"",anotacoes!N5917)</f>
        <v/>
      </c>
      <c r="P5917" t="str">
        <f>IF(anotacoes!M5917=0,"",UPPER(anotacoes!M5917))</f>
        <v/>
      </c>
      <c r="Q5917" t="str">
        <f t="shared" si="185"/>
        <v>INSERT INTO CONVERSAO_LUTA_ACAO (cd_conversao, id_luta, sequencia, momento_inicio, momento_fim, quem_faz, quem_sofre, acao_tipo, acao, tecnica, direcao, pontuacao) VALUES (1, 85, 30, TRIM(' 00:03:21,283'), TRIM(' 00:03:24,075'), 'NAKAI', 'GUILHEIRO', 'DISPLACEMENT', 'CIRCULAR LEFT', NULL, NULL, NULL)</v>
      </c>
      <c r="R5917" t="s">
        <v>10327</v>
      </c>
    </row>
    <row r="5918" spans="1:18" hidden="1" x14ac:dyDescent="0.25">
      <c r="A5918" s="7">
        <f>anotacoes!D5918</f>
        <v>40559</v>
      </c>
      <c r="B5918" t="str">
        <f>anotacoes!C5918</f>
        <v>WORLD MASTERS BAKU 2011</v>
      </c>
      <c r="C5918" t="str">
        <f>anotacoes!E5918</f>
        <v>NAKAI</v>
      </c>
      <c r="D5918" t="str">
        <f>anotacoes!F5918</f>
        <v>GUILHEIRO</v>
      </c>
      <c r="E5918" t="s">
        <v>10325</v>
      </c>
      <c r="F5918">
        <f>anotacoes!A5918</f>
        <v>85</v>
      </c>
      <c r="G5918">
        <f>anotacoes!B5918</f>
        <v>31</v>
      </c>
      <c r="H5918" t="str">
        <f>anotacoes!K5918</f>
        <v xml:space="preserve"> 00:03:24,247</v>
      </c>
      <c r="I5918" t="str">
        <f>anotacoes!L5918</f>
        <v xml:space="preserve"> 00:03:26,757</v>
      </c>
      <c r="J5918" t="str">
        <f>IF(L5918="PAUSE",E5918,IF(anotacoes!G5922=conversao_anotacoes!C5918,conversao_anotacoes!C5918,conversao_anotacoes!D5918))</f>
        <v>NAKAI</v>
      </c>
      <c r="K5918" t="str">
        <f t="shared" si="184"/>
        <v>GUILHEIRO</v>
      </c>
      <c r="L5918" t="str">
        <f>UPPER(anotacoes!H5918)</f>
        <v>DISPLACEMENT</v>
      </c>
      <c r="M5918" t="str">
        <f>IF(OR(L5918="ATTACK",L5918="FINTA"),"&lt;TECNICA&gt;",UPPER(anotacoes!I5918))</f>
        <v>2-3 STEP HESITANT RIGHT</v>
      </c>
      <c r="N5918" t="str">
        <f>IF(OR(L5918="ATTACK",L5918="FINTA"),UPPER(anotacoes!I5918),"")</f>
        <v/>
      </c>
      <c r="O5918" s="6" t="str">
        <f>IF(anotacoes!N5918=0,"",anotacoes!N5918)</f>
        <v/>
      </c>
      <c r="P5918" t="str">
        <f>IF(anotacoes!M5918=0,"",UPPER(anotacoes!M5918))</f>
        <v/>
      </c>
      <c r="Q5918" t="str">
        <f t="shared" si="185"/>
        <v>INSERT INTO CONVERSAO_LUTA_ACAO (cd_conversao, id_luta, sequencia, momento_inicio, momento_fim, quem_faz, quem_sofre, acao_tipo, acao, tecnica, direcao, pontuacao) VALUES (1, 85, 31, TRIM(' 00:03:24,247'), TRIM(' 00:03:26,757'), 'NAKAI', 'GUILHEIRO', 'DISPLACEMENT', '2-3 STEP HESITANT RIGHT', NULL, NULL, NULL)</v>
      </c>
      <c r="R5918" t="s">
        <v>10327</v>
      </c>
    </row>
    <row r="5919" spans="1:18" hidden="1" x14ac:dyDescent="0.25">
      <c r="A5919" s="7">
        <f>anotacoes!D5919</f>
        <v>40559</v>
      </c>
      <c r="B5919" t="str">
        <f>anotacoes!C5919</f>
        <v>WORLD MASTERS BAKU 2011</v>
      </c>
      <c r="C5919" t="str">
        <f>anotacoes!E5919</f>
        <v>NAKAI</v>
      </c>
      <c r="D5919" t="str">
        <f>anotacoes!F5919</f>
        <v>GUILHEIRO</v>
      </c>
      <c r="E5919" t="s">
        <v>10325</v>
      </c>
      <c r="F5919">
        <f>anotacoes!A5919</f>
        <v>85</v>
      </c>
      <c r="G5919">
        <f>anotacoes!B5919</f>
        <v>32</v>
      </c>
      <c r="H5919" t="str">
        <f>anotacoes!K5919</f>
        <v xml:space="preserve"> 00:03:26,757</v>
      </c>
      <c r="I5919" t="str">
        <f>anotacoes!L5919</f>
        <v xml:space="preserve"> 00:03:43,727</v>
      </c>
      <c r="J5919" t="str">
        <f>IF(L5919="PAUSE",E5919,IF(anotacoes!G5923=conversao_anotacoes!C5919,conversao_anotacoes!C5919,conversao_anotacoes!D5919))</f>
        <v>NAKAI</v>
      </c>
      <c r="K5919" t="str">
        <f t="shared" si="184"/>
        <v>GUILHEIRO</v>
      </c>
      <c r="L5919" t="str">
        <f>UPPER(anotacoes!H5919)</f>
        <v>GRIP TIME</v>
      </c>
      <c r="M5919" t="str">
        <f>IF(OR(L5919="ATTACK",L5919="FINTA"),"&lt;TECNICA&gt;",UPPER(anotacoes!I5919))</f>
        <v>RIGHT COLLAR</v>
      </c>
      <c r="N5919" t="str">
        <f>IF(OR(L5919="ATTACK",L5919="FINTA"),UPPER(anotacoes!I5919),"")</f>
        <v/>
      </c>
      <c r="O5919" s="6" t="str">
        <f>IF(anotacoes!N5919=0,"",anotacoes!N5919)</f>
        <v/>
      </c>
      <c r="P5919" t="str">
        <f>IF(anotacoes!M5919=0,"",UPPER(anotacoes!M5919))</f>
        <v/>
      </c>
      <c r="Q5919" t="str">
        <f t="shared" si="185"/>
        <v>INSERT INTO CONVERSAO_LUTA_ACAO (cd_conversao, id_luta, sequencia, momento_inicio, momento_fim, quem_faz, quem_sofre, acao_tipo, acao, tecnica, direcao, pontuacao) VALUES (1, 85, 32, TRIM(' 00:03:26,757'), TRIM(' 00:03:43,727'), 'NAKAI', 'GUILHEIRO', 'GRIP TIME', 'RIGHT COLLAR', NULL, NULL, NULL)</v>
      </c>
      <c r="R5919" t="s">
        <v>10327</v>
      </c>
    </row>
    <row r="5920" spans="1:18" hidden="1" x14ac:dyDescent="0.25">
      <c r="A5920" s="7">
        <f>anotacoes!D5920</f>
        <v>40559</v>
      </c>
      <c r="B5920" t="str">
        <f>anotacoes!C5920</f>
        <v>WORLD MASTERS BAKU 2011</v>
      </c>
      <c r="C5920" t="str">
        <f>anotacoes!E5920</f>
        <v>NAKAI</v>
      </c>
      <c r="D5920" t="str">
        <f>anotacoes!F5920</f>
        <v>GUILHEIRO</v>
      </c>
      <c r="E5920" t="s">
        <v>10325</v>
      </c>
      <c r="F5920">
        <f>anotacoes!A5920</f>
        <v>85</v>
      </c>
      <c r="G5920">
        <f>anotacoes!B5920</f>
        <v>33</v>
      </c>
      <c r="H5920" t="str">
        <f>anotacoes!K5920</f>
        <v xml:space="preserve"> 00:03:43,727</v>
      </c>
      <c r="I5920" t="str">
        <f>anotacoes!L5920</f>
        <v xml:space="preserve"> 00:03:46,120</v>
      </c>
      <c r="J5920" t="str">
        <f>IF(L5920="PAUSE",E5920,IF(anotacoes!G5924=conversao_anotacoes!C5920,conversao_anotacoes!C5920,conversao_anotacoes!D5920))</f>
        <v>NAKAI</v>
      </c>
      <c r="K5920" t="str">
        <f t="shared" si="184"/>
        <v>GUILHEIRO</v>
      </c>
      <c r="L5920" t="str">
        <f>UPPER(anotacoes!H5920)</f>
        <v>GRIP TIME</v>
      </c>
      <c r="M5920" t="str">
        <f>IF(OR(L5920="ATTACK",L5920="FINTA"),"&lt;TECNICA&gt;",UPPER(anotacoes!I5920))</f>
        <v>RIGHT COLLAR LEFT SLEEVE</v>
      </c>
      <c r="N5920" t="str">
        <f>IF(OR(L5920="ATTACK",L5920="FINTA"),UPPER(anotacoes!I5920),"")</f>
        <v/>
      </c>
      <c r="O5920" s="6" t="str">
        <f>IF(anotacoes!N5920=0,"",anotacoes!N5920)</f>
        <v/>
      </c>
      <c r="P5920" t="str">
        <f>IF(anotacoes!M5920=0,"",UPPER(anotacoes!M5920))</f>
        <v/>
      </c>
      <c r="Q5920" t="str">
        <f t="shared" si="185"/>
        <v>INSERT INTO CONVERSAO_LUTA_ACAO (cd_conversao, id_luta, sequencia, momento_inicio, momento_fim, quem_faz, quem_sofre, acao_tipo, acao, tecnica, direcao, pontuacao) VALUES (1, 85, 33, TRIM(' 00:03:43,727'), TRIM(' 00:03:46,120'), 'NAKAI', 'GUILHEIRO', 'GRIP TIME', 'RIGHT COLLAR LEFT SLEEVE', NULL, NULL, NULL)</v>
      </c>
      <c r="R5920" t="s">
        <v>10327</v>
      </c>
    </row>
    <row r="5921" spans="1:18" hidden="1" x14ac:dyDescent="0.25">
      <c r="A5921" s="7">
        <f>anotacoes!D5921</f>
        <v>40559</v>
      </c>
      <c r="B5921" t="str">
        <f>anotacoes!C5921</f>
        <v>WORLD MASTERS BAKU 2011</v>
      </c>
      <c r="C5921" t="str">
        <f>anotacoes!E5921</f>
        <v>NAKAI</v>
      </c>
      <c r="D5921" t="str">
        <f>anotacoes!F5921</f>
        <v>GUILHEIRO</v>
      </c>
      <c r="E5921" t="s">
        <v>10325</v>
      </c>
      <c r="F5921">
        <f>anotacoes!A5921</f>
        <v>85</v>
      </c>
      <c r="G5921">
        <f>anotacoes!B5921</f>
        <v>34</v>
      </c>
      <c r="H5921" t="str">
        <f>anotacoes!K5921</f>
        <v xml:space="preserve"> 00:03:46,300</v>
      </c>
      <c r="I5921" t="str">
        <f>anotacoes!L5921</f>
        <v xml:space="preserve"> 00:03:53,234</v>
      </c>
      <c r="J5921" t="str">
        <f>IF(L5921="PAUSE",E5921,IF(anotacoes!G5925=conversao_anotacoes!C5921,conversao_anotacoes!C5921,conversao_anotacoes!D5921))</f>
        <v>&lt;ARBITRO_DESCONHECIDO&gt;</v>
      </c>
      <c r="K5921" t="str">
        <f t="shared" si="184"/>
        <v/>
      </c>
      <c r="L5921" t="str">
        <f>UPPER(anotacoes!H5921)</f>
        <v>PAUSE</v>
      </c>
      <c r="M5921" t="str">
        <f>IF(OR(L5921="ATTACK",L5921="FINTA"),"&lt;TECNICA&gt;",UPPER(anotacoes!I5921))</f>
        <v>&lt;NAO_CLASSIFICADO&gt;</v>
      </c>
      <c r="N5921" t="str">
        <f>IF(OR(L5921="ATTACK",L5921="FINTA"),UPPER(anotacoes!I5921),"")</f>
        <v/>
      </c>
      <c r="O5921" s="6" t="str">
        <f>IF(anotacoes!N5921=0,"",anotacoes!N5921)</f>
        <v/>
      </c>
      <c r="P5921" t="str">
        <f>IF(anotacoes!M5921=0,"",UPPER(anotacoes!M5921))</f>
        <v/>
      </c>
      <c r="Q5921" t="str">
        <f t="shared" si="185"/>
        <v>INSERT INTO CONVERSAO_LUTA_ACAO (cd_conversao, id_luta, sequencia, momento_inicio, momento_fim, quem_faz, quem_sofre, acao_tipo, acao, tecnica, direcao, pontuacao) VALUES (1, 85, 34, TRIM(' 00:03:46,300'), TRIM(' 00:03:53,234'), '&lt;ARBITRO_DESCONHECIDO&gt;', '', 'PAUSE', '&lt;NAO_CLASSIFICADO&gt;', NULL, NULL, NULL)</v>
      </c>
      <c r="R5921" t="s">
        <v>10327</v>
      </c>
    </row>
    <row r="5922" spans="1:18" hidden="1" x14ac:dyDescent="0.25">
      <c r="A5922" s="7">
        <f>anotacoes!D5922</f>
        <v>40559</v>
      </c>
      <c r="B5922" t="str">
        <f>anotacoes!C5922</f>
        <v>WORLD MASTERS BAKU 2011</v>
      </c>
      <c r="C5922" t="str">
        <f>anotacoes!E5922</f>
        <v>NAKAI</v>
      </c>
      <c r="D5922" t="str">
        <f>anotacoes!F5922</f>
        <v>GUILHEIRO</v>
      </c>
      <c r="E5922" t="s">
        <v>10325</v>
      </c>
      <c r="F5922">
        <f>anotacoes!A5922</f>
        <v>85</v>
      </c>
      <c r="G5922">
        <f>anotacoes!B5922</f>
        <v>35</v>
      </c>
      <c r="H5922" t="str">
        <f>anotacoes!K5922</f>
        <v xml:space="preserve"> 00:03:53,234</v>
      </c>
      <c r="I5922" t="str">
        <f>anotacoes!L5922</f>
        <v xml:space="preserve"> 00:03:55,026</v>
      </c>
      <c r="J5922" t="str">
        <f>IF(L5922="PAUSE",E5922,IF(anotacoes!G5926=conversao_anotacoes!C5922,conversao_anotacoes!C5922,conversao_anotacoes!D5922))</f>
        <v>NAKAI</v>
      </c>
      <c r="K5922" t="str">
        <f t="shared" si="184"/>
        <v>GUILHEIRO</v>
      </c>
      <c r="L5922" t="str">
        <f>UPPER(anotacoes!H5922)</f>
        <v>DISPLACEMENT</v>
      </c>
      <c r="M5922" t="str">
        <f>IF(OR(L5922="ATTACK",L5922="FINTA"),"&lt;TECNICA&gt;",UPPER(anotacoes!I5922))</f>
        <v>CIRCULAR LEFT</v>
      </c>
      <c r="N5922" t="str">
        <f>IF(OR(L5922="ATTACK",L5922="FINTA"),UPPER(anotacoes!I5922),"")</f>
        <v/>
      </c>
      <c r="O5922" s="6" t="str">
        <f>IF(anotacoes!N5922=0,"",anotacoes!N5922)</f>
        <v/>
      </c>
      <c r="P5922" t="str">
        <f>IF(anotacoes!M5922=0,"",UPPER(anotacoes!M5922))</f>
        <v/>
      </c>
      <c r="Q5922" t="str">
        <f t="shared" si="185"/>
        <v>INSERT INTO CONVERSAO_LUTA_ACAO (cd_conversao, id_luta, sequencia, momento_inicio, momento_fim, quem_faz, quem_sofre, acao_tipo, acao, tecnica, direcao, pontuacao) VALUES (1, 85, 35, TRIM(' 00:03:53,234'), TRIM(' 00:03:55,026'), 'NAKAI', 'GUILHEIRO', 'DISPLACEMENT', 'CIRCULAR LEFT', NULL, NULL, NULL)</v>
      </c>
      <c r="R5922" t="s">
        <v>10327</v>
      </c>
    </row>
    <row r="5923" spans="1:18" hidden="1" x14ac:dyDescent="0.25">
      <c r="A5923" s="7">
        <f>anotacoes!D5923</f>
        <v>40559</v>
      </c>
      <c r="B5923" t="str">
        <f>anotacoes!C5923</f>
        <v>WORLD MASTERS BAKU 2011</v>
      </c>
      <c r="C5923" t="str">
        <f>anotacoes!E5923</f>
        <v>NAKAI</v>
      </c>
      <c r="D5923" t="str">
        <f>anotacoes!F5923</f>
        <v>GUILHEIRO</v>
      </c>
      <c r="E5923" t="s">
        <v>10325</v>
      </c>
      <c r="F5923">
        <f>anotacoes!A5923</f>
        <v>85</v>
      </c>
      <c r="G5923">
        <f>anotacoes!B5923</f>
        <v>36</v>
      </c>
      <c r="H5923" t="str">
        <f>anotacoes!K5923</f>
        <v xml:space="preserve"> 00:03:55,241</v>
      </c>
      <c r="I5923" t="str">
        <f>anotacoes!L5923</f>
        <v xml:space="preserve"> 00:03:56,347</v>
      </c>
      <c r="J5923" t="str">
        <f>IF(L5923="PAUSE",E5923,IF(anotacoes!G5927=conversao_anotacoes!C5923,conversao_anotacoes!C5923,conversao_anotacoes!D5923))</f>
        <v>NAKAI</v>
      </c>
      <c r="K5923" t="str">
        <f t="shared" si="184"/>
        <v>GUILHEIRO</v>
      </c>
      <c r="L5923" t="str">
        <f>UPPER(anotacoes!H5923)</f>
        <v>DISPLACEMENT</v>
      </c>
      <c r="M5923" t="str">
        <f>IF(OR(L5923="ATTACK",L5923="FINTA"),"&lt;TECNICA&gt;",UPPER(anotacoes!I5923))</f>
        <v>2-3 STEP HESITANT LEFT</v>
      </c>
      <c r="N5923" t="str">
        <f>IF(OR(L5923="ATTACK",L5923="FINTA"),UPPER(anotacoes!I5923),"")</f>
        <v/>
      </c>
      <c r="O5923" s="6" t="str">
        <f>IF(anotacoes!N5923=0,"",anotacoes!N5923)</f>
        <v/>
      </c>
      <c r="P5923" t="str">
        <f>IF(anotacoes!M5923=0,"",UPPER(anotacoes!M5923))</f>
        <v/>
      </c>
      <c r="Q5923" t="str">
        <f t="shared" si="185"/>
        <v>INSERT INTO CONVERSAO_LUTA_ACAO (cd_conversao, id_luta, sequencia, momento_inicio, momento_fim, quem_faz, quem_sofre, acao_tipo, acao, tecnica, direcao, pontuacao) VALUES (1, 85, 36, TRIM(' 00:03:55,241'), TRIM(' 00:03:56,347'), 'NAKAI', 'GUILHEIRO', 'DISPLACEMENT', '2-3 STEP HESITANT LEFT', NULL, NULL, NULL)</v>
      </c>
      <c r="R5923" t="s">
        <v>10327</v>
      </c>
    </row>
    <row r="5924" spans="1:18" hidden="1" x14ac:dyDescent="0.25">
      <c r="A5924" s="7">
        <f>anotacoes!D5924</f>
        <v>40559</v>
      </c>
      <c r="B5924" t="str">
        <f>anotacoes!C5924</f>
        <v>WORLD MASTERS BAKU 2011</v>
      </c>
      <c r="C5924" t="str">
        <f>anotacoes!E5924</f>
        <v>NAKAI</v>
      </c>
      <c r="D5924" t="str">
        <f>anotacoes!F5924</f>
        <v>GUILHEIRO</v>
      </c>
      <c r="E5924" t="s">
        <v>10325</v>
      </c>
      <c r="F5924">
        <f>anotacoes!A5924</f>
        <v>85</v>
      </c>
      <c r="G5924">
        <f>anotacoes!B5924</f>
        <v>37</v>
      </c>
      <c r="H5924" t="str">
        <f>anotacoes!K5924</f>
        <v xml:space="preserve"> 00:03:56,347</v>
      </c>
      <c r="I5924" t="str">
        <f>anotacoes!L5924</f>
        <v xml:space="preserve"> 00:04:06,626</v>
      </c>
      <c r="J5924" t="str">
        <f>IF(L5924="PAUSE",E5924,IF(anotacoes!G5928=conversao_anotacoes!C5924,conversao_anotacoes!C5924,conversao_anotacoes!D5924))</f>
        <v>NAKAI</v>
      </c>
      <c r="K5924" t="str">
        <f t="shared" si="184"/>
        <v>GUILHEIRO</v>
      </c>
      <c r="L5924" t="str">
        <f>UPPER(anotacoes!H5924)</f>
        <v>GRIP TIME</v>
      </c>
      <c r="M5924" t="str">
        <f>IF(OR(L5924="ATTACK",L5924="FINTA"),"&lt;TECNICA&gt;",UPPER(anotacoes!I5924))</f>
        <v>RIGHT COLLAR</v>
      </c>
      <c r="N5924" t="str">
        <f>IF(OR(L5924="ATTACK",L5924="FINTA"),UPPER(anotacoes!I5924),"")</f>
        <v/>
      </c>
      <c r="O5924" s="6" t="str">
        <f>IF(anotacoes!N5924=0,"",anotacoes!N5924)</f>
        <v/>
      </c>
      <c r="P5924" t="str">
        <f>IF(anotacoes!M5924=0,"",UPPER(anotacoes!M5924))</f>
        <v/>
      </c>
      <c r="Q5924" t="str">
        <f t="shared" si="185"/>
        <v>INSERT INTO CONVERSAO_LUTA_ACAO (cd_conversao, id_luta, sequencia, momento_inicio, momento_fim, quem_faz, quem_sofre, acao_tipo, acao, tecnica, direcao, pontuacao) VALUES (1, 85, 37, TRIM(' 00:03:56,347'), TRIM(' 00:04:06,626'), 'NAKAI', 'GUILHEIRO', 'GRIP TIME', 'RIGHT COLLAR', NULL, NULL, NULL)</v>
      </c>
      <c r="R5924" t="s">
        <v>10327</v>
      </c>
    </row>
    <row r="5925" spans="1:18" hidden="1" x14ac:dyDescent="0.25">
      <c r="A5925" s="7">
        <f>anotacoes!D5925</f>
        <v>40559</v>
      </c>
      <c r="B5925" t="str">
        <f>anotacoes!C5925</f>
        <v>WORLD MASTERS BAKU 2011</v>
      </c>
      <c r="C5925" t="str">
        <f>anotacoes!E5925</f>
        <v>NAKAI</v>
      </c>
      <c r="D5925" t="str">
        <f>anotacoes!F5925</f>
        <v>GUILHEIRO</v>
      </c>
      <c r="E5925" t="s">
        <v>10325</v>
      </c>
      <c r="F5925">
        <f>anotacoes!A5925</f>
        <v>85</v>
      </c>
      <c r="G5925">
        <f>anotacoes!B5925</f>
        <v>38</v>
      </c>
      <c r="H5925" t="str">
        <f>anotacoes!K5925</f>
        <v xml:space="preserve"> 00:04:06,626</v>
      </c>
      <c r="I5925" t="str">
        <f>anotacoes!L5925</f>
        <v xml:space="preserve"> 00:04:09,721</v>
      </c>
      <c r="J5925" t="str">
        <f>IF(L5925="PAUSE",E5925,IF(anotacoes!G5929=conversao_anotacoes!C5925,conversao_anotacoes!C5925,conversao_anotacoes!D5925))</f>
        <v>NAKAI</v>
      </c>
      <c r="K5925" t="str">
        <f t="shared" si="184"/>
        <v>GUILHEIRO</v>
      </c>
      <c r="L5925" t="str">
        <f>UPPER(anotacoes!H5925)</f>
        <v>GRIP TIME</v>
      </c>
      <c r="M5925" t="str">
        <f>IF(OR(L5925="ATTACK",L5925="FINTA"),"&lt;TECNICA&gt;",UPPER(anotacoes!I5925))</f>
        <v>RIGHT COLLAR LEFT SLEEVE</v>
      </c>
      <c r="N5925" t="str">
        <f>IF(OR(L5925="ATTACK",L5925="FINTA"),UPPER(anotacoes!I5925),"")</f>
        <v/>
      </c>
      <c r="O5925" s="6" t="str">
        <f>IF(anotacoes!N5925=0,"",anotacoes!N5925)</f>
        <v/>
      </c>
      <c r="P5925" t="str">
        <f>IF(anotacoes!M5925=0,"",UPPER(anotacoes!M5925))</f>
        <v/>
      </c>
      <c r="Q5925" t="str">
        <f t="shared" si="185"/>
        <v>INSERT INTO CONVERSAO_LUTA_ACAO (cd_conversao, id_luta, sequencia, momento_inicio, momento_fim, quem_faz, quem_sofre, acao_tipo, acao, tecnica, direcao, pontuacao) VALUES (1, 85, 38, TRIM(' 00:04:06,626'), TRIM(' 00:04:09,721'), 'NAKAI', 'GUILHEIRO', 'GRIP TIME', 'RIGHT COLLAR LEFT SLEEVE', NULL, NULL, NULL)</v>
      </c>
      <c r="R5925" t="s">
        <v>10327</v>
      </c>
    </row>
    <row r="5926" spans="1:18" hidden="1" x14ac:dyDescent="0.25">
      <c r="A5926" s="7">
        <f>anotacoes!D5926</f>
        <v>40559</v>
      </c>
      <c r="B5926" t="str">
        <f>anotacoes!C5926</f>
        <v>WORLD MASTERS BAKU 2011</v>
      </c>
      <c r="C5926" t="str">
        <f>anotacoes!E5926</f>
        <v>NAKAI</v>
      </c>
      <c r="D5926" t="str">
        <f>anotacoes!F5926</f>
        <v>GUILHEIRO</v>
      </c>
      <c r="E5926" t="s">
        <v>10325</v>
      </c>
      <c r="F5926">
        <f>anotacoes!A5926</f>
        <v>85</v>
      </c>
      <c r="G5926">
        <f>anotacoes!B5926</f>
        <v>39</v>
      </c>
      <c r="H5926" t="str">
        <f>anotacoes!K5926</f>
        <v xml:space="preserve"> 00:04:09,721</v>
      </c>
      <c r="I5926" t="str">
        <f>anotacoes!L5926</f>
        <v xml:space="preserve"> 00:04:13,271</v>
      </c>
      <c r="J5926" t="str">
        <f>IF(L5926="PAUSE",E5926,IF(anotacoes!G5930=conversao_anotacoes!C5926,conversao_anotacoes!C5926,conversao_anotacoes!D5926))</f>
        <v>NAKAI</v>
      </c>
      <c r="K5926" t="str">
        <f t="shared" si="184"/>
        <v>GUILHEIRO</v>
      </c>
      <c r="L5926" t="str">
        <f>UPPER(anotacoes!H5926)</f>
        <v>GRIP TIME</v>
      </c>
      <c r="M5926" t="str">
        <f>IF(OR(L5926="ATTACK",L5926="FINTA"),"&lt;TECNICA&gt;",UPPER(anotacoes!I5926))</f>
        <v>RIGHT COLLAR</v>
      </c>
      <c r="N5926" t="str">
        <f>IF(OR(L5926="ATTACK",L5926="FINTA"),UPPER(anotacoes!I5926),"")</f>
        <v/>
      </c>
      <c r="O5926" s="6" t="str">
        <f>IF(anotacoes!N5926=0,"",anotacoes!N5926)</f>
        <v/>
      </c>
      <c r="P5926" t="str">
        <f>IF(anotacoes!M5926=0,"",UPPER(anotacoes!M5926))</f>
        <v/>
      </c>
      <c r="Q5926" t="str">
        <f t="shared" si="185"/>
        <v>INSERT INTO CONVERSAO_LUTA_ACAO (cd_conversao, id_luta, sequencia, momento_inicio, momento_fim, quem_faz, quem_sofre, acao_tipo, acao, tecnica, direcao, pontuacao) VALUES (1, 85, 39, TRIM(' 00:04:09,721'), TRIM(' 00:04:13,271'), 'NAKAI', 'GUILHEIRO', 'GRIP TIME', 'RIGHT COLLAR', NULL, NULL, NULL)</v>
      </c>
      <c r="R5926" t="s">
        <v>10327</v>
      </c>
    </row>
    <row r="5927" spans="1:18" hidden="1" x14ac:dyDescent="0.25">
      <c r="A5927" s="7">
        <f>anotacoes!D5927</f>
        <v>40559</v>
      </c>
      <c r="B5927" t="str">
        <f>anotacoes!C5927</f>
        <v>WORLD MASTERS BAKU 2011</v>
      </c>
      <c r="C5927" t="str">
        <f>anotacoes!E5927</f>
        <v>NAKAI</v>
      </c>
      <c r="D5927" t="str">
        <f>anotacoes!F5927</f>
        <v>GUILHEIRO</v>
      </c>
      <c r="E5927" t="s">
        <v>10325</v>
      </c>
      <c r="F5927">
        <f>anotacoes!A5927</f>
        <v>85</v>
      </c>
      <c r="G5927">
        <f>anotacoes!B5927</f>
        <v>40</v>
      </c>
      <c r="H5927" t="str">
        <f>anotacoes!K5927</f>
        <v xml:space="preserve"> 00:04:13,271</v>
      </c>
      <c r="I5927" t="str">
        <f>anotacoes!L5927</f>
        <v xml:space="preserve"> 00:05:00,283</v>
      </c>
      <c r="J5927" t="str">
        <f>IF(L5927="PAUSE",E5927,IF(anotacoes!G5931=conversao_anotacoes!C5927,conversao_anotacoes!C5927,conversao_anotacoes!D5927))</f>
        <v>NAKAI</v>
      </c>
      <c r="K5927" t="str">
        <f t="shared" si="184"/>
        <v>GUILHEIRO</v>
      </c>
      <c r="L5927" t="str">
        <f>UPPER(anotacoes!H5927)</f>
        <v>GRIP TIME</v>
      </c>
      <c r="M5927" t="str">
        <f>IF(OR(L5927="ATTACK",L5927="FINTA"),"&lt;TECNICA&gt;",UPPER(anotacoes!I5927))</f>
        <v>RIGHT COLLAR</v>
      </c>
      <c r="N5927" t="str">
        <f>IF(OR(L5927="ATTACK",L5927="FINTA"),UPPER(anotacoes!I5927),"")</f>
        <v/>
      </c>
      <c r="O5927" s="6" t="str">
        <f>IF(anotacoes!N5927=0,"",anotacoes!N5927)</f>
        <v/>
      </c>
      <c r="P5927" t="str">
        <f>IF(anotacoes!M5927=0,"",UPPER(anotacoes!M5927))</f>
        <v/>
      </c>
      <c r="Q5927" t="str">
        <f t="shared" si="185"/>
        <v>INSERT INTO CONVERSAO_LUTA_ACAO (cd_conversao, id_luta, sequencia, momento_inicio, momento_fim, quem_faz, quem_sofre, acao_tipo, acao, tecnica, direcao, pontuacao) VALUES (1, 85, 40, TRIM(' 00:04:13,271'), TRIM(' 00:05:00,283'), 'NAKAI', 'GUILHEIRO', 'GRIP TIME', 'RIGHT COLLAR', NULL, NULL, NULL)</v>
      </c>
      <c r="R5927" t="s">
        <v>10327</v>
      </c>
    </row>
    <row r="5928" spans="1:18" hidden="1" x14ac:dyDescent="0.25">
      <c r="A5928" s="7">
        <f>anotacoes!D5928</f>
        <v>40559</v>
      </c>
      <c r="B5928" t="str">
        <f>anotacoes!C5928</f>
        <v>WORLD MASTERS BAKU 2011</v>
      </c>
      <c r="C5928" t="str">
        <f>anotacoes!E5928</f>
        <v>NAKAI</v>
      </c>
      <c r="D5928" t="str">
        <f>anotacoes!F5928</f>
        <v>GUILHEIRO</v>
      </c>
      <c r="E5928" t="s">
        <v>10325</v>
      </c>
      <c r="F5928">
        <f>anotacoes!A5928</f>
        <v>85</v>
      </c>
      <c r="G5928">
        <f>anotacoes!B5928</f>
        <v>41</v>
      </c>
      <c r="H5928" t="str">
        <f>anotacoes!K5928</f>
        <v xml:space="preserve"> 00:05:00,283</v>
      </c>
      <c r="I5928" t="str">
        <f>anotacoes!L5928</f>
        <v xml:space="preserve"> 00:05:00,593</v>
      </c>
      <c r="J5928" t="str">
        <f>IF(L5928="PAUSE",E5928,IF(anotacoes!G5932=conversao_anotacoes!C5928,conversao_anotacoes!C5928,conversao_anotacoes!D5928))</f>
        <v>NAKAI</v>
      </c>
      <c r="K5928" t="str">
        <f t="shared" si="184"/>
        <v>GUILHEIRO</v>
      </c>
      <c r="L5928" t="str">
        <f>UPPER(anotacoes!H5928)</f>
        <v>ATTACK</v>
      </c>
      <c r="M5928" t="str">
        <f>IF(OR(L5928="ATTACK",L5928="FINTA"),"&lt;TECNICA&gt;",UPPER(anotacoes!I5928))</f>
        <v>&lt;TECNICA&gt;</v>
      </c>
      <c r="N5928" t="str">
        <f>IF(OR(L5928="ATTACK",L5928="FINTA"),UPPER(anotacoes!I5928),"")</f>
        <v>HARAI GOSHI GAESHI</v>
      </c>
      <c r="O5928" s="6">
        <f>IF(anotacoes!N5928=0,"",anotacoes!N5928)</f>
        <v>4</v>
      </c>
      <c r="P5928" t="str">
        <f>IF(anotacoes!M5928=0,"",UPPER(anotacoes!M5928))</f>
        <v/>
      </c>
      <c r="Q5928" t="str">
        <f t="shared" si="185"/>
        <v>INSERT INTO CONVERSAO_LUTA_ACAO (cd_conversao, id_luta, sequencia, momento_inicio, momento_fim, quem_faz, quem_sofre, acao_tipo, acao, tecnica, direcao, pontuacao) VALUES (1, 85, 41, TRIM(' 00:05:00,283'), TRIM(' 00:05:00,593'), 'NAKAI', 'GUILHEIRO', 'ATTACK', '&lt;TECNICA&gt;', 'HARAI GOSHI GAESHI', 4, NULL)</v>
      </c>
      <c r="R5928" t="s">
        <v>10327</v>
      </c>
    </row>
    <row r="5929" spans="1:18" hidden="1" x14ac:dyDescent="0.25">
      <c r="A5929" s="7">
        <f>anotacoes!D5929</f>
        <v>40559</v>
      </c>
      <c r="B5929" t="str">
        <f>anotacoes!C5929</f>
        <v>WORLD MASTERS BAKU 2011</v>
      </c>
      <c r="C5929" t="str">
        <f>anotacoes!E5929</f>
        <v>NAKAI</v>
      </c>
      <c r="D5929" t="str">
        <f>anotacoes!F5929</f>
        <v>GUILHEIRO</v>
      </c>
      <c r="E5929" t="s">
        <v>10325</v>
      </c>
      <c r="F5929">
        <f>anotacoes!A5929</f>
        <v>85</v>
      </c>
      <c r="G5929">
        <f>anotacoes!B5929</f>
        <v>42</v>
      </c>
      <c r="H5929" t="str">
        <f>anotacoes!K5929</f>
        <v xml:space="preserve"> 00:05:00,593</v>
      </c>
      <c r="I5929" t="str">
        <f>anotacoes!L5929</f>
        <v xml:space="preserve"> 00:05:05,734</v>
      </c>
      <c r="J5929" t="str">
        <f>IF(L5929="PAUSE",E5929,IF(anotacoes!G5933=conversao_anotacoes!C5929,conversao_anotacoes!C5929,conversao_anotacoes!D5929))</f>
        <v>NAKAI</v>
      </c>
      <c r="K5929" t="str">
        <f t="shared" si="184"/>
        <v>GUILHEIRO</v>
      </c>
      <c r="L5929" t="str">
        <f>UPPER(anotacoes!H5929)</f>
        <v>GROUNDWORK COMBAT</v>
      </c>
      <c r="M5929" t="str">
        <f>IF(OR(L5929="ATTACK",L5929="FINTA"),"&lt;TECNICA&gt;",UPPER(anotacoes!I5929))</f>
        <v>DEFENSIVE POSITION</v>
      </c>
      <c r="N5929" t="str">
        <f>IF(OR(L5929="ATTACK",L5929="FINTA"),UPPER(anotacoes!I5929),"")</f>
        <v/>
      </c>
      <c r="O5929" s="6" t="str">
        <f>IF(anotacoes!N5929=0,"",anotacoes!N5929)</f>
        <v/>
      </c>
      <c r="P5929" t="str">
        <f>IF(anotacoes!M5929=0,"",UPPER(anotacoes!M5929))</f>
        <v/>
      </c>
      <c r="Q5929" t="str">
        <f t="shared" si="185"/>
        <v>INSERT INTO CONVERSAO_LUTA_ACAO (cd_conversao, id_luta, sequencia, momento_inicio, momento_fim, quem_faz, quem_sofre, acao_tipo, acao, tecnica, direcao, pontuacao) VALUES (1, 85, 42, TRIM(' 00:05:00,593'), TRIM(' 00:05:05,734'), 'NAKAI', 'GUILHEIRO', 'GROUNDWORK COMBAT', 'DEFENSIVE POSITION', NULL, NULL, NULL)</v>
      </c>
      <c r="R5929" t="s">
        <v>10327</v>
      </c>
    </row>
    <row r="5930" spans="1:18" hidden="1" x14ac:dyDescent="0.25">
      <c r="A5930" s="7">
        <f>anotacoes!D5930</f>
        <v>40559</v>
      </c>
      <c r="B5930" t="str">
        <f>anotacoes!C5930</f>
        <v>WORLD MASTERS BAKU 2011</v>
      </c>
      <c r="C5930" t="str">
        <f>anotacoes!E5930</f>
        <v>NAKAI</v>
      </c>
      <c r="D5930" t="str">
        <f>anotacoes!F5930</f>
        <v>GUILHEIRO</v>
      </c>
      <c r="E5930" t="s">
        <v>10325</v>
      </c>
      <c r="F5930">
        <f>anotacoes!A5930</f>
        <v>85</v>
      </c>
      <c r="G5930">
        <f>anotacoes!B5930</f>
        <v>43</v>
      </c>
      <c r="H5930" t="str">
        <f>anotacoes!K5930</f>
        <v xml:space="preserve"> 00:05:05,908</v>
      </c>
      <c r="I5930" t="str">
        <f>anotacoes!L5930</f>
        <v xml:space="preserve"> 00:05:11,986</v>
      </c>
      <c r="J5930" t="str">
        <f>IF(L5930="PAUSE",E5930,IF(anotacoes!G5934=conversao_anotacoes!C5930,conversao_anotacoes!C5930,conversao_anotacoes!D5930))</f>
        <v>&lt;ARBITRO_DESCONHECIDO&gt;</v>
      </c>
      <c r="K5930" t="str">
        <f t="shared" si="184"/>
        <v/>
      </c>
      <c r="L5930" t="str">
        <f>UPPER(anotacoes!H5930)</f>
        <v>PAUSE</v>
      </c>
      <c r="M5930" t="str">
        <f>IF(OR(L5930="ATTACK",L5930="FINTA"),"&lt;TECNICA&gt;",UPPER(anotacoes!I5930))</f>
        <v>&lt;NAO_CLASSIFICADO&gt;</v>
      </c>
      <c r="N5930" t="str">
        <f>IF(OR(L5930="ATTACK",L5930="FINTA"),UPPER(anotacoes!I5930),"")</f>
        <v/>
      </c>
      <c r="O5930" s="6" t="str">
        <f>IF(anotacoes!N5930=0,"",anotacoes!N5930)</f>
        <v/>
      </c>
      <c r="P5930" t="str">
        <f>IF(anotacoes!M5930=0,"",UPPER(anotacoes!M5930))</f>
        <v/>
      </c>
      <c r="Q5930" t="str">
        <f t="shared" si="185"/>
        <v>INSERT INTO CONVERSAO_LUTA_ACAO (cd_conversao, id_luta, sequencia, momento_inicio, momento_fim, quem_faz, quem_sofre, acao_tipo, acao, tecnica, direcao, pontuacao) VALUES (1, 85, 43, TRIM(' 00:05:05,908'), TRIM(' 00:05:11,986'), '&lt;ARBITRO_DESCONHECIDO&gt;', '', 'PAUSE', '&lt;NAO_CLASSIFICADO&gt;', NULL, NULL, NULL)</v>
      </c>
      <c r="R5930" t="s">
        <v>10327</v>
      </c>
    </row>
    <row r="5931" spans="1:18" hidden="1" x14ac:dyDescent="0.25">
      <c r="A5931" s="7">
        <f>anotacoes!D5931</f>
        <v>40559</v>
      </c>
      <c r="B5931" t="str">
        <f>anotacoes!C5931</f>
        <v>WORLD MASTERS BAKU 2011</v>
      </c>
      <c r="C5931" t="str">
        <f>anotacoes!E5931</f>
        <v>NAKAI</v>
      </c>
      <c r="D5931" t="str">
        <f>anotacoes!F5931</f>
        <v>GUILHEIRO</v>
      </c>
      <c r="E5931" t="s">
        <v>10325</v>
      </c>
      <c r="F5931">
        <f>anotacoes!A5931</f>
        <v>85</v>
      </c>
      <c r="G5931">
        <f>anotacoes!B5931</f>
        <v>44</v>
      </c>
      <c r="H5931" t="str">
        <f>anotacoes!K5931</f>
        <v xml:space="preserve"> 00:05:12,173</v>
      </c>
      <c r="I5931" t="str">
        <f>anotacoes!L5931</f>
        <v xml:space="preserve"> 00:05:15,881</v>
      </c>
      <c r="J5931" t="str">
        <f>IF(L5931="PAUSE",E5931,IF(anotacoes!G5935=conversao_anotacoes!C5931,conversao_anotacoes!C5931,conversao_anotacoes!D5931))</f>
        <v>NAKAI</v>
      </c>
      <c r="K5931" t="str">
        <f t="shared" si="184"/>
        <v>GUILHEIRO</v>
      </c>
      <c r="L5931" t="str">
        <f>UPPER(anotacoes!H5931)</f>
        <v>DISPLACEMENT</v>
      </c>
      <c r="M5931" t="str">
        <f>IF(OR(L5931="ATTACK",L5931="FINTA"),"&lt;TECNICA&gt;",UPPER(anotacoes!I5931))</f>
        <v>CIRCULAR LEFT</v>
      </c>
      <c r="N5931" t="str">
        <f>IF(OR(L5931="ATTACK",L5931="FINTA"),UPPER(anotacoes!I5931),"")</f>
        <v/>
      </c>
      <c r="O5931" s="6" t="str">
        <f>IF(anotacoes!N5931=0,"",anotacoes!N5931)</f>
        <v/>
      </c>
      <c r="P5931" t="str">
        <f>IF(anotacoes!M5931=0,"",UPPER(anotacoes!M5931))</f>
        <v/>
      </c>
      <c r="Q5931" t="str">
        <f t="shared" si="185"/>
        <v>INSERT INTO CONVERSAO_LUTA_ACAO (cd_conversao, id_luta, sequencia, momento_inicio, momento_fim, quem_faz, quem_sofre, acao_tipo, acao, tecnica, direcao, pontuacao) VALUES (1, 85, 44, TRIM(' 00:05:12,173'), TRIM(' 00:05:15,881'), 'NAKAI', 'GUILHEIRO', 'DISPLACEMENT', 'CIRCULAR LEFT', NULL, NULL, NULL)</v>
      </c>
      <c r="R5931" t="s">
        <v>10327</v>
      </c>
    </row>
    <row r="5932" spans="1:18" hidden="1" x14ac:dyDescent="0.25">
      <c r="A5932" s="7">
        <f>anotacoes!D5932</f>
        <v>40559</v>
      </c>
      <c r="B5932" t="str">
        <f>anotacoes!C5932</f>
        <v>WORLD MASTERS BAKU 2011</v>
      </c>
      <c r="C5932" t="str">
        <f>anotacoes!E5932</f>
        <v>NAKAI</v>
      </c>
      <c r="D5932" t="str">
        <f>anotacoes!F5932</f>
        <v>GUILHEIRO</v>
      </c>
      <c r="E5932" t="s">
        <v>10325</v>
      </c>
      <c r="F5932">
        <f>anotacoes!A5932</f>
        <v>85</v>
      </c>
      <c r="G5932">
        <f>anotacoes!B5932</f>
        <v>45</v>
      </c>
      <c r="H5932" t="str">
        <f>anotacoes!K5932</f>
        <v xml:space="preserve"> 00:05:15,881</v>
      </c>
      <c r="I5932" t="str">
        <f>anotacoes!L5932</f>
        <v xml:space="preserve"> 00:05:16,940</v>
      </c>
      <c r="J5932" t="str">
        <f>IF(L5932="PAUSE",E5932,IF(anotacoes!G5936=conversao_anotacoes!C5932,conversao_anotacoes!C5932,conversao_anotacoes!D5932))</f>
        <v>NAKAI</v>
      </c>
      <c r="K5932" t="str">
        <f t="shared" si="184"/>
        <v>GUILHEIRO</v>
      </c>
      <c r="L5932" t="str">
        <f>UPPER(anotacoes!H5932)</f>
        <v>DISPLACEMENT</v>
      </c>
      <c r="M5932" t="str">
        <f>IF(OR(L5932="ATTACK",L5932="FINTA"),"&lt;TECNICA&gt;",UPPER(anotacoes!I5932))</f>
        <v>2-3 STEP HESITANT RIGHT</v>
      </c>
      <c r="N5932" t="str">
        <f>IF(OR(L5932="ATTACK",L5932="FINTA"),UPPER(anotacoes!I5932),"")</f>
        <v/>
      </c>
      <c r="O5932" s="6" t="str">
        <f>IF(anotacoes!N5932=0,"",anotacoes!N5932)</f>
        <v/>
      </c>
      <c r="P5932" t="str">
        <f>IF(anotacoes!M5932=0,"",UPPER(anotacoes!M5932))</f>
        <v/>
      </c>
      <c r="Q5932" t="str">
        <f t="shared" si="185"/>
        <v>INSERT INTO CONVERSAO_LUTA_ACAO (cd_conversao, id_luta, sequencia, momento_inicio, momento_fim, quem_faz, quem_sofre, acao_tipo, acao, tecnica, direcao, pontuacao) VALUES (1, 85, 45, TRIM(' 00:05:15,881'), TRIM(' 00:05:16,940'), 'NAKAI', 'GUILHEIRO', 'DISPLACEMENT', '2-3 STEP HESITANT RIGHT', NULL, NULL, NULL)</v>
      </c>
      <c r="R5932" t="s">
        <v>10327</v>
      </c>
    </row>
    <row r="5933" spans="1:18" hidden="1" x14ac:dyDescent="0.25">
      <c r="A5933" s="7">
        <f>anotacoes!D5933</f>
        <v>40559</v>
      </c>
      <c r="B5933" t="str">
        <f>anotacoes!C5933</f>
        <v>WORLD MASTERS BAKU 2011</v>
      </c>
      <c r="C5933" t="str">
        <f>anotacoes!E5933</f>
        <v>NAKAI</v>
      </c>
      <c r="D5933" t="str">
        <f>anotacoes!F5933</f>
        <v>GUILHEIRO</v>
      </c>
      <c r="E5933" t="s">
        <v>10325</v>
      </c>
      <c r="F5933">
        <f>anotacoes!A5933</f>
        <v>85</v>
      </c>
      <c r="G5933">
        <f>anotacoes!B5933</f>
        <v>46</v>
      </c>
      <c r="H5933" t="str">
        <f>anotacoes!K5933</f>
        <v xml:space="preserve"> 00:05:16,940</v>
      </c>
      <c r="I5933" t="str">
        <f>anotacoes!L5933</f>
        <v xml:space="preserve"> 00:05:18,772</v>
      </c>
      <c r="J5933" t="str">
        <f>IF(L5933="PAUSE",E5933,IF(anotacoes!G5937=conversao_anotacoes!C5933,conversao_anotacoes!C5933,conversao_anotacoes!D5933))</f>
        <v>NAKAI</v>
      </c>
      <c r="K5933" t="str">
        <f t="shared" si="184"/>
        <v>GUILHEIRO</v>
      </c>
      <c r="L5933" t="str">
        <f>UPPER(anotacoes!H5933)</f>
        <v>GRIP TIME</v>
      </c>
      <c r="M5933" t="str">
        <f>IF(OR(L5933="ATTACK",L5933="FINTA"),"&lt;TECNICA&gt;",UPPER(anotacoes!I5933))</f>
        <v>RIGHT COLLAR LEFT SLEEVE</v>
      </c>
      <c r="N5933" t="str">
        <f>IF(OR(L5933="ATTACK",L5933="FINTA"),UPPER(anotacoes!I5933),"")</f>
        <v/>
      </c>
      <c r="O5933" s="6" t="str">
        <f>IF(anotacoes!N5933=0,"",anotacoes!N5933)</f>
        <v/>
      </c>
      <c r="P5933" t="str">
        <f>IF(anotacoes!M5933=0,"",UPPER(anotacoes!M5933))</f>
        <v/>
      </c>
      <c r="Q5933" t="str">
        <f t="shared" si="185"/>
        <v>INSERT INTO CONVERSAO_LUTA_ACAO (cd_conversao, id_luta, sequencia, momento_inicio, momento_fim, quem_faz, quem_sofre, acao_tipo, acao, tecnica, direcao, pontuacao) VALUES (1, 85, 46, TRIM(' 00:05:16,940'), TRIM(' 00:05:18,772'), 'NAKAI', 'GUILHEIRO', 'GRIP TIME', 'RIGHT COLLAR LEFT SLEEVE', NULL, NULL, NULL)</v>
      </c>
      <c r="R5933" t="s">
        <v>10327</v>
      </c>
    </row>
    <row r="5934" spans="1:18" hidden="1" x14ac:dyDescent="0.25">
      <c r="A5934" s="7">
        <f>anotacoes!D5934</f>
        <v>40559</v>
      </c>
      <c r="B5934" t="str">
        <f>anotacoes!C5934</f>
        <v>WORLD MASTERS BAKU 2011</v>
      </c>
      <c r="C5934" t="str">
        <f>anotacoes!E5934</f>
        <v>NAKAI</v>
      </c>
      <c r="D5934" t="str">
        <f>anotacoes!F5934</f>
        <v>GUILHEIRO</v>
      </c>
      <c r="E5934" t="s">
        <v>10325</v>
      </c>
      <c r="F5934">
        <f>anotacoes!A5934</f>
        <v>85</v>
      </c>
      <c r="G5934">
        <f>anotacoes!B5934</f>
        <v>47</v>
      </c>
      <c r="H5934" t="str">
        <f>anotacoes!K5934</f>
        <v xml:space="preserve"> 00:05:18,772</v>
      </c>
      <c r="I5934" t="str">
        <f>anotacoes!L5934</f>
        <v xml:space="preserve"> 00:05:20,253</v>
      </c>
      <c r="J5934" t="str">
        <f>IF(L5934="PAUSE",E5934,IF(anotacoes!G5938=conversao_anotacoes!C5934,conversao_anotacoes!C5934,conversao_anotacoes!D5934))</f>
        <v>NAKAI</v>
      </c>
      <c r="K5934" t="str">
        <f t="shared" si="184"/>
        <v>GUILHEIRO</v>
      </c>
      <c r="L5934" t="str">
        <f>UPPER(anotacoes!H5934)</f>
        <v>ATTACK</v>
      </c>
      <c r="M5934" t="str">
        <f>IF(OR(L5934="ATTACK",L5934="FINTA"),"&lt;TECNICA&gt;",UPPER(anotacoes!I5934))</f>
        <v>&lt;TECNICA&gt;</v>
      </c>
      <c r="N5934" t="str">
        <f>IF(OR(L5934="ATTACK",L5934="FINTA"),UPPER(anotacoes!I5934),"")</f>
        <v>HARAI GOSHI MAKIKOMI</v>
      </c>
      <c r="O5934" s="6">
        <f>IF(anotacoes!N5934=0,"",anotacoes!N5934)</f>
        <v>4</v>
      </c>
      <c r="P5934" t="str">
        <f>IF(anotacoes!M5934=0,"",UPPER(anotacoes!M5934))</f>
        <v/>
      </c>
      <c r="Q5934" t="str">
        <f t="shared" si="185"/>
        <v>INSERT INTO CONVERSAO_LUTA_ACAO (cd_conversao, id_luta, sequencia, momento_inicio, momento_fim, quem_faz, quem_sofre, acao_tipo, acao, tecnica, direcao, pontuacao) VALUES (1, 85, 47, TRIM(' 00:05:18,772'), TRIM(' 00:05:20,253'), 'NAKAI', 'GUILHEIRO', 'ATTACK', '&lt;TECNICA&gt;', 'HARAI GOSHI MAKIKOMI', 4, NULL)</v>
      </c>
      <c r="R5934" t="s">
        <v>10327</v>
      </c>
    </row>
    <row r="5935" spans="1:18" hidden="1" x14ac:dyDescent="0.25">
      <c r="A5935" s="7">
        <f>anotacoes!D5935</f>
        <v>40559</v>
      </c>
      <c r="B5935" t="str">
        <f>anotacoes!C5935</f>
        <v>WORLD MASTERS BAKU 2011</v>
      </c>
      <c r="C5935" t="str">
        <f>anotacoes!E5935</f>
        <v>NAKAI</v>
      </c>
      <c r="D5935" t="str">
        <f>anotacoes!F5935</f>
        <v>GUILHEIRO</v>
      </c>
      <c r="E5935" t="s">
        <v>10325</v>
      </c>
      <c r="F5935">
        <f>anotacoes!A5935</f>
        <v>85</v>
      </c>
      <c r="G5935">
        <f>anotacoes!B5935</f>
        <v>48</v>
      </c>
      <c r="H5935" t="str">
        <f>anotacoes!K5935</f>
        <v xml:space="preserve"> 00:05:20,439</v>
      </c>
      <c r="I5935" t="str">
        <f>anotacoes!L5935</f>
        <v xml:space="preserve"> 00:05:23,574</v>
      </c>
      <c r="J5935" t="str">
        <f>IF(L5935="PAUSE",E5935,IF(anotacoes!G5939=conversao_anotacoes!C5935,conversao_anotacoes!C5935,conversao_anotacoes!D5935))</f>
        <v>NAKAI</v>
      </c>
      <c r="K5935" t="str">
        <f t="shared" si="184"/>
        <v>GUILHEIRO</v>
      </c>
      <c r="L5935" t="str">
        <f>UPPER(anotacoes!H5935)</f>
        <v>GROUNDWORK COMBAT</v>
      </c>
      <c r="M5935" t="str">
        <f>IF(OR(L5935="ATTACK",L5935="FINTA"),"&lt;TECNICA&gt;",UPPER(anotacoes!I5935))</f>
        <v>DEFENSIVE POSITION</v>
      </c>
      <c r="N5935" t="str">
        <f>IF(OR(L5935="ATTACK",L5935="FINTA"),UPPER(anotacoes!I5935),"")</f>
        <v/>
      </c>
      <c r="O5935" s="6" t="str">
        <f>IF(anotacoes!N5935=0,"",anotacoes!N5935)</f>
        <v/>
      </c>
      <c r="P5935" t="str">
        <f>IF(anotacoes!M5935=0,"",UPPER(anotacoes!M5935))</f>
        <v/>
      </c>
      <c r="Q5935" t="str">
        <f t="shared" si="185"/>
        <v>INSERT INTO CONVERSAO_LUTA_ACAO (cd_conversao, id_luta, sequencia, momento_inicio, momento_fim, quem_faz, quem_sofre, acao_tipo, acao, tecnica, direcao, pontuacao) VALUES (1, 85, 48, TRIM(' 00:05:20,439'), TRIM(' 00:05:23,574'), 'NAKAI', 'GUILHEIRO', 'GROUNDWORK COMBAT', 'DEFENSIVE POSITION', NULL, NULL, NULL)</v>
      </c>
      <c r="R5935" t="s">
        <v>10327</v>
      </c>
    </row>
    <row r="5936" spans="1:18" hidden="1" x14ac:dyDescent="0.25">
      <c r="A5936" s="7">
        <f>anotacoes!D5936</f>
        <v>40559</v>
      </c>
      <c r="B5936" t="str">
        <f>anotacoes!C5936</f>
        <v>WORLD MASTERS BAKU 2011</v>
      </c>
      <c r="C5936" t="str">
        <f>anotacoes!E5936</f>
        <v>NAKAI</v>
      </c>
      <c r="D5936" t="str">
        <f>anotacoes!F5936</f>
        <v>GUILHEIRO</v>
      </c>
      <c r="E5936" t="s">
        <v>10325</v>
      </c>
      <c r="F5936">
        <f>anotacoes!A5936</f>
        <v>85</v>
      </c>
      <c r="G5936">
        <f>anotacoes!B5936</f>
        <v>49</v>
      </c>
      <c r="H5936" t="str">
        <f>anotacoes!K5936</f>
        <v xml:space="preserve"> 00:05:23,764</v>
      </c>
      <c r="I5936" t="str">
        <f>anotacoes!L5936</f>
        <v xml:space="preserve"> 00:05:30,086</v>
      </c>
      <c r="J5936" t="str">
        <f>IF(L5936="PAUSE",E5936,IF(anotacoes!G5940=conversao_anotacoes!C5936,conversao_anotacoes!C5936,conversao_anotacoes!D5936))</f>
        <v>&lt;ARBITRO_DESCONHECIDO&gt;</v>
      </c>
      <c r="K5936" t="str">
        <f t="shared" si="184"/>
        <v/>
      </c>
      <c r="L5936" t="str">
        <f>UPPER(anotacoes!H5936)</f>
        <v>PAUSE</v>
      </c>
      <c r="M5936" t="str">
        <f>IF(OR(L5936="ATTACK",L5936="FINTA"),"&lt;TECNICA&gt;",UPPER(anotacoes!I5936))</f>
        <v>&lt;NAO_CLASSIFICADO&gt;</v>
      </c>
      <c r="N5936" t="str">
        <f>IF(OR(L5936="ATTACK",L5936="FINTA"),UPPER(anotacoes!I5936),"")</f>
        <v/>
      </c>
      <c r="O5936" s="6" t="str">
        <f>IF(anotacoes!N5936=0,"",anotacoes!N5936)</f>
        <v/>
      </c>
      <c r="P5936" t="str">
        <f>IF(anotacoes!M5936=0,"",UPPER(anotacoes!M5936))</f>
        <v/>
      </c>
      <c r="Q5936" t="str">
        <f t="shared" si="185"/>
        <v>INSERT INTO CONVERSAO_LUTA_ACAO (cd_conversao, id_luta, sequencia, momento_inicio, momento_fim, quem_faz, quem_sofre, acao_tipo, acao, tecnica, direcao, pontuacao) VALUES (1, 85, 49, TRIM(' 00:05:23,764'), TRIM(' 00:05:30,086'), '&lt;ARBITRO_DESCONHECIDO&gt;', '', 'PAUSE', '&lt;NAO_CLASSIFICADO&gt;', NULL, NULL, NULL)</v>
      </c>
      <c r="R5936" t="s">
        <v>10327</v>
      </c>
    </row>
    <row r="5937" spans="1:18" hidden="1" x14ac:dyDescent="0.25">
      <c r="A5937" s="7">
        <f>anotacoes!D5937</f>
        <v>40559</v>
      </c>
      <c r="B5937" t="str">
        <f>anotacoes!C5937</f>
        <v>WORLD MASTERS BAKU 2011</v>
      </c>
      <c r="C5937" t="str">
        <f>anotacoes!E5937</f>
        <v>NAKAI</v>
      </c>
      <c r="D5937" t="str">
        <f>anotacoes!F5937</f>
        <v>GUILHEIRO</v>
      </c>
      <c r="E5937" t="s">
        <v>10325</v>
      </c>
      <c r="F5937">
        <f>anotacoes!A5937</f>
        <v>85</v>
      </c>
      <c r="G5937">
        <f>anotacoes!B5937</f>
        <v>50</v>
      </c>
      <c r="H5937" t="str">
        <f>anotacoes!K5937</f>
        <v xml:space="preserve"> 00:05:30,086</v>
      </c>
      <c r="I5937" t="str">
        <f>anotacoes!L5937</f>
        <v xml:space="preserve"> 00:05:32,350</v>
      </c>
      <c r="J5937" t="str">
        <f>IF(L5937="PAUSE",E5937,IF(anotacoes!G5941=conversao_anotacoes!C5937,conversao_anotacoes!C5937,conversao_anotacoes!D5937))</f>
        <v>NAKAI</v>
      </c>
      <c r="K5937" t="str">
        <f t="shared" si="184"/>
        <v>GUILHEIRO</v>
      </c>
      <c r="L5937" t="str">
        <f>UPPER(anotacoes!H5937)</f>
        <v>DISPLACEMENT</v>
      </c>
      <c r="M5937" t="str">
        <f>IF(OR(L5937="ATTACK",L5937="FINTA"),"&lt;TECNICA&gt;",UPPER(anotacoes!I5937))</f>
        <v>CIRCULAR LEFT</v>
      </c>
      <c r="N5937" t="str">
        <f>IF(OR(L5937="ATTACK",L5937="FINTA"),UPPER(anotacoes!I5937),"")</f>
        <v/>
      </c>
      <c r="O5937" s="6" t="str">
        <f>IF(anotacoes!N5937=0,"",anotacoes!N5937)</f>
        <v/>
      </c>
      <c r="P5937" t="str">
        <f>IF(anotacoes!M5937=0,"",UPPER(anotacoes!M5937))</f>
        <v/>
      </c>
      <c r="Q5937" t="str">
        <f t="shared" si="185"/>
        <v>INSERT INTO CONVERSAO_LUTA_ACAO (cd_conversao, id_luta, sequencia, momento_inicio, momento_fim, quem_faz, quem_sofre, acao_tipo, acao, tecnica, direcao, pontuacao) VALUES (1, 85, 50, TRIM(' 00:05:30,086'), TRIM(' 00:05:32,350'), 'NAKAI', 'GUILHEIRO', 'DISPLACEMENT', 'CIRCULAR LEFT', NULL, NULL, NULL)</v>
      </c>
      <c r="R5937" t="s">
        <v>10327</v>
      </c>
    </row>
    <row r="5938" spans="1:18" hidden="1" x14ac:dyDescent="0.25">
      <c r="A5938" s="7">
        <f>anotacoes!D5938</f>
        <v>40559</v>
      </c>
      <c r="B5938" t="str">
        <f>anotacoes!C5938</f>
        <v>WORLD MASTERS BAKU 2011</v>
      </c>
      <c r="C5938" t="str">
        <f>anotacoes!E5938</f>
        <v>NAKAI</v>
      </c>
      <c r="D5938" t="str">
        <f>anotacoes!F5938</f>
        <v>GUILHEIRO</v>
      </c>
      <c r="E5938" t="s">
        <v>10325</v>
      </c>
      <c r="F5938">
        <f>anotacoes!A5938</f>
        <v>85</v>
      </c>
      <c r="G5938">
        <f>anotacoes!B5938</f>
        <v>51</v>
      </c>
      <c r="H5938" t="str">
        <f>anotacoes!K5938</f>
        <v xml:space="preserve"> 00:05:32,570</v>
      </c>
      <c r="I5938" t="str">
        <f>anotacoes!L5938</f>
        <v xml:space="preserve"> 00:05:33,231</v>
      </c>
      <c r="J5938" t="str">
        <f>IF(L5938="PAUSE",E5938,IF(anotacoes!G5942=conversao_anotacoes!C5938,conversao_anotacoes!C5938,conversao_anotacoes!D5938))</f>
        <v>NAKAI</v>
      </c>
      <c r="K5938" t="str">
        <f t="shared" si="184"/>
        <v>GUILHEIRO</v>
      </c>
      <c r="L5938" t="str">
        <f>UPPER(anotacoes!H5938)</f>
        <v>DISPLACEMENT</v>
      </c>
      <c r="M5938" t="str">
        <f>IF(OR(L5938="ATTACK",L5938="FINTA"),"&lt;TECNICA&gt;",UPPER(anotacoes!I5938))</f>
        <v>2-3 STEP HESITANT LEFT</v>
      </c>
      <c r="N5938" t="str">
        <f>IF(OR(L5938="ATTACK",L5938="FINTA"),UPPER(anotacoes!I5938),"")</f>
        <v/>
      </c>
      <c r="O5938" s="6" t="str">
        <f>IF(anotacoes!N5938=0,"",anotacoes!N5938)</f>
        <v/>
      </c>
      <c r="P5938" t="str">
        <f>IF(anotacoes!M5938=0,"",UPPER(anotacoes!M5938))</f>
        <v/>
      </c>
      <c r="Q5938" t="str">
        <f t="shared" si="185"/>
        <v>INSERT INTO CONVERSAO_LUTA_ACAO (cd_conversao, id_luta, sequencia, momento_inicio, momento_fim, quem_faz, quem_sofre, acao_tipo, acao, tecnica, direcao, pontuacao) VALUES (1, 85, 51, TRIM(' 00:05:32,570'), TRIM(' 00:05:33,231'), 'NAKAI', 'GUILHEIRO', 'DISPLACEMENT', '2-3 STEP HESITANT LEFT', NULL, NULL, NULL)</v>
      </c>
      <c r="R5938" t="s">
        <v>10327</v>
      </c>
    </row>
    <row r="5939" spans="1:18" hidden="1" x14ac:dyDescent="0.25">
      <c r="A5939" s="7">
        <f>anotacoes!D5939</f>
        <v>40559</v>
      </c>
      <c r="B5939" t="str">
        <f>anotacoes!C5939</f>
        <v>WORLD MASTERS BAKU 2011</v>
      </c>
      <c r="C5939" t="str">
        <f>anotacoes!E5939</f>
        <v>NAKAI</v>
      </c>
      <c r="D5939" t="str">
        <f>anotacoes!F5939</f>
        <v>GUILHEIRO</v>
      </c>
      <c r="E5939" t="s">
        <v>10325</v>
      </c>
      <c r="F5939">
        <f>anotacoes!A5939</f>
        <v>85</v>
      </c>
      <c r="G5939">
        <f>anotacoes!B5939</f>
        <v>52</v>
      </c>
      <c r="H5939" t="str">
        <f>anotacoes!K5939</f>
        <v xml:space="preserve"> 00:05:33,231</v>
      </c>
      <c r="I5939" t="str">
        <f>anotacoes!L5939</f>
        <v xml:space="preserve"> 00:05:37,772</v>
      </c>
      <c r="J5939" t="str">
        <f>IF(L5939="PAUSE",E5939,IF(anotacoes!G5943=conversao_anotacoes!C5939,conversao_anotacoes!C5939,conversao_anotacoes!D5939))</f>
        <v>NAKAI</v>
      </c>
      <c r="K5939" t="str">
        <f t="shared" si="184"/>
        <v>GUILHEIRO</v>
      </c>
      <c r="L5939" t="str">
        <f>UPPER(anotacoes!H5939)</f>
        <v>GRIP TIME</v>
      </c>
      <c r="M5939" t="str">
        <f>IF(OR(L5939="ATTACK",L5939="FINTA"),"&lt;TECNICA&gt;",UPPER(anotacoes!I5939))</f>
        <v>RIGHT COLLAR</v>
      </c>
      <c r="N5939" t="str">
        <f>IF(OR(L5939="ATTACK",L5939="FINTA"),UPPER(anotacoes!I5939),"")</f>
        <v/>
      </c>
      <c r="O5939" s="6" t="str">
        <f>IF(anotacoes!N5939=0,"",anotacoes!N5939)</f>
        <v/>
      </c>
      <c r="P5939" t="str">
        <f>IF(anotacoes!M5939=0,"",UPPER(anotacoes!M5939))</f>
        <v/>
      </c>
      <c r="Q5939" t="str">
        <f t="shared" si="185"/>
        <v>INSERT INTO CONVERSAO_LUTA_ACAO (cd_conversao, id_luta, sequencia, momento_inicio, momento_fim, quem_faz, quem_sofre, acao_tipo, acao, tecnica, direcao, pontuacao) VALUES (1, 85, 52, TRIM(' 00:05:33,231'), TRIM(' 00:05:37,772'), 'NAKAI', 'GUILHEIRO', 'GRIP TIME', 'RIGHT COLLAR', NULL, NULL, NULL)</v>
      </c>
      <c r="R5939" t="s">
        <v>10327</v>
      </c>
    </row>
    <row r="5940" spans="1:18" hidden="1" x14ac:dyDescent="0.25">
      <c r="A5940" s="7">
        <f>anotacoes!D5940</f>
        <v>40559</v>
      </c>
      <c r="B5940" t="str">
        <f>anotacoes!C5940</f>
        <v>WORLD MASTERS BAKU 2011</v>
      </c>
      <c r="C5940" t="str">
        <f>anotacoes!E5940</f>
        <v>NAKAI</v>
      </c>
      <c r="D5940" t="str">
        <f>anotacoes!F5940</f>
        <v>GUILHEIRO</v>
      </c>
      <c r="E5940" t="s">
        <v>10325</v>
      </c>
      <c r="F5940">
        <f>anotacoes!A5940</f>
        <v>85</v>
      </c>
      <c r="G5940">
        <f>anotacoes!B5940</f>
        <v>53</v>
      </c>
      <c r="H5940" t="str">
        <f>anotacoes!K5940</f>
        <v xml:space="preserve"> 00:05:37,772</v>
      </c>
      <c r="I5940" t="str">
        <f>anotacoes!L5940</f>
        <v xml:space="preserve"> 00:05:41,389</v>
      </c>
      <c r="J5940" t="str">
        <f>IF(L5940="PAUSE",E5940,IF(anotacoes!G5944=conversao_anotacoes!C5940,conversao_anotacoes!C5940,conversao_anotacoes!D5940))</f>
        <v>NAKAI</v>
      </c>
      <c r="K5940" t="str">
        <f t="shared" si="184"/>
        <v>GUILHEIRO</v>
      </c>
      <c r="L5940" t="str">
        <f>UPPER(anotacoes!H5940)</f>
        <v>GRIP TIME</v>
      </c>
      <c r="M5940" t="str">
        <f>IF(OR(L5940="ATTACK",L5940="FINTA"),"&lt;TECNICA&gt;",UPPER(anotacoes!I5940))</f>
        <v>LEFT COLLAR</v>
      </c>
      <c r="N5940" t="str">
        <f>IF(OR(L5940="ATTACK",L5940="FINTA"),UPPER(anotacoes!I5940),"")</f>
        <v/>
      </c>
      <c r="O5940" s="6" t="str">
        <f>IF(anotacoes!N5940=0,"",anotacoes!N5940)</f>
        <v/>
      </c>
      <c r="P5940" t="str">
        <f>IF(anotacoes!M5940=0,"",UPPER(anotacoes!M5940))</f>
        <v/>
      </c>
      <c r="Q5940" t="str">
        <f t="shared" si="185"/>
        <v>INSERT INTO CONVERSAO_LUTA_ACAO (cd_conversao, id_luta, sequencia, momento_inicio, momento_fim, quem_faz, quem_sofre, acao_tipo, acao, tecnica, direcao, pontuacao) VALUES (1, 85, 53, TRIM(' 00:05:37,772'), TRIM(' 00:05:41,389'), 'NAKAI', 'GUILHEIRO', 'GRIP TIME', 'LEFT COLLAR', NULL, NULL, NULL)</v>
      </c>
      <c r="R5940" t="s">
        <v>10327</v>
      </c>
    </row>
    <row r="5941" spans="1:18" hidden="1" x14ac:dyDescent="0.25">
      <c r="A5941" s="7">
        <f>anotacoes!D5941</f>
        <v>40559</v>
      </c>
      <c r="B5941" t="str">
        <f>anotacoes!C5941</f>
        <v>WORLD MASTERS BAKU 2011</v>
      </c>
      <c r="C5941" t="str">
        <f>anotacoes!E5941</f>
        <v>NAKAI</v>
      </c>
      <c r="D5941" t="str">
        <f>anotacoes!F5941</f>
        <v>GUILHEIRO</v>
      </c>
      <c r="E5941" t="s">
        <v>10325</v>
      </c>
      <c r="F5941">
        <f>anotacoes!A5941</f>
        <v>85</v>
      </c>
      <c r="G5941">
        <f>anotacoes!B5941</f>
        <v>54</v>
      </c>
      <c r="H5941" t="str">
        <f>anotacoes!K5941</f>
        <v xml:space="preserve"> 00:05:41,389</v>
      </c>
      <c r="I5941" t="str">
        <f>anotacoes!L5941</f>
        <v xml:space="preserve"> 00:05:42,200</v>
      </c>
      <c r="J5941" t="str">
        <f>IF(L5941="PAUSE",E5941,IF(anotacoes!G5945=conversao_anotacoes!C5941,conversao_anotacoes!C5941,conversao_anotacoes!D5941))</f>
        <v>NAKAI</v>
      </c>
      <c r="K5941" t="str">
        <f t="shared" si="184"/>
        <v>GUILHEIRO</v>
      </c>
      <c r="L5941" t="str">
        <f>UPPER(anotacoes!H5941)</f>
        <v>DEFENSE</v>
      </c>
      <c r="M5941" t="str">
        <f>IF(OR(L5941="ATTACK",L5941="FINTA"),"&lt;TECNICA&gt;",UPPER(anotacoes!I5941))</f>
        <v>TAE-SABAKI RIGHT INCLINED</v>
      </c>
      <c r="N5941" t="str">
        <f>IF(OR(L5941="ATTACK",L5941="FINTA"),UPPER(anotacoes!I5941),"")</f>
        <v/>
      </c>
      <c r="O5941" s="6" t="str">
        <f>IF(anotacoes!N5941=0,"",anotacoes!N5941)</f>
        <v/>
      </c>
      <c r="P5941" t="str">
        <f>IF(anotacoes!M5941=0,"",UPPER(anotacoes!M5941))</f>
        <v/>
      </c>
      <c r="Q5941" t="str">
        <f t="shared" si="185"/>
        <v>INSERT INTO CONVERSAO_LUTA_ACAO (cd_conversao, id_luta, sequencia, momento_inicio, momento_fim, quem_faz, quem_sofre, acao_tipo, acao, tecnica, direcao, pontuacao) VALUES (1, 85, 54, TRIM(' 00:05:41,389'), TRIM(' 00:05:42,200'), 'NAKAI', 'GUILHEIRO', 'DEFENSE', 'TAE-SABAKI RIGHT INCLINED', NULL, NULL, NULL)</v>
      </c>
      <c r="R5941" t="s">
        <v>10327</v>
      </c>
    </row>
    <row r="5942" spans="1:18" hidden="1" x14ac:dyDescent="0.25">
      <c r="A5942" s="7">
        <f>anotacoes!D5942</f>
        <v>40559</v>
      </c>
      <c r="B5942" t="str">
        <f>anotacoes!C5942</f>
        <v>WORLD MASTERS BAKU 2011</v>
      </c>
      <c r="C5942" t="str">
        <f>anotacoes!E5942</f>
        <v>NAKAI</v>
      </c>
      <c r="D5942" t="str">
        <f>anotacoes!F5942</f>
        <v>GUILHEIRO</v>
      </c>
      <c r="E5942" t="s">
        <v>10325</v>
      </c>
      <c r="F5942">
        <f>anotacoes!A5942</f>
        <v>85</v>
      </c>
      <c r="G5942">
        <f>anotacoes!B5942</f>
        <v>55</v>
      </c>
      <c r="H5942" t="str">
        <f>anotacoes!K5942</f>
        <v xml:space="preserve"> 00:05:42,200</v>
      </c>
      <c r="I5942" t="str">
        <f>anotacoes!L5942</f>
        <v xml:space="preserve"> 00:05:45,242</v>
      </c>
      <c r="J5942" t="str">
        <f>IF(L5942="PAUSE",E5942,IF(anotacoes!G5946=conversao_anotacoes!C5942,conversao_anotacoes!C5942,conversao_anotacoes!D5942))</f>
        <v>NAKAI</v>
      </c>
      <c r="K5942" t="str">
        <f t="shared" si="184"/>
        <v>GUILHEIRO</v>
      </c>
      <c r="L5942" t="str">
        <f>UPPER(anotacoes!H5942)</f>
        <v>TRANSITION</v>
      </c>
      <c r="M5942" t="str">
        <f>IF(OR(L5942="ATTACK",L5942="FINTA"),"&lt;TECNICA&gt;",UPPER(anotacoes!I5942))</f>
        <v>WITHOUT ATTACK</v>
      </c>
      <c r="N5942" t="str">
        <f>IF(OR(L5942="ATTACK",L5942="FINTA"),UPPER(anotacoes!I5942),"")</f>
        <v/>
      </c>
      <c r="O5942" s="6" t="str">
        <f>IF(anotacoes!N5942=0,"",anotacoes!N5942)</f>
        <v/>
      </c>
      <c r="P5942" t="str">
        <f>IF(anotacoes!M5942=0,"",UPPER(anotacoes!M5942))</f>
        <v/>
      </c>
      <c r="Q5942" t="str">
        <f t="shared" si="185"/>
        <v>INSERT INTO CONVERSAO_LUTA_ACAO (cd_conversao, id_luta, sequencia, momento_inicio, momento_fim, quem_faz, quem_sofre, acao_tipo, acao, tecnica, direcao, pontuacao) VALUES (1, 85, 55, TRIM(' 00:05:42,200'), TRIM(' 00:05:45,242'), 'NAKAI', 'GUILHEIRO', 'TRANSITION', 'WITHOUT ATTACK', NULL, NULL, NULL)</v>
      </c>
      <c r="R5942" t="s">
        <v>10327</v>
      </c>
    </row>
    <row r="5943" spans="1:18" hidden="1" x14ac:dyDescent="0.25">
      <c r="A5943" s="7">
        <f>anotacoes!D5943</f>
        <v>40559</v>
      </c>
      <c r="B5943" t="str">
        <f>anotacoes!C5943</f>
        <v>WORLD MASTERS BAKU 2011</v>
      </c>
      <c r="C5943" t="str">
        <f>anotacoes!E5943</f>
        <v>NAKAI</v>
      </c>
      <c r="D5943" t="str">
        <f>anotacoes!F5943</f>
        <v>GUILHEIRO</v>
      </c>
      <c r="E5943" t="s">
        <v>10325</v>
      </c>
      <c r="F5943">
        <f>anotacoes!A5943</f>
        <v>85</v>
      </c>
      <c r="G5943">
        <f>anotacoes!B5943</f>
        <v>56</v>
      </c>
      <c r="H5943" t="str">
        <f>anotacoes!K5943</f>
        <v xml:space="preserve"> 00:05:45,419</v>
      </c>
      <c r="I5943" t="str">
        <f>anotacoes!L5943</f>
        <v xml:space="preserve"> 00:05:48,003</v>
      </c>
      <c r="J5943" t="str">
        <f>IF(L5943="PAUSE",E5943,IF(anotacoes!G5947=conversao_anotacoes!C5943,conversao_anotacoes!C5943,conversao_anotacoes!D5943))</f>
        <v>&lt;ARBITRO_DESCONHECIDO&gt;</v>
      </c>
      <c r="K5943" t="str">
        <f t="shared" si="184"/>
        <v/>
      </c>
      <c r="L5943" t="str">
        <f>UPPER(anotacoes!H5943)</f>
        <v>PAUSE</v>
      </c>
      <c r="M5943" t="str">
        <f>IF(OR(L5943="ATTACK",L5943="FINTA"),"&lt;TECNICA&gt;",UPPER(anotacoes!I5943))</f>
        <v>&lt;NAO_CLASSIFICADO&gt;</v>
      </c>
      <c r="N5943" t="str">
        <f>IF(OR(L5943="ATTACK",L5943="FINTA"),UPPER(anotacoes!I5943),"")</f>
        <v/>
      </c>
      <c r="O5943" s="6" t="str">
        <f>IF(anotacoes!N5943=0,"",anotacoes!N5943)</f>
        <v/>
      </c>
      <c r="P5943" t="str">
        <f>IF(anotacoes!M5943=0,"",UPPER(anotacoes!M5943))</f>
        <v/>
      </c>
      <c r="Q5943" t="str">
        <f t="shared" si="185"/>
        <v>INSERT INTO CONVERSAO_LUTA_ACAO (cd_conversao, id_luta, sequencia, momento_inicio, momento_fim, quem_faz, quem_sofre, acao_tipo, acao, tecnica, direcao, pontuacao) VALUES (1, 85, 56, TRIM(' 00:05:45,419'), TRIM(' 00:05:48,003'), '&lt;ARBITRO_DESCONHECIDO&gt;', '', 'PAUSE', '&lt;NAO_CLASSIFICADO&gt;', NULL, NULL, NULL)</v>
      </c>
      <c r="R5943" t="s">
        <v>10327</v>
      </c>
    </row>
    <row r="5944" spans="1:18" hidden="1" x14ac:dyDescent="0.25">
      <c r="A5944" s="7">
        <f>anotacoes!D5944</f>
        <v>40559</v>
      </c>
      <c r="B5944" t="str">
        <f>anotacoes!C5944</f>
        <v>WORLD MASTERS BAKU 2011</v>
      </c>
      <c r="C5944" t="str">
        <f>anotacoes!E5944</f>
        <v>NAKAI</v>
      </c>
      <c r="D5944" t="str">
        <f>anotacoes!F5944</f>
        <v>GUILHEIRO</v>
      </c>
      <c r="E5944" t="s">
        <v>10325</v>
      </c>
      <c r="F5944">
        <f>anotacoes!A5944</f>
        <v>85</v>
      </c>
      <c r="G5944">
        <f>anotacoes!B5944</f>
        <v>57</v>
      </c>
      <c r="H5944" t="str">
        <f>anotacoes!K5944</f>
        <v xml:space="preserve"> 00:05:48,198</v>
      </c>
      <c r="I5944" t="str">
        <f>anotacoes!L5944</f>
        <v xml:space="preserve"> 00:05:51,740</v>
      </c>
      <c r="J5944" t="str">
        <f>IF(L5944="PAUSE",E5944,IF(anotacoes!G5948=conversao_anotacoes!C5944,conversao_anotacoes!C5944,conversao_anotacoes!D5944))</f>
        <v>NAKAI</v>
      </c>
      <c r="K5944" t="str">
        <f t="shared" si="184"/>
        <v>GUILHEIRO</v>
      </c>
      <c r="L5944" t="str">
        <f>UPPER(anotacoes!H5944)</f>
        <v>DISPLACEMENT</v>
      </c>
      <c r="M5944" t="str">
        <f>IF(OR(L5944="ATTACK",L5944="FINTA"),"&lt;TECNICA&gt;",UPPER(anotacoes!I5944))</f>
        <v>CIRCULAR LEFT</v>
      </c>
      <c r="N5944" t="str">
        <f>IF(OR(L5944="ATTACK",L5944="FINTA"),UPPER(anotacoes!I5944),"")</f>
        <v/>
      </c>
      <c r="O5944" s="6" t="str">
        <f>IF(anotacoes!N5944=0,"",anotacoes!N5944)</f>
        <v/>
      </c>
      <c r="P5944" t="str">
        <f>IF(anotacoes!M5944=0,"",UPPER(anotacoes!M5944))</f>
        <v/>
      </c>
      <c r="Q5944" t="str">
        <f t="shared" si="185"/>
        <v>INSERT INTO CONVERSAO_LUTA_ACAO (cd_conversao, id_luta, sequencia, momento_inicio, momento_fim, quem_faz, quem_sofre, acao_tipo, acao, tecnica, direcao, pontuacao) VALUES (1, 85, 57, TRIM(' 00:05:48,198'), TRIM(' 00:05:51,740'), 'NAKAI', 'GUILHEIRO', 'DISPLACEMENT', 'CIRCULAR LEFT', NULL, NULL, NULL)</v>
      </c>
      <c r="R5944" t="s">
        <v>10327</v>
      </c>
    </row>
    <row r="5945" spans="1:18" hidden="1" x14ac:dyDescent="0.25">
      <c r="A5945" s="7">
        <f>anotacoes!D5945</f>
        <v>40559</v>
      </c>
      <c r="B5945" t="str">
        <f>anotacoes!C5945</f>
        <v>WORLD MASTERS BAKU 2011</v>
      </c>
      <c r="C5945" t="str">
        <f>anotacoes!E5945</f>
        <v>NAKAI</v>
      </c>
      <c r="D5945" t="str">
        <f>anotacoes!F5945</f>
        <v>GUILHEIRO</v>
      </c>
      <c r="E5945" t="s">
        <v>10325</v>
      </c>
      <c r="F5945">
        <f>anotacoes!A5945</f>
        <v>85</v>
      </c>
      <c r="G5945">
        <f>anotacoes!B5945</f>
        <v>58</v>
      </c>
      <c r="H5945" t="str">
        <f>anotacoes!K5945</f>
        <v xml:space="preserve"> 00:05:51,740</v>
      </c>
      <c r="I5945" t="str">
        <f>anotacoes!L5945</f>
        <v xml:space="preserve"> 00:05:53,846</v>
      </c>
      <c r="J5945" t="str">
        <f>IF(L5945="PAUSE",E5945,IF(anotacoes!G5949=conversao_anotacoes!C5945,conversao_anotacoes!C5945,conversao_anotacoes!D5945))</f>
        <v>NAKAI</v>
      </c>
      <c r="K5945" t="str">
        <f t="shared" si="184"/>
        <v>GUILHEIRO</v>
      </c>
      <c r="L5945" t="str">
        <f>UPPER(anotacoes!H5945)</f>
        <v>DISPLACEMENT</v>
      </c>
      <c r="M5945" t="str">
        <f>IF(OR(L5945="ATTACK",L5945="FINTA"),"&lt;TECNICA&gt;",UPPER(anotacoes!I5945))</f>
        <v>2-3 STEP HESITANT RIGHT</v>
      </c>
      <c r="N5945" t="str">
        <f>IF(OR(L5945="ATTACK",L5945="FINTA"),UPPER(anotacoes!I5945),"")</f>
        <v/>
      </c>
      <c r="O5945" s="6" t="str">
        <f>IF(anotacoes!N5945=0,"",anotacoes!N5945)</f>
        <v/>
      </c>
      <c r="P5945" t="str">
        <f>IF(anotacoes!M5945=0,"",UPPER(anotacoes!M5945))</f>
        <v/>
      </c>
      <c r="Q5945" t="str">
        <f t="shared" si="185"/>
        <v>INSERT INTO CONVERSAO_LUTA_ACAO (cd_conversao, id_luta, sequencia, momento_inicio, momento_fim, quem_faz, quem_sofre, acao_tipo, acao, tecnica, direcao, pontuacao) VALUES (1, 85, 58, TRIM(' 00:05:51,740'), TRIM(' 00:05:53,846'), 'NAKAI', 'GUILHEIRO', 'DISPLACEMENT', '2-3 STEP HESITANT RIGHT', NULL, NULL, NULL)</v>
      </c>
      <c r="R5945" t="s">
        <v>10327</v>
      </c>
    </row>
    <row r="5946" spans="1:18" hidden="1" x14ac:dyDescent="0.25">
      <c r="A5946" s="7">
        <f>anotacoes!D5946</f>
        <v>40559</v>
      </c>
      <c r="B5946" t="str">
        <f>anotacoes!C5946</f>
        <v>WORLD MASTERS BAKU 2011</v>
      </c>
      <c r="C5946" t="str">
        <f>anotacoes!E5946</f>
        <v>NAKAI</v>
      </c>
      <c r="D5946" t="str">
        <f>anotacoes!F5946</f>
        <v>GUILHEIRO</v>
      </c>
      <c r="E5946" t="s">
        <v>10325</v>
      </c>
      <c r="F5946">
        <f>anotacoes!A5946</f>
        <v>85</v>
      </c>
      <c r="G5946">
        <f>anotacoes!B5946</f>
        <v>59</v>
      </c>
      <c r="H5946" t="str">
        <f>anotacoes!K5946</f>
        <v xml:space="preserve"> 00:05:53,846</v>
      </c>
      <c r="I5946" t="str">
        <f>anotacoes!L5946</f>
        <v xml:space="preserve"> 00:05:58,224</v>
      </c>
      <c r="J5946" t="str">
        <f>IF(L5946="PAUSE",E5946,IF(anotacoes!G5950=conversao_anotacoes!C5946,conversao_anotacoes!C5946,conversao_anotacoes!D5946))</f>
        <v>NAKAI</v>
      </c>
      <c r="K5946" t="str">
        <f t="shared" si="184"/>
        <v>GUILHEIRO</v>
      </c>
      <c r="L5946" t="str">
        <f>UPPER(anotacoes!H5946)</f>
        <v>GRIP TIME</v>
      </c>
      <c r="M5946" t="str">
        <f>IF(OR(L5946="ATTACK",L5946="FINTA"),"&lt;TECNICA&gt;",UPPER(anotacoes!I5946))</f>
        <v>RIGHT COLLAR</v>
      </c>
      <c r="N5946" t="str">
        <f>IF(OR(L5946="ATTACK",L5946="FINTA"),UPPER(anotacoes!I5946),"")</f>
        <v/>
      </c>
      <c r="O5946" s="6" t="str">
        <f>IF(anotacoes!N5946=0,"",anotacoes!N5946)</f>
        <v/>
      </c>
      <c r="P5946" t="str">
        <f>IF(anotacoes!M5946=0,"",UPPER(anotacoes!M5946))</f>
        <v/>
      </c>
      <c r="Q5946" t="str">
        <f t="shared" si="185"/>
        <v>INSERT INTO CONVERSAO_LUTA_ACAO (cd_conversao, id_luta, sequencia, momento_inicio, momento_fim, quem_faz, quem_sofre, acao_tipo, acao, tecnica, direcao, pontuacao) VALUES (1, 85, 59, TRIM(' 00:05:53,846'), TRIM(' 00:05:58,224'), 'NAKAI', 'GUILHEIRO', 'GRIP TIME', 'RIGHT COLLAR', NULL, NULL, NULL)</v>
      </c>
      <c r="R5946" t="s">
        <v>10327</v>
      </c>
    </row>
    <row r="5947" spans="1:18" hidden="1" x14ac:dyDescent="0.25">
      <c r="A5947" s="7">
        <f>anotacoes!D5947</f>
        <v>40559</v>
      </c>
      <c r="B5947" t="str">
        <f>anotacoes!C5947</f>
        <v>WORLD MASTERS BAKU 2011</v>
      </c>
      <c r="C5947" t="str">
        <f>anotacoes!E5947</f>
        <v>NAKAI</v>
      </c>
      <c r="D5947" t="str">
        <f>anotacoes!F5947</f>
        <v>GUILHEIRO</v>
      </c>
      <c r="E5947" t="s">
        <v>10325</v>
      </c>
      <c r="F5947">
        <f>anotacoes!A5947</f>
        <v>85</v>
      </c>
      <c r="G5947">
        <f>anotacoes!B5947</f>
        <v>60</v>
      </c>
      <c r="H5947" t="str">
        <f>anotacoes!K5947</f>
        <v xml:space="preserve"> 00:05:58,224</v>
      </c>
      <c r="I5947" t="str">
        <f>anotacoes!L5947</f>
        <v xml:space="preserve"> 00:05:58,224</v>
      </c>
      <c r="J5947" t="str">
        <f>IF(L5947="PAUSE",E5947,IF(anotacoes!G5951=conversao_anotacoes!C5947,conversao_anotacoes!C5947,conversao_anotacoes!D5947))</f>
        <v>NAKAI</v>
      </c>
      <c r="K5947" t="str">
        <f t="shared" si="184"/>
        <v>GUILHEIRO</v>
      </c>
      <c r="L5947" t="str">
        <f>UPPER(anotacoes!H5947)</f>
        <v>ATTACK</v>
      </c>
      <c r="M5947" t="str">
        <f>IF(OR(L5947="ATTACK",L5947="FINTA"),"&lt;TECNICA&gt;",UPPER(anotacoes!I5947))</f>
        <v>&lt;TECNICA&gt;</v>
      </c>
      <c r="N5947" t="str">
        <f>IF(OR(L5947="ATTACK",L5947="FINTA"),UPPER(anotacoes!I5947),"")</f>
        <v>DEASHI HARAI</v>
      </c>
      <c r="O5947" s="6">
        <f>IF(anotacoes!N5947=0,"",anotacoes!N5947)</f>
        <v>6</v>
      </c>
      <c r="P5947" t="str">
        <f>IF(anotacoes!M5947=0,"",UPPER(anotacoes!M5947))</f>
        <v/>
      </c>
      <c r="Q5947" t="str">
        <f t="shared" si="185"/>
        <v>INSERT INTO CONVERSAO_LUTA_ACAO (cd_conversao, id_luta, sequencia, momento_inicio, momento_fim, quem_faz, quem_sofre, acao_tipo, acao, tecnica, direcao, pontuacao) VALUES (1, 85, 60, TRIM(' 00:05:58,224'), TRIM(' 00:05:58,224'), 'NAKAI', 'GUILHEIRO', 'ATTACK', '&lt;TECNICA&gt;', 'DEASHI HARAI', 6, NULL)</v>
      </c>
      <c r="R5947" t="s">
        <v>10327</v>
      </c>
    </row>
    <row r="5948" spans="1:18" hidden="1" x14ac:dyDescent="0.25">
      <c r="A5948" s="7">
        <f>anotacoes!D5948</f>
        <v>40559</v>
      </c>
      <c r="B5948" t="str">
        <f>anotacoes!C5948</f>
        <v>WORLD MASTERS BAKU 2011</v>
      </c>
      <c r="C5948" t="str">
        <f>anotacoes!E5948</f>
        <v>NAKAI</v>
      </c>
      <c r="D5948" t="str">
        <f>anotacoes!F5948</f>
        <v>GUILHEIRO</v>
      </c>
      <c r="E5948" t="s">
        <v>10325</v>
      </c>
      <c r="F5948">
        <f>anotacoes!A5948</f>
        <v>85</v>
      </c>
      <c r="G5948">
        <f>anotacoes!B5948</f>
        <v>61</v>
      </c>
      <c r="H5948" t="str">
        <f>anotacoes!K5948</f>
        <v xml:space="preserve"> 00:05:58,224</v>
      </c>
      <c r="I5948" t="str">
        <f>anotacoes!L5948</f>
        <v xml:space="preserve"> 00:06:41,074</v>
      </c>
      <c r="J5948" t="str">
        <f>IF(L5948="PAUSE",E5948,IF(anotacoes!G5952=conversao_anotacoes!C5948,conversao_anotacoes!C5948,conversao_anotacoes!D5948))</f>
        <v>NAKAI</v>
      </c>
      <c r="K5948" t="str">
        <f t="shared" si="184"/>
        <v>GUILHEIRO</v>
      </c>
      <c r="L5948" t="str">
        <f>UPPER(anotacoes!H5948)</f>
        <v>GRIP TIME</v>
      </c>
      <c r="M5948" t="str">
        <f>IF(OR(L5948="ATTACK",L5948="FINTA"),"&lt;TECNICA&gt;",UPPER(anotacoes!I5948))</f>
        <v>RIGHT COLLAR</v>
      </c>
      <c r="N5948" t="str">
        <f>IF(OR(L5948="ATTACK",L5948="FINTA"),UPPER(anotacoes!I5948),"")</f>
        <v/>
      </c>
      <c r="O5948" s="6" t="str">
        <f>IF(anotacoes!N5948=0,"",anotacoes!N5948)</f>
        <v/>
      </c>
      <c r="P5948" t="str">
        <f>IF(anotacoes!M5948=0,"",UPPER(anotacoes!M5948))</f>
        <v/>
      </c>
      <c r="Q5948" t="str">
        <f t="shared" si="185"/>
        <v>INSERT INTO CONVERSAO_LUTA_ACAO (cd_conversao, id_luta, sequencia, momento_inicio, momento_fim, quem_faz, quem_sofre, acao_tipo, acao, tecnica, direcao, pontuacao) VALUES (1, 85, 61, TRIM(' 00:05:58,224'), TRIM(' 00:06:41,074'), 'NAKAI', 'GUILHEIRO', 'GRIP TIME', 'RIGHT COLLAR', NULL, NULL, NULL)</v>
      </c>
      <c r="R5948" t="s">
        <v>10327</v>
      </c>
    </row>
    <row r="5949" spans="1:18" hidden="1" x14ac:dyDescent="0.25">
      <c r="A5949" s="7">
        <f>anotacoes!D5949</f>
        <v>40559</v>
      </c>
      <c r="B5949" t="str">
        <f>anotacoes!C5949</f>
        <v>WORLD MASTERS BAKU 2011</v>
      </c>
      <c r="C5949" t="str">
        <f>anotacoes!E5949</f>
        <v>NAKAI</v>
      </c>
      <c r="D5949" t="str">
        <f>anotacoes!F5949</f>
        <v>GUILHEIRO</v>
      </c>
      <c r="E5949" t="s">
        <v>10325</v>
      </c>
      <c r="F5949">
        <f>anotacoes!A5949</f>
        <v>85</v>
      </c>
      <c r="G5949">
        <f>anotacoes!B5949</f>
        <v>62</v>
      </c>
      <c r="H5949" t="str">
        <f>anotacoes!K5949</f>
        <v xml:space="preserve"> 00:06:41,074</v>
      </c>
      <c r="I5949" t="str">
        <f>anotacoes!L5949</f>
        <v xml:space="preserve"> 00:06:41,781</v>
      </c>
      <c r="J5949" t="str">
        <f>IF(L5949="PAUSE",E5949,IF(anotacoes!G5953=conversao_anotacoes!C5949,conversao_anotacoes!C5949,conversao_anotacoes!D5949))</f>
        <v>NAKAI</v>
      </c>
      <c r="K5949" t="str">
        <f t="shared" si="184"/>
        <v>GUILHEIRO</v>
      </c>
      <c r="L5949" t="str">
        <f>UPPER(anotacoes!H5949)</f>
        <v>ATTACK</v>
      </c>
      <c r="M5949" t="str">
        <f>IF(OR(L5949="ATTACK",L5949="FINTA"),"&lt;TECNICA&gt;",UPPER(anotacoes!I5949))</f>
        <v>&lt;TECNICA&gt;</v>
      </c>
      <c r="N5949" t="str">
        <f>IF(OR(L5949="ATTACK",L5949="FINTA"),UPPER(anotacoes!I5949),"")</f>
        <v>OUCHI GARI</v>
      </c>
      <c r="O5949" s="6">
        <f>IF(anotacoes!N5949=0,"",anotacoes!N5949)</f>
        <v>6</v>
      </c>
      <c r="P5949" t="str">
        <f>IF(anotacoes!M5949=0,"",UPPER(anotacoes!M5949))</f>
        <v/>
      </c>
      <c r="Q5949" t="str">
        <f t="shared" si="185"/>
        <v>INSERT INTO CONVERSAO_LUTA_ACAO (cd_conversao, id_luta, sequencia, momento_inicio, momento_fim, quem_faz, quem_sofre, acao_tipo, acao, tecnica, direcao, pontuacao) VALUES (1, 85, 62, TRIM(' 00:06:41,074'), TRIM(' 00:06:41,781'), 'NAKAI', 'GUILHEIRO', 'ATTACK', '&lt;TECNICA&gt;', 'OUCHI GARI', 6, NULL)</v>
      </c>
      <c r="R5949" t="s">
        <v>10327</v>
      </c>
    </row>
    <row r="5950" spans="1:18" hidden="1" x14ac:dyDescent="0.25">
      <c r="A5950" s="7">
        <f>anotacoes!D5950</f>
        <v>40559</v>
      </c>
      <c r="B5950" t="str">
        <f>anotacoes!C5950</f>
        <v>WORLD MASTERS BAKU 2011</v>
      </c>
      <c r="C5950" t="str">
        <f>anotacoes!E5950</f>
        <v>NAKAI</v>
      </c>
      <c r="D5950" t="str">
        <f>anotacoes!F5950</f>
        <v>GUILHEIRO</v>
      </c>
      <c r="E5950" t="s">
        <v>10325</v>
      </c>
      <c r="F5950">
        <f>anotacoes!A5950</f>
        <v>85</v>
      </c>
      <c r="G5950">
        <f>anotacoes!B5950</f>
        <v>63</v>
      </c>
      <c r="H5950" t="str">
        <f>anotacoes!K5950</f>
        <v xml:space="preserve"> 00:06:41,781</v>
      </c>
      <c r="I5950" t="str">
        <f>anotacoes!L5950</f>
        <v xml:space="preserve"> 00:06:43,484</v>
      </c>
      <c r="J5950" t="str">
        <f>IF(L5950="PAUSE",E5950,IF(anotacoes!G5954=conversao_anotacoes!C5950,conversao_anotacoes!C5950,conversao_anotacoes!D5950))</f>
        <v>NAKAI</v>
      </c>
      <c r="K5950" t="str">
        <f t="shared" si="184"/>
        <v>GUILHEIRO</v>
      </c>
      <c r="L5950" t="str">
        <f>UPPER(anotacoes!H5950)</f>
        <v>GRIP TIME</v>
      </c>
      <c r="M5950" t="str">
        <f>IF(OR(L5950="ATTACK",L5950="FINTA"),"&lt;TECNICA&gt;",UPPER(anotacoes!I5950))</f>
        <v>RIGHT COLLAR</v>
      </c>
      <c r="N5950" t="str">
        <f>IF(OR(L5950="ATTACK",L5950="FINTA"),UPPER(anotacoes!I5950),"")</f>
        <v/>
      </c>
      <c r="O5950" s="6" t="str">
        <f>IF(anotacoes!N5950=0,"",anotacoes!N5950)</f>
        <v/>
      </c>
      <c r="P5950" t="str">
        <f>IF(anotacoes!M5950=0,"",UPPER(anotacoes!M5950))</f>
        <v/>
      </c>
      <c r="Q5950" t="str">
        <f t="shared" si="185"/>
        <v>INSERT INTO CONVERSAO_LUTA_ACAO (cd_conversao, id_luta, sequencia, momento_inicio, momento_fim, quem_faz, quem_sofre, acao_tipo, acao, tecnica, direcao, pontuacao) VALUES (1, 85, 63, TRIM(' 00:06:41,781'), TRIM(' 00:06:43,484'), 'NAKAI', 'GUILHEIRO', 'GRIP TIME', 'RIGHT COLLAR', NULL, NULL, NULL)</v>
      </c>
      <c r="R5950" t="s">
        <v>10327</v>
      </c>
    </row>
    <row r="5951" spans="1:18" hidden="1" x14ac:dyDescent="0.25">
      <c r="A5951" s="7">
        <f>anotacoes!D5951</f>
        <v>40559</v>
      </c>
      <c r="B5951" t="str">
        <f>anotacoes!C5951</f>
        <v>WORLD MASTERS BAKU 2011</v>
      </c>
      <c r="C5951" t="str">
        <f>anotacoes!E5951</f>
        <v>NAKAI</v>
      </c>
      <c r="D5951" t="str">
        <f>anotacoes!F5951</f>
        <v>GUILHEIRO</v>
      </c>
      <c r="E5951" t="s">
        <v>10325</v>
      </c>
      <c r="F5951">
        <f>anotacoes!A5951</f>
        <v>85</v>
      </c>
      <c r="G5951">
        <f>anotacoes!B5951</f>
        <v>64</v>
      </c>
      <c r="H5951" t="str">
        <f>anotacoes!K5951</f>
        <v xml:space="preserve"> 00:06:43,484</v>
      </c>
      <c r="I5951" t="str">
        <f>anotacoes!L5951</f>
        <v xml:space="preserve"> 00:06:43,484</v>
      </c>
      <c r="J5951" t="str">
        <f>IF(L5951="PAUSE",E5951,IF(anotacoes!G5955=conversao_anotacoes!C5951,conversao_anotacoes!C5951,conversao_anotacoes!D5951))</f>
        <v>NAKAI</v>
      </c>
      <c r="K5951" t="str">
        <f t="shared" si="184"/>
        <v>GUILHEIRO</v>
      </c>
      <c r="L5951" t="str">
        <f>UPPER(anotacoes!H5951)</f>
        <v>ATTACK</v>
      </c>
      <c r="M5951" t="str">
        <f>IF(OR(L5951="ATTACK",L5951="FINTA"),"&lt;TECNICA&gt;",UPPER(anotacoes!I5951))</f>
        <v>&lt;TECNICA&gt;</v>
      </c>
      <c r="N5951" t="str">
        <f>IF(OR(L5951="ATTACK",L5951="FINTA"),UPPER(anotacoes!I5951),"")</f>
        <v>DEASHI HARAI</v>
      </c>
      <c r="O5951" s="6">
        <f>IF(anotacoes!N5951=0,"",anotacoes!N5951)</f>
        <v>6</v>
      </c>
      <c r="P5951" t="str">
        <f>IF(anotacoes!M5951=0,"",UPPER(anotacoes!M5951))</f>
        <v/>
      </c>
      <c r="Q5951" t="str">
        <f t="shared" si="185"/>
        <v>INSERT INTO CONVERSAO_LUTA_ACAO (cd_conversao, id_luta, sequencia, momento_inicio, momento_fim, quem_faz, quem_sofre, acao_tipo, acao, tecnica, direcao, pontuacao) VALUES (1, 85, 64, TRIM(' 00:06:43,484'), TRIM(' 00:06:43,484'), 'NAKAI', 'GUILHEIRO', 'ATTACK', '&lt;TECNICA&gt;', 'DEASHI HARAI', 6, NULL)</v>
      </c>
      <c r="R5951" t="s">
        <v>10327</v>
      </c>
    </row>
    <row r="5952" spans="1:18" hidden="1" x14ac:dyDescent="0.25">
      <c r="A5952" s="7">
        <f>anotacoes!D5952</f>
        <v>40559</v>
      </c>
      <c r="B5952" t="str">
        <f>anotacoes!C5952</f>
        <v>WORLD MASTERS BAKU 2011</v>
      </c>
      <c r="C5952" t="str">
        <f>anotacoes!E5952</f>
        <v>NAKAI</v>
      </c>
      <c r="D5952" t="str">
        <f>anotacoes!F5952</f>
        <v>GUILHEIRO</v>
      </c>
      <c r="E5952" t="s">
        <v>10325</v>
      </c>
      <c r="F5952">
        <f>anotacoes!A5952</f>
        <v>85</v>
      </c>
      <c r="G5952">
        <f>anotacoes!B5952</f>
        <v>65</v>
      </c>
      <c r="H5952" t="str">
        <f>anotacoes!K5952</f>
        <v xml:space="preserve"> 00:06:43,484</v>
      </c>
      <c r="I5952" t="str">
        <f>anotacoes!L5952</f>
        <v xml:space="preserve"> 00:07:14,186</v>
      </c>
      <c r="J5952" t="str">
        <f>IF(L5952="PAUSE",E5952,IF(anotacoes!G5956=conversao_anotacoes!C5952,conversao_anotacoes!C5952,conversao_anotacoes!D5952))</f>
        <v>NAKAI</v>
      </c>
      <c r="K5952" t="str">
        <f t="shared" si="184"/>
        <v>GUILHEIRO</v>
      </c>
      <c r="L5952" t="str">
        <f>UPPER(anotacoes!H5952)</f>
        <v>GROUNDWORK COMBAT</v>
      </c>
      <c r="M5952" t="str">
        <f>IF(OR(L5952="ATTACK",L5952="FINTA"),"&lt;TECNICA&gt;",UPPER(anotacoes!I5952))</f>
        <v>DEFENSIVE POSITION</v>
      </c>
      <c r="N5952" t="str">
        <f>IF(OR(L5952="ATTACK",L5952="FINTA"),UPPER(anotacoes!I5952),"")</f>
        <v/>
      </c>
      <c r="O5952" s="6" t="str">
        <f>IF(anotacoes!N5952=0,"",anotacoes!N5952)</f>
        <v/>
      </c>
      <c r="P5952" t="str">
        <f>IF(anotacoes!M5952=0,"",UPPER(anotacoes!M5952))</f>
        <v/>
      </c>
      <c r="Q5952" t="str">
        <f t="shared" si="185"/>
        <v>INSERT INTO CONVERSAO_LUTA_ACAO (cd_conversao, id_luta, sequencia, momento_inicio, momento_fim, quem_faz, quem_sofre, acao_tipo, acao, tecnica, direcao, pontuacao) VALUES (1, 85, 65, TRIM(' 00:06:43,484'), TRIM(' 00:07:14,186'), 'NAKAI', 'GUILHEIRO', 'GROUNDWORK COMBAT', 'DEFENSIVE POSITION', NULL, NULL, NULL)</v>
      </c>
      <c r="R5952" t="s">
        <v>10327</v>
      </c>
    </row>
    <row r="5953" spans="1:18" hidden="1" x14ac:dyDescent="0.25">
      <c r="A5953" s="7">
        <f>anotacoes!D5953</f>
        <v>40559</v>
      </c>
      <c r="B5953" t="str">
        <f>anotacoes!C5953</f>
        <v>WORLD MASTERS BAKU 2011</v>
      </c>
      <c r="C5953" t="str">
        <f>anotacoes!E5953</f>
        <v>NAKAI</v>
      </c>
      <c r="D5953" t="str">
        <f>anotacoes!F5953</f>
        <v>GUILHEIRO</v>
      </c>
      <c r="E5953" t="s">
        <v>10325</v>
      </c>
      <c r="F5953">
        <f>anotacoes!A5953</f>
        <v>85</v>
      </c>
      <c r="G5953">
        <f>anotacoes!B5953</f>
        <v>66</v>
      </c>
      <c r="H5953" t="str">
        <f>anotacoes!K5953</f>
        <v xml:space="preserve"> 00:07:14,794</v>
      </c>
      <c r="I5953" t="str">
        <f>anotacoes!L5953</f>
        <v xml:space="preserve"> 00:08:54,497</v>
      </c>
      <c r="J5953" t="str">
        <f>IF(L5953="PAUSE",E5953,IF(anotacoes!G5957=conversao_anotacoes!C5953,conversao_anotacoes!C5953,conversao_anotacoes!D5953))</f>
        <v>&lt;ARBITRO_DESCONHECIDO&gt;</v>
      </c>
      <c r="K5953" t="str">
        <f t="shared" si="184"/>
        <v/>
      </c>
      <c r="L5953" t="str">
        <f>UPPER(anotacoes!H5953)</f>
        <v>PAUSE</v>
      </c>
      <c r="M5953" t="str">
        <f>IF(OR(L5953="ATTACK",L5953="FINTA"),"&lt;TECNICA&gt;",UPPER(anotacoes!I5953))</f>
        <v>&lt;NAO_CLASSIFICADO&gt;</v>
      </c>
      <c r="N5953" t="str">
        <f>IF(OR(L5953="ATTACK",L5953="FINTA"),UPPER(anotacoes!I5953),"")</f>
        <v/>
      </c>
      <c r="O5953" s="6" t="str">
        <f>IF(anotacoes!N5953=0,"",anotacoes!N5953)</f>
        <v/>
      </c>
      <c r="P5953" t="str">
        <f>IF(anotacoes!M5953=0,"",UPPER(anotacoes!M5953))</f>
        <v/>
      </c>
      <c r="Q5953" t="str">
        <f t="shared" si="185"/>
        <v>INSERT INTO CONVERSAO_LUTA_ACAO (cd_conversao, id_luta, sequencia, momento_inicio, momento_fim, quem_faz, quem_sofre, acao_tipo, acao, tecnica, direcao, pontuacao) VALUES (1, 85, 66, TRIM(' 00:07:14,794'), TRIM(' 00:08:54,497'), '&lt;ARBITRO_DESCONHECIDO&gt;', '', 'PAUSE', '&lt;NAO_CLASSIFICADO&gt;', NULL, NULL, NULL)</v>
      </c>
      <c r="R5953" t="s">
        <v>10327</v>
      </c>
    </row>
    <row r="5954" spans="1:18" hidden="1" x14ac:dyDescent="0.25">
      <c r="A5954" s="7">
        <f>anotacoes!D5954</f>
        <v>40559</v>
      </c>
      <c r="B5954" t="str">
        <f>anotacoes!C5954</f>
        <v>WORLD MASTERS BAKU 2011</v>
      </c>
      <c r="C5954" t="str">
        <f>anotacoes!E5954</f>
        <v>NAKAI</v>
      </c>
      <c r="D5954" t="str">
        <f>anotacoes!F5954</f>
        <v>GUILHEIRO</v>
      </c>
      <c r="E5954" t="s">
        <v>10325</v>
      </c>
      <c r="F5954">
        <f>anotacoes!A5954</f>
        <v>85</v>
      </c>
      <c r="G5954">
        <f>anotacoes!B5954</f>
        <v>67</v>
      </c>
      <c r="H5954" t="str">
        <f>anotacoes!K5954</f>
        <v xml:space="preserve"> 00:08:54,497</v>
      </c>
      <c r="I5954" t="str">
        <f>anotacoes!L5954</f>
        <v xml:space="preserve"> 00:08:56,483</v>
      </c>
      <c r="J5954" t="str">
        <f>IF(L5954="PAUSE",E5954,IF(anotacoes!G5958=conversao_anotacoes!C5954,conversao_anotacoes!C5954,conversao_anotacoes!D5954))</f>
        <v>GUILHEIRO</v>
      </c>
      <c r="K5954" t="str">
        <f t="shared" si="184"/>
        <v>NAKAI</v>
      </c>
      <c r="L5954" t="str">
        <f>UPPER(anotacoes!H5954)</f>
        <v>DISPLACEMENT</v>
      </c>
      <c r="M5954" t="str">
        <f>IF(OR(L5954="ATTACK",L5954="FINTA"),"&lt;TECNICA&gt;",UPPER(anotacoes!I5954))</f>
        <v>2-3 STEP HESITANT LEFT</v>
      </c>
      <c r="N5954" t="str">
        <f>IF(OR(L5954="ATTACK",L5954="FINTA"),UPPER(anotacoes!I5954),"")</f>
        <v/>
      </c>
      <c r="O5954" s="6" t="str">
        <f>IF(anotacoes!N5954=0,"",anotacoes!N5954)</f>
        <v/>
      </c>
      <c r="P5954" t="str">
        <f>IF(anotacoes!M5954=0,"",UPPER(anotacoes!M5954))</f>
        <v/>
      </c>
      <c r="Q5954" t="str">
        <f t="shared" si="185"/>
        <v>INSERT INTO CONVERSAO_LUTA_ACAO (cd_conversao, id_luta, sequencia, momento_inicio, momento_fim, quem_faz, quem_sofre, acao_tipo, acao, tecnica, direcao, pontuacao) VALUES (1, 85, 67, TRIM(' 00:08:54,497'), TRIM(' 00:08:56,483'), 'GUILHEIRO', 'NAKAI', 'DISPLACEMENT', '2-3 STEP HESITANT LEFT', NULL, NULL, NULL)</v>
      </c>
      <c r="R5954" t="s">
        <v>10327</v>
      </c>
    </row>
    <row r="5955" spans="1:18" hidden="1" x14ac:dyDescent="0.25">
      <c r="A5955" s="7">
        <f>anotacoes!D5955</f>
        <v>40559</v>
      </c>
      <c r="B5955" t="str">
        <f>anotacoes!C5955</f>
        <v>WORLD MASTERS BAKU 2011</v>
      </c>
      <c r="C5955" t="str">
        <f>anotacoes!E5955</f>
        <v>NAKAI</v>
      </c>
      <c r="D5955" t="str">
        <f>anotacoes!F5955</f>
        <v>GUILHEIRO</v>
      </c>
      <c r="E5955" t="s">
        <v>10325</v>
      </c>
      <c r="F5955">
        <f>anotacoes!A5955</f>
        <v>85</v>
      </c>
      <c r="G5955">
        <f>anotacoes!B5955</f>
        <v>68</v>
      </c>
      <c r="H5955" t="str">
        <f>anotacoes!K5955</f>
        <v xml:space="preserve"> 00:08:56,668</v>
      </c>
      <c r="I5955" t="str">
        <f>anotacoes!L5955</f>
        <v xml:space="preserve"> 00:08:59,169</v>
      </c>
      <c r="J5955" t="str">
        <f>IF(L5955="PAUSE",E5955,IF(anotacoes!G5959=conversao_anotacoes!C5955,conversao_anotacoes!C5955,conversao_anotacoes!D5955))</f>
        <v>GUILHEIRO</v>
      </c>
      <c r="K5955" t="str">
        <f t="shared" ref="K5955:K6018" si="186">IF(J5955=E5955,"",IF(J5955=C5955,D5955,C5955))</f>
        <v>NAKAI</v>
      </c>
      <c r="L5955" t="str">
        <f>UPPER(anotacoes!H5955)</f>
        <v>DISPLACEMENT</v>
      </c>
      <c r="M5955" t="str">
        <f>IF(OR(L5955="ATTACK",L5955="FINTA"),"&lt;TECNICA&gt;",UPPER(anotacoes!I5955))</f>
        <v>2-3 STEP HESITANT LEFT</v>
      </c>
      <c r="N5955" t="str">
        <f>IF(OR(L5955="ATTACK",L5955="FINTA"),UPPER(anotacoes!I5955),"")</f>
        <v/>
      </c>
      <c r="O5955" s="6" t="str">
        <f>IF(anotacoes!N5955=0,"",anotacoes!N5955)</f>
        <v/>
      </c>
      <c r="P5955" t="str">
        <f>IF(anotacoes!M5955=0,"",UPPER(anotacoes!M5955))</f>
        <v/>
      </c>
      <c r="Q5955" t="str">
        <f t="shared" ref="Q5955:Q6018" si="187">CONCATENATE("INSERT INTO CONVERSAO_LUTA_ACAO (cd_conversao, id_luta, sequencia, momento_inicio, momento_fim, quem_faz, quem_sofre, acao_tipo, acao, tecnica, direcao, pontuacao) VALUES (1, ",F5955,", ",G5955,", ","TRIM('",H5955,"')",", ","TRIM('",I5955,"')",", ","'",J5955,"'",", ","'",K5955,"'",", ","'",L5955,"'",", ","'",M5955,"'",", ",IF(N5955="","NULL",CONCATENATE("'",N5955,"'")),", ",IF(O5955="","NULL",O5955),", ",IF(P5955="","NULL",CONCATENATE("'",P5955,"'")),")")</f>
        <v>INSERT INTO CONVERSAO_LUTA_ACAO (cd_conversao, id_luta, sequencia, momento_inicio, momento_fim, quem_faz, quem_sofre, acao_tipo, acao, tecnica, direcao, pontuacao) VALUES (1, 85, 68, TRIM(' 00:08:56,668'), TRIM(' 00:08:59,169'), 'GUILHEIRO', 'NAKAI', 'DISPLACEMENT', '2-3 STEP HESITANT LEFT', NULL, NULL, NULL)</v>
      </c>
      <c r="R5955" t="s">
        <v>10327</v>
      </c>
    </row>
    <row r="5956" spans="1:18" hidden="1" x14ac:dyDescent="0.25">
      <c r="A5956" s="7">
        <f>anotacoes!D5956</f>
        <v>40559</v>
      </c>
      <c r="B5956" t="str">
        <f>anotacoes!C5956</f>
        <v>WORLD MASTERS BAKU 2011</v>
      </c>
      <c r="C5956" t="str">
        <f>anotacoes!E5956</f>
        <v>NAKAI</v>
      </c>
      <c r="D5956" t="str">
        <f>anotacoes!F5956</f>
        <v>GUILHEIRO</v>
      </c>
      <c r="E5956" t="s">
        <v>10325</v>
      </c>
      <c r="F5956">
        <f>anotacoes!A5956</f>
        <v>85</v>
      </c>
      <c r="G5956">
        <f>anotacoes!B5956</f>
        <v>69</v>
      </c>
      <c r="H5956" t="str">
        <f>anotacoes!K5956</f>
        <v xml:space="preserve"> 00:08:59,169</v>
      </c>
      <c r="I5956" t="str">
        <f>anotacoes!L5956</f>
        <v xml:space="preserve"> 00:09:04,368</v>
      </c>
      <c r="J5956" t="str">
        <f>IF(L5956="PAUSE",E5956,IF(anotacoes!G5960=conversao_anotacoes!C5956,conversao_anotacoes!C5956,conversao_anotacoes!D5956))</f>
        <v>GUILHEIRO</v>
      </c>
      <c r="K5956" t="str">
        <f t="shared" si="186"/>
        <v>NAKAI</v>
      </c>
      <c r="L5956" t="str">
        <f>UPPER(anotacoes!H5956)</f>
        <v>GRIP TIME</v>
      </c>
      <c r="M5956" t="str">
        <f>IF(OR(L5956="ATTACK",L5956="FINTA"),"&lt;TECNICA&gt;",UPPER(anotacoes!I5956))</f>
        <v>RIGHT COLLAR</v>
      </c>
      <c r="N5956" t="str">
        <f>IF(OR(L5956="ATTACK",L5956="FINTA"),UPPER(anotacoes!I5956),"")</f>
        <v/>
      </c>
      <c r="O5956" s="6" t="str">
        <f>IF(anotacoes!N5956=0,"",anotacoes!N5956)</f>
        <v/>
      </c>
      <c r="P5956" t="str">
        <f>IF(anotacoes!M5956=0,"",UPPER(anotacoes!M5956))</f>
        <v/>
      </c>
      <c r="Q5956" t="str">
        <f t="shared" si="187"/>
        <v>INSERT INTO CONVERSAO_LUTA_ACAO (cd_conversao, id_luta, sequencia, momento_inicio, momento_fim, quem_faz, quem_sofre, acao_tipo, acao, tecnica, direcao, pontuacao) VALUES (1, 85, 69, TRIM(' 00:08:59,169'), TRIM(' 00:09:04,368'), 'GUILHEIRO', 'NAKAI', 'GRIP TIME', 'RIGHT COLLAR', NULL, NULL, NULL)</v>
      </c>
      <c r="R5956" t="s">
        <v>10327</v>
      </c>
    </row>
    <row r="5957" spans="1:18" hidden="1" x14ac:dyDescent="0.25">
      <c r="A5957" s="7">
        <f>anotacoes!D5957</f>
        <v>40559</v>
      </c>
      <c r="B5957" t="str">
        <f>anotacoes!C5957</f>
        <v>WORLD MASTERS BAKU 2011</v>
      </c>
      <c r="C5957" t="str">
        <f>anotacoes!E5957</f>
        <v>NAKAI</v>
      </c>
      <c r="D5957" t="str">
        <f>anotacoes!F5957</f>
        <v>GUILHEIRO</v>
      </c>
      <c r="E5957" t="s">
        <v>10325</v>
      </c>
      <c r="F5957">
        <f>anotacoes!A5957</f>
        <v>85</v>
      </c>
      <c r="G5957">
        <f>anotacoes!B5957</f>
        <v>70</v>
      </c>
      <c r="H5957" t="str">
        <f>anotacoes!K5957</f>
        <v xml:space="preserve"> 00:09:04,368</v>
      </c>
      <c r="I5957" t="str">
        <f>anotacoes!L5957</f>
        <v xml:space="preserve"> 00:09:06,656</v>
      </c>
      <c r="J5957" t="str">
        <f>IF(L5957="PAUSE",E5957,IF(anotacoes!G5961=conversao_anotacoes!C5957,conversao_anotacoes!C5957,conversao_anotacoes!D5957))</f>
        <v>GUILHEIRO</v>
      </c>
      <c r="K5957" t="str">
        <f t="shared" si="186"/>
        <v>NAKAI</v>
      </c>
      <c r="L5957" t="str">
        <f>UPPER(anotacoes!H5957)</f>
        <v>GRIP TIME</v>
      </c>
      <c r="M5957" t="str">
        <f>IF(OR(L5957="ATTACK",L5957="FINTA"),"&lt;TECNICA&gt;",UPPER(anotacoes!I5957))</f>
        <v>RIGHT COLLAR</v>
      </c>
      <c r="N5957" t="str">
        <f>IF(OR(L5957="ATTACK",L5957="FINTA"),UPPER(anotacoes!I5957),"")</f>
        <v/>
      </c>
      <c r="O5957" s="6" t="str">
        <f>IF(anotacoes!N5957=0,"",anotacoes!N5957)</f>
        <v/>
      </c>
      <c r="P5957" t="str">
        <f>IF(anotacoes!M5957=0,"",UPPER(anotacoes!M5957))</f>
        <v/>
      </c>
      <c r="Q5957" t="str">
        <f t="shared" si="187"/>
        <v>INSERT INTO CONVERSAO_LUTA_ACAO (cd_conversao, id_luta, sequencia, momento_inicio, momento_fim, quem_faz, quem_sofre, acao_tipo, acao, tecnica, direcao, pontuacao) VALUES (1, 85, 70, TRIM(' 00:09:04,368'), TRIM(' 00:09:06,656'), 'GUILHEIRO', 'NAKAI', 'GRIP TIME', 'RIGHT COLLAR', NULL, NULL, NULL)</v>
      </c>
      <c r="R5957" t="s">
        <v>10327</v>
      </c>
    </row>
    <row r="5958" spans="1:18" hidden="1" x14ac:dyDescent="0.25">
      <c r="A5958" s="7">
        <f>anotacoes!D5958</f>
        <v>40580</v>
      </c>
      <c r="B5958" t="str">
        <f>anotacoes!C5958</f>
        <v>GRAND SLAM PARIS 2011</v>
      </c>
      <c r="C5958" t="str">
        <f>anotacoes!E5958</f>
        <v>SCHMITT</v>
      </c>
      <c r="D5958" t="str">
        <f>anotacoes!F5958</f>
        <v>KIM, J B</v>
      </c>
      <c r="E5958" t="s">
        <v>10325</v>
      </c>
      <c r="F5958">
        <f>anotacoes!A5958</f>
        <v>86</v>
      </c>
      <c r="G5958">
        <f>anotacoes!B5958</f>
        <v>1</v>
      </c>
      <c r="H5958" t="str">
        <f>anotacoes!K5958</f>
        <v xml:space="preserve"> 00:00:00,447</v>
      </c>
      <c r="I5958" t="str">
        <f>anotacoes!L5958</f>
        <v xml:space="preserve"> 00:00:10,027</v>
      </c>
      <c r="J5958" t="str">
        <f>IF(L5958="PAUSE",E5958,IF(anotacoes!G5962=conversao_anotacoes!C5958,conversao_anotacoes!C5958,conversao_anotacoes!D5958))</f>
        <v>SCHMITT</v>
      </c>
      <c r="K5958" t="str">
        <f t="shared" si="186"/>
        <v>KIM, J B</v>
      </c>
      <c r="L5958" t="str">
        <f>UPPER(anotacoes!H5958)</f>
        <v>DISPLACEMENT</v>
      </c>
      <c r="M5958" t="str">
        <f>IF(OR(L5958="ATTACK",L5958="FINTA"),"&lt;TECNICA&gt;",UPPER(anotacoes!I5958))</f>
        <v>TRY TO GRIP WITH CONTACT</v>
      </c>
      <c r="N5958" t="str">
        <f>IF(OR(L5958="ATTACK",L5958="FINTA"),UPPER(anotacoes!I5958),"")</f>
        <v/>
      </c>
      <c r="O5958" s="6" t="str">
        <f>IF(anotacoes!N5958=0,"",anotacoes!N5958)</f>
        <v/>
      </c>
      <c r="P5958" t="str">
        <f>IF(anotacoes!M5958=0,"",UPPER(anotacoes!M5958))</f>
        <v/>
      </c>
      <c r="Q5958" t="str">
        <f t="shared" si="187"/>
        <v>INSERT INTO CONVERSAO_LUTA_ACAO (cd_conversao, id_luta, sequencia, momento_inicio, momento_fim, quem_faz, quem_sofre, acao_tipo, acao, tecnica, direcao, pontuacao) VALUES (1, 86, 1, TRIM(' 00:00:00,447'), TRIM(' 00:00:10,027'), 'SCHMITT', 'KIM, J B', 'DISPLACEMENT', 'TRY TO GRIP WITH CONTACT', NULL, NULL, NULL)</v>
      </c>
      <c r="R5958" t="s">
        <v>10327</v>
      </c>
    </row>
    <row r="5959" spans="1:18" hidden="1" x14ac:dyDescent="0.25">
      <c r="A5959" s="7">
        <f>anotacoes!D5959</f>
        <v>40580</v>
      </c>
      <c r="B5959" t="str">
        <f>anotacoes!C5959</f>
        <v>GRAND SLAM PARIS 2011</v>
      </c>
      <c r="C5959" t="str">
        <f>anotacoes!E5959</f>
        <v>SCHMITT</v>
      </c>
      <c r="D5959" t="str">
        <f>anotacoes!F5959</f>
        <v>KIM, J B</v>
      </c>
      <c r="E5959" t="s">
        <v>10325</v>
      </c>
      <c r="F5959">
        <f>anotacoes!A5959</f>
        <v>86</v>
      </c>
      <c r="G5959">
        <f>anotacoes!B5959</f>
        <v>2</v>
      </c>
      <c r="H5959" t="str">
        <f>anotacoes!K5959</f>
        <v xml:space="preserve"> 00:00:10,027</v>
      </c>
      <c r="I5959" t="str">
        <f>anotacoes!L5959</f>
        <v xml:space="preserve"> 00:00:10,321</v>
      </c>
      <c r="J5959" t="str">
        <f>IF(L5959="PAUSE",E5959,IF(anotacoes!G5963=conversao_anotacoes!C5959,conversao_anotacoes!C5959,conversao_anotacoes!D5959))</f>
        <v>SCHMITT</v>
      </c>
      <c r="K5959" t="str">
        <f t="shared" si="186"/>
        <v>KIM, J B</v>
      </c>
      <c r="L5959" t="str">
        <f>UPPER(anotacoes!H5959)</f>
        <v>GRIP TIME</v>
      </c>
      <c r="M5959" t="str">
        <f>IF(OR(L5959="ATTACK",L5959="FINTA"),"&lt;TECNICA&gt;",UPPER(anotacoes!I5959))</f>
        <v>RIGHT SLEEVE</v>
      </c>
      <c r="N5959" t="str">
        <f>IF(OR(L5959="ATTACK",L5959="FINTA"),UPPER(anotacoes!I5959),"")</f>
        <v/>
      </c>
      <c r="O5959" s="6" t="str">
        <f>IF(anotacoes!N5959=0,"",anotacoes!N5959)</f>
        <v/>
      </c>
      <c r="P5959" t="str">
        <f>IF(anotacoes!M5959=0,"",UPPER(anotacoes!M5959))</f>
        <v/>
      </c>
      <c r="Q5959" t="str">
        <f t="shared" si="187"/>
        <v>INSERT INTO CONVERSAO_LUTA_ACAO (cd_conversao, id_luta, sequencia, momento_inicio, momento_fim, quem_faz, quem_sofre, acao_tipo, acao, tecnica, direcao, pontuacao) VALUES (1, 86, 2, TRIM(' 00:00:10,027'), TRIM(' 00:00:10,321'), 'SCHMITT', 'KIM, J B', 'GRIP TIME', 'RIGHT SLEEVE', NULL, NULL, NULL)</v>
      </c>
      <c r="R5959" t="s">
        <v>10327</v>
      </c>
    </row>
    <row r="5960" spans="1:18" hidden="1" x14ac:dyDescent="0.25">
      <c r="A5960" s="7">
        <f>anotacoes!D5960</f>
        <v>40580</v>
      </c>
      <c r="B5960" t="str">
        <f>anotacoes!C5960</f>
        <v>GRAND SLAM PARIS 2011</v>
      </c>
      <c r="C5960" t="str">
        <f>anotacoes!E5960</f>
        <v>SCHMITT</v>
      </c>
      <c r="D5960" t="str">
        <f>anotacoes!F5960</f>
        <v>KIM, J B</v>
      </c>
      <c r="E5960" t="s">
        <v>10325</v>
      </c>
      <c r="F5960">
        <f>anotacoes!A5960</f>
        <v>86</v>
      </c>
      <c r="G5960">
        <f>anotacoes!B5960</f>
        <v>3</v>
      </c>
      <c r="H5960" t="str">
        <f>anotacoes!K5960</f>
        <v xml:space="preserve"> 00:00:09,321</v>
      </c>
      <c r="I5960" t="str">
        <f>anotacoes!L5960</f>
        <v xml:space="preserve"> 00:00:09,749</v>
      </c>
      <c r="J5960" t="str">
        <f>IF(L5960="PAUSE",E5960,IF(anotacoes!G5964=conversao_anotacoes!C5960,conversao_anotacoes!C5960,conversao_anotacoes!D5960))</f>
        <v>SCHMITT</v>
      </c>
      <c r="K5960" t="str">
        <f t="shared" si="186"/>
        <v>KIM, J B</v>
      </c>
      <c r="L5960" t="str">
        <f>UPPER(anotacoes!H5960)</f>
        <v>ATTACK</v>
      </c>
      <c r="M5960" t="str">
        <f>IF(OR(L5960="ATTACK",L5960="FINTA"),"&lt;TECNICA&gt;",UPPER(anotacoes!I5960))</f>
        <v>&lt;TECNICA&gt;</v>
      </c>
      <c r="N5960" t="str">
        <f>IF(OR(L5960="ATTACK",L5960="FINTA"),UPPER(anotacoes!I5960),"")</f>
        <v>DEASHI HARAI</v>
      </c>
      <c r="O5960" s="6">
        <f>IF(anotacoes!N5960=0,"",anotacoes!N5960)</f>
        <v>7</v>
      </c>
      <c r="P5960" t="str">
        <f>IF(anotacoes!M5960=0,"",UPPER(anotacoes!M5960))</f>
        <v/>
      </c>
      <c r="Q5960" t="str">
        <f t="shared" si="187"/>
        <v>INSERT INTO CONVERSAO_LUTA_ACAO (cd_conversao, id_luta, sequencia, momento_inicio, momento_fim, quem_faz, quem_sofre, acao_tipo, acao, tecnica, direcao, pontuacao) VALUES (1, 86, 3, TRIM(' 00:00:09,321'), TRIM(' 00:00:09,749'), 'SCHMITT', 'KIM, J B', 'ATTACK', '&lt;TECNICA&gt;', 'DEASHI HARAI', 7, NULL)</v>
      </c>
      <c r="R5960" t="s">
        <v>10327</v>
      </c>
    </row>
    <row r="5961" spans="1:18" hidden="1" x14ac:dyDescent="0.25">
      <c r="A5961" s="7">
        <f>anotacoes!D5961</f>
        <v>40580</v>
      </c>
      <c r="B5961" t="str">
        <f>anotacoes!C5961</f>
        <v>GRAND SLAM PARIS 2011</v>
      </c>
      <c r="C5961" t="str">
        <f>anotacoes!E5961</f>
        <v>SCHMITT</v>
      </c>
      <c r="D5961" t="str">
        <f>anotacoes!F5961</f>
        <v>KIM, J B</v>
      </c>
      <c r="E5961" t="s">
        <v>10325</v>
      </c>
      <c r="F5961">
        <f>anotacoes!A5961</f>
        <v>86</v>
      </c>
      <c r="G5961">
        <f>anotacoes!B5961</f>
        <v>4</v>
      </c>
      <c r="H5961" t="str">
        <f>anotacoes!K5961</f>
        <v xml:space="preserve"> 00:00:09,749</v>
      </c>
      <c r="I5961" t="str">
        <f>anotacoes!L5961</f>
        <v xml:space="preserve"> 00:00:11,118</v>
      </c>
      <c r="J5961" t="str">
        <f>IF(L5961="PAUSE",E5961,IF(anotacoes!G5965=conversao_anotacoes!C5961,conversao_anotacoes!C5961,conversao_anotacoes!D5961))</f>
        <v>SCHMITT</v>
      </c>
      <c r="K5961" t="str">
        <f t="shared" si="186"/>
        <v>KIM, J B</v>
      </c>
      <c r="L5961" t="str">
        <f>UPPER(anotacoes!H5961)</f>
        <v>GRIP TIME</v>
      </c>
      <c r="M5961" t="str">
        <f>IF(OR(L5961="ATTACK",L5961="FINTA"),"&lt;TECNICA&gt;",UPPER(anotacoes!I5961))</f>
        <v>RIGHT COLLAR RIGHT SLEEVE</v>
      </c>
      <c r="N5961" t="str">
        <f>IF(OR(L5961="ATTACK",L5961="FINTA"),UPPER(anotacoes!I5961),"")</f>
        <v/>
      </c>
      <c r="O5961" s="6" t="str">
        <f>IF(anotacoes!N5961=0,"",anotacoes!N5961)</f>
        <v/>
      </c>
      <c r="P5961" t="str">
        <f>IF(anotacoes!M5961=0,"",UPPER(anotacoes!M5961))</f>
        <v/>
      </c>
      <c r="Q5961" t="str">
        <f t="shared" si="187"/>
        <v>INSERT INTO CONVERSAO_LUTA_ACAO (cd_conversao, id_luta, sequencia, momento_inicio, momento_fim, quem_faz, quem_sofre, acao_tipo, acao, tecnica, direcao, pontuacao) VALUES (1, 86, 4, TRIM(' 00:00:09,749'), TRIM(' 00:00:11,118'), 'SCHMITT', 'KIM, J B', 'GRIP TIME', 'RIGHT COLLAR RIGHT SLEEVE', NULL, NULL, NULL)</v>
      </c>
      <c r="R5961" t="s">
        <v>10327</v>
      </c>
    </row>
    <row r="5962" spans="1:18" hidden="1" x14ac:dyDescent="0.25">
      <c r="A5962" s="7">
        <f>anotacoes!D5962</f>
        <v>40580</v>
      </c>
      <c r="B5962" t="str">
        <f>anotacoes!C5962</f>
        <v>GRAND SLAM PARIS 2011</v>
      </c>
      <c r="C5962" t="str">
        <f>anotacoes!E5962</f>
        <v>SCHMITT</v>
      </c>
      <c r="D5962" t="str">
        <f>anotacoes!F5962</f>
        <v>KIM, J B</v>
      </c>
      <c r="E5962" t="s">
        <v>10325</v>
      </c>
      <c r="F5962">
        <f>anotacoes!A5962</f>
        <v>86</v>
      </c>
      <c r="G5962">
        <f>anotacoes!B5962</f>
        <v>5</v>
      </c>
      <c r="H5962" t="str">
        <f>anotacoes!K5962</f>
        <v xml:space="preserve"> 00:00:11,118</v>
      </c>
      <c r="I5962" t="str">
        <f>anotacoes!L5962</f>
        <v xml:space="preserve"> 00:00:11,592</v>
      </c>
      <c r="J5962" t="str">
        <f>IF(L5962="PAUSE",E5962,IF(anotacoes!G5966=conversao_anotacoes!C5962,conversao_anotacoes!C5962,conversao_anotacoes!D5962))</f>
        <v>SCHMITT</v>
      </c>
      <c r="K5962" t="str">
        <f t="shared" si="186"/>
        <v>KIM, J B</v>
      </c>
      <c r="L5962" t="str">
        <f>UPPER(anotacoes!H5962)</f>
        <v>DEFENSE</v>
      </c>
      <c r="M5962" t="str">
        <f>IF(OR(L5962="ATTACK",L5962="FINTA"),"&lt;TECNICA&gt;",UPPER(anotacoes!I5962))</f>
        <v>TAE-SABAKI RIGHT</v>
      </c>
      <c r="N5962" t="str">
        <f>IF(OR(L5962="ATTACK",L5962="FINTA"),UPPER(anotacoes!I5962),"")</f>
        <v/>
      </c>
      <c r="O5962" s="6" t="str">
        <f>IF(anotacoes!N5962=0,"",anotacoes!N5962)</f>
        <v/>
      </c>
      <c r="P5962" t="str">
        <f>IF(anotacoes!M5962=0,"",UPPER(anotacoes!M5962))</f>
        <v/>
      </c>
      <c r="Q5962" t="str">
        <f t="shared" si="187"/>
        <v>INSERT INTO CONVERSAO_LUTA_ACAO (cd_conversao, id_luta, sequencia, momento_inicio, momento_fim, quem_faz, quem_sofre, acao_tipo, acao, tecnica, direcao, pontuacao) VALUES (1, 86, 5, TRIM(' 00:00:11,118'), TRIM(' 00:00:11,592'), 'SCHMITT', 'KIM, J B', 'DEFENSE', 'TAE-SABAKI RIGHT', NULL, NULL, NULL)</v>
      </c>
      <c r="R5962" t="s">
        <v>10327</v>
      </c>
    </row>
    <row r="5963" spans="1:18" hidden="1" x14ac:dyDescent="0.25">
      <c r="A5963" s="7">
        <f>anotacoes!D5963</f>
        <v>40580</v>
      </c>
      <c r="B5963" t="str">
        <f>anotacoes!C5963</f>
        <v>GRAND SLAM PARIS 2011</v>
      </c>
      <c r="C5963" t="str">
        <f>anotacoes!E5963</f>
        <v>SCHMITT</v>
      </c>
      <c r="D5963" t="str">
        <f>anotacoes!F5963</f>
        <v>KIM, J B</v>
      </c>
      <c r="E5963" t="s">
        <v>10325</v>
      </c>
      <c r="F5963">
        <f>anotacoes!A5963</f>
        <v>86</v>
      </c>
      <c r="G5963">
        <f>anotacoes!B5963</f>
        <v>6</v>
      </c>
      <c r="H5963" t="str">
        <f>anotacoes!K5963</f>
        <v xml:space="preserve"> 00:00:11,592</v>
      </c>
      <c r="I5963" t="str">
        <f>anotacoes!L5963</f>
        <v xml:space="preserve"> 00:00:15,776</v>
      </c>
      <c r="J5963" t="str">
        <f>IF(L5963="PAUSE",E5963,IF(anotacoes!G5967=conversao_anotacoes!C5963,conversao_anotacoes!C5963,conversao_anotacoes!D5963))</f>
        <v>SCHMITT</v>
      </c>
      <c r="K5963" t="str">
        <f t="shared" si="186"/>
        <v>KIM, J B</v>
      </c>
      <c r="L5963" t="str">
        <f>UPPER(anotacoes!H5963)</f>
        <v>GROUNDWORK COMBAT</v>
      </c>
      <c r="M5963" t="str">
        <f>IF(OR(L5963="ATTACK",L5963="FINTA"),"&lt;TECNICA&gt;",UPPER(anotacoes!I5963))</f>
        <v>TRYING TO ATTACK</v>
      </c>
      <c r="N5963" t="str">
        <f>IF(OR(L5963="ATTACK",L5963="FINTA"),UPPER(anotacoes!I5963),"")</f>
        <v/>
      </c>
      <c r="O5963" s="6" t="str">
        <f>IF(anotacoes!N5963=0,"",anotacoes!N5963)</f>
        <v/>
      </c>
      <c r="P5963" t="str">
        <f>IF(anotacoes!M5963=0,"",UPPER(anotacoes!M5963))</f>
        <v/>
      </c>
      <c r="Q5963" t="str">
        <f t="shared" si="187"/>
        <v>INSERT INTO CONVERSAO_LUTA_ACAO (cd_conversao, id_luta, sequencia, momento_inicio, momento_fim, quem_faz, quem_sofre, acao_tipo, acao, tecnica, direcao, pontuacao) VALUES (1, 86, 6, TRIM(' 00:00:11,592'), TRIM(' 00:00:15,776'), 'SCHMITT', 'KIM, J B', 'GROUNDWORK COMBAT', 'TRYING TO ATTACK', NULL, NULL, NULL)</v>
      </c>
      <c r="R5963" t="s">
        <v>10327</v>
      </c>
    </row>
    <row r="5964" spans="1:18" hidden="1" x14ac:dyDescent="0.25">
      <c r="A5964" s="7">
        <f>anotacoes!D5964</f>
        <v>40580</v>
      </c>
      <c r="B5964" t="str">
        <f>anotacoes!C5964</f>
        <v>GRAND SLAM PARIS 2011</v>
      </c>
      <c r="C5964" t="str">
        <f>anotacoes!E5964</f>
        <v>SCHMITT</v>
      </c>
      <c r="D5964" t="str">
        <f>anotacoes!F5964</f>
        <v>KIM, J B</v>
      </c>
      <c r="E5964" t="s">
        <v>10325</v>
      </c>
      <c r="F5964">
        <f>anotacoes!A5964</f>
        <v>86</v>
      </c>
      <c r="G5964">
        <f>anotacoes!B5964</f>
        <v>7</v>
      </c>
      <c r="H5964" t="str">
        <f>anotacoes!K5964</f>
        <v xml:space="preserve"> 00:00:15,933</v>
      </c>
      <c r="I5964" t="str">
        <f>anotacoes!L5964</f>
        <v xml:space="preserve"> 00:00:20,174</v>
      </c>
      <c r="J5964" t="str">
        <f>IF(L5964="PAUSE",E5964,IF(anotacoes!G5968=conversao_anotacoes!C5964,conversao_anotacoes!C5964,conversao_anotacoes!D5964))</f>
        <v>&lt;ARBITRO_DESCONHECIDO&gt;</v>
      </c>
      <c r="K5964" t="str">
        <f t="shared" si="186"/>
        <v/>
      </c>
      <c r="L5964" t="str">
        <f>UPPER(anotacoes!H5964)</f>
        <v>PAUSE</v>
      </c>
      <c r="M5964" t="str">
        <f>IF(OR(L5964="ATTACK",L5964="FINTA"),"&lt;TECNICA&gt;",UPPER(anotacoes!I5964))</f>
        <v>&lt;NAO_CLASSIFICADO&gt;</v>
      </c>
      <c r="N5964" t="str">
        <f>IF(OR(L5964="ATTACK",L5964="FINTA"),UPPER(anotacoes!I5964),"")</f>
        <v/>
      </c>
      <c r="O5964" s="6" t="str">
        <f>IF(anotacoes!N5964=0,"",anotacoes!N5964)</f>
        <v/>
      </c>
      <c r="P5964" t="str">
        <f>IF(anotacoes!M5964=0,"",UPPER(anotacoes!M5964))</f>
        <v/>
      </c>
      <c r="Q5964" t="str">
        <f t="shared" si="187"/>
        <v>INSERT INTO CONVERSAO_LUTA_ACAO (cd_conversao, id_luta, sequencia, momento_inicio, momento_fim, quem_faz, quem_sofre, acao_tipo, acao, tecnica, direcao, pontuacao) VALUES (1, 86, 7, TRIM(' 00:00:15,933'), TRIM(' 00:00:20,174'), '&lt;ARBITRO_DESCONHECIDO&gt;', '', 'PAUSE', '&lt;NAO_CLASSIFICADO&gt;', NULL, NULL, NULL)</v>
      </c>
      <c r="R5964" t="s">
        <v>10327</v>
      </c>
    </row>
    <row r="5965" spans="1:18" hidden="1" x14ac:dyDescent="0.25">
      <c r="A5965" s="7">
        <f>anotacoes!D5965</f>
        <v>40580</v>
      </c>
      <c r="B5965" t="str">
        <f>anotacoes!C5965</f>
        <v>GRAND SLAM PARIS 2011</v>
      </c>
      <c r="C5965" t="str">
        <f>anotacoes!E5965</f>
        <v>SCHMITT</v>
      </c>
      <c r="D5965" t="str">
        <f>anotacoes!F5965</f>
        <v>KIM, J B</v>
      </c>
      <c r="E5965" t="s">
        <v>10325</v>
      </c>
      <c r="F5965">
        <f>anotacoes!A5965</f>
        <v>86</v>
      </c>
      <c r="G5965">
        <f>anotacoes!B5965</f>
        <v>8</v>
      </c>
      <c r="H5965" t="str">
        <f>anotacoes!K5965</f>
        <v xml:space="preserve"> 00:00:20,336</v>
      </c>
      <c r="I5965" t="str">
        <f>anotacoes!L5965</f>
        <v xml:space="preserve"> 00:00:26,611</v>
      </c>
      <c r="J5965" t="str">
        <f>IF(L5965="PAUSE",E5965,IF(anotacoes!G5969=conversao_anotacoes!C5965,conversao_anotacoes!C5965,conversao_anotacoes!D5965))</f>
        <v>SCHMITT</v>
      </c>
      <c r="K5965" t="str">
        <f t="shared" si="186"/>
        <v>KIM, J B</v>
      </c>
      <c r="L5965" t="str">
        <f>UPPER(anotacoes!H5965)</f>
        <v>DISPLACEMENT</v>
      </c>
      <c r="M5965" t="str">
        <f>IF(OR(L5965="ATTACK",L5965="FINTA"),"&lt;TECNICA&gt;",UPPER(anotacoes!I5965))</f>
        <v>CIRCULAR LEFT</v>
      </c>
      <c r="N5965" t="str">
        <f>IF(OR(L5965="ATTACK",L5965="FINTA"),UPPER(anotacoes!I5965),"")</f>
        <v/>
      </c>
      <c r="O5965" s="6" t="str">
        <f>IF(anotacoes!N5965=0,"",anotacoes!N5965)</f>
        <v/>
      </c>
      <c r="P5965" t="str">
        <f>IF(anotacoes!M5965=0,"",UPPER(anotacoes!M5965))</f>
        <v/>
      </c>
      <c r="Q5965" t="str">
        <f t="shared" si="187"/>
        <v>INSERT INTO CONVERSAO_LUTA_ACAO (cd_conversao, id_luta, sequencia, momento_inicio, momento_fim, quem_faz, quem_sofre, acao_tipo, acao, tecnica, direcao, pontuacao) VALUES (1, 86, 8, TRIM(' 00:00:20,336'), TRIM(' 00:00:26,611'), 'SCHMITT', 'KIM, J B', 'DISPLACEMENT', 'CIRCULAR LEFT', NULL, NULL, NULL)</v>
      </c>
      <c r="R5965" t="s">
        <v>10327</v>
      </c>
    </row>
    <row r="5966" spans="1:18" hidden="1" x14ac:dyDescent="0.25">
      <c r="A5966" s="7">
        <f>anotacoes!D5966</f>
        <v>40580</v>
      </c>
      <c r="B5966" t="str">
        <f>anotacoes!C5966</f>
        <v>GRAND SLAM PARIS 2011</v>
      </c>
      <c r="C5966" t="str">
        <f>anotacoes!E5966</f>
        <v>SCHMITT</v>
      </c>
      <c r="D5966" t="str">
        <f>anotacoes!F5966</f>
        <v>KIM, J B</v>
      </c>
      <c r="E5966" t="s">
        <v>10325</v>
      </c>
      <c r="F5966">
        <f>anotacoes!A5966</f>
        <v>86</v>
      </c>
      <c r="G5966">
        <f>anotacoes!B5966</f>
        <v>9</v>
      </c>
      <c r="H5966" t="str">
        <f>anotacoes!K5966</f>
        <v xml:space="preserve"> 00:00:26,611</v>
      </c>
      <c r="I5966" t="str">
        <f>anotacoes!L5966</f>
        <v xml:space="preserve"> 00:00:28,339</v>
      </c>
      <c r="J5966" t="str">
        <f>IF(L5966="PAUSE",E5966,IF(anotacoes!G5970=conversao_anotacoes!C5966,conversao_anotacoes!C5966,conversao_anotacoes!D5966))</f>
        <v>SCHMITT</v>
      </c>
      <c r="K5966" t="str">
        <f t="shared" si="186"/>
        <v>KIM, J B</v>
      </c>
      <c r="L5966" t="str">
        <f>UPPER(anotacoes!H5966)</f>
        <v>DISPLACEMENT</v>
      </c>
      <c r="M5966" t="str">
        <f>IF(OR(L5966="ATTACK",L5966="FINTA"),"&lt;TECNICA&gt;",UPPER(anotacoes!I5966))</f>
        <v>TRY TO GRIP WITH CONTACT</v>
      </c>
      <c r="N5966" t="str">
        <f>IF(OR(L5966="ATTACK",L5966="FINTA"),UPPER(anotacoes!I5966),"")</f>
        <v/>
      </c>
      <c r="O5966" s="6" t="str">
        <f>IF(anotacoes!N5966=0,"",anotacoes!N5966)</f>
        <v/>
      </c>
      <c r="P5966" t="str">
        <f>IF(anotacoes!M5966=0,"",UPPER(anotacoes!M5966))</f>
        <v/>
      </c>
      <c r="Q5966" t="str">
        <f t="shared" si="187"/>
        <v>INSERT INTO CONVERSAO_LUTA_ACAO (cd_conversao, id_luta, sequencia, momento_inicio, momento_fim, quem_faz, quem_sofre, acao_tipo, acao, tecnica, direcao, pontuacao) VALUES (1, 86, 9, TRIM(' 00:00:26,611'), TRIM(' 00:00:28,339'), 'SCHMITT', 'KIM, J B', 'DISPLACEMENT', 'TRY TO GRIP WITH CONTACT', NULL, NULL, NULL)</v>
      </c>
      <c r="R5966" t="s">
        <v>10327</v>
      </c>
    </row>
    <row r="5967" spans="1:18" hidden="1" x14ac:dyDescent="0.25">
      <c r="A5967" s="7">
        <f>anotacoes!D5967</f>
        <v>40580</v>
      </c>
      <c r="B5967" t="str">
        <f>anotacoes!C5967</f>
        <v>GRAND SLAM PARIS 2011</v>
      </c>
      <c r="C5967" t="str">
        <f>anotacoes!E5967</f>
        <v>SCHMITT</v>
      </c>
      <c r="D5967" t="str">
        <f>anotacoes!F5967</f>
        <v>KIM, J B</v>
      </c>
      <c r="E5967" t="s">
        <v>10325</v>
      </c>
      <c r="F5967">
        <f>anotacoes!A5967</f>
        <v>86</v>
      </c>
      <c r="G5967">
        <f>anotacoes!B5967</f>
        <v>10</v>
      </c>
      <c r="H5967" t="str">
        <f>anotacoes!K5967</f>
        <v xml:space="preserve"> 00:00:28,339</v>
      </c>
      <c r="I5967" t="str">
        <f>anotacoes!L5967</f>
        <v xml:space="preserve"> 00:00:30,533</v>
      </c>
      <c r="J5967" t="str">
        <f>IF(L5967="PAUSE",E5967,IF(anotacoes!G5971=conversao_anotacoes!C5967,conversao_anotacoes!C5967,conversao_anotacoes!D5967))</f>
        <v>SCHMITT</v>
      </c>
      <c r="K5967" t="str">
        <f t="shared" si="186"/>
        <v>KIM, J B</v>
      </c>
      <c r="L5967" t="str">
        <f>UPPER(anotacoes!H5967)</f>
        <v>GRIP TIME</v>
      </c>
      <c r="M5967" t="str">
        <f>IF(OR(L5967="ATTACK",L5967="FINTA"),"&lt;TECNICA&gt;",UPPER(anotacoes!I5967))</f>
        <v>LEFT COLLAR RIGHT SLEEVE</v>
      </c>
      <c r="N5967" t="str">
        <f>IF(OR(L5967="ATTACK",L5967="FINTA"),UPPER(anotacoes!I5967),"")</f>
        <v/>
      </c>
      <c r="O5967" s="6" t="str">
        <f>IF(anotacoes!N5967=0,"",anotacoes!N5967)</f>
        <v/>
      </c>
      <c r="P5967" t="str">
        <f>IF(anotacoes!M5967=0,"",UPPER(anotacoes!M5967))</f>
        <v/>
      </c>
      <c r="Q5967" t="str">
        <f t="shared" si="187"/>
        <v>INSERT INTO CONVERSAO_LUTA_ACAO (cd_conversao, id_luta, sequencia, momento_inicio, momento_fim, quem_faz, quem_sofre, acao_tipo, acao, tecnica, direcao, pontuacao) VALUES (1, 86, 10, TRIM(' 00:00:28,339'), TRIM(' 00:00:30,533'), 'SCHMITT', 'KIM, J B', 'GRIP TIME', 'LEFT COLLAR RIGHT SLEEVE', NULL, NULL, NULL)</v>
      </c>
      <c r="R5967" t="s">
        <v>10327</v>
      </c>
    </row>
    <row r="5968" spans="1:18" hidden="1" x14ac:dyDescent="0.25">
      <c r="A5968" s="7">
        <f>anotacoes!D5968</f>
        <v>40580</v>
      </c>
      <c r="B5968" t="str">
        <f>anotacoes!C5968</f>
        <v>GRAND SLAM PARIS 2011</v>
      </c>
      <c r="C5968" t="str">
        <f>anotacoes!E5968</f>
        <v>SCHMITT</v>
      </c>
      <c r="D5968" t="str">
        <f>anotacoes!F5968</f>
        <v>KIM, J B</v>
      </c>
      <c r="E5968" t="s">
        <v>10325</v>
      </c>
      <c r="F5968">
        <f>anotacoes!A5968</f>
        <v>86</v>
      </c>
      <c r="G5968">
        <f>anotacoes!B5968</f>
        <v>11</v>
      </c>
      <c r="H5968" t="str">
        <f>anotacoes!K5968</f>
        <v xml:space="preserve"> 00:00:30,533</v>
      </c>
      <c r="I5968" t="str">
        <f>anotacoes!L5968</f>
        <v xml:space="preserve"> 00:00:38,981</v>
      </c>
      <c r="J5968" t="str">
        <f>IF(L5968="PAUSE",E5968,IF(anotacoes!G5972=conversao_anotacoes!C5968,conversao_anotacoes!C5968,conversao_anotacoes!D5968))</f>
        <v>SCHMITT</v>
      </c>
      <c r="K5968" t="str">
        <f t="shared" si="186"/>
        <v>KIM, J B</v>
      </c>
      <c r="L5968" t="str">
        <f>UPPER(anotacoes!H5968)</f>
        <v>DISPLACEMENT</v>
      </c>
      <c r="M5968" t="str">
        <f>IF(OR(L5968="ATTACK",L5968="FINTA"),"&lt;TECNICA&gt;",UPPER(anotacoes!I5968))</f>
        <v>TRY TO GRIP WITH CONTACT</v>
      </c>
      <c r="N5968" t="str">
        <f>IF(OR(L5968="ATTACK",L5968="FINTA"),UPPER(anotacoes!I5968),"")</f>
        <v/>
      </c>
      <c r="O5968" s="6" t="str">
        <f>IF(anotacoes!N5968=0,"",anotacoes!N5968)</f>
        <v/>
      </c>
      <c r="P5968" t="str">
        <f>IF(anotacoes!M5968=0,"",UPPER(anotacoes!M5968))</f>
        <v/>
      </c>
      <c r="Q5968" t="str">
        <f t="shared" si="187"/>
        <v>INSERT INTO CONVERSAO_LUTA_ACAO (cd_conversao, id_luta, sequencia, momento_inicio, momento_fim, quem_faz, quem_sofre, acao_tipo, acao, tecnica, direcao, pontuacao) VALUES (1, 86, 11, TRIM(' 00:00:30,533'), TRIM(' 00:00:38,981'), 'SCHMITT', 'KIM, J B', 'DISPLACEMENT', 'TRY TO GRIP WITH CONTACT', NULL, NULL, NULL)</v>
      </c>
      <c r="R5968" t="s">
        <v>10327</v>
      </c>
    </row>
    <row r="5969" spans="1:18" hidden="1" x14ac:dyDescent="0.25">
      <c r="A5969" s="7">
        <f>anotacoes!D5969</f>
        <v>40580</v>
      </c>
      <c r="B5969" t="str">
        <f>anotacoes!C5969</f>
        <v>GRAND SLAM PARIS 2011</v>
      </c>
      <c r="C5969" t="str">
        <f>anotacoes!E5969</f>
        <v>SCHMITT</v>
      </c>
      <c r="D5969" t="str">
        <f>anotacoes!F5969</f>
        <v>KIM, J B</v>
      </c>
      <c r="E5969" t="s">
        <v>10325</v>
      </c>
      <c r="F5969">
        <f>anotacoes!A5969</f>
        <v>86</v>
      </c>
      <c r="G5969">
        <f>anotacoes!B5969</f>
        <v>12</v>
      </c>
      <c r="H5969" t="str">
        <f>anotacoes!K5969</f>
        <v xml:space="preserve"> 00:00:38,981</v>
      </c>
      <c r="I5969" t="str">
        <f>anotacoes!L5969</f>
        <v xml:space="preserve"> 00:00:38,981</v>
      </c>
      <c r="J5969" t="str">
        <f>IF(L5969="PAUSE",E5969,IF(anotacoes!G5973=conversao_anotacoes!C5969,conversao_anotacoes!C5969,conversao_anotacoes!D5969))</f>
        <v>SCHMITT</v>
      </c>
      <c r="K5969" t="str">
        <f t="shared" si="186"/>
        <v>KIM, J B</v>
      </c>
      <c r="L5969" t="str">
        <f>UPPER(anotacoes!H5969)</f>
        <v>GRIP TIME</v>
      </c>
      <c r="M5969" t="str">
        <f>IF(OR(L5969="ATTACK",L5969="FINTA"),"&lt;TECNICA&gt;",UPPER(anotacoes!I5969))</f>
        <v>RIGHT SLEEVE</v>
      </c>
      <c r="N5969" t="str">
        <f>IF(OR(L5969="ATTACK",L5969="FINTA"),UPPER(anotacoes!I5969),"")</f>
        <v/>
      </c>
      <c r="O5969" s="6" t="str">
        <f>IF(anotacoes!N5969=0,"",anotacoes!N5969)</f>
        <v/>
      </c>
      <c r="P5969" t="str">
        <f>IF(anotacoes!M5969=0,"",UPPER(anotacoes!M5969))</f>
        <v/>
      </c>
      <c r="Q5969" t="str">
        <f t="shared" si="187"/>
        <v>INSERT INTO CONVERSAO_LUTA_ACAO (cd_conversao, id_luta, sequencia, momento_inicio, momento_fim, quem_faz, quem_sofre, acao_tipo, acao, tecnica, direcao, pontuacao) VALUES (1, 86, 12, TRIM(' 00:00:38,981'), TRIM(' 00:00:38,981'), 'SCHMITT', 'KIM, J B', 'GRIP TIME', 'RIGHT SLEEVE', NULL, NULL, NULL)</v>
      </c>
      <c r="R5969" t="s">
        <v>10327</v>
      </c>
    </row>
    <row r="5970" spans="1:18" hidden="1" x14ac:dyDescent="0.25">
      <c r="A5970" s="7">
        <f>anotacoes!D5970</f>
        <v>40580</v>
      </c>
      <c r="B5970" t="str">
        <f>anotacoes!C5970</f>
        <v>GRAND SLAM PARIS 2011</v>
      </c>
      <c r="C5970" t="str">
        <f>anotacoes!E5970</f>
        <v>SCHMITT</v>
      </c>
      <c r="D5970" t="str">
        <f>anotacoes!F5970</f>
        <v>KIM, J B</v>
      </c>
      <c r="E5970" t="s">
        <v>10325</v>
      </c>
      <c r="F5970">
        <f>anotacoes!A5970</f>
        <v>86</v>
      </c>
      <c r="G5970">
        <f>anotacoes!B5970</f>
        <v>13</v>
      </c>
      <c r="H5970" t="str">
        <f>anotacoes!K5970</f>
        <v xml:space="preserve"> 00:00:38,981</v>
      </c>
      <c r="I5970" t="str">
        <f>anotacoes!L5970</f>
        <v xml:space="preserve"> 00:00:39,848</v>
      </c>
      <c r="J5970" t="str">
        <f>IF(L5970="PAUSE",E5970,IF(anotacoes!G5974=conversao_anotacoes!C5970,conversao_anotacoes!C5970,conversao_anotacoes!D5970))</f>
        <v>SCHMITT</v>
      </c>
      <c r="K5970" t="str">
        <f t="shared" si="186"/>
        <v>KIM, J B</v>
      </c>
      <c r="L5970" t="str">
        <f>UPPER(anotacoes!H5970)</f>
        <v>ATTACK</v>
      </c>
      <c r="M5970" t="str">
        <f>IF(OR(L5970="ATTACK",L5970="FINTA"),"&lt;TECNICA&gt;",UPPER(anotacoes!I5970))</f>
        <v>&lt;TECNICA&gt;</v>
      </c>
      <c r="N5970" t="str">
        <f>IF(OR(L5970="ATTACK",L5970="FINTA"),UPPER(anotacoes!I5970),"")</f>
        <v>DEASHI HARAI</v>
      </c>
      <c r="O5970" s="6">
        <f>IF(anotacoes!N5970=0,"",anotacoes!N5970)</f>
        <v>7</v>
      </c>
      <c r="P5970" t="str">
        <f>IF(anotacoes!M5970=0,"",UPPER(anotacoes!M5970))</f>
        <v/>
      </c>
      <c r="Q5970" t="str">
        <f t="shared" si="187"/>
        <v>INSERT INTO CONVERSAO_LUTA_ACAO (cd_conversao, id_luta, sequencia, momento_inicio, momento_fim, quem_faz, quem_sofre, acao_tipo, acao, tecnica, direcao, pontuacao) VALUES (1, 86, 13, TRIM(' 00:00:38,981'), TRIM(' 00:00:39,848'), 'SCHMITT', 'KIM, J B', 'ATTACK', '&lt;TECNICA&gt;', 'DEASHI HARAI', 7, NULL)</v>
      </c>
      <c r="R5970" t="s">
        <v>10327</v>
      </c>
    </row>
    <row r="5971" spans="1:18" hidden="1" x14ac:dyDescent="0.25">
      <c r="A5971" s="7">
        <f>anotacoes!D5971</f>
        <v>40580</v>
      </c>
      <c r="B5971" t="str">
        <f>anotacoes!C5971</f>
        <v>GRAND SLAM PARIS 2011</v>
      </c>
      <c r="C5971" t="str">
        <f>anotacoes!E5971</f>
        <v>SCHMITT</v>
      </c>
      <c r="D5971" t="str">
        <f>anotacoes!F5971</f>
        <v>KIM, J B</v>
      </c>
      <c r="E5971" t="s">
        <v>10325</v>
      </c>
      <c r="F5971">
        <f>anotacoes!A5971</f>
        <v>86</v>
      </c>
      <c r="G5971">
        <f>anotacoes!B5971</f>
        <v>14</v>
      </c>
      <c r="H5971" t="str">
        <f>anotacoes!K5971</f>
        <v xml:space="preserve"> 00:00:39,848</v>
      </c>
      <c r="I5971" t="str">
        <f>anotacoes!L5971</f>
        <v xml:space="preserve"> 00:00:42,999</v>
      </c>
      <c r="J5971" t="str">
        <f>IF(L5971="PAUSE",E5971,IF(anotacoes!G5975=conversao_anotacoes!C5971,conversao_anotacoes!C5971,conversao_anotacoes!D5971))</f>
        <v>SCHMITT</v>
      </c>
      <c r="K5971" t="str">
        <f t="shared" si="186"/>
        <v>KIM, J B</v>
      </c>
      <c r="L5971" t="str">
        <f>UPPER(anotacoes!H5971)</f>
        <v>GRIP TIME</v>
      </c>
      <c r="M5971" t="str">
        <f>IF(OR(L5971="ATTACK",L5971="FINTA"),"&lt;TECNICA&gt;",UPPER(anotacoes!I5971))</f>
        <v>RIGHT SLEEVE</v>
      </c>
      <c r="N5971" t="str">
        <f>IF(OR(L5971="ATTACK",L5971="FINTA"),UPPER(anotacoes!I5971),"")</f>
        <v/>
      </c>
      <c r="O5971" s="6" t="str">
        <f>IF(anotacoes!N5971=0,"",anotacoes!N5971)</f>
        <v/>
      </c>
      <c r="P5971" t="str">
        <f>IF(anotacoes!M5971=0,"",UPPER(anotacoes!M5971))</f>
        <v/>
      </c>
      <c r="Q5971" t="str">
        <f t="shared" si="187"/>
        <v>INSERT INTO CONVERSAO_LUTA_ACAO (cd_conversao, id_luta, sequencia, momento_inicio, momento_fim, quem_faz, quem_sofre, acao_tipo, acao, tecnica, direcao, pontuacao) VALUES (1, 86, 14, TRIM(' 00:00:39,848'), TRIM(' 00:00:42,999'), 'SCHMITT', 'KIM, J B', 'GRIP TIME', 'RIGHT SLEEVE', NULL, NULL, NULL)</v>
      </c>
      <c r="R5971" t="s">
        <v>10327</v>
      </c>
    </row>
    <row r="5972" spans="1:18" hidden="1" x14ac:dyDescent="0.25">
      <c r="A5972" s="7">
        <f>anotacoes!D5972</f>
        <v>40580</v>
      </c>
      <c r="B5972" t="str">
        <f>anotacoes!C5972</f>
        <v>GRAND SLAM PARIS 2011</v>
      </c>
      <c r="C5972" t="str">
        <f>anotacoes!E5972</f>
        <v>SCHMITT</v>
      </c>
      <c r="D5972" t="str">
        <f>anotacoes!F5972</f>
        <v>KIM, J B</v>
      </c>
      <c r="E5972" t="s">
        <v>10325</v>
      </c>
      <c r="F5972">
        <f>anotacoes!A5972</f>
        <v>86</v>
      </c>
      <c r="G5972">
        <f>anotacoes!B5972</f>
        <v>15</v>
      </c>
      <c r="H5972" t="str">
        <f>anotacoes!K5972</f>
        <v xml:space="preserve"> 00:00:42,999</v>
      </c>
      <c r="I5972" t="str">
        <f>anotacoes!L5972</f>
        <v xml:space="preserve"> 00:00:42,999</v>
      </c>
      <c r="J5972" t="str">
        <f>IF(L5972="PAUSE",E5972,IF(anotacoes!G5976=conversao_anotacoes!C5972,conversao_anotacoes!C5972,conversao_anotacoes!D5972))</f>
        <v>SCHMITT</v>
      </c>
      <c r="K5972" t="str">
        <f t="shared" si="186"/>
        <v>KIM, J B</v>
      </c>
      <c r="L5972" t="str">
        <f>UPPER(anotacoes!H5972)</f>
        <v>ATTACK</v>
      </c>
      <c r="M5972" t="str">
        <f>IF(OR(L5972="ATTACK",L5972="FINTA"),"&lt;TECNICA&gt;",UPPER(anotacoes!I5972))</f>
        <v>&lt;TECNICA&gt;</v>
      </c>
      <c r="N5972" t="str">
        <f>IF(OR(L5972="ATTACK",L5972="FINTA"),UPPER(anotacoes!I5972),"")</f>
        <v>OUCHI GARI</v>
      </c>
      <c r="O5972" s="6">
        <f>IF(anotacoes!N5972=0,"",anotacoes!N5972)</f>
        <v>2</v>
      </c>
      <c r="P5972" t="str">
        <f>IF(anotacoes!M5972=0,"",UPPER(anotacoes!M5972))</f>
        <v/>
      </c>
      <c r="Q5972" t="str">
        <f t="shared" si="187"/>
        <v>INSERT INTO CONVERSAO_LUTA_ACAO (cd_conversao, id_luta, sequencia, momento_inicio, momento_fim, quem_faz, quem_sofre, acao_tipo, acao, tecnica, direcao, pontuacao) VALUES (1, 86, 15, TRIM(' 00:00:42,999'), TRIM(' 00:00:42,999'), 'SCHMITT', 'KIM, J B', 'ATTACK', '&lt;TECNICA&gt;', 'OUCHI GARI', 2, NULL)</v>
      </c>
      <c r="R5972" t="s">
        <v>10327</v>
      </c>
    </row>
    <row r="5973" spans="1:18" hidden="1" x14ac:dyDescent="0.25">
      <c r="A5973" s="7">
        <f>anotacoes!D5973</f>
        <v>40580</v>
      </c>
      <c r="B5973" t="str">
        <f>anotacoes!C5973</f>
        <v>GRAND SLAM PARIS 2011</v>
      </c>
      <c r="C5973" t="str">
        <f>anotacoes!E5973</f>
        <v>SCHMITT</v>
      </c>
      <c r="D5973" t="str">
        <f>anotacoes!F5973</f>
        <v>KIM, J B</v>
      </c>
      <c r="E5973" t="s">
        <v>10325</v>
      </c>
      <c r="F5973">
        <f>anotacoes!A5973</f>
        <v>86</v>
      </c>
      <c r="G5973">
        <f>anotacoes!B5973</f>
        <v>16</v>
      </c>
      <c r="H5973" t="str">
        <f>anotacoes!K5973</f>
        <v xml:space="preserve"> 00:00:42,999</v>
      </c>
      <c r="I5973" t="str">
        <f>anotacoes!L5973</f>
        <v xml:space="preserve"> 00:00:49,240</v>
      </c>
      <c r="J5973" t="str">
        <f>IF(L5973="PAUSE",E5973,IF(anotacoes!G5977=conversao_anotacoes!C5973,conversao_anotacoes!C5973,conversao_anotacoes!D5973))</f>
        <v>SCHMITT</v>
      </c>
      <c r="K5973" t="str">
        <f t="shared" si="186"/>
        <v>KIM, J B</v>
      </c>
      <c r="L5973" t="str">
        <f>UPPER(anotacoes!H5973)</f>
        <v>GRIP TIME</v>
      </c>
      <c r="M5973" t="str">
        <f>IF(OR(L5973="ATTACK",L5973="FINTA"),"&lt;TECNICA&gt;",UPPER(anotacoes!I5973))</f>
        <v>RIGHT SLEEVE</v>
      </c>
      <c r="N5973" t="str">
        <f>IF(OR(L5973="ATTACK",L5973="FINTA"),UPPER(anotacoes!I5973),"")</f>
        <v/>
      </c>
      <c r="O5973" s="6" t="str">
        <f>IF(anotacoes!N5973=0,"",anotacoes!N5973)</f>
        <v/>
      </c>
      <c r="P5973" t="str">
        <f>IF(anotacoes!M5973=0,"",UPPER(anotacoes!M5973))</f>
        <v/>
      </c>
      <c r="Q5973" t="str">
        <f t="shared" si="187"/>
        <v>INSERT INTO CONVERSAO_LUTA_ACAO (cd_conversao, id_luta, sequencia, momento_inicio, momento_fim, quem_faz, quem_sofre, acao_tipo, acao, tecnica, direcao, pontuacao) VALUES (1, 86, 16, TRIM(' 00:00:42,999'), TRIM(' 00:00:49,240'), 'SCHMITT', 'KIM, J B', 'GRIP TIME', 'RIGHT SLEEVE', NULL, NULL, NULL)</v>
      </c>
      <c r="R5973" t="s">
        <v>10327</v>
      </c>
    </row>
    <row r="5974" spans="1:18" hidden="1" x14ac:dyDescent="0.25">
      <c r="A5974" s="7">
        <f>anotacoes!D5974</f>
        <v>40580</v>
      </c>
      <c r="B5974" t="str">
        <f>anotacoes!C5974</f>
        <v>GRAND SLAM PARIS 2011</v>
      </c>
      <c r="C5974" t="str">
        <f>anotacoes!E5974</f>
        <v>SCHMITT</v>
      </c>
      <c r="D5974" t="str">
        <f>anotacoes!F5974</f>
        <v>KIM, J B</v>
      </c>
      <c r="E5974" t="s">
        <v>10325</v>
      </c>
      <c r="F5974">
        <f>anotacoes!A5974</f>
        <v>86</v>
      </c>
      <c r="G5974">
        <f>anotacoes!B5974</f>
        <v>17</v>
      </c>
      <c r="H5974" t="str">
        <f>anotacoes!K5974</f>
        <v xml:space="preserve"> 00:00:49,240</v>
      </c>
      <c r="I5974" t="str">
        <f>anotacoes!L5974</f>
        <v xml:space="preserve"> 00:00:49,240</v>
      </c>
      <c r="J5974" t="str">
        <f>IF(L5974="PAUSE",E5974,IF(anotacoes!G5978=conversao_anotacoes!C5974,conversao_anotacoes!C5974,conversao_anotacoes!D5974))</f>
        <v>SCHMITT</v>
      </c>
      <c r="K5974" t="str">
        <f t="shared" si="186"/>
        <v>KIM, J B</v>
      </c>
      <c r="L5974" t="str">
        <f>UPPER(anotacoes!H5974)</f>
        <v>FINTA</v>
      </c>
      <c r="M5974" t="str">
        <f>IF(OR(L5974="ATTACK",L5974="FINTA"),"&lt;TECNICA&gt;",UPPER(anotacoes!I5974))</f>
        <v>&lt;TECNICA&gt;</v>
      </c>
      <c r="N5974" t="str">
        <f>IF(OR(L5974="ATTACK",L5974="FINTA"),UPPER(anotacoes!I5974),"")</f>
        <v>DEASHI HARAI RIGHT</v>
      </c>
      <c r="O5974" s="6" t="str">
        <f>IF(anotacoes!N5974=0,"",anotacoes!N5974)</f>
        <v/>
      </c>
      <c r="P5974" t="str">
        <f>IF(anotacoes!M5974=0,"",UPPER(anotacoes!M5974))</f>
        <v/>
      </c>
      <c r="Q5974" t="str">
        <f t="shared" si="187"/>
        <v>INSERT INTO CONVERSAO_LUTA_ACAO (cd_conversao, id_luta, sequencia, momento_inicio, momento_fim, quem_faz, quem_sofre, acao_tipo, acao, tecnica, direcao, pontuacao) VALUES (1, 86, 17, TRIM(' 00:00:49,240'), TRIM(' 00:00:49,240'), 'SCHMITT', 'KIM, J B', 'FINTA', '&lt;TECNICA&gt;', 'DEASHI HARAI RIGHT', NULL, NULL)</v>
      </c>
      <c r="R5974" t="s">
        <v>10327</v>
      </c>
    </row>
    <row r="5975" spans="1:18" hidden="1" x14ac:dyDescent="0.25">
      <c r="A5975" s="7">
        <f>anotacoes!D5975</f>
        <v>40580</v>
      </c>
      <c r="B5975" t="str">
        <f>anotacoes!C5975</f>
        <v>GRAND SLAM PARIS 2011</v>
      </c>
      <c r="C5975" t="str">
        <f>anotacoes!E5975</f>
        <v>SCHMITT</v>
      </c>
      <c r="D5975" t="str">
        <f>anotacoes!F5975</f>
        <v>KIM, J B</v>
      </c>
      <c r="E5975" t="s">
        <v>10325</v>
      </c>
      <c r="F5975">
        <f>anotacoes!A5975</f>
        <v>86</v>
      </c>
      <c r="G5975">
        <f>anotacoes!B5975</f>
        <v>18</v>
      </c>
      <c r="H5975" t="str">
        <f>anotacoes!K5975</f>
        <v xml:space="preserve"> 00:00:49,240</v>
      </c>
      <c r="I5975" t="str">
        <f>anotacoes!L5975</f>
        <v xml:space="preserve"> 00:00:51,064</v>
      </c>
      <c r="J5975" t="str">
        <f>IF(L5975="PAUSE",E5975,IF(anotacoes!G5979=conversao_anotacoes!C5975,conversao_anotacoes!C5975,conversao_anotacoes!D5975))</f>
        <v>SCHMITT</v>
      </c>
      <c r="K5975" t="str">
        <f t="shared" si="186"/>
        <v>KIM, J B</v>
      </c>
      <c r="L5975" t="str">
        <f>UPPER(anotacoes!H5975)</f>
        <v>GRIP TIME</v>
      </c>
      <c r="M5975" t="str">
        <f>IF(OR(L5975="ATTACK",L5975="FINTA"),"&lt;TECNICA&gt;",UPPER(anotacoes!I5975))</f>
        <v>RIGHT SLEEVE</v>
      </c>
      <c r="N5975" t="str">
        <f>IF(OR(L5975="ATTACK",L5975="FINTA"),UPPER(anotacoes!I5975),"")</f>
        <v/>
      </c>
      <c r="O5975" s="6" t="str">
        <f>IF(anotacoes!N5975=0,"",anotacoes!N5975)</f>
        <v/>
      </c>
      <c r="P5975" t="str">
        <f>IF(anotacoes!M5975=0,"",UPPER(anotacoes!M5975))</f>
        <v/>
      </c>
      <c r="Q5975" t="str">
        <f t="shared" si="187"/>
        <v>INSERT INTO CONVERSAO_LUTA_ACAO (cd_conversao, id_luta, sequencia, momento_inicio, momento_fim, quem_faz, quem_sofre, acao_tipo, acao, tecnica, direcao, pontuacao) VALUES (1, 86, 18, TRIM(' 00:00:49,240'), TRIM(' 00:00:51,064'), 'SCHMITT', 'KIM, J B', 'GRIP TIME', 'RIGHT SLEEVE', NULL, NULL, NULL)</v>
      </c>
      <c r="R5975" t="s">
        <v>10327</v>
      </c>
    </row>
    <row r="5976" spans="1:18" hidden="1" x14ac:dyDescent="0.25">
      <c r="A5976" s="7">
        <f>anotacoes!D5976</f>
        <v>40580</v>
      </c>
      <c r="B5976" t="str">
        <f>anotacoes!C5976</f>
        <v>GRAND SLAM PARIS 2011</v>
      </c>
      <c r="C5976" t="str">
        <f>anotacoes!E5976</f>
        <v>SCHMITT</v>
      </c>
      <c r="D5976" t="str">
        <f>anotacoes!F5976</f>
        <v>KIM, J B</v>
      </c>
      <c r="E5976" t="s">
        <v>10325</v>
      </c>
      <c r="F5976">
        <f>anotacoes!A5976</f>
        <v>86</v>
      </c>
      <c r="G5976">
        <f>anotacoes!B5976</f>
        <v>19</v>
      </c>
      <c r="H5976" t="str">
        <f>anotacoes!K5976</f>
        <v xml:space="preserve"> 00:00:51,064</v>
      </c>
      <c r="I5976" t="str">
        <f>anotacoes!L5976</f>
        <v xml:space="preserve"> 00:00:55,241</v>
      </c>
      <c r="J5976" t="str">
        <f>IF(L5976="PAUSE",E5976,IF(anotacoes!G5980=conversao_anotacoes!C5976,conversao_anotacoes!C5976,conversao_anotacoes!D5976))</f>
        <v>&lt;ARBITRO_DESCONHECIDO&gt;</v>
      </c>
      <c r="K5976" t="str">
        <f t="shared" si="186"/>
        <v/>
      </c>
      <c r="L5976" t="str">
        <f>UPPER(anotacoes!H5976)</f>
        <v>PAUSE</v>
      </c>
      <c r="M5976" t="str">
        <f>IF(OR(L5976="ATTACK",L5976="FINTA"),"&lt;TECNICA&gt;",UPPER(anotacoes!I5976))</f>
        <v>&lt;NAO_CLASSIFICADO&gt;</v>
      </c>
      <c r="N5976" t="str">
        <f>IF(OR(L5976="ATTACK",L5976="FINTA"),UPPER(anotacoes!I5976),"")</f>
        <v/>
      </c>
      <c r="O5976" s="6" t="str">
        <f>IF(anotacoes!N5976=0,"",anotacoes!N5976)</f>
        <v/>
      </c>
      <c r="P5976" t="str">
        <f>IF(anotacoes!M5976=0,"",UPPER(anotacoes!M5976))</f>
        <v/>
      </c>
      <c r="Q5976" t="str">
        <f t="shared" si="187"/>
        <v>INSERT INTO CONVERSAO_LUTA_ACAO (cd_conversao, id_luta, sequencia, momento_inicio, momento_fim, quem_faz, quem_sofre, acao_tipo, acao, tecnica, direcao, pontuacao) VALUES (1, 86, 19, TRIM(' 00:00:51,064'), TRIM(' 00:00:55,241'), '&lt;ARBITRO_DESCONHECIDO&gt;', '', 'PAUSE', '&lt;NAO_CLASSIFICADO&gt;', NULL, NULL, NULL)</v>
      </c>
      <c r="R5976" t="s">
        <v>10327</v>
      </c>
    </row>
    <row r="5977" spans="1:18" hidden="1" x14ac:dyDescent="0.25">
      <c r="A5977" s="7">
        <f>anotacoes!D5977</f>
        <v>40580</v>
      </c>
      <c r="B5977" t="str">
        <f>anotacoes!C5977</f>
        <v>GRAND SLAM PARIS 2011</v>
      </c>
      <c r="C5977" t="str">
        <f>anotacoes!E5977</f>
        <v>SCHMITT</v>
      </c>
      <c r="D5977" t="str">
        <f>anotacoes!F5977</f>
        <v>KIM, J B</v>
      </c>
      <c r="E5977" t="s">
        <v>10325</v>
      </c>
      <c r="F5977">
        <f>anotacoes!A5977</f>
        <v>86</v>
      </c>
      <c r="G5977">
        <f>anotacoes!B5977</f>
        <v>20</v>
      </c>
      <c r="H5977" t="str">
        <f>anotacoes!K5977</f>
        <v xml:space="preserve"> 00:00:55,241</v>
      </c>
      <c r="I5977" t="str">
        <f>anotacoes!L5977</f>
        <v xml:space="preserve"> 00:00:56,966</v>
      </c>
      <c r="J5977" t="str">
        <f>IF(L5977="PAUSE",E5977,IF(anotacoes!G5981=conversao_anotacoes!C5977,conversao_anotacoes!C5977,conversao_anotacoes!D5977))</f>
        <v>SCHMITT</v>
      </c>
      <c r="K5977" t="str">
        <f t="shared" si="186"/>
        <v>KIM, J B</v>
      </c>
      <c r="L5977" t="str">
        <f>UPPER(anotacoes!H5977)</f>
        <v>DISPLACEMENT</v>
      </c>
      <c r="M5977" t="str">
        <f>IF(OR(L5977="ATTACK",L5977="FINTA"),"&lt;TECNICA&gt;",UPPER(anotacoes!I5977))</f>
        <v>CIRCULAR LEFT</v>
      </c>
      <c r="N5977" t="str">
        <f>IF(OR(L5977="ATTACK",L5977="FINTA"),UPPER(anotacoes!I5977),"")</f>
        <v/>
      </c>
      <c r="O5977" s="6" t="str">
        <f>IF(anotacoes!N5977=0,"",anotacoes!N5977)</f>
        <v/>
      </c>
      <c r="P5977" t="str">
        <f>IF(anotacoes!M5977=0,"",UPPER(anotacoes!M5977))</f>
        <v/>
      </c>
      <c r="Q5977" t="str">
        <f t="shared" si="187"/>
        <v>INSERT INTO CONVERSAO_LUTA_ACAO (cd_conversao, id_luta, sequencia, momento_inicio, momento_fim, quem_faz, quem_sofre, acao_tipo, acao, tecnica, direcao, pontuacao) VALUES (1, 86, 20, TRIM(' 00:00:55,241'), TRIM(' 00:00:56,966'), 'SCHMITT', 'KIM, J B', 'DISPLACEMENT', 'CIRCULAR LEFT', NULL, NULL, NULL)</v>
      </c>
      <c r="R5977" t="s">
        <v>10327</v>
      </c>
    </row>
    <row r="5978" spans="1:18" hidden="1" x14ac:dyDescent="0.25">
      <c r="A5978" s="7">
        <f>anotacoes!D5978</f>
        <v>40580</v>
      </c>
      <c r="B5978" t="str">
        <f>anotacoes!C5978</f>
        <v>GRAND SLAM PARIS 2011</v>
      </c>
      <c r="C5978" t="str">
        <f>anotacoes!E5978</f>
        <v>SCHMITT</v>
      </c>
      <c r="D5978" t="str">
        <f>anotacoes!F5978</f>
        <v>KIM, J B</v>
      </c>
      <c r="E5978" t="s">
        <v>10325</v>
      </c>
      <c r="F5978">
        <f>anotacoes!A5978</f>
        <v>86</v>
      </c>
      <c r="G5978">
        <f>anotacoes!B5978</f>
        <v>21</v>
      </c>
      <c r="H5978" t="str">
        <f>anotacoes!K5978</f>
        <v xml:space="preserve"> 00:00:56,966</v>
      </c>
      <c r="I5978" t="str">
        <f>anotacoes!L5978</f>
        <v xml:space="preserve"> 00:00:58,175</v>
      </c>
      <c r="J5978" t="str">
        <f>IF(L5978="PAUSE",E5978,IF(anotacoes!G5982=conversao_anotacoes!C5978,conversao_anotacoes!C5978,conversao_anotacoes!D5978))</f>
        <v>SCHMITT</v>
      </c>
      <c r="K5978" t="str">
        <f t="shared" si="186"/>
        <v>KIM, J B</v>
      </c>
      <c r="L5978" t="str">
        <f>UPPER(anotacoes!H5978)</f>
        <v>GRIP TIME</v>
      </c>
      <c r="M5978" t="str">
        <f>IF(OR(L5978="ATTACK",L5978="FINTA"),"&lt;TECNICA&gt;",UPPER(anotacoes!I5978))</f>
        <v>RIGHT SLEEVE</v>
      </c>
      <c r="N5978" t="str">
        <f>IF(OR(L5978="ATTACK",L5978="FINTA"),UPPER(anotacoes!I5978),"")</f>
        <v/>
      </c>
      <c r="O5978" s="6" t="str">
        <f>IF(anotacoes!N5978=0,"",anotacoes!N5978)</f>
        <v/>
      </c>
      <c r="P5978" t="str">
        <f>IF(anotacoes!M5978=0,"",UPPER(anotacoes!M5978))</f>
        <v/>
      </c>
      <c r="Q5978" t="str">
        <f t="shared" si="187"/>
        <v>INSERT INTO CONVERSAO_LUTA_ACAO (cd_conversao, id_luta, sequencia, momento_inicio, momento_fim, quem_faz, quem_sofre, acao_tipo, acao, tecnica, direcao, pontuacao) VALUES (1, 86, 21, TRIM(' 00:00:56,966'), TRIM(' 00:00:58,175'), 'SCHMITT', 'KIM, J B', 'GRIP TIME', 'RIGHT SLEEVE', NULL, NULL, NULL)</v>
      </c>
      <c r="R5978" t="s">
        <v>10327</v>
      </c>
    </row>
    <row r="5979" spans="1:18" hidden="1" x14ac:dyDescent="0.25">
      <c r="A5979" s="7">
        <f>anotacoes!D5979</f>
        <v>40580</v>
      </c>
      <c r="B5979" t="str">
        <f>anotacoes!C5979</f>
        <v>GRAND SLAM PARIS 2011</v>
      </c>
      <c r="C5979" t="str">
        <f>anotacoes!E5979</f>
        <v>SCHMITT</v>
      </c>
      <c r="D5979" t="str">
        <f>anotacoes!F5979</f>
        <v>KIM, J B</v>
      </c>
      <c r="E5979" t="s">
        <v>10325</v>
      </c>
      <c r="F5979">
        <f>anotacoes!A5979</f>
        <v>86</v>
      </c>
      <c r="G5979">
        <f>anotacoes!B5979</f>
        <v>22</v>
      </c>
      <c r="H5979" t="str">
        <f>anotacoes!K5979</f>
        <v xml:space="preserve"> 00:00:58,175</v>
      </c>
      <c r="I5979" t="str">
        <f>anotacoes!L5979</f>
        <v xml:space="preserve"> 00:00:59,122</v>
      </c>
      <c r="J5979" t="str">
        <f>IF(L5979="PAUSE",E5979,IF(anotacoes!G5983=conversao_anotacoes!C5979,conversao_anotacoes!C5979,conversao_anotacoes!D5979))</f>
        <v>SCHMITT</v>
      </c>
      <c r="K5979" t="str">
        <f t="shared" si="186"/>
        <v>KIM, J B</v>
      </c>
      <c r="L5979" t="str">
        <f>UPPER(anotacoes!H5979)</f>
        <v>DEFENSE</v>
      </c>
      <c r="M5979" t="str">
        <f>IF(OR(L5979="ATTACK",L5979="FINTA"),"&lt;TECNICA&gt;",UPPER(anotacoes!I5979))</f>
        <v>TAE-SABAKI RIGHT</v>
      </c>
      <c r="N5979" t="str">
        <f>IF(OR(L5979="ATTACK",L5979="FINTA"),UPPER(anotacoes!I5979),"")</f>
        <v/>
      </c>
      <c r="O5979" s="6" t="str">
        <f>IF(anotacoes!N5979=0,"",anotacoes!N5979)</f>
        <v/>
      </c>
      <c r="P5979" t="str">
        <f>IF(anotacoes!M5979=0,"",UPPER(anotacoes!M5979))</f>
        <v/>
      </c>
      <c r="Q5979" t="str">
        <f t="shared" si="187"/>
        <v>INSERT INTO CONVERSAO_LUTA_ACAO (cd_conversao, id_luta, sequencia, momento_inicio, momento_fim, quem_faz, quem_sofre, acao_tipo, acao, tecnica, direcao, pontuacao) VALUES (1, 86, 22, TRIM(' 00:00:58,175'), TRIM(' 00:00:59,122'), 'SCHMITT', 'KIM, J B', 'DEFENSE', 'TAE-SABAKI RIGHT', NULL, NULL, NULL)</v>
      </c>
      <c r="R5979" t="s">
        <v>10327</v>
      </c>
    </row>
    <row r="5980" spans="1:18" hidden="1" x14ac:dyDescent="0.25">
      <c r="A5980" s="7">
        <f>anotacoes!D5980</f>
        <v>40580</v>
      </c>
      <c r="B5980" t="str">
        <f>anotacoes!C5980</f>
        <v>GRAND SLAM PARIS 2011</v>
      </c>
      <c r="C5980" t="str">
        <f>anotacoes!E5980</f>
        <v>SCHMITT</v>
      </c>
      <c r="D5980" t="str">
        <f>anotacoes!F5980</f>
        <v>KIM, J B</v>
      </c>
      <c r="E5980" t="s">
        <v>10325</v>
      </c>
      <c r="F5980">
        <f>anotacoes!A5980</f>
        <v>86</v>
      </c>
      <c r="G5980">
        <f>anotacoes!B5980</f>
        <v>23</v>
      </c>
      <c r="H5980" t="str">
        <f>anotacoes!K5980</f>
        <v xml:space="preserve"> 00:00:59,122</v>
      </c>
      <c r="I5980" t="str">
        <f>anotacoes!L5980</f>
        <v xml:space="preserve"> 00:01:40,847</v>
      </c>
      <c r="J5980" t="str">
        <f>IF(L5980="PAUSE",E5980,IF(anotacoes!G5984=conversao_anotacoes!C5980,conversao_anotacoes!C5980,conversao_anotacoes!D5980))</f>
        <v>SCHMITT</v>
      </c>
      <c r="K5980" t="str">
        <f t="shared" si="186"/>
        <v>KIM, J B</v>
      </c>
      <c r="L5980" t="str">
        <f>UPPER(anotacoes!H5980)</f>
        <v>GRIP TIME</v>
      </c>
      <c r="M5980" t="str">
        <f>IF(OR(L5980="ATTACK",L5980="FINTA"),"&lt;TECNICA&gt;",UPPER(anotacoes!I5980))</f>
        <v>RIGHT SLEEVE</v>
      </c>
      <c r="N5980" t="str">
        <f>IF(OR(L5980="ATTACK",L5980="FINTA"),UPPER(anotacoes!I5980),"")</f>
        <v/>
      </c>
      <c r="O5980" s="6" t="str">
        <f>IF(anotacoes!N5980=0,"",anotacoes!N5980)</f>
        <v/>
      </c>
      <c r="P5980" t="str">
        <f>IF(anotacoes!M5980=0,"",UPPER(anotacoes!M5980))</f>
        <v/>
      </c>
      <c r="Q5980" t="str">
        <f t="shared" si="187"/>
        <v>INSERT INTO CONVERSAO_LUTA_ACAO (cd_conversao, id_luta, sequencia, momento_inicio, momento_fim, quem_faz, quem_sofre, acao_tipo, acao, tecnica, direcao, pontuacao) VALUES (1, 86, 23, TRIM(' 00:00:59,122'), TRIM(' 00:01:40,847'), 'SCHMITT', 'KIM, J B', 'GRIP TIME', 'RIGHT SLEEVE', NULL, NULL, NULL)</v>
      </c>
      <c r="R5980" t="s">
        <v>10327</v>
      </c>
    </row>
    <row r="5981" spans="1:18" hidden="1" x14ac:dyDescent="0.25">
      <c r="A5981" s="7">
        <f>anotacoes!D5981</f>
        <v>40580</v>
      </c>
      <c r="B5981" t="str">
        <f>anotacoes!C5981</f>
        <v>GRAND SLAM PARIS 2011</v>
      </c>
      <c r="C5981" t="str">
        <f>anotacoes!E5981</f>
        <v>SCHMITT</v>
      </c>
      <c r="D5981" t="str">
        <f>anotacoes!F5981</f>
        <v>KIM, J B</v>
      </c>
      <c r="E5981" t="s">
        <v>10325</v>
      </c>
      <c r="F5981">
        <f>anotacoes!A5981</f>
        <v>86</v>
      </c>
      <c r="G5981">
        <f>anotacoes!B5981</f>
        <v>24</v>
      </c>
      <c r="H5981" t="str">
        <f>anotacoes!K5981</f>
        <v xml:space="preserve"> 00:01:40,847</v>
      </c>
      <c r="I5981" t="str">
        <f>anotacoes!L5981</f>
        <v xml:space="preserve"> 00:01:41,673</v>
      </c>
      <c r="J5981" t="str">
        <f>IF(L5981="PAUSE",E5981,IF(anotacoes!G5985=conversao_anotacoes!C5981,conversao_anotacoes!C5981,conversao_anotacoes!D5981))</f>
        <v>SCHMITT</v>
      </c>
      <c r="K5981" t="str">
        <f t="shared" si="186"/>
        <v>KIM, J B</v>
      </c>
      <c r="L5981" t="str">
        <f>UPPER(anotacoes!H5981)</f>
        <v>DEFENSE</v>
      </c>
      <c r="M5981" t="str">
        <f>IF(OR(L5981="ATTACK",L5981="FINTA"),"&lt;TECNICA&gt;",UPPER(anotacoes!I5981))</f>
        <v>TAE-SABAKI RIGHT INCLINED</v>
      </c>
      <c r="N5981" t="str">
        <f>IF(OR(L5981="ATTACK",L5981="FINTA"),UPPER(anotacoes!I5981),"")</f>
        <v/>
      </c>
      <c r="O5981" s="6" t="str">
        <f>IF(anotacoes!N5981=0,"",anotacoes!N5981)</f>
        <v/>
      </c>
      <c r="P5981" t="str">
        <f>IF(anotacoes!M5981=0,"",UPPER(anotacoes!M5981))</f>
        <v/>
      </c>
      <c r="Q5981" t="str">
        <f t="shared" si="187"/>
        <v>INSERT INTO CONVERSAO_LUTA_ACAO (cd_conversao, id_luta, sequencia, momento_inicio, momento_fim, quem_faz, quem_sofre, acao_tipo, acao, tecnica, direcao, pontuacao) VALUES (1, 86, 24, TRIM(' 00:01:40,847'), TRIM(' 00:01:41,673'), 'SCHMITT', 'KIM, J B', 'DEFENSE', 'TAE-SABAKI RIGHT INCLINED', NULL, NULL, NULL)</v>
      </c>
      <c r="R5981" t="s">
        <v>10327</v>
      </c>
    </row>
    <row r="5982" spans="1:18" hidden="1" x14ac:dyDescent="0.25">
      <c r="A5982" s="7">
        <f>anotacoes!D5982</f>
        <v>40580</v>
      </c>
      <c r="B5982" t="str">
        <f>anotacoes!C5982</f>
        <v>GRAND SLAM PARIS 2011</v>
      </c>
      <c r="C5982" t="str">
        <f>anotacoes!E5982</f>
        <v>SCHMITT</v>
      </c>
      <c r="D5982" t="str">
        <f>anotacoes!F5982</f>
        <v>KIM, J B</v>
      </c>
      <c r="E5982" t="s">
        <v>10325</v>
      </c>
      <c r="F5982">
        <f>anotacoes!A5982</f>
        <v>86</v>
      </c>
      <c r="G5982">
        <f>anotacoes!B5982</f>
        <v>25</v>
      </c>
      <c r="H5982" t="str">
        <f>anotacoes!K5982</f>
        <v xml:space="preserve"> 00:01:41,673</v>
      </c>
      <c r="I5982" t="str">
        <f>anotacoes!L5982</f>
        <v xml:space="preserve"> 00:01:45,815</v>
      </c>
      <c r="J5982" t="str">
        <f>IF(L5982="PAUSE",E5982,IF(anotacoes!G5986=conversao_anotacoes!C5982,conversao_anotacoes!C5982,conversao_anotacoes!D5982))</f>
        <v>SCHMITT</v>
      </c>
      <c r="K5982" t="str">
        <f t="shared" si="186"/>
        <v>KIM, J B</v>
      </c>
      <c r="L5982" t="str">
        <f>UPPER(anotacoes!H5982)</f>
        <v>GROUNDWORK COMBAT</v>
      </c>
      <c r="M5982" t="str">
        <f>IF(OR(L5982="ATTACK",L5982="FINTA"),"&lt;TECNICA&gt;",UPPER(anotacoes!I5982))</f>
        <v>TRYING TO ATTACK</v>
      </c>
      <c r="N5982" t="str">
        <f>IF(OR(L5982="ATTACK",L5982="FINTA"),UPPER(anotacoes!I5982),"")</f>
        <v/>
      </c>
      <c r="O5982" s="6" t="str">
        <f>IF(anotacoes!N5982=0,"",anotacoes!N5982)</f>
        <v/>
      </c>
      <c r="P5982" t="str">
        <f>IF(anotacoes!M5982=0,"",UPPER(anotacoes!M5982))</f>
        <v/>
      </c>
      <c r="Q5982" t="str">
        <f t="shared" si="187"/>
        <v>INSERT INTO CONVERSAO_LUTA_ACAO (cd_conversao, id_luta, sequencia, momento_inicio, momento_fim, quem_faz, quem_sofre, acao_tipo, acao, tecnica, direcao, pontuacao) VALUES (1, 86, 25, TRIM(' 00:01:41,673'), TRIM(' 00:01:45,815'), 'SCHMITT', 'KIM, J B', 'GROUNDWORK COMBAT', 'TRYING TO ATTACK', NULL, NULL, NULL)</v>
      </c>
      <c r="R5982" t="s">
        <v>10327</v>
      </c>
    </row>
    <row r="5983" spans="1:18" hidden="1" x14ac:dyDescent="0.25">
      <c r="A5983" s="7">
        <f>anotacoes!D5983</f>
        <v>40580</v>
      </c>
      <c r="B5983" t="str">
        <f>anotacoes!C5983</f>
        <v>GRAND SLAM PARIS 2011</v>
      </c>
      <c r="C5983" t="str">
        <f>anotacoes!E5983</f>
        <v>SCHMITT</v>
      </c>
      <c r="D5983" t="str">
        <f>anotacoes!F5983</f>
        <v>KIM, J B</v>
      </c>
      <c r="E5983" t="s">
        <v>10325</v>
      </c>
      <c r="F5983">
        <f>anotacoes!A5983</f>
        <v>86</v>
      </c>
      <c r="G5983">
        <f>anotacoes!B5983</f>
        <v>26</v>
      </c>
      <c r="H5983" t="str">
        <f>anotacoes!K5983</f>
        <v xml:space="preserve"> 00:01:46,161</v>
      </c>
      <c r="I5983" t="str">
        <f>anotacoes!L5983</f>
        <v xml:space="preserve"> 00:01:53,582</v>
      </c>
      <c r="J5983" t="str">
        <f>IF(L5983="PAUSE",E5983,IF(anotacoes!G5987=conversao_anotacoes!C5983,conversao_anotacoes!C5983,conversao_anotacoes!D5983))</f>
        <v>&lt;ARBITRO_DESCONHECIDO&gt;</v>
      </c>
      <c r="K5983" t="str">
        <f t="shared" si="186"/>
        <v/>
      </c>
      <c r="L5983" t="str">
        <f>UPPER(anotacoes!H5983)</f>
        <v>PAUSE</v>
      </c>
      <c r="M5983" t="str">
        <f>IF(OR(L5983="ATTACK",L5983="FINTA"),"&lt;TECNICA&gt;",UPPER(anotacoes!I5983))</f>
        <v>&lt;NAO_CLASSIFICADO&gt;</v>
      </c>
      <c r="N5983" t="str">
        <f>IF(OR(L5983="ATTACK",L5983="FINTA"),UPPER(anotacoes!I5983),"")</f>
        <v/>
      </c>
      <c r="O5983" s="6" t="str">
        <f>IF(anotacoes!N5983=0,"",anotacoes!N5983)</f>
        <v/>
      </c>
      <c r="P5983" t="str">
        <f>IF(anotacoes!M5983=0,"",UPPER(anotacoes!M5983))</f>
        <v/>
      </c>
      <c r="Q5983" t="str">
        <f t="shared" si="187"/>
        <v>INSERT INTO CONVERSAO_LUTA_ACAO (cd_conversao, id_luta, sequencia, momento_inicio, momento_fim, quem_faz, quem_sofre, acao_tipo, acao, tecnica, direcao, pontuacao) VALUES (1, 86, 26, TRIM(' 00:01:46,161'), TRIM(' 00:01:53,582'), '&lt;ARBITRO_DESCONHECIDO&gt;', '', 'PAUSE', '&lt;NAO_CLASSIFICADO&gt;', NULL, NULL, NULL)</v>
      </c>
      <c r="R5983" t="s">
        <v>10327</v>
      </c>
    </row>
    <row r="5984" spans="1:18" hidden="1" x14ac:dyDescent="0.25">
      <c r="A5984" s="7">
        <f>anotacoes!D5984</f>
        <v>40580</v>
      </c>
      <c r="B5984" t="str">
        <f>anotacoes!C5984</f>
        <v>GRAND SLAM PARIS 2011</v>
      </c>
      <c r="C5984" t="str">
        <f>anotacoes!E5984</f>
        <v>SCHMITT</v>
      </c>
      <c r="D5984" t="str">
        <f>anotacoes!F5984</f>
        <v>KIM, J B</v>
      </c>
      <c r="E5984" t="s">
        <v>10325</v>
      </c>
      <c r="F5984">
        <f>anotacoes!A5984</f>
        <v>86</v>
      </c>
      <c r="G5984">
        <f>anotacoes!B5984</f>
        <v>27</v>
      </c>
      <c r="H5984" t="str">
        <f>anotacoes!K5984</f>
        <v xml:space="preserve"> 00:01:53,582</v>
      </c>
      <c r="I5984" t="str">
        <f>anotacoes!L5984</f>
        <v xml:space="preserve"> 00:01:58,455</v>
      </c>
      <c r="J5984" t="str">
        <f>IF(L5984="PAUSE",E5984,IF(anotacoes!G5988=conversao_anotacoes!C5984,conversao_anotacoes!C5984,conversao_anotacoes!D5984))</f>
        <v>SCHMITT</v>
      </c>
      <c r="K5984" t="str">
        <f t="shared" si="186"/>
        <v>KIM, J B</v>
      </c>
      <c r="L5984" t="str">
        <f>UPPER(anotacoes!H5984)</f>
        <v>DISPLACEMENT</v>
      </c>
      <c r="M5984" t="str">
        <f>IF(OR(L5984="ATTACK",L5984="FINTA"),"&lt;TECNICA&gt;",UPPER(anotacoes!I5984))</f>
        <v>CIRCULAR LEFT</v>
      </c>
      <c r="N5984" t="str">
        <f>IF(OR(L5984="ATTACK",L5984="FINTA"),UPPER(anotacoes!I5984),"")</f>
        <v/>
      </c>
      <c r="O5984" s="6" t="str">
        <f>IF(anotacoes!N5984=0,"",anotacoes!N5984)</f>
        <v/>
      </c>
      <c r="P5984" t="str">
        <f>IF(anotacoes!M5984=0,"",UPPER(anotacoes!M5984))</f>
        <v/>
      </c>
      <c r="Q5984" t="str">
        <f t="shared" si="187"/>
        <v>INSERT INTO CONVERSAO_LUTA_ACAO (cd_conversao, id_luta, sequencia, momento_inicio, momento_fim, quem_faz, quem_sofre, acao_tipo, acao, tecnica, direcao, pontuacao) VALUES (1, 86, 27, TRIM(' 00:01:53,582'), TRIM(' 00:01:58,455'), 'SCHMITT', 'KIM, J B', 'DISPLACEMENT', 'CIRCULAR LEFT', NULL, NULL, NULL)</v>
      </c>
      <c r="R5984" t="s">
        <v>10327</v>
      </c>
    </row>
    <row r="5985" spans="1:18" hidden="1" x14ac:dyDescent="0.25">
      <c r="A5985" s="7">
        <f>anotacoes!D5985</f>
        <v>40580</v>
      </c>
      <c r="B5985" t="str">
        <f>anotacoes!C5985</f>
        <v>GRAND SLAM PARIS 2011</v>
      </c>
      <c r="C5985" t="str">
        <f>anotacoes!E5985</f>
        <v>SCHMITT</v>
      </c>
      <c r="D5985" t="str">
        <f>anotacoes!F5985</f>
        <v>KIM, J B</v>
      </c>
      <c r="E5985" t="s">
        <v>10325</v>
      </c>
      <c r="F5985">
        <f>anotacoes!A5985</f>
        <v>86</v>
      </c>
      <c r="G5985">
        <f>anotacoes!B5985</f>
        <v>28</v>
      </c>
      <c r="H5985" t="str">
        <f>anotacoes!K5985</f>
        <v xml:space="preserve"> 00:01:58,455</v>
      </c>
      <c r="I5985" t="str">
        <f>anotacoes!L5985</f>
        <v xml:space="preserve"> 00:02:00,446</v>
      </c>
      <c r="J5985" t="str">
        <f>IF(L5985="PAUSE",E5985,IF(anotacoes!G5989=conversao_anotacoes!C5985,conversao_anotacoes!C5985,conversao_anotacoes!D5985))</f>
        <v>SCHMITT</v>
      </c>
      <c r="K5985" t="str">
        <f t="shared" si="186"/>
        <v>KIM, J B</v>
      </c>
      <c r="L5985" t="str">
        <f>UPPER(anotacoes!H5985)</f>
        <v>DISPLACEMENT</v>
      </c>
      <c r="M5985" t="str">
        <f>IF(OR(L5985="ATTACK",L5985="FINTA"),"&lt;TECNICA&gt;",UPPER(anotacoes!I5985))</f>
        <v>2-3 STEP HESITANT RIGHT</v>
      </c>
      <c r="N5985" t="str">
        <f>IF(OR(L5985="ATTACK",L5985="FINTA"),UPPER(anotacoes!I5985),"")</f>
        <v/>
      </c>
      <c r="O5985" s="6" t="str">
        <f>IF(anotacoes!N5985=0,"",anotacoes!N5985)</f>
        <v/>
      </c>
      <c r="P5985" t="str">
        <f>IF(anotacoes!M5985=0,"",UPPER(anotacoes!M5985))</f>
        <v/>
      </c>
      <c r="Q5985" t="str">
        <f t="shared" si="187"/>
        <v>INSERT INTO CONVERSAO_LUTA_ACAO (cd_conversao, id_luta, sequencia, momento_inicio, momento_fim, quem_faz, quem_sofre, acao_tipo, acao, tecnica, direcao, pontuacao) VALUES (1, 86, 28, TRIM(' 00:01:58,455'), TRIM(' 00:02:00,446'), 'SCHMITT', 'KIM, J B', 'DISPLACEMENT', '2-3 STEP HESITANT RIGHT', NULL, NULL, NULL)</v>
      </c>
      <c r="R5985" t="s">
        <v>10327</v>
      </c>
    </row>
    <row r="5986" spans="1:18" hidden="1" x14ac:dyDescent="0.25">
      <c r="A5986" s="7">
        <f>anotacoes!D5986</f>
        <v>40580</v>
      </c>
      <c r="B5986" t="str">
        <f>anotacoes!C5986</f>
        <v>GRAND SLAM PARIS 2011</v>
      </c>
      <c r="C5986" t="str">
        <f>anotacoes!E5986</f>
        <v>SCHMITT</v>
      </c>
      <c r="D5986" t="str">
        <f>anotacoes!F5986</f>
        <v>KIM, J B</v>
      </c>
      <c r="E5986" t="s">
        <v>10325</v>
      </c>
      <c r="F5986">
        <f>anotacoes!A5986</f>
        <v>86</v>
      </c>
      <c r="G5986">
        <f>anotacoes!B5986</f>
        <v>29</v>
      </c>
      <c r="H5986" t="str">
        <f>anotacoes!K5986</f>
        <v xml:space="preserve"> 00:02:00,446</v>
      </c>
      <c r="I5986" t="str">
        <f>anotacoes!L5986</f>
        <v xml:space="preserve"> 00:02:06,765</v>
      </c>
      <c r="J5986" t="str">
        <f>IF(L5986="PAUSE",E5986,IF(anotacoes!G5990=conversao_anotacoes!C5986,conversao_anotacoes!C5986,conversao_anotacoes!D5986))</f>
        <v>SCHMITT</v>
      </c>
      <c r="K5986" t="str">
        <f t="shared" si="186"/>
        <v>KIM, J B</v>
      </c>
      <c r="L5986" t="str">
        <f>UPPER(anotacoes!H5986)</f>
        <v>DISPLACEMENT</v>
      </c>
      <c r="M5986" t="str">
        <f>IF(OR(L5986="ATTACK",L5986="FINTA"),"&lt;TECNICA&gt;",UPPER(anotacoes!I5986))</f>
        <v>TRY TO GRIP WITH CONTACT</v>
      </c>
      <c r="N5986" t="str">
        <f>IF(OR(L5986="ATTACK",L5986="FINTA"),UPPER(anotacoes!I5986),"")</f>
        <v/>
      </c>
      <c r="O5986" s="6" t="str">
        <f>IF(anotacoes!N5986=0,"",anotacoes!N5986)</f>
        <v/>
      </c>
      <c r="P5986" t="str">
        <f>IF(anotacoes!M5986=0,"",UPPER(anotacoes!M5986))</f>
        <v/>
      </c>
      <c r="Q5986" t="str">
        <f t="shared" si="187"/>
        <v>INSERT INTO CONVERSAO_LUTA_ACAO (cd_conversao, id_luta, sequencia, momento_inicio, momento_fim, quem_faz, quem_sofre, acao_tipo, acao, tecnica, direcao, pontuacao) VALUES (1, 86, 29, TRIM(' 00:02:00,446'), TRIM(' 00:02:06,765'), 'SCHMITT', 'KIM, J B', 'DISPLACEMENT', 'TRY TO GRIP WITH CONTACT', NULL, NULL, NULL)</v>
      </c>
      <c r="R5986" t="s">
        <v>10327</v>
      </c>
    </row>
    <row r="5987" spans="1:18" hidden="1" x14ac:dyDescent="0.25">
      <c r="A5987" s="7">
        <f>anotacoes!D5987</f>
        <v>40580</v>
      </c>
      <c r="B5987" t="str">
        <f>anotacoes!C5987</f>
        <v>GRAND SLAM PARIS 2011</v>
      </c>
      <c r="C5987" t="str">
        <f>anotacoes!E5987</f>
        <v>SCHMITT</v>
      </c>
      <c r="D5987" t="str">
        <f>anotacoes!F5987</f>
        <v>KIM, J B</v>
      </c>
      <c r="E5987" t="s">
        <v>10325</v>
      </c>
      <c r="F5987">
        <f>anotacoes!A5987</f>
        <v>86</v>
      </c>
      <c r="G5987">
        <f>anotacoes!B5987</f>
        <v>30</v>
      </c>
      <c r="H5987" t="str">
        <f>anotacoes!K5987</f>
        <v xml:space="preserve"> 00:02:06,765</v>
      </c>
      <c r="I5987" t="str">
        <f>anotacoes!L5987</f>
        <v xml:space="preserve"> 00:02:08,583</v>
      </c>
      <c r="J5987" t="str">
        <f>IF(L5987="PAUSE",E5987,IF(anotacoes!G5991=conversao_anotacoes!C5987,conversao_anotacoes!C5987,conversao_anotacoes!D5987))</f>
        <v>SCHMITT</v>
      </c>
      <c r="K5987" t="str">
        <f t="shared" si="186"/>
        <v>KIM, J B</v>
      </c>
      <c r="L5987" t="str">
        <f>UPPER(anotacoes!H5987)</f>
        <v>GRIP TIME</v>
      </c>
      <c r="M5987" t="str">
        <f>IF(OR(L5987="ATTACK",L5987="FINTA"),"&lt;TECNICA&gt;",UPPER(anotacoes!I5987))</f>
        <v>RIGHT COLLAR</v>
      </c>
      <c r="N5987" t="str">
        <f>IF(OR(L5987="ATTACK",L5987="FINTA"),UPPER(anotacoes!I5987),"")</f>
        <v/>
      </c>
      <c r="O5987" s="6" t="str">
        <f>IF(anotacoes!N5987=0,"",anotacoes!N5987)</f>
        <v/>
      </c>
      <c r="P5987" t="str">
        <f>IF(anotacoes!M5987=0,"",UPPER(anotacoes!M5987))</f>
        <v/>
      </c>
      <c r="Q5987" t="str">
        <f t="shared" si="187"/>
        <v>INSERT INTO CONVERSAO_LUTA_ACAO (cd_conversao, id_luta, sequencia, momento_inicio, momento_fim, quem_faz, quem_sofre, acao_tipo, acao, tecnica, direcao, pontuacao) VALUES (1, 86, 30, TRIM(' 00:02:06,765'), TRIM(' 00:02:08,583'), 'SCHMITT', 'KIM, J B', 'GRIP TIME', 'RIGHT COLLAR', NULL, NULL, NULL)</v>
      </c>
      <c r="R5987" t="s">
        <v>10327</v>
      </c>
    </row>
    <row r="5988" spans="1:18" hidden="1" x14ac:dyDescent="0.25">
      <c r="A5988" s="7">
        <f>anotacoes!D5988</f>
        <v>40580</v>
      </c>
      <c r="B5988" t="str">
        <f>anotacoes!C5988</f>
        <v>GRAND SLAM PARIS 2011</v>
      </c>
      <c r="C5988" t="str">
        <f>anotacoes!E5988</f>
        <v>SCHMITT</v>
      </c>
      <c r="D5988" t="str">
        <f>anotacoes!F5988</f>
        <v>KIM, J B</v>
      </c>
      <c r="E5988" t="s">
        <v>10325</v>
      </c>
      <c r="F5988">
        <f>anotacoes!A5988</f>
        <v>86</v>
      </c>
      <c r="G5988">
        <f>anotacoes!B5988</f>
        <v>31</v>
      </c>
      <c r="H5988" t="str">
        <f>anotacoes!K5988</f>
        <v xml:space="preserve"> 00:02:08,583</v>
      </c>
      <c r="I5988" t="str">
        <f>anotacoes!L5988</f>
        <v xml:space="preserve"> 00:02:18,145</v>
      </c>
      <c r="J5988" t="str">
        <f>IF(L5988="PAUSE",E5988,IF(anotacoes!G5992=conversao_anotacoes!C5988,conversao_anotacoes!C5988,conversao_anotacoes!D5988))</f>
        <v>SCHMITT</v>
      </c>
      <c r="K5988" t="str">
        <f t="shared" si="186"/>
        <v>KIM, J B</v>
      </c>
      <c r="L5988" t="str">
        <f>UPPER(anotacoes!H5988)</f>
        <v>GRIP TIME</v>
      </c>
      <c r="M5988" t="str">
        <f>IF(OR(L5988="ATTACK",L5988="FINTA"),"&lt;TECNICA&gt;",UPPER(anotacoes!I5988))</f>
        <v>LEFT COLLAR</v>
      </c>
      <c r="N5988" t="str">
        <f>IF(OR(L5988="ATTACK",L5988="FINTA"),UPPER(anotacoes!I5988),"")</f>
        <v/>
      </c>
      <c r="O5988" s="6" t="str">
        <f>IF(anotacoes!N5988=0,"",anotacoes!N5988)</f>
        <v/>
      </c>
      <c r="P5988" t="str">
        <f>IF(anotacoes!M5988=0,"",UPPER(anotacoes!M5988))</f>
        <v/>
      </c>
      <c r="Q5988" t="str">
        <f t="shared" si="187"/>
        <v>INSERT INTO CONVERSAO_LUTA_ACAO (cd_conversao, id_luta, sequencia, momento_inicio, momento_fim, quem_faz, quem_sofre, acao_tipo, acao, tecnica, direcao, pontuacao) VALUES (1, 86, 31, TRIM(' 00:02:08,583'), TRIM(' 00:02:18,145'), 'SCHMITT', 'KIM, J B', 'GRIP TIME', 'LEFT COLLAR', NULL, NULL, NULL)</v>
      </c>
      <c r="R5988" t="s">
        <v>10327</v>
      </c>
    </row>
    <row r="5989" spans="1:18" hidden="1" x14ac:dyDescent="0.25">
      <c r="A5989" s="7">
        <f>anotacoes!D5989</f>
        <v>40580</v>
      </c>
      <c r="B5989" t="str">
        <f>anotacoes!C5989</f>
        <v>GRAND SLAM PARIS 2011</v>
      </c>
      <c r="C5989" t="str">
        <f>anotacoes!E5989</f>
        <v>SCHMITT</v>
      </c>
      <c r="D5989" t="str">
        <f>anotacoes!F5989</f>
        <v>KIM, J B</v>
      </c>
      <c r="E5989" t="s">
        <v>10325</v>
      </c>
      <c r="F5989">
        <f>anotacoes!A5989</f>
        <v>86</v>
      </c>
      <c r="G5989">
        <f>anotacoes!B5989</f>
        <v>32</v>
      </c>
      <c r="H5989" t="str">
        <f>anotacoes!K5989</f>
        <v xml:space="preserve"> 00:02:18,145</v>
      </c>
      <c r="I5989" t="str">
        <f>anotacoes!L5989</f>
        <v xml:space="preserve"> 00:02:20,609</v>
      </c>
      <c r="J5989" t="str">
        <f>IF(L5989="PAUSE",E5989,IF(anotacoes!G5993=conversao_anotacoes!C5989,conversao_anotacoes!C5989,conversao_anotacoes!D5989))</f>
        <v>SCHMITT</v>
      </c>
      <c r="K5989" t="str">
        <f t="shared" si="186"/>
        <v>KIM, J B</v>
      </c>
      <c r="L5989" t="str">
        <f>UPPER(anotacoes!H5989)</f>
        <v>GROUNDWORK COMBAT</v>
      </c>
      <c r="M5989" t="str">
        <f>IF(OR(L5989="ATTACK",L5989="FINTA"),"&lt;TECNICA&gt;",UPPER(anotacoes!I5989))</f>
        <v>CONTROL WITH LEGS</v>
      </c>
      <c r="N5989" t="str">
        <f>IF(OR(L5989="ATTACK",L5989="FINTA"),UPPER(anotacoes!I5989),"")</f>
        <v/>
      </c>
      <c r="O5989" s="6" t="str">
        <f>IF(anotacoes!N5989=0,"",anotacoes!N5989)</f>
        <v/>
      </c>
      <c r="P5989" t="str">
        <f>IF(anotacoes!M5989=0,"",UPPER(anotacoes!M5989))</f>
        <v/>
      </c>
      <c r="Q5989" t="str">
        <f t="shared" si="187"/>
        <v>INSERT INTO CONVERSAO_LUTA_ACAO (cd_conversao, id_luta, sequencia, momento_inicio, momento_fim, quem_faz, quem_sofre, acao_tipo, acao, tecnica, direcao, pontuacao) VALUES (1, 86, 32, TRIM(' 00:02:18,145'), TRIM(' 00:02:20,609'), 'SCHMITT', 'KIM, J B', 'GROUNDWORK COMBAT', 'CONTROL WITH LEGS', NULL, NULL, NULL)</v>
      </c>
      <c r="R5989" t="s">
        <v>10327</v>
      </c>
    </row>
    <row r="5990" spans="1:18" hidden="1" x14ac:dyDescent="0.25">
      <c r="A5990" s="7">
        <f>anotacoes!D5990</f>
        <v>40580</v>
      </c>
      <c r="B5990" t="str">
        <f>anotacoes!C5990</f>
        <v>GRAND SLAM PARIS 2011</v>
      </c>
      <c r="C5990" t="str">
        <f>anotacoes!E5990</f>
        <v>SCHMITT</v>
      </c>
      <c r="D5990" t="str">
        <f>anotacoes!F5990</f>
        <v>KIM, J B</v>
      </c>
      <c r="E5990" t="s">
        <v>10325</v>
      </c>
      <c r="F5990">
        <f>anotacoes!A5990</f>
        <v>86</v>
      </c>
      <c r="G5990">
        <f>anotacoes!B5990</f>
        <v>33</v>
      </c>
      <c r="H5990" t="str">
        <f>anotacoes!K5990</f>
        <v xml:space="preserve"> 00:02:20,759</v>
      </c>
      <c r="I5990" t="str">
        <f>anotacoes!L5990</f>
        <v xml:space="preserve"> 00:02:30,095</v>
      </c>
      <c r="J5990" t="str">
        <f>IF(L5990="PAUSE",E5990,IF(anotacoes!G5994=conversao_anotacoes!C5990,conversao_anotacoes!C5990,conversao_anotacoes!D5990))</f>
        <v>&lt;ARBITRO_DESCONHECIDO&gt;</v>
      </c>
      <c r="K5990" t="str">
        <f t="shared" si="186"/>
        <v/>
      </c>
      <c r="L5990" t="str">
        <f>UPPER(anotacoes!H5990)</f>
        <v>PAUSE</v>
      </c>
      <c r="M5990" t="str">
        <f>IF(OR(L5990="ATTACK",L5990="FINTA"),"&lt;TECNICA&gt;",UPPER(anotacoes!I5990))</f>
        <v>&lt;NAO_CLASSIFICADO&gt;</v>
      </c>
      <c r="N5990" t="str">
        <f>IF(OR(L5990="ATTACK",L5990="FINTA"),UPPER(anotacoes!I5990),"")</f>
        <v/>
      </c>
      <c r="O5990" s="6" t="str">
        <f>IF(anotacoes!N5990=0,"",anotacoes!N5990)</f>
        <v/>
      </c>
      <c r="P5990" t="str">
        <f>IF(anotacoes!M5990=0,"",UPPER(anotacoes!M5990))</f>
        <v/>
      </c>
      <c r="Q5990" t="str">
        <f t="shared" si="187"/>
        <v>INSERT INTO CONVERSAO_LUTA_ACAO (cd_conversao, id_luta, sequencia, momento_inicio, momento_fim, quem_faz, quem_sofre, acao_tipo, acao, tecnica, direcao, pontuacao) VALUES (1, 86, 33, TRIM(' 00:02:20,759'), TRIM(' 00:02:30,095'), '&lt;ARBITRO_DESCONHECIDO&gt;', '', 'PAUSE', '&lt;NAO_CLASSIFICADO&gt;', NULL, NULL, NULL)</v>
      </c>
      <c r="R5990" t="s">
        <v>10327</v>
      </c>
    </row>
    <row r="5991" spans="1:18" hidden="1" x14ac:dyDescent="0.25">
      <c r="A5991" s="7">
        <f>anotacoes!D5991</f>
        <v>40580</v>
      </c>
      <c r="B5991" t="str">
        <f>anotacoes!C5991</f>
        <v>GRAND SLAM PARIS 2011</v>
      </c>
      <c r="C5991" t="str">
        <f>anotacoes!E5991</f>
        <v>SCHMITT</v>
      </c>
      <c r="D5991" t="str">
        <f>anotacoes!F5991</f>
        <v>KIM, J B</v>
      </c>
      <c r="E5991" t="s">
        <v>10325</v>
      </c>
      <c r="F5991">
        <f>anotacoes!A5991</f>
        <v>86</v>
      </c>
      <c r="G5991">
        <f>anotacoes!B5991</f>
        <v>34</v>
      </c>
      <c r="H5991" t="str">
        <f>anotacoes!K5991</f>
        <v xml:space="preserve"> 00:02:30,300</v>
      </c>
      <c r="I5991" t="str">
        <f>anotacoes!L5991</f>
        <v xml:space="preserve"> 00:02:37,681</v>
      </c>
      <c r="J5991" t="str">
        <f>IF(L5991="PAUSE",E5991,IF(anotacoes!G5995=conversao_anotacoes!C5991,conversao_anotacoes!C5991,conversao_anotacoes!D5991))</f>
        <v>SCHMITT</v>
      </c>
      <c r="K5991" t="str">
        <f t="shared" si="186"/>
        <v>KIM, J B</v>
      </c>
      <c r="L5991" t="str">
        <f>UPPER(anotacoes!H5991)</f>
        <v>DISPLACEMENT</v>
      </c>
      <c r="M5991" t="str">
        <f>IF(OR(L5991="ATTACK",L5991="FINTA"),"&lt;TECNICA&gt;",UPPER(anotacoes!I5991))</f>
        <v>2-3 STEP HESITANT RIGHT</v>
      </c>
      <c r="N5991" t="str">
        <f>IF(OR(L5991="ATTACK",L5991="FINTA"),UPPER(anotacoes!I5991),"")</f>
        <v/>
      </c>
      <c r="O5991" s="6" t="str">
        <f>IF(anotacoes!N5991=0,"",anotacoes!N5991)</f>
        <v/>
      </c>
      <c r="P5991" t="str">
        <f>IF(anotacoes!M5991=0,"",UPPER(anotacoes!M5991))</f>
        <v/>
      </c>
      <c r="Q5991" t="str">
        <f t="shared" si="187"/>
        <v>INSERT INTO CONVERSAO_LUTA_ACAO (cd_conversao, id_luta, sequencia, momento_inicio, momento_fim, quem_faz, quem_sofre, acao_tipo, acao, tecnica, direcao, pontuacao) VALUES (1, 86, 34, TRIM(' 00:02:30,300'), TRIM(' 00:02:37,681'), 'SCHMITT', 'KIM, J B', 'DISPLACEMENT', '2-3 STEP HESITANT RIGHT', NULL, NULL, NULL)</v>
      </c>
      <c r="R5991" t="s">
        <v>10327</v>
      </c>
    </row>
    <row r="5992" spans="1:18" hidden="1" x14ac:dyDescent="0.25">
      <c r="A5992" s="7">
        <f>anotacoes!D5992</f>
        <v>40580</v>
      </c>
      <c r="B5992" t="str">
        <f>anotacoes!C5992</f>
        <v>GRAND SLAM PARIS 2011</v>
      </c>
      <c r="C5992" t="str">
        <f>anotacoes!E5992</f>
        <v>SCHMITT</v>
      </c>
      <c r="D5992" t="str">
        <f>anotacoes!F5992</f>
        <v>KIM, J B</v>
      </c>
      <c r="E5992" t="s">
        <v>10325</v>
      </c>
      <c r="F5992">
        <f>anotacoes!A5992</f>
        <v>86</v>
      </c>
      <c r="G5992">
        <f>anotacoes!B5992</f>
        <v>35</v>
      </c>
      <c r="H5992" t="str">
        <f>anotacoes!K5992</f>
        <v xml:space="preserve"> 00:02:37,681</v>
      </c>
      <c r="I5992" t="str">
        <f>anotacoes!L5992</f>
        <v xml:space="preserve"> 00:03:23,758</v>
      </c>
      <c r="J5992" t="str">
        <f>IF(L5992="PAUSE",E5992,IF(anotacoes!G5996=conversao_anotacoes!C5992,conversao_anotacoes!C5992,conversao_anotacoes!D5992))</f>
        <v>SCHMITT</v>
      </c>
      <c r="K5992" t="str">
        <f t="shared" si="186"/>
        <v>KIM, J B</v>
      </c>
      <c r="L5992" t="str">
        <f>UPPER(anotacoes!H5992)</f>
        <v>GRIP TIME</v>
      </c>
      <c r="M5992" t="str">
        <f>IF(OR(L5992="ATTACK",L5992="FINTA"),"&lt;TECNICA&gt;",UPPER(anotacoes!I5992))</f>
        <v>RIGHT SLEEVE</v>
      </c>
      <c r="N5992" t="str">
        <f>IF(OR(L5992="ATTACK",L5992="FINTA"),UPPER(anotacoes!I5992),"")</f>
        <v/>
      </c>
      <c r="O5992" s="6" t="str">
        <f>IF(anotacoes!N5992=0,"",anotacoes!N5992)</f>
        <v/>
      </c>
      <c r="P5992" t="str">
        <f>IF(anotacoes!M5992=0,"",UPPER(anotacoes!M5992))</f>
        <v/>
      </c>
      <c r="Q5992" t="str">
        <f t="shared" si="187"/>
        <v>INSERT INTO CONVERSAO_LUTA_ACAO (cd_conversao, id_luta, sequencia, momento_inicio, momento_fim, quem_faz, quem_sofre, acao_tipo, acao, tecnica, direcao, pontuacao) VALUES (1, 86, 35, TRIM(' 00:02:37,681'), TRIM(' 00:03:23,758'), 'SCHMITT', 'KIM, J B', 'GRIP TIME', 'RIGHT SLEEVE', NULL, NULL, NULL)</v>
      </c>
      <c r="R5992" t="s">
        <v>10327</v>
      </c>
    </row>
    <row r="5993" spans="1:18" hidden="1" x14ac:dyDescent="0.25">
      <c r="A5993" s="7">
        <f>anotacoes!D5993</f>
        <v>40580</v>
      </c>
      <c r="B5993" t="str">
        <f>anotacoes!C5993</f>
        <v>GRAND SLAM PARIS 2011</v>
      </c>
      <c r="C5993" t="str">
        <f>anotacoes!E5993</f>
        <v>SCHMITT</v>
      </c>
      <c r="D5993" t="str">
        <f>anotacoes!F5993</f>
        <v>KIM, J B</v>
      </c>
      <c r="E5993" t="s">
        <v>10325</v>
      </c>
      <c r="F5993">
        <f>anotacoes!A5993</f>
        <v>86</v>
      </c>
      <c r="G5993">
        <f>anotacoes!B5993</f>
        <v>36</v>
      </c>
      <c r="H5993" t="str">
        <f>anotacoes!K5993</f>
        <v xml:space="preserve"> 00:03:23,758</v>
      </c>
      <c r="I5993" t="str">
        <f>anotacoes!L5993</f>
        <v xml:space="preserve"> 00:03:24,012</v>
      </c>
      <c r="J5993" t="str">
        <f>IF(L5993="PAUSE",E5993,IF(anotacoes!G5997=conversao_anotacoes!C5993,conversao_anotacoes!C5993,conversao_anotacoes!D5993))</f>
        <v>SCHMITT</v>
      </c>
      <c r="K5993" t="str">
        <f t="shared" si="186"/>
        <v>KIM, J B</v>
      </c>
      <c r="L5993" t="str">
        <f>UPPER(anotacoes!H5993)</f>
        <v>DEFENSE</v>
      </c>
      <c r="M5993" t="str">
        <f>IF(OR(L5993="ATTACK",L5993="FINTA"),"&lt;TECNICA&gt;",UPPER(anotacoes!I5993))</f>
        <v>TAE-SABAKI RIGHT INCLINED</v>
      </c>
      <c r="N5993" t="str">
        <f>IF(OR(L5993="ATTACK",L5993="FINTA"),UPPER(anotacoes!I5993),"")</f>
        <v/>
      </c>
      <c r="O5993" s="6" t="str">
        <f>IF(anotacoes!N5993=0,"",anotacoes!N5993)</f>
        <v/>
      </c>
      <c r="P5993" t="str">
        <f>IF(anotacoes!M5993=0,"",UPPER(anotacoes!M5993))</f>
        <v/>
      </c>
      <c r="Q5993" t="str">
        <f t="shared" si="187"/>
        <v>INSERT INTO CONVERSAO_LUTA_ACAO (cd_conversao, id_luta, sequencia, momento_inicio, momento_fim, quem_faz, quem_sofre, acao_tipo, acao, tecnica, direcao, pontuacao) VALUES (1, 86, 36, TRIM(' 00:03:23,758'), TRIM(' 00:03:24,012'), 'SCHMITT', 'KIM, J B', 'DEFENSE', 'TAE-SABAKI RIGHT INCLINED', NULL, NULL, NULL)</v>
      </c>
      <c r="R5993" t="s">
        <v>10327</v>
      </c>
    </row>
    <row r="5994" spans="1:18" hidden="1" x14ac:dyDescent="0.25">
      <c r="A5994" s="7">
        <f>anotacoes!D5994</f>
        <v>40580</v>
      </c>
      <c r="B5994" t="str">
        <f>anotacoes!C5994</f>
        <v>GRAND SLAM PARIS 2011</v>
      </c>
      <c r="C5994" t="str">
        <f>anotacoes!E5994</f>
        <v>SCHMITT</v>
      </c>
      <c r="D5994" t="str">
        <f>anotacoes!F5994</f>
        <v>KIM, J B</v>
      </c>
      <c r="E5994" t="s">
        <v>10325</v>
      </c>
      <c r="F5994">
        <f>anotacoes!A5994</f>
        <v>86</v>
      </c>
      <c r="G5994">
        <f>anotacoes!B5994</f>
        <v>37</v>
      </c>
      <c r="H5994" t="str">
        <f>anotacoes!K5994</f>
        <v xml:space="preserve"> 00:03:24,012</v>
      </c>
      <c r="I5994" t="str">
        <f>anotacoes!L5994</f>
        <v xml:space="preserve"> 00:03:24,457</v>
      </c>
      <c r="J5994" t="str">
        <f>IF(L5994="PAUSE",E5994,IF(anotacoes!G5998=conversao_anotacoes!C5994,conversao_anotacoes!C5994,conversao_anotacoes!D5994))</f>
        <v>SCHMITT</v>
      </c>
      <c r="K5994" t="str">
        <f t="shared" si="186"/>
        <v>KIM, J B</v>
      </c>
      <c r="L5994" t="str">
        <f>UPPER(anotacoes!H5994)</f>
        <v>FINTA</v>
      </c>
      <c r="M5994" t="str">
        <f>IF(OR(L5994="ATTACK",L5994="FINTA"),"&lt;TECNICA&gt;",UPPER(anotacoes!I5994))</f>
        <v>&lt;TECNICA&gt;</v>
      </c>
      <c r="N5994" t="str">
        <f>IF(OR(L5994="ATTACK",L5994="FINTA"),UPPER(anotacoes!I5994),"")</f>
        <v>DEASHI HARAI RIGHT</v>
      </c>
      <c r="O5994" s="6" t="str">
        <f>IF(anotacoes!N5994=0,"",anotacoes!N5994)</f>
        <v/>
      </c>
      <c r="P5994" t="str">
        <f>IF(anotacoes!M5994=0,"",UPPER(anotacoes!M5994))</f>
        <v/>
      </c>
      <c r="Q5994" t="str">
        <f t="shared" si="187"/>
        <v>INSERT INTO CONVERSAO_LUTA_ACAO (cd_conversao, id_luta, sequencia, momento_inicio, momento_fim, quem_faz, quem_sofre, acao_tipo, acao, tecnica, direcao, pontuacao) VALUES (1, 86, 37, TRIM(' 00:03:24,012'), TRIM(' 00:03:24,457'), 'SCHMITT', 'KIM, J B', 'FINTA', '&lt;TECNICA&gt;', 'DEASHI HARAI RIGHT', NULL, NULL)</v>
      </c>
      <c r="R5994" t="s">
        <v>10327</v>
      </c>
    </row>
    <row r="5995" spans="1:18" hidden="1" x14ac:dyDescent="0.25">
      <c r="A5995" s="7">
        <f>anotacoes!D5995</f>
        <v>40580</v>
      </c>
      <c r="B5995" t="str">
        <f>anotacoes!C5995</f>
        <v>GRAND SLAM PARIS 2011</v>
      </c>
      <c r="C5995" t="str">
        <f>anotacoes!E5995</f>
        <v>SCHMITT</v>
      </c>
      <c r="D5995" t="str">
        <f>anotacoes!F5995</f>
        <v>KIM, J B</v>
      </c>
      <c r="E5995" t="s">
        <v>10325</v>
      </c>
      <c r="F5995">
        <f>anotacoes!A5995</f>
        <v>86</v>
      </c>
      <c r="G5995">
        <f>anotacoes!B5995</f>
        <v>38</v>
      </c>
      <c r="H5995" t="str">
        <f>anotacoes!K5995</f>
        <v xml:space="preserve"> 00:03:24,457</v>
      </c>
      <c r="I5995" t="str">
        <f>anotacoes!L5995</f>
        <v xml:space="preserve"> 00:03:26,016</v>
      </c>
      <c r="J5995" t="str">
        <f>IF(L5995="PAUSE",E5995,IF(anotacoes!G5999=conversao_anotacoes!C5995,conversao_anotacoes!C5995,conversao_anotacoes!D5995))</f>
        <v>SCHMITT</v>
      </c>
      <c r="K5995" t="str">
        <f t="shared" si="186"/>
        <v>KIM, J B</v>
      </c>
      <c r="L5995" t="str">
        <f>UPPER(anotacoes!H5995)</f>
        <v>GRIP TIME</v>
      </c>
      <c r="M5995" t="str">
        <f>IF(OR(L5995="ATTACK",L5995="FINTA"),"&lt;TECNICA&gt;",UPPER(anotacoes!I5995))</f>
        <v>RIGHT COLLAR</v>
      </c>
      <c r="N5995" t="str">
        <f>IF(OR(L5995="ATTACK",L5995="FINTA"),UPPER(anotacoes!I5995),"")</f>
        <v/>
      </c>
      <c r="O5995" s="6" t="str">
        <f>IF(anotacoes!N5995=0,"",anotacoes!N5995)</f>
        <v/>
      </c>
      <c r="P5995" t="str">
        <f>IF(anotacoes!M5995=0,"",UPPER(anotacoes!M5995))</f>
        <v/>
      </c>
      <c r="Q5995" t="str">
        <f t="shared" si="187"/>
        <v>INSERT INTO CONVERSAO_LUTA_ACAO (cd_conversao, id_luta, sequencia, momento_inicio, momento_fim, quem_faz, quem_sofre, acao_tipo, acao, tecnica, direcao, pontuacao) VALUES (1, 86, 38, TRIM(' 00:03:24,457'), TRIM(' 00:03:26,016'), 'SCHMITT', 'KIM, J B', 'GRIP TIME', 'RIGHT COLLAR', NULL, NULL, NULL)</v>
      </c>
      <c r="R5995" t="s">
        <v>10327</v>
      </c>
    </row>
    <row r="5996" spans="1:18" hidden="1" x14ac:dyDescent="0.25">
      <c r="A5996" s="7">
        <f>anotacoes!D5996</f>
        <v>40580</v>
      </c>
      <c r="B5996" t="str">
        <f>anotacoes!C5996</f>
        <v>GRAND SLAM PARIS 2011</v>
      </c>
      <c r="C5996" t="str">
        <f>anotacoes!E5996</f>
        <v>SCHMITT</v>
      </c>
      <c r="D5996" t="str">
        <f>anotacoes!F5996</f>
        <v>KIM, J B</v>
      </c>
      <c r="E5996" t="s">
        <v>10325</v>
      </c>
      <c r="F5996">
        <f>anotacoes!A5996</f>
        <v>86</v>
      </c>
      <c r="G5996">
        <f>anotacoes!B5996</f>
        <v>39</v>
      </c>
      <c r="H5996" t="str">
        <f>anotacoes!K5996</f>
        <v xml:space="preserve"> 00:03:26,016</v>
      </c>
      <c r="I5996" t="str">
        <f>anotacoes!L5996</f>
        <v xml:space="preserve"> 00:03:33,571</v>
      </c>
      <c r="J5996" t="str">
        <f>IF(L5996="PAUSE",E5996,IF(anotacoes!G6000=conversao_anotacoes!C5996,conversao_anotacoes!C5996,conversao_anotacoes!D5996))</f>
        <v>SCHMITT</v>
      </c>
      <c r="K5996" t="str">
        <f t="shared" si="186"/>
        <v>KIM, J B</v>
      </c>
      <c r="L5996" t="str">
        <f>UPPER(anotacoes!H5996)</f>
        <v>GRIP TIME</v>
      </c>
      <c r="M5996" t="str">
        <f>IF(OR(L5996="ATTACK",L5996="FINTA"),"&lt;TECNICA&gt;",UPPER(anotacoes!I5996))</f>
        <v>RIGHT COLLAR</v>
      </c>
      <c r="N5996" t="str">
        <f>IF(OR(L5996="ATTACK",L5996="FINTA"),UPPER(anotacoes!I5996),"")</f>
        <v/>
      </c>
      <c r="O5996" s="6" t="str">
        <f>IF(anotacoes!N5996=0,"",anotacoes!N5996)</f>
        <v/>
      </c>
      <c r="P5996" t="str">
        <f>IF(anotacoes!M5996=0,"",UPPER(anotacoes!M5996))</f>
        <v/>
      </c>
      <c r="Q5996" t="str">
        <f t="shared" si="187"/>
        <v>INSERT INTO CONVERSAO_LUTA_ACAO (cd_conversao, id_luta, sequencia, momento_inicio, momento_fim, quem_faz, quem_sofre, acao_tipo, acao, tecnica, direcao, pontuacao) VALUES (1, 86, 39, TRIM(' 00:03:26,016'), TRIM(' 00:03:33,571'), 'SCHMITT', 'KIM, J B', 'GRIP TIME', 'RIGHT COLLAR', NULL, NULL, NULL)</v>
      </c>
      <c r="R5996" t="s">
        <v>10327</v>
      </c>
    </row>
    <row r="5997" spans="1:18" hidden="1" x14ac:dyDescent="0.25">
      <c r="A5997" s="7">
        <f>anotacoes!D5997</f>
        <v>40580</v>
      </c>
      <c r="B5997" t="str">
        <f>anotacoes!C5997</f>
        <v>GRAND SLAM PARIS 2011</v>
      </c>
      <c r="C5997" t="str">
        <f>anotacoes!E5997</f>
        <v>SCHMITT</v>
      </c>
      <c r="D5997" t="str">
        <f>anotacoes!F5997</f>
        <v>KIM, J B</v>
      </c>
      <c r="E5997" t="s">
        <v>10325</v>
      </c>
      <c r="F5997">
        <f>anotacoes!A5997</f>
        <v>86</v>
      </c>
      <c r="G5997">
        <f>anotacoes!B5997</f>
        <v>40</v>
      </c>
      <c r="H5997" t="str">
        <f>anotacoes!K5997</f>
        <v xml:space="preserve"> 00:03:33,571</v>
      </c>
      <c r="I5997" t="str">
        <f>anotacoes!L5997</f>
        <v xml:space="preserve"> 00:03:33,571</v>
      </c>
      <c r="J5997" t="str">
        <f>IF(L5997="PAUSE",E5997,IF(anotacoes!G6001=conversao_anotacoes!C5997,conversao_anotacoes!C5997,conversao_anotacoes!D5997))</f>
        <v>SCHMITT</v>
      </c>
      <c r="K5997" t="str">
        <f t="shared" si="186"/>
        <v>KIM, J B</v>
      </c>
      <c r="L5997" t="str">
        <f>UPPER(anotacoes!H5997)</f>
        <v>ATTACK</v>
      </c>
      <c r="M5997" t="str">
        <f>IF(OR(L5997="ATTACK",L5997="FINTA"),"&lt;TECNICA&gt;",UPPER(anotacoes!I5997))</f>
        <v>&lt;TECNICA&gt;</v>
      </c>
      <c r="N5997" t="str">
        <f>IF(OR(L5997="ATTACK",L5997="FINTA"),UPPER(anotacoes!I5997),"")</f>
        <v>OSOTO GARI</v>
      </c>
      <c r="O5997" s="6">
        <f>IF(anotacoes!N5997=0,"",anotacoes!N5997)</f>
        <v>7</v>
      </c>
      <c r="P5997" t="str">
        <f>IF(anotacoes!M5997=0,"",UPPER(anotacoes!M5997))</f>
        <v/>
      </c>
      <c r="Q5997" t="str">
        <f t="shared" si="187"/>
        <v>INSERT INTO CONVERSAO_LUTA_ACAO (cd_conversao, id_luta, sequencia, momento_inicio, momento_fim, quem_faz, quem_sofre, acao_tipo, acao, tecnica, direcao, pontuacao) VALUES (1, 86, 40, TRIM(' 00:03:33,571'), TRIM(' 00:03:33,571'), 'SCHMITT', 'KIM, J B', 'ATTACK', '&lt;TECNICA&gt;', 'OSOTO GARI', 7, NULL)</v>
      </c>
      <c r="R5997" t="s">
        <v>10327</v>
      </c>
    </row>
    <row r="5998" spans="1:18" hidden="1" x14ac:dyDescent="0.25">
      <c r="A5998" s="7">
        <f>anotacoes!D5998</f>
        <v>40580</v>
      </c>
      <c r="B5998" t="str">
        <f>anotacoes!C5998</f>
        <v>GRAND SLAM PARIS 2011</v>
      </c>
      <c r="C5998" t="str">
        <f>anotacoes!E5998</f>
        <v>SCHMITT</v>
      </c>
      <c r="D5998" t="str">
        <f>anotacoes!F5998</f>
        <v>KIM, J B</v>
      </c>
      <c r="E5998" t="s">
        <v>10325</v>
      </c>
      <c r="F5998">
        <f>anotacoes!A5998</f>
        <v>86</v>
      </c>
      <c r="G5998">
        <f>anotacoes!B5998</f>
        <v>41</v>
      </c>
      <c r="H5998" t="str">
        <f>anotacoes!K5998</f>
        <v xml:space="preserve"> 00:03:33,571</v>
      </c>
      <c r="I5998" t="str">
        <f>anotacoes!L5998</f>
        <v xml:space="preserve"> 00:03:43,243</v>
      </c>
      <c r="J5998" t="str">
        <f>IF(L5998="PAUSE",E5998,IF(anotacoes!G6002=conversao_anotacoes!C5998,conversao_anotacoes!C5998,conversao_anotacoes!D5998))</f>
        <v>&lt;ARBITRO_DESCONHECIDO&gt;</v>
      </c>
      <c r="K5998" t="str">
        <f t="shared" si="186"/>
        <v/>
      </c>
      <c r="L5998" t="str">
        <f>UPPER(anotacoes!H5998)</f>
        <v>PAUSE</v>
      </c>
      <c r="M5998" t="str">
        <f>IF(OR(L5998="ATTACK",L5998="FINTA"),"&lt;TECNICA&gt;",UPPER(anotacoes!I5998))</f>
        <v>&lt;NAO_CLASSIFICADO&gt;</v>
      </c>
      <c r="N5998" t="str">
        <f>IF(OR(L5998="ATTACK",L5998="FINTA"),UPPER(anotacoes!I5998),"")</f>
        <v/>
      </c>
      <c r="O5998" s="6" t="str">
        <f>IF(anotacoes!N5998=0,"",anotacoes!N5998)</f>
        <v/>
      </c>
      <c r="P5998" t="str">
        <f>IF(anotacoes!M5998=0,"",UPPER(anotacoes!M5998))</f>
        <v/>
      </c>
      <c r="Q5998" t="str">
        <f t="shared" si="187"/>
        <v>INSERT INTO CONVERSAO_LUTA_ACAO (cd_conversao, id_luta, sequencia, momento_inicio, momento_fim, quem_faz, quem_sofre, acao_tipo, acao, tecnica, direcao, pontuacao) VALUES (1, 86, 41, TRIM(' 00:03:33,571'), TRIM(' 00:03:43,243'), '&lt;ARBITRO_DESCONHECIDO&gt;', '', 'PAUSE', '&lt;NAO_CLASSIFICADO&gt;', NULL, NULL, NULL)</v>
      </c>
      <c r="R5998" t="s">
        <v>10327</v>
      </c>
    </row>
    <row r="5999" spans="1:18" hidden="1" x14ac:dyDescent="0.25">
      <c r="A5999" s="7">
        <f>anotacoes!D5999</f>
        <v>40580</v>
      </c>
      <c r="B5999" t="str">
        <f>anotacoes!C5999</f>
        <v>GRAND SLAM PARIS 2011</v>
      </c>
      <c r="C5999" t="str">
        <f>anotacoes!E5999</f>
        <v>SCHMITT</v>
      </c>
      <c r="D5999" t="str">
        <f>anotacoes!F5999</f>
        <v>KIM, J B</v>
      </c>
      <c r="E5999" t="s">
        <v>10325</v>
      </c>
      <c r="F5999">
        <f>anotacoes!A5999</f>
        <v>86</v>
      </c>
      <c r="G5999">
        <f>anotacoes!B5999</f>
        <v>42</v>
      </c>
      <c r="H5999" t="str">
        <f>anotacoes!K5999</f>
        <v xml:space="preserve"> 00:03:43,243</v>
      </c>
      <c r="I5999" t="str">
        <f>anotacoes!L5999</f>
        <v xml:space="preserve"> 00:03:46,728</v>
      </c>
      <c r="J5999" t="str">
        <f>IF(L5999="PAUSE",E5999,IF(anotacoes!G6003=conversao_anotacoes!C5999,conversao_anotacoes!C5999,conversao_anotacoes!D5999))</f>
        <v>SCHMITT</v>
      </c>
      <c r="K5999" t="str">
        <f t="shared" si="186"/>
        <v>KIM, J B</v>
      </c>
      <c r="L5999" t="str">
        <f>UPPER(anotacoes!H5999)</f>
        <v>DISPLACEMENT</v>
      </c>
      <c r="M5999" t="str">
        <f>IF(OR(L5999="ATTACK",L5999="FINTA"),"&lt;TECNICA&gt;",UPPER(anotacoes!I5999))</f>
        <v>CIRCULAR LEFT</v>
      </c>
      <c r="N5999" t="str">
        <f>IF(OR(L5999="ATTACK",L5999="FINTA"),UPPER(anotacoes!I5999),"")</f>
        <v/>
      </c>
      <c r="O5999" s="6" t="str">
        <f>IF(anotacoes!N5999=0,"",anotacoes!N5999)</f>
        <v/>
      </c>
      <c r="P5999" t="str">
        <f>IF(anotacoes!M5999=0,"",UPPER(anotacoes!M5999))</f>
        <v/>
      </c>
      <c r="Q5999" t="str">
        <f t="shared" si="187"/>
        <v>INSERT INTO CONVERSAO_LUTA_ACAO (cd_conversao, id_luta, sequencia, momento_inicio, momento_fim, quem_faz, quem_sofre, acao_tipo, acao, tecnica, direcao, pontuacao) VALUES (1, 86, 42, TRIM(' 00:03:43,243'), TRIM(' 00:03:46,728'), 'SCHMITT', 'KIM, J B', 'DISPLACEMENT', 'CIRCULAR LEFT', NULL, NULL, NULL)</v>
      </c>
      <c r="R5999" t="s">
        <v>10327</v>
      </c>
    </row>
    <row r="6000" spans="1:18" hidden="1" x14ac:dyDescent="0.25">
      <c r="A6000" s="7">
        <f>anotacoes!D6000</f>
        <v>40580</v>
      </c>
      <c r="B6000" t="str">
        <f>anotacoes!C6000</f>
        <v>GRAND SLAM PARIS 2011</v>
      </c>
      <c r="C6000" t="str">
        <f>anotacoes!E6000</f>
        <v>SCHMITT</v>
      </c>
      <c r="D6000" t="str">
        <f>anotacoes!F6000</f>
        <v>KIM, J B</v>
      </c>
      <c r="E6000" t="s">
        <v>10325</v>
      </c>
      <c r="F6000">
        <f>anotacoes!A6000</f>
        <v>86</v>
      </c>
      <c r="G6000">
        <f>anotacoes!B6000</f>
        <v>43</v>
      </c>
      <c r="H6000" t="str">
        <f>anotacoes!K6000</f>
        <v xml:space="preserve"> 00:03:46,728</v>
      </c>
      <c r="I6000" t="str">
        <f>anotacoes!L6000</f>
        <v xml:space="preserve"> 00:03:53,646</v>
      </c>
      <c r="J6000" t="str">
        <f>IF(L6000="PAUSE",E6000,IF(anotacoes!G6004=conversao_anotacoes!C6000,conversao_anotacoes!C6000,conversao_anotacoes!D6000))</f>
        <v>SCHMITT</v>
      </c>
      <c r="K6000" t="str">
        <f t="shared" si="186"/>
        <v>KIM, J B</v>
      </c>
      <c r="L6000" t="str">
        <f>UPPER(anotacoes!H6000)</f>
        <v>DISPLACEMENT</v>
      </c>
      <c r="M6000" t="str">
        <f>IF(OR(L6000="ATTACK",L6000="FINTA"),"&lt;TECNICA&gt;",UPPER(anotacoes!I6000))</f>
        <v>2-3 STEP HESITANT RIGHT</v>
      </c>
      <c r="N6000" t="str">
        <f>IF(OR(L6000="ATTACK",L6000="FINTA"),UPPER(anotacoes!I6000),"")</f>
        <v/>
      </c>
      <c r="O6000" s="6" t="str">
        <f>IF(anotacoes!N6000=0,"",anotacoes!N6000)</f>
        <v/>
      </c>
      <c r="P6000" t="str">
        <f>IF(anotacoes!M6000=0,"",UPPER(anotacoes!M6000))</f>
        <v/>
      </c>
      <c r="Q6000" t="str">
        <f t="shared" si="187"/>
        <v>INSERT INTO CONVERSAO_LUTA_ACAO (cd_conversao, id_luta, sequencia, momento_inicio, momento_fim, quem_faz, quem_sofre, acao_tipo, acao, tecnica, direcao, pontuacao) VALUES (1, 86, 43, TRIM(' 00:03:46,728'), TRIM(' 00:03:53,646'), 'SCHMITT', 'KIM, J B', 'DISPLACEMENT', '2-3 STEP HESITANT RIGHT', NULL, NULL, NULL)</v>
      </c>
      <c r="R6000" t="s">
        <v>10327</v>
      </c>
    </row>
    <row r="6001" spans="1:18" hidden="1" x14ac:dyDescent="0.25">
      <c r="A6001" s="7">
        <f>anotacoes!D6001</f>
        <v>40580</v>
      </c>
      <c r="B6001" t="str">
        <f>anotacoes!C6001</f>
        <v>GRAND SLAM PARIS 2011</v>
      </c>
      <c r="C6001" t="str">
        <f>anotacoes!E6001</f>
        <v>SCHMITT</v>
      </c>
      <c r="D6001" t="str">
        <f>anotacoes!F6001</f>
        <v>KIM, J B</v>
      </c>
      <c r="E6001" t="s">
        <v>10325</v>
      </c>
      <c r="F6001">
        <f>anotacoes!A6001</f>
        <v>86</v>
      </c>
      <c r="G6001">
        <f>anotacoes!B6001</f>
        <v>44</v>
      </c>
      <c r="H6001" t="str">
        <f>anotacoes!K6001</f>
        <v xml:space="preserve"> 00:03:53,646</v>
      </c>
      <c r="I6001" t="str">
        <f>anotacoes!L6001</f>
        <v xml:space="preserve"> 00:03:59,084</v>
      </c>
      <c r="J6001" t="str">
        <f>IF(L6001="PAUSE",E6001,IF(anotacoes!G6005=conversao_anotacoes!C6001,conversao_anotacoes!C6001,conversao_anotacoes!D6001))</f>
        <v>SCHMITT</v>
      </c>
      <c r="K6001" t="str">
        <f t="shared" si="186"/>
        <v>KIM, J B</v>
      </c>
      <c r="L6001" t="str">
        <f>UPPER(anotacoes!H6001)</f>
        <v>DISPLACEMENT</v>
      </c>
      <c r="M6001" t="str">
        <f>IF(OR(L6001="ATTACK",L6001="FINTA"),"&lt;TECNICA&gt;",UPPER(anotacoes!I6001))</f>
        <v>TRY TO GRIP WITH CONTACT</v>
      </c>
      <c r="N6001" t="str">
        <f>IF(OR(L6001="ATTACK",L6001="FINTA"),UPPER(anotacoes!I6001),"")</f>
        <v/>
      </c>
      <c r="O6001" s="6" t="str">
        <f>IF(anotacoes!N6001=0,"",anotacoes!N6001)</f>
        <v/>
      </c>
      <c r="P6001" t="str">
        <f>IF(anotacoes!M6001=0,"",UPPER(anotacoes!M6001))</f>
        <v/>
      </c>
      <c r="Q6001" t="str">
        <f t="shared" si="187"/>
        <v>INSERT INTO CONVERSAO_LUTA_ACAO (cd_conversao, id_luta, sequencia, momento_inicio, momento_fim, quem_faz, quem_sofre, acao_tipo, acao, tecnica, direcao, pontuacao) VALUES (1, 86, 44, TRIM(' 00:03:53,646'), TRIM(' 00:03:59,084'), 'SCHMITT', 'KIM, J B', 'DISPLACEMENT', 'TRY TO GRIP WITH CONTACT', NULL, NULL, NULL)</v>
      </c>
      <c r="R6001" t="s">
        <v>10327</v>
      </c>
    </row>
    <row r="6002" spans="1:18" hidden="1" x14ac:dyDescent="0.25">
      <c r="A6002" s="7">
        <f>anotacoes!D6002</f>
        <v>40580</v>
      </c>
      <c r="B6002" t="str">
        <f>anotacoes!C6002</f>
        <v>GRAND SLAM PARIS 2011</v>
      </c>
      <c r="C6002" t="str">
        <f>anotacoes!E6002</f>
        <v>SCHMITT</v>
      </c>
      <c r="D6002" t="str">
        <f>anotacoes!F6002</f>
        <v>KIM, J B</v>
      </c>
      <c r="E6002" t="s">
        <v>10325</v>
      </c>
      <c r="F6002">
        <f>anotacoes!A6002</f>
        <v>86</v>
      </c>
      <c r="G6002">
        <f>anotacoes!B6002</f>
        <v>45</v>
      </c>
      <c r="H6002" t="str">
        <f>anotacoes!K6002</f>
        <v xml:space="preserve"> 00:03:59,084</v>
      </c>
      <c r="I6002" t="str">
        <f>anotacoes!L6002</f>
        <v xml:space="preserve"> 00:04:02,259</v>
      </c>
      <c r="J6002" t="str">
        <f>IF(L6002="PAUSE",E6002,IF(anotacoes!G6006=conversao_anotacoes!C6002,conversao_anotacoes!C6002,conversao_anotacoes!D6002))</f>
        <v>SCHMITT</v>
      </c>
      <c r="K6002" t="str">
        <f t="shared" si="186"/>
        <v>KIM, J B</v>
      </c>
      <c r="L6002" t="str">
        <f>UPPER(anotacoes!H6002)</f>
        <v>GRIP TIME</v>
      </c>
      <c r="M6002" t="str">
        <f>IF(OR(L6002="ATTACK",L6002="FINTA"),"&lt;TECNICA&gt;",UPPER(anotacoes!I6002))</f>
        <v>LEFT COLLAR RIGHT SLEEVE</v>
      </c>
      <c r="N6002" t="str">
        <f>IF(OR(L6002="ATTACK",L6002="FINTA"),UPPER(anotacoes!I6002),"")</f>
        <v/>
      </c>
      <c r="O6002" s="6" t="str">
        <f>IF(anotacoes!N6002=0,"",anotacoes!N6002)</f>
        <v/>
      </c>
      <c r="P6002" t="str">
        <f>IF(anotacoes!M6002=0,"",UPPER(anotacoes!M6002))</f>
        <v/>
      </c>
      <c r="Q6002" t="str">
        <f t="shared" si="187"/>
        <v>INSERT INTO CONVERSAO_LUTA_ACAO (cd_conversao, id_luta, sequencia, momento_inicio, momento_fim, quem_faz, quem_sofre, acao_tipo, acao, tecnica, direcao, pontuacao) VALUES (1, 86, 45, TRIM(' 00:03:59,084'), TRIM(' 00:04:02,259'), 'SCHMITT', 'KIM, J B', 'GRIP TIME', 'LEFT COLLAR RIGHT SLEEVE', NULL, NULL, NULL)</v>
      </c>
      <c r="R6002" t="s">
        <v>10327</v>
      </c>
    </row>
    <row r="6003" spans="1:18" hidden="1" x14ac:dyDescent="0.25">
      <c r="A6003" s="7">
        <f>anotacoes!D6003</f>
        <v>40580</v>
      </c>
      <c r="B6003" t="str">
        <f>anotacoes!C6003</f>
        <v>GRAND SLAM PARIS 2011</v>
      </c>
      <c r="C6003" t="str">
        <f>anotacoes!E6003</f>
        <v>SCHMITT</v>
      </c>
      <c r="D6003" t="str">
        <f>anotacoes!F6003</f>
        <v>KIM, J B</v>
      </c>
      <c r="E6003" t="s">
        <v>10325</v>
      </c>
      <c r="F6003">
        <f>anotacoes!A6003</f>
        <v>86</v>
      </c>
      <c r="G6003">
        <f>anotacoes!B6003</f>
        <v>46</v>
      </c>
      <c r="H6003" t="str">
        <f>anotacoes!K6003</f>
        <v xml:space="preserve"> 00:04:02,259</v>
      </c>
      <c r="I6003" t="str">
        <f>anotacoes!L6003</f>
        <v xml:space="preserve"> 00:04:02,259</v>
      </c>
      <c r="J6003" t="str">
        <f>IF(L6003="PAUSE",E6003,IF(anotacoes!G6007=conversao_anotacoes!C6003,conversao_anotacoes!C6003,conversao_anotacoes!D6003))</f>
        <v>SCHMITT</v>
      </c>
      <c r="K6003" t="str">
        <f t="shared" si="186"/>
        <v>KIM, J B</v>
      </c>
      <c r="L6003" t="str">
        <f>UPPER(anotacoes!H6003)</f>
        <v>ATTACK</v>
      </c>
      <c r="M6003" t="str">
        <f>IF(OR(L6003="ATTACK",L6003="FINTA"),"&lt;TECNICA&gt;",UPPER(anotacoes!I6003))</f>
        <v>&lt;TECNICA&gt;</v>
      </c>
      <c r="N6003" t="str">
        <f>IF(OR(L6003="ATTACK",L6003="FINTA"),UPPER(anotacoes!I6003),"")</f>
        <v>SEOI NAGE</v>
      </c>
      <c r="O6003" s="6">
        <f>IF(anotacoes!N6003=0,"",anotacoes!N6003)</f>
        <v>6</v>
      </c>
      <c r="P6003" t="str">
        <f>IF(anotacoes!M6003=0,"",UPPER(anotacoes!M6003))</f>
        <v/>
      </c>
      <c r="Q6003" t="str">
        <f t="shared" si="187"/>
        <v>INSERT INTO CONVERSAO_LUTA_ACAO (cd_conversao, id_luta, sequencia, momento_inicio, momento_fim, quem_faz, quem_sofre, acao_tipo, acao, tecnica, direcao, pontuacao) VALUES (1, 86, 46, TRIM(' 00:04:02,259'), TRIM(' 00:04:02,259'), 'SCHMITT', 'KIM, J B', 'ATTACK', '&lt;TECNICA&gt;', 'SEOI NAGE', 6, NULL)</v>
      </c>
      <c r="R6003" t="s">
        <v>10327</v>
      </c>
    </row>
    <row r="6004" spans="1:18" hidden="1" x14ac:dyDescent="0.25">
      <c r="A6004" s="7">
        <f>anotacoes!D6004</f>
        <v>40580</v>
      </c>
      <c r="B6004" t="str">
        <f>anotacoes!C6004</f>
        <v>GRAND SLAM PARIS 2011</v>
      </c>
      <c r="C6004" t="str">
        <f>anotacoes!E6004</f>
        <v>SCHMITT</v>
      </c>
      <c r="D6004" t="str">
        <f>anotacoes!F6004</f>
        <v>KIM, J B</v>
      </c>
      <c r="E6004" t="s">
        <v>10325</v>
      </c>
      <c r="F6004">
        <f>anotacoes!A6004</f>
        <v>86</v>
      </c>
      <c r="G6004">
        <f>anotacoes!B6004</f>
        <v>47</v>
      </c>
      <c r="H6004" t="str">
        <f>anotacoes!K6004</f>
        <v xml:space="preserve"> 00:04:02,259</v>
      </c>
      <c r="I6004" t="str">
        <f>anotacoes!L6004</f>
        <v xml:space="preserve"> 00:04:04,047</v>
      </c>
      <c r="J6004" t="str">
        <f>IF(L6004="PAUSE",E6004,IF(anotacoes!G6008=conversao_anotacoes!C6004,conversao_anotacoes!C6004,conversao_anotacoes!D6004))</f>
        <v>SCHMITT</v>
      </c>
      <c r="K6004" t="str">
        <f t="shared" si="186"/>
        <v>KIM, J B</v>
      </c>
      <c r="L6004" t="str">
        <f>UPPER(anotacoes!H6004)</f>
        <v>TRANSITION</v>
      </c>
      <c r="M6004" t="str">
        <f>IF(OR(L6004="ATTACK",L6004="FINTA"),"&lt;TECNICA&gt;",UPPER(anotacoes!I6004))</f>
        <v>WITHOUT ATTACK</v>
      </c>
      <c r="N6004" t="str">
        <f>IF(OR(L6004="ATTACK",L6004="FINTA"),UPPER(anotacoes!I6004),"")</f>
        <v/>
      </c>
      <c r="O6004" s="6" t="str">
        <f>IF(anotacoes!N6004=0,"",anotacoes!N6004)</f>
        <v/>
      </c>
      <c r="P6004" t="str">
        <f>IF(anotacoes!M6004=0,"",UPPER(anotacoes!M6004))</f>
        <v/>
      </c>
      <c r="Q6004" t="str">
        <f t="shared" si="187"/>
        <v>INSERT INTO CONVERSAO_LUTA_ACAO (cd_conversao, id_luta, sequencia, momento_inicio, momento_fim, quem_faz, quem_sofre, acao_tipo, acao, tecnica, direcao, pontuacao) VALUES (1, 86, 47, TRIM(' 00:04:02,259'), TRIM(' 00:04:04,047'), 'SCHMITT', 'KIM, J B', 'TRANSITION', 'WITHOUT ATTACK', NULL, NULL, NULL)</v>
      </c>
      <c r="R6004" t="s">
        <v>10327</v>
      </c>
    </row>
    <row r="6005" spans="1:18" hidden="1" x14ac:dyDescent="0.25">
      <c r="A6005" s="7">
        <f>anotacoes!D6005</f>
        <v>40580</v>
      </c>
      <c r="B6005" t="str">
        <f>anotacoes!C6005</f>
        <v>GRAND SLAM PARIS 2011</v>
      </c>
      <c r="C6005" t="str">
        <f>anotacoes!E6005</f>
        <v>SCHMITT</v>
      </c>
      <c r="D6005" t="str">
        <f>anotacoes!F6005</f>
        <v>KIM, J B</v>
      </c>
      <c r="E6005" t="s">
        <v>10325</v>
      </c>
      <c r="F6005">
        <f>anotacoes!A6005</f>
        <v>86</v>
      </c>
      <c r="G6005">
        <f>anotacoes!B6005</f>
        <v>48</v>
      </c>
      <c r="H6005" t="str">
        <f>anotacoes!K6005</f>
        <v xml:space="preserve"> 00:04:04,047</v>
      </c>
      <c r="I6005" t="str">
        <f>anotacoes!L6005</f>
        <v xml:space="preserve"> 00:04:07,644</v>
      </c>
      <c r="J6005" t="str">
        <f>IF(L6005="PAUSE",E6005,IF(anotacoes!G6009=conversao_anotacoes!C6005,conversao_anotacoes!C6005,conversao_anotacoes!D6005))</f>
        <v>SCHMITT</v>
      </c>
      <c r="K6005" t="str">
        <f t="shared" si="186"/>
        <v>KIM, J B</v>
      </c>
      <c r="L6005" t="str">
        <f>UPPER(anotacoes!H6005)</f>
        <v>GRIP TIME</v>
      </c>
      <c r="M6005" t="str">
        <f>IF(OR(L6005="ATTACK",L6005="FINTA"),"&lt;TECNICA&gt;",UPPER(anotacoes!I6005))</f>
        <v>LEFT COLLAR RIGHT SLEEVE</v>
      </c>
      <c r="N6005" t="str">
        <f>IF(OR(L6005="ATTACK",L6005="FINTA"),UPPER(anotacoes!I6005),"")</f>
        <v/>
      </c>
      <c r="O6005" s="6" t="str">
        <f>IF(anotacoes!N6005=0,"",anotacoes!N6005)</f>
        <v/>
      </c>
      <c r="P6005" t="str">
        <f>IF(anotacoes!M6005=0,"",UPPER(anotacoes!M6005))</f>
        <v/>
      </c>
      <c r="Q6005" t="str">
        <f t="shared" si="187"/>
        <v>INSERT INTO CONVERSAO_LUTA_ACAO (cd_conversao, id_luta, sequencia, momento_inicio, momento_fim, quem_faz, quem_sofre, acao_tipo, acao, tecnica, direcao, pontuacao) VALUES (1, 86, 48, TRIM(' 00:04:04,047'), TRIM(' 00:04:07,644'), 'SCHMITT', 'KIM, J B', 'GRIP TIME', 'LEFT COLLAR RIGHT SLEEVE', NULL, NULL, NULL)</v>
      </c>
      <c r="R6005" t="s">
        <v>10327</v>
      </c>
    </row>
    <row r="6006" spans="1:18" hidden="1" x14ac:dyDescent="0.25">
      <c r="A6006" s="7">
        <f>anotacoes!D6006</f>
        <v>40580</v>
      </c>
      <c r="B6006" t="str">
        <f>anotacoes!C6006</f>
        <v>GRAND SLAM PARIS 2011</v>
      </c>
      <c r="C6006" t="str">
        <f>anotacoes!E6006</f>
        <v>SCHMITT</v>
      </c>
      <c r="D6006" t="str">
        <f>anotacoes!F6006</f>
        <v>KIM, J B</v>
      </c>
      <c r="E6006" t="s">
        <v>10325</v>
      </c>
      <c r="F6006">
        <f>anotacoes!A6006</f>
        <v>86</v>
      </c>
      <c r="G6006">
        <f>anotacoes!B6006</f>
        <v>49</v>
      </c>
      <c r="H6006" t="str">
        <f>anotacoes!K6006</f>
        <v xml:space="preserve"> 00:04:07,644</v>
      </c>
      <c r="I6006" t="str">
        <f>anotacoes!L6006</f>
        <v xml:space="preserve"> 00:04:08,340</v>
      </c>
      <c r="J6006" t="str">
        <f>IF(L6006="PAUSE",E6006,IF(anotacoes!G6010=conversao_anotacoes!C6006,conversao_anotacoes!C6006,conversao_anotacoes!D6006))</f>
        <v>SCHMITT</v>
      </c>
      <c r="K6006" t="str">
        <f t="shared" si="186"/>
        <v>KIM, J B</v>
      </c>
      <c r="L6006" t="str">
        <f>UPPER(anotacoes!H6006)</f>
        <v>ATTACK</v>
      </c>
      <c r="M6006" t="str">
        <f>IF(OR(L6006="ATTACK",L6006="FINTA"),"&lt;TECNICA&gt;",UPPER(anotacoes!I6006))</f>
        <v>&lt;TECNICA&gt;</v>
      </c>
      <c r="N6006" t="str">
        <f>IF(OR(L6006="ATTACK",L6006="FINTA"),UPPER(anotacoes!I6006),"")</f>
        <v>OSOTO GARI</v>
      </c>
      <c r="O6006" s="6">
        <f>IF(anotacoes!N6006=0,"",anotacoes!N6006)</f>
        <v>8</v>
      </c>
      <c r="P6006" t="str">
        <f>IF(anotacoes!M6006=0,"",UPPER(anotacoes!M6006))</f>
        <v/>
      </c>
      <c r="Q6006" t="str">
        <f t="shared" si="187"/>
        <v>INSERT INTO CONVERSAO_LUTA_ACAO (cd_conversao, id_luta, sequencia, momento_inicio, momento_fim, quem_faz, quem_sofre, acao_tipo, acao, tecnica, direcao, pontuacao) VALUES (1, 86, 49, TRIM(' 00:04:07,644'), TRIM(' 00:04:08,340'), 'SCHMITT', 'KIM, J B', 'ATTACK', '&lt;TECNICA&gt;', 'OSOTO GARI', 8, NULL)</v>
      </c>
      <c r="R6006" t="s">
        <v>10327</v>
      </c>
    </row>
    <row r="6007" spans="1:18" hidden="1" x14ac:dyDescent="0.25">
      <c r="A6007" s="7">
        <f>anotacoes!D6007</f>
        <v>40580</v>
      </c>
      <c r="B6007" t="str">
        <f>anotacoes!C6007</f>
        <v>GRAND SLAM PARIS 2011</v>
      </c>
      <c r="C6007" t="str">
        <f>anotacoes!E6007</f>
        <v>SCHMITT</v>
      </c>
      <c r="D6007" t="str">
        <f>anotacoes!F6007</f>
        <v>KIM, J B</v>
      </c>
      <c r="E6007" t="s">
        <v>10325</v>
      </c>
      <c r="F6007">
        <f>anotacoes!A6007</f>
        <v>86</v>
      </c>
      <c r="G6007">
        <f>anotacoes!B6007</f>
        <v>50</v>
      </c>
      <c r="H6007" t="str">
        <f>anotacoes!K6007</f>
        <v xml:space="preserve"> 00:04:08,340</v>
      </c>
      <c r="I6007" t="str">
        <f>anotacoes!L6007</f>
        <v xml:space="preserve"> 00:04:11,458</v>
      </c>
      <c r="J6007" t="str">
        <f>IF(L6007="PAUSE",E6007,IF(anotacoes!G6011=conversao_anotacoes!C6007,conversao_anotacoes!C6007,conversao_anotacoes!D6007))</f>
        <v>SCHMITT</v>
      </c>
      <c r="K6007" t="str">
        <f t="shared" si="186"/>
        <v>KIM, J B</v>
      </c>
      <c r="L6007" t="str">
        <f>UPPER(anotacoes!H6007)</f>
        <v>GRIP TIME</v>
      </c>
      <c r="M6007" t="str">
        <f>IF(OR(L6007="ATTACK",L6007="FINTA"),"&lt;TECNICA&gt;",UPPER(anotacoes!I6007))</f>
        <v>LEFT COLLAR RIGHT SLEEVE</v>
      </c>
      <c r="N6007" t="str">
        <f>IF(OR(L6007="ATTACK",L6007="FINTA"),UPPER(anotacoes!I6007),"")</f>
        <v/>
      </c>
      <c r="O6007" s="6" t="str">
        <f>IF(anotacoes!N6007=0,"",anotacoes!N6007)</f>
        <v/>
      </c>
      <c r="P6007" t="str">
        <f>IF(anotacoes!M6007=0,"",UPPER(anotacoes!M6007))</f>
        <v/>
      </c>
      <c r="Q6007" t="str">
        <f t="shared" si="187"/>
        <v>INSERT INTO CONVERSAO_LUTA_ACAO (cd_conversao, id_luta, sequencia, momento_inicio, momento_fim, quem_faz, quem_sofre, acao_tipo, acao, tecnica, direcao, pontuacao) VALUES (1, 86, 50, TRIM(' 00:04:08,340'), TRIM(' 00:04:11,458'), 'SCHMITT', 'KIM, J B', 'GRIP TIME', 'LEFT COLLAR RIGHT SLEEVE', NULL, NULL, NULL)</v>
      </c>
      <c r="R6007" t="s">
        <v>10327</v>
      </c>
    </row>
    <row r="6008" spans="1:18" hidden="1" x14ac:dyDescent="0.25">
      <c r="A6008" s="7">
        <f>anotacoes!D6008</f>
        <v>40580</v>
      </c>
      <c r="B6008" t="str">
        <f>anotacoes!C6008</f>
        <v>GRAND SLAM PARIS 2011</v>
      </c>
      <c r="C6008" t="str">
        <f>anotacoes!E6008</f>
        <v>SCHMITT</v>
      </c>
      <c r="D6008" t="str">
        <f>anotacoes!F6008</f>
        <v>KIM, J B</v>
      </c>
      <c r="E6008" t="s">
        <v>10325</v>
      </c>
      <c r="F6008">
        <f>anotacoes!A6008</f>
        <v>86</v>
      </c>
      <c r="G6008">
        <f>anotacoes!B6008</f>
        <v>51</v>
      </c>
      <c r="H6008" t="str">
        <f>anotacoes!K6008</f>
        <v xml:space="preserve"> 00:04:11,458</v>
      </c>
      <c r="I6008" t="str">
        <f>anotacoes!L6008</f>
        <v xml:space="preserve"> 00:04:14,663</v>
      </c>
      <c r="J6008" t="str">
        <f>IF(L6008="PAUSE",E6008,IF(anotacoes!G6012=conversao_anotacoes!C6008,conversao_anotacoes!C6008,conversao_anotacoes!D6008))</f>
        <v>SCHMITT</v>
      </c>
      <c r="K6008" t="str">
        <f t="shared" si="186"/>
        <v>KIM, J B</v>
      </c>
      <c r="L6008" t="str">
        <f>UPPER(anotacoes!H6008)</f>
        <v>GRIP TIME</v>
      </c>
      <c r="M6008" t="str">
        <f>IF(OR(L6008="ATTACK",L6008="FINTA"),"&lt;TECNICA&gt;",UPPER(anotacoes!I6008))</f>
        <v>RIGHT SLEEVE</v>
      </c>
      <c r="N6008" t="str">
        <f>IF(OR(L6008="ATTACK",L6008="FINTA"),UPPER(anotacoes!I6008),"")</f>
        <v/>
      </c>
      <c r="O6008" s="6" t="str">
        <f>IF(anotacoes!N6008=0,"",anotacoes!N6008)</f>
        <v/>
      </c>
      <c r="P6008" t="str">
        <f>IF(anotacoes!M6008=0,"",UPPER(anotacoes!M6008))</f>
        <v/>
      </c>
      <c r="Q6008" t="str">
        <f t="shared" si="187"/>
        <v>INSERT INTO CONVERSAO_LUTA_ACAO (cd_conversao, id_luta, sequencia, momento_inicio, momento_fim, quem_faz, quem_sofre, acao_tipo, acao, tecnica, direcao, pontuacao) VALUES (1, 86, 51, TRIM(' 00:04:11,458'), TRIM(' 00:04:14,663'), 'SCHMITT', 'KIM, J B', 'GRIP TIME', 'RIGHT SLEEVE', NULL, NULL, NULL)</v>
      </c>
      <c r="R6008" t="s">
        <v>10327</v>
      </c>
    </row>
    <row r="6009" spans="1:18" hidden="1" x14ac:dyDescent="0.25">
      <c r="A6009" s="7">
        <f>anotacoes!D6009</f>
        <v>40580</v>
      </c>
      <c r="B6009" t="str">
        <f>anotacoes!C6009</f>
        <v>GRAND SLAM PARIS 2011</v>
      </c>
      <c r="C6009" t="str">
        <f>anotacoes!E6009</f>
        <v>SCHMITT</v>
      </c>
      <c r="D6009" t="str">
        <f>anotacoes!F6009</f>
        <v>KIM, J B</v>
      </c>
      <c r="E6009" t="s">
        <v>10325</v>
      </c>
      <c r="F6009">
        <f>anotacoes!A6009</f>
        <v>86</v>
      </c>
      <c r="G6009">
        <f>anotacoes!B6009</f>
        <v>52</v>
      </c>
      <c r="H6009" t="str">
        <f>anotacoes!K6009</f>
        <v xml:space="preserve"> 00:04:14,663</v>
      </c>
      <c r="I6009" t="str">
        <f>anotacoes!L6009</f>
        <v xml:space="preserve"> 00:05:04,720</v>
      </c>
      <c r="J6009" t="str">
        <f>IF(L6009="PAUSE",E6009,IF(anotacoes!G6013=conversao_anotacoes!C6009,conversao_anotacoes!C6009,conversao_anotacoes!D6009))</f>
        <v>SCHMITT</v>
      </c>
      <c r="K6009" t="str">
        <f t="shared" si="186"/>
        <v>KIM, J B</v>
      </c>
      <c r="L6009" t="str">
        <f>UPPER(anotacoes!H6009)</f>
        <v>DISPLACEMENT</v>
      </c>
      <c r="M6009" t="str">
        <f>IF(OR(L6009="ATTACK",L6009="FINTA"),"&lt;TECNICA&gt;",UPPER(anotacoes!I6009))</f>
        <v>CIRCULAR LEFT</v>
      </c>
      <c r="N6009" t="str">
        <f>IF(OR(L6009="ATTACK",L6009="FINTA"),UPPER(anotacoes!I6009),"")</f>
        <v/>
      </c>
      <c r="O6009" s="6" t="str">
        <f>IF(anotacoes!N6009=0,"",anotacoes!N6009)</f>
        <v/>
      </c>
      <c r="P6009" t="str">
        <f>IF(anotacoes!M6009=0,"",UPPER(anotacoes!M6009))</f>
        <v/>
      </c>
      <c r="Q6009" t="str">
        <f t="shared" si="187"/>
        <v>INSERT INTO CONVERSAO_LUTA_ACAO (cd_conversao, id_luta, sequencia, momento_inicio, momento_fim, quem_faz, quem_sofre, acao_tipo, acao, tecnica, direcao, pontuacao) VALUES (1, 86, 52, TRIM(' 00:04:14,663'), TRIM(' 00:05:04,720'), 'SCHMITT', 'KIM, J B', 'DISPLACEMENT', 'CIRCULAR LEFT', NULL, NULL, NULL)</v>
      </c>
      <c r="R6009" t="s">
        <v>10327</v>
      </c>
    </row>
    <row r="6010" spans="1:18" hidden="1" x14ac:dyDescent="0.25">
      <c r="A6010" s="7">
        <f>anotacoes!D6010</f>
        <v>40580</v>
      </c>
      <c r="B6010" t="str">
        <f>anotacoes!C6010</f>
        <v>GRAND SLAM PARIS 2011</v>
      </c>
      <c r="C6010" t="str">
        <f>anotacoes!E6010</f>
        <v>SCHMITT</v>
      </c>
      <c r="D6010" t="str">
        <f>anotacoes!F6010</f>
        <v>KIM, J B</v>
      </c>
      <c r="E6010" t="s">
        <v>10325</v>
      </c>
      <c r="F6010">
        <f>anotacoes!A6010</f>
        <v>86</v>
      </c>
      <c r="G6010">
        <f>anotacoes!B6010</f>
        <v>53</v>
      </c>
      <c r="H6010" t="str">
        <f>anotacoes!K6010</f>
        <v xml:space="preserve"> 00:05:04,720</v>
      </c>
      <c r="I6010" t="str">
        <f>anotacoes!L6010</f>
        <v xml:space="preserve"> 00:05:05,728</v>
      </c>
      <c r="J6010" t="str">
        <f>IF(L6010="PAUSE",E6010,IF(anotacoes!G6014=conversao_anotacoes!C6010,conversao_anotacoes!C6010,conversao_anotacoes!D6010))</f>
        <v>SCHMITT</v>
      </c>
      <c r="K6010" t="str">
        <f t="shared" si="186"/>
        <v>KIM, J B</v>
      </c>
      <c r="L6010" t="str">
        <f>UPPER(anotacoes!H6010)</f>
        <v>DISPLACEMENT</v>
      </c>
      <c r="M6010" t="str">
        <f>IF(OR(L6010="ATTACK",L6010="FINTA"),"&lt;TECNICA&gt;",UPPER(anotacoes!I6010))</f>
        <v>TRY TO GRIP WITH CONTACT</v>
      </c>
      <c r="N6010" t="str">
        <f>IF(OR(L6010="ATTACK",L6010="FINTA"),UPPER(anotacoes!I6010),"")</f>
        <v/>
      </c>
      <c r="O6010" s="6" t="str">
        <f>IF(anotacoes!N6010=0,"",anotacoes!N6010)</f>
        <v/>
      </c>
      <c r="P6010" t="str">
        <f>IF(anotacoes!M6010=0,"",UPPER(anotacoes!M6010))</f>
        <v/>
      </c>
      <c r="Q6010" t="str">
        <f t="shared" si="187"/>
        <v>INSERT INTO CONVERSAO_LUTA_ACAO (cd_conversao, id_luta, sequencia, momento_inicio, momento_fim, quem_faz, quem_sofre, acao_tipo, acao, tecnica, direcao, pontuacao) VALUES (1, 86, 53, TRIM(' 00:05:04,720'), TRIM(' 00:05:05,728'), 'SCHMITT', 'KIM, J B', 'DISPLACEMENT', 'TRY TO GRIP WITH CONTACT', NULL, NULL, NULL)</v>
      </c>
      <c r="R6010" t="s">
        <v>10327</v>
      </c>
    </row>
    <row r="6011" spans="1:18" hidden="1" x14ac:dyDescent="0.25">
      <c r="A6011" s="7">
        <f>anotacoes!D6011</f>
        <v>40580</v>
      </c>
      <c r="B6011" t="str">
        <f>anotacoes!C6011</f>
        <v>GRAND SLAM PARIS 2011</v>
      </c>
      <c r="C6011" t="str">
        <f>anotacoes!E6011</f>
        <v>SCHMITT</v>
      </c>
      <c r="D6011" t="str">
        <f>anotacoes!F6011</f>
        <v>KIM, J B</v>
      </c>
      <c r="E6011" t="s">
        <v>10325</v>
      </c>
      <c r="F6011">
        <f>anotacoes!A6011</f>
        <v>86</v>
      </c>
      <c r="G6011">
        <f>anotacoes!B6011</f>
        <v>54</v>
      </c>
      <c r="H6011" t="str">
        <f>anotacoes!K6011</f>
        <v xml:space="preserve"> 00:05:05,728</v>
      </c>
      <c r="I6011" t="str">
        <f>anotacoes!L6011</f>
        <v xml:space="preserve"> 00:05:07,510</v>
      </c>
      <c r="J6011" t="str">
        <f>IF(L6011="PAUSE",E6011,IF(anotacoes!G6015=conversao_anotacoes!C6011,conversao_anotacoes!C6011,conversao_anotacoes!D6011))</f>
        <v>SCHMITT</v>
      </c>
      <c r="K6011" t="str">
        <f t="shared" si="186"/>
        <v>KIM, J B</v>
      </c>
      <c r="L6011" t="str">
        <f>UPPER(anotacoes!H6011)</f>
        <v>TRANSITION</v>
      </c>
      <c r="M6011" t="str">
        <f>IF(OR(L6011="ATTACK",L6011="FINTA"),"&lt;TECNICA&gt;",UPPER(anotacoes!I6011))</f>
        <v>WITHOUT ATTACK</v>
      </c>
      <c r="N6011" t="str">
        <f>IF(OR(L6011="ATTACK",L6011="FINTA"),UPPER(anotacoes!I6011),"")</f>
        <v/>
      </c>
      <c r="O6011" s="6" t="str">
        <f>IF(anotacoes!N6011=0,"",anotacoes!N6011)</f>
        <v/>
      </c>
      <c r="P6011" t="str">
        <f>IF(anotacoes!M6011=0,"",UPPER(anotacoes!M6011))</f>
        <v/>
      </c>
      <c r="Q6011" t="str">
        <f t="shared" si="187"/>
        <v>INSERT INTO CONVERSAO_LUTA_ACAO (cd_conversao, id_luta, sequencia, momento_inicio, momento_fim, quem_faz, quem_sofre, acao_tipo, acao, tecnica, direcao, pontuacao) VALUES (1, 86, 54, TRIM(' 00:05:05,728'), TRIM(' 00:05:07,510'), 'SCHMITT', 'KIM, J B', 'TRANSITION', 'WITHOUT ATTACK', NULL, NULL, NULL)</v>
      </c>
      <c r="R6011" t="s">
        <v>10327</v>
      </c>
    </row>
    <row r="6012" spans="1:18" hidden="1" x14ac:dyDescent="0.25">
      <c r="A6012" s="7">
        <f>anotacoes!D6012</f>
        <v>40580</v>
      </c>
      <c r="B6012" t="str">
        <f>anotacoes!C6012</f>
        <v>GRAND SLAM PARIS 2011</v>
      </c>
      <c r="C6012" t="str">
        <f>anotacoes!E6012</f>
        <v>SCHMITT</v>
      </c>
      <c r="D6012" t="str">
        <f>anotacoes!F6012</f>
        <v>KIM, J B</v>
      </c>
      <c r="E6012" t="s">
        <v>10325</v>
      </c>
      <c r="F6012">
        <f>anotacoes!A6012</f>
        <v>86</v>
      </c>
      <c r="G6012">
        <f>anotacoes!B6012</f>
        <v>55</v>
      </c>
      <c r="H6012" t="str">
        <f>anotacoes!K6012</f>
        <v xml:space="preserve"> 00:05:07,669</v>
      </c>
      <c r="I6012" t="str">
        <f>anotacoes!L6012</f>
        <v xml:space="preserve"> 00:05:16,168</v>
      </c>
      <c r="J6012" t="str">
        <f>IF(L6012="PAUSE",E6012,IF(anotacoes!G6016=conversao_anotacoes!C6012,conversao_anotacoes!C6012,conversao_anotacoes!D6012))</f>
        <v>SCHMITT</v>
      </c>
      <c r="K6012" t="str">
        <f t="shared" si="186"/>
        <v>KIM, J B</v>
      </c>
      <c r="L6012" t="str">
        <f>UPPER(anotacoes!H6012)</f>
        <v>GROUNDWORK COMBAT</v>
      </c>
      <c r="M6012" t="str">
        <f>IF(OR(L6012="ATTACK",L6012="FINTA"),"&lt;TECNICA&gt;",UPPER(anotacoes!I6012))</f>
        <v>DEFENSIVE POSITION</v>
      </c>
      <c r="N6012" t="str">
        <f>IF(OR(L6012="ATTACK",L6012="FINTA"),UPPER(anotacoes!I6012),"")</f>
        <v/>
      </c>
      <c r="O6012" s="6" t="str">
        <f>IF(anotacoes!N6012=0,"",anotacoes!N6012)</f>
        <v/>
      </c>
      <c r="P6012" t="str">
        <f>IF(anotacoes!M6012=0,"",UPPER(anotacoes!M6012))</f>
        <v/>
      </c>
      <c r="Q6012" t="str">
        <f t="shared" si="187"/>
        <v>INSERT INTO CONVERSAO_LUTA_ACAO (cd_conversao, id_luta, sequencia, momento_inicio, momento_fim, quem_faz, quem_sofre, acao_tipo, acao, tecnica, direcao, pontuacao) VALUES (1, 86, 55, TRIM(' 00:05:07,669'), TRIM(' 00:05:16,168'), 'SCHMITT', 'KIM, J B', 'GROUNDWORK COMBAT', 'DEFENSIVE POSITION', NULL, NULL, NULL)</v>
      </c>
      <c r="R6012" t="s">
        <v>10327</v>
      </c>
    </row>
    <row r="6013" spans="1:18" hidden="1" x14ac:dyDescent="0.25">
      <c r="A6013" s="7">
        <f>anotacoes!D6013</f>
        <v>40580</v>
      </c>
      <c r="B6013" t="str">
        <f>anotacoes!C6013</f>
        <v>GRAND SLAM PARIS 2011</v>
      </c>
      <c r="C6013" t="str">
        <f>anotacoes!E6013</f>
        <v>SCHMITT</v>
      </c>
      <c r="D6013" t="str">
        <f>anotacoes!F6013</f>
        <v>KIM, J B</v>
      </c>
      <c r="E6013" t="s">
        <v>10325</v>
      </c>
      <c r="F6013">
        <f>anotacoes!A6013</f>
        <v>86</v>
      </c>
      <c r="G6013">
        <f>anotacoes!B6013</f>
        <v>56</v>
      </c>
      <c r="H6013" t="str">
        <f>anotacoes!K6013</f>
        <v xml:space="preserve"> 00:05:16,341</v>
      </c>
      <c r="I6013" t="str">
        <f>anotacoes!L6013</f>
        <v xml:space="preserve"> 00:05:31,195</v>
      </c>
      <c r="J6013" t="str">
        <f>IF(L6013="PAUSE",E6013,IF(anotacoes!G6017=conversao_anotacoes!C6013,conversao_anotacoes!C6013,conversao_anotacoes!D6013))</f>
        <v>&lt;ARBITRO_DESCONHECIDO&gt;</v>
      </c>
      <c r="K6013" t="str">
        <f t="shared" si="186"/>
        <v/>
      </c>
      <c r="L6013" t="str">
        <f>UPPER(anotacoes!H6013)</f>
        <v>PAUSE</v>
      </c>
      <c r="M6013" t="str">
        <f>IF(OR(L6013="ATTACK",L6013="FINTA"),"&lt;TECNICA&gt;",UPPER(anotacoes!I6013))</f>
        <v>&lt;NAO_CLASSIFICADO&gt;</v>
      </c>
      <c r="N6013" t="str">
        <f>IF(OR(L6013="ATTACK",L6013="FINTA"),UPPER(anotacoes!I6013),"")</f>
        <v/>
      </c>
      <c r="O6013" s="6" t="str">
        <f>IF(anotacoes!N6013=0,"",anotacoes!N6013)</f>
        <v/>
      </c>
      <c r="P6013" t="str">
        <f>IF(anotacoes!M6013=0,"",UPPER(anotacoes!M6013))</f>
        <v/>
      </c>
      <c r="Q6013" t="str">
        <f t="shared" si="187"/>
        <v>INSERT INTO CONVERSAO_LUTA_ACAO (cd_conversao, id_luta, sequencia, momento_inicio, momento_fim, quem_faz, quem_sofre, acao_tipo, acao, tecnica, direcao, pontuacao) VALUES (1, 86, 56, TRIM(' 00:05:16,341'), TRIM(' 00:05:31,195'), '&lt;ARBITRO_DESCONHECIDO&gt;', '', 'PAUSE', '&lt;NAO_CLASSIFICADO&gt;', NULL, NULL, NULL)</v>
      </c>
      <c r="R6013" t="s">
        <v>10327</v>
      </c>
    </row>
    <row r="6014" spans="1:18" hidden="1" x14ac:dyDescent="0.25">
      <c r="A6014" s="7">
        <f>anotacoes!D6014</f>
        <v>40580</v>
      </c>
      <c r="B6014" t="str">
        <f>anotacoes!C6014</f>
        <v>GRAND SLAM PARIS 2011</v>
      </c>
      <c r="C6014" t="str">
        <f>anotacoes!E6014</f>
        <v>SCHMITT</v>
      </c>
      <c r="D6014" t="str">
        <f>anotacoes!F6014</f>
        <v>KIM, J B</v>
      </c>
      <c r="E6014" t="s">
        <v>10325</v>
      </c>
      <c r="F6014">
        <f>anotacoes!A6014</f>
        <v>86</v>
      </c>
      <c r="G6014">
        <f>anotacoes!B6014</f>
        <v>57</v>
      </c>
      <c r="H6014" t="str">
        <f>anotacoes!K6014</f>
        <v xml:space="preserve"> 00:05:31,195</v>
      </c>
      <c r="I6014" t="str">
        <f>anotacoes!L6014</f>
        <v xml:space="preserve"> 00:05:33,145</v>
      </c>
      <c r="J6014" t="str">
        <f>IF(L6014="PAUSE",E6014,IF(anotacoes!G6018=conversao_anotacoes!C6014,conversao_anotacoes!C6014,conversao_anotacoes!D6014))</f>
        <v>SCHMITT</v>
      </c>
      <c r="K6014" t="str">
        <f t="shared" si="186"/>
        <v>KIM, J B</v>
      </c>
      <c r="L6014" t="str">
        <f>UPPER(anotacoes!H6014)</f>
        <v>DISPLACEMENT</v>
      </c>
      <c r="M6014" t="str">
        <f>IF(OR(L6014="ATTACK",L6014="FINTA"),"&lt;TECNICA&gt;",UPPER(anotacoes!I6014))</f>
        <v>CIRCULAR LEFT</v>
      </c>
      <c r="N6014" t="str">
        <f>IF(OR(L6014="ATTACK",L6014="FINTA"),UPPER(anotacoes!I6014),"")</f>
        <v/>
      </c>
      <c r="O6014" s="6" t="str">
        <f>IF(anotacoes!N6014=0,"",anotacoes!N6014)</f>
        <v/>
      </c>
      <c r="P6014" t="str">
        <f>IF(anotacoes!M6014=0,"",UPPER(anotacoes!M6014))</f>
        <v/>
      </c>
      <c r="Q6014" t="str">
        <f t="shared" si="187"/>
        <v>INSERT INTO CONVERSAO_LUTA_ACAO (cd_conversao, id_luta, sequencia, momento_inicio, momento_fim, quem_faz, quem_sofre, acao_tipo, acao, tecnica, direcao, pontuacao) VALUES (1, 86, 57, TRIM(' 00:05:31,195'), TRIM(' 00:05:33,145'), 'SCHMITT', 'KIM, J B', 'DISPLACEMENT', 'CIRCULAR LEFT', NULL, NULL, NULL)</v>
      </c>
      <c r="R6014" t="s">
        <v>10327</v>
      </c>
    </row>
    <row r="6015" spans="1:18" hidden="1" x14ac:dyDescent="0.25">
      <c r="A6015" s="7">
        <f>anotacoes!D6015</f>
        <v>40580</v>
      </c>
      <c r="B6015" t="str">
        <f>anotacoes!C6015</f>
        <v>GRAND SLAM PARIS 2011</v>
      </c>
      <c r="C6015" t="str">
        <f>anotacoes!E6015</f>
        <v>SCHMITT</v>
      </c>
      <c r="D6015" t="str">
        <f>anotacoes!F6015</f>
        <v>KIM, J B</v>
      </c>
      <c r="E6015" t="s">
        <v>10325</v>
      </c>
      <c r="F6015">
        <f>anotacoes!A6015</f>
        <v>86</v>
      </c>
      <c r="G6015">
        <f>anotacoes!B6015</f>
        <v>58</v>
      </c>
      <c r="H6015" t="str">
        <f>anotacoes!K6015</f>
        <v xml:space="preserve"> 00:05:33,145</v>
      </c>
      <c r="I6015" t="str">
        <f>anotacoes!L6015</f>
        <v xml:space="preserve"> 00:05:35,803</v>
      </c>
      <c r="J6015" t="str">
        <f>IF(L6015="PAUSE",E6015,IF(anotacoes!G6019=conversao_anotacoes!C6015,conversao_anotacoes!C6015,conversao_anotacoes!D6015))</f>
        <v>SCHMITT</v>
      </c>
      <c r="K6015" t="str">
        <f t="shared" si="186"/>
        <v>KIM, J B</v>
      </c>
      <c r="L6015" t="str">
        <f>UPPER(anotacoes!H6015)</f>
        <v>DISPLACEMENT</v>
      </c>
      <c r="M6015" t="str">
        <f>IF(OR(L6015="ATTACK",L6015="FINTA"),"&lt;TECNICA&gt;",UPPER(anotacoes!I6015))</f>
        <v>2-3 STEP HESITANT RIGHT</v>
      </c>
      <c r="N6015" t="str">
        <f>IF(OR(L6015="ATTACK",L6015="FINTA"),UPPER(anotacoes!I6015),"")</f>
        <v/>
      </c>
      <c r="O6015" s="6" t="str">
        <f>IF(anotacoes!N6015=0,"",anotacoes!N6015)</f>
        <v/>
      </c>
      <c r="P6015" t="str">
        <f>IF(anotacoes!M6015=0,"",UPPER(anotacoes!M6015))</f>
        <v/>
      </c>
      <c r="Q6015" t="str">
        <f t="shared" si="187"/>
        <v>INSERT INTO CONVERSAO_LUTA_ACAO (cd_conversao, id_luta, sequencia, momento_inicio, momento_fim, quem_faz, quem_sofre, acao_tipo, acao, tecnica, direcao, pontuacao) VALUES (1, 86, 58, TRIM(' 00:05:33,145'), TRIM(' 00:05:35,803'), 'SCHMITT', 'KIM, J B', 'DISPLACEMENT', '2-3 STEP HESITANT RIGHT', NULL, NULL, NULL)</v>
      </c>
      <c r="R6015" t="s">
        <v>10327</v>
      </c>
    </row>
    <row r="6016" spans="1:18" hidden="1" x14ac:dyDescent="0.25">
      <c r="A6016" s="7">
        <f>anotacoes!D6016</f>
        <v>40580</v>
      </c>
      <c r="B6016" t="str">
        <f>anotacoes!C6016</f>
        <v>GRAND SLAM PARIS 2011</v>
      </c>
      <c r="C6016" t="str">
        <f>anotacoes!E6016</f>
        <v>SCHMITT</v>
      </c>
      <c r="D6016" t="str">
        <f>anotacoes!F6016</f>
        <v>KIM, J B</v>
      </c>
      <c r="E6016" t="s">
        <v>10325</v>
      </c>
      <c r="F6016">
        <f>anotacoes!A6016</f>
        <v>86</v>
      </c>
      <c r="G6016">
        <f>anotacoes!B6016</f>
        <v>59</v>
      </c>
      <c r="H6016" t="str">
        <f>anotacoes!K6016</f>
        <v xml:space="preserve"> 00:05:35,803</v>
      </c>
      <c r="I6016" t="str">
        <f>anotacoes!L6016</f>
        <v xml:space="preserve"> 00:05:41,485</v>
      </c>
      <c r="J6016" t="str">
        <f>IF(L6016="PAUSE",E6016,IF(anotacoes!G6020=conversao_anotacoes!C6016,conversao_anotacoes!C6016,conversao_anotacoes!D6016))</f>
        <v>SCHMITT</v>
      </c>
      <c r="K6016" t="str">
        <f t="shared" si="186"/>
        <v>KIM, J B</v>
      </c>
      <c r="L6016" t="str">
        <f>UPPER(anotacoes!H6016)</f>
        <v>GRIP TIME</v>
      </c>
      <c r="M6016" t="str">
        <f>IF(OR(L6016="ATTACK",L6016="FINTA"),"&lt;TECNICA&gt;",UPPER(anotacoes!I6016))</f>
        <v>LEFT COLLAR RIGHT SLEEVE</v>
      </c>
      <c r="N6016" t="str">
        <f>IF(OR(L6016="ATTACK",L6016="FINTA"),UPPER(anotacoes!I6016),"")</f>
        <v/>
      </c>
      <c r="O6016" s="6" t="str">
        <f>IF(anotacoes!N6016=0,"",anotacoes!N6016)</f>
        <v/>
      </c>
      <c r="P6016" t="str">
        <f>IF(anotacoes!M6016=0,"",UPPER(anotacoes!M6016))</f>
        <v/>
      </c>
      <c r="Q6016" t="str">
        <f t="shared" si="187"/>
        <v>INSERT INTO CONVERSAO_LUTA_ACAO (cd_conversao, id_luta, sequencia, momento_inicio, momento_fim, quem_faz, quem_sofre, acao_tipo, acao, tecnica, direcao, pontuacao) VALUES (1, 86, 59, TRIM(' 00:05:35,803'), TRIM(' 00:05:41,485'), 'SCHMITT', 'KIM, J B', 'GRIP TIME', 'LEFT COLLAR RIGHT SLEEVE', NULL, NULL, NULL)</v>
      </c>
      <c r="R6016" t="s">
        <v>10327</v>
      </c>
    </row>
    <row r="6017" spans="1:18" hidden="1" x14ac:dyDescent="0.25">
      <c r="A6017" s="7">
        <f>anotacoes!D6017</f>
        <v>40580</v>
      </c>
      <c r="B6017" t="str">
        <f>anotacoes!C6017</f>
        <v>GRAND SLAM PARIS 2011</v>
      </c>
      <c r="C6017" t="str">
        <f>anotacoes!E6017</f>
        <v>SCHMITT</v>
      </c>
      <c r="D6017" t="str">
        <f>anotacoes!F6017</f>
        <v>KIM, J B</v>
      </c>
      <c r="E6017" t="s">
        <v>10325</v>
      </c>
      <c r="F6017">
        <f>anotacoes!A6017</f>
        <v>86</v>
      </c>
      <c r="G6017">
        <f>anotacoes!B6017</f>
        <v>60</v>
      </c>
      <c r="H6017" t="str">
        <f>anotacoes!K6017</f>
        <v xml:space="preserve"> 00:05:41,485</v>
      </c>
      <c r="I6017" t="str">
        <f>anotacoes!L6017</f>
        <v xml:space="preserve"> 00:05:43,737</v>
      </c>
      <c r="J6017" t="str">
        <f>IF(L6017="PAUSE",E6017,IF(anotacoes!G6021=conversao_anotacoes!C6017,conversao_anotacoes!C6017,conversao_anotacoes!D6017))</f>
        <v>SCHMITT</v>
      </c>
      <c r="K6017" t="str">
        <f t="shared" si="186"/>
        <v>KIM, J B</v>
      </c>
      <c r="L6017" t="str">
        <f>UPPER(anotacoes!H6017)</f>
        <v>GRIP TIME</v>
      </c>
      <c r="M6017" t="str">
        <f>IF(OR(L6017="ATTACK",L6017="FINTA"),"&lt;TECNICA&gt;",UPPER(anotacoes!I6017))</f>
        <v>RIGHT SLEEVE</v>
      </c>
      <c r="N6017" t="str">
        <f>IF(OR(L6017="ATTACK",L6017="FINTA"),UPPER(anotacoes!I6017),"")</f>
        <v/>
      </c>
      <c r="O6017" s="6" t="str">
        <f>IF(anotacoes!N6017=0,"",anotacoes!N6017)</f>
        <v/>
      </c>
      <c r="P6017" t="str">
        <f>IF(anotacoes!M6017=0,"",UPPER(anotacoes!M6017))</f>
        <v/>
      </c>
      <c r="Q6017" t="str">
        <f t="shared" si="187"/>
        <v>INSERT INTO CONVERSAO_LUTA_ACAO (cd_conversao, id_luta, sequencia, momento_inicio, momento_fim, quem_faz, quem_sofre, acao_tipo, acao, tecnica, direcao, pontuacao) VALUES (1, 86, 60, TRIM(' 00:05:41,485'), TRIM(' 00:05:43,737'), 'SCHMITT', 'KIM, J B', 'GRIP TIME', 'RIGHT SLEEVE', NULL, NULL, NULL)</v>
      </c>
      <c r="R6017" t="s">
        <v>10327</v>
      </c>
    </row>
    <row r="6018" spans="1:18" hidden="1" x14ac:dyDescent="0.25">
      <c r="A6018" s="7">
        <f>anotacoes!D6018</f>
        <v>40580</v>
      </c>
      <c r="B6018" t="str">
        <f>anotacoes!C6018</f>
        <v>GRAND SLAM PARIS 2011</v>
      </c>
      <c r="C6018" t="str">
        <f>anotacoes!E6018</f>
        <v>SCHMITT</v>
      </c>
      <c r="D6018" t="str">
        <f>anotacoes!F6018</f>
        <v>KIM, J B</v>
      </c>
      <c r="E6018" t="s">
        <v>10325</v>
      </c>
      <c r="F6018">
        <f>anotacoes!A6018</f>
        <v>86</v>
      </c>
      <c r="G6018">
        <f>anotacoes!B6018</f>
        <v>61</v>
      </c>
      <c r="H6018" t="str">
        <f>anotacoes!K6018</f>
        <v xml:space="preserve"> 00:05:43,737</v>
      </c>
      <c r="I6018" t="str">
        <f>anotacoes!L6018</f>
        <v xml:space="preserve"> 00:05:46,706</v>
      </c>
      <c r="J6018" t="str">
        <f>IF(L6018="PAUSE",E6018,IF(anotacoes!G6022=conversao_anotacoes!C6018,conversao_anotacoes!C6018,conversao_anotacoes!D6018))</f>
        <v>SCHMITT</v>
      </c>
      <c r="K6018" t="str">
        <f t="shared" si="186"/>
        <v>KIM, J B</v>
      </c>
      <c r="L6018" t="str">
        <f>UPPER(anotacoes!H6018)</f>
        <v>TRANSITION</v>
      </c>
      <c r="M6018" t="str">
        <f>IF(OR(L6018="ATTACK",L6018="FINTA"),"&lt;TECNICA&gt;",UPPER(anotacoes!I6018))</f>
        <v>WITHOUT ATTACK</v>
      </c>
      <c r="N6018" t="str">
        <f>IF(OR(L6018="ATTACK",L6018="FINTA"),UPPER(anotacoes!I6018),"")</f>
        <v/>
      </c>
      <c r="O6018" s="6" t="str">
        <f>IF(anotacoes!N6018=0,"",anotacoes!N6018)</f>
        <v/>
      </c>
      <c r="P6018" t="str">
        <f>IF(anotacoes!M6018=0,"",UPPER(anotacoes!M6018))</f>
        <v/>
      </c>
      <c r="Q6018" t="str">
        <f t="shared" si="187"/>
        <v>INSERT INTO CONVERSAO_LUTA_ACAO (cd_conversao, id_luta, sequencia, momento_inicio, momento_fim, quem_faz, quem_sofre, acao_tipo, acao, tecnica, direcao, pontuacao) VALUES (1, 86, 61, TRIM(' 00:05:43,737'), TRIM(' 00:05:46,706'), 'SCHMITT', 'KIM, J B', 'TRANSITION', 'WITHOUT ATTACK', NULL, NULL, NULL)</v>
      </c>
      <c r="R6018" t="s">
        <v>10327</v>
      </c>
    </row>
    <row r="6019" spans="1:18" hidden="1" x14ac:dyDescent="0.25">
      <c r="A6019" s="7">
        <f>anotacoes!D6019</f>
        <v>40580</v>
      </c>
      <c r="B6019" t="str">
        <f>anotacoes!C6019</f>
        <v>GRAND SLAM PARIS 2011</v>
      </c>
      <c r="C6019" t="str">
        <f>anotacoes!E6019</f>
        <v>SCHMITT</v>
      </c>
      <c r="D6019" t="str">
        <f>anotacoes!F6019</f>
        <v>KIM, J B</v>
      </c>
      <c r="E6019" t="s">
        <v>10325</v>
      </c>
      <c r="F6019">
        <f>anotacoes!A6019</f>
        <v>86</v>
      </c>
      <c r="G6019">
        <f>anotacoes!B6019</f>
        <v>62</v>
      </c>
      <c r="H6019" t="str">
        <f>anotacoes!K6019</f>
        <v xml:space="preserve"> 00:05:46,873</v>
      </c>
      <c r="I6019" t="str">
        <f>anotacoes!L6019</f>
        <v xml:space="preserve"> 00:05:54,276</v>
      </c>
      <c r="J6019" t="str">
        <f>IF(L6019="PAUSE",E6019,IF(anotacoes!G6023=conversao_anotacoes!C6019,conversao_anotacoes!C6019,conversao_anotacoes!D6019))</f>
        <v>&lt;ARBITRO_DESCONHECIDO&gt;</v>
      </c>
      <c r="K6019" t="str">
        <f t="shared" ref="K6019:K6082" si="188">IF(J6019=E6019,"",IF(J6019=C6019,D6019,C6019))</f>
        <v/>
      </c>
      <c r="L6019" t="str">
        <f>UPPER(anotacoes!H6019)</f>
        <v>PAUSE</v>
      </c>
      <c r="M6019" t="str">
        <f>IF(OR(L6019="ATTACK",L6019="FINTA"),"&lt;TECNICA&gt;",UPPER(anotacoes!I6019))</f>
        <v>&lt;NAO_CLASSIFICADO&gt;</v>
      </c>
      <c r="N6019" t="str">
        <f>IF(OR(L6019="ATTACK",L6019="FINTA"),UPPER(anotacoes!I6019),"")</f>
        <v/>
      </c>
      <c r="O6019" s="6" t="str">
        <f>IF(anotacoes!N6019=0,"",anotacoes!N6019)</f>
        <v/>
      </c>
      <c r="P6019" t="str">
        <f>IF(anotacoes!M6019=0,"",UPPER(anotacoes!M6019))</f>
        <v/>
      </c>
      <c r="Q6019" t="str">
        <f t="shared" ref="Q6019:Q6082" si="189">CONCATENATE("INSERT INTO CONVERSAO_LUTA_ACAO (cd_conversao, id_luta, sequencia, momento_inicio, momento_fim, quem_faz, quem_sofre, acao_tipo, acao, tecnica, direcao, pontuacao) VALUES (1, ",F6019,", ",G6019,", ","TRIM('",H6019,"')",", ","TRIM('",I6019,"')",", ","'",J6019,"'",", ","'",K6019,"'",", ","'",L6019,"'",", ","'",M6019,"'",", ",IF(N6019="","NULL",CONCATENATE("'",N6019,"'")),", ",IF(O6019="","NULL",O6019),", ",IF(P6019="","NULL",CONCATENATE("'",P6019,"'")),")")</f>
        <v>INSERT INTO CONVERSAO_LUTA_ACAO (cd_conversao, id_luta, sequencia, momento_inicio, momento_fim, quem_faz, quem_sofre, acao_tipo, acao, tecnica, direcao, pontuacao) VALUES (1, 86, 62, TRIM(' 00:05:46,873'), TRIM(' 00:05:54,276'), '&lt;ARBITRO_DESCONHECIDO&gt;', '', 'PAUSE', '&lt;NAO_CLASSIFICADO&gt;', NULL, NULL, NULL)</v>
      </c>
      <c r="R6019" t="s">
        <v>10327</v>
      </c>
    </row>
    <row r="6020" spans="1:18" hidden="1" x14ac:dyDescent="0.25">
      <c r="A6020" s="7">
        <f>anotacoes!D6020</f>
        <v>40580</v>
      </c>
      <c r="B6020" t="str">
        <f>anotacoes!C6020</f>
        <v>GRAND SLAM PARIS 2011</v>
      </c>
      <c r="C6020" t="str">
        <f>anotacoes!E6020</f>
        <v>SCHMITT</v>
      </c>
      <c r="D6020" t="str">
        <f>anotacoes!F6020</f>
        <v>KIM, J B</v>
      </c>
      <c r="E6020" t="s">
        <v>10325</v>
      </c>
      <c r="F6020">
        <f>anotacoes!A6020</f>
        <v>86</v>
      </c>
      <c r="G6020">
        <f>anotacoes!B6020</f>
        <v>63</v>
      </c>
      <c r="H6020" t="str">
        <f>anotacoes!K6020</f>
        <v xml:space="preserve"> 00:05:54,276</v>
      </c>
      <c r="I6020" t="str">
        <f>anotacoes!L6020</f>
        <v xml:space="preserve"> 00:05:59,731</v>
      </c>
      <c r="J6020" t="str">
        <f>IF(L6020="PAUSE",E6020,IF(anotacoes!G6024=conversao_anotacoes!C6020,conversao_anotacoes!C6020,conversao_anotacoes!D6020))</f>
        <v>SCHMITT</v>
      </c>
      <c r="K6020" t="str">
        <f t="shared" si="188"/>
        <v>KIM, J B</v>
      </c>
      <c r="L6020" t="str">
        <f>UPPER(anotacoes!H6020)</f>
        <v>DISPLACEMENT</v>
      </c>
      <c r="M6020" t="str">
        <f>IF(OR(L6020="ATTACK",L6020="FINTA"),"&lt;TECNICA&gt;",UPPER(anotacoes!I6020))</f>
        <v>CIRCULAR LEFT</v>
      </c>
      <c r="N6020" t="str">
        <f>IF(OR(L6020="ATTACK",L6020="FINTA"),UPPER(anotacoes!I6020),"")</f>
        <v/>
      </c>
      <c r="O6020" s="6" t="str">
        <f>IF(anotacoes!N6020=0,"",anotacoes!N6020)</f>
        <v/>
      </c>
      <c r="P6020" t="str">
        <f>IF(anotacoes!M6020=0,"",UPPER(anotacoes!M6020))</f>
        <v/>
      </c>
      <c r="Q6020" t="str">
        <f t="shared" si="189"/>
        <v>INSERT INTO CONVERSAO_LUTA_ACAO (cd_conversao, id_luta, sequencia, momento_inicio, momento_fim, quem_faz, quem_sofre, acao_tipo, acao, tecnica, direcao, pontuacao) VALUES (1, 86, 63, TRIM(' 00:05:54,276'), TRIM(' 00:05:59,731'), 'SCHMITT', 'KIM, J B', 'DISPLACEMENT', 'CIRCULAR LEFT', NULL, NULL, NULL)</v>
      </c>
      <c r="R6020" t="s">
        <v>10327</v>
      </c>
    </row>
    <row r="6021" spans="1:18" hidden="1" x14ac:dyDescent="0.25">
      <c r="A6021" s="7">
        <f>anotacoes!D6021</f>
        <v>40580</v>
      </c>
      <c r="B6021" t="str">
        <f>anotacoes!C6021</f>
        <v>GRAND SLAM PARIS 2011</v>
      </c>
      <c r="C6021" t="str">
        <f>anotacoes!E6021</f>
        <v>SCHMITT</v>
      </c>
      <c r="D6021" t="str">
        <f>anotacoes!F6021</f>
        <v>KIM, J B</v>
      </c>
      <c r="E6021" t="s">
        <v>10325</v>
      </c>
      <c r="F6021">
        <f>anotacoes!A6021</f>
        <v>86</v>
      </c>
      <c r="G6021">
        <f>anotacoes!B6021</f>
        <v>64</v>
      </c>
      <c r="H6021" t="str">
        <f>anotacoes!K6021</f>
        <v xml:space="preserve"> 00:05:59,731</v>
      </c>
      <c r="I6021" t="str">
        <f>anotacoes!L6021</f>
        <v xml:space="preserve"> 00:06:45,473</v>
      </c>
      <c r="J6021" t="str">
        <f>IF(L6021="PAUSE",E6021,IF(anotacoes!G6025=conversao_anotacoes!C6021,conversao_anotacoes!C6021,conversao_anotacoes!D6021))</f>
        <v>SCHMITT</v>
      </c>
      <c r="K6021" t="str">
        <f t="shared" si="188"/>
        <v>KIM, J B</v>
      </c>
      <c r="L6021" t="str">
        <f>UPPER(anotacoes!H6021)</f>
        <v>DISPLACEMENT</v>
      </c>
      <c r="M6021" t="str">
        <f>IF(OR(L6021="ATTACK",L6021="FINTA"),"&lt;TECNICA&gt;",UPPER(anotacoes!I6021))</f>
        <v>2-3 STEP HESITANT RIGHT</v>
      </c>
      <c r="N6021" t="str">
        <f>IF(OR(L6021="ATTACK",L6021="FINTA"),UPPER(anotacoes!I6021),"")</f>
        <v/>
      </c>
      <c r="O6021" s="6" t="str">
        <f>IF(anotacoes!N6021=0,"",anotacoes!N6021)</f>
        <v/>
      </c>
      <c r="P6021" t="str">
        <f>IF(anotacoes!M6021=0,"",UPPER(anotacoes!M6021))</f>
        <v/>
      </c>
      <c r="Q6021" t="str">
        <f t="shared" si="189"/>
        <v>INSERT INTO CONVERSAO_LUTA_ACAO (cd_conversao, id_luta, sequencia, momento_inicio, momento_fim, quem_faz, quem_sofre, acao_tipo, acao, tecnica, direcao, pontuacao) VALUES (1, 86, 64, TRIM(' 00:05:59,731'), TRIM(' 00:06:45,473'), 'SCHMITT', 'KIM, J B', 'DISPLACEMENT', '2-3 STEP HESITANT RIGHT', NULL, NULL, NULL)</v>
      </c>
      <c r="R6021" t="s">
        <v>10327</v>
      </c>
    </row>
    <row r="6022" spans="1:18" hidden="1" x14ac:dyDescent="0.25">
      <c r="A6022" s="7">
        <f>anotacoes!D6022</f>
        <v>40580</v>
      </c>
      <c r="B6022" t="str">
        <f>anotacoes!C6022</f>
        <v>GRAND SLAM PARIS 2011</v>
      </c>
      <c r="C6022" t="str">
        <f>anotacoes!E6022</f>
        <v>SCHMITT</v>
      </c>
      <c r="D6022" t="str">
        <f>anotacoes!F6022</f>
        <v>KIM, J B</v>
      </c>
      <c r="E6022" t="s">
        <v>10325</v>
      </c>
      <c r="F6022">
        <f>anotacoes!A6022</f>
        <v>86</v>
      </c>
      <c r="G6022">
        <f>anotacoes!B6022</f>
        <v>65</v>
      </c>
      <c r="H6022" t="str">
        <f>anotacoes!K6022</f>
        <v xml:space="preserve"> 00:06:45,473</v>
      </c>
      <c r="I6022" t="str">
        <f>anotacoes!L6022</f>
        <v xml:space="preserve"> 00:06:50,559</v>
      </c>
      <c r="J6022" t="str">
        <f>IF(L6022="PAUSE",E6022,IF(anotacoes!G6026=conversao_anotacoes!C6022,conversao_anotacoes!C6022,conversao_anotacoes!D6022))</f>
        <v>SCHMITT</v>
      </c>
      <c r="K6022" t="str">
        <f t="shared" si="188"/>
        <v>KIM, J B</v>
      </c>
      <c r="L6022" t="str">
        <f>UPPER(anotacoes!H6022)</f>
        <v>DISPLACEMENT</v>
      </c>
      <c r="M6022" t="str">
        <f>IF(OR(L6022="ATTACK",L6022="FINTA"),"&lt;TECNICA&gt;",UPPER(anotacoes!I6022))</f>
        <v>TRY TO GRIP WITH CONTACT</v>
      </c>
      <c r="N6022" t="str">
        <f>IF(OR(L6022="ATTACK",L6022="FINTA"),UPPER(anotacoes!I6022),"")</f>
        <v/>
      </c>
      <c r="O6022" s="6" t="str">
        <f>IF(anotacoes!N6022=0,"",anotacoes!N6022)</f>
        <v/>
      </c>
      <c r="P6022" t="str">
        <f>IF(anotacoes!M6022=0,"",UPPER(anotacoes!M6022))</f>
        <v/>
      </c>
      <c r="Q6022" t="str">
        <f t="shared" si="189"/>
        <v>INSERT INTO CONVERSAO_LUTA_ACAO (cd_conversao, id_luta, sequencia, momento_inicio, momento_fim, quem_faz, quem_sofre, acao_tipo, acao, tecnica, direcao, pontuacao) VALUES (1, 86, 65, TRIM(' 00:06:45,473'), TRIM(' 00:06:50,559'), 'SCHMITT', 'KIM, J B', 'DISPLACEMENT', 'TRY TO GRIP WITH CONTACT', NULL, NULL, NULL)</v>
      </c>
      <c r="R6022" t="s">
        <v>10327</v>
      </c>
    </row>
    <row r="6023" spans="1:18" hidden="1" x14ac:dyDescent="0.25">
      <c r="A6023" s="7">
        <f>anotacoes!D6023</f>
        <v>40580</v>
      </c>
      <c r="B6023" t="str">
        <f>anotacoes!C6023</f>
        <v>GRAND SLAM PARIS 2011</v>
      </c>
      <c r="C6023" t="str">
        <f>anotacoes!E6023</f>
        <v>SCHMITT</v>
      </c>
      <c r="D6023" t="str">
        <f>anotacoes!F6023</f>
        <v>KIM, J B</v>
      </c>
      <c r="E6023" t="s">
        <v>10325</v>
      </c>
      <c r="F6023">
        <f>anotacoes!A6023</f>
        <v>86</v>
      </c>
      <c r="G6023">
        <f>anotacoes!B6023</f>
        <v>66</v>
      </c>
      <c r="H6023" t="str">
        <f>anotacoes!K6023</f>
        <v xml:space="preserve"> 00:06:50,559</v>
      </c>
      <c r="I6023" t="str">
        <f>anotacoes!L6023</f>
        <v xml:space="preserve"> 00:06:53,859</v>
      </c>
      <c r="J6023" t="str">
        <f>IF(L6023="PAUSE",E6023,IF(anotacoes!G6027=conversao_anotacoes!C6023,conversao_anotacoes!C6023,conversao_anotacoes!D6023))</f>
        <v>SCHMITT</v>
      </c>
      <c r="K6023" t="str">
        <f t="shared" si="188"/>
        <v>KIM, J B</v>
      </c>
      <c r="L6023" t="str">
        <f>UPPER(anotacoes!H6023)</f>
        <v>GRIP TIME</v>
      </c>
      <c r="M6023" t="str">
        <f>IF(OR(L6023="ATTACK",L6023="FINTA"),"&lt;TECNICA&gt;",UPPER(anotacoes!I6023))</f>
        <v>LEFT COLLAR RIGHT SLEEVE</v>
      </c>
      <c r="N6023" t="str">
        <f>IF(OR(L6023="ATTACK",L6023="FINTA"),UPPER(anotacoes!I6023),"")</f>
        <v/>
      </c>
      <c r="O6023" s="6" t="str">
        <f>IF(anotacoes!N6023=0,"",anotacoes!N6023)</f>
        <v/>
      </c>
      <c r="P6023" t="str">
        <f>IF(anotacoes!M6023=0,"",UPPER(anotacoes!M6023))</f>
        <v/>
      </c>
      <c r="Q6023" t="str">
        <f t="shared" si="189"/>
        <v>INSERT INTO CONVERSAO_LUTA_ACAO (cd_conversao, id_luta, sequencia, momento_inicio, momento_fim, quem_faz, quem_sofre, acao_tipo, acao, tecnica, direcao, pontuacao) VALUES (1, 86, 66, TRIM(' 00:06:50,559'), TRIM(' 00:06:53,859'), 'SCHMITT', 'KIM, J B', 'GRIP TIME', 'LEFT COLLAR RIGHT SLEEVE', NULL, NULL, NULL)</v>
      </c>
      <c r="R6023" t="s">
        <v>10327</v>
      </c>
    </row>
    <row r="6024" spans="1:18" hidden="1" x14ac:dyDescent="0.25">
      <c r="A6024" s="7">
        <f>anotacoes!D6024</f>
        <v>40580</v>
      </c>
      <c r="B6024" t="str">
        <f>anotacoes!C6024</f>
        <v>GRAND SLAM PARIS 2011</v>
      </c>
      <c r="C6024" t="str">
        <f>anotacoes!E6024</f>
        <v>SCHMITT</v>
      </c>
      <c r="D6024" t="str">
        <f>anotacoes!F6024</f>
        <v>KIM, J B</v>
      </c>
      <c r="E6024" t="s">
        <v>10325</v>
      </c>
      <c r="F6024">
        <f>anotacoes!A6024</f>
        <v>86</v>
      </c>
      <c r="G6024">
        <f>anotacoes!B6024</f>
        <v>67</v>
      </c>
      <c r="H6024" t="str">
        <f>anotacoes!K6024</f>
        <v xml:space="preserve"> 00:06:53,859</v>
      </c>
      <c r="I6024" t="str">
        <f>anotacoes!L6024</f>
        <v xml:space="preserve"> 00:06:56,821</v>
      </c>
      <c r="J6024" t="str">
        <f>IF(L6024="PAUSE",E6024,IF(anotacoes!G6028=conversao_anotacoes!C6024,conversao_anotacoes!C6024,conversao_anotacoes!D6024))</f>
        <v>SCHMITT</v>
      </c>
      <c r="K6024" t="str">
        <f t="shared" si="188"/>
        <v>KIM, J B</v>
      </c>
      <c r="L6024" t="str">
        <f>UPPER(anotacoes!H6024)</f>
        <v>GRIP TIME</v>
      </c>
      <c r="M6024" t="str">
        <f>IF(OR(L6024="ATTACK",L6024="FINTA"),"&lt;TECNICA&gt;",UPPER(anotacoes!I6024))</f>
        <v>LEFT COLLAR RIGHT SLEEVE</v>
      </c>
      <c r="N6024" t="str">
        <f>IF(OR(L6024="ATTACK",L6024="FINTA"),UPPER(anotacoes!I6024),"")</f>
        <v/>
      </c>
      <c r="O6024" s="6" t="str">
        <f>IF(anotacoes!N6024=0,"",anotacoes!N6024)</f>
        <v/>
      </c>
      <c r="P6024" t="str">
        <f>IF(anotacoes!M6024=0,"",UPPER(anotacoes!M6024))</f>
        <v/>
      </c>
      <c r="Q6024" t="str">
        <f t="shared" si="189"/>
        <v>INSERT INTO CONVERSAO_LUTA_ACAO (cd_conversao, id_luta, sequencia, momento_inicio, momento_fim, quem_faz, quem_sofre, acao_tipo, acao, tecnica, direcao, pontuacao) VALUES (1, 86, 67, TRIM(' 00:06:53,859'), TRIM(' 00:06:56,821'), 'SCHMITT', 'KIM, J B', 'GRIP TIME', 'LEFT COLLAR RIGHT SLEEVE', NULL, NULL, NULL)</v>
      </c>
      <c r="R6024" t="s">
        <v>10327</v>
      </c>
    </row>
    <row r="6025" spans="1:18" hidden="1" x14ac:dyDescent="0.25">
      <c r="A6025" s="7">
        <f>anotacoes!D6025</f>
        <v>40580</v>
      </c>
      <c r="B6025" t="str">
        <f>anotacoes!C6025</f>
        <v>GRAND SLAM PARIS 2011</v>
      </c>
      <c r="C6025" t="str">
        <f>anotacoes!E6025</f>
        <v>SCHMITT</v>
      </c>
      <c r="D6025" t="str">
        <f>anotacoes!F6025</f>
        <v>KIM, J B</v>
      </c>
      <c r="E6025" t="s">
        <v>10325</v>
      </c>
      <c r="F6025">
        <f>anotacoes!A6025</f>
        <v>86</v>
      </c>
      <c r="G6025">
        <f>anotacoes!B6025</f>
        <v>68</v>
      </c>
      <c r="H6025" t="str">
        <f>anotacoes!K6025</f>
        <v xml:space="preserve"> 00:06:56,821</v>
      </c>
      <c r="I6025" t="str">
        <f>anotacoes!L6025</f>
        <v xml:space="preserve"> 00:07:16,132</v>
      </c>
      <c r="J6025" t="str">
        <f>IF(L6025="PAUSE",E6025,IF(anotacoes!G6029=conversao_anotacoes!C6025,conversao_anotacoes!C6025,conversao_anotacoes!D6025))</f>
        <v>SCHMITT</v>
      </c>
      <c r="K6025" t="str">
        <f t="shared" si="188"/>
        <v>KIM, J B</v>
      </c>
      <c r="L6025" t="str">
        <f>UPPER(anotacoes!H6025)</f>
        <v>GROUNDWORK COMBAT</v>
      </c>
      <c r="M6025" t="str">
        <f>IF(OR(L6025="ATTACK",L6025="FINTA"),"&lt;TECNICA&gt;",UPPER(anotacoes!I6025))</f>
        <v>DEFENSIVE POSITION</v>
      </c>
      <c r="N6025" t="str">
        <f>IF(OR(L6025="ATTACK",L6025="FINTA"),UPPER(anotacoes!I6025),"")</f>
        <v/>
      </c>
      <c r="O6025" s="6" t="str">
        <f>IF(anotacoes!N6025=0,"",anotacoes!N6025)</f>
        <v/>
      </c>
      <c r="P6025" t="str">
        <f>IF(anotacoes!M6025=0,"",UPPER(anotacoes!M6025))</f>
        <v/>
      </c>
      <c r="Q6025" t="str">
        <f t="shared" si="189"/>
        <v>INSERT INTO CONVERSAO_LUTA_ACAO (cd_conversao, id_luta, sequencia, momento_inicio, momento_fim, quem_faz, quem_sofre, acao_tipo, acao, tecnica, direcao, pontuacao) VALUES (1, 86, 68, TRIM(' 00:06:56,821'), TRIM(' 00:07:16,132'), 'SCHMITT', 'KIM, J B', 'GROUNDWORK COMBAT', 'DEFENSIVE POSITION', NULL, NULL, NULL)</v>
      </c>
      <c r="R6025" t="s">
        <v>10327</v>
      </c>
    </row>
    <row r="6026" spans="1:18" hidden="1" x14ac:dyDescent="0.25">
      <c r="A6026" s="7">
        <f>anotacoes!D6026</f>
        <v>40580</v>
      </c>
      <c r="B6026" t="str">
        <f>anotacoes!C6026</f>
        <v>GRAND SLAM PARIS 2011</v>
      </c>
      <c r="C6026" t="str">
        <f>anotacoes!E6026</f>
        <v>SCHMITT</v>
      </c>
      <c r="D6026" t="str">
        <f>anotacoes!F6026</f>
        <v>KIM, J B</v>
      </c>
      <c r="E6026" t="s">
        <v>10325</v>
      </c>
      <c r="F6026">
        <f>anotacoes!A6026</f>
        <v>86</v>
      </c>
      <c r="G6026">
        <f>anotacoes!B6026</f>
        <v>69</v>
      </c>
      <c r="H6026" t="str">
        <f>anotacoes!K6026</f>
        <v xml:space="preserve"> 00:07:16,312</v>
      </c>
      <c r="I6026" t="str">
        <f>anotacoes!L6026</f>
        <v xml:space="preserve"> 00:07:16,961</v>
      </c>
      <c r="J6026" t="str">
        <f>IF(L6026="PAUSE",E6026,IF(anotacoes!G6030=conversao_anotacoes!C6026,conversao_anotacoes!C6026,conversao_anotacoes!D6026))</f>
        <v>&lt;ARBITRO_DESCONHECIDO&gt;</v>
      </c>
      <c r="K6026" t="str">
        <f t="shared" si="188"/>
        <v/>
      </c>
      <c r="L6026" t="str">
        <f>UPPER(anotacoes!H6026)</f>
        <v>PAUSE</v>
      </c>
      <c r="M6026" t="str">
        <f>IF(OR(L6026="ATTACK",L6026="FINTA"),"&lt;TECNICA&gt;",UPPER(anotacoes!I6026))</f>
        <v>&lt;NAO_CLASSIFICADO&gt;</v>
      </c>
      <c r="N6026" t="str">
        <f>IF(OR(L6026="ATTACK",L6026="FINTA"),UPPER(anotacoes!I6026),"")</f>
        <v/>
      </c>
      <c r="O6026" s="6" t="str">
        <f>IF(anotacoes!N6026=0,"",anotacoes!N6026)</f>
        <v/>
      </c>
      <c r="P6026" t="str">
        <f>IF(anotacoes!M6026=0,"",UPPER(anotacoes!M6026))</f>
        <v/>
      </c>
      <c r="Q6026" t="str">
        <f t="shared" si="189"/>
        <v>INSERT INTO CONVERSAO_LUTA_ACAO (cd_conversao, id_luta, sequencia, momento_inicio, momento_fim, quem_faz, quem_sofre, acao_tipo, acao, tecnica, direcao, pontuacao) VALUES (1, 86, 69, TRIM(' 00:07:16,312'), TRIM(' 00:07:16,961'), '&lt;ARBITRO_DESCONHECIDO&gt;', '', 'PAUSE', '&lt;NAO_CLASSIFICADO&gt;', NULL, NULL, NULL)</v>
      </c>
      <c r="R6026" t="s">
        <v>10327</v>
      </c>
    </row>
    <row r="6027" spans="1:18" hidden="1" x14ac:dyDescent="0.25">
      <c r="A6027" s="7">
        <f>anotacoes!D6027</f>
        <v>40580</v>
      </c>
      <c r="B6027" t="str">
        <f>anotacoes!C6027</f>
        <v>GRAND SLAM PARIS 2011</v>
      </c>
      <c r="C6027" t="str">
        <f>anotacoes!E6027</f>
        <v>SCHMITT</v>
      </c>
      <c r="D6027" t="str">
        <f>anotacoes!F6027</f>
        <v>KIM, J B</v>
      </c>
      <c r="E6027" t="s">
        <v>10325</v>
      </c>
      <c r="F6027">
        <f>anotacoes!A6027</f>
        <v>86</v>
      </c>
      <c r="G6027">
        <f>anotacoes!B6027</f>
        <v>70</v>
      </c>
      <c r="H6027" t="str">
        <f>anotacoes!K6027</f>
        <v xml:space="preserve"> 00:07:16,961</v>
      </c>
      <c r="I6027" t="str">
        <f>anotacoes!L6027</f>
        <v xml:space="preserve"> 00:07:24,893</v>
      </c>
      <c r="J6027" t="str">
        <f>IF(L6027="PAUSE",E6027,IF(anotacoes!G6031=conversao_anotacoes!C6027,conversao_anotacoes!C6027,conversao_anotacoes!D6027))</f>
        <v>SCHMITT</v>
      </c>
      <c r="K6027" t="str">
        <f t="shared" si="188"/>
        <v>KIM, J B</v>
      </c>
      <c r="L6027" t="str">
        <f>UPPER(anotacoes!H6027)</f>
        <v>DISPLACEMENT</v>
      </c>
      <c r="M6027" t="str">
        <f>IF(OR(L6027="ATTACK",L6027="FINTA"),"&lt;TECNICA&gt;",UPPER(anotacoes!I6027))</f>
        <v>CIRCULAR LEFT</v>
      </c>
      <c r="N6027" t="str">
        <f>IF(OR(L6027="ATTACK",L6027="FINTA"),UPPER(anotacoes!I6027),"")</f>
        <v/>
      </c>
      <c r="O6027" s="6" t="str">
        <f>IF(anotacoes!N6027=0,"",anotacoes!N6027)</f>
        <v/>
      </c>
      <c r="P6027" t="str">
        <f>IF(anotacoes!M6027=0,"",UPPER(anotacoes!M6027))</f>
        <v/>
      </c>
      <c r="Q6027" t="str">
        <f t="shared" si="189"/>
        <v>INSERT INTO CONVERSAO_LUTA_ACAO (cd_conversao, id_luta, sequencia, momento_inicio, momento_fim, quem_faz, quem_sofre, acao_tipo, acao, tecnica, direcao, pontuacao) VALUES (1, 86, 70, TRIM(' 00:07:16,961'), TRIM(' 00:07:24,893'), 'SCHMITT', 'KIM, J B', 'DISPLACEMENT', 'CIRCULAR LEFT', NULL, NULL, NULL)</v>
      </c>
      <c r="R6027" t="s">
        <v>10327</v>
      </c>
    </row>
    <row r="6028" spans="1:18" hidden="1" x14ac:dyDescent="0.25">
      <c r="A6028" s="7">
        <f>anotacoes!D6028</f>
        <v>40580</v>
      </c>
      <c r="B6028" t="str">
        <f>anotacoes!C6028</f>
        <v>GRAND SLAM PARIS 2011</v>
      </c>
      <c r="C6028" t="str">
        <f>anotacoes!E6028</f>
        <v>SCHMITT</v>
      </c>
      <c r="D6028" t="str">
        <f>anotacoes!F6028</f>
        <v>KIM, J B</v>
      </c>
      <c r="E6028" t="s">
        <v>10325</v>
      </c>
      <c r="F6028">
        <f>anotacoes!A6028</f>
        <v>86</v>
      </c>
      <c r="G6028">
        <f>anotacoes!B6028</f>
        <v>71</v>
      </c>
      <c r="H6028" t="str">
        <f>anotacoes!K6028</f>
        <v xml:space="preserve"> 00:07:24,893</v>
      </c>
      <c r="I6028" t="str">
        <f>anotacoes!L6028</f>
        <v xml:space="preserve"> 00:07:25,841</v>
      </c>
      <c r="J6028" t="str">
        <f>IF(L6028="PAUSE",E6028,IF(anotacoes!G6032=conversao_anotacoes!C6028,conversao_anotacoes!C6028,conversao_anotacoes!D6028))</f>
        <v>SCHMITT</v>
      </c>
      <c r="K6028" t="str">
        <f t="shared" si="188"/>
        <v>KIM, J B</v>
      </c>
      <c r="L6028" t="str">
        <f>UPPER(anotacoes!H6028)</f>
        <v>DISPLACEMENT</v>
      </c>
      <c r="M6028" t="str">
        <f>IF(OR(L6028="ATTACK",L6028="FINTA"),"&lt;TECNICA&gt;",UPPER(anotacoes!I6028))</f>
        <v>TRY TO GRIP WITH CONTACT</v>
      </c>
      <c r="N6028" t="str">
        <f>IF(OR(L6028="ATTACK",L6028="FINTA"),UPPER(anotacoes!I6028),"")</f>
        <v/>
      </c>
      <c r="O6028" s="6" t="str">
        <f>IF(anotacoes!N6028=0,"",anotacoes!N6028)</f>
        <v/>
      </c>
      <c r="P6028" t="str">
        <f>IF(anotacoes!M6028=0,"",UPPER(anotacoes!M6028))</f>
        <v/>
      </c>
      <c r="Q6028" t="str">
        <f t="shared" si="189"/>
        <v>INSERT INTO CONVERSAO_LUTA_ACAO (cd_conversao, id_luta, sequencia, momento_inicio, momento_fim, quem_faz, quem_sofre, acao_tipo, acao, tecnica, direcao, pontuacao) VALUES (1, 86, 71, TRIM(' 00:07:24,893'), TRIM(' 00:07:25,841'), 'SCHMITT', 'KIM, J B', 'DISPLACEMENT', 'TRY TO GRIP WITH CONTACT', NULL, NULL, NULL)</v>
      </c>
      <c r="R6028" t="s">
        <v>10327</v>
      </c>
    </row>
    <row r="6029" spans="1:18" hidden="1" x14ac:dyDescent="0.25">
      <c r="A6029" s="7">
        <f>anotacoes!D6029</f>
        <v>40580</v>
      </c>
      <c r="B6029" t="str">
        <f>anotacoes!C6029</f>
        <v>GRAND SLAM PARIS 2011</v>
      </c>
      <c r="C6029" t="str">
        <f>anotacoes!E6029</f>
        <v>SCHMITT</v>
      </c>
      <c r="D6029" t="str">
        <f>anotacoes!F6029</f>
        <v>KIM, J B</v>
      </c>
      <c r="E6029" t="s">
        <v>10325</v>
      </c>
      <c r="F6029">
        <f>anotacoes!A6029</f>
        <v>86</v>
      </c>
      <c r="G6029">
        <f>anotacoes!B6029</f>
        <v>72</v>
      </c>
      <c r="H6029" t="str">
        <f>anotacoes!K6029</f>
        <v xml:space="preserve"> 00:07:25,841</v>
      </c>
      <c r="I6029" t="str">
        <f>anotacoes!L6029</f>
        <v xml:space="preserve"> 00:07:32,491</v>
      </c>
      <c r="J6029" t="str">
        <f>IF(L6029="PAUSE",E6029,IF(anotacoes!G6033=conversao_anotacoes!C6029,conversao_anotacoes!C6029,conversao_anotacoes!D6029))</f>
        <v>SCHMITT</v>
      </c>
      <c r="K6029" t="str">
        <f t="shared" si="188"/>
        <v>KIM, J B</v>
      </c>
      <c r="L6029" t="str">
        <f>UPPER(anotacoes!H6029)</f>
        <v>GRIP TIME</v>
      </c>
      <c r="M6029" t="str">
        <f>IF(OR(L6029="ATTACK",L6029="FINTA"),"&lt;TECNICA&gt;",UPPER(anotacoes!I6029))</f>
        <v>RIGHT SLEEVE</v>
      </c>
      <c r="N6029" t="str">
        <f>IF(OR(L6029="ATTACK",L6029="FINTA"),UPPER(anotacoes!I6029),"")</f>
        <v/>
      </c>
      <c r="O6029" s="6" t="str">
        <f>IF(anotacoes!N6029=0,"",anotacoes!N6029)</f>
        <v/>
      </c>
      <c r="P6029" t="str">
        <f>IF(anotacoes!M6029=0,"",UPPER(anotacoes!M6029))</f>
        <v/>
      </c>
      <c r="Q6029" t="str">
        <f t="shared" si="189"/>
        <v>INSERT INTO CONVERSAO_LUTA_ACAO (cd_conversao, id_luta, sequencia, momento_inicio, momento_fim, quem_faz, quem_sofre, acao_tipo, acao, tecnica, direcao, pontuacao) VALUES (1, 86, 72, TRIM(' 00:07:25,841'), TRIM(' 00:07:32,491'), 'SCHMITT', 'KIM, J B', 'GRIP TIME', 'RIGHT SLEEVE', NULL, NULL, NULL)</v>
      </c>
      <c r="R6029" t="s">
        <v>10327</v>
      </c>
    </row>
    <row r="6030" spans="1:18" hidden="1" x14ac:dyDescent="0.25">
      <c r="A6030" s="7">
        <f>anotacoes!D6030</f>
        <v>40580</v>
      </c>
      <c r="B6030" t="str">
        <f>anotacoes!C6030</f>
        <v>GRAND SLAM PARIS 2011</v>
      </c>
      <c r="C6030" t="str">
        <f>anotacoes!E6030</f>
        <v>SCHMITT</v>
      </c>
      <c r="D6030" t="str">
        <f>anotacoes!F6030</f>
        <v>KIM, J B</v>
      </c>
      <c r="E6030" t="s">
        <v>10325</v>
      </c>
      <c r="F6030">
        <f>anotacoes!A6030</f>
        <v>86</v>
      </c>
      <c r="G6030">
        <f>anotacoes!B6030</f>
        <v>73</v>
      </c>
      <c r="H6030" t="str">
        <f>anotacoes!K6030</f>
        <v xml:space="preserve"> 00:07:32,491</v>
      </c>
      <c r="I6030" t="str">
        <f>anotacoes!L6030</f>
        <v xml:space="preserve"> 00:07:33,843</v>
      </c>
      <c r="J6030" t="str">
        <f>IF(L6030="PAUSE",E6030,IF(anotacoes!G6034=conversao_anotacoes!C6030,conversao_anotacoes!C6030,conversao_anotacoes!D6030))</f>
        <v>SCHMITT</v>
      </c>
      <c r="K6030" t="str">
        <f t="shared" si="188"/>
        <v>KIM, J B</v>
      </c>
      <c r="L6030" t="str">
        <f>UPPER(anotacoes!H6030)</f>
        <v>DEFENSE</v>
      </c>
      <c r="M6030" t="str">
        <f>IF(OR(L6030="ATTACK",L6030="FINTA"),"&lt;TECNICA&gt;",UPPER(anotacoes!I6030))</f>
        <v>TAE-SABAKI RIGHT INCLINED</v>
      </c>
      <c r="N6030" t="str">
        <f>IF(OR(L6030="ATTACK",L6030="FINTA"),UPPER(anotacoes!I6030),"")</f>
        <v/>
      </c>
      <c r="O6030" s="6" t="str">
        <f>IF(anotacoes!N6030=0,"",anotacoes!N6030)</f>
        <v/>
      </c>
      <c r="P6030" t="str">
        <f>IF(anotacoes!M6030=0,"",UPPER(anotacoes!M6030))</f>
        <v/>
      </c>
      <c r="Q6030" t="str">
        <f t="shared" si="189"/>
        <v>INSERT INTO CONVERSAO_LUTA_ACAO (cd_conversao, id_luta, sequencia, momento_inicio, momento_fim, quem_faz, quem_sofre, acao_tipo, acao, tecnica, direcao, pontuacao) VALUES (1, 86, 73, TRIM(' 00:07:32,491'), TRIM(' 00:07:33,843'), 'SCHMITT', 'KIM, J B', 'DEFENSE', 'TAE-SABAKI RIGHT INCLINED', NULL, NULL, NULL)</v>
      </c>
      <c r="R6030" t="s">
        <v>10327</v>
      </c>
    </row>
    <row r="6031" spans="1:18" hidden="1" x14ac:dyDescent="0.25">
      <c r="A6031" s="7">
        <f>anotacoes!D6031</f>
        <v>40580</v>
      </c>
      <c r="B6031" t="str">
        <f>anotacoes!C6031</f>
        <v>GRAND SLAM PARIS 2011</v>
      </c>
      <c r="C6031" t="str">
        <f>anotacoes!E6031</f>
        <v>SCHMITT</v>
      </c>
      <c r="D6031" t="str">
        <f>anotacoes!F6031</f>
        <v>KIM, J B</v>
      </c>
      <c r="E6031" t="s">
        <v>10325</v>
      </c>
      <c r="F6031">
        <f>anotacoes!A6031</f>
        <v>86</v>
      </c>
      <c r="G6031">
        <f>anotacoes!B6031</f>
        <v>74</v>
      </c>
      <c r="H6031" t="str">
        <f>anotacoes!K6031</f>
        <v xml:space="preserve"> 00:07:33,843</v>
      </c>
      <c r="I6031" t="str">
        <f>anotacoes!L6031</f>
        <v xml:space="preserve"> 00:07:35,267</v>
      </c>
      <c r="J6031" t="str">
        <f>IF(L6031="PAUSE",E6031,IF(anotacoes!G6035=conversao_anotacoes!C6031,conversao_anotacoes!C6031,conversao_anotacoes!D6031))</f>
        <v>SCHMITT</v>
      </c>
      <c r="K6031" t="str">
        <f t="shared" si="188"/>
        <v>KIM, J B</v>
      </c>
      <c r="L6031" t="str">
        <f>UPPER(anotacoes!H6031)</f>
        <v>GROUNDWORK COMBAT</v>
      </c>
      <c r="M6031" t="str">
        <f>IF(OR(L6031="ATTACK",L6031="FINTA"),"&lt;TECNICA&gt;",UPPER(anotacoes!I6031))</f>
        <v>TRYING TO ATTACK</v>
      </c>
      <c r="N6031" t="str">
        <f>IF(OR(L6031="ATTACK",L6031="FINTA"),UPPER(anotacoes!I6031),"")</f>
        <v/>
      </c>
      <c r="O6031" s="6" t="str">
        <f>IF(anotacoes!N6031=0,"",anotacoes!N6031)</f>
        <v/>
      </c>
      <c r="P6031" t="str">
        <f>IF(anotacoes!M6031=0,"",UPPER(anotacoes!M6031))</f>
        <v/>
      </c>
      <c r="Q6031" t="str">
        <f t="shared" si="189"/>
        <v>INSERT INTO CONVERSAO_LUTA_ACAO (cd_conversao, id_luta, sequencia, momento_inicio, momento_fim, quem_faz, quem_sofre, acao_tipo, acao, tecnica, direcao, pontuacao) VALUES (1, 86, 74, TRIM(' 00:07:33,843'), TRIM(' 00:07:35,267'), 'SCHMITT', 'KIM, J B', 'GROUNDWORK COMBAT', 'TRYING TO ATTACK', NULL, NULL, NULL)</v>
      </c>
      <c r="R6031" t="s">
        <v>10327</v>
      </c>
    </row>
    <row r="6032" spans="1:18" hidden="1" x14ac:dyDescent="0.25">
      <c r="A6032" s="7">
        <f>anotacoes!D6032</f>
        <v>40580</v>
      </c>
      <c r="B6032" t="str">
        <f>anotacoes!C6032</f>
        <v>GRAND SLAM PARIS 2011</v>
      </c>
      <c r="C6032" t="str">
        <f>anotacoes!E6032</f>
        <v>SCHMITT</v>
      </c>
      <c r="D6032" t="str">
        <f>anotacoes!F6032</f>
        <v>KIM, J B</v>
      </c>
      <c r="E6032" t="s">
        <v>10325</v>
      </c>
      <c r="F6032">
        <f>anotacoes!A6032</f>
        <v>86</v>
      </c>
      <c r="G6032">
        <f>anotacoes!B6032</f>
        <v>75</v>
      </c>
      <c r="H6032" t="str">
        <f>anotacoes!K6032</f>
        <v xml:space="preserve"> 00:07:35,267</v>
      </c>
      <c r="I6032" t="str">
        <f>anotacoes!L6032</f>
        <v xml:space="preserve"> 00:07:38,438</v>
      </c>
      <c r="J6032" t="str">
        <f>IF(L6032="PAUSE",E6032,IF(anotacoes!G6036=conversao_anotacoes!C6032,conversao_anotacoes!C6032,conversao_anotacoes!D6032))</f>
        <v>SCHMITT</v>
      </c>
      <c r="K6032" t="str">
        <f t="shared" si="188"/>
        <v>KIM, J B</v>
      </c>
      <c r="L6032" t="str">
        <f>UPPER(anotacoes!H6032)</f>
        <v>DISPLACEMENT</v>
      </c>
      <c r="M6032" t="str">
        <f>IF(OR(L6032="ATTACK",L6032="FINTA"),"&lt;TECNICA&gt;",UPPER(anotacoes!I6032))</f>
        <v>TRY TO GRIP WITH CONTACT</v>
      </c>
      <c r="N6032" t="str">
        <f>IF(OR(L6032="ATTACK",L6032="FINTA"),UPPER(anotacoes!I6032),"")</f>
        <v/>
      </c>
      <c r="O6032" s="6" t="str">
        <f>IF(anotacoes!N6032=0,"",anotacoes!N6032)</f>
        <v/>
      </c>
      <c r="P6032" t="str">
        <f>IF(anotacoes!M6032=0,"",UPPER(anotacoes!M6032))</f>
        <v/>
      </c>
      <c r="Q6032" t="str">
        <f t="shared" si="189"/>
        <v>INSERT INTO CONVERSAO_LUTA_ACAO (cd_conversao, id_luta, sequencia, momento_inicio, momento_fim, quem_faz, quem_sofre, acao_tipo, acao, tecnica, direcao, pontuacao) VALUES (1, 86, 75, TRIM(' 00:07:35,267'), TRIM(' 00:07:38,438'), 'SCHMITT', 'KIM, J B', 'DISPLACEMENT', 'TRY TO GRIP WITH CONTACT', NULL, NULL, NULL)</v>
      </c>
      <c r="R6032" t="s">
        <v>10327</v>
      </c>
    </row>
    <row r="6033" spans="1:18" hidden="1" x14ac:dyDescent="0.25">
      <c r="A6033" s="7">
        <f>anotacoes!D6033</f>
        <v>40580</v>
      </c>
      <c r="B6033" t="str">
        <f>anotacoes!C6033</f>
        <v>GRAND SLAM PARIS 2011</v>
      </c>
      <c r="C6033" t="str">
        <f>anotacoes!E6033</f>
        <v>SCHMITT</v>
      </c>
      <c r="D6033" t="str">
        <f>anotacoes!F6033</f>
        <v>KIM, J B</v>
      </c>
      <c r="E6033" t="s">
        <v>10325</v>
      </c>
      <c r="F6033">
        <f>anotacoes!A6033</f>
        <v>86</v>
      </c>
      <c r="G6033">
        <f>anotacoes!B6033</f>
        <v>76</v>
      </c>
      <c r="H6033" t="str">
        <f>anotacoes!K6033</f>
        <v xml:space="preserve"> 00:07:38,438</v>
      </c>
      <c r="I6033" t="str">
        <f>anotacoes!L6033</f>
        <v xml:space="preserve"> 00:08:23,592</v>
      </c>
      <c r="J6033" t="str">
        <f>IF(L6033="PAUSE",E6033,IF(anotacoes!G6037=conversao_anotacoes!C6033,conversao_anotacoes!C6033,conversao_anotacoes!D6033))</f>
        <v>SCHMITT</v>
      </c>
      <c r="K6033" t="str">
        <f t="shared" si="188"/>
        <v>KIM, J B</v>
      </c>
      <c r="L6033" t="str">
        <f>UPPER(anotacoes!H6033)</f>
        <v>DISPLACEMENT</v>
      </c>
      <c r="M6033" t="str">
        <f>IF(OR(L6033="ATTACK",L6033="FINTA"),"&lt;TECNICA&gt;",UPPER(anotacoes!I6033))</f>
        <v>TRY TO GRIP WITHOUT CONTACT</v>
      </c>
      <c r="N6033" t="str">
        <f>IF(OR(L6033="ATTACK",L6033="FINTA"),UPPER(anotacoes!I6033),"")</f>
        <v/>
      </c>
      <c r="O6033" s="6" t="str">
        <f>IF(anotacoes!N6033=0,"",anotacoes!N6033)</f>
        <v/>
      </c>
      <c r="P6033" t="str">
        <f>IF(anotacoes!M6033=0,"",UPPER(anotacoes!M6033))</f>
        <v/>
      </c>
      <c r="Q6033" t="str">
        <f t="shared" si="189"/>
        <v>INSERT INTO CONVERSAO_LUTA_ACAO (cd_conversao, id_luta, sequencia, momento_inicio, momento_fim, quem_faz, quem_sofre, acao_tipo, acao, tecnica, direcao, pontuacao) VALUES (1, 86, 76, TRIM(' 00:07:38,438'), TRIM(' 00:08:23,592'), 'SCHMITT', 'KIM, J B', 'DISPLACEMENT', 'TRY TO GRIP WITHOUT CONTACT', NULL, NULL, NULL)</v>
      </c>
      <c r="R6033" t="s">
        <v>10327</v>
      </c>
    </row>
    <row r="6034" spans="1:18" hidden="1" x14ac:dyDescent="0.25">
      <c r="A6034" s="7">
        <f>anotacoes!D6034</f>
        <v>40580</v>
      </c>
      <c r="B6034" t="str">
        <f>anotacoes!C6034</f>
        <v>GRAND SLAM PARIS 2011</v>
      </c>
      <c r="C6034" t="str">
        <f>anotacoes!E6034</f>
        <v>SCHMITT</v>
      </c>
      <c r="D6034" t="str">
        <f>anotacoes!F6034</f>
        <v>KIM, J B</v>
      </c>
      <c r="E6034" t="s">
        <v>10325</v>
      </c>
      <c r="F6034">
        <f>anotacoes!A6034</f>
        <v>86</v>
      </c>
      <c r="G6034">
        <f>anotacoes!B6034</f>
        <v>77</v>
      </c>
      <c r="H6034" t="str">
        <f>anotacoes!K6034</f>
        <v xml:space="preserve"> 00:08:23,592</v>
      </c>
      <c r="I6034" t="str">
        <f>anotacoes!L6034</f>
        <v xml:space="preserve"> 00:08:27,510</v>
      </c>
      <c r="J6034" t="str">
        <f>IF(L6034="PAUSE",E6034,IF(anotacoes!G6038=conversao_anotacoes!C6034,conversao_anotacoes!C6034,conversao_anotacoes!D6034))</f>
        <v>SCHMITT</v>
      </c>
      <c r="K6034" t="str">
        <f t="shared" si="188"/>
        <v>KIM, J B</v>
      </c>
      <c r="L6034" t="str">
        <f>UPPER(anotacoes!H6034)</f>
        <v>GRIP TIME</v>
      </c>
      <c r="M6034" t="str">
        <f>IF(OR(L6034="ATTACK",L6034="FINTA"),"&lt;TECNICA&gt;",UPPER(anotacoes!I6034))</f>
        <v>RIGHT COLLAR RIGHT SLEEVE</v>
      </c>
      <c r="N6034" t="str">
        <f>IF(OR(L6034="ATTACK",L6034="FINTA"),UPPER(anotacoes!I6034),"")</f>
        <v/>
      </c>
      <c r="O6034" s="6" t="str">
        <f>IF(anotacoes!N6034=0,"",anotacoes!N6034)</f>
        <v/>
      </c>
      <c r="P6034" t="str">
        <f>IF(anotacoes!M6034=0,"",UPPER(anotacoes!M6034))</f>
        <v/>
      </c>
      <c r="Q6034" t="str">
        <f t="shared" si="189"/>
        <v>INSERT INTO CONVERSAO_LUTA_ACAO (cd_conversao, id_luta, sequencia, momento_inicio, momento_fim, quem_faz, quem_sofre, acao_tipo, acao, tecnica, direcao, pontuacao) VALUES (1, 86, 77, TRIM(' 00:08:23,592'), TRIM(' 00:08:27,510'), 'SCHMITT', 'KIM, J B', 'GRIP TIME', 'RIGHT COLLAR RIGHT SLEEVE', NULL, NULL, NULL)</v>
      </c>
      <c r="R6034" t="s">
        <v>10327</v>
      </c>
    </row>
    <row r="6035" spans="1:18" hidden="1" x14ac:dyDescent="0.25">
      <c r="A6035" s="7">
        <f>anotacoes!D6035</f>
        <v>40580</v>
      </c>
      <c r="B6035" t="str">
        <f>anotacoes!C6035</f>
        <v>GRAND SLAM PARIS 2011</v>
      </c>
      <c r="C6035" t="str">
        <f>anotacoes!E6035</f>
        <v>SCHMITT</v>
      </c>
      <c r="D6035" t="str">
        <f>anotacoes!F6035</f>
        <v>KIM, J B</v>
      </c>
      <c r="E6035" t="s">
        <v>10325</v>
      </c>
      <c r="F6035">
        <f>anotacoes!A6035</f>
        <v>86</v>
      </c>
      <c r="G6035">
        <f>anotacoes!B6035</f>
        <v>78</v>
      </c>
      <c r="H6035" t="str">
        <f>anotacoes!K6035</f>
        <v xml:space="preserve"> 00:08:27,701</v>
      </c>
      <c r="I6035" t="str">
        <f>anotacoes!L6035</f>
        <v xml:space="preserve"> 00:08:29,666</v>
      </c>
      <c r="J6035" t="str">
        <f>IF(L6035="PAUSE",E6035,IF(anotacoes!G6039=conversao_anotacoes!C6035,conversao_anotacoes!C6035,conversao_anotacoes!D6035))</f>
        <v>SCHMITT</v>
      </c>
      <c r="K6035" t="str">
        <f t="shared" si="188"/>
        <v>KIM, J B</v>
      </c>
      <c r="L6035" t="str">
        <f>UPPER(anotacoes!H6035)</f>
        <v>GROUNDWORK COMBAT</v>
      </c>
      <c r="M6035" t="str">
        <f>IF(OR(L6035="ATTACK",L6035="FINTA"),"&lt;TECNICA&gt;",UPPER(anotacoes!I6035))</f>
        <v>DEFENSIVE POSITION</v>
      </c>
      <c r="N6035" t="str">
        <f>IF(OR(L6035="ATTACK",L6035="FINTA"),UPPER(anotacoes!I6035),"")</f>
        <v/>
      </c>
      <c r="O6035" s="6" t="str">
        <f>IF(anotacoes!N6035=0,"",anotacoes!N6035)</f>
        <v/>
      </c>
      <c r="P6035" t="str">
        <f>IF(anotacoes!M6035=0,"",UPPER(anotacoes!M6035))</f>
        <v/>
      </c>
      <c r="Q6035" t="str">
        <f t="shared" si="189"/>
        <v>INSERT INTO CONVERSAO_LUTA_ACAO (cd_conversao, id_luta, sequencia, momento_inicio, momento_fim, quem_faz, quem_sofre, acao_tipo, acao, tecnica, direcao, pontuacao) VALUES (1, 86, 78, TRIM(' 00:08:27,701'), TRIM(' 00:08:29,666'), 'SCHMITT', 'KIM, J B', 'GROUNDWORK COMBAT', 'DEFENSIVE POSITION', NULL, NULL, NULL)</v>
      </c>
      <c r="R6035" t="s">
        <v>10327</v>
      </c>
    </row>
    <row r="6036" spans="1:18" hidden="1" x14ac:dyDescent="0.25">
      <c r="A6036" s="7">
        <f>anotacoes!D6036</f>
        <v>40580</v>
      </c>
      <c r="B6036" t="str">
        <f>anotacoes!C6036</f>
        <v>GRAND SLAM PARIS 2011</v>
      </c>
      <c r="C6036" t="str">
        <f>anotacoes!E6036</f>
        <v>SCHMITT</v>
      </c>
      <c r="D6036" t="str">
        <f>anotacoes!F6036</f>
        <v>KIM, J B</v>
      </c>
      <c r="E6036" t="s">
        <v>10325</v>
      </c>
      <c r="F6036">
        <f>anotacoes!A6036</f>
        <v>86</v>
      </c>
      <c r="G6036">
        <f>anotacoes!B6036</f>
        <v>79</v>
      </c>
      <c r="H6036" t="str">
        <f>anotacoes!K6036</f>
        <v xml:space="preserve"> 00:08:29,666</v>
      </c>
      <c r="I6036" t="str">
        <f>anotacoes!L6036</f>
        <v xml:space="preserve"> 00:08:31,693</v>
      </c>
      <c r="J6036" t="str">
        <f>IF(L6036="PAUSE",E6036,IF(anotacoes!G6040=conversao_anotacoes!C6036,conversao_anotacoes!C6036,conversao_anotacoes!D6036))</f>
        <v>SCHMITT</v>
      </c>
      <c r="K6036" t="str">
        <f t="shared" si="188"/>
        <v>KIM, J B</v>
      </c>
      <c r="L6036" t="str">
        <f>UPPER(anotacoes!H6036)</f>
        <v>DISPLACEMENT</v>
      </c>
      <c r="M6036" t="str">
        <f>IF(OR(L6036="ATTACK",L6036="FINTA"),"&lt;TECNICA&gt;",UPPER(anotacoes!I6036))</f>
        <v>TRY TO GRIP WITH CONTACT</v>
      </c>
      <c r="N6036" t="str">
        <f>IF(OR(L6036="ATTACK",L6036="FINTA"),UPPER(anotacoes!I6036),"")</f>
        <v/>
      </c>
      <c r="O6036" s="6" t="str">
        <f>IF(anotacoes!N6036=0,"",anotacoes!N6036)</f>
        <v/>
      </c>
      <c r="P6036" t="str">
        <f>IF(anotacoes!M6036=0,"",UPPER(anotacoes!M6036))</f>
        <v/>
      </c>
      <c r="Q6036" t="str">
        <f t="shared" si="189"/>
        <v>INSERT INTO CONVERSAO_LUTA_ACAO (cd_conversao, id_luta, sequencia, momento_inicio, momento_fim, quem_faz, quem_sofre, acao_tipo, acao, tecnica, direcao, pontuacao) VALUES (1, 86, 79, TRIM(' 00:08:29,666'), TRIM(' 00:08:31,693'), 'SCHMITT', 'KIM, J B', 'DISPLACEMENT', 'TRY TO GRIP WITH CONTACT', NULL, NULL, NULL)</v>
      </c>
      <c r="R6036" t="s">
        <v>10327</v>
      </c>
    </row>
    <row r="6037" spans="1:18" hidden="1" x14ac:dyDescent="0.25">
      <c r="A6037" s="7">
        <f>anotacoes!D6037</f>
        <v>40580</v>
      </c>
      <c r="B6037" t="str">
        <f>anotacoes!C6037</f>
        <v>GRAND SLAM PARIS 2011</v>
      </c>
      <c r="C6037" t="str">
        <f>anotacoes!E6037</f>
        <v>SCHMITT</v>
      </c>
      <c r="D6037" t="str">
        <f>anotacoes!F6037</f>
        <v>KIM, J B</v>
      </c>
      <c r="E6037" t="s">
        <v>10325</v>
      </c>
      <c r="F6037">
        <f>anotacoes!A6037</f>
        <v>86</v>
      </c>
      <c r="G6037">
        <f>anotacoes!B6037</f>
        <v>80</v>
      </c>
      <c r="H6037" t="str">
        <f>anotacoes!K6037</f>
        <v xml:space="preserve"> 00:08:31,693</v>
      </c>
      <c r="I6037" t="str">
        <f>anotacoes!L6037</f>
        <v xml:space="preserve"> 00:08:32,765</v>
      </c>
      <c r="J6037" t="str">
        <f>IF(L6037="PAUSE",E6037,IF(anotacoes!G6041=conversao_anotacoes!C6037,conversao_anotacoes!C6037,conversao_anotacoes!D6037))</f>
        <v>SCHMITT</v>
      </c>
      <c r="K6037" t="str">
        <f t="shared" si="188"/>
        <v>KIM, J B</v>
      </c>
      <c r="L6037" t="str">
        <f>UPPER(anotacoes!H6037)</f>
        <v>GRIP TIME</v>
      </c>
      <c r="M6037" t="str">
        <f>IF(OR(L6037="ATTACK",L6037="FINTA"),"&lt;TECNICA&gt;",UPPER(anotacoes!I6037))</f>
        <v>LEFT COLLAR RIGHT SLEEVE</v>
      </c>
      <c r="N6037" t="str">
        <f>IF(OR(L6037="ATTACK",L6037="FINTA"),UPPER(anotacoes!I6037),"")</f>
        <v/>
      </c>
      <c r="O6037" s="6" t="str">
        <f>IF(anotacoes!N6037=0,"",anotacoes!N6037)</f>
        <v/>
      </c>
      <c r="P6037" t="str">
        <f>IF(anotacoes!M6037=0,"",UPPER(anotacoes!M6037))</f>
        <v/>
      </c>
      <c r="Q6037" t="str">
        <f t="shared" si="189"/>
        <v>INSERT INTO CONVERSAO_LUTA_ACAO (cd_conversao, id_luta, sequencia, momento_inicio, momento_fim, quem_faz, quem_sofre, acao_tipo, acao, tecnica, direcao, pontuacao) VALUES (1, 86, 80, TRIM(' 00:08:31,693'), TRIM(' 00:08:32,765'), 'SCHMITT', 'KIM, J B', 'GRIP TIME', 'LEFT COLLAR RIGHT SLEEVE', NULL, NULL, NULL)</v>
      </c>
      <c r="R6037" t="s">
        <v>10327</v>
      </c>
    </row>
    <row r="6038" spans="1:18" hidden="1" x14ac:dyDescent="0.25">
      <c r="A6038" s="7">
        <f>anotacoes!D6038</f>
        <v>40580</v>
      </c>
      <c r="B6038" t="str">
        <f>anotacoes!C6038</f>
        <v>GRAND SLAM PARIS 2011</v>
      </c>
      <c r="C6038" t="str">
        <f>anotacoes!E6038</f>
        <v>SCHMITT</v>
      </c>
      <c r="D6038" t="str">
        <f>anotacoes!F6038</f>
        <v>KIM, J B</v>
      </c>
      <c r="E6038" t="s">
        <v>10325</v>
      </c>
      <c r="F6038">
        <f>anotacoes!A6038</f>
        <v>86</v>
      </c>
      <c r="G6038">
        <f>anotacoes!B6038</f>
        <v>81</v>
      </c>
      <c r="H6038" t="str">
        <f>anotacoes!K6038</f>
        <v xml:space="preserve"> 00:08:32,765</v>
      </c>
      <c r="I6038" t="str">
        <f>anotacoes!L6038</f>
        <v xml:space="preserve"> 00:08:32,966</v>
      </c>
      <c r="J6038" t="str">
        <f>IF(L6038="PAUSE",E6038,IF(anotacoes!G6042=conversao_anotacoes!C6038,conversao_anotacoes!C6038,conversao_anotacoes!D6038))</f>
        <v>SCHMITT</v>
      </c>
      <c r="K6038" t="str">
        <f t="shared" si="188"/>
        <v>KIM, J B</v>
      </c>
      <c r="L6038" t="str">
        <f>UPPER(anotacoes!H6038)</f>
        <v>ATTACK</v>
      </c>
      <c r="M6038" t="str">
        <f>IF(OR(L6038="ATTACK",L6038="FINTA"),"&lt;TECNICA&gt;",UPPER(anotacoes!I6038))</f>
        <v>&lt;TECNICA&gt;</v>
      </c>
      <c r="N6038" t="str">
        <f>IF(OR(L6038="ATTACK",L6038="FINTA"),UPPER(anotacoes!I6038),"")</f>
        <v>DEASHI HARAI</v>
      </c>
      <c r="O6038" s="6">
        <f>IF(anotacoes!N6038=0,"",anotacoes!N6038)</f>
        <v>7</v>
      </c>
      <c r="P6038" t="str">
        <f>IF(anotacoes!M6038=0,"",UPPER(anotacoes!M6038))</f>
        <v/>
      </c>
      <c r="Q6038" t="str">
        <f t="shared" si="189"/>
        <v>INSERT INTO CONVERSAO_LUTA_ACAO (cd_conversao, id_luta, sequencia, momento_inicio, momento_fim, quem_faz, quem_sofre, acao_tipo, acao, tecnica, direcao, pontuacao) VALUES (1, 86, 81, TRIM(' 00:08:32,765'), TRIM(' 00:08:32,966'), 'SCHMITT', 'KIM, J B', 'ATTACK', '&lt;TECNICA&gt;', 'DEASHI HARAI', 7, NULL)</v>
      </c>
      <c r="R6038" t="s">
        <v>10327</v>
      </c>
    </row>
    <row r="6039" spans="1:18" hidden="1" x14ac:dyDescent="0.25">
      <c r="A6039" s="7">
        <f>anotacoes!D6039</f>
        <v>40580</v>
      </c>
      <c r="B6039" t="str">
        <f>anotacoes!C6039</f>
        <v>GRAND SLAM PARIS 2011</v>
      </c>
      <c r="C6039" t="str">
        <f>anotacoes!E6039</f>
        <v>SCHMITT</v>
      </c>
      <c r="D6039" t="str">
        <f>anotacoes!F6039</f>
        <v>KIM, J B</v>
      </c>
      <c r="E6039" t="s">
        <v>10325</v>
      </c>
      <c r="F6039">
        <f>anotacoes!A6039</f>
        <v>86</v>
      </c>
      <c r="G6039">
        <f>anotacoes!B6039</f>
        <v>82</v>
      </c>
      <c r="H6039" t="str">
        <f>anotacoes!K6039</f>
        <v xml:space="preserve"> 00:08:32,966</v>
      </c>
      <c r="I6039" t="str">
        <f>anotacoes!L6039</f>
        <v xml:space="preserve"> 00:08:40,498</v>
      </c>
      <c r="J6039" t="str">
        <f>IF(L6039="PAUSE",E6039,IF(anotacoes!G6043=conversao_anotacoes!C6039,conversao_anotacoes!C6039,conversao_anotacoes!D6039))</f>
        <v>SCHMITT</v>
      </c>
      <c r="K6039" t="str">
        <f t="shared" si="188"/>
        <v>KIM, J B</v>
      </c>
      <c r="L6039" t="str">
        <f>UPPER(anotacoes!H6039)</f>
        <v>GROUNDWORK COMBAT</v>
      </c>
      <c r="M6039" t="str">
        <f>IF(OR(L6039="ATTACK",L6039="FINTA"),"&lt;TECNICA&gt;",UPPER(anotacoes!I6039))</f>
        <v>TRYING TO ATTACK</v>
      </c>
      <c r="N6039" t="str">
        <f>IF(OR(L6039="ATTACK",L6039="FINTA"),UPPER(anotacoes!I6039),"")</f>
        <v/>
      </c>
      <c r="O6039" s="6" t="str">
        <f>IF(anotacoes!N6039=0,"",anotacoes!N6039)</f>
        <v/>
      </c>
      <c r="P6039" t="str">
        <f>IF(anotacoes!M6039=0,"",UPPER(anotacoes!M6039))</f>
        <v/>
      </c>
      <c r="Q6039" t="str">
        <f t="shared" si="189"/>
        <v>INSERT INTO CONVERSAO_LUTA_ACAO (cd_conversao, id_luta, sequencia, momento_inicio, momento_fim, quem_faz, quem_sofre, acao_tipo, acao, tecnica, direcao, pontuacao) VALUES (1, 86, 82, TRIM(' 00:08:32,966'), TRIM(' 00:08:40,498'), 'SCHMITT', 'KIM, J B', 'GROUNDWORK COMBAT', 'TRYING TO ATTACK', NULL, NULL, NULL)</v>
      </c>
      <c r="R6039" t="s">
        <v>10327</v>
      </c>
    </row>
    <row r="6040" spans="1:18" hidden="1" x14ac:dyDescent="0.25">
      <c r="A6040" s="7">
        <f>anotacoes!D6040</f>
        <v>40580</v>
      </c>
      <c r="B6040" t="str">
        <f>anotacoes!C6040</f>
        <v>GRAND SLAM PARIS 2011</v>
      </c>
      <c r="C6040" t="str">
        <f>anotacoes!E6040</f>
        <v>SCHMITT</v>
      </c>
      <c r="D6040" t="str">
        <f>anotacoes!F6040</f>
        <v>KIM, J B</v>
      </c>
      <c r="E6040" t="s">
        <v>10325</v>
      </c>
      <c r="F6040">
        <f>anotacoes!A6040</f>
        <v>86</v>
      </c>
      <c r="G6040">
        <f>anotacoes!B6040</f>
        <v>83</v>
      </c>
      <c r="H6040" t="str">
        <f>anotacoes!K6040</f>
        <v xml:space="preserve"> 00:08:40,498</v>
      </c>
      <c r="I6040" t="str">
        <f>anotacoes!L6040</f>
        <v xml:space="preserve"> 00:08:46,829</v>
      </c>
      <c r="J6040" t="str">
        <f>IF(L6040="PAUSE",E6040,IF(anotacoes!G6044=conversao_anotacoes!C6040,conversao_anotacoes!C6040,conversao_anotacoes!D6040))</f>
        <v>&lt;ARBITRO_DESCONHECIDO&gt;</v>
      </c>
      <c r="K6040" t="str">
        <f t="shared" si="188"/>
        <v/>
      </c>
      <c r="L6040" t="str">
        <f>UPPER(anotacoes!H6040)</f>
        <v>PAUSE</v>
      </c>
      <c r="M6040" t="str">
        <f>IF(OR(L6040="ATTACK",L6040="FINTA"),"&lt;TECNICA&gt;",UPPER(anotacoes!I6040))</f>
        <v>&lt;NAO_CLASSIFICADO&gt;</v>
      </c>
      <c r="N6040" t="str">
        <f>IF(OR(L6040="ATTACK",L6040="FINTA"),UPPER(anotacoes!I6040),"")</f>
        <v/>
      </c>
      <c r="O6040" s="6" t="str">
        <f>IF(anotacoes!N6040=0,"",anotacoes!N6040)</f>
        <v/>
      </c>
      <c r="P6040" t="str">
        <f>IF(anotacoes!M6040=0,"",UPPER(anotacoes!M6040))</f>
        <v/>
      </c>
      <c r="Q6040" t="str">
        <f t="shared" si="189"/>
        <v>INSERT INTO CONVERSAO_LUTA_ACAO (cd_conversao, id_luta, sequencia, momento_inicio, momento_fim, quem_faz, quem_sofre, acao_tipo, acao, tecnica, direcao, pontuacao) VALUES (1, 86, 83, TRIM(' 00:08:40,498'), TRIM(' 00:08:46,829'), '&lt;ARBITRO_DESCONHECIDO&gt;', '', 'PAUSE', '&lt;NAO_CLASSIFICADO&gt;', NULL, NULL, NULL)</v>
      </c>
      <c r="R6040" t="s">
        <v>10327</v>
      </c>
    </row>
    <row r="6041" spans="1:18" hidden="1" x14ac:dyDescent="0.25">
      <c r="A6041" s="7">
        <f>anotacoes!D6041</f>
        <v>40580</v>
      </c>
      <c r="B6041" t="str">
        <f>anotacoes!C6041</f>
        <v>GRAND SLAM PARIS 2011</v>
      </c>
      <c r="C6041" t="str">
        <f>anotacoes!E6041</f>
        <v>SCHMITT</v>
      </c>
      <c r="D6041" t="str">
        <f>anotacoes!F6041</f>
        <v>KIM, J B</v>
      </c>
      <c r="E6041" t="s">
        <v>10325</v>
      </c>
      <c r="F6041">
        <f>anotacoes!A6041</f>
        <v>86</v>
      </c>
      <c r="G6041">
        <f>anotacoes!B6041</f>
        <v>84</v>
      </c>
      <c r="H6041" t="str">
        <f>anotacoes!K6041</f>
        <v xml:space="preserve"> 00:08:46,829</v>
      </c>
      <c r="I6041" t="str">
        <f>anotacoes!L6041</f>
        <v xml:space="preserve"> 00:08:49,731</v>
      </c>
      <c r="J6041" t="str">
        <f>IF(L6041="PAUSE",E6041,IF(anotacoes!G6045=conversao_anotacoes!C6041,conversao_anotacoes!C6041,conversao_anotacoes!D6041))</f>
        <v>SCHMITT</v>
      </c>
      <c r="K6041" t="str">
        <f t="shared" si="188"/>
        <v>KIM, J B</v>
      </c>
      <c r="L6041" t="str">
        <f>UPPER(anotacoes!H6041)</f>
        <v>DISPLACEMENT</v>
      </c>
      <c r="M6041" t="str">
        <f>IF(OR(L6041="ATTACK",L6041="FINTA"),"&lt;TECNICA&gt;",UPPER(anotacoes!I6041))</f>
        <v>CIRCULAR LEFT</v>
      </c>
      <c r="N6041" t="str">
        <f>IF(OR(L6041="ATTACK",L6041="FINTA"),UPPER(anotacoes!I6041),"")</f>
        <v/>
      </c>
      <c r="O6041" s="6" t="str">
        <f>IF(anotacoes!N6041=0,"",anotacoes!N6041)</f>
        <v/>
      </c>
      <c r="P6041" t="str">
        <f>IF(anotacoes!M6041=0,"",UPPER(anotacoes!M6041))</f>
        <v/>
      </c>
      <c r="Q6041" t="str">
        <f t="shared" si="189"/>
        <v>INSERT INTO CONVERSAO_LUTA_ACAO (cd_conversao, id_luta, sequencia, momento_inicio, momento_fim, quem_faz, quem_sofre, acao_tipo, acao, tecnica, direcao, pontuacao) VALUES (1, 86, 84, TRIM(' 00:08:46,829'), TRIM(' 00:08:49,731'), 'SCHMITT', 'KIM, J B', 'DISPLACEMENT', 'CIRCULAR LEFT', NULL, NULL, NULL)</v>
      </c>
      <c r="R6041" t="s">
        <v>10327</v>
      </c>
    </row>
    <row r="6042" spans="1:18" hidden="1" x14ac:dyDescent="0.25">
      <c r="A6042" s="7">
        <f>anotacoes!D6042</f>
        <v>40958</v>
      </c>
      <c r="B6042" t="str">
        <f>anotacoes!C6042</f>
        <v>GRAND PRIX DUSSELDORF 2012</v>
      </c>
      <c r="C6042" t="str">
        <f>anotacoes!E6042</f>
        <v>SCHMITT</v>
      </c>
      <c r="D6042" t="str">
        <f>anotacoes!F6042</f>
        <v>BISCHOF</v>
      </c>
      <c r="E6042" t="s">
        <v>10325</v>
      </c>
      <c r="F6042">
        <f>anotacoes!A6042</f>
        <v>87</v>
      </c>
      <c r="G6042">
        <f>anotacoes!B6042</f>
        <v>1</v>
      </c>
      <c r="H6042" t="str">
        <f>anotacoes!K6042</f>
        <v xml:space="preserve"> 00:00:00,447</v>
      </c>
      <c r="I6042" t="str">
        <f>anotacoes!L6042</f>
        <v xml:space="preserve"> 00:00:10,027</v>
      </c>
      <c r="J6042" t="str">
        <f>IF(L6042="PAUSE",E6042,IF(anotacoes!G6046=conversao_anotacoes!C6042,conversao_anotacoes!C6042,conversao_anotacoes!D6042))</f>
        <v>SCHMITT</v>
      </c>
      <c r="K6042" t="str">
        <f t="shared" si="188"/>
        <v>BISCHOF</v>
      </c>
      <c r="L6042" t="str">
        <f>UPPER(anotacoes!H6042)</f>
        <v>DISPLACEMENT</v>
      </c>
      <c r="M6042" t="str">
        <f>IF(OR(L6042="ATTACK",L6042="FINTA"),"&lt;TECNICA&gt;",UPPER(anotacoes!I6042))</f>
        <v>TRY TO GRIP WITH CONTACT</v>
      </c>
      <c r="N6042" t="str">
        <f>IF(OR(L6042="ATTACK",L6042="FINTA"),UPPER(anotacoes!I6042),"")</f>
        <v/>
      </c>
      <c r="O6042" s="6" t="str">
        <f>IF(anotacoes!N6042=0,"",anotacoes!N6042)</f>
        <v/>
      </c>
      <c r="P6042" t="str">
        <f>IF(anotacoes!M6042=0,"",UPPER(anotacoes!M6042))</f>
        <v/>
      </c>
      <c r="Q6042" t="str">
        <f t="shared" si="189"/>
        <v>INSERT INTO CONVERSAO_LUTA_ACAO (cd_conversao, id_luta, sequencia, momento_inicio, momento_fim, quem_faz, quem_sofre, acao_tipo, acao, tecnica, direcao, pontuacao) VALUES (1, 87, 1, TRIM(' 00:00:00,447'), TRIM(' 00:00:10,027'), 'SCHMITT', 'BISCHOF', 'DISPLACEMENT', 'TRY TO GRIP WITH CONTACT', NULL, NULL, NULL)</v>
      </c>
      <c r="R6042" t="s">
        <v>10327</v>
      </c>
    </row>
    <row r="6043" spans="1:18" hidden="1" x14ac:dyDescent="0.25">
      <c r="A6043" s="7">
        <f>anotacoes!D6043</f>
        <v>40958</v>
      </c>
      <c r="B6043" t="str">
        <f>anotacoes!C6043</f>
        <v>GRAND PRIX DUSSELDORF 2012</v>
      </c>
      <c r="C6043" t="str">
        <f>anotacoes!E6043</f>
        <v>SCHMITT</v>
      </c>
      <c r="D6043" t="str">
        <f>anotacoes!F6043</f>
        <v>BISCHOF</v>
      </c>
      <c r="E6043" t="s">
        <v>10325</v>
      </c>
      <c r="F6043">
        <f>anotacoes!A6043</f>
        <v>87</v>
      </c>
      <c r="G6043">
        <f>anotacoes!B6043</f>
        <v>2</v>
      </c>
      <c r="H6043" t="str">
        <f>anotacoes!K6043</f>
        <v xml:space="preserve"> 00:00:10,027</v>
      </c>
      <c r="I6043" t="str">
        <f>anotacoes!L6043</f>
        <v xml:space="preserve"> 00:00:09,321</v>
      </c>
      <c r="J6043" t="str">
        <f>IF(L6043="PAUSE",E6043,IF(anotacoes!G6047=conversao_anotacoes!C6043,conversao_anotacoes!C6043,conversao_anotacoes!D6043))</f>
        <v>SCHMITT</v>
      </c>
      <c r="K6043" t="str">
        <f t="shared" si="188"/>
        <v>BISCHOF</v>
      </c>
      <c r="L6043" t="str">
        <f>UPPER(anotacoes!H6043)</f>
        <v>GRIP TIME</v>
      </c>
      <c r="M6043" t="str">
        <f>IF(OR(L6043="ATTACK",L6043="FINTA"),"&lt;TECNICA&gt;",UPPER(anotacoes!I6043))</f>
        <v>RIGHT SLEEVE</v>
      </c>
      <c r="N6043" t="str">
        <f>IF(OR(L6043="ATTACK",L6043="FINTA"),UPPER(anotacoes!I6043),"")</f>
        <v/>
      </c>
      <c r="O6043" s="6" t="str">
        <f>IF(anotacoes!N6043=0,"",anotacoes!N6043)</f>
        <v/>
      </c>
      <c r="P6043" t="str">
        <f>IF(anotacoes!M6043=0,"",UPPER(anotacoes!M6043))</f>
        <v/>
      </c>
      <c r="Q6043" t="str">
        <f t="shared" si="189"/>
        <v>INSERT INTO CONVERSAO_LUTA_ACAO (cd_conversao, id_luta, sequencia, momento_inicio, momento_fim, quem_faz, quem_sofre, acao_tipo, acao, tecnica, direcao, pontuacao) VALUES (1, 87, 2, TRIM(' 00:00:10,027'), TRIM(' 00:00:09,321'), 'SCHMITT', 'BISCHOF', 'GRIP TIME', 'RIGHT SLEEVE', NULL, NULL, NULL)</v>
      </c>
      <c r="R6043" t="s">
        <v>10327</v>
      </c>
    </row>
    <row r="6044" spans="1:18" hidden="1" x14ac:dyDescent="0.25">
      <c r="A6044" s="7">
        <f>anotacoes!D6044</f>
        <v>40958</v>
      </c>
      <c r="B6044" t="str">
        <f>anotacoes!C6044</f>
        <v>GRAND PRIX DUSSELDORF 2012</v>
      </c>
      <c r="C6044" t="str">
        <f>anotacoes!E6044</f>
        <v>SCHMITT</v>
      </c>
      <c r="D6044" t="str">
        <f>anotacoes!F6044</f>
        <v>BISCHOF</v>
      </c>
      <c r="E6044" t="s">
        <v>10325</v>
      </c>
      <c r="F6044">
        <f>anotacoes!A6044</f>
        <v>87</v>
      </c>
      <c r="G6044">
        <f>anotacoes!B6044</f>
        <v>3</v>
      </c>
      <c r="H6044" t="str">
        <f>anotacoes!K6044</f>
        <v xml:space="preserve"> 00:00:09,321</v>
      </c>
      <c r="I6044" t="str">
        <f>anotacoes!L6044</f>
        <v xml:space="preserve"> 00:00:09,749</v>
      </c>
      <c r="J6044" t="str">
        <f>IF(L6044="PAUSE",E6044,IF(anotacoes!G6048=conversao_anotacoes!C6044,conversao_anotacoes!C6044,conversao_anotacoes!D6044))</f>
        <v>SCHMITT</v>
      </c>
      <c r="K6044" t="str">
        <f t="shared" si="188"/>
        <v>BISCHOF</v>
      </c>
      <c r="L6044" t="str">
        <f>UPPER(anotacoes!H6044)</f>
        <v>ATTACK</v>
      </c>
      <c r="M6044" t="str">
        <f>IF(OR(L6044="ATTACK",L6044="FINTA"),"&lt;TECNICA&gt;",UPPER(anotacoes!I6044))</f>
        <v>&lt;TECNICA&gt;</v>
      </c>
      <c r="N6044" t="str">
        <f>IF(OR(L6044="ATTACK",L6044="FINTA"),UPPER(anotacoes!I6044),"")</f>
        <v>DEASHI HARAI</v>
      </c>
      <c r="O6044" s="6">
        <f>IF(anotacoes!N6044=0,"",anotacoes!N6044)</f>
        <v>7</v>
      </c>
      <c r="P6044" t="str">
        <f>IF(anotacoes!M6044=0,"",UPPER(anotacoes!M6044))</f>
        <v/>
      </c>
      <c r="Q6044" t="str">
        <f t="shared" si="189"/>
        <v>INSERT INTO CONVERSAO_LUTA_ACAO (cd_conversao, id_luta, sequencia, momento_inicio, momento_fim, quem_faz, quem_sofre, acao_tipo, acao, tecnica, direcao, pontuacao) VALUES (1, 87, 3, TRIM(' 00:00:09,321'), TRIM(' 00:00:09,749'), 'SCHMITT', 'BISCHOF', 'ATTACK', '&lt;TECNICA&gt;', 'DEASHI HARAI', 7, NULL)</v>
      </c>
      <c r="R6044" t="s">
        <v>10327</v>
      </c>
    </row>
    <row r="6045" spans="1:18" hidden="1" x14ac:dyDescent="0.25">
      <c r="A6045" s="7">
        <f>anotacoes!D6045</f>
        <v>40958</v>
      </c>
      <c r="B6045" t="str">
        <f>anotacoes!C6045</f>
        <v>GRAND PRIX DUSSELDORF 2012</v>
      </c>
      <c r="C6045" t="str">
        <f>anotacoes!E6045</f>
        <v>SCHMITT</v>
      </c>
      <c r="D6045" t="str">
        <f>anotacoes!F6045</f>
        <v>BISCHOF</v>
      </c>
      <c r="E6045" t="s">
        <v>10325</v>
      </c>
      <c r="F6045">
        <f>anotacoes!A6045</f>
        <v>87</v>
      </c>
      <c r="G6045">
        <f>anotacoes!B6045</f>
        <v>4</v>
      </c>
      <c r="H6045" t="str">
        <f>anotacoes!K6045</f>
        <v xml:space="preserve"> 00:00:09,749</v>
      </c>
      <c r="I6045" t="str">
        <f>anotacoes!L6045</f>
        <v xml:space="preserve"> 00:00:11,118</v>
      </c>
      <c r="J6045" t="str">
        <f>IF(L6045="PAUSE",E6045,IF(anotacoes!G6049=conversao_anotacoes!C6045,conversao_anotacoes!C6045,conversao_anotacoes!D6045))</f>
        <v>SCHMITT</v>
      </c>
      <c r="K6045" t="str">
        <f t="shared" si="188"/>
        <v>BISCHOF</v>
      </c>
      <c r="L6045" t="str">
        <f>UPPER(anotacoes!H6045)</f>
        <v>GRIP TIME</v>
      </c>
      <c r="M6045" t="str">
        <f>IF(OR(L6045="ATTACK",L6045="FINTA"),"&lt;TECNICA&gt;",UPPER(anotacoes!I6045))</f>
        <v>RIGHT COLLAR RIGHT SLEEVE</v>
      </c>
      <c r="N6045" t="str">
        <f>IF(OR(L6045="ATTACK",L6045="FINTA"),UPPER(anotacoes!I6045),"")</f>
        <v/>
      </c>
      <c r="O6045" s="6" t="str">
        <f>IF(anotacoes!N6045=0,"",anotacoes!N6045)</f>
        <v/>
      </c>
      <c r="P6045" t="str">
        <f>IF(anotacoes!M6045=0,"",UPPER(anotacoes!M6045))</f>
        <v/>
      </c>
      <c r="Q6045" t="str">
        <f t="shared" si="189"/>
        <v>INSERT INTO CONVERSAO_LUTA_ACAO (cd_conversao, id_luta, sequencia, momento_inicio, momento_fim, quem_faz, quem_sofre, acao_tipo, acao, tecnica, direcao, pontuacao) VALUES (1, 87, 4, TRIM(' 00:00:09,749'), TRIM(' 00:00:11,118'), 'SCHMITT', 'BISCHOF', 'GRIP TIME', 'RIGHT COLLAR RIGHT SLEEVE', NULL, NULL, NULL)</v>
      </c>
      <c r="R6045" t="s">
        <v>10327</v>
      </c>
    </row>
    <row r="6046" spans="1:18" hidden="1" x14ac:dyDescent="0.25">
      <c r="A6046" s="7">
        <f>anotacoes!D6046</f>
        <v>40958</v>
      </c>
      <c r="B6046" t="str">
        <f>anotacoes!C6046</f>
        <v>GRAND PRIX DUSSELDORF 2012</v>
      </c>
      <c r="C6046" t="str">
        <f>anotacoes!E6046</f>
        <v>SCHMITT</v>
      </c>
      <c r="D6046" t="str">
        <f>anotacoes!F6046</f>
        <v>BISCHOF</v>
      </c>
      <c r="E6046" t="s">
        <v>10325</v>
      </c>
      <c r="F6046">
        <f>anotacoes!A6046</f>
        <v>87</v>
      </c>
      <c r="G6046">
        <f>anotacoes!B6046</f>
        <v>5</v>
      </c>
      <c r="H6046" t="str">
        <f>anotacoes!K6046</f>
        <v xml:space="preserve"> 00:00:11,118</v>
      </c>
      <c r="I6046" t="str">
        <f>anotacoes!L6046</f>
        <v xml:space="preserve"> 00:00:11,592</v>
      </c>
      <c r="J6046" t="str">
        <f>IF(L6046="PAUSE",E6046,IF(anotacoes!G6050=conversao_anotacoes!C6046,conversao_anotacoes!C6046,conversao_anotacoes!D6046))</f>
        <v>SCHMITT</v>
      </c>
      <c r="K6046" t="str">
        <f t="shared" si="188"/>
        <v>BISCHOF</v>
      </c>
      <c r="L6046" t="str">
        <f>UPPER(anotacoes!H6046)</f>
        <v>DEFENSE</v>
      </c>
      <c r="M6046" t="str">
        <f>IF(OR(L6046="ATTACK",L6046="FINTA"),"&lt;TECNICA&gt;",UPPER(anotacoes!I6046))</f>
        <v>TAE-SABAKI RIGHT</v>
      </c>
      <c r="N6046" t="str">
        <f>IF(OR(L6046="ATTACK",L6046="FINTA"),UPPER(anotacoes!I6046),"")</f>
        <v/>
      </c>
      <c r="O6046" s="6" t="str">
        <f>IF(anotacoes!N6046=0,"",anotacoes!N6046)</f>
        <v/>
      </c>
      <c r="P6046" t="str">
        <f>IF(anotacoes!M6046=0,"",UPPER(anotacoes!M6046))</f>
        <v/>
      </c>
      <c r="Q6046" t="str">
        <f t="shared" si="189"/>
        <v>INSERT INTO CONVERSAO_LUTA_ACAO (cd_conversao, id_luta, sequencia, momento_inicio, momento_fim, quem_faz, quem_sofre, acao_tipo, acao, tecnica, direcao, pontuacao) VALUES (1, 87, 5, TRIM(' 00:00:11,118'), TRIM(' 00:00:11,592'), 'SCHMITT', 'BISCHOF', 'DEFENSE', 'TAE-SABAKI RIGHT', NULL, NULL, NULL)</v>
      </c>
      <c r="R6046" t="s">
        <v>10327</v>
      </c>
    </row>
    <row r="6047" spans="1:18" hidden="1" x14ac:dyDescent="0.25">
      <c r="A6047" s="7">
        <f>anotacoes!D6047</f>
        <v>40958</v>
      </c>
      <c r="B6047" t="str">
        <f>anotacoes!C6047</f>
        <v>GRAND PRIX DUSSELDORF 2012</v>
      </c>
      <c r="C6047" t="str">
        <f>anotacoes!E6047</f>
        <v>SCHMITT</v>
      </c>
      <c r="D6047" t="str">
        <f>anotacoes!F6047</f>
        <v>BISCHOF</v>
      </c>
      <c r="E6047" t="s">
        <v>10325</v>
      </c>
      <c r="F6047">
        <f>anotacoes!A6047</f>
        <v>87</v>
      </c>
      <c r="G6047">
        <f>anotacoes!B6047</f>
        <v>6</v>
      </c>
      <c r="H6047" t="str">
        <f>anotacoes!K6047</f>
        <v xml:space="preserve"> 00:00:11,592</v>
      </c>
      <c r="I6047" t="str">
        <f>anotacoes!L6047</f>
        <v xml:space="preserve"> 00:00:15,776</v>
      </c>
      <c r="J6047" t="str">
        <f>IF(L6047="PAUSE",E6047,IF(anotacoes!G6051=conversao_anotacoes!C6047,conversao_anotacoes!C6047,conversao_anotacoes!D6047))</f>
        <v>SCHMITT</v>
      </c>
      <c r="K6047" t="str">
        <f t="shared" si="188"/>
        <v>BISCHOF</v>
      </c>
      <c r="L6047" t="str">
        <f>UPPER(anotacoes!H6047)</f>
        <v>GROUNDWORK COMBAT</v>
      </c>
      <c r="M6047" t="str">
        <f>IF(OR(L6047="ATTACK",L6047="FINTA"),"&lt;TECNICA&gt;",UPPER(anotacoes!I6047))</f>
        <v>TRYING TO ATTACK</v>
      </c>
      <c r="N6047" t="str">
        <f>IF(OR(L6047="ATTACK",L6047="FINTA"),UPPER(anotacoes!I6047),"")</f>
        <v/>
      </c>
      <c r="O6047" s="6" t="str">
        <f>IF(anotacoes!N6047=0,"",anotacoes!N6047)</f>
        <v/>
      </c>
      <c r="P6047" t="str">
        <f>IF(anotacoes!M6047=0,"",UPPER(anotacoes!M6047))</f>
        <v/>
      </c>
      <c r="Q6047" t="str">
        <f t="shared" si="189"/>
        <v>INSERT INTO CONVERSAO_LUTA_ACAO (cd_conversao, id_luta, sequencia, momento_inicio, momento_fim, quem_faz, quem_sofre, acao_tipo, acao, tecnica, direcao, pontuacao) VALUES (1, 87, 6, TRIM(' 00:00:11,592'), TRIM(' 00:00:15,776'), 'SCHMITT', 'BISCHOF', 'GROUNDWORK COMBAT', 'TRYING TO ATTACK', NULL, NULL, NULL)</v>
      </c>
      <c r="R6047" t="s">
        <v>10327</v>
      </c>
    </row>
    <row r="6048" spans="1:18" hidden="1" x14ac:dyDescent="0.25">
      <c r="A6048" s="7">
        <f>anotacoes!D6048</f>
        <v>40958</v>
      </c>
      <c r="B6048" t="str">
        <f>anotacoes!C6048</f>
        <v>GRAND PRIX DUSSELDORF 2012</v>
      </c>
      <c r="C6048" t="str">
        <f>anotacoes!E6048</f>
        <v>SCHMITT</v>
      </c>
      <c r="D6048" t="str">
        <f>anotacoes!F6048</f>
        <v>BISCHOF</v>
      </c>
      <c r="E6048" t="s">
        <v>10325</v>
      </c>
      <c r="F6048">
        <f>anotacoes!A6048</f>
        <v>87</v>
      </c>
      <c r="G6048">
        <f>anotacoes!B6048</f>
        <v>7</v>
      </c>
      <c r="H6048" t="str">
        <f>anotacoes!K6048</f>
        <v xml:space="preserve"> 00:00:15,933</v>
      </c>
      <c r="I6048" t="str">
        <f>anotacoes!L6048</f>
        <v xml:space="preserve"> 00:00:20,174</v>
      </c>
      <c r="J6048" t="str">
        <f>IF(L6048="PAUSE",E6048,IF(anotacoes!G6052=conversao_anotacoes!C6048,conversao_anotacoes!C6048,conversao_anotacoes!D6048))</f>
        <v>&lt;ARBITRO_DESCONHECIDO&gt;</v>
      </c>
      <c r="K6048" t="str">
        <f t="shared" si="188"/>
        <v/>
      </c>
      <c r="L6048" t="str">
        <f>UPPER(anotacoes!H6048)</f>
        <v>PAUSE</v>
      </c>
      <c r="M6048" t="str">
        <f>IF(OR(L6048="ATTACK",L6048="FINTA"),"&lt;TECNICA&gt;",UPPER(anotacoes!I6048))</f>
        <v>&lt;NAO_CLASSIFICADO&gt;</v>
      </c>
      <c r="N6048" t="str">
        <f>IF(OR(L6048="ATTACK",L6048="FINTA"),UPPER(anotacoes!I6048),"")</f>
        <v/>
      </c>
      <c r="O6048" s="6" t="str">
        <f>IF(anotacoes!N6048=0,"",anotacoes!N6048)</f>
        <v/>
      </c>
      <c r="P6048" t="str">
        <f>IF(anotacoes!M6048=0,"",UPPER(anotacoes!M6048))</f>
        <v/>
      </c>
      <c r="Q6048" t="str">
        <f t="shared" si="189"/>
        <v>INSERT INTO CONVERSAO_LUTA_ACAO (cd_conversao, id_luta, sequencia, momento_inicio, momento_fim, quem_faz, quem_sofre, acao_tipo, acao, tecnica, direcao, pontuacao) VALUES (1, 87, 7, TRIM(' 00:00:15,933'), TRIM(' 00:00:20,174'), '&lt;ARBITRO_DESCONHECIDO&gt;', '', 'PAUSE', '&lt;NAO_CLASSIFICADO&gt;', NULL, NULL, NULL)</v>
      </c>
      <c r="R6048" t="s">
        <v>10327</v>
      </c>
    </row>
    <row r="6049" spans="1:18" hidden="1" x14ac:dyDescent="0.25">
      <c r="A6049" s="7">
        <f>anotacoes!D6049</f>
        <v>40958</v>
      </c>
      <c r="B6049" t="str">
        <f>anotacoes!C6049</f>
        <v>GRAND PRIX DUSSELDORF 2012</v>
      </c>
      <c r="C6049" t="str">
        <f>anotacoes!E6049</f>
        <v>SCHMITT</v>
      </c>
      <c r="D6049" t="str">
        <f>anotacoes!F6049</f>
        <v>BISCHOF</v>
      </c>
      <c r="E6049" t="s">
        <v>10325</v>
      </c>
      <c r="F6049">
        <f>anotacoes!A6049</f>
        <v>87</v>
      </c>
      <c r="G6049">
        <f>anotacoes!B6049</f>
        <v>8</v>
      </c>
      <c r="H6049" t="str">
        <f>anotacoes!K6049</f>
        <v xml:space="preserve"> 00:00:20,336</v>
      </c>
      <c r="I6049" t="str">
        <f>anotacoes!L6049</f>
        <v xml:space="preserve"> 00:00:26,611</v>
      </c>
      <c r="J6049" t="str">
        <f>IF(L6049="PAUSE",E6049,IF(anotacoes!G6053=conversao_anotacoes!C6049,conversao_anotacoes!C6049,conversao_anotacoes!D6049))</f>
        <v>SCHMITT</v>
      </c>
      <c r="K6049" t="str">
        <f t="shared" si="188"/>
        <v>BISCHOF</v>
      </c>
      <c r="L6049" t="str">
        <f>UPPER(anotacoes!H6049)</f>
        <v>DISPLACEMENT</v>
      </c>
      <c r="M6049" t="str">
        <f>IF(OR(L6049="ATTACK",L6049="FINTA"),"&lt;TECNICA&gt;",UPPER(anotacoes!I6049))</f>
        <v>CIRCULAR LEFT</v>
      </c>
      <c r="N6049" t="str">
        <f>IF(OR(L6049="ATTACK",L6049="FINTA"),UPPER(anotacoes!I6049),"")</f>
        <v/>
      </c>
      <c r="O6049" s="6" t="str">
        <f>IF(anotacoes!N6049=0,"",anotacoes!N6049)</f>
        <v/>
      </c>
      <c r="P6049" t="str">
        <f>IF(anotacoes!M6049=0,"",UPPER(anotacoes!M6049))</f>
        <v/>
      </c>
      <c r="Q6049" t="str">
        <f t="shared" si="189"/>
        <v>INSERT INTO CONVERSAO_LUTA_ACAO (cd_conversao, id_luta, sequencia, momento_inicio, momento_fim, quem_faz, quem_sofre, acao_tipo, acao, tecnica, direcao, pontuacao) VALUES (1, 87, 8, TRIM(' 00:00:20,336'), TRIM(' 00:00:26,611'), 'SCHMITT', 'BISCHOF', 'DISPLACEMENT', 'CIRCULAR LEFT', NULL, NULL, NULL)</v>
      </c>
      <c r="R6049" t="s">
        <v>10327</v>
      </c>
    </row>
    <row r="6050" spans="1:18" hidden="1" x14ac:dyDescent="0.25">
      <c r="A6050" s="7">
        <f>anotacoes!D6050</f>
        <v>40958</v>
      </c>
      <c r="B6050" t="str">
        <f>anotacoes!C6050</f>
        <v>GRAND PRIX DUSSELDORF 2012</v>
      </c>
      <c r="C6050" t="str">
        <f>anotacoes!E6050</f>
        <v>SCHMITT</v>
      </c>
      <c r="D6050" t="str">
        <f>anotacoes!F6050</f>
        <v>BISCHOF</v>
      </c>
      <c r="E6050" t="s">
        <v>10325</v>
      </c>
      <c r="F6050">
        <f>anotacoes!A6050</f>
        <v>87</v>
      </c>
      <c r="G6050">
        <f>anotacoes!B6050</f>
        <v>9</v>
      </c>
      <c r="H6050" t="str">
        <f>anotacoes!K6050</f>
        <v xml:space="preserve"> 00:00:26,611</v>
      </c>
      <c r="I6050" t="str">
        <f>anotacoes!L6050</f>
        <v xml:space="preserve"> 00:00:28,339</v>
      </c>
      <c r="J6050" t="str">
        <f>IF(L6050="PAUSE",E6050,IF(anotacoes!G6054=conversao_anotacoes!C6050,conversao_anotacoes!C6050,conversao_anotacoes!D6050))</f>
        <v>SCHMITT</v>
      </c>
      <c r="K6050" t="str">
        <f t="shared" si="188"/>
        <v>BISCHOF</v>
      </c>
      <c r="L6050" t="str">
        <f>UPPER(anotacoes!H6050)</f>
        <v>DISPLACEMENT</v>
      </c>
      <c r="M6050" t="str">
        <f>IF(OR(L6050="ATTACK",L6050="FINTA"),"&lt;TECNICA&gt;",UPPER(anotacoes!I6050))</f>
        <v>TRY TO GRIP WITH CONTACT</v>
      </c>
      <c r="N6050" t="str">
        <f>IF(OR(L6050="ATTACK",L6050="FINTA"),UPPER(anotacoes!I6050),"")</f>
        <v/>
      </c>
      <c r="O6050" s="6" t="str">
        <f>IF(anotacoes!N6050=0,"",anotacoes!N6050)</f>
        <v/>
      </c>
      <c r="P6050" t="str">
        <f>IF(anotacoes!M6050=0,"",UPPER(anotacoes!M6050))</f>
        <v/>
      </c>
      <c r="Q6050" t="str">
        <f t="shared" si="189"/>
        <v>INSERT INTO CONVERSAO_LUTA_ACAO (cd_conversao, id_luta, sequencia, momento_inicio, momento_fim, quem_faz, quem_sofre, acao_tipo, acao, tecnica, direcao, pontuacao) VALUES (1, 87, 9, TRIM(' 00:00:26,611'), TRIM(' 00:00:28,339'), 'SCHMITT', 'BISCHOF', 'DISPLACEMENT', 'TRY TO GRIP WITH CONTACT', NULL, NULL, NULL)</v>
      </c>
      <c r="R6050" t="s">
        <v>10327</v>
      </c>
    </row>
    <row r="6051" spans="1:18" hidden="1" x14ac:dyDescent="0.25">
      <c r="A6051" s="7">
        <f>anotacoes!D6051</f>
        <v>40958</v>
      </c>
      <c r="B6051" t="str">
        <f>anotacoes!C6051</f>
        <v>GRAND PRIX DUSSELDORF 2012</v>
      </c>
      <c r="C6051" t="str">
        <f>anotacoes!E6051</f>
        <v>SCHMITT</v>
      </c>
      <c r="D6051" t="str">
        <f>anotacoes!F6051</f>
        <v>BISCHOF</v>
      </c>
      <c r="E6051" t="s">
        <v>10325</v>
      </c>
      <c r="F6051">
        <f>anotacoes!A6051</f>
        <v>87</v>
      </c>
      <c r="G6051">
        <f>anotacoes!B6051</f>
        <v>10</v>
      </c>
      <c r="H6051" t="str">
        <f>anotacoes!K6051</f>
        <v xml:space="preserve"> 00:00:28,339</v>
      </c>
      <c r="I6051" t="str">
        <f>anotacoes!L6051</f>
        <v xml:space="preserve"> 00:00:30,533</v>
      </c>
      <c r="J6051" t="str">
        <f>IF(L6051="PAUSE",E6051,IF(anotacoes!G6055=conversao_anotacoes!C6051,conversao_anotacoes!C6051,conversao_anotacoes!D6051))</f>
        <v>SCHMITT</v>
      </c>
      <c r="K6051" t="str">
        <f t="shared" si="188"/>
        <v>BISCHOF</v>
      </c>
      <c r="L6051" t="str">
        <f>UPPER(anotacoes!H6051)</f>
        <v>GRIP TIME</v>
      </c>
      <c r="M6051" t="str">
        <f>IF(OR(L6051="ATTACK",L6051="FINTA"),"&lt;TECNICA&gt;",UPPER(anotacoes!I6051))</f>
        <v>LEFT COLLAR RIGHT SLEEVE</v>
      </c>
      <c r="N6051" t="str">
        <f>IF(OR(L6051="ATTACK",L6051="FINTA"),UPPER(anotacoes!I6051),"")</f>
        <v/>
      </c>
      <c r="O6051" s="6" t="str">
        <f>IF(anotacoes!N6051=0,"",anotacoes!N6051)</f>
        <v/>
      </c>
      <c r="P6051" t="str">
        <f>IF(anotacoes!M6051=0,"",UPPER(anotacoes!M6051))</f>
        <v/>
      </c>
      <c r="Q6051" t="str">
        <f t="shared" si="189"/>
        <v>INSERT INTO CONVERSAO_LUTA_ACAO (cd_conversao, id_luta, sequencia, momento_inicio, momento_fim, quem_faz, quem_sofre, acao_tipo, acao, tecnica, direcao, pontuacao) VALUES (1, 87, 10, TRIM(' 00:00:28,339'), TRIM(' 00:00:30,533'), 'SCHMITT', 'BISCHOF', 'GRIP TIME', 'LEFT COLLAR RIGHT SLEEVE', NULL, NULL, NULL)</v>
      </c>
      <c r="R6051" t="s">
        <v>10327</v>
      </c>
    </row>
    <row r="6052" spans="1:18" hidden="1" x14ac:dyDescent="0.25">
      <c r="A6052" s="7">
        <f>anotacoes!D6052</f>
        <v>40958</v>
      </c>
      <c r="B6052" t="str">
        <f>anotacoes!C6052</f>
        <v>GRAND PRIX DUSSELDORF 2012</v>
      </c>
      <c r="C6052" t="str">
        <f>anotacoes!E6052</f>
        <v>SCHMITT</v>
      </c>
      <c r="D6052" t="str">
        <f>anotacoes!F6052</f>
        <v>BISCHOF</v>
      </c>
      <c r="E6052" t="s">
        <v>10325</v>
      </c>
      <c r="F6052">
        <f>anotacoes!A6052</f>
        <v>87</v>
      </c>
      <c r="G6052">
        <f>anotacoes!B6052</f>
        <v>11</v>
      </c>
      <c r="H6052" t="str">
        <f>anotacoes!K6052</f>
        <v xml:space="preserve"> 00:00:30,533</v>
      </c>
      <c r="I6052" t="str">
        <f>anotacoes!L6052</f>
        <v xml:space="preserve"> 00:00:38,981</v>
      </c>
      <c r="J6052" t="str">
        <f>IF(L6052="PAUSE",E6052,IF(anotacoes!G6056=conversao_anotacoes!C6052,conversao_anotacoes!C6052,conversao_anotacoes!D6052))</f>
        <v>SCHMITT</v>
      </c>
      <c r="K6052" t="str">
        <f t="shared" si="188"/>
        <v>BISCHOF</v>
      </c>
      <c r="L6052" t="str">
        <f>UPPER(anotacoes!H6052)</f>
        <v>DISPLACEMENT</v>
      </c>
      <c r="M6052" t="str">
        <f>IF(OR(L6052="ATTACK",L6052="FINTA"),"&lt;TECNICA&gt;",UPPER(anotacoes!I6052))</f>
        <v>TRY TO GRIP WITH CONTACT</v>
      </c>
      <c r="N6052" t="str">
        <f>IF(OR(L6052="ATTACK",L6052="FINTA"),UPPER(anotacoes!I6052),"")</f>
        <v/>
      </c>
      <c r="O6052" s="6" t="str">
        <f>IF(anotacoes!N6052=0,"",anotacoes!N6052)</f>
        <v/>
      </c>
      <c r="P6052" t="str">
        <f>IF(anotacoes!M6052=0,"",UPPER(anotacoes!M6052))</f>
        <v/>
      </c>
      <c r="Q6052" t="str">
        <f t="shared" si="189"/>
        <v>INSERT INTO CONVERSAO_LUTA_ACAO (cd_conversao, id_luta, sequencia, momento_inicio, momento_fim, quem_faz, quem_sofre, acao_tipo, acao, tecnica, direcao, pontuacao) VALUES (1, 87, 11, TRIM(' 00:00:30,533'), TRIM(' 00:00:38,981'), 'SCHMITT', 'BISCHOF', 'DISPLACEMENT', 'TRY TO GRIP WITH CONTACT', NULL, NULL, NULL)</v>
      </c>
      <c r="R6052" t="s">
        <v>10327</v>
      </c>
    </row>
    <row r="6053" spans="1:18" hidden="1" x14ac:dyDescent="0.25">
      <c r="A6053" s="7">
        <f>anotacoes!D6053</f>
        <v>40958</v>
      </c>
      <c r="B6053" t="str">
        <f>anotacoes!C6053</f>
        <v>GRAND PRIX DUSSELDORF 2012</v>
      </c>
      <c r="C6053" t="str">
        <f>anotacoes!E6053</f>
        <v>SCHMITT</v>
      </c>
      <c r="D6053" t="str">
        <f>anotacoes!F6053</f>
        <v>BISCHOF</v>
      </c>
      <c r="E6053" t="s">
        <v>10325</v>
      </c>
      <c r="F6053">
        <f>anotacoes!A6053</f>
        <v>87</v>
      </c>
      <c r="G6053">
        <f>anotacoes!B6053</f>
        <v>12</v>
      </c>
      <c r="H6053" t="str">
        <f>anotacoes!K6053</f>
        <v xml:space="preserve"> 00:00:38,981</v>
      </c>
      <c r="I6053" t="str">
        <f>anotacoes!L6053</f>
        <v xml:space="preserve"> 00:00:38,981</v>
      </c>
      <c r="J6053" t="str">
        <f>IF(L6053="PAUSE",E6053,IF(anotacoes!G6057=conversao_anotacoes!C6053,conversao_anotacoes!C6053,conversao_anotacoes!D6053))</f>
        <v>SCHMITT</v>
      </c>
      <c r="K6053" t="str">
        <f t="shared" si="188"/>
        <v>BISCHOF</v>
      </c>
      <c r="L6053" t="str">
        <f>UPPER(anotacoes!H6053)</f>
        <v>GRIP TIME</v>
      </c>
      <c r="M6053" t="str">
        <f>IF(OR(L6053="ATTACK",L6053="FINTA"),"&lt;TECNICA&gt;",UPPER(anotacoes!I6053))</f>
        <v>RIGHT SLEEVE</v>
      </c>
      <c r="N6053" t="str">
        <f>IF(OR(L6053="ATTACK",L6053="FINTA"),UPPER(anotacoes!I6053),"")</f>
        <v/>
      </c>
      <c r="O6053" s="6" t="str">
        <f>IF(anotacoes!N6053=0,"",anotacoes!N6053)</f>
        <v/>
      </c>
      <c r="P6053" t="str">
        <f>IF(anotacoes!M6053=0,"",UPPER(anotacoes!M6053))</f>
        <v/>
      </c>
      <c r="Q6053" t="str">
        <f t="shared" si="189"/>
        <v>INSERT INTO CONVERSAO_LUTA_ACAO (cd_conversao, id_luta, sequencia, momento_inicio, momento_fim, quem_faz, quem_sofre, acao_tipo, acao, tecnica, direcao, pontuacao) VALUES (1, 87, 12, TRIM(' 00:00:38,981'), TRIM(' 00:00:38,981'), 'SCHMITT', 'BISCHOF', 'GRIP TIME', 'RIGHT SLEEVE', NULL, NULL, NULL)</v>
      </c>
      <c r="R6053" t="s">
        <v>10327</v>
      </c>
    </row>
    <row r="6054" spans="1:18" hidden="1" x14ac:dyDescent="0.25">
      <c r="A6054" s="7">
        <f>anotacoes!D6054</f>
        <v>40958</v>
      </c>
      <c r="B6054" t="str">
        <f>anotacoes!C6054</f>
        <v>GRAND PRIX DUSSELDORF 2012</v>
      </c>
      <c r="C6054" t="str">
        <f>anotacoes!E6054</f>
        <v>SCHMITT</v>
      </c>
      <c r="D6054" t="str">
        <f>anotacoes!F6054</f>
        <v>BISCHOF</v>
      </c>
      <c r="E6054" t="s">
        <v>10325</v>
      </c>
      <c r="F6054">
        <f>anotacoes!A6054</f>
        <v>87</v>
      </c>
      <c r="G6054">
        <f>anotacoes!B6054</f>
        <v>13</v>
      </c>
      <c r="H6054" t="str">
        <f>anotacoes!K6054</f>
        <v xml:space="preserve"> 00:00:38,981</v>
      </c>
      <c r="I6054" t="str">
        <f>anotacoes!L6054</f>
        <v xml:space="preserve"> 00:00:39,848</v>
      </c>
      <c r="J6054" t="str">
        <f>IF(L6054="PAUSE",E6054,IF(anotacoes!G6058=conversao_anotacoes!C6054,conversao_anotacoes!C6054,conversao_anotacoes!D6054))</f>
        <v>SCHMITT</v>
      </c>
      <c r="K6054" t="str">
        <f t="shared" si="188"/>
        <v>BISCHOF</v>
      </c>
      <c r="L6054" t="str">
        <f>UPPER(anotacoes!H6054)</f>
        <v>ATTACK</v>
      </c>
      <c r="M6054" t="str">
        <f>IF(OR(L6054="ATTACK",L6054="FINTA"),"&lt;TECNICA&gt;",UPPER(anotacoes!I6054))</f>
        <v>&lt;TECNICA&gt;</v>
      </c>
      <c r="N6054" t="str">
        <f>IF(OR(L6054="ATTACK",L6054="FINTA"),UPPER(anotacoes!I6054),"")</f>
        <v>DEASHI HARAI</v>
      </c>
      <c r="O6054" s="6">
        <f>IF(anotacoes!N6054=0,"",anotacoes!N6054)</f>
        <v>7</v>
      </c>
      <c r="P6054" t="str">
        <f>IF(anotacoes!M6054=0,"",UPPER(anotacoes!M6054))</f>
        <v/>
      </c>
      <c r="Q6054" t="str">
        <f t="shared" si="189"/>
        <v>INSERT INTO CONVERSAO_LUTA_ACAO (cd_conversao, id_luta, sequencia, momento_inicio, momento_fim, quem_faz, quem_sofre, acao_tipo, acao, tecnica, direcao, pontuacao) VALUES (1, 87, 13, TRIM(' 00:00:38,981'), TRIM(' 00:00:39,848'), 'SCHMITT', 'BISCHOF', 'ATTACK', '&lt;TECNICA&gt;', 'DEASHI HARAI', 7, NULL)</v>
      </c>
      <c r="R6054" t="s">
        <v>10327</v>
      </c>
    </row>
    <row r="6055" spans="1:18" hidden="1" x14ac:dyDescent="0.25">
      <c r="A6055" s="7">
        <f>anotacoes!D6055</f>
        <v>40958</v>
      </c>
      <c r="B6055" t="str">
        <f>anotacoes!C6055</f>
        <v>GRAND PRIX DUSSELDORF 2012</v>
      </c>
      <c r="C6055" t="str">
        <f>anotacoes!E6055</f>
        <v>SCHMITT</v>
      </c>
      <c r="D6055" t="str">
        <f>anotacoes!F6055</f>
        <v>BISCHOF</v>
      </c>
      <c r="E6055" t="s">
        <v>10325</v>
      </c>
      <c r="F6055">
        <f>anotacoes!A6055</f>
        <v>87</v>
      </c>
      <c r="G6055">
        <f>anotacoes!B6055</f>
        <v>14</v>
      </c>
      <c r="H6055" t="str">
        <f>anotacoes!K6055</f>
        <v xml:space="preserve"> 00:00:39,848</v>
      </c>
      <c r="I6055" t="str">
        <f>anotacoes!L6055</f>
        <v xml:space="preserve"> 00:00:42,999</v>
      </c>
      <c r="J6055" t="str">
        <f>IF(L6055="PAUSE",E6055,IF(anotacoes!G6059=conversao_anotacoes!C6055,conversao_anotacoes!C6055,conversao_anotacoes!D6055))</f>
        <v>SCHMITT</v>
      </c>
      <c r="K6055" t="str">
        <f t="shared" si="188"/>
        <v>BISCHOF</v>
      </c>
      <c r="L6055" t="str">
        <f>UPPER(anotacoes!H6055)</f>
        <v>GRIP TIME</v>
      </c>
      <c r="M6055" t="str">
        <f>IF(OR(L6055="ATTACK",L6055="FINTA"),"&lt;TECNICA&gt;",UPPER(anotacoes!I6055))</f>
        <v>RIGHT SLEEVE</v>
      </c>
      <c r="N6055" t="str">
        <f>IF(OR(L6055="ATTACK",L6055="FINTA"),UPPER(anotacoes!I6055),"")</f>
        <v/>
      </c>
      <c r="O6055" s="6" t="str">
        <f>IF(anotacoes!N6055=0,"",anotacoes!N6055)</f>
        <v/>
      </c>
      <c r="P6055" t="str">
        <f>IF(anotacoes!M6055=0,"",UPPER(anotacoes!M6055))</f>
        <v/>
      </c>
      <c r="Q6055" t="str">
        <f t="shared" si="189"/>
        <v>INSERT INTO CONVERSAO_LUTA_ACAO (cd_conversao, id_luta, sequencia, momento_inicio, momento_fim, quem_faz, quem_sofre, acao_tipo, acao, tecnica, direcao, pontuacao) VALUES (1, 87, 14, TRIM(' 00:00:39,848'), TRIM(' 00:00:42,999'), 'SCHMITT', 'BISCHOF', 'GRIP TIME', 'RIGHT SLEEVE', NULL, NULL, NULL)</v>
      </c>
      <c r="R6055" t="s">
        <v>10327</v>
      </c>
    </row>
    <row r="6056" spans="1:18" hidden="1" x14ac:dyDescent="0.25">
      <c r="A6056" s="7">
        <f>anotacoes!D6056</f>
        <v>40958</v>
      </c>
      <c r="B6056" t="str">
        <f>anotacoes!C6056</f>
        <v>GRAND PRIX DUSSELDORF 2012</v>
      </c>
      <c r="C6056" t="str">
        <f>anotacoes!E6056</f>
        <v>SCHMITT</v>
      </c>
      <c r="D6056" t="str">
        <f>anotacoes!F6056</f>
        <v>BISCHOF</v>
      </c>
      <c r="E6056" t="s">
        <v>10325</v>
      </c>
      <c r="F6056">
        <f>anotacoes!A6056</f>
        <v>87</v>
      </c>
      <c r="G6056">
        <f>anotacoes!B6056</f>
        <v>15</v>
      </c>
      <c r="H6056" t="str">
        <f>anotacoes!K6056</f>
        <v xml:space="preserve"> 00:00:42,999</v>
      </c>
      <c r="I6056" t="str">
        <f>anotacoes!L6056</f>
        <v xml:space="preserve"> 00:00:42,999</v>
      </c>
      <c r="J6056" t="str">
        <f>IF(L6056="PAUSE",E6056,IF(anotacoes!G6060=conversao_anotacoes!C6056,conversao_anotacoes!C6056,conversao_anotacoes!D6056))</f>
        <v>SCHMITT</v>
      </c>
      <c r="K6056" t="str">
        <f t="shared" si="188"/>
        <v>BISCHOF</v>
      </c>
      <c r="L6056" t="str">
        <f>UPPER(anotacoes!H6056)</f>
        <v>ATTACK</v>
      </c>
      <c r="M6056" t="str">
        <f>IF(OR(L6056="ATTACK",L6056="FINTA"),"&lt;TECNICA&gt;",UPPER(anotacoes!I6056))</f>
        <v>&lt;TECNICA&gt;</v>
      </c>
      <c r="N6056" t="str">
        <f>IF(OR(L6056="ATTACK",L6056="FINTA"),UPPER(anotacoes!I6056),"")</f>
        <v>OUCHI GARI</v>
      </c>
      <c r="O6056" s="6">
        <f>IF(anotacoes!N6056=0,"",anotacoes!N6056)</f>
        <v>2</v>
      </c>
      <c r="P6056" t="str">
        <f>IF(anotacoes!M6056=0,"",UPPER(anotacoes!M6056))</f>
        <v/>
      </c>
      <c r="Q6056" t="str">
        <f t="shared" si="189"/>
        <v>INSERT INTO CONVERSAO_LUTA_ACAO (cd_conversao, id_luta, sequencia, momento_inicio, momento_fim, quem_faz, quem_sofre, acao_tipo, acao, tecnica, direcao, pontuacao) VALUES (1, 87, 15, TRIM(' 00:00:42,999'), TRIM(' 00:00:42,999'), 'SCHMITT', 'BISCHOF', 'ATTACK', '&lt;TECNICA&gt;', 'OUCHI GARI', 2, NULL)</v>
      </c>
      <c r="R6056" t="s">
        <v>10327</v>
      </c>
    </row>
    <row r="6057" spans="1:18" hidden="1" x14ac:dyDescent="0.25">
      <c r="A6057" s="7">
        <f>anotacoes!D6057</f>
        <v>40958</v>
      </c>
      <c r="B6057" t="str">
        <f>anotacoes!C6057</f>
        <v>GRAND PRIX DUSSELDORF 2012</v>
      </c>
      <c r="C6057" t="str">
        <f>anotacoes!E6057</f>
        <v>SCHMITT</v>
      </c>
      <c r="D6057" t="str">
        <f>anotacoes!F6057</f>
        <v>BISCHOF</v>
      </c>
      <c r="E6057" t="s">
        <v>10325</v>
      </c>
      <c r="F6057">
        <f>anotacoes!A6057</f>
        <v>87</v>
      </c>
      <c r="G6057">
        <f>anotacoes!B6057</f>
        <v>16</v>
      </c>
      <c r="H6057" t="str">
        <f>anotacoes!K6057</f>
        <v xml:space="preserve"> 00:00:42,999</v>
      </c>
      <c r="I6057" t="str">
        <f>anotacoes!L6057</f>
        <v xml:space="preserve"> 00:00:49,240</v>
      </c>
      <c r="J6057" t="str">
        <f>IF(L6057="PAUSE",E6057,IF(anotacoes!G6061=conversao_anotacoes!C6057,conversao_anotacoes!C6057,conversao_anotacoes!D6057))</f>
        <v>SCHMITT</v>
      </c>
      <c r="K6057" t="str">
        <f t="shared" si="188"/>
        <v>BISCHOF</v>
      </c>
      <c r="L6057" t="str">
        <f>UPPER(anotacoes!H6057)</f>
        <v>GRIP TIME</v>
      </c>
      <c r="M6057" t="str">
        <f>IF(OR(L6057="ATTACK",L6057="FINTA"),"&lt;TECNICA&gt;",UPPER(anotacoes!I6057))</f>
        <v>RIGHT SLEEVE</v>
      </c>
      <c r="N6057" t="str">
        <f>IF(OR(L6057="ATTACK",L6057="FINTA"),UPPER(anotacoes!I6057),"")</f>
        <v/>
      </c>
      <c r="O6057" s="6" t="str">
        <f>IF(anotacoes!N6057=0,"",anotacoes!N6057)</f>
        <v/>
      </c>
      <c r="P6057" t="str">
        <f>IF(anotacoes!M6057=0,"",UPPER(anotacoes!M6057))</f>
        <v/>
      </c>
      <c r="Q6057" t="str">
        <f t="shared" si="189"/>
        <v>INSERT INTO CONVERSAO_LUTA_ACAO (cd_conversao, id_luta, sequencia, momento_inicio, momento_fim, quem_faz, quem_sofre, acao_tipo, acao, tecnica, direcao, pontuacao) VALUES (1, 87, 16, TRIM(' 00:00:42,999'), TRIM(' 00:00:49,240'), 'SCHMITT', 'BISCHOF', 'GRIP TIME', 'RIGHT SLEEVE', NULL, NULL, NULL)</v>
      </c>
      <c r="R6057" t="s">
        <v>10327</v>
      </c>
    </row>
    <row r="6058" spans="1:18" hidden="1" x14ac:dyDescent="0.25">
      <c r="A6058" s="7">
        <f>anotacoes!D6058</f>
        <v>40958</v>
      </c>
      <c r="B6058" t="str">
        <f>anotacoes!C6058</f>
        <v>GRAND PRIX DUSSELDORF 2012</v>
      </c>
      <c r="C6058" t="str">
        <f>anotacoes!E6058</f>
        <v>SCHMITT</v>
      </c>
      <c r="D6058" t="str">
        <f>anotacoes!F6058</f>
        <v>BISCHOF</v>
      </c>
      <c r="E6058" t="s">
        <v>10325</v>
      </c>
      <c r="F6058">
        <f>anotacoes!A6058</f>
        <v>87</v>
      </c>
      <c r="G6058">
        <f>anotacoes!B6058</f>
        <v>17</v>
      </c>
      <c r="H6058" t="str">
        <f>anotacoes!K6058</f>
        <v xml:space="preserve"> 00:00:49,240</v>
      </c>
      <c r="I6058" t="str">
        <f>anotacoes!L6058</f>
        <v xml:space="preserve"> 00:00:49,240</v>
      </c>
      <c r="J6058" t="str">
        <f>IF(L6058="PAUSE",E6058,IF(anotacoes!G6062=conversao_anotacoes!C6058,conversao_anotacoes!C6058,conversao_anotacoes!D6058))</f>
        <v>SCHMITT</v>
      </c>
      <c r="K6058" t="str">
        <f t="shared" si="188"/>
        <v>BISCHOF</v>
      </c>
      <c r="L6058" t="str">
        <f>UPPER(anotacoes!H6058)</f>
        <v>FINTA</v>
      </c>
      <c r="M6058" t="str">
        <f>IF(OR(L6058="ATTACK",L6058="FINTA"),"&lt;TECNICA&gt;",UPPER(anotacoes!I6058))</f>
        <v>&lt;TECNICA&gt;</v>
      </c>
      <c r="N6058" t="str">
        <f>IF(OR(L6058="ATTACK",L6058="FINTA"),UPPER(anotacoes!I6058),"")</f>
        <v>DEASHI HARAI RIGHT</v>
      </c>
      <c r="O6058" s="6" t="str">
        <f>IF(anotacoes!N6058=0,"",anotacoes!N6058)</f>
        <v/>
      </c>
      <c r="P6058" t="str">
        <f>IF(anotacoes!M6058=0,"",UPPER(anotacoes!M6058))</f>
        <v/>
      </c>
      <c r="Q6058" t="str">
        <f t="shared" si="189"/>
        <v>INSERT INTO CONVERSAO_LUTA_ACAO (cd_conversao, id_luta, sequencia, momento_inicio, momento_fim, quem_faz, quem_sofre, acao_tipo, acao, tecnica, direcao, pontuacao) VALUES (1, 87, 17, TRIM(' 00:00:49,240'), TRIM(' 00:00:49,240'), 'SCHMITT', 'BISCHOF', 'FINTA', '&lt;TECNICA&gt;', 'DEASHI HARAI RIGHT', NULL, NULL)</v>
      </c>
      <c r="R6058" t="s">
        <v>10327</v>
      </c>
    </row>
    <row r="6059" spans="1:18" hidden="1" x14ac:dyDescent="0.25">
      <c r="A6059" s="7">
        <f>anotacoes!D6059</f>
        <v>40958</v>
      </c>
      <c r="B6059" t="str">
        <f>anotacoes!C6059</f>
        <v>GRAND PRIX DUSSELDORF 2012</v>
      </c>
      <c r="C6059" t="str">
        <f>anotacoes!E6059</f>
        <v>SCHMITT</v>
      </c>
      <c r="D6059" t="str">
        <f>anotacoes!F6059</f>
        <v>BISCHOF</v>
      </c>
      <c r="E6059" t="s">
        <v>10325</v>
      </c>
      <c r="F6059">
        <f>anotacoes!A6059</f>
        <v>87</v>
      </c>
      <c r="G6059">
        <f>anotacoes!B6059</f>
        <v>18</v>
      </c>
      <c r="H6059" t="str">
        <f>anotacoes!K6059</f>
        <v xml:space="preserve"> 00:00:49,240</v>
      </c>
      <c r="I6059" t="str">
        <f>anotacoes!L6059</f>
        <v xml:space="preserve"> 00:00:51,064</v>
      </c>
      <c r="J6059" t="str">
        <f>IF(L6059="PAUSE",E6059,IF(anotacoes!G6063=conversao_anotacoes!C6059,conversao_anotacoes!C6059,conversao_anotacoes!D6059))</f>
        <v>SCHMITT</v>
      </c>
      <c r="K6059" t="str">
        <f t="shared" si="188"/>
        <v>BISCHOF</v>
      </c>
      <c r="L6059" t="str">
        <f>UPPER(anotacoes!H6059)</f>
        <v>GRIP TIME</v>
      </c>
      <c r="M6059" t="str">
        <f>IF(OR(L6059="ATTACK",L6059="FINTA"),"&lt;TECNICA&gt;",UPPER(anotacoes!I6059))</f>
        <v>RIGHT SLEEVE</v>
      </c>
      <c r="N6059" t="str">
        <f>IF(OR(L6059="ATTACK",L6059="FINTA"),UPPER(anotacoes!I6059),"")</f>
        <v/>
      </c>
      <c r="O6059" s="6" t="str">
        <f>IF(anotacoes!N6059=0,"",anotacoes!N6059)</f>
        <v/>
      </c>
      <c r="P6059" t="str">
        <f>IF(anotacoes!M6059=0,"",UPPER(anotacoes!M6059))</f>
        <v/>
      </c>
      <c r="Q6059" t="str">
        <f t="shared" si="189"/>
        <v>INSERT INTO CONVERSAO_LUTA_ACAO (cd_conversao, id_luta, sequencia, momento_inicio, momento_fim, quem_faz, quem_sofre, acao_tipo, acao, tecnica, direcao, pontuacao) VALUES (1, 87, 18, TRIM(' 00:00:49,240'), TRIM(' 00:00:51,064'), 'SCHMITT', 'BISCHOF', 'GRIP TIME', 'RIGHT SLEEVE', NULL, NULL, NULL)</v>
      </c>
      <c r="R6059" t="s">
        <v>10327</v>
      </c>
    </row>
    <row r="6060" spans="1:18" hidden="1" x14ac:dyDescent="0.25">
      <c r="A6060" s="7">
        <f>anotacoes!D6060</f>
        <v>40958</v>
      </c>
      <c r="B6060" t="str">
        <f>anotacoes!C6060</f>
        <v>GRAND PRIX DUSSELDORF 2012</v>
      </c>
      <c r="C6060" t="str">
        <f>anotacoes!E6060</f>
        <v>SCHMITT</v>
      </c>
      <c r="D6060" t="str">
        <f>anotacoes!F6060</f>
        <v>BISCHOF</v>
      </c>
      <c r="E6060" t="s">
        <v>10325</v>
      </c>
      <c r="F6060">
        <f>anotacoes!A6060</f>
        <v>87</v>
      </c>
      <c r="G6060">
        <f>anotacoes!B6060</f>
        <v>19</v>
      </c>
      <c r="H6060" t="str">
        <f>anotacoes!K6060</f>
        <v xml:space="preserve"> 00:00:51,064</v>
      </c>
      <c r="I6060" t="str">
        <f>anotacoes!L6060</f>
        <v xml:space="preserve"> 00:00:55,241</v>
      </c>
      <c r="J6060" t="str">
        <f>IF(L6060="PAUSE",E6060,IF(anotacoes!G6064=conversao_anotacoes!C6060,conversao_anotacoes!C6060,conversao_anotacoes!D6060))</f>
        <v>&lt;ARBITRO_DESCONHECIDO&gt;</v>
      </c>
      <c r="K6060" t="str">
        <f t="shared" si="188"/>
        <v/>
      </c>
      <c r="L6060" t="str">
        <f>UPPER(anotacoes!H6060)</f>
        <v>PAUSE</v>
      </c>
      <c r="M6060" t="str">
        <f>IF(OR(L6060="ATTACK",L6060="FINTA"),"&lt;TECNICA&gt;",UPPER(anotacoes!I6060))</f>
        <v>&lt;NAO_CLASSIFICADO&gt;</v>
      </c>
      <c r="N6060" t="str">
        <f>IF(OR(L6060="ATTACK",L6060="FINTA"),UPPER(anotacoes!I6060),"")</f>
        <v/>
      </c>
      <c r="O6060" s="6" t="str">
        <f>IF(anotacoes!N6060=0,"",anotacoes!N6060)</f>
        <v/>
      </c>
      <c r="P6060" t="str">
        <f>IF(anotacoes!M6060=0,"",UPPER(anotacoes!M6060))</f>
        <v/>
      </c>
      <c r="Q6060" t="str">
        <f t="shared" si="189"/>
        <v>INSERT INTO CONVERSAO_LUTA_ACAO (cd_conversao, id_luta, sequencia, momento_inicio, momento_fim, quem_faz, quem_sofre, acao_tipo, acao, tecnica, direcao, pontuacao) VALUES (1, 87, 19, TRIM(' 00:00:51,064'), TRIM(' 00:00:55,241'), '&lt;ARBITRO_DESCONHECIDO&gt;', '', 'PAUSE', '&lt;NAO_CLASSIFICADO&gt;', NULL, NULL, NULL)</v>
      </c>
      <c r="R6060" t="s">
        <v>10327</v>
      </c>
    </row>
    <row r="6061" spans="1:18" hidden="1" x14ac:dyDescent="0.25">
      <c r="A6061" s="7">
        <f>anotacoes!D6061</f>
        <v>40958</v>
      </c>
      <c r="B6061" t="str">
        <f>anotacoes!C6061</f>
        <v>GRAND PRIX DUSSELDORF 2012</v>
      </c>
      <c r="C6061" t="str">
        <f>anotacoes!E6061</f>
        <v>SCHMITT</v>
      </c>
      <c r="D6061" t="str">
        <f>anotacoes!F6061</f>
        <v>BISCHOF</v>
      </c>
      <c r="E6061" t="s">
        <v>10325</v>
      </c>
      <c r="F6061">
        <f>anotacoes!A6061</f>
        <v>87</v>
      </c>
      <c r="G6061">
        <f>anotacoes!B6061</f>
        <v>20</v>
      </c>
      <c r="H6061" t="str">
        <f>anotacoes!K6061</f>
        <v xml:space="preserve"> 00:00:55,241</v>
      </c>
      <c r="I6061" t="str">
        <f>anotacoes!L6061</f>
        <v xml:space="preserve"> 00:00:56,966</v>
      </c>
      <c r="J6061" t="str">
        <f>IF(L6061="PAUSE",E6061,IF(anotacoes!G6065=conversao_anotacoes!C6061,conversao_anotacoes!C6061,conversao_anotacoes!D6061))</f>
        <v>SCHMITT</v>
      </c>
      <c r="K6061" t="str">
        <f t="shared" si="188"/>
        <v>BISCHOF</v>
      </c>
      <c r="L6061" t="str">
        <f>UPPER(anotacoes!H6061)</f>
        <v>DISPLACEMENT</v>
      </c>
      <c r="M6061" t="str">
        <f>IF(OR(L6061="ATTACK",L6061="FINTA"),"&lt;TECNICA&gt;",UPPER(anotacoes!I6061))</f>
        <v>CIRCULAR LEFT</v>
      </c>
      <c r="N6061" t="str">
        <f>IF(OR(L6061="ATTACK",L6061="FINTA"),UPPER(anotacoes!I6061),"")</f>
        <v/>
      </c>
      <c r="O6061" s="6" t="str">
        <f>IF(anotacoes!N6061=0,"",anotacoes!N6061)</f>
        <v/>
      </c>
      <c r="P6061" t="str">
        <f>IF(anotacoes!M6061=0,"",UPPER(anotacoes!M6061))</f>
        <v/>
      </c>
      <c r="Q6061" t="str">
        <f t="shared" si="189"/>
        <v>INSERT INTO CONVERSAO_LUTA_ACAO (cd_conversao, id_luta, sequencia, momento_inicio, momento_fim, quem_faz, quem_sofre, acao_tipo, acao, tecnica, direcao, pontuacao) VALUES (1, 87, 20, TRIM(' 00:00:55,241'), TRIM(' 00:00:56,966'), 'SCHMITT', 'BISCHOF', 'DISPLACEMENT', 'CIRCULAR LEFT', NULL, NULL, NULL)</v>
      </c>
      <c r="R6061" t="s">
        <v>10327</v>
      </c>
    </row>
    <row r="6062" spans="1:18" hidden="1" x14ac:dyDescent="0.25">
      <c r="A6062" s="7">
        <f>anotacoes!D6062</f>
        <v>40958</v>
      </c>
      <c r="B6062" t="str">
        <f>anotacoes!C6062</f>
        <v>GRAND PRIX DUSSELDORF 2012</v>
      </c>
      <c r="C6062" t="str">
        <f>anotacoes!E6062</f>
        <v>SCHMITT</v>
      </c>
      <c r="D6062" t="str">
        <f>anotacoes!F6062</f>
        <v>BISCHOF</v>
      </c>
      <c r="E6062" t="s">
        <v>10325</v>
      </c>
      <c r="F6062">
        <f>anotacoes!A6062</f>
        <v>87</v>
      </c>
      <c r="G6062">
        <f>anotacoes!B6062</f>
        <v>21</v>
      </c>
      <c r="H6062" t="str">
        <f>anotacoes!K6062</f>
        <v xml:space="preserve"> 00:00:56,966</v>
      </c>
      <c r="I6062" t="str">
        <f>anotacoes!L6062</f>
        <v xml:space="preserve"> 00:00:58,175</v>
      </c>
      <c r="J6062" t="str">
        <f>IF(L6062="PAUSE",E6062,IF(anotacoes!G6066=conversao_anotacoes!C6062,conversao_anotacoes!C6062,conversao_anotacoes!D6062))</f>
        <v>SCHMITT</v>
      </c>
      <c r="K6062" t="str">
        <f t="shared" si="188"/>
        <v>BISCHOF</v>
      </c>
      <c r="L6062" t="str">
        <f>UPPER(anotacoes!H6062)</f>
        <v>GRIP TIME</v>
      </c>
      <c r="M6062" t="str">
        <f>IF(OR(L6062="ATTACK",L6062="FINTA"),"&lt;TECNICA&gt;",UPPER(anotacoes!I6062))</f>
        <v>RIGHT SLEEVE</v>
      </c>
      <c r="N6062" t="str">
        <f>IF(OR(L6062="ATTACK",L6062="FINTA"),UPPER(anotacoes!I6062),"")</f>
        <v/>
      </c>
      <c r="O6062" s="6" t="str">
        <f>IF(anotacoes!N6062=0,"",anotacoes!N6062)</f>
        <v/>
      </c>
      <c r="P6062" t="str">
        <f>IF(anotacoes!M6062=0,"",UPPER(anotacoes!M6062))</f>
        <v/>
      </c>
      <c r="Q6062" t="str">
        <f t="shared" si="189"/>
        <v>INSERT INTO CONVERSAO_LUTA_ACAO (cd_conversao, id_luta, sequencia, momento_inicio, momento_fim, quem_faz, quem_sofre, acao_tipo, acao, tecnica, direcao, pontuacao) VALUES (1, 87, 21, TRIM(' 00:00:56,966'), TRIM(' 00:00:58,175'), 'SCHMITT', 'BISCHOF', 'GRIP TIME', 'RIGHT SLEEVE', NULL, NULL, NULL)</v>
      </c>
      <c r="R6062" t="s">
        <v>10327</v>
      </c>
    </row>
    <row r="6063" spans="1:18" hidden="1" x14ac:dyDescent="0.25">
      <c r="A6063" s="7">
        <f>anotacoes!D6063</f>
        <v>40958</v>
      </c>
      <c r="B6063" t="str">
        <f>anotacoes!C6063</f>
        <v>GRAND PRIX DUSSELDORF 2012</v>
      </c>
      <c r="C6063" t="str">
        <f>anotacoes!E6063</f>
        <v>SCHMITT</v>
      </c>
      <c r="D6063" t="str">
        <f>anotacoes!F6063</f>
        <v>BISCHOF</v>
      </c>
      <c r="E6063" t="s">
        <v>10325</v>
      </c>
      <c r="F6063">
        <f>anotacoes!A6063</f>
        <v>87</v>
      </c>
      <c r="G6063">
        <f>anotacoes!B6063</f>
        <v>22</v>
      </c>
      <c r="H6063" t="str">
        <f>anotacoes!K6063</f>
        <v xml:space="preserve"> 00:00:58,175</v>
      </c>
      <c r="I6063" t="str">
        <f>anotacoes!L6063</f>
        <v xml:space="preserve"> 00:00:59,122</v>
      </c>
      <c r="J6063" t="str">
        <f>IF(L6063="PAUSE",E6063,IF(anotacoes!G6067=conversao_anotacoes!C6063,conversao_anotacoes!C6063,conversao_anotacoes!D6063))</f>
        <v>SCHMITT</v>
      </c>
      <c r="K6063" t="str">
        <f t="shared" si="188"/>
        <v>BISCHOF</v>
      </c>
      <c r="L6063" t="str">
        <f>UPPER(anotacoes!H6063)</f>
        <v>DEFENSE</v>
      </c>
      <c r="M6063" t="str">
        <f>IF(OR(L6063="ATTACK",L6063="FINTA"),"&lt;TECNICA&gt;",UPPER(anotacoes!I6063))</f>
        <v>TAE-SABAKI RIGHT</v>
      </c>
      <c r="N6063" t="str">
        <f>IF(OR(L6063="ATTACK",L6063="FINTA"),UPPER(anotacoes!I6063),"")</f>
        <v/>
      </c>
      <c r="O6063" s="6" t="str">
        <f>IF(anotacoes!N6063=0,"",anotacoes!N6063)</f>
        <v/>
      </c>
      <c r="P6063" t="str">
        <f>IF(anotacoes!M6063=0,"",UPPER(anotacoes!M6063))</f>
        <v/>
      </c>
      <c r="Q6063" t="str">
        <f t="shared" si="189"/>
        <v>INSERT INTO CONVERSAO_LUTA_ACAO (cd_conversao, id_luta, sequencia, momento_inicio, momento_fim, quem_faz, quem_sofre, acao_tipo, acao, tecnica, direcao, pontuacao) VALUES (1, 87, 22, TRIM(' 00:00:58,175'), TRIM(' 00:00:59,122'), 'SCHMITT', 'BISCHOF', 'DEFENSE', 'TAE-SABAKI RIGHT', NULL, NULL, NULL)</v>
      </c>
      <c r="R6063" t="s">
        <v>10327</v>
      </c>
    </row>
    <row r="6064" spans="1:18" hidden="1" x14ac:dyDescent="0.25">
      <c r="A6064" s="7">
        <f>anotacoes!D6064</f>
        <v>40958</v>
      </c>
      <c r="B6064" t="str">
        <f>anotacoes!C6064</f>
        <v>GRAND PRIX DUSSELDORF 2012</v>
      </c>
      <c r="C6064" t="str">
        <f>anotacoes!E6064</f>
        <v>SCHMITT</v>
      </c>
      <c r="D6064" t="str">
        <f>anotacoes!F6064</f>
        <v>BISCHOF</v>
      </c>
      <c r="E6064" t="s">
        <v>10325</v>
      </c>
      <c r="F6064">
        <f>anotacoes!A6064</f>
        <v>87</v>
      </c>
      <c r="G6064">
        <f>anotacoes!B6064</f>
        <v>23</v>
      </c>
      <c r="H6064" t="str">
        <f>anotacoes!K6064</f>
        <v xml:space="preserve"> 00:00:59,122</v>
      </c>
      <c r="I6064" t="str">
        <f>anotacoes!L6064</f>
        <v xml:space="preserve"> 00:01:40,847</v>
      </c>
      <c r="J6064" t="str">
        <f>IF(L6064="PAUSE",E6064,IF(anotacoes!G6068=conversao_anotacoes!C6064,conversao_anotacoes!C6064,conversao_anotacoes!D6064))</f>
        <v>SCHMITT</v>
      </c>
      <c r="K6064" t="str">
        <f t="shared" si="188"/>
        <v>BISCHOF</v>
      </c>
      <c r="L6064" t="str">
        <f>UPPER(anotacoes!H6064)</f>
        <v>GRIP TIME</v>
      </c>
      <c r="M6064" t="str">
        <f>IF(OR(L6064="ATTACK",L6064="FINTA"),"&lt;TECNICA&gt;",UPPER(anotacoes!I6064))</f>
        <v>RIGHT SLEEVE</v>
      </c>
      <c r="N6064" t="str">
        <f>IF(OR(L6064="ATTACK",L6064="FINTA"),UPPER(anotacoes!I6064),"")</f>
        <v/>
      </c>
      <c r="O6064" s="6" t="str">
        <f>IF(anotacoes!N6064=0,"",anotacoes!N6064)</f>
        <v/>
      </c>
      <c r="P6064" t="str">
        <f>IF(anotacoes!M6064=0,"",UPPER(anotacoes!M6064))</f>
        <v/>
      </c>
      <c r="Q6064" t="str">
        <f t="shared" si="189"/>
        <v>INSERT INTO CONVERSAO_LUTA_ACAO (cd_conversao, id_luta, sequencia, momento_inicio, momento_fim, quem_faz, quem_sofre, acao_tipo, acao, tecnica, direcao, pontuacao) VALUES (1, 87, 23, TRIM(' 00:00:59,122'), TRIM(' 00:01:40,847'), 'SCHMITT', 'BISCHOF', 'GRIP TIME', 'RIGHT SLEEVE', NULL, NULL, NULL)</v>
      </c>
      <c r="R6064" t="s">
        <v>10327</v>
      </c>
    </row>
    <row r="6065" spans="1:18" hidden="1" x14ac:dyDescent="0.25">
      <c r="A6065" s="7">
        <f>anotacoes!D6065</f>
        <v>40958</v>
      </c>
      <c r="B6065" t="str">
        <f>anotacoes!C6065</f>
        <v>GRAND PRIX DUSSELDORF 2012</v>
      </c>
      <c r="C6065" t="str">
        <f>anotacoes!E6065</f>
        <v>SCHMITT</v>
      </c>
      <c r="D6065" t="str">
        <f>anotacoes!F6065</f>
        <v>BISCHOF</v>
      </c>
      <c r="E6065" t="s">
        <v>10325</v>
      </c>
      <c r="F6065">
        <f>anotacoes!A6065</f>
        <v>87</v>
      </c>
      <c r="G6065">
        <f>anotacoes!B6065</f>
        <v>24</v>
      </c>
      <c r="H6065" t="str">
        <f>anotacoes!K6065</f>
        <v xml:space="preserve"> 00:01:40,847</v>
      </c>
      <c r="I6065" t="str">
        <f>anotacoes!L6065</f>
        <v xml:space="preserve"> 00:01:41,673</v>
      </c>
      <c r="J6065" t="str">
        <f>IF(L6065="PAUSE",E6065,IF(anotacoes!G6069=conversao_anotacoes!C6065,conversao_anotacoes!C6065,conversao_anotacoes!D6065))</f>
        <v>SCHMITT</v>
      </c>
      <c r="K6065" t="str">
        <f t="shared" si="188"/>
        <v>BISCHOF</v>
      </c>
      <c r="L6065" t="str">
        <f>UPPER(anotacoes!H6065)</f>
        <v>DEFENSE</v>
      </c>
      <c r="M6065" t="str">
        <f>IF(OR(L6065="ATTACK",L6065="FINTA"),"&lt;TECNICA&gt;",UPPER(anotacoes!I6065))</f>
        <v>TAE-SABAKI RIGHT INCLINED</v>
      </c>
      <c r="N6065" t="str">
        <f>IF(OR(L6065="ATTACK",L6065="FINTA"),UPPER(anotacoes!I6065),"")</f>
        <v/>
      </c>
      <c r="O6065" s="6" t="str">
        <f>IF(anotacoes!N6065=0,"",anotacoes!N6065)</f>
        <v/>
      </c>
      <c r="P6065" t="str">
        <f>IF(anotacoes!M6065=0,"",UPPER(anotacoes!M6065))</f>
        <v/>
      </c>
      <c r="Q6065" t="str">
        <f t="shared" si="189"/>
        <v>INSERT INTO CONVERSAO_LUTA_ACAO (cd_conversao, id_luta, sequencia, momento_inicio, momento_fim, quem_faz, quem_sofre, acao_tipo, acao, tecnica, direcao, pontuacao) VALUES (1, 87, 24, TRIM(' 00:01:40,847'), TRIM(' 00:01:41,673'), 'SCHMITT', 'BISCHOF', 'DEFENSE', 'TAE-SABAKI RIGHT INCLINED', NULL, NULL, NULL)</v>
      </c>
      <c r="R6065" t="s">
        <v>10327</v>
      </c>
    </row>
    <row r="6066" spans="1:18" hidden="1" x14ac:dyDescent="0.25">
      <c r="A6066" s="7">
        <f>anotacoes!D6066</f>
        <v>40958</v>
      </c>
      <c r="B6066" t="str">
        <f>anotacoes!C6066</f>
        <v>GRAND PRIX DUSSELDORF 2012</v>
      </c>
      <c r="C6066" t="str">
        <f>anotacoes!E6066</f>
        <v>SCHMITT</v>
      </c>
      <c r="D6066" t="str">
        <f>anotacoes!F6066</f>
        <v>BISCHOF</v>
      </c>
      <c r="E6066" t="s">
        <v>10325</v>
      </c>
      <c r="F6066">
        <f>anotacoes!A6066</f>
        <v>87</v>
      </c>
      <c r="G6066">
        <f>anotacoes!B6066</f>
        <v>25</v>
      </c>
      <c r="H6066" t="str">
        <f>anotacoes!K6066</f>
        <v xml:space="preserve"> 00:01:41,673</v>
      </c>
      <c r="I6066" t="str">
        <f>anotacoes!L6066</f>
        <v xml:space="preserve"> 00:01:45,815</v>
      </c>
      <c r="J6066" t="str">
        <f>IF(L6066="PAUSE",E6066,IF(anotacoes!G6070=conversao_anotacoes!C6066,conversao_anotacoes!C6066,conversao_anotacoes!D6066))</f>
        <v>SCHMITT</v>
      </c>
      <c r="K6066" t="str">
        <f t="shared" si="188"/>
        <v>BISCHOF</v>
      </c>
      <c r="L6066" t="str">
        <f>UPPER(anotacoes!H6066)</f>
        <v>GROUNDWORK COMBAT</v>
      </c>
      <c r="M6066" t="str">
        <f>IF(OR(L6066="ATTACK",L6066="FINTA"),"&lt;TECNICA&gt;",UPPER(anotacoes!I6066))</f>
        <v>TRYING TO ATTACK</v>
      </c>
      <c r="N6066" t="str">
        <f>IF(OR(L6066="ATTACK",L6066="FINTA"),UPPER(anotacoes!I6066),"")</f>
        <v/>
      </c>
      <c r="O6066" s="6" t="str">
        <f>IF(anotacoes!N6066=0,"",anotacoes!N6066)</f>
        <v/>
      </c>
      <c r="P6066" t="str">
        <f>IF(anotacoes!M6066=0,"",UPPER(anotacoes!M6066))</f>
        <v/>
      </c>
      <c r="Q6066" t="str">
        <f t="shared" si="189"/>
        <v>INSERT INTO CONVERSAO_LUTA_ACAO (cd_conversao, id_luta, sequencia, momento_inicio, momento_fim, quem_faz, quem_sofre, acao_tipo, acao, tecnica, direcao, pontuacao) VALUES (1, 87, 25, TRIM(' 00:01:41,673'), TRIM(' 00:01:45,815'), 'SCHMITT', 'BISCHOF', 'GROUNDWORK COMBAT', 'TRYING TO ATTACK', NULL, NULL, NULL)</v>
      </c>
      <c r="R6066" t="s">
        <v>10327</v>
      </c>
    </row>
    <row r="6067" spans="1:18" hidden="1" x14ac:dyDescent="0.25">
      <c r="A6067" s="7">
        <f>anotacoes!D6067</f>
        <v>40958</v>
      </c>
      <c r="B6067" t="str">
        <f>anotacoes!C6067</f>
        <v>GRAND PRIX DUSSELDORF 2012</v>
      </c>
      <c r="C6067" t="str">
        <f>anotacoes!E6067</f>
        <v>SCHMITT</v>
      </c>
      <c r="D6067" t="str">
        <f>anotacoes!F6067</f>
        <v>BISCHOF</v>
      </c>
      <c r="E6067" t="s">
        <v>10325</v>
      </c>
      <c r="F6067">
        <f>anotacoes!A6067</f>
        <v>87</v>
      </c>
      <c r="G6067">
        <f>anotacoes!B6067</f>
        <v>26</v>
      </c>
      <c r="H6067" t="str">
        <f>anotacoes!K6067</f>
        <v xml:space="preserve"> 00:01:46,161</v>
      </c>
      <c r="I6067" t="str">
        <f>anotacoes!L6067</f>
        <v xml:space="preserve"> 00:01:53,582</v>
      </c>
      <c r="J6067" t="str">
        <f>IF(L6067="PAUSE",E6067,IF(anotacoes!G6071=conversao_anotacoes!C6067,conversao_anotacoes!C6067,conversao_anotacoes!D6067))</f>
        <v>&lt;ARBITRO_DESCONHECIDO&gt;</v>
      </c>
      <c r="K6067" t="str">
        <f t="shared" si="188"/>
        <v/>
      </c>
      <c r="L6067" t="str">
        <f>UPPER(anotacoes!H6067)</f>
        <v>PAUSE</v>
      </c>
      <c r="M6067" t="str">
        <f>IF(OR(L6067="ATTACK",L6067="FINTA"),"&lt;TECNICA&gt;",UPPER(anotacoes!I6067))</f>
        <v>&lt;NAO_CLASSIFICADO&gt;</v>
      </c>
      <c r="N6067" t="str">
        <f>IF(OR(L6067="ATTACK",L6067="FINTA"),UPPER(anotacoes!I6067),"")</f>
        <v/>
      </c>
      <c r="O6067" s="6" t="str">
        <f>IF(anotacoes!N6067=0,"",anotacoes!N6067)</f>
        <v/>
      </c>
      <c r="P6067" t="str">
        <f>IF(anotacoes!M6067=0,"",UPPER(anotacoes!M6067))</f>
        <v/>
      </c>
      <c r="Q6067" t="str">
        <f t="shared" si="189"/>
        <v>INSERT INTO CONVERSAO_LUTA_ACAO (cd_conversao, id_luta, sequencia, momento_inicio, momento_fim, quem_faz, quem_sofre, acao_tipo, acao, tecnica, direcao, pontuacao) VALUES (1, 87, 26, TRIM(' 00:01:46,161'), TRIM(' 00:01:53,582'), '&lt;ARBITRO_DESCONHECIDO&gt;', '', 'PAUSE', '&lt;NAO_CLASSIFICADO&gt;', NULL, NULL, NULL)</v>
      </c>
      <c r="R6067" t="s">
        <v>10327</v>
      </c>
    </row>
    <row r="6068" spans="1:18" hidden="1" x14ac:dyDescent="0.25">
      <c r="A6068" s="7">
        <f>anotacoes!D6068</f>
        <v>40958</v>
      </c>
      <c r="B6068" t="str">
        <f>anotacoes!C6068</f>
        <v>GRAND PRIX DUSSELDORF 2012</v>
      </c>
      <c r="C6068" t="str">
        <f>anotacoes!E6068</f>
        <v>SCHMITT</v>
      </c>
      <c r="D6068" t="str">
        <f>anotacoes!F6068</f>
        <v>BISCHOF</v>
      </c>
      <c r="E6068" t="s">
        <v>10325</v>
      </c>
      <c r="F6068">
        <f>anotacoes!A6068</f>
        <v>87</v>
      </c>
      <c r="G6068">
        <f>anotacoes!B6068</f>
        <v>27</v>
      </c>
      <c r="H6068" t="str">
        <f>anotacoes!K6068</f>
        <v xml:space="preserve"> 00:01:53,582</v>
      </c>
      <c r="I6068" t="str">
        <f>anotacoes!L6068</f>
        <v xml:space="preserve"> 00:01:58,455</v>
      </c>
      <c r="J6068" t="str">
        <f>IF(L6068="PAUSE",E6068,IF(anotacoes!G6072=conversao_anotacoes!C6068,conversao_anotacoes!C6068,conversao_anotacoes!D6068))</f>
        <v>SCHMITT</v>
      </c>
      <c r="K6068" t="str">
        <f t="shared" si="188"/>
        <v>BISCHOF</v>
      </c>
      <c r="L6068" t="str">
        <f>UPPER(anotacoes!H6068)</f>
        <v>DISPLACEMENT</v>
      </c>
      <c r="M6068" t="str">
        <f>IF(OR(L6068="ATTACK",L6068="FINTA"),"&lt;TECNICA&gt;",UPPER(anotacoes!I6068))</f>
        <v>CIRCULAR LEFT</v>
      </c>
      <c r="N6068" t="str">
        <f>IF(OR(L6068="ATTACK",L6068="FINTA"),UPPER(anotacoes!I6068),"")</f>
        <v/>
      </c>
      <c r="O6068" s="6" t="str">
        <f>IF(anotacoes!N6068=0,"",anotacoes!N6068)</f>
        <v/>
      </c>
      <c r="P6068" t="str">
        <f>IF(anotacoes!M6068=0,"",UPPER(anotacoes!M6068))</f>
        <v/>
      </c>
      <c r="Q6068" t="str">
        <f t="shared" si="189"/>
        <v>INSERT INTO CONVERSAO_LUTA_ACAO (cd_conversao, id_luta, sequencia, momento_inicio, momento_fim, quem_faz, quem_sofre, acao_tipo, acao, tecnica, direcao, pontuacao) VALUES (1, 87, 27, TRIM(' 00:01:53,582'), TRIM(' 00:01:58,455'), 'SCHMITT', 'BISCHOF', 'DISPLACEMENT', 'CIRCULAR LEFT', NULL, NULL, NULL)</v>
      </c>
      <c r="R6068" t="s">
        <v>10327</v>
      </c>
    </row>
    <row r="6069" spans="1:18" hidden="1" x14ac:dyDescent="0.25">
      <c r="A6069" s="7">
        <f>anotacoes!D6069</f>
        <v>40958</v>
      </c>
      <c r="B6069" t="str">
        <f>anotacoes!C6069</f>
        <v>GRAND PRIX DUSSELDORF 2012</v>
      </c>
      <c r="C6069" t="str">
        <f>anotacoes!E6069</f>
        <v>SCHMITT</v>
      </c>
      <c r="D6069" t="str">
        <f>anotacoes!F6069</f>
        <v>BISCHOF</v>
      </c>
      <c r="E6069" t="s">
        <v>10325</v>
      </c>
      <c r="F6069">
        <f>anotacoes!A6069</f>
        <v>87</v>
      </c>
      <c r="G6069">
        <f>anotacoes!B6069</f>
        <v>28</v>
      </c>
      <c r="H6069" t="str">
        <f>anotacoes!K6069</f>
        <v xml:space="preserve"> 00:01:58,455</v>
      </c>
      <c r="I6069" t="str">
        <f>anotacoes!L6069</f>
        <v xml:space="preserve"> 00:02:00,446</v>
      </c>
      <c r="J6069" t="str">
        <f>IF(L6069="PAUSE",E6069,IF(anotacoes!G6073=conversao_anotacoes!C6069,conversao_anotacoes!C6069,conversao_anotacoes!D6069))</f>
        <v>SCHMITT</v>
      </c>
      <c r="K6069" t="str">
        <f t="shared" si="188"/>
        <v>BISCHOF</v>
      </c>
      <c r="L6069" t="str">
        <f>UPPER(anotacoes!H6069)</f>
        <v>DISPLACEMENT</v>
      </c>
      <c r="M6069" t="str">
        <f>IF(OR(L6069="ATTACK",L6069="FINTA"),"&lt;TECNICA&gt;",UPPER(anotacoes!I6069))</f>
        <v>2-3 STEP HESITANT RIGHT</v>
      </c>
      <c r="N6069" t="str">
        <f>IF(OR(L6069="ATTACK",L6069="FINTA"),UPPER(anotacoes!I6069),"")</f>
        <v/>
      </c>
      <c r="O6069" s="6" t="str">
        <f>IF(anotacoes!N6069=0,"",anotacoes!N6069)</f>
        <v/>
      </c>
      <c r="P6069" t="str">
        <f>IF(anotacoes!M6069=0,"",UPPER(anotacoes!M6069))</f>
        <v/>
      </c>
      <c r="Q6069" t="str">
        <f t="shared" si="189"/>
        <v>INSERT INTO CONVERSAO_LUTA_ACAO (cd_conversao, id_luta, sequencia, momento_inicio, momento_fim, quem_faz, quem_sofre, acao_tipo, acao, tecnica, direcao, pontuacao) VALUES (1, 87, 28, TRIM(' 00:01:58,455'), TRIM(' 00:02:00,446'), 'SCHMITT', 'BISCHOF', 'DISPLACEMENT', '2-3 STEP HESITANT RIGHT', NULL, NULL, NULL)</v>
      </c>
      <c r="R6069" t="s">
        <v>10327</v>
      </c>
    </row>
    <row r="6070" spans="1:18" hidden="1" x14ac:dyDescent="0.25">
      <c r="A6070" s="7">
        <f>anotacoes!D6070</f>
        <v>40958</v>
      </c>
      <c r="B6070" t="str">
        <f>anotacoes!C6070</f>
        <v>GRAND PRIX DUSSELDORF 2012</v>
      </c>
      <c r="C6070" t="str">
        <f>anotacoes!E6070</f>
        <v>SCHMITT</v>
      </c>
      <c r="D6070" t="str">
        <f>anotacoes!F6070</f>
        <v>BISCHOF</v>
      </c>
      <c r="E6070" t="s">
        <v>10325</v>
      </c>
      <c r="F6070">
        <f>anotacoes!A6070</f>
        <v>87</v>
      </c>
      <c r="G6070">
        <f>anotacoes!B6070</f>
        <v>29</v>
      </c>
      <c r="H6070" t="str">
        <f>anotacoes!K6070</f>
        <v xml:space="preserve"> 00:02:00,446</v>
      </c>
      <c r="I6070" t="str">
        <f>anotacoes!L6070</f>
        <v xml:space="preserve"> 00:02:06,765</v>
      </c>
      <c r="J6070" t="str">
        <f>IF(L6070="PAUSE",E6070,IF(anotacoes!G6074=conversao_anotacoes!C6070,conversao_anotacoes!C6070,conversao_anotacoes!D6070))</f>
        <v>SCHMITT</v>
      </c>
      <c r="K6070" t="str">
        <f t="shared" si="188"/>
        <v>BISCHOF</v>
      </c>
      <c r="L6070" t="str">
        <f>UPPER(anotacoes!H6070)</f>
        <v>DISPLACEMENT</v>
      </c>
      <c r="M6070" t="str">
        <f>IF(OR(L6070="ATTACK",L6070="FINTA"),"&lt;TECNICA&gt;",UPPER(anotacoes!I6070))</f>
        <v>TRY TO GRIP WITH CONTACT</v>
      </c>
      <c r="N6070" t="str">
        <f>IF(OR(L6070="ATTACK",L6070="FINTA"),UPPER(anotacoes!I6070),"")</f>
        <v/>
      </c>
      <c r="O6070" s="6" t="str">
        <f>IF(anotacoes!N6070=0,"",anotacoes!N6070)</f>
        <v/>
      </c>
      <c r="P6070" t="str">
        <f>IF(anotacoes!M6070=0,"",UPPER(anotacoes!M6070))</f>
        <v/>
      </c>
      <c r="Q6070" t="str">
        <f t="shared" si="189"/>
        <v>INSERT INTO CONVERSAO_LUTA_ACAO (cd_conversao, id_luta, sequencia, momento_inicio, momento_fim, quem_faz, quem_sofre, acao_tipo, acao, tecnica, direcao, pontuacao) VALUES (1, 87, 29, TRIM(' 00:02:00,446'), TRIM(' 00:02:06,765'), 'SCHMITT', 'BISCHOF', 'DISPLACEMENT', 'TRY TO GRIP WITH CONTACT', NULL, NULL, NULL)</v>
      </c>
      <c r="R6070" t="s">
        <v>10327</v>
      </c>
    </row>
    <row r="6071" spans="1:18" hidden="1" x14ac:dyDescent="0.25">
      <c r="A6071" s="7">
        <f>anotacoes!D6071</f>
        <v>40958</v>
      </c>
      <c r="B6071" t="str">
        <f>anotacoes!C6071</f>
        <v>GRAND PRIX DUSSELDORF 2012</v>
      </c>
      <c r="C6071" t="str">
        <f>anotacoes!E6071</f>
        <v>SCHMITT</v>
      </c>
      <c r="D6071" t="str">
        <f>anotacoes!F6071</f>
        <v>BISCHOF</v>
      </c>
      <c r="E6071" t="s">
        <v>10325</v>
      </c>
      <c r="F6071">
        <f>anotacoes!A6071</f>
        <v>87</v>
      </c>
      <c r="G6071">
        <f>anotacoes!B6071</f>
        <v>30</v>
      </c>
      <c r="H6071" t="str">
        <f>anotacoes!K6071</f>
        <v xml:space="preserve"> 00:02:06,765</v>
      </c>
      <c r="I6071" t="str">
        <f>anotacoes!L6071</f>
        <v xml:space="preserve"> 00:02:08,583</v>
      </c>
      <c r="J6071" t="str">
        <f>IF(L6071="PAUSE",E6071,IF(anotacoes!G6075=conversao_anotacoes!C6071,conversao_anotacoes!C6071,conversao_anotacoes!D6071))</f>
        <v>SCHMITT</v>
      </c>
      <c r="K6071" t="str">
        <f t="shared" si="188"/>
        <v>BISCHOF</v>
      </c>
      <c r="L6071" t="str">
        <f>UPPER(anotacoes!H6071)</f>
        <v>GRIP TIME</v>
      </c>
      <c r="M6071" t="str">
        <f>IF(OR(L6071="ATTACK",L6071="FINTA"),"&lt;TECNICA&gt;",UPPER(anotacoes!I6071))</f>
        <v>RIGHT COLLAR</v>
      </c>
      <c r="N6071" t="str">
        <f>IF(OR(L6071="ATTACK",L6071="FINTA"),UPPER(anotacoes!I6071),"")</f>
        <v/>
      </c>
      <c r="O6071" s="6" t="str">
        <f>IF(anotacoes!N6071=0,"",anotacoes!N6071)</f>
        <v/>
      </c>
      <c r="P6071" t="str">
        <f>IF(anotacoes!M6071=0,"",UPPER(anotacoes!M6071))</f>
        <v/>
      </c>
      <c r="Q6071" t="str">
        <f t="shared" si="189"/>
        <v>INSERT INTO CONVERSAO_LUTA_ACAO (cd_conversao, id_luta, sequencia, momento_inicio, momento_fim, quem_faz, quem_sofre, acao_tipo, acao, tecnica, direcao, pontuacao) VALUES (1, 87, 30, TRIM(' 00:02:06,765'), TRIM(' 00:02:08,583'), 'SCHMITT', 'BISCHOF', 'GRIP TIME', 'RIGHT COLLAR', NULL, NULL, NULL)</v>
      </c>
      <c r="R6071" t="s">
        <v>10327</v>
      </c>
    </row>
    <row r="6072" spans="1:18" hidden="1" x14ac:dyDescent="0.25">
      <c r="A6072" s="7">
        <f>anotacoes!D6072</f>
        <v>40958</v>
      </c>
      <c r="B6072" t="str">
        <f>anotacoes!C6072</f>
        <v>GRAND PRIX DUSSELDORF 2012</v>
      </c>
      <c r="C6072" t="str">
        <f>anotacoes!E6072</f>
        <v>SCHMITT</v>
      </c>
      <c r="D6072" t="str">
        <f>anotacoes!F6072</f>
        <v>BISCHOF</v>
      </c>
      <c r="E6072" t="s">
        <v>10325</v>
      </c>
      <c r="F6072">
        <f>anotacoes!A6072</f>
        <v>87</v>
      </c>
      <c r="G6072">
        <f>anotacoes!B6072</f>
        <v>31</v>
      </c>
      <c r="H6072" t="str">
        <f>anotacoes!K6072</f>
        <v xml:space="preserve"> 00:02:08,583</v>
      </c>
      <c r="I6072" t="str">
        <f>anotacoes!L6072</f>
        <v xml:space="preserve"> 00:02:18,145</v>
      </c>
      <c r="J6072" t="str">
        <f>IF(L6072="PAUSE",E6072,IF(anotacoes!G6076=conversao_anotacoes!C6072,conversao_anotacoes!C6072,conversao_anotacoes!D6072))</f>
        <v>SCHMITT</v>
      </c>
      <c r="K6072" t="str">
        <f t="shared" si="188"/>
        <v>BISCHOF</v>
      </c>
      <c r="L6072" t="str">
        <f>UPPER(anotacoes!H6072)</f>
        <v>GRIP TIME</v>
      </c>
      <c r="M6072" t="str">
        <f>IF(OR(L6072="ATTACK",L6072="FINTA"),"&lt;TECNICA&gt;",UPPER(anotacoes!I6072))</f>
        <v>LEFT COLLAR</v>
      </c>
      <c r="N6072" t="str">
        <f>IF(OR(L6072="ATTACK",L6072="FINTA"),UPPER(anotacoes!I6072),"")</f>
        <v/>
      </c>
      <c r="O6072" s="6" t="str">
        <f>IF(anotacoes!N6072=0,"",anotacoes!N6072)</f>
        <v/>
      </c>
      <c r="P6072" t="str">
        <f>IF(anotacoes!M6072=0,"",UPPER(anotacoes!M6072))</f>
        <v/>
      </c>
      <c r="Q6072" t="str">
        <f t="shared" si="189"/>
        <v>INSERT INTO CONVERSAO_LUTA_ACAO (cd_conversao, id_luta, sequencia, momento_inicio, momento_fim, quem_faz, quem_sofre, acao_tipo, acao, tecnica, direcao, pontuacao) VALUES (1, 87, 31, TRIM(' 00:02:08,583'), TRIM(' 00:02:18,145'), 'SCHMITT', 'BISCHOF', 'GRIP TIME', 'LEFT COLLAR', NULL, NULL, NULL)</v>
      </c>
      <c r="R6072" t="s">
        <v>10327</v>
      </c>
    </row>
    <row r="6073" spans="1:18" hidden="1" x14ac:dyDescent="0.25">
      <c r="A6073" s="7">
        <f>anotacoes!D6073</f>
        <v>40958</v>
      </c>
      <c r="B6073" t="str">
        <f>anotacoes!C6073</f>
        <v>GRAND PRIX DUSSELDORF 2012</v>
      </c>
      <c r="C6073" t="str">
        <f>anotacoes!E6073</f>
        <v>SCHMITT</v>
      </c>
      <c r="D6073" t="str">
        <f>anotacoes!F6073</f>
        <v>BISCHOF</v>
      </c>
      <c r="E6073" t="s">
        <v>10325</v>
      </c>
      <c r="F6073">
        <f>anotacoes!A6073</f>
        <v>87</v>
      </c>
      <c r="G6073">
        <f>anotacoes!B6073</f>
        <v>32</v>
      </c>
      <c r="H6073" t="str">
        <f>anotacoes!K6073</f>
        <v xml:space="preserve"> 00:02:18,145</v>
      </c>
      <c r="I6073" t="str">
        <f>anotacoes!L6073</f>
        <v xml:space="preserve"> 00:02:20,609</v>
      </c>
      <c r="J6073" t="str">
        <f>IF(L6073="PAUSE",E6073,IF(anotacoes!G6077=conversao_anotacoes!C6073,conversao_anotacoes!C6073,conversao_anotacoes!D6073))</f>
        <v>SCHMITT</v>
      </c>
      <c r="K6073" t="str">
        <f t="shared" si="188"/>
        <v>BISCHOF</v>
      </c>
      <c r="L6073" t="str">
        <f>UPPER(anotacoes!H6073)</f>
        <v>GROUNDWORK COMBAT</v>
      </c>
      <c r="M6073" t="str">
        <f>IF(OR(L6073="ATTACK",L6073="FINTA"),"&lt;TECNICA&gt;",UPPER(anotacoes!I6073))</f>
        <v>CONTROL WITH LEGS</v>
      </c>
      <c r="N6073" t="str">
        <f>IF(OR(L6073="ATTACK",L6073="FINTA"),UPPER(anotacoes!I6073),"")</f>
        <v/>
      </c>
      <c r="O6073" s="6" t="str">
        <f>IF(anotacoes!N6073=0,"",anotacoes!N6073)</f>
        <v/>
      </c>
      <c r="P6073" t="str">
        <f>IF(anotacoes!M6073=0,"",UPPER(anotacoes!M6073))</f>
        <v/>
      </c>
      <c r="Q6073" t="str">
        <f t="shared" si="189"/>
        <v>INSERT INTO CONVERSAO_LUTA_ACAO (cd_conversao, id_luta, sequencia, momento_inicio, momento_fim, quem_faz, quem_sofre, acao_tipo, acao, tecnica, direcao, pontuacao) VALUES (1, 87, 32, TRIM(' 00:02:18,145'), TRIM(' 00:02:20,609'), 'SCHMITT', 'BISCHOF', 'GROUNDWORK COMBAT', 'CONTROL WITH LEGS', NULL, NULL, NULL)</v>
      </c>
      <c r="R6073" t="s">
        <v>10327</v>
      </c>
    </row>
    <row r="6074" spans="1:18" hidden="1" x14ac:dyDescent="0.25">
      <c r="A6074" s="7">
        <f>anotacoes!D6074</f>
        <v>40958</v>
      </c>
      <c r="B6074" t="str">
        <f>anotacoes!C6074</f>
        <v>GRAND PRIX DUSSELDORF 2012</v>
      </c>
      <c r="C6074" t="str">
        <f>anotacoes!E6074</f>
        <v>SCHMITT</v>
      </c>
      <c r="D6074" t="str">
        <f>anotacoes!F6074</f>
        <v>BISCHOF</v>
      </c>
      <c r="E6074" t="s">
        <v>10325</v>
      </c>
      <c r="F6074">
        <f>anotacoes!A6074</f>
        <v>87</v>
      </c>
      <c r="G6074">
        <f>anotacoes!B6074</f>
        <v>33</v>
      </c>
      <c r="H6074" t="str">
        <f>anotacoes!K6074</f>
        <v xml:space="preserve"> 00:02:20,759</v>
      </c>
      <c r="I6074" t="str">
        <f>anotacoes!L6074</f>
        <v xml:space="preserve"> 00:02:30,095</v>
      </c>
      <c r="J6074" t="str">
        <f>IF(L6074="PAUSE",E6074,IF(anotacoes!G6078=conversao_anotacoes!C6074,conversao_anotacoes!C6074,conversao_anotacoes!D6074))</f>
        <v>&lt;ARBITRO_DESCONHECIDO&gt;</v>
      </c>
      <c r="K6074" t="str">
        <f t="shared" si="188"/>
        <v/>
      </c>
      <c r="L6074" t="str">
        <f>UPPER(anotacoes!H6074)</f>
        <v>PAUSE</v>
      </c>
      <c r="M6074" t="str">
        <f>IF(OR(L6074="ATTACK",L6074="FINTA"),"&lt;TECNICA&gt;",UPPER(anotacoes!I6074))</f>
        <v>&lt;NAO_CLASSIFICADO&gt;</v>
      </c>
      <c r="N6074" t="str">
        <f>IF(OR(L6074="ATTACK",L6074="FINTA"),UPPER(anotacoes!I6074),"")</f>
        <v/>
      </c>
      <c r="O6074" s="6" t="str">
        <f>IF(anotacoes!N6074=0,"",anotacoes!N6074)</f>
        <v/>
      </c>
      <c r="P6074" t="str">
        <f>IF(anotacoes!M6074=0,"",UPPER(anotacoes!M6074))</f>
        <v/>
      </c>
      <c r="Q6074" t="str">
        <f t="shared" si="189"/>
        <v>INSERT INTO CONVERSAO_LUTA_ACAO (cd_conversao, id_luta, sequencia, momento_inicio, momento_fim, quem_faz, quem_sofre, acao_tipo, acao, tecnica, direcao, pontuacao) VALUES (1, 87, 33, TRIM(' 00:02:20,759'), TRIM(' 00:02:30,095'), '&lt;ARBITRO_DESCONHECIDO&gt;', '', 'PAUSE', '&lt;NAO_CLASSIFICADO&gt;', NULL, NULL, NULL)</v>
      </c>
      <c r="R6074" t="s">
        <v>10327</v>
      </c>
    </row>
    <row r="6075" spans="1:18" hidden="1" x14ac:dyDescent="0.25">
      <c r="A6075" s="7">
        <f>anotacoes!D6075</f>
        <v>40958</v>
      </c>
      <c r="B6075" t="str">
        <f>anotacoes!C6075</f>
        <v>GRAND PRIX DUSSELDORF 2012</v>
      </c>
      <c r="C6075" t="str">
        <f>anotacoes!E6075</f>
        <v>SCHMITT</v>
      </c>
      <c r="D6075" t="str">
        <f>anotacoes!F6075</f>
        <v>BISCHOF</v>
      </c>
      <c r="E6075" t="s">
        <v>10325</v>
      </c>
      <c r="F6075">
        <f>anotacoes!A6075</f>
        <v>87</v>
      </c>
      <c r="G6075">
        <f>anotacoes!B6075</f>
        <v>34</v>
      </c>
      <c r="H6075" t="str">
        <f>anotacoes!K6075</f>
        <v xml:space="preserve"> 00:02:30,300</v>
      </c>
      <c r="I6075" t="str">
        <f>anotacoes!L6075</f>
        <v xml:space="preserve"> 00:02:37,681</v>
      </c>
      <c r="J6075" t="str">
        <f>IF(L6075="PAUSE",E6075,IF(anotacoes!G6079=conversao_anotacoes!C6075,conversao_anotacoes!C6075,conversao_anotacoes!D6075))</f>
        <v>SCHMITT</v>
      </c>
      <c r="K6075" t="str">
        <f t="shared" si="188"/>
        <v>BISCHOF</v>
      </c>
      <c r="L6075" t="str">
        <f>UPPER(anotacoes!H6075)</f>
        <v>DISPLACEMENT</v>
      </c>
      <c r="M6075" t="str">
        <f>IF(OR(L6075="ATTACK",L6075="FINTA"),"&lt;TECNICA&gt;",UPPER(anotacoes!I6075))</f>
        <v>2-3 STEP HESITANT RIGHT</v>
      </c>
      <c r="N6075" t="str">
        <f>IF(OR(L6075="ATTACK",L6075="FINTA"),UPPER(anotacoes!I6075),"")</f>
        <v/>
      </c>
      <c r="O6075" s="6" t="str">
        <f>IF(anotacoes!N6075=0,"",anotacoes!N6075)</f>
        <v/>
      </c>
      <c r="P6075" t="str">
        <f>IF(anotacoes!M6075=0,"",UPPER(anotacoes!M6075))</f>
        <v/>
      </c>
      <c r="Q6075" t="str">
        <f t="shared" si="189"/>
        <v>INSERT INTO CONVERSAO_LUTA_ACAO (cd_conversao, id_luta, sequencia, momento_inicio, momento_fim, quem_faz, quem_sofre, acao_tipo, acao, tecnica, direcao, pontuacao) VALUES (1, 87, 34, TRIM(' 00:02:30,300'), TRIM(' 00:02:37,681'), 'SCHMITT', 'BISCHOF', 'DISPLACEMENT', '2-3 STEP HESITANT RIGHT', NULL, NULL, NULL)</v>
      </c>
      <c r="R6075" t="s">
        <v>10327</v>
      </c>
    </row>
    <row r="6076" spans="1:18" hidden="1" x14ac:dyDescent="0.25">
      <c r="A6076" s="7">
        <f>anotacoes!D6076</f>
        <v>40958</v>
      </c>
      <c r="B6076" t="str">
        <f>anotacoes!C6076</f>
        <v>GRAND PRIX DUSSELDORF 2012</v>
      </c>
      <c r="C6076" t="str">
        <f>anotacoes!E6076</f>
        <v>SCHMITT</v>
      </c>
      <c r="D6076" t="str">
        <f>anotacoes!F6076</f>
        <v>BISCHOF</v>
      </c>
      <c r="E6076" t="s">
        <v>10325</v>
      </c>
      <c r="F6076">
        <f>anotacoes!A6076</f>
        <v>87</v>
      </c>
      <c r="G6076">
        <f>anotacoes!B6076</f>
        <v>35</v>
      </c>
      <c r="H6076" t="str">
        <f>anotacoes!K6076</f>
        <v xml:space="preserve"> 00:02:37,681</v>
      </c>
      <c r="I6076" t="str">
        <f>anotacoes!L6076</f>
        <v xml:space="preserve"> 00:03:23,758</v>
      </c>
      <c r="J6076" t="str">
        <f>IF(L6076="PAUSE",E6076,IF(anotacoes!G6080=conversao_anotacoes!C6076,conversao_anotacoes!C6076,conversao_anotacoes!D6076))</f>
        <v>SCHMITT</v>
      </c>
      <c r="K6076" t="str">
        <f t="shared" si="188"/>
        <v>BISCHOF</v>
      </c>
      <c r="L6076" t="str">
        <f>UPPER(anotacoes!H6076)</f>
        <v>GRIP TIME</v>
      </c>
      <c r="M6076" t="str">
        <f>IF(OR(L6076="ATTACK",L6076="FINTA"),"&lt;TECNICA&gt;",UPPER(anotacoes!I6076))</f>
        <v>RIGHT SLEEVE</v>
      </c>
      <c r="N6076" t="str">
        <f>IF(OR(L6076="ATTACK",L6076="FINTA"),UPPER(anotacoes!I6076),"")</f>
        <v/>
      </c>
      <c r="O6076" s="6" t="str">
        <f>IF(anotacoes!N6076=0,"",anotacoes!N6076)</f>
        <v/>
      </c>
      <c r="P6076" t="str">
        <f>IF(anotacoes!M6076=0,"",UPPER(anotacoes!M6076))</f>
        <v/>
      </c>
      <c r="Q6076" t="str">
        <f t="shared" si="189"/>
        <v>INSERT INTO CONVERSAO_LUTA_ACAO (cd_conversao, id_luta, sequencia, momento_inicio, momento_fim, quem_faz, quem_sofre, acao_tipo, acao, tecnica, direcao, pontuacao) VALUES (1, 87, 35, TRIM(' 00:02:37,681'), TRIM(' 00:03:23,758'), 'SCHMITT', 'BISCHOF', 'GRIP TIME', 'RIGHT SLEEVE', NULL, NULL, NULL)</v>
      </c>
      <c r="R6076" t="s">
        <v>10327</v>
      </c>
    </row>
    <row r="6077" spans="1:18" hidden="1" x14ac:dyDescent="0.25">
      <c r="A6077" s="7">
        <f>anotacoes!D6077</f>
        <v>40958</v>
      </c>
      <c r="B6077" t="str">
        <f>anotacoes!C6077</f>
        <v>GRAND PRIX DUSSELDORF 2012</v>
      </c>
      <c r="C6077" t="str">
        <f>anotacoes!E6077</f>
        <v>SCHMITT</v>
      </c>
      <c r="D6077" t="str">
        <f>anotacoes!F6077</f>
        <v>BISCHOF</v>
      </c>
      <c r="E6077" t="s">
        <v>10325</v>
      </c>
      <c r="F6077">
        <f>anotacoes!A6077</f>
        <v>87</v>
      </c>
      <c r="G6077">
        <f>anotacoes!B6077</f>
        <v>36</v>
      </c>
      <c r="H6077" t="str">
        <f>anotacoes!K6077</f>
        <v xml:space="preserve"> 00:03:23,758</v>
      </c>
      <c r="I6077" t="str">
        <f>anotacoes!L6077</f>
        <v xml:space="preserve"> 00:03:24,012</v>
      </c>
      <c r="J6077" t="str">
        <f>IF(L6077="PAUSE",E6077,IF(anotacoes!G6081=conversao_anotacoes!C6077,conversao_anotacoes!C6077,conversao_anotacoes!D6077))</f>
        <v>SCHMITT</v>
      </c>
      <c r="K6077" t="str">
        <f t="shared" si="188"/>
        <v>BISCHOF</v>
      </c>
      <c r="L6077" t="str">
        <f>UPPER(anotacoes!H6077)</f>
        <v>DEFENSE</v>
      </c>
      <c r="M6077" t="str">
        <f>IF(OR(L6077="ATTACK",L6077="FINTA"),"&lt;TECNICA&gt;",UPPER(anotacoes!I6077))</f>
        <v>TAE-SABAKI RIGHT INCLINED</v>
      </c>
      <c r="N6077" t="str">
        <f>IF(OR(L6077="ATTACK",L6077="FINTA"),UPPER(anotacoes!I6077),"")</f>
        <v/>
      </c>
      <c r="O6077" s="6" t="str">
        <f>IF(anotacoes!N6077=0,"",anotacoes!N6077)</f>
        <v/>
      </c>
      <c r="P6077" t="str">
        <f>IF(anotacoes!M6077=0,"",UPPER(anotacoes!M6077))</f>
        <v/>
      </c>
      <c r="Q6077" t="str">
        <f t="shared" si="189"/>
        <v>INSERT INTO CONVERSAO_LUTA_ACAO (cd_conversao, id_luta, sequencia, momento_inicio, momento_fim, quem_faz, quem_sofre, acao_tipo, acao, tecnica, direcao, pontuacao) VALUES (1, 87, 36, TRIM(' 00:03:23,758'), TRIM(' 00:03:24,012'), 'SCHMITT', 'BISCHOF', 'DEFENSE', 'TAE-SABAKI RIGHT INCLINED', NULL, NULL, NULL)</v>
      </c>
      <c r="R6077" t="s">
        <v>10327</v>
      </c>
    </row>
    <row r="6078" spans="1:18" hidden="1" x14ac:dyDescent="0.25">
      <c r="A6078" s="7">
        <f>anotacoes!D6078</f>
        <v>40958</v>
      </c>
      <c r="B6078" t="str">
        <f>anotacoes!C6078</f>
        <v>GRAND PRIX DUSSELDORF 2012</v>
      </c>
      <c r="C6078" t="str">
        <f>anotacoes!E6078</f>
        <v>SCHMITT</v>
      </c>
      <c r="D6078" t="str">
        <f>anotacoes!F6078</f>
        <v>BISCHOF</v>
      </c>
      <c r="E6078" t="s">
        <v>10325</v>
      </c>
      <c r="F6078">
        <f>anotacoes!A6078</f>
        <v>87</v>
      </c>
      <c r="G6078">
        <f>anotacoes!B6078</f>
        <v>37</v>
      </c>
      <c r="H6078" t="str">
        <f>anotacoes!K6078</f>
        <v xml:space="preserve"> 00:03:24,012</v>
      </c>
      <c r="I6078" t="str">
        <f>anotacoes!L6078</f>
        <v xml:space="preserve"> 00:03:24,457</v>
      </c>
      <c r="J6078" t="str">
        <f>IF(L6078="PAUSE",E6078,IF(anotacoes!G6082=conversao_anotacoes!C6078,conversao_anotacoes!C6078,conversao_anotacoes!D6078))</f>
        <v>SCHMITT</v>
      </c>
      <c r="K6078" t="str">
        <f t="shared" si="188"/>
        <v>BISCHOF</v>
      </c>
      <c r="L6078" t="str">
        <f>UPPER(anotacoes!H6078)</f>
        <v>FINTA</v>
      </c>
      <c r="M6078" t="str">
        <f>IF(OR(L6078="ATTACK",L6078="FINTA"),"&lt;TECNICA&gt;",UPPER(anotacoes!I6078))</f>
        <v>&lt;TECNICA&gt;</v>
      </c>
      <c r="N6078" t="str">
        <f>IF(OR(L6078="ATTACK",L6078="FINTA"),UPPER(anotacoes!I6078),"")</f>
        <v>DEASHI HARAI RIGHT</v>
      </c>
      <c r="O6078" s="6" t="str">
        <f>IF(anotacoes!N6078=0,"",anotacoes!N6078)</f>
        <v/>
      </c>
      <c r="P6078" t="str">
        <f>IF(anotacoes!M6078=0,"",UPPER(anotacoes!M6078))</f>
        <v/>
      </c>
      <c r="Q6078" t="str">
        <f t="shared" si="189"/>
        <v>INSERT INTO CONVERSAO_LUTA_ACAO (cd_conversao, id_luta, sequencia, momento_inicio, momento_fim, quem_faz, quem_sofre, acao_tipo, acao, tecnica, direcao, pontuacao) VALUES (1, 87, 37, TRIM(' 00:03:24,012'), TRIM(' 00:03:24,457'), 'SCHMITT', 'BISCHOF', 'FINTA', '&lt;TECNICA&gt;', 'DEASHI HARAI RIGHT', NULL, NULL)</v>
      </c>
      <c r="R6078" t="s">
        <v>10327</v>
      </c>
    </row>
    <row r="6079" spans="1:18" hidden="1" x14ac:dyDescent="0.25">
      <c r="A6079" s="7">
        <f>anotacoes!D6079</f>
        <v>40958</v>
      </c>
      <c r="B6079" t="str">
        <f>anotacoes!C6079</f>
        <v>GRAND PRIX DUSSELDORF 2012</v>
      </c>
      <c r="C6079" t="str">
        <f>anotacoes!E6079</f>
        <v>SCHMITT</v>
      </c>
      <c r="D6079" t="str">
        <f>anotacoes!F6079</f>
        <v>BISCHOF</v>
      </c>
      <c r="E6079" t="s">
        <v>10325</v>
      </c>
      <c r="F6079">
        <f>anotacoes!A6079</f>
        <v>87</v>
      </c>
      <c r="G6079">
        <f>anotacoes!B6079</f>
        <v>38</v>
      </c>
      <c r="H6079" t="str">
        <f>anotacoes!K6079</f>
        <v xml:space="preserve"> 00:03:24,457</v>
      </c>
      <c r="I6079" t="str">
        <f>anotacoes!L6079</f>
        <v xml:space="preserve"> 00:03:26,016</v>
      </c>
      <c r="J6079" t="str">
        <f>IF(L6079="PAUSE",E6079,IF(anotacoes!G6083=conversao_anotacoes!C6079,conversao_anotacoes!C6079,conversao_anotacoes!D6079))</f>
        <v>SCHMITT</v>
      </c>
      <c r="K6079" t="str">
        <f t="shared" si="188"/>
        <v>BISCHOF</v>
      </c>
      <c r="L6079" t="str">
        <f>UPPER(anotacoes!H6079)</f>
        <v>GRIP TIME</v>
      </c>
      <c r="M6079" t="str">
        <f>IF(OR(L6079="ATTACK",L6079="FINTA"),"&lt;TECNICA&gt;",UPPER(anotacoes!I6079))</f>
        <v>RIGHT COLLAR</v>
      </c>
      <c r="N6079" t="str">
        <f>IF(OR(L6079="ATTACK",L6079="FINTA"),UPPER(anotacoes!I6079),"")</f>
        <v/>
      </c>
      <c r="O6079" s="6" t="str">
        <f>IF(anotacoes!N6079=0,"",anotacoes!N6079)</f>
        <v/>
      </c>
      <c r="P6079" t="str">
        <f>IF(anotacoes!M6079=0,"",UPPER(anotacoes!M6079))</f>
        <v/>
      </c>
      <c r="Q6079" t="str">
        <f t="shared" si="189"/>
        <v>INSERT INTO CONVERSAO_LUTA_ACAO (cd_conversao, id_luta, sequencia, momento_inicio, momento_fim, quem_faz, quem_sofre, acao_tipo, acao, tecnica, direcao, pontuacao) VALUES (1, 87, 38, TRIM(' 00:03:24,457'), TRIM(' 00:03:26,016'), 'SCHMITT', 'BISCHOF', 'GRIP TIME', 'RIGHT COLLAR', NULL, NULL, NULL)</v>
      </c>
      <c r="R6079" t="s">
        <v>10327</v>
      </c>
    </row>
    <row r="6080" spans="1:18" hidden="1" x14ac:dyDescent="0.25">
      <c r="A6080" s="7">
        <f>anotacoes!D6080</f>
        <v>40958</v>
      </c>
      <c r="B6080" t="str">
        <f>anotacoes!C6080</f>
        <v>GRAND PRIX DUSSELDORF 2012</v>
      </c>
      <c r="C6080" t="str">
        <f>anotacoes!E6080</f>
        <v>SCHMITT</v>
      </c>
      <c r="D6080" t="str">
        <f>anotacoes!F6080</f>
        <v>BISCHOF</v>
      </c>
      <c r="E6080" t="s">
        <v>10325</v>
      </c>
      <c r="F6080">
        <f>anotacoes!A6080</f>
        <v>87</v>
      </c>
      <c r="G6080">
        <f>anotacoes!B6080</f>
        <v>39</v>
      </c>
      <c r="H6080" t="str">
        <f>anotacoes!K6080</f>
        <v xml:space="preserve"> 00:03:26,016</v>
      </c>
      <c r="I6080" t="str">
        <f>anotacoes!L6080</f>
        <v xml:space="preserve"> 00:03:33,571</v>
      </c>
      <c r="J6080" t="str">
        <f>IF(L6080="PAUSE",E6080,IF(anotacoes!G6084=conversao_anotacoes!C6080,conversao_anotacoes!C6080,conversao_anotacoes!D6080))</f>
        <v>SCHMITT</v>
      </c>
      <c r="K6080" t="str">
        <f t="shared" si="188"/>
        <v>BISCHOF</v>
      </c>
      <c r="L6080" t="str">
        <f>UPPER(anotacoes!H6080)</f>
        <v>GRIP TIME</v>
      </c>
      <c r="M6080" t="str">
        <f>IF(OR(L6080="ATTACK",L6080="FINTA"),"&lt;TECNICA&gt;",UPPER(anotacoes!I6080))</f>
        <v>RIGHT COLLAR</v>
      </c>
      <c r="N6080" t="str">
        <f>IF(OR(L6080="ATTACK",L6080="FINTA"),UPPER(anotacoes!I6080),"")</f>
        <v/>
      </c>
      <c r="O6080" s="6" t="str">
        <f>IF(anotacoes!N6080=0,"",anotacoes!N6080)</f>
        <v/>
      </c>
      <c r="P6080" t="str">
        <f>IF(anotacoes!M6080=0,"",UPPER(anotacoes!M6080))</f>
        <v/>
      </c>
      <c r="Q6080" t="str">
        <f t="shared" si="189"/>
        <v>INSERT INTO CONVERSAO_LUTA_ACAO (cd_conversao, id_luta, sequencia, momento_inicio, momento_fim, quem_faz, quem_sofre, acao_tipo, acao, tecnica, direcao, pontuacao) VALUES (1, 87, 39, TRIM(' 00:03:26,016'), TRIM(' 00:03:33,571'), 'SCHMITT', 'BISCHOF', 'GRIP TIME', 'RIGHT COLLAR', NULL, NULL, NULL)</v>
      </c>
      <c r="R6080" t="s">
        <v>10327</v>
      </c>
    </row>
    <row r="6081" spans="1:18" hidden="1" x14ac:dyDescent="0.25">
      <c r="A6081" s="7">
        <f>anotacoes!D6081</f>
        <v>40958</v>
      </c>
      <c r="B6081" t="str">
        <f>anotacoes!C6081</f>
        <v>GRAND PRIX DUSSELDORF 2012</v>
      </c>
      <c r="C6081" t="str">
        <f>anotacoes!E6081</f>
        <v>SCHMITT</v>
      </c>
      <c r="D6081" t="str">
        <f>anotacoes!F6081</f>
        <v>BISCHOF</v>
      </c>
      <c r="E6081" t="s">
        <v>10325</v>
      </c>
      <c r="F6081">
        <f>anotacoes!A6081</f>
        <v>87</v>
      </c>
      <c r="G6081">
        <f>anotacoes!B6081</f>
        <v>40</v>
      </c>
      <c r="H6081" t="str">
        <f>anotacoes!K6081</f>
        <v xml:space="preserve"> 00:03:33,571</v>
      </c>
      <c r="I6081" t="str">
        <f>anotacoes!L6081</f>
        <v xml:space="preserve"> 00:03:33,571</v>
      </c>
      <c r="J6081" t="str">
        <f>IF(L6081="PAUSE",E6081,IF(anotacoes!G6085=conversao_anotacoes!C6081,conversao_anotacoes!C6081,conversao_anotacoes!D6081))</f>
        <v>SCHMITT</v>
      </c>
      <c r="K6081" t="str">
        <f t="shared" si="188"/>
        <v>BISCHOF</v>
      </c>
      <c r="L6081" t="str">
        <f>UPPER(anotacoes!H6081)</f>
        <v>ATTACK</v>
      </c>
      <c r="M6081" t="str">
        <f>IF(OR(L6081="ATTACK",L6081="FINTA"),"&lt;TECNICA&gt;",UPPER(anotacoes!I6081))</f>
        <v>&lt;TECNICA&gt;</v>
      </c>
      <c r="N6081" t="str">
        <f>IF(OR(L6081="ATTACK",L6081="FINTA"),UPPER(anotacoes!I6081),"")</f>
        <v>OSOTO GARI</v>
      </c>
      <c r="O6081" s="6">
        <f>IF(anotacoes!N6081=0,"",anotacoes!N6081)</f>
        <v>7</v>
      </c>
      <c r="P6081" t="str">
        <f>IF(anotacoes!M6081=0,"",UPPER(anotacoes!M6081))</f>
        <v/>
      </c>
      <c r="Q6081" t="str">
        <f t="shared" si="189"/>
        <v>INSERT INTO CONVERSAO_LUTA_ACAO (cd_conversao, id_luta, sequencia, momento_inicio, momento_fim, quem_faz, quem_sofre, acao_tipo, acao, tecnica, direcao, pontuacao) VALUES (1, 87, 40, TRIM(' 00:03:33,571'), TRIM(' 00:03:33,571'), 'SCHMITT', 'BISCHOF', 'ATTACK', '&lt;TECNICA&gt;', 'OSOTO GARI', 7, NULL)</v>
      </c>
      <c r="R6081" t="s">
        <v>10327</v>
      </c>
    </row>
    <row r="6082" spans="1:18" hidden="1" x14ac:dyDescent="0.25">
      <c r="A6082" s="7">
        <f>anotacoes!D6082</f>
        <v>40958</v>
      </c>
      <c r="B6082" t="str">
        <f>anotacoes!C6082</f>
        <v>GRAND PRIX DUSSELDORF 2012</v>
      </c>
      <c r="C6082" t="str">
        <f>anotacoes!E6082</f>
        <v>SCHMITT</v>
      </c>
      <c r="D6082" t="str">
        <f>anotacoes!F6082</f>
        <v>BISCHOF</v>
      </c>
      <c r="E6082" t="s">
        <v>10325</v>
      </c>
      <c r="F6082">
        <f>anotacoes!A6082</f>
        <v>87</v>
      </c>
      <c r="G6082">
        <f>anotacoes!B6082</f>
        <v>41</v>
      </c>
      <c r="H6082" t="str">
        <f>anotacoes!K6082</f>
        <v xml:space="preserve"> 00:03:33,571</v>
      </c>
      <c r="I6082" t="str">
        <f>anotacoes!L6082</f>
        <v xml:space="preserve"> 00:03:43,243</v>
      </c>
      <c r="J6082" t="str">
        <f>IF(L6082="PAUSE",E6082,IF(anotacoes!G6086=conversao_anotacoes!C6082,conversao_anotacoes!C6082,conversao_anotacoes!D6082))</f>
        <v>&lt;ARBITRO_DESCONHECIDO&gt;</v>
      </c>
      <c r="K6082" t="str">
        <f t="shared" si="188"/>
        <v/>
      </c>
      <c r="L6082" t="str">
        <f>UPPER(anotacoes!H6082)</f>
        <v>PAUSE</v>
      </c>
      <c r="M6082" t="str">
        <f>IF(OR(L6082="ATTACK",L6082="FINTA"),"&lt;TECNICA&gt;",UPPER(anotacoes!I6082))</f>
        <v>&lt;NAO_CLASSIFICADO&gt;</v>
      </c>
      <c r="N6082" t="str">
        <f>IF(OR(L6082="ATTACK",L6082="FINTA"),UPPER(anotacoes!I6082),"")</f>
        <v/>
      </c>
      <c r="O6082" s="6" t="str">
        <f>IF(anotacoes!N6082=0,"",anotacoes!N6082)</f>
        <v/>
      </c>
      <c r="P6082" t="str">
        <f>IF(anotacoes!M6082=0,"",UPPER(anotacoes!M6082))</f>
        <v/>
      </c>
      <c r="Q6082" t="str">
        <f t="shared" si="189"/>
        <v>INSERT INTO CONVERSAO_LUTA_ACAO (cd_conversao, id_luta, sequencia, momento_inicio, momento_fim, quem_faz, quem_sofre, acao_tipo, acao, tecnica, direcao, pontuacao) VALUES (1, 87, 41, TRIM(' 00:03:33,571'), TRIM(' 00:03:43,243'), '&lt;ARBITRO_DESCONHECIDO&gt;', '', 'PAUSE', '&lt;NAO_CLASSIFICADO&gt;', NULL, NULL, NULL)</v>
      </c>
      <c r="R6082" t="s">
        <v>10327</v>
      </c>
    </row>
    <row r="6083" spans="1:18" hidden="1" x14ac:dyDescent="0.25">
      <c r="A6083" s="7">
        <f>anotacoes!D6083</f>
        <v>40958</v>
      </c>
      <c r="B6083" t="str">
        <f>anotacoes!C6083</f>
        <v>GRAND PRIX DUSSELDORF 2012</v>
      </c>
      <c r="C6083" t="str">
        <f>anotacoes!E6083</f>
        <v>SCHMITT</v>
      </c>
      <c r="D6083" t="str">
        <f>anotacoes!F6083</f>
        <v>BISCHOF</v>
      </c>
      <c r="E6083" t="s">
        <v>10325</v>
      </c>
      <c r="F6083">
        <f>anotacoes!A6083</f>
        <v>87</v>
      </c>
      <c r="G6083">
        <f>anotacoes!B6083</f>
        <v>42</v>
      </c>
      <c r="H6083" t="str">
        <f>anotacoes!K6083</f>
        <v xml:space="preserve"> 00:03:43,243</v>
      </c>
      <c r="I6083" t="str">
        <f>anotacoes!L6083</f>
        <v xml:space="preserve"> 00:03:46,728</v>
      </c>
      <c r="J6083" t="str">
        <f>IF(L6083="PAUSE",E6083,IF(anotacoes!G6087=conversao_anotacoes!C6083,conversao_anotacoes!C6083,conversao_anotacoes!D6083))</f>
        <v>SCHMITT</v>
      </c>
      <c r="K6083" t="str">
        <f t="shared" ref="K6083:K6146" si="190">IF(J6083=E6083,"",IF(J6083=C6083,D6083,C6083))</f>
        <v>BISCHOF</v>
      </c>
      <c r="L6083" t="str">
        <f>UPPER(anotacoes!H6083)</f>
        <v>DISPLACEMENT</v>
      </c>
      <c r="M6083" t="str">
        <f>IF(OR(L6083="ATTACK",L6083="FINTA"),"&lt;TECNICA&gt;",UPPER(anotacoes!I6083))</f>
        <v>CIRCULAR LEFT</v>
      </c>
      <c r="N6083" t="str">
        <f>IF(OR(L6083="ATTACK",L6083="FINTA"),UPPER(anotacoes!I6083),"")</f>
        <v/>
      </c>
      <c r="O6083" s="6" t="str">
        <f>IF(anotacoes!N6083=0,"",anotacoes!N6083)</f>
        <v/>
      </c>
      <c r="P6083" t="str">
        <f>IF(anotacoes!M6083=0,"",UPPER(anotacoes!M6083))</f>
        <v/>
      </c>
      <c r="Q6083" t="str">
        <f t="shared" ref="Q6083:Q6146" si="191">CONCATENATE("INSERT INTO CONVERSAO_LUTA_ACAO (cd_conversao, id_luta, sequencia, momento_inicio, momento_fim, quem_faz, quem_sofre, acao_tipo, acao, tecnica, direcao, pontuacao) VALUES (1, ",F6083,", ",G6083,", ","TRIM('",H6083,"')",", ","TRIM('",I6083,"')",", ","'",J6083,"'",", ","'",K6083,"'",", ","'",L6083,"'",", ","'",M6083,"'",", ",IF(N6083="","NULL",CONCATENATE("'",N6083,"'")),", ",IF(O6083="","NULL",O6083),", ",IF(P6083="","NULL",CONCATENATE("'",P6083,"'")),")")</f>
        <v>INSERT INTO CONVERSAO_LUTA_ACAO (cd_conversao, id_luta, sequencia, momento_inicio, momento_fim, quem_faz, quem_sofre, acao_tipo, acao, tecnica, direcao, pontuacao) VALUES (1, 87, 42, TRIM(' 00:03:43,243'), TRIM(' 00:03:46,728'), 'SCHMITT', 'BISCHOF', 'DISPLACEMENT', 'CIRCULAR LEFT', NULL, NULL, NULL)</v>
      </c>
      <c r="R6083" t="s">
        <v>10327</v>
      </c>
    </row>
    <row r="6084" spans="1:18" hidden="1" x14ac:dyDescent="0.25">
      <c r="A6084" s="7">
        <f>anotacoes!D6084</f>
        <v>40958</v>
      </c>
      <c r="B6084" t="str">
        <f>anotacoes!C6084</f>
        <v>GRAND PRIX DUSSELDORF 2012</v>
      </c>
      <c r="C6084" t="str">
        <f>anotacoes!E6084</f>
        <v>SCHMITT</v>
      </c>
      <c r="D6084" t="str">
        <f>anotacoes!F6084</f>
        <v>BISCHOF</v>
      </c>
      <c r="E6084" t="s">
        <v>10325</v>
      </c>
      <c r="F6084">
        <f>anotacoes!A6084</f>
        <v>87</v>
      </c>
      <c r="G6084">
        <f>anotacoes!B6084</f>
        <v>43</v>
      </c>
      <c r="H6084" t="str">
        <f>anotacoes!K6084</f>
        <v xml:space="preserve"> 00:03:46,728</v>
      </c>
      <c r="I6084" t="str">
        <f>anotacoes!L6084</f>
        <v xml:space="preserve"> 00:03:53,646</v>
      </c>
      <c r="J6084" t="str">
        <f>IF(L6084="PAUSE",E6084,IF(anotacoes!G6088=conversao_anotacoes!C6084,conversao_anotacoes!C6084,conversao_anotacoes!D6084))</f>
        <v>SCHMITT</v>
      </c>
      <c r="K6084" t="str">
        <f t="shared" si="190"/>
        <v>BISCHOF</v>
      </c>
      <c r="L6084" t="str">
        <f>UPPER(anotacoes!H6084)</f>
        <v>DISPLACEMENT</v>
      </c>
      <c r="M6084" t="str">
        <f>IF(OR(L6084="ATTACK",L6084="FINTA"),"&lt;TECNICA&gt;",UPPER(anotacoes!I6084))</f>
        <v>2-3 STEP HESITANT RIGHT</v>
      </c>
      <c r="N6084" t="str">
        <f>IF(OR(L6084="ATTACK",L6084="FINTA"),UPPER(anotacoes!I6084),"")</f>
        <v/>
      </c>
      <c r="O6084" s="6" t="str">
        <f>IF(anotacoes!N6084=0,"",anotacoes!N6084)</f>
        <v/>
      </c>
      <c r="P6084" t="str">
        <f>IF(anotacoes!M6084=0,"",UPPER(anotacoes!M6084))</f>
        <v/>
      </c>
      <c r="Q6084" t="str">
        <f t="shared" si="191"/>
        <v>INSERT INTO CONVERSAO_LUTA_ACAO (cd_conversao, id_luta, sequencia, momento_inicio, momento_fim, quem_faz, quem_sofre, acao_tipo, acao, tecnica, direcao, pontuacao) VALUES (1, 87, 43, TRIM(' 00:03:46,728'), TRIM(' 00:03:53,646'), 'SCHMITT', 'BISCHOF', 'DISPLACEMENT', '2-3 STEP HESITANT RIGHT', NULL, NULL, NULL)</v>
      </c>
      <c r="R6084" t="s">
        <v>10327</v>
      </c>
    </row>
    <row r="6085" spans="1:18" hidden="1" x14ac:dyDescent="0.25">
      <c r="A6085" s="7">
        <f>anotacoes!D6085</f>
        <v>40958</v>
      </c>
      <c r="B6085" t="str">
        <f>anotacoes!C6085</f>
        <v>GRAND PRIX DUSSELDORF 2012</v>
      </c>
      <c r="C6085" t="str">
        <f>anotacoes!E6085</f>
        <v>SCHMITT</v>
      </c>
      <c r="D6085" t="str">
        <f>anotacoes!F6085</f>
        <v>BISCHOF</v>
      </c>
      <c r="E6085" t="s">
        <v>10325</v>
      </c>
      <c r="F6085">
        <f>anotacoes!A6085</f>
        <v>87</v>
      </c>
      <c r="G6085">
        <f>anotacoes!B6085</f>
        <v>44</v>
      </c>
      <c r="H6085" t="str">
        <f>anotacoes!K6085</f>
        <v xml:space="preserve"> 00:03:53,646</v>
      </c>
      <c r="I6085" t="str">
        <f>anotacoes!L6085</f>
        <v xml:space="preserve"> 00:03:59,084</v>
      </c>
      <c r="J6085" t="str">
        <f>IF(L6085="PAUSE",E6085,IF(anotacoes!G6089=conversao_anotacoes!C6085,conversao_anotacoes!C6085,conversao_anotacoes!D6085))</f>
        <v>SCHMITT</v>
      </c>
      <c r="K6085" t="str">
        <f t="shared" si="190"/>
        <v>BISCHOF</v>
      </c>
      <c r="L6085" t="str">
        <f>UPPER(anotacoes!H6085)</f>
        <v>DISPLACEMENT</v>
      </c>
      <c r="M6085" t="str">
        <f>IF(OR(L6085="ATTACK",L6085="FINTA"),"&lt;TECNICA&gt;",UPPER(anotacoes!I6085))</f>
        <v>TRY TO GRIP WITH CONTACT</v>
      </c>
      <c r="N6085" t="str">
        <f>IF(OR(L6085="ATTACK",L6085="FINTA"),UPPER(anotacoes!I6085),"")</f>
        <v/>
      </c>
      <c r="O6085" s="6" t="str">
        <f>IF(anotacoes!N6085=0,"",anotacoes!N6085)</f>
        <v/>
      </c>
      <c r="P6085" t="str">
        <f>IF(anotacoes!M6085=0,"",UPPER(anotacoes!M6085))</f>
        <v/>
      </c>
      <c r="Q6085" t="str">
        <f t="shared" si="191"/>
        <v>INSERT INTO CONVERSAO_LUTA_ACAO (cd_conversao, id_luta, sequencia, momento_inicio, momento_fim, quem_faz, quem_sofre, acao_tipo, acao, tecnica, direcao, pontuacao) VALUES (1, 87, 44, TRIM(' 00:03:53,646'), TRIM(' 00:03:59,084'), 'SCHMITT', 'BISCHOF', 'DISPLACEMENT', 'TRY TO GRIP WITH CONTACT', NULL, NULL, NULL)</v>
      </c>
      <c r="R6085" t="s">
        <v>10327</v>
      </c>
    </row>
    <row r="6086" spans="1:18" hidden="1" x14ac:dyDescent="0.25">
      <c r="A6086" s="7">
        <f>anotacoes!D6086</f>
        <v>40958</v>
      </c>
      <c r="B6086" t="str">
        <f>anotacoes!C6086</f>
        <v>GRAND PRIX DUSSELDORF 2012</v>
      </c>
      <c r="C6086" t="str">
        <f>anotacoes!E6086</f>
        <v>SCHMITT</v>
      </c>
      <c r="D6086" t="str">
        <f>anotacoes!F6086</f>
        <v>BISCHOF</v>
      </c>
      <c r="E6086" t="s">
        <v>10325</v>
      </c>
      <c r="F6086">
        <f>anotacoes!A6086</f>
        <v>87</v>
      </c>
      <c r="G6086">
        <f>anotacoes!B6086</f>
        <v>45</v>
      </c>
      <c r="H6086" t="str">
        <f>anotacoes!K6086</f>
        <v xml:space="preserve"> 00:03:59,084</v>
      </c>
      <c r="I6086" t="str">
        <f>anotacoes!L6086</f>
        <v xml:space="preserve"> 00:04:02,259</v>
      </c>
      <c r="J6086" t="str">
        <f>IF(L6086="PAUSE",E6086,IF(anotacoes!G6090=conversao_anotacoes!C6086,conversao_anotacoes!C6086,conversao_anotacoes!D6086))</f>
        <v>SCHMITT</v>
      </c>
      <c r="K6086" t="str">
        <f t="shared" si="190"/>
        <v>BISCHOF</v>
      </c>
      <c r="L6086" t="str">
        <f>UPPER(anotacoes!H6086)</f>
        <v>GRIP TIME</v>
      </c>
      <c r="M6086" t="str">
        <f>IF(OR(L6086="ATTACK",L6086="FINTA"),"&lt;TECNICA&gt;",UPPER(anotacoes!I6086))</f>
        <v>LEFT COLLAR RIGHT SLEEVE</v>
      </c>
      <c r="N6086" t="str">
        <f>IF(OR(L6086="ATTACK",L6086="FINTA"),UPPER(anotacoes!I6086),"")</f>
        <v/>
      </c>
      <c r="O6086" s="6" t="str">
        <f>IF(anotacoes!N6086=0,"",anotacoes!N6086)</f>
        <v/>
      </c>
      <c r="P6086" t="str">
        <f>IF(anotacoes!M6086=0,"",UPPER(anotacoes!M6086))</f>
        <v/>
      </c>
      <c r="Q6086" t="str">
        <f t="shared" si="191"/>
        <v>INSERT INTO CONVERSAO_LUTA_ACAO (cd_conversao, id_luta, sequencia, momento_inicio, momento_fim, quem_faz, quem_sofre, acao_tipo, acao, tecnica, direcao, pontuacao) VALUES (1, 87, 45, TRIM(' 00:03:59,084'), TRIM(' 00:04:02,259'), 'SCHMITT', 'BISCHOF', 'GRIP TIME', 'LEFT COLLAR RIGHT SLEEVE', NULL, NULL, NULL)</v>
      </c>
      <c r="R6086" t="s">
        <v>10327</v>
      </c>
    </row>
    <row r="6087" spans="1:18" hidden="1" x14ac:dyDescent="0.25">
      <c r="A6087" s="7">
        <f>anotacoes!D6087</f>
        <v>40958</v>
      </c>
      <c r="B6087" t="str">
        <f>anotacoes!C6087</f>
        <v>GRAND PRIX DUSSELDORF 2012</v>
      </c>
      <c r="C6087" t="str">
        <f>anotacoes!E6087</f>
        <v>SCHMITT</v>
      </c>
      <c r="D6087" t="str">
        <f>anotacoes!F6087</f>
        <v>BISCHOF</v>
      </c>
      <c r="E6087" t="s">
        <v>10325</v>
      </c>
      <c r="F6087">
        <f>anotacoes!A6087</f>
        <v>87</v>
      </c>
      <c r="G6087">
        <f>anotacoes!B6087</f>
        <v>46</v>
      </c>
      <c r="H6087" t="str">
        <f>anotacoes!K6087</f>
        <v xml:space="preserve"> 00:04:02,259</v>
      </c>
      <c r="I6087" t="str">
        <f>anotacoes!L6087</f>
        <v xml:space="preserve"> 00:04:02,259</v>
      </c>
      <c r="J6087" t="str">
        <f>IF(L6087="PAUSE",E6087,IF(anotacoes!G6091=conversao_anotacoes!C6087,conversao_anotacoes!C6087,conversao_anotacoes!D6087))</f>
        <v>SCHMITT</v>
      </c>
      <c r="K6087" t="str">
        <f t="shared" si="190"/>
        <v>BISCHOF</v>
      </c>
      <c r="L6087" t="str">
        <f>UPPER(anotacoes!H6087)</f>
        <v>ATTACK</v>
      </c>
      <c r="M6087" t="str">
        <f>IF(OR(L6087="ATTACK",L6087="FINTA"),"&lt;TECNICA&gt;",UPPER(anotacoes!I6087))</f>
        <v>&lt;TECNICA&gt;</v>
      </c>
      <c r="N6087" t="str">
        <f>IF(OR(L6087="ATTACK",L6087="FINTA"),UPPER(anotacoes!I6087),"")</f>
        <v>SEOI NAGE</v>
      </c>
      <c r="O6087" s="6">
        <f>IF(anotacoes!N6087=0,"",anotacoes!N6087)</f>
        <v>6</v>
      </c>
      <c r="P6087" t="str">
        <f>IF(anotacoes!M6087=0,"",UPPER(anotacoes!M6087))</f>
        <v/>
      </c>
      <c r="Q6087" t="str">
        <f t="shared" si="191"/>
        <v>INSERT INTO CONVERSAO_LUTA_ACAO (cd_conversao, id_luta, sequencia, momento_inicio, momento_fim, quem_faz, quem_sofre, acao_tipo, acao, tecnica, direcao, pontuacao) VALUES (1, 87, 46, TRIM(' 00:04:02,259'), TRIM(' 00:04:02,259'), 'SCHMITT', 'BISCHOF', 'ATTACK', '&lt;TECNICA&gt;', 'SEOI NAGE', 6, NULL)</v>
      </c>
      <c r="R6087" t="s">
        <v>10327</v>
      </c>
    </row>
    <row r="6088" spans="1:18" hidden="1" x14ac:dyDescent="0.25">
      <c r="A6088" s="7">
        <f>anotacoes!D6088</f>
        <v>40958</v>
      </c>
      <c r="B6088" t="str">
        <f>anotacoes!C6088</f>
        <v>GRAND PRIX DUSSELDORF 2012</v>
      </c>
      <c r="C6088" t="str">
        <f>anotacoes!E6088</f>
        <v>SCHMITT</v>
      </c>
      <c r="D6088" t="str">
        <f>anotacoes!F6088</f>
        <v>BISCHOF</v>
      </c>
      <c r="E6088" t="s">
        <v>10325</v>
      </c>
      <c r="F6088">
        <f>anotacoes!A6088</f>
        <v>87</v>
      </c>
      <c r="G6088">
        <f>anotacoes!B6088</f>
        <v>47</v>
      </c>
      <c r="H6088" t="str">
        <f>anotacoes!K6088</f>
        <v xml:space="preserve"> 00:04:02,259</v>
      </c>
      <c r="I6088" t="str">
        <f>anotacoes!L6088</f>
        <v xml:space="preserve"> 00:04:04,047</v>
      </c>
      <c r="J6088" t="str">
        <f>IF(L6088="PAUSE",E6088,IF(anotacoes!G6092=conversao_anotacoes!C6088,conversao_anotacoes!C6088,conversao_anotacoes!D6088))</f>
        <v>SCHMITT</v>
      </c>
      <c r="K6088" t="str">
        <f t="shared" si="190"/>
        <v>BISCHOF</v>
      </c>
      <c r="L6088" t="str">
        <f>UPPER(anotacoes!H6088)</f>
        <v>TRANSITION</v>
      </c>
      <c r="M6088" t="str">
        <f>IF(OR(L6088="ATTACK",L6088="FINTA"),"&lt;TECNICA&gt;",UPPER(anotacoes!I6088))</f>
        <v>WITHOUT ATTACK</v>
      </c>
      <c r="N6088" t="str">
        <f>IF(OR(L6088="ATTACK",L6088="FINTA"),UPPER(anotacoes!I6088),"")</f>
        <v/>
      </c>
      <c r="O6088" s="6" t="str">
        <f>IF(anotacoes!N6088=0,"",anotacoes!N6088)</f>
        <v/>
      </c>
      <c r="P6088" t="str">
        <f>IF(anotacoes!M6088=0,"",UPPER(anotacoes!M6088))</f>
        <v/>
      </c>
      <c r="Q6088" t="str">
        <f t="shared" si="191"/>
        <v>INSERT INTO CONVERSAO_LUTA_ACAO (cd_conversao, id_luta, sequencia, momento_inicio, momento_fim, quem_faz, quem_sofre, acao_tipo, acao, tecnica, direcao, pontuacao) VALUES (1, 87, 47, TRIM(' 00:04:02,259'), TRIM(' 00:04:04,047'), 'SCHMITT', 'BISCHOF', 'TRANSITION', 'WITHOUT ATTACK', NULL, NULL, NULL)</v>
      </c>
      <c r="R6088" t="s">
        <v>10327</v>
      </c>
    </row>
    <row r="6089" spans="1:18" hidden="1" x14ac:dyDescent="0.25">
      <c r="A6089" s="7">
        <f>anotacoes!D6089</f>
        <v>40958</v>
      </c>
      <c r="B6089" t="str">
        <f>anotacoes!C6089</f>
        <v>GRAND PRIX DUSSELDORF 2012</v>
      </c>
      <c r="C6089" t="str">
        <f>anotacoes!E6089</f>
        <v>SCHMITT</v>
      </c>
      <c r="D6089" t="str">
        <f>anotacoes!F6089</f>
        <v>BISCHOF</v>
      </c>
      <c r="E6089" t="s">
        <v>10325</v>
      </c>
      <c r="F6089">
        <f>anotacoes!A6089</f>
        <v>87</v>
      </c>
      <c r="G6089">
        <f>anotacoes!B6089</f>
        <v>48</v>
      </c>
      <c r="H6089" t="str">
        <f>anotacoes!K6089</f>
        <v xml:space="preserve"> 00:04:04,047</v>
      </c>
      <c r="I6089" t="str">
        <f>anotacoes!L6089</f>
        <v xml:space="preserve"> 00:04:07,644</v>
      </c>
      <c r="J6089" t="str">
        <f>IF(L6089="PAUSE",E6089,IF(anotacoes!G6093=conversao_anotacoes!C6089,conversao_anotacoes!C6089,conversao_anotacoes!D6089))</f>
        <v>SCHMITT</v>
      </c>
      <c r="K6089" t="str">
        <f t="shared" si="190"/>
        <v>BISCHOF</v>
      </c>
      <c r="L6089" t="str">
        <f>UPPER(anotacoes!H6089)</f>
        <v>GRIP TIME</v>
      </c>
      <c r="M6089" t="str">
        <f>IF(OR(L6089="ATTACK",L6089="FINTA"),"&lt;TECNICA&gt;",UPPER(anotacoes!I6089))</f>
        <v>LEFT COLLAR RIGHT SLEEVE</v>
      </c>
      <c r="N6089" t="str">
        <f>IF(OR(L6089="ATTACK",L6089="FINTA"),UPPER(anotacoes!I6089),"")</f>
        <v/>
      </c>
      <c r="O6089" s="6" t="str">
        <f>IF(anotacoes!N6089=0,"",anotacoes!N6089)</f>
        <v/>
      </c>
      <c r="P6089" t="str">
        <f>IF(anotacoes!M6089=0,"",UPPER(anotacoes!M6089))</f>
        <v/>
      </c>
      <c r="Q6089" t="str">
        <f t="shared" si="191"/>
        <v>INSERT INTO CONVERSAO_LUTA_ACAO (cd_conversao, id_luta, sequencia, momento_inicio, momento_fim, quem_faz, quem_sofre, acao_tipo, acao, tecnica, direcao, pontuacao) VALUES (1, 87, 48, TRIM(' 00:04:04,047'), TRIM(' 00:04:07,644'), 'SCHMITT', 'BISCHOF', 'GRIP TIME', 'LEFT COLLAR RIGHT SLEEVE', NULL, NULL, NULL)</v>
      </c>
      <c r="R6089" t="s">
        <v>10327</v>
      </c>
    </row>
    <row r="6090" spans="1:18" hidden="1" x14ac:dyDescent="0.25">
      <c r="A6090" s="7">
        <f>anotacoes!D6090</f>
        <v>40958</v>
      </c>
      <c r="B6090" t="str">
        <f>anotacoes!C6090</f>
        <v>GRAND PRIX DUSSELDORF 2012</v>
      </c>
      <c r="C6090" t="str">
        <f>anotacoes!E6090</f>
        <v>SCHMITT</v>
      </c>
      <c r="D6090" t="str">
        <f>anotacoes!F6090</f>
        <v>BISCHOF</v>
      </c>
      <c r="E6090" t="s">
        <v>10325</v>
      </c>
      <c r="F6090">
        <f>anotacoes!A6090</f>
        <v>87</v>
      </c>
      <c r="G6090">
        <f>anotacoes!B6090</f>
        <v>49</v>
      </c>
      <c r="H6090" t="str">
        <f>anotacoes!K6090</f>
        <v xml:space="preserve"> 00:04:07,644</v>
      </c>
      <c r="I6090" t="str">
        <f>anotacoes!L6090</f>
        <v xml:space="preserve"> 00:04:08,340</v>
      </c>
      <c r="J6090" t="str">
        <f>IF(L6090="PAUSE",E6090,IF(anotacoes!G6094=conversao_anotacoes!C6090,conversao_anotacoes!C6090,conversao_anotacoes!D6090))</f>
        <v>SCHMITT</v>
      </c>
      <c r="K6090" t="str">
        <f t="shared" si="190"/>
        <v>BISCHOF</v>
      </c>
      <c r="L6090" t="str">
        <f>UPPER(anotacoes!H6090)</f>
        <v>ATTACK</v>
      </c>
      <c r="M6090" t="str">
        <f>IF(OR(L6090="ATTACK",L6090="FINTA"),"&lt;TECNICA&gt;",UPPER(anotacoes!I6090))</f>
        <v>&lt;TECNICA&gt;</v>
      </c>
      <c r="N6090" t="str">
        <f>IF(OR(L6090="ATTACK",L6090="FINTA"),UPPER(anotacoes!I6090),"")</f>
        <v>OSOTO GARI</v>
      </c>
      <c r="O6090" s="6">
        <f>IF(anotacoes!N6090=0,"",anotacoes!N6090)</f>
        <v>8</v>
      </c>
      <c r="P6090" t="str">
        <f>IF(anotacoes!M6090=0,"",UPPER(anotacoes!M6090))</f>
        <v/>
      </c>
      <c r="Q6090" t="str">
        <f t="shared" si="191"/>
        <v>INSERT INTO CONVERSAO_LUTA_ACAO (cd_conversao, id_luta, sequencia, momento_inicio, momento_fim, quem_faz, quem_sofre, acao_tipo, acao, tecnica, direcao, pontuacao) VALUES (1, 87, 49, TRIM(' 00:04:07,644'), TRIM(' 00:04:08,340'), 'SCHMITT', 'BISCHOF', 'ATTACK', '&lt;TECNICA&gt;', 'OSOTO GARI', 8, NULL)</v>
      </c>
      <c r="R6090" t="s">
        <v>10327</v>
      </c>
    </row>
    <row r="6091" spans="1:18" hidden="1" x14ac:dyDescent="0.25">
      <c r="A6091" s="7">
        <f>anotacoes!D6091</f>
        <v>40958</v>
      </c>
      <c r="B6091" t="str">
        <f>anotacoes!C6091</f>
        <v>GRAND PRIX DUSSELDORF 2012</v>
      </c>
      <c r="C6091" t="str">
        <f>anotacoes!E6091</f>
        <v>SCHMITT</v>
      </c>
      <c r="D6091" t="str">
        <f>anotacoes!F6091</f>
        <v>BISCHOF</v>
      </c>
      <c r="E6091" t="s">
        <v>10325</v>
      </c>
      <c r="F6091">
        <f>anotacoes!A6091</f>
        <v>87</v>
      </c>
      <c r="G6091">
        <f>anotacoes!B6091</f>
        <v>50</v>
      </c>
      <c r="H6091" t="str">
        <f>anotacoes!K6091</f>
        <v xml:space="preserve"> 00:04:08,340</v>
      </c>
      <c r="I6091" t="str">
        <f>anotacoes!L6091</f>
        <v xml:space="preserve"> 00:04:11,458</v>
      </c>
      <c r="J6091" t="str">
        <f>IF(L6091="PAUSE",E6091,IF(anotacoes!G6095=conversao_anotacoes!C6091,conversao_anotacoes!C6091,conversao_anotacoes!D6091))</f>
        <v>SCHMITT</v>
      </c>
      <c r="K6091" t="str">
        <f t="shared" si="190"/>
        <v>BISCHOF</v>
      </c>
      <c r="L6091" t="str">
        <f>UPPER(anotacoes!H6091)</f>
        <v>GRIP TIME</v>
      </c>
      <c r="M6091" t="str">
        <f>IF(OR(L6091="ATTACK",L6091="FINTA"),"&lt;TECNICA&gt;",UPPER(anotacoes!I6091))</f>
        <v>LEFT COLLAR RIGHT SLEEVE</v>
      </c>
      <c r="N6091" t="str">
        <f>IF(OR(L6091="ATTACK",L6091="FINTA"),UPPER(anotacoes!I6091),"")</f>
        <v/>
      </c>
      <c r="O6091" s="6" t="str">
        <f>IF(anotacoes!N6091=0,"",anotacoes!N6091)</f>
        <v/>
      </c>
      <c r="P6091" t="str">
        <f>IF(anotacoes!M6091=0,"",UPPER(anotacoes!M6091))</f>
        <v/>
      </c>
      <c r="Q6091" t="str">
        <f t="shared" si="191"/>
        <v>INSERT INTO CONVERSAO_LUTA_ACAO (cd_conversao, id_luta, sequencia, momento_inicio, momento_fim, quem_faz, quem_sofre, acao_tipo, acao, tecnica, direcao, pontuacao) VALUES (1, 87, 50, TRIM(' 00:04:08,340'), TRIM(' 00:04:11,458'), 'SCHMITT', 'BISCHOF', 'GRIP TIME', 'LEFT COLLAR RIGHT SLEEVE', NULL, NULL, NULL)</v>
      </c>
      <c r="R6091" t="s">
        <v>10327</v>
      </c>
    </row>
    <row r="6092" spans="1:18" hidden="1" x14ac:dyDescent="0.25">
      <c r="A6092" s="7">
        <f>anotacoes!D6092</f>
        <v>40958</v>
      </c>
      <c r="B6092" t="str">
        <f>anotacoes!C6092</f>
        <v>GRAND PRIX DUSSELDORF 2012</v>
      </c>
      <c r="C6092" t="str">
        <f>anotacoes!E6092</f>
        <v>SCHMITT</v>
      </c>
      <c r="D6092" t="str">
        <f>anotacoes!F6092</f>
        <v>BISCHOF</v>
      </c>
      <c r="E6092" t="s">
        <v>10325</v>
      </c>
      <c r="F6092">
        <f>anotacoes!A6092</f>
        <v>87</v>
      </c>
      <c r="G6092">
        <f>anotacoes!B6092</f>
        <v>51</v>
      </c>
      <c r="H6092" t="str">
        <f>anotacoes!K6092</f>
        <v xml:space="preserve"> 00:04:11,458</v>
      </c>
      <c r="I6092" t="str">
        <f>anotacoes!L6092</f>
        <v xml:space="preserve"> 00:04:14,663</v>
      </c>
      <c r="J6092" t="str">
        <f>IF(L6092="PAUSE",E6092,IF(anotacoes!G6096=conversao_anotacoes!C6092,conversao_anotacoes!C6092,conversao_anotacoes!D6092))</f>
        <v>SCHMITT</v>
      </c>
      <c r="K6092" t="str">
        <f t="shared" si="190"/>
        <v>BISCHOF</v>
      </c>
      <c r="L6092" t="str">
        <f>UPPER(anotacoes!H6092)</f>
        <v>GRIP TIME</v>
      </c>
      <c r="M6092" t="str">
        <f>IF(OR(L6092="ATTACK",L6092="FINTA"),"&lt;TECNICA&gt;",UPPER(anotacoes!I6092))</f>
        <v>RIGHT SLEEVE</v>
      </c>
      <c r="N6092" t="str">
        <f>IF(OR(L6092="ATTACK",L6092="FINTA"),UPPER(anotacoes!I6092),"")</f>
        <v/>
      </c>
      <c r="O6092" s="6" t="str">
        <f>IF(anotacoes!N6092=0,"",anotacoes!N6092)</f>
        <v/>
      </c>
      <c r="P6092" t="str">
        <f>IF(anotacoes!M6092=0,"",UPPER(anotacoes!M6092))</f>
        <v/>
      </c>
      <c r="Q6092" t="str">
        <f t="shared" si="191"/>
        <v>INSERT INTO CONVERSAO_LUTA_ACAO (cd_conversao, id_luta, sequencia, momento_inicio, momento_fim, quem_faz, quem_sofre, acao_tipo, acao, tecnica, direcao, pontuacao) VALUES (1, 87, 51, TRIM(' 00:04:11,458'), TRIM(' 00:04:14,663'), 'SCHMITT', 'BISCHOF', 'GRIP TIME', 'RIGHT SLEEVE', NULL, NULL, NULL)</v>
      </c>
      <c r="R6092" t="s">
        <v>10327</v>
      </c>
    </row>
    <row r="6093" spans="1:18" hidden="1" x14ac:dyDescent="0.25">
      <c r="A6093" s="7">
        <f>anotacoes!D6093</f>
        <v>40958</v>
      </c>
      <c r="B6093" t="str">
        <f>anotacoes!C6093</f>
        <v>GRAND PRIX DUSSELDORF 2012</v>
      </c>
      <c r="C6093" t="str">
        <f>anotacoes!E6093</f>
        <v>SCHMITT</v>
      </c>
      <c r="D6093" t="str">
        <f>anotacoes!F6093</f>
        <v>BISCHOF</v>
      </c>
      <c r="E6093" t="s">
        <v>10325</v>
      </c>
      <c r="F6093">
        <f>anotacoes!A6093</f>
        <v>87</v>
      </c>
      <c r="G6093">
        <f>anotacoes!B6093</f>
        <v>52</v>
      </c>
      <c r="H6093" t="str">
        <f>anotacoes!K6093</f>
        <v xml:space="preserve"> 00:04:14,663</v>
      </c>
      <c r="I6093" t="str">
        <f>anotacoes!L6093</f>
        <v xml:space="preserve"> 00:05:04,720</v>
      </c>
      <c r="J6093" t="str">
        <f>IF(L6093="PAUSE",E6093,IF(anotacoes!G6097=conversao_anotacoes!C6093,conversao_anotacoes!C6093,conversao_anotacoes!D6093))</f>
        <v>SCHMITT</v>
      </c>
      <c r="K6093" t="str">
        <f t="shared" si="190"/>
        <v>BISCHOF</v>
      </c>
      <c r="L6093" t="str">
        <f>UPPER(anotacoes!H6093)</f>
        <v>DISPLACEMENT</v>
      </c>
      <c r="M6093" t="str">
        <f>IF(OR(L6093="ATTACK",L6093="FINTA"),"&lt;TECNICA&gt;",UPPER(anotacoes!I6093))</f>
        <v>CIRCULAR LEFT</v>
      </c>
      <c r="N6093" t="str">
        <f>IF(OR(L6093="ATTACK",L6093="FINTA"),UPPER(anotacoes!I6093),"")</f>
        <v/>
      </c>
      <c r="O6093" s="6" t="str">
        <f>IF(anotacoes!N6093=0,"",anotacoes!N6093)</f>
        <v/>
      </c>
      <c r="P6093" t="str">
        <f>IF(anotacoes!M6093=0,"",UPPER(anotacoes!M6093))</f>
        <v/>
      </c>
      <c r="Q6093" t="str">
        <f t="shared" si="191"/>
        <v>INSERT INTO CONVERSAO_LUTA_ACAO (cd_conversao, id_luta, sequencia, momento_inicio, momento_fim, quem_faz, quem_sofre, acao_tipo, acao, tecnica, direcao, pontuacao) VALUES (1, 87, 52, TRIM(' 00:04:14,663'), TRIM(' 00:05:04,720'), 'SCHMITT', 'BISCHOF', 'DISPLACEMENT', 'CIRCULAR LEFT', NULL, NULL, NULL)</v>
      </c>
      <c r="R6093" t="s">
        <v>10327</v>
      </c>
    </row>
    <row r="6094" spans="1:18" hidden="1" x14ac:dyDescent="0.25">
      <c r="A6094" s="7">
        <f>anotacoes!D6094</f>
        <v>40958</v>
      </c>
      <c r="B6094" t="str">
        <f>anotacoes!C6094</f>
        <v>GRAND PRIX DUSSELDORF 2012</v>
      </c>
      <c r="C6094" t="str">
        <f>anotacoes!E6094</f>
        <v>SCHMITT</v>
      </c>
      <c r="D6094" t="str">
        <f>anotacoes!F6094</f>
        <v>BISCHOF</v>
      </c>
      <c r="E6094" t="s">
        <v>10325</v>
      </c>
      <c r="F6094">
        <f>anotacoes!A6094</f>
        <v>87</v>
      </c>
      <c r="G6094">
        <f>anotacoes!B6094</f>
        <v>53</v>
      </c>
      <c r="H6094" t="str">
        <f>anotacoes!K6094</f>
        <v xml:space="preserve"> 00:05:04,720</v>
      </c>
      <c r="I6094" t="str">
        <f>anotacoes!L6094</f>
        <v xml:space="preserve"> 00:05:05,728</v>
      </c>
      <c r="J6094" t="str">
        <f>IF(L6094="PAUSE",E6094,IF(anotacoes!G6098=conversao_anotacoes!C6094,conversao_anotacoes!C6094,conversao_anotacoes!D6094))</f>
        <v>SCHMITT</v>
      </c>
      <c r="K6094" t="str">
        <f t="shared" si="190"/>
        <v>BISCHOF</v>
      </c>
      <c r="L6094" t="str">
        <f>UPPER(anotacoes!H6094)</f>
        <v>DISPLACEMENT</v>
      </c>
      <c r="M6094" t="str">
        <f>IF(OR(L6094="ATTACK",L6094="FINTA"),"&lt;TECNICA&gt;",UPPER(anotacoes!I6094))</f>
        <v>TRY TO GRIP WITH CONTACT</v>
      </c>
      <c r="N6094" t="str">
        <f>IF(OR(L6094="ATTACK",L6094="FINTA"),UPPER(anotacoes!I6094),"")</f>
        <v/>
      </c>
      <c r="O6094" s="6" t="str">
        <f>IF(anotacoes!N6094=0,"",anotacoes!N6094)</f>
        <v/>
      </c>
      <c r="P6094" t="str">
        <f>IF(anotacoes!M6094=0,"",UPPER(anotacoes!M6094))</f>
        <v/>
      </c>
      <c r="Q6094" t="str">
        <f t="shared" si="191"/>
        <v>INSERT INTO CONVERSAO_LUTA_ACAO (cd_conversao, id_luta, sequencia, momento_inicio, momento_fim, quem_faz, quem_sofre, acao_tipo, acao, tecnica, direcao, pontuacao) VALUES (1, 87, 53, TRIM(' 00:05:04,720'), TRIM(' 00:05:05,728'), 'SCHMITT', 'BISCHOF', 'DISPLACEMENT', 'TRY TO GRIP WITH CONTACT', NULL, NULL, NULL)</v>
      </c>
      <c r="R6094" t="s">
        <v>10327</v>
      </c>
    </row>
    <row r="6095" spans="1:18" hidden="1" x14ac:dyDescent="0.25">
      <c r="A6095" s="7">
        <f>anotacoes!D6095</f>
        <v>40958</v>
      </c>
      <c r="B6095" t="str">
        <f>anotacoes!C6095</f>
        <v>GRAND PRIX DUSSELDORF 2012</v>
      </c>
      <c r="C6095" t="str">
        <f>anotacoes!E6095</f>
        <v>SCHMITT</v>
      </c>
      <c r="D6095" t="str">
        <f>anotacoes!F6095</f>
        <v>BISCHOF</v>
      </c>
      <c r="E6095" t="s">
        <v>10325</v>
      </c>
      <c r="F6095">
        <f>anotacoes!A6095</f>
        <v>87</v>
      </c>
      <c r="G6095">
        <f>anotacoes!B6095</f>
        <v>54</v>
      </c>
      <c r="H6095" t="str">
        <f>anotacoes!K6095</f>
        <v xml:space="preserve"> 00:05:05,728</v>
      </c>
      <c r="I6095" t="str">
        <f>anotacoes!L6095</f>
        <v xml:space="preserve"> 00:05:07,510</v>
      </c>
      <c r="J6095" t="str">
        <f>IF(L6095="PAUSE",E6095,IF(anotacoes!G6099=conversao_anotacoes!C6095,conversao_anotacoes!C6095,conversao_anotacoes!D6095))</f>
        <v>SCHMITT</v>
      </c>
      <c r="K6095" t="str">
        <f t="shared" si="190"/>
        <v>BISCHOF</v>
      </c>
      <c r="L6095" t="str">
        <f>UPPER(anotacoes!H6095)</f>
        <v>TRANSITION</v>
      </c>
      <c r="M6095" t="str">
        <f>IF(OR(L6095="ATTACK",L6095="FINTA"),"&lt;TECNICA&gt;",UPPER(anotacoes!I6095))</f>
        <v>WITHOUT ATTACK</v>
      </c>
      <c r="N6095" t="str">
        <f>IF(OR(L6095="ATTACK",L6095="FINTA"),UPPER(anotacoes!I6095),"")</f>
        <v/>
      </c>
      <c r="O6095" s="6" t="str">
        <f>IF(anotacoes!N6095=0,"",anotacoes!N6095)</f>
        <v/>
      </c>
      <c r="P6095" t="str">
        <f>IF(anotacoes!M6095=0,"",UPPER(anotacoes!M6095))</f>
        <v/>
      </c>
      <c r="Q6095" t="str">
        <f t="shared" si="191"/>
        <v>INSERT INTO CONVERSAO_LUTA_ACAO (cd_conversao, id_luta, sequencia, momento_inicio, momento_fim, quem_faz, quem_sofre, acao_tipo, acao, tecnica, direcao, pontuacao) VALUES (1, 87, 54, TRIM(' 00:05:05,728'), TRIM(' 00:05:07,510'), 'SCHMITT', 'BISCHOF', 'TRANSITION', 'WITHOUT ATTACK', NULL, NULL, NULL)</v>
      </c>
      <c r="R6095" t="s">
        <v>10327</v>
      </c>
    </row>
    <row r="6096" spans="1:18" hidden="1" x14ac:dyDescent="0.25">
      <c r="A6096" s="7">
        <f>anotacoes!D6096</f>
        <v>40958</v>
      </c>
      <c r="B6096" t="str">
        <f>anotacoes!C6096</f>
        <v>GRAND PRIX DUSSELDORF 2012</v>
      </c>
      <c r="C6096" t="str">
        <f>anotacoes!E6096</f>
        <v>SCHMITT</v>
      </c>
      <c r="D6096" t="str">
        <f>anotacoes!F6096</f>
        <v>BISCHOF</v>
      </c>
      <c r="E6096" t="s">
        <v>10325</v>
      </c>
      <c r="F6096">
        <f>anotacoes!A6096</f>
        <v>87</v>
      </c>
      <c r="G6096">
        <f>anotacoes!B6096</f>
        <v>55</v>
      </c>
      <c r="H6096" t="str">
        <f>anotacoes!K6096</f>
        <v xml:space="preserve"> 00:05:07,669</v>
      </c>
      <c r="I6096" t="str">
        <f>anotacoes!L6096</f>
        <v xml:space="preserve"> 00:05:16,168</v>
      </c>
      <c r="J6096" t="str">
        <f>IF(L6096="PAUSE",E6096,IF(anotacoes!G6100=conversao_anotacoes!C6096,conversao_anotacoes!C6096,conversao_anotacoes!D6096))</f>
        <v>SCHMITT</v>
      </c>
      <c r="K6096" t="str">
        <f t="shared" si="190"/>
        <v>BISCHOF</v>
      </c>
      <c r="L6096" t="str">
        <f>UPPER(anotacoes!H6096)</f>
        <v>GROUNDWORK COMBAT</v>
      </c>
      <c r="M6096" t="str">
        <f>IF(OR(L6096="ATTACK",L6096="FINTA"),"&lt;TECNICA&gt;",UPPER(anotacoes!I6096))</f>
        <v>DEFENSIVE POSITION</v>
      </c>
      <c r="N6096" t="str">
        <f>IF(OR(L6096="ATTACK",L6096="FINTA"),UPPER(anotacoes!I6096),"")</f>
        <v/>
      </c>
      <c r="O6096" s="6" t="str">
        <f>IF(anotacoes!N6096=0,"",anotacoes!N6096)</f>
        <v/>
      </c>
      <c r="P6096" t="str">
        <f>IF(anotacoes!M6096=0,"",UPPER(anotacoes!M6096))</f>
        <v/>
      </c>
      <c r="Q6096" t="str">
        <f t="shared" si="191"/>
        <v>INSERT INTO CONVERSAO_LUTA_ACAO (cd_conversao, id_luta, sequencia, momento_inicio, momento_fim, quem_faz, quem_sofre, acao_tipo, acao, tecnica, direcao, pontuacao) VALUES (1, 87, 55, TRIM(' 00:05:07,669'), TRIM(' 00:05:16,168'), 'SCHMITT', 'BISCHOF', 'GROUNDWORK COMBAT', 'DEFENSIVE POSITION', NULL, NULL, NULL)</v>
      </c>
      <c r="R6096" t="s">
        <v>10327</v>
      </c>
    </row>
    <row r="6097" spans="1:18" hidden="1" x14ac:dyDescent="0.25">
      <c r="A6097" s="7">
        <f>anotacoes!D6097</f>
        <v>40958</v>
      </c>
      <c r="B6097" t="str">
        <f>anotacoes!C6097</f>
        <v>GRAND PRIX DUSSELDORF 2012</v>
      </c>
      <c r="C6097" t="str">
        <f>anotacoes!E6097</f>
        <v>SCHMITT</v>
      </c>
      <c r="D6097" t="str">
        <f>anotacoes!F6097</f>
        <v>BISCHOF</v>
      </c>
      <c r="E6097" t="s">
        <v>10325</v>
      </c>
      <c r="F6097">
        <f>anotacoes!A6097</f>
        <v>87</v>
      </c>
      <c r="G6097">
        <f>anotacoes!B6097</f>
        <v>56</v>
      </c>
      <c r="H6097" t="str">
        <f>anotacoes!K6097</f>
        <v xml:space="preserve"> 00:05:16,341</v>
      </c>
      <c r="I6097" t="str">
        <f>anotacoes!L6097</f>
        <v xml:space="preserve"> 00:05:31,195</v>
      </c>
      <c r="J6097" t="str">
        <f>IF(L6097="PAUSE",E6097,IF(anotacoes!G6101=conversao_anotacoes!C6097,conversao_anotacoes!C6097,conversao_anotacoes!D6097))</f>
        <v>&lt;ARBITRO_DESCONHECIDO&gt;</v>
      </c>
      <c r="K6097" t="str">
        <f t="shared" si="190"/>
        <v/>
      </c>
      <c r="L6097" t="str">
        <f>UPPER(anotacoes!H6097)</f>
        <v>PAUSE</v>
      </c>
      <c r="M6097" t="str">
        <f>IF(OR(L6097="ATTACK",L6097="FINTA"),"&lt;TECNICA&gt;",UPPER(anotacoes!I6097))</f>
        <v>&lt;NAO_CLASSIFICADO&gt;</v>
      </c>
      <c r="N6097" t="str">
        <f>IF(OR(L6097="ATTACK",L6097="FINTA"),UPPER(anotacoes!I6097),"")</f>
        <v/>
      </c>
      <c r="O6097" s="6" t="str">
        <f>IF(anotacoes!N6097=0,"",anotacoes!N6097)</f>
        <v/>
      </c>
      <c r="P6097" t="str">
        <f>IF(anotacoes!M6097=0,"",UPPER(anotacoes!M6097))</f>
        <v/>
      </c>
      <c r="Q6097" t="str">
        <f t="shared" si="191"/>
        <v>INSERT INTO CONVERSAO_LUTA_ACAO (cd_conversao, id_luta, sequencia, momento_inicio, momento_fim, quem_faz, quem_sofre, acao_tipo, acao, tecnica, direcao, pontuacao) VALUES (1, 87, 56, TRIM(' 00:05:16,341'), TRIM(' 00:05:31,195'), '&lt;ARBITRO_DESCONHECIDO&gt;', '', 'PAUSE', '&lt;NAO_CLASSIFICADO&gt;', NULL, NULL, NULL)</v>
      </c>
      <c r="R6097" t="s">
        <v>10327</v>
      </c>
    </row>
    <row r="6098" spans="1:18" hidden="1" x14ac:dyDescent="0.25">
      <c r="A6098" s="7">
        <f>anotacoes!D6098</f>
        <v>40958</v>
      </c>
      <c r="B6098" t="str">
        <f>anotacoes!C6098</f>
        <v>GRAND PRIX DUSSELDORF 2012</v>
      </c>
      <c r="C6098" t="str">
        <f>anotacoes!E6098</f>
        <v>SCHMITT</v>
      </c>
      <c r="D6098" t="str">
        <f>anotacoes!F6098</f>
        <v>BISCHOF</v>
      </c>
      <c r="E6098" t="s">
        <v>10325</v>
      </c>
      <c r="F6098">
        <f>anotacoes!A6098</f>
        <v>87</v>
      </c>
      <c r="G6098">
        <f>anotacoes!B6098</f>
        <v>57</v>
      </c>
      <c r="H6098" t="str">
        <f>anotacoes!K6098</f>
        <v xml:space="preserve"> 00:05:31,195</v>
      </c>
      <c r="I6098" t="str">
        <f>anotacoes!L6098</f>
        <v xml:space="preserve"> 00:05:33,145</v>
      </c>
      <c r="J6098" t="str">
        <f>IF(L6098="PAUSE",E6098,IF(anotacoes!G6102=conversao_anotacoes!C6098,conversao_anotacoes!C6098,conversao_anotacoes!D6098))</f>
        <v>SCHMITT</v>
      </c>
      <c r="K6098" t="str">
        <f t="shared" si="190"/>
        <v>BISCHOF</v>
      </c>
      <c r="L6098" t="str">
        <f>UPPER(anotacoes!H6098)</f>
        <v>DISPLACEMENT</v>
      </c>
      <c r="M6098" t="str">
        <f>IF(OR(L6098="ATTACK",L6098="FINTA"),"&lt;TECNICA&gt;",UPPER(anotacoes!I6098))</f>
        <v>CIRCULAR LEFT</v>
      </c>
      <c r="N6098" t="str">
        <f>IF(OR(L6098="ATTACK",L6098="FINTA"),UPPER(anotacoes!I6098),"")</f>
        <v/>
      </c>
      <c r="O6098" s="6" t="str">
        <f>IF(anotacoes!N6098=0,"",anotacoes!N6098)</f>
        <v/>
      </c>
      <c r="P6098" t="str">
        <f>IF(anotacoes!M6098=0,"",UPPER(anotacoes!M6098))</f>
        <v/>
      </c>
      <c r="Q6098" t="str">
        <f t="shared" si="191"/>
        <v>INSERT INTO CONVERSAO_LUTA_ACAO (cd_conversao, id_luta, sequencia, momento_inicio, momento_fim, quem_faz, quem_sofre, acao_tipo, acao, tecnica, direcao, pontuacao) VALUES (1, 87, 57, TRIM(' 00:05:31,195'), TRIM(' 00:05:33,145'), 'SCHMITT', 'BISCHOF', 'DISPLACEMENT', 'CIRCULAR LEFT', NULL, NULL, NULL)</v>
      </c>
      <c r="R6098" t="s">
        <v>10327</v>
      </c>
    </row>
    <row r="6099" spans="1:18" hidden="1" x14ac:dyDescent="0.25">
      <c r="A6099" s="7">
        <f>anotacoes!D6099</f>
        <v>40958</v>
      </c>
      <c r="B6099" t="str">
        <f>anotacoes!C6099</f>
        <v>GRAND PRIX DUSSELDORF 2012</v>
      </c>
      <c r="C6099" t="str">
        <f>anotacoes!E6099</f>
        <v>SCHMITT</v>
      </c>
      <c r="D6099" t="str">
        <f>anotacoes!F6099</f>
        <v>BISCHOF</v>
      </c>
      <c r="E6099" t="s">
        <v>10325</v>
      </c>
      <c r="F6099">
        <f>anotacoes!A6099</f>
        <v>87</v>
      </c>
      <c r="G6099">
        <f>anotacoes!B6099</f>
        <v>58</v>
      </c>
      <c r="H6099" t="str">
        <f>anotacoes!K6099</f>
        <v xml:space="preserve"> 00:05:33,145</v>
      </c>
      <c r="I6099" t="str">
        <f>anotacoes!L6099</f>
        <v xml:space="preserve"> 00:05:35,803</v>
      </c>
      <c r="J6099" t="str">
        <f>IF(L6099="PAUSE",E6099,IF(anotacoes!G6103=conversao_anotacoes!C6099,conversao_anotacoes!C6099,conversao_anotacoes!D6099))</f>
        <v>SCHMITT</v>
      </c>
      <c r="K6099" t="str">
        <f t="shared" si="190"/>
        <v>BISCHOF</v>
      </c>
      <c r="L6099" t="str">
        <f>UPPER(anotacoes!H6099)</f>
        <v>DISPLACEMENT</v>
      </c>
      <c r="M6099" t="str">
        <f>IF(OR(L6099="ATTACK",L6099="FINTA"),"&lt;TECNICA&gt;",UPPER(anotacoes!I6099))</f>
        <v>2-3 STEP HESITANT RIGHT</v>
      </c>
      <c r="N6099" t="str">
        <f>IF(OR(L6099="ATTACK",L6099="FINTA"),UPPER(anotacoes!I6099),"")</f>
        <v/>
      </c>
      <c r="O6099" s="6" t="str">
        <f>IF(anotacoes!N6099=0,"",anotacoes!N6099)</f>
        <v/>
      </c>
      <c r="P6099" t="str">
        <f>IF(anotacoes!M6099=0,"",UPPER(anotacoes!M6099))</f>
        <v/>
      </c>
      <c r="Q6099" t="str">
        <f t="shared" si="191"/>
        <v>INSERT INTO CONVERSAO_LUTA_ACAO (cd_conversao, id_luta, sequencia, momento_inicio, momento_fim, quem_faz, quem_sofre, acao_tipo, acao, tecnica, direcao, pontuacao) VALUES (1, 87, 58, TRIM(' 00:05:33,145'), TRIM(' 00:05:35,803'), 'SCHMITT', 'BISCHOF', 'DISPLACEMENT', '2-3 STEP HESITANT RIGHT', NULL, NULL, NULL)</v>
      </c>
      <c r="R6099" t="s">
        <v>10327</v>
      </c>
    </row>
    <row r="6100" spans="1:18" hidden="1" x14ac:dyDescent="0.25">
      <c r="A6100" s="7">
        <f>anotacoes!D6100</f>
        <v>40958</v>
      </c>
      <c r="B6100" t="str">
        <f>anotacoes!C6100</f>
        <v>GRAND PRIX DUSSELDORF 2012</v>
      </c>
      <c r="C6100" t="str">
        <f>anotacoes!E6100</f>
        <v>SCHMITT</v>
      </c>
      <c r="D6100" t="str">
        <f>anotacoes!F6100</f>
        <v>BISCHOF</v>
      </c>
      <c r="E6100" t="s">
        <v>10325</v>
      </c>
      <c r="F6100">
        <f>anotacoes!A6100</f>
        <v>87</v>
      </c>
      <c r="G6100">
        <f>anotacoes!B6100</f>
        <v>59</v>
      </c>
      <c r="H6100" t="str">
        <f>anotacoes!K6100</f>
        <v xml:space="preserve"> 00:05:35,803</v>
      </c>
      <c r="I6100" t="str">
        <f>anotacoes!L6100</f>
        <v xml:space="preserve"> 00:05:41,485</v>
      </c>
      <c r="J6100" t="str">
        <f>IF(L6100="PAUSE",E6100,IF(anotacoes!G6104=conversao_anotacoes!C6100,conversao_anotacoes!C6100,conversao_anotacoes!D6100))</f>
        <v>SCHMITT</v>
      </c>
      <c r="K6100" t="str">
        <f t="shared" si="190"/>
        <v>BISCHOF</v>
      </c>
      <c r="L6100" t="str">
        <f>UPPER(anotacoes!H6100)</f>
        <v>GRIP TIME</v>
      </c>
      <c r="M6100" t="str">
        <f>IF(OR(L6100="ATTACK",L6100="FINTA"),"&lt;TECNICA&gt;",UPPER(anotacoes!I6100))</f>
        <v>LEFT COLLAR RIGHT SLEEVE</v>
      </c>
      <c r="N6100" t="str">
        <f>IF(OR(L6100="ATTACK",L6100="FINTA"),UPPER(anotacoes!I6100),"")</f>
        <v/>
      </c>
      <c r="O6100" s="6" t="str">
        <f>IF(anotacoes!N6100=0,"",anotacoes!N6100)</f>
        <v/>
      </c>
      <c r="P6100" t="str">
        <f>IF(anotacoes!M6100=0,"",UPPER(anotacoes!M6100))</f>
        <v/>
      </c>
      <c r="Q6100" t="str">
        <f t="shared" si="191"/>
        <v>INSERT INTO CONVERSAO_LUTA_ACAO (cd_conversao, id_luta, sequencia, momento_inicio, momento_fim, quem_faz, quem_sofre, acao_tipo, acao, tecnica, direcao, pontuacao) VALUES (1, 87, 59, TRIM(' 00:05:35,803'), TRIM(' 00:05:41,485'), 'SCHMITT', 'BISCHOF', 'GRIP TIME', 'LEFT COLLAR RIGHT SLEEVE', NULL, NULL, NULL)</v>
      </c>
      <c r="R6100" t="s">
        <v>10327</v>
      </c>
    </row>
    <row r="6101" spans="1:18" hidden="1" x14ac:dyDescent="0.25">
      <c r="A6101" s="7">
        <f>anotacoes!D6101</f>
        <v>40958</v>
      </c>
      <c r="B6101" t="str">
        <f>anotacoes!C6101</f>
        <v>GRAND PRIX DUSSELDORF 2012</v>
      </c>
      <c r="C6101" t="str">
        <f>anotacoes!E6101</f>
        <v>SCHMITT</v>
      </c>
      <c r="D6101" t="str">
        <f>anotacoes!F6101</f>
        <v>BISCHOF</v>
      </c>
      <c r="E6101" t="s">
        <v>10325</v>
      </c>
      <c r="F6101">
        <f>anotacoes!A6101</f>
        <v>87</v>
      </c>
      <c r="G6101">
        <f>anotacoes!B6101</f>
        <v>60</v>
      </c>
      <c r="H6101" t="str">
        <f>anotacoes!K6101</f>
        <v xml:space="preserve"> 00:05:41,485</v>
      </c>
      <c r="I6101" t="str">
        <f>anotacoes!L6101</f>
        <v xml:space="preserve"> 00:05:43,737</v>
      </c>
      <c r="J6101" t="str">
        <f>IF(L6101="PAUSE",E6101,IF(anotacoes!G6105=conversao_anotacoes!C6101,conversao_anotacoes!C6101,conversao_anotacoes!D6101))</f>
        <v>SCHMITT</v>
      </c>
      <c r="K6101" t="str">
        <f t="shared" si="190"/>
        <v>BISCHOF</v>
      </c>
      <c r="L6101" t="str">
        <f>UPPER(anotacoes!H6101)</f>
        <v>GRIP TIME</v>
      </c>
      <c r="M6101" t="str">
        <f>IF(OR(L6101="ATTACK",L6101="FINTA"),"&lt;TECNICA&gt;",UPPER(anotacoes!I6101))</f>
        <v>RIGHT SLEEVE</v>
      </c>
      <c r="N6101" t="str">
        <f>IF(OR(L6101="ATTACK",L6101="FINTA"),UPPER(anotacoes!I6101),"")</f>
        <v/>
      </c>
      <c r="O6101" s="6" t="str">
        <f>IF(anotacoes!N6101=0,"",anotacoes!N6101)</f>
        <v/>
      </c>
      <c r="P6101" t="str">
        <f>IF(anotacoes!M6101=0,"",UPPER(anotacoes!M6101))</f>
        <v/>
      </c>
      <c r="Q6101" t="str">
        <f t="shared" si="191"/>
        <v>INSERT INTO CONVERSAO_LUTA_ACAO (cd_conversao, id_luta, sequencia, momento_inicio, momento_fim, quem_faz, quem_sofre, acao_tipo, acao, tecnica, direcao, pontuacao) VALUES (1, 87, 60, TRIM(' 00:05:41,485'), TRIM(' 00:05:43,737'), 'SCHMITT', 'BISCHOF', 'GRIP TIME', 'RIGHT SLEEVE', NULL, NULL, NULL)</v>
      </c>
      <c r="R6101" t="s">
        <v>10327</v>
      </c>
    </row>
    <row r="6102" spans="1:18" hidden="1" x14ac:dyDescent="0.25">
      <c r="A6102" s="7">
        <f>anotacoes!D6102</f>
        <v>40958</v>
      </c>
      <c r="B6102" t="str">
        <f>anotacoes!C6102</f>
        <v>GRAND PRIX DUSSELDORF 2012</v>
      </c>
      <c r="C6102" t="str">
        <f>anotacoes!E6102</f>
        <v>SCHMITT</v>
      </c>
      <c r="D6102" t="str">
        <f>anotacoes!F6102</f>
        <v>BISCHOF</v>
      </c>
      <c r="E6102" t="s">
        <v>10325</v>
      </c>
      <c r="F6102">
        <f>anotacoes!A6102</f>
        <v>87</v>
      </c>
      <c r="G6102">
        <f>anotacoes!B6102</f>
        <v>61</v>
      </c>
      <c r="H6102" t="str">
        <f>anotacoes!K6102</f>
        <v xml:space="preserve"> 00:05:43,737</v>
      </c>
      <c r="I6102" t="str">
        <f>anotacoes!L6102</f>
        <v xml:space="preserve"> 00:05:46,706</v>
      </c>
      <c r="J6102" t="str">
        <f>IF(L6102="PAUSE",E6102,IF(anotacoes!G6106=conversao_anotacoes!C6102,conversao_anotacoes!C6102,conversao_anotacoes!D6102))</f>
        <v>SCHMITT</v>
      </c>
      <c r="K6102" t="str">
        <f t="shared" si="190"/>
        <v>BISCHOF</v>
      </c>
      <c r="L6102" t="str">
        <f>UPPER(anotacoes!H6102)</f>
        <v>TRANSITION</v>
      </c>
      <c r="M6102" t="str">
        <f>IF(OR(L6102="ATTACK",L6102="FINTA"),"&lt;TECNICA&gt;",UPPER(anotacoes!I6102))</f>
        <v>WITHOUT ATTACK</v>
      </c>
      <c r="N6102" t="str">
        <f>IF(OR(L6102="ATTACK",L6102="FINTA"),UPPER(anotacoes!I6102),"")</f>
        <v/>
      </c>
      <c r="O6102" s="6" t="str">
        <f>IF(anotacoes!N6102=0,"",anotacoes!N6102)</f>
        <v/>
      </c>
      <c r="P6102" t="str">
        <f>IF(anotacoes!M6102=0,"",UPPER(anotacoes!M6102))</f>
        <v/>
      </c>
      <c r="Q6102" t="str">
        <f t="shared" si="191"/>
        <v>INSERT INTO CONVERSAO_LUTA_ACAO (cd_conversao, id_luta, sequencia, momento_inicio, momento_fim, quem_faz, quem_sofre, acao_tipo, acao, tecnica, direcao, pontuacao) VALUES (1, 87, 61, TRIM(' 00:05:43,737'), TRIM(' 00:05:46,706'), 'SCHMITT', 'BISCHOF', 'TRANSITION', 'WITHOUT ATTACK', NULL, NULL, NULL)</v>
      </c>
      <c r="R6102" t="s">
        <v>10327</v>
      </c>
    </row>
    <row r="6103" spans="1:18" hidden="1" x14ac:dyDescent="0.25">
      <c r="A6103" s="7">
        <f>anotacoes!D6103</f>
        <v>40958</v>
      </c>
      <c r="B6103" t="str">
        <f>anotacoes!C6103</f>
        <v>GRAND PRIX DUSSELDORF 2012</v>
      </c>
      <c r="C6103" t="str">
        <f>anotacoes!E6103</f>
        <v>SCHMITT</v>
      </c>
      <c r="D6103" t="str">
        <f>anotacoes!F6103</f>
        <v>BISCHOF</v>
      </c>
      <c r="E6103" t="s">
        <v>10325</v>
      </c>
      <c r="F6103">
        <f>anotacoes!A6103</f>
        <v>87</v>
      </c>
      <c r="G6103">
        <f>anotacoes!B6103</f>
        <v>62</v>
      </c>
      <c r="H6103" t="str">
        <f>anotacoes!K6103</f>
        <v xml:space="preserve"> 00:05:46,873</v>
      </c>
      <c r="I6103" t="str">
        <f>anotacoes!L6103</f>
        <v xml:space="preserve"> 00:05:54,276</v>
      </c>
      <c r="J6103" t="str">
        <f>IF(L6103="PAUSE",E6103,IF(anotacoes!G6107=conversao_anotacoes!C6103,conversao_anotacoes!C6103,conversao_anotacoes!D6103))</f>
        <v>&lt;ARBITRO_DESCONHECIDO&gt;</v>
      </c>
      <c r="K6103" t="str">
        <f t="shared" si="190"/>
        <v/>
      </c>
      <c r="L6103" t="str">
        <f>UPPER(anotacoes!H6103)</f>
        <v>PAUSE</v>
      </c>
      <c r="M6103" t="str">
        <f>IF(OR(L6103="ATTACK",L6103="FINTA"),"&lt;TECNICA&gt;",UPPER(anotacoes!I6103))</f>
        <v>&lt;NAO_CLASSIFICADO&gt;</v>
      </c>
      <c r="N6103" t="str">
        <f>IF(OR(L6103="ATTACK",L6103="FINTA"),UPPER(anotacoes!I6103),"")</f>
        <v/>
      </c>
      <c r="O6103" s="6" t="str">
        <f>IF(anotacoes!N6103=0,"",anotacoes!N6103)</f>
        <v/>
      </c>
      <c r="P6103" t="str">
        <f>IF(anotacoes!M6103=0,"",UPPER(anotacoes!M6103))</f>
        <v/>
      </c>
      <c r="Q6103" t="str">
        <f t="shared" si="191"/>
        <v>INSERT INTO CONVERSAO_LUTA_ACAO (cd_conversao, id_luta, sequencia, momento_inicio, momento_fim, quem_faz, quem_sofre, acao_tipo, acao, tecnica, direcao, pontuacao) VALUES (1, 87, 62, TRIM(' 00:05:46,873'), TRIM(' 00:05:54,276'), '&lt;ARBITRO_DESCONHECIDO&gt;', '', 'PAUSE', '&lt;NAO_CLASSIFICADO&gt;', NULL, NULL, NULL)</v>
      </c>
      <c r="R6103" t="s">
        <v>10327</v>
      </c>
    </row>
    <row r="6104" spans="1:18" hidden="1" x14ac:dyDescent="0.25">
      <c r="A6104" s="7">
        <f>anotacoes!D6104</f>
        <v>40958</v>
      </c>
      <c r="B6104" t="str">
        <f>anotacoes!C6104</f>
        <v>GRAND PRIX DUSSELDORF 2012</v>
      </c>
      <c r="C6104" t="str">
        <f>anotacoes!E6104</f>
        <v>SCHMITT</v>
      </c>
      <c r="D6104" t="str">
        <f>anotacoes!F6104</f>
        <v>BISCHOF</v>
      </c>
      <c r="E6104" t="s">
        <v>10325</v>
      </c>
      <c r="F6104">
        <f>anotacoes!A6104</f>
        <v>87</v>
      </c>
      <c r="G6104">
        <f>anotacoes!B6104</f>
        <v>63</v>
      </c>
      <c r="H6104" t="str">
        <f>anotacoes!K6104</f>
        <v xml:space="preserve"> 00:05:54,276</v>
      </c>
      <c r="I6104" t="str">
        <f>anotacoes!L6104</f>
        <v xml:space="preserve"> 00:05:59,731</v>
      </c>
      <c r="J6104" t="str">
        <f>IF(L6104="PAUSE",E6104,IF(anotacoes!G6108=conversao_anotacoes!C6104,conversao_anotacoes!C6104,conversao_anotacoes!D6104))</f>
        <v>SCHMITT</v>
      </c>
      <c r="K6104" t="str">
        <f t="shared" si="190"/>
        <v>BISCHOF</v>
      </c>
      <c r="L6104" t="str">
        <f>UPPER(anotacoes!H6104)</f>
        <v>DISPLACEMENT</v>
      </c>
      <c r="M6104" t="str">
        <f>IF(OR(L6104="ATTACK",L6104="FINTA"),"&lt;TECNICA&gt;",UPPER(anotacoes!I6104))</f>
        <v>CIRCULAR LEFT</v>
      </c>
      <c r="N6104" t="str">
        <f>IF(OR(L6104="ATTACK",L6104="FINTA"),UPPER(anotacoes!I6104),"")</f>
        <v/>
      </c>
      <c r="O6104" s="6" t="str">
        <f>IF(anotacoes!N6104=0,"",anotacoes!N6104)</f>
        <v/>
      </c>
      <c r="P6104" t="str">
        <f>IF(anotacoes!M6104=0,"",UPPER(anotacoes!M6104))</f>
        <v/>
      </c>
      <c r="Q6104" t="str">
        <f t="shared" si="191"/>
        <v>INSERT INTO CONVERSAO_LUTA_ACAO (cd_conversao, id_luta, sequencia, momento_inicio, momento_fim, quem_faz, quem_sofre, acao_tipo, acao, tecnica, direcao, pontuacao) VALUES (1, 87, 63, TRIM(' 00:05:54,276'), TRIM(' 00:05:59,731'), 'SCHMITT', 'BISCHOF', 'DISPLACEMENT', 'CIRCULAR LEFT', NULL, NULL, NULL)</v>
      </c>
      <c r="R6104" t="s">
        <v>10327</v>
      </c>
    </row>
    <row r="6105" spans="1:18" hidden="1" x14ac:dyDescent="0.25">
      <c r="A6105" s="7">
        <f>anotacoes!D6105</f>
        <v>40958</v>
      </c>
      <c r="B6105" t="str">
        <f>anotacoes!C6105</f>
        <v>GRAND PRIX DUSSELDORF 2012</v>
      </c>
      <c r="C6105" t="str">
        <f>anotacoes!E6105</f>
        <v>SCHMITT</v>
      </c>
      <c r="D6105" t="str">
        <f>anotacoes!F6105</f>
        <v>BISCHOF</v>
      </c>
      <c r="E6105" t="s">
        <v>10325</v>
      </c>
      <c r="F6105">
        <f>anotacoes!A6105</f>
        <v>87</v>
      </c>
      <c r="G6105">
        <f>anotacoes!B6105</f>
        <v>64</v>
      </c>
      <c r="H6105" t="str">
        <f>anotacoes!K6105</f>
        <v xml:space="preserve"> 00:05:59,731</v>
      </c>
      <c r="I6105" t="str">
        <f>anotacoes!L6105</f>
        <v xml:space="preserve"> 00:06:45,473</v>
      </c>
      <c r="J6105" t="str">
        <f>IF(L6105="PAUSE",E6105,IF(anotacoes!G6109=conversao_anotacoes!C6105,conversao_anotacoes!C6105,conversao_anotacoes!D6105))</f>
        <v>SCHMITT</v>
      </c>
      <c r="K6105" t="str">
        <f t="shared" si="190"/>
        <v>BISCHOF</v>
      </c>
      <c r="L6105" t="str">
        <f>UPPER(anotacoes!H6105)</f>
        <v>DISPLACEMENT</v>
      </c>
      <c r="M6105" t="str">
        <f>IF(OR(L6105="ATTACK",L6105="FINTA"),"&lt;TECNICA&gt;",UPPER(anotacoes!I6105))</f>
        <v>2-3 STEP HESITANT RIGHT</v>
      </c>
      <c r="N6105" t="str">
        <f>IF(OR(L6105="ATTACK",L6105="FINTA"),UPPER(anotacoes!I6105),"")</f>
        <v/>
      </c>
      <c r="O6105" s="6" t="str">
        <f>IF(anotacoes!N6105=0,"",anotacoes!N6105)</f>
        <v/>
      </c>
      <c r="P6105" t="str">
        <f>IF(anotacoes!M6105=0,"",UPPER(anotacoes!M6105))</f>
        <v/>
      </c>
      <c r="Q6105" t="str">
        <f t="shared" si="191"/>
        <v>INSERT INTO CONVERSAO_LUTA_ACAO (cd_conversao, id_luta, sequencia, momento_inicio, momento_fim, quem_faz, quem_sofre, acao_tipo, acao, tecnica, direcao, pontuacao) VALUES (1, 87, 64, TRIM(' 00:05:59,731'), TRIM(' 00:06:45,473'), 'SCHMITT', 'BISCHOF', 'DISPLACEMENT', '2-3 STEP HESITANT RIGHT', NULL, NULL, NULL)</v>
      </c>
      <c r="R6105" t="s">
        <v>10327</v>
      </c>
    </row>
    <row r="6106" spans="1:18" hidden="1" x14ac:dyDescent="0.25">
      <c r="A6106" s="7">
        <f>anotacoes!D6106</f>
        <v>40958</v>
      </c>
      <c r="B6106" t="str">
        <f>anotacoes!C6106</f>
        <v>GRAND PRIX DUSSELDORF 2012</v>
      </c>
      <c r="C6106" t="str">
        <f>anotacoes!E6106</f>
        <v>SCHMITT</v>
      </c>
      <c r="D6106" t="str">
        <f>anotacoes!F6106</f>
        <v>BISCHOF</v>
      </c>
      <c r="E6106" t="s">
        <v>10325</v>
      </c>
      <c r="F6106">
        <f>anotacoes!A6106</f>
        <v>87</v>
      </c>
      <c r="G6106">
        <f>anotacoes!B6106</f>
        <v>65</v>
      </c>
      <c r="H6106" t="str">
        <f>anotacoes!K6106</f>
        <v xml:space="preserve"> 00:06:45,473</v>
      </c>
      <c r="I6106" t="str">
        <f>anotacoes!L6106</f>
        <v xml:space="preserve"> 00:06:50,559</v>
      </c>
      <c r="J6106" t="str">
        <f>IF(L6106="PAUSE",E6106,IF(anotacoes!G6110=conversao_anotacoes!C6106,conversao_anotacoes!C6106,conversao_anotacoes!D6106))</f>
        <v>SCHMITT</v>
      </c>
      <c r="K6106" t="str">
        <f t="shared" si="190"/>
        <v>BISCHOF</v>
      </c>
      <c r="L6106" t="str">
        <f>UPPER(anotacoes!H6106)</f>
        <v>DISPLACEMENT</v>
      </c>
      <c r="M6106" t="str">
        <f>IF(OR(L6106="ATTACK",L6106="FINTA"),"&lt;TECNICA&gt;",UPPER(anotacoes!I6106))</f>
        <v>TRY TO GRIP WITH CONTACT</v>
      </c>
      <c r="N6106" t="str">
        <f>IF(OR(L6106="ATTACK",L6106="FINTA"),UPPER(anotacoes!I6106),"")</f>
        <v/>
      </c>
      <c r="O6106" s="6" t="str">
        <f>IF(anotacoes!N6106=0,"",anotacoes!N6106)</f>
        <v/>
      </c>
      <c r="P6106" t="str">
        <f>IF(anotacoes!M6106=0,"",UPPER(anotacoes!M6106))</f>
        <v/>
      </c>
      <c r="Q6106" t="str">
        <f t="shared" si="191"/>
        <v>INSERT INTO CONVERSAO_LUTA_ACAO (cd_conversao, id_luta, sequencia, momento_inicio, momento_fim, quem_faz, quem_sofre, acao_tipo, acao, tecnica, direcao, pontuacao) VALUES (1, 87, 65, TRIM(' 00:06:45,473'), TRIM(' 00:06:50,559'), 'SCHMITT', 'BISCHOF', 'DISPLACEMENT', 'TRY TO GRIP WITH CONTACT', NULL, NULL, NULL)</v>
      </c>
      <c r="R6106" t="s">
        <v>10327</v>
      </c>
    </row>
    <row r="6107" spans="1:18" hidden="1" x14ac:dyDescent="0.25">
      <c r="A6107" s="7">
        <f>anotacoes!D6107</f>
        <v>40958</v>
      </c>
      <c r="B6107" t="str">
        <f>anotacoes!C6107</f>
        <v>GRAND PRIX DUSSELDORF 2012</v>
      </c>
      <c r="C6107" t="str">
        <f>anotacoes!E6107</f>
        <v>SCHMITT</v>
      </c>
      <c r="D6107" t="str">
        <f>anotacoes!F6107</f>
        <v>BISCHOF</v>
      </c>
      <c r="E6107" t="s">
        <v>10325</v>
      </c>
      <c r="F6107">
        <f>anotacoes!A6107</f>
        <v>87</v>
      </c>
      <c r="G6107">
        <f>anotacoes!B6107</f>
        <v>66</v>
      </c>
      <c r="H6107" t="str">
        <f>anotacoes!K6107</f>
        <v xml:space="preserve"> 00:06:50,559</v>
      </c>
      <c r="I6107" t="str">
        <f>anotacoes!L6107</f>
        <v xml:space="preserve"> 00:06:53,859</v>
      </c>
      <c r="J6107" t="str">
        <f>IF(L6107="PAUSE",E6107,IF(anotacoes!G6111=conversao_anotacoes!C6107,conversao_anotacoes!C6107,conversao_anotacoes!D6107))</f>
        <v>SCHMITT</v>
      </c>
      <c r="K6107" t="str">
        <f t="shared" si="190"/>
        <v>BISCHOF</v>
      </c>
      <c r="L6107" t="str">
        <f>UPPER(anotacoes!H6107)</f>
        <v>GRIP TIME</v>
      </c>
      <c r="M6107" t="str">
        <f>IF(OR(L6107="ATTACK",L6107="FINTA"),"&lt;TECNICA&gt;",UPPER(anotacoes!I6107))</f>
        <v>LEFT COLLAR RIGHT SLEEVE</v>
      </c>
      <c r="N6107" t="str">
        <f>IF(OR(L6107="ATTACK",L6107="FINTA"),UPPER(anotacoes!I6107),"")</f>
        <v/>
      </c>
      <c r="O6107" s="6" t="str">
        <f>IF(anotacoes!N6107=0,"",anotacoes!N6107)</f>
        <v/>
      </c>
      <c r="P6107" t="str">
        <f>IF(anotacoes!M6107=0,"",UPPER(anotacoes!M6107))</f>
        <v/>
      </c>
      <c r="Q6107" t="str">
        <f t="shared" si="191"/>
        <v>INSERT INTO CONVERSAO_LUTA_ACAO (cd_conversao, id_luta, sequencia, momento_inicio, momento_fim, quem_faz, quem_sofre, acao_tipo, acao, tecnica, direcao, pontuacao) VALUES (1, 87, 66, TRIM(' 00:06:50,559'), TRIM(' 00:06:53,859'), 'SCHMITT', 'BISCHOF', 'GRIP TIME', 'LEFT COLLAR RIGHT SLEEVE', NULL, NULL, NULL)</v>
      </c>
      <c r="R6107" t="s">
        <v>10327</v>
      </c>
    </row>
    <row r="6108" spans="1:18" hidden="1" x14ac:dyDescent="0.25">
      <c r="A6108" s="7">
        <f>anotacoes!D6108</f>
        <v>40958</v>
      </c>
      <c r="B6108" t="str">
        <f>anotacoes!C6108</f>
        <v>GRAND PRIX DUSSELDORF 2012</v>
      </c>
      <c r="C6108" t="str">
        <f>anotacoes!E6108</f>
        <v>SCHMITT</v>
      </c>
      <c r="D6108" t="str">
        <f>anotacoes!F6108</f>
        <v>BISCHOF</v>
      </c>
      <c r="E6108" t="s">
        <v>10325</v>
      </c>
      <c r="F6108">
        <f>anotacoes!A6108</f>
        <v>87</v>
      </c>
      <c r="G6108">
        <f>anotacoes!B6108</f>
        <v>67</v>
      </c>
      <c r="H6108" t="str">
        <f>anotacoes!K6108</f>
        <v xml:space="preserve"> 00:06:53,859</v>
      </c>
      <c r="I6108" t="str">
        <f>anotacoes!L6108</f>
        <v xml:space="preserve"> 00:06:56,821</v>
      </c>
      <c r="J6108" t="str">
        <f>IF(L6108="PAUSE",E6108,IF(anotacoes!G6112=conversao_anotacoes!C6108,conversao_anotacoes!C6108,conversao_anotacoes!D6108))</f>
        <v>SCHMITT</v>
      </c>
      <c r="K6108" t="str">
        <f t="shared" si="190"/>
        <v>BISCHOF</v>
      </c>
      <c r="L6108" t="str">
        <f>UPPER(anotacoes!H6108)</f>
        <v>GRIP TIME</v>
      </c>
      <c r="M6108" t="str">
        <f>IF(OR(L6108="ATTACK",L6108="FINTA"),"&lt;TECNICA&gt;",UPPER(anotacoes!I6108))</f>
        <v>LEFT COLLAR RIGHT SLEEVE</v>
      </c>
      <c r="N6108" t="str">
        <f>IF(OR(L6108="ATTACK",L6108="FINTA"),UPPER(anotacoes!I6108),"")</f>
        <v/>
      </c>
      <c r="O6108" s="6" t="str">
        <f>IF(anotacoes!N6108=0,"",anotacoes!N6108)</f>
        <v/>
      </c>
      <c r="P6108" t="str">
        <f>IF(anotacoes!M6108=0,"",UPPER(anotacoes!M6108))</f>
        <v/>
      </c>
      <c r="Q6108" t="str">
        <f t="shared" si="191"/>
        <v>INSERT INTO CONVERSAO_LUTA_ACAO (cd_conversao, id_luta, sequencia, momento_inicio, momento_fim, quem_faz, quem_sofre, acao_tipo, acao, tecnica, direcao, pontuacao) VALUES (1, 87, 67, TRIM(' 00:06:53,859'), TRIM(' 00:06:56,821'), 'SCHMITT', 'BISCHOF', 'GRIP TIME', 'LEFT COLLAR RIGHT SLEEVE', NULL, NULL, NULL)</v>
      </c>
      <c r="R6108" t="s">
        <v>10327</v>
      </c>
    </row>
    <row r="6109" spans="1:18" hidden="1" x14ac:dyDescent="0.25">
      <c r="A6109" s="7">
        <f>anotacoes!D6109</f>
        <v>40958</v>
      </c>
      <c r="B6109" t="str">
        <f>anotacoes!C6109</f>
        <v>GRAND PRIX DUSSELDORF 2012</v>
      </c>
      <c r="C6109" t="str">
        <f>anotacoes!E6109</f>
        <v>SCHMITT</v>
      </c>
      <c r="D6109" t="str">
        <f>anotacoes!F6109</f>
        <v>BISCHOF</v>
      </c>
      <c r="E6109" t="s">
        <v>10325</v>
      </c>
      <c r="F6109">
        <f>anotacoes!A6109</f>
        <v>87</v>
      </c>
      <c r="G6109">
        <f>anotacoes!B6109</f>
        <v>68</v>
      </c>
      <c r="H6109" t="str">
        <f>anotacoes!K6109</f>
        <v xml:space="preserve"> 00:06:56,821</v>
      </c>
      <c r="I6109" t="str">
        <f>anotacoes!L6109</f>
        <v xml:space="preserve"> 00:07:16,132</v>
      </c>
      <c r="J6109" t="str">
        <f>IF(L6109="PAUSE",E6109,IF(anotacoes!G6113=conversao_anotacoes!C6109,conversao_anotacoes!C6109,conversao_anotacoes!D6109))</f>
        <v>SCHMITT</v>
      </c>
      <c r="K6109" t="str">
        <f t="shared" si="190"/>
        <v>BISCHOF</v>
      </c>
      <c r="L6109" t="str">
        <f>UPPER(anotacoes!H6109)</f>
        <v>GROUNDWORK COMBAT</v>
      </c>
      <c r="M6109" t="str">
        <f>IF(OR(L6109="ATTACK",L6109="FINTA"),"&lt;TECNICA&gt;",UPPER(anotacoes!I6109))</f>
        <v>DEFENSIVE POSITION</v>
      </c>
      <c r="N6109" t="str">
        <f>IF(OR(L6109="ATTACK",L6109="FINTA"),UPPER(anotacoes!I6109),"")</f>
        <v/>
      </c>
      <c r="O6109" s="6" t="str">
        <f>IF(anotacoes!N6109=0,"",anotacoes!N6109)</f>
        <v/>
      </c>
      <c r="P6109" t="str">
        <f>IF(anotacoes!M6109=0,"",UPPER(anotacoes!M6109))</f>
        <v/>
      </c>
      <c r="Q6109" t="str">
        <f t="shared" si="191"/>
        <v>INSERT INTO CONVERSAO_LUTA_ACAO (cd_conversao, id_luta, sequencia, momento_inicio, momento_fim, quem_faz, quem_sofre, acao_tipo, acao, tecnica, direcao, pontuacao) VALUES (1, 87, 68, TRIM(' 00:06:56,821'), TRIM(' 00:07:16,132'), 'SCHMITT', 'BISCHOF', 'GROUNDWORK COMBAT', 'DEFENSIVE POSITION', NULL, NULL, NULL)</v>
      </c>
      <c r="R6109" t="s">
        <v>10327</v>
      </c>
    </row>
    <row r="6110" spans="1:18" hidden="1" x14ac:dyDescent="0.25">
      <c r="A6110" s="7">
        <f>anotacoes!D6110</f>
        <v>40958</v>
      </c>
      <c r="B6110" t="str">
        <f>anotacoes!C6110</f>
        <v>GRAND PRIX DUSSELDORF 2012</v>
      </c>
      <c r="C6110" t="str">
        <f>anotacoes!E6110</f>
        <v>SCHMITT</v>
      </c>
      <c r="D6110" t="str">
        <f>anotacoes!F6110</f>
        <v>BISCHOF</v>
      </c>
      <c r="E6110" t="s">
        <v>10325</v>
      </c>
      <c r="F6110">
        <f>anotacoes!A6110</f>
        <v>87</v>
      </c>
      <c r="G6110">
        <f>anotacoes!B6110</f>
        <v>69</v>
      </c>
      <c r="H6110" t="str">
        <f>anotacoes!K6110</f>
        <v xml:space="preserve"> 00:07:16,312</v>
      </c>
      <c r="I6110" t="str">
        <f>anotacoes!L6110</f>
        <v xml:space="preserve"> 00:07:16,961</v>
      </c>
      <c r="J6110" t="str">
        <f>IF(L6110="PAUSE",E6110,IF(anotacoes!G6114=conversao_anotacoes!C6110,conversao_anotacoes!C6110,conversao_anotacoes!D6110))</f>
        <v>&lt;ARBITRO_DESCONHECIDO&gt;</v>
      </c>
      <c r="K6110" t="str">
        <f t="shared" si="190"/>
        <v/>
      </c>
      <c r="L6110" t="str">
        <f>UPPER(anotacoes!H6110)</f>
        <v>PAUSE</v>
      </c>
      <c r="M6110" t="str">
        <f>IF(OR(L6110="ATTACK",L6110="FINTA"),"&lt;TECNICA&gt;",UPPER(anotacoes!I6110))</f>
        <v>&lt;NAO_CLASSIFICADO&gt;</v>
      </c>
      <c r="N6110" t="str">
        <f>IF(OR(L6110="ATTACK",L6110="FINTA"),UPPER(anotacoes!I6110),"")</f>
        <v/>
      </c>
      <c r="O6110" s="6" t="str">
        <f>IF(anotacoes!N6110=0,"",anotacoes!N6110)</f>
        <v/>
      </c>
      <c r="P6110" t="str">
        <f>IF(anotacoes!M6110=0,"",UPPER(anotacoes!M6110))</f>
        <v/>
      </c>
      <c r="Q6110" t="str">
        <f t="shared" si="191"/>
        <v>INSERT INTO CONVERSAO_LUTA_ACAO (cd_conversao, id_luta, sequencia, momento_inicio, momento_fim, quem_faz, quem_sofre, acao_tipo, acao, tecnica, direcao, pontuacao) VALUES (1, 87, 69, TRIM(' 00:07:16,312'), TRIM(' 00:07:16,961'), '&lt;ARBITRO_DESCONHECIDO&gt;', '', 'PAUSE', '&lt;NAO_CLASSIFICADO&gt;', NULL, NULL, NULL)</v>
      </c>
      <c r="R6110" t="s">
        <v>10327</v>
      </c>
    </row>
    <row r="6111" spans="1:18" hidden="1" x14ac:dyDescent="0.25">
      <c r="A6111" s="7">
        <f>anotacoes!D6111</f>
        <v>40958</v>
      </c>
      <c r="B6111" t="str">
        <f>anotacoes!C6111</f>
        <v>GRAND PRIX DUSSELDORF 2012</v>
      </c>
      <c r="C6111" t="str">
        <f>anotacoes!E6111</f>
        <v>SCHMITT</v>
      </c>
      <c r="D6111" t="str">
        <f>anotacoes!F6111</f>
        <v>BISCHOF</v>
      </c>
      <c r="E6111" t="s">
        <v>10325</v>
      </c>
      <c r="F6111">
        <f>anotacoes!A6111</f>
        <v>87</v>
      </c>
      <c r="G6111">
        <f>anotacoes!B6111</f>
        <v>70</v>
      </c>
      <c r="H6111" t="str">
        <f>anotacoes!K6111</f>
        <v xml:space="preserve"> 00:07:16,961</v>
      </c>
      <c r="I6111" t="str">
        <f>anotacoes!L6111</f>
        <v xml:space="preserve"> 00:07:24,893</v>
      </c>
      <c r="J6111" t="str">
        <f>IF(L6111="PAUSE",E6111,IF(anotacoes!G6115=conversao_anotacoes!C6111,conversao_anotacoes!C6111,conversao_anotacoes!D6111))</f>
        <v>SCHMITT</v>
      </c>
      <c r="K6111" t="str">
        <f t="shared" si="190"/>
        <v>BISCHOF</v>
      </c>
      <c r="L6111" t="str">
        <f>UPPER(anotacoes!H6111)</f>
        <v>DISPLACEMENT</v>
      </c>
      <c r="M6111" t="str">
        <f>IF(OR(L6111="ATTACK",L6111="FINTA"),"&lt;TECNICA&gt;",UPPER(anotacoes!I6111))</f>
        <v>CIRCULAR LEFT</v>
      </c>
      <c r="N6111" t="str">
        <f>IF(OR(L6111="ATTACK",L6111="FINTA"),UPPER(anotacoes!I6111),"")</f>
        <v/>
      </c>
      <c r="O6111" s="6" t="str">
        <f>IF(anotacoes!N6111=0,"",anotacoes!N6111)</f>
        <v/>
      </c>
      <c r="P6111" t="str">
        <f>IF(anotacoes!M6111=0,"",UPPER(anotacoes!M6111))</f>
        <v/>
      </c>
      <c r="Q6111" t="str">
        <f t="shared" si="191"/>
        <v>INSERT INTO CONVERSAO_LUTA_ACAO (cd_conversao, id_luta, sequencia, momento_inicio, momento_fim, quem_faz, quem_sofre, acao_tipo, acao, tecnica, direcao, pontuacao) VALUES (1, 87, 70, TRIM(' 00:07:16,961'), TRIM(' 00:07:24,893'), 'SCHMITT', 'BISCHOF', 'DISPLACEMENT', 'CIRCULAR LEFT', NULL, NULL, NULL)</v>
      </c>
      <c r="R6111" t="s">
        <v>10327</v>
      </c>
    </row>
    <row r="6112" spans="1:18" hidden="1" x14ac:dyDescent="0.25">
      <c r="A6112" s="7">
        <f>anotacoes!D6112</f>
        <v>40958</v>
      </c>
      <c r="B6112" t="str">
        <f>anotacoes!C6112</f>
        <v>GRAND PRIX DUSSELDORF 2012</v>
      </c>
      <c r="C6112" t="str">
        <f>anotacoes!E6112</f>
        <v>SCHMITT</v>
      </c>
      <c r="D6112" t="str">
        <f>anotacoes!F6112</f>
        <v>BISCHOF</v>
      </c>
      <c r="E6112" t="s">
        <v>10325</v>
      </c>
      <c r="F6112">
        <f>anotacoes!A6112</f>
        <v>87</v>
      </c>
      <c r="G6112">
        <f>anotacoes!B6112</f>
        <v>71</v>
      </c>
      <c r="H6112" t="str">
        <f>anotacoes!K6112</f>
        <v xml:space="preserve"> 00:07:24,893</v>
      </c>
      <c r="I6112" t="str">
        <f>anotacoes!L6112</f>
        <v xml:space="preserve"> 00:07:25,841</v>
      </c>
      <c r="J6112" t="str">
        <f>IF(L6112="PAUSE",E6112,IF(anotacoes!G6116=conversao_anotacoes!C6112,conversao_anotacoes!C6112,conversao_anotacoes!D6112))</f>
        <v>SCHMITT</v>
      </c>
      <c r="K6112" t="str">
        <f t="shared" si="190"/>
        <v>BISCHOF</v>
      </c>
      <c r="L6112" t="str">
        <f>UPPER(anotacoes!H6112)</f>
        <v>DISPLACEMENT</v>
      </c>
      <c r="M6112" t="str">
        <f>IF(OR(L6112="ATTACK",L6112="FINTA"),"&lt;TECNICA&gt;",UPPER(anotacoes!I6112))</f>
        <v>TRY TO GRIP WITH CONTACT</v>
      </c>
      <c r="N6112" t="str">
        <f>IF(OR(L6112="ATTACK",L6112="FINTA"),UPPER(anotacoes!I6112),"")</f>
        <v/>
      </c>
      <c r="O6112" s="6" t="str">
        <f>IF(anotacoes!N6112=0,"",anotacoes!N6112)</f>
        <v/>
      </c>
      <c r="P6112" t="str">
        <f>IF(anotacoes!M6112=0,"",UPPER(anotacoes!M6112))</f>
        <v/>
      </c>
      <c r="Q6112" t="str">
        <f t="shared" si="191"/>
        <v>INSERT INTO CONVERSAO_LUTA_ACAO (cd_conversao, id_luta, sequencia, momento_inicio, momento_fim, quem_faz, quem_sofre, acao_tipo, acao, tecnica, direcao, pontuacao) VALUES (1, 87, 71, TRIM(' 00:07:24,893'), TRIM(' 00:07:25,841'), 'SCHMITT', 'BISCHOF', 'DISPLACEMENT', 'TRY TO GRIP WITH CONTACT', NULL, NULL, NULL)</v>
      </c>
      <c r="R6112" t="s">
        <v>10327</v>
      </c>
    </row>
    <row r="6113" spans="1:18" hidden="1" x14ac:dyDescent="0.25">
      <c r="A6113" s="7">
        <f>anotacoes!D6113</f>
        <v>40958</v>
      </c>
      <c r="B6113" t="str">
        <f>anotacoes!C6113</f>
        <v>GRAND PRIX DUSSELDORF 2012</v>
      </c>
      <c r="C6113" t="str">
        <f>anotacoes!E6113</f>
        <v>SCHMITT</v>
      </c>
      <c r="D6113" t="str">
        <f>anotacoes!F6113</f>
        <v>BISCHOF</v>
      </c>
      <c r="E6113" t="s">
        <v>10325</v>
      </c>
      <c r="F6113">
        <f>anotacoes!A6113</f>
        <v>87</v>
      </c>
      <c r="G6113">
        <f>anotacoes!B6113</f>
        <v>72</v>
      </c>
      <c r="H6113" t="str">
        <f>anotacoes!K6113</f>
        <v xml:space="preserve"> 00:07:25,841</v>
      </c>
      <c r="I6113" t="str">
        <f>anotacoes!L6113</f>
        <v xml:space="preserve"> 00:07:32,491</v>
      </c>
      <c r="J6113" t="str">
        <f>IF(L6113="PAUSE",E6113,IF(anotacoes!G6117=conversao_anotacoes!C6113,conversao_anotacoes!C6113,conversao_anotacoes!D6113))</f>
        <v>SCHMITT</v>
      </c>
      <c r="K6113" t="str">
        <f t="shared" si="190"/>
        <v>BISCHOF</v>
      </c>
      <c r="L6113" t="str">
        <f>UPPER(anotacoes!H6113)</f>
        <v>GRIP TIME</v>
      </c>
      <c r="M6113" t="str">
        <f>IF(OR(L6113="ATTACK",L6113="FINTA"),"&lt;TECNICA&gt;",UPPER(anotacoes!I6113))</f>
        <v>RIGHT SLEEVE</v>
      </c>
      <c r="N6113" t="str">
        <f>IF(OR(L6113="ATTACK",L6113="FINTA"),UPPER(anotacoes!I6113),"")</f>
        <v/>
      </c>
      <c r="O6113" s="6" t="str">
        <f>IF(anotacoes!N6113=0,"",anotacoes!N6113)</f>
        <v/>
      </c>
      <c r="P6113" t="str">
        <f>IF(anotacoes!M6113=0,"",UPPER(anotacoes!M6113))</f>
        <v/>
      </c>
      <c r="Q6113" t="str">
        <f t="shared" si="191"/>
        <v>INSERT INTO CONVERSAO_LUTA_ACAO (cd_conversao, id_luta, sequencia, momento_inicio, momento_fim, quem_faz, quem_sofre, acao_tipo, acao, tecnica, direcao, pontuacao) VALUES (1, 87, 72, TRIM(' 00:07:25,841'), TRIM(' 00:07:32,491'), 'SCHMITT', 'BISCHOF', 'GRIP TIME', 'RIGHT SLEEVE', NULL, NULL, NULL)</v>
      </c>
      <c r="R6113" t="s">
        <v>10327</v>
      </c>
    </row>
    <row r="6114" spans="1:18" hidden="1" x14ac:dyDescent="0.25">
      <c r="A6114" s="7">
        <f>anotacoes!D6114</f>
        <v>40958</v>
      </c>
      <c r="B6114" t="str">
        <f>anotacoes!C6114</f>
        <v>GRAND PRIX DUSSELDORF 2012</v>
      </c>
      <c r="C6114" t="str">
        <f>anotacoes!E6114</f>
        <v>SCHMITT</v>
      </c>
      <c r="D6114" t="str">
        <f>anotacoes!F6114</f>
        <v>BISCHOF</v>
      </c>
      <c r="E6114" t="s">
        <v>10325</v>
      </c>
      <c r="F6114">
        <f>anotacoes!A6114</f>
        <v>87</v>
      </c>
      <c r="G6114">
        <f>anotacoes!B6114</f>
        <v>73</v>
      </c>
      <c r="H6114" t="str">
        <f>anotacoes!K6114</f>
        <v xml:space="preserve"> 00:07:32,491</v>
      </c>
      <c r="I6114" t="str">
        <f>anotacoes!L6114</f>
        <v xml:space="preserve"> 00:07:33,843</v>
      </c>
      <c r="J6114" t="str">
        <f>IF(L6114="PAUSE",E6114,IF(anotacoes!G6118=conversao_anotacoes!C6114,conversao_anotacoes!C6114,conversao_anotacoes!D6114))</f>
        <v>SCHMITT</v>
      </c>
      <c r="K6114" t="str">
        <f t="shared" si="190"/>
        <v>BISCHOF</v>
      </c>
      <c r="L6114" t="str">
        <f>UPPER(anotacoes!H6114)</f>
        <v>DEFENSE</v>
      </c>
      <c r="M6114" t="str">
        <f>IF(OR(L6114="ATTACK",L6114="FINTA"),"&lt;TECNICA&gt;",UPPER(anotacoes!I6114))</f>
        <v>TAE-SABAKI RIGHT INCLINED</v>
      </c>
      <c r="N6114" t="str">
        <f>IF(OR(L6114="ATTACK",L6114="FINTA"),UPPER(anotacoes!I6114),"")</f>
        <v/>
      </c>
      <c r="O6114" s="6" t="str">
        <f>IF(anotacoes!N6114=0,"",anotacoes!N6114)</f>
        <v/>
      </c>
      <c r="P6114" t="str">
        <f>IF(anotacoes!M6114=0,"",UPPER(anotacoes!M6114))</f>
        <v/>
      </c>
      <c r="Q6114" t="str">
        <f t="shared" si="191"/>
        <v>INSERT INTO CONVERSAO_LUTA_ACAO (cd_conversao, id_luta, sequencia, momento_inicio, momento_fim, quem_faz, quem_sofre, acao_tipo, acao, tecnica, direcao, pontuacao) VALUES (1, 87, 73, TRIM(' 00:07:32,491'), TRIM(' 00:07:33,843'), 'SCHMITT', 'BISCHOF', 'DEFENSE', 'TAE-SABAKI RIGHT INCLINED', NULL, NULL, NULL)</v>
      </c>
      <c r="R6114" t="s">
        <v>10327</v>
      </c>
    </row>
    <row r="6115" spans="1:18" hidden="1" x14ac:dyDescent="0.25">
      <c r="A6115" s="7">
        <f>anotacoes!D6115</f>
        <v>40958</v>
      </c>
      <c r="B6115" t="str">
        <f>anotacoes!C6115</f>
        <v>GRAND PRIX DUSSELDORF 2012</v>
      </c>
      <c r="C6115" t="str">
        <f>anotacoes!E6115</f>
        <v>SCHMITT</v>
      </c>
      <c r="D6115" t="str">
        <f>anotacoes!F6115</f>
        <v>BISCHOF</v>
      </c>
      <c r="E6115" t="s">
        <v>10325</v>
      </c>
      <c r="F6115">
        <f>anotacoes!A6115</f>
        <v>87</v>
      </c>
      <c r="G6115">
        <f>anotacoes!B6115</f>
        <v>74</v>
      </c>
      <c r="H6115" t="str">
        <f>anotacoes!K6115</f>
        <v xml:space="preserve"> 00:07:33,843</v>
      </c>
      <c r="I6115" t="str">
        <f>anotacoes!L6115</f>
        <v xml:space="preserve"> 00:07:35,267</v>
      </c>
      <c r="J6115" t="str">
        <f>IF(L6115="PAUSE",E6115,IF(anotacoes!G6119=conversao_anotacoes!C6115,conversao_anotacoes!C6115,conversao_anotacoes!D6115))</f>
        <v>SCHMITT</v>
      </c>
      <c r="K6115" t="str">
        <f t="shared" si="190"/>
        <v>BISCHOF</v>
      </c>
      <c r="L6115" t="str">
        <f>UPPER(anotacoes!H6115)</f>
        <v>GROUNDWORK COMBAT</v>
      </c>
      <c r="M6115" t="str">
        <f>IF(OR(L6115="ATTACK",L6115="FINTA"),"&lt;TECNICA&gt;",UPPER(anotacoes!I6115))</f>
        <v>TRYING TO ATTACK</v>
      </c>
      <c r="N6115" t="str">
        <f>IF(OR(L6115="ATTACK",L6115="FINTA"),UPPER(anotacoes!I6115),"")</f>
        <v/>
      </c>
      <c r="O6115" s="6" t="str">
        <f>IF(anotacoes!N6115=0,"",anotacoes!N6115)</f>
        <v/>
      </c>
      <c r="P6115" t="str">
        <f>IF(anotacoes!M6115=0,"",UPPER(anotacoes!M6115))</f>
        <v/>
      </c>
      <c r="Q6115" t="str">
        <f t="shared" si="191"/>
        <v>INSERT INTO CONVERSAO_LUTA_ACAO (cd_conversao, id_luta, sequencia, momento_inicio, momento_fim, quem_faz, quem_sofre, acao_tipo, acao, tecnica, direcao, pontuacao) VALUES (1, 87, 74, TRIM(' 00:07:33,843'), TRIM(' 00:07:35,267'), 'SCHMITT', 'BISCHOF', 'GROUNDWORK COMBAT', 'TRYING TO ATTACK', NULL, NULL, NULL)</v>
      </c>
      <c r="R6115" t="s">
        <v>10327</v>
      </c>
    </row>
    <row r="6116" spans="1:18" hidden="1" x14ac:dyDescent="0.25">
      <c r="A6116" s="7">
        <f>anotacoes!D6116</f>
        <v>40958</v>
      </c>
      <c r="B6116" t="str">
        <f>anotacoes!C6116</f>
        <v>GRAND PRIX DUSSELDORF 2012</v>
      </c>
      <c r="C6116" t="str">
        <f>anotacoes!E6116</f>
        <v>SCHMITT</v>
      </c>
      <c r="D6116" t="str">
        <f>anotacoes!F6116</f>
        <v>BISCHOF</v>
      </c>
      <c r="E6116" t="s">
        <v>10325</v>
      </c>
      <c r="F6116">
        <f>anotacoes!A6116</f>
        <v>87</v>
      </c>
      <c r="G6116">
        <f>anotacoes!B6116</f>
        <v>75</v>
      </c>
      <c r="H6116" t="str">
        <f>anotacoes!K6116</f>
        <v xml:space="preserve"> 00:07:35,267</v>
      </c>
      <c r="I6116" t="str">
        <f>anotacoes!L6116</f>
        <v xml:space="preserve"> 00:07:38,438</v>
      </c>
      <c r="J6116" t="str">
        <f>IF(L6116="PAUSE",E6116,IF(anotacoes!G6120=conversao_anotacoes!C6116,conversao_anotacoes!C6116,conversao_anotacoes!D6116))</f>
        <v>SCHMITT</v>
      </c>
      <c r="K6116" t="str">
        <f t="shared" si="190"/>
        <v>BISCHOF</v>
      </c>
      <c r="L6116" t="str">
        <f>UPPER(anotacoes!H6116)</f>
        <v>DISPLACEMENT</v>
      </c>
      <c r="M6116" t="str">
        <f>IF(OR(L6116="ATTACK",L6116="FINTA"),"&lt;TECNICA&gt;",UPPER(anotacoes!I6116))</f>
        <v>TRY TO GRIP WITH CONTACT</v>
      </c>
      <c r="N6116" t="str">
        <f>IF(OR(L6116="ATTACK",L6116="FINTA"),UPPER(anotacoes!I6116),"")</f>
        <v/>
      </c>
      <c r="O6116" s="6" t="str">
        <f>IF(anotacoes!N6116=0,"",anotacoes!N6116)</f>
        <v/>
      </c>
      <c r="P6116" t="str">
        <f>IF(anotacoes!M6116=0,"",UPPER(anotacoes!M6116))</f>
        <v/>
      </c>
      <c r="Q6116" t="str">
        <f t="shared" si="191"/>
        <v>INSERT INTO CONVERSAO_LUTA_ACAO (cd_conversao, id_luta, sequencia, momento_inicio, momento_fim, quem_faz, quem_sofre, acao_tipo, acao, tecnica, direcao, pontuacao) VALUES (1, 87, 75, TRIM(' 00:07:35,267'), TRIM(' 00:07:38,438'), 'SCHMITT', 'BISCHOF', 'DISPLACEMENT', 'TRY TO GRIP WITH CONTACT', NULL, NULL, NULL)</v>
      </c>
      <c r="R6116" t="s">
        <v>10327</v>
      </c>
    </row>
    <row r="6117" spans="1:18" hidden="1" x14ac:dyDescent="0.25">
      <c r="A6117" s="7">
        <f>anotacoes!D6117</f>
        <v>40958</v>
      </c>
      <c r="B6117" t="str">
        <f>anotacoes!C6117</f>
        <v>GRAND PRIX DUSSELDORF 2012</v>
      </c>
      <c r="C6117" t="str">
        <f>anotacoes!E6117</f>
        <v>SCHMITT</v>
      </c>
      <c r="D6117" t="str">
        <f>anotacoes!F6117</f>
        <v>BISCHOF</v>
      </c>
      <c r="E6117" t="s">
        <v>10325</v>
      </c>
      <c r="F6117">
        <f>anotacoes!A6117</f>
        <v>87</v>
      </c>
      <c r="G6117">
        <f>anotacoes!B6117</f>
        <v>76</v>
      </c>
      <c r="H6117" t="str">
        <f>anotacoes!K6117</f>
        <v xml:space="preserve"> 00:07:38,438</v>
      </c>
      <c r="I6117" t="str">
        <f>anotacoes!L6117</f>
        <v xml:space="preserve"> 00:08:23,592</v>
      </c>
      <c r="J6117" t="str">
        <f>IF(L6117="PAUSE",E6117,IF(anotacoes!G6121=conversao_anotacoes!C6117,conversao_anotacoes!C6117,conversao_anotacoes!D6117))</f>
        <v>SCHMITT</v>
      </c>
      <c r="K6117" t="str">
        <f t="shared" si="190"/>
        <v>BISCHOF</v>
      </c>
      <c r="L6117" t="str">
        <f>UPPER(anotacoes!H6117)</f>
        <v>DISPLACEMENT</v>
      </c>
      <c r="M6117" t="str">
        <f>IF(OR(L6117="ATTACK",L6117="FINTA"),"&lt;TECNICA&gt;",UPPER(anotacoes!I6117))</f>
        <v>TRY TO GRIP WITHOUT CONTACT</v>
      </c>
      <c r="N6117" t="str">
        <f>IF(OR(L6117="ATTACK",L6117="FINTA"),UPPER(anotacoes!I6117),"")</f>
        <v/>
      </c>
      <c r="O6117" s="6" t="str">
        <f>IF(anotacoes!N6117=0,"",anotacoes!N6117)</f>
        <v/>
      </c>
      <c r="P6117" t="str">
        <f>IF(anotacoes!M6117=0,"",UPPER(anotacoes!M6117))</f>
        <v/>
      </c>
      <c r="Q6117" t="str">
        <f t="shared" si="191"/>
        <v>INSERT INTO CONVERSAO_LUTA_ACAO (cd_conversao, id_luta, sequencia, momento_inicio, momento_fim, quem_faz, quem_sofre, acao_tipo, acao, tecnica, direcao, pontuacao) VALUES (1, 87, 76, TRIM(' 00:07:38,438'), TRIM(' 00:08:23,592'), 'SCHMITT', 'BISCHOF', 'DISPLACEMENT', 'TRY TO GRIP WITHOUT CONTACT', NULL, NULL, NULL)</v>
      </c>
      <c r="R6117" t="s">
        <v>10327</v>
      </c>
    </row>
    <row r="6118" spans="1:18" hidden="1" x14ac:dyDescent="0.25">
      <c r="A6118" s="7">
        <f>anotacoes!D6118</f>
        <v>40958</v>
      </c>
      <c r="B6118" t="str">
        <f>anotacoes!C6118</f>
        <v>GRAND PRIX DUSSELDORF 2012</v>
      </c>
      <c r="C6118" t="str">
        <f>anotacoes!E6118</f>
        <v>SCHMITT</v>
      </c>
      <c r="D6118" t="str">
        <f>anotacoes!F6118</f>
        <v>BISCHOF</v>
      </c>
      <c r="E6118" t="s">
        <v>10325</v>
      </c>
      <c r="F6118">
        <f>anotacoes!A6118</f>
        <v>87</v>
      </c>
      <c r="G6118">
        <f>anotacoes!B6118</f>
        <v>77</v>
      </c>
      <c r="H6118" t="str">
        <f>anotacoes!K6118</f>
        <v xml:space="preserve"> 00:08:23,592</v>
      </c>
      <c r="I6118" t="str">
        <f>anotacoes!L6118</f>
        <v xml:space="preserve"> 00:08:27,510</v>
      </c>
      <c r="J6118" t="str">
        <f>IF(L6118="PAUSE",E6118,IF(anotacoes!G6122=conversao_anotacoes!C6118,conversao_anotacoes!C6118,conversao_anotacoes!D6118))</f>
        <v>SCHMITT</v>
      </c>
      <c r="K6118" t="str">
        <f t="shared" si="190"/>
        <v>BISCHOF</v>
      </c>
      <c r="L6118" t="str">
        <f>UPPER(anotacoes!H6118)</f>
        <v>GRIP TIME</v>
      </c>
      <c r="M6118" t="str">
        <f>IF(OR(L6118="ATTACK",L6118="FINTA"),"&lt;TECNICA&gt;",UPPER(anotacoes!I6118))</f>
        <v>RIGHT COLLAR RIGHT SLEEVE</v>
      </c>
      <c r="N6118" t="str">
        <f>IF(OR(L6118="ATTACK",L6118="FINTA"),UPPER(anotacoes!I6118),"")</f>
        <v/>
      </c>
      <c r="O6118" s="6" t="str">
        <f>IF(anotacoes!N6118=0,"",anotacoes!N6118)</f>
        <v/>
      </c>
      <c r="P6118" t="str">
        <f>IF(anotacoes!M6118=0,"",UPPER(anotacoes!M6118))</f>
        <v/>
      </c>
      <c r="Q6118" t="str">
        <f t="shared" si="191"/>
        <v>INSERT INTO CONVERSAO_LUTA_ACAO (cd_conversao, id_luta, sequencia, momento_inicio, momento_fim, quem_faz, quem_sofre, acao_tipo, acao, tecnica, direcao, pontuacao) VALUES (1, 87, 77, TRIM(' 00:08:23,592'), TRIM(' 00:08:27,510'), 'SCHMITT', 'BISCHOF', 'GRIP TIME', 'RIGHT COLLAR RIGHT SLEEVE', NULL, NULL, NULL)</v>
      </c>
      <c r="R6118" t="s">
        <v>10327</v>
      </c>
    </row>
    <row r="6119" spans="1:18" hidden="1" x14ac:dyDescent="0.25">
      <c r="A6119" s="7">
        <f>anotacoes!D6119</f>
        <v>40958</v>
      </c>
      <c r="B6119" t="str">
        <f>anotacoes!C6119</f>
        <v>GRAND PRIX DUSSELDORF 2012</v>
      </c>
      <c r="C6119" t="str">
        <f>anotacoes!E6119</f>
        <v>SCHMITT</v>
      </c>
      <c r="D6119" t="str">
        <f>anotacoes!F6119</f>
        <v>BISCHOF</v>
      </c>
      <c r="E6119" t="s">
        <v>10325</v>
      </c>
      <c r="F6119">
        <f>anotacoes!A6119</f>
        <v>87</v>
      </c>
      <c r="G6119">
        <f>anotacoes!B6119</f>
        <v>78</v>
      </c>
      <c r="H6119" t="str">
        <f>anotacoes!K6119</f>
        <v xml:space="preserve"> 00:08:27,701</v>
      </c>
      <c r="I6119" t="str">
        <f>anotacoes!L6119</f>
        <v xml:space="preserve"> 00:08:29,666</v>
      </c>
      <c r="J6119" t="str">
        <f>IF(L6119="PAUSE",E6119,IF(anotacoes!G6123=conversao_anotacoes!C6119,conversao_anotacoes!C6119,conversao_anotacoes!D6119))</f>
        <v>SCHMITT</v>
      </c>
      <c r="K6119" t="str">
        <f t="shared" si="190"/>
        <v>BISCHOF</v>
      </c>
      <c r="L6119" t="str">
        <f>UPPER(anotacoes!H6119)</f>
        <v>GROUNDWORK COMBAT</v>
      </c>
      <c r="M6119" t="str">
        <f>IF(OR(L6119="ATTACK",L6119="FINTA"),"&lt;TECNICA&gt;",UPPER(anotacoes!I6119))</f>
        <v>DEFENSIVE POSITION</v>
      </c>
      <c r="N6119" t="str">
        <f>IF(OR(L6119="ATTACK",L6119="FINTA"),UPPER(anotacoes!I6119),"")</f>
        <v/>
      </c>
      <c r="O6119" s="6" t="str">
        <f>IF(anotacoes!N6119=0,"",anotacoes!N6119)</f>
        <v/>
      </c>
      <c r="P6119" t="str">
        <f>IF(anotacoes!M6119=0,"",UPPER(anotacoes!M6119))</f>
        <v/>
      </c>
      <c r="Q6119" t="str">
        <f t="shared" si="191"/>
        <v>INSERT INTO CONVERSAO_LUTA_ACAO (cd_conversao, id_luta, sequencia, momento_inicio, momento_fim, quem_faz, quem_sofre, acao_tipo, acao, tecnica, direcao, pontuacao) VALUES (1, 87, 78, TRIM(' 00:08:27,701'), TRIM(' 00:08:29,666'), 'SCHMITT', 'BISCHOF', 'GROUNDWORK COMBAT', 'DEFENSIVE POSITION', NULL, NULL, NULL)</v>
      </c>
      <c r="R6119" t="s">
        <v>10327</v>
      </c>
    </row>
    <row r="6120" spans="1:18" hidden="1" x14ac:dyDescent="0.25">
      <c r="A6120" s="7">
        <f>anotacoes!D6120</f>
        <v>40958</v>
      </c>
      <c r="B6120" t="str">
        <f>anotacoes!C6120</f>
        <v>GRAND PRIX DUSSELDORF 2012</v>
      </c>
      <c r="C6120" t="str">
        <f>anotacoes!E6120</f>
        <v>SCHMITT</v>
      </c>
      <c r="D6120" t="str">
        <f>anotacoes!F6120</f>
        <v>BISCHOF</v>
      </c>
      <c r="E6120" t="s">
        <v>10325</v>
      </c>
      <c r="F6120">
        <f>anotacoes!A6120</f>
        <v>87</v>
      </c>
      <c r="G6120">
        <f>anotacoes!B6120</f>
        <v>79</v>
      </c>
      <c r="H6120" t="str">
        <f>anotacoes!K6120</f>
        <v xml:space="preserve"> 00:08:29,666</v>
      </c>
      <c r="I6120" t="str">
        <f>anotacoes!L6120</f>
        <v xml:space="preserve"> 00:08:31,693</v>
      </c>
      <c r="J6120" t="str">
        <f>IF(L6120="PAUSE",E6120,IF(anotacoes!G6124=conversao_anotacoes!C6120,conversao_anotacoes!C6120,conversao_anotacoes!D6120))</f>
        <v>SCHMITT</v>
      </c>
      <c r="K6120" t="str">
        <f t="shared" si="190"/>
        <v>BISCHOF</v>
      </c>
      <c r="L6120" t="str">
        <f>UPPER(anotacoes!H6120)</f>
        <v>DISPLACEMENT</v>
      </c>
      <c r="M6120" t="str">
        <f>IF(OR(L6120="ATTACK",L6120="FINTA"),"&lt;TECNICA&gt;",UPPER(anotacoes!I6120))</f>
        <v>TRY TO GRIP WITH CONTACT</v>
      </c>
      <c r="N6120" t="str">
        <f>IF(OR(L6120="ATTACK",L6120="FINTA"),UPPER(anotacoes!I6120),"")</f>
        <v/>
      </c>
      <c r="O6120" s="6" t="str">
        <f>IF(anotacoes!N6120=0,"",anotacoes!N6120)</f>
        <v/>
      </c>
      <c r="P6120" t="str">
        <f>IF(anotacoes!M6120=0,"",UPPER(anotacoes!M6120))</f>
        <v/>
      </c>
      <c r="Q6120" t="str">
        <f t="shared" si="191"/>
        <v>INSERT INTO CONVERSAO_LUTA_ACAO (cd_conversao, id_luta, sequencia, momento_inicio, momento_fim, quem_faz, quem_sofre, acao_tipo, acao, tecnica, direcao, pontuacao) VALUES (1, 87, 79, TRIM(' 00:08:29,666'), TRIM(' 00:08:31,693'), 'SCHMITT', 'BISCHOF', 'DISPLACEMENT', 'TRY TO GRIP WITH CONTACT', NULL, NULL, NULL)</v>
      </c>
      <c r="R6120" t="s">
        <v>10327</v>
      </c>
    </row>
    <row r="6121" spans="1:18" hidden="1" x14ac:dyDescent="0.25">
      <c r="A6121" s="7">
        <f>anotacoes!D6121</f>
        <v>40958</v>
      </c>
      <c r="B6121" t="str">
        <f>anotacoes!C6121</f>
        <v>GRAND PRIX DUSSELDORF 2012</v>
      </c>
      <c r="C6121" t="str">
        <f>anotacoes!E6121</f>
        <v>SCHMITT</v>
      </c>
      <c r="D6121" t="str">
        <f>anotacoes!F6121</f>
        <v>BISCHOF</v>
      </c>
      <c r="E6121" t="s">
        <v>10325</v>
      </c>
      <c r="F6121">
        <f>anotacoes!A6121</f>
        <v>87</v>
      </c>
      <c r="G6121">
        <f>anotacoes!B6121</f>
        <v>80</v>
      </c>
      <c r="H6121" t="str">
        <f>anotacoes!K6121</f>
        <v xml:space="preserve"> 00:08:31,693</v>
      </c>
      <c r="I6121" t="str">
        <f>anotacoes!L6121</f>
        <v xml:space="preserve"> 00:08:32,765</v>
      </c>
      <c r="J6121" t="str">
        <f>IF(L6121="PAUSE",E6121,IF(anotacoes!G6125=conversao_anotacoes!C6121,conversao_anotacoes!C6121,conversao_anotacoes!D6121))</f>
        <v>SCHMITT</v>
      </c>
      <c r="K6121" t="str">
        <f t="shared" si="190"/>
        <v>BISCHOF</v>
      </c>
      <c r="L6121" t="str">
        <f>UPPER(anotacoes!H6121)</f>
        <v>GRIP TIME</v>
      </c>
      <c r="M6121" t="str">
        <f>IF(OR(L6121="ATTACK",L6121="FINTA"),"&lt;TECNICA&gt;",UPPER(anotacoes!I6121))</f>
        <v>LEFT COLLAR RIGHT SLEEVE</v>
      </c>
      <c r="N6121" t="str">
        <f>IF(OR(L6121="ATTACK",L6121="FINTA"),UPPER(anotacoes!I6121),"")</f>
        <v/>
      </c>
      <c r="O6121" s="6" t="str">
        <f>IF(anotacoes!N6121=0,"",anotacoes!N6121)</f>
        <v/>
      </c>
      <c r="P6121" t="str">
        <f>IF(anotacoes!M6121=0,"",UPPER(anotacoes!M6121))</f>
        <v/>
      </c>
      <c r="Q6121" t="str">
        <f t="shared" si="191"/>
        <v>INSERT INTO CONVERSAO_LUTA_ACAO (cd_conversao, id_luta, sequencia, momento_inicio, momento_fim, quem_faz, quem_sofre, acao_tipo, acao, tecnica, direcao, pontuacao) VALUES (1, 87, 80, TRIM(' 00:08:31,693'), TRIM(' 00:08:32,765'), 'SCHMITT', 'BISCHOF', 'GRIP TIME', 'LEFT COLLAR RIGHT SLEEVE', NULL, NULL, NULL)</v>
      </c>
      <c r="R6121" t="s">
        <v>10327</v>
      </c>
    </row>
    <row r="6122" spans="1:18" hidden="1" x14ac:dyDescent="0.25">
      <c r="A6122" s="7">
        <f>anotacoes!D6122</f>
        <v>40958</v>
      </c>
      <c r="B6122" t="str">
        <f>anotacoes!C6122</f>
        <v>GRAND PRIX DUSSELDORF 2012</v>
      </c>
      <c r="C6122" t="str">
        <f>anotacoes!E6122</f>
        <v>SCHMITT</v>
      </c>
      <c r="D6122" t="str">
        <f>anotacoes!F6122</f>
        <v>BISCHOF</v>
      </c>
      <c r="E6122" t="s">
        <v>10325</v>
      </c>
      <c r="F6122">
        <f>anotacoes!A6122</f>
        <v>87</v>
      </c>
      <c r="G6122">
        <f>anotacoes!B6122</f>
        <v>81</v>
      </c>
      <c r="H6122" t="str">
        <f>anotacoes!K6122</f>
        <v xml:space="preserve"> 00:08:32,765</v>
      </c>
      <c r="I6122" t="str">
        <f>anotacoes!L6122</f>
        <v xml:space="preserve"> 00:08:32,966</v>
      </c>
      <c r="J6122" t="str">
        <f>IF(L6122="PAUSE",E6122,IF(anotacoes!G6126=conversao_anotacoes!C6122,conversao_anotacoes!C6122,conversao_anotacoes!D6122))</f>
        <v>SCHMITT</v>
      </c>
      <c r="K6122" t="str">
        <f t="shared" si="190"/>
        <v>BISCHOF</v>
      </c>
      <c r="L6122" t="str">
        <f>UPPER(anotacoes!H6122)</f>
        <v>ATTACK</v>
      </c>
      <c r="M6122" t="str">
        <f>IF(OR(L6122="ATTACK",L6122="FINTA"),"&lt;TECNICA&gt;",UPPER(anotacoes!I6122))</f>
        <v>&lt;TECNICA&gt;</v>
      </c>
      <c r="N6122" t="str">
        <f>IF(OR(L6122="ATTACK",L6122="FINTA"),UPPER(anotacoes!I6122),"")</f>
        <v>DEASHI HARAI</v>
      </c>
      <c r="O6122" s="6">
        <f>IF(anotacoes!N6122=0,"",anotacoes!N6122)</f>
        <v>7</v>
      </c>
      <c r="P6122" t="str">
        <f>IF(anotacoes!M6122=0,"",UPPER(anotacoes!M6122))</f>
        <v/>
      </c>
      <c r="Q6122" t="str">
        <f t="shared" si="191"/>
        <v>INSERT INTO CONVERSAO_LUTA_ACAO (cd_conversao, id_luta, sequencia, momento_inicio, momento_fim, quem_faz, quem_sofre, acao_tipo, acao, tecnica, direcao, pontuacao) VALUES (1, 87, 81, TRIM(' 00:08:32,765'), TRIM(' 00:08:32,966'), 'SCHMITT', 'BISCHOF', 'ATTACK', '&lt;TECNICA&gt;', 'DEASHI HARAI', 7, NULL)</v>
      </c>
      <c r="R6122" t="s">
        <v>10327</v>
      </c>
    </row>
    <row r="6123" spans="1:18" hidden="1" x14ac:dyDescent="0.25">
      <c r="A6123" s="7">
        <f>anotacoes!D6123</f>
        <v>40958</v>
      </c>
      <c r="B6123" t="str">
        <f>anotacoes!C6123</f>
        <v>GRAND PRIX DUSSELDORF 2012</v>
      </c>
      <c r="C6123" t="str">
        <f>anotacoes!E6123</f>
        <v>SCHMITT</v>
      </c>
      <c r="D6123" t="str">
        <f>anotacoes!F6123</f>
        <v>BISCHOF</v>
      </c>
      <c r="E6123" t="s">
        <v>10325</v>
      </c>
      <c r="F6123">
        <f>anotacoes!A6123</f>
        <v>87</v>
      </c>
      <c r="G6123">
        <f>anotacoes!B6123</f>
        <v>82</v>
      </c>
      <c r="H6123" t="str">
        <f>anotacoes!K6123</f>
        <v xml:space="preserve"> 00:08:32,966</v>
      </c>
      <c r="I6123" t="str">
        <f>anotacoes!L6123</f>
        <v xml:space="preserve"> 00:08:40,498</v>
      </c>
      <c r="J6123" t="str">
        <f>IF(L6123="PAUSE",E6123,IF(anotacoes!G6127=conversao_anotacoes!C6123,conversao_anotacoes!C6123,conversao_anotacoes!D6123))</f>
        <v>SCHMITT</v>
      </c>
      <c r="K6123" t="str">
        <f t="shared" si="190"/>
        <v>BISCHOF</v>
      </c>
      <c r="L6123" t="str">
        <f>UPPER(anotacoes!H6123)</f>
        <v>GROUNDWORK COMBAT</v>
      </c>
      <c r="M6123" t="str">
        <f>IF(OR(L6123="ATTACK",L6123="FINTA"),"&lt;TECNICA&gt;",UPPER(anotacoes!I6123))</f>
        <v>TRYING TO ATTACK</v>
      </c>
      <c r="N6123" t="str">
        <f>IF(OR(L6123="ATTACK",L6123="FINTA"),UPPER(anotacoes!I6123),"")</f>
        <v/>
      </c>
      <c r="O6123" s="6" t="str">
        <f>IF(anotacoes!N6123=0,"",anotacoes!N6123)</f>
        <v/>
      </c>
      <c r="P6123" t="str">
        <f>IF(anotacoes!M6123=0,"",UPPER(anotacoes!M6123))</f>
        <v/>
      </c>
      <c r="Q6123" t="str">
        <f t="shared" si="191"/>
        <v>INSERT INTO CONVERSAO_LUTA_ACAO (cd_conversao, id_luta, sequencia, momento_inicio, momento_fim, quem_faz, quem_sofre, acao_tipo, acao, tecnica, direcao, pontuacao) VALUES (1, 87, 82, TRIM(' 00:08:32,966'), TRIM(' 00:08:40,498'), 'SCHMITT', 'BISCHOF', 'GROUNDWORK COMBAT', 'TRYING TO ATTACK', NULL, NULL, NULL)</v>
      </c>
      <c r="R6123" t="s">
        <v>10327</v>
      </c>
    </row>
    <row r="6124" spans="1:18" hidden="1" x14ac:dyDescent="0.25">
      <c r="A6124" s="7">
        <f>anotacoes!D6124</f>
        <v>40958</v>
      </c>
      <c r="B6124" t="str">
        <f>anotacoes!C6124</f>
        <v>GRAND PRIX DUSSELDORF 2012</v>
      </c>
      <c r="C6124" t="str">
        <f>anotacoes!E6124</f>
        <v>SCHMITT</v>
      </c>
      <c r="D6124" t="str">
        <f>anotacoes!F6124</f>
        <v>BISCHOF</v>
      </c>
      <c r="E6124" t="s">
        <v>10325</v>
      </c>
      <c r="F6124">
        <f>anotacoes!A6124</f>
        <v>87</v>
      </c>
      <c r="G6124">
        <f>anotacoes!B6124</f>
        <v>83</v>
      </c>
      <c r="H6124" t="str">
        <f>anotacoes!K6124</f>
        <v xml:space="preserve"> 00:08:40,498</v>
      </c>
      <c r="I6124" t="str">
        <f>anotacoes!L6124</f>
        <v xml:space="preserve"> 00:08:46,829</v>
      </c>
      <c r="J6124" t="str">
        <f>IF(L6124="PAUSE",E6124,IF(anotacoes!G6128=conversao_anotacoes!C6124,conversao_anotacoes!C6124,conversao_anotacoes!D6124))</f>
        <v>&lt;ARBITRO_DESCONHECIDO&gt;</v>
      </c>
      <c r="K6124" t="str">
        <f t="shared" si="190"/>
        <v/>
      </c>
      <c r="L6124" t="str">
        <f>UPPER(anotacoes!H6124)</f>
        <v>PAUSE</v>
      </c>
      <c r="M6124" t="str">
        <f>IF(OR(L6124="ATTACK",L6124="FINTA"),"&lt;TECNICA&gt;",UPPER(anotacoes!I6124))</f>
        <v>&lt;NAO_CLASSIFICADO&gt;</v>
      </c>
      <c r="N6124" t="str">
        <f>IF(OR(L6124="ATTACK",L6124="FINTA"),UPPER(anotacoes!I6124),"")</f>
        <v/>
      </c>
      <c r="O6124" s="6" t="str">
        <f>IF(anotacoes!N6124=0,"",anotacoes!N6124)</f>
        <v/>
      </c>
      <c r="P6124" t="str">
        <f>IF(anotacoes!M6124=0,"",UPPER(anotacoes!M6124))</f>
        <v/>
      </c>
      <c r="Q6124" t="str">
        <f t="shared" si="191"/>
        <v>INSERT INTO CONVERSAO_LUTA_ACAO (cd_conversao, id_luta, sequencia, momento_inicio, momento_fim, quem_faz, quem_sofre, acao_tipo, acao, tecnica, direcao, pontuacao) VALUES (1, 87, 83, TRIM(' 00:08:40,498'), TRIM(' 00:08:46,829'), '&lt;ARBITRO_DESCONHECIDO&gt;', '', 'PAUSE', '&lt;NAO_CLASSIFICADO&gt;', NULL, NULL, NULL)</v>
      </c>
      <c r="R6124" t="s">
        <v>10327</v>
      </c>
    </row>
    <row r="6125" spans="1:18" hidden="1" x14ac:dyDescent="0.25">
      <c r="A6125" s="7">
        <f>anotacoes!D6125</f>
        <v>40958</v>
      </c>
      <c r="B6125" t="str">
        <f>anotacoes!C6125</f>
        <v>GRAND PRIX DUSSELDORF 2012</v>
      </c>
      <c r="C6125" t="str">
        <f>anotacoes!E6125</f>
        <v>SCHMITT</v>
      </c>
      <c r="D6125" t="str">
        <f>anotacoes!F6125</f>
        <v>BISCHOF</v>
      </c>
      <c r="E6125" t="s">
        <v>10325</v>
      </c>
      <c r="F6125">
        <f>anotacoes!A6125</f>
        <v>87</v>
      </c>
      <c r="G6125">
        <f>anotacoes!B6125</f>
        <v>84</v>
      </c>
      <c r="H6125" t="str">
        <f>anotacoes!K6125</f>
        <v xml:space="preserve"> 00:08:46,829</v>
      </c>
      <c r="I6125" t="str">
        <f>anotacoes!L6125</f>
        <v xml:space="preserve"> 00:08:49,731</v>
      </c>
      <c r="J6125" t="str">
        <f>IF(L6125="PAUSE",E6125,IF(anotacoes!G6129=conversao_anotacoes!C6125,conversao_anotacoes!C6125,conversao_anotacoes!D6125))</f>
        <v>SCHMITT</v>
      </c>
      <c r="K6125" t="str">
        <f t="shared" si="190"/>
        <v>BISCHOF</v>
      </c>
      <c r="L6125" t="str">
        <f>UPPER(anotacoes!H6125)</f>
        <v>DISPLACEMENT</v>
      </c>
      <c r="M6125" t="str">
        <f>IF(OR(L6125="ATTACK",L6125="FINTA"),"&lt;TECNICA&gt;",UPPER(anotacoes!I6125))</f>
        <v>CIRCULAR LEFT</v>
      </c>
      <c r="N6125" t="str">
        <f>IF(OR(L6125="ATTACK",L6125="FINTA"),UPPER(anotacoes!I6125),"")</f>
        <v/>
      </c>
      <c r="O6125" s="6" t="str">
        <f>IF(anotacoes!N6125=0,"",anotacoes!N6125)</f>
        <v/>
      </c>
      <c r="P6125" t="str">
        <f>IF(anotacoes!M6125=0,"",UPPER(anotacoes!M6125))</f>
        <v/>
      </c>
      <c r="Q6125" t="str">
        <f t="shared" si="191"/>
        <v>INSERT INTO CONVERSAO_LUTA_ACAO (cd_conversao, id_luta, sequencia, momento_inicio, momento_fim, quem_faz, quem_sofre, acao_tipo, acao, tecnica, direcao, pontuacao) VALUES (1, 87, 84, TRIM(' 00:08:46,829'), TRIM(' 00:08:49,731'), 'SCHMITT', 'BISCHOF', 'DISPLACEMENT', 'CIRCULAR LEFT', NULL, NULL, NULL)</v>
      </c>
      <c r="R6125" t="s">
        <v>10327</v>
      </c>
    </row>
    <row r="6126" spans="1:18" hidden="1" x14ac:dyDescent="0.25">
      <c r="A6126" s="7">
        <f>anotacoes!D6126</f>
        <v>40780</v>
      </c>
      <c r="B6126" t="str">
        <f>anotacoes!C6126</f>
        <v>WORLD CHAMPIONSHIPS PARIS 2011</v>
      </c>
      <c r="C6126" t="str">
        <f>anotacoes!E6126</f>
        <v>SCHMITT</v>
      </c>
      <c r="D6126" t="str">
        <f>anotacoes!F6126</f>
        <v>PERRAUT</v>
      </c>
      <c r="E6126" t="s">
        <v>10325</v>
      </c>
      <c r="F6126">
        <f>anotacoes!A6126</f>
        <v>88</v>
      </c>
      <c r="G6126">
        <f>anotacoes!B6126</f>
        <v>1</v>
      </c>
      <c r="H6126" t="str">
        <f>anotacoes!K6126</f>
        <v xml:space="preserve"> 00:00:02,913</v>
      </c>
      <c r="I6126" t="str">
        <f>anotacoes!L6126</f>
        <v xml:space="preserve"> 00:00:05,345</v>
      </c>
      <c r="J6126" t="str">
        <f>IF(L6126="PAUSE",E6126,IF(anotacoes!G6130=conversao_anotacoes!C6126,conversao_anotacoes!C6126,conversao_anotacoes!D6126))</f>
        <v>SCHMITT</v>
      </c>
      <c r="K6126" t="str">
        <f t="shared" si="190"/>
        <v>PERRAUT</v>
      </c>
      <c r="L6126" t="str">
        <f>UPPER(anotacoes!H6126)</f>
        <v>DISPLACEMENT</v>
      </c>
      <c r="M6126" t="str">
        <f>IF(OR(L6126="ATTACK",L6126="FINTA"),"&lt;TECNICA&gt;",UPPER(anotacoes!I6126))</f>
        <v>CIRCULAR LEFT</v>
      </c>
      <c r="N6126" t="str">
        <f>IF(OR(L6126="ATTACK",L6126="FINTA"),UPPER(anotacoes!I6126),"")</f>
        <v/>
      </c>
      <c r="O6126" s="6" t="str">
        <f>IF(anotacoes!N6126=0,"",anotacoes!N6126)</f>
        <v/>
      </c>
      <c r="P6126" t="str">
        <f>IF(anotacoes!M6126=0,"",UPPER(anotacoes!M6126))</f>
        <v/>
      </c>
      <c r="Q6126" t="str">
        <f t="shared" si="191"/>
        <v>INSERT INTO CONVERSAO_LUTA_ACAO (cd_conversao, id_luta, sequencia, momento_inicio, momento_fim, quem_faz, quem_sofre, acao_tipo, acao, tecnica, direcao, pontuacao) VALUES (1, 88, 1, TRIM(' 00:00:02,913'), TRIM(' 00:00:05,345'), 'SCHMITT', 'PERRAUT', 'DISPLACEMENT', 'CIRCULAR LEFT', NULL, NULL, NULL)</v>
      </c>
      <c r="R6126" t="s">
        <v>10327</v>
      </c>
    </row>
    <row r="6127" spans="1:18" hidden="1" x14ac:dyDescent="0.25">
      <c r="A6127" s="7">
        <f>anotacoes!D6127</f>
        <v>40780</v>
      </c>
      <c r="B6127" t="str">
        <f>anotacoes!C6127</f>
        <v>WORLD CHAMPIONSHIPS PARIS 2011</v>
      </c>
      <c r="C6127" t="str">
        <f>anotacoes!E6127</f>
        <v>SCHMITT</v>
      </c>
      <c r="D6127" t="str">
        <f>anotacoes!F6127</f>
        <v>PERRAUT</v>
      </c>
      <c r="E6127" t="s">
        <v>10325</v>
      </c>
      <c r="F6127">
        <f>anotacoes!A6127</f>
        <v>88</v>
      </c>
      <c r="G6127">
        <f>anotacoes!B6127</f>
        <v>2</v>
      </c>
      <c r="H6127" t="str">
        <f>anotacoes!K6127</f>
        <v xml:space="preserve"> 00:00:05,345</v>
      </c>
      <c r="I6127" t="str">
        <f>anotacoes!L6127</f>
        <v xml:space="preserve"> 00:00:06,830</v>
      </c>
      <c r="J6127" t="str">
        <f>IF(L6127="PAUSE",E6127,IF(anotacoes!G6131=conversao_anotacoes!C6127,conversao_anotacoes!C6127,conversao_anotacoes!D6127))</f>
        <v>SCHMITT</v>
      </c>
      <c r="K6127" t="str">
        <f t="shared" si="190"/>
        <v>PERRAUT</v>
      </c>
      <c r="L6127" t="str">
        <f>UPPER(anotacoes!H6127)</f>
        <v>DISPLACEMENT</v>
      </c>
      <c r="M6127" t="str">
        <f>IF(OR(L6127="ATTACK",L6127="FINTA"),"&lt;TECNICA&gt;",UPPER(anotacoes!I6127))</f>
        <v>2-3 STEP HESITANT RIGHT</v>
      </c>
      <c r="N6127" t="str">
        <f>IF(OR(L6127="ATTACK",L6127="FINTA"),UPPER(anotacoes!I6127),"")</f>
        <v/>
      </c>
      <c r="O6127" s="6" t="str">
        <f>IF(anotacoes!N6127=0,"",anotacoes!N6127)</f>
        <v/>
      </c>
      <c r="P6127" t="str">
        <f>IF(anotacoes!M6127=0,"",UPPER(anotacoes!M6127))</f>
        <v/>
      </c>
      <c r="Q6127" t="str">
        <f t="shared" si="191"/>
        <v>INSERT INTO CONVERSAO_LUTA_ACAO (cd_conversao, id_luta, sequencia, momento_inicio, momento_fim, quem_faz, quem_sofre, acao_tipo, acao, tecnica, direcao, pontuacao) VALUES (1, 88, 2, TRIM(' 00:00:05,345'), TRIM(' 00:00:06,830'), 'SCHMITT', 'PERRAUT', 'DISPLACEMENT', '2-3 STEP HESITANT RIGHT', NULL, NULL, NULL)</v>
      </c>
      <c r="R6127" t="s">
        <v>10327</v>
      </c>
    </row>
    <row r="6128" spans="1:18" hidden="1" x14ac:dyDescent="0.25">
      <c r="A6128" s="7">
        <f>anotacoes!D6128</f>
        <v>40780</v>
      </c>
      <c r="B6128" t="str">
        <f>anotacoes!C6128</f>
        <v>WORLD CHAMPIONSHIPS PARIS 2011</v>
      </c>
      <c r="C6128" t="str">
        <f>anotacoes!E6128</f>
        <v>SCHMITT</v>
      </c>
      <c r="D6128" t="str">
        <f>anotacoes!F6128</f>
        <v>PERRAUT</v>
      </c>
      <c r="E6128" t="s">
        <v>10325</v>
      </c>
      <c r="F6128">
        <f>anotacoes!A6128</f>
        <v>88</v>
      </c>
      <c r="G6128">
        <f>anotacoes!B6128</f>
        <v>3</v>
      </c>
      <c r="H6128" t="str">
        <f>anotacoes!K6128</f>
        <v xml:space="preserve"> 00:00:06,830</v>
      </c>
      <c r="I6128" t="str">
        <f>anotacoes!L6128</f>
        <v xml:space="preserve"> 00:00:10,324</v>
      </c>
      <c r="J6128" t="str">
        <f>IF(L6128="PAUSE",E6128,IF(anotacoes!G6132=conversao_anotacoes!C6128,conversao_anotacoes!C6128,conversao_anotacoes!D6128))</f>
        <v>SCHMITT</v>
      </c>
      <c r="K6128" t="str">
        <f t="shared" si="190"/>
        <v>PERRAUT</v>
      </c>
      <c r="L6128" t="str">
        <f>UPPER(anotacoes!H6128)</f>
        <v>DISPLACEMENT</v>
      </c>
      <c r="M6128" t="str">
        <f>IF(OR(L6128="ATTACK",L6128="FINTA"),"&lt;TECNICA&gt;",UPPER(anotacoes!I6128))</f>
        <v>TRY TO GRIP WITH CONTACT</v>
      </c>
      <c r="N6128" t="str">
        <f>IF(OR(L6128="ATTACK",L6128="FINTA"),UPPER(anotacoes!I6128),"")</f>
        <v/>
      </c>
      <c r="O6128" s="6" t="str">
        <f>IF(anotacoes!N6128=0,"",anotacoes!N6128)</f>
        <v/>
      </c>
      <c r="P6128" t="str">
        <f>IF(anotacoes!M6128=0,"",UPPER(anotacoes!M6128))</f>
        <v/>
      </c>
      <c r="Q6128" t="str">
        <f t="shared" si="191"/>
        <v>INSERT INTO CONVERSAO_LUTA_ACAO (cd_conversao, id_luta, sequencia, momento_inicio, momento_fim, quem_faz, quem_sofre, acao_tipo, acao, tecnica, direcao, pontuacao) VALUES (1, 88, 3, TRIM(' 00:00:06,830'), TRIM(' 00:00:10,324'), 'SCHMITT', 'PERRAUT', 'DISPLACEMENT', 'TRY TO GRIP WITH CONTACT', NULL, NULL, NULL)</v>
      </c>
      <c r="R6128" t="s">
        <v>10327</v>
      </c>
    </row>
    <row r="6129" spans="1:18" hidden="1" x14ac:dyDescent="0.25">
      <c r="A6129" s="7">
        <f>anotacoes!D6129</f>
        <v>40780</v>
      </c>
      <c r="B6129" t="str">
        <f>anotacoes!C6129</f>
        <v>WORLD CHAMPIONSHIPS PARIS 2011</v>
      </c>
      <c r="C6129" t="str">
        <f>anotacoes!E6129</f>
        <v>SCHMITT</v>
      </c>
      <c r="D6129" t="str">
        <f>anotacoes!F6129</f>
        <v>PERRAUT</v>
      </c>
      <c r="E6129" t="s">
        <v>10325</v>
      </c>
      <c r="F6129">
        <f>anotacoes!A6129</f>
        <v>88</v>
      </c>
      <c r="G6129">
        <f>anotacoes!B6129</f>
        <v>4</v>
      </c>
      <c r="H6129" t="str">
        <f>anotacoes!K6129</f>
        <v xml:space="preserve"> 00:00:10,324</v>
      </c>
      <c r="I6129" t="str">
        <f>anotacoes!L6129</f>
        <v xml:space="preserve"> 00:00:11,320</v>
      </c>
      <c r="J6129" t="str">
        <f>IF(L6129="PAUSE",E6129,IF(anotacoes!G6133=conversao_anotacoes!C6129,conversao_anotacoes!C6129,conversao_anotacoes!D6129))</f>
        <v>SCHMITT</v>
      </c>
      <c r="K6129" t="str">
        <f t="shared" si="190"/>
        <v>PERRAUT</v>
      </c>
      <c r="L6129" t="str">
        <f>UPPER(anotacoes!H6129)</f>
        <v>DISPLACEMENT</v>
      </c>
      <c r="M6129" t="str">
        <f>IF(OR(L6129="ATTACK",L6129="FINTA"),"&lt;TECNICA&gt;",UPPER(anotacoes!I6129))</f>
        <v>WIDE STEP LATERAL MOVEMENT</v>
      </c>
      <c r="N6129" t="str">
        <f>IF(OR(L6129="ATTACK",L6129="FINTA"),UPPER(anotacoes!I6129),"")</f>
        <v/>
      </c>
      <c r="O6129" s="6" t="str">
        <f>IF(anotacoes!N6129=0,"",anotacoes!N6129)</f>
        <v/>
      </c>
      <c r="P6129" t="str">
        <f>IF(anotacoes!M6129=0,"",UPPER(anotacoes!M6129))</f>
        <v/>
      </c>
      <c r="Q6129" t="str">
        <f t="shared" si="191"/>
        <v>INSERT INTO CONVERSAO_LUTA_ACAO (cd_conversao, id_luta, sequencia, momento_inicio, momento_fim, quem_faz, quem_sofre, acao_tipo, acao, tecnica, direcao, pontuacao) VALUES (1, 88, 4, TRIM(' 00:00:10,324'), TRIM(' 00:00:11,320'), 'SCHMITT', 'PERRAUT', 'DISPLACEMENT', 'WIDE STEP LATERAL MOVEMENT', NULL, NULL, NULL)</v>
      </c>
      <c r="R6129" t="s">
        <v>10327</v>
      </c>
    </row>
    <row r="6130" spans="1:18" hidden="1" x14ac:dyDescent="0.25">
      <c r="A6130" s="7">
        <f>anotacoes!D6130</f>
        <v>40780</v>
      </c>
      <c r="B6130" t="str">
        <f>anotacoes!C6130</f>
        <v>WORLD CHAMPIONSHIPS PARIS 2011</v>
      </c>
      <c r="C6130" t="str">
        <f>anotacoes!E6130</f>
        <v>SCHMITT</v>
      </c>
      <c r="D6130" t="str">
        <f>anotacoes!F6130</f>
        <v>PERRAUT</v>
      </c>
      <c r="E6130" t="s">
        <v>10325</v>
      </c>
      <c r="F6130">
        <f>anotacoes!A6130</f>
        <v>88</v>
      </c>
      <c r="G6130">
        <f>anotacoes!B6130</f>
        <v>5</v>
      </c>
      <c r="H6130" t="str">
        <f>anotacoes!K6130</f>
        <v xml:space="preserve"> 00:00:11,320</v>
      </c>
      <c r="I6130" t="str">
        <f>anotacoes!L6130</f>
        <v xml:space="preserve"> 00:00:21,736</v>
      </c>
      <c r="J6130" t="str">
        <f>IF(L6130="PAUSE",E6130,IF(anotacoes!G6134=conversao_anotacoes!C6130,conversao_anotacoes!C6130,conversao_anotacoes!D6130))</f>
        <v>SCHMITT</v>
      </c>
      <c r="K6130" t="str">
        <f t="shared" si="190"/>
        <v>PERRAUT</v>
      </c>
      <c r="L6130" t="str">
        <f>UPPER(anotacoes!H6130)</f>
        <v>DISPLACEMENT</v>
      </c>
      <c r="M6130" t="str">
        <f>IF(OR(L6130="ATTACK",L6130="FINTA"),"&lt;TECNICA&gt;",UPPER(anotacoes!I6130))</f>
        <v>TRY TO GRIP WITH CONTACT</v>
      </c>
      <c r="N6130" t="str">
        <f>IF(OR(L6130="ATTACK",L6130="FINTA"),UPPER(anotacoes!I6130),"")</f>
        <v/>
      </c>
      <c r="O6130" s="6" t="str">
        <f>IF(anotacoes!N6130=0,"",anotacoes!N6130)</f>
        <v/>
      </c>
      <c r="P6130" t="str">
        <f>IF(anotacoes!M6130=0,"",UPPER(anotacoes!M6130))</f>
        <v/>
      </c>
      <c r="Q6130" t="str">
        <f t="shared" si="191"/>
        <v>INSERT INTO CONVERSAO_LUTA_ACAO (cd_conversao, id_luta, sequencia, momento_inicio, momento_fim, quem_faz, quem_sofre, acao_tipo, acao, tecnica, direcao, pontuacao) VALUES (1, 88, 5, TRIM(' 00:00:11,320'), TRIM(' 00:00:21,736'), 'SCHMITT', 'PERRAUT', 'DISPLACEMENT', 'TRY TO GRIP WITH CONTACT', NULL, NULL, NULL)</v>
      </c>
      <c r="R6130" t="s">
        <v>10327</v>
      </c>
    </row>
    <row r="6131" spans="1:18" hidden="1" x14ac:dyDescent="0.25">
      <c r="A6131" s="7">
        <f>anotacoes!D6131</f>
        <v>40780</v>
      </c>
      <c r="B6131" t="str">
        <f>anotacoes!C6131</f>
        <v>WORLD CHAMPIONSHIPS PARIS 2011</v>
      </c>
      <c r="C6131" t="str">
        <f>anotacoes!E6131</f>
        <v>SCHMITT</v>
      </c>
      <c r="D6131" t="str">
        <f>anotacoes!F6131</f>
        <v>PERRAUT</v>
      </c>
      <c r="E6131" t="s">
        <v>10325</v>
      </c>
      <c r="F6131">
        <f>anotacoes!A6131</f>
        <v>88</v>
      </c>
      <c r="G6131">
        <f>anotacoes!B6131</f>
        <v>6</v>
      </c>
      <c r="H6131" t="str">
        <f>anotacoes!K6131</f>
        <v xml:space="preserve"> 00:00:21,736</v>
      </c>
      <c r="I6131" t="str">
        <f>anotacoes!L6131</f>
        <v xml:space="preserve"> 00:00:22,180</v>
      </c>
      <c r="J6131" t="str">
        <f>IF(L6131="PAUSE",E6131,IF(anotacoes!G6135=conversao_anotacoes!C6131,conversao_anotacoes!C6131,conversao_anotacoes!D6131))</f>
        <v>SCHMITT</v>
      </c>
      <c r="K6131" t="str">
        <f t="shared" si="190"/>
        <v>PERRAUT</v>
      </c>
      <c r="L6131" t="str">
        <f>UPPER(anotacoes!H6131)</f>
        <v>GRIP TIME</v>
      </c>
      <c r="M6131" t="str">
        <f>IF(OR(L6131="ATTACK",L6131="FINTA"),"&lt;TECNICA&gt;",UPPER(anotacoes!I6131))</f>
        <v>LEFT COLLAR</v>
      </c>
      <c r="N6131" t="str">
        <f>IF(OR(L6131="ATTACK",L6131="FINTA"),UPPER(anotacoes!I6131),"")</f>
        <v/>
      </c>
      <c r="O6131" s="6" t="str">
        <f>IF(anotacoes!N6131=0,"",anotacoes!N6131)</f>
        <v/>
      </c>
      <c r="P6131" t="str">
        <f>IF(anotacoes!M6131=0,"",UPPER(anotacoes!M6131))</f>
        <v/>
      </c>
      <c r="Q6131" t="str">
        <f t="shared" si="191"/>
        <v>INSERT INTO CONVERSAO_LUTA_ACAO (cd_conversao, id_luta, sequencia, momento_inicio, momento_fim, quem_faz, quem_sofre, acao_tipo, acao, tecnica, direcao, pontuacao) VALUES (1, 88, 6, TRIM(' 00:00:21,736'), TRIM(' 00:00:22,180'), 'SCHMITT', 'PERRAUT', 'GRIP TIME', 'LEFT COLLAR', NULL, NULL, NULL)</v>
      </c>
      <c r="R6131" t="s">
        <v>10327</v>
      </c>
    </row>
    <row r="6132" spans="1:18" hidden="1" x14ac:dyDescent="0.25">
      <c r="A6132" s="7">
        <f>anotacoes!D6132</f>
        <v>40780</v>
      </c>
      <c r="B6132" t="str">
        <f>anotacoes!C6132</f>
        <v>WORLD CHAMPIONSHIPS PARIS 2011</v>
      </c>
      <c r="C6132" t="str">
        <f>anotacoes!E6132</f>
        <v>SCHMITT</v>
      </c>
      <c r="D6132" t="str">
        <f>anotacoes!F6132</f>
        <v>PERRAUT</v>
      </c>
      <c r="E6132" t="s">
        <v>10325</v>
      </c>
      <c r="F6132">
        <f>anotacoes!A6132</f>
        <v>88</v>
      </c>
      <c r="G6132">
        <f>anotacoes!B6132</f>
        <v>7</v>
      </c>
      <c r="H6132" t="str">
        <f>anotacoes!K6132</f>
        <v xml:space="preserve"> 00:00:22,180</v>
      </c>
      <c r="I6132" t="str">
        <f>anotacoes!L6132</f>
        <v xml:space="preserve"> 00:00:22,764</v>
      </c>
      <c r="J6132" t="str">
        <f>IF(L6132="PAUSE",E6132,IF(anotacoes!G6136=conversao_anotacoes!C6132,conversao_anotacoes!C6132,conversao_anotacoes!D6132))</f>
        <v>SCHMITT</v>
      </c>
      <c r="K6132" t="str">
        <f t="shared" si="190"/>
        <v>PERRAUT</v>
      </c>
      <c r="L6132" t="str">
        <f>UPPER(anotacoes!H6132)</f>
        <v>DEFENSE</v>
      </c>
      <c r="M6132" t="str">
        <f>IF(OR(L6132="ATTACK",L6132="FINTA"),"&lt;TECNICA&gt;",UPPER(anotacoes!I6132))</f>
        <v>USING BODY MASS</v>
      </c>
      <c r="N6132" t="str">
        <f>IF(OR(L6132="ATTACK",L6132="FINTA"),UPPER(anotacoes!I6132),"")</f>
        <v/>
      </c>
      <c r="O6132" s="6" t="str">
        <f>IF(anotacoes!N6132=0,"",anotacoes!N6132)</f>
        <v/>
      </c>
      <c r="P6132" t="str">
        <f>IF(anotacoes!M6132=0,"",UPPER(anotacoes!M6132))</f>
        <v/>
      </c>
      <c r="Q6132" t="str">
        <f t="shared" si="191"/>
        <v>INSERT INTO CONVERSAO_LUTA_ACAO (cd_conversao, id_luta, sequencia, momento_inicio, momento_fim, quem_faz, quem_sofre, acao_tipo, acao, tecnica, direcao, pontuacao) VALUES (1, 88, 7, TRIM(' 00:00:22,180'), TRIM(' 00:00:22,764'), 'SCHMITT', 'PERRAUT', 'DEFENSE', 'USING BODY MASS', NULL, NULL, NULL)</v>
      </c>
      <c r="R6132" t="s">
        <v>10327</v>
      </c>
    </row>
    <row r="6133" spans="1:18" hidden="1" x14ac:dyDescent="0.25">
      <c r="A6133" s="7">
        <f>anotacoes!D6133</f>
        <v>40780</v>
      </c>
      <c r="B6133" t="str">
        <f>anotacoes!C6133</f>
        <v>WORLD CHAMPIONSHIPS PARIS 2011</v>
      </c>
      <c r="C6133" t="str">
        <f>anotacoes!E6133</f>
        <v>SCHMITT</v>
      </c>
      <c r="D6133" t="str">
        <f>anotacoes!F6133</f>
        <v>PERRAUT</v>
      </c>
      <c r="E6133" t="s">
        <v>10325</v>
      </c>
      <c r="F6133">
        <f>anotacoes!A6133</f>
        <v>88</v>
      </c>
      <c r="G6133">
        <f>anotacoes!B6133</f>
        <v>8</v>
      </c>
      <c r="H6133" t="str">
        <f>anotacoes!K6133</f>
        <v xml:space="preserve"> 00:00:22,764</v>
      </c>
      <c r="I6133" t="str">
        <f>anotacoes!L6133</f>
        <v xml:space="preserve"> 00:00:27,475</v>
      </c>
      <c r="J6133" t="str">
        <f>IF(L6133="PAUSE",E6133,IF(anotacoes!G6137=conversao_anotacoes!C6133,conversao_anotacoes!C6133,conversao_anotacoes!D6133))</f>
        <v>SCHMITT</v>
      </c>
      <c r="K6133" t="str">
        <f t="shared" si="190"/>
        <v>PERRAUT</v>
      </c>
      <c r="L6133" t="str">
        <f>UPPER(anotacoes!H6133)</f>
        <v>GROUNDWORK COMBAT</v>
      </c>
      <c r="M6133" t="str">
        <f>IF(OR(L6133="ATTACK",L6133="FINTA"),"&lt;TECNICA&gt;",UPPER(anotacoes!I6133))</f>
        <v>DEFENSIVE POSITION</v>
      </c>
      <c r="N6133" t="str">
        <f>IF(OR(L6133="ATTACK",L6133="FINTA"),UPPER(anotacoes!I6133),"")</f>
        <v/>
      </c>
      <c r="O6133" s="6" t="str">
        <f>IF(anotacoes!N6133=0,"",anotacoes!N6133)</f>
        <v/>
      </c>
      <c r="P6133" t="str">
        <f>IF(anotacoes!M6133=0,"",UPPER(anotacoes!M6133))</f>
        <v/>
      </c>
      <c r="Q6133" t="str">
        <f t="shared" si="191"/>
        <v>INSERT INTO CONVERSAO_LUTA_ACAO (cd_conversao, id_luta, sequencia, momento_inicio, momento_fim, quem_faz, quem_sofre, acao_tipo, acao, tecnica, direcao, pontuacao) VALUES (1, 88, 8, TRIM(' 00:00:22,764'), TRIM(' 00:00:27,475'), 'SCHMITT', 'PERRAUT', 'GROUNDWORK COMBAT', 'DEFENSIVE POSITION', NULL, NULL, NULL)</v>
      </c>
      <c r="R6133" t="s">
        <v>10327</v>
      </c>
    </row>
    <row r="6134" spans="1:18" hidden="1" x14ac:dyDescent="0.25">
      <c r="A6134" s="7">
        <f>anotacoes!D6134</f>
        <v>40780</v>
      </c>
      <c r="B6134" t="str">
        <f>anotacoes!C6134</f>
        <v>WORLD CHAMPIONSHIPS PARIS 2011</v>
      </c>
      <c r="C6134" t="str">
        <f>anotacoes!E6134</f>
        <v>SCHMITT</v>
      </c>
      <c r="D6134" t="str">
        <f>anotacoes!F6134</f>
        <v>PERRAUT</v>
      </c>
      <c r="E6134" t="s">
        <v>10325</v>
      </c>
      <c r="F6134">
        <f>anotacoes!A6134</f>
        <v>88</v>
      </c>
      <c r="G6134">
        <f>anotacoes!B6134</f>
        <v>9</v>
      </c>
      <c r="H6134" t="str">
        <f>anotacoes!K6134</f>
        <v xml:space="preserve"> 00:00:27,707</v>
      </c>
      <c r="I6134" t="str">
        <f>anotacoes!L6134</f>
        <v xml:space="preserve"> 00:00:38,813</v>
      </c>
      <c r="J6134" t="str">
        <f>IF(L6134="PAUSE",E6134,IF(anotacoes!G6138=conversao_anotacoes!C6134,conversao_anotacoes!C6134,conversao_anotacoes!D6134))</f>
        <v>&lt;ARBITRO_DESCONHECIDO&gt;</v>
      </c>
      <c r="K6134" t="str">
        <f t="shared" si="190"/>
        <v/>
      </c>
      <c r="L6134" t="str">
        <f>UPPER(anotacoes!H6134)</f>
        <v>PAUSE</v>
      </c>
      <c r="M6134" t="str">
        <f>IF(OR(L6134="ATTACK",L6134="FINTA"),"&lt;TECNICA&gt;",UPPER(anotacoes!I6134))</f>
        <v>&lt;NAO_CLASSIFICADO&gt;</v>
      </c>
      <c r="N6134" t="str">
        <f>IF(OR(L6134="ATTACK",L6134="FINTA"),UPPER(anotacoes!I6134),"")</f>
        <v/>
      </c>
      <c r="O6134" s="6" t="str">
        <f>IF(anotacoes!N6134=0,"",anotacoes!N6134)</f>
        <v/>
      </c>
      <c r="P6134" t="str">
        <f>IF(anotacoes!M6134=0,"",UPPER(anotacoes!M6134))</f>
        <v/>
      </c>
      <c r="Q6134" t="str">
        <f t="shared" si="191"/>
        <v>INSERT INTO CONVERSAO_LUTA_ACAO (cd_conversao, id_luta, sequencia, momento_inicio, momento_fim, quem_faz, quem_sofre, acao_tipo, acao, tecnica, direcao, pontuacao) VALUES (1, 88, 9, TRIM(' 00:00:27,707'), TRIM(' 00:00:38,813'), '&lt;ARBITRO_DESCONHECIDO&gt;', '', 'PAUSE', '&lt;NAO_CLASSIFICADO&gt;', NULL, NULL, NULL)</v>
      </c>
      <c r="R6134" t="s">
        <v>10327</v>
      </c>
    </row>
    <row r="6135" spans="1:18" hidden="1" x14ac:dyDescent="0.25">
      <c r="A6135" s="7">
        <f>anotacoes!D6135</f>
        <v>40780</v>
      </c>
      <c r="B6135" t="str">
        <f>anotacoes!C6135</f>
        <v>WORLD CHAMPIONSHIPS PARIS 2011</v>
      </c>
      <c r="C6135" t="str">
        <f>anotacoes!E6135</f>
        <v>SCHMITT</v>
      </c>
      <c r="D6135" t="str">
        <f>anotacoes!F6135</f>
        <v>PERRAUT</v>
      </c>
      <c r="E6135" t="s">
        <v>10325</v>
      </c>
      <c r="F6135">
        <f>anotacoes!A6135</f>
        <v>88</v>
      </c>
      <c r="G6135">
        <f>anotacoes!B6135</f>
        <v>10</v>
      </c>
      <c r="H6135" t="str">
        <f>anotacoes!K6135</f>
        <v xml:space="preserve"> 00:00:38,813</v>
      </c>
      <c r="I6135" t="str">
        <f>anotacoes!L6135</f>
        <v xml:space="preserve"> 00:00:39,467</v>
      </c>
      <c r="J6135" t="str">
        <f>IF(L6135="PAUSE",E6135,IF(anotacoes!G6139=conversao_anotacoes!C6135,conversao_anotacoes!C6135,conversao_anotacoes!D6135))</f>
        <v>SCHMITT</v>
      </c>
      <c r="K6135" t="str">
        <f t="shared" si="190"/>
        <v>PERRAUT</v>
      </c>
      <c r="L6135" t="str">
        <f>UPPER(anotacoes!H6135)</f>
        <v>DISPLACEMENT</v>
      </c>
      <c r="M6135" t="str">
        <f>IF(OR(L6135="ATTACK",L6135="FINTA"),"&lt;TECNICA&gt;",UPPER(anotacoes!I6135))</f>
        <v>2-3 STEP HESITANT RIGHT</v>
      </c>
      <c r="N6135" t="str">
        <f>IF(OR(L6135="ATTACK",L6135="FINTA"),UPPER(anotacoes!I6135),"")</f>
        <v/>
      </c>
      <c r="O6135" s="6" t="str">
        <f>IF(anotacoes!N6135=0,"",anotacoes!N6135)</f>
        <v/>
      </c>
      <c r="P6135" t="str">
        <f>IF(anotacoes!M6135=0,"",UPPER(anotacoes!M6135))</f>
        <v/>
      </c>
      <c r="Q6135" t="str">
        <f t="shared" si="191"/>
        <v>INSERT INTO CONVERSAO_LUTA_ACAO (cd_conversao, id_luta, sequencia, momento_inicio, momento_fim, quem_faz, quem_sofre, acao_tipo, acao, tecnica, direcao, pontuacao) VALUES (1, 88, 10, TRIM(' 00:00:38,813'), TRIM(' 00:00:39,467'), 'SCHMITT', 'PERRAUT', 'DISPLACEMENT', '2-3 STEP HESITANT RIGHT', NULL, NULL, NULL)</v>
      </c>
      <c r="R6135" t="s">
        <v>10327</v>
      </c>
    </row>
    <row r="6136" spans="1:18" hidden="1" x14ac:dyDescent="0.25">
      <c r="A6136" s="7">
        <f>anotacoes!D6136</f>
        <v>40780</v>
      </c>
      <c r="B6136" t="str">
        <f>anotacoes!C6136</f>
        <v>WORLD CHAMPIONSHIPS PARIS 2011</v>
      </c>
      <c r="C6136" t="str">
        <f>anotacoes!E6136</f>
        <v>SCHMITT</v>
      </c>
      <c r="D6136" t="str">
        <f>anotacoes!F6136</f>
        <v>PERRAUT</v>
      </c>
      <c r="E6136" t="s">
        <v>10325</v>
      </c>
      <c r="F6136">
        <f>anotacoes!A6136</f>
        <v>88</v>
      </c>
      <c r="G6136">
        <f>anotacoes!B6136</f>
        <v>11</v>
      </c>
      <c r="H6136" t="str">
        <f>anotacoes!K6136</f>
        <v xml:space="preserve"> 00:00:39,467</v>
      </c>
      <c r="I6136" t="str">
        <f>anotacoes!L6136</f>
        <v xml:space="preserve"> 00:00:51,229</v>
      </c>
      <c r="J6136" t="str">
        <f>IF(L6136="PAUSE",E6136,IF(anotacoes!G6140=conversao_anotacoes!C6136,conversao_anotacoes!C6136,conversao_anotacoes!D6136))</f>
        <v>SCHMITT</v>
      </c>
      <c r="K6136" t="str">
        <f t="shared" si="190"/>
        <v>PERRAUT</v>
      </c>
      <c r="L6136" t="str">
        <f>UPPER(anotacoes!H6136)</f>
        <v>DISPLACEMENT</v>
      </c>
      <c r="M6136" t="str">
        <f>IF(OR(L6136="ATTACK",L6136="FINTA"),"&lt;TECNICA&gt;",UPPER(anotacoes!I6136))</f>
        <v>TRY TO GRIP WITH CONTACT</v>
      </c>
      <c r="N6136" t="str">
        <f>IF(OR(L6136="ATTACK",L6136="FINTA"),UPPER(anotacoes!I6136),"")</f>
        <v/>
      </c>
      <c r="O6136" s="6" t="str">
        <f>IF(anotacoes!N6136=0,"",anotacoes!N6136)</f>
        <v/>
      </c>
      <c r="P6136" t="str">
        <f>IF(anotacoes!M6136=0,"",UPPER(anotacoes!M6136))</f>
        <v/>
      </c>
      <c r="Q6136" t="str">
        <f t="shared" si="191"/>
        <v>INSERT INTO CONVERSAO_LUTA_ACAO (cd_conversao, id_luta, sequencia, momento_inicio, momento_fim, quem_faz, quem_sofre, acao_tipo, acao, tecnica, direcao, pontuacao) VALUES (1, 88, 11, TRIM(' 00:00:39,467'), TRIM(' 00:00:51,229'), 'SCHMITT', 'PERRAUT', 'DISPLACEMENT', 'TRY TO GRIP WITH CONTACT', NULL, NULL, NULL)</v>
      </c>
      <c r="R6136" t="s">
        <v>10327</v>
      </c>
    </row>
    <row r="6137" spans="1:18" hidden="1" x14ac:dyDescent="0.25">
      <c r="A6137" s="7">
        <f>anotacoes!D6137</f>
        <v>40780</v>
      </c>
      <c r="B6137" t="str">
        <f>anotacoes!C6137</f>
        <v>WORLD CHAMPIONSHIPS PARIS 2011</v>
      </c>
      <c r="C6137" t="str">
        <f>anotacoes!E6137</f>
        <v>SCHMITT</v>
      </c>
      <c r="D6137" t="str">
        <f>anotacoes!F6137</f>
        <v>PERRAUT</v>
      </c>
      <c r="E6137" t="s">
        <v>10325</v>
      </c>
      <c r="F6137">
        <f>anotacoes!A6137</f>
        <v>88</v>
      </c>
      <c r="G6137">
        <f>anotacoes!B6137</f>
        <v>12</v>
      </c>
      <c r="H6137" t="str">
        <f>anotacoes!K6137</f>
        <v xml:space="preserve"> 00:00:51,229</v>
      </c>
      <c r="I6137" t="str">
        <f>anotacoes!L6137</f>
        <v xml:space="preserve"> 00:00:51,427</v>
      </c>
      <c r="J6137" t="str">
        <f>IF(L6137="PAUSE",E6137,IF(anotacoes!G6141=conversao_anotacoes!C6137,conversao_anotacoes!C6137,conversao_anotacoes!D6137))</f>
        <v>SCHMITT</v>
      </c>
      <c r="K6137" t="str">
        <f t="shared" si="190"/>
        <v>PERRAUT</v>
      </c>
      <c r="L6137" t="str">
        <f>UPPER(anotacoes!H6137)</f>
        <v>GRIP TIME</v>
      </c>
      <c r="M6137" t="str">
        <f>IF(OR(L6137="ATTACK",L6137="FINTA"),"&lt;TECNICA&gt;",UPPER(anotacoes!I6137))</f>
        <v>LEFT COLLAR RIGHT SLEEVE</v>
      </c>
      <c r="N6137" t="str">
        <f>IF(OR(L6137="ATTACK",L6137="FINTA"),UPPER(anotacoes!I6137),"")</f>
        <v/>
      </c>
      <c r="O6137" s="6" t="str">
        <f>IF(anotacoes!N6137=0,"",anotacoes!N6137)</f>
        <v/>
      </c>
      <c r="P6137" t="str">
        <f>IF(anotacoes!M6137=0,"",UPPER(anotacoes!M6137))</f>
        <v/>
      </c>
      <c r="Q6137" t="str">
        <f t="shared" si="191"/>
        <v>INSERT INTO CONVERSAO_LUTA_ACAO (cd_conversao, id_luta, sequencia, momento_inicio, momento_fim, quem_faz, quem_sofre, acao_tipo, acao, tecnica, direcao, pontuacao) VALUES (1, 88, 12, TRIM(' 00:00:51,229'), TRIM(' 00:00:51,427'), 'SCHMITT', 'PERRAUT', 'GRIP TIME', 'LEFT COLLAR RIGHT SLEEVE', NULL, NULL, NULL)</v>
      </c>
      <c r="R6137" t="s">
        <v>10327</v>
      </c>
    </row>
    <row r="6138" spans="1:18" hidden="1" x14ac:dyDescent="0.25">
      <c r="A6138" s="7">
        <f>anotacoes!D6138</f>
        <v>40780</v>
      </c>
      <c r="B6138" t="str">
        <f>anotacoes!C6138</f>
        <v>WORLD CHAMPIONSHIPS PARIS 2011</v>
      </c>
      <c r="C6138" t="str">
        <f>anotacoes!E6138</f>
        <v>SCHMITT</v>
      </c>
      <c r="D6138" t="str">
        <f>anotacoes!F6138</f>
        <v>PERRAUT</v>
      </c>
      <c r="E6138" t="s">
        <v>10325</v>
      </c>
      <c r="F6138">
        <f>anotacoes!A6138</f>
        <v>88</v>
      </c>
      <c r="G6138">
        <f>anotacoes!B6138</f>
        <v>13</v>
      </c>
      <c r="H6138" t="str">
        <f>anotacoes!K6138</f>
        <v xml:space="preserve"> 00:00:51,427</v>
      </c>
      <c r="I6138" t="str">
        <f>anotacoes!L6138</f>
        <v xml:space="preserve"> 00:00:54,200</v>
      </c>
      <c r="J6138" t="str">
        <f>IF(L6138="PAUSE",E6138,IF(anotacoes!G6142=conversao_anotacoes!C6138,conversao_anotacoes!C6138,conversao_anotacoes!D6138))</f>
        <v>SCHMITT</v>
      </c>
      <c r="K6138" t="str">
        <f t="shared" si="190"/>
        <v>PERRAUT</v>
      </c>
      <c r="L6138" t="str">
        <f>UPPER(anotacoes!H6138)</f>
        <v>ATTACK</v>
      </c>
      <c r="M6138" t="str">
        <f>IF(OR(L6138="ATTACK",L6138="FINTA"),"&lt;TECNICA&gt;",UPPER(anotacoes!I6138))</f>
        <v>&lt;TECNICA&gt;</v>
      </c>
      <c r="N6138" t="str">
        <f>IF(OR(L6138="ATTACK",L6138="FINTA"),UPPER(anotacoes!I6138),"")</f>
        <v>SEOI NAGE</v>
      </c>
      <c r="O6138" s="6">
        <f>IF(anotacoes!N6138=0,"",anotacoes!N6138)</f>
        <v>6</v>
      </c>
      <c r="P6138" t="str">
        <f>IF(anotacoes!M6138=0,"",UPPER(anotacoes!M6138))</f>
        <v>IPPON</v>
      </c>
      <c r="Q6138" t="str">
        <f t="shared" si="191"/>
        <v>INSERT INTO CONVERSAO_LUTA_ACAO (cd_conversao, id_luta, sequencia, momento_inicio, momento_fim, quem_faz, quem_sofre, acao_tipo, acao, tecnica, direcao, pontuacao) VALUES (1, 88, 13, TRIM(' 00:00:51,427'), TRIM(' 00:00:54,200'), 'SCHMITT', 'PERRAUT', 'ATTACK', '&lt;TECNICA&gt;', 'SEOI NAGE', 6, 'IPPON')</v>
      </c>
      <c r="R6138" t="s">
        <v>10327</v>
      </c>
    </row>
    <row r="6139" spans="1:18" hidden="1" x14ac:dyDescent="0.25">
      <c r="A6139" s="7">
        <f>anotacoes!D6139</f>
        <v>40587</v>
      </c>
      <c r="B6139" t="str">
        <f>anotacoes!C6139</f>
        <v>WORLD CUP BUDAPEST 2011</v>
      </c>
      <c r="C6139" t="str">
        <f>anotacoes!E6139</f>
        <v>SCHMITT</v>
      </c>
      <c r="D6139" t="str">
        <f>anotacoes!F6139</f>
        <v>MRVALJEVIC</v>
      </c>
      <c r="E6139" t="s">
        <v>10325</v>
      </c>
      <c r="F6139">
        <f>anotacoes!A6139</f>
        <v>89</v>
      </c>
      <c r="G6139">
        <f>anotacoes!B6139</f>
        <v>1</v>
      </c>
      <c r="H6139" t="str">
        <f>anotacoes!K6139</f>
        <v xml:space="preserve"> 00:00:02,207</v>
      </c>
      <c r="I6139" t="str">
        <f>anotacoes!L6139</f>
        <v xml:space="preserve"> 00:00:05,582</v>
      </c>
      <c r="J6139" t="str">
        <f>IF(L6139="PAUSE",E6139,IF(anotacoes!G6143=conversao_anotacoes!C6139,conversao_anotacoes!C6139,conversao_anotacoes!D6139))</f>
        <v>SCHMITT</v>
      </c>
      <c r="K6139" t="str">
        <f t="shared" si="190"/>
        <v>MRVALJEVIC</v>
      </c>
      <c r="L6139" t="str">
        <f>UPPER(anotacoes!H6139)</f>
        <v>DISPLACEMENT</v>
      </c>
      <c r="M6139" t="str">
        <f>IF(OR(L6139="ATTACK",L6139="FINTA"),"&lt;TECNICA&gt;",UPPER(anotacoes!I6139))</f>
        <v>2-3 STEP HESITANT RIGHT</v>
      </c>
      <c r="N6139" t="str">
        <f>IF(OR(L6139="ATTACK",L6139="FINTA"),UPPER(anotacoes!I6139),"")</f>
        <v/>
      </c>
      <c r="O6139" s="6" t="str">
        <f>IF(anotacoes!N6139=0,"",anotacoes!N6139)</f>
        <v/>
      </c>
      <c r="P6139" t="str">
        <f>IF(anotacoes!M6139=0,"",UPPER(anotacoes!M6139))</f>
        <v/>
      </c>
      <c r="Q6139" t="str">
        <f t="shared" si="191"/>
        <v>INSERT INTO CONVERSAO_LUTA_ACAO (cd_conversao, id_luta, sequencia, momento_inicio, momento_fim, quem_faz, quem_sofre, acao_tipo, acao, tecnica, direcao, pontuacao) VALUES (1, 89, 1, TRIM(' 00:00:02,207'), TRIM(' 00:00:05,582'), 'SCHMITT', 'MRVALJEVIC', 'DISPLACEMENT', '2-3 STEP HESITANT RIGHT', NULL, NULL, NULL)</v>
      </c>
      <c r="R6139" t="s">
        <v>10327</v>
      </c>
    </row>
    <row r="6140" spans="1:18" hidden="1" x14ac:dyDescent="0.25">
      <c r="A6140" s="7">
        <f>anotacoes!D6140</f>
        <v>40587</v>
      </c>
      <c r="B6140" t="str">
        <f>anotacoes!C6140</f>
        <v>WORLD CUP BUDAPEST 2011</v>
      </c>
      <c r="C6140" t="str">
        <f>anotacoes!E6140</f>
        <v>SCHMITT</v>
      </c>
      <c r="D6140" t="str">
        <f>anotacoes!F6140</f>
        <v>MRVALJEVIC</v>
      </c>
      <c r="E6140" t="s">
        <v>10325</v>
      </c>
      <c r="F6140">
        <f>anotacoes!A6140</f>
        <v>89</v>
      </c>
      <c r="G6140">
        <f>anotacoes!B6140</f>
        <v>2</v>
      </c>
      <c r="H6140" t="str">
        <f>anotacoes!K6140</f>
        <v xml:space="preserve"> 00:00:05,755</v>
      </c>
      <c r="I6140" t="str">
        <f>anotacoes!L6140</f>
        <v xml:space="preserve"> 00:00:07,419</v>
      </c>
      <c r="J6140" t="str">
        <f>IF(L6140="PAUSE",E6140,IF(anotacoes!G6144=conversao_anotacoes!C6140,conversao_anotacoes!C6140,conversao_anotacoes!D6140))</f>
        <v>SCHMITT</v>
      </c>
      <c r="K6140" t="str">
        <f t="shared" si="190"/>
        <v>MRVALJEVIC</v>
      </c>
      <c r="L6140" t="str">
        <f>UPPER(anotacoes!H6140)</f>
        <v>DISPLACEMENT</v>
      </c>
      <c r="M6140" t="str">
        <f>IF(OR(L6140="ATTACK",L6140="FINTA"),"&lt;TECNICA&gt;",UPPER(anotacoes!I6140))</f>
        <v>TRY TO GRIP WITH CONTACT</v>
      </c>
      <c r="N6140" t="str">
        <f>IF(OR(L6140="ATTACK",L6140="FINTA"),UPPER(anotacoes!I6140),"")</f>
        <v/>
      </c>
      <c r="O6140" s="6" t="str">
        <f>IF(anotacoes!N6140=0,"",anotacoes!N6140)</f>
        <v/>
      </c>
      <c r="P6140" t="str">
        <f>IF(anotacoes!M6140=0,"",UPPER(anotacoes!M6140))</f>
        <v/>
      </c>
      <c r="Q6140" t="str">
        <f t="shared" si="191"/>
        <v>INSERT INTO CONVERSAO_LUTA_ACAO (cd_conversao, id_luta, sequencia, momento_inicio, momento_fim, quem_faz, quem_sofre, acao_tipo, acao, tecnica, direcao, pontuacao) VALUES (1, 89, 2, TRIM(' 00:00:05,755'), TRIM(' 00:00:07,419'), 'SCHMITT', 'MRVALJEVIC', 'DISPLACEMENT', 'TRY TO GRIP WITH CONTACT', NULL, NULL, NULL)</v>
      </c>
      <c r="R6140" t="s">
        <v>10327</v>
      </c>
    </row>
    <row r="6141" spans="1:18" hidden="1" x14ac:dyDescent="0.25">
      <c r="A6141" s="7">
        <f>anotacoes!D6141</f>
        <v>40587</v>
      </c>
      <c r="B6141" t="str">
        <f>anotacoes!C6141</f>
        <v>WORLD CUP BUDAPEST 2011</v>
      </c>
      <c r="C6141" t="str">
        <f>anotacoes!E6141</f>
        <v>SCHMITT</v>
      </c>
      <c r="D6141" t="str">
        <f>anotacoes!F6141</f>
        <v>MRVALJEVIC</v>
      </c>
      <c r="E6141" t="s">
        <v>10325</v>
      </c>
      <c r="F6141">
        <f>anotacoes!A6141</f>
        <v>89</v>
      </c>
      <c r="G6141">
        <f>anotacoes!B6141</f>
        <v>3</v>
      </c>
      <c r="H6141" t="str">
        <f>anotacoes!K6141</f>
        <v xml:space="preserve"> 00:00:07,419</v>
      </c>
      <c r="I6141" t="str">
        <f>anotacoes!L6141</f>
        <v xml:space="preserve"> 00:00:23,441</v>
      </c>
      <c r="J6141" t="str">
        <f>IF(L6141="PAUSE",E6141,IF(anotacoes!G6145=conversao_anotacoes!C6141,conversao_anotacoes!C6141,conversao_anotacoes!D6141))</f>
        <v>SCHMITT</v>
      </c>
      <c r="K6141" t="str">
        <f t="shared" si="190"/>
        <v>MRVALJEVIC</v>
      </c>
      <c r="L6141" t="str">
        <f>UPPER(anotacoes!H6141)</f>
        <v>GRIP TIME</v>
      </c>
      <c r="M6141" t="str">
        <f>IF(OR(L6141="ATTACK",L6141="FINTA"),"&lt;TECNICA&gt;",UPPER(anotacoes!I6141))</f>
        <v>LEFT COLLAR</v>
      </c>
      <c r="N6141" t="str">
        <f>IF(OR(L6141="ATTACK",L6141="FINTA"),UPPER(anotacoes!I6141),"")</f>
        <v/>
      </c>
      <c r="O6141" s="6" t="str">
        <f>IF(anotacoes!N6141=0,"",anotacoes!N6141)</f>
        <v/>
      </c>
      <c r="P6141" t="str">
        <f>IF(anotacoes!M6141=0,"",UPPER(anotacoes!M6141))</f>
        <v/>
      </c>
      <c r="Q6141" t="str">
        <f t="shared" si="191"/>
        <v>INSERT INTO CONVERSAO_LUTA_ACAO (cd_conversao, id_luta, sequencia, momento_inicio, momento_fim, quem_faz, quem_sofre, acao_tipo, acao, tecnica, direcao, pontuacao) VALUES (1, 89, 3, TRIM(' 00:00:07,419'), TRIM(' 00:00:23,441'), 'SCHMITT', 'MRVALJEVIC', 'GRIP TIME', 'LEFT COLLAR', NULL, NULL, NULL)</v>
      </c>
      <c r="R6141" t="s">
        <v>10327</v>
      </c>
    </row>
    <row r="6142" spans="1:18" hidden="1" x14ac:dyDescent="0.25">
      <c r="A6142" s="7">
        <f>anotacoes!D6142</f>
        <v>40587</v>
      </c>
      <c r="B6142" t="str">
        <f>anotacoes!C6142</f>
        <v>WORLD CUP BUDAPEST 2011</v>
      </c>
      <c r="C6142" t="str">
        <f>anotacoes!E6142</f>
        <v>SCHMITT</v>
      </c>
      <c r="D6142" t="str">
        <f>anotacoes!F6142</f>
        <v>MRVALJEVIC</v>
      </c>
      <c r="E6142" t="s">
        <v>10325</v>
      </c>
      <c r="F6142">
        <f>anotacoes!A6142</f>
        <v>89</v>
      </c>
      <c r="G6142">
        <f>anotacoes!B6142</f>
        <v>4</v>
      </c>
      <c r="H6142" t="str">
        <f>anotacoes!K6142</f>
        <v xml:space="preserve"> 00:00:23,441</v>
      </c>
      <c r="I6142" t="str">
        <f>anotacoes!L6142</f>
        <v xml:space="preserve"> 00:00:23,441</v>
      </c>
      <c r="J6142" t="str">
        <f>IF(L6142="PAUSE",E6142,IF(anotacoes!G6146=conversao_anotacoes!C6142,conversao_anotacoes!C6142,conversao_anotacoes!D6142))</f>
        <v>SCHMITT</v>
      </c>
      <c r="K6142" t="str">
        <f t="shared" si="190"/>
        <v>MRVALJEVIC</v>
      </c>
      <c r="L6142" t="str">
        <f>UPPER(anotacoes!H6142)</f>
        <v>DEFENSE</v>
      </c>
      <c r="M6142" t="str">
        <f>IF(OR(L6142="ATTACK",L6142="FINTA"),"&lt;TECNICA&gt;",UPPER(anotacoes!I6142))</f>
        <v>USING BODY MASS</v>
      </c>
      <c r="N6142" t="str">
        <f>IF(OR(L6142="ATTACK",L6142="FINTA"),UPPER(anotacoes!I6142),"")</f>
        <v/>
      </c>
      <c r="O6142" s="6" t="str">
        <f>IF(anotacoes!N6142=0,"",anotacoes!N6142)</f>
        <v/>
      </c>
      <c r="P6142" t="str">
        <f>IF(anotacoes!M6142=0,"",UPPER(anotacoes!M6142))</f>
        <v/>
      </c>
      <c r="Q6142" t="str">
        <f t="shared" si="191"/>
        <v>INSERT INTO CONVERSAO_LUTA_ACAO (cd_conversao, id_luta, sequencia, momento_inicio, momento_fim, quem_faz, quem_sofre, acao_tipo, acao, tecnica, direcao, pontuacao) VALUES (1, 89, 4, TRIM(' 00:00:23,441'), TRIM(' 00:00:23,441'), 'SCHMITT', 'MRVALJEVIC', 'DEFENSE', 'USING BODY MASS', NULL, NULL, NULL)</v>
      </c>
      <c r="R6142" t="s">
        <v>10327</v>
      </c>
    </row>
    <row r="6143" spans="1:18" hidden="1" x14ac:dyDescent="0.25">
      <c r="A6143" s="7">
        <f>anotacoes!D6143</f>
        <v>40587</v>
      </c>
      <c r="B6143" t="str">
        <f>anotacoes!C6143</f>
        <v>WORLD CUP BUDAPEST 2011</v>
      </c>
      <c r="C6143" t="str">
        <f>anotacoes!E6143</f>
        <v>SCHMITT</v>
      </c>
      <c r="D6143" t="str">
        <f>anotacoes!F6143</f>
        <v>MRVALJEVIC</v>
      </c>
      <c r="E6143" t="s">
        <v>10325</v>
      </c>
      <c r="F6143">
        <f>anotacoes!A6143</f>
        <v>89</v>
      </c>
      <c r="G6143">
        <f>anotacoes!B6143</f>
        <v>5</v>
      </c>
      <c r="H6143" t="str">
        <f>anotacoes!K6143</f>
        <v xml:space="preserve"> 00:00:23,441</v>
      </c>
      <c r="I6143" t="str">
        <f>anotacoes!L6143</f>
        <v xml:space="preserve"> 00:00:24,675</v>
      </c>
      <c r="J6143" t="str">
        <f>IF(L6143="PAUSE",E6143,IF(anotacoes!G6147=conversao_anotacoes!C6143,conversao_anotacoes!C6143,conversao_anotacoes!D6143))</f>
        <v>SCHMITT</v>
      </c>
      <c r="K6143" t="str">
        <f t="shared" si="190"/>
        <v>MRVALJEVIC</v>
      </c>
      <c r="L6143" t="str">
        <f>UPPER(anotacoes!H6143)</f>
        <v>GRIP TIME</v>
      </c>
      <c r="M6143" t="str">
        <f>IF(OR(L6143="ATTACK",L6143="FINTA"),"&lt;TECNICA&gt;",UPPER(anotacoes!I6143))</f>
        <v>LEFT COLLAR</v>
      </c>
      <c r="N6143" t="str">
        <f>IF(OR(L6143="ATTACK",L6143="FINTA"),UPPER(anotacoes!I6143),"")</f>
        <v/>
      </c>
      <c r="O6143" s="6" t="str">
        <f>IF(anotacoes!N6143=0,"",anotacoes!N6143)</f>
        <v/>
      </c>
      <c r="P6143" t="str">
        <f>IF(anotacoes!M6143=0,"",UPPER(anotacoes!M6143))</f>
        <v/>
      </c>
      <c r="Q6143" t="str">
        <f t="shared" si="191"/>
        <v>INSERT INTO CONVERSAO_LUTA_ACAO (cd_conversao, id_luta, sequencia, momento_inicio, momento_fim, quem_faz, quem_sofre, acao_tipo, acao, tecnica, direcao, pontuacao) VALUES (1, 89, 5, TRIM(' 00:00:23,441'), TRIM(' 00:00:24,675'), 'SCHMITT', 'MRVALJEVIC', 'GRIP TIME', 'LEFT COLLAR', NULL, NULL, NULL)</v>
      </c>
      <c r="R6143" t="s">
        <v>10327</v>
      </c>
    </row>
    <row r="6144" spans="1:18" hidden="1" x14ac:dyDescent="0.25">
      <c r="A6144" s="7">
        <f>anotacoes!D6144</f>
        <v>40587</v>
      </c>
      <c r="B6144" t="str">
        <f>anotacoes!C6144</f>
        <v>WORLD CUP BUDAPEST 2011</v>
      </c>
      <c r="C6144" t="str">
        <f>anotacoes!E6144</f>
        <v>SCHMITT</v>
      </c>
      <c r="D6144" t="str">
        <f>anotacoes!F6144</f>
        <v>MRVALJEVIC</v>
      </c>
      <c r="E6144" t="s">
        <v>10325</v>
      </c>
      <c r="F6144">
        <f>anotacoes!A6144</f>
        <v>89</v>
      </c>
      <c r="G6144">
        <f>anotacoes!B6144</f>
        <v>6</v>
      </c>
      <c r="H6144" t="str">
        <f>anotacoes!K6144</f>
        <v xml:space="preserve"> 00:00:24,675</v>
      </c>
      <c r="I6144" t="str">
        <f>anotacoes!L6144</f>
        <v xml:space="preserve"> 00:00:36,435</v>
      </c>
      <c r="J6144" t="str">
        <f>IF(L6144="PAUSE",E6144,IF(anotacoes!G6148=conversao_anotacoes!C6144,conversao_anotacoes!C6144,conversao_anotacoes!D6144))</f>
        <v>SCHMITT</v>
      </c>
      <c r="K6144" t="str">
        <f t="shared" si="190"/>
        <v>MRVALJEVIC</v>
      </c>
      <c r="L6144" t="str">
        <f>UPPER(anotacoes!H6144)</f>
        <v>DISPLACEMENT</v>
      </c>
      <c r="M6144" t="str">
        <f>IF(OR(L6144="ATTACK",L6144="FINTA"),"&lt;TECNICA&gt;",UPPER(anotacoes!I6144))</f>
        <v>2-3 STEP HESITANT RIGHT</v>
      </c>
      <c r="N6144" t="str">
        <f>IF(OR(L6144="ATTACK",L6144="FINTA"),UPPER(anotacoes!I6144),"")</f>
        <v/>
      </c>
      <c r="O6144" s="6" t="str">
        <f>IF(anotacoes!N6144=0,"",anotacoes!N6144)</f>
        <v/>
      </c>
      <c r="P6144" t="str">
        <f>IF(anotacoes!M6144=0,"",UPPER(anotacoes!M6144))</f>
        <v/>
      </c>
      <c r="Q6144" t="str">
        <f t="shared" si="191"/>
        <v>INSERT INTO CONVERSAO_LUTA_ACAO (cd_conversao, id_luta, sequencia, momento_inicio, momento_fim, quem_faz, quem_sofre, acao_tipo, acao, tecnica, direcao, pontuacao) VALUES (1, 89, 6, TRIM(' 00:00:24,675'), TRIM(' 00:00:36,435'), 'SCHMITT', 'MRVALJEVIC', 'DISPLACEMENT', '2-3 STEP HESITANT RIGHT', NULL, NULL, NULL)</v>
      </c>
      <c r="R6144" t="s">
        <v>10327</v>
      </c>
    </row>
    <row r="6145" spans="1:18" hidden="1" x14ac:dyDescent="0.25">
      <c r="A6145" s="7">
        <f>anotacoes!D6145</f>
        <v>40587</v>
      </c>
      <c r="B6145" t="str">
        <f>anotacoes!C6145</f>
        <v>WORLD CUP BUDAPEST 2011</v>
      </c>
      <c r="C6145" t="str">
        <f>anotacoes!E6145</f>
        <v>SCHMITT</v>
      </c>
      <c r="D6145" t="str">
        <f>anotacoes!F6145</f>
        <v>MRVALJEVIC</v>
      </c>
      <c r="E6145" t="s">
        <v>10325</v>
      </c>
      <c r="F6145">
        <f>anotacoes!A6145</f>
        <v>89</v>
      </c>
      <c r="G6145">
        <f>anotacoes!B6145</f>
        <v>7</v>
      </c>
      <c r="H6145" t="str">
        <f>anotacoes!K6145</f>
        <v xml:space="preserve"> 00:00:36,435</v>
      </c>
      <c r="I6145" t="str">
        <f>anotacoes!L6145</f>
        <v xml:space="preserve"> 00:00:39,261</v>
      </c>
      <c r="J6145" t="str">
        <f>IF(L6145="PAUSE",E6145,IF(anotacoes!G6149=conversao_anotacoes!C6145,conversao_anotacoes!C6145,conversao_anotacoes!D6145))</f>
        <v>SCHMITT</v>
      </c>
      <c r="K6145" t="str">
        <f t="shared" si="190"/>
        <v>MRVALJEVIC</v>
      </c>
      <c r="L6145" t="str">
        <f>UPPER(anotacoes!H6145)</f>
        <v>GRIP TIME</v>
      </c>
      <c r="M6145" t="str">
        <f>IF(OR(L6145="ATTACK",L6145="FINTA"),"&lt;TECNICA&gt;",UPPER(anotacoes!I6145))</f>
        <v>LEFT COLLAR</v>
      </c>
      <c r="N6145" t="str">
        <f>IF(OR(L6145="ATTACK",L6145="FINTA"),UPPER(anotacoes!I6145),"")</f>
        <v/>
      </c>
      <c r="O6145" s="6" t="str">
        <f>IF(anotacoes!N6145=0,"",anotacoes!N6145)</f>
        <v/>
      </c>
      <c r="P6145" t="str">
        <f>IF(anotacoes!M6145=0,"",UPPER(anotacoes!M6145))</f>
        <v/>
      </c>
      <c r="Q6145" t="str">
        <f t="shared" si="191"/>
        <v>INSERT INTO CONVERSAO_LUTA_ACAO (cd_conversao, id_luta, sequencia, momento_inicio, momento_fim, quem_faz, quem_sofre, acao_tipo, acao, tecnica, direcao, pontuacao) VALUES (1, 89, 7, TRIM(' 00:00:36,435'), TRIM(' 00:00:39,261'), 'SCHMITT', 'MRVALJEVIC', 'GRIP TIME', 'LEFT COLLAR', NULL, NULL, NULL)</v>
      </c>
      <c r="R6145" t="s">
        <v>10327</v>
      </c>
    </row>
    <row r="6146" spans="1:18" hidden="1" x14ac:dyDescent="0.25">
      <c r="A6146" s="7">
        <f>anotacoes!D6146</f>
        <v>40587</v>
      </c>
      <c r="B6146" t="str">
        <f>anotacoes!C6146</f>
        <v>WORLD CUP BUDAPEST 2011</v>
      </c>
      <c r="C6146" t="str">
        <f>anotacoes!E6146</f>
        <v>SCHMITT</v>
      </c>
      <c r="D6146" t="str">
        <f>anotacoes!F6146</f>
        <v>MRVALJEVIC</v>
      </c>
      <c r="E6146" t="s">
        <v>10325</v>
      </c>
      <c r="F6146">
        <f>anotacoes!A6146</f>
        <v>89</v>
      </c>
      <c r="G6146">
        <f>anotacoes!B6146</f>
        <v>8</v>
      </c>
      <c r="H6146" t="str">
        <f>anotacoes!K6146</f>
        <v xml:space="preserve"> 00:00:39,261</v>
      </c>
      <c r="I6146" t="str">
        <f>anotacoes!L6146</f>
        <v xml:space="preserve"> 00:00:41,276</v>
      </c>
      <c r="J6146" t="str">
        <f>IF(L6146="PAUSE",E6146,IF(anotacoes!G6150=conversao_anotacoes!C6146,conversao_anotacoes!C6146,conversao_anotacoes!D6146))</f>
        <v>SCHMITT</v>
      </c>
      <c r="K6146" t="str">
        <f t="shared" si="190"/>
        <v>MRVALJEVIC</v>
      </c>
      <c r="L6146" t="str">
        <f>UPPER(anotacoes!H6146)</f>
        <v>ATTACK</v>
      </c>
      <c r="M6146" t="str">
        <f>IF(OR(L6146="ATTACK",L6146="FINTA"),"&lt;TECNICA&gt;",UPPER(anotacoes!I6146))</f>
        <v>&lt;TECNICA&gt;</v>
      </c>
      <c r="N6146" t="str">
        <f>IF(OR(L6146="ATTACK",L6146="FINTA"),UPPER(anotacoes!I6146),"")</f>
        <v>SEOI NAGE</v>
      </c>
      <c r="O6146" s="6">
        <f>IF(anotacoes!N6146=0,"",anotacoes!N6146)</f>
        <v>6</v>
      </c>
      <c r="P6146" t="str">
        <f>IF(anotacoes!M6146=0,"",UPPER(anotacoes!M6146))</f>
        <v/>
      </c>
      <c r="Q6146" t="str">
        <f t="shared" si="191"/>
        <v>INSERT INTO CONVERSAO_LUTA_ACAO (cd_conversao, id_luta, sequencia, momento_inicio, momento_fim, quem_faz, quem_sofre, acao_tipo, acao, tecnica, direcao, pontuacao) VALUES (1, 89, 8, TRIM(' 00:00:39,261'), TRIM(' 00:00:41,276'), 'SCHMITT', 'MRVALJEVIC', 'ATTACK', '&lt;TECNICA&gt;', 'SEOI NAGE', 6, NULL)</v>
      </c>
      <c r="R6146" t="s">
        <v>10327</v>
      </c>
    </row>
    <row r="6147" spans="1:18" hidden="1" x14ac:dyDescent="0.25">
      <c r="A6147" s="7">
        <f>anotacoes!D6147</f>
        <v>40587</v>
      </c>
      <c r="B6147" t="str">
        <f>anotacoes!C6147</f>
        <v>WORLD CUP BUDAPEST 2011</v>
      </c>
      <c r="C6147" t="str">
        <f>anotacoes!E6147</f>
        <v>SCHMITT</v>
      </c>
      <c r="D6147" t="str">
        <f>anotacoes!F6147</f>
        <v>MRVALJEVIC</v>
      </c>
      <c r="E6147" t="s">
        <v>10325</v>
      </c>
      <c r="F6147">
        <f>anotacoes!A6147</f>
        <v>89</v>
      </c>
      <c r="G6147">
        <f>anotacoes!B6147</f>
        <v>9</v>
      </c>
      <c r="H6147" t="str">
        <f>anotacoes!K6147</f>
        <v xml:space="preserve"> 00:00:41,276</v>
      </c>
      <c r="I6147" t="str">
        <f>anotacoes!L6147</f>
        <v xml:space="preserve"> 00:00:52,132</v>
      </c>
      <c r="J6147" t="str">
        <f>IF(L6147="PAUSE",E6147,IF(anotacoes!G6151=conversao_anotacoes!C6147,conversao_anotacoes!C6147,conversao_anotacoes!D6147))</f>
        <v>&lt;ARBITRO_DESCONHECIDO&gt;</v>
      </c>
      <c r="K6147" t="str">
        <f t="shared" ref="K6147:K6210" si="192">IF(J6147=E6147,"",IF(J6147=C6147,D6147,C6147))</f>
        <v/>
      </c>
      <c r="L6147" t="str">
        <f>UPPER(anotacoes!H6147)</f>
        <v>PAUSE</v>
      </c>
      <c r="M6147" t="str">
        <f>IF(OR(L6147="ATTACK",L6147="FINTA"),"&lt;TECNICA&gt;",UPPER(anotacoes!I6147))</f>
        <v>&lt;NAO_CLASSIFICADO&gt;</v>
      </c>
      <c r="N6147" t="str">
        <f>IF(OR(L6147="ATTACK",L6147="FINTA"),UPPER(anotacoes!I6147),"")</f>
        <v/>
      </c>
      <c r="O6147" s="6" t="str">
        <f>IF(anotacoes!N6147=0,"",anotacoes!N6147)</f>
        <v/>
      </c>
      <c r="P6147" t="str">
        <f>IF(anotacoes!M6147=0,"",UPPER(anotacoes!M6147))</f>
        <v/>
      </c>
      <c r="Q6147" t="str">
        <f t="shared" ref="Q6147:Q6210" si="193">CONCATENATE("INSERT INTO CONVERSAO_LUTA_ACAO (cd_conversao, id_luta, sequencia, momento_inicio, momento_fim, quem_faz, quem_sofre, acao_tipo, acao, tecnica, direcao, pontuacao) VALUES (1, ",F6147,", ",G6147,", ","TRIM('",H6147,"')",", ","TRIM('",I6147,"')",", ","'",J6147,"'",", ","'",K6147,"'",", ","'",L6147,"'",", ","'",M6147,"'",", ",IF(N6147="","NULL",CONCATENATE("'",N6147,"'")),", ",IF(O6147="","NULL",O6147),", ",IF(P6147="","NULL",CONCATENATE("'",P6147,"'")),")")</f>
        <v>INSERT INTO CONVERSAO_LUTA_ACAO (cd_conversao, id_luta, sequencia, momento_inicio, momento_fim, quem_faz, quem_sofre, acao_tipo, acao, tecnica, direcao, pontuacao) VALUES (1, 89, 9, TRIM(' 00:00:41,276'), TRIM(' 00:00:52,132'), '&lt;ARBITRO_DESCONHECIDO&gt;', '', 'PAUSE', '&lt;NAO_CLASSIFICADO&gt;', NULL, NULL, NULL)</v>
      </c>
      <c r="R6147" t="s">
        <v>10327</v>
      </c>
    </row>
    <row r="6148" spans="1:18" hidden="1" x14ac:dyDescent="0.25">
      <c r="A6148" s="7">
        <f>anotacoes!D6148</f>
        <v>40587</v>
      </c>
      <c r="B6148" t="str">
        <f>anotacoes!C6148</f>
        <v>WORLD CUP BUDAPEST 2011</v>
      </c>
      <c r="C6148" t="str">
        <f>anotacoes!E6148</f>
        <v>SCHMITT</v>
      </c>
      <c r="D6148" t="str">
        <f>anotacoes!F6148</f>
        <v>MRVALJEVIC</v>
      </c>
      <c r="E6148" t="s">
        <v>10325</v>
      </c>
      <c r="F6148">
        <f>anotacoes!A6148</f>
        <v>89</v>
      </c>
      <c r="G6148">
        <f>anotacoes!B6148</f>
        <v>10</v>
      </c>
      <c r="H6148" t="str">
        <f>anotacoes!K6148</f>
        <v xml:space="preserve"> 00:00:52,132</v>
      </c>
      <c r="I6148" t="str">
        <f>anotacoes!L6148</f>
        <v xml:space="preserve"> 00:01:44,591</v>
      </c>
      <c r="J6148" t="str">
        <f>IF(L6148="PAUSE",E6148,IF(anotacoes!G6152=conversao_anotacoes!C6148,conversao_anotacoes!C6148,conversao_anotacoes!D6148))</f>
        <v>SCHMITT</v>
      </c>
      <c r="K6148" t="str">
        <f t="shared" si="192"/>
        <v>MRVALJEVIC</v>
      </c>
      <c r="L6148" t="str">
        <f>UPPER(anotacoes!H6148)</f>
        <v>DISPLACEMENT</v>
      </c>
      <c r="M6148" t="str">
        <f>IF(OR(L6148="ATTACK",L6148="FINTA"),"&lt;TECNICA&gt;",UPPER(anotacoes!I6148))</f>
        <v>2-3 STEP HESITANT RIGHT</v>
      </c>
      <c r="N6148" t="str">
        <f>IF(OR(L6148="ATTACK",L6148="FINTA"),UPPER(anotacoes!I6148),"")</f>
        <v/>
      </c>
      <c r="O6148" s="6" t="str">
        <f>IF(anotacoes!N6148=0,"",anotacoes!N6148)</f>
        <v/>
      </c>
      <c r="P6148" t="str">
        <f>IF(anotacoes!M6148=0,"",UPPER(anotacoes!M6148))</f>
        <v/>
      </c>
      <c r="Q6148" t="str">
        <f t="shared" si="193"/>
        <v>INSERT INTO CONVERSAO_LUTA_ACAO (cd_conversao, id_luta, sequencia, momento_inicio, momento_fim, quem_faz, quem_sofre, acao_tipo, acao, tecnica, direcao, pontuacao) VALUES (1, 89, 10, TRIM(' 00:00:52,132'), TRIM(' 00:01:44,591'), 'SCHMITT', 'MRVALJEVIC', 'DISPLACEMENT', '2-3 STEP HESITANT RIGHT', NULL, NULL, NULL)</v>
      </c>
      <c r="R6148" t="s">
        <v>10327</v>
      </c>
    </row>
    <row r="6149" spans="1:18" hidden="1" x14ac:dyDescent="0.25">
      <c r="A6149" s="7">
        <f>anotacoes!D6149</f>
        <v>40587</v>
      </c>
      <c r="B6149" t="str">
        <f>anotacoes!C6149</f>
        <v>WORLD CUP BUDAPEST 2011</v>
      </c>
      <c r="C6149" t="str">
        <f>anotacoes!E6149</f>
        <v>SCHMITT</v>
      </c>
      <c r="D6149" t="str">
        <f>anotacoes!F6149</f>
        <v>MRVALJEVIC</v>
      </c>
      <c r="E6149" t="s">
        <v>10325</v>
      </c>
      <c r="F6149">
        <f>anotacoes!A6149</f>
        <v>89</v>
      </c>
      <c r="G6149">
        <f>anotacoes!B6149</f>
        <v>11</v>
      </c>
      <c r="H6149" t="str">
        <f>anotacoes!K6149</f>
        <v xml:space="preserve"> 00:01:44,591</v>
      </c>
      <c r="I6149" t="str">
        <f>anotacoes!L6149</f>
        <v xml:space="preserve"> 00:01:48,714</v>
      </c>
      <c r="J6149" t="str">
        <f>IF(L6149="PAUSE",E6149,IF(anotacoes!G6153=conversao_anotacoes!C6149,conversao_anotacoes!C6149,conversao_anotacoes!D6149))</f>
        <v>SCHMITT</v>
      </c>
      <c r="K6149" t="str">
        <f t="shared" si="192"/>
        <v>MRVALJEVIC</v>
      </c>
      <c r="L6149" t="str">
        <f>UPPER(anotacoes!H6149)</f>
        <v>DISPLACEMENT</v>
      </c>
      <c r="M6149" t="str">
        <f>IF(OR(L6149="ATTACK",L6149="FINTA"),"&lt;TECNICA&gt;",UPPER(anotacoes!I6149))</f>
        <v>TRY TO GRIP WITH CONTACT</v>
      </c>
      <c r="N6149" t="str">
        <f>IF(OR(L6149="ATTACK",L6149="FINTA"),UPPER(anotacoes!I6149),"")</f>
        <v/>
      </c>
      <c r="O6149" s="6" t="str">
        <f>IF(anotacoes!N6149=0,"",anotacoes!N6149)</f>
        <v/>
      </c>
      <c r="P6149" t="str">
        <f>IF(anotacoes!M6149=0,"",UPPER(anotacoes!M6149))</f>
        <v/>
      </c>
      <c r="Q6149" t="str">
        <f t="shared" si="193"/>
        <v>INSERT INTO CONVERSAO_LUTA_ACAO (cd_conversao, id_luta, sequencia, momento_inicio, momento_fim, quem_faz, quem_sofre, acao_tipo, acao, tecnica, direcao, pontuacao) VALUES (1, 89, 11, TRIM(' 00:01:44,591'), TRIM(' 00:01:48,714'), 'SCHMITT', 'MRVALJEVIC', 'DISPLACEMENT', 'TRY TO GRIP WITH CONTACT', NULL, NULL, NULL)</v>
      </c>
      <c r="R6149" t="s">
        <v>10327</v>
      </c>
    </row>
    <row r="6150" spans="1:18" hidden="1" x14ac:dyDescent="0.25">
      <c r="A6150" s="7">
        <f>anotacoes!D6150</f>
        <v>40587</v>
      </c>
      <c r="B6150" t="str">
        <f>anotacoes!C6150</f>
        <v>WORLD CUP BUDAPEST 2011</v>
      </c>
      <c r="C6150" t="str">
        <f>anotacoes!E6150</f>
        <v>SCHMITT</v>
      </c>
      <c r="D6150" t="str">
        <f>anotacoes!F6150</f>
        <v>MRVALJEVIC</v>
      </c>
      <c r="E6150" t="s">
        <v>10325</v>
      </c>
      <c r="F6150">
        <f>anotacoes!A6150</f>
        <v>89</v>
      </c>
      <c r="G6150">
        <f>anotacoes!B6150</f>
        <v>12</v>
      </c>
      <c r="H6150" t="str">
        <f>anotacoes!K6150</f>
        <v xml:space="preserve"> 00:01:48,714</v>
      </c>
      <c r="I6150" t="str">
        <f>anotacoes!L6150</f>
        <v xml:space="preserve"> 00:01:52,962</v>
      </c>
      <c r="J6150" t="str">
        <f>IF(L6150="PAUSE",E6150,IF(anotacoes!G6154=conversao_anotacoes!C6150,conversao_anotacoes!C6150,conversao_anotacoes!D6150))</f>
        <v>SCHMITT</v>
      </c>
      <c r="K6150" t="str">
        <f t="shared" si="192"/>
        <v>MRVALJEVIC</v>
      </c>
      <c r="L6150" t="str">
        <f>UPPER(anotacoes!H6150)</f>
        <v>GRIP TIME</v>
      </c>
      <c r="M6150" t="str">
        <f>IF(OR(L6150="ATTACK",L6150="FINTA"),"&lt;TECNICA&gt;",UPPER(anotacoes!I6150))</f>
        <v>LEFT COLLAR RIGHT SLEEVE</v>
      </c>
      <c r="N6150" t="str">
        <f>IF(OR(L6150="ATTACK",L6150="FINTA"),UPPER(anotacoes!I6150),"")</f>
        <v/>
      </c>
      <c r="O6150" s="6" t="str">
        <f>IF(anotacoes!N6150=0,"",anotacoes!N6150)</f>
        <v/>
      </c>
      <c r="P6150" t="str">
        <f>IF(anotacoes!M6150=0,"",UPPER(anotacoes!M6150))</f>
        <v/>
      </c>
      <c r="Q6150" t="str">
        <f t="shared" si="193"/>
        <v>INSERT INTO CONVERSAO_LUTA_ACAO (cd_conversao, id_luta, sequencia, momento_inicio, momento_fim, quem_faz, quem_sofre, acao_tipo, acao, tecnica, direcao, pontuacao) VALUES (1, 89, 12, TRIM(' 00:01:48,714'), TRIM(' 00:01:52,962'), 'SCHMITT', 'MRVALJEVIC', 'GRIP TIME', 'LEFT COLLAR RIGHT SLEEVE', NULL, NULL, NULL)</v>
      </c>
      <c r="R6150" t="s">
        <v>10327</v>
      </c>
    </row>
    <row r="6151" spans="1:18" hidden="1" x14ac:dyDescent="0.25">
      <c r="A6151" s="7">
        <f>anotacoes!D6151</f>
        <v>40587</v>
      </c>
      <c r="B6151" t="str">
        <f>anotacoes!C6151</f>
        <v>WORLD CUP BUDAPEST 2011</v>
      </c>
      <c r="C6151" t="str">
        <f>anotacoes!E6151</f>
        <v>SCHMITT</v>
      </c>
      <c r="D6151" t="str">
        <f>anotacoes!F6151</f>
        <v>MRVALJEVIC</v>
      </c>
      <c r="E6151" t="s">
        <v>10325</v>
      </c>
      <c r="F6151">
        <f>anotacoes!A6151</f>
        <v>89</v>
      </c>
      <c r="G6151">
        <f>anotacoes!B6151</f>
        <v>13</v>
      </c>
      <c r="H6151" t="str">
        <f>anotacoes!K6151</f>
        <v xml:space="preserve"> 00:01:53,131</v>
      </c>
      <c r="I6151" t="str">
        <f>anotacoes!L6151</f>
        <v xml:space="preserve"> 00:01:59,468</v>
      </c>
      <c r="J6151" t="str">
        <f>IF(L6151="PAUSE",E6151,IF(anotacoes!G6155=conversao_anotacoes!C6151,conversao_anotacoes!C6151,conversao_anotacoes!D6151))</f>
        <v>&lt;ARBITRO_DESCONHECIDO&gt;</v>
      </c>
      <c r="K6151" t="str">
        <f t="shared" si="192"/>
        <v/>
      </c>
      <c r="L6151" t="str">
        <f>UPPER(anotacoes!H6151)</f>
        <v>PAUSE</v>
      </c>
      <c r="M6151" t="str">
        <f>IF(OR(L6151="ATTACK",L6151="FINTA"),"&lt;TECNICA&gt;",UPPER(anotacoes!I6151))</f>
        <v>&lt;NAO_CLASSIFICADO&gt;</v>
      </c>
      <c r="N6151" t="str">
        <f>IF(OR(L6151="ATTACK",L6151="FINTA"),UPPER(anotacoes!I6151),"")</f>
        <v/>
      </c>
      <c r="O6151" s="6" t="str">
        <f>IF(anotacoes!N6151=0,"",anotacoes!N6151)</f>
        <v/>
      </c>
      <c r="P6151" t="str">
        <f>IF(anotacoes!M6151=0,"",UPPER(anotacoes!M6151))</f>
        <v/>
      </c>
      <c r="Q6151" t="str">
        <f t="shared" si="193"/>
        <v>INSERT INTO CONVERSAO_LUTA_ACAO (cd_conversao, id_luta, sequencia, momento_inicio, momento_fim, quem_faz, quem_sofre, acao_tipo, acao, tecnica, direcao, pontuacao) VALUES (1, 89, 13, TRIM(' 00:01:53,131'), TRIM(' 00:01:59,468'), '&lt;ARBITRO_DESCONHECIDO&gt;', '', 'PAUSE', '&lt;NAO_CLASSIFICADO&gt;', NULL, NULL, NULL)</v>
      </c>
      <c r="R6151" t="s">
        <v>10327</v>
      </c>
    </row>
    <row r="6152" spans="1:18" hidden="1" x14ac:dyDescent="0.25">
      <c r="A6152" s="7">
        <f>anotacoes!D6152</f>
        <v>40587</v>
      </c>
      <c r="B6152" t="str">
        <f>anotacoes!C6152</f>
        <v>WORLD CUP BUDAPEST 2011</v>
      </c>
      <c r="C6152" t="str">
        <f>anotacoes!E6152</f>
        <v>SCHMITT</v>
      </c>
      <c r="D6152" t="str">
        <f>anotacoes!F6152</f>
        <v>MRVALJEVIC</v>
      </c>
      <c r="E6152" t="s">
        <v>10325</v>
      </c>
      <c r="F6152">
        <f>anotacoes!A6152</f>
        <v>89</v>
      </c>
      <c r="G6152">
        <f>anotacoes!B6152</f>
        <v>14</v>
      </c>
      <c r="H6152" t="str">
        <f>anotacoes!K6152</f>
        <v xml:space="preserve"> 00:01:59,626</v>
      </c>
      <c r="I6152" t="str">
        <f>anotacoes!L6152</f>
        <v xml:space="preserve"> 00:02:04,334</v>
      </c>
      <c r="J6152" t="str">
        <f>IF(L6152="PAUSE",E6152,IF(anotacoes!G6156=conversao_anotacoes!C6152,conversao_anotacoes!C6152,conversao_anotacoes!D6152))</f>
        <v>SCHMITT</v>
      </c>
      <c r="K6152" t="str">
        <f t="shared" si="192"/>
        <v>MRVALJEVIC</v>
      </c>
      <c r="L6152" t="str">
        <f>UPPER(anotacoes!H6152)</f>
        <v>DISPLACEMENT</v>
      </c>
      <c r="M6152" t="str">
        <f>IF(OR(L6152="ATTACK",L6152="FINTA"),"&lt;TECNICA&gt;",UPPER(anotacoes!I6152))</f>
        <v>2-3 STEP HESITANT RIGHT</v>
      </c>
      <c r="N6152" t="str">
        <f>IF(OR(L6152="ATTACK",L6152="FINTA"),UPPER(anotacoes!I6152),"")</f>
        <v/>
      </c>
      <c r="O6152" s="6" t="str">
        <f>IF(anotacoes!N6152=0,"",anotacoes!N6152)</f>
        <v/>
      </c>
      <c r="P6152" t="str">
        <f>IF(anotacoes!M6152=0,"",UPPER(anotacoes!M6152))</f>
        <v/>
      </c>
      <c r="Q6152" t="str">
        <f t="shared" si="193"/>
        <v>INSERT INTO CONVERSAO_LUTA_ACAO (cd_conversao, id_luta, sequencia, momento_inicio, momento_fim, quem_faz, quem_sofre, acao_tipo, acao, tecnica, direcao, pontuacao) VALUES (1, 89, 14, TRIM(' 00:01:59,626'), TRIM(' 00:02:04,334'), 'SCHMITT', 'MRVALJEVIC', 'DISPLACEMENT', '2-3 STEP HESITANT RIGHT', NULL, NULL, NULL)</v>
      </c>
      <c r="R6152" t="s">
        <v>10327</v>
      </c>
    </row>
    <row r="6153" spans="1:18" hidden="1" x14ac:dyDescent="0.25">
      <c r="A6153" s="7">
        <f>anotacoes!D6153</f>
        <v>40587</v>
      </c>
      <c r="B6153" t="str">
        <f>anotacoes!C6153</f>
        <v>WORLD CUP BUDAPEST 2011</v>
      </c>
      <c r="C6153" t="str">
        <f>anotacoes!E6153</f>
        <v>SCHMITT</v>
      </c>
      <c r="D6153" t="str">
        <f>anotacoes!F6153</f>
        <v>MRVALJEVIC</v>
      </c>
      <c r="E6153" t="s">
        <v>10325</v>
      </c>
      <c r="F6153">
        <f>anotacoes!A6153</f>
        <v>89</v>
      </c>
      <c r="G6153">
        <f>anotacoes!B6153</f>
        <v>15</v>
      </c>
      <c r="H6153" t="str">
        <f>anotacoes!K6153</f>
        <v xml:space="preserve"> 00:02:04,497</v>
      </c>
      <c r="I6153" t="str">
        <f>anotacoes!L6153</f>
        <v xml:space="preserve"> 00:02:06,064</v>
      </c>
      <c r="J6153" t="str">
        <f>IF(L6153="PAUSE",E6153,IF(anotacoes!G6157=conversao_anotacoes!C6153,conversao_anotacoes!C6153,conversao_anotacoes!D6153))</f>
        <v>SCHMITT</v>
      </c>
      <c r="K6153" t="str">
        <f t="shared" si="192"/>
        <v>MRVALJEVIC</v>
      </c>
      <c r="L6153" t="str">
        <f>UPPER(anotacoes!H6153)</f>
        <v>DISPLACEMENT</v>
      </c>
      <c r="M6153" t="str">
        <f>IF(OR(L6153="ATTACK",L6153="FINTA"),"&lt;TECNICA&gt;",UPPER(anotacoes!I6153))</f>
        <v>TRY TO GRIP WITH CONTACT</v>
      </c>
      <c r="N6153" t="str">
        <f>IF(OR(L6153="ATTACK",L6153="FINTA"),UPPER(anotacoes!I6153),"")</f>
        <v/>
      </c>
      <c r="O6153" s="6" t="str">
        <f>IF(anotacoes!N6153=0,"",anotacoes!N6153)</f>
        <v/>
      </c>
      <c r="P6153" t="str">
        <f>IF(anotacoes!M6153=0,"",UPPER(anotacoes!M6153))</f>
        <v/>
      </c>
      <c r="Q6153" t="str">
        <f t="shared" si="193"/>
        <v>INSERT INTO CONVERSAO_LUTA_ACAO (cd_conversao, id_luta, sequencia, momento_inicio, momento_fim, quem_faz, quem_sofre, acao_tipo, acao, tecnica, direcao, pontuacao) VALUES (1, 89, 15, TRIM(' 00:02:04,497'), TRIM(' 00:02:06,064'), 'SCHMITT', 'MRVALJEVIC', 'DISPLACEMENT', 'TRY TO GRIP WITH CONTACT', NULL, NULL, NULL)</v>
      </c>
      <c r="R6153" t="s">
        <v>10327</v>
      </c>
    </row>
    <row r="6154" spans="1:18" hidden="1" x14ac:dyDescent="0.25">
      <c r="A6154" s="7">
        <f>anotacoes!D6154</f>
        <v>40587</v>
      </c>
      <c r="B6154" t="str">
        <f>anotacoes!C6154</f>
        <v>WORLD CUP BUDAPEST 2011</v>
      </c>
      <c r="C6154" t="str">
        <f>anotacoes!E6154</f>
        <v>SCHMITT</v>
      </c>
      <c r="D6154" t="str">
        <f>anotacoes!F6154</f>
        <v>MRVALJEVIC</v>
      </c>
      <c r="E6154" t="s">
        <v>10325</v>
      </c>
      <c r="F6154">
        <f>anotacoes!A6154</f>
        <v>89</v>
      </c>
      <c r="G6154">
        <f>anotacoes!B6154</f>
        <v>16</v>
      </c>
      <c r="H6154" t="str">
        <f>anotacoes!K6154</f>
        <v xml:space="preserve"> 00:02:06,220</v>
      </c>
      <c r="I6154" t="str">
        <f>anotacoes!L6154</f>
        <v xml:space="preserve"> 00:02:11,825</v>
      </c>
      <c r="J6154" t="str">
        <f>IF(L6154="PAUSE",E6154,IF(anotacoes!G6158=conversao_anotacoes!C6154,conversao_anotacoes!C6154,conversao_anotacoes!D6154))</f>
        <v>SCHMITT</v>
      </c>
      <c r="K6154" t="str">
        <f t="shared" si="192"/>
        <v>MRVALJEVIC</v>
      </c>
      <c r="L6154" t="str">
        <f>UPPER(anotacoes!H6154)</f>
        <v>GRIP TIME</v>
      </c>
      <c r="M6154" t="str">
        <f>IF(OR(L6154="ATTACK",L6154="FINTA"),"&lt;TECNICA&gt;",UPPER(anotacoes!I6154))</f>
        <v>LEFT COLLAR RIGHT SLEEVE</v>
      </c>
      <c r="N6154" t="str">
        <f>IF(OR(L6154="ATTACK",L6154="FINTA"),UPPER(anotacoes!I6154),"")</f>
        <v/>
      </c>
      <c r="O6154" s="6" t="str">
        <f>IF(anotacoes!N6154=0,"",anotacoes!N6154)</f>
        <v/>
      </c>
      <c r="P6154" t="str">
        <f>IF(anotacoes!M6154=0,"",UPPER(anotacoes!M6154))</f>
        <v/>
      </c>
      <c r="Q6154" t="str">
        <f t="shared" si="193"/>
        <v>INSERT INTO CONVERSAO_LUTA_ACAO (cd_conversao, id_luta, sequencia, momento_inicio, momento_fim, quem_faz, quem_sofre, acao_tipo, acao, tecnica, direcao, pontuacao) VALUES (1, 89, 16, TRIM(' 00:02:06,220'), TRIM(' 00:02:11,825'), 'SCHMITT', 'MRVALJEVIC', 'GRIP TIME', 'LEFT COLLAR RIGHT SLEEVE', NULL, NULL, NULL)</v>
      </c>
      <c r="R6154" t="s">
        <v>10327</v>
      </c>
    </row>
    <row r="6155" spans="1:18" hidden="1" x14ac:dyDescent="0.25">
      <c r="A6155" s="7">
        <f>anotacoes!D6155</f>
        <v>40587</v>
      </c>
      <c r="B6155" t="str">
        <f>anotacoes!C6155</f>
        <v>WORLD CUP BUDAPEST 2011</v>
      </c>
      <c r="C6155" t="str">
        <f>anotacoes!E6155</f>
        <v>SCHMITT</v>
      </c>
      <c r="D6155" t="str">
        <f>anotacoes!F6155</f>
        <v>MRVALJEVIC</v>
      </c>
      <c r="E6155" t="s">
        <v>10325</v>
      </c>
      <c r="F6155">
        <f>anotacoes!A6155</f>
        <v>89</v>
      </c>
      <c r="G6155">
        <f>anotacoes!B6155</f>
        <v>17</v>
      </c>
      <c r="H6155" t="str">
        <f>anotacoes!K6155</f>
        <v xml:space="preserve"> 00:02:11,825</v>
      </c>
      <c r="I6155" t="str">
        <f>anotacoes!L6155</f>
        <v xml:space="preserve"> 00:02:12,202</v>
      </c>
      <c r="J6155" t="str">
        <f>IF(L6155="PAUSE",E6155,IF(anotacoes!G6159=conversao_anotacoes!C6155,conversao_anotacoes!C6155,conversao_anotacoes!D6155))</f>
        <v>SCHMITT</v>
      </c>
      <c r="K6155" t="str">
        <f t="shared" si="192"/>
        <v>MRVALJEVIC</v>
      </c>
      <c r="L6155" t="str">
        <f>UPPER(anotacoes!H6155)</f>
        <v>ATTACK</v>
      </c>
      <c r="M6155" t="str">
        <f>IF(OR(L6155="ATTACK",L6155="FINTA"),"&lt;TECNICA&gt;",UPPER(anotacoes!I6155))</f>
        <v>&lt;TECNICA&gt;</v>
      </c>
      <c r="N6155" t="str">
        <f>IF(OR(L6155="ATTACK",L6155="FINTA"),UPPER(anotacoes!I6155),"")</f>
        <v>DEASHI HARAI</v>
      </c>
      <c r="O6155" s="6">
        <f>IF(anotacoes!N6155=0,"",anotacoes!N6155)</f>
        <v>3</v>
      </c>
      <c r="P6155" t="str">
        <f>IF(anotacoes!M6155=0,"",UPPER(anotacoes!M6155))</f>
        <v/>
      </c>
      <c r="Q6155" t="str">
        <f t="shared" si="193"/>
        <v>INSERT INTO CONVERSAO_LUTA_ACAO (cd_conversao, id_luta, sequencia, momento_inicio, momento_fim, quem_faz, quem_sofre, acao_tipo, acao, tecnica, direcao, pontuacao) VALUES (1, 89, 17, TRIM(' 00:02:11,825'), TRIM(' 00:02:12,202'), 'SCHMITT', 'MRVALJEVIC', 'ATTACK', '&lt;TECNICA&gt;', 'DEASHI HARAI', 3, NULL)</v>
      </c>
      <c r="R6155" t="s">
        <v>10327</v>
      </c>
    </row>
    <row r="6156" spans="1:18" hidden="1" x14ac:dyDescent="0.25">
      <c r="A6156" s="7">
        <f>anotacoes!D6156</f>
        <v>40587</v>
      </c>
      <c r="B6156" t="str">
        <f>anotacoes!C6156</f>
        <v>WORLD CUP BUDAPEST 2011</v>
      </c>
      <c r="C6156" t="str">
        <f>anotacoes!E6156</f>
        <v>SCHMITT</v>
      </c>
      <c r="D6156" t="str">
        <f>anotacoes!F6156</f>
        <v>MRVALJEVIC</v>
      </c>
      <c r="E6156" t="s">
        <v>10325</v>
      </c>
      <c r="F6156">
        <f>anotacoes!A6156</f>
        <v>89</v>
      </c>
      <c r="G6156">
        <f>anotacoes!B6156</f>
        <v>18</v>
      </c>
      <c r="H6156" t="str">
        <f>anotacoes!K6156</f>
        <v xml:space="preserve"> 00:02:12,202</v>
      </c>
      <c r="I6156" t="str">
        <f>anotacoes!L6156</f>
        <v xml:space="preserve"> 00:02:21,410</v>
      </c>
      <c r="J6156" t="str">
        <f>IF(L6156="PAUSE",E6156,IF(anotacoes!G6160=conversao_anotacoes!C6156,conversao_anotacoes!C6156,conversao_anotacoes!D6156))</f>
        <v>&lt;ARBITRO_DESCONHECIDO&gt;</v>
      </c>
      <c r="K6156" t="str">
        <f t="shared" si="192"/>
        <v/>
      </c>
      <c r="L6156" t="str">
        <f>UPPER(anotacoes!H6156)</f>
        <v>PAUSE</v>
      </c>
      <c r="M6156" t="str">
        <f>IF(OR(L6156="ATTACK",L6156="FINTA"),"&lt;TECNICA&gt;",UPPER(anotacoes!I6156))</f>
        <v>&lt;NAO_CLASSIFICADO&gt;</v>
      </c>
      <c r="N6156" t="str">
        <f>IF(OR(L6156="ATTACK",L6156="FINTA"),UPPER(anotacoes!I6156),"")</f>
        <v/>
      </c>
      <c r="O6156" s="6" t="str">
        <f>IF(anotacoes!N6156=0,"",anotacoes!N6156)</f>
        <v/>
      </c>
      <c r="P6156" t="str">
        <f>IF(anotacoes!M6156=0,"",UPPER(anotacoes!M6156))</f>
        <v/>
      </c>
      <c r="Q6156" t="str">
        <f t="shared" si="193"/>
        <v>INSERT INTO CONVERSAO_LUTA_ACAO (cd_conversao, id_luta, sequencia, momento_inicio, momento_fim, quem_faz, quem_sofre, acao_tipo, acao, tecnica, direcao, pontuacao) VALUES (1, 89, 18, TRIM(' 00:02:12,202'), TRIM(' 00:02:21,410'), '&lt;ARBITRO_DESCONHECIDO&gt;', '', 'PAUSE', '&lt;NAO_CLASSIFICADO&gt;', NULL, NULL, NULL)</v>
      </c>
      <c r="R6156" t="s">
        <v>10327</v>
      </c>
    </row>
    <row r="6157" spans="1:18" hidden="1" x14ac:dyDescent="0.25">
      <c r="A6157" s="7">
        <f>anotacoes!D6157</f>
        <v>40587</v>
      </c>
      <c r="B6157" t="str">
        <f>anotacoes!C6157</f>
        <v>WORLD CUP BUDAPEST 2011</v>
      </c>
      <c r="C6157" t="str">
        <f>anotacoes!E6157</f>
        <v>SCHMITT</v>
      </c>
      <c r="D6157" t="str">
        <f>anotacoes!F6157</f>
        <v>MRVALJEVIC</v>
      </c>
      <c r="E6157" t="s">
        <v>10325</v>
      </c>
      <c r="F6157">
        <f>anotacoes!A6157</f>
        <v>89</v>
      </c>
      <c r="G6157">
        <f>anotacoes!B6157</f>
        <v>19</v>
      </c>
      <c r="H6157" t="str">
        <f>anotacoes!K6157</f>
        <v xml:space="preserve"> 00:02:21,410</v>
      </c>
      <c r="I6157" t="str">
        <f>anotacoes!L6157</f>
        <v xml:space="preserve"> 00:02:25,315</v>
      </c>
      <c r="J6157" t="str">
        <f>IF(L6157="PAUSE",E6157,IF(anotacoes!G6161=conversao_anotacoes!C6157,conversao_anotacoes!C6157,conversao_anotacoes!D6157))</f>
        <v>SCHMITT</v>
      </c>
      <c r="K6157" t="str">
        <f t="shared" si="192"/>
        <v>MRVALJEVIC</v>
      </c>
      <c r="L6157" t="str">
        <f>UPPER(anotacoes!H6157)</f>
        <v>DISPLACEMENT</v>
      </c>
      <c r="M6157" t="str">
        <f>IF(OR(L6157="ATTACK",L6157="FINTA"),"&lt;TECNICA&gt;",UPPER(anotacoes!I6157))</f>
        <v>2-3 STEP HESITANT RIGHT</v>
      </c>
      <c r="N6157" t="str">
        <f>IF(OR(L6157="ATTACK",L6157="FINTA"),UPPER(anotacoes!I6157),"")</f>
        <v/>
      </c>
      <c r="O6157" s="6" t="str">
        <f>IF(anotacoes!N6157=0,"",anotacoes!N6157)</f>
        <v/>
      </c>
      <c r="P6157" t="str">
        <f>IF(anotacoes!M6157=0,"",UPPER(anotacoes!M6157))</f>
        <v/>
      </c>
      <c r="Q6157" t="str">
        <f t="shared" si="193"/>
        <v>INSERT INTO CONVERSAO_LUTA_ACAO (cd_conversao, id_luta, sequencia, momento_inicio, momento_fim, quem_faz, quem_sofre, acao_tipo, acao, tecnica, direcao, pontuacao) VALUES (1, 89, 19, TRIM(' 00:02:21,410'), TRIM(' 00:02:25,315'), 'SCHMITT', 'MRVALJEVIC', 'DISPLACEMENT', '2-3 STEP HESITANT RIGHT', NULL, NULL, NULL)</v>
      </c>
      <c r="R6157" t="s">
        <v>10327</v>
      </c>
    </row>
    <row r="6158" spans="1:18" hidden="1" x14ac:dyDescent="0.25">
      <c r="A6158" s="7">
        <f>anotacoes!D6158</f>
        <v>40587</v>
      </c>
      <c r="B6158" t="str">
        <f>anotacoes!C6158</f>
        <v>WORLD CUP BUDAPEST 2011</v>
      </c>
      <c r="C6158" t="str">
        <f>anotacoes!E6158</f>
        <v>SCHMITT</v>
      </c>
      <c r="D6158" t="str">
        <f>anotacoes!F6158</f>
        <v>MRVALJEVIC</v>
      </c>
      <c r="E6158" t="s">
        <v>10325</v>
      </c>
      <c r="F6158">
        <f>anotacoes!A6158</f>
        <v>89</v>
      </c>
      <c r="G6158">
        <f>anotacoes!B6158</f>
        <v>20</v>
      </c>
      <c r="H6158" t="str">
        <f>anotacoes!K6158</f>
        <v xml:space="preserve"> 00:02:25,315</v>
      </c>
      <c r="I6158" t="str">
        <f>anotacoes!L6158</f>
        <v xml:space="preserve"> 00:02:38,005</v>
      </c>
      <c r="J6158" t="str">
        <f>IF(L6158="PAUSE",E6158,IF(anotacoes!G6162=conversao_anotacoes!C6158,conversao_anotacoes!C6158,conversao_anotacoes!D6158))</f>
        <v>SCHMITT</v>
      </c>
      <c r="K6158" t="str">
        <f t="shared" si="192"/>
        <v>MRVALJEVIC</v>
      </c>
      <c r="L6158" t="str">
        <f>UPPER(anotacoes!H6158)</f>
        <v>GRIP TIME</v>
      </c>
      <c r="M6158" t="str">
        <f>IF(OR(L6158="ATTACK",L6158="FINTA"),"&lt;TECNICA&gt;",UPPER(anotacoes!I6158))</f>
        <v>LEFT COLLAR</v>
      </c>
      <c r="N6158" t="str">
        <f>IF(OR(L6158="ATTACK",L6158="FINTA"),UPPER(anotacoes!I6158),"")</f>
        <v/>
      </c>
      <c r="O6158" s="6" t="str">
        <f>IF(anotacoes!N6158=0,"",anotacoes!N6158)</f>
        <v/>
      </c>
      <c r="P6158" t="str">
        <f>IF(anotacoes!M6158=0,"",UPPER(anotacoes!M6158))</f>
        <v/>
      </c>
      <c r="Q6158" t="str">
        <f t="shared" si="193"/>
        <v>INSERT INTO CONVERSAO_LUTA_ACAO (cd_conversao, id_luta, sequencia, momento_inicio, momento_fim, quem_faz, quem_sofre, acao_tipo, acao, tecnica, direcao, pontuacao) VALUES (1, 89, 20, TRIM(' 00:02:25,315'), TRIM(' 00:02:38,005'), 'SCHMITT', 'MRVALJEVIC', 'GRIP TIME', 'LEFT COLLAR', NULL, NULL, NULL)</v>
      </c>
      <c r="R6158" t="s">
        <v>10327</v>
      </c>
    </row>
    <row r="6159" spans="1:18" hidden="1" x14ac:dyDescent="0.25">
      <c r="A6159" s="7">
        <f>anotacoes!D6159</f>
        <v>40587</v>
      </c>
      <c r="B6159" t="str">
        <f>anotacoes!C6159</f>
        <v>WORLD CUP BUDAPEST 2011</v>
      </c>
      <c r="C6159" t="str">
        <f>anotacoes!E6159</f>
        <v>SCHMITT</v>
      </c>
      <c r="D6159" t="str">
        <f>anotacoes!F6159</f>
        <v>MRVALJEVIC</v>
      </c>
      <c r="E6159" t="s">
        <v>10325</v>
      </c>
      <c r="F6159">
        <f>anotacoes!A6159</f>
        <v>89</v>
      </c>
      <c r="G6159">
        <f>anotacoes!B6159</f>
        <v>21</v>
      </c>
      <c r="H6159" t="str">
        <f>anotacoes!K6159</f>
        <v xml:space="preserve"> 00:02:38,179</v>
      </c>
      <c r="I6159" t="str">
        <f>anotacoes!L6159</f>
        <v xml:space="preserve"> 00:03:21,712</v>
      </c>
      <c r="J6159" t="str">
        <f>IF(L6159="PAUSE",E6159,IF(anotacoes!G6163=conversao_anotacoes!C6159,conversao_anotacoes!C6159,conversao_anotacoes!D6159))</f>
        <v>SCHMITT</v>
      </c>
      <c r="K6159" t="str">
        <f t="shared" si="192"/>
        <v>MRVALJEVIC</v>
      </c>
      <c r="L6159" t="str">
        <f>UPPER(anotacoes!H6159)</f>
        <v>GRIP TIME</v>
      </c>
      <c r="M6159" t="str">
        <f>IF(OR(L6159="ATTACK",L6159="FINTA"),"&lt;TECNICA&gt;",UPPER(anotacoes!I6159))</f>
        <v>LEFT COLLAR RIGHT SLEEVE</v>
      </c>
      <c r="N6159" t="str">
        <f>IF(OR(L6159="ATTACK",L6159="FINTA"),UPPER(anotacoes!I6159),"")</f>
        <v/>
      </c>
      <c r="O6159" s="6" t="str">
        <f>IF(anotacoes!N6159=0,"",anotacoes!N6159)</f>
        <v/>
      </c>
      <c r="P6159" t="str">
        <f>IF(anotacoes!M6159=0,"",UPPER(anotacoes!M6159))</f>
        <v/>
      </c>
      <c r="Q6159" t="str">
        <f t="shared" si="193"/>
        <v>INSERT INTO CONVERSAO_LUTA_ACAO (cd_conversao, id_luta, sequencia, momento_inicio, momento_fim, quem_faz, quem_sofre, acao_tipo, acao, tecnica, direcao, pontuacao) VALUES (1, 89, 21, TRIM(' 00:02:38,179'), TRIM(' 00:03:21,712'), 'SCHMITT', 'MRVALJEVIC', 'GRIP TIME', 'LEFT COLLAR RIGHT SLEEVE', NULL, NULL, NULL)</v>
      </c>
      <c r="R6159" t="s">
        <v>10327</v>
      </c>
    </row>
    <row r="6160" spans="1:18" hidden="1" x14ac:dyDescent="0.25">
      <c r="A6160" s="7">
        <f>anotacoes!D6160</f>
        <v>40587</v>
      </c>
      <c r="B6160" t="str">
        <f>anotacoes!C6160</f>
        <v>WORLD CUP BUDAPEST 2011</v>
      </c>
      <c r="C6160" t="str">
        <f>anotacoes!E6160</f>
        <v>SCHMITT</v>
      </c>
      <c r="D6160" t="str">
        <f>anotacoes!F6160</f>
        <v>MRVALJEVIC</v>
      </c>
      <c r="E6160" t="s">
        <v>10325</v>
      </c>
      <c r="F6160">
        <f>anotacoes!A6160</f>
        <v>89</v>
      </c>
      <c r="G6160">
        <f>anotacoes!B6160</f>
        <v>22</v>
      </c>
      <c r="H6160" t="str">
        <f>anotacoes!K6160</f>
        <v xml:space="preserve"> 00:03:21,882</v>
      </c>
      <c r="I6160" t="str">
        <f>anotacoes!L6160</f>
        <v xml:space="preserve"> 00:03:26,971</v>
      </c>
      <c r="J6160" t="str">
        <f>IF(L6160="PAUSE",E6160,IF(anotacoes!G6164=conversao_anotacoes!C6160,conversao_anotacoes!C6160,conversao_anotacoes!D6160))</f>
        <v>SCHMITT</v>
      </c>
      <c r="K6160" t="str">
        <f t="shared" si="192"/>
        <v>MRVALJEVIC</v>
      </c>
      <c r="L6160" t="str">
        <f>UPPER(anotacoes!H6160)</f>
        <v>GRIP TIME</v>
      </c>
      <c r="M6160" t="str">
        <f>IF(OR(L6160="ATTACK",L6160="FINTA"),"&lt;TECNICA&gt;",UPPER(anotacoes!I6160))</f>
        <v>LEFT COLLAR</v>
      </c>
      <c r="N6160" t="str">
        <f>IF(OR(L6160="ATTACK",L6160="FINTA"),UPPER(anotacoes!I6160),"")</f>
        <v/>
      </c>
      <c r="O6160" s="6" t="str">
        <f>IF(anotacoes!N6160=0,"",anotacoes!N6160)</f>
        <v/>
      </c>
      <c r="P6160" t="str">
        <f>IF(anotacoes!M6160=0,"",UPPER(anotacoes!M6160))</f>
        <v/>
      </c>
      <c r="Q6160" t="str">
        <f t="shared" si="193"/>
        <v>INSERT INTO CONVERSAO_LUTA_ACAO (cd_conversao, id_luta, sequencia, momento_inicio, momento_fim, quem_faz, quem_sofre, acao_tipo, acao, tecnica, direcao, pontuacao) VALUES (1, 89, 22, TRIM(' 00:03:21,882'), TRIM(' 00:03:26,971'), 'SCHMITT', 'MRVALJEVIC', 'GRIP TIME', 'LEFT COLLAR', NULL, NULL, NULL)</v>
      </c>
      <c r="R6160" t="s">
        <v>10327</v>
      </c>
    </row>
    <row r="6161" spans="1:18" hidden="1" x14ac:dyDescent="0.25">
      <c r="A6161" s="7">
        <f>anotacoes!D6161</f>
        <v>40587</v>
      </c>
      <c r="B6161" t="str">
        <f>anotacoes!C6161</f>
        <v>WORLD CUP BUDAPEST 2011</v>
      </c>
      <c r="C6161" t="str">
        <f>anotacoes!E6161</f>
        <v>SCHMITT</v>
      </c>
      <c r="D6161" t="str">
        <f>anotacoes!F6161</f>
        <v>MRVALJEVIC</v>
      </c>
      <c r="E6161" t="s">
        <v>10325</v>
      </c>
      <c r="F6161">
        <f>anotacoes!A6161</f>
        <v>89</v>
      </c>
      <c r="G6161">
        <f>anotacoes!B6161</f>
        <v>23</v>
      </c>
      <c r="H6161" t="str">
        <f>anotacoes!K6161</f>
        <v xml:space="preserve"> 00:03:26,971</v>
      </c>
      <c r="I6161" t="str">
        <f>anotacoes!L6161</f>
        <v xml:space="preserve"> 00:03:30,362</v>
      </c>
      <c r="J6161" t="str">
        <f>IF(L6161="PAUSE",E6161,IF(anotacoes!G6165=conversao_anotacoes!C6161,conversao_anotacoes!C6161,conversao_anotacoes!D6161))</f>
        <v>SCHMITT</v>
      </c>
      <c r="K6161" t="str">
        <f t="shared" si="192"/>
        <v>MRVALJEVIC</v>
      </c>
      <c r="L6161" t="str">
        <f>UPPER(anotacoes!H6161)</f>
        <v>GRIP TIME</v>
      </c>
      <c r="M6161" t="str">
        <f>IF(OR(L6161="ATTACK",L6161="FINTA"),"&lt;TECNICA&gt;",UPPER(anotacoes!I6161))</f>
        <v>LEFT COLLAR RIGHT SLEEVE</v>
      </c>
      <c r="N6161" t="str">
        <f>IF(OR(L6161="ATTACK",L6161="FINTA"),UPPER(anotacoes!I6161),"")</f>
        <v/>
      </c>
      <c r="O6161" s="6" t="str">
        <f>IF(anotacoes!N6161=0,"",anotacoes!N6161)</f>
        <v/>
      </c>
      <c r="P6161" t="str">
        <f>IF(anotacoes!M6161=0,"",UPPER(anotacoes!M6161))</f>
        <v/>
      </c>
      <c r="Q6161" t="str">
        <f t="shared" si="193"/>
        <v>INSERT INTO CONVERSAO_LUTA_ACAO (cd_conversao, id_luta, sequencia, momento_inicio, momento_fim, quem_faz, quem_sofre, acao_tipo, acao, tecnica, direcao, pontuacao) VALUES (1, 89, 23, TRIM(' 00:03:26,971'), TRIM(' 00:03:30,362'), 'SCHMITT', 'MRVALJEVIC', 'GRIP TIME', 'LEFT COLLAR RIGHT SLEEVE', NULL, NULL, NULL)</v>
      </c>
      <c r="R6161" t="s">
        <v>10327</v>
      </c>
    </row>
    <row r="6162" spans="1:18" hidden="1" x14ac:dyDescent="0.25">
      <c r="A6162" s="7">
        <f>anotacoes!D6162</f>
        <v>40587</v>
      </c>
      <c r="B6162" t="str">
        <f>anotacoes!C6162</f>
        <v>WORLD CUP BUDAPEST 2011</v>
      </c>
      <c r="C6162" t="str">
        <f>anotacoes!E6162</f>
        <v>SCHMITT</v>
      </c>
      <c r="D6162" t="str">
        <f>anotacoes!F6162</f>
        <v>MRVALJEVIC</v>
      </c>
      <c r="E6162" t="s">
        <v>10325</v>
      </c>
      <c r="F6162">
        <f>anotacoes!A6162</f>
        <v>89</v>
      </c>
      <c r="G6162">
        <f>anotacoes!B6162</f>
        <v>24</v>
      </c>
      <c r="H6162" t="str">
        <f>anotacoes!K6162</f>
        <v xml:space="preserve"> 00:03:30,362</v>
      </c>
      <c r="I6162" t="str">
        <f>anotacoes!L6162</f>
        <v xml:space="preserve"> 00:03:31,525</v>
      </c>
      <c r="J6162" t="str">
        <f>IF(L6162="PAUSE",E6162,IF(anotacoes!G6166=conversao_anotacoes!C6162,conversao_anotacoes!C6162,conversao_anotacoes!D6162))</f>
        <v>SCHMITT</v>
      </c>
      <c r="K6162" t="str">
        <f t="shared" si="192"/>
        <v>MRVALJEVIC</v>
      </c>
      <c r="L6162" t="str">
        <f>UPPER(anotacoes!H6162)</f>
        <v>ATTACK</v>
      </c>
      <c r="M6162" t="str">
        <f>IF(OR(L6162="ATTACK",L6162="FINTA"),"&lt;TECNICA&gt;",UPPER(anotacoes!I6162))</f>
        <v>&lt;TECNICA&gt;</v>
      </c>
      <c r="N6162" t="str">
        <f>IF(OR(L6162="ATTACK",L6162="FINTA"),UPPER(anotacoes!I6162),"")</f>
        <v>DEASHI HARAI</v>
      </c>
      <c r="O6162" s="6">
        <f>IF(anotacoes!N6162=0,"",anotacoes!N6162)</f>
        <v>2</v>
      </c>
      <c r="P6162" t="str">
        <f>IF(anotacoes!M6162=0,"",UPPER(anotacoes!M6162))</f>
        <v/>
      </c>
      <c r="Q6162" t="str">
        <f t="shared" si="193"/>
        <v>INSERT INTO CONVERSAO_LUTA_ACAO (cd_conversao, id_luta, sequencia, momento_inicio, momento_fim, quem_faz, quem_sofre, acao_tipo, acao, tecnica, direcao, pontuacao) VALUES (1, 89, 24, TRIM(' 00:03:30,362'), TRIM(' 00:03:31,525'), 'SCHMITT', 'MRVALJEVIC', 'ATTACK', '&lt;TECNICA&gt;', 'DEASHI HARAI', 2, NULL)</v>
      </c>
      <c r="R6162" t="s">
        <v>10327</v>
      </c>
    </row>
    <row r="6163" spans="1:18" hidden="1" x14ac:dyDescent="0.25">
      <c r="A6163" s="7">
        <f>anotacoes!D6163</f>
        <v>40587</v>
      </c>
      <c r="B6163" t="str">
        <f>anotacoes!C6163</f>
        <v>WORLD CUP BUDAPEST 2011</v>
      </c>
      <c r="C6163" t="str">
        <f>anotacoes!E6163</f>
        <v>SCHMITT</v>
      </c>
      <c r="D6163" t="str">
        <f>anotacoes!F6163</f>
        <v>MRVALJEVIC</v>
      </c>
      <c r="E6163" t="s">
        <v>10325</v>
      </c>
      <c r="F6163">
        <f>anotacoes!A6163</f>
        <v>89</v>
      </c>
      <c r="G6163">
        <f>anotacoes!B6163</f>
        <v>25</v>
      </c>
      <c r="H6163" t="str">
        <f>anotacoes!K6163</f>
        <v xml:space="preserve"> 00:03:31,525</v>
      </c>
      <c r="I6163" t="str">
        <f>anotacoes!L6163</f>
        <v xml:space="preserve"> 00:03:32,676</v>
      </c>
      <c r="J6163" t="str">
        <f>IF(L6163="PAUSE",E6163,IF(anotacoes!G6167=conversao_anotacoes!C6163,conversao_anotacoes!C6163,conversao_anotacoes!D6163))</f>
        <v>SCHMITT</v>
      </c>
      <c r="K6163" t="str">
        <f t="shared" si="192"/>
        <v>MRVALJEVIC</v>
      </c>
      <c r="L6163" t="str">
        <f>UPPER(anotacoes!H6163)</f>
        <v>GRIP TIME</v>
      </c>
      <c r="M6163" t="str">
        <f>IF(OR(L6163="ATTACK",L6163="FINTA"),"&lt;TECNICA&gt;",UPPER(anotacoes!I6163))</f>
        <v>LEFT COLLAR RIGHT SLEEVE</v>
      </c>
      <c r="N6163" t="str">
        <f>IF(OR(L6163="ATTACK",L6163="FINTA"),UPPER(anotacoes!I6163),"")</f>
        <v/>
      </c>
      <c r="O6163" s="6" t="str">
        <f>IF(anotacoes!N6163=0,"",anotacoes!N6163)</f>
        <v/>
      </c>
      <c r="P6163" t="str">
        <f>IF(anotacoes!M6163=0,"",UPPER(anotacoes!M6163))</f>
        <v/>
      </c>
      <c r="Q6163" t="str">
        <f t="shared" si="193"/>
        <v>INSERT INTO CONVERSAO_LUTA_ACAO (cd_conversao, id_luta, sequencia, momento_inicio, momento_fim, quem_faz, quem_sofre, acao_tipo, acao, tecnica, direcao, pontuacao) VALUES (1, 89, 25, TRIM(' 00:03:31,525'), TRIM(' 00:03:32,676'), 'SCHMITT', 'MRVALJEVIC', 'GRIP TIME', 'LEFT COLLAR RIGHT SLEEVE', NULL, NULL, NULL)</v>
      </c>
      <c r="R6163" t="s">
        <v>10327</v>
      </c>
    </row>
    <row r="6164" spans="1:18" hidden="1" x14ac:dyDescent="0.25">
      <c r="A6164" s="7">
        <f>anotacoes!D6164</f>
        <v>40587</v>
      </c>
      <c r="B6164" t="str">
        <f>anotacoes!C6164</f>
        <v>WORLD CUP BUDAPEST 2011</v>
      </c>
      <c r="C6164" t="str">
        <f>anotacoes!E6164</f>
        <v>SCHMITT</v>
      </c>
      <c r="D6164" t="str">
        <f>anotacoes!F6164</f>
        <v>MRVALJEVIC</v>
      </c>
      <c r="E6164" t="s">
        <v>10325</v>
      </c>
      <c r="F6164">
        <f>anotacoes!A6164</f>
        <v>89</v>
      </c>
      <c r="G6164">
        <f>anotacoes!B6164</f>
        <v>26</v>
      </c>
      <c r="H6164" t="str">
        <f>anotacoes!K6164</f>
        <v xml:space="preserve"> 00:03:32,676</v>
      </c>
      <c r="I6164" t="str">
        <f>anotacoes!L6164</f>
        <v xml:space="preserve"> 00:03:36,092</v>
      </c>
      <c r="J6164" t="str">
        <f>IF(L6164="PAUSE",E6164,IF(anotacoes!G6168=conversao_anotacoes!C6164,conversao_anotacoes!C6164,conversao_anotacoes!D6164))</f>
        <v>SCHMITT</v>
      </c>
      <c r="K6164" t="str">
        <f t="shared" si="192"/>
        <v>MRVALJEVIC</v>
      </c>
      <c r="L6164" t="str">
        <f>UPPER(anotacoes!H6164)</f>
        <v>ATTACK</v>
      </c>
      <c r="M6164" t="str">
        <f>IF(OR(L6164="ATTACK",L6164="FINTA"),"&lt;TECNICA&gt;",UPPER(anotacoes!I6164))</f>
        <v>&lt;TECNICA&gt;</v>
      </c>
      <c r="N6164" t="str">
        <f>IF(OR(L6164="ATTACK",L6164="FINTA"),UPPER(anotacoes!I6164),"")</f>
        <v>SEOI NAGE</v>
      </c>
      <c r="O6164" s="6">
        <f>IF(anotacoes!N6164=0,"",anotacoes!N6164)</f>
        <v>6</v>
      </c>
      <c r="P6164" t="str">
        <f>IF(anotacoes!M6164=0,"",UPPER(anotacoes!M6164))</f>
        <v/>
      </c>
      <c r="Q6164" t="str">
        <f t="shared" si="193"/>
        <v>INSERT INTO CONVERSAO_LUTA_ACAO (cd_conversao, id_luta, sequencia, momento_inicio, momento_fim, quem_faz, quem_sofre, acao_tipo, acao, tecnica, direcao, pontuacao) VALUES (1, 89, 26, TRIM(' 00:03:32,676'), TRIM(' 00:03:36,092'), 'SCHMITT', 'MRVALJEVIC', 'ATTACK', '&lt;TECNICA&gt;', 'SEOI NAGE', 6, NULL)</v>
      </c>
      <c r="R6164" t="s">
        <v>10327</v>
      </c>
    </row>
    <row r="6165" spans="1:18" hidden="1" x14ac:dyDescent="0.25">
      <c r="A6165" s="7">
        <f>anotacoes!D6165</f>
        <v>40587</v>
      </c>
      <c r="B6165" t="str">
        <f>anotacoes!C6165</f>
        <v>WORLD CUP BUDAPEST 2011</v>
      </c>
      <c r="C6165" t="str">
        <f>anotacoes!E6165</f>
        <v>SCHMITT</v>
      </c>
      <c r="D6165" t="str">
        <f>anotacoes!F6165</f>
        <v>MRVALJEVIC</v>
      </c>
      <c r="E6165" t="s">
        <v>10325</v>
      </c>
      <c r="F6165">
        <f>anotacoes!A6165</f>
        <v>89</v>
      </c>
      <c r="G6165">
        <f>anotacoes!B6165</f>
        <v>27</v>
      </c>
      <c r="H6165" t="str">
        <f>anotacoes!K6165</f>
        <v xml:space="preserve"> 00:03:36,281</v>
      </c>
      <c r="I6165" t="str">
        <f>anotacoes!L6165</f>
        <v xml:space="preserve"> 00:03:42,988</v>
      </c>
      <c r="J6165" t="str">
        <f>IF(L6165="PAUSE",E6165,IF(anotacoes!G6169=conversao_anotacoes!C6165,conversao_anotacoes!C6165,conversao_anotacoes!D6165))</f>
        <v>&lt;ARBITRO_DESCONHECIDO&gt;</v>
      </c>
      <c r="K6165" t="str">
        <f t="shared" si="192"/>
        <v/>
      </c>
      <c r="L6165" t="str">
        <f>UPPER(anotacoes!H6165)</f>
        <v>PAUSE</v>
      </c>
      <c r="M6165" t="str">
        <f>IF(OR(L6165="ATTACK",L6165="FINTA"),"&lt;TECNICA&gt;",UPPER(anotacoes!I6165))</f>
        <v>&lt;NAO_CLASSIFICADO&gt;</v>
      </c>
      <c r="N6165" t="str">
        <f>IF(OR(L6165="ATTACK",L6165="FINTA"),UPPER(anotacoes!I6165),"")</f>
        <v/>
      </c>
      <c r="O6165" s="6" t="str">
        <f>IF(anotacoes!N6165=0,"",anotacoes!N6165)</f>
        <v/>
      </c>
      <c r="P6165" t="str">
        <f>IF(anotacoes!M6165=0,"",UPPER(anotacoes!M6165))</f>
        <v/>
      </c>
      <c r="Q6165" t="str">
        <f t="shared" si="193"/>
        <v>INSERT INTO CONVERSAO_LUTA_ACAO (cd_conversao, id_luta, sequencia, momento_inicio, momento_fim, quem_faz, quem_sofre, acao_tipo, acao, tecnica, direcao, pontuacao) VALUES (1, 89, 27, TRIM(' 00:03:36,281'), TRIM(' 00:03:42,988'), '&lt;ARBITRO_DESCONHECIDO&gt;', '', 'PAUSE', '&lt;NAO_CLASSIFICADO&gt;', NULL, NULL, NULL)</v>
      </c>
      <c r="R6165" t="s">
        <v>10327</v>
      </c>
    </row>
    <row r="6166" spans="1:18" hidden="1" x14ac:dyDescent="0.25">
      <c r="A6166" s="7">
        <f>anotacoes!D6166</f>
        <v>40587</v>
      </c>
      <c r="B6166" t="str">
        <f>anotacoes!C6166</f>
        <v>WORLD CUP BUDAPEST 2011</v>
      </c>
      <c r="C6166" t="str">
        <f>anotacoes!E6166</f>
        <v>SCHMITT</v>
      </c>
      <c r="D6166" t="str">
        <f>anotacoes!F6166</f>
        <v>MRVALJEVIC</v>
      </c>
      <c r="E6166" t="s">
        <v>10325</v>
      </c>
      <c r="F6166">
        <f>anotacoes!A6166</f>
        <v>89</v>
      </c>
      <c r="G6166">
        <f>anotacoes!B6166</f>
        <v>28</v>
      </c>
      <c r="H6166" t="str">
        <f>anotacoes!K6166</f>
        <v xml:space="preserve"> 00:03:43,179</v>
      </c>
      <c r="I6166" t="str">
        <f>anotacoes!L6166</f>
        <v xml:space="preserve"> 00:03:52,255</v>
      </c>
      <c r="J6166" t="str">
        <f>IF(L6166="PAUSE",E6166,IF(anotacoes!G6170=conversao_anotacoes!C6166,conversao_anotacoes!C6166,conversao_anotacoes!D6166))</f>
        <v>SCHMITT</v>
      </c>
      <c r="K6166" t="str">
        <f t="shared" si="192"/>
        <v>MRVALJEVIC</v>
      </c>
      <c r="L6166" t="str">
        <f>UPPER(anotacoes!H6166)</f>
        <v>DISPLACEMENT</v>
      </c>
      <c r="M6166" t="str">
        <f>IF(OR(L6166="ATTACK",L6166="FINTA"),"&lt;TECNICA&gt;",UPPER(anotacoes!I6166))</f>
        <v>2-3 STEP HESITANT RIGHT</v>
      </c>
      <c r="N6166" t="str">
        <f>IF(OR(L6166="ATTACK",L6166="FINTA"),UPPER(anotacoes!I6166),"")</f>
        <v/>
      </c>
      <c r="O6166" s="6" t="str">
        <f>IF(anotacoes!N6166=0,"",anotacoes!N6166)</f>
        <v/>
      </c>
      <c r="P6166" t="str">
        <f>IF(anotacoes!M6166=0,"",UPPER(anotacoes!M6166))</f>
        <v/>
      </c>
      <c r="Q6166" t="str">
        <f t="shared" si="193"/>
        <v>INSERT INTO CONVERSAO_LUTA_ACAO (cd_conversao, id_luta, sequencia, momento_inicio, momento_fim, quem_faz, quem_sofre, acao_tipo, acao, tecnica, direcao, pontuacao) VALUES (1, 89, 28, TRIM(' 00:03:43,179'), TRIM(' 00:03:52,255'), 'SCHMITT', 'MRVALJEVIC', 'DISPLACEMENT', '2-3 STEP HESITANT RIGHT', NULL, NULL, NULL)</v>
      </c>
      <c r="R6166" t="s">
        <v>10327</v>
      </c>
    </row>
    <row r="6167" spans="1:18" hidden="1" x14ac:dyDescent="0.25">
      <c r="A6167" s="7">
        <f>anotacoes!D6167</f>
        <v>40587</v>
      </c>
      <c r="B6167" t="str">
        <f>anotacoes!C6167</f>
        <v>WORLD CUP BUDAPEST 2011</v>
      </c>
      <c r="C6167" t="str">
        <f>anotacoes!E6167</f>
        <v>SCHMITT</v>
      </c>
      <c r="D6167" t="str">
        <f>anotacoes!F6167</f>
        <v>MRVALJEVIC</v>
      </c>
      <c r="E6167" t="s">
        <v>10325</v>
      </c>
      <c r="F6167">
        <f>anotacoes!A6167</f>
        <v>89</v>
      </c>
      <c r="G6167">
        <f>anotacoes!B6167</f>
        <v>29</v>
      </c>
      <c r="H6167" t="str">
        <f>anotacoes!K6167</f>
        <v xml:space="preserve"> 00:03:52,426</v>
      </c>
      <c r="I6167" t="str">
        <f>anotacoes!L6167</f>
        <v xml:space="preserve"> 00:03:54,393</v>
      </c>
      <c r="J6167" t="str">
        <f>IF(L6167="PAUSE",E6167,IF(anotacoes!G6171=conversao_anotacoes!C6167,conversao_anotacoes!C6167,conversao_anotacoes!D6167))</f>
        <v>SCHMITT</v>
      </c>
      <c r="K6167" t="str">
        <f t="shared" si="192"/>
        <v>MRVALJEVIC</v>
      </c>
      <c r="L6167" t="str">
        <f>UPPER(anotacoes!H6167)</f>
        <v>DISPLACEMENT</v>
      </c>
      <c r="M6167" t="str">
        <f>IF(OR(L6167="ATTACK",L6167="FINTA"),"&lt;TECNICA&gt;",UPPER(anotacoes!I6167))</f>
        <v>TRY TO GRIP WITH CONTACT</v>
      </c>
      <c r="N6167" t="str">
        <f>IF(OR(L6167="ATTACK",L6167="FINTA"),UPPER(anotacoes!I6167),"")</f>
        <v/>
      </c>
      <c r="O6167" s="6" t="str">
        <f>IF(anotacoes!N6167=0,"",anotacoes!N6167)</f>
        <v/>
      </c>
      <c r="P6167" t="str">
        <f>IF(anotacoes!M6167=0,"",UPPER(anotacoes!M6167))</f>
        <v/>
      </c>
      <c r="Q6167" t="str">
        <f t="shared" si="193"/>
        <v>INSERT INTO CONVERSAO_LUTA_ACAO (cd_conversao, id_luta, sequencia, momento_inicio, momento_fim, quem_faz, quem_sofre, acao_tipo, acao, tecnica, direcao, pontuacao) VALUES (1, 89, 29, TRIM(' 00:03:52,426'), TRIM(' 00:03:54,393'), 'SCHMITT', 'MRVALJEVIC', 'DISPLACEMENT', 'TRY TO GRIP WITH CONTACT', NULL, NULL, NULL)</v>
      </c>
      <c r="R6167" t="s">
        <v>10327</v>
      </c>
    </row>
    <row r="6168" spans="1:18" hidden="1" x14ac:dyDescent="0.25">
      <c r="A6168" s="7">
        <f>anotacoes!D6168</f>
        <v>40587</v>
      </c>
      <c r="B6168" t="str">
        <f>anotacoes!C6168</f>
        <v>WORLD CUP BUDAPEST 2011</v>
      </c>
      <c r="C6168" t="str">
        <f>anotacoes!E6168</f>
        <v>SCHMITT</v>
      </c>
      <c r="D6168" t="str">
        <f>anotacoes!F6168</f>
        <v>MRVALJEVIC</v>
      </c>
      <c r="E6168" t="s">
        <v>10325</v>
      </c>
      <c r="F6168">
        <f>anotacoes!A6168</f>
        <v>89</v>
      </c>
      <c r="G6168">
        <f>anotacoes!B6168</f>
        <v>30</v>
      </c>
      <c r="H6168" t="str">
        <f>anotacoes!K6168</f>
        <v xml:space="preserve"> 00:03:54,393</v>
      </c>
      <c r="I6168" t="str">
        <f>anotacoes!L6168</f>
        <v xml:space="preserve"> 00:03:59,590</v>
      </c>
      <c r="J6168" t="str">
        <f>IF(L6168="PAUSE",E6168,IF(anotacoes!G6172=conversao_anotacoes!C6168,conversao_anotacoes!C6168,conversao_anotacoes!D6168))</f>
        <v>SCHMITT</v>
      </c>
      <c r="K6168" t="str">
        <f t="shared" si="192"/>
        <v>MRVALJEVIC</v>
      </c>
      <c r="L6168" t="str">
        <f>UPPER(anotacoes!H6168)</f>
        <v>GRIP TIME</v>
      </c>
      <c r="M6168" t="str">
        <f>IF(OR(L6168="ATTACK",L6168="FINTA"),"&lt;TECNICA&gt;",UPPER(anotacoes!I6168))</f>
        <v>LEFT COLLAR</v>
      </c>
      <c r="N6168" t="str">
        <f>IF(OR(L6168="ATTACK",L6168="FINTA"),UPPER(anotacoes!I6168),"")</f>
        <v/>
      </c>
      <c r="O6168" s="6" t="str">
        <f>IF(anotacoes!N6168=0,"",anotacoes!N6168)</f>
        <v/>
      </c>
      <c r="P6168" t="str">
        <f>IF(anotacoes!M6168=0,"",UPPER(anotacoes!M6168))</f>
        <v/>
      </c>
      <c r="Q6168" t="str">
        <f t="shared" si="193"/>
        <v>INSERT INTO CONVERSAO_LUTA_ACAO (cd_conversao, id_luta, sequencia, momento_inicio, momento_fim, quem_faz, quem_sofre, acao_tipo, acao, tecnica, direcao, pontuacao) VALUES (1, 89, 30, TRIM(' 00:03:54,393'), TRIM(' 00:03:59,590'), 'SCHMITT', 'MRVALJEVIC', 'GRIP TIME', 'LEFT COLLAR', NULL, NULL, NULL)</v>
      </c>
      <c r="R6168" t="s">
        <v>10327</v>
      </c>
    </row>
    <row r="6169" spans="1:18" hidden="1" x14ac:dyDescent="0.25">
      <c r="A6169" s="7">
        <f>anotacoes!D6169</f>
        <v>40587</v>
      </c>
      <c r="B6169" t="str">
        <f>anotacoes!C6169</f>
        <v>WORLD CUP BUDAPEST 2011</v>
      </c>
      <c r="C6169" t="str">
        <f>anotacoes!E6169</f>
        <v>SCHMITT</v>
      </c>
      <c r="D6169" t="str">
        <f>anotacoes!F6169</f>
        <v>MRVALJEVIC</v>
      </c>
      <c r="E6169" t="s">
        <v>10325</v>
      </c>
      <c r="F6169">
        <f>anotacoes!A6169</f>
        <v>89</v>
      </c>
      <c r="G6169">
        <f>anotacoes!B6169</f>
        <v>31</v>
      </c>
      <c r="H6169" t="str">
        <f>anotacoes!K6169</f>
        <v xml:space="preserve"> 00:03:59,590</v>
      </c>
      <c r="I6169" t="str">
        <f>anotacoes!L6169</f>
        <v xml:space="preserve"> 00:04:00,213</v>
      </c>
      <c r="J6169" t="str">
        <f>IF(L6169="PAUSE",E6169,IF(anotacoes!G6173=conversao_anotacoes!C6169,conversao_anotacoes!C6169,conversao_anotacoes!D6169))</f>
        <v>SCHMITT</v>
      </c>
      <c r="K6169" t="str">
        <f t="shared" si="192"/>
        <v>MRVALJEVIC</v>
      </c>
      <c r="L6169" t="str">
        <f>UPPER(anotacoes!H6169)</f>
        <v>FINTA</v>
      </c>
      <c r="M6169" t="str">
        <f>IF(OR(L6169="ATTACK",L6169="FINTA"),"&lt;TECNICA&gt;",UPPER(anotacoes!I6169))</f>
        <v>&lt;TECNICA&gt;</v>
      </c>
      <c r="N6169" t="str">
        <f>IF(OR(L6169="ATTACK",L6169="FINTA"),UPPER(anotacoes!I6169),"")</f>
        <v>OUCHI GARI RIGHT</v>
      </c>
      <c r="O6169" s="6" t="str">
        <f>IF(anotacoes!N6169=0,"",anotacoes!N6169)</f>
        <v/>
      </c>
      <c r="P6169" t="str">
        <f>IF(anotacoes!M6169=0,"",UPPER(anotacoes!M6169))</f>
        <v/>
      </c>
      <c r="Q6169" t="str">
        <f t="shared" si="193"/>
        <v>INSERT INTO CONVERSAO_LUTA_ACAO (cd_conversao, id_luta, sequencia, momento_inicio, momento_fim, quem_faz, quem_sofre, acao_tipo, acao, tecnica, direcao, pontuacao) VALUES (1, 89, 31, TRIM(' 00:03:59,590'), TRIM(' 00:04:00,213'), 'SCHMITT', 'MRVALJEVIC', 'FINTA', '&lt;TECNICA&gt;', 'OUCHI GARI RIGHT', NULL, NULL)</v>
      </c>
      <c r="R6169" t="s">
        <v>10327</v>
      </c>
    </row>
    <row r="6170" spans="1:18" hidden="1" x14ac:dyDescent="0.25">
      <c r="A6170" s="7">
        <f>anotacoes!D6170</f>
        <v>40587</v>
      </c>
      <c r="B6170" t="str">
        <f>anotacoes!C6170</f>
        <v>WORLD CUP BUDAPEST 2011</v>
      </c>
      <c r="C6170" t="str">
        <f>anotacoes!E6170</f>
        <v>SCHMITT</v>
      </c>
      <c r="D6170" t="str">
        <f>anotacoes!F6170</f>
        <v>MRVALJEVIC</v>
      </c>
      <c r="E6170" t="s">
        <v>10325</v>
      </c>
      <c r="F6170">
        <f>anotacoes!A6170</f>
        <v>89</v>
      </c>
      <c r="G6170">
        <f>anotacoes!B6170</f>
        <v>32</v>
      </c>
      <c r="H6170" t="str">
        <f>anotacoes!K6170</f>
        <v xml:space="preserve"> 00:04:00,213</v>
      </c>
      <c r="I6170" t="str">
        <f>anotacoes!L6170</f>
        <v xml:space="preserve"> 00:04:01,726</v>
      </c>
      <c r="J6170" t="str">
        <f>IF(L6170="PAUSE",E6170,IF(anotacoes!G6174=conversao_anotacoes!C6170,conversao_anotacoes!C6170,conversao_anotacoes!D6170))</f>
        <v>SCHMITT</v>
      </c>
      <c r="K6170" t="str">
        <f t="shared" si="192"/>
        <v>MRVALJEVIC</v>
      </c>
      <c r="L6170" t="str">
        <f>UPPER(anotacoes!H6170)</f>
        <v>GRIP TIME</v>
      </c>
      <c r="M6170" t="str">
        <f>IF(OR(L6170="ATTACK",L6170="FINTA"),"&lt;TECNICA&gt;",UPPER(anotacoes!I6170))</f>
        <v>LEFT COLLAR</v>
      </c>
      <c r="N6170" t="str">
        <f>IF(OR(L6170="ATTACK",L6170="FINTA"),UPPER(anotacoes!I6170),"")</f>
        <v/>
      </c>
      <c r="O6170" s="6" t="str">
        <f>IF(anotacoes!N6170=0,"",anotacoes!N6170)</f>
        <v/>
      </c>
      <c r="P6170" t="str">
        <f>IF(anotacoes!M6170=0,"",UPPER(anotacoes!M6170))</f>
        <v/>
      </c>
      <c r="Q6170" t="str">
        <f t="shared" si="193"/>
        <v>INSERT INTO CONVERSAO_LUTA_ACAO (cd_conversao, id_luta, sequencia, momento_inicio, momento_fim, quem_faz, quem_sofre, acao_tipo, acao, tecnica, direcao, pontuacao) VALUES (1, 89, 32, TRIM(' 00:04:00,213'), TRIM(' 00:04:01,726'), 'SCHMITT', 'MRVALJEVIC', 'GRIP TIME', 'LEFT COLLAR', NULL, NULL, NULL)</v>
      </c>
      <c r="R6170" t="s">
        <v>10327</v>
      </c>
    </row>
    <row r="6171" spans="1:18" hidden="1" x14ac:dyDescent="0.25">
      <c r="A6171" s="7">
        <f>anotacoes!D6171</f>
        <v>40587</v>
      </c>
      <c r="B6171" t="str">
        <f>anotacoes!C6171</f>
        <v>WORLD CUP BUDAPEST 2011</v>
      </c>
      <c r="C6171" t="str">
        <f>anotacoes!E6171</f>
        <v>SCHMITT</v>
      </c>
      <c r="D6171" t="str">
        <f>anotacoes!F6171</f>
        <v>MRVALJEVIC</v>
      </c>
      <c r="E6171" t="s">
        <v>10325</v>
      </c>
      <c r="F6171">
        <f>anotacoes!A6171</f>
        <v>89</v>
      </c>
      <c r="G6171">
        <f>anotacoes!B6171</f>
        <v>33</v>
      </c>
      <c r="H6171" t="str">
        <f>anotacoes!K6171</f>
        <v xml:space="preserve"> 00:04:01,726</v>
      </c>
      <c r="I6171" t="str">
        <f>anotacoes!L6171</f>
        <v xml:space="preserve"> 00:04:04,365</v>
      </c>
      <c r="J6171" t="str">
        <f>IF(L6171="PAUSE",E6171,IF(anotacoes!G6175=conversao_anotacoes!C6171,conversao_anotacoes!C6171,conversao_anotacoes!D6171))</f>
        <v>SCHMITT</v>
      </c>
      <c r="K6171" t="str">
        <f t="shared" si="192"/>
        <v>MRVALJEVIC</v>
      </c>
      <c r="L6171" t="str">
        <f>UPPER(anotacoes!H6171)</f>
        <v>ATTACK</v>
      </c>
      <c r="M6171" t="str">
        <f>IF(OR(L6171="ATTACK",L6171="FINTA"),"&lt;TECNICA&gt;",UPPER(anotacoes!I6171))</f>
        <v>&lt;TECNICA&gt;</v>
      </c>
      <c r="N6171" t="str">
        <f>IF(OR(L6171="ATTACK",L6171="FINTA"),UPPER(anotacoes!I6171),"")</f>
        <v>IPPON SEOINAGE</v>
      </c>
      <c r="O6171" s="6">
        <f>IF(anotacoes!N6171=0,"",anotacoes!N6171)</f>
        <v>4</v>
      </c>
      <c r="P6171" t="str">
        <f>IF(anotacoes!M6171=0,"",UPPER(anotacoes!M6171))</f>
        <v/>
      </c>
      <c r="Q6171" t="str">
        <f t="shared" si="193"/>
        <v>INSERT INTO CONVERSAO_LUTA_ACAO (cd_conversao, id_luta, sequencia, momento_inicio, momento_fim, quem_faz, quem_sofre, acao_tipo, acao, tecnica, direcao, pontuacao) VALUES (1, 89, 33, TRIM(' 00:04:01,726'), TRIM(' 00:04:04,365'), 'SCHMITT', 'MRVALJEVIC', 'ATTACK', '&lt;TECNICA&gt;', 'IPPON SEOINAGE', 4, NULL)</v>
      </c>
      <c r="R6171" t="s">
        <v>10327</v>
      </c>
    </row>
    <row r="6172" spans="1:18" hidden="1" x14ac:dyDescent="0.25">
      <c r="A6172" s="7">
        <f>anotacoes!D6172</f>
        <v>40587</v>
      </c>
      <c r="B6172" t="str">
        <f>anotacoes!C6172</f>
        <v>WORLD CUP BUDAPEST 2011</v>
      </c>
      <c r="C6172" t="str">
        <f>anotacoes!E6172</f>
        <v>SCHMITT</v>
      </c>
      <c r="D6172" t="str">
        <f>anotacoes!F6172</f>
        <v>MRVALJEVIC</v>
      </c>
      <c r="E6172" t="s">
        <v>10325</v>
      </c>
      <c r="F6172">
        <f>anotacoes!A6172</f>
        <v>89</v>
      </c>
      <c r="G6172">
        <f>anotacoes!B6172</f>
        <v>34</v>
      </c>
      <c r="H6172" t="str">
        <f>anotacoes!K6172</f>
        <v xml:space="preserve"> 00:04:04,552</v>
      </c>
      <c r="I6172" t="str">
        <f>anotacoes!L6172</f>
        <v xml:space="preserve"> 00:04:07,521</v>
      </c>
      <c r="J6172" t="str">
        <f>IF(L6172="PAUSE",E6172,IF(anotacoes!G6176=conversao_anotacoes!C6172,conversao_anotacoes!C6172,conversao_anotacoes!D6172))</f>
        <v>SCHMITT</v>
      </c>
      <c r="K6172" t="str">
        <f t="shared" si="192"/>
        <v>MRVALJEVIC</v>
      </c>
      <c r="L6172" t="str">
        <f>UPPER(anotacoes!H6172)</f>
        <v>GROUNDWORK COMBAT</v>
      </c>
      <c r="M6172" t="str">
        <f>IF(OR(L6172="ATTACK",L6172="FINTA"),"&lt;TECNICA&gt;",UPPER(anotacoes!I6172))</f>
        <v>DEFENSIVE POSITION</v>
      </c>
      <c r="N6172" t="str">
        <f>IF(OR(L6172="ATTACK",L6172="FINTA"),UPPER(anotacoes!I6172),"")</f>
        <v/>
      </c>
      <c r="O6172" s="6" t="str">
        <f>IF(anotacoes!N6172=0,"",anotacoes!N6172)</f>
        <v/>
      </c>
      <c r="P6172" t="str">
        <f>IF(anotacoes!M6172=0,"",UPPER(anotacoes!M6172))</f>
        <v/>
      </c>
      <c r="Q6172" t="str">
        <f t="shared" si="193"/>
        <v>INSERT INTO CONVERSAO_LUTA_ACAO (cd_conversao, id_luta, sequencia, momento_inicio, momento_fim, quem_faz, quem_sofre, acao_tipo, acao, tecnica, direcao, pontuacao) VALUES (1, 89, 34, TRIM(' 00:04:04,552'), TRIM(' 00:04:07,521'), 'SCHMITT', 'MRVALJEVIC', 'GROUNDWORK COMBAT', 'DEFENSIVE POSITION', NULL, NULL, NULL)</v>
      </c>
      <c r="R6172" t="s">
        <v>10327</v>
      </c>
    </row>
    <row r="6173" spans="1:18" hidden="1" x14ac:dyDescent="0.25">
      <c r="A6173" s="7">
        <f>anotacoes!D6173</f>
        <v>40587</v>
      </c>
      <c r="B6173" t="str">
        <f>anotacoes!C6173</f>
        <v>WORLD CUP BUDAPEST 2011</v>
      </c>
      <c r="C6173" t="str">
        <f>anotacoes!E6173</f>
        <v>SCHMITT</v>
      </c>
      <c r="D6173" t="str">
        <f>anotacoes!F6173</f>
        <v>MRVALJEVIC</v>
      </c>
      <c r="E6173" t="s">
        <v>10325</v>
      </c>
      <c r="F6173">
        <f>anotacoes!A6173</f>
        <v>89</v>
      </c>
      <c r="G6173">
        <f>anotacoes!B6173</f>
        <v>35</v>
      </c>
      <c r="H6173" t="str">
        <f>anotacoes!K6173</f>
        <v xml:space="preserve"> 00:01:53,131</v>
      </c>
      <c r="I6173" t="str">
        <f>anotacoes!L6173</f>
        <v xml:space="preserve"> 00:01:59,468</v>
      </c>
      <c r="J6173" t="str">
        <f>IF(L6173="PAUSE",E6173,IF(anotacoes!G6177=conversao_anotacoes!C6173,conversao_anotacoes!C6173,conversao_anotacoes!D6173))</f>
        <v>&lt;ARBITRO_DESCONHECIDO&gt;</v>
      </c>
      <c r="K6173" t="str">
        <f t="shared" si="192"/>
        <v/>
      </c>
      <c r="L6173" t="str">
        <f>UPPER(anotacoes!H6173)</f>
        <v>PAUSE</v>
      </c>
      <c r="M6173" t="str">
        <f>IF(OR(L6173="ATTACK",L6173="FINTA"),"&lt;TECNICA&gt;",UPPER(anotacoes!I6173))</f>
        <v>&lt;NAO_CLASSIFICADO&gt;</v>
      </c>
      <c r="N6173" t="str">
        <f>IF(OR(L6173="ATTACK",L6173="FINTA"),UPPER(anotacoes!I6173),"")</f>
        <v/>
      </c>
      <c r="O6173" s="6" t="str">
        <f>IF(anotacoes!N6173=0,"",anotacoes!N6173)</f>
        <v/>
      </c>
      <c r="P6173" t="str">
        <f>IF(anotacoes!M6173=0,"",UPPER(anotacoes!M6173))</f>
        <v/>
      </c>
      <c r="Q6173" t="str">
        <f t="shared" si="193"/>
        <v>INSERT INTO CONVERSAO_LUTA_ACAO (cd_conversao, id_luta, sequencia, momento_inicio, momento_fim, quem_faz, quem_sofre, acao_tipo, acao, tecnica, direcao, pontuacao) VALUES (1, 89, 35, TRIM(' 00:01:53,131'), TRIM(' 00:01:59,468'), '&lt;ARBITRO_DESCONHECIDO&gt;', '', 'PAUSE', '&lt;NAO_CLASSIFICADO&gt;', NULL, NULL, NULL)</v>
      </c>
      <c r="R6173" t="s">
        <v>10327</v>
      </c>
    </row>
    <row r="6174" spans="1:18" hidden="1" x14ac:dyDescent="0.25">
      <c r="A6174" s="7">
        <f>anotacoes!D6174</f>
        <v>40587</v>
      </c>
      <c r="B6174" t="str">
        <f>anotacoes!C6174</f>
        <v>WORLD CUP BUDAPEST 2011</v>
      </c>
      <c r="C6174" t="str">
        <f>anotacoes!E6174</f>
        <v>SCHMITT</v>
      </c>
      <c r="D6174" t="str">
        <f>anotacoes!F6174</f>
        <v>MRVALJEVIC</v>
      </c>
      <c r="E6174" t="s">
        <v>10325</v>
      </c>
      <c r="F6174">
        <f>anotacoes!A6174</f>
        <v>89</v>
      </c>
      <c r="G6174">
        <f>anotacoes!B6174</f>
        <v>36</v>
      </c>
      <c r="H6174" t="str">
        <f>anotacoes!K6174</f>
        <v xml:space="preserve"> 00:01:59,626</v>
      </c>
      <c r="I6174" t="str">
        <f>anotacoes!L6174</f>
        <v xml:space="preserve"> 00:02:04,334</v>
      </c>
      <c r="J6174" t="str">
        <f>IF(L6174="PAUSE",E6174,IF(anotacoes!G6178=conversao_anotacoes!C6174,conversao_anotacoes!C6174,conversao_anotacoes!D6174))</f>
        <v>SCHMITT</v>
      </c>
      <c r="K6174" t="str">
        <f t="shared" si="192"/>
        <v>MRVALJEVIC</v>
      </c>
      <c r="L6174" t="str">
        <f>UPPER(anotacoes!H6174)</f>
        <v>DISPLACEMENT</v>
      </c>
      <c r="M6174" t="str">
        <f>IF(OR(L6174="ATTACK",L6174="FINTA"),"&lt;TECNICA&gt;",UPPER(anotacoes!I6174))</f>
        <v>2-3 STEP HESITANT RIGHT</v>
      </c>
      <c r="N6174" t="str">
        <f>IF(OR(L6174="ATTACK",L6174="FINTA"),UPPER(anotacoes!I6174),"")</f>
        <v/>
      </c>
      <c r="O6174" s="6" t="str">
        <f>IF(anotacoes!N6174=0,"",anotacoes!N6174)</f>
        <v/>
      </c>
      <c r="P6174" t="str">
        <f>IF(anotacoes!M6174=0,"",UPPER(anotacoes!M6174))</f>
        <v/>
      </c>
      <c r="Q6174" t="str">
        <f t="shared" si="193"/>
        <v>INSERT INTO CONVERSAO_LUTA_ACAO (cd_conversao, id_luta, sequencia, momento_inicio, momento_fim, quem_faz, quem_sofre, acao_tipo, acao, tecnica, direcao, pontuacao) VALUES (1, 89, 36, TRIM(' 00:01:59,626'), TRIM(' 00:02:04,334'), 'SCHMITT', 'MRVALJEVIC', 'DISPLACEMENT', '2-3 STEP HESITANT RIGHT', NULL, NULL, NULL)</v>
      </c>
      <c r="R6174" t="s">
        <v>10327</v>
      </c>
    </row>
    <row r="6175" spans="1:18" hidden="1" x14ac:dyDescent="0.25">
      <c r="A6175" s="7">
        <f>anotacoes!D6175</f>
        <v>40587</v>
      </c>
      <c r="B6175" t="str">
        <f>anotacoes!C6175</f>
        <v>WORLD CUP BUDAPEST 2011</v>
      </c>
      <c r="C6175" t="str">
        <f>anotacoes!E6175</f>
        <v>SCHMITT</v>
      </c>
      <c r="D6175" t="str">
        <f>anotacoes!F6175</f>
        <v>MRVALJEVIC</v>
      </c>
      <c r="E6175" t="s">
        <v>10325</v>
      </c>
      <c r="F6175">
        <f>anotacoes!A6175</f>
        <v>89</v>
      </c>
      <c r="G6175">
        <f>anotacoes!B6175</f>
        <v>37</v>
      </c>
      <c r="H6175" t="str">
        <f>anotacoes!K6175</f>
        <v xml:space="preserve"> 00:02:04,497</v>
      </c>
      <c r="I6175" t="str">
        <f>anotacoes!L6175</f>
        <v xml:space="preserve"> 00:02:06,064</v>
      </c>
      <c r="J6175" t="str">
        <f>IF(L6175="PAUSE",E6175,IF(anotacoes!G6179=conversao_anotacoes!C6175,conversao_anotacoes!C6175,conversao_anotacoes!D6175))</f>
        <v>SCHMITT</v>
      </c>
      <c r="K6175" t="str">
        <f t="shared" si="192"/>
        <v>MRVALJEVIC</v>
      </c>
      <c r="L6175" t="str">
        <f>UPPER(anotacoes!H6175)</f>
        <v>DISPLACEMENT</v>
      </c>
      <c r="M6175" t="str">
        <f>IF(OR(L6175="ATTACK",L6175="FINTA"),"&lt;TECNICA&gt;",UPPER(anotacoes!I6175))</f>
        <v>TRY TO GRIP WITH CONTACT</v>
      </c>
      <c r="N6175" t="str">
        <f>IF(OR(L6175="ATTACK",L6175="FINTA"),UPPER(anotacoes!I6175),"")</f>
        <v/>
      </c>
      <c r="O6175" s="6" t="str">
        <f>IF(anotacoes!N6175=0,"",anotacoes!N6175)</f>
        <v/>
      </c>
      <c r="P6175" t="str">
        <f>IF(anotacoes!M6175=0,"",UPPER(anotacoes!M6175))</f>
        <v/>
      </c>
      <c r="Q6175" t="str">
        <f t="shared" si="193"/>
        <v>INSERT INTO CONVERSAO_LUTA_ACAO (cd_conversao, id_luta, sequencia, momento_inicio, momento_fim, quem_faz, quem_sofre, acao_tipo, acao, tecnica, direcao, pontuacao) VALUES (1, 89, 37, TRIM(' 00:02:04,497'), TRIM(' 00:02:06,064'), 'SCHMITT', 'MRVALJEVIC', 'DISPLACEMENT', 'TRY TO GRIP WITH CONTACT', NULL, NULL, NULL)</v>
      </c>
      <c r="R6175" t="s">
        <v>10327</v>
      </c>
    </row>
    <row r="6176" spans="1:18" hidden="1" x14ac:dyDescent="0.25">
      <c r="A6176" s="7">
        <f>anotacoes!D6176</f>
        <v>40587</v>
      </c>
      <c r="B6176" t="str">
        <f>anotacoes!C6176</f>
        <v>WORLD CUP BUDAPEST 2011</v>
      </c>
      <c r="C6176" t="str">
        <f>anotacoes!E6176</f>
        <v>SCHMITT</v>
      </c>
      <c r="D6176" t="str">
        <f>anotacoes!F6176</f>
        <v>MRVALJEVIC</v>
      </c>
      <c r="E6176" t="s">
        <v>10325</v>
      </c>
      <c r="F6176">
        <f>anotacoes!A6176</f>
        <v>89</v>
      </c>
      <c r="G6176">
        <f>anotacoes!B6176</f>
        <v>38</v>
      </c>
      <c r="H6176" t="str">
        <f>anotacoes!K6176</f>
        <v xml:space="preserve"> 00:04:10,152</v>
      </c>
      <c r="I6176" t="str">
        <f>anotacoes!L6176</f>
        <v xml:space="preserve"> 00:04:10,997</v>
      </c>
      <c r="J6176" t="str">
        <f>IF(L6176="PAUSE",E6176,IF(anotacoes!G6180=conversao_anotacoes!C6176,conversao_anotacoes!C6176,conversao_anotacoes!D6176))</f>
        <v>SCHMITT</v>
      </c>
      <c r="K6176" t="str">
        <f t="shared" si="192"/>
        <v>MRVALJEVIC</v>
      </c>
      <c r="L6176" t="str">
        <f>UPPER(anotacoes!H6176)</f>
        <v>GRIP TIME</v>
      </c>
      <c r="M6176" t="str">
        <f>IF(OR(L6176="ATTACK",L6176="FINTA"),"&lt;TECNICA&gt;",UPPER(anotacoes!I6176))</f>
        <v>LEFT COLLAR</v>
      </c>
      <c r="N6176" t="str">
        <f>IF(OR(L6176="ATTACK",L6176="FINTA"),UPPER(anotacoes!I6176),"")</f>
        <v/>
      </c>
      <c r="O6176" s="6" t="str">
        <f>IF(anotacoes!N6176=0,"",anotacoes!N6176)</f>
        <v/>
      </c>
      <c r="P6176" t="str">
        <f>IF(anotacoes!M6176=0,"",UPPER(anotacoes!M6176))</f>
        <v/>
      </c>
      <c r="Q6176" t="str">
        <f t="shared" si="193"/>
        <v>INSERT INTO CONVERSAO_LUTA_ACAO (cd_conversao, id_luta, sequencia, momento_inicio, momento_fim, quem_faz, quem_sofre, acao_tipo, acao, tecnica, direcao, pontuacao) VALUES (1, 89, 38, TRIM(' 00:04:10,152'), TRIM(' 00:04:10,997'), 'SCHMITT', 'MRVALJEVIC', 'GRIP TIME', 'LEFT COLLAR', NULL, NULL, NULL)</v>
      </c>
      <c r="R6176" t="s">
        <v>10327</v>
      </c>
    </row>
    <row r="6177" spans="1:18" hidden="1" x14ac:dyDescent="0.25">
      <c r="A6177" s="7">
        <f>anotacoes!D6177</f>
        <v>40587</v>
      </c>
      <c r="B6177" t="str">
        <f>anotacoes!C6177</f>
        <v>WORLD CUP BUDAPEST 2011</v>
      </c>
      <c r="C6177" t="str">
        <f>anotacoes!E6177</f>
        <v>SCHMITT</v>
      </c>
      <c r="D6177" t="str">
        <f>anotacoes!F6177</f>
        <v>MRVALJEVIC</v>
      </c>
      <c r="E6177" t="s">
        <v>10325</v>
      </c>
      <c r="F6177">
        <f>anotacoes!A6177</f>
        <v>89</v>
      </c>
      <c r="G6177">
        <f>anotacoes!B6177</f>
        <v>39</v>
      </c>
      <c r="H6177" t="str">
        <f>anotacoes!K6177</f>
        <v xml:space="preserve"> 00:04:10,997</v>
      </c>
      <c r="I6177" t="str">
        <f>anotacoes!L6177</f>
        <v xml:space="preserve"> 00:04:12,068</v>
      </c>
      <c r="J6177" t="str">
        <f>IF(L6177="PAUSE",E6177,IF(anotacoes!G6181=conversao_anotacoes!C6177,conversao_anotacoes!C6177,conversao_anotacoes!D6177))</f>
        <v>SCHMITT</v>
      </c>
      <c r="K6177" t="str">
        <f t="shared" si="192"/>
        <v>MRVALJEVIC</v>
      </c>
      <c r="L6177" t="str">
        <f>UPPER(anotacoes!H6177)</f>
        <v>ATTACK</v>
      </c>
      <c r="M6177" t="str">
        <f>IF(OR(L6177="ATTACK",L6177="FINTA"),"&lt;TECNICA&gt;",UPPER(anotacoes!I6177))</f>
        <v>&lt;TECNICA&gt;</v>
      </c>
      <c r="N6177" t="str">
        <f>IF(OR(L6177="ATTACK",L6177="FINTA"),UPPER(anotacoes!I6177),"")</f>
        <v>IPPON SEOINAGE</v>
      </c>
      <c r="O6177" s="6">
        <f>IF(anotacoes!N6177=0,"",anotacoes!N6177)</f>
        <v>4</v>
      </c>
      <c r="P6177" t="str">
        <f>IF(anotacoes!M6177=0,"",UPPER(anotacoes!M6177))</f>
        <v/>
      </c>
      <c r="Q6177" t="str">
        <f t="shared" si="193"/>
        <v>INSERT INTO CONVERSAO_LUTA_ACAO (cd_conversao, id_luta, sequencia, momento_inicio, momento_fim, quem_faz, quem_sofre, acao_tipo, acao, tecnica, direcao, pontuacao) VALUES (1, 89, 39, TRIM(' 00:04:10,997'), TRIM(' 00:04:12,068'), 'SCHMITT', 'MRVALJEVIC', 'ATTACK', '&lt;TECNICA&gt;', 'IPPON SEOINAGE', 4, NULL)</v>
      </c>
      <c r="R6177" t="s">
        <v>10327</v>
      </c>
    </row>
    <row r="6178" spans="1:18" hidden="1" x14ac:dyDescent="0.25">
      <c r="A6178" s="7">
        <f>anotacoes!D6178</f>
        <v>40587</v>
      </c>
      <c r="B6178" t="str">
        <f>anotacoes!C6178</f>
        <v>WORLD CUP BUDAPEST 2011</v>
      </c>
      <c r="C6178" t="str">
        <f>anotacoes!E6178</f>
        <v>SCHMITT</v>
      </c>
      <c r="D6178" t="str">
        <f>anotacoes!F6178</f>
        <v>MRVALJEVIC</v>
      </c>
      <c r="E6178" t="s">
        <v>10325</v>
      </c>
      <c r="F6178">
        <f>anotacoes!A6178</f>
        <v>89</v>
      </c>
      <c r="G6178">
        <f>anotacoes!B6178</f>
        <v>40</v>
      </c>
      <c r="H6178" t="str">
        <f>anotacoes!K6178</f>
        <v xml:space="preserve"> 00:04:12,287</v>
      </c>
      <c r="I6178" t="str">
        <f>anotacoes!L6178</f>
        <v xml:space="preserve"> 00:05:02,648</v>
      </c>
      <c r="J6178" t="str">
        <f>IF(L6178="PAUSE",E6178,IF(anotacoes!G6182=conversao_anotacoes!C6178,conversao_anotacoes!C6178,conversao_anotacoes!D6178))</f>
        <v>SCHMITT</v>
      </c>
      <c r="K6178" t="str">
        <f t="shared" si="192"/>
        <v>MRVALJEVIC</v>
      </c>
      <c r="L6178" t="str">
        <f>UPPER(anotacoes!H6178)</f>
        <v>GROUNDWORK COMBAT</v>
      </c>
      <c r="M6178" t="str">
        <f>IF(OR(L6178="ATTACK",L6178="FINTA"),"&lt;TECNICA&gt;",UPPER(anotacoes!I6178))</f>
        <v>DEFENSIVE POSITION</v>
      </c>
      <c r="N6178" t="str">
        <f>IF(OR(L6178="ATTACK",L6178="FINTA"),UPPER(anotacoes!I6178),"")</f>
        <v/>
      </c>
      <c r="O6178" s="6" t="str">
        <f>IF(anotacoes!N6178=0,"",anotacoes!N6178)</f>
        <v/>
      </c>
      <c r="P6178" t="str">
        <f>IF(anotacoes!M6178=0,"",UPPER(anotacoes!M6178))</f>
        <v/>
      </c>
      <c r="Q6178" t="str">
        <f t="shared" si="193"/>
        <v>INSERT INTO CONVERSAO_LUTA_ACAO (cd_conversao, id_luta, sequencia, momento_inicio, momento_fim, quem_faz, quem_sofre, acao_tipo, acao, tecnica, direcao, pontuacao) VALUES (1, 89, 40, TRIM(' 00:04:12,287'), TRIM(' 00:05:02,648'), 'SCHMITT', 'MRVALJEVIC', 'GROUNDWORK COMBAT', 'DEFENSIVE POSITION', NULL, NULL, NULL)</v>
      </c>
      <c r="R6178" t="s">
        <v>10327</v>
      </c>
    </row>
    <row r="6179" spans="1:18" hidden="1" x14ac:dyDescent="0.25">
      <c r="A6179" s="7">
        <f>anotacoes!D6179</f>
        <v>40587</v>
      </c>
      <c r="B6179" t="str">
        <f>anotacoes!C6179</f>
        <v>WORLD CUP BUDAPEST 2011</v>
      </c>
      <c r="C6179" t="str">
        <f>anotacoes!E6179</f>
        <v>SCHMITT</v>
      </c>
      <c r="D6179" t="str">
        <f>anotacoes!F6179</f>
        <v>MRVALJEVIC</v>
      </c>
      <c r="E6179" t="s">
        <v>10325</v>
      </c>
      <c r="F6179">
        <f>anotacoes!A6179</f>
        <v>89</v>
      </c>
      <c r="G6179">
        <f>anotacoes!B6179</f>
        <v>41</v>
      </c>
      <c r="H6179" t="str">
        <f>anotacoes!K6179</f>
        <v xml:space="preserve"> 00:01:53,131</v>
      </c>
      <c r="I6179" t="str">
        <f>anotacoes!L6179</f>
        <v xml:space="preserve"> 00:01:59,468</v>
      </c>
      <c r="J6179" t="str">
        <f>IF(L6179="PAUSE",E6179,IF(anotacoes!G6183=conversao_anotacoes!C6179,conversao_anotacoes!C6179,conversao_anotacoes!D6179))</f>
        <v>&lt;ARBITRO_DESCONHECIDO&gt;</v>
      </c>
      <c r="K6179" t="str">
        <f t="shared" si="192"/>
        <v/>
      </c>
      <c r="L6179" t="str">
        <f>UPPER(anotacoes!H6179)</f>
        <v>PAUSE</v>
      </c>
      <c r="M6179" t="str">
        <f>IF(OR(L6179="ATTACK",L6179="FINTA"),"&lt;TECNICA&gt;",UPPER(anotacoes!I6179))</f>
        <v>&lt;NAO_CLASSIFICADO&gt;</v>
      </c>
      <c r="N6179" t="str">
        <f>IF(OR(L6179="ATTACK",L6179="FINTA"),UPPER(anotacoes!I6179),"")</f>
        <v/>
      </c>
      <c r="O6179" s="6" t="str">
        <f>IF(anotacoes!N6179=0,"",anotacoes!N6179)</f>
        <v/>
      </c>
      <c r="P6179" t="str">
        <f>IF(anotacoes!M6179=0,"",UPPER(anotacoes!M6179))</f>
        <v/>
      </c>
      <c r="Q6179" t="str">
        <f t="shared" si="193"/>
        <v>INSERT INTO CONVERSAO_LUTA_ACAO (cd_conversao, id_luta, sequencia, momento_inicio, momento_fim, quem_faz, quem_sofre, acao_tipo, acao, tecnica, direcao, pontuacao) VALUES (1, 89, 41, TRIM(' 00:01:53,131'), TRIM(' 00:01:59,468'), '&lt;ARBITRO_DESCONHECIDO&gt;', '', 'PAUSE', '&lt;NAO_CLASSIFICADO&gt;', NULL, NULL, NULL)</v>
      </c>
      <c r="R6179" t="s">
        <v>10327</v>
      </c>
    </row>
    <row r="6180" spans="1:18" hidden="1" x14ac:dyDescent="0.25">
      <c r="A6180" s="7">
        <f>anotacoes!D6180</f>
        <v>40587</v>
      </c>
      <c r="B6180" t="str">
        <f>anotacoes!C6180</f>
        <v>WORLD CUP BUDAPEST 2011</v>
      </c>
      <c r="C6180" t="str">
        <f>anotacoes!E6180</f>
        <v>SCHMITT</v>
      </c>
      <c r="D6180" t="str">
        <f>anotacoes!F6180</f>
        <v>MRVALJEVIC</v>
      </c>
      <c r="E6180" t="s">
        <v>10325</v>
      </c>
      <c r="F6180">
        <f>anotacoes!A6180</f>
        <v>89</v>
      </c>
      <c r="G6180">
        <f>anotacoes!B6180</f>
        <v>42</v>
      </c>
      <c r="H6180" t="str">
        <f>anotacoes!K6180</f>
        <v xml:space="preserve"> 00:01:59,626</v>
      </c>
      <c r="I6180" t="str">
        <f>anotacoes!L6180</f>
        <v xml:space="preserve"> 00:02:04,334</v>
      </c>
      <c r="J6180" t="str">
        <f>IF(L6180="PAUSE",E6180,IF(anotacoes!G6184=conversao_anotacoes!C6180,conversao_anotacoes!C6180,conversao_anotacoes!D6180))</f>
        <v>SCHMITT</v>
      </c>
      <c r="K6180" t="str">
        <f t="shared" si="192"/>
        <v>MRVALJEVIC</v>
      </c>
      <c r="L6180" t="str">
        <f>UPPER(anotacoes!H6180)</f>
        <v>DISPLACEMENT</v>
      </c>
      <c r="M6180" t="str">
        <f>IF(OR(L6180="ATTACK",L6180="FINTA"),"&lt;TECNICA&gt;",UPPER(anotacoes!I6180))</f>
        <v>2-3 STEP HESITANT RIGHT</v>
      </c>
      <c r="N6180" t="str">
        <f>IF(OR(L6180="ATTACK",L6180="FINTA"),UPPER(anotacoes!I6180),"")</f>
        <v/>
      </c>
      <c r="O6180" s="6" t="str">
        <f>IF(anotacoes!N6180=0,"",anotacoes!N6180)</f>
        <v/>
      </c>
      <c r="P6180" t="str">
        <f>IF(anotacoes!M6180=0,"",UPPER(anotacoes!M6180))</f>
        <v/>
      </c>
      <c r="Q6180" t="str">
        <f t="shared" si="193"/>
        <v>INSERT INTO CONVERSAO_LUTA_ACAO (cd_conversao, id_luta, sequencia, momento_inicio, momento_fim, quem_faz, quem_sofre, acao_tipo, acao, tecnica, direcao, pontuacao) VALUES (1, 89, 42, TRIM(' 00:01:59,626'), TRIM(' 00:02:04,334'), 'SCHMITT', 'MRVALJEVIC', 'DISPLACEMENT', '2-3 STEP HESITANT RIGHT', NULL, NULL, NULL)</v>
      </c>
      <c r="R6180" t="s">
        <v>10327</v>
      </c>
    </row>
    <row r="6181" spans="1:18" hidden="1" x14ac:dyDescent="0.25">
      <c r="A6181" s="7">
        <f>anotacoes!D6181</f>
        <v>40587</v>
      </c>
      <c r="B6181" t="str">
        <f>anotacoes!C6181</f>
        <v>WORLD CUP BUDAPEST 2011</v>
      </c>
      <c r="C6181" t="str">
        <f>anotacoes!E6181</f>
        <v>SCHMITT</v>
      </c>
      <c r="D6181" t="str">
        <f>anotacoes!F6181</f>
        <v>MRVALJEVIC</v>
      </c>
      <c r="E6181" t="s">
        <v>10325</v>
      </c>
      <c r="F6181">
        <f>anotacoes!A6181</f>
        <v>89</v>
      </c>
      <c r="G6181">
        <f>anotacoes!B6181</f>
        <v>43</v>
      </c>
      <c r="H6181" t="str">
        <f>anotacoes!K6181</f>
        <v xml:space="preserve"> 00:02:04,497</v>
      </c>
      <c r="I6181" t="str">
        <f>anotacoes!L6181</f>
        <v xml:space="preserve"> 00:02:06,064</v>
      </c>
      <c r="J6181" t="str">
        <f>IF(L6181="PAUSE",E6181,IF(anotacoes!G6185=conversao_anotacoes!C6181,conversao_anotacoes!C6181,conversao_anotacoes!D6181))</f>
        <v>SCHMITT</v>
      </c>
      <c r="K6181" t="str">
        <f t="shared" si="192"/>
        <v>MRVALJEVIC</v>
      </c>
      <c r="L6181" t="str">
        <f>UPPER(anotacoes!H6181)</f>
        <v>DISPLACEMENT</v>
      </c>
      <c r="M6181" t="str">
        <f>IF(OR(L6181="ATTACK",L6181="FINTA"),"&lt;TECNICA&gt;",UPPER(anotacoes!I6181))</f>
        <v>TRY TO GRIP WITH CONTACT</v>
      </c>
      <c r="N6181" t="str">
        <f>IF(OR(L6181="ATTACK",L6181="FINTA"),UPPER(anotacoes!I6181),"")</f>
        <v/>
      </c>
      <c r="O6181" s="6" t="str">
        <f>IF(anotacoes!N6181=0,"",anotacoes!N6181)</f>
        <v/>
      </c>
      <c r="P6181" t="str">
        <f>IF(anotacoes!M6181=0,"",UPPER(anotacoes!M6181))</f>
        <v/>
      </c>
      <c r="Q6181" t="str">
        <f t="shared" si="193"/>
        <v>INSERT INTO CONVERSAO_LUTA_ACAO (cd_conversao, id_luta, sequencia, momento_inicio, momento_fim, quem_faz, quem_sofre, acao_tipo, acao, tecnica, direcao, pontuacao) VALUES (1, 89, 43, TRIM(' 00:02:04,497'), TRIM(' 00:02:06,064'), 'SCHMITT', 'MRVALJEVIC', 'DISPLACEMENT', 'TRY TO GRIP WITH CONTACT', NULL, NULL, NULL)</v>
      </c>
      <c r="R6181" t="s">
        <v>10327</v>
      </c>
    </row>
    <row r="6182" spans="1:18" hidden="1" x14ac:dyDescent="0.25">
      <c r="A6182" s="7">
        <f>anotacoes!D6182</f>
        <v>40587</v>
      </c>
      <c r="B6182" t="str">
        <f>anotacoes!C6182</f>
        <v>WORLD CUP BUDAPEST 2011</v>
      </c>
      <c r="C6182" t="str">
        <f>anotacoes!E6182</f>
        <v>SCHMITT</v>
      </c>
      <c r="D6182" t="str">
        <f>anotacoes!F6182</f>
        <v>MRVALJEVIC</v>
      </c>
      <c r="E6182" t="s">
        <v>10325</v>
      </c>
      <c r="F6182">
        <f>anotacoes!A6182</f>
        <v>89</v>
      </c>
      <c r="G6182">
        <f>anotacoes!B6182</f>
        <v>44</v>
      </c>
      <c r="H6182" t="str">
        <f>anotacoes!K6182</f>
        <v xml:space="preserve"> 00:05:09,381</v>
      </c>
      <c r="I6182" t="str">
        <f>anotacoes!L6182</f>
        <v xml:space="preserve"> 00:05:11,075</v>
      </c>
      <c r="J6182" t="str">
        <f>IF(L6182="PAUSE",E6182,IF(anotacoes!G6186=conversao_anotacoes!C6182,conversao_anotacoes!C6182,conversao_anotacoes!D6182))</f>
        <v>SCHMITT</v>
      </c>
      <c r="K6182" t="str">
        <f t="shared" si="192"/>
        <v>MRVALJEVIC</v>
      </c>
      <c r="L6182" t="str">
        <f>UPPER(anotacoes!H6182)</f>
        <v>GRIP TIME</v>
      </c>
      <c r="M6182" t="str">
        <f>IF(OR(L6182="ATTACK",L6182="FINTA"),"&lt;TECNICA&gt;",UPPER(anotacoes!I6182))</f>
        <v>LEFT COLLAR RIGHT SLEEVE</v>
      </c>
      <c r="N6182" t="str">
        <f>IF(OR(L6182="ATTACK",L6182="FINTA"),UPPER(anotacoes!I6182),"")</f>
        <v/>
      </c>
      <c r="O6182" s="6" t="str">
        <f>IF(anotacoes!N6182=0,"",anotacoes!N6182)</f>
        <v/>
      </c>
      <c r="P6182" t="str">
        <f>IF(anotacoes!M6182=0,"",UPPER(anotacoes!M6182))</f>
        <v/>
      </c>
      <c r="Q6182" t="str">
        <f t="shared" si="193"/>
        <v>INSERT INTO CONVERSAO_LUTA_ACAO (cd_conversao, id_luta, sequencia, momento_inicio, momento_fim, quem_faz, quem_sofre, acao_tipo, acao, tecnica, direcao, pontuacao) VALUES (1, 89, 44, TRIM(' 00:05:09,381'), TRIM(' 00:05:11,075'), 'SCHMITT', 'MRVALJEVIC', 'GRIP TIME', 'LEFT COLLAR RIGHT SLEEVE', NULL, NULL, NULL)</v>
      </c>
      <c r="R6182" t="s">
        <v>10327</v>
      </c>
    </row>
    <row r="6183" spans="1:18" hidden="1" x14ac:dyDescent="0.25">
      <c r="A6183" s="7">
        <f>anotacoes!D6183</f>
        <v>40587</v>
      </c>
      <c r="B6183" t="str">
        <f>anotacoes!C6183</f>
        <v>WORLD CUP BUDAPEST 2011</v>
      </c>
      <c r="C6183" t="str">
        <f>anotacoes!E6183</f>
        <v>SCHMITT</v>
      </c>
      <c r="D6183" t="str">
        <f>anotacoes!F6183</f>
        <v>MRVALJEVIC</v>
      </c>
      <c r="E6183" t="s">
        <v>10325</v>
      </c>
      <c r="F6183">
        <f>anotacoes!A6183</f>
        <v>89</v>
      </c>
      <c r="G6183">
        <f>anotacoes!B6183</f>
        <v>45</v>
      </c>
      <c r="H6183" t="str">
        <f>anotacoes!K6183</f>
        <v xml:space="preserve"> 00:05:11,075</v>
      </c>
      <c r="I6183" t="str">
        <f>anotacoes!L6183</f>
        <v xml:space="preserve"> 00:05:14,470</v>
      </c>
      <c r="J6183" t="str">
        <f>IF(L6183="PAUSE",E6183,IF(anotacoes!G6187=conversao_anotacoes!C6183,conversao_anotacoes!C6183,conversao_anotacoes!D6183))</f>
        <v>SCHMITT</v>
      </c>
      <c r="K6183" t="str">
        <f t="shared" si="192"/>
        <v>MRVALJEVIC</v>
      </c>
      <c r="L6183" t="str">
        <f>UPPER(anotacoes!H6183)</f>
        <v>GRIP TIME</v>
      </c>
      <c r="M6183" t="str">
        <f>IF(OR(L6183="ATTACK",L6183="FINTA"),"&lt;TECNICA&gt;",UPPER(anotacoes!I6183))</f>
        <v>LEFT COLLAR</v>
      </c>
      <c r="N6183" t="str">
        <f>IF(OR(L6183="ATTACK",L6183="FINTA"),UPPER(anotacoes!I6183),"")</f>
        <v/>
      </c>
      <c r="O6183" s="6" t="str">
        <f>IF(anotacoes!N6183=0,"",anotacoes!N6183)</f>
        <v/>
      </c>
      <c r="P6183" t="str">
        <f>IF(anotacoes!M6183=0,"",UPPER(anotacoes!M6183))</f>
        <v/>
      </c>
      <c r="Q6183" t="str">
        <f t="shared" si="193"/>
        <v>INSERT INTO CONVERSAO_LUTA_ACAO (cd_conversao, id_luta, sequencia, momento_inicio, momento_fim, quem_faz, quem_sofre, acao_tipo, acao, tecnica, direcao, pontuacao) VALUES (1, 89, 45, TRIM(' 00:05:11,075'), TRIM(' 00:05:14,470'), 'SCHMITT', 'MRVALJEVIC', 'GRIP TIME', 'LEFT COLLAR', NULL, NULL, NULL)</v>
      </c>
      <c r="R6183" t="s">
        <v>10327</v>
      </c>
    </row>
    <row r="6184" spans="1:18" hidden="1" x14ac:dyDescent="0.25">
      <c r="A6184" s="7">
        <f>anotacoes!D6184</f>
        <v>40587</v>
      </c>
      <c r="B6184" t="str">
        <f>anotacoes!C6184</f>
        <v>WORLD CUP BUDAPEST 2011</v>
      </c>
      <c r="C6184" t="str">
        <f>anotacoes!E6184</f>
        <v>SCHMITT</v>
      </c>
      <c r="D6184" t="str">
        <f>anotacoes!F6184</f>
        <v>MRVALJEVIC</v>
      </c>
      <c r="E6184" t="s">
        <v>10325</v>
      </c>
      <c r="F6184">
        <f>anotacoes!A6184</f>
        <v>89</v>
      </c>
      <c r="G6184">
        <f>anotacoes!B6184</f>
        <v>46</v>
      </c>
      <c r="H6184" t="str">
        <f>anotacoes!K6184</f>
        <v xml:space="preserve"> 00:01:53,131</v>
      </c>
      <c r="I6184" t="str">
        <f>anotacoes!L6184</f>
        <v xml:space="preserve"> 00:01:59,468</v>
      </c>
      <c r="J6184" t="str">
        <f>IF(L6184="PAUSE",E6184,IF(anotacoes!G6188=conversao_anotacoes!C6184,conversao_anotacoes!C6184,conversao_anotacoes!D6184))</f>
        <v>&lt;ARBITRO_DESCONHECIDO&gt;</v>
      </c>
      <c r="K6184" t="str">
        <f t="shared" si="192"/>
        <v/>
      </c>
      <c r="L6184" t="str">
        <f>UPPER(anotacoes!H6184)</f>
        <v>PAUSE</v>
      </c>
      <c r="M6184" t="str">
        <f>IF(OR(L6184="ATTACK",L6184="FINTA"),"&lt;TECNICA&gt;",UPPER(anotacoes!I6184))</f>
        <v>&lt;NAO_CLASSIFICADO&gt;</v>
      </c>
      <c r="N6184" t="str">
        <f>IF(OR(L6184="ATTACK",L6184="FINTA"),UPPER(anotacoes!I6184),"")</f>
        <v/>
      </c>
      <c r="O6184" s="6" t="str">
        <f>IF(anotacoes!N6184=0,"",anotacoes!N6184)</f>
        <v/>
      </c>
      <c r="P6184" t="str">
        <f>IF(anotacoes!M6184=0,"",UPPER(anotacoes!M6184))</f>
        <v/>
      </c>
      <c r="Q6184" t="str">
        <f t="shared" si="193"/>
        <v>INSERT INTO CONVERSAO_LUTA_ACAO (cd_conversao, id_luta, sequencia, momento_inicio, momento_fim, quem_faz, quem_sofre, acao_tipo, acao, tecnica, direcao, pontuacao) VALUES (1, 89, 46, TRIM(' 00:01:53,131'), TRIM(' 00:01:59,468'), '&lt;ARBITRO_DESCONHECIDO&gt;', '', 'PAUSE', '&lt;NAO_CLASSIFICADO&gt;', NULL, NULL, NULL)</v>
      </c>
      <c r="R6184" t="s">
        <v>10327</v>
      </c>
    </row>
    <row r="6185" spans="1:18" hidden="1" x14ac:dyDescent="0.25">
      <c r="A6185" s="7">
        <f>anotacoes!D6185</f>
        <v>40587</v>
      </c>
      <c r="B6185" t="str">
        <f>anotacoes!C6185</f>
        <v>WORLD CUP BUDAPEST 2011</v>
      </c>
      <c r="C6185" t="str">
        <f>anotacoes!E6185</f>
        <v>SCHMITT</v>
      </c>
      <c r="D6185" t="str">
        <f>anotacoes!F6185</f>
        <v>MRVALJEVIC</v>
      </c>
      <c r="E6185" t="s">
        <v>10325</v>
      </c>
      <c r="F6185">
        <f>anotacoes!A6185</f>
        <v>89</v>
      </c>
      <c r="G6185">
        <f>anotacoes!B6185</f>
        <v>47</v>
      </c>
      <c r="H6185" t="str">
        <f>anotacoes!K6185</f>
        <v xml:space="preserve"> 00:01:59,626</v>
      </c>
      <c r="I6185" t="str">
        <f>anotacoes!L6185</f>
        <v xml:space="preserve"> 00:02:04,334</v>
      </c>
      <c r="J6185" t="str">
        <f>IF(L6185="PAUSE",E6185,IF(anotacoes!G6189=conversao_anotacoes!C6185,conversao_anotacoes!C6185,conversao_anotacoes!D6185))</f>
        <v>SCHMITT</v>
      </c>
      <c r="K6185" t="str">
        <f t="shared" si="192"/>
        <v>MRVALJEVIC</v>
      </c>
      <c r="L6185" t="str">
        <f>UPPER(anotacoes!H6185)</f>
        <v>DISPLACEMENT</v>
      </c>
      <c r="M6185" t="str">
        <f>IF(OR(L6185="ATTACK",L6185="FINTA"),"&lt;TECNICA&gt;",UPPER(anotacoes!I6185))</f>
        <v>2-3 STEP HESITANT RIGHT</v>
      </c>
      <c r="N6185" t="str">
        <f>IF(OR(L6185="ATTACK",L6185="FINTA"),UPPER(anotacoes!I6185),"")</f>
        <v/>
      </c>
      <c r="O6185" s="6" t="str">
        <f>IF(anotacoes!N6185=0,"",anotacoes!N6185)</f>
        <v/>
      </c>
      <c r="P6185" t="str">
        <f>IF(anotacoes!M6185=0,"",UPPER(anotacoes!M6185))</f>
        <v/>
      </c>
      <c r="Q6185" t="str">
        <f t="shared" si="193"/>
        <v>INSERT INTO CONVERSAO_LUTA_ACAO (cd_conversao, id_luta, sequencia, momento_inicio, momento_fim, quem_faz, quem_sofre, acao_tipo, acao, tecnica, direcao, pontuacao) VALUES (1, 89, 47, TRIM(' 00:01:59,626'), TRIM(' 00:02:04,334'), 'SCHMITT', 'MRVALJEVIC', 'DISPLACEMENT', '2-3 STEP HESITANT RIGHT', NULL, NULL, NULL)</v>
      </c>
      <c r="R6185" t="s">
        <v>10327</v>
      </c>
    </row>
    <row r="6186" spans="1:18" hidden="1" x14ac:dyDescent="0.25">
      <c r="A6186" s="7">
        <f>anotacoes!D6186</f>
        <v>40587</v>
      </c>
      <c r="B6186" t="str">
        <f>anotacoes!C6186</f>
        <v>WORLD CUP BUDAPEST 2011</v>
      </c>
      <c r="C6186" t="str">
        <f>anotacoes!E6186</f>
        <v>SCHMITT</v>
      </c>
      <c r="D6186" t="str">
        <f>anotacoes!F6186</f>
        <v>MRVALJEVIC</v>
      </c>
      <c r="E6186" t="s">
        <v>10325</v>
      </c>
      <c r="F6186">
        <f>anotacoes!A6186</f>
        <v>89</v>
      </c>
      <c r="G6186">
        <f>anotacoes!B6186</f>
        <v>48</v>
      </c>
      <c r="H6186" t="str">
        <f>anotacoes!K6186</f>
        <v xml:space="preserve"> 00:02:04,497</v>
      </c>
      <c r="I6186" t="str">
        <f>anotacoes!L6186</f>
        <v xml:space="preserve"> 00:02:06,064</v>
      </c>
      <c r="J6186" t="str">
        <f>IF(L6186="PAUSE",E6186,IF(anotacoes!G6190=conversao_anotacoes!C6186,conversao_anotacoes!C6186,conversao_anotacoes!D6186))</f>
        <v>SCHMITT</v>
      </c>
      <c r="K6186" t="str">
        <f t="shared" si="192"/>
        <v>MRVALJEVIC</v>
      </c>
      <c r="L6186" t="str">
        <f>UPPER(anotacoes!H6186)</f>
        <v>DISPLACEMENT</v>
      </c>
      <c r="M6186" t="str">
        <f>IF(OR(L6186="ATTACK",L6186="FINTA"),"&lt;TECNICA&gt;",UPPER(anotacoes!I6186))</f>
        <v>TRY TO GRIP WITH CONTACT</v>
      </c>
      <c r="N6186" t="str">
        <f>IF(OR(L6186="ATTACK",L6186="FINTA"),UPPER(anotacoes!I6186),"")</f>
        <v/>
      </c>
      <c r="O6186" s="6" t="str">
        <f>IF(anotacoes!N6186=0,"",anotacoes!N6186)</f>
        <v/>
      </c>
      <c r="P6186" t="str">
        <f>IF(anotacoes!M6186=0,"",UPPER(anotacoes!M6186))</f>
        <v/>
      </c>
      <c r="Q6186" t="str">
        <f t="shared" si="193"/>
        <v>INSERT INTO CONVERSAO_LUTA_ACAO (cd_conversao, id_luta, sequencia, momento_inicio, momento_fim, quem_faz, quem_sofre, acao_tipo, acao, tecnica, direcao, pontuacao) VALUES (1, 89, 48, TRIM(' 00:02:04,497'), TRIM(' 00:02:06,064'), 'SCHMITT', 'MRVALJEVIC', 'DISPLACEMENT', 'TRY TO GRIP WITH CONTACT', NULL, NULL, NULL)</v>
      </c>
      <c r="R6186" t="s">
        <v>10327</v>
      </c>
    </row>
    <row r="6187" spans="1:18" hidden="1" x14ac:dyDescent="0.25">
      <c r="A6187" s="7">
        <f>anotacoes!D6187</f>
        <v>40587</v>
      </c>
      <c r="B6187" t="str">
        <f>anotacoes!C6187</f>
        <v>WORLD CUP BUDAPEST 2011</v>
      </c>
      <c r="C6187" t="str">
        <f>anotacoes!E6187</f>
        <v>SCHMITT</v>
      </c>
      <c r="D6187" t="str">
        <f>anotacoes!F6187</f>
        <v>MRVALJEVIC</v>
      </c>
      <c r="E6187" t="s">
        <v>10325</v>
      </c>
      <c r="F6187">
        <f>anotacoes!A6187</f>
        <v>89</v>
      </c>
      <c r="G6187">
        <f>anotacoes!B6187</f>
        <v>49</v>
      </c>
      <c r="H6187" t="str">
        <f>anotacoes!K6187</f>
        <v xml:space="preserve"> 00:05:18,461</v>
      </c>
      <c r="I6187" t="str">
        <f>anotacoes!L6187</f>
        <v xml:space="preserve"> 00:05:20,339</v>
      </c>
      <c r="J6187" t="str">
        <f>IF(L6187="PAUSE",E6187,IF(anotacoes!G6191=conversao_anotacoes!C6187,conversao_anotacoes!C6187,conversao_anotacoes!D6187))</f>
        <v>SCHMITT</v>
      </c>
      <c r="K6187" t="str">
        <f t="shared" si="192"/>
        <v>MRVALJEVIC</v>
      </c>
      <c r="L6187" t="str">
        <f>UPPER(anotacoes!H6187)</f>
        <v>GRIP TIME</v>
      </c>
      <c r="M6187" t="str">
        <f>IF(OR(L6187="ATTACK",L6187="FINTA"),"&lt;TECNICA&gt;",UPPER(anotacoes!I6187))</f>
        <v>LEFT COLLAR RIGHT SLEEVE</v>
      </c>
      <c r="N6187" t="str">
        <f>IF(OR(L6187="ATTACK",L6187="FINTA"),UPPER(anotacoes!I6187),"")</f>
        <v/>
      </c>
      <c r="O6187" s="6" t="str">
        <f>IF(anotacoes!N6187=0,"",anotacoes!N6187)</f>
        <v/>
      </c>
      <c r="P6187" t="str">
        <f>IF(anotacoes!M6187=0,"",UPPER(anotacoes!M6187))</f>
        <v/>
      </c>
      <c r="Q6187" t="str">
        <f t="shared" si="193"/>
        <v>INSERT INTO CONVERSAO_LUTA_ACAO (cd_conversao, id_luta, sequencia, momento_inicio, momento_fim, quem_faz, quem_sofre, acao_tipo, acao, tecnica, direcao, pontuacao) VALUES (1, 89, 49, TRIM(' 00:05:18,461'), TRIM(' 00:05:20,339'), 'SCHMITT', 'MRVALJEVIC', 'GRIP TIME', 'LEFT COLLAR RIGHT SLEEVE', NULL, NULL, NULL)</v>
      </c>
      <c r="R6187" t="s">
        <v>10327</v>
      </c>
    </row>
    <row r="6188" spans="1:18" hidden="1" x14ac:dyDescent="0.25">
      <c r="A6188" s="7">
        <f>anotacoes!D6188</f>
        <v>40587</v>
      </c>
      <c r="B6188" t="str">
        <f>anotacoes!C6188</f>
        <v>WORLD CUP BUDAPEST 2011</v>
      </c>
      <c r="C6188" t="str">
        <f>anotacoes!E6188</f>
        <v>SCHMITT</v>
      </c>
      <c r="D6188" t="str">
        <f>anotacoes!F6188</f>
        <v>MRVALJEVIC</v>
      </c>
      <c r="E6188" t="s">
        <v>10325</v>
      </c>
      <c r="F6188">
        <f>anotacoes!A6188</f>
        <v>89</v>
      </c>
      <c r="G6188">
        <f>anotacoes!B6188</f>
        <v>50</v>
      </c>
      <c r="H6188" t="str">
        <f>anotacoes!K6188</f>
        <v xml:space="preserve"> 00:05:20,339</v>
      </c>
      <c r="I6188" t="str">
        <f>anotacoes!L6188</f>
        <v xml:space="preserve"> 00:05:20,647</v>
      </c>
      <c r="J6188" t="str">
        <f>IF(L6188="PAUSE",E6188,IF(anotacoes!G6192=conversao_anotacoes!C6188,conversao_anotacoes!C6188,conversao_anotacoes!D6188))</f>
        <v>SCHMITT</v>
      </c>
      <c r="K6188" t="str">
        <f t="shared" si="192"/>
        <v>MRVALJEVIC</v>
      </c>
      <c r="L6188" t="str">
        <f>UPPER(anotacoes!H6188)</f>
        <v>ATTACK</v>
      </c>
      <c r="M6188" t="str">
        <f>IF(OR(L6188="ATTACK",L6188="FINTA"),"&lt;TECNICA&gt;",UPPER(anotacoes!I6188))</f>
        <v>&lt;TECNICA&gt;</v>
      </c>
      <c r="N6188" t="str">
        <f>IF(OR(L6188="ATTACK",L6188="FINTA"),UPPER(anotacoes!I6188),"")</f>
        <v>IPPON SEOINAGE</v>
      </c>
      <c r="O6188" s="6">
        <f>IF(anotacoes!N6188=0,"",anotacoes!N6188)</f>
        <v>4</v>
      </c>
      <c r="P6188" t="str">
        <f>IF(anotacoes!M6188=0,"",UPPER(anotacoes!M6188))</f>
        <v/>
      </c>
      <c r="Q6188" t="str">
        <f t="shared" si="193"/>
        <v>INSERT INTO CONVERSAO_LUTA_ACAO (cd_conversao, id_luta, sequencia, momento_inicio, momento_fim, quem_faz, quem_sofre, acao_tipo, acao, tecnica, direcao, pontuacao) VALUES (1, 89, 50, TRIM(' 00:05:20,339'), TRIM(' 00:05:20,647'), 'SCHMITT', 'MRVALJEVIC', 'ATTACK', '&lt;TECNICA&gt;', 'IPPON SEOINAGE', 4, NULL)</v>
      </c>
      <c r="R6188" t="s">
        <v>10327</v>
      </c>
    </row>
    <row r="6189" spans="1:18" hidden="1" x14ac:dyDescent="0.25">
      <c r="A6189" s="7">
        <f>anotacoes!D6189</f>
        <v>40587</v>
      </c>
      <c r="B6189" t="str">
        <f>anotacoes!C6189</f>
        <v>WORLD CUP BUDAPEST 2011</v>
      </c>
      <c r="C6189" t="str">
        <f>anotacoes!E6189</f>
        <v>SCHMITT</v>
      </c>
      <c r="D6189" t="str">
        <f>anotacoes!F6189</f>
        <v>MRVALJEVIC</v>
      </c>
      <c r="E6189" t="s">
        <v>10325</v>
      </c>
      <c r="F6189">
        <f>anotacoes!A6189</f>
        <v>89</v>
      </c>
      <c r="G6189">
        <f>anotacoes!B6189</f>
        <v>51</v>
      </c>
      <c r="H6189" t="str">
        <f>anotacoes!K6189</f>
        <v xml:space="preserve"> 00:05:20,801</v>
      </c>
      <c r="I6189" t="str">
        <f>anotacoes!L6189</f>
        <v xml:space="preserve"> 00:05:22,781</v>
      </c>
      <c r="J6189" t="str">
        <f>IF(L6189="PAUSE",E6189,IF(anotacoes!G6193=conversao_anotacoes!C6189,conversao_anotacoes!C6189,conversao_anotacoes!D6189))</f>
        <v>&lt;ARBITRO_DESCONHECIDO&gt;</v>
      </c>
      <c r="K6189" t="str">
        <f t="shared" si="192"/>
        <v/>
      </c>
      <c r="L6189" t="str">
        <f>UPPER(anotacoes!H6189)</f>
        <v>PAUSE</v>
      </c>
      <c r="M6189" t="str">
        <f>IF(OR(L6189="ATTACK",L6189="FINTA"),"&lt;TECNICA&gt;",UPPER(anotacoes!I6189))</f>
        <v>&lt;NAO_CLASSIFICADO&gt;</v>
      </c>
      <c r="N6189" t="str">
        <f>IF(OR(L6189="ATTACK",L6189="FINTA"),UPPER(anotacoes!I6189),"")</f>
        <v/>
      </c>
      <c r="O6189" s="6" t="str">
        <f>IF(anotacoes!N6189=0,"",anotacoes!N6189)</f>
        <v/>
      </c>
      <c r="P6189" t="str">
        <f>IF(anotacoes!M6189=0,"",UPPER(anotacoes!M6189))</f>
        <v/>
      </c>
      <c r="Q6189" t="str">
        <f t="shared" si="193"/>
        <v>INSERT INTO CONVERSAO_LUTA_ACAO (cd_conversao, id_luta, sequencia, momento_inicio, momento_fim, quem_faz, quem_sofre, acao_tipo, acao, tecnica, direcao, pontuacao) VALUES (1, 89, 51, TRIM(' 00:05:20,801'), TRIM(' 00:05:22,781'), '&lt;ARBITRO_DESCONHECIDO&gt;', '', 'PAUSE', '&lt;NAO_CLASSIFICADO&gt;', NULL, NULL, NULL)</v>
      </c>
      <c r="R6189" t="s">
        <v>10327</v>
      </c>
    </row>
    <row r="6190" spans="1:18" hidden="1" x14ac:dyDescent="0.25">
      <c r="A6190" s="7">
        <f>anotacoes!D6190</f>
        <v>40587</v>
      </c>
      <c r="B6190" t="str">
        <f>anotacoes!C6190</f>
        <v>WORLD CUP BUDAPEST 2011</v>
      </c>
      <c r="C6190" t="str">
        <f>anotacoes!E6190</f>
        <v>SCHMITT</v>
      </c>
      <c r="D6190" t="str">
        <f>anotacoes!F6190</f>
        <v>MRVALJEVIC</v>
      </c>
      <c r="E6190" t="s">
        <v>10325</v>
      </c>
      <c r="F6190">
        <f>anotacoes!A6190</f>
        <v>89</v>
      </c>
      <c r="G6190">
        <f>anotacoes!B6190</f>
        <v>52</v>
      </c>
      <c r="H6190" t="str">
        <f>anotacoes!K6190</f>
        <v xml:space="preserve"> 00:05:22,781</v>
      </c>
      <c r="I6190" t="str">
        <f>anotacoes!L6190</f>
        <v xml:space="preserve"> 00:05:28,770</v>
      </c>
      <c r="J6190" t="str">
        <f>IF(L6190="PAUSE",E6190,IF(anotacoes!G6194=conversao_anotacoes!C6190,conversao_anotacoes!C6190,conversao_anotacoes!D6190))</f>
        <v>SCHMITT</v>
      </c>
      <c r="K6190" t="str">
        <f t="shared" si="192"/>
        <v>MRVALJEVIC</v>
      </c>
      <c r="L6190" t="str">
        <f>UPPER(anotacoes!H6190)</f>
        <v>DISPLACEMENT</v>
      </c>
      <c r="M6190" t="str">
        <f>IF(OR(L6190="ATTACK",L6190="FINTA"),"&lt;TECNICA&gt;",UPPER(anotacoes!I6190))</f>
        <v>2-3 STEP HESITANT RIGHT</v>
      </c>
      <c r="N6190" t="str">
        <f>IF(OR(L6190="ATTACK",L6190="FINTA"),UPPER(anotacoes!I6190),"")</f>
        <v/>
      </c>
      <c r="O6190" s="6" t="str">
        <f>IF(anotacoes!N6190=0,"",anotacoes!N6190)</f>
        <v/>
      </c>
      <c r="P6190" t="str">
        <f>IF(anotacoes!M6190=0,"",UPPER(anotacoes!M6190))</f>
        <v/>
      </c>
      <c r="Q6190" t="str">
        <f t="shared" si="193"/>
        <v>INSERT INTO CONVERSAO_LUTA_ACAO (cd_conversao, id_luta, sequencia, momento_inicio, momento_fim, quem_faz, quem_sofre, acao_tipo, acao, tecnica, direcao, pontuacao) VALUES (1, 89, 52, TRIM(' 00:05:22,781'), TRIM(' 00:05:28,770'), 'SCHMITT', 'MRVALJEVIC', 'DISPLACEMENT', '2-3 STEP HESITANT RIGHT', NULL, NULL, NULL)</v>
      </c>
      <c r="R6190" t="s">
        <v>10327</v>
      </c>
    </row>
    <row r="6191" spans="1:18" hidden="1" x14ac:dyDescent="0.25">
      <c r="A6191" s="7">
        <f>anotacoes!D6191</f>
        <v>40587</v>
      </c>
      <c r="B6191" t="str">
        <f>anotacoes!C6191</f>
        <v>WORLD CUP BUDAPEST 2011</v>
      </c>
      <c r="C6191" t="str">
        <f>anotacoes!E6191</f>
        <v>SCHMITT</v>
      </c>
      <c r="D6191" t="str">
        <f>anotacoes!F6191</f>
        <v>MRVALJEVIC</v>
      </c>
      <c r="E6191" t="s">
        <v>10325</v>
      </c>
      <c r="F6191">
        <f>anotacoes!A6191</f>
        <v>89</v>
      </c>
      <c r="G6191">
        <f>anotacoes!B6191</f>
        <v>53</v>
      </c>
      <c r="H6191" t="str">
        <f>anotacoes!K6191</f>
        <v xml:space="preserve"> 00:05:28,770</v>
      </c>
      <c r="I6191" t="str">
        <f>anotacoes!L6191</f>
        <v xml:space="preserve"> 00:05:34,168</v>
      </c>
      <c r="J6191" t="str">
        <f>IF(L6191="PAUSE",E6191,IF(anotacoes!G6195=conversao_anotacoes!C6191,conversao_anotacoes!C6191,conversao_anotacoes!D6191))</f>
        <v>SCHMITT</v>
      </c>
      <c r="K6191" t="str">
        <f t="shared" si="192"/>
        <v>MRVALJEVIC</v>
      </c>
      <c r="L6191" t="str">
        <f>UPPER(anotacoes!H6191)</f>
        <v>GRIP TIME</v>
      </c>
      <c r="M6191" t="str">
        <f>IF(OR(L6191="ATTACK",L6191="FINTA"),"&lt;TECNICA&gt;",UPPER(anotacoes!I6191))</f>
        <v>LEFT COLLAR RIGHT SLEEVE</v>
      </c>
      <c r="N6191" t="str">
        <f>IF(OR(L6191="ATTACK",L6191="FINTA"),UPPER(anotacoes!I6191),"")</f>
        <v/>
      </c>
      <c r="O6191" s="6" t="str">
        <f>IF(anotacoes!N6191=0,"",anotacoes!N6191)</f>
        <v/>
      </c>
      <c r="P6191" t="str">
        <f>IF(anotacoes!M6191=0,"",UPPER(anotacoes!M6191))</f>
        <v/>
      </c>
      <c r="Q6191" t="str">
        <f t="shared" si="193"/>
        <v>INSERT INTO CONVERSAO_LUTA_ACAO (cd_conversao, id_luta, sequencia, momento_inicio, momento_fim, quem_faz, quem_sofre, acao_tipo, acao, tecnica, direcao, pontuacao) VALUES (1, 89, 53, TRIM(' 00:05:28,770'), TRIM(' 00:05:34,168'), 'SCHMITT', 'MRVALJEVIC', 'GRIP TIME', 'LEFT COLLAR RIGHT SLEEVE', NULL, NULL, NULL)</v>
      </c>
      <c r="R6191" t="s">
        <v>10327</v>
      </c>
    </row>
    <row r="6192" spans="1:18" hidden="1" x14ac:dyDescent="0.25">
      <c r="A6192" s="7">
        <f>anotacoes!D6192</f>
        <v>40587</v>
      </c>
      <c r="B6192" t="str">
        <f>anotacoes!C6192</f>
        <v>WORLD CUP BUDAPEST 2011</v>
      </c>
      <c r="C6192" t="str">
        <f>anotacoes!E6192</f>
        <v>SCHMITT</v>
      </c>
      <c r="D6192" t="str">
        <f>anotacoes!F6192</f>
        <v>MRVALJEVIC</v>
      </c>
      <c r="E6192" t="s">
        <v>10325</v>
      </c>
      <c r="F6192">
        <f>anotacoes!A6192</f>
        <v>89</v>
      </c>
      <c r="G6192">
        <f>anotacoes!B6192</f>
        <v>54</v>
      </c>
      <c r="H6192" t="str">
        <f>anotacoes!K6192</f>
        <v xml:space="preserve"> 00:05:34,168</v>
      </c>
      <c r="I6192" t="str">
        <f>anotacoes!L6192</f>
        <v xml:space="preserve"> 00:05:51,671</v>
      </c>
      <c r="J6192" t="str">
        <f>IF(L6192="PAUSE",E6192,IF(anotacoes!G6196=conversao_anotacoes!C6192,conversao_anotacoes!C6192,conversao_anotacoes!D6192))</f>
        <v>SCHMITT</v>
      </c>
      <c r="K6192" t="str">
        <f t="shared" si="192"/>
        <v>MRVALJEVIC</v>
      </c>
      <c r="L6192" t="str">
        <f>UPPER(anotacoes!H6192)</f>
        <v>GROUNDWORK COMBAT</v>
      </c>
      <c r="M6192" t="str">
        <f>IF(OR(L6192="ATTACK",L6192="FINTA"),"&lt;TECNICA&gt;",UPPER(anotacoes!I6192))</f>
        <v>DEFENSIVE POSITION</v>
      </c>
      <c r="N6192" t="str">
        <f>IF(OR(L6192="ATTACK",L6192="FINTA"),UPPER(anotacoes!I6192),"")</f>
        <v/>
      </c>
      <c r="O6192" s="6" t="str">
        <f>IF(anotacoes!N6192=0,"",anotacoes!N6192)</f>
        <v/>
      </c>
      <c r="P6192" t="str">
        <f>IF(anotacoes!M6192=0,"",UPPER(anotacoes!M6192))</f>
        <v/>
      </c>
      <c r="Q6192" t="str">
        <f t="shared" si="193"/>
        <v>INSERT INTO CONVERSAO_LUTA_ACAO (cd_conversao, id_luta, sequencia, momento_inicio, momento_fim, quem_faz, quem_sofre, acao_tipo, acao, tecnica, direcao, pontuacao) VALUES (1, 89, 54, TRIM(' 00:05:34,168'), TRIM(' 00:05:51,671'), 'SCHMITT', 'MRVALJEVIC', 'GROUNDWORK COMBAT', 'DEFENSIVE POSITION', NULL, NULL, NULL)</v>
      </c>
      <c r="R6192" t="s">
        <v>10327</v>
      </c>
    </row>
    <row r="6193" spans="1:18" hidden="1" x14ac:dyDescent="0.25">
      <c r="A6193" s="7">
        <f>anotacoes!D6193</f>
        <v>40587</v>
      </c>
      <c r="B6193" t="str">
        <f>anotacoes!C6193</f>
        <v>WORLD CUP BUDAPEST 2011</v>
      </c>
      <c r="C6193" t="str">
        <f>anotacoes!E6193</f>
        <v>SCHMITT</v>
      </c>
      <c r="D6193" t="str">
        <f>anotacoes!F6193</f>
        <v>MRVALJEVIC</v>
      </c>
      <c r="E6193" t="s">
        <v>10325</v>
      </c>
      <c r="F6193">
        <f>anotacoes!A6193</f>
        <v>89</v>
      </c>
      <c r="G6193">
        <f>anotacoes!B6193</f>
        <v>55</v>
      </c>
      <c r="H6193" t="str">
        <f>anotacoes!K6193</f>
        <v xml:space="preserve"> 00:01:53,131</v>
      </c>
      <c r="I6193" t="str">
        <f>anotacoes!L6193</f>
        <v xml:space="preserve"> 00:01:59,468</v>
      </c>
      <c r="J6193" t="str">
        <f>IF(L6193="PAUSE",E6193,IF(anotacoes!G6197=conversao_anotacoes!C6193,conversao_anotacoes!C6193,conversao_anotacoes!D6193))</f>
        <v>&lt;ARBITRO_DESCONHECIDO&gt;</v>
      </c>
      <c r="K6193" t="str">
        <f t="shared" si="192"/>
        <v/>
      </c>
      <c r="L6193" t="str">
        <f>UPPER(anotacoes!H6193)</f>
        <v>PAUSE</v>
      </c>
      <c r="M6193" t="str">
        <f>IF(OR(L6193="ATTACK",L6193="FINTA"),"&lt;TECNICA&gt;",UPPER(anotacoes!I6193))</f>
        <v>&lt;NAO_CLASSIFICADO&gt;</v>
      </c>
      <c r="N6193" t="str">
        <f>IF(OR(L6193="ATTACK",L6193="FINTA"),UPPER(anotacoes!I6193),"")</f>
        <v/>
      </c>
      <c r="O6193" s="6" t="str">
        <f>IF(anotacoes!N6193=0,"",anotacoes!N6193)</f>
        <v/>
      </c>
      <c r="P6193" t="str">
        <f>IF(anotacoes!M6193=0,"",UPPER(anotacoes!M6193))</f>
        <v/>
      </c>
      <c r="Q6193" t="str">
        <f t="shared" si="193"/>
        <v>INSERT INTO CONVERSAO_LUTA_ACAO (cd_conversao, id_luta, sequencia, momento_inicio, momento_fim, quem_faz, quem_sofre, acao_tipo, acao, tecnica, direcao, pontuacao) VALUES (1, 89, 55, TRIM(' 00:01:53,131'), TRIM(' 00:01:59,468'), '&lt;ARBITRO_DESCONHECIDO&gt;', '', 'PAUSE', '&lt;NAO_CLASSIFICADO&gt;', NULL, NULL, NULL)</v>
      </c>
      <c r="R6193" t="s">
        <v>10327</v>
      </c>
    </row>
    <row r="6194" spans="1:18" hidden="1" x14ac:dyDescent="0.25">
      <c r="A6194" s="7">
        <f>anotacoes!D6194</f>
        <v>40587</v>
      </c>
      <c r="B6194" t="str">
        <f>anotacoes!C6194</f>
        <v>WORLD CUP BUDAPEST 2011</v>
      </c>
      <c r="C6194" t="str">
        <f>anotacoes!E6194</f>
        <v>SCHMITT</v>
      </c>
      <c r="D6194" t="str">
        <f>anotacoes!F6194</f>
        <v>MRVALJEVIC</v>
      </c>
      <c r="E6194" t="s">
        <v>10325</v>
      </c>
      <c r="F6194">
        <f>anotacoes!A6194</f>
        <v>89</v>
      </c>
      <c r="G6194">
        <f>anotacoes!B6194</f>
        <v>56</v>
      </c>
      <c r="H6194" t="str">
        <f>anotacoes!K6194</f>
        <v xml:space="preserve"> 00:01:59,626</v>
      </c>
      <c r="I6194" t="str">
        <f>anotacoes!L6194</f>
        <v xml:space="preserve"> 00:02:04,334</v>
      </c>
      <c r="J6194" t="str">
        <f>IF(L6194="PAUSE",E6194,IF(anotacoes!G6198=conversao_anotacoes!C6194,conversao_anotacoes!C6194,conversao_anotacoes!D6194))</f>
        <v>SCHMITT</v>
      </c>
      <c r="K6194" t="str">
        <f t="shared" si="192"/>
        <v>MRVALJEVIC</v>
      </c>
      <c r="L6194" t="str">
        <f>UPPER(anotacoes!H6194)</f>
        <v>DISPLACEMENT</v>
      </c>
      <c r="M6194" t="str">
        <f>IF(OR(L6194="ATTACK",L6194="FINTA"),"&lt;TECNICA&gt;",UPPER(anotacoes!I6194))</f>
        <v>2-3 STEP HESITANT RIGHT</v>
      </c>
      <c r="N6194" t="str">
        <f>IF(OR(L6194="ATTACK",L6194="FINTA"),UPPER(anotacoes!I6194),"")</f>
        <v/>
      </c>
      <c r="O6194" s="6" t="str">
        <f>IF(anotacoes!N6194=0,"",anotacoes!N6194)</f>
        <v/>
      </c>
      <c r="P6194" t="str">
        <f>IF(anotacoes!M6194=0,"",UPPER(anotacoes!M6194))</f>
        <v/>
      </c>
      <c r="Q6194" t="str">
        <f t="shared" si="193"/>
        <v>INSERT INTO CONVERSAO_LUTA_ACAO (cd_conversao, id_luta, sequencia, momento_inicio, momento_fim, quem_faz, quem_sofre, acao_tipo, acao, tecnica, direcao, pontuacao) VALUES (1, 89, 56, TRIM(' 00:01:59,626'), TRIM(' 00:02:04,334'), 'SCHMITT', 'MRVALJEVIC', 'DISPLACEMENT', '2-3 STEP HESITANT RIGHT', NULL, NULL, NULL)</v>
      </c>
      <c r="R6194" t="s">
        <v>10327</v>
      </c>
    </row>
    <row r="6195" spans="1:18" hidden="1" x14ac:dyDescent="0.25">
      <c r="A6195" s="7">
        <f>anotacoes!D6195</f>
        <v>40587</v>
      </c>
      <c r="B6195" t="str">
        <f>anotacoes!C6195</f>
        <v>WORLD CUP BUDAPEST 2011</v>
      </c>
      <c r="C6195" t="str">
        <f>anotacoes!E6195</f>
        <v>SCHMITT</v>
      </c>
      <c r="D6195" t="str">
        <f>anotacoes!F6195</f>
        <v>MRVALJEVIC</v>
      </c>
      <c r="E6195" t="s">
        <v>10325</v>
      </c>
      <c r="F6195">
        <f>anotacoes!A6195</f>
        <v>89</v>
      </c>
      <c r="G6195">
        <f>anotacoes!B6195</f>
        <v>57</v>
      </c>
      <c r="H6195" t="str">
        <f>anotacoes!K6195</f>
        <v xml:space="preserve"> 00:02:04,497</v>
      </c>
      <c r="I6195" t="str">
        <f>anotacoes!L6195</f>
        <v xml:space="preserve"> 00:02:06,064</v>
      </c>
      <c r="J6195" t="str">
        <f>IF(L6195="PAUSE",E6195,IF(anotacoes!G6199=conversao_anotacoes!C6195,conversao_anotacoes!C6195,conversao_anotacoes!D6195))</f>
        <v>SCHMITT</v>
      </c>
      <c r="K6195" t="str">
        <f t="shared" si="192"/>
        <v>MRVALJEVIC</v>
      </c>
      <c r="L6195" t="str">
        <f>UPPER(anotacoes!H6195)</f>
        <v>DISPLACEMENT</v>
      </c>
      <c r="M6195" t="str">
        <f>IF(OR(L6195="ATTACK",L6195="FINTA"),"&lt;TECNICA&gt;",UPPER(anotacoes!I6195))</f>
        <v>TRY TO GRIP WITH CONTACT</v>
      </c>
      <c r="N6195" t="str">
        <f>IF(OR(L6195="ATTACK",L6195="FINTA"),UPPER(anotacoes!I6195),"")</f>
        <v/>
      </c>
      <c r="O6195" s="6" t="str">
        <f>IF(anotacoes!N6195=0,"",anotacoes!N6195)</f>
        <v/>
      </c>
      <c r="P6195" t="str">
        <f>IF(anotacoes!M6195=0,"",UPPER(anotacoes!M6195))</f>
        <v/>
      </c>
      <c r="Q6195" t="str">
        <f t="shared" si="193"/>
        <v>INSERT INTO CONVERSAO_LUTA_ACAO (cd_conversao, id_luta, sequencia, momento_inicio, momento_fim, quem_faz, quem_sofre, acao_tipo, acao, tecnica, direcao, pontuacao) VALUES (1, 89, 57, TRIM(' 00:02:04,497'), TRIM(' 00:02:06,064'), 'SCHMITT', 'MRVALJEVIC', 'DISPLACEMENT', 'TRY TO GRIP WITH CONTACT', NULL, NULL, NULL)</v>
      </c>
      <c r="R6195" t="s">
        <v>10327</v>
      </c>
    </row>
    <row r="6196" spans="1:18" hidden="1" x14ac:dyDescent="0.25">
      <c r="A6196" s="7">
        <f>anotacoes!D6196</f>
        <v>40587</v>
      </c>
      <c r="B6196" t="str">
        <f>anotacoes!C6196</f>
        <v>WORLD CUP BUDAPEST 2011</v>
      </c>
      <c r="C6196" t="str">
        <f>anotacoes!E6196</f>
        <v>SCHMITT</v>
      </c>
      <c r="D6196" t="str">
        <f>anotacoes!F6196</f>
        <v>MRVALJEVIC</v>
      </c>
      <c r="E6196" t="s">
        <v>10325</v>
      </c>
      <c r="F6196">
        <f>anotacoes!A6196</f>
        <v>89</v>
      </c>
      <c r="G6196">
        <f>anotacoes!B6196</f>
        <v>58</v>
      </c>
      <c r="H6196" t="str">
        <f>anotacoes!K6196</f>
        <v xml:space="preserve"> 00:05:52,043</v>
      </c>
      <c r="I6196" t="str">
        <f>anotacoes!L6196</f>
        <v xml:space="preserve"> 00:05:55,117</v>
      </c>
      <c r="J6196" t="str">
        <f>IF(L6196="PAUSE",E6196,IF(anotacoes!G6200=conversao_anotacoes!C6196,conversao_anotacoes!C6196,conversao_anotacoes!D6196))</f>
        <v>SCHMITT</v>
      </c>
      <c r="K6196" t="str">
        <f t="shared" si="192"/>
        <v>MRVALJEVIC</v>
      </c>
      <c r="L6196" t="str">
        <f>UPPER(anotacoes!H6196)</f>
        <v>GRIP TIME</v>
      </c>
      <c r="M6196" t="str">
        <f>IF(OR(L6196="ATTACK",L6196="FINTA"),"&lt;TECNICA&gt;",UPPER(anotacoes!I6196))</f>
        <v>LEFT COLLAR RIGHT SLEEVE</v>
      </c>
      <c r="N6196" t="str">
        <f>IF(OR(L6196="ATTACK",L6196="FINTA"),UPPER(anotacoes!I6196),"")</f>
        <v/>
      </c>
      <c r="O6196" s="6" t="str">
        <f>IF(anotacoes!N6196=0,"",anotacoes!N6196)</f>
        <v/>
      </c>
      <c r="P6196" t="str">
        <f>IF(anotacoes!M6196=0,"",UPPER(anotacoes!M6196))</f>
        <v/>
      </c>
      <c r="Q6196" t="str">
        <f t="shared" si="193"/>
        <v>INSERT INTO CONVERSAO_LUTA_ACAO (cd_conversao, id_luta, sequencia, momento_inicio, momento_fim, quem_faz, quem_sofre, acao_tipo, acao, tecnica, direcao, pontuacao) VALUES (1, 89, 58, TRIM(' 00:05:52,043'), TRIM(' 00:05:55,117'), 'SCHMITT', 'MRVALJEVIC', 'GRIP TIME', 'LEFT COLLAR RIGHT SLEEVE', NULL, NULL, NULL)</v>
      </c>
      <c r="R6196" t="s">
        <v>10327</v>
      </c>
    </row>
    <row r="6197" spans="1:18" hidden="1" x14ac:dyDescent="0.25">
      <c r="A6197" s="7">
        <f>anotacoes!D6197</f>
        <v>40587</v>
      </c>
      <c r="B6197" t="str">
        <f>anotacoes!C6197</f>
        <v>WORLD CUP BUDAPEST 2011</v>
      </c>
      <c r="C6197" t="str">
        <f>anotacoes!E6197</f>
        <v>SCHMITT</v>
      </c>
      <c r="D6197" t="str">
        <f>anotacoes!F6197</f>
        <v>MRVALJEVIC</v>
      </c>
      <c r="E6197" t="s">
        <v>10325</v>
      </c>
      <c r="F6197">
        <f>anotacoes!A6197</f>
        <v>89</v>
      </c>
      <c r="G6197">
        <f>anotacoes!B6197</f>
        <v>59</v>
      </c>
      <c r="H6197" t="str">
        <f>anotacoes!K6197</f>
        <v xml:space="preserve"> 00:05:55,117</v>
      </c>
      <c r="I6197" t="str">
        <f>anotacoes!L6197</f>
        <v xml:space="preserve"> 00:05:55,117</v>
      </c>
      <c r="J6197" t="str">
        <f>IF(L6197="PAUSE",E6197,IF(anotacoes!G6201=conversao_anotacoes!C6197,conversao_anotacoes!C6197,conversao_anotacoes!D6197))</f>
        <v>SCHMITT</v>
      </c>
      <c r="K6197" t="str">
        <f t="shared" si="192"/>
        <v>MRVALJEVIC</v>
      </c>
      <c r="L6197" t="str">
        <f>UPPER(anotacoes!H6197)</f>
        <v>ATTACK</v>
      </c>
      <c r="M6197" t="str">
        <f>IF(OR(L6197="ATTACK",L6197="FINTA"),"&lt;TECNICA&gt;",UPPER(anotacoes!I6197))</f>
        <v>&lt;TECNICA&gt;</v>
      </c>
      <c r="N6197" t="str">
        <f>IF(OR(L6197="ATTACK",L6197="FINTA"),UPPER(anotacoes!I6197),"")</f>
        <v>DEASHI HARAI</v>
      </c>
      <c r="O6197" s="6">
        <f>IF(anotacoes!N6197=0,"",anotacoes!N6197)</f>
        <v>2</v>
      </c>
      <c r="P6197" t="str">
        <f>IF(anotacoes!M6197=0,"",UPPER(anotacoes!M6197))</f>
        <v/>
      </c>
      <c r="Q6197" t="str">
        <f t="shared" si="193"/>
        <v>INSERT INTO CONVERSAO_LUTA_ACAO (cd_conversao, id_luta, sequencia, momento_inicio, momento_fim, quem_faz, quem_sofre, acao_tipo, acao, tecnica, direcao, pontuacao) VALUES (1, 89, 59, TRIM(' 00:05:55,117'), TRIM(' 00:05:55,117'), 'SCHMITT', 'MRVALJEVIC', 'ATTACK', '&lt;TECNICA&gt;', 'DEASHI HARAI', 2, NULL)</v>
      </c>
      <c r="R6197" t="s">
        <v>10327</v>
      </c>
    </row>
    <row r="6198" spans="1:18" hidden="1" x14ac:dyDescent="0.25">
      <c r="A6198" s="7">
        <f>anotacoes!D6198</f>
        <v>40587</v>
      </c>
      <c r="B6198" t="str">
        <f>anotacoes!C6198</f>
        <v>WORLD CUP BUDAPEST 2011</v>
      </c>
      <c r="C6198" t="str">
        <f>anotacoes!E6198</f>
        <v>SCHMITT</v>
      </c>
      <c r="D6198" t="str">
        <f>anotacoes!F6198</f>
        <v>MRVALJEVIC</v>
      </c>
      <c r="E6198" t="s">
        <v>10325</v>
      </c>
      <c r="F6198">
        <f>anotacoes!A6198</f>
        <v>89</v>
      </c>
      <c r="G6198">
        <f>anotacoes!B6198</f>
        <v>60</v>
      </c>
      <c r="H6198" t="str">
        <f>anotacoes!K6198</f>
        <v xml:space="preserve"> 00:05:55,117</v>
      </c>
      <c r="I6198" t="str">
        <f>anotacoes!L6198</f>
        <v xml:space="preserve"> 00:05:56,814</v>
      </c>
      <c r="J6198" t="str">
        <f>IF(L6198="PAUSE",E6198,IF(anotacoes!G6202=conversao_anotacoes!C6198,conversao_anotacoes!C6198,conversao_anotacoes!D6198))</f>
        <v>SCHMITT</v>
      </c>
      <c r="K6198" t="str">
        <f t="shared" si="192"/>
        <v>MRVALJEVIC</v>
      </c>
      <c r="L6198" t="str">
        <f>UPPER(anotacoes!H6198)</f>
        <v>GRIP TIME</v>
      </c>
      <c r="M6198" t="str">
        <f>IF(OR(L6198="ATTACK",L6198="FINTA"),"&lt;TECNICA&gt;",UPPER(anotacoes!I6198))</f>
        <v>LEFT COLLAR RIGHT SLEEVE</v>
      </c>
      <c r="N6198" t="str">
        <f>IF(OR(L6198="ATTACK",L6198="FINTA"),UPPER(anotacoes!I6198),"")</f>
        <v/>
      </c>
      <c r="O6198" s="6" t="str">
        <f>IF(anotacoes!N6198=0,"",anotacoes!N6198)</f>
        <v/>
      </c>
      <c r="P6198" t="str">
        <f>IF(anotacoes!M6198=0,"",UPPER(anotacoes!M6198))</f>
        <v/>
      </c>
      <c r="Q6198" t="str">
        <f t="shared" si="193"/>
        <v>INSERT INTO CONVERSAO_LUTA_ACAO (cd_conversao, id_luta, sequencia, momento_inicio, momento_fim, quem_faz, quem_sofre, acao_tipo, acao, tecnica, direcao, pontuacao) VALUES (1, 89, 60, TRIM(' 00:05:55,117'), TRIM(' 00:05:56,814'), 'SCHMITT', 'MRVALJEVIC', 'GRIP TIME', 'LEFT COLLAR RIGHT SLEEVE', NULL, NULL, NULL)</v>
      </c>
      <c r="R6198" t="s">
        <v>10327</v>
      </c>
    </row>
    <row r="6199" spans="1:18" hidden="1" x14ac:dyDescent="0.25">
      <c r="A6199" s="7">
        <f>anotacoes!D6199</f>
        <v>40587</v>
      </c>
      <c r="B6199" t="str">
        <f>anotacoes!C6199</f>
        <v>WORLD CUP BUDAPEST 2011</v>
      </c>
      <c r="C6199" t="str">
        <f>anotacoes!E6199</f>
        <v>SCHMITT</v>
      </c>
      <c r="D6199" t="str">
        <f>anotacoes!F6199</f>
        <v>MRVALJEVIC</v>
      </c>
      <c r="E6199" t="s">
        <v>10325</v>
      </c>
      <c r="F6199">
        <f>anotacoes!A6199</f>
        <v>89</v>
      </c>
      <c r="G6199">
        <f>anotacoes!B6199</f>
        <v>61</v>
      </c>
      <c r="H6199" t="str">
        <f>anotacoes!K6199</f>
        <v xml:space="preserve"> 00:05:57,002</v>
      </c>
      <c r="I6199" t="str">
        <f>anotacoes!L6199</f>
        <v xml:space="preserve"> 00:06:40,192</v>
      </c>
      <c r="J6199" t="str">
        <f>IF(L6199="PAUSE",E6199,IF(anotacoes!G6203=conversao_anotacoes!C6199,conversao_anotacoes!C6199,conversao_anotacoes!D6199))</f>
        <v>&lt;ARBITRO_DESCONHECIDO&gt;</v>
      </c>
      <c r="K6199" t="str">
        <f t="shared" si="192"/>
        <v/>
      </c>
      <c r="L6199" t="str">
        <f>UPPER(anotacoes!H6199)</f>
        <v>PAUSE</v>
      </c>
      <c r="M6199" t="str">
        <f>IF(OR(L6199="ATTACK",L6199="FINTA"),"&lt;TECNICA&gt;",UPPER(anotacoes!I6199))</f>
        <v>&lt;NAO_CLASSIFICADO&gt;</v>
      </c>
      <c r="N6199" t="str">
        <f>IF(OR(L6199="ATTACK",L6199="FINTA"),UPPER(anotacoes!I6199),"")</f>
        <v/>
      </c>
      <c r="O6199" s="6" t="str">
        <f>IF(anotacoes!N6199=0,"",anotacoes!N6199)</f>
        <v/>
      </c>
      <c r="P6199" t="str">
        <f>IF(anotacoes!M6199=0,"",UPPER(anotacoes!M6199))</f>
        <v/>
      </c>
      <c r="Q6199" t="str">
        <f t="shared" si="193"/>
        <v>INSERT INTO CONVERSAO_LUTA_ACAO (cd_conversao, id_luta, sequencia, momento_inicio, momento_fim, quem_faz, quem_sofre, acao_tipo, acao, tecnica, direcao, pontuacao) VALUES (1, 89, 61, TRIM(' 00:05:57,002'), TRIM(' 00:06:40,192'), '&lt;ARBITRO_DESCONHECIDO&gt;', '', 'PAUSE', '&lt;NAO_CLASSIFICADO&gt;', NULL, NULL, NULL)</v>
      </c>
      <c r="R6199" t="s">
        <v>10327</v>
      </c>
    </row>
    <row r="6200" spans="1:18" hidden="1" x14ac:dyDescent="0.25">
      <c r="A6200" s="7">
        <f>anotacoes!D6200</f>
        <v>40587</v>
      </c>
      <c r="B6200" t="str">
        <f>anotacoes!C6200</f>
        <v>WORLD CUP BUDAPEST 2011</v>
      </c>
      <c r="C6200" t="str">
        <f>anotacoes!E6200</f>
        <v>SCHMITT</v>
      </c>
      <c r="D6200" t="str">
        <f>anotacoes!F6200</f>
        <v>SIDAKOV</v>
      </c>
      <c r="E6200" t="s">
        <v>10325</v>
      </c>
      <c r="F6200">
        <f>anotacoes!A6200</f>
        <v>90</v>
      </c>
      <c r="G6200">
        <f>anotacoes!B6200</f>
        <v>1</v>
      </c>
      <c r="H6200" t="str">
        <f>anotacoes!K6200</f>
        <v xml:space="preserve"> 00:00:00,714</v>
      </c>
      <c r="I6200" t="str">
        <f>anotacoes!L6200</f>
        <v xml:space="preserve"> 00:00:05,336</v>
      </c>
      <c r="J6200" t="str">
        <f>IF(L6200="PAUSE",E6200,IF(anotacoes!G6204=conversao_anotacoes!C6200,conversao_anotacoes!C6200,conversao_anotacoes!D6200))</f>
        <v>&lt;ARBITRO_DESCONHECIDO&gt;</v>
      </c>
      <c r="K6200" t="str">
        <f t="shared" si="192"/>
        <v/>
      </c>
      <c r="L6200" t="str">
        <f>UPPER(anotacoes!H6200)</f>
        <v>PAUSE</v>
      </c>
      <c r="M6200" t="str">
        <f>IF(OR(L6200="ATTACK",L6200="FINTA"),"&lt;TECNICA&gt;",UPPER(anotacoes!I6200))</f>
        <v>&lt;NAO_CLASSIFICADO&gt;</v>
      </c>
      <c r="N6200" t="str">
        <f>IF(OR(L6200="ATTACK",L6200="FINTA"),UPPER(anotacoes!I6200),"")</f>
        <v/>
      </c>
      <c r="O6200" s="6" t="str">
        <f>IF(anotacoes!N6200=0,"",anotacoes!N6200)</f>
        <v/>
      </c>
      <c r="P6200" t="str">
        <f>IF(anotacoes!M6200=0,"",UPPER(anotacoes!M6200))</f>
        <v/>
      </c>
      <c r="Q6200" t="str">
        <f t="shared" si="193"/>
        <v>INSERT INTO CONVERSAO_LUTA_ACAO (cd_conversao, id_luta, sequencia, momento_inicio, momento_fim, quem_faz, quem_sofre, acao_tipo, acao, tecnica, direcao, pontuacao) VALUES (1, 90, 1, TRIM(' 00:00:00,714'), TRIM(' 00:00:05,336'), '&lt;ARBITRO_DESCONHECIDO&gt;', '', 'PAUSE', '&lt;NAO_CLASSIFICADO&gt;', NULL, NULL, NULL)</v>
      </c>
      <c r="R6200" t="s">
        <v>10327</v>
      </c>
    </row>
    <row r="6201" spans="1:18" hidden="1" x14ac:dyDescent="0.25">
      <c r="A6201" s="7">
        <f>anotacoes!D6201</f>
        <v>40587</v>
      </c>
      <c r="B6201" t="str">
        <f>anotacoes!C6201</f>
        <v>WORLD CUP BUDAPEST 2011</v>
      </c>
      <c r="C6201" t="str">
        <f>anotacoes!E6201</f>
        <v>SCHMITT</v>
      </c>
      <c r="D6201" t="str">
        <f>anotacoes!F6201</f>
        <v>SIDAKOV</v>
      </c>
      <c r="E6201" t="s">
        <v>10325</v>
      </c>
      <c r="F6201">
        <f>anotacoes!A6201</f>
        <v>90</v>
      </c>
      <c r="G6201">
        <f>anotacoes!B6201</f>
        <v>2</v>
      </c>
      <c r="H6201" t="str">
        <f>anotacoes!K6201</f>
        <v xml:space="preserve"> 00:00:05,336</v>
      </c>
      <c r="I6201" t="str">
        <f>anotacoes!L6201</f>
        <v xml:space="preserve"> 00:00:06,754</v>
      </c>
      <c r="J6201" t="str">
        <f>IF(L6201="PAUSE",E6201,IF(anotacoes!G6205=conversao_anotacoes!C6201,conversao_anotacoes!C6201,conversao_anotacoes!D6201))</f>
        <v>SCHMITT</v>
      </c>
      <c r="K6201" t="str">
        <f t="shared" si="192"/>
        <v>SIDAKOV</v>
      </c>
      <c r="L6201" t="str">
        <f>UPPER(anotacoes!H6201)</f>
        <v>DISPLACEMENT</v>
      </c>
      <c r="M6201" t="str">
        <f>IF(OR(L6201="ATTACK",L6201="FINTA"),"&lt;TECNICA&gt;",UPPER(anotacoes!I6201))</f>
        <v>CIRCULAR RIGHT</v>
      </c>
      <c r="N6201" t="str">
        <f>IF(OR(L6201="ATTACK",L6201="FINTA"),UPPER(anotacoes!I6201),"")</f>
        <v/>
      </c>
      <c r="O6201" s="6" t="str">
        <f>IF(anotacoes!N6201=0,"",anotacoes!N6201)</f>
        <v/>
      </c>
      <c r="P6201" t="str">
        <f>IF(anotacoes!M6201=0,"",UPPER(anotacoes!M6201))</f>
        <v/>
      </c>
      <c r="Q6201" t="str">
        <f t="shared" si="193"/>
        <v>INSERT INTO CONVERSAO_LUTA_ACAO (cd_conversao, id_luta, sequencia, momento_inicio, momento_fim, quem_faz, quem_sofre, acao_tipo, acao, tecnica, direcao, pontuacao) VALUES (1, 90, 2, TRIM(' 00:00:05,336'), TRIM(' 00:00:06,754'), 'SCHMITT', 'SIDAKOV', 'DISPLACEMENT', 'CIRCULAR RIGHT', NULL, NULL, NULL)</v>
      </c>
      <c r="R6201" t="s">
        <v>10327</v>
      </c>
    </row>
    <row r="6202" spans="1:18" hidden="1" x14ac:dyDescent="0.25">
      <c r="A6202" s="7">
        <f>anotacoes!D6202</f>
        <v>40587</v>
      </c>
      <c r="B6202" t="str">
        <f>anotacoes!C6202</f>
        <v>WORLD CUP BUDAPEST 2011</v>
      </c>
      <c r="C6202" t="str">
        <f>anotacoes!E6202</f>
        <v>SCHMITT</v>
      </c>
      <c r="D6202" t="str">
        <f>anotacoes!F6202</f>
        <v>SIDAKOV</v>
      </c>
      <c r="E6202" t="s">
        <v>10325</v>
      </c>
      <c r="F6202">
        <f>anotacoes!A6202</f>
        <v>90</v>
      </c>
      <c r="G6202">
        <f>anotacoes!B6202</f>
        <v>3</v>
      </c>
      <c r="H6202" t="str">
        <f>anotacoes!K6202</f>
        <v xml:space="preserve"> 00:00:06,754</v>
      </c>
      <c r="I6202" t="str">
        <f>anotacoes!L6202</f>
        <v xml:space="preserve"> 00:00:10,704</v>
      </c>
      <c r="J6202" t="str">
        <f>IF(L6202="PAUSE",E6202,IF(anotacoes!G6206=conversao_anotacoes!C6202,conversao_anotacoes!C6202,conversao_anotacoes!D6202))</f>
        <v>SCHMITT</v>
      </c>
      <c r="K6202" t="str">
        <f t="shared" si="192"/>
        <v>SIDAKOV</v>
      </c>
      <c r="L6202" t="str">
        <f>UPPER(anotacoes!H6202)</f>
        <v>DISPLACEMENT</v>
      </c>
      <c r="M6202" t="str">
        <f>IF(OR(L6202="ATTACK",L6202="FINTA"),"&lt;TECNICA&gt;",UPPER(anotacoes!I6202))</f>
        <v>2-3 STEP HESITANT RIGHT</v>
      </c>
      <c r="N6202" t="str">
        <f>IF(OR(L6202="ATTACK",L6202="FINTA"),UPPER(anotacoes!I6202),"")</f>
        <v/>
      </c>
      <c r="O6202" s="6" t="str">
        <f>IF(anotacoes!N6202=0,"",anotacoes!N6202)</f>
        <v/>
      </c>
      <c r="P6202" t="str">
        <f>IF(anotacoes!M6202=0,"",UPPER(anotacoes!M6202))</f>
        <v/>
      </c>
      <c r="Q6202" t="str">
        <f t="shared" si="193"/>
        <v>INSERT INTO CONVERSAO_LUTA_ACAO (cd_conversao, id_luta, sequencia, momento_inicio, momento_fim, quem_faz, quem_sofre, acao_tipo, acao, tecnica, direcao, pontuacao) VALUES (1, 90, 3, TRIM(' 00:00:06,754'), TRIM(' 00:00:10,704'), 'SCHMITT', 'SIDAKOV', 'DISPLACEMENT', '2-3 STEP HESITANT RIGHT', NULL, NULL, NULL)</v>
      </c>
      <c r="R6202" t="s">
        <v>10327</v>
      </c>
    </row>
    <row r="6203" spans="1:18" hidden="1" x14ac:dyDescent="0.25">
      <c r="A6203" s="7">
        <f>anotacoes!D6203</f>
        <v>40587</v>
      </c>
      <c r="B6203" t="str">
        <f>anotacoes!C6203</f>
        <v>WORLD CUP BUDAPEST 2011</v>
      </c>
      <c r="C6203" t="str">
        <f>anotacoes!E6203</f>
        <v>SCHMITT</v>
      </c>
      <c r="D6203" t="str">
        <f>anotacoes!F6203</f>
        <v>SIDAKOV</v>
      </c>
      <c r="E6203" t="s">
        <v>10325</v>
      </c>
      <c r="F6203">
        <f>anotacoes!A6203</f>
        <v>90</v>
      </c>
      <c r="G6203">
        <f>anotacoes!B6203</f>
        <v>4</v>
      </c>
      <c r="H6203" t="str">
        <f>anotacoes!K6203</f>
        <v xml:space="preserve"> 00:00:10,704</v>
      </c>
      <c r="I6203" t="str">
        <f>anotacoes!L6203</f>
        <v xml:space="preserve"> 00:00:17,651</v>
      </c>
      <c r="J6203" t="str">
        <f>IF(L6203="PAUSE",E6203,IF(anotacoes!G6207=conversao_anotacoes!C6203,conversao_anotacoes!C6203,conversao_anotacoes!D6203))</f>
        <v>SCHMITT</v>
      </c>
      <c r="K6203" t="str">
        <f t="shared" si="192"/>
        <v>SIDAKOV</v>
      </c>
      <c r="L6203" t="str">
        <f>UPPER(anotacoes!H6203)</f>
        <v>GRIP TIME</v>
      </c>
      <c r="M6203" t="str">
        <f>IF(OR(L6203="ATTACK",L6203="FINTA"),"&lt;TECNICA&gt;",UPPER(anotacoes!I6203))</f>
        <v>LEFT COLLAR RIGHT SLEEVE</v>
      </c>
      <c r="N6203" t="str">
        <f>IF(OR(L6203="ATTACK",L6203="FINTA"),UPPER(anotacoes!I6203),"")</f>
        <v/>
      </c>
      <c r="O6203" s="6" t="str">
        <f>IF(anotacoes!N6203=0,"",anotacoes!N6203)</f>
        <v/>
      </c>
      <c r="P6203" t="str">
        <f>IF(anotacoes!M6203=0,"",UPPER(anotacoes!M6203))</f>
        <v/>
      </c>
      <c r="Q6203" t="str">
        <f t="shared" si="193"/>
        <v>INSERT INTO CONVERSAO_LUTA_ACAO (cd_conversao, id_luta, sequencia, momento_inicio, momento_fim, quem_faz, quem_sofre, acao_tipo, acao, tecnica, direcao, pontuacao) VALUES (1, 90, 4, TRIM(' 00:00:10,704'), TRIM(' 00:00:17,651'), 'SCHMITT', 'SIDAKOV', 'GRIP TIME', 'LEFT COLLAR RIGHT SLEEVE', NULL, NULL, NULL)</v>
      </c>
      <c r="R6203" t="s">
        <v>10327</v>
      </c>
    </row>
    <row r="6204" spans="1:18" hidden="1" x14ac:dyDescent="0.25">
      <c r="A6204" s="7">
        <f>anotacoes!D6204</f>
        <v>40587</v>
      </c>
      <c r="B6204" t="str">
        <f>anotacoes!C6204</f>
        <v>WORLD CUP BUDAPEST 2011</v>
      </c>
      <c r="C6204" t="str">
        <f>anotacoes!E6204</f>
        <v>SCHMITT</v>
      </c>
      <c r="D6204" t="str">
        <f>anotacoes!F6204</f>
        <v>SIDAKOV</v>
      </c>
      <c r="E6204" t="s">
        <v>10325</v>
      </c>
      <c r="F6204">
        <f>anotacoes!A6204</f>
        <v>90</v>
      </c>
      <c r="G6204">
        <f>anotacoes!B6204</f>
        <v>5</v>
      </c>
      <c r="H6204" t="str">
        <f>anotacoes!K6204</f>
        <v xml:space="preserve"> 00:00:17,835</v>
      </c>
      <c r="I6204" t="str">
        <f>anotacoes!L6204</f>
        <v xml:space="preserve"> 00:00:23,758</v>
      </c>
      <c r="J6204" t="str">
        <f>IF(L6204="PAUSE",E6204,IF(anotacoes!G6208=conversao_anotacoes!C6204,conversao_anotacoes!C6204,conversao_anotacoes!D6204))</f>
        <v>&lt;ARBITRO_DESCONHECIDO&gt;</v>
      </c>
      <c r="K6204" t="str">
        <f t="shared" si="192"/>
        <v/>
      </c>
      <c r="L6204" t="str">
        <f>UPPER(anotacoes!H6204)</f>
        <v>PAUSE</v>
      </c>
      <c r="M6204" t="str">
        <f>IF(OR(L6204="ATTACK",L6204="FINTA"),"&lt;TECNICA&gt;",UPPER(anotacoes!I6204))</f>
        <v>&lt;NAO_CLASSIFICADO&gt;</v>
      </c>
      <c r="N6204" t="str">
        <f>IF(OR(L6204="ATTACK",L6204="FINTA"),UPPER(anotacoes!I6204),"")</f>
        <v/>
      </c>
      <c r="O6204" s="6" t="str">
        <f>IF(anotacoes!N6204=0,"",anotacoes!N6204)</f>
        <v/>
      </c>
      <c r="P6204" t="str">
        <f>IF(anotacoes!M6204=0,"",UPPER(anotacoes!M6204))</f>
        <v/>
      </c>
      <c r="Q6204" t="str">
        <f t="shared" si="193"/>
        <v>INSERT INTO CONVERSAO_LUTA_ACAO (cd_conversao, id_luta, sequencia, momento_inicio, momento_fim, quem_faz, quem_sofre, acao_tipo, acao, tecnica, direcao, pontuacao) VALUES (1, 90, 5, TRIM(' 00:00:17,835'), TRIM(' 00:00:23,758'), '&lt;ARBITRO_DESCONHECIDO&gt;', '', 'PAUSE', '&lt;NAO_CLASSIFICADO&gt;', NULL, NULL, NULL)</v>
      </c>
      <c r="R6204" t="s">
        <v>10327</v>
      </c>
    </row>
    <row r="6205" spans="1:18" hidden="1" x14ac:dyDescent="0.25">
      <c r="A6205" s="7">
        <f>anotacoes!D6205</f>
        <v>40587</v>
      </c>
      <c r="B6205" t="str">
        <f>anotacoes!C6205</f>
        <v>WORLD CUP BUDAPEST 2011</v>
      </c>
      <c r="C6205" t="str">
        <f>anotacoes!E6205</f>
        <v>SCHMITT</v>
      </c>
      <c r="D6205" t="str">
        <f>anotacoes!F6205</f>
        <v>SIDAKOV</v>
      </c>
      <c r="E6205" t="s">
        <v>10325</v>
      </c>
      <c r="F6205">
        <f>anotacoes!A6205</f>
        <v>90</v>
      </c>
      <c r="G6205">
        <f>anotacoes!B6205</f>
        <v>6</v>
      </c>
      <c r="H6205" t="str">
        <f>anotacoes!K6205</f>
        <v xml:space="preserve"> 00:00:23,915</v>
      </c>
      <c r="I6205" t="str">
        <f>anotacoes!L6205</f>
        <v xml:space="preserve"> 00:00:25,992</v>
      </c>
      <c r="J6205" t="str">
        <f>IF(L6205="PAUSE",E6205,IF(anotacoes!G6209=conversao_anotacoes!C6205,conversao_anotacoes!C6205,conversao_anotacoes!D6205))</f>
        <v>SCHMITT</v>
      </c>
      <c r="K6205" t="str">
        <f t="shared" si="192"/>
        <v>SIDAKOV</v>
      </c>
      <c r="L6205" t="str">
        <f>UPPER(anotacoes!H6205)</f>
        <v>DISPLACEMENT</v>
      </c>
      <c r="M6205" t="str">
        <f>IF(OR(L6205="ATTACK",L6205="FINTA"),"&lt;TECNICA&gt;",UPPER(anotacoes!I6205))</f>
        <v>2-3 STEP HESITANT RIGHT</v>
      </c>
      <c r="N6205" t="str">
        <f>IF(OR(L6205="ATTACK",L6205="FINTA"),UPPER(anotacoes!I6205),"")</f>
        <v/>
      </c>
      <c r="O6205" s="6" t="str">
        <f>IF(anotacoes!N6205=0,"",anotacoes!N6205)</f>
        <v/>
      </c>
      <c r="P6205" t="str">
        <f>IF(anotacoes!M6205=0,"",UPPER(anotacoes!M6205))</f>
        <v/>
      </c>
      <c r="Q6205" t="str">
        <f t="shared" si="193"/>
        <v>INSERT INTO CONVERSAO_LUTA_ACAO (cd_conversao, id_luta, sequencia, momento_inicio, momento_fim, quem_faz, quem_sofre, acao_tipo, acao, tecnica, direcao, pontuacao) VALUES (1, 90, 6, TRIM(' 00:00:23,915'), TRIM(' 00:00:25,992'), 'SCHMITT', 'SIDAKOV', 'DISPLACEMENT', '2-3 STEP HESITANT RIGHT', NULL, NULL, NULL)</v>
      </c>
      <c r="R6205" t="s">
        <v>10327</v>
      </c>
    </row>
    <row r="6206" spans="1:18" hidden="1" x14ac:dyDescent="0.25">
      <c r="A6206" s="7">
        <f>anotacoes!D6206</f>
        <v>40587</v>
      </c>
      <c r="B6206" t="str">
        <f>anotacoes!C6206</f>
        <v>WORLD CUP BUDAPEST 2011</v>
      </c>
      <c r="C6206" t="str">
        <f>anotacoes!E6206</f>
        <v>SCHMITT</v>
      </c>
      <c r="D6206" t="str">
        <f>anotacoes!F6206</f>
        <v>SIDAKOV</v>
      </c>
      <c r="E6206" t="s">
        <v>10325</v>
      </c>
      <c r="F6206">
        <f>anotacoes!A6206</f>
        <v>90</v>
      </c>
      <c r="G6206">
        <f>anotacoes!B6206</f>
        <v>7</v>
      </c>
      <c r="H6206" t="str">
        <f>anotacoes!K6206</f>
        <v xml:space="preserve"> 00:00:25,992</v>
      </c>
      <c r="I6206" t="str">
        <f>anotacoes!L6206</f>
        <v xml:space="preserve"> 00:00:28,894</v>
      </c>
      <c r="J6206" t="str">
        <f>IF(L6206="PAUSE",E6206,IF(anotacoes!G6210=conversao_anotacoes!C6206,conversao_anotacoes!C6206,conversao_anotacoes!D6206))</f>
        <v>SCHMITT</v>
      </c>
      <c r="K6206" t="str">
        <f t="shared" si="192"/>
        <v>SIDAKOV</v>
      </c>
      <c r="L6206" t="str">
        <f>UPPER(anotacoes!H6206)</f>
        <v>GRIP TIME</v>
      </c>
      <c r="M6206" t="str">
        <f>IF(OR(L6206="ATTACK",L6206="FINTA"),"&lt;TECNICA&gt;",UPPER(anotacoes!I6206))</f>
        <v>LEFT COLLAR RIGHT SLEEVE</v>
      </c>
      <c r="N6206" t="str">
        <f>IF(OR(L6206="ATTACK",L6206="FINTA"),UPPER(anotacoes!I6206),"")</f>
        <v/>
      </c>
      <c r="O6206" s="6" t="str">
        <f>IF(anotacoes!N6206=0,"",anotacoes!N6206)</f>
        <v/>
      </c>
      <c r="P6206" t="str">
        <f>IF(anotacoes!M6206=0,"",UPPER(anotacoes!M6206))</f>
        <v/>
      </c>
      <c r="Q6206" t="str">
        <f t="shared" si="193"/>
        <v>INSERT INTO CONVERSAO_LUTA_ACAO (cd_conversao, id_luta, sequencia, momento_inicio, momento_fim, quem_faz, quem_sofre, acao_tipo, acao, tecnica, direcao, pontuacao) VALUES (1, 90, 7, TRIM(' 00:00:25,992'), TRIM(' 00:00:28,894'), 'SCHMITT', 'SIDAKOV', 'GRIP TIME', 'LEFT COLLAR RIGHT SLEEVE', NULL, NULL, NULL)</v>
      </c>
      <c r="R6206" t="s">
        <v>10327</v>
      </c>
    </row>
    <row r="6207" spans="1:18" hidden="1" x14ac:dyDescent="0.25">
      <c r="A6207" s="7">
        <f>anotacoes!D6207</f>
        <v>40587</v>
      </c>
      <c r="B6207" t="str">
        <f>anotacoes!C6207</f>
        <v>WORLD CUP BUDAPEST 2011</v>
      </c>
      <c r="C6207" t="str">
        <f>anotacoes!E6207</f>
        <v>SCHMITT</v>
      </c>
      <c r="D6207" t="str">
        <f>anotacoes!F6207</f>
        <v>SIDAKOV</v>
      </c>
      <c r="E6207" t="s">
        <v>10325</v>
      </c>
      <c r="F6207">
        <f>anotacoes!A6207</f>
        <v>90</v>
      </c>
      <c r="G6207">
        <f>anotacoes!B6207</f>
        <v>8</v>
      </c>
      <c r="H6207" t="str">
        <f>anotacoes!K6207</f>
        <v xml:space="preserve"> 00:00:29,059</v>
      </c>
      <c r="I6207" t="str">
        <f>anotacoes!L6207</f>
        <v xml:space="preserve"> 00:00:37,583</v>
      </c>
      <c r="J6207" t="str">
        <f>IF(L6207="PAUSE",E6207,IF(anotacoes!G6211=conversao_anotacoes!C6207,conversao_anotacoes!C6207,conversao_anotacoes!D6207))</f>
        <v>&lt;ARBITRO_DESCONHECIDO&gt;</v>
      </c>
      <c r="K6207" t="str">
        <f t="shared" si="192"/>
        <v/>
      </c>
      <c r="L6207" t="str">
        <f>UPPER(anotacoes!H6207)</f>
        <v>PAUSE</v>
      </c>
      <c r="M6207" t="str">
        <f>IF(OR(L6207="ATTACK",L6207="FINTA"),"&lt;TECNICA&gt;",UPPER(anotacoes!I6207))</f>
        <v>&lt;NAO_CLASSIFICADO&gt;</v>
      </c>
      <c r="N6207" t="str">
        <f>IF(OR(L6207="ATTACK",L6207="FINTA"),UPPER(anotacoes!I6207),"")</f>
        <v/>
      </c>
      <c r="O6207" s="6" t="str">
        <f>IF(anotacoes!N6207=0,"",anotacoes!N6207)</f>
        <v/>
      </c>
      <c r="P6207" t="str">
        <f>IF(anotacoes!M6207=0,"",UPPER(anotacoes!M6207))</f>
        <v/>
      </c>
      <c r="Q6207" t="str">
        <f t="shared" si="193"/>
        <v>INSERT INTO CONVERSAO_LUTA_ACAO (cd_conversao, id_luta, sequencia, momento_inicio, momento_fim, quem_faz, quem_sofre, acao_tipo, acao, tecnica, direcao, pontuacao) VALUES (1, 90, 8, TRIM(' 00:00:29,059'), TRIM(' 00:00:37,583'), '&lt;ARBITRO_DESCONHECIDO&gt;', '', 'PAUSE', '&lt;NAO_CLASSIFICADO&gt;', NULL, NULL, NULL)</v>
      </c>
      <c r="R6207" t="s">
        <v>10327</v>
      </c>
    </row>
    <row r="6208" spans="1:18" hidden="1" x14ac:dyDescent="0.25">
      <c r="A6208" s="7">
        <f>anotacoes!D6208</f>
        <v>40587</v>
      </c>
      <c r="B6208" t="str">
        <f>anotacoes!C6208</f>
        <v>WORLD CUP BUDAPEST 2011</v>
      </c>
      <c r="C6208" t="str">
        <f>anotacoes!E6208</f>
        <v>SCHMITT</v>
      </c>
      <c r="D6208" t="str">
        <f>anotacoes!F6208</f>
        <v>SIDAKOV</v>
      </c>
      <c r="E6208" t="s">
        <v>10325</v>
      </c>
      <c r="F6208">
        <f>anotacoes!A6208</f>
        <v>90</v>
      </c>
      <c r="G6208">
        <f>anotacoes!B6208</f>
        <v>9</v>
      </c>
      <c r="H6208" t="str">
        <f>anotacoes!K6208</f>
        <v xml:space="preserve"> 00:00:37,583</v>
      </c>
      <c r="I6208" t="str">
        <f>anotacoes!L6208</f>
        <v xml:space="preserve"> 00:00:39,136</v>
      </c>
      <c r="J6208" t="str">
        <f>IF(L6208="PAUSE",E6208,IF(anotacoes!G6212=conversao_anotacoes!C6208,conversao_anotacoes!C6208,conversao_anotacoes!D6208))</f>
        <v>SCHMITT</v>
      </c>
      <c r="K6208" t="str">
        <f t="shared" si="192"/>
        <v>SIDAKOV</v>
      </c>
      <c r="L6208" t="str">
        <f>UPPER(anotacoes!H6208)</f>
        <v>DISPLACEMENT</v>
      </c>
      <c r="M6208" t="str">
        <f>IF(OR(L6208="ATTACK",L6208="FINTA"),"&lt;TECNICA&gt;",UPPER(anotacoes!I6208))</f>
        <v>2-3 STEP HESITANT LEFT</v>
      </c>
      <c r="N6208" t="str">
        <f>IF(OR(L6208="ATTACK",L6208="FINTA"),UPPER(anotacoes!I6208),"")</f>
        <v/>
      </c>
      <c r="O6208" s="6" t="str">
        <f>IF(anotacoes!N6208=0,"",anotacoes!N6208)</f>
        <v/>
      </c>
      <c r="P6208" t="str">
        <f>IF(anotacoes!M6208=0,"",UPPER(anotacoes!M6208))</f>
        <v/>
      </c>
      <c r="Q6208" t="str">
        <f t="shared" si="193"/>
        <v>INSERT INTO CONVERSAO_LUTA_ACAO (cd_conversao, id_luta, sequencia, momento_inicio, momento_fim, quem_faz, quem_sofre, acao_tipo, acao, tecnica, direcao, pontuacao) VALUES (1, 90, 9, TRIM(' 00:00:37,583'), TRIM(' 00:00:39,136'), 'SCHMITT', 'SIDAKOV', 'DISPLACEMENT', '2-3 STEP HESITANT LEFT', NULL, NULL, NULL)</v>
      </c>
      <c r="R6208" t="s">
        <v>10327</v>
      </c>
    </row>
    <row r="6209" spans="1:18" hidden="1" x14ac:dyDescent="0.25">
      <c r="A6209" s="7">
        <f>anotacoes!D6209</f>
        <v>40587</v>
      </c>
      <c r="B6209" t="str">
        <f>anotacoes!C6209</f>
        <v>WORLD CUP BUDAPEST 2011</v>
      </c>
      <c r="C6209" t="str">
        <f>anotacoes!E6209</f>
        <v>SCHMITT</v>
      </c>
      <c r="D6209" t="str">
        <f>anotacoes!F6209</f>
        <v>SIDAKOV</v>
      </c>
      <c r="E6209" t="s">
        <v>10325</v>
      </c>
      <c r="F6209">
        <f>anotacoes!A6209</f>
        <v>90</v>
      </c>
      <c r="G6209">
        <f>anotacoes!B6209</f>
        <v>10</v>
      </c>
      <c r="H6209" t="str">
        <f>anotacoes!K6209</f>
        <v xml:space="preserve"> 00:00:39,136</v>
      </c>
      <c r="I6209" t="str">
        <f>anotacoes!L6209</f>
        <v xml:space="preserve"> 00:00:40,752</v>
      </c>
      <c r="J6209" t="str">
        <f>IF(L6209="PAUSE",E6209,IF(anotacoes!G6213=conversao_anotacoes!C6209,conversao_anotacoes!C6209,conversao_anotacoes!D6209))</f>
        <v>SCHMITT</v>
      </c>
      <c r="K6209" t="str">
        <f t="shared" si="192"/>
        <v>SIDAKOV</v>
      </c>
      <c r="L6209" t="str">
        <f>UPPER(anotacoes!H6209)</f>
        <v>DISPLACEMENT</v>
      </c>
      <c r="M6209" t="str">
        <f>IF(OR(L6209="ATTACK",L6209="FINTA"),"&lt;TECNICA&gt;",UPPER(anotacoes!I6209))</f>
        <v>2-3 STEP HESITANT RIGHT</v>
      </c>
      <c r="N6209" t="str">
        <f>IF(OR(L6209="ATTACK",L6209="FINTA"),UPPER(anotacoes!I6209),"")</f>
        <v/>
      </c>
      <c r="O6209" s="6" t="str">
        <f>IF(anotacoes!N6209=0,"",anotacoes!N6209)</f>
        <v/>
      </c>
      <c r="P6209" t="str">
        <f>IF(anotacoes!M6209=0,"",UPPER(anotacoes!M6209))</f>
        <v/>
      </c>
      <c r="Q6209" t="str">
        <f t="shared" si="193"/>
        <v>INSERT INTO CONVERSAO_LUTA_ACAO (cd_conversao, id_luta, sequencia, momento_inicio, momento_fim, quem_faz, quem_sofre, acao_tipo, acao, tecnica, direcao, pontuacao) VALUES (1, 90, 10, TRIM(' 00:00:39,136'), TRIM(' 00:00:40,752'), 'SCHMITT', 'SIDAKOV', 'DISPLACEMENT', '2-3 STEP HESITANT RIGHT', NULL, NULL, NULL)</v>
      </c>
      <c r="R6209" t="s">
        <v>10327</v>
      </c>
    </row>
    <row r="6210" spans="1:18" hidden="1" x14ac:dyDescent="0.25">
      <c r="A6210" s="7">
        <f>anotacoes!D6210</f>
        <v>40587</v>
      </c>
      <c r="B6210" t="str">
        <f>anotacoes!C6210</f>
        <v>WORLD CUP BUDAPEST 2011</v>
      </c>
      <c r="C6210" t="str">
        <f>anotacoes!E6210</f>
        <v>SCHMITT</v>
      </c>
      <c r="D6210" t="str">
        <f>anotacoes!F6210</f>
        <v>SIDAKOV</v>
      </c>
      <c r="E6210" t="s">
        <v>10325</v>
      </c>
      <c r="F6210">
        <f>anotacoes!A6210</f>
        <v>90</v>
      </c>
      <c r="G6210">
        <f>anotacoes!B6210</f>
        <v>11</v>
      </c>
      <c r="H6210" t="str">
        <f>anotacoes!K6210</f>
        <v xml:space="preserve"> 00:00:40,752</v>
      </c>
      <c r="I6210" t="str">
        <f>anotacoes!L6210</f>
        <v xml:space="preserve"> 00:00:42,793</v>
      </c>
      <c r="J6210" t="str">
        <f>IF(L6210="PAUSE",E6210,IF(anotacoes!G6214=conversao_anotacoes!C6210,conversao_anotacoes!C6210,conversao_anotacoes!D6210))</f>
        <v>SCHMITT</v>
      </c>
      <c r="K6210" t="str">
        <f t="shared" si="192"/>
        <v>SIDAKOV</v>
      </c>
      <c r="L6210" t="str">
        <f>UPPER(anotacoes!H6210)</f>
        <v>GRIP TIME</v>
      </c>
      <c r="M6210" t="str">
        <f>IF(OR(L6210="ATTACK",L6210="FINTA"),"&lt;TECNICA&gt;",UPPER(anotacoes!I6210))</f>
        <v>LEFT COLLAR</v>
      </c>
      <c r="N6210" t="str">
        <f>IF(OR(L6210="ATTACK",L6210="FINTA"),UPPER(anotacoes!I6210),"")</f>
        <v/>
      </c>
      <c r="O6210" s="6" t="str">
        <f>IF(anotacoes!N6210=0,"",anotacoes!N6210)</f>
        <v/>
      </c>
      <c r="P6210" t="str">
        <f>IF(anotacoes!M6210=0,"",UPPER(anotacoes!M6210))</f>
        <v/>
      </c>
      <c r="Q6210" t="str">
        <f t="shared" si="193"/>
        <v>INSERT INTO CONVERSAO_LUTA_ACAO (cd_conversao, id_luta, sequencia, momento_inicio, momento_fim, quem_faz, quem_sofre, acao_tipo, acao, tecnica, direcao, pontuacao) VALUES (1, 90, 11, TRIM(' 00:00:40,752'), TRIM(' 00:00:42,793'), 'SCHMITT', 'SIDAKOV', 'GRIP TIME', 'LEFT COLLAR', NULL, NULL, NULL)</v>
      </c>
      <c r="R6210" t="s">
        <v>10327</v>
      </c>
    </row>
    <row r="6211" spans="1:18" hidden="1" x14ac:dyDescent="0.25">
      <c r="A6211" s="7">
        <f>anotacoes!D6211</f>
        <v>40587</v>
      </c>
      <c r="B6211" t="str">
        <f>anotacoes!C6211</f>
        <v>WORLD CUP BUDAPEST 2011</v>
      </c>
      <c r="C6211" t="str">
        <f>anotacoes!E6211</f>
        <v>SCHMITT</v>
      </c>
      <c r="D6211" t="str">
        <f>anotacoes!F6211</f>
        <v>SIDAKOV</v>
      </c>
      <c r="E6211" t="s">
        <v>10325</v>
      </c>
      <c r="F6211">
        <f>anotacoes!A6211</f>
        <v>90</v>
      </c>
      <c r="G6211">
        <f>anotacoes!B6211</f>
        <v>12</v>
      </c>
      <c r="H6211" t="str">
        <f>anotacoes!K6211</f>
        <v xml:space="preserve"> 00:00:42,793</v>
      </c>
      <c r="I6211" t="str">
        <f>anotacoes!L6211</f>
        <v xml:space="preserve"> 00:00:47,795</v>
      </c>
      <c r="J6211" t="str">
        <f>IF(L6211="PAUSE",E6211,IF(anotacoes!G6215=conversao_anotacoes!C6211,conversao_anotacoes!C6211,conversao_anotacoes!D6211))</f>
        <v>SCHMITT</v>
      </c>
      <c r="K6211" t="str">
        <f t="shared" ref="K6211:K6274" si="194">IF(J6211=E6211,"",IF(J6211=C6211,D6211,C6211))</f>
        <v>SIDAKOV</v>
      </c>
      <c r="L6211" t="str">
        <f>UPPER(anotacoes!H6211)</f>
        <v>DISPLACEMENT</v>
      </c>
      <c r="M6211" t="str">
        <f>IF(OR(L6211="ATTACK",L6211="FINTA"),"&lt;TECNICA&gt;",UPPER(anotacoes!I6211))</f>
        <v>TRY TO GRIP WITH CONTACT</v>
      </c>
      <c r="N6211" t="str">
        <f>IF(OR(L6211="ATTACK",L6211="FINTA"),UPPER(anotacoes!I6211),"")</f>
        <v/>
      </c>
      <c r="O6211" s="6" t="str">
        <f>IF(anotacoes!N6211=0,"",anotacoes!N6211)</f>
        <v/>
      </c>
      <c r="P6211" t="str">
        <f>IF(anotacoes!M6211=0,"",UPPER(anotacoes!M6211))</f>
        <v/>
      </c>
      <c r="Q6211" t="str">
        <f t="shared" ref="Q6211:Q6274" si="195">CONCATENATE("INSERT INTO CONVERSAO_LUTA_ACAO (cd_conversao, id_luta, sequencia, momento_inicio, momento_fim, quem_faz, quem_sofre, acao_tipo, acao, tecnica, direcao, pontuacao) VALUES (1, ",F6211,", ",G6211,", ","TRIM('",H6211,"')",", ","TRIM('",I6211,"')",", ","'",J6211,"'",", ","'",K6211,"'",", ","'",L6211,"'",", ","'",M6211,"'",", ",IF(N6211="","NULL",CONCATENATE("'",N6211,"'")),", ",IF(O6211="","NULL",O6211),", ",IF(P6211="","NULL",CONCATENATE("'",P6211,"'")),")")</f>
        <v>INSERT INTO CONVERSAO_LUTA_ACAO (cd_conversao, id_luta, sequencia, momento_inicio, momento_fim, quem_faz, quem_sofre, acao_tipo, acao, tecnica, direcao, pontuacao) VALUES (1, 90, 12, TRIM(' 00:00:42,793'), TRIM(' 00:00:47,795'), 'SCHMITT', 'SIDAKOV', 'DISPLACEMENT', 'TRY TO GRIP WITH CONTACT', NULL, NULL, NULL)</v>
      </c>
      <c r="R6211" t="s">
        <v>10327</v>
      </c>
    </row>
    <row r="6212" spans="1:18" hidden="1" x14ac:dyDescent="0.25">
      <c r="A6212" s="7">
        <f>anotacoes!D6212</f>
        <v>40587</v>
      </c>
      <c r="B6212" t="str">
        <f>anotacoes!C6212</f>
        <v>WORLD CUP BUDAPEST 2011</v>
      </c>
      <c r="C6212" t="str">
        <f>anotacoes!E6212</f>
        <v>SCHMITT</v>
      </c>
      <c r="D6212" t="str">
        <f>anotacoes!F6212</f>
        <v>SIDAKOV</v>
      </c>
      <c r="E6212" t="s">
        <v>10325</v>
      </c>
      <c r="F6212">
        <f>anotacoes!A6212</f>
        <v>90</v>
      </c>
      <c r="G6212">
        <f>anotacoes!B6212</f>
        <v>13</v>
      </c>
      <c r="H6212" t="str">
        <f>anotacoes!K6212</f>
        <v xml:space="preserve"> 00:00:47,795</v>
      </c>
      <c r="I6212" t="str">
        <f>anotacoes!L6212</f>
        <v xml:space="preserve"> 00:00:51,342</v>
      </c>
      <c r="J6212" t="str">
        <f>IF(L6212="PAUSE",E6212,IF(anotacoes!G6216=conversao_anotacoes!C6212,conversao_anotacoes!C6212,conversao_anotacoes!D6212))</f>
        <v>SCHMITT</v>
      </c>
      <c r="K6212" t="str">
        <f t="shared" si="194"/>
        <v>SIDAKOV</v>
      </c>
      <c r="L6212" t="str">
        <f>UPPER(anotacoes!H6212)</f>
        <v>GRIP TIME</v>
      </c>
      <c r="M6212" t="str">
        <f>IF(OR(L6212="ATTACK",L6212="FINTA"),"&lt;TECNICA&gt;",UPPER(anotacoes!I6212))</f>
        <v>RIGHT SLEEVE LEFT SLEEVE</v>
      </c>
      <c r="N6212" t="str">
        <f>IF(OR(L6212="ATTACK",L6212="FINTA"),UPPER(anotacoes!I6212),"")</f>
        <v/>
      </c>
      <c r="O6212" s="6" t="str">
        <f>IF(anotacoes!N6212=0,"",anotacoes!N6212)</f>
        <v/>
      </c>
      <c r="P6212" t="str">
        <f>IF(anotacoes!M6212=0,"",UPPER(anotacoes!M6212))</f>
        <v/>
      </c>
      <c r="Q6212" t="str">
        <f t="shared" si="195"/>
        <v>INSERT INTO CONVERSAO_LUTA_ACAO (cd_conversao, id_luta, sequencia, momento_inicio, momento_fim, quem_faz, quem_sofre, acao_tipo, acao, tecnica, direcao, pontuacao) VALUES (1, 90, 13, TRIM(' 00:00:47,795'), TRIM(' 00:00:51,342'), 'SCHMITT', 'SIDAKOV', 'GRIP TIME', 'RIGHT SLEEVE LEFT SLEEVE', NULL, NULL, NULL)</v>
      </c>
      <c r="R6212" t="s">
        <v>10327</v>
      </c>
    </row>
    <row r="6213" spans="1:18" hidden="1" x14ac:dyDescent="0.25">
      <c r="A6213" s="7">
        <f>anotacoes!D6213</f>
        <v>40587</v>
      </c>
      <c r="B6213" t="str">
        <f>anotacoes!C6213</f>
        <v>WORLD CUP BUDAPEST 2011</v>
      </c>
      <c r="C6213" t="str">
        <f>anotacoes!E6213</f>
        <v>SCHMITT</v>
      </c>
      <c r="D6213" t="str">
        <f>anotacoes!F6213</f>
        <v>SIDAKOV</v>
      </c>
      <c r="E6213" t="s">
        <v>10325</v>
      </c>
      <c r="F6213">
        <f>anotacoes!A6213</f>
        <v>90</v>
      </c>
      <c r="G6213">
        <f>anotacoes!B6213</f>
        <v>14</v>
      </c>
      <c r="H6213" t="str">
        <f>anotacoes!K6213</f>
        <v xml:space="preserve"> 00:00:51,342</v>
      </c>
      <c r="I6213" t="str">
        <f>anotacoes!L6213</f>
        <v xml:space="preserve"> 00:00:52,922</v>
      </c>
      <c r="J6213" t="str">
        <f>IF(L6213="PAUSE",E6213,IF(anotacoes!G6217=conversao_anotacoes!C6213,conversao_anotacoes!C6213,conversao_anotacoes!D6213))</f>
        <v>SCHMITT</v>
      </c>
      <c r="K6213" t="str">
        <f t="shared" si="194"/>
        <v>SIDAKOV</v>
      </c>
      <c r="L6213" t="str">
        <f>UPPER(anotacoes!H6213)</f>
        <v>TRANSITION</v>
      </c>
      <c r="M6213" t="str">
        <f>IF(OR(L6213="ATTACK",L6213="FINTA"),"&lt;TECNICA&gt;",UPPER(anotacoes!I6213))</f>
        <v>WITHOUT ATTACK</v>
      </c>
      <c r="N6213" t="str">
        <f>IF(OR(L6213="ATTACK",L6213="FINTA"),UPPER(anotacoes!I6213),"")</f>
        <v/>
      </c>
      <c r="O6213" s="6" t="str">
        <f>IF(anotacoes!N6213=0,"",anotacoes!N6213)</f>
        <v/>
      </c>
      <c r="P6213" t="str">
        <f>IF(anotacoes!M6213=0,"",UPPER(anotacoes!M6213))</f>
        <v/>
      </c>
      <c r="Q6213" t="str">
        <f t="shared" si="195"/>
        <v>INSERT INTO CONVERSAO_LUTA_ACAO (cd_conversao, id_luta, sequencia, momento_inicio, momento_fim, quem_faz, quem_sofre, acao_tipo, acao, tecnica, direcao, pontuacao) VALUES (1, 90, 14, TRIM(' 00:00:51,342'), TRIM(' 00:00:52,922'), 'SCHMITT', 'SIDAKOV', 'TRANSITION', 'WITHOUT ATTACK', NULL, NULL, NULL)</v>
      </c>
      <c r="R6213" t="s">
        <v>10327</v>
      </c>
    </row>
    <row r="6214" spans="1:18" hidden="1" x14ac:dyDescent="0.25">
      <c r="A6214" s="7">
        <f>anotacoes!D6214</f>
        <v>40587</v>
      </c>
      <c r="B6214" t="str">
        <f>anotacoes!C6214</f>
        <v>WORLD CUP BUDAPEST 2011</v>
      </c>
      <c r="C6214" t="str">
        <f>anotacoes!E6214</f>
        <v>SCHMITT</v>
      </c>
      <c r="D6214" t="str">
        <f>anotacoes!F6214</f>
        <v>SIDAKOV</v>
      </c>
      <c r="E6214" t="s">
        <v>10325</v>
      </c>
      <c r="F6214">
        <f>anotacoes!A6214</f>
        <v>90</v>
      </c>
      <c r="G6214">
        <f>anotacoes!B6214</f>
        <v>15</v>
      </c>
      <c r="H6214" t="str">
        <f>anotacoes!K6214</f>
        <v xml:space="preserve"> 00:00:53,086</v>
      </c>
      <c r="I6214" t="str">
        <f>anotacoes!L6214</f>
        <v xml:space="preserve"> 00:01:40,080</v>
      </c>
      <c r="J6214" t="str">
        <f>IF(L6214="PAUSE",E6214,IF(anotacoes!G6218=conversao_anotacoes!C6214,conversao_anotacoes!C6214,conversao_anotacoes!D6214))</f>
        <v>&lt;ARBITRO_DESCONHECIDO&gt;</v>
      </c>
      <c r="K6214" t="str">
        <f t="shared" si="194"/>
        <v/>
      </c>
      <c r="L6214" t="str">
        <f>UPPER(anotacoes!H6214)</f>
        <v>PAUSE</v>
      </c>
      <c r="M6214" t="str">
        <f>IF(OR(L6214="ATTACK",L6214="FINTA"),"&lt;TECNICA&gt;",UPPER(anotacoes!I6214))</f>
        <v>SHIDO WITHOUT SCORE</v>
      </c>
      <c r="N6214" t="str">
        <f>IF(OR(L6214="ATTACK",L6214="FINTA"),UPPER(anotacoes!I6214),"")</f>
        <v/>
      </c>
      <c r="O6214" s="6" t="str">
        <f>IF(anotacoes!N6214=0,"",anotacoes!N6214)</f>
        <v/>
      </c>
      <c r="P6214" t="str">
        <f>IF(anotacoes!M6214=0,"",UPPER(anotacoes!M6214))</f>
        <v/>
      </c>
      <c r="Q6214" t="str">
        <f t="shared" si="195"/>
        <v>INSERT INTO CONVERSAO_LUTA_ACAO (cd_conversao, id_luta, sequencia, momento_inicio, momento_fim, quem_faz, quem_sofre, acao_tipo, acao, tecnica, direcao, pontuacao) VALUES (1, 90, 15, TRIM(' 00:00:53,086'), TRIM(' 00:01:40,080'), '&lt;ARBITRO_DESCONHECIDO&gt;', '', 'PAUSE', 'SHIDO WITHOUT SCORE', NULL, NULL, NULL)</v>
      </c>
      <c r="R6214" t="s">
        <v>10327</v>
      </c>
    </row>
    <row r="6215" spans="1:18" hidden="1" x14ac:dyDescent="0.25">
      <c r="A6215" s="7">
        <f>anotacoes!D6215</f>
        <v>40587</v>
      </c>
      <c r="B6215" t="str">
        <f>anotacoes!C6215</f>
        <v>WORLD CUP BUDAPEST 2011</v>
      </c>
      <c r="C6215" t="str">
        <f>anotacoes!E6215</f>
        <v>SCHMITT</v>
      </c>
      <c r="D6215" t="str">
        <f>anotacoes!F6215</f>
        <v>SIDAKOV</v>
      </c>
      <c r="E6215" t="s">
        <v>10325</v>
      </c>
      <c r="F6215">
        <f>anotacoes!A6215</f>
        <v>90</v>
      </c>
      <c r="G6215">
        <f>anotacoes!B6215</f>
        <v>16</v>
      </c>
      <c r="H6215" t="str">
        <f>anotacoes!K6215</f>
        <v xml:space="preserve"> 00:01:40,249</v>
      </c>
      <c r="I6215" t="str">
        <f>anotacoes!L6215</f>
        <v xml:space="preserve"> 00:01:45,799</v>
      </c>
      <c r="J6215" t="str">
        <f>IF(L6215="PAUSE",E6215,IF(anotacoes!G6219=conversao_anotacoes!C6215,conversao_anotacoes!C6215,conversao_anotacoes!D6215))</f>
        <v>SCHMITT</v>
      </c>
      <c r="K6215" t="str">
        <f t="shared" si="194"/>
        <v>SIDAKOV</v>
      </c>
      <c r="L6215" t="str">
        <f>UPPER(anotacoes!H6215)</f>
        <v>DISPLACEMENT</v>
      </c>
      <c r="M6215" t="str">
        <f>IF(OR(L6215="ATTACK",L6215="FINTA"),"&lt;TECNICA&gt;",UPPER(anotacoes!I6215))</f>
        <v>2-3 STEP HESITANT RIGHT</v>
      </c>
      <c r="N6215" t="str">
        <f>IF(OR(L6215="ATTACK",L6215="FINTA"),UPPER(anotacoes!I6215),"")</f>
        <v/>
      </c>
      <c r="O6215" s="6" t="str">
        <f>IF(anotacoes!N6215=0,"",anotacoes!N6215)</f>
        <v/>
      </c>
      <c r="P6215" t="str">
        <f>IF(anotacoes!M6215=0,"",UPPER(anotacoes!M6215))</f>
        <v/>
      </c>
      <c r="Q6215" t="str">
        <f t="shared" si="195"/>
        <v>INSERT INTO CONVERSAO_LUTA_ACAO (cd_conversao, id_luta, sequencia, momento_inicio, momento_fim, quem_faz, quem_sofre, acao_tipo, acao, tecnica, direcao, pontuacao) VALUES (1, 90, 16, TRIM(' 00:01:40,249'), TRIM(' 00:01:45,799'), 'SCHMITT', 'SIDAKOV', 'DISPLACEMENT', '2-3 STEP HESITANT RIGHT', NULL, NULL, NULL)</v>
      </c>
      <c r="R6215" t="s">
        <v>10327</v>
      </c>
    </row>
    <row r="6216" spans="1:18" hidden="1" x14ac:dyDescent="0.25">
      <c r="A6216" s="7">
        <f>anotacoes!D6216</f>
        <v>40587</v>
      </c>
      <c r="B6216" t="str">
        <f>anotacoes!C6216</f>
        <v>WORLD CUP BUDAPEST 2011</v>
      </c>
      <c r="C6216" t="str">
        <f>anotacoes!E6216</f>
        <v>SCHMITT</v>
      </c>
      <c r="D6216" t="str">
        <f>anotacoes!F6216</f>
        <v>SIDAKOV</v>
      </c>
      <c r="E6216" t="s">
        <v>10325</v>
      </c>
      <c r="F6216">
        <f>anotacoes!A6216</f>
        <v>90</v>
      </c>
      <c r="G6216">
        <f>anotacoes!B6216</f>
        <v>17</v>
      </c>
      <c r="H6216" t="str">
        <f>anotacoes!K6216</f>
        <v xml:space="preserve"> 00:01:45,799</v>
      </c>
      <c r="I6216" t="str">
        <f>anotacoes!L6216</f>
        <v xml:space="preserve"> 00:01:47,019</v>
      </c>
      <c r="J6216" t="str">
        <f>IF(L6216="PAUSE",E6216,IF(anotacoes!G6220=conversao_anotacoes!C6216,conversao_anotacoes!C6216,conversao_anotacoes!D6216))</f>
        <v>SCHMITT</v>
      </c>
      <c r="K6216" t="str">
        <f t="shared" si="194"/>
        <v>SIDAKOV</v>
      </c>
      <c r="L6216" t="str">
        <f>UPPER(anotacoes!H6216)</f>
        <v>DISPLACEMENT</v>
      </c>
      <c r="M6216" t="str">
        <f>IF(OR(L6216="ATTACK",L6216="FINTA"),"&lt;TECNICA&gt;",UPPER(anotacoes!I6216))</f>
        <v>TRY TO GRIP WITH CONTACT</v>
      </c>
      <c r="N6216" t="str">
        <f>IF(OR(L6216="ATTACK",L6216="FINTA"),UPPER(anotacoes!I6216),"")</f>
        <v/>
      </c>
      <c r="O6216" s="6" t="str">
        <f>IF(anotacoes!N6216=0,"",anotacoes!N6216)</f>
        <v/>
      </c>
      <c r="P6216" t="str">
        <f>IF(anotacoes!M6216=0,"",UPPER(anotacoes!M6216))</f>
        <v/>
      </c>
      <c r="Q6216" t="str">
        <f t="shared" si="195"/>
        <v>INSERT INTO CONVERSAO_LUTA_ACAO (cd_conversao, id_luta, sequencia, momento_inicio, momento_fim, quem_faz, quem_sofre, acao_tipo, acao, tecnica, direcao, pontuacao) VALUES (1, 90, 17, TRIM(' 00:01:45,799'), TRIM(' 00:01:47,019'), 'SCHMITT', 'SIDAKOV', 'DISPLACEMENT', 'TRY TO GRIP WITH CONTACT', NULL, NULL, NULL)</v>
      </c>
      <c r="R6216" t="s">
        <v>10327</v>
      </c>
    </row>
    <row r="6217" spans="1:18" hidden="1" x14ac:dyDescent="0.25">
      <c r="A6217" s="7">
        <f>anotacoes!D6217</f>
        <v>40587</v>
      </c>
      <c r="B6217" t="str">
        <f>anotacoes!C6217</f>
        <v>WORLD CUP BUDAPEST 2011</v>
      </c>
      <c r="C6217" t="str">
        <f>anotacoes!E6217</f>
        <v>SCHMITT</v>
      </c>
      <c r="D6217" t="str">
        <f>anotacoes!F6217</f>
        <v>SIDAKOV</v>
      </c>
      <c r="E6217" t="s">
        <v>10325</v>
      </c>
      <c r="F6217">
        <f>anotacoes!A6217</f>
        <v>90</v>
      </c>
      <c r="G6217">
        <f>anotacoes!B6217</f>
        <v>18</v>
      </c>
      <c r="H6217" t="str">
        <f>anotacoes!K6217</f>
        <v xml:space="preserve"> 00:01:47,019</v>
      </c>
      <c r="I6217" t="str">
        <f>anotacoes!L6217</f>
        <v xml:space="preserve"> 00:01:47,019</v>
      </c>
      <c r="J6217" t="str">
        <f>IF(L6217="PAUSE",E6217,IF(anotacoes!G6221=conversao_anotacoes!C6217,conversao_anotacoes!C6217,conversao_anotacoes!D6217))</f>
        <v>SCHMITT</v>
      </c>
      <c r="K6217" t="str">
        <f t="shared" si="194"/>
        <v>SIDAKOV</v>
      </c>
      <c r="L6217" t="str">
        <f>UPPER(anotacoes!H6217)</f>
        <v>FINTA</v>
      </c>
      <c r="M6217" t="str">
        <f>IF(OR(L6217="ATTACK",L6217="FINTA"),"&lt;TECNICA&gt;",UPPER(anotacoes!I6217))</f>
        <v>&lt;TECNICA&gt;</v>
      </c>
      <c r="N6217" t="str">
        <f>IF(OR(L6217="ATTACK",L6217="FINTA"),UPPER(anotacoes!I6217),"")</f>
        <v>KOUCHI GARI RIGHT</v>
      </c>
      <c r="O6217" s="6" t="str">
        <f>IF(anotacoes!N6217=0,"",anotacoes!N6217)</f>
        <v/>
      </c>
      <c r="P6217" t="str">
        <f>IF(anotacoes!M6217=0,"",UPPER(anotacoes!M6217))</f>
        <v/>
      </c>
      <c r="Q6217" t="str">
        <f t="shared" si="195"/>
        <v>INSERT INTO CONVERSAO_LUTA_ACAO (cd_conversao, id_luta, sequencia, momento_inicio, momento_fim, quem_faz, quem_sofre, acao_tipo, acao, tecnica, direcao, pontuacao) VALUES (1, 90, 18, TRIM(' 00:01:47,019'), TRIM(' 00:01:47,019'), 'SCHMITT', 'SIDAKOV', 'FINTA', '&lt;TECNICA&gt;', 'KOUCHI GARI RIGHT', NULL, NULL)</v>
      </c>
      <c r="R6217" t="s">
        <v>10327</v>
      </c>
    </row>
    <row r="6218" spans="1:18" hidden="1" x14ac:dyDescent="0.25">
      <c r="A6218" s="7">
        <f>anotacoes!D6218</f>
        <v>40587</v>
      </c>
      <c r="B6218" t="str">
        <f>anotacoes!C6218</f>
        <v>WORLD CUP BUDAPEST 2011</v>
      </c>
      <c r="C6218" t="str">
        <f>anotacoes!E6218</f>
        <v>SCHMITT</v>
      </c>
      <c r="D6218" t="str">
        <f>anotacoes!F6218</f>
        <v>SIDAKOV</v>
      </c>
      <c r="E6218" t="s">
        <v>10325</v>
      </c>
      <c r="F6218">
        <f>anotacoes!A6218</f>
        <v>90</v>
      </c>
      <c r="G6218">
        <f>anotacoes!B6218</f>
        <v>19</v>
      </c>
      <c r="H6218" t="str">
        <f>anotacoes!K6218</f>
        <v xml:space="preserve"> 00:01:47,019</v>
      </c>
      <c r="I6218" t="str">
        <f>anotacoes!L6218</f>
        <v xml:space="preserve"> 00:01:55,449</v>
      </c>
      <c r="J6218" t="str">
        <f>IF(L6218="PAUSE",E6218,IF(anotacoes!G6222=conversao_anotacoes!C6218,conversao_anotacoes!C6218,conversao_anotacoes!D6218))</f>
        <v>SCHMITT</v>
      </c>
      <c r="K6218" t="str">
        <f t="shared" si="194"/>
        <v>SIDAKOV</v>
      </c>
      <c r="L6218" t="str">
        <f>UPPER(anotacoes!H6218)</f>
        <v>GRIP TIME</v>
      </c>
      <c r="M6218" t="str">
        <f>IF(OR(L6218="ATTACK",L6218="FINTA"),"&lt;TECNICA&gt;",UPPER(anotacoes!I6218))</f>
        <v>LEFT COLLAR RIGHT SLEEVE</v>
      </c>
      <c r="N6218" t="str">
        <f>IF(OR(L6218="ATTACK",L6218="FINTA"),UPPER(anotacoes!I6218),"")</f>
        <v/>
      </c>
      <c r="O6218" s="6" t="str">
        <f>IF(anotacoes!N6218=0,"",anotacoes!N6218)</f>
        <v/>
      </c>
      <c r="P6218" t="str">
        <f>IF(anotacoes!M6218=0,"",UPPER(anotacoes!M6218))</f>
        <v/>
      </c>
      <c r="Q6218" t="str">
        <f t="shared" si="195"/>
        <v>INSERT INTO CONVERSAO_LUTA_ACAO (cd_conversao, id_luta, sequencia, momento_inicio, momento_fim, quem_faz, quem_sofre, acao_tipo, acao, tecnica, direcao, pontuacao) VALUES (1, 90, 19, TRIM(' 00:01:47,019'), TRIM(' 00:01:55,449'), 'SCHMITT', 'SIDAKOV', 'GRIP TIME', 'LEFT COLLAR RIGHT SLEEVE', NULL, NULL, NULL)</v>
      </c>
      <c r="R6218" t="s">
        <v>10327</v>
      </c>
    </row>
    <row r="6219" spans="1:18" hidden="1" x14ac:dyDescent="0.25">
      <c r="A6219" s="7">
        <f>anotacoes!D6219</f>
        <v>40587</v>
      </c>
      <c r="B6219" t="str">
        <f>anotacoes!C6219</f>
        <v>WORLD CUP BUDAPEST 2011</v>
      </c>
      <c r="C6219" t="str">
        <f>anotacoes!E6219</f>
        <v>SCHMITT</v>
      </c>
      <c r="D6219" t="str">
        <f>anotacoes!F6219</f>
        <v>SIDAKOV</v>
      </c>
      <c r="E6219" t="s">
        <v>10325</v>
      </c>
      <c r="F6219">
        <f>anotacoes!A6219</f>
        <v>90</v>
      </c>
      <c r="G6219">
        <f>anotacoes!B6219</f>
        <v>20</v>
      </c>
      <c r="H6219" t="str">
        <f>anotacoes!K6219</f>
        <v xml:space="preserve"> 00:01:55,620</v>
      </c>
      <c r="I6219" t="str">
        <f>anotacoes!L6219</f>
        <v xml:space="preserve"> 00:02:02,971</v>
      </c>
      <c r="J6219" t="str">
        <f>IF(L6219="PAUSE",E6219,IF(anotacoes!G6223=conversao_anotacoes!C6219,conversao_anotacoes!C6219,conversao_anotacoes!D6219))</f>
        <v>&lt;ARBITRO_DESCONHECIDO&gt;</v>
      </c>
      <c r="K6219" t="str">
        <f t="shared" si="194"/>
        <v/>
      </c>
      <c r="L6219" t="str">
        <f>UPPER(anotacoes!H6219)</f>
        <v>PAUSE</v>
      </c>
      <c r="M6219" t="str">
        <f>IF(OR(L6219="ATTACK",L6219="FINTA"),"&lt;TECNICA&gt;",UPPER(anotacoes!I6219))</f>
        <v>&lt;NAO_CLASSIFICADO&gt;</v>
      </c>
      <c r="N6219" t="str">
        <f>IF(OR(L6219="ATTACK",L6219="FINTA"),UPPER(anotacoes!I6219),"")</f>
        <v/>
      </c>
      <c r="O6219" s="6" t="str">
        <f>IF(anotacoes!N6219=0,"",anotacoes!N6219)</f>
        <v/>
      </c>
      <c r="P6219" t="str">
        <f>IF(anotacoes!M6219=0,"",UPPER(anotacoes!M6219))</f>
        <v/>
      </c>
      <c r="Q6219" t="str">
        <f t="shared" si="195"/>
        <v>INSERT INTO CONVERSAO_LUTA_ACAO (cd_conversao, id_luta, sequencia, momento_inicio, momento_fim, quem_faz, quem_sofre, acao_tipo, acao, tecnica, direcao, pontuacao) VALUES (1, 90, 20, TRIM(' 00:01:55,620'), TRIM(' 00:02:02,971'), '&lt;ARBITRO_DESCONHECIDO&gt;', '', 'PAUSE', '&lt;NAO_CLASSIFICADO&gt;', NULL, NULL, NULL)</v>
      </c>
      <c r="R6219" t="s">
        <v>10327</v>
      </c>
    </row>
    <row r="6220" spans="1:18" hidden="1" x14ac:dyDescent="0.25">
      <c r="A6220" s="7">
        <f>anotacoes!D6220</f>
        <v>40587</v>
      </c>
      <c r="B6220" t="str">
        <f>anotacoes!C6220</f>
        <v>WORLD CUP BUDAPEST 2011</v>
      </c>
      <c r="C6220" t="str">
        <f>anotacoes!E6220</f>
        <v>SCHMITT</v>
      </c>
      <c r="D6220" t="str">
        <f>anotacoes!F6220</f>
        <v>SIDAKOV</v>
      </c>
      <c r="E6220" t="s">
        <v>10325</v>
      </c>
      <c r="F6220">
        <f>anotacoes!A6220</f>
        <v>90</v>
      </c>
      <c r="G6220">
        <f>anotacoes!B6220</f>
        <v>21</v>
      </c>
      <c r="H6220" t="str">
        <f>anotacoes!K6220</f>
        <v xml:space="preserve"> 00:02:03,145</v>
      </c>
      <c r="I6220" t="str">
        <f>anotacoes!L6220</f>
        <v xml:space="preserve"> 00:02:06,045</v>
      </c>
      <c r="J6220" t="str">
        <f>IF(L6220="PAUSE",E6220,IF(anotacoes!G6224=conversao_anotacoes!C6220,conversao_anotacoes!C6220,conversao_anotacoes!D6220))</f>
        <v>SCHMITT</v>
      </c>
      <c r="K6220" t="str">
        <f t="shared" si="194"/>
        <v>SIDAKOV</v>
      </c>
      <c r="L6220" t="str">
        <f>UPPER(anotacoes!H6220)</f>
        <v>DISPLACEMENT</v>
      </c>
      <c r="M6220" t="str">
        <f>IF(OR(L6220="ATTACK",L6220="FINTA"),"&lt;TECNICA&gt;",UPPER(anotacoes!I6220))</f>
        <v>2-3 STEP HESITANT RIGHT</v>
      </c>
      <c r="N6220" t="str">
        <f>IF(OR(L6220="ATTACK",L6220="FINTA"),UPPER(anotacoes!I6220),"")</f>
        <v/>
      </c>
      <c r="O6220" s="6" t="str">
        <f>IF(anotacoes!N6220=0,"",anotacoes!N6220)</f>
        <v/>
      </c>
      <c r="P6220" t="str">
        <f>IF(anotacoes!M6220=0,"",UPPER(anotacoes!M6220))</f>
        <v/>
      </c>
      <c r="Q6220" t="str">
        <f t="shared" si="195"/>
        <v>INSERT INTO CONVERSAO_LUTA_ACAO (cd_conversao, id_luta, sequencia, momento_inicio, momento_fim, quem_faz, quem_sofre, acao_tipo, acao, tecnica, direcao, pontuacao) VALUES (1, 90, 21, TRIM(' 00:02:03,145'), TRIM(' 00:02:06,045'), 'SCHMITT', 'SIDAKOV', 'DISPLACEMENT', '2-3 STEP HESITANT RIGHT', NULL, NULL, NULL)</v>
      </c>
      <c r="R6220" t="s">
        <v>10327</v>
      </c>
    </row>
    <row r="6221" spans="1:18" hidden="1" x14ac:dyDescent="0.25">
      <c r="A6221" s="7">
        <f>anotacoes!D6221</f>
        <v>40587</v>
      </c>
      <c r="B6221" t="str">
        <f>anotacoes!C6221</f>
        <v>WORLD CUP BUDAPEST 2011</v>
      </c>
      <c r="C6221" t="str">
        <f>anotacoes!E6221</f>
        <v>SCHMITT</v>
      </c>
      <c r="D6221" t="str">
        <f>anotacoes!F6221</f>
        <v>SIDAKOV</v>
      </c>
      <c r="E6221" t="s">
        <v>10325</v>
      </c>
      <c r="F6221">
        <f>anotacoes!A6221</f>
        <v>90</v>
      </c>
      <c r="G6221">
        <f>anotacoes!B6221</f>
        <v>22</v>
      </c>
      <c r="H6221" t="str">
        <f>anotacoes!K6221</f>
        <v xml:space="preserve"> 00:02:06,045</v>
      </c>
      <c r="I6221" t="str">
        <f>anotacoes!L6221</f>
        <v xml:space="preserve"> 00:02:09,789</v>
      </c>
      <c r="J6221" t="str">
        <f>IF(L6221="PAUSE",E6221,IF(anotacoes!G6225=conversao_anotacoes!C6221,conversao_anotacoes!C6221,conversao_anotacoes!D6221))</f>
        <v>SCHMITT</v>
      </c>
      <c r="K6221" t="str">
        <f t="shared" si="194"/>
        <v>SIDAKOV</v>
      </c>
      <c r="L6221" t="str">
        <f>UPPER(anotacoes!H6221)</f>
        <v>GRIP TIME</v>
      </c>
      <c r="M6221" t="str">
        <f>IF(OR(L6221="ATTACK",L6221="FINTA"),"&lt;TECNICA&gt;",UPPER(anotacoes!I6221))</f>
        <v>LEFT COLLAR RIGHT SLEEVE</v>
      </c>
      <c r="N6221" t="str">
        <f>IF(OR(L6221="ATTACK",L6221="FINTA"),UPPER(anotacoes!I6221),"")</f>
        <v/>
      </c>
      <c r="O6221" s="6" t="str">
        <f>IF(anotacoes!N6221=0,"",anotacoes!N6221)</f>
        <v/>
      </c>
      <c r="P6221" t="str">
        <f>IF(anotacoes!M6221=0,"",UPPER(anotacoes!M6221))</f>
        <v/>
      </c>
      <c r="Q6221" t="str">
        <f t="shared" si="195"/>
        <v>INSERT INTO CONVERSAO_LUTA_ACAO (cd_conversao, id_luta, sequencia, momento_inicio, momento_fim, quem_faz, quem_sofre, acao_tipo, acao, tecnica, direcao, pontuacao) VALUES (1, 90, 22, TRIM(' 00:02:06,045'), TRIM(' 00:02:09,789'), 'SCHMITT', 'SIDAKOV', 'GRIP TIME', 'LEFT COLLAR RIGHT SLEEVE', NULL, NULL, NULL)</v>
      </c>
      <c r="R6221" t="s">
        <v>10327</v>
      </c>
    </row>
    <row r="6222" spans="1:18" hidden="1" x14ac:dyDescent="0.25">
      <c r="A6222" s="7">
        <f>anotacoes!D6222</f>
        <v>40587</v>
      </c>
      <c r="B6222" t="str">
        <f>anotacoes!C6222</f>
        <v>WORLD CUP BUDAPEST 2011</v>
      </c>
      <c r="C6222" t="str">
        <f>anotacoes!E6222</f>
        <v>SCHMITT</v>
      </c>
      <c r="D6222" t="str">
        <f>anotacoes!F6222</f>
        <v>SIDAKOV</v>
      </c>
      <c r="E6222" t="s">
        <v>10325</v>
      </c>
      <c r="F6222">
        <f>anotacoes!A6222</f>
        <v>90</v>
      </c>
      <c r="G6222">
        <f>anotacoes!B6222</f>
        <v>23</v>
      </c>
      <c r="H6222" t="str">
        <f>anotacoes!K6222</f>
        <v xml:space="preserve"> 00:02:09,789</v>
      </c>
      <c r="I6222" t="str">
        <f>anotacoes!L6222</f>
        <v xml:space="preserve"> 00:02:09,789</v>
      </c>
      <c r="J6222" t="str">
        <f>IF(L6222="PAUSE",E6222,IF(anotacoes!G6226=conversao_anotacoes!C6222,conversao_anotacoes!C6222,conversao_anotacoes!D6222))</f>
        <v>SCHMITT</v>
      </c>
      <c r="K6222" t="str">
        <f t="shared" si="194"/>
        <v>SIDAKOV</v>
      </c>
      <c r="L6222" t="str">
        <f>UPPER(anotacoes!H6222)</f>
        <v>FINTA</v>
      </c>
      <c r="M6222" t="str">
        <f>IF(OR(L6222="ATTACK",L6222="FINTA"),"&lt;TECNICA&gt;",UPPER(anotacoes!I6222))</f>
        <v>&lt;TECNICA&gt;</v>
      </c>
      <c r="N6222" t="str">
        <f>IF(OR(L6222="ATTACK",L6222="FINTA"),UPPER(anotacoes!I6222),"")</f>
        <v>DEASHI HARAI RIGHT</v>
      </c>
      <c r="O6222" s="6" t="str">
        <f>IF(anotacoes!N6222=0,"",anotacoes!N6222)</f>
        <v/>
      </c>
      <c r="P6222" t="str">
        <f>IF(anotacoes!M6222=0,"",UPPER(anotacoes!M6222))</f>
        <v/>
      </c>
      <c r="Q6222" t="str">
        <f t="shared" si="195"/>
        <v>INSERT INTO CONVERSAO_LUTA_ACAO (cd_conversao, id_luta, sequencia, momento_inicio, momento_fim, quem_faz, quem_sofre, acao_tipo, acao, tecnica, direcao, pontuacao) VALUES (1, 90, 23, TRIM(' 00:02:09,789'), TRIM(' 00:02:09,789'), 'SCHMITT', 'SIDAKOV', 'FINTA', '&lt;TECNICA&gt;', 'DEASHI HARAI RIGHT', NULL, NULL)</v>
      </c>
      <c r="R6222" t="s">
        <v>10327</v>
      </c>
    </row>
    <row r="6223" spans="1:18" hidden="1" x14ac:dyDescent="0.25">
      <c r="A6223" s="7">
        <f>anotacoes!D6223</f>
        <v>40587</v>
      </c>
      <c r="B6223" t="str">
        <f>anotacoes!C6223</f>
        <v>WORLD CUP BUDAPEST 2011</v>
      </c>
      <c r="C6223" t="str">
        <f>anotacoes!E6223</f>
        <v>SCHMITT</v>
      </c>
      <c r="D6223" t="str">
        <f>anotacoes!F6223</f>
        <v>SIDAKOV</v>
      </c>
      <c r="E6223" t="s">
        <v>10325</v>
      </c>
      <c r="F6223">
        <f>anotacoes!A6223</f>
        <v>90</v>
      </c>
      <c r="G6223">
        <f>anotacoes!B6223</f>
        <v>24</v>
      </c>
      <c r="H6223" t="str">
        <f>anotacoes!K6223</f>
        <v xml:space="preserve"> 00:02:09,789</v>
      </c>
      <c r="I6223" t="str">
        <f>anotacoes!L6223</f>
        <v xml:space="preserve"> 00:02:10,739</v>
      </c>
      <c r="J6223" t="str">
        <f>IF(L6223="PAUSE",E6223,IF(anotacoes!G6227=conversao_anotacoes!C6223,conversao_anotacoes!C6223,conversao_anotacoes!D6223))</f>
        <v>SCHMITT</v>
      </c>
      <c r="K6223" t="str">
        <f t="shared" si="194"/>
        <v>SIDAKOV</v>
      </c>
      <c r="L6223" t="str">
        <f>UPPER(anotacoes!H6223)</f>
        <v>GRIP TIME</v>
      </c>
      <c r="M6223" t="str">
        <f>IF(OR(L6223="ATTACK",L6223="FINTA"),"&lt;TECNICA&gt;",UPPER(anotacoes!I6223))</f>
        <v>LEFT COLLAR RIGHT SLEEVE</v>
      </c>
      <c r="N6223" t="str">
        <f>IF(OR(L6223="ATTACK",L6223="FINTA"),UPPER(anotacoes!I6223),"")</f>
        <v/>
      </c>
      <c r="O6223" s="6" t="str">
        <f>IF(anotacoes!N6223=0,"",anotacoes!N6223)</f>
        <v/>
      </c>
      <c r="P6223" t="str">
        <f>IF(anotacoes!M6223=0,"",UPPER(anotacoes!M6223))</f>
        <v/>
      </c>
      <c r="Q6223" t="str">
        <f t="shared" si="195"/>
        <v>INSERT INTO CONVERSAO_LUTA_ACAO (cd_conversao, id_luta, sequencia, momento_inicio, momento_fim, quem_faz, quem_sofre, acao_tipo, acao, tecnica, direcao, pontuacao) VALUES (1, 90, 24, TRIM(' 00:02:09,789'), TRIM(' 00:02:10,739'), 'SCHMITT', 'SIDAKOV', 'GRIP TIME', 'LEFT COLLAR RIGHT SLEEVE', NULL, NULL, NULL)</v>
      </c>
      <c r="R6223" t="s">
        <v>10327</v>
      </c>
    </row>
    <row r="6224" spans="1:18" hidden="1" x14ac:dyDescent="0.25">
      <c r="A6224" s="7">
        <f>anotacoes!D6224</f>
        <v>40587</v>
      </c>
      <c r="B6224" t="str">
        <f>anotacoes!C6224</f>
        <v>WORLD CUP BUDAPEST 2011</v>
      </c>
      <c r="C6224" t="str">
        <f>anotacoes!E6224</f>
        <v>SCHMITT</v>
      </c>
      <c r="D6224" t="str">
        <f>anotacoes!F6224</f>
        <v>SIDAKOV</v>
      </c>
      <c r="E6224" t="s">
        <v>10325</v>
      </c>
      <c r="F6224">
        <f>anotacoes!A6224</f>
        <v>90</v>
      </c>
      <c r="G6224">
        <f>anotacoes!B6224</f>
        <v>25</v>
      </c>
      <c r="H6224" t="str">
        <f>anotacoes!K6224</f>
        <v xml:space="preserve"> 00:02:10,739</v>
      </c>
      <c r="I6224" t="str">
        <f>anotacoes!L6224</f>
        <v xml:space="preserve"> 00:02:13,587</v>
      </c>
      <c r="J6224" t="str">
        <f>IF(L6224="PAUSE",E6224,IF(anotacoes!G6228=conversao_anotacoes!C6224,conversao_anotacoes!C6224,conversao_anotacoes!D6224))</f>
        <v>&lt;ARBITRO_DESCONHECIDO&gt;</v>
      </c>
      <c r="K6224" t="str">
        <f t="shared" si="194"/>
        <v/>
      </c>
      <c r="L6224" t="str">
        <f>UPPER(anotacoes!H6224)</f>
        <v>PAUSE</v>
      </c>
      <c r="M6224" t="str">
        <f>IF(OR(L6224="ATTACK",L6224="FINTA"),"&lt;TECNICA&gt;",UPPER(anotacoes!I6224))</f>
        <v>&lt;NAO_CLASSIFICADO&gt;</v>
      </c>
      <c r="N6224" t="str">
        <f>IF(OR(L6224="ATTACK",L6224="FINTA"),UPPER(anotacoes!I6224),"")</f>
        <v/>
      </c>
      <c r="O6224" s="6" t="str">
        <f>IF(anotacoes!N6224=0,"",anotacoes!N6224)</f>
        <v/>
      </c>
      <c r="P6224" t="str">
        <f>IF(anotacoes!M6224=0,"",UPPER(anotacoes!M6224))</f>
        <v/>
      </c>
      <c r="Q6224" t="str">
        <f t="shared" si="195"/>
        <v>INSERT INTO CONVERSAO_LUTA_ACAO (cd_conversao, id_luta, sequencia, momento_inicio, momento_fim, quem_faz, quem_sofre, acao_tipo, acao, tecnica, direcao, pontuacao) VALUES (1, 90, 25, TRIM(' 00:02:10,739'), TRIM(' 00:02:13,587'), '&lt;ARBITRO_DESCONHECIDO&gt;', '', 'PAUSE', '&lt;NAO_CLASSIFICADO&gt;', NULL, NULL, NULL)</v>
      </c>
      <c r="R6224" t="s">
        <v>10327</v>
      </c>
    </row>
    <row r="6225" spans="1:18" hidden="1" x14ac:dyDescent="0.25">
      <c r="A6225" s="7">
        <f>anotacoes!D6225</f>
        <v>40587</v>
      </c>
      <c r="B6225" t="str">
        <f>anotacoes!C6225</f>
        <v>WORLD CUP BUDAPEST 2011</v>
      </c>
      <c r="C6225" t="str">
        <f>anotacoes!E6225</f>
        <v>SCHMITT</v>
      </c>
      <c r="D6225" t="str">
        <f>anotacoes!F6225</f>
        <v>SIDAKOV</v>
      </c>
      <c r="E6225" t="s">
        <v>10325</v>
      </c>
      <c r="F6225">
        <f>anotacoes!A6225</f>
        <v>90</v>
      </c>
      <c r="G6225">
        <f>anotacoes!B6225</f>
        <v>26</v>
      </c>
      <c r="H6225" t="str">
        <f>anotacoes!K6225</f>
        <v xml:space="preserve"> 00:02:13,587</v>
      </c>
      <c r="I6225" t="str">
        <f>anotacoes!L6225</f>
        <v xml:space="preserve"> 00:02:15,183</v>
      </c>
      <c r="J6225" t="str">
        <f>IF(L6225="PAUSE",E6225,IF(anotacoes!G6229=conversao_anotacoes!C6225,conversao_anotacoes!C6225,conversao_anotacoes!D6225))</f>
        <v>SCHMITT</v>
      </c>
      <c r="K6225" t="str">
        <f t="shared" si="194"/>
        <v>SIDAKOV</v>
      </c>
      <c r="L6225" t="str">
        <f>UPPER(anotacoes!H6225)</f>
        <v>DISPLACEMENT</v>
      </c>
      <c r="M6225" t="str">
        <f>IF(OR(L6225="ATTACK",L6225="FINTA"),"&lt;TECNICA&gt;",UPPER(anotacoes!I6225))</f>
        <v>2-3 STEP HESITANT RIGHT</v>
      </c>
      <c r="N6225" t="str">
        <f>IF(OR(L6225="ATTACK",L6225="FINTA"),UPPER(anotacoes!I6225),"")</f>
        <v/>
      </c>
      <c r="O6225" s="6" t="str">
        <f>IF(anotacoes!N6225=0,"",anotacoes!N6225)</f>
        <v/>
      </c>
      <c r="P6225" t="str">
        <f>IF(anotacoes!M6225=0,"",UPPER(anotacoes!M6225))</f>
        <v/>
      </c>
      <c r="Q6225" t="str">
        <f t="shared" si="195"/>
        <v>INSERT INTO CONVERSAO_LUTA_ACAO (cd_conversao, id_luta, sequencia, momento_inicio, momento_fim, quem_faz, quem_sofre, acao_tipo, acao, tecnica, direcao, pontuacao) VALUES (1, 90, 26, TRIM(' 00:02:13,587'), TRIM(' 00:02:15,183'), 'SCHMITT', 'SIDAKOV', 'DISPLACEMENT', '2-3 STEP HESITANT RIGHT', NULL, NULL, NULL)</v>
      </c>
      <c r="R6225" t="s">
        <v>10327</v>
      </c>
    </row>
    <row r="6226" spans="1:18" hidden="1" x14ac:dyDescent="0.25">
      <c r="A6226" s="7">
        <f>anotacoes!D6226</f>
        <v>40587</v>
      </c>
      <c r="B6226" t="str">
        <f>anotacoes!C6226</f>
        <v>WORLD CUP BUDAPEST 2011</v>
      </c>
      <c r="C6226" t="str">
        <f>anotacoes!E6226</f>
        <v>SCHMITT</v>
      </c>
      <c r="D6226" t="str">
        <f>anotacoes!F6226</f>
        <v>SIDAKOV</v>
      </c>
      <c r="E6226" t="s">
        <v>10325</v>
      </c>
      <c r="F6226">
        <f>anotacoes!A6226</f>
        <v>90</v>
      </c>
      <c r="G6226">
        <f>anotacoes!B6226</f>
        <v>27</v>
      </c>
      <c r="H6226" t="str">
        <f>anotacoes!K6226</f>
        <v xml:space="preserve"> 00:02:15,183</v>
      </c>
      <c r="I6226" t="str">
        <f>anotacoes!L6226</f>
        <v xml:space="preserve"> 00:02:18,716</v>
      </c>
      <c r="J6226" t="str">
        <f>IF(L6226="PAUSE",E6226,IF(anotacoes!G6230=conversao_anotacoes!C6226,conversao_anotacoes!C6226,conversao_anotacoes!D6226))</f>
        <v>SCHMITT</v>
      </c>
      <c r="K6226" t="str">
        <f t="shared" si="194"/>
        <v>SIDAKOV</v>
      </c>
      <c r="L6226" t="str">
        <f>UPPER(anotacoes!H6226)</f>
        <v>DISPLACEMENT</v>
      </c>
      <c r="M6226" t="str">
        <f>IF(OR(L6226="ATTACK",L6226="FINTA"),"&lt;TECNICA&gt;",UPPER(anotacoes!I6226))</f>
        <v>TRY TO GRIP WITH CONTACT</v>
      </c>
      <c r="N6226" t="str">
        <f>IF(OR(L6226="ATTACK",L6226="FINTA"),UPPER(anotacoes!I6226),"")</f>
        <v/>
      </c>
      <c r="O6226" s="6" t="str">
        <f>IF(anotacoes!N6226=0,"",anotacoes!N6226)</f>
        <v/>
      </c>
      <c r="P6226" t="str">
        <f>IF(anotacoes!M6226=0,"",UPPER(anotacoes!M6226))</f>
        <v/>
      </c>
      <c r="Q6226" t="str">
        <f t="shared" si="195"/>
        <v>INSERT INTO CONVERSAO_LUTA_ACAO (cd_conversao, id_luta, sequencia, momento_inicio, momento_fim, quem_faz, quem_sofre, acao_tipo, acao, tecnica, direcao, pontuacao) VALUES (1, 90, 27, TRIM(' 00:02:15,183'), TRIM(' 00:02:18,716'), 'SCHMITT', 'SIDAKOV', 'DISPLACEMENT', 'TRY TO GRIP WITH CONTACT', NULL, NULL, NULL)</v>
      </c>
      <c r="R6226" t="s">
        <v>10327</v>
      </c>
    </row>
    <row r="6227" spans="1:18" hidden="1" x14ac:dyDescent="0.25">
      <c r="A6227" s="7">
        <f>anotacoes!D6227</f>
        <v>40587</v>
      </c>
      <c r="B6227" t="str">
        <f>anotacoes!C6227</f>
        <v>WORLD CUP BUDAPEST 2011</v>
      </c>
      <c r="C6227" t="str">
        <f>anotacoes!E6227</f>
        <v>SCHMITT</v>
      </c>
      <c r="D6227" t="str">
        <f>anotacoes!F6227</f>
        <v>SIDAKOV</v>
      </c>
      <c r="E6227" t="s">
        <v>10325</v>
      </c>
      <c r="F6227">
        <f>anotacoes!A6227</f>
        <v>90</v>
      </c>
      <c r="G6227">
        <f>anotacoes!B6227</f>
        <v>28</v>
      </c>
      <c r="H6227" t="str">
        <f>anotacoes!K6227</f>
        <v xml:space="preserve"> 00:02:18,716</v>
      </c>
      <c r="I6227" t="str">
        <f>anotacoes!L6227</f>
        <v xml:space="preserve"> 00:02:20,306</v>
      </c>
      <c r="J6227" t="str">
        <f>IF(L6227="PAUSE",E6227,IF(anotacoes!G6231=conversao_anotacoes!C6227,conversao_anotacoes!C6227,conversao_anotacoes!D6227))</f>
        <v>SCHMITT</v>
      </c>
      <c r="K6227" t="str">
        <f t="shared" si="194"/>
        <v>SIDAKOV</v>
      </c>
      <c r="L6227" t="str">
        <f>UPPER(anotacoes!H6227)</f>
        <v>GRIP TIME</v>
      </c>
      <c r="M6227" t="str">
        <f>IF(OR(L6227="ATTACK",L6227="FINTA"),"&lt;TECNICA&gt;",UPPER(anotacoes!I6227))</f>
        <v>LEFT COLLAR RIGHT SLEEVE</v>
      </c>
      <c r="N6227" t="str">
        <f>IF(OR(L6227="ATTACK",L6227="FINTA"),UPPER(anotacoes!I6227),"")</f>
        <v/>
      </c>
      <c r="O6227" s="6" t="str">
        <f>IF(anotacoes!N6227=0,"",anotacoes!N6227)</f>
        <v/>
      </c>
      <c r="P6227" t="str">
        <f>IF(anotacoes!M6227=0,"",UPPER(anotacoes!M6227))</f>
        <v/>
      </c>
      <c r="Q6227" t="str">
        <f t="shared" si="195"/>
        <v>INSERT INTO CONVERSAO_LUTA_ACAO (cd_conversao, id_luta, sequencia, momento_inicio, momento_fim, quem_faz, quem_sofre, acao_tipo, acao, tecnica, direcao, pontuacao) VALUES (1, 90, 28, TRIM(' 00:02:18,716'), TRIM(' 00:02:20,306'), 'SCHMITT', 'SIDAKOV', 'GRIP TIME', 'LEFT COLLAR RIGHT SLEEVE', NULL, NULL, NULL)</v>
      </c>
      <c r="R6227" t="s">
        <v>10327</v>
      </c>
    </row>
    <row r="6228" spans="1:18" hidden="1" x14ac:dyDescent="0.25">
      <c r="A6228" s="7">
        <f>anotacoes!D6228</f>
        <v>40587</v>
      </c>
      <c r="B6228" t="str">
        <f>anotacoes!C6228</f>
        <v>WORLD CUP BUDAPEST 2011</v>
      </c>
      <c r="C6228" t="str">
        <f>anotacoes!E6228</f>
        <v>SCHMITT</v>
      </c>
      <c r="D6228" t="str">
        <f>anotacoes!F6228</f>
        <v>SIDAKOV</v>
      </c>
      <c r="E6228" t="s">
        <v>10325</v>
      </c>
      <c r="F6228">
        <f>anotacoes!A6228</f>
        <v>90</v>
      </c>
      <c r="G6228">
        <f>anotacoes!B6228</f>
        <v>29</v>
      </c>
      <c r="H6228" t="str">
        <f>anotacoes!K6228</f>
        <v xml:space="preserve"> 00:02:20,306</v>
      </c>
      <c r="I6228" t="str">
        <f>anotacoes!L6228</f>
        <v xml:space="preserve"> 00:02:21,856</v>
      </c>
      <c r="J6228" t="str">
        <f>IF(L6228="PAUSE",E6228,IF(anotacoes!G6232=conversao_anotacoes!C6228,conversao_anotacoes!C6228,conversao_anotacoes!D6228))</f>
        <v>SCHMITT</v>
      </c>
      <c r="K6228" t="str">
        <f t="shared" si="194"/>
        <v>SIDAKOV</v>
      </c>
      <c r="L6228" t="str">
        <f>UPPER(anotacoes!H6228)</f>
        <v>TRANSITION</v>
      </c>
      <c r="M6228" t="str">
        <f>IF(OR(L6228="ATTACK",L6228="FINTA"),"&lt;TECNICA&gt;",UPPER(anotacoes!I6228))</f>
        <v>WITHOUT ATTACK</v>
      </c>
      <c r="N6228" t="str">
        <f>IF(OR(L6228="ATTACK",L6228="FINTA"),UPPER(anotacoes!I6228),"")</f>
        <v/>
      </c>
      <c r="O6228" s="6" t="str">
        <f>IF(anotacoes!N6228=0,"",anotacoes!N6228)</f>
        <v/>
      </c>
      <c r="P6228" t="str">
        <f>IF(anotacoes!M6228=0,"",UPPER(anotacoes!M6228))</f>
        <v/>
      </c>
      <c r="Q6228" t="str">
        <f t="shared" si="195"/>
        <v>INSERT INTO CONVERSAO_LUTA_ACAO (cd_conversao, id_luta, sequencia, momento_inicio, momento_fim, quem_faz, quem_sofre, acao_tipo, acao, tecnica, direcao, pontuacao) VALUES (1, 90, 29, TRIM(' 00:02:20,306'), TRIM(' 00:02:21,856'), 'SCHMITT', 'SIDAKOV', 'TRANSITION', 'WITHOUT ATTACK', NULL, NULL, NULL)</v>
      </c>
      <c r="R6228" t="s">
        <v>10327</v>
      </c>
    </row>
    <row r="6229" spans="1:18" hidden="1" x14ac:dyDescent="0.25">
      <c r="A6229" s="7">
        <f>anotacoes!D6229</f>
        <v>40587</v>
      </c>
      <c r="B6229" t="str">
        <f>anotacoes!C6229</f>
        <v>WORLD CUP BUDAPEST 2011</v>
      </c>
      <c r="C6229" t="str">
        <f>anotacoes!E6229</f>
        <v>SCHMITT</v>
      </c>
      <c r="D6229" t="str">
        <f>anotacoes!F6229</f>
        <v>SIDAKOV</v>
      </c>
      <c r="E6229" t="s">
        <v>10325</v>
      </c>
      <c r="F6229">
        <f>anotacoes!A6229</f>
        <v>90</v>
      </c>
      <c r="G6229">
        <f>anotacoes!B6229</f>
        <v>30</v>
      </c>
      <c r="H6229" t="str">
        <f>anotacoes!K6229</f>
        <v xml:space="preserve"> 00:02:22,015</v>
      </c>
      <c r="I6229" t="str">
        <f>anotacoes!L6229</f>
        <v xml:space="preserve"> 00:02:22,172</v>
      </c>
      <c r="J6229" t="str">
        <f>IF(L6229="PAUSE",E6229,IF(anotacoes!G6233=conversao_anotacoes!C6229,conversao_anotacoes!C6229,conversao_anotacoes!D6229))</f>
        <v>&lt;ARBITRO_DESCONHECIDO&gt;</v>
      </c>
      <c r="K6229" t="str">
        <f t="shared" si="194"/>
        <v/>
      </c>
      <c r="L6229" t="str">
        <f>UPPER(anotacoes!H6229)</f>
        <v>PAUSE</v>
      </c>
      <c r="M6229" t="str">
        <f>IF(OR(L6229="ATTACK",L6229="FINTA"),"&lt;TECNICA&gt;",UPPER(anotacoes!I6229))</f>
        <v>&lt;NAO_CLASSIFICADO&gt;</v>
      </c>
      <c r="N6229" t="str">
        <f>IF(OR(L6229="ATTACK",L6229="FINTA"),UPPER(anotacoes!I6229),"")</f>
        <v/>
      </c>
      <c r="O6229" s="6" t="str">
        <f>IF(anotacoes!N6229=0,"",anotacoes!N6229)</f>
        <v/>
      </c>
      <c r="P6229" t="str">
        <f>IF(anotacoes!M6229=0,"",UPPER(anotacoes!M6229))</f>
        <v/>
      </c>
      <c r="Q6229" t="str">
        <f t="shared" si="195"/>
        <v>INSERT INTO CONVERSAO_LUTA_ACAO (cd_conversao, id_luta, sequencia, momento_inicio, momento_fim, quem_faz, quem_sofre, acao_tipo, acao, tecnica, direcao, pontuacao) VALUES (1, 90, 30, TRIM(' 00:02:22,015'), TRIM(' 00:02:22,172'), '&lt;ARBITRO_DESCONHECIDO&gt;', '', 'PAUSE', '&lt;NAO_CLASSIFICADO&gt;', NULL, NULL, NULL)</v>
      </c>
      <c r="R6229" t="s">
        <v>10327</v>
      </c>
    </row>
    <row r="6230" spans="1:18" hidden="1" x14ac:dyDescent="0.25">
      <c r="A6230" s="7">
        <f>anotacoes!D6230</f>
        <v>40587</v>
      </c>
      <c r="B6230" t="str">
        <f>anotacoes!C6230</f>
        <v>WORLD CUP BUDAPEST 2011</v>
      </c>
      <c r="C6230" t="str">
        <f>anotacoes!E6230</f>
        <v>SCHMITT</v>
      </c>
      <c r="D6230" t="str">
        <f>anotacoes!F6230</f>
        <v>SIDAKOV</v>
      </c>
      <c r="E6230" t="s">
        <v>10325</v>
      </c>
      <c r="F6230">
        <f>anotacoes!A6230</f>
        <v>90</v>
      </c>
      <c r="G6230">
        <f>anotacoes!B6230</f>
        <v>31</v>
      </c>
      <c r="H6230" t="str">
        <f>anotacoes!K6230</f>
        <v xml:space="preserve"> 00:02:22,172</v>
      </c>
      <c r="I6230" t="str">
        <f>anotacoes!L6230</f>
        <v xml:space="preserve"> 00:02:22,172</v>
      </c>
      <c r="J6230" t="str">
        <f>IF(L6230="PAUSE",E6230,IF(anotacoes!G6234=conversao_anotacoes!C6230,conversao_anotacoes!C6230,conversao_anotacoes!D6230))</f>
        <v>SCHMITT</v>
      </c>
      <c r="K6230" t="str">
        <f t="shared" si="194"/>
        <v>SIDAKOV</v>
      </c>
      <c r="L6230" t="str">
        <f>UPPER(anotacoes!H6230)</f>
        <v>DISPLACEMENT</v>
      </c>
      <c r="M6230" t="str">
        <f>IF(OR(L6230="ATTACK",L6230="FINTA"),"&lt;TECNICA&gt;",UPPER(anotacoes!I6230))</f>
        <v>2-3 STEP HESITANT RIGHT</v>
      </c>
      <c r="N6230" t="str">
        <f>IF(OR(L6230="ATTACK",L6230="FINTA"),UPPER(anotacoes!I6230),"")</f>
        <v/>
      </c>
      <c r="O6230" s="6" t="str">
        <f>IF(anotacoes!N6230=0,"",anotacoes!N6230)</f>
        <v/>
      </c>
      <c r="P6230" t="str">
        <f>IF(anotacoes!M6230=0,"",UPPER(anotacoes!M6230))</f>
        <v/>
      </c>
      <c r="Q6230" t="str">
        <f t="shared" si="195"/>
        <v>INSERT INTO CONVERSAO_LUTA_ACAO (cd_conversao, id_luta, sequencia, momento_inicio, momento_fim, quem_faz, quem_sofre, acao_tipo, acao, tecnica, direcao, pontuacao) VALUES (1, 90, 31, TRIM(' 00:02:22,172'), TRIM(' 00:02:22,172'), 'SCHMITT', 'SIDAKOV', 'DISPLACEMENT', '2-3 STEP HESITANT RIGHT', NULL, NULL, NULL)</v>
      </c>
      <c r="R6230" t="s">
        <v>10327</v>
      </c>
    </row>
    <row r="6231" spans="1:18" hidden="1" x14ac:dyDescent="0.25">
      <c r="A6231" s="7">
        <f>anotacoes!D6231</f>
        <v>40587</v>
      </c>
      <c r="B6231" t="str">
        <f>anotacoes!C6231</f>
        <v>WORLD CUP BUDAPEST 2011</v>
      </c>
      <c r="C6231" t="str">
        <f>anotacoes!E6231</f>
        <v>SCHMITT</v>
      </c>
      <c r="D6231" t="str">
        <f>anotacoes!F6231</f>
        <v>SIDAKOV</v>
      </c>
      <c r="E6231" t="s">
        <v>10325</v>
      </c>
      <c r="F6231">
        <f>anotacoes!A6231</f>
        <v>90</v>
      </c>
      <c r="G6231">
        <f>anotacoes!B6231</f>
        <v>32</v>
      </c>
      <c r="H6231" t="str">
        <f>anotacoes!K6231</f>
        <v xml:space="preserve"> 00:02:22,172</v>
      </c>
      <c r="I6231" t="str">
        <f>anotacoes!L6231</f>
        <v xml:space="preserve"> 00:02:22,172</v>
      </c>
      <c r="J6231" t="str">
        <f>IF(L6231="PAUSE",E6231,IF(anotacoes!G6235=conversao_anotacoes!C6231,conversao_anotacoes!C6231,conversao_anotacoes!D6231))</f>
        <v>SCHMITT</v>
      </c>
      <c r="K6231" t="str">
        <f t="shared" si="194"/>
        <v>SIDAKOV</v>
      </c>
      <c r="L6231" t="str">
        <f>UPPER(anotacoes!H6231)</f>
        <v>DISPLACEMENT</v>
      </c>
      <c r="M6231" t="str">
        <f>IF(OR(L6231="ATTACK",L6231="FINTA"),"&lt;TECNICA&gt;",UPPER(anotacoes!I6231))</f>
        <v>TRY TO GRIP WITH CONTACT</v>
      </c>
      <c r="N6231" t="str">
        <f>IF(OR(L6231="ATTACK",L6231="FINTA"),UPPER(anotacoes!I6231),"")</f>
        <v/>
      </c>
      <c r="O6231" s="6" t="str">
        <f>IF(anotacoes!N6231=0,"",anotacoes!N6231)</f>
        <v/>
      </c>
      <c r="P6231" t="str">
        <f>IF(anotacoes!M6231=0,"",UPPER(anotacoes!M6231))</f>
        <v/>
      </c>
      <c r="Q6231" t="str">
        <f t="shared" si="195"/>
        <v>INSERT INTO CONVERSAO_LUTA_ACAO (cd_conversao, id_luta, sequencia, momento_inicio, momento_fim, quem_faz, quem_sofre, acao_tipo, acao, tecnica, direcao, pontuacao) VALUES (1, 90, 32, TRIM(' 00:02:22,172'), TRIM(' 00:02:22,172'), 'SCHMITT', 'SIDAKOV', 'DISPLACEMENT', 'TRY TO GRIP WITH CONTACT', NULL, NULL, NULL)</v>
      </c>
      <c r="R6231" t="s">
        <v>10327</v>
      </c>
    </row>
    <row r="6232" spans="1:18" hidden="1" x14ac:dyDescent="0.25">
      <c r="A6232" s="7">
        <f>anotacoes!D6232</f>
        <v>40587</v>
      </c>
      <c r="B6232" t="str">
        <f>anotacoes!C6232</f>
        <v>WORLD CUP BUDAPEST 2011</v>
      </c>
      <c r="C6232" t="str">
        <f>anotacoes!E6232</f>
        <v>SCHMITT</v>
      </c>
      <c r="D6232" t="str">
        <f>anotacoes!F6232</f>
        <v>SIDAKOV</v>
      </c>
      <c r="E6232" t="s">
        <v>10325</v>
      </c>
      <c r="F6232">
        <f>anotacoes!A6232</f>
        <v>90</v>
      </c>
      <c r="G6232">
        <f>anotacoes!B6232</f>
        <v>33</v>
      </c>
      <c r="H6232" t="str">
        <f>anotacoes!K6232</f>
        <v xml:space="preserve"> 00:02:22,172</v>
      </c>
      <c r="I6232" t="str">
        <f>anotacoes!L6232</f>
        <v xml:space="preserve"> 00:02:30,368</v>
      </c>
      <c r="J6232" t="str">
        <f>IF(L6232="PAUSE",E6232,IF(anotacoes!G6236=conversao_anotacoes!C6232,conversao_anotacoes!C6232,conversao_anotacoes!D6232))</f>
        <v>SCHMITT</v>
      </c>
      <c r="K6232" t="str">
        <f t="shared" si="194"/>
        <v>SIDAKOV</v>
      </c>
      <c r="L6232" t="str">
        <f>UPPER(anotacoes!H6232)</f>
        <v>GRIP TIME</v>
      </c>
      <c r="M6232" t="str">
        <f>IF(OR(L6232="ATTACK",L6232="FINTA"),"&lt;TECNICA&gt;",UPPER(anotacoes!I6232))</f>
        <v>LEFT COLLAR</v>
      </c>
      <c r="N6232" t="str">
        <f>IF(OR(L6232="ATTACK",L6232="FINTA"),UPPER(anotacoes!I6232),"")</f>
        <v/>
      </c>
      <c r="O6232" s="6" t="str">
        <f>IF(anotacoes!N6232=0,"",anotacoes!N6232)</f>
        <v/>
      </c>
      <c r="P6232" t="str">
        <f>IF(anotacoes!M6232=0,"",UPPER(anotacoes!M6232))</f>
        <v/>
      </c>
      <c r="Q6232" t="str">
        <f t="shared" si="195"/>
        <v>INSERT INTO CONVERSAO_LUTA_ACAO (cd_conversao, id_luta, sequencia, momento_inicio, momento_fim, quem_faz, quem_sofre, acao_tipo, acao, tecnica, direcao, pontuacao) VALUES (1, 90, 33, TRIM(' 00:02:22,172'), TRIM(' 00:02:30,368'), 'SCHMITT', 'SIDAKOV', 'GRIP TIME', 'LEFT COLLAR', NULL, NULL, NULL)</v>
      </c>
      <c r="R6232" t="s">
        <v>10327</v>
      </c>
    </row>
    <row r="6233" spans="1:18" hidden="1" x14ac:dyDescent="0.25">
      <c r="A6233" s="7">
        <f>anotacoes!D6233</f>
        <v>40587</v>
      </c>
      <c r="B6233" t="str">
        <f>anotacoes!C6233</f>
        <v>WORLD CUP BUDAPEST 2011</v>
      </c>
      <c r="C6233" t="str">
        <f>anotacoes!E6233</f>
        <v>SCHMITT</v>
      </c>
      <c r="D6233" t="str">
        <f>anotacoes!F6233</f>
        <v>SIDAKOV</v>
      </c>
      <c r="E6233" t="s">
        <v>10325</v>
      </c>
      <c r="F6233">
        <f>anotacoes!A6233</f>
        <v>90</v>
      </c>
      <c r="G6233">
        <f>anotacoes!B6233</f>
        <v>34</v>
      </c>
      <c r="H6233" t="str">
        <f>anotacoes!K6233</f>
        <v xml:space="preserve"> 00:02:30,368</v>
      </c>
      <c r="I6233" t="str">
        <f>anotacoes!L6233</f>
        <v xml:space="preserve"> 00:02:36,099</v>
      </c>
      <c r="J6233" t="str">
        <f>IF(L6233="PAUSE",E6233,IF(anotacoes!G6237=conversao_anotacoes!C6233,conversao_anotacoes!C6233,conversao_anotacoes!D6233))</f>
        <v>SCHMITT</v>
      </c>
      <c r="K6233" t="str">
        <f t="shared" si="194"/>
        <v>SIDAKOV</v>
      </c>
      <c r="L6233" t="str">
        <f>UPPER(anotacoes!H6233)</f>
        <v>GRIP TIME</v>
      </c>
      <c r="M6233" t="str">
        <f>IF(OR(L6233="ATTACK",L6233="FINTA"),"&lt;TECNICA&gt;",UPPER(anotacoes!I6233))</f>
        <v>LEFT COLLAR RIGHT SLEEVE</v>
      </c>
      <c r="N6233" t="str">
        <f>IF(OR(L6233="ATTACK",L6233="FINTA"),UPPER(anotacoes!I6233),"")</f>
        <v/>
      </c>
      <c r="O6233" s="6" t="str">
        <f>IF(anotacoes!N6233=0,"",anotacoes!N6233)</f>
        <v/>
      </c>
      <c r="P6233" t="str">
        <f>IF(anotacoes!M6233=0,"",UPPER(anotacoes!M6233))</f>
        <v/>
      </c>
      <c r="Q6233" t="str">
        <f t="shared" si="195"/>
        <v>INSERT INTO CONVERSAO_LUTA_ACAO (cd_conversao, id_luta, sequencia, momento_inicio, momento_fim, quem_faz, quem_sofre, acao_tipo, acao, tecnica, direcao, pontuacao) VALUES (1, 90, 34, TRIM(' 00:02:30,368'), TRIM(' 00:02:36,099'), 'SCHMITT', 'SIDAKOV', 'GRIP TIME', 'LEFT COLLAR RIGHT SLEEVE', NULL, NULL, NULL)</v>
      </c>
      <c r="R6233" t="s">
        <v>10327</v>
      </c>
    </row>
    <row r="6234" spans="1:18" hidden="1" x14ac:dyDescent="0.25">
      <c r="A6234" s="7">
        <f>anotacoes!D6234</f>
        <v>40587</v>
      </c>
      <c r="B6234" t="str">
        <f>anotacoes!C6234</f>
        <v>WORLD CUP BUDAPEST 2011</v>
      </c>
      <c r="C6234" t="str">
        <f>anotacoes!E6234</f>
        <v>SCHMITT</v>
      </c>
      <c r="D6234" t="str">
        <f>anotacoes!F6234</f>
        <v>SIDAKOV</v>
      </c>
      <c r="E6234" t="s">
        <v>10325</v>
      </c>
      <c r="F6234">
        <f>anotacoes!A6234</f>
        <v>90</v>
      </c>
      <c r="G6234">
        <f>anotacoes!B6234</f>
        <v>35</v>
      </c>
      <c r="H6234" t="str">
        <f>anotacoes!K6234</f>
        <v xml:space="preserve"> 00:02:36,099</v>
      </c>
      <c r="I6234" t="str">
        <f>anotacoes!L6234</f>
        <v xml:space="preserve"> 00:02:36,099</v>
      </c>
      <c r="J6234" t="str">
        <f>IF(L6234="PAUSE",E6234,IF(anotacoes!G6238=conversao_anotacoes!C6234,conversao_anotacoes!C6234,conversao_anotacoes!D6234))</f>
        <v>SCHMITT</v>
      </c>
      <c r="K6234" t="str">
        <f t="shared" si="194"/>
        <v>SIDAKOV</v>
      </c>
      <c r="L6234" t="str">
        <f>UPPER(anotacoes!H6234)</f>
        <v>ATTACK</v>
      </c>
      <c r="M6234" t="str">
        <f>IF(OR(L6234="ATTACK",L6234="FINTA"),"&lt;TECNICA&gt;",UPPER(anotacoes!I6234))</f>
        <v>&lt;TECNICA&gt;</v>
      </c>
      <c r="N6234" t="str">
        <f>IF(OR(L6234="ATTACK",L6234="FINTA"),UPPER(anotacoes!I6234),"")</f>
        <v>DEASHI HARAI</v>
      </c>
      <c r="O6234" s="6">
        <f>IF(anotacoes!N6234=0,"",anotacoes!N6234)</f>
        <v>3</v>
      </c>
      <c r="P6234" t="str">
        <f>IF(anotacoes!M6234=0,"",UPPER(anotacoes!M6234))</f>
        <v/>
      </c>
      <c r="Q6234" t="str">
        <f t="shared" si="195"/>
        <v>INSERT INTO CONVERSAO_LUTA_ACAO (cd_conversao, id_luta, sequencia, momento_inicio, momento_fim, quem_faz, quem_sofre, acao_tipo, acao, tecnica, direcao, pontuacao) VALUES (1, 90, 35, TRIM(' 00:02:36,099'), TRIM(' 00:02:36,099'), 'SCHMITT', 'SIDAKOV', 'ATTACK', '&lt;TECNICA&gt;', 'DEASHI HARAI', 3, NULL)</v>
      </c>
      <c r="R6234" t="s">
        <v>10327</v>
      </c>
    </row>
    <row r="6235" spans="1:18" hidden="1" x14ac:dyDescent="0.25">
      <c r="A6235" s="7">
        <f>anotacoes!D6235</f>
        <v>40587</v>
      </c>
      <c r="B6235" t="str">
        <f>anotacoes!C6235</f>
        <v>WORLD CUP BUDAPEST 2011</v>
      </c>
      <c r="C6235" t="str">
        <f>anotacoes!E6235</f>
        <v>SCHMITT</v>
      </c>
      <c r="D6235" t="str">
        <f>anotacoes!F6235</f>
        <v>SIDAKOV</v>
      </c>
      <c r="E6235" t="s">
        <v>10325</v>
      </c>
      <c r="F6235">
        <f>anotacoes!A6235</f>
        <v>90</v>
      </c>
      <c r="G6235">
        <f>anotacoes!B6235</f>
        <v>36</v>
      </c>
      <c r="H6235" t="str">
        <f>anotacoes!K6235</f>
        <v xml:space="preserve"> 00:02:36,099</v>
      </c>
      <c r="I6235" t="str">
        <f>anotacoes!L6235</f>
        <v xml:space="preserve"> 00:02:37,972</v>
      </c>
      <c r="J6235" t="str">
        <f>IF(L6235="PAUSE",E6235,IF(anotacoes!G6239=conversao_anotacoes!C6235,conversao_anotacoes!C6235,conversao_anotacoes!D6235))</f>
        <v>SCHMITT</v>
      </c>
      <c r="K6235" t="str">
        <f t="shared" si="194"/>
        <v>SIDAKOV</v>
      </c>
      <c r="L6235" t="str">
        <f>UPPER(anotacoes!H6235)</f>
        <v>ATTACK</v>
      </c>
      <c r="M6235" t="str">
        <f>IF(OR(L6235="ATTACK",L6235="FINTA"),"&lt;TECNICA&gt;",UPPER(anotacoes!I6235))</f>
        <v>&lt;TECNICA&gt;</v>
      </c>
      <c r="N6235" t="str">
        <f>IF(OR(L6235="ATTACK",L6235="FINTA"),UPPER(anotacoes!I6235),"")</f>
        <v>SEOI NAGE</v>
      </c>
      <c r="O6235" s="6">
        <f>IF(anotacoes!N6235=0,"",anotacoes!N6235)</f>
        <v>6</v>
      </c>
      <c r="P6235" t="str">
        <f>IF(anotacoes!M6235=0,"",UPPER(anotacoes!M6235))</f>
        <v>YUKO</v>
      </c>
      <c r="Q6235" t="str">
        <f t="shared" si="195"/>
        <v>INSERT INTO CONVERSAO_LUTA_ACAO (cd_conversao, id_luta, sequencia, momento_inicio, momento_fim, quem_faz, quem_sofre, acao_tipo, acao, tecnica, direcao, pontuacao) VALUES (1, 90, 36, TRIM(' 00:02:36,099'), TRIM(' 00:02:37,972'), 'SCHMITT', 'SIDAKOV', 'ATTACK', '&lt;TECNICA&gt;', 'SEOI NAGE', 6, 'YUKO')</v>
      </c>
      <c r="R6235" t="s">
        <v>10327</v>
      </c>
    </row>
    <row r="6236" spans="1:18" hidden="1" x14ac:dyDescent="0.25">
      <c r="A6236" s="7">
        <f>anotacoes!D6236</f>
        <v>40587</v>
      </c>
      <c r="B6236" t="str">
        <f>anotacoes!C6236</f>
        <v>WORLD CUP BUDAPEST 2011</v>
      </c>
      <c r="C6236" t="str">
        <f>anotacoes!E6236</f>
        <v>SCHMITT</v>
      </c>
      <c r="D6236" t="str">
        <f>anotacoes!F6236</f>
        <v>SIDAKOV</v>
      </c>
      <c r="E6236" t="s">
        <v>10325</v>
      </c>
      <c r="F6236">
        <f>anotacoes!A6236</f>
        <v>90</v>
      </c>
      <c r="G6236">
        <f>anotacoes!B6236</f>
        <v>37</v>
      </c>
      <c r="H6236" t="str">
        <f>anotacoes!K6236</f>
        <v xml:space="preserve"> 00:02:37,972</v>
      </c>
      <c r="I6236" t="str">
        <f>anotacoes!L6236</f>
        <v xml:space="preserve"> 00:03:45,046</v>
      </c>
      <c r="J6236" t="str">
        <f>IF(L6236="PAUSE",E6236,IF(anotacoes!G6240=conversao_anotacoes!C6236,conversao_anotacoes!C6236,conversao_anotacoes!D6236))</f>
        <v>&lt;ARBITRO_DESCONHECIDO&gt;</v>
      </c>
      <c r="K6236" t="str">
        <f t="shared" si="194"/>
        <v/>
      </c>
      <c r="L6236" t="str">
        <f>UPPER(anotacoes!H6236)</f>
        <v>PAUSE</v>
      </c>
      <c r="M6236" t="str">
        <f>IF(OR(L6236="ATTACK",L6236="FINTA"),"&lt;TECNICA&gt;",UPPER(anotacoes!I6236))</f>
        <v>&lt;NAO_CLASSIFICADO&gt;</v>
      </c>
      <c r="N6236" t="str">
        <f>IF(OR(L6236="ATTACK",L6236="FINTA"),UPPER(anotacoes!I6236),"")</f>
        <v/>
      </c>
      <c r="O6236" s="6" t="str">
        <f>IF(anotacoes!N6236=0,"",anotacoes!N6236)</f>
        <v/>
      </c>
      <c r="P6236" t="str">
        <f>IF(anotacoes!M6236=0,"",UPPER(anotacoes!M6236))</f>
        <v/>
      </c>
      <c r="Q6236" t="str">
        <f t="shared" si="195"/>
        <v>INSERT INTO CONVERSAO_LUTA_ACAO (cd_conversao, id_luta, sequencia, momento_inicio, momento_fim, quem_faz, quem_sofre, acao_tipo, acao, tecnica, direcao, pontuacao) VALUES (1, 90, 37, TRIM(' 00:02:37,972'), TRIM(' 00:03:45,046'), '&lt;ARBITRO_DESCONHECIDO&gt;', '', 'PAUSE', '&lt;NAO_CLASSIFICADO&gt;', NULL, NULL, NULL)</v>
      </c>
      <c r="R6236" t="s">
        <v>10327</v>
      </c>
    </row>
    <row r="6237" spans="1:18" hidden="1" x14ac:dyDescent="0.25">
      <c r="A6237" s="7">
        <f>anotacoes!D6237</f>
        <v>40587</v>
      </c>
      <c r="B6237" t="str">
        <f>anotacoes!C6237</f>
        <v>WORLD CUP BUDAPEST 2011</v>
      </c>
      <c r="C6237" t="str">
        <f>anotacoes!E6237</f>
        <v>SCHMITT</v>
      </c>
      <c r="D6237" t="str">
        <f>anotacoes!F6237</f>
        <v>SIDAKOV</v>
      </c>
      <c r="E6237" t="s">
        <v>10325</v>
      </c>
      <c r="F6237">
        <f>anotacoes!A6237</f>
        <v>90</v>
      </c>
      <c r="G6237">
        <f>anotacoes!B6237</f>
        <v>38</v>
      </c>
      <c r="H6237" t="str">
        <f>anotacoes!K6237</f>
        <v xml:space="preserve"> 00:03:45,046</v>
      </c>
      <c r="I6237" t="str">
        <f>anotacoes!L6237</f>
        <v xml:space="preserve"> 00:03:50,656</v>
      </c>
      <c r="J6237" t="str">
        <f>IF(L6237="PAUSE",E6237,IF(anotacoes!G6241=conversao_anotacoes!C6237,conversao_anotacoes!C6237,conversao_anotacoes!D6237))</f>
        <v>SCHMITT</v>
      </c>
      <c r="K6237" t="str">
        <f t="shared" si="194"/>
        <v>SIDAKOV</v>
      </c>
      <c r="L6237" t="str">
        <f>UPPER(anotacoes!H6237)</f>
        <v>DISPLACEMENT</v>
      </c>
      <c r="M6237" t="str">
        <f>IF(OR(L6237="ATTACK",L6237="FINTA"),"&lt;TECNICA&gt;",UPPER(anotacoes!I6237))</f>
        <v>2-3 STEP HESITANT RIGHT</v>
      </c>
      <c r="N6237" t="str">
        <f>IF(OR(L6237="ATTACK",L6237="FINTA"),UPPER(anotacoes!I6237),"")</f>
        <v/>
      </c>
      <c r="O6237" s="6" t="str">
        <f>IF(anotacoes!N6237=0,"",anotacoes!N6237)</f>
        <v/>
      </c>
      <c r="P6237" t="str">
        <f>IF(anotacoes!M6237=0,"",UPPER(anotacoes!M6237))</f>
        <v/>
      </c>
      <c r="Q6237" t="str">
        <f t="shared" si="195"/>
        <v>INSERT INTO CONVERSAO_LUTA_ACAO (cd_conversao, id_luta, sequencia, momento_inicio, momento_fim, quem_faz, quem_sofre, acao_tipo, acao, tecnica, direcao, pontuacao) VALUES (1, 90, 38, TRIM(' 00:03:45,046'), TRIM(' 00:03:50,656'), 'SCHMITT', 'SIDAKOV', 'DISPLACEMENT', '2-3 STEP HESITANT RIGHT', NULL, NULL, NULL)</v>
      </c>
      <c r="R6237" t="s">
        <v>10327</v>
      </c>
    </row>
    <row r="6238" spans="1:18" hidden="1" x14ac:dyDescent="0.25">
      <c r="A6238" s="7">
        <f>anotacoes!D6238</f>
        <v>40587</v>
      </c>
      <c r="B6238" t="str">
        <f>anotacoes!C6238</f>
        <v>WORLD CUP BUDAPEST 2011</v>
      </c>
      <c r="C6238" t="str">
        <f>anotacoes!E6238</f>
        <v>SCHMITT</v>
      </c>
      <c r="D6238" t="str">
        <f>anotacoes!F6238</f>
        <v>SIDAKOV</v>
      </c>
      <c r="E6238" t="s">
        <v>10325</v>
      </c>
      <c r="F6238">
        <f>anotacoes!A6238</f>
        <v>90</v>
      </c>
      <c r="G6238">
        <f>anotacoes!B6238</f>
        <v>39</v>
      </c>
      <c r="H6238" t="str">
        <f>anotacoes!K6238</f>
        <v xml:space="preserve"> 00:03:50,656</v>
      </c>
      <c r="I6238" t="str">
        <f>anotacoes!L6238</f>
        <v xml:space="preserve"> 00:03:54,876</v>
      </c>
      <c r="J6238" t="str">
        <f>IF(L6238="PAUSE",E6238,IF(anotacoes!G6242=conversao_anotacoes!C6238,conversao_anotacoes!C6238,conversao_anotacoes!D6238))</f>
        <v>SCHMITT</v>
      </c>
      <c r="K6238" t="str">
        <f t="shared" si="194"/>
        <v>SIDAKOV</v>
      </c>
      <c r="L6238" t="str">
        <f>UPPER(anotacoes!H6238)</f>
        <v>GRIP TIME</v>
      </c>
      <c r="M6238" t="str">
        <f>IF(OR(L6238="ATTACK",L6238="FINTA"),"&lt;TECNICA&gt;",UPPER(anotacoes!I6238))</f>
        <v>LEFT COLLAR RIGHT SLEEVE</v>
      </c>
      <c r="N6238" t="str">
        <f>IF(OR(L6238="ATTACK",L6238="FINTA"),UPPER(anotacoes!I6238),"")</f>
        <v/>
      </c>
      <c r="O6238" s="6" t="str">
        <f>IF(anotacoes!N6238=0,"",anotacoes!N6238)</f>
        <v/>
      </c>
      <c r="P6238" t="str">
        <f>IF(anotacoes!M6238=0,"",UPPER(anotacoes!M6238))</f>
        <v/>
      </c>
      <c r="Q6238" t="str">
        <f t="shared" si="195"/>
        <v>INSERT INTO CONVERSAO_LUTA_ACAO (cd_conversao, id_luta, sequencia, momento_inicio, momento_fim, quem_faz, quem_sofre, acao_tipo, acao, tecnica, direcao, pontuacao) VALUES (1, 90, 39, TRIM(' 00:03:50,656'), TRIM(' 00:03:54,876'), 'SCHMITT', 'SIDAKOV', 'GRIP TIME', 'LEFT COLLAR RIGHT SLEEVE', NULL, NULL, NULL)</v>
      </c>
      <c r="R6238" t="s">
        <v>10327</v>
      </c>
    </row>
    <row r="6239" spans="1:18" hidden="1" x14ac:dyDescent="0.25">
      <c r="A6239" s="7">
        <f>anotacoes!D6239</f>
        <v>40587</v>
      </c>
      <c r="B6239" t="str">
        <f>anotacoes!C6239</f>
        <v>WORLD CUP BUDAPEST 2011</v>
      </c>
      <c r="C6239" t="str">
        <f>anotacoes!E6239</f>
        <v>SCHMITT</v>
      </c>
      <c r="D6239" t="str">
        <f>anotacoes!F6239</f>
        <v>SIDAKOV</v>
      </c>
      <c r="E6239" t="s">
        <v>10325</v>
      </c>
      <c r="F6239">
        <f>anotacoes!A6239</f>
        <v>90</v>
      </c>
      <c r="G6239">
        <f>anotacoes!B6239</f>
        <v>40</v>
      </c>
      <c r="H6239" t="str">
        <f>anotacoes!K6239</f>
        <v xml:space="preserve"> 00:03:54,876</v>
      </c>
      <c r="I6239" t="str">
        <f>anotacoes!L6239</f>
        <v xml:space="preserve"> 00:03:56,057</v>
      </c>
      <c r="J6239" t="str">
        <f>IF(L6239="PAUSE",E6239,IF(anotacoes!G6243=conversao_anotacoes!C6239,conversao_anotacoes!C6239,conversao_anotacoes!D6239))</f>
        <v>SCHMITT</v>
      </c>
      <c r="K6239" t="str">
        <f t="shared" si="194"/>
        <v>SIDAKOV</v>
      </c>
      <c r="L6239" t="str">
        <f>UPPER(anotacoes!H6239)</f>
        <v>ATTACK</v>
      </c>
      <c r="M6239" t="str">
        <f>IF(OR(L6239="ATTACK",L6239="FINTA"),"&lt;TECNICA&gt;",UPPER(anotacoes!I6239))</f>
        <v>&lt;TECNICA&gt;</v>
      </c>
      <c r="N6239" t="str">
        <f>IF(OR(L6239="ATTACK",L6239="FINTA"),UPPER(anotacoes!I6239),"")</f>
        <v>SEOI NAGE</v>
      </c>
      <c r="O6239" s="6">
        <f>IF(anotacoes!N6239=0,"",anotacoes!N6239)</f>
        <v>6</v>
      </c>
      <c r="P6239" t="str">
        <f>IF(anotacoes!M6239=0,"",UPPER(anotacoes!M6239))</f>
        <v/>
      </c>
      <c r="Q6239" t="str">
        <f t="shared" si="195"/>
        <v>INSERT INTO CONVERSAO_LUTA_ACAO (cd_conversao, id_luta, sequencia, momento_inicio, momento_fim, quem_faz, quem_sofre, acao_tipo, acao, tecnica, direcao, pontuacao) VALUES (1, 90, 40, TRIM(' 00:03:54,876'), TRIM(' 00:03:56,057'), 'SCHMITT', 'SIDAKOV', 'ATTACK', '&lt;TECNICA&gt;', 'SEOI NAGE', 6, NULL)</v>
      </c>
      <c r="R6239" t="s">
        <v>10327</v>
      </c>
    </row>
    <row r="6240" spans="1:18" hidden="1" x14ac:dyDescent="0.25">
      <c r="A6240" s="7">
        <f>anotacoes!D6240</f>
        <v>40587</v>
      </c>
      <c r="B6240" t="str">
        <f>anotacoes!C6240</f>
        <v>WORLD CUP BUDAPEST 2011</v>
      </c>
      <c r="C6240" t="str">
        <f>anotacoes!E6240</f>
        <v>SCHMITT</v>
      </c>
      <c r="D6240" t="str">
        <f>anotacoes!F6240</f>
        <v>SIDAKOV</v>
      </c>
      <c r="E6240" t="s">
        <v>10325</v>
      </c>
      <c r="F6240">
        <f>anotacoes!A6240</f>
        <v>90</v>
      </c>
      <c r="G6240">
        <f>anotacoes!B6240</f>
        <v>41</v>
      </c>
      <c r="H6240" t="str">
        <f>anotacoes!K6240</f>
        <v xml:space="preserve"> 00:03:56,294</v>
      </c>
      <c r="I6240" t="str">
        <f>anotacoes!L6240</f>
        <v xml:space="preserve"> 00:03:56,732</v>
      </c>
      <c r="J6240" t="str">
        <f>IF(L6240="PAUSE",E6240,IF(anotacoes!G6244=conversao_anotacoes!C6240,conversao_anotacoes!C6240,conversao_anotacoes!D6240))</f>
        <v>SCHMITT</v>
      </c>
      <c r="K6240" t="str">
        <f t="shared" si="194"/>
        <v>SIDAKOV</v>
      </c>
      <c r="L6240" t="str">
        <f>UPPER(anotacoes!H6240)</f>
        <v>GRIP TIME</v>
      </c>
      <c r="M6240" t="str">
        <f>IF(OR(L6240="ATTACK",L6240="FINTA"),"&lt;TECNICA&gt;",UPPER(anotacoes!I6240))</f>
        <v>LEFT COLLAR RIGHT SLEEVE</v>
      </c>
      <c r="N6240" t="str">
        <f>IF(OR(L6240="ATTACK",L6240="FINTA"),UPPER(anotacoes!I6240),"")</f>
        <v/>
      </c>
      <c r="O6240" s="6" t="str">
        <f>IF(anotacoes!N6240=0,"",anotacoes!N6240)</f>
        <v/>
      </c>
      <c r="P6240" t="str">
        <f>IF(anotacoes!M6240=0,"",UPPER(anotacoes!M6240))</f>
        <v/>
      </c>
      <c r="Q6240" t="str">
        <f t="shared" si="195"/>
        <v>INSERT INTO CONVERSAO_LUTA_ACAO (cd_conversao, id_luta, sequencia, momento_inicio, momento_fim, quem_faz, quem_sofre, acao_tipo, acao, tecnica, direcao, pontuacao) VALUES (1, 90, 41, TRIM(' 00:03:56,294'), TRIM(' 00:03:56,732'), 'SCHMITT', 'SIDAKOV', 'GRIP TIME', 'LEFT COLLAR RIGHT SLEEVE', NULL, NULL, NULL)</v>
      </c>
      <c r="R6240" t="s">
        <v>10327</v>
      </c>
    </row>
    <row r="6241" spans="1:18" hidden="1" x14ac:dyDescent="0.25">
      <c r="A6241" s="7">
        <f>anotacoes!D6241</f>
        <v>40587</v>
      </c>
      <c r="B6241" t="str">
        <f>anotacoes!C6241</f>
        <v>WORLD CUP BUDAPEST 2011</v>
      </c>
      <c r="C6241" t="str">
        <f>anotacoes!E6241</f>
        <v>SCHMITT</v>
      </c>
      <c r="D6241" t="str">
        <f>anotacoes!F6241</f>
        <v>SIDAKOV</v>
      </c>
      <c r="E6241" t="s">
        <v>10325</v>
      </c>
      <c r="F6241">
        <f>anotacoes!A6241</f>
        <v>90</v>
      </c>
      <c r="G6241">
        <f>anotacoes!B6241</f>
        <v>42</v>
      </c>
      <c r="H6241" t="str">
        <f>anotacoes!K6241</f>
        <v xml:space="preserve"> 00:03:56,732</v>
      </c>
      <c r="I6241" t="str">
        <f>anotacoes!L6241</f>
        <v xml:space="preserve"> 00:03:59,091</v>
      </c>
      <c r="J6241" t="str">
        <f>IF(L6241="PAUSE",E6241,IF(anotacoes!G6245=conversao_anotacoes!C6241,conversao_anotacoes!C6241,conversao_anotacoes!D6241))</f>
        <v>SCHMITT</v>
      </c>
      <c r="K6241" t="str">
        <f t="shared" si="194"/>
        <v>SIDAKOV</v>
      </c>
      <c r="L6241" t="str">
        <f>UPPER(anotacoes!H6241)</f>
        <v>TRANSITION</v>
      </c>
      <c r="M6241" t="str">
        <f>IF(OR(L6241="ATTACK",L6241="FINTA"),"&lt;TECNICA&gt;",UPPER(anotacoes!I6241))</f>
        <v>WITHOUT ATTACK</v>
      </c>
      <c r="N6241" t="str">
        <f>IF(OR(L6241="ATTACK",L6241="FINTA"),UPPER(anotacoes!I6241),"")</f>
        <v/>
      </c>
      <c r="O6241" s="6" t="str">
        <f>IF(anotacoes!N6241=0,"",anotacoes!N6241)</f>
        <v/>
      </c>
      <c r="P6241" t="str">
        <f>IF(anotacoes!M6241=0,"",UPPER(anotacoes!M6241))</f>
        <v/>
      </c>
      <c r="Q6241" t="str">
        <f t="shared" si="195"/>
        <v>INSERT INTO CONVERSAO_LUTA_ACAO (cd_conversao, id_luta, sequencia, momento_inicio, momento_fim, quem_faz, quem_sofre, acao_tipo, acao, tecnica, direcao, pontuacao) VALUES (1, 90, 42, TRIM(' 00:03:56,732'), TRIM(' 00:03:59,091'), 'SCHMITT', 'SIDAKOV', 'TRANSITION', 'WITHOUT ATTACK', NULL, NULL, NULL)</v>
      </c>
      <c r="R6241" t="s">
        <v>10327</v>
      </c>
    </row>
    <row r="6242" spans="1:18" hidden="1" x14ac:dyDescent="0.25">
      <c r="A6242" s="7">
        <f>anotacoes!D6242</f>
        <v>40587</v>
      </c>
      <c r="B6242" t="str">
        <f>anotacoes!C6242</f>
        <v>WORLD CUP BUDAPEST 2011</v>
      </c>
      <c r="C6242" t="str">
        <f>anotacoes!E6242</f>
        <v>SCHMITT</v>
      </c>
      <c r="D6242" t="str">
        <f>anotacoes!F6242</f>
        <v>SIDAKOV</v>
      </c>
      <c r="E6242" t="s">
        <v>10325</v>
      </c>
      <c r="F6242">
        <f>anotacoes!A6242</f>
        <v>90</v>
      </c>
      <c r="G6242">
        <f>anotacoes!B6242</f>
        <v>43</v>
      </c>
      <c r="H6242" t="str">
        <f>anotacoes!K6242</f>
        <v xml:space="preserve"> 00:03:59,091</v>
      </c>
      <c r="I6242" t="str">
        <f>anotacoes!L6242</f>
        <v xml:space="preserve"> 00:04:06,521</v>
      </c>
      <c r="J6242" t="str">
        <f>IF(L6242="PAUSE",E6242,IF(anotacoes!G6246=conversao_anotacoes!C6242,conversao_anotacoes!C6242,conversao_anotacoes!D6242))</f>
        <v>&lt;ARBITRO_DESCONHECIDO&gt;</v>
      </c>
      <c r="K6242" t="str">
        <f t="shared" si="194"/>
        <v/>
      </c>
      <c r="L6242" t="str">
        <f>UPPER(anotacoes!H6242)</f>
        <v>PAUSE</v>
      </c>
      <c r="M6242" t="str">
        <f>IF(OR(L6242="ATTACK",L6242="FINTA"),"&lt;TECNICA&gt;",UPPER(anotacoes!I6242))</f>
        <v>&lt;NAO_CLASSIFICADO&gt;</v>
      </c>
      <c r="N6242" t="str">
        <f>IF(OR(L6242="ATTACK",L6242="FINTA"),UPPER(anotacoes!I6242),"")</f>
        <v/>
      </c>
      <c r="O6242" s="6" t="str">
        <f>IF(anotacoes!N6242=0,"",anotacoes!N6242)</f>
        <v/>
      </c>
      <c r="P6242" t="str">
        <f>IF(anotacoes!M6242=0,"",UPPER(anotacoes!M6242))</f>
        <v/>
      </c>
      <c r="Q6242" t="str">
        <f t="shared" si="195"/>
        <v>INSERT INTO CONVERSAO_LUTA_ACAO (cd_conversao, id_luta, sequencia, momento_inicio, momento_fim, quem_faz, quem_sofre, acao_tipo, acao, tecnica, direcao, pontuacao) VALUES (1, 90, 43, TRIM(' 00:03:59,091'), TRIM(' 00:04:06,521'), '&lt;ARBITRO_DESCONHECIDO&gt;', '', 'PAUSE', '&lt;NAO_CLASSIFICADO&gt;', NULL, NULL, NULL)</v>
      </c>
      <c r="R6242" t="s">
        <v>10327</v>
      </c>
    </row>
    <row r="6243" spans="1:18" hidden="1" x14ac:dyDescent="0.25">
      <c r="A6243" s="7">
        <f>anotacoes!D6243</f>
        <v>40587</v>
      </c>
      <c r="B6243" t="str">
        <f>anotacoes!C6243</f>
        <v>WORLD CUP BUDAPEST 2011</v>
      </c>
      <c r="C6243" t="str">
        <f>anotacoes!E6243</f>
        <v>SCHMITT</v>
      </c>
      <c r="D6243" t="str">
        <f>anotacoes!F6243</f>
        <v>SIDAKOV</v>
      </c>
      <c r="E6243" t="s">
        <v>10325</v>
      </c>
      <c r="F6243">
        <f>anotacoes!A6243</f>
        <v>90</v>
      </c>
      <c r="G6243">
        <f>anotacoes!B6243</f>
        <v>44</v>
      </c>
      <c r="H6243" t="str">
        <f>anotacoes!K6243</f>
        <v xml:space="preserve"> 00:04:06,521</v>
      </c>
      <c r="I6243" t="str">
        <f>anotacoes!L6243</f>
        <v xml:space="preserve"> 00:04:08,521</v>
      </c>
      <c r="J6243" t="str">
        <f>IF(L6243="PAUSE",E6243,IF(anotacoes!G6247=conversao_anotacoes!C6243,conversao_anotacoes!C6243,conversao_anotacoes!D6243))</f>
        <v>SCHMITT</v>
      </c>
      <c r="K6243" t="str">
        <f t="shared" si="194"/>
        <v>SIDAKOV</v>
      </c>
      <c r="L6243" t="str">
        <f>UPPER(anotacoes!H6243)</f>
        <v>DISPLACEMENT</v>
      </c>
      <c r="M6243" t="str">
        <f>IF(OR(L6243="ATTACK",L6243="FINTA"),"&lt;TECNICA&gt;",UPPER(anotacoes!I6243))</f>
        <v>2-3 STEP HESITANT RIGHT</v>
      </c>
      <c r="N6243" t="str">
        <f>IF(OR(L6243="ATTACK",L6243="FINTA"),UPPER(anotacoes!I6243),"")</f>
        <v/>
      </c>
      <c r="O6243" s="6" t="str">
        <f>IF(anotacoes!N6243=0,"",anotacoes!N6243)</f>
        <v/>
      </c>
      <c r="P6243" t="str">
        <f>IF(anotacoes!M6243=0,"",UPPER(anotacoes!M6243))</f>
        <v/>
      </c>
      <c r="Q6243" t="str">
        <f t="shared" si="195"/>
        <v>INSERT INTO CONVERSAO_LUTA_ACAO (cd_conversao, id_luta, sequencia, momento_inicio, momento_fim, quem_faz, quem_sofre, acao_tipo, acao, tecnica, direcao, pontuacao) VALUES (1, 90, 44, TRIM(' 00:04:06,521'), TRIM(' 00:04:08,521'), 'SCHMITT', 'SIDAKOV', 'DISPLACEMENT', '2-3 STEP HESITANT RIGHT', NULL, NULL, NULL)</v>
      </c>
      <c r="R6243" t="s">
        <v>10327</v>
      </c>
    </row>
    <row r="6244" spans="1:18" hidden="1" x14ac:dyDescent="0.25">
      <c r="A6244" s="7">
        <f>anotacoes!D6244</f>
        <v>40587</v>
      </c>
      <c r="B6244" t="str">
        <f>anotacoes!C6244</f>
        <v>WORLD CUP BUDAPEST 2011</v>
      </c>
      <c r="C6244" t="str">
        <f>anotacoes!E6244</f>
        <v>SCHMITT</v>
      </c>
      <c r="D6244" t="str">
        <f>anotacoes!F6244</f>
        <v>SIDAKOV</v>
      </c>
      <c r="E6244" t="s">
        <v>10325</v>
      </c>
      <c r="F6244">
        <f>anotacoes!A6244</f>
        <v>90</v>
      </c>
      <c r="G6244">
        <f>anotacoes!B6244</f>
        <v>45</v>
      </c>
      <c r="H6244" t="str">
        <f>anotacoes!K6244</f>
        <v xml:space="preserve"> 00:04:08,521</v>
      </c>
      <c r="I6244" t="str">
        <f>anotacoes!L6244</f>
        <v xml:space="preserve"> 00:04:14,094</v>
      </c>
      <c r="J6244" t="str">
        <f>IF(L6244="PAUSE",E6244,IF(anotacoes!G6248=conversao_anotacoes!C6244,conversao_anotacoes!C6244,conversao_anotacoes!D6244))</f>
        <v>SCHMITT</v>
      </c>
      <c r="K6244" t="str">
        <f t="shared" si="194"/>
        <v>SIDAKOV</v>
      </c>
      <c r="L6244" t="str">
        <f>UPPER(anotacoes!H6244)</f>
        <v>GRIP TIME</v>
      </c>
      <c r="M6244" t="str">
        <f>IF(OR(L6244="ATTACK",L6244="FINTA"),"&lt;TECNICA&gt;",UPPER(anotacoes!I6244))</f>
        <v>LEFT COLLAR</v>
      </c>
      <c r="N6244" t="str">
        <f>IF(OR(L6244="ATTACK",L6244="FINTA"),UPPER(anotacoes!I6244),"")</f>
        <v/>
      </c>
      <c r="O6244" s="6" t="str">
        <f>IF(anotacoes!N6244=0,"",anotacoes!N6244)</f>
        <v/>
      </c>
      <c r="P6244" t="str">
        <f>IF(anotacoes!M6244=0,"",UPPER(anotacoes!M6244))</f>
        <v/>
      </c>
      <c r="Q6244" t="str">
        <f t="shared" si="195"/>
        <v>INSERT INTO CONVERSAO_LUTA_ACAO (cd_conversao, id_luta, sequencia, momento_inicio, momento_fim, quem_faz, quem_sofre, acao_tipo, acao, tecnica, direcao, pontuacao) VALUES (1, 90, 45, TRIM(' 00:04:08,521'), TRIM(' 00:04:14,094'), 'SCHMITT', 'SIDAKOV', 'GRIP TIME', 'LEFT COLLAR', NULL, NULL, NULL)</v>
      </c>
      <c r="R6244" t="s">
        <v>10327</v>
      </c>
    </row>
    <row r="6245" spans="1:18" hidden="1" x14ac:dyDescent="0.25">
      <c r="A6245" s="7">
        <f>anotacoes!D6245</f>
        <v>40587</v>
      </c>
      <c r="B6245" t="str">
        <f>anotacoes!C6245</f>
        <v>WORLD CUP BUDAPEST 2011</v>
      </c>
      <c r="C6245" t="str">
        <f>anotacoes!E6245</f>
        <v>SCHMITT</v>
      </c>
      <c r="D6245" t="str">
        <f>anotacoes!F6245</f>
        <v>SIDAKOV</v>
      </c>
      <c r="E6245" t="s">
        <v>10325</v>
      </c>
      <c r="F6245">
        <f>anotacoes!A6245</f>
        <v>90</v>
      </c>
      <c r="G6245">
        <f>anotacoes!B6245</f>
        <v>46</v>
      </c>
      <c r="H6245" t="str">
        <f>anotacoes!K6245</f>
        <v xml:space="preserve"> 00:04:14,094</v>
      </c>
      <c r="I6245" t="str">
        <f>anotacoes!L6245</f>
        <v xml:space="preserve"> 00:04:14,094</v>
      </c>
      <c r="J6245" t="str">
        <f>IF(L6245="PAUSE",E6245,IF(anotacoes!G6249=conversao_anotacoes!C6245,conversao_anotacoes!C6245,conversao_anotacoes!D6245))</f>
        <v>SCHMITT</v>
      </c>
      <c r="K6245" t="str">
        <f t="shared" si="194"/>
        <v>SIDAKOV</v>
      </c>
      <c r="L6245" t="str">
        <f>UPPER(anotacoes!H6245)</f>
        <v>FINTA</v>
      </c>
      <c r="M6245" t="str">
        <f>IF(OR(L6245="ATTACK",L6245="FINTA"),"&lt;TECNICA&gt;",UPPER(anotacoes!I6245))</f>
        <v>&lt;TECNICA&gt;</v>
      </c>
      <c r="N6245" t="str">
        <f>IF(OR(L6245="ATTACK",L6245="FINTA"),UPPER(anotacoes!I6245),"")</f>
        <v>OUCHI GARI RIGHT</v>
      </c>
      <c r="O6245" s="6" t="str">
        <f>IF(anotacoes!N6245=0,"",anotacoes!N6245)</f>
        <v/>
      </c>
      <c r="P6245" t="str">
        <f>IF(anotacoes!M6245=0,"",UPPER(anotacoes!M6245))</f>
        <v/>
      </c>
      <c r="Q6245" t="str">
        <f t="shared" si="195"/>
        <v>INSERT INTO CONVERSAO_LUTA_ACAO (cd_conversao, id_luta, sequencia, momento_inicio, momento_fim, quem_faz, quem_sofre, acao_tipo, acao, tecnica, direcao, pontuacao) VALUES (1, 90, 46, TRIM(' 00:04:14,094'), TRIM(' 00:04:14,094'), 'SCHMITT', 'SIDAKOV', 'FINTA', '&lt;TECNICA&gt;', 'OUCHI GARI RIGHT', NULL, NULL)</v>
      </c>
      <c r="R6245" t="s">
        <v>10327</v>
      </c>
    </row>
    <row r="6246" spans="1:18" hidden="1" x14ac:dyDescent="0.25">
      <c r="A6246" s="7">
        <f>anotacoes!D6246</f>
        <v>40587</v>
      </c>
      <c r="B6246" t="str">
        <f>anotacoes!C6246</f>
        <v>WORLD CUP BUDAPEST 2011</v>
      </c>
      <c r="C6246" t="str">
        <f>anotacoes!E6246</f>
        <v>SCHMITT</v>
      </c>
      <c r="D6246" t="str">
        <f>anotacoes!F6246</f>
        <v>SIDAKOV</v>
      </c>
      <c r="E6246" t="s">
        <v>10325</v>
      </c>
      <c r="F6246">
        <f>anotacoes!A6246</f>
        <v>90</v>
      </c>
      <c r="G6246">
        <f>anotacoes!B6246</f>
        <v>47</v>
      </c>
      <c r="H6246" t="str">
        <f>anotacoes!K6246</f>
        <v xml:space="preserve"> 00:04:14,094</v>
      </c>
      <c r="I6246" t="str">
        <f>anotacoes!L6246</f>
        <v xml:space="preserve"> 00:04:15,647</v>
      </c>
      <c r="J6246" t="str">
        <f>IF(L6246="PAUSE",E6246,IF(anotacoes!G6250=conversao_anotacoes!C6246,conversao_anotacoes!C6246,conversao_anotacoes!D6246))</f>
        <v>SCHMITT</v>
      </c>
      <c r="K6246" t="str">
        <f t="shared" si="194"/>
        <v>SIDAKOV</v>
      </c>
      <c r="L6246" t="str">
        <f>UPPER(anotacoes!H6246)</f>
        <v>GRIP TIME</v>
      </c>
      <c r="M6246" t="str">
        <f>IF(OR(L6246="ATTACK",L6246="FINTA"),"&lt;TECNICA&gt;",UPPER(anotacoes!I6246))</f>
        <v>LEFT COLLAR</v>
      </c>
      <c r="N6246" t="str">
        <f>IF(OR(L6246="ATTACK",L6246="FINTA"),UPPER(anotacoes!I6246),"")</f>
        <v/>
      </c>
      <c r="O6246" s="6" t="str">
        <f>IF(anotacoes!N6246=0,"",anotacoes!N6246)</f>
        <v/>
      </c>
      <c r="P6246" t="str">
        <f>IF(anotacoes!M6246=0,"",UPPER(anotacoes!M6246))</f>
        <v/>
      </c>
      <c r="Q6246" t="str">
        <f t="shared" si="195"/>
        <v>INSERT INTO CONVERSAO_LUTA_ACAO (cd_conversao, id_luta, sequencia, momento_inicio, momento_fim, quem_faz, quem_sofre, acao_tipo, acao, tecnica, direcao, pontuacao) VALUES (1, 90, 47, TRIM(' 00:04:14,094'), TRIM(' 00:04:15,647'), 'SCHMITT', 'SIDAKOV', 'GRIP TIME', 'LEFT COLLAR', NULL, NULL, NULL)</v>
      </c>
      <c r="R6246" t="s">
        <v>10327</v>
      </c>
    </row>
    <row r="6247" spans="1:18" hidden="1" x14ac:dyDescent="0.25">
      <c r="A6247" s="7">
        <f>anotacoes!D6247</f>
        <v>40587</v>
      </c>
      <c r="B6247" t="str">
        <f>anotacoes!C6247</f>
        <v>WORLD CUP BUDAPEST 2011</v>
      </c>
      <c r="C6247" t="str">
        <f>anotacoes!E6247</f>
        <v>SCHMITT</v>
      </c>
      <c r="D6247" t="str">
        <f>anotacoes!F6247</f>
        <v>SIDAKOV</v>
      </c>
      <c r="E6247" t="s">
        <v>10325</v>
      </c>
      <c r="F6247">
        <f>anotacoes!A6247</f>
        <v>90</v>
      </c>
      <c r="G6247">
        <f>anotacoes!B6247</f>
        <v>48</v>
      </c>
      <c r="H6247" t="str">
        <f>anotacoes!K6247</f>
        <v xml:space="preserve"> 00:04:15,647</v>
      </c>
      <c r="I6247" t="str">
        <f>anotacoes!L6247</f>
        <v xml:space="preserve"> 00:05:02,036</v>
      </c>
      <c r="J6247" t="str">
        <f>IF(L6247="PAUSE",E6247,IF(anotacoes!G6251=conversao_anotacoes!C6247,conversao_anotacoes!C6247,conversao_anotacoes!D6247))</f>
        <v>&lt;ARBITRO_DESCONHECIDO&gt;</v>
      </c>
      <c r="K6247" t="str">
        <f t="shared" si="194"/>
        <v/>
      </c>
      <c r="L6247" t="str">
        <f>UPPER(anotacoes!H6247)</f>
        <v>PAUSE</v>
      </c>
      <c r="M6247" t="str">
        <f>IF(OR(L6247="ATTACK",L6247="FINTA"),"&lt;TECNICA&gt;",UPPER(anotacoes!I6247))</f>
        <v>&lt;NAO_CLASSIFICADO&gt;</v>
      </c>
      <c r="N6247" t="str">
        <f>IF(OR(L6247="ATTACK",L6247="FINTA"),UPPER(anotacoes!I6247),"")</f>
        <v/>
      </c>
      <c r="O6247" s="6" t="str">
        <f>IF(anotacoes!N6247=0,"",anotacoes!N6247)</f>
        <v/>
      </c>
      <c r="P6247" t="str">
        <f>IF(anotacoes!M6247=0,"",UPPER(anotacoes!M6247))</f>
        <v/>
      </c>
      <c r="Q6247" t="str">
        <f t="shared" si="195"/>
        <v>INSERT INTO CONVERSAO_LUTA_ACAO (cd_conversao, id_luta, sequencia, momento_inicio, momento_fim, quem_faz, quem_sofre, acao_tipo, acao, tecnica, direcao, pontuacao) VALUES (1, 90, 48, TRIM(' 00:04:15,647'), TRIM(' 00:05:02,036'), '&lt;ARBITRO_DESCONHECIDO&gt;', '', 'PAUSE', '&lt;NAO_CLASSIFICADO&gt;', NULL, NULL, NULL)</v>
      </c>
      <c r="R6247" t="s">
        <v>10327</v>
      </c>
    </row>
    <row r="6248" spans="1:18" hidden="1" x14ac:dyDescent="0.25">
      <c r="A6248" s="7">
        <f>anotacoes!D6248</f>
        <v>40587</v>
      </c>
      <c r="B6248" t="str">
        <f>anotacoes!C6248</f>
        <v>WORLD CUP BUDAPEST 2011</v>
      </c>
      <c r="C6248" t="str">
        <f>anotacoes!E6248</f>
        <v>SCHMITT</v>
      </c>
      <c r="D6248" t="str">
        <f>anotacoes!F6248</f>
        <v>SIDAKOV</v>
      </c>
      <c r="E6248" t="s">
        <v>10325</v>
      </c>
      <c r="F6248">
        <f>anotacoes!A6248</f>
        <v>90</v>
      </c>
      <c r="G6248">
        <f>anotacoes!B6248</f>
        <v>49</v>
      </c>
      <c r="H6248" t="str">
        <f>anotacoes!K6248</f>
        <v xml:space="preserve"> 00:05:02,036</v>
      </c>
      <c r="I6248" t="str">
        <f>anotacoes!L6248</f>
        <v xml:space="preserve"> 00:05:02,248</v>
      </c>
      <c r="J6248" t="str">
        <f>IF(L6248="PAUSE",E6248,IF(anotacoes!G6252=conversao_anotacoes!C6248,conversao_anotacoes!C6248,conversao_anotacoes!D6248))</f>
        <v>SCHMITT</v>
      </c>
      <c r="K6248" t="str">
        <f t="shared" si="194"/>
        <v>SIDAKOV</v>
      </c>
      <c r="L6248" t="str">
        <f>UPPER(anotacoes!H6248)</f>
        <v>DISPLACEMENT</v>
      </c>
      <c r="M6248" t="str">
        <f>IF(OR(L6248="ATTACK",L6248="FINTA"),"&lt;TECNICA&gt;",UPPER(anotacoes!I6248))</f>
        <v>2-3 STEP HESITANT RIGHT</v>
      </c>
      <c r="N6248" t="str">
        <f>IF(OR(L6248="ATTACK",L6248="FINTA"),UPPER(anotacoes!I6248),"")</f>
        <v/>
      </c>
      <c r="O6248" s="6" t="str">
        <f>IF(anotacoes!N6248=0,"",anotacoes!N6248)</f>
        <v/>
      </c>
      <c r="P6248" t="str">
        <f>IF(anotacoes!M6248=0,"",UPPER(anotacoes!M6248))</f>
        <v/>
      </c>
      <c r="Q6248" t="str">
        <f t="shared" si="195"/>
        <v>INSERT INTO CONVERSAO_LUTA_ACAO (cd_conversao, id_luta, sequencia, momento_inicio, momento_fim, quem_faz, quem_sofre, acao_tipo, acao, tecnica, direcao, pontuacao) VALUES (1, 90, 49, TRIM(' 00:05:02,036'), TRIM(' 00:05:02,248'), 'SCHMITT', 'SIDAKOV', 'DISPLACEMENT', '2-3 STEP HESITANT RIGHT', NULL, NULL, NULL)</v>
      </c>
      <c r="R6248" t="s">
        <v>10327</v>
      </c>
    </row>
    <row r="6249" spans="1:18" hidden="1" x14ac:dyDescent="0.25">
      <c r="A6249" s="7">
        <f>anotacoes!D6249</f>
        <v>40587</v>
      </c>
      <c r="B6249" t="str">
        <f>anotacoes!C6249</f>
        <v>WORLD CUP BUDAPEST 2011</v>
      </c>
      <c r="C6249" t="str">
        <f>anotacoes!E6249</f>
        <v>SCHMITT</v>
      </c>
      <c r="D6249" t="str">
        <f>anotacoes!F6249</f>
        <v>SIDAKOV</v>
      </c>
      <c r="E6249" t="s">
        <v>10325</v>
      </c>
      <c r="F6249">
        <f>anotacoes!A6249</f>
        <v>90</v>
      </c>
      <c r="G6249">
        <f>anotacoes!B6249</f>
        <v>50</v>
      </c>
      <c r="H6249" t="str">
        <f>anotacoes!K6249</f>
        <v xml:space="preserve"> 00:05:02,248</v>
      </c>
      <c r="I6249" t="str">
        <f>anotacoes!L6249</f>
        <v xml:space="preserve"> 00:05:02,248</v>
      </c>
      <c r="J6249" t="str">
        <f>IF(L6249="PAUSE",E6249,IF(anotacoes!G6253=conversao_anotacoes!C6249,conversao_anotacoes!C6249,conversao_anotacoes!D6249))</f>
        <v>SCHMITT</v>
      </c>
      <c r="K6249" t="str">
        <f t="shared" si="194"/>
        <v>SIDAKOV</v>
      </c>
      <c r="L6249" t="str">
        <f>UPPER(anotacoes!H6249)</f>
        <v>DISPLACEMENT</v>
      </c>
      <c r="M6249" t="str">
        <f>IF(OR(L6249="ATTACK",L6249="FINTA"),"&lt;TECNICA&gt;",UPPER(anotacoes!I6249))</f>
        <v>TRY TO GRIP WITH CONTACT</v>
      </c>
      <c r="N6249" t="str">
        <f>IF(OR(L6249="ATTACK",L6249="FINTA"),UPPER(anotacoes!I6249),"")</f>
        <v/>
      </c>
      <c r="O6249" s="6" t="str">
        <f>IF(anotacoes!N6249=0,"",anotacoes!N6249)</f>
        <v/>
      </c>
      <c r="P6249" t="str">
        <f>IF(anotacoes!M6249=0,"",UPPER(anotacoes!M6249))</f>
        <v/>
      </c>
      <c r="Q6249" t="str">
        <f t="shared" si="195"/>
        <v>INSERT INTO CONVERSAO_LUTA_ACAO (cd_conversao, id_luta, sequencia, momento_inicio, momento_fim, quem_faz, quem_sofre, acao_tipo, acao, tecnica, direcao, pontuacao) VALUES (1, 90, 50, TRIM(' 00:05:02,248'), TRIM(' 00:05:02,248'), 'SCHMITT', 'SIDAKOV', 'DISPLACEMENT', 'TRY TO GRIP WITH CONTACT', NULL, NULL, NULL)</v>
      </c>
      <c r="R6249" t="s">
        <v>10327</v>
      </c>
    </row>
    <row r="6250" spans="1:18" hidden="1" x14ac:dyDescent="0.25">
      <c r="A6250" s="7">
        <f>anotacoes!D6250</f>
        <v>40587</v>
      </c>
      <c r="B6250" t="str">
        <f>anotacoes!C6250</f>
        <v>WORLD CUP BUDAPEST 2011</v>
      </c>
      <c r="C6250" t="str">
        <f>anotacoes!E6250</f>
        <v>SCHMITT</v>
      </c>
      <c r="D6250" t="str">
        <f>anotacoes!F6250</f>
        <v>SIDAKOV</v>
      </c>
      <c r="E6250" t="s">
        <v>10325</v>
      </c>
      <c r="F6250">
        <f>anotacoes!A6250</f>
        <v>90</v>
      </c>
      <c r="G6250">
        <f>anotacoes!B6250</f>
        <v>51</v>
      </c>
      <c r="H6250" t="str">
        <f>anotacoes!K6250</f>
        <v xml:space="preserve"> 00:05:02,248</v>
      </c>
      <c r="I6250" t="str">
        <f>anotacoes!L6250</f>
        <v xml:space="preserve"> 00:05:05,986</v>
      </c>
      <c r="J6250" t="str">
        <f>IF(L6250="PAUSE",E6250,IF(anotacoes!G6254=conversao_anotacoes!C6250,conversao_anotacoes!C6250,conversao_anotacoes!D6250))</f>
        <v>SCHMITT</v>
      </c>
      <c r="K6250" t="str">
        <f t="shared" si="194"/>
        <v>SIDAKOV</v>
      </c>
      <c r="L6250" t="str">
        <f>UPPER(anotacoes!H6250)</f>
        <v>GRIP TIME</v>
      </c>
      <c r="M6250" t="str">
        <f>IF(OR(L6250="ATTACK",L6250="FINTA"),"&lt;TECNICA&gt;",UPPER(anotacoes!I6250))</f>
        <v>LEFT COLLAR RIGHT SLEEVE</v>
      </c>
      <c r="N6250" t="str">
        <f>IF(OR(L6250="ATTACK",L6250="FINTA"),UPPER(anotacoes!I6250),"")</f>
        <v/>
      </c>
      <c r="O6250" s="6" t="str">
        <f>IF(anotacoes!N6250=0,"",anotacoes!N6250)</f>
        <v/>
      </c>
      <c r="P6250" t="str">
        <f>IF(anotacoes!M6250=0,"",UPPER(anotacoes!M6250))</f>
        <v/>
      </c>
      <c r="Q6250" t="str">
        <f t="shared" si="195"/>
        <v>INSERT INTO CONVERSAO_LUTA_ACAO (cd_conversao, id_luta, sequencia, momento_inicio, momento_fim, quem_faz, quem_sofre, acao_tipo, acao, tecnica, direcao, pontuacao) VALUES (1, 90, 51, TRIM(' 00:05:02,248'), TRIM(' 00:05:05,986'), 'SCHMITT', 'SIDAKOV', 'GRIP TIME', 'LEFT COLLAR RIGHT SLEEVE', NULL, NULL, NULL)</v>
      </c>
      <c r="R6250" t="s">
        <v>10327</v>
      </c>
    </row>
    <row r="6251" spans="1:18" hidden="1" x14ac:dyDescent="0.25">
      <c r="A6251" s="7">
        <f>anotacoes!D6251</f>
        <v>40587</v>
      </c>
      <c r="B6251" t="str">
        <f>anotacoes!C6251</f>
        <v>WORLD CUP BUDAPEST 2011</v>
      </c>
      <c r="C6251" t="str">
        <f>anotacoes!E6251</f>
        <v>SCHMITT</v>
      </c>
      <c r="D6251" t="str">
        <f>anotacoes!F6251</f>
        <v>SIDAKOV</v>
      </c>
      <c r="E6251" t="s">
        <v>10325</v>
      </c>
      <c r="F6251">
        <f>anotacoes!A6251</f>
        <v>90</v>
      </c>
      <c r="G6251">
        <f>anotacoes!B6251</f>
        <v>52</v>
      </c>
      <c r="H6251" t="str">
        <f>anotacoes!K6251</f>
        <v xml:space="preserve"> 00:05:05,986</v>
      </c>
      <c r="I6251" t="str">
        <f>anotacoes!L6251</f>
        <v xml:space="preserve"> 00:05:18,297</v>
      </c>
      <c r="J6251" t="str">
        <f>IF(L6251="PAUSE",E6251,IF(anotacoes!G6255=conversao_anotacoes!C6251,conversao_anotacoes!C6251,conversao_anotacoes!D6251))</f>
        <v>SCHMITT</v>
      </c>
      <c r="K6251" t="str">
        <f t="shared" si="194"/>
        <v>SIDAKOV</v>
      </c>
      <c r="L6251" t="str">
        <f>UPPER(anotacoes!H6251)</f>
        <v>GRIP TIME</v>
      </c>
      <c r="M6251" t="str">
        <f>IF(OR(L6251="ATTACK",L6251="FINTA"),"&lt;TECNICA&gt;",UPPER(anotacoes!I6251))</f>
        <v>LEFT COLLAR</v>
      </c>
      <c r="N6251" t="str">
        <f>IF(OR(L6251="ATTACK",L6251="FINTA"),UPPER(anotacoes!I6251),"")</f>
        <v/>
      </c>
      <c r="O6251" s="6" t="str">
        <f>IF(anotacoes!N6251=0,"",anotacoes!N6251)</f>
        <v/>
      </c>
      <c r="P6251" t="str">
        <f>IF(anotacoes!M6251=0,"",UPPER(anotacoes!M6251))</f>
        <v/>
      </c>
      <c r="Q6251" t="str">
        <f t="shared" si="195"/>
        <v>INSERT INTO CONVERSAO_LUTA_ACAO (cd_conversao, id_luta, sequencia, momento_inicio, momento_fim, quem_faz, quem_sofre, acao_tipo, acao, tecnica, direcao, pontuacao) VALUES (1, 90, 52, TRIM(' 00:05:05,986'), TRIM(' 00:05:18,297'), 'SCHMITT', 'SIDAKOV', 'GRIP TIME', 'LEFT COLLAR', NULL, NULL, NULL)</v>
      </c>
      <c r="R6251" t="s">
        <v>10327</v>
      </c>
    </row>
    <row r="6252" spans="1:18" hidden="1" x14ac:dyDescent="0.25">
      <c r="A6252" s="7">
        <f>anotacoes!D6252</f>
        <v>40587</v>
      </c>
      <c r="B6252" t="str">
        <f>anotacoes!C6252</f>
        <v>WORLD CUP BUDAPEST 2011</v>
      </c>
      <c r="C6252" t="str">
        <f>anotacoes!E6252</f>
        <v>SCHMITT</v>
      </c>
      <c r="D6252" t="str">
        <f>anotacoes!F6252</f>
        <v>SIDAKOV</v>
      </c>
      <c r="E6252" t="s">
        <v>10325</v>
      </c>
      <c r="F6252">
        <f>anotacoes!A6252</f>
        <v>90</v>
      </c>
      <c r="G6252">
        <f>anotacoes!B6252</f>
        <v>53</v>
      </c>
      <c r="H6252" t="str">
        <f>anotacoes!K6252</f>
        <v xml:space="preserve"> 00:05:18,297</v>
      </c>
      <c r="I6252" t="str">
        <f>anotacoes!L6252</f>
        <v xml:space="preserve"> 00:05:20,310</v>
      </c>
      <c r="J6252" t="str">
        <f>IF(L6252="PAUSE",E6252,IF(anotacoes!G6256=conversao_anotacoes!C6252,conversao_anotacoes!C6252,conversao_anotacoes!D6252))</f>
        <v>SCHMITT</v>
      </c>
      <c r="K6252" t="str">
        <f t="shared" si="194"/>
        <v>SIDAKOV</v>
      </c>
      <c r="L6252" t="str">
        <f>UPPER(anotacoes!H6252)</f>
        <v>GRIP TIME</v>
      </c>
      <c r="M6252" t="str">
        <f>IF(OR(L6252="ATTACK",L6252="FINTA"),"&lt;TECNICA&gt;",UPPER(anotacoes!I6252))</f>
        <v>LEFT COLLAR RIGHT SLEEVE</v>
      </c>
      <c r="N6252" t="str">
        <f>IF(OR(L6252="ATTACK",L6252="FINTA"),UPPER(anotacoes!I6252),"")</f>
        <v/>
      </c>
      <c r="O6252" s="6" t="str">
        <f>IF(anotacoes!N6252=0,"",anotacoes!N6252)</f>
        <v/>
      </c>
      <c r="P6252" t="str">
        <f>IF(anotacoes!M6252=0,"",UPPER(anotacoes!M6252))</f>
        <v/>
      </c>
      <c r="Q6252" t="str">
        <f t="shared" si="195"/>
        <v>INSERT INTO CONVERSAO_LUTA_ACAO (cd_conversao, id_luta, sequencia, momento_inicio, momento_fim, quem_faz, quem_sofre, acao_tipo, acao, tecnica, direcao, pontuacao) VALUES (1, 90, 53, TRIM(' 00:05:18,297'), TRIM(' 00:05:20,310'), 'SCHMITT', 'SIDAKOV', 'GRIP TIME', 'LEFT COLLAR RIGHT SLEEVE', NULL, NULL, NULL)</v>
      </c>
      <c r="R6252" t="s">
        <v>10327</v>
      </c>
    </row>
    <row r="6253" spans="1:18" hidden="1" x14ac:dyDescent="0.25">
      <c r="A6253" s="7">
        <f>anotacoes!D6253</f>
        <v>40587</v>
      </c>
      <c r="B6253" t="str">
        <f>anotacoes!C6253</f>
        <v>WORLD CUP BUDAPEST 2011</v>
      </c>
      <c r="C6253" t="str">
        <f>anotacoes!E6253</f>
        <v>SCHMITT</v>
      </c>
      <c r="D6253" t="str">
        <f>anotacoes!F6253</f>
        <v>SIDAKOV</v>
      </c>
      <c r="E6253" t="s">
        <v>10325</v>
      </c>
      <c r="F6253">
        <f>anotacoes!A6253</f>
        <v>90</v>
      </c>
      <c r="G6253">
        <f>anotacoes!B6253</f>
        <v>54</v>
      </c>
      <c r="H6253" t="str">
        <f>anotacoes!K6253</f>
        <v xml:space="preserve"> 00:05:20,310</v>
      </c>
      <c r="I6253" t="str">
        <f>anotacoes!L6253</f>
        <v xml:space="preserve"> 00:05:22,324</v>
      </c>
      <c r="J6253" t="str">
        <f>IF(L6253="PAUSE",E6253,IF(anotacoes!G6257=conversao_anotacoes!C6253,conversao_anotacoes!C6253,conversao_anotacoes!D6253))</f>
        <v>&lt;ARBITRO_DESCONHECIDO&gt;</v>
      </c>
      <c r="K6253" t="str">
        <f t="shared" si="194"/>
        <v/>
      </c>
      <c r="L6253" t="str">
        <f>UPPER(anotacoes!H6253)</f>
        <v>PAUSE</v>
      </c>
      <c r="M6253" t="str">
        <f>IF(OR(L6253="ATTACK",L6253="FINTA"),"&lt;TECNICA&gt;",UPPER(anotacoes!I6253))</f>
        <v>&lt;NAO_CLASSIFICADO&gt;</v>
      </c>
      <c r="N6253" t="str">
        <f>IF(OR(L6253="ATTACK",L6253="FINTA"),UPPER(anotacoes!I6253),"")</f>
        <v/>
      </c>
      <c r="O6253" s="6" t="str">
        <f>IF(anotacoes!N6253=0,"",anotacoes!N6253)</f>
        <v/>
      </c>
      <c r="P6253" t="str">
        <f>IF(anotacoes!M6253=0,"",UPPER(anotacoes!M6253))</f>
        <v/>
      </c>
      <c r="Q6253" t="str">
        <f t="shared" si="195"/>
        <v>INSERT INTO CONVERSAO_LUTA_ACAO (cd_conversao, id_luta, sequencia, momento_inicio, momento_fim, quem_faz, quem_sofre, acao_tipo, acao, tecnica, direcao, pontuacao) VALUES (1, 90, 54, TRIM(' 00:05:20,310'), TRIM(' 00:05:22,324'), '&lt;ARBITRO_DESCONHECIDO&gt;', '', 'PAUSE', '&lt;NAO_CLASSIFICADO&gt;', NULL, NULL, NULL)</v>
      </c>
      <c r="R6253" t="s">
        <v>10327</v>
      </c>
    </row>
    <row r="6254" spans="1:18" hidden="1" x14ac:dyDescent="0.25">
      <c r="A6254" s="7">
        <f>anotacoes!D6254</f>
        <v>40587</v>
      </c>
      <c r="B6254" t="str">
        <f>anotacoes!C6254</f>
        <v>WORLD CUP BUDAPEST 2011</v>
      </c>
      <c r="C6254" t="str">
        <f>anotacoes!E6254</f>
        <v>SCHMITT</v>
      </c>
      <c r="D6254" t="str">
        <f>anotacoes!F6254</f>
        <v>SIDAKOV</v>
      </c>
      <c r="E6254" t="s">
        <v>10325</v>
      </c>
      <c r="F6254">
        <f>anotacoes!A6254</f>
        <v>90</v>
      </c>
      <c r="G6254">
        <f>anotacoes!B6254</f>
        <v>55</v>
      </c>
      <c r="H6254" t="str">
        <f>anotacoes!K6254</f>
        <v xml:space="preserve"> 00:05:22,324</v>
      </c>
      <c r="I6254" t="str">
        <f>anotacoes!L6254</f>
        <v xml:space="preserve"> 00:05:22,651</v>
      </c>
      <c r="J6254" t="str">
        <f>IF(L6254="PAUSE",E6254,IF(anotacoes!G6258=conversao_anotacoes!C6254,conversao_anotacoes!C6254,conversao_anotacoes!D6254))</f>
        <v>SCHMITT</v>
      </c>
      <c r="K6254" t="str">
        <f t="shared" si="194"/>
        <v>SIDAKOV</v>
      </c>
      <c r="L6254" t="str">
        <f>UPPER(anotacoes!H6254)</f>
        <v>DISPLACEMENT</v>
      </c>
      <c r="M6254" t="str">
        <f>IF(OR(L6254="ATTACK",L6254="FINTA"),"&lt;TECNICA&gt;",UPPER(anotacoes!I6254))</f>
        <v>2-3 STEP HESITANT RIGHT</v>
      </c>
      <c r="N6254" t="str">
        <f>IF(OR(L6254="ATTACK",L6254="FINTA"),UPPER(anotacoes!I6254),"")</f>
        <v/>
      </c>
      <c r="O6254" s="6" t="str">
        <f>IF(anotacoes!N6254=0,"",anotacoes!N6254)</f>
        <v/>
      </c>
      <c r="P6254" t="str">
        <f>IF(anotacoes!M6254=0,"",UPPER(anotacoes!M6254))</f>
        <v/>
      </c>
      <c r="Q6254" t="str">
        <f t="shared" si="195"/>
        <v>INSERT INTO CONVERSAO_LUTA_ACAO (cd_conversao, id_luta, sequencia, momento_inicio, momento_fim, quem_faz, quem_sofre, acao_tipo, acao, tecnica, direcao, pontuacao) VALUES (1, 90, 55, TRIM(' 00:05:22,324'), TRIM(' 00:05:22,651'), 'SCHMITT', 'SIDAKOV', 'DISPLACEMENT', '2-3 STEP HESITANT RIGHT', NULL, NULL, NULL)</v>
      </c>
      <c r="R6254" t="s">
        <v>10327</v>
      </c>
    </row>
    <row r="6255" spans="1:18" hidden="1" x14ac:dyDescent="0.25">
      <c r="A6255" s="7">
        <f>anotacoes!D6255</f>
        <v>40587</v>
      </c>
      <c r="B6255" t="str">
        <f>anotacoes!C6255</f>
        <v>WORLD CUP BUDAPEST 2011</v>
      </c>
      <c r="C6255" t="str">
        <f>anotacoes!E6255</f>
        <v>SCHMITT</v>
      </c>
      <c r="D6255" t="str">
        <f>anotacoes!F6255</f>
        <v>SIDAKOV</v>
      </c>
      <c r="E6255" t="s">
        <v>10325</v>
      </c>
      <c r="F6255">
        <f>anotacoes!A6255</f>
        <v>90</v>
      </c>
      <c r="G6255">
        <f>anotacoes!B6255</f>
        <v>56</v>
      </c>
      <c r="H6255" t="str">
        <f>anotacoes!K6255</f>
        <v xml:space="preserve"> 00:05:22,810</v>
      </c>
      <c r="I6255" t="str">
        <f>anotacoes!L6255</f>
        <v xml:space="preserve"> 00:05:25,278</v>
      </c>
      <c r="J6255" t="str">
        <f>IF(L6255="PAUSE",E6255,IF(anotacoes!G6259=conversao_anotacoes!C6255,conversao_anotacoes!C6255,conversao_anotacoes!D6255))</f>
        <v>SCHMITT</v>
      </c>
      <c r="K6255" t="str">
        <f t="shared" si="194"/>
        <v>SIDAKOV</v>
      </c>
      <c r="L6255" t="str">
        <f>UPPER(anotacoes!H6255)</f>
        <v>GRIP TIME</v>
      </c>
      <c r="M6255" t="str">
        <f>IF(OR(L6255="ATTACK",L6255="FINTA"),"&lt;TECNICA&gt;",UPPER(anotacoes!I6255))</f>
        <v>LEFT COLLAR RIGHT SLEEVE</v>
      </c>
      <c r="N6255" t="str">
        <f>IF(OR(L6255="ATTACK",L6255="FINTA"),UPPER(anotacoes!I6255),"")</f>
        <v/>
      </c>
      <c r="O6255" s="6" t="str">
        <f>IF(anotacoes!N6255=0,"",anotacoes!N6255)</f>
        <v/>
      </c>
      <c r="P6255" t="str">
        <f>IF(anotacoes!M6255=0,"",UPPER(anotacoes!M6255))</f>
        <v/>
      </c>
      <c r="Q6255" t="str">
        <f t="shared" si="195"/>
        <v>INSERT INTO CONVERSAO_LUTA_ACAO (cd_conversao, id_luta, sequencia, momento_inicio, momento_fim, quem_faz, quem_sofre, acao_tipo, acao, tecnica, direcao, pontuacao) VALUES (1, 90, 56, TRIM(' 00:05:22,810'), TRIM(' 00:05:25,278'), 'SCHMITT', 'SIDAKOV', 'GRIP TIME', 'LEFT COLLAR RIGHT SLEEVE', NULL, NULL, NULL)</v>
      </c>
      <c r="R6255" t="s">
        <v>10327</v>
      </c>
    </row>
    <row r="6256" spans="1:18" hidden="1" x14ac:dyDescent="0.25">
      <c r="A6256" s="7">
        <f>anotacoes!D6256</f>
        <v>40587</v>
      </c>
      <c r="B6256" t="str">
        <f>anotacoes!C6256</f>
        <v>WORLD CUP BUDAPEST 2011</v>
      </c>
      <c r="C6256" t="str">
        <f>anotacoes!E6256</f>
        <v>SCHMITT</v>
      </c>
      <c r="D6256" t="str">
        <f>anotacoes!F6256</f>
        <v>SIDAKOV</v>
      </c>
      <c r="E6256" t="s">
        <v>10325</v>
      </c>
      <c r="F6256">
        <f>anotacoes!A6256</f>
        <v>90</v>
      </c>
      <c r="G6256">
        <f>anotacoes!B6256</f>
        <v>57</v>
      </c>
      <c r="H6256" t="str">
        <f>anotacoes!K6256</f>
        <v xml:space="preserve"> 00:05:25,278</v>
      </c>
      <c r="I6256" t="str">
        <f>anotacoes!L6256</f>
        <v xml:space="preserve"> 00:05:26,427</v>
      </c>
      <c r="J6256" t="str">
        <f>IF(L6256="PAUSE",E6256,IF(anotacoes!G6260=conversao_anotacoes!C6256,conversao_anotacoes!C6256,conversao_anotacoes!D6256))</f>
        <v>SCHMITT</v>
      </c>
      <c r="K6256" t="str">
        <f t="shared" si="194"/>
        <v>SIDAKOV</v>
      </c>
      <c r="L6256" t="str">
        <f>UPPER(anotacoes!H6256)</f>
        <v>ATTACK</v>
      </c>
      <c r="M6256" t="str">
        <f>IF(OR(L6256="ATTACK",L6256="FINTA"),"&lt;TECNICA&gt;",UPPER(anotacoes!I6256))</f>
        <v>&lt;TECNICA&gt;</v>
      </c>
      <c r="N6256" t="str">
        <f>IF(OR(L6256="ATTACK",L6256="FINTA"),UPPER(anotacoes!I6256),"")</f>
        <v>SEOI NAGE</v>
      </c>
      <c r="O6256" s="6">
        <f>IF(anotacoes!N6256=0,"",anotacoes!N6256)</f>
        <v>6</v>
      </c>
      <c r="P6256" t="str">
        <f>IF(anotacoes!M6256=0,"",UPPER(anotacoes!M6256))</f>
        <v/>
      </c>
      <c r="Q6256" t="str">
        <f t="shared" si="195"/>
        <v>INSERT INTO CONVERSAO_LUTA_ACAO (cd_conversao, id_luta, sequencia, momento_inicio, momento_fim, quem_faz, quem_sofre, acao_tipo, acao, tecnica, direcao, pontuacao) VALUES (1, 90, 57, TRIM(' 00:05:25,278'), TRIM(' 00:05:26,427'), 'SCHMITT', 'SIDAKOV', 'ATTACK', '&lt;TECNICA&gt;', 'SEOI NAGE', 6, NULL)</v>
      </c>
      <c r="R6256" t="s">
        <v>10327</v>
      </c>
    </row>
    <row r="6257" spans="1:18" hidden="1" x14ac:dyDescent="0.25">
      <c r="A6257" s="7">
        <f>anotacoes!D6257</f>
        <v>40587</v>
      </c>
      <c r="B6257" t="str">
        <f>anotacoes!C6257</f>
        <v>WORLD CUP BUDAPEST 2011</v>
      </c>
      <c r="C6257" t="str">
        <f>anotacoes!E6257</f>
        <v>SCHMITT</v>
      </c>
      <c r="D6257" t="str">
        <f>anotacoes!F6257</f>
        <v>SIDAKOV</v>
      </c>
      <c r="E6257" t="s">
        <v>10325</v>
      </c>
      <c r="F6257">
        <f>anotacoes!A6257</f>
        <v>90</v>
      </c>
      <c r="G6257">
        <f>anotacoes!B6257</f>
        <v>58</v>
      </c>
      <c r="H6257" t="str">
        <f>anotacoes!K6257</f>
        <v xml:space="preserve"> 00:05:26,615</v>
      </c>
      <c r="I6257" t="str">
        <f>anotacoes!L6257</f>
        <v xml:space="preserve"> 00:05:33,602</v>
      </c>
      <c r="J6257" t="str">
        <f>IF(L6257="PAUSE",E6257,IF(anotacoes!G6261=conversao_anotacoes!C6257,conversao_anotacoes!C6257,conversao_anotacoes!D6257))</f>
        <v>&lt;ARBITRO_DESCONHECIDO&gt;</v>
      </c>
      <c r="K6257" t="str">
        <f t="shared" si="194"/>
        <v/>
      </c>
      <c r="L6257" t="str">
        <f>UPPER(anotacoes!H6257)</f>
        <v>PAUSE</v>
      </c>
      <c r="M6257" t="str">
        <f>IF(OR(L6257="ATTACK",L6257="FINTA"),"&lt;TECNICA&gt;",UPPER(anotacoes!I6257))</f>
        <v>&lt;NAO_CLASSIFICADO&gt;</v>
      </c>
      <c r="N6257" t="str">
        <f>IF(OR(L6257="ATTACK",L6257="FINTA"),UPPER(anotacoes!I6257),"")</f>
        <v/>
      </c>
      <c r="O6257" s="6" t="str">
        <f>IF(anotacoes!N6257=0,"",anotacoes!N6257)</f>
        <v/>
      </c>
      <c r="P6257" t="str">
        <f>IF(anotacoes!M6257=0,"",UPPER(anotacoes!M6257))</f>
        <v/>
      </c>
      <c r="Q6257" t="str">
        <f t="shared" si="195"/>
        <v>INSERT INTO CONVERSAO_LUTA_ACAO (cd_conversao, id_luta, sequencia, momento_inicio, momento_fim, quem_faz, quem_sofre, acao_tipo, acao, tecnica, direcao, pontuacao) VALUES (1, 90, 58, TRIM(' 00:05:26,615'), TRIM(' 00:05:33,602'), '&lt;ARBITRO_DESCONHECIDO&gt;', '', 'PAUSE', '&lt;NAO_CLASSIFICADO&gt;', NULL, NULL, NULL)</v>
      </c>
      <c r="R6257" t="s">
        <v>10327</v>
      </c>
    </row>
    <row r="6258" spans="1:18" hidden="1" x14ac:dyDescent="0.25">
      <c r="A6258" s="7">
        <f>anotacoes!D6258</f>
        <v>40587</v>
      </c>
      <c r="B6258" t="str">
        <f>anotacoes!C6258</f>
        <v>WORLD CUP BUDAPEST 2011</v>
      </c>
      <c r="C6258" t="str">
        <f>anotacoes!E6258</f>
        <v>SCHMITT</v>
      </c>
      <c r="D6258" t="str">
        <f>anotacoes!F6258</f>
        <v>SIDAKOV</v>
      </c>
      <c r="E6258" t="s">
        <v>10325</v>
      </c>
      <c r="F6258">
        <f>anotacoes!A6258</f>
        <v>90</v>
      </c>
      <c r="G6258">
        <f>anotacoes!B6258</f>
        <v>59</v>
      </c>
      <c r="H6258" t="str">
        <f>anotacoes!K6258</f>
        <v xml:space="preserve"> 00:05:33,602</v>
      </c>
      <c r="I6258" t="str">
        <f>anotacoes!L6258</f>
        <v xml:space="preserve"> 00:05:33,602</v>
      </c>
      <c r="J6258" t="str">
        <f>IF(L6258="PAUSE",E6258,IF(anotacoes!G6262=conversao_anotacoes!C6258,conversao_anotacoes!C6258,conversao_anotacoes!D6258))</f>
        <v>SCHMITT</v>
      </c>
      <c r="K6258" t="str">
        <f t="shared" si="194"/>
        <v>SIDAKOV</v>
      </c>
      <c r="L6258" t="str">
        <f>UPPER(anotacoes!H6258)</f>
        <v>DISPLACEMENT</v>
      </c>
      <c r="M6258" t="str">
        <f>IF(OR(L6258="ATTACK",L6258="FINTA"),"&lt;TECNICA&gt;",UPPER(anotacoes!I6258))</f>
        <v>2-3 STEP HESITANT LEFT</v>
      </c>
      <c r="N6258" t="str">
        <f>IF(OR(L6258="ATTACK",L6258="FINTA"),UPPER(anotacoes!I6258),"")</f>
        <v/>
      </c>
      <c r="O6258" s="6" t="str">
        <f>IF(anotacoes!N6258=0,"",anotacoes!N6258)</f>
        <v/>
      </c>
      <c r="P6258" t="str">
        <f>IF(anotacoes!M6258=0,"",UPPER(anotacoes!M6258))</f>
        <v/>
      </c>
      <c r="Q6258" t="str">
        <f t="shared" si="195"/>
        <v>INSERT INTO CONVERSAO_LUTA_ACAO (cd_conversao, id_luta, sequencia, momento_inicio, momento_fim, quem_faz, quem_sofre, acao_tipo, acao, tecnica, direcao, pontuacao) VALUES (1, 90, 59, TRIM(' 00:05:33,602'), TRIM(' 00:05:33,602'), 'SCHMITT', 'SIDAKOV', 'DISPLACEMENT', '2-3 STEP HESITANT LEFT', NULL, NULL, NULL)</v>
      </c>
      <c r="R6258" t="s">
        <v>10327</v>
      </c>
    </row>
    <row r="6259" spans="1:18" hidden="1" x14ac:dyDescent="0.25">
      <c r="A6259" s="7">
        <f>anotacoes!D6259</f>
        <v>40587</v>
      </c>
      <c r="B6259" t="str">
        <f>anotacoes!C6259</f>
        <v>WORLD CUP BUDAPEST 2011</v>
      </c>
      <c r="C6259" t="str">
        <f>anotacoes!E6259</f>
        <v>SCHMITT</v>
      </c>
      <c r="D6259" t="str">
        <f>anotacoes!F6259</f>
        <v>SIDAKOV</v>
      </c>
      <c r="E6259" t="s">
        <v>10325</v>
      </c>
      <c r="F6259">
        <f>anotacoes!A6259</f>
        <v>90</v>
      </c>
      <c r="G6259">
        <f>anotacoes!B6259</f>
        <v>60</v>
      </c>
      <c r="H6259" t="str">
        <f>anotacoes!K6259</f>
        <v xml:space="preserve"> 00:05:33,602</v>
      </c>
      <c r="I6259" t="str">
        <f>anotacoes!L6259</f>
        <v xml:space="preserve"> 00:05:33,602</v>
      </c>
      <c r="J6259" t="str">
        <f>IF(L6259="PAUSE",E6259,IF(anotacoes!G6263=conversao_anotacoes!C6259,conversao_anotacoes!C6259,conversao_anotacoes!D6259))</f>
        <v>SCHMITT</v>
      </c>
      <c r="K6259" t="str">
        <f t="shared" si="194"/>
        <v>SIDAKOV</v>
      </c>
      <c r="L6259" t="str">
        <f>UPPER(anotacoes!H6259)</f>
        <v>DISPLACEMENT</v>
      </c>
      <c r="M6259" t="str">
        <f>IF(OR(L6259="ATTACK",L6259="FINTA"),"&lt;TECNICA&gt;",UPPER(anotacoes!I6259))</f>
        <v>TRY TO GRIP WITH CONTACT</v>
      </c>
      <c r="N6259" t="str">
        <f>IF(OR(L6259="ATTACK",L6259="FINTA"),UPPER(anotacoes!I6259),"")</f>
        <v/>
      </c>
      <c r="O6259" s="6" t="str">
        <f>IF(anotacoes!N6259=0,"",anotacoes!N6259)</f>
        <v/>
      </c>
      <c r="P6259" t="str">
        <f>IF(anotacoes!M6259=0,"",UPPER(anotacoes!M6259))</f>
        <v/>
      </c>
      <c r="Q6259" t="str">
        <f t="shared" si="195"/>
        <v>INSERT INTO CONVERSAO_LUTA_ACAO (cd_conversao, id_luta, sequencia, momento_inicio, momento_fim, quem_faz, quem_sofre, acao_tipo, acao, tecnica, direcao, pontuacao) VALUES (1, 90, 60, TRIM(' 00:05:33,602'), TRIM(' 00:05:33,602'), 'SCHMITT', 'SIDAKOV', 'DISPLACEMENT', 'TRY TO GRIP WITH CONTACT', NULL, NULL, NULL)</v>
      </c>
      <c r="R6259" t="s">
        <v>10327</v>
      </c>
    </row>
    <row r="6260" spans="1:18" hidden="1" x14ac:dyDescent="0.25">
      <c r="A6260" s="7">
        <f>anotacoes!D6260</f>
        <v>40587</v>
      </c>
      <c r="B6260" t="str">
        <f>anotacoes!C6260</f>
        <v>WORLD CUP BUDAPEST 2011</v>
      </c>
      <c r="C6260" t="str">
        <f>anotacoes!E6260</f>
        <v>SCHMITT</v>
      </c>
      <c r="D6260" t="str">
        <f>anotacoes!F6260</f>
        <v>SIDAKOV</v>
      </c>
      <c r="E6260" t="s">
        <v>10325</v>
      </c>
      <c r="F6260">
        <f>anotacoes!A6260</f>
        <v>90</v>
      </c>
      <c r="G6260">
        <f>anotacoes!B6260</f>
        <v>61</v>
      </c>
      <c r="H6260" t="str">
        <f>anotacoes!K6260</f>
        <v xml:space="preserve"> 00:05:33,602</v>
      </c>
      <c r="I6260" t="str">
        <f>anotacoes!L6260</f>
        <v xml:space="preserve"> 00:05:41,529</v>
      </c>
      <c r="J6260" t="str">
        <f>IF(L6260="PAUSE",E6260,IF(anotacoes!G6264=conversao_anotacoes!C6260,conversao_anotacoes!C6260,conversao_anotacoes!D6260))</f>
        <v>SCHMITT</v>
      </c>
      <c r="K6260" t="str">
        <f t="shared" si="194"/>
        <v>SIDAKOV</v>
      </c>
      <c r="L6260" t="str">
        <f>UPPER(anotacoes!H6260)</f>
        <v>GRIP TIME</v>
      </c>
      <c r="M6260" t="str">
        <f>IF(OR(L6260="ATTACK",L6260="FINTA"),"&lt;TECNICA&gt;",UPPER(anotacoes!I6260))</f>
        <v>LEFT COLLAR RIGHT SLEEVE</v>
      </c>
      <c r="N6260" t="str">
        <f>IF(OR(L6260="ATTACK",L6260="FINTA"),UPPER(anotacoes!I6260),"")</f>
        <v/>
      </c>
      <c r="O6260" s="6" t="str">
        <f>IF(anotacoes!N6260=0,"",anotacoes!N6260)</f>
        <v/>
      </c>
      <c r="P6260" t="str">
        <f>IF(anotacoes!M6260=0,"",UPPER(anotacoes!M6260))</f>
        <v/>
      </c>
      <c r="Q6260" t="str">
        <f t="shared" si="195"/>
        <v>INSERT INTO CONVERSAO_LUTA_ACAO (cd_conversao, id_luta, sequencia, momento_inicio, momento_fim, quem_faz, quem_sofre, acao_tipo, acao, tecnica, direcao, pontuacao) VALUES (1, 90, 61, TRIM(' 00:05:33,602'), TRIM(' 00:05:41,529'), 'SCHMITT', 'SIDAKOV', 'GRIP TIME', 'LEFT COLLAR RIGHT SLEEVE', NULL, NULL, NULL)</v>
      </c>
      <c r="R6260" t="s">
        <v>10327</v>
      </c>
    </row>
    <row r="6261" spans="1:18" hidden="1" x14ac:dyDescent="0.25">
      <c r="A6261" s="7">
        <f>anotacoes!D6261</f>
        <v>40587</v>
      </c>
      <c r="B6261" t="str">
        <f>anotacoes!C6261</f>
        <v>WORLD CUP BUDAPEST 2011</v>
      </c>
      <c r="C6261" t="str">
        <f>anotacoes!E6261</f>
        <v>SCHMITT</v>
      </c>
      <c r="D6261" t="str">
        <f>anotacoes!F6261</f>
        <v>SIDAKOV</v>
      </c>
      <c r="E6261" t="s">
        <v>10325</v>
      </c>
      <c r="F6261">
        <f>anotacoes!A6261</f>
        <v>90</v>
      </c>
      <c r="G6261">
        <f>anotacoes!B6261</f>
        <v>62</v>
      </c>
      <c r="H6261" t="str">
        <f>anotacoes!K6261</f>
        <v xml:space="preserve"> 00:05:41,529</v>
      </c>
      <c r="I6261" t="str">
        <f>anotacoes!L6261</f>
        <v xml:space="preserve"> 00:05:41,529</v>
      </c>
      <c r="J6261" t="str">
        <f>IF(L6261="PAUSE",E6261,IF(anotacoes!G6265=conversao_anotacoes!C6261,conversao_anotacoes!C6261,conversao_anotacoes!D6261))</f>
        <v>SCHMITT</v>
      </c>
      <c r="K6261" t="str">
        <f t="shared" si="194"/>
        <v>SIDAKOV</v>
      </c>
      <c r="L6261" t="str">
        <f>UPPER(anotacoes!H6261)</f>
        <v>FINTA</v>
      </c>
      <c r="M6261" t="str">
        <f>IF(OR(L6261="ATTACK",L6261="FINTA"),"&lt;TECNICA&gt;",UPPER(anotacoes!I6261))</f>
        <v>&lt;TECNICA&gt;</v>
      </c>
      <c r="N6261" t="str">
        <f>IF(OR(L6261="ATTACK",L6261="FINTA"),UPPER(anotacoes!I6261),"")</f>
        <v>DEASHI HARAI RIGHT</v>
      </c>
      <c r="O6261" s="6" t="str">
        <f>IF(anotacoes!N6261=0,"",anotacoes!N6261)</f>
        <v/>
      </c>
      <c r="P6261" t="str">
        <f>IF(anotacoes!M6261=0,"",UPPER(anotacoes!M6261))</f>
        <v/>
      </c>
      <c r="Q6261" t="str">
        <f t="shared" si="195"/>
        <v>INSERT INTO CONVERSAO_LUTA_ACAO (cd_conversao, id_luta, sequencia, momento_inicio, momento_fim, quem_faz, quem_sofre, acao_tipo, acao, tecnica, direcao, pontuacao) VALUES (1, 90, 62, TRIM(' 00:05:41,529'), TRIM(' 00:05:41,529'), 'SCHMITT', 'SIDAKOV', 'FINTA', '&lt;TECNICA&gt;', 'DEASHI HARAI RIGHT', NULL, NULL)</v>
      </c>
      <c r="R6261" t="s">
        <v>10327</v>
      </c>
    </row>
    <row r="6262" spans="1:18" hidden="1" x14ac:dyDescent="0.25">
      <c r="A6262" s="7">
        <f>anotacoes!D6262</f>
        <v>40587</v>
      </c>
      <c r="B6262" t="str">
        <f>anotacoes!C6262</f>
        <v>WORLD CUP BUDAPEST 2011</v>
      </c>
      <c r="C6262" t="str">
        <f>anotacoes!E6262</f>
        <v>SCHMITT</v>
      </c>
      <c r="D6262" t="str">
        <f>anotacoes!F6262</f>
        <v>SIDAKOV</v>
      </c>
      <c r="E6262" t="s">
        <v>10325</v>
      </c>
      <c r="F6262">
        <f>anotacoes!A6262</f>
        <v>90</v>
      </c>
      <c r="G6262">
        <f>anotacoes!B6262</f>
        <v>63</v>
      </c>
      <c r="H6262" t="str">
        <f>anotacoes!K6262</f>
        <v xml:space="preserve"> 00:05:41,529</v>
      </c>
      <c r="I6262" t="str">
        <f>anotacoes!L6262</f>
        <v xml:space="preserve"> 00:05:42,804</v>
      </c>
      <c r="J6262" t="str">
        <f>IF(L6262="PAUSE",E6262,IF(anotacoes!G6266=conversao_anotacoes!C6262,conversao_anotacoes!C6262,conversao_anotacoes!D6262))</f>
        <v>SCHMITT</v>
      </c>
      <c r="K6262" t="str">
        <f t="shared" si="194"/>
        <v>SIDAKOV</v>
      </c>
      <c r="L6262" t="str">
        <f>UPPER(anotacoes!H6262)</f>
        <v>GRIP TIME</v>
      </c>
      <c r="M6262" t="str">
        <f>IF(OR(L6262="ATTACK",L6262="FINTA"),"&lt;TECNICA&gt;",UPPER(anotacoes!I6262))</f>
        <v>LEFT COLLAR RIGHT SLEEVE</v>
      </c>
      <c r="N6262" t="str">
        <f>IF(OR(L6262="ATTACK",L6262="FINTA"),UPPER(anotacoes!I6262),"")</f>
        <v/>
      </c>
      <c r="O6262" s="6" t="str">
        <f>IF(anotacoes!N6262=0,"",anotacoes!N6262)</f>
        <v/>
      </c>
      <c r="P6262" t="str">
        <f>IF(anotacoes!M6262=0,"",UPPER(anotacoes!M6262))</f>
        <v/>
      </c>
      <c r="Q6262" t="str">
        <f t="shared" si="195"/>
        <v>INSERT INTO CONVERSAO_LUTA_ACAO (cd_conversao, id_luta, sequencia, momento_inicio, momento_fim, quem_faz, quem_sofre, acao_tipo, acao, tecnica, direcao, pontuacao) VALUES (1, 90, 63, TRIM(' 00:05:41,529'), TRIM(' 00:05:42,804'), 'SCHMITT', 'SIDAKOV', 'GRIP TIME', 'LEFT COLLAR RIGHT SLEEVE', NULL, NULL, NULL)</v>
      </c>
      <c r="R6262" t="s">
        <v>10327</v>
      </c>
    </row>
    <row r="6263" spans="1:18" hidden="1" x14ac:dyDescent="0.25">
      <c r="A6263" s="7">
        <f>anotacoes!D6263</f>
        <v>40587</v>
      </c>
      <c r="B6263" t="str">
        <f>anotacoes!C6263</f>
        <v>WORLD CUP BUDAPEST 2011</v>
      </c>
      <c r="C6263" t="str">
        <f>anotacoes!E6263</f>
        <v>SCHMITT</v>
      </c>
      <c r="D6263" t="str">
        <f>anotacoes!F6263</f>
        <v>SIDAKOV</v>
      </c>
      <c r="E6263" t="s">
        <v>10325</v>
      </c>
      <c r="F6263">
        <f>anotacoes!A6263</f>
        <v>90</v>
      </c>
      <c r="G6263">
        <f>anotacoes!B6263</f>
        <v>64</v>
      </c>
      <c r="H6263" t="str">
        <f>anotacoes!K6263</f>
        <v xml:space="preserve"> 00:05:42,804</v>
      </c>
      <c r="I6263" t="str">
        <f>anotacoes!L6263</f>
        <v xml:space="preserve"> 00:05:44,161</v>
      </c>
      <c r="J6263" t="str">
        <f>IF(L6263="PAUSE",E6263,IF(anotacoes!G6267=conversao_anotacoes!C6263,conversao_anotacoes!C6263,conversao_anotacoes!D6263))</f>
        <v>&lt;ARBITRO_DESCONHECIDO&gt;</v>
      </c>
      <c r="K6263" t="str">
        <f t="shared" si="194"/>
        <v/>
      </c>
      <c r="L6263" t="str">
        <f>UPPER(anotacoes!H6263)</f>
        <v>PAUSE</v>
      </c>
      <c r="M6263" t="str">
        <f>IF(OR(L6263="ATTACK",L6263="FINTA"),"&lt;TECNICA&gt;",UPPER(anotacoes!I6263))</f>
        <v>&lt;NAO_CLASSIFICADO&gt;</v>
      </c>
      <c r="N6263" t="str">
        <f>IF(OR(L6263="ATTACK",L6263="FINTA"),UPPER(anotacoes!I6263),"")</f>
        <v/>
      </c>
      <c r="O6263" s="6" t="str">
        <f>IF(anotacoes!N6263=0,"",anotacoes!N6263)</f>
        <v/>
      </c>
      <c r="P6263" t="str">
        <f>IF(anotacoes!M6263=0,"",UPPER(anotacoes!M6263))</f>
        <v/>
      </c>
      <c r="Q6263" t="str">
        <f t="shared" si="195"/>
        <v>INSERT INTO CONVERSAO_LUTA_ACAO (cd_conversao, id_luta, sequencia, momento_inicio, momento_fim, quem_faz, quem_sofre, acao_tipo, acao, tecnica, direcao, pontuacao) VALUES (1, 90, 64, TRIM(' 00:05:42,804'), TRIM(' 00:05:44,161'), '&lt;ARBITRO_DESCONHECIDO&gt;', '', 'PAUSE', '&lt;NAO_CLASSIFICADO&gt;', NULL, NULL, NULL)</v>
      </c>
      <c r="R6263" t="s">
        <v>10327</v>
      </c>
    </row>
    <row r="6264" spans="1:18" hidden="1" x14ac:dyDescent="0.25">
      <c r="A6264" s="7">
        <f>anotacoes!D6264</f>
        <v>40587</v>
      </c>
      <c r="B6264" t="str">
        <f>anotacoes!C6264</f>
        <v>WORLD CUP BUDAPEST 2011</v>
      </c>
      <c r="C6264" t="str">
        <f>anotacoes!E6264</f>
        <v>SCHMITT</v>
      </c>
      <c r="D6264" t="str">
        <f>anotacoes!F6264</f>
        <v>SIDAKOV</v>
      </c>
      <c r="E6264" t="s">
        <v>10325</v>
      </c>
      <c r="F6264">
        <f>anotacoes!A6264</f>
        <v>90</v>
      </c>
      <c r="G6264">
        <f>anotacoes!B6264</f>
        <v>65</v>
      </c>
      <c r="H6264" t="str">
        <f>anotacoes!K6264</f>
        <v xml:space="preserve"> 00:05:44,161</v>
      </c>
      <c r="I6264" t="str">
        <f>anotacoes!L6264</f>
        <v xml:space="preserve"> 00:05:45,600</v>
      </c>
      <c r="J6264" t="str">
        <f>IF(L6264="PAUSE",E6264,IF(anotacoes!G6268=conversao_anotacoes!C6264,conversao_anotacoes!C6264,conversao_anotacoes!D6264))</f>
        <v>SCHMITT</v>
      </c>
      <c r="K6264" t="str">
        <f t="shared" si="194"/>
        <v>SIDAKOV</v>
      </c>
      <c r="L6264" t="str">
        <f>UPPER(anotacoes!H6264)</f>
        <v>DISPLACEMENT</v>
      </c>
      <c r="M6264" t="str">
        <f>IF(OR(L6264="ATTACK",L6264="FINTA"),"&lt;TECNICA&gt;",UPPER(anotacoes!I6264))</f>
        <v>2-3 STEP HESITANT RIGHT</v>
      </c>
      <c r="N6264" t="str">
        <f>IF(OR(L6264="ATTACK",L6264="FINTA"),UPPER(anotacoes!I6264),"")</f>
        <v/>
      </c>
      <c r="O6264" s="6" t="str">
        <f>IF(anotacoes!N6264=0,"",anotacoes!N6264)</f>
        <v/>
      </c>
      <c r="P6264" t="str">
        <f>IF(anotacoes!M6264=0,"",UPPER(anotacoes!M6264))</f>
        <v/>
      </c>
      <c r="Q6264" t="str">
        <f t="shared" si="195"/>
        <v>INSERT INTO CONVERSAO_LUTA_ACAO (cd_conversao, id_luta, sequencia, momento_inicio, momento_fim, quem_faz, quem_sofre, acao_tipo, acao, tecnica, direcao, pontuacao) VALUES (1, 90, 65, TRIM(' 00:05:44,161'), TRIM(' 00:05:45,600'), 'SCHMITT', 'SIDAKOV', 'DISPLACEMENT', '2-3 STEP HESITANT RIGHT', NULL, NULL, NULL)</v>
      </c>
      <c r="R6264" t="s">
        <v>10327</v>
      </c>
    </row>
    <row r="6265" spans="1:18" hidden="1" x14ac:dyDescent="0.25">
      <c r="A6265" s="7">
        <f>anotacoes!D6265</f>
        <v>40587</v>
      </c>
      <c r="B6265" t="str">
        <f>anotacoes!C6265</f>
        <v>WORLD CUP BUDAPEST 2011</v>
      </c>
      <c r="C6265" t="str">
        <f>anotacoes!E6265</f>
        <v>SCHMITT</v>
      </c>
      <c r="D6265" t="str">
        <f>anotacoes!F6265</f>
        <v>SIDAKOV</v>
      </c>
      <c r="E6265" t="s">
        <v>10325</v>
      </c>
      <c r="F6265">
        <f>anotacoes!A6265</f>
        <v>90</v>
      </c>
      <c r="G6265">
        <f>anotacoes!B6265</f>
        <v>66</v>
      </c>
      <c r="H6265" t="str">
        <f>anotacoes!K6265</f>
        <v xml:space="preserve"> 00:05:45,600</v>
      </c>
      <c r="I6265" t="str">
        <f>anotacoes!L6265</f>
        <v xml:space="preserve"> 00:05:46,479</v>
      </c>
      <c r="J6265" t="str">
        <f>IF(L6265="PAUSE",E6265,IF(anotacoes!G6269=conversao_anotacoes!C6265,conversao_anotacoes!C6265,conversao_anotacoes!D6265))</f>
        <v>SCHMITT</v>
      </c>
      <c r="K6265" t="str">
        <f t="shared" si="194"/>
        <v>SIDAKOV</v>
      </c>
      <c r="L6265" t="str">
        <f>UPPER(anotacoes!H6265)</f>
        <v>DISPLACEMENT</v>
      </c>
      <c r="M6265" t="str">
        <f>IF(OR(L6265="ATTACK",L6265="FINTA"),"&lt;TECNICA&gt;",UPPER(anotacoes!I6265))</f>
        <v>TRY TO GRIP WITH CONTACT</v>
      </c>
      <c r="N6265" t="str">
        <f>IF(OR(L6265="ATTACK",L6265="FINTA"),UPPER(anotacoes!I6265),"")</f>
        <v/>
      </c>
      <c r="O6265" s="6" t="str">
        <f>IF(anotacoes!N6265=0,"",anotacoes!N6265)</f>
        <v/>
      </c>
      <c r="P6265" t="str">
        <f>IF(anotacoes!M6265=0,"",UPPER(anotacoes!M6265))</f>
        <v/>
      </c>
      <c r="Q6265" t="str">
        <f t="shared" si="195"/>
        <v>INSERT INTO CONVERSAO_LUTA_ACAO (cd_conversao, id_luta, sequencia, momento_inicio, momento_fim, quem_faz, quem_sofre, acao_tipo, acao, tecnica, direcao, pontuacao) VALUES (1, 90, 66, TRIM(' 00:05:45,600'), TRIM(' 00:05:46,479'), 'SCHMITT', 'SIDAKOV', 'DISPLACEMENT', 'TRY TO GRIP WITH CONTACT', NULL, NULL, NULL)</v>
      </c>
      <c r="R6265" t="s">
        <v>10327</v>
      </c>
    </row>
    <row r="6266" spans="1:18" hidden="1" x14ac:dyDescent="0.25">
      <c r="A6266" s="7">
        <f>anotacoes!D6266</f>
        <v>40587</v>
      </c>
      <c r="B6266" t="str">
        <f>anotacoes!C6266</f>
        <v>WORLD CUP BUDAPEST 2011</v>
      </c>
      <c r="C6266" t="str">
        <f>anotacoes!E6266</f>
        <v>SCHMITT</v>
      </c>
      <c r="D6266" t="str">
        <f>anotacoes!F6266</f>
        <v>SIDAKOV</v>
      </c>
      <c r="E6266" t="s">
        <v>10325</v>
      </c>
      <c r="F6266">
        <f>anotacoes!A6266</f>
        <v>90</v>
      </c>
      <c r="G6266">
        <f>anotacoes!B6266</f>
        <v>67</v>
      </c>
      <c r="H6266" t="str">
        <f>anotacoes!K6266</f>
        <v xml:space="preserve"> 00:05:46,479</v>
      </c>
      <c r="I6266" t="str">
        <f>anotacoes!L6266</f>
        <v xml:space="preserve"> 00:05:51,103</v>
      </c>
      <c r="J6266" t="str">
        <f>IF(L6266="PAUSE",E6266,IF(anotacoes!G6270=conversao_anotacoes!C6266,conversao_anotacoes!C6266,conversao_anotacoes!D6266))</f>
        <v>SCHMITT</v>
      </c>
      <c r="K6266" t="str">
        <f t="shared" si="194"/>
        <v>SIDAKOV</v>
      </c>
      <c r="L6266" t="str">
        <f>UPPER(anotacoes!H6266)</f>
        <v>GRIP TIME</v>
      </c>
      <c r="M6266" t="str">
        <f>IF(OR(L6266="ATTACK",L6266="FINTA"),"&lt;TECNICA&gt;",UPPER(anotacoes!I6266))</f>
        <v>LEFT COLLAR</v>
      </c>
      <c r="N6266" t="str">
        <f>IF(OR(L6266="ATTACK",L6266="FINTA"),UPPER(anotacoes!I6266),"")</f>
        <v/>
      </c>
      <c r="O6266" s="6" t="str">
        <f>IF(anotacoes!N6266=0,"",anotacoes!N6266)</f>
        <v/>
      </c>
      <c r="P6266" t="str">
        <f>IF(anotacoes!M6266=0,"",UPPER(anotacoes!M6266))</f>
        <v/>
      </c>
      <c r="Q6266" t="str">
        <f t="shared" si="195"/>
        <v>INSERT INTO CONVERSAO_LUTA_ACAO (cd_conversao, id_luta, sequencia, momento_inicio, momento_fim, quem_faz, quem_sofre, acao_tipo, acao, tecnica, direcao, pontuacao) VALUES (1, 90, 67, TRIM(' 00:05:46,479'), TRIM(' 00:05:51,103'), 'SCHMITT', 'SIDAKOV', 'GRIP TIME', 'LEFT COLLAR', NULL, NULL, NULL)</v>
      </c>
      <c r="R6266" t="s">
        <v>10327</v>
      </c>
    </row>
    <row r="6267" spans="1:18" hidden="1" x14ac:dyDescent="0.25">
      <c r="A6267" s="7">
        <f>anotacoes!D6267</f>
        <v>40587</v>
      </c>
      <c r="B6267" t="str">
        <f>anotacoes!C6267</f>
        <v>WORLD CUP BUDAPEST 2011</v>
      </c>
      <c r="C6267" t="str">
        <f>anotacoes!E6267</f>
        <v>SCHMITT</v>
      </c>
      <c r="D6267" t="str">
        <f>anotacoes!F6267</f>
        <v>SIDAKOV</v>
      </c>
      <c r="E6267" t="s">
        <v>10325</v>
      </c>
      <c r="F6267">
        <f>anotacoes!A6267</f>
        <v>90</v>
      </c>
      <c r="G6267">
        <f>anotacoes!B6267</f>
        <v>68</v>
      </c>
      <c r="H6267" t="str">
        <f>anotacoes!K6267</f>
        <v xml:space="preserve"> 00:05:51,267</v>
      </c>
      <c r="I6267" t="str">
        <f>anotacoes!L6267</f>
        <v xml:space="preserve"> 00:06:44,675</v>
      </c>
      <c r="J6267" t="str">
        <f>IF(L6267="PAUSE",E6267,IF(anotacoes!G6271=conversao_anotacoes!C6267,conversao_anotacoes!C6267,conversao_anotacoes!D6267))</f>
        <v>SCHMITT</v>
      </c>
      <c r="K6267" t="str">
        <f t="shared" si="194"/>
        <v>SIDAKOV</v>
      </c>
      <c r="L6267" t="str">
        <f>UPPER(anotacoes!H6267)</f>
        <v>GRIP TIME</v>
      </c>
      <c r="M6267" t="str">
        <f>IF(OR(L6267="ATTACK",L6267="FINTA"),"&lt;TECNICA&gt;",UPPER(anotacoes!I6267))</f>
        <v>LEFT COLLAR RIGHT SLEEVE</v>
      </c>
      <c r="N6267" t="str">
        <f>IF(OR(L6267="ATTACK",L6267="FINTA"),UPPER(anotacoes!I6267),"")</f>
        <v/>
      </c>
      <c r="O6267" s="6" t="str">
        <f>IF(anotacoes!N6267=0,"",anotacoes!N6267)</f>
        <v/>
      </c>
      <c r="P6267" t="str">
        <f>IF(anotacoes!M6267=0,"",UPPER(anotacoes!M6267))</f>
        <v/>
      </c>
      <c r="Q6267" t="str">
        <f t="shared" si="195"/>
        <v>INSERT INTO CONVERSAO_LUTA_ACAO (cd_conversao, id_luta, sequencia, momento_inicio, momento_fim, quem_faz, quem_sofre, acao_tipo, acao, tecnica, direcao, pontuacao) VALUES (1, 90, 68, TRIM(' 00:05:51,267'), TRIM(' 00:06:44,675'), 'SCHMITT', 'SIDAKOV', 'GRIP TIME', 'LEFT COLLAR RIGHT SLEEVE', NULL, NULL, NULL)</v>
      </c>
      <c r="R6267" t="s">
        <v>10327</v>
      </c>
    </row>
    <row r="6268" spans="1:18" hidden="1" x14ac:dyDescent="0.25">
      <c r="A6268" s="7">
        <f>anotacoes!D6268</f>
        <v>40587</v>
      </c>
      <c r="B6268" t="str">
        <f>anotacoes!C6268</f>
        <v>WORLD CUP BUDAPEST 2011</v>
      </c>
      <c r="C6268" t="str">
        <f>anotacoes!E6268</f>
        <v>SCHMITT</v>
      </c>
      <c r="D6268" t="str">
        <f>anotacoes!F6268</f>
        <v>SIDAKOV</v>
      </c>
      <c r="E6268" t="s">
        <v>10325</v>
      </c>
      <c r="F6268">
        <f>anotacoes!A6268</f>
        <v>90</v>
      </c>
      <c r="G6268">
        <f>anotacoes!B6268</f>
        <v>69</v>
      </c>
      <c r="H6268" t="str">
        <f>anotacoes!K6268</f>
        <v xml:space="preserve"> 00:06:44,858</v>
      </c>
      <c r="I6268" t="str">
        <f>anotacoes!L6268</f>
        <v xml:space="preserve"> 00:06:46,584</v>
      </c>
      <c r="J6268" t="str">
        <f>IF(L6268="PAUSE",E6268,IF(anotacoes!G6272=conversao_anotacoes!C6268,conversao_anotacoes!C6268,conversao_anotacoes!D6268))</f>
        <v>&lt;ARBITRO_DESCONHECIDO&gt;</v>
      </c>
      <c r="K6268" t="str">
        <f t="shared" si="194"/>
        <v/>
      </c>
      <c r="L6268" t="str">
        <f>UPPER(anotacoes!H6268)</f>
        <v>PAUSE</v>
      </c>
      <c r="M6268" t="str">
        <f>IF(OR(L6268="ATTACK",L6268="FINTA"),"&lt;TECNICA&gt;",UPPER(anotacoes!I6268))</f>
        <v>&lt;NAO_CLASSIFICADO&gt;</v>
      </c>
      <c r="N6268" t="str">
        <f>IF(OR(L6268="ATTACK",L6268="FINTA"),UPPER(anotacoes!I6268),"")</f>
        <v/>
      </c>
      <c r="O6268" s="6" t="str">
        <f>IF(anotacoes!N6268=0,"",anotacoes!N6268)</f>
        <v/>
      </c>
      <c r="P6268" t="str">
        <f>IF(anotacoes!M6268=0,"",UPPER(anotacoes!M6268))</f>
        <v/>
      </c>
      <c r="Q6268" t="str">
        <f t="shared" si="195"/>
        <v>INSERT INTO CONVERSAO_LUTA_ACAO (cd_conversao, id_luta, sequencia, momento_inicio, momento_fim, quem_faz, quem_sofre, acao_tipo, acao, tecnica, direcao, pontuacao) VALUES (1, 90, 69, TRIM(' 00:06:44,858'), TRIM(' 00:06:46,584'), '&lt;ARBITRO_DESCONHECIDO&gt;', '', 'PAUSE', '&lt;NAO_CLASSIFICADO&gt;', NULL, NULL, NULL)</v>
      </c>
      <c r="R6268" t="s">
        <v>10327</v>
      </c>
    </row>
    <row r="6269" spans="1:18" hidden="1" x14ac:dyDescent="0.25">
      <c r="A6269" s="7">
        <f>anotacoes!D6269</f>
        <v>40587</v>
      </c>
      <c r="B6269" t="str">
        <f>anotacoes!C6269</f>
        <v>WORLD CUP BUDAPEST 2011</v>
      </c>
      <c r="C6269" t="str">
        <f>anotacoes!E6269</f>
        <v>SCHMITT</v>
      </c>
      <c r="D6269" t="str">
        <f>anotacoes!F6269</f>
        <v>SIDAKOV</v>
      </c>
      <c r="E6269" t="s">
        <v>10325</v>
      </c>
      <c r="F6269">
        <f>anotacoes!A6269</f>
        <v>90</v>
      </c>
      <c r="G6269">
        <f>anotacoes!B6269</f>
        <v>70</v>
      </c>
      <c r="H6269" t="str">
        <f>anotacoes!K6269</f>
        <v xml:space="preserve"> 00:06:46,584</v>
      </c>
      <c r="I6269" t="str">
        <f>anotacoes!L6269</f>
        <v xml:space="preserve"> 00:06:47,431</v>
      </c>
      <c r="J6269" t="str">
        <f>IF(L6269="PAUSE",E6269,IF(anotacoes!G6273=conversao_anotacoes!C6269,conversao_anotacoes!C6269,conversao_anotacoes!D6269))</f>
        <v>SCHMITT</v>
      </c>
      <c r="K6269" t="str">
        <f t="shared" si="194"/>
        <v>SIDAKOV</v>
      </c>
      <c r="L6269" t="str">
        <f>UPPER(anotacoes!H6269)</f>
        <v>DISPLACEMENT</v>
      </c>
      <c r="M6269" t="str">
        <f>IF(OR(L6269="ATTACK",L6269="FINTA"),"&lt;TECNICA&gt;",UPPER(anotacoes!I6269))</f>
        <v>2-3 STEP HESITANT RIGHT</v>
      </c>
      <c r="N6269" t="str">
        <f>IF(OR(L6269="ATTACK",L6269="FINTA"),UPPER(anotacoes!I6269),"")</f>
        <v/>
      </c>
      <c r="O6269" s="6" t="str">
        <f>IF(anotacoes!N6269=0,"",anotacoes!N6269)</f>
        <v/>
      </c>
      <c r="P6269" t="str">
        <f>IF(anotacoes!M6269=0,"",UPPER(anotacoes!M6269))</f>
        <v/>
      </c>
      <c r="Q6269" t="str">
        <f t="shared" si="195"/>
        <v>INSERT INTO CONVERSAO_LUTA_ACAO (cd_conversao, id_luta, sequencia, momento_inicio, momento_fim, quem_faz, quem_sofre, acao_tipo, acao, tecnica, direcao, pontuacao) VALUES (1, 90, 70, TRIM(' 00:06:46,584'), TRIM(' 00:06:47,431'), 'SCHMITT', 'SIDAKOV', 'DISPLACEMENT', '2-3 STEP HESITANT RIGHT', NULL, NULL, NULL)</v>
      </c>
      <c r="R6269" t="s">
        <v>10327</v>
      </c>
    </row>
    <row r="6270" spans="1:18" hidden="1" x14ac:dyDescent="0.25">
      <c r="A6270" s="7">
        <f>anotacoes!D6270</f>
        <v>40587</v>
      </c>
      <c r="B6270" t="str">
        <f>anotacoes!C6270</f>
        <v>WORLD CUP BUDAPEST 2011</v>
      </c>
      <c r="C6270" t="str">
        <f>anotacoes!E6270</f>
        <v>SCHMITT</v>
      </c>
      <c r="D6270" t="str">
        <f>anotacoes!F6270</f>
        <v>SIDAKOV</v>
      </c>
      <c r="E6270" t="s">
        <v>10325</v>
      </c>
      <c r="F6270">
        <f>anotacoes!A6270</f>
        <v>90</v>
      </c>
      <c r="G6270">
        <f>anotacoes!B6270</f>
        <v>71</v>
      </c>
      <c r="H6270" t="str">
        <f>anotacoes!K6270</f>
        <v xml:space="preserve"> 00:06:47,431</v>
      </c>
      <c r="I6270" t="str">
        <f>anotacoes!L6270</f>
        <v xml:space="preserve"> 00:06:47,431</v>
      </c>
      <c r="J6270" t="str">
        <f>IF(L6270="PAUSE",E6270,IF(anotacoes!G6274=conversao_anotacoes!C6270,conversao_anotacoes!C6270,conversao_anotacoes!D6270))</f>
        <v>SCHMITT</v>
      </c>
      <c r="K6270" t="str">
        <f t="shared" si="194"/>
        <v>SIDAKOV</v>
      </c>
      <c r="L6270" t="str">
        <f>UPPER(anotacoes!H6270)</f>
        <v>DISPLACEMENT</v>
      </c>
      <c r="M6270" t="str">
        <f>IF(OR(L6270="ATTACK",L6270="FINTA"),"&lt;TECNICA&gt;",UPPER(anotacoes!I6270))</f>
        <v>TRY TO GRIP WITH CONTACT</v>
      </c>
      <c r="N6270" t="str">
        <f>IF(OR(L6270="ATTACK",L6270="FINTA"),UPPER(anotacoes!I6270),"")</f>
        <v/>
      </c>
      <c r="O6270" s="6" t="str">
        <f>IF(anotacoes!N6270=0,"",anotacoes!N6270)</f>
        <v/>
      </c>
      <c r="P6270" t="str">
        <f>IF(anotacoes!M6270=0,"",UPPER(anotacoes!M6270))</f>
        <v/>
      </c>
      <c r="Q6270" t="str">
        <f t="shared" si="195"/>
        <v>INSERT INTO CONVERSAO_LUTA_ACAO (cd_conversao, id_luta, sequencia, momento_inicio, momento_fim, quem_faz, quem_sofre, acao_tipo, acao, tecnica, direcao, pontuacao) VALUES (1, 90, 71, TRIM(' 00:06:47,431'), TRIM(' 00:06:47,431'), 'SCHMITT', 'SIDAKOV', 'DISPLACEMENT', 'TRY TO GRIP WITH CONTACT', NULL, NULL, NULL)</v>
      </c>
      <c r="R6270" t="s">
        <v>10327</v>
      </c>
    </row>
    <row r="6271" spans="1:18" hidden="1" x14ac:dyDescent="0.25">
      <c r="A6271" s="7">
        <f>anotacoes!D6271</f>
        <v>40587</v>
      </c>
      <c r="B6271" t="str">
        <f>anotacoes!C6271</f>
        <v>WORLD CUP BUDAPEST 2011</v>
      </c>
      <c r="C6271" t="str">
        <f>anotacoes!E6271</f>
        <v>SCHMITT</v>
      </c>
      <c r="D6271" t="str">
        <f>anotacoes!F6271</f>
        <v>SIDAKOV</v>
      </c>
      <c r="E6271" t="s">
        <v>10325</v>
      </c>
      <c r="F6271">
        <f>anotacoes!A6271</f>
        <v>90</v>
      </c>
      <c r="G6271">
        <f>anotacoes!B6271</f>
        <v>72</v>
      </c>
      <c r="H6271" t="str">
        <f>anotacoes!K6271</f>
        <v xml:space="preserve"> 00:06:47,431</v>
      </c>
      <c r="I6271" t="str">
        <f>anotacoes!L6271</f>
        <v xml:space="preserve"> 00:06:52,726</v>
      </c>
      <c r="J6271" t="str">
        <f>IF(L6271="PAUSE",E6271,IF(anotacoes!G6275=conversao_anotacoes!C6271,conversao_anotacoes!C6271,conversao_anotacoes!D6271))</f>
        <v>SCHMITT</v>
      </c>
      <c r="K6271" t="str">
        <f t="shared" si="194"/>
        <v>SIDAKOV</v>
      </c>
      <c r="L6271" t="str">
        <f>UPPER(anotacoes!H6271)</f>
        <v>GRIP TIME</v>
      </c>
      <c r="M6271" t="str">
        <f>IF(OR(L6271="ATTACK",L6271="FINTA"),"&lt;TECNICA&gt;",UPPER(anotacoes!I6271))</f>
        <v>LEFT COLLAR</v>
      </c>
      <c r="N6271" t="str">
        <f>IF(OR(L6271="ATTACK",L6271="FINTA"),UPPER(anotacoes!I6271),"")</f>
        <v/>
      </c>
      <c r="O6271" s="6" t="str">
        <f>IF(anotacoes!N6271=0,"",anotacoes!N6271)</f>
        <v/>
      </c>
      <c r="P6271" t="str">
        <f>IF(anotacoes!M6271=0,"",UPPER(anotacoes!M6271))</f>
        <v/>
      </c>
      <c r="Q6271" t="str">
        <f t="shared" si="195"/>
        <v>INSERT INTO CONVERSAO_LUTA_ACAO (cd_conversao, id_luta, sequencia, momento_inicio, momento_fim, quem_faz, quem_sofre, acao_tipo, acao, tecnica, direcao, pontuacao) VALUES (1, 90, 72, TRIM(' 00:06:47,431'), TRIM(' 00:06:52,726'), 'SCHMITT', 'SIDAKOV', 'GRIP TIME', 'LEFT COLLAR', NULL, NULL, NULL)</v>
      </c>
      <c r="R6271" t="s">
        <v>10327</v>
      </c>
    </row>
    <row r="6272" spans="1:18" hidden="1" x14ac:dyDescent="0.25">
      <c r="A6272" s="7">
        <f>anotacoes!D6272</f>
        <v>40587</v>
      </c>
      <c r="B6272" t="str">
        <f>anotacoes!C6272</f>
        <v>WORLD CUP BUDAPEST 2011</v>
      </c>
      <c r="C6272" t="str">
        <f>anotacoes!E6272</f>
        <v>SCHMITT</v>
      </c>
      <c r="D6272" t="str">
        <f>anotacoes!F6272</f>
        <v>SIDAKOV</v>
      </c>
      <c r="E6272" t="s">
        <v>10325</v>
      </c>
      <c r="F6272">
        <f>anotacoes!A6272</f>
        <v>90</v>
      </c>
      <c r="G6272">
        <f>anotacoes!B6272</f>
        <v>73</v>
      </c>
      <c r="H6272" t="str">
        <f>anotacoes!K6272</f>
        <v xml:space="preserve"> 00:06:52,726</v>
      </c>
      <c r="I6272" t="str">
        <f>anotacoes!L6272</f>
        <v xml:space="preserve"> 00:06:58,614</v>
      </c>
      <c r="J6272" t="str">
        <f>IF(L6272="PAUSE",E6272,IF(anotacoes!G6276=conversao_anotacoes!C6272,conversao_anotacoes!C6272,conversao_anotacoes!D6272))</f>
        <v>SCHMITT</v>
      </c>
      <c r="K6272" t="str">
        <f t="shared" si="194"/>
        <v>SIDAKOV</v>
      </c>
      <c r="L6272" t="str">
        <f>UPPER(anotacoes!H6272)</f>
        <v>GRIP TIME</v>
      </c>
      <c r="M6272" t="str">
        <f>IF(OR(L6272="ATTACK",L6272="FINTA"),"&lt;TECNICA&gt;",UPPER(anotacoes!I6272))</f>
        <v>LEFT COLLAR RIGHT SLEEVE</v>
      </c>
      <c r="N6272" t="str">
        <f>IF(OR(L6272="ATTACK",L6272="FINTA"),UPPER(anotacoes!I6272),"")</f>
        <v/>
      </c>
      <c r="O6272" s="6" t="str">
        <f>IF(anotacoes!N6272=0,"",anotacoes!N6272)</f>
        <v/>
      </c>
      <c r="P6272" t="str">
        <f>IF(anotacoes!M6272=0,"",UPPER(anotacoes!M6272))</f>
        <v/>
      </c>
      <c r="Q6272" t="str">
        <f t="shared" si="195"/>
        <v>INSERT INTO CONVERSAO_LUTA_ACAO (cd_conversao, id_luta, sequencia, momento_inicio, momento_fim, quem_faz, quem_sofre, acao_tipo, acao, tecnica, direcao, pontuacao) VALUES (1, 90, 73, TRIM(' 00:06:52,726'), TRIM(' 00:06:58,614'), 'SCHMITT', 'SIDAKOV', 'GRIP TIME', 'LEFT COLLAR RIGHT SLEEVE', NULL, NULL, NULL)</v>
      </c>
      <c r="R6272" t="s">
        <v>10327</v>
      </c>
    </row>
    <row r="6273" spans="1:18" hidden="1" x14ac:dyDescent="0.25">
      <c r="A6273" s="7">
        <f>anotacoes!D6273</f>
        <v>40587</v>
      </c>
      <c r="B6273" t="str">
        <f>anotacoes!C6273</f>
        <v>WORLD CUP BUDAPEST 2011</v>
      </c>
      <c r="C6273" t="str">
        <f>anotacoes!E6273</f>
        <v>SCHMITT</v>
      </c>
      <c r="D6273" t="str">
        <f>anotacoes!F6273</f>
        <v>SIDAKOV</v>
      </c>
      <c r="E6273" t="s">
        <v>10325</v>
      </c>
      <c r="F6273">
        <f>anotacoes!A6273</f>
        <v>90</v>
      </c>
      <c r="G6273">
        <f>anotacoes!B6273</f>
        <v>74</v>
      </c>
      <c r="H6273" t="str">
        <f>anotacoes!K6273</f>
        <v xml:space="preserve"> 00:06:58,614</v>
      </c>
      <c r="I6273" t="str">
        <f>anotacoes!L6273</f>
        <v xml:space="preserve"> 00:06:58,614</v>
      </c>
      <c r="J6273" t="str">
        <f>IF(L6273="PAUSE",E6273,IF(anotacoes!G6277=conversao_anotacoes!C6273,conversao_anotacoes!C6273,conversao_anotacoes!D6273))</f>
        <v>SCHMITT</v>
      </c>
      <c r="K6273" t="str">
        <f t="shared" si="194"/>
        <v>SIDAKOV</v>
      </c>
      <c r="L6273" t="str">
        <f>UPPER(anotacoes!H6273)</f>
        <v>FINTA</v>
      </c>
      <c r="M6273" t="str">
        <f>IF(OR(L6273="ATTACK",L6273="FINTA"),"&lt;TECNICA&gt;",UPPER(anotacoes!I6273))</f>
        <v>&lt;TECNICA&gt;</v>
      </c>
      <c r="N6273" t="str">
        <f>IF(OR(L6273="ATTACK",L6273="FINTA"),UPPER(anotacoes!I6273),"")</f>
        <v>OUCHI GARI RIGHT</v>
      </c>
      <c r="O6273" s="6" t="str">
        <f>IF(anotacoes!N6273=0,"",anotacoes!N6273)</f>
        <v/>
      </c>
      <c r="P6273" t="str">
        <f>IF(anotacoes!M6273=0,"",UPPER(anotacoes!M6273))</f>
        <v/>
      </c>
      <c r="Q6273" t="str">
        <f t="shared" si="195"/>
        <v>INSERT INTO CONVERSAO_LUTA_ACAO (cd_conversao, id_luta, sequencia, momento_inicio, momento_fim, quem_faz, quem_sofre, acao_tipo, acao, tecnica, direcao, pontuacao) VALUES (1, 90, 74, TRIM(' 00:06:58,614'), TRIM(' 00:06:58,614'), 'SCHMITT', 'SIDAKOV', 'FINTA', '&lt;TECNICA&gt;', 'OUCHI GARI RIGHT', NULL, NULL)</v>
      </c>
      <c r="R6273" t="s">
        <v>10327</v>
      </c>
    </row>
    <row r="6274" spans="1:18" hidden="1" x14ac:dyDescent="0.25">
      <c r="A6274" s="7">
        <f>anotacoes!D6274</f>
        <v>40587</v>
      </c>
      <c r="B6274" t="str">
        <f>anotacoes!C6274</f>
        <v>WORLD CUP BUDAPEST 2011</v>
      </c>
      <c r="C6274" t="str">
        <f>anotacoes!E6274</f>
        <v>SCHMITT</v>
      </c>
      <c r="D6274" t="str">
        <f>anotacoes!F6274</f>
        <v>SIDAKOV</v>
      </c>
      <c r="E6274" t="s">
        <v>10325</v>
      </c>
      <c r="F6274">
        <f>anotacoes!A6274</f>
        <v>90</v>
      </c>
      <c r="G6274">
        <f>anotacoes!B6274</f>
        <v>75</v>
      </c>
      <c r="H6274" t="str">
        <f>anotacoes!K6274</f>
        <v xml:space="preserve"> 00:06:58,614</v>
      </c>
      <c r="I6274" t="str">
        <f>anotacoes!L6274</f>
        <v xml:space="preserve"> 00:07:00,450</v>
      </c>
      <c r="J6274" t="str">
        <f>IF(L6274="PAUSE",E6274,IF(anotacoes!G6278=conversao_anotacoes!C6274,conversao_anotacoes!C6274,conversao_anotacoes!D6274))</f>
        <v>SCHMITT</v>
      </c>
      <c r="K6274" t="str">
        <f t="shared" si="194"/>
        <v>SIDAKOV</v>
      </c>
      <c r="L6274" t="str">
        <f>UPPER(anotacoes!H6274)</f>
        <v>GRIP TIME</v>
      </c>
      <c r="M6274" t="str">
        <f>IF(OR(L6274="ATTACK",L6274="FINTA"),"&lt;TECNICA&gt;",UPPER(anotacoes!I6274))</f>
        <v>LEFT COLLAR RIGHT SLEEVE</v>
      </c>
      <c r="N6274" t="str">
        <f>IF(OR(L6274="ATTACK",L6274="FINTA"),UPPER(anotacoes!I6274),"")</f>
        <v/>
      </c>
      <c r="O6274" s="6" t="str">
        <f>IF(anotacoes!N6274=0,"",anotacoes!N6274)</f>
        <v/>
      </c>
      <c r="P6274" t="str">
        <f>IF(anotacoes!M6274=0,"",UPPER(anotacoes!M6274))</f>
        <v/>
      </c>
      <c r="Q6274" t="str">
        <f t="shared" si="195"/>
        <v>INSERT INTO CONVERSAO_LUTA_ACAO (cd_conversao, id_luta, sequencia, momento_inicio, momento_fim, quem_faz, quem_sofre, acao_tipo, acao, tecnica, direcao, pontuacao) VALUES (1, 90, 75, TRIM(' 00:06:58,614'), TRIM(' 00:07:00,450'), 'SCHMITT', 'SIDAKOV', 'GRIP TIME', 'LEFT COLLAR RIGHT SLEEVE', NULL, NULL, NULL)</v>
      </c>
      <c r="R6274" t="s">
        <v>10327</v>
      </c>
    </row>
    <row r="6275" spans="1:18" hidden="1" x14ac:dyDescent="0.25">
      <c r="A6275" s="7">
        <f>anotacoes!D6275</f>
        <v>40587</v>
      </c>
      <c r="B6275" t="str">
        <f>anotacoes!C6275</f>
        <v>WORLD CUP BUDAPEST 2011</v>
      </c>
      <c r="C6275" t="str">
        <f>anotacoes!E6275</f>
        <v>SCHMITT</v>
      </c>
      <c r="D6275" t="str">
        <f>anotacoes!F6275</f>
        <v>SIDAKOV</v>
      </c>
      <c r="E6275" t="s">
        <v>10325</v>
      </c>
      <c r="F6275">
        <f>anotacoes!A6275</f>
        <v>90</v>
      </c>
      <c r="G6275">
        <f>anotacoes!B6275</f>
        <v>76</v>
      </c>
      <c r="H6275" t="str">
        <f>anotacoes!K6275</f>
        <v xml:space="preserve"> 00:07:00,450</v>
      </c>
      <c r="I6275" t="str">
        <f>anotacoes!L6275</f>
        <v xml:space="preserve"> 00:07:00,450</v>
      </c>
      <c r="J6275" t="str">
        <f>IF(L6275="PAUSE",E6275,IF(anotacoes!G6279=conversao_anotacoes!C6275,conversao_anotacoes!C6275,conversao_anotacoes!D6275))</f>
        <v>SCHMITT</v>
      </c>
      <c r="K6275" t="str">
        <f t="shared" ref="K6275:K6338" si="196">IF(J6275=E6275,"",IF(J6275=C6275,D6275,C6275))</f>
        <v>SIDAKOV</v>
      </c>
      <c r="L6275" t="str">
        <f>UPPER(anotacoes!H6275)</f>
        <v>FINTA</v>
      </c>
      <c r="M6275" t="str">
        <f>IF(OR(L6275="ATTACK",L6275="FINTA"),"&lt;TECNICA&gt;",UPPER(anotacoes!I6275))</f>
        <v>&lt;TECNICA&gt;</v>
      </c>
      <c r="N6275" t="str">
        <f>IF(OR(L6275="ATTACK",L6275="FINTA"),UPPER(anotacoes!I6275),"")</f>
        <v>DEASHI HARAI RIGHT</v>
      </c>
      <c r="O6275" s="6" t="str">
        <f>IF(anotacoes!N6275=0,"",anotacoes!N6275)</f>
        <v/>
      </c>
      <c r="P6275" t="str">
        <f>IF(anotacoes!M6275=0,"",UPPER(anotacoes!M6275))</f>
        <v/>
      </c>
      <c r="Q6275" t="str">
        <f t="shared" ref="Q6275:Q6338" si="197">CONCATENATE("INSERT INTO CONVERSAO_LUTA_ACAO (cd_conversao, id_luta, sequencia, momento_inicio, momento_fim, quem_faz, quem_sofre, acao_tipo, acao, tecnica, direcao, pontuacao) VALUES (1, ",F6275,", ",G6275,", ","TRIM('",H6275,"')",", ","TRIM('",I6275,"')",", ","'",J6275,"'",", ","'",K6275,"'",", ","'",L6275,"'",", ","'",M6275,"'",", ",IF(N6275="","NULL",CONCATENATE("'",N6275,"'")),", ",IF(O6275="","NULL",O6275),", ",IF(P6275="","NULL",CONCATENATE("'",P6275,"'")),")")</f>
        <v>INSERT INTO CONVERSAO_LUTA_ACAO (cd_conversao, id_luta, sequencia, momento_inicio, momento_fim, quem_faz, quem_sofre, acao_tipo, acao, tecnica, direcao, pontuacao) VALUES (1, 90, 76, TRIM(' 00:07:00,450'), TRIM(' 00:07:00,450'), 'SCHMITT', 'SIDAKOV', 'FINTA', '&lt;TECNICA&gt;', 'DEASHI HARAI RIGHT', NULL, NULL)</v>
      </c>
      <c r="R6275" t="s">
        <v>10327</v>
      </c>
    </row>
    <row r="6276" spans="1:18" hidden="1" x14ac:dyDescent="0.25">
      <c r="A6276" s="7">
        <f>anotacoes!D6276</f>
        <v>40587</v>
      </c>
      <c r="B6276" t="str">
        <f>anotacoes!C6276</f>
        <v>WORLD CUP BUDAPEST 2011</v>
      </c>
      <c r="C6276" t="str">
        <f>anotacoes!E6276</f>
        <v>SCHMITT</v>
      </c>
      <c r="D6276" t="str">
        <f>anotacoes!F6276</f>
        <v>SIDAKOV</v>
      </c>
      <c r="E6276" t="s">
        <v>10325</v>
      </c>
      <c r="F6276">
        <f>anotacoes!A6276</f>
        <v>90</v>
      </c>
      <c r="G6276">
        <f>anotacoes!B6276</f>
        <v>77</v>
      </c>
      <c r="H6276" t="str">
        <f>anotacoes!K6276</f>
        <v xml:space="preserve"> 00:07:00,450</v>
      </c>
      <c r="I6276" t="str">
        <f>anotacoes!L6276</f>
        <v xml:space="preserve"> 00:07:02,304</v>
      </c>
      <c r="J6276" t="str">
        <f>IF(L6276="PAUSE",E6276,IF(anotacoes!G6280=conversao_anotacoes!C6276,conversao_anotacoes!C6276,conversao_anotacoes!D6276))</f>
        <v>SCHMITT</v>
      </c>
      <c r="K6276" t="str">
        <f t="shared" si="196"/>
        <v>SIDAKOV</v>
      </c>
      <c r="L6276" t="str">
        <f>UPPER(anotacoes!H6276)</f>
        <v>GRIP TIME</v>
      </c>
      <c r="M6276" t="str">
        <f>IF(OR(L6276="ATTACK",L6276="FINTA"),"&lt;TECNICA&gt;",UPPER(anotacoes!I6276))</f>
        <v>LEFT COLLAR RIGHT SLEEVE</v>
      </c>
      <c r="N6276" t="str">
        <f>IF(OR(L6276="ATTACK",L6276="FINTA"),UPPER(anotacoes!I6276),"")</f>
        <v/>
      </c>
      <c r="O6276" s="6" t="str">
        <f>IF(anotacoes!N6276=0,"",anotacoes!N6276)</f>
        <v/>
      </c>
      <c r="P6276" t="str">
        <f>IF(anotacoes!M6276=0,"",UPPER(anotacoes!M6276))</f>
        <v/>
      </c>
      <c r="Q6276" t="str">
        <f t="shared" si="197"/>
        <v>INSERT INTO CONVERSAO_LUTA_ACAO (cd_conversao, id_luta, sequencia, momento_inicio, momento_fim, quem_faz, quem_sofre, acao_tipo, acao, tecnica, direcao, pontuacao) VALUES (1, 90, 77, TRIM(' 00:07:00,450'), TRIM(' 00:07:02,304'), 'SCHMITT', 'SIDAKOV', 'GRIP TIME', 'LEFT COLLAR RIGHT SLEEVE', NULL, NULL, NULL)</v>
      </c>
      <c r="R6276" t="s">
        <v>10327</v>
      </c>
    </row>
    <row r="6277" spans="1:18" hidden="1" x14ac:dyDescent="0.25">
      <c r="A6277" s="7">
        <f>anotacoes!D6277</f>
        <v>40587</v>
      </c>
      <c r="B6277" t="str">
        <f>anotacoes!C6277</f>
        <v>WORLD CUP BUDAPEST 2011</v>
      </c>
      <c r="C6277" t="str">
        <f>anotacoes!E6277</f>
        <v>SCHMITT</v>
      </c>
      <c r="D6277" t="str">
        <f>anotacoes!F6277</f>
        <v>SIDAKOV</v>
      </c>
      <c r="E6277" t="s">
        <v>10325</v>
      </c>
      <c r="F6277">
        <f>anotacoes!A6277</f>
        <v>90</v>
      </c>
      <c r="G6277">
        <f>anotacoes!B6277</f>
        <v>78</v>
      </c>
      <c r="H6277" t="str">
        <f>anotacoes!K6277</f>
        <v xml:space="preserve"> 00:07:02,304</v>
      </c>
      <c r="I6277" t="str">
        <f>anotacoes!L6277</f>
        <v xml:space="preserve"> 00:07:04,571</v>
      </c>
      <c r="J6277" t="str">
        <f>IF(L6277="PAUSE",E6277,IF(anotacoes!G6281=conversao_anotacoes!C6277,conversao_anotacoes!C6277,conversao_anotacoes!D6277))</f>
        <v>SCHMITT</v>
      </c>
      <c r="K6277" t="str">
        <f t="shared" si="196"/>
        <v>SIDAKOV</v>
      </c>
      <c r="L6277" t="str">
        <f>UPPER(anotacoes!H6277)</f>
        <v>TRANSITION</v>
      </c>
      <c r="M6277" t="str">
        <f>IF(OR(L6277="ATTACK",L6277="FINTA"),"&lt;TECNICA&gt;",UPPER(anotacoes!I6277))</f>
        <v>WITHOUT ATTACK</v>
      </c>
      <c r="N6277" t="str">
        <f>IF(OR(L6277="ATTACK",L6277="FINTA"),UPPER(anotacoes!I6277),"")</f>
        <v/>
      </c>
      <c r="O6277" s="6" t="str">
        <f>IF(anotacoes!N6277=0,"",anotacoes!N6277)</f>
        <v/>
      </c>
      <c r="P6277" t="str">
        <f>IF(anotacoes!M6277=0,"",UPPER(anotacoes!M6277))</f>
        <v/>
      </c>
      <c r="Q6277" t="str">
        <f t="shared" si="197"/>
        <v>INSERT INTO CONVERSAO_LUTA_ACAO (cd_conversao, id_luta, sequencia, momento_inicio, momento_fim, quem_faz, quem_sofre, acao_tipo, acao, tecnica, direcao, pontuacao) VALUES (1, 90, 78, TRIM(' 00:07:02,304'), TRIM(' 00:07:04,571'), 'SCHMITT', 'SIDAKOV', 'TRANSITION', 'WITHOUT ATTACK', NULL, NULL, NULL)</v>
      </c>
      <c r="R6277" t="s">
        <v>10327</v>
      </c>
    </row>
    <row r="6278" spans="1:18" hidden="1" x14ac:dyDescent="0.25">
      <c r="A6278" s="7">
        <f>anotacoes!D6278</f>
        <v>40587</v>
      </c>
      <c r="B6278" t="str">
        <f>anotacoes!C6278</f>
        <v>WORLD CUP BUDAPEST 2011</v>
      </c>
      <c r="C6278" t="str">
        <f>anotacoes!E6278</f>
        <v>SCHMITT</v>
      </c>
      <c r="D6278" t="str">
        <f>anotacoes!F6278</f>
        <v>SIDAKOV</v>
      </c>
      <c r="E6278" t="s">
        <v>10325</v>
      </c>
      <c r="F6278">
        <f>anotacoes!A6278</f>
        <v>90</v>
      </c>
      <c r="G6278">
        <f>anotacoes!B6278</f>
        <v>79</v>
      </c>
      <c r="H6278" t="str">
        <f>anotacoes!K6278</f>
        <v xml:space="preserve"> 00:07:04,571</v>
      </c>
      <c r="I6278" t="str">
        <f>anotacoes!L6278</f>
        <v xml:space="preserve"> 00:07:05,772</v>
      </c>
      <c r="J6278" t="str">
        <f>IF(L6278="PAUSE",E6278,IF(anotacoes!G6282=conversao_anotacoes!C6278,conversao_anotacoes!C6278,conversao_anotacoes!D6278))</f>
        <v>&lt;ARBITRO_DESCONHECIDO&gt;</v>
      </c>
      <c r="K6278" t="str">
        <f t="shared" si="196"/>
        <v/>
      </c>
      <c r="L6278" t="str">
        <f>UPPER(anotacoes!H6278)</f>
        <v>PAUSE</v>
      </c>
      <c r="M6278" t="str">
        <f>IF(OR(L6278="ATTACK",L6278="FINTA"),"&lt;TECNICA&gt;",UPPER(anotacoes!I6278))</f>
        <v>&lt;NAO_CLASSIFICADO&gt;</v>
      </c>
      <c r="N6278" t="str">
        <f>IF(OR(L6278="ATTACK",L6278="FINTA"),UPPER(anotacoes!I6278),"")</f>
        <v/>
      </c>
      <c r="O6278" s="6" t="str">
        <f>IF(anotacoes!N6278=0,"",anotacoes!N6278)</f>
        <v/>
      </c>
      <c r="P6278" t="str">
        <f>IF(anotacoes!M6278=0,"",UPPER(anotacoes!M6278))</f>
        <v/>
      </c>
      <c r="Q6278" t="str">
        <f t="shared" si="197"/>
        <v>INSERT INTO CONVERSAO_LUTA_ACAO (cd_conversao, id_luta, sequencia, momento_inicio, momento_fim, quem_faz, quem_sofre, acao_tipo, acao, tecnica, direcao, pontuacao) VALUES (1, 90, 79, TRIM(' 00:07:04,571'), TRIM(' 00:07:05,772'), '&lt;ARBITRO_DESCONHECIDO&gt;', '', 'PAUSE', '&lt;NAO_CLASSIFICADO&gt;', NULL, NULL, NULL)</v>
      </c>
      <c r="R6278" t="s">
        <v>10327</v>
      </c>
    </row>
    <row r="6279" spans="1:18" hidden="1" x14ac:dyDescent="0.25">
      <c r="A6279" s="7">
        <f>anotacoes!D6279</f>
        <v>40587</v>
      </c>
      <c r="B6279" t="str">
        <f>anotacoes!C6279</f>
        <v>WORLD CUP BUDAPEST 2011</v>
      </c>
      <c r="C6279" t="str">
        <f>anotacoes!E6279</f>
        <v>SCHMITT</v>
      </c>
      <c r="D6279" t="str">
        <f>anotacoes!F6279</f>
        <v>SIDAKOV</v>
      </c>
      <c r="E6279" t="s">
        <v>10325</v>
      </c>
      <c r="F6279">
        <f>anotacoes!A6279</f>
        <v>90</v>
      </c>
      <c r="G6279">
        <f>anotacoes!B6279</f>
        <v>80</v>
      </c>
      <c r="H6279" t="str">
        <f>anotacoes!K6279</f>
        <v xml:space="preserve"> 00:07:05,772</v>
      </c>
      <c r="I6279" t="str">
        <f>anotacoes!L6279</f>
        <v xml:space="preserve"> 00:07:06,061</v>
      </c>
      <c r="J6279" t="str">
        <f>IF(L6279="PAUSE",E6279,IF(anotacoes!G6283=conversao_anotacoes!C6279,conversao_anotacoes!C6279,conversao_anotacoes!D6279))</f>
        <v>SCHMITT</v>
      </c>
      <c r="K6279" t="str">
        <f t="shared" si="196"/>
        <v>SIDAKOV</v>
      </c>
      <c r="L6279" t="str">
        <f>UPPER(anotacoes!H6279)</f>
        <v>DISPLACEMENT</v>
      </c>
      <c r="M6279" t="str">
        <f>IF(OR(L6279="ATTACK",L6279="FINTA"),"&lt;TECNICA&gt;",UPPER(anotacoes!I6279))</f>
        <v>2-3 STEP HESITANT RIGHT</v>
      </c>
      <c r="N6279" t="str">
        <f>IF(OR(L6279="ATTACK",L6279="FINTA"),UPPER(anotacoes!I6279),"")</f>
        <v/>
      </c>
      <c r="O6279" s="6" t="str">
        <f>IF(anotacoes!N6279=0,"",anotacoes!N6279)</f>
        <v/>
      </c>
      <c r="P6279" t="str">
        <f>IF(anotacoes!M6279=0,"",UPPER(anotacoes!M6279))</f>
        <v/>
      </c>
      <c r="Q6279" t="str">
        <f t="shared" si="197"/>
        <v>INSERT INTO CONVERSAO_LUTA_ACAO (cd_conversao, id_luta, sequencia, momento_inicio, momento_fim, quem_faz, quem_sofre, acao_tipo, acao, tecnica, direcao, pontuacao) VALUES (1, 90, 80, TRIM(' 00:07:05,772'), TRIM(' 00:07:06,061'), 'SCHMITT', 'SIDAKOV', 'DISPLACEMENT', '2-3 STEP HESITANT RIGHT', NULL, NULL, NULL)</v>
      </c>
      <c r="R6279" t="s">
        <v>10327</v>
      </c>
    </row>
    <row r="6280" spans="1:18" hidden="1" x14ac:dyDescent="0.25">
      <c r="A6280" s="7">
        <f>anotacoes!D6280</f>
        <v>40587</v>
      </c>
      <c r="B6280" t="str">
        <f>anotacoes!C6280</f>
        <v>WORLD CUP BUDAPEST 2011</v>
      </c>
      <c r="C6280" t="str">
        <f>anotacoes!E6280</f>
        <v>SCHMITT</v>
      </c>
      <c r="D6280" t="str">
        <f>anotacoes!F6280</f>
        <v>SIDAKOV</v>
      </c>
      <c r="E6280" t="s">
        <v>10325</v>
      </c>
      <c r="F6280">
        <f>anotacoes!A6280</f>
        <v>90</v>
      </c>
      <c r="G6280">
        <f>anotacoes!B6280</f>
        <v>81</v>
      </c>
      <c r="H6280" t="str">
        <f>anotacoes!K6280</f>
        <v xml:space="preserve"> 00:07:06,061</v>
      </c>
      <c r="I6280" t="str">
        <f>anotacoes!L6280</f>
        <v xml:space="preserve"> 00:07:06,628</v>
      </c>
      <c r="J6280" t="str">
        <f>IF(L6280="PAUSE",E6280,IF(anotacoes!G6284=conversao_anotacoes!C6280,conversao_anotacoes!C6280,conversao_anotacoes!D6280))</f>
        <v>SCHMITT</v>
      </c>
      <c r="K6280" t="str">
        <f t="shared" si="196"/>
        <v>SIDAKOV</v>
      </c>
      <c r="L6280" t="str">
        <f>UPPER(anotacoes!H6280)</f>
        <v>DISPLACEMENT</v>
      </c>
      <c r="M6280" t="str">
        <f>IF(OR(L6280="ATTACK",L6280="FINTA"),"&lt;TECNICA&gt;",UPPER(anotacoes!I6280))</f>
        <v>TRY TO GRIP WITH CONTACT</v>
      </c>
      <c r="N6280" t="str">
        <f>IF(OR(L6280="ATTACK",L6280="FINTA"),UPPER(anotacoes!I6280),"")</f>
        <v/>
      </c>
      <c r="O6280" s="6" t="str">
        <f>IF(anotacoes!N6280=0,"",anotacoes!N6280)</f>
        <v/>
      </c>
      <c r="P6280" t="str">
        <f>IF(anotacoes!M6280=0,"",UPPER(anotacoes!M6280))</f>
        <v/>
      </c>
      <c r="Q6280" t="str">
        <f t="shared" si="197"/>
        <v>INSERT INTO CONVERSAO_LUTA_ACAO (cd_conversao, id_luta, sequencia, momento_inicio, momento_fim, quem_faz, quem_sofre, acao_tipo, acao, tecnica, direcao, pontuacao) VALUES (1, 90, 81, TRIM(' 00:07:06,061'), TRIM(' 00:07:06,628'), 'SCHMITT', 'SIDAKOV', 'DISPLACEMENT', 'TRY TO GRIP WITH CONTACT', NULL, NULL, NULL)</v>
      </c>
      <c r="R6280" t="s">
        <v>10327</v>
      </c>
    </row>
    <row r="6281" spans="1:18" hidden="1" x14ac:dyDescent="0.25">
      <c r="A6281" s="7">
        <f>anotacoes!D6281</f>
        <v>40587</v>
      </c>
      <c r="B6281" t="str">
        <f>anotacoes!C6281</f>
        <v>WORLD CUP BUDAPEST 2011</v>
      </c>
      <c r="C6281" t="str">
        <f>anotacoes!E6281</f>
        <v>SCHMITT</v>
      </c>
      <c r="D6281" t="str">
        <f>anotacoes!F6281</f>
        <v>SIDAKOV</v>
      </c>
      <c r="E6281" t="s">
        <v>10325</v>
      </c>
      <c r="F6281">
        <f>anotacoes!A6281</f>
        <v>90</v>
      </c>
      <c r="G6281">
        <f>anotacoes!B6281</f>
        <v>82</v>
      </c>
      <c r="H6281" t="str">
        <f>anotacoes!K6281</f>
        <v xml:space="preserve"> 00:07:06,628</v>
      </c>
      <c r="I6281" t="str">
        <f>anotacoes!L6281</f>
        <v xml:space="preserve"> 00:07:09,079</v>
      </c>
      <c r="J6281" t="str">
        <f>IF(L6281="PAUSE",E6281,IF(anotacoes!G6285=conversao_anotacoes!C6281,conversao_anotacoes!C6281,conversao_anotacoes!D6281))</f>
        <v>SCHMITT</v>
      </c>
      <c r="K6281" t="str">
        <f t="shared" si="196"/>
        <v>SIDAKOV</v>
      </c>
      <c r="L6281" t="str">
        <f>UPPER(anotacoes!H6281)</f>
        <v>GRIP TIME</v>
      </c>
      <c r="M6281" t="str">
        <f>IF(OR(L6281="ATTACK",L6281="FINTA"),"&lt;TECNICA&gt;",UPPER(anotacoes!I6281))</f>
        <v>LEFT COLLAR</v>
      </c>
      <c r="N6281" t="str">
        <f>IF(OR(L6281="ATTACK",L6281="FINTA"),UPPER(anotacoes!I6281),"")</f>
        <v/>
      </c>
      <c r="O6281" s="6" t="str">
        <f>IF(anotacoes!N6281=0,"",anotacoes!N6281)</f>
        <v/>
      </c>
      <c r="P6281" t="str">
        <f>IF(anotacoes!M6281=0,"",UPPER(anotacoes!M6281))</f>
        <v/>
      </c>
      <c r="Q6281" t="str">
        <f t="shared" si="197"/>
        <v>INSERT INTO CONVERSAO_LUTA_ACAO (cd_conversao, id_luta, sequencia, momento_inicio, momento_fim, quem_faz, quem_sofre, acao_tipo, acao, tecnica, direcao, pontuacao) VALUES (1, 90, 82, TRIM(' 00:07:06,628'), TRIM(' 00:07:09,079'), 'SCHMITT', 'SIDAKOV', 'GRIP TIME', 'LEFT COLLAR', NULL, NULL, NULL)</v>
      </c>
      <c r="R6281" t="s">
        <v>10327</v>
      </c>
    </row>
    <row r="6282" spans="1:18" hidden="1" x14ac:dyDescent="0.25">
      <c r="A6282" s="7">
        <f>anotacoes!D6282</f>
        <v>40587</v>
      </c>
      <c r="B6282" t="str">
        <f>anotacoes!C6282</f>
        <v>WORLD CUP BUDAPEST 2011</v>
      </c>
      <c r="C6282" t="str">
        <f>anotacoes!E6282</f>
        <v>SCHMITT</v>
      </c>
      <c r="D6282" t="str">
        <f>anotacoes!F6282</f>
        <v>SIDAKOV</v>
      </c>
      <c r="E6282" t="s">
        <v>10325</v>
      </c>
      <c r="F6282">
        <f>anotacoes!A6282</f>
        <v>90</v>
      </c>
      <c r="G6282">
        <f>anotacoes!B6282</f>
        <v>83</v>
      </c>
      <c r="H6282" t="str">
        <f>anotacoes!K6282</f>
        <v xml:space="preserve"> 00:07:09,079</v>
      </c>
      <c r="I6282" t="str">
        <f>anotacoes!L6282</f>
        <v xml:space="preserve"> 00:07:09,079</v>
      </c>
      <c r="J6282" t="str">
        <f>IF(L6282="PAUSE",E6282,IF(anotacoes!G6286=conversao_anotacoes!C6282,conversao_anotacoes!C6282,conversao_anotacoes!D6282))</f>
        <v>SCHMITT</v>
      </c>
      <c r="K6282" t="str">
        <f t="shared" si="196"/>
        <v>SIDAKOV</v>
      </c>
      <c r="L6282" t="str">
        <f>UPPER(anotacoes!H6282)</f>
        <v>GRIP TIME</v>
      </c>
      <c r="M6282" t="str">
        <f>IF(OR(L6282="ATTACK",L6282="FINTA"),"&lt;TECNICA&gt;",UPPER(anotacoes!I6282))</f>
        <v>LEFT COLLAR RIGHT SLEEVE</v>
      </c>
      <c r="N6282" t="str">
        <f>IF(OR(L6282="ATTACK",L6282="FINTA"),UPPER(anotacoes!I6282),"")</f>
        <v/>
      </c>
      <c r="O6282" s="6" t="str">
        <f>IF(anotacoes!N6282=0,"",anotacoes!N6282)</f>
        <v/>
      </c>
      <c r="P6282" t="str">
        <f>IF(anotacoes!M6282=0,"",UPPER(anotacoes!M6282))</f>
        <v/>
      </c>
      <c r="Q6282" t="str">
        <f t="shared" si="197"/>
        <v>INSERT INTO CONVERSAO_LUTA_ACAO (cd_conversao, id_luta, sequencia, momento_inicio, momento_fim, quem_faz, quem_sofre, acao_tipo, acao, tecnica, direcao, pontuacao) VALUES (1, 90, 83, TRIM(' 00:07:09,079'), TRIM(' 00:07:09,079'), 'SCHMITT', 'SIDAKOV', 'GRIP TIME', 'LEFT COLLAR RIGHT SLEEVE', NULL, NULL, NULL)</v>
      </c>
      <c r="R6282" t="s">
        <v>10327</v>
      </c>
    </row>
    <row r="6283" spans="1:18" hidden="1" x14ac:dyDescent="0.25">
      <c r="A6283" s="7">
        <f>anotacoes!D6283</f>
        <v>40587</v>
      </c>
      <c r="B6283" t="str">
        <f>anotacoes!C6283</f>
        <v>WORLD CUP BUDAPEST 2011</v>
      </c>
      <c r="C6283" t="str">
        <f>anotacoes!E6283</f>
        <v>SCHMITT</v>
      </c>
      <c r="D6283" t="str">
        <f>anotacoes!F6283</f>
        <v>SIDAKOV</v>
      </c>
      <c r="E6283" t="s">
        <v>10325</v>
      </c>
      <c r="F6283">
        <f>anotacoes!A6283</f>
        <v>90</v>
      </c>
      <c r="G6283">
        <f>anotacoes!B6283</f>
        <v>84</v>
      </c>
      <c r="H6283" t="str">
        <f>anotacoes!K6283</f>
        <v xml:space="preserve"> 00:07:09,079</v>
      </c>
      <c r="I6283" t="str">
        <f>anotacoes!L6283</f>
        <v xml:space="preserve"> 00:07:10,045</v>
      </c>
      <c r="J6283" t="str">
        <f>IF(L6283="PAUSE",E6283,IF(anotacoes!G6287=conversao_anotacoes!C6283,conversao_anotacoes!C6283,conversao_anotacoes!D6283))</f>
        <v>SCHMITT</v>
      </c>
      <c r="K6283" t="str">
        <f t="shared" si="196"/>
        <v>SIDAKOV</v>
      </c>
      <c r="L6283" t="str">
        <f>UPPER(anotacoes!H6283)</f>
        <v>ATTACK</v>
      </c>
      <c r="M6283" t="str">
        <f>IF(OR(L6283="ATTACK",L6283="FINTA"),"&lt;TECNICA&gt;",UPPER(anotacoes!I6283))</f>
        <v>&lt;TECNICA&gt;</v>
      </c>
      <c r="N6283" t="str">
        <f>IF(OR(L6283="ATTACK",L6283="FINTA"),UPPER(anotacoes!I6283),"")</f>
        <v>SEOI NAGE</v>
      </c>
      <c r="O6283" s="6">
        <f>IF(anotacoes!N6283=0,"",anotacoes!N6283)</f>
        <v>6</v>
      </c>
      <c r="P6283" t="str">
        <f>IF(anotacoes!M6283=0,"",UPPER(anotacoes!M6283))</f>
        <v/>
      </c>
      <c r="Q6283" t="str">
        <f t="shared" si="197"/>
        <v>INSERT INTO CONVERSAO_LUTA_ACAO (cd_conversao, id_luta, sequencia, momento_inicio, momento_fim, quem_faz, quem_sofre, acao_tipo, acao, tecnica, direcao, pontuacao) VALUES (1, 90, 84, TRIM(' 00:07:09,079'), TRIM(' 00:07:10,045'), 'SCHMITT', 'SIDAKOV', 'ATTACK', '&lt;TECNICA&gt;', 'SEOI NAGE', 6, NULL)</v>
      </c>
      <c r="R6283" t="s">
        <v>10327</v>
      </c>
    </row>
    <row r="6284" spans="1:18" hidden="1" x14ac:dyDescent="0.25">
      <c r="A6284" s="7">
        <f>anotacoes!D6284</f>
        <v>40587</v>
      </c>
      <c r="B6284" t="str">
        <f>anotacoes!C6284</f>
        <v>WORLD CUP BUDAPEST 2011</v>
      </c>
      <c r="C6284" t="str">
        <f>anotacoes!E6284</f>
        <v>SCHMITT</v>
      </c>
      <c r="D6284" t="str">
        <f>anotacoes!F6284</f>
        <v>SIDAKOV</v>
      </c>
      <c r="E6284" t="s">
        <v>10325</v>
      </c>
      <c r="F6284">
        <f>anotacoes!A6284</f>
        <v>90</v>
      </c>
      <c r="G6284">
        <f>anotacoes!B6284</f>
        <v>85</v>
      </c>
      <c r="H6284" t="str">
        <f>anotacoes!K6284</f>
        <v xml:space="preserve"> 00:07:10,215</v>
      </c>
      <c r="I6284" t="str">
        <f>anotacoes!L6284</f>
        <v xml:space="preserve"> 00:07:12,497</v>
      </c>
      <c r="J6284" t="str">
        <f>IF(L6284="PAUSE",E6284,IF(anotacoes!G6288=conversao_anotacoes!C6284,conversao_anotacoes!C6284,conversao_anotacoes!D6284))</f>
        <v>SCHMITT</v>
      </c>
      <c r="K6284" t="str">
        <f t="shared" si="196"/>
        <v>SIDAKOV</v>
      </c>
      <c r="L6284" t="str">
        <f>UPPER(anotacoes!H6284)</f>
        <v>TRANSITION</v>
      </c>
      <c r="M6284" t="str">
        <f>IF(OR(L6284="ATTACK",L6284="FINTA"),"&lt;TECNICA&gt;",UPPER(anotacoes!I6284))</f>
        <v>WITHOUT ATTACK</v>
      </c>
      <c r="N6284" t="str">
        <f>IF(OR(L6284="ATTACK",L6284="FINTA"),UPPER(anotacoes!I6284),"")</f>
        <v/>
      </c>
      <c r="O6284" s="6" t="str">
        <f>IF(anotacoes!N6284=0,"",anotacoes!N6284)</f>
        <v/>
      </c>
      <c r="P6284" t="str">
        <f>IF(anotacoes!M6284=0,"",UPPER(anotacoes!M6284))</f>
        <v/>
      </c>
      <c r="Q6284" t="str">
        <f t="shared" si="197"/>
        <v>INSERT INTO CONVERSAO_LUTA_ACAO (cd_conversao, id_luta, sequencia, momento_inicio, momento_fim, quem_faz, quem_sofre, acao_tipo, acao, tecnica, direcao, pontuacao) VALUES (1, 90, 85, TRIM(' 00:07:10,215'), TRIM(' 00:07:12,497'), 'SCHMITT', 'SIDAKOV', 'TRANSITION', 'WITHOUT ATTACK', NULL, NULL, NULL)</v>
      </c>
      <c r="R6284" t="s">
        <v>10327</v>
      </c>
    </row>
    <row r="6285" spans="1:18" hidden="1" x14ac:dyDescent="0.25">
      <c r="A6285" s="7">
        <f>anotacoes!D6285</f>
        <v>40587</v>
      </c>
      <c r="B6285" t="str">
        <f>anotacoes!C6285</f>
        <v>WORLD CUP BUDAPEST 2011</v>
      </c>
      <c r="C6285" t="str">
        <f>anotacoes!E6285</f>
        <v>SCHMITT</v>
      </c>
      <c r="D6285" t="str">
        <f>anotacoes!F6285</f>
        <v>SIDAKOV</v>
      </c>
      <c r="E6285" t="s">
        <v>10325</v>
      </c>
      <c r="F6285">
        <f>anotacoes!A6285</f>
        <v>90</v>
      </c>
      <c r="G6285">
        <f>anotacoes!B6285</f>
        <v>86</v>
      </c>
      <c r="H6285" t="str">
        <f>anotacoes!K6285</f>
        <v xml:space="preserve"> 00:07:12,698</v>
      </c>
      <c r="I6285" t="str">
        <f>anotacoes!L6285</f>
        <v xml:space="preserve"> 00:07:17,596</v>
      </c>
      <c r="J6285" t="str">
        <f>IF(L6285="PAUSE",E6285,IF(anotacoes!G6289=conversao_anotacoes!C6285,conversao_anotacoes!C6285,conversao_anotacoes!D6285))</f>
        <v>SCHMITT</v>
      </c>
      <c r="K6285" t="str">
        <f t="shared" si="196"/>
        <v>SIDAKOV</v>
      </c>
      <c r="L6285" t="str">
        <f>UPPER(anotacoes!H6285)</f>
        <v>GROUNDWORK COMBAT</v>
      </c>
      <c r="M6285" t="str">
        <f>IF(OR(L6285="ATTACK",L6285="FINTA"),"&lt;TECNICA&gt;",UPPER(anotacoes!I6285))</f>
        <v>DEFENSIVE POSITION</v>
      </c>
      <c r="N6285" t="str">
        <f>IF(OR(L6285="ATTACK",L6285="FINTA"),UPPER(anotacoes!I6285),"")</f>
        <v/>
      </c>
      <c r="O6285" s="6" t="str">
        <f>IF(anotacoes!N6285=0,"",anotacoes!N6285)</f>
        <v/>
      </c>
      <c r="P6285" t="str">
        <f>IF(anotacoes!M6285=0,"",UPPER(anotacoes!M6285))</f>
        <v/>
      </c>
      <c r="Q6285" t="str">
        <f t="shared" si="197"/>
        <v>INSERT INTO CONVERSAO_LUTA_ACAO (cd_conversao, id_luta, sequencia, momento_inicio, momento_fim, quem_faz, quem_sofre, acao_tipo, acao, tecnica, direcao, pontuacao) VALUES (1, 90, 86, TRIM(' 00:07:12,698'), TRIM(' 00:07:17,596'), 'SCHMITT', 'SIDAKOV', 'GROUNDWORK COMBAT', 'DEFENSIVE POSITION', NULL, NULL, NULL)</v>
      </c>
      <c r="R6285" t="s">
        <v>10327</v>
      </c>
    </row>
    <row r="6286" spans="1:18" hidden="1" x14ac:dyDescent="0.25">
      <c r="A6286" s="7">
        <f>anotacoes!D6286</f>
        <v>40587</v>
      </c>
      <c r="B6286" t="str">
        <f>anotacoes!C6286</f>
        <v>WORLD CUP BUDAPEST 2011</v>
      </c>
      <c r="C6286" t="str">
        <f>anotacoes!E6286</f>
        <v>SCHMITT</v>
      </c>
      <c r="D6286" t="str">
        <f>anotacoes!F6286</f>
        <v>SIDAKOV</v>
      </c>
      <c r="E6286" t="s">
        <v>10325</v>
      </c>
      <c r="F6286">
        <f>anotacoes!A6286</f>
        <v>90</v>
      </c>
      <c r="G6286">
        <f>anotacoes!B6286</f>
        <v>87</v>
      </c>
      <c r="H6286" t="str">
        <f>anotacoes!K6286</f>
        <v xml:space="preserve"> 00:07:17,756</v>
      </c>
      <c r="I6286" t="str">
        <f>anotacoes!L6286</f>
        <v xml:space="preserve"> 00:07:19,892</v>
      </c>
      <c r="J6286" t="str">
        <f>IF(L6286="PAUSE",E6286,IF(anotacoes!G6290=conversao_anotacoes!C6286,conversao_anotacoes!C6286,conversao_anotacoes!D6286))</f>
        <v>&lt;ARBITRO_DESCONHECIDO&gt;</v>
      </c>
      <c r="K6286" t="str">
        <f t="shared" si="196"/>
        <v/>
      </c>
      <c r="L6286" t="str">
        <f>UPPER(anotacoes!H6286)</f>
        <v>PAUSE</v>
      </c>
      <c r="M6286" t="str">
        <f>IF(OR(L6286="ATTACK",L6286="FINTA"),"&lt;TECNICA&gt;",UPPER(anotacoes!I6286))</f>
        <v>&lt;NAO_CLASSIFICADO&gt;</v>
      </c>
      <c r="N6286" t="str">
        <f>IF(OR(L6286="ATTACK",L6286="FINTA"),UPPER(anotacoes!I6286),"")</f>
        <v/>
      </c>
      <c r="O6286" s="6" t="str">
        <f>IF(anotacoes!N6286=0,"",anotacoes!N6286)</f>
        <v/>
      </c>
      <c r="P6286" t="str">
        <f>IF(anotacoes!M6286=0,"",UPPER(anotacoes!M6286))</f>
        <v/>
      </c>
      <c r="Q6286" t="str">
        <f t="shared" si="197"/>
        <v>INSERT INTO CONVERSAO_LUTA_ACAO (cd_conversao, id_luta, sequencia, momento_inicio, momento_fim, quem_faz, quem_sofre, acao_tipo, acao, tecnica, direcao, pontuacao) VALUES (1, 90, 87, TRIM(' 00:07:17,756'), TRIM(' 00:07:19,892'), '&lt;ARBITRO_DESCONHECIDO&gt;', '', 'PAUSE', '&lt;NAO_CLASSIFICADO&gt;', NULL, NULL, NULL)</v>
      </c>
      <c r="R6286" t="s">
        <v>10327</v>
      </c>
    </row>
    <row r="6287" spans="1:18" hidden="1" x14ac:dyDescent="0.25">
      <c r="A6287" s="7">
        <f>anotacoes!D6287</f>
        <v>40587</v>
      </c>
      <c r="B6287" t="str">
        <f>anotacoes!C6287</f>
        <v>WORLD CUP BUDAPEST 2011</v>
      </c>
      <c r="C6287" t="str">
        <f>anotacoes!E6287</f>
        <v>SCHMITT</v>
      </c>
      <c r="D6287" t="str">
        <f>anotacoes!F6287</f>
        <v>SIDAKOV</v>
      </c>
      <c r="E6287" t="s">
        <v>10325</v>
      </c>
      <c r="F6287">
        <f>anotacoes!A6287</f>
        <v>90</v>
      </c>
      <c r="G6287">
        <f>anotacoes!B6287</f>
        <v>88</v>
      </c>
      <c r="H6287" t="str">
        <f>anotacoes!K6287</f>
        <v xml:space="preserve"> 00:07:19,892</v>
      </c>
      <c r="I6287" t="str">
        <f>anotacoes!L6287</f>
        <v xml:space="preserve"> 00:07:20,826</v>
      </c>
      <c r="J6287" t="str">
        <f>IF(L6287="PAUSE",E6287,IF(anotacoes!G6291=conversao_anotacoes!C6287,conversao_anotacoes!C6287,conversao_anotacoes!D6287))</f>
        <v>SCHMITT</v>
      </c>
      <c r="K6287" t="str">
        <f t="shared" si="196"/>
        <v>SIDAKOV</v>
      </c>
      <c r="L6287" t="str">
        <f>UPPER(anotacoes!H6287)</f>
        <v>DISPLACEMENT</v>
      </c>
      <c r="M6287" t="str">
        <f>IF(OR(L6287="ATTACK",L6287="FINTA"),"&lt;TECNICA&gt;",UPPER(anotacoes!I6287))</f>
        <v>2-3 STEP HESITANT RIGHT</v>
      </c>
      <c r="N6287" t="str">
        <f>IF(OR(L6287="ATTACK",L6287="FINTA"),UPPER(anotacoes!I6287),"")</f>
        <v/>
      </c>
      <c r="O6287" s="6" t="str">
        <f>IF(anotacoes!N6287=0,"",anotacoes!N6287)</f>
        <v/>
      </c>
      <c r="P6287" t="str">
        <f>IF(anotacoes!M6287=0,"",UPPER(anotacoes!M6287))</f>
        <v/>
      </c>
      <c r="Q6287" t="str">
        <f t="shared" si="197"/>
        <v>INSERT INTO CONVERSAO_LUTA_ACAO (cd_conversao, id_luta, sequencia, momento_inicio, momento_fim, quem_faz, quem_sofre, acao_tipo, acao, tecnica, direcao, pontuacao) VALUES (1, 90, 88, TRIM(' 00:07:19,892'), TRIM(' 00:07:20,826'), 'SCHMITT', 'SIDAKOV', 'DISPLACEMENT', '2-3 STEP HESITANT RIGHT', NULL, NULL, NULL)</v>
      </c>
      <c r="R6287" t="s">
        <v>10327</v>
      </c>
    </row>
    <row r="6288" spans="1:18" hidden="1" x14ac:dyDescent="0.25">
      <c r="A6288" s="7">
        <f>anotacoes!D6288</f>
        <v>40587</v>
      </c>
      <c r="B6288" t="str">
        <f>anotacoes!C6288</f>
        <v>WORLD CUP BUDAPEST 2011</v>
      </c>
      <c r="C6288" t="str">
        <f>anotacoes!E6288</f>
        <v>SCHMITT</v>
      </c>
      <c r="D6288" t="str">
        <f>anotacoes!F6288</f>
        <v>SIDAKOV</v>
      </c>
      <c r="E6288" t="s">
        <v>10325</v>
      </c>
      <c r="F6288">
        <f>anotacoes!A6288</f>
        <v>90</v>
      </c>
      <c r="G6288">
        <f>anotacoes!B6288</f>
        <v>89</v>
      </c>
      <c r="H6288" t="str">
        <f>anotacoes!K6288</f>
        <v xml:space="preserve"> 00:07:20,826</v>
      </c>
      <c r="I6288" t="str">
        <f>anotacoes!L6288</f>
        <v xml:space="preserve"> 00:07:22,779</v>
      </c>
      <c r="J6288" t="str">
        <f>IF(L6288="PAUSE",E6288,IF(anotacoes!G6292=conversao_anotacoes!C6288,conversao_anotacoes!C6288,conversao_anotacoes!D6288))</f>
        <v>SCHMITT</v>
      </c>
      <c r="K6288" t="str">
        <f t="shared" si="196"/>
        <v>SIDAKOV</v>
      </c>
      <c r="L6288" t="str">
        <f>UPPER(anotacoes!H6288)</f>
        <v>DISPLACEMENT</v>
      </c>
      <c r="M6288" t="str">
        <f>IF(OR(L6288="ATTACK",L6288="FINTA"),"&lt;TECNICA&gt;",UPPER(anotacoes!I6288))</f>
        <v>TRY TO GRIP WITH CONTACT</v>
      </c>
      <c r="N6288" t="str">
        <f>IF(OR(L6288="ATTACK",L6288="FINTA"),UPPER(anotacoes!I6288),"")</f>
        <v/>
      </c>
      <c r="O6288" s="6" t="str">
        <f>IF(anotacoes!N6288=0,"",anotacoes!N6288)</f>
        <v/>
      </c>
      <c r="P6288" t="str">
        <f>IF(anotacoes!M6288=0,"",UPPER(anotacoes!M6288))</f>
        <v/>
      </c>
      <c r="Q6288" t="str">
        <f t="shared" si="197"/>
        <v>INSERT INTO CONVERSAO_LUTA_ACAO (cd_conversao, id_luta, sequencia, momento_inicio, momento_fim, quem_faz, quem_sofre, acao_tipo, acao, tecnica, direcao, pontuacao) VALUES (1, 90, 89, TRIM(' 00:07:20,826'), TRIM(' 00:07:22,779'), 'SCHMITT', 'SIDAKOV', 'DISPLACEMENT', 'TRY TO GRIP WITH CONTACT', NULL, NULL, NULL)</v>
      </c>
      <c r="R6288" t="s">
        <v>10327</v>
      </c>
    </row>
    <row r="6289" spans="1:18" hidden="1" x14ac:dyDescent="0.25">
      <c r="A6289" s="7">
        <f>anotacoes!D6289</f>
        <v>40587</v>
      </c>
      <c r="B6289" t="str">
        <f>anotacoes!C6289</f>
        <v>WORLD CUP BUDAPEST 2011</v>
      </c>
      <c r="C6289" t="str">
        <f>anotacoes!E6289</f>
        <v>SCHMITT</v>
      </c>
      <c r="D6289" t="str">
        <f>anotacoes!F6289</f>
        <v>SIDAKOV</v>
      </c>
      <c r="E6289" t="s">
        <v>10325</v>
      </c>
      <c r="F6289">
        <f>anotacoes!A6289</f>
        <v>90</v>
      </c>
      <c r="G6289">
        <f>anotacoes!B6289</f>
        <v>90</v>
      </c>
      <c r="H6289" t="str">
        <f>anotacoes!K6289</f>
        <v xml:space="preserve"> 00:07:22,779</v>
      </c>
      <c r="I6289" t="str">
        <f>anotacoes!L6289</f>
        <v xml:space="preserve"> 00:07:28,920</v>
      </c>
      <c r="J6289" t="str">
        <f>IF(L6289="PAUSE",E6289,IF(anotacoes!G6293=conversao_anotacoes!C6289,conversao_anotacoes!C6289,conversao_anotacoes!D6289))</f>
        <v>SCHMITT</v>
      </c>
      <c r="K6289" t="str">
        <f t="shared" si="196"/>
        <v>SIDAKOV</v>
      </c>
      <c r="L6289" t="str">
        <f>UPPER(anotacoes!H6289)</f>
        <v>GRIP TIME</v>
      </c>
      <c r="M6289" t="str">
        <f>IF(OR(L6289="ATTACK",L6289="FINTA"),"&lt;TECNICA&gt;",UPPER(anotacoes!I6289))</f>
        <v>LEFT COLLAR</v>
      </c>
      <c r="N6289" t="str">
        <f>IF(OR(L6289="ATTACK",L6289="FINTA"),UPPER(anotacoes!I6289),"")</f>
        <v/>
      </c>
      <c r="O6289" s="6" t="str">
        <f>IF(anotacoes!N6289=0,"",anotacoes!N6289)</f>
        <v/>
      </c>
      <c r="P6289" t="str">
        <f>IF(anotacoes!M6289=0,"",UPPER(anotacoes!M6289))</f>
        <v/>
      </c>
      <c r="Q6289" t="str">
        <f t="shared" si="197"/>
        <v>INSERT INTO CONVERSAO_LUTA_ACAO (cd_conversao, id_luta, sequencia, momento_inicio, momento_fim, quem_faz, quem_sofre, acao_tipo, acao, tecnica, direcao, pontuacao) VALUES (1, 90, 90, TRIM(' 00:07:22,779'), TRIM(' 00:07:28,920'), 'SCHMITT', 'SIDAKOV', 'GRIP TIME', 'LEFT COLLAR', NULL, NULL, NULL)</v>
      </c>
      <c r="R6289" t="s">
        <v>10327</v>
      </c>
    </row>
    <row r="6290" spans="1:18" hidden="1" x14ac:dyDescent="0.25">
      <c r="A6290" s="7">
        <f>anotacoes!D6290</f>
        <v>40587</v>
      </c>
      <c r="B6290" t="str">
        <f>anotacoes!C6290</f>
        <v>WORLD CUP BUDAPEST 2011</v>
      </c>
      <c r="C6290" t="str">
        <f>anotacoes!E6290</f>
        <v>SCHMITT</v>
      </c>
      <c r="D6290" t="str">
        <f>anotacoes!F6290</f>
        <v>SIDAKOV</v>
      </c>
      <c r="E6290" t="s">
        <v>10325</v>
      </c>
      <c r="F6290">
        <f>anotacoes!A6290</f>
        <v>90</v>
      </c>
      <c r="G6290">
        <f>anotacoes!B6290</f>
        <v>91</v>
      </c>
      <c r="H6290" t="str">
        <f>anotacoes!K6290</f>
        <v xml:space="preserve"> 00:07:28,920</v>
      </c>
      <c r="I6290" t="str">
        <f>anotacoes!L6290</f>
        <v xml:space="preserve"> 00:07:31,672</v>
      </c>
      <c r="J6290" t="str">
        <f>IF(L6290="PAUSE",E6290,IF(anotacoes!G6294=conversao_anotacoes!C6290,conversao_anotacoes!C6290,conversao_anotacoes!D6290))</f>
        <v>SCHMITT</v>
      </c>
      <c r="K6290" t="str">
        <f t="shared" si="196"/>
        <v>SIDAKOV</v>
      </c>
      <c r="L6290" t="str">
        <f>UPPER(anotacoes!H6290)</f>
        <v>GRIP TIME</v>
      </c>
      <c r="M6290" t="str">
        <f>IF(OR(L6290="ATTACK",L6290="FINTA"),"&lt;TECNICA&gt;",UPPER(anotacoes!I6290))</f>
        <v>LEFT COLLAR RIGHT SLEEVE</v>
      </c>
      <c r="N6290" t="str">
        <f>IF(OR(L6290="ATTACK",L6290="FINTA"),UPPER(anotacoes!I6290),"")</f>
        <v/>
      </c>
      <c r="O6290" s="6" t="str">
        <f>IF(anotacoes!N6290=0,"",anotacoes!N6290)</f>
        <v/>
      </c>
      <c r="P6290" t="str">
        <f>IF(anotacoes!M6290=0,"",UPPER(anotacoes!M6290))</f>
        <v/>
      </c>
      <c r="Q6290" t="str">
        <f t="shared" si="197"/>
        <v>INSERT INTO CONVERSAO_LUTA_ACAO (cd_conversao, id_luta, sequencia, momento_inicio, momento_fim, quem_faz, quem_sofre, acao_tipo, acao, tecnica, direcao, pontuacao) VALUES (1, 90, 91, TRIM(' 00:07:28,920'), TRIM(' 00:07:31,672'), 'SCHMITT', 'SIDAKOV', 'GRIP TIME', 'LEFT COLLAR RIGHT SLEEVE', NULL, NULL, NULL)</v>
      </c>
      <c r="R6290" t="s">
        <v>10327</v>
      </c>
    </row>
    <row r="6291" spans="1:18" hidden="1" x14ac:dyDescent="0.25">
      <c r="A6291" s="7">
        <f>anotacoes!D6291</f>
        <v>40587</v>
      </c>
      <c r="B6291" t="str">
        <f>anotacoes!C6291</f>
        <v>WORLD CUP BUDAPEST 2011</v>
      </c>
      <c r="C6291" t="str">
        <f>anotacoes!E6291</f>
        <v>SCHMITT</v>
      </c>
      <c r="D6291" t="str">
        <f>anotacoes!F6291</f>
        <v>SIDAKOV</v>
      </c>
      <c r="E6291" t="s">
        <v>10325</v>
      </c>
      <c r="F6291">
        <f>anotacoes!A6291</f>
        <v>90</v>
      </c>
      <c r="G6291">
        <f>anotacoes!B6291</f>
        <v>92</v>
      </c>
      <c r="H6291" t="str">
        <f>anotacoes!K6291</f>
        <v xml:space="preserve"> 00:07:31,672</v>
      </c>
      <c r="I6291" t="str">
        <f>anotacoes!L6291</f>
        <v xml:space="preserve"> 00:07:33,081</v>
      </c>
      <c r="J6291" t="str">
        <f>IF(L6291="PAUSE",E6291,IF(anotacoes!G6295=conversao_anotacoes!C6291,conversao_anotacoes!C6291,conversao_anotacoes!D6291))</f>
        <v>&lt;ARBITRO_DESCONHECIDO&gt;</v>
      </c>
      <c r="K6291" t="str">
        <f t="shared" si="196"/>
        <v/>
      </c>
      <c r="L6291" t="str">
        <f>UPPER(anotacoes!H6291)</f>
        <v>PAUSE</v>
      </c>
      <c r="M6291" t="str">
        <f>IF(OR(L6291="ATTACK",L6291="FINTA"),"&lt;TECNICA&gt;",UPPER(anotacoes!I6291))</f>
        <v>&lt;NAO_CLASSIFICADO&gt;</v>
      </c>
      <c r="N6291" t="str">
        <f>IF(OR(L6291="ATTACK",L6291="FINTA"),UPPER(anotacoes!I6291),"")</f>
        <v/>
      </c>
      <c r="O6291" s="6" t="str">
        <f>IF(anotacoes!N6291=0,"",anotacoes!N6291)</f>
        <v/>
      </c>
      <c r="P6291" t="str">
        <f>IF(anotacoes!M6291=0,"",UPPER(anotacoes!M6291))</f>
        <v/>
      </c>
      <c r="Q6291" t="str">
        <f t="shared" si="197"/>
        <v>INSERT INTO CONVERSAO_LUTA_ACAO (cd_conversao, id_luta, sequencia, momento_inicio, momento_fim, quem_faz, quem_sofre, acao_tipo, acao, tecnica, direcao, pontuacao) VALUES (1, 90, 92, TRIM(' 00:07:31,672'), TRIM(' 00:07:33,081'), '&lt;ARBITRO_DESCONHECIDO&gt;', '', 'PAUSE', '&lt;NAO_CLASSIFICADO&gt;', NULL, NULL, NULL)</v>
      </c>
      <c r="R6291" t="s">
        <v>10327</v>
      </c>
    </row>
    <row r="6292" spans="1:18" hidden="1" x14ac:dyDescent="0.25">
      <c r="A6292" s="7">
        <f>anotacoes!D6292</f>
        <v>40587</v>
      </c>
      <c r="B6292" t="str">
        <f>anotacoes!C6292</f>
        <v>WORLD CUP BUDAPEST 2011</v>
      </c>
      <c r="C6292" t="str">
        <f>anotacoes!E6292</f>
        <v>SCHMITT</v>
      </c>
      <c r="D6292" t="str">
        <f>anotacoes!F6292</f>
        <v>SIDAKOV</v>
      </c>
      <c r="E6292" t="s">
        <v>10325</v>
      </c>
      <c r="F6292">
        <f>anotacoes!A6292</f>
        <v>90</v>
      </c>
      <c r="G6292">
        <f>anotacoes!B6292</f>
        <v>93</v>
      </c>
      <c r="H6292" t="str">
        <f>anotacoes!K6292</f>
        <v xml:space="preserve"> 00:07:33,081</v>
      </c>
      <c r="I6292" t="str">
        <f>anotacoes!L6292</f>
        <v xml:space="preserve"> 00:07:34,117</v>
      </c>
      <c r="J6292" t="str">
        <f>IF(L6292="PAUSE",E6292,IF(anotacoes!G6296=conversao_anotacoes!C6292,conversao_anotacoes!C6292,conversao_anotacoes!D6292))</f>
        <v>SCHMITT</v>
      </c>
      <c r="K6292" t="str">
        <f t="shared" si="196"/>
        <v>SIDAKOV</v>
      </c>
      <c r="L6292" t="str">
        <f>UPPER(anotacoes!H6292)</f>
        <v>DISPLACEMENT</v>
      </c>
      <c r="M6292" t="str">
        <f>IF(OR(L6292="ATTACK",L6292="FINTA"),"&lt;TECNICA&gt;",UPPER(anotacoes!I6292))</f>
        <v>2-3 STEP HESITANT LEFT</v>
      </c>
      <c r="N6292" t="str">
        <f>IF(OR(L6292="ATTACK",L6292="FINTA"),UPPER(anotacoes!I6292),"")</f>
        <v/>
      </c>
      <c r="O6292" s="6" t="str">
        <f>IF(anotacoes!N6292=0,"",anotacoes!N6292)</f>
        <v/>
      </c>
      <c r="P6292" t="str">
        <f>IF(anotacoes!M6292=0,"",UPPER(anotacoes!M6292))</f>
        <v/>
      </c>
      <c r="Q6292" t="str">
        <f t="shared" si="197"/>
        <v>INSERT INTO CONVERSAO_LUTA_ACAO (cd_conversao, id_luta, sequencia, momento_inicio, momento_fim, quem_faz, quem_sofre, acao_tipo, acao, tecnica, direcao, pontuacao) VALUES (1, 90, 93, TRIM(' 00:07:33,081'), TRIM(' 00:07:34,117'), 'SCHMITT', 'SIDAKOV', 'DISPLACEMENT', '2-3 STEP HESITANT LEFT', NULL, NULL, NULL)</v>
      </c>
      <c r="R6292" t="s">
        <v>10327</v>
      </c>
    </row>
    <row r="6293" spans="1:18" hidden="1" x14ac:dyDescent="0.25">
      <c r="A6293" s="7">
        <f>anotacoes!D6293</f>
        <v>40587</v>
      </c>
      <c r="B6293" t="str">
        <f>anotacoes!C6293</f>
        <v>WORLD CUP BUDAPEST 2011</v>
      </c>
      <c r="C6293" t="str">
        <f>anotacoes!E6293</f>
        <v>SCHMITT</v>
      </c>
      <c r="D6293" t="str">
        <f>anotacoes!F6293</f>
        <v>SIDAKOV</v>
      </c>
      <c r="E6293" t="s">
        <v>10325</v>
      </c>
      <c r="F6293">
        <f>anotacoes!A6293</f>
        <v>90</v>
      </c>
      <c r="G6293">
        <f>anotacoes!B6293</f>
        <v>94</v>
      </c>
      <c r="H6293" t="str">
        <f>anotacoes!K6293</f>
        <v xml:space="preserve"> 00:07:34,117</v>
      </c>
      <c r="I6293" t="str">
        <f>anotacoes!L6293</f>
        <v xml:space="preserve"> 00:08:22,337</v>
      </c>
      <c r="J6293" t="str">
        <f>IF(L6293="PAUSE",E6293,IF(anotacoes!G6297=conversao_anotacoes!C6293,conversao_anotacoes!C6293,conversao_anotacoes!D6293))</f>
        <v>SCHMITT</v>
      </c>
      <c r="K6293" t="str">
        <f t="shared" si="196"/>
        <v>SIDAKOV</v>
      </c>
      <c r="L6293" t="str">
        <f>UPPER(anotacoes!H6293)</f>
        <v>GRIP TIME</v>
      </c>
      <c r="M6293" t="str">
        <f>IF(OR(L6293="ATTACK",L6293="FINTA"),"&lt;TECNICA&gt;",UPPER(anotacoes!I6293))</f>
        <v>LEFT COLLAR RIGHT SLEEVE</v>
      </c>
      <c r="N6293" t="str">
        <f>IF(OR(L6293="ATTACK",L6293="FINTA"),UPPER(anotacoes!I6293),"")</f>
        <v/>
      </c>
      <c r="O6293" s="6" t="str">
        <f>IF(anotacoes!N6293=0,"",anotacoes!N6293)</f>
        <v/>
      </c>
      <c r="P6293" t="str">
        <f>IF(anotacoes!M6293=0,"",UPPER(anotacoes!M6293))</f>
        <v/>
      </c>
      <c r="Q6293" t="str">
        <f t="shared" si="197"/>
        <v>INSERT INTO CONVERSAO_LUTA_ACAO (cd_conversao, id_luta, sequencia, momento_inicio, momento_fim, quem_faz, quem_sofre, acao_tipo, acao, tecnica, direcao, pontuacao) VALUES (1, 90, 94, TRIM(' 00:07:34,117'), TRIM(' 00:08:22,337'), 'SCHMITT', 'SIDAKOV', 'GRIP TIME', 'LEFT COLLAR RIGHT SLEEVE', NULL, NULL, NULL)</v>
      </c>
      <c r="R6293" t="s">
        <v>10327</v>
      </c>
    </row>
    <row r="6294" spans="1:18" hidden="1" x14ac:dyDescent="0.25">
      <c r="A6294" s="7">
        <f>anotacoes!D6294</f>
        <v>40587</v>
      </c>
      <c r="B6294" t="str">
        <f>anotacoes!C6294</f>
        <v>WORLD CUP BUDAPEST 2011</v>
      </c>
      <c r="C6294" t="str">
        <f>anotacoes!E6294</f>
        <v>SCHMITT</v>
      </c>
      <c r="D6294" t="str">
        <f>anotacoes!F6294</f>
        <v>SIDAKOV</v>
      </c>
      <c r="E6294" t="s">
        <v>10325</v>
      </c>
      <c r="F6294">
        <f>anotacoes!A6294</f>
        <v>90</v>
      </c>
      <c r="G6294">
        <f>anotacoes!B6294</f>
        <v>95</v>
      </c>
      <c r="H6294" t="str">
        <f>anotacoes!K6294</f>
        <v xml:space="preserve"> 00:08:22,337</v>
      </c>
      <c r="I6294" t="str">
        <f>anotacoes!L6294</f>
        <v xml:space="preserve"> 00:08:24,113</v>
      </c>
      <c r="J6294" t="str">
        <f>IF(L6294="PAUSE",E6294,IF(anotacoes!G6298=conversao_anotacoes!C6294,conversao_anotacoes!C6294,conversao_anotacoes!D6294))</f>
        <v>SCHMITT</v>
      </c>
      <c r="K6294" t="str">
        <f t="shared" si="196"/>
        <v>SIDAKOV</v>
      </c>
      <c r="L6294" t="str">
        <f>UPPER(anotacoes!H6294)</f>
        <v>ATTACK</v>
      </c>
      <c r="M6294" t="str">
        <f>IF(OR(L6294="ATTACK",L6294="FINTA"),"&lt;TECNICA&gt;",UPPER(anotacoes!I6294))</f>
        <v>&lt;TECNICA&gt;</v>
      </c>
      <c r="N6294" t="str">
        <f>IF(OR(L6294="ATTACK",L6294="FINTA"),UPPER(anotacoes!I6294),"")</f>
        <v>SEOI NAGE</v>
      </c>
      <c r="O6294" s="6">
        <f>IF(anotacoes!N6294=0,"",anotacoes!N6294)</f>
        <v>6</v>
      </c>
      <c r="P6294" t="str">
        <f>IF(anotacoes!M6294=0,"",UPPER(anotacoes!M6294))</f>
        <v>YUKO</v>
      </c>
      <c r="Q6294" t="str">
        <f t="shared" si="197"/>
        <v>INSERT INTO CONVERSAO_LUTA_ACAO (cd_conversao, id_luta, sequencia, momento_inicio, momento_fim, quem_faz, quem_sofre, acao_tipo, acao, tecnica, direcao, pontuacao) VALUES (1, 90, 95, TRIM(' 00:08:22,337'), TRIM(' 00:08:24,113'), 'SCHMITT', 'SIDAKOV', 'ATTACK', '&lt;TECNICA&gt;', 'SEOI NAGE', 6, 'YUKO')</v>
      </c>
      <c r="R6294" t="s">
        <v>10327</v>
      </c>
    </row>
    <row r="6295" spans="1:18" hidden="1" x14ac:dyDescent="0.25">
      <c r="A6295" s="7">
        <f>anotacoes!D6295</f>
        <v>40587</v>
      </c>
      <c r="B6295" t="str">
        <f>anotacoes!C6295</f>
        <v>WORLD CUP BUDAPEST 2011</v>
      </c>
      <c r="C6295" t="str">
        <f>anotacoes!E6295</f>
        <v>SCHMITT</v>
      </c>
      <c r="D6295" t="str">
        <f>anotacoes!F6295</f>
        <v>SIDAKOV</v>
      </c>
      <c r="E6295" t="s">
        <v>10325</v>
      </c>
      <c r="F6295">
        <f>anotacoes!A6295</f>
        <v>90</v>
      </c>
      <c r="G6295">
        <f>anotacoes!B6295</f>
        <v>96</v>
      </c>
      <c r="H6295" t="str">
        <f>anotacoes!K6295</f>
        <v xml:space="preserve"> 00:08:24,113</v>
      </c>
      <c r="I6295" t="str">
        <f>anotacoes!L6295</f>
        <v xml:space="preserve"> 00:08:28,409</v>
      </c>
      <c r="J6295" t="str">
        <f>IF(L6295="PAUSE",E6295,IF(anotacoes!G6299=conversao_anotacoes!C6295,conversao_anotacoes!C6295,conversao_anotacoes!D6295))</f>
        <v>SCHMITT</v>
      </c>
      <c r="K6295" t="str">
        <f t="shared" si="196"/>
        <v>SIDAKOV</v>
      </c>
      <c r="L6295" t="str">
        <f>UPPER(anotacoes!H6295)</f>
        <v>GROUNDWORK COMBAT</v>
      </c>
      <c r="M6295" t="str">
        <f>IF(OR(L6295="ATTACK",L6295="FINTA"),"&lt;TECNICA&gt;",UPPER(anotacoes!I6295))</f>
        <v>TRYING TO ATTACK</v>
      </c>
      <c r="N6295" t="str">
        <f>IF(OR(L6295="ATTACK",L6295="FINTA"),UPPER(anotacoes!I6295),"")</f>
        <v/>
      </c>
      <c r="O6295" s="6" t="str">
        <f>IF(anotacoes!N6295=0,"",anotacoes!N6295)</f>
        <v/>
      </c>
      <c r="P6295" t="str">
        <f>IF(anotacoes!M6295=0,"",UPPER(anotacoes!M6295))</f>
        <v/>
      </c>
      <c r="Q6295" t="str">
        <f t="shared" si="197"/>
        <v>INSERT INTO CONVERSAO_LUTA_ACAO (cd_conversao, id_luta, sequencia, momento_inicio, momento_fim, quem_faz, quem_sofre, acao_tipo, acao, tecnica, direcao, pontuacao) VALUES (1, 90, 96, TRIM(' 00:08:24,113'), TRIM(' 00:08:28,409'), 'SCHMITT', 'SIDAKOV', 'GROUNDWORK COMBAT', 'TRYING TO ATTACK', NULL, NULL, NULL)</v>
      </c>
      <c r="R6295" t="s">
        <v>10327</v>
      </c>
    </row>
    <row r="6296" spans="1:18" hidden="1" x14ac:dyDescent="0.25">
      <c r="A6296" s="7">
        <f>anotacoes!D6296</f>
        <v>40587</v>
      </c>
      <c r="B6296" t="str">
        <f>anotacoes!C6296</f>
        <v>WORLD CUP BUDAPEST 2011</v>
      </c>
      <c r="C6296" t="str">
        <f>anotacoes!E6296</f>
        <v>SCHMITT</v>
      </c>
      <c r="D6296" t="str">
        <f>anotacoes!F6296</f>
        <v>SIDAKOV</v>
      </c>
      <c r="E6296" t="s">
        <v>10325</v>
      </c>
      <c r="F6296">
        <f>anotacoes!A6296</f>
        <v>90</v>
      </c>
      <c r="G6296">
        <f>anotacoes!B6296</f>
        <v>97</v>
      </c>
      <c r="H6296" t="str">
        <f>anotacoes!K6296</f>
        <v xml:space="preserve"> 00:08:28,409</v>
      </c>
      <c r="I6296" t="str">
        <f>anotacoes!L6296</f>
        <v xml:space="preserve"> 00:08:37,541</v>
      </c>
      <c r="J6296" t="str">
        <f>IF(L6296="PAUSE",E6296,IF(anotacoes!G6300=conversao_anotacoes!C6296,conversao_anotacoes!C6296,conversao_anotacoes!D6296))</f>
        <v>&lt;ARBITRO_DESCONHECIDO&gt;</v>
      </c>
      <c r="K6296" t="str">
        <f t="shared" si="196"/>
        <v/>
      </c>
      <c r="L6296" t="str">
        <f>UPPER(anotacoes!H6296)</f>
        <v>PAUSE</v>
      </c>
      <c r="M6296" t="str">
        <f>IF(OR(L6296="ATTACK",L6296="FINTA"),"&lt;TECNICA&gt;",UPPER(anotacoes!I6296))</f>
        <v>&lt;NAO_CLASSIFICADO&gt;</v>
      </c>
      <c r="N6296" t="str">
        <f>IF(OR(L6296="ATTACK",L6296="FINTA"),UPPER(anotacoes!I6296),"")</f>
        <v/>
      </c>
      <c r="O6296" s="6" t="str">
        <f>IF(anotacoes!N6296=0,"",anotacoes!N6296)</f>
        <v/>
      </c>
      <c r="P6296" t="str">
        <f>IF(anotacoes!M6296=0,"",UPPER(anotacoes!M6296))</f>
        <v/>
      </c>
      <c r="Q6296" t="str">
        <f t="shared" si="197"/>
        <v>INSERT INTO CONVERSAO_LUTA_ACAO (cd_conversao, id_luta, sequencia, momento_inicio, momento_fim, quem_faz, quem_sofre, acao_tipo, acao, tecnica, direcao, pontuacao) VALUES (1, 90, 97, TRIM(' 00:08:28,409'), TRIM(' 00:08:37,541'), '&lt;ARBITRO_DESCONHECIDO&gt;', '', 'PAUSE', '&lt;NAO_CLASSIFICADO&gt;', NULL, NULL, NULL)</v>
      </c>
      <c r="R6296" t="s">
        <v>10327</v>
      </c>
    </row>
    <row r="6297" spans="1:18" hidden="1" x14ac:dyDescent="0.25">
      <c r="A6297" s="7">
        <f>anotacoes!D6297</f>
        <v>40587</v>
      </c>
      <c r="B6297" t="str">
        <f>anotacoes!C6297</f>
        <v>WORLD CUP BUDAPEST 2011</v>
      </c>
      <c r="C6297" t="str">
        <f>anotacoes!E6297</f>
        <v>SCHMITT</v>
      </c>
      <c r="D6297" t="str">
        <f>anotacoes!F6297</f>
        <v>SIDAKOV</v>
      </c>
      <c r="E6297" t="s">
        <v>10325</v>
      </c>
      <c r="F6297">
        <f>anotacoes!A6297</f>
        <v>90</v>
      </c>
      <c r="G6297">
        <f>anotacoes!B6297</f>
        <v>98</v>
      </c>
      <c r="H6297" t="str">
        <f>anotacoes!K6297</f>
        <v xml:space="preserve"> 00:08:37,541</v>
      </c>
      <c r="I6297" t="str">
        <f>anotacoes!L6297</f>
        <v xml:space="preserve"> 00:08:54,312</v>
      </c>
      <c r="J6297" t="str">
        <f>IF(L6297="PAUSE",E6297,IF(anotacoes!G6301=conversao_anotacoes!C6297,conversao_anotacoes!C6297,conversao_anotacoes!D6297))</f>
        <v>&lt;ARBITRO_DESCONHECIDO&gt;</v>
      </c>
      <c r="K6297" t="str">
        <f t="shared" si="196"/>
        <v/>
      </c>
      <c r="L6297" t="str">
        <f>UPPER(anotacoes!H6297)</f>
        <v>PAUSE</v>
      </c>
      <c r="M6297" t="str">
        <f>IF(OR(L6297="ATTACK",L6297="FINTA"),"&lt;TECNICA&gt;",UPPER(anotacoes!I6297))</f>
        <v>2-3 STEP HESITANT RIGHT</v>
      </c>
      <c r="N6297" t="str">
        <f>IF(OR(L6297="ATTACK",L6297="FINTA"),UPPER(anotacoes!I6297),"")</f>
        <v/>
      </c>
      <c r="O6297" s="6" t="str">
        <f>IF(anotacoes!N6297=0,"",anotacoes!N6297)</f>
        <v/>
      </c>
      <c r="P6297" t="str">
        <f>IF(anotacoes!M6297=0,"",UPPER(anotacoes!M6297))</f>
        <v/>
      </c>
      <c r="Q6297" t="str">
        <f t="shared" si="197"/>
        <v>INSERT INTO CONVERSAO_LUTA_ACAO (cd_conversao, id_luta, sequencia, momento_inicio, momento_fim, quem_faz, quem_sofre, acao_tipo, acao, tecnica, direcao, pontuacao) VALUES (1, 90, 98, TRIM(' 00:08:37,541'), TRIM(' 00:08:54,312'), '&lt;ARBITRO_DESCONHECIDO&gt;', '', 'PAUSE', '2-3 STEP HESITANT RIGHT', NULL, NULL, NULL)</v>
      </c>
      <c r="R6297" t="s">
        <v>10327</v>
      </c>
    </row>
    <row r="6298" spans="1:18" hidden="1" x14ac:dyDescent="0.25">
      <c r="A6298" s="7">
        <f>anotacoes!D6298</f>
        <v>40587</v>
      </c>
      <c r="B6298" t="str">
        <f>anotacoes!C6298</f>
        <v>WORLD CUP BUDAPEST 2011</v>
      </c>
      <c r="C6298" t="str">
        <f>anotacoes!E6298</f>
        <v>SCHMITT</v>
      </c>
      <c r="D6298" t="str">
        <f>anotacoes!F6298</f>
        <v>SIDAKOV</v>
      </c>
      <c r="E6298" t="s">
        <v>10325</v>
      </c>
      <c r="F6298">
        <f>anotacoes!A6298</f>
        <v>90</v>
      </c>
      <c r="G6298">
        <f>anotacoes!B6298</f>
        <v>99</v>
      </c>
      <c r="H6298" t="str">
        <f>anotacoes!K6298</f>
        <v xml:space="preserve"> 00:08:54,312</v>
      </c>
      <c r="I6298" t="str">
        <f>anotacoes!L6298</f>
        <v xml:space="preserve"> 00:08:58,736</v>
      </c>
      <c r="J6298" t="str">
        <f>IF(L6298="PAUSE",E6298,IF(anotacoes!G6302=conversao_anotacoes!C6298,conversao_anotacoes!C6298,conversao_anotacoes!D6298))</f>
        <v>SCHMITT</v>
      </c>
      <c r="K6298" t="str">
        <f t="shared" si="196"/>
        <v>SIDAKOV</v>
      </c>
      <c r="L6298" t="str">
        <f>UPPER(anotacoes!H6298)</f>
        <v>DISPLACEMENT</v>
      </c>
      <c r="M6298" t="str">
        <f>IF(OR(L6298="ATTACK",L6298="FINTA"),"&lt;TECNICA&gt;",UPPER(anotacoes!I6298))</f>
        <v>2-3 STEP HESITANT RIGHT</v>
      </c>
      <c r="N6298" t="str">
        <f>IF(OR(L6298="ATTACK",L6298="FINTA"),UPPER(anotacoes!I6298),"")</f>
        <v/>
      </c>
      <c r="O6298" s="6" t="str">
        <f>IF(anotacoes!N6298=0,"",anotacoes!N6298)</f>
        <v/>
      </c>
      <c r="P6298" t="str">
        <f>IF(anotacoes!M6298=0,"",UPPER(anotacoes!M6298))</f>
        <v/>
      </c>
      <c r="Q6298" t="str">
        <f t="shared" si="197"/>
        <v>INSERT INTO CONVERSAO_LUTA_ACAO (cd_conversao, id_luta, sequencia, momento_inicio, momento_fim, quem_faz, quem_sofre, acao_tipo, acao, tecnica, direcao, pontuacao) VALUES (1, 90, 99, TRIM(' 00:08:54,312'), TRIM(' 00:08:58,736'), 'SCHMITT', 'SIDAKOV', 'DISPLACEMENT', '2-3 STEP HESITANT RIGHT', NULL, NULL, NULL)</v>
      </c>
      <c r="R6298" t="s">
        <v>10327</v>
      </c>
    </row>
    <row r="6299" spans="1:18" hidden="1" x14ac:dyDescent="0.25">
      <c r="A6299" s="7">
        <f>anotacoes!D6299</f>
        <v>40587</v>
      </c>
      <c r="B6299" t="str">
        <f>anotacoes!C6299</f>
        <v>WORLD CUP BUDAPEST 2011</v>
      </c>
      <c r="C6299" t="str">
        <f>anotacoes!E6299</f>
        <v>SCHMITT</v>
      </c>
      <c r="D6299" t="str">
        <f>anotacoes!F6299</f>
        <v>SIDAKOV</v>
      </c>
      <c r="E6299" t="s">
        <v>10325</v>
      </c>
      <c r="F6299">
        <f>anotacoes!A6299</f>
        <v>90</v>
      </c>
      <c r="G6299">
        <f>anotacoes!B6299</f>
        <v>100</v>
      </c>
      <c r="H6299" t="str">
        <f>anotacoes!K6299</f>
        <v xml:space="preserve"> 00:08:58,736</v>
      </c>
      <c r="I6299" t="str">
        <f>anotacoes!L6299</f>
        <v xml:space="preserve"> 00:08:59,689</v>
      </c>
      <c r="J6299" t="str">
        <f>IF(L6299="PAUSE",E6299,IF(anotacoes!G6303=conversao_anotacoes!C6299,conversao_anotacoes!C6299,conversao_anotacoes!D6299))</f>
        <v>SCHMITT</v>
      </c>
      <c r="K6299" t="str">
        <f t="shared" si="196"/>
        <v>SIDAKOV</v>
      </c>
      <c r="L6299" t="str">
        <f>UPPER(anotacoes!H6299)</f>
        <v>DISPLACEMENT</v>
      </c>
      <c r="M6299" t="str">
        <f>IF(OR(L6299="ATTACK",L6299="FINTA"),"&lt;TECNICA&gt;",UPPER(anotacoes!I6299))</f>
        <v>TRY TO GRIP WITH CONTACT</v>
      </c>
      <c r="N6299" t="str">
        <f>IF(OR(L6299="ATTACK",L6299="FINTA"),UPPER(anotacoes!I6299),"")</f>
        <v/>
      </c>
      <c r="O6299" s="6" t="str">
        <f>IF(anotacoes!N6299=0,"",anotacoes!N6299)</f>
        <v/>
      </c>
      <c r="P6299" t="str">
        <f>IF(anotacoes!M6299=0,"",UPPER(anotacoes!M6299))</f>
        <v/>
      </c>
      <c r="Q6299" t="str">
        <f t="shared" si="197"/>
        <v>INSERT INTO CONVERSAO_LUTA_ACAO (cd_conversao, id_luta, sequencia, momento_inicio, momento_fim, quem_faz, quem_sofre, acao_tipo, acao, tecnica, direcao, pontuacao) VALUES (1, 90, 100, TRIM(' 00:08:58,736'), TRIM(' 00:08:59,689'), 'SCHMITT', 'SIDAKOV', 'DISPLACEMENT', 'TRY TO GRIP WITH CONTACT', NULL, NULL, NULL)</v>
      </c>
      <c r="R6299" t="s">
        <v>10327</v>
      </c>
    </row>
    <row r="6300" spans="1:18" hidden="1" x14ac:dyDescent="0.25">
      <c r="A6300" s="7">
        <f>anotacoes!D6300</f>
        <v>40587</v>
      </c>
      <c r="B6300" t="str">
        <f>anotacoes!C6300</f>
        <v>WORLD CUP BUDAPEST 2011</v>
      </c>
      <c r="C6300" t="str">
        <f>anotacoes!E6300</f>
        <v>SCHMITT</v>
      </c>
      <c r="D6300" t="str">
        <f>anotacoes!F6300</f>
        <v>SIDAKOV</v>
      </c>
      <c r="E6300" t="s">
        <v>10325</v>
      </c>
      <c r="F6300">
        <f>anotacoes!A6300</f>
        <v>90</v>
      </c>
      <c r="G6300">
        <f>anotacoes!B6300</f>
        <v>101</v>
      </c>
      <c r="H6300" t="str">
        <f>anotacoes!K6300</f>
        <v xml:space="preserve"> 00:08:59,689</v>
      </c>
      <c r="I6300" t="str">
        <f>anotacoes!L6300</f>
        <v xml:space="preserve"> 00:09:02,050</v>
      </c>
      <c r="J6300" t="str">
        <f>IF(L6300="PAUSE",E6300,IF(anotacoes!G6304=conversao_anotacoes!C6300,conversao_anotacoes!C6300,conversao_anotacoes!D6300))</f>
        <v>SCHMITT</v>
      </c>
      <c r="K6300" t="str">
        <f t="shared" si="196"/>
        <v>SIDAKOV</v>
      </c>
      <c r="L6300" t="str">
        <f>UPPER(anotacoes!H6300)</f>
        <v>GRIP TIME</v>
      </c>
      <c r="M6300" t="str">
        <f>IF(OR(L6300="ATTACK",L6300="FINTA"),"&lt;TECNICA&gt;",UPPER(anotacoes!I6300))</f>
        <v>LEFT COLLAR</v>
      </c>
      <c r="N6300" t="str">
        <f>IF(OR(L6300="ATTACK",L6300="FINTA"),UPPER(anotacoes!I6300),"")</f>
        <v/>
      </c>
      <c r="O6300" s="6" t="str">
        <f>IF(anotacoes!N6300=0,"",anotacoes!N6300)</f>
        <v/>
      </c>
      <c r="P6300" t="str">
        <f>IF(anotacoes!M6300=0,"",UPPER(anotacoes!M6300))</f>
        <v/>
      </c>
      <c r="Q6300" t="str">
        <f t="shared" si="197"/>
        <v>INSERT INTO CONVERSAO_LUTA_ACAO (cd_conversao, id_luta, sequencia, momento_inicio, momento_fim, quem_faz, quem_sofre, acao_tipo, acao, tecnica, direcao, pontuacao) VALUES (1, 90, 101, TRIM(' 00:08:59,689'), TRIM(' 00:09:02,050'), 'SCHMITT', 'SIDAKOV', 'GRIP TIME', 'LEFT COLLAR', NULL, NULL, NULL)</v>
      </c>
      <c r="R6300" t="s">
        <v>10327</v>
      </c>
    </row>
    <row r="6301" spans="1:18" hidden="1" x14ac:dyDescent="0.25">
      <c r="A6301" s="7">
        <f>anotacoes!D6301</f>
        <v>40587</v>
      </c>
      <c r="B6301" t="str">
        <f>anotacoes!C6301</f>
        <v>WORLD CUP BUDAPEST 2011</v>
      </c>
      <c r="C6301" t="str">
        <f>anotacoes!E6301</f>
        <v>SCHMITT</v>
      </c>
      <c r="D6301" t="str">
        <f>anotacoes!F6301</f>
        <v>SIDAKOV</v>
      </c>
      <c r="E6301" t="s">
        <v>10325</v>
      </c>
      <c r="F6301">
        <f>anotacoes!A6301</f>
        <v>90</v>
      </c>
      <c r="G6301">
        <f>anotacoes!B6301</f>
        <v>102</v>
      </c>
      <c r="H6301" t="str">
        <f>anotacoes!K6301</f>
        <v xml:space="preserve"> 00:09:02,050</v>
      </c>
      <c r="I6301" t="str">
        <f>anotacoes!L6301</f>
        <v xml:space="preserve"> 00:09:07,691</v>
      </c>
      <c r="J6301" t="str">
        <f>IF(L6301="PAUSE",E6301,IF(anotacoes!G6305=conversao_anotacoes!C6301,conversao_anotacoes!C6301,conversao_anotacoes!D6301))</f>
        <v>SCHMITT</v>
      </c>
      <c r="K6301" t="str">
        <f t="shared" si="196"/>
        <v>SIDAKOV</v>
      </c>
      <c r="L6301" t="str">
        <f>UPPER(anotacoes!H6301)</f>
        <v>GRIP TIME</v>
      </c>
      <c r="M6301" t="str">
        <f>IF(OR(L6301="ATTACK",L6301="FINTA"),"&lt;TECNICA&gt;",UPPER(anotacoes!I6301))</f>
        <v>LEFT COLLAR RIGHT SLEEVE</v>
      </c>
      <c r="N6301" t="str">
        <f>IF(OR(L6301="ATTACK",L6301="FINTA"),UPPER(anotacoes!I6301),"")</f>
        <v/>
      </c>
      <c r="O6301" s="6" t="str">
        <f>IF(anotacoes!N6301=0,"",anotacoes!N6301)</f>
        <v/>
      </c>
      <c r="P6301" t="str">
        <f>IF(anotacoes!M6301=0,"",UPPER(anotacoes!M6301))</f>
        <v/>
      </c>
      <c r="Q6301" t="str">
        <f t="shared" si="197"/>
        <v>INSERT INTO CONVERSAO_LUTA_ACAO (cd_conversao, id_luta, sequencia, momento_inicio, momento_fim, quem_faz, quem_sofre, acao_tipo, acao, tecnica, direcao, pontuacao) VALUES (1, 90, 102, TRIM(' 00:09:02,050'), TRIM(' 00:09:07,691'), 'SCHMITT', 'SIDAKOV', 'GRIP TIME', 'LEFT COLLAR RIGHT SLEEVE', NULL, NULL, NULL)</v>
      </c>
      <c r="R6301" t="s">
        <v>10327</v>
      </c>
    </row>
    <row r="6302" spans="1:18" hidden="1" x14ac:dyDescent="0.25">
      <c r="A6302" s="7">
        <f>anotacoes!D6302</f>
        <v>40587</v>
      </c>
      <c r="B6302" t="str">
        <f>anotacoes!C6302</f>
        <v>WORLD CUP BUDAPEST 2011</v>
      </c>
      <c r="C6302" t="str">
        <f>anotacoes!E6302</f>
        <v>SCHMITT</v>
      </c>
      <c r="D6302" t="str">
        <f>anotacoes!F6302</f>
        <v>SIDAKOV</v>
      </c>
      <c r="E6302" t="s">
        <v>10325</v>
      </c>
      <c r="F6302">
        <f>anotacoes!A6302</f>
        <v>90</v>
      </c>
      <c r="G6302">
        <f>anotacoes!B6302</f>
        <v>103</v>
      </c>
      <c r="H6302" t="str">
        <f>anotacoes!K6302</f>
        <v xml:space="preserve"> 00:09:07,691</v>
      </c>
      <c r="I6302" t="str">
        <f>anotacoes!L6302</f>
        <v xml:space="preserve"> 00:09:07,827</v>
      </c>
      <c r="J6302" t="str">
        <f>IF(L6302="PAUSE",E6302,IF(anotacoes!G6306=conversao_anotacoes!C6302,conversao_anotacoes!C6302,conversao_anotacoes!D6302))</f>
        <v>SCHMITT</v>
      </c>
      <c r="K6302" t="str">
        <f t="shared" si="196"/>
        <v>SIDAKOV</v>
      </c>
      <c r="L6302" t="str">
        <f>UPPER(anotacoes!H6302)</f>
        <v>DEFENSE</v>
      </c>
      <c r="M6302" t="str">
        <f>IF(OR(L6302="ATTACK",L6302="FINTA"),"&lt;TECNICA&gt;",UPPER(anotacoes!I6302))</f>
        <v>TAE-SABAKI RIGHT INCLINED</v>
      </c>
      <c r="N6302" t="str">
        <f>IF(OR(L6302="ATTACK",L6302="FINTA"),UPPER(anotacoes!I6302),"")</f>
        <v/>
      </c>
      <c r="O6302" s="6" t="str">
        <f>IF(anotacoes!N6302=0,"",anotacoes!N6302)</f>
        <v/>
      </c>
      <c r="P6302" t="str">
        <f>IF(anotacoes!M6302=0,"",UPPER(anotacoes!M6302))</f>
        <v/>
      </c>
      <c r="Q6302" t="str">
        <f t="shared" si="197"/>
        <v>INSERT INTO CONVERSAO_LUTA_ACAO (cd_conversao, id_luta, sequencia, momento_inicio, momento_fim, quem_faz, quem_sofre, acao_tipo, acao, tecnica, direcao, pontuacao) VALUES (1, 90, 103, TRIM(' 00:09:07,691'), TRIM(' 00:09:07,827'), 'SCHMITT', 'SIDAKOV', 'DEFENSE', 'TAE-SABAKI RIGHT INCLINED', NULL, NULL, NULL)</v>
      </c>
      <c r="R6302" t="s">
        <v>10327</v>
      </c>
    </row>
    <row r="6303" spans="1:18" hidden="1" x14ac:dyDescent="0.25">
      <c r="A6303" s="7">
        <f>anotacoes!D6303</f>
        <v>40587</v>
      </c>
      <c r="B6303" t="str">
        <f>anotacoes!C6303</f>
        <v>WORLD CUP BUDAPEST 2011</v>
      </c>
      <c r="C6303" t="str">
        <f>anotacoes!E6303</f>
        <v>SCHMITT</v>
      </c>
      <c r="D6303" t="str">
        <f>anotacoes!F6303</f>
        <v>SIDAKOV</v>
      </c>
      <c r="E6303" t="s">
        <v>10325</v>
      </c>
      <c r="F6303">
        <f>anotacoes!A6303</f>
        <v>90</v>
      </c>
      <c r="G6303">
        <f>anotacoes!B6303</f>
        <v>104</v>
      </c>
      <c r="H6303" t="str">
        <f>anotacoes!K6303</f>
        <v xml:space="preserve"> 00:09:07,985</v>
      </c>
      <c r="I6303" t="str">
        <f>anotacoes!L6303</f>
        <v xml:space="preserve"> 00:09:11,338</v>
      </c>
      <c r="J6303" t="str">
        <f>IF(L6303="PAUSE",E6303,IF(anotacoes!G6307=conversao_anotacoes!C6303,conversao_anotacoes!C6303,conversao_anotacoes!D6303))</f>
        <v>&lt;ARBITRO_DESCONHECIDO&gt;</v>
      </c>
      <c r="K6303" t="str">
        <f t="shared" si="196"/>
        <v/>
      </c>
      <c r="L6303" t="str">
        <f>UPPER(anotacoes!H6303)</f>
        <v>PAUSE</v>
      </c>
      <c r="M6303" t="str">
        <f>IF(OR(L6303="ATTACK",L6303="FINTA"),"&lt;TECNICA&gt;",UPPER(anotacoes!I6303))</f>
        <v>SCORE WITH SHIDO</v>
      </c>
      <c r="N6303" t="str">
        <f>IF(OR(L6303="ATTACK",L6303="FINTA"),UPPER(anotacoes!I6303),"")</f>
        <v/>
      </c>
      <c r="O6303" s="6" t="str">
        <f>IF(anotacoes!N6303=0,"",anotacoes!N6303)</f>
        <v/>
      </c>
      <c r="P6303" t="str">
        <f>IF(anotacoes!M6303=0,"",UPPER(anotacoes!M6303))</f>
        <v/>
      </c>
      <c r="Q6303" t="str">
        <f t="shared" si="197"/>
        <v>INSERT INTO CONVERSAO_LUTA_ACAO (cd_conversao, id_luta, sequencia, momento_inicio, momento_fim, quem_faz, quem_sofre, acao_tipo, acao, tecnica, direcao, pontuacao) VALUES (1, 90, 104, TRIM(' 00:09:07,985'), TRIM(' 00:09:11,338'), '&lt;ARBITRO_DESCONHECIDO&gt;', '', 'PAUSE', 'SCORE WITH SHIDO', NULL, NULL, NULL)</v>
      </c>
      <c r="R6303" t="s">
        <v>10327</v>
      </c>
    </row>
    <row r="6304" spans="1:18" hidden="1" x14ac:dyDescent="0.25">
      <c r="A6304" s="7">
        <f>anotacoes!D6304</f>
        <v>40587</v>
      </c>
      <c r="B6304" t="str">
        <f>anotacoes!C6304</f>
        <v>WORLD CUP BUDAPEST 2011</v>
      </c>
      <c r="C6304" t="str">
        <f>anotacoes!E6304</f>
        <v>SCHMITT</v>
      </c>
      <c r="D6304" t="str">
        <f>anotacoes!F6304</f>
        <v>SIDAKOV</v>
      </c>
      <c r="E6304" t="s">
        <v>10325</v>
      </c>
      <c r="F6304">
        <f>anotacoes!A6304</f>
        <v>90</v>
      </c>
      <c r="G6304">
        <f>anotacoes!B6304</f>
        <v>105</v>
      </c>
      <c r="H6304" t="str">
        <f>anotacoes!K6304</f>
        <v xml:space="preserve"> 00:09:11,338</v>
      </c>
      <c r="I6304" t="str">
        <f>anotacoes!L6304</f>
        <v xml:space="preserve"> 00:09:16,579</v>
      </c>
      <c r="J6304" t="str">
        <f>IF(L6304="PAUSE",E6304,IF(anotacoes!G6308=conversao_anotacoes!C6304,conversao_anotacoes!C6304,conversao_anotacoes!D6304))</f>
        <v>SCHMITT</v>
      </c>
      <c r="K6304" t="str">
        <f t="shared" si="196"/>
        <v>SIDAKOV</v>
      </c>
      <c r="L6304" t="str">
        <f>UPPER(anotacoes!H6304)</f>
        <v>GRIP TIME</v>
      </c>
      <c r="M6304" t="str">
        <f>IF(OR(L6304="ATTACK",L6304="FINTA"),"&lt;TECNICA&gt;",UPPER(anotacoes!I6304))</f>
        <v>LEFT COLLAR RIGHT SLEEVE</v>
      </c>
      <c r="N6304" t="str">
        <f>IF(OR(L6304="ATTACK",L6304="FINTA"),UPPER(anotacoes!I6304),"")</f>
        <v/>
      </c>
      <c r="O6304" s="6" t="str">
        <f>IF(anotacoes!N6304=0,"",anotacoes!N6304)</f>
        <v/>
      </c>
      <c r="P6304" t="str">
        <f>IF(anotacoes!M6304=0,"",UPPER(anotacoes!M6304))</f>
        <v/>
      </c>
      <c r="Q6304" t="str">
        <f t="shared" si="197"/>
        <v>INSERT INTO CONVERSAO_LUTA_ACAO (cd_conversao, id_luta, sequencia, momento_inicio, momento_fim, quem_faz, quem_sofre, acao_tipo, acao, tecnica, direcao, pontuacao) VALUES (1, 90, 105, TRIM(' 00:09:11,338'), TRIM(' 00:09:16,579'), 'SCHMITT', 'SIDAKOV', 'GRIP TIME', 'LEFT COLLAR RIGHT SLEEVE', NULL, NULL, NULL)</v>
      </c>
      <c r="R6304" t="s">
        <v>10327</v>
      </c>
    </row>
    <row r="6305" spans="1:18" hidden="1" x14ac:dyDescent="0.25">
      <c r="A6305" s="7">
        <f>anotacoes!D6305</f>
        <v>40587</v>
      </c>
      <c r="B6305" t="str">
        <f>anotacoes!C6305</f>
        <v>WORLD CUP BUDAPEST 2011</v>
      </c>
      <c r="C6305" t="str">
        <f>anotacoes!E6305</f>
        <v>SCHMITT</v>
      </c>
      <c r="D6305" t="str">
        <f>anotacoes!F6305</f>
        <v>SIDAKOV</v>
      </c>
      <c r="E6305" t="s">
        <v>10325</v>
      </c>
      <c r="F6305">
        <f>anotacoes!A6305</f>
        <v>90</v>
      </c>
      <c r="G6305">
        <f>anotacoes!B6305</f>
        <v>106</v>
      </c>
      <c r="H6305" t="str">
        <f>anotacoes!K6305</f>
        <v xml:space="preserve"> 00:09:16,579</v>
      </c>
      <c r="I6305" t="str">
        <f>anotacoes!L6305</f>
        <v xml:space="preserve"> 00:09:16,579</v>
      </c>
      <c r="J6305" t="str">
        <f>IF(L6305="PAUSE",E6305,IF(anotacoes!G6309=conversao_anotacoes!C6305,conversao_anotacoes!C6305,conversao_anotacoes!D6305))</f>
        <v>SCHMITT</v>
      </c>
      <c r="K6305" t="str">
        <f t="shared" si="196"/>
        <v>SIDAKOV</v>
      </c>
      <c r="L6305" t="str">
        <f>UPPER(anotacoes!H6305)</f>
        <v>FINTA</v>
      </c>
      <c r="M6305" t="str">
        <f>IF(OR(L6305="ATTACK",L6305="FINTA"),"&lt;TECNICA&gt;",UPPER(anotacoes!I6305))</f>
        <v>&lt;TECNICA&gt;</v>
      </c>
      <c r="N6305" t="str">
        <f>IF(OR(L6305="ATTACK",L6305="FINTA"),UPPER(anotacoes!I6305),"")</f>
        <v>OUCHI GARI RIGHT</v>
      </c>
      <c r="O6305" s="6" t="str">
        <f>IF(anotacoes!N6305=0,"",anotacoes!N6305)</f>
        <v/>
      </c>
      <c r="P6305" t="str">
        <f>IF(anotacoes!M6305=0,"",UPPER(anotacoes!M6305))</f>
        <v/>
      </c>
      <c r="Q6305" t="str">
        <f t="shared" si="197"/>
        <v>INSERT INTO CONVERSAO_LUTA_ACAO (cd_conversao, id_luta, sequencia, momento_inicio, momento_fim, quem_faz, quem_sofre, acao_tipo, acao, tecnica, direcao, pontuacao) VALUES (1, 90, 106, TRIM(' 00:09:16,579'), TRIM(' 00:09:16,579'), 'SCHMITT', 'SIDAKOV', 'FINTA', '&lt;TECNICA&gt;', 'OUCHI GARI RIGHT', NULL, NULL)</v>
      </c>
      <c r="R6305" t="s">
        <v>10327</v>
      </c>
    </row>
    <row r="6306" spans="1:18" hidden="1" x14ac:dyDescent="0.25">
      <c r="A6306" s="7">
        <f>anotacoes!D6306</f>
        <v>40587</v>
      </c>
      <c r="B6306" t="str">
        <f>anotacoes!C6306</f>
        <v>WORLD CUP BUDAPEST 2011</v>
      </c>
      <c r="C6306" t="str">
        <f>anotacoes!E6306</f>
        <v>SCHMITT</v>
      </c>
      <c r="D6306" t="str">
        <f>anotacoes!F6306</f>
        <v>SIDAKOV</v>
      </c>
      <c r="E6306" t="s">
        <v>10325</v>
      </c>
      <c r="F6306">
        <f>anotacoes!A6306</f>
        <v>90</v>
      </c>
      <c r="G6306">
        <f>anotacoes!B6306</f>
        <v>107</v>
      </c>
      <c r="H6306" t="str">
        <f>anotacoes!K6306</f>
        <v xml:space="preserve"> 00:09:16,579</v>
      </c>
      <c r="I6306" t="str">
        <f>anotacoes!L6306</f>
        <v xml:space="preserve"> 00:09:18,015</v>
      </c>
      <c r="J6306" t="str">
        <f>IF(L6306="PAUSE",E6306,IF(anotacoes!G6310=conversao_anotacoes!C6306,conversao_anotacoes!C6306,conversao_anotacoes!D6306))</f>
        <v>SCHMITT</v>
      </c>
      <c r="K6306" t="str">
        <f t="shared" si="196"/>
        <v>SIDAKOV</v>
      </c>
      <c r="L6306" t="str">
        <f>UPPER(anotacoes!H6306)</f>
        <v>GRIP TIME</v>
      </c>
      <c r="M6306" t="str">
        <f>IF(OR(L6306="ATTACK",L6306="FINTA"),"&lt;TECNICA&gt;",UPPER(anotacoes!I6306))</f>
        <v>LEFT COLLAR RIGHT SLEEVE</v>
      </c>
      <c r="N6306" t="str">
        <f>IF(OR(L6306="ATTACK",L6306="FINTA"),UPPER(anotacoes!I6306),"")</f>
        <v/>
      </c>
      <c r="O6306" s="6" t="str">
        <f>IF(anotacoes!N6306=0,"",anotacoes!N6306)</f>
        <v/>
      </c>
      <c r="P6306" t="str">
        <f>IF(anotacoes!M6306=0,"",UPPER(anotacoes!M6306))</f>
        <v/>
      </c>
      <c r="Q6306" t="str">
        <f t="shared" si="197"/>
        <v>INSERT INTO CONVERSAO_LUTA_ACAO (cd_conversao, id_luta, sequencia, momento_inicio, momento_fim, quem_faz, quem_sofre, acao_tipo, acao, tecnica, direcao, pontuacao) VALUES (1, 90, 107, TRIM(' 00:09:16,579'), TRIM(' 00:09:18,015'), 'SCHMITT', 'SIDAKOV', 'GRIP TIME', 'LEFT COLLAR RIGHT SLEEVE', NULL, NULL, NULL)</v>
      </c>
      <c r="R6306" t="s">
        <v>10327</v>
      </c>
    </row>
    <row r="6307" spans="1:18" hidden="1" x14ac:dyDescent="0.25">
      <c r="A6307" s="7">
        <f>anotacoes!D6307</f>
        <v>40587</v>
      </c>
      <c r="B6307" t="str">
        <f>anotacoes!C6307</f>
        <v>WORLD CUP BUDAPEST 2011</v>
      </c>
      <c r="C6307" t="str">
        <f>anotacoes!E6307</f>
        <v>SCHMITT</v>
      </c>
      <c r="D6307" t="str">
        <f>anotacoes!F6307</f>
        <v>SIDAKOV</v>
      </c>
      <c r="E6307" t="s">
        <v>10325</v>
      </c>
      <c r="F6307">
        <f>anotacoes!A6307</f>
        <v>90</v>
      </c>
      <c r="G6307">
        <f>anotacoes!B6307</f>
        <v>108</v>
      </c>
      <c r="H6307" t="str">
        <f>anotacoes!K6307</f>
        <v xml:space="preserve"> 00:09:18,015</v>
      </c>
      <c r="I6307" t="str">
        <f>anotacoes!L6307</f>
        <v xml:space="preserve"> 00:09:19,343</v>
      </c>
      <c r="J6307" t="str">
        <f>IF(L6307="PAUSE",E6307,IF(anotacoes!G6311=conversao_anotacoes!C6307,conversao_anotacoes!C6307,conversao_anotacoes!D6307))</f>
        <v>SCHMITT</v>
      </c>
      <c r="K6307" t="str">
        <f t="shared" si="196"/>
        <v>SIDAKOV</v>
      </c>
      <c r="L6307" t="str">
        <f>UPPER(anotacoes!H6307)</f>
        <v>ATTACK</v>
      </c>
      <c r="M6307" t="str">
        <f>IF(OR(L6307="ATTACK",L6307="FINTA"),"&lt;TECNICA&gt;",UPPER(anotacoes!I6307))</f>
        <v>&lt;TECNICA&gt;</v>
      </c>
      <c r="N6307" t="str">
        <f>IF(OR(L6307="ATTACK",L6307="FINTA"),UPPER(anotacoes!I6307),"")</f>
        <v>SEOI NAGE</v>
      </c>
      <c r="O6307" s="6">
        <f>IF(anotacoes!N6307=0,"",anotacoes!N6307)</f>
        <v>6</v>
      </c>
      <c r="P6307" t="str">
        <f>IF(anotacoes!M6307=0,"",UPPER(anotacoes!M6307))</f>
        <v/>
      </c>
      <c r="Q6307" t="str">
        <f t="shared" si="197"/>
        <v>INSERT INTO CONVERSAO_LUTA_ACAO (cd_conversao, id_luta, sequencia, momento_inicio, momento_fim, quem_faz, quem_sofre, acao_tipo, acao, tecnica, direcao, pontuacao) VALUES (1, 90, 108, TRIM(' 00:09:18,015'), TRIM(' 00:09:19,343'), 'SCHMITT', 'SIDAKOV', 'ATTACK', '&lt;TECNICA&gt;', 'SEOI NAGE', 6, NULL)</v>
      </c>
      <c r="R6307" t="s">
        <v>10327</v>
      </c>
    </row>
    <row r="6308" spans="1:18" hidden="1" x14ac:dyDescent="0.25">
      <c r="A6308" s="7">
        <f>anotacoes!D6308</f>
        <v>40587</v>
      </c>
      <c r="B6308" t="str">
        <f>anotacoes!C6308</f>
        <v>WORLD CUP BUDAPEST 2011</v>
      </c>
      <c r="C6308" t="str">
        <f>anotacoes!E6308</f>
        <v>SCHMITT</v>
      </c>
      <c r="D6308" t="str">
        <f>anotacoes!F6308</f>
        <v>SIDAKOV</v>
      </c>
      <c r="E6308" t="s">
        <v>10325</v>
      </c>
      <c r="F6308">
        <f>anotacoes!A6308</f>
        <v>90</v>
      </c>
      <c r="G6308">
        <f>anotacoes!B6308</f>
        <v>109</v>
      </c>
      <c r="H6308" t="str">
        <f>anotacoes!K6308</f>
        <v xml:space="preserve"> 00:09:19,524</v>
      </c>
      <c r="I6308" t="str">
        <f>anotacoes!L6308</f>
        <v xml:space="preserve"> 00:10:03,399</v>
      </c>
      <c r="J6308" t="str">
        <f>IF(L6308="PAUSE",E6308,IF(anotacoes!G6312=conversao_anotacoes!C6308,conversao_anotacoes!C6308,conversao_anotacoes!D6308))</f>
        <v>&lt;ARBITRO_DESCONHECIDO&gt;</v>
      </c>
      <c r="K6308" t="str">
        <f t="shared" si="196"/>
        <v/>
      </c>
      <c r="L6308" t="str">
        <f>UPPER(anotacoes!H6308)</f>
        <v>PAUSE</v>
      </c>
      <c r="M6308" t="str">
        <f>IF(OR(L6308="ATTACK",L6308="FINTA"),"&lt;TECNICA&gt;",UPPER(anotacoes!I6308))</f>
        <v>&lt;NAO_CLASSIFICADO&gt;</v>
      </c>
      <c r="N6308" t="str">
        <f>IF(OR(L6308="ATTACK",L6308="FINTA"),UPPER(anotacoes!I6308),"")</f>
        <v/>
      </c>
      <c r="O6308" s="6" t="str">
        <f>IF(anotacoes!N6308=0,"",anotacoes!N6308)</f>
        <v/>
      </c>
      <c r="P6308" t="str">
        <f>IF(anotacoes!M6308=0,"",UPPER(anotacoes!M6308))</f>
        <v/>
      </c>
      <c r="Q6308" t="str">
        <f t="shared" si="197"/>
        <v>INSERT INTO CONVERSAO_LUTA_ACAO (cd_conversao, id_luta, sequencia, momento_inicio, momento_fim, quem_faz, quem_sofre, acao_tipo, acao, tecnica, direcao, pontuacao) VALUES (1, 90, 109, TRIM(' 00:09:19,524'), TRIM(' 00:10:03,399'), '&lt;ARBITRO_DESCONHECIDO&gt;', '', 'PAUSE', '&lt;NAO_CLASSIFICADO&gt;', NULL, NULL, NULL)</v>
      </c>
      <c r="R6308" t="s">
        <v>10327</v>
      </c>
    </row>
    <row r="6309" spans="1:18" hidden="1" x14ac:dyDescent="0.25">
      <c r="A6309" s="7">
        <f>anotacoes!D6309</f>
        <v>40601</v>
      </c>
      <c r="B6309" t="str">
        <f>anotacoes!C6309</f>
        <v>WORLD CUP WARSAW 2011</v>
      </c>
      <c r="C6309" t="str">
        <f>anotacoes!E6309</f>
        <v>SCHMITT</v>
      </c>
      <c r="D6309" t="str">
        <f>anotacoes!F6309</f>
        <v>GUTSHE</v>
      </c>
      <c r="E6309" t="s">
        <v>10325</v>
      </c>
      <c r="F6309">
        <f>anotacoes!A6309</f>
        <v>91</v>
      </c>
      <c r="G6309">
        <f>anotacoes!B6309</f>
        <v>1</v>
      </c>
      <c r="H6309" t="str">
        <f>anotacoes!K6309</f>
        <v xml:space="preserve"> 00:00:01,165</v>
      </c>
      <c r="I6309" t="str">
        <f>anotacoes!L6309</f>
        <v xml:space="preserve"> 00:00:16,272</v>
      </c>
      <c r="J6309" t="str">
        <f>IF(L6309="PAUSE",E6309,IF(anotacoes!G6313=conversao_anotacoes!C6309,conversao_anotacoes!C6309,conversao_anotacoes!D6309))</f>
        <v>SCHMITT</v>
      </c>
      <c r="K6309" t="str">
        <f t="shared" si="196"/>
        <v>GUTSHE</v>
      </c>
      <c r="L6309" t="str">
        <f>UPPER(anotacoes!H6309)</f>
        <v>DISPLACEMENT</v>
      </c>
      <c r="M6309" t="str">
        <f>IF(OR(L6309="ATTACK",L6309="FINTA"),"&lt;TECNICA&gt;",UPPER(anotacoes!I6309))</f>
        <v>2-3 STEP HESITANT RIGHT</v>
      </c>
      <c r="N6309" t="str">
        <f>IF(OR(L6309="ATTACK",L6309="FINTA"),UPPER(anotacoes!I6309),"")</f>
        <v/>
      </c>
      <c r="O6309" s="6" t="str">
        <f>IF(anotacoes!N6309=0,"",anotacoes!N6309)</f>
        <v/>
      </c>
      <c r="P6309" t="str">
        <f>IF(anotacoes!M6309=0,"",UPPER(anotacoes!M6309))</f>
        <v/>
      </c>
      <c r="Q6309" t="str">
        <f t="shared" si="197"/>
        <v>INSERT INTO CONVERSAO_LUTA_ACAO (cd_conversao, id_luta, sequencia, momento_inicio, momento_fim, quem_faz, quem_sofre, acao_tipo, acao, tecnica, direcao, pontuacao) VALUES (1, 91, 1, TRIM(' 00:00:01,165'), TRIM(' 00:00:16,272'), 'SCHMITT', 'GUTSHE', 'DISPLACEMENT', '2-3 STEP HESITANT RIGHT', NULL, NULL, NULL)</v>
      </c>
      <c r="R6309" t="s">
        <v>10327</v>
      </c>
    </row>
    <row r="6310" spans="1:18" hidden="1" x14ac:dyDescent="0.25">
      <c r="A6310" s="7">
        <f>anotacoes!D6310</f>
        <v>40601</v>
      </c>
      <c r="B6310" t="str">
        <f>anotacoes!C6310</f>
        <v>WORLD CUP WARSAW 2011</v>
      </c>
      <c r="C6310" t="str">
        <f>anotacoes!E6310</f>
        <v>SCHMITT</v>
      </c>
      <c r="D6310" t="str">
        <f>anotacoes!F6310</f>
        <v>GUTSHE</v>
      </c>
      <c r="E6310" t="s">
        <v>10325</v>
      </c>
      <c r="F6310">
        <f>anotacoes!A6310</f>
        <v>91</v>
      </c>
      <c r="G6310">
        <f>anotacoes!B6310</f>
        <v>2</v>
      </c>
      <c r="H6310" t="str">
        <f>anotacoes!K6310</f>
        <v xml:space="preserve"> 00:00:16,272</v>
      </c>
      <c r="I6310" t="str">
        <f>anotacoes!L6310</f>
        <v xml:space="preserve"> 00:00:18,123</v>
      </c>
      <c r="J6310" t="str">
        <f>IF(L6310="PAUSE",E6310,IF(anotacoes!G6314=conversao_anotacoes!C6310,conversao_anotacoes!C6310,conversao_anotacoes!D6310))</f>
        <v>SCHMITT</v>
      </c>
      <c r="K6310" t="str">
        <f t="shared" si="196"/>
        <v>GUTSHE</v>
      </c>
      <c r="L6310" t="str">
        <f>UPPER(anotacoes!H6310)</f>
        <v>DISPLACEMENT</v>
      </c>
      <c r="M6310" t="str">
        <f>IF(OR(L6310="ATTACK",L6310="FINTA"),"&lt;TECNICA&gt;",UPPER(anotacoes!I6310))</f>
        <v>TRY TO GRIP WITH CONTACT</v>
      </c>
      <c r="N6310" t="str">
        <f>IF(OR(L6310="ATTACK",L6310="FINTA"),UPPER(anotacoes!I6310),"")</f>
        <v/>
      </c>
      <c r="O6310" s="6" t="str">
        <f>IF(anotacoes!N6310=0,"",anotacoes!N6310)</f>
        <v/>
      </c>
      <c r="P6310" t="str">
        <f>IF(anotacoes!M6310=0,"",UPPER(anotacoes!M6310))</f>
        <v/>
      </c>
      <c r="Q6310" t="str">
        <f t="shared" si="197"/>
        <v>INSERT INTO CONVERSAO_LUTA_ACAO (cd_conversao, id_luta, sequencia, momento_inicio, momento_fim, quem_faz, quem_sofre, acao_tipo, acao, tecnica, direcao, pontuacao) VALUES (1, 91, 2, TRIM(' 00:00:16,272'), TRIM(' 00:00:18,123'), 'SCHMITT', 'GUTSHE', 'DISPLACEMENT', 'TRY TO GRIP WITH CONTACT', NULL, NULL, NULL)</v>
      </c>
      <c r="R6310" t="s">
        <v>10327</v>
      </c>
    </row>
    <row r="6311" spans="1:18" hidden="1" x14ac:dyDescent="0.25">
      <c r="A6311" s="7">
        <f>anotacoes!D6311</f>
        <v>40601</v>
      </c>
      <c r="B6311" t="str">
        <f>anotacoes!C6311</f>
        <v>WORLD CUP WARSAW 2011</v>
      </c>
      <c r="C6311" t="str">
        <f>anotacoes!E6311</f>
        <v>SCHMITT</v>
      </c>
      <c r="D6311" t="str">
        <f>anotacoes!F6311</f>
        <v>GUTSHE</v>
      </c>
      <c r="E6311" t="s">
        <v>10325</v>
      </c>
      <c r="F6311">
        <f>anotacoes!A6311</f>
        <v>91</v>
      </c>
      <c r="G6311">
        <f>anotacoes!B6311</f>
        <v>3</v>
      </c>
      <c r="H6311" t="str">
        <f>anotacoes!K6311</f>
        <v xml:space="preserve"> 00:00:18,123</v>
      </c>
      <c r="I6311" t="str">
        <f>anotacoes!L6311</f>
        <v xml:space="preserve"> 00:00:20,079</v>
      </c>
      <c r="J6311" t="str">
        <f>IF(L6311="PAUSE",E6311,IF(anotacoes!G6315=conversao_anotacoes!C6311,conversao_anotacoes!C6311,conversao_anotacoes!D6311))</f>
        <v>SCHMITT</v>
      </c>
      <c r="K6311" t="str">
        <f t="shared" si="196"/>
        <v>GUTSHE</v>
      </c>
      <c r="L6311" t="str">
        <f>UPPER(anotacoes!H6311)</f>
        <v>GRIP TIME</v>
      </c>
      <c r="M6311" t="str">
        <f>IF(OR(L6311="ATTACK",L6311="FINTA"),"&lt;TECNICA&gt;",UPPER(anotacoes!I6311))</f>
        <v>LEFT COLLAR RIGHT SLEEVE</v>
      </c>
      <c r="N6311" t="str">
        <f>IF(OR(L6311="ATTACK",L6311="FINTA"),UPPER(anotacoes!I6311),"")</f>
        <v/>
      </c>
      <c r="O6311" s="6" t="str">
        <f>IF(anotacoes!N6311=0,"",anotacoes!N6311)</f>
        <v/>
      </c>
      <c r="P6311" t="str">
        <f>IF(anotacoes!M6311=0,"",UPPER(anotacoes!M6311))</f>
        <v/>
      </c>
      <c r="Q6311" t="str">
        <f t="shared" si="197"/>
        <v>INSERT INTO CONVERSAO_LUTA_ACAO (cd_conversao, id_luta, sequencia, momento_inicio, momento_fim, quem_faz, quem_sofre, acao_tipo, acao, tecnica, direcao, pontuacao) VALUES (1, 91, 3, TRIM(' 00:00:18,123'), TRIM(' 00:00:20,079'), 'SCHMITT', 'GUTSHE', 'GRIP TIME', 'LEFT COLLAR RIGHT SLEEVE', NULL, NULL, NULL)</v>
      </c>
      <c r="R6311" t="s">
        <v>10327</v>
      </c>
    </row>
    <row r="6312" spans="1:18" hidden="1" x14ac:dyDescent="0.25">
      <c r="A6312" s="7">
        <f>anotacoes!D6312</f>
        <v>40601</v>
      </c>
      <c r="B6312" t="str">
        <f>anotacoes!C6312</f>
        <v>WORLD CUP WARSAW 2011</v>
      </c>
      <c r="C6312" t="str">
        <f>anotacoes!E6312</f>
        <v>SCHMITT</v>
      </c>
      <c r="D6312" t="str">
        <f>anotacoes!F6312</f>
        <v>GUTSHE</v>
      </c>
      <c r="E6312" t="s">
        <v>10325</v>
      </c>
      <c r="F6312">
        <f>anotacoes!A6312</f>
        <v>91</v>
      </c>
      <c r="G6312">
        <f>anotacoes!B6312</f>
        <v>4</v>
      </c>
      <c r="H6312" t="str">
        <f>anotacoes!K6312</f>
        <v xml:space="preserve"> 00:00:20,079</v>
      </c>
      <c r="I6312" t="str">
        <f>anotacoes!L6312</f>
        <v xml:space="preserve"> 00:00:21,098</v>
      </c>
      <c r="J6312" t="str">
        <f>IF(L6312="PAUSE",E6312,IF(anotacoes!G6316=conversao_anotacoes!C6312,conversao_anotacoes!C6312,conversao_anotacoes!D6312))</f>
        <v>SCHMITT</v>
      </c>
      <c r="K6312" t="str">
        <f t="shared" si="196"/>
        <v>GUTSHE</v>
      </c>
      <c r="L6312" t="str">
        <f>UPPER(anotacoes!H6312)</f>
        <v>TRANSITION</v>
      </c>
      <c r="M6312" t="str">
        <f>IF(OR(L6312="ATTACK",L6312="FINTA"),"&lt;TECNICA&gt;",UPPER(anotacoes!I6312))</f>
        <v>WITHOUT ATTACK</v>
      </c>
      <c r="N6312" t="str">
        <f>IF(OR(L6312="ATTACK",L6312="FINTA"),UPPER(anotacoes!I6312),"")</f>
        <v/>
      </c>
      <c r="O6312" s="6" t="str">
        <f>IF(anotacoes!N6312=0,"",anotacoes!N6312)</f>
        <v/>
      </c>
      <c r="P6312" t="str">
        <f>IF(anotacoes!M6312=0,"",UPPER(anotacoes!M6312))</f>
        <v/>
      </c>
      <c r="Q6312" t="str">
        <f t="shared" si="197"/>
        <v>INSERT INTO CONVERSAO_LUTA_ACAO (cd_conversao, id_luta, sequencia, momento_inicio, momento_fim, quem_faz, quem_sofre, acao_tipo, acao, tecnica, direcao, pontuacao) VALUES (1, 91, 4, TRIM(' 00:00:20,079'), TRIM(' 00:00:21,098'), 'SCHMITT', 'GUTSHE', 'TRANSITION', 'WITHOUT ATTACK', NULL, NULL, NULL)</v>
      </c>
      <c r="R6312" t="s">
        <v>10327</v>
      </c>
    </row>
    <row r="6313" spans="1:18" hidden="1" x14ac:dyDescent="0.25">
      <c r="A6313" s="7">
        <f>anotacoes!D6313</f>
        <v>40601</v>
      </c>
      <c r="B6313" t="str">
        <f>anotacoes!C6313</f>
        <v>WORLD CUP WARSAW 2011</v>
      </c>
      <c r="C6313" t="str">
        <f>anotacoes!E6313</f>
        <v>SCHMITT</v>
      </c>
      <c r="D6313" t="str">
        <f>anotacoes!F6313</f>
        <v>GUTSHE</v>
      </c>
      <c r="E6313" t="s">
        <v>10325</v>
      </c>
      <c r="F6313">
        <f>anotacoes!A6313</f>
        <v>91</v>
      </c>
      <c r="G6313">
        <f>anotacoes!B6313</f>
        <v>5</v>
      </c>
      <c r="H6313" t="str">
        <f>anotacoes!K6313</f>
        <v xml:space="preserve"> 00:00:21,098</v>
      </c>
      <c r="I6313" t="str">
        <f>anotacoes!L6313</f>
        <v xml:space="preserve"> 00:00:26,939</v>
      </c>
      <c r="J6313" t="str">
        <f>IF(L6313="PAUSE",E6313,IF(anotacoes!G6317=conversao_anotacoes!C6313,conversao_anotacoes!C6313,conversao_anotacoes!D6313))</f>
        <v>SCHMITT</v>
      </c>
      <c r="K6313" t="str">
        <f t="shared" si="196"/>
        <v>GUTSHE</v>
      </c>
      <c r="L6313" t="str">
        <f>UPPER(anotacoes!H6313)</f>
        <v>GRIP TIME</v>
      </c>
      <c r="M6313" t="str">
        <f>IF(OR(L6313="ATTACK",L6313="FINTA"),"&lt;TECNICA&gt;",UPPER(anotacoes!I6313))</f>
        <v>LEFT COLLAR RIGHT SLEEVE</v>
      </c>
      <c r="N6313" t="str">
        <f>IF(OR(L6313="ATTACK",L6313="FINTA"),UPPER(anotacoes!I6313),"")</f>
        <v/>
      </c>
      <c r="O6313" s="6" t="str">
        <f>IF(anotacoes!N6313=0,"",anotacoes!N6313)</f>
        <v/>
      </c>
      <c r="P6313" t="str">
        <f>IF(anotacoes!M6313=0,"",UPPER(anotacoes!M6313))</f>
        <v/>
      </c>
      <c r="Q6313" t="str">
        <f t="shared" si="197"/>
        <v>INSERT INTO CONVERSAO_LUTA_ACAO (cd_conversao, id_luta, sequencia, momento_inicio, momento_fim, quem_faz, quem_sofre, acao_tipo, acao, tecnica, direcao, pontuacao) VALUES (1, 91, 5, TRIM(' 00:00:21,098'), TRIM(' 00:00:26,939'), 'SCHMITT', 'GUTSHE', 'GRIP TIME', 'LEFT COLLAR RIGHT SLEEVE', NULL, NULL, NULL)</v>
      </c>
      <c r="R6313" t="s">
        <v>10327</v>
      </c>
    </row>
    <row r="6314" spans="1:18" hidden="1" x14ac:dyDescent="0.25">
      <c r="A6314" s="7">
        <f>anotacoes!D6314</f>
        <v>40601</v>
      </c>
      <c r="B6314" t="str">
        <f>anotacoes!C6314</f>
        <v>WORLD CUP WARSAW 2011</v>
      </c>
      <c r="C6314" t="str">
        <f>anotacoes!E6314</f>
        <v>SCHMITT</v>
      </c>
      <c r="D6314" t="str">
        <f>anotacoes!F6314</f>
        <v>GUTSHE</v>
      </c>
      <c r="E6314" t="s">
        <v>10325</v>
      </c>
      <c r="F6314">
        <f>anotacoes!A6314</f>
        <v>91</v>
      </c>
      <c r="G6314">
        <f>anotacoes!B6314</f>
        <v>6</v>
      </c>
      <c r="H6314" t="str">
        <f>anotacoes!K6314</f>
        <v xml:space="preserve"> 00:00:26,939</v>
      </c>
      <c r="I6314" t="str">
        <f>anotacoes!L6314</f>
        <v xml:space="preserve"> 00:00:36,777</v>
      </c>
      <c r="J6314" t="str">
        <f>IF(L6314="PAUSE",E6314,IF(anotacoes!G6318=conversao_anotacoes!C6314,conversao_anotacoes!C6314,conversao_anotacoes!D6314))</f>
        <v>&lt;ARBITRO_DESCONHECIDO&gt;</v>
      </c>
      <c r="K6314" t="str">
        <f t="shared" si="196"/>
        <v/>
      </c>
      <c r="L6314" t="str">
        <f>UPPER(anotacoes!H6314)</f>
        <v>PAUSE</v>
      </c>
      <c r="M6314" t="str">
        <f>IF(OR(L6314="ATTACK",L6314="FINTA"),"&lt;TECNICA&gt;",UPPER(anotacoes!I6314))</f>
        <v>&lt;NAO_CLASSIFICADO&gt;</v>
      </c>
      <c r="N6314" t="str">
        <f>IF(OR(L6314="ATTACK",L6314="FINTA"),UPPER(anotacoes!I6314),"")</f>
        <v/>
      </c>
      <c r="O6314" s="6" t="str">
        <f>IF(anotacoes!N6314=0,"",anotacoes!N6314)</f>
        <v/>
      </c>
      <c r="P6314" t="str">
        <f>IF(anotacoes!M6314=0,"",UPPER(anotacoes!M6314))</f>
        <v/>
      </c>
      <c r="Q6314" t="str">
        <f t="shared" si="197"/>
        <v>INSERT INTO CONVERSAO_LUTA_ACAO (cd_conversao, id_luta, sequencia, momento_inicio, momento_fim, quem_faz, quem_sofre, acao_tipo, acao, tecnica, direcao, pontuacao) VALUES (1, 91, 6, TRIM(' 00:00:26,939'), TRIM(' 00:00:36,777'), '&lt;ARBITRO_DESCONHECIDO&gt;', '', 'PAUSE', '&lt;NAO_CLASSIFICADO&gt;', NULL, NULL, NULL)</v>
      </c>
      <c r="R6314" t="s">
        <v>10327</v>
      </c>
    </row>
    <row r="6315" spans="1:18" hidden="1" x14ac:dyDescent="0.25">
      <c r="A6315" s="7">
        <f>anotacoes!D6315</f>
        <v>40601</v>
      </c>
      <c r="B6315" t="str">
        <f>anotacoes!C6315</f>
        <v>WORLD CUP WARSAW 2011</v>
      </c>
      <c r="C6315" t="str">
        <f>anotacoes!E6315</f>
        <v>SCHMITT</v>
      </c>
      <c r="D6315" t="str">
        <f>anotacoes!F6315</f>
        <v>GUTSHE</v>
      </c>
      <c r="E6315" t="s">
        <v>10325</v>
      </c>
      <c r="F6315">
        <f>anotacoes!A6315</f>
        <v>91</v>
      </c>
      <c r="G6315">
        <f>anotacoes!B6315</f>
        <v>7</v>
      </c>
      <c r="H6315" t="str">
        <f>anotacoes!K6315</f>
        <v xml:space="preserve"> 00:00:36,777</v>
      </c>
      <c r="I6315" t="str">
        <f>anotacoes!L6315</f>
        <v xml:space="preserve"> 00:00:40,570</v>
      </c>
      <c r="J6315" t="str">
        <f>IF(L6315="PAUSE",E6315,IF(anotacoes!G6319=conversao_anotacoes!C6315,conversao_anotacoes!C6315,conversao_anotacoes!D6315))</f>
        <v>SCHMITT</v>
      </c>
      <c r="K6315" t="str">
        <f t="shared" si="196"/>
        <v>GUTSHE</v>
      </c>
      <c r="L6315" t="str">
        <f>UPPER(anotacoes!H6315)</f>
        <v>DISPLACEMENT</v>
      </c>
      <c r="M6315" t="str">
        <f>IF(OR(L6315="ATTACK",L6315="FINTA"),"&lt;TECNICA&gt;",UPPER(anotacoes!I6315))</f>
        <v>2-3 STEP HESITANT RIGHT</v>
      </c>
      <c r="N6315" t="str">
        <f>IF(OR(L6315="ATTACK",L6315="FINTA"),UPPER(anotacoes!I6315),"")</f>
        <v/>
      </c>
      <c r="O6315" s="6" t="str">
        <f>IF(anotacoes!N6315=0,"",anotacoes!N6315)</f>
        <v/>
      </c>
      <c r="P6315" t="str">
        <f>IF(anotacoes!M6315=0,"",UPPER(anotacoes!M6315))</f>
        <v/>
      </c>
      <c r="Q6315" t="str">
        <f t="shared" si="197"/>
        <v>INSERT INTO CONVERSAO_LUTA_ACAO (cd_conversao, id_luta, sequencia, momento_inicio, momento_fim, quem_faz, quem_sofre, acao_tipo, acao, tecnica, direcao, pontuacao) VALUES (1, 91, 7, TRIM(' 00:00:36,777'), TRIM(' 00:00:40,570'), 'SCHMITT', 'GUTSHE', 'DISPLACEMENT', '2-3 STEP HESITANT RIGHT', NULL, NULL, NULL)</v>
      </c>
      <c r="R6315" t="s">
        <v>10327</v>
      </c>
    </row>
    <row r="6316" spans="1:18" hidden="1" x14ac:dyDescent="0.25">
      <c r="A6316" s="7">
        <f>anotacoes!D6316</f>
        <v>40601</v>
      </c>
      <c r="B6316" t="str">
        <f>anotacoes!C6316</f>
        <v>WORLD CUP WARSAW 2011</v>
      </c>
      <c r="C6316" t="str">
        <f>anotacoes!E6316</f>
        <v>SCHMITT</v>
      </c>
      <c r="D6316" t="str">
        <f>anotacoes!F6316</f>
        <v>GUTSHE</v>
      </c>
      <c r="E6316" t="s">
        <v>10325</v>
      </c>
      <c r="F6316">
        <f>anotacoes!A6316</f>
        <v>91</v>
      </c>
      <c r="G6316">
        <f>anotacoes!B6316</f>
        <v>8</v>
      </c>
      <c r="H6316" t="str">
        <f>anotacoes!K6316</f>
        <v xml:space="preserve"> 00:00:40,744</v>
      </c>
      <c r="I6316" t="str">
        <f>anotacoes!L6316</f>
        <v xml:space="preserve"> 00:00:42,867</v>
      </c>
      <c r="J6316" t="str">
        <f>IF(L6316="PAUSE",E6316,IF(anotacoes!G6320=conversao_anotacoes!C6316,conversao_anotacoes!C6316,conversao_anotacoes!D6316))</f>
        <v>SCHMITT</v>
      </c>
      <c r="K6316" t="str">
        <f t="shared" si="196"/>
        <v>GUTSHE</v>
      </c>
      <c r="L6316" t="str">
        <f>UPPER(anotacoes!H6316)</f>
        <v>DISPLACEMENT</v>
      </c>
      <c r="M6316" t="str">
        <f>IF(OR(L6316="ATTACK",L6316="FINTA"),"&lt;TECNICA&gt;",UPPER(anotacoes!I6316))</f>
        <v>TRY TO GRIP WITH CONTACT</v>
      </c>
      <c r="N6316" t="str">
        <f>IF(OR(L6316="ATTACK",L6316="FINTA"),UPPER(anotacoes!I6316),"")</f>
        <v/>
      </c>
      <c r="O6316" s="6" t="str">
        <f>IF(anotacoes!N6316=0,"",anotacoes!N6316)</f>
        <v/>
      </c>
      <c r="P6316" t="str">
        <f>IF(anotacoes!M6316=0,"",UPPER(anotacoes!M6316))</f>
        <v/>
      </c>
      <c r="Q6316" t="str">
        <f t="shared" si="197"/>
        <v>INSERT INTO CONVERSAO_LUTA_ACAO (cd_conversao, id_luta, sequencia, momento_inicio, momento_fim, quem_faz, quem_sofre, acao_tipo, acao, tecnica, direcao, pontuacao) VALUES (1, 91, 8, TRIM(' 00:00:40,744'), TRIM(' 00:00:42,867'), 'SCHMITT', 'GUTSHE', 'DISPLACEMENT', 'TRY TO GRIP WITH CONTACT', NULL, NULL, NULL)</v>
      </c>
      <c r="R6316" t="s">
        <v>10327</v>
      </c>
    </row>
    <row r="6317" spans="1:18" hidden="1" x14ac:dyDescent="0.25">
      <c r="A6317" s="7">
        <f>anotacoes!D6317</f>
        <v>40601</v>
      </c>
      <c r="B6317" t="str">
        <f>anotacoes!C6317</f>
        <v>WORLD CUP WARSAW 2011</v>
      </c>
      <c r="C6317" t="str">
        <f>anotacoes!E6317</f>
        <v>SCHMITT</v>
      </c>
      <c r="D6317" t="str">
        <f>anotacoes!F6317</f>
        <v>GUTSHE</v>
      </c>
      <c r="E6317" t="s">
        <v>10325</v>
      </c>
      <c r="F6317">
        <f>anotacoes!A6317</f>
        <v>91</v>
      </c>
      <c r="G6317">
        <f>anotacoes!B6317</f>
        <v>9</v>
      </c>
      <c r="H6317" t="str">
        <f>anotacoes!K6317</f>
        <v xml:space="preserve"> 00:00:42,867</v>
      </c>
      <c r="I6317" t="str">
        <f>anotacoes!L6317</f>
        <v xml:space="preserve"> 00:00:45,386</v>
      </c>
      <c r="J6317" t="str">
        <f>IF(L6317="PAUSE",E6317,IF(anotacoes!G6321=conversao_anotacoes!C6317,conversao_anotacoes!C6317,conversao_anotacoes!D6317))</f>
        <v>SCHMITT</v>
      </c>
      <c r="K6317" t="str">
        <f t="shared" si="196"/>
        <v>GUTSHE</v>
      </c>
      <c r="L6317" t="str">
        <f>UPPER(anotacoes!H6317)</f>
        <v>GRIP TIME</v>
      </c>
      <c r="M6317" t="str">
        <f>IF(OR(L6317="ATTACK",L6317="FINTA"),"&lt;TECNICA&gt;",UPPER(anotacoes!I6317))</f>
        <v>RIGHT COLLAR RIGHT SLEEVE</v>
      </c>
      <c r="N6317" t="str">
        <f>IF(OR(L6317="ATTACK",L6317="FINTA"),UPPER(anotacoes!I6317),"")</f>
        <v/>
      </c>
      <c r="O6317" s="6" t="str">
        <f>IF(anotacoes!N6317=0,"",anotacoes!N6317)</f>
        <v/>
      </c>
      <c r="P6317" t="str">
        <f>IF(anotacoes!M6317=0,"",UPPER(anotacoes!M6317))</f>
        <v/>
      </c>
      <c r="Q6317" t="str">
        <f t="shared" si="197"/>
        <v>INSERT INTO CONVERSAO_LUTA_ACAO (cd_conversao, id_luta, sequencia, momento_inicio, momento_fim, quem_faz, quem_sofre, acao_tipo, acao, tecnica, direcao, pontuacao) VALUES (1, 91, 9, TRIM(' 00:00:42,867'), TRIM(' 00:00:45,386'), 'SCHMITT', 'GUTSHE', 'GRIP TIME', 'RIGHT COLLAR RIGHT SLEEVE', NULL, NULL, NULL)</v>
      </c>
      <c r="R6317" t="s">
        <v>10327</v>
      </c>
    </row>
    <row r="6318" spans="1:18" hidden="1" x14ac:dyDescent="0.25">
      <c r="A6318" s="7">
        <f>anotacoes!D6318</f>
        <v>40601</v>
      </c>
      <c r="B6318" t="str">
        <f>anotacoes!C6318</f>
        <v>WORLD CUP WARSAW 2011</v>
      </c>
      <c r="C6318" t="str">
        <f>anotacoes!E6318</f>
        <v>SCHMITT</v>
      </c>
      <c r="D6318" t="str">
        <f>anotacoes!F6318</f>
        <v>GUTSHE</v>
      </c>
      <c r="E6318" t="s">
        <v>10325</v>
      </c>
      <c r="F6318">
        <f>anotacoes!A6318</f>
        <v>91</v>
      </c>
      <c r="G6318">
        <f>anotacoes!B6318</f>
        <v>10</v>
      </c>
      <c r="H6318" t="str">
        <f>anotacoes!K6318</f>
        <v xml:space="preserve"> 00:00:45,386</v>
      </c>
      <c r="I6318" t="str">
        <f>anotacoes!L6318</f>
        <v xml:space="preserve"> 00:00:48,878</v>
      </c>
      <c r="J6318" t="str">
        <f>IF(L6318="PAUSE",E6318,IF(anotacoes!G6322=conversao_anotacoes!C6318,conversao_anotacoes!C6318,conversao_anotacoes!D6318))</f>
        <v>SCHMITT</v>
      </c>
      <c r="K6318" t="str">
        <f t="shared" si="196"/>
        <v>GUTSHE</v>
      </c>
      <c r="L6318" t="str">
        <f>UPPER(anotacoes!H6318)</f>
        <v>GRIP TIME</v>
      </c>
      <c r="M6318" t="str">
        <f>IF(OR(L6318="ATTACK",L6318="FINTA"),"&lt;TECNICA&gt;",UPPER(anotacoes!I6318))</f>
        <v>RIGHT SLEEVE</v>
      </c>
      <c r="N6318" t="str">
        <f>IF(OR(L6318="ATTACK",L6318="FINTA"),UPPER(anotacoes!I6318),"")</f>
        <v/>
      </c>
      <c r="O6318" s="6" t="str">
        <f>IF(anotacoes!N6318=0,"",anotacoes!N6318)</f>
        <v/>
      </c>
      <c r="P6318" t="str">
        <f>IF(anotacoes!M6318=0,"",UPPER(anotacoes!M6318))</f>
        <v/>
      </c>
      <c r="Q6318" t="str">
        <f t="shared" si="197"/>
        <v>INSERT INTO CONVERSAO_LUTA_ACAO (cd_conversao, id_luta, sequencia, momento_inicio, momento_fim, quem_faz, quem_sofre, acao_tipo, acao, tecnica, direcao, pontuacao) VALUES (1, 91, 10, TRIM(' 00:00:45,386'), TRIM(' 00:00:48,878'), 'SCHMITT', 'GUTSHE', 'GRIP TIME', 'RIGHT SLEEVE', NULL, NULL, NULL)</v>
      </c>
      <c r="R6318" t="s">
        <v>10327</v>
      </c>
    </row>
    <row r="6319" spans="1:18" hidden="1" x14ac:dyDescent="0.25">
      <c r="A6319" s="7">
        <f>anotacoes!D6319</f>
        <v>40601</v>
      </c>
      <c r="B6319" t="str">
        <f>anotacoes!C6319</f>
        <v>WORLD CUP WARSAW 2011</v>
      </c>
      <c r="C6319" t="str">
        <f>anotacoes!E6319</f>
        <v>SCHMITT</v>
      </c>
      <c r="D6319" t="str">
        <f>anotacoes!F6319</f>
        <v>GUTSHE</v>
      </c>
      <c r="E6319" t="s">
        <v>10325</v>
      </c>
      <c r="F6319">
        <f>anotacoes!A6319</f>
        <v>91</v>
      </c>
      <c r="G6319">
        <f>anotacoes!B6319</f>
        <v>11</v>
      </c>
      <c r="H6319" t="str">
        <f>anotacoes!K6319</f>
        <v xml:space="preserve"> 00:00:48,878</v>
      </c>
      <c r="I6319" t="str">
        <f>anotacoes!L6319</f>
        <v xml:space="preserve"> 00:00:52,638</v>
      </c>
      <c r="J6319" t="str">
        <f>IF(L6319="PAUSE",E6319,IF(anotacoes!G6323=conversao_anotacoes!C6319,conversao_anotacoes!C6319,conversao_anotacoes!D6319))</f>
        <v>SCHMITT</v>
      </c>
      <c r="K6319" t="str">
        <f t="shared" si="196"/>
        <v>GUTSHE</v>
      </c>
      <c r="L6319" t="str">
        <f>UPPER(anotacoes!H6319)</f>
        <v>GRIP TIME</v>
      </c>
      <c r="M6319" t="str">
        <f>IF(OR(L6319="ATTACK",L6319="FINTA"),"&lt;TECNICA&gt;",UPPER(anotacoes!I6319))</f>
        <v>RIGHT SLEEVE LEFT SLEEVE</v>
      </c>
      <c r="N6319" t="str">
        <f>IF(OR(L6319="ATTACK",L6319="FINTA"),UPPER(anotacoes!I6319),"")</f>
        <v/>
      </c>
      <c r="O6319" s="6" t="str">
        <f>IF(anotacoes!N6319=0,"",anotacoes!N6319)</f>
        <v/>
      </c>
      <c r="P6319" t="str">
        <f>IF(anotacoes!M6319=0,"",UPPER(anotacoes!M6319))</f>
        <v/>
      </c>
      <c r="Q6319" t="str">
        <f t="shared" si="197"/>
        <v>INSERT INTO CONVERSAO_LUTA_ACAO (cd_conversao, id_luta, sequencia, momento_inicio, momento_fim, quem_faz, quem_sofre, acao_tipo, acao, tecnica, direcao, pontuacao) VALUES (1, 91, 11, TRIM(' 00:00:48,878'), TRIM(' 00:00:52,638'), 'SCHMITT', 'GUTSHE', 'GRIP TIME', 'RIGHT SLEEVE LEFT SLEEVE', NULL, NULL, NULL)</v>
      </c>
      <c r="R6319" t="s">
        <v>10327</v>
      </c>
    </row>
    <row r="6320" spans="1:18" hidden="1" x14ac:dyDescent="0.25">
      <c r="A6320" s="7">
        <f>anotacoes!D6320</f>
        <v>40601</v>
      </c>
      <c r="B6320" t="str">
        <f>anotacoes!C6320</f>
        <v>WORLD CUP WARSAW 2011</v>
      </c>
      <c r="C6320" t="str">
        <f>anotacoes!E6320</f>
        <v>SCHMITT</v>
      </c>
      <c r="D6320" t="str">
        <f>anotacoes!F6320</f>
        <v>GUTSHE</v>
      </c>
      <c r="E6320" t="s">
        <v>10325</v>
      </c>
      <c r="F6320">
        <f>anotacoes!A6320</f>
        <v>91</v>
      </c>
      <c r="G6320">
        <f>anotacoes!B6320</f>
        <v>12</v>
      </c>
      <c r="H6320" t="str">
        <f>anotacoes!K6320</f>
        <v xml:space="preserve"> 00:00:52,821</v>
      </c>
      <c r="I6320" t="str">
        <f>anotacoes!L6320</f>
        <v xml:space="preserve"> 00:00:55,294</v>
      </c>
      <c r="J6320" t="str">
        <f>IF(L6320="PAUSE",E6320,IF(anotacoes!G6324=conversao_anotacoes!C6320,conversao_anotacoes!C6320,conversao_anotacoes!D6320))</f>
        <v>SCHMITT</v>
      </c>
      <c r="K6320" t="str">
        <f t="shared" si="196"/>
        <v>GUTSHE</v>
      </c>
      <c r="L6320" t="str">
        <f>UPPER(anotacoes!H6320)</f>
        <v>GRIP TIME</v>
      </c>
      <c r="M6320" t="str">
        <f>IF(OR(L6320="ATTACK",L6320="FINTA"),"&lt;TECNICA&gt;",UPPER(anotacoes!I6320))</f>
        <v>RIGHT SLEEVE</v>
      </c>
      <c r="N6320" t="str">
        <f>IF(OR(L6320="ATTACK",L6320="FINTA"),UPPER(anotacoes!I6320),"")</f>
        <v/>
      </c>
      <c r="O6320" s="6" t="str">
        <f>IF(anotacoes!N6320=0,"",anotacoes!N6320)</f>
        <v/>
      </c>
      <c r="P6320" t="str">
        <f>IF(anotacoes!M6320=0,"",UPPER(anotacoes!M6320))</f>
        <v/>
      </c>
      <c r="Q6320" t="str">
        <f t="shared" si="197"/>
        <v>INSERT INTO CONVERSAO_LUTA_ACAO (cd_conversao, id_luta, sequencia, momento_inicio, momento_fim, quem_faz, quem_sofre, acao_tipo, acao, tecnica, direcao, pontuacao) VALUES (1, 91, 12, TRIM(' 00:00:52,821'), TRIM(' 00:00:55,294'), 'SCHMITT', 'GUTSHE', 'GRIP TIME', 'RIGHT SLEEVE', NULL, NULL, NULL)</v>
      </c>
      <c r="R6320" t="s">
        <v>10327</v>
      </c>
    </row>
    <row r="6321" spans="1:18" hidden="1" x14ac:dyDescent="0.25">
      <c r="A6321" s="7">
        <f>anotacoes!D6321</f>
        <v>40601</v>
      </c>
      <c r="B6321" t="str">
        <f>anotacoes!C6321</f>
        <v>WORLD CUP WARSAW 2011</v>
      </c>
      <c r="C6321" t="str">
        <f>anotacoes!E6321</f>
        <v>SCHMITT</v>
      </c>
      <c r="D6321" t="str">
        <f>anotacoes!F6321</f>
        <v>GUTSHE</v>
      </c>
      <c r="E6321" t="s">
        <v>10325</v>
      </c>
      <c r="F6321">
        <f>anotacoes!A6321</f>
        <v>91</v>
      </c>
      <c r="G6321">
        <f>anotacoes!B6321</f>
        <v>13</v>
      </c>
      <c r="H6321" t="str">
        <f>anotacoes!K6321</f>
        <v xml:space="preserve"> 00:00:55,294</v>
      </c>
      <c r="I6321" t="str">
        <f>anotacoes!L6321</f>
        <v xml:space="preserve"> 00:01:41,634</v>
      </c>
      <c r="J6321" t="str">
        <f>IF(L6321="PAUSE",E6321,IF(anotacoes!G6325=conversao_anotacoes!C6321,conversao_anotacoes!C6321,conversao_anotacoes!D6321))</f>
        <v>&lt;ARBITRO_DESCONHECIDO&gt;</v>
      </c>
      <c r="K6321" t="str">
        <f t="shared" si="196"/>
        <v/>
      </c>
      <c r="L6321" t="str">
        <f>UPPER(anotacoes!H6321)</f>
        <v>PAUSE</v>
      </c>
      <c r="M6321" t="str">
        <f>IF(OR(L6321="ATTACK",L6321="FINTA"),"&lt;TECNICA&gt;",UPPER(anotacoes!I6321))</f>
        <v>&lt;NAO_CLASSIFICADO&gt;</v>
      </c>
      <c r="N6321" t="str">
        <f>IF(OR(L6321="ATTACK",L6321="FINTA"),UPPER(anotacoes!I6321),"")</f>
        <v/>
      </c>
      <c r="O6321" s="6" t="str">
        <f>IF(anotacoes!N6321=0,"",anotacoes!N6321)</f>
        <v/>
      </c>
      <c r="P6321" t="str">
        <f>IF(anotacoes!M6321=0,"",UPPER(anotacoes!M6321))</f>
        <v/>
      </c>
      <c r="Q6321" t="str">
        <f t="shared" si="197"/>
        <v>INSERT INTO CONVERSAO_LUTA_ACAO (cd_conversao, id_luta, sequencia, momento_inicio, momento_fim, quem_faz, quem_sofre, acao_tipo, acao, tecnica, direcao, pontuacao) VALUES (1, 91, 13, TRIM(' 00:00:55,294'), TRIM(' 00:01:41,634'), '&lt;ARBITRO_DESCONHECIDO&gt;', '', 'PAUSE', '&lt;NAO_CLASSIFICADO&gt;', NULL, NULL, NULL)</v>
      </c>
      <c r="R6321" t="s">
        <v>10327</v>
      </c>
    </row>
    <row r="6322" spans="1:18" hidden="1" x14ac:dyDescent="0.25">
      <c r="A6322" s="7">
        <f>anotacoes!D6322</f>
        <v>40601</v>
      </c>
      <c r="B6322" t="str">
        <f>anotacoes!C6322</f>
        <v>WORLD CUP WARSAW 2011</v>
      </c>
      <c r="C6322" t="str">
        <f>anotacoes!E6322</f>
        <v>SCHMITT</v>
      </c>
      <c r="D6322" t="str">
        <f>anotacoes!F6322</f>
        <v>GUTSHE</v>
      </c>
      <c r="E6322" t="s">
        <v>10325</v>
      </c>
      <c r="F6322">
        <f>anotacoes!A6322</f>
        <v>91</v>
      </c>
      <c r="G6322">
        <f>anotacoes!B6322</f>
        <v>14</v>
      </c>
      <c r="H6322" t="str">
        <f>anotacoes!K6322</f>
        <v xml:space="preserve"> 00:01:41,634</v>
      </c>
      <c r="I6322" t="str">
        <f>anotacoes!L6322</f>
        <v xml:space="preserve"> 00:01:46,013</v>
      </c>
      <c r="J6322" t="str">
        <f>IF(L6322="PAUSE",E6322,IF(anotacoes!G6326=conversao_anotacoes!C6322,conversao_anotacoes!C6322,conversao_anotacoes!D6322))</f>
        <v>SCHMITT</v>
      </c>
      <c r="K6322" t="str">
        <f t="shared" si="196"/>
        <v>GUTSHE</v>
      </c>
      <c r="L6322" t="str">
        <f>UPPER(anotacoes!H6322)</f>
        <v>DISPLACEMENT</v>
      </c>
      <c r="M6322" t="str">
        <f>IF(OR(L6322="ATTACK",L6322="FINTA"),"&lt;TECNICA&gt;",UPPER(anotacoes!I6322))</f>
        <v>2-3 STEP HESITANT RIGHT</v>
      </c>
      <c r="N6322" t="str">
        <f>IF(OR(L6322="ATTACK",L6322="FINTA"),UPPER(anotacoes!I6322),"")</f>
        <v/>
      </c>
      <c r="O6322" s="6" t="str">
        <f>IF(anotacoes!N6322=0,"",anotacoes!N6322)</f>
        <v/>
      </c>
      <c r="P6322" t="str">
        <f>IF(anotacoes!M6322=0,"",UPPER(anotacoes!M6322))</f>
        <v/>
      </c>
      <c r="Q6322" t="str">
        <f t="shared" si="197"/>
        <v>INSERT INTO CONVERSAO_LUTA_ACAO (cd_conversao, id_luta, sequencia, momento_inicio, momento_fim, quem_faz, quem_sofre, acao_tipo, acao, tecnica, direcao, pontuacao) VALUES (1, 91, 14, TRIM(' 00:01:41,634'), TRIM(' 00:01:46,013'), 'SCHMITT', 'GUTSHE', 'DISPLACEMENT', '2-3 STEP HESITANT RIGHT', NULL, NULL, NULL)</v>
      </c>
      <c r="R6322" t="s">
        <v>10327</v>
      </c>
    </row>
    <row r="6323" spans="1:18" hidden="1" x14ac:dyDescent="0.25">
      <c r="A6323" s="7">
        <f>anotacoes!D6323</f>
        <v>40601</v>
      </c>
      <c r="B6323" t="str">
        <f>anotacoes!C6323</f>
        <v>WORLD CUP WARSAW 2011</v>
      </c>
      <c r="C6323" t="str">
        <f>anotacoes!E6323</f>
        <v>SCHMITT</v>
      </c>
      <c r="D6323" t="str">
        <f>anotacoes!F6323</f>
        <v>GUTSHE</v>
      </c>
      <c r="E6323" t="s">
        <v>10325</v>
      </c>
      <c r="F6323">
        <f>anotacoes!A6323</f>
        <v>91</v>
      </c>
      <c r="G6323">
        <f>anotacoes!B6323</f>
        <v>15</v>
      </c>
      <c r="H6323" t="str">
        <f>anotacoes!K6323</f>
        <v xml:space="preserve"> 00:01:46,013</v>
      </c>
      <c r="I6323" t="str">
        <f>anotacoes!L6323</f>
        <v xml:space="preserve"> 00:01:51,307</v>
      </c>
      <c r="J6323" t="str">
        <f>IF(L6323="PAUSE",E6323,IF(anotacoes!G6327=conversao_anotacoes!C6323,conversao_anotacoes!C6323,conversao_anotacoes!D6323))</f>
        <v>SCHMITT</v>
      </c>
      <c r="K6323" t="str">
        <f t="shared" si="196"/>
        <v>GUTSHE</v>
      </c>
      <c r="L6323" t="str">
        <f>UPPER(anotacoes!H6323)</f>
        <v>DISPLACEMENT</v>
      </c>
      <c r="M6323" t="str">
        <f>IF(OR(L6323="ATTACK",L6323="FINTA"),"&lt;TECNICA&gt;",UPPER(anotacoes!I6323))</f>
        <v>TRY TO GRIP WITH CONTACT</v>
      </c>
      <c r="N6323" t="str">
        <f>IF(OR(L6323="ATTACK",L6323="FINTA"),UPPER(anotacoes!I6323),"")</f>
        <v/>
      </c>
      <c r="O6323" s="6" t="str">
        <f>IF(anotacoes!N6323=0,"",anotacoes!N6323)</f>
        <v/>
      </c>
      <c r="P6323" t="str">
        <f>IF(anotacoes!M6323=0,"",UPPER(anotacoes!M6323))</f>
        <v/>
      </c>
      <c r="Q6323" t="str">
        <f t="shared" si="197"/>
        <v>INSERT INTO CONVERSAO_LUTA_ACAO (cd_conversao, id_luta, sequencia, momento_inicio, momento_fim, quem_faz, quem_sofre, acao_tipo, acao, tecnica, direcao, pontuacao) VALUES (1, 91, 15, TRIM(' 00:01:46,013'), TRIM(' 00:01:51,307'), 'SCHMITT', 'GUTSHE', 'DISPLACEMENT', 'TRY TO GRIP WITH CONTACT', NULL, NULL, NULL)</v>
      </c>
      <c r="R6323" t="s">
        <v>10327</v>
      </c>
    </row>
    <row r="6324" spans="1:18" hidden="1" x14ac:dyDescent="0.25">
      <c r="A6324" s="7">
        <f>anotacoes!D6324</f>
        <v>40601</v>
      </c>
      <c r="B6324" t="str">
        <f>anotacoes!C6324</f>
        <v>WORLD CUP WARSAW 2011</v>
      </c>
      <c r="C6324" t="str">
        <f>anotacoes!E6324</f>
        <v>SCHMITT</v>
      </c>
      <c r="D6324" t="str">
        <f>anotacoes!F6324</f>
        <v>GUTSHE</v>
      </c>
      <c r="E6324" t="s">
        <v>10325</v>
      </c>
      <c r="F6324">
        <f>anotacoes!A6324</f>
        <v>91</v>
      </c>
      <c r="G6324">
        <f>anotacoes!B6324</f>
        <v>16</v>
      </c>
      <c r="H6324" t="str">
        <f>anotacoes!K6324</f>
        <v xml:space="preserve"> 00:01:51,307</v>
      </c>
      <c r="I6324" t="str">
        <f>anotacoes!L6324</f>
        <v xml:space="preserve"> 00:01:52,394</v>
      </c>
      <c r="J6324" t="str">
        <f>IF(L6324="PAUSE",E6324,IF(anotacoes!G6328=conversao_anotacoes!C6324,conversao_anotacoes!C6324,conversao_anotacoes!D6324))</f>
        <v>SCHMITT</v>
      </c>
      <c r="K6324" t="str">
        <f t="shared" si="196"/>
        <v>GUTSHE</v>
      </c>
      <c r="L6324" t="str">
        <f>UPPER(anotacoes!H6324)</f>
        <v>GRIP TIME</v>
      </c>
      <c r="M6324" t="str">
        <f>IF(OR(L6324="ATTACK",L6324="FINTA"),"&lt;TECNICA&gt;",UPPER(anotacoes!I6324))</f>
        <v>LEFT COLLAR</v>
      </c>
      <c r="N6324" t="str">
        <f>IF(OR(L6324="ATTACK",L6324="FINTA"),UPPER(anotacoes!I6324),"")</f>
        <v/>
      </c>
      <c r="O6324" s="6" t="str">
        <f>IF(anotacoes!N6324=0,"",anotacoes!N6324)</f>
        <v/>
      </c>
      <c r="P6324" t="str">
        <f>IF(anotacoes!M6324=0,"",UPPER(anotacoes!M6324))</f>
        <v/>
      </c>
      <c r="Q6324" t="str">
        <f t="shared" si="197"/>
        <v>INSERT INTO CONVERSAO_LUTA_ACAO (cd_conversao, id_luta, sequencia, momento_inicio, momento_fim, quem_faz, quem_sofre, acao_tipo, acao, tecnica, direcao, pontuacao) VALUES (1, 91, 16, TRIM(' 00:01:51,307'), TRIM(' 00:01:52,394'), 'SCHMITT', 'GUTSHE', 'GRIP TIME', 'LEFT COLLAR', NULL, NULL, NULL)</v>
      </c>
      <c r="R6324" t="s">
        <v>10327</v>
      </c>
    </row>
    <row r="6325" spans="1:18" hidden="1" x14ac:dyDescent="0.25">
      <c r="A6325" s="7">
        <f>anotacoes!D6325</f>
        <v>40601</v>
      </c>
      <c r="B6325" t="str">
        <f>anotacoes!C6325</f>
        <v>WORLD CUP WARSAW 2011</v>
      </c>
      <c r="C6325" t="str">
        <f>anotacoes!E6325</f>
        <v>SCHMITT</v>
      </c>
      <c r="D6325" t="str">
        <f>anotacoes!F6325</f>
        <v>GUTSHE</v>
      </c>
      <c r="E6325" t="s">
        <v>10325</v>
      </c>
      <c r="F6325">
        <f>anotacoes!A6325</f>
        <v>91</v>
      </c>
      <c r="G6325">
        <f>anotacoes!B6325</f>
        <v>17</v>
      </c>
      <c r="H6325" t="str">
        <f>anotacoes!K6325</f>
        <v xml:space="preserve"> 00:01:52,394</v>
      </c>
      <c r="I6325" t="str">
        <f>anotacoes!L6325</f>
        <v xml:space="preserve"> 00:01:54,800</v>
      </c>
      <c r="J6325" t="str">
        <f>IF(L6325="PAUSE",E6325,IF(anotacoes!G6329=conversao_anotacoes!C6325,conversao_anotacoes!C6325,conversao_anotacoes!D6325))</f>
        <v>SCHMITT</v>
      </c>
      <c r="K6325" t="str">
        <f t="shared" si="196"/>
        <v>GUTSHE</v>
      </c>
      <c r="L6325" t="str">
        <f>UPPER(anotacoes!H6325)</f>
        <v>GRIP TIME</v>
      </c>
      <c r="M6325" t="str">
        <f>IF(OR(L6325="ATTACK",L6325="FINTA"),"&lt;TECNICA&gt;",UPPER(anotacoes!I6325))</f>
        <v>LEFT COLLAR RIGHT SLEEVE</v>
      </c>
      <c r="N6325" t="str">
        <f>IF(OR(L6325="ATTACK",L6325="FINTA"),UPPER(anotacoes!I6325),"")</f>
        <v/>
      </c>
      <c r="O6325" s="6" t="str">
        <f>IF(anotacoes!N6325=0,"",anotacoes!N6325)</f>
        <v/>
      </c>
      <c r="P6325" t="str">
        <f>IF(anotacoes!M6325=0,"",UPPER(anotacoes!M6325))</f>
        <v/>
      </c>
      <c r="Q6325" t="str">
        <f t="shared" si="197"/>
        <v>INSERT INTO CONVERSAO_LUTA_ACAO (cd_conversao, id_luta, sequencia, momento_inicio, momento_fim, quem_faz, quem_sofre, acao_tipo, acao, tecnica, direcao, pontuacao) VALUES (1, 91, 17, TRIM(' 00:01:52,394'), TRIM(' 00:01:54,800'), 'SCHMITT', 'GUTSHE', 'GRIP TIME', 'LEFT COLLAR RIGHT SLEEVE', NULL, NULL, NULL)</v>
      </c>
      <c r="R6325" t="s">
        <v>10327</v>
      </c>
    </row>
    <row r="6326" spans="1:18" hidden="1" x14ac:dyDescent="0.25">
      <c r="A6326" s="7">
        <f>anotacoes!D6326</f>
        <v>40601</v>
      </c>
      <c r="B6326" t="str">
        <f>anotacoes!C6326</f>
        <v>WORLD CUP WARSAW 2011</v>
      </c>
      <c r="C6326" t="str">
        <f>anotacoes!E6326</f>
        <v>SCHMITT</v>
      </c>
      <c r="D6326" t="str">
        <f>anotacoes!F6326</f>
        <v>GUTSHE</v>
      </c>
      <c r="E6326" t="s">
        <v>10325</v>
      </c>
      <c r="F6326">
        <f>anotacoes!A6326</f>
        <v>91</v>
      </c>
      <c r="G6326">
        <f>anotacoes!B6326</f>
        <v>18</v>
      </c>
      <c r="H6326" t="str">
        <f>anotacoes!K6326</f>
        <v xml:space="preserve"> 00:01:54,800</v>
      </c>
      <c r="I6326" t="str">
        <f>anotacoes!L6326</f>
        <v xml:space="preserve"> 00:01:54,800</v>
      </c>
      <c r="J6326" t="str">
        <f>IF(L6326="PAUSE",E6326,IF(anotacoes!G6330=conversao_anotacoes!C6326,conversao_anotacoes!C6326,conversao_anotacoes!D6326))</f>
        <v>SCHMITT</v>
      </c>
      <c r="K6326" t="str">
        <f t="shared" si="196"/>
        <v>GUTSHE</v>
      </c>
      <c r="L6326" t="str">
        <f>UPPER(anotacoes!H6326)</f>
        <v>FINTA</v>
      </c>
      <c r="M6326" t="str">
        <f>IF(OR(L6326="ATTACK",L6326="FINTA"),"&lt;TECNICA&gt;",UPPER(anotacoes!I6326))</f>
        <v>&lt;TECNICA&gt;</v>
      </c>
      <c r="N6326" t="str">
        <f>IF(OR(L6326="ATTACK",L6326="FINTA"),UPPER(anotacoes!I6326),"")</f>
        <v>KOUCHI GARI RIGHT</v>
      </c>
      <c r="O6326" s="6" t="str">
        <f>IF(anotacoes!N6326=0,"",anotacoes!N6326)</f>
        <v/>
      </c>
      <c r="P6326" t="str">
        <f>IF(anotacoes!M6326=0,"",UPPER(anotacoes!M6326))</f>
        <v/>
      </c>
      <c r="Q6326" t="str">
        <f t="shared" si="197"/>
        <v>INSERT INTO CONVERSAO_LUTA_ACAO (cd_conversao, id_luta, sequencia, momento_inicio, momento_fim, quem_faz, quem_sofre, acao_tipo, acao, tecnica, direcao, pontuacao) VALUES (1, 91, 18, TRIM(' 00:01:54,800'), TRIM(' 00:01:54,800'), 'SCHMITT', 'GUTSHE', 'FINTA', '&lt;TECNICA&gt;', 'KOUCHI GARI RIGHT', NULL, NULL)</v>
      </c>
      <c r="R6326" t="s">
        <v>10327</v>
      </c>
    </row>
    <row r="6327" spans="1:18" hidden="1" x14ac:dyDescent="0.25">
      <c r="A6327" s="7">
        <f>anotacoes!D6327</f>
        <v>40601</v>
      </c>
      <c r="B6327" t="str">
        <f>anotacoes!C6327</f>
        <v>WORLD CUP WARSAW 2011</v>
      </c>
      <c r="C6327" t="str">
        <f>anotacoes!E6327</f>
        <v>SCHMITT</v>
      </c>
      <c r="D6327" t="str">
        <f>anotacoes!F6327</f>
        <v>GUTSHE</v>
      </c>
      <c r="E6327" t="s">
        <v>10325</v>
      </c>
      <c r="F6327">
        <f>anotacoes!A6327</f>
        <v>91</v>
      </c>
      <c r="G6327">
        <f>anotacoes!B6327</f>
        <v>19</v>
      </c>
      <c r="H6327" t="str">
        <f>anotacoes!K6327</f>
        <v xml:space="preserve"> 00:01:54,800</v>
      </c>
      <c r="I6327" t="str">
        <f>anotacoes!L6327</f>
        <v xml:space="preserve"> 00:01:58,833</v>
      </c>
      <c r="J6327" t="str">
        <f>IF(L6327="PAUSE",E6327,IF(anotacoes!G6331=conversao_anotacoes!C6327,conversao_anotacoes!C6327,conversao_anotacoes!D6327))</f>
        <v>SCHMITT</v>
      </c>
      <c r="K6327" t="str">
        <f t="shared" si="196"/>
        <v>GUTSHE</v>
      </c>
      <c r="L6327" t="str">
        <f>UPPER(anotacoes!H6327)</f>
        <v>GRIP TIME</v>
      </c>
      <c r="M6327" t="str">
        <f>IF(OR(L6327="ATTACK",L6327="FINTA"),"&lt;TECNICA&gt;",UPPER(anotacoes!I6327))</f>
        <v>LEFT COLLAR RIGHT SLEEVE</v>
      </c>
      <c r="N6327" t="str">
        <f>IF(OR(L6327="ATTACK",L6327="FINTA"),UPPER(anotacoes!I6327),"")</f>
        <v/>
      </c>
      <c r="O6327" s="6" t="str">
        <f>IF(anotacoes!N6327=0,"",anotacoes!N6327)</f>
        <v/>
      </c>
      <c r="P6327" t="str">
        <f>IF(anotacoes!M6327=0,"",UPPER(anotacoes!M6327))</f>
        <v/>
      </c>
      <c r="Q6327" t="str">
        <f t="shared" si="197"/>
        <v>INSERT INTO CONVERSAO_LUTA_ACAO (cd_conversao, id_luta, sequencia, momento_inicio, momento_fim, quem_faz, quem_sofre, acao_tipo, acao, tecnica, direcao, pontuacao) VALUES (1, 91, 19, TRIM(' 00:01:54,800'), TRIM(' 00:01:58,833'), 'SCHMITT', 'GUTSHE', 'GRIP TIME', 'LEFT COLLAR RIGHT SLEEVE', NULL, NULL, NULL)</v>
      </c>
      <c r="R6327" t="s">
        <v>10327</v>
      </c>
    </row>
    <row r="6328" spans="1:18" hidden="1" x14ac:dyDescent="0.25">
      <c r="A6328" s="7">
        <f>anotacoes!D6328</f>
        <v>40601</v>
      </c>
      <c r="B6328" t="str">
        <f>anotacoes!C6328</f>
        <v>WORLD CUP WARSAW 2011</v>
      </c>
      <c r="C6328" t="str">
        <f>anotacoes!E6328</f>
        <v>SCHMITT</v>
      </c>
      <c r="D6328" t="str">
        <f>anotacoes!F6328</f>
        <v>GUTSHE</v>
      </c>
      <c r="E6328" t="s">
        <v>10325</v>
      </c>
      <c r="F6328">
        <f>anotacoes!A6328</f>
        <v>91</v>
      </c>
      <c r="G6328">
        <f>anotacoes!B6328</f>
        <v>20</v>
      </c>
      <c r="H6328" t="str">
        <f>anotacoes!K6328</f>
        <v xml:space="preserve"> 00:01:58,833</v>
      </c>
      <c r="I6328" t="str">
        <f>anotacoes!L6328</f>
        <v xml:space="preserve"> 00:02:08,482</v>
      </c>
      <c r="J6328" t="str">
        <f>IF(L6328="PAUSE",E6328,IF(anotacoes!G6332=conversao_anotacoes!C6328,conversao_anotacoes!C6328,conversao_anotacoes!D6328))</f>
        <v>&lt;ARBITRO_DESCONHECIDO&gt;</v>
      </c>
      <c r="K6328" t="str">
        <f t="shared" si="196"/>
        <v/>
      </c>
      <c r="L6328" t="str">
        <f>UPPER(anotacoes!H6328)</f>
        <v>PAUSE</v>
      </c>
      <c r="M6328" t="str">
        <f>IF(OR(L6328="ATTACK",L6328="FINTA"),"&lt;TECNICA&gt;",UPPER(anotacoes!I6328))</f>
        <v>&lt;NAO_CLASSIFICADO&gt;</v>
      </c>
      <c r="N6328" t="str">
        <f>IF(OR(L6328="ATTACK",L6328="FINTA"),UPPER(anotacoes!I6328),"")</f>
        <v/>
      </c>
      <c r="O6328" s="6" t="str">
        <f>IF(anotacoes!N6328=0,"",anotacoes!N6328)</f>
        <v/>
      </c>
      <c r="P6328" t="str">
        <f>IF(anotacoes!M6328=0,"",UPPER(anotacoes!M6328))</f>
        <v/>
      </c>
      <c r="Q6328" t="str">
        <f t="shared" si="197"/>
        <v>INSERT INTO CONVERSAO_LUTA_ACAO (cd_conversao, id_luta, sequencia, momento_inicio, momento_fim, quem_faz, quem_sofre, acao_tipo, acao, tecnica, direcao, pontuacao) VALUES (1, 91, 20, TRIM(' 00:01:58,833'), TRIM(' 00:02:08,482'), '&lt;ARBITRO_DESCONHECIDO&gt;', '', 'PAUSE', '&lt;NAO_CLASSIFICADO&gt;', NULL, NULL, NULL)</v>
      </c>
      <c r="R6328" t="s">
        <v>10327</v>
      </c>
    </row>
    <row r="6329" spans="1:18" hidden="1" x14ac:dyDescent="0.25">
      <c r="A6329" s="7">
        <f>anotacoes!D6329</f>
        <v>40601</v>
      </c>
      <c r="B6329" t="str">
        <f>anotacoes!C6329</f>
        <v>WORLD CUP WARSAW 2011</v>
      </c>
      <c r="C6329" t="str">
        <f>anotacoes!E6329</f>
        <v>SCHMITT</v>
      </c>
      <c r="D6329" t="str">
        <f>anotacoes!F6329</f>
        <v>GUTSHE</v>
      </c>
      <c r="E6329" t="s">
        <v>10325</v>
      </c>
      <c r="F6329">
        <f>anotacoes!A6329</f>
        <v>91</v>
      </c>
      <c r="G6329">
        <f>anotacoes!B6329</f>
        <v>21</v>
      </c>
      <c r="H6329" t="str">
        <f>anotacoes!K6329</f>
        <v xml:space="preserve"> 00:02:08,662</v>
      </c>
      <c r="I6329" t="str">
        <f>anotacoes!L6329</f>
        <v xml:space="preserve"> 00:02:14,444</v>
      </c>
      <c r="J6329" t="str">
        <f>IF(L6329="PAUSE",E6329,IF(anotacoes!G6333=conversao_anotacoes!C6329,conversao_anotacoes!C6329,conversao_anotacoes!D6329))</f>
        <v>SCHMITT</v>
      </c>
      <c r="K6329" t="str">
        <f t="shared" si="196"/>
        <v>GUTSHE</v>
      </c>
      <c r="L6329" t="str">
        <f>UPPER(anotacoes!H6329)</f>
        <v>DISPLACEMENT</v>
      </c>
      <c r="M6329" t="str">
        <f>IF(OR(L6329="ATTACK",L6329="FINTA"),"&lt;TECNICA&gt;",UPPER(anotacoes!I6329))</f>
        <v>2-3 STEP HESITANT RIGHT</v>
      </c>
      <c r="N6329" t="str">
        <f>IF(OR(L6329="ATTACK",L6329="FINTA"),UPPER(anotacoes!I6329),"")</f>
        <v/>
      </c>
      <c r="O6329" s="6" t="str">
        <f>IF(anotacoes!N6329=0,"",anotacoes!N6329)</f>
        <v/>
      </c>
      <c r="P6329" t="str">
        <f>IF(anotacoes!M6329=0,"",UPPER(anotacoes!M6329))</f>
        <v/>
      </c>
      <c r="Q6329" t="str">
        <f t="shared" si="197"/>
        <v>INSERT INTO CONVERSAO_LUTA_ACAO (cd_conversao, id_luta, sequencia, momento_inicio, momento_fim, quem_faz, quem_sofre, acao_tipo, acao, tecnica, direcao, pontuacao) VALUES (1, 91, 21, TRIM(' 00:02:08,662'), TRIM(' 00:02:14,444'), 'SCHMITT', 'GUTSHE', 'DISPLACEMENT', '2-3 STEP HESITANT RIGHT', NULL, NULL, NULL)</v>
      </c>
      <c r="R6329" t="s">
        <v>10327</v>
      </c>
    </row>
    <row r="6330" spans="1:18" hidden="1" x14ac:dyDescent="0.25">
      <c r="A6330" s="7">
        <f>anotacoes!D6330</f>
        <v>40601</v>
      </c>
      <c r="B6330" t="str">
        <f>anotacoes!C6330</f>
        <v>WORLD CUP WARSAW 2011</v>
      </c>
      <c r="C6330" t="str">
        <f>anotacoes!E6330</f>
        <v>SCHMITT</v>
      </c>
      <c r="D6330" t="str">
        <f>anotacoes!F6330</f>
        <v>GUTSHE</v>
      </c>
      <c r="E6330" t="s">
        <v>10325</v>
      </c>
      <c r="F6330">
        <f>anotacoes!A6330</f>
        <v>91</v>
      </c>
      <c r="G6330">
        <f>anotacoes!B6330</f>
        <v>22</v>
      </c>
      <c r="H6330" t="str">
        <f>anotacoes!K6330</f>
        <v xml:space="preserve"> 00:02:14,444</v>
      </c>
      <c r="I6330" t="str">
        <f>anotacoes!L6330</f>
        <v xml:space="preserve"> 00:02:19,762</v>
      </c>
      <c r="J6330" t="str">
        <f>IF(L6330="PAUSE",E6330,IF(anotacoes!G6334=conversao_anotacoes!C6330,conversao_anotacoes!C6330,conversao_anotacoes!D6330))</f>
        <v>SCHMITT</v>
      </c>
      <c r="K6330" t="str">
        <f t="shared" si="196"/>
        <v>GUTSHE</v>
      </c>
      <c r="L6330" t="str">
        <f>UPPER(anotacoes!H6330)</f>
        <v>DISPLACEMENT</v>
      </c>
      <c r="M6330" t="str">
        <f>IF(OR(L6330="ATTACK",L6330="FINTA"),"&lt;TECNICA&gt;",UPPER(anotacoes!I6330))</f>
        <v>TRY TO GRIP WITH CONTACT</v>
      </c>
      <c r="N6330" t="str">
        <f>IF(OR(L6330="ATTACK",L6330="FINTA"),UPPER(anotacoes!I6330),"")</f>
        <v/>
      </c>
      <c r="O6330" s="6" t="str">
        <f>IF(anotacoes!N6330=0,"",anotacoes!N6330)</f>
        <v/>
      </c>
      <c r="P6330" t="str">
        <f>IF(anotacoes!M6330=0,"",UPPER(anotacoes!M6330))</f>
        <v/>
      </c>
      <c r="Q6330" t="str">
        <f t="shared" si="197"/>
        <v>INSERT INTO CONVERSAO_LUTA_ACAO (cd_conversao, id_luta, sequencia, momento_inicio, momento_fim, quem_faz, quem_sofre, acao_tipo, acao, tecnica, direcao, pontuacao) VALUES (1, 91, 22, TRIM(' 00:02:14,444'), TRIM(' 00:02:19,762'), 'SCHMITT', 'GUTSHE', 'DISPLACEMENT', 'TRY TO GRIP WITH CONTACT', NULL, NULL, NULL)</v>
      </c>
      <c r="R6330" t="s">
        <v>10327</v>
      </c>
    </row>
    <row r="6331" spans="1:18" hidden="1" x14ac:dyDescent="0.25">
      <c r="A6331" s="7">
        <f>anotacoes!D6331</f>
        <v>40601</v>
      </c>
      <c r="B6331" t="str">
        <f>anotacoes!C6331</f>
        <v>WORLD CUP WARSAW 2011</v>
      </c>
      <c r="C6331" t="str">
        <f>anotacoes!E6331</f>
        <v>SCHMITT</v>
      </c>
      <c r="D6331" t="str">
        <f>anotacoes!F6331</f>
        <v>GUTSHE</v>
      </c>
      <c r="E6331" t="s">
        <v>10325</v>
      </c>
      <c r="F6331">
        <f>anotacoes!A6331</f>
        <v>91</v>
      </c>
      <c r="G6331">
        <f>anotacoes!B6331</f>
        <v>23</v>
      </c>
      <c r="H6331" t="str">
        <f>anotacoes!K6331</f>
        <v xml:space="preserve"> 00:02:19,762</v>
      </c>
      <c r="I6331" t="str">
        <f>anotacoes!L6331</f>
        <v xml:space="preserve"> 00:02:22,625</v>
      </c>
      <c r="J6331" t="str">
        <f>IF(L6331="PAUSE",E6331,IF(anotacoes!G6335=conversao_anotacoes!C6331,conversao_anotacoes!C6331,conversao_anotacoes!D6331))</f>
        <v>SCHMITT</v>
      </c>
      <c r="K6331" t="str">
        <f t="shared" si="196"/>
        <v>GUTSHE</v>
      </c>
      <c r="L6331" t="str">
        <f>UPPER(anotacoes!H6331)</f>
        <v>GRIP TIME</v>
      </c>
      <c r="M6331" t="str">
        <f>IF(OR(L6331="ATTACK",L6331="FINTA"),"&lt;TECNICA&gt;",UPPER(anotacoes!I6331))</f>
        <v>LEFT COLLAR RIGHT SLEEVE</v>
      </c>
      <c r="N6331" t="str">
        <f>IF(OR(L6331="ATTACK",L6331="FINTA"),UPPER(anotacoes!I6331),"")</f>
        <v/>
      </c>
      <c r="O6331" s="6" t="str">
        <f>IF(anotacoes!N6331=0,"",anotacoes!N6331)</f>
        <v/>
      </c>
      <c r="P6331" t="str">
        <f>IF(anotacoes!M6331=0,"",UPPER(anotacoes!M6331))</f>
        <v/>
      </c>
      <c r="Q6331" t="str">
        <f t="shared" si="197"/>
        <v>INSERT INTO CONVERSAO_LUTA_ACAO (cd_conversao, id_luta, sequencia, momento_inicio, momento_fim, quem_faz, quem_sofre, acao_tipo, acao, tecnica, direcao, pontuacao) VALUES (1, 91, 23, TRIM(' 00:02:19,762'), TRIM(' 00:02:22,625'), 'SCHMITT', 'GUTSHE', 'GRIP TIME', 'LEFT COLLAR RIGHT SLEEVE', NULL, NULL, NULL)</v>
      </c>
      <c r="R6331" t="s">
        <v>10327</v>
      </c>
    </row>
    <row r="6332" spans="1:18" hidden="1" x14ac:dyDescent="0.25">
      <c r="A6332" s="7">
        <f>anotacoes!D6332</f>
        <v>40601</v>
      </c>
      <c r="B6332" t="str">
        <f>anotacoes!C6332</f>
        <v>WORLD CUP WARSAW 2011</v>
      </c>
      <c r="C6332" t="str">
        <f>anotacoes!E6332</f>
        <v>SCHMITT</v>
      </c>
      <c r="D6332" t="str">
        <f>anotacoes!F6332</f>
        <v>GUTSHE</v>
      </c>
      <c r="E6332" t="s">
        <v>10325</v>
      </c>
      <c r="F6332">
        <f>anotacoes!A6332</f>
        <v>91</v>
      </c>
      <c r="G6332">
        <f>anotacoes!B6332</f>
        <v>24</v>
      </c>
      <c r="H6332" t="str">
        <f>anotacoes!K6332</f>
        <v xml:space="preserve"> 00:02:22,625</v>
      </c>
      <c r="I6332" t="str">
        <f>anotacoes!L6332</f>
        <v xml:space="preserve"> 00:02:23,823</v>
      </c>
      <c r="J6332" t="str">
        <f>IF(L6332="PAUSE",E6332,IF(anotacoes!G6336=conversao_anotacoes!C6332,conversao_anotacoes!C6332,conversao_anotacoes!D6332))</f>
        <v>SCHMITT</v>
      </c>
      <c r="K6332" t="str">
        <f t="shared" si="196"/>
        <v>GUTSHE</v>
      </c>
      <c r="L6332" t="str">
        <f>UPPER(anotacoes!H6332)</f>
        <v>ATTACK</v>
      </c>
      <c r="M6332" t="str">
        <f>IF(OR(L6332="ATTACK",L6332="FINTA"),"&lt;TECNICA&gt;",UPPER(anotacoes!I6332))</f>
        <v>&lt;TECNICA&gt;</v>
      </c>
      <c r="N6332" t="str">
        <f>IF(OR(L6332="ATTACK",L6332="FINTA"),UPPER(anotacoes!I6332),"")</f>
        <v>DEASHI HARAI</v>
      </c>
      <c r="O6332" s="6">
        <f>IF(anotacoes!N6332=0,"",anotacoes!N6332)</f>
        <v>9</v>
      </c>
      <c r="P6332" t="str">
        <f>IF(anotacoes!M6332=0,"",UPPER(anotacoes!M6332))</f>
        <v/>
      </c>
      <c r="Q6332" t="str">
        <f t="shared" si="197"/>
        <v>INSERT INTO CONVERSAO_LUTA_ACAO (cd_conversao, id_luta, sequencia, momento_inicio, momento_fim, quem_faz, quem_sofre, acao_tipo, acao, tecnica, direcao, pontuacao) VALUES (1, 91, 24, TRIM(' 00:02:22,625'), TRIM(' 00:02:23,823'), 'SCHMITT', 'GUTSHE', 'ATTACK', '&lt;TECNICA&gt;', 'DEASHI HARAI', 9, NULL)</v>
      </c>
      <c r="R6332" t="s">
        <v>10327</v>
      </c>
    </row>
    <row r="6333" spans="1:18" hidden="1" x14ac:dyDescent="0.25">
      <c r="A6333" s="7">
        <f>anotacoes!D6333</f>
        <v>40601</v>
      </c>
      <c r="B6333" t="str">
        <f>anotacoes!C6333</f>
        <v>WORLD CUP WARSAW 2011</v>
      </c>
      <c r="C6333" t="str">
        <f>anotacoes!E6333</f>
        <v>SCHMITT</v>
      </c>
      <c r="D6333" t="str">
        <f>anotacoes!F6333</f>
        <v>GUTSHE</v>
      </c>
      <c r="E6333" t="s">
        <v>10325</v>
      </c>
      <c r="F6333">
        <f>anotacoes!A6333</f>
        <v>91</v>
      </c>
      <c r="G6333">
        <f>anotacoes!B6333</f>
        <v>25</v>
      </c>
      <c r="H6333" t="str">
        <f>anotacoes!K6333</f>
        <v xml:space="preserve"> 00:02:23,823</v>
      </c>
      <c r="I6333" t="str">
        <f>anotacoes!L6333</f>
        <v xml:space="preserve"> 00:02:34,298</v>
      </c>
      <c r="J6333" t="str">
        <f>IF(L6333="PAUSE",E6333,IF(anotacoes!G6337=conversao_anotacoes!C6333,conversao_anotacoes!C6333,conversao_anotacoes!D6333))</f>
        <v>&lt;ARBITRO_DESCONHECIDO&gt;</v>
      </c>
      <c r="K6333" t="str">
        <f t="shared" si="196"/>
        <v/>
      </c>
      <c r="L6333" t="str">
        <f>UPPER(anotacoes!H6333)</f>
        <v>PAUSE</v>
      </c>
      <c r="M6333" t="str">
        <f>IF(OR(L6333="ATTACK",L6333="FINTA"),"&lt;TECNICA&gt;",UPPER(anotacoes!I6333))</f>
        <v>SHIDO OPPONENT WITHOUT SCORE</v>
      </c>
      <c r="N6333" t="str">
        <f>IF(OR(L6333="ATTACK",L6333="FINTA"),UPPER(anotacoes!I6333),"")</f>
        <v/>
      </c>
      <c r="O6333" s="6" t="str">
        <f>IF(anotacoes!N6333=0,"",anotacoes!N6333)</f>
        <v/>
      </c>
      <c r="P6333" t="str">
        <f>IF(anotacoes!M6333=0,"",UPPER(anotacoes!M6333))</f>
        <v/>
      </c>
      <c r="Q6333" t="str">
        <f t="shared" si="197"/>
        <v>INSERT INTO CONVERSAO_LUTA_ACAO (cd_conversao, id_luta, sequencia, momento_inicio, momento_fim, quem_faz, quem_sofre, acao_tipo, acao, tecnica, direcao, pontuacao) VALUES (1, 91, 25, TRIM(' 00:02:23,823'), TRIM(' 00:02:34,298'), '&lt;ARBITRO_DESCONHECIDO&gt;', '', 'PAUSE', 'SHIDO OPPONENT WITHOUT SCORE', NULL, NULL, NULL)</v>
      </c>
      <c r="R6333" t="s">
        <v>10327</v>
      </c>
    </row>
    <row r="6334" spans="1:18" hidden="1" x14ac:dyDescent="0.25">
      <c r="A6334" s="7">
        <f>anotacoes!D6334</f>
        <v>40601</v>
      </c>
      <c r="B6334" t="str">
        <f>anotacoes!C6334</f>
        <v>WORLD CUP WARSAW 2011</v>
      </c>
      <c r="C6334" t="str">
        <f>anotacoes!E6334</f>
        <v>SCHMITT</v>
      </c>
      <c r="D6334" t="str">
        <f>anotacoes!F6334</f>
        <v>GUTSHE</v>
      </c>
      <c r="E6334" t="s">
        <v>10325</v>
      </c>
      <c r="F6334">
        <f>anotacoes!A6334</f>
        <v>91</v>
      </c>
      <c r="G6334">
        <f>anotacoes!B6334</f>
        <v>26</v>
      </c>
      <c r="H6334" t="str">
        <f>anotacoes!K6334</f>
        <v xml:space="preserve"> 00:02:34,298</v>
      </c>
      <c r="I6334" t="str">
        <f>anotacoes!L6334</f>
        <v xml:space="preserve"> 00:03:22,451</v>
      </c>
      <c r="J6334" t="str">
        <f>IF(L6334="PAUSE",E6334,IF(anotacoes!G6338=conversao_anotacoes!C6334,conversao_anotacoes!C6334,conversao_anotacoes!D6334))</f>
        <v>SCHMITT</v>
      </c>
      <c r="K6334" t="str">
        <f t="shared" si="196"/>
        <v>GUTSHE</v>
      </c>
      <c r="L6334" t="str">
        <f>UPPER(anotacoes!H6334)</f>
        <v>DISPLACEMENT</v>
      </c>
      <c r="M6334" t="str">
        <f>IF(OR(L6334="ATTACK",L6334="FINTA"),"&lt;TECNICA&gt;",UPPER(anotacoes!I6334))</f>
        <v>2-3 STEP HESITANT RIGHT</v>
      </c>
      <c r="N6334" t="str">
        <f>IF(OR(L6334="ATTACK",L6334="FINTA"),UPPER(anotacoes!I6334),"")</f>
        <v/>
      </c>
      <c r="O6334" s="6" t="str">
        <f>IF(anotacoes!N6334=0,"",anotacoes!N6334)</f>
        <v/>
      </c>
      <c r="P6334" t="str">
        <f>IF(anotacoes!M6334=0,"",UPPER(anotacoes!M6334))</f>
        <v/>
      </c>
      <c r="Q6334" t="str">
        <f t="shared" si="197"/>
        <v>INSERT INTO CONVERSAO_LUTA_ACAO (cd_conversao, id_luta, sequencia, momento_inicio, momento_fim, quem_faz, quem_sofre, acao_tipo, acao, tecnica, direcao, pontuacao) VALUES (1, 91, 26, TRIM(' 00:02:34,298'), TRIM(' 00:03:22,451'), 'SCHMITT', 'GUTSHE', 'DISPLACEMENT', '2-3 STEP HESITANT RIGHT', NULL, NULL, NULL)</v>
      </c>
      <c r="R6334" t="s">
        <v>10327</v>
      </c>
    </row>
    <row r="6335" spans="1:18" hidden="1" x14ac:dyDescent="0.25">
      <c r="A6335" s="7">
        <f>anotacoes!D6335</f>
        <v>40601</v>
      </c>
      <c r="B6335" t="str">
        <f>anotacoes!C6335</f>
        <v>WORLD CUP WARSAW 2011</v>
      </c>
      <c r="C6335" t="str">
        <f>anotacoes!E6335</f>
        <v>SCHMITT</v>
      </c>
      <c r="D6335" t="str">
        <f>anotacoes!F6335</f>
        <v>GUTSHE</v>
      </c>
      <c r="E6335" t="s">
        <v>10325</v>
      </c>
      <c r="F6335">
        <f>anotacoes!A6335</f>
        <v>91</v>
      </c>
      <c r="G6335">
        <f>anotacoes!B6335</f>
        <v>27</v>
      </c>
      <c r="H6335" t="str">
        <f>anotacoes!K6335</f>
        <v xml:space="preserve"> 00:03:22,623</v>
      </c>
      <c r="I6335" t="str">
        <f>anotacoes!L6335</f>
        <v xml:space="preserve"> 00:03:26,288</v>
      </c>
      <c r="J6335" t="str">
        <f>IF(L6335="PAUSE",E6335,IF(anotacoes!G6339=conversao_anotacoes!C6335,conversao_anotacoes!C6335,conversao_anotacoes!D6335))</f>
        <v>SCHMITT</v>
      </c>
      <c r="K6335" t="str">
        <f t="shared" si="196"/>
        <v>GUTSHE</v>
      </c>
      <c r="L6335" t="str">
        <f>UPPER(anotacoes!H6335)</f>
        <v>DISPLACEMENT</v>
      </c>
      <c r="M6335" t="str">
        <f>IF(OR(L6335="ATTACK",L6335="FINTA"),"&lt;TECNICA&gt;",UPPER(anotacoes!I6335))</f>
        <v>TRY TO GRIP WITH CONTACT</v>
      </c>
      <c r="N6335" t="str">
        <f>IF(OR(L6335="ATTACK",L6335="FINTA"),UPPER(anotacoes!I6335),"")</f>
        <v/>
      </c>
      <c r="O6335" s="6" t="str">
        <f>IF(anotacoes!N6335=0,"",anotacoes!N6335)</f>
        <v/>
      </c>
      <c r="P6335" t="str">
        <f>IF(anotacoes!M6335=0,"",UPPER(anotacoes!M6335))</f>
        <v/>
      </c>
      <c r="Q6335" t="str">
        <f t="shared" si="197"/>
        <v>INSERT INTO CONVERSAO_LUTA_ACAO (cd_conversao, id_luta, sequencia, momento_inicio, momento_fim, quem_faz, quem_sofre, acao_tipo, acao, tecnica, direcao, pontuacao) VALUES (1, 91, 27, TRIM(' 00:03:22,623'), TRIM(' 00:03:26,288'), 'SCHMITT', 'GUTSHE', 'DISPLACEMENT', 'TRY TO GRIP WITH CONTACT', NULL, NULL, NULL)</v>
      </c>
      <c r="R6335" t="s">
        <v>10327</v>
      </c>
    </row>
    <row r="6336" spans="1:18" hidden="1" x14ac:dyDescent="0.25">
      <c r="A6336" s="7">
        <f>anotacoes!D6336</f>
        <v>40601</v>
      </c>
      <c r="B6336" t="str">
        <f>anotacoes!C6336</f>
        <v>WORLD CUP WARSAW 2011</v>
      </c>
      <c r="C6336" t="str">
        <f>anotacoes!E6336</f>
        <v>SCHMITT</v>
      </c>
      <c r="D6336" t="str">
        <f>anotacoes!F6336</f>
        <v>GUTSHE</v>
      </c>
      <c r="E6336" t="s">
        <v>10325</v>
      </c>
      <c r="F6336">
        <f>anotacoes!A6336</f>
        <v>91</v>
      </c>
      <c r="G6336">
        <f>anotacoes!B6336</f>
        <v>28</v>
      </c>
      <c r="H6336" t="str">
        <f>anotacoes!K6336</f>
        <v xml:space="preserve"> 00:03:26,288</v>
      </c>
      <c r="I6336" t="str">
        <f>anotacoes!L6336</f>
        <v xml:space="preserve"> 00:03:27,638</v>
      </c>
      <c r="J6336" t="str">
        <f>IF(L6336="PAUSE",E6336,IF(anotacoes!G6340=conversao_anotacoes!C6336,conversao_anotacoes!C6336,conversao_anotacoes!D6336))</f>
        <v>SCHMITT</v>
      </c>
      <c r="K6336" t="str">
        <f t="shared" si="196"/>
        <v>GUTSHE</v>
      </c>
      <c r="L6336" t="str">
        <f>UPPER(anotacoes!H6336)</f>
        <v>GRIP TIME</v>
      </c>
      <c r="M6336" t="str">
        <f>IF(OR(L6336="ATTACK",L6336="FINTA"),"&lt;TECNICA&gt;",UPPER(anotacoes!I6336))</f>
        <v>RIGHT COLLAR RIGHT SLEEVE</v>
      </c>
      <c r="N6336" t="str">
        <f>IF(OR(L6336="ATTACK",L6336="FINTA"),UPPER(anotacoes!I6336),"")</f>
        <v/>
      </c>
      <c r="O6336" s="6" t="str">
        <f>IF(anotacoes!N6336=0,"",anotacoes!N6336)</f>
        <v/>
      </c>
      <c r="P6336" t="str">
        <f>IF(anotacoes!M6336=0,"",UPPER(anotacoes!M6336))</f>
        <v/>
      </c>
      <c r="Q6336" t="str">
        <f t="shared" si="197"/>
        <v>INSERT INTO CONVERSAO_LUTA_ACAO (cd_conversao, id_luta, sequencia, momento_inicio, momento_fim, quem_faz, quem_sofre, acao_tipo, acao, tecnica, direcao, pontuacao) VALUES (1, 91, 28, TRIM(' 00:03:26,288'), TRIM(' 00:03:27,638'), 'SCHMITT', 'GUTSHE', 'GRIP TIME', 'RIGHT COLLAR RIGHT SLEEVE', NULL, NULL, NULL)</v>
      </c>
      <c r="R6336" t="s">
        <v>10327</v>
      </c>
    </row>
    <row r="6337" spans="1:18" hidden="1" x14ac:dyDescent="0.25">
      <c r="A6337" s="7">
        <f>anotacoes!D6337</f>
        <v>40601</v>
      </c>
      <c r="B6337" t="str">
        <f>anotacoes!C6337</f>
        <v>WORLD CUP WARSAW 2011</v>
      </c>
      <c r="C6337" t="str">
        <f>anotacoes!E6337</f>
        <v>SCHMITT</v>
      </c>
      <c r="D6337" t="str">
        <f>anotacoes!F6337</f>
        <v>GUTSHE</v>
      </c>
      <c r="E6337" t="s">
        <v>10325</v>
      </c>
      <c r="F6337">
        <f>anotacoes!A6337</f>
        <v>91</v>
      </c>
      <c r="G6337">
        <f>anotacoes!B6337</f>
        <v>29</v>
      </c>
      <c r="H6337" t="str">
        <f>anotacoes!K6337</f>
        <v xml:space="preserve"> 00:03:27,638</v>
      </c>
      <c r="I6337" t="str">
        <f>anotacoes!L6337</f>
        <v xml:space="preserve"> 00:03:27,638</v>
      </c>
      <c r="J6337" t="str">
        <f>IF(L6337="PAUSE",E6337,IF(anotacoes!G6341=conversao_anotacoes!C6337,conversao_anotacoes!C6337,conversao_anotacoes!D6337))</f>
        <v>SCHMITT</v>
      </c>
      <c r="K6337" t="str">
        <f t="shared" si="196"/>
        <v>GUTSHE</v>
      </c>
      <c r="L6337" t="str">
        <f>UPPER(anotacoes!H6337)</f>
        <v>FINTA</v>
      </c>
      <c r="M6337" t="str">
        <f>IF(OR(L6337="ATTACK",L6337="FINTA"),"&lt;TECNICA&gt;",UPPER(anotacoes!I6337))</f>
        <v>&lt;TECNICA&gt;</v>
      </c>
      <c r="N6337" t="str">
        <f>IF(OR(L6337="ATTACK",L6337="FINTA"),UPPER(anotacoes!I6337),"")</f>
        <v>KOUCHI GARI RIGHT</v>
      </c>
      <c r="O6337" s="6" t="str">
        <f>IF(anotacoes!N6337=0,"",anotacoes!N6337)</f>
        <v/>
      </c>
      <c r="P6337" t="str">
        <f>IF(anotacoes!M6337=0,"",UPPER(anotacoes!M6337))</f>
        <v/>
      </c>
      <c r="Q6337" t="str">
        <f t="shared" si="197"/>
        <v>INSERT INTO CONVERSAO_LUTA_ACAO (cd_conversao, id_luta, sequencia, momento_inicio, momento_fim, quem_faz, quem_sofre, acao_tipo, acao, tecnica, direcao, pontuacao) VALUES (1, 91, 29, TRIM(' 00:03:27,638'), TRIM(' 00:03:27,638'), 'SCHMITT', 'GUTSHE', 'FINTA', '&lt;TECNICA&gt;', 'KOUCHI GARI RIGHT', NULL, NULL)</v>
      </c>
      <c r="R6337" t="s">
        <v>10327</v>
      </c>
    </row>
    <row r="6338" spans="1:18" hidden="1" x14ac:dyDescent="0.25">
      <c r="A6338" s="7">
        <f>anotacoes!D6338</f>
        <v>40601</v>
      </c>
      <c r="B6338" t="str">
        <f>anotacoes!C6338</f>
        <v>WORLD CUP WARSAW 2011</v>
      </c>
      <c r="C6338" t="str">
        <f>anotacoes!E6338</f>
        <v>SCHMITT</v>
      </c>
      <c r="D6338" t="str">
        <f>anotacoes!F6338</f>
        <v>GUTSHE</v>
      </c>
      <c r="E6338" t="s">
        <v>10325</v>
      </c>
      <c r="F6338">
        <f>anotacoes!A6338</f>
        <v>91</v>
      </c>
      <c r="G6338">
        <f>anotacoes!B6338</f>
        <v>30</v>
      </c>
      <c r="H6338" t="str">
        <f>anotacoes!K6338</f>
        <v xml:space="preserve"> 00:03:27,638</v>
      </c>
      <c r="I6338" t="str">
        <f>anotacoes!L6338</f>
        <v xml:space="preserve"> 00:03:35,454</v>
      </c>
      <c r="J6338" t="str">
        <f>IF(L6338="PAUSE",E6338,IF(anotacoes!G6342=conversao_anotacoes!C6338,conversao_anotacoes!C6338,conversao_anotacoes!D6338))</f>
        <v>SCHMITT</v>
      </c>
      <c r="K6338" t="str">
        <f t="shared" si="196"/>
        <v>GUTSHE</v>
      </c>
      <c r="L6338" t="str">
        <f>UPPER(anotacoes!H6338)</f>
        <v>GRIP TIME</v>
      </c>
      <c r="M6338" t="str">
        <f>IF(OR(L6338="ATTACK",L6338="FINTA"),"&lt;TECNICA&gt;",UPPER(anotacoes!I6338))</f>
        <v>LEFT COLLAR RIGHT SLEEVE</v>
      </c>
      <c r="N6338" t="str">
        <f>IF(OR(L6338="ATTACK",L6338="FINTA"),UPPER(anotacoes!I6338),"")</f>
        <v/>
      </c>
      <c r="O6338" s="6" t="str">
        <f>IF(anotacoes!N6338=0,"",anotacoes!N6338)</f>
        <v/>
      </c>
      <c r="P6338" t="str">
        <f>IF(anotacoes!M6338=0,"",UPPER(anotacoes!M6338))</f>
        <v/>
      </c>
      <c r="Q6338" t="str">
        <f t="shared" si="197"/>
        <v>INSERT INTO CONVERSAO_LUTA_ACAO (cd_conversao, id_luta, sequencia, momento_inicio, momento_fim, quem_faz, quem_sofre, acao_tipo, acao, tecnica, direcao, pontuacao) VALUES (1, 91, 30, TRIM(' 00:03:27,638'), TRIM(' 00:03:35,454'), 'SCHMITT', 'GUTSHE', 'GRIP TIME', 'LEFT COLLAR RIGHT SLEEVE', NULL, NULL, NULL)</v>
      </c>
      <c r="R6338" t="s">
        <v>10327</v>
      </c>
    </row>
    <row r="6339" spans="1:18" hidden="1" x14ac:dyDescent="0.25">
      <c r="A6339" s="7">
        <f>anotacoes!D6339</f>
        <v>40601</v>
      </c>
      <c r="B6339" t="str">
        <f>anotacoes!C6339</f>
        <v>WORLD CUP WARSAW 2011</v>
      </c>
      <c r="C6339" t="str">
        <f>anotacoes!E6339</f>
        <v>SCHMITT</v>
      </c>
      <c r="D6339" t="str">
        <f>anotacoes!F6339</f>
        <v>GUTSHE</v>
      </c>
      <c r="E6339" t="s">
        <v>10325</v>
      </c>
      <c r="F6339">
        <f>anotacoes!A6339</f>
        <v>91</v>
      </c>
      <c r="G6339">
        <f>anotacoes!B6339</f>
        <v>31</v>
      </c>
      <c r="H6339" t="str">
        <f>anotacoes!K6339</f>
        <v xml:space="preserve"> 00:03:35,454</v>
      </c>
      <c r="I6339" t="str">
        <f>anotacoes!L6339</f>
        <v xml:space="preserve"> 00:03:44,264</v>
      </c>
      <c r="J6339" t="str">
        <f>IF(L6339="PAUSE",E6339,IF(anotacoes!G6343=conversao_anotacoes!C6339,conversao_anotacoes!C6339,conversao_anotacoes!D6339))</f>
        <v>&lt;ARBITRO_DESCONHECIDO&gt;</v>
      </c>
      <c r="K6339" t="str">
        <f t="shared" ref="K6339:K6402" si="198">IF(J6339=E6339,"",IF(J6339=C6339,D6339,C6339))</f>
        <v/>
      </c>
      <c r="L6339" t="str">
        <f>UPPER(anotacoes!H6339)</f>
        <v>PAUSE</v>
      </c>
      <c r="M6339" t="str">
        <f>IF(OR(L6339="ATTACK",L6339="FINTA"),"&lt;TECNICA&gt;",UPPER(anotacoes!I6339))</f>
        <v>&lt;NAO_CLASSIFICADO&gt;</v>
      </c>
      <c r="N6339" t="str">
        <f>IF(OR(L6339="ATTACK",L6339="FINTA"),UPPER(anotacoes!I6339),"")</f>
        <v/>
      </c>
      <c r="O6339" s="6" t="str">
        <f>IF(anotacoes!N6339=0,"",anotacoes!N6339)</f>
        <v/>
      </c>
      <c r="P6339" t="str">
        <f>IF(anotacoes!M6339=0,"",UPPER(anotacoes!M6339))</f>
        <v/>
      </c>
      <c r="Q6339" t="str">
        <f t="shared" ref="Q6339:Q6402" si="199">CONCATENATE("INSERT INTO CONVERSAO_LUTA_ACAO (cd_conversao, id_luta, sequencia, momento_inicio, momento_fim, quem_faz, quem_sofre, acao_tipo, acao, tecnica, direcao, pontuacao) VALUES (1, ",F6339,", ",G6339,", ","TRIM('",H6339,"')",", ","TRIM('",I6339,"')",", ","'",J6339,"'",", ","'",K6339,"'",", ","'",L6339,"'",", ","'",M6339,"'",", ",IF(N6339="","NULL",CONCATENATE("'",N6339,"'")),", ",IF(O6339="","NULL",O6339),", ",IF(P6339="","NULL",CONCATENATE("'",P6339,"'")),")")</f>
        <v>INSERT INTO CONVERSAO_LUTA_ACAO (cd_conversao, id_luta, sequencia, momento_inicio, momento_fim, quem_faz, quem_sofre, acao_tipo, acao, tecnica, direcao, pontuacao) VALUES (1, 91, 31, TRIM(' 00:03:35,454'), TRIM(' 00:03:44,264'), '&lt;ARBITRO_DESCONHECIDO&gt;', '', 'PAUSE', '&lt;NAO_CLASSIFICADO&gt;', NULL, NULL, NULL)</v>
      </c>
      <c r="R6339" t="s">
        <v>10327</v>
      </c>
    </row>
    <row r="6340" spans="1:18" hidden="1" x14ac:dyDescent="0.25">
      <c r="A6340" s="7">
        <f>anotacoes!D6340</f>
        <v>40601</v>
      </c>
      <c r="B6340" t="str">
        <f>anotacoes!C6340</f>
        <v>WORLD CUP WARSAW 2011</v>
      </c>
      <c r="C6340" t="str">
        <f>anotacoes!E6340</f>
        <v>SCHMITT</v>
      </c>
      <c r="D6340" t="str">
        <f>anotacoes!F6340</f>
        <v>GUTSHE</v>
      </c>
      <c r="E6340" t="s">
        <v>10325</v>
      </c>
      <c r="F6340">
        <f>anotacoes!A6340</f>
        <v>91</v>
      </c>
      <c r="G6340">
        <f>anotacoes!B6340</f>
        <v>32</v>
      </c>
      <c r="H6340" t="str">
        <f>anotacoes!K6340</f>
        <v xml:space="preserve"> 00:03:44,441</v>
      </c>
      <c r="I6340" t="str">
        <f>anotacoes!L6340</f>
        <v xml:space="preserve"> 00:03:49,776</v>
      </c>
      <c r="J6340" t="str">
        <f>IF(L6340="PAUSE",E6340,IF(anotacoes!G6344=conversao_anotacoes!C6340,conversao_anotacoes!C6340,conversao_anotacoes!D6340))</f>
        <v>SCHMITT</v>
      </c>
      <c r="K6340" t="str">
        <f t="shared" si="198"/>
        <v>GUTSHE</v>
      </c>
      <c r="L6340" t="str">
        <f>UPPER(anotacoes!H6340)</f>
        <v>DISPLACEMENT</v>
      </c>
      <c r="M6340" t="str">
        <f>IF(OR(L6340="ATTACK",L6340="FINTA"),"&lt;TECNICA&gt;",UPPER(anotacoes!I6340))</f>
        <v>2-3 STEP HESITANT RIGHT</v>
      </c>
      <c r="N6340" t="str">
        <f>IF(OR(L6340="ATTACK",L6340="FINTA"),UPPER(anotacoes!I6340),"")</f>
        <v/>
      </c>
      <c r="O6340" s="6" t="str">
        <f>IF(anotacoes!N6340=0,"",anotacoes!N6340)</f>
        <v/>
      </c>
      <c r="P6340" t="str">
        <f>IF(anotacoes!M6340=0,"",UPPER(anotacoes!M6340))</f>
        <v/>
      </c>
      <c r="Q6340" t="str">
        <f t="shared" si="199"/>
        <v>INSERT INTO CONVERSAO_LUTA_ACAO (cd_conversao, id_luta, sequencia, momento_inicio, momento_fim, quem_faz, quem_sofre, acao_tipo, acao, tecnica, direcao, pontuacao) VALUES (1, 91, 32, TRIM(' 00:03:44,441'), TRIM(' 00:03:49,776'), 'SCHMITT', 'GUTSHE', 'DISPLACEMENT', '2-3 STEP HESITANT RIGHT', NULL, NULL, NULL)</v>
      </c>
      <c r="R6340" t="s">
        <v>10327</v>
      </c>
    </row>
    <row r="6341" spans="1:18" hidden="1" x14ac:dyDescent="0.25">
      <c r="A6341" s="7">
        <f>anotacoes!D6341</f>
        <v>40601</v>
      </c>
      <c r="B6341" t="str">
        <f>anotacoes!C6341</f>
        <v>WORLD CUP WARSAW 2011</v>
      </c>
      <c r="C6341" t="str">
        <f>anotacoes!E6341</f>
        <v>SCHMITT</v>
      </c>
      <c r="D6341" t="str">
        <f>anotacoes!F6341</f>
        <v>GUTSHE</v>
      </c>
      <c r="E6341" t="s">
        <v>10325</v>
      </c>
      <c r="F6341">
        <f>anotacoes!A6341</f>
        <v>91</v>
      </c>
      <c r="G6341">
        <f>anotacoes!B6341</f>
        <v>33</v>
      </c>
      <c r="H6341" t="str">
        <f>anotacoes!K6341</f>
        <v xml:space="preserve"> 00:03:49,947</v>
      </c>
      <c r="I6341" t="str">
        <f>anotacoes!L6341</f>
        <v xml:space="preserve"> 00:03:57,037</v>
      </c>
      <c r="J6341" t="str">
        <f>IF(L6341="PAUSE",E6341,IF(anotacoes!G6345=conversao_anotacoes!C6341,conversao_anotacoes!C6341,conversao_anotacoes!D6341))</f>
        <v>SCHMITT</v>
      </c>
      <c r="K6341" t="str">
        <f t="shared" si="198"/>
        <v>GUTSHE</v>
      </c>
      <c r="L6341" t="str">
        <f>UPPER(anotacoes!H6341)</f>
        <v>DISPLACEMENT</v>
      </c>
      <c r="M6341" t="str">
        <f>IF(OR(L6341="ATTACK",L6341="FINTA"),"&lt;TECNICA&gt;",UPPER(anotacoes!I6341))</f>
        <v>TRY TO GRIP WITH CONTACT</v>
      </c>
      <c r="N6341" t="str">
        <f>IF(OR(L6341="ATTACK",L6341="FINTA"),UPPER(anotacoes!I6341),"")</f>
        <v/>
      </c>
      <c r="O6341" s="6" t="str">
        <f>IF(anotacoes!N6341=0,"",anotacoes!N6341)</f>
        <v/>
      </c>
      <c r="P6341" t="str">
        <f>IF(anotacoes!M6341=0,"",UPPER(anotacoes!M6341))</f>
        <v/>
      </c>
      <c r="Q6341" t="str">
        <f t="shared" si="199"/>
        <v>INSERT INTO CONVERSAO_LUTA_ACAO (cd_conversao, id_luta, sequencia, momento_inicio, momento_fim, quem_faz, quem_sofre, acao_tipo, acao, tecnica, direcao, pontuacao) VALUES (1, 91, 33, TRIM(' 00:03:49,947'), TRIM(' 00:03:57,037'), 'SCHMITT', 'GUTSHE', 'DISPLACEMENT', 'TRY TO GRIP WITH CONTACT', NULL, NULL, NULL)</v>
      </c>
      <c r="R6341" t="s">
        <v>10327</v>
      </c>
    </row>
    <row r="6342" spans="1:18" hidden="1" x14ac:dyDescent="0.25">
      <c r="A6342" s="7">
        <f>anotacoes!D6342</f>
        <v>40601</v>
      </c>
      <c r="B6342" t="str">
        <f>anotacoes!C6342</f>
        <v>WORLD CUP WARSAW 2011</v>
      </c>
      <c r="C6342" t="str">
        <f>anotacoes!E6342</f>
        <v>SCHMITT</v>
      </c>
      <c r="D6342" t="str">
        <f>anotacoes!F6342</f>
        <v>GUTSHE</v>
      </c>
      <c r="E6342" t="s">
        <v>10325</v>
      </c>
      <c r="F6342">
        <f>anotacoes!A6342</f>
        <v>91</v>
      </c>
      <c r="G6342">
        <f>anotacoes!B6342</f>
        <v>34</v>
      </c>
      <c r="H6342" t="str">
        <f>anotacoes!K6342</f>
        <v xml:space="preserve"> 00:03:57,037</v>
      </c>
      <c r="I6342" t="str">
        <f>anotacoes!L6342</f>
        <v xml:space="preserve"> 00:04:05,169</v>
      </c>
      <c r="J6342" t="str">
        <f>IF(L6342="PAUSE",E6342,IF(anotacoes!G6346=conversao_anotacoes!C6342,conversao_anotacoes!C6342,conversao_anotacoes!D6342))</f>
        <v>SCHMITT</v>
      </c>
      <c r="K6342" t="str">
        <f t="shared" si="198"/>
        <v>GUTSHE</v>
      </c>
      <c r="L6342" t="str">
        <f>UPPER(anotacoes!H6342)</f>
        <v>GRIP TIME</v>
      </c>
      <c r="M6342" t="str">
        <f>IF(OR(L6342="ATTACK",L6342="FINTA"),"&lt;TECNICA&gt;",UPPER(anotacoes!I6342))</f>
        <v>LEFT COLLAR RIGHT SLEEVE</v>
      </c>
      <c r="N6342" t="str">
        <f>IF(OR(L6342="ATTACK",L6342="FINTA"),UPPER(anotacoes!I6342),"")</f>
        <v/>
      </c>
      <c r="O6342" s="6" t="str">
        <f>IF(anotacoes!N6342=0,"",anotacoes!N6342)</f>
        <v/>
      </c>
      <c r="P6342" t="str">
        <f>IF(anotacoes!M6342=0,"",UPPER(anotacoes!M6342))</f>
        <v/>
      </c>
      <c r="Q6342" t="str">
        <f t="shared" si="199"/>
        <v>INSERT INTO CONVERSAO_LUTA_ACAO (cd_conversao, id_luta, sequencia, momento_inicio, momento_fim, quem_faz, quem_sofre, acao_tipo, acao, tecnica, direcao, pontuacao) VALUES (1, 91, 34, TRIM(' 00:03:57,037'), TRIM(' 00:04:05,169'), 'SCHMITT', 'GUTSHE', 'GRIP TIME', 'LEFT COLLAR RIGHT SLEEVE', NULL, NULL, NULL)</v>
      </c>
      <c r="R6342" t="s">
        <v>10327</v>
      </c>
    </row>
    <row r="6343" spans="1:18" hidden="1" x14ac:dyDescent="0.25">
      <c r="A6343" s="7">
        <f>anotacoes!D6343</f>
        <v>40601</v>
      </c>
      <c r="B6343" t="str">
        <f>anotacoes!C6343</f>
        <v>WORLD CUP WARSAW 2011</v>
      </c>
      <c r="C6343" t="str">
        <f>anotacoes!E6343</f>
        <v>SCHMITT</v>
      </c>
      <c r="D6343" t="str">
        <f>anotacoes!F6343</f>
        <v>GUTSHE</v>
      </c>
      <c r="E6343" t="s">
        <v>10325</v>
      </c>
      <c r="F6343">
        <f>anotacoes!A6343</f>
        <v>91</v>
      </c>
      <c r="G6343">
        <f>anotacoes!B6343</f>
        <v>35</v>
      </c>
      <c r="H6343" t="str">
        <f>anotacoes!K6343</f>
        <v xml:space="preserve"> 00:04:05,340</v>
      </c>
      <c r="I6343" t="str">
        <f>anotacoes!L6343</f>
        <v xml:space="preserve"> 00:04:13,453</v>
      </c>
      <c r="J6343" t="str">
        <f>IF(L6343="PAUSE",E6343,IF(anotacoes!G6347=conversao_anotacoes!C6343,conversao_anotacoes!C6343,conversao_anotacoes!D6343))</f>
        <v>&lt;ARBITRO_DESCONHECIDO&gt;</v>
      </c>
      <c r="K6343" t="str">
        <f t="shared" si="198"/>
        <v/>
      </c>
      <c r="L6343" t="str">
        <f>UPPER(anotacoes!H6343)</f>
        <v>PAUSE</v>
      </c>
      <c r="M6343" t="str">
        <f>IF(OR(L6343="ATTACK",L6343="FINTA"),"&lt;TECNICA&gt;",UPPER(anotacoes!I6343))</f>
        <v>&lt;NAO_CLASSIFICADO&gt;</v>
      </c>
      <c r="N6343" t="str">
        <f>IF(OR(L6343="ATTACK",L6343="FINTA"),UPPER(anotacoes!I6343),"")</f>
        <v/>
      </c>
      <c r="O6343" s="6" t="str">
        <f>IF(anotacoes!N6343=0,"",anotacoes!N6343)</f>
        <v/>
      </c>
      <c r="P6343" t="str">
        <f>IF(anotacoes!M6343=0,"",UPPER(anotacoes!M6343))</f>
        <v/>
      </c>
      <c r="Q6343" t="str">
        <f t="shared" si="199"/>
        <v>INSERT INTO CONVERSAO_LUTA_ACAO (cd_conversao, id_luta, sequencia, momento_inicio, momento_fim, quem_faz, quem_sofre, acao_tipo, acao, tecnica, direcao, pontuacao) VALUES (1, 91, 35, TRIM(' 00:04:05,340'), TRIM(' 00:04:13,453'), '&lt;ARBITRO_DESCONHECIDO&gt;', '', 'PAUSE', '&lt;NAO_CLASSIFICADO&gt;', NULL, NULL, NULL)</v>
      </c>
      <c r="R6343" t="s">
        <v>10327</v>
      </c>
    </row>
    <row r="6344" spans="1:18" hidden="1" x14ac:dyDescent="0.25">
      <c r="A6344" s="7">
        <f>anotacoes!D6344</f>
        <v>40601</v>
      </c>
      <c r="B6344" t="str">
        <f>anotacoes!C6344</f>
        <v>WORLD CUP WARSAW 2011</v>
      </c>
      <c r="C6344" t="str">
        <f>anotacoes!E6344</f>
        <v>SCHMITT</v>
      </c>
      <c r="D6344" t="str">
        <f>anotacoes!F6344</f>
        <v>GUTSHE</v>
      </c>
      <c r="E6344" t="s">
        <v>10325</v>
      </c>
      <c r="F6344">
        <f>anotacoes!A6344</f>
        <v>91</v>
      </c>
      <c r="G6344">
        <f>anotacoes!B6344</f>
        <v>36</v>
      </c>
      <c r="H6344" t="str">
        <f>anotacoes!K6344</f>
        <v xml:space="preserve"> 00:04:13,605</v>
      </c>
      <c r="I6344" t="str">
        <f>anotacoes!L6344</f>
        <v xml:space="preserve"> 00:05:03,082</v>
      </c>
      <c r="J6344" t="str">
        <f>IF(L6344="PAUSE",E6344,IF(anotacoes!G6348=conversao_anotacoes!C6344,conversao_anotacoes!C6344,conversao_anotacoes!D6344))</f>
        <v>SCHMITT</v>
      </c>
      <c r="K6344" t="str">
        <f t="shared" si="198"/>
        <v>GUTSHE</v>
      </c>
      <c r="L6344" t="str">
        <f>UPPER(anotacoes!H6344)</f>
        <v>DISPLACEMENT</v>
      </c>
      <c r="M6344" t="str">
        <f>IF(OR(L6344="ATTACK",L6344="FINTA"),"&lt;TECNICA&gt;",UPPER(anotacoes!I6344))</f>
        <v>2-3 STEP HESITANT LEFT</v>
      </c>
      <c r="N6344" t="str">
        <f>IF(OR(L6344="ATTACK",L6344="FINTA"),UPPER(anotacoes!I6344),"")</f>
        <v/>
      </c>
      <c r="O6344" s="6" t="str">
        <f>IF(anotacoes!N6344=0,"",anotacoes!N6344)</f>
        <v/>
      </c>
      <c r="P6344" t="str">
        <f>IF(anotacoes!M6344=0,"",UPPER(anotacoes!M6344))</f>
        <v/>
      </c>
      <c r="Q6344" t="str">
        <f t="shared" si="199"/>
        <v>INSERT INTO CONVERSAO_LUTA_ACAO (cd_conversao, id_luta, sequencia, momento_inicio, momento_fim, quem_faz, quem_sofre, acao_tipo, acao, tecnica, direcao, pontuacao) VALUES (1, 91, 36, TRIM(' 00:04:13,605'), TRIM(' 00:05:03,082'), 'SCHMITT', 'GUTSHE', 'DISPLACEMENT', '2-3 STEP HESITANT LEFT', NULL, NULL, NULL)</v>
      </c>
      <c r="R6344" t="s">
        <v>10327</v>
      </c>
    </row>
    <row r="6345" spans="1:18" hidden="1" x14ac:dyDescent="0.25">
      <c r="A6345" s="7">
        <f>anotacoes!D6345</f>
        <v>40601</v>
      </c>
      <c r="B6345" t="str">
        <f>anotacoes!C6345</f>
        <v>WORLD CUP WARSAW 2011</v>
      </c>
      <c r="C6345" t="str">
        <f>anotacoes!E6345</f>
        <v>SCHMITT</v>
      </c>
      <c r="D6345" t="str">
        <f>anotacoes!F6345</f>
        <v>GUTSHE</v>
      </c>
      <c r="E6345" t="s">
        <v>10325</v>
      </c>
      <c r="F6345">
        <f>anotacoes!A6345</f>
        <v>91</v>
      </c>
      <c r="G6345">
        <f>anotacoes!B6345</f>
        <v>37</v>
      </c>
      <c r="H6345" t="str">
        <f>anotacoes!K6345</f>
        <v xml:space="preserve"> 00:05:03,279</v>
      </c>
      <c r="I6345" t="str">
        <f>anotacoes!L6345</f>
        <v xml:space="preserve"> 00:05:06,670</v>
      </c>
      <c r="J6345" t="str">
        <f>IF(L6345="PAUSE",E6345,IF(anotacoes!G6349=conversao_anotacoes!C6345,conversao_anotacoes!C6345,conversao_anotacoes!D6345))</f>
        <v>SCHMITT</v>
      </c>
      <c r="K6345" t="str">
        <f t="shared" si="198"/>
        <v>GUTSHE</v>
      </c>
      <c r="L6345" t="str">
        <f>UPPER(anotacoes!H6345)</f>
        <v>DISPLACEMENT</v>
      </c>
      <c r="M6345" t="str">
        <f>IF(OR(L6345="ATTACK",L6345="FINTA"),"&lt;TECNICA&gt;",UPPER(anotacoes!I6345))</f>
        <v>TRY TO GRIP WITH CONTACT</v>
      </c>
      <c r="N6345" t="str">
        <f>IF(OR(L6345="ATTACK",L6345="FINTA"),UPPER(anotacoes!I6345),"")</f>
        <v/>
      </c>
      <c r="O6345" s="6" t="str">
        <f>IF(anotacoes!N6345=0,"",anotacoes!N6345)</f>
        <v/>
      </c>
      <c r="P6345" t="str">
        <f>IF(anotacoes!M6345=0,"",UPPER(anotacoes!M6345))</f>
        <v/>
      </c>
      <c r="Q6345" t="str">
        <f t="shared" si="199"/>
        <v>INSERT INTO CONVERSAO_LUTA_ACAO (cd_conversao, id_luta, sequencia, momento_inicio, momento_fim, quem_faz, quem_sofre, acao_tipo, acao, tecnica, direcao, pontuacao) VALUES (1, 91, 37, TRIM(' 00:05:03,279'), TRIM(' 00:05:06,670'), 'SCHMITT', 'GUTSHE', 'DISPLACEMENT', 'TRY TO GRIP WITH CONTACT', NULL, NULL, NULL)</v>
      </c>
      <c r="R6345" t="s">
        <v>10327</v>
      </c>
    </row>
    <row r="6346" spans="1:18" hidden="1" x14ac:dyDescent="0.25">
      <c r="A6346" s="7">
        <f>anotacoes!D6346</f>
        <v>40601</v>
      </c>
      <c r="B6346" t="str">
        <f>anotacoes!C6346</f>
        <v>WORLD CUP WARSAW 2011</v>
      </c>
      <c r="C6346" t="str">
        <f>anotacoes!E6346</f>
        <v>SCHMITT</v>
      </c>
      <c r="D6346" t="str">
        <f>anotacoes!F6346</f>
        <v>GUTSHE</v>
      </c>
      <c r="E6346" t="s">
        <v>10325</v>
      </c>
      <c r="F6346">
        <f>anotacoes!A6346</f>
        <v>91</v>
      </c>
      <c r="G6346">
        <f>anotacoes!B6346</f>
        <v>38</v>
      </c>
      <c r="H6346" t="str">
        <f>anotacoes!K6346</f>
        <v xml:space="preserve"> 00:05:06,670</v>
      </c>
      <c r="I6346" t="str">
        <f>anotacoes!L6346</f>
        <v xml:space="preserve"> 00:05:06,979</v>
      </c>
      <c r="J6346" t="str">
        <f>IF(L6346="PAUSE",E6346,IF(anotacoes!G6350=conversao_anotacoes!C6346,conversao_anotacoes!C6346,conversao_anotacoes!D6346))</f>
        <v>SCHMITT</v>
      </c>
      <c r="K6346" t="str">
        <f t="shared" si="198"/>
        <v>GUTSHE</v>
      </c>
      <c r="L6346" t="str">
        <f>UPPER(anotacoes!H6346)</f>
        <v>GRIP TIME</v>
      </c>
      <c r="M6346" t="str">
        <f>IF(OR(L6346="ATTACK",L6346="FINTA"),"&lt;TECNICA&gt;",UPPER(anotacoes!I6346))</f>
        <v>LEFT COLLAR</v>
      </c>
      <c r="N6346" t="str">
        <f>IF(OR(L6346="ATTACK",L6346="FINTA"),UPPER(anotacoes!I6346),"")</f>
        <v/>
      </c>
      <c r="O6346" s="6" t="str">
        <f>IF(anotacoes!N6346=0,"",anotacoes!N6346)</f>
        <v/>
      </c>
      <c r="P6346" t="str">
        <f>IF(anotacoes!M6346=0,"",UPPER(anotacoes!M6346))</f>
        <v/>
      </c>
      <c r="Q6346" t="str">
        <f t="shared" si="199"/>
        <v>INSERT INTO CONVERSAO_LUTA_ACAO (cd_conversao, id_luta, sequencia, momento_inicio, momento_fim, quem_faz, quem_sofre, acao_tipo, acao, tecnica, direcao, pontuacao) VALUES (1, 91, 38, TRIM(' 00:05:06,670'), TRIM(' 00:05:06,979'), 'SCHMITT', 'GUTSHE', 'GRIP TIME', 'LEFT COLLAR', NULL, NULL, NULL)</v>
      </c>
      <c r="R6346" t="s">
        <v>10327</v>
      </c>
    </row>
    <row r="6347" spans="1:18" hidden="1" x14ac:dyDescent="0.25">
      <c r="A6347" s="7">
        <f>anotacoes!D6347</f>
        <v>40601</v>
      </c>
      <c r="B6347" t="str">
        <f>anotacoes!C6347</f>
        <v>WORLD CUP WARSAW 2011</v>
      </c>
      <c r="C6347" t="str">
        <f>anotacoes!E6347</f>
        <v>SCHMITT</v>
      </c>
      <c r="D6347" t="str">
        <f>anotacoes!F6347</f>
        <v>GUTSHE</v>
      </c>
      <c r="E6347" t="s">
        <v>10325</v>
      </c>
      <c r="F6347">
        <f>anotacoes!A6347</f>
        <v>91</v>
      </c>
      <c r="G6347">
        <f>anotacoes!B6347</f>
        <v>39</v>
      </c>
      <c r="H6347" t="str">
        <f>anotacoes!K6347</f>
        <v xml:space="preserve"> 00:05:06,979</v>
      </c>
      <c r="I6347" t="str">
        <f>anotacoes!L6347</f>
        <v xml:space="preserve"> 00:05:07,311</v>
      </c>
      <c r="J6347" t="str">
        <f>IF(L6347="PAUSE",E6347,IF(anotacoes!G6351=conversao_anotacoes!C6347,conversao_anotacoes!C6347,conversao_anotacoes!D6347))</f>
        <v>SCHMITT</v>
      </c>
      <c r="K6347" t="str">
        <f t="shared" si="198"/>
        <v>GUTSHE</v>
      </c>
      <c r="L6347" t="str">
        <f>UPPER(anotacoes!H6347)</f>
        <v>ATTACK</v>
      </c>
      <c r="M6347" t="str">
        <f>IF(OR(L6347="ATTACK",L6347="FINTA"),"&lt;TECNICA&gt;",UPPER(anotacoes!I6347))</f>
        <v>&lt;TECNICA&gt;</v>
      </c>
      <c r="N6347" t="str">
        <f>IF(OR(L6347="ATTACK",L6347="FINTA"),UPPER(anotacoes!I6347),"")</f>
        <v>SEOI NAGE</v>
      </c>
      <c r="O6347" s="6">
        <f>IF(anotacoes!N6347=0,"",anotacoes!N6347)</f>
        <v>6</v>
      </c>
      <c r="P6347" t="str">
        <f>IF(anotacoes!M6347=0,"",UPPER(anotacoes!M6347))</f>
        <v/>
      </c>
      <c r="Q6347" t="str">
        <f t="shared" si="199"/>
        <v>INSERT INTO CONVERSAO_LUTA_ACAO (cd_conversao, id_luta, sequencia, momento_inicio, momento_fim, quem_faz, quem_sofre, acao_tipo, acao, tecnica, direcao, pontuacao) VALUES (1, 91, 39, TRIM(' 00:05:06,979'), TRIM(' 00:05:07,311'), 'SCHMITT', 'GUTSHE', 'ATTACK', '&lt;TECNICA&gt;', 'SEOI NAGE', 6, NULL)</v>
      </c>
      <c r="R6347" t="s">
        <v>10327</v>
      </c>
    </row>
    <row r="6348" spans="1:18" hidden="1" x14ac:dyDescent="0.25">
      <c r="A6348" s="7">
        <f>anotacoes!D6348</f>
        <v>40601</v>
      </c>
      <c r="B6348" t="str">
        <f>anotacoes!C6348</f>
        <v>WORLD CUP WARSAW 2011</v>
      </c>
      <c r="C6348" t="str">
        <f>anotacoes!E6348</f>
        <v>SCHMITT</v>
      </c>
      <c r="D6348" t="str">
        <f>anotacoes!F6348</f>
        <v>GUTSHE</v>
      </c>
      <c r="E6348" t="s">
        <v>10325</v>
      </c>
      <c r="F6348">
        <f>anotacoes!A6348</f>
        <v>91</v>
      </c>
      <c r="G6348">
        <f>anotacoes!B6348</f>
        <v>40</v>
      </c>
      <c r="H6348" t="str">
        <f>anotacoes!K6348</f>
        <v xml:space="preserve"> 00:05:07,311</v>
      </c>
      <c r="I6348" t="str">
        <f>anotacoes!L6348</f>
        <v xml:space="preserve"> 00:05:09,900</v>
      </c>
      <c r="J6348" t="str">
        <f>IF(L6348="PAUSE",E6348,IF(anotacoes!G6352=conversao_anotacoes!C6348,conversao_anotacoes!C6348,conversao_anotacoes!D6348))</f>
        <v>SCHMITT</v>
      </c>
      <c r="K6348" t="str">
        <f t="shared" si="198"/>
        <v>GUTSHE</v>
      </c>
      <c r="L6348" t="str">
        <f>UPPER(anotacoes!H6348)</f>
        <v>GRIP TIME</v>
      </c>
      <c r="M6348" t="str">
        <f>IF(OR(L6348="ATTACK",L6348="FINTA"),"&lt;TECNICA&gt;",UPPER(anotacoes!I6348))</f>
        <v>LEFT COLLAR RIGHT SLEEVE</v>
      </c>
      <c r="N6348" t="str">
        <f>IF(OR(L6348="ATTACK",L6348="FINTA"),UPPER(anotacoes!I6348),"")</f>
        <v/>
      </c>
      <c r="O6348" s="6" t="str">
        <f>IF(anotacoes!N6348=0,"",anotacoes!N6348)</f>
        <v/>
      </c>
      <c r="P6348" t="str">
        <f>IF(anotacoes!M6348=0,"",UPPER(anotacoes!M6348))</f>
        <v/>
      </c>
      <c r="Q6348" t="str">
        <f t="shared" si="199"/>
        <v>INSERT INTO CONVERSAO_LUTA_ACAO (cd_conversao, id_luta, sequencia, momento_inicio, momento_fim, quem_faz, quem_sofre, acao_tipo, acao, tecnica, direcao, pontuacao) VALUES (1, 91, 40, TRIM(' 00:05:07,311'), TRIM(' 00:05:09,900'), 'SCHMITT', 'GUTSHE', 'GRIP TIME', 'LEFT COLLAR RIGHT SLEEVE', NULL, NULL, NULL)</v>
      </c>
      <c r="R6348" t="s">
        <v>10327</v>
      </c>
    </row>
    <row r="6349" spans="1:18" hidden="1" x14ac:dyDescent="0.25">
      <c r="A6349" s="7">
        <f>anotacoes!D6349</f>
        <v>40601</v>
      </c>
      <c r="B6349" t="str">
        <f>anotacoes!C6349</f>
        <v>WORLD CUP WARSAW 2011</v>
      </c>
      <c r="C6349" t="str">
        <f>anotacoes!E6349</f>
        <v>SCHMITT</v>
      </c>
      <c r="D6349" t="str">
        <f>anotacoes!F6349</f>
        <v>GUTSHE</v>
      </c>
      <c r="E6349" t="s">
        <v>10325</v>
      </c>
      <c r="F6349">
        <f>anotacoes!A6349</f>
        <v>91</v>
      </c>
      <c r="G6349">
        <f>anotacoes!B6349</f>
        <v>41</v>
      </c>
      <c r="H6349" t="str">
        <f>anotacoes!K6349</f>
        <v xml:space="preserve"> 00:05:09,900</v>
      </c>
      <c r="I6349" t="str">
        <f>anotacoes!L6349</f>
        <v xml:space="preserve"> 00:05:09,900</v>
      </c>
      <c r="J6349" t="str">
        <f>IF(L6349="PAUSE",E6349,IF(anotacoes!G6353=conversao_anotacoes!C6349,conversao_anotacoes!C6349,conversao_anotacoes!D6349))</f>
        <v>SCHMITT</v>
      </c>
      <c r="K6349" t="str">
        <f t="shared" si="198"/>
        <v>GUTSHE</v>
      </c>
      <c r="L6349" t="str">
        <f>UPPER(anotacoes!H6349)</f>
        <v>DEFENSE</v>
      </c>
      <c r="M6349" t="str">
        <f>IF(OR(L6349="ATTACK",L6349="FINTA"),"&lt;TECNICA&gt;",UPPER(anotacoes!I6349))</f>
        <v>CONTER-ATTACK</v>
      </c>
      <c r="N6349" t="str">
        <f>IF(OR(L6349="ATTACK",L6349="FINTA"),UPPER(anotacoes!I6349),"")</f>
        <v/>
      </c>
      <c r="O6349" s="6" t="str">
        <f>IF(anotacoes!N6349=0,"",anotacoes!N6349)</f>
        <v/>
      </c>
      <c r="P6349" t="str">
        <f>IF(anotacoes!M6349=0,"",UPPER(anotacoes!M6349))</f>
        <v/>
      </c>
      <c r="Q6349" t="str">
        <f t="shared" si="199"/>
        <v>INSERT INTO CONVERSAO_LUTA_ACAO (cd_conversao, id_luta, sequencia, momento_inicio, momento_fim, quem_faz, quem_sofre, acao_tipo, acao, tecnica, direcao, pontuacao) VALUES (1, 91, 41, TRIM(' 00:05:09,900'), TRIM(' 00:05:09,900'), 'SCHMITT', 'GUTSHE', 'DEFENSE', 'CONTER-ATTACK', NULL, NULL, NULL)</v>
      </c>
      <c r="R6349" t="s">
        <v>10327</v>
      </c>
    </row>
    <row r="6350" spans="1:18" hidden="1" x14ac:dyDescent="0.25">
      <c r="A6350" s="7">
        <f>anotacoes!D6350</f>
        <v>40601</v>
      </c>
      <c r="B6350" t="str">
        <f>anotacoes!C6350</f>
        <v>WORLD CUP WARSAW 2011</v>
      </c>
      <c r="C6350" t="str">
        <f>anotacoes!E6350</f>
        <v>SCHMITT</v>
      </c>
      <c r="D6350" t="str">
        <f>anotacoes!F6350</f>
        <v>GUTSHE</v>
      </c>
      <c r="E6350" t="s">
        <v>10325</v>
      </c>
      <c r="F6350">
        <f>anotacoes!A6350</f>
        <v>91</v>
      </c>
      <c r="G6350">
        <f>anotacoes!B6350</f>
        <v>42</v>
      </c>
      <c r="H6350" t="str">
        <f>anotacoes!K6350</f>
        <v xml:space="preserve"> 00:05:09,900</v>
      </c>
      <c r="I6350" t="str">
        <f>anotacoes!L6350</f>
        <v xml:space="preserve"> 00:05:09,900</v>
      </c>
      <c r="J6350" t="str">
        <f>IF(L6350="PAUSE",E6350,IF(anotacoes!G6354=conversao_anotacoes!C6350,conversao_anotacoes!C6350,conversao_anotacoes!D6350))</f>
        <v>SCHMITT</v>
      </c>
      <c r="K6350" t="str">
        <f t="shared" si="198"/>
        <v>GUTSHE</v>
      </c>
      <c r="L6350" t="str">
        <f>UPPER(anotacoes!H6350)</f>
        <v>ATTACK</v>
      </c>
      <c r="M6350" t="str">
        <f>IF(OR(L6350="ATTACK",L6350="FINTA"),"&lt;TECNICA&gt;",UPPER(anotacoes!I6350))</f>
        <v>&lt;TECNICA&gt;</v>
      </c>
      <c r="N6350" t="str">
        <f>IF(OR(L6350="ATTACK",L6350="FINTA"),UPPER(anotacoes!I6350),"")</f>
        <v>DEASHI HARAI</v>
      </c>
      <c r="O6350" s="6">
        <f>IF(anotacoes!N6350=0,"",anotacoes!N6350)</f>
        <v>7</v>
      </c>
      <c r="P6350" t="str">
        <f>IF(anotacoes!M6350=0,"",UPPER(anotacoes!M6350))</f>
        <v/>
      </c>
      <c r="Q6350" t="str">
        <f t="shared" si="199"/>
        <v>INSERT INTO CONVERSAO_LUTA_ACAO (cd_conversao, id_luta, sequencia, momento_inicio, momento_fim, quem_faz, quem_sofre, acao_tipo, acao, tecnica, direcao, pontuacao) VALUES (1, 91, 42, TRIM(' 00:05:09,900'), TRIM(' 00:05:09,900'), 'SCHMITT', 'GUTSHE', 'ATTACK', '&lt;TECNICA&gt;', 'DEASHI HARAI', 7, NULL)</v>
      </c>
      <c r="R6350" t="s">
        <v>10327</v>
      </c>
    </row>
    <row r="6351" spans="1:18" hidden="1" x14ac:dyDescent="0.25">
      <c r="A6351" s="7">
        <f>anotacoes!D6351</f>
        <v>40601</v>
      </c>
      <c r="B6351" t="str">
        <f>anotacoes!C6351</f>
        <v>WORLD CUP WARSAW 2011</v>
      </c>
      <c r="C6351" t="str">
        <f>anotacoes!E6351</f>
        <v>SCHMITT</v>
      </c>
      <c r="D6351" t="str">
        <f>anotacoes!F6351</f>
        <v>GUTSHE</v>
      </c>
      <c r="E6351" t="s">
        <v>10325</v>
      </c>
      <c r="F6351">
        <f>anotacoes!A6351</f>
        <v>91</v>
      </c>
      <c r="G6351">
        <f>anotacoes!B6351</f>
        <v>43</v>
      </c>
      <c r="H6351" t="str">
        <f>anotacoes!K6351</f>
        <v xml:space="preserve"> 00:05:09,900</v>
      </c>
      <c r="I6351" t="str">
        <f>anotacoes!L6351</f>
        <v xml:space="preserve"> 00:05:11,324</v>
      </c>
      <c r="J6351" t="str">
        <f>IF(L6351="PAUSE",E6351,IF(anotacoes!G6355=conversao_anotacoes!C6351,conversao_anotacoes!C6351,conversao_anotacoes!D6351))</f>
        <v>SCHMITT</v>
      </c>
      <c r="K6351" t="str">
        <f t="shared" si="198"/>
        <v>GUTSHE</v>
      </c>
      <c r="L6351" t="str">
        <f>UPPER(anotacoes!H6351)</f>
        <v>GRIP TIME</v>
      </c>
      <c r="M6351" t="str">
        <f>IF(OR(L6351="ATTACK",L6351="FINTA"),"&lt;TECNICA&gt;",UPPER(anotacoes!I6351))</f>
        <v>LEFT COLLAR</v>
      </c>
      <c r="N6351" t="str">
        <f>IF(OR(L6351="ATTACK",L6351="FINTA"),UPPER(anotacoes!I6351),"")</f>
        <v/>
      </c>
      <c r="O6351" s="6" t="str">
        <f>IF(anotacoes!N6351=0,"",anotacoes!N6351)</f>
        <v/>
      </c>
      <c r="P6351" t="str">
        <f>IF(anotacoes!M6351=0,"",UPPER(anotacoes!M6351))</f>
        <v/>
      </c>
      <c r="Q6351" t="str">
        <f t="shared" si="199"/>
        <v>INSERT INTO CONVERSAO_LUTA_ACAO (cd_conversao, id_luta, sequencia, momento_inicio, momento_fim, quem_faz, quem_sofre, acao_tipo, acao, tecnica, direcao, pontuacao) VALUES (1, 91, 43, TRIM(' 00:05:09,900'), TRIM(' 00:05:11,324'), 'SCHMITT', 'GUTSHE', 'GRIP TIME', 'LEFT COLLAR', NULL, NULL, NULL)</v>
      </c>
      <c r="R6351" t="s">
        <v>10327</v>
      </c>
    </row>
    <row r="6352" spans="1:18" hidden="1" x14ac:dyDescent="0.25">
      <c r="A6352" s="7">
        <f>anotacoes!D6352</f>
        <v>40601</v>
      </c>
      <c r="B6352" t="str">
        <f>anotacoes!C6352</f>
        <v>WORLD CUP WARSAW 2011</v>
      </c>
      <c r="C6352" t="str">
        <f>anotacoes!E6352</f>
        <v>SCHMITT</v>
      </c>
      <c r="D6352" t="str">
        <f>anotacoes!F6352</f>
        <v>GUTSHE</v>
      </c>
      <c r="E6352" t="s">
        <v>10325</v>
      </c>
      <c r="F6352">
        <f>anotacoes!A6352</f>
        <v>91</v>
      </c>
      <c r="G6352">
        <f>anotacoes!B6352</f>
        <v>44</v>
      </c>
      <c r="H6352" t="str">
        <f>anotacoes!K6352</f>
        <v xml:space="preserve"> 00:05:11,491</v>
      </c>
      <c r="I6352" t="str">
        <f>anotacoes!L6352</f>
        <v xml:space="preserve"> 00:05:12,244</v>
      </c>
      <c r="J6352" t="str">
        <f>IF(L6352="PAUSE",E6352,IF(anotacoes!G6356=conversao_anotacoes!C6352,conversao_anotacoes!C6352,conversao_anotacoes!D6352))</f>
        <v>SCHMITT</v>
      </c>
      <c r="K6352" t="str">
        <f t="shared" si="198"/>
        <v>GUTSHE</v>
      </c>
      <c r="L6352" t="str">
        <f>UPPER(anotacoes!H6352)</f>
        <v>DEFENSE</v>
      </c>
      <c r="M6352" t="str">
        <f>IF(OR(L6352="ATTACK",L6352="FINTA"),"&lt;TECNICA&gt;",UPPER(anotacoes!I6352))</f>
        <v>TAE-SABAKI LEFT INCLINED</v>
      </c>
      <c r="N6352" t="str">
        <f>IF(OR(L6352="ATTACK",L6352="FINTA"),UPPER(anotacoes!I6352),"")</f>
        <v/>
      </c>
      <c r="O6352" s="6" t="str">
        <f>IF(anotacoes!N6352=0,"",anotacoes!N6352)</f>
        <v/>
      </c>
      <c r="P6352" t="str">
        <f>IF(anotacoes!M6352=0,"",UPPER(anotacoes!M6352))</f>
        <v/>
      </c>
      <c r="Q6352" t="str">
        <f t="shared" si="199"/>
        <v>INSERT INTO CONVERSAO_LUTA_ACAO (cd_conversao, id_luta, sequencia, momento_inicio, momento_fim, quem_faz, quem_sofre, acao_tipo, acao, tecnica, direcao, pontuacao) VALUES (1, 91, 44, TRIM(' 00:05:11,491'), TRIM(' 00:05:12,244'), 'SCHMITT', 'GUTSHE', 'DEFENSE', 'TAE-SABAKI LEFT INCLINED', NULL, NULL, NULL)</v>
      </c>
      <c r="R6352" t="s">
        <v>10327</v>
      </c>
    </row>
    <row r="6353" spans="1:18" hidden="1" x14ac:dyDescent="0.25">
      <c r="A6353" s="7">
        <f>anotacoes!D6353</f>
        <v>40601</v>
      </c>
      <c r="B6353" t="str">
        <f>anotacoes!C6353</f>
        <v>WORLD CUP WARSAW 2011</v>
      </c>
      <c r="C6353" t="str">
        <f>anotacoes!E6353</f>
        <v>SCHMITT</v>
      </c>
      <c r="D6353" t="str">
        <f>anotacoes!F6353</f>
        <v>GUTSHE</v>
      </c>
      <c r="E6353" t="s">
        <v>10325</v>
      </c>
      <c r="F6353">
        <f>anotacoes!A6353</f>
        <v>91</v>
      </c>
      <c r="G6353">
        <f>anotacoes!B6353</f>
        <v>45</v>
      </c>
      <c r="H6353" t="str">
        <f>anotacoes!K6353</f>
        <v xml:space="preserve"> 00:05:12,244</v>
      </c>
      <c r="I6353" t="str">
        <f>anotacoes!L6353</f>
        <v xml:space="preserve"> 00:05:14,635</v>
      </c>
      <c r="J6353" t="str">
        <f>IF(L6353="PAUSE",E6353,IF(anotacoes!G6357=conversao_anotacoes!C6353,conversao_anotacoes!C6353,conversao_anotacoes!D6353))</f>
        <v>SCHMITT</v>
      </c>
      <c r="K6353" t="str">
        <f t="shared" si="198"/>
        <v>GUTSHE</v>
      </c>
      <c r="L6353" t="str">
        <f>UPPER(anotacoes!H6353)</f>
        <v>GROUNDWORK COMBAT</v>
      </c>
      <c r="M6353" t="str">
        <f>IF(OR(L6353="ATTACK",L6353="FINTA"),"&lt;TECNICA&gt;",UPPER(anotacoes!I6353))</f>
        <v>CONTROL WITH LEGS</v>
      </c>
      <c r="N6353" t="str">
        <f>IF(OR(L6353="ATTACK",L6353="FINTA"),UPPER(anotacoes!I6353),"")</f>
        <v/>
      </c>
      <c r="O6353" s="6" t="str">
        <f>IF(anotacoes!N6353=0,"",anotacoes!N6353)</f>
        <v/>
      </c>
      <c r="P6353" t="str">
        <f>IF(anotacoes!M6353=0,"",UPPER(anotacoes!M6353))</f>
        <v/>
      </c>
      <c r="Q6353" t="str">
        <f t="shared" si="199"/>
        <v>INSERT INTO CONVERSAO_LUTA_ACAO (cd_conversao, id_luta, sequencia, momento_inicio, momento_fim, quem_faz, quem_sofre, acao_tipo, acao, tecnica, direcao, pontuacao) VALUES (1, 91, 45, TRIM(' 00:05:12,244'), TRIM(' 00:05:14,635'), 'SCHMITT', 'GUTSHE', 'GROUNDWORK COMBAT', 'CONTROL WITH LEGS', NULL, NULL, NULL)</v>
      </c>
      <c r="R6353" t="s">
        <v>10327</v>
      </c>
    </row>
    <row r="6354" spans="1:18" hidden="1" x14ac:dyDescent="0.25">
      <c r="A6354" s="7">
        <f>anotacoes!D6354</f>
        <v>40601</v>
      </c>
      <c r="B6354" t="str">
        <f>anotacoes!C6354</f>
        <v>WORLD CUP WARSAW 2011</v>
      </c>
      <c r="C6354" t="str">
        <f>anotacoes!E6354</f>
        <v>SCHMITT</v>
      </c>
      <c r="D6354" t="str">
        <f>anotacoes!F6354</f>
        <v>GUTSHE</v>
      </c>
      <c r="E6354" t="s">
        <v>10325</v>
      </c>
      <c r="F6354">
        <f>anotacoes!A6354</f>
        <v>91</v>
      </c>
      <c r="G6354">
        <f>anotacoes!B6354</f>
        <v>46</v>
      </c>
      <c r="H6354" t="str">
        <f>anotacoes!K6354</f>
        <v xml:space="preserve"> 00:05:14,820</v>
      </c>
      <c r="I6354" t="str">
        <f>anotacoes!L6354</f>
        <v xml:space="preserve"> 00:05:24,369</v>
      </c>
      <c r="J6354" t="str">
        <f>IF(L6354="PAUSE",E6354,IF(anotacoes!G6358=conversao_anotacoes!C6354,conversao_anotacoes!C6354,conversao_anotacoes!D6354))</f>
        <v>&lt;ARBITRO_DESCONHECIDO&gt;</v>
      </c>
      <c r="K6354" t="str">
        <f t="shared" si="198"/>
        <v/>
      </c>
      <c r="L6354" t="str">
        <f>UPPER(anotacoes!H6354)</f>
        <v>PAUSE</v>
      </c>
      <c r="M6354" t="str">
        <f>IF(OR(L6354="ATTACK",L6354="FINTA"),"&lt;TECNICA&gt;",UPPER(anotacoes!I6354))</f>
        <v>&lt;NAO_CLASSIFICADO&gt;</v>
      </c>
      <c r="N6354" t="str">
        <f>IF(OR(L6354="ATTACK",L6354="FINTA"),UPPER(anotacoes!I6354),"")</f>
        <v/>
      </c>
      <c r="O6354" s="6" t="str">
        <f>IF(anotacoes!N6354=0,"",anotacoes!N6354)</f>
        <v/>
      </c>
      <c r="P6354" t="str">
        <f>IF(anotacoes!M6354=0,"",UPPER(anotacoes!M6354))</f>
        <v/>
      </c>
      <c r="Q6354" t="str">
        <f t="shared" si="199"/>
        <v>INSERT INTO CONVERSAO_LUTA_ACAO (cd_conversao, id_luta, sequencia, momento_inicio, momento_fim, quem_faz, quem_sofre, acao_tipo, acao, tecnica, direcao, pontuacao) VALUES (1, 91, 46, TRIM(' 00:05:14,820'), TRIM(' 00:05:24,369'), '&lt;ARBITRO_DESCONHECIDO&gt;', '', 'PAUSE', '&lt;NAO_CLASSIFICADO&gt;', NULL, NULL, NULL)</v>
      </c>
      <c r="R6354" t="s">
        <v>10327</v>
      </c>
    </row>
    <row r="6355" spans="1:18" hidden="1" x14ac:dyDescent="0.25">
      <c r="A6355" s="7">
        <f>anotacoes!D6355</f>
        <v>40601</v>
      </c>
      <c r="B6355" t="str">
        <f>anotacoes!C6355</f>
        <v>WORLD CUP WARSAW 2011</v>
      </c>
      <c r="C6355" t="str">
        <f>anotacoes!E6355</f>
        <v>SCHMITT</v>
      </c>
      <c r="D6355" t="str">
        <f>anotacoes!F6355</f>
        <v>GUTSHE</v>
      </c>
      <c r="E6355" t="s">
        <v>10325</v>
      </c>
      <c r="F6355">
        <f>anotacoes!A6355</f>
        <v>91</v>
      </c>
      <c r="G6355">
        <f>anotacoes!B6355</f>
        <v>47</v>
      </c>
      <c r="H6355" t="str">
        <f>anotacoes!K6355</f>
        <v xml:space="preserve"> 00:05:24,545</v>
      </c>
      <c r="I6355" t="str">
        <f>anotacoes!L6355</f>
        <v xml:space="preserve"> 00:05:28,797</v>
      </c>
      <c r="J6355" t="str">
        <f>IF(L6355="PAUSE",E6355,IF(anotacoes!G6359=conversao_anotacoes!C6355,conversao_anotacoes!C6355,conversao_anotacoes!D6355))</f>
        <v>SCHMITT</v>
      </c>
      <c r="K6355" t="str">
        <f t="shared" si="198"/>
        <v>GUTSHE</v>
      </c>
      <c r="L6355" t="str">
        <f>UPPER(anotacoes!H6355)</f>
        <v>DISPLACEMENT</v>
      </c>
      <c r="M6355" t="str">
        <f>IF(OR(L6355="ATTACK",L6355="FINTA"),"&lt;TECNICA&gt;",UPPER(anotacoes!I6355))</f>
        <v>2-3 STEP HESITANT RIGHT</v>
      </c>
      <c r="N6355" t="str">
        <f>IF(OR(L6355="ATTACK",L6355="FINTA"),UPPER(anotacoes!I6355),"")</f>
        <v/>
      </c>
      <c r="O6355" s="6" t="str">
        <f>IF(anotacoes!N6355=0,"",anotacoes!N6355)</f>
        <v/>
      </c>
      <c r="P6355" t="str">
        <f>IF(anotacoes!M6355=0,"",UPPER(anotacoes!M6355))</f>
        <v/>
      </c>
      <c r="Q6355" t="str">
        <f t="shared" si="199"/>
        <v>INSERT INTO CONVERSAO_LUTA_ACAO (cd_conversao, id_luta, sequencia, momento_inicio, momento_fim, quem_faz, quem_sofre, acao_tipo, acao, tecnica, direcao, pontuacao) VALUES (1, 91, 47, TRIM(' 00:05:24,545'), TRIM(' 00:05:28,797'), 'SCHMITT', 'GUTSHE', 'DISPLACEMENT', '2-3 STEP HESITANT RIGHT', NULL, NULL, NULL)</v>
      </c>
      <c r="R6355" t="s">
        <v>10327</v>
      </c>
    </row>
    <row r="6356" spans="1:18" hidden="1" x14ac:dyDescent="0.25">
      <c r="A6356" s="7">
        <f>anotacoes!D6356</f>
        <v>40601</v>
      </c>
      <c r="B6356" t="str">
        <f>anotacoes!C6356</f>
        <v>WORLD CUP WARSAW 2011</v>
      </c>
      <c r="C6356" t="str">
        <f>anotacoes!E6356</f>
        <v>SCHMITT</v>
      </c>
      <c r="D6356" t="str">
        <f>anotacoes!F6356</f>
        <v>GUTSHE</v>
      </c>
      <c r="E6356" t="s">
        <v>10325</v>
      </c>
      <c r="F6356">
        <f>anotacoes!A6356</f>
        <v>91</v>
      </c>
      <c r="G6356">
        <f>anotacoes!B6356</f>
        <v>48</v>
      </c>
      <c r="H6356" t="str">
        <f>anotacoes!K6356</f>
        <v xml:space="preserve"> 00:05:28,984</v>
      </c>
      <c r="I6356" t="str">
        <f>anotacoes!L6356</f>
        <v xml:space="preserve"> 00:05:30,147</v>
      </c>
      <c r="J6356" t="str">
        <f>IF(L6356="PAUSE",E6356,IF(anotacoes!G6360=conversao_anotacoes!C6356,conversao_anotacoes!C6356,conversao_anotacoes!D6356))</f>
        <v>SCHMITT</v>
      </c>
      <c r="K6356" t="str">
        <f t="shared" si="198"/>
        <v>GUTSHE</v>
      </c>
      <c r="L6356" t="str">
        <f>UPPER(anotacoes!H6356)</f>
        <v>DISPLACEMENT</v>
      </c>
      <c r="M6356" t="str">
        <f>IF(OR(L6356="ATTACK",L6356="FINTA"),"&lt;TECNICA&gt;",UPPER(anotacoes!I6356))</f>
        <v>TRY TO GRIP WITH CONTACT</v>
      </c>
      <c r="N6356" t="str">
        <f>IF(OR(L6356="ATTACK",L6356="FINTA"),UPPER(anotacoes!I6356),"")</f>
        <v/>
      </c>
      <c r="O6356" s="6" t="str">
        <f>IF(anotacoes!N6356=0,"",anotacoes!N6356)</f>
        <v/>
      </c>
      <c r="P6356" t="str">
        <f>IF(anotacoes!M6356=0,"",UPPER(anotacoes!M6356))</f>
        <v/>
      </c>
      <c r="Q6356" t="str">
        <f t="shared" si="199"/>
        <v>INSERT INTO CONVERSAO_LUTA_ACAO (cd_conversao, id_luta, sequencia, momento_inicio, momento_fim, quem_faz, quem_sofre, acao_tipo, acao, tecnica, direcao, pontuacao) VALUES (1, 91, 48, TRIM(' 00:05:28,984'), TRIM(' 00:05:30,147'), 'SCHMITT', 'GUTSHE', 'DISPLACEMENT', 'TRY TO GRIP WITH CONTACT', NULL, NULL, NULL)</v>
      </c>
      <c r="R6356" t="s">
        <v>10327</v>
      </c>
    </row>
    <row r="6357" spans="1:18" hidden="1" x14ac:dyDescent="0.25">
      <c r="A6357" s="7">
        <f>anotacoes!D6357</f>
        <v>40601</v>
      </c>
      <c r="B6357" t="str">
        <f>anotacoes!C6357</f>
        <v>WORLD CUP WARSAW 2011</v>
      </c>
      <c r="C6357" t="str">
        <f>anotacoes!E6357</f>
        <v>SCHMITT</v>
      </c>
      <c r="D6357" t="str">
        <f>anotacoes!F6357</f>
        <v>GUTSHE</v>
      </c>
      <c r="E6357" t="s">
        <v>10325</v>
      </c>
      <c r="F6357">
        <f>anotacoes!A6357</f>
        <v>91</v>
      </c>
      <c r="G6357">
        <f>anotacoes!B6357</f>
        <v>49</v>
      </c>
      <c r="H6357" t="str">
        <f>anotacoes!K6357</f>
        <v xml:space="preserve"> 00:05:30,147</v>
      </c>
      <c r="I6357" t="str">
        <f>anotacoes!L6357</f>
        <v xml:space="preserve"> 00:05:36,947</v>
      </c>
      <c r="J6357" t="str">
        <f>IF(L6357="PAUSE",E6357,IF(anotacoes!G6361=conversao_anotacoes!C6357,conversao_anotacoes!C6357,conversao_anotacoes!D6357))</f>
        <v>SCHMITT</v>
      </c>
      <c r="K6357" t="str">
        <f t="shared" si="198"/>
        <v>GUTSHE</v>
      </c>
      <c r="L6357" t="str">
        <f>UPPER(anotacoes!H6357)</f>
        <v>GRIP TIME</v>
      </c>
      <c r="M6357" t="str">
        <f>IF(OR(L6357="ATTACK",L6357="FINTA"),"&lt;TECNICA&gt;",UPPER(anotacoes!I6357))</f>
        <v>LEFT COLLAR RIGHT SLEEVE</v>
      </c>
      <c r="N6357" t="str">
        <f>IF(OR(L6357="ATTACK",L6357="FINTA"),UPPER(anotacoes!I6357),"")</f>
        <v/>
      </c>
      <c r="O6357" s="6" t="str">
        <f>IF(anotacoes!N6357=0,"",anotacoes!N6357)</f>
        <v/>
      </c>
      <c r="P6357" t="str">
        <f>IF(anotacoes!M6357=0,"",UPPER(anotacoes!M6357))</f>
        <v/>
      </c>
      <c r="Q6357" t="str">
        <f t="shared" si="199"/>
        <v>INSERT INTO CONVERSAO_LUTA_ACAO (cd_conversao, id_luta, sequencia, momento_inicio, momento_fim, quem_faz, quem_sofre, acao_tipo, acao, tecnica, direcao, pontuacao) VALUES (1, 91, 49, TRIM(' 00:05:30,147'), TRIM(' 00:05:36,947'), 'SCHMITT', 'GUTSHE', 'GRIP TIME', 'LEFT COLLAR RIGHT SLEEVE', NULL, NULL, NULL)</v>
      </c>
      <c r="R6357" t="s">
        <v>10327</v>
      </c>
    </row>
    <row r="6358" spans="1:18" hidden="1" x14ac:dyDescent="0.25">
      <c r="A6358" s="7">
        <f>anotacoes!D6358</f>
        <v>40601</v>
      </c>
      <c r="B6358" t="str">
        <f>anotacoes!C6358</f>
        <v>WORLD CUP WARSAW 2011</v>
      </c>
      <c r="C6358" t="str">
        <f>anotacoes!E6358</f>
        <v>SCHMITT</v>
      </c>
      <c r="D6358" t="str">
        <f>anotacoes!F6358</f>
        <v>GUTSHE</v>
      </c>
      <c r="E6358" t="s">
        <v>10325</v>
      </c>
      <c r="F6358">
        <f>anotacoes!A6358</f>
        <v>91</v>
      </c>
      <c r="G6358">
        <f>anotacoes!B6358</f>
        <v>50</v>
      </c>
      <c r="H6358" t="str">
        <f>anotacoes!K6358</f>
        <v xml:space="preserve"> 00:05:37,119</v>
      </c>
      <c r="I6358" t="str">
        <f>anotacoes!L6358</f>
        <v xml:space="preserve"> 00:05:44,452</v>
      </c>
      <c r="J6358" t="str">
        <f>IF(L6358="PAUSE",E6358,IF(anotacoes!G6362=conversao_anotacoes!C6358,conversao_anotacoes!C6358,conversao_anotacoes!D6358))</f>
        <v>&lt;ARBITRO_DESCONHECIDO&gt;</v>
      </c>
      <c r="K6358" t="str">
        <f t="shared" si="198"/>
        <v/>
      </c>
      <c r="L6358" t="str">
        <f>UPPER(anotacoes!H6358)</f>
        <v>PAUSE</v>
      </c>
      <c r="M6358" t="str">
        <f>IF(OR(L6358="ATTACK",L6358="FINTA"),"&lt;TECNICA&gt;",UPPER(anotacoes!I6358))</f>
        <v>&lt;NAO_CLASSIFICADO&gt;</v>
      </c>
      <c r="N6358" t="str">
        <f>IF(OR(L6358="ATTACK",L6358="FINTA"),UPPER(anotacoes!I6358),"")</f>
        <v/>
      </c>
      <c r="O6358" s="6" t="str">
        <f>IF(anotacoes!N6358=0,"",anotacoes!N6358)</f>
        <v/>
      </c>
      <c r="P6358" t="str">
        <f>IF(anotacoes!M6358=0,"",UPPER(anotacoes!M6358))</f>
        <v/>
      </c>
      <c r="Q6358" t="str">
        <f t="shared" si="199"/>
        <v>INSERT INTO CONVERSAO_LUTA_ACAO (cd_conversao, id_luta, sequencia, momento_inicio, momento_fim, quem_faz, quem_sofre, acao_tipo, acao, tecnica, direcao, pontuacao) VALUES (1, 91, 50, TRIM(' 00:05:37,119'), TRIM(' 00:05:44,452'), '&lt;ARBITRO_DESCONHECIDO&gt;', '', 'PAUSE', '&lt;NAO_CLASSIFICADO&gt;', NULL, NULL, NULL)</v>
      </c>
      <c r="R6358" t="s">
        <v>10327</v>
      </c>
    </row>
    <row r="6359" spans="1:18" hidden="1" x14ac:dyDescent="0.25">
      <c r="A6359" s="7">
        <f>anotacoes!D6359</f>
        <v>40601</v>
      </c>
      <c r="B6359" t="str">
        <f>anotacoes!C6359</f>
        <v>WORLD CUP WARSAW 2011</v>
      </c>
      <c r="C6359" t="str">
        <f>anotacoes!E6359</f>
        <v>SCHMITT</v>
      </c>
      <c r="D6359" t="str">
        <f>anotacoes!F6359</f>
        <v>GUTSHE</v>
      </c>
      <c r="E6359" t="s">
        <v>10325</v>
      </c>
      <c r="F6359">
        <f>anotacoes!A6359</f>
        <v>91</v>
      </c>
      <c r="G6359">
        <f>anotacoes!B6359</f>
        <v>51</v>
      </c>
      <c r="H6359" t="str">
        <f>anotacoes!K6359</f>
        <v xml:space="preserve"> 00:05:44,605</v>
      </c>
      <c r="I6359" t="str">
        <f>anotacoes!L6359</f>
        <v xml:space="preserve"> 00:05:47,393</v>
      </c>
      <c r="J6359" t="str">
        <f>IF(L6359="PAUSE",E6359,IF(anotacoes!G6363=conversao_anotacoes!C6359,conversao_anotacoes!C6359,conversao_anotacoes!D6359))</f>
        <v>SCHMITT</v>
      </c>
      <c r="K6359" t="str">
        <f t="shared" si="198"/>
        <v>GUTSHE</v>
      </c>
      <c r="L6359" t="str">
        <f>UPPER(anotacoes!H6359)</f>
        <v>DISPLACEMENT</v>
      </c>
      <c r="M6359" t="str">
        <f>IF(OR(L6359="ATTACK",L6359="FINTA"),"&lt;TECNICA&gt;",UPPER(anotacoes!I6359))</f>
        <v>2-3 STEP HESITANT RIGHT</v>
      </c>
      <c r="N6359" t="str">
        <f>IF(OR(L6359="ATTACK",L6359="FINTA"),UPPER(anotacoes!I6359),"")</f>
        <v/>
      </c>
      <c r="O6359" s="6" t="str">
        <f>IF(anotacoes!N6359=0,"",anotacoes!N6359)</f>
        <v/>
      </c>
      <c r="P6359" t="str">
        <f>IF(anotacoes!M6359=0,"",UPPER(anotacoes!M6359))</f>
        <v/>
      </c>
      <c r="Q6359" t="str">
        <f t="shared" si="199"/>
        <v>INSERT INTO CONVERSAO_LUTA_ACAO (cd_conversao, id_luta, sequencia, momento_inicio, momento_fim, quem_faz, quem_sofre, acao_tipo, acao, tecnica, direcao, pontuacao) VALUES (1, 91, 51, TRIM(' 00:05:44,605'), TRIM(' 00:05:47,393'), 'SCHMITT', 'GUTSHE', 'DISPLACEMENT', '2-3 STEP HESITANT RIGHT', NULL, NULL, NULL)</v>
      </c>
      <c r="R6359" t="s">
        <v>10327</v>
      </c>
    </row>
    <row r="6360" spans="1:18" hidden="1" x14ac:dyDescent="0.25">
      <c r="A6360" s="7">
        <f>anotacoes!D6360</f>
        <v>40601</v>
      </c>
      <c r="B6360" t="str">
        <f>anotacoes!C6360</f>
        <v>WORLD CUP WARSAW 2011</v>
      </c>
      <c r="C6360" t="str">
        <f>anotacoes!E6360</f>
        <v>SCHMITT</v>
      </c>
      <c r="D6360" t="str">
        <f>anotacoes!F6360</f>
        <v>GUTSHE</v>
      </c>
      <c r="E6360" t="s">
        <v>10325</v>
      </c>
      <c r="F6360">
        <f>anotacoes!A6360</f>
        <v>91</v>
      </c>
      <c r="G6360">
        <f>anotacoes!B6360</f>
        <v>52</v>
      </c>
      <c r="H6360" t="str">
        <f>anotacoes!K6360</f>
        <v xml:space="preserve"> 00:05:47,393</v>
      </c>
      <c r="I6360" t="str">
        <f>anotacoes!L6360</f>
        <v xml:space="preserve"> 00:05:47,943</v>
      </c>
      <c r="J6360" t="str">
        <f>IF(L6360="PAUSE",E6360,IF(anotacoes!G6364=conversao_anotacoes!C6360,conversao_anotacoes!C6360,conversao_anotacoes!D6360))</f>
        <v>SCHMITT</v>
      </c>
      <c r="K6360" t="str">
        <f t="shared" si="198"/>
        <v>GUTSHE</v>
      </c>
      <c r="L6360" t="str">
        <f>UPPER(anotacoes!H6360)</f>
        <v>DISPLACEMENT</v>
      </c>
      <c r="M6360" t="str">
        <f>IF(OR(L6360="ATTACK",L6360="FINTA"),"&lt;TECNICA&gt;",UPPER(anotacoes!I6360))</f>
        <v>TRY TO GRIP WITH CONTACT</v>
      </c>
      <c r="N6360" t="str">
        <f>IF(OR(L6360="ATTACK",L6360="FINTA"),UPPER(anotacoes!I6360),"")</f>
        <v/>
      </c>
      <c r="O6360" s="6" t="str">
        <f>IF(anotacoes!N6360=0,"",anotacoes!N6360)</f>
        <v/>
      </c>
      <c r="P6360" t="str">
        <f>IF(anotacoes!M6360=0,"",UPPER(anotacoes!M6360))</f>
        <v/>
      </c>
      <c r="Q6360" t="str">
        <f t="shared" si="199"/>
        <v>INSERT INTO CONVERSAO_LUTA_ACAO (cd_conversao, id_luta, sequencia, momento_inicio, momento_fim, quem_faz, quem_sofre, acao_tipo, acao, tecnica, direcao, pontuacao) VALUES (1, 91, 52, TRIM(' 00:05:47,393'), TRIM(' 00:05:47,943'), 'SCHMITT', 'GUTSHE', 'DISPLACEMENT', 'TRY TO GRIP WITH CONTACT', NULL, NULL, NULL)</v>
      </c>
      <c r="R6360" t="s">
        <v>10327</v>
      </c>
    </row>
    <row r="6361" spans="1:18" hidden="1" x14ac:dyDescent="0.25">
      <c r="A6361" s="7">
        <f>anotacoes!D6361</f>
        <v>40601</v>
      </c>
      <c r="B6361" t="str">
        <f>anotacoes!C6361</f>
        <v>WORLD CUP WARSAW 2011</v>
      </c>
      <c r="C6361" t="str">
        <f>anotacoes!E6361</f>
        <v>SCHMITT</v>
      </c>
      <c r="D6361" t="str">
        <f>anotacoes!F6361</f>
        <v>GUTSHE</v>
      </c>
      <c r="E6361" t="s">
        <v>10325</v>
      </c>
      <c r="F6361">
        <f>anotacoes!A6361</f>
        <v>91</v>
      </c>
      <c r="G6361">
        <f>anotacoes!B6361</f>
        <v>53</v>
      </c>
      <c r="H6361" t="str">
        <f>anotacoes!K6361</f>
        <v xml:space="preserve"> 00:05:47,943</v>
      </c>
      <c r="I6361" t="str">
        <f>anotacoes!L6361</f>
        <v xml:space="preserve"> 00:05:50,458</v>
      </c>
      <c r="J6361" t="str">
        <f>IF(L6361="PAUSE",E6361,IF(anotacoes!G6365=conversao_anotacoes!C6361,conversao_anotacoes!C6361,conversao_anotacoes!D6361))</f>
        <v>SCHMITT</v>
      </c>
      <c r="K6361" t="str">
        <f t="shared" si="198"/>
        <v>GUTSHE</v>
      </c>
      <c r="L6361" t="str">
        <f>UPPER(anotacoes!H6361)</f>
        <v>GRIP TIME</v>
      </c>
      <c r="M6361" t="str">
        <f>IF(OR(L6361="ATTACK",L6361="FINTA"),"&lt;TECNICA&gt;",UPPER(anotacoes!I6361))</f>
        <v>LEFT COLLAR RIGHT SLEEVE</v>
      </c>
      <c r="N6361" t="str">
        <f>IF(OR(L6361="ATTACK",L6361="FINTA"),UPPER(anotacoes!I6361),"")</f>
        <v/>
      </c>
      <c r="O6361" s="6" t="str">
        <f>IF(anotacoes!N6361=0,"",anotacoes!N6361)</f>
        <v/>
      </c>
      <c r="P6361" t="str">
        <f>IF(anotacoes!M6361=0,"",UPPER(anotacoes!M6361))</f>
        <v/>
      </c>
      <c r="Q6361" t="str">
        <f t="shared" si="199"/>
        <v>INSERT INTO CONVERSAO_LUTA_ACAO (cd_conversao, id_luta, sequencia, momento_inicio, momento_fim, quem_faz, quem_sofre, acao_tipo, acao, tecnica, direcao, pontuacao) VALUES (1, 91, 53, TRIM(' 00:05:47,943'), TRIM(' 00:05:50,458'), 'SCHMITT', 'GUTSHE', 'GRIP TIME', 'LEFT COLLAR RIGHT SLEEVE', NULL, NULL, NULL)</v>
      </c>
      <c r="R6361" t="s">
        <v>10327</v>
      </c>
    </row>
    <row r="6362" spans="1:18" hidden="1" x14ac:dyDescent="0.25">
      <c r="A6362" s="7">
        <f>anotacoes!D6362</f>
        <v>40601</v>
      </c>
      <c r="B6362" t="str">
        <f>anotacoes!C6362</f>
        <v>WORLD CUP WARSAW 2011</v>
      </c>
      <c r="C6362" t="str">
        <f>anotacoes!E6362</f>
        <v>SCHMITT</v>
      </c>
      <c r="D6362" t="str">
        <f>anotacoes!F6362</f>
        <v>GUTSHE</v>
      </c>
      <c r="E6362" t="s">
        <v>10325</v>
      </c>
      <c r="F6362">
        <f>anotacoes!A6362</f>
        <v>91</v>
      </c>
      <c r="G6362">
        <f>anotacoes!B6362</f>
        <v>54</v>
      </c>
      <c r="H6362" t="str">
        <f>anotacoes!K6362</f>
        <v xml:space="preserve"> 00:05:50,458</v>
      </c>
      <c r="I6362" t="str">
        <f>anotacoes!L6362</f>
        <v xml:space="preserve"> 00:05:50,604</v>
      </c>
      <c r="J6362" t="str">
        <f>IF(L6362="PAUSE",E6362,IF(anotacoes!G6366=conversao_anotacoes!C6362,conversao_anotacoes!C6362,conversao_anotacoes!D6362))</f>
        <v>SCHMITT</v>
      </c>
      <c r="K6362" t="str">
        <f t="shared" si="198"/>
        <v>GUTSHE</v>
      </c>
      <c r="L6362" t="str">
        <f>UPPER(anotacoes!H6362)</f>
        <v>ATTACK</v>
      </c>
      <c r="M6362" t="str">
        <f>IF(OR(L6362="ATTACK",L6362="FINTA"),"&lt;TECNICA&gt;",UPPER(anotacoes!I6362))</f>
        <v>&lt;TECNICA&gt;</v>
      </c>
      <c r="N6362" t="str">
        <f>IF(OR(L6362="ATTACK",L6362="FINTA"),UPPER(anotacoes!I6362),"")</f>
        <v>DEASHI HARAI</v>
      </c>
      <c r="O6362" s="6">
        <f>IF(anotacoes!N6362=0,"",anotacoes!N6362)</f>
        <v>7</v>
      </c>
      <c r="P6362" t="str">
        <f>IF(anotacoes!M6362=0,"",UPPER(anotacoes!M6362))</f>
        <v/>
      </c>
      <c r="Q6362" t="str">
        <f t="shared" si="199"/>
        <v>INSERT INTO CONVERSAO_LUTA_ACAO (cd_conversao, id_luta, sequencia, momento_inicio, momento_fim, quem_faz, quem_sofre, acao_tipo, acao, tecnica, direcao, pontuacao) VALUES (1, 91, 54, TRIM(' 00:05:50,458'), TRIM(' 00:05:50,604'), 'SCHMITT', 'GUTSHE', 'ATTACK', '&lt;TECNICA&gt;', 'DEASHI HARAI', 7, NULL)</v>
      </c>
      <c r="R6362" t="s">
        <v>10327</v>
      </c>
    </row>
    <row r="6363" spans="1:18" hidden="1" x14ac:dyDescent="0.25">
      <c r="A6363" s="7">
        <f>anotacoes!D6363</f>
        <v>40601</v>
      </c>
      <c r="B6363" t="str">
        <f>anotacoes!C6363</f>
        <v>WORLD CUP WARSAW 2011</v>
      </c>
      <c r="C6363" t="str">
        <f>anotacoes!E6363</f>
        <v>SCHMITT</v>
      </c>
      <c r="D6363" t="str">
        <f>anotacoes!F6363</f>
        <v>GUTSHE</v>
      </c>
      <c r="E6363" t="s">
        <v>10325</v>
      </c>
      <c r="F6363">
        <f>anotacoes!A6363</f>
        <v>91</v>
      </c>
      <c r="G6363">
        <f>anotacoes!B6363</f>
        <v>55</v>
      </c>
      <c r="H6363" t="str">
        <f>anotacoes!K6363</f>
        <v xml:space="preserve"> 00:05:50,835</v>
      </c>
      <c r="I6363" t="str">
        <f>anotacoes!L6363</f>
        <v xml:space="preserve"> 00:05:56,344</v>
      </c>
      <c r="J6363" t="str">
        <f>IF(L6363="PAUSE",E6363,IF(anotacoes!G6367=conversao_anotacoes!C6363,conversao_anotacoes!C6363,conversao_anotacoes!D6363))</f>
        <v>SCHMITT</v>
      </c>
      <c r="K6363" t="str">
        <f t="shared" si="198"/>
        <v>GUTSHE</v>
      </c>
      <c r="L6363" t="str">
        <f>UPPER(anotacoes!H6363)</f>
        <v>GRIP TIME</v>
      </c>
      <c r="M6363" t="str">
        <f>IF(OR(L6363="ATTACK",L6363="FINTA"),"&lt;TECNICA&gt;",UPPER(anotacoes!I6363))</f>
        <v>LEFT COLLAR</v>
      </c>
      <c r="N6363" t="str">
        <f>IF(OR(L6363="ATTACK",L6363="FINTA"),UPPER(anotacoes!I6363),"")</f>
        <v/>
      </c>
      <c r="O6363" s="6" t="str">
        <f>IF(anotacoes!N6363=0,"",anotacoes!N6363)</f>
        <v/>
      </c>
      <c r="P6363" t="str">
        <f>IF(anotacoes!M6363=0,"",UPPER(anotacoes!M6363))</f>
        <v/>
      </c>
      <c r="Q6363" t="str">
        <f t="shared" si="199"/>
        <v>INSERT INTO CONVERSAO_LUTA_ACAO (cd_conversao, id_luta, sequencia, momento_inicio, momento_fim, quem_faz, quem_sofre, acao_tipo, acao, tecnica, direcao, pontuacao) VALUES (1, 91, 55, TRIM(' 00:05:50,835'), TRIM(' 00:05:56,344'), 'SCHMITT', 'GUTSHE', 'GRIP TIME', 'LEFT COLLAR', NULL, NULL, NULL)</v>
      </c>
      <c r="R6363" t="s">
        <v>10327</v>
      </c>
    </row>
    <row r="6364" spans="1:18" hidden="1" x14ac:dyDescent="0.25">
      <c r="A6364" s="7">
        <f>anotacoes!D6364</f>
        <v>40601</v>
      </c>
      <c r="B6364" t="str">
        <f>anotacoes!C6364</f>
        <v>WORLD CUP WARSAW 2011</v>
      </c>
      <c r="C6364" t="str">
        <f>anotacoes!E6364</f>
        <v>SCHMITT</v>
      </c>
      <c r="D6364" t="str">
        <f>anotacoes!F6364</f>
        <v>GUTSHE</v>
      </c>
      <c r="E6364" t="s">
        <v>10325</v>
      </c>
      <c r="F6364">
        <f>anotacoes!A6364</f>
        <v>91</v>
      </c>
      <c r="G6364">
        <f>anotacoes!B6364</f>
        <v>56</v>
      </c>
      <c r="H6364" t="str">
        <f>anotacoes!K6364</f>
        <v xml:space="preserve"> 00:05:56,344</v>
      </c>
      <c r="I6364" t="str">
        <f>anotacoes!L6364</f>
        <v xml:space="preserve"> 00:05:56,344</v>
      </c>
      <c r="J6364" t="str">
        <f>IF(L6364="PAUSE",E6364,IF(anotacoes!G6368=conversao_anotacoes!C6364,conversao_anotacoes!C6364,conversao_anotacoes!D6364))</f>
        <v>SCHMITT</v>
      </c>
      <c r="K6364" t="str">
        <f t="shared" si="198"/>
        <v>GUTSHE</v>
      </c>
      <c r="L6364" t="str">
        <f>UPPER(anotacoes!H6364)</f>
        <v>DEFENSE</v>
      </c>
      <c r="M6364" t="str">
        <f>IF(OR(L6364="ATTACK",L6364="FINTA"),"&lt;TECNICA&gt;",UPPER(anotacoes!I6364))</f>
        <v>USING BODY MASS</v>
      </c>
      <c r="N6364" t="str">
        <f>IF(OR(L6364="ATTACK",L6364="FINTA"),UPPER(anotacoes!I6364),"")</f>
        <v/>
      </c>
      <c r="O6364" s="6" t="str">
        <f>IF(anotacoes!N6364=0,"",anotacoes!N6364)</f>
        <v/>
      </c>
      <c r="P6364" t="str">
        <f>IF(anotacoes!M6364=0,"",UPPER(anotacoes!M6364))</f>
        <v/>
      </c>
      <c r="Q6364" t="str">
        <f t="shared" si="199"/>
        <v>INSERT INTO CONVERSAO_LUTA_ACAO (cd_conversao, id_luta, sequencia, momento_inicio, momento_fim, quem_faz, quem_sofre, acao_tipo, acao, tecnica, direcao, pontuacao) VALUES (1, 91, 56, TRIM(' 00:05:56,344'), TRIM(' 00:05:56,344'), 'SCHMITT', 'GUTSHE', 'DEFENSE', 'USING BODY MASS', NULL, NULL, NULL)</v>
      </c>
      <c r="R6364" t="s">
        <v>10327</v>
      </c>
    </row>
    <row r="6365" spans="1:18" hidden="1" x14ac:dyDescent="0.25">
      <c r="A6365" s="7">
        <f>anotacoes!D6365</f>
        <v>40601</v>
      </c>
      <c r="B6365" t="str">
        <f>anotacoes!C6365</f>
        <v>WORLD CUP WARSAW 2011</v>
      </c>
      <c r="C6365" t="str">
        <f>anotacoes!E6365</f>
        <v>SCHMITT</v>
      </c>
      <c r="D6365" t="str">
        <f>anotacoes!F6365</f>
        <v>GUTSHE</v>
      </c>
      <c r="E6365" t="s">
        <v>10325</v>
      </c>
      <c r="F6365">
        <f>anotacoes!A6365</f>
        <v>91</v>
      </c>
      <c r="G6365">
        <f>anotacoes!B6365</f>
        <v>57</v>
      </c>
      <c r="H6365" t="str">
        <f>anotacoes!K6365</f>
        <v xml:space="preserve"> 00:05:56,344</v>
      </c>
      <c r="I6365" t="str">
        <f>anotacoes!L6365</f>
        <v xml:space="preserve"> 00:06:43,231</v>
      </c>
      <c r="J6365" t="str">
        <f>IF(L6365="PAUSE",E6365,IF(anotacoes!G6369=conversao_anotacoes!C6365,conversao_anotacoes!C6365,conversao_anotacoes!D6365))</f>
        <v>&lt;ARBITRO_DESCONHECIDO&gt;</v>
      </c>
      <c r="K6365" t="str">
        <f t="shared" si="198"/>
        <v/>
      </c>
      <c r="L6365" t="str">
        <f>UPPER(anotacoes!H6365)</f>
        <v>PAUSE</v>
      </c>
      <c r="M6365" t="str">
        <f>IF(OR(L6365="ATTACK",L6365="FINTA"),"&lt;TECNICA&gt;",UPPER(anotacoes!I6365))</f>
        <v>&lt;NAO_CLASSIFICADO&gt;</v>
      </c>
      <c r="N6365" t="str">
        <f>IF(OR(L6365="ATTACK",L6365="FINTA"),UPPER(anotacoes!I6365),"")</f>
        <v/>
      </c>
      <c r="O6365" s="6" t="str">
        <f>IF(anotacoes!N6365=0,"",anotacoes!N6365)</f>
        <v/>
      </c>
      <c r="P6365" t="str">
        <f>IF(anotacoes!M6365=0,"",UPPER(anotacoes!M6365))</f>
        <v/>
      </c>
      <c r="Q6365" t="str">
        <f t="shared" si="199"/>
        <v>INSERT INTO CONVERSAO_LUTA_ACAO (cd_conversao, id_luta, sequencia, momento_inicio, momento_fim, quem_faz, quem_sofre, acao_tipo, acao, tecnica, direcao, pontuacao) VALUES (1, 91, 57, TRIM(' 00:05:56,344'), TRIM(' 00:06:43,231'), '&lt;ARBITRO_DESCONHECIDO&gt;', '', 'PAUSE', '&lt;NAO_CLASSIFICADO&gt;', NULL, NULL, NULL)</v>
      </c>
      <c r="R6365" t="s">
        <v>10327</v>
      </c>
    </row>
    <row r="6366" spans="1:18" hidden="1" x14ac:dyDescent="0.25">
      <c r="A6366" s="7">
        <f>anotacoes!D6366</f>
        <v>40601</v>
      </c>
      <c r="B6366" t="str">
        <f>anotacoes!C6366</f>
        <v>WORLD CUP WARSAW 2011</v>
      </c>
      <c r="C6366" t="str">
        <f>anotacoes!E6366</f>
        <v>SCHMITT</v>
      </c>
      <c r="D6366" t="str">
        <f>anotacoes!F6366</f>
        <v>GUTSHE</v>
      </c>
      <c r="E6366" t="s">
        <v>10325</v>
      </c>
      <c r="F6366">
        <f>anotacoes!A6366</f>
        <v>91</v>
      </c>
      <c r="G6366">
        <f>anotacoes!B6366</f>
        <v>58</v>
      </c>
      <c r="H6366" t="str">
        <f>anotacoes!K6366</f>
        <v xml:space="preserve"> 00:06:43,400</v>
      </c>
      <c r="I6366" t="str">
        <f>anotacoes!L6366</f>
        <v xml:space="preserve"> 00:06:48,267</v>
      </c>
      <c r="J6366" t="str">
        <f>IF(L6366="PAUSE",E6366,IF(anotacoes!G6370=conversao_anotacoes!C6366,conversao_anotacoes!C6366,conversao_anotacoes!D6366))</f>
        <v>SCHMITT</v>
      </c>
      <c r="K6366" t="str">
        <f t="shared" si="198"/>
        <v>GUTSHE</v>
      </c>
      <c r="L6366" t="str">
        <f>UPPER(anotacoes!H6366)</f>
        <v>DISPLACEMENT</v>
      </c>
      <c r="M6366" t="str">
        <f>IF(OR(L6366="ATTACK",L6366="FINTA"),"&lt;TECNICA&gt;",UPPER(anotacoes!I6366))</f>
        <v>2-3 STEP HESITANT RIGHT</v>
      </c>
      <c r="N6366" t="str">
        <f>IF(OR(L6366="ATTACK",L6366="FINTA"),UPPER(anotacoes!I6366),"")</f>
        <v/>
      </c>
      <c r="O6366" s="6" t="str">
        <f>IF(anotacoes!N6366=0,"",anotacoes!N6366)</f>
        <v/>
      </c>
      <c r="P6366" t="str">
        <f>IF(anotacoes!M6366=0,"",UPPER(anotacoes!M6366))</f>
        <v/>
      </c>
      <c r="Q6366" t="str">
        <f t="shared" si="199"/>
        <v>INSERT INTO CONVERSAO_LUTA_ACAO (cd_conversao, id_luta, sequencia, momento_inicio, momento_fim, quem_faz, quem_sofre, acao_tipo, acao, tecnica, direcao, pontuacao) VALUES (1, 91, 58, TRIM(' 00:06:43,400'), TRIM(' 00:06:48,267'), 'SCHMITT', 'GUTSHE', 'DISPLACEMENT', '2-3 STEP HESITANT RIGHT', NULL, NULL, NULL)</v>
      </c>
      <c r="R6366" t="s">
        <v>10327</v>
      </c>
    </row>
    <row r="6367" spans="1:18" hidden="1" x14ac:dyDescent="0.25">
      <c r="A6367" s="7">
        <f>anotacoes!D6367</f>
        <v>40601</v>
      </c>
      <c r="B6367" t="str">
        <f>anotacoes!C6367</f>
        <v>WORLD CUP WARSAW 2011</v>
      </c>
      <c r="C6367" t="str">
        <f>anotacoes!E6367</f>
        <v>SCHMITT</v>
      </c>
      <c r="D6367" t="str">
        <f>anotacoes!F6367</f>
        <v>GUTSHE</v>
      </c>
      <c r="E6367" t="s">
        <v>10325</v>
      </c>
      <c r="F6367">
        <f>anotacoes!A6367</f>
        <v>91</v>
      </c>
      <c r="G6367">
        <f>anotacoes!B6367</f>
        <v>59</v>
      </c>
      <c r="H6367" t="str">
        <f>anotacoes!K6367</f>
        <v xml:space="preserve"> 00:06:48,267</v>
      </c>
      <c r="I6367" t="str">
        <f>anotacoes!L6367</f>
        <v xml:space="preserve"> 00:06:49,966</v>
      </c>
      <c r="J6367" t="str">
        <f>IF(L6367="PAUSE",E6367,IF(anotacoes!G6371=conversao_anotacoes!C6367,conversao_anotacoes!C6367,conversao_anotacoes!D6367))</f>
        <v>SCHMITT</v>
      </c>
      <c r="K6367" t="str">
        <f t="shared" si="198"/>
        <v>GUTSHE</v>
      </c>
      <c r="L6367" t="str">
        <f>UPPER(anotacoes!H6367)</f>
        <v>GRIP TIME</v>
      </c>
      <c r="M6367" t="str">
        <f>IF(OR(L6367="ATTACK",L6367="FINTA"),"&lt;TECNICA&gt;",UPPER(anotacoes!I6367))</f>
        <v>LEFT COLLAR</v>
      </c>
      <c r="N6367" t="str">
        <f>IF(OR(L6367="ATTACK",L6367="FINTA"),UPPER(anotacoes!I6367),"")</f>
        <v/>
      </c>
      <c r="O6367" s="6" t="str">
        <f>IF(anotacoes!N6367=0,"",anotacoes!N6367)</f>
        <v/>
      </c>
      <c r="P6367" t="str">
        <f>IF(anotacoes!M6367=0,"",UPPER(anotacoes!M6367))</f>
        <v/>
      </c>
      <c r="Q6367" t="str">
        <f t="shared" si="199"/>
        <v>INSERT INTO CONVERSAO_LUTA_ACAO (cd_conversao, id_luta, sequencia, momento_inicio, momento_fim, quem_faz, quem_sofre, acao_tipo, acao, tecnica, direcao, pontuacao) VALUES (1, 91, 59, TRIM(' 00:06:48,267'), TRIM(' 00:06:49,966'), 'SCHMITT', 'GUTSHE', 'GRIP TIME', 'LEFT COLLAR', NULL, NULL, NULL)</v>
      </c>
      <c r="R6367" t="s">
        <v>10327</v>
      </c>
    </row>
    <row r="6368" spans="1:18" hidden="1" x14ac:dyDescent="0.25">
      <c r="A6368" s="7">
        <f>anotacoes!D6368</f>
        <v>40601</v>
      </c>
      <c r="B6368" t="str">
        <f>anotacoes!C6368</f>
        <v>WORLD CUP WARSAW 2011</v>
      </c>
      <c r="C6368" t="str">
        <f>anotacoes!E6368</f>
        <v>SCHMITT</v>
      </c>
      <c r="D6368" t="str">
        <f>anotacoes!F6368</f>
        <v>GUTSHE</v>
      </c>
      <c r="E6368" t="s">
        <v>10325</v>
      </c>
      <c r="F6368">
        <f>anotacoes!A6368</f>
        <v>91</v>
      </c>
      <c r="G6368">
        <f>anotacoes!B6368</f>
        <v>60</v>
      </c>
      <c r="H6368" t="str">
        <f>anotacoes!K6368</f>
        <v xml:space="preserve"> 00:06:49,966</v>
      </c>
      <c r="I6368" t="str">
        <f>anotacoes!L6368</f>
        <v xml:space="preserve"> 00:07:05,157</v>
      </c>
      <c r="J6368" t="str">
        <f>IF(L6368="PAUSE",E6368,IF(anotacoes!G6372=conversao_anotacoes!C6368,conversao_anotacoes!C6368,conversao_anotacoes!D6368))</f>
        <v>SCHMITT</v>
      </c>
      <c r="K6368" t="str">
        <f t="shared" si="198"/>
        <v>GUTSHE</v>
      </c>
      <c r="L6368" t="str">
        <f>UPPER(anotacoes!H6368)</f>
        <v>GRIP TIME</v>
      </c>
      <c r="M6368" t="str">
        <f>IF(OR(L6368="ATTACK",L6368="FINTA"),"&lt;TECNICA&gt;",UPPER(anotacoes!I6368))</f>
        <v>LEFT COLLAR RIGHT SLEEVE</v>
      </c>
      <c r="N6368" t="str">
        <f>IF(OR(L6368="ATTACK",L6368="FINTA"),UPPER(anotacoes!I6368),"")</f>
        <v/>
      </c>
      <c r="O6368" s="6" t="str">
        <f>IF(anotacoes!N6368=0,"",anotacoes!N6368)</f>
        <v/>
      </c>
      <c r="P6368" t="str">
        <f>IF(anotacoes!M6368=0,"",UPPER(anotacoes!M6368))</f>
        <v/>
      </c>
      <c r="Q6368" t="str">
        <f t="shared" si="199"/>
        <v>INSERT INTO CONVERSAO_LUTA_ACAO (cd_conversao, id_luta, sequencia, momento_inicio, momento_fim, quem_faz, quem_sofre, acao_tipo, acao, tecnica, direcao, pontuacao) VALUES (1, 91, 60, TRIM(' 00:06:49,966'), TRIM(' 00:07:05,157'), 'SCHMITT', 'GUTSHE', 'GRIP TIME', 'LEFT COLLAR RIGHT SLEEVE', NULL, NULL, NULL)</v>
      </c>
      <c r="R6368" t="s">
        <v>10327</v>
      </c>
    </row>
    <row r="6369" spans="1:18" hidden="1" x14ac:dyDescent="0.25">
      <c r="A6369" s="7">
        <f>anotacoes!D6369</f>
        <v>40601</v>
      </c>
      <c r="B6369" t="str">
        <f>anotacoes!C6369</f>
        <v>WORLD CUP WARSAW 2011</v>
      </c>
      <c r="C6369" t="str">
        <f>anotacoes!E6369</f>
        <v>SCHMITT</v>
      </c>
      <c r="D6369" t="str">
        <f>anotacoes!F6369</f>
        <v>GUTSHE</v>
      </c>
      <c r="E6369" t="s">
        <v>10325</v>
      </c>
      <c r="F6369">
        <f>anotacoes!A6369</f>
        <v>91</v>
      </c>
      <c r="G6369">
        <f>anotacoes!B6369</f>
        <v>61</v>
      </c>
      <c r="H6369" t="str">
        <f>anotacoes!K6369</f>
        <v xml:space="preserve"> 00:07:05,157</v>
      </c>
      <c r="I6369" t="str">
        <f>anotacoes!L6369</f>
        <v xml:space="preserve"> 00:07:06,131</v>
      </c>
      <c r="J6369" t="str">
        <f>IF(L6369="PAUSE",E6369,IF(anotacoes!G6373=conversao_anotacoes!C6369,conversao_anotacoes!C6369,conversao_anotacoes!D6369))</f>
        <v>SCHMITT</v>
      </c>
      <c r="K6369" t="str">
        <f t="shared" si="198"/>
        <v>GUTSHE</v>
      </c>
      <c r="L6369" t="str">
        <f>UPPER(anotacoes!H6369)</f>
        <v>ATTACK</v>
      </c>
      <c r="M6369" t="str">
        <f>IF(OR(L6369="ATTACK",L6369="FINTA"),"&lt;TECNICA&gt;",UPPER(anotacoes!I6369))</f>
        <v>&lt;TECNICA&gt;</v>
      </c>
      <c r="N6369" t="str">
        <f>IF(OR(L6369="ATTACK",L6369="FINTA"),UPPER(anotacoes!I6369),"")</f>
        <v>SEOI NAGE</v>
      </c>
      <c r="O6369" s="6">
        <f>IF(anotacoes!N6369=0,"",anotacoes!N6369)</f>
        <v>6</v>
      </c>
      <c r="P6369" t="str">
        <f>IF(anotacoes!M6369=0,"",UPPER(anotacoes!M6369))</f>
        <v/>
      </c>
      <c r="Q6369" t="str">
        <f t="shared" si="199"/>
        <v>INSERT INTO CONVERSAO_LUTA_ACAO (cd_conversao, id_luta, sequencia, momento_inicio, momento_fim, quem_faz, quem_sofre, acao_tipo, acao, tecnica, direcao, pontuacao) VALUES (1, 91, 61, TRIM(' 00:07:05,157'), TRIM(' 00:07:06,131'), 'SCHMITT', 'GUTSHE', 'ATTACK', '&lt;TECNICA&gt;', 'SEOI NAGE', 6, NULL)</v>
      </c>
      <c r="R6369" t="s">
        <v>10327</v>
      </c>
    </row>
    <row r="6370" spans="1:18" hidden="1" x14ac:dyDescent="0.25">
      <c r="A6370" s="7">
        <f>anotacoes!D6370</f>
        <v>40601</v>
      </c>
      <c r="B6370" t="str">
        <f>anotacoes!C6370</f>
        <v>WORLD CUP WARSAW 2011</v>
      </c>
      <c r="C6370" t="str">
        <f>anotacoes!E6370</f>
        <v>SCHMITT</v>
      </c>
      <c r="D6370" t="str">
        <f>anotacoes!F6370</f>
        <v>GUTSHE</v>
      </c>
      <c r="E6370" t="s">
        <v>10325</v>
      </c>
      <c r="F6370">
        <f>anotacoes!A6370</f>
        <v>91</v>
      </c>
      <c r="G6370">
        <f>anotacoes!B6370</f>
        <v>62</v>
      </c>
      <c r="H6370" t="str">
        <f>anotacoes!K6370</f>
        <v xml:space="preserve"> 00:07:06,295</v>
      </c>
      <c r="I6370" t="str">
        <f>anotacoes!L6370</f>
        <v xml:space="preserve"> 00:07:16,006</v>
      </c>
      <c r="J6370" t="str">
        <f>IF(L6370="PAUSE",E6370,IF(anotacoes!G6374=conversao_anotacoes!C6370,conversao_anotacoes!C6370,conversao_anotacoes!D6370))</f>
        <v>&lt;ARBITRO_DESCONHECIDO&gt;</v>
      </c>
      <c r="K6370" t="str">
        <f t="shared" si="198"/>
        <v/>
      </c>
      <c r="L6370" t="str">
        <f>UPPER(anotacoes!H6370)</f>
        <v>PAUSE</v>
      </c>
      <c r="M6370" t="str">
        <f>IF(OR(L6370="ATTACK",L6370="FINTA"),"&lt;TECNICA&gt;",UPPER(anotacoes!I6370))</f>
        <v>&lt;NAO_CLASSIFICADO&gt;</v>
      </c>
      <c r="N6370" t="str">
        <f>IF(OR(L6370="ATTACK",L6370="FINTA"),UPPER(anotacoes!I6370),"")</f>
        <v/>
      </c>
      <c r="O6370" s="6" t="str">
        <f>IF(anotacoes!N6370=0,"",anotacoes!N6370)</f>
        <v/>
      </c>
      <c r="P6370" t="str">
        <f>IF(anotacoes!M6370=0,"",UPPER(anotacoes!M6370))</f>
        <v/>
      </c>
      <c r="Q6370" t="str">
        <f t="shared" si="199"/>
        <v>INSERT INTO CONVERSAO_LUTA_ACAO (cd_conversao, id_luta, sequencia, momento_inicio, momento_fim, quem_faz, quem_sofre, acao_tipo, acao, tecnica, direcao, pontuacao) VALUES (1, 91, 62, TRIM(' 00:07:06,295'), TRIM(' 00:07:16,006'), '&lt;ARBITRO_DESCONHECIDO&gt;', '', 'PAUSE', '&lt;NAO_CLASSIFICADO&gt;', NULL, NULL, NULL)</v>
      </c>
      <c r="R6370" t="s">
        <v>10327</v>
      </c>
    </row>
    <row r="6371" spans="1:18" hidden="1" x14ac:dyDescent="0.25">
      <c r="A6371" s="7">
        <f>anotacoes!D6371</f>
        <v>40601</v>
      </c>
      <c r="B6371" t="str">
        <f>anotacoes!C6371</f>
        <v>WORLD CUP WARSAW 2011</v>
      </c>
      <c r="C6371" t="str">
        <f>anotacoes!E6371</f>
        <v>SCHMITT</v>
      </c>
      <c r="D6371" t="str">
        <f>anotacoes!F6371</f>
        <v>GUTSHE</v>
      </c>
      <c r="E6371" t="s">
        <v>10325</v>
      </c>
      <c r="F6371">
        <f>anotacoes!A6371</f>
        <v>91</v>
      </c>
      <c r="G6371">
        <f>anotacoes!B6371</f>
        <v>63</v>
      </c>
      <c r="H6371" t="str">
        <f>anotacoes!K6371</f>
        <v xml:space="preserve"> 00:07:16,165</v>
      </c>
      <c r="I6371" t="str">
        <f>anotacoes!L6371</f>
        <v xml:space="preserve"> 00:07:20,499</v>
      </c>
      <c r="J6371" t="str">
        <f>IF(L6371="PAUSE",E6371,IF(anotacoes!G6375=conversao_anotacoes!C6371,conversao_anotacoes!C6371,conversao_anotacoes!D6371))</f>
        <v>SCHMITT</v>
      </c>
      <c r="K6371" t="str">
        <f t="shared" si="198"/>
        <v>GUTSHE</v>
      </c>
      <c r="L6371" t="str">
        <f>UPPER(anotacoes!H6371)</f>
        <v>DISPLACEMENT</v>
      </c>
      <c r="M6371" t="str">
        <f>IF(OR(L6371="ATTACK",L6371="FINTA"),"&lt;TECNICA&gt;",UPPER(anotacoes!I6371))</f>
        <v>2-3 STEP HESITANT RIGHT</v>
      </c>
      <c r="N6371" t="str">
        <f>IF(OR(L6371="ATTACK",L6371="FINTA"),UPPER(anotacoes!I6371),"")</f>
        <v/>
      </c>
      <c r="O6371" s="6" t="str">
        <f>IF(anotacoes!N6371=0,"",anotacoes!N6371)</f>
        <v/>
      </c>
      <c r="P6371" t="str">
        <f>IF(anotacoes!M6371=0,"",UPPER(anotacoes!M6371))</f>
        <v/>
      </c>
      <c r="Q6371" t="str">
        <f t="shared" si="199"/>
        <v>INSERT INTO CONVERSAO_LUTA_ACAO (cd_conversao, id_luta, sequencia, momento_inicio, momento_fim, quem_faz, quem_sofre, acao_tipo, acao, tecnica, direcao, pontuacao) VALUES (1, 91, 63, TRIM(' 00:07:16,165'), TRIM(' 00:07:20,499'), 'SCHMITT', 'GUTSHE', 'DISPLACEMENT', '2-3 STEP HESITANT RIGHT', NULL, NULL, NULL)</v>
      </c>
      <c r="R6371" t="s">
        <v>10327</v>
      </c>
    </row>
    <row r="6372" spans="1:18" hidden="1" x14ac:dyDescent="0.25">
      <c r="A6372" s="7">
        <f>anotacoes!D6372</f>
        <v>40601</v>
      </c>
      <c r="B6372" t="str">
        <f>anotacoes!C6372</f>
        <v>WORLD CUP WARSAW 2011</v>
      </c>
      <c r="C6372" t="str">
        <f>anotacoes!E6372</f>
        <v>SCHMITT</v>
      </c>
      <c r="D6372" t="str">
        <f>anotacoes!F6372</f>
        <v>GUTSHE</v>
      </c>
      <c r="E6372" t="s">
        <v>10325</v>
      </c>
      <c r="F6372">
        <f>anotacoes!A6372</f>
        <v>91</v>
      </c>
      <c r="G6372">
        <f>anotacoes!B6372</f>
        <v>64</v>
      </c>
      <c r="H6372" t="str">
        <f>anotacoes!K6372</f>
        <v xml:space="preserve"> 00:07:20,660</v>
      </c>
      <c r="I6372" t="str">
        <f>anotacoes!L6372</f>
        <v xml:space="preserve"> 00:07:23,214</v>
      </c>
      <c r="J6372" t="str">
        <f>IF(L6372="PAUSE",E6372,IF(anotacoes!G6376=conversao_anotacoes!C6372,conversao_anotacoes!C6372,conversao_anotacoes!D6372))</f>
        <v>SCHMITT</v>
      </c>
      <c r="K6372" t="str">
        <f t="shared" si="198"/>
        <v>GUTSHE</v>
      </c>
      <c r="L6372" t="str">
        <f>UPPER(anotacoes!H6372)</f>
        <v>DISPLACEMENT</v>
      </c>
      <c r="M6372" t="str">
        <f>IF(OR(L6372="ATTACK",L6372="FINTA"),"&lt;TECNICA&gt;",UPPER(anotacoes!I6372))</f>
        <v>TRY TO GRIP WITH CONTACT</v>
      </c>
      <c r="N6372" t="str">
        <f>IF(OR(L6372="ATTACK",L6372="FINTA"),UPPER(anotacoes!I6372),"")</f>
        <v/>
      </c>
      <c r="O6372" s="6" t="str">
        <f>IF(anotacoes!N6372=0,"",anotacoes!N6372)</f>
        <v/>
      </c>
      <c r="P6372" t="str">
        <f>IF(anotacoes!M6372=0,"",UPPER(anotacoes!M6372))</f>
        <v/>
      </c>
      <c r="Q6372" t="str">
        <f t="shared" si="199"/>
        <v>INSERT INTO CONVERSAO_LUTA_ACAO (cd_conversao, id_luta, sequencia, momento_inicio, momento_fim, quem_faz, quem_sofre, acao_tipo, acao, tecnica, direcao, pontuacao) VALUES (1, 91, 64, TRIM(' 00:07:20,660'), TRIM(' 00:07:23,214'), 'SCHMITT', 'GUTSHE', 'DISPLACEMENT', 'TRY TO GRIP WITH CONTACT', NULL, NULL, NULL)</v>
      </c>
      <c r="R6372" t="s">
        <v>10327</v>
      </c>
    </row>
    <row r="6373" spans="1:18" hidden="1" x14ac:dyDescent="0.25">
      <c r="A6373" s="7">
        <f>anotacoes!D6373</f>
        <v>40601</v>
      </c>
      <c r="B6373" t="str">
        <f>anotacoes!C6373</f>
        <v>WORLD CUP WARSAW 2011</v>
      </c>
      <c r="C6373" t="str">
        <f>anotacoes!E6373</f>
        <v>SCHMITT</v>
      </c>
      <c r="D6373" t="str">
        <f>anotacoes!F6373</f>
        <v>GUTSHE</v>
      </c>
      <c r="E6373" t="s">
        <v>10325</v>
      </c>
      <c r="F6373">
        <f>anotacoes!A6373</f>
        <v>91</v>
      </c>
      <c r="G6373">
        <f>anotacoes!B6373</f>
        <v>65</v>
      </c>
      <c r="H6373" t="str">
        <f>anotacoes!K6373</f>
        <v xml:space="preserve"> 00:07:23,401</v>
      </c>
      <c r="I6373" t="str">
        <f>anotacoes!L6373</f>
        <v xml:space="preserve"> 00:07:30,124</v>
      </c>
      <c r="J6373" t="str">
        <f>IF(L6373="PAUSE",E6373,IF(anotacoes!G6377=conversao_anotacoes!C6373,conversao_anotacoes!C6373,conversao_anotacoes!D6373))</f>
        <v>SCHMITT</v>
      </c>
      <c r="K6373" t="str">
        <f t="shared" si="198"/>
        <v>GUTSHE</v>
      </c>
      <c r="L6373" t="str">
        <f>UPPER(anotacoes!H6373)</f>
        <v>GRIP TIME</v>
      </c>
      <c r="M6373" t="str">
        <f>IF(OR(L6373="ATTACK",L6373="FINTA"),"&lt;TECNICA&gt;",UPPER(anotacoes!I6373))</f>
        <v>RIGHT SLEEVE LEFT SLEEVE</v>
      </c>
      <c r="N6373" t="str">
        <f>IF(OR(L6373="ATTACK",L6373="FINTA"),UPPER(anotacoes!I6373),"")</f>
        <v/>
      </c>
      <c r="O6373" s="6" t="str">
        <f>IF(anotacoes!N6373=0,"",anotacoes!N6373)</f>
        <v/>
      </c>
      <c r="P6373" t="str">
        <f>IF(anotacoes!M6373=0,"",UPPER(anotacoes!M6373))</f>
        <v/>
      </c>
      <c r="Q6373" t="str">
        <f t="shared" si="199"/>
        <v>INSERT INTO CONVERSAO_LUTA_ACAO (cd_conversao, id_luta, sequencia, momento_inicio, momento_fim, quem_faz, quem_sofre, acao_tipo, acao, tecnica, direcao, pontuacao) VALUES (1, 91, 65, TRIM(' 00:07:23,401'), TRIM(' 00:07:30,124'), 'SCHMITT', 'GUTSHE', 'GRIP TIME', 'RIGHT SLEEVE LEFT SLEEVE', NULL, NULL, NULL)</v>
      </c>
      <c r="R6373" t="s">
        <v>10327</v>
      </c>
    </row>
    <row r="6374" spans="1:18" hidden="1" x14ac:dyDescent="0.25">
      <c r="A6374" s="7">
        <f>anotacoes!D6374</f>
        <v>40601</v>
      </c>
      <c r="B6374" t="str">
        <f>anotacoes!C6374</f>
        <v>WORLD CUP WARSAW 2011</v>
      </c>
      <c r="C6374" t="str">
        <f>anotacoes!E6374</f>
        <v>SCHMITT</v>
      </c>
      <c r="D6374" t="str">
        <f>anotacoes!F6374</f>
        <v>GUTSHE</v>
      </c>
      <c r="E6374" t="s">
        <v>10325</v>
      </c>
      <c r="F6374">
        <f>anotacoes!A6374</f>
        <v>91</v>
      </c>
      <c r="G6374">
        <f>anotacoes!B6374</f>
        <v>66</v>
      </c>
      <c r="H6374" t="str">
        <f>anotacoes!K6374</f>
        <v xml:space="preserve"> 00:07:30,124</v>
      </c>
      <c r="I6374" t="str">
        <f>anotacoes!L6374</f>
        <v xml:space="preserve"> 00:08:20,129</v>
      </c>
      <c r="J6374" t="str">
        <f>IF(L6374="PAUSE",E6374,IF(anotacoes!G6378=conversao_anotacoes!C6374,conversao_anotacoes!C6374,conversao_anotacoes!D6374))</f>
        <v>&lt;ARBITRO_DESCONHECIDO&gt;</v>
      </c>
      <c r="K6374" t="str">
        <f t="shared" si="198"/>
        <v/>
      </c>
      <c r="L6374" t="str">
        <f>UPPER(anotacoes!H6374)</f>
        <v>PAUSE</v>
      </c>
      <c r="M6374" t="str">
        <f>IF(OR(L6374="ATTACK",L6374="FINTA"),"&lt;TECNICA&gt;",UPPER(anotacoes!I6374))</f>
        <v>&lt;NAO_CLASSIFICADO&gt;</v>
      </c>
      <c r="N6374" t="str">
        <f>IF(OR(L6374="ATTACK",L6374="FINTA"),UPPER(anotacoes!I6374),"")</f>
        <v/>
      </c>
      <c r="O6374" s="6" t="str">
        <f>IF(anotacoes!N6374=0,"",anotacoes!N6374)</f>
        <v/>
      </c>
      <c r="P6374" t="str">
        <f>IF(anotacoes!M6374=0,"",UPPER(anotacoes!M6374))</f>
        <v/>
      </c>
      <c r="Q6374" t="str">
        <f t="shared" si="199"/>
        <v>INSERT INTO CONVERSAO_LUTA_ACAO (cd_conversao, id_luta, sequencia, momento_inicio, momento_fim, quem_faz, quem_sofre, acao_tipo, acao, tecnica, direcao, pontuacao) VALUES (1, 91, 66, TRIM(' 00:07:30,124'), TRIM(' 00:08:20,129'), '&lt;ARBITRO_DESCONHECIDO&gt;', '', 'PAUSE', '&lt;NAO_CLASSIFICADO&gt;', NULL, NULL, NULL)</v>
      </c>
      <c r="R6374" t="s">
        <v>10327</v>
      </c>
    </row>
    <row r="6375" spans="1:18" hidden="1" x14ac:dyDescent="0.25">
      <c r="A6375" s="7">
        <f>anotacoes!D6375</f>
        <v>40601</v>
      </c>
      <c r="B6375" t="str">
        <f>anotacoes!C6375</f>
        <v>WORLD CUP WARSAW 2011</v>
      </c>
      <c r="C6375" t="str">
        <f>anotacoes!E6375</f>
        <v>SCHMITT</v>
      </c>
      <c r="D6375" t="str">
        <f>anotacoes!F6375</f>
        <v>GUTSHE</v>
      </c>
      <c r="E6375" t="s">
        <v>10325</v>
      </c>
      <c r="F6375">
        <f>anotacoes!A6375</f>
        <v>91</v>
      </c>
      <c r="G6375">
        <f>anotacoes!B6375</f>
        <v>67</v>
      </c>
      <c r="H6375" t="str">
        <f>anotacoes!K6375</f>
        <v xml:space="preserve"> 00:08:20,129</v>
      </c>
      <c r="I6375" t="str">
        <f>anotacoes!L6375</f>
        <v xml:space="preserve"> 00:08:29,860</v>
      </c>
      <c r="J6375" t="str">
        <f>IF(L6375="PAUSE",E6375,IF(anotacoes!G6379=conversao_anotacoes!C6375,conversao_anotacoes!C6375,conversao_anotacoes!D6375))</f>
        <v>&lt;ARBITRO_DESCONHECIDO&gt;</v>
      </c>
      <c r="K6375" t="str">
        <f t="shared" si="198"/>
        <v/>
      </c>
      <c r="L6375" t="str">
        <f>UPPER(anotacoes!H6375)</f>
        <v>PAUSE</v>
      </c>
      <c r="M6375" t="str">
        <f>IF(OR(L6375="ATTACK",L6375="FINTA"),"&lt;TECNICA&gt;",UPPER(anotacoes!I6375))</f>
        <v>TRY TO GRIP WITH CONTACT</v>
      </c>
      <c r="N6375" t="str">
        <f>IF(OR(L6375="ATTACK",L6375="FINTA"),UPPER(anotacoes!I6375),"")</f>
        <v/>
      </c>
      <c r="O6375" s="6" t="str">
        <f>IF(anotacoes!N6375=0,"",anotacoes!N6375)</f>
        <v/>
      </c>
      <c r="P6375" t="str">
        <f>IF(anotacoes!M6375=0,"",UPPER(anotacoes!M6375))</f>
        <v/>
      </c>
      <c r="Q6375" t="str">
        <f t="shared" si="199"/>
        <v>INSERT INTO CONVERSAO_LUTA_ACAO (cd_conversao, id_luta, sequencia, momento_inicio, momento_fim, quem_faz, quem_sofre, acao_tipo, acao, tecnica, direcao, pontuacao) VALUES (1, 91, 67, TRIM(' 00:08:20,129'), TRIM(' 00:08:29,860'), '&lt;ARBITRO_DESCONHECIDO&gt;', '', 'PAUSE', 'TRY TO GRIP WITH CONTACT', NULL, NULL, NULL)</v>
      </c>
      <c r="R6375" t="s">
        <v>10327</v>
      </c>
    </row>
    <row r="6376" spans="1:18" hidden="1" x14ac:dyDescent="0.25">
      <c r="A6376" s="7">
        <f>anotacoes!D6376</f>
        <v>40601</v>
      </c>
      <c r="B6376" t="str">
        <f>anotacoes!C6376</f>
        <v>WORLD CUP WARSAW 2011</v>
      </c>
      <c r="C6376" t="str">
        <f>anotacoes!E6376</f>
        <v>SCHMITT</v>
      </c>
      <c r="D6376" t="str">
        <f>anotacoes!F6376</f>
        <v>GUTSHE</v>
      </c>
      <c r="E6376" t="s">
        <v>10325</v>
      </c>
      <c r="F6376">
        <f>anotacoes!A6376</f>
        <v>91</v>
      </c>
      <c r="G6376">
        <f>anotacoes!B6376</f>
        <v>68</v>
      </c>
      <c r="H6376" t="str">
        <f>anotacoes!K6376</f>
        <v xml:space="preserve"> 00:08:29,860</v>
      </c>
      <c r="I6376" t="str">
        <f>anotacoes!L6376</f>
        <v xml:space="preserve"> 00:08:32,152</v>
      </c>
      <c r="J6376" t="str">
        <f>IF(L6376="PAUSE",E6376,IF(anotacoes!G6380=conversao_anotacoes!C6376,conversao_anotacoes!C6376,conversao_anotacoes!D6376))</f>
        <v>SCHMITT</v>
      </c>
      <c r="K6376" t="str">
        <f t="shared" si="198"/>
        <v>GUTSHE</v>
      </c>
      <c r="L6376" t="str">
        <f>UPPER(anotacoes!H6376)</f>
        <v>DISPLACEMENT</v>
      </c>
      <c r="M6376" t="str">
        <f>IF(OR(L6376="ATTACK",L6376="FINTA"),"&lt;TECNICA&gt;",UPPER(anotacoes!I6376))</f>
        <v>2-3 STEP HESITANT RIGHT</v>
      </c>
      <c r="N6376" t="str">
        <f>IF(OR(L6376="ATTACK",L6376="FINTA"),UPPER(anotacoes!I6376),"")</f>
        <v/>
      </c>
      <c r="O6376" s="6" t="str">
        <f>IF(anotacoes!N6376=0,"",anotacoes!N6376)</f>
        <v/>
      </c>
      <c r="P6376" t="str">
        <f>IF(anotacoes!M6376=0,"",UPPER(anotacoes!M6376))</f>
        <v/>
      </c>
      <c r="Q6376" t="str">
        <f t="shared" si="199"/>
        <v>INSERT INTO CONVERSAO_LUTA_ACAO (cd_conversao, id_luta, sequencia, momento_inicio, momento_fim, quem_faz, quem_sofre, acao_tipo, acao, tecnica, direcao, pontuacao) VALUES (1, 91, 68, TRIM(' 00:08:29,860'), TRIM(' 00:08:32,152'), 'SCHMITT', 'GUTSHE', 'DISPLACEMENT', '2-3 STEP HESITANT RIGHT', NULL, NULL, NULL)</v>
      </c>
      <c r="R6376" t="s">
        <v>10327</v>
      </c>
    </row>
    <row r="6377" spans="1:18" hidden="1" x14ac:dyDescent="0.25">
      <c r="A6377" s="7">
        <f>anotacoes!D6377</f>
        <v>40601</v>
      </c>
      <c r="B6377" t="str">
        <f>anotacoes!C6377</f>
        <v>WORLD CUP WARSAW 2011</v>
      </c>
      <c r="C6377" t="str">
        <f>anotacoes!E6377</f>
        <v>SCHMITT</v>
      </c>
      <c r="D6377" t="str">
        <f>anotacoes!F6377</f>
        <v>GUTSHE</v>
      </c>
      <c r="E6377" t="s">
        <v>10325</v>
      </c>
      <c r="F6377">
        <f>anotacoes!A6377</f>
        <v>91</v>
      </c>
      <c r="G6377">
        <f>anotacoes!B6377</f>
        <v>69</v>
      </c>
      <c r="H6377" t="str">
        <f>anotacoes!K6377</f>
        <v xml:space="preserve"> 00:08:32,152</v>
      </c>
      <c r="I6377" t="str">
        <f>anotacoes!L6377</f>
        <v xml:space="preserve"> 00:08:41,101</v>
      </c>
      <c r="J6377" t="str">
        <f>IF(L6377="PAUSE",E6377,IF(anotacoes!G6381=conversao_anotacoes!C6377,conversao_anotacoes!C6377,conversao_anotacoes!D6377))</f>
        <v>SCHMITT</v>
      </c>
      <c r="K6377" t="str">
        <f t="shared" si="198"/>
        <v>GUTSHE</v>
      </c>
      <c r="L6377" t="str">
        <f>UPPER(anotacoes!H6377)</f>
        <v>GRIP TIME</v>
      </c>
      <c r="M6377" t="str">
        <f>IF(OR(L6377="ATTACK",L6377="FINTA"),"&lt;TECNICA&gt;",UPPER(anotacoes!I6377))</f>
        <v>RIGHT SLEEVE LEFT SLEEVE</v>
      </c>
      <c r="N6377" t="str">
        <f>IF(OR(L6377="ATTACK",L6377="FINTA"),UPPER(anotacoes!I6377),"")</f>
        <v/>
      </c>
      <c r="O6377" s="6" t="str">
        <f>IF(anotacoes!N6377=0,"",anotacoes!N6377)</f>
        <v/>
      </c>
      <c r="P6377" t="str">
        <f>IF(anotacoes!M6377=0,"",UPPER(anotacoes!M6377))</f>
        <v/>
      </c>
      <c r="Q6377" t="str">
        <f t="shared" si="199"/>
        <v>INSERT INTO CONVERSAO_LUTA_ACAO (cd_conversao, id_luta, sequencia, momento_inicio, momento_fim, quem_faz, quem_sofre, acao_tipo, acao, tecnica, direcao, pontuacao) VALUES (1, 91, 69, TRIM(' 00:08:32,152'), TRIM(' 00:08:41,101'), 'SCHMITT', 'GUTSHE', 'GRIP TIME', 'RIGHT SLEEVE LEFT SLEEVE', NULL, NULL, NULL)</v>
      </c>
      <c r="R6377" t="s">
        <v>10327</v>
      </c>
    </row>
    <row r="6378" spans="1:18" hidden="1" x14ac:dyDescent="0.25">
      <c r="A6378" s="7">
        <f>anotacoes!D6378</f>
        <v>40601</v>
      </c>
      <c r="B6378" t="str">
        <f>anotacoes!C6378</f>
        <v>WORLD CUP WARSAW 2011</v>
      </c>
      <c r="C6378" t="str">
        <f>anotacoes!E6378</f>
        <v>SCHMITT</v>
      </c>
      <c r="D6378" t="str">
        <f>anotacoes!F6378</f>
        <v>GUTSHE</v>
      </c>
      <c r="E6378" t="s">
        <v>10325</v>
      </c>
      <c r="F6378">
        <f>anotacoes!A6378</f>
        <v>91</v>
      </c>
      <c r="G6378">
        <f>anotacoes!B6378</f>
        <v>70</v>
      </c>
      <c r="H6378" t="str">
        <f>anotacoes!K6378</f>
        <v xml:space="preserve"> 00:08:41,101</v>
      </c>
      <c r="I6378" t="str">
        <f>anotacoes!L6378</f>
        <v xml:space="preserve"> 00:08:43,523</v>
      </c>
      <c r="J6378" t="str">
        <f>IF(L6378="PAUSE",E6378,IF(anotacoes!G6382=conversao_anotacoes!C6378,conversao_anotacoes!C6378,conversao_anotacoes!D6378))</f>
        <v>SCHMITT</v>
      </c>
      <c r="K6378" t="str">
        <f t="shared" si="198"/>
        <v>GUTSHE</v>
      </c>
      <c r="L6378" t="str">
        <f>UPPER(anotacoes!H6378)</f>
        <v>GRIP TIME</v>
      </c>
      <c r="M6378" t="str">
        <f>IF(OR(L6378="ATTACK",L6378="FINTA"),"&lt;TECNICA&gt;",UPPER(anotacoes!I6378))</f>
        <v>LEFT COLLAR RIGHT SLEEVE</v>
      </c>
      <c r="N6378" t="str">
        <f>IF(OR(L6378="ATTACK",L6378="FINTA"),UPPER(anotacoes!I6378),"")</f>
        <v/>
      </c>
      <c r="O6378" s="6" t="str">
        <f>IF(anotacoes!N6378=0,"",anotacoes!N6378)</f>
        <v/>
      </c>
      <c r="P6378" t="str">
        <f>IF(anotacoes!M6378=0,"",UPPER(anotacoes!M6378))</f>
        <v/>
      </c>
      <c r="Q6378" t="str">
        <f t="shared" si="199"/>
        <v>INSERT INTO CONVERSAO_LUTA_ACAO (cd_conversao, id_luta, sequencia, momento_inicio, momento_fim, quem_faz, quem_sofre, acao_tipo, acao, tecnica, direcao, pontuacao) VALUES (1, 91, 70, TRIM(' 00:08:41,101'), TRIM(' 00:08:43,523'), 'SCHMITT', 'GUTSHE', 'GRIP TIME', 'LEFT COLLAR RIGHT SLEEVE', NULL, NULL, NULL)</v>
      </c>
      <c r="R6378" t="s">
        <v>10327</v>
      </c>
    </row>
    <row r="6379" spans="1:18" hidden="1" x14ac:dyDescent="0.25">
      <c r="A6379" s="7">
        <f>anotacoes!D6379</f>
        <v>40601</v>
      </c>
      <c r="B6379" t="str">
        <f>anotacoes!C6379</f>
        <v>WORLD CUP WARSAW 2011</v>
      </c>
      <c r="C6379" t="str">
        <f>anotacoes!E6379</f>
        <v>SCHMITT</v>
      </c>
      <c r="D6379" t="str">
        <f>anotacoes!F6379</f>
        <v>GUTSHE</v>
      </c>
      <c r="E6379" t="s">
        <v>10325</v>
      </c>
      <c r="F6379">
        <f>anotacoes!A6379</f>
        <v>91</v>
      </c>
      <c r="G6379">
        <f>anotacoes!B6379</f>
        <v>71</v>
      </c>
      <c r="H6379" t="str">
        <f>anotacoes!K6379</f>
        <v xml:space="preserve"> 00:08:43,523</v>
      </c>
      <c r="I6379" t="str">
        <f>anotacoes!L6379</f>
        <v xml:space="preserve"> 00:08:44,532</v>
      </c>
      <c r="J6379" t="str">
        <f>IF(L6379="PAUSE",E6379,IF(anotacoes!G6383=conversao_anotacoes!C6379,conversao_anotacoes!C6379,conversao_anotacoes!D6379))</f>
        <v>SCHMITT</v>
      </c>
      <c r="K6379" t="str">
        <f t="shared" si="198"/>
        <v>GUTSHE</v>
      </c>
      <c r="L6379" t="str">
        <f>UPPER(anotacoes!H6379)</f>
        <v>ATTACK</v>
      </c>
      <c r="M6379" t="str">
        <f>IF(OR(L6379="ATTACK",L6379="FINTA"),"&lt;TECNICA&gt;",UPPER(anotacoes!I6379))</f>
        <v>&lt;TECNICA&gt;</v>
      </c>
      <c r="N6379" t="str">
        <f>IF(OR(L6379="ATTACK",L6379="FINTA"),UPPER(anotacoes!I6379),"")</f>
        <v>SODE SEOI NAGE</v>
      </c>
      <c r="O6379" s="6">
        <f>IF(anotacoes!N6379=0,"",anotacoes!N6379)</f>
        <v>6</v>
      </c>
      <c r="P6379" t="str">
        <f>IF(anotacoes!M6379=0,"",UPPER(anotacoes!M6379))</f>
        <v/>
      </c>
      <c r="Q6379" t="str">
        <f t="shared" si="199"/>
        <v>INSERT INTO CONVERSAO_LUTA_ACAO (cd_conversao, id_luta, sequencia, momento_inicio, momento_fim, quem_faz, quem_sofre, acao_tipo, acao, tecnica, direcao, pontuacao) VALUES (1, 91, 71, TRIM(' 00:08:43,523'), TRIM(' 00:08:44,532'), 'SCHMITT', 'GUTSHE', 'ATTACK', '&lt;TECNICA&gt;', 'SODE SEOI NAGE', 6, NULL)</v>
      </c>
      <c r="R6379" t="s">
        <v>10327</v>
      </c>
    </row>
    <row r="6380" spans="1:18" hidden="1" x14ac:dyDescent="0.25">
      <c r="A6380" s="7">
        <f>anotacoes!D6380</f>
        <v>40601</v>
      </c>
      <c r="B6380" t="str">
        <f>anotacoes!C6380</f>
        <v>WORLD CUP WARSAW 2011</v>
      </c>
      <c r="C6380" t="str">
        <f>anotacoes!E6380</f>
        <v>SCHMITT</v>
      </c>
      <c r="D6380" t="str">
        <f>anotacoes!F6380</f>
        <v>GUTSHE</v>
      </c>
      <c r="E6380" t="s">
        <v>10325</v>
      </c>
      <c r="F6380">
        <f>anotacoes!A6380</f>
        <v>91</v>
      </c>
      <c r="G6380">
        <f>anotacoes!B6380</f>
        <v>72</v>
      </c>
      <c r="H6380" t="str">
        <f>anotacoes!K6380</f>
        <v xml:space="preserve"> 00:08:44,532</v>
      </c>
      <c r="I6380" t="str">
        <f>anotacoes!L6380</f>
        <v xml:space="preserve"> 00:08:46,575</v>
      </c>
      <c r="J6380" t="str">
        <f>IF(L6380="PAUSE",E6380,IF(anotacoes!G6384=conversao_anotacoes!C6380,conversao_anotacoes!C6380,conversao_anotacoes!D6380))</f>
        <v>SCHMITT</v>
      </c>
      <c r="K6380" t="str">
        <f t="shared" si="198"/>
        <v>GUTSHE</v>
      </c>
      <c r="L6380" t="str">
        <f>UPPER(anotacoes!H6380)</f>
        <v>GRIP TIME</v>
      </c>
      <c r="M6380" t="str">
        <f>IF(OR(L6380="ATTACK",L6380="FINTA"),"&lt;TECNICA&gt;",UPPER(anotacoes!I6380))</f>
        <v>LEFT COLLAR</v>
      </c>
      <c r="N6380" t="str">
        <f>IF(OR(L6380="ATTACK",L6380="FINTA"),UPPER(anotacoes!I6380),"")</f>
        <v/>
      </c>
      <c r="O6380" s="6" t="str">
        <f>IF(anotacoes!N6380=0,"",anotacoes!N6380)</f>
        <v/>
      </c>
      <c r="P6380" t="str">
        <f>IF(anotacoes!M6380=0,"",UPPER(anotacoes!M6380))</f>
        <v/>
      </c>
      <c r="Q6380" t="str">
        <f t="shared" si="199"/>
        <v>INSERT INTO CONVERSAO_LUTA_ACAO (cd_conversao, id_luta, sequencia, momento_inicio, momento_fim, quem_faz, quem_sofre, acao_tipo, acao, tecnica, direcao, pontuacao) VALUES (1, 91, 72, TRIM(' 00:08:44,532'), TRIM(' 00:08:46,575'), 'SCHMITT', 'GUTSHE', 'GRIP TIME', 'LEFT COLLAR', NULL, NULL, NULL)</v>
      </c>
      <c r="R6380" t="s">
        <v>10327</v>
      </c>
    </row>
    <row r="6381" spans="1:18" hidden="1" x14ac:dyDescent="0.25">
      <c r="A6381" s="7">
        <f>anotacoes!D6381</f>
        <v>40601</v>
      </c>
      <c r="B6381" t="str">
        <f>anotacoes!C6381</f>
        <v>WORLD CUP WARSAW 2011</v>
      </c>
      <c r="C6381" t="str">
        <f>anotacoes!E6381</f>
        <v>SCHMITT</v>
      </c>
      <c r="D6381" t="str">
        <f>anotacoes!F6381</f>
        <v>GUTSHE</v>
      </c>
      <c r="E6381" t="s">
        <v>10325</v>
      </c>
      <c r="F6381">
        <f>anotacoes!A6381</f>
        <v>91</v>
      </c>
      <c r="G6381">
        <f>anotacoes!B6381</f>
        <v>73</v>
      </c>
      <c r="H6381" t="str">
        <f>anotacoes!K6381</f>
        <v xml:space="preserve"> 00:08:46,743</v>
      </c>
      <c r="I6381" t="str">
        <f>anotacoes!L6381</f>
        <v xml:space="preserve"> 00:08:57,029</v>
      </c>
      <c r="J6381" t="str">
        <f>IF(L6381="PAUSE",E6381,IF(anotacoes!G6385=conversao_anotacoes!C6381,conversao_anotacoes!C6381,conversao_anotacoes!D6381))</f>
        <v>&lt;ARBITRO_DESCONHECIDO&gt;</v>
      </c>
      <c r="K6381" t="str">
        <f t="shared" si="198"/>
        <v/>
      </c>
      <c r="L6381" t="str">
        <f>UPPER(anotacoes!H6381)</f>
        <v>PAUSE</v>
      </c>
      <c r="M6381" t="str">
        <f>IF(OR(L6381="ATTACK",L6381="FINTA"),"&lt;TECNICA&gt;",UPPER(anotacoes!I6381))</f>
        <v>&lt;NAO_CLASSIFICADO&gt;</v>
      </c>
      <c r="N6381" t="str">
        <f>IF(OR(L6381="ATTACK",L6381="FINTA"),UPPER(anotacoes!I6381),"")</f>
        <v/>
      </c>
      <c r="O6381" s="6" t="str">
        <f>IF(anotacoes!N6381=0,"",anotacoes!N6381)</f>
        <v/>
      </c>
      <c r="P6381" t="str">
        <f>IF(anotacoes!M6381=0,"",UPPER(anotacoes!M6381))</f>
        <v/>
      </c>
      <c r="Q6381" t="str">
        <f t="shared" si="199"/>
        <v>INSERT INTO CONVERSAO_LUTA_ACAO (cd_conversao, id_luta, sequencia, momento_inicio, momento_fim, quem_faz, quem_sofre, acao_tipo, acao, tecnica, direcao, pontuacao) VALUES (1, 91, 73, TRIM(' 00:08:46,743'), TRIM(' 00:08:57,029'), '&lt;ARBITRO_DESCONHECIDO&gt;', '', 'PAUSE', '&lt;NAO_CLASSIFICADO&gt;', NULL, NULL, NULL)</v>
      </c>
      <c r="R6381" t="s">
        <v>10327</v>
      </c>
    </row>
    <row r="6382" spans="1:18" hidden="1" x14ac:dyDescent="0.25">
      <c r="A6382" s="7">
        <f>anotacoes!D6382</f>
        <v>40601</v>
      </c>
      <c r="B6382" t="str">
        <f>anotacoes!C6382</f>
        <v>WORLD CUP WARSAW 2011</v>
      </c>
      <c r="C6382" t="str">
        <f>anotacoes!E6382</f>
        <v>SCHMITT</v>
      </c>
      <c r="D6382" t="str">
        <f>anotacoes!F6382</f>
        <v>GUTSHE</v>
      </c>
      <c r="E6382" t="s">
        <v>10325</v>
      </c>
      <c r="F6382">
        <f>anotacoes!A6382</f>
        <v>91</v>
      </c>
      <c r="G6382">
        <f>anotacoes!B6382</f>
        <v>74</v>
      </c>
      <c r="H6382" t="str">
        <f>anotacoes!K6382</f>
        <v xml:space="preserve"> 00:08:57,183</v>
      </c>
      <c r="I6382" t="str">
        <f>anotacoes!L6382</f>
        <v xml:space="preserve"> 00:08:59,430</v>
      </c>
      <c r="J6382" t="str">
        <f>IF(L6382="PAUSE",E6382,IF(anotacoes!G6386=conversao_anotacoes!C6382,conversao_anotacoes!C6382,conversao_anotacoes!D6382))</f>
        <v>SCHMITT</v>
      </c>
      <c r="K6382" t="str">
        <f t="shared" si="198"/>
        <v>GUTSHE</v>
      </c>
      <c r="L6382" t="str">
        <f>UPPER(anotacoes!H6382)</f>
        <v>DISPLACEMENT</v>
      </c>
      <c r="M6382" t="str">
        <f>IF(OR(L6382="ATTACK",L6382="FINTA"),"&lt;TECNICA&gt;",UPPER(anotacoes!I6382))</f>
        <v>2-3 STEP HESITANT RIGHT</v>
      </c>
      <c r="N6382" t="str">
        <f>IF(OR(L6382="ATTACK",L6382="FINTA"),UPPER(anotacoes!I6382),"")</f>
        <v/>
      </c>
      <c r="O6382" s="6" t="str">
        <f>IF(anotacoes!N6382=0,"",anotacoes!N6382)</f>
        <v/>
      </c>
      <c r="P6382" t="str">
        <f>IF(anotacoes!M6382=0,"",UPPER(anotacoes!M6382))</f>
        <v/>
      </c>
      <c r="Q6382" t="str">
        <f t="shared" si="199"/>
        <v>INSERT INTO CONVERSAO_LUTA_ACAO (cd_conversao, id_luta, sequencia, momento_inicio, momento_fim, quem_faz, quem_sofre, acao_tipo, acao, tecnica, direcao, pontuacao) VALUES (1, 91, 74, TRIM(' 00:08:57,183'), TRIM(' 00:08:59,430'), 'SCHMITT', 'GUTSHE', 'DISPLACEMENT', '2-3 STEP HESITANT RIGHT', NULL, NULL, NULL)</v>
      </c>
      <c r="R6382" t="s">
        <v>10327</v>
      </c>
    </row>
    <row r="6383" spans="1:18" hidden="1" x14ac:dyDescent="0.25">
      <c r="A6383" s="7">
        <f>anotacoes!D6383</f>
        <v>40601</v>
      </c>
      <c r="B6383" t="str">
        <f>anotacoes!C6383</f>
        <v>WORLD CUP WARSAW 2011</v>
      </c>
      <c r="C6383" t="str">
        <f>anotacoes!E6383</f>
        <v>SCHMITT</v>
      </c>
      <c r="D6383" t="str">
        <f>anotacoes!F6383</f>
        <v>GUTSHE</v>
      </c>
      <c r="E6383" t="s">
        <v>10325</v>
      </c>
      <c r="F6383">
        <f>anotacoes!A6383</f>
        <v>91</v>
      </c>
      <c r="G6383">
        <f>anotacoes!B6383</f>
        <v>75</v>
      </c>
      <c r="H6383" t="str">
        <f>anotacoes!K6383</f>
        <v xml:space="preserve"> 00:08:59,430</v>
      </c>
      <c r="I6383" t="str">
        <f>anotacoes!L6383</f>
        <v xml:space="preserve"> 00:09:09,159</v>
      </c>
      <c r="J6383" t="str">
        <f>IF(L6383="PAUSE",E6383,IF(anotacoes!G6387=conversao_anotacoes!C6383,conversao_anotacoes!C6383,conversao_anotacoes!D6383))</f>
        <v>SCHMITT</v>
      </c>
      <c r="K6383" t="str">
        <f t="shared" si="198"/>
        <v>GUTSHE</v>
      </c>
      <c r="L6383" t="str">
        <f>UPPER(anotacoes!H6383)</f>
        <v>GRIP TIME</v>
      </c>
      <c r="M6383" t="str">
        <f>IF(OR(L6383="ATTACK",L6383="FINTA"),"&lt;TECNICA&gt;",UPPER(anotacoes!I6383))</f>
        <v>LEFT COLLAR RIGHT SLEEVE</v>
      </c>
      <c r="N6383" t="str">
        <f>IF(OR(L6383="ATTACK",L6383="FINTA"),UPPER(anotacoes!I6383),"")</f>
        <v/>
      </c>
      <c r="O6383" s="6" t="str">
        <f>IF(anotacoes!N6383=0,"",anotacoes!N6383)</f>
        <v/>
      </c>
      <c r="P6383" t="str">
        <f>IF(anotacoes!M6383=0,"",UPPER(anotacoes!M6383))</f>
        <v/>
      </c>
      <c r="Q6383" t="str">
        <f t="shared" si="199"/>
        <v>INSERT INTO CONVERSAO_LUTA_ACAO (cd_conversao, id_luta, sequencia, momento_inicio, momento_fim, quem_faz, quem_sofre, acao_tipo, acao, tecnica, direcao, pontuacao) VALUES (1, 91, 75, TRIM(' 00:08:59,430'), TRIM(' 00:09:09,159'), 'SCHMITT', 'GUTSHE', 'GRIP TIME', 'LEFT COLLAR RIGHT SLEEVE', NULL, NULL, NULL)</v>
      </c>
      <c r="R6383" t="s">
        <v>10327</v>
      </c>
    </row>
    <row r="6384" spans="1:18" hidden="1" x14ac:dyDescent="0.25">
      <c r="A6384" s="7">
        <f>anotacoes!D6384</f>
        <v>40601</v>
      </c>
      <c r="B6384" t="str">
        <f>anotacoes!C6384</f>
        <v>WORLD CUP WARSAW 2011</v>
      </c>
      <c r="C6384" t="str">
        <f>anotacoes!E6384</f>
        <v>SCHMITT</v>
      </c>
      <c r="D6384" t="str">
        <f>anotacoes!F6384</f>
        <v>GUTSHE</v>
      </c>
      <c r="E6384" t="s">
        <v>10325</v>
      </c>
      <c r="F6384">
        <f>anotacoes!A6384</f>
        <v>91</v>
      </c>
      <c r="G6384">
        <f>anotacoes!B6384</f>
        <v>76</v>
      </c>
      <c r="H6384" t="str">
        <f>anotacoes!K6384</f>
        <v xml:space="preserve"> 00:09:09,159</v>
      </c>
      <c r="I6384" t="str">
        <f>anotacoes!L6384</f>
        <v xml:space="preserve"> 00:09:09,159</v>
      </c>
      <c r="J6384" t="str">
        <f>IF(L6384="PAUSE",E6384,IF(anotacoes!G6388=conversao_anotacoes!C6384,conversao_anotacoes!C6384,conversao_anotacoes!D6384))</f>
        <v>SCHMITT</v>
      </c>
      <c r="K6384" t="str">
        <f t="shared" si="198"/>
        <v>GUTSHE</v>
      </c>
      <c r="L6384" t="str">
        <f>UPPER(anotacoes!H6384)</f>
        <v>ATTACK</v>
      </c>
      <c r="M6384" t="str">
        <f>IF(OR(L6384="ATTACK",L6384="FINTA"),"&lt;TECNICA&gt;",UPPER(anotacoes!I6384))</f>
        <v>&lt;TECNICA&gt;</v>
      </c>
      <c r="N6384" t="str">
        <f>IF(OR(L6384="ATTACK",L6384="FINTA"),UPPER(anotacoes!I6384),"")</f>
        <v>KOUCHI GARI</v>
      </c>
      <c r="O6384" s="6">
        <f>IF(anotacoes!N6384=0,"",anotacoes!N6384)</f>
        <v>7</v>
      </c>
      <c r="P6384" t="str">
        <f>IF(anotacoes!M6384=0,"",UPPER(anotacoes!M6384))</f>
        <v/>
      </c>
      <c r="Q6384" t="str">
        <f t="shared" si="199"/>
        <v>INSERT INTO CONVERSAO_LUTA_ACAO (cd_conversao, id_luta, sequencia, momento_inicio, momento_fim, quem_faz, quem_sofre, acao_tipo, acao, tecnica, direcao, pontuacao) VALUES (1, 91, 76, TRIM(' 00:09:09,159'), TRIM(' 00:09:09,159'), 'SCHMITT', 'GUTSHE', 'ATTACK', '&lt;TECNICA&gt;', 'KOUCHI GARI', 7, NULL)</v>
      </c>
      <c r="R6384" t="s">
        <v>10327</v>
      </c>
    </row>
    <row r="6385" spans="1:18" hidden="1" x14ac:dyDescent="0.25">
      <c r="A6385" s="7">
        <f>anotacoes!D6385</f>
        <v>40601</v>
      </c>
      <c r="B6385" t="str">
        <f>anotacoes!C6385</f>
        <v>WORLD CUP WARSAW 2011</v>
      </c>
      <c r="C6385" t="str">
        <f>anotacoes!E6385</f>
        <v>SCHMITT</v>
      </c>
      <c r="D6385" t="str">
        <f>anotacoes!F6385</f>
        <v>GUTSHE</v>
      </c>
      <c r="E6385" t="s">
        <v>10325</v>
      </c>
      <c r="F6385">
        <f>anotacoes!A6385</f>
        <v>91</v>
      </c>
      <c r="G6385">
        <f>anotacoes!B6385</f>
        <v>77</v>
      </c>
      <c r="H6385" t="str">
        <f>anotacoes!K6385</f>
        <v xml:space="preserve"> 00:09:09,159</v>
      </c>
      <c r="I6385" t="str">
        <f>anotacoes!L6385</f>
        <v xml:space="preserve"> 00:09:12,856</v>
      </c>
      <c r="J6385" t="str">
        <f>IF(L6385="PAUSE",E6385,IF(anotacoes!G6389=conversao_anotacoes!C6385,conversao_anotacoes!C6385,conversao_anotacoes!D6385))</f>
        <v>SCHMITT</v>
      </c>
      <c r="K6385" t="str">
        <f t="shared" si="198"/>
        <v>GUTSHE</v>
      </c>
      <c r="L6385" t="str">
        <f>UPPER(anotacoes!H6385)</f>
        <v>GRIP TIME</v>
      </c>
      <c r="M6385" t="str">
        <f>IF(OR(L6385="ATTACK",L6385="FINTA"),"&lt;TECNICA&gt;",UPPER(anotacoes!I6385))</f>
        <v>LEFT COLLAR RIGHT SLEEVE</v>
      </c>
      <c r="N6385" t="str">
        <f>IF(OR(L6385="ATTACK",L6385="FINTA"),UPPER(anotacoes!I6385),"")</f>
        <v/>
      </c>
      <c r="O6385" s="6" t="str">
        <f>IF(anotacoes!N6385=0,"",anotacoes!N6385)</f>
        <v/>
      </c>
      <c r="P6385" t="str">
        <f>IF(anotacoes!M6385=0,"",UPPER(anotacoes!M6385))</f>
        <v/>
      </c>
      <c r="Q6385" t="str">
        <f t="shared" si="199"/>
        <v>INSERT INTO CONVERSAO_LUTA_ACAO (cd_conversao, id_luta, sequencia, momento_inicio, momento_fim, quem_faz, quem_sofre, acao_tipo, acao, tecnica, direcao, pontuacao) VALUES (1, 91, 77, TRIM(' 00:09:09,159'), TRIM(' 00:09:12,856'), 'SCHMITT', 'GUTSHE', 'GRIP TIME', 'LEFT COLLAR RIGHT SLEEVE', NULL, NULL, NULL)</v>
      </c>
      <c r="R6385" t="s">
        <v>10327</v>
      </c>
    </row>
    <row r="6386" spans="1:18" hidden="1" x14ac:dyDescent="0.25">
      <c r="A6386" s="7">
        <f>anotacoes!D6386</f>
        <v>40601</v>
      </c>
      <c r="B6386" t="str">
        <f>anotacoes!C6386</f>
        <v>WORLD CUP WARSAW 2011</v>
      </c>
      <c r="C6386" t="str">
        <f>anotacoes!E6386</f>
        <v>SCHMITT</v>
      </c>
      <c r="D6386" t="str">
        <f>anotacoes!F6386</f>
        <v>GUTSHE</v>
      </c>
      <c r="E6386" t="s">
        <v>10325</v>
      </c>
      <c r="F6386">
        <f>anotacoes!A6386</f>
        <v>91</v>
      </c>
      <c r="G6386">
        <f>anotacoes!B6386</f>
        <v>78</v>
      </c>
      <c r="H6386" t="str">
        <f>anotacoes!K6386</f>
        <v xml:space="preserve"> 00:09:12,856</v>
      </c>
      <c r="I6386" t="str">
        <f>anotacoes!L6386</f>
        <v xml:space="preserve"> 00:09:12,856</v>
      </c>
      <c r="J6386" t="str">
        <f>IF(L6386="PAUSE",E6386,IF(anotacoes!G6390=conversao_anotacoes!C6386,conversao_anotacoes!C6386,conversao_anotacoes!D6386))</f>
        <v>SCHMITT</v>
      </c>
      <c r="K6386" t="str">
        <f t="shared" si="198"/>
        <v>GUTSHE</v>
      </c>
      <c r="L6386" t="str">
        <f>UPPER(anotacoes!H6386)</f>
        <v>ATTACK</v>
      </c>
      <c r="M6386" t="str">
        <f>IF(OR(L6386="ATTACK",L6386="FINTA"),"&lt;TECNICA&gt;",UPPER(anotacoes!I6386))</f>
        <v>&lt;TECNICA&gt;</v>
      </c>
      <c r="N6386" t="str">
        <f>IF(OR(L6386="ATTACK",L6386="FINTA"),UPPER(anotacoes!I6386),"")</f>
        <v>DEASHI HARAI</v>
      </c>
      <c r="O6386" s="6">
        <f>IF(anotacoes!N6386=0,"",anotacoes!N6386)</f>
        <v>7</v>
      </c>
      <c r="P6386" t="str">
        <f>IF(anotacoes!M6386=0,"",UPPER(anotacoes!M6386))</f>
        <v/>
      </c>
      <c r="Q6386" t="str">
        <f t="shared" si="199"/>
        <v>INSERT INTO CONVERSAO_LUTA_ACAO (cd_conversao, id_luta, sequencia, momento_inicio, momento_fim, quem_faz, quem_sofre, acao_tipo, acao, tecnica, direcao, pontuacao) VALUES (1, 91, 78, TRIM(' 00:09:12,856'), TRIM(' 00:09:12,856'), 'SCHMITT', 'GUTSHE', 'ATTACK', '&lt;TECNICA&gt;', 'DEASHI HARAI', 7, NULL)</v>
      </c>
      <c r="R6386" t="s">
        <v>10327</v>
      </c>
    </row>
    <row r="6387" spans="1:18" hidden="1" x14ac:dyDescent="0.25">
      <c r="A6387" s="7">
        <f>anotacoes!D6387</f>
        <v>40601</v>
      </c>
      <c r="B6387" t="str">
        <f>anotacoes!C6387</f>
        <v>WORLD CUP WARSAW 2011</v>
      </c>
      <c r="C6387" t="str">
        <f>anotacoes!E6387</f>
        <v>SCHMITT</v>
      </c>
      <c r="D6387" t="str">
        <f>anotacoes!F6387</f>
        <v>GUTSHE</v>
      </c>
      <c r="E6387" t="s">
        <v>10325</v>
      </c>
      <c r="F6387">
        <f>anotacoes!A6387</f>
        <v>91</v>
      </c>
      <c r="G6387">
        <f>anotacoes!B6387</f>
        <v>79</v>
      </c>
      <c r="H6387" t="str">
        <f>anotacoes!K6387</f>
        <v xml:space="preserve"> 00:09:12,856</v>
      </c>
      <c r="I6387" t="str">
        <f>anotacoes!L6387</f>
        <v xml:space="preserve"> 00:10:06,515</v>
      </c>
      <c r="J6387" t="str">
        <f>IF(L6387="PAUSE",E6387,IF(anotacoes!G6391=conversao_anotacoes!C6387,conversao_anotacoes!C6387,conversao_anotacoes!D6387))</f>
        <v>SCHMITT</v>
      </c>
      <c r="K6387" t="str">
        <f t="shared" si="198"/>
        <v>GUTSHE</v>
      </c>
      <c r="L6387" t="str">
        <f>UPPER(anotacoes!H6387)</f>
        <v>GROUNDWORK COMBAT</v>
      </c>
      <c r="M6387" t="str">
        <f>IF(OR(L6387="ATTACK",L6387="FINTA"),"&lt;TECNICA&gt;",UPPER(anotacoes!I6387))</f>
        <v>DEFENSIVE POSITION</v>
      </c>
      <c r="N6387" t="str">
        <f>IF(OR(L6387="ATTACK",L6387="FINTA"),UPPER(anotacoes!I6387),"")</f>
        <v/>
      </c>
      <c r="O6387" s="6" t="str">
        <f>IF(anotacoes!N6387=0,"",anotacoes!N6387)</f>
        <v/>
      </c>
      <c r="P6387" t="str">
        <f>IF(anotacoes!M6387=0,"",UPPER(anotacoes!M6387))</f>
        <v/>
      </c>
      <c r="Q6387" t="str">
        <f t="shared" si="199"/>
        <v>INSERT INTO CONVERSAO_LUTA_ACAO (cd_conversao, id_luta, sequencia, momento_inicio, momento_fim, quem_faz, quem_sofre, acao_tipo, acao, tecnica, direcao, pontuacao) VALUES (1, 91, 79, TRIM(' 00:09:12,856'), TRIM(' 00:10:06,515'), 'SCHMITT', 'GUTSHE', 'GROUNDWORK COMBAT', 'DEFENSIVE POSITION', NULL, NULL, NULL)</v>
      </c>
      <c r="R6387" t="s">
        <v>10327</v>
      </c>
    </row>
    <row r="6388" spans="1:18" hidden="1" x14ac:dyDescent="0.25">
      <c r="A6388" s="7">
        <f>anotacoes!D6388</f>
        <v>40601</v>
      </c>
      <c r="B6388" t="str">
        <f>anotacoes!C6388</f>
        <v>WORLD CUP WARSAW 2011</v>
      </c>
      <c r="C6388" t="str">
        <f>anotacoes!E6388</f>
        <v>SCHMITT</v>
      </c>
      <c r="D6388" t="str">
        <f>anotacoes!F6388</f>
        <v>GUTSHE</v>
      </c>
      <c r="E6388" t="s">
        <v>10325</v>
      </c>
      <c r="F6388">
        <f>anotacoes!A6388</f>
        <v>91</v>
      </c>
      <c r="G6388">
        <f>anotacoes!B6388</f>
        <v>80</v>
      </c>
      <c r="H6388" t="str">
        <f>anotacoes!K6388</f>
        <v xml:space="preserve"> 00:10:06,682</v>
      </c>
      <c r="I6388" t="str">
        <f>anotacoes!L6388</f>
        <v xml:space="preserve"> 00:10:19,381</v>
      </c>
      <c r="J6388" t="str">
        <f>IF(L6388="PAUSE",E6388,IF(anotacoes!G6392=conversao_anotacoes!C6388,conversao_anotacoes!C6388,conversao_anotacoes!D6388))</f>
        <v>&lt;ARBITRO_DESCONHECIDO&gt;</v>
      </c>
      <c r="K6388" t="str">
        <f t="shared" si="198"/>
        <v/>
      </c>
      <c r="L6388" t="str">
        <f>UPPER(anotacoes!H6388)</f>
        <v>PAUSE</v>
      </c>
      <c r="M6388" t="str">
        <f>IF(OR(L6388="ATTACK",L6388="FINTA"),"&lt;TECNICA&gt;",UPPER(anotacoes!I6388))</f>
        <v>&lt;NAO_CLASSIFICADO&gt;</v>
      </c>
      <c r="N6388" t="str">
        <f>IF(OR(L6388="ATTACK",L6388="FINTA"),UPPER(anotacoes!I6388),"")</f>
        <v/>
      </c>
      <c r="O6388" s="6" t="str">
        <f>IF(anotacoes!N6388=0,"",anotacoes!N6388)</f>
        <v/>
      </c>
      <c r="P6388" t="str">
        <f>IF(anotacoes!M6388=0,"",UPPER(anotacoes!M6388))</f>
        <v/>
      </c>
      <c r="Q6388" t="str">
        <f t="shared" si="199"/>
        <v>INSERT INTO CONVERSAO_LUTA_ACAO (cd_conversao, id_luta, sequencia, momento_inicio, momento_fim, quem_faz, quem_sofre, acao_tipo, acao, tecnica, direcao, pontuacao) VALUES (1, 91, 80, TRIM(' 00:10:06,682'), TRIM(' 00:10:19,381'), '&lt;ARBITRO_DESCONHECIDO&gt;', '', 'PAUSE', '&lt;NAO_CLASSIFICADO&gt;', NULL, NULL, NULL)</v>
      </c>
      <c r="R6388" t="s">
        <v>10327</v>
      </c>
    </row>
    <row r="6389" spans="1:18" hidden="1" x14ac:dyDescent="0.25">
      <c r="A6389" s="7">
        <f>anotacoes!D6389</f>
        <v>40601</v>
      </c>
      <c r="B6389" t="str">
        <f>anotacoes!C6389</f>
        <v>WORLD CUP WARSAW 2011</v>
      </c>
      <c r="C6389" t="str">
        <f>anotacoes!E6389</f>
        <v>SCHMITT</v>
      </c>
      <c r="D6389" t="str">
        <f>anotacoes!F6389</f>
        <v>GUTSHE</v>
      </c>
      <c r="E6389" t="s">
        <v>10325</v>
      </c>
      <c r="F6389">
        <f>anotacoes!A6389</f>
        <v>91</v>
      </c>
      <c r="G6389">
        <f>anotacoes!B6389</f>
        <v>81</v>
      </c>
      <c r="H6389" t="str">
        <f>anotacoes!K6389</f>
        <v xml:space="preserve"> 00:10:19,553</v>
      </c>
      <c r="I6389" t="str">
        <f>anotacoes!L6389</f>
        <v xml:space="preserve"> 00:10:23,603</v>
      </c>
      <c r="J6389" t="str">
        <f>IF(L6389="PAUSE",E6389,IF(anotacoes!G6393=conversao_anotacoes!C6389,conversao_anotacoes!C6389,conversao_anotacoes!D6389))</f>
        <v>SCHMITT</v>
      </c>
      <c r="K6389" t="str">
        <f t="shared" si="198"/>
        <v>GUTSHE</v>
      </c>
      <c r="L6389" t="str">
        <f>UPPER(anotacoes!H6389)</f>
        <v>DISPLACEMENT</v>
      </c>
      <c r="M6389" t="str">
        <f>IF(OR(L6389="ATTACK",L6389="FINTA"),"&lt;TECNICA&gt;",UPPER(anotacoes!I6389))</f>
        <v>2-3 STEP HESITANT RIGHT</v>
      </c>
      <c r="N6389" t="str">
        <f>IF(OR(L6389="ATTACK",L6389="FINTA"),UPPER(anotacoes!I6389),"")</f>
        <v/>
      </c>
      <c r="O6389" s="6" t="str">
        <f>IF(anotacoes!N6389=0,"",anotacoes!N6389)</f>
        <v/>
      </c>
      <c r="P6389" t="str">
        <f>IF(anotacoes!M6389=0,"",UPPER(anotacoes!M6389))</f>
        <v/>
      </c>
      <c r="Q6389" t="str">
        <f t="shared" si="199"/>
        <v>INSERT INTO CONVERSAO_LUTA_ACAO (cd_conversao, id_luta, sequencia, momento_inicio, momento_fim, quem_faz, quem_sofre, acao_tipo, acao, tecnica, direcao, pontuacao) VALUES (1, 91, 81, TRIM(' 00:10:19,553'), TRIM(' 00:10:23,603'), 'SCHMITT', 'GUTSHE', 'DISPLACEMENT', '2-3 STEP HESITANT RIGHT', NULL, NULL, NULL)</v>
      </c>
      <c r="R6389" t="s">
        <v>10327</v>
      </c>
    </row>
    <row r="6390" spans="1:18" hidden="1" x14ac:dyDescent="0.25">
      <c r="A6390" s="7">
        <f>anotacoes!D6390</f>
        <v>40601</v>
      </c>
      <c r="B6390" t="str">
        <f>anotacoes!C6390</f>
        <v>WORLD CUP WARSAW 2011</v>
      </c>
      <c r="C6390" t="str">
        <f>anotacoes!E6390</f>
        <v>SCHMITT</v>
      </c>
      <c r="D6390" t="str">
        <f>anotacoes!F6390</f>
        <v>GUTSHE</v>
      </c>
      <c r="E6390" t="s">
        <v>10325</v>
      </c>
      <c r="F6390">
        <f>anotacoes!A6390</f>
        <v>91</v>
      </c>
      <c r="G6390">
        <f>anotacoes!B6390</f>
        <v>82</v>
      </c>
      <c r="H6390" t="str">
        <f>anotacoes!K6390</f>
        <v xml:space="preserve"> 00:10:23,603</v>
      </c>
      <c r="I6390" t="str">
        <f>anotacoes!L6390</f>
        <v xml:space="preserve"> 00:10:26,624</v>
      </c>
      <c r="J6390" t="str">
        <f>IF(L6390="PAUSE",E6390,IF(anotacoes!G6394=conversao_anotacoes!C6390,conversao_anotacoes!C6390,conversao_anotacoes!D6390))</f>
        <v>SCHMITT</v>
      </c>
      <c r="K6390" t="str">
        <f t="shared" si="198"/>
        <v>GUTSHE</v>
      </c>
      <c r="L6390" t="str">
        <f>UPPER(anotacoes!H6390)</f>
        <v>DISPLACEMENT</v>
      </c>
      <c r="M6390" t="str">
        <f>IF(OR(L6390="ATTACK",L6390="FINTA"),"&lt;TECNICA&gt;",UPPER(anotacoes!I6390))</f>
        <v>TRY TO GRIP WITH CONTACT</v>
      </c>
      <c r="N6390" t="str">
        <f>IF(OR(L6390="ATTACK",L6390="FINTA"),UPPER(anotacoes!I6390),"")</f>
        <v/>
      </c>
      <c r="O6390" s="6" t="str">
        <f>IF(anotacoes!N6390=0,"",anotacoes!N6390)</f>
        <v/>
      </c>
      <c r="P6390" t="str">
        <f>IF(anotacoes!M6390=0,"",UPPER(anotacoes!M6390))</f>
        <v/>
      </c>
      <c r="Q6390" t="str">
        <f t="shared" si="199"/>
        <v>INSERT INTO CONVERSAO_LUTA_ACAO (cd_conversao, id_luta, sequencia, momento_inicio, momento_fim, quem_faz, quem_sofre, acao_tipo, acao, tecnica, direcao, pontuacao) VALUES (1, 91, 82, TRIM(' 00:10:23,603'), TRIM(' 00:10:26,624'), 'SCHMITT', 'GUTSHE', 'DISPLACEMENT', 'TRY TO GRIP WITH CONTACT', NULL, NULL, NULL)</v>
      </c>
      <c r="R6390" t="s">
        <v>10327</v>
      </c>
    </row>
    <row r="6391" spans="1:18" hidden="1" x14ac:dyDescent="0.25">
      <c r="A6391" s="7">
        <f>anotacoes!D6391</f>
        <v>40601</v>
      </c>
      <c r="B6391" t="str">
        <f>anotacoes!C6391</f>
        <v>WORLD CUP WARSAW 2011</v>
      </c>
      <c r="C6391" t="str">
        <f>anotacoes!E6391</f>
        <v>SCHMITT</v>
      </c>
      <c r="D6391" t="str">
        <f>anotacoes!F6391</f>
        <v>GUTSHE</v>
      </c>
      <c r="E6391" t="s">
        <v>10325</v>
      </c>
      <c r="F6391">
        <f>anotacoes!A6391</f>
        <v>91</v>
      </c>
      <c r="G6391">
        <f>anotacoes!B6391</f>
        <v>83</v>
      </c>
      <c r="H6391" t="str">
        <f>anotacoes!K6391</f>
        <v xml:space="preserve"> 00:10:26,624</v>
      </c>
      <c r="I6391" t="str">
        <f>anotacoes!L6391</f>
        <v xml:space="preserve"> 00:10:30,564</v>
      </c>
      <c r="J6391" t="str">
        <f>IF(L6391="PAUSE",E6391,IF(anotacoes!G6395=conversao_anotacoes!C6391,conversao_anotacoes!C6391,conversao_anotacoes!D6391))</f>
        <v>SCHMITT</v>
      </c>
      <c r="K6391" t="str">
        <f t="shared" si="198"/>
        <v>GUTSHE</v>
      </c>
      <c r="L6391" t="str">
        <f>UPPER(anotacoes!H6391)</f>
        <v>GRIP TIME</v>
      </c>
      <c r="M6391" t="str">
        <f>IF(OR(L6391="ATTACK",L6391="FINTA"),"&lt;TECNICA&gt;",UPPER(anotacoes!I6391))</f>
        <v>LEFT COLLAR</v>
      </c>
      <c r="N6391" t="str">
        <f>IF(OR(L6391="ATTACK",L6391="FINTA"),UPPER(anotacoes!I6391),"")</f>
        <v/>
      </c>
      <c r="O6391" s="6" t="str">
        <f>IF(anotacoes!N6391=0,"",anotacoes!N6391)</f>
        <v/>
      </c>
      <c r="P6391" t="str">
        <f>IF(anotacoes!M6391=0,"",UPPER(anotacoes!M6391))</f>
        <v/>
      </c>
      <c r="Q6391" t="str">
        <f t="shared" si="199"/>
        <v>INSERT INTO CONVERSAO_LUTA_ACAO (cd_conversao, id_luta, sequencia, momento_inicio, momento_fim, quem_faz, quem_sofre, acao_tipo, acao, tecnica, direcao, pontuacao) VALUES (1, 91, 83, TRIM(' 00:10:26,624'), TRIM(' 00:10:30,564'), 'SCHMITT', 'GUTSHE', 'GRIP TIME', 'LEFT COLLAR', NULL, NULL, NULL)</v>
      </c>
      <c r="R6391" t="s">
        <v>10327</v>
      </c>
    </row>
    <row r="6392" spans="1:18" hidden="1" x14ac:dyDescent="0.25">
      <c r="A6392" s="7">
        <f>anotacoes!D6392</f>
        <v>40867</v>
      </c>
      <c r="B6392" t="str">
        <f>anotacoes!C6392</f>
        <v>GRAND PRIX AMSTERDAM 2011</v>
      </c>
      <c r="C6392" t="str">
        <f>anotacoes!E6392</f>
        <v>SCHMITT</v>
      </c>
      <c r="D6392" t="str">
        <f>anotacoes!F6392</f>
        <v>ATTAF</v>
      </c>
      <c r="E6392" t="s">
        <v>10325</v>
      </c>
      <c r="F6392">
        <f>anotacoes!A6392</f>
        <v>92</v>
      </c>
      <c r="G6392">
        <f>anotacoes!B6392</f>
        <v>1</v>
      </c>
      <c r="H6392" t="str">
        <f>anotacoes!K6392</f>
        <v xml:space="preserve"> 00:00:22,488</v>
      </c>
      <c r="I6392" t="str">
        <f>anotacoes!L6392</f>
        <v xml:space="preserve"> 00:00:27,590</v>
      </c>
      <c r="J6392" t="str">
        <f>IF(L6392="PAUSE",E6392,IF(anotacoes!G6396=conversao_anotacoes!C6392,conversao_anotacoes!C6392,conversao_anotacoes!D6392))</f>
        <v>SCHMITT</v>
      </c>
      <c r="K6392" t="str">
        <f t="shared" si="198"/>
        <v>ATTAF</v>
      </c>
      <c r="L6392" t="str">
        <f>UPPER(anotacoes!H6392)</f>
        <v>DISPLACEMENT</v>
      </c>
      <c r="M6392" t="str">
        <f>IF(OR(L6392="ATTACK",L6392="FINTA"),"&lt;TECNICA&gt;",UPPER(anotacoes!I6392))</f>
        <v>2-3 STEP HESITANT RIGHT</v>
      </c>
      <c r="N6392" t="str">
        <f>IF(OR(L6392="ATTACK",L6392="FINTA"),UPPER(anotacoes!I6392),"")</f>
        <v/>
      </c>
      <c r="O6392" s="6" t="str">
        <f>IF(anotacoes!N6392=0,"",anotacoes!N6392)</f>
        <v/>
      </c>
      <c r="P6392" t="str">
        <f>IF(anotacoes!M6392=0,"",UPPER(anotacoes!M6392))</f>
        <v/>
      </c>
      <c r="Q6392" t="str">
        <f t="shared" si="199"/>
        <v>INSERT INTO CONVERSAO_LUTA_ACAO (cd_conversao, id_luta, sequencia, momento_inicio, momento_fim, quem_faz, quem_sofre, acao_tipo, acao, tecnica, direcao, pontuacao) VALUES (1, 92, 1, TRIM(' 00:00:22,488'), TRIM(' 00:00:27,590'), 'SCHMITT', 'ATTAF', 'DISPLACEMENT', '2-3 STEP HESITANT RIGHT', NULL, NULL, NULL)</v>
      </c>
      <c r="R6392" t="s">
        <v>10327</v>
      </c>
    </row>
    <row r="6393" spans="1:18" hidden="1" x14ac:dyDescent="0.25">
      <c r="A6393" s="7">
        <f>anotacoes!D6393</f>
        <v>40867</v>
      </c>
      <c r="B6393" t="str">
        <f>anotacoes!C6393</f>
        <v>GRAND PRIX AMSTERDAM 2011</v>
      </c>
      <c r="C6393" t="str">
        <f>anotacoes!E6393</f>
        <v>SCHMITT</v>
      </c>
      <c r="D6393" t="str">
        <f>anotacoes!F6393</f>
        <v>ATTAF</v>
      </c>
      <c r="E6393" t="s">
        <v>10325</v>
      </c>
      <c r="F6393">
        <f>anotacoes!A6393</f>
        <v>92</v>
      </c>
      <c r="G6393">
        <f>anotacoes!B6393</f>
        <v>2</v>
      </c>
      <c r="H6393" t="str">
        <f>anotacoes!K6393</f>
        <v xml:space="preserve"> 00:00:27,793</v>
      </c>
      <c r="I6393" t="str">
        <f>anotacoes!L6393</f>
        <v xml:space="preserve"> 00:00:32,475</v>
      </c>
      <c r="J6393" t="str">
        <f>IF(L6393="PAUSE",E6393,IF(anotacoes!G6397=conversao_anotacoes!C6393,conversao_anotacoes!C6393,conversao_anotacoes!D6393))</f>
        <v>SCHMITT</v>
      </c>
      <c r="K6393" t="str">
        <f t="shared" si="198"/>
        <v>ATTAF</v>
      </c>
      <c r="L6393" t="str">
        <f>UPPER(anotacoes!H6393)</f>
        <v>DISPLACEMENT</v>
      </c>
      <c r="M6393" t="str">
        <f>IF(OR(L6393="ATTACK",L6393="FINTA"),"&lt;TECNICA&gt;",UPPER(anotacoes!I6393))</f>
        <v>TRY TO GRIP WITH CONTACT</v>
      </c>
      <c r="N6393" t="str">
        <f>IF(OR(L6393="ATTACK",L6393="FINTA"),UPPER(anotacoes!I6393),"")</f>
        <v/>
      </c>
      <c r="O6393" s="6" t="str">
        <f>IF(anotacoes!N6393=0,"",anotacoes!N6393)</f>
        <v/>
      </c>
      <c r="P6393" t="str">
        <f>IF(anotacoes!M6393=0,"",UPPER(anotacoes!M6393))</f>
        <v/>
      </c>
      <c r="Q6393" t="str">
        <f t="shared" si="199"/>
        <v>INSERT INTO CONVERSAO_LUTA_ACAO (cd_conversao, id_luta, sequencia, momento_inicio, momento_fim, quem_faz, quem_sofre, acao_tipo, acao, tecnica, direcao, pontuacao) VALUES (1, 92, 2, TRIM(' 00:00:27,793'), TRIM(' 00:00:32,475'), 'SCHMITT', 'ATTAF', 'DISPLACEMENT', 'TRY TO GRIP WITH CONTACT', NULL, NULL, NULL)</v>
      </c>
      <c r="R6393" t="s">
        <v>10327</v>
      </c>
    </row>
    <row r="6394" spans="1:18" hidden="1" x14ac:dyDescent="0.25">
      <c r="A6394" s="7">
        <f>anotacoes!D6394</f>
        <v>40867</v>
      </c>
      <c r="B6394" t="str">
        <f>anotacoes!C6394</f>
        <v>GRAND PRIX AMSTERDAM 2011</v>
      </c>
      <c r="C6394" t="str">
        <f>anotacoes!E6394</f>
        <v>SCHMITT</v>
      </c>
      <c r="D6394" t="str">
        <f>anotacoes!F6394</f>
        <v>ATTAF</v>
      </c>
      <c r="E6394" t="s">
        <v>10325</v>
      </c>
      <c r="F6394">
        <f>anotacoes!A6394</f>
        <v>92</v>
      </c>
      <c r="G6394">
        <f>anotacoes!B6394</f>
        <v>3</v>
      </c>
      <c r="H6394" t="str">
        <f>anotacoes!K6394</f>
        <v xml:space="preserve"> 00:00:32,475</v>
      </c>
      <c r="I6394" t="str">
        <f>anotacoes!L6394</f>
        <v xml:space="preserve"> 00:00:45,157</v>
      </c>
      <c r="J6394" t="str">
        <f>IF(L6394="PAUSE",E6394,IF(anotacoes!G6398=conversao_anotacoes!C6394,conversao_anotacoes!C6394,conversao_anotacoes!D6394))</f>
        <v>SCHMITT</v>
      </c>
      <c r="K6394" t="str">
        <f t="shared" si="198"/>
        <v>ATTAF</v>
      </c>
      <c r="L6394" t="str">
        <f>UPPER(anotacoes!H6394)</f>
        <v>GRIP TIME</v>
      </c>
      <c r="M6394" t="str">
        <f>IF(OR(L6394="ATTACK",L6394="FINTA"),"&lt;TECNICA&gt;",UPPER(anotacoes!I6394))</f>
        <v>LEFT COLLAR</v>
      </c>
      <c r="N6394" t="str">
        <f>IF(OR(L6394="ATTACK",L6394="FINTA"),UPPER(anotacoes!I6394),"")</f>
        <v/>
      </c>
      <c r="O6394" s="6" t="str">
        <f>IF(anotacoes!N6394=0,"",anotacoes!N6394)</f>
        <v/>
      </c>
      <c r="P6394" t="str">
        <f>IF(anotacoes!M6394=0,"",UPPER(anotacoes!M6394))</f>
        <v/>
      </c>
      <c r="Q6394" t="str">
        <f t="shared" si="199"/>
        <v>INSERT INTO CONVERSAO_LUTA_ACAO (cd_conversao, id_luta, sequencia, momento_inicio, momento_fim, quem_faz, quem_sofre, acao_tipo, acao, tecnica, direcao, pontuacao) VALUES (1, 92, 3, TRIM(' 00:00:32,475'), TRIM(' 00:00:45,157'), 'SCHMITT', 'ATTAF', 'GRIP TIME', 'LEFT COLLAR', NULL, NULL, NULL)</v>
      </c>
      <c r="R6394" t="s">
        <v>10327</v>
      </c>
    </row>
    <row r="6395" spans="1:18" hidden="1" x14ac:dyDescent="0.25">
      <c r="A6395" s="7">
        <f>anotacoes!D6395</f>
        <v>40867</v>
      </c>
      <c r="B6395" t="str">
        <f>anotacoes!C6395</f>
        <v>GRAND PRIX AMSTERDAM 2011</v>
      </c>
      <c r="C6395" t="str">
        <f>anotacoes!E6395</f>
        <v>SCHMITT</v>
      </c>
      <c r="D6395" t="str">
        <f>anotacoes!F6395</f>
        <v>ATTAF</v>
      </c>
      <c r="E6395" t="s">
        <v>10325</v>
      </c>
      <c r="F6395">
        <f>anotacoes!A6395</f>
        <v>92</v>
      </c>
      <c r="G6395">
        <f>anotacoes!B6395</f>
        <v>4</v>
      </c>
      <c r="H6395" t="str">
        <f>anotacoes!K6395</f>
        <v xml:space="preserve"> 00:00:45,157</v>
      </c>
      <c r="I6395" t="str">
        <f>anotacoes!L6395</f>
        <v xml:space="preserve"> 00:00:47,251</v>
      </c>
      <c r="J6395" t="str">
        <f>IF(L6395="PAUSE",E6395,IF(anotacoes!G6399=conversao_anotacoes!C6395,conversao_anotacoes!C6395,conversao_anotacoes!D6395))</f>
        <v>SCHMITT</v>
      </c>
      <c r="K6395" t="str">
        <f t="shared" si="198"/>
        <v>ATTAF</v>
      </c>
      <c r="L6395" t="str">
        <f>UPPER(anotacoes!H6395)</f>
        <v>GRIP TIME</v>
      </c>
      <c r="M6395" t="str">
        <f>IF(OR(L6395="ATTACK",L6395="FINTA"),"&lt;TECNICA&gt;",UPPER(anotacoes!I6395))</f>
        <v>LEFT BACK RIGHT SLEEVE</v>
      </c>
      <c r="N6395" t="str">
        <f>IF(OR(L6395="ATTACK",L6395="FINTA"),UPPER(anotacoes!I6395),"")</f>
        <v/>
      </c>
      <c r="O6395" s="6" t="str">
        <f>IF(anotacoes!N6395=0,"",anotacoes!N6395)</f>
        <v/>
      </c>
      <c r="P6395" t="str">
        <f>IF(anotacoes!M6395=0,"",UPPER(anotacoes!M6395))</f>
        <v/>
      </c>
      <c r="Q6395" t="str">
        <f t="shared" si="199"/>
        <v>INSERT INTO CONVERSAO_LUTA_ACAO (cd_conversao, id_luta, sequencia, momento_inicio, momento_fim, quem_faz, quem_sofre, acao_tipo, acao, tecnica, direcao, pontuacao) VALUES (1, 92, 4, TRIM(' 00:00:45,157'), TRIM(' 00:00:47,251'), 'SCHMITT', 'ATTAF', 'GRIP TIME', 'LEFT BACK RIGHT SLEEVE', NULL, NULL, NULL)</v>
      </c>
      <c r="R6395" t="s">
        <v>10327</v>
      </c>
    </row>
    <row r="6396" spans="1:18" hidden="1" x14ac:dyDescent="0.25">
      <c r="A6396" s="7">
        <f>anotacoes!D6396</f>
        <v>40867</v>
      </c>
      <c r="B6396" t="str">
        <f>anotacoes!C6396</f>
        <v>GRAND PRIX AMSTERDAM 2011</v>
      </c>
      <c r="C6396" t="str">
        <f>anotacoes!E6396</f>
        <v>SCHMITT</v>
      </c>
      <c r="D6396" t="str">
        <f>anotacoes!F6396</f>
        <v>ATTAF</v>
      </c>
      <c r="E6396" t="s">
        <v>10325</v>
      </c>
      <c r="F6396">
        <f>anotacoes!A6396</f>
        <v>92</v>
      </c>
      <c r="G6396">
        <f>anotacoes!B6396</f>
        <v>5</v>
      </c>
      <c r="H6396" t="str">
        <f>anotacoes!K6396</f>
        <v xml:space="preserve"> 00:00:47,251</v>
      </c>
      <c r="I6396" t="str">
        <f>anotacoes!L6396</f>
        <v xml:space="preserve"> 00:00:54,352</v>
      </c>
      <c r="J6396" t="str">
        <f>IF(L6396="PAUSE",E6396,IF(anotacoes!G6400=conversao_anotacoes!C6396,conversao_anotacoes!C6396,conversao_anotacoes!D6396))</f>
        <v>&lt;ARBITRO_DESCONHECIDO&gt;</v>
      </c>
      <c r="K6396" t="str">
        <f t="shared" si="198"/>
        <v/>
      </c>
      <c r="L6396" t="str">
        <f>UPPER(anotacoes!H6396)</f>
        <v>PAUSE</v>
      </c>
      <c r="M6396" t="str">
        <f>IF(OR(L6396="ATTACK",L6396="FINTA"),"&lt;TECNICA&gt;",UPPER(anotacoes!I6396))</f>
        <v>&lt;NAO_CLASSIFICADO&gt;</v>
      </c>
      <c r="N6396" t="str">
        <f>IF(OR(L6396="ATTACK",L6396="FINTA"),UPPER(anotacoes!I6396),"")</f>
        <v/>
      </c>
      <c r="O6396" s="6" t="str">
        <f>IF(anotacoes!N6396=0,"",anotacoes!N6396)</f>
        <v/>
      </c>
      <c r="P6396" t="str">
        <f>IF(anotacoes!M6396=0,"",UPPER(anotacoes!M6396))</f>
        <v/>
      </c>
      <c r="Q6396" t="str">
        <f t="shared" si="199"/>
        <v>INSERT INTO CONVERSAO_LUTA_ACAO (cd_conversao, id_luta, sequencia, momento_inicio, momento_fim, quem_faz, quem_sofre, acao_tipo, acao, tecnica, direcao, pontuacao) VALUES (1, 92, 5, TRIM(' 00:00:47,251'), TRIM(' 00:00:54,352'), '&lt;ARBITRO_DESCONHECIDO&gt;', '', 'PAUSE', '&lt;NAO_CLASSIFICADO&gt;', NULL, NULL, NULL)</v>
      </c>
      <c r="R6396" t="s">
        <v>10327</v>
      </c>
    </row>
    <row r="6397" spans="1:18" hidden="1" x14ac:dyDescent="0.25">
      <c r="A6397" s="7">
        <f>anotacoes!D6397</f>
        <v>40867</v>
      </c>
      <c r="B6397" t="str">
        <f>anotacoes!C6397</f>
        <v>GRAND PRIX AMSTERDAM 2011</v>
      </c>
      <c r="C6397" t="str">
        <f>anotacoes!E6397</f>
        <v>SCHMITT</v>
      </c>
      <c r="D6397" t="str">
        <f>anotacoes!F6397</f>
        <v>ATTAF</v>
      </c>
      <c r="E6397" t="s">
        <v>10325</v>
      </c>
      <c r="F6397">
        <f>anotacoes!A6397</f>
        <v>92</v>
      </c>
      <c r="G6397">
        <f>anotacoes!B6397</f>
        <v>6</v>
      </c>
      <c r="H6397" t="str">
        <f>anotacoes!K6397</f>
        <v xml:space="preserve"> 00:00:54,352</v>
      </c>
      <c r="I6397" t="str">
        <f>anotacoes!L6397</f>
        <v xml:space="preserve"> 00:00:56,762</v>
      </c>
      <c r="J6397" t="str">
        <f>IF(L6397="PAUSE",E6397,IF(anotacoes!G6401=conversao_anotacoes!C6397,conversao_anotacoes!C6397,conversao_anotacoes!D6397))</f>
        <v>SCHMITT</v>
      </c>
      <c r="K6397" t="str">
        <f t="shared" si="198"/>
        <v>ATTAF</v>
      </c>
      <c r="L6397" t="str">
        <f>UPPER(anotacoes!H6397)</f>
        <v>DISPLACEMENT</v>
      </c>
      <c r="M6397" t="str">
        <f>IF(OR(L6397="ATTACK",L6397="FINTA"),"&lt;TECNICA&gt;",UPPER(anotacoes!I6397))</f>
        <v>2-3 STEP HESITANT RIGHT</v>
      </c>
      <c r="N6397" t="str">
        <f>IF(OR(L6397="ATTACK",L6397="FINTA"),UPPER(anotacoes!I6397),"")</f>
        <v/>
      </c>
      <c r="O6397" s="6" t="str">
        <f>IF(anotacoes!N6397=0,"",anotacoes!N6397)</f>
        <v/>
      </c>
      <c r="P6397" t="str">
        <f>IF(anotacoes!M6397=0,"",UPPER(anotacoes!M6397))</f>
        <v/>
      </c>
      <c r="Q6397" t="str">
        <f t="shared" si="199"/>
        <v>INSERT INTO CONVERSAO_LUTA_ACAO (cd_conversao, id_luta, sequencia, momento_inicio, momento_fim, quem_faz, quem_sofre, acao_tipo, acao, tecnica, direcao, pontuacao) VALUES (1, 92, 6, TRIM(' 00:00:54,352'), TRIM(' 00:00:56,762'), 'SCHMITT', 'ATTAF', 'DISPLACEMENT', '2-3 STEP HESITANT RIGHT', NULL, NULL, NULL)</v>
      </c>
      <c r="R6397" t="s">
        <v>10327</v>
      </c>
    </row>
    <row r="6398" spans="1:18" hidden="1" x14ac:dyDescent="0.25">
      <c r="A6398" s="7">
        <f>anotacoes!D6398</f>
        <v>40867</v>
      </c>
      <c r="B6398" t="str">
        <f>anotacoes!C6398</f>
        <v>GRAND PRIX AMSTERDAM 2011</v>
      </c>
      <c r="C6398" t="str">
        <f>anotacoes!E6398</f>
        <v>SCHMITT</v>
      </c>
      <c r="D6398" t="str">
        <f>anotacoes!F6398</f>
        <v>ATTAF</v>
      </c>
      <c r="E6398" t="s">
        <v>10325</v>
      </c>
      <c r="F6398">
        <f>anotacoes!A6398</f>
        <v>92</v>
      </c>
      <c r="G6398">
        <f>anotacoes!B6398</f>
        <v>7</v>
      </c>
      <c r="H6398" t="str">
        <f>anotacoes!K6398</f>
        <v xml:space="preserve"> 00:00:56,941</v>
      </c>
      <c r="I6398" t="str">
        <f>anotacoes!L6398</f>
        <v xml:space="preserve"> 00:01:48,621</v>
      </c>
      <c r="J6398" t="str">
        <f>IF(L6398="PAUSE",E6398,IF(anotacoes!G6402=conversao_anotacoes!C6398,conversao_anotacoes!C6398,conversao_anotacoes!D6398))</f>
        <v>SCHMITT</v>
      </c>
      <c r="K6398" t="str">
        <f t="shared" si="198"/>
        <v>ATTAF</v>
      </c>
      <c r="L6398" t="str">
        <f>UPPER(anotacoes!H6398)</f>
        <v>DISPLACEMENT</v>
      </c>
      <c r="M6398" t="str">
        <f>IF(OR(L6398="ATTACK",L6398="FINTA"),"&lt;TECNICA&gt;",UPPER(anotacoes!I6398))</f>
        <v>TRY TO GRIP WITH CONTACT</v>
      </c>
      <c r="N6398" t="str">
        <f>IF(OR(L6398="ATTACK",L6398="FINTA"),UPPER(anotacoes!I6398),"")</f>
        <v/>
      </c>
      <c r="O6398" s="6" t="str">
        <f>IF(anotacoes!N6398=0,"",anotacoes!N6398)</f>
        <v/>
      </c>
      <c r="P6398" t="str">
        <f>IF(anotacoes!M6398=0,"",UPPER(anotacoes!M6398))</f>
        <v/>
      </c>
      <c r="Q6398" t="str">
        <f t="shared" si="199"/>
        <v>INSERT INTO CONVERSAO_LUTA_ACAO (cd_conversao, id_luta, sequencia, momento_inicio, momento_fim, quem_faz, quem_sofre, acao_tipo, acao, tecnica, direcao, pontuacao) VALUES (1, 92, 7, TRIM(' 00:00:56,941'), TRIM(' 00:01:48,621'), 'SCHMITT', 'ATTAF', 'DISPLACEMENT', 'TRY TO GRIP WITH CONTACT', NULL, NULL, NULL)</v>
      </c>
      <c r="R6398" t="s">
        <v>10327</v>
      </c>
    </row>
    <row r="6399" spans="1:18" hidden="1" x14ac:dyDescent="0.25">
      <c r="A6399" s="7">
        <f>anotacoes!D6399</f>
        <v>40867</v>
      </c>
      <c r="B6399" t="str">
        <f>anotacoes!C6399</f>
        <v>GRAND PRIX AMSTERDAM 2011</v>
      </c>
      <c r="C6399" t="str">
        <f>anotacoes!E6399</f>
        <v>SCHMITT</v>
      </c>
      <c r="D6399" t="str">
        <f>anotacoes!F6399</f>
        <v>ATTAF</v>
      </c>
      <c r="E6399" t="s">
        <v>10325</v>
      </c>
      <c r="F6399">
        <f>anotacoes!A6399</f>
        <v>92</v>
      </c>
      <c r="G6399">
        <f>anotacoes!B6399</f>
        <v>8</v>
      </c>
      <c r="H6399" t="str">
        <f>anotacoes!K6399</f>
        <v xml:space="preserve"> 00:01:48,621</v>
      </c>
      <c r="I6399" t="str">
        <f>anotacoes!L6399</f>
        <v xml:space="preserve"> 00:01:52,138</v>
      </c>
      <c r="J6399" t="str">
        <f>IF(L6399="PAUSE",E6399,IF(anotacoes!G6403=conversao_anotacoes!C6399,conversao_anotacoes!C6399,conversao_anotacoes!D6399))</f>
        <v>SCHMITT</v>
      </c>
      <c r="K6399" t="str">
        <f t="shared" si="198"/>
        <v>ATTAF</v>
      </c>
      <c r="L6399" t="str">
        <f>UPPER(anotacoes!H6399)</f>
        <v>GRIP TIME</v>
      </c>
      <c r="M6399" t="str">
        <f>IF(OR(L6399="ATTACK",L6399="FINTA"),"&lt;TECNICA&gt;",UPPER(anotacoes!I6399))</f>
        <v>LEFT COLLAR RIGHT SLEEVE</v>
      </c>
      <c r="N6399" t="str">
        <f>IF(OR(L6399="ATTACK",L6399="FINTA"),UPPER(anotacoes!I6399),"")</f>
        <v/>
      </c>
      <c r="O6399" s="6" t="str">
        <f>IF(anotacoes!N6399=0,"",anotacoes!N6399)</f>
        <v/>
      </c>
      <c r="P6399" t="str">
        <f>IF(anotacoes!M6399=0,"",UPPER(anotacoes!M6399))</f>
        <v/>
      </c>
      <c r="Q6399" t="str">
        <f t="shared" si="199"/>
        <v>INSERT INTO CONVERSAO_LUTA_ACAO (cd_conversao, id_luta, sequencia, momento_inicio, momento_fim, quem_faz, quem_sofre, acao_tipo, acao, tecnica, direcao, pontuacao) VALUES (1, 92, 8, TRIM(' 00:01:48,621'), TRIM(' 00:01:52,138'), 'SCHMITT', 'ATTAF', 'GRIP TIME', 'LEFT COLLAR RIGHT SLEEVE', NULL, NULL, NULL)</v>
      </c>
      <c r="R6399" t="s">
        <v>10327</v>
      </c>
    </row>
    <row r="6400" spans="1:18" hidden="1" x14ac:dyDescent="0.25">
      <c r="A6400" s="7">
        <f>anotacoes!D6400</f>
        <v>40867</v>
      </c>
      <c r="B6400" t="str">
        <f>anotacoes!C6400</f>
        <v>GRAND PRIX AMSTERDAM 2011</v>
      </c>
      <c r="C6400" t="str">
        <f>anotacoes!E6400</f>
        <v>SCHMITT</v>
      </c>
      <c r="D6400" t="str">
        <f>anotacoes!F6400</f>
        <v>ATTAF</v>
      </c>
      <c r="E6400" t="s">
        <v>10325</v>
      </c>
      <c r="F6400">
        <f>anotacoes!A6400</f>
        <v>92</v>
      </c>
      <c r="G6400">
        <f>anotacoes!B6400</f>
        <v>9</v>
      </c>
      <c r="H6400" t="str">
        <f>anotacoes!K6400</f>
        <v xml:space="preserve"> 00:01:52,138</v>
      </c>
      <c r="I6400" t="str">
        <f>anotacoes!L6400</f>
        <v xml:space="preserve"> 00:01:56,202</v>
      </c>
      <c r="J6400" t="str">
        <f>IF(L6400="PAUSE",E6400,IF(anotacoes!G6404=conversao_anotacoes!C6400,conversao_anotacoes!C6400,conversao_anotacoes!D6400))</f>
        <v>SCHMITT</v>
      </c>
      <c r="K6400" t="str">
        <f t="shared" si="198"/>
        <v>ATTAF</v>
      </c>
      <c r="L6400" t="str">
        <f>UPPER(anotacoes!H6400)</f>
        <v>DISPLACEMENT</v>
      </c>
      <c r="M6400" t="str">
        <f>IF(OR(L6400="ATTACK",L6400="FINTA"),"&lt;TECNICA&gt;",UPPER(anotacoes!I6400))</f>
        <v>2-3 STEP HESITANT LEFT</v>
      </c>
      <c r="N6400" t="str">
        <f>IF(OR(L6400="ATTACK",L6400="FINTA"),UPPER(anotacoes!I6400),"")</f>
        <v/>
      </c>
      <c r="O6400" s="6" t="str">
        <f>IF(anotacoes!N6400=0,"",anotacoes!N6400)</f>
        <v/>
      </c>
      <c r="P6400" t="str">
        <f>IF(anotacoes!M6400=0,"",UPPER(anotacoes!M6400))</f>
        <v/>
      </c>
      <c r="Q6400" t="str">
        <f t="shared" si="199"/>
        <v>INSERT INTO CONVERSAO_LUTA_ACAO (cd_conversao, id_luta, sequencia, momento_inicio, momento_fim, quem_faz, quem_sofre, acao_tipo, acao, tecnica, direcao, pontuacao) VALUES (1, 92, 9, TRIM(' 00:01:52,138'), TRIM(' 00:01:56,202'), 'SCHMITT', 'ATTAF', 'DISPLACEMENT', '2-3 STEP HESITANT LEFT', NULL, NULL, NULL)</v>
      </c>
      <c r="R6400" t="s">
        <v>10327</v>
      </c>
    </row>
    <row r="6401" spans="1:18" hidden="1" x14ac:dyDescent="0.25">
      <c r="A6401" s="7">
        <f>anotacoes!D6401</f>
        <v>40867</v>
      </c>
      <c r="B6401" t="str">
        <f>anotacoes!C6401</f>
        <v>GRAND PRIX AMSTERDAM 2011</v>
      </c>
      <c r="C6401" t="str">
        <f>anotacoes!E6401</f>
        <v>SCHMITT</v>
      </c>
      <c r="D6401" t="str">
        <f>anotacoes!F6401</f>
        <v>ATTAF</v>
      </c>
      <c r="E6401" t="s">
        <v>10325</v>
      </c>
      <c r="F6401">
        <f>anotacoes!A6401</f>
        <v>92</v>
      </c>
      <c r="G6401">
        <f>anotacoes!B6401</f>
        <v>10</v>
      </c>
      <c r="H6401" t="str">
        <f>anotacoes!K6401</f>
        <v xml:space="preserve"> 00:01:56,383</v>
      </c>
      <c r="I6401" t="str">
        <f>anotacoes!L6401</f>
        <v xml:space="preserve"> 00:01:58,404</v>
      </c>
      <c r="J6401" t="str">
        <f>IF(L6401="PAUSE",E6401,IF(anotacoes!G6405=conversao_anotacoes!C6401,conversao_anotacoes!C6401,conversao_anotacoes!D6401))</f>
        <v>SCHMITT</v>
      </c>
      <c r="K6401" t="str">
        <f t="shared" si="198"/>
        <v>ATTAF</v>
      </c>
      <c r="L6401" t="str">
        <f>UPPER(anotacoes!H6401)</f>
        <v>DISPLACEMENT</v>
      </c>
      <c r="M6401" t="str">
        <f>IF(OR(L6401="ATTACK",L6401="FINTA"),"&lt;TECNICA&gt;",UPPER(anotacoes!I6401))</f>
        <v>TRY TO GRIP WITH CONTACT</v>
      </c>
      <c r="N6401" t="str">
        <f>IF(OR(L6401="ATTACK",L6401="FINTA"),UPPER(anotacoes!I6401),"")</f>
        <v/>
      </c>
      <c r="O6401" s="6" t="str">
        <f>IF(anotacoes!N6401=0,"",anotacoes!N6401)</f>
        <v/>
      </c>
      <c r="P6401" t="str">
        <f>IF(anotacoes!M6401=0,"",UPPER(anotacoes!M6401))</f>
        <v/>
      </c>
      <c r="Q6401" t="str">
        <f t="shared" si="199"/>
        <v>INSERT INTO CONVERSAO_LUTA_ACAO (cd_conversao, id_luta, sequencia, momento_inicio, momento_fim, quem_faz, quem_sofre, acao_tipo, acao, tecnica, direcao, pontuacao) VALUES (1, 92, 10, TRIM(' 00:01:56,383'), TRIM(' 00:01:58,404'), 'SCHMITT', 'ATTAF', 'DISPLACEMENT', 'TRY TO GRIP WITH CONTACT', NULL, NULL, NULL)</v>
      </c>
      <c r="R6401" t="s">
        <v>10327</v>
      </c>
    </row>
    <row r="6402" spans="1:18" hidden="1" x14ac:dyDescent="0.25">
      <c r="A6402" s="7">
        <f>anotacoes!D6402</f>
        <v>40867</v>
      </c>
      <c r="B6402" t="str">
        <f>anotacoes!C6402</f>
        <v>GRAND PRIX AMSTERDAM 2011</v>
      </c>
      <c r="C6402" t="str">
        <f>anotacoes!E6402</f>
        <v>SCHMITT</v>
      </c>
      <c r="D6402" t="str">
        <f>anotacoes!F6402</f>
        <v>ATTAF</v>
      </c>
      <c r="E6402" t="s">
        <v>10325</v>
      </c>
      <c r="F6402">
        <f>anotacoes!A6402</f>
        <v>92</v>
      </c>
      <c r="G6402">
        <f>anotacoes!B6402</f>
        <v>11</v>
      </c>
      <c r="H6402" t="str">
        <f>anotacoes!K6402</f>
        <v xml:space="preserve"> 00:01:58,404</v>
      </c>
      <c r="I6402" t="str">
        <f>anotacoes!L6402</f>
        <v xml:space="preserve"> 00:02:00,064</v>
      </c>
      <c r="J6402" t="str">
        <f>IF(L6402="PAUSE",E6402,IF(anotacoes!G6406=conversao_anotacoes!C6402,conversao_anotacoes!C6402,conversao_anotacoes!D6402))</f>
        <v>SCHMITT</v>
      </c>
      <c r="K6402" t="str">
        <f t="shared" si="198"/>
        <v>ATTAF</v>
      </c>
      <c r="L6402" t="str">
        <f>UPPER(anotacoes!H6402)</f>
        <v>GRIP TIME</v>
      </c>
      <c r="M6402" t="str">
        <f>IF(OR(L6402="ATTACK",L6402="FINTA"),"&lt;TECNICA&gt;",UPPER(anotacoes!I6402))</f>
        <v>LEFT COLLAR</v>
      </c>
      <c r="N6402" t="str">
        <f>IF(OR(L6402="ATTACK",L6402="FINTA"),UPPER(anotacoes!I6402),"")</f>
        <v/>
      </c>
      <c r="O6402" s="6" t="str">
        <f>IF(anotacoes!N6402=0,"",anotacoes!N6402)</f>
        <v/>
      </c>
      <c r="P6402" t="str">
        <f>IF(anotacoes!M6402=0,"",UPPER(anotacoes!M6402))</f>
        <v/>
      </c>
      <c r="Q6402" t="str">
        <f t="shared" si="199"/>
        <v>INSERT INTO CONVERSAO_LUTA_ACAO (cd_conversao, id_luta, sequencia, momento_inicio, momento_fim, quem_faz, quem_sofre, acao_tipo, acao, tecnica, direcao, pontuacao) VALUES (1, 92, 11, TRIM(' 00:01:58,404'), TRIM(' 00:02:00,064'), 'SCHMITT', 'ATTAF', 'GRIP TIME', 'LEFT COLLAR', NULL, NULL, NULL)</v>
      </c>
      <c r="R6402" t="s">
        <v>10327</v>
      </c>
    </row>
    <row r="6403" spans="1:18" hidden="1" x14ac:dyDescent="0.25">
      <c r="A6403" s="7">
        <f>anotacoes!D6403</f>
        <v>40867</v>
      </c>
      <c r="B6403" t="str">
        <f>anotacoes!C6403</f>
        <v>GRAND PRIX AMSTERDAM 2011</v>
      </c>
      <c r="C6403" t="str">
        <f>anotacoes!E6403</f>
        <v>SCHMITT</v>
      </c>
      <c r="D6403" t="str">
        <f>anotacoes!F6403</f>
        <v>ATTAF</v>
      </c>
      <c r="E6403" t="s">
        <v>10325</v>
      </c>
      <c r="F6403">
        <f>anotacoes!A6403</f>
        <v>92</v>
      </c>
      <c r="G6403">
        <f>anotacoes!B6403</f>
        <v>12</v>
      </c>
      <c r="H6403" t="str">
        <f>anotacoes!K6403</f>
        <v xml:space="preserve"> 00:02:00,252</v>
      </c>
      <c r="I6403" t="str">
        <f>anotacoes!L6403</f>
        <v xml:space="preserve"> 00:02:06,461</v>
      </c>
      <c r="J6403" t="str">
        <f>IF(L6403="PAUSE",E6403,IF(anotacoes!G6407=conversao_anotacoes!C6403,conversao_anotacoes!C6403,conversao_anotacoes!D6403))</f>
        <v>&lt;ARBITRO_DESCONHECIDO&gt;</v>
      </c>
      <c r="K6403" t="str">
        <f t="shared" ref="K6403:K6466" si="200">IF(J6403=E6403,"",IF(J6403=C6403,D6403,C6403))</f>
        <v/>
      </c>
      <c r="L6403" t="str">
        <f>UPPER(anotacoes!H6403)</f>
        <v>PAUSE</v>
      </c>
      <c r="M6403" t="str">
        <f>IF(OR(L6403="ATTACK",L6403="FINTA"),"&lt;TECNICA&gt;",UPPER(anotacoes!I6403))</f>
        <v>&lt;NAO_CLASSIFICADO&gt;</v>
      </c>
      <c r="N6403" t="str">
        <f>IF(OR(L6403="ATTACK",L6403="FINTA"),UPPER(anotacoes!I6403),"")</f>
        <v/>
      </c>
      <c r="O6403" s="6" t="str">
        <f>IF(anotacoes!N6403=0,"",anotacoes!N6403)</f>
        <v/>
      </c>
      <c r="P6403" t="str">
        <f>IF(anotacoes!M6403=0,"",UPPER(anotacoes!M6403))</f>
        <v/>
      </c>
      <c r="Q6403" t="str">
        <f t="shared" ref="Q6403:Q6466" si="201">CONCATENATE("INSERT INTO CONVERSAO_LUTA_ACAO (cd_conversao, id_luta, sequencia, momento_inicio, momento_fim, quem_faz, quem_sofre, acao_tipo, acao, tecnica, direcao, pontuacao) VALUES (1, ",F6403,", ",G6403,", ","TRIM('",H6403,"')",", ","TRIM('",I6403,"')",", ","'",J6403,"'",", ","'",K6403,"'",", ","'",L6403,"'",", ","'",M6403,"'",", ",IF(N6403="","NULL",CONCATENATE("'",N6403,"'")),", ",IF(O6403="","NULL",O6403),", ",IF(P6403="","NULL",CONCATENATE("'",P6403,"'")),")")</f>
        <v>INSERT INTO CONVERSAO_LUTA_ACAO (cd_conversao, id_luta, sequencia, momento_inicio, momento_fim, quem_faz, quem_sofre, acao_tipo, acao, tecnica, direcao, pontuacao) VALUES (1, 92, 12, TRIM(' 00:02:00,252'), TRIM(' 00:02:06,461'), '&lt;ARBITRO_DESCONHECIDO&gt;', '', 'PAUSE', '&lt;NAO_CLASSIFICADO&gt;', NULL, NULL, NULL)</v>
      </c>
      <c r="R6403" t="s">
        <v>10327</v>
      </c>
    </row>
    <row r="6404" spans="1:18" hidden="1" x14ac:dyDescent="0.25">
      <c r="A6404" s="7">
        <f>anotacoes!D6404</f>
        <v>40867</v>
      </c>
      <c r="B6404" t="str">
        <f>anotacoes!C6404</f>
        <v>GRAND PRIX AMSTERDAM 2011</v>
      </c>
      <c r="C6404" t="str">
        <f>anotacoes!E6404</f>
        <v>SCHMITT</v>
      </c>
      <c r="D6404" t="str">
        <f>anotacoes!F6404</f>
        <v>ATTAF</v>
      </c>
      <c r="E6404" t="s">
        <v>10325</v>
      </c>
      <c r="F6404">
        <f>anotacoes!A6404</f>
        <v>92</v>
      </c>
      <c r="G6404">
        <f>anotacoes!B6404</f>
        <v>13</v>
      </c>
      <c r="H6404" t="str">
        <f>anotacoes!K6404</f>
        <v xml:space="preserve"> 00:02:06,649</v>
      </c>
      <c r="I6404" t="str">
        <f>anotacoes!L6404</f>
        <v xml:space="preserve"> 00:02:10,019</v>
      </c>
      <c r="J6404" t="str">
        <f>IF(L6404="PAUSE",E6404,IF(anotacoes!G6408=conversao_anotacoes!C6404,conversao_anotacoes!C6404,conversao_anotacoes!D6404))</f>
        <v>SCHMITT</v>
      </c>
      <c r="K6404" t="str">
        <f t="shared" si="200"/>
        <v>ATTAF</v>
      </c>
      <c r="L6404" t="str">
        <f>UPPER(anotacoes!H6404)</f>
        <v>DISPLACEMENT</v>
      </c>
      <c r="M6404" t="str">
        <f>IF(OR(L6404="ATTACK",L6404="FINTA"),"&lt;TECNICA&gt;",UPPER(anotacoes!I6404))</f>
        <v>2-3 STEP HESITANT RIGHT</v>
      </c>
      <c r="N6404" t="str">
        <f>IF(OR(L6404="ATTACK",L6404="FINTA"),UPPER(anotacoes!I6404),"")</f>
        <v/>
      </c>
      <c r="O6404" s="6" t="str">
        <f>IF(anotacoes!N6404=0,"",anotacoes!N6404)</f>
        <v/>
      </c>
      <c r="P6404" t="str">
        <f>IF(anotacoes!M6404=0,"",UPPER(anotacoes!M6404))</f>
        <v/>
      </c>
      <c r="Q6404" t="str">
        <f t="shared" si="201"/>
        <v>INSERT INTO CONVERSAO_LUTA_ACAO (cd_conversao, id_luta, sequencia, momento_inicio, momento_fim, quem_faz, quem_sofre, acao_tipo, acao, tecnica, direcao, pontuacao) VALUES (1, 92, 13, TRIM(' 00:02:06,649'), TRIM(' 00:02:10,019'), 'SCHMITT', 'ATTAF', 'DISPLACEMENT', '2-3 STEP HESITANT RIGHT', NULL, NULL, NULL)</v>
      </c>
      <c r="R6404" t="s">
        <v>10327</v>
      </c>
    </row>
    <row r="6405" spans="1:18" hidden="1" x14ac:dyDescent="0.25">
      <c r="A6405" s="7">
        <f>anotacoes!D6405</f>
        <v>40867</v>
      </c>
      <c r="B6405" t="str">
        <f>anotacoes!C6405</f>
        <v>GRAND PRIX AMSTERDAM 2011</v>
      </c>
      <c r="C6405" t="str">
        <f>anotacoes!E6405</f>
        <v>SCHMITT</v>
      </c>
      <c r="D6405" t="str">
        <f>anotacoes!F6405</f>
        <v>ATTAF</v>
      </c>
      <c r="E6405" t="s">
        <v>10325</v>
      </c>
      <c r="F6405">
        <f>anotacoes!A6405</f>
        <v>92</v>
      </c>
      <c r="G6405">
        <f>anotacoes!B6405</f>
        <v>14</v>
      </c>
      <c r="H6405" t="str">
        <f>anotacoes!K6405</f>
        <v xml:space="preserve"> 00:02:10,188</v>
      </c>
      <c r="I6405" t="str">
        <f>anotacoes!L6405</f>
        <v xml:space="preserve"> 00:02:19,067</v>
      </c>
      <c r="J6405" t="str">
        <f>IF(L6405="PAUSE",E6405,IF(anotacoes!G6409=conversao_anotacoes!C6405,conversao_anotacoes!C6405,conversao_anotacoes!D6405))</f>
        <v>&lt;ARBITRO_DESCONHECIDO&gt;</v>
      </c>
      <c r="K6405" t="str">
        <f t="shared" si="200"/>
        <v/>
      </c>
      <c r="L6405" t="str">
        <f>UPPER(anotacoes!H6405)</f>
        <v>PAUSE</v>
      </c>
      <c r="M6405" t="str">
        <f>IF(OR(L6405="ATTACK",L6405="FINTA"),"&lt;TECNICA&gt;",UPPER(anotacoes!I6405))</f>
        <v>&lt;NAO_CLASSIFICADO&gt;</v>
      </c>
      <c r="N6405" t="str">
        <f>IF(OR(L6405="ATTACK",L6405="FINTA"),UPPER(anotacoes!I6405),"")</f>
        <v/>
      </c>
      <c r="O6405" s="6" t="str">
        <f>IF(anotacoes!N6405=0,"",anotacoes!N6405)</f>
        <v/>
      </c>
      <c r="P6405" t="str">
        <f>IF(anotacoes!M6405=0,"",UPPER(anotacoes!M6405))</f>
        <v/>
      </c>
      <c r="Q6405" t="str">
        <f t="shared" si="201"/>
        <v>INSERT INTO CONVERSAO_LUTA_ACAO (cd_conversao, id_luta, sequencia, momento_inicio, momento_fim, quem_faz, quem_sofre, acao_tipo, acao, tecnica, direcao, pontuacao) VALUES (1, 92, 14, TRIM(' 00:02:10,188'), TRIM(' 00:02:19,067'), '&lt;ARBITRO_DESCONHECIDO&gt;', '', 'PAUSE', '&lt;NAO_CLASSIFICADO&gt;', NULL, NULL, NULL)</v>
      </c>
      <c r="R6405" t="s">
        <v>10327</v>
      </c>
    </row>
    <row r="6406" spans="1:18" hidden="1" x14ac:dyDescent="0.25">
      <c r="A6406" s="7">
        <f>anotacoes!D6406</f>
        <v>40867</v>
      </c>
      <c r="B6406" t="str">
        <f>anotacoes!C6406</f>
        <v>GRAND PRIX AMSTERDAM 2011</v>
      </c>
      <c r="C6406" t="str">
        <f>anotacoes!E6406</f>
        <v>SCHMITT</v>
      </c>
      <c r="D6406" t="str">
        <f>anotacoes!F6406</f>
        <v>ATTAF</v>
      </c>
      <c r="E6406" t="s">
        <v>10325</v>
      </c>
      <c r="F6406">
        <f>anotacoes!A6406</f>
        <v>92</v>
      </c>
      <c r="G6406">
        <f>anotacoes!B6406</f>
        <v>15</v>
      </c>
      <c r="H6406" t="str">
        <f>anotacoes!K6406</f>
        <v xml:space="preserve"> 00:02:19,362</v>
      </c>
      <c r="I6406" t="str">
        <f>anotacoes!L6406</f>
        <v xml:space="preserve"> 00:02:22,201</v>
      </c>
      <c r="J6406" t="str">
        <f>IF(L6406="PAUSE",E6406,IF(anotacoes!G6410=conversao_anotacoes!C6406,conversao_anotacoes!C6406,conversao_anotacoes!D6406))</f>
        <v>SCHMITT</v>
      </c>
      <c r="K6406" t="str">
        <f t="shared" si="200"/>
        <v>ATTAF</v>
      </c>
      <c r="L6406" t="str">
        <f>UPPER(anotacoes!H6406)</f>
        <v>DISPLACEMENT</v>
      </c>
      <c r="M6406" t="str">
        <f>IF(OR(L6406="ATTACK",L6406="FINTA"),"&lt;TECNICA&gt;",UPPER(anotacoes!I6406))</f>
        <v>2-3 STEP HESITANT RIGHT</v>
      </c>
      <c r="N6406" t="str">
        <f>IF(OR(L6406="ATTACK",L6406="FINTA"),UPPER(anotacoes!I6406),"")</f>
        <v/>
      </c>
      <c r="O6406" s="6" t="str">
        <f>IF(anotacoes!N6406=0,"",anotacoes!N6406)</f>
        <v/>
      </c>
      <c r="P6406" t="str">
        <f>IF(anotacoes!M6406=0,"",UPPER(anotacoes!M6406))</f>
        <v/>
      </c>
      <c r="Q6406" t="str">
        <f t="shared" si="201"/>
        <v>INSERT INTO CONVERSAO_LUTA_ACAO (cd_conversao, id_luta, sequencia, momento_inicio, momento_fim, quem_faz, quem_sofre, acao_tipo, acao, tecnica, direcao, pontuacao) VALUES (1, 92, 15, TRIM(' 00:02:19,362'), TRIM(' 00:02:22,201'), 'SCHMITT', 'ATTAF', 'DISPLACEMENT', '2-3 STEP HESITANT RIGHT', NULL, NULL, NULL)</v>
      </c>
      <c r="R6406" t="s">
        <v>10327</v>
      </c>
    </row>
    <row r="6407" spans="1:18" hidden="1" x14ac:dyDescent="0.25">
      <c r="A6407" s="7">
        <f>anotacoes!D6407</f>
        <v>40867</v>
      </c>
      <c r="B6407" t="str">
        <f>anotacoes!C6407</f>
        <v>GRAND PRIX AMSTERDAM 2011</v>
      </c>
      <c r="C6407" t="str">
        <f>anotacoes!E6407</f>
        <v>SCHMITT</v>
      </c>
      <c r="D6407" t="str">
        <f>anotacoes!F6407</f>
        <v>ATTAF</v>
      </c>
      <c r="E6407" t="s">
        <v>10325</v>
      </c>
      <c r="F6407">
        <f>anotacoes!A6407</f>
        <v>92</v>
      </c>
      <c r="G6407">
        <f>anotacoes!B6407</f>
        <v>16</v>
      </c>
      <c r="H6407" t="str">
        <f>anotacoes!K6407</f>
        <v xml:space="preserve"> 00:02:22,372</v>
      </c>
      <c r="I6407" t="str">
        <f>anotacoes!L6407</f>
        <v xml:space="preserve"> 00:02:24,527</v>
      </c>
      <c r="J6407" t="str">
        <f>IF(L6407="PAUSE",E6407,IF(anotacoes!G6411=conversao_anotacoes!C6407,conversao_anotacoes!C6407,conversao_anotacoes!D6407))</f>
        <v>SCHMITT</v>
      </c>
      <c r="K6407" t="str">
        <f t="shared" si="200"/>
        <v>ATTAF</v>
      </c>
      <c r="L6407" t="str">
        <f>UPPER(anotacoes!H6407)</f>
        <v>DISPLACEMENT</v>
      </c>
      <c r="M6407" t="str">
        <f>IF(OR(L6407="ATTACK",L6407="FINTA"),"&lt;TECNICA&gt;",UPPER(anotacoes!I6407))</f>
        <v>TRY TO GRIP WITH CONTACT</v>
      </c>
      <c r="N6407" t="str">
        <f>IF(OR(L6407="ATTACK",L6407="FINTA"),UPPER(anotacoes!I6407),"")</f>
        <v/>
      </c>
      <c r="O6407" s="6" t="str">
        <f>IF(anotacoes!N6407=0,"",anotacoes!N6407)</f>
        <v/>
      </c>
      <c r="P6407" t="str">
        <f>IF(anotacoes!M6407=0,"",UPPER(anotacoes!M6407))</f>
        <v/>
      </c>
      <c r="Q6407" t="str">
        <f t="shared" si="201"/>
        <v>INSERT INTO CONVERSAO_LUTA_ACAO (cd_conversao, id_luta, sequencia, momento_inicio, momento_fim, quem_faz, quem_sofre, acao_tipo, acao, tecnica, direcao, pontuacao) VALUES (1, 92, 16, TRIM(' 00:02:22,372'), TRIM(' 00:02:24,527'), 'SCHMITT', 'ATTAF', 'DISPLACEMENT', 'TRY TO GRIP WITH CONTACT', NULL, NULL, NULL)</v>
      </c>
      <c r="R6407" t="s">
        <v>10327</v>
      </c>
    </row>
    <row r="6408" spans="1:18" hidden="1" x14ac:dyDescent="0.25">
      <c r="A6408" s="7">
        <f>anotacoes!D6408</f>
        <v>40867</v>
      </c>
      <c r="B6408" t="str">
        <f>anotacoes!C6408</f>
        <v>GRAND PRIX AMSTERDAM 2011</v>
      </c>
      <c r="C6408" t="str">
        <f>anotacoes!E6408</f>
        <v>SCHMITT</v>
      </c>
      <c r="D6408" t="str">
        <f>anotacoes!F6408</f>
        <v>ATTAF</v>
      </c>
      <c r="E6408" t="s">
        <v>10325</v>
      </c>
      <c r="F6408">
        <f>anotacoes!A6408</f>
        <v>92</v>
      </c>
      <c r="G6408">
        <f>anotacoes!B6408</f>
        <v>17</v>
      </c>
      <c r="H6408" t="str">
        <f>anotacoes!K6408</f>
        <v xml:space="preserve"> 00:02:24,527</v>
      </c>
      <c r="I6408" t="str">
        <f>anotacoes!L6408</f>
        <v xml:space="preserve"> 00:02:25,649</v>
      </c>
      <c r="J6408" t="str">
        <f>IF(L6408="PAUSE",E6408,IF(anotacoes!G6412=conversao_anotacoes!C6408,conversao_anotacoes!C6408,conversao_anotacoes!D6408))</f>
        <v>SCHMITT</v>
      </c>
      <c r="K6408" t="str">
        <f t="shared" si="200"/>
        <v>ATTAF</v>
      </c>
      <c r="L6408" t="str">
        <f>UPPER(anotacoes!H6408)</f>
        <v>GRIP TIME</v>
      </c>
      <c r="M6408" t="str">
        <f>IF(OR(L6408="ATTACK",L6408="FINTA"),"&lt;TECNICA&gt;",UPPER(anotacoes!I6408))</f>
        <v>LEFT SLEEVE</v>
      </c>
      <c r="N6408" t="str">
        <f>IF(OR(L6408="ATTACK",L6408="FINTA"),UPPER(anotacoes!I6408),"")</f>
        <v/>
      </c>
      <c r="O6408" s="6" t="str">
        <f>IF(anotacoes!N6408=0,"",anotacoes!N6408)</f>
        <v/>
      </c>
      <c r="P6408" t="str">
        <f>IF(anotacoes!M6408=0,"",UPPER(anotacoes!M6408))</f>
        <v/>
      </c>
      <c r="Q6408" t="str">
        <f t="shared" si="201"/>
        <v>INSERT INTO CONVERSAO_LUTA_ACAO (cd_conversao, id_luta, sequencia, momento_inicio, momento_fim, quem_faz, quem_sofre, acao_tipo, acao, tecnica, direcao, pontuacao) VALUES (1, 92, 17, TRIM(' 00:02:24,527'), TRIM(' 00:02:25,649'), 'SCHMITT', 'ATTAF', 'GRIP TIME', 'LEFT SLEEVE', NULL, NULL, NULL)</v>
      </c>
      <c r="R6408" t="s">
        <v>10327</v>
      </c>
    </row>
    <row r="6409" spans="1:18" hidden="1" x14ac:dyDescent="0.25">
      <c r="A6409" s="7">
        <f>anotacoes!D6409</f>
        <v>40867</v>
      </c>
      <c r="B6409" t="str">
        <f>anotacoes!C6409</f>
        <v>GRAND PRIX AMSTERDAM 2011</v>
      </c>
      <c r="C6409" t="str">
        <f>anotacoes!E6409</f>
        <v>SCHMITT</v>
      </c>
      <c r="D6409" t="str">
        <f>anotacoes!F6409</f>
        <v>ATTAF</v>
      </c>
      <c r="E6409" t="s">
        <v>10325</v>
      </c>
      <c r="F6409">
        <f>anotacoes!A6409</f>
        <v>92</v>
      </c>
      <c r="G6409">
        <f>anotacoes!B6409</f>
        <v>18</v>
      </c>
      <c r="H6409" t="str">
        <f>anotacoes!K6409</f>
        <v xml:space="preserve"> 00:02:25,649</v>
      </c>
      <c r="I6409" t="str">
        <f>anotacoes!L6409</f>
        <v xml:space="preserve"> 00:02:28,701</v>
      </c>
      <c r="J6409" t="str">
        <f>IF(L6409="PAUSE",E6409,IF(anotacoes!G6413=conversao_anotacoes!C6409,conversao_anotacoes!C6409,conversao_anotacoes!D6409))</f>
        <v>SCHMITT</v>
      </c>
      <c r="K6409" t="str">
        <f t="shared" si="200"/>
        <v>ATTAF</v>
      </c>
      <c r="L6409" t="str">
        <f>UPPER(anotacoes!H6409)</f>
        <v>DISPLACEMENT</v>
      </c>
      <c r="M6409" t="str">
        <f>IF(OR(L6409="ATTACK",L6409="FINTA"),"&lt;TECNICA&gt;",UPPER(anotacoes!I6409))</f>
        <v>TRY TO GRIP WITH CONTACT</v>
      </c>
      <c r="N6409" t="str">
        <f>IF(OR(L6409="ATTACK",L6409="FINTA"),UPPER(anotacoes!I6409),"")</f>
        <v/>
      </c>
      <c r="O6409" s="6" t="str">
        <f>IF(anotacoes!N6409=0,"",anotacoes!N6409)</f>
        <v/>
      </c>
      <c r="P6409" t="str">
        <f>IF(anotacoes!M6409=0,"",UPPER(anotacoes!M6409))</f>
        <v/>
      </c>
      <c r="Q6409" t="str">
        <f t="shared" si="201"/>
        <v>INSERT INTO CONVERSAO_LUTA_ACAO (cd_conversao, id_luta, sequencia, momento_inicio, momento_fim, quem_faz, quem_sofre, acao_tipo, acao, tecnica, direcao, pontuacao) VALUES (1, 92, 18, TRIM(' 00:02:25,649'), TRIM(' 00:02:28,701'), 'SCHMITT', 'ATTAF', 'DISPLACEMENT', 'TRY TO GRIP WITH CONTACT', NULL, NULL, NULL)</v>
      </c>
      <c r="R6409" t="s">
        <v>10327</v>
      </c>
    </row>
    <row r="6410" spans="1:18" hidden="1" x14ac:dyDescent="0.25">
      <c r="A6410" s="7">
        <f>anotacoes!D6410</f>
        <v>40867</v>
      </c>
      <c r="B6410" t="str">
        <f>anotacoes!C6410</f>
        <v>GRAND PRIX AMSTERDAM 2011</v>
      </c>
      <c r="C6410" t="str">
        <f>anotacoes!E6410</f>
        <v>SCHMITT</v>
      </c>
      <c r="D6410" t="str">
        <f>anotacoes!F6410</f>
        <v>ATTAF</v>
      </c>
      <c r="E6410" t="s">
        <v>10325</v>
      </c>
      <c r="F6410">
        <f>anotacoes!A6410</f>
        <v>92</v>
      </c>
      <c r="G6410">
        <f>anotacoes!B6410</f>
        <v>19</v>
      </c>
      <c r="H6410" t="str">
        <f>anotacoes!K6410</f>
        <v xml:space="preserve"> 00:02:28,701</v>
      </c>
      <c r="I6410" t="str">
        <f>anotacoes!L6410</f>
        <v xml:space="preserve"> 00:03:26,047</v>
      </c>
      <c r="J6410" t="str">
        <f>IF(L6410="PAUSE",E6410,IF(anotacoes!G6414=conversao_anotacoes!C6410,conversao_anotacoes!C6410,conversao_anotacoes!D6410))</f>
        <v>SCHMITT</v>
      </c>
      <c r="K6410" t="str">
        <f t="shared" si="200"/>
        <v>ATTAF</v>
      </c>
      <c r="L6410" t="str">
        <f>UPPER(anotacoes!H6410)</f>
        <v>GRIP TIME</v>
      </c>
      <c r="M6410" t="str">
        <f>IF(OR(L6410="ATTACK",L6410="FINTA"),"&lt;TECNICA&gt;",UPPER(anotacoes!I6410))</f>
        <v>LEFT COLLAR RIGHT SLEEVE</v>
      </c>
      <c r="N6410" t="str">
        <f>IF(OR(L6410="ATTACK",L6410="FINTA"),UPPER(anotacoes!I6410),"")</f>
        <v/>
      </c>
      <c r="O6410" s="6" t="str">
        <f>IF(anotacoes!N6410=0,"",anotacoes!N6410)</f>
        <v/>
      </c>
      <c r="P6410" t="str">
        <f>IF(anotacoes!M6410=0,"",UPPER(anotacoes!M6410))</f>
        <v/>
      </c>
      <c r="Q6410" t="str">
        <f t="shared" si="201"/>
        <v>INSERT INTO CONVERSAO_LUTA_ACAO (cd_conversao, id_luta, sequencia, momento_inicio, momento_fim, quem_faz, quem_sofre, acao_tipo, acao, tecnica, direcao, pontuacao) VALUES (1, 92, 19, TRIM(' 00:02:28,701'), TRIM(' 00:03:26,047'), 'SCHMITT', 'ATTAF', 'GRIP TIME', 'LEFT COLLAR RIGHT SLEEVE', NULL, NULL, NULL)</v>
      </c>
      <c r="R6410" t="s">
        <v>10327</v>
      </c>
    </row>
    <row r="6411" spans="1:18" hidden="1" x14ac:dyDescent="0.25">
      <c r="A6411" s="7">
        <f>anotacoes!D6411</f>
        <v>40867</v>
      </c>
      <c r="B6411" t="str">
        <f>anotacoes!C6411</f>
        <v>GRAND PRIX AMSTERDAM 2011</v>
      </c>
      <c r="C6411" t="str">
        <f>anotacoes!E6411</f>
        <v>SCHMITT</v>
      </c>
      <c r="D6411" t="str">
        <f>anotacoes!F6411</f>
        <v>ATTAF</v>
      </c>
      <c r="E6411" t="s">
        <v>10325</v>
      </c>
      <c r="F6411">
        <f>anotacoes!A6411</f>
        <v>92</v>
      </c>
      <c r="G6411">
        <f>anotacoes!B6411</f>
        <v>20</v>
      </c>
      <c r="H6411" t="str">
        <f>anotacoes!K6411</f>
        <v xml:space="preserve"> 00:08:25,302</v>
      </c>
      <c r="I6411" t="str">
        <f>anotacoes!L6411</f>
        <v xml:space="preserve"> 00:08:25,851</v>
      </c>
      <c r="J6411" t="str">
        <f>IF(L6411="PAUSE",E6411,IF(anotacoes!G6415=conversao_anotacoes!C6411,conversao_anotacoes!C6411,conversao_anotacoes!D6411))</f>
        <v>SCHMITT</v>
      </c>
      <c r="K6411" t="str">
        <f t="shared" si="200"/>
        <v>ATTAF</v>
      </c>
      <c r="L6411" t="str">
        <f>UPPER(anotacoes!H6411)</f>
        <v>ATTACK</v>
      </c>
      <c r="M6411" t="str">
        <f>IF(OR(L6411="ATTACK",L6411="FINTA"),"&lt;TECNICA&gt;",UPPER(anotacoes!I6411))</f>
        <v>&lt;TECNICA&gt;</v>
      </c>
      <c r="N6411" t="str">
        <f>IF(OR(L6411="ATTACK",L6411="FINTA"),UPPER(anotacoes!I6411),"")</f>
        <v>SEOI NAGE</v>
      </c>
      <c r="O6411" s="6">
        <f>IF(anotacoes!N6411=0,"",anotacoes!N6411)</f>
        <v>6</v>
      </c>
      <c r="P6411" t="str">
        <f>IF(anotacoes!M6411=0,"",UPPER(anotacoes!M6411))</f>
        <v>WAZARI</v>
      </c>
      <c r="Q6411" t="str">
        <f t="shared" si="201"/>
        <v>INSERT INTO CONVERSAO_LUTA_ACAO (cd_conversao, id_luta, sequencia, momento_inicio, momento_fim, quem_faz, quem_sofre, acao_tipo, acao, tecnica, direcao, pontuacao) VALUES (1, 92, 20, TRIM(' 00:08:25,302'), TRIM(' 00:08:25,851'), 'SCHMITT', 'ATTAF', 'ATTACK', '&lt;TECNICA&gt;', 'SEOI NAGE', 6, 'WAZARI')</v>
      </c>
      <c r="R6411" t="s">
        <v>10327</v>
      </c>
    </row>
    <row r="6412" spans="1:18" hidden="1" x14ac:dyDescent="0.25">
      <c r="A6412" s="7">
        <f>anotacoes!D6412</f>
        <v>40867</v>
      </c>
      <c r="B6412" t="str">
        <f>anotacoes!C6412</f>
        <v>GRAND PRIX AMSTERDAM 2011</v>
      </c>
      <c r="C6412" t="str">
        <f>anotacoes!E6412</f>
        <v>SCHMITT</v>
      </c>
      <c r="D6412" t="str">
        <f>anotacoes!F6412</f>
        <v>ATTAF</v>
      </c>
      <c r="E6412" t="s">
        <v>10325</v>
      </c>
      <c r="F6412">
        <f>anotacoes!A6412</f>
        <v>92</v>
      </c>
      <c r="G6412">
        <f>anotacoes!B6412</f>
        <v>21</v>
      </c>
      <c r="H6412" t="str">
        <f>anotacoes!K6412</f>
        <v xml:space="preserve"> 00:03:26,047</v>
      </c>
      <c r="I6412" t="str">
        <f>anotacoes!L6412</f>
        <v xml:space="preserve"> 00:03:32,653</v>
      </c>
      <c r="J6412" t="str">
        <f>IF(L6412="PAUSE",E6412,IF(anotacoes!G6416=conversao_anotacoes!C6412,conversao_anotacoes!C6412,conversao_anotacoes!D6412))</f>
        <v>&lt;ARBITRO_DESCONHECIDO&gt;</v>
      </c>
      <c r="K6412" t="str">
        <f t="shared" si="200"/>
        <v/>
      </c>
      <c r="L6412" t="str">
        <f>UPPER(anotacoes!H6412)</f>
        <v>PAUSE</v>
      </c>
      <c r="M6412" t="str">
        <f>IF(OR(L6412="ATTACK",L6412="FINTA"),"&lt;TECNICA&gt;",UPPER(anotacoes!I6412))</f>
        <v>&lt;NAO_CLASSIFICADO&gt;</v>
      </c>
      <c r="N6412" t="str">
        <f>IF(OR(L6412="ATTACK",L6412="FINTA"),UPPER(anotacoes!I6412),"")</f>
        <v/>
      </c>
      <c r="O6412" s="6" t="str">
        <f>IF(anotacoes!N6412=0,"",anotacoes!N6412)</f>
        <v/>
      </c>
      <c r="P6412" t="str">
        <f>IF(anotacoes!M6412=0,"",UPPER(anotacoes!M6412))</f>
        <v/>
      </c>
      <c r="Q6412" t="str">
        <f t="shared" si="201"/>
        <v>INSERT INTO CONVERSAO_LUTA_ACAO (cd_conversao, id_luta, sequencia, momento_inicio, momento_fim, quem_faz, quem_sofre, acao_tipo, acao, tecnica, direcao, pontuacao) VALUES (1, 92, 21, TRIM(' 00:03:26,047'), TRIM(' 00:03:32,653'), '&lt;ARBITRO_DESCONHECIDO&gt;', '', 'PAUSE', '&lt;NAO_CLASSIFICADO&gt;', NULL, NULL, NULL)</v>
      </c>
      <c r="R6412" t="s">
        <v>10327</v>
      </c>
    </row>
    <row r="6413" spans="1:18" hidden="1" x14ac:dyDescent="0.25">
      <c r="A6413" s="7">
        <f>anotacoes!D6413</f>
        <v>40867</v>
      </c>
      <c r="B6413" t="str">
        <f>anotacoes!C6413</f>
        <v>GRAND PRIX AMSTERDAM 2011</v>
      </c>
      <c r="C6413" t="str">
        <f>anotacoes!E6413</f>
        <v>SCHMITT</v>
      </c>
      <c r="D6413" t="str">
        <f>anotacoes!F6413</f>
        <v>ATTAF</v>
      </c>
      <c r="E6413" t="s">
        <v>10325</v>
      </c>
      <c r="F6413">
        <f>anotacoes!A6413</f>
        <v>92</v>
      </c>
      <c r="G6413">
        <f>anotacoes!B6413</f>
        <v>22</v>
      </c>
      <c r="H6413" t="str">
        <f>anotacoes!K6413</f>
        <v xml:space="preserve"> 00:03:32,838</v>
      </c>
      <c r="I6413" t="str">
        <f>anotacoes!L6413</f>
        <v xml:space="preserve"> 00:03:40,667</v>
      </c>
      <c r="J6413" t="str">
        <f>IF(L6413="PAUSE",E6413,IF(anotacoes!G6417=conversao_anotacoes!C6413,conversao_anotacoes!C6413,conversao_anotacoes!D6413))</f>
        <v>SCHMITT</v>
      </c>
      <c r="K6413" t="str">
        <f t="shared" si="200"/>
        <v>ATTAF</v>
      </c>
      <c r="L6413" t="str">
        <f>UPPER(anotacoes!H6413)</f>
        <v>DISPLACEMENT</v>
      </c>
      <c r="M6413" t="str">
        <f>IF(OR(L6413="ATTACK",L6413="FINTA"),"&lt;TECNICA&gt;",UPPER(anotacoes!I6413))</f>
        <v>2-3 STEP HESITANT RIGHT</v>
      </c>
      <c r="N6413" t="str">
        <f>IF(OR(L6413="ATTACK",L6413="FINTA"),UPPER(anotacoes!I6413),"")</f>
        <v/>
      </c>
      <c r="O6413" s="6" t="str">
        <f>IF(anotacoes!N6413=0,"",anotacoes!N6413)</f>
        <v/>
      </c>
      <c r="P6413" t="str">
        <f>IF(anotacoes!M6413=0,"",UPPER(anotacoes!M6413))</f>
        <v/>
      </c>
      <c r="Q6413" t="str">
        <f t="shared" si="201"/>
        <v>INSERT INTO CONVERSAO_LUTA_ACAO (cd_conversao, id_luta, sequencia, momento_inicio, momento_fim, quem_faz, quem_sofre, acao_tipo, acao, tecnica, direcao, pontuacao) VALUES (1, 92, 22, TRIM(' 00:03:32,838'), TRIM(' 00:03:40,667'), 'SCHMITT', 'ATTAF', 'DISPLACEMENT', '2-3 STEP HESITANT RIGHT', NULL, NULL, NULL)</v>
      </c>
      <c r="R6413" t="s">
        <v>10327</v>
      </c>
    </row>
    <row r="6414" spans="1:18" hidden="1" x14ac:dyDescent="0.25">
      <c r="A6414" s="7">
        <f>anotacoes!D6414</f>
        <v>40867</v>
      </c>
      <c r="B6414" t="str">
        <f>anotacoes!C6414</f>
        <v>GRAND PRIX AMSTERDAM 2011</v>
      </c>
      <c r="C6414" t="str">
        <f>anotacoes!E6414</f>
        <v>SCHMITT</v>
      </c>
      <c r="D6414" t="str">
        <f>anotacoes!F6414</f>
        <v>ATTAF</v>
      </c>
      <c r="E6414" t="s">
        <v>10325</v>
      </c>
      <c r="F6414">
        <f>anotacoes!A6414</f>
        <v>92</v>
      </c>
      <c r="G6414">
        <f>anotacoes!B6414</f>
        <v>23</v>
      </c>
      <c r="H6414" t="str">
        <f>anotacoes!K6414</f>
        <v xml:space="preserve"> 00:03:40,667</v>
      </c>
      <c r="I6414" t="str">
        <f>anotacoes!L6414</f>
        <v xml:space="preserve"> 00:03:42,265</v>
      </c>
      <c r="J6414" t="str">
        <f>IF(L6414="PAUSE",E6414,IF(anotacoes!G6418=conversao_anotacoes!C6414,conversao_anotacoes!C6414,conversao_anotacoes!D6414))</f>
        <v>SCHMITT</v>
      </c>
      <c r="K6414" t="str">
        <f t="shared" si="200"/>
        <v>ATTAF</v>
      </c>
      <c r="L6414" t="str">
        <f>UPPER(anotacoes!H6414)</f>
        <v>DISPLACEMENT</v>
      </c>
      <c r="M6414" t="str">
        <f>IF(OR(L6414="ATTACK",L6414="FINTA"),"&lt;TECNICA&gt;",UPPER(anotacoes!I6414))</f>
        <v>TRY TO GRIP WITH CONTACT</v>
      </c>
      <c r="N6414" t="str">
        <f>IF(OR(L6414="ATTACK",L6414="FINTA"),UPPER(anotacoes!I6414),"")</f>
        <v/>
      </c>
      <c r="O6414" s="6" t="str">
        <f>IF(anotacoes!N6414=0,"",anotacoes!N6414)</f>
        <v/>
      </c>
      <c r="P6414" t="str">
        <f>IF(anotacoes!M6414=0,"",UPPER(anotacoes!M6414))</f>
        <v/>
      </c>
      <c r="Q6414" t="str">
        <f t="shared" si="201"/>
        <v>INSERT INTO CONVERSAO_LUTA_ACAO (cd_conversao, id_luta, sequencia, momento_inicio, momento_fim, quem_faz, quem_sofre, acao_tipo, acao, tecnica, direcao, pontuacao) VALUES (1, 92, 23, TRIM(' 00:03:40,667'), TRIM(' 00:03:42,265'), 'SCHMITT', 'ATTAF', 'DISPLACEMENT', 'TRY TO GRIP WITH CONTACT', NULL, NULL, NULL)</v>
      </c>
      <c r="R6414" t="s">
        <v>10327</v>
      </c>
    </row>
    <row r="6415" spans="1:18" hidden="1" x14ac:dyDescent="0.25">
      <c r="A6415" s="7">
        <f>anotacoes!D6415</f>
        <v>40867</v>
      </c>
      <c r="B6415" t="str">
        <f>anotacoes!C6415</f>
        <v>GRAND PRIX AMSTERDAM 2011</v>
      </c>
      <c r="C6415" t="str">
        <f>anotacoes!E6415</f>
        <v>SCHMITT</v>
      </c>
      <c r="D6415" t="str">
        <f>anotacoes!F6415</f>
        <v>ATTAF</v>
      </c>
      <c r="E6415" t="s">
        <v>10325</v>
      </c>
      <c r="F6415">
        <f>anotacoes!A6415</f>
        <v>92</v>
      </c>
      <c r="G6415">
        <f>anotacoes!B6415</f>
        <v>24</v>
      </c>
      <c r="H6415" t="str">
        <f>anotacoes!K6415</f>
        <v xml:space="preserve"> 00:03:42,498</v>
      </c>
      <c r="I6415" t="str">
        <f>anotacoes!L6415</f>
        <v xml:space="preserve"> 00:03:46,309</v>
      </c>
      <c r="J6415" t="str">
        <f>IF(L6415="PAUSE",E6415,IF(anotacoes!G6419=conversao_anotacoes!C6415,conversao_anotacoes!C6415,conversao_anotacoes!D6415))</f>
        <v>SCHMITT</v>
      </c>
      <c r="K6415" t="str">
        <f t="shared" si="200"/>
        <v>ATTAF</v>
      </c>
      <c r="L6415" t="str">
        <f>UPPER(anotacoes!H6415)</f>
        <v>DISPLACEMENT</v>
      </c>
      <c r="M6415" t="str">
        <f>IF(OR(L6415="ATTACK",L6415="FINTA"),"&lt;TECNICA&gt;",UPPER(anotacoes!I6415))</f>
        <v>TRY TO GRIP WITH CONTACT</v>
      </c>
      <c r="N6415" t="str">
        <f>IF(OR(L6415="ATTACK",L6415="FINTA"),UPPER(anotacoes!I6415),"")</f>
        <v/>
      </c>
      <c r="O6415" s="6" t="str">
        <f>IF(anotacoes!N6415=0,"",anotacoes!N6415)</f>
        <v/>
      </c>
      <c r="P6415" t="str">
        <f>IF(anotacoes!M6415=0,"",UPPER(anotacoes!M6415))</f>
        <v/>
      </c>
      <c r="Q6415" t="str">
        <f t="shared" si="201"/>
        <v>INSERT INTO CONVERSAO_LUTA_ACAO (cd_conversao, id_luta, sequencia, momento_inicio, momento_fim, quem_faz, quem_sofre, acao_tipo, acao, tecnica, direcao, pontuacao) VALUES (1, 92, 24, TRIM(' 00:03:42,498'), TRIM(' 00:03:46,309'), 'SCHMITT', 'ATTAF', 'DISPLACEMENT', 'TRY TO GRIP WITH CONTACT', NULL, NULL, NULL)</v>
      </c>
      <c r="R6415" t="s">
        <v>10327</v>
      </c>
    </row>
    <row r="6416" spans="1:18" hidden="1" x14ac:dyDescent="0.25">
      <c r="A6416" s="7">
        <f>anotacoes!D6416</f>
        <v>40867</v>
      </c>
      <c r="B6416" t="str">
        <f>anotacoes!C6416</f>
        <v>GRAND PRIX AMSTERDAM 2011</v>
      </c>
      <c r="C6416" t="str">
        <f>anotacoes!E6416</f>
        <v>SCHMITT</v>
      </c>
      <c r="D6416" t="str">
        <f>anotacoes!F6416</f>
        <v>ATTAF</v>
      </c>
      <c r="E6416" t="s">
        <v>10325</v>
      </c>
      <c r="F6416">
        <f>anotacoes!A6416</f>
        <v>92</v>
      </c>
      <c r="G6416">
        <f>anotacoes!B6416</f>
        <v>25</v>
      </c>
      <c r="H6416" t="str">
        <f>anotacoes!K6416</f>
        <v xml:space="preserve"> 00:03:46,309</v>
      </c>
      <c r="I6416" t="str">
        <f>anotacoes!L6416</f>
        <v xml:space="preserve"> 00:03:47,622</v>
      </c>
      <c r="J6416" t="str">
        <f>IF(L6416="PAUSE",E6416,IF(anotacoes!G6420=conversao_anotacoes!C6416,conversao_anotacoes!C6416,conversao_anotacoes!D6416))</f>
        <v>SCHMITT</v>
      </c>
      <c r="K6416" t="str">
        <f t="shared" si="200"/>
        <v>ATTAF</v>
      </c>
      <c r="L6416" t="str">
        <f>UPPER(anotacoes!H6416)</f>
        <v>GRIP TIME</v>
      </c>
      <c r="M6416" t="str">
        <f>IF(OR(L6416="ATTACK",L6416="FINTA"),"&lt;TECNICA&gt;",UPPER(anotacoes!I6416))</f>
        <v>RIGHT SLEEVE LEFT SLEEVE</v>
      </c>
      <c r="N6416" t="str">
        <f>IF(OR(L6416="ATTACK",L6416="FINTA"),UPPER(anotacoes!I6416),"")</f>
        <v/>
      </c>
      <c r="O6416" s="6" t="str">
        <f>IF(anotacoes!N6416=0,"",anotacoes!N6416)</f>
        <v/>
      </c>
      <c r="P6416" t="str">
        <f>IF(anotacoes!M6416=0,"",UPPER(anotacoes!M6416))</f>
        <v/>
      </c>
      <c r="Q6416" t="str">
        <f t="shared" si="201"/>
        <v>INSERT INTO CONVERSAO_LUTA_ACAO (cd_conversao, id_luta, sequencia, momento_inicio, momento_fim, quem_faz, quem_sofre, acao_tipo, acao, tecnica, direcao, pontuacao) VALUES (1, 92, 25, TRIM(' 00:03:46,309'), TRIM(' 00:03:47,622'), 'SCHMITT', 'ATTAF', 'GRIP TIME', 'RIGHT SLEEVE LEFT SLEEVE', NULL, NULL, NULL)</v>
      </c>
      <c r="R6416" t="s">
        <v>10327</v>
      </c>
    </row>
    <row r="6417" spans="1:18" hidden="1" x14ac:dyDescent="0.25">
      <c r="A6417" s="7">
        <f>anotacoes!D6417</f>
        <v>40867</v>
      </c>
      <c r="B6417" t="str">
        <f>anotacoes!C6417</f>
        <v>GRAND PRIX AMSTERDAM 2011</v>
      </c>
      <c r="C6417" t="str">
        <f>anotacoes!E6417</f>
        <v>SCHMITT</v>
      </c>
      <c r="D6417" t="str">
        <f>anotacoes!F6417</f>
        <v>ATTAF</v>
      </c>
      <c r="E6417" t="s">
        <v>10325</v>
      </c>
      <c r="F6417">
        <f>anotacoes!A6417</f>
        <v>92</v>
      </c>
      <c r="G6417">
        <f>anotacoes!B6417</f>
        <v>26</v>
      </c>
      <c r="H6417" t="str">
        <f>anotacoes!K6417</f>
        <v xml:space="preserve"> 00:03:47,622</v>
      </c>
      <c r="I6417" t="str">
        <f>anotacoes!L6417</f>
        <v xml:space="preserve"> 00:03:56,289</v>
      </c>
      <c r="J6417" t="str">
        <f>IF(L6417="PAUSE",E6417,IF(anotacoes!G6421=conversao_anotacoes!C6417,conversao_anotacoes!C6417,conversao_anotacoes!D6417))</f>
        <v>SCHMITT</v>
      </c>
      <c r="K6417" t="str">
        <f t="shared" si="200"/>
        <v>ATTAF</v>
      </c>
      <c r="L6417" t="str">
        <f>UPPER(anotacoes!H6417)</f>
        <v>GRIP TIME</v>
      </c>
      <c r="M6417" t="str">
        <f>IF(OR(L6417="ATTACK",L6417="FINTA"),"&lt;TECNICA&gt;",UPPER(anotacoes!I6417))</f>
        <v>RIGHT SLEEVE LEFT SLEEVE</v>
      </c>
      <c r="N6417" t="str">
        <f>IF(OR(L6417="ATTACK",L6417="FINTA"),UPPER(anotacoes!I6417),"")</f>
        <v/>
      </c>
      <c r="O6417" s="6" t="str">
        <f>IF(anotacoes!N6417=0,"",anotacoes!N6417)</f>
        <v/>
      </c>
      <c r="P6417" t="str">
        <f>IF(anotacoes!M6417=0,"",UPPER(anotacoes!M6417))</f>
        <v/>
      </c>
      <c r="Q6417" t="str">
        <f t="shared" si="201"/>
        <v>INSERT INTO CONVERSAO_LUTA_ACAO (cd_conversao, id_luta, sequencia, momento_inicio, momento_fim, quem_faz, quem_sofre, acao_tipo, acao, tecnica, direcao, pontuacao) VALUES (1, 92, 26, TRIM(' 00:03:47,622'), TRIM(' 00:03:56,289'), 'SCHMITT', 'ATTAF', 'GRIP TIME', 'RIGHT SLEEVE LEFT SLEEVE', NULL, NULL, NULL)</v>
      </c>
      <c r="R6417" t="s">
        <v>10327</v>
      </c>
    </row>
    <row r="6418" spans="1:18" hidden="1" x14ac:dyDescent="0.25">
      <c r="A6418" s="7">
        <f>anotacoes!D6418</f>
        <v>40867</v>
      </c>
      <c r="B6418" t="str">
        <f>anotacoes!C6418</f>
        <v>GRAND PRIX AMSTERDAM 2011</v>
      </c>
      <c r="C6418" t="str">
        <f>anotacoes!E6418</f>
        <v>SCHMITT</v>
      </c>
      <c r="D6418" t="str">
        <f>anotacoes!F6418</f>
        <v>ATTAF</v>
      </c>
      <c r="E6418" t="s">
        <v>10325</v>
      </c>
      <c r="F6418">
        <f>anotacoes!A6418</f>
        <v>92</v>
      </c>
      <c r="G6418">
        <f>anotacoes!B6418</f>
        <v>27</v>
      </c>
      <c r="H6418" t="str">
        <f>anotacoes!K6418</f>
        <v xml:space="preserve"> 00:03:56,289</v>
      </c>
      <c r="I6418" t="str">
        <f>anotacoes!L6418</f>
        <v xml:space="preserve"> 00:03:57,717</v>
      </c>
      <c r="J6418" t="str">
        <f>IF(L6418="PAUSE",E6418,IF(anotacoes!G6422=conversao_anotacoes!C6418,conversao_anotacoes!C6418,conversao_anotacoes!D6418))</f>
        <v>SCHMITT</v>
      </c>
      <c r="K6418" t="str">
        <f t="shared" si="200"/>
        <v>ATTAF</v>
      </c>
      <c r="L6418" t="str">
        <f>UPPER(anotacoes!H6418)</f>
        <v>ATTACK</v>
      </c>
      <c r="M6418" t="str">
        <f>IF(OR(L6418="ATTACK",L6418="FINTA"),"&lt;TECNICA&gt;",UPPER(anotacoes!I6418))</f>
        <v>&lt;TECNICA&gt;</v>
      </c>
      <c r="N6418" t="str">
        <f>IF(OR(L6418="ATTACK",L6418="FINTA"),UPPER(anotacoes!I6418),"")</f>
        <v>TOMOE NAGE</v>
      </c>
      <c r="O6418" s="6">
        <f>IF(anotacoes!N6418=0,"",anotacoes!N6418)</f>
        <v>1</v>
      </c>
      <c r="P6418" t="str">
        <f>IF(anotacoes!M6418=0,"",UPPER(anotacoes!M6418))</f>
        <v/>
      </c>
      <c r="Q6418" t="str">
        <f t="shared" si="201"/>
        <v>INSERT INTO CONVERSAO_LUTA_ACAO (cd_conversao, id_luta, sequencia, momento_inicio, momento_fim, quem_faz, quem_sofre, acao_tipo, acao, tecnica, direcao, pontuacao) VALUES (1, 92, 27, TRIM(' 00:03:56,289'), TRIM(' 00:03:57,717'), 'SCHMITT', 'ATTAF', 'ATTACK', '&lt;TECNICA&gt;', 'TOMOE NAGE', 1, NULL)</v>
      </c>
      <c r="R6418" t="s">
        <v>10327</v>
      </c>
    </row>
    <row r="6419" spans="1:18" hidden="1" x14ac:dyDescent="0.25">
      <c r="A6419" s="7">
        <f>anotacoes!D6419</f>
        <v>40867</v>
      </c>
      <c r="B6419" t="str">
        <f>anotacoes!C6419</f>
        <v>GRAND PRIX AMSTERDAM 2011</v>
      </c>
      <c r="C6419" t="str">
        <f>anotacoes!E6419</f>
        <v>SCHMITT</v>
      </c>
      <c r="D6419" t="str">
        <f>anotacoes!F6419</f>
        <v>ATTAF</v>
      </c>
      <c r="E6419" t="s">
        <v>10325</v>
      </c>
      <c r="F6419">
        <f>anotacoes!A6419</f>
        <v>92</v>
      </c>
      <c r="G6419">
        <f>anotacoes!B6419</f>
        <v>28</v>
      </c>
      <c r="H6419" t="str">
        <f>anotacoes!K6419</f>
        <v xml:space="preserve"> 00:03:57,905</v>
      </c>
      <c r="I6419" t="str">
        <f>anotacoes!L6419</f>
        <v xml:space="preserve"> 00:04:04,646</v>
      </c>
      <c r="J6419" t="str">
        <f>IF(L6419="PAUSE",E6419,IF(anotacoes!G6423=conversao_anotacoes!C6419,conversao_anotacoes!C6419,conversao_anotacoes!D6419))</f>
        <v>&lt;ARBITRO_DESCONHECIDO&gt;</v>
      </c>
      <c r="K6419" t="str">
        <f t="shared" si="200"/>
        <v/>
      </c>
      <c r="L6419" t="str">
        <f>UPPER(anotacoes!H6419)</f>
        <v>PAUSE</v>
      </c>
      <c r="M6419" t="str">
        <f>IF(OR(L6419="ATTACK",L6419="FINTA"),"&lt;TECNICA&gt;",UPPER(anotacoes!I6419))</f>
        <v>&lt;NAO_CLASSIFICADO&gt;</v>
      </c>
      <c r="N6419" t="str">
        <f>IF(OR(L6419="ATTACK",L6419="FINTA"),UPPER(anotacoes!I6419),"")</f>
        <v/>
      </c>
      <c r="O6419" s="6" t="str">
        <f>IF(anotacoes!N6419=0,"",anotacoes!N6419)</f>
        <v/>
      </c>
      <c r="P6419" t="str">
        <f>IF(anotacoes!M6419=0,"",UPPER(anotacoes!M6419))</f>
        <v/>
      </c>
      <c r="Q6419" t="str">
        <f t="shared" si="201"/>
        <v>INSERT INTO CONVERSAO_LUTA_ACAO (cd_conversao, id_luta, sequencia, momento_inicio, momento_fim, quem_faz, quem_sofre, acao_tipo, acao, tecnica, direcao, pontuacao) VALUES (1, 92, 28, TRIM(' 00:03:57,905'), TRIM(' 00:04:04,646'), '&lt;ARBITRO_DESCONHECIDO&gt;', '', 'PAUSE', '&lt;NAO_CLASSIFICADO&gt;', NULL, NULL, NULL)</v>
      </c>
      <c r="R6419" t="s">
        <v>10327</v>
      </c>
    </row>
    <row r="6420" spans="1:18" hidden="1" x14ac:dyDescent="0.25">
      <c r="A6420" s="7">
        <f>anotacoes!D6420</f>
        <v>40867</v>
      </c>
      <c r="B6420" t="str">
        <f>anotacoes!C6420</f>
        <v>GRAND PRIX AMSTERDAM 2011</v>
      </c>
      <c r="C6420" t="str">
        <f>anotacoes!E6420</f>
        <v>SCHMITT</v>
      </c>
      <c r="D6420" t="str">
        <f>anotacoes!F6420</f>
        <v>ATTAF</v>
      </c>
      <c r="E6420" t="s">
        <v>10325</v>
      </c>
      <c r="F6420">
        <f>anotacoes!A6420</f>
        <v>92</v>
      </c>
      <c r="G6420">
        <f>anotacoes!B6420</f>
        <v>29</v>
      </c>
      <c r="H6420" t="str">
        <f>anotacoes!K6420</f>
        <v xml:space="preserve"> 00:04:04,855</v>
      </c>
      <c r="I6420" t="str">
        <f>anotacoes!L6420</f>
        <v xml:space="preserve"> 00:04:10,152</v>
      </c>
      <c r="J6420" t="str">
        <f>IF(L6420="PAUSE",E6420,IF(anotacoes!G6424=conversao_anotacoes!C6420,conversao_anotacoes!C6420,conversao_anotacoes!D6420))</f>
        <v>SCHMITT</v>
      </c>
      <c r="K6420" t="str">
        <f t="shared" si="200"/>
        <v>ATTAF</v>
      </c>
      <c r="L6420" t="str">
        <f>UPPER(anotacoes!H6420)</f>
        <v>DISPLACEMENT</v>
      </c>
      <c r="M6420" t="str">
        <f>IF(OR(L6420="ATTACK",L6420="FINTA"),"&lt;TECNICA&gt;",UPPER(anotacoes!I6420))</f>
        <v>2-3 STEP HESITANT RIGHT</v>
      </c>
      <c r="N6420" t="str">
        <f>IF(OR(L6420="ATTACK",L6420="FINTA"),UPPER(anotacoes!I6420),"")</f>
        <v/>
      </c>
      <c r="O6420" s="6" t="str">
        <f>IF(anotacoes!N6420=0,"",anotacoes!N6420)</f>
        <v/>
      </c>
      <c r="P6420" t="str">
        <f>IF(anotacoes!M6420=0,"",UPPER(anotacoes!M6420))</f>
        <v/>
      </c>
      <c r="Q6420" t="str">
        <f t="shared" si="201"/>
        <v>INSERT INTO CONVERSAO_LUTA_ACAO (cd_conversao, id_luta, sequencia, momento_inicio, momento_fim, quem_faz, quem_sofre, acao_tipo, acao, tecnica, direcao, pontuacao) VALUES (1, 92, 29, TRIM(' 00:04:04,855'), TRIM(' 00:04:10,152'), 'SCHMITT', 'ATTAF', 'DISPLACEMENT', '2-3 STEP HESITANT RIGHT', NULL, NULL, NULL)</v>
      </c>
      <c r="R6420" t="s">
        <v>10327</v>
      </c>
    </row>
    <row r="6421" spans="1:18" hidden="1" x14ac:dyDescent="0.25">
      <c r="A6421" s="7">
        <f>anotacoes!D6421</f>
        <v>40867</v>
      </c>
      <c r="B6421" t="str">
        <f>anotacoes!C6421</f>
        <v>GRAND PRIX AMSTERDAM 2011</v>
      </c>
      <c r="C6421" t="str">
        <f>anotacoes!E6421</f>
        <v>SCHMITT</v>
      </c>
      <c r="D6421" t="str">
        <f>anotacoes!F6421</f>
        <v>ATTAF</v>
      </c>
      <c r="E6421" t="s">
        <v>10325</v>
      </c>
      <c r="F6421">
        <f>anotacoes!A6421</f>
        <v>92</v>
      </c>
      <c r="G6421">
        <f>anotacoes!B6421</f>
        <v>30</v>
      </c>
      <c r="H6421" t="str">
        <f>anotacoes!K6421</f>
        <v xml:space="preserve"> 00:04:10,152</v>
      </c>
      <c r="I6421" t="str">
        <f>anotacoes!L6421</f>
        <v xml:space="preserve"> 00:04:18,786</v>
      </c>
      <c r="J6421" t="str">
        <f>IF(L6421="PAUSE",E6421,IF(anotacoes!G6425=conversao_anotacoes!C6421,conversao_anotacoes!C6421,conversao_anotacoes!D6421))</f>
        <v>SCHMITT</v>
      </c>
      <c r="K6421" t="str">
        <f t="shared" si="200"/>
        <v>ATTAF</v>
      </c>
      <c r="L6421" t="str">
        <f>UPPER(anotacoes!H6421)</f>
        <v>GRIP TIME</v>
      </c>
      <c r="M6421" t="str">
        <f>IF(OR(L6421="ATTACK",L6421="FINTA"),"&lt;TECNICA&gt;",UPPER(anotacoes!I6421))</f>
        <v>LEFT SLEEVE</v>
      </c>
      <c r="N6421" t="str">
        <f>IF(OR(L6421="ATTACK",L6421="FINTA"),UPPER(anotacoes!I6421),"")</f>
        <v/>
      </c>
      <c r="O6421" s="6" t="str">
        <f>IF(anotacoes!N6421=0,"",anotacoes!N6421)</f>
        <v/>
      </c>
      <c r="P6421" t="str">
        <f>IF(anotacoes!M6421=0,"",UPPER(anotacoes!M6421))</f>
        <v/>
      </c>
      <c r="Q6421" t="str">
        <f t="shared" si="201"/>
        <v>INSERT INTO CONVERSAO_LUTA_ACAO (cd_conversao, id_luta, sequencia, momento_inicio, momento_fim, quem_faz, quem_sofre, acao_tipo, acao, tecnica, direcao, pontuacao) VALUES (1, 92, 30, TRIM(' 00:04:10,152'), TRIM(' 00:04:18,786'), 'SCHMITT', 'ATTAF', 'GRIP TIME', 'LEFT SLEEVE', NULL, NULL, NULL)</v>
      </c>
      <c r="R6421" t="s">
        <v>10327</v>
      </c>
    </row>
    <row r="6422" spans="1:18" hidden="1" x14ac:dyDescent="0.25">
      <c r="A6422" s="7">
        <f>anotacoes!D6422</f>
        <v>40867</v>
      </c>
      <c r="B6422" t="str">
        <f>anotacoes!C6422</f>
        <v>GRAND PRIX AMSTERDAM 2011</v>
      </c>
      <c r="C6422" t="str">
        <f>anotacoes!E6422</f>
        <v>SCHMITT</v>
      </c>
      <c r="D6422" t="str">
        <f>anotacoes!F6422</f>
        <v>ATTAF</v>
      </c>
      <c r="E6422" t="s">
        <v>10325</v>
      </c>
      <c r="F6422">
        <f>anotacoes!A6422</f>
        <v>92</v>
      </c>
      <c r="G6422">
        <f>anotacoes!B6422</f>
        <v>31</v>
      </c>
      <c r="H6422" t="str">
        <f>anotacoes!K6422</f>
        <v xml:space="preserve"> 00:04:18,786</v>
      </c>
      <c r="I6422" t="str">
        <f>anotacoes!L6422</f>
        <v xml:space="preserve"> 00:04:19,919</v>
      </c>
      <c r="J6422" t="str">
        <f>IF(L6422="PAUSE",E6422,IF(anotacoes!G6426=conversao_anotacoes!C6422,conversao_anotacoes!C6422,conversao_anotacoes!D6422))</f>
        <v>SCHMITT</v>
      </c>
      <c r="K6422" t="str">
        <f t="shared" si="200"/>
        <v>ATTAF</v>
      </c>
      <c r="L6422" t="str">
        <f>UPPER(anotacoes!H6422)</f>
        <v>DEFENSE</v>
      </c>
      <c r="M6422" t="str">
        <f>IF(OR(L6422="ATTACK",L6422="FINTA"),"&lt;TECNICA&gt;",UPPER(anotacoes!I6422))</f>
        <v>USING BODY MASS</v>
      </c>
      <c r="N6422" t="str">
        <f>IF(OR(L6422="ATTACK",L6422="FINTA"),UPPER(anotacoes!I6422),"")</f>
        <v/>
      </c>
      <c r="O6422" s="6" t="str">
        <f>IF(anotacoes!N6422=0,"",anotacoes!N6422)</f>
        <v/>
      </c>
      <c r="P6422" t="str">
        <f>IF(anotacoes!M6422=0,"",UPPER(anotacoes!M6422))</f>
        <v/>
      </c>
      <c r="Q6422" t="str">
        <f t="shared" si="201"/>
        <v>INSERT INTO CONVERSAO_LUTA_ACAO (cd_conversao, id_luta, sequencia, momento_inicio, momento_fim, quem_faz, quem_sofre, acao_tipo, acao, tecnica, direcao, pontuacao) VALUES (1, 92, 31, TRIM(' 00:04:18,786'), TRIM(' 00:04:19,919'), 'SCHMITT', 'ATTAF', 'DEFENSE', 'USING BODY MASS', NULL, NULL, NULL)</v>
      </c>
      <c r="R6422" t="s">
        <v>10327</v>
      </c>
    </row>
    <row r="6423" spans="1:18" hidden="1" x14ac:dyDescent="0.25">
      <c r="A6423" s="7">
        <f>anotacoes!D6423</f>
        <v>40867</v>
      </c>
      <c r="B6423" t="str">
        <f>anotacoes!C6423</f>
        <v>GRAND PRIX AMSTERDAM 2011</v>
      </c>
      <c r="C6423" t="str">
        <f>anotacoes!E6423</f>
        <v>SCHMITT</v>
      </c>
      <c r="D6423" t="str">
        <f>anotacoes!F6423</f>
        <v>ATTAF</v>
      </c>
      <c r="E6423" t="s">
        <v>10325</v>
      </c>
      <c r="F6423">
        <f>anotacoes!A6423</f>
        <v>92</v>
      </c>
      <c r="G6423">
        <f>anotacoes!B6423</f>
        <v>32</v>
      </c>
      <c r="H6423" t="str">
        <f>anotacoes!K6423</f>
        <v xml:space="preserve"> 00:05:00,108</v>
      </c>
      <c r="I6423" t="str">
        <f>anotacoes!L6423</f>
        <v xml:space="preserve"> 00:05:04,675</v>
      </c>
      <c r="J6423" t="str">
        <f>IF(L6423="PAUSE",E6423,IF(anotacoes!G6427=conversao_anotacoes!C6423,conversao_anotacoes!C6423,conversao_anotacoes!D6423))</f>
        <v>&lt;ARBITRO_DESCONHECIDO&gt;</v>
      </c>
      <c r="K6423" t="str">
        <f t="shared" si="200"/>
        <v/>
      </c>
      <c r="L6423" t="str">
        <f>UPPER(anotacoes!H6423)</f>
        <v>PAUSE</v>
      </c>
      <c r="M6423" t="str">
        <f>IF(OR(L6423="ATTACK",L6423="FINTA"),"&lt;TECNICA&gt;",UPPER(anotacoes!I6423))</f>
        <v>&lt;NAO_CLASSIFICADO&gt;</v>
      </c>
      <c r="N6423" t="str">
        <f>IF(OR(L6423="ATTACK",L6423="FINTA"),UPPER(anotacoes!I6423),"")</f>
        <v/>
      </c>
      <c r="O6423" s="6" t="str">
        <f>IF(anotacoes!N6423=0,"",anotacoes!N6423)</f>
        <v/>
      </c>
      <c r="P6423" t="str">
        <f>IF(anotacoes!M6423=0,"",UPPER(anotacoes!M6423))</f>
        <v/>
      </c>
      <c r="Q6423" t="str">
        <f t="shared" si="201"/>
        <v>INSERT INTO CONVERSAO_LUTA_ACAO (cd_conversao, id_luta, sequencia, momento_inicio, momento_fim, quem_faz, quem_sofre, acao_tipo, acao, tecnica, direcao, pontuacao) VALUES (1, 92, 32, TRIM(' 00:05:00,108'), TRIM(' 00:05:04,675'), '&lt;ARBITRO_DESCONHECIDO&gt;', '', 'PAUSE', '&lt;NAO_CLASSIFICADO&gt;', NULL, NULL, NULL)</v>
      </c>
      <c r="R6423" t="s">
        <v>10327</v>
      </c>
    </row>
    <row r="6424" spans="1:18" hidden="1" x14ac:dyDescent="0.25">
      <c r="A6424" s="7">
        <f>anotacoes!D6424</f>
        <v>40867</v>
      </c>
      <c r="B6424" t="str">
        <f>anotacoes!C6424</f>
        <v>GRAND PRIX AMSTERDAM 2011</v>
      </c>
      <c r="C6424" t="str">
        <f>anotacoes!E6424</f>
        <v>SCHMITT</v>
      </c>
      <c r="D6424" t="str">
        <f>anotacoes!F6424</f>
        <v>ATTAF</v>
      </c>
      <c r="E6424" t="s">
        <v>10325</v>
      </c>
      <c r="F6424">
        <f>anotacoes!A6424</f>
        <v>92</v>
      </c>
      <c r="G6424">
        <f>anotacoes!B6424</f>
        <v>33</v>
      </c>
      <c r="H6424" t="str">
        <f>anotacoes!K6424</f>
        <v xml:space="preserve"> 00:05:04,882</v>
      </c>
      <c r="I6424" t="str">
        <f>anotacoes!L6424</f>
        <v xml:space="preserve"> 00:05:11,948</v>
      </c>
      <c r="J6424" t="str">
        <f>IF(L6424="PAUSE",E6424,IF(anotacoes!G6428=conversao_anotacoes!C6424,conversao_anotacoes!C6424,conversao_anotacoes!D6424))</f>
        <v>SCHMITT</v>
      </c>
      <c r="K6424" t="str">
        <f t="shared" si="200"/>
        <v>ATTAF</v>
      </c>
      <c r="L6424" t="str">
        <f>UPPER(anotacoes!H6424)</f>
        <v>DISPLACEMENT</v>
      </c>
      <c r="M6424" t="str">
        <f>IF(OR(L6424="ATTACK",L6424="FINTA"),"&lt;TECNICA&gt;",UPPER(anotacoes!I6424))</f>
        <v>2-3 STEP HESITANT RIGHT</v>
      </c>
      <c r="N6424" t="str">
        <f>IF(OR(L6424="ATTACK",L6424="FINTA"),UPPER(anotacoes!I6424),"")</f>
        <v/>
      </c>
      <c r="O6424" s="6" t="str">
        <f>IF(anotacoes!N6424=0,"",anotacoes!N6424)</f>
        <v/>
      </c>
      <c r="P6424" t="str">
        <f>IF(anotacoes!M6424=0,"",UPPER(anotacoes!M6424))</f>
        <v/>
      </c>
      <c r="Q6424" t="str">
        <f t="shared" si="201"/>
        <v>INSERT INTO CONVERSAO_LUTA_ACAO (cd_conversao, id_luta, sequencia, momento_inicio, momento_fim, quem_faz, quem_sofre, acao_tipo, acao, tecnica, direcao, pontuacao) VALUES (1, 92, 33, TRIM(' 00:05:04,882'), TRIM(' 00:05:11,948'), 'SCHMITT', 'ATTAF', 'DISPLACEMENT', '2-3 STEP HESITANT RIGHT', NULL, NULL, NULL)</v>
      </c>
      <c r="R6424" t="s">
        <v>10327</v>
      </c>
    </row>
    <row r="6425" spans="1:18" hidden="1" x14ac:dyDescent="0.25">
      <c r="A6425" s="7">
        <f>anotacoes!D6425</f>
        <v>40867</v>
      </c>
      <c r="B6425" t="str">
        <f>anotacoes!C6425</f>
        <v>GRAND PRIX AMSTERDAM 2011</v>
      </c>
      <c r="C6425" t="str">
        <f>anotacoes!E6425</f>
        <v>SCHMITT</v>
      </c>
      <c r="D6425" t="str">
        <f>anotacoes!F6425</f>
        <v>ATTAF</v>
      </c>
      <c r="E6425" t="s">
        <v>10325</v>
      </c>
      <c r="F6425">
        <f>anotacoes!A6425</f>
        <v>92</v>
      </c>
      <c r="G6425">
        <f>anotacoes!B6425</f>
        <v>34</v>
      </c>
      <c r="H6425" t="str">
        <f>anotacoes!K6425</f>
        <v xml:space="preserve"> 00:05:11,948</v>
      </c>
      <c r="I6425" t="str">
        <f>anotacoes!L6425</f>
        <v xml:space="preserve"> 00:05:16,627</v>
      </c>
      <c r="J6425" t="str">
        <f>IF(L6425="PAUSE",E6425,IF(anotacoes!G6429=conversao_anotacoes!C6425,conversao_anotacoes!C6425,conversao_anotacoes!D6425))</f>
        <v>SCHMITT</v>
      </c>
      <c r="K6425" t="str">
        <f t="shared" si="200"/>
        <v>ATTAF</v>
      </c>
      <c r="L6425" t="str">
        <f>UPPER(anotacoes!H6425)</f>
        <v>GRIP TIME</v>
      </c>
      <c r="M6425" t="str">
        <f>IF(OR(L6425="ATTACK",L6425="FINTA"),"&lt;TECNICA&gt;",UPPER(anotacoes!I6425))</f>
        <v>RIGHT COLLAR</v>
      </c>
      <c r="N6425" t="str">
        <f>IF(OR(L6425="ATTACK",L6425="FINTA"),UPPER(anotacoes!I6425),"")</f>
        <v/>
      </c>
      <c r="O6425" s="6" t="str">
        <f>IF(anotacoes!N6425=0,"",anotacoes!N6425)</f>
        <v/>
      </c>
      <c r="P6425" t="str">
        <f>IF(anotacoes!M6425=0,"",UPPER(anotacoes!M6425))</f>
        <v/>
      </c>
      <c r="Q6425" t="str">
        <f t="shared" si="201"/>
        <v>INSERT INTO CONVERSAO_LUTA_ACAO (cd_conversao, id_luta, sequencia, momento_inicio, momento_fim, quem_faz, quem_sofre, acao_tipo, acao, tecnica, direcao, pontuacao) VALUES (1, 92, 34, TRIM(' 00:05:11,948'), TRIM(' 00:05:16,627'), 'SCHMITT', 'ATTAF', 'GRIP TIME', 'RIGHT COLLAR', NULL, NULL, NULL)</v>
      </c>
      <c r="R6425" t="s">
        <v>10327</v>
      </c>
    </row>
    <row r="6426" spans="1:18" hidden="1" x14ac:dyDescent="0.25">
      <c r="A6426" s="7">
        <f>anotacoes!D6426</f>
        <v>40867</v>
      </c>
      <c r="B6426" t="str">
        <f>anotacoes!C6426</f>
        <v>GRAND PRIX AMSTERDAM 2011</v>
      </c>
      <c r="C6426" t="str">
        <f>anotacoes!E6426</f>
        <v>SCHMITT</v>
      </c>
      <c r="D6426" t="str">
        <f>anotacoes!F6426</f>
        <v>ATTAF</v>
      </c>
      <c r="E6426" t="s">
        <v>10325</v>
      </c>
      <c r="F6426">
        <f>anotacoes!A6426</f>
        <v>92</v>
      </c>
      <c r="G6426">
        <f>anotacoes!B6426</f>
        <v>35</v>
      </c>
      <c r="H6426" t="str">
        <f>anotacoes!K6426</f>
        <v xml:space="preserve"> 00:05:16,627</v>
      </c>
      <c r="I6426" t="str">
        <f>anotacoes!L6426</f>
        <v xml:space="preserve"> 00:05:20,641</v>
      </c>
      <c r="J6426" t="str">
        <f>IF(L6426="PAUSE",E6426,IF(anotacoes!G6430=conversao_anotacoes!C6426,conversao_anotacoes!C6426,conversao_anotacoes!D6426))</f>
        <v>SCHMITT</v>
      </c>
      <c r="K6426" t="str">
        <f t="shared" si="200"/>
        <v>ATTAF</v>
      </c>
      <c r="L6426" t="str">
        <f>UPPER(anotacoes!H6426)</f>
        <v>GRIP TIME</v>
      </c>
      <c r="M6426" t="str">
        <f>IF(OR(L6426="ATTACK",L6426="FINTA"),"&lt;TECNICA&gt;",UPPER(anotacoes!I6426))</f>
        <v>RIGHT SLEEVE LEFT SLEEVE</v>
      </c>
      <c r="N6426" t="str">
        <f>IF(OR(L6426="ATTACK",L6426="FINTA"),UPPER(anotacoes!I6426),"")</f>
        <v/>
      </c>
      <c r="O6426" s="6" t="str">
        <f>IF(anotacoes!N6426=0,"",anotacoes!N6426)</f>
        <v/>
      </c>
      <c r="P6426" t="str">
        <f>IF(anotacoes!M6426=0,"",UPPER(anotacoes!M6426))</f>
        <v/>
      </c>
      <c r="Q6426" t="str">
        <f t="shared" si="201"/>
        <v>INSERT INTO CONVERSAO_LUTA_ACAO (cd_conversao, id_luta, sequencia, momento_inicio, momento_fim, quem_faz, quem_sofre, acao_tipo, acao, tecnica, direcao, pontuacao) VALUES (1, 92, 35, TRIM(' 00:05:16,627'), TRIM(' 00:05:20,641'), 'SCHMITT', 'ATTAF', 'GRIP TIME', 'RIGHT SLEEVE LEFT SLEEVE', NULL, NULL, NULL)</v>
      </c>
      <c r="R6426" t="s">
        <v>10327</v>
      </c>
    </row>
    <row r="6427" spans="1:18" hidden="1" x14ac:dyDescent="0.25">
      <c r="A6427" s="7">
        <f>anotacoes!D6427</f>
        <v>40867</v>
      </c>
      <c r="B6427" t="str">
        <f>anotacoes!C6427</f>
        <v>GRAND PRIX AMSTERDAM 2011</v>
      </c>
      <c r="C6427" t="str">
        <f>anotacoes!E6427</f>
        <v>SCHMITT</v>
      </c>
      <c r="D6427" t="str">
        <f>anotacoes!F6427</f>
        <v>ATTAF</v>
      </c>
      <c r="E6427" t="s">
        <v>10325</v>
      </c>
      <c r="F6427">
        <f>anotacoes!A6427</f>
        <v>92</v>
      </c>
      <c r="G6427">
        <f>anotacoes!B6427</f>
        <v>36</v>
      </c>
      <c r="H6427" t="str">
        <f>anotacoes!K6427</f>
        <v xml:space="preserve"> 00:05:20,641</v>
      </c>
      <c r="I6427" t="str">
        <f>anotacoes!L6427</f>
        <v xml:space="preserve"> 00:05:20,641</v>
      </c>
      <c r="J6427" t="str">
        <f>IF(L6427="PAUSE",E6427,IF(anotacoes!G6431=conversao_anotacoes!C6427,conversao_anotacoes!C6427,conversao_anotacoes!D6427))</f>
        <v>SCHMITT</v>
      </c>
      <c r="K6427" t="str">
        <f t="shared" si="200"/>
        <v>ATTAF</v>
      </c>
      <c r="L6427" t="str">
        <f>UPPER(anotacoes!H6427)</f>
        <v>FINTA</v>
      </c>
      <c r="M6427" t="str">
        <f>IF(OR(L6427="ATTACK",L6427="FINTA"),"&lt;TECNICA&gt;",UPPER(anotacoes!I6427))</f>
        <v>&lt;TECNICA&gt;</v>
      </c>
      <c r="N6427" t="str">
        <f>IF(OR(L6427="ATTACK",L6427="FINTA"),UPPER(anotacoes!I6427),"")</f>
        <v>KOUCHI GARI LEFT</v>
      </c>
      <c r="O6427" s="6" t="str">
        <f>IF(anotacoes!N6427=0,"",anotacoes!N6427)</f>
        <v/>
      </c>
      <c r="P6427" t="str">
        <f>IF(anotacoes!M6427=0,"",UPPER(anotacoes!M6427))</f>
        <v/>
      </c>
      <c r="Q6427" t="str">
        <f t="shared" si="201"/>
        <v>INSERT INTO CONVERSAO_LUTA_ACAO (cd_conversao, id_luta, sequencia, momento_inicio, momento_fim, quem_faz, quem_sofre, acao_tipo, acao, tecnica, direcao, pontuacao) VALUES (1, 92, 36, TRIM(' 00:05:20,641'), TRIM(' 00:05:20,641'), 'SCHMITT', 'ATTAF', 'FINTA', '&lt;TECNICA&gt;', 'KOUCHI GARI LEFT', NULL, NULL)</v>
      </c>
      <c r="R6427" t="s">
        <v>10327</v>
      </c>
    </row>
    <row r="6428" spans="1:18" hidden="1" x14ac:dyDescent="0.25">
      <c r="A6428" s="7">
        <f>anotacoes!D6428</f>
        <v>40867</v>
      </c>
      <c r="B6428" t="str">
        <f>anotacoes!C6428</f>
        <v>GRAND PRIX AMSTERDAM 2011</v>
      </c>
      <c r="C6428" t="str">
        <f>anotacoes!E6428</f>
        <v>SCHMITT</v>
      </c>
      <c r="D6428" t="str">
        <f>anotacoes!F6428</f>
        <v>ATTAF</v>
      </c>
      <c r="E6428" t="s">
        <v>10325</v>
      </c>
      <c r="F6428">
        <f>anotacoes!A6428</f>
        <v>92</v>
      </c>
      <c r="G6428">
        <f>anotacoes!B6428</f>
        <v>37</v>
      </c>
      <c r="H6428" t="str">
        <f>anotacoes!K6428</f>
        <v xml:space="preserve"> 00:05:20,641</v>
      </c>
      <c r="I6428" t="str">
        <f>anotacoes!L6428</f>
        <v xml:space="preserve"> 00:05:22,805</v>
      </c>
      <c r="J6428" t="str">
        <f>IF(L6428="PAUSE",E6428,IF(anotacoes!G6432=conversao_anotacoes!C6428,conversao_anotacoes!C6428,conversao_anotacoes!D6428))</f>
        <v>SCHMITT</v>
      </c>
      <c r="K6428" t="str">
        <f t="shared" si="200"/>
        <v>ATTAF</v>
      </c>
      <c r="L6428" t="str">
        <f>UPPER(anotacoes!H6428)</f>
        <v>ATTACK</v>
      </c>
      <c r="M6428" t="str">
        <f>IF(OR(L6428="ATTACK",L6428="FINTA"),"&lt;TECNICA&gt;",UPPER(anotacoes!I6428))</f>
        <v>&lt;TECNICA&gt;</v>
      </c>
      <c r="N6428" t="str">
        <f>IF(OR(L6428="ATTACK",L6428="FINTA"),UPPER(anotacoes!I6428),"")</f>
        <v>SODE SEOI NAGE</v>
      </c>
      <c r="O6428" s="6">
        <f>IF(anotacoes!N6428=0,"",anotacoes!N6428)</f>
        <v>4</v>
      </c>
      <c r="P6428" t="str">
        <f>IF(anotacoes!M6428=0,"",UPPER(anotacoes!M6428))</f>
        <v/>
      </c>
      <c r="Q6428" t="str">
        <f t="shared" si="201"/>
        <v>INSERT INTO CONVERSAO_LUTA_ACAO (cd_conversao, id_luta, sequencia, momento_inicio, momento_fim, quem_faz, quem_sofre, acao_tipo, acao, tecnica, direcao, pontuacao) VALUES (1, 92, 37, TRIM(' 00:05:20,641'), TRIM(' 00:05:22,805'), 'SCHMITT', 'ATTAF', 'ATTACK', '&lt;TECNICA&gt;', 'SODE SEOI NAGE', 4, NULL)</v>
      </c>
      <c r="R6428" t="s">
        <v>10327</v>
      </c>
    </row>
    <row r="6429" spans="1:18" hidden="1" x14ac:dyDescent="0.25">
      <c r="A6429" s="7">
        <f>anotacoes!D6429</f>
        <v>40867</v>
      </c>
      <c r="B6429" t="str">
        <f>anotacoes!C6429</f>
        <v>GRAND PRIX AMSTERDAM 2011</v>
      </c>
      <c r="C6429" t="str">
        <f>anotacoes!E6429</f>
        <v>SCHMITT</v>
      </c>
      <c r="D6429" t="str">
        <f>anotacoes!F6429</f>
        <v>ATTAF</v>
      </c>
      <c r="E6429" t="s">
        <v>10325</v>
      </c>
      <c r="F6429">
        <f>anotacoes!A6429</f>
        <v>92</v>
      </c>
      <c r="G6429">
        <f>anotacoes!B6429</f>
        <v>38</v>
      </c>
      <c r="H6429" t="str">
        <f>anotacoes!K6429</f>
        <v xml:space="preserve"> 00:05:22,805</v>
      </c>
      <c r="I6429" t="str">
        <f>anotacoes!L6429</f>
        <v xml:space="preserve"> 00:05:36,163</v>
      </c>
      <c r="J6429" t="str">
        <f>IF(L6429="PAUSE",E6429,IF(anotacoes!G6433=conversao_anotacoes!C6429,conversao_anotacoes!C6429,conversao_anotacoes!D6429))</f>
        <v>&lt;ARBITRO_DESCONHECIDO&gt;</v>
      </c>
      <c r="K6429" t="str">
        <f t="shared" si="200"/>
        <v/>
      </c>
      <c r="L6429" t="str">
        <f>UPPER(anotacoes!H6429)</f>
        <v>PAUSE</v>
      </c>
      <c r="M6429" t="str">
        <f>IF(OR(L6429="ATTACK",L6429="FINTA"),"&lt;TECNICA&gt;",UPPER(anotacoes!I6429))</f>
        <v>&lt;NAO_CLASSIFICADO&gt;</v>
      </c>
      <c r="N6429" t="str">
        <f>IF(OR(L6429="ATTACK",L6429="FINTA"),UPPER(anotacoes!I6429),"")</f>
        <v/>
      </c>
      <c r="O6429" s="6" t="str">
        <f>IF(anotacoes!N6429=0,"",anotacoes!N6429)</f>
        <v/>
      </c>
      <c r="P6429" t="str">
        <f>IF(anotacoes!M6429=0,"",UPPER(anotacoes!M6429))</f>
        <v/>
      </c>
      <c r="Q6429" t="str">
        <f t="shared" si="201"/>
        <v>INSERT INTO CONVERSAO_LUTA_ACAO (cd_conversao, id_luta, sequencia, momento_inicio, momento_fim, quem_faz, quem_sofre, acao_tipo, acao, tecnica, direcao, pontuacao) VALUES (1, 92, 38, TRIM(' 00:05:22,805'), TRIM(' 00:05:36,163'), '&lt;ARBITRO_DESCONHECIDO&gt;', '', 'PAUSE', '&lt;NAO_CLASSIFICADO&gt;', NULL, NULL, NULL)</v>
      </c>
      <c r="R6429" t="s">
        <v>10327</v>
      </c>
    </row>
    <row r="6430" spans="1:18" hidden="1" x14ac:dyDescent="0.25">
      <c r="A6430" s="7">
        <f>anotacoes!D6430</f>
        <v>40867</v>
      </c>
      <c r="B6430" t="str">
        <f>anotacoes!C6430</f>
        <v>GRAND PRIX AMSTERDAM 2011</v>
      </c>
      <c r="C6430" t="str">
        <f>anotacoes!E6430</f>
        <v>SCHMITT</v>
      </c>
      <c r="D6430" t="str">
        <f>anotacoes!F6430</f>
        <v>ATTAF</v>
      </c>
      <c r="E6430" t="s">
        <v>10325</v>
      </c>
      <c r="F6430">
        <f>anotacoes!A6430</f>
        <v>92</v>
      </c>
      <c r="G6430">
        <f>anotacoes!B6430</f>
        <v>39</v>
      </c>
      <c r="H6430" t="str">
        <f>anotacoes!K6430</f>
        <v xml:space="preserve"> 00:05:36,362</v>
      </c>
      <c r="I6430" t="str">
        <f>anotacoes!L6430</f>
        <v xml:space="preserve"> 00:05:42,489</v>
      </c>
      <c r="J6430" t="str">
        <f>IF(L6430="PAUSE",E6430,IF(anotacoes!G6434=conversao_anotacoes!C6430,conversao_anotacoes!C6430,conversao_anotacoes!D6430))</f>
        <v>SCHMITT</v>
      </c>
      <c r="K6430" t="str">
        <f t="shared" si="200"/>
        <v>ATTAF</v>
      </c>
      <c r="L6430" t="str">
        <f>UPPER(anotacoes!H6430)</f>
        <v>DISPLACEMENT</v>
      </c>
      <c r="M6430" t="str">
        <f>IF(OR(L6430="ATTACK",L6430="FINTA"),"&lt;TECNICA&gt;",UPPER(anotacoes!I6430))</f>
        <v>2-3 STEP HESITANT RIGHT</v>
      </c>
      <c r="N6430" t="str">
        <f>IF(OR(L6430="ATTACK",L6430="FINTA"),UPPER(anotacoes!I6430),"")</f>
        <v/>
      </c>
      <c r="O6430" s="6" t="str">
        <f>IF(anotacoes!N6430=0,"",anotacoes!N6430)</f>
        <v/>
      </c>
      <c r="P6430" t="str">
        <f>IF(anotacoes!M6430=0,"",UPPER(anotacoes!M6430))</f>
        <v/>
      </c>
      <c r="Q6430" t="str">
        <f t="shared" si="201"/>
        <v>INSERT INTO CONVERSAO_LUTA_ACAO (cd_conversao, id_luta, sequencia, momento_inicio, momento_fim, quem_faz, quem_sofre, acao_tipo, acao, tecnica, direcao, pontuacao) VALUES (1, 92, 39, TRIM(' 00:05:36,362'), TRIM(' 00:05:42,489'), 'SCHMITT', 'ATTAF', 'DISPLACEMENT', '2-3 STEP HESITANT RIGHT', NULL, NULL, NULL)</v>
      </c>
      <c r="R6430" t="s">
        <v>10327</v>
      </c>
    </row>
    <row r="6431" spans="1:18" hidden="1" x14ac:dyDescent="0.25">
      <c r="A6431" s="7">
        <f>anotacoes!D6431</f>
        <v>40867</v>
      </c>
      <c r="B6431" t="str">
        <f>anotacoes!C6431</f>
        <v>GRAND PRIX AMSTERDAM 2011</v>
      </c>
      <c r="C6431" t="str">
        <f>anotacoes!E6431</f>
        <v>SCHMITT</v>
      </c>
      <c r="D6431" t="str">
        <f>anotacoes!F6431</f>
        <v>ATTAF</v>
      </c>
      <c r="E6431" t="s">
        <v>10325</v>
      </c>
      <c r="F6431">
        <f>anotacoes!A6431</f>
        <v>92</v>
      </c>
      <c r="G6431">
        <f>anotacoes!B6431</f>
        <v>40</v>
      </c>
      <c r="H6431" t="str">
        <f>anotacoes!K6431</f>
        <v xml:space="preserve"> 00:05:42,489</v>
      </c>
      <c r="I6431" t="str">
        <f>anotacoes!L6431</f>
        <v xml:space="preserve"> 00:05:47,807</v>
      </c>
      <c r="J6431" t="str">
        <f>IF(L6431="PAUSE",E6431,IF(anotacoes!G6435=conversao_anotacoes!C6431,conversao_anotacoes!C6431,conversao_anotacoes!D6431))</f>
        <v>SCHMITT</v>
      </c>
      <c r="K6431" t="str">
        <f t="shared" si="200"/>
        <v>ATTAF</v>
      </c>
      <c r="L6431" t="str">
        <f>UPPER(anotacoes!H6431)</f>
        <v>DISPLACEMENT</v>
      </c>
      <c r="M6431" t="str">
        <f>IF(OR(L6431="ATTACK",L6431="FINTA"),"&lt;TECNICA&gt;",UPPER(anotacoes!I6431))</f>
        <v>TRY TO GRIP WITH CONTACT</v>
      </c>
      <c r="N6431" t="str">
        <f>IF(OR(L6431="ATTACK",L6431="FINTA"),UPPER(anotacoes!I6431),"")</f>
        <v/>
      </c>
      <c r="O6431" s="6" t="str">
        <f>IF(anotacoes!N6431=0,"",anotacoes!N6431)</f>
        <v/>
      </c>
      <c r="P6431" t="str">
        <f>IF(anotacoes!M6431=0,"",UPPER(anotacoes!M6431))</f>
        <v/>
      </c>
      <c r="Q6431" t="str">
        <f t="shared" si="201"/>
        <v>INSERT INTO CONVERSAO_LUTA_ACAO (cd_conversao, id_luta, sequencia, momento_inicio, momento_fim, quem_faz, quem_sofre, acao_tipo, acao, tecnica, direcao, pontuacao) VALUES (1, 92, 40, TRIM(' 00:05:42,489'), TRIM(' 00:05:47,807'), 'SCHMITT', 'ATTAF', 'DISPLACEMENT', 'TRY TO GRIP WITH CONTACT', NULL, NULL, NULL)</v>
      </c>
      <c r="R6431" t="s">
        <v>10327</v>
      </c>
    </row>
    <row r="6432" spans="1:18" hidden="1" x14ac:dyDescent="0.25">
      <c r="A6432" s="7">
        <f>anotacoes!D6432</f>
        <v>40867</v>
      </c>
      <c r="B6432" t="str">
        <f>anotacoes!C6432</f>
        <v>GRAND PRIX AMSTERDAM 2011</v>
      </c>
      <c r="C6432" t="str">
        <f>anotacoes!E6432</f>
        <v>SCHMITT</v>
      </c>
      <c r="D6432" t="str">
        <f>anotacoes!F6432</f>
        <v>ATTAF</v>
      </c>
      <c r="E6432" t="s">
        <v>10325</v>
      </c>
      <c r="F6432">
        <f>anotacoes!A6432</f>
        <v>92</v>
      </c>
      <c r="G6432">
        <f>anotacoes!B6432</f>
        <v>41</v>
      </c>
      <c r="H6432" t="str">
        <f>anotacoes!K6432</f>
        <v xml:space="preserve"> 00:05:47,807</v>
      </c>
      <c r="I6432" t="str">
        <f>anotacoes!L6432</f>
        <v xml:space="preserve"> 00:05:51,554</v>
      </c>
      <c r="J6432" t="str">
        <f>IF(L6432="PAUSE",E6432,IF(anotacoes!G6436=conversao_anotacoes!C6432,conversao_anotacoes!C6432,conversao_anotacoes!D6432))</f>
        <v>SCHMITT</v>
      </c>
      <c r="K6432" t="str">
        <f t="shared" si="200"/>
        <v>ATTAF</v>
      </c>
      <c r="L6432" t="str">
        <f>UPPER(anotacoes!H6432)</f>
        <v>GRIP TIME</v>
      </c>
      <c r="M6432" t="str">
        <f>IF(OR(L6432="ATTACK",L6432="FINTA"),"&lt;TECNICA&gt;",UPPER(anotacoes!I6432))</f>
        <v>RIGHT SLEEVE LEFT SLEEVE</v>
      </c>
      <c r="N6432" t="str">
        <f>IF(OR(L6432="ATTACK",L6432="FINTA"),UPPER(anotacoes!I6432),"")</f>
        <v/>
      </c>
      <c r="O6432" s="6" t="str">
        <f>IF(anotacoes!N6432=0,"",anotacoes!N6432)</f>
        <v/>
      </c>
      <c r="P6432" t="str">
        <f>IF(anotacoes!M6432=0,"",UPPER(anotacoes!M6432))</f>
        <v/>
      </c>
      <c r="Q6432" t="str">
        <f t="shared" si="201"/>
        <v>INSERT INTO CONVERSAO_LUTA_ACAO (cd_conversao, id_luta, sequencia, momento_inicio, momento_fim, quem_faz, quem_sofre, acao_tipo, acao, tecnica, direcao, pontuacao) VALUES (1, 92, 41, TRIM(' 00:05:47,807'), TRIM(' 00:05:51,554'), 'SCHMITT', 'ATTAF', 'GRIP TIME', 'RIGHT SLEEVE LEFT SLEEVE', NULL, NULL, NULL)</v>
      </c>
      <c r="R6432" t="s">
        <v>10327</v>
      </c>
    </row>
    <row r="6433" spans="1:18" hidden="1" x14ac:dyDescent="0.25">
      <c r="A6433" s="7">
        <f>anotacoes!D6433</f>
        <v>40867</v>
      </c>
      <c r="B6433" t="str">
        <f>anotacoes!C6433</f>
        <v>GRAND PRIX AMSTERDAM 2011</v>
      </c>
      <c r="C6433" t="str">
        <f>anotacoes!E6433</f>
        <v>SCHMITT</v>
      </c>
      <c r="D6433" t="str">
        <f>anotacoes!F6433</f>
        <v>ATTAF</v>
      </c>
      <c r="E6433" t="s">
        <v>10325</v>
      </c>
      <c r="F6433">
        <f>anotacoes!A6433</f>
        <v>92</v>
      </c>
      <c r="G6433">
        <f>anotacoes!B6433</f>
        <v>42</v>
      </c>
      <c r="H6433" t="str">
        <f>anotacoes!K6433</f>
        <v xml:space="preserve"> 00:05:51,554</v>
      </c>
      <c r="I6433" t="str">
        <f>anotacoes!L6433</f>
        <v xml:space="preserve"> 00:05:56,523</v>
      </c>
      <c r="J6433" t="str">
        <f>IF(L6433="PAUSE",E6433,IF(anotacoes!G6437=conversao_anotacoes!C6433,conversao_anotacoes!C6433,conversao_anotacoes!D6433))</f>
        <v>SCHMITT</v>
      </c>
      <c r="K6433" t="str">
        <f t="shared" si="200"/>
        <v>ATTAF</v>
      </c>
      <c r="L6433" t="str">
        <f>UPPER(anotacoes!H6433)</f>
        <v>GRIP TIME</v>
      </c>
      <c r="M6433" t="str">
        <f>IF(OR(L6433="ATTACK",L6433="FINTA"),"&lt;TECNICA&gt;",UPPER(anotacoes!I6433))</f>
        <v>LEFT SLEEVE</v>
      </c>
      <c r="N6433" t="str">
        <f>IF(OR(L6433="ATTACK",L6433="FINTA"),UPPER(anotacoes!I6433),"")</f>
        <v/>
      </c>
      <c r="O6433" s="6" t="str">
        <f>IF(anotacoes!N6433=0,"",anotacoes!N6433)</f>
        <v/>
      </c>
      <c r="P6433" t="str">
        <f>IF(anotacoes!M6433=0,"",UPPER(anotacoes!M6433))</f>
        <v/>
      </c>
      <c r="Q6433" t="str">
        <f t="shared" si="201"/>
        <v>INSERT INTO CONVERSAO_LUTA_ACAO (cd_conversao, id_luta, sequencia, momento_inicio, momento_fim, quem_faz, quem_sofre, acao_tipo, acao, tecnica, direcao, pontuacao) VALUES (1, 92, 42, TRIM(' 00:05:51,554'), TRIM(' 00:05:56,523'), 'SCHMITT', 'ATTAF', 'GRIP TIME', 'LEFT SLEEVE', NULL, NULL, NULL)</v>
      </c>
      <c r="R6433" t="s">
        <v>10327</v>
      </c>
    </row>
    <row r="6434" spans="1:18" hidden="1" x14ac:dyDescent="0.25">
      <c r="A6434" s="7">
        <f>anotacoes!D6434</f>
        <v>40867</v>
      </c>
      <c r="B6434" t="str">
        <f>anotacoes!C6434</f>
        <v>GRAND PRIX AMSTERDAM 2011</v>
      </c>
      <c r="C6434" t="str">
        <f>anotacoes!E6434</f>
        <v>SCHMITT</v>
      </c>
      <c r="D6434" t="str">
        <f>anotacoes!F6434</f>
        <v>ATTAF</v>
      </c>
      <c r="E6434" t="s">
        <v>10325</v>
      </c>
      <c r="F6434">
        <f>anotacoes!A6434</f>
        <v>92</v>
      </c>
      <c r="G6434">
        <f>anotacoes!B6434</f>
        <v>43</v>
      </c>
      <c r="H6434" t="str">
        <f>anotacoes!K6434</f>
        <v xml:space="preserve"> 00:05:56,523</v>
      </c>
      <c r="I6434" t="str">
        <f>anotacoes!L6434</f>
        <v xml:space="preserve"> 00:06:49,453</v>
      </c>
      <c r="J6434" t="str">
        <f>IF(L6434="PAUSE",E6434,IF(anotacoes!G6438=conversao_anotacoes!C6434,conversao_anotacoes!C6434,conversao_anotacoes!D6434))</f>
        <v>SCHMITT</v>
      </c>
      <c r="K6434" t="str">
        <f t="shared" si="200"/>
        <v>ATTAF</v>
      </c>
      <c r="L6434" t="str">
        <f>UPPER(anotacoes!H6434)</f>
        <v>GRIP TIME</v>
      </c>
      <c r="M6434" t="str">
        <f>IF(OR(L6434="ATTACK",L6434="FINTA"),"&lt;TECNICA&gt;",UPPER(anotacoes!I6434))</f>
        <v>RIGHT SLEEVE LEFT SLEEVE</v>
      </c>
      <c r="N6434" t="str">
        <f>IF(OR(L6434="ATTACK",L6434="FINTA"),UPPER(anotacoes!I6434),"")</f>
        <v/>
      </c>
      <c r="O6434" s="6" t="str">
        <f>IF(anotacoes!N6434=0,"",anotacoes!N6434)</f>
        <v/>
      </c>
      <c r="P6434" t="str">
        <f>IF(anotacoes!M6434=0,"",UPPER(anotacoes!M6434))</f>
        <v/>
      </c>
      <c r="Q6434" t="str">
        <f t="shared" si="201"/>
        <v>INSERT INTO CONVERSAO_LUTA_ACAO (cd_conversao, id_luta, sequencia, momento_inicio, momento_fim, quem_faz, quem_sofre, acao_tipo, acao, tecnica, direcao, pontuacao) VALUES (1, 92, 43, TRIM(' 00:05:56,523'), TRIM(' 00:06:49,453'), 'SCHMITT', 'ATTAF', 'GRIP TIME', 'RIGHT SLEEVE LEFT SLEEVE', NULL, NULL, NULL)</v>
      </c>
      <c r="R6434" t="s">
        <v>10327</v>
      </c>
    </row>
    <row r="6435" spans="1:18" hidden="1" x14ac:dyDescent="0.25">
      <c r="A6435" s="7">
        <f>anotacoes!D6435</f>
        <v>40867</v>
      </c>
      <c r="B6435" t="str">
        <f>anotacoes!C6435</f>
        <v>GRAND PRIX AMSTERDAM 2011</v>
      </c>
      <c r="C6435" t="str">
        <f>anotacoes!E6435</f>
        <v>SCHMITT</v>
      </c>
      <c r="D6435" t="str">
        <f>anotacoes!F6435</f>
        <v>ATTAF</v>
      </c>
      <c r="E6435" t="s">
        <v>10325</v>
      </c>
      <c r="F6435">
        <f>anotacoes!A6435</f>
        <v>92</v>
      </c>
      <c r="G6435">
        <f>anotacoes!B6435</f>
        <v>44</v>
      </c>
      <c r="H6435" t="str">
        <f>anotacoes!K6435</f>
        <v xml:space="preserve"> 00:06:49,670</v>
      </c>
      <c r="I6435" t="str">
        <f>anotacoes!L6435</f>
        <v xml:space="preserve"> 00:07:03,411</v>
      </c>
      <c r="J6435" t="str">
        <f>IF(L6435="PAUSE",E6435,IF(anotacoes!G6439=conversao_anotacoes!C6435,conversao_anotacoes!C6435,conversao_anotacoes!D6435))</f>
        <v>SCHMITT</v>
      </c>
      <c r="K6435" t="str">
        <f t="shared" si="200"/>
        <v>ATTAF</v>
      </c>
      <c r="L6435" t="str">
        <f>UPPER(anotacoes!H6435)</f>
        <v>GRIP TIME</v>
      </c>
      <c r="M6435" t="str">
        <f>IF(OR(L6435="ATTACK",L6435="FINTA"),"&lt;TECNICA&gt;",UPPER(anotacoes!I6435))</f>
        <v>LEFT COLLAR</v>
      </c>
      <c r="N6435" t="str">
        <f>IF(OR(L6435="ATTACK",L6435="FINTA"),UPPER(anotacoes!I6435),"")</f>
        <v/>
      </c>
      <c r="O6435" s="6" t="str">
        <f>IF(anotacoes!N6435=0,"",anotacoes!N6435)</f>
        <v/>
      </c>
      <c r="P6435" t="str">
        <f>IF(anotacoes!M6435=0,"",UPPER(anotacoes!M6435))</f>
        <v/>
      </c>
      <c r="Q6435" t="str">
        <f t="shared" si="201"/>
        <v>INSERT INTO CONVERSAO_LUTA_ACAO (cd_conversao, id_luta, sequencia, momento_inicio, momento_fim, quem_faz, quem_sofre, acao_tipo, acao, tecnica, direcao, pontuacao) VALUES (1, 92, 44, TRIM(' 00:06:49,670'), TRIM(' 00:07:03,411'), 'SCHMITT', 'ATTAF', 'GRIP TIME', 'LEFT COLLAR', NULL, NULL, NULL)</v>
      </c>
      <c r="R6435" t="s">
        <v>10327</v>
      </c>
    </row>
    <row r="6436" spans="1:18" hidden="1" x14ac:dyDescent="0.25">
      <c r="A6436" s="7">
        <f>anotacoes!D6436</f>
        <v>40867</v>
      </c>
      <c r="B6436" t="str">
        <f>anotacoes!C6436</f>
        <v>GRAND PRIX AMSTERDAM 2011</v>
      </c>
      <c r="C6436" t="str">
        <f>anotacoes!E6436</f>
        <v>SCHMITT</v>
      </c>
      <c r="D6436" t="str">
        <f>anotacoes!F6436</f>
        <v>ATTAF</v>
      </c>
      <c r="E6436" t="s">
        <v>10325</v>
      </c>
      <c r="F6436">
        <f>anotacoes!A6436</f>
        <v>92</v>
      </c>
      <c r="G6436">
        <f>anotacoes!B6436</f>
        <v>45</v>
      </c>
      <c r="H6436" t="str">
        <f>anotacoes!K6436</f>
        <v xml:space="preserve"> 00:07:03,616</v>
      </c>
      <c r="I6436" t="str">
        <f>anotacoes!L6436</f>
        <v xml:space="preserve"> 00:07:12,336</v>
      </c>
      <c r="J6436" t="str">
        <f>IF(L6436="PAUSE",E6436,IF(anotacoes!G6440=conversao_anotacoes!C6436,conversao_anotacoes!C6436,conversao_anotacoes!D6436))</f>
        <v>SCHMITT</v>
      </c>
      <c r="K6436" t="str">
        <f t="shared" si="200"/>
        <v>ATTAF</v>
      </c>
      <c r="L6436" t="str">
        <f>UPPER(anotacoes!H6436)</f>
        <v>DISPLACEMENT</v>
      </c>
      <c r="M6436" t="str">
        <f>IF(OR(L6436="ATTACK",L6436="FINTA"),"&lt;TECNICA&gt;",UPPER(anotacoes!I6436))</f>
        <v>TRY TO GRIP WITH CONTACT</v>
      </c>
      <c r="N6436" t="str">
        <f>IF(OR(L6436="ATTACK",L6436="FINTA"),UPPER(anotacoes!I6436),"")</f>
        <v/>
      </c>
      <c r="O6436" s="6" t="str">
        <f>IF(anotacoes!N6436=0,"",anotacoes!N6436)</f>
        <v/>
      </c>
      <c r="P6436" t="str">
        <f>IF(anotacoes!M6436=0,"",UPPER(anotacoes!M6436))</f>
        <v/>
      </c>
      <c r="Q6436" t="str">
        <f t="shared" si="201"/>
        <v>INSERT INTO CONVERSAO_LUTA_ACAO (cd_conversao, id_luta, sequencia, momento_inicio, momento_fim, quem_faz, quem_sofre, acao_tipo, acao, tecnica, direcao, pontuacao) VALUES (1, 92, 45, TRIM(' 00:07:03,616'), TRIM(' 00:07:12,336'), 'SCHMITT', 'ATTAF', 'DISPLACEMENT', 'TRY TO GRIP WITH CONTACT', NULL, NULL, NULL)</v>
      </c>
      <c r="R6436" t="s">
        <v>10327</v>
      </c>
    </row>
    <row r="6437" spans="1:18" hidden="1" x14ac:dyDescent="0.25">
      <c r="A6437" s="7">
        <f>anotacoes!D6437</f>
        <v>40867</v>
      </c>
      <c r="B6437" t="str">
        <f>anotacoes!C6437</f>
        <v>GRAND PRIX AMSTERDAM 2011</v>
      </c>
      <c r="C6437" t="str">
        <f>anotacoes!E6437</f>
        <v>SCHMITT</v>
      </c>
      <c r="D6437" t="str">
        <f>anotacoes!F6437</f>
        <v>ATTAF</v>
      </c>
      <c r="E6437" t="s">
        <v>10325</v>
      </c>
      <c r="F6437">
        <f>anotacoes!A6437</f>
        <v>92</v>
      </c>
      <c r="G6437">
        <f>anotacoes!B6437</f>
        <v>46</v>
      </c>
      <c r="H6437" t="str">
        <f>anotacoes!K6437</f>
        <v xml:space="preserve"> 00:07:12,557</v>
      </c>
      <c r="I6437" t="str">
        <f>anotacoes!L6437</f>
        <v xml:space="preserve"> 00:07:26,297</v>
      </c>
      <c r="J6437" t="str">
        <f>IF(L6437="PAUSE",E6437,IF(anotacoes!G6441=conversao_anotacoes!C6437,conversao_anotacoes!C6437,conversao_anotacoes!D6437))</f>
        <v>&lt;ARBITRO_DESCONHECIDO&gt;</v>
      </c>
      <c r="K6437" t="str">
        <f t="shared" si="200"/>
        <v/>
      </c>
      <c r="L6437" t="str">
        <f>UPPER(anotacoes!H6437)</f>
        <v>PAUSE</v>
      </c>
      <c r="M6437" t="str">
        <f>IF(OR(L6437="ATTACK",L6437="FINTA"),"&lt;TECNICA&gt;",UPPER(anotacoes!I6437))</f>
        <v>&lt;NAO_CLASSIFICADO&gt;</v>
      </c>
      <c r="N6437" t="str">
        <f>IF(OR(L6437="ATTACK",L6437="FINTA"),UPPER(anotacoes!I6437),"")</f>
        <v/>
      </c>
      <c r="O6437" s="6" t="str">
        <f>IF(anotacoes!N6437=0,"",anotacoes!N6437)</f>
        <v/>
      </c>
      <c r="P6437" t="str">
        <f>IF(anotacoes!M6437=0,"",UPPER(anotacoes!M6437))</f>
        <v/>
      </c>
      <c r="Q6437" t="str">
        <f t="shared" si="201"/>
        <v>INSERT INTO CONVERSAO_LUTA_ACAO (cd_conversao, id_luta, sequencia, momento_inicio, momento_fim, quem_faz, quem_sofre, acao_tipo, acao, tecnica, direcao, pontuacao) VALUES (1, 92, 46, TRIM(' 00:07:12,557'), TRIM(' 00:07:26,297'), '&lt;ARBITRO_DESCONHECIDO&gt;', '', 'PAUSE', '&lt;NAO_CLASSIFICADO&gt;', NULL, NULL, NULL)</v>
      </c>
      <c r="R6437" t="s">
        <v>10327</v>
      </c>
    </row>
    <row r="6438" spans="1:18" hidden="1" x14ac:dyDescent="0.25">
      <c r="A6438" s="7">
        <f>anotacoes!D6438</f>
        <v>40867</v>
      </c>
      <c r="B6438" t="str">
        <f>anotacoes!C6438</f>
        <v>GRAND PRIX AMSTERDAM 2011</v>
      </c>
      <c r="C6438" t="str">
        <f>anotacoes!E6438</f>
        <v>SCHMITT</v>
      </c>
      <c r="D6438" t="str">
        <f>anotacoes!F6438</f>
        <v>ATTAF</v>
      </c>
      <c r="E6438" t="s">
        <v>10325</v>
      </c>
      <c r="F6438">
        <f>anotacoes!A6438</f>
        <v>92</v>
      </c>
      <c r="G6438">
        <f>anotacoes!B6438</f>
        <v>47</v>
      </c>
      <c r="H6438" t="str">
        <f>anotacoes!K6438</f>
        <v xml:space="preserve"> 00:07:26,511</v>
      </c>
      <c r="I6438" t="str">
        <f>anotacoes!L6438</f>
        <v xml:space="preserve"> 00:07:31,092</v>
      </c>
      <c r="J6438" t="str">
        <f>IF(L6438="PAUSE",E6438,IF(anotacoes!G6442=conversao_anotacoes!C6438,conversao_anotacoes!C6438,conversao_anotacoes!D6438))</f>
        <v>SCHMITT</v>
      </c>
      <c r="K6438" t="str">
        <f t="shared" si="200"/>
        <v>ATTAF</v>
      </c>
      <c r="L6438" t="str">
        <f>UPPER(anotacoes!H6438)</f>
        <v>DISPLACEMENT</v>
      </c>
      <c r="M6438" t="str">
        <f>IF(OR(L6438="ATTACK",L6438="FINTA"),"&lt;TECNICA&gt;",UPPER(anotacoes!I6438))</f>
        <v>2-3 STEP HESITANT RIGHT</v>
      </c>
      <c r="N6438" t="str">
        <f>IF(OR(L6438="ATTACK",L6438="FINTA"),UPPER(anotacoes!I6438),"")</f>
        <v/>
      </c>
      <c r="O6438" s="6" t="str">
        <f>IF(anotacoes!N6438=0,"",anotacoes!N6438)</f>
        <v/>
      </c>
      <c r="P6438" t="str">
        <f>IF(anotacoes!M6438=0,"",UPPER(anotacoes!M6438))</f>
        <v/>
      </c>
      <c r="Q6438" t="str">
        <f t="shared" si="201"/>
        <v>INSERT INTO CONVERSAO_LUTA_ACAO (cd_conversao, id_luta, sequencia, momento_inicio, momento_fim, quem_faz, quem_sofre, acao_tipo, acao, tecnica, direcao, pontuacao) VALUES (1, 92, 47, TRIM(' 00:07:26,511'), TRIM(' 00:07:31,092'), 'SCHMITT', 'ATTAF', 'DISPLACEMENT', '2-3 STEP HESITANT RIGHT', NULL, NULL, NULL)</v>
      </c>
      <c r="R6438" t="s">
        <v>10327</v>
      </c>
    </row>
    <row r="6439" spans="1:18" hidden="1" x14ac:dyDescent="0.25">
      <c r="A6439" s="7">
        <f>anotacoes!D6439</f>
        <v>40867</v>
      </c>
      <c r="B6439" t="str">
        <f>anotacoes!C6439</f>
        <v>GRAND PRIX AMSTERDAM 2011</v>
      </c>
      <c r="C6439" t="str">
        <f>anotacoes!E6439</f>
        <v>SCHMITT</v>
      </c>
      <c r="D6439" t="str">
        <f>anotacoes!F6439</f>
        <v>ATTAF</v>
      </c>
      <c r="E6439" t="s">
        <v>10325</v>
      </c>
      <c r="F6439">
        <f>anotacoes!A6439</f>
        <v>92</v>
      </c>
      <c r="G6439">
        <f>anotacoes!B6439</f>
        <v>48</v>
      </c>
      <c r="H6439" t="str">
        <f>anotacoes!K6439</f>
        <v xml:space="preserve"> 00:07:31,248</v>
      </c>
      <c r="I6439" t="str">
        <f>anotacoes!L6439</f>
        <v xml:space="preserve"> 00:07:32,816</v>
      </c>
      <c r="J6439" t="str">
        <f>IF(L6439="PAUSE",E6439,IF(anotacoes!G6443=conversao_anotacoes!C6439,conversao_anotacoes!C6439,conversao_anotacoes!D6439))</f>
        <v>SCHMITT</v>
      </c>
      <c r="K6439" t="str">
        <f t="shared" si="200"/>
        <v>ATTAF</v>
      </c>
      <c r="L6439" t="str">
        <f>UPPER(anotacoes!H6439)</f>
        <v>DISPLACEMENT</v>
      </c>
      <c r="M6439" t="str">
        <f>IF(OR(L6439="ATTACK",L6439="FINTA"),"&lt;TECNICA&gt;",UPPER(anotacoes!I6439))</f>
        <v>TRY TO GRIP WITH CONTACT</v>
      </c>
      <c r="N6439" t="str">
        <f>IF(OR(L6439="ATTACK",L6439="FINTA"),UPPER(anotacoes!I6439),"")</f>
        <v/>
      </c>
      <c r="O6439" s="6" t="str">
        <f>IF(anotacoes!N6439=0,"",anotacoes!N6439)</f>
        <v/>
      </c>
      <c r="P6439" t="str">
        <f>IF(anotacoes!M6439=0,"",UPPER(anotacoes!M6439))</f>
        <v/>
      </c>
      <c r="Q6439" t="str">
        <f t="shared" si="201"/>
        <v>INSERT INTO CONVERSAO_LUTA_ACAO (cd_conversao, id_luta, sequencia, momento_inicio, momento_fim, quem_faz, quem_sofre, acao_tipo, acao, tecnica, direcao, pontuacao) VALUES (1, 92, 48, TRIM(' 00:07:31,248'), TRIM(' 00:07:32,816'), 'SCHMITT', 'ATTAF', 'DISPLACEMENT', 'TRY TO GRIP WITH CONTACT', NULL, NULL, NULL)</v>
      </c>
      <c r="R6439" t="s">
        <v>10327</v>
      </c>
    </row>
    <row r="6440" spans="1:18" hidden="1" x14ac:dyDescent="0.25">
      <c r="A6440" s="7">
        <f>anotacoes!D6440</f>
        <v>40867</v>
      </c>
      <c r="B6440" t="str">
        <f>anotacoes!C6440</f>
        <v>GRAND PRIX AMSTERDAM 2011</v>
      </c>
      <c r="C6440" t="str">
        <f>anotacoes!E6440</f>
        <v>SCHMITT</v>
      </c>
      <c r="D6440" t="str">
        <f>anotacoes!F6440</f>
        <v>ATTAF</v>
      </c>
      <c r="E6440" t="s">
        <v>10325</v>
      </c>
      <c r="F6440">
        <f>anotacoes!A6440</f>
        <v>92</v>
      </c>
      <c r="G6440">
        <f>anotacoes!B6440</f>
        <v>49</v>
      </c>
      <c r="H6440" t="str">
        <f>anotacoes!K6440</f>
        <v xml:space="preserve"> 00:07:32,816</v>
      </c>
      <c r="I6440" t="str">
        <f>anotacoes!L6440</f>
        <v xml:space="preserve"> 00:07:38,136</v>
      </c>
      <c r="J6440" t="str">
        <f>IF(L6440="PAUSE",E6440,IF(anotacoes!G6444=conversao_anotacoes!C6440,conversao_anotacoes!C6440,conversao_anotacoes!D6440))</f>
        <v>SCHMITT</v>
      </c>
      <c r="K6440" t="str">
        <f t="shared" si="200"/>
        <v>ATTAF</v>
      </c>
      <c r="L6440" t="str">
        <f>UPPER(anotacoes!H6440)</f>
        <v>GRIP TIME</v>
      </c>
      <c r="M6440" t="str">
        <f>IF(OR(L6440="ATTACK",L6440="FINTA"),"&lt;TECNICA&gt;",UPPER(anotacoes!I6440))</f>
        <v>LEFT COLLAR RIGHT SLEEVE</v>
      </c>
      <c r="N6440" t="str">
        <f>IF(OR(L6440="ATTACK",L6440="FINTA"),UPPER(anotacoes!I6440),"")</f>
        <v/>
      </c>
      <c r="O6440" s="6" t="str">
        <f>IF(anotacoes!N6440=0,"",anotacoes!N6440)</f>
        <v/>
      </c>
      <c r="P6440" t="str">
        <f>IF(anotacoes!M6440=0,"",UPPER(anotacoes!M6440))</f>
        <v/>
      </c>
      <c r="Q6440" t="str">
        <f t="shared" si="201"/>
        <v>INSERT INTO CONVERSAO_LUTA_ACAO (cd_conversao, id_luta, sequencia, momento_inicio, momento_fim, quem_faz, quem_sofre, acao_tipo, acao, tecnica, direcao, pontuacao) VALUES (1, 92, 49, TRIM(' 00:07:32,816'), TRIM(' 00:07:38,136'), 'SCHMITT', 'ATTAF', 'GRIP TIME', 'LEFT COLLAR RIGHT SLEEVE', NULL, NULL, NULL)</v>
      </c>
      <c r="R6440" t="s">
        <v>10327</v>
      </c>
    </row>
    <row r="6441" spans="1:18" hidden="1" x14ac:dyDescent="0.25">
      <c r="A6441" s="7">
        <f>anotacoes!D6441</f>
        <v>40867</v>
      </c>
      <c r="B6441" t="str">
        <f>anotacoes!C6441</f>
        <v>GRAND PRIX AMSTERDAM 2011</v>
      </c>
      <c r="C6441" t="str">
        <f>anotacoes!E6441</f>
        <v>SCHMITT</v>
      </c>
      <c r="D6441" t="str">
        <f>anotacoes!F6441</f>
        <v>ATTAF</v>
      </c>
      <c r="E6441" t="s">
        <v>10325</v>
      </c>
      <c r="F6441">
        <f>anotacoes!A6441</f>
        <v>92</v>
      </c>
      <c r="G6441">
        <f>anotacoes!B6441</f>
        <v>50</v>
      </c>
      <c r="H6441" t="str">
        <f>anotacoes!K6441</f>
        <v xml:space="preserve"> 00:07:38,136</v>
      </c>
      <c r="I6441" t="str">
        <f>anotacoes!L6441</f>
        <v xml:space="preserve"> 00:08:25,302</v>
      </c>
      <c r="J6441" t="str">
        <f>IF(L6441="PAUSE",E6441,IF(anotacoes!G6445=conversao_anotacoes!C6441,conversao_anotacoes!C6441,conversao_anotacoes!D6441))</f>
        <v>SCHMITT</v>
      </c>
      <c r="K6441" t="str">
        <f t="shared" si="200"/>
        <v>ATTAF</v>
      </c>
      <c r="L6441" t="str">
        <f>UPPER(anotacoes!H6441)</f>
        <v>GRIP TIME</v>
      </c>
      <c r="M6441" t="str">
        <f>IF(OR(L6441="ATTACK",L6441="FINTA"),"&lt;TECNICA&gt;",UPPER(anotacoes!I6441))</f>
        <v>LEFT COLLAR</v>
      </c>
      <c r="N6441" t="str">
        <f>IF(OR(L6441="ATTACK",L6441="FINTA"),UPPER(anotacoes!I6441),"")</f>
        <v/>
      </c>
      <c r="O6441" s="6" t="str">
        <f>IF(anotacoes!N6441=0,"",anotacoes!N6441)</f>
        <v/>
      </c>
      <c r="P6441" t="str">
        <f>IF(anotacoes!M6441=0,"",UPPER(anotacoes!M6441))</f>
        <v/>
      </c>
      <c r="Q6441" t="str">
        <f t="shared" si="201"/>
        <v>INSERT INTO CONVERSAO_LUTA_ACAO (cd_conversao, id_luta, sequencia, momento_inicio, momento_fim, quem_faz, quem_sofre, acao_tipo, acao, tecnica, direcao, pontuacao) VALUES (1, 92, 50, TRIM(' 00:07:38,136'), TRIM(' 00:08:25,302'), 'SCHMITT', 'ATTAF', 'GRIP TIME', 'LEFT COLLAR', NULL, NULL, NULL)</v>
      </c>
      <c r="R6441" t="s">
        <v>10327</v>
      </c>
    </row>
    <row r="6442" spans="1:18" hidden="1" x14ac:dyDescent="0.25">
      <c r="A6442" s="7">
        <f>anotacoes!D6442</f>
        <v>40867</v>
      </c>
      <c r="B6442" t="str">
        <f>anotacoes!C6442</f>
        <v>GRAND PRIX AMSTERDAM 2011</v>
      </c>
      <c r="C6442" t="str">
        <f>anotacoes!E6442</f>
        <v>SCHMITT</v>
      </c>
      <c r="D6442" t="str">
        <f>anotacoes!F6442</f>
        <v>ATTAF</v>
      </c>
      <c r="E6442" t="s">
        <v>10325</v>
      </c>
      <c r="F6442">
        <f>anotacoes!A6442</f>
        <v>92</v>
      </c>
      <c r="G6442">
        <f>anotacoes!B6442</f>
        <v>51</v>
      </c>
      <c r="H6442" t="str">
        <f>anotacoes!K6442</f>
        <v xml:space="preserve"> 00:08:25,302</v>
      </c>
      <c r="I6442" t="str">
        <f>anotacoes!L6442</f>
        <v xml:space="preserve"> 00:08:25,851</v>
      </c>
      <c r="J6442" t="str">
        <f>IF(L6442="PAUSE",E6442,IF(anotacoes!G6446=conversao_anotacoes!C6442,conversao_anotacoes!C6442,conversao_anotacoes!D6442))</f>
        <v>SCHMITT</v>
      </c>
      <c r="K6442" t="str">
        <f t="shared" si="200"/>
        <v>ATTAF</v>
      </c>
      <c r="L6442" t="str">
        <f>UPPER(anotacoes!H6442)</f>
        <v>ATTACK</v>
      </c>
      <c r="M6442" t="str">
        <f>IF(OR(L6442="ATTACK",L6442="FINTA"),"&lt;TECNICA&gt;",UPPER(anotacoes!I6442))</f>
        <v>&lt;TECNICA&gt;</v>
      </c>
      <c r="N6442" t="str">
        <f>IF(OR(L6442="ATTACK",L6442="FINTA"),UPPER(anotacoes!I6442),"")</f>
        <v>SEOI NAGE</v>
      </c>
      <c r="O6442" s="6">
        <f>IF(anotacoes!N6442=0,"",anotacoes!N6442)</f>
        <v>6</v>
      </c>
      <c r="P6442" t="str">
        <f>IF(anotacoes!M6442=0,"",UPPER(anotacoes!M6442))</f>
        <v/>
      </c>
      <c r="Q6442" t="str">
        <f t="shared" si="201"/>
        <v>INSERT INTO CONVERSAO_LUTA_ACAO (cd_conversao, id_luta, sequencia, momento_inicio, momento_fim, quem_faz, quem_sofre, acao_tipo, acao, tecnica, direcao, pontuacao) VALUES (1, 92, 51, TRIM(' 00:08:25,302'), TRIM(' 00:08:25,851'), 'SCHMITT', 'ATTAF', 'ATTACK', '&lt;TECNICA&gt;', 'SEOI NAGE', 6, NULL)</v>
      </c>
      <c r="R6442" t="s">
        <v>10327</v>
      </c>
    </row>
    <row r="6443" spans="1:18" hidden="1" x14ac:dyDescent="0.25">
      <c r="A6443" s="7">
        <f>anotacoes!D6443</f>
        <v>40867</v>
      </c>
      <c r="B6443" t="str">
        <f>anotacoes!C6443</f>
        <v>GRAND PRIX AMSTERDAM 2011</v>
      </c>
      <c r="C6443" t="str">
        <f>anotacoes!E6443</f>
        <v>SCHMITT</v>
      </c>
      <c r="D6443" t="str">
        <f>anotacoes!F6443</f>
        <v>ATTAF</v>
      </c>
      <c r="E6443" t="s">
        <v>10325</v>
      </c>
      <c r="F6443">
        <f>anotacoes!A6443</f>
        <v>92</v>
      </c>
      <c r="G6443">
        <f>anotacoes!B6443</f>
        <v>52</v>
      </c>
      <c r="H6443" t="str">
        <f>anotacoes!K6443</f>
        <v xml:space="preserve"> 00:08:25,851</v>
      </c>
      <c r="I6443" t="str">
        <f>anotacoes!L6443</f>
        <v xml:space="preserve"> 00:08:29,156</v>
      </c>
      <c r="J6443" t="str">
        <f>IF(L6443="PAUSE",E6443,IF(anotacoes!G6447=conversao_anotacoes!C6443,conversao_anotacoes!C6443,conversao_anotacoes!D6443))</f>
        <v>SCHMITT</v>
      </c>
      <c r="K6443" t="str">
        <f t="shared" si="200"/>
        <v>ATTAF</v>
      </c>
      <c r="L6443" t="str">
        <f>UPPER(anotacoes!H6443)</f>
        <v>TRANSITION</v>
      </c>
      <c r="M6443" t="str">
        <f>IF(OR(L6443="ATTACK",L6443="FINTA"),"&lt;TECNICA&gt;",UPPER(anotacoes!I6443))</f>
        <v>WITHOUT ATTACK</v>
      </c>
      <c r="N6443" t="str">
        <f>IF(OR(L6443="ATTACK",L6443="FINTA"),UPPER(anotacoes!I6443),"")</f>
        <v/>
      </c>
      <c r="O6443" s="6" t="str">
        <f>IF(anotacoes!N6443=0,"",anotacoes!N6443)</f>
        <v/>
      </c>
      <c r="P6443" t="str">
        <f>IF(anotacoes!M6443=0,"",UPPER(anotacoes!M6443))</f>
        <v/>
      </c>
      <c r="Q6443" t="str">
        <f t="shared" si="201"/>
        <v>INSERT INTO CONVERSAO_LUTA_ACAO (cd_conversao, id_luta, sequencia, momento_inicio, momento_fim, quem_faz, quem_sofre, acao_tipo, acao, tecnica, direcao, pontuacao) VALUES (1, 92, 52, TRIM(' 00:08:25,851'), TRIM(' 00:08:29,156'), 'SCHMITT', 'ATTAF', 'TRANSITION', 'WITHOUT ATTACK', NULL, NULL, NULL)</v>
      </c>
      <c r="R6443" t="s">
        <v>10327</v>
      </c>
    </row>
    <row r="6444" spans="1:18" hidden="1" x14ac:dyDescent="0.25">
      <c r="A6444" s="7">
        <f>anotacoes!D6444</f>
        <v>40867</v>
      </c>
      <c r="B6444" t="str">
        <f>anotacoes!C6444</f>
        <v>GRAND PRIX AMSTERDAM 2011</v>
      </c>
      <c r="C6444" t="str">
        <f>anotacoes!E6444</f>
        <v>SCHMITT</v>
      </c>
      <c r="D6444" t="str">
        <f>anotacoes!F6444</f>
        <v>ATTAF</v>
      </c>
      <c r="E6444" t="s">
        <v>10325</v>
      </c>
      <c r="F6444">
        <f>anotacoes!A6444</f>
        <v>92</v>
      </c>
      <c r="G6444">
        <f>anotacoes!B6444</f>
        <v>53</v>
      </c>
      <c r="H6444" t="str">
        <f>anotacoes!K6444</f>
        <v xml:space="preserve"> 00:08:29,353</v>
      </c>
      <c r="I6444" t="str">
        <f>anotacoes!L6444</f>
        <v xml:space="preserve"> 00:08:30,852</v>
      </c>
      <c r="J6444" t="str">
        <f>IF(L6444="PAUSE",E6444,IF(anotacoes!G6448=conversao_anotacoes!C6444,conversao_anotacoes!C6444,conversao_anotacoes!D6444))</f>
        <v>SCHMITT</v>
      </c>
      <c r="K6444" t="str">
        <f t="shared" si="200"/>
        <v>ATTAF</v>
      </c>
      <c r="L6444" t="str">
        <f>UPPER(anotacoes!H6444)</f>
        <v>GROUNDWORK COMBAT</v>
      </c>
      <c r="M6444" t="str">
        <f>IF(OR(L6444="ATTACK",L6444="FINTA"),"&lt;TECNICA&gt;",UPPER(anotacoes!I6444))</f>
        <v>&lt;LUTA_SOLO&gt;</v>
      </c>
      <c r="N6444" t="str">
        <f>IF(OR(L6444="ATTACK",L6444="FINTA"),UPPER(anotacoes!I6444),"")</f>
        <v/>
      </c>
      <c r="O6444" s="6" t="str">
        <f>IF(anotacoes!N6444=0,"",anotacoes!N6444)</f>
        <v/>
      </c>
      <c r="P6444" t="str">
        <f>IF(anotacoes!M6444=0,"",UPPER(anotacoes!M6444))</f>
        <v/>
      </c>
      <c r="Q6444" t="str">
        <f t="shared" si="201"/>
        <v>INSERT INTO CONVERSAO_LUTA_ACAO (cd_conversao, id_luta, sequencia, momento_inicio, momento_fim, quem_faz, quem_sofre, acao_tipo, acao, tecnica, direcao, pontuacao) VALUES (1, 92, 53, TRIM(' 00:08:29,353'), TRIM(' 00:08:30,852'), 'SCHMITT', 'ATTAF', 'GROUNDWORK COMBAT', '&lt;LUTA_SOLO&gt;', NULL, NULL, NULL)</v>
      </c>
      <c r="R6444" t="s">
        <v>10327</v>
      </c>
    </row>
    <row r="6445" spans="1:18" hidden="1" x14ac:dyDescent="0.25">
      <c r="A6445" s="7">
        <f>anotacoes!D6445</f>
        <v>40867</v>
      </c>
      <c r="B6445" t="str">
        <f>anotacoes!C6445</f>
        <v>GRAND PRIX AMSTERDAM 2011</v>
      </c>
      <c r="C6445" t="str">
        <f>anotacoes!E6445</f>
        <v>SCHMITT</v>
      </c>
      <c r="D6445" t="str">
        <f>anotacoes!F6445</f>
        <v>ATTAF</v>
      </c>
      <c r="E6445" t="s">
        <v>10325</v>
      </c>
      <c r="F6445">
        <f>anotacoes!A6445</f>
        <v>92</v>
      </c>
      <c r="G6445">
        <f>anotacoes!B6445</f>
        <v>54</v>
      </c>
      <c r="H6445" t="str">
        <f>anotacoes!K6445</f>
        <v xml:space="preserve"> 00:08:31,015</v>
      </c>
      <c r="I6445" t="str">
        <f>anotacoes!L6445</f>
        <v xml:space="preserve"> 00:08:35,878</v>
      </c>
      <c r="J6445" t="str">
        <f>IF(L6445="PAUSE",E6445,IF(anotacoes!G6449=conversao_anotacoes!C6445,conversao_anotacoes!C6445,conversao_anotacoes!D6445))</f>
        <v>&lt;ARBITRO_DESCONHECIDO&gt;</v>
      </c>
      <c r="K6445" t="str">
        <f t="shared" si="200"/>
        <v/>
      </c>
      <c r="L6445" t="str">
        <f>UPPER(anotacoes!H6445)</f>
        <v>PAUSE</v>
      </c>
      <c r="M6445" t="str">
        <f>IF(OR(L6445="ATTACK",L6445="FINTA"),"&lt;TECNICA&gt;",UPPER(anotacoes!I6445))</f>
        <v>&lt;NAO_CLASSIFICADO&gt;</v>
      </c>
      <c r="N6445" t="str">
        <f>IF(OR(L6445="ATTACK",L6445="FINTA"),UPPER(anotacoes!I6445),"")</f>
        <v/>
      </c>
      <c r="O6445" s="6" t="str">
        <f>IF(anotacoes!N6445=0,"",anotacoes!N6445)</f>
        <v/>
      </c>
      <c r="P6445" t="str">
        <f>IF(anotacoes!M6445=0,"",UPPER(anotacoes!M6445))</f>
        <v/>
      </c>
      <c r="Q6445" t="str">
        <f t="shared" si="201"/>
        <v>INSERT INTO CONVERSAO_LUTA_ACAO (cd_conversao, id_luta, sequencia, momento_inicio, momento_fim, quem_faz, quem_sofre, acao_tipo, acao, tecnica, direcao, pontuacao) VALUES (1, 92, 54, TRIM(' 00:08:31,015'), TRIM(' 00:08:35,878'), '&lt;ARBITRO_DESCONHECIDO&gt;', '', 'PAUSE', '&lt;NAO_CLASSIFICADO&gt;', NULL, NULL, NULL)</v>
      </c>
      <c r="R6445" t="s">
        <v>10327</v>
      </c>
    </row>
    <row r="6446" spans="1:18" hidden="1" x14ac:dyDescent="0.25">
      <c r="A6446" s="7">
        <f>anotacoes!D6446</f>
        <v>40867</v>
      </c>
      <c r="B6446" t="str">
        <f>anotacoes!C6446</f>
        <v>GRAND PRIX AMSTERDAM 2011</v>
      </c>
      <c r="C6446" t="str">
        <f>anotacoes!E6446</f>
        <v>SCHMITT</v>
      </c>
      <c r="D6446" t="str">
        <f>anotacoes!F6446</f>
        <v>ATTAF</v>
      </c>
      <c r="E6446" t="s">
        <v>10325</v>
      </c>
      <c r="F6446">
        <f>anotacoes!A6446</f>
        <v>92</v>
      </c>
      <c r="G6446">
        <f>anotacoes!B6446</f>
        <v>55</v>
      </c>
      <c r="H6446" t="str">
        <f>anotacoes!K6446</f>
        <v xml:space="preserve"> 00:08:36,085</v>
      </c>
      <c r="I6446" t="str">
        <f>anotacoes!L6446</f>
        <v xml:space="preserve"> 00:08:40,293</v>
      </c>
      <c r="J6446" t="str">
        <f>IF(L6446="PAUSE",E6446,IF(anotacoes!G6450=conversao_anotacoes!C6446,conversao_anotacoes!C6446,conversao_anotacoes!D6446))</f>
        <v>SCHMITT</v>
      </c>
      <c r="K6446" t="str">
        <f t="shared" si="200"/>
        <v>ATTAF</v>
      </c>
      <c r="L6446" t="str">
        <f>UPPER(anotacoes!H6446)</f>
        <v>DISPLACEMENT</v>
      </c>
      <c r="M6446" t="str">
        <f>IF(OR(L6446="ATTACK",L6446="FINTA"),"&lt;TECNICA&gt;",UPPER(anotacoes!I6446))</f>
        <v>2-3 STEP HESITANT RIGHT</v>
      </c>
      <c r="N6446" t="str">
        <f>IF(OR(L6446="ATTACK",L6446="FINTA"),UPPER(anotacoes!I6446),"")</f>
        <v/>
      </c>
      <c r="O6446" s="6" t="str">
        <f>IF(anotacoes!N6446=0,"",anotacoes!N6446)</f>
        <v/>
      </c>
      <c r="P6446" t="str">
        <f>IF(anotacoes!M6446=0,"",UPPER(anotacoes!M6446))</f>
        <v/>
      </c>
      <c r="Q6446" t="str">
        <f t="shared" si="201"/>
        <v>INSERT INTO CONVERSAO_LUTA_ACAO (cd_conversao, id_luta, sequencia, momento_inicio, momento_fim, quem_faz, quem_sofre, acao_tipo, acao, tecnica, direcao, pontuacao) VALUES (1, 92, 55, TRIM(' 00:08:36,085'), TRIM(' 00:08:40,293'), 'SCHMITT', 'ATTAF', 'DISPLACEMENT', '2-3 STEP HESITANT RIGHT', NULL, NULL, NULL)</v>
      </c>
      <c r="R6446" t="s">
        <v>10327</v>
      </c>
    </row>
    <row r="6447" spans="1:18" hidden="1" x14ac:dyDescent="0.25">
      <c r="A6447" s="7">
        <f>anotacoes!D6447</f>
        <v>40867</v>
      </c>
      <c r="B6447" t="str">
        <f>anotacoes!C6447</f>
        <v>GRAND PRIX AMSTERDAM 2011</v>
      </c>
      <c r="C6447" t="str">
        <f>anotacoes!E6447</f>
        <v>SCHMITT</v>
      </c>
      <c r="D6447" t="str">
        <f>anotacoes!F6447</f>
        <v>ATTAF</v>
      </c>
      <c r="E6447" t="s">
        <v>10325</v>
      </c>
      <c r="F6447">
        <f>anotacoes!A6447</f>
        <v>92</v>
      </c>
      <c r="G6447">
        <f>anotacoes!B6447</f>
        <v>56</v>
      </c>
      <c r="H6447" t="str">
        <f>anotacoes!K6447</f>
        <v xml:space="preserve"> 00:08:40,501</v>
      </c>
      <c r="I6447" t="str">
        <f>anotacoes!L6447</f>
        <v xml:space="preserve"> 00:08:43,133</v>
      </c>
      <c r="J6447" t="str">
        <f>IF(L6447="PAUSE",E6447,IF(anotacoes!G6451=conversao_anotacoes!C6447,conversao_anotacoes!C6447,conversao_anotacoes!D6447))</f>
        <v>SCHMITT</v>
      </c>
      <c r="K6447" t="str">
        <f t="shared" si="200"/>
        <v>ATTAF</v>
      </c>
      <c r="L6447" t="str">
        <f>UPPER(anotacoes!H6447)</f>
        <v>DISPLACEMENT</v>
      </c>
      <c r="M6447" t="str">
        <f>IF(OR(L6447="ATTACK",L6447="FINTA"),"&lt;TECNICA&gt;",UPPER(anotacoes!I6447))</f>
        <v>TRY TO GRIP WITH CONTACT</v>
      </c>
      <c r="N6447" t="str">
        <f>IF(OR(L6447="ATTACK",L6447="FINTA"),UPPER(anotacoes!I6447),"")</f>
        <v/>
      </c>
      <c r="O6447" s="6" t="str">
        <f>IF(anotacoes!N6447=0,"",anotacoes!N6447)</f>
        <v/>
      </c>
      <c r="P6447" t="str">
        <f>IF(anotacoes!M6447=0,"",UPPER(anotacoes!M6447))</f>
        <v/>
      </c>
      <c r="Q6447" t="str">
        <f t="shared" si="201"/>
        <v>INSERT INTO CONVERSAO_LUTA_ACAO (cd_conversao, id_luta, sequencia, momento_inicio, momento_fim, quem_faz, quem_sofre, acao_tipo, acao, tecnica, direcao, pontuacao) VALUES (1, 92, 56, TRIM(' 00:08:40,501'), TRIM(' 00:08:43,133'), 'SCHMITT', 'ATTAF', 'DISPLACEMENT', 'TRY TO GRIP WITH CONTACT', NULL, NULL, NULL)</v>
      </c>
      <c r="R6447" t="s">
        <v>10327</v>
      </c>
    </row>
    <row r="6448" spans="1:18" hidden="1" x14ac:dyDescent="0.25">
      <c r="A6448" s="7">
        <f>anotacoes!D6448</f>
        <v>40867</v>
      </c>
      <c r="B6448" t="str">
        <f>anotacoes!C6448</f>
        <v>GRAND PRIX AMSTERDAM 2011</v>
      </c>
      <c r="C6448" t="str">
        <f>anotacoes!E6448</f>
        <v>SCHMITT</v>
      </c>
      <c r="D6448" t="str">
        <f>anotacoes!F6448</f>
        <v>ATTAF</v>
      </c>
      <c r="E6448" t="s">
        <v>10325</v>
      </c>
      <c r="F6448">
        <f>anotacoes!A6448</f>
        <v>92</v>
      </c>
      <c r="G6448">
        <f>anotacoes!B6448</f>
        <v>57</v>
      </c>
      <c r="H6448" t="str">
        <f>anotacoes!K6448</f>
        <v xml:space="preserve"> 00:08:43,335</v>
      </c>
      <c r="I6448" t="str">
        <f>anotacoes!L6448</f>
        <v xml:space="preserve"> 00:08:45,982</v>
      </c>
      <c r="J6448" t="str">
        <f>IF(L6448="PAUSE",E6448,IF(anotacoes!G6452=conversao_anotacoes!C6448,conversao_anotacoes!C6448,conversao_anotacoes!D6448))</f>
        <v>SCHMITT</v>
      </c>
      <c r="K6448" t="str">
        <f t="shared" si="200"/>
        <v>ATTAF</v>
      </c>
      <c r="L6448" t="str">
        <f>UPPER(anotacoes!H6448)</f>
        <v>GRIP TIME</v>
      </c>
      <c r="M6448" t="str">
        <f>IF(OR(L6448="ATTACK",L6448="FINTA"),"&lt;TECNICA&gt;",UPPER(anotacoes!I6448))</f>
        <v>LEFT COLLAR</v>
      </c>
      <c r="N6448" t="str">
        <f>IF(OR(L6448="ATTACK",L6448="FINTA"),UPPER(anotacoes!I6448),"")</f>
        <v/>
      </c>
      <c r="O6448" s="6" t="str">
        <f>IF(anotacoes!N6448=0,"",anotacoes!N6448)</f>
        <v/>
      </c>
      <c r="P6448" t="str">
        <f>IF(anotacoes!M6448=0,"",UPPER(anotacoes!M6448))</f>
        <v/>
      </c>
      <c r="Q6448" t="str">
        <f t="shared" si="201"/>
        <v>INSERT INTO CONVERSAO_LUTA_ACAO (cd_conversao, id_luta, sequencia, momento_inicio, momento_fim, quem_faz, quem_sofre, acao_tipo, acao, tecnica, direcao, pontuacao) VALUES (1, 92, 57, TRIM(' 00:08:43,335'), TRIM(' 00:08:45,982'), 'SCHMITT', 'ATTAF', 'GRIP TIME', 'LEFT COLLAR', NULL, NULL, NULL)</v>
      </c>
      <c r="R6448" t="s">
        <v>10327</v>
      </c>
    </row>
    <row r="6449" spans="1:18" hidden="1" x14ac:dyDescent="0.25">
      <c r="A6449" s="7">
        <f>anotacoes!D6449</f>
        <v>40867</v>
      </c>
      <c r="B6449" t="str">
        <f>anotacoes!C6449</f>
        <v>GRAND PRIX AMSTERDAM 2011</v>
      </c>
      <c r="C6449" t="str">
        <f>anotacoes!E6449</f>
        <v>SCHMITT</v>
      </c>
      <c r="D6449" t="str">
        <f>anotacoes!F6449</f>
        <v>ATTAF</v>
      </c>
      <c r="E6449" t="s">
        <v>10325</v>
      </c>
      <c r="F6449">
        <f>anotacoes!A6449</f>
        <v>92</v>
      </c>
      <c r="G6449">
        <f>anotacoes!B6449</f>
        <v>58</v>
      </c>
      <c r="H6449" t="str">
        <f>anotacoes!K6449</f>
        <v xml:space="preserve"> 00:08:45,982</v>
      </c>
      <c r="I6449" t="str">
        <f>anotacoes!L6449</f>
        <v xml:space="preserve"> 00:09:01,210</v>
      </c>
      <c r="J6449" t="str">
        <f>IF(L6449="PAUSE",E6449,IF(anotacoes!G6453=conversao_anotacoes!C6449,conversao_anotacoes!C6449,conversao_anotacoes!D6449))</f>
        <v>SCHMITT</v>
      </c>
      <c r="K6449" t="str">
        <f t="shared" si="200"/>
        <v>ATTAF</v>
      </c>
      <c r="L6449" t="str">
        <f>UPPER(anotacoes!H6449)</f>
        <v>DISPLACEMENT</v>
      </c>
      <c r="M6449" t="str">
        <f>IF(OR(L6449="ATTACK",L6449="FINTA"),"&lt;TECNICA&gt;",UPPER(anotacoes!I6449))</f>
        <v>TRY TO GRIP WITH CONTACT</v>
      </c>
      <c r="N6449" t="str">
        <f>IF(OR(L6449="ATTACK",L6449="FINTA"),UPPER(anotacoes!I6449),"")</f>
        <v/>
      </c>
      <c r="O6449" s="6" t="str">
        <f>IF(anotacoes!N6449=0,"",anotacoes!N6449)</f>
        <v/>
      </c>
      <c r="P6449" t="str">
        <f>IF(anotacoes!M6449=0,"",UPPER(anotacoes!M6449))</f>
        <v/>
      </c>
      <c r="Q6449" t="str">
        <f t="shared" si="201"/>
        <v>INSERT INTO CONVERSAO_LUTA_ACAO (cd_conversao, id_luta, sequencia, momento_inicio, momento_fim, quem_faz, quem_sofre, acao_tipo, acao, tecnica, direcao, pontuacao) VALUES (1, 92, 58, TRIM(' 00:08:45,982'), TRIM(' 00:09:01,210'), 'SCHMITT', 'ATTAF', 'DISPLACEMENT', 'TRY TO GRIP WITH CONTACT', NULL, NULL, NULL)</v>
      </c>
      <c r="R6449" t="s">
        <v>10327</v>
      </c>
    </row>
    <row r="6450" spans="1:18" hidden="1" x14ac:dyDescent="0.25">
      <c r="A6450" s="7">
        <f>anotacoes!D6450</f>
        <v>40867</v>
      </c>
      <c r="B6450" t="str">
        <f>anotacoes!C6450</f>
        <v>GRAND PRIX AMSTERDAM 2011</v>
      </c>
      <c r="C6450" t="str">
        <f>anotacoes!E6450</f>
        <v>SCHMITT</v>
      </c>
      <c r="D6450" t="str">
        <f>anotacoes!F6450</f>
        <v>ATTAF</v>
      </c>
      <c r="E6450" t="s">
        <v>10325</v>
      </c>
      <c r="F6450">
        <f>anotacoes!A6450</f>
        <v>92</v>
      </c>
      <c r="G6450">
        <f>anotacoes!B6450</f>
        <v>59</v>
      </c>
      <c r="H6450" t="str">
        <f>anotacoes!K6450</f>
        <v xml:space="preserve"> 00:09:01,405</v>
      </c>
      <c r="I6450" t="str">
        <f>anotacoes!L6450</f>
        <v xml:space="preserve"> 00:09:07,413</v>
      </c>
      <c r="J6450" t="str">
        <f>IF(L6450="PAUSE",E6450,IF(anotacoes!G6454=conversao_anotacoes!C6450,conversao_anotacoes!C6450,conversao_anotacoes!D6450))</f>
        <v>SCHMITT</v>
      </c>
      <c r="K6450" t="str">
        <f t="shared" si="200"/>
        <v>ATTAF</v>
      </c>
      <c r="L6450" t="str">
        <f>UPPER(anotacoes!H6450)</f>
        <v>GRIP TIME</v>
      </c>
      <c r="M6450" t="str">
        <f>IF(OR(L6450="ATTACK",L6450="FINTA"),"&lt;TECNICA&gt;",UPPER(anotacoes!I6450))</f>
        <v>LEFT SLEEVE</v>
      </c>
      <c r="N6450" t="str">
        <f>IF(OR(L6450="ATTACK",L6450="FINTA"),UPPER(anotacoes!I6450),"")</f>
        <v/>
      </c>
      <c r="O6450" s="6" t="str">
        <f>IF(anotacoes!N6450=0,"",anotacoes!N6450)</f>
        <v/>
      </c>
      <c r="P6450" t="str">
        <f>IF(anotacoes!M6450=0,"",UPPER(anotacoes!M6450))</f>
        <v/>
      </c>
      <c r="Q6450" t="str">
        <f t="shared" si="201"/>
        <v>INSERT INTO CONVERSAO_LUTA_ACAO (cd_conversao, id_luta, sequencia, momento_inicio, momento_fim, quem_faz, quem_sofre, acao_tipo, acao, tecnica, direcao, pontuacao) VALUES (1, 92, 59, TRIM(' 00:09:01,405'), TRIM(' 00:09:07,413'), 'SCHMITT', 'ATTAF', 'GRIP TIME', 'LEFT SLEEVE', NULL, NULL, NULL)</v>
      </c>
      <c r="R6450" t="s">
        <v>10327</v>
      </c>
    </row>
    <row r="6451" spans="1:18" hidden="1" x14ac:dyDescent="0.25">
      <c r="A6451" s="7">
        <f>anotacoes!D6451</f>
        <v>40867</v>
      </c>
      <c r="B6451" t="str">
        <f>anotacoes!C6451</f>
        <v>GRAND PRIX AMSTERDAM 2011</v>
      </c>
      <c r="C6451" t="str">
        <f>anotacoes!E6451</f>
        <v>SCHMITT</v>
      </c>
      <c r="D6451" t="str">
        <f>anotacoes!F6451</f>
        <v>ATTAF</v>
      </c>
      <c r="E6451" t="s">
        <v>10325</v>
      </c>
      <c r="F6451">
        <f>anotacoes!A6451</f>
        <v>92</v>
      </c>
      <c r="G6451">
        <f>anotacoes!B6451</f>
        <v>60</v>
      </c>
      <c r="H6451" t="str">
        <f>anotacoes!K6451</f>
        <v xml:space="preserve"> 00:09:07,413</v>
      </c>
      <c r="I6451" t="str">
        <f>anotacoes!L6451</f>
        <v xml:space="preserve"> 00:09:17,622</v>
      </c>
      <c r="J6451" t="str">
        <f>IF(L6451="PAUSE",E6451,IF(anotacoes!G6455=conversao_anotacoes!C6451,conversao_anotacoes!C6451,conversao_anotacoes!D6451))</f>
        <v>SCHMITT</v>
      </c>
      <c r="K6451" t="str">
        <f t="shared" si="200"/>
        <v>ATTAF</v>
      </c>
      <c r="L6451" t="str">
        <f>UPPER(anotacoes!H6451)</f>
        <v>GROUNDWORK COMBAT</v>
      </c>
      <c r="M6451" t="str">
        <f>IF(OR(L6451="ATTACK",L6451="FINTA"),"&lt;TECNICA&gt;",UPPER(anotacoes!I6451))</f>
        <v>DEFENSIVE POSITION</v>
      </c>
      <c r="N6451" t="str">
        <f>IF(OR(L6451="ATTACK",L6451="FINTA"),UPPER(anotacoes!I6451),"")</f>
        <v/>
      </c>
      <c r="O6451" s="6" t="str">
        <f>IF(anotacoes!N6451=0,"",anotacoes!N6451)</f>
        <v/>
      </c>
      <c r="P6451" t="str">
        <f>IF(anotacoes!M6451=0,"",UPPER(anotacoes!M6451))</f>
        <v/>
      </c>
      <c r="Q6451" t="str">
        <f t="shared" si="201"/>
        <v>INSERT INTO CONVERSAO_LUTA_ACAO (cd_conversao, id_luta, sequencia, momento_inicio, momento_fim, quem_faz, quem_sofre, acao_tipo, acao, tecnica, direcao, pontuacao) VALUES (1, 92, 60, TRIM(' 00:09:07,413'), TRIM(' 00:09:17,622'), 'SCHMITT', 'ATTAF', 'GROUNDWORK COMBAT', 'DEFENSIVE POSITION', NULL, NULL, NULL)</v>
      </c>
      <c r="R6451" t="s">
        <v>10327</v>
      </c>
    </row>
    <row r="6452" spans="1:18" hidden="1" x14ac:dyDescent="0.25">
      <c r="A6452" s="7">
        <f>anotacoes!D6452</f>
        <v>40867</v>
      </c>
      <c r="B6452" t="str">
        <f>anotacoes!C6452</f>
        <v>GRAND PRIX AMSTERDAM 2011</v>
      </c>
      <c r="C6452" t="str">
        <f>anotacoes!E6452</f>
        <v>SCHMITT</v>
      </c>
      <c r="D6452" t="str">
        <f>anotacoes!F6452</f>
        <v>ATTAF</v>
      </c>
      <c r="E6452" t="s">
        <v>10325</v>
      </c>
      <c r="F6452">
        <f>anotacoes!A6452</f>
        <v>92</v>
      </c>
      <c r="G6452">
        <f>anotacoes!B6452</f>
        <v>61</v>
      </c>
      <c r="H6452" t="str">
        <f>anotacoes!K6452</f>
        <v xml:space="preserve"> 00:09:17,821</v>
      </c>
      <c r="I6452" t="str">
        <f>anotacoes!L6452</f>
        <v xml:space="preserve"> 00:10:13,351</v>
      </c>
      <c r="J6452" t="str">
        <f>IF(L6452="PAUSE",E6452,IF(anotacoes!G6456=conversao_anotacoes!C6452,conversao_anotacoes!C6452,conversao_anotacoes!D6452))</f>
        <v>&lt;ARBITRO_DESCONHECIDO&gt;</v>
      </c>
      <c r="K6452" t="str">
        <f t="shared" si="200"/>
        <v/>
      </c>
      <c r="L6452" t="str">
        <f>UPPER(anotacoes!H6452)</f>
        <v>PAUSE</v>
      </c>
      <c r="M6452" t="str">
        <f>IF(OR(L6452="ATTACK",L6452="FINTA"),"&lt;TECNICA&gt;",UPPER(anotacoes!I6452))</f>
        <v>&lt;NAO_CLASSIFICADO&gt;</v>
      </c>
      <c r="N6452" t="str">
        <f>IF(OR(L6452="ATTACK",L6452="FINTA"),UPPER(anotacoes!I6452),"")</f>
        <v/>
      </c>
      <c r="O6452" s="6" t="str">
        <f>IF(anotacoes!N6452=0,"",anotacoes!N6452)</f>
        <v/>
      </c>
      <c r="P6452" t="str">
        <f>IF(anotacoes!M6452=0,"",UPPER(anotacoes!M6452))</f>
        <v/>
      </c>
      <c r="Q6452" t="str">
        <f t="shared" si="201"/>
        <v>INSERT INTO CONVERSAO_LUTA_ACAO (cd_conversao, id_luta, sequencia, momento_inicio, momento_fim, quem_faz, quem_sofre, acao_tipo, acao, tecnica, direcao, pontuacao) VALUES (1, 92, 61, TRIM(' 00:09:17,821'), TRIM(' 00:10:13,351'), '&lt;ARBITRO_DESCONHECIDO&gt;', '', 'PAUSE', '&lt;NAO_CLASSIFICADO&gt;', NULL, NULL, NULL)</v>
      </c>
      <c r="R6452" t="s">
        <v>10327</v>
      </c>
    </row>
    <row r="6453" spans="1:18" hidden="1" x14ac:dyDescent="0.25">
      <c r="A6453" s="7">
        <f>anotacoes!D6453</f>
        <v>40867</v>
      </c>
      <c r="B6453" t="str">
        <f>anotacoes!C6453</f>
        <v>GRAND PRIX AMSTERDAM 2011</v>
      </c>
      <c r="C6453" t="str">
        <f>anotacoes!E6453</f>
        <v>SCHMITT</v>
      </c>
      <c r="D6453" t="str">
        <f>anotacoes!F6453</f>
        <v>ATTAF</v>
      </c>
      <c r="E6453" t="s">
        <v>10325</v>
      </c>
      <c r="F6453">
        <f>anotacoes!A6453</f>
        <v>92</v>
      </c>
      <c r="G6453">
        <f>anotacoes!B6453</f>
        <v>62</v>
      </c>
      <c r="H6453" t="str">
        <f>anotacoes!K6453</f>
        <v xml:space="preserve"> 00:10:13,533</v>
      </c>
      <c r="I6453" t="str">
        <f>anotacoes!L6453</f>
        <v xml:space="preserve"> 00:10:23,869</v>
      </c>
      <c r="J6453" t="str">
        <f>IF(L6453="PAUSE",E6453,IF(anotacoes!G6457=conversao_anotacoes!C6453,conversao_anotacoes!C6453,conversao_anotacoes!D6453))</f>
        <v>SCHMITT</v>
      </c>
      <c r="K6453" t="str">
        <f t="shared" si="200"/>
        <v>ATTAF</v>
      </c>
      <c r="L6453" t="str">
        <f>UPPER(anotacoes!H6453)</f>
        <v>DISPLACEMENT</v>
      </c>
      <c r="M6453" t="str">
        <f>IF(OR(L6453="ATTACK",L6453="FINTA"),"&lt;TECNICA&gt;",UPPER(anotacoes!I6453))</f>
        <v>2-3 STEP HESITANT RIGHT</v>
      </c>
      <c r="N6453" t="str">
        <f>IF(OR(L6453="ATTACK",L6453="FINTA"),UPPER(anotacoes!I6453),"")</f>
        <v/>
      </c>
      <c r="O6453" s="6" t="str">
        <f>IF(anotacoes!N6453=0,"",anotacoes!N6453)</f>
        <v/>
      </c>
      <c r="P6453" t="str">
        <f>IF(anotacoes!M6453=0,"",UPPER(anotacoes!M6453))</f>
        <v/>
      </c>
      <c r="Q6453" t="str">
        <f t="shared" si="201"/>
        <v>INSERT INTO CONVERSAO_LUTA_ACAO (cd_conversao, id_luta, sequencia, momento_inicio, momento_fim, quem_faz, quem_sofre, acao_tipo, acao, tecnica, direcao, pontuacao) VALUES (1, 92, 62, TRIM(' 00:10:13,533'), TRIM(' 00:10:23,869'), 'SCHMITT', 'ATTAF', 'DISPLACEMENT', '2-3 STEP HESITANT RIGHT', NULL, NULL, NULL)</v>
      </c>
      <c r="R6453" t="s">
        <v>10327</v>
      </c>
    </row>
    <row r="6454" spans="1:18" hidden="1" x14ac:dyDescent="0.25">
      <c r="A6454" s="7">
        <f>anotacoes!D6454</f>
        <v>40867</v>
      </c>
      <c r="B6454" t="str">
        <f>anotacoes!C6454</f>
        <v>GRAND PRIX AMSTERDAM 2011</v>
      </c>
      <c r="C6454" t="str">
        <f>anotacoes!E6454</f>
        <v>SCHMITT</v>
      </c>
      <c r="D6454" t="str">
        <f>anotacoes!F6454</f>
        <v>ATTAF</v>
      </c>
      <c r="E6454" t="s">
        <v>10325</v>
      </c>
      <c r="F6454">
        <f>anotacoes!A6454</f>
        <v>92</v>
      </c>
      <c r="G6454">
        <f>anotacoes!B6454</f>
        <v>63</v>
      </c>
      <c r="H6454" t="str">
        <f>anotacoes!K6454</f>
        <v xml:space="preserve"> 00:10:23,869</v>
      </c>
      <c r="I6454" t="str">
        <f>anotacoes!L6454</f>
        <v xml:space="preserve"> 00:10:30,024</v>
      </c>
      <c r="J6454" t="str">
        <f>IF(L6454="PAUSE",E6454,IF(anotacoes!G6458=conversao_anotacoes!C6454,conversao_anotacoes!C6454,conversao_anotacoes!D6454))</f>
        <v>SCHMITT</v>
      </c>
      <c r="K6454" t="str">
        <f t="shared" si="200"/>
        <v>ATTAF</v>
      </c>
      <c r="L6454" t="str">
        <f>UPPER(anotacoes!H6454)</f>
        <v>DISPLACEMENT</v>
      </c>
      <c r="M6454" t="str">
        <f>IF(OR(L6454="ATTACK",L6454="FINTA"),"&lt;TECNICA&gt;",UPPER(anotacoes!I6454))</f>
        <v>TRY TO GRIP WITH CONTACT</v>
      </c>
      <c r="N6454" t="str">
        <f>IF(OR(L6454="ATTACK",L6454="FINTA"),UPPER(anotacoes!I6454),"")</f>
        <v/>
      </c>
      <c r="O6454" s="6" t="str">
        <f>IF(anotacoes!N6454=0,"",anotacoes!N6454)</f>
        <v/>
      </c>
      <c r="P6454" t="str">
        <f>IF(anotacoes!M6454=0,"",UPPER(anotacoes!M6454))</f>
        <v/>
      </c>
      <c r="Q6454" t="str">
        <f t="shared" si="201"/>
        <v>INSERT INTO CONVERSAO_LUTA_ACAO (cd_conversao, id_luta, sequencia, momento_inicio, momento_fim, quem_faz, quem_sofre, acao_tipo, acao, tecnica, direcao, pontuacao) VALUES (1, 92, 63, TRIM(' 00:10:23,869'), TRIM(' 00:10:30,024'), 'SCHMITT', 'ATTAF', 'DISPLACEMENT', 'TRY TO GRIP WITH CONTACT', NULL, NULL, NULL)</v>
      </c>
      <c r="R6454" t="s">
        <v>10327</v>
      </c>
    </row>
    <row r="6455" spans="1:18" hidden="1" x14ac:dyDescent="0.25">
      <c r="A6455" s="7">
        <f>anotacoes!D6455</f>
        <v>40867</v>
      </c>
      <c r="B6455" t="str">
        <f>anotacoes!C6455</f>
        <v>GRAND PRIX AMSTERDAM 2011</v>
      </c>
      <c r="C6455" t="str">
        <f>anotacoes!E6455</f>
        <v>SCHMITT</v>
      </c>
      <c r="D6455" t="str">
        <f>anotacoes!F6455</f>
        <v>ATTAF</v>
      </c>
      <c r="E6455" t="s">
        <v>10325</v>
      </c>
      <c r="F6455">
        <f>anotacoes!A6455</f>
        <v>92</v>
      </c>
      <c r="G6455">
        <f>anotacoes!B6455</f>
        <v>64</v>
      </c>
      <c r="H6455" t="str">
        <f>anotacoes!K6455</f>
        <v xml:space="preserve"> 00:10:30,024</v>
      </c>
      <c r="I6455" t="str">
        <f>anotacoes!L6455</f>
        <v xml:space="preserve"> 00:10:31,309</v>
      </c>
      <c r="J6455" t="str">
        <f>IF(L6455="PAUSE",E6455,IF(anotacoes!G6459=conversao_anotacoes!C6455,conversao_anotacoes!C6455,conversao_anotacoes!D6455))</f>
        <v>SCHMITT</v>
      </c>
      <c r="K6455" t="str">
        <f t="shared" si="200"/>
        <v>ATTAF</v>
      </c>
      <c r="L6455" t="str">
        <f>UPPER(anotacoes!H6455)</f>
        <v>GRIP TIME</v>
      </c>
      <c r="M6455" t="str">
        <f>IF(OR(L6455="ATTACK",L6455="FINTA"),"&lt;TECNICA&gt;",UPPER(anotacoes!I6455))</f>
        <v>LEFT COLLAR RIGHT SLEEVE</v>
      </c>
      <c r="N6455" t="str">
        <f>IF(OR(L6455="ATTACK",L6455="FINTA"),UPPER(anotacoes!I6455),"")</f>
        <v/>
      </c>
      <c r="O6455" s="6" t="str">
        <f>IF(anotacoes!N6455=0,"",anotacoes!N6455)</f>
        <v/>
      </c>
      <c r="P6455" t="str">
        <f>IF(anotacoes!M6455=0,"",UPPER(anotacoes!M6455))</f>
        <v/>
      </c>
      <c r="Q6455" t="str">
        <f t="shared" si="201"/>
        <v>INSERT INTO CONVERSAO_LUTA_ACAO (cd_conversao, id_luta, sequencia, momento_inicio, momento_fim, quem_faz, quem_sofre, acao_tipo, acao, tecnica, direcao, pontuacao) VALUES (1, 92, 64, TRIM(' 00:10:30,024'), TRIM(' 00:10:31,309'), 'SCHMITT', 'ATTAF', 'GRIP TIME', 'LEFT COLLAR RIGHT SLEEVE', NULL, NULL, NULL)</v>
      </c>
      <c r="R6455" t="s">
        <v>10327</v>
      </c>
    </row>
    <row r="6456" spans="1:18" hidden="1" x14ac:dyDescent="0.25">
      <c r="A6456" s="7">
        <f>anotacoes!D6456</f>
        <v>40867</v>
      </c>
      <c r="B6456" t="str">
        <f>anotacoes!C6456</f>
        <v>GRAND PRIX AMSTERDAM 2011</v>
      </c>
      <c r="C6456" t="str">
        <f>anotacoes!E6456</f>
        <v>SCHMITT</v>
      </c>
      <c r="D6456" t="str">
        <f>anotacoes!F6456</f>
        <v>ATTAF</v>
      </c>
      <c r="E6456" t="s">
        <v>10325</v>
      </c>
      <c r="F6456">
        <f>anotacoes!A6456</f>
        <v>92</v>
      </c>
      <c r="G6456">
        <f>anotacoes!B6456</f>
        <v>65</v>
      </c>
      <c r="H6456" t="str">
        <f>anotacoes!K6456</f>
        <v xml:space="preserve"> 00:10:31,309</v>
      </c>
      <c r="I6456" t="str">
        <f>anotacoes!L6456</f>
        <v xml:space="preserve"> 00:10:31,776</v>
      </c>
      <c r="J6456" t="str">
        <f>IF(L6456="PAUSE",E6456,IF(anotacoes!G6460=conversao_anotacoes!C6456,conversao_anotacoes!C6456,conversao_anotacoes!D6456))</f>
        <v>SCHMITT</v>
      </c>
      <c r="K6456" t="str">
        <f t="shared" si="200"/>
        <v>ATTAF</v>
      </c>
      <c r="L6456" t="str">
        <f>UPPER(anotacoes!H6456)</f>
        <v>ATTACK</v>
      </c>
      <c r="M6456" t="str">
        <f>IF(OR(L6456="ATTACK",L6456="FINTA"),"&lt;TECNICA&gt;",UPPER(anotacoes!I6456))</f>
        <v>&lt;TECNICA&gt;</v>
      </c>
      <c r="N6456" t="str">
        <f>IF(OR(L6456="ATTACK",L6456="FINTA"),UPPER(anotacoes!I6456),"")</f>
        <v>IPPON SEOINAGE</v>
      </c>
      <c r="O6456" s="6">
        <f>IF(anotacoes!N6456=0,"",anotacoes!N6456)</f>
        <v>6</v>
      </c>
      <c r="P6456" t="str">
        <f>IF(anotacoes!M6456=0,"",UPPER(anotacoes!M6456))</f>
        <v/>
      </c>
      <c r="Q6456" t="str">
        <f t="shared" si="201"/>
        <v>INSERT INTO CONVERSAO_LUTA_ACAO (cd_conversao, id_luta, sequencia, momento_inicio, momento_fim, quem_faz, quem_sofre, acao_tipo, acao, tecnica, direcao, pontuacao) VALUES (1, 92, 65, TRIM(' 00:10:31,309'), TRIM(' 00:10:31,776'), 'SCHMITT', 'ATTAF', 'ATTACK', '&lt;TECNICA&gt;', 'IPPON SEOINAGE', 6, NULL)</v>
      </c>
      <c r="R6456" t="s">
        <v>10327</v>
      </c>
    </row>
    <row r="6457" spans="1:18" hidden="1" x14ac:dyDescent="0.25">
      <c r="A6457" s="7">
        <f>anotacoes!D6457</f>
        <v>40867</v>
      </c>
      <c r="B6457" t="str">
        <f>anotacoes!C6457</f>
        <v>GRAND PRIX AMSTERDAM 2011</v>
      </c>
      <c r="C6457" t="str">
        <f>anotacoes!E6457</f>
        <v>SCHMITT</v>
      </c>
      <c r="D6457" t="str">
        <f>anotacoes!F6457</f>
        <v>ATTAF</v>
      </c>
      <c r="E6457" t="s">
        <v>10325</v>
      </c>
      <c r="F6457">
        <f>anotacoes!A6457</f>
        <v>92</v>
      </c>
      <c r="G6457">
        <f>anotacoes!B6457</f>
        <v>66</v>
      </c>
      <c r="H6457" t="str">
        <f>anotacoes!K6457</f>
        <v xml:space="preserve"> 00:10:31,977</v>
      </c>
      <c r="I6457" t="str">
        <f>anotacoes!L6457</f>
        <v xml:space="preserve"> 00:10:40,620</v>
      </c>
      <c r="J6457" t="str">
        <f>IF(L6457="PAUSE",E6457,IF(anotacoes!G6461=conversao_anotacoes!C6457,conversao_anotacoes!C6457,conversao_anotacoes!D6457))</f>
        <v>&lt;ARBITRO_DESCONHECIDO&gt;</v>
      </c>
      <c r="K6457" t="str">
        <f t="shared" si="200"/>
        <v/>
      </c>
      <c r="L6457" t="str">
        <f>UPPER(anotacoes!H6457)</f>
        <v>PAUSE</v>
      </c>
      <c r="M6457" t="str">
        <f>IF(OR(L6457="ATTACK",L6457="FINTA"),"&lt;TECNICA&gt;",UPPER(anotacoes!I6457))</f>
        <v>SHIDO WITHOUT SCORE</v>
      </c>
      <c r="N6457" t="str">
        <f>IF(OR(L6457="ATTACK",L6457="FINTA"),UPPER(anotacoes!I6457),"")</f>
        <v/>
      </c>
      <c r="O6457" s="6" t="str">
        <f>IF(anotacoes!N6457=0,"",anotacoes!N6457)</f>
        <v/>
      </c>
      <c r="P6457" t="str">
        <f>IF(anotacoes!M6457=0,"",UPPER(anotacoes!M6457))</f>
        <v/>
      </c>
      <c r="Q6457" t="str">
        <f t="shared" si="201"/>
        <v>INSERT INTO CONVERSAO_LUTA_ACAO (cd_conversao, id_luta, sequencia, momento_inicio, momento_fim, quem_faz, quem_sofre, acao_tipo, acao, tecnica, direcao, pontuacao) VALUES (1, 92, 66, TRIM(' 00:10:31,977'), TRIM(' 00:10:40,620'), '&lt;ARBITRO_DESCONHECIDO&gt;', '', 'PAUSE', 'SHIDO WITHOUT SCORE', NULL, NULL, NULL)</v>
      </c>
      <c r="R6457" t="s">
        <v>10327</v>
      </c>
    </row>
    <row r="6458" spans="1:18" hidden="1" x14ac:dyDescent="0.25">
      <c r="A6458" s="7">
        <f>anotacoes!D6458</f>
        <v>40867</v>
      </c>
      <c r="B6458" t="str">
        <f>anotacoes!C6458</f>
        <v>GRAND PRIX AMSTERDAM 2011</v>
      </c>
      <c r="C6458" t="str">
        <f>anotacoes!E6458</f>
        <v>SCHMITT</v>
      </c>
      <c r="D6458" t="str">
        <f>anotacoes!F6458</f>
        <v>ATTAF</v>
      </c>
      <c r="E6458" t="s">
        <v>10325</v>
      </c>
      <c r="F6458">
        <f>anotacoes!A6458</f>
        <v>92</v>
      </c>
      <c r="G6458">
        <f>anotacoes!B6458</f>
        <v>67</v>
      </c>
      <c r="H6458" t="str">
        <f>anotacoes!K6458</f>
        <v xml:space="preserve"> 00:10:40,620</v>
      </c>
      <c r="I6458" t="str">
        <f>anotacoes!L6458</f>
        <v xml:space="preserve"> 00:10:44,055</v>
      </c>
      <c r="J6458" t="str">
        <f>IF(L6458="PAUSE",E6458,IF(anotacoes!G6462=conversao_anotacoes!C6458,conversao_anotacoes!C6458,conversao_anotacoes!D6458))</f>
        <v>SCHMITT</v>
      </c>
      <c r="K6458" t="str">
        <f t="shared" si="200"/>
        <v>ATTAF</v>
      </c>
      <c r="L6458" t="str">
        <f>UPPER(anotacoes!H6458)</f>
        <v>DISPLACEMENT</v>
      </c>
      <c r="M6458" t="str">
        <f>IF(OR(L6458="ATTACK",L6458="FINTA"),"&lt;TECNICA&gt;",UPPER(anotacoes!I6458))</f>
        <v>2-3 STEP HESITANT RIGHT</v>
      </c>
      <c r="N6458" t="str">
        <f>IF(OR(L6458="ATTACK",L6458="FINTA"),UPPER(anotacoes!I6458),"")</f>
        <v/>
      </c>
      <c r="O6458" s="6" t="str">
        <f>IF(anotacoes!N6458=0,"",anotacoes!N6458)</f>
        <v/>
      </c>
      <c r="P6458" t="str">
        <f>IF(anotacoes!M6458=0,"",UPPER(anotacoes!M6458))</f>
        <v/>
      </c>
      <c r="Q6458" t="str">
        <f t="shared" si="201"/>
        <v>INSERT INTO CONVERSAO_LUTA_ACAO (cd_conversao, id_luta, sequencia, momento_inicio, momento_fim, quem_faz, quem_sofre, acao_tipo, acao, tecnica, direcao, pontuacao) VALUES (1, 92, 67, TRIM(' 00:10:40,620'), TRIM(' 00:10:44,055'), 'SCHMITT', 'ATTAF', 'DISPLACEMENT', '2-3 STEP HESITANT RIGHT', NULL, NULL, NULL)</v>
      </c>
      <c r="R6458" t="s">
        <v>10327</v>
      </c>
    </row>
    <row r="6459" spans="1:18" hidden="1" x14ac:dyDescent="0.25">
      <c r="A6459" s="7">
        <f>anotacoes!D6459</f>
        <v>40867</v>
      </c>
      <c r="B6459" t="str">
        <f>anotacoes!C6459</f>
        <v>GRAND PRIX AMSTERDAM 2011</v>
      </c>
      <c r="C6459" t="str">
        <f>anotacoes!E6459</f>
        <v>SCHMITT</v>
      </c>
      <c r="D6459" t="str">
        <f>anotacoes!F6459</f>
        <v>ATTAF</v>
      </c>
      <c r="E6459" t="s">
        <v>10325</v>
      </c>
      <c r="F6459">
        <f>anotacoes!A6459</f>
        <v>92</v>
      </c>
      <c r="G6459">
        <f>anotacoes!B6459</f>
        <v>68</v>
      </c>
      <c r="H6459" t="str">
        <f>anotacoes!K6459</f>
        <v xml:space="preserve"> 00:10:44,250</v>
      </c>
      <c r="I6459" t="str">
        <f>anotacoes!L6459</f>
        <v xml:space="preserve"> 00:10:55,409</v>
      </c>
      <c r="J6459" t="str">
        <f>IF(L6459="PAUSE",E6459,IF(anotacoes!G6463=conversao_anotacoes!C6459,conversao_anotacoes!C6459,conversao_anotacoes!D6459))</f>
        <v>SCHMITT</v>
      </c>
      <c r="K6459" t="str">
        <f t="shared" si="200"/>
        <v>ATTAF</v>
      </c>
      <c r="L6459" t="str">
        <f>UPPER(anotacoes!H6459)</f>
        <v>GRIP TIME</v>
      </c>
      <c r="M6459" t="str">
        <f>IF(OR(L6459="ATTACK",L6459="FINTA"),"&lt;TECNICA&gt;",UPPER(anotacoes!I6459))</f>
        <v>LEFT SLEEVE</v>
      </c>
      <c r="N6459" t="str">
        <f>IF(OR(L6459="ATTACK",L6459="FINTA"),UPPER(anotacoes!I6459),"")</f>
        <v/>
      </c>
      <c r="O6459" s="6" t="str">
        <f>IF(anotacoes!N6459=0,"",anotacoes!N6459)</f>
        <v/>
      </c>
      <c r="P6459" t="str">
        <f>IF(anotacoes!M6459=0,"",UPPER(anotacoes!M6459))</f>
        <v/>
      </c>
      <c r="Q6459" t="str">
        <f t="shared" si="201"/>
        <v>INSERT INTO CONVERSAO_LUTA_ACAO (cd_conversao, id_luta, sequencia, momento_inicio, momento_fim, quem_faz, quem_sofre, acao_tipo, acao, tecnica, direcao, pontuacao) VALUES (1, 92, 68, TRIM(' 00:10:44,250'), TRIM(' 00:10:55,409'), 'SCHMITT', 'ATTAF', 'GRIP TIME', 'LEFT SLEEVE', NULL, NULL, NULL)</v>
      </c>
      <c r="R6459" t="s">
        <v>10327</v>
      </c>
    </row>
    <row r="6460" spans="1:18" hidden="1" x14ac:dyDescent="0.25">
      <c r="A6460" s="7">
        <f>anotacoes!D6460</f>
        <v>40867</v>
      </c>
      <c r="B6460" t="str">
        <f>anotacoes!C6460</f>
        <v>GRAND PRIX AMSTERDAM 2011</v>
      </c>
      <c r="C6460" t="str">
        <f>anotacoes!E6460</f>
        <v>SCHMITT</v>
      </c>
      <c r="D6460" t="str">
        <f>anotacoes!F6460</f>
        <v>ATTAF</v>
      </c>
      <c r="E6460" t="s">
        <v>10325</v>
      </c>
      <c r="F6460">
        <f>anotacoes!A6460</f>
        <v>92</v>
      </c>
      <c r="G6460">
        <f>anotacoes!B6460</f>
        <v>69</v>
      </c>
      <c r="H6460" t="str">
        <f>anotacoes!K6460</f>
        <v xml:space="preserve"> 00:10:55,409</v>
      </c>
      <c r="I6460" t="str">
        <f>anotacoes!L6460</f>
        <v xml:space="preserve"> 00:10:56,537</v>
      </c>
      <c r="J6460" t="str">
        <f>IF(L6460="PAUSE",E6460,IF(anotacoes!G6464=conversao_anotacoes!C6460,conversao_anotacoes!C6460,conversao_anotacoes!D6460))</f>
        <v>SCHMITT</v>
      </c>
      <c r="K6460" t="str">
        <f t="shared" si="200"/>
        <v>ATTAF</v>
      </c>
      <c r="L6460" t="str">
        <f>UPPER(anotacoes!H6460)</f>
        <v>ATTACK</v>
      </c>
      <c r="M6460" t="str">
        <f>IF(OR(L6460="ATTACK",L6460="FINTA"),"&lt;TECNICA&gt;",UPPER(anotacoes!I6460))</f>
        <v>&lt;TECNICA&gt;</v>
      </c>
      <c r="N6460" t="str">
        <f>IF(OR(L6460="ATTACK",L6460="FINTA"),UPPER(anotacoes!I6460),"")</f>
        <v>SEOI NAGE</v>
      </c>
      <c r="O6460" s="6">
        <f>IF(anotacoes!N6460=0,"",anotacoes!N6460)</f>
        <v>4</v>
      </c>
      <c r="P6460" t="str">
        <f>IF(anotacoes!M6460=0,"",UPPER(anotacoes!M6460))</f>
        <v/>
      </c>
      <c r="Q6460" t="str">
        <f t="shared" si="201"/>
        <v>INSERT INTO CONVERSAO_LUTA_ACAO (cd_conversao, id_luta, sequencia, momento_inicio, momento_fim, quem_faz, quem_sofre, acao_tipo, acao, tecnica, direcao, pontuacao) VALUES (1, 92, 69, TRIM(' 00:10:55,409'), TRIM(' 00:10:56,537'), 'SCHMITT', 'ATTAF', 'ATTACK', '&lt;TECNICA&gt;', 'SEOI NAGE', 4, NULL)</v>
      </c>
      <c r="R6460" t="s">
        <v>10327</v>
      </c>
    </row>
    <row r="6461" spans="1:18" hidden="1" x14ac:dyDescent="0.25">
      <c r="A6461" s="7">
        <f>anotacoes!D6461</f>
        <v>40867</v>
      </c>
      <c r="B6461" t="str">
        <f>anotacoes!C6461</f>
        <v>GRAND PRIX AMSTERDAM 2011</v>
      </c>
      <c r="C6461" t="str">
        <f>anotacoes!E6461</f>
        <v>SCHMITT</v>
      </c>
      <c r="D6461" t="str">
        <f>anotacoes!F6461</f>
        <v>ATTAF</v>
      </c>
      <c r="E6461" t="s">
        <v>10325</v>
      </c>
      <c r="F6461">
        <f>anotacoes!A6461</f>
        <v>92</v>
      </c>
      <c r="G6461">
        <f>anotacoes!B6461</f>
        <v>70</v>
      </c>
      <c r="H6461" t="str">
        <f>anotacoes!K6461</f>
        <v xml:space="preserve"> 00:10:56,721</v>
      </c>
      <c r="I6461" t="str">
        <f>anotacoes!L6461</f>
        <v xml:space="preserve"> 00:11:47,343</v>
      </c>
      <c r="J6461" t="str">
        <f>IF(L6461="PAUSE",E6461,IF(anotacoes!G6465=conversao_anotacoes!C6461,conversao_anotacoes!C6461,conversao_anotacoes!D6461))</f>
        <v>&lt;ARBITRO_DESCONHECIDO&gt;</v>
      </c>
      <c r="K6461" t="str">
        <f t="shared" si="200"/>
        <v/>
      </c>
      <c r="L6461" t="str">
        <f>UPPER(anotacoes!H6461)</f>
        <v>PAUSE</v>
      </c>
      <c r="M6461" t="str">
        <f>IF(OR(L6461="ATTACK",L6461="FINTA"),"&lt;TECNICA&gt;",UPPER(anotacoes!I6461))</f>
        <v>&lt;NAO_CLASSIFICADO&gt;</v>
      </c>
      <c r="N6461" t="str">
        <f>IF(OR(L6461="ATTACK",L6461="FINTA"),UPPER(anotacoes!I6461),"")</f>
        <v/>
      </c>
      <c r="O6461" s="6" t="str">
        <f>IF(anotacoes!N6461=0,"",anotacoes!N6461)</f>
        <v/>
      </c>
      <c r="P6461" t="str">
        <f>IF(anotacoes!M6461=0,"",UPPER(anotacoes!M6461))</f>
        <v/>
      </c>
      <c r="Q6461" t="str">
        <f t="shared" si="201"/>
        <v>INSERT INTO CONVERSAO_LUTA_ACAO (cd_conversao, id_luta, sequencia, momento_inicio, momento_fim, quem_faz, quem_sofre, acao_tipo, acao, tecnica, direcao, pontuacao) VALUES (1, 92, 70, TRIM(' 00:10:56,721'), TRIM(' 00:11:47,343'), '&lt;ARBITRO_DESCONHECIDO&gt;', '', 'PAUSE', '&lt;NAO_CLASSIFICADO&gt;', NULL, NULL, NULL)</v>
      </c>
      <c r="R6461" t="s">
        <v>10327</v>
      </c>
    </row>
    <row r="6462" spans="1:18" hidden="1" x14ac:dyDescent="0.25">
      <c r="A6462" s="7">
        <f>anotacoes!D6462</f>
        <v>40867</v>
      </c>
      <c r="B6462" t="str">
        <f>anotacoes!C6462</f>
        <v>GRAND PRIX AMSTERDAM 2011</v>
      </c>
      <c r="C6462" t="str">
        <f>anotacoes!E6462</f>
        <v>SCHMITT</v>
      </c>
      <c r="D6462" t="str">
        <f>anotacoes!F6462</f>
        <v>ATTAF</v>
      </c>
      <c r="E6462" t="s">
        <v>10325</v>
      </c>
      <c r="F6462">
        <f>anotacoes!A6462</f>
        <v>92</v>
      </c>
      <c r="G6462">
        <f>anotacoes!B6462</f>
        <v>71</v>
      </c>
      <c r="H6462" t="str">
        <f>anotacoes!K6462</f>
        <v xml:space="preserve"> 00:11:47,343</v>
      </c>
      <c r="I6462" t="str">
        <f>anotacoes!L6462</f>
        <v xml:space="preserve"> 00:11:51,989</v>
      </c>
      <c r="J6462" t="str">
        <f>IF(L6462="PAUSE",E6462,IF(anotacoes!G6466=conversao_anotacoes!C6462,conversao_anotacoes!C6462,conversao_anotacoes!D6462))</f>
        <v>ATTAF</v>
      </c>
      <c r="K6462" t="str">
        <f t="shared" si="200"/>
        <v>SCHMITT</v>
      </c>
      <c r="L6462" t="str">
        <f>UPPER(anotacoes!H6462)</f>
        <v>DISPLACEMENT</v>
      </c>
      <c r="M6462" t="str">
        <f>IF(OR(L6462="ATTACK",L6462="FINTA"),"&lt;TECNICA&gt;",UPPER(anotacoes!I6462))</f>
        <v>2-3 STEP HESITANT RIGHT</v>
      </c>
      <c r="N6462" t="str">
        <f>IF(OR(L6462="ATTACK",L6462="FINTA"),UPPER(anotacoes!I6462),"")</f>
        <v/>
      </c>
      <c r="O6462" s="6" t="str">
        <f>IF(anotacoes!N6462=0,"",anotacoes!N6462)</f>
        <v/>
      </c>
      <c r="P6462" t="str">
        <f>IF(anotacoes!M6462=0,"",UPPER(anotacoes!M6462))</f>
        <v/>
      </c>
      <c r="Q6462" t="str">
        <f t="shared" si="201"/>
        <v>INSERT INTO CONVERSAO_LUTA_ACAO (cd_conversao, id_luta, sequencia, momento_inicio, momento_fim, quem_faz, quem_sofre, acao_tipo, acao, tecnica, direcao, pontuacao) VALUES (1, 92, 71, TRIM(' 00:11:47,343'), TRIM(' 00:11:51,989'), 'ATTAF', 'SCHMITT', 'DISPLACEMENT', '2-3 STEP HESITANT RIGHT', NULL, NULL, NULL)</v>
      </c>
      <c r="R6462" t="s">
        <v>10327</v>
      </c>
    </row>
    <row r="6463" spans="1:18" hidden="1" x14ac:dyDescent="0.25">
      <c r="A6463" s="7">
        <f>anotacoes!D6463</f>
        <v>40867</v>
      </c>
      <c r="B6463" t="str">
        <f>anotacoes!C6463</f>
        <v>GRAND PRIX AMSTERDAM 2011</v>
      </c>
      <c r="C6463" t="str">
        <f>anotacoes!E6463</f>
        <v>SCHMITT</v>
      </c>
      <c r="D6463" t="str">
        <f>anotacoes!F6463</f>
        <v>ATTAF</v>
      </c>
      <c r="E6463" t="s">
        <v>10325</v>
      </c>
      <c r="F6463">
        <f>anotacoes!A6463</f>
        <v>92</v>
      </c>
      <c r="G6463">
        <f>anotacoes!B6463</f>
        <v>72</v>
      </c>
      <c r="H6463" t="str">
        <f>anotacoes!K6463</f>
        <v xml:space="preserve"> 00:11:51,989</v>
      </c>
      <c r="I6463" t="str">
        <f>anotacoes!L6463</f>
        <v xml:space="preserve"> 00:11:51,989</v>
      </c>
      <c r="J6463" t="str">
        <f>IF(L6463="PAUSE",E6463,IF(anotacoes!G6467=conversao_anotacoes!C6463,conversao_anotacoes!C6463,conversao_anotacoes!D6463))</f>
        <v>ATTAF</v>
      </c>
      <c r="K6463" t="str">
        <f t="shared" si="200"/>
        <v>SCHMITT</v>
      </c>
      <c r="L6463" t="str">
        <f>UPPER(anotacoes!H6463)</f>
        <v>GRIP TIME</v>
      </c>
      <c r="M6463" t="str">
        <f>IF(OR(L6463="ATTACK",L6463="FINTA"),"&lt;TECNICA&gt;",UPPER(anotacoes!I6463))</f>
        <v>RIGHT SLEEVE</v>
      </c>
      <c r="N6463" t="str">
        <f>IF(OR(L6463="ATTACK",L6463="FINTA"),UPPER(anotacoes!I6463),"")</f>
        <v/>
      </c>
      <c r="O6463" s="6" t="str">
        <f>IF(anotacoes!N6463=0,"",anotacoes!N6463)</f>
        <v/>
      </c>
      <c r="P6463" t="str">
        <f>IF(anotacoes!M6463=0,"",UPPER(anotacoes!M6463))</f>
        <v/>
      </c>
      <c r="Q6463" t="str">
        <f t="shared" si="201"/>
        <v>INSERT INTO CONVERSAO_LUTA_ACAO (cd_conversao, id_luta, sequencia, momento_inicio, momento_fim, quem_faz, quem_sofre, acao_tipo, acao, tecnica, direcao, pontuacao) VALUES (1, 92, 72, TRIM(' 00:11:51,989'), TRIM(' 00:11:51,989'), 'ATTAF', 'SCHMITT', 'GRIP TIME', 'RIGHT SLEEVE', NULL, NULL, NULL)</v>
      </c>
      <c r="R6463" t="s">
        <v>10327</v>
      </c>
    </row>
    <row r="6464" spans="1:18" hidden="1" x14ac:dyDescent="0.25">
      <c r="A6464" s="7">
        <f>anotacoes!D6464</f>
        <v>40867</v>
      </c>
      <c r="B6464" t="str">
        <f>anotacoes!C6464</f>
        <v>GRAND PRIX AMSTERDAM 2011</v>
      </c>
      <c r="C6464" t="str">
        <f>anotacoes!E6464</f>
        <v>SCHMITT</v>
      </c>
      <c r="D6464" t="str">
        <f>anotacoes!F6464</f>
        <v>ATTAF</v>
      </c>
      <c r="E6464" t="s">
        <v>10325</v>
      </c>
      <c r="F6464">
        <f>anotacoes!A6464</f>
        <v>92</v>
      </c>
      <c r="G6464">
        <f>anotacoes!B6464</f>
        <v>73</v>
      </c>
      <c r="H6464" t="str">
        <f>anotacoes!K6464</f>
        <v xml:space="preserve"> 00:11:51,989</v>
      </c>
      <c r="I6464" t="str">
        <f>anotacoes!L6464</f>
        <v xml:space="preserve"> 00:11:53,141</v>
      </c>
      <c r="J6464" t="str">
        <f>IF(L6464="PAUSE",E6464,IF(anotacoes!G6468=conversao_anotacoes!C6464,conversao_anotacoes!C6464,conversao_anotacoes!D6464))</f>
        <v>ATTAF</v>
      </c>
      <c r="K6464" t="str">
        <f t="shared" si="200"/>
        <v>SCHMITT</v>
      </c>
      <c r="L6464" t="str">
        <f>UPPER(anotacoes!H6464)</f>
        <v>ATTACK</v>
      </c>
      <c r="M6464" t="str">
        <f>IF(OR(L6464="ATTACK",L6464="FINTA"),"&lt;TECNICA&gt;",UPPER(anotacoes!I6464))</f>
        <v>&lt;TECNICA&gt;</v>
      </c>
      <c r="N6464" t="str">
        <f>IF(OR(L6464="ATTACK",L6464="FINTA"),UPPER(anotacoes!I6464),"")</f>
        <v>IPPON SEOINAGE</v>
      </c>
      <c r="O6464" s="6">
        <f>IF(anotacoes!N6464=0,"",anotacoes!N6464)</f>
        <v>6</v>
      </c>
      <c r="P6464" t="str">
        <f>IF(anotacoes!M6464=0,"",UPPER(anotacoes!M6464))</f>
        <v/>
      </c>
      <c r="Q6464" t="str">
        <f t="shared" si="201"/>
        <v>INSERT INTO CONVERSAO_LUTA_ACAO (cd_conversao, id_luta, sequencia, momento_inicio, momento_fim, quem_faz, quem_sofre, acao_tipo, acao, tecnica, direcao, pontuacao) VALUES (1, 92, 73, TRIM(' 00:11:51,989'), TRIM(' 00:11:53,141'), 'ATTAF', 'SCHMITT', 'ATTACK', '&lt;TECNICA&gt;', 'IPPON SEOINAGE', 6, NULL)</v>
      </c>
      <c r="R6464" t="s">
        <v>10327</v>
      </c>
    </row>
    <row r="6465" spans="1:18" hidden="1" x14ac:dyDescent="0.25">
      <c r="A6465" s="7">
        <f>anotacoes!D6465</f>
        <v>40867</v>
      </c>
      <c r="B6465" t="str">
        <f>anotacoes!C6465</f>
        <v>GRAND PRIX AMSTERDAM 2011</v>
      </c>
      <c r="C6465" t="str">
        <f>anotacoes!E6465</f>
        <v>SCHMITT</v>
      </c>
      <c r="D6465" t="str">
        <f>anotacoes!F6465</f>
        <v>ATTAF</v>
      </c>
      <c r="E6465" t="s">
        <v>10325</v>
      </c>
      <c r="F6465">
        <f>anotacoes!A6465</f>
        <v>92</v>
      </c>
      <c r="G6465">
        <f>anotacoes!B6465</f>
        <v>74</v>
      </c>
      <c r="H6465" t="str">
        <f>anotacoes!K6465</f>
        <v xml:space="preserve"> 00:11:53,312</v>
      </c>
      <c r="I6465" t="str">
        <f>anotacoes!L6465</f>
        <v xml:space="preserve"> 00:11:53,950</v>
      </c>
      <c r="J6465" t="str">
        <f>IF(L6465="PAUSE",E6465,IF(anotacoes!G6469=conversao_anotacoes!C6465,conversao_anotacoes!C6465,conversao_anotacoes!D6465))</f>
        <v>ATTAF</v>
      </c>
      <c r="K6465" t="str">
        <f t="shared" si="200"/>
        <v>SCHMITT</v>
      </c>
      <c r="L6465" t="str">
        <f>UPPER(anotacoes!H6465)</f>
        <v>END OF COMBAT</v>
      </c>
      <c r="M6465" t="str">
        <f>IF(OR(L6465="ATTACK",L6465="FINTA"),"&lt;TECNICA&gt;",UPPER(anotacoes!I6465))</f>
        <v>&lt;NULL&gt;</v>
      </c>
      <c r="N6465" t="str">
        <f>IF(OR(L6465="ATTACK",L6465="FINTA"),UPPER(anotacoes!I6465),"")</f>
        <v/>
      </c>
      <c r="O6465" s="6" t="str">
        <f>IF(anotacoes!N6465=0,"",anotacoes!N6465)</f>
        <v/>
      </c>
      <c r="P6465" t="str">
        <f>IF(anotacoes!M6465=0,"",UPPER(anotacoes!M6465))</f>
        <v/>
      </c>
      <c r="Q6465" t="str">
        <f t="shared" si="201"/>
        <v>INSERT INTO CONVERSAO_LUTA_ACAO (cd_conversao, id_luta, sequencia, momento_inicio, momento_fim, quem_faz, quem_sofre, acao_tipo, acao, tecnica, direcao, pontuacao) VALUES (1, 92, 74, TRIM(' 00:11:53,312'), TRIM(' 00:11:53,950'), 'ATTAF', 'SCHMITT', 'END OF COMBAT', '&lt;NULL&gt;', NULL, NULL, NULL)</v>
      </c>
      <c r="R6465" t="s">
        <v>10327</v>
      </c>
    </row>
    <row r="6466" spans="1:18" hidden="1" x14ac:dyDescent="0.25">
      <c r="A6466" s="7">
        <f>anotacoes!D6466</f>
        <v>40530</v>
      </c>
      <c r="B6466" t="str">
        <f>anotacoes!C6466</f>
        <v>GRAND PRIX QINGDAO 2010</v>
      </c>
      <c r="C6466" t="str">
        <f>anotacoes!E6466</f>
        <v>SEDEJ</v>
      </c>
      <c r="D6466" t="str">
        <f>anotacoes!F6466</f>
        <v>DARWISH</v>
      </c>
      <c r="E6466" t="s">
        <v>10325</v>
      </c>
      <c r="F6466">
        <f>anotacoes!A6466</f>
        <v>93</v>
      </c>
      <c r="G6466">
        <f>anotacoes!B6466</f>
        <v>1</v>
      </c>
      <c r="H6466" t="str">
        <f>anotacoes!K6466</f>
        <v xml:space="preserve"> 00:00:15,228</v>
      </c>
      <c r="I6466" t="str">
        <f>anotacoes!L6466</f>
        <v xml:space="preserve"> 00:00:16,776</v>
      </c>
      <c r="J6466" t="str">
        <f>IF(L6466="PAUSE",E6466,IF(anotacoes!G6470=conversao_anotacoes!C6466,conversao_anotacoes!C6466,conversao_anotacoes!D6466))</f>
        <v>SEDEJ</v>
      </c>
      <c r="K6466" t="str">
        <f t="shared" si="200"/>
        <v>DARWISH</v>
      </c>
      <c r="L6466" t="str">
        <f>UPPER(anotacoes!H6466)</f>
        <v>DISPLACEMENT</v>
      </c>
      <c r="M6466" t="str">
        <f>IF(OR(L6466="ATTACK",L6466="FINTA"),"&lt;TECNICA&gt;",UPPER(anotacoes!I6466))</f>
        <v>2-3 STEP HESITANT RIGHT</v>
      </c>
      <c r="N6466" t="str">
        <f>IF(OR(L6466="ATTACK",L6466="FINTA"),UPPER(anotacoes!I6466),"")</f>
        <v/>
      </c>
      <c r="O6466" s="6" t="str">
        <f>IF(anotacoes!N6466=0,"",anotacoes!N6466)</f>
        <v/>
      </c>
      <c r="P6466" t="str">
        <f>IF(anotacoes!M6466=0,"",UPPER(anotacoes!M6466))</f>
        <v/>
      </c>
      <c r="Q6466" t="str">
        <f t="shared" si="201"/>
        <v>INSERT INTO CONVERSAO_LUTA_ACAO (cd_conversao, id_luta, sequencia, momento_inicio, momento_fim, quem_faz, quem_sofre, acao_tipo, acao, tecnica, direcao, pontuacao) VALUES (1, 93, 1, TRIM(' 00:00:15,228'), TRIM(' 00:00:16,776'), 'SEDEJ', 'DARWISH', 'DISPLACEMENT', '2-3 STEP HESITANT RIGHT', NULL, NULL, NULL)</v>
      </c>
      <c r="R6466" t="s">
        <v>10327</v>
      </c>
    </row>
    <row r="6467" spans="1:18" hidden="1" x14ac:dyDescent="0.25">
      <c r="A6467" s="7">
        <f>anotacoes!D6467</f>
        <v>40530</v>
      </c>
      <c r="B6467" t="str">
        <f>anotacoes!C6467</f>
        <v>GRAND PRIX QINGDAO 2010</v>
      </c>
      <c r="C6467" t="str">
        <f>anotacoes!E6467</f>
        <v>SEDEJ</v>
      </c>
      <c r="D6467" t="str">
        <f>anotacoes!F6467</f>
        <v>DARWISH</v>
      </c>
      <c r="E6467" t="s">
        <v>10325</v>
      </c>
      <c r="F6467">
        <f>anotacoes!A6467</f>
        <v>93</v>
      </c>
      <c r="G6467">
        <f>anotacoes!B6467</f>
        <v>2</v>
      </c>
      <c r="H6467" t="str">
        <f>anotacoes!K6467</f>
        <v xml:space="preserve"> 00:00:16,776</v>
      </c>
      <c r="I6467" t="str">
        <f>anotacoes!L6467</f>
        <v xml:space="preserve"> 00:00:23,191</v>
      </c>
      <c r="J6467" t="str">
        <f>IF(L6467="PAUSE",E6467,IF(anotacoes!G6471=conversao_anotacoes!C6467,conversao_anotacoes!C6467,conversao_anotacoes!D6467))</f>
        <v>SEDEJ</v>
      </c>
      <c r="K6467" t="str">
        <f t="shared" ref="K6467:K6530" si="202">IF(J6467=E6467,"",IF(J6467=C6467,D6467,C6467))</f>
        <v>DARWISH</v>
      </c>
      <c r="L6467" t="str">
        <f>UPPER(anotacoes!H6467)</f>
        <v>DISPLACEMENT</v>
      </c>
      <c r="M6467" t="str">
        <f>IF(OR(L6467="ATTACK",L6467="FINTA"),"&lt;TECNICA&gt;",UPPER(anotacoes!I6467))</f>
        <v>TRY TO GRIP WITH CONTACT</v>
      </c>
      <c r="N6467" t="str">
        <f>IF(OR(L6467="ATTACK",L6467="FINTA"),UPPER(anotacoes!I6467),"")</f>
        <v/>
      </c>
      <c r="O6467" s="6" t="str">
        <f>IF(anotacoes!N6467=0,"",anotacoes!N6467)</f>
        <v/>
      </c>
      <c r="P6467" t="str">
        <f>IF(anotacoes!M6467=0,"",UPPER(anotacoes!M6467))</f>
        <v/>
      </c>
      <c r="Q6467" t="str">
        <f t="shared" ref="Q6467:Q6530" si="203">CONCATENATE("INSERT INTO CONVERSAO_LUTA_ACAO (cd_conversao, id_luta, sequencia, momento_inicio, momento_fim, quem_faz, quem_sofre, acao_tipo, acao, tecnica, direcao, pontuacao) VALUES (1, ",F6467,", ",G6467,", ","TRIM('",H6467,"')",", ","TRIM('",I6467,"')",", ","'",J6467,"'",", ","'",K6467,"'",", ","'",L6467,"'",", ","'",M6467,"'",", ",IF(N6467="","NULL",CONCATENATE("'",N6467,"'")),", ",IF(O6467="","NULL",O6467),", ",IF(P6467="","NULL",CONCATENATE("'",P6467,"'")),")")</f>
        <v>INSERT INTO CONVERSAO_LUTA_ACAO (cd_conversao, id_luta, sequencia, momento_inicio, momento_fim, quem_faz, quem_sofre, acao_tipo, acao, tecnica, direcao, pontuacao) VALUES (1, 93, 2, TRIM(' 00:00:16,776'), TRIM(' 00:00:23,191'), 'SEDEJ', 'DARWISH', 'DISPLACEMENT', 'TRY TO GRIP WITH CONTACT', NULL, NULL, NULL)</v>
      </c>
      <c r="R6467" t="s">
        <v>10327</v>
      </c>
    </row>
    <row r="6468" spans="1:18" hidden="1" x14ac:dyDescent="0.25">
      <c r="A6468" s="7">
        <f>anotacoes!D6468</f>
        <v>40530</v>
      </c>
      <c r="B6468" t="str">
        <f>anotacoes!C6468</f>
        <v>GRAND PRIX QINGDAO 2010</v>
      </c>
      <c r="C6468" t="str">
        <f>anotacoes!E6468</f>
        <v>SEDEJ</v>
      </c>
      <c r="D6468" t="str">
        <f>anotacoes!F6468</f>
        <v>DARWISH</v>
      </c>
      <c r="E6468" t="s">
        <v>10325</v>
      </c>
      <c r="F6468">
        <f>anotacoes!A6468</f>
        <v>93</v>
      </c>
      <c r="G6468">
        <f>anotacoes!B6468</f>
        <v>3</v>
      </c>
      <c r="H6468" t="str">
        <f>anotacoes!K6468</f>
        <v xml:space="preserve"> 00:00:23,191</v>
      </c>
      <c r="I6468" t="str">
        <f>anotacoes!L6468</f>
        <v xml:space="preserve"> 00:00:26,847</v>
      </c>
      <c r="J6468" t="str">
        <f>IF(L6468="PAUSE",E6468,IF(anotacoes!G6472=conversao_anotacoes!C6468,conversao_anotacoes!C6468,conversao_anotacoes!D6468))</f>
        <v>SEDEJ</v>
      </c>
      <c r="K6468" t="str">
        <f t="shared" si="202"/>
        <v>DARWISH</v>
      </c>
      <c r="L6468" t="str">
        <f>UPPER(anotacoes!H6468)</f>
        <v>GRIP TIME</v>
      </c>
      <c r="M6468" t="str">
        <f>IF(OR(L6468="ATTACK",L6468="FINTA"),"&lt;TECNICA&gt;",UPPER(anotacoes!I6468))</f>
        <v>LEFT COLLAR RIGHT SLEEVE</v>
      </c>
      <c r="N6468" t="str">
        <f>IF(OR(L6468="ATTACK",L6468="FINTA"),UPPER(anotacoes!I6468),"")</f>
        <v/>
      </c>
      <c r="O6468" s="6" t="str">
        <f>IF(anotacoes!N6468=0,"",anotacoes!N6468)</f>
        <v/>
      </c>
      <c r="P6468" t="str">
        <f>IF(anotacoes!M6468=0,"",UPPER(anotacoes!M6468))</f>
        <v/>
      </c>
      <c r="Q6468" t="str">
        <f t="shared" si="203"/>
        <v>INSERT INTO CONVERSAO_LUTA_ACAO (cd_conversao, id_luta, sequencia, momento_inicio, momento_fim, quem_faz, quem_sofre, acao_tipo, acao, tecnica, direcao, pontuacao) VALUES (1, 93, 3, TRIM(' 00:00:23,191'), TRIM(' 00:00:26,847'), 'SEDEJ', 'DARWISH', 'GRIP TIME', 'LEFT COLLAR RIGHT SLEEVE', NULL, NULL, NULL)</v>
      </c>
      <c r="R6468" t="s">
        <v>10327</v>
      </c>
    </row>
    <row r="6469" spans="1:18" hidden="1" x14ac:dyDescent="0.25">
      <c r="A6469" s="7">
        <f>anotacoes!D6469</f>
        <v>40530</v>
      </c>
      <c r="B6469" t="str">
        <f>anotacoes!C6469</f>
        <v>GRAND PRIX QINGDAO 2010</v>
      </c>
      <c r="C6469" t="str">
        <f>anotacoes!E6469</f>
        <v>SEDEJ</v>
      </c>
      <c r="D6469" t="str">
        <f>anotacoes!F6469</f>
        <v>DARWISH</v>
      </c>
      <c r="E6469" t="s">
        <v>10325</v>
      </c>
      <c r="F6469">
        <f>anotacoes!A6469</f>
        <v>93</v>
      </c>
      <c r="G6469">
        <f>anotacoes!B6469</f>
        <v>4</v>
      </c>
      <c r="H6469" t="str">
        <f>anotacoes!K6469</f>
        <v xml:space="preserve"> 00:00:26,847</v>
      </c>
      <c r="I6469" t="str">
        <f>anotacoes!L6469</f>
        <v xml:space="preserve"> 00:00:27,417</v>
      </c>
      <c r="J6469" t="str">
        <f>IF(L6469="PAUSE",E6469,IF(anotacoes!G6473=conversao_anotacoes!C6469,conversao_anotacoes!C6469,conversao_anotacoes!D6469))</f>
        <v>SEDEJ</v>
      </c>
      <c r="K6469" t="str">
        <f t="shared" si="202"/>
        <v>DARWISH</v>
      </c>
      <c r="L6469" t="str">
        <f>UPPER(anotacoes!H6469)</f>
        <v>DEFENSE</v>
      </c>
      <c r="M6469" t="str">
        <f>IF(OR(L6469="ATTACK",L6469="FINTA"),"&lt;TECNICA&gt;",UPPER(anotacoes!I6469))</f>
        <v>TAE-SABAKI RIGHT</v>
      </c>
      <c r="N6469" t="str">
        <f>IF(OR(L6469="ATTACK",L6469="FINTA"),UPPER(anotacoes!I6469),"")</f>
        <v/>
      </c>
      <c r="O6469" s="6" t="str">
        <f>IF(anotacoes!N6469=0,"",anotacoes!N6469)</f>
        <v/>
      </c>
      <c r="P6469" t="str">
        <f>IF(anotacoes!M6469=0,"",UPPER(anotacoes!M6469))</f>
        <v/>
      </c>
      <c r="Q6469" t="str">
        <f t="shared" si="203"/>
        <v>INSERT INTO CONVERSAO_LUTA_ACAO (cd_conversao, id_luta, sequencia, momento_inicio, momento_fim, quem_faz, quem_sofre, acao_tipo, acao, tecnica, direcao, pontuacao) VALUES (1, 93, 4, TRIM(' 00:00:26,847'), TRIM(' 00:00:27,417'), 'SEDEJ', 'DARWISH', 'DEFENSE', 'TAE-SABAKI RIGHT', NULL, NULL, NULL)</v>
      </c>
      <c r="R6469" t="s">
        <v>10327</v>
      </c>
    </row>
    <row r="6470" spans="1:18" hidden="1" x14ac:dyDescent="0.25">
      <c r="A6470" s="7">
        <f>anotacoes!D6470</f>
        <v>40530</v>
      </c>
      <c r="B6470" t="str">
        <f>anotacoes!C6470</f>
        <v>GRAND PRIX QINGDAO 2010</v>
      </c>
      <c r="C6470" t="str">
        <f>anotacoes!E6470</f>
        <v>SEDEJ</v>
      </c>
      <c r="D6470" t="str">
        <f>anotacoes!F6470</f>
        <v>DARWISH</v>
      </c>
      <c r="E6470" t="s">
        <v>10325</v>
      </c>
      <c r="F6470">
        <f>anotacoes!A6470</f>
        <v>93</v>
      </c>
      <c r="G6470">
        <f>anotacoes!B6470</f>
        <v>5</v>
      </c>
      <c r="H6470" t="str">
        <f>anotacoes!K6470</f>
        <v xml:space="preserve"> 00:00:27,582</v>
      </c>
      <c r="I6470" t="str">
        <f>anotacoes!L6470</f>
        <v xml:space="preserve"> 00:00:47,239</v>
      </c>
      <c r="J6470" t="str">
        <f>IF(L6470="PAUSE",E6470,IF(anotacoes!G6474=conversao_anotacoes!C6470,conversao_anotacoes!C6470,conversao_anotacoes!D6470))</f>
        <v>&lt;ARBITRO_DESCONHECIDO&gt;</v>
      </c>
      <c r="K6470" t="str">
        <f t="shared" si="202"/>
        <v/>
      </c>
      <c r="L6470" t="str">
        <f>UPPER(anotacoes!H6470)</f>
        <v>PAUSE</v>
      </c>
      <c r="M6470" t="str">
        <f>IF(OR(L6470="ATTACK",L6470="FINTA"),"&lt;TECNICA&gt;",UPPER(anotacoes!I6470))</f>
        <v>&lt;NAO_CLASSIFICADO&gt;</v>
      </c>
      <c r="N6470" t="str">
        <f>IF(OR(L6470="ATTACK",L6470="FINTA"),UPPER(anotacoes!I6470),"")</f>
        <v/>
      </c>
      <c r="O6470" s="6" t="str">
        <f>IF(anotacoes!N6470=0,"",anotacoes!N6470)</f>
        <v/>
      </c>
      <c r="P6470" t="str">
        <f>IF(anotacoes!M6470=0,"",UPPER(anotacoes!M6470))</f>
        <v/>
      </c>
      <c r="Q6470" t="str">
        <f t="shared" si="203"/>
        <v>INSERT INTO CONVERSAO_LUTA_ACAO (cd_conversao, id_luta, sequencia, momento_inicio, momento_fim, quem_faz, quem_sofre, acao_tipo, acao, tecnica, direcao, pontuacao) VALUES (1, 93, 5, TRIM(' 00:00:27,582'), TRIM(' 00:00:47,239'), '&lt;ARBITRO_DESCONHECIDO&gt;', '', 'PAUSE', '&lt;NAO_CLASSIFICADO&gt;', NULL, NULL, NULL)</v>
      </c>
      <c r="R6470" t="s">
        <v>10327</v>
      </c>
    </row>
    <row r="6471" spans="1:18" hidden="1" x14ac:dyDescent="0.25">
      <c r="A6471" s="7">
        <f>anotacoes!D6471</f>
        <v>40530</v>
      </c>
      <c r="B6471" t="str">
        <f>anotacoes!C6471</f>
        <v>GRAND PRIX QINGDAO 2010</v>
      </c>
      <c r="C6471" t="str">
        <f>anotacoes!E6471</f>
        <v>SEDEJ</v>
      </c>
      <c r="D6471" t="str">
        <f>anotacoes!F6471</f>
        <v>DARWISH</v>
      </c>
      <c r="E6471" t="s">
        <v>10325</v>
      </c>
      <c r="F6471">
        <f>anotacoes!A6471</f>
        <v>93</v>
      </c>
      <c r="G6471">
        <f>anotacoes!B6471</f>
        <v>6</v>
      </c>
      <c r="H6471" t="str">
        <f>anotacoes!K6471</f>
        <v xml:space="preserve"> 00:00:47,239</v>
      </c>
      <c r="I6471" t="str">
        <f>anotacoes!L6471</f>
        <v xml:space="preserve"> 00:00:48,743</v>
      </c>
      <c r="J6471" t="str">
        <f>IF(L6471="PAUSE",E6471,IF(anotacoes!G6475=conversao_anotacoes!C6471,conversao_anotacoes!C6471,conversao_anotacoes!D6471))</f>
        <v>SEDEJ</v>
      </c>
      <c r="K6471" t="str">
        <f t="shared" si="202"/>
        <v>DARWISH</v>
      </c>
      <c r="L6471" t="str">
        <f>UPPER(anotacoes!H6471)</f>
        <v>DISPLACEMENT</v>
      </c>
      <c r="M6471" t="str">
        <f>IF(OR(L6471="ATTACK",L6471="FINTA"),"&lt;TECNICA&gt;",UPPER(anotacoes!I6471))</f>
        <v>2-3 STEP HESITANT RIGHT</v>
      </c>
      <c r="N6471" t="str">
        <f>IF(OR(L6471="ATTACK",L6471="FINTA"),UPPER(anotacoes!I6471),"")</f>
        <v/>
      </c>
      <c r="O6471" s="6" t="str">
        <f>IF(anotacoes!N6471=0,"",anotacoes!N6471)</f>
        <v/>
      </c>
      <c r="P6471" t="str">
        <f>IF(anotacoes!M6471=0,"",UPPER(anotacoes!M6471))</f>
        <v/>
      </c>
      <c r="Q6471" t="str">
        <f t="shared" si="203"/>
        <v>INSERT INTO CONVERSAO_LUTA_ACAO (cd_conversao, id_luta, sequencia, momento_inicio, momento_fim, quem_faz, quem_sofre, acao_tipo, acao, tecnica, direcao, pontuacao) VALUES (1, 93, 6, TRIM(' 00:00:47,239'), TRIM(' 00:00:48,743'), 'SEDEJ', 'DARWISH', 'DISPLACEMENT', '2-3 STEP HESITANT RIGHT', NULL, NULL, NULL)</v>
      </c>
      <c r="R6471" t="s">
        <v>10327</v>
      </c>
    </row>
    <row r="6472" spans="1:18" hidden="1" x14ac:dyDescent="0.25">
      <c r="A6472" s="7">
        <f>anotacoes!D6472</f>
        <v>40530</v>
      </c>
      <c r="B6472" t="str">
        <f>anotacoes!C6472</f>
        <v>GRAND PRIX QINGDAO 2010</v>
      </c>
      <c r="C6472" t="str">
        <f>anotacoes!E6472</f>
        <v>SEDEJ</v>
      </c>
      <c r="D6472" t="str">
        <f>anotacoes!F6472</f>
        <v>DARWISH</v>
      </c>
      <c r="E6472" t="s">
        <v>10325</v>
      </c>
      <c r="F6472">
        <f>anotacoes!A6472</f>
        <v>93</v>
      </c>
      <c r="G6472">
        <f>anotacoes!B6472</f>
        <v>7</v>
      </c>
      <c r="H6472" t="str">
        <f>anotacoes!K6472</f>
        <v xml:space="preserve"> 00:00:48,743</v>
      </c>
      <c r="I6472" t="str">
        <f>anotacoes!L6472</f>
        <v xml:space="preserve"> 00:00:56,743</v>
      </c>
      <c r="J6472" t="str">
        <f>IF(L6472="PAUSE",E6472,IF(anotacoes!G6476=conversao_anotacoes!C6472,conversao_anotacoes!C6472,conversao_anotacoes!D6472))</f>
        <v>SEDEJ</v>
      </c>
      <c r="K6472" t="str">
        <f t="shared" si="202"/>
        <v>DARWISH</v>
      </c>
      <c r="L6472" t="str">
        <f>UPPER(anotacoes!H6472)</f>
        <v>DISPLACEMENT</v>
      </c>
      <c r="M6472" t="str">
        <f>IF(OR(L6472="ATTACK",L6472="FINTA"),"&lt;TECNICA&gt;",UPPER(anotacoes!I6472))</f>
        <v>TRY TO GRIP WITH CONTACT</v>
      </c>
      <c r="N6472" t="str">
        <f>IF(OR(L6472="ATTACK",L6472="FINTA"),UPPER(anotacoes!I6472),"")</f>
        <v/>
      </c>
      <c r="O6472" s="6" t="str">
        <f>IF(anotacoes!N6472=0,"",anotacoes!N6472)</f>
        <v/>
      </c>
      <c r="P6472" t="str">
        <f>IF(anotacoes!M6472=0,"",UPPER(anotacoes!M6472))</f>
        <v/>
      </c>
      <c r="Q6472" t="str">
        <f t="shared" si="203"/>
        <v>INSERT INTO CONVERSAO_LUTA_ACAO (cd_conversao, id_luta, sequencia, momento_inicio, momento_fim, quem_faz, quem_sofre, acao_tipo, acao, tecnica, direcao, pontuacao) VALUES (1, 93, 7, TRIM(' 00:00:48,743'), TRIM(' 00:00:56,743'), 'SEDEJ', 'DARWISH', 'DISPLACEMENT', 'TRY TO GRIP WITH CONTACT', NULL, NULL, NULL)</v>
      </c>
      <c r="R6472" t="s">
        <v>10327</v>
      </c>
    </row>
    <row r="6473" spans="1:18" hidden="1" x14ac:dyDescent="0.25">
      <c r="A6473" s="7">
        <f>anotacoes!D6473</f>
        <v>40530</v>
      </c>
      <c r="B6473" t="str">
        <f>anotacoes!C6473</f>
        <v>GRAND PRIX QINGDAO 2010</v>
      </c>
      <c r="C6473" t="str">
        <f>anotacoes!E6473</f>
        <v>SEDEJ</v>
      </c>
      <c r="D6473" t="str">
        <f>anotacoes!F6473</f>
        <v>DARWISH</v>
      </c>
      <c r="E6473" t="s">
        <v>10325</v>
      </c>
      <c r="F6473">
        <f>anotacoes!A6473</f>
        <v>93</v>
      </c>
      <c r="G6473">
        <f>anotacoes!B6473</f>
        <v>8</v>
      </c>
      <c r="H6473" t="str">
        <f>anotacoes!K6473</f>
        <v xml:space="preserve"> 00:00:56,743</v>
      </c>
      <c r="I6473" t="str">
        <f>anotacoes!L6473</f>
        <v xml:space="preserve"> 00:00:59,377</v>
      </c>
      <c r="J6473" t="str">
        <f>IF(L6473="PAUSE",E6473,IF(anotacoes!G6477=conversao_anotacoes!C6473,conversao_anotacoes!C6473,conversao_anotacoes!D6473))</f>
        <v>SEDEJ</v>
      </c>
      <c r="K6473" t="str">
        <f t="shared" si="202"/>
        <v>DARWISH</v>
      </c>
      <c r="L6473" t="str">
        <f>UPPER(anotacoes!H6473)</f>
        <v>GRIP TIME</v>
      </c>
      <c r="M6473" t="str">
        <f>IF(OR(L6473="ATTACK",L6473="FINTA"),"&lt;TECNICA&gt;",UPPER(anotacoes!I6473))</f>
        <v>LEFT COLLAR RIGHT SLEEVE</v>
      </c>
      <c r="N6473" t="str">
        <f>IF(OR(L6473="ATTACK",L6473="FINTA"),UPPER(anotacoes!I6473),"")</f>
        <v/>
      </c>
      <c r="O6473" s="6" t="str">
        <f>IF(anotacoes!N6473=0,"",anotacoes!N6473)</f>
        <v/>
      </c>
      <c r="P6473" t="str">
        <f>IF(anotacoes!M6473=0,"",UPPER(anotacoes!M6473))</f>
        <v/>
      </c>
      <c r="Q6473" t="str">
        <f t="shared" si="203"/>
        <v>INSERT INTO CONVERSAO_LUTA_ACAO (cd_conversao, id_luta, sequencia, momento_inicio, momento_fim, quem_faz, quem_sofre, acao_tipo, acao, tecnica, direcao, pontuacao) VALUES (1, 93, 8, TRIM(' 00:00:56,743'), TRIM(' 00:00:59,377'), 'SEDEJ', 'DARWISH', 'GRIP TIME', 'LEFT COLLAR RIGHT SLEEVE', NULL, NULL, NULL)</v>
      </c>
      <c r="R6473" t="s">
        <v>10327</v>
      </c>
    </row>
    <row r="6474" spans="1:18" hidden="1" x14ac:dyDescent="0.25">
      <c r="A6474" s="7">
        <f>anotacoes!D6474</f>
        <v>40530</v>
      </c>
      <c r="B6474" t="str">
        <f>anotacoes!C6474</f>
        <v>GRAND PRIX QINGDAO 2010</v>
      </c>
      <c r="C6474" t="str">
        <f>anotacoes!E6474</f>
        <v>SEDEJ</v>
      </c>
      <c r="D6474" t="str">
        <f>anotacoes!F6474</f>
        <v>DARWISH</v>
      </c>
      <c r="E6474" t="s">
        <v>10325</v>
      </c>
      <c r="F6474">
        <f>anotacoes!A6474</f>
        <v>93</v>
      </c>
      <c r="G6474">
        <f>anotacoes!B6474</f>
        <v>9</v>
      </c>
      <c r="H6474" t="str">
        <f>anotacoes!K6474</f>
        <v xml:space="preserve"> 00:00:59,377</v>
      </c>
      <c r="I6474" t="str">
        <f>anotacoes!L6474</f>
        <v xml:space="preserve"> 00:01:40,136</v>
      </c>
      <c r="J6474" t="str">
        <f>IF(L6474="PAUSE",E6474,IF(anotacoes!G6478=conversao_anotacoes!C6474,conversao_anotacoes!C6474,conversao_anotacoes!D6474))</f>
        <v>SEDEJ</v>
      </c>
      <c r="K6474" t="str">
        <f t="shared" si="202"/>
        <v>DARWISH</v>
      </c>
      <c r="L6474" t="str">
        <f>UPPER(anotacoes!H6474)</f>
        <v>DEFENSE</v>
      </c>
      <c r="M6474" t="str">
        <f>IF(OR(L6474="ATTACK",L6474="FINTA"),"&lt;TECNICA&gt;",UPPER(anotacoes!I6474))</f>
        <v>CONTER-ATTACK</v>
      </c>
      <c r="N6474" t="str">
        <f>IF(OR(L6474="ATTACK",L6474="FINTA"),UPPER(anotacoes!I6474),"")</f>
        <v/>
      </c>
      <c r="O6474" s="6" t="str">
        <f>IF(anotacoes!N6474=0,"",anotacoes!N6474)</f>
        <v/>
      </c>
      <c r="P6474" t="str">
        <f>IF(anotacoes!M6474=0,"",UPPER(anotacoes!M6474))</f>
        <v/>
      </c>
      <c r="Q6474" t="str">
        <f t="shared" si="203"/>
        <v>INSERT INTO CONVERSAO_LUTA_ACAO (cd_conversao, id_luta, sequencia, momento_inicio, momento_fim, quem_faz, quem_sofre, acao_tipo, acao, tecnica, direcao, pontuacao) VALUES (1, 93, 9, TRIM(' 00:00:59,377'), TRIM(' 00:01:40,136'), 'SEDEJ', 'DARWISH', 'DEFENSE', 'CONTER-ATTACK', NULL, NULL, NULL)</v>
      </c>
      <c r="R6474" t="s">
        <v>10327</v>
      </c>
    </row>
    <row r="6475" spans="1:18" hidden="1" x14ac:dyDescent="0.25">
      <c r="A6475" s="7">
        <f>anotacoes!D6475</f>
        <v>40530</v>
      </c>
      <c r="B6475" t="str">
        <f>anotacoes!C6475</f>
        <v>GRAND PRIX QINGDAO 2010</v>
      </c>
      <c r="C6475" t="str">
        <f>anotacoes!E6475</f>
        <v>SEDEJ</v>
      </c>
      <c r="D6475" t="str">
        <f>anotacoes!F6475</f>
        <v>DARWISH</v>
      </c>
      <c r="E6475" t="s">
        <v>10325</v>
      </c>
      <c r="F6475">
        <f>anotacoes!A6475</f>
        <v>93</v>
      </c>
      <c r="G6475">
        <f>anotacoes!B6475</f>
        <v>10</v>
      </c>
      <c r="H6475" t="str">
        <f>anotacoes!K6475</f>
        <v xml:space="preserve"> 00:01:40,136</v>
      </c>
      <c r="I6475" t="str">
        <f>anotacoes!L6475</f>
        <v xml:space="preserve"> 00:01:41,233</v>
      </c>
      <c r="J6475" t="str">
        <f>IF(L6475="PAUSE",E6475,IF(anotacoes!G6479=conversao_anotacoes!C6475,conversao_anotacoes!C6475,conversao_anotacoes!D6475))</f>
        <v>SEDEJ</v>
      </c>
      <c r="K6475" t="str">
        <f t="shared" si="202"/>
        <v>DARWISH</v>
      </c>
      <c r="L6475" t="str">
        <f>UPPER(anotacoes!H6475)</f>
        <v>ATTACK</v>
      </c>
      <c r="M6475" t="str">
        <f>IF(OR(L6475="ATTACK",L6475="FINTA"),"&lt;TECNICA&gt;",UPPER(anotacoes!I6475))</f>
        <v>&lt;TECNICA&gt;</v>
      </c>
      <c r="N6475" t="str">
        <f>IF(OR(L6475="ATTACK",L6475="FINTA"),UPPER(anotacoes!I6475),"")</f>
        <v>UCHI MATA GAESHI</v>
      </c>
      <c r="O6475" s="6">
        <f>IF(anotacoes!N6475=0,"",anotacoes!N6475)</f>
        <v>6</v>
      </c>
      <c r="P6475" t="str">
        <f>IF(anotacoes!M6475=0,"",UPPER(anotacoes!M6475))</f>
        <v>IPPON</v>
      </c>
      <c r="Q6475" t="str">
        <f t="shared" si="203"/>
        <v>INSERT INTO CONVERSAO_LUTA_ACAO (cd_conversao, id_luta, sequencia, momento_inicio, momento_fim, quem_faz, quem_sofre, acao_tipo, acao, tecnica, direcao, pontuacao) VALUES (1, 93, 10, TRIM(' 00:01:40,136'), TRIM(' 00:01:41,233'), 'SEDEJ', 'DARWISH', 'ATTACK', '&lt;TECNICA&gt;', 'UCHI MATA GAESHI', 6, 'IPPON')</v>
      </c>
      <c r="R6475" t="s">
        <v>10327</v>
      </c>
    </row>
    <row r="6476" spans="1:18" hidden="1" x14ac:dyDescent="0.25">
      <c r="A6476" s="7">
        <f>anotacoes!D6476</f>
        <v>40524</v>
      </c>
      <c r="B6476" t="str">
        <f>anotacoes!C6476</f>
        <v>GRAND SLAM TOKYO 2010</v>
      </c>
      <c r="C6476" t="str">
        <f>anotacoes!E6476</f>
        <v>SEDEJ</v>
      </c>
      <c r="D6476" t="str">
        <f>anotacoes!F6476</f>
        <v>KIM, M K</v>
      </c>
      <c r="E6476" t="s">
        <v>10325</v>
      </c>
      <c r="F6476">
        <f>anotacoes!A6476</f>
        <v>94</v>
      </c>
      <c r="G6476">
        <f>anotacoes!B6476</f>
        <v>1</v>
      </c>
      <c r="H6476" t="str">
        <f>anotacoes!K6476</f>
        <v xml:space="preserve"> 00:00:01,616</v>
      </c>
      <c r="I6476" t="str">
        <f>anotacoes!L6476</f>
        <v xml:space="preserve"> 00:00:01,952</v>
      </c>
      <c r="J6476" t="str">
        <f>IF(L6476="PAUSE",E6476,IF(anotacoes!G6480=conversao_anotacoes!C6476,conversao_anotacoes!C6476,conversao_anotacoes!D6476))</f>
        <v>SEDEJ</v>
      </c>
      <c r="K6476" t="str">
        <f t="shared" si="202"/>
        <v>KIM, M K</v>
      </c>
      <c r="L6476" t="str">
        <f>UPPER(anotacoes!H6476)</f>
        <v>DISPLACEMENT</v>
      </c>
      <c r="M6476" t="str">
        <f>IF(OR(L6476="ATTACK",L6476="FINTA"),"&lt;TECNICA&gt;",UPPER(anotacoes!I6476))</f>
        <v>2-3 STEP HESITANT RIGHT</v>
      </c>
      <c r="N6476" t="str">
        <f>IF(OR(L6476="ATTACK",L6476="FINTA"),UPPER(anotacoes!I6476),"")</f>
        <v/>
      </c>
      <c r="O6476" s="6" t="str">
        <f>IF(anotacoes!N6476=0,"",anotacoes!N6476)</f>
        <v/>
      </c>
      <c r="P6476" t="str">
        <f>IF(anotacoes!M6476=0,"",UPPER(anotacoes!M6476))</f>
        <v/>
      </c>
      <c r="Q6476" t="str">
        <f t="shared" si="203"/>
        <v>INSERT INTO CONVERSAO_LUTA_ACAO (cd_conversao, id_luta, sequencia, momento_inicio, momento_fim, quem_faz, quem_sofre, acao_tipo, acao, tecnica, direcao, pontuacao) VALUES (1, 94, 1, TRIM(' 00:00:01,616'), TRIM(' 00:00:01,952'), 'SEDEJ', 'KIM, M K', 'DISPLACEMENT', '2-3 STEP HESITANT RIGHT', NULL, NULL, NULL)</v>
      </c>
      <c r="R6476" t="s">
        <v>10327</v>
      </c>
    </row>
    <row r="6477" spans="1:18" hidden="1" x14ac:dyDescent="0.25">
      <c r="A6477" s="7">
        <f>anotacoes!D6477</f>
        <v>40524</v>
      </c>
      <c r="B6477" t="str">
        <f>anotacoes!C6477</f>
        <v>GRAND SLAM TOKYO 2010</v>
      </c>
      <c r="C6477" t="str">
        <f>anotacoes!E6477</f>
        <v>SEDEJ</v>
      </c>
      <c r="D6477" t="str">
        <f>anotacoes!F6477</f>
        <v>KIM, M K</v>
      </c>
      <c r="E6477" t="s">
        <v>10325</v>
      </c>
      <c r="F6477">
        <f>anotacoes!A6477</f>
        <v>94</v>
      </c>
      <c r="G6477">
        <f>anotacoes!B6477</f>
        <v>2</v>
      </c>
      <c r="H6477" t="str">
        <f>anotacoes!K6477</f>
        <v xml:space="preserve"> 00:00:01,952</v>
      </c>
      <c r="I6477" t="str">
        <f>anotacoes!L6477</f>
        <v xml:space="preserve"> 00:00:18,596</v>
      </c>
      <c r="J6477" t="str">
        <f>IF(L6477="PAUSE",E6477,IF(anotacoes!G6481=conversao_anotacoes!C6477,conversao_anotacoes!C6477,conversao_anotacoes!D6477))</f>
        <v>SEDEJ</v>
      </c>
      <c r="K6477" t="str">
        <f t="shared" si="202"/>
        <v>KIM, M K</v>
      </c>
      <c r="L6477" t="str">
        <f>UPPER(anotacoes!H6477)</f>
        <v>DISPLACEMENT</v>
      </c>
      <c r="M6477" t="str">
        <f>IF(OR(L6477="ATTACK",L6477="FINTA"),"&lt;TECNICA&gt;",UPPER(anotacoes!I6477))</f>
        <v>TRY TO GRIP WITH CONTACT</v>
      </c>
      <c r="N6477" t="str">
        <f>IF(OR(L6477="ATTACK",L6477="FINTA"),UPPER(anotacoes!I6477),"")</f>
        <v/>
      </c>
      <c r="O6477" s="6" t="str">
        <f>IF(anotacoes!N6477=0,"",anotacoes!N6477)</f>
        <v/>
      </c>
      <c r="P6477" t="str">
        <f>IF(anotacoes!M6477=0,"",UPPER(anotacoes!M6477))</f>
        <v/>
      </c>
      <c r="Q6477" t="str">
        <f t="shared" si="203"/>
        <v>INSERT INTO CONVERSAO_LUTA_ACAO (cd_conversao, id_luta, sequencia, momento_inicio, momento_fim, quem_faz, quem_sofre, acao_tipo, acao, tecnica, direcao, pontuacao) VALUES (1, 94, 2, TRIM(' 00:00:01,952'), TRIM(' 00:00:18,596'), 'SEDEJ', 'KIM, M K', 'DISPLACEMENT', 'TRY TO GRIP WITH CONTACT', NULL, NULL, NULL)</v>
      </c>
      <c r="R6477" t="s">
        <v>10327</v>
      </c>
    </row>
    <row r="6478" spans="1:18" hidden="1" x14ac:dyDescent="0.25">
      <c r="A6478" s="7">
        <f>anotacoes!D6478</f>
        <v>40524</v>
      </c>
      <c r="B6478" t="str">
        <f>anotacoes!C6478</f>
        <v>GRAND SLAM TOKYO 2010</v>
      </c>
      <c r="C6478" t="str">
        <f>anotacoes!E6478</f>
        <v>SEDEJ</v>
      </c>
      <c r="D6478" t="str">
        <f>anotacoes!F6478</f>
        <v>KIM, M K</v>
      </c>
      <c r="E6478" t="s">
        <v>10325</v>
      </c>
      <c r="F6478">
        <f>anotacoes!A6478</f>
        <v>94</v>
      </c>
      <c r="G6478">
        <f>anotacoes!B6478</f>
        <v>3</v>
      </c>
      <c r="H6478" t="str">
        <f>anotacoes!K6478</f>
        <v xml:space="preserve"> 00:00:18,596</v>
      </c>
      <c r="I6478" t="str">
        <f>anotacoes!L6478</f>
        <v xml:space="preserve"> 00:00:19,938</v>
      </c>
      <c r="J6478" t="str">
        <f>IF(L6478="PAUSE",E6478,IF(anotacoes!G6482=conversao_anotacoes!C6478,conversao_anotacoes!C6478,conversao_anotacoes!D6478))</f>
        <v>SEDEJ</v>
      </c>
      <c r="K6478" t="str">
        <f t="shared" si="202"/>
        <v>KIM, M K</v>
      </c>
      <c r="L6478" t="str">
        <f>UPPER(anotacoes!H6478)</f>
        <v>GRIP TIME</v>
      </c>
      <c r="M6478" t="str">
        <f>IF(OR(L6478="ATTACK",L6478="FINTA"),"&lt;TECNICA&gt;",UPPER(anotacoes!I6478))</f>
        <v>LEFT COLLAR</v>
      </c>
      <c r="N6478" t="str">
        <f>IF(OR(L6478="ATTACK",L6478="FINTA"),UPPER(anotacoes!I6478),"")</f>
        <v/>
      </c>
      <c r="O6478" s="6" t="str">
        <f>IF(anotacoes!N6478=0,"",anotacoes!N6478)</f>
        <v/>
      </c>
      <c r="P6478" t="str">
        <f>IF(anotacoes!M6478=0,"",UPPER(anotacoes!M6478))</f>
        <v/>
      </c>
      <c r="Q6478" t="str">
        <f t="shared" si="203"/>
        <v>INSERT INTO CONVERSAO_LUTA_ACAO (cd_conversao, id_luta, sequencia, momento_inicio, momento_fim, quem_faz, quem_sofre, acao_tipo, acao, tecnica, direcao, pontuacao) VALUES (1, 94, 3, TRIM(' 00:00:18,596'), TRIM(' 00:00:19,938'), 'SEDEJ', 'KIM, M K', 'GRIP TIME', 'LEFT COLLAR', NULL, NULL, NULL)</v>
      </c>
      <c r="R6478" t="s">
        <v>10327</v>
      </c>
    </row>
    <row r="6479" spans="1:18" hidden="1" x14ac:dyDescent="0.25">
      <c r="A6479" s="7">
        <f>anotacoes!D6479</f>
        <v>40524</v>
      </c>
      <c r="B6479" t="str">
        <f>anotacoes!C6479</f>
        <v>GRAND SLAM TOKYO 2010</v>
      </c>
      <c r="C6479" t="str">
        <f>anotacoes!E6479</f>
        <v>SEDEJ</v>
      </c>
      <c r="D6479" t="str">
        <f>anotacoes!F6479</f>
        <v>KIM, M K</v>
      </c>
      <c r="E6479" t="s">
        <v>10325</v>
      </c>
      <c r="F6479">
        <f>anotacoes!A6479</f>
        <v>94</v>
      </c>
      <c r="G6479">
        <f>anotacoes!B6479</f>
        <v>4</v>
      </c>
      <c r="H6479" t="str">
        <f>anotacoes!K6479</f>
        <v xml:space="preserve"> 00:00:19,938</v>
      </c>
      <c r="I6479" t="str">
        <f>anotacoes!L6479</f>
        <v xml:space="preserve"> 00:00:23,638</v>
      </c>
      <c r="J6479" t="str">
        <f>IF(L6479="PAUSE",E6479,IF(anotacoes!G6483=conversao_anotacoes!C6479,conversao_anotacoes!C6479,conversao_anotacoes!D6479))</f>
        <v>SEDEJ</v>
      </c>
      <c r="K6479" t="str">
        <f t="shared" si="202"/>
        <v>KIM, M K</v>
      </c>
      <c r="L6479" t="str">
        <f>UPPER(anotacoes!H6479)</f>
        <v>DISPLACEMENT</v>
      </c>
      <c r="M6479" t="str">
        <f>IF(OR(L6479="ATTACK",L6479="FINTA"),"&lt;TECNICA&gt;",UPPER(anotacoes!I6479))</f>
        <v>TRY TO GRIP WITH CONTACT</v>
      </c>
      <c r="N6479" t="str">
        <f>IF(OR(L6479="ATTACK",L6479="FINTA"),UPPER(anotacoes!I6479),"")</f>
        <v/>
      </c>
      <c r="O6479" s="6" t="str">
        <f>IF(anotacoes!N6479=0,"",anotacoes!N6479)</f>
        <v/>
      </c>
      <c r="P6479" t="str">
        <f>IF(anotacoes!M6479=0,"",UPPER(anotacoes!M6479))</f>
        <v/>
      </c>
      <c r="Q6479" t="str">
        <f t="shared" si="203"/>
        <v>INSERT INTO CONVERSAO_LUTA_ACAO (cd_conversao, id_luta, sequencia, momento_inicio, momento_fim, quem_faz, quem_sofre, acao_tipo, acao, tecnica, direcao, pontuacao) VALUES (1, 94, 4, TRIM(' 00:00:19,938'), TRIM(' 00:00:23,638'), 'SEDEJ', 'KIM, M K', 'DISPLACEMENT', 'TRY TO GRIP WITH CONTACT', NULL, NULL, NULL)</v>
      </c>
      <c r="R6479" t="s">
        <v>10327</v>
      </c>
    </row>
    <row r="6480" spans="1:18" hidden="1" x14ac:dyDescent="0.25">
      <c r="A6480" s="7">
        <f>anotacoes!D6480</f>
        <v>40524</v>
      </c>
      <c r="B6480" t="str">
        <f>anotacoes!C6480</f>
        <v>GRAND SLAM TOKYO 2010</v>
      </c>
      <c r="C6480" t="str">
        <f>anotacoes!E6480</f>
        <v>SEDEJ</v>
      </c>
      <c r="D6480" t="str">
        <f>anotacoes!F6480</f>
        <v>KIM, M K</v>
      </c>
      <c r="E6480" t="s">
        <v>10325</v>
      </c>
      <c r="F6480">
        <f>anotacoes!A6480</f>
        <v>94</v>
      </c>
      <c r="G6480">
        <f>anotacoes!B6480</f>
        <v>5</v>
      </c>
      <c r="H6480" t="str">
        <f>anotacoes!K6480</f>
        <v xml:space="preserve"> 00:00:23,638</v>
      </c>
      <c r="I6480" t="str">
        <f>anotacoes!L6480</f>
        <v xml:space="preserve"> 00:00:32,268</v>
      </c>
      <c r="J6480" t="str">
        <f>IF(L6480="PAUSE",E6480,IF(anotacoes!G6484=conversao_anotacoes!C6480,conversao_anotacoes!C6480,conversao_anotacoes!D6480))</f>
        <v>SEDEJ</v>
      </c>
      <c r="K6480" t="str">
        <f t="shared" si="202"/>
        <v>KIM, M K</v>
      </c>
      <c r="L6480" t="str">
        <f>UPPER(anotacoes!H6480)</f>
        <v>GRIP TIME</v>
      </c>
      <c r="M6480" t="str">
        <f>IF(OR(L6480="ATTACK",L6480="FINTA"),"&lt;TECNICA&gt;",UPPER(anotacoes!I6480))</f>
        <v>LEFT BACK</v>
      </c>
      <c r="N6480" t="str">
        <f>IF(OR(L6480="ATTACK",L6480="FINTA"),UPPER(anotacoes!I6480),"")</f>
        <v/>
      </c>
      <c r="O6480" s="6" t="str">
        <f>IF(anotacoes!N6480=0,"",anotacoes!N6480)</f>
        <v/>
      </c>
      <c r="P6480" t="str">
        <f>IF(anotacoes!M6480=0,"",UPPER(anotacoes!M6480))</f>
        <v/>
      </c>
      <c r="Q6480" t="str">
        <f t="shared" si="203"/>
        <v>INSERT INTO CONVERSAO_LUTA_ACAO (cd_conversao, id_luta, sequencia, momento_inicio, momento_fim, quem_faz, quem_sofre, acao_tipo, acao, tecnica, direcao, pontuacao) VALUES (1, 94, 5, TRIM(' 00:00:23,638'), TRIM(' 00:00:32,268'), 'SEDEJ', 'KIM, M K', 'GRIP TIME', 'LEFT BACK', NULL, NULL, NULL)</v>
      </c>
      <c r="R6480" t="s">
        <v>10327</v>
      </c>
    </row>
    <row r="6481" spans="1:18" hidden="1" x14ac:dyDescent="0.25">
      <c r="A6481" s="7">
        <f>anotacoes!D6481</f>
        <v>40524</v>
      </c>
      <c r="B6481" t="str">
        <f>anotacoes!C6481</f>
        <v>GRAND SLAM TOKYO 2010</v>
      </c>
      <c r="C6481" t="str">
        <f>anotacoes!E6481</f>
        <v>SEDEJ</v>
      </c>
      <c r="D6481" t="str">
        <f>anotacoes!F6481</f>
        <v>KIM, M K</v>
      </c>
      <c r="E6481" t="s">
        <v>10325</v>
      </c>
      <c r="F6481">
        <f>anotacoes!A6481</f>
        <v>94</v>
      </c>
      <c r="G6481">
        <f>anotacoes!B6481</f>
        <v>6</v>
      </c>
      <c r="H6481" t="str">
        <f>anotacoes!K6481</f>
        <v xml:space="preserve"> 00:00:32,268</v>
      </c>
      <c r="I6481" t="str">
        <f>anotacoes!L6481</f>
        <v xml:space="preserve"> 00:00:33,002</v>
      </c>
      <c r="J6481" t="str">
        <f>IF(L6481="PAUSE",E6481,IF(anotacoes!G6485=conversao_anotacoes!C6481,conversao_anotacoes!C6481,conversao_anotacoes!D6481))</f>
        <v>SEDEJ</v>
      </c>
      <c r="K6481" t="str">
        <f t="shared" si="202"/>
        <v>KIM, M K</v>
      </c>
      <c r="L6481" t="str">
        <f>UPPER(anotacoes!H6481)</f>
        <v>ATTACK</v>
      </c>
      <c r="M6481" t="str">
        <f>IF(OR(L6481="ATTACK",L6481="FINTA"),"&lt;TECNICA&gt;",UPPER(anotacoes!I6481))</f>
        <v>&lt;TECNICA&gt;</v>
      </c>
      <c r="N6481" t="str">
        <f>IF(OR(L6481="ATTACK",L6481="FINTA"),UPPER(anotacoes!I6481),"")</f>
        <v>UCHIMATA</v>
      </c>
      <c r="O6481" s="6">
        <f>IF(anotacoes!N6481=0,"",anotacoes!N6481)</f>
        <v>6</v>
      </c>
      <c r="P6481" t="str">
        <f>IF(anotacoes!M6481=0,"",UPPER(anotacoes!M6481))</f>
        <v/>
      </c>
      <c r="Q6481" t="str">
        <f t="shared" si="203"/>
        <v>INSERT INTO CONVERSAO_LUTA_ACAO (cd_conversao, id_luta, sequencia, momento_inicio, momento_fim, quem_faz, quem_sofre, acao_tipo, acao, tecnica, direcao, pontuacao) VALUES (1, 94, 6, TRIM(' 00:00:32,268'), TRIM(' 00:00:33,002'), 'SEDEJ', 'KIM, M K', 'ATTACK', '&lt;TECNICA&gt;', 'UCHIMATA', 6, NULL)</v>
      </c>
      <c r="R6481" t="s">
        <v>10327</v>
      </c>
    </row>
    <row r="6482" spans="1:18" hidden="1" x14ac:dyDescent="0.25">
      <c r="A6482" s="7">
        <f>anotacoes!D6482</f>
        <v>40524</v>
      </c>
      <c r="B6482" t="str">
        <f>anotacoes!C6482</f>
        <v>GRAND SLAM TOKYO 2010</v>
      </c>
      <c r="C6482" t="str">
        <f>anotacoes!E6482</f>
        <v>SEDEJ</v>
      </c>
      <c r="D6482" t="str">
        <f>anotacoes!F6482</f>
        <v>KIM, M K</v>
      </c>
      <c r="E6482" t="s">
        <v>10325</v>
      </c>
      <c r="F6482">
        <f>anotacoes!A6482</f>
        <v>94</v>
      </c>
      <c r="G6482">
        <f>anotacoes!B6482</f>
        <v>7</v>
      </c>
      <c r="H6482" t="str">
        <f>anotacoes!K6482</f>
        <v xml:space="preserve"> 00:00:33,002</v>
      </c>
      <c r="I6482" t="str">
        <f>anotacoes!L6482</f>
        <v xml:space="preserve"> 00:00:34,183</v>
      </c>
      <c r="J6482" t="str">
        <f>IF(L6482="PAUSE",E6482,IF(anotacoes!G6486=conversao_anotacoes!C6482,conversao_anotacoes!C6482,conversao_anotacoes!D6482))</f>
        <v>SEDEJ</v>
      </c>
      <c r="K6482" t="str">
        <f t="shared" si="202"/>
        <v>KIM, M K</v>
      </c>
      <c r="L6482" t="str">
        <f>UPPER(anotacoes!H6482)</f>
        <v>GRIP TIME</v>
      </c>
      <c r="M6482" t="str">
        <f>IF(OR(L6482="ATTACK",L6482="FINTA"),"&lt;TECNICA&gt;",UPPER(anotacoes!I6482))</f>
        <v>LEFT COLLAR</v>
      </c>
      <c r="N6482" t="str">
        <f>IF(OR(L6482="ATTACK",L6482="FINTA"),UPPER(anotacoes!I6482),"")</f>
        <v/>
      </c>
      <c r="O6482" s="6" t="str">
        <f>IF(anotacoes!N6482=0,"",anotacoes!N6482)</f>
        <v/>
      </c>
      <c r="P6482" t="str">
        <f>IF(anotacoes!M6482=0,"",UPPER(anotacoes!M6482))</f>
        <v/>
      </c>
      <c r="Q6482" t="str">
        <f t="shared" si="203"/>
        <v>INSERT INTO CONVERSAO_LUTA_ACAO (cd_conversao, id_luta, sequencia, momento_inicio, momento_fim, quem_faz, quem_sofre, acao_tipo, acao, tecnica, direcao, pontuacao) VALUES (1, 94, 7, TRIM(' 00:00:33,002'), TRIM(' 00:00:34,183'), 'SEDEJ', 'KIM, M K', 'GRIP TIME', 'LEFT COLLAR', NULL, NULL, NULL)</v>
      </c>
      <c r="R6482" t="s">
        <v>10327</v>
      </c>
    </row>
    <row r="6483" spans="1:18" hidden="1" x14ac:dyDescent="0.25">
      <c r="A6483" s="7">
        <f>anotacoes!D6483</f>
        <v>40524</v>
      </c>
      <c r="B6483" t="str">
        <f>anotacoes!C6483</f>
        <v>GRAND SLAM TOKYO 2010</v>
      </c>
      <c r="C6483" t="str">
        <f>anotacoes!E6483</f>
        <v>SEDEJ</v>
      </c>
      <c r="D6483" t="str">
        <f>anotacoes!F6483</f>
        <v>KIM, M K</v>
      </c>
      <c r="E6483" t="s">
        <v>10325</v>
      </c>
      <c r="F6483">
        <f>anotacoes!A6483</f>
        <v>94</v>
      </c>
      <c r="G6483">
        <f>anotacoes!B6483</f>
        <v>8</v>
      </c>
      <c r="H6483" t="str">
        <f>anotacoes!K6483</f>
        <v xml:space="preserve"> 00:00:34,183</v>
      </c>
      <c r="I6483" t="str">
        <f>anotacoes!L6483</f>
        <v xml:space="preserve"> 00:00:39,558</v>
      </c>
      <c r="J6483" t="str">
        <f>IF(L6483="PAUSE",E6483,IF(anotacoes!G6487=conversao_anotacoes!C6483,conversao_anotacoes!C6483,conversao_anotacoes!D6483))</f>
        <v>&lt;ARBITRO_DESCONHECIDO&gt;</v>
      </c>
      <c r="K6483" t="str">
        <f t="shared" si="202"/>
        <v/>
      </c>
      <c r="L6483" t="str">
        <f>UPPER(anotacoes!H6483)</f>
        <v>PAUSE</v>
      </c>
      <c r="M6483" t="str">
        <f>IF(OR(L6483="ATTACK",L6483="FINTA"),"&lt;TECNICA&gt;",UPPER(anotacoes!I6483))</f>
        <v>&lt;NAO_CLASSIFICADO&gt;</v>
      </c>
      <c r="N6483" t="str">
        <f>IF(OR(L6483="ATTACK",L6483="FINTA"),UPPER(anotacoes!I6483),"")</f>
        <v/>
      </c>
      <c r="O6483" s="6" t="str">
        <f>IF(anotacoes!N6483=0,"",anotacoes!N6483)</f>
        <v/>
      </c>
      <c r="P6483" t="str">
        <f>IF(anotacoes!M6483=0,"",UPPER(anotacoes!M6483))</f>
        <v/>
      </c>
      <c r="Q6483" t="str">
        <f t="shared" si="203"/>
        <v>INSERT INTO CONVERSAO_LUTA_ACAO (cd_conversao, id_luta, sequencia, momento_inicio, momento_fim, quem_faz, quem_sofre, acao_tipo, acao, tecnica, direcao, pontuacao) VALUES (1, 94, 8, TRIM(' 00:00:34,183'), TRIM(' 00:00:39,558'), '&lt;ARBITRO_DESCONHECIDO&gt;', '', 'PAUSE', '&lt;NAO_CLASSIFICADO&gt;', NULL, NULL, NULL)</v>
      </c>
      <c r="R6483" t="s">
        <v>10327</v>
      </c>
    </row>
    <row r="6484" spans="1:18" hidden="1" x14ac:dyDescent="0.25">
      <c r="A6484" s="7">
        <f>anotacoes!D6484</f>
        <v>40524</v>
      </c>
      <c r="B6484" t="str">
        <f>anotacoes!C6484</f>
        <v>GRAND SLAM TOKYO 2010</v>
      </c>
      <c r="C6484" t="str">
        <f>anotacoes!E6484</f>
        <v>SEDEJ</v>
      </c>
      <c r="D6484" t="str">
        <f>anotacoes!F6484</f>
        <v>KIM, M K</v>
      </c>
      <c r="E6484" t="s">
        <v>10325</v>
      </c>
      <c r="F6484">
        <f>anotacoes!A6484</f>
        <v>94</v>
      </c>
      <c r="G6484">
        <f>anotacoes!B6484</f>
        <v>9</v>
      </c>
      <c r="H6484" t="str">
        <f>anotacoes!K6484</f>
        <v xml:space="preserve"> 00:00:39,700</v>
      </c>
      <c r="I6484" t="str">
        <f>anotacoes!L6484</f>
        <v xml:space="preserve"> 00:00:42,683</v>
      </c>
      <c r="J6484" t="str">
        <f>IF(L6484="PAUSE",E6484,IF(anotacoes!G6488=conversao_anotacoes!C6484,conversao_anotacoes!C6484,conversao_anotacoes!D6484))</f>
        <v>SEDEJ</v>
      </c>
      <c r="K6484" t="str">
        <f t="shared" si="202"/>
        <v>KIM, M K</v>
      </c>
      <c r="L6484" t="str">
        <f>UPPER(anotacoes!H6484)</f>
        <v>DISPLACEMENT</v>
      </c>
      <c r="M6484" t="str">
        <f>IF(OR(L6484="ATTACK",L6484="FINTA"),"&lt;TECNICA&gt;",UPPER(anotacoes!I6484))</f>
        <v>2-3 STEP HESITANT RIGHT</v>
      </c>
      <c r="N6484" t="str">
        <f>IF(OR(L6484="ATTACK",L6484="FINTA"),UPPER(anotacoes!I6484),"")</f>
        <v/>
      </c>
      <c r="O6484" s="6" t="str">
        <f>IF(anotacoes!N6484=0,"",anotacoes!N6484)</f>
        <v/>
      </c>
      <c r="P6484" t="str">
        <f>IF(anotacoes!M6484=0,"",UPPER(anotacoes!M6484))</f>
        <v/>
      </c>
      <c r="Q6484" t="str">
        <f t="shared" si="203"/>
        <v>INSERT INTO CONVERSAO_LUTA_ACAO (cd_conversao, id_luta, sequencia, momento_inicio, momento_fim, quem_faz, quem_sofre, acao_tipo, acao, tecnica, direcao, pontuacao) VALUES (1, 94, 9, TRIM(' 00:00:39,700'), TRIM(' 00:00:42,683'), 'SEDEJ', 'KIM, M K', 'DISPLACEMENT', '2-3 STEP HESITANT RIGHT', NULL, NULL, NULL)</v>
      </c>
      <c r="R6484" t="s">
        <v>10327</v>
      </c>
    </row>
    <row r="6485" spans="1:18" hidden="1" x14ac:dyDescent="0.25">
      <c r="A6485" s="7">
        <f>anotacoes!D6485</f>
        <v>40524</v>
      </c>
      <c r="B6485" t="str">
        <f>anotacoes!C6485</f>
        <v>GRAND SLAM TOKYO 2010</v>
      </c>
      <c r="C6485" t="str">
        <f>anotacoes!E6485</f>
        <v>SEDEJ</v>
      </c>
      <c r="D6485" t="str">
        <f>anotacoes!F6485</f>
        <v>KIM, M K</v>
      </c>
      <c r="E6485" t="s">
        <v>10325</v>
      </c>
      <c r="F6485">
        <f>anotacoes!A6485</f>
        <v>94</v>
      </c>
      <c r="G6485">
        <f>anotacoes!B6485</f>
        <v>10</v>
      </c>
      <c r="H6485" t="str">
        <f>anotacoes!K6485</f>
        <v xml:space="preserve"> 00:00:42,819</v>
      </c>
      <c r="I6485" t="str">
        <f>anotacoes!L6485</f>
        <v xml:space="preserve"> 00:00:48,966</v>
      </c>
      <c r="J6485" t="str">
        <f>IF(L6485="PAUSE",E6485,IF(anotacoes!G6489=conversao_anotacoes!C6485,conversao_anotacoes!C6485,conversao_anotacoes!D6485))</f>
        <v>SEDEJ</v>
      </c>
      <c r="K6485" t="str">
        <f t="shared" si="202"/>
        <v>KIM, M K</v>
      </c>
      <c r="L6485" t="str">
        <f>UPPER(anotacoes!H6485)</f>
        <v>DISPLACEMENT</v>
      </c>
      <c r="M6485" t="str">
        <f>IF(OR(L6485="ATTACK",L6485="FINTA"),"&lt;TECNICA&gt;",UPPER(anotacoes!I6485))</f>
        <v>TRY TO GRIP WITH CONTACT</v>
      </c>
      <c r="N6485" t="str">
        <f>IF(OR(L6485="ATTACK",L6485="FINTA"),UPPER(anotacoes!I6485),"")</f>
        <v/>
      </c>
      <c r="O6485" s="6" t="str">
        <f>IF(anotacoes!N6485=0,"",anotacoes!N6485)</f>
        <v/>
      </c>
      <c r="P6485" t="str">
        <f>IF(anotacoes!M6485=0,"",UPPER(anotacoes!M6485))</f>
        <v/>
      </c>
      <c r="Q6485" t="str">
        <f t="shared" si="203"/>
        <v>INSERT INTO CONVERSAO_LUTA_ACAO (cd_conversao, id_luta, sequencia, momento_inicio, momento_fim, quem_faz, quem_sofre, acao_tipo, acao, tecnica, direcao, pontuacao) VALUES (1, 94, 10, TRIM(' 00:00:42,819'), TRIM(' 00:00:48,966'), 'SEDEJ', 'KIM, M K', 'DISPLACEMENT', 'TRY TO GRIP WITH CONTACT', NULL, NULL, NULL)</v>
      </c>
      <c r="R6485" t="s">
        <v>10327</v>
      </c>
    </row>
    <row r="6486" spans="1:18" hidden="1" x14ac:dyDescent="0.25">
      <c r="A6486" s="7">
        <f>anotacoes!D6486</f>
        <v>40524</v>
      </c>
      <c r="B6486" t="str">
        <f>anotacoes!C6486</f>
        <v>GRAND SLAM TOKYO 2010</v>
      </c>
      <c r="C6486" t="str">
        <f>anotacoes!E6486</f>
        <v>SEDEJ</v>
      </c>
      <c r="D6486" t="str">
        <f>anotacoes!F6486</f>
        <v>KIM, M K</v>
      </c>
      <c r="E6486" t="s">
        <v>10325</v>
      </c>
      <c r="F6486">
        <f>anotacoes!A6486</f>
        <v>94</v>
      </c>
      <c r="G6486">
        <f>anotacoes!B6486</f>
        <v>11</v>
      </c>
      <c r="H6486" t="str">
        <f>anotacoes!K6486</f>
        <v xml:space="preserve"> 00:00:49,123</v>
      </c>
      <c r="I6486" t="str">
        <f>anotacoes!L6486</f>
        <v xml:space="preserve"> 00:00:51,294</v>
      </c>
      <c r="J6486" t="str">
        <f>IF(L6486="PAUSE",E6486,IF(anotacoes!G6490=conversao_anotacoes!C6486,conversao_anotacoes!C6486,conversao_anotacoes!D6486))</f>
        <v>SEDEJ</v>
      </c>
      <c r="K6486" t="str">
        <f t="shared" si="202"/>
        <v>KIM, M K</v>
      </c>
      <c r="L6486" t="str">
        <f>UPPER(anotacoes!H6486)</f>
        <v>DISPLACEMENT</v>
      </c>
      <c r="M6486" t="str">
        <f>IF(OR(L6486="ATTACK",L6486="FINTA"),"&lt;TECNICA&gt;",UPPER(anotacoes!I6486))</f>
        <v>TRY TO GRIP WITH CONTACT</v>
      </c>
      <c r="N6486" t="str">
        <f>IF(OR(L6486="ATTACK",L6486="FINTA"),UPPER(anotacoes!I6486),"")</f>
        <v/>
      </c>
      <c r="O6486" s="6" t="str">
        <f>IF(anotacoes!N6486=0,"",anotacoes!N6486)</f>
        <v/>
      </c>
      <c r="P6486" t="str">
        <f>IF(anotacoes!M6486=0,"",UPPER(anotacoes!M6486))</f>
        <v/>
      </c>
      <c r="Q6486" t="str">
        <f t="shared" si="203"/>
        <v>INSERT INTO CONVERSAO_LUTA_ACAO (cd_conversao, id_luta, sequencia, momento_inicio, momento_fim, quem_faz, quem_sofre, acao_tipo, acao, tecnica, direcao, pontuacao) VALUES (1, 94, 11, TRIM(' 00:00:49,123'), TRIM(' 00:00:51,294'), 'SEDEJ', 'KIM, M K', 'DISPLACEMENT', 'TRY TO GRIP WITH CONTACT', NULL, NULL, NULL)</v>
      </c>
      <c r="R6486" t="s">
        <v>10327</v>
      </c>
    </row>
    <row r="6487" spans="1:18" hidden="1" x14ac:dyDescent="0.25">
      <c r="A6487" s="7">
        <f>anotacoes!D6487</f>
        <v>40524</v>
      </c>
      <c r="B6487" t="str">
        <f>anotacoes!C6487</f>
        <v>GRAND SLAM TOKYO 2010</v>
      </c>
      <c r="C6487" t="str">
        <f>anotacoes!E6487</f>
        <v>SEDEJ</v>
      </c>
      <c r="D6487" t="str">
        <f>anotacoes!F6487</f>
        <v>KIM, M K</v>
      </c>
      <c r="E6487" t="s">
        <v>10325</v>
      </c>
      <c r="F6487">
        <f>anotacoes!A6487</f>
        <v>94</v>
      </c>
      <c r="G6487">
        <f>anotacoes!B6487</f>
        <v>12</v>
      </c>
      <c r="H6487" t="str">
        <f>anotacoes!K6487</f>
        <v xml:space="preserve"> 00:00:51,294</v>
      </c>
      <c r="I6487" t="str">
        <f>anotacoes!L6487</f>
        <v xml:space="preserve"> 00:00:55,658</v>
      </c>
      <c r="J6487" t="str">
        <f>IF(L6487="PAUSE",E6487,IF(anotacoes!G6491=conversao_anotacoes!C6487,conversao_anotacoes!C6487,conversao_anotacoes!D6487))</f>
        <v>SEDEJ</v>
      </c>
      <c r="K6487" t="str">
        <f t="shared" si="202"/>
        <v>KIM, M K</v>
      </c>
      <c r="L6487" t="str">
        <f>UPPER(anotacoes!H6487)</f>
        <v>GRIP TIME</v>
      </c>
      <c r="M6487" t="str">
        <f>IF(OR(L6487="ATTACK",L6487="FINTA"),"&lt;TECNICA&gt;",UPPER(anotacoes!I6487))</f>
        <v>LEFT BACK</v>
      </c>
      <c r="N6487" t="str">
        <f>IF(OR(L6487="ATTACK",L6487="FINTA"),UPPER(anotacoes!I6487),"")</f>
        <v/>
      </c>
      <c r="O6487" s="6" t="str">
        <f>IF(anotacoes!N6487=0,"",anotacoes!N6487)</f>
        <v/>
      </c>
      <c r="P6487" t="str">
        <f>IF(anotacoes!M6487=0,"",UPPER(anotacoes!M6487))</f>
        <v/>
      </c>
      <c r="Q6487" t="str">
        <f t="shared" si="203"/>
        <v>INSERT INTO CONVERSAO_LUTA_ACAO (cd_conversao, id_luta, sequencia, momento_inicio, momento_fim, quem_faz, quem_sofre, acao_tipo, acao, tecnica, direcao, pontuacao) VALUES (1, 94, 12, TRIM(' 00:00:51,294'), TRIM(' 00:00:55,658'), 'SEDEJ', 'KIM, M K', 'GRIP TIME', 'LEFT BACK', NULL, NULL, NULL)</v>
      </c>
      <c r="R6487" t="s">
        <v>10327</v>
      </c>
    </row>
    <row r="6488" spans="1:18" hidden="1" x14ac:dyDescent="0.25">
      <c r="A6488" s="7">
        <f>anotacoes!D6488</f>
        <v>40524</v>
      </c>
      <c r="B6488" t="str">
        <f>anotacoes!C6488</f>
        <v>GRAND SLAM TOKYO 2010</v>
      </c>
      <c r="C6488" t="str">
        <f>anotacoes!E6488</f>
        <v>SEDEJ</v>
      </c>
      <c r="D6488" t="str">
        <f>anotacoes!F6488</f>
        <v>KIM, M K</v>
      </c>
      <c r="E6488" t="s">
        <v>10325</v>
      </c>
      <c r="F6488">
        <f>anotacoes!A6488</f>
        <v>94</v>
      </c>
      <c r="G6488">
        <f>anotacoes!B6488</f>
        <v>13</v>
      </c>
      <c r="H6488" t="str">
        <f>anotacoes!K6488</f>
        <v xml:space="preserve"> 00:00:55,658</v>
      </c>
      <c r="I6488" t="str">
        <f>anotacoes!L6488</f>
        <v xml:space="preserve"> 00:00:57,151</v>
      </c>
      <c r="J6488" t="str">
        <f>IF(L6488="PAUSE",E6488,IF(anotacoes!G6492=conversao_anotacoes!C6488,conversao_anotacoes!C6488,conversao_anotacoes!D6488))</f>
        <v>SEDEJ</v>
      </c>
      <c r="K6488" t="str">
        <f t="shared" si="202"/>
        <v>KIM, M K</v>
      </c>
      <c r="L6488" t="str">
        <f>UPPER(anotacoes!H6488)</f>
        <v>DEFENSE</v>
      </c>
      <c r="M6488" t="str">
        <f>IF(OR(L6488="ATTACK",L6488="FINTA"),"&lt;TECNICA&gt;",UPPER(anotacoes!I6488))</f>
        <v>TAE-SABAKI RIGHT INCLINED</v>
      </c>
      <c r="N6488" t="str">
        <f>IF(OR(L6488="ATTACK",L6488="FINTA"),UPPER(anotacoes!I6488),"")</f>
        <v/>
      </c>
      <c r="O6488" s="6" t="str">
        <f>IF(anotacoes!N6488=0,"",anotacoes!N6488)</f>
        <v/>
      </c>
      <c r="P6488" t="str">
        <f>IF(anotacoes!M6488=0,"",UPPER(anotacoes!M6488))</f>
        <v/>
      </c>
      <c r="Q6488" t="str">
        <f t="shared" si="203"/>
        <v>INSERT INTO CONVERSAO_LUTA_ACAO (cd_conversao, id_luta, sequencia, momento_inicio, momento_fim, quem_faz, quem_sofre, acao_tipo, acao, tecnica, direcao, pontuacao) VALUES (1, 94, 13, TRIM(' 00:00:55,658'), TRIM(' 00:00:57,151'), 'SEDEJ', 'KIM, M K', 'DEFENSE', 'TAE-SABAKI RIGHT INCLINED', NULL, NULL, NULL)</v>
      </c>
      <c r="R6488" t="s">
        <v>10327</v>
      </c>
    </row>
    <row r="6489" spans="1:18" hidden="1" x14ac:dyDescent="0.25">
      <c r="A6489" s="7">
        <f>anotacoes!D6489</f>
        <v>40524</v>
      </c>
      <c r="B6489" t="str">
        <f>anotacoes!C6489</f>
        <v>GRAND SLAM TOKYO 2010</v>
      </c>
      <c r="C6489" t="str">
        <f>anotacoes!E6489</f>
        <v>SEDEJ</v>
      </c>
      <c r="D6489" t="str">
        <f>anotacoes!F6489</f>
        <v>KIM, M K</v>
      </c>
      <c r="E6489" t="s">
        <v>10325</v>
      </c>
      <c r="F6489">
        <f>anotacoes!A6489</f>
        <v>94</v>
      </c>
      <c r="G6489">
        <f>anotacoes!B6489</f>
        <v>14</v>
      </c>
      <c r="H6489" t="str">
        <f>anotacoes!K6489</f>
        <v xml:space="preserve"> 00:00:57,325</v>
      </c>
      <c r="I6489" t="str">
        <f>anotacoes!L6489</f>
        <v xml:space="preserve"> 00:00:59,600</v>
      </c>
      <c r="J6489" t="str">
        <f>IF(L6489="PAUSE",E6489,IF(anotacoes!G6493=conversao_anotacoes!C6489,conversao_anotacoes!C6489,conversao_anotacoes!D6489))</f>
        <v>SEDEJ</v>
      </c>
      <c r="K6489" t="str">
        <f t="shared" si="202"/>
        <v>KIM, M K</v>
      </c>
      <c r="L6489" t="str">
        <f>UPPER(anotacoes!H6489)</f>
        <v>GROUNDWORK COMBAT</v>
      </c>
      <c r="M6489" t="str">
        <f>IF(OR(L6489="ATTACK",L6489="FINTA"),"&lt;TECNICA&gt;",UPPER(anotacoes!I6489))</f>
        <v>TRYING TO ATTACK</v>
      </c>
      <c r="N6489" t="str">
        <f>IF(OR(L6489="ATTACK",L6489="FINTA"),UPPER(anotacoes!I6489),"")</f>
        <v/>
      </c>
      <c r="O6489" s="6" t="str">
        <f>IF(anotacoes!N6489=0,"",anotacoes!N6489)</f>
        <v/>
      </c>
      <c r="P6489" t="str">
        <f>IF(anotacoes!M6489=0,"",UPPER(anotacoes!M6489))</f>
        <v/>
      </c>
      <c r="Q6489" t="str">
        <f t="shared" si="203"/>
        <v>INSERT INTO CONVERSAO_LUTA_ACAO (cd_conversao, id_luta, sequencia, momento_inicio, momento_fim, quem_faz, quem_sofre, acao_tipo, acao, tecnica, direcao, pontuacao) VALUES (1, 94, 14, TRIM(' 00:00:57,325'), TRIM(' 00:00:59,600'), 'SEDEJ', 'KIM, M K', 'GROUNDWORK COMBAT', 'TRYING TO ATTACK', NULL, NULL, NULL)</v>
      </c>
      <c r="R6489" t="s">
        <v>10327</v>
      </c>
    </row>
    <row r="6490" spans="1:18" hidden="1" x14ac:dyDescent="0.25">
      <c r="A6490" s="7">
        <f>anotacoes!D6490</f>
        <v>40524</v>
      </c>
      <c r="B6490" t="str">
        <f>anotacoes!C6490</f>
        <v>GRAND SLAM TOKYO 2010</v>
      </c>
      <c r="C6490" t="str">
        <f>anotacoes!E6490</f>
        <v>SEDEJ</v>
      </c>
      <c r="D6490" t="str">
        <f>anotacoes!F6490</f>
        <v>KIM, M K</v>
      </c>
      <c r="E6490" t="s">
        <v>10325</v>
      </c>
      <c r="F6490">
        <f>anotacoes!A6490</f>
        <v>94</v>
      </c>
      <c r="G6490">
        <f>anotacoes!B6490</f>
        <v>15</v>
      </c>
      <c r="H6490" t="str">
        <f>anotacoes!K6490</f>
        <v xml:space="preserve"> 00:00:59,788</v>
      </c>
      <c r="I6490" t="str">
        <f>anotacoes!L6490</f>
        <v xml:space="preserve"> 00:01:47,447</v>
      </c>
      <c r="J6490" t="str">
        <f>IF(L6490="PAUSE",E6490,IF(anotacoes!G6494=conversao_anotacoes!C6490,conversao_anotacoes!C6490,conversao_anotacoes!D6490))</f>
        <v>&lt;ARBITRO_DESCONHECIDO&gt;</v>
      </c>
      <c r="K6490" t="str">
        <f t="shared" si="202"/>
        <v/>
      </c>
      <c r="L6490" t="str">
        <f>UPPER(anotacoes!H6490)</f>
        <v>PAUSE</v>
      </c>
      <c r="M6490" t="str">
        <f>IF(OR(L6490="ATTACK",L6490="FINTA"),"&lt;TECNICA&gt;",UPPER(anotacoes!I6490))</f>
        <v>&lt;NAO_CLASSIFICADO&gt;</v>
      </c>
      <c r="N6490" t="str">
        <f>IF(OR(L6490="ATTACK",L6490="FINTA"),UPPER(anotacoes!I6490),"")</f>
        <v/>
      </c>
      <c r="O6490" s="6" t="str">
        <f>IF(anotacoes!N6490=0,"",anotacoes!N6490)</f>
        <v/>
      </c>
      <c r="P6490" t="str">
        <f>IF(anotacoes!M6490=0,"",UPPER(anotacoes!M6490))</f>
        <v/>
      </c>
      <c r="Q6490" t="str">
        <f t="shared" si="203"/>
        <v>INSERT INTO CONVERSAO_LUTA_ACAO (cd_conversao, id_luta, sequencia, momento_inicio, momento_fim, quem_faz, quem_sofre, acao_tipo, acao, tecnica, direcao, pontuacao) VALUES (1, 94, 15, TRIM(' 00:00:59,788'), TRIM(' 00:01:47,447'), '&lt;ARBITRO_DESCONHECIDO&gt;', '', 'PAUSE', '&lt;NAO_CLASSIFICADO&gt;', NULL, NULL, NULL)</v>
      </c>
      <c r="R6490" t="s">
        <v>10327</v>
      </c>
    </row>
    <row r="6491" spans="1:18" hidden="1" x14ac:dyDescent="0.25">
      <c r="A6491" s="7">
        <f>anotacoes!D6491</f>
        <v>40524</v>
      </c>
      <c r="B6491" t="str">
        <f>anotacoes!C6491</f>
        <v>GRAND SLAM TOKYO 2010</v>
      </c>
      <c r="C6491" t="str">
        <f>anotacoes!E6491</f>
        <v>SEDEJ</v>
      </c>
      <c r="D6491" t="str">
        <f>anotacoes!F6491</f>
        <v>KIM, M K</v>
      </c>
      <c r="E6491" t="s">
        <v>10325</v>
      </c>
      <c r="F6491">
        <f>anotacoes!A6491</f>
        <v>94</v>
      </c>
      <c r="G6491">
        <f>anotacoes!B6491</f>
        <v>16</v>
      </c>
      <c r="H6491" t="str">
        <f>anotacoes!K6491</f>
        <v xml:space="preserve"> 00:01:47,634</v>
      </c>
      <c r="I6491" t="str">
        <f>anotacoes!L6491</f>
        <v xml:space="preserve"> 00:01:50,388</v>
      </c>
      <c r="J6491" t="str">
        <f>IF(L6491="PAUSE",E6491,IF(anotacoes!G6495=conversao_anotacoes!C6491,conversao_anotacoes!C6491,conversao_anotacoes!D6491))</f>
        <v>SEDEJ</v>
      </c>
      <c r="K6491" t="str">
        <f t="shared" si="202"/>
        <v>KIM, M K</v>
      </c>
      <c r="L6491" t="str">
        <f>UPPER(anotacoes!H6491)</f>
        <v>DISPLACEMENT</v>
      </c>
      <c r="M6491" t="str">
        <f>IF(OR(L6491="ATTACK",L6491="FINTA"),"&lt;TECNICA&gt;",UPPER(anotacoes!I6491))</f>
        <v>2-3 STEP HESITANT RIGHT</v>
      </c>
      <c r="N6491" t="str">
        <f>IF(OR(L6491="ATTACK",L6491="FINTA"),UPPER(anotacoes!I6491),"")</f>
        <v/>
      </c>
      <c r="O6491" s="6" t="str">
        <f>IF(anotacoes!N6491=0,"",anotacoes!N6491)</f>
        <v/>
      </c>
      <c r="P6491" t="str">
        <f>IF(anotacoes!M6491=0,"",UPPER(anotacoes!M6491))</f>
        <v/>
      </c>
      <c r="Q6491" t="str">
        <f t="shared" si="203"/>
        <v>INSERT INTO CONVERSAO_LUTA_ACAO (cd_conversao, id_luta, sequencia, momento_inicio, momento_fim, quem_faz, quem_sofre, acao_tipo, acao, tecnica, direcao, pontuacao) VALUES (1, 94, 16, TRIM(' 00:01:47,634'), TRIM(' 00:01:50,388'), 'SEDEJ', 'KIM, M K', 'DISPLACEMENT', '2-3 STEP HESITANT RIGHT', NULL, NULL, NULL)</v>
      </c>
      <c r="R6491" t="s">
        <v>10327</v>
      </c>
    </row>
    <row r="6492" spans="1:18" hidden="1" x14ac:dyDescent="0.25">
      <c r="A6492" s="7">
        <f>anotacoes!D6492</f>
        <v>40524</v>
      </c>
      <c r="B6492" t="str">
        <f>anotacoes!C6492</f>
        <v>GRAND SLAM TOKYO 2010</v>
      </c>
      <c r="C6492" t="str">
        <f>anotacoes!E6492</f>
        <v>SEDEJ</v>
      </c>
      <c r="D6492" t="str">
        <f>anotacoes!F6492</f>
        <v>KIM, M K</v>
      </c>
      <c r="E6492" t="s">
        <v>10325</v>
      </c>
      <c r="F6492">
        <f>anotacoes!A6492</f>
        <v>94</v>
      </c>
      <c r="G6492">
        <f>anotacoes!B6492</f>
        <v>17</v>
      </c>
      <c r="H6492" t="str">
        <f>anotacoes!K6492</f>
        <v xml:space="preserve"> 00:01:50,388</v>
      </c>
      <c r="I6492" t="str">
        <f>anotacoes!L6492</f>
        <v xml:space="preserve"> 00:01:56,499</v>
      </c>
      <c r="J6492" t="str">
        <f>IF(L6492="PAUSE",E6492,IF(anotacoes!G6496=conversao_anotacoes!C6492,conversao_anotacoes!C6492,conversao_anotacoes!D6492))</f>
        <v>SEDEJ</v>
      </c>
      <c r="K6492" t="str">
        <f t="shared" si="202"/>
        <v>KIM, M K</v>
      </c>
      <c r="L6492" t="str">
        <f>UPPER(anotacoes!H6492)</f>
        <v>DISPLACEMENT</v>
      </c>
      <c r="M6492" t="str">
        <f>IF(OR(L6492="ATTACK",L6492="FINTA"),"&lt;TECNICA&gt;",UPPER(anotacoes!I6492))</f>
        <v>TRY TO GRIP WITH CONTACT</v>
      </c>
      <c r="N6492" t="str">
        <f>IF(OR(L6492="ATTACK",L6492="FINTA"),UPPER(anotacoes!I6492),"")</f>
        <v/>
      </c>
      <c r="O6492" s="6" t="str">
        <f>IF(anotacoes!N6492=0,"",anotacoes!N6492)</f>
        <v/>
      </c>
      <c r="P6492" t="str">
        <f>IF(anotacoes!M6492=0,"",UPPER(anotacoes!M6492))</f>
        <v/>
      </c>
      <c r="Q6492" t="str">
        <f t="shared" si="203"/>
        <v>INSERT INTO CONVERSAO_LUTA_ACAO (cd_conversao, id_luta, sequencia, momento_inicio, momento_fim, quem_faz, quem_sofre, acao_tipo, acao, tecnica, direcao, pontuacao) VALUES (1, 94, 17, TRIM(' 00:01:50,388'), TRIM(' 00:01:56,499'), 'SEDEJ', 'KIM, M K', 'DISPLACEMENT', 'TRY TO GRIP WITH CONTACT', NULL, NULL, NULL)</v>
      </c>
      <c r="R6492" t="s">
        <v>10327</v>
      </c>
    </row>
    <row r="6493" spans="1:18" hidden="1" x14ac:dyDescent="0.25">
      <c r="A6493" s="7">
        <f>anotacoes!D6493</f>
        <v>40524</v>
      </c>
      <c r="B6493" t="str">
        <f>anotacoes!C6493</f>
        <v>GRAND SLAM TOKYO 2010</v>
      </c>
      <c r="C6493" t="str">
        <f>anotacoes!E6493</f>
        <v>SEDEJ</v>
      </c>
      <c r="D6493" t="str">
        <f>anotacoes!F6493</f>
        <v>KIM, M K</v>
      </c>
      <c r="E6493" t="s">
        <v>10325</v>
      </c>
      <c r="F6493">
        <f>anotacoes!A6493</f>
        <v>94</v>
      </c>
      <c r="G6493">
        <f>anotacoes!B6493</f>
        <v>18</v>
      </c>
      <c r="H6493" t="str">
        <f>anotacoes!K6493</f>
        <v xml:space="preserve"> 00:01:56,499</v>
      </c>
      <c r="I6493" t="str">
        <f>anotacoes!L6493</f>
        <v xml:space="preserve"> 00:02:09,177</v>
      </c>
      <c r="J6493" t="str">
        <f>IF(L6493="PAUSE",E6493,IF(anotacoes!G6497=conversao_anotacoes!C6493,conversao_anotacoes!C6493,conversao_anotacoes!D6493))</f>
        <v>SEDEJ</v>
      </c>
      <c r="K6493" t="str">
        <f t="shared" si="202"/>
        <v>KIM, M K</v>
      </c>
      <c r="L6493" t="str">
        <f>UPPER(anotacoes!H6493)</f>
        <v>GRIP TIME</v>
      </c>
      <c r="M6493" t="str">
        <f>IF(OR(L6493="ATTACK",L6493="FINTA"),"&lt;TECNICA&gt;",UPPER(anotacoes!I6493))</f>
        <v>LEFT BACK</v>
      </c>
      <c r="N6493" t="str">
        <f>IF(OR(L6493="ATTACK",L6493="FINTA"),UPPER(anotacoes!I6493),"")</f>
        <v/>
      </c>
      <c r="O6493" s="6" t="str">
        <f>IF(anotacoes!N6493=0,"",anotacoes!N6493)</f>
        <v/>
      </c>
      <c r="P6493" t="str">
        <f>IF(anotacoes!M6493=0,"",UPPER(anotacoes!M6493))</f>
        <v/>
      </c>
      <c r="Q6493" t="str">
        <f t="shared" si="203"/>
        <v>INSERT INTO CONVERSAO_LUTA_ACAO (cd_conversao, id_luta, sequencia, momento_inicio, momento_fim, quem_faz, quem_sofre, acao_tipo, acao, tecnica, direcao, pontuacao) VALUES (1, 94, 18, TRIM(' 00:01:56,499'), TRIM(' 00:02:09,177'), 'SEDEJ', 'KIM, M K', 'GRIP TIME', 'LEFT BACK', NULL, NULL, NULL)</v>
      </c>
      <c r="R6493" t="s">
        <v>10327</v>
      </c>
    </row>
    <row r="6494" spans="1:18" hidden="1" x14ac:dyDescent="0.25">
      <c r="A6494" s="7">
        <f>anotacoes!D6494</f>
        <v>40524</v>
      </c>
      <c r="B6494" t="str">
        <f>anotacoes!C6494</f>
        <v>GRAND SLAM TOKYO 2010</v>
      </c>
      <c r="C6494" t="str">
        <f>anotacoes!E6494</f>
        <v>SEDEJ</v>
      </c>
      <c r="D6494" t="str">
        <f>anotacoes!F6494</f>
        <v>KIM, M K</v>
      </c>
      <c r="E6494" t="s">
        <v>10325</v>
      </c>
      <c r="F6494">
        <f>anotacoes!A6494</f>
        <v>94</v>
      </c>
      <c r="G6494">
        <f>anotacoes!B6494</f>
        <v>19</v>
      </c>
      <c r="H6494" t="str">
        <f>anotacoes!K6494</f>
        <v xml:space="preserve"> 00:02:09,177</v>
      </c>
      <c r="I6494" t="str">
        <f>anotacoes!L6494</f>
        <v xml:space="preserve"> 00:02:12,241</v>
      </c>
      <c r="J6494" t="str">
        <f>IF(L6494="PAUSE",E6494,IF(anotacoes!G6498=conversao_anotacoes!C6494,conversao_anotacoes!C6494,conversao_anotacoes!D6494))</f>
        <v>SEDEJ</v>
      </c>
      <c r="K6494" t="str">
        <f t="shared" si="202"/>
        <v>KIM, M K</v>
      </c>
      <c r="L6494" t="str">
        <f>UPPER(anotacoes!H6494)</f>
        <v>GROUNDWORK COMBAT</v>
      </c>
      <c r="M6494" t="str">
        <f>IF(OR(L6494="ATTACK",L6494="FINTA"),"&lt;TECNICA&gt;",UPPER(anotacoes!I6494))</f>
        <v>DEFENSIVE POSITION</v>
      </c>
      <c r="N6494" t="str">
        <f>IF(OR(L6494="ATTACK",L6494="FINTA"),UPPER(anotacoes!I6494),"")</f>
        <v/>
      </c>
      <c r="O6494" s="6" t="str">
        <f>IF(anotacoes!N6494=0,"",anotacoes!N6494)</f>
        <v/>
      </c>
      <c r="P6494" t="str">
        <f>IF(anotacoes!M6494=0,"",UPPER(anotacoes!M6494))</f>
        <v/>
      </c>
      <c r="Q6494" t="str">
        <f t="shared" si="203"/>
        <v>INSERT INTO CONVERSAO_LUTA_ACAO (cd_conversao, id_luta, sequencia, momento_inicio, momento_fim, quem_faz, quem_sofre, acao_tipo, acao, tecnica, direcao, pontuacao) VALUES (1, 94, 19, TRIM(' 00:02:09,177'), TRIM(' 00:02:12,241'), 'SEDEJ', 'KIM, M K', 'GROUNDWORK COMBAT', 'DEFENSIVE POSITION', NULL, NULL, NULL)</v>
      </c>
      <c r="R6494" t="s">
        <v>10327</v>
      </c>
    </row>
    <row r="6495" spans="1:18" hidden="1" x14ac:dyDescent="0.25">
      <c r="A6495" s="7">
        <f>anotacoes!D6495</f>
        <v>40524</v>
      </c>
      <c r="B6495" t="str">
        <f>anotacoes!C6495</f>
        <v>GRAND SLAM TOKYO 2010</v>
      </c>
      <c r="C6495" t="str">
        <f>anotacoes!E6495</f>
        <v>SEDEJ</v>
      </c>
      <c r="D6495" t="str">
        <f>anotacoes!F6495</f>
        <v>KIM, M K</v>
      </c>
      <c r="E6495" t="s">
        <v>10325</v>
      </c>
      <c r="F6495">
        <f>anotacoes!A6495</f>
        <v>94</v>
      </c>
      <c r="G6495">
        <f>anotacoes!B6495</f>
        <v>20</v>
      </c>
      <c r="H6495" t="str">
        <f>anotacoes!K6495</f>
        <v xml:space="preserve"> 00:02:12,417</v>
      </c>
      <c r="I6495" t="str">
        <f>anotacoes!L6495</f>
        <v xml:space="preserve"> 00:02:16,437</v>
      </c>
      <c r="J6495" t="str">
        <f>IF(L6495="PAUSE",E6495,IF(anotacoes!G6499=conversao_anotacoes!C6495,conversao_anotacoes!C6495,conversao_anotacoes!D6495))</f>
        <v>&lt;ARBITRO_DESCONHECIDO&gt;</v>
      </c>
      <c r="K6495" t="str">
        <f t="shared" si="202"/>
        <v/>
      </c>
      <c r="L6495" t="str">
        <f>UPPER(anotacoes!H6495)</f>
        <v>PAUSE</v>
      </c>
      <c r="M6495" t="str">
        <f>IF(OR(L6495="ATTACK",L6495="FINTA"),"&lt;TECNICA&gt;",UPPER(anotacoes!I6495))</f>
        <v>&lt;NAO_CLASSIFICADO&gt;</v>
      </c>
      <c r="N6495" t="str">
        <f>IF(OR(L6495="ATTACK",L6495="FINTA"),UPPER(anotacoes!I6495),"")</f>
        <v/>
      </c>
      <c r="O6495" s="6" t="str">
        <f>IF(anotacoes!N6495=0,"",anotacoes!N6495)</f>
        <v/>
      </c>
      <c r="P6495" t="str">
        <f>IF(anotacoes!M6495=0,"",UPPER(anotacoes!M6495))</f>
        <v/>
      </c>
      <c r="Q6495" t="str">
        <f t="shared" si="203"/>
        <v>INSERT INTO CONVERSAO_LUTA_ACAO (cd_conversao, id_luta, sequencia, momento_inicio, momento_fim, quem_faz, quem_sofre, acao_tipo, acao, tecnica, direcao, pontuacao) VALUES (1, 94, 20, TRIM(' 00:02:12,417'), TRIM(' 00:02:16,437'), '&lt;ARBITRO_DESCONHECIDO&gt;', '', 'PAUSE', '&lt;NAO_CLASSIFICADO&gt;', NULL, NULL, NULL)</v>
      </c>
      <c r="R6495" t="s">
        <v>10327</v>
      </c>
    </row>
    <row r="6496" spans="1:18" hidden="1" x14ac:dyDescent="0.25">
      <c r="A6496" s="7">
        <f>anotacoes!D6496</f>
        <v>40524</v>
      </c>
      <c r="B6496" t="str">
        <f>anotacoes!C6496</f>
        <v>GRAND SLAM TOKYO 2010</v>
      </c>
      <c r="C6496" t="str">
        <f>anotacoes!E6496</f>
        <v>SEDEJ</v>
      </c>
      <c r="D6496" t="str">
        <f>anotacoes!F6496</f>
        <v>KIM, M K</v>
      </c>
      <c r="E6496" t="s">
        <v>10325</v>
      </c>
      <c r="F6496">
        <f>anotacoes!A6496</f>
        <v>94</v>
      </c>
      <c r="G6496">
        <f>anotacoes!B6496</f>
        <v>21</v>
      </c>
      <c r="H6496" t="str">
        <f>anotacoes!K6496</f>
        <v xml:space="preserve"> 00:02:16,624</v>
      </c>
      <c r="I6496" t="str">
        <f>anotacoes!L6496</f>
        <v xml:space="preserve"> 00:02:17,827</v>
      </c>
      <c r="J6496" t="str">
        <f>IF(L6496="PAUSE",E6496,IF(anotacoes!G6500=conversao_anotacoes!C6496,conversao_anotacoes!C6496,conversao_anotacoes!D6496))</f>
        <v>SEDEJ</v>
      </c>
      <c r="K6496" t="str">
        <f t="shared" si="202"/>
        <v>KIM, M K</v>
      </c>
      <c r="L6496" t="str">
        <f>UPPER(anotacoes!H6496)</f>
        <v>DISPLACEMENT</v>
      </c>
      <c r="M6496" t="str">
        <f>IF(OR(L6496="ATTACK",L6496="FINTA"),"&lt;TECNICA&gt;",UPPER(anotacoes!I6496))</f>
        <v>TRY TO GRIP WITH CONTACT</v>
      </c>
      <c r="N6496" t="str">
        <f>IF(OR(L6496="ATTACK",L6496="FINTA"),UPPER(anotacoes!I6496),"")</f>
        <v/>
      </c>
      <c r="O6496" s="6" t="str">
        <f>IF(anotacoes!N6496=0,"",anotacoes!N6496)</f>
        <v/>
      </c>
      <c r="P6496" t="str">
        <f>IF(anotacoes!M6496=0,"",UPPER(anotacoes!M6496))</f>
        <v/>
      </c>
      <c r="Q6496" t="str">
        <f t="shared" si="203"/>
        <v>INSERT INTO CONVERSAO_LUTA_ACAO (cd_conversao, id_luta, sequencia, momento_inicio, momento_fim, quem_faz, quem_sofre, acao_tipo, acao, tecnica, direcao, pontuacao) VALUES (1, 94, 21, TRIM(' 00:02:16,624'), TRIM(' 00:02:17,827'), 'SEDEJ', 'KIM, M K', 'DISPLACEMENT', 'TRY TO GRIP WITH CONTACT', NULL, NULL, NULL)</v>
      </c>
      <c r="R6496" t="s">
        <v>10327</v>
      </c>
    </row>
    <row r="6497" spans="1:18" hidden="1" x14ac:dyDescent="0.25">
      <c r="A6497" s="7">
        <f>anotacoes!D6497</f>
        <v>40524</v>
      </c>
      <c r="B6497" t="str">
        <f>anotacoes!C6497</f>
        <v>GRAND SLAM TOKYO 2010</v>
      </c>
      <c r="C6497" t="str">
        <f>anotacoes!E6497</f>
        <v>SEDEJ</v>
      </c>
      <c r="D6497" t="str">
        <f>anotacoes!F6497</f>
        <v>KIM, M K</v>
      </c>
      <c r="E6497" t="s">
        <v>10325</v>
      </c>
      <c r="F6497">
        <f>anotacoes!A6497</f>
        <v>94</v>
      </c>
      <c r="G6497">
        <f>anotacoes!B6497</f>
        <v>22</v>
      </c>
      <c r="H6497" t="str">
        <f>anotacoes!K6497</f>
        <v xml:space="preserve"> 00:02:17,827</v>
      </c>
      <c r="I6497" t="str">
        <f>anotacoes!L6497</f>
        <v xml:space="preserve"> 00:02:24,823</v>
      </c>
      <c r="J6497" t="str">
        <f>IF(L6497="PAUSE",E6497,IF(anotacoes!G6501=conversao_anotacoes!C6497,conversao_anotacoes!C6497,conversao_anotacoes!D6497))</f>
        <v>SEDEJ</v>
      </c>
      <c r="K6497" t="str">
        <f t="shared" si="202"/>
        <v>KIM, M K</v>
      </c>
      <c r="L6497" t="str">
        <f>UPPER(anotacoes!H6497)</f>
        <v>GRIP TIME</v>
      </c>
      <c r="M6497" t="str">
        <f>IF(OR(L6497="ATTACK",L6497="FINTA"),"&lt;TECNICA&gt;",UPPER(anotacoes!I6497))</f>
        <v>LEFT BACK</v>
      </c>
      <c r="N6497" t="str">
        <f>IF(OR(L6497="ATTACK",L6497="FINTA"),UPPER(anotacoes!I6497),"")</f>
        <v/>
      </c>
      <c r="O6497" s="6" t="str">
        <f>IF(anotacoes!N6497=0,"",anotacoes!N6497)</f>
        <v/>
      </c>
      <c r="P6497" t="str">
        <f>IF(anotacoes!M6497=0,"",UPPER(anotacoes!M6497))</f>
        <v/>
      </c>
      <c r="Q6497" t="str">
        <f t="shared" si="203"/>
        <v>INSERT INTO CONVERSAO_LUTA_ACAO (cd_conversao, id_luta, sequencia, momento_inicio, momento_fim, quem_faz, quem_sofre, acao_tipo, acao, tecnica, direcao, pontuacao) VALUES (1, 94, 22, TRIM(' 00:02:17,827'), TRIM(' 00:02:24,823'), 'SEDEJ', 'KIM, M K', 'GRIP TIME', 'LEFT BACK', NULL, NULL, NULL)</v>
      </c>
      <c r="R6497" t="s">
        <v>10327</v>
      </c>
    </row>
    <row r="6498" spans="1:18" hidden="1" x14ac:dyDescent="0.25">
      <c r="A6498" s="7">
        <f>anotacoes!D6498</f>
        <v>40524</v>
      </c>
      <c r="B6498" t="str">
        <f>anotacoes!C6498</f>
        <v>GRAND SLAM TOKYO 2010</v>
      </c>
      <c r="C6498" t="str">
        <f>anotacoes!E6498</f>
        <v>SEDEJ</v>
      </c>
      <c r="D6498" t="str">
        <f>anotacoes!F6498</f>
        <v>KIM, M K</v>
      </c>
      <c r="E6498" t="s">
        <v>10325</v>
      </c>
      <c r="F6498">
        <f>anotacoes!A6498</f>
        <v>94</v>
      </c>
      <c r="G6498">
        <f>anotacoes!B6498</f>
        <v>23</v>
      </c>
      <c r="H6498" t="str">
        <f>anotacoes!K6498</f>
        <v xml:space="preserve"> 00:02:24,981</v>
      </c>
      <c r="I6498" t="str">
        <f>anotacoes!L6498</f>
        <v xml:space="preserve"> 00:02:27,584</v>
      </c>
      <c r="J6498" t="str">
        <f>IF(L6498="PAUSE",E6498,IF(anotacoes!G6502=conversao_anotacoes!C6498,conversao_anotacoes!C6498,conversao_anotacoes!D6498))</f>
        <v>SEDEJ</v>
      </c>
      <c r="K6498" t="str">
        <f t="shared" si="202"/>
        <v>KIM, M K</v>
      </c>
      <c r="L6498" t="str">
        <f>UPPER(anotacoes!H6498)</f>
        <v>DISPLACEMENT</v>
      </c>
      <c r="M6498" t="str">
        <f>IF(OR(L6498="ATTACK",L6498="FINTA"),"&lt;TECNICA&gt;",UPPER(anotacoes!I6498))</f>
        <v>TRY TO GRIP WITH CONTACT</v>
      </c>
      <c r="N6498" t="str">
        <f>IF(OR(L6498="ATTACK",L6498="FINTA"),UPPER(anotacoes!I6498),"")</f>
        <v/>
      </c>
      <c r="O6498" s="6" t="str">
        <f>IF(anotacoes!N6498=0,"",anotacoes!N6498)</f>
        <v/>
      </c>
      <c r="P6498" t="str">
        <f>IF(anotacoes!M6498=0,"",UPPER(anotacoes!M6498))</f>
        <v/>
      </c>
      <c r="Q6498" t="str">
        <f t="shared" si="203"/>
        <v>INSERT INTO CONVERSAO_LUTA_ACAO (cd_conversao, id_luta, sequencia, momento_inicio, momento_fim, quem_faz, quem_sofre, acao_tipo, acao, tecnica, direcao, pontuacao) VALUES (1, 94, 23, TRIM(' 00:02:24,981'), TRIM(' 00:02:27,584'), 'SEDEJ', 'KIM, M K', 'DISPLACEMENT', 'TRY TO GRIP WITH CONTACT', NULL, NULL, NULL)</v>
      </c>
      <c r="R6498" t="s">
        <v>10327</v>
      </c>
    </row>
    <row r="6499" spans="1:18" hidden="1" x14ac:dyDescent="0.25">
      <c r="A6499" s="7">
        <f>anotacoes!D6499</f>
        <v>40524</v>
      </c>
      <c r="B6499" t="str">
        <f>anotacoes!C6499</f>
        <v>GRAND SLAM TOKYO 2010</v>
      </c>
      <c r="C6499" t="str">
        <f>anotacoes!E6499</f>
        <v>SEDEJ</v>
      </c>
      <c r="D6499" t="str">
        <f>anotacoes!F6499</f>
        <v>KIM, M K</v>
      </c>
      <c r="E6499" t="s">
        <v>10325</v>
      </c>
      <c r="F6499">
        <f>anotacoes!A6499</f>
        <v>94</v>
      </c>
      <c r="G6499">
        <f>anotacoes!B6499</f>
        <v>24</v>
      </c>
      <c r="H6499" t="str">
        <f>anotacoes!K6499</f>
        <v xml:space="preserve"> 00:02:27,770</v>
      </c>
      <c r="I6499" t="str">
        <f>anotacoes!L6499</f>
        <v xml:space="preserve"> 00:02:35,462</v>
      </c>
      <c r="J6499" t="str">
        <f>IF(L6499="PAUSE",E6499,IF(anotacoes!G6503=conversao_anotacoes!C6499,conversao_anotacoes!C6499,conversao_anotacoes!D6499))</f>
        <v>SEDEJ</v>
      </c>
      <c r="K6499" t="str">
        <f t="shared" si="202"/>
        <v>KIM, M K</v>
      </c>
      <c r="L6499" t="str">
        <f>UPPER(anotacoes!H6499)</f>
        <v>GRIP TIME</v>
      </c>
      <c r="M6499" t="str">
        <f>IF(OR(L6499="ATTACK",L6499="FINTA"),"&lt;TECNICA&gt;",UPPER(anotacoes!I6499))</f>
        <v>LEFT COLLAR RIGHT SLEEVE</v>
      </c>
      <c r="N6499" t="str">
        <f>IF(OR(L6499="ATTACK",L6499="FINTA"),UPPER(anotacoes!I6499),"")</f>
        <v/>
      </c>
      <c r="O6499" s="6" t="str">
        <f>IF(anotacoes!N6499=0,"",anotacoes!N6499)</f>
        <v/>
      </c>
      <c r="P6499" t="str">
        <f>IF(anotacoes!M6499=0,"",UPPER(anotacoes!M6499))</f>
        <v/>
      </c>
      <c r="Q6499" t="str">
        <f t="shared" si="203"/>
        <v>INSERT INTO CONVERSAO_LUTA_ACAO (cd_conversao, id_luta, sequencia, momento_inicio, momento_fim, quem_faz, quem_sofre, acao_tipo, acao, tecnica, direcao, pontuacao) VALUES (1, 94, 24, TRIM(' 00:02:27,770'), TRIM(' 00:02:35,462'), 'SEDEJ', 'KIM, M K', 'GRIP TIME', 'LEFT COLLAR RIGHT SLEEVE', NULL, NULL, NULL)</v>
      </c>
      <c r="R6499" t="s">
        <v>10327</v>
      </c>
    </row>
    <row r="6500" spans="1:18" hidden="1" x14ac:dyDescent="0.25">
      <c r="A6500" s="7">
        <f>anotacoes!D6500</f>
        <v>40524</v>
      </c>
      <c r="B6500" t="str">
        <f>anotacoes!C6500</f>
        <v>GRAND SLAM TOKYO 2010</v>
      </c>
      <c r="C6500" t="str">
        <f>anotacoes!E6500</f>
        <v>SEDEJ</v>
      </c>
      <c r="D6500" t="str">
        <f>anotacoes!F6500</f>
        <v>KIM, M K</v>
      </c>
      <c r="E6500" t="s">
        <v>10325</v>
      </c>
      <c r="F6500">
        <f>anotacoes!A6500</f>
        <v>94</v>
      </c>
      <c r="G6500">
        <f>anotacoes!B6500</f>
        <v>25</v>
      </c>
      <c r="H6500" t="str">
        <f>anotacoes!K6500</f>
        <v xml:space="preserve"> 00:02:35,462</v>
      </c>
      <c r="I6500" t="str">
        <f>anotacoes!L6500</f>
        <v xml:space="preserve"> 00:02:36,756</v>
      </c>
      <c r="J6500" t="str">
        <f>IF(L6500="PAUSE",E6500,IF(anotacoes!G6504=conversao_anotacoes!C6500,conversao_anotacoes!C6500,conversao_anotacoes!D6500))</f>
        <v>SEDEJ</v>
      </c>
      <c r="K6500" t="str">
        <f t="shared" si="202"/>
        <v>KIM, M K</v>
      </c>
      <c r="L6500" t="str">
        <f>UPPER(anotacoes!H6500)</f>
        <v>ATTACK</v>
      </c>
      <c r="M6500" t="str">
        <f>IF(OR(L6500="ATTACK",L6500="FINTA"),"&lt;TECNICA&gt;",UPPER(anotacoes!I6500))</f>
        <v>&lt;TECNICA&gt;</v>
      </c>
      <c r="N6500" t="str">
        <f>IF(OR(L6500="ATTACK",L6500="FINTA"),UPPER(anotacoes!I6500),"")</f>
        <v>TSURI GOSHI</v>
      </c>
      <c r="O6500" s="6">
        <f>IF(anotacoes!N6500=0,"",anotacoes!N6500)</f>
        <v>6</v>
      </c>
      <c r="P6500" t="str">
        <f>IF(anotacoes!M6500=0,"",UPPER(anotacoes!M6500))</f>
        <v/>
      </c>
      <c r="Q6500" t="str">
        <f t="shared" si="203"/>
        <v>INSERT INTO CONVERSAO_LUTA_ACAO (cd_conversao, id_luta, sequencia, momento_inicio, momento_fim, quem_faz, quem_sofre, acao_tipo, acao, tecnica, direcao, pontuacao) VALUES (1, 94, 25, TRIM(' 00:02:35,462'), TRIM(' 00:02:36,756'), 'SEDEJ', 'KIM, M K', 'ATTACK', '&lt;TECNICA&gt;', 'TSURI GOSHI', 6, NULL)</v>
      </c>
      <c r="R6500" t="s">
        <v>10327</v>
      </c>
    </row>
    <row r="6501" spans="1:18" hidden="1" x14ac:dyDescent="0.25">
      <c r="A6501" s="7">
        <f>anotacoes!D6501</f>
        <v>40524</v>
      </c>
      <c r="B6501" t="str">
        <f>anotacoes!C6501</f>
        <v>GRAND SLAM TOKYO 2010</v>
      </c>
      <c r="C6501" t="str">
        <f>anotacoes!E6501</f>
        <v>SEDEJ</v>
      </c>
      <c r="D6501" t="str">
        <f>anotacoes!F6501</f>
        <v>KIM, M K</v>
      </c>
      <c r="E6501" t="s">
        <v>10325</v>
      </c>
      <c r="F6501">
        <f>anotacoes!A6501</f>
        <v>94</v>
      </c>
      <c r="G6501">
        <f>anotacoes!B6501</f>
        <v>26</v>
      </c>
      <c r="H6501" t="str">
        <f>anotacoes!K6501</f>
        <v xml:space="preserve"> 00:02:36,939</v>
      </c>
      <c r="I6501" t="str">
        <f>anotacoes!L6501</f>
        <v xml:space="preserve"> 00:03:25,958</v>
      </c>
      <c r="J6501" t="str">
        <f>IF(L6501="PAUSE",E6501,IF(anotacoes!G6505=conversao_anotacoes!C6501,conversao_anotacoes!C6501,conversao_anotacoes!D6501))</f>
        <v>&lt;ARBITRO_DESCONHECIDO&gt;</v>
      </c>
      <c r="K6501" t="str">
        <f t="shared" si="202"/>
        <v/>
      </c>
      <c r="L6501" t="str">
        <f>UPPER(anotacoes!H6501)</f>
        <v>PAUSE</v>
      </c>
      <c r="M6501" t="str">
        <f>IF(OR(L6501="ATTACK",L6501="FINTA"),"&lt;TECNICA&gt;",UPPER(anotacoes!I6501))</f>
        <v>&lt;NAO_CLASSIFICADO&gt;</v>
      </c>
      <c r="N6501" t="str">
        <f>IF(OR(L6501="ATTACK",L6501="FINTA"),UPPER(anotacoes!I6501),"")</f>
        <v/>
      </c>
      <c r="O6501" s="6" t="str">
        <f>IF(anotacoes!N6501=0,"",anotacoes!N6501)</f>
        <v/>
      </c>
      <c r="P6501" t="str">
        <f>IF(anotacoes!M6501=0,"",UPPER(anotacoes!M6501))</f>
        <v/>
      </c>
      <c r="Q6501" t="str">
        <f t="shared" si="203"/>
        <v>INSERT INTO CONVERSAO_LUTA_ACAO (cd_conversao, id_luta, sequencia, momento_inicio, momento_fim, quem_faz, quem_sofre, acao_tipo, acao, tecnica, direcao, pontuacao) VALUES (1, 94, 26, TRIM(' 00:02:36,939'), TRIM(' 00:03:25,958'), '&lt;ARBITRO_DESCONHECIDO&gt;', '', 'PAUSE', '&lt;NAO_CLASSIFICADO&gt;', NULL, NULL, NULL)</v>
      </c>
      <c r="R6501" t="s">
        <v>10327</v>
      </c>
    </row>
    <row r="6502" spans="1:18" hidden="1" x14ac:dyDescent="0.25">
      <c r="A6502" s="7">
        <f>anotacoes!D6502</f>
        <v>40524</v>
      </c>
      <c r="B6502" t="str">
        <f>anotacoes!C6502</f>
        <v>GRAND SLAM TOKYO 2010</v>
      </c>
      <c r="C6502" t="str">
        <f>anotacoes!E6502</f>
        <v>SEDEJ</v>
      </c>
      <c r="D6502" t="str">
        <f>anotacoes!F6502</f>
        <v>KIM, M K</v>
      </c>
      <c r="E6502" t="s">
        <v>10325</v>
      </c>
      <c r="F6502">
        <f>anotacoes!A6502</f>
        <v>94</v>
      </c>
      <c r="G6502">
        <f>anotacoes!B6502</f>
        <v>27</v>
      </c>
      <c r="H6502" t="str">
        <f>anotacoes!K6502</f>
        <v xml:space="preserve"> 00:03:26,117</v>
      </c>
      <c r="I6502" t="str">
        <f>anotacoes!L6502</f>
        <v xml:space="preserve"> 00:03:30,477</v>
      </c>
      <c r="J6502" t="str">
        <f>IF(L6502="PAUSE",E6502,IF(anotacoes!G6506=conversao_anotacoes!C6502,conversao_anotacoes!C6502,conversao_anotacoes!D6502))</f>
        <v>SEDEJ</v>
      </c>
      <c r="K6502" t="str">
        <f t="shared" si="202"/>
        <v>KIM, M K</v>
      </c>
      <c r="L6502" t="str">
        <f>UPPER(anotacoes!H6502)</f>
        <v>DISPLACEMENT</v>
      </c>
      <c r="M6502" t="str">
        <f>IF(OR(L6502="ATTACK",L6502="FINTA"),"&lt;TECNICA&gt;",UPPER(anotacoes!I6502))</f>
        <v>TRY TO GRIP WITH CONTACT</v>
      </c>
      <c r="N6502" t="str">
        <f>IF(OR(L6502="ATTACK",L6502="FINTA"),UPPER(anotacoes!I6502),"")</f>
        <v/>
      </c>
      <c r="O6502" s="6" t="str">
        <f>IF(anotacoes!N6502=0,"",anotacoes!N6502)</f>
        <v/>
      </c>
      <c r="P6502" t="str">
        <f>IF(anotacoes!M6502=0,"",UPPER(anotacoes!M6502))</f>
        <v/>
      </c>
      <c r="Q6502" t="str">
        <f t="shared" si="203"/>
        <v>INSERT INTO CONVERSAO_LUTA_ACAO (cd_conversao, id_luta, sequencia, momento_inicio, momento_fim, quem_faz, quem_sofre, acao_tipo, acao, tecnica, direcao, pontuacao) VALUES (1, 94, 27, TRIM(' 00:03:26,117'), TRIM(' 00:03:30,477'), 'SEDEJ', 'KIM, M K', 'DISPLACEMENT', 'TRY TO GRIP WITH CONTACT', NULL, NULL, NULL)</v>
      </c>
      <c r="R6502" t="s">
        <v>10327</v>
      </c>
    </row>
    <row r="6503" spans="1:18" hidden="1" x14ac:dyDescent="0.25">
      <c r="A6503" s="7">
        <f>anotacoes!D6503</f>
        <v>40524</v>
      </c>
      <c r="B6503" t="str">
        <f>anotacoes!C6503</f>
        <v>GRAND SLAM TOKYO 2010</v>
      </c>
      <c r="C6503" t="str">
        <f>anotacoes!E6503</f>
        <v>SEDEJ</v>
      </c>
      <c r="D6503" t="str">
        <f>anotacoes!F6503</f>
        <v>KIM, M K</v>
      </c>
      <c r="E6503" t="s">
        <v>10325</v>
      </c>
      <c r="F6503">
        <f>anotacoes!A6503</f>
        <v>94</v>
      </c>
      <c r="G6503">
        <f>anotacoes!B6503</f>
        <v>28</v>
      </c>
      <c r="H6503" t="str">
        <f>anotacoes!K6503</f>
        <v xml:space="preserve"> 00:03:30,477</v>
      </c>
      <c r="I6503" t="str">
        <f>anotacoes!L6503</f>
        <v xml:space="preserve"> 00:03:34,501</v>
      </c>
      <c r="J6503" t="str">
        <f>IF(L6503="PAUSE",E6503,IF(anotacoes!G6507=conversao_anotacoes!C6503,conversao_anotacoes!C6503,conversao_anotacoes!D6503))</f>
        <v>SEDEJ</v>
      </c>
      <c r="K6503" t="str">
        <f t="shared" si="202"/>
        <v>KIM, M K</v>
      </c>
      <c r="L6503" t="str">
        <f>UPPER(anotacoes!H6503)</f>
        <v>GRIP TIME</v>
      </c>
      <c r="M6503" t="str">
        <f>IF(OR(L6503="ATTACK",L6503="FINTA"),"&lt;TECNICA&gt;",UPPER(anotacoes!I6503))</f>
        <v>LEFT BACK</v>
      </c>
      <c r="N6503" t="str">
        <f>IF(OR(L6503="ATTACK",L6503="FINTA"),UPPER(anotacoes!I6503),"")</f>
        <v/>
      </c>
      <c r="O6503" s="6" t="str">
        <f>IF(anotacoes!N6503=0,"",anotacoes!N6503)</f>
        <v/>
      </c>
      <c r="P6503" t="str">
        <f>IF(anotacoes!M6503=0,"",UPPER(anotacoes!M6503))</f>
        <v/>
      </c>
      <c r="Q6503" t="str">
        <f t="shared" si="203"/>
        <v>INSERT INTO CONVERSAO_LUTA_ACAO (cd_conversao, id_luta, sequencia, momento_inicio, momento_fim, quem_faz, quem_sofre, acao_tipo, acao, tecnica, direcao, pontuacao) VALUES (1, 94, 28, TRIM(' 00:03:30,477'), TRIM(' 00:03:34,501'), 'SEDEJ', 'KIM, M K', 'GRIP TIME', 'LEFT BACK', NULL, NULL, NULL)</v>
      </c>
      <c r="R6503" t="s">
        <v>10327</v>
      </c>
    </row>
    <row r="6504" spans="1:18" hidden="1" x14ac:dyDescent="0.25">
      <c r="A6504" s="7">
        <f>anotacoes!D6504</f>
        <v>40524</v>
      </c>
      <c r="B6504" t="str">
        <f>anotacoes!C6504</f>
        <v>GRAND SLAM TOKYO 2010</v>
      </c>
      <c r="C6504" t="str">
        <f>anotacoes!E6504</f>
        <v>SEDEJ</v>
      </c>
      <c r="D6504" t="str">
        <f>anotacoes!F6504</f>
        <v>KIM, M K</v>
      </c>
      <c r="E6504" t="s">
        <v>10325</v>
      </c>
      <c r="F6504">
        <f>anotacoes!A6504</f>
        <v>94</v>
      </c>
      <c r="G6504">
        <f>anotacoes!B6504</f>
        <v>29</v>
      </c>
      <c r="H6504" t="str">
        <f>anotacoes!K6504</f>
        <v xml:space="preserve"> 00:03:34,686</v>
      </c>
      <c r="I6504" t="str">
        <f>anotacoes!L6504</f>
        <v xml:space="preserve"> 00:03:47,756</v>
      </c>
      <c r="J6504" t="str">
        <f>IF(L6504="PAUSE",E6504,IF(anotacoes!G6508=conversao_anotacoes!C6504,conversao_anotacoes!C6504,conversao_anotacoes!D6504))</f>
        <v>SEDEJ</v>
      </c>
      <c r="K6504" t="str">
        <f t="shared" si="202"/>
        <v>KIM, M K</v>
      </c>
      <c r="L6504" t="str">
        <f>UPPER(anotacoes!H6504)</f>
        <v>GROUNDWORK COMBAT</v>
      </c>
      <c r="M6504" t="str">
        <f>IF(OR(L6504="ATTACK",L6504="FINTA"),"&lt;TECNICA&gt;",UPPER(anotacoes!I6504))</f>
        <v>TRYING TO ATTACK</v>
      </c>
      <c r="N6504" t="str">
        <f>IF(OR(L6504="ATTACK",L6504="FINTA"),UPPER(anotacoes!I6504),"")</f>
        <v/>
      </c>
      <c r="O6504" s="6" t="str">
        <f>IF(anotacoes!N6504=0,"",anotacoes!N6504)</f>
        <v/>
      </c>
      <c r="P6504" t="str">
        <f>IF(anotacoes!M6504=0,"",UPPER(anotacoes!M6504))</f>
        <v/>
      </c>
      <c r="Q6504" t="str">
        <f t="shared" si="203"/>
        <v>INSERT INTO CONVERSAO_LUTA_ACAO (cd_conversao, id_luta, sequencia, momento_inicio, momento_fim, quem_faz, quem_sofre, acao_tipo, acao, tecnica, direcao, pontuacao) VALUES (1, 94, 29, TRIM(' 00:03:34,686'), TRIM(' 00:03:47,756'), 'SEDEJ', 'KIM, M K', 'GROUNDWORK COMBAT', 'TRYING TO ATTACK', NULL, NULL, NULL)</v>
      </c>
      <c r="R6504" t="s">
        <v>10327</v>
      </c>
    </row>
    <row r="6505" spans="1:18" hidden="1" x14ac:dyDescent="0.25">
      <c r="A6505" s="7">
        <f>anotacoes!D6505</f>
        <v>40524</v>
      </c>
      <c r="B6505" t="str">
        <f>anotacoes!C6505</f>
        <v>GRAND SLAM TOKYO 2010</v>
      </c>
      <c r="C6505" t="str">
        <f>anotacoes!E6505</f>
        <v>SEDEJ</v>
      </c>
      <c r="D6505" t="str">
        <f>anotacoes!F6505</f>
        <v>KIM, M K</v>
      </c>
      <c r="E6505" t="s">
        <v>10325</v>
      </c>
      <c r="F6505">
        <f>anotacoes!A6505</f>
        <v>94</v>
      </c>
      <c r="G6505">
        <f>anotacoes!B6505</f>
        <v>30</v>
      </c>
      <c r="H6505" t="str">
        <f>anotacoes!K6505</f>
        <v xml:space="preserve"> 00:03:47,911</v>
      </c>
      <c r="I6505" t="str">
        <f>anotacoes!L6505</f>
        <v xml:space="preserve"> 00:03:57,397</v>
      </c>
      <c r="J6505" t="str">
        <f>IF(L6505="PAUSE",E6505,IF(anotacoes!G6509=conversao_anotacoes!C6505,conversao_anotacoes!C6505,conversao_anotacoes!D6505))</f>
        <v>&lt;ARBITRO_DESCONHECIDO&gt;</v>
      </c>
      <c r="K6505" t="str">
        <f t="shared" si="202"/>
        <v/>
      </c>
      <c r="L6505" t="str">
        <f>UPPER(anotacoes!H6505)</f>
        <v>PAUSE</v>
      </c>
      <c r="M6505" t="str">
        <f>IF(OR(L6505="ATTACK",L6505="FINTA"),"&lt;TECNICA&gt;",UPPER(anotacoes!I6505))</f>
        <v>&lt;NAO_CLASSIFICADO&gt;</v>
      </c>
      <c r="N6505" t="str">
        <f>IF(OR(L6505="ATTACK",L6505="FINTA"),UPPER(anotacoes!I6505),"")</f>
        <v/>
      </c>
      <c r="O6505" s="6" t="str">
        <f>IF(anotacoes!N6505=0,"",anotacoes!N6505)</f>
        <v/>
      </c>
      <c r="P6505" t="str">
        <f>IF(anotacoes!M6505=0,"",UPPER(anotacoes!M6505))</f>
        <v/>
      </c>
      <c r="Q6505" t="str">
        <f t="shared" si="203"/>
        <v>INSERT INTO CONVERSAO_LUTA_ACAO (cd_conversao, id_luta, sequencia, momento_inicio, momento_fim, quem_faz, quem_sofre, acao_tipo, acao, tecnica, direcao, pontuacao) VALUES (1, 94, 30, TRIM(' 00:03:47,911'), TRIM(' 00:03:57,397'), '&lt;ARBITRO_DESCONHECIDO&gt;', '', 'PAUSE', '&lt;NAO_CLASSIFICADO&gt;', NULL, NULL, NULL)</v>
      </c>
      <c r="R6505" t="s">
        <v>10327</v>
      </c>
    </row>
    <row r="6506" spans="1:18" hidden="1" x14ac:dyDescent="0.25">
      <c r="A6506" s="7">
        <f>anotacoes!D6506</f>
        <v>40524</v>
      </c>
      <c r="B6506" t="str">
        <f>anotacoes!C6506</f>
        <v>GRAND SLAM TOKYO 2010</v>
      </c>
      <c r="C6506" t="str">
        <f>anotacoes!E6506</f>
        <v>SEDEJ</v>
      </c>
      <c r="D6506" t="str">
        <f>anotacoes!F6506</f>
        <v>KIM, M K</v>
      </c>
      <c r="E6506" t="s">
        <v>10325</v>
      </c>
      <c r="F6506">
        <f>anotacoes!A6506</f>
        <v>94</v>
      </c>
      <c r="G6506">
        <f>anotacoes!B6506</f>
        <v>31</v>
      </c>
      <c r="H6506" t="str">
        <f>anotacoes!K6506</f>
        <v xml:space="preserve"> 00:03:57,554</v>
      </c>
      <c r="I6506" t="str">
        <f>anotacoes!L6506</f>
        <v xml:space="preserve"> 00:04:00,599</v>
      </c>
      <c r="J6506" t="str">
        <f>IF(L6506="PAUSE",E6506,IF(anotacoes!G6510=conversao_anotacoes!C6506,conversao_anotacoes!C6506,conversao_anotacoes!D6506))</f>
        <v>SEDEJ</v>
      </c>
      <c r="K6506" t="str">
        <f t="shared" si="202"/>
        <v>KIM, M K</v>
      </c>
      <c r="L6506" t="str">
        <f>UPPER(anotacoes!H6506)</f>
        <v>DISPLACEMENT</v>
      </c>
      <c r="M6506" t="str">
        <f>IF(OR(L6506="ATTACK",L6506="FINTA"),"&lt;TECNICA&gt;",UPPER(anotacoes!I6506))</f>
        <v>2-3 STEP HESITANT RIGHT</v>
      </c>
      <c r="N6506" t="str">
        <f>IF(OR(L6506="ATTACK",L6506="FINTA"),UPPER(anotacoes!I6506),"")</f>
        <v/>
      </c>
      <c r="O6506" s="6" t="str">
        <f>IF(anotacoes!N6506=0,"",anotacoes!N6506)</f>
        <v/>
      </c>
      <c r="P6506" t="str">
        <f>IF(anotacoes!M6506=0,"",UPPER(anotacoes!M6506))</f>
        <v/>
      </c>
      <c r="Q6506" t="str">
        <f t="shared" si="203"/>
        <v>INSERT INTO CONVERSAO_LUTA_ACAO (cd_conversao, id_luta, sequencia, momento_inicio, momento_fim, quem_faz, quem_sofre, acao_tipo, acao, tecnica, direcao, pontuacao) VALUES (1, 94, 31, TRIM(' 00:03:57,554'), TRIM(' 00:04:00,599'), 'SEDEJ', 'KIM, M K', 'DISPLACEMENT', '2-3 STEP HESITANT RIGHT', NULL, NULL, NULL)</v>
      </c>
      <c r="R6506" t="s">
        <v>10327</v>
      </c>
    </row>
    <row r="6507" spans="1:18" hidden="1" x14ac:dyDescent="0.25">
      <c r="A6507" s="7">
        <f>anotacoes!D6507</f>
        <v>40524</v>
      </c>
      <c r="B6507" t="str">
        <f>anotacoes!C6507</f>
        <v>GRAND SLAM TOKYO 2010</v>
      </c>
      <c r="C6507" t="str">
        <f>anotacoes!E6507</f>
        <v>SEDEJ</v>
      </c>
      <c r="D6507" t="str">
        <f>anotacoes!F6507</f>
        <v>KIM, M K</v>
      </c>
      <c r="E6507" t="s">
        <v>10325</v>
      </c>
      <c r="F6507">
        <f>anotacoes!A6507</f>
        <v>94</v>
      </c>
      <c r="G6507">
        <f>anotacoes!B6507</f>
        <v>32</v>
      </c>
      <c r="H6507" t="str">
        <f>anotacoes!K6507</f>
        <v xml:space="preserve"> 00:04:00,750</v>
      </c>
      <c r="I6507" t="str">
        <f>anotacoes!L6507</f>
        <v xml:space="preserve"> 00:04:03,700</v>
      </c>
      <c r="J6507" t="str">
        <f>IF(L6507="PAUSE",E6507,IF(anotacoes!G6511=conversao_anotacoes!C6507,conversao_anotacoes!C6507,conversao_anotacoes!D6507))</f>
        <v>SEDEJ</v>
      </c>
      <c r="K6507" t="str">
        <f t="shared" si="202"/>
        <v>KIM, M K</v>
      </c>
      <c r="L6507" t="str">
        <f>UPPER(anotacoes!H6507)</f>
        <v>DISPLACEMENT</v>
      </c>
      <c r="M6507" t="str">
        <f>IF(OR(L6507="ATTACK",L6507="FINTA"),"&lt;TECNICA&gt;",UPPER(anotacoes!I6507))</f>
        <v>TRY TO GRIP WITH CONTACT</v>
      </c>
      <c r="N6507" t="str">
        <f>IF(OR(L6507="ATTACK",L6507="FINTA"),UPPER(anotacoes!I6507),"")</f>
        <v/>
      </c>
      <c r="O6507" s="6" t="str">
        <f>IF(anotacoes!N6507=0,"",anotacoes!N6507)</f>
        <v/>
      </c>
      <c r="P6507" t="str">
        <f>IF(anotacoes!M6507=0,"",UPPER(anotacoes!M6507))</f>
        <v/>
      </c>
      <c r="Q6507" t="str">
        <f t="shared" si="203"/>
        <v>INSERT INTO CONVERSAO_LUTA_ACAO (cd_conversao, id_luta, sequencia, momento_inicio, momento_fim, quem_faz, quem_sofre, acao_tipo, acao, tecnica, direcao, pontuacao) VALUES (1, 94, 32, TRIM(' 00:04:00,750'), TRIM(' 00:04:03,700'), 'SEDEJ', 'KIM, M K', 'DISPLACEMENT', 'TRY TO GRIP WITH CONTACT', NULL, NULL, NULL)</v>
      </c>
      <c r="R6507" t="s">
        <v>10327</v>
      </c>
    </row>
    <row r="6508" spans="1:18" hidden="1" x14ac:dyDescent="0.25">
      <c r="A6508" s="7">
        <f>anotacoes!D6508</f>
        <v>40524</v>
      </c>
      <c r="B6508" t="str">
        <f>anotacoes!C6508</f>
        <v>GRAND SLAM TOKYO 2010</v>
      </c>
      <c r="C6508" t="str">
        <f>anotacoes!E6508</f>
        <v>SEDEJ</v>
      </c>
      <c r="D6508" t="str">
        <f>anotacoes!F6508</f>
        <v>KIM, M K</v>
      </c>
      <c r="E6508" t="s">
        <v>10325</v>
      </c>
      <c r="F6508">
        <f>anotacoes!A6508</f>
        <v>94</v>
      </c>
      <c r="G6508">
        <f>anotacoes!B6508</f>
        <v>33</v>
      </c>
      <c r="H6508" t="str">
        <f>anotacoes!K6508</f>
        <v xml:space="preserve"> 00:04:03,887</v>
      </c>
      <c r="I6508" t="str">
        <f>anotacoes!L6508</f>
        <v xml:space="preserve"> 00:04:14,672</v>
      </c>
      <c r="J6508" t="str">
        <f>IF(L6508="PAUSE",E6508,IF(anotacoes!G6512=conversao_anotacoes!C6508,conversao_anotacoes!C6508,conversao_anotacoes!D6508))</f>
        <v>SEDEJ</v>
      </c>
      <c r="K6508" t="str">
        <f t="shared" si="202"/>
        <v>KIM, M K</v>
      </c>
      <c r="L6508" t="str">
        <f>UPPER(anotacoes!H6508)</f>
        <v>GRIP TIME</v>
      </c>
      <c r="M6508" t="str">
        <f>IF(OR(L6508="ATTACK",L6508="FINTA"),"&lt;TECNICA&gt;",UPPER(anotacoes!I6508))</f>
        <v>LEFT BACK</v>
      </c>
      <c r="N6508" t="str">
        <f>IF(OR(L6508="ATTACK",L6508="FINTA"),UPPER(anotacoes!I6508),"")</f>
        <v/>
      </c>
      <c r="O6508" s="6" t="str">
        <f>IF(anotacoes!N6508=0,"",anotacoes!N6508)</f>
        <v/>
      </c>
      <c r="P6508" t="str">
        <f>IF(anotacoes!M6508=0,"",UPPER(anotacoes!M6508))</f>
        <v/>
      </c>
      <c r="Q6508" t="str">
        <f t="shared" si="203"/>
        <v>INSERT INTO CONVERSAO_LUTA_ACAO (cd_conversao, id_luta, sequencia, momento_inicio, momento_fim, quem_faz, quem_sofre, acao_tipo, acao, tecnica, direcao, pontuacao) VALUES (1, 94, 33, TRIM(' 00:04:03,887'), TRIM(' 00:04:14,672'), 'SEDEJ', 'KIM, M K', 'GRIP TIME', 'LEFT BACK', NULL, NULL, NULL)</v>
      </c>
      <c r="R6508" t="s">
        <v>10327</v>
      </c>
    </row>
    <row r="6509" spans="1:18" hidden="1" x14ac:dyDescent="0.25">
      <c r="A6509" s="7">
        <f>anotacoes!D6509</f>
        <v>40524</v>
      </c>
      <c r="B6509" t="str">
        <f>anotacoes!C6509</f>
        <v>GRAND SLAM TOKYO 2010</v>
      </c>
      <c r="C6509" t="str">
        <f>anotacoes!E6509</f>
        <v>SEDEJ</v>
      </c>
      <c r="D6509" t="str">
        <f>anotacoes!F6509</f>
        <v>KIM, M K</v>
      </c>
      <c r="E6509" t="s">
        <v>10325</v>
      </c>
      <c r="F6509">
        <f>anotacoes!A6509</f>
        <v>94</v>
      </c>
      <c r="G6509">
        <f>anotacoes!B6509</f>
        <v>34</v>
      </c>
      <c r="H6509" t="str">
        <f>anotacoes!K6509</f>
        <v xml:space="preserve"> 00:04:14,672</v>
      </c>
      <c r="I6509" t="str">
        <f>anotacoes!L6509</f>
        <v xml:space="preserve"> 00:04:17,416</v>
      </c>
      <c r="J6509" t="str">
        <f>IF(L6509="PAUSE",E6509,IF(anotacoes!G6513=conversao_anotacoes!C6509,conversao_anotacoes!C6509,conversao_anotacoes!D6509))</f>
        <v>SEDEJ</v>
      </c>
      <c r="K6509" t="str">
        <f t="shared" si="202"/>
        <v>KIM, M K</v>
      </c>
      <c r="L6509" t="str">
        <f>UPPER(anotacoes!H6509)</f>
        <v>GRIP TIME</v>
      </c>
      <c r="M6509" t="str">
        <f>IF(OR(L6509="ATTACK",L6509="FINTA"),"&lt;TECNICA&gt;",UPPER(anotacoes!I6509))</f>
        <v>LEFT BACK RIGHT SLEEVE</v>
      </c>
      <c r="N6509" t="str">
        <f>IF(OR(L6509="ATTACK",L6509="FINTA"),UPPER(anotacoes!I6509),"")</f>
        <v/>
      </c>
      <c r="O6509" s="6" t="str">
        <f>IF(anotacoes!N6509=0,"",anotacoes!N6509)</f>
        <v/>
      </c>
      <c r="P6509" t="str">
        <f>IF(anotacoes!M6509=0,"",UPPER(anotacoes!M6509))</f>
        <v/>
      </c>
      <c r="Q6509" t="str">
        <f t="shared" si="203"/>
        <v>INSERT INTO CONVERSAO_LUTA_ACAO (cd_conversao, id_luta, sequencia, momento_inicio, momento_fim, quem_faz, quem_sofre, acao_tipo, acao, tecnica, direcao, pontuacao) VALUES (1, 94, 34, TRIM(' 00:04:14,672'), TRIM(' 00:04:17,416'), 'SEDEJ', 'KIM, M K', 'GRIP TIME', 'LEFT BACK RIGHT SLEEVE', NULL, NULL, NULL)</v>
      </c>
      <c r="R6509" t="s">
        <v>10327</v>
      </c>
    </row>
    <row r="6510" spans="1:18" hidden="1" x14ac:dyDescent="0.25">
      <c r="A6510" s="7">
        <f>anotacoes!D6510</f>
        <v>40524</v>
      </c>
      <c r="B6510" t="str">
        <f>anotacoes!C6510</f>
        <v>GRAND SLAM TOKYO 2010</v>
      </c>
      <c r="C6510" t="str">
        <f>anotacoes!E6510</f>
        <v>SEDEJ</v>
      </c>
      <c r="D6510" t="str">
        <f>anotacoes!F6510</f>
        <v>KIM, M K</v>
      </c>
      <c r="E6510" t="s">
        <v>10325</v>
      </c>
      <c r="F6510">
        <f>anotacoes!A6510</f>
        <v>94</v>
      </c>
      <c r="G6510">
        <f>anotacoes!B6510</f>
        <v>35</v>
      </c>
      <c r="H6510" t="str">
        <f>anotacoes!K6510</f>
        <v xml:space="preserve"> 00:04:17,416</v>
      </c>
      <c r="I6510" t="str">
        <f>anotacoes!L6510</f>
        <v xml:space="preserve"> 00:05:00,663</v>
      </c>
      <c r="J6510" t="str">
        <f>IF(L6510="PAUSE",E6510,IF(anotacoes!G6514=conversao_anotacoes!C6510,conversao_anotacoes!C6510,conversao_anotacoes!D6510))</f>
        <v>SEDEJ</v>
      </c>
      <c r="K6510" t="str">
        <f t="shared" si="202"/>
        <v>KIM, M K</v>
      </c>
      <c r="L6510" t="str">
        <f>UPPER(anotacoes!H6510)</f>
        <v>GROUNDWORK COMBAT</v>
      </c>
      <c r="M6510" t="str">
        <f>IF(OR(L6510="ATTACK",L6510="FINTA"),"&lt;TECNICA&gt;",UPPER(anotacoes!I6510))</f>
        <v>DEFENSIVE POSITION</v>
      </c>
      <c r="N6510" t="str">
        <f>IF(OR(L6510="ATTACK",L6510="FINTA"),UPPER(anotacoes!I6510),"")</f>
        <v/>
      </c>
      <c r="O6510" s="6" t="str">
        <f>IF(anotacoes!N6510=0,"",anotacoes!N6510)</f>
        <v/>
      </c>
      <c r="P6510" t="str">
        <f>IF(anotacoes!M6510=0,"",UPPER(anotacoes!M6510))</f>
        <v/>
      </c>
      <c r="Q6510" t="str">
        <f t="shared" si="203"/>
        <v>INSERT INTO CONVERSAO_LUTA_ACAO (cd_conversao, id_luta, sequencia, momento_inicio, momento_fim, quem_faz, quem_sofre, acao_tipo, acao, tecnica, direcao, pontuacao) VALUES (1, 94, 35, TRIM(' 00:04:17,416'), TRIM(' 00:05:00,663'), 'SEDEJ', 'KIM, M K', 'GROUNDWORK COMBAT', 'DEFENSIVE POSITION', NULL, NULL, NULL)</v>
      </c>
      <c r="R6510" t="s">
        <v>10327</v>
      </c>
    </row>
    <row r="6511" spans="1:18" hidden="1" x14ac:dyDescent="0.25">
      <c r="A6511" s="7">
        <f>anotacoes!D6511</f>
        <v>40524</v>
      </c>
      <c r="B6511" t="str">
        <f>anotacoes!C6511</f>
        <v>GRAND SLAM TOKYO 2010</v>
      </c>
      <c r="C6511" t="str">
        <f>anotacoes!E6511</f>
        <v>SEDEJ</v>
      </c>
      <c r="D6511" t="str">
        <f>anotacoes!F6511</f>
        <v>KIM, M K</v>
      </c>
      <c r="E6511" t="s">
        <v>10325</v>
      </c>
      <c r="F6511">
        <f>anotacoes!A6511</f>
        <v>94</v>
      </c>
      <c r="G6511">
        <f>anotacoes!B6511</f>
        <v>36</v>
      </c>
      <c r="H6511" t="str">
        <f>anotacoes!K6511</f>
        <v xml:space="preserve"> 00:05:00,819</v>
      </c>
      <c r="I6511" t="str">
        <f>anotacoes!L6511</f>
        <v xml:space="preserve"> 00:05:06,029</v>
      </c>
      <c r="J6511" t="str">
        <f>IF(L6511="PAUSE",E6511,IF(anotacoes!G6515=conversao_anotacoes!C6511,conversao_anotacoes!C6511,conversao_anotacoes!D6511))</f>
        <v>&lt;ARBITRO_DESCONHECIDO&gt;</v>
      </c>
      <c r="K6511" t="str">
        <f t="shared" si="202"/>
        <v/>
      </c>
      <c r="L6511" t="str">
        <f>UPPER(anotacoes!H6511)</f>
        <v>PAUSE</v>
      </c>
      <c r="M6511" t="str">
        <f>IF(OR(L6511="ATTACK",L6511="FINTA"),"&lt;TECNICA&gt;",UPPER(anotacoes!I6511))</f>
        <v>&lt;NAO_CLASSIFICADO&gt;</v>
      </c>
      <c r="N6511" t="str">
        <f>IF(OR(L6511="ATTACK",L6511="FINTA"),UPPER(anotacoes!I6511),"")</f>
        <v/>
      </c>
      <c r="O6511" s="6" t="str">
        <f>IF(anotacoes!N6511=0,"",anotacoes!N6511)</f>
        <v/>
      </c>
      <c r="P6511" t="str">
        <f>IF(anotacoes!M6511=0,"",UPPER(anotacoes!M6511))</f>
        <v/>
      </c>
      <c r="Q6511" t="str">
        <f t="shared" si="203"/>
        <v>INSERT INTO CONVERSAO_LUTA_ACAO (cd_conversao, id_luta, sequencia, momento_inicio, momento_fim, quem_faz, quem_sofre, acao_tipo, acao, tecnica, direcao, pontuacao) VALUES (1, 94, 36, TRIM(' 00:05:00,819'), TRIM(' 00:05:06,029'), '&lt;ARBITRO_DESCONHECIDO&gt;', '', 'PAUSE', '&lt;NAO_CLASSIFICADO&gt;', NULL, NULL, NULL)</v>
      </c>
      <c r="R6511" t="s">
        <v>10327</v>
      </c>
    </row>
    <row r="6512" spans="1:18" hidden="1" x14ac:dyDescent="0.25">
      <c r="A6512" s="7">
        <f>anotacoes!D6512</f>
        <v>40524</v>
      </c>
      <c r="B6512" t="str">
        <f>anotacoes!C6512</f>
        <v>GRAND SLAM TOKYO 2010</v>
      </c>
      <c r="C6512" t="str">
        <f>anotacoes!E6512</f>
        <v>SEDEJ</v>
      </c>
      <c r="D6512" t="str">
        <f>anotacoes!F6512</f>
        <v>KIM, M K</v>
      </c>
      <c r="E6512" t="s">
        <v>10325</v>
      </c>
      <c r="F6512">
        <f>anotacoes!A6512</f>
        <v>94</v>
      </c>
      <c r="G6512">
        <f>anotacoes!B6512</f>
        <v>37</v>
      </c>
      <c r="H6512" t="str">
        <f>anotacoes!K6512</f>
        <v xml:space="preserve"> 00:05:06,212</v>
      </c>
      <c r="I6512" t="str">
        <f>anotacoes!L6512</f>
        <v xml:space="preserve"> 00:05:09,268</v>
      </c>
      <c r="J6512" t="str">
        <f>IF(L6512="PAUSE",E6512,IF(anotacoes!G6516=conversao_anotacoes!C6512,conversao_anotacoes!C6512,conversao_anotacoes!D6512))</f>
        <v>SEDEJ</v>
      </c>
      <c r="K6512" t="str">
        <f t="shared" si="202"/>
        <v>KIM, M K</v>
      </c>
      <c r="L6512" t="str">
        <f>UPPER(anotacoes!H6512)</f>
        <v>DISPLACEMENT</v>
      </c>
      <c r="M6512" t="str">
        <f>IF(OR(L6512="ATTACK",L6512="FINTA"),"&lt;TECNICA&gt;",UPPER(anotacoes!I6512))</f>
        <v>2-3 STEP HESITANT RIGHT</v>
      </c>
      <c r="N6512" t="str">
        <f>IF(OR(L6512="ATTACK",L6512="FINTA"),UPPER(anotacoes!I6512),"")</f>
        <v/>
      </c>
      <c r="O6512" s="6" t="str">
        <f>IF(anotacoes!N6512=0,"",anotacoes!N6512)</f>
        <v/>
      </c>
      <c r="P6512" t="str">
        <f>IF(anotacoes!M6512=0,"",UPPER(anotacoes!M6512))</f>
        <v/>
      </c>
      <c r="Q6512" t="str">
        <f t="shared" si="203"/>
        <v>INSERT INTO CONVERSAO_LUTA_ACAO (cd_conversao, id_luta, sequencia, momento_inicio, momento_fim, quem_faz, quem_sofre, acao_tipo, acao, tecnica, direcao, pontuacao) VALUES (1, 94, 37, TRIM(' 00:05:06,212'), TRIM(' 00:05:09,268'), 'SEDEJ', 'KIM, M K', 'DISPLACEMENT', '2-3 STEP HESITANT RIGHT', NULL, NULL, NULL)</v>
      </c>
      <c r="R6512" t="s">
        <v>10327</v>
      </c>
    </row>
    <row r="6513" spans="1:18" hidden="1" x14ac:dyDescent="0.25">
      <c r="A6513" s="7">
        <f>anotacoes!D6513</f>
        <v>40524</v>
      </c>
      <c r="B6513" t="str">
        <f>anotacoes!C6513</f>
        <v>GRAND SLAM TOKYO 2010</v>
      </c>
      <c r="C6513" t="str">
        <f>anotacoes!E6513</f>
        <v>SEDEJ</v>
      </c>
      <c r="D6513" t="str">
        <f>anotacoes!F6513</f>
        <v>KIM, M K</v>
      </c>
      <c r="E6513" t="s">
        <v>10325</v>
      </c>
      <c r="F6513">
        <f>anotacoes!A6513</f>
        <v>94</v>
      </c>
      <c r="G6513">
        <f>anotacoes!B6513</f>
        <v>38</v>
      </c>
      <c r="H6513" t="str">
        <f>anotacoes!K6513</f>
        <v xml:space="preserve"> 00:05:09,268</v>
      </c>
      <c r="I6513" t="str">
        <f>anotacoes!L6513</f>
        <v xml:space="preserve"> 00:05:10,772</v>
      </c>
      <c r="J6513" t="str">
        <f>IF(L6513="PAUSE",E6513,IF(anotacoes!G6517=conversao_anotacoes!C6513,conversao_anotacoes!C6513,conversao_anotacoes!D6513))</f>
        <v>SEDEJ</v>
      </c>
      <c r="K6513" t="str">
        <f t="shared" si="202"/>
        <v>KIM, M K</v>
      </c>
      <c r="L6513" t="str">
        <f>UPPER(anotacoes!H6513)</f>
        <v>DISPLACEMENT</v>
      </c>
      <c r="M6513" t="str">
        <f>IF(OR(L6513="ATTACK",L6513="FINTA"),"&lt;TECNICA&gt;",UPPER(anotacoes!I6513))</f>
        <v>TRY TO GRIP WITH CONTACT</v>
      </c>
      <c r="N6513" t="str">
        <f>IF(OR(L6513="ATTACK",L6513="FINTA"),UPPER(anotacoes!I6513),"")</f>
        <v/>
      </c>
      <c r="O6513" s="6" t="str">
        <f>IF(anotacoes!N6513=0,"",anotacoes!N6513)</f>
        <v/>
      </c>
      <c r="P6513" t="str">
        <f>IF(anotacoes!M6513=0,"",UPPER(anotacoes!M6513))</f>
        <v/>
      </c>
      <c r="Q6513" t="str">
        <f t="shared" si="203"/>
        <v>INSERT INTO CONVERSAO_LUTA_ACAO (cd_conversao, id_luta, sequencia, momento_inicio, momento_fim, quem_faz, quem_sofre, acao_tipo, acao, tecnica, direcao, pontuacao) VALUES (1, 94, 38, TRIM(' 00:05:09,268'), TRIM(' 00:05:10,772'), 'SEDEJ', 'KIM, M K', 'DISPLACEMENT', 'TRY TO GRIP WITH CONTACT', NULL, NULL, NULL)</v>
      </c>
      <c r="R6513" t="s">
        <v>10327</v>
      </c>
    </row>
    <row r="6514" spans="1:18" hidden="1" x14ac:dyDescent="0.25">
      <c r="A6514" s="7">
        <f>anotacoes!D6514</f>
        <v>40524</v>
      </c>
      <c r="B6514" t="str">
        <f>anotacoes!C6514</f>
        <v>GRAND SLAM TOKYO 2010</v>
      </c>
      <c r="C6514" t="str">
        <f>anotacoes!E6514</f>
        <v>SEDEJ</v>
      </c>
      <c r="D6514" t="str">
        <f>anotacoes!F6514</f>
        <v>KIM, M K</v>
      </c>
      <c r="E6514" t="s">
        <v>10325</v>
      </c>
      <c r="F6514">
        <f>anotacoes!A6514</f>
        <v>94</v>
      </c>
      <c r="G6514">
        <f>anotacoes!B6514</f>
        <v>39</v>
      </c>
      <c r="H6514" t="str">
        <f>anotacoes!K6514</f>
        <v xml:space="preserve"> 00:05:10,772</v>
      </c>
      <c r="I6514" t="str">
        <f>anotacoes!L6514</f>
        <v xml:space="preserve"> 00:05:12,720</v>
      </c>
      <c r="J6514" t="str">
        <f>IF(L6514="PAUSE",E6514,IF(anotacoes!G6518=conversao_anotacoes!C6514,conversao_anotacoes!C6514,conversao_anotacoes!D6514))</f>
        <v>SEDEJ</v>
      </c>
      <c r="K6514" t="str">
        <f t="shared" si="202"/>
        <v>KIM, M K</v>
      </c>
      <c r="L6514" t="str">
        <f>UPPER(anotacoes!H6514)</f>
        <v>GRIP TIME</v>
      </c>
      <c r="M6514" t="str">
        <f>IF(OR(L6514="ATTACK",L6514="FINTA"),"&lt;TECNICA&gt;",UPPER(anotacoes!I6514))</f>
        <v>LEFT COLLAR</v>
      </c>
      <c r="N6514" t="str">
        <f>IF(OR(L6514="ATTACK",L6514="FINTA"),UPPER(anotacoes!I6514),"")</f>
        <v/>
      </c>
      <c r="O6514" s="6" t="str">
        <f>IF(anotacoes!N6514=0,"",anotacoes!N6514)</f>
        <v/>
      </c>
      <c r="P6514" t="str">
        <f>IF(anotacoes!M6514=0,"",UPPER(anotacoes!M6514))</f>
        <v/>
      </c>
      <c r="Q6514" t="str">
        <f t="shared" si="203"/>
        <v>INSERT INTO CONVERSAO_LUTA_ACAO (cd_conversao, id_luta, sequencia, momento_inicio, momento_fim, quem_faz, quem_sofre, acao_tipo, acao, tecnica, direcao, pontuacao) VALUES (1, 94, 39, TRIM(' 00:05:10,772'), TRIM(' 00:05:12,720'), 'SEDEJ', 'KIM, M K', 'GRIP TIME', 'LEFT COLLAR', NULL, NULL, NULL)</v>
      </c>
      <c r="R6514" t="s">
        <v>10327</v>
      </c>
    </row>
    <row r="6515" spans="1:18" hidden="1" x14ac:dyDescent="0.25">
      <c r="A6515" s="7">
        <f>anotacoes!D6515</f>
        <v>40524</v>
      </c>
      <c r="B6515" t="str">
        <f>anotacoes!C6515</f>
        <v>GRAND SLAM TOKYO 2010</v>
      </c>
      <c r="C6515" t="str">
        <f>anotacoes!E6515</f>
        <v>SEDEJ</v>
      </c>
      <c r="D6515" t="str">
        <f>anotacoes!F6515</f>
        <v>KIM, M K</v>
      </c>
      <c r="E6515" t="s">
        <v>10325</v>
      </c>
      <c r="F6515">
        <f>anotacoes!A6515</f>
        <v>94</v>
      </c>
      <c r="G6515">
        <f>anotacoes!B6515</f>
        <v>40</v>
      </c>
      <c r="H6515" t="str">
        <f>anotacoes!K6515</f>
        <v xml:space="preserve"> 00:05:12,720</v>
      </c>
      <c r="I6515" t="str">
        <f>anotacoes!L6515</f>
        <v xml:space="preserve"> 00:05:17,433</v>
      </c>
      <c r="J6515" t="str">
        <f>IF(L6515="PAUSE",E6515,IF(anotacoes!G6519=conversao_anotacoes!C6515,conversao_anotacoes!C6515,conversao_anotacoes!D6515))</f>
        <v>SEDEJ</v>
      </c>
      <c r="K6515" t="str">
        <f t="shared" si="202"/>
        <v>KIM, M K</v>
      </c>
      <c r="L6515" t="str">
        <f>UPPER(anotacoes!H6515)</f>
        <v>GRIP TIME</v>
      </c>
      <c r="M6515" t="str">
        <f>IF(OR(L6515="ATTACK",L6515="FINTA"),"&lt;TECNICA&gt;",UPPER(anotacoes!I6515))</f>
        <v>LEFT BACK</v>
      </c>
      <c r="N6515" t="str">
        <f>IF(OR(L6515="ATTACK",L6515="FINTA"),UPPER(anotacoes!I6515),"")</f>
        <v/>
      </c>
      <c r="O6515" s="6" t="str">
        <f>IF(anotacoes!N6515=0,"",anotacoes!N6515)</f>
        <v/>
      </c>
      <c r="P6515" t="str">
        <f>IF(anotacoes!M6515=0,"",UPPER(anotacoes!M6515))</f>
        <v/>
      </c>
      <c r="Q6515" t="str">
        <f t="shared" si="203"/>
        <v>INSERT INTO CONVERSAO_LUTA_ACAO (cd_conversao, id_luta, sequencia, momento_inicio, momento_fim, quem_faz, quem_sofre, acao_tipo, acao, tecnica, direcao, pontuacao) VALUES (1, 94, 40, TRIM(' 00:05:12,720'), TRIM(' 00:05:17,433'), 'SEDEJ', 'KIM, M K', 'GRIP TIME', 'LEFT BACK', NULL, NULL, NULL)</v>
      </c>
      <c r="R6515" t="s">
        <v>10327</v>
      </c>
    </row>
    <row r="6516" spans="1:18" hidden="1" x14ac:dyDescent="0.25">
      <c r="A6516" s="7">
        <f>anotacoes!D6516</f>
        <v>40524</v>
      </c>
      <c r="B6516" t="str">
        <f>anotacoes!C6516</f>
        <v>GRAND SLAM TOKYO 2010</v>
      </c>
      <c r="C6516" t="str">
        <f>anotacoes!E6516</f>
        <v>SEDEJ</v>
      </c>
      <c r="D6516" t="str">
        <f>anotacoes!F6516</f>
        <v>KIM, M K</v>
      </c>
      <c r="E6516" t="s">
        <v>10325</v>
      </c>
      <c r="F6516">
        <f>anotacoes!A6516</f>
        <v>94</v>
      </c>
      <c r="G6516">
        <f>anotacoes!B6516</f>
        <v>41</v>
      </c>
      <c r="H6516" t="str">
        <f>anotacoes!K6516</f>
        <v xml:space="preserve"> 00:05:17,433</v>
      </c>
      <c r="I6516" t="str">
        <f>anotacoes!L6516</f>
        <v xml:space="preserve"> 00:05:27,599</v>
      </c>
      <c r="J6516" t="str">
        <f>IF(L6516="PAUSE",E6516,IF(anotacoes!G6520=conversao_anotacoes!C6516,conversao_anotacoes!C6516,conversao_anotacoes!D6516))</f>
        <v>&lt;ARBITRO_DESCONHECIDO&gt;</v>
      </c>
      <c r="K6516" t="str">
        <f t="shared" si="202"/>
        <v/>
      </c>
      <c r="L6516" t="str">
        <f>UPPER(anotacoes!H6516)</f>
        <v>PAUSE</v>
      </c>
      <c r="M6516" t="str">
        <f>IF(OR(L6516="ATTACK",L6516="FINTA"),"&lt;TECNICA&gt;",UPPER(anotacoes!I6516))</f>
        <v>&lt;NAO_CLASSIFICADO&gt;</v>
      </c>
      <c r="N6516" t="str">
        <f>IF(OR(L6516="ATTACK",L6516="FINTA"),UPPER(anotacoes!I6516),"")</f>
        <v/>
      </c>
      <c r="O6516" s="6" t="str">
        <f>IF(anotacoes!N6516=0,"",anotacoes!N6516)</f>
        <v/>
      </c>
      <c r="P6516" t="str">
        <f>IF(anotacoes!M6516=0,"",UPPER(anotacoes!M6516))</f>
        <v/>
      </c>
      <c r="Q6516" t="str">
        <f t="shared" si="203"/>
        <v>INSERT INTO CONVERSAO_LUTA_ACAO (cd_conversao, id_luta, sequencia, momento_inicio, momento_fim, quem_faz, quem_sofre, acao_tipo, acao, tecnica, direcao, pontuacao) VALUES (1, 94, 41, TRIM(' 00:05:17,433'), TRIM(' 00:05:27,599'), '&lt;ARBITRO_DESCONHECIDO&gt;', '', 'PAUSE', '&lt;NAO_CLASSIFICADO&gt;', NULL, NULL, NULL)</v>
      </c>
      <c r="R6516" t="s">
        <v>10327</v>
      </c>
    </row>
    <row r="6517" spans="1:18" hidden="1" x14ac:dyDescent="0.25">
      <c r="A6517" s="7">
        <f>anotacoes!D6517</f>
        <v>40524</v>
      </c>
      <c r="B6517" t="str">
        <f>anotacoes!C6517</f>
        <v>GRAND SLAM TOKYO 2010</v>
      </c>
      <c r="C6517" t="str">
        <f>anotacoes!E6517</f>
        <v>SEDEJ</v>
      </c>
      <c r="D6517" t="str">
        <f>anotacoes!F6517</f>
        <v>KIM, M K</v>
      </c>
      <c r="E6517" t="s">
        <v>10325</v>
      </c>
      <c r="F6517">
        <f>anotacoes!A6517</f>
        <v>94</v>
      </c>
      <c r="G6517">
        <f>anotacoes!B6517</f>
        <v>42</v>
      </c>
      <c r="H6517" t="str">
        <f>anotacoes!K6517</f>
        <v xml:space="preserve"> 00:05:27,773</v>
      </c>
      <c r="I6517" t="str">
        <f>anotacoes!L6517</f>
        <v xml:space="preserve"> 00:05:31,510</v>
      </c>
      <c r="J6517" t="str">
        <f>IF(L6517="PAUSE",E6517,IF(anotacoes!G6521=conversao_anotacoes!C6517,conversao_anotacoes!C6517,conversao_anotacoes!D6517))</f>
        <v>SEDEJ</v>
      </c>
      <c r="K6517" t="str">
        <f t="shared" si="202"/>
        <v>KIM, M K</v>
      </c>
      <c r="L6517" t="str">
        <f>UPPER(anotacoes!H6517)</f>
        <v>DISPLACEMENT</v>
      </c>
      <c r="M6517" t="str">
        <f>IF(OR(L6517="ATTACK",L6517="FINTA"),"&lt;TECNICA&gt;",UPPER(anotacoes!I6517))</f>
        <v>2-3 STEP HESITANT RIGHT</v>
      </c>
      <c r="N6517" t="str">
        <f>IF(OR(L6517="ATTACK",L6517="FINTA"),UPPER(anotacoes!I6517),"")</f>
        <v/>
      </c>
      <c r="O6517" s="6" t="str">
        <f>IF(anotacoes!N6517=0,"",anotacoes!N6517)</f>
        <v/>
      </c>
      <c r="P6517" t="str">
        <f>IF(anotacoes!M6517=0,"",UPPER(anotacoes!M6517))</f>
        <v/>
      </c>
      <c r="Q6517" t="str">
        <f t="shared" si="203"/>
        <v>INSERT INTO CONVERSAO_LUTA_ACAO (cd_conversao, id_luta, sequencia, momento_inicio, momento_fim, quem_faz, quem_sofre, acao_tipo, acao, tecnica, direcao, pontuacao) VALUES (1, 94, 42, TRIM(' 00:05:27,773'), TRIM(' 00:05:31,510'), 'SEDEJ', 'KIM, M K', 'DISPLACEMENT', '2-3 STEP HESITANT RIGHT', NULL, NULL, NULL)</v>
      </c>
      <c r="R6517" t="s">
        <v>10327</v>
      </c>
    </row>
    <row r="6518" spans="1:18" hidden="1" x14ac:dyDescent="0.25">
      <c r="A6518" s="7">
        <f>anotacoes!D6518</f>
        <v>40524</v>
      </c>
      <c r="B6518" t="str">
        <f>anotacoes!C6518</f>
        <v>GRAND SLAM TOKYO 2010</v>
      </c>
      <c r="C6518" t="str">
        <f>anotacoes!E6518</f>
        <v>SEDEJ</v>
      </c>
      <c r="D6518" t="str">
        <f>anotacoes!F6518</f>
        <v>KIM, M K</v>
      </c>
      <c r="E6518" t="s">
        <v>10325</v>
      </c>
      <c r="F6518">
        <f>anotacoes!A6518</f>
        <v>94</v>
      </c>
      <c r="G6518">
        <f>anotacoes!B6518</f>
        <v>43</v>
      </c>
      <c r="H6518" t="str">
        <f>anotacoes!K6518</f>
        <v xml:space="preserve"> 00:05:31,510</v>
      </c>
      <c r="I6518" t="str">
        <f>anotacoes!L6518</f>
        <v xml:space="preserve"> 00:05:41,175</v>
      </c>
      <c r="J6518" t="str">
        <f>IF(L6518="PAUSE",E6518,IF(anotacoes!G6522=conversao_anotacoes!C6518,conversao_anotacoes!C6518,conversao_anotacoes!D6518))</f>
        <v>SEDEJ</v>
      </c>
      <c r="K6518" t="str">
        <f t="shared" si="202"/>
        <v>KIM, M K</v>
      </c>
      <c r="L6518" t="str">
        <f>UPPER(anotacoes!H6518)</f>
        <v>GRIP TIME</v>
      </c>
      <c r="M6518" t="str">
        <f>IF(OR(L6518="ATTACK",L6518="FINTA"),"&lt;TECNICA&gt;",UPPER(anotacoes!I6518))</f>
        <v>LEFT BACK</v>
      </c>
      <c r="N6518" t="str">
        <f>IF(OR(L6518="ATTACK",L6518="FINTA"),UPPER(anotacoes!I6518),"")</f>
        <v/>
      </c>
      <c r="O6518" s="6" t="str">
        <f>IF(anotacoes!N6518=0,"",anotacoes!N6518)</f>
        <v/>
      </c>
      <c r="P6518" t="str">
        <f>IF(anotacoes!M6518=0,"",UPPER(anotacoes!M6518))</f>
        <v/>
      </c>
      <c r="Q6518" t="str">
        <f t="shared" si="203"/>
        <v>INSERT INTO CONVERSAO_LUTA_ACAO (cd_conversao, id_luta, sequencia, momento_inicio, momento_fim, quem_faz, quem_sofre, acao_tipo, acao, tecnica, direcao, pontuacao) VALUES (1, 94, 43, TRIM(' 00:05:31,510'), TRIM(' 00:05:41,175'), 'SEDEJ', 'KIM, M K', 'GRIP TIME', 'LEFT BACK', NULL, NULL, NULL)</v>
      </c>
      <c r="R6518" t="s">
        <v>10327</v>
      </c>
    </row>
    <row r="6519" spans="1:18" hidden="1" x14ac:dyDescent="0.25">
      <c r="A6519" s="7">
        <f>anotacoes!D6519</f>
        <v>40524</v>
      </c>
      <c r="B6519" t="str">
        <f>anotacoes!C6519</f>
        <v>GRAND SLAM TOKYO 2010</v>
      </c>
      <c r="C6519" t="str">
        <f>anotacoes!E6519</f>
        <v>SEDEJ</v>
      </c>
      <c r="D6519" t="str">
        <f>anotacoes!F6519</f>
        <v>KIM, M K</v>
      </c>
      <c r="E6519" t="s">
        <v>10325</v>
      </c>
      <c r="F6519">
        <f>anotacoes!A6519</f>
        <v>94</v>
      </c>
      <c r="G6519">
        <f>anotacoes!B6519</f>
        <v>44</v>
      </c>
      <c r="H6519" t="str">
        <f>anotacoes!K6519</f>
        <v xml:space="preserve"> 00:05:41,175</v>
      </c>
      <c r="I6519" t="str">
        <f>anotacoes!L6519</f>
        <v xml:space="preserve"> 00:05:41,433</v>
      </c>
      <c r="J6519" t="str">
        <f>IF(L6519="PAUSE",E6519,IF(anotacoes!G6523=conversao_anotacoes!C6519,conversao_anotacoes!C6519,conversao_anotacoes!D6519))</f>
        <v>SEDEJ</v>
      </c>
      <c r="K6519" t="str">
        <f t="shared" si="202"/>
        <v>KIM, M K</v>
      </c>
      <c r="L6519" t="str">
        <f>UPPER(anotacoes!H6519)</f>
        <v>ATTACK</v>
      </c>
      <c r="M6519" t="str">
        <f>IF(OR(L6519="ATTACK",L6519="FINTA"),"&lt;TECNICA&gt;",UPPER(anotacoes!I6519))</f>
        <v>&lt;TECNICA&gt;</v>
      </c>
      <c r="N6519" t="str">
        <f>IF(OR(L6519="ATTACK",L6519="FINTA"),UPPER(anotacoes!I6519),"")</f>
        <v>UCHIMATA</v>
      </c>
      <c r="O6519" s="6">
        <f>IF(anotacoes!N6519=0,"",anotacoes!N6519)</f>
        <v>6</v>
      </c>
      <c r="P6519" t="str">
        <f>IF(anotacoes!M6519=0,"",UPPER(anotacoes!M6519))</f>
        <v/>
      </c>
      <c r="Q6519" t="str">
        <f t="shared" si="203"/>
        <v>INSERT INTO CONVERSAO_LUTA_ACAO (cd_conversao, id_luta, sequencia, momento_inicio, momento_fim, quem_faz, quem_sofre, acao_tipo, acao, tecnica, direcao, pontuacao) VALUES (1, 94, 44, TRIM(' 00:05:41,175'), TRIM(' 00:05:41,433'), 'SEDEJ', 'KIM, M K', 'ATTACK', '&lt;TECNICA&gt;', 'UCHIMATA', 6, NULL)</v>
      </c>
      <c r="R6519" t="s">
        <v>10327</v>
      </c>
    </row>
    <row r="6520" spans="1:18" hidden="1" x14ac:dyDescent="0.25">
      <c r="A6520" s="7">
        <f>anotacoes!D6520</f>
        <v>40524</v>
      </c>
      <c r="B6520" t="str">
        <f>anotacoes!C6520</f>
        <v>GRAND SLAM TOKYO 2010</v>
      </c>
      <c r="C6520" t="str">
        <f>anotacoes!E6520</f>
        <v>SEDEJ</v>
      </c>
      <c r="D6520" t="str">
        <f>anotacoes!F6520</f>
        <v>KIM, M K</v>
      </c>
      <c r="E6520" t="s">
        <v>10325</v>
      </c>
      <c r="F6520">
        <f>anotacoes!A6520</f>
        <v>94</v>
      </c>
      <c r="G6520">
        <f>anotacoes!B6520</f>
        <v>45</v>
      </c>
      <c r="H6520" t="str">
        <f>anotacoes!K6520</f>
        <v xml:space="preserve"> 00:05:41,433</v>
      </c>
      <c r="I6520" t="str">
        <f>anotacoes!L6520</f>
        <v xml:space="preserve"> 00:05:46,743</v>
      </c>
      <c r="J6520" t="str">
        <f>IF(L6520="PAUSE",E6520,IF(anotacoes!G6524=conversao_anotacoes!C6520,conversao_anotacoes!C6520,conversao_anotacoes!D6520))</f>
        <v>&lt;ARBITRO_DESCONHECIDO&gt;</v>
      </c>
      <c r="K6520" t="str">
        <f t="shared" si="202"/>
        <v/>
      </c>
      <c r="L6520" t="str">
        <f>UPPER(anotacoes!H6520)</f>
        <v>PAUSE</v>
      </c>
      <c r="M6520" t="str">
        <f>IF(OR(L6520="ATTACK",L6520="FINTA"),"&lt;TECNICA&gt;",UPPER(anotacoes!I6520))</f>
        <v>&lt;NAO_CLASSIFICADO&gt;</v>
      </c>
      <c r="N6520" t="str">
        <f>IF(OR(L6520="ATTACK",L6520="FINTA"),UPPER(anotacoes!I6520),"")</f>
        <v/>
      </c>
      <c r="O6520" s="6" t="str">
        <f>IF(anotacoes!N6520=0,"",anotacoes!N6520)</f>
        <v/>
      </c>
      <c r="P6520" t="str">
        <f>IF(anotacoes!M6520=0,"",UPPER(anotacoes!M6520))</f>
        <v/>
      </c>
      <c r="Q6520" t="str">
        <f t="shared" si="203"/>
        <v>INSERT INTO CONVERSAO_LUTA_ACAO (cd_conversao, id_luta, sequencia, momento_inicio, momento_fim, quem_faz, quem_sofre, acao_tipo, acao, tecnica, direcao, pontuacao) VALUES (1, 94, 45, TRIM(' 00:05:41,433'), TRIM(' 00:05:46,743'), '&lt;ARBITRO_DESCONHECIDO&gt;', '', 'PAUSE', '&lt;NAO_CLASSIFICADO&gt;', NULL, NULL, NULL)</v>
      </c>
      <c r="R6520" t="s">
        <v>10327</v>
      </c>
    </row>
    <row r="6521" spans="1:18" hidden="1" x14ac:dyDescent="0.25">
      <c r="A6521" s="7">
        <f>anotacoes!D6521</f>
        <v>40524</v>
      </c>
      <c r="B6521" t="str">
        <f>anotacoes!C6521</f>
        <v>GRAND SLAM TOKYO 2010</v>
      </c>
      <c r="C6521" t="str">
        <f>anotacoes!E6521</f>
        <v>SEDEJ</v>
      </c>
      <c r="D6521" t="str">
        <f>anotacoes!F6521</f>
        <v>KIM, M K</v>
      </c>
      <c r="E6521" t="s">
        <v>10325</v>
      </c>
      <c r="F6521">
        <f>anotacoes!A6521</f>
        <v>94</v>
      </c>
      <c r="G6521">
        <f>anotacoes!B6521</f>
        <v>46</v>
      </c>
      <c r="H6521" t="str">
        <f>anotacoes!K6521</f>
        <v xml:space="preserve"> 00:05:46,916</v>
      </c>
      <c r="I6521" t="str">
        <f>anotacoes!L6521</f>
        <v xml:space="preserve"> 00:05:50,613</v>
      </c>
      <c r="J6521" t="str">
        <f>IF(L6521="PAUSE",E6521,IF(anotacoes!G6525=conversao_anotacoes!C6521,conversao_anotacoes!C6521,conversao_anotacoes!D6521))</f>
        <v>SEDEJ</v>
      </c>
      <c r="K6521" t="str">
        <f t="shared" si="202"/>
        <v>KIM, M K</v>
      </c>
      <c r="L6521" t="str">
        <f>UPPER(anotacoes!H6521)</f>
        <v>DISPLACEMENT</v>
      </c>
      <c r="M6521" t="str">
        <f>IF(OR(L6521="ATTACK",L6521="FINTA"),"&lt;TECNICA&gt;",UPPER(anotacoes!I6521))</f>
        <v>2-3 STEP HESITANT RIGHT</v>
      </c>
      <c r="N6521" t="str">
        <f>IF(OR(L6521="ATTACK",L6521="FINTA"),UPPER(anotacoes!I6521),"")</f>
        <v/>
      </c>
      <c r="O6521" s="6" t="str">
        <f>IF(anotacoes!N6521=0,"",anotacoes!N6521)</f>
        <v/>
      </c>
      <c r="P6521" t="str">
        <f>IF(anotacoes!M6521=0,"",UPPER(anotacoes!M6521))</f>
        <v/>
      </c>
      <c r="Q6521" t="str">
        <f t="shared" si="203"/>
        <v>INSERT INTO CONVERSAO_LUTA_ACAO (cd_conversao, id_luta, sequencia, momento_inicio, momento_fim, quem_faz, quem_sofre, acao_tipo, acao, tecnica, direcao, pontuacao) VALUES (1, 94, 46, TRIM(' 00:05:46,916'), TRIM(' 00:05:50,613'), 'SEDEJ', 'KIM, M K', 'DISPLACEMENT', '2-3 STEP HESITANT RIGHT', NULL, NULL, NULL)</v>
      </c>
      <c r="R6521" t="s">
        <v>10327</v>
      </c>
    </row>
    <row r="6522" spans="1:18" hidden="1" x14ac:dyDescent="0.25">
      <c r="A6522" s="7">
        <f>anotacoes!D6522</f>
        <v>40524</v>
      </c>
      <c r="B6522" t="str">
        <f>anotacoes!C6522</f>
        <v>GRAND SLAM TOKYO 2010</v>
      </c>
      <c r="C6522" t="str">
        <f>anotacoes!E6522</f>
        <v>SEDEJ</v>
      </c>
      <c r="D6522" t="str">
        <f>anotacoes!F6522</f>
        <v>KIM, M K</v>
      </c>
      <c r="E6522" t="s">
        <v>10325</v>
      </c>
      <c r="F6522">
        <f>anotacoes!A6522</f>
        <v>94</v>
      </c>
      <c r="G6522">
        <f>anotacoes!B6522</f>
        <v>47</v>
      </c>
      <c r="H6522" t="str">
        <f>anotacoes!K6522</f>
        <v xml:space="preserve"> 00:05:50,613</v>
      </c>
      <c r="I6522" t="str">
        <f>anotacoes!L6522</f>
        <v xml:space="preserve"> 00:05:51,586</v>
      </c>
      <c r="J6522" t="str">
        <f>IF(L6522="PAUSE",E6522,IF(anotacoes!G6526=conversao_anotacoes!C6522,conversao_anotacoes!C6522,conversao_anotacoes!D6522))</f>
        <v>SEDEJ</v>
      </c>
      <c r="K6522" t="str">
        <f t="shared" si="202"/>
        <v>KIM, M K</v>
      </c>
      <c r="L6522" t="str">
        <f>UPPER(anotacoes!H6522)</f>
        <v>DISPLACEMENT</v>
      </c>
      <c r="M6522" t="str">
        <f>IF(OR(L6522="ATTACK",L6522="FINTA"),"&lt;TECNICA&gt;",UPPER(anotacoes!I6522))</f>
        <v>TRY TO GRIP WITH CONTACT</v>
      </c>
      <c r="N6522" t="str">
        <f>IF(OR(L6522="ATTACK",L6522="FINTA"),UPPER(anotacoes!I6522),"")</f>
        <v/>
      </c>
      <c r="O6522" s="6" t="str">
        <f>IF(anotacoes!N6522=0,"",anotacoes!N6522)</f>
        <v/>
      </c>
      <c r="P6522" t="str">
        <f>IF(anotacoes!M6522=0,"",UPPER(anotacoes!M6522))</f>
        <v/>
      </c>
      <c r="Q6522" t="str">
        <f t="shared" si="203"/>
        <v>INSERT INTO CONVERSAO_LUTA_ACAO (cd_conversao, id_luta, sequencia, momento_inicio, momento_fim, quem_faz, quem_sofre, acao_tipo, acao, tecnica, direcao, pontuacao) VALUES (1, 94, 47, TRIM(' 00:05:50,613'), TRIM(' 00:05:51,586'), 'SEDEJ', 'KIM, M K', 'DISPLACEMENT', 'TRY TO GRIP WITH CONTACT', NULL, NULL, NULL)</v>
      </c>
      <c r="R6522" t="s">
        <v>10327</v>
      </c>
    </row>
    <row r="6523" spans="1:18" hidden="1" x14ac:dyDescent="0.25">
      <c r="A6523" s="7">
        <f>anotacoes!D6523</f>
        <v>40524</v>
      </c>
      <c r="B6523" t="str">
        <f>anotacoes!C6523</f>
        <v>GRAND SLAM TOKYO 2010</v>
      </c>
      <c r="C6523" t="str">
        <f>anotacoes!E6523</f>
        <v>SEDEJ</v>
      </c>
      <c r="D6523" t="str">
        <f>anotacoes!F6523</f>
        <v>KIM, M K</v>
      </c>
      <c r="E6523" t="s">
        <v>10325</v>
      </c>
      <c r="F6523">
        <f>anotacoes!A6523</f>
        <v>94</v>
      </c>
      <c r="G6523">
        <f>anotacoes!B6523</f>
        <v>48</v>
      </c>
      <c r="H6523" t="str">
        <f>anotacoes!K6523</f>
        <v xml:space="preserve"> 00:05:51,586</v>
      </c>
      <c r="I6523" t="str">
        <f>anotacoes!L6523</f>
        <v xml:space="preserve"> 00:05:53,310</v>
      </c>
      <c r="J6523" t="str">
        <f>IF(L6523="PAUSE",E6523,IF(anotacoes!G6527=conversao_anotacoes!C6523,conversao_anotacoes!C6523,conversao_anotacoes!D6523))</f>
        <v>SEDEJ</v>
      </c>
      <c r="K6523" t="str">
        <f t="shared" si="202"/>
        <v>KIM, M K</v>
      </c>
      <c r="L6523" t="str">
        <f>UPPER(anotacoes!H6523)</f>
        <v>GRIP TIME</v>
      </c>
      <c r="M6523" t="str">
        <f>IF(OR(L6523="ATTACK",L6523="FINTA"),"&lt;TECNICA&gt;",UPPER(anotacoes!I6523))</f>
        <v>LEFT BACK RIGHT SLEEVE</v>
      </c>
      <c r="N6523" t="str">
        <f>IF(OR(L6523="ATTACK",L6523="FINTA"),UPPER(anotacoes!I6523),"")</f>
        <v/>
      </c>
      <c r="O6523" s="6" t="str">
        <f>IF(anotacoes!N6523=0,"",anotacoes!N6523)</f>
        <v/>
      </c>
      <c r="P6523" t="str">
        <f>IF(anotacoes!M6523=0,"",UPPER(anotacoes!M6523))</f>
        <v/>
      </c>
      <c r="Q6523" t="str">
        <f t="shared" si="203"/>
        <v>INSERT INTO CONVERSAO_LUTA_ACAO (cd_conversao, id_luta, sequencia, momento_inicio, momento_fim, quem_faz, quem_sofre, acao_tipo, acao, tecnica, direcao, pontuacao) VALUES (1, 94, 48, TRIM(' 00:05:51,586'), TRIM(' 00:05:53,310'), 'SEDEJ', 'KIM, M K', 'GRIP TIME', 'LEFT BACK RIGHT SLEEVE', NULL, NULL, NULL)</v>
      </c>
      <c r="R6523" t="s">
        <v>10327</v>
      </c>
    </row>
    <row r="6524" spans="1:18" hidden="1" x14ac:dyDescent="0.25">
      <c r="A6524" s="7">
        <f>anotacoes!D6524</f>
        <v>40524</v>
      </c>
      <c r="B6524" t="str">
        <f>anotacoes!C6524</f>
        <v>GRAND SLAM TOKYO 2010</v>
      </c>
      <c r="C6524" t="str">
        <f>anotacoes!E6524</f>
        <v>SEDEJ</v>
      </c>
      <c r="D6524" t="str">
        <f>anotacoes!F6524</f>
        <v>KIM, M K</v>
      </c>
      <c r="E6524" t="s">
        <v>10325</v>
      </c>
      <c r="F6524">
        <f>anotacoes!A6524</f>
        <v>94</v>
      </c>
      <c r="G6524">
        <f>anotacoes!B6524</f>
        <v>49</v>
      </c>
      <c r="H6524" t="str">
        <f>anotacoes!K6524</f>
        <v xml:space="preserve"> 00:05:53,310</v>
      </c>
      <c r="I6524" t="str">
        <f>anotacoes!L6524</f>
        <v xml:space="preserve"> 00:06:50,602</v>
      </c>
      <c r="J6524" t="str">
        <f>IF(L6524="PAUSE",E6524,IF(anotacoes!G6528=conversao_anotacoes!C6524,conversao_anotacoes!C6524,conversao_anotacoes!D6524))</f>
        <v>SEDEJ</v>
      </c>
      <c r="K6524" t="str">
        <f t="shared" si="202"/>
        <v>KIM, M K</v>
      </c>
      <c r="L6524" t="str">
        <f>UPPER(anotacoes!H6524)</f>
        <v>GROUNDWORK COMBAT</v>
      </c>
      <c r="M6524" t="str">
        <f>IF(OR(L6524="ATTACK",L6524="FINTA"),"&lt;TECNICA&gt;",UPPER(anotacoes!I6524))</f>
        <v>DEFENSIVE POSITION</v>
      </c>
      <c r="N6524" t="str">
        <f>IF(OR(L6524="ATTACK",L6524="FINTA"),UPPER(anotacoes!I6524),"")</f>
        <v/>
      </c>
      <c r="O6524" s="6" t="str">
        <f>IF(anotacoes!N6524=0,"",anotacoes!N6524)</f>
        <v/>
      </c>
      <c r="P6524" t="str">
        <f>IF(anotacoes!M6524=0,"",UPPER(anotacoes!M6524))</f>
        <v/>
      </c>
      <c r="Q6524" t="str">
        <f t="shared" si="203"/>
        <v>INSERT INTO CONVERSAO_LUTA_ACAO (cd_conversao, id_luta, sequencia, momento_inicio, momento_fim, quem_faz, quem_sofre, acao_tipo, acao, tecnica, direcao, pontuacao) VALUES (1, 94, 49, TRIM(' 00:05:53,310'), TRIM(' 00:06:50,602'), 'SEDEJ', 'KIM, M K', 'GROUNDWORK COMBAT', 'DEFENSIVE POSITION', NULL, NULL, NULL)</v>
      </c>
      <c r="R6524" t="s">
        <v>10327</v>
      </c>
    </row>
    <row r="6525" spans="1:18" hidden="1" x14ac:dyDescent="0.25">
      <c r="A6525" s="7">
        <f>anotacoes!D6525</f>
        <v>40524</v>
      </c>
      <c r="B6525" t="str">
        <f>anotacoes!C6525</f>
        <v>GRAND SLAM TOKYO 2010</v>
      </c>
      <c r="C6525" t="str">
        <f>anotacoes!E6525</f>
        <v>SEDEJ</v>
      </c>
      <c r="D6525" t="str">
        <f>anotacoes!F6525</f>
        <v>KIM, M K</v>
      </c>
      <c r="E6525" t="s">
        <v>10325</v>
      </c>
      <c r="F6525">
        <f>anotacoes!A6525</f>
        <v>94</v>
      </c>
      <c r="G6525">
        <f>anotacoes!B6525</f>
        <v>50</v>
      </c>
      <c r="H6525" t="str">
        <f>anotacoes!K6525</f>
        <v xml:space="preserve"> 00:06:50,822</v>
      </c>
      <c r="I6525" t="str">
        <f>anotacoes!L6525</f>
        <v xml:space="preserve"> 00:06:55,427</v>
      </c>
      <c r="J6525" t="str">
        <f>IF(L6525="PAUSE",E6525,IF(anotacoes!G6529=conversao_anotacoes!C6525,conversao_anotacoes!C6525,conversao_anotacoes!D6525))</f>
        <v>&lt;ARBITRO_DESCONHECIDO&gt;</v>
      </c>
      <c r="K6525" t="str">
        <f t="shared" si="202"/>
        <v/>
      </c>
      <c r="L6525" t="str">
        <f>UPPER(anotacoes!H6525)</f>
        <v>PAUSE</v>
      </c>
      <c r="M6525" t="str">
        <f>IF(OR(L6525="ATTACK",L6525="FINTA"),"&lt;TECNICA&gt;",UPPER(anotacoes!I6525))</f>
        <v>&lt;NAO_CLASSIFICADO&gt;</v>
      </c>
      <c r="N6525" t="str">
        <f>IF(OR(L6525="ATTACK",L6525="FINTA"),UPPER(anotacoes!I6525),"")</f>
        <v/>
      </c>
      <c r="O6525" s="6" t="str">
        <f>IF(anotacoes!N6525=0,"",anotacoes!N6525)</f>
        <v/>
      </c>
      <c r="P6525" t="str">
        <f>IF(anotacoes!M6525=0,"",UPPER(anotacoes!M6525))</f>
        <v/>
      </c>
      <c r="Q6525" t="str">
        <f t="shared" si="203"/>
        <v>INSERT INTO CONVERSAO_LUTA_ACAO (cd_conversao, id_luta, sequencia, momento_inicio, momento_fim, quem_faz, quem_sofre, acao_tipo, acao, tecnica, direcao, pontuacao) VALUES (1, 94, 50, TRIM(' 00:06:50,822'), TRIM(' 00:06:55,427'), '&lt;ARBITRO_DESCONHECIDO&gt;', '', 'PAUSE', '&lt;NAO_CLASSIFICADO&gt;', NULL, NULL, NULL)</v>
      </c>
      <c r="R6525" t="s">
        <v>10327</v>
      </c>
    </row>
    <row r="6526" spans="1:18" hidden="1" x14ac:dyDescent="0.25">
      <c r="A6526" s="7">
        <f>anotacoes!D6526</f>
        <v>40524</v>
      </c>
      <c r="B6526" t="str">
        <f>anotacoes!C6526</f>
        <v>GRAND SLAM TOKYO 2010</v>
      </c>
      <c r="C6526" t="str">
        <f>anotacoes!E6526</f>
        <v>SEDEJ</v>
      </c>
      <c r="D6526" t="str">
        <f>anotacoes!F6526</f>
        <v>KIM, M K</v>
      </c>
      <c r="E6526" t="s">
        <v>10325</v>
      </c>
      <c r="F6526">
        <f>anotacoes!A6526</f>
        <v>94</v>
      </c>
      <c r="G6526">
        <f>anotacoes!B6526</f>
        <v>51</v>
      </c>
      <c r="H6526" t="str">
        <f>anotacoes!K6526</f>
        <v xml:space="preserve"> 00:06:55,581</v>
      </c>
      <c r="I6526" t="str">
        <f>anotacoes!L6526</f>
        <v xml:space="preserve"> 00:07:00,383</v>
      </c>
      <c r="J6526" t="str">
        <f>IF(L6526="PAUSE",E6526,IF(anotacoes!G6530=conversao_anotacoes!C6526,conversao_anotacoes!C6526,conversao_anotacoes!D6526))</f>
        <v>SEDEJ</v>
      </c>
      <c r="K6526" t="str">
        <f t="shared" si="202"/>
        <v>KIM, M K</v>
      </c>
      <c r="L6526" t="str">
        <f>UPPER(anotacoes!H6526)</f>
        <v>DISPLACEMENT</v>
      </c>
      <c r="M6526" t="str">
        <f>IF(OR(L6526="ATTACK",L6526="FINTA"),"&lt;TECNICA&gt;",UPPER(anotacoes!I6526))</f>
        <v>2-3 STEP HESITANT RIGHT</v>
      </c>
      <c r="N6526" t="str">
        <f>IF(OR(L6526="ATTACK",L6526="FINTA"),UPPER(anotacoes!I6526),"")</f>
        <v/>
      </c>
      <c r="O6526" s="6" t="str">
        <f>IF(anotacoes!N6526=0,"",anotacoes!N6526)</f>
        <v/>
      </c>
      <c r="P6526" t="str">
        <f>IF(anotacoes!M6526=0,"",UPPER(anotacoes!M6526))</f>
        <v/>
      </c>
      <c r="Q6526" t="str">
        <f t="shared" si="203"/>
        <v>INSERT INTO CONVERSAO_LUTA_ACAO (cd_conversao, id_luta, sequencia, momento_inicio, momento_fim, quem_faz, quem_sofre, acao_tipo, acao, tecnica, direcao, pontuacao) VALUES (1, 94, 51, TRIM(' 00:06:55,581'), TRIM(' 00:07:00,383'), 'SEDEJ', 'KIM, M K', 'DISPLACEMENT', '2-3 STEP HESITANT RIGHT', NULL, NULL, NULL)</v>
      </c>
      <c r="R6526" t="s">
        <v>10327</v>
      </c>
    </row>
    <row r="6527" spans="1:18" hidden="1" x14ac:dyDescent="0.25">
      <c r="A6527" s="7">
        <f>anotacoes!D6527</f>
        <v>40524</v>
      </c>
      <c r="B6527" t="str">
        <f>anotacoes!C6527</f>
        <v>GRAND SLAM TOKYO 2010</v>
      </c>
      <c r="C6527" t="str">
        <f>anotacoes!E6527</f>
        <v>SEDEJ</v>
      </c>
      <c r="D6527" t="str">
        <f>anotacoes!F6527</f>
        <v>KIM, M K</v>
      </c>
      <c r="E6527" t="s">
        <v>10325</v>
      </c>
      <c r="F6527">
        <f>anotacoes!A6527</f>
        <v>94</v>
      </c>
      <c r="G6527">
        <f>anotacoes!B6527</f>
        <v>52</v>
      </c>
      <c r="H6527" t="str">
        <f>anotacoes!K6527</f>
        <v xml:space="preserve"> 00:07:00,555</v>
      </c>
      <c r="I6527" t="str">
        <f>anotacoes!L6527</f>
        <v xml:space="preserve"> 00:07:04,752</v>
      </c>
      <c r="J6527" t="str">
        <f>IF(L6527="PAUSE",E6527,IF(anotacoes!G6531=conversao_anotacoes!C6527,conversao_anotacoes!C6527,conversao_anotacoes!D6527))</f>
        <v>SEDEJ</v>
      </c>
      <c r="K6527" t="str">
        <f t="shared" si="202"/>
        <v>KIM, M K</v>
      </c>
      <c r="L6527" t="str">
        <f>UPPER(anotacoes!H6527)</f>
        <v>DISPLACEMENT</v>
      </c>
      <c r="M6527" t="str">
        <f>IF(OR(L6527="ATTACK",L6527="FINTA"),"&lt;TECNICA&gt;",UPPER(anotacoes!I6527))</f>
        <v>TRY TO GRIP WITH CONTACT</v>
      </c>
      <c r="N6527" t="str">
        <f>IF(OR(L6527="ATTACK",L6527="FINTA"),UPPER(anotacoes!I6527),"")</f>
        <v/>
      </c>
      <c r="O6527" s="6" t="str">
        <f>IF(anotacoes!N6527=0,"",anotacoes!N6527)</f>
        <v/>
      </c>
      <c r="P6527" t="str">
        <f>IF(anotacoes!M6527=0,"",UPPER(anotacoes!M6527))</f>
        <v/>
      </c>
      <c r="Q6527" t="str">
        <f t="shared" si="203"/>
        <v>INSERT INTO CONVERSAO_LUTA_ACAO (cd_conversao, id_luta, sequencia, momento_inicio, momento_fim, quem_faz, quem_sofre, acao_tipo, acao, tecnica, direcao, pontuacao) VALUES (1, 94, 52, TRIM(' 00:07:00,555'), TRIM(' 00:07:04,752'), 'SEDEJ', 'KIM, M K', 'DISPLACEMENT', 'TRY TO GRIP WITH CONTACT', NULL, NULL, NULL)</v>
      </c>
      <c r="R6527" t="s">
        <v>10327</v>
      </c>
    </row>
    <row r="6528" spans="1:18" hidden="1" x14ac:dyDescent="0.25">
      <c r="A6528" s="7">
        <f>anotacoes!D6528</f>
        <v>40524</v>
      </c>
      <c r="B6528" t="str">
        <f>anotacoes!C6528</f>
        <v>GRAND SLAM TOKYO 2010</v>
      </c>
      <c r="C6528" t="str">
        <f>anotacoes!E6528</f>
        <v>SEDEJ</v>
      </c>
      <c r="D6528" t="str">
        <f>anotacoes!F6528</f>
        <v>KIM, M K</v>
      </c>
      <c r="E6528" t="s">
        <v>10325</v>
      </c>
      <c r="F6528">
        <f>anotacoes!A6528</f>
        <v>94</v>
      </c>
      <c r="G6528">
        <f>anotacoes!B6528</f>
        <v>53</v>
      </c>
      <c r="H6528" t="str">
        <f>anotacoes!K6528</f>
        <v xml:space="preserve"> 00:07:04,928</v>
      </c>
      <c r="I6528" t="str">
        <f>anotacoes!L6528</f>
        <v xml:space="preserve"> 00:07:08,325</v>
      </c>
      <c r="J6528" t="str">
        <f>IF(L6528="PAUSE",E6528,IF(anotacoes!G6532=conversao_anotacoes!C6528,conversao_anotacoes!C6528,conversao_anotacoes!D6528))</f>
        <v>SEDEJ</v>
      </c>
      <c r="K6528" t="str">
        <f t="shared" si="202"/>
        <v>KIM, M K</v>
      </c>
      <c r="L6528" t="str">
        <f>UPPER(anotacoes!H6528)</f>
        <v>GRIP TIME</v>
      </c>
      <c r="M6528" t="str">
        <f>IF(OR(L6528="ATTACK",L6528="FINTA"),"&lt;TECNICA&gt;",UPPER(anotacoes!I6528))</f>
        <v>LEFT COLLAR</v>
      </c>
      <c r="N6528" t="str">
        <f>IF(OR(L6528="ATTACK",L6528="FINTA"),UPPER(anotacoes!I6528),"")</f>
        <v/>
      </c>
      <c r="O6528" s="6" t="str">
        <f>IF(anotacoes!N6528=0,"",anotacoes!N6528)</f>
        <v/>
      </c>
      <c r="P6528" t="str">
        <f>IF(anotacoes!M6528=0,"",UPPER(anotacoes!M6528))</f>
        <v/>
      </c>
      <c r="Q6528" t="str">
        <f t="shared" si="203"/>
        <v>INSERT INTO CONVERSAO_LUTA_ACAO (cd_conversao, id_luta, sequencia, momento_inicio, momento_fim, quem_faz, quem_sofre, acao_tipo, acao, tecnica, direcao, pontuacao) VALUES (1, 94, 53, TRIM(' 00:07:04,928'), TRIM(' 00:07:08,325'), 'SEDEJ', 'KIM, M K', 'GRIP TIME', 'LEFT COLLAR', NULL, NULL, NULL)</v>
      </c>
      <c r="R6528" t="s">
        <v>10327</v>
      </c>
    </row>
    <row r="6529" spans="1:18" hidden="1" x14ac:dyDescent="0.25">
      <c r="A6529" s="7">
        <f>anotacoes!D6529</f>
        <v>40524</v>
      </c>
      <c r="B6529" t="str">
        <f>anotacoes!C6529</f>
        <v>GRAND SLAM TOKYO 2010</v>
      </c>
      <c r="C6529" t="str">
        <f>anotacoes!E6529</f>
        <v>SEDEJ</v>
      </c>
      <c r="D6529" t="str">
        <f>anotacoes!F6529</f>
        <v>KIM, M K</v>
      </c>
      <c r="E6529" t="s">
        <v>10325</v>
      </c>
      <c r="F6529">
        <f>anotacoes!A6529</f>
        <v>94</v>
      </c>
      <c r="G6529">
        <f>anotacoes!B6529</f>
        <v>54</v>
      </c>
      <c r="H6529" t="str">
        <f>anotacoes!K6529</f>
        <v xml:space="preserve"> 00:07:08,325</v>
      </c>
      <c r="I6529" t="str">
        <f>anotacoes!L6529</f>
        <v xml:space="preserve"> 00:07:10,695</v>
      </c>
      <c r="J6529" t="str">
        <f>IF(L6529="PAUSE",E6529,IF(anotacoes!G6533=conversao_anotacoes!C6529,conversao_anotacoes!C6529,conversao_anotacoes!D6529))</f>
        <v>SEDEJ</v>
      </c>
      <c r="K6529" t="str">
        <f t="shared" si="202"/>
        <v>KIM, M K</v>
      </c>
      <c r="L6529" t="str">
        <f>UPPER(anotacoes!H6529)</f>
        <v>GRIP TIME</v>
      </c>
      <c r="M6529" t="str">
        <f>IF(OR(L6529="ATTACK",L6529="FINTA"),"&lt;TECNICA&gt;",UPPER(anotacoes!I6529))</f>
        <v>LEFT COLLAR RIGHT SLEEVE</v>
      </c>
      <c r="N6529" t="str">
        <f>IF(OR(L6529="ATTACK",L6529="FINTA"),UPPER(anotacoes!I6529),"")</f>
        <v/>
      </c>
      <c r="O6529" s="6" t="str">
        <f>IF(anotacoes!N6529=0,"",anotacoes!N6529)</f>
        <v/>
      </c>
      <c r="P6529" t="str">
        <f>IF(anotacoes!M6529=0,"",UPPER(anotacoes!M6529))</f>
        <v/>
      </c>
      <c r="Q6529" t="str">
        <f t="shared" si="203"/>
        <v>INSERT INTO CONVERSAO_LUTA_ACAO (cd_conversao, id_luta, sequencia, momento_inicio, momento_fim, quem_faz, quem_sofre, acao_tipo, acao, tecnica, direcao, pontuacao) VALUES (1, 94, 54, TRIM(' 00:07:08,325'), TRIM(' 00:07:10,695'), 'SEDEJ', 'KIM, M K', 'GRIP TIME', 'LEFT COLLAR RIGHT SLEEVE', NULL, NULL, NULL)</v>
      </c>
      <c r="R6529" t="s">
        <v>10327</v>
      </c>
    </row>
    <row r="6530" spans="1:18" hidden="1" x14ac:dyDescent="0.25">
      <c r="A6530" s="7">
        <f>anotacoes!D6530</f>
        <v>40524</v>
      </c>
      <c r="B6530" t="str">
        <f>anotacoes!C6530</f>
        <v>GRAND SLAM TOKYO 2010</v>
      </c>
      <c r="C6530" t="str">
        <f>anotacoes!E6530</f>
        <v>SEDEJ</v>
      </c>
      <c r="D6530" t="str">
        <f>anotacoes!F6530</f>
        <v>KIM, M K</v>
      </c>
      <c r="E6530" t="s">
        <v>10325</v>
      </c>
      <c r="F6530">
        <f>anotacoes!A6530</f>
        <v>94</v>
      </c>
      <c r="G6530">
        <f>anotacoes!B6530</f>
        <v>55</v>
      </c>
      <c r="H6530" t="str">
        <f>anotacoes!K6530</f>
        <v xml:space="preserve"> 00:07:10,858</v>
      </c>
      <c r="I6530" t="str">
        <f>anotacoes!L6530</f>
        <v xml:space="preserve"> 00:07:15,995</v>
      </c>
      <c r="J6530" t="str">
        <f>IF(L6530="PAUSE",E6530,IF(anotacoes!G6534=conversao_anotacoes!C6530,conversao_anotacoes!C6530,conversao_anotacoes!D6530))</f>
        <v>&lt;ARBITRO_DESCONHECIDO&gt;</v>
      </c>
      <c r="K6530" t="str">
        <f t="shared" si="202"/>
        <v/>
      </c>
      <c r="L6530" t="str">
        <f>UPPER(anotacoes!H6530)</f>
        <v>PAUSE</v>
      </c>
      <c r="M6530" t="str">
        <f>IF(OR(L6530="ATTACK",L6530="FINTA"),"&lt;TECNICA&gt;",UPPER(anotacoes!I6530))</f>
        <v>&lt;NAO_CLASSIFICADO&gt;</v>
      </c>
      <c r="N6530" t="str">
        <f>IF(OR(L6530="ATTACK",L6530="FINTA"),UPPER(anotacoes!I6530),"")</f>
        <v/>
      </c>
      <c r="O6530" s="6" t="str">
        <f>IF(anotacoes!N6530=0,"",anotacoes!N6530)</f>
        <v/>
      </c>
      <c r="P6530" t="str">
        <f>IF(anotacoes!M6530=0,"",UPPER(anotacoes!M6530))</f>
        <v/>
      </c>
      <c r="Q6530" t="str">
        <f t="shared" si="203"/>
        <v>INSERT INTO CONVERSAO_LUTA_ACAO (cd_conversao, id_luta, sequencia, momento_inicio, momento_fim, quem_faz, quem_sofre, acao_tipo, acao, tecnica, direcao, pontuacao) VALUES (1, 94, 55, TRIM(' 00:07:10,858'), TRIM(' 00:07:15,995'), '&lt;ARBITRO_DESCONHECIDO&gt;', '', 'PAUSE', '&lt;NAO_CLASSIFICADO&gt;', NULL, NULL, NULL)</v>
      </c>
      <c r="R6530" t="s">
        <v>10327</v>
      </c>
    </row>
    <row r="6531" spans="1:18" hidden="1" x14ac:dyDescent="0.25">
      <c r="A6531" s="7">
        <f>anotacoes!D6531</f>
        <v>40524</v>
      </c>
      <c r="B6531" t="str">
        <f>anotacoes!C6531</f>
        <v>GRAND SLAM TOKYO 2010</v>
      </c>
      <c r="C6531" t="str">
        <f>anotacoes!E6531</f>
        <v>SEDEJ</v>
      </c>
      <c r="D6531" t="str">
        <f>anotacoes!F6531</f>
        <v>KIM, M K</v>
      </c>
      <c r="E6531" t="s">
        <v>10325</v>
      </c>
      <c r="F6531">
        <f>anotacoes!A6531</f>
        <v>94</v>
      </c>
      <c r="G6531">
        <f>anotacoes!B6531</f>
        <v>56</v>
      </c>
      <c r="H6531" t="str">
        <f>anotacoes!K6531</f>
        <v xml:space="preserve"> 00:07:16,196</v>
      </c>
      <c r="I6531" t="str">
        <f>anotacoes!L6531</f>
        <v xml:space="preserve"> 00:07:18,373</v>
      </c>
      <c r="J6531" t="str">
        <f>IF(L6531="PAUSE",E6531,IF(anotacoes!G6535=conversao_anotacoes!C6531,conversao_anotacoes!C6531,conversao_anotacoes!D6531))</f>
        <v>SEDEJ</v>
      </c>
      <c r="K6531" t="str">
        <f t="shared" ref="K6531:K6594" si="204">IF(J6531=E6531,"",IF(J6531=C6531,D6531,C6531))</f>
        <v>KIM, M K</v>
      </c>
      <c r="L6531" t="str">
        <f>UPPER(anotacoes!H6531)</f>
        <v>DISPLACEMENT</v>
      </c>
      <c r="M6531" t="str">
        <f>IF(OR(L6531="ATTACK",L6531="FINTA"),"&lt;TECNICA&gt;",UPPER(anotacoes!I6531))</f>
        <v>2-3 STEP HESITANT RIGHT</v>
      </c>
      <c r="N6531" t="str">
        <f>IF(OR(L6531="ATTACK",L6531="FINTA"),UPPER(anotacoes!I6531),"")</f>
        <v/>
      </c>
      <c r="O6531" s="6" t="str">
        <f>IF(anotacoes!N6531=0,"",anotacoes!N6531)</f>
        <v/>
      </c>
      <c r="P6531" t="str">
        <f>IF(anotacoes!M6531=0,"",UPPER(anotacoes!M6531))</f>
        <v/>
      </c>
      <c r="Q6531" t="str">
        <f t="shared" ref="Q6531:Q6594" si="205">CONCATENATE("INSERT INTO CONVERSAO_LUTA_ACAO (cd_conversao, id_luta, sequencia, momento_inicio, momento_fim, quem_faz, quem_sofre, acao_tipo, acao, tecnica, direcao, pontuacao) VALUES (1, ",F6531,", ",G6531,", ","TRIM('",H6531,"')",", ","TRIM('",I6531,"')",", ","'",J6531,"'",", ","'",K6531,"'",", ","'",L6531,"'",", ","'",M6531,"'",", ",IF(N6531="","NULL",CONCATENATE("'",N6531,"'")),", ",IF(O6531="","NULL",O6531),", ",IF(P6531="","NULL",CONCATENATE("'",P6531,"'")),")")</f>
        <v>INSERT INTO CONVERSAO_LUTA_ACAO (cd_conversao, id_luta, sequencia, momento_inicio, momento_fim, quem_faz, quem_sofre, acao_tipo, acao, tecnica, direcao, pontuacao) VALUES (1, 94, 56, TRIM(' 00:07:16,196'), TRIM(' 00:07:18,373'), 'SEDEJ', 'KIM, M K', 'DISPLACEMENT', '2-3 STEP HESITANT RIGHT', NULL, NULL, NULL)</v>
      </c>
      <c r="R6531" t="s">
        <v>10327</v>
      </c>
    </row>
    <row r="6532" spans="1:18" hidden="1" x14ac:dyDescent="0.25">
      <c r="A6532" s="7">
        <f>anotacoes!D6532</f>
        <v>40524</v>
      </c>
      <c r="B6532" t="str">
        <f>anotacoes!C6532</f>
        <v>GRAND SLAM TOKYO 2010</v>
      </c>
      <c r="C6532" t="str">
        <f>anotacoes!E6532</f>
        <v>SEDEJ</v>
      </c>
      <c r="D6532" t="str">
        <f>anotacoes!F6532</f>
        <v>KIM, M K</v>
      </c>
      <c r="E6532" t="s">
        <v>10325</v>
      </c>
      <c r="F6532">
        <f>anotacoes!A6532</f>
        <v>94</v>
      </c>
      <c r="G6532">
        <f>anotacoes!B6532</f>
        <v>57</v>
      </c>
      <c r="H6532" t="str">
        <f>anotacoes!K6532</f>
        <v xml:space="preserve"> 00:07:18,373</v>
      </c>
      <c r="I6532" t="str">
        <f>anotacoes!L6532</f>
        <v xml:space="preserve"> 00:07:24,063</v>
      </c>
      <c r="J6532" t="str">
        <f>IF(L6532="PAUSE",E6532,IF(anotacoes!G6536=conversao_anotacoes!C6532,conversao_anotacoes!C6532,conversao_anotacoes!D6532))</f>
        <v>SEDEJ</v>
      </c>
      <c r="K6532" t="str">
        <f t="shared" si="204"/>
        <v>KIM, M K</v>
      </c>
      <c r="L6532" t="str">
        <f>UPPER(anotacoes!H6532)</f>
        <v>GRIP TIME</v>
      </c>
      <c r="M6532" t="str">
        <f>IF(OR(L6532="ATTACK",L6532="FINTA"),"&lt;TECNICA&gt;",UPPER(anotacoes!I6532))</f>
        <v>LEFT BACK</v>
      </c>
      <c r="N6532" t="str">
        <f>IF(OR(L6532="ATTACK",L6532="FINTA"),UPPER(anotacoes!I6532),"")</f>
        <v/>
      </c>
      <c r="O6532" s="6" t="str">
        <f>IF(anotacoes!N6532=0,"",anotacoes!N6532)</f>
        <v/>
      </c>
      <c r="P6532" t="str">
        <f>IF(anotacoes!M6532=0,"",UPPER(anotacoes!M6532))</f>
        <v/>
      </c>
      <c r="Q6532" t="str">
        <f t="shared" si="205"/>
        <v>INSERT INTO CONVERSAO_LUTA_ACAO (cd_conversao, id_luta, sequencia, momento_inicio, momento_fim, quem_faz, quem_sofre, acao_tipo, acao, tecnica, direcao, pontuacao) VALUES (1, 94, 57, TRIM(' 00:07:18,373'), TRIM(' 00:07:24,063'), 'SEDEJ', 'KIM, M K', 'GRIP TIME', 'LEFT BACK', NULL, NULL, NULL)</v>
      </c>
      <c r="R6532" t="s">
        <v>10327</v>
      </c>
    </row>
    <row r="6533" spans="1:18" hidden="1" x14ac:dyDescent="0.25">
      <c r="A6533" s="7">
        <f>anotacoes!D6533</f>
        <v>40524</v>
      </c>
      <c r="B6533" t="str">
        <f>anotacoes!C6533</f>
        <v>GRAND SLAM TOKYO 2010</v>
      </c>
      <c r="C6533" t="str">
        <f>anotacoes!E6533</f>
        <v>SEDEJ</v>
      </c>
      <c r="D6533" t="str">
        <f>anotacoes!F6533</f>
        <v>KIM, M K</v>
      </c>
      <c r="E6533" t="s">
        <v>10325</v>
      </c>
      <c r="F6533">
        <f>anotacoes!A6533</f>
        <v>94</v>
      </c>
      <c r="G6533">
        <f>anotacoes!B6533</f>
        <v>58</v>
      </c>
      <c r="H6533" t="str">
        <f>anotacoes!K6533</f>
        <v xml:space="preserve"> 00:07:24,297</v>
      </c>
      <c r="I6533" t="str">
        <f>anotacoes!L6533</f>
        <v xml:space="preserve"> 00:07:28,907</v>
      </c>
      <c r="J6533" t="str">
        <f>IF(L6533="PAUSE",E6533,IF(anotacoes!G6537=conversao_anotacoes!C6533,conversao_anotacoes!C6533,conversao_anotacoes!D6533))</f>
        <v>&lt;ARBITRO_DESCONHECIDO&gt;</v>
      </c>
      <c r="K6533" t="str">
        <f t="shared" si="204"/>
        <v/>
      </c>
      <c r="L6533" t="str">
        <f>UPPER(anotacoes!H6533)</f>
        <v>PAUSE</v>
      </c>
      <c r="M6533" t="str">
        <f>IF(OR(L6533="ATTACK",L6533="FINTA"),"&lt;TECNICA&gt;",UPPER(anotacoes!I6533))</f>
        <v>&lt;NAO_CLASSIFICADO&gt;</v>
      </c>
      <c r="N6533" t="str">
        <f>IF(OR(L6533="ATTACK",L6533="FINTA"),UPPER(anotacoes!I6533),"")</f>
        <v/>
      </c>
      <c r="O6533" s="6" t="str">
        <f>IF(anotacoes!N6533=0,"",anotacoes!N6533)</f>
        <v/>
      </c>
      <c r="P6533" t="str">
        <f>IF(anotacoes!M6533=0,"",UPPER(anotacoes!M6533))</f>
        <v/>
      </c>
      <c r="Q6533" t="str">
        <f t="shared" si="205"/>
        <v>INSERT INTO CONVERSAO_LUTA_ACAO (cd_conversao, id_luta, sequencia, momento_inicio, momento_fim, quem_faz, quem_sofre, acao_tipo, acao, tecnica, direcao, pontuacao) VALUES (1, 94, 58, TRIM(' 00:07:24,297'), TRIM(' 00:07:28,907'), '&lt;ARBITRO_DESCONHECIDO&gt;', '', 'PAUSE', '&lt;NAO_CLASSIFICADO&gt;', NULL, NULL, NULL)</v>
      </c>
      <c r="R6533" t="s">
        <v>10327</v>
      </c>
    </row>
    <row r="6534" spans="1:18" hidden="1" x14ac:dyDescent="0.25">
      <c r="A6534" s="7">
        <f>anotacoes!D6534</f>
        <v>40524</v>
      </c>
      <c r="B6534" t="str">
        <f>anotacoes!C6534</f>
        <v>GRAND SLAM TOKYO 2010</v>
      </c>
      <c r="C6534" t="str">
        <f>anotacoes!E6534</f>
        <v>SEDEJ</v>
      </c>
      <c r="D6534" t="str">
        <f>anotacoes!F6534</f>
        <v>KIM, M K</v>
      </c>
      <c r="E6534" t="s">
        <v>10325</v>
      </c>
      <c r="F6534">
        <f>anotacoes!A6534</f>
        <v>94</v>
      </c>
      <c r="G6534">
        <f>anotacoes!B6534</f>
        <v>59</v>
      </c>
      <c r="H6534" t="str">
        <f>anotacoes!K6534</f>
        <v xml:space="preserve"> 00:07:29,102</v>
      </c>
      <c r="I6534" t="str">
        <f>anotacoes!L6534</f>
        <v xml:space="preserve"> 00:07:32,865</v>
      </c>
      <c r="J6534" t="str">
        <f>IF(L6534="PAUSE",E6534,IF(anotacoes!G6538=conversao_anotacoes!C6534,conversao_anotacoes!C6534,conversao_anotacoes!D6534))</f>
        <v>SEDEJ</v>
      </c>
      <c r="K6534" t="str">
        <f t="shared" si="204"/>
        <v>KIM, M K</v>
      </c>
      <c r="L6534" t="str">
        <f>UPPER(anotacoes!H6534)</f>
        <v>DISPLACEMENT</v>
      </c>
      <c r="M6534" t="str">
        <f>IF(OR(L6534="ATTACK",L6534="FINTA"),"&lt;TECNICA&gt;",UPPER(anotacoes!I6534))</f>
        <v>2-3 STEP HESITANT RIGHT</v>
      </c>
      <c r="N6534" t="str">
        <f>IF(OR(L6534="ATTACK",L6534="FINTA"),UPPER(anotacoes!I6534),"")</f>
        <v/>
      </c>
      <c r="O6534" s="6" t="str">
        <f>IF(anotacoes!N6534=0,"",anotacoes!N6534)</f>
        <v/>
      </c>
      <c r="P6534" t="str">
        <f>IF(anotacoes!M6534=0,"",UPPER(anotacoes!M6534))</f>
        <v/>
      </c>
      <c r="Q6534" t="str">
        <f t="shared" si="205"/>
        <v>INSERT INTO CONVERSAO_LUTA_ACAO (cd_conversao, id_luta, sequencia, momento_inicio, momento_fim, quem_faz, quem_sofre, acao_tipo, acao, tecnica, direcao, pontuacao) VALUES (1, 94, 59, TRIM(' 00:07:29,102'), TRIM(' 00:07:32,865'), 'SEDEJ', 'KIM, M K', 'DISPLACEMENT', '2-3 STEP HESITANT RIGHT', NULL, NULL, NULL)</v>
      </c>
      <c r="R6534" t="s">
        <v>10327</v>
      </c>
    </row>
    <row r="6535" spans="1:18" hidden="1" x14ac:dyDescent="0.25">
      <c r="A6535" s="7">
        <f>anotacoes!D6535</f>
        <v>40524</v>
      </c>
      <c r="B6535" t="str">
        <f>anotacoes!C6535</f>
        <v>GRAND SLAM TOKYO 2010</v>
      </c>
      <c r="C6535" t="str">
        <f>anotacoes!E6535</f>
        <v>SEDEJ</v>
      </c>
      <c r="D6535" t="str">
        <f>anotacoes!F6535</f>
        <v>KIM, M K</v>
      </c>
      <c r="E6535" t="s">
        <v>10325</v>
      </c>
      <c r="F6535">
        <f>anotacoes!A6535</f>
        <v>94</v>
      </c>
      <c r="G6535">
        <f>anotacoes!B6535</f>
        <v>60</v>
      </c>
      <c r="H6535" t="str">
        <f>anotacoes!K6535</f>
        <v xml:space="preserve"> 00:07:33,038</v>
      </c>
      <c r="I6535" t="str">
        <f>anotacoes!L6535</f>
        <v xml:space="preserve"> 00:07:37,420</v>
      </c>
      <c r="J6535" t="str">
        <f>IF(L6535="PAUSE",E6535,IF(anotacoes!G6539=conversao_anotacoes!C6535,conversao_anotacoes!C6535,conversao_anotacoes!D6535))</f>
        <v>SEDEJ</v>
      </c>
      <c r="K6535" t="str">
        <f t="shared" si="204"/>
        <v>KIM, M K</v>
      </c>
      <c r="L6535" t="str">
        <f>UPPER(anotacoes!H6535)</f>
        <v>GRIP TIME</v>
      </c>
      <c r="M6535" t="str">
        <f>IF(OR(L6535="ATTACK",L6535="FINTA"),"&lt;TECNICA&gt;",UPPER(anotacoes!I6535))</f>
        <v>LEFT COLLAR RIGHT SLEEVE</v>
      </c>
      <c r="N6535" t="str">
        <f>IF(OR(L6535="ATTACK",L6535="FINTA"),UPPER(anotacoes!I6535),"")</f>
        <v/>
      </c>
      <c r="O6535" s="6" t="str">
        <f>IF(anotacoes!N6535=0,"",anotacoes!N6535)</f>
        <v/>
      </c>
      <c r="P6535" t="str">
        <f>IF(anotacoes!M6535=0,"",UPPER(anotacoes!M6535))</f>
        <v/>
      </c>
      <c r="Q6535" t="str">
        <f t="shared" si="205"/>
        <v>INSERT INTO CONVERSAO_LUTA_ACAO (cd_conversao, id_luta, sequencia, momento_inicio, momento_fim, quem_faz, quem_sofre, acao_tipo, acao, tecnica, direcao, pontuacao) VALUES (1, 94, 60, TRIM(' 00:07:33,038'), TRIM(' 00:07:37,420'), 'SEDEJ', 'KIM, M K', 'GRIP TIME', 'LEFT COLLAR RIGHT SLEEVE', NULL, NULL, NULL)</v>
      </c>
      <c r="R6535" t="s">
        <v>10327</v>
      </c>
    </row>
    <row r="6536" spans="1:18" hidden="1" x14ac:dyDescent="0.25">
      <c r="A6536" s="7">
        <f>anotacoes!D6536</f>
        <v>40524</v>
      </c>
      <c r="B6536" t="str">
        <f>anotacoes!C6536</f>
        <v>GRAND SLAM TOKYO 2010</v>
      </c>
      <c r="C6536" t="str">
        <f>anotacoes!E6536</f>
        <v>SEDEJ</v>
      </c>
      <c r="D6536" t="str">
        <f>anotacoes!F6536</f>
        <v>KIM, M K</v>
      </c>
      <c r="E6536" t="s">
        <v>10325</v>
      </c>
      <c r="F6536">
        <f>anotacoes!A6536</f>
        <v>94</v>
      </c>
      <c r="G6536">
        <f>anotacoes!B6536</f>
        <v>61</v>
      </c>
      <c r="H6536" t="str">
        <f>anotacoes!K6536</f>
        <v xml:space="preserve"> 00:07:37,420</v>
      </c>
      <c r="I6536" t="str">
        <f>anotacoes!L6536</f>
        <v xml:space="preserve"> 00:07:37,420</v>
      </c>
      <c r="J6536" t="str">
        <f>IF(L6536="PAUSE",E6536,IF(anotacoes!G6540=conversao_anotacoes!C6536,conversao_anotacoes!C6536,conversao_anotacoes!D6536))</f>
        <v>SEDEJ</v>
      </c>
      <c r="K6536" t="str">
        <f t="shared" si="204"/>
        <v>KIM, M K</v>
      </c>
      <c r="L6536" t="str">
        <f>UPPER(anotacoes!H6536)</f>
        <v>DEFENSE</v>
      </c>
      <c r="M6536" t="str">
        <f>IF(OR(L6536="ATTACK",L6536="FINTA"),"&lt;TECNICA&gt;",UPPER(anotacoes!I6536))</f>
        <v>TAE-SABAKI LEFT INCLINED</v>
      </c>
      <c r="N6536" t="str">
        <f>IF(OR(L6536="ATTACK",L6536="FINTA"),UPPER(anotacoes!I6536),"")</f>
        <v/>
      </c>
      <c r="O6536" s="6" t="str">
        <f>IF(anotacoes!N6536=0,"",anotacoes!N6536)</f>
        <v/>
      </c>
      <c r="P6536" t="str">
        <f>IF(anotacoes!M6536=0,"",UPPER(anotacoes!M6536))</f>
        <v/>
      </c>
      <c r="Q6536" t="str">
        <f t="shared" si="205"/>
        <v>INSERT INTO CONVERSAO_LUTA_ACAO (cd_conversao, id_luta, sequencia, momento_inicio, momento_fim, quem_faz, quem_sofre, acao_tipo, acao, tecnica, direcao, pontuacao) VALUES (1, 94, 61, TRIM(' 00:07:37,420'), TRIM(' 00:07:37,420'), 'SEDEJ', 'KIM, M K', 'DEFENSE', 'TAE-SABAKI LEFT INCLINED', NULL, NULL, NULL)</v>
      </c>
      <c r="R6536" t="s">
        <v>10327</v>
      </c>
    </row>
    <row r="6537" spans="1:18" hidden="1" x14ac:dyDescent="0.25">
      <c r="A6537" s="7">
        <f>anotacoes!D6537</f>
        <v>40524</v>
      </c>
      <c r="B6537" t="str">
        <f>anotacoes!C6537</f>
        <v>GRAND SLAM TOKYO 2010</v>
      </c>
      <c r="C6537" t="str">
        <f>anotacoes!E6537</f>
        <v>SEDEJ</v>
      </c>
      <c r="D6537" t="str">
        <f>anotacoes!F6537</f>
        <v>KIM, M K</v>
      </c>
      <c r="E6537" t="s">
        <v>10325</v>
      </c>
      <c r="F6537">
        <f>anotacoes!A6537</f>
        <v>94</v>
      </c>
      <c r="G6537">
        <f>anotacoes!B6537</f>
        <v>62</v>
      </c>
      <c r="H6537" t="str">
        <f>anotacoes!K6537</f>
        <v xml:space="preserve"> 00:07:37,420</v>
      </c>
      <c r="I6537" t="str">
        <f>anotacoes!L6537</f>
        <v xml:space="preserve"> 00:08:22,886</v>
      </c>
      <c r="J6537" t="str">
        <f>IF(L6537="PAUSE",E6537,IF(anotacoes!G6541=conversao_anotacoes!C6537,conversao_anotacoes!C6537,conversao_anotacoes!D6537))</f>
        <v>SEDEJ</v>
      </c>
      <c r="K6537" t="str">
        <f t="shared" si="204"/>
        <v>KIM, M K</v>
      </c>
      <c r="L6537" t="str">
        <f>UPPER(anotacoes!H6537)</f>
        <v>GROUNDWORK COMBAT</v>
      </c>
      <c r="M6537" t="str">
        <f>IF(OR(L6537="ATTACK",L6537="FINTA"),"&lt;TECNICA&gt;",UPPER(anotacoes!I6537))</f>
        <v>DEFENSIVE POSITION</v>
      </c>
      <c r="N6537" t="str">
        <f>IF(OR(L6537="ATTACK",L6537="FINTA"),UPPER(anotacoes!I6537),"")</f>
        <v/>
      </c>
      <c r="O6537" s="6" t="str">
        <f>IF(anotacoes!N6537=0,"",anotacoes!N6537)</f>
        <v/>
      </c>
      <c r="P6537" t="str">
        <f>IF(anotacoes!M6537=0,"",UPPER(anotacoes!M6537))</f>
        <v/>
      </c>
      <c r="Q6537" t="str">
        <f t="shared" si="205"/>
        <v>INSERT INTO CONVERSAO_LUTA_ACAO (cd_conversao, id_luta, sequencia, momento_inicio, momento_fim, quem_faz, quem_sofre, acao_tipo, acao, tecnica, direcao, pontuacao) VALUES (1, 94, 62, TRIM(' 00:07:37,420'), TRIM(' 00:08:22,886'), 'SEDEJ', 'KIM, M K', 'GROUNDWORK COMBAT', 'DEFENSIVE POSITION', NULL, NULL, NULL)</v>
      </c>
      <c r="R6537" t="s">
        <v>10327</v>
      </c>
    </row>
    <row r="6538" spans="1:18" hidden="1" x14ac:dyDescent="0.25">
      <c r="A6538" s="7">
        <f>anotacoes!D6538</f>
        <v>40524</v>
      </c>
      <c r="B6538" t="str">
        <f>anotacoes!C6538</f>
        <v>GRAND SLAM TOKYO 2010</v>
      </c>
      <c r="C6538" t="str">
        <f>anotacoes!E6538</f>
        <v>SEDEJ</v>
      </c>
      <c r="D6538" t="str">
        <f>anotacoes!F6538</f>
        <v>KIM, M K</v>
      </c>
      <c r="E6538" t="s">
        <v>10325</v>
      </c>
      <c r="F6538">
        <f>anotacoes!A6538</f>
        <v>94</v>
      </c>
      <c r="G6538">
        <f>anotacoes!B6538</f>
        <v>63</v>
      </c>
      <c r="H6538" t="str">
        <f>anotacoes!K6538</f>
        <v xml:space="preserve"> 00:08:23,066</v>
      </c>
      <c r="I6538" t="str">
        <f>anotacoes!L6538</f>
        <v xml:space="preserve"> 00:08:28,328</v>
      </c>
      <c r="J6538" t="str">
        <f>IF(L6538="PAUSE",E6538,IF(anotacoes!G6542=conversao_anotacoes!C6538,conversao_anotacoes!C6538,conversao_anotacoes!D6538))</f>
        <v>&lt;ARBITRO_DESCONHECIDO&gt;</v>
      </c>
      <c r="K6538" t="str">
        <f t="shared" si="204"/>
        <v/>
      </c>
      <c r="L6538" t="str">
        <f>UPPER(anotacoes!H6538)</f>
        <v>PAUSE</v>
      </c>
      <c r="M6538" t="str">
        <f>IF(OR(L6538="ATTACK",L6538="FINTA"),"&lt;TECNICA&gt;",UPPER(anotacoes!I6538))</f>
        <v>&lt;NAO_CLASSIFICADO&gt;</v>
      </c>
      <c r="N6538" t="str">
        <f>IF(OR(L6538="ATTACK",L6538="FINTA"),UPPER(anotacoes!I6538),"")</f>
        <v/>
      </c>
      <c r="O6538" s="6" t="str">
        <f>IF(anotacoes!N6538=0,"",anotacoes!N6538)</f>
        <v/>
      </c>
      <c r="P6538" t="str">
        <f>IF(anotacoes!M6538=0,"",UPPER(anotacoes!M6538))</f>
        <v/>
      </c>
      <c r="Q6538" t="str">
        <f t="shared" si="205"/>
        <v>INSERT INTO CONVERSAO_LUTA_ACAO (cd_conversao, id_luta, sequencia, momento_inicio, momento_fim, quem_faz, quem_sofre, acao_tipo, acao, tecnica, direcao, pontuacao) VALUES (1, 94, 63, TRIM(' 00:08:23,066'), TRIM(' 00:08:28,328'), '&lt;ARBITRO_DESCONHECIDO&gt;', '', 'PAUSE', '&lt;NAO_CLASSIFICADO&gt;', NULL, NULL, NULL)</v>
      </c>
      <c r="R6538" t="s">
        <v>10327</v>
      </c>
    </row>
    <row r="6539" spans="1:18" hidden="1" x14ac:dyDescent="0.25">
      <c r="A6539" s="7">
        <f>anotacoes!D6539</f>
        <v>40524</v>
      </c>
      <c r="B6539" t="str">
        <f>anotacoes!C6539</f>
        <v>GRAND SLAM TOKYO 2010</v>
      </c>
      <c r="C6539" t="str">
        <f>anotacoes!E6539</f>
        <v>SEDEJ</v>
      </c>
      <c r="D6539" t="str">
        <f>anotacoes!F6539</f>
        <v>KIM, M K</v>
      </c>
      <c r="E6539" t="s">
        <v>10325</v>
      </c>
      <c r="F6539">
        <f>anotacoes!A6539</f>
        <v>94</v>
      </c>
      <c r="G6539">
        <f>anotacoes!B6539</f>
        <v>64</v>
      </c>
      <c r="H6539" t="str">
        <f>anotacoes!K6539</f>
        <v xml:space="preserve"> 00:08:28,516</v>
      </c>
      <c r="I6539" t="str">
        <f>anotacoes!L6539</f>
        <v xml:space="preserve"> 00:08:31,005</v>
      </c>
      <c r="J6539" t="str">
        <f>IF(L6539="PAUSE",E6539,IF(anotacoes!G6543=conversao_anotacoes!C6539,conversao_anotacoes!C6539,conversao_anotacoes!D6539))</f>
        <v>SEDEJ</v>
      </c>
      <c r="K6539" t="str">
        <f t="shared" si="204"/>
        <v>KIM, M K</v>
      </c>
      <c r="L6539" t="str">
        <f>UPPER(anotacoes!H6539)</f>
        <v>DISPLACEMENT</v>
      </c>
      <c r="M6539" t="str">
        <f>IF(OR(L6539="ATTACK",L6539="FINTA"),"&lt;TECNICA&gt;",UPPER(anotacoes!I6539))</f>
        <v>2-3 STEP HESITANT RIGHT</v>
      </c>
      <c r="N6539" t="str">
        <f>IF(OR(L6539="ATTACK",L6539="FINTA"),UPPER(anotacoes!I6539),"")</f>
        <v/>
      </c>
      <c r="O6539" s="6" t="str">
        <f>IF(anotacoes!N6539=0,"",anotacoes!N6539)</f>
        <v/>
      </c>
      <c r="P6539" t="str">
        <f>IF(anotacoes!M6539=0,"",UPPER(anotacoes!M6539))</f>
        <v/>
      </c>
      <c r="Q6539" t="str">
        <f t="shared" si="205"/>
        <v>INSERT INTO CONVERSAO_LUTA_ACAO (cd_conversao, id_luta, sequencia, momento_inicio, momento_fim, quem_faz, quem_sofre, acao_tipo, acao, tecnica, direcao, pontuacao) VALUES (1, 94, 64, TRIM(' 00:08:28,516'), TRIM(' 00:08:31,005'), 'SEDEJ', 'KIM, M K', 'DISPLACEMENT', '2-3 STEP HESITANT RIGHT', NULL, NULL, NULL)</v>
      </c>
      <c r="R6539" t="s">
        <v>10327</v>
      </c>
    </row>
    <row r="6540" spans="1:18" hidden="1" x14ac:dyDescent="0.25">
      <c r="A6540" s="7">
        <f>anotacoes!D6540</f>
        <v>40524</v>
      </c>
      <c r="B6540" t="str">
        <f>anotacoes!C6540</f>
        <v>GRAND SLAM TOKYO 2010</v>
      </c>
      <c r="C6540" t="str">
        <f>anotacoes!E6540</f>
        <v>SEDEJ</v>
      </c>
      <c r="D6540" t="str">
        <f>anotacoes!F6540</f>
        <v>KIM, M K</v>
      </c>
      <c r="E6540" t="s">
        <v>10325</v>
      </c>
      <c r="F6540">
        <f>anotacoes!A6540</f>
        <v>94</v>
      </c>
      <c r="G6540">
        <f>anotacoes!B6540</f>
        <v>65</v>
      </c>
      <c r="H6540" t="str">
        <f>anotacoes!K6540</f>
        <v xml:space="preserve"> 00:08:31,005</v>
      </c>
      <c r="I6540" t="str">
        <f>anotacoes!L6540</f>
        <v xml:space="preserve"> 00:08:31,691</v>
      </c>
      <c r="J6540" t="str">
        <f>IF(L6540="PAUSE",E6540,IF(anotacoes!G6544=conversao_anotacoes!C6540,conversao_anotacoes!C6540,conversao_anotacoes!D6540))</f>
        <v>SEDEJ</v>
      </c>
      <c r="K6540" t="str">
        <f t="shared" si="204"/>
        <v>KIM, M K</v>
      </c>
      <c r="L6540" t="str">
        <f>UPPER(anotacoes!H6540)</f>
        <v>DISPLACEMENT</v>
      </c>
      <c r="M6540" t="str">
        <f>IF(OR(L6540="ATTACK",L6540="FINTA"),"&lt;TECNICA&gt;",UPPER(anotacoes!I6540))</f>
        <v>TRY TO GRIP WITH CONTACT</v>
      </c>
      <c r="N6540" t="str">
        <f>IF(OR(L6540="ATTACK",L6540="FINTA"),UPPER(anotacoes!I6540),"")</f>
        <v/>
      </c>
      <c r="O6540" s="6" t="str">
        <f>IF(anotacoes!N6540=0,"",anotacoes!N6540)</f>
        <v/>
      </c>
      <c r="P6540" t="str">
        <f>IF(anotacoes!M6540=0,"",UPPER(anotacoes!M6540))</f>
        <v/>
      </c>
      <c r="Q6540" t="str">
        <f t="shared" si="205"/>
        <v>INSERT INTO CONVERSAO_LUTA_ACAO (cd_conversao, id_luta, sequencia, momento_inicio, momento_fim, quem_faz, quem_sofre, acao_tipo, acao, tecnica, direcao, pontuacao) VALUES (1, 94, 65, TRIM(' 00:08:31,005'), TRIM(' 00:08:31,691'), 'SEDEJ', 'KIM, M K', 'DISPLACEMENT', 'TRY TO GRIP WITH CONTACT', NULL, NULL, NULL)</v>
      </c>
      <c r="R6540" t="s">
        <v>10327</v>
      </c>
    </row>
    <row r="6541" spans="1:18" hidden="1" x14ac:dyDescent="0.25">
      <c r="A6541" s="7">
        <f>anotacoes!D6541</f>
        <v>40524</v>
      </c>
      <c r="B6541" t="str">
        <f>anotacoes!C6541</f>
        <v>GRAND SLAM TOKYO 2010</v>
      </c>
      <c r="C6541" t="str">
        <f>anotacoes!E6541</f>
        <v>SEDEJ</v>
      </c>
      <c r="D6541" t="str">
        <f>anotacoes!F6541</f>
        <v>KIM, M K</v>
      </c>
      <c r="E6541" t="s">
        <v>10325</v>
      </c>
      <c r="F6541">
        <f>anotacoes!A6541</f>
        <v>94</v>
      </c>
      <c r="G6541">
        <f>anotacoes!B6541</f>
        <v>66</v>
      </c>
      <c r="H6541" t="str">
        <f>anotacoes!K6541</f>
        <v xml:space="preserve"> 00:08:31,691</v>
      </c>
      <c r="I6541" t="str">
        <f>anotacoes!L6541</f>
        <v xml:space="preserve"> 00:08:34,855</v>
      </c>
      <c r="J6541" t="str">
        <f>IF(L6541="PAUSE",E6541,IF(anotacoes!G6545=conversao_anotacoes!C6541,conversao_anotacoes!C6541,conversao_anotacoes!D6541))</f>
        <v>SEDEJ</v>
      </c>
      <c r="K6541" t="str">
        <f t="shared" si="204"/>
        <v>KIM, M K</v>
      </c>
      <c r="L6541" t="str">
        <f>UPPER(anotacoes!H6541)</f>
        <v>GRIP TIME</v>
      </c>
      <c r="M6541" t="str">
        <f>IF(OR(L6541="ATTACK",L6541="FINTA"),"&lt;TECNICA&gt;",UPPER(anotacoes!I6541))</f>
        <v>LEFT COLLAR</v>
      </c>
      <c r="N6541" t="str">
        <f>IF(OR(L6541="ATTACK",L6541="FINTA"),UPPER(anotacoes!I6541),"")</f>
        <v/>
      </c>
      <c r="O6541" s="6" t="str">
        <f>IF(anotacoes!N6541=0,"",anotacoes!N6541)</f>
        <v/>
      </c>
      <c r="P6541" t="str">
        <f>IF(anotacoes!M6541=0,"",UPPER(anotacoes!M6541))</f>
        <v/>
      </c>
      <c r="Q6541" t="str">
        <f t="shared" si="205"/>
        <v>INSERT INTO CONVERSAO_LUTA_ACAO (cd_conversao, id_luta, sequencia, momento_inicio, momento_fim, quem_faz, quem_sofre, acao_tipo, acao, tecnica, direcao, pontuacao) VALUES (1, 94, 66, TRIM(' 00:08:31,691'), TRIM(' 00:08:34,855'), 'SEDEJ', 'KIM, M K', 'GRIP TIME', 'LEFT COLLAR', NULL, NULL, NULL)</v>
      </c>
      <c r="R6541" t="s">
        <v>10327</v>
      </c>
    </row>
    <row r="6542" spans="1:18" hidden="1" x14ac:dyDescent="0.25">
      <c r="A6542" s="7">
        <f>anotacoes!D6542</f>
        <v>40524</v>
      </c>
      <c r="B6542" t="str">
        <f>anotacoes!C6542</f>
        <v>GRAND SLAM TOKYO 2010</v>
      </c>
      <c r="C6542" t="str">
        <f>anotacoes!E6542</f>
        <v>SEDEJ</v>
      </c>
      <c r="D6542" t="str">
        <f>anotacoes!F6542</f>
        <v>KIM, M K</v>
      </c>
      <c r="E6542" t="s">
        <v>10325</v>
      </c>
      <c r="F6542">
        <f>anotacoes!A6542</f>
        <v>94</v>
      </c>
      <c r="G6542">
        <f>anotacoes!B6542</f>
        <v>67</v>
      </c>
      <c r="H6542" t="str">
        <f>anotacoes!K6542</f>
        <v xml:space="preserve"> 00:08:35,058</v>
      </c>
      <c r="I6542" t="str">
        <f>anotacoes!L6542</f>
        <v xml:space="preserve"> 00:08:36,366</v>
      </c>
      <c r="J6542" t="str">
        <f>IF(L6542="PAUSE",E6542,IF(anotacoes!G6546=conversao_anotacoes!C6542,conversao_anotacoes!C6542,conversao_anotacoes!D6542))</f>
        <v>&lt;ARBITRO_DESCONHECIDO&gt;</v>
      </c>
      <c r="K6542" t="str">
        <f t="shared" si="204"/>
        <v/>
      </c>
      <c r="L6542" t="str">
        <f>UPPER(anotacoes!H6542)</f>
        <v>PAUSE</v>
      </c>
      <c r="M6542" t="str">
        <f>IF(OR(L6542="ATTACK",L6542="FINTA"),"&lt;TECNICA&gt;",UPPER(anotacoes!I6542))</f>
        <v>&lt;NAO_CLASSIFICADO&gt;</v>
      </c>
      <c r="N6542" t="str">
        <f>IF(OR(L6542="ATTACK",L6542="FINTA"),UPPER(anotacoes!I6542),"")</f>
        <v/>
      </c>
      <c r="O6542" s="6" t="str">
        <f>IF(anotacoes!N6542=0,"",anotacoes!N6542)</f>
        <v/>
      </c>
      <c r="P6542" t="str">
        <f>IF(anotacoes!M6542=0,"",UPPER(anotacoes!M6542))</f>
        <v/>
      </c>
      <c r="Q6542" t="str">
        <f t="shared" si="205"/>
        <v>INSERT INTO CONVERSAO_LUTA_ACAO (cd_conversao, id_luta, sequencia, momento_inicio, momento_fim, quem_faz, quem_sofre, acao_tipo, acao, tecnica, direcao, pontuacao) VALUES (1, 94, 67, TRIM(' 00:08:35,058'), TRIM(' 00:08:36,366'), '&lt;ARBITRO_DESCONHECIDO&gt;', '', 'PAUSE', '&lt;NAO_CLASSIFICADO&gt;', NULL, NULL, NULL)</v>
      </c>
      <c r="R6542" t="s">
        <v>10327</v>
      </c>
    </row>
    <row r="6543" spans="1:18" hidden="1" x14ac:dyDescent="0.25">
      <c r="A6543" s="7">
        <f>anotacoes!D6543</f>
        <v>40780</v>
      </c>
      <c r="B6543" t="str">
        <f>anotacoes!C6543</f>
        <v>WORLD CHAMPIONSHIPS PARIS 2011</v>
      </c>
      <c r="C6543" t="str">
        <f>anotacoes!E6543</f>
        <v>SEDEJ</v>
      </c>
      <c r="D6543" t="str">
        <f>anotacoes!F6543</f>
        <v>VASYLENKO</v>
      </c>
      <c r="E6543" t="s">
        <v>10325</v>
      </c>
      <c r="F6543">
        <f>anotacoes!A6543</f>
        <v>95</v>
      </c>
      <c r="G6543">
        <f>anotacoes!B6543</f>
        <v>1</v>
      </c>
      <c r="H6543" t="str">
        <f>anotacoes!K6543</f>
        <v xml:space="preserve"> 00:00:02,665</v>
      </c>
      <c r="I6543" t="str">
        <f>anotacoes!L6543</f>
        <v xml:space="preserve"> 00:00:07,634</v>
      </c>
      <c r="J6543" t="str">
        <f>IF(L6543="PAUSE",E6543,IF(anotacoes!G6547=conversao_anotacoes!C6543,conversao_anotacoes!C6543,conversao_anotacoes!D6543))</f>
        <v>SEDEJ</v>
      </c>
      <c r="K6543" t="str">
        <f t="shared" si="204"/>
        <v>VASYLENKO</v>
      </c>
      <c r="L6543" t="str">
        <f>UPPER(anotacoes!H6543)</f>
        <v>DISPLACEMENT</v>
      </c>
      <c r="M6543" t="str">
        <f>IF(OR(L6543="ATTACK",L6543="FINTA"),"&lt;TECNICA&gt;",UPPER(anotacoes!I6543))</f>
        <v>CIRCULAR LEFT</v>
      </c>
      <c r="N6543" t="str">
        <f>IF(OR(L6543="ATTACK",L6543="FINTA"),UPPER(anotacoes!I6543),"")</f>
        <v/>
      </c>
      <c r="O6543" s="6" t="str">
        <f>IF(anotacoes!N6543=0,"",anotacoes!N6543)</f>
        <v/>
      </c>
      <c r="P6543" t="str">
        <f>IF(anotacoes!M6543=0,"",UPPER(anotacoes!M6543))</f>
        <v/>
      </c>
      <c r="Q6543" t="str">
        <f t="shared" si="205"/>
        <v>INSERT INTO CONVERSAO_LUTA_ACAO (cd_conversao, id_luta, sequencia, momento_inicio, momento_fim, quem_faz, quem_sofre, acao_tipo, acao, tecnica, direcao, pontuacao) VALUES (1, 95, 1, TRIM(' 00:00:02,665'), TRIM(' 00:00:07,634'), 'SEDEJ', 'VASYLENKO', 'DISPLACEMENT', 'CIRCULAR LEFT', NULL, NULL, NULL)</v>
      </c>
      <c r="R6543" t="s">
        <v>10327</v>
      </c>
    </row>
    <row r="6544" spans="1:18" hidden="1" x14ac:dyDescent="0.25">
      <c r="A6544" s="7">
        <f>anotacoes!D6544</f>
        <v>40780</v>
      </c>
      <c r="B6544" t="str">
        <f>anotacoes!C6544</f>
        <v>WORLD CHAMPIONSHIPS PARIS 2011</v>
      </c>
      <c r="C6544" t="str">
        <f>anotacoes!E6544</f>
        <v>SEDEJ</v>
      </c>
      <c r="D6544" t="str">
        <f>anotacoes!F6544</f>
        <v>VASYLENKO</v>
      </c>
      <c r="E6544" t="s">
        <v>10325</v>
      </c>
      <c r="F6544">
        <f>anotacoes!A6544</f>
        <v>95</v>
      </c>
      <c r="G6544">
        <f>anotacoes!B6544</f>
        <v>2</v>
      </c>
      <c r="H6544" t="str">
        <f>anotacoes!K6544</f>
        <v xml:space="preserve"> 00:00:07,634</v>
      </c>
      <c r="I6544" t="str">
        <f>anotacoes!L6544</f>
        <v xml:space="preserve"> 00:00:08,063</v>
      </c>
      <c r="J6544" t="str">
        <f>IF(L6544="PAUSE",E6544,IF(anotacoes!G6548=conversao_anotacoes!C6544,conversao_anotacoes!C6544,conversao_anotacoes!D6544))</f>
        <v>SEDEJ</v>
      </c>
      <c r="K6544" t="str">
        <f t="shared" si="204"/>
        <v>VASYLENKO</v>
      </c>
      <c r="L6544" t="str">
        <f>UPPER(anotacoes!H6544)</f>
        <v>DISPLACEMENT</v>
      </c>
      <c r="M6544" t="str">
        <f>IF(OR(L6544="ATTACK",L6544="FINTA"),"&lt;TECNICA&gt;",UPPER(anotacoes!I6544))</f>
        <v>2-3 STEP HESITANT RIGHT</v>
      </c>
      <c r="N6544" t="str">
        <f>IF(OR(L6544="ATTACK",L6544="FINTA"),UPPER(anotacoes!I6544),"")</f>
        <v/>
      </c>
      <c r="O6544" s="6" t="str">
        <f>IF(anotacoes!N6544=0,"",anotacoes!N6544)</f>
        <v/>
      </c>
      <c r="P6544" t="str">
        <f>IF(anotacoes!M6544=0,"",UPPER(anotacoes!M6544))</f>
        <v/>
      </c>
      <c r="Q6544" t="str">
        <f t="shared" si="205"/>
        <v>INSERT INTO CONVERSAO_LUTA_ACAO (cd_conversao, id_luta, sequencia, momento_inicio, momento_fim, quem_faz, quem_sofre, acao_tipo, acao, tecnica, direcao, pontuacao) VALUES (1, 95, 2, TRIM(' 00:00:07,634'), TRIM(' 00:00:08,063'), 'SEDEJ', 'VASYLENKO', 'DISPLACEMENT', '2-3 STEP HESITANT RIGHT', NULL, NULL, NULL)</v>
      </c>
      <c r="R6544" t="s">
        <v>10327</v>
      </c>
    </row>
    <row r="6545" spans="1:18" hidden="1" x14ac:dyDescent="0.25">
      <c r="A6545" s="7">
        <f>anotacoes!D6545</f>
        <v>40780</v>
      </c>
      <c r="B6545" t="str">
        <f>anotacoes!C6545</f>
        <v>WORLD CHAMPIONSHIPS PARIS 2011</v>
      </c>
      <c r="C6545" t="str">
        <f>anotacoes!E6545</f>
        <v>SEDEJ</v>
      </c>
      <c r="D6545" t="str">
        <f>anotacoes!F6545</f>
        <v>VASYLENKO</v>
      </c>
      <c r="E6545" t="s">
        <v>10325</v>
      </c>
      <c r="F6545">
        <f>anotacoes!A6545</f>
        <v>95</v>
      </c>
      <c r="G6545">
        <f>anotacoes!B6545</f>
        <v>3</v>
      </c>
      <c r="H6545" t="str">
        <f>anotacoes!K6545</f>
        <v xml:space="preserve"> 00:00:08,063</v>
      </c>
      <c r="I6545" t="str">
        <f>anotacoes!L6545</f>
        <v xml:space="preserve"> 00:00:17,098</v>
      </c>
      <c r="J6545" t="str">
        <f>IF(L6545="PAUSE",E6545,IF(anotacoes!G6549=conversao_anotacoes!C6545,conversao_anotacoes!C6545,conversao_anotacoes!D6545))</f>
        <v>SEDEJ</v>
      </c>
      <c r="K6545" t="str">
        <f t="shared" si="204"/>
        <v>VASYLENKO</v>
      </c>
      <c r="L6545" t="str">
        <f>UPPER(anotacoes!H6545)</f>
        <v>DISPLACEMENT</v>
      </c>
      <c r="M6545" t="str">
        <f>IF(OR(L6545="ATTACK",L6545="FINTA"),"&lt;TECNICA&gt;",UPPER(anotacoes!I6545))</f>
        <v>TRY TO GRIP WITH CONTACT</v>
      </c>
      <c r="N6545" t="str">
        <f>IF(OR(L6545="ATTACK",L6545="FINTA"),UPPER(anotacoes!I6545),"")</f>
        <v/>
      </c>
      <c r="O6545" s="6" t="str">
        <f>IF(anotacoes!N6545=0,"",anotacoes!N6545)</f>
        <v/>
      </c>
      <c r="P6545" t="str">
        <f>IF(anotacoes!M6545=0,"",UPPER(anotacoes!M6545))</f>
        <v/>
      </c>
      <c r="Q6545" t="str">
        <f t="shared" si="205"/>
        <v>INSERT INTO CONVERSAO_LUTA_ACAO (cd_conversao, id_luta, sequencia, momento_inicio, momento_fim, quem_faz, quem_sofre, acao_tipo, acao, tecnica, direcao, pontuacao) VALUES (1, 95, 3, TRIM(' 00:00:08,063'), TRIM(' 00:00:17,098'), 'SEDEJ', 'VASYLENKO', 'DISPLACEMENT', 'TRY TO GRIP WITH CONTACT', NULL, NULL, NULL)</v>
      </c>
      <c r="R6545" t="s">
        <v>10327</v>
      </c>
    </row>
    <row r="6546" spans="1:18" hidden="1" x14ac:dyDescent="0.25">
      <c r="A6546" s="7">
        <f>anotacoes!D6546</f>
        <v>40780</v>
      </c>
      <c r="B6546" t="str">
        <f>anotacoes!C6546</f>
        <v>WORLD CHAMPIONSHIPS PARIS 2011</v>
      </c>
      <c r="C6546" t="str">
        <f>anotacoes!E6546</f>
        <v>SEDEJ</v>
      </c>
      <c r="D6546" t="str">
        <f>anotacoes!F6546</f>
        <v>VASYLENKO</v>
      </c>
      <c r="E6546" t="s">
        <v>10325</v>
      </c>
      <c r="F6546">
        <f>anotacoes!A6546</f>
        <v>95</v>
      </c>
      <c r="G6546">
        <f>anotacoes!B6546</f>
        <v>4</v>
      </c>
      <c r="H6546" t="str">
        <f>anotacoes!K6546</f>
        <v xml:space="preserve"> 00:00:17,098</v>
      </c>
      <c r="I6546" t="str">
        <f>anotacoes!L6546</f>
        <v xml:space="preserve"> 00:00:26,722</v>
      </c>
      <c r="J6546" t="str">
        <f>IF(L6546="PAUSE",E6546,IF(anotacoes!G6550=conversao_anotacoes!C6546,conversao_anotacoes!C6546,conversao_anotacoes!D6546))</f>
        <v>SEDEJ</v>
      </c>
      <c r="K6546" t="str">
        <f t="shared" si="204"/>
        <v>VASYLENKO</v>
      </c>
      <c r="L6546" t="str">
        <f>UPPER(anotacoes!H6546)</f>
        <v>GRIP TIME</v>
      </c>
      <c r="M6546" t="str">
        <f>IF(OR(L6546="ATTACK",L6546="FINTA"),"&lt;TECNICA&gt;",UPPER(anotacoes!I6546))</f>
        <v>LEFT COLLAR RIGHT SLEEVE</v>
      </c>
      <c r="N6546" t="str">
        <f>IF(OR(L6546="ATTACK",L6546="FINTA"),UPPER(anotacoes!I6546),"")</f>
        <v/>
      </c>
      <c r="O6546" s="6" t="str">
        <f>IF(anotacoes!N6546=0,"",anotacoes!N6546)</f>
        <v/>
      </c>
      <c r="P6546" t="str">
        <f>IF(anotacoes!M6546=0,"",UPPER(anotacoes!M6546))</f>
        <v/>
      </c>
      <c r="Q6546" t="str">
        <f t="shared" si="205"/>
        <v>INSERT INTO CONVERSAO_LUTA_ACAO (cd_conversao, id_luta, sequencia, momento_inicio, momento_fim, quem_faz, quem_sofre, acao_tipo, acao, tecnica, direcao, pontuacao) VALUES (1, 95, 4, TRIM(' 00:00:17,098'), TRIM(' 00:00:26,722'), 'SEDEJ', 'VASYLENKO', 'GRIP TIME', 'LEFT COLLAR RIGHT SLEEVE', NULL, NULL, NULL)</v>
      </c>
      <c r="R6546" t="s">
        <v>10327</v>
      </c>
    </row>
    <row r="6547" spans="1:18" hidden="1" x14ac:dyDescent="0.25">
      <c r="A6547" s="7">
        <f>anotacoes!D6547</f>
        <v>40780</v>
      </c>
      <c r="B6547" t="str">
        <f>anotacoes!C6547</f>
        <v>WORLD CHAMPIONSHIPS PARIS 2011</v>
      </c>
      <c r="C6547" t="str">
        <f>anotacoes!E6547</f>
        <v>SEDEJ</v>
      </c>
      <c r="D6547" t="str">
        <f>anotacoes!F6547</f>
        <v>VASYLENKO</v>
      </c>
      <c r="E6547" t="s">
        <v>10325</v>
      </c>
      <c r="F6547">
        <f>anotacoes!A6547</f>
        <v>95</v>
      </c>
      <c r="G6547">
        <f>anotacoes!B6547</f>
        <v>5</v>
      </c>
      <c r="H6547" t="str">
        <f>anotacoes!K6547</f>
        <v xml:space="preserve"> 00:00:26,904</v>
      </c>
      <c r="I6547" t="str">
        <f>anotacoes!L6547</f>
        <v xml:space="preserve"> 00:00:29,070</v>
      </c>
      <c r="J6547" t="str">
        <f>IF(L6547="PAUSE",E6547,IF(anotacoes!G6551=conversao_anotacoes!C6547,conversao_anotacoes!C6547,conversao_anotacoes!D6547))</f>
        <v>SEDEJ</v>
      </c>
      <c r="K6547" t="str">
        <f t="shared" si="204"/>
        <v>VASYLENKO</v>
      </c>
      <c r="L6547" t="str">
        <f>UPPER(anotacoes!H6547)</f>
        <v>GRIP TIME</v>
      </c>
      <c r="M6547" t="str">
        <f>IF(OR(L6547="ATTACK",L6547="FINTA"),"&lt;TECNICA&gt;",UPPER(anotacoes!I6547))</f>
        <v>RIGHT SLEEVE</v>
      </c>
      <c r="N6547" t="str">
        <f>IF(OR(L6547="ATTACK",L6547="FINTA"),UPPER(anotacoes!I6547),"")</f>
        <v/>
      </c>
      <c r="O6547" s="6" t="str">
        <f>IF(anotacoes!N6547=0,"",anotacoes!N6547)</f>
        <v/>
      </c>
      <c r="P6547" t="str">
        <f>IF(anotacoes!M6547=0,"",UPPER(anotacoes!M6547))</f>
        <v/>
      </c>
      <c r="Q6547" t="str">
        <f t="shared" si="205"/>
        <v>INSERT INTO CONVERSAO_LUTA_ACAO (cd_conversao, id_luta, sequencia, momento_inicio, momento_fim, quem_faz, quem_sofre, acao_tipo, acao, tecnica, direcao, pontuacao) VALUES (1, 95, 5, TRIM(' 00:00:26,904'), TRIM(' 00:00:29,070'), 'SEDEJ', 'VASYLENKO', 'GRIP TIME', 'RIGHT SLEEVE', NULL, NULL, NULL)</v>
      </c>
      <c r="R6547" t="s">
        <v>10327</v>
      </c>
    </row>
    <row r="6548" spans="1:18" hidden="1" x14ac:dyDescent="0.25">
      <c r="A6548" s="7">
        <f>anotacoes!D6548</f>
        <v>40780</v>
      </c>
      <c r="B6548" t="str">
        <f>anotacoes!C6548</f>
        <v>WORLD CHAMPIONSHIPS PARIS 2011</v>
      </c>
      <c r="C6548" t="str">
        <f>anotacoes!E6548</f>
        <v>SEDEJ</v>
      </c>
      <c r="D6548" t="str">
        <f>anotacoes!F6548</f>
        <v>VASYLENKO</v>
      </c>
      <c r="E6548" t="s">
        <v>10325</v>
      </c>
      <c r="F6548">
        <f>anotacoes!A6548</f>
        <v>95</v>
      </c>
      <c r="G6548">
        <f>anotacoes!B6548</f>
        <v>6</v>
      </c>
      <c r="H6548" t="str">
        <f>anotacoes!K6548</f>
        <v xml:space="preserve"> 00:00:29,070</v>
      </c>
      <c r="I6548" t="str">
        <f>anotacoes!L6548</f>
        <v xml:space="preserve"> 00:00:38,248</v>
      </c>
      <c r="J6548" t="str">
        <f>IF(L6548="PAUSE",E6548,IF(anotacoes!G6552=conversao_anotacoes!C6548,conversao_anotacoes!C6548,conversao_anotacoes!D6548))</f>
        <v>SEDEJ</v>
      </c>
      <c r="K6548" t="str">
        <f t="shared" si="204"/>
        <v>VASYLENKO</v>
      </c>
      <c r="L6548" t="str">
        <f>UPPER(anotacoes!H6548)</f>
        <v>DISPLACEMENT</v>
      </c>
      <c r="M6548" t="str">
        <f>IF(OR(L6548="ATTACK",L6548="FINTA"),"&lt;TECNICA&gt;",UPPER(anotacoes!I6548))</f>
        <v>TRY TO GRIP WITH CONTACT</v>
      </c>
      <c r="N6548" t="str">
        <f>IF(OR(L6548="ATTACK",L6548="FINTA"),UPPER(anotacoes!I6548),"")</f>
        <v/>
      </c>
      <c r="O6548" s="6" t="str">
        <f>IF(anotacoes!N6548=0,"",anotacoes!N6548)</f>
        <v/>
      </c>
      <c r="P6548" t="str">
        <f>IF(anotacoes!M6548=0,"",UPPER(anotacoes!M6548))</f>
        <v/>
      </c>
      <c r="Q6548" t="str">
        <f t="shared" si="205"/>
        <v>INSERT INTO CONVERSAO_LUTA_ACAO (cd_conversao, id_luta, sequencia, momento_inicio, momento_fim, quem_faz, quem_sofre, acao_tipo, acao, tecnica, direcao, pontuacao) VALUES (1, 95, 6, TRIM(' 00:00:29,070'), TRIM(' 00:00:38,248'), 'SEDEJ', 'VASYLENKO', 'DISPLACEMENT', 'TRY TO GRIP WITH CONTACT', NULL, NULL, NULL)</v>
      </c>
      <c r="R6548" t="s">
        <v>10327</v>
      </c>
    </row>
    <row r="6549" spans="1:18" hidden="1" x14ac:dyDescent="0.25">
      <c r="A6549" s="7">
        <f>anotacoes!D6549</f>
        <v>40780</v>
      </c>
      <c r="B6549" t="str">
        <f>anotacoes!C6549</f>
        <v>WORLD CHAMPIONSHIPS PARIS 2011</v>
      </c>
      <c r="C6549" t="str">
        <f>anotacoes!E6549</f>
        <v>SEDEJ</v>
      </c>
      <c r="D6549" t="str">
        <f>anotacoes!F6549</f>
        <v>VASYLENKO</v>
      </c>
      <c r="E6549" t="s">
        <v>10325</v>
      </c>
      <c r="F6549">
        <f>anotacoes!A6549</f>
        <v>95</v>
      </c>
      <c r="G6549">
        <f>anotacoes!B6549</f>
        <v>7</v>
      </c>
      <c r="H6549" t="str">
        <f>anotacoes!K6549</f>
        <v xml:space="preserve"> 00:00:38,420</v>
      </c>
      <c r="I6549" t="str">
        <f>anotacoes!L6549</f>
        <v xml:space="preserve"> 00:00:40,437</v>
      </c>
      <c r="J6549" t="str">
        <f>IF(L6549="PAUSE",E6549,IF(anotacoes!G6553=conversao_anotacoes!C6549,conversao_anotacoes!C6549,conversao_anotacoes!D6549))</f>
        <v>SEDEJ</v>
      </c>
      <c r="K6549" t="str">
        <f t="shared" si="204"/>
        <v>VASYLENKO</v>
      </c>
      <c r="L6549" t="str">
        <f>UPPER(anotacoes!H6549)</f>
        <v>GRIP TIME</v>
      </c>
      <c r="M6549" t="str">
        <f>IF(OR(L6549="ATTACK",L6549="FINTA"),"&lt;TECNICA&gt;",UPPER(anotacoes!I6549))</f>
        <v>LEFT COLLAR RIGHT SLEEVE</v>
      </c>
      <c r="N6549" t="str">
        <f>IF(OR(L6549="ATTACK",L6549="FINTA"),UPPER(anotacoes!I6549),"")</f>
        <v/>
      </c>
      <c r="O6549" s="6" t="str">
        <f>IF(anotacoes!N6549=0,"",anotacoes!N6549)</f>
        <v/>
      </c>
      <c r="P6549" t="str">
        <f>IF(anotacoes!M6549=0,"",UPPER(anotacoes!M6549))</f>
        <v/>
      </c>
      <c r="Q6549" t="str">
        <f t="shared" si="205"/>
        <v>INSERT INTO CONVERSAO_LUTA_ACAO (cd_conversao, id_luta, sequencia, momento_inicio, momento_fim, quem_faz, quem_sofre, acao_tipo, acao, tecnica, direcao, pontuacao) VALUES (1, 95, 7, TRIM(' 00:00:38,420'), TRIM(' 00:00:40,437'), 'SEDEJ', 'VASYLENKO', 'GRIP TIME', 'LEFT COLLAR RIGHT SLEEVE', NULL, NULL, NULL)</v>
      </c>
      <c r="R6549" t="s">
        <v>10327</v>
      </c>
    </row>
    <row r="6550" spans="1:18" hidden="1" x14ac:dyDescent="0.25">
      <c r="A6550" s="7">
        <f>anotacoes!D6550</f>
        <v>40780</v>
      </c>
      <c r="B6550" t="str">
        <f>anotacoes!C6550</f>
        <v>WORLD CHAMPIONSHIPS PARIS 2011</v>
      </c>
      <c r="C6550" t="str">
        <f>anotacoes!E6550</f>
        <v>SEDEJ</v>
      </c>
      <c r="D6550" t="str">
        <f>anotacoes!F6550</f>
        <v>VASYLENKO</v>
      </c>
      <c r="E6550" t="s">
        <v>10325</v>
      </c>
      <c r="F6550">
        <f>anotacoes!A6550</f>
        <v>95</v>
      </c>
      <c r="G6550">
        <f>anotacoes!B6550</f>
        <v>8</v>
      </c>
      <c r="H6550" t="str">
        <f>anotacoes!K6550</f>
        <v xml:space="preserve"> 00:00:40,437</v>
      </c>
      <c r="I6550" t="str">
        <f>anotacoes!L6550</f>
        <v xml:space="preserve"> 00:00:41,798</v>
      </c>
      <c r="J6550" t="str">
        <f>IF(L6550="PAUSE",E6550,IF(anotacoes!G6554=conversao_anotacoes!C6550,conversao_anotacoes!C6550,conversao_anotacoes!D6550))</f>
        <v>SEDEJ</v>
      </c>
      <c r="K6550" t="str">
        <f t="shared" si="204"/>
        <v>VASYLENKO</v>
      </c>
      <c r="L6550" t="str">
        <f>UPPER(anotacoes!H6550)</f>
        <v>DEFENSE</v>
      </c>
      <c r="M6550" t="str">
        <f>IF(OR(L6550="ATTACK",L6550="FINTA"),"&lt;TECNICA&gt;",UPPER(anotacoes!I6550))</f>
        <v>TAE-SABAKI RIGHT INCLINED</v>
      </c>
      <c r="N6550" t="str">
        <f>IF(OR(L6550="ATTACK",L6550="FINTA"),UPPER(anotacoes!I6550),"")</f>
        <v/>
      </c>
      <c r="O6550" s="6" t="str">
        <f>IF(anotacoes!N6550=0,"",anotacoes!N6550)</f>
        <v/>
      </c>
      <c r="P6550" t="str">
        <f>IF(anotacoes!M6550=0,"",UPPER(anotacoes!M6550))</f>
        <v/>
      </c>
      <c r="Q6550" t="str">
        <f t="shared" si="205"/>
        <v>INSERT INTO CONVERSAO_LUTA_ACAO (cd_conversao, id_luta, sequencia, momento_inicio, momento_fim, quem_faz, quem_sofre, acao_tipo, acao, tecnica, direcao, pontuacao) VALUES (1, 95, 8, TRIM(' 00:00:40,437'), TRIM(' 00:00:41,798'), 'SEDEJ', 'VASYLENKO', 'DEFENSE', 'TAE-SABAKI RIGHT INCLINED', NULL, NULL, NULL)</v>
      </c>
      <c r="R6550" t="s">
        <v>10327</v>
      </c>
    </row>
    <row r="6551" spans="1:18" hidden="1" x14ac:dyDescent="0.25">
      <c r="A6551" s="7">
        <f>anotacoes!D6551</f>
        <v>40780</v>
      </c>
      <c r="B6551" t="str">
        <f>anotacoes!C6551</f>
        <v>WORLD CHAMPIONSHIPS PARIS 2011</v>
      </c>
      <c r="C6551" t="str">
        <f>anotacoes!E6551</f>
        <v>SEDEJ</v>
      </c>
      <c r="D6551" t="str">
        <f>anotacoes!F6551</f>
        <v>VASYLENKO</v>
      </c>
      <c r="E6551" t="s">
        <v>10325</v>
      </c>
      <c r="F6551">
        <f>anotacoes!A6551</f>
        <v>95</v>
      </c>
      <c r="G6551">
        <f>anotacoes!B6551</f>
        <v>9</v>
      </c>
      <c r="H6551" t="str">
        <f>anotacoes!K6551</f>
        <v xml:space="preserve"> 00:00:41,967</v>
      </c>
      <c r="I6551" t="str">
        <f>anotacoes!L6551</f>
        <v xml:space="preserve"> 00:00:53,634</v>
      </c>
      <c r="J6551" t="str">
        <f>IF(L6551="PAUSE",E6551,IF(anotacoes!G6555=conversao_anotacoes!C6551,conversao_anotacoes!C6551,conversao_anotacoes!D6551))</f>
        <v>SEDEJ</v>
      </c>
      <c r="K6551" t="str">
        <f t="shared" si="204"/>
        <v>VASYLENKO</v>
      </c>
      <c r="L6551" t="str">
        <f>UPPER(anotacoes!H6551)</f>
        <v>GROUNDWORK COMBAT</v>
      </c>
      <c r="M6551" t="str">
        <f>IF(OR(L6551="ATTACK",L6551="FINTA"),"&lt;TECNICA&gt;",UPPER(anotacoes!I6551))</f>
        <v>DEFENSIVE POSITION</v>
      </c>
      <c r="N6551" t="str">
        <f>IF(OR(L6551="ATTACK",L6551="FINTA"),UPPER(anotacoes!I6551),"")</f>
        <v/>
      </c>
      <c r="O6551" s="6" t="str">
        <f>IF(anotacoes!N6551=0,"",anotacoes!N6551)</f>
        <v/>
      </c>
      <c r="P6551" t="str">
        <f>IF(anotacoes!M6551=0,"",UPPER(anotacoes!M6551))</f>
        <v/>
      </c>
      <c r="Q6551" t="str">
        <f t="shared" si="205"/>
        <v>INSERT INTO CONVERSAO_LUTA_ACAO (cd_conversao, id_luta, sequencia, momento_inicio, momento_fim, quem_faz, quem_sofre, acao_tipo, acao, tecnica, direcao, pontuacao) VALUES (1, 95, 9, TRIM(' 00:00:41,967'), TRIM(' 00:00:53,634'), 'SEDEJ', 'VASYLENKO', 'GROUNDWORK COMBAT', 'DEFENSIVE POSITION', NULL, NULL, NULL)</v>
      </c>
      <c r="R6551" t="s">
        <v>10327</v>
      </c>
    </row>
    <row r="6552" spans="1:18" hidden="1" x14ac:dyDescent="0.25">
      <c r="A6552" s="7">
        <f>anotacoes!D6552</f>
        <v>40780</v>
      </c>
      <c r="B6552" t="str">
        <f>anotacoes!C6552</f>
        <v>WORLD CHAMPIONSHIPS PARIS 2011</v>
      </c>
      <c r="C6552" t="str">
        <f>anotacoes!E6552</f>
        <v>SEDEJ</v>
      </c>
      <c r="D6552" t="str">
        <f>anotacoes!F6552</f>
        <v>VASYLENKO</v>
      </c>
      <c r="E6552" t="s">
        <v>10325</v>
      </c>
      <c r="F6552">
        <f>anotacoes!A6552</f>
        <v>95</v>
      </c>
      <c r="G6552">
        <f>anotacoes!B6552</f>
        <v>10</v>
      </c>
      <c r="H6552" t="str">
        <f>anotacoes!K6552</f>
        <v xml:space="preserve"> 00:00:53,832</v>
      </c>
      <c r="I6552" t="str">
        <f>anotacoes!L6552</f>
        <v xml:space="preserve"> 00:00:56,726</v>
      </c>
      <c r="J6552" t="str">
        <f>IF(L6552="PAUSE",E6552,IF(anotacoes!G6556=conversao_anotacoes!C6552,conversao_anotacoes!C6552,conversao_anotacoes!D6552))</f>
        <v>&lt;ARBITRO_DESCONHECIDO&gt;</v>
      </c>
      <c r="K6552" t="str">
        <f t="shared" si="204"/>
        <v/>
      </c>
      <c r="L6552" t="str">
        <f>UPPER(anotacoes!H6552)</f>
        <v>PAUSE</v>
      </c>
      <c r="M6552" t="str">
        <f>IF(OR(L6552="ATTACK",L6552="FINTA"),"&lt;TECNICA&gt;",UPPER(anotacoes!I6552))</f>
        <v>&lt;NAO_CLASSIFICADO&gt;</v>
      </c>
      <c r="N6552" t="str">
        <f>IF(OR(L6552="ATTACK",L6552="FINTA"),UPPER(anotacoes!I6552),"")</f>
        <v/>
      </c>
      <c r="O6552" s="6" t="str">
        <f>IF(anotacoes!N6552=0,"",anotacoes!N6552)</f>
        <v/>
      </c>
      <c r="P6552" t="str">
        <f>IF(anotacoes!M6552=0,"",UPPER(anotacoes!M6552))</f>
        <v/>
      </c>
      <c r="Q6552" t="str">
        <f t="shared" si="205"/>
        <v>INSERT INTO CONVERSAO_LUTA_ACAO (cd_conversao, id_luta, sequencia, momento_inicio, momento_fim, quem_faz, quem_sofre, acao_tipo, acao, tecnica, direcao, pontuacao) VALUES (1, 95, 10, TRIM(' 00:00:53,832'), TRIM(' 00:00:56,726'), '&lt;ARBITRO_DESCONHECIDO&gt;', '', 'PAUSE', '&lt;NAO_CLASSIFICADO&gt;', NULL, NULL, NULL)</v>
      </c>
      <c r="R6552" t="s">
        <v>10327</v>
      </c>
    </row>
    <row r="6553" spans="1:18" hidden="1" x14ac:dyDescent="0.25">
      <c r="A6553" s="7">
        <f>anotacoes!D6553</f>
        <v>40780</v>
      </c>
      <c r="B6553" t="str">
        <f>anotacoes!C6553</f>
        <v>WORLD CHAMPIONSHIPS PARIS 2011</v>
      </c>
      <c r="C6553" t="str">
        <f>anotacoes!E6553</f>
        <v>SEDEJ</v>
      </c>
      <c r="D6553" t="str">
        <f>anotacoes!F6553</f>
        <v>VASYLENKO</v>
      </c>
      <c r="E6553" t="s">
        <v>10325</v>
      </c>
      <c r="F6553">
        <f>anotacoes!A6553</f>
        <v>95</v>
      </c>
      <c r="G6553">
        <f>anotacoes!B6553</f>
        <v>11</v>
      </c>
      <c r="H6553" t="str">
        <f>anotacoes!K6553</f>
        <v xml:space="preserve"> 00:00:56,908</v>
      </c>
      <c r="I6553" t="str">
        <f>anotacoes!L6553</f>
        <v xml:space="preserve"> 00:01:41,636</v>
      </c>
      <c r="J6553" t="str">
        <f>IF(L6553="PAUSE",E6553,IF(anotacoes!G6557=conversao_anotacoes!C6553,conversao_anotacoes!C6553,conversao_anotacoes!D6553))</f>
        <v>SEDEJ</v>
      </c>
      <c r="K6553" t="str">
        <f t="shared" si="204"/>
        <v>VASYLENKO</v>
      </c>
      <c r="L6553" t="str">
        <f>UPPER(anotacoes!H6553)</f>
        <v>DISPLACEMENT</v>
      </c>
      <c r="M6553" t="str">
        <f>IF(OR(L6553="ATTACK",L6553="FINTA"),"&lt;TECNICA&gt;",UPPER(anotacoes!I6553))</f>
        <v>2-3 STEP HESITANT RIGHT</v>
      </c>
      <c r="N6553" t="str">
        <f>IF(OR(L6553="ATTACK",L6553="FINTA"),UPPER(anotacoes!I6553),"")</f>
        <v/>
      </c>
      <c r="O6553" s="6" t="str">
        <f>IF(anotacoes!N6553=0,"",anotacoes!N6553)</f>
        <v/>
      </c>
      <c r="P6553" t="str">
        <f>IF(anotacoes!M6553=0,"",UPPER(anotacoes!M6553))</f>
        <v/>
      </c>
      <c r="Q6553" t="str">
        <f t="shared" si="205"/>
        <v>INSERT INTO CONVERSAO_LUTA_ACAO (cd_conversao, id_luta, sequencia, momento_inicio, momento_fim, quem_faz, quem_sofre, acao_tipo, acao, tecnica, direcao, pontuacao) VALUES (1, 95, 11, TRIM(' 00:00:56,908'), TRIM(' 00:01:41,636'), 'SEDEJ', 'VASYLENKO', 'DISPLACEMENT', '2-3 STEP HESITANT RIGHT', NULL, NULL, NULL)</v>
      </c>
      <c r="R6553" t="s">
        <v>10327</v>
      </c>
    </row>
    <row r="6554" spans="1:18" hidden="1" x14ac:dyDescent="0.25">
      <c r="A6554" s="7">
        <f>anotacoes!D6554</f>
        <v>40780</v>
      </c>
      <c r="B6554" t="str">
        <f>anotacoes!C6554</f>
        <v>WORLD CHAMPIONSHIPS PARIS 2011</v>
      </c>
      <c r="C6554" t="str">
        <f>anotacoes!E6554</f>
        <v>SEDEJ</v>
      </c>
      <c r="D6554" t="str">
        <f>anotacoes!F6554</f>
        <v>VASYLENKO</v>
      </c>
      <c r="E6554" t="s">
        <v>10325</v>
      </c>
      <c r="F6554">
        <f>anotacoes!A6554</f>
        <v>95</v>
      </c>
      <c r="G6554">
        <f>anotacoes!B6554</f>
        <v>12</v>
      </c>
      <c r="H6554" t="str">
        <f>anotacoes!K6554</f>
        <v xml:space="preserve"> 00:01:41,811</v>
      </c>
      <c r="I6554" t="str">
        <f>anotacoes!L6554</f>
        <v xml:space="preserve"> 00:01:45,012</v>
      </c>
      <c r="J6554" t="str">
        <f>IF(L6554="PAUSE",E6554,IF(anotacoes!G6558=conversao_anotacoes!C6554,conversao_anotacoes!C6554,conversao_anotacoes!D6554))</f>
        <v>SEDEJ</v>
      </c>
      <c r="K6554" t="str">
        <f t="shared" si="204"/>
        <v>VASYLENKO</v>
      </c>
      <c r="L6554" t="str">
        <f>UPPER(anotacoes!H6554)</f>
        <v>DISPLACEMENT</v>
      </c>
      <c r="M6554" t="str">
        <f>IF(OR(L6554="ATTACK",L6554="FINTA"),"&lt;TECNICA&gt;",UPPER(anotacoes!I6554))</f>
        <v>TRY TO GRIP WITH CONTACT</v>
      </c>
      <c r="N6554" t="str">
        <f>IF(OR(L6554="ATTACK",L6554="FINTA"),UPPER(anotacoes!I6554),"")</f>
        <v/>
      </c>
      <c r="O6554" s="6" t="str">
        <f>IF(anotacoes!N6554=0,"",anotacoes!N6554)</f>
        <v/>
      </c>
      <c r="P6554" t="str">
        <f>IF(anotacoes!M6554=0,"",UPPER(anotacoes!M6554))</f>
        <v/>
      </c>
      <c r="Q6554" t="str">
        <f t="shared" si="205"/>
        <v>INSERT INTO CONVERSAO_LUTA_ACAO (cd_conversao, id_luta, sequencia, momento_inicio, momento_fim, quem_faz, quem_sofre, acao_tipo, acao, tecnica, direcao, pontuacao) VALUES (1, 95, 12, TRIM(' 00:01:41,811'), TRIM(' 00:01:45,012'), 'SEDEJ', 'VASYLENKO', 'DISPLACEMENT', 'TRY TO GRIP WITH CONTACT', NULL, NULL, NULL)</v>
      </c>
      <c r="R6554" t="s">
        <v>10327</v>
      </c>
    </row>
    <row r="6555" spans="1:18" hidden="1" x14ac:dyDescent="0.25">
      <c r="A6555" s="7">
        <f>anotacoes!D6555</f>
        <v>40780</v>
      </c>
      <c r="B6555" t="str">
        <f>anotacoes!C6555</f>
        <v>WORLD CHAMPIONSHIPS PARIS 2011</v>
      </c>
      <c r="C6555" t="str">
        <f>anotacoes!E6555</f>
        <v>SEDEJ</v>
      </c>
      <c r="D6555" t="str">
        <f>anotacoes!F6555</f>
        <v>VASYLENKO</v>
      </c>
      <c r="E6555" t="s">
        <v>10325</v>
      </c>
      <c r="F6555">
        <f>anotacoes!A6555</f>
        <v>95</v>
      </c>
      <c r="G6555">
        <f>anotacoes!B6555</f>
        <v>13</v>
      </c>
      <c r="H6555" t="str">
        <f>anotacoes!K6555</f>
        <v xml:space="preserve"> 00:01:45,184</v>
      </c>
      <c r="I6555" t="str">
        <f>anotacoes!L6555</f>
        <v xml:space="preserve"> 00:01:47,688</v>
      </c>
      <c r="J6555" t="str">
        <f>IF(L6555="PAUSE",E6555,IF(anotacoes!G6559=conversao_anotacoes!C6555,conversao_anotacoes!C6555,conversao_anotacoes!D6555))</f>
        <v>SEDEJ</v>
      </c>
      <c r="K6555" t="str">
        <f t="shared" si="204"/>
        <v>VASYLENKO</v>
      </c>
      <c r="L6555" t="str">
        <f>UPPER(anotacoes!H6555)</f>
        <v>GRIP TIME</v>
      </c>
      <c r="M6555" t="str">
        <f>IF(OR(L6555="ATTACK",L6555="FINTA"),"&lt;TECNICA&gt;",UPPER(anotacoes!I6555))</f>
        <v>LEFT COLLAR</v>
      </c>
      <c r="N6555" t="str">
        <f>IF(OR(L6555="ATTACK",L6555="FINTA"),UPPER(anotacoes!I6555),"")</f>
        <v/>
      </c>
      <c r="O6555" s="6" t="str">
        <f>IF(anotacoes!N6555=0,"",anotacoes!N6555)</f>
        <v/>
      </c>
      <c r="P6555" t="str">
        <f>IF(anotacoes!M6555=0,"",UPPER(anotacoes!M6555))</f>
        <v/>
      </c>
      <c r="Q6555" t="str">
        <f t="shared" si="205"/>
        <v>INSERT INTO CONVERSAO_LUTA_ACAO (cd_conversao, id_luta, sequencia, momento_inicio, momento_fim, quem_faz, quem_sofre, acao_tipo, acao, tecnica, direcao, pontuacao) VALUES (1, 95, 13, TRIM(' 00:01:45,184'), TRIM(' 00:01:47,688'), 'SEDEJ', 'VASYLENKO', 'GRIP TIME', 'LEFT COLLAR', NULL, NULL, NULL)</v>
      </c>
      <c r="R6555" t="s">
        <v>10327</v>
      </c>
    </row>
    <row r="6556" spans="1:18" hidden="1" x14ac:dyDescent="0.25">
      <c r="A6556" s="7">
        <f>anotacoes!D6556</f>
        <v>40780</v>
      </c>
      <c r="B6556" t="str">
        <f>anotacoes!C6556</f>
        <v>WORLD CHAMPIONSHIPS PARIS 2011</v>
      </c>
      <c r="C6556" t="str">
        <f>anotacoes!E6556</f>
        <v>SEDEJ</v>
      </c>
      <c r="D6556" t="str">
        <f>anotacoes!F6556</f>
        <v>VASYLENKO</v>
      </c>
      <c r="E6556" t="s">
        <v>10325</v>
      </c>
      <c r="F6556">
        <f>anotacoes!A6556</f>
        <v>95</v>
      </c>
      <c r="G6556">
        <f>anotacoes!B6556</f>
        <v>14</v>
      </c>
      <c r="H6556" t="str">
        <f>anotacoes!K6556</f>
        <v xml:space="preserve"> 00:01:47,688</v>
      </c>
      <c r="I6556" t="str">
        <f>anotacoes!L6556</f>
        <v xml:space="preserve"> 00:01:48,767</v>
      </c>
      <c r="J6556" t="str">
        <f>IF(L6556="PAUSE",E6556,IF(anotacoes!G6560=conversao_anotacoes!C6556,conversao_anotacoes!C6556,conversao_anotacoes!D6556))</f>
        <v>SEDEJ</v>
      </c>
      <c r="K6556" t="str">
        <f t="shared" si="204"/>
        <v>VASYLENKO</v>
      </c>
      <c r="L6556" t="str">
        <f>UPPER(anotacoes!H6556)</f>
        <v>ATTACK</v>
      </c>
      <c r="M6556" t="str">
        <f>IF(OR(L6556="ATTACK",L6556="FINTA"),"&lt;TECNICA&gt;",UPPER(anotacoes!I6556))</f>
        <v>&lt;TECNICA&gt;</v>
      </c>
      <c r="N6556" t="str">
        <f>IF(OR(L6556="ATTACK",L6556="FINTA"),UPPER(anotacoes!I6556),"")</f>
        <v>HARAI GOSHI</v>
      </c>
      <c r="O6556" s="6">
        <f>IF(anotacoes!N6556=0,"",anotacoes!N6556)</f>
        <v>6</v>
      </c>
      <c r="P6556" t="str">
        <f>IF(anotacoes!M6556=0,"",UPPER(anotacoes!M6556))</f>
        <v/>
      </c>
      <c r="Q6556" t="str">
        <f t="shared" si="205"/>
        <v>INSERT INTO CONVERSAO_LUTA_ACAO (cd_conversao, id_luta, sequencia, momento_inicio, momento_fim, quem_faz, quem_sofre, acao_tipo, acao, tecnica, direcao, pontuacao) VALUES (1, 95, 14, TRIM(' 00:01:47,688'), TRIM(' 00:01:48,767'), 'SEDEJ', 'VASYLENKO', 'ATTACK', '&lt;TECNICA&gt;', 'HARAI GOSHI', 6, NULL)</v>
      </c>
      <c r="R6556" t="s">
        <v>10327</v>
      </c>
    </row>
    <row r="6557" spans="1:18" hidden="1" x14ac:dyDescent="0.25">
      <c r="A6557" s="7">
        <f>anotacoes!D6557</f>
        <v>40780</v>
      </c>
      <c r="B6557" t="str">
        <f>anotacoes!C6557</f>
        <v>WORLD CHAMPIONSHIPS PARIS 2011</v>
      </c>
      <c r="C6557" t="str">
        <f>anotacoes!E6557</f>
        <v>SEDEJ</v>
      </c>
      <c r="D6557" t="str">
        <f>anotacoes!F6557</f>
        <v>VASYLENKO</v>
      </c>
      <c r="E6557" t="s">
        <v>10325</v>
      </c>
      <c r="F6557">
        <f>anotacoes!A6557</f>
        <v>95</v>
      </c>
      <c r="G6557">
        <f>anotacoes!B6557</f>
        <v>15</v>
      </c>
      <c r="H6557" t="str">
        <f>anotacoes!K6557</f>
        <v xml:space="preserve"> 00:01:48,939</v>
      </c>
      <c r="I6557" t="str">
        <f>anotacoes!L6557</f>
        <v xml:space="preserve"> 00:01:55,483</v>
      </c>
      <c r="J6557" t="str">
        <f>IF(L6557="PAUSE",E6557,IF(anotacoes!G6561=conversao_anotacoes!C6557,conversao_anotacoes!C6557,conversao_anotacoes!D6557))</f>
        <v>&lt;ARBITRO_DESCONHECIDO&gt;</v>
      </c>
      <c r="K6557" t="str">
        <f t="shared" si="204"/>
        <v/>
      </c>
      <c r="L6557" t="str">
        <f>UPPER(anotacoes!H6557)</f>
        <v>PAUSE</v>
      </c>
      <c r="M6557" t="str">
        <f>IF(OR(L6557="ATTACK",L6557="FINTA"),"&lt;TECNICA&gt;",UPPER(anotacoes!I6557))</f>
        <v>&lt;NAO_CLASSIFICADO&gt;</v>
      </c>
      <c r="N6557" t="str">
        <f>IF(OR(L6557="ATTACK",L6557="FINTA"),UPPER(anotacoes!I6557),"")</f>
        <v/>
      </c>
      <c r="O6557" s="6" t="str">
        <f>IF(anotacoes!N6557=0,"",anotacoes!N6557)</f>
        <v/>
      </c>
      <c r="P6557" t="str">
        <f>IF(anotacoes!M6557=0,"",UPPER(anotacoes!M6557))</f>
        <v/>
      </c>
      <c r="Q6557" t="str">
        <f t="shared" si="205"/>
        <v>INSERT INTO CONVERSAO_LUTA_ACAO (cd_conversao, id_luta, sequencia, momento_inicio, momento_fim, quem_faz, quem_sofre, acao_tipo, acao, tecnica, direcao, pontuacao) VALUES (1, 95, 15, TRIM(' 00:01:48,939'), TRIM(' 00:01:55,483'), '&lt;ARBITRO_DESCONHECIDO&gt;', '', 'PAUSE', '&lt;NAO_CLASSIFICADO&gt;', NULL, NULL, NULL)</v>
      </c>
      <c r="R6557" t="s">
        <v>10327</v>
      </c>
    </row>
    <row r="6558" spans="1:18" hidden="1" x14ac:dyDescent="0.25">
      <c r="A6558" s="7">
        <f>anotacoes!D6558</f>
        <v>40780</v>
      </c>
      <c r="B6558" t="str">
        <f>anotacoes!C6558</f>
        <v>WORLD CHAMPIONSHIPS PARIS 2011</v>
      </c>
      <c r="C6558" t="str">
        <f>anotacoes!E6558</f>
        <v>SEDEJ</v>
      </c>
      <c r="D6558" t="str">
        <f>anotacoes!F6558</f>
        <v>VASYLENKO</v>
      </c>
      <c r="E6558" t="s">
        <v>10325</v>
      </c>
      <c r="F6558">
        <f>anotacoes!A6558</f>
        <v>95</v>
      </c>
      <c r="G6558">
        <f>anotacoes!B6558</f>
        <v>16</v>
      </c>
      <c r="H6558" t="str">
        <f>anotacoes!K6558</f>
        <v xml:space="preserve"> 00:01:55,690</v>
      </c>
      <c r="I6558" t="str">
        <f>anotacoes!L6558</f>
        <v xml:space="preserve"> 00:01:59,658</v>
      </c>
      <c r="J6558" t="str">
        <f>IF(L6558="PAUSE",E6558,IF(anotacoes!G6562=conversao_anotacoes!C6558,conversao_anotacoes!C6558,conversao_anotacoes!D6558))</f>
        <v>SEDEJ</v>
      </c>
      <c r="K6558" t="str">
        <f t="shared" si="204"/>
        <v>VASYLENKO</v>
      </c>
      <c r="L6558" t="str">
        <f>UPPER(anotacoes!H6558)</f>
        <v>DISPLACEMENT</v>
      </c>
      <c r="M6558" t="str">
        <f>IF(OR(L6558="ATTACK",L6558="FINTA"),"&lt;TECNICA&gt;",UPPER(anotacoes!I6558))</f>
        <v>2-3 STEP HESITANT RIGHT</v>
      </c>
      <c r="N6558" t="str">
        <f>IF(OR(L6558="ATTACK",L6558="FINTA"),UPPER(anotacoes!I6558),"")</f>
        <v/>
      </c>
      <c r="O6558" s="6" t="str">
        <f>IF(anotacoes!N6558=0,"",anotacoes!N6558)</f>
        <v/>
      </c>
      <c r="P6558" t="str">
        <f>IF(anotacoes!M6558=0,"",UPPER(anotacoes!M6558))</f>
        <v/>
      </c>
      <c r="Q6558" t="str">
        <f t="shared" si="205"/>
        <v>INSERT INTO CONVERSAO_LUTA_ACAO (cd_conversao, id_luta, sequencia, momento_inicio, momento_fim, quem_faz, quem_sofre, acao_tipo, acao, tecnica, direcao, pontuacao) VALUES (1, 95, 16, TRIM(' 00:01:55,690'), TRIM(' 00:01:59,658'), 'SEDEJ', 'VASYLENKO', 'DISPLACEMENT', '2-3 STEP HESITANT RIGHT', NULL, NULL, NULL)</v>
      </c>
      <c r="R6558" t="s">
        <v>10327</v>
      </c>
    </row>
    <row r="6559" spans="1:18" hidden="1" x14ac:dyDescent="0.25">
      <c r="A6559" s="7">
        <f>anotacoes!D6559</f>
        <v>40780</v>
      </c>
      <c r="B6559" t="str">
        <f>anotacoes!C6559</f>
        <v>WORLD CHAMPIONSHIPS PARIS 2011</v>
      </c>
      <c r="C6559" t="str">
        <f>anotacoes!E6559</f>
        <v>SEDEJ</v>
      </c>
      <c r="D6559" t="str">
        <f>anotacoes!F6559</f>
        <v>VASYLENKO</v>
      </c>
      <c r="E6559" t="s">
        <v>10325</v>
      </c>
      <c r="F6559">
        <f>anotacoes!A6559</f>
        <v>95</v>
      </c>
      <c r="G6559">
        <f>anotacoes!B6559</f>
        <v>17</v>
      </c>
      <c r="H6559" t="str">
        <f>anotacoes!K6559</f>
        <v xml:space="preserve"> 00:01:59,838</v>
      </c>
      <c r="I6559" t="str">
        <f>anotacoes!L6559</f>
        <v xml:space="preserve"> 00:02:03,992</v>
      </c>
      <c r="J6559" t="str">
        <f>IF(L6559="PAUSE",E6559,IF(anotacoes!G6563=conversao_anotacoes!C6559,conversao_anotacoes!C6559,conversao_anotacoes!D6559))</f>
        <v>SEDEJ</v>
      </c>
      <c r="K6559" t="str">
        <f t="shared" si="204"/>
        <v>VASYLENKO</v>
      </c>
      <c r="L6559" t="str">
        <f>UPPER(anotacoes!H6559)</f>
        <v>GRIP TIME</v>
      </c>
      <c r="M6559" t="str">
        <f>IF(OR(L6559="ATTACK",L6559="FINTA"),"&lt;TECNICA&gt;",UPPER(anotacoes!I6559))</f>
        <v>RIGHT SLEEVE</v>
      </c>
      <c r="N6559" t="str">
        <f>IF(OR(L6559="ATTACK",L6559="FINTA"),UPPER(anotacoes!I6559),"")</f>
        <v/>
      </c>
      <c r="O6559" s="6" t="str">
        <f>IF(anotacoes!N6559=0,"",anotacoes!N6559)</f>
        <v/>
      </c>
      <c r="P6559" t="str">
        <f>IF(anotacoes!M6559=0,"",UPPER(anotacoes!M6559))</f>
        <v/>
      </c>
      <c r="Q6559" t="str">
        <f t="shared" si="205"/>
        <v>INSERT INTO CONVERSAO_LUTA_ACAO (cd_conversao, id_luta, sequencia, momento_inicio, momento_fim, quem_faz, quem_sofre, acao_tipo, acao, tecnica, direcao, pontuacao) VALUES (1, 95, 17, TRIM(' 00:01:59,838'), TRIM(' 00:02:03,992'), 'SEDEJ', 'VASYLENKO', 'GRIP TIME', 'RIGHT SLEEVE', NULL, NULL, NULL)</v>
      </c>
      <c r="R6559" t="s">
        <v>10327</v>
      </c>
    </row>
    <row r="6560" spans="1:18" hidden="1" x14ac:dyDescent="0.25">
      <c r="A6560" s="7">
        <f>anotacoes!D6560</f>
        <v>40780</v>
      </c>
      <c r="B6560" t="str">
        <f>anotacoes!C6560</f>
        <v>WORLD CHAMPIONSHIPS PARIS 2011</v>
      </c>
      <c r="C6560" t="str">
        <f>anotacoes!E6560</f>
        <v>SEDEJ</v>
      </c>
      <c r="D6560" t="str">
        <f>anotacoes!F6560</f>
        <v>VASYLENKO</v>
      </c>
      <c r="E6560" t="s">
        <v>10325</v>
      </c>
      <c r="F6560">
        <f>anotacoes!A6560</f>
        <v>95</v>
      </c>
      <c r="G6560">
        <f>anotacoes!B6560</f>
        <v>18</v>
      </c>
      <c r="H6560" t="str">
        <f>anotacoes!K6560</f>
        <v xml:space="preserve"> 00:02:03,992</v>
      </c>
      <c r="I6560" t="str">
        <f>anotacoes!L6560</f>
        <v xml:space="preserve"> 00:02:04,966</v>
      </c>
      <c r="J6560" t="str">
        <f>IF(L6560="PAUSE",E6560,IF(anotacoes!G6564=conversao_anotacoes!C6560,conversao_anotacoes!C6560,conversao_anotacoes!D6560))</f>
        <v>SEDEJ</v>
      </c>
      <c r="K6560" t="str">
        <f t="shared" si="204"/>
        <v>VASYLENKO</v>
      </c>
      <c r="L6560" t="str">
        <f>UPPER(anotacoes!H6560)</f>
        <v>DEFENSE</v>
      </c>
      <c r="M6560" t="str">
        <f>IF(OR(L6560="ATTACK",L6560="FINTA"),"&lt;TECNICA&gt;",UPPER(anotacoes!I6560))</f>
        <v>TAE-SABAKI RIGHT INCLINED</v>
      </c>
      <c r="N6560" t="str">
        <f>IF(OR(L6560="ATTACK",L6560="FINTA"),UPPER(anotacoes!I6560),"")</f>
        <v/>
      </c>
      <c r="O6560" s="6" t="str">
        <f>IF(anotacoes!N6560=0,"",anotacoes!N6560)</f>
        <v/>
      </c>
      <c r="P6560" t="str">
        <f>IF(anotacoes!M6560=0,"",UPPER(anotacoes!M6560))</f>
        <v/>
      </c>
      <c r="Q6560" t="str">
        <f t="shared" si="205"/>
        <v>INSERT INTO CONVERSAO_LUTA_ACAO (cd_conversao, id_luta, sequencia, momento_inicio, momento_fim, quem_faz, quem_sofre, acao_tipo, acao, tecnica, direcao, pontuacao) VALUES (1, 95, 18, TRIM(' 00:02:03,992'), TRIM(' 00:02:04,966'), 'SEDEJ', 'VASYLENKO', 'DEFENSE', 'TAE-SABAKI RIGHT INCLINED', NULL, NULL, NULL)</v>
      </c>
      <c r="R6560" t="s">
        <v>10327</v>
      </c>
    </row>
    <row r="6561" spans="1:18" hidden="1" x14ac:dyDescent="0.25">
      <c r="A6561" s="7">
        <f>anotacoes!D6561</f>
        <v>40780</v>
      </c>
      <c r="B6561" t="str">
        <f>anotacoes!C6561</f>
        <v>WORLD CHAMPIONSHIPS PARIS 2011</v>
      </c>
      <c r="C6561" t="str">
        <f>anotacoes!E6561</f>
        <v>SEDEJ</v>
      </c>
      <c r="D6561" t="str">
        <f>anotacoes!F6561</f>
        <v>VASYLENKO</v>
      </c>
      <c r="E6561" t="s">
        <v>10325</v>
      </c>
      <c r="F6561">
        <f>anotacoes!A6561</f>
        <v>95</v>
      </c>
      <c r="G6561">
        <f>anotacoes!B6561</f>
        <v>19</v>
      </c>
      <c r="H6561" t="str">
        <f>anotacoes!K6561</f>
        <v xml:space="preserve"> 00:02:05,125</v>
      </c>
      <c r="I6561" t="str">
        <f>anotacoes!L6561</f>
        <v xml:space="preserve"> 00:02:15,250</v>
      </c>
      <c r="J6561" t="str">
        <f>IF(L6561="PAUSE",E6561,IF(anotacoes!G6565=conversao_anotacoes!C6561,conversao_anotacoes!C6561,conversao_anotacoes!D6561))</f>
        <v>SEDEJ</v>
      </c>
      <c r="K6561" t="str">
        <f t="shared" si="204"/>
        <v>VASYLENKO</v>
      </c>
      <c r="L6561" t="str">
        <f>UPPER(anotacoes!H6561)</f>
        <v>GROUNDWORK COMBAT</v>
      </c>
      <c r="M6561" t="str">
        <f>IF(OR(L6561="ATTACK",L6561="FINTA"),"&lt;TECNICA&gt;",UPPER(anotacoes!I6561))</f>
        <v>TRYING TO ATTACK</v>
      </c>
      <c r="N6561" t="str">
        <f>IF(OR(L6561="ATTACK",L6561="FINTA"),UPPER(anotacoes!I6561),"")</f>
        <v/>
      </c>
      <c r="O6561" s="6" t="str">
        <f>IF(anotacoes!N6561=0,"",anotacoes!N6561)</f>
        <v/>
      </c>
      <c r="P6561" t="str">
        <f>IF(anotacoes!M6561=0,"",UPPER(anotacoes!M6561))</f>
        <v/>
      </c>
      <c r="Q6561" t="str">
        <f t="shared" si="205"/>
        <v>INSERT INTO CONVERSAO_LUTA_ACAO (cd_conversao, id_luta, sequencia, momento_inicio, momento_fim, quem_faz, quem_sofre, acao_tipo, acao, tecnica, direcao, pontuacao) VALUES (1, 95, 19, TRIM(' 00:02:05,125'), TRIM(' 00:02:15,250'), 'SEDEJ', 'VASYLENKO', 'GROUNDWORK COMBAT', 'TRYING TO ATTACK', NULL, NULL, NULL)</v>
      </c>
      <c r="R6561" t="s">
        <v>10327</v>
      </c>
    </row>
    <row r="6562" spans="1:18" hidden="1" x14ac:dyDescent="0.25">
      <c r="A6562" s="7">
        <f>anotacoes!D6562</f>
        <v>40780</v>
      </c>
      <c r="B6562" t="str">
        <f>anotacoes!C6562</f>
        <v>WORLD CHAMPIONSHIPS PARIS 2011</v>
      </c>
      <c r="C6562" t="str">
        <f>anotacoes!E6562</f>
        <v>SEDEJ</v>
      </c>
      <c r="D6562" t="str">
        <f>anotacoes!F6562</f>
        <v>VASYLENKO</v>
      </c>
      <c r="E6562" t="s">
        <v>10325</v>
      </c>
      <c r="F6562">
        <f>anotacoes!A6562</f>
        <v>95</v>
      </c>
      <c r="G6562">
        <f>anotacoes!B6562</f>
        <v>20</v>
      </c>
      <c r="H6562" t="str">
        <f>anotacoes!K6562</f>
        <v xml:space="preserve"> 00:02:15,531</v>
      </c>
      <c r="I6562" t="str">
        <f>anotacoes!L6562</f>
        <v xml:space="preserve"> 00:02:20,691</v>
      </c>
      <c r="J6562" t="str">
        <f>IF(L6562="PAUSE",E6562,IF(anotacoes!G6566=conversao_anotacoes!C6562,conversao_anotacoes!C6562,conversao_anotacoes!D6562))</f>
        <v>&lt;ARBITRO_DESCONHECIDO&gt;</v>
      </c>
      <c r="K6562" t="str">
        <f t="shared" si="204"/>
        <v/>
      </c>
      <c r="L6562" t="str">
        <f>UPPER(anotacoes!H6562)</f>
        <v>PAUSE</v>
      </c>
      <c r="M6562" t="str">
        <f>IF(OR(L6562="ATTACK",L6562="FINTA"),"&lt;TECNICA&gt;",UPPER(anotacoes!I6562))</f>
        <v>&lt;NAO_CLASSIFICADO&gt;</v>
      </c>
      <c r="N6562" t="str">
        <f>IF(OR(L6562="ATTACK",L6562="FINTA"),UPPER(anotacoes!I6562),"")</f>
        <v/>
      </c>
      <c r="O6562" s="6" t="str">
        <f>IF(anotacoes!N6562=0,"",anotacoes!N6562)</f>
        <v/>
      </c>
      <c r="P6562" t="str">
        <f>IF(anotacoes!M6562=0,"",UPPER(anotacoes!M6562))</f>
        <v/>
      </c>
      <c r="Q6562" t="str">
        <f t="shared" si="205"/>
        <v>INSERT INTO CONVERSAO_LUTA_ACAO (cd_conversao, id_luta, sequencia, momento_inicio, momento_fim, quem_faz, quem_sofre, acao_tipo, acao, tecnica, direcao, pontuacao) VALUES (1, 95, 20, TRIM(' 00:02:15,531'), TRIM(' 00:02:20,691'), '&lt;ARBITRO_DESCONHECIDO&gt;', '', 'PAUSE', '&lt;NAO_CLASSIFICADO&gt;', NULL, NULL, NULL)</v>
      </c>
      <c r="R6562" t="s">
        <v>10327</v>
      </c>
    </row>
    <row r="6563" spans="1:18" hidden="1" x14ac:dyDescent="0.25">
      <c r="A6563" s="7">
        <f>anotacoes!D6563</f>
        <v>40780</v>
      </c>
      <c r="B6563" t="str">
        <f>anotacoes!C6563</f>
        <v>WORLD CHAMPIONSHIPS PARIS 2011</v>
      </c>
      <c r="C6563" t="str">
        <f>anotacoes!E6563</f>
        <v>SEDEJ</v>
      </c>
      <c r="D6563" t="str">
        <f>anotacoes!F6563</f>
        <v>VASYLENKO</v>
      </c>
      <c r="E6563" t="s">
        <v>10325</v>
      </c>
      <c r="F6563">
        <f>anotacoes!A6563</f>
        <v>95</v>
      </c>
      <c r="G6563">
        <f>anotacoes!B6563</f>
        <v>21</v>
      </c>
      <c r="H6563" t="str">
        <f>anotacoes!K6563</f>
        <v xml:space="preserve"> 00:02:20,863</v>
      </c>
      <c r="I6563" t="str">
        <f>anotacoes!L6563</f>
        <v xml:space="preserve"> 00:02:24,875</v>
      </c>
      <c r="J6563" t="str">
        <f>IF(L6563="PAUSE",E6563,IF(anotacoes!G6567=conversao_anotacoes!C6563,conversao_anotacoes!C6563,conversao_anotacoes!D6563))</f>
        <v>SEDEJ</v>
      </c>
      <c r="K6563" t="str">
        <f t="shared" si="204"/>
        <v>VASYLENKO</v>
      </c>
      <c r="L6563" t="str">
        <f>UPPER(anotacoes!H6563)</f>
        <v>DISPLACEMENT</v>
      </c>
      <c r="M6563" t="str">
        <f>IF(OR(L6563="ATTACK",L6563="FINTA"),"&lt;TECNICA&gt;",UPPER(anotacoes!I6563))</f>
        <v>2-3 STEP HESITANT RIGHT</v>
      </c>
      <c r="N6563" t="str">
        <f>IF(OR(L6563="ATTACK",L6563="FINTA"),UPPER(anotacoes!I6563),"")</f>
        <v/>
      </c>
      <c r="O6563" s="6" t="str">
        <f>IF(anotacoes!N6563=0,"",anotacoes!N6563)</f>
        <v/>
      </c>
      <c r="P6563" t="str">
        <f>IF(anotacoes!M6563=0,"",UPPER(anotacoes!M6563))</f>
        <v/>
      </c>
      <c r="Q6563" t="str">
        <f t="shared" si="205"/>
        <v>INSERT INTO CONVERSAO_LUTA_ACAO (cd_conversao, id_luta, sequencia, momento_inicio, momento_fim, quem_faz, quem_sofre, acao_tipo, acao, tecnica, direcao, pontuacao) VALUES (1, 95, 21, TRIM(' 00:02:20,863'), TRIM(' 00:02:24,875'), 'SEDEJ', 'VASYLENKO', 'DISPLACEMENT', '2-3 STEP HESITANT RIGHT', NULL, NULL, NULL)</v>
      </c>
      <c r="R6563" t="s">
        <v>10327</v>
      </c>
    </row>
    <row r="6564" spans="1:18" hidden="1" x14ac:dyDescent="0.25">
      <c r="A6564" s="7">
        <f>anotacoes!D6564</f>
        <v>40780</v>
      </c>
      <c r="B6564" t="str">
        <f>anotacoes!C6564</f>
        <v>WORLD CHAMPIONSHIPS PARIS 2011</v>
      </c>
      <c r="C6564" t="str">
        <f>anotacoes!E6564</f>
        <v>SEDEJ</v>
      </c>
      <c r="D6564" t="str">
        <f>anotacoes!F6564</f>
        <v>VASYLENKO</v>
      </c>
      <c r="E6564" t="s">
        <v>10325</v>
      </c>
      <c r="F6564">
        <f>anotacoes!A6564</f>
        <v>95</v>
      </c>
      <c r="G6564">
        <f>anotacoes!B6564</f>
        <v>22</v>
      </c>
      <c r="H6564" t="str">
        <f>anotacoes!K6564</f>
        <v xml:space="preserve"> 00:02:25,059</v>
      </c>
      <c r="I6564" t="str">
        <f>anotacoes!L6564</f>
        <v xml:space="preserve"> 00:02:28,364</v>
      </c>
      <c r="J6564" t="str">
        <f>IF(L6564="PAUSE",E6564,IF(anotacoes!G6568=conversao_anotacoes!C6564,conversao_anotacoes!C6564,conversao_anotacoes!D6564))</f>
        <v>SEDEJ</v>
      </c>
      <c r="K6564" t="str">
        <f t="shared" si="204"/>
        <v>VASYLENKO</v>
      </c>
      <c r="L6564" t="str">
        <f>UPPER(anotacoes!H6564)</f>
        <v>GRIP TIME</v>
      </c>
      <c r="M6564" t="str">
        <f>IF(OR(L6564="ATTACK",L6564="FINTA"),"&lt;TECNICA&gt;",UPPER(anotacoes!I6564))</f>
        <v>LEFT COLLAR</v>
      </c>
      <c r="N6564" t="str">
        <f>IF(OR(L6564="ATTACK",L6564="FINTA"),UPPER(anotacoes!I6564),"")</f>
        <v/>
      </c>
      <c r="O6564" s="6" t="str">
        <f>IF(anotacoes!N6564=0,"",anotacoes!N6564)</f>
        <v/>
      </c>
      <c r="P6564" t="str">
        <f>IF(anotacoes!M6564=0,"",UPPER(anotacoes!M6564))</f>
        <v/>
      </c>
      <c r="Q6564" t="str">
        <f t="shared" si="205"/>
        <v>INSERT INTO CONVERSAO_LUTA_ACAO (cd_conversao, id_luta, sequencia, momento_inicio, momento_fim, quem_faz, quem_sofre, acao_tipo, acao, tecnica, direcao, pontuacao) VALUES (1, 95, 22, TRIM(' 00:02:25,059'), TRIM(' 00:02:28,364'), 'SEDEJ', 'VASYLENKO', 'GRIP TIME', 'LEFT COLLAR', NULL, NULL, NULL)</v>
      </c>
      <c r="R6564" t="s">
        <v>10327</v>
      </c>
    </row>
    <row r="6565" spans="1:18" hidden="1" x14ac:dyDescent="0.25">
      <c r="A6565" s="7">
        <f>anotacoes!D6565</f>
        <v>40780</v>
      </c>
      <c r="B6565" t="str">
        <f>anotacoes!C6565</f>
        <v>WORLD CHAMPIONSHIPS PARIS 2011</v>
      </c>
      <c r="C6565" t="str">
        <f>anotacoes!E6565</f>
        <v>SEDEJ</v>
      </c>
      <c r="D6565" t="str">
        <f>anotacoes!F6565</f>
        <v>VASYLENKO</v>
      </c>
      <c r="E6565" t="s">
        <v>10325</v>
      </c>
      <c r="F6565">
        <f>anotacoes!A6565</f>
        <v>95</v>
      </c>
      <c r="G6565">
        <f>anotacoes!B6565</f>
        <v>23</v>
      </c>
      <c r="H6565" t="str">
        <f>anotacoes!K6565</f>
        <v xml:space="preserve"> 00:02:28,364</v>
      </c>
      <c r="I6565" t="str">
        <f>anotacoes!L6565</f>
        <v xml:space="preserve"> 00:02:28,364</v>
      </c>
      <c r="J6565" t="str">
        <f>IF(L6565="PAUSE",E6565,IF(anotacoes!G6569=conversao_anotacoes!C6565,conversao_anotacoes!C6565,conversao_anotacoes!D6565))</f>
        <v>SEDEJ</v>
      </c>
      <c r="K6565" t="str">
        <f t="shared" si="204"/>
        <v>VASYLENKO</v>
      </c>
      <c r="L6565" t="str">
        <f>UPPER(anotacoes!H6565)</f>
        <v>DEFENSE</v>
      </c>
      <c r="M6565" t="str">
        <f>IF(OR(L6565="ATTACK",L6565="FINTA"),"&lt;TECNICA&gt;",UPPER(anotacoes!I6565))</f>
        <v>TAE-SABAKI RIGHT INCLINED</v>
      </c>
      <c r="N6565" t="str">
        <f>IF(OR(L6565="ATTACK",L6565="FINTA"),UPPER(anotacoes!I6565),"")</f>
        <v/>
      </c>
      <c r="O6565" s="6" t="str">
        <f>IF(anotacoes!N6565=0,"",anotacoes!N6565)</f>
        <v/>
      </c>
      <c r="P6565" t="str">
        <f>IF(anotacoes!M6565=0,"",UPPER(anotacoes!M6565))</f>
        <v/>
      </c>
      <c r="Q6565" t="str">
        <f t="shared" si="205"/>
        <v>INSERT INTO CONVERSAO_LUTA_ACAO (cd_conversao, id_luta, sequencia, momento_inicio, momento_fim, quem_faz, quem_sofre, acao_tipo, acao, tecnica, direcao, pontuacao) VALUES (1, 95, 23, TRIM(' 00:02:28,364'), TRIM(' 00:02:28,364'), 'SEDEJ', 'VASYLENKO', 'DEFENSE', 'TAE-SABAKI RIGHT INCLINED', NULL, NULL, NULL)</v>
      </c>
      <c r="R6565" t="s">
        <v>10327</v>
      </c>
    </row>
    <row r="6566" spans="1:18" hidden="1" x14ac:dyDescent="0.25">
      <c r="A6566" s="7">
        <f>anotacoes!D6566</f>
        <v>40780</v>
      </c>
      <c r="B6566" t="str">
        <f>anotacoes!C6566</f>
        <v>WORLD CHAMPIONSHIPS PARIS 2011</v>
      </c>
      <c r="C6566" t="str">
        <f>anotacoes!E6566</f>
        <v>SEDEJ</v>
      </c>
      <c r="D6566" t="str">
        <f>anotacoes!F6566</f>
        <v>VASYLENKO</v>
      </c>
      <c r="E6566" t="s">
        <v>10325</v>
      </c>
      <c r="F6566">
        <f>anotacoes!A6566</f>
        <v>95</v>
      </c>
      <c r="G6566">
        <f>anotacoes!B6566</f>
        <v>24</v>
      </c>
      <c r="H6566" t="str">
        <f>anotacoes!K6566</f>
        <v xml:space="preserve"> 00:02:28,364</v>
      </c>
      <c r="I6566" t="str">
        <f>anotacoes!L6566</f>
        <v xml:space="preserve"> 00:03:22,620</v>
      </c>
      <c r="J6566" t="str">
        <f>IF(L6566="PAUSE",E6566,IF(anotacoes!G6570=conversao_anotacoes!C6566,conversao_anotacoes!C6566,conversao_anotacoes!D6566))</f>
        <v>SEDEJ</v>
      </c>
      <c r="K6566" t="str">
        <f t="shared" si="204"/>
        <v>VASYLENKO</v>
      </c>
      <c r="L6566" t="str">
        <f>UPPER(anotacoes!H6566)</f>
        <v>GROUNDWORK COMBAT</v>
      </c>
      <c r="M6566" t="str">
        <f>IF(OR(L6566="ATTACK",L6566="FINTA"),"&lt;TECNICA&gt;",UPPER(anotacoes!I6566))</f>
        <v>TRYING TO ATTACK</v>
      </c>
      <c r="N6566" t="str">
        <f>IF(OR(L6566="ATTACK",L6566="FINTA"),UPPER(anotacoes!I6566),"")</f>
        <v/>
      </c>
      <c r="O6566" s="6" t="str">
        <f>IF(anotacoes!N6566=0,"",anotacoes!N6566)</f>
        <v/>
      </c>
      <c r="P6566" t="str">
        <f>IF(anotacoes!M6566=0,"",UPPER(anotacoes!M6566))</f>
        <v/>
      </c>
      <c r="Q6566" t="str">
        <f t="shared" si="205"/>
        <v>INSERT INTO CONVERSAO_LUTA_ACAO (cd_conversao, id_luta, sequencia, momento_inicio, momento_fim, quem_faz, quem_sofre, acao_tipo, acao, tecnica, direcao, pontuacao) VALUES (1, 95, 24, TRIM(' 00:02:28,364'), TRIM(' 00:03:22,620'), 'SEDEJ', 'VASYLENKO', 'GROUNDWORK COMBAT', 'TRYING TO ATTACK', NULL, NULL, NULL)</v>
      </c>
      <c r="R6566" t="s">
        <v>10327</v>
      </c>
    </row>
    <row r="6567" spans="1:18" hidden="1" x14ac:dyDescent="0.25">
      <c r="A6567" s="7">
        <f>anotacoes!D6567</f>
        <v>40780</v>
      </c>
      <c r="B6567" t="str">
        <f>anotacoes!C6567</f>
        <v>WORLD CHAMPIONSHIPS PARIS 2011</v>
      </c>
      <c r="C6567" t="str">
        <f>anotacoes!E6567</f>
        <v>SEDEJ</v>
      </c>
      <c r="D6567" t="str">
        <f>anotacoes!F6567</f>
        <v>VASYLENKO</v>
      </c>
      <c r="E6567" t="s">
        <v>10325</v>
      </c>
      <c r="F6567">
        <f>anotacoes!A6567</f>
        <v>95</v>
      </c>
      <c r="G6567">
        <f>anotacoes!B6567</f>
        <v>25</v>
      </c>
      <c r="H6567" t="str">
        <f>anotacoes!K6567</f>
        <v xml:space="preserve"> 00:03:22,808</v>
      </c>
      <c r="I6567" t="str">
        <f>anotacoes!L6567</f>
        <v xml:space="preserve"> 00:03:30,652</v>
      </c>
      <c r="J6567" t="str">
        <f>IF(L6567="PAUSE",E6567,IF(anotacoes!G6571=conversao_anotacoes!C6567,conversao_anotacoes!C6567,conversao_anotacoes!D6567))</f>
        <v>&lt;ARBITRO_DESCONHECIDO&gt;</v>
      </c>
      <c r="K6567" t="str">
        <f t="shared" si="204"/>
        <v/>
      </c>
      <c r="L6567" t="str">
        <f>UPPER(anotacoes!H6567)</f>
        <v>PAUSE</v>
      </c>
      <c r="M6567" t="str">
        <f>IF(OR(L6567="ATTACK",L6567="FINTA"),"&lt;TECNICA&gt;",UPPER(anotacoes!I6567))</f>
        <v>&lt;NAO_CLASSIFICADO&gt;</v>
      </c>
      <c r="N6567" t="str">
        <f>IF(OR(L6567="ATTACK",L6567="FINTA"),UPPER(anotacoes!I6567),"")</f>
        <v/>
      </c>
      <c r="O6567" s="6" t="str">
        <f>IF(anotacoes!N6567=0,"",anotacoes!N6567)</f>
        <v/>
      </c>
      <c r="P6567" t="str">
        <f>IF(anotacoes!M6567=0,"",UPPER(anotacoes!M6567))</f>
        <v/>
      </c>
      <c r="Q6567" t="str">
        <f t="shared" si="205"/>
        <v>INSERT INTO CONVERSAO_LUTA_ACAO (cd_conversao, id_luta, sequencia, momento_inicio, momento_fim, quem_faz, quem_sofre, acao_tipo, acao, tecnica, direcao, pontuacao) VALUES (1, 95, 25, TRIM(' 00:03:22,808'), TRIM(' 00:03:30,652'), '&lt;ARBITRO_DESCONHECIDO&gt;', '', 'PAUSE', '&lt;NAO_CLASSIFICADO&gt;', NULL, NULL, NULL)</v>
      </c>
      <c r="R6567" t="s">
        <v>10327</v>
      </c>
    </row>
    <row r="6568" spans="1:18" hidden="1" x14ac:dyDescent="0.25">
      <c r="A6568" s="7">
        <f>anotacoes!D6568</f>
        <v>40780</v>
      </c>
      <c r="B6568" t="str">
        <f>anotacoes!C6568</f>
        <v>WORLD CHAMPIONSHIPS PARIS 2011</v>
      </c>
      <c r="C6568" t="str">
        <f>anotacoes!E6568</f>
        <v>SEDEJ</v>
      </c>
      <c r="D6568" t="str">
        <f>anotacoes!F6568</f>
        <v>VASYLENKO</v>
      </c>
      <c r="E6568" t="s">
        <v>10325</v>
      </c>
      <c r="F6568">
        <f>anotacoes!A6568</f>
        <v>95</v>
      </c>
      <c r="G6568">
        <f>anotacoes!B6568</f>
        <v>26</v>
      </c>
      <c r="H6568" t="str">
        <f>anotacoes!K6568</f>
        <v xml:space="preserve"> 00:03:30,824</v>
      </c>
      <c r="I6568" t="str">
        <f>anotacoes!L6568</f>
        <v xml:space="preserve"> 00:03:33,837</v>
      </c>
      <c r="J6568" t="str">
        <f>IF(L6568="PAUSE",E6568,IF(anotacoes!G6572=conversao_anotacoes!C6568,conversao_anotacoes!C6568,conversao_anotacoes!D6568))</f>
        <v>SEDEJ</v>
      </c>
      <c r="K6568" t="str">
        <f t="shared" si="204"/>
        <v>VASYLENKO</v>
      </c>
      <c r="L6568" t="str">
        <f>UPPER(anotacoes!H6568)</f>
        <v>DISPLACEMENT</v>
      </c>
      <c r="M6568" t="str">
        <f>IF(OR(L6568="ATTACK",L6568="FINTA"),"&lt;TECNICA&gt;",UPPER(anotacoes!I6568))</f>
        <v>2-3 STEP HESITANT RIGHT</v>
      </c>
      <c r="N6568" t="str">
        <f>IF(OR(L6568="ATTACK",L6568="FINTA"),UPPER(anotacoes!I6568),"")</f>
        <v/>
      </c>
      <c r="O6568" s="6" t="str">
        <f>IF(anotacoes!N6568=0,"",anotacoes!N6568)</f>
        <v/>
      </c>
      <c r="P6568" t="str">
        <f>IF(anotacoes!M6568=0,"",UPPER(anotacoes!M6568))</f>
        <v/>
      </c>
      <c r="Q6568" t="str">
        <f t="shared" si="205"/>
        <v>INSERT INTO CONVERSAO_LUTA_ACAO (cd_conversao, id_luta, sequencia, momento_inicio, momento_fim, quem_faz, quem_sofre, acao_tipo, acao, tecnica, direcao, pontuacao) VALUES (1, 95, 26, TRIM(' 00:03:30,824'), TRIM(' 00:03:33,837'), 'SEDEJ', 'VASYLENKO', 'DISPLACEMENT', '2-3 STEP HESITANT RIGHT', NULL, NULL, NULL)</v>
      </c>
      <c r="R6568" t="s">
        <v>10327</v>
      </c>
    </row>
    <row r="6569" spans="1:18" hidden="1" x14ac:dyDescent="0.25">
      <c r="A6569" s="7">
        <f>anotacoes!D6569</f>
        <v>40780</v>
      </c>
      <c r="B6569" t="str">
        <f>anotacoes!C6569</f>
        <v>WORLD CHAMPIONSHIPS PARIS 2011</v>
      </c>
      <c r="C6569" t="str">
        <f>anotacoes!E6569</f>
        <v>SEDEJ</v>
      </c>
      <c r="D6569" t="str">
        <f>anotacoes!F6569</f>
        <v>VASYLENKO</v>
      </c>
      <c r="E6569" t="s">
        <v>10325</v>
      </c>
      <c r="F6569">
        <f>anotacoes!A6569</f>
        <v>95</v>
      </c>
      <c r="G6569">
        <f>anotacoes!B6569</f>
        <v>27</v>
      </c>
      <c r="H6569" t="str">
        <f>anotacoes!K6569</f>
        <v xml:space="preserve"> 00:03:33,837</v>
      </c>
      <c r="I6569" t="str">
        <f>anotacoes!L6569</f>
        <v xml:space="preserve"> 00:03:45,083</v>
      </c>
      <c r="J6569" t="str">
        <f>IF(L6569="PAUSE",E6569,IF(anotacoes!G6573=conversao_anotacoes!C6569,conversao_anotacoes!C6569,conversao_anotacoes!D6569))</f>
        <v>SEDEJ</v>
      </c>
      <c r="K6569" t="str">
        <f t="shared" si="204"/>
        <v>VASYLENKO</v>
      </c>
      <c r="L6569" t="str">
        <f>UPPER(anotacoes!H6569)</f>
        <v>GRIP TIME</v>
      </c>
      <c r="M6569" t="str">
        <f>IF(OR(L6569="ATTACK",L6569="FINTA"),"&lt;TECNICA&gt;",UPPER(anotacoes!I6569))</f>
        <v>RIGHT SLEEVE LEFT SLEEVE</v>
      </c>
      <c r="N6569" t="str">
        <f>IF(OR(L6569="ATTACK",L6569="FINTA"),UPPER(anotacoes!I6569),"")</f>
        <v/>
      </c>
      <c r="O6569" s="6" t="str">
        <f>IF(anotacoes!N6569=0,"",anotacoes!N6569)</f>
        <v/>
      </c>
      <c r="P6569" t="str">
        <f>IF(anotacoes!M6569=0,"",UPPER(anotacoes!M6569))</f>
        <v/>
      </c>
      <c r="Q6569" t="str">
        <f t="shared" si="205"/>
        <v>INSERT INTO CONVERSAO_LUTA_ACAO (cd_conversao, id_luta, sequencia, momento_inicio, momento_fim, quem_faz, quem_sofre, acao_tipo, acao, tecnica, direcao, pontuacao) VALUES (1, 95, 27, TRIM(' 00:03:33,837'), TRIM(' 00:03:45,083'), 'SEDEJ', 'VASYLENKO', 'GRIP TIME', 'RIGHT SLEEVE LEFT SLEEVE', NULL, NULL, NULL)</v>
      </c>
      <c r="R6569" t="s">
        <v>10327</v>
      </c>
    </row>
    <row r="6570" spans="1:18" hidden="1" x14ac:dyDescent="0.25">
      <c r="A6570" s="7">
        <f>anotacoes!D6570</f>
        <v>40780</v>
      </c>
      <c r="B6570" t="str">
        <f>anotacoes!C6570</f>
        <v>WORLD CHAMPIONSHIPS PARIS 2011</v>
      </c>
      <c r="C6570" t="str">
        <f>anotacoes!E6570</f>
        <v>SEDEJ</v>
      </c>
      <c r="D6570" t="str">
        <f>anotacoes!F6570</f>
        <v>VASYLENKO</v>
      </c>
      <c r="E6570" t="s">
        <v>10325</v>
      </c>
      <c r="F6570">
        <f>anotacoes!A6570</f>
        <v>95</v>
      </c>
      <c r="G6570">
        <f>anotacoes!B6570</f>
        <v>28</v>
      </c>
      <c r="H6570" t="str">
        <f>anotacoes!K6570</f>
        <v xml:space="preserve"> 00:03:45,277</v>
      </c>
      <c r="I6570" t="str">
        <f>anotacoes!L6570</f>
        <v xml:space="preserve"> 00:03:55,472</v>
      </c>
      <c r="J6570" t="str">
        <f>IF(L6570="PAUSE",E6570,IF(anotacoes!G6574=conversao_anotacoes!C6570,conversao_anotacoes!C6570,conversao_anotacoes!D6570))</f>
        <v>SEDEJ</v>
      </c>
      <c r="K6570" t="str">
        <f t="shared" si="204"/>
        <v>VASYLENKO</v>
      </c>
      <c r="L6570" t="str">
        <f>UPPER(anotacoes!H6570)</f>
        <v>DISPLACEMENT</v>
      </c>
      <c r="M6570" t="str">
        <f>IF(OR(L6570="ATTACK",L6570="FINTA"),"&lt;TECNICA&gt;",UPPER(anotacoes!I6570))</f>
        <v>TRY TO GRIP WITH CONTACT</v>
      </c>
      <c r="N6570" t="str">
        <f>IF(OR(L6570="ATTACK",L6570="FINTA"),UPPER(anotacoes!I6570),"")</f>
        <v/>
      </c>
      <c r="O6570" s="6" t="str">
        <f>IF(anotacoes!N6570=0,"",anotacoes!N6570)</f>
        <v/>
      </c>
      <c r="P6570" t="str">
        <f>IF(anotacoes!M6570=0,"",UPPER(anotacoes!M6570))</f>
        <v/>
      </c>
      <c r="Q6570" t="str">
        <f t="shared" si="205"/>
        <v>INSERT INTO CONVERSAO_LUTA_ACAO (cd_conversao, id_luta, sequencia, momento_inicio, momento_fim, quem_faz, quem_sofre, acao_tipo, acao, tecnica, direcao, pontuacao) VALUES (1, 95, 28, TRIM(' 00:03:45,277'), TRIM(' 00:03:55,472'), 'SEDEJ', 'VASYLENKO', 'DISPLACEMENT', 'TRY TO GRIP WITH CONTACT', NULL, NULL, NULL)</v>
      </c>
      <c r="R6570" t="s">
        <v>10327</v>
      </c>
    </row>
    <row r="6571" spans="1:18" hidden="1" x14ac:dyDescent="0.25">
      <c r="A6571" s="7">
        <f>anotacoes!D6571</f>
        <v>40780</v>
      </c>
      <c r="B6571" t="str">
        <f>anotacoes!C6571</f>
        <v>WORLD CHAMPIONSHIPS PARIS 2011</v>
      </c>
      <c r="C6571" t="str">
        <f>anotacoes!E6571</f>
        <v>SEDEJ</v>
      </c>
      <c r="D6571" t="str">
        <f>anotacoes!F6571</f>
        <v>VASYLENKO</v>
      </c>
      <c r="E6571" t="s">
        <v>10325</v>
      </c>
      <c r="F6571">
        <f>anotacoes!A6571</f>
        <v>95</v>
      </c>
      <c r="G6571">
        <f>anotacoes!B6571</f>
        <v>29</v>
      </c>
      <c r="H6571" t="str">
        <f>anotacoes!K6571</f>
        <v xml:space="preserve"> 00:03:55,654</v>
      </c>
      <c r="I6571" t="str">
        <f>anotacoes!L6571</f>
        <v xml:space="preserve"> 00:03:57,393</v>
      </c>
      <c r="J6571" t="str">
        <f>IF(L6571="PAUSE",E6571,IF(anotacoes!G6575=conversao_anotacoes!C6571,conversao_anotacoes!C6571,conversao_anotacoes!D6571))</f>
        <v>SEDEJ</v>
      </c>
      <c r="K6571" t="str">
        <f t="shared" si="204"/>
        <v>VASYLENKO</v>
      </c>
      <c r="L6571" t="str">
        <f>UPPER(anotacoes!H6571)</f>
        <v>ATTACK</v>
      </c>
      <c r="M6571" t="str">
        <f>IF(OR(L6571="ATTACK",L6571="FINTA"),"&lt;TECNICA&gt;",UPPER(anotacoes!I6571))</f>
        <v>&lt;TECNICA&gt;</v>
      </c>
      <c r="N6571" t="str">
        <f>IF(OR(L6571="ATTACK",L6571="FINTA"),UPPER(anotacoes!I6571),"")</f>
        <v>UCHIMATA</v>
      </c>
      <c r="O6571" s="6">
        <f>IF(anotacoes!N6571=0,"",anotacoes!N6571)</f>
        <v>6</v>
      </c>
      <c r="P6571" t="str">
        <f>IF(anotacoes!M6571=0,"",UPPER(anotacoes!M6571))</f>
        <v/>
      </c>
      <c r="Q6571" t="str">
        <f t="shared" si="205"/>
        <v>INSERT INTO CONVERSAO_LUTA_ACAO (cd_conversao, id_luta, sequencia, momento_inicio, momento_fim, quem_faz, quem_sofre, acao_tipo, acao, tecnica, direcao, pontuacao) VALUES (1, 95, 29, TRIM(' 00:03:55,654'), TRIM(' 00:03:57,393'), 'SEDEJ', 'VASYLENKO', 'ATTACK', '&lt;TECNICA&gt;', 'UCHIMATA', 6, NULL)</v>
      </c>
      <c r="R6571" t="s">
        <v>10327</v>
      </c>
    </row>
    <row r="6572" spans="1:18" hidden="1" x14ac:dyDescent="0.25">
      <c r="A6572" s="7">
        <f>anotacoes!D6572</f>
        <v>40780</v>
      </c>
      <c r="B6572" t="str">
        <f>anotacoes!C6572</f>
        <v>WORLD CHAMPIONSHIPS PARIS 2011</v>
      </c>
      <c r="C6572" t="str">
        <f>anotacoes!E6572</f>
        <v>SEDEJ</v>
      </c>
      <c r="D6572" t="str">
        <f>anotacoes!F6572</f>
        <v>VASYLENKO</v>
      </c>
      <c r="E6572" t="s">
        <v>10325</v>
      </c>
      <c r="F6572">
        <f>anotacoes!A6572</f>
        <v>95</v>
      </c>
      <c r="G6572">
        <f>anotacoes!B6572</f>
        <v>30</v>
      </c>
      <c r="H6572" t="str">
        <f>anotacoes!K6572</f>
        <v xml:space="preserve"> 00:03:57,581</v>
      </c>
      <c r="I6572" t="str">
        <f>anotacoes!L6572</f>
        <v xml:space="preserve"> 00:04:06,258</v>
      </c>
      <c r="J6572" t="str">
        <f>IF(L6572="PAUSE",E6572,IF(anotacoes!G6576=conversao_anotacoes!C6572,conversao_anotacoes!C6572,conversao_anotacoes!D6572))</f>
        <v>SEDEJ</v>
      </c>
      <c r="K6572" t="str">
        <f t="shared" si="204"/>
        <v>VASYLENKO</v>
      </c>
      <c r="L6572" t="str">
        <f>UPPER(anotacoes!H6572)</f>
        <v>GROUNDWORK COMBAT</v>
      </c>
      <c r="M6572" t="str">
        <f>IF(OR(L6572="ATTACK",L6572="FINTA"),"&lt;TECNICA&gt;",UPPER(anotacoes!I6572))</f>
        <v>DEFENSIVE POSITION</v>
      </c>
      <c r="N6572" t="str">
        <f>IF(OR(L6572="ATTACK",L6572="FINTA"),UPPER(anotacoes!I6572),"")</f>
        <v/>
      </c>
      <c r="O6572" s="6" t="str">
        <f>IF(anotacoes!N6572=0,"",anotacoes!N6572)</f>
        <v/>
      </c>
      <c r="P6572" t="str">
        <f>IF(anotacoes!M6572=0,"",UPPER(anotacoes!M6572))</f>
        <v/>
      </c>
      <c r="Q6572" t="str">
        <f t="shared" si="205"/>
        <v>INSERT INTO CONVERSAO_LUTA_ACAO (cd_conversao, id_luta, sequencia, momento_inicio, momento_fim, quem_faz, quem_sofre, acao_tipo, acao, tecnica, direcao, pontuacao) VALUES (1, 95, 30, TRIM(' 00:03:57,581'), TRIM(' 00:04:06,258'), 'SEDEJ', 'VASYLENKO', 'GROUNDWORK COMBAT', 'DEFENSIVE POSITION', NULL, NULL, NULL)</v>
      </c>
      <c r="R6572" t="s">
        <v>10327</v>
      </c>
    </row>
    <row r="6573" spans="1:18" hidden="1" x14ac:dyDescent="0.25">
      <c r="A6573" s="7">
        <f>anotacoes!D6573</f>
        <v>40780</v>
      </c>
      <c r="B6573" t="str">
        <f>anotacoes!C6573</f>
        <v>WORLD CHAMPIONSHIPS PARIS 2011</v>
      </c>
      <c r="C6573" t="str">
        <f>anotacoes!E6573</f>
        <v>SEDEJ</v>
      </c>
      <c r="D6573" t="str">
        <f>anotacoes!F6573</f>
        <v>VASYLENKO</v>
      </c>
      <c r="E6573" t="s">
        <v>10325</v>
      </c>
      <c r="F6573">
        <f>anotacoes!A6573</f>
        <v>95</v>
      </c>
      <c r="G6573">
        <f>anotacoes!B6573</f>
        <v>31</v>
      </c>
      <c r="H6573" t="str">
        <f>anotacoes!K6573</f>
        <v xml:space="preserve"> 00:04:06,468</v>
      </c>
      <c r="I6573" t="str">
        <f>anotacoes!L6573</f>
        <v xml:space="preserve"> 00:04:13,210</v>
      </c>
      <c r="J6573" t="str">
        <f>IF(L6573="PAUSE",E6573,IF(anotacoes!G6577=conversao_anotacoes!C6573,conversao_anotacoes!C6573,conversao_anotacoes!D6573))</f>
        <v>&lt;ARBITRO_DESCONHECIDO&gt;</v>
      </c>
      <c r="K6573" t="str">
        <f t="shared" si="204"/>
        <v/>
      </c>
      <c r="L6573" t="str">
        <f>UPPER(anotacoes!H6573)</f>
        <v>PAUSE</v>
      </c>
      <c r="M6573" t="str">
        <f>IF(OR(L6573="ATTACK",L6573="FINTA"),"&lt;TECNICA&gt;",UPPER(anotacoes!I6573))</f>
        <v>&lt;NAO_CLASSIFICADO&gt;</v>
      </c>
      <c r="N6573" t="str">
        <f>IF(OR(L6573="ATTACK",L6573="FINTA"),UPPER(anotacoes!I6573),"")</f>
        <v/>
      </c>
      <c r="O6573" s="6" t="str">
        <f>IF(anotacoes!N6573=0,"",anotacoes!N6573)</f>
        <v/>
      </c>
      <c r="P6573" t="str">
        <f>IF(anotacoes!M6573=0,"",UPPER(anotacoes!M6573))</f>
        <v/>
      </c>
      <c r="Q6573" t="str">
        <f t="shared" si="205"/>
        <v>INSERT INTO CONVERSAO_LUTA_ACAO (cd_conversao, id_luta, sequencia, momento_inicio, momento_fim, quem_faz, quem_sofre, acao_tipo, acao, tecnica, direcao, pontuacao) VALUES (1, 95, 31, TRIM(' 00:04:06,468'), TRIM(' 00:04:13,210'), '&lt;ARBITRO_DESCONHECIDO&gt;', '', 'PAUSE', '&lt;NAO_CLASSIFICADO&gt;', NULL, NULL, NULL)</v>
      </c>
      <c r="R6573" t="s">
        <v>10327</v>
      </c>
    </row>
    <row r="6574" spans="1:18" hidden="1" x14ac:dyDescent="0.25">
      <c r="A6574" s="7">
        <f>anotacoes!D6574</f>
        <v>40780</v>
      </c>
      <c r="B6574" t="str">
        <f>anotacoes!C6574</f>
        <v>WORLD CHAMPIONSHIPS PARIS 2011</v>
      </c>
      <c r="C6574" t="str">
        <f>anotacoes!E6574</f>
        <v>SEDEJ</v>
      </c>
      <c r="D6574" t="str">
        <f>anotacoes!F6574</f>
        <v>VASYLENKO</v>
      </c>
      <c r="E6574" t="s">
        <v>10325</v>
      </c>
      <c r="F6574">
        <f>anotacoes!A6574</f>
        <v>95</v>
      </c>
      <c r="G6574">
        <f>anotacoes!B6574</f>
        <v>32</v>
      </c>
      <c r="H6574" t="str">
        <f>anotacoes!K6574</f>
        <v xml:space="preserve"> 00:04:13,384</v>
      </c>
      <c r="I6574" t="str">
        <f>anotacoes!L6574</f>
        <v xml:space="preserve"> 00:04:16,673</v>
      </c>
      <c r="J6574" t="str">
        <f>IF(L6574="PAUSE",E6574,IF(anotacoes!G6578=conversao_anotacoes!C6574,conversao_anotacoes!C6574,conversao_anotacoes!D6574))</f>
        <v>SEDEJ</v>
      </c>
      <c r="K6574" t="str">
        <f t="shared" si="204"/>
        <v>VASYLENKO</v>
      </c>
      <c r="L6574" t="str">
        <f>UPPER(anotacoes!H6574)</f>
        <v>DISPLACEMENT</v>
      </c>
      <c r="M6574" t="str">
        <f>IF(OR(L6574="ATTACK",L6574="FINTA"),"&lt;TECNICA&gt;",UPPER(anotacoes!I6574))</f>
        <v>2-3 STEP HESITANT RIGHT</v>
      </c>
      <c r="N6574" t="str">
        <f>IF(OR(L6574="ATTACK",L6574="FINTA"),UPPER(anotacoes!I6574),"")</f>
        <v/>
      </c>
      <c r="O6574" s="6" t="str">
        <f>IF(anotacoes!N6574=0,"",anotacoes!N6574)</f>
        <v/>
      </c>
      <c r="P6574" t="str">
        <f>IF(anotacoes!M6574=0,"",UPPER(anotacoes!M6574))</f>
        <v/>
      </c>
      <c r="Q6574" t="str">
        <f t="shared" si="205"/>
        <v>INSERT INTO CONVERSAO_LUTA_ACAO (cd_conversao, id_luta, sequencia, momento_inicio, momento_fim, quem_faz, quem_sofre, acao_tipo, acao, tecnica, direcao, pontuacao) VALUES (1, 95, 32, TRIM(' 00:04:13,384'), TRIM(' 00:04:16,673'), 'SEDEJ', 'VASYLENKO', 'DISPLACEMENT', '2-3 STEP HESITANT RIGHT', NULL, NULL, NULL)</v>
      </c>
      <c r="R6574" t="s">
        <v>10327</v>
      </c>
    </row>
    <row r="6575" spans="1:18" hidden="1" x14ac:dyDescent="0.25">
      <c r="A6575" s="7">
        <f>anotacoes!D6575</f>
        <v>40780</v>
      </c>
      <c r="B6575" t="str">
        <f>anotacoes!C6575</f>
        <v>WORLD CHAMPIONSHIPS PARIS 2011</v>
      </c>
      <c r="C6575" t="str">
        <f>anotacoes!E6575</f>
        <v>SEDEJ</v>
      </c>
      <c r="D6575" t="str">
        <f>anotacoes!F6575</f>
        <v>VASYLENKO</v>
      </c>
      <c r="E6575" t="s">
        <v>10325</v>
      </c>
      <c r="F6575">
        <f>anotacoes!A6575</f>
        <v>95</v>
      </c>
      <c r="G6575">
        <f>anotacoes!B6575</f>
        <v>33</v>
      </c>
      <c r="H6575" t="str">
        <f>anotacoes!K6575</f>
        <v xml:space="preserve"> 00:04:16,833</v>
      </c>
      <c r="I6575" t="str">
        <f>anotacoes!L6575</f>
        <v xml:space="preserve"> 00:05:02,587</v>
      </c>
      <c r="J6575" t="str">
        <f>IF(L6575="PAUSE",E6575,IF(anotacoes!G6579=conversao_anotacoes!C6575,conversao_anotacoes!C6575,conversao_anotacoes!D6575))</f>
        <v>SEDEJ</v>
      </c>
      <c r="K6575" t="str">
        <f t="shared" si="204"/>
        <v>VASYLENKO</v>
      </c>
      <c r="L6575" t="str">
        <f>UPPER(anotacoes!H6575)</f>
        <v>DISPLACEMENT</v>
      </c>
      <c r="M6575" t="str">
        <f>IF(OR(L6575="ATTACK",L6575="FINTA"),"&lt;TECNICA&gt;",UPPER(anotacoes!I6575))</f>
        <v>TRY TO GRIP WITH CONTACT</v>
      </c>
      <c r="N6575" t="str">
        <f>IF(OR(L6575="ATTACK",L6575="FINTA"),UPPER(anotacoes!I6575),"")</f>
        <v/>
      </c>
      <c r="O6575" s="6" t="str">
        <f>IF(anotacoes!N6575=0,"",anotacoes!N6575)</f>
        <v/>
      </c>
      <c r="P6575" t="str">
        <f>IF(anotacoes!M6575=0,"",UPPER(anotacoes!M6575))</f>
        <v/>
      </c>
      <c r="Q6575" t="str">
        <f t="shared" si="205"/>
        <v>INSERT INTO CONVERSAO_LUTA_ACAO (cd_conversao, id_luta, sequencia, momento_inicio, momento_fim, quem_faz, quem_sofre, acao_tipo, acao, tecnica, direcao, pontuacao) VALUES (1, 95, 33, TRIM(' 00:04:16,833'), TRIM(' 00:05:02,587'), 'SEDEJ', 'VASYLENKO', 'DISPLACEMENT', 'TRY TO GRIP WITH CONTACT', NULL, NULL, NULL)</v>
      </c>
      <c r="R6575" t="s">
        <v>10327</v>
      </c>
    </row>
    <row r="6576" spans="1:18" hidden="1" x14ac:dyDescent="0.25">
      <c r="A6576" s="7">
        <f>anotacoes!D6576</f>
        <v>40780</v>
      </c>
      <c r="B6576" t="str">
        <f>anotacoes!C6576</f>
        <v>WORLD CHAMPIONSHIPS PARIS 2011</v>
      </c>
      <c r="C6576" t="str">
        <f>anotacoes!E6576</f>
        <v>SEDEJ</v>
      </c>
      <c r="D6576" t="str">
        <f>anotacoes!F6576</f>
        <v>VASYLENKO</v>
      </c>
      <c r="E6576" t="s">
        <v>10325</v>
      </c>
      <c r="F6576">
        <f>anotacoes!A6576</f>
        <v>95</v>
      </c>
      <c r="G6576">
        <f>anotacoes!B6576</f>
        <v>34</v>
      </c>
      <c r="H6576" t="str">
        <f>anotacoes!K6576</f>
        <v xml:space="preserve"> 00:05:02,745</v>
      </c>
      <c r="I6576" t="str">
        <f>anotacoes!L6576</f>
        <v xml:space="preserve"> 00:05:04,076</v>
      </c>
      <c r="J6576" t="str">
        <f>IF(L6576="PAUSE",E6576,IF(anotacoes!G6580=conversao_anotacoes!C6576,conversao_anotacoes!C6576,conversao_anotacoes!D6576))</f>
        <v>SEDEJ</v>
      </c>
      <c r="K6576" t="str">
        <f t="shared" si="204"/>
        <v>VASYLENKO</v>
      </c>
      <c r="L6576" t="str">
        <f>UPPER(anotacoes!H6576)</f>
        <v>DEFENSE</v>
      </c>
      <c r="M6576" t="str">
        <f>IF(OR(L6576="ATTACK",L6576="FINTA"),"&lt;TECNICA&gt;",UPPER(anotacoes!I6576))</f>
        <v>TAE-SABAKI LEFT INCLINED</v>
      </c>
      <c r="N6576" t="str">
        <f>IF(OR(L6576="ATTACK",L6576="FINTA"),UPPER(anotacoes!I6576),"")</f>
        <v/>
      </c>
      <c r="O6576" s="6" t="str">
        <f>IF(anotacoes!N6576=0,"",anotacoes!N6576)</f>
        <v/>
      </c>
      <c r="P6576" t="str">
        <f>IF(anotacoes!M6576=0,"",UPPER(anotacoes!M6576))</f>
        <v/>
      </c>
      <c r="Q6576" t="str">
        <f t="shared" si="205"/>
        <v>INSERT INTO CONVERSAO_LUTA_ACAO (cd_conversao, id_luta, sequencia, momento_inicio, momento_fim, quem_faz, quem_sofre, acao_tipo, acao, tecnica, direcao, pontuacao) VALUES (1, 95, 34, TRIM(' 00:05:02,745'), TRIM(' 00:05:04,076'), 'SEDEJ', 'VASYLENKO', 'DEFENSE', 'TAE-SABAKI LEFT INCLINED', NULL, NULL, NULL)</v>
      </c>
      <c r="R6576" t="s">
        <v>10327</v>
      </c>
    </row>
    <row r="6577" spans="1:18" hidden="1" x14ac:dyDescent="0.25">
      <c r="A6577" s="7">
        <f>anotacoes!D6577</f>
        <v>40780</v>
      </c>
      <c r="B6577" t="str">
        <f>anotacoes!C6577</f>
        <v>WORLD CHAMPIONSHIPS PARIS 2011</v>
      </c>
      <c r="C6577" t="str">
        <f>anotacoes!E6577</f>
        <v>SEDEJ</v>
      </c>
      <c r="D6577" t="str">
        <f>anotacoes!F6577</f>
        <v>VASYLENKO</v>
      </c>
      <c r="E6577" t="s">
        <v>10325</v>
      </c>
      <c r="F6577">
        <f>anotacoes!A6577</f>
        <v>95</v>
      </c>
      <c r="G6577">
        <f>anotacoes!B6577</f>
        <v>35</v>
      </c>
      <c r="H6577" t="str">
        <f>anotacoes!K6577</f>
        <v xml:space="preserve"> 00:05:04,076</v>
      </c>
      <c r="I6577" t="str">
        <f>anotacoes!L6577</f>
        <v xml:space="preserve"> 00:05:07,692</v>
      </c>
      <c r="J6577" t="str">
        <f>IF(L6577="PAUSE",E6577,IF(anotacoes!G6581=conversao_anotacoes!C6577,conversao_anotacoes!C6577,conversao_anotacoes!D6577))</f>
        <v>SEDEJ</v>
      </c>
      <c r="K6577" t="str">
        <f t="shared" si="204"/>
        <v>VASYLENKO</v>
      </c>
      <c r="L6577" t="str">
        <f>UPPER(anotacoes!H6577)</f>
        <v>GROUNDWORK COMBAT</v>
      </c>
      <c r="M6577" t="str">
        <f>IF(OR(L6577="ATTACK",L6577="FINTA"),"&lt;TECNICA&gt;",UPPER(anotacoes!I6577))</f>
        <v>DEFENSIVE POSITION</v>
      </c>
      <c r="N6577" t="str">
        <f>IF(OR(L6577="ATTACK",L6577="FINTA"),UPPER(anotacoes!I6577),"")</f>
        <v/>
      </c>
      <c r="O6577" s="6" t="str">
        <f>IF(anotacoes!N6577=0,"",anotacoes!N6577)</f>
        <v/>
      </c>
      <c r="P6577" t="str">
        <f>IF(anotacoes!M6577=0,"",UPPER(anotacoes!M6577))</f>
        <v/>
      </c>
      <c r="Q6577" t="str">
        <f t="shared" si="205"/>
        <v>INSERT INTO CONVERSAO_LUTA_ACAO (cd_conversao, id_luta, sequencia, momento_inicio, momento_fim, quem_faz, quem_sofre, acao_tipo, acao, tecnica, direcao, pontuacao) VALUES (1, 95, 35, TRIM(' 00:05:04,076'), TRIM(' 00:05:07,692'), 'SEDEJ', 'VASYLENKO', 'GROUNDWORK COMBAT', 'DEFENSIVE POSITION', NULL, NULL, NULL)</v>
      </c>
      <c r="R6577" t="s">
        <v>10327</v>
      </c>
    </row>
    <row r="6578" spans="1:18" hidden="1" x14ac:dyDescent="0.25">
      <c r="A6578" s="7">
        <f>anotacoes!D6578</f>
        <v>40780</v>
      </c>
      <c r="B6578" t="str">
        <f>anotacoes!C6578</f>
        <v>WORLD CHAMPIONSHIPS PARIS 2011</v>
      </c>
      <c r="C6578" t="str">
        <f>anotacoes!E6578</f>
        <v>SEDEJ</v>
      </c>
      <c r="D6578" t="str">
        <f>anotacoes!F6578</f>
        <v>VASYLENKO</v>
      </c>
      <c r="E6578" t="s">
        <v>10325</v>
      </c>
      <c r="F6578">
        <f>anotacoes!A6578</f>
        <v>95</v>
      </c>
      <c r="G6578">
        <f>anotacoes!B6578</f>
        <v>36</v>
      </c>
      <c r="H6578" t="str">
        <f>anotacoes!K6578</f>
        <v xml:space="preserve"> 00:05:07,692</v>
      </c>
      <c r="I6578" t="str">
        <f>anotacoes!L6578</f>
        <v xml:space="preserve"> 00:05:19,369</v>
      </c>
      <c r="J6578" t="str">
        <f>IF(L6578="PAUSE",E6578,IF(anotacoes!G6582=conversao_anotacoes!C6578,conversao_anotacoes!C6578,conversao_anotacoes!D6578))</f>
        <v>&lt;ARBITRO_DESCONHECIDO&gt;</v>
      </c>
      <c r="K6578" t="str">
        <f t="shared" si="204"/>
        <v/>
      </c>
      <c r="L6578" t="str">
        <f>UPPER(anotacoes!H6578)</f>
        <v>PAUSE</v>
      </c>
      <c r="M6578" t="str">
        <f>IF(OR(L6578="ATTACK",L6578="FINTA"),"&lt;TECNICA&gt;",UPPER(anotacoes!I6578))</f>
        <v>&lt;NAO_CLASSIFICADO&gt;</v>
      </c>
      <c r="N6578" t="str">
        <f>IF(OR(L6578="ATTACK",L6578="FINTA"),UPPER(anotacoes!I6578),"")</f>
        <v/>
      </c>
      <c r="O6578" s="6" t="str">
        <f>IF(anotacoes!N6578=0,"",anotacoes!N6578)</f>
        <v/>
      </c>
      <c r="P6578" t="str">
        <f>IF(anotacoes!M6578=0,"",UPPER(anotacoes!M6578))</f>
        <v/>
      </c>
      <c r="Q6578" t="str">
        <f t="shared" si="205"/>
        <v>INSERT INTO CONVERSAO_LUTA_ACAO (cd_conversao, id_luta, sequencia, momento_inicio, momento_fim, quem_faz, quem_sofre, acao_tipo, acao, tecnica, direcao, pontuacao) VALUES (1, 95, 36, TRIM(' 00:05:07,692'), TRIM(' 00:05:19,369'), '&lt;ARBITRO_DESCONHECIDO&gt;', '', 'PAUSE', '&lt;NAO_CLASSIFICADO&gt;', NULL, NULL, NULL)</v>
      </c>
      <c r="R6578" t="s">
        <v>10327</v>
      </c>
    </row>
    <row r="6579" spans="1:18" hidden="1" x14ac:dyDescent="0.25">
      <c r="A6579" s="7">
        <f>anotacoes!D6579</f>
        <v>40780</v>
      </c>
      <c r="B6579" t="str">
        <f>anotacoes!C6579</f>
        <v>WORLD CHAMPIONSHIPS PARIS 2011</v>
      </c>
      <c r="C6579" t="str">
        <f>anotacoes!E6579</f>
        <v>SEDEJ</v>
      </c>
      <c r="D6579" t="str">
        <f>anotacoes!F6579</f>
        <v>VASYLENKO</v>
      </c>
      <c r="E6579" t="s">
        <v>10325</v>
      </c>
      <c r="F6579">
        <f>anotacoes!A6579</f>
        <v>95</v>
      </c>
      <c r="G6579">
        <f>anotacoes!B6579</f>
        <v>37</v>
      </c>
      <c r="H6579" t="str">
        <f>anotacoes!K6579</f>
        <v xml:space="preserve"> 00:05:19,369</v>
      </c>
      <c r="I6579" t="str">
        <f>anotacoes!L6579</f>
        <v xml:space="preserve"> 00:05:21,906</v>
      </c>
      <c r="J6579" t="str">
        <f>IF(L6579="PAUSE",E6579,IF(anotacoes!G6583=conversao_anotacoes!C6579,conversao_anotacoes!C6579,conversao_anotacoes!D6579))</f>
        <v>SEDEJ</v>
      </c>
      <c r="K6579" t="str">
        <f t="shared" si="204"/>
        <v>VASYLENKO</v>
      </c>
      <c r="L6579" t="str">
        <f>UPPER(anotacoes!H6579)</f>
        <v>DISPLACEMENT</v>
      </c>
      <c r="M6579" t="str">
        <f>IF(OR(L6579="ATTACK",L6579="FINTA"),"&lt;TECNICA&gt;",UPPER(anotacoes!I6579))</f>
        <v>2-3 STEP HESITANT RIGHT</v>
      </c>
      <c r="N6579" t="str">
        <f>IF(OR(L6579="ATTACK",L6579="FINTA"),UPPER(anotacoes!I6579),"")</f>
        <v/>
      </c>
      <c r="O6579" s="6" t="str">
        <f>IF(anotacoes!N6579=0,"",anotacoes!N6579)</f>
        <v/>
      </c>
      <c r="P6579" t="str">
        <f>IF(anotacoes!M6579=0,"",UPPER(anotacoes!M6579))</f>
        <v/>
      </c>
      <c r="Q6579" t="str">
        <f t="shared" si="205"/>
        <v>INSERT INTO CONVERSAO_LUTA_ACAO (cd_conversao, id_luta, sequencia, momento_inicio, momento_fim, quem_faz, quem_sofre, acao_tipo, acao, tecnica, direcao, pontuacao) VALUES (1, 95, 37, TRIM(' 00:05:19,369'), TRIM(' 00:05:21,906'), 'SEDEJ', 'VASYLENKO', 'DISPLACEMENT', '2-3 STEP HESITANT RIGHT', NULL, NULL, NULL)</v>
      </c>
      <c r="R6579" t="s">
        <v>10327</v>
      </c>
    </row>
    <row r="6580" spans="1:18" hidden="1" x14ac:dyDescent="0.25">
      <c r="A6580" s="7">
        <f>anotacoes!D6580</f>
        <v>40780</v>
      </c>
      <c r="B6580" t="str">
        <f>anotacoes!C6580</f>
        <v>WORLD CHAMPIONSHIPS PARIS 2011</v>
      </c>
      <c r="C6580" t="str">
        <f>anotacoes!E6580</f>
        <v>SEDEJ</v>
      </c>
      <c r="D6580" t="str">
        <f>anotacoes!F6580</f>
        <v>VASYLENKO</v>
      </c>
      <c r="E6580" t="s">
        <v>10325</v>
      </c>
      <c r="F6580">
        <f>anotacoes!A6580</f>
        <v>95</v>
      </c>
      <c r="G6580">
        <f>anotacoes!B6580</f>
        <v>38</v>
      </c>
      <c r="H6580" t="str">
        <f>anotacoes!K6580</f>
        <v xml:space="preserve"> 00:05:21,906</v>
      </c>
      <c r="I6580" t="str">
        <f>anotacoes!L6580</f>
        <v xml:space="preserve"> 00:05:22,890</v>
      </c>
      <c r="J6580" t="str">
        <f>IF(L6580="PAUSE",E6580,IF(anotacoes!G6584=conversao_anotacoes!C6580,conversao_anotacoes!C6580,conversao_anotacoes!D6580))</f>
        <v>VASYLENKO</v>
      </c>
      <c r="K6580" t="str">
        <f t="shared" si="204"/>
        <v>SEDEJ</v>
      </c>
      <c r="L6580" t="str">
        <f>UPPER(anotacoes!H6580)</f>
        <v>GRIP TIME</v>
      </c>
      <c r="M6580" t="str">
        <f>IF(OR(L6580="ATTACK",L6580="FINTA"),"&lt;TECNICA&gt;",UPPER(anotacoes!I6580))</f>
        <v>LEFT COLLAR</v>
      </c>
      <c r="N6580" t="str">
        <f>IF(OR(L6580="ATTACK",L6580="FINTA"),UPPER(anotacoes!I6580),"")</f>
        <v/>
      </c>
      <c r="O6580" s="6" t="str">
        <f>IF(anotacoes!N6580=0,"",anotacoes!N6580)</f>
        <v/>
      </c>
      <c r="P6580" t="str">
        <f>IF(anotacoes!M6580=0,"",UPPER(anotacoes!M6580))</f>
        <v/>
      </c>
      <c r="Q6580" t="str">
        <f t="shared" si="205"/>
        <v>INSERT INTO CONVERSAO_LUTA_ACAO (cd_conversao, id_luta, sequencia, momento_inicio, momento_fim, quem_faz, quem_sofre, acao_tipo, acao, tecnica, direcao, pontuacao) VALUES (1, 95, 38, TRIM(' 00:05:21,906'), TRIM(' 00:05:22,890'), 'VASYLENKO', 'SEDEJ', 'GRIP TIME', 'LEFT COLLAR', NULL, NULL, NULL)</v>
      </c>
      <c r="R6580" t="s">
        <v>10327</v>
      </c>
    </row>
    <row r="6581" spans="1:18" hidden="1" x14ac:dyDescent="0.25">
      <c r="A6581" s="7">
        <f>anotacoes!D6581</f>
        <v>40780</v>
      </c>
      <c r="B6581" t="str">
        <f>anotacoes!C6581</f>
        <v>WORLD CHAMPIONSHIPS PARIS 2011</v>
      </c>
      <c r="C6581" t="str">
        <f>anotacoes!E6581</f>
        <v>SEDEJ</v>
      </c>
      <c r="D6581" t="str">
        <f>anotacoes!F6581</f>
        <v>VASYLENKO</v>
      </c>
      <c r="E6581" t="s">
        <v>10325</v>
      </c>
      <c r="F6581">
        <f>anotacoes!A6581</f>
        <v>95</v>
      </c>
      <c r="G6581">
        <f>anotacoes!B6581</f>
        <v>39</v>
      </c>
      <c r="H6581" t="str">
        <f>anotacoes!K6581</f>
        <v xml:space="preserve"> 00:05:22,890</v>
      </c>
      <c r="I6581" t="str">
        <f>anotacoes!L6581</f>
        <v xml:space="preserve"> 00:05:22,890</v>
      </c>
      <c r="J6581" t="str">
        <f>IF(L6581="PAUSE",E6581,IF(anotacoes!G6585=conversao_anotacoes!C6581,conversao_anotacoes!C6581,conversao_anotacoes!D6581))</f>
        <v>VASYLENKO</v>
      </c>
      <c r="K6581" t="str">
        <f t="shared" si="204"/>
        <v>SEDEJ</v>
      </c>
      <c r="L6581" t="str">
        <f>UPPER(anotacoes!H6581)</f>
        <v>GRIP TIME</v>
      </c>
      <c r="M6581" t="str">
        <f>IF(OR(L6581="ATTACK",L6581="FINTA"),"&lt;TECNICA&gt;",UPPER(anotacoes!I6581))</f>
        <v>LEFT COLLAR</v>
      </c>
      <c r="N6581" t="str">
        <f>IF(OR(L6581="ATTACK",L6581="FINTA"),UPPER(anotacoes!I6581),"")</f>
        <v/>
      </c>
      <c r="O6581" s="6" t="str">
        <f>IF(anotacoes!N6581=0,"",anotacoes!N6581)</f>
        <v/>
      </c>
      <c r="P6581" t="str">
        <f>IF(anotacoes!M6581=0,"",UPPER(anotacoes!M6581))</f>
        <v/>
      </c>
      <c r="Q6581" t="str">
        <f t="shared" si="205"/>
        <v>INSERT INTO CONVERSAO_LUTA_ACAO (cd_conversao, id_luta, sequencia, momento_inicio, momento_fim, quem_faz, quem_sofre, acao_tipo, acao, tecnica, direcao, pontuacao) VALUES (1, 95, 39, TRIM(' 00:05:22,890'), TRIM(' 00:05:22,890'), 'VASYLENKO', 'SEDEJ', 'GRIP TIME', 'LEFT COLLAR', NULL, NULL, NULL)</v>
      </c>
      <c r="R6581" t="s">
        <v>10327</v>
      </c>
    </row>
    <row r="6582" spans="1:18" hidden="1" x14ac:dyDescent="0.25">
      <c r="A6582" s="7">
        <f>anotacoes!D6582</f>
        <v>40780</v>
      </c>
      <c r="B6582" t="str">
        <f>anotacoes!C6582</f>
        <v>WORLD CHAMPIONSHIPS PARIS 2011</v>
      </c>
      <c r="C6582" t="str">
        <f>anotacoes!E6582</f>
        <v>SEDEJ</v>
      </c>
      <c r="D6582" t="str">
        <f>anotacoes!F6582</f>
        <v>VASYLENKO</v>
      </c>
      <c r="E6582" t="s">
        <v>10325</v>
      </c>
      <c r="F6582">
        <f>anotacoes!A6582</f>
        <v>95</v>
      </c>
      <c r="G6582">
        <f>anotacoes!B6582</f>
        <v>40</v>
      </c>
      <c r="H6582" t="str">
        <f>anotacoes!K6582</f>
        <v xml:space="preserve"> 00:05:22,890</v>
      </c>
      <c r="I6582" t="str">
        <f>anotacoes!L6582</f>
        <v xml:space="preserve"> 00:05:25,822</v>
      </c>
      <c r="J6582" t="str">
        <f>IF(L6582="PAUSE",E6582,IF(anotacoes!G6586=conversao_anotacoes!C6582,conversao_anotacoes!C6582,conversao_anotacoes!D6582))</f>
        <v>VASYLENKO</v>
      </c>
      <c r="K6582" t="str">
        <f t="shared" si="204"/>
        <v>SEDEJ</v>
      </c>
      <c r="L6582" t="str">
        <f>UPPER(anotacoes!H6582)</f>
        <v>DEFENSE</v>
      </c>
      <c r="M6582" t="str">
        <f>IF(OR(L6582="ATTACK",L6582="FINTA"),"&lt;TECNICA&gt;",UPPER(anotacoes!I6582))</f>
        <v>TAE-SABAKI RIGHT INCLINED</v>
      </c>
      <c r="N6582" t="str">
        <f>IF(OR(L6582="ATTACK",L6582="FINTA"),UPPER(anotacoes!I6582),"")</f>
        <v/>
      </c>
      <c r="O6582" s="6" t="str">
        <f>IF(anotacoes!N6582=0,"",anotacoes!N6582)</f>
        <v/>
      </c>
      <c r="P6582" t="str">
        <f>IF(anotacoes!M6582=0,"",UPPER(anotacoes!M6582))</f>
        <v/>
      </c>
      <c r="Q6582" t="str">
        <f t="shared" si="205"/>
        <v>INSERT INTO CONVERSAO_LUTA_ACAO (cd_conversao, id_luta, sequencia, momento_inicio, momento_fim, quem_faz, quem_sofre, acao_tipo, acao, tecnica, direcao, pontuacao) VALUES (1, 95, 40, TRIM(' 00:05:22,890'), TRIM(' 00:05:25,822'), 'VASYLENKO', 'SEDEJ', 'DEFENSE', 'TAE-SABAKI RIGHT INCLINED', NULL, NULL, NULL)</v>
      </c>
      <c r="R6582" t="s">
        <v>10327</v>
      </c>
    </row>
    <row r="6583" spans="1:18" hidden="1" x14ac:dyDescent="0.25">
      <c r="A6583" s="7">
        <f>anotacoes!D6583</f>
        <v>40780</v>
      </c>
      <c r="B6583" t="str">
        <f>anotacoes!C6583</f>
        <v>WORLD CHAMPIONSHIPS PARIS 2011</v>
      </c>
      <c r="C6583" t="str">
        <f>anotacoes!E6583</f>
        <v>SEDEJ</v>
      </c>
      <c r="D6583" t="str">
        <f>anotacoes!F6583</f>
        <v>VASYLENKO</v>
      </c>
      <c r="E6583" t="s">
        <v>10325</v>
      </c>
      <c r="F6583">
        <f>anotacoes!A6583</f>
        <v>95</v>
      </c>
      <c r="G6583">
        <f>anotacoes!B6583</f>
        <v>41</v>
      </c>
      <c r="H6583" t="str">
        <f>anotacoes!K6583</f>
        <v xml:space="preserve"> 00:05:25,822</v>
      </c>
      <c r="I6583" t="str">
        <f>anotacoes!L6583</f>
        <v xml:space="preserve"> 00:05:26,524</v>
      </c>
      <c r="J6583" t="str">
        <f>IF(L6583="PAUSE",E6583,IF(anotacoes!G6587=conversao_anotacoes!C6583,conversao_anotacoes!C6583,conversao_anotacoes!D6583))</f>
        <v>&lt;ARBITRO_DESCONHECIDO&gt;</v>
      </c>
      <c r="K6583" t="str">
        <f t="shared" si="204"/>
        <v/>
      </c>
      <c r="L6583" t="str">
        <f>UPPER(anotacoes!H6583)</f>
        <v>PAUSE</v>
      </c>
      <c r="M6583" t="str">
        <f>IF(OR(L6583="ATTACK",L6583="FINTA"),"&lt;TECNICA&gt;",UPPER(anotacoes!I6583))</f>
        <v>&lt;NAO_CLASSIFICADO&gt;</v>
      </c>
      <c r="N6583" t="str">
        <f>IF(OR(L6583="ATTACK",L6583="FINTA"),UPPER(anotacoes!I6583),"")</f>
        <v/>
      </c>
      <c r="O6583" s="6" t="str">
        <f>IF(anotacoes!N6583=0,"",anotacoes!N6583)</f>
        <v/>
      </c>
      <c r="P6583" t="str">
        <f>IF(anotacoes!M6583=0,"",UPPER(anotacoes!M6583))</f>
        <v/>
      </c>
      <c r="Q6583" t="str">
        <f t="shared" si="205"/>
        <v>INSERT INTO CONVERSAO_LUTA_ACAO (cd_conversao, id_luta, sequencia, momento_inicio, momento_fim, quem_faz, quem_sofre, acao_tipo, acao, tecnica, direcao, pontuacao) VALUES (1, 95, 41, TRIM(' 00:05:25,822'), TRIM(' 00:05:26,524'), '&lt;ARBITRO_DESCONHECIDO&gt;', '', 'PAUSE', '&lt;NAO_CLASSIFICADO&gt;', NULL, NULL, NULL)</v>
      </c>
      <c r="R6583" t="s">
        <v>10327</v>
      </c>
    </row>
    <row r="6584" spans="1:18" hidden="1" x14ac:dyDescent="0.25">
      <c r="A6584" s="7">
        <f>anotacoes!D6584</f>
        <v>40780</v>
      </c>
      <c r="B6584" t="str">
        <f>anotacoes!C6584</f>
        <v>WORLD CHAMPIONSHIPS PARIS 2011</v>
      </c>
      <c r="C6584" t="str">
        <f>anotacoes!E6584</f>
        <v>TOMA</v>
      </c>
      <c r="D6584" t="str">
        <f>anotacoes!F6584</f>
        <v>VASYLENKO</v>
      </c>
      <c r="E6584" t="s">
        <v>10325</v>
      </c>
      <c r="F6584">
        <f>anotacoes!A6584</f>
        <v>96</v>
      </c>
      <c r="G6584">
        <f>anotacoes!B6584</f>
        <v>1</v>
      </c>
      <c r="H6584" t="str">
        <f>anotacoes!K6584</f>
        <v xml:space="preserve"> 00:00:04,192</v>
      </c>
      <c r="I6584" t="str">
        <f>anotacoes!L6584</f>
        <v xml:space="preserve"> 00:00:11,817</v>
      </c>
      <c r="J6584" t="str">
        <f>IF(L6584="PAUSE",E6584,IF(anotacoes!G6588=conversao_anotacoes!C6584,conversao_anotacoes!C6584,conversao_anotacoes!D6584))</f>
        <v>TOMA</v>
      </c>
      <c r="K6584" t="str">
        <f t="shared" si="204"/>
        <v>VASYLENKO</v>
      </c>
      <c r="L6584" t="str">
        <f>UPPER(anotacoes!H6584)</f>
        <v>DISPLACEMENT</v>
      </c>
      <c r="M6584" t="str">
        <f>IF(OR(L6584="ATTACK",L6584="FINTA"),"&lt;TECNICA&gt;",UPPER(anotacoes!I6584))</f>
        <v>2-3 STEP HESITANT LEFT</v>
      </c>
      <c r="N6584" t="str">
        <f>IF(OR(L6584="ATTACK",L6584="FINTA"),UPPER(anotacoes!I6584),"")</f>
        <v/>
      </c>
      <c r="O6584" s="6" t="str">
        <f>IF(anotacoes!N6584=0,"",anotacoes!N6584)</f>
        <v/>
      </c>
      <c r="P6584" t="str">
        <f>IF(anotacoes!M6584=0,"",UPPER(anotacoes!M6584))</f>
        <v/>
      </c>
      <c r="Q6584" t="str">
        <f t="shared" si="205"/>
        <v>INSERT INTO CONVERSAO_LUTA_ACAO (cd_conversao, id_luta, sequencia, momento_inicio, momento_fim, quem_faz, quem_sofre, acao_tipo, acao, tecnica, direcao, pontuacao) VALUES (1, 96, 1, TRIM(' 00:00:04,192'), TRIM(' 00:00:11,817'), 'TOMA', 'VASYLENKO', 'DISPLACEMENT', '2-3 STEP HESITANT LEFT', NULL, NULL, NULL)</v>
      </c>
      <c r="R6584" t="s">
        <v>10327</v>
      </c>
    </row>
    <row r="6585" spans="1:18" hidden="1" x14ac:dyDescent="0.25">
      <c r="A6585" s="7">
        <f>anotacoes!D6585</f>
        <v>40780</v>
      </c>
      <c r="B6585" t="str">
        <f>anotacoes!C6585</f>
        <v>WORLD CHAMPIONSHIPS PARIS 2011</v>
      </c>
      <c r="C6585" t="str">
        <f>anotacoes!E6585</f>
        <v>TOMA</v>
      </c>
      <c r="D6585" t="str">
        <f>anotacoes!F6585</f>
        <v>VASYLENKO</v>
      </c>
      <c r="E6585" t="s">
        <v>10325</v>
      </c>
      <c r="F6585">
        <f>anotacoes!A6585</f>
        <v>96</v>
      </c>
      <c r="G6585">
        <f>anotacoes!B6585</f>
        <v>2</v>
      </c>
      <c r="H6585" t="str">
        <f>anotacoes!K6585</f>
        <v xml:space="preserve"> 00:00:11,990</v>
      </c>
      <c r="I6585" t="str">
        <f>anotacoes!L6585</f>
        <v xml:space="preserve"> 00:00:17,965</v>
      </c>
      <c r="J6585" t="str">
        <f>IF(L6585="PAUSE",E6585,IF(anotacoes!G6589=conversao_anotacoes!C6585,conversao_anotacoes!C6585,conversao_anotacoes!D6585))</f>
        <v>TOMA</v>
      </c>
      <c r="K6585" t="str">
        <f t="shared" si="204"/>
        <v>VASYLENKO</v>
      </c>
      <c r="L6585" t="str">
        <f>UPPER(anotacoes!H6585)</f>
        <v>DISPLACEMENT</v>
      </c>
      <c r="M6585" t="str">
        <f>IF(OR(L6585="ATTACK",L6585="FINTA"),"&lt;TECNICA&gt;",UPPER(anotacoes!I6585))</f>
        <v>TRY TO GRIP WITH CONTACT</v>
      </c>
      <c r="N6585" t="str">
        <f>IF(OR(L6585="ATTACK",L6585="FINTA"),UPPER(anotacoes!I6585),"")</f>
        <v/>
      </c>
      <c r="O6585" s="6" t="str">
        <f>IF(anotacoes!N6585=0,"",anotacoes!N6585)</f>
        <v/>
      </c>
      <c r="P6585" t="str">
        <f>IF(anotacoes!M6585=0,"",UPPER(anotacoes!M6585))</f>
        <v/>
      </c>
      <c r="Q6585" t="str">
        <f t="shared" si="205"/>
        <v>INSERT INTO CONVERSAO_LUTA_ACAO (cd_conversao, id_luta, sequencia, momento_inicio, momento_fim, quem_faz, quem_sofre, acao_tipo, acao, tecnica, direcao, pontuacao) VALUES (1, 96, 2, TRIM(' 00:00:11,990'), TRIM(' 00:00:17,965'), 'TOMA', 'VASYLENKO', 'DISPLACEMENT', 'TRY TO GRIP WITH CONTACT', NULL, NULL, NULL)</v>
      </c>
      <c r="R6585" t="s">
        <v>10327</v>
      </c>
    </row>
    <row r="6586" spans="1:18" hidden="1" x14ac:dyDescent="0.25">
      <c r="A6586" s="7">
        <f>anotacoes!D6586</f>
        <v>40780</v>
      </c>
      <c r="B6586" t="str">
        <f>anotacoes!C6586</f>
        <v>WORLD CHAMPIONSHIPS PARIS 2011</v>
      </c>
      <c r="C6586" t="str">
        <f>anotacoes!E6586</f>
        <v>TOMA</v>
      </c>
      <c r="D6586" t="str">
        <f>anotacoes!F6586</f>
        <v>VASYLENKO</v>
      </c>
      <c r="E6586" t="s">
        <v>10325</v>
      </c>
      <c r="F6586">
        <f>anotacoes!A6586</f>
        <v>96</v>
      </c>
      <c r="G6586">
        <f>anotacoes!B6586</f>
        <v>3</v>
      </c>
      <c r="H6586" t="str">
        <f>anotacoes!K6586</f>
        <v xml:space="preserve"> 00:00:17,965</v>
      </c>
      <c r="I6586" t="str">
        <f>anotacoes!L6586</f>
        <v xml:space="preserve"> 00:00:21,277</v>
      </c>
      <c r="J6586" t="str">
        <f>IF(L6586="PAUSE",E6586,IF(anotacoes!G6590=conversao_anotacoes!C6586,conversao_anotacoes!C6586,conversao_anotacoes!D6586))</f>
        <v>TOMA</v>
      </c>
      <c r="K6586" t="str">
        <f t="shared" si="204"/>
        <v>VASYLENKO</v>
      </c>
      <c r="L6586" t="str">
        <f>UPPER(anotacoes!H6586)</f>
        <v>GRIP TIME</v>
      </c>
      <c r="M6586" t="str">
        <f>IF(OR(L6586="ATTACK",L6586="FINTA"),"&lt;TECNICA&gt;",UPPER(anotacoes!I6586))</f>
        <v>RIGHT COLLAR LEFT SLEEVE</v>
      </c>
      <c r="N6586" t="str">
        <f>IF(OR(L6586="ATTACK",L6586="FINTA"),UPPER(anotacoes!I6586),"")</f>
        <v/>
      </c>
      <c r="O6586" s="6" t="str">
        <f>IF(anotacoes!N6586=0,"",anotacoes!N6586)</f>
        <v/>
      </c>
      <c r="P6586" t="str">
        <f>IF(anotacoes!M6586=0,"",UPPER(anotacoes!M6586))</f>
        <v/>
      </c>
      <c r="Q6586" t="str">
        <f t="shared" si="205"/>
        <v>INSERT INTO CONVERSAO_LUTA_ACAO (cd_conversao, id_luta, sequencia, momento_inicio, momento_fim, quem_faz, quem_sofre, acao_tipo, acao, tecnica, direcao, pontuacao) VALUES (1, 96, 3, TRIM(' 00:00:17,965'), TRIM(' 00:00:21,277'), 'TOMA', 'VASYLENKO', 'GRIP TIME', 'RIGHT COLLAR LEFT SLEEVE', NULL, NULL, NULL)</v>
      </c>
      <c r="R6586" t="s">
        <v>10327</v>
      </c>
    </row>
    <row r="6587" spans="1:18" hidden="1" x14ac:dyDescent="0.25">
      <c r="A6587" s="7">
        <f>anotacoes!D6587</f>
        <v>40780</v>
      </c>
      <c r="B6587" t="str">
        <f>anotacoes!C6587</f>
        <v>WORLD CHAMPIONSHIPS PARIS 2011</v>
      </c>
      <c r="C6587" t="str">
        <f>anotacoes!E6587</f>
        <v>TOMA</v>
      </c>
      <c r="D6587" t="str">
        <f>anotacoes!F6587</f>
        <v>VASYLENKO</v>
      </c>
      <c r="E6587" t="s">
        <v>10325</v>
      </c>
      <c r="F6587">
        <f>anotacoes!A6587</f>
        <v>96</v>
      </c>
      <c r="G6587">
        <f>anotacoes!B6587</f>
        <v>4</v>
      </c>
      <c r="H6587" t="str">
        <f>anotacoes!K6587</f>
        <v xml:space="preserve"> 00:00:21,461</v>
      </c>
      <c r="I6587" t="str">
        <f>anotacoes!L6587</f>
        <v xml:space="preserve"> 00:00:37,790</v>
      </c>
      <c r="J6587" t="str">
        <f>IF(L6587="PAUSE",E6587,IF(anotacoes!G6591=conversao_anotacoes!C6587,conversao_anotacoes!C6587,conversao_anotacoes!D6587))</f>
        <v>TOMA</v>
      </c>
      <c r="K6587" t="str">
        <f t="shared" si="204"/>
        <v>VASYLENKO</v>
      </c>
      <c r="L6587" t="str">
        <f>UPPER(anotacoes!H6587)</f>
        <v>GROUNDWORK COMBAT</v>
      </c>
      <c r="M6587" t="str">
        <f>IF(OR(L6587="ATTACK",L6587="FINTA"),"&lt;TECNICA&gt;",UPPER(anotacoes!I6587))</f>
        <v>TRYING TO ATTACK</v>
      </c>
      <c r="N6587" t="str">
        <f>IF(OR(L6587="ATTACK",L6587="FINTA"),UPPER(anotacoes!I6587),"")</f>
        <v/>
      </c>
      <c r="O6587" s="6" t="str">
        <f>IF(anotacoes!N6587=0,"",anotacoes!N6587)</f>
        <v/>
      </c>
      <c r="P6587" t="str">
        <f>IF(anotacoes!M6587=0,"",UPPER(anotacoes!M6587))</f>
        <v/>
      </c>
      <c r="Q6587" t="str">
        <f t="shared" si="205"/>
        <v>INSERT INTO CONVERSAO_LUTA_ACAO (cd_conversao, id_luta, sequencia, momento_inicio, momento_fim, quem_faz, quem_sofre, acao_tipo, acao, tecnica, direcao, pontuacao) VALUES (1, 96, 4, TRIM(' 00:00:21,461'), TRIM(' 00:00:37,790'), 'TOMA', 'VASYLENKO', 'GROUNDWORK COMBAT', 'TRYING TO ATTACK', NULL, NULL, NULL)</v>
      </c>
      <c r="R6587" t="s">
        <v>10327</v>
      </c>
    </row>
    <row r="6588" spans="1:18" hidden="1" x14ac:dyDescent="0.25">
      <c r="A6588" s="7">
        <f>anotacoes!D6588</f>
        <v>40780</v>
      </c>
      <c r="B6588" t="str">
        <f>anotacoes!C6588</f>
        <v>WORLD CHAMPIONSHIPS PARIS 2011</v>
      </c>
      <c r="C6588" t="str">
        <f>anotacoes!E6588</f>
        <v>TOMA</v>
      </c>
      <c r="D6588" t="str">
        <f>anotacoes!F6588</f>
        <v>VASYLENKO</v>
      </c>
      <c r="E6588" t="s">
        <v>10325</v>
      </c>
      <c r="F6588">
        <f>anotacoes!A6588</f>
        <v>96</v>
      </c>
      <c r="G6588">
        <f>anotacoes!B6588</f>
        <v>5</v>
      </c>
      <c r="H6588" t="str">
        <f>anotacoes!K6588</f>
        <v xml:space="preserve"> 00:00:37,993</v>
      </c>
      <c r="I6588" t="str">
        <f>anotacoes!L6588</f>
        <v xml:space="preserve"> 00:00:38,605</v>
      </c>
      <c r="J6588" t="str">
        <f>IF(L6588="PAUSE",E6588,IF(anotacoes!G6592=conversao_anotacoes!C6588,conversao_anotacoes!C6588,conversao_anotacoes!D6588))</f>
        <v>&lt;ARBITRO_DESCONHECIDO&gt;</v>
      </c>
      <c r="K6588" t="str">
        <f t="shared" si="204"/>
        <v/>
      </c>
      <c r="L6588" t="str">
        <f>UPPER(anotacoes!H6588)</f>
        <v>PAUSE</v>
      </c>
      <c r="M6588" t="str">
        <f>IF(OR(L6588="ATTACK",L6588="FINTA"),"&lt;TECNICA&gt;",UPPER(anotacoes!I6588))</f>
        <v>&lt;NAO_CLASSIFICADO&gt;</v>
      </c>
      <c r="N6588" t="str">
        <f>IF(OR(L6588="ATTACK",L6588="FINTA"),UPPER(anotacoes!I6588),"")</f>
        <v/>
      </c>
      <c r="O6588" s="6" t="str">
        <f>IF(anotacoes!N6588=0,"",anotacoes!N6588)</f>
        <v/>
      </c>
      <c r="P6588" t="str">
        <f>IF(anotacoes!M6588=0,"",UPPER(anotacoes!M6588))</f>
        <v/>
      </c>
      <c r="Q6588" t="str">
        <f t="shared" si="205"/>
        <v>INSERT INTO CONVERSAO_LUTA_ACAO (cd_conversao, id_luta, sequencia, momento_inicio, momento_fim, quem_faz, quem_sofre, acao_tipo, acao, tecnica, direcao, pontuacao) VALUES (1, 96, 5, TRIM(' 00:00:37,993'), TRIM(' 00:00:38,605'), '&lt;ARBITRO_DESCONHECIDO&gt;', '', 'PAUSE', '&lt;NAO_CLASSIFICADO&gt;', NULL, NULL, NULL)</v>
      </c>
      <c r="R6588" t="s">
        <v>10327</v>
      </c>
    </row>
    <row r="6589" spans="1:18" hidden="1" x14ac:dyDescent="0.25">
      <c r="A6589" s="7">
        <f>anotacoes!D6589</f>
        <v>40780</v>
      </c>
      <c r="B6589" t="str">
        <f>anotacoes!C6589</f>
        <v>WORLD CHAMPIONSHIPS PARIS 2011</v>
      </c>
      <c r="C6589" t="str">
        <f>anotacoes!E6589</f>
        <v>TOMA</v>
      </c>
      <c r="D6589" t="str">
        <f>anotacoes!F6589</f>
        <v>VASYLENKO</v>
      </c>
      <c r="E6589" t="s">
        <v>10325</v>
      </c>
      <c r="F6589">
        <f>anotacoes!A6589</f>
        <v>96</v>
      </c>
      <c r="G6589">
        <f>anotacoes!B6589</f>
        <v>6</v>
      </c>
      <c r="H6589" t="str">
        <f>anotacoes!K6589</f>
        <v xml:space="preserve"> 00:00:38,605</v>
      </c>
      <c r="I6589" t="str">
        <f>anotacoes!L6589</f>
        <v xml:space="preserve"> 00:00:38,945</v>
      </c>
      <c r="J6589" t="str">
        <f>IF(L6589="PAUSE",E6589,IF(anotacoes!G6593=conversao_anotacoes!C6589,conversao_anotacoes!C6589,conversao_anotacoes!D6589))</f>
        <v>TOMA</v>
      </c>
      <c r="K6589" t="str">
        <f t="shared" si="204"/>
        <v>VASYLENKO</v>
      </c>
      <c r="L6589" t="str">
        <f>UPPER(anotacoes!H6589)</f>
        <v>DISPLACEMENT</v>
      </c>
      <c r="M6589" t="str">
        <f>IF(OR(L6589="ATTACK",L6589="FINTA"),"&lt;TECNICA&gt;",UPPER(anotacoes!I6589))</f>
        <v>TRY TO GRIP WITH CONTACT</v>
      </c>
      <c r="N6589" t="str">
        <f>IF(OR(L6589="ATTACK",L6589="FINTA"),UPPER(anotacoes!I6589),"")</f>
        <v/>
      </c>
      <c r="O6589" s="6" t="str">
        <f>IF(anotacoes!N6589=0,"",anotacoes!N6589)</f>
        <v/>
      </c>
      <c r="P6589" t="str">
        <f>IF(anotacoes!M6589=0,"",UPPER(anotacoes!M6589))</f>
        <v/>
      </c>
      <c r="Q6589" t="str">
        <f t="shared" si="205"/>
        <v>INSERT INTO CONVERSAO_LUTA_ACAO (cd_conversao, id_luta, sequencia, momento_inicio, momento_fim, quem_faz, quem_sofre, acao_tipo, acao, tecnica, direcao, pontuacao) VALUES (1, 96, 6, TRIM(' 00:00:38,605'), TRIM(' 00:00:38,945'), 'TOMA', 'VASYLENKO', 'DISPLACEMENT', 'TRY TO GRIP WITH CONTACT', NULL, NULL, NULL)</v>
      </c>
      <c r="R6589" t="s">
        <v>10327</v>
      </c>
    </row>
    <row r="6590" spans="1:18" hidden="1" x14ac:dyDescent="0.25">
      <c r="A6590" s="7">
        <f>anotacoes!D6590</f>
        <v>40780</v>
      </c>
      <c r="B6590" t="str">
        <f>anotacoes!C6590</f>
        <v>WORLD CHAMPIONSHIPS PARIS 2011</v>
      </c>
      <c r="C6590" t="str">
        <f>anotacoes!E6590</f>
        <v>TOMA</v>
      </c>
      <c r="D6590" t="str">
        <f>anotacoes!F6590</f>
        <v>VASYLENKO</v>
      </c>
      <c r="E6590" t="s">
        <v>10325</v>
      </c>
      <c r="F6590">
        <f>anotacoes!A6590</f>
        <v>96</v>
      </c>
      <c r="G6590">
        <f>anotacoes!B6590</f>
        <v>7</v>
      </c>
      <c r="H6590" t="str">
        <f>anotacoes!K6590</f>
        <v xml:space="preserve"> 00:00:38,945</v>
      </c>
      <c r="I6590" t="str">
        <f>anotacoes!L6590</f>
        <v xml:space="preserve"> 00:00:42,216</v>
      </c>
      <c r="J6590" t="str">
        <f>IF(L6590="PAUSE",E6590,IF(anotacoes!G6594=conversao_anotacoes!C6590,conversao_anotacoes!C6590,conversao_anotacoes!D6590))</f>
        <v>TOMA</v>
      </c>
      <c r="K6590" t="str">
        <f t="shared" si="204"/>
        <v>VASYLENKO</v>
      </c>
      <c r="L6590" t="str">
        <f>UPPER(anotacoes!H6590)</f>
        <v>GRIP TIME</v>
      </c>
      <c r="M6590" t="str">
        <f>IF(OR(L6590="ATTACK",L6590="FINTA"),"&lt;TECNICA&gt;",UPPER(anotacoes!I6590))</f>
        <v>RIGHT COLLAR LEFT SLEEVE</v>
      </c>
      <c r="N6590" t="str">
        <f>IF(OR(L6590="ATTACK",L6590="FINTA"),UPPER(anotacoes!I6590),"")</f>
        <v/>
      </c>
      <c r="O6590" s="6" t="str">
        <f>IF(anotacoes!N6590=0,"",anotacoes!N6590)</f>
        <v/>
      </c>
      <c r="P6590" t="str">
        <f>IF(anotacoes!M6590=0,"",UPPER(anotacoes!M6590))</f>
        <v/>
      </c>
      <c r="Q6590" t="str">
        <f t="shared" si="205"/>
        <v>INSERT INTO CONVERSAO_LUTA_ACAO (cd_conversao, id_luta, sequencia, momento_inicio, momento_fim, quem_faz, quem_sofre, acao_tipo, acao, tecnica, direcao, pontuacao) VALUES (1, 96, 7, TRIM(' 00:00:38,945'), TRIM(' 00:00:42,216'), 'TOMA', 'VASYLENKO', 'GRIP TIME', 'RIGHT COLLAR LEFT SLEEVE', NULL, NULL, NULL)</v>
      </c>
      <c r="R6590" t="s">
        <v>10327</v>
      </c>
    </row>
    <row r="6591" spans="1:18" hidden="1" x14ac:dyDescent="0.25">
      <c r="A6591" s="7">
        <f>anotacoes!D6591</f>
        <v>40780</v>
      </c>
      <c r="B6591" t="str">
        <f>anotacoes!C6591</f>
        <v>WORLD CHAMPIONSHIPS PARIS 2011</v>
      </c>
      <c r="C6591" t="str">
        <f>anotacoes!E6591</f>
        <v>TOMA</v>
      </c>
      <c r="D6591" t="str">
        <f>anotacoes!F6591</f>
        <v>VASYLENKO</v>
      </c>
      <c r="E6591" t="s">
        <v>10325</v>
      </c>
      <c r="F6591">
        <f>anotacoes!A6591</f>
        <v>96</v>
      </c>
      <c r="G6591">
        <f>anotacoes!B6591</f>
        <v>8</v>
      </c>
      <c r="H6591" t="str">
        <f>anotacoes!K6591</f>
        <v xml:space="preserve"> 00:00:42,216</v>
      </c>
      <c r="I6591" t="str">
        <f>anotacoes!L6591</f>
        <v xml:space="preserve"> 00:00:43,040</v>
      </c>
      <c r="J6591" t="str">
        <f>IF(L6591="PAUSE",E6591,IF(anotacoes!G6595=conversao_anotacoes!C6591,conversao_anotacoes!C6591,conversao_anotacoes!D6591))</f>
        <v>TOMA</v>
      </c>
      <c r="K6591" t="str">
        <f t="shared" si="204"/>
        <v>VASYLENKO</v>
      </c>
      <c r="L6591" t="str">
        <f>UPPER(anotacoes!H6591)</f>
        <v>DEFENSE</v>
      </c>
      <c r="M6591" t="str">
        <f>IF(OR(L6591="ATTACK",L6591="FINTA"),"&lt;TECNICA&gt;",UPPER(anotacoes!I6591))</f>
        <v>TAE-SABAKI LEFT INCLINED</v>
      </c>
      <c r="N6591" t="str">
        <f>IF(OR(L6591="ATTACK",L6591="FINTA"),UPPER(anotacoes!I6591),"")</f>
        <v/>
      </c>
      <c r="O6591" s="6" t="str">
        <f>IF(anotacoes!N6591=0,"",anotacoes!N6591)</f>
        <v/>
      </c>
      <c r="P6591" t="str">
        <f>IF(anotacoes!M6591=0,"",UPPER(anotacoes!M6591))</f>
        <v/>
      </c>
      <c r="Q6591" t="str">
        <f t="shared" si="205"/>
        <v>INSERT INTO CONVERSAO_LUTA_ACAO (cd_conversao, id_luta, sequencia, momento_inicio, momento_fim, quem_faz, quem_sofre, acao_tipo, acao, tecnica, direcao, pontuacao) VALUES (1, 96, 8, TRIM(' 00:00:42,216'), TRIM(' 00:00:43,040'), 'TOMA', 'VASYLENKO', 'DEFENSE', 'TAE-SABAKI LEFT INCLINED', NULL, NULL, NULL)</v>
      </c>
      <c r="R6591" t="s">
        <v>10327</v>
      </c>
    </row>
    <row r="6592" spans="1:18" hidden="1" x14ac:dyDescent="0.25">
      <c r="A6592" s="7">
        <f>anotacoes!D6592</f>
        <v>40780</v>
      </c>
      <c r="B6592" t="str">
        <f>anotacoes!C6592</f>
        <v>WORLD CHAMPIONSHIPS PARIS 2011</v>
      </c>
      <c r="C6592" t="str">
        <f>anotacoes!E6592</f>
        <v>TOMA</v>
      </c>
      <c r="D6592" t="str">
        <f>anotacoes!F6592</f>
        <v>VASYLENKO</v>
      </c>
      <c r="E6592" t="s">
        <v>10325</v>
      </c>
      <c r="F6592">
        <f>anotacoes!A6592</f>
        <v>96</v>
      </c>
      <c r="G6592">
        <f>anotacoes!B6592</f>
        <v>9</v>
      </c>
      <c r="H6592" t="str">
        <f>anotacoes!K6592</f>
        <v xml:space="preserve"> 00:00:43,040</v>
      </c>
      <c r="I6592" t="str">
        <f>anotacoes!L6592</f>
        <v xml:space="preserve"> 00:00:47,634</v>
      </c>
      <c r="J6592" t="str">
        <f>IF(L6592="PAUSE",E6592,IF(anotacoes!G6596=conversao_anotacoes!C6592,conversao_anotacoes!C6592,conversao_anotacoes!D6592))</f>
        <v>TOMA</v>
      </c>
      <c r="K6592" t="str">
        <f t="shared" si="204"/>
        <v>VASYLENKO</v>
      </c>
      <c r="L6592" t="str">
        <f>UPPER(anotacoes!H6592)</f>
        <v>GROUNDWORK COMBAT</v>
      </c>
      <c r="M6592" t="str">
        <f>IF(OR(L6592="ATTACK",L6592="FINTA"),"&lt;TECNICA&gt;",UPPER(anotacoes!I6592))</f>
        <v>TRYING TO ATTACK</v>
      </c>
      <c r="N6592" t="str">
        <f>IF(OR(L6592="ATTACK",L6592="FINTA"),UPPER(anotacoes!I6592),"")</f>
        <v/>
      </c>
      <c r="O6592" s="6" t="str">
        <f>IF(anotacoes!N6592=0,"",anotacoes!N6592)</f>
        <v/>
      </c>
      <c r="P6592" t="str">
        <f>IF(anotacoes!M6592=0,"",UPPER(anotacoes!M6592))</f>
        <v/>
      </c>
      <c r="Q6592" t="str">
        <f t="shared" si="205"/>
        <v>INSERT INTO CONVERSAO_LUTA_ACAO (cd_conversao, id_luta, sequencia, momento_inicio, momento_fim, quem_faz, quem_sofre, acao_tipo, acao, tecnica, direcao, pontuacao) VALUES (1, 96, 9, TRIM(' 00:00:43,040'), TRIM(' 00:00:47,634'), 'TOMA', 'VASYLENKO', 'GROUNDWORK COMBAT', 'TRYING TO ATTACK', NULL, NULL, NULL)</v>
      </c>
      <c r="R6592" t="s">
        <v>10327</v>
      </c>
    </row>
    <row r="6593" spans="1:18" hidden="1" x14ac:dyDescent="0.25">
      <c r="A6593" s="7">
        <f>anotacoes!D6593</f>
        <v>40780</v>
      </c>
      <c r="B6593" t="str">
        <f>anotacoes!C6593</f>
        <v>WORLD CHAMPIONSHIPS PARIS 2011</v>
      </c>
      <c r="C6593" t="str">
        <f>anotacoes!E6593</f>
        <v>TOMA</v>
      </c>
      <c r="D6593" t="str">
        <f>anotacoes!F6593</f>
        <v>VASYLENKO</v>
      </c>
      <c r="E6593" t="s">
        <v>10325</v>
      </c>
      <c r="F6593">
        <f>anotacoes!A6593</f>
        <v>96</v>
      </c>
      <c r="G6593">
        <f>anotacoes!B6593</f>
        <v>10</v>
      </c>
      <c r="H6593" t="str">
        <f>anotacoes!K6593</f>
        <v xml:space="preserve"> 00:00:47,805</v>
      </c>
      <c r="I6593" t="str">
        <f>anotacoes!L6593</f>
        <v xml:space="preserve"> 00:00:54,654</v>
      </c>
      <c r="J6593" t="str">
        <f>IF(L6593="PAUSE",E6593,IF(anotacoes!G6597=conversao_anotacoes!C6593,conversao_anotacoes!C6593,conversao_anotacoes!D6593))</f>
        <v>&lt;ARBITRO_DESCONHECIDO&gt;</v>
      </c>
      <c r="K6593" t="str">
        <f t="shared" si="204"/>
        <v/>
      </c>
      <c r="L6593" t="str">
        <f>UPPER(anotacoes!H6593)</f>
        <v>PAUSE</v>
      </c>
      <c r="M6593" t="str">
        <f>IF(OR(L6593="ATTACK",L6593="FINTA"),"&lt;TECNICA&gt;",UPPER(anotacoes!I6593))</f>
        <v>&lt;NAO_CLASSIFICADO&gt;</v>
      </c>
      <c r="N6593" t="str">
        <f>IF(OR(L6593="ATTACK",L6593="FINTA"),UPPER(anotacoes!I6593),"")</f>
        <v/>
      </c>
      <c r="O6593" s="6" t="str">
        <f>IF(anotacoes!N6593=0,"",anotacoes!N6593)</f>
        <v/>
      </c>
      <c r="P6593" t="str">
        <f>IF(anotacoes!M6593=0,"",UPPER(anotacoes!M6593))</f>
        <v/>
      </c>
      <c r="Q6593" t="str">
        <f t="shared" si="205"/>
        <v>INSERT INTO CONVERSAO_LUTA_ACAO (cd_conversao, id_luta, sequencia, momento_inicio, momento_fim, quem_faz, quem_sofre, acao_tipo, acao, tecnica, direcao, pontuacao) VALUES (1, 96, 10, TRIM(' 00:00:47,805'), TRIM(' 00:00:54,654'), '&lt;ARBITRO_DESCONHECIDO&gt;', '', 'PAUSE', '&lt;NAO_CLASSIFICADO&gt;', NULL, NULL, NULL)</v>
      </c>
      <c r="R6593" t="s">
        <v>10327</v>
      </c>
    </row>
    <row r="6594" spans="1:18" hidden="1" x14ac:dyDescent="0.25">
      <c r="A6594" s="7">
        <f>anotacoes!D6594</f>
        <v>40780</v>
      </c>
      <c r="B6594" t="str">
        <f>anotacoes!C6594</f>
        <v>WORLD CHAMPIONSHIPS PARIS 2011</v>
      </c>
      <c r="C6594" t="str">
        <f>anotacoes!E6594</f>
        <v>TOMA</v>
      </c>
      <c r="D6594" t="str">
        <f>anotacoes!F6594</f>
        <v>VASYLENKO</v>
      </c>
      <c r="E6594" t="s">
        <v>10325</v>
      </c>
      <c r="F6594">
        <f>anotacoes!A6594</f>
        <v>96</v>
      </c>
      <c r="G6594">
        <f>anotacoes!B6594</f>
        <v>11</v>
      </c>
      <c r="H6594" t="str">
        <f>anotacoes!K6594</f>
        <v xml:space="preserve"> 00:00:54,838</v>
      </c>
      <c r="I6594" t="str">
        <f>anotacoes!L6594</f>
        <v xml:space="preserve"> 00:00:58,530</v>
      </c>
      <c r="J6594" t="str">
        <f>IF(L6594="PAUSE",E6594,IF(anotacoes!G6598=conversao_anotacoes!C6594,conversao_anotacoes!C6594,conversao_anotacoes!D6594))</f>
        <v>TOMA</v>
      </c>
      <c r="K6594" t="str">
        <f t="shared" si="204"/>
        <v>VASYLENKO</v>
      </c>
      <c r="L6594" t="str">
        <f>UPPER(anotacoes!H6594)</f>
        <v>DISPLACEMENT</v>
      </c>
      <c r="M6594" t="str">
        <f>IF(OR(L6594="ATTACK",L6594="FINTA"),"&lt;TECNICA&gt;",UPPER(anotacoes!I6594))</f>
        <v>CIRCULAR LEFT</v>
      </c>
      <c r="N6594" t="str">
        <f>IF(OR(L6594="ATTACK",L6594="FINTA"),UPPER(anotacoes!I6594),"")</f>
        <v/>
      </c>
      <c r="O6594" s="6" t="str">
        <f>IF(anotacoes!N6594=0,"",anotacoes!N6594)</f>
        <v/>
      </c>
      <c r="P6594" t="str">
        <f>IF(anotacoes!M6594=0,"",UPPER(anotacoes!M6594))</f>
        <v/>
      </c>
      <c r="Q6594" t="str">
        <f t="shared" si="205"/>
        <v>INSERT INTO CONVERSAO_LUTA_ACAO (cd_conversao, id_luta, sequencia, momento_inicio, momento_fim, quem_faz, quem_sofre, acao_tipo, acao, tecnica, direcao, pontuacao) VALUES (1, 96, 11, TRIM(' 00:00:54,838'), TRIM(' 00:00:58,530'), 'TOMA', 'VASYLENKO', 'DISPLACEMENT', 'CIRCULAR LEFT', NULL, NULL, NULL)</v>
      </c>
      <c r="R6594" t="s">
        <v>10327</v>
      </c>
    </row>
    <row r="6595" spans="1:18" hidden="1" x14ac:dyDescent="0.25">
      <c r="A6595" s="7">
        <f>anotacoes!D6595</f>
        <v>40780</v>
      </c>
      <c r="B6595" t="str">
        <f>anotacoes!C6595</f>
        <v>WORLD CHAMPIONSHIPS PARIS 2011</v>
      </c>
      <c r="C6595" t="str">
        <f>anotacoes!E6595</f>
        <v>TOMA</v>
      </c>
      <c r="D6595" t="str">
        <f>anotacoes!F6595</f>
        <v>VASYLENKO</v>
      </c>
      <c r="E6595" t="s">
        <v>10325</v>
      </c>
      <c r="F6595">
        <f>anotacoes!A6595</f>
        <v>96</v>
      </c>
      <c r="G6595">
        <f>anotacoes!B6595</f>
        <v>12</v>
      </c>
      <c r="H6595" t="str">
        <f>anotacoes!K6595</f>
        <v xml:space="preserve"> 00:00:58,530</v>
      </c>
      <c r="I6595" t="str">
        <f>anotacoes!L6595</f>
        <v xml:space="preserve"> 00:01:41,573</v>
      </c>
      <c r="J6595" t="str">
        <f>IF(L6595="PAUSE",E6595,IF(anotacoes!G6599=conversao_anotacoes!C6595,conversao_anotacoes!C6595,conversao_anotacoes!D6595))</f>
        <v>TOMA</v>
      </c>
      <c r="K6595" t="str">
        <f t="shared" ref="K6595:K6658" si="206">IF(J6595=E6595,"",IF(J6595=C6595,D6595,C6595))</f>
        <v>VASYLENKO</v>
      </c>
      <c r="L6595" t="str">
        <f>UPPER(anotacoes!H6595)</f>
        <v>DISPLACEMENT</v>
      </c>
      <c r="M6595" t="str">
        <f>IF(OR(L6595="ATTACK",L6595="FINTA"),"&lt;TECNICA&gt;",UPPER(anotacoes!I6595))</f>
        <v>2-3 STEP HESITANT LEFT</v>
      </c>
      <c r="N6595" t="str">
        <f>IF(OR(L6595="ATTACK",L6595="FINTA"),UPPER(anotacoes!I6595),"")</f>
        <v/>
      </c>
      <c r="O6595" s="6" t="str">
        <f>IF(anotacoes!N6595=0,"",anotacoes!N6595)</f>
        <v/>
      </c>
      <c r="P6595" t="str">
        <f>IF(anotacoes!M6595=0,"",UPPER(anotacoes!M6595))</f>
        <v/>
      </c>
      <c r="Q6595" t="str">
        <f t="shared" ref="Q6595:Q6658" si="207">CONCATENATE("INSERT INTO CONVERSAO_LUTA_ACAO (cd_conversao, id_luta, sequencia, momento_inicio, momento_fim, quem_faz, quem_sofre, acao_tipo, acao, tecnica, direcao, pontuacao) VALUES (1, ",F6595,", ",G6595,", ","TRIM('",H6595,"')",", ","TRIM('",I6595,"')",", ","'",J6595,"'",", ","'",K6595,"'",", ","'",L6595,"'",", ","'",M6595,"'",", ",IF(N6595="","NULL",CONCATENATE("'",N6595,"'")),", ",IF(O6595="","NULL",O6595),", ",IF(P6595="","NULL",CONCATENATE("'",P6595,"'")),")")</f>
        <v>INSERT INTO CONVERSAO_LUTA_ACAO (cd_conversao, id_luta, sequencia, momento_inicio, momento_fim, quem_faz, quem_sofre, acao_tipo, acao, tecnica, direcao, pontuacao) VALUES (1, 96, 12, TRIM(' 00:00:58,530'), TRIM(' 00:01:41,573'), 'TOMA', 'VASYLENKO', 'DISPLACEMENT', '2-3 STEP HESITANT LEFT', NULL, NULL, NULL)</v>
      </c>
      <c r="R6595" t="s">
        <v>10327</v>
      </c>
    </row>
    <row r="6596" spans="1:18" hidden="1" x14ac:dyDescent="0.25">
      <c r="A6596" s="7">
        <f>anotacoes!D6596</f>
        <v>40780</v>
      </c>
      <c r="B6596" t="str">
        <f>anotacoes!C6596</f>
        <v>WORLD CHAMPIONSHIPS PARIS 2011</v>
      </c>
      <c r="C6596" t="str">
        <f>anotacoes!E6596</f>
        <v>TOMA</v>
      </c>
      <c r="D6596" t="str">
        <f>anotacoes!F6596</f>
        <v>VASYLENKO</v>
      </c>
      <c r="E6596" t="s">
        <v>10325</v>
      </c>
      <c r="F6596">
        <f>anotacoes!A6596</f>
        <v>96</v>
      </c>
      <c r="G6596">
        <f>anotacoes!B6596</f>
        <v>13</v>
      </c>
      <c r="H6596" t="str">
        <f>anotacoes!K6596</f>
        <v xml:space="preserve"> 00:01:41,745</v>
      </c>
      <c r="I6596" t="str">
        <f>anotacoes!L6596</f>
        <v xml:space="preserve"> 00:01:46,721</v>
      </c>
      <c r="J6596" t="str">
        <f>IF(L6596="PAUSE",E6596,IF(anotacoes!G6600=conversao_anotacoes!C6596,conversao_anotacoes!C6596,conversao_anotacoes!D6596))</f>
        <v>TOMA</v>
      </c>
      <c r="K6596" t="str">
        <f t="shared" si="206"/>
        <v>VASYLENKO</v>
      </c>
      <c r="L6596" t="str">
        <f>UPPER(anotacoes!H6596)</f>
        <v>DISPLACEMENT</v>
      </c>
      <c r="M6596" t="str">
        <f>IF(OR(L6596="ATTACK",L6596="FINTA"),"&lt;TECNICA&gt;",UPPER(anotacoes!I6596))</f>
        <v>TRY TO GRIP WITH CONTACT</v>
      </c>
      <c r="N6596" t="str">
        <f>IF(OR(L6596="ATTACK",L6596="FINTA"),UPPER(anotacoes!I6596),"")</f>
        <v/>
      </c>
      <c r="O6596" s="6" t="str">
        <f>IF(anotacoes!N6596=0,"",anotacoes!N6596)</f>
        <v/>
      </c>
      <c r="P6596" t="str">
        <f>IF(anotacoes!M6596=0,"",UPPER(anotacoes!M6596))</f>
        <v/>
      </c>
      <c r="Q6596" t="str">
        <f t="shared" si="207"/>
        <v>INSERT INTO CONVERSAO_LUTA_ACAO (cd_conversao, id_luta, sequencia, momento_inicio, momento_fim, quem_faz, quem_sofre, acao_tipo, acao, tecnica, direcao, pontuacao) VALUES (1, 96, 13, TRIM(' 00:01:41,745'), TRIM(' 00:01:46,721'), 'TOMA', 'VASYLENKO', 'DISPLACEMENT', 'TRY TO GRIP WITH CONTACT', NULL, NULL, NULL)</v>
      </c>
      <c r="R6596" t="s">
        <v>10327</v>
      </c>
    </row>
    <row r="6597" spans="1:18" hidden="1" x14ac:dyDescent="0.25">
      <c r="A6597" s="7">
        <f>anotacoes!D6597</f>
        <v>40780</v>
      </c>
      <c r="B6597" t="str">
        <f>anotacoes!C6597</f>
        <v>WORLD CHAMPIONSHIPS PARIS 2011</v>
      </c>
      <c r="C6597" t="str">
        <f>anotacoes!E6597</f>
        <v>TOMA</v>
      </c>
      <c r="D6597" t="str">
        <f>anotacoes!F6597</f>
        <v>VASYLENKO</v>
      </c>
      <c r="E6597" t="s">
        <v>10325</v>
      </c>
      <c r="F6597">
        <f>anotacoes!A6597</f>
        <v>96</v>
      </c>
      <c r="G6597">
        <f>anotacoes!B6597</f>
        <v>14</v>
      </c>
      <c r="H6597" t="str">
        <f>anotacoes!K6597</f>
        <v xml:space="preserve"> 00:01:46,892</v>
      </c>
      <c r="I6597" t="str">
        <f>anotacoes!L6597</f>
        <v xml:space="preserve"> 00:01:48,538</v>
      </c>
      <c r="J6597" t="str">
        <f>IF(L6597="PAUSE",E6597,IF(anotacoes!G6601=conversao_anotacoes!C6597,conversao_anotacoes!C6597,conversao_anotacoes!D6597))</f>
        <v>TOMA</v>
      </c>
      <c r="K6597" t="str">
        <f t="shared" si="206"/>
        <v>VASYLENKO</v>
      </c>
      <c r="L6597" t="str">
        <f>UPPER(anotacoes!H6597)</f>
        <v>GRIP TIME</v>
      </c>
      <c r="M6597" t="str">
        <f>IF(OR(L6597="ATTACK",L6597="FINTA"),"&lt;TECNICA&gt;",UPPER(anotacoes!I6597))</f>
        <v>RIGHT COLLAR LEFT SLEEVE</v>
      </c>
      <c r="N6597" t="str">
        <f>IF(OR(L6597="ATTACK",L6597="FINTA"),UPPER(anotacoes!I6597),"")</f>
        <v/>
      </c>
      <c r="O6597" s="6" t="str">
        <f>IF(anotacoes!N6597=0,"",anotacoes!N6597)</f>
        <v/>
      </c>
      <c r="P6597" t="str">
        <f>IF(anotacoes!M6597=0,"",UPPER(anotacoes!M6597))</f>
        <v/>
      </c>
      <c r="Q6597" t="str">
        <f t="shared" si="207"/>
        <v>INSERT INTO CONVERSAO_LUTA_ACAO (cd_conversao, id_luta, sequencia, momento_inicio, momento_fim, quem_faz, quem_sofre, acao_tipo, acao, tecnica, direcao, pontuacao) VALUES (1, 96, 14, TRIM(' 00:01:46,892'), TRIM(' 00:01:48,538'), 'TOMA', 'VASYLENKO', 'GRIP TIME', 'RIGHT COLLAR LEFT SLEEVE', NULL, NULL, NULL)</v>
      </c>
      <c r="R6597" t="s">
        <v>10327</v>
      </c>
    </row>
    <row r="6598" spans="1:18" hidden="1" x14ac:dyDescent="0.25">
      <c r="A6598" s="7">
        <f>anotacoes!D6598</f>
        <v>40780</v>
      </c>
      <c r="B6598" t="str">
        <f>anotacoes!C6598</f>
        <v>WORLD CHAMPIONSHIPS PARIS 2011</v>
      </c>
      <c r="C6598" t="str">
        <f>anotacoes!E6598</f>
        <v>TOMA</v>
      </c>
      <c r="D6598" t="str">
        <f>anotacoes!F6598</f>
        <v>VASYLENKO</v>
      </c>
      <c r="E6598" t="s">
        <v>10325</v>
      </c>
      <c r="F6598">
        <f>anotacoes!A6598</f>
        <v>96</v>
      </c>
      <c r="G6598">
        <f>anotacoes!B6598</f>
        <v>15</v>
      </c>
      <c r="H6598" t="str">
        <f>anotacoes!K6598</f>
        <v xml:space="preserve"> 00:01:48,538</v>
      </c>
      <c r="I6598" t="str">
        <f>anotacoes!L6598</f>
        <v xml:space="preserve"> 00:01:48,538</v>
      </c>
      <c r="J6598" t="str">
        <f>IF(L6598="PAUSE",E6598,IF(anotacoes!G6602=conversao_anotacoes!C6598,conversao_anotacoes!C6598,conversao_anotacoes!D6598))</f>
        <v>TOMA</v>
      </c>
      <c r="K6598" t="str">
        <f t="shared" si="206"/>
        <v>VASYLENKO</v>
      </c>
      <c r="L6598" t="str">
        <f>UPPER(anotacoes!H6598)</f>
        <v>FINTA</v>
      </c>
      <c r="M6598" t="str">
        <f>IF(OR(L6598="ATTACK",L6598="FINTA"),"&lt;TECNICA&gt;",UPPER(anotacoes!I6598))</f>
        <v>&lt;TECNICA&gt;</v>
      </c>
      <c r="N6598" t="str">
        <f>IF(OR(L6598="ATTACK",L6598="FINTA"),UPPER(anotacoes!I6598),"")</f>
        <v>KOUCHI GARI RIGHT</v>
      </c>
      <c r="O6598" s="6" t="str">
        <f>IF(anotacoes!N6598=0,"",anotacoes!N6598)</f>
        <v/>
      </c>
      <c r="P6598" t="str">
        <f>IF(anotacoes!M6598=0,"",UPPER(anotacoes!M6598))</f>
        <v/>
      </c>
      <c r="Q6598" t="str">
        <f t="shared" si="207"/>
        <v>INSERT INTO CONVERSAO_LUTA_ACAO (cd_conversao, id_luta, sequencia, momento_inicio, momento_fim, quem_faz, quem_sofre, acao_tipo, acao, tecnica, direcao, pontuacao) VALUES (1, 96, 15, TRIM(' 00:01:48,538'), TRIM(' 00:01:48,538'), 'TOMA', 'VASYLENKO', 'FINTA', '&lt;TECNICA&gt;', 'KOUCHI GARI RIGHT', NULL, NULL)</v>
      </c>
      <c r="R6598" t="s">
        <v>10327</v>
      </c>
    </row>
    <row r="6599" spans="1:18" hidden="1" x14ac:dyDescent="0.25">
      <c r="A6599" s="7">
        <f>anotacoes!D6599</f>
        <v>40780</v>
      </c>
      <c r="B6599" t="str">
        <f>anotacoes!C6599</f>
        <v>WORLD CHAMPIONSHIPS PARIS 2011</v>
      </c>
      <c r="C6599" t="str">
        <f>anotacoes!E6599</f>
        <v>TOMA</v>
      </c>
      <c r="D6599" t="str">
        <f>anotacoes!F6599</f>
        <v>VASYLENKO</v>
      </c>
      <c r="E6599" t="s">
        <v>10325</v>
      </c>
      <c r="F6599">
        <f>anotacoes!A6599</f>
        <v>96</v>
      </c>
      <c r="G6599">
        <f>anotacoes!B6599</f>
        <v>16</v>
      </c>
      <c r="H6599" t="str">
        <f>anotacoes!K6599</f>
        <v xml:space="preserve"> 00:01:48,538</v>
      </c>
      <c r="I6599" t="str">
        <f>anotacoes!L6599</f>
        <v xml:space="preserve"> 00:01:48,538</v>
      </c>
      <c r="J6599" t="str">
        <f>IF(L6599="PAUSE",E6599,IF(anotacoes!G6603=conversao_anotacoes!C6599,conversao_anotacoes!C6599,conversao_anotacoes!D6599))</f>
        <v>TOMA</v>
      </c>
      <c r="K6599" t="str">
        <f t="shared" si="206"/>
        <v>VASYLENKO</v>
      </c>
      <c r="L6599" t="str">
        <f>UPPER(anotacoes!H6599)</f>
        <v>FINTA</v>
      </c>
      <c r="M6599" t="str">
        <f>IF(OR(L6599="ATTACK",L6599="FINTA"),"&lt;TECNICA&gt;",UPPER(anotacoes!I6599))</f>
        <v>&lt;TECNICA&gt;</v>
      </c>
      <c r="N6599" t="str">
        <f>IF(OR(L6599="ATTACK",L6599="FINTA"),UPPER(anotacoes!I6599),"")</f>
        <v>KOUCHI GARI LEFT</v>
      </c>
      <c r="O6599" s="6" t="str">
        <f>IF(anotacoes!N6599=0,"",anotacoes!N6599)</f>
        <v/>
      </c>
      <c r="P6599" t="str">
        <f>IF(anotacoes!M6599=0,"",UPPER(anotacoes!M6599))</f>
        <v/>
      </c>
      <c r="Q6599" t="str">
        <f t="shared" si="207"/>
        <v>INSERT INTO CONVERSAO_LUTA_ACAO (cd_conversao, id_luta, sequencia, momento_inicio, momento_fim, quem_faz, quem_sofre, acao_tipo, acao, tecnica, direcao, pontuacao) VALUES (1, 96, 16, TRIM(' 00:01:48,538'), TRIM(' 00:01:48,538'), 'TOMA', 'VASYLENKO', 'FINTA', '&lt;TECNICA&gt;', 'KOUCHI GARI LEFT', NULL, NULL)</v>
      </c>
      <c r="R6599" t="s">
        <v>10327</v>
      </c>
    </row>
    <row r="6600" spans="1:18" hidden="1" x14ac:dyDescent="0.25">
      <c r="A6600" s="7">
        <f>anotacoes!D6600</f>
        <v>40780</v>
      </c>
      <c r="B6600" t="str">
        <f>anotacoes!C6600</f>
        <v>WORLD CHAMPIONSHIPS PARIS 2011</v>
      </c>
      <c r="C6600" t="str">
        <f>anotacoes!E6600</f>
        <v>TOMA</v>
      </c>
      <c r="D6600" t="str">
        <f>anotacoes!F6600</f>
        <v>VASYLENKO</v>
      </c>
      <c r="E6600" t="s">
        <v>10325</v>
      </c>
      <c r="F6600">
        <f>anotacoes!A6600</f>
        <v>96</v>
      </c>
      <c r="G6600">
        <f>anotacoes!B6600</f>
        <v>17</v>
      </c>
      <c r="H6600" t="str">
        <f>anotacoes!K6600</f>
        <v xml:space="preserve"> 00:01:48,538</v>
      </c>
      <c r="I6600" t="str">
        <f>anotacoes!L6600</f>
        <v xml:space="preserve"> 00:01:48,538</v>
      </c>
      <c r="J6600" t="str">
        <f>IF(L6600="PAUSE",E6600,IF(anotacoes!G6604=conversao_anotacoes!C6600,conversao_anotacoes!C6600,conversao_anotacoes!D6600))</f>
        <v>TOMA</v>
      </c>
      <c r="K6600" t="str">
        <f t="shared" si="206"/>
        <v>VASYLENKO</v>
      </c>
      <c r="L6600" t="str">
        <f>UPPER(anotacoes!H6600)</f>
        <v>FINTA</v>
      </c>
      <c r="M6600" t="str">
        <f>IF(OR(L6600="ATTACK",L6600="FINTA"),"&lt;TECNICA&gt;",UPPER(anotacoes!I6600))</f>
        <v>&lt;TECNICA&gt;</v>
      </c>
      <c r="N6600" t="str">
        <f>IF(OR(L6600="ATTACK",L6600="FINTA"),UPPER(anotacoes!I6600),"")</f>
        <v>DEASHI HARAI LEFT</v>
      </c>
      <c r="O6600" s="6" t="str">
        <f>IF(anotacoes!N6600=0,"",anotacoes!N6600)</f>
        <v/>
      </c>
      <c r="P6600" t="str">
        <f>IF(anotacoes!M6600=0,"",UPPER(anotacoes!M6600))</f>
        <v/>
      </c>
      <c r="Q6600" t="str">
        <f t="shared" si="207"/>
        <v>INSERT INTO CONVERSAO_LUTA_ACAO (cd_conversao, id_luta, sequencia, momento_inicio, momento_fim, quem_faz, quem_sofre, acao_tipo, acao, tecnica, direcao, pontuacao) VALUES (1, 96, 17, TRIM(' 00:01:48,538'), TRIM(' 00:01:48,538'), 'TOMA', 'VASYLENKO', 'FINTA', '&lt;TECNICA&gt;', 'DEASHI HARAI LEFT', NULL, NULL)</v>
      </c>
      <c r="R6600" t="s">
        <v>10327</v>
      </c>
    </row>
    <row r="6601" spans="1:18" hidden="1" x14ac:dyDescent="0.25">
      <c r="A6601" s="7">
        <f>anotacoes!D6601</f>
        <v>40780</v>
      </c>
      <c r="B6601" t="str">
        <f>anotacoes!C6601</f>
        <v>WORLD CHAMPIONSHIPS PARIS 2011</v>
      </c>
      <c r="C6601" t="str">
        <f>anotacoes!E6601</f>
        <v>TOMA</v>
      </c>
      <c r="D6601" t="str">
        <f>anotacoes!F6601</f>
        <v>VASYLENKO</v>
      </c>
      <c r="E6601" t="s">
        <v>10325</v>
      </c>
      <c r="F6601">
        <f>anotacoes!A6601</f>
        <v>96</v>
      </c>
      <c r="G6601">
        <f>anotacoes!B6601</f>
        <v>18</v>
      </c>
      <c r="H6601" t="str">
        <f>anotacoes!K6601</f>
        <v xml:space="preserve"> 00:01:48,538</v>
      </c>
      <c r="I6601" t="str">
        <f>anotacoes!L6601</f>
        <v xml:space="preserve"> 00:01:50,591</v>
      </c>
      <c r="J6601" t="str">
        <f>IF(L6601="PAUSE",E6601,IF(anotacoes!G6605=conversao_anotacoes!C6601,conversao_anotacoes!C6601,conversao_anotacoes!D6601))</f>
        <v>TOMA</v>
      </c>
      <c r="K6601" t="str">
        <f t="shared" si="206"/>
        <v>VASYLENKO</v>
      </c>
      <c r="L6601" t="str">
        <f>UPPER(anotacoes!H6601)</f>
        <v>GRIP TIME</v>
      </c>
      <c r="M6601" t="str">
        <f>IF(OR(L6601="ATTACK",L6601="FINTA"),"&lt;TECNICA&gt;",UPPER(anotacoes!I6601))</f>
        <v>RIGHT COLLAR LEFT SLEEVE</v>
      </c>
      <c r="N6601" t="str">
        <f>IF(OR(L6601="ATTACK",L6601="FINTA"),UPPER(anotacoes!I6601),"")</f>
        <v/>
      </c>
      <c r="O6601" s="6" t="str">
        <f>IF(anotacoes!N6601=0,"",anotacoes!N6601)</f>
        <v/>
      </c>
      <c r="P6601" t="str">
        <f>IF(anotacoes!M6601=0,"",UPPER(anotacoes!M6601))</f>
        <v/>
      </c>
      <c r="Q6601" t="str">
        <f t="shared" si="207"/>
        <v>INSERT INTO CONVERSAO_LUTA_ACAO (cd_conversao, id_luta, sequencia, momento_inicio, momento_fim, quem_faz, quem_sofre, acao_tipo, acao, tecnica, direcao, pontuacao) VALUES (1, 96, 18, TRIM(' 00:01:48,538'), TRIM(' 00:01:50,591'), 'TOMA', 'VASYLENKO', 'GRIP TIME', 'RIGHT COLLAR LEFT SLEEVE', NULL, NULL, NULL)</v>
      </c>
      <c r="R6601" t="s">
        <v>10327</v>
      </c>
    </row>
    <row r="6602" spans="1:18" hidden="1" x14ac:dyDescent="0.25">
      <c r="A6602" s="7">
        <f>anotacoes!D6602</f>
        <v>40780</v>
      </c>
      <c r="B6602" t="str">
        <f>anotacoes!C6602</f>
        <v>WORLD CHAMPIONSHIPS PARIS 2011</v>
      </c>
      <c r="C6602" t="str">
        <f>anotacoes!E6602</f>
        <v>TOMA</v>
      </c>
      <c r="D6602" t="str">
        <f>anotacoes!F6602</f>
        <v>VASYLENKO</v>
      </c>
      <c r="E6602" t="s">
        <v>10325</v>
      </c>
      <c r="F6602">
        <f>anotacoes!A6602</f>
        <v>96</v>
      </c>
      <c r="G6602">
        <f>anotacoes!B6602</f>
        <v>19</v>
      </c>
      <c r="H6602" t="str">
        <f>anotacoes!K6602</f>
        <v xml:space="preserve"> 00:01:50,591</v>
      </c>
      <c r="I6602" t="str">
        <f>anotacoes!L6602</f>
        <v xml:space="preserve"> 00:01:50,591</v>
      </c>
      <c r="J6602" t="str">
        <f>IF(L6602="PAUSE",E6602,IF(anotacoes!G6606=conversao_anotacoes!C6602,conversao_anotacoes!C6602,conversao_anotacoes!D6602))</f>
        <v>TOMA</v>
      </c>
      <c r="K6602" t="str">
        <f t="shared" si="206"/>
        <v>VASYLENKO</v>
      </c>
      <c r="L6602" t="str">
        <f>UPPER(anotacoes!H6602)</f>
        <v>ATTACK</v>
      </c>
      <c r="M6602" t="str">
        <f>IF(OR(L6602="ATTACK",L6602="FINTA"),"&lt;TECNICA&gt;",UPPER(anotacoes!I6602))</f>
        <v>&lt;TECNICA&gt;</v>
      </c>
      <c r="N6602" t="str">
        <f>IF(OR(L6602="ATTACK",L6602="FINTA"),UPPER(anotacoes!I6602),"")</f>
        <v>KOUCHI GARI</v>
      </c>
      <c r="O6602" s="6">
        <f>IF(anotacoes!N6602=0,"",anotacoes!N6602)</f>
        <v>3</v>
      </c>
      <c r="P6602" t="str">
        <f>IF(anotacoes!M6602=0,"",UPPER(anotacoes!M6602))</f>
        <v/>
      </c>
      <c r="Q6602" t="str">
        <f t="shared" si="207"/>
        <v>INSERT INTO CONVERSAO_LUTA_ACAO (cd_conversao, id_luta, sequencia, momento_inicio, momento_fim, quem_faz, quem_sofre, acao_tipo, acao, tecnica, direcao, pontuacao) VALUES (1, 96, 19, TRIM(' 00:01:50,591'), TRIM(' 00:01:50,591'), 'TOMA', 'VASYLENKO', 'ATTACK', '&lt;TECNICA&gt;', 'KOUCHI GARI', 3, NULL)</v>
      </c>
      <c r="R6602" t="s">
        <v>10327</v>
      </c>
    </row>
    <row r="6603" spans="1:18" hidden="1" x14ac:dyDescent="0.25">
      <c r="A6603" s="7">
        <f>anotacoes!D6603</f>
        <v>40780</v>
      </c>
      <c r="B6603" t="str">
        <f>anotacoes!C6603</f>
        <v>WORLD CHAMPIONSHIPS PARIS 2011</v>
      </c>
      <c r="C6603" t="str">
        <f>anotacoes!E6603</f>
        <v>TOMA</v>
      </c>
      <c r="D6603" t="str">
        <f>anotacoes!F6603</f>
        <v>VASYLENKO</v>
      </c>
      <c r="E6603" t="s">
        <v>10325</v>
      </c>
      <c r="F6603">
        <f>anotacoes!A6603</f>
        <v>96</v>
      </c>
      <c r="G6603">
        <f>anotacoes!B6603</f>
        <v>20</v>
      </c>
      <c r="H6603" t="str">
        <f>anotacoes!K6603</f>
        <v xml:space="preserve"> 00:01:50,591</v>
      </c>
      <c r="I6603" t="str">
        <f>anotacoes!L6603</f>
        <v xml:space="preserve"> 00:02:01,363</v>
      </c>
      <c r="J6603" t="str">
        <f>IF(L6603="PAUSE",E6603,IF(anotacoes!G6607=conversao_anotacoes!C6603,conversao_anotacoes!C6603,conversao_anotacoes!D6603))</f>
        <v>TOMA</v>
      </c>
      <c r="K6603" t="str">
        <f t="shared" si="206"/>
        <v>VASYLENKO</v>
      </c>
      <c r="L6603" t="str">
        <f>UPPER(anotacoes!H6603)</f>
        <v>GRIP TIME</v>
      </c>
      <c r="M6603" t="str">
        <f>IF(OR(L6603="ATTACK",L6603="FINTA"),"&lt;TECNICA&gt;",UPPER(anotacoes!I6603))</f>
        <v>RIGHT COLLAR LEFT SLEEVE</v>
      </c>
      <c r="N6603" t="str">
        <f>IF(OR(L6603="ATTACK",L6603="FINTA"),UPPER(anotacoes!I6603),"")</f>
        <v/>
      </c>
      <c r="O6603" s="6" t="str">
        <f>IF(anotacoes!N6603=0,"",anotacoes!N6603)</f>
        <v/>
      </c>
      <c r="P6603" t="str">
        <f>IF(anotacoes!M6603=0,"",UPPER(anotacoes!M6603))</f>
        <v/>
      </c>
      <c r="Q6603" t="str">
        <f t="shared" si="207"/>
        <v>INSERT INTO CONVERSAO_LUTA_ACAO (cd_conversao, id_luta, sequencia, momento_inicio, momento_fim, quem_faz, quem_sofre, acao_tipo, acao, tecnica, direcao, pontuacao) VALUES (1, 96, 20, TRIM(' 00:01:50,591'), TRIM(' 00:02:01,363'), 'TOMA', 'VASYLENKO', 'GRIP TIME', 'RIGHT COLLAR LEFT SLEEVE', NULL, NULL, NULL)</v>
      </c>
      <c r="R6603" t="s">
        <v>10327</v>
      </c>
    </row>
    <row r="6604" spans="1:18" hidden="1" x14ac:dyDescent="0.25">
      <c r="A6604" s="7">
        <f>anotacoes!D6604</f>
        <v>40780</v>
      </c>
      <c r="B6604" t="str">
        <f>anotacoes!C6604</f>
        <v>WORLD CHAMPIONSHIPS PARIS 2011</v>
      </c>
      <c r="C6604" t="str">
        <f>anotacoes!E6604</f>
        <v>TOMA</v>
      </c>
      <c r="D6604" t="str">
        <f>anotacoes!F6604</f>
        <v>VASYLENKO</v>
      </c>
      <c r="E6604" t="s">
        <v>10325</v>
      </c>
      <c r="F6604">
        <f>anotacoes!A6604</f>
        <v>96</v>
      </c>
      <c r="G6604">
        <f>anotacoes!B6604</f>
        <v>21</v>
      </c>
      <c r="H6604" t="str">
        <f>anotacoes!K6604</f>
        <v xml:space="preserve"> 00:02:01,530</v>
      </c>
      <c r="I6604" t="str">
        <f>anotacoes!L6604</f>
        <v xml:space="preserve"> 00:02:10,222</v>
      </c>
      <c r="J6604" t="str">
        <f>IF(L6604="PAUSE",E6604,IF(anotacoes!G6608=conversao_anotacoes!C6604,conversao_anotacoes!C6604,conversao_anotacoes!D6604))</f>
        <v>&lt;ARBITRO_DESCONHECIDO&gt;</v>
      </c>
      <c r="K6604" t="str">
        <f t="shared" si="206"/>
        <v/>
      </c>
      <c r="L6604" t="str">
        <f>UPPER(anotacoes!H6604)</f>
        <v>PAUSE</v>
      </c>
      <c r="M6604" t="str">
        <f>IF(OR(L6604="ATTACK",L6604="FINTA"),"&lt;TECNICA&gt;",UPPER(anotacoes!I6604))</f>
        <v>SHIDO WITHOUT SCORE</v>
      </c>
      <c r="N6604" t="str">
        <f>IF(OR(L6604="ATTACK",L6604="FINTA"),UPPER(anotacoes!I6604),"")</f>
        <v/>
      </c>
      <c r="O6604" s="6" t="str">
        <f>IF(anotacoes!N6604=0,"",anotacoes!N6604)</f>
        <v/>
      </c>
      <c r="P6604" t="str">
        <f>IF(anotacoes!M6604=0,"",UPPER(anotacoes!M6604))</f>
        <v/>
      </c>
      <c r="Q6604" t="str">
        <f t="shared" si="207"/>
        <v>INSERT INTO CONVERSAO_LUTA_ACAO (cd_conversao, id_luta, sequencia, momento_inicio, momento_fim, quem_faz, quem_sofre, acao_tipo, acao, tecnica, direcao, pontuacao) VALUES (1, 96, 21, TRIM(' 00:02:01,530'), TRIM(' 00:02:10,222'), '&lt;ARBITRO_DESCONHECIDO&gt;', '', 'PAUSE', 'SHIDO WITHOUT SCORE', NULL, NULL, NULL)</v>
      </c>
      <c r="R6604" t="s">
        <v>10327</v>
      </c>
    </row>
    <row r="6605" spans="1:18" hidden="1" x14ac:dyDescent="0.25">
      <c r="A6605" s="7">
        <f>anotacoes!D6605</f>
        <v>40780</v>
      </c>
      <c r="B6605" t="str">
        <f>anotacoes!C6605</f>
        <v>WORLD CHAMPIONSHIPS PARIS 2011</v>
      </c>
      <c r="C6605" t="str">
        <f>anotacoes!E6605</f>
        <v>TOMA</v>
      </c>
      <c r="D6605" t="str">
        <f>anotacoes!F6605</f>
        <v>VASYLENKO</v>
      </c>
      <c r="E6605" t="s">
        <v>10325</v>
      </c>
      <c r="F6605">
        <f>anotacoes!A6605</f>
        <v>96</v>
      </c>
      <c r="G6605">
        <f>anotacoes!B6605</f>
        <v>22</v>
      </c>
      <c r="H6605" t="str">
        <f>anotacoes!K6605</f>
        <v xml:space="preserve"> 00:02:10,406</v>
      </c>
      <c r="I6605" t="str">
        <f>anotacoes!L6605</f>
        <v xml:space="preserve"> 00:02:13,490</v>
      </c>
      <c r="J6605" t="str">
        <f>IF(L6605="PAUSE",E6605,IF(anotacoes!G6609=conversao_anotacoes!C6605,conversao_anotacoes!C6605,conversao_anotacoes!D6605))</f>
        <v>TOMA</v>
      </c>
      <c r="K6605" t="str">
        <f t="shared" si="206"/>
        <v>VASYLENKO</v>
      </c>
      <c r="L6605" t="str">
        <f>UPPER(anotacoes!H6605)</f>
        <v>DISPLACEMENT</v>
      </c>
      <c r="M6605" t="str">
        <f>IF(OR(L6605="ATTACK",L6605="FINTA"),"&lt;TECNICA&gt;",UPPER(anotacoes!I6605))</f>
        <v>CIRCULAR RIGHT</v>
      </c>
      <c r="N6605" t="str">
        <f>IF(OR(L6605="ATTACK",L6605="FINTA"),UPPER(anotacoes!I6605),"")</f>
        <v/>
      </c>
      <c r="O6605" s="6" t="str">
        <f>IF(anotacoes!N6605=0,"",anotacoes!N6605)</f>
        <v/>
      </c>
      <c r="P6605" t="str">
        <f>IF(anotacoes!M6605=0,"",UPPER(anotacoes!M6605))</f>
        <v/>
      </c>
      <c r="Q6605" t="str">
        <f t="shared" si="207"/>
        <v>INSERT INTO CONVERSAO_LUTA_ACAO (cd_conversao, id_luta, sequencia, momento_inicio, momento_fim, quem_faz, quem_sofre, acao_tipo, acao, tecnica, direcao, pontuacao) VALUES (1, 96, 22, TRIM(' 00:02:10,406'), TRIM(' 00:02:13,490'), 'TOMA', 'VASYLENKO', 'DISPLACEMENT', 'CIRCULAR RIGHT', NULL, NULL, NULL)</v>
      </c>
      <c r="R6605" t="s">
        <v>10327</v>
      </c>
    </row>
    <row r="6606" spans="1:18" hidden="1" x14ac:dyDescent="0.25">
      <c r="A6606" s="7">
        <f>anotacoes!D6606</f>
        <v>40780</v>
      </c>
      <c r="B6606" t="str">
        <f>anotacoes!C6606</f>
        <v>WORLD CHAMPIONSHIPS PARIS 2011</v>
      </c>
      <c r="C6606" t="str">
        <f>anotacoes!E6606</f>
        <v>TOMA</v>
      </c>
      <c r="D6606" t="str">
        <f>anotacoes!F6606</f>
        <v>VASYLENKO</v>
      </c>
      <c r="E6606" t="s">
        <v>10325</v>
      </c>
      <c r="F6606">
        <f>anotacoes!A6606</f>
        <v>96</v>
      </c>
      <c r="G6606">
        <f>anotacoes!B6606</f>
        <v>23</v>
      </c>
      <c r="H6606" t="str">
        <f>anotacoes!K6606</f>
        <v xml:space="preserve"> 00:02:13,682</v>
      </c>
      <c r="I6606" t="str">
        <f>anotacoes!L6606</f>
        <v xml:space="preserve"> 00:02:14,173</v>
      </c>
      <c r="J6606" t="str">
        <f>IF(L6606="PAUSE",E6606,IF(anotacoes!G6610=conversao_anotacoes!C6606,conversao_anotacoes!C6606,conversao_anotacoes!D6606))</f>
        <v>TOMA</v>
      </c>
      <c r="K6606" t="str">
        <f t="shared" si="206"/>
        <v>VASYLENKO</v>
      </c>
      <c r="L6606" t="str">
        <f>UPPER(anotacoes!H6606)</f>
        <v>GRIP TIME</v>
      </c>
      <c r="M6606" t="str">
        <f>IF(OR(L6606="ATTACK",L6606="FINTA"),"&lt;TECNICA&gt;",UPPER(anotacoes!I6606))</f>
        <v>LEFT SLEEVE</v>
      </c>
      <c r="N6606" t="str">
        <f>IF(OR(L6606="ATTACK",L6606="FINTA"),UPPER(anotacoes!I6606),"")</f>
        <v/>
      </c>
      <c r="O6606" s="6" t="str">
        <f>IF(anotacoes!N6606=0,"",anotacoes!N6606)</f>
        <v/>
      </c>
      <c r="P6606" t="str">
        <f>IF(anotacoes!M6606=0,"",UPPER(anotacoes!M6606))</f>
        <v/>
      </c>
      <c r="Q6606" t="str">
        <f t="shared" si="207"/>
        <v>INSERT INTO CONVERSAO_LUTA_ACAO (cd_conversao, id_luta, sequencia, momento_inicio, momento_fim, quem_faz, quem_sofre, acao_tipo, acao, tecnica, direcao, pontuacao) VALUES (1, 96, 23, TRIM(' 00:02:13,682'), TRIM(' 00:02:14,173'), 'TOMA', 'VASYLENKO', 'GRIP TIME', 'LEFT SLEEVE', NULL, NULL, NULL)</v>
      </c>
      <c r="R6606" t="s">
        <v>10327</v>
      </c>
    </row>
    <row r="6607" spans="1:18" hidden="1" x14ac:dyDescent="0.25">
      <c r="A6607" s="7">
        <f>anotacoes!D6607</f>
        <v>40780</v>
      </c>
      <c r="B6607" t="str">
        <f>anotacoes!C6607</f>
        <v>WORLD CHAMPIONSHIPS PARIS 2011</v>
      </c>
      <c r="C6607" t="str">
        <f>anotacoes!E6607</f>
        <v>TOMA</v>
      </c>
      <c r="D6607" t="str">
        <f>anotacoes!F6607</f>
        <v>VASYLENKO</v>
      </c>
      <c r="E6607" t="s">
        <v>10325</v>
      </c>
      <c r="F6607">
        <f>anotacoes!A6607</f>
        <v>96</v>
      </c>
      <c r="G6607">
        <f>anotacoes!B6607</f>
        <v>24</v>
      </c>
      <c r="H6607" t="str">
        <f>anotacoes!K6607</f>
        <v xml:space="preserve"> 00:02:14,173</v>
      </c>
      <c r="I6607" t="str">
        <f>anotacoes!L6607</f>
        <v xml:space="preserve"> 00:02:15,283</v>
      </c>
      <c r="J6607" t="str">
        <f>IF(L6607="PAUSE",E6607,IF(anotacoes!G6611=conversao_anotacoes!C6607,conversao_anotacoes!C6607,conversao_anotacoes!D6607))</f>
        <v>TOMA</v>
      </c>
      <c r="K6607" t="str">
        <f t="shared" si="206"/>
        <v>VASYLENKO</v>
      </c>
      <c r="L6607" t="str">
        <f>UPPER(anotacoes!H6607)</f>
        <v>ATTACK</v>
      </c>
      <c r="M6607" t="str">
        <f>IF(OR(L6607="ATTACK",L6607="FINTA"),"&lt;TECNICA&gt;",UPPER(anotacoes!I6607))</f>
        <v>&lt;TECNICA&gt;</v>
      </c>
      <c r="N6607" t="str">
        <f>IF(OR(L6607="ATTACK",L6607="FINTA"),UPPER(anotacoes!I6607),"")</f>
        <v>SODE SEOI NAGE</v>
      </c>
      <c r="O6607" s="6">
        <f>IF(anotacoes!N6607=0,"",anotacoes!N6607)</f>
        <v>2</v>
      </c>
      <c r="P6607" t="str">
        <f>IF(anotacoes!M6607=0,"",UPPER(anotacoes!M6607))</f>
        <v>IPPON</v>
      </c>
      <c r="Q6607" t="str">
        <f t="shared" si="207"/>
        <v>INSERT INTO CONVERSAO_LUTA_ACAO (cd_conversao, id_luta, sequencia, momento_inicio, momento_fim, quem_faz, quem_sofre, acao_tipo, acao, tecnica, direcao, pontuacao) VALUES (1, 96, 24, TRIM(' 00:02:14,173'), TRIM(' 00:02:15,283'), 'TOMA', 'VASYLENKO', 'ATTACK', '&lt;TECNICA&gt;', 'SODE SEOI NAGE', 2, 'IPPON')</v>
      </c>
      <c r="R6607" t="s">
        <v>10327</v>
      </c>
    </row>
    <row r="6608" spans="1:18" hidden="1" x14ac:dyDescent="0.25">
      <c r="A6608" s="7">
        <f>anotacoes!D6608</f>
        <v>40780</v>
      </c>
      <c r="B6608" t="str">
        <f>anotacoes!C6608</f>
        <v>WORLD CHAMPIONSHIPS PARIS 2011</v>
      </c>
      <c r="C6608" t="str">
        <f>anotacoes!E6608</f>
        <v>TOMA</v>
      </c>
      <c r="D6608" t="str">
        <f>anotacoes!F6608</f>
        <v>PIETRI</v>
      </c>
      <c r="E6608" t="s">
        <v>10325</v>
      </c>
      <c r="F6608">
        <f>anotacoes!A6608</f>
        <v>97</v>
      </c>
      <c r="G6608">
        <f>anotacoes!B6608</f>
        <v>1</v>
      </c>
      <c r="H6608" t="str">
        <f>anotacoes!K6608</f>
        <v xml:space="preserve"> 00:00:03,801</v>
      </c>
      <c r="I6608" t="str">
        <f>anotacoes!L6608</f>
        <v xml:space="preserve"> 00:00:09,374</v>
      </c>
      <c r="J6608" t="str">
        <f>IF(L6608="PAUSE",E6608,IF(anotacoes!G6612=conversao_anotacoes!C6608,conversao_anotacoes!C6608,conversao_anotacoes!D6608))</f>
        <v>TOMA</v>
      </c>
      <c r="K6608" t="str">
        <f t="shared" si="206"/>
        <v>PIETRI</v>
      </c>
      <c r="L6608" t="str">
        <f>UPPER(anotacoes!H6608)</f>
        <v>DISPLACEMENT</v>
      </c>
      <c r="M6608" t="str">
        <f>IF(OR(L6608="ATTACK",L6608="FINTA"),"&lt;TECNICA&gt;",UPPER(anotacoes!I6608))</f>
        <v>2-3 STEP HESITANT LEFT</v>
      </c>
      <c r="N6608" t="str">
        <f>IF(OR(L6608="ATTACK",L6608="FINTA"),UPPER(anotacoes!I6608),"")</f>
        <v/>
      </c>
      <c r="O6608" s="6" t="str">
        <f>IF(anotacoes!N6608=0,"",anotacoes!N6608)</f>
        <v/>
      </c>
      <c r="P6608" t="str">
        <f>IF(anotacoes!M6608=0,"",UPPER(anotacoes!M6608))</f>
        <v/>
      </c>
      <c r="Q6608" t="str">
        <f t="shared" si="207"/>
        <v>INSERT INTO CONVERSAO_LUTA_ACAO (cd_conversao, id_luta, sequencia, momento_inicio, momento_fim, quem_faz, quem_sofre, acao_tipo, acao, tecnica, direcao, pontuacao) VALUES (1, 97, 1, TRIM(' 00:00:03,801'), TRIM(' 00:00:09,374'), 'TOMA', 'PIETRI', 'DISPLACEMENT', '2-3 STEP HESITANT LEFT', NULL, NULL, NULL)</v>
      </c>
      <c r="R6608" t="s">
        <v>10327</v>
      </c>
    </row>
    <row r="6609" spans="1:18" hidden="1" x14ac:dyDescent="0.25">
      <c r="A6609" s="7">
        <f>anotacoes!D6609</f>
        <v>40780</v>
      </c>
      <c r="B6609" t="str">
        <f>anotacoes!C6609</f>
        <v>WORLD CHAMPIONSHIPS PARIS 2011</v>
      </c>
      <c r="C6609" t="str">
        <f>anotacoes!E6609</f>
        <v>TOMA</v>
      </c>
      <c r="D6609" t="str">
        <f>anotacoes!F6609</f>
        <v>PIETRI</v>
      </c>
      <c r="E6609" t="s">
        <v>10325</v>
      </c>
      <c r="F6609">
        <f>anotacoes!A6609</f>
        <v>97</v>
      </c>
      <c r="G6609">
        <f>anotacoes!B6609</f>
        <v>2</v>
      </c>
      <c r="H6609" t="str">
        <f>anotacoes!K6609</f>
        <v xml:space="preserve"> 00:00:09,539</v>
      </c>
      <c r="I6609" t="str">
        <f>anotacoes!L6609</f>
        <v xml:space="preserve"> 00:00:13,193</v>
      </c>
      <c r="J6609" t="str">
        <f>IF(L6609="PAUSE",E6609,IF(anotacoes!G6613=conversao_anotacoes!C6609,conversao_anotacoes!C6609,conversao_anotacoes!D6609))</f>
        <v>TOMA</v>
      </c>
      <c r="K6609" t="str">
        <f t="shared" si="206"/>
        <v>PIETRI</v>
      </c>
      <c r="L6609" t="str">
        <f>UPPER(anotacoes!H6609)</f>
        <v>GRIP TIME</v>
      </c>
      <c r="M6609" t="str">
        <f>IF(OR(L6609="ATTACK",L6609="FINTA"),"&lt;TECNICA&gt;",UPPER(anotacoes!I6609))</f>
        <v>RIGHT COLLAR LEFT SLEEVE</v>
      </c>
      <c r="N6609" t="str">
        <f>IF(OR(L6609="ATTACK",L6609="FINTA"),UPPER(anotacoes!I6609),"")</f>
        <v/>
      </c>
      <c r="O6609" s="6" t="str">
        <f>IF(anotacoes!N6609=0,"",anotacoes!N6609)</f>
        <v/>
      </c>
      <c r="P6609" t="str">
        <f>IF(anotacoes!M6609=0,"",UPPER(anotacoes!M6609))</f>
        <v/>
      </c>
      <c r="Q6609" t="str">
        <f t="shared" si="207"/>
        <v>INSERT INTO CONVERSAO_LUTA_ACAO (cd_conversao, id_luta, sequencia, momento_inicio, momento_fim, quem_faz, quem_sofre, acao_tipo, acao, tecnica, direcao, pontuacao) VALUES (1, 97, 2, TRIM(' 00:00:09,539'), TRIM(' 00:00:13,193'), 'TOMA', 'PIETRI', 'GRIP TIME', 'RIGHT COLLAR LEFT SLEEVE', NULL, NULL, NULL)</v>
      </c>
      <c r="R6609" t="s">
        <v>10327</v>
      </c>
    </row>
    <row r="6610" spans="1:18" hidden="1" x14ac:dyDescent="0.25">
      <c r="A6610" s="7">
        <f>anotacoes!D6610</f>
        <v>40780</v>
      </c>
      <c r="B6610" t="str">
        <f>anotacoes!C6610</f>
        <v>WORLD CHAMPIONSHIPS PARIS 2011</v>
      </c>
      <c r="C6610" t="str">
        <f>anotacoes!E6610</f>
        <v>TOMA</v>
      </c>
      <c r="D6610" t="str">
        <f>anotacoes!F6610</f>
        <v>PIETRI</v>
      </c>
      <c r="E6610" t="s">
        <v>10325</v>
      </c>
      <c r="F6610">
        <f>anotacoes!A6610</f>
        <v>97</v>
      </c>
      <c r="G6610">
        <f>anotacoes!B6610</f>
        <v>3</v>
      </c>
      <c r="H6610" t="str">
        <f>anotacoes!K6610</f>
        <v xml:space="preserve"> 00:00:13,193</v>
      </c>
      <c r="I6610" t="str">
        <f>anotacoes!L6610</f>
        <v xml:space="preserve"> 00:00:23,959</v>
      </c>
      <c r="J6610" t="str">
        <f>IF(L6610="PAUSE",E6610,IF(anotacoes!G6614=conversao_anotacoes!C6610,conversao_anotacoes!C6610,conversao_anotacoes!D6610))</f>
        <v>TOMA</v>
      </c>
      <c r="K6610" t="str">
        <f t="shared" si="206"/>
        <v>PIETRI</v>
      </c>
      <c r="L6610" t="str">
        <f>UPPER(anotacoes!H6610)</f>
        <v>DISPLACEMENT</v>
      </c>
      <c r="M6610" t="str">
        <f>IF(OR(L6610="ATTACK",L6610="FINTA"),"&lt;TECNICA&gt;",UPPER(anotacoes!I6610))</f>
        <v>TRY TO GRIP WITH CONTACT</v>
      </c>
      <c r="N6610" t="str">
        <f>IF(OR(L6610="ATTACK",L6610="FINTA"),UPPER(anotacoes!I6610),"")</f>
        <v/>
      </c>
      <c r="O6610" s="6" t="str">
        <f>IF(anotacoes!N6610=0,"",anotacoes!N6610)</f>
        <v/>
      </c>
      <c r="P6610" t="str">
        <f>IF(anotacoes!M6610=0,"",UPPER(anotacoes!M6610))</f>
        <v/>
      </c>
      <c r="Q6610" t="str">
        <f t="shared" si="207"/>
        <v>INSERT INTO CONVERSAO_LUTA_ACAO (cd_conversao, id_luta, sequencia, momento_inicio, momento_fim, quem_faz, quem_sofre, acao_tipo, acao, tecnica, direcao, pontuacao) VALUES (1, 97, 3, TRIM(' 00:00:13,193'), TRIM(' 00:00:23,959'), 'TOMA', 'PIETRI', 'DISPLACEMENT', 'TRY TO GRIP WITH CONTACT', NULL, NULL, NULL)</v>
      </c>
      <c r="R6610" t="s">
        <v>10327</v>
      </c>
    </row>
    <row r="6611" spans="1:18" hidden="1" x14ac:dyDescent="0.25">
      <c r="A6611" s="7">
        <f>anotacoes!D6611</f>
        <v>40780</v>
      </c>
      <c r="B6611" t="str">
        <f>anotacoes!C6611</f>
        <v>WORLD CHAMPIONSHIPS PARIS 2011</v>
      </c>
      <c r="C6611" t="str">
        <f>anotacoes!E6611</f>
        <v>TOMA</v>
      </c>
      <c r="D6611" t="str">
        <f>anotacoes!F6611</f>
        <v>PIETRI</v>
      </c>
      <c r="E6611" t="s">
        <v>10325</v>
      </c>
      <c r="F6611">
        <f>anotacoes!A6611</f>
        <v>97</v>
      </c>
      <c r="G6611">
        <f>anotacoes!B6611</f>
        <v>4</v>
      </c>
      <c r="H6611" t="str">
        <f>anotacoes!K6611</f>
        <v xml:space="preserve"> 00:00:23,959</v>
      </c>
      <c r="I6611" t="str">
        <f>anotacoes!L6611</f>
        <v xml:space="preserve"> 00:00:33,947</v>
      </c>
      <c r="J6611" t="str">
        <f>IF(L6611="PAUSE",E6611,IF(anotacoes!G6615=conversao_anotacoes!C6611,conversao_anotacoes!C6611,conversao_anotacoes!D6611))</f>
        <v>TOMA</v>
      </c>
      <c r="K6611" t="str">
        <f t="shared" si="206"/>
        <v>PIETRI</v>
      </c>
      <c r="L6611" t="str">
        <f>UPPER(anotacoes!H6611)</f>
        <v>GRIP TIME</v>
      </c>
      <c r="M6611" t="str">
        <f>IF(OR(L6611="ATTACK",L6611="FINTA"),"&lt;TECNICA&gt;",UPPER(anotacoes!I6611))</f>
        <v>RIGHT COLLAR LEFT SLEEVE</v>
      </c>
      <c r="N6611" t="str">
        <f>IF(OR(L6611="ATTACK",L6611="FINTA"),UPPER(anotacoes!I6611),"")</f>
        <v/>
      </c>
      <c r="O6611" s="6" t="str">
        <f>IF(anotacoes!N6611=0,"",anotacoes!N6611)</f>
        <v/>
      </c>
      <c r="P6611" t="str">
        <f>IF(anotacoes!M6611=0,"",UPPER(anotacoes!M6611))</f>
        <v/>
      </c>
      <c r="Q6611" t="str">
        <f t="shared" si="207"/>
        <v>INSERT INTO CONVERSAO_LUTA_ACAO (cd_conversao, id_luta, sequencia, momento_inicio, momento_fim, quem_faz, quem_sofre, acao_tipo, acao, tecnica, direcao, pontuacao) VALUES (1, 97, 4, TRIM(' 00:00:23,959'), TRIM(' 00:00:33,947'), 'TOMA', 'PIETRI', 'GRIP TIME', 'RIGHT COLLAR LEFT SLEEVE', NULL, NULL, NULL)</v>
      </c>
      <c r="R6611" t="s">
        <v>10327</v>
      </c>
    </row>
    <row r="6612" spans="1:18" hidden="1" x14ac:dyDescent="0.25">
      <c r="A6612" s="7">
        <f>anotacoes!D6612</f>
        <v>40780</v>
      </c>
      <c r="B6612" t="str">
        <f>anotacoes!C6612</f>
        <v>WORLD CHAMPIONSHIPS PARIS 2011</v>
      </c>
      <c r="C6612" t="str">
        <f>anotacoes!E6612</f>
        <v>TOMA</v>
      </c>
      <c r="D6612" t="str">
        <f>anotacoes!F6612</f>
        <v>PIETRI</v>
      </c>
      <c r="E6612" t="s">
        <v>10325</v>
      </c>
      <c r="F6612">
        <f>anotacoes!A6612</f>
        <v>97</v>
      </c>
      <c r="G6612">
        <f>anotacoes!B6612</f>
        <v>5</v>
      </c>
      <c r="H6612" t="str">
        <f>anotacoes!K6612</f>
        <v xml:space="preserve"> 00:00:34,183</v>
      </c>
      <c r="I6612" t="str">
        <f>anotacoes!L6612</f>
        <v xml:space="preserve"> 00:00:42,825</v>
      </c>
      <c r="J6612" t="str">
        <f>IF(L6612="PAUSE",E6612,IF(anotacoes!G6616=conversao_anotacoes!C6612,conversao_anotacoes!C6612,conversao_anotacoes!D6612))</f>
        <v>TOMA</v>
      </c>
      <c r="K6612" t="str">
        <f t="shared" si="206"/>
        <v>PIETRI</v>
      </c>
      <c r="L6612" t="str">
        <f>UPPER(anotacoes!H6612)</f>
        <v>GRIP TIME</v>
      </c>
      <c r="M6612" t="str">
        <f>IF(OR(L6612="ATTACK",L6612="FINTA"),"&lt;TECNICA&gt;",UPPER(anotacoes!I6612))</f>
        <v>RIGHT COLLAR</v>
      </c>
      <c r="N6612" t="str">
        <f>IF(OR(L6612="ATTACK",L6612="FINTA"),UPPER(anotacoes!I6612),"")</f>
        <v/>
      </c>
      <c r="O6612" s="6" t="str">
        <f>IF(anotacoes!N6612=0,"",anotacoes!N6612)</f>
        <v/>
      </c>
      <c r="P6612" t="str">
        <f>IF(anotacoes!M6612=0,"",UPPER(anotacoes!M6612))</f>
        <v/>
      </c>
      <c r="Q6612" t="str">
        <f t="shared" si="207"/>
        <v>INSERT INTO CONVERSAO_LUTA_ACAO (cd_conversao, id_luta, sequencia, momento_inicio, momento_fim, quem_faz, quem_sofre, acao_tipo, acao, tecnica, direcao, pontuacao) VALUES (1, 97, 5, TRIM(' 00:00:34,183'), TRIM(' 00:00:42,825'), 'TOMA', 'PIETRI', 'GRIP TIME', 'RIGHT COLLAR', NULL, NULL, NULL)</v>
      </c>
      <c r="R6612" t="s">
        <v>10327</v>
      </c>
    </row>
    <row r="6613" spans="1:18" hidden="1" x14ac:dyDescent="0.25">
      <c r="A6613" s="7">
        <f>anotacoes!D6613</f>
        <v>40780</v>
      </c>
      <c r="B6613" t="str">
        <f>anotacoes!C6613</f>
        <v>WORLD CHAMPIONSHIPS PARIS 2011</v>
      </c>
      <c r="C6613" t="str">
        <f>anotacoes!E6613</f>
        <v>TOMA</v>
      </c>
      <c r="D6613" t="str">
        <f>anotacoes!F6613</f>
        <v>PIETRI</v>
      </c>
      <c r="E6613" t="s">
        <v>10325</v>
      </c>
      <c r="F6613">
        <f>anotacoes!A6613</f>
        <v>97</v>
      </c>
      <c r="G6613">
        <f>anotacoes!B6613</f>
        <v>6</v>
      </c>
      <c r="H6613" t="str">
        <f>anotacoes!K6613</f>
        <v xml:space="preserve"> 00:00:43,086</v>
      </c>
      <c r="I6613" t="str">
        <f>anotacoes!L6613</f>
        <v xml:space="preserve"> 00:00:48,674</v>
      </c>
      <c r="J6613" t="str">
        <f>IF(L6613="PAUSE",E6613,IF(anotacoes!G6617=conversao_anotacoes!C6613,conversao_anotacoes!C6613,conversao_anotacoes!D6613))</f>
        <v>TOMA</v>
      </c>
      <c r="K6613" t="str">
        <f t="shared" si="206"/>
        <v>PIETRI</v>
      </c>
      <c r="L6613" t="str">
        <f>UPPER(anotacoes!H6613)</f>
        <v>GRIP TIME</v>
      </c>
      <c r="M6613" t="str">
        <f>IF(OR(L6613="ATTACK",L6613="FINTA"),"&lt;TECNICA&gt;",UPPER(anotacoes!I6613))</f>
        <v>RIGHT COLLAR LEFT SLEEVE</v>
      </c>
      <c r="N6613" t="str">
        <f>IF(OR(L6613="ATTACK",L6613="FINTA"),UPPER(anotacoes!I6613),"")</f>
        <v/>
      </c>
      <c r="O6613" s="6" t="str">
        <f>IF(anotacoes!N6613=0,"",anotacoes!N6613)</f>
        <v/>
      </c>
      <c r="P6613" t="str">
        <f>IF(anotacoes!M6613=0,"",UPPER(anotacoes!M6613))</f>
        <v/>
      </c>
      <c r="Q6613" t="str">
        <f t="shared" si="207"/>
        <v>INSERT INTO CONVERSAO_LUTA_ACAO (cd_conversao, id_luta, sequencia, momento_inicio, momento_fim, quem_faz, quem_sofre, acao_tipo, acao, tecnica, direcao, pontuacao) VALUES (1, 97, 6, TRIM(' 00:00:43,086'), TRIM(' 00:00:48,674'), 'TOMA', 'PIETRI', 'GRIP TIME', 'RIGHT COLLAR LEFT SLEEVE', NULL, NULL, NULL)</v>
      </c>
      <c r="R6613" t="s">
        <v>10327</v>
      </c>
    </row>
    <row r="6614" spans="1:18" hidden="1" x14ac:dyDescent="0.25">
      <c r="A6614" s="7">
        <f>anotacoes!D6614</f>
        <v>40780</v>
      </c>
      <c r="B6614" t="str">
        <f>anotacoes!C6614</f>
        <v>WORLD CHAMPIONSHIPS PARIS 2011</v>
      </c>
      <c r="C6614" t="str">
        <f>anotacoes!E6614</f>
        <v>TOMA</v>
      </c>
      <c r="D6614" t="str">
        <f>anotacoes!F6614</f>
        <v>PIETRI</v>
      </c>
      <c r="E6614" t="s">
        <v>10325</v>
      </c>
      <c r="F6614">
        <f>anotacoes!A6614</f>
        <v>97</v>
      </c>
      <c r="G6614">
        <f>anotacoes!B6614</f>
        <v>7</v>
      </c>
      <c r="H6614" t="str">
        <f>anotacoes!K6614</f>
        <v xml:space="preserve"> 00:00:48,674</v>
      </c>
      <c r="I6614" t="str">
        <f>anotacoes!L6614</f>
        <v xml:space="preserve"> 00:00:48,674</v>
      </c>
      <c r="J6614" t="str">
        <f>IF(L6614="PAUSE",E6614,IF(anotacoes!G6618=conversao_anotacoes!C6614,conversao_anotacoes!C6614,conversao_anotacoes!D6614))</f>
        <v>TOMA</v>
      </c>
      <c r="K6614" t="str">
        <f t="shared" si="206"/>
        <v>PIETRI</v>
      </c>
      <c r="L6614" t="str">
        <f>UPPER(anotacoes!H6614)</f>
        <v>DEFENSE</v>
      </c>
      <c r="M6614" t="str">
        <f>IF(OR(L6614="ATTACK",L6614="FINTA"),"&lt;TECNICA&gt;",UPPER(anotacoes!I6614))</f>
        <v>TAE-SABAKI LEFT INCLINED</v>
      </c>
      <c r="N6614" t="str">
        <f>IF(OR(L6614="ATTACK",L6614="FINTA"),UPPER(anotacoes!I6614),"")</f>
        <v/>
      </c>
      <c r="O6614" s="6" t="str">
        <f>IF(anotacoes!N6614=0,"",anotacoes!N6614)</f>
        <v/>
      </c>
      <c r="P6614" t="str">
        <f>IF(anotacoes!M6614=0,"",UPPER(anotacoes!M6614))</f>
        <v/>
      </c>
      <c r="Q6614" t="str">
        <f t="shared" si="207"/>
        <v>INSERT INTO CONVERSAO_LUTA_ACAO (cd_conversao, id_luta, sequencia, momento_inicio, momento_fim, quem_faz, quem_sofre, acao_tipo, acao, tecnica, direcao, pontuacao) VALUES (1, 97, 7, TRIM(' 00:00:48,674'), TRIM(' 00:00:48,674'), 'TOMA', 'PIETRI', 'DEFENSE', 'TAE-SABAKI LEFT INCLINED', NULL, NULL, NULL)</v>
      </c>
      <c r="R6614" t="s">
        <v>10327</v>
      </c>
    </row>
    <row r="6615" spans="1:18" hidden="1" x14ac:dyDescent="0.25">
      <c r="A6615" s="7">
        <f>anotacoes!D6615</f>
        <v>40780</v>
      </c>
      <c r="B6615" t="str">
        <f>anotacoes!C6615</f>
        <v>WORLD CHAMPIONSHIPS PARIS 2011</v>
      </c>
      <c r="C6615" t="str">
        <f>anotacoes!E6615</f>
        <v>TOMA</v>
      </c>
      <c r="D6615" t="str">
        <f>anotacoes!F6615</f>
        <v>PIETRI</v>
      </c>
      <c r="E6615" t="s">
        <v>10325</v>
      </c>
      <c r="F6615">
        <f>anotacoes!A6615</f>
        <v>97</v>
      </c>
      <c r="G6615">
        <f>anotacoes!B6615</f>
        <v>8</v>
      </c>
      <c r="H6615" t="str">
        <f>anotacoes!K6615</f>
        <v xml:space="preserve"> 00:00:48,674</v>
      </c>
      <c r="I6615" t="str">
        <f>anotacoes!L6615</f>
        <v xml:space="preserve"> 00:00:58,720</v>
      </c>
      <c r="J6615" t="str">
        <f>IF(L6615="PAUSE",E6615,IF(anotacoes!G6619=conversao_anotacoes!C6615,conversao_anotacoes!C6615,conversao_anotacoes!D6615))</f>
        <v>TOMA</v>
      </c>
      <c r="K6615" t="str">
        <f t="shared" si="206"/>
        <v>PIETRI</v>
      </c>
      <c r="L6615" t="str">
        <f>UPPER(anotacoes!H6615)</f>
        <v>GROUNDWORK COMBAT</v>
      </c>
      <c r="M6615" t="str">
        <f>IF(OR(L6615="ATTACK",L6615="FINTA"),"&lt;TECNICA&gt;",UPPER(anotacoes!I6615))</f>
        <v>TRYING TO ATTACK</v>
      </c>
      <c r="N6615" t="str">
        <f>IF(OR(L6615="ATTACK",L6615="FINTA"),UPPER(anotacoes!I6615),"")</f>
        <v/>
      </c>
      <c r="O6615" s="6" t="str">
        <f>IF(anotacoes!N6615=0,"",anotacoes!N6615)</f>
        <v/>
      </c>
      <c r="P6615" t="str">
        <f>IF(anotacoes!M6615=0,"",UPPER(anotacoes!M6615))</f>
        <v/>
      </c>
      <c r="Q6615" t="str">
        <f t="shared" si="207"/>
        <v>INSERT INTO CONVERSAO_LUTA_ACAO (cd_conversao, id_luta, sequencia, momento_inicio, momento_fim, quem_faz, quem_sofre, acao_tipo, acao, tecnica, direcao, pontuacao) VALUES (1, 97, 8, TRIM(' 00:00:48,674'), TRIM(' 00:00:58,720'), 'TOMA', 'PIETRI', 'GROUNDWORK COMBAT', 'TRYING TO ATTACK', NULL, NULL, NULL)</v>
      </c>
      <c r="R6615" t="s">
        <v>10327</v>
      </c>
    </row>
    <row r="6616" spans="1:18" hidden="1" x14ac:dyDescent="0.25">
      <c r="A6616" s="7">
        <f>anotacoes!D6616</f>
        <v>40780</v>
      </c>
      <c r="B6616" t="str">
        <f>anotacoes!C6616</f>
        <v>WORLD CHAMPIONSHIPS PARIS 2011</v>
      </c>
      <c r="C6616" t="str">
        <f>anotacoes!E6616</f>
        <v>TOMA</v>
      </c>
      <c r="D6616" t="str">
        <f>anotacoes!F6616</f>
        <v>PIETRI</v>
      </c>
      <c r="E6616" t="s">
        <v>10325</v>
      </c>
      <c r="F6616">
        <f>anotacoes!A6616</f>
        <v>97</v>
      </c>
      <c r="G6616">
        <f>anotacoes!B6616</f>
        <v>9</v>
      </c>
      <c r="H6616" t="str">
        <f>anotacoes!K6616</f>
        <v xml:space="preserve"> 00:00:58,980</v>
      </c>
      <c r="I6616" t="str">
        <f>anotacoes!L6616</f>
        <v xml:space="preserve"> 00:00:56,500</v>
      </c>
      <c r="J6616" t="str">
        <f>IF(L6616="PAUSE",E6616,IF(anotacoes!G6620=conversao_anotacoes!C6616,conversao_anotacoes!C6616,conversao_anotacoes!D6616))</f>
        <v>TOMA</v>
      </c>
      <c r="K6616" t="str">
        <f t="shared" si="206"/>
        <v>PIETRI</v>
      </c>
      <c r="L6616" t="str">
        <f>UPPER(anotacoes!H6616)</f>
        <v>GROUNDWORK COMBAT</v>
      </c>
      <c r="M6616" t="str">
        <f>IF(OR(L6616="ATTACK",L6616="FINTA"),"&lt;TECNICA&gt;",UPPER(anotacoes!I6616))</f>
        <v>TRYING TO ATTACK</v>
      </c>
      <c r="N6616" t="str">
        <f>IF(OR(L6616="ATTACK",L6616="FINTA"),UPPER(anotacoes!I6616),"")</f>
        <v/>
      </c>
      <c r="O6616" s="6" t="str">
        <f>IF(anotacoes!N6616=0,"",anotacoes!N6616)</f>
        <v/>
      </c>
      <c r="P6616" t="str">
        <f>IF(anotacoes!M6616=0,"",UPPER(anotacoes!M6616))</f>
        <v/>
      </c>
      <c r="Q6616" t="str">
        <f t="shared" si="207"/>
        <v>INSERT INTO CONVERSAO_LUTA_ACAO (cd_conversao, id_luta, sequencia, momento_inicio, momento_fim, quem_faz, quem_sofre, acao_tipo, acao, tecnica, direcao, pontuacao) VALUES (1, 97, 9, TRIM(' 00:00:58,980'), TRIM(' 00:00:56,500'), 'TOMA', 'PIETRI', 'GROUNDWORK COMBAT', 'TRYING TO ATTACK', NULL, NULL, NULL)</v>
      </c>
      <c r="R6616" t="s">
        <v>10327</v>
      </c>
    </row>
    <row r="6617" spans="1:18" hidden="1" x14ac:dyDescent="0.25">
      <c r="A6617" s="7">
        <f>anotacoes!D6617</f>
        <v>40780</v>
      </c>
      <c r="B6617" t="str">
        <f>anotacoes!C6617</f>
        <v>WORLD CHAMPIONSHIPS PARIS 2011</v>
      </c>
      <c r="C6617" t="str">
        <f>anotacoes!E6617</f>
        <v>TOMA</v>
      </c>
      <c r="D6617" t="str">
        <f>anotacoes!F6617</f>
        <v>PIETRI</v>
      </c>
      <c r="E6617" t="s">
        <v>10325</v>
      </c>
      <c r="F6617">
        <f>anotacoes!A6617</f>
        <v>97</v>
      </c>
      <c r="G6617">
        <f>anotacoes!B6617</f>
        <v>10</v>
      </c>
      <c r="H6617" t="str">
        <f>anotacoes!K6617</f>
        <v xml:space="preserve"> 00:00:56,500</v>
      </c>
      <c r="I6617" t="str">
        <f>anotacoes!L6617</f>
        <v xml:space="preserve"> 00:00:56,500</v>
      </c>
      <c r="J6617" t="str">
        <f>IF(L6617="PAUSE",E6617,IF(anotacoes!G6621=conversao_anotacoes!C6617,conversao_anotacoes!C6617,conversao_anotacoes!D6617))</f>
        <v>TOMA</v>
      </c>
      <c r="K6617" t="str">
        <f t="shared" si="206"/>
        <v>PIETRI</v>
      </c>
      <c r="L6617" t="str">
        <f>UPPER(anotacoes!H6617)</f>
        <v>ATTACK</v>
      </c>
      <c r="M6617" t="str">
        <f>IF(OR(L6617="ATTACK",L6617="FINTA"),"&lt;TECNICA&gt;",UPPER(anotacoes!I6617))</f>
        <v>&lt;TECNICA&gt;</v>
      </c>
      <c r="N6617" t="str">
        <f>IF(OR(L6617="ATTACK",L6617="FINTA"),UPPER(anotacoes!I6617),"")</f>
        <v>OKURI ERI JIME</v>
      </c>
      <c r="O6617" s="6">
        <f>IF(anotacoes!N6617=0,"",anotacoes!N6617)</f>
        <v>9</v>
      </c>
      <c r="P6617" t="str">
        <f>IF(anotacoes!M6617=0,"",UPPER(anotacoes!M6617))</f>
        <v>IPPON</v>
      </c>
      <c r="Q6617" t="str">
        <f t="shared" si="207"/>
        <v>INSERT INTO CONVERSAO_LUTA_ACAO (cd_conversao, id_luta, sequencia, momento_inicio, momento_fim, quem_faz, quem_sofre, acao_tipo, acao, tecnica, direcao, pontuacao) VALUES (1, 97, 10, TRIM(' 00:00:56,500'), TRIM(' 00:00:56,500'), 'TOMA', 'PIETRI', 'ATTACK', '&lt;TECNICA&gt;', 'OKURI ERI JIME', 9, 'IPPON')</v>
      </c>
      <c r="R6617" t="s">
        <v>10327</v>
      </c>
    </row>
    <row r="6618" spans="1:18" hidden="1" x14ac:dyDescent="0.25">
      <c r="A6618" s="7">
        <f>anotacoes!D6618</f>
        <v>40780</v>
      </c>
      <c r="B6618" t="str">
        <f>anotacoes!C6618</f>
        <v>WORLD CHAMPIONSHIPS PARIS 2011</v>
      </c>
      <c r="C6618" t="str">
        <f>anotacoes!E6618</f>
        <v>TOMA</v>
      </c>
      <c r="D6618" t="str">
        <f>anotacoes!F6618</f>
        <v>ST. LEGER</v>
      </c>
      <c r="E6618" t="s">
        <v>10325</v>
      </c>
      <c r="F6618">
        <f>anotacoes!A6618</f>
        <v>98</v>
      </c>
      <c r="G6618">
        <f>anotacoes!B6618</f>
        <v>1</v>
      </c>
      <c r="H6618" t="str">
        <f>anotacoes!K6618</f>
        <v xml:space="preserve"> 00:00:03,093</v>
      </c>
      <c r="I6618" t="str">
        <f>anotacoes!L6618</f>
        <v xml:space="preserve"> 00:00:06,610</v>
      </c>
      <c r="J6618" t="str">
        <f>IF(L6618="PAUSE",E6618,IF(anotacoes!G6622=conversao_anotacoes!C6618,conversao_anotacoes!C6618,conversao_anotacoes!D6618))</f>
        <v>TOMA</v>
      </c>
      <c r="K6618" t="str">
        <f t="shared" si="206"/>
        <v>ST. LEGER</v>
      </c>
      <c r="L6618" t="str">
        <f>UPPER(anotacoes!H6618)</f>
        <v>GRIP TIME</v>
      </c>
      <c r="M6618" t="str">
        <f>IF(OR(L6618="ATTACK",L6618="FINTA"),"&lt;TECNICA&gt;",UPPER(anotacoes!I6618))</f>
        <v>RIGHT BACK</v>
      </c>
      <c r="N6618" t="str">
        <f>IF(OR(L6618="ATTACK",L6618="FINTA"),UPPER(anotacoes!I6618),"")</f>
        <v/>
      </c>
      <c r="O6618" s="6" t="str">
        <f>IF(anotacoes!N6618=0,"",anotacoes!N6618)</f>
        <v/>
      </c>
      <c r="P6618" t="str">
        <f>IF(anotacoes!M6618=0,"",UPPER(anotacoes!M6618))</f>
        <v/>
      </c>
      <c r="Q6618" t="str">
        <f t="shared" si="207"/>
        <v>INSERT INTO CONVERSAO_LUTA_ACAO (cd_conversao, id_luta, sequencia, momento_inicio, momento_fim, quem_faz, quem_sofre, acao_tipo, acao, tecnica, direcao, pontuacao) VALUES (1, 98, 1, TRIM(' 00:00:03,093'), TRIM(' 00:00:06,610'), 'TOMA', 'ST. LEGER', 'GRIP TIME', 'RIGHT BACK', NULL, NULL, NULL)</v>
      </c>
      <c r="R6618" t="s">
        <v>10327</v>
      </c>
    </row>
    <row r="6619" spans="1:18" hidden="1" x14ac:dyDescent="0.25">
      <c r="A6619" s="7">
        <f>anotacoes!D6619</f>
        <v>40780</v>
      </c>
      <c r="B6619" t="str">
        <f>anotacoes!C6619</f>
        <v>WORLD CHAMPIONSHIPS PARIS 2011</v>
      </c>
      <c r="C6619" t="str">
        <f>anotacoes!E6619</f>
        <v>TOMA</v>
      </c>
      <c r="D6619" t="str">
        <f>anotacoes!F6619</f>
        <v>ST. LEGER</v>
      </c>
      <c r="E6619" t="s">
        <v>10325</v>
      </c>
      <c r="F6619">
        <f>anotacoes!A6619</f>
        <v>98</v>
      </c>
      <c r="G6619">
        <f>anotacoes!B6619</f>
        <v>2</v>
      </c>
      <c r="H6619" t="str">
        <f>anotacoes!K6619</f>
        <v xml:space="preserve"> 00:00:06,783</v>
      </c>
      <c r="I6619" t="str">
        <f>anotacoes!L6619</f>
        <v xml:space="preserve"> 00:00:10,005</v>
      </c>
      <c r="J6619" t="str">
        <f>IF(L6619="PAUSE",E6619,IF(anotacoes!G6623=conversao_anotacoes!C6619,conversao_anotacoes!C6619,conversao_anotacoes!D6619))</f>
        <v>TOMA</v>
      </c>
      <c r="K6619" t="str">
        <f t="shared" si="206"/>
        <v>ST. LEGER</v>
      </c>
      <c r="L6619" t="str">
        <f>UPPER(anotacoes!H6619)</f>
        <v>GRIP TIME</v>
      </c>
      <c r="M6619" t="str">
        <f>IF(OR(L6619="ATTACK",L6619="FINTA"),"&lt;TECNICA&gt;",UPPER(anotacoes!I6619))</f>
        <v>RIGHT COLLAR</v>
      </c>
      <c r="N6619" t="str">
        <f>IF(OR(L6619="ATTACK",L6619="FINTA"),UPPER(anotacoes!I6619),"")</f>
        <v/>
      </c>
      <c r="O6619" s="6" t="str">
        <f>IF(anotacoes!N6619=0,"",anotacoes!N6619)</f>
        <v/>
      </c>
      <c r="P6619" t="str">
        <f>IF(anotacoes!M6619=0,"",UPPER(anotacoes!M6619))</f>
        <v/>
      </c>
      <c r="Q6619" t="str">
        <f t="shared" si="207"/>
        <v>INSERT INTO CONVERSAO_LUTA_ACAO (cd_conversao, id_luta, sequencia, momento_inicio, momento_fim, quem_faz, quem_sofre, acao_tipo, acao, tecnica, direcao, pontuacao) VALUES (1, 98, 2, TRIM(' 00:00:06,783'), TRIM(' 00:00:10,005'), 'TOMA', 'ST. LEGER', 'GRIP TIME', 'RIGHT COLLAR', NULL, NULL, NULL)</v>
      </c>
      <c r="R6619" t="s">
        <v>10327</v>
      </c>
    </row>
    <row r="6620" spans="1:18" hidden="1" x14ac:dyDescent="0.25">
      <c r="A6620" s="7">
        <f>anotacoes!D6620</f>
        <v>40780</v>
      </c>
      <c r="B6620" t="str">
        <f>anotacoes!C6620</f>
        <v>WORLD CHAMPIONSHIPS PARIS 2011</v>
      </c>
      <c r="C6620" t="str">
        <f>anotacoes!E6620</f>
        <v>TOMA</v>
      </c>
      <c r="D6620" t="str">
        <f>anotacoes!F6620</f>
        <v>ST. LEGER</v>
      </c>
      <c r="E6620" t="s">
        <v>10325</v>
      </c>
      <c r="F6620">
        <f>anotacoes!A6620</f>
        <v>98</v>
      </c>
      <c r="G6620">
        <f>anotacoes!B6620</f>
        <v>3</v>
      </c>
      <c r="H6620" t="str">
        <f>anotacoes!K6620</f>
        <v xml:space="preserve"> 00:00:10,005</v>
      </c>
      <c r="I6620" t="str">
        <f>anotacoes!L6620</f>
        <v xml:space="preserve"> 00:00:10,005</v>
      </c>
      <c r="J6620" t="str">
        <f>IF(L6620="PAUSE",E6620,IF(anotacoes!G6624=conversao_anotacoes!C6620,conversao_anotacoes!C6620,conversao_anotacoes!D6620))</f>
        <v>TOMA</v>
      </c>
      <c r="K6620" t="str">
        <f t="shared" si="206"/>
        <v>ST. LEGER</v>
      </c>
      <c r="L6620" t="str">
        <f>UPPER(anotacoes!H6620)</f>
        <v>FINTA</v>
      </c>
      <c r="M6620" t="str">
        <f>IF(OR(L6620="ATTACK",L6620="FINTA"),"&lt;TECNICA&gt;",UPPER(anotacoes!I6620))</f>
        <v>&lt;TECNICA&gt;</v>
      </c>
      <c r="N6620" t="str">
        <f>IF(OR(L6620="ATTACK",L6620="FINTA"),UPPER(anotacoes!I6620),"")</f>
        <v>DEASHI HARAI RIGHT</v>
      </c>
      <c r="O6620" s="6" t="str">
        <f>IF(anotacoes!N6620=0,"",anotacoes!N6620)</f>
        <v/>
      </c>
      <c r="P6620" t="str">
        <f>IF(anotacoes!M6620=0,"",UPPER(anotacoes!M6620))</f>
        <v/>
      </c>
      <c r="Q6620" t="str">
        <f t="shared" si="207"/>
        <v>INSERT INTO CONVERSAO_LUTA_ACAO (cd_conversao, id_luta, sequencia, momento_inicio, momento_fim, quem_faz, quem_sofre, acao_tipo, acao, tecnica, direcao, pontuacao) VALUES (1, 98, 3, TRIM(' 00:00:10,005'), TRIM(' 00:00:10,005'), 'TOMA', 'ST. LEGER', 'FINTA', '&lt;TECNICA&gt;', 'DEASHI HARAI RIGHT', NULL, NULL)</v>
      </c>
      <c r="R6620" t="s">
        <v>10327</v>
      </c>
    </row>
    <row r="6621" spans="1:18" hidden="1" x14ac:dyDescent="0.25">
      <c r="A6621" s="7">
        <f>anotacoes!D6621</f>
        <v>40780</v>
      </c>
      <c r="B6621" t="str">
        <f>anotacoes!C6621</f>
        <v>WORLD CHAMPIONSHIPS PARIS 2011</v>
      </c>
      <c r="C6621" t="str">
        <f>anotacoes!E6621</f>
        <v>TOMA</v>
      </c>
      <c r="D6621" t="str">
        <f>anotacoes!F6621</f>
        <v>ST. LEGER</v>
      </c>
      <c r="E6621" t="s">
        <v>10325</v>
      </c>
      <c r="F6621">
        <f>anotacoes!A6621</f>
        <v>98</v>
      </c>
      <c r="G6621">
        <f>anotacoes!B6621</f>
        <v>4</v>
      </c>
      <c r="H6621" t="str">
        <f>anotacoes!K6621</f>
        <v xml:space="preserve"> 00:00:10,005</v>
      </c>
      <c r="I6621" t="str">
        <f>anotacoes!L6621</f>
        <v xml:space="preserve"> 00:00:10,761</v>
      </c>
      <c r="J6621" t="str">
        <f>IF(L6621="PAUSE",E6621,IF(anotacoes!G6625=conversao_anotacoes!C6621,conversao_anotacoes!C6621,conversao_anotacoes!D6621))</f>
        <v>TOMA</v>
      </c>
      <c r="K6621" t="str">
        <f t="shared" si="206"/>
        <v>ST. LEGER</v>
      </c>
      <c r="L6621" t="str">
        <f>UPPER(anotacoes!H6621)</f>
        <v>DEFENSE</v>
      </c>
      <c r="M6621" t="str">
        <f>IF(OR(L6621="ATTACK",L6621="FINTA"),"&lt;TECNICA&gt;",UPPER(anotacoes!I6621))</f>
        <v>TAE-SABAKI RIGHT</v>
      </c>
      <c r="N6621" t="str">
        <f>IF(OR(L6621="ATTACK",L6621="FINTA"),UPPER(anotacoes!I6621),"")</f>
        <v/>
      </c>
      <c r="O6621" s="6" t="str">
        <f>IF(anotacoes!N6621=0,"",anotacoes!N6621)</f>
        <v/>
      </c>
      <c r="P6621" t="str">
        <f>IF(anotacoes!M6621=0,"",UPPER(anotacoes!M6621))</f>
        <v/>
      </c>
      <c r="Q6621" t="str">
        <f t="shared" si="207"/>
        <v>INSERT INTO CONVERSAO_LUTA_ACAO (cd_conversao, id_luta, sequencia, momento_inicio, momento_fim, quem_faz, quem_sofre, acao_tipo, acao, tecnica, direcao, pontuacao) VALUES (1, 98, 4, TRIM(' 00:00:10,005'), TRIM(' 00:00:10,761'), 'TOMA', 'ST. LEGER', 'DEFENSE', 'TAE-SABAKI RIGHT', NULL, NULL, NULL)</v>
      </c>
      <c r="R6621" t="s">
        <v>10327</v>
      </c>
    </row>
    <row r="6622" spans="1:18" hidden="1" x14ac:dyDescent="0.25">
      <c r="A6622" s="7">
        <f>anotacoes!D6622</f>
        <v>40780</v>
      </c>
      <c r="B6622" t="str">
        <f>anotacoes!C6622</f>
        <v>WORLD CHAMPIONSHIPS PARIS 2011</v>
      </c>
      <c r="C6622" t="str">
        <f>anotacoes!E6622</f>
        <v>TOMA</v>
      </c>
      <c r="D6622" t="str">
        <f>anotacoes!F6622</f>
        <v>ST. LEGER</v>
      </c>
      <c r="E6622" t="s">
        <v>10325</v>
      </c>
      <c r="F6622">
        <f>anotacoes!A6622</f>
        <v>98</v>
      </c>
      <c r="G6622">
        <f>anotacoes!B6622</f>
        <v>5</v>
      </c>
      <c r="H6622" t="str">
        <f>anotacoes!K6622</f>
        <v xml:space="preserve"> 00:00:10,761</v>
      </c>
      <c r="I6622" t="str">
        <f>anotacoes!L6622</f>
        <v xml:space="preserve"> 00:00:14,454</v>
      </c>
      <c r="J6622" t="str">
        <f>IF(L6622="PAUSE",E6622,IF(anotacoes!G6626=conversao_anotacoes!C6622,conversao_anotacoes!C6622,conversao_anotacoes!D6622))</f>
        <v>TOMA</v>
      </c>
      <c r="K6622" t="str">
        <f t="shared" si="206"/>
        <v>ST. LEGER</v>
      </c>
      <c r="L6622" t="str">
        <f>UPPER(anotacoes!H6622)</f>
        <v>GRIP TIME</v>
      </c>
      <c r="M6622" t="str">
        <f>IF(OR(L6622="ATTACK",L6622="FINTA"),"&lt;TECNICA&gt;",UPPER(anotacoes!I6622))</f>
        <v>RIGHT COLLAR</v>
      </c>
      <c r="N6622" t="str">
        <f>IF(OR(L6622="ATTACK",L6622="FINTA"),UPPER(anotacoes!I6622),"")</f>
        <v/>
      </c>
      <c r="O6622" s="6" t="str">
        <f>IF(anotacoes!N6622=0,"",anotacoes!N6622)</f>
        <v/>
      </c>
      <c r="P6622" t="str">
        <f>IF(anotacoes!M6622=0,"",UPPER(anotacoes!M6622))</f>
        <v/>
      </c>
      <c r="Q6622" t="str">
        <f t="shared" si="207"/>
        <v>INSERT INTO CONVERSAO_LUTA_ACAO (cd_conversao, id_luta, sequencia, momento_inicio, momento_fim, quem_faz, quem_sofre, acao_tipo, acao, tecnica, direcao, pontuacao) VALUES (1, 98, 5, TRIM(' 00:00:10,761'), TRIM(' 00:00:14,454'), 'TOMA', 'ST. LEGER', 'GRIP TIME', 'RIGHT COLLAR', NULL, NULL, NULL)</v>
      </c>
      <c r="R6622" t="s">
        <v>10327</v>
      </c>
    </row>
    <row r="6623" spans="1:18" hidden="1" x14ac:dyDescent="0.25">
      <c r="A6623" s="7">
        <f>anotacoes!D6623</f>
        <v>40780</v>
      </c>
      <c r="B6623" t="str">
        <f>anotacoes!C6623</f>
        <v>WORLD CHAMPIONSHIPS PARIS 2011</v>
      </c>
      <c r="C6623" t="str">
        <f>anotacoes!E6623</f>
        <v>TOMA</v>
      </c>
      <c r="D6623" t="str">
        <f>anotacoes!F6623</f>
        <v>ST. LEGER</v>
      </c>
      <c r="E6623" t="s">
        <v>10325</v>
      </c>
      <c r="F6623">
        <f>anotacoes!A6623</f>
        <v>98</v>
      </c>
      <c r="G6623">
        <f>anotacoes!B6623</f>
        <v>6</v>
      </c>
      <c r="H6623" t="str">
        <f>anotacoes!K6623</f>
        <v xml:space="preserve"> 00:00:14,627</v>
      </c>
      <c r="I6623" t="str">
        <f>anotacoes!L6623</f>
        <v xml:space="preserve"> 00:00:22,540</v>
      </c>
      <c r="J6623" t="str">
        <f>IF(L6623="PAUSE",E6623,IF(anotacoes!G6627=conversao_anotacoes!C6623,conversao_anotacoes!C6623,conversao_anotacoes!D6623))</f>
        <v>&lt;ARBITRO_DESCONHECIDO&gt;</v>
      </c>
      <c r="K6623" t="str">
        <f t="shared" si="206"/>
        <v/>
      </c>
      <c r="L6623" t="str">
        <f>UPPER(anotacoes!H6623)</f>
        <v>PAUSE</v>
      </c>
      <c r="M6623" t="str">
        <f>IF(OR(L6623="ATTACK",L6623="FINTA"),"&lt;TECNICA&gt;",UPPER(anotacoes!I6623))</f>
        <v>SHIDO WITHOUT SCORE</v>
      </c>
      <c r="N6623" t="str">
        <f>IF(OR(L6623="ATTACK",L6623="FINTA"),UPPER(anotacoes!I6623),"")</f>
        <v/>
      </c>
      <c r="O6623" s="6" t="str">
        <f>IF(anotacoes!N6623=0,"",anotacoes!N6623)</f>
        <v/>
      </c>
      <c r="P6623" t="str">
        <f>IF(anotacoes!M6623=0,"",UPPER(anotacoes!M6623))</f>
        <v/>
      </c>
      <c r="Q6623" t="str">
        <f t="shared" si="207"/>
        <v>INSERT INTO CONVERSAO_LUTA_ACAO (cd_conversao, id_luta, sequencia, momento_inicio, momento_fim, quem_faz, quem_sofre, acao_tipo, acao, tecnica, direcao, pontuacao) VALUES (1, 98, 6, TRIM(' 00:00:14,627'), TRIM(' 00:00:22,540'), '&lt;ARBITRO_DESCONHECIDO&gt;', '', 'PAUSE', 'SHIDO WITHOUT SCORE', NULL, NULL, NULL)</v>
      </c>
      <c r="R6623" t="s">
        <v>10327</v>
      </c>
    </row>
    <row r="6624" spans="1:18" hidden="1" x14ac:dyDescent="0.25">
      <c r="A6624" s="7">
        <f>anotacoes!D6624</f>
        <v>40780</v>
      </c>
      <c r="B6624" t="str">
        <f>anotacoes!C6624</f>
        <v>WORLD CHAMPIONSHIPS PARIS 2011</v>
      </c>
      <c r="C6624" t="str">
        <f>anotacoes!E6624</f>
        <v>TOMA</v>
      </c>
      <c r="D6624" t="str">
        <f>anotacoes!F6624</f>
        <v>ST. LEGER</v>
      </c>
      <c r="E6624" t="s">
        <v>10325</v>
      </c>
      <c r="F6624">
        <f>anotacoes!A6624</f>
        <v>98</v>
      </c>
      <c r="G6624">
        <f>anotacoes!B6624</f>
        <v>7</v>
      </c>
      <c r="H6624" t="str">
        <f>anotacoes!K6624</f>
        <v xml:space="preserve"> 00:00:22,540</v>
      </c>
      <c r="I6624" t="str">
        <f>anotacoes!L6624</f>
        <v xml:space="preserve"> 00:00:27,679</v>
      </c>
      <c r="J6624" t="str">
        <f>IF(L6624="PAUSE",E6624,IF(anotacoes!G6628=conversao_anotacoes!C6624,conversao_anotacoes!C6624,conversao_anotacoes!D6624))</f>
        <v>TOMA</v>
      </c>
      <c r="K6624" t="str">
        <f t="shared" si="206"/>
        <v>ST. LEGER</v>
      </c>
      <c r="L6624" t="str">
        <f>UPPER(anotacoes!H6624)</f>
        <v>DISPLACEMENT</v>
      </c>
      <c r="M6624" t="str">
        <f>IF(OR(L6624="ATTACK",L6624="FINTA"),"&lt;TECNICA&gt;",UPPER(anotacoes!I6624))</f>
        <v>2-3 STEP HESITANT LEFT</v>
      </c>
      <c r="N6624" t="str">
        <f>IF(OR(L6624="ATTACK",L6624="FINTA"),UPPER(anotacoes!I6624),"")</f>
        <v/>
      </c>
      <c r="O6624" s="6" t="str">
        <f>IF(anotacoes!N6624=0,"",anotacoes!N6624)</f>
        <v/>
      </c>
      <c r="P6624" t="str">
        <f>IF(anotacoes!M6624=0,"",UPPER(anotacoes!M6624))</f>
        <v/>
      </c>
      <c r="Q6624" t="str">
        <f t="shared" si="207"/>
        <v>INSERT INTO CONVERSAO_LUTA_ACAO (cd_conversao, id_luta, sequencia, momento_inicio, momento_fim, quem_faz, quem_sofre, acao_tipo, acao, tecnica, direcao, pontuacao) VALUES (1, 98, 7, TRIM(' 00:00:22,540'), TRIM(' 00:00:27,679'), 'TOMA', 'ST. LEGER', 'DISPLACEMENT', '2-3 STEP HESITANT LEFT', NULL, NULL, NULL)</v>
      </c>
      <c r="R6624" t="s">
        <v>10327</v>
      </c>
    </row>
    <row r="6625" spans="1:18" hidden="1" x14ac:dyDescent="0.25">
      <c r="A6625" s="7">
        <f>anotacoes!D6625</f>
        <v>40780</v>
      </c>
      <c r="B6625" t="str">
        <f>anotacoes!C6625</f>
        <v>WORLD CHAMPIONSHIPS PARIS 2011</v>
      </c>
      <c r="C6625" t="str">
        <f>anotacoes!E6625</f>
        <v>TOMA</v>
      </c>
      <c r="D6625" t="str">
        <f>anotacoes!F6625</f>
        <v>ST. LEGER</v>
      </c>
      <c r="E6625" t="s">
        <v>10325</v>
      </c>
      <c r="F6625">
        <f>anotacoes!A6625</f>
        <v>98</v>
      </c>
      <c r="G6625">
        <f>anotacoes!B6625</f>
        <v>8</v>
      </c>
      <c r="H6625" t="str">
        <f>anotacoes!K6625</f>
        <v xml:space="preserve"> 00:00:27,911</v>
      </c>
      <c r="I6625" t="str">
        <f>anotacoes!L6625</f>
        <v xml:space="preserve"> 00:00:35,060</v>
      </c>
      <c r="J6625" t="str">
        <f>IF(L6625="PAUSE",E6625,IF(anotacoes!G6629=conversao_anotacoes!C6625,conversao_anotacoes!C6625,conversao_anotacoes!D6625))</f>
        <v>TOMA</v>
      </c>
      <c r="K6625" t="str">
        <f t="shared" si="206"/>
        <v>ST. LEGER</v>
      </c>
      <c r="L6625" t="str">
        <f>UPPER(anotacoes!H6625)</f>
        <v>DISPLACEMENT</v>
      </c>
      <c r="M6625" t="str">
        <f>IF(OR(L6625="ATTACK",L6625="FINTA"),"&lt;TECNICA&gt;",UPPER(anotacoes!I6625))</f>
        <v>TRY TO GRIP WITH CONTACT</v>
      </c>
      <c r="N6625" t="str">
        <f>IF(OR(L6625="ATTACK",L6625="FINTA"),UPPER(anotacoes!I6625),"")</f>
        <v/>
      </c>
      <c r="O6625" s="6" t="str">
        <f>IF(anotacoes!N6625=0,"",anotacoes!N6625)</f>
        <v/>
      </c>
      <c r="P6625" t="str">
        <f>IF(anotacoes!M6625=0,"",UPPER(anotacoes!M6625))</f>
        <v/>
      </c>
      <c r="Q6625" t="str">
        <f t="shared" si="207"/>
        <v>INSERT INTO CONVERSAO_LUTA_ACAO (cd_conversao, id_luta, sequencia, momento_inicio, momento_fim, quem_faz, quem_sofre, acao_tipo, acao, tecnica, direcao, pontuacao) VALUES (1, 98, 8, TRIM(' 00:00:27,911'), TRIM(' 00:00:35,060'), 'TOMA', 'ST. LEGER', 'DISPLACEMENT', 'TRY TO GRIP WITH CONTACT', NULL, NULL, NULL)</v>
      </c>
      <c r="R6625" t="s">
        <v>10327</v>
      </c>
    </row>
    <row r="6626" spans="1:18" hidden="1" x14ac:dyDescent="0.25">
      <c r="A6626" s="7">
        <f>anotacoes!D6626</f>
        <v>40780</v>
      </c>
      <c r="B6626" t="str">
        <f>anotacoes!C6626</f>
        <v>WORLD CHAMPIONSHIPS PARIS 2011</v>
      </c>
      <c r="C6626" t="str">
        <f>anotacoes!E6626</f>
        <v>TOMA</v>
      </c>
      <c r="D6626" t="str">
        <f>anotacoes!F6626</f>
        <v>ST. LEGER</v>
      </c>
      <c r="E6626" t="s">
        <v>10325</v>
      </c>
      <c r="F6626">
        <f>anotacoes!A6626</f>
        <v>98</v>
      </c>
      <c r="G6626">
        <f>anotacoes!B6626</f>
        <v>9</v>
      </c>
      <c r="H6626" t="str">
        <f>anotacoes!K6626</f>
        <v xml:space="preserve"> 00:00:35,243</v>
      </c>
      <c r="I6626" t="str">
        <f>anotacoes!L6626</f>
        <v xml:space="preserve"> 00:00:38,931</v>
      </c>
      <c r="J6626" t="str">
        <f>IF(L6626="PAUSE",E6626,IF(anotacoes!G6630=conversao_anotacoes!C6626,conversao_anotacoes!C6626,conversao_anotacoes!D6626))</f>
        <v>TOMA</v>
      </c>
      <c r="K6626" t="str">
        <f t="shared" si="206"/>
        <v>ST. LEGER</v>
      </c>
      <c r="L6626" t="str">
        <f>UPPER(anotacoes!H6626)</f>
        <v>GRIP TIME</v>
      </c>
      <c r="M6626" t="str">
        <f>IF(OR(L6626="ATTACK",L6626="FINTA"),"&lt;TECNICA&gt;",UPPER(anotacoes!I6626))</f>
        <v>RIGHT COLLAR</v>
      </c>
      <c r="N6626" t="str">
        <f>IF(OR(L6626="ATTACK",L6626="FINTA"),UPPER(anotacoes!I6626),"")</f>
        <v/>
      </c>
      <c r="O6626" s="6" t="str">
        <f>IF(anotacoes!N6626=0,"",anotacoes!N6626)</f>
        <v/>
      </c>
      <c r="P6626" t="str">
        <f>IF(anotacoes!M6626=0,"",UPPER(anotacoes!M6626))</f>
        <v/>
      </c>
      <c r="Q6626" t="str">
        <f t="shared" si="207"/>
        <v>INSERT INTO CONVERSAO_LUTA_ACAO (cd_conversao, id_luta, sequencia, momento_inicio, momento_fim, quem_faz, quem_sofre, acao_tipo, acao, tecnica, direcao, pontuacao) VALUES (1, 98, 9, TRIM(' 00:00:35,243'), TRIM(' 00:00:38,931'), 'TOMA', 'ST. LEGER', 'GRIP TIME', 'RIGHT COLLAR', NULL, NULL, NULL)</v>
      </c>
      <c r="R6626" t="s">
        <v>10327</v>
      </c>
    </row>
    <row r="6627" spans="1:18" hidden="1" x14ac:dyDescent="0.25">
      <c r="A6627" s="7">
        <f>anotacoes!D6627</f>
        <v>40780</v>
      </c>
      <c r="B6627" t="str">
        <f>anotacoes!C6627</f>
        <v>WORLD CHAMPIONSHIPS PARIS 2011</v>
      </c>
      <c r="C6627" t="str">
        <f>anotacoes!E6627</f>
        <v>TOMA</v>
      </c>
      <c r="D6627" t="str">
        <f>anotacoes!F6627</f>
        <v>ST. LEGER</v>
      </c>
      <c r="E6627" t="s">
        <v>10325</v>
      </c>
      <c r="F6627">
        <f>anotacoes!A6627</f>
        <v>98</v>
      </c>
      <c r="G6627">
        <f>anotacoes!B6627</f>
        <v>10</v>
      </c>
      <c r="H6627" t="str">
        <f>anotacoes!K6627</f>
        <v xml:space="preserve"> 00:00:38,931</v>
      </c>
      <c r="I6627" t="str">
        <f>anotacoes!L6627</f>
        <v xml:space="preserve"> 00:00:39,732</v>
      </c>
      <c r="J6627" t="str">
        <f>IF(L6627="PAUSE",E6627,IF(anotacoes!G6631=conversao_anotacoes!C6627,conversao_anotacoes!C6627,conversao_anotacoes!D6627))</f>
        <v>TOMA</v>
      </c>
      <c r="K6627" t="str">
        <f t="shared" si="206"/>
        <v>ST. LEGER</v>
      </c>
      <c r="L6627" t="str">
        <f>UPPER(anotacoes!H6627)</f>
        <v>ATTACK</v>
      </c>
      <c r="M6627" t="str">
        <f>IF(OR(L6627="ATTACK",L6627="FINTA"),"&lt;TECNICA&gt;",UPPER(anotacoes!I6627))</f>
        <v>&lt;TECNICA&gt;</v>
      </c>
      <c r="N6627" t="str">
        <f>IF(OR(L6627="ATTACK",L6627="FINTA"),UPPER(anotacoes!I6627),"")</f>
        <v>SEOI NAGE</v>
      </c>
      <c r="O6627" s="6">
        <f>IF(anotacoes!N6627=0,"",anotacoes!N6627)</f>
        <v>4</v>
      </c>
      <c r="P6627" t="str">
        <f>IF(anotacoes!M6627=0,"",UPPER(anotacoes!M6627))</f>
        <v/>
      </c>
      <c r="Q6627" t="str">
        <f t="shared" si="207"/>
        <v>INSERT INTO CONVERSAO_LUTA_ACAO (cd_conversao, id_luta, sequencia, momento_inicio, momento_fim, quem_faz, quem_sofre, acao_tipo, acao, tecnica, direcao, pontuacao) VALUES (1, 98, 10, TRIM(' 00:00:38,931'), TRIM(' 00:00:39,732'), 'TOMA', 'ST. LEGER', 'ATTACK', '&lt;TECNICA&gt;', 'SEOI NAGE', 4, NULL)</v>
      </c>
      <c r="R6627" t="s">
        <v>10327</v>
      </c>
    </row>
    <row r="6628" spans="1:18" hidden="1" x14ac:dyDescent="0.25">
      <c r="A6628" s="7">
        <f>anotacoes!D6628</f>
        <v>40780</v>
      </c>
      <c r="B6628" t="str">
        <f>anotacoes!C6628</f>
        <v>WORLD CHAMPIONSHIPS PARIS 2011</v>
      </c>
      <c r="C6628" t="str">
        <f>anotacoes!E6628</f>
        <v>TOMA</v>
      </c>
      <c r="D6628" t="str">
        <f>anotacoes!F6628</f>
        <v>ST. LEGER</v>
      </c>
      <c r="E6628" t="s">
        <v>10325</v>
      </c>
      <c r="F6628">
        <f>anotacoes!A6628</f>
        <v>98</v>
      </c>
      <c r="G6628">
        <f>anotacoes!B6628</f>
        <v>11</v>
      </c>
      <c r="H6628" t="str">
        <f>anotacoes!K6628</f>
        <v xml:space="preserve"> 00:00:39,732</v>
      </c>
      <c r="I6628" t="str">
        <f>anotacoes!L6628</f>
        <v xml:space="preserve"> 00:00:42,442</v>
      </c>
      <c r="J6628" t="str">
        <f>IF(L6628="PAUSE",E6628,IF(anotacoes!G6632=conversao_anotacoes!C6628,conversao_anotacoes!C6628,conversao_anotacoes!D6628))</f>
        <v>TOMA</v>
      </c>
      <c r="K6628" t="str">
        <f t="shared" si="206"/>
        <v>ST. LEGER</v>
      </c>
      <c r="L6628" t="str">
        <f>UPPER(anotacoes!H6628)</f>
        <v>GRIP TIME</v>
      </c>
      <c r="M6628" t="str">
        <f>IF(OR(L6628="ATTACK",L6628="FINTA"),"&lt;TECNICA&gt;",UPPER(anotacoes!I6628))</f>
        <v>RIGHT COLLAR</v>
      </c>
      <c r="N6628" t="str">
        <f>IF(OR(L6628="ATTACK",L6628="FINTA"),UPPER(anotacoes!I6628),"")</f>
        <v/>
      </c>
      <c r="O6628" s="6" t="str">
        <f>IF(anotacoes!N6628=0,"",anotacoes!N6628)</f>
        <v/>
      </c>
      <c r="P6628" t="str">
        <f>IF(anotacoes!M6628=0,"",UPPER(anotacoes!M6628))</f>
        <v/>
      </c>
      <c r="Q6628" t="str">
        <f t="shared" si="207"/>
        <v>INSERT INTO CONVERSAO_LUTA_ACAO (cd_conversao, id_luta, sequencia, momento_inicio, momento_fim, quem_faz, quem_sofre, acao_tipo, acao, tecnica, direcao, pontuacao) VALUES (1, 98, 11, TRIM(' 00:00:39,732'), TRIM(' 00:00:42,442'), 'TOMA', 'ST. LEGER', 'GRIP TIME', 'RIGHT COLLAR', NULL, NULL, NULL)</v>
      </c>
      <c r="R6628" t="s">
        <v>10327</v>
      </c>
    </row>
    <row r="6629" spans="1:18" hidden="1" x14ac:dyDescent="0.25">
      <c r="A6629" s="7">
        <f>anotacoes!D6629</f>
        <v>40780</v>
      </c>
      <c r="B6629" t="str">
        <f>anotacoes!C6629</f>
        <v>WORLD CHAMPIONSHIPS PARIS 2011</v>
      </c>
      <c r="C6629" t="str">
        <f>anotacoes!E6629</f>
        <v>TOMA</v>
      </c>
      <c r="D6629" t="str">
        <f>anotacoes!F6629</f>
        <v>ST. LEGER</v>
      </c>
      <c r="E6629" t="s">
        <v>10325</v>
      </c>
      <c r="F6629">
        <f>anotacoes!A6629</f>
        <v>98</v>
      </c>
      <c r="G6629">
        <f>anotacoes!B6629</f>
        <v>12</v>
      </c>
      <c r="H6629" t="str">
        <f>anotacoes!K6629</f>
        <v xml:space="preserve"> 00:00:42,442</v>
      </c>
      <c r="I6629" t="str">
        <f>anotacoes!L6629</f>
        <v xml:space="preserve"> 00:00:43,340</v>
      </c>
      <c r="J6629" t="str">
        <f>IF(L6629="PAUSE",E6629,IF(anotacoes!G6633=conversao_anotacoes!C6629,conversao_anotacoes!C6629,conversao_anotacoes!D6629))</f>
        <v>TOMA</v>
      </c>
      <c r="K6629" t="str">
        <f t="shared" si="206"/>
        <v>ST. LEGER</v>
      </c>
      <c r="L6629" t="str">
        <f>UPPER(anotacoes!H6629)</f>
        <v>ATTACK</v>
      </c>
      <c r="M6629" t="str">
        <f>IF(OR(L6629="ATTACK",L6629="FINTA"),"&lt;TECNICA&gt;",UPPER(anotacoes!I6629))</f>
        <v>&lt;TECNICA&gt;</v>
      </c>
      <c r="N6629" t="str">
        <f>IF(OR(L6629="ATTACK",L6629="FINTA"),UPPER(anotacoes!I6629),"")</f>
        <v>SEOI NAGE</v>
      </c>
      <c r="O6629" s="6">
        <f>IF(anotacoes!N6629=0,"",anotacoes!N6629)</f>
        <v>4</v>
      </c>
      <c r="P6629" t="str">
        <f>IF(anotacoes!M6629=0,"",UPPER(anotacoes!M6629))</f>
        <v/>
      </c>
      <c r="Q6629" t="str">
        <f t="shared" si="207"/>
        <v>INSERT INTO CONVERSAO_LUTA_ACAO (cd_conversao, id_luta, sequencia, momento_inicio, momento_fim, quem_faz, quem_sofre, acao_tipo, acao, tecnica, direcao, pontuacao) VALUES (1, 98, 12, TRIM(' 00:00:42,442'), TRIM(' 00:00:43,340'), 'TOMA', 'ST. LEGER', 'ATTACK', '&lt;TECNICA&gt;', 'SEOI NAGE', 4, NULL)</v>
      </c>
      <c r="R6629" t="s">
        <v>10327</v>
      </c>
    </row>
    <row r="6630" spans="1:18" hidden="1" x14ac:dyDescent="0.25">
      <c r="A6630" s="7">
        <f>anotacoes!D6630</f>
        <v>40780</v>
      </c>
      <c r="B6630" t="str">
        <f>anotacoes!C6630</f>
        <v>WORLD CHAMPIONSHIPS PARIS 2011</v>
      </c>
      <c r="C6630" t="str">
        <f>anotacoes!E6630</f>
        <v>TOMA</v>
      </c>
      <c r="D6630" t="str">
        <f>anotacoes!F6630</f>
        <v>ST. LEGER</v>
      </c>
      <c r="E6630" t="s">
        <v>10325</v>
      </c>
      <c r="F6630">
        <f>anotacoes!A6630</f>
        <v>98</v>
      </c>
      <c r="G6630">
        <f>anotacoes!B6630</f>
        <v>13</v>
      </c>
      <c r="H6630" t="str">
        <f>anotacoes!K6630</f>
        <v xml:space="preserve"> 00:00:43,340</v>
      </c>
      <c r="I6630" t="str">
        <f>anotacoes!L6630</f>
        <v xml:space="preserve"> 00:00:47,346</v>
      </c>
      <c r="J6630" t="str">
        <f>IF(L6630="PAUSE",E6630,IF(anotacoes!G6634=conversao_anotacoes!C6630,conversao_anotacoes!C6630,conversao_anotacoes!D6630))</f>
        <v>TOMA</v>
      </c>
      <c r="K6630" t="str">
        <f t="shared" si="206"/>
        <v>ST. LEGER</v>
      </c>
      <c r="L6630" t="str">
        <f>UPPER(anotacoes!H6630)</f>
        <v>TRANSITION</v>
      </c>
      <c r="M6630" t="str">
        <f>IF(OR(L6630="ATTACK",L6630="FINTA"),"&lt;TECNICA&gt;",UPPER(anotacoes!I6630))</f>
        <v>WITHOUT ATTACK</v>
      </c>
      <c r="N6630" t="str">
        <f>IF(OR(L6630="ATTACK",L6630="FINTA"),UPPER(anotacoes!I6630),"")</f>
        <v/>
      </c>
      <c r="O6630" s="6" t="str">
        <f>IF(anotacoes!N6630=0,"",anotacoes!N6630)</f>
        <v/>
      </c>
      <c r="P6630" t="str">
        <f>IF(anotacoes!M6630=0,"",UPPER(anotacoes!M6630))</f>
        <v/>
      </c>
      <c r="Q6630" t="str">
        <f t="shared" si="207"/>
        <v>INSERT INTO CONVERSAO_LUTA_ACAO (cd_conversao, id_luta, sequencia, momento_inicio, momento_fim, quem_faz, quem_sofre, acao_tipo, acao, tecnica, direcao, pontuacao) VALUES (1, 98, 13, TRIM(' 00:00:43,340'), TRIM(' 00:00:47,346'), 'TOMA', 'ST. LEGER', 'TRANSITION', 'WITHOUT ATTACK', NULL, NULL, NULL)</v>
      </c>
      <c r="R6630" t="s">
        <v>10327</v>
      </c>
    </row>
    <row r="6631" spans="1:18" hidden="1" x14ac:dyDescent="0.25">
      <c r="A6631" s="7">
        <f>anotacoes!D6631</f>
        <v>40780</v>
      </c>
      <c r="B6631" t="str">
        <f>anotacoes!C6631</f>
        <v>WORLD CHAMPIONSHIPS PARIS 2011</v>
      </c>
      <c r="C6631" t="str">
        <f>anotacoes!E6631</f>
        <v>TOMA</v>
      </c>
      <c r="D6631" t="str">
        <f>anotacoes!F6631</f>
        <v>ST. LEGER</v>
      </c>
      <c r="E6631" t="s">
        <v>10325</v>
      </c>
      <c r="F6631">
        <f>anotacoes!A6631</f>
        <v>98</v>
      </c>
      <c r="G6631">
        <f>anotacoes!B6631</f>
        <v>14</v>
      </c>
      <c r="H6631" t="str">
        <f>anotacoes!K6631</f>
        <v xml:space="preserve"> 00:00:47,544</v>
      </c>
      <c r="I6631" t="str">
        <f>anotacoes!L6631</f>
        <v xml:space="preserve"> 00:00:56,128</v>
      </c>
      <c r="J6631" t="str">
        <f>IF(L6631="PAUSE",E6631,IF(anotacoes!G6635=conversao_anotacoes!C6631,conversao_anotacoes!C6631,conversao_anotacoes!D6631))</f>
        <v>&lt;ARBITRO_DESCONHECIDO&gt;</v>
      </c>
      <c r="K6631" t="str">
        <f t="shared" si="206"/>
        <v/>
      </c>
      <c r="L6631" t="str">
        <f>UPPER(anotacoes!H6631)</f>
        <v>PAUSE</v>
      </c>
      <c r="M6631" t="str">
        <f>IF(OR(L6631="ATTACK",L6631="FINTA"),"&lt;TECNICA&gt;",UPPER(anotacoes!I6631))</f>
        <v>&lt;NAO_CLASSIFICADO&gt;</v>
      </c>
      <c r="N6631" t="str">
        <f>IF(OR(L6631="ATTACK",L6631="FINTA"),UPPER(anotacoes!I6631),"")</f>
        <v/>
      </c>
      <c r="O6631" s="6" t="str">
        <f>IF(anotacoes!N6631=0,"",anotacoes!N6631)</f>
        <v/>
      </c>
      <c r="P6631" t="str">
        <f>IF(anotacoes!M6631=0,"",UPPER(anotacoes!M6631))</f>
        <v/>
      </c>
      <c r="Q6631" t="str">
        <f t="shared" si="207"/>
        <v>INSERT INTO CONVERSAO_LUTA_ACAO (cd_conversao, id_luta, sequencia, momento_inicio, momento_fim, quem_faz, quem_sofre, acao_tipo, acao, tecnica, direcao, pontuacao) VALUES (1, 98, 14, TRIM(' 00:00:47,544'), TRIM(' 00:00:56,128'), '&lt;ARBITRO_DESCONHECIDO&gt;', '', 'PAUSE', '&lt;NAO_CLASSIFICADO&gt;', NULL, NULL, NULL)</v>
      </c>
      <c r="R6631" t="s">
        <v>10327</v>
      </c>
    </row>
    <row r="6632" spans="1:18" hidden="1" x14ac:dyDescent="0.25">
      <c r="A6632" s="7">
        <f>anotacoes!D6632</f>
        <v>40780</v>
      </c>
      <c r="B6632" t="str">
        <f>anotacoes!C6632</f>
        <v>WORLD CHAMPIONSHIPS PARIS 2011</v>
      </c>
      <c r="C6632" t="str">
        <f>anotacoes!E6632</f>
        <v>TOMA</v>
      </c>
      <c r="D6632" t="str">
        <f>anotacoes!F6632</f>
        <v>ST. LEGER</v>
      </c>
      <c r="E6632" t="s">
        <v>10325</v>
      </c>
      <c r="F6632">
        <f>anotacoes!A6632</f>
        <v>98</v>
      </c>
      <c r="G6632">
        <f>anotacoes!B6632</f>
        <v>15</v>
      </c>
      <c r="H6632" t="str">
        <f>anotacoes!K6632</f>
        <v xml:space="preserve"> 00:00:56,295</v>
      </c>
      <c r="I6632" t="str">
        <f>anotacoes!L6632</f>
        <v xml:space="preserve"> 00:00:56,695</v>
      </c>
      <c r="J6632" t="str">
        <f>IF(L6632="PAUSE",E6632,IF(anotacoes!G6636=conversao_anotacoes!C6632,conversao_anotacoes!C6632,conversao_anotacoes!D6632))</f>
        <v>TOMA</v>
      </c>
      <c r="K6632" t="str">
        <f t="shared" si="206"/>
        <v>ST. LEGER</v>
      </c>
      <c r="L6632" t="str">
        <f>UPPER(anotacoes!H6632)</f>
        <v>DISPLACEMENT</v>
      </c>
      <c r="M6632" t="str">
        <f>IF(OR(L6632="ATTACK",L6632="FINTA"),"&lt;TECNICA&gt;",UPPER(anotacoes!I6632))</f>
        <v>TRY TO GRIP WITH CONTACT</v>
      </c>
      <c r="N6632" t="str">
        <f>IF(OR(L6632="ATTACK",L6632="FINTA"),UPPER(anotacoes!I6632),"")</f>
        <v/>
      </c>
      <c r="O6632" s="6" t="str">
        <f>IF(anotacoes!N6632=0,"",anotacoes!N6632)</f>
        <v/>
      </c>
      <c r="P6632" t="str">
        <f>IF(anotacoes!M6632=0,"",UPPER(anotacoes!M6632))</f>
        <v/>
      </c>
      <c r="Q6632" t="str">
        <f t="shared" si="207"/>
        <v>INSERT INTO CONVERSAO_LUTA_ACAO (cd_conversao, id_luta, sequencia, momento_inicio, momento_fim, quem_faz, quem_sofre, acao_tipo, acao, tecnica, direcao, pontuacao) VALUES (1, 98, 15, TRIM(' 00:00:56,295'), TRIM(' 00:00:56,695'), 'TOMA', 'ST. LEGER', 'DISPLACEMENT', 'TRY TO GRIP WITH CONTACT', NULL, NULL, NULL)</v>
      </c>
      <c r="R6632" t="s">
        <v>10327</v>
      </c>
    </row>
    <row r="6633" spans="1:18" hidden="1" x14ac:dyDescent="0.25">
      <c r="A6633" s="7">
        <f>anotacoes!D6633</f>
        <v>40780</v>
      </c>
      <c r="B6633" t="str">
        <f>anotacoes!C6633</f>
        <v>WORLD CHAMPIONSHIPS PARIS 2011</v>
      </c>
      <c r="C6633" t="str">
        <f>anotacoes!E6633</f>
        <v>TOMA</v>
      </c>
      <c r="D6633" t="str">
        <f>anotacoes!F6633</f>
        <v>ST. LEGER</v>
      </c>
      <c r="E6633" t="s">
        <v>10325</v>
      </c>
      <c r="F6633">
        <f>anotacoes!A6633</f>
        <v>98</v>
      </c>
      <c r="G6633">
        <f>anotacoes!B6633</f>
        <v>16</v>
      </c>
      <c r="H6633" t="str">
        <f>anotacoes!K6633</f>
        <v xml:space="preserve"> 00:00:56,695</v>
      </c>
      <c r="I6633" t="str">
        <f>anotacoes!L6633</f>
        <v xml:space="preserve"> 00:00:58,580</v>
      </c>
      <c r="J6633" t="str">
        <f>IF(L6633="PAUSE",E6633,IF(anotacoes!G6637=conversao_anotacoes!C6633,conversao_anotacoes!C6633,conversao_anotacoes!D6633))</f>
        <v>TOMA</v>
      </c>
      <c r="K6633" t="str">
        <f t="shared" si="206"/>
        <v>ST. LEGER</v>
      </c>
      <c r="L6633" t="str">
        <f>UPPER(anotacoes!H6633)</f>
        <v>GRIP TIME</v>
      </c>
      <c r="M6633" t="str">
        <f>IF(OR(L6633="ATTACK",L6633="FINTA"),"&lt;TECNICA&gt;",UPPER(anotacoes!I6633))</f>
        <v>RIGHT COLLAR</v>
      </c>
      <c r="N6633" t="str">
        <f>IF(OR(L6633="ATTACK",L6633="FINTA"),UPPER(anotacoes!I6633),"")</f>
        <v/>
      </c>
      <c r="O6633" s="6" t="str">
        <f>IF(anotacoes!N6633=0,"",anotacoes!N6633)</f>
        <v/>
      </c>
      <c r="P6633" t="str">
        <f>IF(anotacoes!M6633=0,"",UPPER(anotacoes!M6633))</f>
        <v/>
      </c>
      <c r="Q6633" t="str">
        <f t="shared" si="207"/>
        <v>INSERT INTO CONVERSAO_LUTA_ACAO (cd_conversao, id_luta, sequencia, momento_inicio, momento_fim, quem_faz, quem_sofre, acao_tipo, acao, tecnica, direcao, pontuacao) VALUES (1, 98, 16, TRIM(' 00:00:56,695'), TRIM(' 00:00:58,580'), 'TOMA', 'ST. LEGER', 'GRIP TIME', 'RIGHT COLLAR', NULL, NULL, NULL)</v>
      </c>
      <c r="R6633" t="s">
        <v>10327</v>
      </c>
    </row>
    <row r="6634" spans="1:18" hidden="1" x14ac:dyDescent="0.25">
      <c r="A6634" s="7">
        <f>anotacoes!D6634</f>
        <v>40780</v>
      </c>
      <c r="B6634" t="str">
        <f>anotacoes!C6634</f>
        <v>WORLD CHAMPIONSHIPS PARIS 2011</v>
      </c>
      <c r="C6634" t="str">
        <f>anotacoes!E6634</f>
        <v>TOMA</v>
      </c>
      <c r="D6634" t="str">
        <f>anotacoes!F6634</f>
        <v>ST. LEGER</v>
      </c>
      <c r="E6634" t="s">
        <v>10325</v>
      </c>
      <c r="F6634">
        <f>anotacoes!A6634</f>
        <v>98</v>
      </c>
      <c r="G6634">
        <f>anotacoes!B6634</f>
        <v>17</v>
      </c>
      <c r="H6634" t="str">
        <f>anotacoes!K6634</f>
        <v xml:space="preserve"> 00:00:58,580</v>
      </c>
      <c r="I6634" t="str">
        <f>anotacoes!L6634</f>
        <v xml:space="preserve"> 00:00:58,580</v>
      </c>
      <c r="J6634" t="str">
        <f>IF(L6634="PAUSE",E6634,IF(anotacoes!G6638=conversao_anotacoes!C6634,conversao_anotacoes!C6634,conversao_anotacoes!D6634))</f>
        <v>TOMA</v>
      </c>
      <c r="K6634" t="str">
        <f t="shared" si="206"/>
        <v>ST. LEGER</v>
      </c>
      <c r="L6634" t="str">
        <f>UPPER(anotacoes!H6634)</f>
        <v>ATTACK</v>
      </c>
      <c r="M6634" t="str">
        <f>IF(OR(L6634="ATTACK",L6634="FINTA"),"&lt;TECNICA&gt;",UPPER(anotacoes!I6634))</f>
        <v>&lt;TECNICA&gt;</v>
      </c>
      <c r="N6634" t="str">
        <f>IF(OR(L6634="ATTACK",L6634="FINTA"),UPPER(anotacoes!I6634),"")</f>
        <v>SEOI NAGE</v>
      </c>
      <c r="O6634" s="6">
        <f>IF(anotacoes!N6634=0,"",anotacoes!N6634)</f>
        <v>4</v>
      </c>
      <c r="P6634" t="str">
        <f>IF(anotacoes!M6634=0,"",UPPER(anotacoes!M6634))</f>
        <v/>
      </c>
      <c r="Q6634" t="str">
        <f t="shared" si="207"/>
        <v>INSERT INTO CONVERSAO_LUTA_ACAO (cd_conversao, id_luta, sequencia, momento_inicio, momento_fim, quem_faz, quem_sofre, acao_tipo, acao, tecnica, direcao, pontuacao) VALUES (1, 98, 17, TRIM(' 00:00:58,580'), TRIM(' 00:00:58,580'), 'TOMA', 'ST. LEGER', 'ATTACK', '&lt;TECNICA&gt;', 'SEOI NAGE', 4, NULL)</v>
      </c>
      <c r="R6634" t="s">
        <v>10327</v>
      </c>
    </row>
    <row r="6635" spans="1:18" hidden="1" x14ac:dyDescent="0.25">
      <c r="A6635" s="7">
        <f>anotacoes!D6635</f>
        <v>40780</v>
      </c>
      <c r="B6635" t="str">
        <f>anotacoes!C6635</f>
        <v>WORLD CHAMPIONSHIPS PARIS 2011</v>
      </c>
      <c r="C6635" t="str">
        <f>anotacoes!E6635</f>
        <v>TOMA</v>
      </c>
      <c r="D6635" t="str">
        <f>anotacoes!F6635</f>
        <v>ST. LEGER</v>
      </c>
      <c r="E6635" t="s">
        <v>10325</v>
      </c>
      <c r="F6635">
        <f>anotacoes!A6635</f>
        <v>98</v>
      </c>
      <c r="G6635">
        <f>anotacoes!B6635</f>
        <v>18</v>
      </c>
      <c r="H6635" t="str">
        <f>anotacoes!K6635</f>
        <v xml:space="preserve"> 00:00:58,580</v>
      </c>
      <c r="I6635" t="str">
        <f>anotacoes!L6635</f>
        <v xml:space="preserve"> 00:01:46,920</v>
      </c>
      <c r="J6635" t="str">
        <f>IF(L6635="PAUSE",E6635,IF(anotacoes!G6639=conversao_anotacoes!C6635,conversao_anotacoes!C6635,conversao_anotacoes!D6635))</f>
        <v>TOMA</v>
      </c>
      <c r="K6635" t="str">
        <f t="shared" si="206"/>
        <v>ST. LEGER</v>
      </c>
      <c r="L6635" t="str">
        <f>UPPER(anotacoes!H6635)</f>
        <v>GROUNDWORK COMBAT</v>
      </c>
      <c r="M6635" t="str">
        <f>IF(OR(L6635="ATTACK",L6635="FINTA"),"&lt;TECNICA&gt;",UPPER(anotacoes!I6635))</f>
        <v>TRYING TO ATTACK</v>
      </c>
      <c r="N6635" t="str">
        <f>IF(OR(L6635="ATTACK",L6635="FINTA"),UPPER(anotacoes!I6635),"")</f>
        <v/>
      </c>
      <c r="O6635" s="6" t="str">
        <f>IF(anotacoes!N6635=0,"",anotacoes!N6635)</f>
        <v/>
      </c>
      <c r="P6635" t="str">
        <f>IF(anotacoes!M6635=0,"",UPPER(anotacoes!M6635))</f>
        <v/>
      </c>
      <c r="Q6635" t="str">
        <f t="shared" si="207"/>
        <v>INSERT INTO CONVERSAO_LUTA_ACAO (cd_conversao, id_luta, sequencia, momento_inicio, momento_fim, quem_faz, quem_sofre, acao_tipo, acao, tecnica, direcao, pontuacao) VALUES (1, 98, 18, TRIM(' 00:00:58,580'), TRIM(' 00:01:46,920'), 'TOMA', 'ST. LEGER', 'GROUNDWORK COMBAT', 'TRYING TO ATTACK', NULL, NULL, NULL)</v>
      </c>
      <c r="R6635" t="s">
        <v>10327</v>
      </c>
    </row>
    <row r="6636" spans="1:18" hidden="1" x14ac:dyDescent="0.25">
      <c r="A6636" s="7">
        <f>anotacoes!D6636</f>
        <v>40780</v>
      </c>
      <c r="B6636" t="str">
        <f>anotacoes!C6636</f>
        <v>WORLD CHAMPIONSHIPS PARIS 2011</v>
      </c>
      <c r="C6636" t="str">
        <f>anotacoes!E6636</f>
        <v>TOMA</v>
      </c>
      <c r="D6636" t="str">
        <f>anotacoes!F6636</f>
        <v>ST. LEGER</v>
      </c>
      <c r="E6636" t="s">
        <v>10325</v>
      </c>
      <c r="F6636">
        <f>anotacoes!A6636</f>
        <v>98</v>
      </c>
      <c r="G6636">
        <f>anotacoes!B6636</f>
        <v>19</v>
      </c>
      <c r="H6636" t="str">
        <f>anotacoes!K6636</f>
        <v xml:space="preserve"> 00:01:46,920</v>
      </c>
      <c r="I6636" t="str">
        <f>anotacoes!L6636</f>
        <v xml:space="preserve"> 00:01:46,920</v>
      </c>
      <c r="J6636" t="str">
        <f>IF(L6636="PAUSE",E6636,IF(anotacoes!G6640=conversao_anotacoes!C6636,conversao_anotacoes!C6636,conversao_anotacoes!D6636))</f>
        <v>TOMA</v>
      </c>
      <c r="K6636" t="str">
        <f t="shared" si="206"/>
        <v>ST. LEGER</v>
      </c>
      <c r="L6636" t="str">
        <f>UPPER(anotacoes!H6636)</f>
        <v>ATTACK</v>
      </c>
      <c r="M6636" t="str">
        <f>IF(OR(L6636="ATTACK",L6636="FINTA"),"&lt;TECNICA&gt;",UPPER(anotacoes!I6636))</f>
        <v>&lt;TECNICA&gt;</v>
      </c>
      <c r="N6636" t="str">
        <f>IF(OR(L6636="ATTACK",L6636="FINTA"),UPPER(anotacoes!I6636),"")</f>
        <v>OKURI ERI JIME</v>
      </c>
      <c r="O6636" s="6">
        <f>IF(anotacoes!N6636=0,"",anotacoes!N6636)</f>
        <v>9</v>
      </c>
      <c r="P6636" t="str">
        <f>IF(anotacoes!M6636=0,"",UPPER(anotacoes!M6636))</f>
        <v>IPPON</v>
      </c>
      <c r="Q6636" t="str">
        <f t="shared" si="207"/>
        <v>INSERT INTO CONVERSAO_LUTA_ACAO (cd_conversao, id_luta, sequencia, momento_inicio, momento_fim, quem_faz, quem_sofre, acao_tipo, acao, tecnica, direcao, pontuacao) VALUES (1, 98, 19, TRIM(' 00:01:46,920'), TRIM(' 00:01:46,920'), 'TOMA', 'ST. LEGER', 'ATTACK', '&lt;TECNICA&gt;', 'OKURI ERI JIME', 9, 'IPPON')</v>
      </c>
      <c r="R6636" t="s">
        <v>10327</v>
      </c>
    </row>
    <row r="6637" spans="1:18" hidden="1" x14ac:dyDescent="0.25">
      <c r="A6637" s="7">
        <f>anotacoes!D6637</f>
        <v>40780</v>
      </c>
      <c r="B6637" t="str">
        <f>anotacoes!C6637</f>
        <v>WORLD CHAMPIONSHIPS PARIS 2011</v>
      </c>
      <c r="C6637" t="str">
        <f>anotacoes!E6637</f>
        <v>TOMA</v>
      </c>
      <c r="D6637" t="str">
        <f>anotacoes!F6637</f>
        <v>ST. LEGER</v>
      </c>
      <c r="E6637" t="s">
        <v>10325</v>
      </c>
      <c r="F6637">
        <f>anotacoes!A6637</f>
        <v>98</v>
      </c>
      <c r="G6637">
        <f>anotacoes!B6637</f>
        <v>20</v>
      </c>
      <c r="H6637" t="str">
        <f>anotacoes!K6637</f>
        <v xml:space="preserve"> 00:01:49,732</v>
      </c>
      <c r="I6637" t="str">
        <f>anotacoes!L6637</f>
        <v xml:space="preserve"> 00:02:16,340</v>
      </c>
      <c r="J6637" t="str">
        <f>IF(L6637="PAUSE",E6637,IF(anotacoes!G6641=conversao_anotacoes!C6637,conversao_anotacoes!C6637,conversao_anotacoes!D6637))</f>
        <v>&lt;ARBITRO_DESCONHECIDO&gt;</v>
      </c>
      <c r="K6637" t="str">
        <f t="shared" si="206"/>
        <v/>
      </c>
      <c r="L6637" t="str">
        <f>UPPER(anotacoes!H6637)</f>
        <v>PAUSE</v>
      </c>
      <c r="M6637" t="str">
        <f>IF(OR(L6637="ATTACK",L6637="FINTA"),"&lt;TECNICA&gt;",UPPER(anotacoes!I6637))</f>
        <v>MODIFICATON OF SCORE</v>
      </c>
      <c r="N6637" t="str">
        <f>IF(OR(L6637="ATTACK",L6637="FINTA"),UPPER(anotacoes!I6637),"")</f>
        <v/>
      </c>
      <c r="O6637" s="6" t="str">
        <f>IF(anotacoes!N6637=0,"",anotacoes!N6637)</f>
        <v/>
      </c>
      <c r="P6637" t="str">
        <f>IF(anotacoes!M6637=0,"",UPPER(anotacoes!M6637))</f>
        <v/>
      </c>
      <c r="Q6637" t="str">
        <f t="shared" si="207"/>
        <v>INSERT INTO CONVERSAO_LUTA_ACAO (cd_conversao, id_luta, sequencia, momento_inicio, momento_fim, quem_faz, quem_sofre, acao_tipo, acao, tecnica, direcao, pontuacao) VALUES (1, 98, 20, TRIM(' 00:01:49,732'), TRIM(' 00:02:16,340'), '&lt;ARBITRO_DESCONHECIDO&gt;', '', 'PAUSE', 'MODIFICATON OF SCORE', NULL, NULL, NULL)</v>
      </c>
      <c r="R6637" t="s">
        <v>10327</v>
      </c>
    </row>
    <row r="6638" spans="1:18" hidden="1" x14ac:dyDescent="0.25">
      <c r="A6638" s="7">
        <f>anotacoes!D6638</f>
        <v>40780</v>
      </c>
      <c r="B6638" t="str">
        <f>anotacoes!C6638</f>
        <v>WORLD CHAMPIONSHIPS PARIS 2011</v>
      </c>
      <c r="C6638" t="str">
        <f>anotacoes!E6638</f>
        <v>TOMA</v>
      </c>
      <c r="D6638" t="str">
        <f>anotacoes!F6638</f>
        <v>ST. LEGER</v>
      </c>
      <c r="E6638" t="s">
        <v>10325</v>
      </c>
      <c r="F6638">
        <f>anotacoes!A6638</f>
        <v>98</v>
      </c>
      <c r="G6638">
        <f>anotacoes!B6638</f>
        <v>21</v>
      </c>
      <c r="H6638" t="str">
        <f>anotacoes!K6638</f>
        <v xml:space="preserve"> 00:02:16,340</v>
      </c>
      <c r="I6638" t="str">
        <f>anotacoes!L6638</f>
        <v xml:space="preserve"> 00:02:37,493</v>
      </c>
      <c r="J6638" t="str">
        <f>IF(L6638="PAUSE",E6638,IF(anotacoes!G6642=conversao_anotacoes!C6638,conversao_anotacoes!C6638,conversao_anotacoes!D6638))</f>
        <v>&lt;ARBITRO_DESCONHECIDO&gt;</v>
      </c>
      <c r="K6638" t="str">
        <f t="shared" si="206"/>
        <v/>
      </c>
      <c r="L6638" t="str">
        <f>UPPER(anotacoes!H6638)</f>
        <v>PAUSE</v>
      </c>
      <c r="M6638" t="str">
        <f>IF(OR(L6638="ATTACK",L6638="FINTA"),"&lt;TECNICA&gt;",UPPER(anotacoes!I6638))</f>
        <v>2-3 STEP HESITANT LEFT</v>
      </c>
      <c r="N6638" t="str">
        <f>IF(OR(L6638="ATTACK",L6638="FINTA"),UPPER(anotacoes!I6638),"")</f>
        <v/>
      </c>
      <c r="O6638" s="6" t="str">
        <f>IF(anotacoes!N6638=0,"",anotacoes!N6638)</f>
        <v/>
      </c>
      <c r="P6638" t="str">
        <f>IF(anotacoes!M6638=0,"",UPPER(anotacoes!M6638))</f>
        <v/>
      </c>
      <c r="Q6638" t="str">
        <f t="shared" si="207"/>
        <v>INSERT INTO CONVERSAO_LUTA_ACAO (cd_conversao, id_luta, sequencia, momento_inicio, momento_fim, quem_faz, quem_sofre, acao_tipo, acao, tecnica, direcao, pontuacao) VALUES (1, 98, 21, TRIM(' 00:02:16,340'), TRIM(' 00:02:37,493'), '&lt;ARBITRO_DESCONHECIDO&gt;', '', 'PAUSE', '2-3 STEP HESITANT LEFT', NULL, NULL, NULL)</v>
      </c>
      <c r="R6638" t="s">
        <v>10327</v>
      </c>
    </row>
    <row r="6639" spans="1:18" hidden="1" x14ac:dyDescent="0.25">
      <c r="A6639" s="7">
        <f>anotacoes!D6639</f>
        <v>40780</v>
      </c>
      <c r="B6639" t="str">
        <f>anotacoes!C6639</f>
        <v>WORLD CHAMPIONSHIPS PARIS 2011</v>
      </c>
      <c r="C6639" t="str">
        <f>anotacoes!E6639</f>
        <v>TOMA</v>
      </c>
      <c r="D6639" t="str">
        <f>anotacoes!F6639</f>
        <v>ST. LEGER</v>
      </c>
      <c r="E6639" t="s">
        <v>10325</v>
      </c>
      <c r="F6639">
        <f>anotacoes!A6639</f>
        <v>98</v>
      </c>
      <c r="G6639">
        <f>anotacoes!B6639</f>
        <v>22</v>
      </c>
      <c r="H6639" t="str">
        <f>anotacoes!K6639</f>
        <v xml:space="preserve"> 00:02:37,688</v>
      </c>
      <c r="I6639" t="str">
        <f>anotacoes!L6639</f>
        <v xml:space="preserve"> 00:03:20,523</v>
      </c>
      <c r="J6639" t="str">
        <f>IF(L6639="PAUSE",E6639,IF(anotacoes!G6643=conversao_anotacoes!C6639,conversao_anotacoes!C6639,conversao_anotacoes!D6639))</f>
        <v>TOMA</v>
      </c>
      <c r="K6639" t="str">
        <f t="shared" si="206"/>
        <v>ST. LEGER</v>
      </c>
      <c r="L6639" t="str">
        <f>UPPER(anotacoes!H6639)</f>
        <v>DISPLACEMENT</v>
      </c>
      <c r="M6639" t="str">
        <f>IF(OR(L6639="ATTACK",L6639="FINTA"),"&lt;TECNICA&gt;",UPPER(anotacoes!I6639))</f>
        <v>2-3 STEP HESITANT LEFT</v>
      </c>
      <c r="N6639" t="str">
        <f>IF(OR(L6639="ATTACK",L6639="FINTA"),UPPER(anotacoes!I6639),"")</f>
        <v/>
      </c>
      <c r="O6639" s="6" t="str">
        <f>IF(anotacoes!N6639=0,"",anotacoes!N6639)</f>
        <v/>
      </c>
      <c r="P6639" t="str">
        <f>IF(anotacoes!M6639=0,"",UPPER(anotacoes!M6639))</f>
        <v/>
      </c>
      <c r="Q6639" t="str">
        <f t="shared" si="207"/>
        <v>INSERT INTO CONVERSAO_LUTA_ACAO (cd_conversao, id_luta, sequencia, momento_inicio, momento_fim, quem_faz, quem_sofre, acao_tipo, acao, tecnica, direcao, pontuacao) VALUES (1, 98, 22, TRIM(' 00:02:37,688'), TRIM(' 00:03:20,523'), 'TOMA', 'ST. LEGER', 'DISPLACEMENT', '2-3 STEP HESITANT LEFT', NULL, NULL, NULL)</v>
      </c>
      <c r="R6639" t="s">
        <v>10327</v>
      </c>
    </row>
    <row r="6640" spans="1:18" hidden="1" x14ac:dyDescent="0.25">
      <c r="A6640" s="7">
        <f>anotacoes!D6640</f>
        <v>40780</v>
      </c>
      <c r="B6640" t="str">
        <f>anotacoes!C6640</f>
        <v>WORLD CHAMPIONSHIPS PARIS 2011</v>
      </c>
      <c r="C6640" t="str">
        <f>anotacoes!E6640</f>
        <v>TOMA</v>
      </c>
      <c r="D6640" t="str">
        <f>anotacoes!F6640</f>
        <v>ST. LEGER</v>
      </c>
      <c r="E6640" t="s">
        <v>10325</v>
      </c>
      <c r="F6640">
        <f>anotacoes!A6640</f>
        <v>98</v>
      </c>
      <c r="G6640">
        <f>anotacoes!B6640</f>
        <v>23</v>
      </c>
      <c r="H6640" t="str">
        <f>anotacoes!K6640</f>
        <v xml:space="preserve"> 00:03:20,694</v>
      </c>
      <c r="I6640" t="str">
        <f>anotacoes!L6640</f>
        <v xml:space="preserve"> 00:03:22,661</v>
      </c>
      <c r="J6640" t="str">
        <f>IF(L6640="PAUSE",E6640,IF(anotacoes!G6644=conversao_anotacoes!C6640,conversao_anotacoes!C6640,conversao_anotacoes!D6640))</f>
        <v>TOMA</v>
      </c>
      <c r="K6640" t="str">
        <f t="shared" si="206"/>
        <v>ST. LEGER</v>
      </c>
      <c r="L6640" t="str">
        <f>UPPER(anotacoes!H6640)</f>
        <v>DISPLACEMENT</v>
      </c>
      <c r="M6640" t="str">
        <f>IF(OR(L6640="ATTACK",L6640="FINTA"),"&lt;TECNICA&gt;",UPPER(anotacoes!I6640))</f>
        <v>TRY TO GRIP WITH CONTACT</v>
      </c>
      <c r="N6640" t="str">
        <f>IF(OR(L6640="ATTACK",L6640="FINTA"),UPPER(anotacoes!I6640),"")</f>
        <v/>
      </c>
      <c r="O6640" s="6" t="str">
        <f>IF(anotacoes!N6640=0,"",anotacoes!N6640)</f>
        <v/>
      </c>
      <c r="P6640" t="str">
        <f>IF(anotacoes!M6640=0,"",UPPER(anotacoes!M6640))</f>
        <v/>
      </c>
      <c r="Q6640" t="str">
        <f t="shared" si="207"/>
        <v>INSERT INTO CONVERSAO_LUTA_ACAO (cd_conversao, id_luta, sequencia, momento_inicio, momento_fim, quem_faz, quem_sofre, acao_tipo, acao, tecnica, direcao, pontuacao) VALUES (1, 98, 23, TRIM(' 00:03:20,694'), TRIM(' 00:03:22,661'), 'TOMA', 'ST. LEGER', 'DISPLACEMENT', 'TRY TO GRIP WITH CONTACT', NULL, NULL, NULL)</v>
      </c>
      <c r="R6640" t="s">
        <v>10327</v>
      </c>
    </row>
    <row r="6641" spans="1:18" hidden="1" x14ac:dyDescent="0.25">
      <c r="A6641" s="7">
        <f>anotacoes!D6641</f>
        <v>40780</v>
      </c>
      <c r="B6641" t="str">
        <f>anotacoes!C6641</f>
        <v>WORLD CHAMPIONSHIPS PARIS 2011</v>
      </c>
      <c r="C6641" t="str">
        <f>anotacoes!E6641</f>
        <v>TOMA</v>
      </c>
      <c r="D6641" t="str">
        <f>anotacoes!F6641</f>
        <v>ST. LEGER</v>
      </c>
      <c r="E6641" t="s">
        <v>10325</v>
      </c>
      <c r="F6641">
        <f>anotacoes!A6641</f>
        <v>98</v>
      </c>
      <c r="G6641">
        <f>anotacoes!B6641</f>
        <v>24</v>
      </c>
      <c r="H6641" t="str">
        <f>anotacoes!K6641</f>
        <v xml:space="preserve"> 00:03:22,661</v>
      </c>
      <c r="I6641" t="str">
        <f>anotacoes!L6641</f>
        <v xml:space="preserve"> 00:03:22,661</v>
      </c>
      <c r="J6641" t="str">
        <f>IF(L6641="PAUSE",E6641,IF(anotacoes!G6645=conversao_anotacoes!C6641,conversao_anotacoes!C6641,conversao_anotacoes!D6641))</f>
        <v>TOMA</v>
      </c>
      <c r="K6641" t="str">
        <f t="shared" si="206"/>
        <v>ST. LEGER</v>
      </c>
      <c r="L6641" t="str">
        <f>UPPER(anotacoes!H6641)</f>
        <v>GRIP TIME</v>
      </c>
      <c r="M6641" t="str">
        <f>IF(OR(L6641="ATTACK",L6641="FINTA"),"&lt;TECNICA&gt;",UPPER(anotacoes!I6641))</f>
        <v>RIGHT BACK LEFT SLEEVE</v>
      </c>
      <c r="N6641" t="str">
        <f>IF(OR(L6641="ATTACK",L6641="FINTA"),UPPER(anotacoes!I6641),"")</f>
        <v/>
      </c>
      <c r="O6641" s="6" t="str">
        <f>IF(anotacoes!N6641=0,"",anotacoes!N6641)</f>
        <v/>
      </c>
      <c r="P6641" t="str">
        <f>IF(anotacoes!M6641=0,"",UPPER(anotacoes!M6641))</f>
        <v/>
      </c>
      <c r="Q6641" t="str">
        <f t="shared" si="207"/>
        <v>INSERT INTO CONVERSAO_LUTA_ACAO (cd_conversao, id_luta, sequencia, momento_inicio, momento_fim, quem_faz, quem_sofre, acao_tipo, acao, tecnica, direcao, pontuacao) VALUES (1, 98, 24, TRIM(' 00:03:22,661'), TRIM(' 00:03:22,661'), 'TOMA', 'ST. LEGER', 'GRIP TIME', 'RIGHT BACK LEFT SLEEVE', NULL, NULL, NULL)</v>
      </c>
      <c r="R6641" t="s">
        <v>10327</v>
      </c>
    </row>
    <row r="6642" spans="1:18" hidden="1" x14ac:dyDescent="0.25">
      <c r="A6642" s="7">
        <f>anotacoes!D6642</f>
        <v>40780</v>
      </c>
      <c r="B6642" t="str">
        <f>anotacoes!C6642</f>
        <v>WORLD CHAMPIONSHIPS PARIS 2011</v>
      </c>
      <c r="C6642" t="str">
        <f>anotacoes!E6642</f>
        <v>TOMA</v>
      </c>
      <c r="D6642" t="str">
        <f>anotacoes!F6642</f>
        <v>ST. LEGER</v>
      </c>
      <c r="E6642" t="s">
        <v>10325</v>
      </c>
      <c r="F6642">
        <f>anotacoes!A6642</f>
        <v>98</v>
      </c>
      <c r="G6642">
        <f>anotacoes!B6642</f>
        <v>25</v>
      </c>
      <c r="H6642" t="str">
        <f>anotacoes!K6642</f>
        <v xml:space="preserve"> 00:03:22,661</v>
      </c>
      <c r="I6642" t="str">
        <f>anotacoes!L6642</f>
        <v xml:space="preserve"> 00:03:23,988</v>
      </c>
      <c r="J6642" t="str">
        <f>IF(L6642="PAUSE",E6642,IF(anotacoes!G6646=conversao_anotacoes!C6642,conversao_anotacoes!C6642,conversao_anotacoes!D6642))</f>
        <v>TOMA</v>
      </c>
      <c r="K6642" t="str">
        <f t="shared" si="206"/>
        <v>ST. LEGER</v>
      </c>
      <c r="L6642" t="str">
        <f>UPPER(anotacoes!H6642)</f>
        <v>ATTACK</v>
      </c>
      <c r="M6642" t="str">
        <f>IF(OR(L6642="ATTACK",L6642="FINTA"),"&lt;TECNICA&gt;",UPPER(anotacoes!I6642))</f>
        <v>&lt;TECNICA&gt;</v>
      </c>
      <c r="N6642" t="str">
        <f>IF(OR(L6642="ATTACK",L6642="FINTA"),UPPER(anotacoes!I6642),"")</f>
        <v>OGOSHI</v>
      </c>
      <c r="O6642" s="6">
        <f>IF(anotacoes!N6642=0,"",anotacoes!N6642)</f>
        <v>4</v>
      </c>
      <c r="P6642" t="str">
        <f>IF(anotacoes!M6642=0,"",UPPER(anotacoes!M6642))</f>
        <v/>
      </c>
      <c r="Q6642" t="str">
        <f t="shared" si="207"/>
        <v>INSERT INTO CONVERSAO_LUTA_ACAO (cd_conversao, id_luta, sequencia, momento_inicio, momento_fim, quem_faz, quem_sofre, acao_tipo, acao, tecnica, direcao, pontuacao) VALUES (1, 98, 25, TRIM(' 00:03:22,661'), TRIM(' 00:03:23,988'), 'TOMA', 'ST. LEGER', 'ATTACK', '&lt;TECNICA&gt;', 'OGOSHI', 4, NULL)</v>
      </c>
      <c r="R6642" t="s">
        <v>10327</v>
      </c>
    </row>
    <row r="6643" spans="1:18" hidden="1" x14ac:dyDescent="0.25">
      <c r="A6643" s="7">
        <f>anotacoes!D6643</f>
        <v>40780</v>
      </c>
      <c r="B6643" t="str">
        <f>anotacoes!C6643</f>
        <v>WORLD CHAMPIONSHIPS PARIS 2011</v>
      </c>
      <c r="C6643" t="str">
        <f>anotacoes!E6643</f>
        <v>TOMA</v>
      </c>
      <c r="D6643" t="str">
        <f>anotacoes!F6643</f>
        <v>ST. LEGER</v>
      </c>
      <c r="E6643" t="s">
        <v>10325</v>
      </c>
      <c r="F6643">
        <f>anotacoes!A6643</f>
        <v>98</v>
      </c>
      <c r="G6643">
        <f>anotacoes!B6643</f>
        <v>26</v>
      </c>
      <c r="H6643" t="str">
        <f>anotacoes!K6643</f>
        <v xml:space="preserve"> 00:03:23,988</v>
      </c>
      <c r="I6643" t="str">
        <f>anotacoes!L6643</f>
        <v xml:space="preserve"> 00:03:24,833</v>
      </c>
      <c r="J6643" t="str">
        <f>IF(L6643="PAUSE",E6643,IF(anotacoes!G6647=conversao_anotacoes!C6643,conversao_anotacoes!C6643,conversao_anotacoes!D6643))</f>
        <v>TOMA</v>
      </c>
      <c r="K6643" t="str">
        <f t="shared" si="206"/>
        <v>ST. LEGER</v>
      </c>
      <c r="L6643" t="str">
        <f>UPPER(anotacoes!H6643)</f>
        <v>GRIP TIME</v>
      </c>
      <c r="M6643" t="str">
        <f>IF(OR(L6643="ATTACK",L6643="FINTA"),"&lt;TECNICA&gt;",UPPER(anotacoes!I6643))</f>
        <v>RIGHT BACK LEFT SLEEVE</v>
      </c>
      <c r="N6643" t="str">
        <f>IF(OR(L6643="ATTACK",L6643="FINTA"),UPPER(anotacoes!I6643),"")</f>
        <v/>
      </c>
      <c r="O6643" s="6" t="str">
        <f>IF(anotacoes!N6643=0,"",anotacoes!N6643)</f>
        <v/>
      </c>
      <c r="P6643" t="str">
        <f>IF(anotacoes!M6643=0,"",UPPER(anotacoes!M6643))</f>
        <v/>
      </c>
      <c r="Q6643" t="str">
        <f t="shared" si="207"/>
        <v>INSERT INTO CONVERSAO_LUTA_ACAO (cd_conversao, id_luta, sequencia, momento_inicio, momento_fim, quem_faz, quem_sofre, acao_tipo, acao, tecnica, direcao, pontuacao) VALUES (1, 98, 26, TRIM(' 00:03:23,988'), TRIM(' 00:03:24,833'), 'TOMA', 'ST. LEGER', 'GRIP TIME', 'RIGHT BACK LEFT SLEEVE', NULL, NULL, NULL)</v>
      </c>
      <c r="R6643" t="s">
        <v>10327</v>
      </c>
    </row>
    <row r="6644" spans="1:18" hidden="1" x14ac:dyDescent="0.25">
      <c r="A6644" s="7">
        <f>anotacoes!D6644</f>
        <v>40780</v>
      </c>
      <c r="B6644" t="str">
        <f>anotacoes!C6644</f>
        <v>WORLD CHAMPIONSHIPS PARIS 2011</v>
      </c>
      <c r="C6644" t="str">
        <f>anotacoes!E6644</f>
        <v>TOMA</v>
      </c>
      <c r="D6644" t="str">
        <f>anotacoes!F6644</f>
        <v>ST. LEGER</v>
      </c>
      <c r="E6644" t="s">
        <v>10325</v>
      </c>
      <c r="F6644">
        <f>anotacoes!A6644</f>
        <v>98</v>
      </c>
      <c r="G6644">
        <f>anotacoes!B6644</f>
        <v>27</v>
      </c>
      <c r="H6644" t="str">
        <f>anotacoes!K6644</f>
        <v xml:space="preserve"> 00:03:24,833</v>
      </c>
      <c r="I6644" t="str">
        <f>anotacoes!L6644</f>
        <v xml:space="preserve"> 00:03:26,363</v>
      </c>
      <c r="J6644" t="str">
        <f>IF(L6644="PAUSE",E6644,IF(anotacoes!G6648=conversao_anotacoes!C6644,conversao_anotacoes!C6644,conversao_anotacoes!D6644))</f>
        <v>TOMA</v>
      </c>
      <c r="K6644" t="str">
        <f t="shared" si="206"/>
        <v>ST. LEGER</v>
      </c>
      <c r="L6644" t="str">
        <f>UPPER(anotacoes!H6644)</f>
        <v>ATTACK</v>
      </c>
      <c r="M6644" t="str">
        <f>IF(OR(L6644="ATTACK",L6644="FINTA"),"&lt;TECNICA&gt;",UPPER(anotacoes!I6644))</f>
        <v>&lt;TECNICA&gt;</v>
      </c>
      <c r="N6644" t="str">
        <f>IF(OR(L6644="ATTACK",L6644="FINTA"),UPPER(anotacoes!I6644),"")</f>
        <v>TANI OTOSHI</v>
      </c>
      <c r="O6644" s="6">
        <f>IF(anotacoes!N6644=0,"",anotacoes!N6644)</f>
        <v>2</v>
      </c>
      <c r="P6644" t="str">
        <f>IF(anotacoes!M6644=0,"",UPPER(anotacoes!M6644))</f>
        <v>IPPON</v>
      </c>
      <c r="Q6644" t="str">
        <f t="shared" si="207"/>
        <v>INSERT INTO CONVERSAO_LUTA_ACAO (cd_conversao, id_luta, sequencia, momento_inicio, momento_fim, quem_faz, quem_sofre, acao_tipo, acao, tecnica, direcao, pontuacao) VALUES (1, 98, 27, TRIM(' 00:03:24,833'), TRIM(' 00:03:26,363'), 'TOMA', 'ST. LEGER', 'ATTACK', '&lt;TECNICA&gt;', 'TANI OTOSHI', 2, 'IPPON')</v>
      </c>
      <c r="R6644" t="s">
        <v>10327</v>
      </c>
    </row>
    <row r="6645" spans="1:18" hidden="1" x14ac:dyDescent="0.25">
      <c r="A6645" s="7">
        <f>anotacoes!D6645</f>
        <v>40713</v>
      </c>
      <c r="B6645" t="str">
        <f>anotacoes!C6645</f>
        <v>GRAND SLAM RIO DE JANEIRO 2011</v>
      </c>
      <c r="C6645" t="str">
        <f>anotacoes!E6645</f>
        <v>TOMA</v>
      </c>
      <c r="D6645" t="str">
        <f>anotacoes!F6645</f>
        <v>CANTO</v>
      </c>
      <c r="E6645" t="s">
        <v>10325</v>
      </c>
      <c r="F6645">
        <f>anotacoes!A6645</f>
        <v>99</v>
      </c>
      <c r="G6645">
        <f>anotacoes!B6645</f>
        <v>1</v>
      </c>
      <c r="H6645" t="str">
        <f>anotacoes!K6645</f>
        <v xml:space="preserve"> 00:00:00,730</v>
      </c>
      <c r="I6645" t="str">
        <f>anotacoes!L6645</f>
        <v xml:space="preserve"> 00:00:03,320</v>
      </c>
      <c r="J6645" t="str">
        <f>IF(L6645="PAUSE",E6645,IF(anotacoes!G6649=conversao_anotacoes!C6645,conversao_anotacoes!C6645,conversao_anotacoes!D6645))</f>
        <v>TOMA</v>
      </c>
      <c r="K6645" t="str">
        <f t="shared" si="206"/>
        <v>CANTO</v>
      </c>
      <c r="L6645" t="str">
        <f>UPPER(anotacoes!H6645)</f>
        <v>DISPLACEMENT</v>
      </c>
      <c r="M6645" t="str">
        <f>IF(OR(L6645="ATTACK",L6645="FINTA"),"&lt;TECNICA&gt;",UPPER(anotacoes!I6645))</f>
        <v>CIRCULAR LEFT</v>
      </c>
      <c r="N6645" t="str">
        <f>IF(OR(L6645="ATTACK",L6645="FINTA"),UPPER(anotacoes!I6645),"")</f>
        <v/>
      </c>
      <c r="O6645" s="6" t="str">
        <f>IF(anotacoes!N6645=0,"",anotacoes!N6645)</f>
        <v/>
      </c>
      <c r="P6645" t="str">
        <f>IF(anotacoes!M6645=0,"",UPPER(anotacoes!M6645))</f>
        <v/>
      </c>
      <c r="Q6645" t="str">
        <f t="shared" si="207"/>
        <v>INSERT INTO CONVERSAO_LUTA_ACAO (cd_conversao, id_luta, sequencia, momento_inicio, momento_fim, quem_faz, quem_sofre, acao_tipo, acao, tecnica, direcao, pontuacao) VALUES (1, 99, 1, TRIM(' 00:00:00,730'), TRIM(' 00:00:03,320'), 'TOMA', 'CANTO', 'DISPLACEMENT', 'CIRCULAR LEFT', NULL, NULL, NULL)</v>
      </c>
      <c r="R6645" t="s">
        <v>10327</v>
      </c>
    </row>
    <row r="6646" spans="1:18" hidden="1" x14ac:dyDescent="0.25">
      <c r="A6646" s="7">
        <f>anotacoes!D6646</f>
        <v>40713</v>
      </c>
      <c r="B6646" t="str">
        <f>anotacoes!C6646</f>
        <v>GRAND SLAM RIO DE JANEIRO 2011</v>
      </c>
      <c r="C6646" t="str">
        <f>anotacoes!E6646</f>
        <v>TOMA</v>
      </c>
      <c r="D6646" t="str">
        <f>anotacoes!F6646</f>
        <v>CANTO</v>
      </c>
      <c r="E6646" t="s">
        <v>10325</v>
      </c>
      <c r="F6646">
        <f>anotacoes!A6646</f>
        <v>99</v>
      </c>
      <c r="G6646">
        <f>anotacoes!B6646</f>
        <v>2</v>
      </c>
      <c r="H6646" t="str">
        <f>anotacoes!K6646</f>
        <v xml:space="preserve"> 00:00:03,320</v>
      </c>
      <c r="I6646" t="str">
        <f>anotacoes!L6646</f>
        <v xml:space="preserve"> 00:00:10,452</v>
      </c>
      <c r="J6646" t="str">
        <f>IF(L6646="PAUSE",E6646,IF(anotacoes!G6650=conversao_anotacoes!C6646,conversao_anotacoes!C6646,conversao_anotacoes!D6646))</f>
        <v>TOMA</v>
      </c>
      <c r="K6646" t="str">
        <f t="shared" si="206"/>
        <v>CANTO</v>
      </c>
      <c r="L6646" t="str">
        <f>UPPER(anotacoes!H6646)</f>
        <v>DISPLACEMENT</v>
      </c>
      <c r="M6646" t="str">
        <f>IF(OR(L6646="ATTACK",L6646="FINTA"),"&lt;TECNICA&gt;",UPPER(anotacoes!I6646))</f>
        <v>2-3 STEP HESITANT LEFT</v>
      </c>
      <c r="N6646" t="str">
        <f>IF(OR(L6646="ATTACK",L6646="FINTA"),UPPER(anotacoes!I6646),"")</f>
        <v/>
      </c>
      <c r="O6646" s="6" t="str">
        <f>IF(anotacoes!N6646=0,"",anotacoes!N6646)</f>
        <v/>
      </c>
      <c r="P6646" t="str">
        <f>IF(anotacoes!M6646=0,"",UPPER(anotacoes!M6646))</f>
        <v/>
      </c>
      <c r="Q6646" t="str">
        <f t="shared" si="207"/>
        <v>INSERT INTO CONVERSAO_LUTA_ACAO (cd_conversao, id_luta, sequencia, momento_inicio, momento_fim, quem_faz, quem_sofre, acao_tipo, acao, tecnica, direcao, pontuacao) VALUES (1, 99, 2, TRIM(' 00:00:03,320'), TRIM(' 00:00:10,452'), 'TOMA', 'CANTO', 'DISPLACEMENT', '2-3 STEP HESITANT LEFT', NULL, NULL, NULL)</v>
      </c>
      <c r="R6646" t="s">
        <v>10327</v>
      </c>
    </row>
    <row r="6647" spans="1:18" hidden="1" x14ac:dyDescent="0.25">
      <c r="A6647" s="7">
        <f>anotacoes!D6647</f>
        <v>40713</v>
      </c>
      <c r="B6647" t="str">
        <f>anotacoes!C6647</f>
        <v>GRAND SLAM RIO DE JANEIRO 2011</v>
      </c>
      <c r="C6647" t="str">
        <f>anotacoes!E6647</f>
        <v>TOMA</v>
      </c>
      <c r="D6647" t="str">
        <f>anotacoes!F6647</f>
        <v>CANTO</v>
      </c>
      <c r="E6647" t="s">
        <v>10325</v>
      </c>
      <c r="F6647">
        <f>anotacoes!A6647</f>
        <v>99</v>
      </c>
      <c r="G6647">
        <f>anotacoes!B6647</f>
        <v>3</v>
      </c>
      <c r="H6647" t="str">
        <f>anotacoes!K6647</f>
        <v xml:space="preserve"> 00:00:10,624</v>
      </c>
      <c r="I6647" t="str">
        <f>anotacoes!L6647</f>
        <v xml:space="preserve"> 00:00:13,648</v>
      </c>
      <c r="J6647" t="str">
        <f>IF(L6647="PAUSE",E6647,IF(anotacoes!G6651=conversao_anotacoes!C6647,conversao_anotacoes!C6647,conversao_anotacoes!D6647))</f>
        <v>TOMA</v>
      </c>
      <c r="K6647" t="str">
        <f t="shared" si="206"/>
        <v>CANTO</v>
      </c>
      <c r="L6647" t="str">
        <f>UPPER(anotacoes!H6647)</f>
        <v>DISPLACEMENT</v>
      </c>
      <c r="M6647" t="str">
        <f>IF(OR(L6647="ATTACK",L6647="FINTA"),"&lt;TECNICA&gt;",UPPER(anotacoes!I6647))</f>
        <v>TRY TO GRIP WITH CONTACT</v>
      </c>
      <c r="N6647" t="str">
        <f>IF(OR(L6647="ATTACK",L6647="FINTA"),UPPER(anotacoes!I6647),"")</f>
        <v/>
      </c>
      <c r="O6647" s="6" t="str">
        <f>IF(anotacoes!N6647=0,"",anotacoes!N6647)</f>
        <v/>
      </c>
      <c r="P6647" t="str">
        <f>IF(anotacoes!M6647=0,"",UPPER(anotacoes!M6647))</f>
        <v/>
      </c>
      <c r="Q6647" t="str">
        <f t="shared" si="207"/>
        <v>INSERT INTO CONVERSAO_LUTA_ACAO (cd_conversao, id_luta, sequencia, momento_inicio, momento_fim, quem_faz, quem_sofre, acao_tipo, acao, tecnica, direcao, pontuacao) VALUES (1, 99, 3, TRIM(' 00:00:10,624'), TRIM(' 00:00:13,648'), 'TOMA', 'CANTO', 'DISPLACEMENT', 'TRY TO GRIP WITH CONTACT', NULL, NULL, NULL)</v>
      </c>
      <c r="R6647" t="s">
        <v>10327</v>
      </c>
    </row>
    <row r="6648" spans="1:18" hidden="1" x14ac:dyDescent="0.25">
      <c r="A6648" s="7">
        <f>anotacoes!D6648</f>
        <v>40713</v>
      </c>
      <c r="B6648" t="str">
        <f>anotacoes!C6648</f>
        <v>GRAND SLAM RIO DE JANEIRO 2011</v>
      </c>
      <c r="C6648" t="str">
        <f>anotacoes!E6648</f>
        <v>TOMA</v>
      </c>
      <c r="D6648" t="str">
        <f>anotacoes!F6648</f>
        <v>CANTO</v>
      </c>
      <c r="E6648" t="s">
        <v>10325</v>
      </c>
      <c r="F6648">
        <f>anotacoes!A6648</f>
        <v>99</v>
      </c>
      <c r="G6648">
        <f>anotacoes!B6648</f>
        <v>4</v>
      </c>
      <c r="H6648" t="str">
        <f>anotacoes!K6648</f>
        <v xml:space="preserve"> 00:00:13,648</v>
      </c>
      <c r="I6648" t="str">
        <f>anotacoes!L6648</f>
        <v xml:space="preserve"> 00:00:15,532</v>
      </c>
      <c r="J6648" t="str">
        <f>IF(L6648="PAUSE",E6648,IF(anotacoes!G6652=conversao_anotacoes!C6648,conversao_anotacoes!C6648,conversao_anotacoes!D6648))</f>
        <v>TOMA</v>
      </c>
      <c r="K6648" t="str">
        <f t="shared" si="206"/>
        <v>CANTO</v>
      </c>
      <c r="L6648" t="str">
        <f>UPPER(anotacoes!H6648)</f>
        <v>GRIP TIME</v>
      </c>
      <c r="M6648" t="str">
        <f>IF(OR(L6648="ATTACK",L6648="FINTA"),"&lt;TECNICA&gt;",UPPER(anotacoes!I6648))</f>
        <v>LEFT SLEEVE</v>
      </c>
      <c r="N6648" t="str">
        <f>IF(OR(L6648="ATTACK",L6648="FINTA"),UPPER(anotacoes!I6648),"")</f>
        <v/>
      </c>
      <c r="O6648" s="6" t="str">
        <f>IF(anotacoes!N6648=0,"",anotacoes!N6648)</f>
        <v/>
      </c>
      <c r="P6648" t="str">
        <f>IF(anotacoes!M6648=0,"",UPPER(anotacoes!M6648))</f>
        <v/>
      </c>
      <c r="Q6648" t="str">
        <f t="shared" si="207"/>
        <v>INSERT INTO CONVERSAO_LUTA_ACAO (cd_conversao, id_luta, sequencia, momento_inicio, momento_fim, quem_faz, quem_sofre, acao_tipo, acao, tecnica, direcao, pontuacao) VALUES (1, 99, 4, TRIM(' 00:00:13,648'), TRIM(' 00:00:15,532'), 'TOMA', 'CANTO', 'GRIP TIME', 'LEFT SLEEVE', NULL, NULL, NULL)</v>
      </c>
      <c r="R6648" t="s">
        <v>10327</v>
      </c>
    </row>
    <row r="6649" spans="1:18" hidden="1" x14ac:dyDescent="0.25">
      <c r="A6649" s="7">
        <f>anotacoes!D6649</f>
        <v>40713</v>
      </c>
      <c r="B6649" t="str">
        <f>anotacoes!C6649</f>
        <v>GRAND SLAM RIO DE JANEIRO 2011</v>
      </c>
      <c r="C6649" t="str">
        <f>anotacoes!E6649</f>
        <v>TOMA</v>
      </c>
      <c r="D6649" t="str">
        <f>anotacoes!F6649</f>
        <v>CANTO</v>
      </c>
      <c r="E6649" t="s">
        <v>10325</v>
      </c>
      <c r="F6649">
        <f>anotacoes!A6649</f>
        <v>99</v>
      </c>
      <c r="G6649">
        <f>anotacoes!B6649</f>
        <v>5</v>
      </c>
      <c r="H6649" t="str">
        <f>anotacoes!K6649</f>
        <v xml:space="preserve"> 00:00:15,532</v>
      </c>
      <c r="I6649" t="str">
        <f>anotacoes!L6649</f>
        <v xml:space="preserve"> 00:00:18,863</v>
      </c>
      <c r="J6649" t="str">
        <f>IF(L6649="PAUSE",E6649,IF(anotacoes!G6653=conversao_anotacoes!C6649,conversao_anotacoes!C6649,conversao_anotacoes!D6649))</f>
        <v>TOMA</v>
      </c>
      <c r="K6649" t="str">
        <f t="shared" si="206"/>
        <v>CANTO</v>
      </c>
      <c r="L6649" t="str">
        <f>UPPER(anotacoes!H6649)</f>
        <v>DISPLACEMENT</v>
      </c>
      <c r="M6649" t="str">
        <f>IF(OR(L6649="ATTACK",L6649="FINTA"),"&lt;TECNICA&gt;",UPPER(anotacoes!I6649))</f>
        <v>TRY TO GRIP WITH CONTACT</v>
      </c>
      <c r="N6649" t="str">
        <f>IF(OR(L6649="ATTACK",L6649="FINTA"),UPPER(anotacoes!I6649),"")</f>
        <v/>
      </c>
      <c r="O6649" s="6" t="str">
        <f>IF(anotacoes!N6649=0,"",anotacoes!N6649)</f>
        <v/>
      </c>
      <c r="P6649" t="str">
        <f>IF(anotacoes!M6649=0,"",UPPER(anotacoes!M6649))</f>
        <v/>
      </c>
      <c r="Q6649" t="str">
        <f t="shared" si="207"/>
        <v>INSERT INTO CONVERSAO_LUTA_ACAO (cd_conversao, id_luta, sequencia, momento_inicio, momento_fim, quem_faz, quem_sofre, acao_tipo, acao, tecnica, direcao, pontuacao) VALUES (1, 99, 5, TRIM(' 00:00:15,532'), TRIM(' 00:00:18,863'), 'TOMA', 'CANTO', 'DISPLACEMENT', 'TRY TO GRIP WITH CONTACT', NULL, NULL, NULL)</v>
      </c>
      <c r="R6649" t="s">
        <v>10327</v>
      </c>
    </row>
    <row r="6650" spans="1:18" hidden="1" x14ac:dyDescent="0.25">
      <c r="A6650" s="7">
        <f>anotacoes!D6650</f>
        <v>40713</v>
      </c>
      <c r="B6650" t="str">
        <f>anotacoes!C6650</f>
        <v>GRAND SLAM RIO DE JANEIRO 2011</v>
      </c>
      <c r="C6650" t="str">
        <f>anotacoes!E6650</f>
        <v>TOMA</v>
      </c>
      <c r="D6650" t="str">
        <f>anotacoes!F6650</f>
        <v>CANTO</v>
      </c>
      <c r="E6650" t="s">
        <v>10325</v>
      </c>
      <c r="F6650">
        <f>anotacoes!A6650</f>
        <v>99</v>
      </c>
      <c r="G6650">
        <f>anotacoes!B6650</f>
        <v>6</v>
      </c>
      <c r="H6650" t="str">
        <f>anotacoes!K6650</f>
        <v xml:space="preserve"> 00:00:18,863</v>
      </c>
      <c r="I6650" t="str">
        <f>anotacoes!L6650</f>
        <v xml:space="preserve"> 00:00:22,021</v>
      </c>
      <c r="J6650" t="str">
        <f>IF(L6650="PAUSE",E6650,IF(anotacoes!G6654=conversao_anotacoes!C6650,conversao_anotacoes!C6650,conversao_anotacoes!D6650))</f>
        <v>TOMA</v>
      </c>
      <c r="K6650" t="str">
        <f t="shared" si="206"/>
        <v>CANTO</v>
      </c>
      <c r="L6650" t="str">
        <f>UPPER(anotacoes!H6650)</f>
        <v>GRIP TIME</v>
      </c>
      <c r="M6650" t="str">
        <f>IF(OR(L6650="ATTACK",L6650="FINTA"),"&lt;TECNICA&gt;",UPPER(anotacoes!I6650))</f>
        <v>RIGHT COLLAR</v>
      </c>
      <c r="N6650" t="str">
        <f>IF(OR(L6650="ATTACK",L6650="FINTA"),UPPER(anotacoes!I6650),"")</f>
        <v/>
      </c>
      <c r="O6650" s="6" t="str">
        <f>IF(anotacoes!N6650=0,"",anotacoes!N6650)</f>
        <v/>
      </c>
      <c r="P6650" t="str">
        <f>IF(anotacoes!M6650=0,"",UPPER(anotacoes!M6650))</f>
        <v/>
      </c>
      <c r="Q6650" t="str">
        <f t="shared" si="207"/>
        <v>INSERT INTO CONVERSAO_LUTA_ACAO (cd_conversao, id_luta, sequencia, momento_inicio, momento_fim, quem_faz, quem_sofre, acao_tipo, acao, tecnica, direcao, pontuacao) VALUES (1, 99, 6, TRIM(' 00:00:18,863'), TRIM(' 00:00:22,021'), 'TOMA', 'CANTO', 'GRIP TIME', 'RIGHT COLLAR', NULL, NULL, NULL)</v>
      </c>
      <c r="R6650" t="s">
        <v>10327</v>
      </c>
    </row>
    <row r="6651" spans="1:18" hidden="1" x14ac:dyDescent="0.25">
      <c r="A6651" s="7">
        <f>anotacoes!D6651</f>
        <v>40713</v>
      </c>
      <c r="B6651" t="str">
        <f>anotacoes!C6651</f>
        <v>GRAND SLAM RIO DE JANEIRO 2011</v>
      </c>
      <c r="C6651" t="str">
        <f>anotacoes!E6651</f>
        <v>TOMA</v>
      </c>
      <c r="D6651" t="str">
        <f>anotacoes!F6651</f>
        <v>CANTO</v>
      </c>
      <c r="E6651" t="s">
        <v>10325</v>
      </c>
      <c r="F6651">
        <f>anotacoes!A6651</f>
        <v>99</v>
      </c>
      <c r="G6651">
        <f>anotacoes!B6651</f>
        <v>7</v>
      </c>
      <c r="H6651" t="str">
        <f>anotacoes!K6651</f>
        <v xml:space="preserve"> 00:00:22,021</v>
      </c>
      <c r="I6651" t="str">
        <f>anotacoes!L6651</f>
        <v xml:space="preserve"> 00:00:22,543</v>
      </c>
      <c r="J6651" t="str">
        <f>IF(L6651="PAUSE",E6651,IF(anotacoes!G6655=conversao_anotacoes!C6651,conversao_anotacoes!C6651,conversao_anotacoes!D6651))</f>
        <v>TOMA</v>
      </c>
      <c r="K6651" t="str">
        <f t="shared" si="206"/>
        <v>CANTO</v>
      </c>
      <c r="L6651" t="str">
        <f>UPPER(anotacoes!H6651)</f>
        <v>ATTACK</v>
      </c>
      <c r="M6651" t="str">
        <f>IF(OR(L6651="ATTACK",L6651="FINTA"),"&lt;TECNICA&gt;",UPPER(anotacoes!I6651))</f>
        <v>&lt;TECNICA&gt;</v>
      </c>
      <c r="N6651" t="str">
        <f>IF(OR(L6651="ATTACK",L6651="FINTA"),UPPER(anotacoes!I6651),"")</f>
        <v>KIBISU GAESHI</v>
      </c>
      <c r="O6651" s="6">
        <f>IF(anotacoes!N6651=0,"",anotacoes!N6651)</f>
        <v>7</v>
      </c>
      <c r="P6651" t="str">
        <f>IF(anotacoes!M6651=0,"",UPPER(anotacoes!M6651))</f>
        <v/>
      </c>
      <c r="Q6651" t="str">
        <f t="shared" si="207"/>
        <v>INSERT INTO CONVERSAO_LUTA_ACAO (cd_conversao, id_luta, sequencia, momento_inicio, momento_fim, quem_faz, quem_sofre, acao_tipo, acao, tecnica, direcao, pontuacao) VALUES (1, 99, 7, TRIM(' 00:00:22,021'), TRIM(' 00:00:22,543'), 'TOMA', 'CANTO', 'ATTACK', '&lt;TECNICA&gt;', 'KIBISU GAESHI', 7, NULL)</v>
      </c>
      <c r="R6651" t="s">
        <v>10327</v>
      </c>
    </row>
    <row r="6652" spans="1:18" hidden="1" x14ac:dyDescent="0.25">
      <c r="A6652" s="7">
        <f>anotacoes!D6652</f>
        <v>40713</v>
      </c>
      <c r="B6652" t="str">
        <f>anotacoes!C6652</f>
        <v>GRAND SLAM RIO DE JANEIRO 2011</v>
      </c>
      <c r="C6652" t="str">
        <f>anotacoes!E6652</f>
        <v>TOMA</v>
      </c>
      <c r="D6652" t="str">
        <f>anotacoes!F6652</f>
        <v>CANTO</v>
      </c>
      <c r="E6652" t="s">
        <v>10325</v>
      </c>
      <c r="F6652">
        <f>anotacoes!A6652</f>
        <v>99</v>
      </c>
      <c r="G6652">
        <f>anotacoes!B6652</f>
        <v>8</v>
      </c>
      <c r="H6652" t="str">
        <f>anotacoes!K6652</f>
        <v xml:space="preserve"> 00:00:22,543</v>
      </c>
      <c r="I6652" t="str">
        <f>anotacoes!L6652</f>
        <v xml:space="preserve"> 00:00:28,405</v>
      </c>
      <c r="J6652" t="str">
        <f>IF(L6652="PAUSE",E6652,IF(anotacoes!G6656=conversao_anotacoes!C6652,conversao_anotacoes!C6652,conversao_anotacoes!D6652))</f>
        <v>TOMA</v>
      </c>
      <c r="K6652" t="str">
        <f t="shared" si="206"/>
        <v>CANTO</v>
      </c>
      <c r="L6652" t="str">
        <f>UPPER(anotacoes!H6652)</f>
        <v>GROUNDWORK COMBAT</v>
      </c>
      <c r="M6652" t="str">
        <f>IF(OR(L6652="ATTACK",L6652="FINTA"),"&lt;TECNICA&gt;",UPPER(anotacoes!I6652))</f>
        <v>TRYING TO ATTACK</v>
      </c>
      <c r="N6652" t="str">
        <f>IF(OR(L6652="ATTACK",L6652="FINTA"),UPPER(anotacoes!I6652),"")</f>
        <v/>
      </c>
      <c r="O6652" s="6" t="str">
        <f>IF(anotacoes!N6652=0,"",anotacoes!N6652)</f>
        <v/>
      </c>
      <c r="P6652" t="str">
        <f>IF(anotacoes!M6652=0,"",UPPER(anotacoes!M6652))</f>
        <v/>
      </c>
      <c r="Q6652" t="str">
        <f t="shared" si="207"/>
        <v>INSERT INTO CONVERSAO_LUTA_ACAO (cd_conversao, id_luta, sequencia, momento_inicio, momento_fim, quem_faz, quem_sofre, acao_tipo, acao, tecnica, direcao, pontuacao) VALUES (1, 99, 8, TRIM(' 00:00:22,543'), TRIM(' 00:00:28,405'), 'TOMA', 'CANTO', 'GROUNDWORK COMBAT', 'TRYING TO ATTACK', NULL, NULL, NULL)</v>
      </c>
      <c r="R6652" t="s">
        <v>10327</v>
      </c>
    </row>
    <row r="6653" spans="1:18" hidden="1" x14ac:dyDescent="0.25">
      <c r="A6653" s="7">
        <f>anotacoes!D6653</f>
        <v>40713</v>
      </c>
      <c r="B6653" t="str">
        <f>anotacoes!C6653</f>
        <v>GRAND SLAM RIO DE JANEIRO 2011</v>
      </c>
      <c r="C6653" t="str">
        <f>anotacoes!E6653</f>
        <v>TOMA</v>
      </c>
      <c r="D6653" t="str">
        <f>anotacoes!F6653</f>
        <v>CANTO</v>
      </c>
      <c r="E6653" t="s">
        <v>10325</v>
      </c>
      <c r="F6653">
        <f>anotacoes!A6653</f>
        <v>99</v>
      </c>
      <c r="G6653">
        <f>anotacoes!B6653</f>
        <v>9</v>
      </c>
      <c r="H6653" t="str">
        <f>anotacoes!K6653</f>
        <v xml:space="preserve"> 00:00:28,595</v>
      </c>
      <c r="I6653" t="str">
        <f>anotacoes!L6653</f>
        <v xml:space="preserve"> 00:00:32,961</v>
      </c>
      <c r="J6653" t="str">
        <f>IF(L6653="PAUSE",E6653,IF(anotacoes!G6657=conversao_anotacoes!C6653,conversao_anotacoes!C6653,conversao_anotacoes!D6653))</f>
        <v>&lt;ARBITRO_DESCONHECIDO&gt;</v>
      </c>
      <c r="K6653" t="str">
        <f t="shared" si="206"/>
        <v/>
      </c>
      <c r="L6653" t="str">
        <f>UPPER(anotacoes!H6653)</f>
        <v>PAUSE</v>
      </c>
      <c r="M6653" t="str">
        <f>IF(OR(L6653="ATTACK",L6653="FINTA"),"&lt;TECNICA&gt;",UPPER(anotacoes!I6653))</f>
        <v>&lt;NAO_CLASSIFICADO&gt;</v>
      </c>
      <c r="N6653" t="str">
        <f>IF(OR(L6653="ATTACK",L6653="FINTA"),UPPER(anotacoes!I6653),"")</f>
        <v/>
      </c>
      <c r="O6653" s="6" t="str">
        <f>IF(anotacoes!N6653=0,"",anotacoes!N6653)</f>
        <v/>
      </c>
      <c r="P6653" t="str">
        <f>IF(anotacoes!M6653=0,"",UPPER(anotacoes!M6653))</f>
        <v/>
      </c>
      <c r="Q6653" t="str">
        <f t="shared" si="207"/>
        <v>INSERT INTO CONVERSAO_LUTA_ACAO (cd_conversao, id_luta, sequencia, momento_inicio, momento_fim, quem_faz, quem_sofre, acao_tipo, acao, tecnica, direcao, pontuacao) VALUES (1, 99, 9, TRIM(' 00:00:28,595'), TRIM(' 00:00:32,961'), '&lt;ARBITRO_DESCONHECIDO&gt;', '', 'PAUSE', '&lt;NAO_CLASSIFICADO&gt;', NULL, NULL, NULL)</v>
      </c>
      <c r="R6653" t="s">
        <v>10327</v>
      </c>
    </row>
    <row r="6654" spans="1:18" hidden="1" x14ac:dyDescent="0.25">
      <c r="A6654" s="7">
        <f>anotacoes!D6654</f>
        <v>40713</v>
      </c>
      <c r="B6654" t="str">
        <f>anotacoes!C6654</f>
        <v>GRAND SLAM RIO DE JANEIRO 2011</v>
      </c>
      <c r="C6654" t="str">
        <f>anotacoes!E6654</f>
        <v>TOMA</v>
      </c>
      <c r="D6654" t="str">
        <f>anotacoes!F6654</f>
        <v>CANTO</v>
      </c>
      <c r="E6654" t="s">
        <v>10325</v>
      </c>
      <c r="F6654">
        <f>anotacoes!A6654</f>
        <v>99</v>
      </c>
      <c r="G6654">
        <f>anotacoes!B6654</f>
        <v>10</v>
      </c>
      <c r="H6654" t="str">
        <f>anotacoes!K6654</f>
        <v xml:space="preserve"> 00:00:33,116</v>
      </c>
      <c r="I6654" t="str">
        <f>anotacoes!L6654</f>
        <v xml:space="preserve"> 00:00:41,467</v>
      </c>
      <c r="J6654" t="str">
        <f>IF(L6654="PAUSE",E6654,IF(anotacoes!G6658=conversao_anotacoes!C6654,conversao_anotacoes!C6654,conversao_anotacoes!D6654))</f>
        <v>TOMA</v>
      </c>
      <c r="K6654" t="str">
        <f t="shared" si="206"/>
        <v>CANTO</v>
      </c>
      <c r="L6654" t="str">
        <f>UPPER(anotacoes!H6654)</f>
        <v>DISPLACEMENT</v>
      </c>
      <c r="M6654" t="str">
        <f>IF(OR(L6654="ATTACK",L6654="FINTA"),"&lt;TECNICA&gt;",UPPER(anotacoes!I6654))</f>
        <v>2-3 STEP HESITANT LEFT</v>
      </c>
      <c r="N6654" t="str">
        <f>IF(OR(L6654="ATTACK",L6654="FINTA"),UPPER(anotacoes!I6654),"")</f>
        <v/>
      </c>
      <c r="O6654" s="6" t="str">
        <f>IF(anotacoes!N6654=0,"",anotacoes!N6654)</f>
        <v/>
      </c>
      <c r="P6654" t="str">
        <f>IF(anotacoes!M6654=0,"",UPPER(anotacoes!M6654))</f>
        <v/>
      </c>
      <c r="Q6654" t="str">
        <f t="shared" si="207"/>
        <v>INSERT INTO CONVERSAO_LUTA_ACAO (cd_conversao, id_luta, sequencia, momento_inicio, momento_fim, quem_faz, quem_sofre, acao_tipo, acao, tecnica, direcao, pontuacao) VALUES (1, 99, 10, TRIM(' 00:00:33,116'), TRIM(' 00:00:41,467'), 'TOMA', 'CANTO', 'DISPLACEMENT', '2-3 STEP HESITANT LEFT', NULL, NULL, NULL)</v>
      </c>
      <c r="R6654" t="s">
        <v>10327</v>
      </c>
    </row>
    <row r="6655" spans="1:18" hidden="1" x14ac:dyDescent="0.25">
      <c r="A6655" s="7">
        <f>anotacoes!D6655</f>
        <v>40713</v>
      </c>
      <c r="B6655" t="str">
        <f>anotacoes!C6655</f>
        <v>GRAND SLAM RIO DE JANEIRO 2011</v>
      </c>
      <c r="C6655" t="str">
        <f>anotacoes!E6655</f>
        <v>TOMA</v>
      </c>
      <c r="D6655" t="str">
        <f>anotacoes!F6655</f>
        <v>CANTO</v>
      </c>
      <c r="E6655" t="s">
        <v>10325</v>
      </c>
      <c r="F6655">
        <f>anotacoes!A6655</f>
        <v>99</v>
      </c>
      <c r="G6655">
        <f>anotacoes!B6655</f>
        <v>11</v>
      </c>
      <c r="H6655" t="str">
        <f>anotacoes!K6655</f>
        <v xml:space="preserve"> 00:00:41,467</v>
      </c>
      <c r="I6655" t="str">
        <f>anotacoes!L6655</f>
        <v xml:space="preserve"> 00:00:43,993</v>
      </c>
      <c r="J6655" t="str">
        <f>IF(L6655="PAUSE",E6655,IF(anotacoes!G6659=conversao_anotacoes!C6655,conversao_anotacoes!C6655,conversao_anotacoes!D6655))</f>
        <v>TOMA</v>
      </c>
      <c r="K6655" t="str">
        <f t="shared" si="206"/>
        <v>CANTO</v>
      </c>
      <c r="L6655" t="str">
        <f>UPPER(anotacoes!H6655)</f>
        <v>DISPLACEMENT</v>
      </c>
      <c r="M6655" t="str">
        <f>IF(OR(L6655="ATTACK",L6655="FINTA"),"&lt;TECNICA&gt;",UPPER(anotacoes!I6655))</f>
        <v>TRY TO GRIP WITH CONTACT</v>
      </c>
      <c r="N6655" t="str">
        <f>IF(OR(L6655="ATTACK",L6655="FINTA"),UPPER(anotacoes!I6655),"")</f>
        <v/>
      </c>
      <c r="O6655" s="6" t="str">
        <f>IF(anotacoes!N6655=0,"",anotacoes!N6655)</f>
        <v/>
      </c>
      <c r="P6655" t="str">
        <f>IF(anotacoes!M6655=0,"",UPPER(anotacoes!M6655))</f>
        <v/>
      </c>
      <c r="Q6655" t="str">
        <f t="shared" si="207"/>
        <v>INSERT INTO CONVERSAO_LUTA_ACAO (cd_conversao, id_luta, sequencia, momento_inicio, momento_fim, quem_faz, quem_sofre, acao_tipo, acao, tecnica, direcao, pontuacao) VALUES (1, 99, 11, TRIM(' 00:00:41,467'), TRIM(' 00:00:43,993'), 'TOMA', 'CANTO', 'DISPLACEMENT', 'TRY TO GRIP WITH CONTACT', NULL, NULL, NULL)</v>
      </c>
      <c r="R6655" t="s">
        <v>10327</v>
      </c>
    </row>
    <row r="6656" spans="1:18" hidden="1" x14ac:dyDescent="0.25">
      <c r="A6656" s="7">
        <f>anotacoes!D6656</f>
        <v>40713</v>
      </c>
      <c r="B6656" t="str">
        <f>anotacoes!C6656</f>
        <v>GRAND SLAM RIO DE JANEIRO 2011</v>
      </c>
      <c r="C6656" t="str">
        <f>anotacoes!E6656</f>
        <v>TOMA</v>
      </c>
      <c r="D6656" t="str">
        <f>anotacoes!F6656</f>
        <v>CANTO</v>
      </c>
      <c r="E6656" t="s">
        <v>10325</v>
      </c>
      <c r="F6656">
        <f>anotacoes!A6656</f>
        <v>99</v>
      </c>
      <c r="G6656">
        <f>anotacoes!B6656</f>
        <v>12</v>
      </c>
      <c r="H6656" t="str">
        <f>anotacoes!K6656</f>
        <v xml:space="preserve"> 00:00:43,993</v>
      </c>
      <c r="I6656" t="str">
        <f>anotacoes!L6656</f>
        <v xml:space="preserve"> 00:00:49,278</v>
      </c>
      <c r="J6656" t="str">
        <f>IF(L6656="PAUSE",E6656,IF(anotacoes!G6660=conversao_anotacoes!C6656,conversao_anotacoes!C6656,conversao_anotacoes!D6656))</f>
        <v>TOMA</v>
      </c>
      <c r="K6656" t="str">
        <f t="shared" si="206"/>
        <v>CANTO</v>
      </c>
      <c r="L6656" t="str">
        <f>UPPER(anotacoes!H6656)</f>
        <v>GRIP TIME</v>
      </c>
      <c r="M6656" t="str">
        <f>IF(OR(L6656="ATTACK",L6656="FINTA"),"&lt;TECNICA&gt;",UPPER(anotacoes!I6656))</f>
        <v>RIGHT BACK</v>
      </c>
      <c r="N6656" t="str">
        <f>IF(OR(L6656="ATTACK",L6656="FINTA"),UPPER(anotacoes!I6656),"")</f>
        <v/>
      </c>
      <c r="O6656" s="6" t="str">
        <f>IF(anotacoes!N6656=0,"",anotacoes!N6656)</f>
        <v/>
      </c>
      <c r="P6656" t="str">
        <f>IF(anotacoes!M6656=0,"",UPPER(anotacoes!M6656))</f>
        <v/>
      </c>
      <c r="Q6656" t="str">
        <f t="shared" si="207"/>
        <v>INSERT INTO CONVERSAO_LUTA_ACAO (cd_conversao, id_luta, sequencia, momento_inicio, momento_fim, quem_faz, quem_sofre, acao_tipo, acao, tecnica, direcao, pontuacao) VALUES (1, 99, 12, TRIM(' 00:00:43,993'), TRIM(' 00:00:49,278'), 'TOMA', 'CANTO', 'GRIP TIME', 'RIGHT BACK', NULL, NULL, NULL)</v>
      </c>
      <c r="R6656" t="s">
        <v>10327</v>
      </c>
    </row>
    <row r="6657" spans="1:18" hidden="1" x14ac:dyDescent="0.25">
      <c r="A6657" s="7">
        <f>anotacoes!D6657</f>
        <v>40713</v>
      </c>
      <c r="B6657" t="str">
        <f>anotacoes!C6657</f>
        <v>GRAND SLAM RIO DE JANEIRO 2011</v>
      </c>
      <c r="C6657" t="str">
        <f>anotacoes!E6657</f>
        <v>TOMA</v>
      </c>
      <c r="D6657" t="str">
        <f>anotacoes!F6657</f>
        <v>CANTO</v>
      </c>
      <c r="E6657" t="s">
        <v>10325</v>
      </c>
      <c r="F6657">
        <f>anotacoes!A6657</f>
        <v>99</v>
      </c>
      <c r="G6657">
        <f>anotacoes!B6657</f>
        <v>13</v>
      </c>
      <c r="H6657" t="str">
        <f>anotacoes!K6657</f>
        <v xml:space="preserve"> 00:00:49,278</v>
      </c>
      <c r="I6657" t="str">
        <f>anotacoes!L6657</f>
        <v xml:space="preserve"> 00:00:50,096</v>
      </c>
      <c r="J6657" t="str">
        <f>IF(L6657="PAUSE",E6657,IF(anotacoes!G6661=conversao_anotacoes!C6657,conversao_anotacoes!C6657,conversao_anotacoes!D6657))</f>
        <v>TOMA</v>
      </c>
      <c r="K6657" t="str">
        <f t="shared" si="206"/>
        <v>CANTO</v>
      </c>
      <c r="L6657" t="str">
        <f>UPPER(anotacoes!H6657)</f>
        <v>ATTACK</v>
      </c>
      <c r="M6657" t="str">
        <f>IF(OR(L6657="ATTACK",L6657="FINTA"),"&lt;TECNICA&gt;",UPPER(anotacoes!I6657))</f>
        <v>&lt;TECNICA&gt;</v>
      </c>
      <c r="N6657" t="str">
        <f>IF(OR(L6657="ATTACK",L6657="FINTA"),UPPER(anotacoes!I6657),"")</f>
        <v>KIBISU GAESHI</v>
      </c>
      <c r="O6657" s="6">
        <f>IF(anotacoes!N6657=0,"",anotacoes!N6657)</f>
        <v>7</v>
      </c>
      <c r="P6657" t="str">
        <f>IF(anotacoes!M6657=0,"",UPPER(anotacoes!M6657))</f>
        <v/>
      </c>
      <c r="Q6657" t="str">
        <f t="shared" si="207"/>
        <v>INSERT INTO CONVERSAO_LUTA_ACAO (cd_conversao, id_luta, sequencia, momento_inicio, momento_fim, quem_faz, quem_sofre, acao_tipo, acao, tecnica, direcao, pontuacao) VALUES (1, 99, 13, TRIM(' 00:00:49,278'), TRIM(' 00:00:50,096'), 'TOMA', 'CANTO', 'ATTACK', '&lt;TECNICA&gt;', 'KIBISU GAESHI', 7, NULL)</v>
      </c>
      <c r="R6657" t="s">
        <v>10327</v>
      </c>
    </row>
    <row r="6658" spans="1:18" hidden="1" x14ac:dyDescent="0.25">
      <c r="A6658" s="7">
        <f>anotacoes!D6658</f>
        <v>40713</v>
      </c>
      <c r="B6658" t="str">
        <f>anotacoes!C6658</f>
        <v>GRAND SLAM RIO DE JANEIRO 2011</v>
      </c>
      <c r="C6658" t="str">
        <f>anotacoes!E6658</f>
        <v>TOMA</v>
      </c>
      <c r="D6658" t="str">
        <f>anotacoes!F6658</f>
        <v>CANTO</v>
      </c>
      <c r="E6658" t="s">
        <v>10325</v>
      </c>
      <c r="F6658">
        <f>anotacoes!A6658</f>
        <v>99</v>
      </c>
      <c r="G6658">
        <f>anotacoes!B6658</f>
        <v>14</v>
      </c>
      <c r="H6658" t="str">
        <f>anotacoes!K6658</f>
        <v xml:space="preserve"> 00:00:50,096</v>
      </c>
      <c r="I6658" t="str">
        <f>anotacoes!L6658</f>
        <v xml:space="preserve"> 00:00:52,525</v>
      </c>
      <c r="J6658" t="str">
        <f>IF(L6658="PAUSE",E6658,IF(anotacoes!G6662=conversao_anotacoes!C6658,conversao_anotacoes!C6658,conversao_anotacoes!D6658))</f>
        <v>TOMA</v>
      </c>
      <c r="K6658" t="str">
        <f t="shared" si="206"/>
        <v>CANTO</v>
      </c>
      <c r="L6658" t="str">
        <f>UPPER(anotacoes!H6658)</f>
        <v>TRANSITION</v>
      </c>
      <c r="M6658" t="str">
        <f>IF(OR(L6658="ATTACK",L6658="FINTA"),"&lt;TECNICA&gt;",UPPER(anotacoes!I6658))</f>
        <v>WITHOUT ATTACK</v>
      </c>
      <c r="N6658" t="str">
        <f>IF(OR(L6658="ATTACK",L6658="FINTA"),UPPER(anotacoes!I6658),"")</f>
        <v/>
      </c>
      <c r="O6658" s="6" t="str">
        <f>IF(anotacoes!N6658=0,"",anotacoes!N6658)</f>
        <v/>
      </c>
      <c r="P6658" t="str">
        <f>IF(anotacoes!M6658=0,"",UPPER(anotacoes!M6658))</f>
        <v/>
      </c>
      <c r="Q6658" t="str">
        <f t="shared" si="207"/>
        <v>INSERT INTO CONVERSAO_LUTA_ACAO (cd_conversao, id_luta, sequencia, momento_inicio, momento_fim, quem_faz, quem_sofre, acao_tipo, acao, tecnica, direcao, pontuacao) VALUES (1, 99, 14, TRIM(' 00:00:50,096'), TRIM(' 00:00:52,525'), 'TOMA', 'CANTO', 'TRANSITION', 'WITHOUT ATTACK', NULL, NULL, NULL)</v>
      </c>
      <c r="R6658" t="s">
        <v>10327</v>
      </c>
    </row>
    <row r="6659" spans="1:18" hidden="1" x14ac:dyDescent="0.25">
      <c r="A6659" s="7">
        <f>anotacoes!D6659</f>
        <v>40713</v>
      </c>
      <c r="B6659" t="str">
        <f>anotacoes!C6659</f>
        <v>GRAND SLAM RIO DE JANEIRO 2011</v>
      </c>
      <c r="C6659" t="str">
        <f>anotacoes!E6659</f>
        <v>TOMA</v>
      </c>
      <c r="D6659" t="str">
        <f>anotacoes!F6659</f>
        <v>CANTO</v>
      </c>
      <c r="E6659" t="s">
        <v>10325</v>
      </c>
      <c r="F6659">
        <f>anotacoes!A6659</f>
        <v>99</v>
      </c>
      <c r="G6659">
        <f>anotacoes!B6659</f>
        <v>15</v>
      </c>
      <c r="H6659" t="str">
        <f>anotacoes!K6659</f>
        <v xml:space="preserve"> 00:00:52,525</v>
      </c>
      <c r="I6659" t="str">
        <f>anotacoes!L6659</f>
        <v xml:space="preserve"> 00:00:56,988</v>
      </c>
      <c r="J6659" t="str">
        <f>IF(L6659="PAUSE",E6659,IF(anotacoes!G6663=conversao_anotacoes!C6659,conversao_anotacoes!C6659,conversao_anotacoes!D6659))</f>
        <v>TOMA</v>
      </c>
      <c r="K6659" t="str">
        <f t="shared" ref="K6659:K6722" si="208">IF(J6659=E6659,"",IF(J6659=C6659,D6659,C6659))</f>
        <v>CANTO</v>
      </c>
      <c r="L6659" t="str">
        <f>UPPER(anotacoes!H6659)</f>
        <v>GROUNDWORK COMBAT</v>
      </c>
      <c r="M6659" t="str">
        <f>IF(OR(L6659="ATTACK",L6659="FINTA"),"&lt;TECNICA&gt;",UPPER(anotacoes!I6659))</f>
        <v>DEFENSIVE POSITION</v>
      </c>
      <c r="N6659" t="str">
        <f>IF(OR(L6659="ATTACK",L6659="FINTA"),UPPER(anotacoes!I6659),"")</f>
        <v/>
      </c>
      <c r="O6659" s="6" t="str">
        <f>IF(anotacoes!N6659=0,"",anotacoes!N6659)</f>
        <v/>
      </c>
      <c r="P6659" t="str">
        <f>IF(anotacoes!M6659=0,"",UPPER(anotacoes!M6659))</f>
        <v/>
      </c>
      <c r="Q6659" t="str">
        <f t="shared" ref="Q6659:Q6722" si="209">CONCATENATE("INSERT INTO CONVERSAO_LUTA_ACAO (cd_conversao, id_luta, sequencia, momento_inicio, momento_fim, quem_faz, quem_sofre, acao_tipo, acao, tecnica, direcao, pontuacao) VALUES (1, ",F6659,", ",G6659,", ","TRIM('",H6659,"')",", ","TRIM('",I6659,"')",", ","'",J6659,"'",", ","'",K6659,"'",", ","'",L6659,"'",", ","'",M6659,"'",", ",IF(N6659="","NULL",CONCATENATE("'",N6659,"'")),", ",IF(O6659="","NULL",O6659),", ",IF(P6659="","NULL",CONCATENATE("'",P6659,"'")),")")</f>
        <v>INSERT INTO CONVERSAO_LUTA_ACAO (cd_conversao, id_luta, sequencia, momento_inicio, momento_fim, quem_faz, quem_sofre, acao_tipo, acao, tecnica, direcao, pontuacao) VALUES (1, 99, 15, TRIM(' 00:00:52,525'), TRIM(' 00:00:56,988'), 'TOMA', 'CANTO', 'GROUNDWORK COMBAT', 'DEFENSIVE POSITION', NULL, NULL, NULL)</v>
      </c>
      <c r="R6659" t="s">
        <v>10327</v>
      </c>
    </row>
    <row r="6660" spans="1:18" hidden="1" x14ac:dyDescent="0.25">
      <c r="A6660" s="7">
        <f>anotacoes!D6660</f>
        <v>40713</v>
      </c>
      <c r="B6660" t="str">
        <f>anotacoes!C6660</f>
        <v>GRAND SLAM RIO DE JANEIRO 2011</v>
      </c>
      <c r="C6660" t="str">
        <f>anotacoes!E6660</f>
        <v>TOMA</v>
      </c>
      <c r="D6660" t="str">
        <f>anotacoes!F6660</f>
        <v>CANTO</v>
      </c>
      <c r="E6660" t="s">
        <v>10325</v>
      </c>
      <c r="F6660">
        <f>anotacoes!A6660</f>
        <v>99</v>
      </c>
      <c r="G6660">
        <f>anotacoes!B6660</f>
        <v>16</v>
      </c>
      <c r="H6660" t="str">
        <f>anotacoes!K6660</f>
        <v xml:space="preserve"> 00:00:57,161</v>
      </c>
      <c r="I6660" t="str">
        <f>anotacoes!L6660</f>
        <v xml:space="preserve"> 00:01:46,086</v>
      </c>
      <c r="J6660" t="str">
        <f>IF(L6660="PAUSE",E6660,IF(anotacoes!G6664=conversao_anotacoes!C6660,conversao_anotacoes!C6660,conversao_anotacoes!D6660))</f>
        <v>&lt;ARBITRO_DESCONHECIDO&gt;</v>
      </c>
      <c r="K6660" t="str">
        <f t="shared" si="208"/>
        <v/>
      </c>
      <c r="L6660" t="str">
        <f>UPPER(anotacoes!H6660)</f>
        <v>PAUSE</v>
      </c>
      <c r="M6660" t="str">
        <f>IF(OR(L6660="ATTACK",L6660="FINTA"),"&lt;TECNICA&gt;",UPPER(anotacoes!I6660))</f>
        <v>&lt;NAO_CLASSIFICADO&gt;</v>
      </c>
      <c r="N6660" t="str">
        <f>IF(OR(L6660="ATTACK",L6660="FINTA"),UPPER(anotacoes!I6660),"")</f>
        <v/>
      </c>
      <c r="O6660" s="6" t="str">
        <f>IF(anotacoes!N6660=0,"",anotacoes!N6660)</f>
        <v/>
      </c>
      <c r="P6660" t="str">
        <f>IF(anotacoes!M6660=0,"",UPPER(anotacoes!M6660))</f>
        <v/>
      </c>
      <c r="Q6660" t="str">
        <f t="shared" si="209"/>
        <v>INSERT INTO CONVERSAO_LUTA_ACAO (cd_conversao, id_luta, sequencia, momento_inicio, momento_fim, quem_faz, quem_sofre, acao_tipo, acao, tecnica, direcao, pontuacao) VALUES (1, 99, 16, TRIM(' 00:00:57,161'), TRIM(' 00:01:46,086'), '&lt;ARBITRO_DESCONHECIDO&gt;', '', 'PAUSE', '&lt;NAO_CLASSIFICADO&gt;', NULL, NULL, NULL)</v>
      </c>
      <c r="R6660" t="s">
        <v>10327</v>
      </c>
    </row>
    <row r="6661" spans="1:18" hidden="1" x14ac:dyDescent="0.25">
      <c r="A6661" s="7">
        <f>anotacoes!D6661</f>
        <v>40713</v>
      </c>
      <c r="B6661" t="str">
        <f>anotacoes!C6661</f>
        <v>GRAND SLAM RIO DE JANEIRO 2011</v>
      </c>
      <c r="C6661" t="str">
        <f>anotacoes!E6661</f>
        <v>TOMA</v>
      </c>
      <c r="D6661" t="str">
        <f>anotacoes!F6661</f>
        <v>CANTO</v>
      </c>
      <c r="E6661" t="s">
        <v>10325</v>
      </c>
      <c r="F6661">
        <f>anotacoes!A6661</f>
        <v>99</v>
      </c>
      <c r="G6661">
        <f>anotacoes!B6661</f>
        <v>17</v>
      </c>
      <c r="H6661" t="str">
        <f>anotacoes!K6661</f>
        <v xml:space="preserve"> 00:01:46,086</v>
      </c>
      <c r="I6661" t="str">
        <f>anotacoes!L6661</f>
        <v xml:space="preserve"> 00:01:49,614</v>
      </c>
      <c r="J6661" t="str">
        <f>IF(L6661="PAUSE",E6661,IF(anotacoes!G6665=conversao_anotacoes!C6661,conversao_anotacoes!C6661,conversao_anotacoes!D6661))</f>
        <v>TOMA</v>
      </c>
      <c r="K6661" t="str">
        <f t="shared" si="208"/>
        <v>CANTO</v>
      </c>
      <c r="L6661" t="str">
        <f>UPPER(anotacoes!H6661)</f>
        <v>DISPLACEMENT</v>
      </c>
      <c r="M6661" t="str">
        <f>IF(OR(L6661="ATTACK",L6661="FINTA"),"&lt;TECNICA&gt;",UPPER(anotacoes!I6661))</f>
        <v>2-3 STEP HESITANT LEFT</v>
      </c>
      <c r="N6661" t="str">
        <f>IF(OR(L6661="ATTACK",L6661="FINTA"),UPPER(anotacoes!I6661),"")</f>
        <v/>
      </c>
      <c r="O6661" s="6" t="str">
        <f>IF(anotacoes!N6661=0,"",anotacoes!N6661)</f>
        <v/>
      </c>
      <c r="P6661" t="str">
        <f>IF(anotacoes!M6661=0,"",UPPER(anotacoes!M6661))</f>
        <v/>
      </c>
      <c r="Q6661" t="str">
        <f t="shared" si="209"/>
        <v>INSERT INTO CONVERSAO_LUTA_ACAO (cd_conversao, id_luta, sequencia, momento_inicio, momento_fim, quem_faz, quem_sofre, acao_tipo, acao, tecnica, direcao, pontuacao) VALUES (1, 99, 17, TRIM(' 00:01:46,086'), TRIM(' 00:01:49,614'), 'TOMA', 'CANTO', 'DISPLACEMENT', '2-3 STEP HESITANT LEFT', NULL, NULL, NULL)</v>
      </c>
      <c r="R6661" t="s">
        <v>10327</v>
      </c>
    </row>
    <row r="6662" spans="1:18" hidden="1" x14ac:dyDescent="0.25">
      <c r="A6662" s="7">
        <f>anotacoes!D6662</f>
        <v>40713</v>
      </c>
      <c r="B6662" t="str">
        <f>anotacoes!C6662</f>
        <v>GRAND SLAM RIO DE JANEIRO 2011</v>
      </c>
      <c r="C6662" t="str">
        <f>anotacoes!E6662</f>
        <v>TOMA</v>
      </c>
      <c r="D6662" t="str">
        <f>anotacoes!F6662</f>
        <v>CANTO</v>
      </c>
      <c r="E6662" t="s">
        <v>10325</v>
      </c>
      <c r="F6662">
        <f>anotacoes!A6662</f>
        <v>99</v>
      </c>
      <c r="G6662">
        <f>anotacoes!B6662</f>
        <v>18</v>
      </c>
      <c r="H6662" t="str">
        <f>anotacoes!K6662</f>
        <v xml:space="preserve"> 00:01:49,614</v>
      </c>
      <c r="I6662" t="str">
        <f>anotacoes!L6662</f>
        <v xml:space="preserve"> 00:01:52,168</v>
      </c>
      <c r="J6662" t="str">
        <f>IF(L6662="PAUSE",E6662,IF(anotacoes!G6666=conversao_anotacoes!C6662,conversao_anotacoes!C6662,conversao_anotacoes!D6662))</f>
        <v>TOMA</v>
      </c>
      <c r="K6662" t="str">
        <f t="shared" si="208"/>
        <v>CANTO</v>
      </c>
      <c r="L6662" t="str">
        <f>UPPER(anotacoes!H6662)</f>
        <v>DISPLACEMENT</v>
      </c>
      <c r="M6662" t="str">
        <f>IF(OR(L6662="ATTACK",L6662="FINTA"),"&lt;TECNICA&gt;",UPPER(anotacoes!I6662))</f>
        <v>TRY TO GRIP WITH CONTACT</v>
      </c>
      <c r="N6662" t="str">
        <f>IF(OR(L6662="ATTACK",L6662="FINTA"),UPPER(anotacoes!I6662),"")</f>
        <v/>
      </c>
      <c r="O6662" s="6" t="str">
        <f>IF(anotacoes!N6662=0,"",anotacoes!N6662)</f>
        <v/>
      </c>
      <c r="P6662" t="str">
        <f>IF(anotacoes!M6662=0,"",UPPER(anotacoes!M6662))</f>
        <v/>
      </c>
      <c r="Q6662" t="str">
        <f t="shared" si="209"/>
        <v>INSERT INTO CONVERSAO_LUTA_ACAO (cd_conversao, id_luta, sequencia, momento_inicio, momento_fim, quem_faz, quem_sofre, acao_tipo, acao, tecnica, direcao, pontuacao) VALUES (1, 99, 18, TRIM(' 00:01:49,614'), TRIM(' 00:01:52,168'), 'TOMA', 'CANTO', 'DISPLACEMENT', 'TRY TO GRIP WITH CONTACT', NULL, NULL, NULL)</v>
      </c>
      <c r="R6662" t="s">
        <v>10327</v>
      </c>
    </row>
    <row r="6663" spans="1:18" hidden="1" x14ac:dyDescent="0.25">
      <c r="A6663" s="7">
        <f>anotacoes!D6663</f>
        <v>40713</v>
      </c>
      <c r="B6663" t="str">
        <f>anotacoes!C6663</f>
        <v>GRAND SLAM RIO DE JANEIRO 2011</v>
      </c>
      <c r="C6663" t="str">
        <f>anotacoes!E6663</f>
        <v>TOMA</v>
      </c>
      <c r="D6663" t="str">
        <f>anotacoes!F6663</f>
        <v>CANTO</v>
      </c>
      <c r="E6663" t="s">
        <v>10325</v>
      </c>
      <c r="F6663">
        <f>anotacoes!A6663</f>
        <v>99</v>
      </c>
      <c r="G6663">
        <f>anotacoes!B6663</f>
        <v>19</v>
      </c>
      <c r="H6663" t="str">
        <f>anotacoes!K6663</f>
        <v xml:space="preserve"> 00:01:52,168</v>
      </c>
      <c r="I6663" t="str">
        <f>anotacoes!L6663</f>
        <v xml:space="preserve"> 00:01:54,344</v>
      </c>
      <c r="J6663" t="str">
        <f>IF(L6663="PAUSE",E6663,IF(anotacoes!G6667=conversao_anotacoes!C6663,conversao_anotacoes!C6663,conversao_anotacoes!D6663))</f>
        <v>TOMA</v>
      </c>
      <c r="K6663" t="str">
        <f t="shared" si="208"/>
        <v>CANTO</v>
      </c>
      <c r="L6663" t="str">
        <f>UPPER(anotacoes!H6663)</f>
        <v>GRIP TIME</v>
      </c>
      <c r="M6663" t="str">
        <f>IF(OR(L6663="ATTACK",L6663="FINTA"),"&lt;TECNICA&gt;",UPPER(anotacoes!I6663))</f>
        <v>RIGHT COLLAR RIGHT SLEEVE</v>
      </c>
      <c r="N6663" t="str">
        <f>IF(OR(L6663="ATTACK",L6663="FINTA"),UPPER(anotacoes!I6663),"")</f>
        <v/>
      </c>
      <c r="O6663" s="6" t="str">
        <f>IF(anotacoes!N6663=0,"",anotacoes!N6663)</f>
        <v/>
      </c>
      <c r="P6663" t="str">
        <f>IF(anotacoes!M6663=0,"",UPPER(anotacoes!M6663))</f>
        <v/>
      </c>
      <c r="Q6663" t="str">
        <f t="shared" si="209"/>
        <v>INSERT INTO CONVERSAO_LUTA_ACAO (cd_conversao, id_luta, sequencia, momento_inicio, momento_fim, quem_faz, quem_sofre, acao_tipo, acao, tecnica, direcao, pontuacao) VALUES (1, 99, 19, TRIM(' 00:01:52,168'), TRIM(' 00:01:54,344'), 'TOMA', 'CANTO', 'GRIP TIME', 'RIGHT COLLAR RIGHT SLEEVE', NULL, NULL, NULL)</v>
      </c>
      <c r="R6663" t="s">
        <v>10327</v>
      </c>
    </row>
    <row r="6664" spans="1:18" hidden="1" x14ac:dyDescent="0.25">
      <c r="A6664" s="7">
        <f>anotacoes!D6664</f>
        <v>40713</v>
      </c>
      <c r="B6664" t="str">
        <f>anotacoes!C6664</f>
        <v>GRAND SLAM RIO DE JANEIRO 2011</v>
      </c>
      <c r="C6664" t="str">
        <f>anotacoes!E6664</f>
        <v>TOMA</v>
      </c>
      <c r="D6664" t="str">
        <f>anotacoes!F6664</f>
        <v>CANTO</v>
      </c>
      <c r="E6664" t="s">
        <v>10325</v>
      </c>
      <c r="F6664">
        <f>anotacoes!A6664</f>
        <v>99</v>
      </c>
      <c r="G6664">
        <f>anotacoes!B6664</f>
        <v>20</v>
      </c>
      <c r="H6664" t="str">
        <f>anotacoes!K6664</f>
        <v xml:space="preserve"> 00:01:54,344</v>
      </c>
      <c r="I6664" t="str">
        <f>anotacoes!L6664</f>
        <v xml:space="preserve"> 00:01:54,344</v>
      </c>
      <c r="J6664" t="str">
        <f>IF(L6664="PAUSE",E6664,IF(anotacoes!G6668=conversao_anotacoes!C6664,conversao_anotacoes!C6664,conversao_anotacoes!D6664))</f>
        <v>TOMA</v>
      </c>
      <c r="K6664" t="str">
        <f t="shared" si="208"/>
        <v>CANTO</v>
      </c>
      <c r="L6664" t="str">
        <f>UPPER(anotacoes!H6664)</f>
        <v>ATTACK</v>
      </c>
      <c r="M6664" t="str">
        <f>IF(OR(L6664="ATTACK",L6664="FINTA"),"&lt;TECNICA&gt;",UPPER(anotacoes!I6664))</f>
        <v>&lt;TECNICA&gt;</v>
      </c>
      <c r="N6664" t="str">
        <f>IF(OR(L6664="ATTACK",L6664="FINTA"),UPPER(anotacoes!I6664),"")</f>
        <v>OUCHI GARI</v>
      </c>
      <c r="O6664" s="6">
        <f>IF(anotacoes!N6664=0,"",anotacoes!N6664)</f>
        <v>4</v>
      </c>
      <c r="P6664" t="str">
        <f>IF(anotacoes!M6664=0,"",UPPER(anotacoes!M6664))</f>
        <v/>
      </c>
      <c r="Q6664" t="str">
        <f t="shared" si="209"/>
        <v>INSERT INTO CONVERSAO_LUTA_ACAO (cd_conversao, id_luta, sequencia, momento_inicio, momento_fim, quem_faz, quem_sofre, acao_tipo, acao, tecnica, direcao, pontuacao) VALUES (1, 99, 20, TRIM(' 00:01:54,344'), TRIM(' 00:01:54,344'), 'TOMA', 'CANTO', 'ATTACK', '&lt;TECNICA&gt;', 'OUCHI GARI', 4, NULL)</v>
      </c>
      <c r="R6664" t="s">
        <v>10327</v>
      </c>
    </row>
    <row r="6665" spans="1:18" hidden="1" x14ac:dyDescent="0.25">
      <c r="A6665" s="7">
        <f>anotacoes!D6665</f>
        <v>40713</v>
      </c>
      <c r="B6665" t="str">
        <f>anotacoes!C6665</f>
        <v>GRAND SLAM RIO DE JANEIRO 2011</v>
      </c>
      <c r="C6665" t="str">
        <f>anotacoes!E6665</f>
        <v>TOMA</v>
      </c>
      <c r="D6665" t="str">
        <f>anotacoes!F6665</f>
        <v>CANTO</v>
      </c>
      <c r="E6665" t="s">
        <v>10325</v>
      </c>
      <c r="F6665">
        <f>anotacoes!A6665</f>
        <v>99</v>
      </c>
      <c r="G6665">
        <f>anotacoes!B6665</f>
        <v>21</v>
      </c>
      <c r="H6665" t="str">
        <f>anotacoes!K6665</f>
        <v xml:space="preserve"> 00:01:54,344</v>
      </c>
      <c r="I6665" t="str">
        <f>anotacoes!L6665</f>
        <v xml:space="preserve"> 00:01:55,126</v>
      </c>
      <c r="J6665" t="str">
        <f>IF(L6665="PAUSE",E6665,IF(anotacoes!G6669=conversao_anotacoes!C6665,conversao_anotacoes!C6665,conversao_anotacoes!D6665))</f>
        <v>TOMA</v>
      </c>
      <c r="K6665" t="str">
        <f t="shared" si="208"/>
        <v>CANTO</v>
      </c>
      <c r="L6665" t="str">
        <f>UPPER(anotacoes!H6665)</f>
        <v>GRIP TIME</v>
      </c>
      <c r="M6665" t="str">
        <f>IF(OR(L6665="ATTACK",L6665="FINTA"),"&lt;TECNICA&gt;",UPPER(anotacoes!I6665))</f>
        <v>RIGHT BACK LEFT SLEEVE</v>
      </c>
      <c r="N6665" t="str">
        <f>IF(OR(L6665="ATTACK",L6665="FINTA"),UPPER(anotacoes!I6665),"")</f>
        <v/>
      </c>
      <c r="O6665" s="6" t="str">
        <f>IF(anotacoes!N6665=0,"",anotacoes!N6665)</f>
        <v/>
      </c>
      <c r="P6665" t="str">
        <f>IF(anotacoes!M6665=0,"",UPPER(anotacoes!M6665))</f>
        <v/>
      </c>
      <c r="Q6665" t="str">
        <f t="shared" si="209"/>
        <v>INSERT INTO CONVERSAO_LUTA_ACAO (cd_conversao, id_luta, sequencia, momento_inicio, momento_fim, quem_faz, quem_sofre, acao_tipo, acao, tecnica, direcao, pontuacao) VALUES (1, 99, 21, TRIM(' 00:01:54,344'), TRIM(' 00:01:55,126'), 'TOMA', 'CANTO', 'GRIP TIME', 'RIGHT BACK LEFT SLEEVE', NULL, NULL, NULL)</v>
      </c>
      <c r="R6665" t="s">
        <v>10327</v>
      </c>
    </row>
    <row r="6666" spans="1:18" hidden="1" x14ac:dyDescent="0.25">
      <c r="A6666" s="7">
        <f>anotacoes!D6666</f>
        <v>40713</v>
      </c>
      <c r="B6666" t="str">
        <f>anotacoes!C6666</f>
        <v>GRAND SLAM RIO DE JANEIRO 2011</v>
      </c>
      <c r="C6666" t="str">
        <f>anotacoes!E6666</f>
        <v>TOMA</v>
      </c>
      <c r="D6666" t="str">
        <f>anotacoes!F6666</f>
        <v>CANTO</v>
      </c>
      <c r="E6666" t="s">
        <v>10325</v>
      </c>
      <c r="F6666">
        <f>anotacoes!A6666</f>
        <v>99</v>
      </c>
      <c r="G6666">
        <f>anotacoes!B6666</f>
        <v>22</v>
      </c>
      <c r="H6666" t="str">
        <f>anotacoes!K6666</f>
        <v xml:space="preserve"> 00:01:55,126</v>
      </c>
      <c r="I6666" t="str">
        <f>anotacoes!L6666</f>
        <v xml:space="preserve"> 00:01:58,625</v>
      </c>
      <c r="J6666" t="str">
        <f>IF(L6666="PAUSE",E6666,IF(anotacoes!G6670=conversao_anotacoes!C6666,conversao_anotacoes!C6666,conversao_anotacoes!D6666))</f>
        <v>TOMA</v>
      </c>
      <c r="K6666" t="str">
        <f t="shared" si="208"/>
        <v>CANTO</v>
      </c>
      <c r="L6666" t="str">
        <f>UPPER(anotacoes!H6666)</f>
        <v>TRANSITION</v>
      </c>
      <c r="M6666" t="str">
        <f>IF(OR(L6666="ATTACK",L6666="FINTA"),"&lt;TECNICA&gt;",UPPER(anotacoes!I6666))</f>
        <v>WITHOUT ATTACK</v>
      </c>
      <c r="N6666" t="str">
        <f>IF(OR(L6666="ATTACK",L6666="FINTA"),UPPER(anotacoes!I6666),"")</f>
        <v/>
      </c>
      <c r="O6666" s="6" t="str">
        <f>IF(anotacoes!N6666=0,"",anotacoes!N6666)</f>
        <v/>
      </c>
      <c r="P6666" t="str">
        <f>IF(anotacoes!M6666=0,"",UPPER(anotacoes!M6666))</f>
        <v/>
      </c>
      <c r="Q6666" t="str">
        <f t="shared" si="209"/>
        <v>INSERT INTO CONVERSAO_LUTA_ACAO (cd_conversao, id_luta, sequencia, momento_inicio, momento_fim, quem_faz, quem_sofre, acao_tipo, acao, tecnica, direcao, pontuacao) VALUES (1, 99, 22, TRIM(' 00:01:55,126'), TRIM(' 00:01:58,625'), 'TOMA', 'CANTO', 'TRANSITION', 'WITHOUT ATTACK', NULL, NULL, NULL)</v>
      </c>
      <c r="R6666" t="s">
        <v>10327</v>
      </c>
    </row>
    <row r="6667" spans="1:18" hidden="1" x14ac:dyDescent="0.25">
      <c r="A6667" s="7">
        <f>anotacoes!D6667</f>
        <v>40713</v>
      </c>
      <c r="B6667" t="str">
        <f>anotacoes!C6667</f>
        <v>GRAND SLAM RIO DE JANEIRO 2011</v>
      </c>
      <c r="C6667" t="str">
        <f>anotacoes!E6667</f>
        <v>TOMA</v>
      </c>
      <c r="D6667" t="str">
        <f>anotacoes!F6667</f>
        <v>CANTO</v>
      </c>
      <c r="E6667" t="s">
        <v>10325</v>
      </c>
      <c r="F6667">
        <f>anotacoes!A6667</f>
        <v>99</v>
      </c>
      <c r="G6667">
        <f>anotacoes!B6667</f>
        <v>23</v>
      </c>
      <c r="H6667" t="str">
        <f>anotacoes!K6667</f>
        <v xml:space="preserve"> 00:01:58,809</v>
      </c>
      <c r="I6667" t="str">
        <f>anotacoes!L6667</f>
        <v xml:space="preserve"> 00:02:06,811</v>
      </c>
      <c r="J6667" t="str">
        <f>IF(L6667="PAUSE",E6667,IF(anotacoes!G6671=conversao_anotacoes!C6667,conversao_anotacoes!C6667,conversao_anotacoes!D6667))</f>
        <v>&lt;ARBITRO_DESCONHECIDO&gt;</v>
      </c>
      <c r="K6667" t="str">
        <f t="shared" si="208"/>
        <v/>
      </c>
      <c r="L6667" t="str">
        <f>UPPER(anotacoes!H6667)</f>
        <v>PAUSE</v>
      </c>
      <c r="M6667" t="str">
        <f>IF(OR(L6667="ATTACK",L6667="FINTA"),"&lt;TECNICA&gt;",UPPER(anotacoes!I6667))</f>
        <v>&lt;NAO_CLASSIFICADO&gt;</v>
      </c>
      <c r="N6667" t="str">
        <f>IF(OR(L6667="ATTACK",L6667="FINTA"),UPPER(anotacoes!I6667),"")</f>
        <v/>
      </c>
      <c r="O6667" s="6" t="str">
        <f>IF(anotacoes!N6667=0,"",anotacoes!N6667)</f>
        <v/>
      </c>
      <c r="P6667" t="str">
        <f>IF(anotacoes!M6667=0,"",UPPER(anotacoes!M6667))</f>
        <v/>
      </c>
      <c r="Q6667" t="str">
        <f t="shared" si="209"/>
        <v>INSERT INTO CONVERSAO_LUTA_ACAO (cd_conversao, id_luta, sequencia, momento_inicio, momento_fim, quem_faz, quem_sofre, acao_tipo, acao, tecnica, direcao, pontuacao) VALUES (1, 99, 23, TRIM(' 00:01:58,809'), TRIM(' 00:02:06,811'), '&lt;ARBITRO_DESCONHECIDO&gt;', '', 'PAUSE', '&lt;NAO_CLASSIFICADO&gt;', NULL, NULL, NULL)</v>
      </c>
      <c r="R6667" t="s">
        <v>10327</v>
      </c>
    </row>
    <row r="6668" spans="1:18" hidden="1" x14ac:dyDescent="0.25">
      <c r="A6668" s="7">
        <f>anotacoes!D6668</f>
        <v>40713</v>
      </c>
      <c r="B6668" t="str">
        <f>anotacoes!C6668</f>
        <v>GRAND SLAM RIO DE JANEIRO 2011</v>
      </c>
      <c r="C6668" t="str">
        <f>anotacoes!E6668</f>
        <v>TOMA</v>
      </c>
      <c r="D6668" t="str">
        <f>anotacoes!F6668</f>
        <v>CANTO</v>
      </c>
      <c r="E6668" t="s">
        <v>10325</v>
      </c>
      <c r="F6668">
        <f>anotacoes!A6668</f>
        <v>99</v>
      </c>
      <c r="G6668">
        <f>anotacoes!B6668</f>
        <v>24</v>
      </c>
      <c r="H6668" t="str">
        <f>anotacoes!K6668</f>
        <v xml:space="preserve"> 00:02:06,986</v>
      </c>
      <c r="I6668" t="str">
        <f>anotacoes!L6668</f>
        <v xml:space="preserve"> 00:02:09,853</v>
      </c>
      <c r="J6668" t="str">
        <f>IF(L6668="PAUSE",E6668,IF(anotacoes!G6672=conversao_anotacoes!C6668,conversao_anotacoes!C6668,conversao_anotacoes!D6668))</f>
        <v>TOMA</v>
      </c>
      <c r="K6668" t="str">
        <f t="shared" si="208"/>
        <v>CANTO</v>
      </c>
      <c r="L6668" t="str">
        <f>UPPER(anotacoes!H6668)</f>
        <v>DISPLACEMENT</v>
      </c>
      <c r="M6668" t="str">
        <f>IF(OR(L6668="ATTACK",L6668="FINTA"),"&lt;TECNICA&gt;",UPPER(anotacoes!I6668))</f>
        <v>2-3 STEP HESITANT LEFT</v>
      </c>
      <c r="N6668" t="str">
        <f>IF(OR(L6668="ATTACK",L6668="FINTA"),UPPER(anotacoes!I6668),"")</f>
        <v/>
      </c>
      <c r="O6668" s="6" t="str">
        <f>IF(anotacoes!N6668=0,"",anotacoes!N6668)</f>
        <v/>
      </c>
      <c r="P6668" t="str">
        <f>IF(anotacoes!M6668=0,"",UPPER(anotacoes!M6668))</f>
        <v/>
      </c>
      <c r="Q6668" t="str">
        <f t="shared" si="209"/>
        <v>INSERT INTO CONVERSAO_LUTA_ACAO (cd_conversao, id_luta, sequencia, momento_inicio, momento_fim, quem_faz, quem_sofre, acao_tipo, acao, tecnica, direcao, pontuacao) VALUES (1, 99, 24, TRIM(' 00:02:06,986'), TRIM(' 00:02:09,853'), 'TOMA', 'CANTO', 'DISPLACEMENT', '2-3 STEP HESITANT LEFT', NULL, NULL, NULL)</v>
      </c>
      <c r="R6668" t="s">
        <v>10327</v>
      </c>
    </row>
    <row r="6669" spans="1:18" hidden="1" x14ac:dyDescent="0.25">
      <c r="A6669" s="7">
        <f>anotacoes!D6669</f>
        <v>40713</v>
      </c>
      <c r="B6669" t="str">
        <f>anotacoes!C6669</f>
        <v>GRAND SLAM RIO DE JANEIRO 2011</v>
      </c>
      <c r="C6669" t="str">
        <f>anotacoes!E6669</f>
        <v>TOMA</v>
      </c>
      <c r="D6669" t="str">
        <f>anotacoes!F6669</f>
        <v>CANTO</v>
      </c>
      <c r="E6669" t="s">
        <v>10325</v>
      </c>
      <c r="F6669">
        <f>anotacoes!A6669</f>
        <v>99</v>
      </c>
      <c r="G6669">
        <f>anotacoes!B6669</f>
        <v>25</v>
      </c>
      <c r="H6669" t="str">
        <f>anotacoes!K6669</f>
        <v xml:space="preserve"> 00:02:10,040</v>
      </c>
      <c r="I6669" t="str">
        <f>anotacoes!L6669</f>
        <v xml:space="preserve"> 00:02:14,146</v>
      </c>
      <c r="J6669" t="str">
        <f>IF(L6669="PAUSE",E6669,IF(anotacoes!G6673=conversao_anotacoes!C6669,conversao_anotacoes!C6669,conversao_anotacoes!D6669))</f>
        <v>TOMA</v>
      </c>
      <c r="K6669" t="str">
        <f t="shared" si="208"/>
        <v>CANTO</v>
      </c>
      <c r="L6669" t="str">
        <f>UPPER(anotacoes!H6669)</f>
        <v>DISPLACEMENT</v>
      </c>
      <c r="M6669" t="str">
        <f>IF(OR(L6669="ATTACK",L6669="FINTA"),"&lt;TECNICA&gt;",UPPER(anotacoes!I6669))</f>
        <v>TRY TO GRIP WITH CONTACT</v>
      </c>
      <c r="N6669" t="str">
        <f>IF(OR(L6669="ATTACK",L6669="FINTA"),UPPER(anotacoes!I6669),"")</f>
        <v/>
      </c>
      <c r="O6669" s="6" t="str">
        <f>IF(anotacoes!N6669=0,"",anotacoes!N6669)</f>
        <v/>
      </c>
      <c r="P6669" t="str">
        <f>IF(anotacoes!M6669=0,"",UPPER(anotacoes!M6669))</f>
        <v/>
      </c>
      <c r="Q6669" t="str">
        <f t="shared" si="209"/>
        <v>INSERT INTO CONVERSAO_LUTA_ACAO (cd_conversao, id_luta, sequencia, momento_inicio, momento_fim, quem_faz, quem_sofre, acao_tipo, acao, tecnica, direcao, pontuacao) VALUES (1, 99, 25, TRIM(' 00:02:10,040'), TRIM(' 00:02:14,146'), 'TOMA', 'CANTO', 'DISPLACEMENT', 'TRY TO GRIP WITH CONTACT', NULL, NULL, NULL)</v>
      </c>
      <c r="R6669" t="s">
        <v>10327</v>
      </c>
    </row>
    <row r="6670" spans="1:18" hidden="1" x14ac:dyDescent="0.25">
      <c r="A6670" s="7">
        <f>anotacoes!D6670</f>
        <v>40713</v>
      </c>
      <c r="B6670" t="str">
        <f>anotacoes!C6670</f>
        <v>GRAND SLAM RIO DE JANEIRO 2011</v>
      </c>
      <c r="C6670" t="str">
        <f>anotacoes!E6670</f>
        <v>TOMA</v>
      </c>
      <c r="D6670" t="str">
        <f>anotacoes!F6670</f>
        <v>CANTO</v>
      </c>
      <c r="E6670" t="s">
        <v>10325</v>
      </c>
      <c r="F6670">
        <f>anotacoes!A6670</f>
        <v>99</v>
      </c>
      <c r="G6670">
        <f>anotacoes!B6670</f>
        <v>26</v>
      </c>
      <c r="H6670" t="str">
        <f>anotacoes!K6670</f>
        <v xml:space="preserve"> 00:02:14,321</v>
      </c>
      <c r="I6670" t="str">
        <f>anotacoes!L6670</f>
        <v xml:space="preserve"> 00:02:17,396</v>
      </c>
      <c r="J6670" t="str">
        <f>IF(L6670="PAUSE",E6670,IF(anotacoes!G6674=conversao_anotacoes!C6670,conversao_anotacoes!C6670,conversao_anotacoes!D6670))</f>
        <v>TOMA</v>
      </c>
      <c r="K6670" t="str">
        <f t="shared" si="208"/>
        <v>CANTO</v>
      </c>
      <c r="L6670" t="str">
        <f>UPPER(anotacoes!H6670)</f>
        <v>GRIP TIME</v>
      </c>
      <c r="M6670" t="str">
        <f>IF(OR(L6670="ATTACK",L6670="FINTA"),"&lt;TECNICA&gt;",UPPER(anotacoes!I6670))</f>
        <v>RIGHT BACK</v>
      </c>
      <c r="N6670" t="str">
        <f>IF(OR(L6670="ATTACK",L6670="FINTA"),UPPER(anotacoes!I6670),"")</f>
        <v/>
      </c>
      <c r="O6670" s="6" t="str">
        <f>IF(anotacoes!N6670=0,"",anotacoes!N6670)</f>
        <v/>
      </c>
      <c r="P6670" t="str">
        <f>IF(anotacoes!M6670=0,"",UPPER(anotacoes!M6670))</f>
        <v/>
      </c>
      <c r="Q6670" t="str">
        <f t="shared" si="209"/>
        <v>INSERT INTO CONVERSAO_LUTA_ACAO (cd_conversao, id_luta, sequencia, momento_inicio, momento_fim, quem_faz, quem_sofre, acao_tipo, acao, tecnica, direcao, pontuacao) VALUES (1, 99, 26, TRIM(' 00:02:14,321'), TRIM(' 00:02:17,396'), 'TOMA', 'CANTO', 'GRIP TIME', 'RIGHT BACK', NULL, NULL, NULL)</v>
      </c>
      <c r="R6670" t="s">
        <v>10327</v>
      </c>
    </row>
    <row r="6671" spans="1:18" hidden="1" x14ac:dyDescent="0.25">
      <c r="A6671" s="7">
        <f>anotacoes!D6671</f>
        <v>40713</v>
      </c>
      <c r="B6671" t="str">
        <f>anotacoes!C6671</f>
        <v>GRAND SLAM RIO DE JANEIRO 2011</v>
      </c>
      <c r="C6671" t="str">
        <f>anotacoes!E6671</f>
        <v>TOMA</v>
      </c>
      <c r="D6671" t="str">
        <f>anotacoes!F6671</f>
        <v>CANTO</v>
      </c>
      <c r="E6671" t="s">
        <v>10325</v>
      </c>
      <c r="F6671">
        <f>anotacoes!A6671</f>
        <v>99</v>
      </c>
      <c r="G6671">
        <f>anotacoes!B6671</f>
        <v>27</v>
      </c>
      <c r="H6671" t="str">
        <f>anotacoes!K6671</f>
        <v xml:space="preserve"> 00:02:17,396</v>
      </c>
      <c r="I6671" t="str">
        <f>anotacoes!L6671</f>
        <v xml:space="preserve"> 00:02:24,713</v>
      </c>
      <c r="J6671" t="str">
        <f>IF(L6671="PAUSE",E6671,IF(anotacoes!G6675=conversao_anotacoes!C6671,conversao_anotacoes!C6671,conversao_anotacoes!D6671))</f>
        <v>TOMA</v>
      </c>
      <c r="K6671" t="str">
        <f t="shared" si="208"/>
        <v>CANTO</v>
      </c>
      <c r="L6671" t="str">
        <f>UPPER(anotacoes!H6671)</f>
        <v>DISPLACEMENT</v>
      </c>
      <c r="M6671" t="str">
        <f>IF(OR(L6671="ATTACK",L6671="FINTA"),"&lt;TECNICA&gt;",UPPER(anotacoes!I6671))</f>
        <v>TRY TO GRIP WITH CONTACT</v>
      </c>
      <c r="N6671" t="str">
        <f>IF(OR(L6671="ATTACK",L6671="FINTA"),UPPER(anotacoes!I6671),"")</f>
        <v/>
      </c>
      <c r="O6671" s="6" t="str">
        <f>IF(anotacoes!N6671=0,"",anotacoes!N6671)</f>
        <v/>
      </c>
      <c r="P6671" t="str">
        <f>IF(anotacoes!M6671=0,"",UPPER(anotacoes!M6671))</f>
        <v/>
      </c>
      <c r="Q6671" t="str">
        <f t="shared" si="209"/>
        <v>INSERT INTO CONVERSAO_LUTA_ACAO (cd_conversao, id_luta, sequencia, momento_inicio, momento_fim, quem_faz, quem_sofre, acao_tipo, acao, tecnica, direcao, pontuacao) VALUES (1, 99, 27, TRIM(' 00:02:17,396'), TRIM(' 00:02:24,713'), 'TOMA', 'CANTO', 'DISPLACEMENT', 'TRY TO GRIP WITH CONTACT', NULL, NULL, NULL)</v>
      </c>
      <c r="R6671" t="s">
        <v>10327</v>
      </c>
    </row>
    <row r="6672" spans="1:18" hidden="1" x14ac:dyDescent="0.25">
      <c r="A6672" s="7">
        <f>anotacoes!D6672</f>
        <v>40713</v>
      </c>
      <c r="B6672" t="str">
        <f>anotacoes!C6672</f>
        <v>GRAND SLAM RIO DE JANEIRO 2011</v>
      </c>
      <c r="C6672" t="str">
        <f>anotacoes!E6672</f>
        <v>TOMA</v>
      </c>
      <c r="D6672" t="str">
        <f>anotacoes!F6672</f>
        <v>CANTO</v>
      </c>
      <c r="E6672" t="s">
        <v>10325</v>
      </c>
      <c r="F6672">
        <f>anotacoes!A6672</f>
        <v>99</v>
      </c>
      <c r="G6672">
        <f>anotacoes!B6672</f>
        <v>28</v>
      </c>
      <c r="H6672" t="str">
        <f>anotacoes!K6672</f>
        <v xml:space="preserve"> 00:02:24,713</v>
      </c>
      <c r="I6672" t="str">
        <f>anotacoes!L6672</f>
        <v xml:space="preserve"> 00:02:30,597</v>
      </c>
      <c r="J6672" t="str">
        <f>IF(L6672="PAUSE",E6672,IF(anotacoes!G6676=conversao_anotacoes!C6672,conversao_anotacoes!C6672,conversao_anotacoes!D6672))</f>
        <v>TOMA</v>
      </c>
      <c r="K6672" t="str">
        <f t="shared" si="208"/>
        <v>CANTO</v>
      </c>
      <c r="L6672" t="str">
        <f>UPPER(anotacoes!H6672)</f>
        <v>GRIP TIME</v>
      </c>
      <c r="M6672" t="str">
        <f>IF(OR(L6672="ATTACK",L6672="FINTA"),"&lt;TECNICA&gt;",UPPER(anotacoes!I6672))</f>
        <v>RIGHT COLLAR</v>
      </c>
      <c r="N6672" t="str">
        <f>IF(OR(L6672="ATTACK",L6672="FINTA"),UPPER(anotacoes!I6672),"")</f>
        <v/>
      </c>
      <c r="O6672" s="6" t="str">
        <f>IF(anotacoes!N6672=0,"",anotacoes!N6672)</f>
        <v/>
      </c>
      <c r="P6672" t="str">
        <f>IF(anotacoes!M6672=0,"",UPPER(anotacoes!M6672))</f>
        <v/>
      </c>
      <c r="Q6672" t="str">
        <f t="shared" si="209"/>
        <v>INSERT INTO CONVERSAO_LUTA_ACAO (cd_conversao, id_luta, sequencia, momento_inicio, momento_fim, quem_faz, quem_sofre, acao_tipo, acao, tecnica, direcao, pontuacao) VALUES (1, 99, 28, TRIM(' 00:02:24,713'), TRIM(' 00:02:30,597'), 'TOMA', 'CANTO', 'GRIP TIME', 'RIGHT COLLAR', NULL, NULL, NULL)</v>
      </c>
      <c r="R6672" t="s">
        <v>10327</v>
      </c>
    </row>
    <row r="6673" spans="1:18" hidden="1" x14ac:dyDescent="0.25">
      <c r="A6673" s="7">
        <f>anotacoes!D6673</f>
        <v>40713</v>
      </c>
      <c r="B6673" t="str">
        <f>anotacoes!C6673</f>
        <v>GRAND SLAM RIO DE JANEIRO 2011</v>
      </c>
      <c r="C6673" t="str">
        <f>anotacoes!E6673</f>
        <v>TOMA</v>
      </c>
      <c r="D6673" t="str">
        <f>anotacoes!F6673</f>
        <v>CANTO</v>
      </c>
      <c r="E6673" t="s">
        <v>10325</v>
      </c>
      <c r="F6673">
        <f>anotacoes!A6673</f>
        <v>99</v>
      </c>
      <c r="G6673">
        <f>anotacoes!B6673</f>
        <v>29</v>
      </c>
      <c r="H6673" t="str">
        <f>anotacoes!K6673</f>
        <v xml:space="preserve"> 00:02:30,597</v>
      </c>
      <c r="I6673" t="str">
        <f>anotacoes!L6673</f>
        <v xml:space="preserve"> 00:02:32,935</v>
      </c>
      <c r="J6673" t="str">
        <f>IF(L6673="PAUSE",E6673,IF(anotacoes!G6677=conversao_anotacoes!C6673,conversao_anotacoes!C6673,conversao_anotacoes!D6673))</f>
        <v>TOMA</v>
      </c>
      <c r="K6673" t="str">
        <f t="shared" si="208"/>
        <v>CANTO</v>
      </c>
      <c r="L6673" t="str">
        <f>UPPER(anotacoes!H6673)</f>
        <v>GRIP TIME</v>
      </c>
      <c r="M6673" t="str">
        <f>IF(OR(L6673="ATTACK",L6673="FINTA"),"&lt;TECNICA&gt;",UPPER(anotacoes!I6673))</f>
        <v>RIGHT BACK</v>
      </c>
      <c r="N6673" t="str">
        <f>IF(OR(L6673="ATTACK",L6673="FINTA"),UPPER(anotacoes!I6673),"")</f>
        <v/>
      </c>
      <c r="O6673" s="6" t="str">
        <f>IF(anotacoes!N6673=0,"",anotacoes!N6673)</f>
        <v/>
      </c>
      <c r="P6673" t="str">
        <f>IF(anotacoes!M6673=0,"",UPPER(anotacoes!M6673))</f>
        <v/>
      </c>
      <c r="Q6673" t="str">
        <f t="shared" si="209"/>
        <v>INSERT INTO CONVERSAO_LUTA_ACAO (cd_conversao, id_luta, sequencia, momento_inicio, momento_fim, quem_faz, quem_sofre, acao_tipo, acao, tecnica, direcao, pontuacao) VALUES (1, 99, 29, TRIM(' 00:02:30,597'), TRIM(' 00:02:32,935'), 'TOMA', 'CANTO', 'GRIP TIME', 'RIGHT BACK', NULL, NULL, NULL)</v>
      </c>
      <c r="R6673" t="s">
        <v>10327</v>
      </c>
    </row>
    <row r="6674" spans="1:18" hidden="1" x14ac:dyDescent="0.25">
      <c r="A6674" s="7">
        <f>anotacoes!D6674</f>
        <v>40713</v>
      </c>
      <c r="B6674" t="str">
        <f>anotacoes!C6674</f>
        <v>GRAND SLAM RIO DE JANEIRO 2011</v>
      </c>
      <c r="C6674" t="str">
        <f>anotacoes!E6674</f>
        <v>TOMA</v>
      </c>
      <c r="D6674" t="str">
        <f>anotacoes!F6674</f>
        <v>CANTO</v>
      </c>
      <c r="E6674" t="s">
        <v>10325</v>
      </c>
      <c r="F6674">
        <f>anotacoes!A6674</f>
        <v>99</v>
      </c>
      <c r="G6674">
        <f>anotacoes!B6674</f>
        <v>30</v>
      </c>
      <c r="H6674" t="str">
        <f>anotacoes!K6674</f>
        <v xml:space="preserve"> 00:02:32,935</v>
      </c>
      <c r="I6674" t="str">
        <f>anotacoes!L6674</f>
        <v xml:space="preserve"> 00:02:37,158</v>
      </c>
      <c r="J6674" t="str">
        <f>IF(L6674="PAUSE",E6674,IF(anotacoes!G6678=conversao_anotacoes!C6674,conversao_anotacoes!C6674,conversao_anotacoes!D6674))</f>
        <v>TOMA</v>
      </c>
      <c r="K6674" t="str">
        <f t="shared" si="208"/>
        <v>CANTO</v>
      </c>
      <c r="L6674" t="str">
        <f>UPPER(anotacoes!H6674)</f>
        <v>GRIP TIME</v>
      </c>
      <c r="M6674" t="str">
        <f>IF(OR(L6674="ATTACK",L6674="FINTA"),"&lt;TECNICA&gt;",UPPER(anotacoes!I6674))</f>
        <v>RIGHT COLLAR</v>
      </c>
      <c r="N6674" t="str">
        <f>IF(OR(L6674="ATTACK",L6674="FINTA"),UPPER(anotacoes!I6674),"")</f>
        <v/>
      </c>
      <c r="O6674" s="6" t="str">
        <f>IF(anotacoes!N6674=0,"",anotacoes!N6674)</f>
        <v/>
      </c>
      <c r="P6674" t="str">
        <f>IF(anotacoes!M6674=0,"",UPPER(anotacoes!M6674))</f>
        <v/>
      </c>
      <c r="Q6674" t="str">
        <f t="shared" si="209"/>
        <v>INSERT INTO CONVERSAO_LUTA_ACAO (cd_conversao, id_luta, sequencia, momento_inicio, momento_fim, quem_faz, quem_sofre, acao_tipo, acao, tecnica, direcao, pontuacao) VALUES (1, 99, 30, TRIM(' 00:02:32,935'), TRIM(' 00:02:37,158'), 'TOMA', 'CANTO', 'GRIP TIME', 'RIGHT COLLAR', NULL, NULL, NULL)</v>
      </c>
      <c r="R6674" t="s">
        <v>10327</v>
      </c>
    </row>
    <row r="6675" spans="1:18" hidden="1" x14ac:dyDescent="0.25">
      <c r="A6675" s="7">
        <f>anotacoes!D6675</f>
        <v>40713</v>
      </c>
      <c r="B6675" t="str">
        <f>anotacoes!C6675</f>
        <v>GRAND SLAM RIO DE JANEIRO 2011</v>
      </c>
      <c r="C6675" t="str">
        <f>anotacoes!E6675</f>
        <v>TOMA</v>
      </c>
      <c r="D6675" t="str">
        <f>anotacoes!F6675</f>
        <v>CANTO</v>
      </c>
      <c r="E6675" t="s">
        <v>10325</v>
      </c>
      <c r="F6675">
        <f>anotacoes!A6675</f>
        <v>99</v>
      </c>
      <c r="G6675">
        <f>anotacoes!B6675</f>
        <v>31</v>
      </c>
      <c r="H6675" t="str">
        <f>anotacoes!K6675</f>
        <v xml:space="preserve"> 00:02:37,158</v>
      </c>
      <c r="I6675" t="str">
        <f>anotacoes!L6675</f>
        <v xml:space="preserve"> 00:02:37,158</v>
      </c>
      <c r="J6675" t="str">
        <f>IF(L6675="PAUSE",E6675,IF(anotacoes!G6679=conversao_anotacoes!C6675,conversao_anotacoes!C6675,conversao_anotacoes!D6675))</f>
        <v>TOMA</v>
      </c>
      <c r="K6675" t="str">
        <f t="shared" si="208"/>
        <v>CANTO</v>
      </c>
      <c r="L6675" t="str">
        <f>UPPER(anotacoes!H6675)</f>
        <v>ATTACK</v>
      </c>
      <c r="M6675" t="str">
        <f>IF(OR(L6675="ATTACK",L6675="FINTA"),"&lt;TECNICA&gt;",UPPER(anotacoes!I6675))</f>
        <v>&lt;TECNICA&gt;</v>
      </c>
      <c r="N6675" t="str">
        <f>IF(OR(L6675="ATTACK",L6675="FINTA"),UPPER(anotacoes!I6675),"")</f>
        <v>DEASHI HARAI</v>
      </c>
      <c r="O6675" s="6">
        <f>IF(anotacoes!N6675=0,"",anotacoes!N6675)</f>
        <v>7</v>
      </c>
      <c r="P6675" t="str">
        <f>IF(anotacoes!M6675=0,"",UPPER(anotacoes!M6675))</f>
        <v/>
      </c>
      <c r="Q6675" t="str">
        <f t="shared" si="209"/>
        <v>INSERT INTO CONVERSAO_LUTA_ACAO (cd_conversao, id_luta, sequencia, momento_inicio, momento_fim, quem_faz, quem_sofre, acao_tipo, acao, tecnica, direcao, pontuacao) VALUES (1, 99, 31, TRIM(' 00:02:37,158'), TRIM(' 00:02:37,158'), 'TOMA', 'CANTO', 'ATTACK', '&lt;TECNICA&gt;', 'DEASHI HARAI', 7, NULL)</v>
      </c>
      <c r="R6675" t="s">
        <v>10327</v>
      </c>
    </row>
    <row r="6676" spans="1:18" hidden="1" x14ac:dyDescent="0.25">
      <c r="A6676" s="7">
        <f>anotacoes!D6676</f>
        <v>40713</v>
      </c>
      <c r="B6676" t="str">
        <f>anotacoes!C6676</f>
        <v>GRAND SLAM RIO DE JANEIRO 2011</v>
      </c>
      <c r="C6676" t="str">
        <f>anotacoes!E6676</f>
        <v>TOMA</v>
      </c>
      <c r="D6676" t="str">
        <f>anotacoes!F6676</f>
        <v>CANTO</v>
      </c>
      <c r="E6676" t="s">
        <v>10325</v>
      </c>
      <c r="F6676">
        <f>anotacoes!A6676</f>
        <v>99</v>
      </c>
      <c r="G6676">
        <f>anotacoes!B6676</f>
        <v>32</v>
      </c>
      <c r="H6676" t="str">
        <f>anotacoes!K6676</f>
        <v xml:space="preserve"> 00:02:37,158</v>
      </c>
      <c r="I6676" t="str">
        <f>anotacoes!L6676</f>
        <v xml:space="preserve"> 00:03:22,692</v>
      </c>
      <c r="J6676" t="str">
        <f>IF(L6676="PAUSE",E6676,IF(anotacoes!G6680=conversao_anotacoes!C6676,conversao_anotacoes!C6676,conversao_anotacoes!D6676))</f>
        <v>TOMA</v>
      </c>
      <c r="K6676" t="str">
        <f t="shared" si="208"/>
        <v>CANTO</v>
      </c>
      <c r="L6676" t="str">
        <f>UPPER(anotacoes!H6676)</f>
        <v>GRIP TIME</v>
      </c>
      <c r="M6676" t="str">
        <f>IF(OR(L6676="ATTACK",L6676="FINTA"),"&lt;TECNICA&gt;",UPPER(anotacoes!I6676))</f>
        <v>RIGHT COLLAR</v>
      </c>
      <c r="N6676" t="str">
        <f>IF(OR(L6676="ATTACK",L6676="FINTA"),UPPER(anotacoes!I6676),"")</f>
        <v/>
      </c>
      <c r="O6676" s="6" t="str">
        <f>IF(anotacoes!N6676=0,"",anotacoes!N6676)</f>
        <v/>
      </c>
      <c r="P6676" t="str">
        <f>IF(anotacoes!M6676=0,"",UPPER(anotacoes!M6676))</f>
        <v/>
      </c>
      <c r="Q6676" t="str">
        <f t="shared" si="209"/>
        <v>INSERT INTO CONVERSAO_LUTA_ACAO (cd_conversao, id_luta, sequencia, momento_inicio, momento_fim, quem_faz, quem_sofre, acao_tipo, acao, tecnica, direcao, pontuacao) VALUES (1, 99, 32, TRIM(' 00:02:37,158'), TRIM(' 00:03:22,692'), 'TOMA', 'CANTO', 'GRIP TIME', 'RIGHT COLLAR', NULL, NULL, NULL)</v>
      </c>
      <c r="R6676" t="s">
        <v>10327</v>
      </c>
    </row>
    <row r="6677" spans="1:18" hidden="1" x14ac:dyDescent="0.25">
      <c r="A6677" s="7">
        <f>anotacoes!D6677</f>
        <v>40713</v>
      </c>
      <c r="B6677" t="str">
        <f>anotacoes!C6677</f>
        <v>GRAND SLAM RIO DE JANEIRO 2011</v>
      </c>
      <c r="C6677" t="str">
        <f>anotacoes!E6677</f>
        <v>TOMA</v>
      </c>
      <c r="D6677" t="str">
        <f>anotacoes!F6677</f>
        <v>CANTO</v>
      </c>
      <c r="E6677" t="s">
        <v>10325</v>
      </c>
      <c r="F6677">
        <f>anotacoes!A6677</f>
        <v>99</v>
      </c>
      <c r="G6677">
        <f>anotacoes!B6677</f>
        <v>33</v>
      </c>
      <c r="H6677" t="str">
        <f>anotacoes!K6677</f>
        <v xml:space="preserve"> 00:03:23,048</v>
      </c>
      <c r="I6677" t="str">
        <f>anotacoes!L6677</f>
        <v xml:space="preserve"> 00:03:28,464</v>
      </c>
      <c r="J6677" t="str">
        <f>IF(L6677="PAUSE",E6677,IF(anotacoes!G6681=conversao_anotacoes!C6677,conversao_anotacoes!C6677,conversao_anotacoes!D6677))</f>
        <v>TOMA</v>
      </c>
      <c r="K6677" t="str">
        <f t="shared" si="208"/>
        <v>CANTO</v>
      </c>
      <c r="L6677" t="str">
        <f>UPPER(anotacoes!H6677)</f>
        <v>TRANSITION</v>
      </c>
      <c r="M6677" t="str">
        <f>IF(OR(L6677="ATTACK",L6677="FINTA"),"&lt;TECNICA&gt;",UPPER(anotacoes!I6677))</f>
        <v>WITHOUT ATTACK</v>
      </c>
      <c r="N6677" t="str">
        <f>IF(OR(L6677="ATTACK",L6677="FINTA"),UPPER(anotacoes!I6677),"")</f>
        <v/>
      </c>
      <c r="O6677" s="6" t="str">
        <f>IF(anotacoes!N6677=0,"",anotacoes!N6677)</f>
        <v/>
      </c>
      <c r="P6677" t="str">
        <f>IF(anotacoes!M6677=0,"",UPPER(anotacoes!M6677))</f>
        <v/>
      </c>
      <c r="Q6677" t="str">
        <f t="shared" si="209"/>
        <v>INSERT INTO CONVERSAO_LUTA_ACAO (cd_conversao, id_luta, sequencia, momento_inicio, momento_fim, quem_faz, quem_sofre, acao_tipo, acao, tecnica, direcao, pontuacao) VALUES (1, 99, 33, TRIM(' 00:03:23,048'), TRIM(' 00:03:28,464'), 'TOMA', 'CANTO', 'TRANSITION', 'WITHOUT ATTACK', NULL, NULL, NULL)</v>
      </c>
      <c r="R6677" t="s">
        <v>10327</v>
      </c>
    </row>
    <row r="6678" spans="1:18" hidden="1" x14ac:dyDescent="0.25">
      <c r="A6678" s="7">
        <f>anotacoes!D6678</f>
        <v>40713</v>
      </c>
      <c r="B6678" t="str">
        <f>anotacoes!C6678</f>
        <v>GRAND SLAM RIO DE JANEIRO 2011</v>
      </c>
      <c r="C6678" t="str">
        <f>anotacoes!E6678</f>
        <v>TOMA</v>
      </c>
      <c r="D6678" t="str">
        <f>anotacoes!F6678</f>
        <v>CANTO</v>
      </c>
      <c r="E6678" t="s">
        <v>10325</v>
      </c>
      <c r="F6678">
        <f>anotacoes!A6678</f>
        <v>99</v>
      </c>
      <c r="G6678">
        <f>anotacoes!B6678</f>
        <v>34</v>
      </c>
      <c r="H6678" t="str">
        <f>anotacoes!K6678</f>
        <v xml:space="preserve"> 00:03:28,666</v>
      </c>
      <c r="I6678" t="str">
        <f>anotacoes!L6678</f>
        <v xml:space="preserve"> 00:03:39,819</v>
      </c>
      <c r="J6678" t="str">
        <f>IF(L6678="PAUSE",E6678,IF(anotacoes!G6682=conversao_anotacoes!C6678,conversao_anotacoes!C6678,conversao_anotacoes!D6678))</f>
        <v>&lt;ARBITRO_DESCONHECIDO&gt;</v>
      </c>
      <c r="K6678" t="str">
        <f t="shared" si="208"/>
        <v/>
      </c>
      <c r="L6678" t="str">
        <f>UPPER(anotacoes!H6678)</f>
        <v>PAUSE</v>
      </c>
      <c r="M6678" t="str">
        <f>IF(OR(L6678="ATTACK",L6678="FINTA"),"&lt;TECNICA&gt;",UPPER(anotacoes!I6678))</f>
        <v>&lt;NAO_CLASSIFICADO&gt;</v>
      </c>
      <c r="N6678" t="str">
        <f>IF(OR(L6678="ATTACK",L6678="FINTA"),UPPER(anotacoes!I6678),"")</f>
        <v/>
      </c>
      <c r="O6678" s="6" t="str">
        <f>IF(anotacoes!N6678=0,"",anotacoes!N6678)</f>
        <v/>
      </c>
      <c r="P6678" t="str">
        <f>IF(anotacoes!M6678=0,"",UPPER(anotacoes!M6678))</f>
        <v/>
      </c>
      <c r="Q6678" t="str">
        <f t="shared" si="209"/>
        <v>INSERT INTO CONVERSAO_LUTA_ACAO (cd_conversao, id_luta, sequencia, momento_inicio, momento_fim, quem_faz, quem_sofre, acao_tipo, acao, tecnica, direcao, pontuacao) VALUES (1, 99, 34, TRIM(' 00:03:28,666'), TRIM(' 00:03:39,819'), '&lt;ARBITRO_DESCONHECIDO&gt;', '', 'PAUSE', '&lt;NAO_CLASSIFICADO&gt;', NULL, NULL, NULL)</v>
      </c>
      <c r="R6678" t="s">
        <v>10327</v>
      </c>
    </row>
    <row r="6679" spans="1:18" hidden="1" x14ac:dyDescent="0.25">
      <c r="A6679" s="7">
        <f>anotacoes!D6679</f>
        <v>40713</v>
      </c>
      <c r="B6679" t="str">
        <f>anotacoes!C6679</f>
        <v>GRAND SLAM RIO DE JANEIRO 2011</v>
      </c>
      <c r="C6679" t="str">
        <f>anotacoes!E6679</f>
        <v>TOMA</v>
      </c>
      <c r="D6679" t="str">
        <f>anotacoes!F6679</f>
        <v>CANTO</v>
      </c>
      <c r="E6679" t="s">
        <v>10325</v>
      </c>
      <c r="F6679">
        <f>anotacoes!A6679</f>
        <v>99</v>
      </c>
      <c r="G6679">
        <f>anotacoes!B6679</f>
        <v>35</v>
      </c>
      <c r="H6679" t="str">
        <f>anotacoes!K6679</f>
        <v xml:space="preserve"> 00:03:40,008</v>
      </c>
      <c r="I6679" t="str">
        <f>anotacoes!L6679</f>
        <v xml:space="preserve"> 00:03:43,460</v>
      </c>
      <c r="J6679" t="str">
        <f>IF(L6679="PAUSE",E6679,IF(anotacoes!G6683=conversao_anotacoes!C6679,conversao_anotacoes!C6679,conversao_anotacoes!D6679))</f>
        <v>TOMA</v>
      </c>
      <c r="K6679" t="str">
        <f t="shared" si="208"/>
        <v>CANTO</v>
      </c>
      <c r="L6679" t="str">
        <f>UPPER(anotacoes!H6679)</f>
        <v>DISPLACEMENT</v>
      </c>
      <c r="M6679" t="str">
        <f>IF(OR(L6679="ATTACK",L6679="FINTA"),"&lt;TECNICA&gt;",UPPER(anotacoes!I6679))</f>
        <v>2-3 STEP HESITANT LEFT</v>
      </c>
      <c r="N6679" t="str">
        <f>IF(OR(L6679="ATTACK",L6679="FINTA"),UPPER(anotacoes!I6679),"")</f>
        <v/>
      </c>
      <c r="O6679" s="6" t="str">
        <f>IF(anotacoes!N6679=0,"",anotacoes!N6679)</f>
        <v/>
      </c>
      <c r="P6679" t="str">
        <f>IF(anotacoes!M6679=0,"",UPPER(anotacoes!M6679))</f>
        <v/>
      </c>
      <c r="Q6679" t="str">
        <f t="shared" si="209"/>
        <v>INSERT INTO CONVERSAO_LUTA_ACAO (cd_conversao, id_luta, sequencia, momento_inicio, momento_fim, quem_faz, quem_sofre, acao_tipo, acao, tecnica, direcao, pontuacao) VALUES (1, 99, 35, TRIM(' 00:03:40,008'), TRIM(' 00:03:43,460'), 'TOMA', 'CANTO', 'DISPLACEMENT', '2-3 STEP HESITANT LEFT', NULL, NULL, NULL)</v>
      </c>
      <c r="R6679" t="s">
        <v>10327</v>
      </c>
    </row>
    <row r="6680" spans="1:18" hidden="1" x14ac:dyDescent="0.25">
      <c r="A6680" s="7">
        <f>anotacoes!D6680</f>
        <v>40713</v>
      </c>
      <c r="B6680" t="str">
        <f>anotacoes!C6680</f>
        <v>GRAND SLAM RIO DE JANEIRO 2011</v>
      </c>
      <c r="C6680" t="str">
        <f>anotacoes!E6680</f>
        <v>TOMA</v>
      </c>
      <c r="D6680" t="str">
        <f>anotacoes!F6680</f>
        <v>CANTO</v>
      </c>
      <c r="E6680" t="s">
        <v>10325</v>
      </c>
      <c r="F6680">
        <f>anotacoes!A6680</f>
        <v>99</v>
      </c>
      <c r="G6680">
        <f>anotacoes!B6680</f>
        <v>36</v>
      </c>
      <c r="H6680" t="str">
        <f>anotacoes!K6680</f>
        <v xml:space="preserve"> 00:03:43,643</v>
      </c>
      <c r="I6680" t="str">
        <f>anotacoes!L6680</f>
        <v xml:space="preserve"> 00:03:45,321</v>
      </c>
      <c r="J6680" t="str">
        <f>IF(L6680="PAUSE",E6680,IF(anotacoes!G6684=conversao_anotacoes!C6680,conversao_anotacoes!C6680,conversao_anotacoes!D6680))</f>
        <v>TOMA</v>
      </c>
      <c r="K6680" t="str">
        <f t="shared" si="208"/>
        <v>CANTO</v>
      </c>
      <c r="L6680" t="str">
        <f>UPPER(anotacoes!H6680)</f>
        <v>DISPLACEMENT</v>
      </c>
      <c r="M6680" t="str">
        <f>IF(OR(L6680="ATTACK",L6680="FINTA"),"&lt;TECNICA&gt;",UPPER(anotacoes!I6680))</f>
        <v>TRY TO GRIP WITH CONTACT</v>
      </c>
      <c r="N6680" t="str">
        <f>IF(OR(L6680="ATTACK",L6680="FINTA"),UPPER(anotacoes!I6680),"")</f>
        <v/>
      </c>
      <c r="O6680" s="6" t="str">
        <f>IF(anotacoes!N6680=0,"",anotacoes!N6680)</f>
        <v/>
      </c>
      <c r="P6680" t="str">
        <f>IF(anotacoes!M6680=0,"",UPPER(anotacoes!M6680))</f>
        <v/>
      </c>
      <c r="Q6680" t="str">
        <f t="shared" si="209"/>
        <v>INSERT INTO CONVERSAO_LUTA_ACAO (cd_conversao, id_luta, sequencia, momento_inicio, momento_fim, quem_faz, quem_sofre, acao_tipo, acao, tecnica, direcao, pontuacao) VALUES (1, 99, 36, TRIM(' 00:03:43,643'), TRIM(' 00:03:45,321'), 'TOMA', 'CANTO', 'DISPLACEMENT', 'TRY TO GRIP WITH CONTACT', NULL, NULL, NULL)</v>
      </c>
      <c r="R6680" t="s">
        <v>10327</v>
      </c>
    </row>
    <row r="6681" spans="1:18" hidden="1" x14ac:dyDescent="0.25">
      <c r="A6681" s="7">
        <f>anotacoes!D6681</f>
        <v>40713</v>
      </c>
      <c r="B6681" t="str">
        <f>anotacoes!C6681</f>
        <v>GRAND SLAM RIO DE JANEIRO 2011</v>
      </c>
      <c r="C6681" t="str">
        <f>anotacoes!E6681</f>
        <v>TOMA</v>
      </c>
      <c r="D6681" t="str">
        <f>anotacoes!F6681</f>
        <v>CANTO</v>
      </c>
      <c r="E6681" t="s">
        <v>10325</v>
      </c>
      <c r="F6681">
        <f>anotacoes!A6681</f>
        <v>99</v>
      </c>
      <c r="G6681">
        <f>anotacoes!B6681</f>
        <v>37</v>
      </c>
      <c r="H6681" t="str">
        <f>anotacoes!K6681</f>
        <v xml:space="preserve"> 00:03:45,321</v>
      </c>
      <c r="I6681" t="str">
        <f>anotacoes!L6681</f>
        <v xml:space="preserve"> 00:03:48,057</v>
      </c>
      <c r="J6681" t="str">
        <f>IF(L6681="PAUSE",E6681,IF(anotacoes!G6685=conversao_anotacoes!C6681,conversao_anotacoes!C6681,conversao_anotacoes!D6681))</f>
        <v>TOMA</v>
      </c>
      <c r="K6681" t="str">
        <f t="shared" si="208"/>
        <v>CANTO</v>
      </c>
      <c r="L6681" t="str">
        <f>UPPER(anotacoes!H6681)</f>
        <v>GRIP TIME</v>
      </c>
      <c r="M6681" t="str">
        <f>IF(OR(L6681="ATTACK",L6681="FINTA"),"&lt;TECNICA&gt;",UPPER(anotacoes!I6681))</f>
        <v>RIGHT COLLAR</v>
      </c>
      <c r="N6681" t="str">
        <f>IF(OR(L6681="ATTACK",L6681="FINTA"),UPPER(anotacoes!I6681),"")</f>
        <v/>
      </c>
      <c r="O6681" s="6" t="str">
        <f>IF(anotacoes!N6681=0,"",anotacoes!N6681)</f>
        <v/>
      </c>
      <c r="P6681" t="str">
        <f>IF(anotacoes!M6681=0,"",UPPER(anotacoes!M6681))</f>
        <v/>
      </c>
      <c r="Q6681" t="str">
        <f t="shared" si="209"/>
        <v>INSERT INTO CONVERSAO_LUTA_ACAO (cd_conversao, id_luta, sequencia, momento_inicio, momento_fim, quem_faz, quem_sofre, acao_tipo, acao, tecnica, direcao, pontuacao) VALUES (1, 99, 37, TRIM(' 00:03:45,321'), TRIM(' 00:03:48,057'), 'TOMA', 'CANTO', 'GRIP TIME', 'RIGHT COLLAR', NULL, NULL, NULL)</v>
      </c>
      <c r="R6681" t="s">
        <v>10327</v>
      </c>
    </row>
    <row r="6682" spans="1:18" hidden="1" x14ac:dyDescent="0.25">
      <c r="A6682" s="7">
        <f>anotacoes!D6682</f>
        <v>40713</v>
      </c>
      <c r="B6682" t="str">
        <f>anotacoes!C6682</f>
        <v>GRAND SLAM RIO DE JANEIRO 2011</v>
      </c>
      <c r="C6682" t="str">
        <f>anotacoes!E6682</f>
        <v>TOMA</v>
      </c>
      <c r="D6682" t="str">
        <f>anotacoes!F6682</f>
        <v>CANTO</v>
      </c>
      <c r="E6682" t="s">
        <v>10325</v>
      </c>
      <c r="F6682">
        <f>anotacoes!A6682</f>
        <v>99</v>
      </c>
      <c r="G6682">
        <f>anotacoes!B6682</f>
        <v>38</v>
      </c>
      <c r="H6682" t="str">
        <f>anotacoes!K6682</f>
        <v xml:space="preserve"> 00:03:48,057</v>
      </c>
      <c r="I6682" t="str">
        <f>anotacoes!L6682</f>
        <v xml:space="preserve"> 00:03:53,732</v>
      </c>
      <c r="J6682" t="str">
        <f>IF(L6682="PAUSE",E6682,IF(anotacoes!G6686=conversao_anotacoes!C6682,conversao_anotacoes!C6682,conversao_anotacoes!D6682))</f>
        <v>TOMA</v>
      </c>
      <c r="K6682" t="str">
        <f t="shared" si="208"/>
        <v>CANTO</v>
      </c>
      <c r="L6682" t="str">
        <f>UPPER(anotacoes!H6682)</f>
        <v>GRIP TIME</v>
      </c>
      <c r="M6682" t="str">
        <f>IF(OR(L6682="ATTACK",L6682="FINTA"),"&lt;TECNICA&gt;",UPPER(anotacoes!I6682))</f>
        <v>RIGHT COLLAR LEFT SLEEVE</v>
      </c>
      <c r="N6682" t="str">
        <f>IF(OR(L6682="ATTACK",L6682="FINTA"),UPPER(anotacoes!I6682),"")</f>
        <v/>
      </c>
      <c r="O6682" s="6" t="str">
        <f>IF(anotacoes!N6682=0,"",anotacoes!N6682)</f>
        <v/>
      </c>
      <c r="P6682" t="str">
        <f>IF(anotacoes!M6682=0,"",UPPER(anotacoes!M6682))</f>
        <v/>
      </c>
      <c r="Q6682" t="str">
        <f t="shared" si="209"/>
        <v>INSERT INTO CONVERSAO_LUTA_ACAO (cd_conversao, id_luta, sequencia, momento_inicio, momento_fim, quem_faz, quem_sofre, acao_tipo, acao, tecnica, direcao, pontuacao) VALUES (1, 99, 38, TRIM(' 00:03:48,057'), TRIM(' 00:03:53,732'), 'TOMA', 'CANTO', 'GRIP TIME', 'RIGHT COLLAR LEFT SLEEVE', NULL, NULL, NULL)</v>
      </c>
      <c r="R6682" t="s">
        <v>10327</v>
      </c>
    </row>
    <row r="6683" spans="1:18" hidden="1" x14ac:dyDescent="0.25">
      <c r="A6683" s="7">
        <f>anotacoes!D6683</f>
        <v>40713</v>
      </c>
      <c r="B6683" t="str">
        <f>anotacoes!C6683</f>
        <v>GRAND SLAM RIO DE JANEIRO 2011</v>
      </c>
      <c r="C6683" t="str">
        <f>anotacoes!E6683</f>
        <v>TOMA</v>
      </c>
      <c r="D6683" t="str">
        <f>anotacoes!F6683</f>
        <v>CANTO</v>
      </c>
      <c r="E6683" t="s">
        <v>10325</v>
      </c>
      <c r="F6683">
        <f>anotacoes!A6683</f>
        <v>99</v>
      </c>
      <c r="G6683">
        <f>anotacoes!B6683</f>
        <v>39</v>
      </c>
      <c r="H6683" t="str">
        <f>anotacoes!K6683</f>
        <v xml:space="preserve"> 00:03:53,732</v>
      </c>
      <c r="I6683" t="str">
        <f>anotacoes!L6683</f>
        <v xml:space="preserve"> 00:03:53,732</v>
      </c>
      <c r="J6683" t="str">
        <f>IF(L6683="PAUSE",E6683,IF(anotacoes!G6687=conversao_anotacoes!C6683,conversao_anotacoes!C6683,conversao_anotacoes!D6683))</f>
        <v>TOMA</v>
      </c>
      <c r="K6683" t="str">
        <f t="shared" si="208"/>
        <v>CANTO</v>
      </c>
      <c r="L6683" t="str">
        <f>UPPER(anotacoes!H6683)</f>
        <v>ATTACK</v>
      </c>
      <c r="M6683" t="str">
        <f>IF(OR(L6683="ATTACK",L6683="FINTA"),"&lt;TECNICA&gt;",UPPER(anotacoes!I6683))</f>
        <v>&lt;TECNICA&gt;</v>
      </c>
      <c r="N6683" t="str">
        <f>IF(OR(L6683="ATTACK",L6683="FINTA"),UPPER(anotacoes!I6683),"")</f>
        <v>KOUCHI GARI</v>
      </c>
      <c r="O6683" s="6">
        <f>IF(anotacoes!N6683=0,"",anotacoes!N6683)</f>
        <v>2</v>
      </c>
      <c r="P6683" t="str">
        <f>IF(anotacoes!M6683=0,"",UPPER(anotacoes!M6683))</f>
        <v/>
      </c>
      <c r="Q6683" t="str">
        <f t="shared" si="209"/>
        <v>INSERT INTO CONVERSAO_LUTA_ACAO (cd_conversao, id_luta, sequencia, momento_inicio, momento_fim, quem_faz, quem_sofre, acao_tipo, acao, tecnica, direcao, pontuacao) VALUES (1, 99, 39, TRIM(' 00:03:53,732'), TRIM(' 00:03:53,732'), 'TOMA', 'CANTO', 'ATTACK', '&lt;TECNICA&gt;', 'KOUCHI GARI', 2, NULL)</v>
      </c>
      <c r="R6683" t="s">
        <v>10327</v>
      </c>
    </row>
    <row r="6684" spans="1:18" hidden="1" x14ac:dyDescent="0.25">
      <c r="A6684" s="7">
        <f>anotacoes!D6684</f>
        <v>40713</v>
      </c>
      <c r="B6684" t="str">
        <f>anotacoes!C6684</f>
        <v>GRAND SLAM RIO DE JANEIRO 2011</v>
      </c>
      <c r="C6684" t="str">
        <f>anotacoes!E6684</f>
        <v>TOMA</v>
      </c>
      <c r="D6684" t="str">
        <f>anotacoes!F6684</f>
        <v>CANTO</v>
      </c>
      <c r="E6684" t="s">
        <v>10325</v>
      </c>
      <c r="F6684">
        <f>anotacoes!A6684</f>
        <v>99</v>
      </c>
      <c r="G6684">
        <f>anotacoes!B6684</f>
        <v>40</v>
      </c>
      <c r="H6684" t="str">
        <f>anotacoes!K6684</f>
        <v xml:space="preserve"> 00:03:53,732</v>
      </c>
      <c r="I6684" t="str">
        <f>anotacoes!L6684</f>
        <v xml:space="preserve"> 00:03:59,705</v>
      </c>
      <c r="J6684" t="str">
        <f>IF(L6684="PAUSE",E6684,IF(anotacoes!G6688=conversao_anotacoes!C6684,conversao_anotacoes!C6684,conversao_anotacoes!D6684))</f>
        <v>TOMA</v>
      </c>
      <c r="K6684" t="str">
        <f t="shared" si="208"/>
        <v>CANTO</v>
      </c>
      <c r="L6684" t="str">
        <f>UPPER(anotacoes!H6684)</f>
        <v>GRIP TIME</v>
      </c>
      <c r="M6684" t="str">
        <f>IF(OR(L6684="ATTACK",L6684="FINTA"),"&lt;TECNICA&gt;",UPPER(anotacoes!I6684))</f>
        <v>RIGHT COLLAR LEFT SLEEVE</v>
      </c>
      <c r="N6684" t="str">
        <f>IF(OR(L6684="ATTACK",L6684="FINTA"),UPPER(anotacoes!I6684),"")</f>
        <v/>
      </c>
      <c r="O6684" s="6" t="str">
        <f>IF(anotacoes!N6684=0,"",anotacoes!N6684)</f>
        <v/>
      </c>
      <c r="P6684" t="str">
        <f>IF(anotacoes!M6684=0,"",UPPER(anotacoes!M6684))</f>
        <v/>
      </c>
      <c r="Q6684" t="str">
        <f t="shared" si="209"/>
        <v>INSERT INTO CONVERSAO_LUTA_ACAO (cd_conversao, id_luta, sequencia, momento_inicio, momento_fim, quem_faz, quem_sofre, acao_tipo, acao, tecnica, direcao, pontuacao) VALUES (1, 99, 40, TRIM(' 00:03:53,732'), TRIM(' 00:03:59,705'), 'TOMA', 'CANTO', 'GRIP TIME', 'RIGHT COLLAR LEFT SLEEVE', NULL, NULL, NULL)</v>
      </c>
      <c r="R6684" t="s">
        <v>10327</v>
      </c>
    </row>
    <row r="6685" spans="1:18" hidden="1" x14ac:dyDescent="0.25">
      <c r="A6685" s="7">
        <f>anotacoes!D6685</f>
        <v>40713</v>
      </c>
      <c r="B6685" t="str">
        <f>anotacoes!C6685</f>
        <v>GRAND SLAM RIO DE JANEIRO 2011</v>
      </c>
      <c r="C6685" t="str">
        <f>anotacoes!E6685</f>
        <v>TOMA</v>
      </c>
      <c r="D6685" t="str">
        <f>anotacoes!F6685</f>
        <v>CANTO</v>
      </c>
      <c r="E6685" t="s">
        <v>10325</v>
      </c>
      <c r="F6685">
        <f>anotacoes!A6685</f>
        <v>99</v>
      </c>
      <c r="G6685">
        <f>anotacoes!B6685</f>
        <v>41</v>
      </c>
      <c r="H6685" t="str">
        <f>anotacoes!K6685</f>
        <v xml:space="preserve"> 00:03:59,705</v>
      </c>
      <c r="I6685" t="str">
        <f>anotacoes!L6685</f>
        <v xml:space="preserve"> 00:04:00,482</v>
      </c>
      <c r="J6685" t="str">
        <f>IF(L6685="PAUSE",E6685,IF(anotacoes!G6689=conversao_anotacoes!C6685,conversao_anotacoes!C6685,conversao_anotacoes!D6685))</f>
        <v>TOMA</v>
      </c>
      <c r="K6685" t="str">
        <f t="shared" si="208"/>
        <v>CANTO</v>
      </c>
      <c r="L6685" t="str">
        <f>UPPER(anotacoes!H6685)</f>
        <v>ATTACK</v>
      </c>
      <c r="M6685" t="str">
        <f>IF(OR(L6685="ATTACK",L6685="FINTA"),"&lt;TECNICA&gt;",UPPER(anotacoes!I6685))</f>
        <v>&lt;TECNICA&gt;</v>
      </c>
      <c r="N6685" t="str">
        <f>IF(OR(L6685="ATTACK",L6685="FINTA"),UPPER(anotacoes!I6685),"")</f>
        <v>KOSOTO GARI</v>
      </c>
      <c r="O6685" s="6">
        <f>IF(anotacoes!N6685=0,"",anotacoes!N6685)</f>
        <v>7</v>
      </c>
      <c r="P6685" t="str">
        <f>IF(anotacoes!M6685=0,"",UPPER(anotacoes!M6685))</f>
        <v/>
      </c>
      <c r="Q6685" t="str">
        <f t="shared" si="209"/>
        <v>INSERT INTO CONVERSAO_LUTA_ACAO (cd_conversao, id_luta, sequencia, momento_inicio, momento_fim, quem_faz, quem_sofre, acao_tipo, acao, tecnica, direcao, pontuacao) VALUES (1, 99, 41, TRIM(' 00:03:59,705'), TRIM(' 00:04:00,482'), 'TOMA', 'CANTO', 'ATTACK', '&lt;TECNICA&gt;', 'KOSOTO GARI', 7, NULL)</v>
      </c>
      <c r="R6685" t="s">
        <v>10327</v>
      </c>
    </row>
    <row r="6686" spans="1:18" hidden="1" x14ac:dyDescent="0.25">
      <c r="A6686" s="7">
        <f>anotacoes!D6686</f>
        <v>40713</v>
      </c>
      <c r="B6686" t="str">
        <f>anotacoes!C6686</f>
        <v>GRAND SLAM RIO DE JANEIRO 2011</v>
      </c>
      <c r="C6686" t="str">
        <f>anotacoes!E6686</f>
        <v>TOMA</v>
      </c>
      <c r="D6686" t="str">
        <f>anotacoes!F6686</f>
        <v>CANTO</v>
      </c>
      <c r="E6686" t="s">
        <v>10325</v>
      </c>
      <c r="F6686">
        <f>anotacoes!A6686</f>
        <v>99</v>
      </c>
      <c r="G6686">
        <f>anotacoes!B6686</f>
        <v>42</v>
      </c>
      <c r="H6686" t="str">
        <f>anotacoes!K6686</f>
        <v xml:space="preserve"> 00:04:00,482</v>
      </c>
      <c r="I6686" t="str">
        <f>anotacoes!L6686</f>
        <v xml:space="preserve"> 00:04:09,899</v>
      </c>
      <c r="J6686" t="str">
        <f>IF(L6686="PAUSE",E6686,IF(anotacoes!G6690=conversao_anotacoes!C6686,conversao_anotacoes!C6686,conversao_anotacoes!D6686))</f>
        <v>TOMA</v>
      </c>
      <c r="K6686" t="str">
        <f t="shared" si="208"/>
        <v>CANTO</v>
      </c>
      <c r="L6686" t="str">
        <f>UPPER(anotacoes!H6686)</f>
        <v>GROUNDWORK COMBAT</v>
      </c>
      <c r="M6686" t="str">
        <f>IF(OR(L6686="ATTACK",L6686="FINTA"),"&lt;TECNICA&gt;",UPPER(anotacoes!I6686))</f>
        <v>TRYING TO ATTACK</v>
      </c>
      <c r="N6686" t="str">
        <f>IF(OR(L6686="ATTACK",L6686="FINTA"),UPPER(anotacoes!I6686),"")</f>
        <v/>
      </c>
      <c r="O6686" s="6" t="str">
        <f>IF(anotacoes!N6686=0,"",anotacoes!N6686)</f>
        <v/>
      </c>
      <c r="P6686" t="str">
        <f>IF(anotacoes!M6686=0,"",UPPER(anotacoes!M6686))</f>
        <v/>
      </c>
      <c r="Q6686" t="str">
        <f t="shared" si="209"/>
        <v>INSERT INTO CONVERSAO_LUTA_ACAO (cd_conversao, id_luta, sequencia, momento_inicio, momento_fim, quem_faz, quem_sofre, acao_tipo, acao, tecnica, direcao, pontuacao) VALUES (1, 99, 42, TRIM(' 00:04:00,482'), TRIM(' 00:04:09,899'), 'TOMA', 'CANTO', 'GROUNDWORK COMBAT', 'TRYING TO ATTACK', NULL, NULL, NULL)</v>
      </c>
      <c r="R6686" t="s">
        <v>10327</v>
      </c>
    </row>
    <row r="6687" spans="1:18" hidden="1" x14ac:dyDescent="0.25">
      <c r="A6687" s="7">
        <f>anotacoes!D6687</f>
        <v>40713</v>
      </c>
      <c r="B6687" t="str">
        <f>anotacoes!C6687</f>
        <v>GRAND SLAM RIO DE JANEIRO 2011</v>
      </c>
      <c r="C6687" t="str">
        <f>anotacoes!E6687</f>
        <v>TOMA</v>
      </c>
      <c r="D6687" t="str">
        <f>anotacoes!F6687</f>
        <v>CANTO</v>
      </c>
      <c r="E6687" t="s">
        <v>10325</v>
      </c>
      <c r="F6687">
        <f>anotacoes!A6687</f>
        <v>99</v>
      </c>
      <c r="G6687">
        <f>anotacoes!B6687</f>
        <v>43</v>
      </c>
      <c r="H6687" t="str">
        <f>anotacoes!K6687</f>
        <v xml:space="preserve"> 00:04:10,101</v>
      </c>
      <c r="I6687" t="str">
        <f>anotacoes!L6687</f>
        <v xml:space="preserve"> 00:04:15,532</v>
      </c>
      <c r="J6687" t="str">
        <f>IF(L6687="PAUSE",E6687,IF(anotacoes!G6691=conversao_anotacoes!C6687,conversao_anotacoes!C6687,conversao_anotacoes!D6687))</f>
        <v>&lt;ARBITRO_DESCONHECIDO&gt;</v>
      </c>
      <c r="K6687" t="str">
        <f t="shared" si="208"/>
        <v/>
      </c>
      <c r="L6687" t="str">
        <f>UPPER(anotacoes!H6687)</f>
        <v>PAUSE</v>
      </c>
      <c r="M6687" t="str">
        <f>IF(OR(L6687="ATTACK",L6687="FINTA"),"&lt;TECNICA&gt;",UPPER(anotacoes!I6687))</f>
        <v>MODIFICATON OF SCORE</v>
      </c>
      <c r="N6687" t="str">
        <f>IF(OR(L6687="ATTACK",L6687="FINTA"),UPPER(anotacoes!I6687),"")</f>
        <v/>
      </c>
      <c r="O6687" s="6" t="str">
        <f>IF(anotacoes!N6687=0,"",anotacoes!N6687)</f>
        <v/>
      </c>
      <c r="P6687" t="str">
        <f>IF(anotacoes!M6687=0,"",UPPER(anotacoes!M6687))</f>
        <v/>
      </c>
      <c r="Q6687" t="str">
        <f t="shared" si="209"/>
        <v>INSERT INTO CONVERSAO_LUTA_ACAO (cd_conversao, id_luta, sequencia, momento_inicio, momento_fim, quem_faz, quem_sofre, acao_tipo, acao, tecnica, direcao, pontuacao) VALUES (1, 99, 43, TRIM(' 00:04:10,101'), TRIM(' 00:04:15,532'), '&lt;ARBITRO_DESCONHECIDO&gt;', '', 'PAUSE', 'MODIFICATON OF SCORE', NULL, NULL, NULL)</v>
      </c>
      <c r="R6687" t="s">
        <v>10327</v>
      </c>
    </row>
    <row r="6688" spans="1:18" hidden="1" x14ac:dyDescent="0.25">
      <c r="A6688" s="7">
        <f>anotacoes!D6688</f>
        <v>40713</v>
      </c>
      <c r="B6688" t="str">
        <f>anotacoes!C6688</f>
        <v>GRAND SLAM RIO DE JANEIRO 2011</v>
      </c>
      <c r="C6688" t="str">
        <f>anotacoes!E6688</f>
        <v>TOMA</v>
      </c>
      <c r="D6688" t="str">
        <f>anotacoes!F6688</f>
        <v>CANTO</v>
      </c>
      <c r="E6688" t="s">
        <v>10325</v>
      </c>
      <c r="F6688">
        <f>anotacoes!A6688</f>
        <v>99</v>
      </c>
      <c r="G6688">
        <f>anotacoes!B6688</f>
        <v>44</v>
      </c>
      <c r="H6688" t="str">
        <f>anotacoes!K6688</f>
        <v xml:space="preserve"> 00:04:15,532</v>
      </c>
      <c r="I6688" t="str">
        <f>anotacoes!L6688</f>
        <v xml:space="preserve"> 00:04:15,532</v>
      </c>
      <c r="J6688" t="str">
        <f>IF(L6688="PAUSE",E6688,IF(anotacoes!G6692=conversao_anotacoes!C6688,conversao_anotacoes!C6688,conversao_anotacoes!D6688))</f>
        <v>TOMA</v>
      </c>
      <c r="K6688" t="str">
        <f t="shared" si="208"/>
        <v>CANTO</v>
      </c>
      <c r="L6688" t="str">
        <f>UPPER(anotacoes!H6688)</f>
        <v>ATTACK</v>
      </c>
      <c r="M6688" t="str">
        <f>IF(OR(L6688="ATTACK",L6688="FINTA"),"&lt;TECNICA&gt;",UPPER(anotacoes!I6688))</f>
        <v>&lt;TECNICA&gt;</v>
      </c>
      <c r="N6688" t="str">
        <f>IF(OR(L6688="ATTACK",L6688="FINTA"),UPPER(anotacoes!I6688),"")</f>
        <v>KOSOTO GARI</v>
      </c>
      <c r="O6688" s="6">
        <f>IF(anotacoes!N6688=0,"",anotacoes!N6688)</f>
        <v>7</v>
      </c>
      <c r="P6688" t="str">
        <f>IF(anotacoes!M6688=0,"",UPPER(anotacoes!M6688))</f>
        <v>YUKO</v>
      </c>
      <c r="Q6688" t="str">
        <f t="shared" si="209"/>
        <v>INSERT INTO CONVERSAO_LUTA_ACAO (cd_conversao, id_luta, sequencia, momento_inicio, momento_fim, quem_faz, quem_sofre, acao_tipo, acao, tecnica, direcao, pontuacao) VALUES (1, 99, 44, TRIM(' 00:04:15,532'), TRIM(' 00:04:15,532'), 'TOMA', 'CANTO', 'ATTACK', '&lt;TECNICA&gt;', 'KOSOTO GARI', 7, 'YUKO')</v>
      </c>
      <c r="R6688" t="s">
        <v>10327</v>
      </c>
    </row>
    <row r="6689" spans="1:18" hidden="1" x14ac:dyDescent="0.25">
      <c r="A6689" s="7">
        <f>anotacoes!D6689</f>
        <v>40713</v>
      </c>
      <c r="B6689" t="str">
        <f>anotacoes!C6689</f>
        <v>GRAND SLAM RIO DE JANEIRO 2011</v>
      </c>
      <c r="C6689" t="str">
        <f>anotacoes!E6689</f>
        <v>TOMA</v>
      </c>
      <c r="D6689" t="str">
        <f>anotacoes!F6689</f>
        <v>CANTO</v>
      </c>
      <c r="E6689" t="s">
        <v>10325</v>
      </c>
      <c r="F6689">
        <f>anotacoes!A6689</f>
        <v>99</v>
      </c>
      <c r="G6689">
        <f>anotacoes!B6689</f>
        <v>45</v>
      </c>
      <c r="H6689" t="str">
        <f>anotacoes!K6689</f>
        <v xml:space="preserve"> 00:04:15,532</v>
      </c>
      <c r="I6689" t="str">
        <f>anotacoes!L6689</f>
        <v xml:space="preserve"> 00:05:09,792</v>
      </c>
      <c r="J6689" t="str">
        <f>IF(L6689="PAUSE",E6689,IF(anotacoes!G6693=conversao_anotacoes!C6689,conversao_anotacoes!C6689,conversao_anotacoes!D6689))</f>
        <v>&lt;ARBITRO_DESCONHECIDO&gt;</v>
      </c>
      <c r="K6689" t="str">
        <f t="shared" si="208"/>
        <v/>
      </c>
      <c r="L6689" t="str">
        <f>UPPER(anotacoes!H6689)</f>
        <v>PAUSE</v>
      </c>
      <c r="M6689" t="str">
        <f>IF(OR(L6689="ATTACK",L6689="FINTA"),"&lt;TECNICA&gt;",UPPER(anotacoes!I6689))</f>
        <v>&lt;NAO_CLASSIFICADO&gt;</v>
      </c>
      <c r="N6689" t="str">
        <f>IF(OR(L6689="ATTACK",L6689="FINTA"),UPPER(anotacoes!I6689),"")</f>
        <v/>
      </c>
      <c r="O6689" s="6" t="str">
        <f>IF(anotacoes!N6689=0,"",anotacoes!N6689)</f>
        <v/>
      </c>
      <c r="P6689" t="str">
        <f>IF(anotacoes!M6689=0,"",UPPER(anotacoes!M6689))</f>
        <v/>
      </c>
      <c r="Q6689" t="str">
        <f t="shared" si="209"/>
        <v>INSERT INTO CONVERSAO_LUTA_ACAO (cd_conversao, id_luta, sequencia, momento_inicio, momento_fim, quem_faz, quem_sofre, acao_tipo, acao, tecnica, direcao, pontuacao) VALUES (1, 99, 45, TRIM(' 00:04:15,532'), TRIM(' 00:05:09,792'), '&lt;ARBITRO_DESCONHECIDO&gt;', '', 'PAUSE', '&lt;NAO_CLASSIFICADO&gt;', NULL, NULL, NULL)</v>
      </c>
      <c r="R6689" t="s">
        <v>10327</v>
      </c>
    </row>
    <row r="6690" spans="1:18" hidden="1" x14ac:dyDescent="0.25">
      <c r="A6690" s="7">
        <f>anotacoes!D6690</f>
        <v>40713</v>
      </c>
      <c r="B6690" t="str">
        <f>anotacoes!C6690</f>
        <v>GRAND SLAM RIO DE JANEIRO 2011</v>
      </c>
      <c r="C6690" t="str">
        <f>anotacoes!E6690</f>
        <v>TOMA</v>
      </c>
      <c r="D6690" t="str">
        <f>anotacoes!F6690</f>
        <v>CANTO</v>
      </c>
      <c r="E6690" t="s">
        <v>10325</v>
      </c>
      <c r="F6690">
        <f>anotacoes!A6690</f>
        <v>99</v>
      </c>
      <c r="G6690">
        <f>anotacoes!B6690</f>
        <v>46</v>
      </c>
      <c r="H6690" t="str">
        <f>anotacoes!K6690</f>
        <v xml:space="preserve"> 00:05:09,961</v>
      </c>
      <c r="I6690" t="str">
        <f>anotacoes!L6690</f>
        <v xml:space="preserve"> 00:05:13,067</v>
      </c>
      <c r="J6690" t="str">
        <f>IF(L6690="PAUSE",E6690,IF(anotacoes!G6694=conversao_anotacoes!C6690,conversao_anotacoes!C6690,conversao_anotacoes!D6690))</f>
        <v>TOMA</v>
      </c>
      <c r="K6690" t="str">
        <f t="shared" si="208"/>
        <v>CANTO</v>
      </c>
      <c r="L6690" t="str">
        <f>UPPER(anotacoes!H6690)</f>
        <v>DISPLACEMENT</v>
      </c>
      <c r="M6690" t="str">
        <f>IF(OR(L6690="ATTACK",L6690="FINTA"),"&lt;TECNICA&gt;",UPPER(anotacoes!I6690))</f>
        <v>CIRCULAR LEFT</v>
      </c>
      <c r="N6690" t="str">
        <f>IF(OR(L6690="ATTACK",L6690="FINTA"),UPPER(anotacoes!I6690),"")</f>
        <v/>
      </c>
      <c r="O6690" s="6" t="str">
        <f>IF(anotacoes!N6690=0,"",anotacoes!N6690)</f>
        <v/>
      </c>
      <c r="P6690" t="str">
        <f>IF(anotacoes!M6690=0,"",UPPER(anotacoes!M6690))</f>
        <v/>
      </c>
      <c r="Q6690" t="str">
        <f t="shared" si="209"/>
        <v>INSERT INTO CONVERSAO_LUTA_ACAO (cd_conversao, id_luta, sequencia, momento_inicio, momento_fim, quem_faz, quem_sofre, acao_tipo, acao, tecnica, direcao, pontuacao) VALUES (1, 99, 46, TRIM(' 00:05:09,961'), TRIM(' 00:05:13,067'), 'TOMA', 'CANTO', 'DISPLACEMENT', 'CIRCULAR LEFT', NULL, NULL, NULL)</v>
      </c>
      <c r="R6690" t="s">
        <v>10327</v>
      </c>
    </row>
    <row r="6691" spans="1:18" hidden="1" x14ac:dyDescent="0.25">
      <c r="A6691" s="7">
        <f>anotacoes!D6691</f>
        <v>40713</v>
      </c>
      <c r="B6691" t="str">
        <f>anotacoes!C6691</f>
        <v>GRAND SLAM RIO DE JANEIRO 2011</v>
      </c>
      <c r="C6691" t="str">
        <f>anotacoes!E6691</f>
        <v>TOMA</v>
      </c>
      <c r="D6691" t="str">
        <f>anotacoes!F6691</f>
        <v>CANTO</v>
      </c>
      <c r="E6691" t="s">
        <v>10325</v>
      </c>
      <c r="F6691">
        <f>anotacoes!A6691</f>
        <v>99</v>
      </c>
      <c r="G6691">
        <f>anotacoes!B6691</f>
        <v>47</v>
      </c>
      <c r="H6691" t="str">
        <f>anotacoes!K6691</f>
        <v xml:space="preserve"> 00:05:13,217</v>
      </c>
      <c r="I6691" t="str">
        <f>anotacoes!L6691</f>
        <v xml:space="preserve"> 00:05:16,439</v>
      </c>
      <c r="J6691" t="str">
        <f>IF(L6691="PAUSE",E6691,IF(anotacoes!G6695=conversao_anotacoes!C6691,conversao_anotacoes!C6691,conversao_anotacoes!D6691))</f>
        <v>TOMA</v>
      </c>
      <c r="K6691" t="str">
        <f t="shared" si="208"/>
        <v>CANTO</v>
      </c>
      <c r="L6691" t="str">
        <f>UPPER(anotacoes!H6691)</f>
        <v>DISPLACEMENT</v>
      </c>
      <c r="M6691" t="str">
        <f>IF(OR(L6691="ATTACK",L6691="FINTA"),"&lt;TECNICA&gt;",UPPER(anotacoes!I6691))</f>
        <v>2-3 STEP HESITANT LEFT</v>
      </c>
      <c r="N6691" t="str">
        <f>IF(OR(L6691="ATTACK",L6691="FINTA"),UPPER(anotacoes!I6691),"")</f>
        <v/>
      </c>
      <c r="O6691" s="6" t="str">
        <f>IF(anotacoes!N6691=0,"",anotacoes!N6691)</f>
        <v/>
      </c>
      <c r="P6691" t="str">
        <f>IF(anotacoes!M6691=0,"",UPPER(anotacoes!M6691))</f>
        <v/>
      </c>
      <c r="Q6691" t="str">
        <f t="shared" si="209"/>
        <v>INSERT INTO CONVERSAO_LUTA_ACAO (cd_conversao, id_luta, sequencia, momento_inicio, momento_fim, quem_faz, quem_sofre, acao_tipo, acao, tecnica, direcao, pontuacao) VALUES (1, 99, 47, TRIM(' 00:05:13,217'), TRIM(' 00:05:16,439'), 'TOMA', 'CANTO', 'DISPLACEMENT', '2-3 STEP HESITANT LEFT', NULL, NULL, NULL)</v>
      </c>
      <c r="R6691" t="s">
        <v>10327</v>
      </c>
    </row>
    <row r="6692" spans="1:18" hidden="1" x14ac:dyDescent="0.25">
      <c r="A6692" s="7">
        <f>anotacoes!D6692</f>
        <v>40713</v>
      </c>
      <c r="B6692" t="str">
        <f>anotacoes!C6692</f>
        <v>GRAND SLAM RIO DE JANEIRO 2011</v>
      </c>
      <c r="C6692" t="str">
        <f>anotacoes!E6692</f>
        <v>TOMA</v>
      </c>
      <c r="D6692" t="str">
        <f>anotacoes!F6692</f>
        <v>CANTO</v>
      </c>
      <c r="E6692" t="s">
        <v>10325</v>
      </c>
      <c r="F6692">
        <f>anotacoes!A6692</f>
        <v>99</v>
      </c>
      <c r="G6692">
        <f>anotacoes!B6692</f>
        <v>48</v>
      </c>
      <c r="H6692" t="str">
        <f>anotacoes!K6692</f>
        <v xml:space="preserve"> 00:05:16,439</v>
      </c>
      <c r="I6692" t="str">
        <f>anotacoes!L6692</f>
        <v xml:space="preserve"> 00:05:18,373</v>
      </c>
      <c r="J6692" t="str">
        <f>IF(L6692="PAUSE",E6692,IF(anotacoes!G6696=conversao_anotacoes!C6692,conversao_anotacoes!C6692,conversao_anotacoes!D6692))</f>
        <v>TOMA</v>
      </c>
      <c r="K6692" t="str">
        <f t="shared" si="208"/>
        <v>CANTO</v>
      </c>
      <c r="L6692" t="str">
        <f>UPPER(anotacoes!H6692)</f>
        <v>DISPLACEMENT</v>
      </c>
      <c r="M6692" t="str">
        <f>IF(OR(L6692="ATTACK",L6692="FINTA"),"&lt;TECNICA&gt;",UPPER(anotacoes!I6692))</f>
        <v>TRY TO GRIP WITH CONTACT</v>
      </c>
      <c r="N6692" t="str">
        <f>IF(OR(L6692="ATTACK",L6692="FINTA"),UPPER(anotacoes!I6692),"")</f>
        <v/>
      </c>
      <c r="O6692" s="6" t="str">
        <f>IF(anotacoes!N6692=0,"",anotacoes!N6692)</f>
        <v/>
      </c>
      <c r="P6692" t="str">
        <f>IF(anotacoes!M6692=0,"",UPPER(anotacoes!M6692))</f>
        <v/>
      </c>
      <c r="Q6692" t="str">
        <f t="shared" si="209"/>
        <v>INSERT INTO CONVERSAO_LUTA_ACAO (cd_conversao, id_luta, sequencia, momento_inicio, momento_fim, quem_faz, quem_sofre, acao_tipo, acao, tecnica, direcao, pontuacao) VALUES (1, 99, 48, TRIM(' 00:05:16,439'), TRIM(' 00:05:18,373'), 'TOMA', 'CANTO', 'DISPLACEMENT', 'TRY TO GRIP WITH CONTACT', NULL, NULL, NULL)</v>
      </c>
      <c r="R6692" t="s">
        <v>10327</v>
      </c>
    </row>
    <row r="6693" spans="1:18" hidden="1" x14ac:dyDescent="0.25">
      <c r="A6693" s="7">
        <f>anotacoes!D6693</f>
        <v>40713</v>
      </c>
      <c r="B6693" t="str">
        <f>anotacoes!C6693</f>
        <v>GRAND SLAM RIO DE JANEIRO 2011</v>
      </c>
      <c r="C6693" t="str">
        <f>anotacoes!E6693</f>
        <v>TOMA</v>
      </c>
      <c r="D6693" t="str">
        <f>anotacoes!F6693</f>
        <v>CANTO</v>
      </c>
      <c r="E6693" t="s">
        <v>10325</v>
      </c>
      <c r="F6693">
        <f>anotacoes!A6693</f>
        <v>99</v>
      </c>
      <c r="G6693">
        <f>anotacoes!B6693</f>
        <v>49</v>
      </c>
      <c r="H6693" t="str">
        <f>anotacoes!K6693</f>
        <v xml:space="preserve"> 00:05:18,373</v>
      </c>
      <c r="I6693" t="str">
        <f>anotacoes!L6693</f>
        <v xml:space="preserve"> 00:05:31,310</v>
      </c>
      <c r="J6693" t="str">
        <f>IF(L6693="PAUSE",E6693,IF(anotacoes!G6697=conversao_anotacoes!C6693,conversao_anotacoes!C6693,conversao_anotacoes!D6693))</f>
        <v>TOMA</v>
      </c>
      <c r="K6693" t="str">
        <f t="shared" si="208"/>
        <v>CANTO</v>
      </c>
      <c r="L6693" t="str">
        <f>UPPER(anotacoes!H6693)</f>
        <v>GRIP TIME</v>
      </c>
      <c r="M6693" t="str">
        <f>IF(OR(L6693="ATTACK",L6693="FINTA"),"&lt;TECNICA&gt;",UPPER(anotacoes!I6693))</f>
        <v>RIGHT COLLAR LEFT SLEEVE</v>
      </c>
      <c r="N6693" t="str">
        <f>IF(OR(L6693="ATTACK",L6693="FINTA"),UPPER(anotacoes!I6693),"")</f>
        <v/>
      </c>
      <c r="O6693" s="6" t="str">
        <f>IF(anotacoes!N6693=0,"",anotacoes!N6693)</f>
        <v/>
      </c>
      <c r="P6693" t="str">
        <f>IF(anotacoes!M6693=0,"",UPPER(anotacoes!M6693))</f>
        <v/>
      </c>
      <c r="Q6693" t="str">
        <f t="shared" si="209"/>
        <v>INSERT INTO CONVERSAO_LUTA_ACAO (cd_conversao, id_luta, sequencia, momento_inicio, momento_fim, quem_faz, quem_sofre, acao_tipo, acao, tecnica, direcao, pontuacao) VALUES (1, 99, 49, TRIM(' 00:05:18,373'), TRIM(' 00:05:31,310'), 'TOMA', 'CANTO', 'GRIP TIME', 'RIGHT COLLAR LEFT SLEEVE', NULL, NULL, NULL)</v>
      </c>
      <c r="R6693" t="s">
        <v>10327</v>
      </c>
    </row>
    <row r="6694" spans="1:18" hidden="1" x14ac:dyDescent="0.25">
      <c r="A6694" s="7">
        <f>anotacoes!D6694</f>
        <v>40713</v>
      </c>
      <c r="B6694" t="str">
        <f>anotacoes!C6694</f>
        <v>GRAND SLAM RIO DE JANEIRO 2011</v>
      </c>
      <c r="C6694" t="str">
        <f>anotacoes!E6694</f>
        <v>TOMA</v>
      </c>
      <c r="D6694" t="str">
        <f>anotacoes!F6694</f>
        <v>CANTO</v>
      </c>
      <c r="E6694" t="s">
        <v>10325</v>
      </c>
      <c r="F6694">
        <f>anotacoes!A6694</f>
        <v>99</v>
      </c>
      <c r="G6694">
        <f>anotacoes!B6694</f>
        <v>50</v>
      </c>
      <c r="H6694" t="str">
        <f>anotacoes!K6694</f>
        <v xml:space="preserve"> 00:05:31,478</v>
      </c>
      <c r="I6694" t="str">
        <f>anotacoes!L6694</f>
        <v xml:space="preserve"> 00:05:34,427</v>
      </c>
      <c r="J6694" t="str">
        <f>IF(L6694="PAUSE",E6694,IF(anotacoes!G6698=conversao_anotacoes!C6694,conversao_anotacoes!C6694,conversao_anotacoes!D6694))</f>
        <v>TOMA</v>
      </c>
      <c r="K6694" t="str">
        <f t="shared" si="208"/>
        <v>CANTO</v>
      </c>
      <c r="L6694" t="str">
        <f>UPPER(anotacoes!H6694)</f>
        <v>TRANSITION</v>
      </c>
      <c r="M6694" t="str">
        <f>IF(OR(L6694="ATTACK",L6694="FINTA"),"&lt;TECNICA&gt;",UPPER(anotacoes!I6694))</f>
        <v>WITHOUT ATTACK</v>
      </c>
      <c r="N6694" t="str">
        <f>IF(OR(L6694="ATTACK",L6694="FINTA"),UPPER(anotacoes!I6694),"")</f>
        <v/>
      </c>
      <c r="O6694" s="6" t="str">
        <f>IF(anotacoes!N6694=0,"",anotacoes!N6694)</f>
        <v/>
      </c>
      <c r="P6694" t="str">
        <f>IF(anotacoes!M6694=0,"",UPPER(anotacoes!M6694))</f>
        <v/>
      </c>
      <c r="Q6694" t="str">
        <f t="shared" si="209"/>
        <v>INSERT INTO CONVERSAO_LUTA_ACAO (cd_conversao, id_luta, sequencia, momento_inicio, momento_fim, quem_faz, quem_sofre, acao_tipo, acao, tecnica, direcao, pontuacao) VALUES (1, 99, 50, TRIM(' 00:05:31,478'), TRIM(' 00:05:34,427'), 'TOMA', 'CANTO', 'TRANSITION', 'WITHOUT ATTACK', NULL, NULL, NULL)</v>
      </c>
      <c r="R6694" t="s">
        <v>10327</v>
      </c>
    </row>
    <row r="6695" spans="1:18" hidden="1" x14ac:dyDescent="0.25">
      <c r="A6695" s="7">
        <f>anotacoes!D6695</f>
        <v>40713</v>
      </c>
      <c r="B6695" t="str">
        <f>anotacoes!C6695</f>
        <v>GRAND SLAM RIO DE JANEIRO 2011</v>
      </c>
      <c r="C6695" t="str">
        <f>anotacoes!E6695</f>
        <v>TOMA</v>
      </c>
      <c r="D6695" t="str">
        <f>anotacoes!F6695</f>
        <v>CANTO</v>
      </c>
      <c r="E6695" t="s">
        <v>10325</v>
      </c>
      <c r="F6695">
        <f>anotacoes!A6695</f>
        <v>99</v>
      </c>
      <c r="G6695">
        <f>anotacoes!B6695</f>
        <v>51</v>
      </c>
      <c r="H6695" t="str">
        <f>anotacoes!K6695</f>
        <v xml:space="preserve"> 00:05:34,612</v>
      </c>
      <c r="I6695" t="str">
        <f>anotacoes!L6695</f>
        <v xml:space="preserve"> 00:05:37,653</v>
      </c>
      <c r="J6695" t="str">
        <f>IF(L6695="PAUSE",E6695,IF(anotacoes!G6699=conversao_anotacoes!C6695,conversao_anotacoes!C6695,conversao_anotacoes!D6695))</f>
        <v>TOMA</v>
      </c>
      <c r="K6695" t="str">
        <f t="shared" si="208"/>
        <v>CANTO</v>
      </c>
      <c r="L6695" t="str">
        <f>UPPER(anotacoes!H6695)</f>
        <v>GROUNDWORK COMBAT</v>
      </c>
      <c r="M6695" t="str">
        <f>IF(OR(L6695="ATTACK",L6695="FINTA"),"&lt;TECNICA&gt;",UPPER(anotacoes!I6695))</f>
        <v>DEFENSIVE POSITION</v>
      </c>
      <c r="N6695" t="str">
        <f>IF(OR(L6695="ATTACK",L6695="FINTA"),UPPER(anotacoes!I6695),"")</f>
        <v/>
      </c>
      <c r="O6695" s="6" t="str">
        <f>IF(anotacoes!N6695=0,"",anotacoes!N6695)</f>
        <v/>
      </c>
      <c r="P6695" t="str">
        <f>IF(anotacoes!M6695=0,"",UPPER(anotacoes!M6695))</f>
        <v/>
      </c>
      <c r="Q6695" t="str">
        <f t="shared" si="209"/>
        <v>INSERT INTO CONVERSAO_LUTA_ACAO (cd_conversao, id_luta, sequencia, momento_inicio, momento_fim, quem_faz, quem_sofre, acao_tipo, acao, tecnica, direcao, pontuacao) VALUES (1, 99, 51, TRIM(' 00:05:34,612'), TRIM(' 00:05:37,653'), 'TOMA', 'CANTO', 'GROUNDWORK COMBAT', 'DEFENSIVE POSITION', NULL, NULL, NULL)</v>
      </c>
      <c r="R6695" t="s">
        <v>10327</v>
      </c>
    </row>
    <row r="6696" spans="1:18" hidden="1" x14ac:dyDescent="0.25">
      <c r="A6696" s="7">
        <f>anotacoes!D6696</f>
        <v>40713</v>
      </c>
      <c r="B6696" t="str">
        <f>anotacoes!C6696</f>
        <v>GRAND SLAM RIO DE JANEIRO 2011</v>
      </c>
      <c r="C6696" t="str">
        <f>anotacoes!E6696</f>
        <v>TOMA</v>
      </c>
      <c r="D6696" t="str">
        <f>anotacoes!F6696</f>
        <v>CANTO</v>
      </c>
      <c r="E6696" t="s">
        <v>10325</v>
      </c>
      <c r="F6696">
        <f>anotacoes!A6696</f>
        <v>99</v>
      </c>
      <c r="G6696">
        <f>anotacoes!B6696</f>
        <v>52</v>
      </c>
      <c r="H6696" t="str">
        <f>anotacoes!K6696</f>
        <v xml:space="preserve"> 00:05:37,844</v>
      </c>
      <c r="I6696" t="str">
        <f>anotacoes!L6696</f>
        <v xml:space="preserve"> 00:05:49,042</v>
      </c>
      <c r="J6696" t="str">
        <f>IF(L6696="PAUSE",E6696,IF(anotacoes!G6700=conversao_anotacoes!C6696,conversao_anotacoes!C6696,conversao_anotacoes!D6696))</f>
        <v>&lt;ARBITRO_DESCONHECIDO&gt;</v>
      </c>
      <c r="K6696" t="str">
        <f t="shared" si="208"/>
        <v/>
      </c>
      <c r="L6696" t="str">
        <f>UPPER(anotacoes!H6696)</f>
        <v>PAUSE</v>
      </c>
      <c r="M6696" t="str">
        <f>IF(OR(L6696="ATTACK",L6696="FINTA"),"&lt;TECNICA&gt;",UPPER(anotacoes!I6696))</f>
        <v>&lt;NAO_CLASSIFICADO&gt;</v>
      </c>
      <c r="N6696" t="str">
        <f>IF(OR(L6696="ATTACK",L6696="FINTA"),UPPER(anotacoes!I6696),"")</f>
        <v/>
      </c>
      <c r="O6696" s="6" t="str">
        <f>IF(anotacoes!N6696=0,"",anotacoes!N6696)</f>
        <v/>
      </c>
      <c r="P6696" t="str">
        <f>IF(anotacoes!M6696=0,"",UPPER(anotacoes!M6696))</f>
        <v/>
      </c>
      <c r="Q6696" t="str">
        <f t="shared" si="209"/>
        <v>INSERT INTO CONVERSAO_LUTA_ACAO (cd_conversao, id_luta, sequencia, momento_inicio, momento_fim, quem_faz, quem_sofre, acao_tipo, acao, tecnica, direcao, pontuacao) VALUES (1, 99, 52, TRIM(' 00:05:37,844'), TRIM(' 00:05:49,042'), '&lt;ARBITRO_DESCONHECIDO&gt;', '', 'PAUSE', '&lt;NAO_CLASSIFICADO&gt;', NULL, NULL, NULL)</v>
      </c>
      <c r="R6696" t="s">
        <v>10327</v>
      </c>
    </row>
    <row r="6697" spans="1:18" hidden="1" x14ac:dyDescent="0.25">
      <c r="A6697" s="7">
        <f>anotacoes!D6697</f>
        <v>40713</v>
      </c>
      <c r="B6697" t="str">
        <f>anotacoes!C6697</f>
        <v>GRAND SLAM RIO DE JANEIRO 2011</v>
      </c>
      <c r="C6697" t="str">
        <f>anotacoes!E6697</f>
        <v>TOMA</v>
      </c>
      <c r="D6697" t="str">
        <f>anotacoes!F6697</f>
        <v>CANTO</v>
      </c>
      <c r="E6697" t="s">
        <v>10325</v>
      </c>
      <c r="F6697">
        <f>anotacoes!A6697</f>
        <v>99</v>
      </c>
      <c r="G6697">
        <f>anotacoes!B6697</f>
        <v>53</v>
      </c>
      <c r="H6697" t="str">
        <f>anotacoes!K6697</f>
        <v xml:space="preserve"> 00:05:49,228</v>
      </c>
      <c r="I6697" t="str">
        <f>anotacoes!L6697</f>
        <v xml:space="preserve"> 00:05:53,846</v>
      </c>
      <c r="J6697" t="str">
        <f>IF(L6697="PAUSE",E6697,IF(anotacoes!G6701=conversao_anotacoes!C6697,conversao_anotacoes!C6697,conversao_anotacoes!D6697))</f>
        <v>TOMA</v>
      </c>
      <c r="K6697" t="str">
        <f t="shared" si="208"/>
        <v>CANTO</v>
      </c>
      <c r="L6697" t="str">
        <f>UPPER(anotacoes!H6697)</f>
        <v>DISPLACEMENT</v>
      </c>
      <c r="M6697" t="str">
        <f>IF(OR(L6697="ATTACK",L6697="FINTA"),"&lt;TECNICA&gt;",UPPER(anotacoes!I6697))</f>
        <v>CIRCULAR LEFT</v>
      </c>
      <c r="N6697" t="str">
        <f>IF(OR(L6697="ATTACK",L6697="FINTA"),UPPER(anotacoes!I6697),"")</f>
        <v/>
      </c>
      <c r="O6697" s="6" t="str">
        <f>IF(anotacoes!N6697=0,"",anotacoes!N6697)</f>
        <v/>
      </c>
      <c r="P6697" t="str">
        <f>IF(anotacoes!M6697=0,"",UPPER(anotacoes!M6697))</f>
        <v/>
      </c>
      <c r="Q6697" t="str">
        <f t="shared" si="209"/>
        <v>INSERT INTO CONVERSAO_LUTA_ACAO (cd_conversao, id_luta, sequencia, momento_inicio, momento_fim, quem_faz, quem_sofre, acao_tipo, acao, tecnica, direcao, pontuacao) VALUES (1, 99, 53, TRIM(' 00:05:49,228'), TRIM(' 00:05:53,846'), 'TOMA', 'CANTO', 'DISPLACEMENT', 'CIRCULAR LEFT', NULL, NULL, NULL)</v>
      </c>
      <c r="R6697" t="s">
        <v>10327</v>
      </c>
    </row>
    <row r="6698" spans="1:18" hidden="1" x14ac:dyDescent="0.25">
      <c r="A6698" s="7">
        <f>anotacoes!D6698</f>
        <v>40713</v>
      </c>
      <c r="B6698" t="str">
        <f>anotacoes!C6698</f>
        <v>GRAND SLAM RIO DE JANEIRO 2011</v>
      </c>
      <c r="C6698" t="str">
        <f>anotacoes!E6698</f>
        <v>TOMA</v>
      </c>
      <c r="D6698" t="str">
        <f>anotacoes!F6698</f>
        <v>CANTO</v>
      </c>
      <c r="E6698" t="s">
        <v>10325</v>
      </c>
      <c r="F6698">
        <f>anotacoes!A6698</f>
        <v>99</v>
      </c>
      <c r="G6698">
        <f>anotacoes!B6698</f>
        <v>54</v>
      </c>
      <c r="H6698" t="str">
        <f>anotacoes!K6698</f>
        <v xml:space="preserve"> 00:05:54,035</v>
      </c>
      <c r="I6698" t="str">
        <f>anotacoes!L6698</f>
        <v xml:space="preserve"> 00:05:55,959</v>
      </c>
      <c r="J6698" t="str">
        <f>IF(L6698="PAUSE",E6698,IF(anotacoes!G6702=conversao_anotacoes!C6698,conversao_anotacoes!C6698,conversao_anotacoes!D6698))</f>
        <v>TOMA</v>
      </c>
      <c r="K6698" t="str">
        <f t="shared" si="208"/>
        <v>CANTO</v>
      </c>
      <c r="L6698" t="str">
        <f>UPPER(anotacoes!H6698)</f>
        <v>DISPLACEMENT</v>
      </c>
      <c r="M6698" t="str">
        <f>IF(OR(L6698="ATTACK",L6698="FINTA"),"&lt;TECNICA&gt;",UPPER(anotacoes!I6698))</f>
        <v>2-3 STEP HESITANT LEFT</v>
      </c>
      <c r="N6698" t="str">
        <f>IF(OR(L6698="ATTACK",L6698="FINTA"),UPPER(anotacoes!I6698),"")</f>
        <v/>
      </c>
      <c r="O6698" s="6" t="str">
        <f>IF(anotacoes!N6698=0,"",anotacoes!N6698)</f>
        <v/>
      </c>
      <c r="P6698" t="str">
        <f>IF(anotacoes!M6698=0,"",UPPER(anotacoes!M6698))</f>
        <v/>
      </c>
      <c r="Q6698" t="str">
        <f t="shared" si="209"/>
        <v>INSERT INTO CONVERSAO_LUTA_ACAO (cd_conversao, id_luta, sequencia, momento_inicio, momento_fim, quem_faz, quem_sofre, acao_tipo, acao, tecnica, direcao, pontuacao) VALUES (1, 99, 54, TRIM(' 00:05:54,035'), TRIM(' 00:05:55,959'), 'TOMA', 'CANTO', 'DISPLACEMENT', '2-3 STEP HESITANT LEFT', NULL, NULL, NULL)</v>
      </c>
      <c r="R6698" t="s">
        <v>10327</v>
      </c>
    </row>
    <row r="6699" spans="1:18" hidden="1" x14ac:dyDescent="0.25">
      <c r="A6699" s="7">
        <f>anotacoes!D6699</f>
        <v>40713</v>
      </c>
      <c r="B6699" t="str">
        <f>anotacoes!C6699</f>
        <v>GRAND SLAM RIO DE JANEIRO 2011</v>
      </c>
      <c r="C6699" t="str">
        <f>anotacoes!E6699</f>
        <v>TOMA</v>
      </c>
      <c r="D6699" t="str">
        <f>anotacoes!F6699</f>
        <v>CANTO</v>
      </c>
      <c r="E6699" t="s">
        <v>10325</v>
      </c>
      <c r="F6699">
        <f>anotacoes!A6699</f>
        <v>99</v>
      </c>
      <c r="G6699">
        <f>anotacoes!B6699</f>
        <v>55</v>
      </c>
      <c r="H6699" t="str">
        <f>anotacoes!K6699</f>
        <v xml:space="preserve"> 00:05:56,157</v>
      </c>
      <c r="I6699" t="str">
        <f>anotacoes!L6699</f>
        <v xml:space="preserve"> 00:06:40,702</v>
      </c>
      <c r="J6699" t="str">
        <f>IF(L6699="PAUSE",E6699,IF(anotacoes!G6703=conversao_anotacoes!C6699,conversao_anotacoes!C6699,conversao_anotacoes!D6699))</f>
        <v>TOMA</v>
      </c>
      <c r="K6699" t="str">
        <f t="shared" si="208"/>
        <v>CANTO</v>
      </c>
      <c r="L6699" t="str">
        <f>UPPER(anotacoes!H6699)</f>
        <v>DISPLACEMENT</v>
      </c>
      <c r="M6699" t="str">
        <f>IF(OR(L6699="ATTACK",L6699="FINTA"),"&lt;TECNICA&gt;",UPPER(anotacoes!I6699))</f>
        <v>TRY TO GRIP WITH CONTACT</v>
      </c>
      <c r="N6699" t="str">
        <f>IF(OR(L6699="ATTACK",L6699="FINTA"),UPPER(anotacoes!I6699),"")</f>
        <v/>
      </c>
      <c r="O6699" s="6" t="str">
        <f>IF(anotacoes!N6699=0,"",anotacoes!N6699)</f>
        <v/>
      </c>
      <c r="P6699" t="str">
        <f>IF(anotacoes!M6699=0,"",UPPER(anotacoes!M6699))</f>
        <v/>
      </c>
      <c r="Q6699" t="str">
        <f t="shared" si="209"/>
        <v>INSERT INTO CONVERSAO_LUTA_ACAO (cd_conversao, id_luta, sequencia, momento_inicio, momento_fim, quem_faz, quem_sofre, acao_tipo, acao, tecnica, direcao, pontuacao) VALUES (1, 99, 55, TRIM(' 00:05:56,157'), TRIM(' 00:06:40,702'), 'TOMA', 'CANTO', 'DISPLACEMENT', 'TRY TO GRIP WITH CONTACT', NULL, NULL, NULL)</v>
      </c>
      <c r="R6699" t="s">
        <v>10327</v>
      </c>
    </row>
    <row r="6700" spans="1:18" hidden="1" x14ac:dyDescent="0.25">
      <c r="A6700" s="7">
        <f>anotacoes!D6700</f>
        <v>40713</v>
      </c>
      <c r="B6700" t="str">
        <f>anotacoes!C6700</f>
        <v>GRAND SLAM RIO DE JANEIRO 2011</v>
      </c>
      <c r="C6700" t="str">
        <f>anotacoes!E6700</f>
        <v>TOMA</v>
      </c>
      <c r="D6700" t="str">
        <f>anotacoes!F6700</f>
        <v>CANTO</v>
      </c>
      <c r="E6700" t="s">
        <v>10325</v>
      </c>
      <c r="F6700">
        <f>anotacoes!A6700</f>
        <v>99</v>
      </c>
      <c r="G6700">
        <f>anotacoes!B6700</f>
        <v>56</v>
      </c>
      <c r="H6700" t="str">
        <f>anotacoes!K6700</f>
        <v xml:space="preserve"> 00:06:40,898</v>
      </c>
      <c r="I6700" t="str">
        <f>anotacoes!L6700</f>
        <v xml:space="preserve"> 00:06:45,658</v>
      </c>
      <c r="J6700" t="str">
        <f>IF(L6700="PAUSE",E6700,IF(anotacoes!G6704=conversao_anotacoes!C6700,conversao_anotacoes!C6700,conversao_anotacoes!D6700))</f>
        <v>TOMA</v>
      </c>
      <c r="K6700" t="str">
        <f t="shared" si="208"/>
        <v>CANTO</v>
      </c>
      <c r="L6700" t="str">
        <f>UPPER(anotacoes!H6700)</f>
        <v>GRIP TIME</v>
      </c>
      <c r="M6700" t="str">
        <f>IF(OR(L6700="ATTACK",L6700="FINTA"),"&lt;TECNICA&gt;",UPPER(anotacoes!I6700))</f>
        <v>LEFT COLLAR</v>
      </c>
      <c r="N6700" t="str">
        <f>IF(OR(L6700="ATTACK",L6700="FINTA"),UPPER(anotacoes!I6700),"")</f>
        <v/>
      </c>
      <c r="O6700" s="6" t="str">
        <f>IF(anotacoes!N6700=0,"",anotacoes!N6700)</f>
        <v/>
      </c>
      <c r="P6700" t="str">
        <f>IF(anotacoes!M6700=0,"",UPPER(anotacoes!M6700))</f>
        <v/>
      </c>
      <c r="Q6700" t="str">
        <f t="shared" si="209"/>
        <v>INSERT INTO CONVERSAO_LUTA_ACAO (cd_conversao, id_luta, sequencia, momento_inicio, momento_fim, quem_faz, quem_sofre, acao_tipo, acao, tecnica, direcao, pontuacao) VALUES (1, 99, 56, TRIM(' 00:06:40,898'), TRIM(' 00:06:45,658'), 'TOMA', 'CANTO', 'GRIP TIME', 'LEFT COLLAR', NULL, NULL, NULL)</v>
      </c>
      <c r="R6700" t="s">
        <v>10327</v>
      </c>
    </row>
    <row r="6701" spans="1:18" hidden="1" x14ac:dyDescent="0.25">
      <c r="A6701" s="7">
        <f>anotacoes!D6701</f>
        <v>40713</v>
      </c>
      <c r="B6701" t="str">
        <f>anotacoes!C6701</f>
        <v>GRAND SLAM RIO DE JANEIRO 2011</v>
      </c>
      <c r="C6701" t="str">
        <f>anotacoes!E6701</f>
        <v>TOMA</v>
      </c>
      <c r="D6701" t="str">
        <f>anotacoes!F6701</f>
        <v>CANTO</v>
      </c>
      <c r="E6701" t="s">
        <v>10325</v>
      </c>
      <c r="F6701">
        <f>anotacoes!A6701</f>
        <v>99</v>
      </c>
      <c r="G6701">
        <f>anotacoes!B6701</f>
        <v>57</v>
      </c>
      <c r="H6701" t="str">
        <f>anotacoes!K6701</f>
        <v xml:space="preserve"> 00:06:45,830</v>
      </c>
      <c r="I6701" t="str">
        <f>anotacoes!L6701</f>
        <v xml:space="preserve"> 00:06:51,798</v>
      </c>
      <c r="J6701" t="str">
        <f>IF(L6701="PAUSE",E6701,IF(anotacoes!G6705=conversao_anotacoes!C6701,conversao_anotacoes!C6701,conversao_anotacoes!D6701))</f>
        <v>TOMA</v>
      </c>
      <c r="K6701" t="str">
        <f t="shared" si="208"/>
        <v>CANTO</v>
      </c>
      <c r="L6701" t="str">
        <f>UPPER(anotacoes!H6701)</f>
        <v>DISPLACEMENT</v>
      </c>
      <c r="M6701" t="str">
        <f>IF(OR(L6701="ATTACK",L6701="FINTA"),"&lt;TECNICA&gt;",UPPER(anotacoes!I6701))</f>
        <v>TRY TO GRIP WITH CONTACT</v>
      </c>
      <c r="N6701" t="str">
        <f>IF(OR(L6701="ATTACK",L6701="FINTA"),UPPER(anotacoes!I6701),"")</f>
        <v/>
      </c>
      <c r="O6701" s="6" t="str">
        <f>IF(anotacoes!N6701=0,"",anotacoes!N6701)</f>
        <v/>
      </c>
      <c r="P6701" t="str">
        <f>IF(anotacoes!M6701=0,"",UPPER(anotacoes!M6701))</f>
        <v/>
      </c>
      <c r="Q6701" t="str">
        <f t="shared" si="209"/>
        <v>INSERT INTO CONVERSAO_LUTA_ACAO (cd_conversao, id_luta, sequencia, momento_inicio, momento_fim, quem_faz, quem_sofre, acao_tipo, acao, tecnica, direcao, pontuacao) VALUES (1, 99, 57, TRIM(' 00:06:45,830'), TRIM(' 00:06:51,798'), 'TOMA', 'CANTO', 'DISPLACEMENT', 'TRY TO GRIP WITH CONTACT', NULL, NULL, NULL)</v>
      </c>
      <c r="R6701" t="s">
        <v>10327</v>
      </c>
    </row>
    <row r="6702" spans="1:18" hidden="1" x14ac:dyDescent="0.25">
      <c r="A6702" s="7">
        <f>anotacoes!D6702</f>
        <v>40713</v>
      </c>
      <c r="B6702" t="str">
        <f>anotacoes!C6702</f>
        <v>GRAND SLAM RIO DE JANEIRO 2011</v>
      </c>
      <c r="C6702" t="str">
        <f>anotacoes!E6702</f>
        <v>TOMA</v>
      </c>
      <c r="D6702" t="str">
        <f>anotacoes!F6702</f>
        <v>CANTO</v>
      </c>
      <c r="E6702" t="s">
        <v>10325</v>
      </c>
      <c r="F6702">
        <f>anotacoes!A6702</f>
        <v>99</v>
      </c>
      <c r="G6702">
        <f>anotacoes!B6702</f>
        <v>58</v>
      </c>
      <c r="H6702" t="str">
        <f>anotacoes!K6702</f>
        <v xml:space="preserve"> 00:06:51,798</v>
      </c>
      <c r="I6702" t="str">
        <f>anotacoes!L6702</f>
        <v xml:space="preserve"> 00:06:52,993</v>
      </c>
      <c r="J6702" t="str">
        <f>IF(L6702="PAUSE",E6702,IF(anotacoes!G6706=conversao_anotacoes!C6702,conversao_anotacoes!C6702,conversao_anotacoes!D6702))</f>
        <v>TOMA</v>
      </c>
      <c r="K6702" t="str">
        <f t="shared" si="208"/>
        <v>CANTO</v>
      </c>
      <c r="L6702" t="str">
        <f>UPPER(anotacoes!H6702)</f>
        <v>GRIP TIME</v>
      </c>
      <c r="M6702" t="str">
        <f>IF(OR(L6702="ATTACK",L6702="FINTA"),"&lt;TECNICA&gt;",UPPER(anotacoes!I6702))</f>
        <v>RIGHT COLLAR LEFT SLEEVE</v>
      </c>
      <c r="N6702" t="str">
        <f>IF(OR(L6702="ATTACK",L6702="FINTA"),UPPER(anotacoes!I6702),"")</f>
        <v/>
      </c>
      <c r="O6702" s="6" t="str">
        <f>IF(anotacoes!N6702=0,"",anotacoes!N6702)</f>
        <v/>
      </c>
      <c r="P6702" t="str">
        <f>IF(anotacoes!M6702=0,"",UPPER(anotacoes!M6702))</f>
        <v/>
      </c>
      <c r="Q6702" t="str">
        <f t="shared" si="209"/>
        <v>INSERT INTO CONVERSAO_LUTA_ACAO (cd_conversao, id_luta, sequencia, momento_inicio, momento_fim, quem_faz, quem_sofre, acao_tipo, acao, tecnica, direcao, pontuacao) VALUES (1, 99, 58, TRIM(' 00:06:51,798'), TRIM(' 00:06:52,993'), 'TOMA', 'CANTO', 'GRIP TIME', 'RIGHT COLLAR LEFT SLEEVE', NULL, NULL, NULL)</v>
      </c>
      <c r="R6702" t="s">
        <v>10327</v>
      </c>
    </row>
    <row r="6703" spans="1:18" hidden="1" x14ac:dyDescent="0.25">
      <c r="A6703" s="7">
        <f>anotacoes!D6703</f>
        <v>40713</v>
      </c>
      <c r="B6703" t="str">
        <f>anotacoes!C6703</f>
        <v>GRAND SLAM RIO DE JANEIRO 2011</v>
      </c>
      <c r="C6703" t="str">
        <f>anotacoes!E6703</f>
        <v>TOMA</v>
      </c>
      <c r="D6703" t="str">
        <f>anotacoes!F6703</f>
        <v>CANTO</v>
      </c>
      <c r="E6703" t="s">
        <v>10325</v>
      </c>
      <c r="F6703">
        <f>anotacoes!A6703</f>
        <v>99</v>
      </c>
      <c r="G6703">
        <f>anotacoes!B6703</f>
        <v>59</v>
      </c>
      <c r="H6703" t="str">
        <f>anotacoes!K6703</f>
        <v xml:space="preserve"> 00:06:53,181</v>
      </c>
      <c r="I6703" t="str">
        <f>anotacoes!L6703</f>
        <v xml:space="preserve"> 00:06:58,484</v>
      </c>
      <c r="J6703" t="str">
        <f>IF(L6703="PAUSE",E6703,IF(anotacoes!G6707=conversao_anotacoes!C6703,conversao_anotacoes!C6703,conversao_anotacoes!D6703))</f>
        <v>TOMA</v>
      </c>
      <c r="K6703" t="str">
        <f t="shared" si="208"/>
        <v>CANTO</v>
      </c>
      <c r="L6703" t="str">
        <f>UPPER(anotacoes!H6703)</f>
        <v>TRANSITION</v>
      </c>
      <c r="M6703" t="str">
        <f>IF(OR(L6703="ATTACK",L6703="FINTA"),"&lt;TECNICA&gt;",UPPER(anotacoes!I6703))</f>
        <v>WITHOUT ATTACK</v>
      </c>
      <c r="N6703" t="str">
        <f>IF(OR(L6703="ATTACK",L6703="FINTA"),UPPER(anotacoes!I6703),"")</f>
        <v/>
      </c>
      <c r="O6703" s="6" t="str">
        <f>IF(anotacoes!N6703=0,"",anotacoes!N6703)</f>
        <v/>
      </c>
      <c r="P6703" t="str">
        <f>IF(anotacoes!M6703=0,"",UPPER(anotacoes!M6703))</f>
        <v/>
      </c>
      <c r="Q6703" t="str">
        <f t="shared" si="209"/>
        <v>INSERT INTO CONVERSAO_LUTA_ACAO (cd_conversao, id_luta, sequencia, momento_inicio, momento_fim, quem_faz, quem_sofre, acao_tipo, acao, tecnica, direcao, pontuacao) VALUES (1, 99, 59, TRIM(' 00:06:53,181'), TRIM(' 00:06:58,484'), 'TOMA', 'CANTO', 'TRANSITION', 'WITHOUT ATTACK', NULL, NULL, NULL)</v>
      </c>
      <c r="R6703" t="s">
        <v>10327</v>
      </c>
    </row>
    <row r="6704" spans="1:18" hidden="1" x14ac:dyDescent="0.25">
      <c r="A6704" s="7">
        <f>anotacoes!D6704</f>
        <v>40713</v>
      </c>
      <c r="B6704" t="str">
        <f>anotacoes!C6704</f>
        <v>GRAND SLAM RIO DE JANEIRO 2011</v>
      </c>
      <c r="C6704" t="str">
        <f>anotacoes!E6704</f>
        <v>TOMA</v>
      </c>
      <c r="D6704" t="str">
        <f>anotacoes!F6704</f>
        <v>CANTO</v>
      </c>
      <c r="E6704" t="s">
        <v>10325</v>
      </c>
      <c r="F6704">
        <f>anotacoes!A6704</f>
        <v>99</v>
      </c>
      <c r="G6704">
        <f>anotacoes!B6704</f>
        <v>60</v>
      </c>
      <c r="H6704" t="str">
        <f>anotacoes!K6704</f>
        <v xml:space="preserve"> 00:06:58,673</v>
      </c>
      <c r="I6704" t="str">
        <f>anotacoes!L6704</f>
        <v xml:space="preserve"> 00:07:09,078</v>
      </c>
      <c r="J6704" t="str">
        <f>IF(L6704="PAUSE",E6704,IF(anotacoes!G6708=conversao_anotacoes!C6704,conversao_anotacoes!C6704,conversao_anotacoes!D6704))</f>
        <v>&lt;ARBITRO_DESCONHECIDO&gt;</v>
      </c>
      <c r="K6704" t="str">
        <f t="shared" si="208"/>
        <v/>
      </c>
      <c r="L6704" t="str">
        <f>UPPER(anotacoes!H6704)</f>
        <v>PAUSE</v>
      </c>
      <c r="M6704" t="str">
        <f>IF(OR(L6704="ATTACK",L6704="FINTA"),"&lt;TECNICA&gt;",UPPER(anotacoes!I6704))</f>
        <v>&lt;NAO_CLASSIFICADO&gt;</v>
      </c>
      <c r="N6704" t="str">
        <f>IF(OR(L6704="ATTACK",L6704="FINTA"),UPPER(anotacoes!I6704),"")</f>
        <v/>
      </c>
      <c r="O6704" s="6" t="str">
        <f>IF(anotacoes!N6704=0,"",anotacoes!N6704)</f>
        <v/>
      </c>
      <c r="P6704" t="str">
        <f>IF(anotacoes!M6704=0,"",UPPER(anotacoes!M6704))</f>
        <v/>
      </c>
      <c r="Q6704" t="str">
        <f t="shared" si="209"/>
        <v>INSERT INTO CONVERSAO_LUTA_ACAO (cd_conversao, id_luta, sequencia, momento_inicio, momento_fim, quem_faz, quem_sofre, acao_tipo, acao, tecnica, direcao, pontuacao) VALUES (1, 99, 60, TRIM(' 00:06:58,673'), TRIM(' 00:07:09,078'), '&lt;ARBITRO_DESCONHECIDO&gt;', '', 'PAUSE', '&lt;NAO_CLASSIFICADO&gt;', NULL, NULL, NULL)</v>
      </c>
      <c r="R6704" t="s">
        <v>10327</v>
      </c>
    </row>
    <row r="6705" spans="1:18" hidden="1" x14ac:dyDescent="0.25">
      <c r="A6705" s="7">
        <f>anotacoes!D6705</f>
        <v>40713</v>
      </c>
      <c r="B6705" t="str">
        <f>anotacoes!C6705</f>
        <v>GRAND SLAM RIO DE JANEIRO 2011</v>
      </c>
      <c r="C6705" t="str">
        <f>anotacoes!E6705</f>
        <v>TOMA</v>
      </c>
      <c r="D6705" t="str">
        <f>anotacoes!F6705</f>
        <v>CANTO</v>
      </c>
      <c r="E6705" t="s">
        <v>10325</v>
      </c>
      <c r="F6705">
        <f>anotacoes!A6705</f>
        <v>99</v>
      </c>
      <c r="G6705">
        <f>anotacoes!B6705</f>
        <v>61</v>
      </c>
      <c r="H6705" t="str">
        <f>anotacoes!K6705</f>
        <v xml:space="preserve"> 00:07:09,250</v>
      </c>
      <c r="I6705" t="str">
        <f>anotacoes!L6705</f>
        <v xml:space="preserve"> 00:07:12,669</v>
      </c>
      <c r="J6705" t="str">
        <f>IF(L6705="PAUSE",E6705,IF(anotacoes!G6709=conversao_anotacoes!C6705,conversao_anotacoes!C6705,conversao_anotacoes!D6705))</f>
        <v>TOMA</v>
      </c>
      <c r="K6705" t="str">
        <f t="shared" si="208"/>
        <v>CANTO</v>
      </c>
      <c r="L6705" t="str">
        <f>UPPER(anotacoes!H6705)</f>
        <v>DISPLACEMENT</v>
      </c>
      <c r="M6705" t="str">
        <f>IF(OR(L6705="ATTACK",L6705="FINTA"),"&lt;TECNICA&gt;",UPPER(anotacoes!I6705))</f>
        <v>2-3 STEP HESITANT LEFT</v>
      </c>
      <c r="N6705" t="str">
        <f>IF(OR(L6705="ATTACK",L6705="FINTA"),UPPER(anotacoes!I6705),"")</f>
        <v/>
      </c>
      <c r="O6705" s="6" t="str">
        <f>IF(anotacoes!N6705=0,"",anotacoes!N6705)</f>
        <v/>
      </c>
      <c r="P6705" t="str">
        <f>IF(anotacoes!M6705=0,"",UPPER(anotacoes!M6705))</f>
        <v/>
      </c>
      <c r="Q6705" t="str">
        <f t="shared" si="209"/>
        <v>INSERT INTO CONVERSAO_LUTA_ACAO (cd_conversao, id_luta, sequencia, momento_inicio, momento_fim, quem_faz, quem_sofre, acao_tipo, acao, tecnica, direcao, pontuacao) VALUES (1, 99, 61, TRIM(' 00:07:09,250'), TRIM(' 00:07:12,669'), 'TOMA', 'CANTO', 'DISPLACEMENT', '2-3 STEP HESITANT LEFT', NULL, NULL, NULL)</v>
      </c>
      <c r="R6705" t="s">
        <v>10327</v>
      </c>
    </row>
    <row r="6706" spans="1:18" hidden="1" x14ac:dyDescent="0.25">
      <c r="A6706" s="7">
        <f>anotacoes!D6706</f>
        <v>40713</v>
      </c>
      <c r="B6706" t="str">
        <f>anotacoes!C6706</f>
        <v>GRAND SLAM RIO DE JANEIRO 2011</v>
      </c>
      <c r="C6706" t="str">
        <f>anotacoes!E6706</f>
        <v>TOMA</v>
      </c>
      <c r="D6706" t="str">
        <f>anotacoes!F6706</f>
        <v>CANTO</v>
      </c>
      <c r="E6706" t="s">
        <v>10325</v>
      </c>
      <c r="F6706">
        <f>anotacoes!A6706</f>
        <v>99</v>
      </c>
      <c r="G6706">
        <f>anotacoes!B6706</f>
        <v>62</v>
      </c>
      <c r="H6706" t="str">
        <f>anotacoes!K6706</f>
        <v xml:space="preserve"> 00:07:12,854</v>
      </c>
      <c r="I6706" t="str">
        <f>anotacoes!L6706</f>
        <v xml:space="preserve"> 00:07:18,902</v>
      </c>
      <c r="J6706" t="str">
        <f>IF(L6706="PAUSE",E6706,IF(anotacoes!G6710=conversao_anotacoes!C6706,conversao_anotacoes!C6706,conversao_anotacoes!D6706))</f>
        <v>TOMA</v>
      </c>
      <c r="K6706" t="str">
        <f t="shared" si="208"/>
        <v>CANTO</v>
      </c>
      <c r="L6706" t="str">
        <f>UPPER(anotacoes!H6706)</f>
        <v>DISPLACEMENT</v>
      </c>
      <c r="M6706" t="str">
        <f>IF(OR(L6706="ATTACK",L6706="FINTA"),"&lt;TECNICA&gt;",UPPER(anotacoes!I6706))</f>
        <v>TRY TO GRIP WITH CONTACT</v>
      </c>
      <c r="N6706" t="str">
        <f>IF(OR(L6706="ATTACK",L6706="FINTA"),UPPER(anotacoes!I6706),"")</f>
        <v/>
      </c>
      <c r="O6706" s="6" t="str">
        <f>IF(anotacoes!N6706=0,"",anotacoes!N6706)</f>
        <v/>
      </c>
      <c r="P6706" t="str">
        <f>IF(anotacoes!M6706=0,"",UPPER(anotacoes!M6706))</f>
        <v/>
      </c>
      <c r="Q6706" t="str">
        <f t="shared" si="209"/>
        <v>INSERT INTO CONVERSAO_LUTA_ACAO (cd_conversao, id_luta, sequencia, momento_inicio, momento_fim, quem_faz, quem_sofre, acao_tipo, acao, tecnica, direcao, pontuacao) VALUES (1, 99, 62, TRIM(' 00:07:12,854'), TRIM(' 00:07:18,902'), 'TOMA', 'CANTO', 'DISPLACEMENT', 'TRY TO GRIP WITH CONTACT', NULL, NULL, NULL)</v>
      </c>
      <c r="R6706" t="s">
        <v>10327</v>
      </c>
    </row>
    <row r="6707" spans="1:18" hidden="1" x14ac:dyDescent="0.25">
      <c r="A6707" s="7">
        <f>anotacoes!D6707</f>
        <v>40713</v>
      </c>
      <c r="B6707" t="str">
        <f>anotacoes!C6707</f>
        <v>GRAND SLAM RIO DE JANEIRO 2011</v>
      </c>
      <c r="C6707" t="str">
        <f>anotacoes!E6707</f>
        <v>TOMA</v>
      </c>
      <c r="D6707" t="str">
        <f>anotacoes!F6707</f>
        <v>CANTO</v>
      </c>
      <c r="E6707" t="s">
        <v>10325</v>
      </c>
      <c r="F6707">
        <f>anotacoes!A6707</f>
        <v>99</v>
      </c>
      <c r="G6707">
        <f>anotacoes!B6707</f>
        <v>63</v>
      </c>
      <c r="H6707" t="str">
        <f>anotacoes!K6707</f>
        <v xml:space="preserve"> 00:07:18,902</v>
      </c>
      <c r="I6707" t="str">
        <f>anotacoes!L6707</f>
        <v xml:space="preserve"> 00:07:22,239</v>
      </c>
      <c r="J6707" t="str">
        <f>IF(L6707="PAUSE",E6707,IF(anotacoes!G6711=conversao_anotacoes!C6707,conversao_anotacoes!C6707,conversao_anotacoes!D6707))</f>
        <v>TOMA</v>
      </c>
      <c r="K6707" t="str">
        <f t="shared" si="208"/>
        <v>CANTO</v>
      </c>
      <c r="L6707" t="str">
        <f>UPPER(anotacoes!H6707)</f>
        <v>GRIP TIME</v>
      </c>
      <c r="M6707" t="str">
        <f>IF(OR(L6707="ATTACK",L6707="FINTA"),"&lt;TECNICA&gt;",UPPER(anotacoes!I6707))</f>
        <v>RIGHT COLLAR LEFT SLEEVE</v>
      </c>
      <c r="N6707" t="str">
        <f>IF(OR(L6707="ATTACK",L6707="FINTA"),UPPER(anotacoes!I6707),"")</f>
        <v/>
      </c>
      <c r="O6707" s="6" t="str">
        <f>IF(anotacoes!N6707=0,"",anotacoes!N6707)</f>
        <v/>
      </c>
      <c r="P6707" t="str">
        <f>IF(anotacoes!M6707=0,"",UPPER(anotacoes!M6707))</f>
        <v/>
      </c>
      <c r="Q6707" t="str">
        <f t="shared" si="209"/>
        <v>INSERT INTO CONVERSAO_LUTA_ACAO (cd_conversao, id_luta, sequencia, momento_inicio, momento_fim, quem_faz, quem_sofre, acao_tipo, acao, tecnica, direcao, pontuacao) VALUES (1, 99, 63, TRIM(' 00:07:18,902'), TRIM(' 00:07:22,239'), 'TOMA', 'CANTO', 'GRIP TIME', 'RIGHT COLLAR LEFT SLEEVE', NULL, NULL, NULL)</v>
      </c>
      <c r="R6707" t="s">
        <v>10327</v>
      </c>
    </row>
    <row r="6708" spans="1:18" hidden="1" x14ac:dyDescent="0.25">
      <c r="A6708" s="7">
        <f>anotacoes!D6708</f>
        <v>40713</v>
      </c>
      <c r="B6708" t="str">
        <f>anotacoes!C6708</f>
        <v>GRAND SLAM RIO DE JANEIRO 2011</v>
      </c>
      <c r="C6708" t="str">
        <f>anotacoes!E6708</f>
        <v>TOMA</v>
      </c>
      <c r="D6708" t="str">
        <f>anotacoes!F6708</f>
        <v>CANTO</v>
      </c>
      <c r="E6708" t="s">
        <v>10325</v>
      </c>
      <c r="F6708">
        <f>anotacoes!A6708</f>
        <v>99</v>
      </c>
      <c r="G6708">
        <f>anotacoes!B6708</f>
        <v>64</v>
      </c>
      <c r="H6708" t="str">
        <f>anotacoes!K6708</f>
        <v xml:space="preserve"> 00:07:22,412</v>
      </c>
      <c r="I6708" t="str">
        <f>anotacoes!L6708</f>
        <v xml:space="preserve"> 00:07:26,595</v>
      </c>
      <c r="J6708" t="str">
        <f>IF(L6708="PAUSE",E6708,IF(anotacoes!G6712=conversao_anotacoes!C6708,conversao_anotacoes!C6708,conversao_anotacoes!D6708))</f>
        <v>TOMA</v>
      </c>
      <c r="K6708" t="str">
        <f t="shared" si="208"/>
        <v>CANTO</v>
      </c>
      <c r="L6708" t="str">
        <f>UPPER(anotacoes!H6708)</f>
        <v>DISPLACEMENT</v>
      </c>
      <c r="M6708" t="str">
        <f>IF(OR(L6708="ATTACK",L6708="FINTA"),"&lt;TECNICA&gt;",UPPER(anotacoes!I6708))</f>
        <v>TRY TO GRIP WITH CONTACT</v>
      </c>
      <c r="N6708" t="str">
        <f>IF(OR(L6708="ATTACK",L6708="FINTA"),UPPER(anotacoes!I6708),"")</f>
        <v/>
      </c>
      <c r="O6708" s="6" t="str">
        <f>IF(anotacoes!N6708=0,"",anotacoes!N6708)</f>
        <v/>
      </c>
      <c r="P6708" t="str">
        <f>IF(anotacoes!M6708=0,"",UPPER(anotacoes!M6708))</f>
        <v/>
      </c>
      <c r="Q6708" t="str">
        <f t="shared" si="209"/>
        <v>INSERT INTO CONVERSAO_LUTA_ACAO (cd_conversao, id_luta, sequencia, momento_inicio, momento_fim, quem_faz, quem_sofre, acao_tipo, acao, tecnica, direcao, pontuacao) VALUES (1, 99, 64, TRIM(' 00:07:22,412'), TRIM(' 00:07:26,595'), 'TOMA', 'CANTO', 'DISPLACEMENT', 'TRY TO GRIP WITH CONTACT', NULL, NULL, NULL)</v>
      </c>
      <c r="R6708" t="s">
        <v>10327</v>
      </c>
    </row>
    <row r="6709" spans="1:18" hidden="1" x14ac:dyDescent="0.25">
      <c r="A6709" s="7">
        <f>anotacoes!D6709</f>
        <v>40713</v>
      </c>
      <c r="B6709" t="str">
        <f>anotacoes!C6709</f>
        <v>GRAND SLAM RIO DE JANEIRO 2011</v>
      </c>
      <c r="C6709" t="str">
        <f>anotacoes!E6709</f>
        <v>TOMA</v>
      </c>
      <c r="D6709" t="str">
        <f>anotacoes!F6709</f>
        <v>CANTO</v>
      </c>
      <c r="E6709" t="s">
        <v>10325</v>
      </c>
      <c r="F6709">
        <f>anotacoes!A6709</f>
        <v>99</v>
      </c>
      <c r="G6709">
        <f>anotacoes!B6709</f>
        <v>65</v>
      </c>
      <c r="H6709" t="str">
        <f>anotacoes!K6709</f>
        <v xml:space="preserve"> 00:07:26,781</v>
      </c>
      <c r="I6709" t="str">
        <f>anotacoes!L6709</f>
        <v xml:space="preserve"> 00:07:33,518</v>
      </c>
      <c r="J6709" t="str">
        <f>IF(L6709="PAUSE",E6709,IF(anotacoes!G6713=conversao_anotacoes!C6709,conversao_anotacoes!C6709,conversao_anotacoes!D6709))</f>
        <v>TOMA</v>
      </c>
      <c r="K6709" t="str">
        <f t="shared" si="208"/>
        <v>CANTO</v>
      </c>
      <c r="L6709" t="str">
        <f>UPPER(anotacoes!H6709)</f>
        <v>GRIP TIME</v>
      </c>
      <c r="M6709" t="str">
        <f>IF(OR(L6709="ATTACK",L6709="FINTA"),"&lt;TECNICA&gt;",UPPER(anotacoes!I6709))</f>
        <v>RIGHT COLLAR LEFT SLEEVE</v>
      </c>
      <c r="N6709" t="str">
        <f>IF(OR(L6709="ATTACK",L6709="FINTA"),UPPER(anotacoes!I6709),"")</f>
        <v/>
      </c>
      <c r="O6709" s="6" t="str">
        <f>IF(anotacoes!N6709=0,"",anotacoes!N6709)</f>
        <v/>
      </c>
      <c r="P6709" t="str">
        <f>IF(anotacoes!M6709=0,"",UPPER(anotacoes!M6709))</f>
        <v/>
      </c>
      <c r="Q6709" t="str">
        <f t="shared" si="209"/>
        <v>INSERT INTO CONVERSAO_LUTA_ACAO (cd_conversao, id_luta, sequencia, momento_inicio, momento_fim, quem_faz, quem_sofre, acao_tipo, acao, tecnica, direcao, pontuacao) VALUES (1, 99, 65, TRIM(' 00:07:26,781'), TRIM(' 00:07:33,518'), 'TOMA', 'CANTO', 'GRIP TIME', 'RIGHT COLLAR LEFT SLEEVE', NULL, NULL, NULL)</v>
      </c>
      <c r="R6709" t="s">
        <v>10327</v>
      </c>
    </row>
    <row r="6710" spans="1:18" hidden="1" x14ac:dyDescent="0.25">
      <c r="A6710" s="7">
        <f>anotacoes!D6710</f>
        <v>40713</v>
      </c>
      <c r="B6710" t="str">
        <f>anotacoes!C6710</f>
        <v>GRAND SLAM RIO DE JANEIRO 2011</v>
      </c>
      <c r="C6710" t="str">
        <f>anotacoes!E6710</f>
        <v>TOMA</v>
      </c>
      <c r="D6710" t="str">
        <f>anotacoes!F6710</f>
        <v>CANTO</v>
      </c>
      <c r="E6710" t="s">
        <v>10325</v>
      </c>
      <c r="F6710">
        <f>anotacoes!A6710</f>
        <v>99</v>
      </c>
      <c r="G6710">
        <f>anotacoes!B6710</f>
        <v>66</v>
      </c>
      <c r="H6710" t="str">
        <f>anotacoes!K6710</f>
        <v xml:space="preserve"> 00:07:33,706</v>
      </c>
      <c r="I6710" t="str">
        <f>anotacoes!L6710</f>
        <v xml:space="preserve"> 00:08:24,021</v>
      </c>
      <c r="J6710" t="str">
        <f>IF(L6710="PAUSE",E6710,IF(anotacoes!G6714=conversao_anotacoes!C6710,conversao_anotacoes!C6710,conversao_anotacoes!D6710))</f>
        <v>&lt;ARBITRO_DESCONHECIDO&gt;</v>
      </c>
      <c r="K6710" t="str">
        <f t="shared" si="208"/>
        <v/>
      </c>
      <c r="L6710" t="str">
        <f>UPPER(anotacoes!H6710)</f>
        <v>PAUSE</v>
      </c>
      <c r="M6710" t="str">
        <f>IF(OR(L6710="ATTACK",L6710="FINTA"),"&lt;TECNICA&gt;",UPPER(anotacoes!I6710))</f>
        <v>&lt;NAO_CLASSIFICADO&gt;</v>
      </c>
      <c r="N6710" t="str">
        <f>IF(OR(L6710="ATTACK",L6710="FINTA"),UPPER(anotacoes!I6710),"")</f>
        <v/>
      </c>
      <c r="O6710" s="6" t="str">
        <f>IF(anotacoes!N6710=0,"",anotacoes!N6710)</f>
        <v/>
      </c>
      <c r="P6710" t="str">
        <f>IF(anotacoes!M6710=0,"",UPPER(anotacoes!M6710))</f>
        <v/>
      </c>
      <c r="Q6710" t="str">
        <f t="shared" si="209"/>
        <v>INSERT INTO CONVERSAO_LUTA_ACAO (cd_conversao, id_luta, sequencia, momento_inicio, momento_fim, quem_faz, quem_sofre, acao_tipo, acao, tecnica, direcao, pontuacao) VALUES (1, 99, 66, TRIM(' 00:07:33,706'), TRIM(' 00:08:24,021'), '&lt;ARBITRO_DESCONHECIDO&gt;', '', 'PAUSE', '&lt;NAO_CLASSIFICADO&gt;', NULL, NULL, NULL)</v>
      </c>
      <c r="R6710" t="s">
        <v>10327</v>
      </c>
    </row>
    <row r="6711" spans="1:18" hidden="1" x14ac:dyDescent="0.25">
      <c r="A6711" s="7">
        <f>anotacoes!D6711</f>
        <v>40713</v>
      </c>
      <c r="B6711" t="str">
        <f>anotacoes!C6711</f>
        <v>GRAND SLAM RIO DE JANEIRO 2011</v>
      </c>
      <c r="C6711" t="str">
        <f>anotacoes!E6711</f>
        <v>TOMA</v>
      </c>
      <c r="D6711" t="str">
        <f>anotacoes!F6711</f>
        <v>CANTO</v>
      </c>
      <c r="E6711" t="s">
        <v>10325</v>
      </c>
      <c r="F6711">
        <f>anotacoes!A6711</f>
        <v>99</v>
      </c>
      <c r="G6711">
        <f>anotacoes!B6711</f>
        <v>67</v>
      </c>
      <c r="H6711" t="str">
        <f>anotacoes!K6711</f>
        <v xml:space="preserve"> 00:08:24,189</v>
      </c>
      <c r="I6711" t="str">
        <f>anotacoes!L6711</f>
        <v xml:space="preserve"> 00:08:26,798</v>
      </c>
      <c r="J6711" t="str">
        <f>IF(L6711="PAUSE",E6711,IF(anotacoes!G6715=conversao_anotacoes!C6711,conversao_anotacoes!C6711,conversao_anotacoes!D6711))</f>
        <v>TOMA</v>
      </c>
      <c r="K6711" t="str">
        <f t="shared" si="208"/>
        <v>CANTO</v>
      </c>
      <c r="L6711" t="str">
        <f>UPPER(anotacoes!H6711)</f>
        <v>DISPLACEMENT</v>
      </c>
      <c r="M6711" t="str">
        <f>IF(OR(L6711="ATTACK",L6711="FINTA"),"&lt;TECNICA&gt;",UPPER(anotacoes!I6711))</f>
        <v>2-3 STEP HESITANT LEFT</v>
      </c>
      <c r="N6711" t="str">
        <f>IF(OR(L6711="ATTACK",L6711="FINTA"),UPPER(anotacoes!I6711),"")</f>
        <v/>
      </c>
      <c r="O6711" s="6" t="str">
        <f>IF(anotacoes!N6711=0,"",anotacoes!N6711)</f>
        <v/>
      </c>
      <c r="P6711" t="str">
        <f>IF(anotacoes!M6711=0,"",UPPER(anotacoes!M6711))</f>
        <v/>
      </c>
      <c r="Q6711" t="str">
        <f t="shared" si="209"/>
        <v>INSERT INTO CONVERSAO_LUTA_ACAO (cd_conversao, id_luta, sequencia, momento_inicio, momento_fim, quem_faz, quem_sofre, acao_tipo, acao, tecnica, direcao, pontuacao) VALUES (1, 99, 67, TRIM(' 00:08:24,189'), TRIM(' 00:08:26,798'), 'TOMA', 'CANTO', 'DISPLACEMENT', '2-3 STEP HESITANT LEFT', NULL, NULL, NULL)</v>
      </c>
      <c r="R6711" t="s">
        <v>10327</v>
      </c>
    </row>
    <row r="6712" spans="1:18" hidden="1" x14ac:dyDescent="0.25">
      <c r="A6712" s="7">
        <f>anotacoes!D6712</f>
        <v>40713</v>
      </c>
      <c r="B6712" t="str">
        <f>anotacoes!C6712</f>
        <v>GRAND SLAM RIO DE JANEIRO 2011</v>
      </c>
      <c r="C6712" t="str">
        <f>anotacoes!E6712</f>
        <v>TOMA</v>
      </c>
      <c r="D6712" t="str">
        <f>anotacoes!F6712</f>
        <v>CANTO</v>
      </c>
      <c r="E6712" t="s">
        <v>10325</v>
      </c>
      <c r="F6712">
        <f>anotacoes!A6712</f>
        <v>99</v>
      </c>
      <c r="G6712">
        <f>anotacoes!B6712</f>
        <v>68</v>
      </c>
      <c r="H6712" t="str">
        <f>anotacoes!K6712</f>
        <v xml:space="preserve"> 00:08:27,058</v>
      </c>
      <c r="I6712" t="str">
        <f>anotacoes!L6712</f>
        <v xml:space="preserve"> 00:08:35,861</v>
      </c>
      <c r="J6712" t="str">
        <f>IF(L6712="PAUSE",E6712,IF(anotacoes!G6716=conversao_anotacoes!C6712,conversao_anotacoes!C6712,conversao_anotacoes!D6712))</f>
        <v>TOMA</v>
      </c>
      <c r="K6712" t="str">
        <f t="shared" si="208"/>
        <v>CANTO</v>
      </c>
      <c r="L6712" t="str">
        <f>UPPER(anotacoes!H6712)</f>
        <v>GRIP TIME</v>
      </c>
      <c r="M6712" t="str">
        <f>IF(OR(L6712="ATTACK",L6712="FINTA"),"&lt;TECNICA&gt;",UPPER(anotacoes!I6712))</f>
        <v>RIGHT COLLAR</v>
      </c>
      <c r="N6712" t="str">
        <f>IF(OR(L6712="ATTACK",L6712="FINTA"),UPPER(anotacoes!I6712),"")</f>
        <v/>
      </c>
      <c r="O6712" s="6" t="str">
        <f>IF(anotacoes!N6712=0,"",anotacoes!N6712)</f>
        <v/>
      </c>
      <c r="P6712" t="str">
        <f>IF(anotacoes!M6712=0,"",UPPER(anotacoes!M6712))</f>
        <v/>
      </c>
      <c r="Q6712" t="str">
        <f t="shared" si="209"/>
        <v>INSERT INTO CONVERSAO_LUTA_ACAO (cd_conversao, id_luta, sequencia, momento_inicio, momento_fim, quem_faz, quem_sofre, acao_tipo, acao, tecnica, direcao, pontuacao) VALUES (1, 99, 68, TRIM(' 00:08:27,058'), TRIM(' 00:08:35,861'), 'TOMA', 'CANTO', 'GRIP TIME', 'RIGHT COLLAR', NULL, NULL, NULL)</v>
      </c>
      <c r="R6712" t="s">
        <v>10327</v>
      </c>
    </row>
    <row r="6713" spans="1:18" hidden="1" x14ac:dyDescent="0.25">
      <c r="A6713" s="7">
        <f>anotacoes!D6713</f>
        <v>40713</v>
      </c>
      <c r="B6713" t="str">
        <f>anotacoes!C6713</f>
        <v>GRAND SLAM RIO DE JANEIRO 2011</v>
      </c>
      <c r="C6713" t="str">
        <f>anotacoes!E6713</f>
        <v>TOMA</v>
      </c>
      <c r="D6713" t="str">
        <f>anotacoes!F6713</f>
        <v>CANTO</v>
      </c>
      <c r="E6713" t="s">
        <v>10325</v>
      </c>
      <c r="F6713">
        <f>anotacoes!A6713</f>
        <v>99</v>
      </c>
      <c r="G6713">
        <f>anotacoes!B6713</f>
        <v>69</v>
      </c>
      <c r="H6713" t="str">
        <f>anotacoes!K6713</f>
        <v xml:space="preserve"> 00:08:36,032</v>
      </c>
      <c r="I6713" t="str">
        <f>anotacoes!L6713</f>
        <v xml:space="preserve"> 00:08:44,207</v>
      </c>
      <c r="J6713" t="str">
        <f>IF(L6713="PAUSE",E6713,IF(anotacoes!G6717=conversao_anotacoes!C6713,conversao_anotacoes!C6713,conversao_anotacoes!D6713))</f>
        <v>TOMA</v>
      </c>
      <c r="K6713" t="str">
        <f t="shared" si="208"/>
        <v>CANTO</v>
      </c>
      <c r="L6713" t="str">
        <f>UPPER(anotacoes!H6713)</f>
        <v>TRANSITION</v>
      </c>
      <c r="M6713" t="str">
        <f>IF(OR(L6713="ATTACK",L6713="FINTA"),"&lt;TECNICA&gt;",UPPER(anotacoes!I6713))</f>
        <v>URA JUJI JIME</v>
      </c>
      <c r="N6713" t="str">
        <f>IF(OR(L6713="ATTACK",L6713="FINTA"),UPPER(anotacoes!I6713),"")</f>
        <v/>
      </c>
      <c r="O6713" s="6" t="str">
        <f>IF(anotacoes!N6713=0,"",anotacoes!N6713)</f>
        <v/>
      </c>
      <c r="P6713" t="str">
        <f>IF(anotacoes!M6713=0,"",UPPER(anotacoes!M6713))</f>
        <v/>
      </c>
      <c r="Q6713" t="str">
        <f t="shared" si="209"/>
        <v>INSERT INTO CONVERSAO_LUTA_ACAO (cd_conversao, id_luta, sequencia, momento_inicio, momento_fim, quem_faz, quem_sofre, acao_tipo, acao, tecnica, direcao, pontuacao) VALUES (1, 99, 69, TRIM(' 00:08:36,032'), TRIM(' 00:08:44,207'), 'TOMA', 'CANTO', 'TRANSITION', 'URA JUJI JIME', NULL, NULL, NULL)</v>
      </c>
      <c r="R6713" t="s">
        <v>10327</v>
      </c>
    </row>
    <row r="6714" spans="1:18" hidden="1" x14ac:dyDescent="0.25">
      <c r="A6714" s="7">
        <f>anotacoes!D6714</f>
        <v>40713</v>
      </c>
      <c r="B6714" t="str">
        <f>anotacoes!C6714</f>
        <v>GRAND SLAM RIO DE JANEIRO 2011</v>
      </c>
      <c r="C6714" t="str">
        <f>anotacoes!E6714</f>
        <v>TOMA</v>
      </c>
      <c r="D6714" t="str">
        <f>anotacoes!F6714</f>
        <v>CANTO</v>
      </c>
      <c r="E6714" t="s">
        <v>10325</v>
      </c>
      <c r="F6714">
        <f>anotacoes!A6714</f>
        <v>99</v>
      </c>
      <c r="G6714">
        <f>anotacoes!B6714</f>
        <v>70</v>
      </c>
      <c r="H6714" t="str">
        <f>anotacoes!K6714</f>
        <v xml:space="preserve"> 00:08:44,407</v>
      </c>
      <c r="I6714" t="str">
        <f>anotacoes!L6714</f>
        <v xml:space="preserve"> 00:08:59,118</v>
      </c>
      <c r="J6714" t="str">
        <f>IF(L6714="PAUSE",E6714,IF(anotacoes!G6718=conversao_anotacoes!C6714,conversao_anotacoes!C6714,conversao_anotacoes!D6714))</f>
        <v>&lt;ARBITRO_DESCONHECIDO&gt;</v>
      </c>
      <c r="K6714" t="str">
        <f t="shared" si="208"/>
        <v/>
      </c>
      <c r="L6714" t="str">
        <f>UPPER(anotacoes!H6714)</f>
        <v>PAUSE</v>
      </c>
      <c r="M6714" t="str">
        <f>IF(OR(L6714="ATTACK",L6714="FINTA"),"&lt;TECNICA&gt;",UPPER(anotacoes!I6714))</f>
        <v>SHIDO WITHOUT SCORE</v>
      </c>
      <c r="N6714" t="str">
        <f>IF(OR(L6714="ATTACK",L6714="FINTA"),UPPER(anotacoes!I6714),"")</f>
        <v/>
      </c>
      <c r="O6714" s="6" t="str">
        <f>IF(anotacoes!N6714=0,"",anotacoes!N6714)</f>
        <v/>
      </c>
      <c r="P6714" t="str">
        <f>IF(anotacoes!M6714=0,"",UPPER(anotacoes!M6714))</f>
        <v/>
      </c>
      <c r="Q6714" t="str">
        <f t="shared" si="209"/>
        <v>INSERT INTO CONVERSAO_LUTA_ACAO (cd_conversao, id_luta, sequencia, momento_inicio, momento_fim, quem_faz, quem_sofre, acao_tipo, acao, tecnica, direcao, pontuacao) VALUES (1, 99, 70, TRIM(' 00:08:44,407'), TRIM(' 00:08:59,118'), '&lt;ARBITRO_DESCONHECIDO&gt;', '', 'PAUSE', 'SHIDO WITHOUT SCORE', NULL, NULL, NULL)</v>
      </c>
      <c r="R6714" t="s">
        <v>10327</v>
      </c>
    </row>
    <row r="6715" spans="1:18" hidden="1" x14ac:dyDescent="0.25">
      <c r="A6715" s="7">
        <f>anotacoes!D6715</f>
        <v>40713</v>
      </c>
      <c r="B6715" t="str">
        <f>anotacoes!C6715</f>
        <v>GRAND SLAM RIO DE JANEIRO 2011</v>
      </c>
      <c r="C6715" t="str">
        <f>anotacoes!E6715</f>
        <v>TOMA</v>
      </c>
      <c r="D6715" t="str">
        <f>anotacoes!F6715</f>
        <v>CANTO</v>
      </c>
      <c r="E6715" t="s">
        <v>10325</v>
      </c>
      <c r="F6715">
        <f>anotacoes!A6715</f>
        <v>99</v>
      </c>
      <c r="G6715">
        <f>anotacoes!B6715</f>
        <v>71</v>
      </c>
      <c r="H6715" t="str">
        <f>anotacoes!K6715</f>
        <v xml:space="preserve"> 00:08:59,289</v>
      </c>
      <c r="I6715" t="str">
        <f>anotacoes!L6715</f>
        <v xml:space="preserve"> 00:09:02,028</v>
      </c>
      <c r="J6715" t="str">
        <f>IF(L6715="PAUSE",E6715,IF(anotacoes!G6719=conversao_anotacoes!C6715,conversao_anotacoes!C6715,conversao_anotacoes!D6715))</f>
        <v>TOMA</v>
      </c>
      <c r="K6715" t="str">
        <f t="shared" si="208"/>
        <v>CANTO</v>
      </c>
      <c r="L6715" t="str">
        <f>UPPER(anotacoes!H6715)</f>
        <v>DISPLACEMENT</v>
      </c>
      <c r="M6715" t="str">
        <f>IF(OR(L6715="ATTACK",L6715="FINTA"),"&lt;TECNICA&gt;",UPPER(anotacoes!I6715))</f>
        <v>TRY TO GRIP WITH CONTACT</v>
      </c>
      <c r="N6715" t="str">
        <f>IF(OR(L6715="ATTACK",L6715="FINTA"),UPPER(anotacoes!I6715),"")</f>
        <v/>
      </c>
      <c r="O6715" s="6" t="str">
        <f>IF(anotacoes!N6715=0,"",anotacoes!N6715)</f>
        <v/>
      </c>
      <c r="P6715" t="str">
        <f>IF(anotacoes!M6715=0,"",UPPER(anotacoes!M6715))</f>
        <v/>
      </c>
      <c r="Q6715" t="str">
        <f t="shared" si="209"/>
        <v>INSERT INTO CONVERSAO_LUTA_ACAO (cd_conversao, id_luta, sequencia, momento_inicio, momento_fim, quem_faz, quem_sofre, acao_tipo, acao, tecnica, direcao, pontuacao) VALUES (1, 99, 71, TRIM(' 00:08:59,289'), TRIM(' 00:09:02,028'), 'TOMA', 'CANTO', 'DISPLACEMENT', 'TRY TO GRIP WITH CONTACT', NULL, NULL, NULL)</v>
      </c>
      <c r="R6715" t="s">
        <v>10327</v>
      </c>
    </row>
    <row r="6716" spans="1:18" hidden="1" x14ac:dyDescent="0.25">
      <c r="A6716" s="7">
        <f>anotacoes!D6716</f>
        <v>40713</v>
      </c>
      <c r="B6716" t="str">
        <f>anotacoes!C6716</f>
        <v>GRAND SLAM RIO DE JANEIRO 2011</v>
      </c>
      <c r="C6716" t="str">
        <f>anotacoes!E6716</f>
        <v>TOMA</v>
      </c>
      <c r="D6716" t="str">
        <f>anotacoes!F6716</f>
        <v>CANTO</v>
      </c>
      <c r="E6716" t="s">
        <v>10325</v>
      </c>
      <c r="F6716">
        <f>anotacoes!A6716</f>
        <v>99</v>
      </c>
      <c r="G6716">
        <f>anotacoes!B6716</f>
        <v>72</v>
      </c>
      <c r="H6716" t="str">
        <f>anotacoes!K6716</f>
        <v xml:space="preserve"> 00:09:02,028</v>
      </c>
      <c r="I6716" t="str">
        <f>anotacoes!L6716</f>
        <v xml:space="preserve"> 00:09:03,476</v>
      </c>
      <c r="J6716" t="str">
        <f>IF(L6716="PAUSE",E6716,IF(anotacoes!G6720=conversao_anotacoes!C6716,conversao_anotacoes!C6716,conversao_anotacoes!D6716))</f>
        <v>TOMA</v>
      </c>
      <c r="K6716" t="str">
        <f t="shared" si="208"/>
        <v>CANTO</v>
      </c>
      <c r="L6716" t="str">
        <f>UPPER(anotacoes!H6716)</f>
        <v>GRIP TIME</v>
      </c>
      <c r="M6716" t="str">
        <f>IF(OR(L6716="ATTACK",L6716="FINTA"),"&lt;TECNICA&gt;",UPPER(anotacoes!I6716))</f>
        <v>RIGHT COLLAR</v>
      </c>
      <c r="N6716" t="str">
        <f>IF(OR(L6716="ATTACK",L6716="FINTA"),UPPER(anotacoes!I6716),"")</f>
        <v/>
      </c>
      <c r="O6716" s="6" t="str">
        <f>IF(anotacoes!N6716=0,"",anotacoes!N6716)</f>
        <v/>
      </c>
      <c r="P6716" t="str">
        <f>IF(anotacoes!M6716=0,"",UPPER(anotacoes!M6716))</f>
        <v/>
      </c>
      <c r="Q6716" t="str">
        <f t="shared" si="209"/>
        <v>INSERT INTO CONVERSAO_LUTA_ACAO (cd_conversao, id_luta, sequencia, momento_inicio, momento_fim, quem_faz, quem_sofre, acao_tipo, acao, tecnica, direcao, pontuacao) VALUES (1, 99, 72, TRIM(' 00:09:02,028'), TRIM(' 00:09:03,476'), 'TOMA', 'CANTO', 'GRIP TIME', 'RIGHT COLLAR', NULL, NULL, NULL)</v>
      </c>
      <c r="R6716" t="s">
        <v>10327</v>
      </c>
    </row>
    <row r="6717" spans="1:18" hidden="1" x14ac:dyDescent="0.25">
      <c r="A6717" s="7">
        <f>anotacoes!D6717</f>
        <v>40713</v>
      </c>
      <c r="B6717" t="str">
        <f>anotacoes!C6717</f>
        <v>GRAND SLAM RIO DE JANEIRO 2011</v>
      </c>
      <c r="C6717" t="str">
        <f>anotacoes!E6717</f>
        <v>TOMA</v>
      </c>
      <c r="D6717" t="str">
        <f>anotacoes!F6717</f>
        <v>CANTO</v>
      </c>
      <c r="E6717" t="s">
        <v>10325</v>
      </c>
      <c r="F6717">
        <f>anotacoes!A6717</f>
        <v>99</v>
      </c>
      <c r="G6717">
        <f>anotacoes!B6717</f>
        <v>73</v>
      </c>
      <c r="H6717" t="str">
        <f>anotacoes!K6717</f>
        <v xml:space="preserve"> 00:09:03,476</v>
      </c>
      <c r="I6717" t="str">
        <f>anotacoes!L6717</f>
        <v xml:space="preserve"> 00:09:04,856</v>
      </c>
      <c r="J6717" t="str">
        <f>IF(L6717="PAUSE",E6717,IF(anotacoes!G6721=conversao_anotacoes!C6717,conversao_anotacoes!C6717,conversao_anotacoes!D6717))</f>
        <v>TOMA</v>
      </c>
      <c r="K6717" t="str">
        <f t="shared" si="208"/>
        <v>CANTO</v>
      </c>
      <c r="L6717" t="str">
        <f>UPPER(anotacoes!H6717)</f>
        <v>ATTACK</v>
      </c>
      <c r="M6717" t="str">
        <f>IF(OR(L6717="ATTACK",L6717="FINTA"),"&lt;TECNICA&gt;",UPPER(anotacoes!I6717))</f>
        <v>&lt;TECNICA&gt;</v>
      </c>
      <c r="N6717" t="str">
        <f>IF(OR(L6717="ATTACK",L6717="FINTA"),UPPER(anotacoes!I6717),"")</f>
        <v>KOSOTO GARI</v>
      </c>
      <c r="O6717" s="6">
        <f>IF(anotacoes!N6717=0,"",anotacoes!N6717)</f>
        <v>7</v>
      </c>
      <c r="P6717" t="str">
        <f>IF(anotacoes!M6717=0,"",UPPER(anotacoes!M6717))</f>
        <v/>
      </c>
      <c r="Q6717" t="str">
        <f t="shared" si="209"/>
        <v>INSERT INTO CONVERSAO_LUTA_ACAO (cd_conversao, id_luta, sequencia, momento_inicio, momento_fim, quem_faz, quem_sofre, acao_tipo, acao, tecnica, direcao, pontuacao) VALUES (1, 99, 73, TRIM(' 00:09:03,476'), TRIM(' 00:09:04,856'), 'TOMA', 'CANTO', 'ATTACK', '&lt;TECNICA&gt;', 'KOSOTO GARI', 7, NULL)</v>
      </c>
      <c r="R6717" t="s">
        <v>10327</v>
      </c>
    </row>
    <row r="6718" spans="1:18" hidden="1" x14ac:dyDescent="0.25">
      <c r="A6718" s="7">
        <f>anotacoes!D6718</f>
        <v>40713</v>
      </c>
      <c r="B6718" t="str">
        <f>anotacoes!C6718</f>
        <v>GRAND SLAM RIO DE JANEIRO 2011</v>
      </c>
      <c r="C6718" t="str">
        <f>anotacoes!E6718</f>
        <v>TOMA</v>
      </c>
      <c r="D6718" t="str">
        <f>anotacoes!F6718</f>
        <v>CANTO</v>
      </c>
      <c r="E6718" t="s">
        <v>10325</v>
      </c>
      <c r="F6718">
        <f>anotacoes!A6718</f>
        <v>99</v>
      </c>
      <c r="G6718">
        <f>anotacoes!B6718</f>
        <v>74</v>
      </c>
      <c r="H6718" t="str">
        <f>anotacoes!K6718</f>
        <v xml:space="preserve"> 00:09:05,158</v>
      </c>
      <c r="I6718" t="str">
        <f>anotacoes!L6718</f>
        <v xml:space="preserve"> 00:09:08,897</v>
      </c>
      <c r="J6718" t="str">
        <f>IF(L6718="PAUSE",E6718,IF(anotacoes!G6722=conversao_anotacoes!C6718,conversao_anotacoes!C6718,conversao_anotacoes!D6718))</f>
        <v>TOMA</v>
      </c>
      <c r="K6718" t="str">
        <f t="shared" si="208"/>
        <v>CANTO</v>
      </c>
      <c r="L6718" t="str">
        <f>UPPER(anotacoes!H6718)</f>
        <v>TRANSITION</v>
      </c>
      <c r="M6718" t="str">
        <f>IF(OR(L6718="ATTACK",L6718="FINTA"),"&lt;TECNICA&gt;",UPPER(anotacoes!I6718))</f>
        <v>WITHOUT ATTACK</v>
      </c>
      <c r="N6718" t="str">
        <f>IF(OR(L6718="ATTACK",L6718="FINTA"),UPPER(anotacoes!I6718),"")</f>
        <v/>
      </c>
      <c r="O6718" s="6" t="str">
        <f>IF(anotacoes!N6718=0,"",anotacoes!N6718)</f>
        <v/>
      </c>
      <c r="P6718" t="str">
        <f>IF(anotacoes!M6718=0,"",UPPER(anotacoes!M6718))</f>
        <v/>
      </c>
      <c r="Q6718" t="str">
        <f t="shared" si="209"/>
        <v>INSERT INTO CONVERSAO_LUTA_ACAO (cd_conversao, id_luta, sequencia, momento_inicio, momento_fim, quem_faz, quem_sofre, acao_tipo, acao, tecnica, direcao, pontuacao) VALUES (1, 99, 74, TRIM(' 00:09:05,158'), TRIM(' 00:09:08,897'), 'TOMA', 'CANTO', 'TRANSITION', 'WITHOUT ATTACK', NULL, NULL, NULL)</v>
      </c>
      <c r="R6718" t="s">
        <v>10327</v>
      </c>
    </row>
    <row r="6719" spans="1:18" hidden="1" x14ac:dyDescent="0.25">
      <c r="A6719" s="7">
        <f>anotacoes!D6719</f>
        <v>40713</v>
      </c>
      <c r="B6719" t="str">
        <f>anotacoes!C6719</f>
        <v>GRAND SLAM RIO DE JANEIRO 2011</v>
      </c>
      <c r="C6719" t="str">
        <f>anotacoes!E6719</f>
        <v>TOMA</v>
      </c>
      <c r="D6719" t="str">
        <f>anotacoes!F6719</f>
        <v>CANTO</v>
      </c>
      <c r="E6719" t="s">
        <v>10325</v>
      </c>
      <c r="F6719">
        <f>anotacoes!A6719</f>
        <v>99</v>
      </c>
      <c r="G6719">
        <f>anotacoes!B6719</f>
        <v>75</v>
      </c>
      <c r="H6719" t="str">
        <f>anotacoes!K6719</f>
        <v xml:space="preserve"> 00:09:09,094</v>
      </c>
      <c r="I6719" t="str">
        <f>anotacoes!L6719</f>
        <v xml:space="preserve"> 00:09:16,287</v>
      </c>
      <c r="J6719" t="str">
        <f>IF(L6719="PAUSE",E6719,IF(anotacoes!G6723=conversao_anotacoes!C6719,conversao_anotacoes!C6719,conversao_anotacoes!D6719))</f>
        <v>&lt;ARBITRO_DESCONHECIDO&gt;</v>
      </c>
      <c r="K6719" t="str">
        <f t="shared" si="208"/>
        <v/>
      </c>
      <c r="L6719" t="str">
        <f>UPPER(anotacoes!H6719)</f>
        <v>PAUSE</v>
      </c>
      <c r="M6719" t="str">
        <f>IF(OR(L6719="ATTACK",L6719="FINTA"),"&lt;TECNICA&gt;",UPPER(anotacoes!I6719))</f>
        <v>&lt;NAO_CLASSIFICADO&gt;</v>
      </c>
      <c r="N6719" t="str">
        <f>IF(OR(L6719="ATTACK",L6719="FINTA"),UPPER(anotacoes!I6719),"")</f>
        <v/>
      </c>
      <c r="O6719" s="6" t="str">
        <f>IF(anotacoes!N6719=0,"",anotacoes!N6719)</f>
        <v/>
      </c>
      <c r="P6719" t="str">
        <f>IF(anotacoes!M6719=0,"",UPPER(anotacoes!M6719))</f>
        <v/>
      </c>
      <c r="Q6719" t="str">
        <f t="shared" si="209"/>
        <v>INSERT INTO CONVERSAO_LUTA_ACAO (cd_conversao, id_luta, sequencia, momento_inicio, momento_fim, quem_faz, quem_sofre, acao_tipo, acao, tecnica, direcao, pontuacao) VALUES (1, 99, 75, TRIM(' 00:09:09,094'), TRIM(' 00:09:16,287'), '&lt;ARBITRO_DESCONHECIDO&gt;', '', 'PAUSE', '&lt;NAO_CLASSIFICADO&gt;', NULL, NULL, NULL)</v>
      </c>
      <c r="R6719" t="s">
        <v>10327</v>
      </c>
    </row>
    <row r="6720" spans="1:18" hidden="1" x14ac:dyDescent="0.25">
      <c r="A6720" s="7">
        <f>anotacoes!D6720</f>
        <v>40713</v>
      </c>
      <c r="B6720" t="str">
        <f>anotacoes!C6720</f>
        <v>GRAND SLAM RIO DE JANEIRO 2011</v>
      </c>
      <c r="C6720" t="str">
        <f>anotacoes!E6720</f>
        <v>TOMA</v>
      </c>
      <c r="D6720" t="str">
        <f>anotacoes!F6720</f>
        <v>CANTO</v>
      </c>
      <c r="E6720" t="s">
        <v>10325</v>
      </c>
      <c r="F6720">
        <f>anotacoes!A6720</f>
        <v>99</v>
      </c>
      <c r="G6720">
        <f>anotacoes!B6720</f>
        <v>76</v>
      </c>
      <c r="H6720" t="str">
        <f>anotacoes!K6720</f>
        <v xml:space="preserve"> 00:09:16,479</v>
      </c>
      <c r="I6720" t="str">
        <f>anotacoes!L6720</f>
        <v xml:space="preserve"> 00:09:18,568</v>
      </c>
      <c r="J6720" t="str">
        <f>IF(L6720="PAUSE",E6720,IF(anotacoes!G6724=conversao_anotacoes!C6720,conversao_anotacoes!C6720,conversao_anotacoes!D6720))</f>
        <v>TOMA</v>
      </c>
      <c r="K6720" t="str">
        <f t="shared" si="208"/>
        <v>CANTO</v>
      </c>
      <c r="L6720" t="str">
        <f>UPPER(anotacoes!H6720)</f>
        <v>DISPLACEMENT</v>
      </c>
      <c r="M6720" t="str">
        <f>IF(OR(L6720="ATTACK",L6720="FINTA"),"&lt;TECNICA&gt;",UPPER(anotacoes!I6720))</f>
        <v>TRY TO GRIP WITH CONTACT</v>
      </c>
      <c r="N6720" t="str">
        <f>IF(OR(L6720="ATTACK",L6720="FINTA"),UPPER(anotacoes!I6720),"")</f>
        <v/>
      </c>
      <c r="O6720" s="6" t="str">
        <f>IF(anotacoes!N6720=0,"",anotacoes!N6720)</f>
        <v/>
      </c>
      <c r="P6720" t="str">
        <f>IF(anotacoes!M6720=0,"",UPPER(anotacoes!M6720))</f>
        <v/>
      </c>
      <c r="Q6720" t="str">
        <f t="shared" si="209"/>
        <v>INSERT INTO CONVERSAO_LUTA_ACAO (cd_conversao, id_luta, sequencia, momento_inicio, momento_fim, quem_faz, quem_sofre, acao_tipo, acao, tecnica, direcao, pontuacao) VALUES (1, 99, 76, TRIM(' 00:09:16,479'), TRIM(' 00:09:18,568'), 'TOMA', 'CANTO', 'DISPLACEMENT', 'TRY TO GRIP WITH CONTACT', NULL, NULL, NULL)</v>
      </c>
      <c r="R6720" t="s">
        <v>10327</v>
      </c>
    </row>
    <row r="6721" spans="1:18" hidden="1" x14ac:dyDescent="0.25">
      <c r="A6721" s="7">
        <f>anotacoes!D6721</f>
        <v>40713</v>
      </c>
      <c r="B6721" t="str">
        <f>anotacoes!C6721</f>
        <v>GRAND SLAM RIO DE JANEIRO 2011</v>
      </c>
      <c r="C6721" t="str">
        <f>anotacoes!E6721</f>
        <v>TOMA</v>
      </c>
      <c r="D6721" t="str">
        <f>anotacoes!F6721</f>
        <v>CANTO</v>
      </c>
      <c r="E6721" t="s">
        <v>10325</v>
      </c>
      <c r="F6721">
        <f>anotacoes!A6721</f>
        <v>99</v>
      </c>
      <c r="G6721">
        <f>anotacoes!B6721</f>
        <v>77</v>
      </c>
      <c r="H6721" t="str">
        <f>anotacoes!K6721</f>
        <v xml:space="preserve"> 00:09:18,568</v>
      </c>
      <c r="I6721" t="str">
        <f>anotacoes!L6721</f>
        <v xml:space="preserve"> 00:10:00,219</v>
      </c>
      <c r="J6721" t="str">
        <f>IF(L6721="PAUSE",E6721,IF(anotacoes!G6725=conversao_anotacoes!C6721,conversao_anotacoes!C6721,conversao_anotacoes!D6721))</f>
        <v>TOMA</v>
      </c>
      <c r="K6721" t="str">
        <f t="shared" si="208"/>
        <v>CANTO</v>
      </c>
      <c r="L6721" t="str">
        <f>UPPER(anotacoes!H6721)</f>
        <v>GRIP TIME</v>
      </c>
      <c r="M6721" t="str">
        <f>IF(OR(L6721="ATTACK",L6721="FINTA"),"&lt;TECNICA&gt;",UPPER(anotacoes!I6721))</f>
        <v>RIGHT BACK LEFT SLEEVE</v>
      </c>
      <c r="N6721" t="str">
        <f>IF(OR(L6721="ATTACK",L6721="FINTA"),UPPER(anotacoes!I6721),"")</f>
        <v/>
      </c>
      <c r="O6721" s="6" t="str">
        <f>IF(anotacoes!N6721=0,"",anotacoes!N6721)</f>
        <v/>
      </c>
      <c r="P6721" t="str">
        <f>IF(anotacoes!M6721=0,"",UPPER(anotacoes!M6721))</f>
        <v/>
      </c>
      <c r="Q6721" t="str">
        <f t="shared" si="209"/>
        <v>INSERT INTO CONVERSAO_LUTA_ACAO (cd_conversao, id_luta, sequencia, momento_inicio, momento_fim, quem_faz, quem_sofre, acao_tipo, acao, tecnica, direcao, pontuacao) VALUES (1, 99, 77, TRIM(' 00:09:18,568'), TRIM(' 00:10:00,219'), 'TOMA', 'CANTO', 'GRIP TIME', 'RIGHT BACK LEFT SLEEVE', NULL, NULL, NULL)</v>
      </c>
      <c r="R6721" t="s">
        <v>10327</v>
      </c>
    </row>
    <row r="6722" spans="1:18" hidden="1" x14ac:dyDescent="0.25">
      <c r="A6722" s="7">
        <f>anotacoes!D6722</f>
        <v>40713</v>
      </c>
      <c r="B6722" t="str">
        <f>anotacoes!C6722</f>
        <v>GRAND SLAM RIO DE JANEIRO 2011</v>
      </c>
      <c r="C6722" t="str">
        <f>anotacoes!E6722</f>
        <v>TOMA</v>
      </c>
      <c r="D6722" t="str">
        <f>anotacoes!F6722</f>
        <v>CANTO</v>
      </c>
      <c r="E6722" t="s">
        <v>10325</v>
      </c>
      <c r="F6722">
        <f>anotacoes!A6722</f>
        <v>99</v>
      </c>
      <c r="G6722">
        <f>anotacoes!B6722</f>
        <v>78</v>
      </c>
      <c r="H6722" t="str">
        <f>anotacoes!K6722</f>
        <v xml:space="preserve"> 00:10:00,219</v>
      </c>
      <c r="I6722" t="str">
        <f>anotacoes!L6722</f>
        <v xml:space="preserve"> 00:10:03,872</v>
      </c>
      <c r="J6722" t="str">
        <f>IF(L6722="PAUSE",E6722,IF(anotacoes!G6726=conversao_anotacoes!C6722,conversao_anotacoes!C6722,conversao_anotacoes!D6722))</f>
        <v>TOMA</v>
      </c>
      <c r="K6722" t="str">
        <f t="shared" si="208"/>
        <v>CANTO</v>
      </c>
      <c r="L6722" t="str">
        <f>UPPER(anotacoes!H6722)</f>
        <v>DISPLACEMENT</v>
      </c>
      <c r="M6722" t="str">
        <f>IF(OR(L6722="ATTACK",L6722="FINTA"),"&lt;TECNICA&gt;",UPPER(anotacoes!I6722))</f>
        <v>TRY TO GRIP WITH CONTACT</v>
      </c>
      <c r="N6722" t="str">
        <f>IF(OR(L6722="ATTACK",L6722="FINTA"),UPPER(anotacoes!I6722),"")</f>
        <v/>
      </c>
      <c r="O6722" s="6" t="str">
        <f>IF(anotacoes!N6722=0,"",anotacoes!N6722)</f>
        <v/>
      </c>
      <c r="P6722" t="str">
        <f>IF(anotacoes!M6722=0,"",UPPER(anotacoes!M6722))</f>
        <v/>
      </c>
      <c r="Q6722" t="str">
        <f t="shared" si="209"/>
        <v>INSERT INTO CONVERSAO_LUTA_ACAO (cd_conversao, id_luta, sequencia, momento_inicio, momento_fim, quem_faz, quem_sofre, acao_tipo, acao, tecnica, direcao, pontuacao) VALUES (1, 99, 78, TRIM(' 00:10:00,219'), TRIM(' 00:10:03,872'), 'TOMA', 'CANTO', 'DISPLACEMENT', 'TRY TO GRIP WITH CONTACT', NULL, NULL, NULL)</v>
      </c>
      <c r="R6722" t="s">
        <v>10327</v>
      </c>
    </row>
    <row r="6723" spans="1:18" hidden="1" x14ac:dyDescent="0.25">
      <c r="A6723" s="7">
        <f>anotacoes!D6723</f>
        <v>40713</v>
      </c>
      <c r="B6723" t="str">
        <f>anotacoes!C6723</f>
        <v>GRAND SLAM RIO DE JANEIRO 2011</v>
      </c>
      <c r="C6723" t="str">
        <f>anotacoes!E6723</f>
        <v>TOMA</v>
      </c>
      <c r="D6723" t="str">
        <f>anotacoes!F6723</f>
        <v>CANTO</v>
      </c>
      <c r="E6723" t="s">
        <v>10325</v>
      </c>
      <c r="F6723">
        <f>anotacoes!A6723</f>
        <v>99</v>
      </c>
      <c r="G6723">
        <f>anotacoes!B6723</f>
        <v>79</v>
      </c>
      <c r="H6723" t="str">
        <f>anotacoes!K6723</f>
        <v xml:space="preserve"> 00:10:03,872</v>
      </c>
      <c r="I6723" t="str">
        <f>anotacoes!L6723</f>
        <v xml:space="preserve"> 00:10:05,048</v>
      </c>
      <c r="J6723" t="str">
        <f>IF(L6723="PAUSE",E6723,IF(anotacoes!G6727=conversao_anotacoes!C6723,conversao_anotacoes!C6723,conversao_anotacoes!D6723))</f>
        <v>TOMA</v>
      </c>
      <c r="K6723" t="str">
        <f t="shared" ref="K6723:K6786" si="210">IF(J6723=E6723,"",IF(J6723=C6723,D6723,C6723))</f>
        <v>CANTO</v>
      </c>
      <c r="L6723" t="str">
        <f>UPPER(anotacoes!H6723)</f>
        <v>GRIP TIME</v>
      </c>
      <c r="M6723" t="str">
        <f>IF(OR(L6723="ATTACK",L6723="FINTA"),"&lt;TECNICA&gt;",UPPER(anotacoes!I6723))</f>
        <v>LEFT SLEEVE</v>
      </c>
      <c r="N6723" t="str">
        <f>IF(OR(L6723="ATTACK",L6723="FINTA"),UPPER(anotacoes!I6723),"")</f>
        <v/>
      </c>
      <c r="O6723" s="6" t="str">
        <f>IF(anotacoes!N6723=0,"",anotacoes!N6723)</f>
        <v/>
      </c>
      <c r="P6723" t="str">
        <f>IF(anotacoes!M6723=0,"",UPPER(anotacoes!M6723))</f>
        <v/>
      </c>
      <c r="Q6723" t="str">
        <f t="shared" ref="Q6723:Q6786" si="211">CONCATENATE("INSERT INTO CONVERSAO_LUTA_ACAO (cd_conversao, id_luta, sequencia, momento_inicio, momento_fim, quem_faz, quem_sofre, acao_tipo, acao, tecnica, direcao, pontuacao) VALUES (1, ",F6723,", ",G6723,", ","TRIM('",H6723,"')",", ","TRIM('",I6723,"')",", ","'",J6723,"'",", ","'",K6723,"'",", ","'",L6723,"'",", ","'",M6723,"'",", ",IF(N6723="","NULL",CONCATENATE("'",N6723,"'")),", ",IF(O6723="","NULL",O6723),", ",IF(P6723="","NULL",CONCATENATE("'",P6723,"'")),")")</f>
        <v>INSERT INTO CONVERSAO_LUTA_ACAO (cd_conversao, id_luta, sequencia, momento_inicio, momento_fim, quem_faz, quem_sofre, acao_tipo, acao, tecnica, direcao, pontuacao) VALUES (1, 99, 79, TRIM(' 00:10:03,872'), TRIM(' 00:10:05,048'), 'TOMA', 'CANTO', 'GRIP TIME', 'LEFT SLEEVE', NULL, NULL, NULL)</v>
      </c>
      <c r="R6723" t="s">
        <v>10327</v>
      </c>
    </row>
    <row r="6724" spans="1:18" hidden="1" x14ac:dyDescent="0.25">
      <c r="A6724" s="7">
        <f>anotacoes!D6724</f>
        <v>40713</v>
      </c>
      <c r="B6724" t="str">
        <f>anotacoes!C6724</f>
        <v>GRAND SLAM RIO DE JANEIRO 2011</v>
      </c>
      <c r="C6724" t="str">
        <f>anotacoes!E6724</f>
        <v>TOMA</v>
      </c>
      <c r="D6724" t="str">
        <f>anotacoes!F6724</f>
        <v>CANTO</v>
      </c>
      <c r="E6724" t="s">
        <v>10325</v>
      </c>
      <c r="F6724">
        <f>anotacoes!A6724</f>
        <v>99</v>
      </c>
      <c r="G6724">
        <f>anotacoes!B6724</f>
        <v>80</v>
      </c>
      <c r="H6724" t="str">
        <f>anotacoes!K6724</f>
        <v xml:space="preserve"> 00:10:05,230</v>
      </c>
      <c r="I6724" t="str">
        <f>anotacoes!L6724</f>
        <v xml:space="preserve"> 00:10:09,567</v>
      </c>
      <c r="J6724" t="str">
        <f>IF(L6724="PAUSE",E6724,IF(anotacoes!G6728=conversao_anotacoes!C6724,conversao_anotacoes!C6724,conversao_anotacoes!D6724))</f>
        <v>TOMA</v>
      </c>
      <c r="K6724" t="str">
        <f t="shared" si="210"/>
        <v>CANTO</v>
      </c>
      <c r="L6724" t="str">
        <f>UPPER(anotacoes!H6724)</f>
        <v>TRANSITION</v>
      </c>
      <c r="M6724" t="str">
        <f>IF(OR(L6724="ATTACK",L6724="FINTA"),"&lt;TECNICA&gt;",UPPER(anotacoes!I6724))</f>
        <v>&lt;NAO_CLASSIFICADO&gt;</v>
      </c>
      <c r="N6724" t="str">
        <f>IF(OR(L6724="ATTACK",L6724="FINTA"),UPPER(anotacoes!I6724),"")</f>
        <v/>
      </c>
      <c r="O6724" s="6" t="str">
        <f>IF(anotacoes!N6724=0,"",anotacoes!N6724)</f>
        <v/>
      </c>
      <c r="P6724" t="str">
        <f>IF(anotacoes!M6724=0,"",UPPER(anotacoes!M6724))</f>
        <v/>
      </c>
      <c r="Q6724" t="str">
        <f t="shared" si="211"/>
        <v>INSERT INTO CONVERSAO_LUTA_ACAO (cd_conversao, id_luta, sequencia, momento_inicio, momento_fim, quem_faz, quem_sofre, acao_tipo, acao, tecnica, direcao, pontuacao) VALUES (1, 99, 80, TRIM(' 00:10:05,230'), TRIM(' 00:10:09,567'), 'TOMA', 'CANTO', 'TRANSITION', '&lt;NAO_CLASSIFICADO&gt;', NULL, NULL, NULL)</v>
      </c>
      <c r="R6724" t="s">
        <v>10327</v>
      </c>
    </row>
    <row r="6725" spans="1:18" hidden="1" x14ac:dyDescent="0.25">
      <c r="A6725" s="7">
        <f>anotacoes!D6725</f>
        <v>40713</v>
      </c>
      <c r="B6725" t="str">
        <f>anotacoes!C6725</f>
        <v>GRAND SLAM RIO DE JANEIRO 2011</v>
      </c>
      <c r="C6725" t="str">
        <f>anotacoes!E6725</f>
        <v>TOMA</v>
      </c>
      <c r="D6725" t="str">
        <f>anotacoes!F6725</f>
        <v>CANTO</v>
      </c>
      <c r="E6725" t="s">
        <v>10325</v>
      </c>
      <c r="F6725">
        <f>anotacoes!A6725</f>
        <v>99</v>
      </c>
      <c r="G6725">
        <f>anotacoes!B6725</f>
        <v>81</v>
      </c>
      <c r="H6725" t="str">
        <f>anotacoes!K6725</f>
        <v xml:space="preserve"> 00:10:09,770</v>
      </c>
      <c r="I6725" t="str">
        <f>anotacoes!L6725</f>
        <v xml:space="preserve"> 00:10:27,977</v>
      </c>
      <c r="J6725" t="str">
        <f>IF(L6725="PAUSE",E6725,IF(anotacoes!G6729=conversao_anotacoes!C6725,conversao_anotacoes!C6725,conversao_anotacoes!D6725))</f>
        <v>&lt;ARBITRO_DESCONHECIDO&gt;</v>
      </c>
      <c r="K6725" t="str">
        <f t="shared" si="210"/>
        <v/>
      </c>
      <c r="L6725" t="str">
        <f>UPPER(anotacoes!H6725)</f>
        <v>PAUSE</v>
      </c>
      <c r="M6725" t="str">
        <f>IF(OR(L6725="ATTACK",L6725="FINTA"),"&lt;TECNICA&gt;",UPPER(anotacoes!I6725))</f>
        <v>&lt;NAO_CLASSIFICADO&gt;</v>
      </c>
      <c r="N6725" t="str">
        <f>IF(OR(L6725="ATTACK",L6725="FINTA"),UPPER(anotacoes!I6725),"")</f>
        <v/>
      </c>
      <c r="O6725" s="6" t="str">
        <f>IF(anotacoes!N6725=0,"",anotacoes!N6725)</f>
        <v/>
      </c>
      <c r="P6725" t="str">
        <f>IF(anotacoes!M6725=0,"",UPPER(anotacoes!M6725))</f>
        <v/>
      </c>
      <c r="Q6725" t="str">
        <f t="shared" si="211"/>
        <v>INSERT INTO CONVERSAO_LUTA_ACAO (cd_conversao, id_luta, sequencia, momento_inicio, momento_fim, quem_faz, quem_sofre, acao_tipo, acao, tecnica, direcao, pontuacao) VALUES (1, 99, 81, TRIM(' 00:10:09,770'), TRIM(' 00:10:27,977'), '&lt;ARBITRO_DESCONHECIDO&gt;', '', 'PAUSE', '&lt;NAO_CLASSIFICADO&gt;', NULL, NULL, NULL)</v>
      </c>
      <c r="R6725" t="s">
        <v>10327</v>
      </c>
    </row>
    <row r="6726" spans="1:18" hidden="1" x14ac:dyDescent="0.25">
      <c r="A6726" s="7">
        <f>anotacoes!D6726</f>
        <v>40713</v>
      </c>
      <c r="B6726" t="str">
        <f>anotacoes!C6726</f>
        <v>GRAND SLAM RIO DE JANEIRO 2011</v>
      </c>
      <c r="C6726" t="str">
        <f>anotacoes!E6726</f>
        <v>TOMA</v>
      </c>
      <c r="D6726" t="str">
        <f>anotacoes!F6726</f>
        <v>CANTO</v>
      </c>
      <c r="E6726" t="s">
        <v>10325</v>
      </c>
      <c r="F6726">
        <f>anotacoes!A6726</f>
        <v>99</v>
      </c>
      <c r="G6726">
        <f>anotacoes!B6726</f>
        <v>82</v>
      </c>
      <c r="H6726" t="str">
        <f>anotacoes!K6726</f>
        <v xml:space="preserve"> 00:10:28,146</v>
      </c>
      <c r="I6726" t="str">
        <f>anotacoes!L6726</f>
        <v xml:space="preserve"> 00:10:31,318</v>
      </c>
      <c r="J6726" t="str">
        <f>IF(L6726="PAUSE",E6726,IF(anotacoes!G6730=conversao_anotacoes!C6726,conversao_anotacoes!C6726,conversao_anotacoes!D6726))</f>
        <v>&lt;ARBITRO_DESCONHECIDO&gt;</v>
      </c>
      <c r="K6726" t="str">
        <f t="shared" si="210"/>
        <v/>
      </c>
      <c r="L6726" t="str">
        <f>UPPER(anotacoes!H6726)</f>
        <v>PAUSE</v>
      </c>
      <c r="M6726" t="str">
        <f>IF(OR(L6726="ATTACK",L6726="FINTA"),"&lt;TECNICA&gt;",UPPER(anotacoes!I6726))</f>
        <v>&lt;NAO_CLASSIFICADO&gt;</v>
      </c>
      <c r="N6726" t="str">
        <f>IF(OR(L6726="ATTACK",L6726="FINTA"),UPPER(anotacoes!I6726),"")</f>
        <v/>
      </c>
      <c r="O6726" s="6" t="str">
        <f>IF(anotacoes!N6726=0,"",anotacoes!N6726)</f>
        <v/>
      </c>
      <c r="P6726" t="str">
        <f>IF(anotacoes!M6726=0,"",UPPER(anotacoes!M6726))</f>
        <v/>
      </c>
      <c r="Q6726" t="str">
        <f t="shared" si="211"/>
        <v>INSERT INTO CONVERSAO_LUTA_ACAO (cd_conversao, id_luta, sequencia, momento_inicio, momento_fim, quem_faz, quem_sofre, acao_tipo, acao, tecnica, direcao, pontuacao) VALUES (1, 99, 82, TRIM(' 00:10:28,146'), TRIM(' 00:10:31,318'), '&lt;ARBITRO_DESCONHECIDO&gt;', '', 'PAUSE', '&lt;NAO_CLASSIFICADO&gt;', NULL, NULL, NULL)</v>
      </c>
      <c r="R6726" t="s">
        <v>10327</v>
      </c>
    </row>
    <row r="6727" spans="1:18" hidden="1" x14ac:dyDescent="0.25">
      <c r="A6727" s="7">
        <f>anotacoes!D6727</f>
        <v>40713</v>
      </c>
      <c r="B6727" t="str">
        <f>anotacoes!C6727</f>
        <v>GRAND SLAM RIO DE JANEIRO 2011</v>
      </c>
      <c r="C6727" t="str">
        <f>anotacoes!E6727</f>
        <v>TOMA</v>
      </c>
      <c r="D6727" t="str">
        <f>anotacoes!F6727</f>
        <v>CANTO</v>
      </c>
      <c r="E6727" t="s">
        <v>10325</v>
      </c>
      <c r="F6727">
        <f>anotacoes!A6727</f>
        <v>99</v>
      </c>
      <c r="G6727">
        <f>anotacoes!B6727</f>
        <v>83</v>
      </c>
      <c r="H6727" t="str">
        <f>anotacoes!K6727</f>
        <v xml:space="preserve"> 00:10:31,486</v>
      </c>
      <c r="I6727" t="str">
        <f>anotacoes!L6727</f>
        <v xml:space="preserve"> 00:10:33,481</v>
      </c>
      <c r="J6727" t="str">
        <f>IF(L6727="PAUSE",E6727,IF(anotacoes!G6731=conversao_anotacoes!C6727,conversao_anotacoes!C6727,conversao_anotacoes!D6727))</f>
        <v>TOMA</v>
      </c>
      <c r="K6727" t="str">
        <f t="shared" si="210"/>
        <v>CANTO</v>
      </c>
      <c r="L6727" t="str">
        <f>UPPER(anotacoes!H6727)</f>
        <v>DISPLACEMENT</v>
      </c>
      <c r="M6727" t="str">
        <f>IF(OR(L6727="ATTACK",L6727="FINTA"),"&lt;TECNICA&gt;",UPPER(anotacoes!I6727))</f>
        <v>TRY TO GRIP WITH CONTACT</v>
      </c>
      <c r="N6727" t="str">
        <f>IF(OR(L6727="ATTACK",L6727="FINTA"),UPPER(anotacoes!I6727),"")</f>
        <v/>
      </c>
      <c r="O6727" s="6" t="str">
        <f>IF(anotacoes!N6727=0,"",anotacoes!N6727)</f>
        <v/>
      </c>
      <c r="P6727" t="str">
        <f>IF(anotacoes!M6727=0,"",UPPER(anotacoes!M6727))</f>
        <v/>
      </c>
      <c r="Q6727" t="str">
        <f t="shared" si="211"/>
        <v>INSERT INTO CONVERSAO_LUTA_ACAO (cd_conversao, id_luta, sequencia, momento_inicio, momento_fim, quem_faz, quem_sofre, acao_tipo, acao, tecnica, direcao, pontuacao) VALUES (1, 99, 83, TRIM(' 00:10:31,486'), TRIM(' 00:10:33,481'), 'TOMA', 'CANTO', 'DISPLACEMENT', 'TRY TO GRIP WITH CONTACT', NULL, NULL, NULL)</v>
      </c>
      <c r="R6727" t="s">
        <v>10327</v>
      </c>
    </row>
    <row r="6728" spans="1:18" hidden="1" x14ac:dyDescent="0.25">
      <c r="A6728" s="7">
        <f>anotacoes!D6728</f>
        <v>40713</v>
      </c>
      <c r="B6728" t="str">
        <f>anotacoes!C6728</f>
        <v>GRAND SLAM RIO DE JANEIRO 2011</v>
      </c>
      <c r="C6728" t="str">
        <f>anotacoes!E6728</f>
        <v>TOMA</v>
      </c>
      <c r="D6728" t="str">
        <f>anotacoes!F6728</f>
        <v>CANTO</v>
      </c>
      <c r="E6728" t="s">
        <v>10325</v>
      </c>
      <c r="F6728">
        <f>anotacoes!A6728</f>
        <v>99</v>
      </c>
      <c r="G6728">
        <f>anotacoes!B6728</f>
        <v>84</v>
      </c>
      <c r="H6728" t="str">
        <f>anotacoes!K6728</f>
        <v xml:space="preserve"> 00:10:33,481</v>
      </c>
      <c r="I6728" t="str">
        <f>anotacoes!L6728</f>
        <v xml:space="preserve"> 00:10:33,481</v>
      </c>
      <c r="J6728" t="str">
        <f>IF(L6728="PAUSE",E6728,IF(anotacoes!G6732=conversao_anotacoes!C6728,conversao_anotacoes!C6728,conversao_anotacoes!D6728))</f>
        <v>TOMA</v>
      </c>
      <c r="K6728" t="str">
        <f t="shared" si="210"/>
        <v>CANTO</v>
      </c>
      <c r="L6728" t="str">
        <f>UPPER(anotacoes!H6728)</f>
        <v>GRIP TIME</v>
      </c>
      <c r="M6728" t="str">
        <f>IF(OR(L6728="ATTACK",L6728="FINTA"),"&lt;TECNICA&gt;",UPPER(anotacoes!I6728))</f>
        <v>RIGHT COLLAR LEFT SLEEVE</v>
      </c>
      <c r="N6728" t="str">
        <f>IF(OR(L6728="ATTACK",L6728="FINTA"),UPPER(anotacoes!I6728),"")</f>
        <v/>
      </c>
      <c r="O6728" s="6" t="str">
        <f>IF(anotacoes!N6728=0,"",anotacoes!N6728)</f>
        <v/>
      </c>
      <c r="P6728" t="str">
        <f>IF(anotacoes!M6728=0,"",UPPER(anotacoes!M6728))</f>
        <v/>
      </c>
      <c r="Q6728" t="str">
        <f t="shared" si="211"/>
        <v>INSERT INTO CONVERSAO_LUTA_ACAO (cd_conversao, id_luta, sequencia, momento_inicio, momento_fim, quem_faz, quem_sofre, acao_tipo, acao, tecnica, direcao, pontuacao) VALUES (1, 99, 84, TRIM(' 00:10:33,481'), TRIM(' 00:10:33,481'), 'TOMA', 'CANTO', 'GRIP TIME', 'RIGHT COLLAR LEFT SLEEVE', NULL, NULL, NULL)</v>
      </c>
      <c r="R6728" t="s">
        <v>10327</v>
      </c>
    </row>
    <row r="6729" spans="1:18" hidden="1" x14ac:dyDescent="0.25">
      <c r="A6729" s="7">
        <f>anotacoes!D6729</f>
        <v>40713</v>
      </c>
      <c r="B6729" t="str">
        <f>anotacoes!C6729</f>
        <v>GRAND SLAM RIO DE JANEIRO 2011</v>
      </c>
      <c r="C6729" t="str">
        <f>anotacoes!E6729</f>
        <v>TOMA</v>
      </c>
      <c r="D6729" t="str">
        <f>anotacoes!F6729</f>
        <v>CANTO</v>
      </c>
      <c r="E6729" t="s">
        <v>10325</v>
      </c>
      <c r="F6729">
        <f>anotacoes!A6729</f>
        <v>99</v>
      </c>
      <c r="G6729">
        <f>anotacoes!B6729</f>
        <v>85</v>
      </c>
      <c r="H6729" t="str">
        <f>anotacoes!K6729</f>
        <v xml:space="preserve"> 00:10:33,481</v>
      </c>
      <c r="I6729" t="str">
        <f>anotacoes!L6729</f>
        <v xml:space="preserve"> 00:10:33,890</v>
      </c>
      <c r="J6729" t="str">
        <f>IF(L6729="PAUSE",E6729,IF(anotacoes!G6733=conversao_anotacoes!C6729,conversao_anotacoes!C6729,conversao_anotacoes!D6729))</f>
        <v>TOMA</v>
      </c>
      <c r="K6729" t="str">
        <f t="shared" si="210"/>
        <v>CANTO</v>
      </c>
      <c r="L6729" t="str">
        <f>UPPER(anotacoes!H6729)</f>
        <v>ATTACK</v>
      </c>
      <c r="M6729" t="str">
        <f>IF(OR(L6729="ATTACK",L6729="FINTA"),"&lt;TECNICA&gt;",UPPER(anotacoes!I6729))</f>
        <v>&lt;TECNICA&gt;</v>
      </c>
      <c r="N6729" t="str">
        <f>IF(OR(L6729="ATTACK",L6729="FINTA"),UPPER(anotacoes!I6729),"")</f>
        <v>DEASHI HARAI</v>
      </c>
      <c r="O6729" s="6">
        <f>IF(anotacoes!N6729=0,"",anotacoes!N6729)</f>
        <v>7</v>
      </c>
      <c r="P6729" t="str">
        <f>IF(anotacoes!M6729=0,"",UPPER(anotacoes!M6729))</f>
        <v/>
      </c>
      <c r="Q6729" t="str">
        <f t="shared" si="211"/>
        <v>INSERT INTO CONVERSAO_LUTA_ACAO (cd_conversao, id_luta, sequencia, momento_inicio, momento_fim, quem_faz, quem_sofre, acao_tipo, acao, tecnica, direcao, pontuacao) VALUES (1, 99, 85, TRIM(' 00:10:33,481'), TRIM(' 00:10:33,890'), 'TOMA', 'CANTO', 'ATTACK', '&lt;TECNICA&gt;', 'DEASHI HARAI', 7, NULL)</v>
      </c>
      <c r="R6729" t="s">
        <v>10327</v>
      </c>
    </row>
    <row r="6730" spans="1:18" hidden="1" x14ac:dyDescent="0.25">
      <c r="A6730" s="7">
        <f>anotacoes!D6730</f>
        <v>40713</v>
      </c>
      <c r="B6730" t="str">
        <f>anotacoes!C6730</f>
        <v>GRAND SLAM RIO DE JANEIRO 2011</v>
      </c>
      <c r="C6730" t="str">
        <f>anotacoes!E6730</f>
        <v>TOMA</v>
      </c>
      <c r="D6730" t="str">
        <f>anotacoes!F6730</f>
        <v>CANTO</v>
      </c>
      <c r="E6730" t="s">
        <v>10325</v>
      </c>
      <c r="F6730">
        <f>anotacoes!A6730</f>
        <v>99</v>
      </c>
      <c r="G6730">
        <f>anotacoes!B6730</f>
        <v>86</v>
      </c>
      <c r="H6730" t="str">
        <f>anotacoes!K6730</f>
        <v xml:space="preserve"> 00:10:33,890</v>
      </c>
      <c r="I6730" t="str">
        <f>anotacoes!L6730</f>
        <v xml:space="preserve"> 00:10:35,247</v>
      </c>
      <c r="J6730" t="str">
        <f>IF(L6730="PAUSE",E6730,IF(anotacoes!G6734=conversao_anotacoes!C6730,conversao_anotacoes!C6730,conversao_anotacoes!D6730))</f>
        <v>TOMA</v>
      </c>
      <c r="K6730" t="str">
        <f t="shared" si="210"/>
        <v>CANTO</v>
      </c>
      <c r="L6730" t="str">
        <f>UPPER(anotacoes!H6730)</f>
        <v>GRIP TIME</v>
      </c>
      <c r="M6730" t="str">
        <f>IF(OR(L6730="ATTACK",L6730="FINTA"),"&lt;TECNICA&gt;",UPPER(anotacoes!I6730))</f>
        <v>RIGHT COLLAR LEFT SLEEVE</v>
      </c>
      <c r="N6730" t="str">
        <f>IF(OR(L6730="ATTACK",L6730="FINTA"),UPPER(anotacoes!I6730),"")</f>
        <v/>
      </c>
      <c r="O6730" s="6" t="str">
        <f>IF(anotacoes!N6730=0,"",anotacoes!N6730)</f>
        <v/>
      </c>
      <c r="P6730" t="str">
        <f>IF(anotacoes!M6730=0,"",UPPER(anotacoes!M6730))</f>
        <v/>
      </c>
      <c r="Q6730" t="str">
        <f t="shared" si="211"/>
        <v>INSERT INTO CONVERSAO_LUTA_ACAO (cd_conversao, id_luta, sequencia, momento_inicio, momento_fim, quem_faz, quem_sofre, acao_tipo, acao, tecnica, direcao, pontuacao) VALUES (1, 99, 86, TRIM(' 00:10:33,890'), TRIM(' 00:10:35,247'), 'TOMA', 'CANTO', 'GRIP TIME', 'RIGHT COLLAR LEFT SLEEVE', NULL, NULL, NULL)</v>
      </c>
      <c r="R6730" t="s">
        <v>10327</v>
      </c>
    </row>
    <row r="6731" spans="1:18" hidden="1" x14ac:dyDescent="0.25">
      <c r="A6731" s="7">
        <f>anotacoes!D6731</f>
        <v>40713</v>
      </c>
      <c r="B6731" t="str">
        <f>anotacoes!C6731</f>
        <v>GRAND SLAM RIO DE JANEIRO 2011</v>
      </c>
      <c r="C6731" t="str">
        <f>anotacoes!E6731</f>
        <v>TOMA</v>
      </c>
      <c r="D6731" t="str">
        <f>anotacoes!F6731</f>
        <v>CANTO</v>
      </c>
      <c r="E6731" t="s">
        <v>10325</v>
      </c>
      <c r="F6731">
        <f>anotacoes!A6731</f>
        <v>99</v>
      </c>
      <c r="G6731">
        <f>anotacoes!B6731</f>
        <v>87</v>
      </c>
      <c r="H6731" t="str">
        <f>anotacoes!K6731</f>
        <v xml:space="preserve"> 00:10:35,247</v>
      </c>
      <c r="I6731" t="str">
        <f>anotacoes!L6731</f>
        <v xml:space="preserve"> 00:10:36,002</v>
      </c>
      <c r="J6731" t="str">
        <f>IF(L6731="PAUSE",E6731,IF(anotacoes!G6735=conversao_anotacoes!C6731,conversao_anotacoes!C6731,conversao_anotacoes!D6731))</f>
        <v>TOMA</v>
      </c>
      <c r="K6731" t="str">
        <f t="shared" si="210"/>
        <v>CANTO</v>
      </c>
      <c r="L6731" t="str">
        <f>UPPER(anotacoes!H6731)</f>
        <v>ATTACK</v>
      </c>
      <c r="M6731" t="str">
        <f>IF(OR(L6731="ATTACK",L6731="FINTA"),"&lt;TECNICA&gt;",UPPER(anotacoes!I6731))</f>
        <v>&lt;TECNICA&gt;</v>
      </c>
      <c r="N6731" t="str">
        <f>IF(OR(L6731="ATTACK",L6731="FINTA"),UPPER(anotacoes!I6731),"")</f>
        <v>KOUCHI GARI</v>
      </c>
      <c r="O6731" s="6">
        <f>IF(anotacoes!N6731=0,"",anotacoes!N6731)</f>
        <v>2</v>
      </c>
      <c r="P6731" t="str">
        <f>IF(anotacoes!M6731=0,"",UPPER(anotacoes!M6731))</f>
        <v/>
      </c>
      <c r="Q6731" t="str">
        <f t="shared" si="211"/>
        <v>INSERT INTO CONVERSAO_LUTA_ACAO (cd_conversao, id_luta, sequencia, momento_inicio, momento_fim, quem_faz, quem_sofre, acao_tipo, acao, tecnica, direcao, pontuacao) VALUES (1, 99, 87, TRIM(' 00:10:35,247'), TRIM(' 00:10:36,002'), 'TOMA', 'CANTO', 'ATTACK', '&lt;TECNICA&gt;', 'KOUCHI GARI', 2, NULL)</v>
      </c>
      <c r="R6731" t="s">
        <v>10327</v>
      </c>
    </row>
    <row r="6732" spans="1:18" hidden="1" x14ac:dyDescent="0.25">
      <c r="A6732" s="7">
        <f>anotacoes!D6732</f>
        <v>40713</v>
      </c>
      <c r="B6732" t="str">
        <f>anotacoes!C6732</f>
        <v>GRAND SLAM RIO DE JANEIRO 2011</v>
      </c>
      <c r="C6732" t="str">
        <f>anotacoes!E6732</f>
        <v>TOMA</v>
      </c>
      <c r="D6732" t="str">
        <f>anotacoes!F6732</f>
        <v>CANTO</v>
      </c>
      <c r="E6732" t="s">
        <v>10325</v>
      </c>
      <c r="F6732">
        <f>anotacoes!A6732</f>
        <v>99</v>
      </c>
      <c r="G6732">
        <f>anotacoes!B6732</f>
        <v>88</v>
      </c>
      <c r="H6732" t="str">
        <f>anotacoes!K6732</f>
        <v xml:space="preserve"> 00:10:36,002</v>
      </c>
      <c r="I6732" t="str">
        <f>anotacoes!L6732</f>
        <v xml:space="preserve"> 00:10:36,562</v>
      </c>
      <c r="J6732" t="str">
        <f>IF(L6732="PAUSE",E6732,IF(anotacoes!G6736=conversao_anotacoes!C6732,conversao_anotacoes!C6732,conversao_anotacoes!D6732))</f>
        <v>TOMA</v>
      </c>
      <c r="K6732" t="str">
        <f t="shared" si="210"/>
        <v>CANTO</v>
      </c>
      <c r="L6732" t="str">
        <f>UPPER(anotacoes!H6732)</f>
        <v>ATTACK</v>
      </c>
      <c r="M6732" t="str">
        <f>IF(OR(L6732="ATTACK",L6732="FINTA"),"&lt;TECNICA&gt;",UPPER(anotacoes!I6732))</f>
        <v>&lt;TECNICA&gt;</v>
      </c>
      <c r="N6732" t="str">
        <f>IF(OR(L6732="ATTACK",L6732="FINTA"),UPPER(anotacoes!I6732),"")</f>
        <v>DEASHI HARAI</v>
      </c>
      <c r="O6732" s="6">
        <f>IF(anotacoes!N6732=0,"",anotacoes!N6732)</f>
        <v>7</v>
      </c>
      <c r="P6732" t="str">
        <f>IF(anotacoes!M6732=0,"",UPPER(anotacoes!M6732))</f>
        <v/>
      </c>
      <c r="Q6732" t="str">
        <f t="shared" si="211"/>
        <v>INSERT INTO CONVERSAO_LUTA_ACAO (cd_conversao, id_luta, sequencia, momento_inicio, momento_fim, quem_faz, quem_sofre, acao_tipo, acao, tecnica, direcao, pontuacao) VALUES (1, 99, 88, TRIM(' 00:10:36,002'), TRIM(' 00:10:36,562'), 'TOMA', 'CANTO', 'ATTACK', '&lt;TECNICA&gt;', 'DEASHI HARAI', 7, NULL)</v>
      </c>
      <c r="R6732" t="s">
        <v>10327</v>
      </c>
    </row>
    <row r="6733" spans="1:18" hidden="1" x14ac:dyDescent="0.25">
      <c r="A6733" s="7">
        <f>anotacoes!D6733</f>
        <v>40713</v>
      </c>
      <c r="B6733" t="str">
        <f>anotacoes!C6733</f>
        <v>GRAND SLAM RIO DE JANEIRO 2011</v>
      </c>
      <c r="C6733" t="str">
        <f>anotacoes!E6733</f>
        <v>TOMA</v>
      </c>
      <c r="D6733" t="str">
        <f>anotacoes!F6733</f>
        <v>CANTO</v>
      </c>
      <c r="E6733" t="s">
        <v>10325</v>
      </c>
      <c r="F6733">
        <f>anotacoes!A6733</f>
        <v>99</v>
      </c>
      <c r="G6733">
        <f>anotacoes!B6733</f>
        <v>89</v>
      </c>
      <c r="H6733" t="str">
        <f>anotacoes!K6733</f>
        <v xml:space="preserve"> 00:10:36,562</v>
      </c>
      <c r="I6733" t="str">
        <f>anotacoes!L6733</f>
        <v xml:space="preserve"> 00:10:39,896</v>
      </c>
      <c r="J6733" t="str">
        <f>IF(L6733="PAUSE",E6733,IF(anotacoes!G6737=conversao_anotacoes!C6733,conversao_anotacoes!C6733,conversao_anotacoes!D6733))</f>
        <v>TOMA</v>
      </c>
      <c r="K6733" t="str">
        <f t="shared" si="210"/>
        <v>CANTO</v>
      </c>
      <c r="L6733" t="str">
        <f>UPPER(anotacoes!H6733)</f>
        <v>GRIP TIME</v>
      </c>
      <c r="M6733" t="str">
        <f>IF(OR(L6733="ATTACK",L6733="FINTA"),"&lt;TECNICA&gt;",UPPER(anotacoes!I6733))</f>
        <v>RIGHT COLLAR LEFT SLEEVE</v>
      </c>
      <c r="N6733" t="str">
        <f>IF(OR(L6733="ATTACK",L6733="FINTA"),UPPER(anotacoes!I6733),"")</f>
        <v/>
      </c>
      <c r="O6733" s="6" t="str">
        <f>IF(anotacoes!N6733=0,"",anotacoes!N6733)</f>
        <v/>
      </c>
      <c r="P6733" t="str">
        <f>IF(anotacoes!M6733=0,"",UPPER(anotacoes!M6733))</f>
        <v/>
      </c>
      <c r="Q6733" t="str">
        <f t="shared" si="211"/>
        <v>INSERT INTO CONVERSAO_LUTA_ACAO (cd_conversao, id_luta, sequencia, momento_inicio, momento_fim, quem_faz, quem_sofre, acao_tipo, acao, tecnica, direcao, pontuacao) VALUES (1, 99, 89, TRIM(' 00:10:36,562'), TRIM(' 00:10:39,896'), 'TOMA', 'CANTO', 'GRIP TIME', 'RIGHT COLLAR LEFT SLEEVE', NULL, NULL, NULL)</v>
      </c>
      <c r="R6733" t="s">
        <v>10327</v>
      </c>
    </row>
    <row r="6734" spans="1:18" hidden="1" x14ac:dyDescent="0.25">
      <c r="A6734" s="7">
        <f>anotacoes!D6734</f>
        <v>40713</v>
      </c>
      <c r="B6734" t="str">
        <f>anotacoes!C6734</f>
        <v>GRAND SLAM RIO DE JANEIRO 2011</v>
      </c>
      <c r="C6734" t="str">
        <f>anotacoes!E6734</f>
        <v>TOMA</v>
      </c>
      <c r="D6734" t="str">
        <f>anotacoes!F6734</f>
        <v>CANTO</v>
      </c>
      <c r="E6734" t="s">
        <v>10325</v>
      </c>
      <c r="F6734">
        <f>anotacoes!A6734</f>
        <v>99</v>
      </c>
      <c r="G6734">
        <f>anotacoes!B6734</f>
        <v>90</v>
      </c>
      <c r="H6734" t="str">
        <f>anotacoes!K6734</f>
        <v xml:space="preserve"> 00:10:39,896</v>
      </c>
      <c r="I6734" t="str">
        <f>anotacoes!L6734</f>
        <v xml:space="preserve"> 00:10:50,555</v>
      </c>
      <c r="J6734" t="str">
        <f>IF(L6734="PAUSE",E6734,IF(anotacoes!G6738=conversao_anotacoes!C6734,conversao_anotacoes!C6734,conversao_anotacoes!D6734))</f>
        <v>TOMA</v>
      </c>
      <c r="K6734" t="str">
        <f t="shared" si="210"/>
        <v>CANTO</v>
      </c>
      <c r="L6734" t="str">
        <f>UPPER(anotacoes!H6734)</f>
        <v>TRANSITION</v>
      </c>
      <c r="M6734" t="str">
        <f>IF(OR(L6734="ATTACK",L6734="FINTA"),"&lt;TECNICA&gt;",UPPER(anotacoes!I6734))</f>
        <v>&lt;NAO_CLASSIFICADO&gt;</v>
      </c>
      <c r="N6734" t="str">
        <f>IF(OR(L6734="ATTACK",L6734="FINTA"),UPPER(anotacoes!I6734),"")</f>
        <v/>
      </c>
      <c r="O6734" s="6" t="str">
        <f>IF(anotacoes!N6734=0,"",anotacoes!N6734)</f>
        <v/>
      </c>
      <c r="P6734" t="str">
        <f>IF(anotacoes!M6734=0,"",UPPER(anotacoes!M6734))</f>
        <v/>
      </c>
      <c r="Q6734" t="str">
        <f t="shared" si="211"/>
        <v>INSERT INTO CONVERSAO_LUTA_ACAO (cd_conversao, id_luta, sequencia, momento_inicio, momento_fim, quem_faz, quem_sofre, acao_tipo, acao, tecnica, direcao, pontuacao) VALUES (1, 99, 90, TRIM(' 00:10:39,896'), TRIM(' 00:10:50,555'), 'TOMA', 'CANTO', 'TRANSITION', '&lt;NAO_CLASSIFICADO&gt;', NULL, NULL, NULL)</v>
      </c>
      <c r="R6734" t="s">
        <v>10327</v>
      </c>
    </row>
    <row r="6735" spans="1:18" hidden="1" x14ac:dyDescent="0.25">
      <c r="A6735" s="7">
        <f>anotacoes!D6735</f>
        <v>40713</v>
      </c>
      <c r="B6735" t="str">
        <f>anotacoes!C6735</f>
        <v>GRAND SLAM RIO DE JANEIRO 2011</v>
      </c>
      <c r="C6735" t="str">
        <f>anotacoes!E6735</f>
        <v>TOMA</v>
      </c>
      <c r="D6735" t="str">
        <f>anotacoes!F6735</f>
        <v>CANTO</v>
      </c>
      <c r="E6735" t="s">
        <v>10325</v>
      </c>
      <c r="F6735">
        <f>anotacoes!A6735</f>
        <v>99</v>
      </c>
      <c r="G6735">
        <f>anotacoes!B6735</f>
        <v>91</v>
      </c>
      <c r="H6735" t="str">
        <f>anotacoes!K6735</f>
        <v xml:space="preserve"> 00:10:50,555</v>
      </c>
      <c r="I6735" t="str">
        <f>anotacoes!L6735</f>
        <v xml:space="preserve"> 00:11:40,295</v>
      </c>
      <c r="J6735" t="str">
        <f>IF(L6735="PAUSE",E6735,IF(anotacoes!G6739=conversao_anotacoes!C6735,conversao_anotacoes!C6735,conversao_anotacoes!D6735))</f>
        <v>&lt;ARBITRO_DESCONHECIDO&gt;</v>
      </c>
      <c r="K6735" t="str">
        <f t="shared" si="210"/>
        <v/>
      </c>
      <c r="L6735" t="str">
        <f>UPPER(anotacoes!H6735)</f>
        <v>PAUSE</v>
      </c>
      <c r="M6735" t="str">
        <f>IF(OR(L6735="ATTACK",L6735="FINTA"),"&lt;TECNICA&gt;",UPPER(anotacoes!I6735))</f>
        <v>&lt;NAO_CLASSIFICADO&gt;</v>
      </c>
      <c r="N6735" t="str">
        <f>IF(OR(L6735="ATTACK",L6735="FINTA"),UPPER(anotacoes!I6735),"")</f>
        <v/>
      </c>
      <c r="O6735" s="6" t="str">
        <f>IF(anotacoes!N6735=0,"",anotacoes!N6735)</f>
        <v/>
      </c>
      <c r="P6735" t="str">
        <f>IF(anotacoes!M6735=0,"",UPPER(anotacoes!M6735))</f>
        <v/>
      </c>
      <c r="Q6735" t="str">
        <f t="shared" si="211"/>
        <v>INSERT INTO CONVERSAO_LUTA_ACAO (cd_conversao, id_luta, sequencia, momento_inicio, momento_fim, quem_faz, quem_sofre, acao_tipo, acao, tecnica, direcao, pontuacao) VALUES (1, 99, 91, TRIM(' 00:10:50,555'), TRIM(' 00:11:40,295'), '&lt;ARBITRO_DESCONHECIDO&gt;', '', 'PAUSE', '&lt;NAO_CLASSIFICADO&gt;', NULL, NULL, NULL)</v>
      </c>
      <c r="R6735" t="s">
        <v>10327</v>
      </c>
    </row>
    <row r="6736" spans="1:18" hidden="1" x14ac:dyDescent="0.25">
      <c r="A6736" s="7">
        <f>anotacoes!D6736</f>
        <v>40713</v>
      </c>
      <c r="B6736" t="str">
        <f>anotacoes!C6736</f>
        <v>GRAND SLAM RIO DE JANEIRO 2011</v>
      </c>
      <c r="C6736" t="str">
        <f>anotacoes!E6736</f>
        <v>TOMA</v>
      </c>
      <c r="D6736" t="str">
        <f>anotacoes!F6736</f>
        <v>CANTO</v>
      </c>
      <c r="E6736" t="s">
        <v>10325</v>
      </c>
      <c r="F6736">
        <f>anotacoes!A6736</f>
        <v>99</v>
      </c>
      <c r="G6736">
        <f>anotacoes!B6736</f>
        <v>92</v>
      </c>
      <c r="H6736" t="str">
        <f>anotacoes!K6736</f>
        <v xml:space="preserve"> 00:11:40,295</v>
      </c>
      <c r="I6736" t="str">
        <f>anotacoes!L6736</f>
        <v xml:space="preserve"> 00:11:42,384</v>
      </c>
      <c r="J6736" t="str">
        <f>IF(L6736="PAUSE",E6736,IF(anotacoes!G6740=conversao_anotacoes!C6736,conversao_anotacoes!C6736,conversao_anotacoes!D6736))</f>
        <v>TOMA</v>
      </c>
      <c r="K6736" t="str">
        <f t="shared" si="210"/>
        <v>CANTO</v>
      </c>
      <c r="L6736" t="str">
        <f>UPPER(anotacoes!H6736)</f>
        <v>DISPLACEMENT</v>
      </c>
      <c r="M6736" t="str">
        <f>IF(OR(L6736="ATTACK",L6736="FINTA"),"&lt;TECNICA&gt;",UPPER(anotacoes!I6736))</f>
        <v>2-3 STEP HESITANT LEFT</v>
      </c>
      <c r="N6736" t="str">
        <f>IF(OR(L6736="ATTACK",L6736="FINTA"),UPPER(anotacoes!I6736),"")</f>
        <v/>
      </c>
      <c r="O6736" s="6" t="str">
        <f>IF(anotacoes!N6736=0,"",anotacoes!N6736)</f>
        <v/>
      </c>
      <c r="P6736" t="str">
        <f>IF(anotacoes!M6736=0,"",UPPER(anotacoes!M6736))</f>
        <v/>
      </c>
      <c r="Q6736" t="str">
        <f t="shared" si="211"/>
        <v>INSERT INTO CONVERSAO_LUTA_ACAO (cd_conversao, id_luta, sequencia, momento_inicio, momento_fim, quem_faz, quem_sofre, acao_tipo, acao, tecnica, direcao, pontuacao) VALUES (1, 99, 92, TRIM(' 00:11:40,295'), TRIM(' 00:11:42,384'), 'TOMA', 'CANTO', 'DISPLACEMENT', '2-3 STEP HESITANT LEFT', NULL, NULL, NULL)</v>
      </c>
      <c r="R6736" t="s">
        <v>10327</v>
      </c>
    </row>
    <row r="6737" spans="1:18" hidden="1" x14ac:dyDescent="0.25">
      <c r="A6737" s="7">
        <f>anotacoes!D6737</f>
        <v>40713</v>
      </c>
      <c r="B6737" t="str">
        <f>anotacoes!C6737</f>
        <v>GRAND SLAM RIO DE JANEIRO 2011</v>
      </c>
      <c r="C6737" t="str">
        <f>anotacoes!E6737</f>
        <v>TOMA</v>
      </c>
      <c r="D6737" t="str">
        <f>anotacoes!F6737</f>
        <v>CANTO</v>
      </c>
      <c r="E6737" t="s">
        <v>10325</v>
      </c>
      <c r="F6737">
        <f>anotacoes!A6737</f>
        <v>99</v>
      </c>
      <c r="G6737">
        <f>anotacoes!B6737</f>
        <v>93</v>
      </c>
      <c r="H6737" t="str">
        <f>anotacoes!K6737</f>
        <v xml:space="preserve"> 00:11:42,384</v>
      </c>
      <c r="I6737" t="str">
        <f>anotacoes!L6737</f>
        <v xml:space="preserve"> 00:11:44,689</v>
      </c>
      <c r="J6737" t="str">
        <f>IF(L6737="PAUSE",E6737,IF(anotacoes!G6741=conversao_anotacoes!C6737,conversao_anotacoes!C6737,conversao_anotacoes!D6737))</f>
        <v>TOMA</v>
      </c>
      <c r="K6737" t="str">
        <f t="shared" si="210"/>
        <v>CANTO</v>
      </c>
      <c r="L6737" t="str">
        <f>UPPER(anotacoes!H6737)</f>
        <v>DISPLACEMENT</v>
      </c>
      <c r="M6737" t="str">
        <f>IF(OR(L6737="ATTACK",L6737="FINTA"),"&lt;TECNICA&gt;",UPPER(anotacoes!I6737))</f>
        <v>TRY TO GRIP WITH CONTACT</v>
      </c>
      <c r="N6737" t="str">
        <f>IF(OR(L6737="ATTACK",L6737="FINTA"),UPPER(anotacoes!I6737),"")</f>
        <v/>
      </c>
      <c r="O6737" s="6" t="str">
        <f>IF(anotacoes!N6737=0,"",anotacoes!N6737)</f>
        <v/>
      </c>
      <c r="P6737" t="str">
        <f>IF(anotacoes!M6737=0,"",UPPER(anotacoes!M6737))</f>
        <v/>
      </c>
      <c r="Q6737" t="str">
        <f t="shared" si="211"/>
        <v>INSERT INTO CONVERSAO_LUTA_ACAO (cd_conversao, id_luta, sequencia, momento_inicio, momento_fim, quem_faz, quem_sofre, acao_tipo, acao, tecnica, direcao, pontuacao) VALUES (1, 99, 93, TRIM(' 00:11:42,384'), TRIM(' 00:11:44,689'), 'TOMA', 'CANTO', 'DISPLACEMENT', 'TRY TO GRIP WITH CONTACT', NULL, NULL, NULL)</v>
      </c>
      <c r="R6737" t="s">
        <v>10327</v>
      </c>
    </row>
    <row r="6738" spans="1:18" hidden="1" x14ac:dyDescent="0.25">
      <c r="A6738" s="7">
        <f>anotacoes!D6738</f>
        <v>40713</v>
      </c>
      <c r="B6738" t="str">
        <f>anotacoes!C6738</f>
        <v>GRAND SLAM RIO DE JANEIRO 2011</v>
      </c>
      <c r="C6738" t="str">
        <f>anotacoes!E6738</f>
        <v>TOMA</v>
      </c>
      <c r="D6738" t="str">
        <f>anotacoes!F6738</f>
        <v>CANTO</v>
      </c>
      <c r="E6738" t="s">
        <v>10325</v>
      </c>
      <c r="F6738">
        <f>anotacoes!A6738</f>
        <v>99</v>
      </c>
      <c r="G6738">
        <f>anotacoes!B6738</f>
        <v>94</v>
      </c>
      <c r="H6738" t="str">
        <f>anotacoes!K6738</f>
        <v xml:space="preserve"> 00:11:44,689</v>
      </c>
      <c r="I6738" t="str">
        <f>anotacoes!L6738</f>
        <v xml:space="preserve"> 00:11:45,480</v>
      </c>
      <c r="J6738" t="str">
        <f>IF(L6738="PAUSE",E6738,IF(anotacoes!G6742=conversao_anotacoes!C6738,conversao_anotacoes!C6738,conversao_anotacoes!D6738))</f>
        <v>TOMA</v>
      </c>
      <c r="K6738" t="str">
        <f t="shared" si="210"/>
        <v>CANTO</v>
      </c>
      <c r="L6738" t="str">
        <f>UPPER(anotacoes!H6738)</f>
        <v>GRIP TIME</v>
      </c>
      <c r="M6738" t="str">
        <f>IF(OR(L6738="ATTACK",L6738="FINTA"),"&lt;TECNICA&gt;",UPPER(anotacoes!I6738))</f>
        <v>RIGHT COLLAR</v>
      </c>
      <c r="N6738" t="str">
        <f>IF(OR(L6738="ATTACK",L6738="FINTA"),UPPER(anotacoes!I6738),"")</f>
        <v/>
      </c>
      <c r="O6738" s="6" t="str">
        <f>IF(anotacoes!N6738=0,"",anotacoes!N6738)</f>
        <v/>
      </c>
      <c r="P6738" t="str">
        <f>IF(anotacoes!M6738=0,"",UPPER(anotacoes!M6738))</f>
        <v/>
      </c>
      <c r="Q6738" t="str">
        <f t="shared" si="211"/>
        <v>INSERT INTO CONVERSAO_LUTA_ACAO (cd_conversao, id_luta, sequencia, momento_inicio, momento_fim, quem_faz, quem_sofre, acao_tipo, acao, tecnica, direcao, pontuacao) VALUES (1, 99, 94, TRIM(' 00:11:44,689'), TRIM(' 00:11:45,480'), 'TOMA', 'CANTO', 'GRIP TIME', 'RIGHT COLLAR', NULL, NULL, NULL)</v>
      </c>
      <c r="R6738" t="s">
        <v>10327</v>
      </c>
    </row>
    <row r="6739" spans="1:18" hidden="1" x14ac:dyDescent="0.25">
      <c r="A6739" s="7">
        <f>anotacoes!D6739</f>
        <v>40713</v>
      </c>
      <c r="B6739" t="str">
        <f>anotacoes!C6739</f>
        <v>GRAND SLAM RIO DE JANEIRO 2011</v>
      </c>
      <c r="C6739" t="str">
        <f>anotacoes!E6739</f>
        <v>TOMA</v>
      </c>
      <c r="D6739" t="str">
        <f>anotacoes!F6739</f>
        <v>CANTO</v>
      </c>
      <c r="E6739" t="s">
        <v>10325</v>
      </c>
      <c r="F6739">
        <f>anotacoes!A6739</f>
        <v>99</v>
      </c>
      <c r="G6739">
        <f>anotacoes!B6739</f>
        <v>95</v>
      </c>
      <c r="H6739" t="str">
        <f>anotacoes!K6739</f>
        <v xml:space="preserve"> 00:11:45,480</v>
      </c>
      <c r="I6739" t="str">
        <f>anotacoes!L6739</f>
        <v xml:space="preserve"> 00:11:47,721</v>
      </c>
      <c r="J6739" t="str">
        <f>IF(L6739="PAUSE",E6739,IF(anotacoes!G6743=conversao_anotacoes!C6739,conversao_anotacoes!C6739,conversao_anotacoes!D6739))</f>
        <v>TOMA</v>
      </c>
      <c r="K6739" t="str">
        <f t="shared" si="210"/>
        <v>CANTO</v>
      </c>
      <c r="L6739" t="str">
        <f>UPPER(anotacoes!H6739)</f>
        <v>DISPLACEMENT</v>
      </c>
      <c r="M6739" t="str">
        <f>IF(OR(L6739="ATTACK",L6739="FINTA"),"&lt;TECNICA&gt;",UPPER(anotacoes!I6739))</f>
        <v>TRY TO GRIP WITH CONTACT</v>
      </c>
      <c r="N6739" t="str">
        <f>IF(OR(L6739="ATTACK",L6739="FINTA"),UPPER(anotacoes!I6739),"")</f>
        <v/>
      </c>
      <c r="O6739" s="6" t="str">
        <f>IF(anotacoes!N6739=0,"",anotacoes!N6739)</f>
        <v/>
      </c>
      <c r="P6739" t="str">
        <f>IF(anotacoes!M6739=0,"",UPPER(anotacoes!M6739))</f>
        <v/>
      </c>
      <c r="Q6739" t="str">
        <f t="shared" si="211"/>
        <v>INSERT INTO CONVERSAO_LUTA_ACAO (cd_conversao, id_luta, sequencia, momento_inicio, momento_fim, quem_faz, quem_sofre, acao_tipo, acao, tecnica, direcao, pontuacao) VALUES (1, 99, 95, TRIM(' 00:11:45,480'), TRIM(' 00:11:47,721'), 'TOMA', 'CANTO', 'DISPLACEMENT', 'TRY TO GRIP WITH CONTACT', NULL, NULL, NULL)</v>
      </c>
      <c r="R6739" t="s">
        <v>10327</v>
      </c>
    </row>
    <row r="6740" spans="1:18" hidden="1" x14ac:dyDescent="0.25">
      <c r="A6740" s="7">
        <f>anotacoes!D6740</f>
        <v>40713</v>
      </c>
      <c r="B6740" t="str">
        <f>anotacoes!C6740</f>
        <v>GRAND SLAM RIO DE JANEIRO 2011</v>
      </c>
      <c r="C6740" t="str">
        <f>anotacoes!E6740</f>
        <v>TOMA</v>
      </c>
      <c r="D6740" t="str">
        <f>anotacoes!F6740</f>
        <v>CANTO</v>
      </c>
      <c r="E6740" t="s">
        <v>10325</v>
      </c>
      <c r="F6740">
        <f>anotacoes!A6740</f>
        <v>99</v>
      </c>
      <c r="G6740">
        <f>anotacoes!B6740</f>
        <v>96</v>
      </c>
      <c r="H6740" t="str">
        <f>anotacoes!K6740</f>
        <v xml:space="preserve"> 00:11:47,721</v>
      </c>
      <c r="I6740" t="str">
        <f>anotacoes!L6740</f>
        <v xml:space="preserve"> 00:11:48,299</v>
      </c>
      <c r="J6740" t="str">
        <f>IF(L6740="PAUSE",E6740,IF(anotacoes!G6744=conversao_anotacoes!C6740,conversao_anotacoes!C6740,conversao_anotacoes!D6740))</f>
        <v>TOMA</v>
      </c>
      <c r="K6740" t="str">
        <f t="shared" si="210"/>
        <v>CANTO</v>
      </c>
      <c r="L6740" t="str">
        <f>UPPER(anotacoes!H6740)</f>
        <v>GRIP TIME</v>
      </c>
      <c r="M6740" t="str">
        <f>IF(OR(L6740="ATTACK",L6740="FINTA"),"&lt;TECNICA&gt;",UPPER(anotacoes!I6740))</f>
        <v>RIGHT COLLAR LEFT SLEEVE</v>
      </c>
      <c r="N6740" t="str">
        <f>IF(OR(L6740="ATTACK",L6740="FINTA"),UPPER(anotacoes!I6740),"")</f>
        <v/>
      </c>
      <c r="O6740" s="6" t="str">
        <f>IF(anotacoes!N6740=0,"",anotacoes!N6740)</f>
        <v/>
      </c>
      <c r="P6740" t="str">
        <f>IF(anotacoes!M6740=0,"",UPPER(anotacoes!M6740))</f>
        <v/>
      </c>
      <c r="Q6740" t="str">
        <f t="shared" si="211"/>
        <v>INSERT INTO CONVERSAO_LUTA_ACAO (cd_conversao, id_luta, sequencia, momento_inicio, momento_fim, quem_faz, quem_sofre, acao_tipo, acao, tecnica, direcao, pontuacao) VALUES (1, 99, 96, TRIM(' 00:11:47,721'), TRIM(' 00:11:48,299'), 'TOMA', 'CANTO', 'GRIP TIME', 'RIGHT COLLAR LEFT SLEEVE', NULL, NULL, NULL)</v>
      </c>
      <c r="R6740" t="s">
        <v>10327</v>
      </c>
    </row>
    <row r="6741" spans="1:18" hidden="1" x14ac:dyDescent="0.25">
      <c r="A6741" s="7">
        <f>anotacoes!D6741</f>
        <v>40713</v>
      </c>
      <c r="B6741" t="str">
        <f>anotacoes!C6741</f>
        <v>GRAND SLAM RIO DE JANEIRO 2011</v>
      </c>
      <c r="C6741" t="str">
        <f>anotacoes!E6741</f>
        <v>TOMA</v>
      </c>
      <c r="D6741" t="str">
        <f>anotacoes!F6741</f>
        <v>CANTO</v>
      </c>
      <c r="E6741" t="s">
        <v>10325</v>
      </c>
      <c r="F6741">
        <f>anotacoes!A6741</f>
        <v>99</v>
      </c>
      <c r="G6741">
        <f>anotacoes!B6741</f>
        <v>97</v>
      </c>
      <c r="H6741" t="str">
        <f>anotacoes!K6741</f>
        <v xml:space="preserve"> 00:11:48,299</v>
      </c>
      <c r="I6741" t="str">
        <f>anotacoes!L6741</f>
        <v xml:space="preserve"> 00:11:50,261</v>
      </c>
      <c r="J6741" t="str">
        <f>IF(L6741="PAUSE",E6741,IF(anotacoes!G6745=conversao_anotacoes!C6741,conversao_anotacoes!C6741,conversao_anotacoes!D6741))</f>
        <v>TOMA</v>
      </c>
      <c r="K6741" t="str">
        <f t="shared" si="210"/>
        <v>CANTO</v>
      </c>
      <c r="L6741" t="str">
        <f>UPPER(anotacoes!H6741)</f>
        <v>TRANSITION</v>
      </c>
      <c r="M6741" t="str">
        <f>IF(OR(L6741="ATTACK",L6741="FINTA"),"&lt;TECNICA&gt;",UPPER(anotacoes!I6741))</f>
        <v>&lt;NAO_CLASSIFICADO&gt;</v>
      </c>
      <c r="N6741" t="str">
        <f>IF(OR(L6741="ATTACK",L6741="FINTA"),UPPER(anotacoes!I6741),"")</f>
        <v/>
      </c>
      <c r="O6741" s="6" t="str">
        <f>IF(anotacoes!N6741=0,"",anotacoes!N6741)</f>
        <v/>
      </c>
      <c r="P6741" t="str">
        <f>IF(anotacoes!M6741=0,"",UPPER(anotacoes!M6741))</f>
        <v/>
      </c>
      <c r="Q6741" t="str">
        <f t="shared" si="211"/>
        <v>INSERT INTO CONVERSAO_LUTA_ACAO (cd_conversao, id_luta, sequencia, momento_inicio, momento_fim, quem_faz, quem_sofre, acao_tipo, acao, tecnica, direcao, pontuacao) VALUES (1, 99, 97, TRIM(' 00:11:48,299'), TRIM(' 00:11:50,261'), 'TOMA', 'CANTO', 'TRANSITION', '&lt;NAO_CLASSIFICADO&gt;', NULL, NULL, NULL)</v>
      </c>
      <c r="R6741" t="s">
        <v>10327</v>
      </c>
    </row>
    <row r="6742" spans="1:18" hidden="1" x14ac:dyDescent="0.25">
      <c r="A6742" s="7">
        <f>anotacoes!D6742</f>
        <v>40713</v>
      </c>
      <c r="B6742" t="str">
        <f>anotacoes!C6742</f>
        <v>GRAND SLAM RIO DE JANEIRO 2011</v>
      </c>
      <c r="C6742" t="str">
        <f>anotacoes!E6742</f>
        <v>TOMA</v>
      </c>
      <c r="D6742" t="str">
        <f>anotacoes!F6742</f>
        <v>CANTO</v>
      </c>
      <c r="E6742" t="s">
        <v>10325</v>
      </c>
      <c r="F6742">
        <f>anotacoes!A6742</f>
        <v>99</v>
      </c>
      <c r="G6742">
        <f>anotacoes!B6742</f>
        <v>98</v>
      </c>
      <c r="H6742" t="str">
        <f>anotacoes!K6742</f>
        <v xml:space="preserve"> 00:11:50,261</v>
      </c>
      <c r="I6742" t="str">
        <f>anotacoes!L6742</f>
        <v xml:space="preserve"> 00:12:02,099</v>
      </c>
      <c r="J6742" t="str">
        <f>IF(L6742="PAUSE",E6742,IF(anotacoes!G6746=conversao_anotacoes!C6742,conversao_anotacoes!C6742,conversao_anotacoes!D6742))</f>
        <v>TOMA</v>
      </c>
      <c r="K6742" t="str">
        <f t="shared" si="210"/>
        <v>CANTO</v>
      </c>
      <c r="L6742" t="str">
        <f>UPPER(anotacoes!H6742)</f>
        <v>GROUNDWORK COMBAT</v>
      </c>
      <c r="M6742" t="str">
        <f>IF(OR(L6742="ATTACK",L6742="FINTA"),"&lt;TECNICA&gt;",UPPER(anotacoes!I6742))</f>
        <v>DEFENSIVE POSITION</v>
      </c>
      <c r="N6742" t="str">
        <f>IF(OR(L6742="ATTACK",L6742="FINTA"),UPPER(anotacoes!I6742),"")</f>
        <v/>
      </c>
      <c r="O6742" s="6" t="str">
        <f>IF(anotacoes!N6742=0,"",anotacoes!N6742)</f>
        <v/>
      </c>
      <c r="P6742" t="str">
        <f>IF(anotacoes!M6742=0,"",UPPER(anotacoes!M6742))</f>
        <v/>
      </c>
      <c r="Q6742" t="str">
        <f t="shared" si="211"/>
        <v>INSERT INTO CONVERSAO_LUTA_ACAO (cd_conversao, id_luta, sequencia, momento_inicio, momento_fim, quem_faz, quem_sofre, acao_tipo, acao, tecnica, direcao, pontuacao) VALUES (1, 99, 98, TRIM(' 00:11:50,261'), TRIM(' 00:12:02,099'), 'TOMA', 'CANTO', 'GROUNDWORK COMBAT', 'DEFENSIVE POSITION', NULL, NULL, NULL)</v>
      </c>
      <c r="R6742" t="s">
        <v>10327</v>
      </c>
    </row>
    <row r="6743" spans="1:18" hidden="1" x14ac:dyDescent="0.25">
      <c r="A6743" s="7">
        <f>anotacoes!D6743</f>
        <v>40594</v>
      </c>
      <c r="B6743" t="str">
        <f>anotacoes!C6743</f>
        <v>GRAND PRIX DUSSELDORF 2011</v>
      </c>
      <c r="C6743" t="str">
        <f>anotacoes!E6743</f>
        <v>TOMA</v>
      </c>
      <c r="D6743" t="str">
        <f>anotacoes!F6743</f>
        <v>KHABACHIROV</v>
      </c>
      <c r="E6743" t="s">
        <v>10325</v>
      </c>
      <c r="F6743">
        <f>anotacoes!A6743</f>
        <v>100</v>
      </c>
      <c r="G6743">
        <f>anotacoes!B6743</f>
        <v>1</v>
      </c>
      <c r="H6743" t="str">
        <f>anotacoes!K6743</f>
        <v xml:space="preserve"> 00:00:05,975</v>
      </c>
      <c r="I6743" t="str">
        <f>anotacoes!L6743</f>
        <v xml:space="preserve"> 00:00:10,653</v>
      </c>
      <c r="J6743" t="str">
        <f>IF(L6743="PAUSE",E6743,IF(anotacoes!G6747=conversao_anotacoes!C6743,conversao_anotacoes!C6743,conversao_anotacoes!D6743))</f>
        <v>TOMA</v>
      </c>
      <c r="K6743" t="str">
        <f t="shared" si="210"/>
        <v>KHABACHIROV</v>
      </c>
      <c r="L6743" t="str">
        <f>UPPER(anotacoes!H6743)</f>
        <v>DISPLACEMENT</v>
      </c>
      <c r="M6743" t="str">
        <f>IF(OR(L6743="ATTACK",L6743="FINTA"),"&lt;TECNICA&gt;",UPPER(anotacoes!I6743))</f>
        <v>CIRCULAR LEFT</v>
      </c>
      <c r="N6743" t="str">
        <f>IF(OR(L6743="ATTACK",L6743="FINTA"),UPPER(anotacoes!I6743),"")</f>
        <v/>
      </c>
      <c r="O6743" s="6" t="str">
        <f>IF(anotacoes!N6743=0,"",anotacoes!N6743)</f>
        <v/>
      </c>
      <c r="P6743" t="str">
        <f>IF(anotacoes!M6743=0,"",UPPER(anotacoes!M6743))</f>
        <v/>
      </c>
      <c r="Q6743" t="str">
        <f t="shared" si="211"/>
        <v>INSERT INTO CONVERSAO_LUTA_ACAO (cd_conversao, id_luta, sequencia, momento_inicio, momento_fim, quem_faz, quem_sofre, acao_tipo, acao, tecnica, direcao, pontuacao) VALUES (1, 100, 1, TRIM(' 00:00:05,975'), TRIM(' 00:00:10,653'), 'TOMA', 'KHABACHIROV', 'DISPLACEMENT', 'CIRCULAR LEFT', NULL, NULL, NULL)</v>
      </c>
      <c r="R6743" t="s">
        <v>10327</v>
      </c>
    </row>
    <row r="6744" spans="1:18" hidden="1" x14ac:dyDescent="0.25">
      <c r="A6744" s="7">
        <f>anotacoes!D6744</f>
        <v>40594</v>
      </c>
      <c r="B6744" t="str">
        <f>anotacoes!C6744</f>
        <v>GRAND PRIX DUSSELDORF 2011</v>
      </c>
      <c r="C6744" t="str">
        <f>anotacoes!E6744</f>
        <v>TOMA</v>
      </c>
      <c r="D6744" t="str">
        <f>anotacoes!F6744</f>
        <v>KHABACHIROV</v>
      </c>
      <c r="E6744" t="s">
        <v>10325</v>
      </c>
      <c r="F6744">
        <f>anotacoes!A6744</f>
        <v>100</v>
      </c>
      <c r="G6744">
        <f>anotacoes!B6744</f>
        <v>2</v>
      </c>
      <c r="H6744" t="str">
        <f>anotacoes!K6744</f>
        <v xml:space="preserve"> 00:00:10,653</v>
      </c>
      <c r="I6744" t="str">
        <f>anotacoes!L6744</f>
        <v xml:space="preserve"> 00:00:12,035</v>
      </c>
      <c r="J6744" t="str">
        <f>IF(L6744="PAUSE",E6744,IF(anotacoes!G6748=conversao_anotacoes!C6744,conversao_anotacoes!C6744,conversao_anotacoes!D6744))</f>
        <v>TOMA</v>
      </c>
      <c r="K6744" t="str">
        <f t="shared" si="210"/>
        <v>KHABACHIROV</v>
      </c>
      <c r="L6744" t="str">
        <f>UPPER(anotacoes!H6744)</f>
        <v>DISPLACEMENT</v>
      </c>
      <c r="M6744" t="str">
        <f>IF(OR(L6744="ATTACK",L6744="FINTA"),"&lt;TECNICA&gt;",UPPER(anotacoes!I6744))</f>
        <v>2-3 STEP HESITANT LEFT</v>
      </c>
      <c r="N6744" t="str">
        <f>IF(OR(L6744="ATTACK",L6744="FINTA"),UPPER(anotacoes!I6744),"")</f>
        <v/>
      </c>
      <c r="O6744" s="6" t="str">
        <f>IF(anotacoes!N6744=0,"",anotacoes!N6744)</f>
        <v/>
      </c>
      <c r="P6744" t="str">
        <f>IF(anotacoes!M6744=0,"",UPPER(anotacoes!M6744))</f>
        <v/>
      </c>
      <c r="Q6744" t="str">
        <f t="shared" si="211"/>
        <v>INSERT INTO CONVERSAO_LUTA_ACAO (cd_conversao, id_luta, sequencia, momento_inicio, momento_fim, quem_faz, quem_sofre, acao_tipo, acao, tecnica, direcao, pontuacao) VALUES (1, 100, 2, TRIM(' 00:00:10,653'), TRIM(' 00:00:12,035'), 'TOMA', 'KHABACHIROV', 'DISPLACEMENT', '2-3 STEP HESITANT LEFT', NULL, NULL, NULL)</v>
      </c>
      <c r="R6744" t="s">
        <v>10327</v>
      </c>
    </row>
    <row r="6745" spans="1:18" hidden="1" x14ac:dyDescent="0.25">
      <c r="A6745" s="7">
        <f>anotacoes!D6745</f>
        <v>40594</v>
      </c>
      <c r="B6745" t="str">
        <f>anotacoes!C6745</f>
        <v>GRAND PRIX DUSSELDORF 2011</v>
      </c>
      <c r="C6745" t="str">
        <f>anotacoes!E6745</f>
        <v>TOMA</v>
      </c>
      <c r="D6745" t="str">
        <f>anotacoes!F6745</f>
        <v>KHABACHIROV</v>
      </c>
      <c r="E6745" t="s">
        <v>10325</v>
      </c>
      <c r="F6745">
        <f>anotacoes!A6745</f>
        <v>100</v>
      </c>
      <c r="G6745">
        <f>anotacoes!B6745</f>
        <v>3</v>
      </c>
      <c r="H6745" t="str">
        <f>anotacoes!K6745</f>
        <v xml:space="preserve"> 00:00:12,035</v>
      </c>
      <c r="I6745" t="str">
        <f>anotacoes!L6745</f>
        <v xml:space="preserve"> 00:00:14,945</v>
      </c>
      <c r="J6745" t="str">
        <f>IF(L6745="PAUSE",E6745,IF(anotacoes!G6749=conversao_anotacoes!C6745,conversao_anotacoes!C6745,conversao_anotacoes!D6745))</f>
        <v>TOMA</v>
      </c>
      <c r="K6745" t="str">
        <f t="shared" si="210"/>
        <v>KHABACHIROV</v>
      </c>
      <c r="L6745" t="str">
        <f>UPPER(anotacoes!H6745)</f>
        <v>GRIP TIME</v>
      </c>
      <c r="M6745" t="str">
        <f>IF(OR(L6745="ATTACK",L6745="FINTA"),"&lt;TECNICA&gt;",UPPER(anotacoes!I6745))</f>
        <v>RIGHT COLLAR</v>
      </c>
      <c r="N6745" t="str">
        <f>IF(OR(L6745="ATTACK",L6745="FINTA"),UPPER(anotacoes!I6745),"")</f>
        <v/>
      </c>
      <c r="O6745" s="6" t="str">
        <f>IF(anotacoes!N6745=0,"",anotacoes!N6745)</f>
        <v/>
      </c>
      <c r="P6745" t="str">
        <f>IF(anotacoes!M6745=0,"",UPPER(anotacoes!M6745))</f>
        <v/>
      </c>
      <c r="Q6745" t="str">
        <f t="shared" si="211"/>
        <v>INSERT INTO CONVERSAO_LUTA_ACAO (cd_conversao, id_luta, sequencia, momento_inicio, momento_fim, quem_faz, quem_sofre, acao_tipo, acao, tecnica, direcao, pontuacao) VALUES (1, 100, 3, TRIM(' 00:00:12,035'), TRIM(' 00:00:14,945'), 'TOMA', 'KHABACHIROV', 'GRIP TIME', 'RIGHT COLLAR', NULL, NULL, NULL)</v>
      </c>
      <c r="R6745" t="s">
        <v>10327</v>
      </c>
    </row>
    <row r="6746" spans="1:18" hidden="1" x14ac:dyDescent="0.25">
      <c r="A6746" s="7">
        <f>anotacoes!D6746</f>
        <v>40594</v>
      </c>
      <c r="B6746" t="str">
        <f>anotacoes!C6746</f>
        <v>GRAND PRIX DUSSELDORF 2011</v>
      </c>
      <c r="C6746" t="str">
        <f>anotacoes!E6746</f>
        <v>TOMA</v>
      </c>
      <c r="D6746" t="str">
        <f>anotacoes!F6746</f>
        <v>KHABACHIROV</v>
      </c>
      <c r="E6746" t="s">
        <v>10325</v>
      </c>
      <c r="F6746">
        <f>anotacoes!A6746</f>
        <v>100</v>
      </c>
      <c r="G6746">
        <f>anotacoes!B6746</f>
        <v>4</v>
      </c>
      <c r="H6746" t="str">
        <f>anotacoes!K6746</f>
        <v xml:space="preserve"> 00:00:14,945</v>
      </c>
      <c r="I6746" t="str">
        <f>anotacoes!L6746</f>
        <v xml:space="preserve"> 00:00:20,258</v>
      </c>
      <c r="J6746" t="str">
        <f>IF(L6746="PAUSE",E6746,IF(anotacoes!G6750=conversao_anotacoes!C6746,conversao_anotacoes!C6746,conversao_anotacoes!D6746))</f>
        <v>TOMA</v>
      </c>
      <c r="K6746" t="str">
        <f t="shared" si="210"/>
        <v>KHABACHIROV</v>
      </c>
      <c r="L6746" t="str">
        <f>UPPER(anotacoes!H6746)</f>
        <v>GRIP TIME</v>
      </c>
      <c r="M6746" t="str">
        <f>IF(OR(L6746="ATTACK",L6746="FINTA"),"&lt;TECNICA&gt;",UPPER(anotacoes!I6746))</f>
        <v>RIGHT COLLAR LEFT SLEEVE</v>
      </c>
      <c r="N6746" t="str">
        <f>IF(OR(L6746="ATTACK",L6746="FINTA"),UPPER(anotacoes!I6746),"")</f>
        <v/>
      </c>
      <c r="O6746" s="6" t="str">
        <f>IF(anotacoes!N6746=0,"",anotacoes!N6746)</f>
        <v/>
      </c>
      <c r="P6746" t="str">
        <f>IF(anotacoes!M6746=0,"",UPPER(anotacoes!M6746))</f>
        <v/>
      </c>
      <c r="Q6746" t="str">
        <f t="shared" si="211"/>
        <v>INSERT INTO CONVERSAO_LUTA_ACAO (cd_conversao, id_luta, sequencia, momento_inicio, momento_fim, quem_faz, quem_sofre, acao_tipo, acao, tecnica, direcao, pontuacao) VALUES (1, 100, 4, TRIM(' 00:00:14,945'), TRIM(' 00:00:20,258'), 'TOMA', 'KHABACHIROV', 'GRIP TIME', 'RIGHT COLLAR LEFT SLEEVE', NULL, NULL, NULL)</v>
      </c>
      <c r="R6746" t="s">
        <v>10327</v>
      </c>
    </row>
    <row r="6747" spans="1:18" hidden="1" x14ac:dyDescent="0.25">
      <c r="A6747" s="7">
        <f>anotacoes!D6747</f>
        <v>40594</v>
      </c>
      <c r="B6747" t="str">
        <f>anotacoes!C6747</f>
        <v>GRAND PRIX DUSSELDORF 2011</v>
      </c>
      <c r="C6747" t="str">
        <f>anotacoes!E6747</f>
        <v>TOMA</v>
      </c>
      <c r="D6747" t="str">
        <f>anotacoes!F6747</f>
        <v>KHABACHIROV</v>
      </c>
      <c r="E6747" t="s">
        <v>10325</v>
      </c>
      <c r="F6747">
        <f>anotacoes!A6747</f>
        <v>100</v>
      </c>
      <c r="G6747">
        <f>anotacoes!B6747</f>
        <v>5</v>
      </c>
      <c r="H6747" t="str">
        <f>anotacoes!K6747</f>
        <v xml:space="preserve"> 00:00:20,258</v>
      </c>
      <c r="I6747" t="str">
        <f>anotacoes!L6747</f>
        <v xml:space="preserve"> 00:00:21,562</v>
      </c>
      <c r="J6747" t="str">
        <f>IF(L6747="PAUSE",E6747,IF(anotacoes!G6751=conversao_anotacoes!C6747,conversao_anotacoes!C6747,conversao_anotacoes!D6747))</f>
        <v>TOMA</v>
      </c>
      <c r="K6747" t="str">
        <f t="shared" si="210"/>
        <v>KHABACHIROV</v>
      </c>
      <c r="L6747" t="str">
        <f>UPPER(anotacoes!H6747)</f>
        <v>ATTACK</v>
      </c>
      <c r="M6747" t="str">
        <f>IF(OR(L6747="ATTACK",L6747="FINTA"),"&lt;TECNICA&gt;",UPPER(anotacoes!I6747))</f>
        <v>&lt;TECNICA&gt;</v>
      </c>
      <c r="N6747" t="str">
        <f>IF(OR(L6747="ATTACK",L6747="FINTA"),UPPER(anotacoes!I6747),"")</f>
        <v>YOKO GURUMA</v>
      </c>
      <c r="O6747" s="6">
        <f>IF(anotacoes!N6747=0,"",anotacoes!N6747)</f>
        <v>4</v>
      </c>
      <c r="P6747" t="str">
        <f>IF(anotacoes!M6747=0,"",UPPER(anotacoes!M6747))</f>
        <v/>
      </c>
      <c r="Q6747" t="str">
        <f t="shared" si="211"/>
        <v>INSERT INTO CONVERSAO_LUTA_ACAO (cd_conversao, id_luta, sequencia, momento_inicio, momento_fim, quem_faz, quem_sofre, acao_tipo, acao, tecnica, direcao, pontuacao) VALUES (1, 100, 5, TRIM(' 00:00:20,258'), TRIM(' 00:00:21,562'), 'TOMA', 'KHABACHIROV', 'ATTACK', '&lt;TECNICA&gt;', 'YOKO GURUMA', 4, NULL)</v>
      </c>
      <c r="R6747" t="s">
        <v>10327</v>
      </c>
    </row>
    <row r="6748" spans="1:18" hidden="1" x14ac:dyDescent="0.25">
      <c r="A6748" s="7">
        <f>anotacoes!D6748</f>
        <v>40594</v>
      </c>
      <c r="B6748" t="str">
        <f>anotacoes!C6748</f>
        <v>GRAND PRIX DUSSELDORF 2011</v>
      </c>
      <c r="C6748" t="str">
        <f>anotacoes!E6748</f>
        <v>TOMA</v>
      </c>
      <c r="D6748" t="str">
        <f>anotacoes!F6748</f>
        <v>KHABACHIROV</v>
      </c>
      <c r="E6748" t="s">
        <v>10325</v>
      </c>
      <c r="F6748">
        <f>anotacoes!A6748</f>
        <v>100</v>
      </c>
      <c r="G6748">
        <f>anotacoes!B6748</f>
        <v>6</v>
      </c>
      <c r="H6748" t="str">
        <f>anotacoes!K6748</f>
        <v xml:space="preserve"> 00:00:21,730</v>
      </c>
      <c r="I6748" t="str">
        <f>anotacoes!L6748</f>
        <v xml:space="preserve"> 00:00:25,100</v>
      </c>
      <c r="J6748" t="str">
        <f>IF(L6748="PAUSE",E6748,IF(anotacoes!G6752=conversao_anotacoes!C6748,conversao_anotacoes!C6748,conversao_anotacoes!D6748))</f>
        <v>TOMA</v>
      </c>
      <c r="K6748" t="str">
        <f t="shared" si="210"/>
        <v>KHABACHIROV</v>
      </c>
      <c r="L6748" t="str">
        <f>UPPER(anotacoes!H6748)</f>
        <v>TRANSITION</v>
      </c>
      <c r="M6748" t="str">
        <f>IF(OR(L6748="ATTACK",L6748="FINTA"),"&lt;TECNICA&gt;",UPPER(anotacoes!I6748))</f>
        <v>WITH ATTACK</v>
      </c>
      <c r="N6748" t="str">
        <f>IF(OR(L6748="ATTACK",L6748="FINTA"),UPPER(anotacoes!I6748),"")</f>
        <v/>
      </c>
      <c r="O6748" s="6" t="str">
        <f>IF(anotacoes!N6748=0,"",anotacoes!N6748)</f>
        <v/>
      </c>
      <c r="P6748" t="str">
        <f>IF(anotacoes!M6748=0,"",UPPER(anotacoes!M6748))</f>
        <v/>
      </c>
      <c r="Q6748" t="str">
        <f t="shared" si="211"/>
        <v>INSERT INTO CONVERSAO_LUTA_ACAO (cd_conversao, id_luta, sequencia, momento_inicio, momento_fim, quem_faz, quem_sofre, acao_tipo, acao, tecnica, direcao, pontuacao) VALUES (1, 100, 6, TRIM(' 00:00:21,730'), TRIM(' 00:00:25,100'), 'TOMA', 'KHABACHIROV', 'TRANSITION', 'WITH ATTACK', NULL, NULL, NULL)</v>
      </c>
      <c r="R6748" t="s">
        <v>10327</v>
      </c>
    </row>
    <row r="6749" spans="1:18" hidden="1" x14ac:dyDescent="0.25">
      <c r="A6749" s="7">
        <f>anotacoes!D6749</f>
        <v>40594</v>
      </c>
      <c r="B6749" t="str">
        <f>anotacoes!C6749</f>
        <v>GRAND PRIX DUSSELDORF 2011</v>
      </c>
      <c r="C6749" t="str">
        <f>anotacoes!E6749</f>
        <v>TOMA</v>
      </c>
      <c r="D6749" t="str">
        <f>anotacoes!F6749</f>
        <v>KHABACHIROV</v>
      </c>
      <c r="E6749" t="s">
        <v>10325</v>
      </c>
      <c r="F6749">
        <f>anotacoes!A6749</f>
        <v>100</v>
      </c>
      <c r="G6749">
        <f>anotacoes!B6749</f>
        <v>7</v>
      </c>
      <c r="H6749" t="str">
        <f>anotacoes!K6749</f>
        <v xml:space="preserve"> 00:00:25,287</v>
      </c>
      <c r="I6749" t="str">
        <f>anotacoes!L6749</f>
        <v xml:space="preserve"> 00:00:28,550</v>
      </c>
      <c r="J6749" t="str">
        <f>IF(L6749="PAUSE",E6749,IF(anotacoes!G6753=conversao_anotacoes!C6749,conversao_anotacoes!C6749,conversao_anotacoes!D6749))</f>
        <v>&lt;ARBITRO_DESCONHECIDO&gt;</v>
      </c>
      <c r="K6749" t="str">
        <f t="shared" si="210"/>
        <v/>
      </c>
      <c r="L6749" t="str">
        <f>UPPER(anotacoes!H6749)</f>
        <v>PAUSE</v>
      </c>
      <c r="M6749" t="str">
        <f>IF(OR(L6749="ATTACK",L6749="FINTA"),"&lt;TECNICA&gt;",UPPER(anotacoes!I6749))</f>
        <v>&lt;NAO_CLASSIFICADO&gt;</v>
      </c>
      <c r="N6749" t="str">
        <f>IF(OR(L6749="ATTACK",L6749="FINTA"),UPPER(anotacoes!I6749),"")</f>
        <v/>
      </c>
      <c r="O6749" s="6" t="str">
        <f>IF(anotacoes!N6749=0,"",anotacoes!N6749)</f>
        <v/>
      </c>
      <c r="P6749" t="str">
        <f>IF(anotacoes!M6749=0,"",UPPER(anotacoes!M6749))</f>
        <v/>
      </c>
      <c r="Q6749" t="str">
        <f t="shared" si="211"/>
        <v>INSERT INTO CONVERSAO_LUTA_ACAO (cd_conversao, id_luta, sequencia, momento_inicio, momento_fim, quem_faz, quem_sofre, acao_tipo, acao, tecnica, direcao, pontuacao) VALUES (1, 100, 7, TRIM(' 00:00:25,287'), TRIM(' 00:00:28,550'), '&lt;ARBITRO_DESCONHECIDO&gt;', '', 'PAUSE', '&lt;NAO_CLASSIFICADO&gt;', NULL, NULL, NULL)</v>
      </c>
      <c r="R6749" t="s">
        <v>10327</v>
      </c>
    </row>
    <row r="6750" spans="1:18" hidden="1" x14ac:dyDescent="0.25">
      <c r="A6750" s="7">
        <f>anotacoes!D6750</f>
        <v>40594</v>
      </c>
      <c r="B6750" t="str">
        <f>anotacoes!C6750</f>
        <v>GRAND PRIX DUSSELDORF 2011</v>
      </c>
      <c r="C6750" t="str">
        <f>anotacoes!E6750</f>
        <v>TOMA</v>
      </c>
      <c r="D6750" t="str">
        <f>anotacoes!F6750</f>
        <v>KHABACHIROV</v>
      </c>
      <c r="E6750" t="s">
        <v>10325</v>
      </c>
      <c r="F6750">
        <f>anotacoes!A6750</f>
        <v>100</v>
      </c>
      <c r="G6750">
        <f>anotacoes!B6750</f>
        <v>8</v>
      </c>
      <c r="H6750" t="str">
        <f>anotacoes!K6750</f>
        <v xml:space="preserve"> 00:00:28,720</v>
      </c>
      <c r="I6750" t="str">
        <f>anotacoes!L6750</f>
        <v xml:space="preserve"> 00:00:31,241</v>
      </c>
      <c r="J6750" t="str">
        <f>IF(L6750="PAUSE",E6750,IF(anotacoes!G6754=conversao_anotacoes!C6750,conversao_anotacoes!C6750,conversao_anotacoes!D6750))</f>
        <v>TOMA</v>
      </c>
      <c r="K6750" t="str">
        <f t="shared" si="210"/>
        <v>KHABACHIROV</v>
      </c>
      <c r="L6750" t="str">
        <f>UPPER(anotacoes!H6750)</f>
        <v>DISPLACEMENT</v>
      </c>
      <c r="M6750" t="str">
        <f>IF(OR(L6750="ATTACK",L6750="FINTA"),"&lt;TECNICA&gt;",UPPER(anotacoes!I6750))</f>
        <v>CIRCULAR LEFT</v>
      </c>
      <c r="N6750" t="str">
        <f>IF(OR(L6750="ATTACK",L6750="FINTA"),UPPER(anotacoes!I6750),"")</f>
        <v/>
      </c>
      <c r="O6750" s="6" t="str">
        <f>IF(anotacoes!N6750=0,"",anotacoes!N6750)</f>
        <v/>
      </c>
      <c r="P6750" t="str">
        <f>IF(anotacoes!M6750=0,"",UPPER(anotacoes!M6750))</f>
        <v/>
      </c>
      <c r="Q6750" t="str">
        <f t="shared" si="211"/>
        <v>INSERT INTO CONVERSAO_LUTA_ACAO (cd_conversao, id_luta, sequencia, momento_inicio, momento_fim, quem_faz, quem_sofre, acao_tipo, acao, tecnica, direcao, pontuacao) VALUES (1, 100, 8, TRIM(' 00:00:28,720'), TRIM(' 00:00:31,241'), 'TOMA', 'KHABACHIROV', 'DISPLACEMENT', 'CIRCULAR LEFT', NULL, NULL, NULL)</v>
      </c>
      <c r="R6750" t="s">
        <v>10327</v>
      </c>
    </row>
    <row r="6751" spans="1:18" hidden="1" x14ac:dyDescent="0.25">
      <c r="A6751" s="7">
        <f>anotacoes!D6751</f>
        <v>40594</v>
      </c>
      <c r="B6751" t="str">
        <f>anotacoes!C6751</f>
        <v>GRAND PRIX DUSSELDORF 2011</v>
      </c>
      <c r="C6751" t="str">
        <f>anotacoes!E6751</f>
        <v>TOMA</v>
      </c>
      <c r="D6751" t="str">
        <f>anotacoes!F6751</f>
        <v>KHABACHIROV</v>
      </c>
      <c r="E6751" t="s">
        <v>10325</v>
      </c>
      <c r="F6751">
        <f>anotacoes!A6751</f>
        <v>100</v>
      </c>
      <c r="G6751">
        <f>anotacoes!B6751</f>
        <v>9</v>
      </c>
      <c r="H6751" t="str">
        <f>anotacoes!K6751</f>
        <v xml:space="preserve"> 00:00:31,241</v>
      </c>
      <c r="I6751" t="str">
        <f>anotacoes!L6751</f>
        <v xml:space="preserve"> 00:00:34,404</v>
      </c>
      <c r="J6751" t="str">
        <f>IF(L6751="PAUSE",E6751,IF(anotacoes!G6755=conversao_anotacoes!C6751,conversao_anotacoes!C6751,conversao_anotacoes!D6751))</f>
        <v>TOMA</v>
      </c>
      <c r="K6751" t="str">
        <f t="shared" si="210"/>
        <v>KHABACHIROV</v>
      </c>
      <c r="L6751" t="str">
        <f>UPPER(anotacoes!H6751)</f>
        <v>DISPLACEMENT</v>
      </c>
      <c r="M6751" t="str">
        <f>IF(OR(L6751="ATTACK",L6751="FINTA"),"&lt;TECNICA&gt;",UPPER(anotacoes!I6751))</f>
        <v>2-3 STEP HESITANT LEFT</v>
      </c>
      <c r="N6751" t="str">
        <f>IF(OR(L6751="ATTACK",L6751="FINTA"),UPPER(anotacoes!I6751),"")</f>
        <v/>
      </c>
      <c r="O6751" s="6" t="str">
        <f>IF(anotacoes!N6751=0,"",anotacoes!N6751)</f>
        <v/>
      </c>
      <c r="P6751" t="str">
        <f>IF(anotacoes!M6751=0,"",UPPER(anotacoes!M6751))</f>
        <v/>
      </c>
      <c r="Q6751" t="str">
        <f t="shared" si="211"/>
        <v>INSERT INTO CONVERSAO_LUTA_ACAO (cd_conversao, id_luta, sequencia, momento_inicio, momento_fim, quem_faz, quem_sofre, acao_tipo, acao, tecnica, direcao, pontuacao) VALUES (1, 100, 9, TRIM(' 00:00:31,241'), TRIM(' 00:00:34,404'), 'TOMA', 'KHABACHIROV', 'DISPLACEMENT', '2-3 STEP HESITANT LEFT', NULL, NULL, NULL)</v>
      </c>
      <c r="R6751" t="s">
        <v>10327</v>
      </c>
    </row>
    <row r="6752" spans="1:18" hidden="1" x14ac:dyDescent="0.25">
      <c r="A6752" s="7">
        <f>anotacoes!D6752</f>
        <v>40594</v>
      </c>
      <c r="B6752" t="str">
        <f>anotacoes!C6752</f>
        <v>GRAND PRIX DUSSELDORF 2011</v>
      </c>
      <c r="C6752" t="str">
        <f>anotacoes!E6752</f>
        <v>TOMA</v>
      </c>
      <c r="D6752" t="str">
        <f>anotacoes!F6752</f>
        <v>KHABACHIROV</v>
      </c>
      <c r="E6752" t="s">
        <v>10325</v>
      </c>
      <c r="F6752">
        <f>anotacoes!A6752</f>
        <v>100</v>
      </c>
      <c r="G6752">
        <f>anotacoes!B6752</f>
        <v>10</v>
      </c>
      <c r="H6752" t="str">
        <f>anotacoes!K6752</f>
        <v xml:space="preserve"> 00:00:34,565</v>
      </c>
      <c r="I6752" t="str">
        <f>anotacoes!L6752</f>
        <v xml:space="preserve"> 00:00:39,664</v>
      </c>
      <c r="J6752" t="str">
        <f>IF(L6752="PAUSE",E6752,IF(anotacoes!G6756=conversao_anotacoes!C6752,conversao_anotacoes!C6752,conversao_anotacoes!D6752))</f>
        <v>TOMA</v>
      </c>
      <c r="K6752" t="str">
        <f t="shared" si="210"/>
        <v>KHABACHIROV</v>
      </c>
      <c r="L6752" t="str">
        <f>UPPER(anotacoes!H6752)</f>
        <v>GRIP TIME</v>
      </c>
      <c r="M6752" t="str">
        <f>IF(OR(L6752="ATTACK",L6752="FINTA"),"&lt;TECNICA&gt;",UPPER(anotacoes!I6752))</f>
        <v>RIGHT COLLAR</v>
      </c>
      <c r="N6752" t="str">
        <f>IF(OR(L6752="ATTACK",L6752="FINTA"),UPPER(anotacoes!I6752),"")</f>
        <v/>
      </c>
      <c r="O6752" s="6" t="str">
        <f>IF(anotacoes!N6752=0,"",anotacoes!N6752)</f>
        <v/>
      </c>
      <c r="P6752" t="str">
        <f>IF(anotacoes!M6752=0,"",UPPER(anotacoes!M6752))</f>
        <v/>
      </c>
      <c r="Q6752" t="str">
        <f t="shared" si="211"/>
        <v>INSERT INTO CONVERSAO_LUTA_ACAO (cd_conversao, id_luta, sequencia, momento_inicio, momento_fim, quem_faz, quem_sofre, acao_tipo, acao, tecnica, direcao, pontuacao) VALUES (1, 100, 10, TRIM(' 00:00:34,565'), TRIM(' 00:00:39,664'), 'TOMA', 'KHABACHIROV', 'GRIP TIME', 'RIGHT COLLAR', NULL, NULL, NULL)</v>
      </c>
      <c r="R6752" t="s">
        <v>10327</v>
      </c>
    </row>
    <row r="6753" spans="1:18" hidden="1" x14ac:dyDescent="0.25">
      <c r="A6753" s="7">
        <f>anotacoes!D6753</f>
        <v>40594</v>
      </c>
      <c r="B6753" t="str">
        <f>anotacoes!C6753</f>
        <v>GRAND PRIX DUSSELDORF 2011</v>
      </c>
      <c r="C6753" t="str">
        <f>anotacoes!E6753</f>
        <v>TOMA</v>
      </c>
      <c r="D6753" t="str">
        <f>anotacoes!F6753</f>
        <v>KHABACHIROV</v>
      </c>
      <c r="E6753" t="s">
        <v>10325</v>
      </c>
      <c r="F6753">
        <f>anotacoes!A6753</f>
        <v>100</v>
      </c>
      <c r="G6753">
        <f>anotacoes!B6753</f>
        <v>11</v>
      </c>
      <c r="H6753" t="str">
        <f>anotacoes!K6753</f>
        <v xml:space="preserve"> 00:00:39,853</v>
      </c>
      <c r="I6753" t="str">
        <f>anotacoes!L6753</f>
        <v xml:space="preserve"> 00:00:42,845</v>
      </c>
      <c r="J6753" t="str">
        <f>IF(L6753="PAUSE",E6753,IF(anotacoes!G6757=conversao_anotacoes!C6753,conversao_anotacoes!C6753,conversao_anotacoes!D6753))</f>
        <v>TOMA</v>
      </c>
      <c r="K6753" t="str">
        <f t="shared" si="210"/>
        <v>KHABACHIROV</v>
      </c>
      <c r="L6753" t="str">
        <f>UPPER(anotacoes!H6753)</f>
        <v>DISPLACEMENT</v>
      </c>
      <c r="M6753" t="str">
        <f>IF(OR(L6753="ATTACK",L6753="FINTA"),"&lt;TECNICA&gt;",UPPER(anotacoes!I6753))</f>
        <v>TRY TO GRIP WITH CONTACT</v>
      </c>
      <c r="N6753" t="str">
        <f>IF(OR(L6753="ATTACK",L6753="FINTA"),UPPER(anotacoes!I6753),"")</f>
        <v/>
      </c>
      <c r="O6753" s="6" t="str">
        <f>IF(anotacoes!N6753=0,"",anotacoes!N6753)</f>
        <v/>
      </c>
      <c r="P6753" t="str">
        <f>IF(anotacoes!M6753=0,"",UPPER(anotacoes!M6753))</f>
        <v/>
      </c>
      <c r="Q6753" t="str">
        <f t="shared" si="211"/>
        <v>INSERT INTO CONVERSAO_LUTA_ACAO (cd_conversao, id_luta, sequencia, momento_inicio, momento_fim, quem_faz, quem_sofre, acao_tipo, acao, tecnica, direcao, pontuacao) VALUES (1, 100, 11, TRIM(' 00:00:39,853'), TRIM(' 00:00:42,845'), 'TOMA', 'KHABACHIROV', 'DISPLACEMENT', 'TRY TO GRIP WITH CONTACT', NULL, NULL, NULL)</v>
      </c>
      <c r="R6753" t="s">
        <v>10327</v>
      </c>
    </row>
    <row r="6754" spans="1:18" hidden="1" x14ac:dyDescent="0.25">
      <c r="A6754" s="7">
        <f>anotacoes!D6754</f>
        <v>40594</v>
      </c>
      <c r="B6754" t="str">
        <f>anotacoes!C6754</f>
        <v>GRAND PRIX DUSSELDORF 2011</v>
      </c>
      <c r="C6754" t="str">
        <f>anotacoes!E6754</f>
        <v>TOMA</v>
      </c>
      <c r="D6754" t="str">
        <f>anotacoes!F6754</f>
        <v>KHABACHIROV</v>
      </c>
      <c r="E6754" t="s">
        <v>10325</v>
      </c>
      <c r="F6754">
        <f>anotacoes!A6754</f>
        <v>100</v>
      </c>
      <c r="G6754">
        <f>anotacoes!B6754</f>
        <v>12</v>
      </c>
      <c r="H6754" t="str">
        <f>anotacoes!K6754</f>
        <v xml:space="preserve"> 00:00:43,031</v>
      </c>
      <c r="I6754" t="str">
        <f>anotacoes!L6754</f>
        <v xml:space="preserve"> 00:00:45,879</v>
      </c>
      <c r="J6754" t="str">
        <f>IF(L6754="PAUSE",E6754,IF(anotacoes!G6758=conversao_anotacoes!C6754,conversao_anotacoes!C6754,conversao_anotacoes!D6754))</f>
        <v>TOMA</v>
      </c>
      <c r="K6754" t="str">
        <f t="shared" si="210"/>
        <v>KHABACHIROV</v>
      </c>
      <c r="L6754" t="str">
        <f>UPPER(anotacoes!H6754)</f>
        <v>GRIP TIME</v>
      </c>
      <c r="M6754" t="str">
        <f>IF(OR(L6754="ATTACK",L6754="FINTA"),"&lt;TECNICA&gt;",UPPER(anotacoes!I6754))</f>
        <v>RIGHT COLLAR</v>
      </c>
      <c r="N6754" t="str">
        <f>IF(OR(L6754="ATTACK",L6754="FINTA"),UPPER(anotacoes!I6754),"")</f>
        <v/>
      </c>
      <c r="O6754" s="6" t="str">
        <f>IF(anotacoes!N6754=0,"",anotacoes!N6754)</f>
        <v/>
      </c>
      <c r="P6754" t="str">
        <f>IF(anotacoes!M6754=0,"",UPPER(anotacoes!M6754))</f>
        <v/>
      </c>
      <c r="Q6754" t="str">
        <f t="shared" si="211"/>
        <v>INSERT INTO CONVERSAO_LUTA_ACAO (cd_conversao, id_luta, sequencia, momento_inicio, momento_fim, quem_faz, quem_sofre, acao_tipo, acao, tecnica, direcao, pontuacao) VALUES (1, 100, 12, TRIM(' 00:00:43,031'), TRIM(' 00:00:45,879'), 'TOMA', 'KHABACHIROV', 'GRIP TIME', 'RIGHT COLLAR', NULL, NULL, NULL)</v>
      </c>
      <c r="R6754" t="s">
        <v>10327</v>
      </c>
    </row>
    <row r="6755" spans="1:18" hidden="1" x14ac:dyDescent="0.25">
      <c r="A6755" s="7">
        <f>anotacoes!D6755</f>
        <v>40594</v>
      </c>
      <c r="B6755" t="str">
        <f>anotacoes!C6755</f>
        <v>GRAND PRIX DUSSELDORF 2011</v>
      </c>
      <c r="C6755" t="str">
        <f>anotacoes!E6755</f>
        <v>TOMA</v>
      </c>
      <c r="D6755" t="str">
        <f>anotacoes!F6755</f>
        <v>KHABACHIROV</v>
      </c>
      <c r="E6755" t="s">
        <v>10325</v>
      </c>
      <c r="F6755">
        <f>anotacoes!A6755</f>
        <v>100</v>
      </c>
      <c r="G6755">
        <f>anotacoes!B6755</f>
        <v>13</v>
      </c>
      <c r="H6755" t="str">
        <f>anotacoes!K6755</f>
        <v xml:space="preserve"> 00:00:45,879</v>
      </c>
      <c r="I6755" t="str">
        <f>anotacoes!L6755</f>
        <v xml:space="preserve"> 00:00:46,884</v>
      </c>
      <c r="J6755" t="str">
        <f>IF(L6755="PAUSE",E6755,IF(anotacoes!G6759=conversao_anotacoes!C6755,conversao_anotacoes!C6755,conversao_anotacoes!D6755))</f>
        <v>TOMA</v>
      </c>
      <c r="K6755" t="str">
        <f t="shared" si="210"/>
        <v>KHABACHIROV</v>
      </c>
      <c r="L6755" t="str">
        <f>UPPER(anotacoes!H6755)</f>
        <v>GRIP TIME</v>
      </c>
      <c r="M6755" t="str">
        <f>IF(OR(L6755="ATTACK",L6755="FINTA"),"&lt;TECNICA&gt;",UPPER(anotacoes!I6755))</f>
        <v>RIGHT COLLAR LEFT SLEEVE</v>
      </c>
      <c r="N6755" t="str">
        <f>IF(OR(L6755="ATTACK",L6755="FINTA"),UPPER(anotacoes!I6755),"")</f>
        <v/>
      </c>
      <c r="O6755" s="6" t="str">
        <f>IF(anotacoes!N6755=0,"",anotacoes!N6755)</f>
        <v/>
      </c>
      <c r="P6755" t="str">
        <f>IF(anotacoes!M6755=0,"",UPPER(anotacoes!M6755))</f>
        <v/>
      </c>
      <c r="Q6755" t="str">
        <f t="shared" si="211"/>
        <v>INSERT INTO CONVERSAO_LUTA_ACAO (cd_conversao, id_luta, sequencia, momento_inicio, momento_fim, quem_faz, quem_sofre, acao_tipo, acao, tecnica, direcao, pontuacao) VALUES (1, 100, 13, TRIM(' 00:00:45,879'), TRIM(' 00:00:46,884'), 'TOMA', 'KHABACHIROV', 'GRIP TIME', 'RIGHT COLLAR LEFT SLEEVE', NULL, NULL, NULL)</v>
      </c>
      <c r="R6755" t="s">
        <v>10327</v>
      </c>
    </row>
    <row r="6756" spans="1:18" hidden="1" x14ac:dyDescent="0.25">
      <c r="A6756" s="7">
        <f>anotacoes!D6756</f>
        <v>40594</v>
      </c>
      <c r="B6756" t="str">
        <f>anotacoes!C6756</f>
        <v>GRAND PRIX DUSSELDORF 2011</v>
      </c>
      <c r="C6756" t="str">
        <f>anotacoes!E6756</f>
        <v>TOMA</v>
      </c>
      <c r="D6756" t="str">
        <f>anotacoes!F6756</f>
        <v>KHABACHIROV</v>
      </c>
      <c r="E6756" t="s">
        <v>10325</v>
      </c>
      <c r="F6756">
        <f>anotacoes!A6756</f>
        <v>100</v>
      </c>
      <c r="G6756">
        <f>anotacoes!B6756</f>
        <v>14</v>
      </c>
      <c r="H6756" t="str">
        <f>anotacoes!K6756</f>
        <v xml:space="preserve"> 00:00:46,884</v>
      </c>
      <c r="I6756" t="str">
        <f>anotacoes!L6756</f>
        <v xml:space="preserve"> 00:00:46,884</v>
      </c>
      <c r="J6756" t="str">
        <f>IF(L6756="PAUSE",E6756,IF(anotacoes!G6760=conversao_anotacoes!C6756,conversao_anotacoes!C6756,conversao_anotacoes!D6756))</f>
        <v>TOMA</v>
      </c>
      <c r="K6756" t="str">
        <f t="shared" si="210"/>
        <v>KHABACHIROV</v>
      </c>
      <c r="L6756" t="str">
        <f>UPPER(anotacoes!H6756)</f>
        <v>ATTACK</v>
      </c>
      <c r="M6756" t="str">
        <f>IF(OR(L6756="ATTACK",L6756="FINTA"),"&lt;TECNICA&gt;",UPPER(anotacoes!I6756))</f>
        <v>&lt;TECNICA&gt;</v>
      </c>
      <c r="N6756" t="str">
        <f>IF(OR(L6756="ATTACK",L6756="FINTA"),UPPER(anotacoes!I6756),"")</f>
        <v>DEASHI HARAI</v>
      </c>
      <c r="O6756" s="6">
        <f>IF(anotacoes!N6756=0,"",anotacoes!N6756)</f>
        <v>7</v>
      </c>
      <c r="P6756" t="str">
        <f>IF(anotacoes!M6756=0,"",UPPER(anotacoes!M6756))</f>
        <v/>
      </c>
      <c r="Q6756" t="str">
        <f t="shared" si="211"/>
        <v>INSERT INTO CONVERSAO_LUTA_ACAO (cd_conversao, id_luta, sequencia, momento_inicio, momento_fim, quem_faz, quem_sofre, acao_tipo, acao, tecnica, direcao, pontuacao) VALUES (1, 100, 14, TRIM(' 00:00:46,884'), TRIM(' 00:00:46,884'), 'TOMA', 'KHABACHIROV', 'ATTACK', '&lt;TECNICA&gt;', 'DEASHI HARAI', 7, NULL)</v>
      </c>
      <c r="R6756" t="s">
        <v>10327</v>
      </c>
    </row>
    <row r="6757" spans="1:18" hidden="1" x14ac:dyDescent="0.25">
      <c r="A6757" s="7">
        <f>anotacoes!D6757</f>
        <v>40594</v>
      </c>
      <c r="B6757" t="str">
        <f>anotacoes!C6757</f>
        <v>GRAND PRIX DUSSELDORF 2011</v>
      </c>
      <c r="C6757" t="str">
        <f>anotacoes!E6757</f>
        <v>TOMA</v>
      </c>
      <c r="D6757" t="str">
        <f>anotacoes!F6757</f>
        <v>KHABACHIROV</v>
      </c>
      <c r="E6757" t="s">
        <v>10325</v>
      </c>
      <c r="F6757">
        <f>anotacoes!A6757</f>
        <v>100</v>
      </c>
      <c r="G6757">
        <f>anotacoes!B6757</f>
        <v>15</v>
      </c>
      <c r="H6757" t="str">
        <f>anotacoes!K6757</f>
        <v xml:space="preserve"> 00:00:46,884</v>
      </c>
      <c r="I6757" t="str">
        <f>anotacoes!L6757</f>
        <v xml:space="preserve"> 00:00:50,544</v>
      </c>
      <c r="J6757" t="str">
        <f>IF(L6757="PAUSE",E6757,IF(anotacoes!G6761=conversao_anotacoes!C6757,conversao_anotacoes!C6757,conversao_anotacoes!D6757))</f>
        <v>TOMA</v>
      </c>
      <c r="K6757" t="str">
        <f t="shared" si="210"/>
        <v>KHABACHIROV</v>
      </c>
      <c r="L6757" t="str">
        <f>UPPER(anotacoes!H6757)</f>
        <v>GRIP TIME</v>
      </c>
      <c r="M6757" t="str">
        <f>IF(OR(L6757="ATTACK",L6757="FINTA"),"&lt;TECNICA&gt;",UPPER(anotacoes!I6757))</f>
        <v>RIGHT COLLAR LEFT SLEEVE</v>
      </c>
      <c r="N6757" t="str">
        <f>IF(OR(L6757="ATTACK",L6757="FINTA"),UPPER(anotacoes!I6757),"")</f>
        <v/>
      </c>
      <c r="O6757" s="6" t="str">
        <f>IF(anotacoes!N6757=0,"",anotacoes!N6757)</f>
        <v/>
      </c>
      <c r="P6757" t="str">
        <f>IF(anotacoes!M6757=0,"",UPPER(anotacoes!M6757))</f>
        <v/>
      </c>
      <c r="Q6757" t="str">
        <f t="shared" si="211"/>
        <v>INSERT INTO CONVERSAO_LUTA_ACAO (cd_conversao, id_luta, sequencia, momento_inicio, momento_fim, quem_faz, quem_sofre, acao_tipo, acao, tecnica, direcao, pontuacao) VALUES (1, 100, 15, TRIM(' 00:00:46,884'), TRIM(' 00:00:50,544'), 'TOMA', 'KHABACHIROV', 'GRIP TIME', 'RIGHT COLLAR LEFT SLEEVE', NULL, NULL, NULL)</v>
      </c>
      <c r="R6757" t="s">
        <v>10327</v>
      </c>
    </row>
    <row r="6758" spans="1:18" hidden="1" x14ac:dyDescent="0.25">
      <c r="A6758" s="7">
        <f>anotacoes!D6758</f>
        <v>40594</v>
      </c>
      <c r="B6758" t="str">
        <f>anotacoes!C6758</f>
        <v>GRAND PRIX DUSSELDORF 2011</v>
      </c>
      <c r="C6758" t="str">
        <f>anotacoes!E6758</f>
        <v>TOMA</v>
      </c>
      <c r="D6758" t="str">
        <f>anotacoes!F6758</f>
        <v>KHABACHIROV</v>
      </c>
      <c r="E6758" t="s">
        <v>10325</v>
      </c>
      <c r="F6758">
        <f>anotacoes!A6758</f>
        <v>100</v>
      </c>
      <c r="G6758">
        <f>anotacoes!B6758</f>
        <v>16</v>
      </c>
      <c r="H6758" t="str">
        <f>anotacoes!K6758</f>
        <v xml:space="preserve"> 00:00:50,544</v>
      </c>
      <c r="I6758" t="str">
        <f>anotacoes!L6758</f>
        <v xml:space="preserve"> 00:00:52,431</v>
      </c>
      <c r="J6758" t="str">
        <f>IF(L6758="PAUSE",E6758,IF(anotacoes!G6762=conversao_anotacoes!C6758,conversao_anotacoes!C6758,conversao_anotacoes!D6758))</f>
        <v>TOMA</v>
      </c>
      <c r="K6758" t="str">
        <f t="shared" si="210"/>
        <v>KHABACHIROV</v>
      </c>
      <c r="L6758" t="str">
        <f>UPPER(anotacoes!H6758)</f>
        <v>GRIP TIME</v>
      </c>
      <c r="M6758" t="str">
        <f>IF(OR(L6758="ATTACK",L6758="FINTA"),"&lt;TECNICA&gt;",UPPER(anotacoes!I6758))</f>
        <v>RIGHT BACK LEFT SLEEVE</v>
      </c>
      <c r="N6758" t="str">
        <f>IF(OR(L6758="ATTACK",L6758="FINTA"),UPPER(anotacoes!I6758),"")</f>
        <v/>
      </c>
      <c r="O6758" s="6" t="str">
        <f>IF(anotacoes!N6758=0,"",anotacoes!N6758)</f>
        <v/>
      </c>
      <c r="P6758" t="str">
        <f>IF(anotacoes!M6758=0,"",UPPER(anotacoes!M6758))</f>
        <v/>
      </c>
      <c r="Q6758" t="str">
        <f t="shared" si="211"/>
        <v>INSERT INTO CONVERSAO_LUTA_ACAO (cd_conversao, id_luta, sequencia, momento_inicio, momento_fim, quem_faz, quem_sofre, acao_tipo, acao, tecnica, direcao, pontuacao) VALUES (1, 100, 16, TRIM(' 00:00:50,544'), TRIM(' 00:00:52,431'), 'TOMA', 'KHABACHIROV', 'GRIP TIME', 'RIGHT BACK LEFT SLEEVE', NULL, NULL, NULL)</v>
      </c>
      <c r="R6758" t="s">
        <v>10327</v>
      </c>
    </row>
    <row r="6759" spans="1:18" hidden="1" x14ac:dyDescent="0.25">
      <c r="A6759" s="7">
        <f>anotacoes!D6759</f>
        <v>40594</v>
      </c>
      <c r="B6759" t="str">
        <f>anotacoes!C6759</f>
        <v>GRAND PRIX DUSSELDORF 2011</v>
      </c>
      <c r="C6759" t="str">
        <f>anotacoes!E6759</f>
        <v>TOMA</v>
      </c>
      <c r="D6759" t="str">
        <f>anotacoes!F6759</f>
        <v>KHABACHIROV</v>
      </c>
      <c r="E6759" t="s">
        <v>10325</v>
      </c>
      <c r="F6759">
        <f>anotacoes!A6759</f>
        <v>100</v>
      </c>
      <c r="G6759">
        <f>anotacoes!B6759</f>
        <v>17</v>
      </c>
      <c r="H6759" t="str">
        <f>anotacoes!K6759</f>
        <v xml:space="preserve"> 00:00:52,431</v>
      </c>
      <c r="I6759" t="str">
        <f>anotacoes!L6759</f>
        <v xml:space="preserve"> 00:00:54,652</v>
      </c>
      <c r="J6759" t="str">
        <f>IF(L6759="PAUSE",E6759,IF(anotacoes!G6763=conversao_anotacoes!C6759,conversao_anotacoes!C6759,conversao_anotacoes!D6759))</f>
        <v>TOMA</v>
      </c>
      <c r="K6759" t="str">
        <f t="shared" si="210"/>
        <v>KHABACHIROV</v>
      </c>
      <c r="L6759" t="str">
        <f>UPPER(anotacoes!H6759)</f>
        <v>ATTACK</v>
      </c>
      <c r="M6759" t="str">
        <f>IF(OR(L6759="ATTACK",L6759="FINTA"),"&lt;TECNICA&gt;",UPPER(anotacoes!I6759))</f>
        <v>&lt;TECNICA&gt;</v>
      </c>
      <c r="N6759" t="str">
        <f>IF(OR(L6759="ATTACK",L6759="FINTA"),UPPER(anotacoes!I6759),"")</f>
        <v>DEASHI HARAI</v>
      </c>
      <c r="O6759" s="6">
        <f>IF(anotacoes!N6759=0,"",anotacoes!N6759)</f>
        <v>7</v>
      </c>
      <c r="P6759" t="str">
        <f>IF(anotacoes!M6759=0,"",UPPER(anotacoes!M6759))</f>
        <v/>
      </c>
      <c r="Q6759" t="str">
        <f t="shared" si="211"/>
        <v>INSERT INTO CONVERSAO_LUTA_ACAO (cd_conversao, id_luta, sequencia, momento_inicio, momento_fim, quem_faz, quem_sofre, acao_tipo, acao, tecnica, direcao, pontuacao) VALUES (1, 100, 17, TRIM(' 00:00:52,431'), TRIM(' 00:00:54,652'), 'TOMA', 'KHABACHIROV', 'ATTACK', '&lt;TECNICA&gt;', 'DEASHI HARAI', 7, NULL)</v>
      </c>
      <c r="R6759" t="s">
        <v>10327</v>
      </c>
    </row>
    <row r="6760" spans="1:18" hidden="1" x14ac:dyDescent="0.25">
      <c r="A6760" s="7">
        <f>anotacoes!D6760</f>
        <v>40594</v>
      </c>
      <c r="B6760" t="str">
        <f>anotacoes!C6760</f>
        <v>GRAND PRIX DUSSELDORF 2011</v>
      </c>
      <c r="C6760" t="str">
        <f>anotacoes!E6760</f>
        <v>TOMA</v>
      </c>
      <c r="D6760" t="str">
        <f>anotacoes!F6760</f>
        <v>KHABACHIROV</v>
      </c>
      <c r="E6760" t="s">
        <v>10325</v>
      </c>
      <c r="F6760">
        <f>anotacoes!A6760</f>
        <v>100</v>
      </c>
      <c r="G6760">
        <f>anotacoes!B6760</f>
        <v>18</v>
      </c>
      <c r="H6760" t="str">
        <f>anotacoes!K6760</f>
        <v xml:space="preserve"> 00:00:54,652</v>
      </c>
      <c r="I6760" t="str">
        <f>anotacoes!L6760</f>
        <v xml:space="preserve"> 00:01:44,076</v>
      </c>
      <c r="J6760" t="str">
        <f>IF(L6760="PAUSE",E6760,IF(anotacoes!G6764=conversao_anotacoes!C6760,conversao_anotacoes!C6760,conversao_anotacoes!D6760))</f>
        <v>TOMA</v>
      </c>
      <c r="K6760" t="str">
        <f t="shared" si="210"/>
        <v>KHABACHIROV</v>
      </c>
      <c r="L6760" t="str">
        <f>UPPER(anotacoes!H6760)</f>
        <v>GRIP TIME</v>
      </c>
      <c r="M6760" t="str">
        <f>IF(OR(L6760="ATTACK",L6760="FINTA"),"&lt;TECNICA&gt;",UPPER(anotacoes!I6760))</f>
        <v>RIGHT BACK LEFT SLEEVE</v>
      </c>
      <c r="N6760" t="str">
        <f>IF(OR(L6760="ATTACK",L6760="FINTA"),UPPER(anotacoes!I6760),"")</f>
        <v/>
      </c>
      <c r="O6760" s="6" t="str">
        <f>IF(anotacoes!N6760=0,"",anotacoes!N6760)</f>
        <v/>
      </c>
      <c r="P6760" t="str">
        <f>IF(anotacoes!M6760=0,"",UPPER(anotacoes!M6760))</f>
        <v/>
      </c>
      <c r="Q6760" t="str">
        <f t="shared" si="211"/>
        <v>INSERT INTO CONVERSAO_LUTA_ACAO (cd_conversao, id_luta, sequencia, momento_inicio, momento_fim, quem_faz, quem_sofre, acao_tipo, acao, tecnica, direcao, pontuacao) VALUES (1, 100, 18, TRIM(' 00:00:54,652'), TRIM(' 00:01:44,076'), 'TOMA', 'KHABACHIROV', 'GRIP TIME', 'RIGHT BACK LEFT SLEEVE', NULL, NULL, NULL)</v>
      </c>
      <c r="R6760" t="s">
        <v>10327</v>
      </c>
    </row>
    <row r="6761" spans="1:18" hidden="1" x14ac:dyDescent="0.25">
      <c r="A6761" s="7">
        <f>anotacoes!D6761</f>
        <v>40594</v>
      </c>
      <c r="B6761" t="str">
        <f>anotacoes!C6761</f>
        <v>GRAND PRIX DUSSELDORF 2011</v>
      </c>
      <c r="C6761" t="str">
        <f>anotacoes!E6761</f>
        <v>TOMA</v>
      </c>
      <c r="D6761" t="str">
        <f>anotacoes!F6761</f>
        <v>KHABACHIROV</v>
      </c>
      <c r="E6761" t="s">
        <v>10325</v>
      </c>
      <c r="F6761">
        <f>anotacoes!A6761</f>
        <v>100</v>
      </c>
      <c r="G6761">
        <f>anotacoes!B6761</f>
        <v>19</v>
      </c>
      <c r="H6761" t="str">
        <f>anotacoes!K6761</f>
        <v xml:space="preserve"> 00:01:44,076</v>
      </c>
      <c r="I6761" t="str">
        <f>anotacoes!L6761</f>
        <v xml:space="preserve"> 00:01:46,199</v>
      </c>
      <c r="J6761" t="str">
        <f>IF(L6761="PAUSE",E6761,IF(anotacoes!G6765=conversao_anotacoes!C6761,conversao_anotacoes!C6761,conversao_anotacoes!D6761))</f>
        <v>TOMA</v>
      </c>
      <c r="K6761" t="str">
        <f t="shared" si="210"/>
        <v>KHABACHIROV</v>
      </c>
      <c r="L6761" t="str">
        <f>UPPER(anotacoes!H6761)</f>
        <v>ATTACK</v>
      </c>
      <c r="M6761" t="str">
        <f>IF(OR(L6761="ATTACK",L6761="FINTA"),"&lt;TECNICA&gt;",UPPER(anotacoes!I6761))</f>
        <v>&lt;TECNICA&gt;</v>
      </c>
      <c r="N6761" t="str">
        <f>IF(OR(L6761="ATTACK",L6761="FINTA"),UPPER(anotacoes!I6761),"")</f>
        <v>DEASHI HARAI</v>
      </c>
      <c r="O6761" s="6">
        <f>IF(anotacoes!N6761=0,"",anotacoes!N6761)</f>
        <v>7</v>
      </c>
      <c r="P6761" t="str">
        <f>IF(anotacoes!M6761=0,"",UPPER(anotacoes!M6761))</f>
        <v/>
      </c>
      <c r="Q6761" t="str">
        <f t="shared" si="211"/>
        <v>INSERT INTO CONVERSAO_LUTA_ACAO (cd_conversao, id_luta, sequencia, momento_inicio, momento_fim, quem_faz, quem_sofre, acao_tipo, acao, tecnica, direcao, pontuacao) VALUES (1, 100, 19, TRIM(' 00:01:44,076'), TRIM(' 00:01:46,199'), 'TOMA', 'KHABACHIROV', 'ATTACK', '&lt;TECNICA&gt;', 'DEASHI HARAI', 7, NULL)</v>
      </c>
      <c r="R6761" t="s">
        <v>10327</v>
      </c>
    </row>
    <row r="6762" spans="1:18" hidden="1" x14ac:dyDescent="0.25">
      <c r="A6762" s="7">
        <f>anotacoes!D6762</f>
        <v>40594</v>
      </c>
      <c r="B6762" t="str">
        <f>anotacoes!C6762</f>
        <v>GRAND PRIX DUSSELDORF 2011</v>
      </c>
      <c r="C6762" t="str">
        <f>anotacoes!E6762</f>
        <v>TOMA</v>
      </c>
      <c r="D6762" t="str">
        <f>anotacoes!F6762</f>
        <v>KHABACHIROV</v>
      </c>
      <c r="E6762" t="s">
        <v>10325</v>
      </c>
      <c r="F6762">
        <f>anotacoes!A6762</f>
        <v>100</v>
      </c>
      <c r="G6762">
        <f>anotacoes!B6762</f>
        <v>20</v>
      </c>
      <c r="H6762" t="str">
        <f>anotacoes!K6762</f>
        <v xml:space="preserve"> 00:01:46,199</v>
      </c>
      <c r="I6762" t="str">
        <f>anotacoes!L6762</f>
        <v xml:space="preserve"> 00:01:54,125</v>
      </c>
      <c r="J6762" t="str">
        <f>IF(L6762="PAUSE",E6762,IF(anotacoes!G6766=conversao_anotacoes!C6762,conversao_anotacoes!C6762,conversao_anotacoes!D6762))</f>
        <v>&lt;ARBITRO_DESCONHECIDO&gt;</v>
      </c>
      <c r="K6762" t="str">
        <f t="shared" si="210"/>
        <v/>
      </c>
      <c r="L6762" t="str">
        <f>UPPER(anotacoes!H6762)</f>
        <v>PAUSE</v>
      </c>
      <c r="M6762" t="str">
        <f>IF(OR(L6762="ATTACK",L6762="FINTA"),"&lt;TECNICA&gt;",UPPER(anotacoes!I6762))</f>
        <v>&lt;NAO_CLASSIFICADO&gt;</v>
      </c>
      <c r="N6762" t="str">
        <f>IF(OR(L6762="ATTACK",L6762="FINTA"),UPPER(anotacoes!I6762),"")</f>
        <v/>
      </c>
      <c r="O6762" s="6" t="str">
        <f>IF(anotacoes!N6762=0,"",anotacoes!N6762)</f>
        <v/>
      </c>
      <c r="P6762" t="str">
        <f>IF(anotacoes!M6762=0,"",UPPER(anotacoes!M6762))</f>
        <v/>
      </c>
      <c r="Q6762" t="str">
        <f t="shared" si="211"/>
        <v>INSERT INTO CONVERSAO_LUTA_ACAO (cd_conversao, id_luta, sequencia, momento_inicio, momento_fim, quem_faz, quem_sofre, acao_tipo, acao, tecnica, direcao, pontuacao) VALUES (1, 100, 20, TRIM(' 00:01:46,199'), TRIM(' 00:01:54,125'), '&lt;ARBITRO_DESCONHECIDO&gt;', '', 'PAUSE', '&lt;NAO_CLASSIFICADO&gt;', NULL, NULL, NULL)</v>
      </c>
      <c r="R6762" t="s">
        <v>10327</v>
      </c>
    </row>
    <row r="6763" spans="1:18" hidden="1" x14ac:dyDescent="0.25">
      <c r="A6763" s="7">
        <f>anotacoes!D6763</f>
        <v>40594</v>
      </c>
      <c r="B6763" t="str">
        <f>anotacoes!C6763</f>
        <v>GRAND PRIX DUSSELDORF 2011</v>
      </c>
      <c r="C6763" t="str">
        <f>anotacoes!E6763</f>
        <v>TOMA</v>
      </c>
      <c r="D6763" t="str">
        <f>anotacoes!F6763</f>
        <v>KHABACHIROV</v>
      </c>
      <c r="E6763" t="s">
        <v>10325</v>
      </c>
      <c r="F6763">
        <f>anotacoes!A6763</f>
        <v>100</v>
      </c>
      <c r="G6763">
        <f>anotacoes!B6763</f>
        <v>21</v>
      </c>
      <c r="H6763" t="str">
        <f>anotacoes!K6763</f>
        <v xml:space="preserve"> 00:01:54,327</v>
      </c>
      <c r="I6763" t="str">
        <f>anotacoes!L6763</f>
        <v xml:space="preserve"> 00:01:59,662</v>
      </c>
      <c r="J6763" t="str">
        <f>IF(L6763="PAUSE",E6763,IF(anotacoes!G6767=conversao_anotacoes!C6763,conversao_anotacoes!C6763,conversao_anotacoes!D6763))</f>
        <v>TOMA</v>
      </c>
      <c r="K6763" t="str">
        <f t="shared" si="210"/>
        <v>KHABACHIROV</v>
      </c>
      <c r="L6763" t="str">
        <f>UPPER(anotacoes!H6763)</f>
        <v>DISPLACEMENT</v>
      </c>
      <c r="M6763" t="str">
        <f>IF(OR(L6763="ATTACK",L6763="FINTA"),"&lt;TECNICA&gt;",UPPER(anotacoes!I6763))</f>
        <v>CIRCULAR LEFT</v>
      </c>
      <c r="N6763" t="str">
        <f>IF(OR(L6763="ATTACK",L6763="FINTA"),UPPER(anotacoes!I6763),"")</f>
        <v/>
      </c>
      <c r="O6763" s="6" t="str">
        <f>IF(anotacoes!N6763=0,"",anotacoes!N6763)</f>
        <v/>
      </c>
      <c r="P6763" t="str">
        <f>IF(anotacoes!M6763=0,"",UPPER(anotacoes!M6763))</f>
        <v/>
      </c>
      <c r="Q6763" t="str">
        <f t="shared" si="211"/>
        <v>INSERT INTO CONVERSAO_LUTA_ACAO (cd_conversao, id_luta, sequencia, momento_inicio, momento_fim, quem_faz, quem_sofre, acao_tipo, acao, tecnica, direcao, pontuacao) VALUES (1, 100, 21, TRIM(' 00:01:54,327'), TRIM(' 00:01:59,662'), 'TOMA', 'KHABACHIROV', 'DISPLACEMENT', 'CIRCULAR LEFT', NULL, NULL, NULL)</v>
      </c>
      <c r="R6763" t="s">
        <v>10327</v>
      </c>
    </row>
    <row r="6764" spans="1:18" hidden="1" x14ac:dyDescent="0.25">
      <c r="A6764" s="7">
        <f>anotacoes!D6764</f>
        <v>40594</v>
      </c>
      <c r="B6764" t="str">
        <f>anotacoes!C6764</f>
        <v>GRAND PRIX DUSSELDORF 2011</v>
      </c>
      <c r="C6764" t="str">
        <f>anotacoes!E6764</f>
        <v>TOMA</v>
      </c>
      <c r="D6764" t="str">
        <f>anotacoes!F6764</f>
        <v>KHABACHIROV</v>
      </c>
      <c r="E6764" t="s">
        <v>10325</v>
      </c>
      <c r="F6764">
        <f>anotacoes!A6764</f>
        <v>100</v>
      </c>
      <c r="G6764">
        <f>anotacoes!B6764</f>
        <v>22</v>
      </c>
      <c r="H6764" t="str">
        <f>anotacoes!K6764</f>
        <v xml:space="preserve"> 00:01:59,854</v>
      </c>
      <c r="I6764" t="str">
        <f>anotacoes!L6764</f>
        <v xml:space="preserve"> 00:02:02,113</v>
      </c>
      <c r="J6764" t="str">
        <f>IF(L6764="PAUSE",E6764,IF(anotacoes!G6768=conversao_anotacoes!C6764,conversao_anotacoes!C6764,conversao_anotacoes!D6764))</f>
        <v>TOMA</v>
      </c>
      <c r="K6764" t="str">
        <f t="shared" si="210"/>
        <v>KHABACHIROV</v>
      </c>
      <c r="L6764" t="str">
        <f>UPPER(anotacoes!H6764)</f>
        <v>DISPLACEMENT</v>
      </c>
      <c r="M6764" t="str">
        <f>IF(OR(L6764="ATTACK",L6764="FINTA"),"&lt;TECNICA&gt;",UPPER(anotacoes!I6764))</f>
        <v>2-3 STEP HESITANT LEFT</v>
      </c>
      <c r="N6764" t="str">
        <f>IF(OR(L6764="ATTACK",L6764="FINTA"),UPPER(anotacoes!I6764),"")</f>
        <v/>
      </c>
      <c r="O6764" s="6" t="str">
        <f>IF(anotacoes!N6764=0,"",anotacoes!N6764)</f>
        <v/>
      </c>
      <c r="P6764" t="str">
        <f>IF(anotacoes!M6764=0,"",UPPER(anotacoes!M6764))</f>
        <v/>
      </c>
      <c r="Q6764" t="str">
        <f t="shared" si="211"/>
        <v>INSERT INTO CONVERSAO_LUTA_ACAO (cd_conversao, id_luta, sequencia, momento_inicio, momento_fim, quem_faz, quem_sofre, acao_tipo, acao, tecnica, direcao, pontuacao) VALUES (1, 100, 22, TRIM(' 00:01:59,854'), TRIM(' 00:02:02,113'), 'TOMA', 'KHABACHIROV', 'DISPLACEMENT', '2-3 STEP HESITANT LEFT', NULL, NULL, NULL)</v>
      </c>
      <c r="R6764" t="s">
        <v>10327</v>
      </c>
    </row>
    <row r="6765" spans="1:18" hidden="1" x14ac:dyDescent="0.25">
      <c r="A6765" s="7">
        <f>anotacoes!D6765</f>
        <v>40594</v>
      </c>
      <c r="B6765" t="str">
        <f>anotacoes!C6765</f>
        <v>GRAND PRIX DUSSELDORF 2011</v>
      </c>
      <c r="C6765" t="str">
        <f>anotacoes!E6765</f>
        <v>TOMA</v>
      </c>
      <c r="D6765" t="str">
        <f>anotacoes!F6765</f>
        <v>KHABACHIROV</v>
      </c>
      <c r="E6765" t="s">
        <v>10325</v>
      </c>
      <c r="F6765">
        <f>anotacoes!A6765</f>
        <v>100</v>
      </c>
      <c r="G6765">
        <f>anotacoes!B6765</f>
        <v>23</v>
      </c>
      <c r="H6765" t="str">
        <f>anotacoes!K6765</f>
        <v xml:space="preserve"> 00:02:02,300</v>
      </c>
      <c r="I6765" t="str">
        <f>anotacoes!L6765</f>
        <v xml:space="preserve"> 00:02:06,761</v>
      </c>
      <c r="J6765" t="str">
        <f>IF(L6765="PAUSE",E6765,IF(anotacoes!G6769=conversao_anotacoes!C6765,conversao_anotacoes!C6765,conversao_anotacoes!D6765))</f>
        <v>TOMA</v>
      </c>
      <c r="K6765" t="str">
        <f t="shared" si="210"/>
        <v>KHABACHIROV</v>
      </c>
      <c r="L6765" t="str">
        <f>UPPER(anotacoes!H6765)</f>
        <v>DISPLACEMENT</v>
      </c>
      <c r="M6765" t="str">
        <f>IF(OR(L6765="ATTACK",L6765="FINTA"),"&lt;TECNICA&gt;",UPPER(anotacoes!I6765))</f>
        <v>TRY TO GRIP WITH CONTACT</v>
      </c>
      <c r="N6765" t="str">
        <f>IF(OR(L6765="ATTACK",L6765="FINTA"),UPPER(anotacoes!I6765),"")</f>
        <v/>
      </c>
      <c r="O6765" s="6" t="str">
        <f>IF(anotacoes!N6765=0,"",anotacoes!N6765)</f>
        <v/>
      </c>
      <c r="P6765" t="str">
        <f>IF(anotacoes!M6765=0,"",UPPER(anotacoes!M6765))</f>
        <v/>
      </c>
      <c r="Q6765" t="str">
        <f t="shared" si="211"/>
        <v>INSERT INTO CONVERSAO_LUTA_ACAO (cd_conversao, id_luta, sequencia, momento_inicio, momento_fim, quem_faz, quem_sofre, acao_tipo, acao, tecnica, direcao, pontuacao) VALUES (1, 100, 23, TRIM(' 00:02:02,300'), TRIM(' 00:02:06,761'), 'TOMA', 'KHABACHIROV', 'DISPLACEMENT', 'TRY TO GRIP WITH CONTACT', NULL, NULL, NULL)</v>
      </c>
      <c r="R6765" t="s">
        <v>10327</v>
      </c>
    </row>
    <row r="6766" spans="1:18" hidden="1" x14ac:dyDescent="0.25">
      <c r="A6766" s="7">
        <f>anotacoes!D6766</f>
        <v>40594</v>
      </c>
      <c r="B6766" t="str">
        <f>anotacoes!C6766</f>
        <v>GRAND PRIX DUSSELDORF 2011</v>
      </c>
      <c r="C6766" t="str">
        <f>anotacoes!E6766</f>
        <v>TOMA</v>
      </c>
      <c r="D6766" t="str">
        <f>anotacoes!F6766</f>
        <v>KHABACHIROV</v>
      </c>
      <c r="E6766" t="s">
        <v>10325</v>
      </c>
      <c r="F6766">
        <f>anotacoes!A6766</f>
        <v>100</v>
      </c>
      <c r="G6766">
        <f>anotacoes!B6766</f>
        <v>24</v>
      </c>
      <c r="H6766" t="str">
        <f>anotacoes!K6766</f>
        <v xml:space="preserve"> 00:02:06,948</v>
      </c>
      <c r="I6766" t="str">
        <f>anotacoes!L6766</f>
        <v xml:space="preserve"> 00:02:11,447</v>
      </c>
      <c r="J6766" t="str">
        <f>IF(L6766="PAUSE",E6766,IF(anotacoes!G6770=conversao_anotacoes!C6766,conversao_anotacoes!C6766,conversao_anotacoes!D6766))</f>
        <v>TOMA</v>
      </c>
      <c r="K6766" t="str">
        <f t="shared" si="210"/>
        <v>KHABACHIROV</v>
      </c>
      <c r="L6766" t="str">
        <f>UPPER(anotacoes!H6766)</f>
        <v>GRIP TIME</v>
      </c>
      <c r="M6766" t="str">
        <f>IF(OR(L6766="ATTACK",L6766="FINTA"),"&lt;TECNICA&gt;",UPPER(anotacoes!I6766))</f>
        <v>RIGHT COLLAR LEFT SLEEVE</v>
      </c>
      <c r="N6766" t="str">
        <f>IF(OR(L6766="ATTACK",L6766="FINTA"),UPPER(anotacoes!I6766),"")</f>
        <v/>
      </c>
      <c r="O6766" s="6" t="str">
        <f>IF(anotacoes!N6766=0,"",anotacoes!N6766)</f>
        <v/>
      </c>
      <c r="P6766" t="str">
        <f>IF(anotacoes!M6766=0,"",UPPER(anotacoes!M6766))</f>
        <v/>
      </c>
      <c r="Q6766" t="str">
        <f t="shared" si="211"/>
        <v>INSERT INTO CONVERSAO_LUTA_ACAO (cd_conversao, id_luta, sequencia, momento_inicio, momento_fim, quem_faz, quem_sofre, acao_tipo, acao, tecnica, direcao, pontuacao) VALUES (1, 100, 24, TRIM(' 00:02:06,948'), TRIM(' 00:02:11,447'), 'TOMA', 'KHABACHIROV', 'GRIP TIME', 'RIGHT COLLAR LEFT SLEEVE', NULL, NULL, NULL)</v>
      </c>
      <c r="R6766" t="s">
        <v>10327</v>
      </c>
    </row>
    <row r="6767" spans="1:18" hidden="1" x14ac:dyDescent="0.25">
      <c r="A6767" s="7">
        <f>anotacoes!D6767</f>
        <v>40594</v>
      </c>
      <c r="B6767" t="str">
        <f>anotacoes!C6767</f>
        <v>GRAND PRIX DUSSELDORF 2011</v>
      </c>
      <c r="C6767" t="str">
        <f>anotacoes!E6767</f>
        <v>TOMA</v>
      </c>
      <c r="D6767" t="str">
        <f>anotacoes!F6767</f>
        <v>KHABACHIROV</v>
      </c>
      <c r="E6767" t="s">
        <v>10325</v>
      </c>
      <c r="F6767">
        <f>anotacoes!A6767</f>
        <v>100</v>
      </c>
      <c r="G6767">
        <f>anotacoes!B6767</f>
        <v>25</v>
      </c>
      <c r="H6767" t="str">
        <f>anotacoes!K6767</f>
        <v xml:space="preserve"> 00:02:11,447</v>
      </c>
      <c r="I6767" t="str">
        <f>anotacoes!L6767</f>
        <v xml:space="preserve"> 00:02:12,018</v>
      </c>
      <c r="J6767" t="str">
        <f>IF(L6767="PAUSE",E6767,IF(anotacoes!G6771=conversao_anotacoes!C6767,conversao_anotacoes!C6767,conversao_anotacoes!D6767))</f>
        <v>TOMA</v>
      </c>
      <c r="K6767" t="str">
        <f t="shared" si="210"/>
        <v>KHABACHIROV</v>
      </c>
      <c r="L6767" t="str">
        <f>UPPER(anotacoes!H6767)</f>
        <v>ATTACK</v>
      </c>
      <c r="M6767" t="str">
        <f>IF(OR(L6767="ATTACK",L6767="FINTA"),"&lt;TECNICA&gt;",UPPER(anotacoes!I6767))</f>
        <v>&lt;TECNICA&gt;</v>
      </c>
      <c r="N6767" t="str">
        <f>IF(OR(L6767="ATTACK",L6767="FINTA"),UPPER(anotacoes!I6767),"")</f>
        <v>OUCHI GARI</v>
      </c>
      <c r="O6767" s="6">
        <f>IF(anotacoes!N6767=0,"",anotacoes!N6767)</f>
        <v>8</v>
      </c>
      <c r="P6767" t="str">
        <f>IF(anotacoes!M6767=0,"",UPPER(anotacoes!M6767))</f>
        <v/>
      </c>
      <c r="Q6767" t="str">
        <f t="shared" si="211"/>
        <v>INSERT INTO CONVERSAO_LUTA_ACAO (cd_conversao, id_luta, sequencia, momento_inicio, momento_fim, quem_faz, quem_sofre, acao_tipo, acao, tecnica, direcao, pontuacao) VALUES (1, 100, 25, TRIM(' 00:02:11,447'), TRIM(' 00:02:12,018'), 'TOMA', 'KHABACHIROV', 'ATTACK', '&lt;TECNICA&gt;', 'OUCHI GARI', 8, NULL)</v>
      </c>
      <c r="R6767" t="s">
        <v>10327</v>
      </c>
    </row>
    <row r="6768" spans="1:18" hidden="1" x14ac:dyDescent="0.25">
      <c r="A6768" s="7">
        <f>anotacoes!D6768</f>
        <v>40594</v>
      </c>
      <c r="B6768" t="str">
        <f>anotacoes!C6768</f>
        <v>GRAND PRIX DUSSELDORF 2011</v>
      </c>
      <c r="C6768" t="str">
        <f>anotacoes!E6768</f>
        <v>TOMA</v>
      </c>
      <c r="D6768" t="str">
        <f>anotacoes!F6768</f>
        <v>KHABACHIROV</v>
      </c>
      <c r="E6768" t="s">
        <v>10325</v>
      </c>
      <c r="F6768">
        <f>anotacoes!A6768</f>
        <v>100</v>
      </c>
      <c r="G6768">
        <f>anotacoes!B6768</f>
        <v>26</v>
      </c>
      <c r="H6768" t="str">
        <f>anotacoes!K6768</f>
        <v xml:space="preserve"> 00:02:12,018</v>
      </c>
      <c r="I6768" t="str">
        <f>anotacoes!L6768</f>
        <v xml:space="preserve"> 00:02:16,376</v>
      </c>
      <c r="J6768" t="str">
        <f>IF(L6768="PAUSE",E6768,IF(anotacoes!G6772=conversao_anotacoes!C6768,conversao_anotacoes!C6768,conversao_anotacoes!D6768))</f>
        <v>TOMA</v>
      </c>
      <c r="K6768" t="str">
        <f t="shared" si="210"/>
        <v>KHABACHIROV</v>
      </c>
      <c r="L6768" t="str">
        <f>UPPER(anotacoes!H6768)</f>
        <v>GRIP TIME</v>
      </c>
      <c r="M6768" t="str">
        <f>IF(OR(L6768="ATTACK",L6768="FINTA"),"&lt;TECNICA&gt;",UPPER(anotacoes!I6768))</f>
        <v>RIGHT COLLAR LEFT SLEEVE</v>
      </c>
      <c r="N6768" t="str">
        <f>IF(OR(L6768="ATTACK",L6768="FINTA"),UPPER(anotacoes!I6768),"")</f>
        <v/>
      </c>
      <c r="O6768" s="6" t="str">
        <f>IF(anotacoes!N6768=0,"",anotacoes!N6768)</f>
        <v/>
      </c>
      <c r="P6768" t="str">
        <f>IF(anotacoes!M6768=0,"",UPPER(anotacoes!M6768))</f>
        <v/>
      </c>
      <c r="Q6768" t="str">
        <f t="shared" si="211"/>
        <v>INSERT INTO CONVERSAO_LUTA_ACAO (cd_conversao, id_luta, sequencia, momento_inicio, momento_fim, quem_faz, quem_sofre, acao_tipo, acao, tecnica, direcao, pontuacao) VALUES (1, 100, 26, TRIM(' 00:02:12,018'), TRIM(' 00:02:16,376'), 'TOMA', 'KHABACHIROV', 'GRIP TIME', 'RIGHT COLLAR LEFT SLEEVE', NULL, NULL, NULL)</v>
      </c>
      <c r="R6768" t="s">
        <v>10327</v>
      </c>
    </row>
    <row r="6769" spans="1:18" hidden="1" x14ac:dyDescent="0.25">
      <c r="A6769" s="7">
        <f>anotacoes!D6769</f>
        <v>40594</v>
      </c>
      <c r="B6769" t="str">
        <f>anotacoes!C6769</f>
        <v>GRAND PRIX DUSSELDORF 2011</v>
      </c>
      <c r="C6769" t="str">
        <f>anotacoes!E6769</f>
        <v>TOMA</v>
      </c>
      <c r="D6769" t="str">
        <f>anotacoes!F6769</f>
        <v>KHABACHIROV</v>
      </c>
      <c r="E6769" t="s">
        <v>10325</v>
      </c>
      <c r="F6769">
        <f>anotacoes!A6769</f>
        <v>100</v>
      </c>
      <c r="G6769">
        <f>anotacoes!B6769</f>
        <v>27</v>
      </c>
      <c r="H6769" t="str">
        <f>anotacoes!K6769</f>
        <v xml:space="preserve"> 00:02:16,376</v>
      </c>
      <c r="I6769" t="str">
        <f>anotacoes!L6769</f>
        <v xml:space="preserve"> 00:02:18,551</v>
      </c>
      <c r="J6769" t="str">
        <f>IF(L6769="PAUSE",E6769,IF(anotacoes!G6773=conversao_anotacoes!C6769,conversao_anotacoes!C6769,conversao_anotacoes!D6769))</f>
        <v>TOMA</v>
      </c>
      <c r="K6769" t="str">
        <f t="shared" si="210"/>
        <v>KHABACHIROV</v>
      </c>
      <c r="L6769" t="str">
        <f>UPPER(anotacoes!H6769)</f>
        <v>ATTACK</v>
      </c>
      <c r="M6769" t="str">
        <f>IF(OR(L6769="ATTACK",L6769="FINTA"),"&lt;TECNICA&gt;",UPPER(anotacoes!I6769))</f>
        <v>&lt;TECNICA&gt;</v>
      </c>
      <c r="N6769" t="str">
        <f>IF(OR(L6769="ATTACK",L6769="FINTA"),UPPER(anotacoes!I6769),"")</f>
        <v>KOUCHI GARI</v>
      </c>
      <c r="O6769" s="6">
        <f>IF(anotacoes!N6769=0,"",anotacoes!N6769)</f>
        <v>8</v>
      </c>
      <c r="P6769" t="str">
        <f>IF(anotacoes!M6769=0,"",UPPER(anotacoes!M6769))</f>
        <v/>
      </c>
      <c r="Q6769" t="str">
        <f t="shared" si="211"/>
        <v>INSERT INTO CONVERSAO_LUTA_ACAO (cd_conversao, id_luta, sequencia, momento_inicio, momento_fim, quem_faz, quem_sofre, acao_tipo, acao, tecnica, direcao, pontuacao) VALUES (1, 100, 27, TRIM(' 00:02:16,376'), TRIM(' 00:02:18,551'), 'TOMA', 'KHABACHIROV', 'ATTACK', '&lt;TECNICA&gt;', 'KOUCHI GARI', 8, NULL)</v>
      </c>
      <c r="R6769" t="s">
        <v>10327</v>
      </c>
    </row>
    <row r="6770" spans="1:18" hidden="1" x14ac:dyDescent="0.25">
      <c r="A6770" s="7">
        <f>anotacoes!D6770</f>
        <v>40594</v>
      </c>
      <c r="B6770" t="str">
        <f>anotacoes!C6770</f>
        <v>GRAND PRIX DUSSELDORF 2011</v>
      </c>
      <c r="C6770" t="str">
        <f>anotacoes!E6770</f>
        <v>TOMA</v>
      </c>
      <c r="D6770" t="str">
        <f>anotacoes!F6770</f>
        <v>KHABACHIROV</v>
      </c>
      <c r="E6770" t="s">
        <v>10325</v>
      </c>
      <c r="F6770">
        <f>anotacoes!A6770</f>
        <v>100</v>
      </c>
      <c r="G6770">
        <f>anotacoes!B6770</f>
        <v>28</v>
      </c>
      <c r="H6770" t="str">
        <f>anotacoes!K6770</f>
        <v xml:space="preserve"> 00:02:18,551</v>
      </c>
      <c r="I6770" t="str">
        <f>anotacoes!L6770</f>
        <v xml:space="preserve"> 00:02:24,877</v>
      </c>
      <c r="J6770" t="str">
        <f>IF(L6770="PAUSE",E6770,IF(anotacoes!G6774=conversao_anotacoes!C6770,conversao_anotacoes!C6770,conversao_anotacoes!D6770))</f>
        <v>TOMA</v>
      </c>
      <c r="K6770" t="str">
        <f t="shared" si="210"/>
        <v>KHABACHIROV</v>
      </c>
      <c r="L6770" t="str">
        <f>UPPER(anotacoes!H6770)</f>
        <v>GROUNDWORK COMBAT</v>
      </c>
      <c r="M6770" t="str">
        <f>IF(OR(L6770="ATTACK",L6770="FINTA"),"&lt;TECNICA&gt;",UPPER(anotacoes!I6770))</f>
        <v>DEFENSIVE POSITION</v>
      </c>
      <c r="N6770" t="str">
        <f>IF(OR(L6770="ATTACK",L6770="FINTA"),UPPER(anotacoes!I6770),"")</f>
        <v/>
      </c>
      <c r="O6770" s="6" t="str">
        <f>IF(anotacoes!N6770=0,"",anotacoes!N6770)</f>
        <v/>
      </c>
      <c r="P6770" t="str">
        <f>IF(anotacoes!M6770=0,"",UPPER(anotacoes!M6770))</f>
        <v/>
      </c>
      <c r="Q6770" t="str">
        <f t="shared" si="211"/>
        <v>INSERT INTO CONVERSAO_LUTA_ACAO (cd_conversao, id_luta, sequencia, momento_inicio, momento_fim, quem_faz, quem_sofre, acao_tipo, acao, tecnica, direcao, pontuacao) VALUES (1, 100, 28, TRIM(' 00:02:18,551'), TRIM(' 00:02:24,877'), 'TOMA', 'KHABACHIROV', 'GROUNDWORK COMBAT', 'DEFENSIVE POSITION', NULL, NULL, NULL)</v>
      </c>
      <c r="R6770" t="s">
        <v>10327</v>
      </c>
    </row>
    <row r="6771" spans="1:18" hidden="1" x14ac:dyDescent="0.25">
      <c r="A6771" s="7">
        <f>anotacoes!D6771</f>
        <v>40594</v>
      </c>
      <c r="B6771" t="str">
        <f>anotacoes!C6771</f>
        <v>GRAND PRIX DUSSELDORF 2011</v>
      </c>
      <c r="C6771" t="str">
        <f>anotacoes!E6771</f>
        <v>TOMA</v>
      </c>
      <c r="D6771" t="str">
        <f>anotacoes!F6771</f>
        <v>KHABACHIROV</v>
      </c>
      <c r="E6771" t="s">
        <v>10325</v>
      </c>
      <c r="F6771">
        <f>anotacoes!A6771</f>
        <v>100</v>
      </c>
      <c r="G6771">
        <f>anotacoes!B6771</f>
        <v>29</v>
      </c>
      <c r="H6771" t="str">
        <f>anotacoes!K6771</f>
        <v xml:space="preserve"> 00:02:25,060</v>
      </c>
      <c r="I6771" t="str">
        <f>anotacoes!L6771</f>
        <v xml:space="preserve"> 00:02:33,741</v>
      </c>
      <c r="J6771" t="str">
        <f>IF(L6771="PAUSE",E6771,IF(anotacoes!G6775=conversao_anotacoes!C6771,conversao_anotacoes!C6771,conversao_anotacoes!D6771))</f>
        <v>&lt;ARBITRO_DESCONHECIDO&gt;</v>
      </c>
      <c r="K6771" t="str">
        <f t="shared" si="210"/>
        <v/>
      </c>
      <c r="L6771" t="str">
        <f>UPPER(anotacoes!H6771)</f>
        <v>PAUSE</v>
      </c>
      <c r="M6771" t="str">
        <f>IF(OR(L6771="ATTACK",L6771="FINTA"),"&lt;TECNICA&gt;",UPPER(anotacoes!I6771))</f>
        <v>&lt;NAO_CLASSIFICADO&gt;</v>
      </c>
      <c r="N6771" t="str">
        <f>IF(OR(L6771="ATTACK",L6771="FINTA"),UPPER(anotacoes!I6771),"")</f>
        <v/>
      </c>
      <c r="O6771" s="6" t="str">
        <f>IF(anotacoes!N6771=0,"",anotacoes!N6771)</f>
        <v/>
      </c>
      <c r="P6771" t="str">
        <f>IF(anotacoes!M6771=0,"",UPPER(anotacoes!M6771))</f>
        <v/>
      </c>
      <c r="Q6771" t="str">
        <f t="shared" si="211"/>
        <v>INSERT INTO CONVERSAO_LUTA_ACAO (cd_conversao, id_luta, sequencia, momento_inicio, momento_fim, quem_faz, quem_sofre, acao_tipo, acao, tecnica, direcao, pontuacao) VALUES (1, 100, 29, TRIM(' 00:02:25,060'), TRIM(' 00:02:33,741'), '&lt;ARBITRO_DESCONHECIDO&gt;', '', 'PAUSE', '&lt;NAO_CLASSIFICADO&gt;', NULL, NULL, NULL)</v>
      </c>
      <c r="R6771" t="s">
        <v>10327</v>
      </c>
    </row>
    <row r="6772" spans="1:18" hidden="1" x14ac:dyDescent="0.25">
      <c r="A6772" s="7">
        <f>anotacoes!D6772</f>
        <v>40594</v>
      </c>
      <c r="B6772" t="str">
        <f>anotacoes!C6772</f>
        <v>GRAND PRIX DUSSELDORF 2011</v>
      </c>
      <c r="C6772" t="str">
        <f>anotacoes!E6772</f>
        <v>TOMA</v>
      </c>
      <c r="D6772" t="str">
        <f>anotacoes!F6772</f>
        <v>KHABACHIROV</v>
      </c>
      <c r="E6772" t="s">
        <v>10325</v>
      </c>
      <c r="F6772">
        <f>anotacoes!A6772</f>
        <v>100</v>
      </c>
      <c r="G6772">
        <f>anotacoes!B6772</f>
        <v>30</v>
      </c>
      <c r="H6772" t="str">
        <f>anotacoes!K6772</f>
        <v xml:space="preserve"> 00:02:33,926</v>
      </c>
      <c r="I6772" t="str">
        <f>anotacoes!L6772</f>
        <v xml:space="preserve"> 00:02:37,002</v>
      </c>
      <c r="J6772" t="str">
        <f>IF(L6772="PAUSE",E6772,IF(anotacoes!G6776=conversao_anotacoes!C6772,conversao_anotacoes!C6772,conversao_anotacoes!D6772))</f>
        <v>TOMA</v>
      </c>
      <c r="K6772" t="str">
        <f t="shared" si="210"/>
        <v>KHABACHIROV</v>
      </c>
      <c r="L6772" t="str">
        <f>UPPER(anotacoes!H6772)</f>
        <v>DISPLACEMENT</v>
      </c>
      <c r="M6772" t="str">
        <f>IF(OR(L6772="ATTACK",L6772="FINTA"),"&lt;TECNICA&gt;",UPPER(anotacoes!I6772))</f>
        <v>CIRCULAR LEFT</v>
      </c>
      <c r="N6772" t="str">
        <f>IF(OR(L6772="ATTACK",L6772="FINTA"),UPPER(anotacoes!I6772),"")</f>
        <v/>
      </c>
      <c r="O6772" s="6" t="str">
        <f>IF(anotacoes!N6772=0,"",anotacoes!N6772)</f>
        <v/>
      </c>
      <c r="P6772" t="str">
        <f>IF(anotacoes!M6772=0,"",UPPER(anotacoes!M6772))</f>
        <v/>
      </c>
      <c r="Q6772" t="str">
        <f t="shared" si="211"/>
        <v>INSERT INTO CONVERSAO_LUTA_ACAO (cd_conversao, id_luta, sequencia, momento_inicio, momento_fim, quem_faz, quem_sofre, acao_tipo, acao, tecnica, direcao, pontuacao) VALUES (1, 100, 30, TRIM(' 00:02:33,926'), TRIM(' 00:02:37,002'), 'TOMA', 'KHABACHIROV', 'DISPLACEMENT', 'CIRCULAR LEFT', NULL, NULL, NULL)</v>
      </c>
      <c r="R6772" t="s">
        <v>10327</v>
      </c>
    </row>
    <row r="6773" spans="1:18" hidden="1" x14ac:dyDescent="0.25">
      <c r="A6773" s="7">
        <f>anotacoes!D6773</f>
        <v>40594</v>
      </c>
      <c r="B6773" t="str">
        <f>anotacoes!C6773</f>
        <v>GRAND PRIX DUSSELDORF 2011</v>
      </c>
      <c r="C6773" t="str">
        <f>anotacoes!E6773</f>
        <v>TOMA</v>
      </c>
      <c r="D6773" t="str">
        <f>anotacoes!F6773</f>
        <v>KHABACHIROV</v>
      </c>
      <c r="E6773" t="s">
        <v>10325</v>
      </c>
      <c r="F6773">
        <f>anotacoes!A6773</f>
        <v>100</v>
      </c>
      <c r="G6773">
        <f>anotacoes!B6773</f>
        <v>31</v>
      </c>
      <c r="H6773" t="str">
        <f>anotacoes!K6773</f>
        <v xml:space="preserve"> 00:02:37,002</v>
      </c>
      <c r="I6773" t="str">
        <f>anotacoes!L6773</f>
        <v xml:space="preserve"> 00:02:38,040</v>
      </c>
      <c r="J6773" t="str">
        <f>IF(L6773="PAUSE",E6773,IF(anotacoes!G6777=conversao_anotacoes!C6773,conversao_anotacoes!C6773,conversao_anotacoes!D6773))</f>
        <v>TOMA</v>
      </c>
      <c r="K6773" t="str">
        <f t="shared" si="210"/>
        <v>KHABACHIROV</v>
      </c>
      <c r="L6773" t="str">
        <f>UPPER(anotacoes!H6773)</f>
        <v>DISPLACEMENT</v>
      </c>
      <c r="M6773" t="str">
        <f>IF(OR(L6773="ATTACK",L6773="FINTA"),"&lt;TECNICA&gt;",UPPER(anotacoes!I6773))</f>
        <v>2-3 STEP HESITANT LEFT</v>
      </c>
      <c r="N6773" t="str">
        <f>IF(OR(L6773="ATTACK",L6773="FINTA"),UPPER(anotacoes!I6773),"")</f>
        <v/>
      </c>
      <c r="O6773" s="6" t="str">
        <f>IF(anotacoes!N6773=0,"",anotacoes!N6773)</f>
        <v/>
      </c>
      <c r="P6773" t="str">
        <f>IF(anotacoes!M6773=0,"",UPPER(anotacoes!M6773))</f>
        <v/>
      </c>
      <c r="Q6773" t="str">
        <f t="shared" si="211"/>
        <v>INSERT INTO CONVERSAO_LUTA_ACAO (cd_conversao, id_luta, sequencia, momento_inicio, momento_fim, quem_faz, quem_sofre, acao_tipo, acao, tecnica, direcao, pontuacao) VALUES (1, 100, 31, TRIM(' 00:02:37,002'), TRIM(' 00:02:38,040'), 'TOMA', 'KHABACHIROV', 'DISPLACEMENT', '2-3 STEP HESITANT LEFT', NULL, NULL, NULL)</v>
      </c>
      <c r="R6773" t="s">
        <v>10327</v>
      </c>
    </row>
    <row r="6774" spans="1:18" hidden="1" x14ac:dyDescent="0.25">
      <c r="A6774" s="7">
        <f>anotacoes!D6774</f>
        <v>40594</v>
      </c>
      <c r="B6774" t="str">
        <f>anotacoes!C6774</f>
        <v>GRAND PRIX DUSSELDORF 2011</v>
      </c>
      <c r="C6774" t="str">
        <f>anotacoes!E6774</f>
        <v>TOMA</v>
      </c>
      <c r="D6774" t="str">
        <f>anotacoes!F6774</f>
        <v>KHABACHIROV</v>
      </c>
      <c r="E6774" t="s">
        <v>10325</v>
      </c>
      <c r="F6774">
        <f>anotacoes!A6774</f>
        <v>100</v>
      </c>
      <c r="G6774">
        <f>anotacoes!B6774</f>
        <v>32</v>
      </c>
      <c r="H6774" t="str">
        <f>anotacoes!K6774</f>
        <v xml:space="preserve"> 00:02:38,040</v>
      </c>
      <c r="I6774" t="str">
        <f>anotacoes!L6774</f>
        <v xml:space="preserve"> 00:02:39,207</v>
      </c>
      <c r="J6774" t="str">
        <f>IF(L6774="PAUSE",E6774,IF(anotacoes!G6778=conversao_anotacoes!C6774,conversao_anotacoes!C6774,conversao_anotacoes!D6774))</f>
        <v>TOMA</v>
      </c>
      <c r="K6774" t="str">
        <f t="shared" si="210"/>
        <v>KHABACHIROV</v>
      </c>
      <c r="L6774" t="str">
        <f>UPPER(anotacoes!H6774)</f>
        <v>GRIP TIME</v>
      </c>
      <c r="M6774" t="str">
        <f>IF(OR(L6774="ATTACK",L6774="FINTA"),"&lt;TECNICA&gt;",UPPER(anotacoes!I6774))</f>
        <v>LEFT SLEEVE</v>
      </c>
      <c r="N6774" t="str">
        <f>IF(OR(L6774="ATTACK",L6774="FINTA"),UPPER(anotacoes!I6774),"")</f>
        <v/>
      </c>
      <c r="O6774" s="6" t="str">
        <f>IF(anotacoes!N6774=0,"",anotacoes!N6774)</f>
        <v/>
      </c>
      <c r="P6774" t="str">
        <f>IF(anotacoes!M6774=0,"",UPPER(anotacoes!M6774))</f>
        <v/>
      </c>
      <c r="Q6774" t="str">
        <f t="shared" si="211"/>
        <v>INSERT INTO CONVERSAO_LUTA_ACAO (cd_conversao, id_luta, sequencia, momento_inicio, momento_fim, quem_faz, quem_sofre, acao_tipo, acao, tecnica, direcao, pontuacao) VALUES (1, 100, 32, TRIM(' 00:02:38,040'), TRIM(' 00:02:39,207'), 'TOMA', 'KHABACHIROV', 'GRIP TIME', 'LEFT SLEEVE', NULL, NULL, NULL)</v>
      </c>
      <c r="R6774" t="s">
        <v>10327</v>
      </c>
    </row>
    <row r="6775" spans="1:18" hidden="1" x14ac:dyDescent="0.25">
      <c r="A6775" s="7">
        <f>anotacoes!D6775</f>
        <v>40594</v>
      </c>
      <c r="B6775" t="str">
        <f>anotacoes!C6775</f>
        <v>GRAND PRIX DUSSELDORF 2011</v>
      </c>
      <c r="C6775" t="str">
        <f>anotacoes!E6775</f>
        <v>TOMA</v>
      </c>
      <c r="D6775" t="str">
        <f>anotacoes!F6775</f>
        <v>KHABACHIROV</v>
      </c>
      <c r="E6775" t="s">
        <v>10325</v>
      </c>
      <c r="F6775">
        <f>anotacoes!A6775</f>
        <v>100</v>
      </c>
      <c r="G6775">
        <f>anotacoes!B6775</f>
        <v>33</v>
      </c>
      <c r="H6775" t="str">
        <f>anotacoes!K6775</f>
        <v xml:space="preserve"> 00:02:39,207</v>
      </c>
      <c r="I6775" t="str">
        <f>anotacoes!L6775</f>
        <v xml:space="preserve"> 00:03:28,645</v>
      </c>
      <c r="J6775" t="str">
        <f>IF(L6775="PAUSE",E6775,IF(anotacoes!G6779=conversao_anotacoes!C6775,conversao_anotacoes!C6775,conversao_anotacoes!D6775))</f>
        <v>TOMA</v>
      </c>
      <c r="K6775" t="str">
        <f t="shared" si="210"/>
        <v>KHABACHIROV</v>
      </c>
      <c r="L6775" t="str">
        <f>UPPER(anotacoes!H6775)</f>
        <v>GRIP TIME</v>
      </c>
      <c r="M6775" t="str">
        <f>IF(OR(L6775="ATTACK",L6775="FINTA"),"&lt;TECNICA&gt;",UPPER(anotacoes!I6775))</f>
        <v>RIGHT BACK LEFT SLEEVE</v>
      </c>
      <c r="N6775" t="str">
        <f>IF(OR(L6775="ATTACK",L6775="FINTA"),UPPER(anotacoes!I6775),"")</f>
        <v/>
      </c>
      <c r="O6775" s="6" t="str">
        <f>IF(anotacoes!N6775=0,"",anotacoes!N6775)</f>
        <v/>
      </c>
      <c r="P6775" t="str">
        <f>IF(anotacoes!M6775=0,"",UPPER(anotacoes!M6775))</f>
        <v/>
      </c>
      <c r="Q6775" t="str">
        <f t="shared" si="211"/>
        <v>INSERT INTO CONVERSAO_LUTA_ACAO (cd_conversao, id_luta, sequencia, momento_inicio, momento_fim, quem_faz, quem_sofre, acao_tipo, acao, tecnica, direcao, pontuacao) VALUES (1, 100, 33, TRIM(' 00:02:39,207'), TRIM(' 00:03:28,645'), 'TOMA', 'KHABACHIROV', 'GRIP TIME', 'RIGHT BACK LEFT SLEEVE', NULL, NULL, NULL)</v>
      </c>
      <c r="R6775" t="s">
        <v>10327</v>
      </c>
    </row>
    <row r="6776" spans="1:18" hidden="1" x14ac:dyDescent="0.25">
      <c r="A6776" s="7">
        <f>anotacoes!D6776</f>
        <v>40594</v>
      </c>
      <c r="B6776" t="str">
        <f>anotacoes!C6776</f>
        <v>GRAND PRIX DUSSELDORF 2011</v>
      </c>
      <c r="C6776" t="str">
        <f>anotacoes!E6776</f>
        <v>TOMA</v>
      </c>
      <c r="D6776" t="str">
        <f>anotacoes!F6776</f>
        <v>KHABACHIROV</v>
      </c>
      <c r="E6776" t="s">
        <v>10325</v>
      </c>
      <c r="F6776">
        <f>anotacoes!A6776</f>
        <v>100</v>
      </c>
      <c r="G6776">
        <f>anotacoes!B6776</f>
        <v>34</v>
      </c>
      <c r="H6776" t="str">
        <f>anotacoes!K6776</f>
        <v xml:space="preserve"> 00:03:28,645</v>
      </c>
      <c r="I6776" t="str">
        <f>anotacoes!L6776</f>
        <v xml:space="preserve"> 00:03:30,036</v>
      </c>
      <c r="J6776" t="str">
        <f>IF(L6776="PAUSE",E6776,IF(anotacoes!G6780=conversao_anotacoes!C6776,conversao_anotacoes!C6776,conversao_anotacoes!D6776))</f>
        <v>TOMA</v>
      </c>
      <c r="K6776" t="str">
        <f t="shared" si="210"/>
        <v>KHABACHIROV</v>
      </c>
      <c r="L6776" t="str">
        <f>UPPER(anotacoes!H6776)</f>
        <v>GRIP TIME</v>
      </c>
      <c r="M6776" t="str">
        <f>IF(OR(L6776="ATTACK",L6776="FINTA"),"&lt;TECNICA&gt;",UPPER(anotacoes!I6776))</f>
        <v>RIGHT COLLAR</v>
      </c>
      <c r="N6776" t="str">
        <f>IF(OR(L6776="ATTACK",L6776="FINTA"),UPPER(anotacoes!I6776),"")</f>
        <v/>
      </c>
      <c r="O6776" s="6" t="str">
        <f>IF(anotacoes!N6776=0,"",anotacoes!N6776)</f>
        <v/>
      </c>
      <c r="P6776" t="str">
        <f>IF(anotacoes!M6776=0,"",UPPER(anotacoes!M6776))</f>
        <v/>
      </c>
      <c r="Q6776" t="str">
        <f t="shared" si="211"/>
        <v>INSERT INTO CONVERSAO_LUTA_ACAO (cd_conversao, id_luta, sequencia, momento_inicio, momento_fim, quem_faz, quem_sofre, acao_tipo, acao, tecnica, direcao, pontuacao) VALUES (1, 100, 34, TRIM(' 00:03:28,645'), TRIM(' 00:03:30,036'), 'TOMA', 'KHABACHIROV', 'GRIP TIME', 'RIGHT COLLAR', NULL, NULL, NULL)</v>
      </c>
      <c r="R6776" t="s">
        <v>10327</v>
      </c>
    </row>
    <row r="6777" spans="1:18" hidden="1" x14ac:dyDescent="0.25">
      <c r="A6777" s="7">
        <f>anotacoes!D6777</f>
        <v>40594</v>
      </c>
      <c r="B6777" t="str">
        <f>anotacoes!C6777</f>
        <v>GRAND PRIX DUSSELDORF 2011</v>
      </c>
      <c r="C6777" t="str">
        <f>anotacoes!E6777</f>
        <v>TOMA</v>
      </c>
      <c r="D6777" t="str">
        <f>anotacoes!F6777</f>
        <v>KHABACHIROV</v>
      </c>
      <c r="E6777" t="s">
        <v>10325</v>
      </c>
      <c r="F6777">
        <f>anotacoes!A6777</f>
        <v>100</v>
      </c>
      <c r="G6777">
        <f>anotacoes!B6777</f>
        <v>35</v>
      </c>
      <c r="H6777" t="str">
        <f>anotacoes!K6777</f>
        <v xml:space="preserve"> 00:03:30,036</v>
      </c>
      <c r="I6777" t="str">
        <f>anotacoes!L6777</f>
        <v xml:space="preserve"> 00:03:34,388</v>
      </c>
      <c r="J6777" t="str">
        <f>IF(L6777="PAUSE",E6777,IF(anotacoes!G6781=conversao_anotacoes!C6777,conversao_anotacoes!C6777,conversao_anotacoes!D6777))</f>
        <v>TOMA</v>
      </c>
      <c r="K6777" t="str">
        <f t="shared" si="210"/>
        <v>KHABACHIROV</v>
      </c>
      <c r="L6777" t="str">
        <f>UPPER(anotacoes!H6777)</f>
        <v>GROUNDWORK COMBAT</v>
      </c>
      <c r="M6777" t="str">
        <f>IF(OR(L6777="ATTACK",L6777="FINTA"),"&lt;TECNICA&gt;",UPPER(anotacoes!I6777))</f>
        <v>DEFENSIVE POSITION</v>
      </c>
      <c r="N6777" t="str">
        <f>IF(OR(L6777="ATTACK",L6777="FINTA"),UPPER(anotacoes!I6777),"")</f>
        <v/>
      </c>
      <c r="O6777" s="6" t="str">
        <f>IF(anotacoes!N6777=0,"",anotacoes!N6777)</f>
        <v/>
      </c>
      <c r="P6777" t="str">
        <f>IF(anotacoes!M6777=0,"",UPPER(anotacoes!M6777))</f>
        <v/>
      </c>
      <c r="Q6777" t="str">
        <f t="shared" si="211"/>
        <v>INSERT INTO CONVERSAO_LUTA_ACAO (cd_conversao, id_luta, sequencia, momento_inicio, momento_fim, quem_faz, quem_sofre, acao_tipo, acao, tecnica, direcao, pontuacao) VALUES (1, 100, 35, TRIM(' 00:03:30,036'), TRIM(' 00:03:34,388'), 'TOMA', 'KHABACHIROV', 'GROUNDWORK COMBAT', 'DEFENSIVE POSITION', NULL, NULL, NULL)</v>
      </c>
      <c r="R6777" t="s">
        <v>10327</v>
      </c>
    </row>
    <row r="6778" spans="1:18" hidden="1" x14ac:dyDescent="0.25">
      <c r="A6778" s="7">
        <f>anotacoes!D6778</f>
        <v>40594</v>
      </c>
      <c r="B6778" t="str">
        <f>anotacoes!C6778</f>
        <v>GRAND PRIX DUSSELDORF 2011</v>
      </c>
      <c r="C6778" t="str">
        <f>anotacoes!E6778</f>
        <v>TOMA</v>
      </c>
      <c r="D6778" t="str">
        <f>anotacoes!F6778</f>
        <v>KHABACHIROV</v>
      </c>
      <c r="E6778" t="s">
        <v>10325</v>
      </c>
      <c r="F6778">
        <f>anotacoes!A6778</f>
        <v>100</v>
      </c>
      <c r="G6778">
        <f>anotacoes!B6778</f>
        <v>36</v>
      </c>
      <c r="H6778" t="str">
        <f>anotacoes!K6778</f>
        <v xml:space="preserve"> 00:03:34,560</v>
      </c>
      <c r="I6778" t="str">
        <f>anotacoes!L6778</f>
        <v xml:space="preserve"> 00:03:47,089</v>
      </c>
      <c r="J6778" t="str">
        <f>IF(L6778="PAUSE",E6778,IF(anotacoes!G6782=conversao_anotacoes!C6778,conversao_anotacoes!C6778,conversao_anotacoes!D6778))</f>
        <v>&lt;ARBITRO_DESCONHECIDO&gt;</v>
      </c>
      <c r="K6778" t="str">
        <f t="shared" si="210"/>
        <v/>
      </c>
      <c r="L6778" t="str">
        <f>UPPER(anotacoes!H6778)</f>
        <v>PAUSE</v>
      </c>
      <c r="M6778" t="str">
        <f>IF(OR(L6778="ATTACK",L6778="FINTA"),"&lt;TECNICA&gt;",UPPER(anotacoes!I6778))</f>
        <v>&lt;NAO_CLASSIFICADO&gt;</v>
      </c>
      <c r="N6778" t="str">
        <f>IF(OR(L6778="ATTACK",L6778="FINTA"),UPPER(anotacoes!I6778),"")</f>
        <v/>
      </c>
      <c r="O6778" s="6" t="str">
        <f>IF(anotacoes!N6778=0,"",anotacoes!N6778)</f>
        <v/>
      </c>
      <c r="P6778" t="str">
        <f>IF(anotacoes!M6778=0,"",UPPER(anotacoes!M6778))</f>
        <v/>
      </c>
      <c r="Q6778" t="str">
        <f t="shared" si="211"/>
        <v>INSERT INTO CONVERSAO_LUTA_ACAO (cd_conversao, id_luta, sequencia, momento_inicio, momento_fim, quem_faz, quem_sofre, acao_tipo, acao, tecnica, direcao, pontuacao) VALUES (1, 100, 36, TRIM(' 00:03:34,560'), TRIM(' 00:03:47,089'), '&lt;ARBITRO_DESCONHECIDO&gt;', '', 'PAUSE', '&lt;NAO_CLASSIFICADO&gt;', NULL, NULL, NULL)</v>
      </c>
      <c r="R6778" t="s">
        <v>10327</v>
      </c>
    </row>
    <row r="6779" spans="1:18" hidden="1" x14ac:dyDescent="0.25">
      <c r="A6779" s="7">
        <f>anotacoes!D6779</f>
        <v>40594</v>
      </c>
      <c r="B6779" t="str">
        <f>anotacoes!C6779</f>
        <v>GRAND PRIX DUSSELDORF 2011</v>
      </c>
      <c r="C6779" t="str">
        <f>anotacoes!E6779</f>
        <v>TOMA</v>
      </c>
      <c r="D6779" t="str">
        <f>anotacoes!F6779</f>
        <v>KHABACHIROV</v>
      </c>
      <c r="E6779" t="s">
        <v>10325</v>
      </c>
      <c r="F6779">
        <f>anotacoes!A6779</f>
        <v>100</v>
      </c>
      <c r="G6779">
        <f>anotacoes!B6779</f>
        <v>37</v>
      </c>
      <c r="H6779" t="str">
        <f>anotacoes!K6779</f>
        <v xml:space="preserve"> 00:03:47,275</v>
      </c>
      <c r="I6779" t="str">
        <f>anotacoes!L6779</f>
        <v xml:space="preserve"> 00:03:49,194</v>
      </c>
      <c r="J6779" t="str">
        <f>IF(L6779="PAUSE",E6779,IF(anotacoes!G6783=conversao_anotacoes!C6779,conversao_anotacoes!C6779,conversao_anotacoes!D6779))</f>
        <v>TOMA</v>
      </c>
      <c r="K6779" t="str">
        <f t="shared" si="210"/>
        <v>KHABACHIROV</v>
      </c>
      <c r="L6779" t="str">
        <f>UPPER(anotacoes!H6779)</f>
        <v>DISPLACEMENT</v>
      </c>
      <c r="M6779" t="str">
        <f>IF(OR(L6779="ATTACK",L6779="FINTA"),"&lt;TECNICA&gt;",UPPER(anotacoes!I6779))</f>
        <v>CIRCULAR LEFT</v>
      </c>
      <c r="N6779" t="str">
        <f>IF(OR(L6779="ATTACK",L6779="FINTA"),UPPER(anotacoes!I6779),"")</f>
        <v/>
      </c>
      <c r="O6779" s="6" t="str">
        <f>IF(anotacoes!N6779=0,"",anotacoes!N6779)</f>
        <v/>
      </c>
      <c r="P6779" t="str">
        <f>IF(anotacoes!M6779=0,"",UPPER(anotacoes!M6779))</f>
        <v/>
      </c>
      <c r="Q6779" t="str">
        <f t="shared" si="211"/>
        <v>INSERT INTO CONVERSAO_LUTA_ACAO (cd_conversao, id_luta, sequencia, momento_inicio, momento_fim, quem_faz, quem_sofre, acao_tipo, acao, tecnica, direcao, pontuacao) VALUES (1, 100, 37, TRIM(' 00:03:47,275'), TRIM(' 00:03:49,194'), 'TOMA', 'KHABACHIROV', 'DISPLACEMENT', 'CIRCULAR LEFT', NULL, NULL, NULL)</v>
      </c>
      <c r="R6779" t="s">
        <v>10327</v>
      </c>
    </row>
    <row r="6780" spans="1:18" hidden="1" x14ac:dyDescent="0.25">
      <c r="A6780" s="7">
        <f>anotacoes!D6780</f>
        <v>40594</v>
      </c>
      <c r="B6780" t="str">
        <f>anotacoes!C6780</f>
        <v>GRAND PRIX DUSSELDORF 2011</v>
      </c>
      <c r="C6780" t="str">
        <f>anotacoes!E6780</f>
        <v>TOMA</v>
      </c>
      <c r="D6780" t="str">
        <f>anotacoes!F6780</f>
        <v>KHABACHIROV</v>
      </c>
      <c r="E6780" t="s">
        <v>10325</v>
      </c>
      <c r="F6780">
        <f>anotacoes!A6780</f>
        <v>100</v>
      </c>
      <c r="G6780">
        <f>anotacoes!B6780</f>
        <v>38</v>
      </c>
      <c r="H6780" t="str">
        <f>anotacoes!K6780</f>
        <v xml:space="preserve"> 00:03:49,194</v>
      </c>
      <c r="I6780" t="str">
        <f>anotacoes!L6780</f>
        <v xml:space="preserve"> 00:03:52,388</v>
      </c>
      <c r="J6780" t="str">
        <f>IF(L6780="PAUSE",E6780,IF(anotacoes!G6784=conversao_anotacoes!C6780,conversao_anotacoes!C6780,conversao_anotacoes!D6780))</f>
        <v>TOMA</v>
      </c>
      <c r="K6780" t="str">
        <f t="shared" si="210"/>
        <v>KHABACHIROV</v>
      </c>
      <c r="L6780" t="str">
        <f>UPPER(anotacoes!H6780)</f>
        <v>DISPLACEMENT</v>
      </c>
      <c r="M6780" t="str">
        <f>IF(OR(L6780="ATTACK",L6780="FINTA"),"&lt;TECNICA&gt;",UPPER(anotacoes!I6780))</f>
        <v>2-3 STEP HESITANT LEFT</v>
      </c>
      <c r="N6780" t="str">
        <f>IF(OR(L6780="ATTACK",L6780="FINTA"),UPPER(anotacoes!I6780),"")</f>
        <v/>
      </c>
      <c r="O6780" s="6" t="str">
        <f>IF(anotacoes!N6780=0,"",anotacoes!N6780)</f>
        <v/>
      </c>
      <c r="P6780" t="str">
        <f>IF(anotacoes!M6780=0,"",UPPER(anotacoes!M6780))</f>
        <v/>
      </c>
      <c r="Q6780" t="str">
        <f t="shared" si="211"/>
        <v>INSERT INTO CONVERSAO_LUTA_ACAO (cd_conversao, id_luta, sequencia, momento_inicio, momento_fim, quem_faz, quem_sofre, acao_tipo, acao, tecnica, direcao, pontuacao) VALUES (1, 100, 38, TRIM(' 00:03:49,194'), TRIM(' 00:03:52,388'), 'TOMA', 'KHABACHIROV', 'DISPLACEMENT', '2-3 STEP HESITANT LEFT', NULL, NULL, NULL)</v>
      </c>
      <c r="R6780" t="s">
        <v>10327</v>
      </c>
    </row>
    <row r="6781" spans="1:18" hidden="1" x14ac:dyDescent="0.25">
      <c r="A6781" s="7">
        <f>anotacoes!D6781</f>
        <v>40594</v>
      </c>
      <c r="B6781" t="str">
        <f>anotacoes!C6781</f>
        <v>GRAND PRIX DUSSELDORF 2011</v>
      </c>
      <c r="C6781" t="str">
        <f>anotacoes!E6781</f>
        <v>TOMA</v>
      </c>
      <c r="D6781" t="str">
        <f>anotacoes!F6781</f>
        <v>KHABACHIROV</v>
      </c>
      <c r="E6781" t="s">
        <v>10325</v>
      </c>
      <c r="F6781">
        <f>anotacoes!A6781</f>
        <v>100</v>
      </c>
      <c r="G6781">
        <f>anotacoes!B6781</f>
        <v>39</v>
      </c>
      <c r="H6781" t="str">
        <f>anotacoes!K6781</f>
        <v xml:space="preserve"> 00:03:52,733</v>
      </c>
      <c r="I6781" t="str">
        <f>anotacoes!L6781</f>
        <v xml:space="preserve"> 00:03:55,875</v>
      </c>
      <c r="J6781" t="str">
        <f>IF(L6781="PAUSE",E6781,IF(anotacoes!G6785=conversao_anotacoes!C6781,conversao_anotacoes!C6781,conversao_anotacoes!D6781))</f>
        <v>TOMA</v>
      </c>
      <c r="K6781" t="str">
        <f t="shared" si="210"/>
        <v>KHABACHIROV</v>
      </c>
      <c r="L6781" t="str">
        <f>UPPER(anotacoes!H6781)</f>
        <v>GRIP TIME</v>
      </c>
      <c r="M6781" t="str">
        <f>IF(OR(L6781="ATTACK",L6781="FINTA"),"&lt;TECNICA&gt;",UPPER(anotacoes!I6781))</f>
        <v>RIGHT COLLAR</v>
      </c>
      <c r="N6781" t="str">
        <f>IF(OR(L6781="ATTACK",L6781="FINTA"),UPPER(anotacoes!I6781),"")</f>
        <v/>
      </c>
      <c r="O6781" s="6" t="str">
        <f>IF(anotacoes!N6781=0,"",anotacoes!N6781)</f>
        <v/>
      </c>
      <c r="P6781" t="str">
        <f>IF(anotacoes!M6781=0,"",UPPER(anotacoes!M6781))</f>
        <v/>
      </c>
      <c r="Q6781" t="str">
        <f t="shared" si="211"/>
        <v>INSERT INTO CONVERSAO_LUTA_ACAO (cd_conversao, id_luta, sequencia, momento_inicio, momento_fim, quem_faz, quem_sofre, acao_tipo, acao, tecnica, direcao, pontuacao) VALUES (1, 100, 39, TRIM(' 00:03:52,733'), TRIM(' 00:03:55,875'), 'TOMA', 'KHABACHIROV', 'GRIP TIME', 'RIGHT COLLAR', NULL, NULL, NULL)</v>
      </c>
      <c r="R6781" t="s">
        <v>10327</v>
      </c>
    </row>
    <row r="6782" spans="1:18" hidden="1" x14ac:dyDescent="0.25">
      <c r="A6782" s="7">
        <f>anotacoes!D6782</f>
        <v>40594</v>
      </c>
      <c r="B6782" t="str">
        <f>anotacoes!C6782</f>
        <v>GRAND PRIX DUSSELDORF 2011</v>
      </c>
      <c r="C6782" t="str">
        <f>anotacoes!E6782</f>
        <v>TOMA</v>
      </c>
      <c r="D6782" t="str">
        <f>anotacoes!F6782</f>
        <v>KHABACHIROV</v>
      </c>
      <c r="E6782" t="s">
        <v>10325</v>
      </c>
      <c r="F6782">
        <f>anotacoes!A6782</f>
        <v>100</v>
      </c>
      <c r="G6782">
        <f>anotacoes!B6782</f>
        <v>40</v>
      </c>
      <c r="H6782" t="str">
        <f>anotacoes!K6782</f>
        <v xml:space="preserve"> 00:03:56,059</v>
      </c>
      <c r="I6782" t="str">
        <f>anotacoes!L6782</f>
        <v xml:space="preserve"> 00:04:08,228</v>
      </c>
      <c r="J6782" t="str">
        <f>IF(L6782="PAUSE",E6782,IF(anotacoes!G6786=conversao_anotacoes!C6782,conversao_anotacoes!C6782,conversao_anotacoes!D6782))</f>
        <v>TOMA</v>
      </c>
      <c r="K6782" t="str">
        <f t="shared" si="210"/>
        <v>KHABACHIROV</v>
      </c>
      <c r="L6782" t="str">
        <f>UPPER(anotacoes!H6782)</f>
        <v>GRIP TIME</v>
      </c>
      <c r="M6782" t="str">
        <f>IF(OR(L6782="ATTACK",L6782="FINTA"),"&lt;TECNICA&gt;",UPPER(anotacoes!I6782))</f>
        <v>RIGHT COLLAR LEFT SLEEVE</v>
      </c>
      <c r="N6782" t="str">
        <f>IF(OR(L6782="ATTACK",L6782="FINTA"),UPPER(anotacoes!I6782),"")</f>
        <v/>
      </c>
      <c r="O6782" s="6" t="str">
        <f>IF(anotacoes!N6782=0,"",anotacoes!N6782)</f>
        <v/>
      </c>
      <c r="P6782" t="str">
        <f>IF(anotacoes!M6782=0,"",UPPER(anotacoes!M6782))</f>
        <v/>
      </c>
      <c r="Q6782" t="str">
        <f t="shared" si="211"/>
        <v>INSERT INTO CONVERSAO_LUTA_ACAO (cd_conversao, id_luta, sequencia, momento_inicio, momento_fim, quem_faz, quem_sofre, acao_tipo, acao, tecnica, direcao, pontuacao) VALUES (1, 100, 40, TRIM(' 00:03:56,059'), TRIM(' 00:04:08,228'), 'TOMA', 'KHABACHIROV', 'GRIP TIME', 'RIGHT COLLAR LEFT SLEEVE', NULL, NULL, NULL)</v>
      </c>
      <c r="R6782" t="s">
        <v>10327</v>
      </c>
    </row>
    <row r="6783" spans="1:18" hidden="1" x14ac:dyDescent="0.25">
      <c r="A6783" s="7">
        <f>anotacoes!D6783</f>
        <v>40594</v>
      </c>
      <c r="B6783" t="str">
        <f>anotacoes!C6783</f>
        <v>GRAND PRIX DUSSELDORF 2011</v>
      </c>
      <c r="C6783" t="str">
        <f>anotacoes!E6783</f>
        <v>TOMA</v>
      </c>
      <c r="D6783" t="str">
        <f>anotacoes!F6783</f>
        <v>KHABACHIROV</v>
      </c>
      <c r="E6783" t="s">
        <v>10325</v>
      </c>
      <c r="F6783">
        <f>anotacoes!A6783</f>
        <v>100</v>
      </c>
      <c r="G6783">
        <f>anotacoes!B6783</f>
        <v>41</v>
      </c>
      <c r="H6783" t="str">
        <f>anotacoes!K6783</f>
        <v xml:space="preserve"> 00:04:08,228</v>
      </c>
      <c r="I6783" t="str">
        <f>anotacoes!L6783</f>
        <v xml:space="preserve"> 00:04:09,205</v>
      </c>
      <c r="J6783" t="str">
        <f>IF(L6783="PAUSE",E6783,IF(anotacoes!G6787=conversao_anotacoes!C6783,conversao_anotacoes!C6783,conversao_anotacoes!D6783))</f>
        <v>TOMA</v>
      </c>
      <c r="K6783" t="str">
        <f t="shared" si="210"/>
        <v>KHABACHIROV</v>
      </c>
      <c r="L6783" t="str">
        <f>UPPER(anotacoes!H6783)</f>
        <v>GRIP TIME</v>
      </c>
      <c r="M6783" t="str">
        <f>IF(OR(L6783="ATTACK",L6783="FINTA"),"&lt;TECNICA&gt;",UPPER(anotacoes!I6783))</f>
        <v>RIGHT BACK LEFT SLEEVE</v>
      </c>
      <c r="N6783" t="str">
        <f>IF(OR(L6783="ATTACK",L6783="FINTA"),UPPER(anotacoes!I6783),"")</f>
        <v/>
      </c>
      <c r="O6783" s="6" t="str">
        <f>IF(anotacoes!N6783=0,"",anotacoes!N6783)</f>
        <v/>
      </c>
      <c r="P6783" t="str">
        <f>IF(anotacoes!M6783=0,"",UPPER(anotacoes!M6783))</f>
        <v/>
      </c>
      <c r="Q6783" t="str">
        <f t="shared" si="211"/>
        <v>INSERT INTO CONVERSAO_LUTA_ACAO (cd_conversao, id_luta, sequencia, momento_inicio, momento_fim, quem_faz, quem_sofre, acao_tipo, acao, tecnica, direcao, pontuacao) VALUES (1, 100, 41, TRIM(' 00:04:08,228'), TRIM(' 00:04:09,205'), 'TOMA', 'KHABACHIROV', 'GRIP TIME', 'RIGHT BACK LEFT SLEEVE', NULL, NULL, NULL)</v>
      </c>
      <c r="R6783" t="s">
        <v>10327</v>
      </c>
    </row>
    <row r="6784" spans="1:18" hidden="1" x14ac:dyDescent="0.25">
      <c r="A6784" s="7">
        <f>anotacoes!D6784</f>
        <v>40594</v>
      </c>
      <c r="B6784" t="str">
        <f>anotacoes!C6784</f>
        <v>GRAND PRIX DUSSELDORF 2011</v>
      </c>
      <c r="C6784" t="str">
        <f>anotacoes!E6784</f>
        <v>TOMA</v>
      </c>
      <c r="D6784" t="str">
        <f>anotacoes!F6784</f>
        <v>KHABACHIROV</v>
      </c>
      <c r="E6784" t="s">
        <v>10325</v>
      </c>
      <c r="F6784">
        <f>anotacoes!A6784</f>
        <v>100</v>
      </c>
      <c r="G6784">
        <f>anotacoes!B6784</f>
        <v>42</v>
      </c>
      <c r="H6784" t="str">
        <f>anotacoes!K6784</f>
        <v xml:space="preserve"> 00:04:09,205</v>
      </c>
      <c r="I6784" t="str">
        <f>anotacoes!L6784</f>
        <v xml:space="preserve"> 00:04:10,638</v>
      </c>
      <c r="J6784" t="str">
        <f>IF(L6784="PAUSE",E6784,IF(anotacoes!G6788=conversao_anotacoes!C6784,conversao_anotacoes!C6784,conversao_anotacoes!D6784))</f>
        <v>TOMA</v>
      </c>
      <c r="K6784" t="str">
        <f t="shared" si="210"/>
        <v>KHABACHIROV</v>
      </c>
      <c r="L6784" t="str">
        <f>UPPER(anotacoes!H6784)</f>
        <v>ATTACK</v>
      </c>
      <c r="M6784" t="str">
        <f>IF(OR(L6784="ATTACK",L6784="FINTA"),"&lt;TECNICA&gt;",UPPER(anotacoes!I6784))</f>
        <v>&lt;TECNICA&gt;</v>
      </c>
      <c r="N6784" t="str">
        <f>IF(OR(L6784="ATTACK",L6784="FINTA"),UPPER(anotacoes!I6784),"")</f>
        <v>YOKO TOMOE</v>
      </c>
      <c r="O6784" s="6">
        <f>IF(anotacoes!N6784=0,"",anotacoes!N6784)</f>
        <v>6</v>
      </c>
      <c r="P6784" t="str">
        <f>IF(anotacoes!M6784=0,"",UPPER(anotacoes!M6784))</f>
        <v/>
      </c>
      <c r="Q6784" t="str">
        <f t="shared" si="211"/>
        <v>INSERT INTO CONVERSAO_LUTA_ACAO (cd_conversao, id_luta, sequencia, momento_inicio, momento_fim, quem_faz, quem_sofre, acao_tipo, acao, tecnica, direcao, pontuacao) VALUES (1, 100, 42, TRIM(' 00:04:09,205'), TRIM(' 00:04:10,638'), 'TOMA', 'KHABACHIROV', 'ATTACK', '&lt;TECNICA&gt;', 'YOKO TOMOE', 6, NULL)</v>
      </c>
      <c r="R6784" t="s">
        <v>10327</v>
      </c>
    </row>
    <row r="6785" spans="1:18" hidden="1" x14ac:dyDescent="0.25">
      <c r="A6785" s="7">
        <f>anotacoes!D6785</f>
        <v>40594</v>
      </c>
      <c r="B6785" t="str">
        <f>anotacoes!C6785</f>
        <v>GRAND PRIX DUSSELDORF 2011</v>
      </c>
      <c r="C6785" t="str">
        <f>anotacoes!E6785</f>
        <v>TOMA</v>
      </c>
      <c r="D6785" t="str">
        <f>anotacoes!F6785</f>
        <v>KHABACHIROV</v>
      </c>
      <c r="E6785" t="s">
        <v>10325</v>
      </c>
      <c r="F6785">
        <f>anotacoes!A6785</f>
        <v>100</v>
      </c>
      <c r="G6785">
        <f>anotacoes!B6785</f>
        <v>43</v>
      </c>
      <c r="H6785" t="str">
        <f>anotacoes!K6785</f>
        <v xml:space="preserve"> 00:04:10,828</v>
      </c>
      <c r="I6785" t="str">
        <f>anotacoes!L6785</f>
        <v xml:space="preserve"> 00:05:03,687</v>
      </c>
      <c r="J6785" t="str">
        <f>IF(L6785="PAUSE",E6785,IF(anotacoes!G6789=conversao_anotacoes!C6785,conversao_anotacoes!C6785,conversao_anotacoes!D6785))</f>
        <v>&lt;ARBITRO_DESCONHECIDO&gt;</v>
      </c>
      <c r="K6785" t="str">
        <f t="shared" si="210"/>
        <v/>
      </c>
      <c r="L6785" t="str">
        <f>UPPER(anotacoes!H6785)</f>
        <v>PAUSE</v>
      </c>
      <c r="M6785" t="str">
        <f>IF(OR(L6785="ATTACK",L6785="FINTA"),"&lt;TECNICA&gt;",UPPER(anotacoes!I6785))</f>
        <v>SHIDO OPPONENT WITHOUT SCORE</v>
      </c>
      <c r="N6785" t="str">
        <f>IF(OR(L6785="ATTACK",L6785="FINTA"),UPPER(anotacoes!I6785),"")</f>
        <v/>
      </c>
      <c r="O6785" s="6" t="str">
        <f>IF(anotacoes!N6785=0,"",anotacoes!N6785)</f>
        <v/>
      </c>
      <c r="P6785" t="str">
        <f>IF(anotacoes!M6785=0,"",UPPER(anotacoes!M6785))</f>
        <v/>
      </c>
      <c r="Q6785" t="str">
        <f t="shared" si="211"/>
        <v>INSERT INTO CONVERSAO_LUTA_ACAO (cd_conversao, id_luta, sequencia, momento_inicio, momento_fim, quem_faz, quem_sofre, acao_tipo, acao, tecnica, direcao, pontuacao) VALUES (1, 100, 43, TRIM(' 00:04:10,828'), TRIM(' 00:05:03,687'), '&lt;ARBITRO_DESCONHECIDO&gt;', '', 'PAUSE', 'SHIDO OPPONENT WITHOUT SCORE', NULL, NULL, NULL)</v>
      </c>
      <c r="R6785" t="s">
        <v>10327</v>
      </c>
    </row>
    <row r="6786" spans="1:18" hidden="1" x14ac:dyDescent="0.25">
      <c r="A6786" s="7">
        <f>anotacoes!D6786</f>
        <v>40594</v>
      </c>
      <c r="B6786" t="str">
        <f>anotacoes!C6786</f>
        <v>GRAND PRIX DUSSELDORF 2011</v>
      </c>
      <c r="C6786" t="str">
        <f>anotacoes!E6786</f>
        <v>TOMA</v>
      </c>
      <c r="D6786" t="str">
        <f>anotacoes!F6786</f>
        <v>KHABACHIROV</v>
      </c>
      <c r="E6786" t="s">
        <v>10325</v>
      </c>
      <c r="F6786">
        <f>anotacoes!A6786</f>
        <v>100</v>
      </c>
      <c r="G6786">
        <f>anotacoes!B6786</f>
        <v>44</v>
      </c>
      <c r="H6786" t="str">
        <f>anotacoes!K6786</f>
        <v xml:space="preserve"> 00:05:03,687</v>
      </c>
      <c r="I6786" t="str">
        <f>anotacoes!L6786</f>
        <v xml:space="preserve"> 00:05:04,638</v>
      </c>
      <c r="J6786" t="str">
        <f>IF(L6786="PAUSE",E6786,IF(anotacoes!G6790=conversao_anotacoes!C6786,conversao_anotacoes!C6786,conversao_anotacoes!D6786))</f>
        <v>TOMA</v>
      </c>
      <c r="K6786" t="str">
        <f t="shared" si="210"/>
        <v>KHABACHIROV</v>
      </c>
      <c r="L6786" t="str">
        <f>UPPER(anotacoes!H6786)</f>
        <v>DISPLACEMENT</v>
      </c>
      <c r="M6786" t="str">
        <f>IF(OR(L6786="ATTACK",L6786="FINTA"),"&lt;TECNICA&gt;",UPPER(anotacoes!I6786))</f>
        <v>2-3 STEP HESITANT LEFT</v>
      </c>
      <c r="N6786" t="str">
        <f>IF(OR(L6786="ATTACK",L6786="FINTA"),UPPER(anotacoes!I6786),"")</f>
        <v/>
      </c>
      <c r="O6786" s="6" t="str">
        <f>IF(anotacoes!N6786=0,"",anotacoes!N6786)</f>
        <v/>
      </c>
      <c r="P6786" t="str">
        <f>IF(anotacoes!M6786=0,"",UPPER(anotacoes!M6786))</f>
        <v/>
      </c>
      <c r="Q6786" t="str">
        <f t="shared" si="211"/>
        <v>INSERT INTO CONVERSAO_LUTA_ACAO (cd_conversao, id_luta, sequencia, momento_inicio, momento_fim, quem_faz, quem_sofre, acao_tipo, acao, tecnica, direcao, pontuacao) VALUES (1, 100, 44, TRIM(' 00:05:03,687'), TRIM(' 00:05:04,638'), 'TOMA', 'KHABACHIROV', 'DISPLACEMENT', '2-3 STEP HESITANT LEFT', NULL, NULL, NULL)</v>
      </c>
      <c r="R6786" t="s">
        <v>10327</v>
      </c>
    </row>
    <row r="6787" spans="1:18" hidden="1" x14ac:dyDescent="0.25">
      <c r="A6787" s="7">
        <f>anotacoes!D6787</f>
        <v>40594</v>
      </c>
      <c r="B6787" t="str">
        <f>anotacoes!C6787</f>
        <v>GRAND PRIX DUSSELDORF 2011</v>
      </c>
      <c r="C6787" t="str">
        <f>anotacoes!E6787</f>
        <v>TOMA</v>
      </c>
      <c r="D6787" t="str">
        <f>anotacoes!F6787</f>
        <v>KHABACHIROV</v>
      </c>
      <c r="E6787" t="s">
        <v>10325</v>
      </c>
      <c r="F6787">
        <f>anotacoes!A6787</f>
        <v>100</v>
      </c>
      <c r="G6787">
        <f>anotacoes!B6787</f>
        <v>45</v>
      </c>
      <c r="H6787" t="str">
        <f>anotacoes!K6787</f>
        <v xml:space="preserve"> 00:05:04,638</v>
      </c>
      <c r="I6787" t="str">
        <f>anotacoes!L6787</f>
        <v xml:space="preserve"> 00:05:05,885</v>
      </c>
      <c r="J6787" t="str">
        <f>IF(L6787="PAUSE",E6787,IF(anotacoes!G6791=conversao_anotacoes!C6787,conversao_anotacoes!C6787,conversao_anotacoes!D6787))</f>
        <v>TOMA</v>
      </c>
      <c r="K6787" t="str">
        <f t="shared" ref="K6787:K6850" si="212">IF(J6787=E6787,"",IF(J6787=C6787,D6787,C6787))</f>
        <v>KHABACHIROV</v>
      </c>
      <c r="L6787" t="str">
        <f>UPPER(anotacoes!H6787)</f>
        <v>GRIP TIME</v>
      </c>
      <c r="M6787" t="str">
        <f>IF(OR(L6787="ATTACK",L6787="FINTA"),"&lt;TECNICA&gt;",UPPER(anotacoes!I6787))</f>
        <v>RIGHT COLLAR</v>
      </c>
      <c r="N6787" t="str">
        <f>IF(OR(L6787="ATTACK",L6787="FINTA"),UPPER(anotacoes!I6787),"")</f>
        <v/>
      </c>
      <c r="O6787" s="6" t="str">
        <f>IF(anotacoes!N6787=0,"",anotacoes!N6787)</f>
        <v/>
      </c>
      <c r="P6787" t="str">
        <f>IF(anotacoes!M6787=0,"",UPPER(anotacoes!M6787))</f>
        <v/>
      </c>
      <c r="Q6787" t="str">
        <f t="shared" ref="Q6787:Q6850" si="213">CONCATENATE("INSERT INTO CONVERSAO_LUTA_ACAO (cd_conversao, id_luta, sequencia, momento_inicio, momento_fim, quem_faz, quem_sofre, acao_tipo, acao, tecnica, direcao, pontuacao) VALUES (1, ",F6787,", ",G6787,", ","TRIM('",H6787,"')",", ","TRIM('",I6787,"')",", ","'",J6787,"'",", ","'",K6787,"'",", ","'",L6787,"'",", ","'",M6787,"'",", ",IF(N6787="","NULL",CONCATENATE("'",N6787,"'")),", ",IF(O6787="","NULL",O6787),", ",IF(P6787="","NULL",CONCATENATE("'",P6787,"'")),")")</f>
        <v>INSERT INTO CONVERSAO_LUTA_ACAO (cd_conversao, id_luta, sequencia, momento_inicio, momento_fim, quem_faz, quem_sofre, acao_tipo, acao, tecnica, direcao, pontuacao) VALUES (1, 100, 45, TRIM(' 00:05:04,638'), TRIM(' 00:05:05,885'), 'TOMA', 'KHABACHIROV', 'GRIP TIME', 'RIGHT COLLAR', NULL, NULL, NULL)</v>
      </c>
      <c r="R6787" t="s">
        <v>10327</v>
      </c>
    </row>
    <row r="6788" spans="1:18" hidden="1" x14ac:dyDescent="0.25">
      <c r="A6788" s="7">
        <f>anotacoes!D6788</f>
        <v>40594</v>
      </c>
      <c r="B6788" t="str">
        <f>anotacoes!C6788</f>
        <v>GRAND PRIX DUSSELDORF 2011</v>
      </c>
      <c r="C6788" t="str">
        <f>anotacoes!E6788</f>
        <v>TOMA</v>
      </c>
      <c r="D6788" t="str">
        <f>anotacoes!F6788</f>
        <v>KHABACHIROV</v>
      </c>
      <c r="E6788" t="s">
        <v>10325</v>
      </c>
      <c r="F6788">
        <f>anotacoes!A6788</f>
        <v>100</v>
      </c>
      <c r="G6788">
        <f>anotacoes!B6788</f>
        <v>46</v>
      </c>
      <c r="H6788" t="str">
        <f>anotacoes!K6788</f>
        <v xml:space="preserve"> 00:05:05,885</v>
      </c>
      <c r="I6788" t="str">
        <f>anotacoes!L6788</f>
        <v xml:space="preserve"> 00:05:09,665</v>
      </c>
      <c r="J6788" t="str">
        <f>IF(L6788="PAUSE",E6788,IF(anotacoes!G6792=conversao_anotacoes!C6788,conversao_anotacoes!C6788,conversao_anotacoes!D6788))</f>
        <v>TOMA</v>
      </c>
      <c r="K6788" t="str">
        <f t="shared" si="212"/>
        <v>KHABACHIROV</v>
      </c>
      <c r="L6788" t="str">
        <f>UPPER(anotacoes!H6788)</f>
        <v>DISPLACEMENT</v>
      </c>
      <c r="M6788" t="str">
        <f>IF(OR(L6788="ATTACK",L6788="FINTA"),"&lt;TECNICA&gt;",UPPER(anotacoes!I6788))</f>
        <v>TRY TO GRIP WITH CONTACT</v>
      </c>
      <c r="N6788" t="str">
        <f>IF(OR(L6788="ATTACK",L6788="FINTA"),UPPER(anotacoes!I6788),"")</f>
        <v/>
      </c>
      <c r="O6788" s="6" t="str">
        <f>IF(anotacoes!N6788=0,"",anotacoes!N6788)</f>
        <v/>
      </c>
      <c r="P6788" t="str">
        <f>IF(anotacoes!M6788=0,"",UPPER(anotacoes!M6788))</f>
        <v/>
      </c>
      <c r="Q6788" t="str">
        <f t="shared" si="213"/>
        <v>INSERT INTO CONVERSAO_LUTA_ACAO (cd_conversao, id_luta, sequencia, momento_inicio, momento_fim, quem_faz, quem_sofre, acao_tipo, acao, tecnica, direcao, pontuacao) VALUES (1, 100, 46, TRIM(' 00:05:05,885'), TRIM(' 00:05:09,665'), 'TOMA', 'KHABACHIROV', 'DISPLACEMENT', 'TRY TO GRIP WITH CONTACT', NULL, NULL, NULL)</v>
      </c>
      <c r="R6788" t="s">
        <v>10327</v>
      </c>
    </row>
    <row r="6789" spans="1:18" hidden="1" x14ac:dyDescent="0.25">
      <c r="A6789" s="7">
        <f>anotacoes!D6789</f>
        <v>40594</v>
      </c>
      <c r="B6789" t="str">
        <f>anotacoes!C6789</f>
        <v>GRAND PRIX DUSSELDORF 2011</v>
      </c>
      <c r="C6789" t="str">
        <f>anotacoes!E6789</f>
        <v>TOMA</v>
      </c>
      <c r="D6789" t="str">
        <f>anotacoes!F6789</f>
        <v>KHABACHIROV</v>
      </c>
      <c r="E6789" t="s">
        <v>10325</v>
      </c>
      <c r="F6789">
        <f>anotacoes!A6789</f>
        <v>100</v>
      </c>
      <c r="G6789">
        <f>anotacoes!B6789</f>
        <v>47</v>
      </c>
      <c r="H6789" t="str">
        <f>anotacoes!K6789</f>
        <v xml:space="preserve"> 00:05:09,873</v>
      </c>
      <c r="I6789" t="str">
        <f>anotacoes!L6789</f>
        <v xml:space="preserve"> 00:05:13,896</v>
      </c>
      <c r="J6789" t="str">
        <f>IF(L6789="PAUSE",E6789,IF(anotacoes!G6793=conversao_anotacoes!C6789,conversao_anotacoes!C6789,conversao_anotacoes!D6789))</f>
        <v>TOMA</v>
      </c>
      <c r="K6789" t="str">
        <f t="shared" si="212"/>
        <v>KHABACHIROV</v>
      </c>
      <c r="L6789" t="str">
        <f>UPPER(anotacoes!H6789)</f>
        <v>GRIP TIME</v>
      </c>
      <c r="M6789" t="str">
        <f>IF(OR(L6789="ATTACK",L6789="FINTA"),"&lt;TECNICA&gt;",UPPER(anotacoes!I6789))</f>
        <v>RIGHT COLLAR</v>
      </c>
      <c r="N6789" t="str">
        <f>IF(OR(L6789="ATTACK",L6789="FINTA"),UPPER(anotacoes!I6789),"")</f>
        <v/>
      </c>
      <c r="O6789" s="6" t="str">
        <f>IF(anotacoes!N6789=0,"",anotacoes!N6789)</f>
        <v/>
      </c>
      <c r="P6789" t="str">
        <f>IF(anotacoes!M6789=0,"",UPPER(anotacoes!M6789))</f>
        <v/>
      </c>
      <c r="Q6789" t="str">
        <f t="shared" si="213"/>
        <v>INSERT INTO CONVERSAO_LUTA_ACAO (cd_conversao, id_luta, sequencia, momento_inicio, momento_fim, quem_faz, quem_sofre, acao_tipo, acao, tecnica, direcao, pontuacao) VALUES (1, 100, 47, TRIM(' 00:05:09,873'), TRIM(' 00:05:13,896'), 'TOMA', 'KHABACHIROV', 'GRIP TIME', 'RIGHT COLLAR', NULL, NULL, NULL)</v>
      </c>
      <c r="R6789" t="s">
        <v>10327</v>
      </c>
    </row>
    <row r="6790" spans="1:18" hidden="1" x14ac:dyDescent="0.25">
      <c r="A6790" s="7">
        <f>anotacoes!D6790</f>
        <v>40594</v>
      </c>
      <c r="B6790" t="str">
        <f>anotacoes!C6790</f>
        <v>GRAND PRIX DUSSELDORF 2011</v>
      </c>
      <c r="C6790" t="str">
        <f>anotacoes!E6790</f>
        <v>TOMA</v>
      </c>
      <c r="D6790" t="str">
        <f>anotacoes!F6790</f>
        <v>KHABACHIROV</v>
      </c>
      <c r="E6790" t="s">
        <v>10325</v>
      </c>
      <c r="F6790">
        <f>anotacoes!A6790</f>
        <v>100</v>
      </c>
      <c r="G6790">
        <f>anotacoes!B6790</f>
        <v>48</v>
      </c>
      <c r="H6790" t="str">
        <f>anotacoes!K6790</f>
        <v xml:space="preserve"> 00:05:13,896</v>
      </c>
      <c r="I6790" t="str">
        <f>anotacoes!L6790</f>
        <v xml:space="preserve"> 00:05:18,677</v>
      </c>
      <c r="J6790" t="str">
        <f>IF(L6790="PAUSE",E6790,IF(anotacoes!G6794=conversao_anotacoes!C6790,conversao_anotacoes!C6790,conversao_anotacoes!D6790))</f>
        <v>TOMA</v>
      </c>
      <c r="K6790" t="str">
        <f t="shared" si="212"/>
        <v>KHABACHIROV</v>
      </c>
      <c r="L6790" t="str">
        <f>UPPER(anotacoes!H6790)</f>
        <v>GRIP TIME</v>
      </c>
      <c r="M6790" t="str">
        <f>IF(OR(L6790="ATTACK",L6790="FINTA"),"&lt;TECNICA&gt;",UPPER(anotacoes!I6790))</f>
        <v>RIGHT COLLAR LEFT SLEEVE</v>
      </c>
      <c r="N6790" t="str">
        <f>IF(OR(L6790="ATTACK",L6790="FINTA"),UPPER(anotacoes!I6790),"")</f>
        <v/>
      </c>
      <c r="O6790" s="6" t="str">
        <f>IF(anotacoes!N6790=0,"",anotacoes!N6790)</f>
        <v/>
      </c>
      <c r="P6790" t="str">
        <f>IF(anotacoes!M6790=0,"",UPPER(anotacoes!M6790))</f>
        <v/>
      </c>
      <c r="Q6790" t="str">
        <f t="shared" si="213"/>
        <v>INSERT INTO CONVERSAO_LUTA_ACAO (cd_conversao, id_luta, sequencia, momento_inicio, momento_fim, quem_faz, quem_sofre, acao_tipo, acao, tecnica, direcao, pontuacao) VALUES (1, 100, 48, TRIM(' 00:05:13,896'), TRIM(' 00:05:18,677'), 'TOMA', 'KHABACHIROV', 'GRIP TIME', 'RIGHT COLLAR LEFT SLEEVE', NULL, NULL, NULL)</v>
      </c>
      <c r="R6790" t="s">
        <v>10327</v>
      </c>
    </row>
    <row r="6791" spans="1:18" hidden="1" x14ac:dyDescent="0.25">
      <c r="A6791" s="7">
        <f>anotacoes!D6791</f>
        <v>40594</v>
      </c>
      <c r="B6791" t="str">
        <f>anotacoes!C6791</f>
        <v>GRAND PRIX DUSSELDORF 2011</v>
      </c>
      <c r="C6791" t="str">
        <f>anotacoes!E6791</f>
        <v>TOMA</v>
      </c>
      <c r="D6791" t="str">
        <f>anotacoes!F6791</f>
        <v>KHABACHIROV</v>
      </c>
      <c r="E6791" t="s">
        <v>10325</v>
      </c>
      <c r="F6791">
        <f>anotacoes!A6791</f>
        <v>100</v>
      </c>
      <c r="G6791">
        <f>anotacoes!B6791</f>
        <v>49</v>
      </c>
      <c r="H6791" t="str">
        <f>anotacoes!K6791</f>
        <v xml:space="preserve"> 00:05:18,677</v>
      </c>
      <c r="I6791" t="str">
        <f>anotacoes!L6791</f>
        <v xml:space="preserve"> 00:05:20,801</v>
      </c>
      <c r="J6791" t="str">
        <f>IF(L6791="PAUSE",E6791,IF(anotacoes!G6795=conversao_anotacoes!C6791,conversao_anotacoes!C6791,conversao_anotacoes!D6791))</f>
        <v>TOMA</v>
      </c>
      <c r="K6791" t="str">
        <f t="shared" si="212"/>
        <v>KHABACHIROV</v>
      </c>
      <c r="L6791" t="str">
        <f>UPPER(anotacoes!H6791)</f>
        <v>GRIP TIME</v>
      </c>
      <c r="M6791" t="str">
        <f>IF(OR(L6791="ATTACK",L6791="FINTA"),"&lt;TECNICA&gt;",UPPER(anotacoes!I6791))</f>
        <v>RIGHT BACK LEFT SLEEVE</v>
      </c>
      <c r="N6791" t="str">
        <f>IF(OR(L6791="ATTACK",L6791="FINTA"),UPPER(anotacoes!I6791),"")</f>
        <v/>
      </c>
      <c r="O6791" s="6" t="str">
        <f>IF(anotacoes!N6791=0,"",anotacoes!N6791)</f>
        <v/>
      </c>
      <c r="P6791" t="str">
        <f>IF(anotacoes!M6791=0,"",UPPER(anotacoes!M6791))</f>
        <v/>
      </c>
      <c r="Q6791" t="str">
        <f t="shared" si="213"/>
        <v>INSERT INTO CONVERSAO_LUTA_ACAO (cd_conversao, id_luta, sequencia, momento_inicio, momento_fim, quem_faz, quem_sofre, acao_tipo, acao, tecnica, direcao, pontuacao) VALUES (1, 100, 49, TRIM(' 00:05:18,677'), TRIM(' 00:05:20,801'), 'TOMA', 'KHABACHIROV', 'GRIP TIME', 'RIGHT BACK LEFT SLEEVE', NULL, NULL, NULL)</v>
      </c>
      <c r="R6791" t="s">
        <v>10327</v>
      </c>
    </row>
    <row r="6792" spans="1:18" hidden="1" x14ac:dyDescent="0.25">
      <c r="A6792" s="7">
        <f>anotacoes!D6792</f>
        <v>40594</v>
      </c>
      <c r="B6792" t="str">
        <f>anotacoes!C6792</f>
        <v>GRAND PRIX DUSSELDORF 2011</v>
      </c>
      <c r="C6792" t="str">
        <f>anotacoes!E6792</f>
        <v>TOMA</v>
      </c>
      <c r="D6792" t="str">
        <f>anotacoes!F6792</f>
        <v>KHABACHIROV</v>
      </c>
      <c r="E6792" t="s">
        <v>10325</v>
      </c>
      <c r="F6792">
        <f>anotacoes!A6792</f>
        <v>100</v>
      </c>
      <c r="G6792">
        <f>anotacoes!B6792</f>
        <v>50</v>
      </c>
      <c r="H6792" t="str">
        <f>anotacoes!K6792</f>
        <v xml:space="preserve"> 00:05:20,801</v>
      </c>
      <c r="I6792" t="str">
        <f>anotacoes!L6792</f>
        <v xml:space="preserve"> 00:05:20,801</v>
      </c>
      <c r="J6792" t="str">
        <f>IF(L6792="PAUSE",E6792,IF(anotacoes!G6796=conversao_anotacoes!C6792,conversao_anotacoes!C6792,conversao_anotacoes!D6792))</f>
        <v>TOMA</v>
      </c>
      <c r="K6792" t="str">
        <f t="shared" si="212"/>
        <v>KHABACHIROV</v>
      </c>
      <c r="L6792" t="str">
        <f>UPPER(anotacoes!H6792)</f>
        <v>FINTA</v>
      </c>
      <c r="M6792" t="str">
        <f>IF(OR(L6792="ATTACK",L6792="FINTA"),"&lt;TECNICA&gt;",UPPER(anotacoes!I6792))</f>
        <v>&lt;TECNICA&gt;</v>
      </c>
      <c r="N6792" t="str">
        <f>IF(OR(L6792="ATTACK",L6792="FINTA"),UPPER(anotacoes!I6792),"")</f>
        <v>DEASHI HARAI RIGHT</v>
      </c>
      <c r="O6792" s="6" t="str">
        <f>IF(anotacoes!N6792=0,"",anotacoes!N6792)</f>
        <v/>
      </c>
      <c r="P6792" t="str">
        <f>IF(anotacoes!M6792=0,"",UPPER(anotacoes!M6792))</f>
        <v/>
      </c>
      <c r="Q6792" t="str">
        <f t="shared" si="213"/>
        <v>INSERT INTO CONVERSAO_LUTA_ACAO (cd_conversao, id_luta, sequencia, momento_inicio, momento_fim, quem_faz, quem_sofre, acao_tipo, acao, tecnica, direcao, pontuacao) VALUES (1, 100, 50, TRIM(' 00:05:20,801'), TRIM(' 00:05:20,801'), 'TOMA', 'KHABACHIROV', 'FINTA', '&lt;TECNICA&gt;', 'DEASHI HARAI RIGHT', NULL, NULL)</v>
      </c>
      <c r="R6792" t="s">
        <v>10327</v>
      </c>
    </row>
    <row r="6793" spans="1:18" hidden="1" x14ac:dyDescent="0.25">
      <c r="A6793" s="7">
        <f>anotacoes!D6793</f>
        <v>40594</v>
      </c>
      <c r="B6793" t="str">
        <f>anotacoes!C6793</f>
        <v>GRAND PRIX DUSSELDORF 2011</v>
      </c>
      <c r="C6793" t="str">
        <f>anotacoes!E6793</f>
        <v>TOMA</v>
      </c>
      <c r="D6793" t="str">
        <f>anotacoes!F6793</f>
        <v>KHABACHIROV</v>
      </c>
      <c r="E6793" t="s">
        <v>10325</v>
      </c>
      <c r="F6793">
        <f>anotacoes!A6793</f>
        <v>100</v>
      </c>
      <c r="G6793">
        <f>anotacoes!B6793</f>
        <v>51</v>
      </c>
      <c r="H6793" t="str">
        <f>anotacoes!K6793</f>
        <v xml:space="preserve"> 00:05:20,801</v>
      </c>
      <c r="I6793" t="str">
        <f>anotacoes!L6793</f>
        <v xml:space="preserve"> 00:05:22,372</v>
      </c>
      <c r="J6793" t="str">
        <f>IF(L6793="PAUSE",E6793,IF(anotacoes!G6797=conversao_anotacoes!C6793,conversao_anotacoes!C6793,conversao_anotacoes!D6793))</f>
        <v>TOMA</v>
      </c>
      <c r="K6793" t="str">
        <f t="shared" si="212"/>
        <v>KHABACHIROV</v>
      </c>
      <c r="L6793" t="str">
        <f>UPPER(anotacoes!H6793)</f>
        <v>ATTACK</v>
      </c>
      <c r="M6793" t="str">
        <f>IF(OR(L6793="ATTACK",L6793="FINTA"),"&lt;TECNICA&gt;",UPPER(anotacoes!I6793))</f>
        <v>&lt;TECNICA&gt;</v>
      </c>
      <c r="N6793" t="str">
        <f>IF(OR(L6793="ATTACK",L6793="FINTA"),UPPER(anotacoes!I6793),"")</f>
        <v>YOKO GURUMA</v>
      </c>
      <c r="O6793" s="6">
        <f>IF(anotacoes!N6793=0,"",anotacoes!N6793)</f>
        <v>4</v>
      </c>
      <c r="P6793" t="str">
        <f>IF(anotacoes!M6793=0,"",UPPER(anotacoes!M6793))</f>
        <v/>
      </c>
      <c r="Q6793" t="str">
        <f t="shared" si="213"/>
        <v>INSERT INTO CONVERSAO_LUTA_ACAO (cd_conversao, id_luta, sequencia, momento_inicio, momento_fim, quem_faz, quem_sofre, acao_tipo, acao, tecnica, direcao, pontuacao) VALUES (1, 100, 51, TRIM(' 00:05:20,801'), TRIM(' 00:05:22,372'), 'TOMA', 'KHABACHIROV', 'ATTACK', '&lt;TECNICA&gt;', 'YOKO GURUMA', 4, NULL)</v>
      </c>
      <c r="R6793" t="s">
        <v>10327</v>
      </c>
    </row>
    <row r="6794" spans="1:18" hidden="1" x14ac:dyDescent="0.25">
      <c r="A6794" s="7">
        <f>anotacoes!D6794</f>
        <v>40594</v>
      </c>
      <c r="B6794" t="str">
        <f>anotacoes!C6794</f>
        <v>GRAND PRIX DUSSELDORF 2011</v>
      </c>
      <c r="C6794" t="str">
        <f>anotacoes!E6794</f>
        <v>TOMA</v>
      </c>
      <c r="D6794" t="str">
        <f>anotacoes!F6794</f>
        <v>KHABACHIROV</v>
      </c>
      <c r="E6794" t="s">
        <v>10325</v>
      </c>
      <c r="F6794">
        <f>anotacoes!A6794</f>
        <v>100</v>
      </c>
      <c r="G6794">
        <f>anotacoes!B6794</f>
        <v>52</v>
      </c>
      <c r="H6794" t="str">
        <f>anotacoes!K6794</f>
        <v xml:space="preserve"> 00:05:22,634</v>
      </c>
      <c r="I6794" t="str">
        <f>anotacoes!L6794</f>
        <v xml:space="preserve"> 00:05:32,634</v>
      </c>
      <c r="J6794" t="str">
        <f>IF(L6794="PAUSE",E6794,IF(anotacoes!G6798=conversao_anotacoes!C6794,conversao_anotacoes!C6794,conversao_anotacoes!D6794))</f>
        <v>&lt;ARBITRO_DESCONHECIDO&gt;</v>
      </c>
      <c r="K6794" t="str">
        <f t="shared" si="212"/>
        <v/>
      </c>
      <c r="L6794" t="str">
        <f>UPPER(anotacoes!H6794)</f>
        <v>PAUSE</v>
      </c>
      <c r="M6794" t="str">
        <f>IF(OR(L6794="ATTACK",L6794="FINTA"),"&lt;TECNICA&gt;",UPPER(anotacoes!I6794))</f>
        <v>&lt;NAO_CLASSIFICADO&gt;</v>
      </c>
      <c r="N6794" t="str">
        <f>IF(OR(L6794="ATTACK",L6794="FINTA"),UPPER(anotacoes!I6794),"")</f>
        <v/>
      </c>
      <c r="O6794" s="6" t="str">
        <f>IF(anotacoes!N6794=0,"",anotacoes!N6794)</f>
        <v/>
      </c>
      <c r="P6794" t="str">
        <f>IF(anotacoes!M6794=0,"",UPPER(anotacoes!M6794))</f>
        <v/>
      </c>
      <c r="Q6794" t="str">
        <f t="shared" si="213"/>
        <v>INSERT INTO CONVERSAO_LUTA_ACAO (cd_conversao, id_luta, sequencia, momento_inicio, momento_fim, quem_faz, quem_sofre, acao_tipo, acao, tecnica, direcao, pontuacao) VALUES (1, 100, 52, TRIM(' 00:05:22,634'), TRIM(' 00:05:32,634'), '&lt;ARBITRO_DESCONHECIDO&gt;', '', 'PAUSE', '&lt;NAO_CLASSIFICADO&gt;', NULL, NULL, NULL)</v>
      </c>
      <c r="R6794" t="s">
        <v>10327</v>
      </c>
    </row>
    <row r="6795" spans="1:18" hidden="1" x14ac:dyDescent="0.25">
      <c r="A6795" s="7">
        <f>anotacoes!D6795</f>
        <v>40594</v>
      </c>
      <c r="B6795" t="str">
        <f>anotacoes!C6795</f>
        <v>GRAND PRIX DUSSELDORF 2011</v>
      </c>
      <c r="C6795" t="str">
        <f>anotacoes!E6795</f>
        <v>TOMA</v>
      </c>
      <c r="D6795" t="str">
        <f>anotacoes!F6795</f>
        <v>KHABACHIROV</v>
      </c>
      <c r="E6795" t="s">
        <v>10325</v>
      </c>
      <c r="F6795">
        <f>anotacoes!A6795</f>
        <v>100</v>
      </c>
      <c r="G6795">
        <f>anotacoes!B6795</f>
        <v>53</v>
      </c>
      <c r="H6795" t="str">
        <f>anotacoes!K6795</f>
        <v xml:space="preserve"> 00:05:32,837</v>
      </c>
      <c r="I6795" t="str">
        <f>anotacoes!L6795</f>
        <v xml:space="preserve"> 00:05:35,845</v>
      </c>
      <c r="J6795" t="str">
        <f>IF(L6795="PAUSE",E6795,IF(anotacoes!G6799=conversao_anotacoes!C6795,conversao_anotacoes!C6795,conversao_anotacoes!D6795))</f>
        <v>TOMA</v>
      </c>
      <c r="K6795" t="str">
        <f t="shared" si="212"/>
        <v>KHABACHIROV</v>
      </c>
      <c r="L6795" t="str">
        <f>UPPER(anotacoes!H6795)</f>
        <v>DISPLACEMENT</v>
      </c>
      <c r="M6795" t="str">
        <f>IF(OR(L6795="ATTACK",L6795="FINTA"),"&lt;TECNICA&gt;",UPPER(anotacoes!I6795))</f>
        <v>2-3 STEP HESITANT LEFT</v>
      </c>
      <c r="N6795" t="str">
        <f>IF(OR(L6795="ATTACK",L6795="FINTA"),UPPER(anotacoes!I6795),"")</f>
        <v/>
      </c>
      <c r="O6795" s="6" t="str">
        <f>IF(anotacoes!N6795=0,"",anotacoes!N6795)</f>
        <v/>
      </c>
      <c r="P6795" t="str">
        <f>IF(anotacoes!M6795=0,"",UPPER(anotacoes!M6795))</f>
        <v/>
      </c>
      <c r="Q6795" t="str">
        <f t="shared" si="213"/>
        <v>INSERT INTO CONVERSAO_LUTA_ACAO (cd_conversao, id_luta, sequencia, momento_inicio, momento_fim, quem_faz, quem_sofre, acao_tipo, acao, tecnica, direcao, pontuacao) VALUES (1, 100, 53, TRIM(' 00:05:32,837'), TRIM(' 00:05:35,845'), 'TOMA', 'KHABACHIROV', 'DISPLACEMENT', '2-3 STEP HESITANT LEFT', NULL, NULL, NULL)</v>
      </c>
      <c r="R6795" t="s">
        <v>10327</v>
      </c>
    </row>
    <row r="6796" spans="1:18" hidden="1" x14ac:dyDescent="0.25">
      <c r="A6796" s="7">
        <f>anotacoes!D6796</f>
        <v>40594</v>
      </c>
      <c r="B6796" t="str">
        <f>anotacoes!C6796</f>
        <v>GRAND PRIX DUSSELDORF 2011</v>
      </c>
      <c r="C6796" t="str">
        <f>anotacoes!E6796</f>
        <v>TOMA</v>
      </c>
      <c r="D6796" t="str">
        <f>anotacoes!F6796</f>
        <v>KHABACHIROV</v>
      </c>
      <c r="E6796" t="s">
        <v>10325</v>
      </c>
      <c r="F6796">
        <f>anotacoes!A6796</f>
        <v>100</v>
      </c>
      <c r="G6796">
        <f>anotacoes!B6796</f>
        <v>54</v>
      </c>
      <c r="H6796" t="str">
        <f>anotacoes!K6796</f>
        <v xml:space="preserve"> 00:05:35,845</v>
      </c>
      <c r="I6796" t="str">
        <f>anotacoes!L6796</f>
        <v xml:space="preserve"> 00:05:36,973</v>
      </c>
      <c r="J6796" t="str">
        <f>IF(L6796="PAUSE",E6796,IF(anotacoes!G6800=conversao_anotacoes!C6796,conversao_anotacoes!C6796,conversao_anotacoes!D6796))</f>
        <v>TOMA</v>
      </c>
      <c r="K6796" t="str">
        <f t="shared" si="212"/>
        <v>KHABACHIROV</v>
      </c>
      <c r="L6796" t="str">
        <f>UPPER(anotacoes!H6796)</f>
        <v>GRIP TIME</v>
      </c>
      <c r="M6796" t="str">
        <f>IF(OR(L6796="ATTACK",L6796="FINTA"),"&lt;TECNICA&gt;",UPPER(anotacoes!I6796))</f>
        <v>RIGHT SLEEVE LEFT SLEEVE</v>
      </c>
      <c r="N6796" t="str">
        <f>IF(OR(L6796="ATTACK",L6796="FINTA"),UPPER(anotacoes!I6796),"")</f>
        <v/>
      </c>
      <c r="O6796" s="6" t="str">
        <f>IF(anotacoes!N6796=0,"",anotacoes!N6796)</f>
        <v/>
      </c>
      <c r="P6796" t="str">
        <f>IF(anotacoes!M6796=0,"",UPPER(anotacoes!M6796))</f>
        <v/>
      </c>
      <c r="Q6796" t="str">
        <f t="shared" si="213"/>
        <v>INSERT INTO CONVERSAO_LUTA_ACAO (cd_conversao, id_luta, sequencia, momento_inicio, momento_fim, quem_faz, quem_sofre, acao_tipo, acao, tecnica, direcao, pontuacao) VALUES (1, 100, 54, TRIM(' 00:05:35,845'), TRIM(' 00:05:36,973'), 'TOMA', 'KHABACHIROV', 'GRIP TIME', 'RIGHT SLEEVE LEFT SLEEVE', NULL, NULL, NULL)</v>
      </c>
      <c r="R6796" t="s">
        <v>10327</v>
      </c>
    </row>
    <row r="6797" spans="1:18" hidden="1" x14ac:dyDescent="0.25">
      <c r="A6797" s="7">
        <f>anotacoes!D6797</f>
        <v>40594</v>
      </c>
      <c r="B6797" t="str">
        <f>anotacoes!C6797</f>
        <v>GRAND PRIX DUSSELDORF 2011</v>
      </c>
      <c r="C6797" t="str">
        <f>anotacoes!E6797</f>
        <v>TOMA</v>
      </c>
      <c r="D6797" t="str">
        <f>anotacoes!F6797</f>
        <v>KHABACHIROV</v>
      </c>
      <c r="E6797" t="s">
        <v>10325</v>
      </c>
      <c r="F6797">
        <f>anotacoes!A6797</f>
        <v>100</v>
      </c>
      <c r="G6797">
        <f>anotacoes!B6797</f>
        <v>55</v>
      </c>
      <c r="H6797" t="str">
        <f>anotacoes!K6797</f>
        <v xml:space="preserve"> 00:05:36,973</v>
      </c>
      <c r="I6797" t="str">
        <f>anotacoes!L6797</f>
        <v xml:space="preserve"> 00:05:43,548</v>
      </c>
      <c r="J6797" t="str">
        <f>IF(L6797="PAUSE",E6797,IF(anotacoes!G6801=conversao_anotacoes!C6797,conversao_anotacoes!C6797,conversao_anotacoes!D6797))</f>
        <v>TOMA</v>
      </c>
      <c r="K6797" t="str">
        <f t="shared" si="212"/>
        <v>KHABACHIROV</v>
      </c>
      <c r="L6797" t="str">
        <f>UPPER(anotacoes!H6797)</f>
        <v>GRIP TIME</v>
      </c>
      <c r="M6797" t="str">
        <f>IF(OR(L6797="ATTACK",L6797="FINTA"),"&lt;TECNICA&gt;",UPPER(anotacoes!I6797))</f>
        <v>RIGHT BACK LEFT SLEEVE</v>
      </c>
      <c r="N6797" t="str">
        <f>IF(OR(L6797="ATTACK",L6797="FINTA"),UPPER(anotacoes!I6797),"")</f>
        <v/>
      </c>
      <c r="O6797" s="6" t="str">
        <f>IF(anotacoes!N6797=0,"",anotacoes!N6797)</f>
        <v/>
      </c>
      <c r="P6797" t="str">
        <f>IF(anotacoes!M6797=0,"",UPPER(anotacoes!M6797))</f>
        <v/>
      </c>
      <c r="Q6797" t="str">
        <f t="shared" si="213"/>
        <v>INSERT INTO CONVERSAO_LUTA_ACAO (cd_conversao, id_luta, sequencia, momento_inicio, momento_fim, quem_faz, quem_sofre, acao_tipo, acao, tecnica, direcao, pontuacao) VALUES (1, 100, 55, TRIM(' 00:05:36,973'), TRIM(' 00:05:43,548'), 'TOMA', 'KHABACHIROV', 'GRIP TIME', 'RIGHT BACK LEFT SLEEVE', NULL, NULL, NULL)</v>
      </c>
      <c r="R6797" t="s">
        <v>10327</v>
      </c>
    </row>
    <row r="6798" spans="1:18" hidden="1" x14ac:dyDescent="0.25">
      <c r="A6798" s="7">
        <f>anotacoes!D6798</f>
        <v>40594</v>
      </c>
      <c r="B6798" t="str">
        <f>anotacoes!C6798</f>
        <v>GRAND PRIX DUSSELDORF 2011</v>
      </c>
      <c r="C6798" t="str">
        <f>anotacoes!E6798</f>
        <v>TOMA</v>
      </c>
      <c r="D6798" t="str">
        <f>anotacoes!F6798</f>
        <v>KHABACHIROV</v>
      </c>
      <c r="E6798" t="s">
        <v>10325</v>
      </c>
      <c r="F6798">
        <f>anotacoes!A6798</f>
        <v>100</v>
      </c>
      <c r="G6798">
        <f>anotacoes!B6798</f>
        <v>56</v>
      </c>
      <c r="H6798" t="str">
        <f>anotacoes!K6798</f>
        <v xml:space="preserve"> 00:05:43,548</v>
      </c>
      <c r="I6798" t="str">
        <f>anotacoes!L6798</f>
        <v xml:space="preserve"> 00:05:44,053</v>
      </c>
      <c r="J6798" t="str">
        <f>IF(L6798="PAUSE",E6798,IF(anotacoes!G6802=conversao_anotacoes!C6798,conversao_anotacoes!C6798,conversao_anotacoes!D6798))</f>
        <v>TOMA</v>
      </c>
      <c r="K6798" t="str">
        <f t="shared" si="212"/>
        <v>KHABACHIROV</v>
      </c>
      <c r="L6798" t="str">
        <f>UPPER(anotacoes!H6798)</f>
        <v>ATTACK</v>
      </c>
      <c r="M6798" t="str">
        <f>IF(OR(L6798="ATTACK",L6798="FINTA"),"&lt;TECNICA&gt;",UPPER(anotacoes!I6798))</f>
        <v>&lt;TECNICA&gt;</v>
      </c>
      <c r="N6798" t="str">
        <f>IF(OR(L6798="ATTACK",L6798="FINTA"),UPPER(anotacoes!I6798),"")</f>
        <v>KOSOTO GARI</v>
      </c>
      <c r="O6798" s="6">
        <f>IF(anotacoes!N6798=0,"",anotacoes!N6798)</f>
        <v>9</v>
      </c>
      <c r="P6798" t="str">
        <f>IF(anotacoes!M6798=0,"",UPPER(anotacoes!M6798))</f>
        <v/>
      </c>
      <c r="Q6798" t="str">
        <f t="shared" si="213"/>
        <v>INSERT INTO CONVERSAO_LUTA_ACAO (cd_conversao, id_luta, sequencia, momento_inicio, momento_fim, quem_faz, quem_sofre, acao_tipo, acao, tecnica, direcao, pontuacao) VALUES (1, 100, 56, TRIM(' 00:05:43,548'), TRIM(' 00:05:44,053'), 'TOMA', 'KHABACHIROV', 'ATTACK', '&lt;TECNICA&gt;', 'KOSOTO GARI', 9, NULL)</v>
      </c>
      <c r="R6798" t="s">
        <v>10327</v>
      </c>
    </row>
    <row r="6799" spans="1:18" hidden="1" x14ac:dyDescent="0.25">
      <c r="A6799" s="7">
        <f>anotacoes!D6799</f>
        <v>40594</v>
      </c>
      <c r="B6799" t="str">
        <f>anotacoes!C6799</f>
        <v>GRAND PRIX DUSSELDORF 2011</v>
      </c>
      <c r="C6799" t="str">
        <f>anotacoes!E6799</f>
        <v>TOMA</v>
      </c>
      <c r="D6799" t="str">
        <f>anotacoes!F6799</f>
        <v>KHABACHIROV</v>
      </c>
      <c r="E6799" t="s">
        <v>10325</v>
      </c>
      <c r="F6799">
        <f>anotacoes!A6799</f>
        <v>100</v>
      </c>
      <c r="G6799">
        <f>anotacoes!B6799</f>
        <v>57</v>
      </c>
      <c r="H6799" t="str">
        <f>anotacoes!K6799</f>
        <v xml:space="preserve"> 00:05:44,053</v>
      </c>
      <c r="I6799" t="str">
        <f>anotacoes!L6799</f>
        <v xml:space="preserve"> 00:05:45,035</v>
      </c>
      <c r="J6799" t="str">
        <f>IF(L6799="PAUSE",E6799,IF(anotacoes!G6803=conversao_anotacoes!C6799,conversao_anotacoes!C6799,conversao_anotacoes!D6799))</f>
        <v>TOMA</v>
      </c>
      <c r="K6799" t="str">
        <f t="shared" si="212"/>
        <v>KHABACHIROV</v>
      </c>
      <c r="L6799" t="str">
        <f>UPPER(anotacoes!H6799)</f>
        <v>ATTACK</v>
      </c>
      <c r="M6799" t="str">
        <f>IF(OR(L6799="ATTACK",L6799="FINTA"),"&lt;TECNICA&gt;",UPPER(anotacoes!I6799))</f>
        <v>&lt;TECNICA&gt;</v>
      </c>
      <c r="N6799" t="str">
        <f>IF(OR(L6799="ATTACK",L6799="FINTA"),UPPER(anotacoes!I6799),"")</f>
        <v>OGOSHI</v>
      </c>
      <c r="O6799" s="6">
        <f>IF(anotacoes!N6799=0,"",anotacoes!N6799)</f>
        <v>4</v>
      </c>
      <c r="P6799" t="str">
        <f>IF(anotacoes!M6799=0,"",UPPER(anotacoes!M6799))</f>
        <v/>
      </c>
      <c r="Q6799" t="str">
        <f t="shared" si="213"/>
        <v>INSERT INTO CONVERSAO_LUTA_ACAO (cd_conversao, id_luta, sequencia, momento_inicio, momento_fim, quem_faz, quem_sofre, acao_tipo, acao, tecnica, direcao, pontuacao) VALUES (1, 100, 57, TRIM(' 00:05:44,053'), TRIM(' 00:05:45,035'), 'TOMA', 'KHABACHIROV', 'ATTACK', '&lt;TECNICA&gt;', 'OGOSHI', 4, NULL)</v>
      </c>
      <c r="R6799" t="s">
        <v>10327</v>
      </c>
    </row>
    <row r="6800" spans="1:18" hidden="1" x14ac:dyDescent="0.25">
      <c r="A6800" s="7">
        <f>anotacoes!D6800</f>
        <v>40594</v>
      </c>
      <c r="B6800" t="str">
        <f>anotacoes!C6800</f>
        <v>GRAND PRIX DUSSELDORF 2011</v>
      </c>
      <c r="C6800" t="str">
        <f>anotacoes!E6800</f>
        <v>TOMA</v>
      </c>
      <c r="D6800" t="str">
        <f>anotacoes!F6800</f>
        <v>KHABACHIROV</v>
      </c>
      <c r="E6800" t="s">
        <v>10325</v>
      </c>
      <c r="F6800">
        <f>anotacoes!A6800</f>
        <v>100</v>
      </c>
      <c r="G6800">
        <f>anotacoes!B6800</f>
        <v>58</v>
      </c>
      <c r="H6800" t="str">
        <f>anotacoes!K6800</f>
        <v xml:space="preserve"> 00:05:45,035</v>
      </c>
      <c r="I6800" t="str">
        <f>anotacoes!L6800</f>
        <v xml:space="preserve"> 00:05:49,221</v>
      </c>
      <c r="J6800" t="str">
        <f>IF(L6800="PAUSE",E6800,IF(anotacoes!G6804=conversao_anotacoes!C6800,conversao_anotacoes!C6800,conversao_anotacoes!D6800))</f>
        <v>TOMA</v>
      </c>
      <c r="K6800" t="str">
        <f t="shared" si="212"/>
        <v>KHABACHIROV</v>
      </c>
      <c r="L6800" t="str">
        <f>UPPER(anotacoes!H6800)</f>
        <v>GROUNDWORK COMBAT</v>
      </c>
      <c r="M6800" t="str">
        <f>IF(OR(L6800="ATTACK",L6800="FINTA"),"&lt;TECNICA&gt;",UPPER(anotacoes!I6800))</f>
        <v>DEFENSIVE POSITION</v>
      </c>
      <c r="N6800" t="str">
        <f>IF(OR(L6800="ATTACK",L6800="FINTA"),UPPER(anotacoes!I6800),"")</f>
        <v/>
      </c>
      <c r="O6800" s="6" t="str">
        <f>IF(anotacoes!N6800=0,"",anotacoes!N6800)</f>
        <v/>
      </c>
      <c r="P6800" t="str">
        <f>IF(anotacoes!M6800=0,"",UPPER(anotacoes!M6800))</f>
        <v/>
      </c>
      <c r="Q6800" t="str">
        <f t="shared" si="213"/>
        <v>INSERT INTO CONVERSAO_LUTA_ACAO (cd_conversao, id_luta, sequencia, momento_inicio, momento_fim, quem_faz, quem_sofre, acao_tipo, acao, tecnica, direcao, pontuacao) VALUES (1, 100, 58, TRIM(' 00:05:45,035'), TRIM(' 00:05:49,221'), 'TOMA', 'KHABACHIROV', 'GROUNDWORK COMBAT', 'DEFENSIVE POSITION', NULL, NULL, NULL)</v>
      </c>
      <c r="R6800" t="s">
        <v>10327</v>
      </c>
    </row>
    <row r="6801" spans="1:18" hidden="1" x14ac:dyDescent="0.25">
      <c r="A6801" s="7">
        <f>anotacoes!D6801</f>
        <v>40594</v>
      </c>
      <c r="B6801" t="str">
        <f>anotacoes!C6801</f>
        <v>GRAND PRIX DUSSELDORF 2011</v>
      </c>
      <c r="C6801" t="str">
        <f>anotacoes!E6801</f>
        <v>TOMA</v>
      </c>
      <c r="D6801" t="str">
        <f>anotacoes!F6801</f>
        <v>KHABACHIROV</v>
      </c>
      <c r="E6801" t="s">
        <v>10325</v>
      </c>
      <c r="F6801">
        <f>anotacoes!A6801</f>
        <v>100</v>
      </c>
      <c r="G6801">
        <f>anotacoes!B6801</f>
        <v>59</v>
      </c>
      <c r="H6801" t="str">
        <f>anotacoes!K6801</f>
        <v xml:space="preserve"> 00:05:49,408</v>
      </c>
      <c r="I6801" t="str">
        <f>anotacoes!L6801</f>
        <v xml:space="preserve"> 00:05:58,804</v>
      </c>
      <c r="J6801" t="str">
        <f>IF(L6801="PAUSE",E6801,IF(anotacoes!G6805=conversao_anotacoes!C6801,conversao_anotacoes!C6801,conversao_anotacoes!D6801))</f>
        <v>&lt;ARBITRO_DESCONHECIDO&gt;</v>
      </c>
      <c r="K6801" t="str">
        <f t="shared" si="212"/>
        <v/>
      </c>
      <c r="L6801" t="str">
        <f>UPPER(anotacoes!H6801)</f>
        <v>PAUSE</v>
      </c>
      <c r="M6801" t="str">
        <f>IF(OR(L6801="ATTACK",L6801="FINTA"),"&lt;TECNICA&gt;",UPPER(anotacoes!I6801))</f>
        <v>&lt;NAO_CLASSIFICADO&gt;</v>
      </c>
      <c r="N6801" t="str">
        <f>IF(OR(L6801="ATTACK",L6801="FINTA"),UPPER(anotacoes!I6801),"")</f>
        <v/>
      </c>
      <c r="O6801" s="6" t="str">
        <f>IF(anotacoes!N6801=0,"",anotacoes!N6801)</f>
        <v/>
      </c>
      <c r="P6801" t="str">
        <f>IF(anotacoes!M6801=0,"",UPPER(anotacoes!M6801))</f>
        <v/>
      </c>
      <c r="Q6801" t="str">
        <f t="shared" si="213"/>
        <v>INSERT INTO CONVERSAO_LUTA_ACAO (cd_conversao, id_luta, sequencia, momento_inicio, momento_fim, quem_faz, quem_sofre, acao_tipo, acao, tecnica, direcao, pontuacao) VALUES (1, 100, 59, TRIM(' 00:05:49,408'), TRIM(' 00:05:58,804'), '&lt;ARBITRO_DESCONHECIDO&gt;', '', 'PAUSE', '&lt;NAO_CLASSIFICADO&gt;', NULL, NULL, NULL)</v>
      </c>
      <c r="R6801" t="s">
        <v>10327</v>
      </c>
    </row>
    <row r="6802" spans="1:18" hidden="1" x14ac:dyDescent="0.25">
      <c r="A6802" s="7">
        <f>anotacoes!D6802</f>
        <v>40594</v>
      </c>
      <c r="B6802" t="str">
        <f>anotacoes!C6802</f>
        <v>GRAND PRIX DUSSELDORF 2011</v>
      </c>
      <c r="C6802" t="str">
        <f>anotacoes!E6802</f>
        <v>TOMA</v>
      </c>
      <c r="D6802" t="str">
        <f>anotacoes!F6802</f>
        <v>KHABACHIROV</v>
      </c>
      <c r="E6802" t="s">
        <v>10325</v>
      </c>
      <c r="F6802">
        <f>anotacoes!A6802</f>
        <v>100</v>
      </c>
      <c r="G6802">
        <f>anotacoes!B6802</f>
        <v>60</v>
      </c>
      <c r="H6802" t="str">
        <f>anotacoes!K6802</f>
        <v xml:space="preserve"> 00:05:58,971</v>
      </c>
      <c r="I6802" t="str">
        <f>anotacoes!L6802</f>
        <v xml:space="preserve"> 00:06:43,739</v>
      </c>
      <c r="J6802" t="str">
        <f>IF(L6802="PAUSE",E6802,IF(anotacoes!G6806=conversao_anotacoes!C6802,conversao_anotacoes!C6802,conversao_anotacoes!D6802))</f>
        <v>TOMA</v>
      </c>
      <c r="K6802" t="str">
        <f t="shared" si="212"/>
        <v>KHABACHIROV</v>
      </c>
      <c r="L6802" t="str">
        <f>UPPER(anotacoes!H6802)</f>
        <v>DISPLACEMENT</v>
      </c>
      <c r="M6802" t="str">
        <f>IF(OR(L6802="ATTACK",L6802="FINTA"),"&lt;TECNICA&gt;",UPPER(anotacoes!I6802))</f>
        <v>2-3 STEP HESITANT LEFT</v>
      </c>
      <c r="N6802" t="str">
        <f>IF(OR(L6802="ATTACK",L6802="FINTA"),UPPER(anotacoes!I6802),"")</f>
        <v/>
      </c>
      <c r="O6802" s="6" t="str">
        <f>IF(anotacoes!N6802=0,"",anotacoes!N6802)</f>
        <v/>
      </c>
      <c r="P6802" t="str">
        <f>IF(anotacoes!M6802=0,"",UPPER(anotacoes!M6802))</f>
        <v/>
      </c>
      <c r="Q6802" t="str">
        <f t="shared" si="213"/>
        <v>INSERT INTO CONVERSAO_LUTA_ACAO (cd_conversao, id_luta, sequencia, momento_inicio, momento_fim, quem_faz, quem_sofre, acao_tipo, acao, tecnica, direcao, pontuacao) VALUES (1, 100, 60, TRIM(' 00:05:58,971'), TRIM(' 00:06:43,739'), 'TOMA', 'KHABACHIROV', 'DISPLACEMENT', '2-3 STEP HESITANT LEFT', NULL, NULL, NULL)</v>
      </c>
      <c r="R6802" t="s">
        <v>10327</v>
      </c>
    </row>
    <row r="6803" spans="1:18" hidden="1" x14ac:dyDescent="0.25">
      <c r="A6803" s="7">
        <f>anotacoes!D6803</f>
        <v>40594</v>
      </c>
      <c r="B6803" t="str">
        <f>anotacoes!C6803</f>
        <v>GRAND PRIX DUSSELDORF 2011</v>
      </c>
      <c r="C6803" t="str">
        <f>anotacoes!E6803</f>
        <v>TOMA</v>
      </c>
      <c r="D6803" t="str">
        <f>anotacoes!F6803</f>
        <v>KHABACHIROV</v>
      </c>
      <c r="E6803" t="s">
        <v>10325</v>
      </c>
      <c r="F6803">
        <f>anotacoes!A6803</f>
        <v>100</v>
      </c>
      <c r="G6803">
        <f>anotacoes!B6803</f>
        <v>61</v>
      </c>
      <c r="H6803" t="str">
        <f>anotacoes!K6803</f>
        <v xml:space="preserve"> 00:06:43,937</v>
      </c>
      <c r="I6803" t="str">
        <f>anotacoes!L6803</f>
        <v xml:space="preserve"> 00:06:54,391</v>
      </c>
      <c r="J6803" t="str">
        <f>IF(L6803="PAUSE",E6803,IF(anotacoes!G6807=conversao_anotacoes!C6803,conversao_anotacoes!C6803,conversao_anotacoes!D6803))</f>
        <v>TOMA</v>
      </c>
      <c r="K6803" t="str">
        <f t="shared" si="212"/>
        <v>KHABACHIROV</v>
      </c>
      <c r="L6803" t="str">
        <f>UPPER(anotacoes!H6803)</f>
        <v>GRIP TIME</v>
      </c>
      <c r="M6803" t="str">
        <f>IF(OR(L6803="ATTACK",L6803="FINTA"),"&lt;TECNICA&gt;",UPPER(anotacoes!I6803))</f>
        <v>RIGHT COLLAR LEFT SLEEVE</v>
      </c>
      <c r="N6803" t="str">
        <f>IF(OR(L6803="ATTACK",L6803="FINTA"),UPPER(anotacoes!I6803),"")</f>
        <v/>
      </c>
      <c r="O6803" s="6" t="str">
        <f>IF(anotacoes!N6803=0,"",anotacoes!N6803)</f>
        <v/>
      </c>
      <c r="P6803" t="str">
        <f>IF(anotacoes!M6803=0,"",UPPER(anotacoes!M6803))</f>
        <v/>
      </c>
      <c r="Q6803" t="str">
        <f t="shared" si="213"/>
        <v>INSERT INTO CONVERSAO_LUTA_ACAO (cd_conversao, id_luta, sequencia, momento_inicio, momento_fim, quem_faz, quem_sofre, acao_tipo, acao, tecnica, direcao, pontuacao) VALUES (1, 100, 61, TRIM(' 00:06:43,937'), TRIM(' 00:06:54,391'), 'TOMA', 'KHABACHIROV', 'GRIP TIME', 'RIGHT COLLAR LEFT SLEEVE', NULL, NULL, NULL)</v>
      </c>
      <c r="R6803" t="s">
        <v>10327</v>
      </c>
    </row>
    <row r="6804" spans="1:18" hidden="1" x14ac:dyDescent="0.25">
      <c r="A6804" s="7">
        <f>anotacoes!D6804</f>
        <v>40594</v>
      </c>
      <c r="B6804" t="str">
        <f>anotacoes!C6804</f>
        <v>GRAND PRIX DUSSELDORF 2011</v>
      </c>
      <c r="C6804" t="str">
        <f>anotacoes!E6804</f>
        <v>TOMA</v>
      </c>
      <c r="D6804" t="str">
        <f>anotacoes!F6804</f>
        <v>KHABACHIROV</v>
      </c>
      <c r="E6804" t="s">
        <v>10325</v>
      </c>
      <c r="F6804">
        <f>anotacoes!A6804</f>
        <v>100</v>
      </c>
      <c r="G6804">
        <f>anotacoes!B6804</f>
        <v>62</v>
      </c>
      <c r="H6804" t="str">
        <f>anotacoes!K6804</f>
        <v xml:space="preserve"> 00:06:54,391</v>
      </c>
      <c r="I6804" t="str">
        <f>anotacoes!L6804</f>
        <v xml:space="preserve"> 00:06:54,391</v>
      </c>
      <c r="J6804" t="str">
        <f>IF(L6804="PAUSE",E6804,IF(anotacoes!G6808=conversao_anotacoes!C6804,conversao_anotacoes!C6804,conversao_anotacoes!D6804))</f>
        <v>TOMA</v>
      </c>
      <c r="K6804" t="str">
        <f t="shared" si="212"/>
        <v>KHABACHIROV</v>
      </c>
      <c r="L6804" t="str">
        <f>UPPER(anotacoes!H6804)</f>
        <v>ATTACK</v>
      </c>
      <c r="M6804" t="str">
        <f>IF(OR(L6804="ATTACK",L6804="FINTA"),"&lt;TECNICA&gt;",UPPER(anotacoes!I6804))</f>
        <v>&lt;TECNICA&gt;</v>
      </c>
      <c r="N6804" t="str">
        <f>IF(OR(L6804="ATTACK",L6804="FINTA"),UPPER(anotacoes!I6804),"")</f>
        <v>DEASHI HARAI</v>
      </c>
      <c r="O6804" s="6">
        <f>IF(anotacoes!N6804=0,"",anotacoes!N6804)</f>
        <v>7</v>
      </c>
      <c r="P6804" t="str">
        <f>IF(anotacoes!M6804=0,"",UPPER(anotacoes!M6804))</f>
        <v/>
      </c>
      <c r="Q6804" t="str">
        <f t="shared" si="213"/>
        <v>INSERT INTO CONVERSAO_LUTA_ACAO (cd_conversao, id_luta, sequencia, momento_inicio, momento_fim, quem_faz, quem_sofre, acao_tipo, acao, tecnica, direcao, pontuacao) VALUES (1, 100, 62, TRIM(' 00:06:54,391'), TRIM(' 00:06:54,391'), 'TOMA', 'KHABACHIROV', 'ATTACK', '&lt;TECNICA&gt;', 'DEASHI HARAI', 7, NULL)</v>
      </c>
      <c r="R6804" t="s">
        <v>10327</v>
      </c>
    </row>
    <row r="6805" spans="1:18" hidden="1" x14ac:dyDescent="0.25">
      <c r="A6805" s="7">
        <f>anotacoes!D6805</f>
        <v>40594</v>
      </c>
      <c r="B6805" t="str">
        <f>anotacoes!C6805</f>
        <v>GRAND PRIX DUSSELDORF 2011</v>
      </c>
      <c r="C6805" t="str">
        <f>anotacoes!E6805</f>
        <v>TOMA</v>
      </c>
      <c r="D6805" t="str">
        <f>anotacoes!F6805</f>
        <v>KHABACHIROV</v>
      </c>
      <c r="E6805" t="s">
        <v>10325</v>
      </c>
      <c r="F6805">
        <f>anotacoes!A6805</f>
        <v>100</v>
      </c>
      <c r="G6805">
        <f>anotacoes!B6805</f>
        <v>63</v>
      </c>
      <c r="H6805" t="str">
        <f>anotacoes!K6805</f>
        <v xml:space="preserve"> 00:06:54,391</v>
      </c>
      <c r="I6805" t="str">
        <f>anotacoes!L6805</f>
        <v xml:space="preserve"> 00:07:03,675</v>
      </c>
      <c r="J6805" t="str">
        <f>IF(L6805="PAUSE",E6805,IF(anotacoes!G6809=conversao_anotacoes!C6805,conversao_anotacoes!C6805,conversao_anotacoes!D6805))</f>
        <v>TOMA</v>
      </c>
      <c r="K6805" t="str">
        <f t="shared" si="212"/>
        <v>KHABACHIROV</v>
      </c>
      <c r="L6805" t="str">
        <f>UPPER(anotacoes!H6805)</f>
        <v>GRIP TIME</v>
      </c>
      <c r="M6805" t="str">
        <f>IF(OR(L6805="ATTACK",L6805="FINTA"),"&lt;TECNICA&gt;",UPPER(anotacoes!I6805))</f>
        <v>RIGHT COLLAR LEFT SLEEVE</v>
      </c>
      <c r="N6805" t="str">
        <f>IF(OR(L6805="ATTACK",L6805="FINTA"),UPPER(anotacoes!I6805),"")</f>
        <v/>
      </c>
      <c r="O6805" s="6" t="str">
        <f>IF(anotacoes!N6805=0,"",anotacoes!N6805)</f>
        <v/>
      </c>
      <c r="P6805" t="str">
        <f>IF(anotacoes!M6805=0,"",UPPER(anotacoes!M6805))</f>
        <v/>
      </c>
      <c r="Q6805" t="str">
        <f t="shared" si="213"/>
        <v>INSERT INTO CONVERSAO_LUTA_ACAO (cd_conversao, id_luta, sequencia, momento_inicio, momento_fim, quem_faz, quem_sofre, acao_tipo, acao, tecnica, direcao, pontuacao) VALUES (1, 100, 63, TRIM(' 00:06:54,391'), TRIM(' 00:07:03,675'), 'TOMA', 'KHABACHIROV', 'GRIP TIME', 'RIGHT COLLAR LEFT SLEEVE', NULL, NULL, NULL)</v>
      </c>
      <c r="R6805" t="s">
        <v>10327</v>
      </c>
    </row>
    <row r="6806" spans="1:18" hidden="1" x14ac:dyDescent="0.25">
      <c r="A6806" s="7">
        <f>anotacoes!D6806</f>
        <v>40594</v>
      </c>
      <c r="B6806" t="str">
        <f>anotacoes!C6806</f>
        <v>GRAND PRIX DUSSELDORF 2011</v>
      </c>
      <c r="C6806" t="str">
        <f>anotacoes!E6806</f>
        <v>TOMA</v>
      </c>
      <c r="D6806" t="str">
        <f>anotacoes!F6806</f>
        <v>KHABACHIROV</v>
      </c>
      <c r="E6806" t="s">
        <v>10325</v>
      </c>
      <c r="F6806">
        <f>anotacoes!A6806</f>
        <v>100</v>
      </c>
      <c r="G6806">
        <f>anotacoes!B6806</f>
        <v>64</v>
      </c>
      <c r="H6806" t="str">
        <f>anotacoes!K6806</f>
        <v xml:space="preserve"> 00:07:03,675</v>
      </c>
      <c r="I6806" t="str">
        <f>anotacoes!L6806</f>
        <v xml:space="preserve"> 00:07:05,466</v>
      </c>
      <c r="J6806" t="str">
        <f>IF(L6806="PAUSE",E6806,IF(anotacoes!G6810=conversao_anotacoes!C6806,conversao_anotacoes!C6806,conversao_anotacoes!D6806))</f>
        <v>TOMA</v>
      </c>
      <c r="K6806" t="str">
        <f t="shared" si="212"/>
        <v>KHABACHIROV</v>
      </c>
      <c r="L6806" t="str">
        <f>UPPER(anotacoes!H6806)</f>
        <v>ATTACK</v>
      </c>
      <c r="M6806" t="str">
        <f>IF(OR(L6806="ATTACK",L6806="FINTA"),"&lt;TECNICA&gt;",UPPER(anotacoes!I6806))</f>
        <v>&lt;TECNICA&gt;</v>
      </c>
      <c r="N6806" t="str">
        <f>IF(OR(L6806="ATTACK",L6806="FINTA"),UPPER(anotacoes!I6806),"")</f>
        <v>YOKO TOMOE</v>
      </c>
      <c r="O6806" s="6">
        <f>IF(anotacoes!N6806=0,"",anotacoes!N6806)</f>
        <v>6</v>
      </c>
      <c r="P6806" t="str">
        <f>IF(anotacoes!M6806=0,"",UPPER(anotacoes!M6806))</f>
        <v/>
      </c>
      <c r="Q6806" t="str">
        <f t="shared" si="213"/>
        <v>INSERT INTO CONVERSAO_LUTA_ACAO (cd_conversao, id_luta, sequencia, momento_inicio, momento_fim, quem_faz, quem_sofre, acao_tipo, acao, tecnica, direcao, pontuacao) VALUES (1, 100, 64, TRIM(' 00:07:03,675'), TRIM(' 00:07:05,466'), 'TOMA', 'KHABACHIROV', 'ATTACK', '&lt;TECNICA&gt;', 'YOKO TOMOE', 6, NULL)</v>
      </c>
      <c r="R6806" t="s">
        <v>10327</v>
      </c>
    </row>
    <row r="6807" spans="1:18" hidden="1" x14ac:dyDescent="0.25">
      <c r="A6807" s="7">
        <f>anotacoes!D6807</f>
        <v>40594</v>
      </c>
      <c r="B6807" t="str">
        <f>anotacoes!C6807</f>
        <v>GRAND PRIX DUSSELDORF 2011</v>
      </c>
      <c r="C6807" t="str">
        <f>anotacoes!E6807</f>
        <v>TOMA</v>
      </c>
      <c r="D6807" t="str">
        <f>anotacoes!F6807</f>
        <v>KHABACHIROV</v>
      </c>
      <c r="E6807" t="s">
        <v>10325</v>
      </c>
      <c r="F6807">
        <f>anotacoes!A6807</f>
        <v>100</v>
      </c>
      <c r="G6807">
        <f>anotacoes!B6807</f>
        <v>65</v>
      </c>
      <c r="H6807" t="str">
        <f>anotacoes!K6807</f>
        <v xml:space="preserve"> 00:07:05,655</v>
      </c>
      <c r="I6807" t="str">
        <f>anotacoes!L6807</f>
        <v xml:space="preserve"> 00:07:08,818</v>
      </c>
      <c r="J6807" t="str">
        <f>IF(L6807="PAUSE",E6807,IF(anotacoes!G6811=conversao_anotacoes!C6807,conversao_anotacoes!C6807,conversao_anotacoes!D6807))</f>
        <v>TOMA</v>
      </c>
      <c r="K6807" t="str">
        <f t="shared" si="212"/>
        <v>KHABACHIROV</v>
      </c>
      <c r="L6807" t="str">
        <f>UPPER(anotacoes!H6807)</f>
        <v>GROUNDWORK COMBAT</v>
      </c>
      <c r="M6807" t="str">
        <f>IF(OR(L6807="ATTACK",L6807="FINTA"),"&lt;TECNICA&gt;",UPPER(anotacoes!I6807))</f>
        <v>&lt;LUTA_SOLO&gt;</v>
      </c>
      <c r="N6807" t="str">
        <f>IF(OR(L6807="ATTACK",L6807="FINTA"),UPPER(anotacoes!I6807),"")</f>
        <v/>
      </c>
      <c r="O6807" s="6" t="str">
        <f>IF(anotacoes!N6807=0,"",anotacoes!N6807)</f>
        <v/>
      </c>
      <c r="P6807" t="str">
        <f>IF(anotacoes!M6807=0,"",UPPER(anotacoes!M6807))</f>
        <v/>
      </c>
      <c r="Q6807" t="str">
        <f t="shared" si="213"/>
        <v>INSERT INTO CONVERSAO_LUTA_ACAO (cd_conversao, id_luta, sequencia, momento_inicio, momento_fim, quem_faz, quem_sofre, acao_tipo, acao, tecnica, direcao, pontuacao) VALUES (1, 100, 65, TRIM(' 00:07:05,655'), TRIM(' 00:07:08,818'), 'TOMA', 'KHABACHIROV', 'GROUNDWORK COMBAT', '&lt;LUTA_SOLO&gt;', NULL, NULL, NULL)</v>
      </c>
      <c r="R6807" t="s">
        <v>10327</v>
      </c>
    </row>
    <row r="6808" spans="1:18" hidden="1" x14ac:dyDescent="0.25">
      <c r="A6808" s="7">
        <f>anotacoes!D6808</f>
        <v>40594</v>
      </c>
      <c r="B6808" t="str">
        <f>anotacoes!C6808</f>
        <v>GRAND PRIX DUSSELDORF 2011</v>
      </c>
      <c r="C6808" t="str">
        <f>anotacoes!E6808</f>
        <v>TOMA</v>
      </c>
      <c r="D6808" t="str">
        <f>anotacoes!F6808</f>
        <v>KHABACHIROV</v>
      </c>
      <c r="E6808" t="s">
        <v>10325</v>
      </c>
      <c r="F6808">
        <f>anotacoes!A6808</f>
        <v>100</v>
      </c>
      <c r="G6808">
        <f>anotacoes!B6808</f>
        <v>66</v>
      </c>
      <c r="H6808" t="str">
        <f>anotacoes!K6808</f>
        <v xml:space="preserve"> 00:07:08,818</v>
      </c>
      <c r="I6808" t="str">
        <f>anotacoes!L6808</f>
        <v xml:space="preserve"> 00:08:31,877</v>
      </c>
      <c r="J6808" t="str">
        <f>IF(L6808="PAUSE",E6808,IF(anotacoes!G6812=conversao_anotacoes!C6808,conversao_anotacoes!C6808,conversao_anotacoes!D6808))</f>
        <v>&lt;ARBITRO_DESCONHECIDO&gt;</v>
      </c>
      <c r="K6808" t="str">
        <f t="shared" si="212"/>
        <v/>
      </c>
      <c r="L6808" t="str">
        <f>UPPER(anotacoes!H6808)</f>
        <v>PAUSE</v>
      </c>
      <c r="M6808" t="str">
        <f>IF(OR(L6808="ATTACK",L6808="FINTA"),"&lt;TECNICA&gt;",UPPER(anotacoes!I6808))</f>
        <v>JUDOGI</v>
      </c>
      <c r="N6808" t="str">
        <f>IF(OR(L6808="ATTACK",L6808="FINTA"),UPPER(anotacoes!I6808),"")</f>
        <v/>
      </c>
      <c r="O6808" s="6" t="str">
        <f>IF(anotacoes!N6808=0,"",anotacoes!N6808)</f>
        <v/>
      </c>
      <c r="P6808" t="str">
        <f>IF(anotacoes!M6808=0,"",UPPER(anotacoes!M6808))</f>
        <v/>
      </c>
      <c r="Q6808" t="str">
        <f t="shared" si="213"/>
        <v>INSERT INTO CONVERSAO_LUTA_ACAO (cd_conversao, id_luta, sequencia, momento_inicio, momento_fim, quem_faz, quem_sofre, acao_tipo, acao, tecnica, direcao, pontuacao) VALUES (1, 100, 66, TRIM(' 00:07:08,818'), TRIM(' 00:08:31,877'), '&lt;ARBITRO_DESCONHECIDO&gt;', '', 'PAUSE', 'JUDOGI', NULL, NULL, NULL)</v>
      </c>
      <c r="R6808" t="s">
        <v>10327</v>
      </c>
    </row>
    <row r="6809" spans="1:18" hidden="1" x14ac:dyDescent="0.25">
      <c r="A6809" s="7">
        <f>anotacoes!D6809</f>
        <v>40594</v>
      </c>
      <c r="B6809" t="str">
        <f>anotacoes!C6809</f>
        <v>GRAND PRIX DUSSELDORF 2011</v>
      </c>
      <c r="C6809" t="str">
        <f>anotacoes!E6809</f>
        <v>TOMA</v>
      </c>
      <c r="D6809" t="str">
        <f>anotacoes!F6809</f>
        <v>KHABACHIROV</v>
      </c>
      <c r="E6809" t="s">
        <v>10325</v>
      </c>
      <c r="F6809">
        <f>anotacoes!A6809</f>
        <v>100</v>
      </c>
      <c r="G6809">
        <f>anotacoes!B6809</f>
        <v>67</v>
      </c>
      <c r="H6809" t="str">
        <f>anotacoes!K6809</f>
        <v xml:space="preserve"> 00:08:32,145</v>
      </c>
      <c r="I6809" t="str">
        <f>anotacoes!L6809</f>
        <v xml:space="preserve"> 00:08:36,497</v>
      </c>
      <c r="J6809" t="str">
        <f>IF(L6809="PAUSE",E6809,IF(anotacoes!G6813=conversao_anotacoes!C6809,conversao_anotacoes!C6809,conversao_anotacoes!D6809))</f>
        <v>TOMA</v>
      </c>
      <c r="K6809" t="str">
        <f t="shared" si="212"/>
        <v>KHABACHIROV</v>
      </c>
      <c r="L6809" t="str">
        <f>UPPER(anotacoes!H6809)</f>
        <v>DISPLACEMENT</v>
      </c>
      <c r="M6809" t="str">
        <f>IF(OR(L6809="ATTACK",L6809="FINTA"),"&lt;TECNICA&gt;",UPPER(anotacoes!I6809))</f>
        <v>2-3 STEP HESITANT LEFT</v>
      </c>
      <c r="N6809" t="str">
        <f>IF(OR(L6809="ATTACK",L6809="FINTA"),UPPER(anotacoes!I6809),"")</f>
        <v/>
      </c>
      <c r="O6809" s="6" t="str">
        <f>IF(anotacoes!N6809=0,"",anotacoes!N6809)</f>
        <v/>
      </c>
      <c r="P6809" t="str">
        <f>IF(anotacoes!M6809=0,"",UPPER(anotacoes!M6809))</f>
        <v/>
      </c>
      <c r="Q6809" t="str">
        <f t="shared" si="213"/>
        <v>INSERT INTO CONVERSAO_LUTA_ACAO (cd_conversao, id_luta, sequencia, momento_inicio, momento_fim, quem_faz, quem_sofre, acao_tipo, acao, tecnica, direcao, pontuacao) VALUES (1, 100, 67, TRIM(' 00:08:32,145'), TRIM(' 00:08:36,497'), 'TOMA', 'KHABACHIROV', 'DISPLACEMENT', '2-3 STEP HESITANT LEFT', NULL, NULL, NULL)</v>
      </c>
      <c r="R6809" t="s">
        <v>10327</v>
      </c>
    </row>
    <row r="6810" spans="1:18" hidden="1" x14ac:dyDescent="0.25">
      <c r="A6810" s="7">
        <f>anotacoes!D6810</f>
        <v>40594</v>
      </c>
      <c r="B6810" t="str">
        <f>anotacoes!C6810</f>
        <v>GRAND PRIX DUSSELDORF 2011</v>
      </c>
      <c r="C6810" t="str">
        <f>anotacoes!E6810</f>
        <v>TOMA</v>
      </c>
      <c r="D6810" t="str">
        <f>anotacoes!F6810</f>
        <v>KHABACHIROV</v>
      </c>
      <c r="E6810" t="s">
        <v>10325</v>
      </c>
      <c r="F6810">
        <f>anotacoes!A6810</f>
        <v>100</v>
      </c>
      <c r="G6810">
        <f>anotacoes!B6810</f>
        <v>68</v>
      </c>
      <c r="H6810" t="str">
        <f>anotacoes!K6810</f>
        <v xml:space="preserve"> 00:08:36,684</v>
      </c>
      <c r="I6810" t="str">
        <f>anotacoes!L6810</f>
        <v xml:space="preserve"> 00:08:46,353</v>
      </c>
      <c r="J6810" t="str">
        <f>IF(L6810="PAUSE",E6810,IF(anotacoes!G6814=conversao_anotacoes!C6810,conversao_anotacoes!C6810,conversao_anotacoes!D6810))</f>
        <v>TOMA</v>
      </c>
      <c r="K6810" t="str">
        <f t="shared" si="212"/>
        <v>KHABACHIROV</v>
      </c>
      <c r="L6810" t="str">
        <f>UPPER(anotacoes!H6810)</f>
        <v>GRIP TIME</v>
      </c>
      <c r="M6810" t="str">
        <f>IF(OR(L6810="ATTACK",L6810="FINTA"),"&lt;TECNICA&gt;",UPPER(anotacoes!I6810))</f>
        <v>RIGHT COLLAR</v>
      </c>
      <c r="N6810" t="str">
        <f>IF(OR(L6810="ATTACK",L6810="FINTA"),UPPER(anotacoes!I6810),"")</f>
        <v/>
      </c>
      <c r="O6810" s="6" t="str">
        <f>IF(anotacoes!N6810=0,"",anotacoes!N6810)</f>
        <v/>
      </c>
      <c r="P6810" t="str">
        <f>IF(anotacoes!M6810=0,"",UPPER(anotacoes!M6810))</f>
        <v/>
      </c>
      <c r="Q6810" t="str">
        <f t="shared" si="213"/>
        <v>INSERT INTO CONVERSAO_LUTA_ACAO (cd_conversao, id_luta, sequencia, momento_inicio, momento_fim, quem_faz, quem_sofre, acao_tipo, acao, tecnica, direcao, pontuacao) VALUES (1, 100, 68, TRIM(' 00:08:36,684'), TRIM(' 00:08:46,353'), 'TOMA', 'KHABACHIROV', 'GRIP TIME', 'RIGHT COLLAR', NULL, NULL, NULL)</v>
      </c>
      <c r="R6810" t="s">
        <v>10327</v>
      </c>
    </row>
    <row r="6811" spans="1:18" hidden="1" x14ac:dyDescent="0.25">
      <c r="A6811" s="7">
        <f>anotacoes!D6811</f>
        <v>40594</v>
      </c>
      <c r="B6811" t="str">
        <f>anotacoes!C6811</f>
        <v>GRAND PRIX DUSSELDORF 2011</v>
      </c>
      <c r="C6811" t="str">
        <f>anotacoes!E6811</f>
        <v>TOMA</v>
      </c>
      <c r="D6811" t="str">
        <f>anotacoes!F6811</f>
        <v>KHABACHIROV</v>
      </c>
      <c r="E6811" t="s">
        <v>10325</v>
      </c>
      <c r="F6811">
        <f>anotacoes!A6811</f>
        <v>100</v>
      </c>
      <c r="G6811">
        <f>anotacoes!B6811</f>
        <v>69</v>
      </c>
      <c r="H6811" t="str">
        <f>anotacoes!K6811</f>
        <v xml:space="preserve"> 00:08:46,551</v>
      </c>
      <c r="I6811" t="str">
        <f>anotacoes!L6811</f>
        <v xml:space="preserve"> 00:08:55,013</v>
      </c>
      <c r="J6811" t="str">
        <f>IF(L6811="PAUSE",E6811,IF(anotacoes!G6815=conversao_anotacoes!C6811,conversao_anotacoes!C6811,conversao_anotacoes!D6811))</f>
        <v>TOMA</v>
      </c>
      <c r="K6811" t="str">
        <f t="shared" si="212"/>
        <v>KHABACHIROV</v>
      </c>
      <c r="L6811" t="str">
        <f>UPPER(anotacoes!H6811)</f>
        <v>GRIP TIME</v>
      </c>
      <c r="M6811" t="str">
        <f>IF(OR(L6811="ATTACK",L6811="FINTA"),"&lt;TECNICA&gt;",UPPER(anotacoes!I6811))</f>
        <v>RIGHT COLLAR LEFT SLEEVE</v>
      </c>
      <c r="N6811" t="str">
        <f>IF(OR(L6811="ATTACK",L6811="FINTA"),UPPER(anotacoes!I6811),"")</f>
        <v/>
      </c>
      <c r="O6811" s="6" t="str">
        <f>IF(anotacoes!N6811=0,"",anotacoes!N6811)</f>
        <v/>
      </c>
      <c r="P6811" t="str">
        <f>IF(anotacoes!M6811=0,"",UPPER(anotacoes!M6811))</f>
        <v/>
      </c>
      <c r="Q6811" t="str">
        <f t="shared" si="213"/>
        <v>INSERT INTO CONVERSAO_LUTA_ACAO (cd_conversao, id_luta, sequencia, momento_inicio, momento_fim, quem_faz, quem_sofre, acao_tipo, acao, tecnica, direcao, pontuacao) VALUES (1, 100, 69, TRIM(' 00:08:46,551'), TRIM(' 00:08:55,013'), 'TOMA', 'KHABACHIROV', 'GRIP TIME', 'RIGHT COLLAR LEFT SLEEVE', NULL, NULL, NULL)</v>
      </c>
      <c r="R6811" t="s">
        <v>10327</v>
      </c>
    </row>
    <row r="6812" spans="1:18" hidden="1" x14ac:dyDescent="0.25">
      <c r="A6812" s="7">
        <f>anotacoes!D6812</f>
        <v>40594</v>
      </c>
      <c r="B6812" t="str">
        <f>anotacoes!C6812</f>
        <v>GRAND PRIX DUSSELDORF 2011</v>
      </c>
      <c r="C6812" t="str">
        <f>anotacoes!E6812</f>
        <v>TOMA</v>
      </c>
      <c r="D6812" t="str">
        <f>anotacoes!F6812</f>
        <v>KHABACHIROV</v>
      </c>
      <c r="E6812" t="s">
        <v>10325</v>
      </c>
      <c r="F6812">
        <f>anotacoes!A6812</f>
        <v>100</v>
      </c>
      <c r="G6812">
        <f>anotacoes!B6812</f>
        <v>70</v>
      </c>
      <c r="H6812" t="str">
        <f>anotacoes!K6812</f>
        <v xml:space="preserve"> 00:08:55,013</v>
      </c>
      <c r="I6812" t="str">
        <f>anotacoes!L6812</f>
        <v xml:space="preserve"> 00:08:55,013</v>
      </c>
      <c r="J6812" t="str">
        <f>IF(L6812="PAUSE",E6812,IF(anotacoes!G6816=conversao_anotacoes!C6812,conversao_anotacoes!C6812,conversao_anotacoes!D6812))</f>
        <v>TOMA</v>
      </c>
      <c r="K6812" t="str">
        <f t="shared" si="212"/>
        <v>KHABACHIROV</v>
      </c>
      <c r="L6812" t="str">
        <f>UPPER(anotacoes!H6812)</f>
        <v>DEFENSE</v>
      </c>
      <c r="M6812" t="str">
        <f>IF(OR(L6812="ATTACK",L6812="FINTA"),"&lt;TECNICA&gt;",UPPER(anotacoes!I6812))</f>
        <v>CONTER-ATTACK</v>
      </c>
      <c r="N6812" t="str">
        <f>IF(OR(L6812="ATTACK",L6812="FINTA"),UPPER(anotacoes!I6812),"")</f>
        <v/>
      </c>
      <c r="O6812" s="6" t="str">
        <f>IF(anotacoes!N6812=0,"",anotacoes!N6812)</f>
        <v/>
      </c>
      <c r="P6812" t="str">
        <f>IF(anotacoes!M6812=0,"",UPPER(anotacoes!M6812))</f>
        <v/>
      </c>
      <c r="Q6812" t="str">
        <f t="shared" si="213"/>
        <v>INSERT INTO CONVERSAO_LUTA_ACAO (cd_conversao, id_luta, sequencia, momento_inicio, momento_fim, quem_faz, quem_sofre, acao_tipo, acao, tecnica, direcao, pontuacao) VALUES (1, 100, 70, TRIM(' 00:08:55,013'), TRIM(' 00:08:55,013'), 'TOMA', 'KHABACHIROV', 'DEFENSE', 'CONTER-ATTACK', NULL, NULL, NULL)</v>
      </c>
      <c r="R6812" t="s">
        <v>10327</v>
      </c>
    </row>
    <row r="6813" spans="1:18" hidden="1" x14ac:dyDescent="0.25">
      <c r="A6813" s="7">
        <f>anotacoes!D6813</f>
        <v>40594</v>
      </c>
      <c r="B6813" t="str">
        <f>anotacoes!C6813</f>
        <v>GRAND PRIX DUSSELDORF 2011</v>
      </c>
      <c r="C6813" t="str">
        <f>anotacoes!E6813</f>
        <v>TOMA</v>
      </c>
      <c r="D6813" t="str">
        <f>anotacoes!F6813</f>
        <v>KHABACHIROV</v>
      </c>
      <c r="E6813" t="s">
        <v>10325</v>
      </c>
      <c r="F6813">
        <f>anotacoes!A6813</f>
        <v>100</v>
      </c>
      <c r="G6813">
        <f>anotacoes!B6813</f>
        <v>71</v>
      </c>
      <c r="H6813" t="str">
        <f>anotacoes!K6813</f>
        <v xml:space="preserve"> 00:08:55,013</v>
      </c>
      <c r="I6813" t="str">
        <f>anotacoes!L6813</f>
        <v xml:space="preserve"> 00:08:55,788</v>
      </c>
      <c r="J6813" t="str">
        <f>IF(L6813="PAUSE",E6813,IF(anotacoes!G6817=conversao_anotacoes!C6813,conversao_anotacoes!C6813,conversao_anotacoes!D6813))</f>
        <v>TOMA</v>
      </c>
      <c r="K6813" t="str">
        <f t="shared" si="212"/>
        <v>KHABACHIROV</v>
      </c>
      <c r="L6813" t="str">
        <f>UPPER(anotacoes!H6813)</f>
        <v>ATTACK</v>
      </c>
      <c r="M6813" t="str">
        <f>IF(OR(L6813="ATTACK",L6813="FINTA"),"&lt;TECNICA&gt;",UPPER(anotacoes!I6813))</f>
        <v>&lt;TECNICA&gt;</v>
      </c>
      <c r="N6813" t="str">
        <f>IF(OR(L6813="ATTACK",L6813="FINTA"),UPPER(anotacoes!I6813),"")</f>
        <v>OUCHI GARI</v>
      </c>
      <c r="O6813" s="6">
        <f>IF(anotacoes!N6813=0,"",anotacoes!N6813)</f>
        <v>8</v>
      </c>
      <c r="P6813" t="str">
        <f>IF(anotacoes!M6813=0,"",UPPER(anotacoes!M6813))</f>
        <v/>
      </c>
      <c r="Q6813" t="str">
        <f t="shared" si="213"/>
        <v>INSERT INTO CONVERSAO_LUTA_ACAO (cd_conversao, id_luta, sequencia, momento_inicio, momento_fim, quem_faz, quem_sofre, acao_tipo, acao, tecnica, direcao, pontuacao) VALUES (1, 100, 71, TRIM(' 00:08:55,013'), TRIM(' 00:08:55,788'), 'TOMA', 'KHABACHIROV', 'ATTACK', '&lt;TECNICA&gt;', 'OUCHI GARI', 8, NULL)</v>
      </c>
      <c r="R6813" t="s">
        <v>10327</v>
      </c>
    </row>
    <row r="6814" spans="1:18" hidden="1" x14ac:dyDescent="0.25">
      <c r="A6814" s="7">
        <f>anotacoes!D6814</f>
        <v>40594</v>
      </c>
      <c r="B6814" t="str">
        <f>anotacoes!C6814</f>
        <v>GRAND PRIX DUSSELDORF 2011</v>
      </c>
      <c r="C6814" t="str">
        <f>anotacoes!E6814</f>
        <v>TOMA</v>
      </c>
      <c r="D6814" t="str">
        <f>anotacoes!F6814</f>
        <v>KHABACHIROV</v>
      </c>
      <c r="E6814" t="s">
        <v>10325</v>
      </c>
      <c r="F6814">
        <f>anotacoes!A6814</f>
        <v>100</v>
      </c>
      <c r="G6814">
        <f>anotacoes!B6814</f>
        <v>72</v>
      </c>
      <c r="H6814" t="str">
        <f>anotacoes!K6814</f>
        <v xml:space="preserve"> 00:08:55,788</v>
      </c>
      <c r="I6814" t="str">
        <f>anotacoes!L6814</f>
        <v xml:space="preserve"> 00:08:56,727</v>
      </c>
      <c r="J6814" t="str">
        <f>IF(L6814="PAUSE",E6814,IF(anotacoes!G6818=conversao_anotacoes!C6814,conversao_anotacoes!C6814,conversao_anotacoes!D6814))</f>
        <v>TOMA</v>
      </c>
      <c r="K6814" t="str">
        <f t="shared" si="212"/>
        <v>KHABACHIROV</v>
      </c>
      <c r="L6814" t="str">
        <f>UPPER(anotacoes!H6814)</f>
        <v>ATTACK</v>
      </c>
      <c r="M6814" t="str">
        <f>IF(OR(L6814="ATTACK",L6814="FINTA"),"&lt;TECNICA&gt;",UPPER(anotacoes!I6814))</f>
        <v>&lt;TECNICA&gt;</v>
      </c>
      <c r="N6814" t="str">
        <f>IF(OR(L6814="ATTACK",L6814="FINTA"),UPPER(anotacoes!I6814),"")</f>
        <v>KIBISU GAESHI</v>
      </c>
      <c r="O6814" s="6">
        <f>IF(anotacoes!N6814=0,"",anotacoes!N6814)</f>
        <v>8</v>
      </c>
      <c r="P6814" t="str">
        <f>IF(anotacoes!M6814=0,"",UPPER(anotacoes!M6814))</f>
        <v/>
      </c>
      <c r="Q6814" t="str">
        <f t="shared" si="213"/>
        <v>INSERT INTO CONVERSAO_LUTA_ACAO (cd_conversao, id_luta, sequencia, momento_inicio, momento_fim, quem_faz, quem_sofre, acao_tipo, acao, tecnica, direcao, pontuacao) VALUES (1, 100, 72, TRIM(' 00:08:55,788'), TRIM(' 00:08:56,727'), 'TOMA', 'KHABACHIROV', 'ATTACK', '&lt;TECNICA&gt;', 'KIBISU GAESHI', 8, NULL)</v>
      </c>
      <c r="R6814" t="s">
        <v>10327</v>
      </c>
    </row>
    <row r="6815" spans="1:18" hidden="1" x14ac:dyDescent="0.25">
      <c r="A6815" s="7">
        <f>anotacoes!D6815</f>
        <v>40594</v>
      </c>
      <c r="B6815" t="str">
        <f>anotacoes!C6815</f>
        <v>GRAND PRIX DUSSELDORF 2011</v>
      </c>
      <c r="C6815" t="str">
        <f>anotacoes!E6815</f>
        <v>TOMA</v>
      </c>
      <c r="D6815" t="str">
        <f>anotacoes!F6815</f>
        <v>KHABACHIROV</v>
      </c>
      <c r="E6815" t="s">
        <v>10325</v>
      </c>
      <c r="F6815">
        <f>anotacoes!A6815</f>
        <v>100</v>
      </c>
      <c r="G6815">
        <f>anotacoes!B6815</f>
        <v>73</v>
      </c>
      <c r="H6815" t="str">
        <f>anotacoes!K6815</f>
        <v xml:space="preserve"> 00:08:56,727</v>
      </c>
      <c r="I6815" t="str">
        <f>anotacoes!L6815</f>
        <v xml:space="preserve"> 00:09:07,865</v>
      </c>
      <c r="J6815" t="str">
        <f>IF(L6815="PAUSE",E6815,IF(anotacoes!G6819=conversao_anotacoes!C6815,conversao_anotacoes!C6815,conversao_anotacoes!D6815))</f>
        <v>&lt;ARBITRO_DESCONHECIDO&gt;</v>
      </c>
      <c r="K6815" t="str">
        <f t="shared" si="212"/>
        <v/>
      </c>
      <c r="L6815" t="str">
        <f>UPPER(anotacoes!H6815)</f>
        <v>PAUSE</v>
      </c>
      <c r="M6815" t="str">
        <f>IF(OR(L6815="ATTACK",L6815="FINTA"),"&lt;TECNICA&gt;",UPPER(anotacoes!I6815))</f>
        <v>&lt;NAO_CLASSIFICADO&gt;</v>
      </c>
      <c r="N6815" t="str">
        <f>IF(OR(L6815="ATTACK",L6815="FINTA"),UPPER(anotacoes!I6815),"")</f>
        <v/>
      </c>
      <c r="O6815" s="6" t="str">
        <f>IF(anotacoes!N6815=0,"",anotacoes!N6815)</f>
        <v/>
      </c>
      <c r="P6815" t="str">
        <f>IF(anotacoes!M6815=0,"",UPPER(anotacoes!M6815))</f>
        <v/>
      </c>
      <c r="Q6815" t="str">
        <f t="shared" si="213"/>
        <v>INSERT INTO CONVERSAO_LUTA_ACAO (cd_conversao, id_luta, sequencia, momento_inicio, momento_fim, quem_faz, quem_sofre, acao_tipo, acao, tecnica, direcao, pontuacao) VALUES (1, 100, 73, TRIM(' 00:08:56,727'), TRIM(' 00:09:07,865'), '&lt;ARBITRO_DESCONHECIDO&gt;', '', 'PAUSE', '&lt;NAO_CLASSIFICADO&gt;', NULL, NULL, NULL)</v>
      </c>
      <c r="R6815" t="s">
        <v>10327</v>
      </c>
    </row>
    <row r="6816" spans="1:18" hidden="1" x14ac:dyDescent="0.25">
      <c r="A6816" s="7">
        <f>anotacoes!D6816</f>
        <v>40594</v>
      </c>
      <c r="B6816" t="str">
        <f>anotacoes!C6816</f>
        <v>GRAND PRIX DUSSELDORF 2011</v>
      </c>
      <c r="C6816" t="str">
        <f>anotacoes!E6816</f>
        <v>TOMA</v>
      </c>
      <c r="D6816" t="str">
        <f>anotacoes!F6816</f>
        <v>KHABACHIROV</v>
      </c>
      <c r="E6816" t="s">
        <v>10325</v>
      </c>
      <c r="F6816">
        <f>anotacoes!A6816</f>
        <v>100</v>
      </c>
      <c r="G6816">
        <f>anotacoes!B6816</f>
        <v>74</v>
      </c>
      <c r="H6816" t="str">
        <f>anotacoes!K6816</f>
        <v xml:space="preserve"> 00:09:08,034</v>
      </c>
      <c r="I6816" t="str">
        <f>anotacoes!L6816</f>
        <v xml:space="preserve"> 00:09:12,152</v>
      </c>
      <c r="J6816" t="str">
        <f>IF(L6816="PAUSE",E6816,IF(anotacoes!G6820=conversao_anotacoes!C6816,conversao_anotacoes!C6816,conversao_anotacoes!D6816))</f>
        <v>TOMA</v>
      </c>
      <c r="K6816" t="str">
        <f t="shared" si="212"/>
        <v>KHABACHIROV</v>
      </c>
      <c r="L6816" t="str">
        <f>UPPER(anotacoes!H6816)</f>
        <v>DISPLACEMENT</v>
      </c>
      <c r="M6816" t="str">
        <f>IF(OR(L6816="ATTACK",L6816="FINTA"),"&lt;TECNICA&gt;",UPPER(anotacoes!I6816))</f>
        <v>2-3 STEP HESITANT LEFT</v>
      </c>
      <c r="N6816" t="str">
        <f>IF(OR(L6816="ATTACK",L6816="FINTA"),UPPER(anotacoes!I6816),"")</f>
        <v/>
      </c>
      <c r="O6816" s="6" t="str">
        <f>IF(anotacoes!N6816=0,"",anotacoes!N6816)</f>
        <v/>
      </c>
      <c r="P6816" t="str">
        <f>IF(anotacoes!M6816=0,"",UPPER(anotacoes!M6816))</f>
        <v/>
      </c>
      <c r="Q6816" t="str">
        <f t="shared" si="213"/>
        <v>INSERT INTO CONVERSAO_LUTA_ACAO (cd_conversao, id_luta, sequencia, momento_inicio, momento_fim, quem_faz, quem_sofre, acao_tipo, acao, tecnica, direcao, pontuacao) VALUES (1, 100, 74, TRIM(' 00:09:08,034'), TRIM(' 00:09:12,152'), 'TOMA', 'KHABACHIROV', 'DISPLACEMENT', '2-3 STEP HESITANT LEFT', NULL, NULL, NULL)</v>
      </c>
      <c r="R6816" t="s">
        <v>10327</v>
      </c>
    </row>
    <row r="6817" spans="1:18" hidden="1" x14ac:dyDescent="0.25">
      <c r="A6817" s="7">
        <f>anotacoes!D6817</f>
        <v>40594</v>
      </c>
      <c r="B6817" t="str">
        <f>anotacoes!C6817</f>
        <v>GRAND PRIX DUSSELDORF 2011</v>
      </c>
      <c r="C6817" t="str">
        <f>anotacoes!E6817</f>
        <v>TOMA</v>
      </c>
      <c r="D6817" t="str">
        <f>anotacoes!F6817</f>
        <v>KHABACHIROV</v>
      </c>
      <c r="E6817" t="s">
        <v>10325</v>
      </c>
      <c r="F6817">
        <f>anotacoes!A6817</f>
        <v>100</v>
      </c>
      <c r="G6817">
        <f>anotacoes!B6817</f>
        <v>75</v>
      </c>
      <c r="H6817" t="str">
        <f>anotacoes!K6817</f>
        <v xml:space="preserve"> 00:09:12,342</v>
      </c>
      <c r="I6817" t="str">
        <f>anotacoes!L6817</f>
        <v xml:space="preserve"> 00:09:12,917</v>
      </c>
      <c r="J6817" t="str">
        <f>IF(L6817="PAUSE",E6817,IF(anotacoes!G6821=conversao_anotacoes!C6817,conversao_anotacoes!C6817,conversao_anotacoes!D6817))</f>
        <v>TOMA</v>
      </c>
      <c r="K6817" t="str">
        <f t="shared" si="212"/>
        <v>KHABACHIROV</v>
      </c>
      <c r="L6817" t="str">
        <f>UPPER(anotacoes!H6817)</f>
        <v>GRIP TIME</v>
      </c>
      <c r="M6817" t="str">
        <f>IF(OR(L6817="ATTACK",L6817="FINTA"),"&lt;TECNICA&gt;",UPPER(anotacoes!I6817))</f>
        <v>RIGHT COLLAR</v>
      </c>
      <c r="N6817" t="str">
        <f>IF(OR(L6817="ATTACK",L6817="FINTA"),UPPER(anotacoes!I6817),"")</f>
        <v/>
      </c>
      <c r="O6817" s="6" t="str">
        <f>IF(anotacoes!N6817=0,"",anotacoes!N6817)</f>
        <v/>
      </c>
      <c r="P6817" t="str">
        <f>IF(anotacoes!M6817=0,"",UPPER(anotacoes!M6817))</f>
        <v/>
      </c>
      <c r="Q6817" t="str">
        <f t="shared" si="213"/>
        <v>INSERT INTO CONVERSAO_LUTA_ACAO (cd_conversao, id_luta, sequencia, momento_inicio, momento_fim, quem_faz, quem_sofre, acao_tipo, acao, tecnica, direcao, pontuacao) VALUES (1, 100, 75, TRIM(' 00:09:12,342'), TRIM(' 00:09:12,917'), 'TOMA', 'KHABACHIROV', 'GRIP TIME', 'RIGHT COLLAR', NULL, NULL, NULL)</v>
      </c>
      <c r="R6817" t="s">
        <v>10327</v>
      </c>
    </row>
    <row r="6818" spans="1:18" hidden="1" x14ac:dyDescent="0.25">
      <c r="A6818" s="7">
        <f>anotacoes!D6818</f>
        <v>40594</v>
      </c>
      <c r="B6818" t="str">
        <f>anotacoes!C6818</f>
        <v>GRAND PRIX DUSSELDORF 2011</v>
      </c>
      <c r="C6818" t="str">
        <f>anotacoes!E6818</f>
        <v>TOMA</v>
      </c>
      <c r="D6818" t="str">
        <f>anotacoes!F6818</f>
        <v>KHABACHIROV</v>
      </c>
      <c r="E6818" t="s">
        <v>10325</v>
      </c>
      <c r="F6818">
        <f>anotacoes!A6818</f>
        <v>100</v>
      </c>
      <c r="G6818">
        <f>anotacoes!B6818</f>
        <v>76</v>
      </c>
      <c r="H6818" t="str">
        <f>anotacoes!K6818</f>
        <v xml:space="preserve"> 00:09:12,917</v>
      </c>
      <c r="I6818" t="str">
        <f>anotacoes!L6818</f>
        <v xml:space="preserve"> 00:09:14,392</v>
      </c>
      <c r="J6818" t="str">
        <f>IF(L6818="PAUSE",E6818,IF(anotacoes!G6822=conversao_anotacoes!C6818,conversao_anotacoes!C6818,conversao_anotacoes!D6818))</f>
        <v>TOMA</v>
      </c>
      <c r="K6818" t="str">
        <f t="shared" si="212"/>
        <v>KHABACHIROV</v>
      </c>
      <c r="L6818" t="str">
        <f>UPPER(anotacoes!H6818)</f>
        <v>ATTACK</v>
      </c>
      <c r="M6818" t="str">
        <f>IF(OR(L6818="ATTACK",L6818="FINTA"),"&lt;TECNICA&gt;",UPPER(anotacoes!I6818))</f>
        <v>&lt;TECNICA&gt;</v>
      </c>
      <c r="N6818" t="str">
        <f>IF(OR(L6818="ATTACK",L6818="FINTA"),UPPER(anotacoes!I6818),"")</f>
        <v>SEOI NAGE</v>
      </c>
      <c r="O6818" s="6">
        <f>IF(anotacoes!N6818=0,"",anotacoes!N6818)</f>
        <v>4</v>
      </c>
      <c r="P6818" t="str">
        <f>IF(anotacoes!M6818=0,"",UPPER(anotacoes!M6818))</f>
        <v/>
      </c>
      <c r="Q6818" t="str">
        <f t="shared" si="213"/>
        <v>INSERT INTO CONVERSAO_LUTA_ACAO (cd_conversao, id_luta, sequencia, momento_inicio, momento_fim, quem_faz, quem_sofre, acao_tipo, acao, tecnica, direcao, pontuacao) VALUES (1, 100, 76, TRIM(' 00:09:12,917'), TRIM(' 00:09:14,392'), 'TOMA', 'KHABACHIROV', 'ATTACK', '&lt;TECNICA&gt;', 'SEOI NAGE', 4, NULL)</v>
      </c>
      <c r="R6818" t="s">
        <v>10327</v>
      </c>
    </row>
    <row r="6819" spans="1:18" hidden="1" x14ac:dyDescent="0.25">
      <c r="A6819" s="7">
        <f>anotacoes!D6819</f>
        <v>40594</v>
      </c>
      <c r="B6819" t="str">
        <f>anotacoes!C6819</f>
        <v>GRAND PRIX DUSSELDORF 2011</v>
      </c>
      <c r="C6819" t="str">
        <f>anotacoes!E6819</f>
        <v>TOMA</v>
      </c>
      <c r="D6819" t="str">
        <f>anotacoes!F6819</f>
        <v>KHABACHIROV</v>
      </c>
      <c r="E6819" t="s">
        <v>10325</v>
      </c>
      <c r="F6819">
        <f>anotacoes!A6819</f>
        <v>100</v>
      </c>
      <c r="G6819">
        <f>anotacoes!B6819</f>
        <v>77</v>
      </c>
      <c r="H6819" t="str">
        <f>anotacoes!K6819</f>
        <v xml:space="preserve"> 00:09:14,563</v>
      </c>
      <c r="I6819" t="str">
        <f>anotacoes!L6819</f>
        <v xml:space="preserve"> 00:10:01,800</v>
      </c>
      <c r="J6819" t="str">
        <f>IF(L6819="PAUSE",E6819,IF(anotacoes!G6823=conversao_anotacoes!C6819,conversao_anotacoes!C6819,conversao_anotacoes!D6819))</f>
        <v>TOMA</v>
      </c>
      <c r="K6819" t="str">
        <f t="shared" si="212"/>
        <v>KHABACHIROV</v>
      </c>
      <c r="L6819" t="str">
        <f>UPPER(anotacoes!H6819)</f>
        <v>GROUNDWORK COMBAT</v>
      </c>
      <c r="M6819" t="str">
        <f>IF(OR(L6819="ATTACK",L6819="FINTA"),"&lt;TECNICA&gt;",UPPER(anotacoes!I6819))</f>
        <v>DEFENSIVE POSITION</v>
      </c>
      <c r="N6819" t="str">
        <f>IF(OR(L6819="ATTACK",L6819="FINTA"),UPPER(anotacoes!I6819),"")</f>
        <v/>
      </c>
      <c r="O6819" s="6" t="str">
        <f>IF(anotacoes!N6819=0,"",anotacoes!N6819)</f>
        <v/>
      </c>
      <c r="P6819" t="str">
        <f>IF(anotacoes!M6819=0,"",UPPER(anotacoes!M6819))</f>
        <v/>
      </c>
      <c r="Q6819" t="str">
        <f t="shared" si="213"/>
        <v>INSERT INTO CONVERSAO_LUTA_ACAO (cd_conversao, id_luta, sequencia, momento_inicio, momento_fim, quem_faz, quem_sofre, acao_tipo, acao, tecnica, direcao, pontuacao) VALUES (1, 100, 77, TRIM(' 00:09:14,563'), TRIM(' 00:10:01,800'), 'TOMA', 'KHABACHIROV', 'GROUNDWORK COMBAT', 'DEFENSIVE POSITION', NULL, NULL, NULL)</v>
      </c>
      <c r="R6819" t="s">
        <v>10327</v>
      </c>
    </row>
    <row r="6820" spans="1:18" hidden="1" x14ac:dyDescent="0.25">
      <c r="A6820" s="7">
        <f>anotacoes!D6820</f>
        <v>40594</v>
      </c>
      <c r="B6820" t="str">
        <f>anotacoes!C6820</f>
        <v>GRAND PRIX DUSSELDORF 2011</v>
      </c>
      <c r="C6820" t="str">
        <f>anotacoes!E6820</f>
        <v>TOMA</v>
      </c>
      <c r="D6820" t="str">
        <f>anotacoes!F6820</f>
        <v>KHABACHIROV</v>
      </c>
      <c r="E6820" t="s">
        <v>10325</v>
      </c>
      <c r="F6820">
        <f>anotacoes!A6820</f>
        <v>100</v>
      </c>
      <c r="G6820">
        <f>anotacoes!B6820</f>
        <v>78</v>
      </c>
      <c r="H6820" t="str">
        <f>anotacoes!K6820</f>
        <v xml:space="preserve"> 00:10:01,987</v>
      </c>
      <c r="I6820" t="str">
        <f>anotacoes!L6820</f>
        <v xml:space="preserve"> 00:10:12,098</v>
      </c>
      <c r="J6820" t="str">
        <f>IF(L6820="PAUSE",E6820,IF(anotacoes!G6824=conversao_anotacoes!C6820,conversao_anotacoes!C6820,conversao_anotacoes!D6820))</f>
        <v>&lt;ARBITRO_DESCONHECIDO&gt;</v>
      </c>
      <c r="K6820" t="str">
        <f t="shared" si="212"/>
        <v/>
      </c>
      <c r="L6820" t="str">
        <f>UPPER(anotacoes!H6820)</f>
        <v>PAUSE</v>
      </c>
      <c r="M6820" t="str">
        <f>IF(OR(L6820="ATTACK",L6820="FINTA"),"&lt;TECNICA&gt;",UPPER(anotacoes!I6820))</f>
        <v>&lt;NAO_CLASSIFICADO&gt;</v>
      </c>
      <c r="N6820" t="str">
        <f>IF(OR(L6820="ATTACK",L6820="FINTA"),UPPER(anotacoes!I6820),"")</f>
        <v/>
      </c>
      <c r="O6820" s="6" t="str">
        <f>IF(anotacoes!N6820=0,"",anotacoes!N6820)</f>
        <v/>
      </c>
      <c r="P6820" t="str">
        <f>IF(anotacoes!M6820=0,"",UPPER(anotacoes!M6820))</f>
        <v/>
      </c>
      <c r="Q6820" t="str">
        <f t="shared" si="213"/>
        <v>INSERT INTO CONVERSAO_LUTA_ACAO (cd_conversao, id_luta, sequencia, momento_inicio, momento_fim, quem_faz, quem_sofre, acao_tipo, acao, tecnica, direcao, pontuacao) VALUES (1, 100, 78, TRIM(' 00:10:01,987'), TRIM(' 00:10:12,098'), '&lt;ARBITRO_DESCONHECIDO&gt;', '', 'PAUSE', '&lt;NAO_CLASSIFICADO&gt;', NULL, NULL, NULL)</v>
      </c>
      <c r="R6820" t="s">
        <v>10327</v>
      </c>
    </row>
    <row r="6821" spans="1:18" hidden="1" x14ac:dyDescent="0.25">
      <c r="A6821" s="7">
        <f>anotacoes!D6821</f>
        <v>40594</v>
      </c>
      <c r="B6821" t="str">
        <f>anotacoes!C6821</f>
        <v>GRAND PRIX DUSSELDORF 2011</v>
      </c>
      <c r="C6821" t="str">
        <f>anotacoes!E6821</f>
        <v>TOMA</v>
      </c>
      <c r="D6821" t="str">
        <f>anotacoes!F6821</f>
        <v>KHABACHIROV</v>
      </c>
      <c r="E6821" t="s">
        <v>10325</v>
      </c>
      <c r="F6821">
        <f>anotacoes!A6821</f>
        <v>100</v>
      </c>
      <c r="G6821">
        <f>anotacoes!B6821</f>
        <v>79</v>
      </c>
      <c r="H6821" t="str">
        <f>anotacoes!K6821</f>
        <v xml:space="preserve"> 00:10:12,268</v>
      </c>
      <c r="I6821" t="str">
        <f>anotacoes!L6821</f>
        <v xml:space="preserve"> 00:10:15,565</v>
      </c>
      <c r="J6821" t="str">
        <f>IF(L6821="PAUSE",E6821,IF(anotacoes!G6825=conversao_anotacoes!C6821,conversao_anotacoes!C6821,conversao_anotacoes!D6821))</f>
        <v>TOMA</v>
      </c>
      <c r="K6821" t="str">
        <f t="shared" si="212"/>
        <v>KHABACHIROV</v>
      </c>
      <c r="L6821" t="str">
        <f>UPPER(anotacoes!H6821)</f>
        <v>DISPLACEMENT</v>
      </c>
      <c r="M6821" t="str">
        <f>IF(OR(L6821="ATTACK",L6821="FINTA"),"&lt;TECNICA&gt;",UPPER(anotacoes!I6821))</f>
        <v>2-3 STEP HESITANT LEFT</v>
      </c>
      <c r="N6821" t="str">
        <f>IF(OR(L6821="ATTACK",L6821="FINTA"),UPPER(anotacoes!I6821),"")</f>
        <v/>
      </c>
      <c r="O6821" s="6" t="str">
        <f>IF(anotacoes!N6821=0,"",anotacoes!N6821)</f>
        <v/>
      </c>
      <c r="P6821" t="str">
        <f>IF(anotacoes!M6821=0,"",UPPER(anotacoes!M6821))</f>
        <v/>
      </c>
      <c r="Q6821" t="str">
        <f t="shared" si="213"/>
        <v>INSERT INTO CONVERSAO_LUTA_ACAO (cd_conversao, id_luta, sequencia, momento_inicio, momento_fim, quem_faz, quem_sofre, acao_tipo, acao, tecnica, direcao, pontuacao) VALUES (1, 100, 79, TRIM(' 00:10:12,268'), TRIM(' 00:10:15,565'), 'TOMA', 'KHABACHIROV', 'DISPLACEMENT', '2-3 STEP HESITANT LEFT', NULL, NULL, NULL)</v>
      </c>
      <c r="R6821" t="s">
        <v>10327</v>
      </c>
    </row>
    <row r="6822" spans="1:18" hidden="1" x14ac:dyDescent="0.25">
      <c r="A6822" s="7">
        <f>anotacoes!D6822</f>
        <v>40594</v>
      </c>
      <c r="B6822" t="str">
        <f>anotacoes!C6822</f>
        <v>GRAND PRIX DUSSELDORF 2011</v>
      </c>
      <c r="C6822" t="str">
        <f>anotacoes!E6822</f>
        <v>TOMA</v>
      </c>
      <c r="D6822" t="str">
        <f>anotacoes!F6822</f>
        <v>KHABACHIROV</v>
      </c>
      <c r="E6822" t="s">
        <v>10325</v>
      </c>
      <c r="F6822">
        <f>anotacoes!A6822</f>
        <v>100</v>
      </c>
      <c r="G6822">
        <f>anotacoes!B6822</f>
        <v>80</v>
      </c>
      <c r="H6822" t="str">
        <f>anotacoes!K6822</f>
        <v xml:space="preserve"> 00:10:15,753</v>
      </c>
      <c r="I6822" t="str">
        <f>anotacoes!L6822</f>
        <v xml:space="preserve"> 00:10:28,368</v>
      </c>
      <c r="J6822" t="str">
        <f>IF(L6822="PAUSE",E6822,IF(anotacoes!G6826=conversao_anotacoes!C6822,conversao_anotacoes!C6822,conversao_anotacoes!D6822))</f>
        <v>TOMA</v>
      </c>
      <c r="K6822" t="str">
        <f t="shared" si="212"/>
        <v>KHABACHIROV</v>
      </c>
      <c r="L6822" t="str">
        <f>UPPER(anotacoes!H6822)</f>
        <v>GRIP TIME</v>
      </c>
      <c r="M6822" t="str">
        <f>IF(OR(L6822="ATTACK",L6822="FINTA"),"&lt;TECNICA&gt;",UPPER(anotacoes!I6822))</f>
        <v>RIGHT COLLAR LEFT SLEEVE</v>
      </c>
      <c r="N6822" t="str">
        <f>IF(OR(L6822="ATTACK",L6822="FINTA"),UPPER(anotacoes!I6822),"")</f>
        <v/>
      </c>
      <c r="O6822" s="6" t="str">
        <f>IF(anotacoes!N6822=0,"",anotacoes!N6822)</f>
        <v/>
      </c>
      <c r="P6822" t="str">
        <f>IF(anotacoes!M6822=0,"",UPPER(anotacoes!M6822))</f>
        <v/>
      </c>
      <c r="Q6822" t="str">
        <f t="shared" si="213"/>
        <v>INSERT INTO CONVERSAO_LUTA_ACAO (cd_conversao, id_luta, sequencia, momento_inicio, momento_fim, quem_faz, quem_sofre, acao_tipo, acao, tecnica, direcao, pontuacao) VALUES (1, 100, 80, TRIM(' 00:10:15,753'), TRIM(' 00:10:28,368'), 'TOMA', 'KHABACHIROV', 'GRIP TIME', 'RIGHT COLLAR LEFT SLEEVE', NULL, NULL, NULL)</v>
      </c>
      <c r="R6822" t="s">
        <v>10327</v>
      </c>
    </row>
    <row r="6823" spans="1:18" hidden="1" x14ac:dyDescent="0.25">
      <c r="A6823" s="7">
        <f>anotacoes!D6823</f>
        <v>40594</v>
      </c>
      <c r="B6823" t="str">
        <f>anotacoes!C6823</f>
        <v>GRAND PRIX DUSSELDORF 2011</v>
      </c>
      <c r="C6823" t="str">
        <f>anotacoes!E6823</f>
        <v>TOMA</v>
      </c>
      <c r="D6823" t="str">
        <f>anotacoes!F6823</f>
        <v>KHABACHIROV</v>
      </c>
      <c r="E6823" t="s">
        <v>10325</v>
      </c>
      <c r="F6823">
        <f>anotacoes!A6823</f>
        <v>100</v>
      </c>
      <c r="G6823">
        <f>anotacoes!B6823</f>
        <v>81</v>
      </c>
      <c r="H6823" t="str">
        <f>anotacoes!K6823</f>
        <v xml:space="preserve"> 00:10:28,368</v>
      </c>
      <c r="I6823" t="str">
        <f>anotacoes!L6823</f>
        <v xml:space="preserve"> 00:10:28,984</v>
      </c>
      <c r="J6823" t="str">
        <f>IF(L6823="PAUSE",E6823,IF(anotacoes!G6827=conversao_anotacoes!C6823,conversao_anotacoes!C6823,conversao_anotacoes!D6823))</f>
        <v>TOMA</v>
      </c>
      <c r="K6823" t="str">
        <f t="shared" si="212"/>
        <v>KHABACHIROV</v>
      </c>
      <c r="L6823" t="str">
        <f>UPPER(anotacoes!H6823)</f>
        <v>GRIP TIME</v>
      </c>
      <c r="M6823" t="str">
        <f>IF(OR(L6823="ATTACK",L6823="FINTA"),"&lt;TECNICA&gt;",UPPER(anotacoes!I6823))</f>
        <v>RIGHT BACK LEFT SLEEVE</v>
      </c>
      <c r="N6823" t="str">
        <f>IF(OR(L6823="ATTACK",L6823="FINTA"),UPPER(anotacoes!I6823),"")</f>
        <v/>
      </c>
      <c r="O6823" s="6" t="str">
        <f>IF(anotacoes!N6823=0,"",anotacoes!N6823)</f>
        <v/>
      </c>
      <c r="P6823" t="str">
        <f>IF(anotacoes!M6823=0,"",UPPER(anotacoes!M6823))</f>
        <v/>
      </c>
      <c r="Q6823" t="str">
        <f t="shared" si="213"/>
        <v>INSERT INTO CONVERSAO_LUTA_ACAO (cd_conversao, id_luta, sequencia, momento_inicio, momento_fim, quem_faz, quem_sofre, acao_tipo, acao, tecnica, direcao, pontuacao) VALUES (1, 100, 81, TRIM(' 00:10:28,368'), TRIM(' 00:10:28,984'), 'TOMA', 'KHABACHIROV', 'GRIP TIME', 'RIGHT BACK LEFT SLEEVE', NULL, NULL, NULL)</v>
      </c>
      <c r="R6823" t="s">
        <v>10327</v>
      </c>
    </row>
    <row r="6824" spans="1:18" hidden="1" x14ac:dyDescent="0.25">
      <c r="A6824" s="7">
        <f>anotacoes!D6824</f>
        <v>40594</v>
      </c>
      <c r="B6824" t="str">
        <f>anotacoes!C6824</f>
        <v>GRAND PRIX DUSSELDORF 2011</v>
      </c>
      <c r="C6824" t="str">
        <f>anotacoes!E6824</f>
        <v>TOMA</v>
      </c>
      <c r="D6824" t="str">
        <f>anotacoes!F6824</f>
        <v>KHABACHIROV</v>
      </c>
      <c r="E6824" t="s">
        <v>10325</v>
      </c>
      <c r="F6824">
        <f>anotacoes!A6824</f>
        <v>100</v>
      </c>
      <c r="G6824">
        <f>anotacoes!B6824</f>
        <v>82</v>
      </c>
      <c r="H6824" t="str">
        <f>anotacoes!K6824</f>
        <v xml:space="preserve"> 00:10:28,984</v>
      </c>
      <c r="I6824" t="str">
        <f>anotacoes!L6824</f>
        <v xml:space="preserve"> 00:10:29,780</v>
      </c>
      <c r="J6824" t="str">
        <f>IF(L6824="PAUSE",E6824,IF(anotacoes!G6828=conversao_anotacoes!C6824,conversao_anotacoes!C6824,conversao_anotacoes!D6824))</f>
        <v>TOMA</v>
      </c>
      <c r="K6824" t="str">
        <f t="shared" si="212"/>
        <v>KHABACHIROV</v>
      </c>
      <c r="L6824" t="str">
        <f>UPPER(anotacoes!H6824)</f>
        <v>ATTACK</v>
      </c>
      <c r="M6824" t="str">
        <f>IF(OR(L6824="ATTACK",L6824="FINTA"),"&lt;TECNICA&gt;",UPPER(anotacoes!I6824))</f>
        <v>&lt;TECNICA&gt;</v>
      </c>
      <c r="N6824" t="str">
        <f>IF(OR(L6824="ATTACK",L6824="FINTA"),UPPER(anotacoes!I6824),"")</f>
        <v>KOSOTO GARI</v>
      </c>
      <c r="O6824" s="6">
        <f>IF(anotacoes!N6824=0,"",anotacoes!N6824)</f>
        <v>7</v>
      </c>
      <c r="P6824" t="str">
        <f>IF(anotacoes!M6824=0,"",UPPER(anotacoes!M6824))</f>
        <v/>
      </c>
      <c r="Q6824" t="str">
        <f t="shared" si="213"/>
        <v>INSERT INTO CONVERSAO_LUTA_ACAO (cd_conversao, id_luta, sequencia, momento_inicio, momento_fim, quem_faz, quem_sofre, acao_tipo, acao, tecnica, direcao, pontuacao) VALUES (1, 100, 82, TRIM(' 00:10:28,984'), TRIM(' 00:10:29,780'), 'TOMA', 'KHABACHIROV', 'ATTACK', '&lt;TECNICA&gt;', 'KOSOTO GARI', 7, NULL)</v>
      </c>
      <c r="R6824" t="s">
        <v>10327</v>
      </c>
    </row>
    <row r="6825" spans="1:18" hidden="1" x14ac:dyDescent="0.25">
      <c r="A6825" s="7">
        <f>anotacoes!D6825</f>
        <v>40594</v>
      </c>
      <c r="B6825" t="str">
        <f>anotacoes!C6825</f>
        <v>GRAND PRIX DUSSELDORF 2011</v>
      </c>
      <c r="C6825" t="str">
        <f>anotacoes!E6825</f>
        <v>TOMA</v>
      </c>
      <c r="D6825" t="str">
        <f>anotacoes!F6825</f>
        <v>KHABACHIROV</v>
      </c>
      <c r="E6825" t="s">
        <v>10325</v>
      </c>
      <c r="F6825">
        <f>anotacoes!A6825</f>
        <v>100</v>
      </c>
      <c r="G6825">
        <f>anotacoes!B6825</f>
        <v>83</v>
      </c>
      <c r="H6825" t="str">
        <f>anotacoes!K6825</f>
        <v xml:space="preserve"> 00:10:29,780</v>
      </c>
      <c r="I6825" t="str">
        <f>anotacoes!L6825</f>
        <v xml:space="preserve"> 00:10:30,821</v>
      </c>
      <c r="J6825" t="str">
        <f>IF(L6825="PAUSE",E6825,IF(anotacoes!G6829=conversao_anotacoes!C6825,conversao_anotacoes!C6825,conversao_anotacoes!D6825))</f>
        <v>TOMA</v>
      </c>
      <c r="K6825" t="str">
        <f t="shared" si="212"/>
        <v>KHABACHIROV</v>
      </c>
      <c r="L6825" t="str">
        <f>UPPER(anotacoes!H6825)</f>
        <v>GRIP TIME</v>
      </c>
      <c r="M6825" t="str">
        <f>IF(OR(L6825="ATTACK",L6825="FINTA"),"&lt;TECNICA&gt;",UPPER(anotacoes!I6825))</f>
        <v>RIGHT BACK LEFT SLEEVE</v>
      </c>
      <c r="N6825" t="str">
        <f>IF(OR(L6825="ATTACK",L6825="FINTA"),UPPER(anotacoes!I6825),"")</f>
        <v/>
      </c>
      <c r="O6825" s="6" t="str">
        <f>IF(anotacoes!N6825=0,"",anotacoes!N6825)</f>
        <v/>
      </c>
      <c r="P6825" t="str">
        <f>IF(anotacoes!M6825=0,"",UPPER(anotacoes!M6825))</f>
        <v/>
      </c>
      <c r="Q6825" t="str">
        <f t="shared" si="213"/>
        <v>INSERT INTO CONVERSAO_LUTA_ACAO (cd_conversao, id_luta, sequencia, momento_inicio, momento_fim, quem_faz, quem_sofre, acao_tipo, acao, tecnica, direcao, pontuacao) VALUES (1, 100, 83, TRIM(' 00:10:29,780'), TRIM(' 00:10:30,821'), 'TOMA', 'KHABACHIROV', 'GRIP TIME', 'RIGHT BACK LEFT SLEEVE', NULL, NULL, NULL)</v>
      </c>
      <c r="R6825" t="s">
        <v>10327</v>
      </c>
    </row>
    <row r="6826" spans="1:18" hidden="1" x14ac:dyDescent="0.25">
      <c r="A6826" s="7">
        <f>anotacoes!D6826</f>
        <v>40594</v>
      </c>
      <c r="B6826" t="str">
        <f>anotacoes!C6826</f>
        <v>GRAND PRIX DUSSELDORF 2011</v>
      </c>
      <c r="C6826" t="str">
        <f>anotacoes!E6826</f>
        <v>TOMA</v>
      </c>
      <c r="D6826" t="str">
        <f>anotacoes!F6826</f>
        <v>KHABACHIROV</v>
      </c>
      <c r="E6826" t="s">
        <v>10325</v>
      </c>
      <c r="F6826">
        <f>anotacoes!A6826</f>
        <v>100</v>
      </c>
      <c r="G6826">
        <f>anotacoes!B6826</f>
        <v>84</v>
      </c>
      <c r="H6826" t="str">
        <f>anotacoes!K6826</f>
        <v xml:space="preserve"> 00:10:30,821</v>
      </c>
      <c r="I6826" t="str">
        <f>anotacoes!L6826</f>
        <v xml:space="preserve"> 00:10:31,914</v>
      </c>
      <c r="J6826" t="str">
        <f>IF(L6826="PAUSE",E6826,IF(anotacoes!G6830=conversao_anotacoes!C6826,conversao_anotacoes!C6826,conversao_anotacoes!D6826))</f>
        <v>TOMA</v>
      </c>
      <c r="K6826" t="str">
        <f t="shared" si="212"/>
        <v>KHABACHIROV</v>
      </c>
      <c r="L6826" t="str">
        <f>UPPER(anotacoes!H6826)</f>
        <v>ATTACK</v>
      </c>
      <c r="M6826" t="str">
        <f>IF(OR(L6826="ATTACK",L6826="FINTA"),"&lt;TECNICA&gt;",UPPER(anotacoes!I6826))</f>
        <v>&lt;TECNICA&gt;</v>
      </c>
      <c r="N6826" t="str">
        <f>IF(OR(L6826="ATTACK",L6826="FINTA"),UPPER(anotacoes!I6826),"")</f>
        <v>YOKO TOMOE</v>
      </c>
      <c r="O6826" s="6">
        <f>IF(anotacoes!N6826=0,"",anotacoes!N6826)</f>
        <v>6</v>
      </c>
      <c r="P6826" t="str">
        <f>IF(anotacoes!M6826=0,"",UPPER(anotacoes!M6826))</f>
        <v/>
      </c>
      <c r="Q6826" t="str">
        <f t="shared" si="213"/>
        <v>INSERT INTO CONVERSAO_LUTA_ACAO (cd_conversao, id_luta, sequencia, momento_inicio, momento_fim, quem_faz, quem_sofre, acao_tipo, acao, tecnica, direcao, pontuacao) VALUES (1, 100, 84, TRIM(' 00:10:30,821'), TRIM(' 00:10:31,914'), 'TOMA', 'KHABACHIROV', 'ATTACK', '&lt;TECNICA&gt;', 'YOKO TOMOE', 6, NULL)</v>
      </c>
      <c r="R6826" t="s">
        <v>10327</v>
      </c>
    </row>
    <row r="6827" spans="1:18" hidden="1" x14ac:dyDescent="0.25">
      <c r="A6827" s="7">
        <f>anotacoes!D6827</f>
        <v>40594</v>
      </c>
      <c r="B6827" t="str">
        <f>anotacoes!C6827</f>
        <v>GRAND PRIX DUSSELDORF 2011</v>
      </c>
      <c r="C6827" t="str">
        <f>anotacoes!E6827</f>
        <v>TOMA</v>
      </c>
      <c r="D6827" t="str">
        <f>anotacoes!F6827</f>
        <v>KHABACHIROV</v>
      </c>
      <c r="E6827" t="s">
        <v>10325</v>
      </c>
      <c r="F6827">
        <f>anotacoes!A6827</f>
        <v>100</v>
      </c>
      <c r="G6827">
        <f>anotacoes!B6827</f>
        <v>85</v>
      </c>
      <c r="H6827" t="str">
        <f>anotacoes!K6827</f>
        <v xml:space="preserve"> 00:10:32,084</v>
      </c>
      <c r="I6827" t="str">
        <f>anotacoes!L6827</f>
        <v xml:space="preserve"> 00:10:41,612</v>
      </c>
      <c r="J6827" t="str">
        <f>IF(L6827="PAUSE",E6827,IF(anotacoes!G6831=conversao_anotacoes!C6827,conversao_anotacoes!C6827,conversao_anotacoes!D6827))</f>
        <v>&lt;ARBITRO_DESCONHECIDO&gt;</v>
      </c>
      <c r="K6827" t="str">
        <f t="shared" si="212"/>
        <v/>
      </c>
      <c r="L6827" t="str">
        <f>UPPER(anotacoes!H6827)</f>
        <v>PAUSE</v>
      </c>
      <c r="M6827" t="str">
        <f>IF(OR(L6827="ATTACK",L6827="FINTA"),"&lt;TECNICA&gt;",UPPER(anotacoes!I6827))</f>
        <v>&lt;NAO_CLASSIFICADO&gt;</v>
      </c>
      <c r="N6827" t="str">
        <f>IF(OR(L6827="ATTACK",L6827="FINTA"),UPPER(anotacoes!I6827),"")</f>
        <v/>
      </c>
      <c r="O6827" s="6" t="str">
        <f>IF(anotacoes!N6827=0,"",anotacoes!N6827)</f>
        <v/>
      </c>
      <c r="P6827" t="str">
        <f>IF(anotacoes!M6827=0,"",UPPER(anotacoes!M6827))</f>
        <v/>
      </c>
      <c r="Q6827" t="str">
        <f t="shared" si="213"/>
        <v>INSERT INTO CONVERSAO_LUTA_ACAO (cd_conversao, id_luta, sequencia, momento_inicio, momento_fim, quem_faz, quem_sofre, acao_tipo, acao, tecnica, direcao, pontuacao) VALUES (1, 100, 85, TRIM(' 00:10:32,084'), TRIM(' 00:10:41,612'), '&lt;ARBITRO_DESCONHECIDO&gt;', '', 'PAUSE', '&lt;NAO_CLASSIFICADO&gt;', NULL, NULL, NULL)</v>
      </c>
      <c r="R6827" t="s">
        <v>10327</v>
      </c>
    </row>
    <row r="6828" spans="1:18" hidden="1" x14ac:dyDescent="0.25">
      <c r="A6828" s="7">
        <f>anotacoes!D6828</f>
        <v>40594</v>
      </c>
      <c r="B6828" t="str">
        <f>anotacoes!C6828</f>
        <v>GRAND PRIX DUSSELDORF 2011</v>
      </c>
      <c r="C6828" t="str">
        <f>anotacoes!E6828</f>
        <v>TOMA</v>
      </c>
      <c r="D6828" t="str">
        <f>anotacoes!F6828</f>
        <v>KHABACHIROV</v>
      </c>
      <c r="E6828" t="s">
        <v>10325</v>
      </c>
      <c r="F6828">
        <f>anotacoes!A6828</f>
        <v>100</v>
      </c>
      <c r="G6828">
        <f>anotacoes!B6828</f>
        <v>86</v>
      </c>
      <c r="H6828" t="str">
        <f>anotacoes!K6828</f>
        <v xml:space="preserve"> 00:10:41,817</v>
      </c>
      <c r="I6828" t="str">
        <f>anotacoes!L6828</f>
        <v xml:space="preserve"> 00:10:44,335</v>
      </c>
      <c r="J6828" t="str">
        <f>IF(L6828="PAUSE",E6828,IF(anotacoes!G6832=conversao_anotacoes!C6828,conversao_anotacoes!C6828,conversao_anotacoes!D6828))</f>
        <v>TOMA</v>
      </c>
      <c r="K6828" t="str">
        <f t="shared" si="212"/>
        <v>KHABACHIROV</v>
      </c>
      <c r="L6828" t="str">
        <f>UPPER(anotacoes!H6828)</f>
        <v>DISPLACEMENT</v>
      </c>
      <c r="M6828" t="str">
        <f>IF(OR(L6828="ATTACK",L6828="FINTA"),"&lt;TECNICA&gt;",UPPER(anotacoes!I6828))</f>
        <v>2-3 STEP HESITANT LEFT</v>
      </c>
      <c r="N6828" t="str">
        <f>IF(OR(L6828="ATTACK",L6828="FINTA"),UPPER(anotacoes!I6828),"")</f>
        <v/>
      </c>
      <c r="O6828" s="6" t="str">
        <f>IF(anotacoes!N6828=0,"",anotacoes!N6828)</f>
        <v/>
      </c>
      <c r="P6828" t="str">
        <f>IF(anotacoes!M6828=0,"",UPPER(anotacoes!M6828))</f>
        <v/>
      </c>
      <c r="Q6828" t="str">
        <f t="shared" si="213"/>
        <v>INSERT INTO CONVERSAO_LUTA_ACAO (cd_conversao, id_luta, sequencia, momento_inicio, momento_fim, quem_faz, quem_sofre, acao_tipo, acao, tecnica, direcao, pontuacao) VALUES (1, 100, 86, TRIM(' 00:10:41,817'), TRIM(' 00:10:44,335'), 'TOMA', 'KHABACHIROV', 'DISPLACEMENT', '2-3 STEP HESITANT LEFT', NULL, NULL, NULL)</v>
      </c>
      <c r="R6828" t="s">
        <v>10327</v>
      </c>
    </row>
    <row r="6829" spans="1:18" hidden="1" x14ac:dyDescent="0.25">
      <c r="A6829" s="7">
        <f>anotacoes!D6829</f>
        <v>40594</v>
      </c>
      <c r="B6829" t="str">
        <f>anotacoes!C6829</f>
        <v>GRAND PRIX DUSSELDORF 2011</v>
      </c>
      <c r="C6829" t="str">
        <f>anotacoes!E6829</f>
        <v>TOMA</v>
      </c>
      <c r="D6829" t="str">
        <f>anotacoes!F6829</f>
        <v>KHABACHIROV</v>
      </c>
      <c r="E6829" t="s">
        <v>10325</v>
      </c>
      <c r="F6829">
        <f>anotacoes!A6829</f>
        <v>100</v>
      </c>
      <c r="G6829">
        <f>anotacoes!B6829</f>
        <v>87</v>
      </c>
      <c r="H6829" t="str">
        <f>anotacoes!K6829</f>
        <v xml:space="preserve"> 00:10:44,335</v>
      </c>
      <c r="I6829" t="str">
        <f>anotacoes!L6829</f>
        <v xml:space="preserve"> 00:10:44,335</v>
      </c>
      <c r="J6829" t="str">
        <f>IF(L6829="PAUSE",E6829,IF(anotacoes!G6833=conversao_anotacoes!C6829,conversao_anotacoes!C6829,conversao_anotacoes!D6829))</f>
        <v>TOMA</v>
      </c>
      <c r="K6829" t="str">
        <f t="shared" si="212"/>
        <v>KHABACHIROV</v>
      </c>
      <c r="L6829" t="str">
        <f>UPPER(anotacoes!H6829)</f>
        <v>GRIP TIME</v>
      </c>
      <c r="M6829" t="str">
        <f>IF(OR(L6829="ATTACK",L6829="FINTA"),"&lt;TECNICA&gt;",UPPER(anotacoes!I6829))</f>
        <v>RIGHT SLEEVE</v>
      </c>
      <c r="N6829" t="str">
        <f>IF(OR(L6829="ATTACK",L6829="FINTA"),UPPER(anotacoes!I6829),"")</f>
        <v/>
      </c>
      <c r="O6829" s="6" t="str">
        <f>IF(anotacoes!N6829=0,"",anotacoes!N6829)</f>
        <v/>
      </c>
      <c r="P6829" t="str">
        <f>IF(anotacoes!M6829=0,"",UPPER(anotacoes!M6829))</f>
        <v/>
      </c>
      <c r="Q6829" t="str">
        <f t="shared" si="213"/>
        <v>INSERT INTO CONVERSAO_LUTA_ACAO (cd_conversao, id_luta, sequencia, momento_inicio, momento_fim, quem_faz, quem_sofre, acao_tipo, acao, tecnica, direcao, pontuacao) VALUES (1, 100, 87, TRIM(' 00:10:44,335'), TRIM(' 00:10:44,335'), 'TOMA', 'KHABACHIROV', 'GRIP TIME', 'RIGHT SLEEVE', NULL, NULL, NULL)</v>
      </c>
      <c r="R6829" t="s">
        <v>10327</v>
      </c>
    </row>
    <row r="6830" spans="1:18" hidden="1" x14ac:dyDescent="0.25">
      <c r="A6830" s="7">
        <f>anotacoes!D6830</f>
        <v>40594</v>
      </c>
      <c r="B6830" t="str">
        <f>anotacoes!C6830</f>
        <v>GRAND PRIX DUSSELDORF 2011</v>
      </c>
      <c r="C6830" t="str">
        <f>anotacoes!E6830</f>
        <v>TOMA</v>
      </c>
      <c r="D6830" t="str">
        <f>anotacoes!F6830</f>
        <v>KHABACHIROV</v>
      </c>
      <c r="E6830" t="s">
        <v>10325</v>
      </c>
      <c r="F6830">
        <f>anotacoes!A6830</f>
        <v>100</v>
      </c>
      <c r="G6830">
        <f>anotacoes!B6830</f>
        <v>88</v>
      </c>
      <c r="H6830" t="str">
        <f>anotacoes!K6830</f>
        <v xml:space="preserve"> 00:10:44,335</v>
      </c>
      <c r="I6830" t="str">
        <f>anotacoes!L6830</f>
        <v xml:space="preserve"> 00:10:45,781</v>
      </c>
      <c r="J6830" t="str">
        <f>IF(L6830="PAUSE",E6830,IF(anotacoes!G6834=conversao_anotacoes!C6830,conversao_anotacoes!C6830,conversao_anotacoes!D6830))</f>
        <v>TOMA</v>
      </c>
      <c r="K6830" t="str">
        <f t="shared" si="212"/>
        <v>KHABACHIROV</v>
      </c>
      <c r="L6830" t="str">
        <f>UPPER(anotacoes!H6830)</f>
        <v>ATTACK</v>
      </c>
      <c r="M6830" t="str">
        <f>IF(OR(L6830="ATTACK",L6830="FINTA"),"&lt;TECNICA&gt;",UPPER(anotacoes!I6830))</f>
        <v>&lt;TECNICA&gt;</v>
      </c>
      <c r="N6830" t="str">
        <f>IF(OR(L6830="ATTACK",L6830="FINTA"),UPPER(anotacoes!I6830),"")</f>
        <v>SEOI NAGE</v>
      </c>
      <c r="O6830" s="6">
        <f>IF(anotacoes!N6830=0,"",anotacoes!N6830)</f>
        <v>6</v>
      </c>
      <c r="P6830" t="str">
        <f>IF(anotacoes!M6830=0,"",UPPER(anotacoes!M6830))</f>
        <v/>
      </c>
      <c r="Q6830" t="str">
        <f t="shared" si="213"/>
        <v>INSERT INTO CONVERSAO_LUTA_ACAO (cd_conversao, id_luta, sequencia, momento_inicio, momento_fim, quem_faz, quem_sofre, acao_tipo, acao, tecnica, direcao, pontuacao) VALUES (1, 100, 88, TRIM(' 00:10:44,335'), TRIM(' 00:10:45,781'), 'TOMA', 'KHABACHIROV', 'ATTACK', '&lt;TECNICA&gt;', 'SEOI NAGE', 6, NULL)</v>
      </c>
      <c r="R6830" t="s">
        <v>10327</v>
      </c>
    </row>
    <row r="6831" spans="1:18" hidden="1" x14ac:dyDescent="0.25">
      <c r="A6831" s="7">
        <f>anotacoes!D6831</f>
        <v>40594</v>
      </c>
      <c r="B6831" t="str">
        <f>anotacoes!C6831</f>
        <v>GRAND PRIX DUSSELDORF 2011</v>
      </c>
      <c r="C6831" t="str">
        <f>anotacoes!E6831</f>
        <v>TOMA</v>
      </c>
      <c r="D6831" t="str">
        <f>anotacoes!F6831</f>
        <v>KHABACHIROV</v>
      </c>
      <c r="E6831" t="s">
        <v>10325</v>
      </c>
      <c r="F6831">
        <f>anotacoes!A6831</f>
        <v>100</v>
      </c>
      <c r="G6831">
        <f>anotacoes!B6831</f>
        <v>89</v>
      </c>
      <c r="H6831" t="str">
        <f>anotacoes!K6831</f>
        <v xml:space="preserve"> 00:10:45,964</v>
      </c>
      <c r="I6831" t="str">
        <f>anotacoes!L6831</f>
        <v xml:space="preserve"> 00:10:50,885</v>
      </c>
      <c r="J6831" t="str">
        <f>IF(L6831="PAUSE",E6831,IF(anotacoes!G6835=conversao_anotacoes!C6831,conversao_anotacoes!C6831,conversao_anotacoes!D6831))</f>
        <v>TOMA</v>
      </c>
      <c r="K6831" t="str">
        <f t="shared" si="212"/>
        <v>KHABACHIROV</v>
      </c>
      <c r="L6831" t="str">
        <f>UPPER(anotacoes!H6831)</f>
        <v>TRANSITION</v>
      </c>
      <c r="M6831" t="str">
        <f>IF(OR(L6831="ATTACK",L6831="FINTA"),"&lt;TECNICA&gt;",UPPER(anotacoes!I6831))</f>
        <v>WITHOUT ATTACK</v>
      </c>
      <c r="N6831" t="str">
        <f>IF(OR(L6831="ATTACK",L6831="FINTA"),UPPER(anotacoes!I6831),"")</f>
        <v/>
      </c>
      <c r="O6831" s="6" t="str">
        <f>IF(anotacoes!N6831=0,"",anotacoes!N6831)</f>
        <v/>
      </c>
      <c r="P6831" t="str">
        <f>IF(anotacoes!M6831=0,"",UPPER(anotacoes!M6831))</f>
        <v/>
      </c>
      <c r="Q6831" t="str">
        <f t="shared" si="213"/>
        <v>INSERT INTO CONVERSAO_LUTA_ACAO (cd_conversao, id_luta, sequencia, momento_inicio, momento_fim, quem_faz, quem_sofre, acao_tipo, acao, tecnica, direcao, pontuacao) VALUES (1, 100, 89, TRIM(' 00:10:45,964'), TRIM(' 00:10:50,885'), 'TOMA', 'KHABACHIROV', 'TRANSITION', 'WITHOUT ATTACK', NULL, NULL, NULL)</v>
      </c>
      <c r="R6831" t="s">
        <v>10327</v>
      </c>
    </row>
    <row r="6832" spans="1:18" hidden="1" x14ac:dyDescent="0.25">
      <c r="A6832" s="7">
        <f>anotacoes!D6832</f>
        <v>40594</v>
      </c>
      <c r="B6832" t="str">
        <f>anotacoes!C6832</f>
        <v>GRAND PRIX DUSSELDORF 2011</v>
      </c>
      <c r="C6832" t="str">
        <f>anotacoes!E6832</f>
        <v>TOMA</v>
      </c>
      <c r="D6832" t="str">
        <f>anotacoes!F6832</f>
        <v>KHABACHIROV</v>
      </c>
      <c r="E6832" t="s">
        <v>10325</v>
      </c>
      <c r="F6832">
        <f>anotacoes!A6832</f>
        <v>100</v>
      </c>
      <c r="G6832">
        <f>anotacoes!B6832</f>
        <v>90</v>
      </c>
      <c r="H6832" t="str">
        <f>anotacoes!K6832</f>
        <v xml:space="preserve"> 00:10:50,885</v>
      </c>
      <c r="I6832" t="str">
        <f>anotacoes!L6832</f>
        <v xml:space="preserve"> 00:10:53,083</v>
      </c>
      <c r="J6832" t="str">
        <f>IF(L6832="PAUSE",E6832,IF(anotacoes!G6836=conversao_anotacoes!C6832,conversao_anotacoes!C6832,conversao_anotacoes!D6832))</f>
        <v>&lt;ARBITRO_DESCONHECIDO&gt;</v>
      </c>
      <c r="K6832" t="str">
        <f t="shared" si="212"/>
        <v/>
      </c>
      <c r="L6832" t="str">
        <f>UPPER(anotacoes!H6832)</f>
        <v>PAUSE</v>
      </c>
      <c r="M6832" t="str">
        <f>IF(OR(L6832="ATTACK",L6832="FINTA"),"&lt;TECNICA&gt;",UPPER(anotacoes!I6832))</f>
        <v>&lt;NAO_CLASSIFICADO&gt;</v>
      </c>
      <c r="N6832" t="str">
        <f>IF(OR(L6832="ATTACK",L6832="FINTA"),UPPER(anotacoes!I6832),"")</f>
        <v/>
      </c>
      <c r="O6832" s="6" t="str">
        <f>IF(anotacoes!N6832=0,"",anotacoes!N6832)</f>
        <v/>
      </c>
      <c r="P6832" t="str">
        <f>IF(anotacoes!M6832=0,"",UPPER(anotacoes!M6832))</f>
        <v/>
      </c>
      <c r="Q6832" t="str">
        <f t="shared" si="213"/>
        <v>INSERT INTO CONVERSAO_LUTA_ACAO (cd_conversao, id_luta, sequencia, momento_inicio, momento_fim, quem_faz, quem_sofre, acao_tipo, acao, tecnica, direcao, pontuacao) VALUES (1, 100, 90, TRIM(' 00:10:50,885'), TRIM(' 00:10:53,083'), '&lt;ARBITRO_DESCONHECIDO&gt;', '', 'PAUSE', '&lt;NAO_CLASSIFICADO&gt;', NULL, NULL, NULL)</v>
      </c>
      <c r="R6832" t="s">
        <v>10327</v>
      </c>
    </row>
    <row r="6833" spans="1:18" hidden="1" x14ac:dyDescent="0.25">
      <c r="A6833" s="7">
        <f>anotacoes!D6833</f>
        <v>40594</v>
      </c>
      <c r="B6833" t="str">
        <f>anotacoes!C6833</f>
        <v>GRAND PRIX DUSSELDORF 2011</v>
      </c>
      <c r="C6833" t="str">
        <f>anotacoes!E6833</f>
        <v>TOMA</v>
      </c>
      <c r="D6833" t="str">
        <f>anotacoes!F6833</f>
        <v>KHABACHIROV</v>
      </c>
      <c r="E6833" t="s">
        <v>10325</v>
      </c>
      <c r="F6833">
        <f>anotacoes!A6833</f>
        <v>100</v>
      </c>
      <c r="G6833">
        <f>anotacoes!B6833</f>
        <v>91</v>
      </c>
      <c r="H6833" t="str">
        <f>anotacoes!K6833</f>
        <v xml:space="preserve"> 00:10:53,083</v>
      </c>
      <c r="I6833" t="str">
        <f>anotacoes!L6833</f>
        <v xml:space="preserve"> 00:10:55,514</v>
      </c>
      <c r="J6833" t="str">
        <f>IF(L6833="PAUSE",E6833,IF(anotacoes!G6837=conversao_anotacoes!C6833,conversao_anotacoes!C6833,conversao_anotacoes!D6833))</f>
        <v>TOMA</v>
      </c>
      <c r="K6833" t="str">
        <f t="shared" si="212"/>
        <v>KHABACHIROV</v>
      </c>
      <c r="L6833" t="str">
        <f>UPPER(anotacoes!H6833)</f>
        <v>DISPLACEMENT</v>
      </c>
      <c r="M6833" t="str">
        <f>IF(OR(L6833="ATTACK",L6833="FINTA"),"&lt;TECNICA&gt;",UPPER(anotacoes!I6833))</f>
        <v>2-3 STEP HESITANT LEFT</v>
      </c>
      <c r="N6833" t="str">
        <f>IF(OR(L6833="ATTACK",L6833="FINTA"),UPPER(anotacoes!I6833),"")</f>
        <v/>
      </c>
      <c r="O6833" s="6" t="str">
        <f>IF(anotacoes!N6833=0,"",anotacoes!N6833)</f>
        <v/>
      </c>
      <c r="P6833" t="str">
        <f>IF(anotacoes!M6833=0,"",UPPER(anotacoes!M6833))</f>
        <v/>
      </c>
      <c r="Q6833" t="str">
        <f t="shared" si="213"/>
        <v>INSERT INTO CONVERSAO_LUTA_ACAO (cd_conversao, id_luta, sequencia, momento_inicio, momento_fim, quem_faz, quem_sofre, acao_tipo, acao, tecnica, direcao, pontuacao) VALUES (1, 100, 91, TRIM(' 00:10:53,083'), TRIM(' 00:10:55,514'), 'TOMA', 'KHABACHIROV', 'DISPLACEMENT', '2-3 STEP HESITANT LEFT', NULL, NULL, NULL)</v>
      </c>
      <c r="R6833" t="s">
        <v>10327</v>
      </c>
    </row>
    <row r="6834" spans="1:18" hidden="1" x14ac:dyDescent="0.25">
      <c r="A6834" s="7">
        <f>anotacoes!D6834</f>
        <v>40594</v>
      </c>
      <c r="B6834" t="str">
        <f>anotacoes!C6834</f>
        <v>GRAND PRIX DUSSELDORF 2011</v>
      </c>
      <c r="C6834" t="str">
        <f>anotacoes!E6834</f>
        <v>TOMA</v>
      </c>
      <c r="D6834" t="str">
        <f>anotacoes!F6834</f>
        <v>KHABACHIROV</v>
      </c>
      <c r="E6834" t="s">
        <v>10325</v>
      </c>
      <c r="F6834">
        <f>anotacoes!A6834</f>
        <v>100</v>
      </c>
      <c r="G6834">
        <f>anotacoes!B6834</f>
        <v>92</v>
      </c>
      <c r="H6834" t="str">
        <f>anotacoes!K6834</f>
        <v xml:space="preserve"> 00:10:55,514</v>
      </c>
      <c r="I6834" t="str">
        <f>anotacoes!L6834</f>
        <v xml:space="preserve"> 00:10:56,573</v>
      </c>
      <c r="J6834" t="str">
        <f>IF(L6834="PAUSE",E6834,IF(anotacoes!G6838=conversao_anotacoes!C6834,conversao_anotacoes!C6834,conversao_anotacoes!D6834))</f>
        <v>TOMA</v>
      </c>
      <c r="K6834" t="str">
        <f t="shared" si="212"/>
        <v>KHABACHIROV</v>
      </c>
      <c r="L6834" t="str">
        <f>UPPER(anotacoes!H6834)</f>
        <v>GRIP TIME</v>
      </c>
      <c r="M6834" t="str">
        <f>IF(OR(L6834="ATTACK",L6834="FINTA"),"&lt;TECNICA&gt;",UPPER(anotacoes!I6834))</f>
        <v>RIGHT BACK LEFT SLEEVE</v>
      </c>
      <c r="N6834" t="str">
        <f>IF(OR(L6834="ATTACK",L6834="FINTA"),UPPER(anotacoes!I6834),"")</f>
        <v/>
      </c>
      <c r="O6834" s="6" t="str">
        <f>IF(anotacoes!N6834=0,"",anotacoes!N6834)</f>
        <v/>
      </c>
      <c r="P6834" t="str">
        <f>IF(anotacoes!M6834=0,"",UPPER(anotacoes!M6834))</f>
        <v/>
      </c>
      <c r="Q6834" t="str">
        <f t="shared" si="213"/>
        <v>INSERT INTO CONVERSAO_LUTA_ACAO (cd_conversao, id_luta, sequencia, momento_inicio, momento_fim, quem_faz, quem_sofre, acao_tipo, acao, tecnica, direcao, pontuacao) VALUES (1, 100, 92, TRIM(' 00:10:55,514'), TRIM(' 00:10:56,573'), 'TOMA', 'KHABACHIROV', 'GRIP TIME', 'RIGHT BACK LEFT SLEEVE', NULL, NULL, NULL)</v>
      </c>
      <c r="R6834" t="s">
        <v>10327</v>
      </c>
    </row>
    <row r="6835" spans="1:18" hidden="1" x14ac:dyDescent="0.25">
      <c r="A6835" s="7">
        <f>anotacoes!D6835</f>
        <v>40594</v>
      </c>
      <c r="B6835" t="str">
        <f>anotacoes!C6835</f>
        <v>GRAND PRIX DUSSELDORF 2011</v>
      </c>
      <c r="C6835" t="str">
        <f>anotacoes!E6835</f>
        <v>TOMA</v>
      </c>
      <c r="D6835" t="str">
        <f>anotacoes!F6835</f>
        <v>KHABACHIROV</v>
      </c>
      <c r="E6835" t="s">
        <v>10325</v>
      </c>
      <c r="F6835">
        <f>anotacoes!A6835</f>
        <v>100</v>
      </c>
      <c r="G6835">
        <f>anotacoes!B6835</f>
        <v>93</v>
      </c>
      <c r="H6835" t="str">
        <f>anotacoes!K6835</f>
        <v xml:space="preserve"> 00:10:56,573</v>
      </c>
      <c r="I6835" t="str">
        <f>anotacoes!L6835</f>
        <v xml:space="preserve"> 00:10:59,859</v>
      </c>
      <c r="J6835" t="str">
        <f>IF(L6835="PAUSE",E6835,IF(anotacoes!G6839=conversao_anotacoes!C6835,conversao_anotacoes!C6835,conversao_anotacoes!D6835))</f>
        <v>TOMA</v>
      </c>
      <c r="K6835" t="str">
        <f t="shared" si="212"/>
        <v>KHABACHIROV</v>
      </c>
      <c r="L6835" t="str">
        <f>UPPER(anotacoes!H6835)</f>
        <v>DEFENSE</v>
      </c>
      <c r="M6835" t="str">
        <f>IF(OR(L6835="ATTACK",L6835="FINTA"),"&lt;TECNICA&gt;",UPPER(anotacoes!I6835))</f>
        <v>USING BODY MASS</v>
      </c>
      <c r="N6835" t="str">
        <f>IF(OR(L6835="ATTACK",L6835="FINTA"),UPPER(anotacoes!I6835),"")</f>
        <v/>
      </c>
      <c r="O6835" s="6" t="str">
        <f>IF(anotacoes!N6835=0,"",anotacoes!N6835)</f>
        <v/>
      </c>
      <c r="P6835" t="str">
        <f>IF(anotacoes!M6835=0,"",UPPER(anotacoes!M6835))</f>
        <v/>
      </c>
      <c r="Q6835" t="str">
        <f t="shared" si="213"/>
        <v>INSERT INTO CONVERSAO_LUTA_ACAO (cd_conversao, id_luta, sequencia, momento_inicio, momento_fim, quem_faz, quem_sofre, acao_tipo, acao, tecnica, direcao, pontuacao) VALUES (1, 100, 93, TRIM(' 00:10:56,573'), TRIM(' 00:10:59,859'), 'TOMA', 'KHABACHIROV', 'DEFENSE', 'USING BODY MASS', NULL, NULL, NULL)</v>
      </c>
      <c r="R6835" t="s">
        <v>10327</v>
      </c>
    </row>
    <row r="6836" spans="1:18" hidden="1" x14ac:dyDescent="0.25">
      <c r="A6836" s="7">
        <f>anotacoes!D6836</f>
        <v>40594</v>
      </c>
      <c r="B6836" t="str">
        <f>anotacoes!C6836</f>
        <v>GRAND PRIX DUSSELDORF 2011</v>
      </c>
      <c r="C6836" t="str">
        <f>anotacoes!E6836</f>
        <v>TOMA</v>
      </c>
      <c r="D6836" t="str">
        <f>anotacoes!F6836</f>
        <v>KHABACHIROV</v>
      </c>
      <c r="E6836" t="s">
        <v>10325</v>
      </c>
      <c r="F6836">
        <f>anotacoes!A6836</f>
        <v>100</v>
      </c>
      <c r="G6836">
        <f>anotacoes!B6836</f>
        <v>94</v>
      </c>
      <c r="H6836" t="str">
        <f>anotacoes!K6836</f>
        <v xml:space="preserve"> 00:10:59,859</v>
      </c>
      <c r="I6836" t="str">
        <f>anotacoes!L6836</f>
        <v xml:space="preserve"> 00:11:43,902</v>
      </c>
      <c r="J6836" t="str">
        <f>IF(L6836="PAUSE",E6836,IF(anotacoes!G6840=conversao_anotacoes!C6836,conversao_anotacoes!C6836,conversao_anotacoes!D6836))</f>
        <v>TOMA</v>
      </c>
      <c r="K6836" t="str">
        <f t="shared" si="212"/>
        <v>KHABACHIROV</v>
      </c>
      <c r="L6836" t="str">
        <f>UPPER(anotacoes!H6836)</f>
        <v>GROUNDWORK COMBAT</v>
      </c>
      <c r="M6836" t="str">
        <f>IF(OR(L6836="ATTACK",L6836="FINTA"),"&lt;TECNICA&gt;",UPPER(anotacoes!I6836))</f>
        <v>&lt;LUTA_SOLO&gt;</v>
      </c>
      <c r="N6836" t="str">
        <f>IF(OR(L6836="ATTACK",L6836="FINTA"),UPPER(anotacoes!I6836),"")</f>
        <v/>
      </c>
      <c r="O6836" s="6" t="str">
        <f>IF(anotacoes!N6836=0,"",anotacoes!N6836)</f>
        <v/>
      </c>
      <c r="P6836" t="str">
        <f>IF(anotacoes!M6836=0,"",UPPER(anotacoes!M6836))</f>
        <v/>
      </c>
      <c r="Q6836" t="str">
        <f t="shared" si="213"/>
        <v>INSERT INTO CONVERSAO_LUTA_ACAO (cd_conversao, id_luta, sequencia, momento_inicio, momento_fim, quem_faz, quem_sofre, acao_tipo, acao, tecnica, direcao, pontuacao) VALUES (1, 100, 94, TRIM(' 00:10:59,859'), TRIM(' 00:11:43,902'), 'TOMA', 'KHABACHIROV', 'GROUNDWORK COMBAT', '&lt;LUTA_SOLO&gt;', NULL, NULL, NULL)</v>
      </c>
      <c r="R6836" t="s">
        <v>10327</v>
      </c>
    </row>
    <row r="6837" spans="1:18" hidden="1" x14ac:dyDescent="0.25">
      <c r="A6837" s="7">
        <f>anotacoes!D6837</f>
        <v>40594</v>
      </c>
      <c r="B6837" t="str">
        <f>anotacoes!C6837</f>
        <v>GRAND PRIX DUSSELDORF 2011</v>
      </c>
      <c r="C6837" t="str">
        <f>anotacoes!E6837</f>
        <v>TOMA</v>
      </c>
      <c r="D6837" t="str">
        <f>anotacoes!F6837</f>
        <v>KHABACHIROV</v>
      </c>
      <c r="E6837" t="s">
        <v>10325</v>
      </c>
      <c r="F6837">
        <f>anotacoes!A6837</f>
        <v>100</v>
      </c>
      <c r="G6837">
        <f>anotacoes!B6837</f>
        <v>95</v>
      </c>
      <c r="H6837" t="str">
        <f>anotacoes!K6837</f>
        <v xml:space="preserve"> 00:11:44,135</v>
      </c>
      <c r="I6837" t="str">
        <f>anotacoes!L6837</f>
        <v xml:space="preserve"> 00:11:53,063</v>
      </c>
      <c r="J6837" t="str">
        <f>IF(L6837="PAUSE",E6837,IF(anotacoes!G6841=conversao_anotacoes!C6837,conversao_anotacoes!C6837,conversao_anotacoes!D6837))</f>
        <v>&lt;ARBITRO_DESCONHECIDO&gt;</v>
      </c>
      <c r="K6837" t="str">
        <f t="shared" si="212"/>
        <v/>
      </c>
      <c r="L6837" t="str">
        <f>UPPER(anotacoes!H6837)</f>
        <v>PAUSE</v>
      </c>
      <c r="M6837" t="str">
        <f>IF(OR(L6837="ATTACK",L6837="FINTA"),"&lt;TECNICA&gt;",UPPER(anotacoes!I6837))</f>
        <v>&lt;NAO_CLASSIFICADO&gt;</v>
      </c>
      <c r="N6837" t="str">
        <f>IF(OR(L6837="ATTACK",L6837="FINTA"),UPPER(anotacoes!I6837),"")</f>
        <v/>
      </c>
      <c r="O6837" s="6" t="str">
        <f>IF(anotacoes!N6837=0,"",anotacoes!N6837)</f>
        <v/>
      </c>
      <c r="P6837" t="str">
        <f>IF(anotacoes!M6837=0,"",UPPER(anotacoes!M6837))</f>
        <v/>
      </c>
      <c r="Q6837" t="str">
        <f t="shared" si="213"/>
        <v>INSERT INTO CONVERSAO_LUTA_ACAO (cd_conversao, id_luta, sequencia, momento_inicio, momento_fim, quem_faz, quem_sofre, acao_tipo, acao, tecnica, direcao, pontuacao) VALUES (1, 100, 95, TRIM(' 00:11:44,135'), TRIM(' 00:11:53,063'), '&lt;ARBITRO_DESCONHECIDO&gt;', '', 'PAUSE', '&lt;NAO_CLASSIFICADO&gt;', NULL, NULL, NULL)</v>
      </c>
      <c r="R6837" t="s">
        <v>10327</v>
      </c>
    </row>
    <row r="6838" spans="1:18" hidden="1" x14ac:dyDescent="0.25">
      <c r="A6838" s="7">
        <f>anotacoes!D6838</f>
        <v>40594</v>
      </c>
      <c r="B6838" t="str">
        <f>anotacoes!C6838</f>
        <v>GRAND PRIX DUSSELDORF 2011</v>
      </c>
      <c r="C6838" t="str">
        <f>anotacoes!E6838</f>
        <v>TOMA</v>
      </c>
      <c r="D6838" t="str">
        <f>anotacoes!F6838</f>
        <v>KHABACHIROV</v>
      </c>
      <c r="E6838" t="s">
        <v>10325</v>
      </c>
      <c r="F6838">
        <f>anotacoes!A6838</f>
        <v>100</v>
      </c>
      <c r="G6838">
        <f>anotacoes!B6838</f>
        <v>96</v>
      </c>
      <c r="H6838" t="str">
        <f>anotacoes!K6838</f>
        <v xml:space="preserve"> 00:11:53,262</v>
      </c>
      <c r="I6838" t="str">
        <f>anotacoes!L6838</f>
        <v xml:space="preserve"> 00:11:56,381</v>
      </c>
      <c r="J6838" t="str">
        <f>IF(L6838="PAUSE",E6838,IF(anotacoes!G6842=conversao_anotacoes!C6838,conversao_anotacoes!C6838,conversao_anotacoes!D6838))</f>
        <v>&lt;ARBITRO_DESCONHECIDO&gt;</v>
      </c>
      <c r="K6838" t="str">
        <f t="shared" si="212"/>
        <v/>
      </c>
      <c r="L6838" t="str">
        <f>UPPER(anotacoes!H6838)</f>
        <v>PAUSE</v>
      </c>
      <c r="M6838" t="str">
        <f>IF(OR(L6838="ATTACK",L6838="FINTA"),"&lt;TECNICA&gt;",UPPER(anotacoes!I6838))</f>
        <v>SHIDO WITHOUT SCORE</v>
      </c>
      <c r="N6838" t="str">
        <f>IF(OR(L6838="ATTACK",L6838="FINTA"),UPPER(anotacoes!I6838),"")</f>
        <v/>
      </c>
      <c r="O6838" s="6" t="str">
        <f>IF(anotacoes!N6838=0,"",anotacoes!N6838)</f>
        <v/>
      </c>
      <c r="P6838" t="str">
        <f>IF(anotacoes!M6838=0,"",UPPER(anotacoes!M6838))</f>
        <v/>
      </c>
      <c r="Q6838" t="str">
        <f t="shared" si="213"/>
        <v>INSERT INTO CONVERSAO_LUTA_ACAO (cd_conversao, id_luta, sequencia, momento_inicio, momento_fim, quem_faz, quem_sofre, acao_tipo, acao, tecnica, direcao, pontuacao) VALUES (1, 100, 96, TRIM(' 00:11:53,262'), TRIM(' 00:11:56,381'), '&lt;ARBITRO_DESCONHECIDO&gt;', '', 'PAUSE', 'SHIDO WITHOUT SCORE', NULL, NULL, NULL)</v>
      </c>
      <c r="R6838" t="s">
        <v>10327</v>
      </c>
    </row>
    <row r="6839" spans="1:18" hidden="1" x14ac:dyDescent="0.25">
      <c r="A6839" s="7">
        <f>anotacoes!D6839</f>
        <v>40594</v>
      </c>
      <c r="B6839" t="str">
        <f>anotacoes!C6839</f>
        <v>GRAND PRIX DUSSELDORF 2011</v>
      </c>
      <c r="C6839" t="str">
        <f>anotacoes!E6839</f>
        <v>TOMA</v>
      </c>
      <c r="D6839" t="str">
        <f>anotacoes!F6839</f>
        <v>KHABACHIROV</v>
      </c>
      <c r="E6839" t="s">
        <v>10325</v>
      </c>
      <c r="F6839">
        <f>anotacoes!A6839</f>
        <v>100</v>
      </c>
      <c r="G6839">
        <f>anotacoes!B6839</f>
        <v>97</v>
      </c>
      <c r="H6839" t="str">
        <f>anotacoes!K6839</f>
        <v xml:space="preserve"> 00:11:56,381</v>
      </c>
      <c r="I6839" t="str">
        <f>anotacoes!L6839</f>
        <v xml:space="preserve"> 00:12:02,194</v>
      </c>
      <c r="J6839" t="str">
        <f>IF(L6839="PAUSE",E6839,IF(anotacoes!G6843=conversao_anotacoes!C6839,conversao_anotacoes!C6839,conversao_anotacoes!D6839))</f>
        <v>TOMA</v>
      </c>
      <c r="K6839" t="str">
        <f t="shared" si="212"/>
        <v>KHABACHIROV</v>
      </c>
      <c r="L6839" t="str">
        <f>UPPER(anotacoes!H6839)</f>
        <v>DISPLACEMENT</v>
      </c>
      <c r="M6839" t="str">
        <f>IF(OR(L6839="ATTACK",L6839="FINTA"),"&lt;TECNICA&gt;",UPPER(anotacoes!I6839))</f>
        <v>2-3 STEP HESITANT LEFT</v>
      </c>
      <c r="N6839" t="str">
        <f>IF(OR(L6839="ATTACK",L6839="FINTA"),UPPER(anotacoes!I6839),"")</f>
        <v/>
      </c>
      <c r="O6839" s="6" t="str">
        <f>IF(anotacoes!N6839=0,"",anotacoes!N6839)</f>
        <v/>
      </c>
      <c r="P6839" t="str">
        <f>IF(anotacoes!M6839=0,"",UPPER(anotacoes!M6839))</f>
        <v/>
      </c>
      <c r="Q6839" t="str">
        <f t="shared" si="213"/>
        <v>INSERT INTO CONVERSAO_LUTA_ACAO (cd_conversao, id_luta, sequencia, momento_inicio, momento_fim, quem_faz, quem_sofre, acao_tipo, acao, tecnica, direcao, pontuacao) VALUES (1, 100, 97, TRIM(' 00:11:56,381'), TRIM(' 00:12:02,194'), 'TOMA', 'KHABACHIROV', 'DISPLACEMENT', '2-3 STEP HESITANT LEFT', NULL, NULL, NULL)</v>
      </c>
      <c r="R6839" t="s">
        <v>10327</v>
      </c>
    </row>
    <row r="6840" spans="1:18" hidden="1" x14ac:dyDescent="0.25">
      <c r="A6840" s="7">
        <f>anotacoes!D6840</f>
        <v>40594</v>
      </c>
      <c r="B6840" t="str">
        <f>anotacoes!C6840</f>
        <v>GRAND PRIX DUSSELDORF 2011</v>
      </c>
      <c r="C6840" t="str">
        <f>anotacoes!E6840</f>
        <v>TOMA</v>
      </c>
      <c r="D6840" t="str">
        <f>anotacoes!F6840</f>
        <v>KHABACHIROV</v>
      </c>
      <c r="E6840" t="s">
        <v>10325</v>
      </c>
      <c r="F6840">
        <f>anotacoes!A6840</f>
        <v>100</v>
      </c>
      <c r="G6840">
        <f>anotacoes!B6840</f>
        <v>98</v>
      </c>
      <c r="H6840" t="str">
        <f>anotacoes!K6840</f>
        <v xml:space="preserve"> 00:12:02,194</v>
      </c>
      <c r="I6840" t="str">
        <f>anotacoes!L6840</f>
        <v xml:space="preserve"> 00:12:06,703</v>
      </c>
      <c r="J6840" t="str">
        <f>IF(L6840="PAUSE",E6840,IF(anotacoes!G6844=conversao_anotacoes!C6840,conversao_anotacoes!C6840,conversao_anotacoes!D6840))</f>
        <v>TOMA</v>
      </c>
      <c r="K6840" t="str">
        <f t="shared" si="212"/>
        <v>KHABACHIROV</v>
      </c>
      <c r="L6840" t="str">
        <f>UPPER(anotacoes!H6840)</f>
        <v>GRIP TIME</v>
      </c>
      <c r="M6840" t="str">
        <f>IF(OR(L6840="ATTACK",L6840="FINTA"),"&lt;TECNICA&gt;",UPPER(anotacoes!I6840))</f>
        <v>RIGHT COLLAR</v>
      </c>
      <c r="N6840" t="str">
        <f>IF(OR(L6840="ATTACK",L6840="FINTA"),UPPER(anotacoes!I6840),"")</f>
        <v/>
      </c>
      <c r="O6840" s="6" t="str">
        <f>IF(anotacoes!N6840=0,"",anotacoes!N6840)</f>
        <v/>
      </c>
      <c r="P6840" t="str">
        <f>IF(anotacoes!M6840=0,"",UPPER(anotacoes!M6840))</f>
        <v/>
      </c>
      <c r="Q6840" t="str">
        <f t="shared" si="213"/>
        <v>INSERT INTO CONVERSAO_LUTA_ACAO (cd_conversao, id_luta, sequencia, momento_inicio, momento_fim, quem_faz, quem_sofre, acao_tipo, acao, tecnica, direcao, pontuacao) VALUES (1, 100, 98, TRIM(' 00:12:02,194'), TRIM(' 00:12:06,703'), 'TOMA', 'KHABACHIROV', 'GRIP TIME', 'RIGHT COLLAR', NULL, NULL, NULL)</v>
      </c>
      <c r="R6840" t="s">
        <v>10327</v>
      </c>
    </row>
    <row r="6841" spans="1:18" hidden="1" x14ac:dyDescent="0.25">
      <c r="A6841" s="7">
        <f>anotacoes!D6841</f>
        <v>40594</v>
      </c>
      <c r="B6841" t="str">
        <f>anotacoes!C6841</f>
        <v>GRAND PRIX DUSSELDORF 2011</v>
      </c>
      <c r="C6841" t="str">
        <f>anotacoes!E6841</f>
        <v>TOMA</v>
      </c>
      <c r="D6841" t="str">
        <f>anotacoes!F6841</f>
        <v>KHABACHIROV</v>
      </c>
      <c r="E6841" t="s">
        <v>10325</v>
      </c>
      <c r="F6841">
        <f>anotacoes!A6841</f>
        <v>100</v>
      </c>
      <c r="G6841">
        <f>anotacoes!B6841</f>
        <v>99</v>
      </c>
      <c r="H6841" t="str">
        <f>anotacoes!K6841</f>
        <v xml:space="preserve"> 00:12:06,703</v>
      </c>
      <c r="I6841" t="str">
        <f>anotacoes!L6841</f>
        <v xml:space="preserve"> 00:12:07,503</v>
      </c>
      <c r="J6841" t="str">
        <f>IF(L6841="PAUSE",E6841,IF(anotacoes!G6845=conversao_anotacoes!C6841,conversao_anotacoes!C6841,conversao_anotacoes!D6841))</f>
        <v>TOMA</v>
      </c>
      <c r="K6841" t="str">
        <f t="shared" si="212"/>
        <v>KHABACHIROV</v>
      </c>
      <c r="L6841" t="str">
        <f>UPPER(anotacoes!H6841)</f>
        <v>GRIP TIME</v>
      </c>
      <c r="M6841" t="str">
        <f>IF(OR(L6841="ATTACK",L6841="FINTA"),"&lt;TECNICA&gt;",UPPER(anotacoes!I6841))</f>
        <v>RIGHT BACK LEFT SLEEVE</v>
      </c>
      <c r="N6841" t="str">
        <f>IF(OR(L6841="ATTACK",L6841="FINTA"),UPPER(anotacoes!I6841),"")</f>
        <v/>
      </c>
      <c r="O6841" s="6" t="str">
        <f>IF(anotacoes!N6841=0,"",anotacoes!N6841)</f>
        <v/>
      </c>
      <c r="P6841" t="str">
        <f>IF(anotacoes!M6841=0,"",UPPER(anotacoes!M6841))</f>
        <v/>
      </c>
      <c r="Q6841" t="str">
        <f t="shared" si="213"/>
        <v>INSERT INTO CONVERSAO_LUTA_ACAO (cd_conversao, id_luta, sequencia, momento_inicio, momento_fim, quem_faz, quem_sofre, acao_tipo, acao, tecnica, direcao, pontuacao) VALUES (1, 100, 99, TRIM(' 00:12:06,703'), TRIM(' 00:12:07,503'), 'TOMA', 'KHABACHIROV', 'GRIP TIME', 'RIGHT BACK LEFT SLEEVE', NULL, NULL, NULL)</v>
      </c>
      <c r="R6841" t="s">
        <v>10327</v>
      </c>
    </row>
    <row r="6842" spans="1:18" hidden="1" x14ac:dyDescent="0.25">
      <c r="A6842" s="7">
        <f>anotacoes!D6842</f>
        <v>40594</v>
      </c>
      <c r="B6842" t="str">
        <f>anotacoes!C6842</f>
        <v>GRAND PRIX DUSSELDORF 2011</v>
      </c>
      <c r="C6842" t="str">
        <f>anotacoes!E6842</f>
        <v>TOMA</v>
      </c>
      <c r="D6842" t="str">
        <f>anotacoes!F6842</f>
        <v>KHABACHIROV</v>
      </c>
      <c r="E6842" t="s">
        <v>10325</v>
      </c>
      <c r="F6842">
        <f>anotacoes!A6842</f>
        <v>100</v>
      </c>
      <c r="G6842">
        <f>anotacoes!B6842</f>
        <v>100</v>
      </c>
      <c r="H6842" t="str">
        <f>anotacoes!K6842</f>
        <v xml:space="preserve"> 00:12:07,503</v>
      </c>
      <c r="I6842" t="str">
        <f>anotacoes!L6842</f>
        <v xml:space="preserve"> 00:12:08,871</v>
      </c>
      <c r="J6842" t="str">
        <f>IF(L6842="PAUSE",E6842,IF(anotacoes!G6846=conversao_anotacoes!C6842,conversao_anotacoes!C6842,conversao_anotacoes!D6842))</f>
        <v>TOMA</v>
      </c>
      <c r="K6842" t="str">
        <f t="shared" si="212"/>
        <v>KHABACHIROV</v>
      </c>
      <c r="L6842" t="str">
        <f>UPPER(anotacoes!H6842)</f>
        <v>DEFENSE</v>
      </c>
      <c r="M6842" t="str">
        <f>IF(OR(L6842="ATTACK",L6842="FINTA"),"&lt;TECNICA&gt;",UPPER(anotacoes!I6842))</f>
        <v>USING BODY MASS</v>
      </c>
      <c r="N6842" t="str">
        <f>IF(OR(L6842="ATTACK",L6842="FINTA"),UPPER(anotacoes!I6842),"")</f>
        <v/>
      </c>
      <c r="O6842" s="6" t="str">
        <f>IF(anotacoes!N6842=0,"",anotacoes!N6842)</f>
        <v/>
      </c>
      <c r="P6842" t="str">
        <f>IF(anotacoes!M6842=0,"",UPPER(anotacoes!M6842))</f>
        <v/>
      </c>
      <c r="Q6842" t="str">
        <f t="shared" si="213"/>
        <v>INSERT INTO CONVERSAO_LUTA_ACAO (cd_conversao, id_luta, sequencia, momento_inicio, momento_fim, quem_faz, quem_sofre, acao_tipo, acao, tecnica, direcao, pontuacao) VALUES (1, 100, 100, TRIM(' 00:12:07,503'), TRIM(' 00:12:08,871'), 'TOMA', 'KHABACHIROV', 'DEFENSE', 'USING BODY MASS', NULL, NULL, NULL)</v>
      </c>
      <c r="R6842" t="s">
        <v>10327</v>
      </c>
    </row>
    <row r="6843" spans="1:18" hidden="1" x14ac:dyDescent="0.25">
      <c r="A6843" s="7">
        <f>anotacoes!D6843</f>
        <v>40594</v>
      </c>
      <c r="B6843" t="str">
        <f>anotacoes!C6843</f>
        <v>GRAND PRIX DUSSELDORF 2011</v>
      </c>
      <c r="C6843" t="str">
        <f>anotacoes!E6843</f>
        <v>TOMA</v>
      </c>
      <c r="D6843" t="str">
        <f>anotacoes!F6843</f>
        <v>KHABACHIROV</v>
      </c>
      <c r="E6843" t="s">
        <v>10325</v>
      </c>
      <c r="F6843">
        <f>anotacoes!A6843</f>
        <v>100</v>
      </c>
      <c r="G6843">
        <f>anotacoes!B6843</f>
        <v>101</v>
      </c>
      <c r="H6843" t="str">
        <f>anotacoes!K6843</f>
        <v xml:space="preserve"> 00:12:08,871</v>
      </c>
      <c r="I6843" t="str">
        <f>anotacoes!L6843</f>
        <v xml:space="preserve"> 00:12:10,093</v>
      </c>
      <c r="J6843" t="str">
        <f>IF(L6843="PAUSE",E6843,IF(anotacoes!G6847=conversao_anotacoes!C6843,conversao_anotacoes!C6843,conversao_anotacoes!D6843))</f>
        <v>TOMA</v>
      </c>
      <c r="K6843" t="str">
        <f t="shared" si="212"/>
        <v>KHABACHIROV</v>
      </c>
      <c r="L6843" t="str">
        <f>UPPER(anotacoes!H6843)</f>
        <v>GRIP TIME</v>
      </c>
      <c r="M6843" t="str">
        <f>IF(OR(L6843="ATTACK",L6843="FINTA"),"&lt;TECNICA&gt;",UPPER(anotacoes!I6843))</f>
        <v>RIGHT BACK LEFT SLEEVE</v>
      </c>
      <c r="N6843" t="str">
        <f>IF(OR(L6843="ATTACK",L6843="FINTA"),UPPER(anotacoes!I6843),"")</f>
        <v/>
      </c>
      <c r="O6843" s="6" t="str">
        <f>IF(anotacoes!N6843=0,"",anotacoes!N6843)</f>
        <v/>
      </c>
      <c r="P6843" t="str">
        <f>IF(anotacoes!M6843=0,"",UPPER(anotacoes!M6843))</f>
        <v/>
      </c>
      <c r="Q6843" t="str">
        <f t="shared" si="213"/>
        <v>INSERT INTO CONVERSAO_LUTA_ACAO (cd_conversao, id_luta, sequencia, momento_inicio, momento_fim, quem_faz, quem_sofre, acao_tipo, acao, tecnica, direcao, pontuacao) VALUES (1, 100, 101, TRIM(' 00:12:08,871'), TRIM(' 00:12:10,093'), 'TOMA', 'KHABACHIROV', 'GRIP TIME', 'RIGHT BACK LEFT SLEEVE', NULL, NULL, NULL)</v>
      </c>
      <c r="R6843" t="s">
        <v>10327</v>
      </c>
    </row>
    <row r="6844" spans="1:18" hidden="1" x14ac:dyDescent="0.25">
      <c r="A6844" s="7">
        <f>anotacoes!D6844</f>
        <v>40594</v>
      </c>
      <c r="B6844" t="str">
        <f>anotacoes!C6844</f>
        <v>GRAND PRIX DUSSELDORF 2011</v>
      </c>
      <c r="C6844" t="str">
        <f>anotacoes!E6844</f>
        <v>TOMA</v>
      </c>
      <c r="D6844" t="str">
        <f>anotacoes!F6844</f>
        <v>KHABACHIROV</v>
      </c>
      <c r="E6844" t="s">
        <v>10325</v>
      </c>
      <c r="F6844">
        <f>anotacoes!A6844</f>
        <v>100</v>
      </c>
      <c r="G6844">
        <f>anotacoes!B6844</f>
        <v>102</v>
      </c>
      <c r="H6844" t="str">
        <f>anotacoes!K6844</f>
        <v xml:space="preserve"> 00:12:10,093</v>
      </c>
      <c r="I6844" t="str">
        <f>anotacoes!L6844</f>
        <v xml:space="preserve"> 00:12:11,289</v>
      </c>
      <c r="J6844" t="str">
        <f>IF(L6844="PAUSE",E6844,IF(anotacoes!G6848=conversao_anotacoes!C6844,conversao_anotacoes!C6844,conversao_anotacoes!D6844))</f>
        <v>TOMA</v>
      </c>
      <c r="K6844" t="str">
        <f t="shared" si="212"/>
        <v>KHABACHIROV</v>
      </c>
      <c r="L6844" t="str">
        <f>UPPER(anotacoes!H6844)</f>
        <v>ATTACK</v>
      </c>
      <c r="M6844" t="str">
        <f>IF(OR(L6844="ATTACK",L6844="FINTA"),"&lt;TECNICA&gt;",UPPER(anotacoes!I6844))</f>
        <v>&lt;TECNICA&gt;</v>
      </c>
      <c r="N6844" t="str">
        <f>IF(OR(L6844="ATTACK",L6844="FINTA"),UPPER(anotacoes!I6844),"")</f>
        <v>TAI OTOSHI</v>
      </c>
      <c r="O6844" s="6">
        <f>IF(anotacoes!N6844=0,"",anotacoes!N6844)</f>
        <v>4</v>
      </c>
      <c r="P6844" t="str">
        <f>IF(anotacoes!M6844=0,"",UPPER(anotacoes!M6844))</f>
        <v/>
      </c>
      <c r="Q6844" t="str">
        <f t="shared" si="213"/>
        <v>INSERT INTO CONVERSAO_LUTA_ACAO (cd_conversao, id_luta, sequencia, momento_inicio, momento_fim, quem_faz, quem_sofre, acao_tipo, acao, tecnica, direcao, pontuacao) VALUES (1, 100, 102, TRIM(' 00:12:10,093'), TRIM(' 00:12:11,289'), 'TOMA', 'KHABACHIROV', 'ATTACK', '&lt;TECNICA&gt;', 'TAI OTOSHI', 4, NULL)</v>
      </c>
      <c r="R6844" t="s">
        <v>10327</v>
      </c>
    </row>
    <row r="6845" spans="1:18" hidden="1" x14ac:dyDescent="0.25">
      <c r="A6845" s="7">
        <f>anotacoes!D6845</f>
        <v>40594</v>
      </c>
      <c r="B6845" t="str">
        <f>anotacoes!C6845</f>
        <v>GRAND PRIX DUSSELDORF 2011</v>
      </c>
      <c r="C6845" t="str">
        <f>anotacoes!E6845</f>
        <v>TOMA</v>
      </c>
      <c r="D6845" t="str">
        <f>anotacoes!F6845</f>
        <v>KHABACHIROV</v>
      </c>
      <c r="E6845" t="s">
        <v>10325</v>
      </c>
      <c r="F6845">
        <f>anotacoes!A6845</f>
        <v>100</v>
      </c>
      <c r="G6845">
        <f>anotacoes!B6845</f>
        <v>103</v>
      </c>
      <c r="H6845" t="str">
        <f>anotacoes!K6845</f>
        <v xml:space="preserve"> 00:12:11,460</v>
      </c>
      <c r="I6845" t="str">
        <f>anotacoes!L6845</f>
        <v xml:space="preserve"> 00:12:15,218</v>
      </c>
      <c r="J6845" t="str">
        <f>IF(L6845="PAUSE",E6845,IF(anotacoes!G6849=conversao_anotacoes!C6845,conversao_anotacoes!C6845,conversao_anotacoes!D6845))</f>
        <v>TOMA</v>
      </c>
      <c r="K6845" t="str">
        <f t="shared" si="212"/>
        <v>KHABACHIROV</v>
      </c>
      <c r="L6845" t="str">
        <f>UPPER(anotacoes!H6845)</f>
        <v>GROUNDWORK COMBAT</v>
      </c>
      <c r="M6845" t="str">
        <f>IF(OR(L6845="ATTACK",L6845="FINTA"),"&lt;TECNICA&gt;",UPPER(anotacoes!I6845))</f>
        <v>DEFENSIVE POSITION</v>
      </c>
      <c r="N6845" t="str">
        <f>IF(OR(L6845="ATTACK",L6845="FINTA"),UPPER(anotacoes!I6845),"")</f>
        <v/>
      </c>
      <c r="O6845" s="6" t="str">
        <f>IF(anotacoes!N6845=0,"",anotacoes!N6845)</f>
        <v/>
      </c>
      <c r="P6845" t="str">
        <f>IF(anotacoes!M6845=0,"",UPPER(anotacoes!M6845))</f>
        <v/>
      </c>
      <c r="Q6845" t="str">
        <f t="shared" si="213"/>
        <v>INSERT INTO CONVERSAO_LUTA_ACAO (cd_conversao, id_luta, sequencia, momento_inicio, momento_fim, quem_faz, quem_sofre, acao_tipo, acao, tecnica, direcao, pontuacao) VALUES (1, 100, 103, TRIM(' 00:12:11,460'), TRIM(' 00:12:15,218'), 'TOMA', 'KHABACHIROV', 'GROUNDWORK COMBAT', 'DEFENSIVE POSITION', NULL, NULL, NULL)</v>
      </c>
      <c r="R6845" t="s">
        <v>10327</v>
      </c>
    </row>
    <row r="6846" spans="1:18" hidden="1" x14ac:dyDescent="0.25">
      <c r="A6846" s="7">
        <f>anotacoes!D6846</f>
        <v>40594</v>
      </c>
      <c r="B6846" t="str">
        <f>anotacoes!C6846</f>
        <v>GRAND PRIX DUSSELDORF 2011</v>
      </c>
      <c r="C6846" t="str">
        <f>anotacoes!E6846</f>
        <v>TOMA</v>
      </c>
      <c r="D6846" t="str">
        <f>anotacoes!F6846</f>
        <v>KHABACHIROV</v>
      </c>
      <c r="E6846" t="s">
        <v>10325</v>
      </c>
      <c r="F6846">
        <f>anotacoes!A6846</f>
        <v>100</v>
      </c>
      <c r="G6846">
        <f>anotacoes!B6846</f>
        <v>104</v>
      </c>
      <c r="H6846" t="str">
        <f>anotacoes!K6846</f>
        <v xml:space="preserve"> 00:12:15,411</v>
      </c>
      <c r="I6846" t="str">
        <f>anotacoes!L6846</f>
        <v xml:space="preserve"> 00:12:24,876</v>
      </c>
      <c r="J6846" t="str">
        <f>IF(L6846="PAUSE",E6846,IF(anotacoes!G6850=conversao_anotacoes!C6846,conversao_anotacoes!C6846,conversao_anotacoes!D6846))</f>
        <v>&lt;ARBITRO_DESCONHECIDO&gt;</v>
      </c>
      <c r="K6846" t="str">
        <f t="shared" si="212"/>
        <v/>
      </c>
      <c r="L6846" t="str">
        <f>UPPER(anotacoes!H6846)</f>
        <v>PAUSE</v>
      </c>
      <c r="M6846" t="str">
        <f>IF(OR(L6846="ATTACK",L6846="FINTA"),"&lt;TECNICA&gt;",UPPER(anotacoes!I6846))</f>
        <v>&lt;NAO_CLASSIFICADO&gt;</v>
      </c>
      <c r="N6846" t="str">
        <f>IF(OR(L6846="ATTACK",L6846="FINTA"),UPPER(anotacoes!I6846),"")</f>
        <v/>
      </c>
      <c r="O6846" s="6" t="str">
        <f>IF(anotacoes!N6846=0,"",anotacoes!N6846)</f>
        <v/>
      </c>
      <c r="P6846" t="str">
        <f>IF(anotacoes!M6846=0,"",UPPER(anotacoes!M6846))</f>
        <v/>
      </c>
      <c r="Q6846" t="str">
        <f t="shared" si="213"/>
        <v>INSERT INTO CONVERSAO_LUTA_ACAO (cd_conversao, id_luta, sequencia, momento_inicio, momento_fim, quem_faz, quem_sofre, acao_tipo, acao, tecnica, direcao, pontuacao) VALUES (1, 100, 104, TRIM(' 00:12:15,411'), TRIM(' 00:12:24,876'), '&lt;ARBITRO_DESCONHECIDO&gt;', '', 'PAUSE', '&lt;NAO_CLASSIFICADO&gt;', NULL, NULL, NULL)</v>
      </c>
      <c r="R6846" t="s">
        <v>10327</v>
      </c>
    </row>
    <row r="6847" spans="1:18" hidden="1" x14ac:dyDescent="0.25">
      <c r="A6847" s="7">
        <f>anotacoes!D6847</f>
        <v>40594</v>
      </c>
      <c r="B6847" t="str">
        <f>anotacoes!C6847</f>
        <v>GRAND PRIX DUSSELDORF 2011</v>
      </c>
      <c r="C6847" t="str">
        <f>anotacoes!E6847</f>
        <v>TOMA</v>
      </c>
      <c r="D6847" t="str">
        <f>anotacoes!F6847</f>
        <v>KHABACHIROV</v>
      </c>
      <c r="E6847" t="s">
        <v>10325</v>
      </c>
      <c r="F6847">
        <f>anotacoes!A6847</f>
        <v>100</v>
      </c>
      <c r="G6847">
        <f>anotacoes!B6847</f>
        <v>105</v>
      </c>
      <c r="H6847" t="str">
        <f>anotacoes!K6847</f>
        <v xml:space="preserve"> 00:12:25,062</v>
      </c>
      <c r="I6847" t="str">
        <f>anotacoes!L6847</f>
        <v xml:space="preserve"> 00:12:28,089</v>
      </c>
      <c r="J6847" t="str">
        <f>IF(L6847="PAUSE",E6847,IF(anotacoes!G6851=conversao_anotacoes!C6847,conversao_anotacoes!C6847,conversao_anotacoes!D6847))</f>
        <v>TOMA</v>
      </c>
      <c r="K6847" t="str">
        <f t="shared" si="212"/>
        <v>KHABACHIROV</v>
      </c>
      <c r="L6847" t="str">
        <f>UPPER(anotacoes!H6847)</f>
        <v>DISPLACEMENT</v>
      </c>
      <c r="M6847" t="str">
        <f>IF(OR(L6847="ATTACK",L6847="FINTA"),"&lt;TECNICA&gt;",UPPER(anotacoes!I6847))</f>
        <v>2-3 STEP HESITANT LEFT</v>
      </c>
      <c r="N6847" t="str">
        <f>IF(OR(L6847="ATTACK",L6847="FINTA"),UPPER(anotacoes!I6847),"")</f>
        <v/>
      </c>
      <c r="O6847" s="6" t="str">
        <f>IF(anotacoes!N6847=0,"",anotacoes!N6847)</f>
        <v/>
      </c>
      <c r="P6847" t="str">
        <f>IF(anotacoes!M6847=0,"",UPPER(anotacoes!M6847))</f>
        <v/>
      </c>
      <c r="Q6847" t="str">
        <f t="shared" si="213"/>
        <v>INSERT INTO CONVERSAO_LUTA_ACAO (cd_conversao, id_luta, sequencia, momento_inicio, momento_fim, quem_faz, quem_sofre, acao_tipo, acao, tecnica, direcao, pontuacao) VALUES (1, 100, 105, TRIM(' 00:12:25,062'), TRIM(' 00:12:28,089'), 'TOMA', 'KHABACHIROV', 'DISPLACEMENT', '2-3 STEP HESITANT LEFT', NULL, NULL, NULL)</v>
      </c>
      <c r="R6847" t="s">
        <v>10327</v>
      </c>
    </row>
    <row r="6848" spans="1:18" hidden="1" x14ac:dyDescent="0.25">
      <c r="A6848" s="7">
        <f>anotacoes!D6848</f>
        <v>40594</v>
      </c>
      <c r="B6848" t="str">
        <f>anotacoes!C6848</f>
        <v>GRAND PRIX DUSSELDORF 2011</v>
      </c>
      <c r="C6848" t="str">
        <f>anotacoes!E6848</f>
        <v>TOMA</v>
      </c>
      <c r="D6848" t="str">
        <f>anotacoes!F6848</f>
        <v>KHABACHIROV</v>
      </c>
      <c r="E6848" t="s">
        <v>10325</v>
      </c>
      <c r="F6848">
        <f>anotacoes!A6848</f>
        <v>100</v>
      </c>
      <c r="G6848">
        <f>anotacoes!B6848</f>
        <v>106</v>
      </c>
      <c r="H6848" t="str">
        <f>anotacoes!K6848</f>
        <v xml:space="preserve"> 00:12:28,337</v>
      </c>
      <c r="I6848" t="str">
        <f>anotacoes!L6848</f>
        <v xml:space="preserve"> 00:12:32,578</v>
      </c>
      <c r="J6848" t="str">
        <f>IF(L6848="PAUSE",E6848,IF(anotacoes!G6852=conversao_anotacoes!C6848,conversao_anotacoes!C6848,conversao_anotacoes!D6848))</f>
        <v>TOMA</v>
      </c>
      <c r="K6848" t="str">
        <f t="shared" si="212"/>
        <v>KHABACHIROV</v>
      </c>
      <c r="L6848" t="str">
        <f>UPPER(anotacoes!H6848)</f>
        <v>GRIP TIME</v>
      </c>
      <c r="M6848" t="str">
        <f>IF(OR(L6848="ATTACK",L6848="FINTA"),"&lt;TECNICA&gt;",UPPER(anotacoes!I6848))</f>
        <v>LEFT SLEEVE</v>
      </c>
      <c r="N6848" t="str">
        <f>IF(OR(L6848="ATTACK",L6848="FINTA"),UPPER(anotacoes!I6848),"")</f>
        <v/>
      </c>
      <c r="O6848" s="6" t="str">
        <f>IF(anotacoes!N6848=0,"",anotacoes!N6848)</f>
        <v/>
      </c>
      <c r="P6848" t="str">
        <f>IF(anotacoes!M6848=0,"",UPPER(anotacoes!M6848))</f>
        <v/>
      </c>
      <c r="Q6848" t="str">
        <f t="shared" si="213"/>
        <v>INSERT INTO CONVERSAO_LUTA_ACAO (cd_conversao, id_luta, sequencia, momento_inicio, momento_fim, quem_faz, quem_sofre, acao_tipo, acao, tecnica, direcao, pontuacao) VALUES (1, 100, 106, TRIM(' 00:12:28,337'), TRIM(' 00:12:32,578'), 'TOMA', 'KHABACHIROV', 'GRIP TIME', 'LEFT SLEEVE', NULL, NULL, NULL)</v>
      </c>
      <c r="R6848" t="s">
        <v>10327</v>
      </c>
    </row>
    <row r="6849" spans="1:18" hidden="1" x14ac:dyDescent="0.25">
      <c r="A6849" s="7">
        <f>anotacoes!D6849</f>
        <v>40594</v>
      </c>
      <c r="B6849" t="str">
        <f>anotacoes!C6849</f>
        <v>GRAND PRIX DUSSELDORF 2011</v>
      </c>
      <c r="C6849" t="str">
        <f>anotacoes!E6849</f>
        <v>TOMA</v>
      </c>
      <c r="D6849" t="str">
        <f>anotacoes!F6849</f>
        <v>KHABACHIROV</v>
      </c>
      <c r="E6849" t="s">
        <v>10325</v>
      </c>
      <c r="F6849">
        <f>anotacoes!A6849</f>
        <v>100</v>
      </c>
      <c r="G6849">
        <f>anotacoes!B6849</f>
        <v>107</v>
      </c>
      <c r="H6849" t="str">
        <f>anotacoes!K6849</f>
        <v xml:space="preserve"> 00:12:32,578</v>
      </c>
      <c r="I6849" t="str">
        <f>anotacoes!L6849</f>
        <v xml:space="preserve"> 00:12:36,634</v>
      </c>
      <c r="J6849" t="str">
        <f>IF(L6849="PAUSE",E6849,IF(anotacoes!G6853=conversao_anotacoes!C6849,conversao_anotacoes!C6849,conversao_anotacoes!D6849))</f>
        <v>TOMA</v>
      </c>
      <c r="K6849" t="str">
        <f t="shared" si="212"/>
        <v>KHABACHIROV</v>
      </c>
      <c r="L6849" t="str">
        <f>UPPER(anotacoes!H6849)</f>
        <v>GRIP TIME</v>
      </c>
      <c r="M6849" t="str">
        <f>IF(OR(L6849="ATTACK",L6849="FINTA"),"&lt;TECNICA&gt;",UPPER(anotacoes!I6849))</f>
        <v>RIGHT COLLAR LEFT SLEEVE</v>
      </c>
      <c r="N6849" t="str">
        <f>IF(OR(L6849="ATTACK",L6849="FINTA"),UPPER(anotacoes!I6849),"")</f>
        <v/>
      </c>
      <c r="O6849" s="6" t="str">
        <f>IF(anotacoes!N6849=0,"",anotacoes!N6849)</f>
        <v/>
      </c>
      <c r="P6849" t="str">
        <f>IF(anotacoes!M6849=0,"",UPPER(anotacoes!M6849))</f>
        <v/>
      </c>
      <c r="Q6849" t="str">
        <f t="shared" si="213"/>
        <v>INSERT INTO CONVERSAO_LUTA_ACAO (cd_conversao, id_luta, sequencia, momento_inicio, momento_fim, quem_faz, quem_sofre, acao_tipo, acao, tecnica, direcao, pontuacao) VALUES (1, 100, 107, TRIM(' 00:12:32,578'), TRIM(' 00:12:36,634'), 'TOMA', 'KHABACHIROV', 'GRIP TIME', 'RIGHT COLLAR LEFT SLEEVE', NULL, NULL, NULL)</v>
      </c>
      <c r="R6849" t="s">
        <v>10327</v>
      </c>
    </row>
    <row r="6850" spans="1:18" hidden="1" x14ac:dyDescent="0.25">
      <c r="A6850" s="7">
        <f>anotacoes!D6850</f>
        <v>40594</v>
      </c>
      <c r="B6850" t="str">
        <f>anotacoes!C6850</f>
        <v>GRAND PRIX DUSSELDORF 2011</v>
      </c>
      <c r="C6850" t="str">
        <f>anotacoes!E6850</f>
        <v>TOMA</v>
      </c>
      <c r="D6850" t="str">
        <f>anotacoes!F6850</f>
        <v>KHABACHIROV</v>
      </c>
      <c r="E6850" t="s">
        <v>10325</v>
      </c>
      <c r="F6850">
        <f>anotacoes!A6850</f>
        <v>100</v>
      </c>
      <c r="G6850">
        <f>anotacoes!B6850</f>
        <v>108</v>
      </c>
      <c r="H6850" t="str">
        <f>anotacoes!K6850</f>
        <v xml:space="preserve"> 00:12:36,852</v>
      </c>
      <c r="I6850" t="str">
        <f>anotacoes!L6850</f>
        <v xml:space="preserve"> 00:13:53,570</v>
      </c>
      <c r="J6850" t="str">
        <f>IF(L6850="PAUSE",E6850,IF(anotacoes!G6854=conversao_anotacoes!C6850,conversao_anotacoes!C6850,conversao_anotacoes!D6850))</f>
        <v>&lt;ARBITRO_DESCONHECIDO&gt;</v>
      </c>
      <c r="K6850" t="str">
        <f t="shared" si="212"/>
        <v/>
      </c>
      <c r="L6850" t="str">
        <f>UPPER(anotacoes!H6850)</f>
        <v>PAUSE</v>
      </c>
      <c r="M6850" t="str">
        <f>IF(OR(L6850="ATTACK",L6850="FINTA"),"&lt;TECNICA&gt;",UPPER(anotacoes!I6850))</f>
        <v>GOLDENSCORE</v>
      </c>
      <c r="N6850" t="str">
        <f>IF(OR(L6850="ATTACK",L6850="FINTA"),UPPER(anotacoes!I6850),"")</f>
        <v/>
      </c>
      <c r="O6850" s="6" t="str">
        <f>IF(anotacoes!N6850=0,"",anotacoes!N6850)</f>
        <v/>
      </c>
      <c r="P6850" t="str">
        <f>IF(anotacoes!M6850=0,"",UPPER(anotacoes!M6850))</f>
        <v/>
      </c>
      <c r="Q6850" t="str">
        <f t="shared" si="213"/>
        <v>INSERT INTO CONVERSAO_LUTA_ACAO (cd_conversao, id_luta, sequencia, momento_inicio, momento_fim, quem_faz, quem_sofre, acao_tipo, acao, tecnica, direcao, pontuacao) VALUES (1, 100, 108, TRIM(' 00:12:36,852'), TRIM(' 00:13:53,570'), '&lt;ARBITRO_DESCONHECIDO&gt;', '', 'PAUSE', 'GOLDENSCORE', NULL, NULL, NULL)</v>
      </c>
      <c r="R6850" t="s">
        <v>10327</v>
      </c>
    </row>
    <row r="6851" spans="1:18" hidden="1" x14ac:dyDescent="0.25">
      <c r="A6851" s="7">
        <f>anotacoes!D6851</f>
        <v>40594</v>
      </c>
      <c r="B6851" t="str">
        <f>anotacoes!C6851</f>
        <v>GRAND PRIX DUSSELDORF 2011</v>
      </c>
      <c r="C6851" t="str">
        <f>anotacoes!E6851</f>
        <v>TOMA</v>
      </c>
      <c r="D6851" t="str">
        <f>anotacoes!F6851</f>
        <v>KHABACHIROV</v>
      </c>
      <c r="E6851" t="s">
        <v>10325</v>
      </c>
      <c r="F6851">
        <f>anotacoes!A6851</f>
        <v>100</v>
      </c>
      <c r="G6851">
        <f>anotacoes!B6851</f>
        <v>109</v>
      </c>
      <c r="H6851" t="str">
        <f>anotacoes!K6851</f>
        <v xml:space="preserve"> 00:13:53,570</v>
      </c>
      <c r="I6851" t="str">
        <f>anotacoes!L6851</f>
        <v xml:space="preserve"> 00:13:56,915</v>
      </c>
      <c r="J6851" t="str">
        <f>IF(L6851="PAUSE",E6851,IF(anotacoes!G6855=conversao_anotacoes!C6851,conversao_anotacoes!C6851,conversao_anotacoes!D6851))</f>
        <v>TOMA</v>
      </c>
      <c r="K6851" t="str">
        <f t="shared" ref="K6851:K6914" si="214">IF(J6851=E6851,"",IF(J6851=C6851,D6851,C6851))</f>
        <v>KHABACHIROV</v>
      </c>
      <c r="L6851" t="str">
        <f>UPPER(anotacoes!H6851)</f>
        <v>DISPLACEMENT</v>
      </c>
      <c r="M6851" t="str">
        <f>IF(OR(L6851="ATTACK",L6851="FINTA"),"&lt;TECNICA&gt;",UPPER(anotacoes!I6851))</f>
        <v>CIRCULAR LEFT</v>
      </c>
      <c r="N6851" t="str">
        <f>IF(OR(L6851="ATTACK",L6851="FINTA"),UPPER(anotacoes!I6851),"")</f>
        <v/>
      </c>
      <c r="O6851" s="6" t="str">
        <f>IF(anotacoes!N6851=0,"",anotacoes!N6851)</f>
        <v/>
      </c>
      <c r="P6851" t="str">
        <f>IF(anotacoes!M6851=0,"",UPPER(anotacoes!M6851))</f>
        <v/>
      </c>
      <c r="Q6851" t="str">
        <f t="shared" ref="Q6851:Q6914" si="215">CONCATENATE("INSERT INTO CONVERSAO_LUTA_ACAO (cd_conversao, id_luta, sequencia, momento_inicio, momento_fim, quem_faz, quem_sofre, acao_tipo, acao, tecnica, direcao, pontuacao) VALUES (1, ",F6851,", ",G6851,", ","TRIM('",H6851,"')",", ","TRIM('",I6851,"')",", ","'",J6851,"'",", ","'",K6851,"'",", ","'",L6851,"'",", ","'",M6851,"'",", ",IF(N6851="","NULL",CONCATENATE("'",N6851,"'")),", ",IF(O6851="","NULL",O6851),", ",IF(P6851="","NULL",CONCATENATE("'",P6851,"'")),")")</f>
        <v>INSERT INTO CONVERSAO_LUTA_ACAO (cd_conversao, id_luta, sequencia, momento_inicio, momento_fim, quem_faz, quem_sofre, acao_tipo, acao, tecnica, direcao, pontuacao) VALUES (1, 100, 109, TRIM(' 00:13:53,570'), TRIM(' 00:13:56,915'), 'TOMA', 'KHABACHIROV', 'DISPLACEMENT', 'CIRCULAR LEFT', NULL, NULL, NULL)</v>
      </c>
      <c r="R6851" t="s">
        <v>10327</v>
      </c>
    </row>
    <row r="6852" spans="1:18" hidden="1" x14ac:dyDescent="0.25">
      <c r="A6852" s="7">
        <f>anotacoes!D6852</f>
        <v>40594</v>
      </c>
      <c r="B6852" t="str">
        <f>anotacoes!C6852</f>
        <v>GRAND PRIX DUSSELDORF 2011</v>
      </c>
      <c r="C6852" t="str">
        <f>anotacoes!E6852</f>
        <v>TOMA</v>
      </c>
      <c r="D6852" t="str">
        <f>anotacoes!F6852</f>
        <v>KHABACHIROV</v>
      </c>
      <c r="E6852" t="s">
        <v>10325</v>
      </c>
      <c r="F6852">
        <f>anotacoes!A6852</f>
        <v>100</v>
      </c>
      <c r="G6852">
        <f>anotacoes!B6852</f>
        <v>110</v>
      </c>
      <c r="H6852" t="str">
        <f>anotacoes!K6852</f>
        <v xml:space="preserve"> 00:13:56,915</v>
      </c>
      <c r="I6852" t="str">
        <f>anotacoes!L6852</f>
        <v xml:space="preserve"> 00:13:57,688</v>
      </c>
      <c r="J6852" t="str">
        <f>IF(L6852="PAUSE",E6852,IF(anotacoes!G6856=conversao_anotacoes!C6852,conversao_anotacoes!C6852,conversao_anotacoes!D6852))</f>
        <v>TOMA</v>
      </c>
      <c r="K6852" t="str">
        <f t="shared" si="214"/>
        <v>KHABACHIROV</v>
      </c>
      <c r="L6852" t="str">
        <f>UPPER(anotacoes!H6852)</f>
        <v>DISPLACEMENT</v>
      </c>
      <c r="M6852" t="str">
        <f>IF(OR(L6852="ATTACK",L6852="FINTA"),"&lt;TECNICA&gt;",UPPER(anotacoes!I6852))</f>
        <v>2-3 STEP HESITANT LEFT</v>
      </c>
      <c r="N6852" t="str">
        <f>IF(OR(L6852="ATTACK",L6852="FINTA"),UPPER(anotacoes!I6852),"")</f>
        <v/>
      </c>
      <c r="O6852" s="6" t="str">
        <f>IF(anotacoes!N6852=0,"",anotacoes!N6852)</f>
        <v/>
      </c>
      <c r="P6852" t="str">
        <f>IF(anotacoes!M6852=0,"",UPPER(anotacoes!M6852))</f>
        <v/>
      </c>
      <c r="Q6852" t="str">
        <f t="shared" si="215"/>
        <v>INSERT INTO CONVERSAO_LUTA_ACAO (cd_conversao, id_luta, sequencia, momento_inicio, momento_fim, quem_faz, quem_sofre, acao_tipo, acao, tecnica, direcao, pontuacao) VALUES (1, 100, 110, TRIM(' 00:13:56,915'), TRIM(' 00:13:57,688'), 'TOMA', 'KHABACHIROV', 'DISPLACEMENT', '2-3 STEP HESITANT LEFT', NULL, NULL, NULL)</v>
      </c>
      <c r="R6852" t="s">
        <v>10327</v>
      </c>
    </row>
    <row r="6853" spans="1:18" hidden="1" x14ac:dyDescent="0.25">
      <c r="A6853" s="7">
        <f>anotacoes!D6853</f>
        <v>40594</v>
      </c>
      <c r="B6853" t="str">
        <f>anotacoes!C6853</f>
        <v>GRAND PRIX DUSSELDORF 2011</v>
      </c>
      <c r="C6853" t="str">
        <f>anotacoes!E6853</f>
        <v>TOMA</v>
      </c>
      <c r="D6853" t="str">
        <f>anotacoes!F6853</f>
        <v>KHABACHIROV</v>
      </c>
      <c r="E6853" t="s">
        <v>10325</v>
      </c>
      <c r="F6853">
        <f>anotacoes!A6853</f>
        <v>100</v>
      </c>
      <c r="G6853">
        <f>anotacoes!B6853</f>
        <v>111</v>
      </c>
      <c r="H6853" t="str">
        <f>anotacoes!K6853</f>
        <v xml:space="preserve"> 00:13:57,688</v>
      </c>
      <c r="I6853" t="str">
        <f>anotacoes!L6853</f>
        <v xml:space="preserve"> 00:14:08,615</v>
      </c>
      <c r="J6853" t="str">
        <f>IF(L6853="PAUSE",E6853,IF(anotacoes!G6857=conversao_anotacoes!C6853,conversao_anotacoes!C6853,conversao_anotacoes!D6853))</f>
        <v>TOMA</v>
      </c>
      <c r="K6853" t="str">
        <f t="shared" si="214"/>
        <v>KHABACHIROV</v>
      </c>
      <c r="L6853" t="str">
        <f>UPPER(anotacoes!H6853)</f>
        <v>GRIP TIME</v>
      </c>
      <c r="M6853" t="str">
        <f>IF(OR(L6853="ATTACK",L6853="FINTA"),"&lt;TECNICA&gt;",UPPER(anotacoes!I6853))</f>
        <v>RIGHT COLLAR LEFT SLEEVE</v>
      </c>
      <c r="N6853" t="str">
        <f>IF(OR(L6853="ATTACK",L6853="FINTA"),UPPER(anotacoes!I6853),"")</f>
        <v/>
      </c>
      <c r="O6853" s="6" t="str">
        <f>IF(anotacoes!N6853=0,"",anotacoes!N6853)</f>
        <v/>
      </c>
      <c r="P6853" t="str">
        <f>IF(anotacoes!M6853=0,"",UPPER(anotacoes!M6853))</f>
        <v/>
      </c>
      <c r="Q6853" t="str">
        <f t="shared" si="215"/>
        <v>INSERT INTO CONVERSAO_LUTA_ACAO (cd_conversao, id_luta, sequencia, momento_inicio, momento_fim, quem_faz, quem_sofre, acao_tipo, acao, tecnica, direcao, pontuacao) VALUES (1, 100, 111, TRIM(' 00:13:57,688'), TRIM(' 00:14:08,615'), 'TOMA', 'KHABACHIROV', 'GRIP TIME', 'RIGHT COLLAR LEFT SLEEVE', NULL, NULL, NULL)</v>
      </c>
      <c r="R6853" t="s">
        <v>10327</v>
      </c>
    </row>
    <row r="6854" spans="1:18" hidden="1" x14ac:dyDescent="0.25">
      <c r="A6854" s="7">
        <f>anotacoes!D6854</f>
        <v>40594</v>
      </c>
      <c r="B6854" t="str">
        <f>anotacoes!C6854</f>
        <v>GRAND PRIX DUSSELDORF 2011</v>
      </c>
      <c r="C6854" t="str">
        <f>anotacoes!E6854</f>
        <v>TOMA</v>
      </c>
      <c r="D6854" t="str">
        <f>anotacoes!F6854</f>
        <v>KHABACHIROV</v>
      </c>
      <c r="E6854" t="s">
        <v>10325</v>
      </c>
      <c r="F6854">
        <f>anotacoes!A6854</f>
        <v>100</v>
      </c>
      <c r="G6854">
        <f>anotacoes!B6854</f>
        <v>112</v>
      </c>
      <c r="H6854" t="str">
        <f>anotacoes!K6854</f>
        <v xml:space="preserve"> 00:14:08,615</v>
      </c>
      <c r="I6854" t="str">
        <f>anotacoes!L6854</f>
        <v xml:space="preserve"> 00:14:09,558</v>
      </c>
      <c r="J6854" t="str">
        <f>IF(L6854="PAUSE",E6854,IF(anotacoes!G6858=conversao_anotacoes!C6854,conversao_anotacoes!C6854,conversao_anotacoes!D6854))</f>
        <v>TOMA</v>
      </c>
      <c r="K6854" t="str">
        <f t="shared" si="214"/>
        <v>KHABACHIROV</v>
      </c>
      <c r="L6854" t="str">
        <f>UPPER(anotacoes!H6854)</f>
        <v>GRIP TIME</v>
      </c>
      <c r="M6854" t="str">
        <f>IF(OR(L6854="ATTACK",L6854="FINTA"),"&lt;TECNICA&gt;",UPPER(anotacoes!I6854))</f>
        <v>RIGHT BACK LEFT SLEEVE</v>
      </c>
      <c r="N6854" t="str">
        <f>IF(OR(L6854="ATTACK",L6854="FINTA"),UPPER(anotacoes!I6854),"")</f>
        <v/>
      </c>
      <c r="O6854" s="6" t="str">
        <f>IF(anotacoes!N6854=0,"",anotacoes!N6854)</f>
        <v/>
      </c>
      <c r="P6854" t="str">
        <f>IF(anotacoes!M6854=0,"",UPPER(anotacoes!M6854))</f>
        <v/>
      </c>
      <c r="Q6854" t="str">
        <f t="shared" si="215"/>
        <v>INSERT INTO CONVERSAO_LUTA_ACAO (cd_conversao, id_luta, sequencia, momento_inicio, momento_fim, quem_faz, quem_sofre, acao_tipo, acao, tecnica, direcao, pontuacao) VALUES (1, 100, 112, TRIM(' 00:14:08,615'), TRIM(' 00:14:09,558'), 'TOMA', 'KHABACHIROV', 'GRIP TIME', 'RIGHT BACK LEFT SLEEVE', NULL, NULL, NULL)</v>
      </c>
      <c r="R6854" t="s">
        <v>10327</v>
      </c>
    </row>
    <row r="6855" spans="1:18" hidden="1" x14ac:dyDescent="0.25">
      <c r="A6855" s="7">
        <f>anotacoes!D6855</f>
        <v>40594</v>
      </c>
      <c r="B6855" t="str">
        <f>anotacoes!C6855</f>
        <v>GRAND PRIX DUSSELDORF 2011</v>
      </c>
      <c r="C6855" t="str">
        <f>anotacoes!E6855</f>
        <v>TOMA</v>
      </c>
      <c r="D6855" t="str">
        <f>anotacoes!F6855</f>
        <v>KHABACHIROV</v>
      </c>
      <c r="E6855" t="s">
        <v>10325</v>
      </c>
      <c r="F6855">
        <f>anotacoes!A6855</f>
        <v>100</v>
      </c>
      <c r="G6855">
        <f>anotacoes!B6855</f>
        <v>113</v>
      </c>
      <c r="H6855" t="str">
        <f>anotacoes!K6855</f>
        <v xml:space="preserve"> 00:14:09,558</v>
      </c>
      <c r="I6855" t="str">
        <f>anotacoes!L6855</f>
        <v xml:space="preserve"> 00:14:10,451</v>
      </c>
      <c r="J6855" t="str">
        <f>IF(L6855="PAUSE",E6855,IF(anotacoes!G6859=conversao_anotacoes!C6855,conversao_anotacoes!C6855,conversao_anotacoes!D6855))</f>
        <v>TOMA</v>
      </c>
      <c r="K6855" t="str">
        <f t="shared" si="214"/>
        <v>KHABACHIROV</v>
      </c>
      <c r="L6855" t="str">
        <f>UPPER(anotacoes!H6855)</f>
        <v>DEFENSE</v>
      </c>
      <c r="M6855" t="str">
        <f>IF(OR(L6855="ATTACK",L6855="FINTA"),"&lt;TECNICA&gt;",UPPER(anotacoes!I6855))</f>
        <v>TAE-SABAKI LEFT INCLINED</v>
      </c>
      <c r="N6855" t="str">
        <f>IF(OR(L6855="ATTACK",L6855="FINTA"),UPPER(anotacoes!I6855),"")</f>
        <v/>
      </c>
      <c r="O6855" s="6" t="str">
        <f>IF(anotacoes!N6855=0,"",anotacoes!N6855)</f>
        <v/>
      </c>
      <c r="P6855" t="str">
        <f>IF(anotacoes!M6855=0,"",UPPER(anotacoes!M6855))</f>
        <v/>
      </c>
      <c r="Q6855" t="str">
        <f t="shared" si="215"/>
        <v>INSERT INTO CONVERSAO_LUTA_ACAO (cd_conversao, id_luta, sequencia, momento_inicio, momento_fim, quem_faz, quem_sofre, acao_tipo, acao, tecnica, direcao, pontuacao) VALUES (1, 100, 113, TRIM(' 00:14:09,558'), TRIM(' 00:14:10,451'), 'TOMA', 'KHABACHIROV', 'DEFENSE', 'TAE-SABAKI LEFT INCLINED', NULL, NULL, NULL)</v>
      </c>
      <c r="R6855" t="s">
        <v>10327</v>
      </c>
    </row>
    <row r="6856" spans="1:18" hidden="1" x14ac:dyDescent="0.25">
      <c r="A6856" s="7">
        <f>anotacoes!D6856</f>
        <v>40594</v>
      </c>
      <c r="B6856" t="str">
        <f>anotacoes!C6856</f>
        <v>GRAND PRIX DUSSELDORF 2011</v>
      </c>
      <c r="C6856" t="str">
        <f>anotacoes!E6856</f>
        <v>TOMA</v>
      </c>
      <c r="D6856" t="str">
        <f>anotacoes!F6856</f>
        <v>KHABACHIROV</v>
      </c>
      <c r="E6856" t="s">
        <v>10325</v>
      </c>
      <c r="F6856">
        <f>anotacoes!A6856</f>
        <v>100</v>
      </c>
      <c r="G6856">
        <f>anotacoes!B6856</f>
        <v>114</v>
      </c>
      <c r="H6856" t="str">
        <f>anotacoes!K6856</f>
        <v xml:space="preserve"> 00:14:10,451</v>
      </c>
      <c r="I6856" t="str">
        <f>anotacoes!L6856</f>
        <v xml:space="preserve"> 00:14:17,338</v>
      </c>
      <c r="J6856" t="str">
        <f>IF(L6856="PAUSE",E6856,IF(anotacoes!G6860=conversao_anotacoes!C6856,conversao_anotacoes!C6856,conversao_anotacoes!D6856))</f>
        <v>&lt;ARBITRO_DESCONHECIDO&gt;</v>
      </c>
      <c r="K6856" t="str">
        <f t="shared" si="214"/>
        <v/>
      </c>
      <c r="L6856" t="str">
        <f>UPPER(anotacoes!H6856)</f>
        <v>PAUSE</v>
      </c>
      <c r="M6856" t="str">
        <f>IF(OR(L6856="ATTACK",L6856="FINTA"),"&lt;TECNICA&gt;",UPPER(anotacoes!I6856))</f>
        <v>&lt;NAO_CLASSIFICADO&gt;</v>
      </c>
      <c r="N6856" t="str">
        <f>IF(OR(L6856="ATTACK",L6856="FINTA"),UPPER(anotacoes!I6856),"")</f>
        <v/>
      </c>
      <c r="O6856" s="6" t="str">
        <f>IF(anotacoes!N6856=0,"",anotacoes!N6856)</f>
        <v/>
      </c>
      <c r="P6856" t="str">
        <f>IF(anotacoes!M6856=0,"",UPPER(anotacoes!M6856))</f>
        <v/>
      </c>
      <c r="Q6856" t="str">
        <f t="shared" si="215"/>
        <v>INSERT INTO CONVERSAO_LUTA_ACAO (cd_conversao, id_luta, sequencia, momento_inicio, momento_fim, quem_faz, quem_sofre, acao_tipo, acao, tecnica, direcao, pontuacao) VALUES (1, 100, 114, TRIM(' 00:14:10,451'), TRIM(' 00:14:17,338'), '&lt;ARBITRO_DESCONHECIDO&gt;', '', 'PAUSE', '&lt;NAO_CLASSIFICADO&gt;', NULL, NULL, NULL)</v>
      </c>
      <c r="R6856" t="s">
        <v>10327</v>
      </c>
    </row>
    <row r="6857" spans="1:18" hidden="1" x14ac:dyDescent="0.25">
      <c r="A6857" s="7">
        <f>anotacoes!D6857</f>
        <v>40594</v>
      </c>
      <c r="B6857" t="str">
        <f>anotacoes!C6857</f>
        <v>GRAND PRIX DUSSELDORF 2011</v>
      </c>
      <c r="C6857" t="str">
        <f>anotacoes!E6857</f>
        <v>TOMA</v>
      </c>
      <c r="D6857" t="str">
        <f>anotacoes!F6857</f>
        <v>KHABACHIROV</v>
      </c>
      <c r="E6857" t="s">
        <v>10325</v>
      </c>
      <c r="F6857">
        <f>anotacoes!A6857</f>
        <v>100</v>
      </c>
      <c r="G6857">
        <f>anotacoes!B6857</f>
        <v>115</v>
      </c>
      <c r="H6857" t="str">
        <f>anotacoes!K6857</f>
        <v xml:space="preserve"> 00:14:17,524</v>
      </c>
      <c r="I6857" t="str">
        <f>anotacoes!L6857</f>
        <v xml:space="preserve"> 00:15:00,600</v>
      </c>
      <c r="J6857" t="str">
        <f>IF(L6857="PAUSE",E6857,IF(anotacoes!G6861=conversao_anotacoes!C6857,conversao_anotacoes!C6857,conversao_anotacoes!D6857))</f>
        <v>TOMA</v>
      </c>
      <c r="K6857" t="str">
        <f t="shared" si="214"/>
        <v>KHABACHIROV</v>
      </c>
      <c r="L6857" t="str">
        <f>UPPER(anotacoes!H6857)</f>
        <v>DISPLACEMENT</v>
      </c>
      <c r="M6857" t="str">
        <f>IF(OR(L6857="ATTACK",L6857="FINTA"),"&lt;TECNICA&gt;",UPPER(anotacoes!I6857))</f>
        <v>2-3 STEP HESITANT LEFT</v>
      </c>
      <c r="N6857" t="str">
        <f>IF(OR(L6857="ATTACK",L6857="FINTA"),UPPER(anotacoes!I6857),"")</f>
        <v/>
      </c>
      <c r="O6857" s="6" t="str">
        <f>IF(anotacoes!N6857=0,"",anotacoes!N6857)</f>
        <v/>
      </c>
      <c r="P6857" t="str">
        <f>IF(anotacoes!M6857=0,"",UPPER(anotacoes!M6857))</f>
        <v/>
      </c>
      <c r="Q6857" t="str">
        <f t="shared" si="215"/>
        <v>INSERT INTO CONVERSAO_LUTA_ACAO (cd_conversao, id_luta, sequencia, momento_inicio, momento_fim, quem_faz, quem_sofre, acao_tipo, acao, tecnica, direcao, pontuacao) VALUES (1, 100, 115, TRIM(' 00:14:17,524'), TRIM(' 00:15:00,600'), 'TOMA', 'KHABACHIROV', 'DISPLACEMENT', '2-3 STEP HESITANT LEFT', NULL, NULL, NULL)</v>
      </c>
      <c r="R6857" t="s">
        <v>10327</v>
      </c>
    </row>
    <row r="6858" spans="1:18" hidden="1" x14ac:dyDescent="0.25">
      <c r="A6858" s="7">
        <f>anotacoes!D6858</f>
        <v>40594</v>
      </c>
      <c r="B6858" t="str">
        <f>anotacoes!C6858</f>
        <v>GRAND PRIX DUSSELDORF 2011</v>
      </c>
      <c r="C6858" t="str">
        <f>anotacoes!E6858</f>
        <v>TOMA</v>
      </c>
      <c r="D6858" t="str">
        <f>anotacoes!F6858</f>
        <v>KHABACHIROV</v>
      </c>
      <c r="E6858" t="s">
        <v>10325</v>
      </c>
      <c r="F6858">
        <f>anotacoes!A6858</f>
        <v>100</v>
      </c>
      <c r="G6858">
        <f>anotacoes!B6858</f>
        <v>116</v>
      </c>
      <c r="H6858" t="str">
        <f>anotacoes!K6858</f>
        <v xml:space="preserve"> 00:15:00,769</v>
      </c>
      <c r="I6858" t="str">
        <f>anotacoes!L6858</f>
        <v xml:space="preserve"> 00:15:02,636</v>
      </c>
      <c r="J6858" t="str">
        <f>IF(L6858="PAUSE",E6858,IF(anotacoes!G6862=conversao_anotacoes!C6858,conversao_anotacoes!C6858,conversao_anotacoes!D6858))</f>
        <v>TOMA</v>
      </c>
      <c r="K6858" t="str">
        <f t="shared" si="214"/>
        <v>KHABACHIROV</v>
      </c>
      <c r="L6858" t="str">
        <f>UPPER(anotacoes!H6858)</f>
        <v>DISPLACEMENT</v>
      </c>
      <c r="M6858" t="str">
        <f>IF(OR(L6858="ATTACK",L6858="FINTA"),"&lt;TECNICA&gt;",UPPER(anotacoes!I6858))</f>
        <v>TRY TO GRIP WITH CONTACT</v>
      </c>
      <c r="N6858" t="str">
        <f>IF(OR(L6858="ATTACK",L6858="FINTA"),UPPER(anotacoes!I6858),"")</f>
        <v/>
      </c>
      <c r="O6858" s="6" t="str">
        <f>IF(anotacoes!N6858=0,"",anotacoes!N6858)</f>
        <v/>
      </c>
      <c r="P6858" t="str">
        <f>IF(anotacoes!M6858=0,"",UPPER(anotacoes!M6858))</f>
        <v/>
      </c>
      <c r="Q6858" t="str">
        <f t="shared" si="215"/>
        <v>INSERT INTO CONVERSAO_LUTA_ACAO (cd_conversao, id_luta, sequencia, momento_inicio, momento_fim, quem_faz, quem_sofre, acao_tipo, acao, tecnica, direcao, pontuacao) VALUES (1, 100, 116, TRIM(' 00:15:00,769'), TRIM(' 00:15:02,636'), 'TOMA', 'KHABACHIROV', 'DISPLACEMENT', 'TRY TO GRIP WITH CONTACT', NULL, NULL, NULL)</v>
      </c>
      <c r="R6858" t="s">
        <v>10327</v>
      </c>
    </row>
    <row r="6859" spans="1:18" hidden="1" x14ac:dyDescent="0.25">
      <c r="A6859" s="7">
        <f>anotacoes!D6859</f>
        <v>40594</v>
      </c>
      <c r="B6859" t="str">
        <f>anotacoes!C6859</f>
        <v>GRAND PRIX DUSSELDORF 2011</v>
      </c>
      <c r="C6859" t="str">
        <f>anotacoes!E6859</f>
        <v>TOMA</v>
      </c>
      <c r="D6859" t="str">
        <f>anotacoes!F6859</f>
        <v>KHABACHIROV</v>
      </c>
      <c r="E6859" t="s">
        <v>10325</v>
      </c>
      <c r="F6859">
        <f>anotacoes!A6859</f>
        <v>100</v>
      </c>
      <c r="G6859">
        <f>anotacoes!B6859</f>
        <v>117</v>
      </c>
      <c r="H6859" t="str">
        <f>anotacoes!K6859</f>
        <v xml:space="preserve"> 00:15:02,636</v>
      </c>
      <c r="I6859" t="str">
        <f>anotacoes!L6859</f>
        <v xml:space="preserve"> 00:15:13,300</v>
      </c>
      <c r="J6859" t="str">
        <f>IF(L6859="PAUSE",E6859,IF(anotacoes!G6863=conversao_anotacoes!C6859,conversao_anotacoes!C6859,conversao_anotacoes!D6859))</f>
        <v>TOMA</v>
      </c>
      <c r="K6859" t="str">
        <f t="shared" si="214"/>
        <v>KHABACHIROV</v>
      </c>
      <c r="L6859" t="str">
        <f>UPPER(anotacoes!H6859)</f>
        <v>GRIP TIME</v>
      </c>
      <c r="M6859" t="str">
        <f>IF(OR(L6859="ATTACK",L6859="FINTA"),"&lt;TECNICA&gt;",UPPER(anotacoes!I6859))</f>
        <v>RIGHT SLEEVE LEFT SLEEVE</v>
      </c>
      <c r="N6859" t="str">
        <f>IF(OR(L6859="ATTACK",L6859="FINTA"),UPPER(anotacoes!I6859),"")</f>
        <v/>
      </c>
      <c r="O6859" s="6" t="str">
        <f>IF(anotacoes!N6859=0,"",anotacoes!N6859)</f>
        <v/>
      </c>
      <c r="P6859" t="str">
        <f>IF(anotacoes!M6859=0,"",UPPER(anotacoes!M6859))</f>
        <v/>
      </c>
      <c r="Q6859" t="str">
        <f t="shared" si="215"/>
        <v>INSERT INTO CONVERSAO_LUTA_ACAO (cd_conversao, id_luta, sequencia, momento_inicio, momento_fim, quem_faz, quem_sofre, acao_tipo, acao, tecnica, direcao, pontuacao) VALUES (1, 100, 117, TRIM(' 00:15:02,636'), TRIM(' 00:15:13,300'), 'TOMA', 'KHABACHIROV', 'GRIP TIME', 'RIGHT SLEEVE LEFT SLEEVE', NULL, NULL, NULL)</v>
      </c>
      <c r="R6859" t="s">
        <v>10327</v>
      </c>
    </row>
    <row r="6860" spans="1:18" hidden="1" x14ac:dyDescent="0.25">
      <c r="A6860" s="7">
        <f>anotacoes!D6860</f>
        <v>40594</v>
      </c>
      <c r="B6860" t="str">
        <f>anotacoes!C6860</f>
        <v>GRAND PRIX DUSSELDORF 2011</v>
      </c>
      <c r="C6860" t="str">
        <f>anotacoes!E6860</f>
        <v>TOMA</v>
      </c>
      <c r="D6860" t="str">
        <f>anotacoes!F6860</f>
        <v>KHABACHIROV</v>
      </c>
      <c r="E6860" t="s">
        <v>10325</v>
      </c>
      <c r="F6860">
        <f>anotacoes!A6860</f>
        <v>100</v>
      </c>
      <c r="G6860">
        <f>anotacoes!B6860</f>
        <v>118</v>
      </c>
      <c r="H6860" t="str">
        <f>anotacoes!K6860</f>
        <v xml:space="preserve"> 00:15:13,300</v>
      </c>
      <c r="I6860" t="str">
        <f>anotacoes!L6860</f>
        <v xml:space="preserve"> 00:15:15,830</v>
      </c>
      <c r="J6860" t="str">
        <f>IF(L6860="PAUSE",E6860,IF(anotacoes!G6864=conversao_anotacoes!C6860,conversao_anotacoes!C6860,conversao_anotacoes!D6860))</f>
        <v>TOMA</v>
      </c>
      <c r="K6860" t="str">
        <f t="shared" si="214"/>
        <v>KHABACHIROV</v>
      </c>
      <c r="L6860" t="str">
        <f>UPPER(anotacoes!H6860)</f>
        <v>GRIP TIME</v>
      </c>
      <c r="M6860" t="str">
        <f>IF(OR(L6860="ATTACK",L6860="FINTA"),"&lt;TECNICA&gt;",UPPER(anotacoes!I6860))</f>
        <v>RIGHT COLLAR LEFT SLEEVE</v>
      </c>
      <c r="N6860" t="str">
        <f>IF(OR(L6860="ATTACK",L6860="FINTA"),UPPER(anotacoes!I6860),"")</f>
        <v/>
      </c>
      <c r="O6860" s="6" t="str">
        <f>IF(anotacoes!N6860=0,"",anotacoes!N6860)</f>
        <v/>
      </c>
      <c r="P6860" t="str">
        <f>IF(anotacoes!M6860=0,"",UPPER(anotacoes!M6860))</f>
        <v/>
      </c>
      <c r="Q6860" t="str">
        <f t="shared" si="215"/>
        <v>INSERT INTO CONVERSAO_LUTA_ACAO (cd_conversao, id_luta, sequencia, momento_inicio, momento_fim, quem_faz, quem_sofre, acao_tipo, acao, tecnica, direcao, pontuacao) VALUES (1, 100, 118, TRIM(' 00:15:13,300'), TRIM(' 00:15:15,830'), 'TOMA', 'KHABACHIROV', 'GRIP TIME', 'RIGHT COLLAR LEFT SLEEVE', NULL, NULL, NULL)</v>
      </c>
      <c r="R6860" t="s">
        <v>10327</v>
      </c>
    </row>
    <row r="6861" spans="1:18" hidden="1" x14ac:dyDescent="0.25">
      <c r="A6861" s="7">
        <f>anotacoes!D6861</f>
        <v>40594</v>
      </c>
      <c r="B6861" t="str">
        <f>anotacoes!C6861</f>
        <v>GRAND PRIX DUSSELDORF 2011</v>
      </c>
      <c r="C6861" t="str">
        <f>anotacoes!E6861</f>
        <v>TOMA</v>
      </c>
      <c r="D6861" t="str">
        <f>anotacoes!F6861</f>
        <v>KHABACHIROV</v>
      </c>
      <c r="E6861" t="s">
        <v>10325</v>
      </c>
      <c r="F6861">
        <f>anotacoes!A6861</f>
        <v>100</v>
      </c>
      <c r="G6861">
        <f>anotacoes!B6861</f>
        <v>119</v>
      </c>
      <c r="H6861" t="str">
        <f>anotacoes!K6861</f>
        <v xml:space="preserve"> 00:15:15,830</v>
      </c>
      <c r="I6861" t="str">
        <f>anotacoes!L6861</f>
        <v xml:space="preserve"> 00:15:15,830</v>
      </c>
      <c r="J6861" t="str">
        <f>IF(L6861="PAUSE",E6861,IF(anotacoes!G6865=conversao_anotacoes!C6861,conversao_anotacoes!C6861,conversao_anotacoes!D6861))</f>
        <v>TOMA</v>
      </c>
      <c r="K6861" t="str">
        <f t="shared" si="214"/>
        <v>KHABACHIROV</v>
      </c>
      <c r="L6861" t="str">
        <f>UPPER(anotacoes!H6861)</f>
        <v>DEFENSE</v>
      </c>
      <c r="M6861" t="str">
        <f>IF(OR(L6861="ATTACK",L6861="FINTA"),"&lt;TECNICA&gt;",UPPER(anotacoes!I6861))</f>
        <v>USING BODY MASS</v>
      </c>
      <c r="N6861" t="str">
        <f>IF(OR(L6861="ATTACK",L6861="FINTA"),UPPER(anotacoes!I6861),"")</f>
        <v/>
      </c>
      <c r="O6861" s="6" t="str">
        <f>IF(anotacoes!N6861=0,"",anotacoes!N6861)</f>
        <v/>
      </c>
      <c r="P6861" t="str">
        <f>IF(anotacoes!M6861=0,"",UPPER(anotacoes!M6861))</f>
        <v/>
      </c>
      <c r="Q6861" t="str">
        <f t="shared" si="215"/>
        <v>INSERT INTO CONVERSAO_LUTA_ACAO (cd_conversao, id_luta, sequencia, momento_inicio, momento_fim, quem_faz, quem_sofre, acao_tipo, acao, tecnica, direcao, pontuacao) VALUES (1, 100, 119, TRIM(' 00:15:15,830'), TRIM(' 00:15:15,830'), 'TOMA', 'KHABACHIROV', 'DEFENSE', 'USING BODY MASS', NULL, NULL, NULL)</v>
      </c>
      <c r="R6861" t="s">
        <v>10327</v>
      </c>
    </row>
    <row r="6862" spans="1:18" hidden="1" x14ac:dyDescent="0.25">
      <c r="A6862" s="7">
        <f>anotacoes!D6862</f>
        <v>40594</v>
      </c>
      <c r="B6862" t="str">
        <f>anotacoes!C6862</f>
        <v>GRAND PRIX DUSSELDORF 2011</v>
      </c>
      <c r="C6862" t="str">
        <f>anotacoes!E6862</f>
        <v>TOMA</v>
      </c>
      <c r="D6862" t="str">
        <f>anotacoes!F6862</f>
        <v>KHABACHIROV</v>
      </c>
      <c r="E6862" t="s">
        <v>10325</v>
      </c>
      <c r="F6862">
        <f>anotacoes!A6862</f>
        <v>100</v>
      </c>
      <c r="G6862">
        <f>anotacoes!B6862</f>
        <v>120</v>
      </c>
      <c r="H6862" t="str">
        <f>anotacoes!K6862</f>
        <v xml:space="preserve"> 00:15:15,830</v>
      </c>
      <c r="I6862" t="str">
        <f>anotacoes!L6862</f>
        <v xml:space="preserve"> 00:15:19,540</v>
      </c>
      <c r="J6862" t="str">
        <f>IF(L6862="PAUSE",E6862,IF(anotacoes!G6866=conversao_anotacoes!C6862,conversao_anotacoes!C6862,conversao_anotacoes!D6862))</f>
        <v>TOMA</v>
      </c>
      <c r="K6862" t="str">
        <f t="shared" si="214"/>
        <v>KHABACHIROV</v>
      </c>
      <c r="L6862" t="str">
        <f>UPPER(anotacoes!H6862)</f>
        <v>GRIP TIME</v>
      </c>
      <c r="M6862" t="str">
        <f>IF(OR(L6862="ATTACK",L6862="FINTA"),"&lt;TECNICA&gt;",UPPER(anotacoes!I6862))</f>
        <v>RIGHT BACK LEFT SLEEVE</v>
      </c>
      <c r="N6862" t="str">
        <f>IF(OR(L6862="ATTACK",L6862="FINTA"),UPPER(anotacoes!I6862),"")</f>
        <v/>
      </c>
      <c r="O6862" s="6" t="str">
        <f>IF(anotacoes!N6862=0,"",anotacoes!N6862)</f>
        <v/>
      </c>
      <c r="P6862" t="str">
        <f>IF(anotacoes!M6862=0,"",UPPER(anotacoes!M6862))</f>
        <v/>
      </c>
      <c r="Q6862" t="str">
        <f t="shared" si="215"/>
        <v>INSERT INTO CONVERSAO_LUTA_ACAO (cd_conversao, id_luta, sequencia, momento_inicio, momento_fim, quem_faz, quem_sofre, acao_tipo, acao, tecnica, direcao, pontuacao) VALUES (1, 100, 120, TRIM(' 00:15:15,830'), TRIM(' 00:15:19,540'), 'TOMA', 'KHABACHIROV', 'GRIP TIME', 'RIGHT BACK LEFT SLEEVE', NULL, NULL, NULL)</v>
      </c>
      <c r="R6862" t="s">
        <v>10327</v>
      </c>
    </row>
    <row r="6863" spans="1:18" hidden="1" x14ac:dyDescent="0.25">
      <c r="A6863" s="7">
        <f>anotacoes!D6863</f>
        <v>40594</v>
      </c>
      <c r="B6863" t="str">
        <f>anotacoes!C6863</f>
        <v>GRAND PRIX DUSSELDORF 2011</v>
      </c>
      <c r="C6863" t="str">
        <f>anotacoes!E6863</f>
        <v>TOMA</v>
      </c>
      <c r="D6863" t="str">
        <f>anotacoes!F6863</f>
        <v>KHABACHIROV</v>
      </c>
      <c r="E6863" t="s">
        <v>10325</v>
      </c>
      <c r="F6863">
        <f>anotacoes!A6863</f>
        <v>100</v>
      </c>
      <c r="G6863">
        <f>anotacoes!B6863</f>
        <v>121</v>
      </c>
      <c r="H6863" t="str">
        <f>anotacoes!K6863</f>
        <v xml:space="preserve"> 00:15:19,540</v>
      </c>
      <c r="I6863" t="str">
        <f>anotacoes!L6863</f>
        <v xml:space="preserve"> 00:15:21,816</v>
      </c>
      <c r="J6863" t="str">
        <f>IF(L6863="PAUSE",E6863,IF(anotacoes!G6867=conversao_anotacoes!C6863,conversao_anotacoes!C6863,conversao_anotacoes!D6863))</f>
        <v>TOMA</v>
      </c>
      <c r="K6863" t="str">
        <f t="shared" si="214"/>
        <v>KHABACHIROV</v>
      </c>
      <c r="L6863" t="str">
        <f>UPPER(anotacoes!H6863)</f>
        <v>ATTACK</v>
      </c>
      <c r="M6863" t="str">
        <f>IF(OR(L6863="ATTACK",L6863="FINTA"),"&lt;TECNICA&gt;",UPPER(anotacoes!I6863))</f>
        <v>&lt;TECNICA&gt;</v>
      </c>
      <c r="N6863" t="str">
        <f>IF(OR(L6863="ATTACK",L6863="FINTA"),UPPER(anotacoes!I6863),"")</f>
        <v>TOMOE NAGE</v>
      </c>
      <c r="O6863" s="6">
        <f>IF(anotacoes!N6863=0,"",anotacoes!N6863)</f>
        <v>4</v>
      </c>
      <c r="P6863" t="str">
        <f>IF(anotacoes!M6863=0,"",UPPER(anotacoes!M6863))</f>
        <v/>
      </c>
      <c r="Q6863" t="str">
        <f t="shared" si="215"/>
        <v>INSERT INTO CONVERSAO_LUTA_ACAO (cd_conversao, id_luta, sequencia, momento_inicio, momento_fim, quem_faz, quem_sofre, acao_tipo, acao, tecnica, direcao, pontuacao) VALUES (1, 100, 121, TRIM(' 00:15:19,540'), TRIM(' 00:15:21,816'), 'TOMA', 'KHABACHIROV', 'ATTACK', '&lt;TECNICA&gt;', 'TOMOE NAGE', 4, NULL)</v>
      </c>
      <c r="R6863" t="s">
        <v>10327</v>
      </c>
    </row>
    <row r="6864" spans="1:18" hidden="1" x14ac:dyDescent="0.25">
      <c r="A6864" s="7">
        <f>anotacoes!D6864</f>
        <v>40594</v>
      </c>
      <c r="B6864" t="str">
        <f>anotacoes!C6864</f>
        <v>GRAND PRIX DUSSELDORF 2011</v>
      </c>
      <c r="C6864" t="str">
        <f>anotacoes!E6864</f>
        <v>TOMA</v>
      </c>
      <c r="D6864" t="str">
        <f>anotacoes!F6864</f>
        <v>KHABACHIROV</v>
      </c>
      <c r="E6864" t="s">
        <v>10325</v>
      </c>
      <c r="F6864">
        <f>anotacoes!A6864</f>
        <v>100</v>
      </c>
      <c r="G6864">
        <f>anotacoes!B6864</f>
        <v>122</v>
      </c>
      <c r="H6864" t="str">
        <f>anotacoes!K6864</f>
        <v xml:space="preserve"> 00:15:21,816</v>
      </c>
      <c r="I6864" t="str">
        <f>anotacoes!L6864</f>
        <v xml:space="preserve"> 00:15:23,609</v>
      </c>
      <c r="J6864" t="str">
        <f>IF(L6864="PAUSE",E6864,IF(anotacoes!G6868=conversao_anotacoes!C6864,conversao_anotacoes!C6864,conversao_anotacoes!D6864))</f>
        <v>TOMA</v>
      </c>
      <c r="K6864" t="str">
        <f t="shared" si="214"/>
        <v>KHABACHIROV</v>
      </c>
      <c r="L6864" t="str">
        <f>UPPER(anotacoes!H6864)</f>
        <v>GROUNDWORK COMBAT</v>
      </c>
      <c r="M6864" t="str">
        <f>IF(OR(L6864="ATTACK",L6864="FINTA"),"&lt;TECNICA&gt;",UPPER(anotacoes!I6864))</f>
        <v>DEFENSIVE POSITION</v>
      </c>
      <c r="N6864" t="str">
        <f>IF(OR(L6864="ATTACK",L6864="FINTA"),UPPER(anotacoes!I6864),"")</f>
        <v/>
      </c>
      <c r="O6864" s="6" t="str">
        <f>IF(anotacoes!N6864=0,"",anotacoes!N6864)</f>
        <v/>
      </c>
      <c r="P6864" t="str">
        <f>IF(anotacoes!M6864=0,"",UPPER(anotacoes!M6864))</f>
        <v/>
      </c>
      <c r="Q6864" t="str">
        <f t="shared" si="215"/>
        <v>INSERT INTO CONVERSAO_LUTA_ACAO (cd_conversao, id_luta, sequencia, momento_inicio, momento_fim, quem_faz, quem_sofre, acao_tipo, acao, tecnica, direcao, pontuacao) VALUES (1, 100, 122, TRIM(' 00:15:21,816'), TRIM(' 00:15:23,609'), 'TOMA', 'KHABACHIROV', 'GROUNDWORK COMBAT', 'DEFENSIVE POSITION', NULL, NULL, NULL)</v>
      </c>
      <c r="R6864" t="s">
        <v>10327</v>
      </c>
    </row>
    <row r="6865" spans="1:18" hidden="1" x14ac:dyDescent="0.25">
      <c r="A6865" s="7">
        <f>anotacoes!D6865</f>
        <v>40594</v>
      </c>
      <c r="B6865" t="str">
        <f>anotacoes!C6865</f>
        <v>GRAND PRIX DUSSELDORF 2011</v>
      </c>
      <c r="C6865" t="str">
        <f>anotacoes!E6865</f>
        <v>TOMA</v>
      </c>
      <c r="D6865" t="str">
        <f>anotacoes!F6865</f>
        <v>KHABACHIROV</v>
      </c>
      <c r="E6865" t="s">
        <v>10325</v>
      </c>
      <c r="F6865">
        <f>anotacoes!A6865</f>
        <v>100</v>
      </c>
      <c r="G6865">
        <f>anotacoes!B6865</f>
        <v>123</v>
      </c>
      <c r="H6865" t="str">
        <f>anotacoes!K6865</f>
        <v xml:space="preserve"> 00:15:23,814</v>
      </c>
      <c r="I6865" t="str">
        <f>anotacoes!L6865</f>
        <v xml:space="preserve"> 00:15:34,763</v>
      </c>
      <c r="J6865" t="str">
        <f>IF(L6865="PAUSE",E6865,IF(anotacoes!G6869=conversao_anotacoes!C6865,conversao_anotacoes!C6865,conversao_anotacoes!D6865))</f>
        <v>&lt;ARBITRO_DESCONHECIDO&gt;</v>
      </c>
      <c r="K6865" t="str">
        <f t="shared" si="214"/>
        <v/>
      </c>
      <c r="L6865" t="str">
        <f>UPPER(anotacoes!H6865)</f>
        <v>PAUSE</v>
      </c>
      <c r="M6865" t="str">
        <f>IF(OR(L6865="ATTACK",L6865="FINTA"),"&lt;TECNICA&gt;",UPPER(anotacoes!I6865))</f>
        <v>&lt;NAO_CLASSIFICADO&gt;</v>
      </c>
      <c r="N6865" t="str">
        <f>IF(OR(L6865="ATTACK",L6865="FINTA"),UPPER(anotacoes!I6865),"")</f>
        <v/>
      </c>
      <c r="O6865" s="6" t="str">
        <f>IF(anotacoes!N6865=0,"",anotacoes!N6865)</f>
        <v/>
      </c>
      <c r="P6865" t="str">
        <f>IF(anotacoes!M6865=0,"",UPPER(anotacoes!M6865))</f>
        <v/>
      </c>
      <c r="Q6865" t="str">
        <f t="shared" si="215"/>
        <v>INSERT INTO CONVERSAO_LUTA_ACAO (cd_conversao, id_luta, sequencia, momento_inicio, momento_fim, quem_faz, quem_sofre, acao_tipo, acao, tecnica, direcao, pontuacao) VALUES (1, 100, 123, TRIM(' 00:15:23,814'), TRIM(' 00:15:34,763'), '&lt;ARBITRO_DESCONHECIDO&gt;', '', 'PAUSE', '&lt;NAO_CLASSIFICADO&gt;', NULL, NULL, NULL)</v>
      </c>
      <c r="R6865" t="s">
        <v>10327</v>
      </c>
    </row>
    <row r="6866" spans="1:18" hidden="1" x14ac:dyDescent="0.25">
      <c r="A6866" s="7">
        <f>anotacoes!D6866</f>
        <v>40594</v>
      </c>
      <c r="B6866" t="str">
        <f>anotacoes!C6866</f>
        <v>GRAND PRIX DUSSELDORF 2011</v>
      </c>
      <c r="C6866" t="str">
        <f>anotacoes!E6866</f>
        <v>TOMA</v>
      </c>
      <c r="D6866" t="str">
        <f>anotacoes!F6866</f>
        <v>KHABACHIROV</v>
      </c>
      <c r="E6866" t="s">
        <v>10325</v>
      </c>
      <c r="F6866">
        <f>anotacoes!A6866</f>
        <v>100</v>
      </c>
      <c r="G6866">
        <f>anotacoes!B6866</f>
        <v>124</v>
      </c>
      <c r="H6866" t="str">
        <f>anotacoes!K6866</f>
        <v xml:space="preserve"> 00:15:34,983</v>
      </c>
      <c r="I6866" t="str">
        <f>anotacoes!L6866</f>
        <v xml:space="preserve"> 00:15:37,253</v>
      </c>
      <c r="J6866" t="str">
        <f>IF(L6866="PAUSE",E6866,IF(anotacoes!G6870=conversao_anotacoes!C6866,conversao_anotacoes!C6866,conversao_anotacoes!D6866))</f>
        <v>TOMA</v>
      </c>
      <c r="K6866" t="str">
        <f t="shared" si="214"/>
        <v>KHABACHIROV</v>
      </c>
      <c r="L6866" t="str">
        <f>UPPER(anotacoes!H6866)</f>
        <v>DISPLACEMENT</v>
      </c>
      <c r="M6866" t="str">
        <f>IF(OR(L6866="ATTACK",L6866="FINTA"),"&lt;TECNICA&gt;",UPPER(anotacoes!I6866))</f>
        <v>CIRCULAR LEFT</v>
      </c>
      <c r="N6866" t="str">
        <f>IF(OR(L6866="ATTACK",L6866="FINTA"),UPPER(anotacoes!I6866),"")</f>
        <v/>
      </c>
      <c r="O6866" s="6" t="str">
        <f>IF(anotacoes!N6866=0,"",anotacoes!N6866)</f>
        <v/>
      </c>
      <c r="P6866" t="str">
        <f>IF(anotacoes!M6866=0,"",UPPER(anotacoes!M6866))</f>
        <v/>
      </c>
      <c r="Q6866" t="str">
        <f t="shared" si="215"/>
        <v>INSERT INTO CONVERSAO_LUTA_ACAO (cd_conversao, id_luta, sequencia, momento_inicio, momento_fim, quem_faz, quem_sofre, acao_tipo, acao, tecnica, direcao, pontuacao) VALUES (1, 100, 124, TRIM(' 00:15:34,983'), TRIM(' 00:15:37,253'), 'TOMA', 'KHABACHIROV', 'DISPLACEMENT', 'CIRCULAR LEFT', NULL, NULL, NULL)</v>
      </c>
      <c r="R6866" t="s">
        <v>10327</v>
      </c>
    </row>
    <row r="6867" spans="1:18" hidden="1" x14ac:dyDescent="0.25">
      <c r="A6867" s="7">
        <f>anotacoes!D6867</f>
        <v>40594</v>
      </c>
      <c r="B6867" t="str">
        <f>anotacoes!C6867</f>
        <v>GRAND PRIX DUSSELDORF 2011</v>
      </c>
      <c r="C6867" t="str">
        <f>anotacoes!E6867</f>
        <v>TOMA</v>
      </c>
      <c r="D6867" t="str">
        <f>anotacoes!F6867</f>
        <v>KHABACHIROV</v>
      </c>
      <c r="E6867" t="s">
        <v>10325</v>
      </c>
      <c r="F6867">
        <f>anotacoes!A6867</f>
        <v>100</v>
      </c>
      <c r="G6867">
        <f>anotacoes!B6867</f>
        <v>125</v>
      </c>
      <c r="H6867" t="str">
        <f>anotacoes!K6867</f>
        <v xml:space="preserve"> 00:15:37,253</v>
      </c>
      <c r="I6867" t="str">
        <f>anotacoes!L6867</f>
        <v xml:space="preserve"> 00:15:48,091</v>
      </c>
      <c r="J6867" t="str">
        <f>IF(L6867="PAUSE",E6867,IF(anotacoes!G6871=conversao_anotacoes!C6867,conversao_anotacoes!C6867,conversao_anotacoes!D6867))</f>
        <v>TOMA</v>
      </c>
      <c r="K6867" t="str">
        <f t="shared" si="214"/>
        <v>KHABACHIROV</v>
      </c>
      <c r="L6867" t="str">
        <f>UPPER(anotacoes!H6867)</f>
        <v>GRIP TIME</v>
      </c>
      <c r="M6867" t="str">
        <f>IF(OR(L6867="ATTACK",L6867="FINTA"),"&lt;TECNICA&gt;",UPPER(anotacoes!I6867))</f>
        <v>RIGHT COLLAR</v>
      </c>
      <c r="N6867" t="str">
        <f>IF(OR(L6867="ATTACK",L6867="FINTA"),UPPER(anotacoes!I6867),"")</f>
        <v/>
      </c>
      <c r="O6867" s="6" t="str">
        <f>IF(anotacoes!N6867=0,"",anotacoes!N6867)</f>
        <v/>
      </c>
      <c r="P6867" t="str">
        <f>IF(anotacoes!M6867=0,"",UPPER(anotacoes!M6867))</f>
        <v/>
      </c>
      <c r="Q6867" t="str">
        <f t="shared" si="215"/>
        <v>INSERT INTO CONVERSAO_LUTA_ACAO (cd_conversao, id_luta, sequencia, momento_inicio, momento_fim, quem_faz, quem_sofre, acao_tipo, acao, tecnica, direcao, pontuacao) VALUES (1, 100, 125, TRIM(' 00:15:37,253'), TRIM(' 00:15:48,091'), 'TOMA', 'KHABACHIROV', 'GRIP TIME', 'RIGHT COLLAR', NULL, NULL, NULL)</v>
      </c>
      <c r="R6867" t="s">
        <v>10327</v>
      </c>
    </row>
    <row r="6868" spans="1:18" hidden="1" x14ac:dyDescent="0.25">
      <c r="A6868" s="7">
        <f>anotacoes!D6868</f>
        <v>40594</v>
      </c>
      <c r="B6868" t="str">
        <f>anotacoes!C6868</f>
        <v>GRAND PRIX DUSSELDORF 2011</v>
      </c>
      <c r="C6868" t="str">
        <f>anotacoes!E6868</f>
        <v>TOMA</v>
      </c>
      <c r="D6868" t="str">
        <f>anotacoes!F6868</f>
        <v>KHABACHIROV</v>
      </c>
      <c r="E6868" t="s">
        <v>10325</v>
      </c>
      <c r="F6868">
        <f>anotacoes!A6868</f>
        <v>100</v>
      </c>
      <c r="G6868">
        <f>anotacoes!B6868</f>
        <v>126</v>
      </c>
      <c r="H6868" t="str">
        <f>anotacoes!K6868</f>
        <v xml:space="preserve"> 00:15:48,091</v>
      </c>
      <c r="I6868" t="str">
        <f>anotacoes!L6868</f>
        <v xml:space="preserve"> 00:15:52,877</v>
      </c>
      <c r="J6868" t="str">
        <f>IF(L6868="PAUSE",E6868,IF(anotacoes!G6872=conversao_anotacoes!C6868,conversao_anotacoes!C6868,conversao_anotacoes!D6868))</f>
        <v>TOMA</v>
      </c>
      <c r="K6868" t="str">
        <f t="shared" si="214"/>
        <v>KHABACHIROV</v>
      </c>
      <c r="L6868" t="str">
        <f>UPPER(anotacoes!H6868)</f>
        <v>GRIP TIME</v>
      </c>
      <c r="M6868" t="str">
        <f>IF(OR(L6868="ATTACK",L6868="FINTA"),"&lt;TECNICA&gt;",UPPER(anotacoes!I6868))</f>
        <v>RIGHT BACK LEFT SLEEVE</v>
      </c>
      <c r="N6868" t="str">
        <f>IF(OR(L6868="ATTACK",L6868="FINTA"),UPPER(anotacoes!I6868),"")</f>
        <v/>
      </c>
      <c r="O6868" s="6" t="str">
        <f>IF(anotacoes!N6868=0,"",anotacoes!N6868)</f>
        <v/>
      </c>
      <c r="P6868" t="str">
        <f>IF(anotacoes!M6868=0,"",UPPER(anotacoes!M6868))</f>
        <v/>
      </c>
      <c r="Q6868" t="str">
        <f t="shared" si="215"/>
        <v>INSERT INTO CONVERSAO_LUTA_ACAO (cd_conversao, id_luta, sequencia, momento_inicio, momento_fim, quem_faz, quem_sofre, acao_tipo, acao, tecnica, direcao, pontuacao) VALUES (1, 100, 126, TRIM(' 00:15:48,091'), TRIM(' 00:15:52,877'), 'TOMA', 'KHABACHIROV', 'GRIP TIME', 'RIGHT BACK LEFT SLEEVE', NULL, NULL, NULL)</v>
      </c>
      <c r="R6868" t="s">
        <v>10327</v>
      </c>
    </row>
    <row r="6869" spans="1:18" hidden="1" x14ac:dyDescent="0.25">
      <c r="A6869" s="7">
        <f>anotacoes!D6869</f>
        <v>40594</v>
      </c>
      <c r="B6869" t="str">
        <f>anotacoes!C6869</f>
        <v>GRAND PRIX DUSSELDORF 2011</v>
      </c>
      <c r="C6869" t="str">
        <f>anotacoes!E6869</f>
        <v>TOMA</v>
      </c>
      <c r="D6869" t="str">
        <f>anotacoes!F6869</f>
        <v>KHABACHIROV</v>
      </c>
      <c r="E6869" t="s">
        <v>10325</v>
      </c>
      <c r="F6869">
        <f>anotacoes!A6869</f>
        <v>100</v>
      </c>
      <c r="G6869">
        <f>anotacoes!B6869</f>
        <v>127</v>
      </c>
      <c r="H6869" t="str">
        <f>anotacoes!K6869</f>
        <v xml:space="preserve"> 00:15:52,877</v>
      </c>
      <c r="I6869" t="str">
        <f>anotacoes!L6869</f>
        <v xml:space="preserve"> 00:15:52,877</v>
      </c>
      <c r="J6869" t="str">
        <f>IF(L6869="PAUSE",E6869,IF(anotacoes!G6873=conversao_anotacoes!C6869,conversao_anotacoes!C6869,conversao_anotacoes!D6869))</f>
        <v>TOMA</v>
      </c>
      <c r="K6869" t="str">
        <f t="shared" si="214"/>
        <v>KHABACHIROV</v>
      </c>
      <c r="L6869" t="str">
        <f>UPPER(anotacoes!H6869)</f>
        <v>DEFENSE</v>
      </c>
      <c r="M6869" t="str">
        <f>IF(OR(L6869="ATTACK",L6869="FINTA"),"&lt;TECNICA&gt;",UPPER(anotacoes!I6869))</f>
        <v>USING BODY MASS</v>
      </c>
      <c r="N6869" t="str">
        <f>IF(OR(L6869="ATTACK",L6869="FINTA"),UPPER(anotacoes!I6869),"")</f>
        <v/>
      </c>
      <c r="O6869" s="6" t="str">
        <f>IF(anotacoes!N6869=0,"",anotacoes!N6869)</f>
        <v/>
      </c>
      <c r="P6869" t="str">
        <f>IF(anotacoes!M6869=0,"",UPPER(anotacoes!M6869))</f>
        <v/>
      </c>
      <c r="Q6869" t="str">
        <f t="shared" si="215"/>
        <v>INSERT INTO CONVERSAO_LUTA_ACAO (cd_conversao, id_luta, sequencia, momento_inicio, momento_fim, quem_faz, quem_sofre, acao_tipo, acao, tecnica, direcao, pontuacao) VALUES (1, 100, 127, TRIM(' 00:15:52,877'), TRIM(' 00:15:52,877'), 'TOMA', 'KHABACHIROV', 'DEFENSE', 'USING BODY MASS', NULL, NULL, NULL)</v>
      </c>
      <c r="R6869" t="s">
        <v>10327</v>
      </c>
    </row>
    <row r="6870" spans="1:18" hidden="1" x14ac:dyDescent="0.25">
      <c r="A6870" s="7">
        <f>anotacoes!D6870</f>
        <v>40594</v>
      </c>
      <c r="B6870" t="str">
        <f>anotacoes!C6870</f>
        <v>GRAND PRIX DUSSELDORF 2011</v>
      </c>
      <c r="C6870" t="str">
        <f>anotacoes!E6870</f>
        <v>TOMA</v>
      </c>
      <c r="D6870" t="str">
        <f>anotacoes!F6870</f>
        <v>KHABACHIROV</v>
      </c>
      <c r="E6870" t="s">
        <v>10325</v>
      </c>
      <c r="F6870">
        <f>anotacoes!A6870</f>
        <v>100</v>
      </c>
      <c r="G6870">
        <f>anotacoes!B6870</f>
        <v>128</v>
      </c>
      <c r="H6870" t="str">
        <f>anotacoes!K6870</f>
        <v xml:space="preserve"> 00:15:52,877</v>
      </c>
      <c r="I6870" t="str">
        <f>anotacoes!L6870</f>
        <v xml:space="preserve"> 00:15:56,631</v>
      </c>
      <c r="J6870" t="str">
        <f>IF(L6870="PAUSE",E6870,IF(anotacoes!G6874=conversao_anotacoes!C6870,conversao_anotacoes!C6870,conversao_anotacoes!D6870))</f>
        <v>TOMA</v>
      </c>
      <c r="K6870" t="str">
        <f t="shared" si="214"/>
        <v>KHABACHIROV</v>
      </c>
      <c r="L6870" t="str">
        <f>UPPER(anotacoes!H6870)</f>
        <v>GROUNDWORK COMBAT</v>
      </c>
      <c r="M6870" t="str">
        <f>IF(OR(L6870="ATTACK",L6870="FINTA"),"&lt;TECNICA&gt;",UPPER(anotacoes!I6870))</f>
        <v>DEFENSIVE POSITION</v>
      </c>
      <c r="N6870" t="str">
        <f>IF(OR(L6870="ATTACK",L6870="FINTA"),UPPER(anotacoes!I6870),"")</f>
        <v/>
      </c>
      <c r="O6870" s="6" t="str">
        <f>IF(anotacoes!N6870=0,"",anotacoes!N6870)</f>
        <v/>
      </c>
      <c r="P6870" t="str">
        <f>IF(anotacoes!M6870=0,"",UPPER(anotacoes!M6870))</f>
        <v/>
      </c>
      <c r="Q6870" t="str">
        <f t="shared" si="215"/>
        <v>INSERT INTO CONVERSAO_LUTA_ACAO (cd_conversao, id_luta, sequencia, momento_inicio, momento_fim, quem_faz, quem_sofre, acao_tipo, acao, tecnica, direcao, pontuacao) VALUES (1, 100, 128, TRIM(' 00:15:52,877'), TRIM(' 00:15:56,631'), 'TOMA', 'KHABACHIROV', 'GROUNDWORK COMBAT', 'DEFENSIVE POSITION', NULL, NULL, NULL)</v>
      </c>
      <c r="R6870" t="s">
        <v>10327</v>
      </c>
    </row>
    <row r="6871" spans="1:18" hidden="1" x14ac:dyDescent="0.25">
      <c r="A6871" s="7">
        <f>anotacoes!D6871</f>
        <v>40594</v>
      </c>
      <c r="B6871" t="str">
        <f>anotacoes!C6871</f>
        <v>GRAND PRIX DUSSELDORF 2011</v>
      </c>
      <c r="C6871" t="str">
        <f>anotacoes!E6871</f>
        <v>TOMA</v>
      </c>
      <c r="D6871" t="str">
        <f>anotacoes!F6871</f>
        <v>KHABACHIROV</v>
      </c>
      <c r="E6871" t="s">
        <v>10325</v>
      </c>
      <c r="F6871">
        <f>anotacoes!A6871</f>
        <v>100</v>
      </c>
      <c r="G6871">
        <f>anotacoes!B6871</f>
        <v>129</v>
      </c>
      <c r="H6871" t="str">
        <f>anotacoes!K6871</f>
        <v xml:space="preserve"> 00:15:56,814</v>
      </c>
      <c r="I6871" t="str">
        <f>anotacoes!L6871</f>
        <v xml:space="preserve"> 00:16:47,423</v>
      </c>
      <c r="J6871" t="str">
        <f>IF(L6871="PAUSE",E6871,IF(anotacoes!G6875=conversao_anotacoes!C6871,conversao_anotacoes!C6871,conversao_anotacoes!D6871))</f>
        <v>&lt;ARBITRO_DESCONHECIDO&gt;</v>
      </c>
      <c r="K6871" t="str">
        <f t="shared" si="214"/>
        <v/>
      </c>
      <c r="L6871" t="str">
        <f>UPPER(anotacoes!H6871)</f>
        <v>PAUSE</v>
      </c>
      <c r="M6871" t="str">
        <f>IF(OR(L6871="ATTACK",L6871="FINTA"),"&lt;TECNICA&gt;",UPPER(anotacoes!I6871))</f>
        <v>&lt;NAO_CLASSIFICADO&gt;</v>
      </c>
      <c r="N6871" t="str">
        <f>IF(OR(L6871="ATTACK",L6871="FINTA"),UPPER(anotacoes!I6871),"")</f>
        <v/>
      </c>
      <c r="O6871" s="6" t="str">
        <f>IF(anotacoes!N6871=0,"",anotacoes!N6871)</f>
        <v/>
      </c>
      <c r="P6871" t="str">
        <f>IF(anotacoes!M6871=0,"",UPPER(anotacoes!M6871))</f>
        <v/>
      </c>
      <c r="Q6871" t="str">
        <f t="shared" si="215"/>
        <v>INSERT INTO CONVERSAO_LUTA_ACAO (cd_conversao, id_luta, sequencia, momento_inicio, momento_fim, quem_faz, quem_sofre, acao_tipo, acao, tecnica, direcao, pontuacao) VALUES (1, 100, 129, TRIM(' 00:15:56,814'), TRIM(' 00:16:47,423'), '&lt;ARBITRO_DESCONHECIDO&gt;', '', 'PAUSE', '&lt;NAO_CLASSIFICADO&gt;', NULL, NULL, NULL)</v>
      </c>
      <c r="R6871" t="s">
        <v>10327</v>
      </c>
    </row>
    <row r="6872" spans="1:18" hidden="1" x14ac:dyDescent="0.25">
      <c r="A6872" s="7">
        <f>anotacoes!D6872</f>
        <v>40594</v>
      </c>
      <c r="B6872" t="str">
        <f>anotacoes!C6872</f>
        <v>GRAND PRIX DUSSELDORF 2011</v>
      </c>
      <c r="C6872" t="str">
        <f>anotacoes!E6872</f>
        <v>TOMA</v>
      </c>
      <c r="D6872" t="str">
        <f>anotacoes!F6872</f>
        <v>KHABACHIROV</v>
      </c>
      <c r="E6872" t="s">
        <v>10325</v>
      </c>
      <c r="F6872">
        <f>anotacoes!A6872</f>
        <v>100</v>
      </c>
      <c r="G6872">
        <f>anotacoes!B6872</f>
        <v>130</v>
      </c>
      <c r="H6872" t="str">
        <f>anotacoes!K6872</f>
        <v xml:space="preserve"> 00:16:47,847</v>
      </c>
      <c r="I6872" t="str">
        <f>anotacoes!L6872</f>
        <v xml:space="preserve"> 00:16:49,869</v>
      </c>
      <c r="J6872" t="str">
        <f>IF(L6872="PAUSE",E6872,IF(anotacoes!G6876=conversao_anotacoes!C6872,conversao_anotacoes!C6872,conversao_anotacoes!D6872))</f>
        <v>TOMA</v>
      </c>
      <c r="K6872" t="str">
        <f t="shared" si="214"/>
        <v>KHABACHIROV</v>
      </c>
      <c r="L6872" t="str">
        <f>UPPER(anotacoes!H6872)</f>
        <v>DISPLACEMENT</v>
      </c>
      <c r="M6872" t="str">
        <f>IF(OR(L6872="ATTACK",L6872="FINTA"),"&lt;TECNICA&gt;",UPPER(anotacoes!I6872))</f>
        <v>2-3 STEP HESITANT LEFT</v>
      </c>
      <c r="N6872" t="str">
        <f>IF(OR(L6872="ATTACK",L6872="FINTA"),UPPER(anotacoes!I6872),"")</f>
        <v/>
      </c>
      <c r="O6872" s="6" t="str">
        <f>IF(anotacoes!N6872=0,"",anotacoes!N6872)</f>
        <v/>
      </c>
      <c r="P6872" t="str">
        <f>IF(anotacoes!M6872=0,"",UPPER(anotacoes!M6872))</f>
        <v/>
      </c>
      <c r="Q6872" t="str">
        <f t="shared" si="215"/>
        <v>INSERT INTO CONVERSAO_LUTA_ACAO (cd_conversao, id_luta, sequencia, momento_inicio, momento_fim, quem_faz, quem_sofre, acao_tipo, acao, tecnica, direcao, pontuacao) VALUES (1, 100, 130, TRIM(' 00:16:47,847'), TRIM(' 00:16:49,869'), 'TOMA', 'KHABACHIROV', 'DISPLACEMENT', '2-3 STEP HESITANT LEFT', NULL, NULL, NULL)</v>
      </c>
      <c r="R6872" t="s">
        <v>10327</v>
      </c>
    </row>
    <row r="6873" spans="1:18" hidden="1" x14ac:dyDescent="0.25">
      <c r="A6873" s="7">
        <f>anotacoes!D6873</f>
        <v>40594</v>
      </c>
      <c r="B6873" t="str">
        <f>anotacoes!C6873</f>
        <v>GRAND PRIX DUSSELDORF 2011</v>
      </c>
      <c r="C6873" t="str">
        <f>anotacoes!E6873</f>
        <v>TOMA</v>
      </c>
      <c r="D6873" t="str">
        <f>anotacoes!F6873</f>
        <v>KHABACHIROV</v>
      </c>
      <c r="E6873" t="s">
        <v>10325</v>
      </c>
      <c r="F6873">
        <f>anotacoes!A6873</f>
        <v>100</v>
      </c>
      <c r="G6873">
        <f>anotacoes!B6873</f>
        <v>131</v>
      </c>
      <c r="H6873" t="str">
        <f>anotacoes!K6873</f>
        <v xml:space="preserve"> 00:16:49,869</v>
      </c>
      <c r="I6873" t="str">
        <f>anotacoes!L6873</f>
        <v xml:space="preserve"> 00:16:49,869</v>
      </c>
      <c r="J6873" t="str">
        <f>IF(L6873="PAUSE",E6873,IF(anotacoes!G6877=conversao_anotacoes!C6873,conversao_anotacoes!C6873,conversao_anotacoes!D6873))</f>
        <v>TOMA</v>
      </c>
      <c r="K6873" t="str">
        <f t="shared" si="214"/>
        <v>KHABACHIROV</v>
      </c>
      <c r="L6873" t="str">
        <f>UPPER(anotacoes!H6873)</f>
        <v>GRIP TIME</v>
      </c>
      <c r="M6873" t="str">
        <f>IF(OR(L6873="ATTACK",L6873="FINTA"),"&lt;TECNICA&gt;",UPPER(anotacoes!I6873))</f>
        <v>LEFT SLEEVE</v>
      </c>
      <c r="N6873" t="str">
        <f>IF(OR(L6873="ATTACK",L6873="FINTA"),UPPER(anotacoes!I6873),"")</f>
        <v/>
      </c>
      <c r="O6873" s="6" t="str">
        <f>IF(anotacoes!N6873=0,"",anotacoes!N6873)</f>
        <v/>
      </c>
      <c r="P6873" t="str">
        <f>IF(anotacoes!M6873=0,"",UPPER(anotacoes!M6873))</f>
        <v/>
      </c>
      <c r="Q6873" t="str">
        <f t="shared" si="215"/>
        <v>INSERT INTO CONVERSAO_LUTA_ACAO (cd_conversao, id_luta, sequencia, momento_inicio, momento_fim, quem_faz, quem_sofre, acao_tipo, acao, tecnica, direcao, pontuacao) VALUES (1, 100, 131, TRIM(' 00:16:49,869'), TRIM(' 00:16:49,869'), 'TOMA', 'KHABACHIROV', 'GRIP TIME', 'LEFT SLEEVE', NULL, NULL, NULL)</v>
      </c>
      <c r="R6873" t="s">
        <v>10327</v>
      </c>
    </row>
    <row r="6874" spans="1:18" hidden="1" x14ac:dyDescent="0.25">
      <c r="A6874" s="7">
        <f>anotacoes!D6874</f>
        <v>40594</v>
      </c>
      <c r="B6874" t="str">
        <f>anotacoes!C6874</f>
        <v>GRAND PRIX DUSSELDORF 2011</v>
      </c>
      <c r="C6874" t="str">
        <f>anotacoes!E6874</f>
        <v>TOMA</v>
      </c>
      <c r="D6874" t="str">
        <f>anotacoes!F6874</f>
        <v>KHABACHIROV</v>
      </c>
      <c r="E6874" t="s">
        <v>10325</v>
      </c>
      <c r="F6874">
        <f>anotacoes!A6874</f>
        <v>100</v>
      </c>
      <c r="G6874">
        <f>anotacoes!B6874</f>
        <v>132</v>
      </c>
      <c r="H6874" t="str">
        <f>anotacoes!K6874</f>
        <v xml:space="preserve"> 00:16:49,869</v>
      </c>
      <c r="I6874" t="str">
        <f>anotacoes!L6874</f>
        <v xml:space="preserve"> 00:16:50,830</v>
      </c>
      <c r="J6874" t="str">
        <f>IF(L6874="PAUSE",E6874,IF(anotacoes!G6878=conversao_anotacoes!C6874,conversao_anotacoes!C6874,conversao_anotacoes!D6874))</f>
        <v>TOMA</v>
      </c>
      <c r="K6874" t="str">
        <f t="shared" si="214"/>
        <v>KHABACHIROV</v>
      </c>
      <c r="L6874" t="str">
        <f>UPPER(anotacoes!H6874)</f>
        <v>ATTACK</v>
      </c>
      <c r="M6874" t="str">
        <f>IF(OR(L6874="ATTACK",L6874="FINTA"),"&lt;TECNICA&gt;",UPPER(anotacoes!I6874))</f>
        <v>&lt;TECNICA&gt;</v>
      </c>
      <c r="N6874" t="str">
        <f>IF(OR(L6874="ATTACK",L6874="FINTA"),UPPER(anotacoes!I6874),"")</f>
        <v>SODE SEOI NAGE</v>
      </c>
      <c r="O6874" s="6">
        <f>IF(anotacoes!N6874=0,"",anotacoes!N6874)</f>
        <v>4</v>
      </c>
      <c r="P6874" t="str">
        <f>IF(anotacoes!M6874=0,"",UPPER(anotacoes!M6874))</f>
        <v/>
      </c>
      <c r="Q6874" t="str">
        <f t="shared" si="215"/>
        <v>INSERT INTO CONVERSAO_LUTA_ACAO (cd_conversao, id_luta, sequencia, momento_inicio, momento_fim, quem_faz, quem_sofre, acao_tipo, acao, tecnica, direcao, pontuacao) VALUES (1, 100, 132, TRIM(' 00:16:49,869'), TRIM(' 00:16:50,830'), 'TOMA', 'KHABACHIROV', 'ATTACK', '&lt;TECNICA&gt;', 'SODE SEOI NAGE', 4, NULL)</v>
      </c>
      <c r="R6874" t="s">
        <v>10327</v>
      </c>
    </row>
    <row r="6875" spans="1:18" hidden="1" x14ac:dyDescent="0.25">
      <c r="A6875" s="7">
        <f>anotacoes!D6875</f>
        <v>40594</v>
      </c>
      <c r="B6875" t="str">
        <f>anotacoes!C6875</f>
        <v>GRAND PRIX DUSSELDORF 2011</v>
      </c>
      <c r="C6875" t="str">
        <f>anotacoes!E6875</f>
        <v>TOMA</v>
      </c>
      <c r="D6875" t="str">
        <f>anotacoes!F6875</f>
        <v>KHABACHIROV</v>
      </c>
      <c r="E6875" t="s">
        <v>10325</v>
      </c>
      <c r="F6875">
        <f>anotacoes!A6875</f>
        <v>100</v>
      </c>
      <c r="G6875">
        <f>anotacoes!B6875</f>
        <v>133</v>
      </c>
      <c r="H6875" t="str">
        <f>anotacoes!K6875</f>
        <v xml:space="preserve"> 00:16:50,830</v>
      </c>
      <c r="I6875" t="str">
        <f>anotacoes!L6875</f>
        <v xml:space="preserve"> 00:16:52,309</v>
      </c>
      <c r="J6875" t="str">
        <f>IF(L6875="PAUSE",E6875,IF(anotacoes!G6879=conversao_anotacoes!C6875,conversao_anotacoes!C6875,conversao_anotacoes!D6875))</f>
        <v>TOMA</v>
      </c>
      <c r="K6875" t="str">
        <f t="shared" si="214"/>
        <v>KHABACHIROV</v>
      </c>
      <c r="L6875" t="str">
        <f>UPPER(anotacoes!H6875)</f>
        <v>ATTACK</v>
      </c>
      <c r="M6875" t="str">
        <f>IF(OR(L6875="ATTACK",L6875="FINTA"),"&lt;TECNICA&gt;",UPPER(anotacoes!I6875))</f>
        <v>&lt;TECNICA&gt;</v>
      </c>
      <c r="N6875" t="str">
        <f>IF(OR(L6875="ATTACK",L6875="FINTA"),UPPER(anotacoes!I6875),"")</f>
        <v>OSOTO GARI</v>
      </c>
      <c r="O6875" s="6">
        <f>IF(anotacoes!N6875=0,"",anotacoes!N6875)</f>
        <v>8</v>
      </c>
      <c r="P6875" t="str">
        <f>IF(anotacoes!M6875=0,"",UPPER(anotacoes!M6875))</f>
        <v/>
      </c>
      <c r="Q6875" t="str">
        <f t="shared" si="215"/>
        <v>INSERT INTO CONVERSAO_LUTA_ACAO (cd_conversao, id_luta, sequencia, momento_inicio, momento_fim, quem_faz, quem_sofre, acao_tipo, acao, tecnica, direcao, pontuacao) VALUES (1, 100, 133, TRIM(' 00:16:50,830'), TRIM(' 00:16:52,309'), 'TOMA', 'KHABACHIROV', 'ATTACK', '&lt;TECNICA&gt;', 'OSOTO GARI', 8, NULL)</v>
      </c>
      <c r="R6875" t="s">
        <v>10327</v>
      </c>
    </row>
    <row r="6876" spans="1:18" hidden="1" x14ac:dyDescent="0.25">
      <c r="A6876" s="7">
        <f>anotacoes!D6876</f>
        <v>40594</v>
      </c>
      <c r="B6876" t="str">
        <f>anotacoes!C6876</f>
        <v>GRAND PRIX DUSSELDORF 2011</v>
      </c>
      <c r="C6876" t="str">
        <f>anotacoes!E6876</f>
        <v>TOMA</v>
      </c>
      <c r="D6876" t="str">
        <f>anotacoes!F6876</f>
        <v>KHABACHIROV</v>
      </c>
      <c r="E6876" t="s">
        <v>10325</v>
      </c>
      <c r="F6876">
        <f>anotacoes!A6876</f>
        <v>100</v>
      </c>
      <c r="G6876">
        <f>anotacoes!B6876</f>
        <v>134</v>
      </c>
      <c r="H6876" t="str">
        <f>anotacoes!K6876</f>
        <v xml:space="preserve"> 00:16:52,309</v>
      </c>
      <c r="I6876" t="str">
        <f>anotacoes!L6876</f>
        <v xml:space="preserve"> 00:16:55,337</v>
      </c>
      <c r="J6876" t="str">
        <f>IF(L6876="PAUSE",E6876,IF(anotacoes!G6880=conversao_anotacoes!C6876,conversao_anotacoes!C6876,conversao_anotacoes!D6876))</f>
        <v>TOMA</v>
      </c>
      <c r="K6876" t="str">
        <f t="shared" si="214"/>
        <v>KHABACHIROV</v>
      </c>
      <c r="L6876" t="str">
        <f>UPPER(anotacoes!H6876)</f>
        <v>GROUNDWORK COMBAT</v>
      </c>
      <c r="M6876" t="str">
        <f>IF(OR(L6876="ATTACK",L6876="FINTA"),"&lt;TECNICA&gt;",UPPER(anotacoes!I6876))</f>
        <v>DEFENSIVE POSITION</v>
      </c>
      <c r="N6876" t="str">
        <f>IF(OR(L6876="ATTACK",L6876="FINTA"),UPPER(anotacoes!I6876),"")</f>
        <v/>
      </c>
      <c r="O6876" s="6" t="str">
        <f>IF(anotacoes!N6876=0,"",anotacoes!N6876)</f>
        <v/>
      </c>
      <c r="P6876" t="str">
        <f>IF(anotacoes!M6876=0,"",UPPER(anotacoes!M6876))</f>
        <v/>
      </c>
      <c r="Q6876" t="str">
        <f t="shared" si="215"/>
        <v>INSERT INTO CONVERSAO_LUTA_ACAO (cd_conversao, id_luta, sequencia, momento_inicio, momento_fim, quem_faz, quem_sofre, acao_tipo, acao, tecnica, direcao, pontuacao) VALUES (1, 100, 134, TRIM(' 00:16:52,309'), TRIM(' 00:16:55,337'), 'TOMA', 'KHABACHIROV', 'GROUNDWORK COMBAT', 'DEFENSIVE POSITION', NULL, NULL, NULL)</v>
      </c>
      <c r="R6876" t="s">
        <v>10327</v>
      </c>
    </row>
    <row r="6877" spans="1:18" hidden="1" x14ac:dyDescent="0.25">
      <c r="A6877" s="7">
        <f>anotacoes!D6877</f>
        <v>40923</v>
      </c>
      <c r="B6877" t="str">
        <f>anotacoes!C6877</f>
        <v>WORLD MASTERS ALMATY 2012</v>
      </c>
      <c r="C6877" t="str">
        <f>anotacoes!E6877</f>
        <v>TOMA</v>
      </c>
      <c r="D6877" t="str">
        <f>anotacoes!F6877</f>
        <v>MRVALJEVIC</v>
      </c>
      <c r="E6877" t="s">
        <v>10325</v>
      </c>
      <c r="F6877">
        <f>anotacoes!A6877</f>
        <v>101</v>
      </c>
      <c r="G6877">
        <f>anotacoes!B6877</f>
        <v>1</v>
      </c>
      <c r="H6877" t="str">
        <f>anotacoes!K6877</f>
        <v xml:space="preserve"> 00:00:20,504</v>
      </c>
      <c r="I6877" t="str">
        <f>anotacoes!L6877</f>
        <v xml:space="preserve"> 00:00:26,794</v>
      </c>
      <c r="J6877" t="str">
        <f>IF(L6877="PAUSE",E6877,IF(anotacoes!G6881=conversao_anotacoes!C6877,conversao_anotacoes!C6877,conversao_anotacoes!D6877))</f>
        <v>TOMA</v>
      </c>
      <c r="K6877" t="str">
        <f t="shared" si="214"/>
        <v>MRVALJEVIC</v>
      </c>
      <c r="L6877" t="str">
        <f>UPPER(anotacoes!H6877)</f>
        <v>DISPLACEMENT</v>
      </c>
      <c r="M6877" t="str">
        <f>IF(OR(L6877="ATTACK",L6877="FINTA"),"&lt;TECNICA&gt;",UPPER(anotacoes!I6877))</f>
        <v>2-3 STEP HESITANT LEFT</v>
      </c>
      <c r="N6877" t="str">
        <f>IF(OR(L6877="ATTACK",L6877="FINTA"),UPPER(anotacoes!I6877),"")</f>
        <v/>
      </c>
      <c r="O6877" s="6" t="str">
        <f>IF(anotacoes!N6877=0,"",anotacoes!N6877)</f>
        <v/>
      </c>
      <c r="P6877" t="str">
        <f>IF(anotacoes!M6877=0,"",UPPER(anotacoes!M6877))</f>
        <v/>
      </c>
      <c r="Q6877" t="str">
        <f t="shared" si="215"/>
        <v>INSERT INTO CONVERSAO_LUTA_ACAO (cd_conversao, id_luta, sequencia, momento_inicio, momento_fim, quem_faz, quem_sofre, acao_tipo, acao, tecnica, direcao, pontuacao) VALUES (1, 101, 1, TRIM(' 00:00:20,504'), TRIM(' 00:00:26,794'), 'TOMA', 'MRVALJEVIC', 'DISPLACEMENT', '2-3 STEP HESITANT LEFT', NULL, NULL, NULL)</v>
      </c>
      <c r="R6877" t="s">
        <v>10327</v>
      </c>
    </row>
    <row r="6878" spans="1:18" hidden="1" x14ac:dyDescent="0.25">
      <c r="A6878" s="7">
        <f>anotacoes!D6878</f>
        <v>40923</v>
      </c>
      <c r="B6878" t="str">
        <f>anotacoes!C6878</f>
        <v>WORLD MASTERS ALMATY 2012</v>
      </c>
      <c r="C6878" t="str">
        <f>anotacoes!E6878</f>
        <v>TOMA</v>
      </c>
      <c r="D6878" t="str">
        <f>anotacoes!F6878</f>
        <v>MRVALJEVIC</v>
      </c>
      <c r="E6878" t="s">
        <v>10325</v>
      </c>
      <c r="F6878">
        <f>anotacoes!A6878</f>
        <v>101</v>
      </c>
      <c r="G6878">
        <f>anotacoes!B6878</f>
        <v>2</v>
      </c>
      <c r="H6878" t="str">
        <f>anotacoes!K6878</f>
        <v xml:space="preserve"> 00:00:26,794</v>
      </c>
      <c r="I6878" t="str">
        <f>anotacoes!L6878</f>
        <v xml:space="preserve"> 00:00:30,835</v>
      </c>
      <c r="J6878" t="str">
        <f>IF(L6878="PAUSE",E6878,IF(anotacoes!G6882=conversao_anotacoes!C6878,conversao_anotacoes!C6878,conversao_anotacoes!D6878))</f>
        <v>TOMA</v>
      </c>
      <c r="K6878" t="str">
        <f t="shared" si="214"/>
        <v>MRVALJEVIC</v>
      </c>
      <c r="L6878" t="str">
        <f>UPPER(anotacoes!H6878)</f>
        <v>GRIP TIME</v>
      </c>
      <c r="M6878" t="str">
        <f>IF(OR(L6878="ATTACK",L6878="FINTA"),"&lt;TECNICA&gt;",UPPER(anotacoes!I6878))</f>
        <v>RIGHT COLLAR LEFT SLEEVE</v>
      </c>
      <c r="N6878" t="str">
        <f>IF(OR(L6878="ATTACK",L6878="FINTA"),UPPER(anotacoes!I6878),"")</f>
        <v/>
      </c>
      <c r="O6878" s="6" t="str">
        <f>IF(anotacoes!N6878=0,"",anotacoes!N6878)</f>
        <v/>
      </c>
      <c r="P6878" t="str">
        <f>IF(anotacoes!M6878=0,"",UPPER(anotacoes!M6878))</f>
        <v/>
      </c>
      <c r="Q6878" t="str">
        <f t="shared" si="215"/>
        <v>INSERT INTO CONVERSAO_LUTA_ACAO (cd_conversao, id_luta, sequencia, momento_inicio, momento_fim, quem_faz, quem_sofre, acao_tipo, acao, tecnica, direcao, pontuacao) VALUES (1, 101, 2, TRIM(' 00:00:26,794'), TRIM(' 00:00:30,835'), 'TOMA', 'MRVALJEVIC', 'GRIP TIME', 'RIGHT COLLAR LEFT SLEEVE', NULL, NULL, NULL)</v>
      </c>
      <c r="R6878" t="s">
        <v>10327</v>
      </c>
    </row>
    <row r="6879" spans="1:18" hidden="1" x14ac:dyDescent="0.25">
      <c r="A6879" s="7">
        <f>anotacoes!D6879</f>
        <v>40923</v>
      </c>
      <c r="B6879" t="str">
        <f>anotacoes!C6879</f>
        <v>WORLD MASTERS ALMATY 2012</v>
      </c>
      <c r="C6879" t="str">
        <f>anotacoes!E6879</f>
        <v>TOMA</v>
      </c>
      <c r="D6879" t="str">
        <f>anotacoes!F6879</f>
        <v>MRVALJEVIC</v>
      </c>
      <c r="E6879" t="s">
        <v>10325</v>
      </c>
      <c r="F6879">
        <f>anotacoes!A6879</f>
        <v>101</v>
      </c>
      <c r="G6879">
        <f>anotacoes!B6879</f>
        <v>3</v>
      </c>
      <c r="H6879" t="str">
        <f>anotacoes!K6879</f>
        <v xml:space="preserve"> 00:00:30,835</v>
      </c>
      <c r="I6879" t="str">
        <f>anotacoes!L6879</f>
        <v xml:space="preserve"> 00:00:41,806</v>
      </c>
      <c r="J6879" t="str">
        <f>IF(L6879="PAUSE",E6879,IF(anotacoes!G6883=conversao_anotacoes!C6879,conversao_anotacoes!C6879,conversao_anotacoes!D6879))</f>
        <v>TOMA</v>
      </c>
      <c r="K6879" t="str">
        <f t="shared" si="214"/>
        <v>MRVALJEVIC</v>
      </c>
      <c r="L6879" t="str">
        <f>UPPER(anotacoes!H6879)</f>
        <v>DISPLACEMENT</v>
      </c>
      <c r="M6879" t="str">
        <f>IF(OR(L6879="ATTACK",L6879="FINTA"),"&lt;TECNICA&gt;",UPPER(anotacoes!I6879))</f>
        <v>TRY TO GRIP WITH CONTACT</v>
      </c>
      <c r="N6879" t="str">
        <f>IF(OR(L6879="ATTACK",L6879="FINTA"),UPPER(anotacoes!I6879),"")</f>
        <v/>
      </c>
      <c r="O6879" s="6" t="str">
        <f>IF(anotacoes!N6879=0,"",anotacoes!N6879)</f>
        <v/>
      </c>
      <c r="P6879" t="str">
        <f>IF(anotacoes!M6879=0,"",UPPER(anotacoes!M6879))</f>
        <v/>
      </c>
      <c r="Q6879" t="str">
        <f t="shared" si="215"/>
        <v>INSERT INTO CONVERSAO_LUTA_ACAO (cd_conversao, id_luta, sequencia, momento_inicio, momento_fim, quem_faz, quem_sofre, acao_tipo, acao, tecnica, direcao, pontuacao) VALUES (1, 101, 3, TRIM(' 00:00:30,835'), TRIM(' 00:00:41,806'), 'TOMA', 'MRVALJEVIC', 'DISPLACEMENT', 'TRY TO GRIP WITH CONTACT', NULL, NULL, NULL)</v>
      </c>
      <c r="R6879" t="s">
        <v>10327</v>
      </c>
    </row>
    <row r="6880" spans="1:18" hidden="1" x14ac:dyDescent="0.25">
      <c r="A6880" s="7">
        <f>anotacoes!D6880</f>
        <v>40923</v>
      </c>
      <c r="B6880" t="str">
        <f>anotacoes!C6880</f>
        <v>WORLD MASTERS ALMATY 2012</v>
      </c>
      <c r="C6880" t="str">
        <f>anotacoes!E6880</f>
        <v>TOMA</v>
      </c>
      <c r="D6880" t="str">
        <f>anotacoes!F6880</f>
        <v>MRVALJEVIC</v>
      </c>
      <c r="E6880" t="s">
        <v>10325</v>
      </c>
      <c r="F6880">
        <f>anotacoes!A6880</f>
        <v>101</v>
      </c>
      <c r="G6880">
        <f>anotacoes!B6880</f>
        <v>4</v>
      </c>
      <c r="H6880" t="str">
        <f>anotacoes!K6880</f>
        <v xml:space="preserve"> 00:00:41,806</v>
      </c>
      <c r="I6880" t="str">
        <f>anotacoes!L6880</f>
        <v xml:space="preserve"> 00:00:43,894</v>
      </c>
      <c r="J6880" t="str">
        <f>IF(L6880="PAUSE",E6880,IF(anotacoes!G6884=conversao_anotacoes!C6880,conversao_anotacoes!C6880,conversao_anotacoes!D6880))</f>
        <v>TOMA</v>
      </c>
      <c r="K6880" t="str">
        <f t="shared" si="214"/>
        <v>MRVALJEVIC</v>
      </c>
      <c r="L6880" t="str">
        <f>UPPER(anotacoes!H6880)</f>
        <v>GRIP TIME</v>
      </c>
      <c r="M6880" t="str">
        <f>IF(OR(L6880="ATTACK",L6880="FINTA"),"&lt;TECNICA&gt;",UPPER(anotacoes!I6880))</f>
        <v>RIGHT COLLAR LEFT SLEEVE</v>
      </c>
      <c r="N6880" t="str">
        <f>IF(OR(L6880="ATTACK",L6880="FINTA"),UPPER(anotacoes!I6880),"")</f>
        <v/>
      </c>
      <c r="O6880" s="6" t="str">
        <f>IF(anotacoes!N6880=0,"",anotacoes!N6880)</f>
        <v/>
      </c>
      <c r="P6880" t="str">
        <f>IF(anotacoes!M6880=0,"",UPPER(anotacoes!M6880))</f>
        <v/>
      </c>
      <c r="Q6880" t="str">
        <f t="shared" si="215"/>
        <v>INSERT INTO CONVERSAO_LUTA_ACAO (cd_conversao, id_luta, sequencia, momento_inicio, momento_fim, quem_faz, quem_sofre, acao_tipo, acao, tecnica, direcao, pontuacao) VALUES (1, 101, 4, TRIM(' 00:00:41,806'), TRIM(' 00:00:43,894'), 'TOMA', 'MRVALJEVIC', 'GRIP TIME', 'RIGHT COLLAR LEFT SLEEVE', NULL, NULL, NULL)</v>
      </c>
      <c r="R6880" t="s">
        <v>10327</v>
      </c>
    </row>
    <row r="6881" spans="1:18" hidden="1" x14ac:dyDescent="0.25">
      <c r="A6881" s="7">
        <f>anotacoes!D6881</f>
        <v>40923</v>
      </c>
      <c r="B6881" t="str">
        <f>anotacoes!C6881</f>
        <v>WORLD MASTERS ALMATY 2012</v>
      </c>
      <c r="C6881" t="str">
        <f>anotacoes!E6881</f>
        <v>TOMA</v>
      </c>
      <c r="D6881" t="str">
        <f>anotacoes!F6881</f>
        <v>MRVALJEVIC</v>
      </c>
      <c r="E6881" t="s">
        <v>10325</v>
      </c>
      <c r="F6881">
        <f>anotacoes!A6881</f>
        <v>101</v>
      </c>
      <c r="G6881">
        <f>anotacoes!B6881</f>
        <v>5</v>
      </c>
      <c r="H6881" t="str">
        <f>anotacoes!K6881</f>
        <v xml:space="preserve"> 00:00:43,894</v>
      </c>
      <c r="I6881" t="str">
        <f>anotacoes!L6881</f>
        <v xml:space="preserve"> 00:00:47,290</v>
      </c>
      <c r="J6881" t="str">
        <f>IF(L6881="PAUSE",E6881,IF(anotacoes!G6885=conversao_anotacoes!C6881,conversao_anotacoes!C6881,conversao_anotacoes!D6881))</f>
        <v>TOMA</v>
      </c>
      <c r="K6881" t="str">
        <f t="shared" si="214"/>
        <v>MRVALJEVIC</v>
      </c>
      <c r="L6881" t="str">
        <f>UPPER(anotacoes!H6881)</f>
        <v>GRIP TIME</v>
      </c>
      <c r="M6881" t="str">
        <f>IF(OR(L6881="ATTACK",L6881="FINTA"),"&lt;TECNICA&gt;",UPPER(anotacoes!I6881))</f>
        <v>RIGHT SLEEVE LEFT SLEEVE</v>
      </c>
      <c r="N6881" t="str">
        <f>IF(OR(L6881="ATTACK",L6881="FINTA"),UPPER(anotacoes!I6881),"")</f>
        <v/>
      </c>
      <c r="O6881" s="6" t="str">
        <f>IF(anotacoes!N6881=0,"",anotacoes!N6881)</f>
        <v/>
      </c>
      <c r="P6881" t="str">
        <f>IF(anotacoes!M6881=0,"",UPPER(anotacoes!M6881))</f>
        <v/>
      </c>
      <c r="Q6881" t="str">
        <f t="shared" si="215"/>
        <v>INSERT INTO CONVERSAO_LUTA_ACAO (cd_conversao, id_luta, sequencia, momento_inicio, momento_fim, quem_faz, quem_sofre, acao_tipo, acao, tecnica, direcao, pontuacao) VALUES (1, 101, 5, TRIM(' 00:00:43,894'), TRIM(' 00:00:47,290'), 'TOMA', 'MRVALJEVIC', 'GRIP TIME', 'RIGHT SLEEVE LEFT SLEEVE', NULL, NULL, NULL)</v>
      </c>
      <c r="R6881" t="s">
        <v>10327</v>
      </c>
    </row>
    <row r="6882" spans="1:18" hidden="1" x14ac:dyDescent="0.25">
      <c r="A6882" s="7">
        <f>anotacoes!D6882</f>
        <v>40923</v>
      </c>
      <c r="B6882" t="str">
        <f>anotacoes!C6882</f>
        <v>WORLD MASTERS ALMATY 2012</v>
      </c>
      <c r="C6882" t="str">
        <f>anotacoes!E6882</f>
        <v>TOMA</v>
      </c>
      <c r="D6882" t="str">
        <f>anotacoes!F6882</f>
        <v>MRVALJEVIC</v>
      </c>
      <c r="E6882" t="s">
        <v>10325</v>
      </c>
      <c r="F6882">
        <f>anotacoes!A6882</f>
        <v>101</v>
      </c>
      <c r="G6882">
        <f>anotacoes!B6882</f>
        <v>6</v>
      </c>
      <c r="H6882" t="str">
        <f>anotacoes!K6882</f>
        <v xml:space="preserve"> 00:00:47,290</v>
      </c>
      <c r="I6882" t="str">
        <f>anotacoes!L6882</f>
        <v xml:space="preserve"> 00:00:47,290</v>
      </c>
      <c r="J6882" t="str">
        <f>IF(L6882="PAUSE",E6882,IF(anotacoes!G6886=conversao_anotacoes!C6882,conversao_anotacoes!C6882,conversao_anotacoes!D6882))</f>
        <v>TOMA</v>
      </c>
      <c r="K6882" t="str">
        <f t="shared" si="214"/>
        <v>MRVALJEVIC</v>
      </c>
      <c r="L6882" t="str">
        <f>UPPER(anotacoes!H6882)</f>
        <v>FINTA</v>
      </c>
      <c r="M6882" t="str">
        <f>IF(OR(L6882="ATTACK",L6882="FINTA"),"&lt;TECNICA&gt;",UPPER(anotacoes!I6882))</f>
        <v>&lt;TECNICA&gt;</v>
      </c>
      <c r="N6882" t="str">
        <f>IF(OR(L6882="ATTACK",L6882="FINTA"),UPPER(anotacoes!I6882),"")</f>
        <v>KOUCHI GARI LEFT</v>
      </c>
      <c r="O6882" s="6" t="str">
        <f>IF(anotacoes!N6882=0,"",anotacoes!N6882)</f>
        <v/>
      </c>
      <c r="P6882" t="str">
        <f>IF(anotacoes!M6882=0,"",UPPER(anotacoes!M6882))</f>
        <v/>
      </c>
      <c r="Q6882" t="str">
        <f t="shared" si="215"/>
        <v>INSERT INTO CONVERSAO_LUTA_ACAO (cd_conversao, id_luta, sequencia, momento_inicio, momento_fim, quem_faz, quem_sofre, acao_tipo, acao, tecnica, direcao, pontuacao) VALUES (1, 101, 6, TRIM(' 00:00:47,290'), TRIM(' 00:00:47,290'), 'TOMA', 'MRVALJEVIC', 'FINTA', '&lt;TECNICA&gt;', 'KOUCHI GARI LEFT', NULL, NULL)</v>
      </c>
      <c r="R6882" t="s">
        <v>10327</v>
      </c>
    </row>
    <row r="6883" spans="1:18" hidden="1" x14ac:dyDescent="0.25">
      <c r="A6883" s="7">
        <f>anotacoes!D6883</f>
        <v>40923</v>
      </c>
      <c r="B6883" t="str">
        <f>anotacoes!C6883</f>
        <v>WORLD MASTERS ALMATY 2012</v>
      </c>
      <c r="C6883" t="str">
        <f>anotacoes!E6883</f>
        <v>TOMA</v>
      </c>
      <c r="D6883" t="str">
        <f>anotacoes!F6883</f>
        <v>MRVALJEVIC</v>
      </c>
      <c r="E6883" t="s">
        <v>10325</v>
      </c>
      <c r="F6883">
        <f>anotacoes!A6883</f>
        <v>101</v>
      </c>
      <c r="G6883">
        <f>anotacoes!B6883</f>
        <v>7</v>
      </c>
      <c r="H6883" t="str">
        <f>anotacoes!K6883</f>
        <v xml:space="preserve"> 00:00:47,290</v>
      </c>
      <c r="I6883" t="str">
        <f>anotacoes!L6883</f>
        <v xml:space="preserve"> 00:01:50,276</v>
      </c>
      <c r="J6883" t="str">
        <f>IF(L6883="PAUSE",E6883,IF(anotacoes!G6887=conversao_anotacoes!C6883,conversao_anotacoes!C6883,conversao_anotacoes!D6883))</f>
        <v>TOMA</v>
      </c>
      <c r="K6883" t="str">
        <f t="shared" si="214"/>
        <v>MRVALJEVIC</v>
      </c>
      <c r="L6883" t="str">
        <f>UPPER(anotacoes!H6883)</f>
        <v>GRIP TIME</v>
      </c>
      <c r="M6883" t="str">
        <f>IF(OR(L6883="ATTACK",L6883="FINTA"),"&lt;TECNICA&gt;",UPPER(anotacoes!I6883))</f>
        <v>RIGHT SLEEVE LEFT SLEEVE</v>
      </c>
      <c r="N6883" t="str">
        <f>IF(OR(L6883="ATTACK",L6883="FINTA"),UPPER(anotacoes!I6883),"")</f>
        <v/>
      </c>
      <c r="O6883" s="6" t="str">
        <f>IF(anotacoes!N6883=0,"",anotacoes!N6883)</f>
        <v/>
      </c>
      <c r="P6883" t="str">
        <f>IF(anotacoes!M6883=0,"",UPPER(anotacoes!M6883))</f>
        <v/>
      </c>
      <c r="Q6883" t="str">
        <f t="shared" si="215"/>
        <v>INSERT INTO CONVERSAO_LUTA_ACAO (cd_conversao, id_luta, sequencia, momento_inicio, momento_fim, quem_faz, quem_sofre, acao_tipo, acao, tecnica, direcao, pontuacao) VALUES (1, 101, 7, TRIM(' 00:00:47,290'), TRIM(' 00:01:50,276'), 'TOMA', 'MRVALJEVIC', 'GRIP TIME', 'RIGHT SLEEVE LEFT SLEEVE', NULL, NULL, NULL)</v>
      </c>
      <c r="R6883" t="s">
        <v>10327</v>
      </c>
    </row>
    <row r="6884" spans="1:18" hidden="1" x14ac:dyDescent="0.25">
      <c r="A6884" s="7">
        <f>anotacoes!D6884</f>
        <v>40923</v>
      </c>
      <c r="B6884" t="str">
        <f>anotacoes!C6884</f>
        <v>WORLD MASTERS ALMATY 2012</v>
      </c>
      <c r="C6884" t="str">
        <f>anotacoes!E6884</f>
        <v>TOMA</v>
      </c>
      <c r="D6884" t="str">
        <f>anotacoes!F6884</f>
        <v>MRVALJEVIC</v>
      </c>
      <c r="E6884" t="s">
        <v>10325</v>
      </c>
      <c r="F6884">
        <f>anotacoes!A6884</f>
        <v>101</v>
      </c>
      <c r="G6884">
        <f>anotacoes!B6884</f>
        <v>8</v>
      </c>
      <c r="H6884" t="str">
        <f>anotacoes!K6884</f>
        <v xml:space="preserve"> 00:01:50,276</v>
      </c>
      <c r="I6884" t="str">
        <f>anotacoes!L6884</f>
        <v xml:space="preserve"> 00:01:57,304</v>
      </c>
      <c r="J6884" t="str">
        <f>IF(L6884="PAUSE",E6884,IF(anotacoes!G6888=conversao_anotacoes!C6884,conversao_anotacoes!C6884,conversao_anotacoes!D6884))</f>
        <v>&lt;ARBITRO_DESCONHECIDO&gt;</v>
      </c>
      <c r="K6884" t="str">
        <f t="shared" si="214"/>
        <v/>
      </c>
      <c r="L6884" t="str">
        <f>UPPER(anotacoes!H6884)</f>
        <v>PAUSE</v>
      </c>
      <c r="M6884" t="str">
        <f>IF(OR(L6884="ATTACK",L6884="FINTA"),"&lt;TECNICA&gt;",UPPER(anotacoes!I6884))</f>
        <v>&lt;NAO_CLASSIFICADO&gt;</v>
      </c>
      <c r="N6884" t="str">
        <f>IF(OR(L6884="ATTACK",L6884="FINTA"),UPPER(anotacoes!I6884),"")</f>
        <v/>
      </c>
      <c r="O6884" s="6" t="str">
        <f>IF(anotacoes!N6884=0,"",anotacoes!N6884)</f>
        <v/>
      </c>
      <c r="P6884" t="str">
        <f>IF(anotacoes!M6884=0,"",UPPER(anotacoes!M6884))</f>
        <v/>
      </c>
      <c r="Q6884" t="str">
        <f t="shared" si="215"/>
        <v>INSERT INTO CONVERSAO_LUTA_ACAO (cd_conversao, id_luta, sequencia, momento_inicio, momento_fim, quem_faz, quem_sofre, acao_tipo, acao, tecnica, direcao, pontuacao) VALUES (1, 101, 8, TRIM(' 00:01:50,276'), TRIM(' 00:01:57,304'), '&lt;ARBITRO_DESCONHECIDO&gt;', '', 'PAUSE', '&lt;NAO_CLASSIFICADO&gt;', NULL, NULL, NULL)</v>
      </c>
      <c r="R6884" t="s">
        <v>10327</v>
      </c>
    </row>
    <row r="6885" spans="1:18" hidden="1" x14ac:dyDescent="0.25">
      <c r="A6885" s="7">
        <f>anotacoes!D6885</f>
        <v>40923</v>
      </c>
      <c r="B6885" t="str">
        <f>anotacoes!C6885</f>
        <v>WORLD MASTERS ALMATY 2012</v>
      </c>
      <c r="C6885" t="str">
        <f>anotacoes!E6885</f>
        <v>TOMA</v>
      </c>
      <c r="D6885" t="str">
        <f>anotacoes!F6885</f>
        <v>MRVALJEVIC</v>
      </c>
      <c r="E6885" t="s">
        <v>10325</v>
      </c>
      <c r="F6885">
        <f>anotacoes!A6885</f>
        <v>101</v>
      </c>
      <c r="G6885">
        <f>anotacoes!B6885</f>
        <v>9</v>
      </c>
      <c r="H6885" t="str">
        <f>anotacoes!K6885</f>
        <v xml:space="preserve"> 00:01:57,304</v>
      </c>
      <c r="I6885" t="str">
        <f>anotacoes!L6885</f>
        <v xml:space="preserve"> 00:02:00,657</v>
      </c>
      <c r="J6885" t="str">
        <f>IF(L6885="PAUSE",E6885,IF(anotacoes!G6889=conversao_anotacoes!C6885,conversao_anotacoes!C6885,conversao_anotacoes!D6885))</f>
        <v>TOMA</v>
      </c>
      <c r="K6885" t="str">
        <f t="shared" si="214"/>
        <v>MRVALJEVIC</v>
      </c>
      <c r="L6885" t="str">
        <f>UPPER(anotacoes!H6885)</f>
        <v>DISPLACEMENT</v>
      </c>
      <c r="M6885" t="str">
        <f>IF(OR(L6885="ATTACK",L6885="FINTA"),"&lt;TECNICA&gt;",UPPER(anotacoes!I6885))</f>
        <v>CIRCULAR LEFT</v>
      </c>
      <c r="N6885" t="str">
        <f>IF(OR(L6885="ATTACK",L6885="FINTA"),UPPER(anotacoes!I6885),"")</f>
        <v/>
      </c>
      <c r="O6885" s="6" t="str">
        <f>IF(anotacoes!N6885=0,"",anotacoes!N6885)</f>
        <v/>
      </c>
      <c r="P6885" t="str">
        <f>IF(anotacoes!M6885=0,"",UPPER(anotacoes!M6885))</f>
        <v/>
      </c>
      <c r="Q6885" t="str">
        <f t="shared" si="215"/>
        <v>INSERT INTO CONVERSAO_LUTA_ACAO (cd_conversao, id_luta, sequencia, momento_inicio, momento_fim, quem_faz, quem_sofre, acao_tipo, acao, tecnica, direcao, pontuacao) VALUES (1, 101, 9, TRIM(' 00:01:57,304'), TRIM(' 00:02:00,657'), 'TOMA', 'MRVALJEVIC', 'DISPLACEMENT', 'CIRCULAR LEFT', NULL, NULL, NULL)</v>
      </c>
      <c r="R6885" t="s">
        <v>10327</v>
      </c>
    </row>
    <row r="6886" spans="1:18" hidden="1" x14ac:dyDescent="0.25">
      <c r="A6886" s="7">
        <f>anotacoes!D6886</f>
        <v>40923</v>
      </c>
      <c r="B6886" t="str">
        <f>anotacoes!C6886</f>
        <v>WORLD MASTERS ALMATY 2012</v>
      </c>
      <c r="C6886" t="str">
        <f>anotacoes!E6886</f>
        <v>TOMA</v>
      </c>
      <c r="D6886" t="str">
        <f>anotacoes!F6886</f>
        <v>MRVALJEVIC</v>
      </c>
      <c r="E6886" t="s">
        <v>10325</v>
      </c>
      <c r="F6886">
        <f>anotacoes!A6886</f>
        <v>101</v>
      </c>
      <c r="G6886">
        <f>anotacoes!B6886</f>
        <v>10</v>
      </c>
      <c r="H6886" t="str">
        <f>anotacoes!K6886</f>
        <v xml:space="preserve"> 00:02:00,657</v>
      </c>
      <c r="I6886" t="str">
        <f>anotacoes!L6886</f>
        <v xml:space="preserve"> 00:02:05,996</v>
      </c>
      <c r="J6886" t="str">
        <f>IF(L6886="PAUSE",E6886,IF(anotacoes!G6890=conversao_anotacoes!C6886,conversao_anotacoes!C6886,conversao_anotacoes!D6886))</f>
        <v>TOMA</v>
      </c>
      <c r="K6886" t="str">
        <f t="shared" si="214"/>
        <v>MRVALJEVIC</v>
      </c>
      <c r="L6886" t="str">
        <f>UPPER(anotacoes!H6886)</f>
        <v>DISPLACEMENT</v>
      </c>
      <c r="M6886" t="str">
        <f>IF(OR(L6886="ATTACK",L6886="FINTA"),"&lt;TECNICA&gt;",UPPER(anotacoes!I6886))</f>
        <v>2-3 STEP HESITANT LEFT</v>
      </c>
      <c r="N6886" t="str">
        <f>IF(OR(L6886="ATTACK",L6886="FINTA"),UPPER(anotacoes!I6886),"")</f>
        <v/>
      </c>
      <c r="O6886" s="6" t="str">
        <f>IF(anotacoes!N6886=0,"",anotacoes!N6886)</f>
        <v/>
      </c>
      <c r="P6886" t="str">
        <f>IF(anotacoes!M6886=0,"",UPPER(anotacoes!M6886))</f>
        <v/>
      </c>
      <c r="Q6886" t="str">
        <f t="shared" si="215"/>
        <v>INSERT INTO CONVERSAO_LUTA_ACAO (cd_conversao, id_luta, sequencia, momento_inicio, momento_fim, quem_faz, quem_sofre, acao_tipo, acao, tecnica, direcao, pontuacao) VALUES (1, 101, 10, TRIM(' 00:02:00,657'), TRIM(' 00:02:05,996'), 'TOMA', 'MRVALJEVIC', 'DISPLACEMENT', '2-3 STEP HESITANT LEFT', NULL, NULL, NULL)</v>
      </c>
      <c r="R6886" t="s">
        <v>10327</v>
      </c>
    </row>
    <row r="6887" spans="1:18" hidden="1" x14ac:dyDescent="0.25">
      <c r="A6887" s="7">
        <f>anotacoes!D6887</f>
        <v>40923</v>
      </c>
      <c r="B6887" t="str">
        <f>anotacoes!C6887</f>
        <v>WORLD MASTERS ALMATY 2012</v>
      </c>
      <c r="C6887" t="str">
        <f>anotacoes!E6887</f>
        <v>TOMA</v>
      </c>
      <c r="D6887" t="str">
        <f>anotacoes!F6887</f>
        <v>MRVALJEVIC</v>
      </c>
      <c r="E6887" t="s">
        <v>10325</v>
      </c>
      <c r="F6887">
        <f>anotacoes!A6887</f>
        <v>101</v>
      </c>
      <c r="G6887">
        <f>anotacoes!B6887</f>
        <v>11</v>
      </c>
      <c r="H6887" t="str">
        <f>anotacoes!K6887</f>
        <v xml:space="preserve"> 00:02:06,158</v>
      </c>
      <c r="I6887" t="str">
        <f>anotacoes!L6887</f>
        <v xml:space="preserve"> 00:02:07,962</v>
      </c>
      <c r="J6887" t="str">
        <f>IF(L6887="PAUSE",E6887,IF(anotacoes!G6891=conversao_anotacoes!C6887,conversao_anotacoes!C6887,conversao_anotacoes!D6887))</f>
        <v>TOMA</v>
      </c>
      <c r="K6887" t="str">
        <f t="shared" si="214"/>
        <v>MRVALJEVIC</v>
      </c>
      <c r="L6887" t="str">
        <f>UPPER(anotacoes!H6887)</f>
        <v>DISPLACEMENT</v>
      </c>
      <c r="M6887" t="str">
        <f>IF(OR(L6887="ATTACK",L6887="FINTA"),"&lt;TECNICA&gt;",UPPER(anotacoes!I6887))</f>
        <v>TRY TO GRIP WITH CONTACT</v>
      </c>
      <c r="N6887" t="str">
        <f>IF(OR(L6887="ATTACK",L6887="FINTA"),UPPER(anotacoes!I6887),"")</f>
        <v/>
      </c>
      <c r="O6887" s="6" t="str">
        <f>IF(anotacoes!N6887=0,"",anotacoes!N6887)</f>
        <v/>
      </c>
      <c r="P6887" t="str">
        <f>IF(anotacoes!M6887=0,"",UPPER(anotacoes!M6887))</f>
        <v/>
      </c>
      <c r="Q6887" t="str">
        <f t="shared" si="215"/>
        <v>INSERT INTO CONVERSAO_LUTA_ACAO (cd_conversao, id_luta, sequencia, momento_inicio, momento_fim, quem_faz, quem_sofre, acao_tipo, acao, tecnica, direcao, pontuacao) VALUES (1, 101, 11, TRIM(' 00:02:06,158'), TRIM(' 00:02:07,962'), 'TOMA', 'MRVALJEVIC', 'DISPLACEMENT', 'TRY TO GRIP WITH CONTACT', NULL, NULL, NULL)</v>
      </c>
      <c r="R6887" t="s">
        <v>10327</v>
      </c>
    </row>
    <row r="6888" spans="1:18" hidden="1" x14ac:dyDescent="0.25">
      <c r="A6888" s="7">
        <f>anotacoes!D6888</f>
        <v>40923</v>
      </c>
      <c r="B6888" t="str">
        <f>anotacoes!C6888</f>
        <v>WORLD MASTERS ALMATY 2012</v>
      </c>
      <c r="C6888" t="str">
        <f>anotacoes!E6888</f>
        <v>TOMA</v>
      </c>
      <c r="D6888" t="str">
        <f>anotacoes!F6888</f>
        <v>MRVALJEVIC</v>
      </c>
      <c r="E6888" t="s">
        <v>10325</v>
      </c>
      <c r="F6888">
        <f>anotacoes!A6888</f>
        <v>101</v>
      </c>
      <c r="G6888">
        <f>anotacoes!B6888</f>
        <v>12</v>
      </c>
      <c r="H6888" t="str">
        <f>anotacoes!K6888</f>
        <v xml:space="preserve"> 00:02:08,139</v>
      </c>
      <c r="I6888" t="str">
        <f>anotacoes!L6888</f>
        <v xml:space="preserve"> 00:02:24,519</v>
      </c>
      <c r="J6888" t="str">
        <f>IF(L6888="PAUSE",E6888,IF(anotacoes!G6892=conversao_anotacoes!C6888,conversao_anotacoes!C6888,conversao_anotacoes!D6888))</f>
        <v>TOMA</v>
      </c>
      <c r="K6888" t="str">
        <f t="shared" si="214"/>
        <v>MRVALJEVIC</v>
      </c>
      <c r="L6888" t="str">
        <f>UPPER(anotacoes!H6888)</f>
        <v>GRIP TIME</v>
      </c>
      <c r="M6888" t="str">
        <f>IF(OR(L6888="ATTACK",L6888="FINTA"),"&lt;TECNICA&gt;",UPPER(anotacoes!I6888))</f>
        <v>RIGHT COLLAR LEFT SLEEVE</v>
      </c>
      <c r="N6888" t="str">
        <f>IF(OR(L6888="ATTACK",L6888="FINTA"),UPPER(anotacoes!I6888),"")</f>
        <v/>
      </c>
      <c r="O6888" s="6" t="str">
        <f>IF(anotacoes!N6888=0,"",anotacoes!N6888)</f>
        <v/>
      </c>
      <c r="P6888" t="str">
        <f>IF(anotacoes!M6888=0,"",UPPER(anotacoes!M6888))</f>
        <v/>
      </c>
      <c r="Q6888" t="str">
        <f t="shared" si="215"/>
        <v>INSERT INTO CONVERSAO_LUTA_ACAO (cd_conversao, id_luta, sequencia, momento_inicio, momento_fim, quem_faz, quem_sofre, acao_tipo, acao, tecnica, direcao, pontuacao) VALUES (1, 101, 12, TRIM(' 00:02:08,139'), TRIM(' 00:02:24,519'), 'TOMA', 'MRVALJEVIC', 'GRIP TIME', 'RIGHT COLLAR LEFT SLEEVE', NULL, NULL, NULL)</v>
      </c>
      <c r="R6888" t="s">
        <v>10327</v>
      </c>
    </row>
    <row r="6889" spans="1:18" hidden="1" x14ac:dyDescent="0.25">
      <c r="A6889" s="7">
        <f>anotacoes!D6889</f>
        <v>40923</v>
      </c>
      <c r="B6889" t="str">
        <f>anotacoes!C6889</f>
        <v>WORLD MASTERS ALMATY 2012</v>
      </c>
      <c r="C6889" t="str">
        <f>anotacoes!E6889</f>
        <v>TOMA</v>
      </c>
      <c r="D6889" t="str">
        <f>anotacoes!F6889</f>
        <v>MRVALJEVIC</v>
      </c>
      <c r="E6889" t="s">
        <v>10325</v>
      </c>
      <c r="F6889">
        <f>anotacoes!A6889</f>
        <v>101</v>
      </c>
      <c r="G6889">
        <f>anotacoes!B6889</f>
        <v>13</v>
      </c>
      <c r="H6889" t="str">
        <f>anotacoes!K6889</f>
        <v xml:space="preserve"> 00:02:24,673</v>
      </c>
      <c r="I6889" t="str">
        <f>anotacoes!L6889</f>
        <v xml:space="preserve"> 00:02:24,861</v>
      </c>
      <c r="J6889" t="str">
        <f>IF(L6889="PAUSE",E6889,IF(anotacoes!G6893=conversao_anotacoes!C6889,conversao_anotacoes!C6889,conversao_anotacoes!D6889))</f>
        <v>TOMA</v>
      </c>
      <c r="K6889" t="str">
        <f t="shared" si="214"/>
        <v>MRVALJEVIC</v>
      </c>
      <c r="L6889" t="str">
        <f>UPPER(anotacoes!H6889)</f>
        <v>GRIP TIME</v>
      </c>
      <c r="M6889" t="str">
        <f>IF(OR(L6889="ATTACK",L6889="FINTA"),"&lt;TECNICA&gt;",UPPER(anotacoes!I6889))</f>
        <v>RIGHT SLEEVE LEFT SLEEVE</v>
      </c>
      <c r="N6889" t="str">
        <f>IF(OR(L6889="ATTACK",L6889="FINTA"),UPPER(anotacoes!I6889),"")</f>
        <v/>
      </c>
      <c r="O6889" s="6" t="str">
        <f>IF(anotacoes!N6889=0,"",anotacoes!N6889)</f>
        <v/>
      </c>
      <c r="P6889" t="str">
        <f>IF(anotacoes!M6889=0,"",UPPER(anotacoes!M6889))</f>
        <v/>
      </c>
      <c r="Q6889" t="str">
        <f t="shared" si="215"/>
        <v>INSERT INTO CONVERSAO_LUTA_ACAO (cd_conversao, id_luta, sequencia, momento_inicio, momento_fim, quem_faz, quem_sofre, acao_tipo, acao, tecnica, direcao, pontuacao) VALUES (1, 101, 13, TRIM(' 00:02:24,673'), TRIM(' 00:02:24,861'), 'TOMA', 'MRVALJEVIC', 'GRIP TIME', 'RIGHT SLEEVE LEFT SLEEVE', NULL, NULL, NULL)</v>
      </c>
      <c r="R6889" t="s">
        <v>10327</v>
      </c>
    </row>
    <row r="6890" spans="1:18" hidden="1" x14ac:dyDescent="0.25">
      <c r="A6890" s="7">
        <f>anotacoes!D6890</f>
        <v>40923</v>
      </c>
      <c r="B6890" t="str">
        <f>anotacoes!C6890</f>
        <v>WORLD MASTERS ALMATY 2012</v>
      </c>
      <c r="C6890" t="str">
        <f>anotacoes!E6890</f>
        <v>TOMA</v>
      </c>
      <c r="D6890" t="str">
        <f>anotacoes!F6890</f>
        <v>MRVALJEVIC</v>
      </c>
      <c r="E6890" t="s">
        <v>10325</v>
      </c>
      <c r="F6890">
        <f>anotacoes!A6890</f>
        <v>101</v>
      </c>
      <c r="G6890">
        <f>anotacoes!B6890</f>
        <v>14</v>
      </c>
      <c r="H6890" t="str">
        <f>anotacoes!K6890</f>
        <v xml:space="preserve"> 00:02:24,861</v>
      </c>
      <c r="I6890" t="str">
        <f>anotacoes!L6890</f>
        <v xml:space="preserve"> 00:02:25,941</v>
      </c>
      <c r="J6890" t="str">
        <f>IF(L6890="PAUSE",E6890,IF(anotacoes!G6894=conversao_anotacoes!C6890,conversao_anotacoes!C6890,conversao_anotacoes!D6890))</f>
        <v>TOMA</v>
      </c>
      <c r="K6890" t="str">
        <f t="shared" si="214"/>
        <v>MRVALJEVIC</v>
      </c>
      <c r="L6890" t="str">
        <f>UPPER(anotacoes!H6890)</f>
        <v>ATTACK</v>
      </c>
      <c r="M6890" t="str">
        <f>IF(OR(L6890="ATTACK",L6890="FINTA"),"&lt;TECNICA&gt;",UPPER(anotacoes!I6890))</f>
        <v>&lt;TECNICA&gt;</v>
      </c>
      <c r="N6890" t="str">
        <f>IF(OR(L6890="ATTACK",L6890="FINTA"),UPPER(anotacoes!I6890),"")</f>
        <v>TOMOE NAGE</v>
      </c>
      <c r="O6890" s="6">
        <f>IF(anotacoes!N6890=0,"",anotacoes!N6890)</f>
        <v>6</v>
      </c>
      <c r="P6890" t="str">
        <f>IF(anotacoes!M6890=0,"",UPPER(anotacoes!M6890))</f>
        <v/>
      </c>
      <c r="Q6890" t="str">
        <f t="shared" si="215"/>
        <v>INSERT INTO CONVERSAO_LUTA_ACAO (cd_conversao, id_luta, sequencia, momento_inicio, momento_fim, quem_faz, quem_sofre, acao_tipo, acao, tecnica, direcao, pontuacao) VALUES (1, 101, 14, TRIM(' 00:02:24,861'), TRIM(' 00:02:25,941'), 'TOMA', 'MRVALJEVIC', 'ATTACK', '&lt;TECNICA&gt;', 'TOMOE NAGE', 6, NULL)</v>
      </c>
      <c r="R6890" t="s">
        <v>10327</v>
      </c>
    </row>
    <row r="6891" spans="1:18" hidden="1" x14ac:dyDescent="0.25">
      <c r="A6891" s="7">
        <f>anotacoes!D6891</f>
        <v>40923</v>
      </c>
      <c r="B6891" t="str">
        <f>anotacoes!C6891</f>
        <v>WORLD MASTERS ALMATY 2012</v>
      </c>
      <c r="C6891" t="str">
        <f>anotacoes!E6891</f>
        <v>TOMA</v>
      </c>
      <c r="D6891" t="str">
        <f>anotacoes!F6891</f>
        <v>MRVALJEVIC</v>
      </c>
      <c r="E6891" t="s">
        <v>10325</v>
      </c>
      <c r="F6891">
        <f>anotacoes!A6891</f>
        <v>101</v>
      </c>
      <c r="G6891">
        <f>anotacoes!B6891</f>
        <v>15</v>
      </c>
      <c r="H6891" t="str">
        <f>anotacoes!K6891</f>
        <v xml:space="preserve"> 00:02:26,128</v>
      </c>
      <c r="I6891" t="str">
        <f>anotacoes!L6891</f>
        <v xml:space="preserve"> 00:02:28,531</v>
      </c>
      <c r="J6891" t="str">
        <f>IF(L6891="PAUSE",E6891,IF(anotacoes!G6895=conversao_anotacoes!C6891,conversao_anotacoes!C6891,conversao_anotacoes!D6891))</f>
        <v>TOMA</v>
      </c>
      <c r="K6891" t="str">
        <f t="shared" si="214"/>
        <v>MRVALJEVIC</v>
      </c>
      <c r="L6891" t="str">
        <f>UPPER(anotacoes!H6891)</f>
        <v>GROUNDWORK COMBAT</v>
      </c>
      <c r="M6891" t="str">
        <f>IF(OR(L6891="ATTACK",L6891="FINTA"),"&lt;TECNICA&gt;",UPPER(anotacoes!I6891))</f>
        <v>CONTROL WITH LEGS</v>
      </c>
      <c r="N6891" t="str">
        <f>IF(OR(L6891="ATTACK",L6891="FINTA"),UPPER(anotacoes!I6891),"")</f>
        <v/>
      </c>
      <c r="O6891" s="6" t="str">
        <f>IF(anotacoes!N6891=0,"",anotacoes!N6891)</f>
        <v/>
      </c>
      <c r="P6891" t="str">
        <f>IF(anotacoes!M6891=0,"",UPPER(anotacoes!M6891))</f>
        <v/>
      </c>
      <c r="Q6891" t="str">
        <f t="shared" si="215"/>
        <v>INSERT INTO CONVERSAO_LUTA_ACAO (cd_conversao, id_luta, sequencia, momento_inicio, momento_fim, quem_faz, quem_sofre, acao_tipo, acao, tecnica, direcao, pontuacao) VALUES (1, 101, 15, TRIM(' 00:02:26,128'), TRIM(' 00:02:28,531'), 'TOMA', 'MRVALJEVIC', 'GROUNDWORK COMBAT', 'CONTROL WITH LEGS', NULL, NULL, NULL)</v>
      </c>
      <c r="R6891" t="s">
        <v>10327</v>
      </c>
    </row>
    <row r="6892" spans="1:18" hidden="1" x14ac:dyDescent="0.25">
      <c r="A6892" s="7">
        <f>anotacoes!D6892</f>
        <v>40923</v>
      </c>
      <c r="B6892" t="str">
        <f>anotacoes!C6892</f>
        <v>WORLD MASTERS ALMATY 2012</v>
      </c>
      <c r="C6892" t="str">
        <f>anotacoes!E6892</f>
        <v>TOMA</v>
      </c>
      <c r="D6892" t="str">
        <f>anotacoes!F6892</f>
        <v>MRVALJEVIC</v>
      </c>
      <c r="E6892" t="s">
        <v>10325</v>
      </c>
      <c r="F6892">
        <f>anotacoes!A6892</f>
        <v>101</v>
      </c>
      <c r="G6892">
        <f>anotacoes!B6892</f>
        <v>16</v>
      </c>
      <c r="H6892" t="str">
        <f>anotacoes!K6892</f>
        <v xml:space="preserve"> 00:02:28,686</v>
      </c>
      <c r="I6892" t="str">
        <f>anotacoes!L6892</f>
        <v xml:space="preserve"> 00:02:37,522</v>
      </c>
      <c r="J6892" t="str">
        <f>IF(L6892="PAUSE",E6892,IF(anotacoes!G6896=conversao_anotacoes!C6892,conversao_anotacoes!C6892,conversao_anotacoes!D6892))</f>
        <v>&lt;ARBITRO_DESCONHECIDO&gt;</v>
      </c>
      <c r="K6892" t="str">
        <f t="shared" si="214"/>
        <v/>
      </c>
      <c r="L6892" t="str">
        <f>UPPER(anotacoes!H6892)</f>
        <v>PAUSE</v>
      </c>
      <c r="M6892" t="str">
        <f>IF(OR(L6892="ATTACK",L6892="FINTA"),"&lt;TECNICA&gt;",UPPER(anotacoes!I6892))</f>
        <v>&lt;NAO_CLASSIFICADO&gt;</v>
      </c>
      <c r="N6892" t="str">
        <f>IF(OR(L6892="ATTACK",L6892="FINTA"),UPPER(anotacoes!I6892),"")</f>
        <v/>
      </c>
      <c r="O6892" s="6" t="str">
        <f>IF(anotacoes!N6892=0,"",anotacoes!N6892)</f>
        <v/>
      </c>
      <c r="P6892" t="str">
        <f>IF(anotacoes!M6892=0,"",UPPER(anotacoes!M6892))</f>
        <v/>
      </c>
      <c r="Q6892" t="str">
        <f t="shared" si="215"/>
        <v>INSERT INTO CONVERSAO_LUTA_ACAO (cd_conversao, id_luta, sequencia, momento_inicio, momento_fim, quem_faz, quem_sofre, acao_tipo, acao, tecnica, direcao, pontuacao) VALUES (1, 101, 16, TRIM(' 00:02:28,686'), TRIM(' 00:02:37,522'), '&lt;ARBITRO_DESCONHECIDO&gt;', '', 'PAUSE', '&lt;NAO_CLASSIFICADO&gt;', NULL, NULL, NULL)</v>
      </c>
      <c r="R6892" t="s">
        <v>10327</v>
      </c>
    </row>
    <row r="6893" spans="1:18" hidden="1" x14ac:dyDescent="0.25">
      <c r="A6893" s="7">
        <f>anotacoes!D6893</f>
        <v>40923</v>
      </c>
      <c r="B6893" t="str">
        <f>anotacoes!C6893</f>
        <v>WORLD MASTERS ALMATY 2012</v>
      </c>
      <c r="C6893" t="str">
        <f>anotacoes!E6893</f>
        <v>TOMA</v>
      </c>
      <c r="D6893" t="str">
        <f>anotacoes!F6893</f>
        <v>MRVALJEVIC</v>
      </c>
      <c r="E6893" t="s">
        <v>10325</v>
      </c>
      <c r="F6893">
        <f>anotacoes!A6893</f>
        <v>101</v>
      </c>
      <c r="G6893">
        <f>anotacoes!B6893</f>
        <v>17</v>
      </c>
      <c r="H6893" t="str">
        <f>anotacoes!K6893</f>
        <v xml:space="preserve"> 00:02:37,672</v>
      </c>
      <c r="I6893" t="str">
        <f>anotacoes!L6893</f>
        <v xml:space="preserve"> 00:03:23,026</v>
      </c>
      <c r="J6893" t="str">
        <f>IF(L6893="PAUSE",E6893,IF(anotacoes!G6897=conversao_anotacoes!C6893,conversao_anotacoes!C6893,conversao_anotacoes!D6893))</f>
        <v>TOMA</v>
      </c>
      <c r="K6893" t="str">
        <f t="shared" si="214"/>
        <v>MRVALJEVIC</v>
      </c>
      <c r="L6893" t="str">
        <f>UPPER(anotacoes!H6893)</f>
        <v>DISPLACEMENT</v>
      </c>
      <c r="M6893" t="str">
        <f>IF(OR(L6893="ATTACK",L6893="FINTA"),"&lt;TECNICA&gt;",UPPER(anotacoes!I6893))</f>
        <v>CIRCULAR LEFT</v>
      </c>
      <c r="N6893" t="str">
        <f>IF(OR(L6893="ATTACK",L6893="FINTA"),UPPER(anotacoes!I6893),"")</f>
        <v/>
      </c>
      <c r="O6893" s="6" t="str">
        <f>IF(anotacoes!N6893=0,"",anotacoes!N6893)</f>
        <v/>
      </c>
      <c r="P6893" t="str">
        <f>IF(anotacoes!M6893=0,"",UPPER(anotacoes!M6893))</f>
        <v/>
      </c>
      <c r="Q6893" t="str">
        <f t="shared" si="215"/>
        <v>INSERT INTO CONVERSAO_LUTA_ACAO (cd_conversao, id_luta, sequencia, momento_inicio, momento_fim, quem_faz, quem_sofre, acao_tipo, acao, tecnica, direcao, pontuacao) VALUES (1, 101, 17, TRIM(' 00:02:37,672'), TRIM(' 00:03:23,026'), 'TOMA', 'MRVALJEVIC', 'DISPLACEMENT', 'CIRCULAR LEFT', NULL, NULL, NULL)</v>
      </c>
      <c r="R6893" t="s">
        <v>10327</v>
      </c>
    </row>
    <row r="6894" spans="1:18" hidden="1" x14ac:dyDescent="0.25">
      <c r="A6894" s="7">
        <f>anotacoes!D6894</f>
        <v>40923</v>
      </c>
      <c r="B6894" t="str">
        <f>anotacoes!C6894</f>
        <v>WORLD MASTERS ALMATY 2012</v>
      </c>
      <c r="C6894" t="str">
        <f>anotacoes!E6894</f>
        <v>TOMA</v>
      </c>
      <c r="D6894" t="str">
        <f>anotacoes!F6894</f>
        <v>MRVALJEVIC</v>
      </c>
      <c r="E6894" t="s">
        <v>10325</v>
      </c>
      <c r="F6894">
        <f>anotacoes!A6894</f>
        <v>101</v>
      </c>
      <c r="G6894">
        <f>anotacoes!B6894</f>
        <v>18</v>
      </c>
      <c r="H6894" t="str">
        <f>anotacoes!K6894</f>
        <v xml:space="preserve"> 00:03:23,214</v>
      </c>
      <c r="I6894" t="str">
        <f>anotacoes!L6894</f>
        <v xml:space="preserve"> 00:03:25,694</v>
      </c>
      <c r="J6894" t="str">
        <f>IF(L6894="PAUSE",E6894,IF(anotacoes!G6898=conversao_anotacoes!C6894,conversao_anotacoes!C6894,conversao_anotacoes!D6894))</f>
        <v>TOMA</v>
      </c>
      <c r="K6894" t="str">
        <f t="shared" si="214"/>
        <v>MRVALJEVIC</v>
      </c>
      <c r="L6894" t="str">
        <f>UPPER(anotacoes!H6894)</f>
        <v>DISPLACEMENT</v>
      </c>
      <c r="M6894" t="str">
        <f>IF(OR(L6894="ATTACK",L6894="FINTA"),"&lt;TECNICA&gt;",UPPER(anotacoes!I6894))</f>
        <v>2-3 STEP HESITANT LEFT</v>
      </c>
      <c r="N6894" t="str">
        <f>IF(OR(L6894="ATTACK",L6894="FINTA"),UPPER(anotacoes!I6894),"")</f>
        <v/>
      </c>
      <c r="O6894" s="6" t="str">
        <f>IF(anotacoes!N6894=0,"",anotacoes!N6894)</f>
        <v/>
      </c>
      <c r="P6894" t="str">
        <f>IF(anotacoes!M6894=0,"",UPPER(anotacoes!M6894))</f>
        <v/>
      </c>
      <c r="Q6894" t="str">
        <f t="shared" si="215"/>
        <v>INSERT INTO CONVERSAO_LUTA_ACAO (cd_conversao, id_luta, sequencia, momento_inicio, momento_fim, quem_faz, quem_sofre, acao_tipo, acao, tecnica, direcao, pontuacao) VALUES (1, 101, 18, TRIM(' 00:03:23,214'), TRIM(' 00:03:25,694'), 'TOMA', 'MRVALJEVIC', 'DISPLACEMENT', '2-3 STEP HESITANT LEFT', NULL, NULL, NULL)</v>
      </c>
      <c r="R6894" t="s">
        <v>10327</v>
      </c>
    </row>
    <row r="6895" spans="1:18" hidden="1" x14ac:dyDescent="0.25">
      <c r="A6895" s="7">
        <f>anotacoes!D6895</f>
        <v>40923</v>
      </c>
      <c r="B6895" t="str">
        <f>anotacoes!C6895</f>
        <v>WORLD MASTERS ALMATY 2012</v>
      </c>
      <c r="C6895" t="str">
        <f>anotacoes!E6895</f>
        <v>TOMA</v>
      </c>
      <c r="D6895" t="str">
        <f>anotacoes!F6895</f>
        <v>MRVALJEVIC</v>
      </c>
      <c r="E6895" t="s">
        <v>10325</v>
      </c>
      <c r="F6895">
        <f>anotacoes!A6895</f>
        <v>101</v>
      </c>
      <c r="G6895">
        <f>anotacoes!B6895</f>
        <v>19</v>
      </c>
      <c r="H6895" t="str">
        <f>anotacoes!K6895</f>
        <v xml:space="preserve"> 00:03:25,694</v>
      </c>
      <c r="I6895" t="str">
        <f>anotacoes!L6895</f>
        <v xml:space="preserve"> 00:03:28,270</v>
      </c>
      <c r="J6895" t="str">
        <f>IF(L6895="PAUSE",E6895,IF(anotacoes!G6899=conversao_anotacoes!C6895,conversao_anotacoes!C6895,conversao_anotacoes!D6895))</f>
        <v>TOMA</v>
      </c>
      <c r="K6895" t="str">
        <f t="shared" si="214"/>
        <v>MRVALJEVIC</v>
      </c>
      <c r="L6895" t="str">
        <f>UPPER(anotacoes!H6895)</f>
        <v>DISPLACEMENT</v>
      </c>
      <c r="M6895" t="str">
        <f>IF(OR(L6895="ATTACK",L6895="FINTA"),"&lt;TECNICA&gt;",UPPER(anotacoes!I6895))</f>
        <v>TRY TO GRIP WITH CONTACT</v>
      </c>
      <c r="N6895" t="str">
        <f>IF(OR(L6895="ATTACK",L6895="FINTA"),UPPER(anotacoes!I6895),"")</f>
        <v/>
      </c>
      <c r="O6895" s="6" t="str">
        <f>IF(anotacoes!N6895=0,"",anotacoes!N6895)</f>
        <v/>
      </c>
      <c r="P6895" t="str">
        <f>IF(anotacoes!M6895=0,"",UPPER(anotacoes!M6895))</f>
        <v/>
      </c>
      <c r="Q6895" t="str">
        <f t="shared" si="215"/>
        <v>INSERT INTO CONVERSAO_LUTA_ACAO (cd_conversao, id_luta, sequencia, momento_inicio, momento_fim, quem_faz, quem_sofre, acao_tipo, acao, tecnica, direcao, pontuacao) VALUES (1, 101, 19, TRIM(' 00:03:25,694'), TRIM(' 00:03:28,270'), 'TOMA', 'MRVALJEVIC', 'DISPLACEMENT', 'TRY TO GRIP WITH CONTACT', NULL, NULL, NULL)</v>
      </c>
      <c r="R6895" t="s">
        <v>10327</v>
      </c>
    </row>
    <row r="6896" spans="1:18" hidden="1" x14ac:dyDescent="0.25">
      <c r="A6896" s="7">
        <f>anotacoes!D6896</f>
        <v>40923</v>
      </c>
      <c r="B6896" t="str">
        <f>anotacoes!C6896</f>
        <v>WORLD MASTERS ALMATY 2012</v>
      </c>
      <c r="C6896" t="str">
        <f>anotacoes!E6896</f>
        <v>TOMA</v>
      </c>
      <c r="D6896" t="str">
        <f>anotacoes!F6896</f>
        <v>MRVALJEVIC</v>
      </c>
      <c r="E6896" t="s">
        <v>10325</v>
      </c>
      <c r="F6896">
        <f>anotacoes!A6896</f>
        <v>101</v>
      </c>
      <c r="G6896">
        <f>anotacoes!B6896</f>
        <v>20</v>
      </c>
      <c r="H6896" t="str">
        <f>anotacoes!K6896</f>
        <v xml:space="preserve"> 00:03:28,270</v>
      </c>
      <c r="I6896" t="str">
        <f>anotacoes!L6896</f>
        <v xml:space="preserve"> 00:03:31,899</v>
      </c>
      <c r="J6896" t="str">
        <f>IF(L6896="PAUSE",E6896,IF(anotacoes!G6900=conversao_anotacoes!C6896,conversao_anotacoes!C6896,conversao_anotacoes!D6896))</f>
        <v>TOMA</v>
      </c>
      <c r="K6896" t="str">
        <f t="shared" si="214"/>
        <v>MRVALJEVIC</v>
      </c>
      <c r="L6896" t="str">
        <f>UPPER(anotacoes!H6896)</f>
        <v>GRIP TIME</v>
      </c>
      <c r="M6896" t="str">
        <f>IF(OR(L6896="ATTACK",L6896="FINTA"),"&lt;TECNICA&gt;",UPPER(anotacoes!I6896))</f>
        <v>RIGHT COLLAR LEFT SLEEVE</v>
      </c>
      <c r="N6896" t="str">
        <f>IF(OR(L6896="ATTACK",L6896="FINTA"),UPPER(anotacoes!I6896),"")</f>
        <v/>
      </c>
      <c r="O6896" s="6" t="str">
        <f>IF(anotacoes!N6896=0,"",anotacoes!N6896)</f>
        <v/>
      </c>
      <c r="P6896" t="str">
        <f>IF(anotacoes!M6896=0,"",UPPER(anotacoes!M6896))</f>
        <v/>
      </c>
      <c r="Q6896" t="str">
        <f t="shared" si="215"/>
        <v>INSERT INTO CONVERSAO_LUTA_ACAO (cd_conversao, id_luta, sequencia, momento_inicio, momento_fim, quem_faz, quem_sofre, acao_tipo, acao, tecnica, direcao, pontuacao) VALUES (1, 101, 20, TRIM(' 00:03:28,270'), TRIM(' 00:03:31,899'), 'TOMA', 'MRVALJEVIC', 'GRIP TIME', 'RIGHT COLLAR LEFT SLEEVE', NULL, NULL, NULL)</v>
      </c>
      <c r="R6896" t="s">
        <v>10327</v>
      </c>
    </row>
    <row r="6897" spans="1:18" hidden="1" x14ac:dyDescent="0.25">
      <c r="A6897" s="7">
        <f>anotacoes!D6897</f>
        <v>40923</v>
      </c>
      <c r="B6897" t="str">
        <f>anotacoes!C6897</f>
        <v>WORLD MASTERS ALMATY 2012</v>
      </c>
      <c r="C6897" t="str">
        <f>anotacoes!E6897</f>
        <v>TOMA</v>
      </c>
      <c r="D6897" t="str">
        <f>anotacoes!F6897</f>
        <v>MRVALJEVIC</v>
      </c>
      <c r="E6897" t="s">
        <v>10325</v>
      </c>
      <c r="F6897">
        <f>anotacoes!A6897</f>
        <v>101</v>
      </c>
      <c r="G6897">
        <f>anotacoes!B6897</f>
        <v>21</v>
      </c>
      <c r="H6897" t="str">
        <f>anotacoes!K6897</f>
        <v xml:space="preserve"> 00:03:31,899</v>
      </c>
      <c r="I6897" t="str">
        <f>anotacoes!L6897</f>
        <v xml:space="preserve"> 00:03:39,158</v>
      </c>
      <c r="J6897" t="str">
        <f>IF(L6897="PAUSE",E6897,IF(anotacoes!G6901=conversao_anotacoes!C6897,conversao_anotacoes!C6897,conversao_anotacoes!D6897))</f>
        <v>TOMA</v>
      </c>
      <c r="K6897" t="str">
        <f t="shared" si="214"/>
        <v>MRVALJEVIC</v>
      </c>
      <c r="L6897" t="str">
        <f>UPPER(anotacoes!H6897)</f>
        <v>GROUNDWORK COMBAT</v>
      </c>
      <c r="M6897" t="str">
        <f>IF(OR(L6897="ATTACK",L6897="FINTA"),"&lt;TECNICA&gt;",UPPER(anotacoes!I6897))</f>
        <v>TRYING TO ATTACK</v>
      </c>
      <c r="N6897" t="str">
        <f>IF(OR(L6897="ATTACK",L6897="FINTA"),UPPER(anotacoes!I6897),"")</f>
        <v/>
      </c>
      <c r="O6897" s="6" t="str">
        <f>IF(anotacoes!N6897=0,"",anotacoes!N6897)</f>
        <v/>
      </c>
      <c r="P6897" t="str">
        <f>IF(anotacoes!M6897=0,"",UPPER(anotacoes!M6897))</f>
        <v/>
      </c>
      <c r="Q6897" t="str">
        <f t="shared" si="215"/>
        <v>INSERT INTO CONVERSAO_LUTA_ACAO (cd_conversao, id_luta, sequencia, momento_inicio, momento_fim, quem_faz, quem_sofre, acao_tipo, acao, tecnica, direcao, pontuacao) VALUES (1, 101, 21, TRIM(' 00:03:31,899'), TRIM(' 00:03:39,158'), 'TOMA', 'MRVALJEVIC', 'GROUNDWORK COMBAT', 'TRYING TO ATTACK', NULL, NULL, NULL)</v>
      </c>
      <c r="R6897" t="s">
        <v>10327</v>
      </c>
    </row>
    <row r="6898" spans="1:18" hidden="1" x14ac:dyDescent="0.25">
      <c r="A6898" s="7">
        <f>anotacoes!D6898</f>
        <v>40923</v>
      </c>
      <c r="B6898" t="str">
        <f>anotacoes!C6898</f>
        <v>WORLD MASTERS ALMATY 2012</v>
      </c>
      <c r="C6898" t="str">
        <f>anotacoes!E6898</f>
        <v>TOMA</v>
      </c>
      <c r="D6898" t="str">
        <f>anotacoes!F6898</f>
        <v>MRVALJEVIC</v>
      </c>
      <c r="E6898" t="s">
        <v>10325</v>
      </c>
      <c r="F6898">
        <f>anotacoes!A6898</f>
        <v>101</v>
      </c>
      <c r="G6898">
        <f>anotacoes!B6898</f>
        <v>22</v>
      </c>
      <c r="H6898" t="str">
        <f>anotacoes!K6898</f>
        <v xml:space="preserve"> 00:03:39,366</v>
      </c>
      <c r="I6898" t="str">
        <f>anotacoes!L6898</f>
        <v xml:space="preserve"> 00:03:47,413</v>
      </c>
      <c r="J6898" t="str">
        <f>IF(L6898="PAUSE",E6898,IF(anotacoes!G6902=conversao_anotacoes!C6898,conversao_anotacoes!C6898,conversao_anotacoes!D6898))</f>
        <v>&lt;ARBITRO_DESCONHECIDO&gt;</v>
      </c>
      <c r="K6898" t="str">
        <f t="shared" si="214"/>
        <v/>
      </c>
      <c r="L6898" t="str">
        <f>UPPER(anotacoes!H6898)</f>
        <v>PAUSE</v>
      </c>
      <c r="M6898" t="str">
        <f>IF(OR(L6898="ATTACK",L6898="FINTA"),"&lt;TECNICA&gt;",UPPER(anotacoes!I6898))</f>
        <v>&lt;NAO_CLASSIFICADO&gt;</v>
      </c>
      <c r="N6898" t="str">
        <f>IF(OR(L6898="ATTACK",L6898="FINTA"),UPPER(anotacoes!I6898),"")</f>
        <v/>
      </c>
      <c r="O6898" s="6" t="str">
        <f>IF(anotacoes!N6898=0,"",anotacoes!N6898)</f>
        <v/>
      </c>
      <c r="P6898" t="str">
        <f>IF(anotacoes!M6898=0,"",UPPER(anotacoes!M6898))</f>
        <v/>
      </c>
      <c r="Q6898" t="str">
        <f t="shared" si="215"/>
        <v>INSERT INTO CONVERSAO_LUTA_ACAO (cd_conversao, id_luta, sequencia, momento_inicio, momento_fim, quem_faz, quem_sofre, acao_tipo, acao, tecnica, direcao, pontuacao) VALUES (1, 101, 22, TRIM(' 00:03:39,366'), TRIM(' 00:03:47,413'), '&lt;ARBITRO_DESCONHECIDO&gt;', '', 'PAUSE', '&lt;NAO_CLASSIFICADO&gt;', NULL, NULL, NULL)</v>
      </c>
      <c r="R6898" t="s">
        <v>10327</v>
      </c>
    </row>
    <row r="6899" spans="1:18" hidden="1" x14ac:dyDescent="0.25">
      <c r="A6899" s="7">
        <f>anotacoes!D6899</f>
        <v>40923</v>
      </c>
      <c r="B6899" t="str">
        <f>anotacoes!C6899</f>
        <v>WORLD MASTERS ALMATY 2012</v>
      </c>
      <c r="C6899" t="str">
        <f>anotacoes!E6899</f>
        <v>TOMA</v>
      </c>
      <c r="D6899" t="str">
        <f>anotacoes!F6899</f>
        <v>MRVALJEVIC</v>
      </c>
      <c r="E6899" t="s">
        <v>10325</v>
      </c>
      <c r="F6899">
        <f>anotacoes!A6899</f>
        <v>101</v>
      </c>
      <c r="G6899">
        <f>anotacoes!B6899</f>
        <v>23</v>
      </c>
      <c r="H6899" t="str">
        <f>anotacoes!K6899</f>
        <v xml:space="preserve"> 00:03:47,569</v>
      </c>
      <c r="I6899" t="str">
        <f>anotacoes!L6899</f>
        <v xml:space="preserve"> 00:03:59,764</v>
      </c>
      <c r="J6899" t="str">
        <f>IF(L6899="PAUSE",E6899,IF(anotacoes!G6903=conversao_anotacoes!C6899,conversao_anotacoes!C6899,conversao_anotacoes!D6899))</f>
        <v>TOMA</v>
      </c>
      <c r="K6899" t="str">
        <f t="shared" si="214"/>
        <v>MRVALJEVIC</v>
      </c>
      <c r="L6899" t="str">
        <f>UPPER(anotacoes!H6899)</f>
        <v>DISPLACEMENT</v>
      </c>
      <c r="M6899" t="str">
        <f>IF(OR(L6899="ATTACK",L6899="FINTA"),"&lt;TECNICA&gt;",UPPER(anotacoes!I6899))</f>
        <v>2-3 STEP HESITANT LEFT</v>
      </c>
      <c r="N6899" t="str">
        <f>IF(OR(L6899="ATTACK",L6899="FINTA"),UPPER(anotacoes!I6899),"")</f>
        <v/>
      </c>
      <c r="O6899" s="6" t="str">
        <f>IF(anotacoes!N6899=0,"",anotacoes!N6899)</f>
        <v/>
      </c>
      <c r="P6899" t="str">
        <f>IF(anotacoes!M6899=0,"",UPPER(anotacoes!M6899))</f>
        <v/>
      </c>
      <c r="Q6899" t="str">
        <f t="shared" si="215"/>
        <v>INSERT INTO CONVERSAO_LUTA_ACAO (cd_conversao, id_luta, sequencia, momento_inicio, momento_fim, quem_faz, quem_sofre, acao_tipo, acao, tecnica, direcao, pontuacao) VALUES (1, 101, 23, TRIM(' 00:03:47,569'), TRIM(' 00:03:59,764'), 'TOMA', 'MRVALJEVIC', 'DISPLACEMENT', '2-3 STEP HESITANT LEFT', NULL, NULL, NULL)</v>
      </c>
      <c r="R6899" t="s">
        <v>10327</v>
      </c>
    </row>
    <row r="6900" spans="1:18" hidden="1" x14ac:dyDescent="0.25">
      <c r="A6900" s="7">
        <f>anotacoes!D6900</f>
        <v>40923</v>
      </c>
      <c r="B6900" t="str">
        <f>anotacoes!C6900</f>
        <v>WORLD MASTERS ALMATY 2012</v>
      </c>
      <c r="C6900" t="str">
        <f>anotacoes!E6900</f>
        <v>TOMA</v>
      </c>
      <c r="D6900" t="str">
        <f>anotacoes!F6900</f>
        <v>MRVALJEVIC</v>
      </c>
      <c r="E6900" t="s">
        <v>10325</v>
      </c>
      <c r="F6900">
        <f>anotacoes!A6900</f>
        <v>101</v>
      </c>
      <c r="G6900">
        <f>anotacoes!B6900</f>
        <v>24</v>
      </c>
      <c r="H6900" t="str">
        <f>anotacoes!K6900</f>
        <v xml:space="preserve"> 00:03:59,983</v>
      </c>
      <c r="I6900" t="str">
        <f>anotacoes!L6900</f>
        <v xml:space="preserve"> 00:04:01,632</v>
      </c>
      <c r="J6900" t="str">
        <f>IF(L6900="PAUSE",E6900,IF(anotacoes!G6904=conversao_anotacoes!C6900,conversao_anotacoes!C6900,conversao_anotacoes!D6900))</f>
        <v>TOMA</v>
      </c>
      <c r="K6900" t="str">
        <f t="shared" si="214"/>
        <v>MRVALJEVIC</v>
      </c>
      <c r="L6900" t="str">
        <f>UPPER(anotacoes!H6900)</f>
        <v>DISPLACEMENT</v>
      </c>
      <c r="M6900" t="str">
        <f>IF(OR(L6900="ATTACK",L6900="FINTA"),"&lt;TECNICA&gt;",UPPER(anotacoes!I6900))</f>
        <v>TRY TO GRIP WITH CONTACT</v>
      </c>
      <c r="N6900" t="str">
        <f>IF(OR(L6900="ATTACK",L6900="FINTA"),UPPER(anotacoes!I6900),"")</f>
        <v/>
      </c>
      <c r="O6900" s="6" t="str">
        <f>IF(anotacoes!N6900=0,"",anotacoes!N6900)</f>
        <v/>
      </c>
      <c r="P6900" t="str">
        <f>IF(anotacoes!M6900=0,"",UPPER(anotacoes!M6900))</f>
        <v/>
      </c>
      <c r="Q6900" t="str">
        <f t="shared" si="215"/>
        <v>INSERT INTO CONVERSAO_LUTA_ACAO (cd_conversao, id_luta, sequencia, momento_inicio, momento_fim, quem_faz, quem_sofre, acao_tipo, acao, tecnica, direcao, pontuacao) VALUES (1, 101, 24, TRIM(' 00:03:59,983'), TRIM(' 00:04:01,632'), 'TOMA', 'MRVALJEVIC', 'DISPLACEMENT', 'TRY TO GRIP WITH CONTACT', NULL, NULL, NULL)</v>
      </c>
      <c r="R6900" t="s">
        <v>10327</v>
      </c>
    </row>
    <row r="6901" spans="1:18" hidden="1" x14ac:dyDescent="0.25">
      <c r="A6901" s="7">
        <f>anotacoes!D6901</f>
        <v>40923</v>
      </c>
      <c r="B6901" t="str">
        <f>anotacoes!C6901</f>
        <v>WORLD MASTERS ALMATY 2012</v>
      </c>
      <c r="C6901" t="str">
        <f>anotacoes!E6901</f>
        <v>TOMA</v>
      </c>
      <c r="D6901" t="str">
        <f>anotacoes!F6901</f>
        <v>MRVALJEVIC</v>
      </c>
      <c r="E6901" t="s">
        <v>10325</v>
      </c>
      <c r="F6901">
        <f>anotacoes!A6901</f>
        <v>101</v>
      </c>
      <c r="G6901">
        <f>anotacoes!B6901</f>
        <v>25</v>
      </c>
      <c r="H6901" t="str">
        <f>anotacoes!K6901</f>
        <v xml:space="preserve"> 00:04:01,632</v>
      </c>
      <c r="I6901" t="str">
        <f>anotacoes!L6901</f>
        <v xml:space="preserve"> 00:04:07,773</v>
      </c>
      <c r="J6901" t="str">
        <f>IF(L6901="PAUSE",E6901,IF(anotacoes!G6905=conversao_anotacoes!C6901,conversao_anotacoes!C6901,conversao_anotacoes!D6901))</f>
        <v>TOMA</v>
      </c>
      <c r="K6901" t="str">
        <f t="shared" si="214"/>
        <v>MRVALJEVIC</v>
      </c>
      <c r="L6901" t="str">
        <f>UPPER(anotacoes!H6901)</f>
        <v>GRIP TIME</v>
      </c>
      <c r="M6901" t="str">
        <f>IF(OR(L6901="ATTACK",L6901="FINTA"),"&lt;TECNICA&gt;",UPPER(anotacoes!I6901))</f>
        <v>RIGHT COLLAR LEFT SLEEVE</v>
      </c>
      <c r="N6901" t="str">
        <f>IF(OR(L6901="ATTACK",L6901="FINTA"),UPPER(anotacoes!I6901),"")</f>
        <v/>
      </c>
      <c r="O6901" s="6" t="str">
        <f>IF(anotacoes!N6901=0,"",anotacoes!N6901)</f>
        <v/>
      </c>
      <c r="P6901" t="str">
        <f>IF(anotacoes!M6901=0,"",UPPER(anotacoes!M6901))</f>
        <v/>
      </c>
      <c r="Q6901" t="str">
        <f t="shared" si="215"/>
        <v>INSERT INTO CONVERSAO_LUTA_ACAO (cd_conversao, id_luta, sequencia, momento_inicio, momento_fim, quem_faz, quem_sofre, acao_tipo, acao, tecnica, direcao, pontuacao) VALUES (1, 101, 25, TRIM(' 00:04:01,632'), TRIM(' 00:04:07,773'), 'TOMA', 'MRVALJEVIC', 'GRIP TIME', 'RIGHT COLLAR LEFT SLEEVE', NULL, NULL, NULL)</v>
      </c>
      <c r="R6901" t="s">
        <v>10327</v>
      </c>
    </row>
    <row r="6902" spans="1:18" hidden="1" x14ac:dyDescent="0.25">
      <c r="A6902" s="7">
        <f>anotacoes!D6902</f>
        <v>40923</v>
      </c>
      <c r="B6902" t="str">
        <f>anotacoes!C6902</f>
        <v>WORLD MASTERS ALMATY 2012</v>
      </c>
      <c r="C6902" t="str">
        <f>anotacoes!E6902</f>
        <v>TOMA</v>
      </c>
      <c r="D6902" t="str">
        <f>anotacoes!F6902</f>
        <v>MRVALJEVIC</v>
      </c>
      <c r="E6902" t="s">
        <v>10325</v>
      </c>
      <c r="F6902">
        <f>anotacoes!A6902</f>
        <v>101</v>
      </c>
      <c r="G6902">
        <f>anotacoes!B6902</f>
        <v>26</v>
      </c>
      <c r="H6902" t="str">
        <f>anotacoes!K6902</f>
        <v xml:space="preserve"> 00:04:07,773</v>
      </c>
      <c r="I6902" t="str">
        <f>anotacoes!L6902</f>
        <v xml:space="preserve"> 00:04:07,773</v>
      </c>
      <c r="J6902" t="str">
        <f>IF(L6902="PAUSE",E6902,IF(anotacoes!G6906=conversao_anotacoes!C6902,conversao_anotacoes!C6902,conversao_anotacoes!D6902))</f>
        <v>TOMA</v>
      </c>
      <c r="K6902" t="str">
        <f t="shared" si="214"/>
        <v>MRVALJEVIC</v>
      </c>
      <c r="L6902" t="str">
        <f>UPPER(anotacoes!H6902)</f>
        <v>FINTA</v>
      </c>
      <c r="M6902" t="str">
        <f>IF(OR(L6902="ATTACK",L6902="FINTA"),"&lt;TECNICA&gt;",UPPER(anotacoes!I6902))</f>
        <v>&lt;TECNICA&gt;</v>
      </c>
      <c r="N6902" t="str">
        <f>IF(OR(L6902="ATTACK",L6902="FINTA"),UPPER(anotacoes!I6902),"")</f>
        <v>SEOI NAGE LEFT</v>
      </c>
      <c r="O6902" s="6" t="str">
        <f>IF(anotacoes!N6902=0,"",anotacoes!N6902)</f>
        <v/>
      </c>
      <c r="P6902" t="str">
        <f>IF(anotacoes!M6902=0,"",UPPER(anotacoes!M6902))</f>
        <v/>
      </c>
      <c r="Q6902" t="str">
        <f t="shared" si="215"/>
        <v>INSERT INTO CONVERSAO_LUTA_ACAO (cd_conversao, id_luta, sequencia, momento_inicio, momento_fim, quem_faz, quem_sofre, acao_tipo, acao, tecnica, direcao, pontuacao) VALUES (1, 101, 26, TRIM(' 00:04:07,773'), TRIM(' 00:04:07,773'), 'TOMA', 'MRVALJEVIC', 'FINTA', '&lt;TECNICA&gt;', 'SEOI NAGE LEFT', NULL, NULL)</v>
      </c>
      <c r="R6902" t="s">
        <v>10327</v>
      </c>
    </row>
    <row r="6903" spans="1:18" hidden="1" x14ac:dyDescent="0.25">
      <c r="A6903" s="7">
        <f>anotacoes!D6903</f>
        <v>40923</v>
      </c>
      <c r="B6903" t="str">
        <f>anotacoes!C6903</f>
        <v>WORLD MASTERS ALMATY 2012</v>
      </c>
      <c r="C6903" t="str">
        <f>anotacoes!E6903</f>
        <v>TOMA</v>
      </c>
      <c r="D6903" t="str">
        <f>anotacoes!F6903</f>
        <v>MRVALJEVIC</v>
      </c>
      <c r="E6903" t="s">
        <v>10325</v>
      </c>
      <c r="F6903">
        <f>anotacoes!A6903</f>
        <v>101</v>
      </c>
      <c r="G6903">
        <f>anotacoes!B6903</f>
        <v>27</v>
      </c>
      <c r="H6903" t="str">
        <f>anotacoes!K6903</f>
        <v xml:space="preserve"> 00:04:07,773</v>
      </c>
      <c r="I6903" t="str">
        <f>anotacoes!L6903</f>
        <v xml:space="preserve"> 00:04:08,680</v>
      </c>
      <c r="J6903" t="str">
        <f>IF(L6903="PAUSE",E6903,IF(anotacoes!G6907=conversao_anotacoes!C6903,conversao_anotacoes!C6903,conversao_anotacoes!D6903))</f>
        <v>TOMA</v>
      </c>
      <c r="K6903" t="str">
        <f t="shared" si="214"/>
        <v>MRVALJEVIC</v>
      </c>
      <c r="L6903" t="str">
        <f>UPPER(anotacoes!H6903)</f>
        <v>GRIP TIME</v>
      </c>
      <c r="M6903" t="str">
        <f>IF(OR(L6903="ATTACK",L6903="FINTA"),"&lt;TECNICA&gt;",UPPER(anotacoes!I6903))</f>
        <v>RIGHT COLLAR LEFT SLEEVE</v>
      </c>
      <c r="N6903" t="str">
        <f>IF(OR(L6903="ATTACK",L6903="FINTA"),UPPER(anotacoes!I6903),"")</f>
        <v/>
      </c>
      <c r="O6903" s="6" t="str">
        <f>IF(anotacoes!N6903=0,"",anotacoes!N6903)</f>
        <v/>
      </c>
      <c r="P6903" t="str">
        <f>IF(anotacoes!M6903=0,"",UPPER(anotacoes!M6903))</f>
        <v/>
      </c>
      <c r="Q6903" t="str">
        <f t="shared" si="215"/>
        <v>INSERT INTO CONVERSAO_LUTA_ACAO (cd_conversao, id_luta, sequencia, momento_inicio, momento_fim, quem_faz, quem_sofre, acao_tipo, acao, tecnica, direcao, pontuacao) VALUES (1, 101, 27, TRIM(' 00:04:07,773'), TRIM(' 00:04:08,680'), 'TOMA', 'MRVALJEVIC', 'GRIP TIME', 'RIGHT COLLAR LEFT SLEEVE', NULL, NULL, NULL)</v>
      </c>
      <c r="R6903" t="s">
        <v>10327</v>
      </c>
    </row>
    <row r="6904" spans="1:18" hidden="1" x14ac:dyDescent="0.25">
      <c r="A6904" s="7">
        <f>anotacoes!D6904</f>
        <v>40923</v>
      </c>
      <c r="B6904" t="str">
        <f>anotacoes!C6904</f>
        <v>WORLD MASTERS ALMATY 2012</v>
      </c>
      <c r="C6904" t="str">
        <f>anotacoes!E6904</f>
        <v>TOMA</v>
      </c>
      <c r="D6904" t="str">
        <f>anotacoes!F6904</f>
        <v>MRVALJEVIC</v>
      </c>
      <c r="E6904" t="s">
        <v>10325</v>
      </c>
      <c r="F6904">
        <f>anotacoes!A6904</f>
        <v>101</v>
      </c>
      <c r="G6904">
        <f>anotacoes!B6904</f>
        <v>28</v>
      </c>
      <c r="H6904" t="str">
        <f>anotacoes!K6904</f>
        <v xml:space="preserve"> 00:04:08,680</v>
      </c>
      <c r="I6904" t="str">
        <f>anotacoes!L6904</f>
        <v xml:space="preserve"> 00:04:09,500</v>
      </c>
      <c r="J6904" t="str">
        <f>IF(L6904="PAUSE",E6904,IF(anotacoes!G6908=conversao_anotacoes!C6904,conversao_anotacoes!C6904,conversao_anotacoes!D6904))</f>
        <v>TOMA</v>
      </c>
      <c r="K6904" t="str">
        <f t="shared" si="214"/>
        <v>MRVALJEVIC</v>
      </c>
      <c r="L6904" t="str">
        <f>UPPER(anotacoes!H6904)</f>
        <v>ATTACK</v>
      </c>
      <c r="M6904" t="str">
        <f>IF(OR(L6904="ATTACK",L6904="FINTA"),"&lt;TECNICA&gt;",UPPER(anotacoes!I6904))</f>
        <v>&lt;TECNICA&gt;</v>
      </c>
      <c r="N6904" t="str">
        <f>IF(OR(L6904="ATTACK",L6904="FINTA"),UPPER(anotacoes!I6904),"")</f>
        <v>HARAI GOSHI</v>
      </c>
      <c r="O6904" s="6">
        <f>IF(anotacoes!N6904=0,"",anotacoes!N6904)</f>
        <v>4</v>
      </c>
      <c r="P6904" t="str">
        <f>IF(anotacoes!M6904=0,"",UPPER(anotacoes!M6904))</f>
        <v/>
      </c>
      <c r="Q6904" t="str">
        <f t="shared" si="215"/>
        <v>INSERT INTO CONVERSAO_LUTA_ACAO (cd_conversao, id_luta, sequencia, momento_inicio, momento_fim, quem_faz, quem_sofre, acao_tipo, acao, tecnica, direcao, pontuacao) VALUES (1, 101, 28, TRIM(' 00:04:08,680'), TRIM(' 00:04:09,500'), 'TOMA', 'MRVALJEVIC', 'ATTACK', '&lt;TECNICA&gt;', 'HARAI GOSHI', 4, NULL)</v>
      </c>
      <c r="R6904" t="s">
        <v>10327</v>
      </c>
    </row>
    <row r="6905" spans="1:18" hidden="1" x14ac:dyDescent="0.25">
      <c r="A6905" s="7">
        <f>anotacoes!D6905</f>
        <v>40923</v>
      </c>
      <c r="B6905" t="str">
        <f>anotacoes!C6905</f>
        <v>WORLD MASTERS ALMATY 2012</v>
      </c>
      <c r="C6905" t="str">
        <f>anotacoes!E6905</f>
        <v>TOMA</v>
      </c>
      <c r="D6905" t="str">
        <f>anotacoes!F6905</f>
        <v>MRVALJEVIC</v>
      </c>
      <c r="E6905" t="s">
        <v>10325</v>
      </c>
      <c r="F6905">
        <f>anotacoes!A6905</f>
        <v>101</v>
      </c>
      <c r="G6905">
        <f>anotacoes!B6905</f>
        <v>29</v>
      </c>
      <c r="H6905" t="str">
        <f>anotacoes!K6905</f>
        <v xml:space="preserve"> 00:04:09,657</v>
      </c>
      <c r="I6905" t="str">
        <f>anotacoes!L6905</f>
        <v xml:space="preserve"> 00:04:12,949</v>
      </c>
      <c r="J6905" t="str">
        <f>IF(L6905="PAUSE",E6905,IF(anotacoes!G6909=conversao_anotacoes!C6905,conversao_anotacoes!C6905,conversao_anotacoes!D6905))</f>
        <v>TOMA</v>
      </c>
      <c r="K6905" t="str">
        <f t="shared" si="214"/>
        <v>MRVALJEVIC</v>
      </c>
      <c r="L6905" t="str">
        <f>UPPER(anotacoes!H6905)</f>
        <v>GROUNDWORK COMBAT</v>
      </c>
      <c r="M6905" t="str">
        <f>IF(OR(L6905="ATTACK",L6905="FINTA"),"&lt;TECNICA&gt;",UPPER(anotacoes!I6905))</f>
        <v>DEFENSIVE POSITION</v>
      </c>
      <c r="N6905" t="str">
        <f>IF(OR(L6905="ATTACK",L6905="FINTA"),UPPER(anotacoes!I6905),"")</f>
        <v/>
      </c>
      <c r="O6905" s="6" t="str">
        <f>IF(anotacoes!N6905=0,"",anotacoes!N6905)</f>
        <v/>
      </c>
      <c r="P6905" t="str">
        <f>IF(anotacoes!M6905=0,"",UPPER(anotacoes!M6905))</f>
        <v/>
      </c>
      <c r="Q6905" t="str">
        <f t="shared" si="215"/>
        <v>INSERT INTO CONVERSAO_LUTA_ACAO (cd_conversao, id_luta, sequencia, momento_inicio, momento_fim, quem_faz, quem_sofre, acao_tipo, acao, tecnica, direcao, pontuacao) VALUES (1, 101, 29, TRIM(' 00:04:09,657'), TRIM(' 00:04:12,949'), 'TOMA', 'MRVALJEVIC', 'GROUNDWORK COMBAT', 'DEFENSIVE POSITION', NULL, NULL, NULL)</v>
      </c>
      <c r="R6905" t="s">
        <v>10327</v>
      </c>
    </row>
    <row r="6906" spans="1:18" hidden="1" x14ac:dyDescent="0.25">
      <c r="A6906" s="7">
        <f>anotacoes!D6906</f>
        <v>40923</v>
      </c>
      <c r="B6906" t="str">
        <f>anotacoes!C6906</f>
        <v>WORLD MASTERS ALMATY 2012</v>
      </c>
      <c r="C6906" t="str">
        <f>anotacoes!E6906</f>
        <v>TOMA</v>
      </c>
      <c r="D6906" t="str">
        <f>anotacoes!F6906</f>
        <v>MRVALJEVIC</v>
      </c>
      <c r="E6906" t="s">
        <v>10325</v>
      </c>
      <c r="F6906">
        <f>anotacoes!A6906</f>
        <v>101</v>
      </c>
      <c r="G6906">
        <f>anotacoes!B6906</f>
        <v>30</v>
      </c>
      <c r="H6906" t="str">
        <f>anotacoes!K6906</f>
        <v xml:space="preserve"> 00:04:13,105</v>
      </c>
      <c r="I6906" t="str">
        <f>anotacoes!L6906</f>
        <v xml:space="preserve"> 00:05:02,163</v>
      </c>
      <c r="J6906" t="str">
        <f>IF(L6906="PAUSE",E6906,IF(anotacoes!G6910=conversao_anotacoes!C6906,conversao_anotacoes!C6906,conversao_anotacoes!D6906))</f>
        <v>&lt;ARBITRO_DESCONHECIDO&gt;</v>
      </c>
      <c r="K6906" t="str">
        <f t="shared" si="214"/>
        <v/>
      </c>
      <c r="L6906" t="str">
        <f>UPPER(anotacoes!H6906)</f>
        <v>PAUSE</v>
      </c>
      <c r="M6906" t="str">
        <f>IF(OR(L6906="ATTACK",L6906="FINTA"),"&lt;TECNICA&gt;",UPPER(anotacoes!I6906))</f>
        <v>SHIDO OPPONENT WITHOUT SCORE</v>
      </c>
      <c r="N6906" t="str">
        <f>IF(OR(L6906="ATTACK",L6906="FINTA"),UPPER(anotacoes!I6906),"")</f>
        <v/>
      </c>
      <c r="O6906" s="6" t="str">
        <f>IF(anotacoes!N6906=0,"",anotacoes!N6906)</f>
        <v/>
      </c>
      <c r="P6906" t="str">
        <f>IF(anotacoes!M6906=0,"",UPPER(anotacoes!M6906))</f>
        <v/>
      </c>
      <c r="Q6906" t="str">
        <f t="shared" si="215"/>
        <v>INSERT INTO CONVERSAO_LUTA_ACAO (cd_conversao, id_luta, sequencia, momento_inicio, momento_fim, quem_faz, quem_sofre, acao_tipo, acao, tecnica, direcao, pontuacao) VALUES (1, 101, 30, TRIM(' 00:04:13,105'), TRIM(' 00:05:02,163'), '&lt;ARBITRO_DESCONHECIDO&gt;', '', 'PAUSE', 'SHIDO OPPONENT WITHOUT SCORE', NULL, NULL, NULL)</v>
      </c>
      <c r="R6906" t="s">
        <v>10327</v>
      </c>
    </row>
    <row r="6907" spans="1:18" hidden="1" x14ac:dyDescent="0.25">
      <c r="A6907" s="7">
        <f>anotacoes!D6907</f>
        <v>40923</v>
      </c>
      <c r="B6907" t="str">
        <f>anotacoes!C6907</f>
        <v>WORLD MASTERS ALMATY 2012</v>
      </c>
      <c r="C6907" t="str">
        <f>anotacoes!E6907</f>
        <v>TOMA</v>
      </c>
      <c r="D6907" t="str">
        <f>anotacoes!F6907</f>
        <v>MRVALJEVIC</v>
      </c>
      <c r="E6907" t="s">
        <v>10325</v>
      </c>
      <c r="F6907">
        <f>anotacoes!A6907</f>
        <v>101</v>
      </c>
      <c r="G6907">
        <f>anotacoes!B6907</f>
        <v>31</v>
      </c>
      <c r="H6907" t="str">
        <f>anotacoes!K6907</f>
        <v xml:space="preserve"> 00:05:02,331</v>
      </c>
      <c r="I6907" t="str">
        <f>anotacoes!L6907</f>
        <v xml:space="preserve"> 00:05:07,184</v>
      </c>
      <c r="J6907" t="str">
        <f>IF(L6907="PAUSE",E6907,IF(anotacoes!G6911=conversao_anotacoes!C6907,conversao_anotacoes!C6907,conversao_anotacoes!D6907))</f>
        <v>TOMA</v>
      </c>
      <c r="K6907" t="str">
        <f t="shared" si="214"/>
        <v>MRVALJEVIC</v>
      </c>
      <c r="L6907" t="str">
        <f>UPPER(anotacoes!H6907)</f>
        <v>DISPLACEMENT</v>
      </c>
      <c r="M6907" t="str">
        <f>IF(OR(L6907="ATTACK",L6907="FINTA"),"&lt;TECNICA&gt;",UPPER(anotacoes!I6907))</f>
        <v>2-3 STEP HESITANT LEFT</v>
      </c>
      <c r="N6907" t="str">
        <f>IF(OR(L6907="ATTACK",L6907="FINTA"),UPPER(anotacoes!I6907),"")</f>
        <v/>
      </c>
      <c r="O6907" s="6" t="str">
        <f>IF(anotacoes!N6907=0,"",anotacoes!N6907)</f>
        <v/>
      </c>
      <c r="P6907" t="str">
        <f>IF(anotacoes!M6907=0,"",UPPER(anotacoes!M6907))</f>
        <v/>
      </c>
      <c r="Q6907" t="str">
        <f t="shared" si="215"/>
        <v>INSERT INTO CONVERSAO_LUTA_ACAO (cd_conversao, id_luta, sequencia, momento_inicio, momento_fim, quem_faz, quem_sofre, acao_tipo, acao, tecnica, direcao, pontuacao) VALUES (1, 101, 31, TRIM(' 00:05:02,331'), TRIM(' 00:05:07,184'), 'TOMA', 'MRVALJEVIC', 'DISPLACEMENT', '2-3 STEP HESITANT LEFT', NULL, NULL, NULL)</v>
      </c>
      <c r="R6907" t="s">
        <v>10327</v>
      </c>
    </row>
    <row r="6908" spans="1:18" hidden="1" x14ac:dyDescent="0.25">
      <c r="A6908" s="7">
        <f>anotacoes!D6908</f>
        <v>40923</v>
      </c>
      <c r="B6908" t="str">
        <f>anotacoes!C6908</f>
        <v>WORLD MASTERS ALMATY 2012</v>
      </c>
      <c r="C6908" t="str">
        <f>anotacoes!E6908</f>
        <v>TOMA</v>
      </c>
      <c r="D6908" t="str">
        <f>anotacoes!F6908</f>
        <v>MRVALJEVIC</v>
      </c>
      <c r="E6908" t="s">
        <v>10325</v>
      </c>
      <c r="F6908">
        <f>anotacoes!A6908</f>
        <v>101</v>
      </c>
      <c r="G6908">
        <f>anotacoes!B6908</f>
        <v>32</v>
      </c>
      <c r="H6908" t="str">
        <f>anotacoes!K6908</f>
        <v xml:space="preserve"> 00:05:07,184</v>
      </c>
      <c r="I6908" t="str">
        <f>anotacoes!L6908</f>
        <v xml:space="preserve"> 00:05:12,306</v>
      </c>
      <c r="J6908" t="str">
        <f>IF(L6908="PAUSE",E6908,IF(anotacoes!G6912=conversao_anotacoes!C6908,conversao_anotacoes!C6908,conversao_anotacoes!D6908))</f>
        <v>TOMA</v>
      </c>
      <c r="K6908" t="str">
        <f t="shared" si="214"/>
        <v>MRVALJEVIC</v>
      </c>
      <c r="L6908" t="str">
        <f>UPPER(anotacoes!H6908)</f>
        <v>GRIP TIME</v>
      </c>
      <c r="M6908" t="str">
        <f>IF(OR(L6908="ATTACK",L6908="FINTA"),"&lt;TECNICA&gt;",UPPER(anotacoes!I6908))</f>
        <v>LEFT COLLAR RIGHT SLEEVE</v>
      </c>
      <c r="N6908" t="str">
        <f>IF(OR(L6908="ATTACK",L6908="FINTA"),UPPER(anotacoes!I6908),"")</f>
        <v/>
      </c>
      <c r="O6908" s="6" t="str">
        <f>IF(anotacoes!N6908=0,"",anotacoes!N6908)</f>
        <v/>
      </c>
      <c r="P6908" t="str">
        <f>IF(anotacoes!M6908=0,"",UPPER(anotacoes!M6908))</f>
        <v/>
      </c>
      <c r="Q6908" t="str">
        <f t="shared" si="215"/>
        <v>INSERT INTO CONVERSAO_LUTA_ACAO (cd_conversao, id_luta, sequencia, momento_inicio, momento_fim, quem_faz, quem_sofre, acao_tipo, acao, tecnica, direcao, pontuacao) VALUES (1, 101, 32, TRIM(' 00:05:07,184'), TRIM(' 00:05:12,306'), 'TOMA', 'MRVALJEVIC', 'GRIP TIME', 'LEFT COLLAR RIGHT SLEEVE', NULL, NULL, NULL)</v>
      </c>
      <c r="R6908" t="s">
        <v>10327</v>
      </c>
    </row>
    <row r="6909" spans="1:18" hidden="1" x14ac:dyDescent="0.25">
      <c r="A6909" s="7">
        <f>anotacoes!D6909</f>
        <v>40923</v>
      </c>
      <c r="B6909" t="str">
        <f>anotacoes!C6909</f>
        <v>WORLD MASTERS ALMATY 2012</v>
      </c>
      <c r="C6909" t="str">
        <f>anotacoes!E6909</f>
        <v>TOMA</v>
      </c>
      <c r="D6909" t="str">
        <f>anotacoes!F6909</f>
        <v>MRVALJEVIC</v>
      </c>
      <c r="E6909" t="s">
        <v>10325</v>
      </c>
      <c r="F6909">
        <f>anotacoes!A6909</f>
        <v>101</v>
      </c>
      <c r="G6909">
        <f>anotacoes!B6909</f>
        <v>33</v>
      </c>
      <c r="H6909" t="str">
        <f>anotacoes!K6909</f>
        <v xml:space="preserve"> 00:05:12,306</v>
      </c>
      <c r="I6909" t="str">
        <f>anotacoes!L6909</f>
        <v xml:space="preserve"> 00:05:12,861</v>
      </c>
      <c r="J6909" t="str">
        <f>IF(L6909="PAUSE",E6909,IF(anotacoes!G6913=conversao_anotacoes!C6909,conversao_anotacoes!C6909,conversao_anotacoes!D6909))</f>
        <v>TOMA</v>
      </c>
      <c r="K6909" t="str">
        <f t="shared" si="214"/>
        <v>MRVALJEVIC</v>
      </c>
      <c r="L6909" t="str">
        <f>UPPER(anotacoes!H6909)</f>
        <v>GRIP TIME</v>
      </c>
      <c r="M6909" t="str">
        <f>IF(OR(L6909="ATTACK",L6909="FINTA"),"&lt;TECNICA&gt;",UPPER(anotacoes!I6909))</f>
        <v>RIGHT BACK LEFT SLEEVE</v>
      </c>
      <c r="N6909" t="str">
        <f>IF(OR(L6909="ATTACK",L6909="FINTA"),UPPER(anotacoes!I6909),"")</f>
        <v/>
      </c>
      <c r="O6909" s="6" t="str">
        <f>IF(anotacoes!N6909=0,"",anotacoes!N6909)</f>
        <v/>
      </c>
      <c r="P6909" t="str">
        <f>IF(anotacoes!M6909=0,"",UPPER(anotacoes!M6909))</f>
        <v/>
      </c>
      <c r="Q6909" t="str">
        <f t="shared" si="215"/>
        <v>INSERT INTO CONVERSAO_LUTA_ACAO (cd_conversao, id_luta, sequencia, momento_inicio, momento_fim, quem_faz, quem_sofre, acao_tipo, acao, tecnica, direcao, pontuacao) VALUES (1, 101, 33, TRIM(' 00:05:12,306'), TRIM(' 00:05:12,861'), 'TOMA', 'MRVALJEVIC', 'GRIP TIME', 'RIGHT BACK LEFT SLEEVE', NULL, NULL, NULL)</v>
      </c>
      <c r="R6909" t="s">
        <v>10327</v>
      </c>
    </row>
    <row r="6910" spans="1:18" hidden="1" x14ac:dyDescent="0.25">
      <c r="A6910" s="7">
        <f>anotacoes!D6910</f>
        <v>40923</v>
      </c>
      <c r="B6910" t="str">
        <f>anotacoes!C6910</f>
        <v>WORLD MASTERS ALMATY 2012</v>
      </c>
      <c r="C6910" t="str">
        <f>anotacoes!E6910</f>
        <v>TOMA</v>
      </c>
      <c r="D6910" t="str">
        <f>anotacoes!F6910</f>
        <v>MRVALJEVIC</v>
      </c>
      <c r="E6910" t="s">
        <v>10325</v>
      </c>
      <c r="F6910">
        <f>anotacoes!A6910</f>
        <v>101</v>
      </c>
      <c r="G6910">
        <f>anotacoes!B6910</f>
        <v>34</v>
      </c>
      <c r="H6910" t="str">
        <f>anotacoes!K6910</f>
        <v xml:space="preserve"> 00:05:12,861</v>
      </c>
      <c r="I6910" t="str">
        <f>anotacoes!L6910</f>
        <v xml:space="preserve"> 00:05:13,919</v>
      </c>
      <c r="J6910" t="str">
        <f>IF(L6910="PAUSE",E6910,IF(anotacoes!G6914=conversao_anotacoes!C6910,conversao_anotacoes!C6910,conversao_anotacoes!D6910))</f>
        <v>TOMA</v>
      </c>
      <c r="K6910" t="str">
        <f t="shared" si="214"/>
        <v>MRVALJEVIC</v>
      </c>
      <c r="L6910" t="str">
        <f>UPPER(anotacoes!H6910)</f>
        <v>ATTACK</v>
      </c>
      <c r="M6910" t="str">
        <f>IF(OR(L6910="ATTACK",L6910="FINTA"),"&lt;TECNICA&gt;",UPPER(anotacoes!I6910))</f>
        <v>&lt;TECNICA&gt;</v>
      </c>
      <c r="N6910" t="str">
        <f>IF(OR(L6910="ATTACK",L6910="FINTA"),UPPER(anotacoes!I6910),"")</f>
        <v>OSOTO GARI</v>
      </c>
      <c r="O6910" s="6">
        <f>IF(anotacoes!N6910=0,"",anotacoes!N6910)</f>
        <v>2</v>
      </c>
      <c r="P6910" t="str">
        <f>IF(anotacoes!M6910=0,"",UPPER(anotacoes!M6910))</f>
        <v/>
      </c>
      <c r="Q6910" t="str">
        <f t="shared" si="215"/>
        <v>INSERT INTO CONVERSAO_LUTA_ACAO (cd_conversao, id_luta, sequencia, momento_inicio, momento_fim, quem_faz, quem_sofre, acao_tipo, acao, tecnica, direcao, pontuacao) VALUES (1, 101, 34, TRIM(' 00:05:12,861'), TRIM(' 00:05:13,919'), 'TOMA', 'MRVALJEVIC', 'ATTACK', '&lt;TECNICA&gt;', 'OSOTO GARI', 2, NULL)</v>
      </c>
      <c r="R6910" t="s">
        <v>10327</v>
      </c>
    </row>
    <row r="6911" spans="1:18" hidden="1" x14ac:dyDescent="0.25">
      <c r="A6911" s="7">
        <f>anotacoes!D6911</f>
        <v>40923</v>
      </c>
      <c r="B6911" t="str">
        <f>anotacoes!C6911</f>
        <v>WORLD MASTERS ALMATY 2012</v>
      </c>
      <c r="C6911" t="str">
        <f>anotacoes!E6911</f>
        <v>TOMA</v>
      </c>
      <c r="D6911" t="str">
        <f>anotacoes!F6911</f>
        <v>MRVALJEVIC</v>
      </c>
      <c r="E6911" t="s">
        <v>10325</v>
      </c>
      <c r="F6911">
        <f>anotacoes!A6911</f>
        <v>101</v>
      </c>
      <c r="G6911">
        <f>anotacoes!B6911</f>
        <v>35</v>
      </c>
      <c r="H6911" t="str">
        <f>anotacoes!K6911</f>
        <v xml:space="preserve"> 00:05:14,088</v>
      </c>
      <c r="I6911" t="str">
        <f>anotacoes!L6911</f>
        <v xml:space="preserve"> 00:05:16,381</v>
      </c>
      <c r="J6911" t="str">
        <f>IF(L6911="PAUSE",E6911,IF(anotacoes!G6915=conversao_anotacoes!C6911,conversao_anotacoes!C6911,conversao_anotacoes!D6911))</f>
        <v>TOMA</v>
      </c>
      <c r="K6911" t="str">
        <f t="shared" si="214"/>
        <v>MRVALJEVIC</v>
      </c>
      <c r="L6911" t="str">
        <f>UPPER(anotacoes!H6911)</f>
        <v>GROUNDWORK COMBAT</v>
      </c>
      <c r="M6911" t="str">
        <f>IF(OR(L6911="ATTACK",L6911="FINTA"),"&lt;TECNICA&gt;",UPPER(anotacoes!I6911))</f>
        <v>DEFENSIVE POSITION</v>
      </c>
      <c r="N6911" t="str">
        <f>IF(OR(L6911="ATTACK",L6911="FINTA"),UPPER(anotacoes!I6911),"")</f>
        <v/>
      </c>
      <c r="O6911" s="6" t="str">
        <f>IF(anotacoes!N6911=0,"",anotacoes!N6911)</f>
        <v/>
      </c>
      <c r="P6911" t="str">
        <f>IF(anotacoes!M6911=0,"",UPPER(anotacoes!M6911))</f>
        <v/>
      </c>
      <c r="Q6911" t="str">
        <f t="shared" si="215"/>
        <v>INSERT INTO CONVERSAO_LUTA_ACAO (cd_conversao, id_luta, sequencia, momento_inicio, momento_fim, quem_faz, quem_sofre, acao_tipo, acao, tecnica, direcao, pontuacao) VALUES (1, 101, 35, TRIM(' 00:05:14,088'), TRIM(' 00:05:16,381'), 'TOMA', 'MRVALJEVIC', 'GROUNDWORK COMBAT', 'DEFENSIVE POSITION', NULL, NULL, NULL)</v>
      </c>
      <c r="R6911" t="s">
        <v>10327</v>
      </c>
    </row>
    <row r="6912" spans="1:18" hidden="1" x14ac:dyDescent="0.25">
      <c r="A6912" s="7">
        <f>anotacoes!D6912</f>
        <v>40923</v>
      </c>
      <c r="B6912" t="str">
        <f>anotacoes!C6912</f>
        <v>WORLD MASTERS ALMATY 2012</v>
      </c>
      <c r="C6912" t="str">
        <f>anotacoes!E6912</f>
        <v>TOMA</v>
      </c>
      <c r="D6912" t="str">
        <f>anotacoes!F6912</f>
        <v>MRVALJEVIC</v>
      </c>
      <c r="E6912" t="s">
        <v>10325</v>
      </c>
      <c r="F6912">
        <f>anotacoes!A6912</f>
        <v>101</v>
      </c>
      <c r="G6912">
        <f>anotacoes!B6912</f>
        <v>36</v>
      </c>
      <c r="H6912" t="str">
        <f>anotacoes!K6912</f>
        <v xml:space="preserve"> 00:05:16,568</v>
      </c>
      <c r="I6912" t="str">
        <f>anotacoes!L6912</f>
        <v xml:space="preserve"> 00:05:25,709</v>
      </c>
      <c r="J6912" t="str">
        <f>IF(L6912="PAUSE",E6912,IF(anotacoes!G6916=conversao_anotacoes!C6912,conversao_anotacoes!C6912,conversao_anotacoes!D6912))</f>
        <v>&lt;ARBITRO_DESCONHECIDO&gt;</v>
      </c>
      <c r="K6912" t="str">
        <f t="shared" si="214"/>
        <v/>
      </c>
      <c r="L6912" t="str">
        <f>UPPER(anotacoes!H6912)</f>
        <v>PAUSE</v>
      </c>
      <c r="M6912" t="str">
        <f>IF(OR(L6912="ATTACK",L6912="FINTA"),"&lt;TECNICA&gt;",UPPER(anotacoes!I6912))</f>
        <v>&lt;NAO_CLASSIFICADO&gt;</v>
      </c>
      <c r="N6912" t="str">
        <f>IF(OR(L6912="ATTACK",L6912="FINTA"),UPPER(anotacoes!I6912),"")</f>
        <v/>
      </c>
      <c r="O6912" s="6" t="str">
        <f>IF(anotacoes!N6912=0,"",anotacoes!N6912)</f>
        <v/>
      </c>
      <c r="P6912" t="str">
        <f>IF(anotacoes!M6912=0,"",UPPER(anotacoes!M6912))</f>
        <v/>
      </c>
      <c r="Q6912" t="str">
        <f t="shared" si="215"/>
        <v>INSERT INTO CONVERSAO_LUTA_ACAO (cd_conversao, id_luta, sequencia, momento_inicio, momento_fim, quem_faz, quem_sofre, acao_tipo, acao, tecnica, direcao, pontuacao) VALUES (1, 101, 36, TRIM(' 00:05:16,568'), TRIM(' 00:05:25,709'), '&lt;ARBITRO_DESCONHECIDO&gt;', '', 'PAUSE', '&lt;NAO_CLASSIFICADO&gt;', NULL, NULL, NULL)</v>
      </c>
      <c r="R6912" t="s">
        <v>10327</v>
      </c>
    </row>
    <row r="6913" spans="1:18" hidden="1" x14ac:dyDescent="0.25">
      <c r="A6913" s="7">
        <f>anotacoes!D6913</f>
        <v>40923</v>
      </c>
      <c r="B6913" t="str">
        <f>anotacoes!C6913</f>
        <v>WORLD MASTERS ALMATY 2012</v>
      </c>
      <c r="C6913" t="str">
        <f>anotacoes!E6913</f>
        <v>TOMA</v>
      </c>
      <c r="D6913" t="str">
        <f>anotacoes!F6913</f>
        <v>MRVALJEVIC</v>
      </c>
      <c r="E6913" t="s">
        <v>10325</v>
      </c>
      <c r="F6913">
        <f>anotacoes!A6913</f>
        <v>101</v>
      </c>
      <c r="G6913">
        <f>anotacoes!B6913</f>
        <v>37</v>
      </c>
      <c r="H6913" t="str">
        <f>anotacoes!K6913</f>
        <v xml:space="preserve"> 00:05:25,901</v>
      </c>
      <c r="I6913" t="str">
        <f>anotacoes!L6913</f>
        <v xml:space="preserve"> 00:05:28,815</v>
      </c>
      <c r="J6913" t="str">
        <f>IF(L6913="PAUSE",E6913,IF(anotacoes!G6917=conversao_anotacoes!C6913,conversao_anotacoes!C6913,conversao_anotacoes!D6913))</f>
        <v>TOMA</v>
      </c>
      <c r="K6913" t="str">
        <f t="shared" si="214"/>
        <v>MRVALJEVIC</v>
      </c>
      <c r="L6913" t="str">
        <f>UPPER(anotacoes!H6913)</f>
        <v>DISPLACEMENT</v>
      </c>
      <c r="M6913" t="str">
        <f>IF(OR(L6913="ATTACK",L6913="FINTA"),"&lt;TECNICA&gt;",UPPER(anotacoes!I6913))</f>
        <v>CIRCULAR RIGHT</v>
      </c>
      <c r="N6913" t="str">
        <f>IF(OR(L6913="ATTACK",L6913="FINTA"),UPPER(anotacoes!I6913),"")</f>
        <v/>
      </c>
      <c r="O6913" s="6" t="str">
        <f>IF(anotacoes!N6913=0,"",anotacoes!N6913)</f>
        <v/>
      </c>
      <c r="P6913" t="str">
        <f>IF(anotacoes!M6913=0,"",UPPER(anotacoes!M6913))</f>
        <v/>
      </c>
      <c r="Q6913" t="str">
        <f t="shared" si="215"/>
        <v>INSERT INTO CONVERSAO_LUTA_ACAO (cd_conversao, id_luta, sequencia, momento_inicio, momento_fim, quem_faz, quem_sofre, acao_tipo, acao, tecnica, direcao, pontuacao) VALUES (1, 101, 37, TRIM(' 00:05:25,901'), TRIM(' 00:05:28,815'), 'TOMA', 'MRVALJEVIC', 'DISPLACEMENT', 'CIRCULAR RIGHT', NULL, NULL, NULL)</v>
      </c>
      <c r="R6913" t="s">
        <v>10327</v>
      </c>
    </row>
    <row r="6914" spans="1:18" hidden="1" x14ac:dyDescent="0.25">
      <c r="A6914" s="7">
        <f>anotacoes!D6914</f>
        <v>40923</v>
      </c>
      <c r="B6914" t="str">
        <f>anotacoes!C6914</f>
        <v>WORLD MASTERS ALMATY 2012</v>
      </c>
      <c r="C6914" t="str">
        <f>anotacoes!E6914</f>
        <v>TOMA</v>
      </c>
      <c r="D6914" t="str">
        <f>anotacoes!F6914</f>
        <v>MRVALJEVIC</v>
      </c>
      <c r="E6914" t="s">
        <v>10325</v>
      </c>
      <c r="F6914">
        <f>anotacoes!A6914</f>
        <v>101</v>
      </c>
      <c r="G6914">
        <f>anotacoes!B6914</f>
        <v>38</v>
      </c>
      <c r="H6914" t="str">
        <f>anotacoes!K6914</f>
        <v xml:space="preserve"> 00:05:28,815</v>
      </c>
      <c r="I6914" t="str">
        <f>anotacoes!L6914</f>
        <v xml:space="preserve"> 00:05:35,125</v>
      </c>
      <c r="J6914" t="str">
        <f>IF(L6914="PAUSE",E6914,IF(anotacoes!G6918=conversao_anotacoes!C6914,conversao_anotacoes!C6914,conversao_anotacoes!D6914))</f>
        <v>TOMA</v>
      </c>
      <c r="K6914" t="str">
        <f t="shared" si="214"/>
        <v>MRVALJEVIC</v>
      </c>
      <c r="L6914" t="str">
        <f>UPPER(anotacoes!H6914)</f>
        <v>DISPLACEMENT</v>
      </c>
      <c r="M6914" t="str">
        <f>IF(OR(L6914="ATTACK",L6914="FINTA"),"&lt;TECNICA&gt;",UPPER(anotacoes!I6914))</f>
        <v>2-3 STEP HESITANT LEFT</v>
      </c>
      <c r="N6914" t="str">
        <f>IF(OR(L6914="ATTACK",L6914="FINTA"),UPPER(anotacoes!I6914),"")</f>
        <v/>
      </c>
      <c r="O6914" s="6" t="str">
        <f>IF(anotacoes!N6914=0,"",anotacoes!N6914)</f>
        <v/>
      </c>
      <c r="P6914" t="str">
        <f>IF(anotacoes!M6914=0,"",UPPER(anotacoes!M6914))</f>
        <v/>
      </c>
      <c r="Q6914" t="str">
        <f t="shared" si="215"/>
        <v>INSERT INTO CONVERSAO_LUTA_ACAO (cd_conversao, id_luta, sequencia, momento_inicio, momento_fim, quem_faz, quem_sofre, acao_tipo, acao, tecnica, direcao, pontuacao) VALUES (1, 101, 38, TRIM(' 00:05:28,815'), TRIM(' 00:05:35,125'), 'TOMA', 'MRVALJEVIC', 'DISPLACEMENT', '2-3 STEP HESITANT LEFT', NULL, NULL, NULL)</v>
      </c>
      <c r="R6914" t="s">
        <v>10327</v>
      </c>
    </row>
    <row r="6915" spans="1:18" hidden="1" x14ac:dyDescent="0.25">
      <c r="A6915" s="7">
        <f>anotacoes!D6915</f>
        <v>40923</v>
      </c>
      <c r="B6915" t="str">
        <f>anotacoes!C6915</f>
        <v>WORLD MASTERS ALMATY 2012</v>
      </c>
      <c r="C6915" t="str">
        <f>anotacoes!E6915</f>
        <v>TOMA</v>
      </c>
      <c r="D6915" t="str">
        <f>anotacoes!F6915</f>
        <v>MRVALJEVIC</v>
      </c>
      <c r="E6915" t="s">
        <v>10325</v>
      </c>
      <c r="F6915">
        <f>anotacoes!A6915</f>
        <v>101</v>
      </c>
      <c r="G6915">
        <f>anotacoes!B6915</f>
        <v>39</v>
      </c>
      <c r="H6915" t="str">
        <f>anotacoes!K6915</f>
        <v xml:space="preserve"> 00:05:35,303</v>
      </c>
      <c r="I6915" t="str">
        <f>anotacoes!L6915</f>
        <v xml:space="preserve"> 00:05:40,640</v>
      </c>
      <c r="J6915" t="str">
        <f>IF(L6915="PAUSE",E6915,IF(anotacoes!G6919=conversao_anotacoes!C6915,conversao_anotacoes!C6915,conversao_anotacoes!D6915))</f>
        <v>TOMA</v>
      </c>
      <c r="K6915" t="str">
        <f t="shared" ref="K6915:K6978" si="216">IF(J6915=E6915,"",IF(J6915=C6915,D6915,C6915))</f>
        <v>MRVALJEVIC</v>
      </c>
      <c r="L6915" t="str">
        <f>UPPER(anotacoes!H6915)</f>
        <v>DISPLACEMENT</v>
      </c>
      <c r="M6915" t="str">
        <f>IF(OR(L6915="ATTACK",L6915="FINTA"),"&lt;TECNICA&gt;",UPPER(anotacoes!I6915))</f>
        <v>TRY TO GRIP WITH CONTACT</v>
      </c>
      <c r="N6915" t="str">
        <f>IF(OR(L6915="ATTACK",L6915="FINTA"),UPPER(anotacoes!I6915),"")</f>
        <v/>
      </c>
      <c r="O6915" s="6" t="str">
        <f>IF(anotacoes!N6915=0,"",anotacoes!N6915)</f>
        <v/>
      </c>
      <c r="P6915" t="str">
        <f>IF(anotacoes!M6915=0,"",UPPER(anotacoes!M6915))</f>
        <v/>
      </c>
      <c r="Q6915" t="str">
        <f t="shared" ref="Q6915:Q6978" si="217">CONCATENATE("INSERT INTO CONVERSAO_LUTA_ACAO (cd_conversao, id_luta, sequencia, momento_inicio, momento_fim, quem_faz, quem_sofre, acao_tipo, acao, tecnica, direcao, pontuacao) VALUES (1, ",F6915,", ",G6915,", ","TRIM('",H6915,"')",", ","TRIM('",I6915,"')",", ","'",J6915,"'",", ","'",K6915,"'",", ","'",L6915,"'",", ","'",M6915,"'",", ",IF(N6915="","NULL",CONCATENATE("'",N6915,"'")),", ",IF(O6915="","NULL",O6915),", ",IF(P6915="","NULL",CONCATENATE("'",P6915,"'")),")")</f>
        <v>INSERT INTO CONVERSAO_LUTA_ACAO (cd_conversao, id_luta, sequencia, momento_inicio, momento_fim, quem_faz, quem_sofre, acao_tipo, acao, tecnica, direcao, pontuacao) VALUES (1, 101, 39, TRIM(' 00:05:35,303'), TRIM(' 00:05:40,640'), 'TOMA', 'MRVALJEVIC', 'DISPLACEMENT', 'TRY TO GRIP WITH CONTACT', NULL, NULL, NULL)</v>
      </c>
      <c r="R6915" t="s">
        <v>10327</v>
      </c>
    </row>
    <row r="6916" spans="1:18" hidden="1" x14ac:dyDescent="0.25">
      <c r="A6916" s="7">
        <f>anotacoes!D6916</f>
        <v>40923</v>
      </c>
      <c r="B6916" t="str">
        <f>anotacoes!C6916</f>
        <v>WORLD MASTERS ALMATY 2012</v>
      </c>
      <c r="C6916" t="str">
        <f>anotacoes!E6916</f>
        <v>TOMA</v>
      </c>
      <c r="D6916" t="str">
        <f>anotacoes!F6916</f>
        <v>MRVALJEVIC</v>
      </c>
      <c r="E6916" t="s">
        <v>10325</v>
      </c>
      <c r="F6916">
        <f>anotacoes!A6916</f>
        <v>101</v>
      </c>
      <c r="G6916">
        <f>anotacoes!B6916</f>
        <v>40</v>
      </c>
      <c r="H6916" t="str">
        <f>anotacoes!K6916</f>
        <v xml:space="preserve"> 00:05:40,793</v>
      </c>
      <c r="I6916" t="str">
        <f>anotacoes!L6916</f>
        <v xml:space="preserve"> 00:05:44,599</v>
      </c>
      <c r="J6916" t="str">
        <f>IF(L6916="PAUSE",E6916,IF(anotacoes!G6920=conversao_anotacoes!C6916,conversao_anotacoes!C6916,conversao_anotacoes!D6916))</f>
        <v>TOMA</v>
      </c>
      <c r="K6916" t="str">
        <f t="shared" si="216"/>
        <v>MRVALJEVIC</v>
      </c>
      <c r="L6916" t="str">
        <f>UPPER(anotacoes!H6916)</f>
        <v>GRIP TIME</v>
      </c>
      <c r="M6916" t="str">
        <f>IF(OR(L6916="ATTACK",L6916="FINTA"),"&lt;TECNICA&gt;",UPPER(anotacoes!I6916))</f>
        <v>RIGHT BACK LEFT SLEEVE</v>
      </c>
      <c r="N6916" t="str">
        <f>IF(OR(L6916="ATTACK",L6916="FINTA"),UPPER(anotacoes!I6916),"")</f>
        <v/>
      </c>
      <c r="O6916" s="6" t="str">
        <f>IF(anotacoes!N6916=0,"",anotacoes!N6916)</f>
        <v/>
      </c>
      <c r="P6916" t="str">
        <f>IF(anotacoes!M6916=0,"",UPPER(anotacoes!M6916))</f>
        <v/>
      </c>
      <c r="Q6916" t="str">
        <f t="shared" si="217"/>
        <v>INSERT INTO CONVERSAO_LUTA_ACAO (cd_conversao, id_luta, sequencia, momento_inicio, momento_fim, quem_faz, quem_sofre, acao_tipo, acao, tecnica, direcao, pontuacao) VALUES (1, 101, 40, TRIM(' 00:05:40,793'), TRIM(' 00:05:44,599'), 'TOMA', 'MRVALJEVIC', 'GRIP TIME', 'RIGHT BACK LEFT SLEEVE', NULL, NULL, NULL)</v>
      </c>
      <c r="R6916" t="s">
        <v>10327</v>
      </c>
    </row>
    <row r="6917" spans="1:18" hidden="1" x14ac:dyDescent="0.25">
      <c r="A6917" s="7">
        <f>anotacoes!D6917</f>
        <v>40923</v>
      </c>
      <c r="B6917" t="str">
        <f>anotacoes!C6917</f>
        <v>WORLD MASTERS ALMATY 2012</v>
      </c>
      <c r="C6917" t="str">
        <f>anotacoes!E6917</f>
        <v>TOMA</v>
      </c>
      <c r="D6917" t="str">
        <f>anotacoes!F6917</f>
        <v>MRVALJEVIC</v>
      </c>
      <c r="E6917" t="s">
        <v>10325</v>
      </c>
      <c r="F6917">
        <f>anotacoes!A6917</f>
        <v>101</v>
      </c>
      <c r="G6917">
        <f>anotacoes!B6917</f>
        <v>41</v>
      </c>
      <c r="H6917" t="str">
        <f>anotacoes!K6917</f>
        <v xml:space="preserve"> 00:05:44,599</v>
      </c>
      <c r="I6917" t="str">
        <f>anotacoes!L6917</f>
        <v xml:space="preserve"> 00:05:44,599</v>
      </c>
      <c r="J6917" t="str">
        <f>IF(L6917="PAUSE",E6917,IF(anotacoes!G6921=conversao_anotacoes!C6917,conversao_anotacoes!C6917,conversao_anotacoes!D6917))</f>
        <v>TOMA</v>
      </c>
      <c r="K6917" t="str">
        <f t="shared" si="216"/>
        <v>MRVALJEVIC</v>
      </c>
      <c r="L6917" t="str">
        <f>UPPER(anotacoes!H6917)</f>
        <v>ATTACK</v>
      </c>
      <c r="M6917" t="str">
        <f>IF(OR(L6917="ATTACK",L6917="FINTA"),"&lt;TECNICA&gt;",UPPER(anotacoes!I6917))</f>
        <v>&lt;TECNICA&gt;</v>
      </c>
      <c r="N6917" t="str">
        <f>IF(OR(L6917="ATTACK",L6917="FINTA"),UPPER(anotacoes!I6917),"")</f>
        <v>DEASHI HARAI</v>
      </c>
      <c r="O6917" s="6">
        <f>IF(anotacoes!N6917=0,"",anotacoes!N6917)</f>
        <v>7</v>
      </c>
      <c r="P6917" t="str">
        <f>IF(anotacoes!M6917=0,"",UPPER(anotacoes!M6917))</f>
        <v/>
      </c>
      <c r="Q6917" t="str">
        <f t="shared" si="217"/>
        <v>INSERT INTO CONVERSAO_LUTA_ACAO (cd_conversao, id_luta, sequencia, momento_inicio, momento_fim, quem_faz, quem_sofre, acao_tipo, acao, tecnica, direcao, pontuacao) VALUES (1, 101, 41, TRIM(' 00:05:44,599'), TRIM(' 00:05:44,599'), 'TOMA', 'MRVALJEVIC', 'ATTACK', '&lt;TECNICA&gt;', 'DEASHI HARAI', 7, NULL)</v>
      </c>
      <c r="R6917" t="s">
        <v>10327</v>
      </c>
    </row>
    <row r="6918" spans="1:18" hidden="1" x14ac:dyDescent="0.25">
      <c r="A6918" s="7">
        <f>anotacoes!D6918</f>
        <v>40923</v>
      </c>
      <c r="B6918" t="str">
        <f>anotacoes!C6918</f>
        <v>WORLD MASTERS ALMATY 2012</v>
      </c>
      <c r="C6918" t="str">
        <f>anotacoes!E6918</f>
        <v>TOMA</v>
      </c>
      <c r="D6918" t="str">
        <f>anotacoes!F6918</f>
        <v>MRVALJEVIC</v>
      </c>
      <c r="E6918" t="s">
        <v>10325</v>
      </c>
      <c r="F6918">
        <f>anotacoes!A6918</f>
        <v>101</v>
      </c>
      <c r="G6918">
        <f>anotacoes!B6918</f>
        <v>42</v>
      </c>
      <c r="H6918" t="str">
        <f>anotacoes!K6918</f>
        <v xml:space="preserve"> 00:05:44,599</v>
      </c>
      <c r="I6918" t="str">
        <f>anotacoes!L6918</f>
        <v xml:space="preserve"> 00:05:46,607</v>
      </c>
      <c r="J6918" t="str">
        <f>IF(L6918="PAUSE",E6918,IF(anotacoes!G6922=conversao_anotacoes!C6918,conversao_anotacoes!C6918,conversao_anotacoes!D6918))</f>
        <v>TOMA</v>
      </c>
      <c r="K6918" t="str">
        <f t="shared" si="216"/>
        <v>MRVALJEVIC</v>
      </c>
      <c r="L6918" t="str">
        <f>UPPER(anotacoes!H6918)</f>
        <v>GRIP TIME</v>
      </c>
      <c r="M6918" t="str">
        <f>IF(OR(L6918="ATTACK",L6918="FINTA"),"&lt;TECNICA&gt;",UPPER(anotacoes!I6918))</f>
        <v>RIGHT BACK LEFT SLEEVE</v>
      </c>
      <c r="N6918" t="str">
        <f>IF(OR(L6918="ATTACK",L6918="FINTA"),UPPER(anotacoes!I6918),"")</f>
        <v/>
      </c>
      <c r="O6918" s="6" t="str">
        <f>IF(anotacoes!N6918=0,"",anotacoes!N6918)</f>
        <v/>
      </c>
      <c r="P6918" t="str">
        <f>IF(anotacoes!M6918=0,"",UPPER(anotacoes!M6918))</f>
        <v/>
      </c>
      <c r="Q6918" t="str">
        <f t="shared" si="217"/>
        <v>INSERT INTO CONVERSAO_LUTA_ACAO (cd_conversao, id_luta, sequencia, momento_inicio, momento_fim, quem_faz, quem_sofre, acao_tipo, acao, tecnica, direcao, pontuacao) VALUES (1, 101, 42, TRIM(' 00:05:44,599'), TRIM(' 00:05:46,607'), 'TOMA', 'MRVALJEVIC', 'GRIP TIME', 'RIGHT BACK LEFT SLEEVE', NULL, NULL, NULL)</v>
      </c>
      <c r="R6918" t="s">
        <v>10327</v>
      </c>
    </row>
    <row r="6919" spans="1:18" hidden="1" x14ac:dyDescent="0.25">
      <c r="A6919" s="7">
        <f>anotacoes!D6919</f>
        <v>40923</v>
      </c>
      <c r="B6919" t="str">
        <f>anotacoes!C6919</f>
        <v>WORLD MASTERS ALMATY 2012</v>
      </c>
      <c r="C6919" t="str">
        <f>anotacoes!E6919</f>
        <v>TOMA</v>
      </c>
      <c r="D6919" t="str">
        <f>anotacoes!F6919</f>
        <v>MRVALJEVIC</v>
      </c>
      <c r="E6919" t="s">
        <v>10325</v>
      </c>
      <c r="F6919">
        <f>anotacoes!A6919</f>
        <v>101</v>
      </c>
      <c r="G6919">
        <f>anotacoes!B6919</f>
        <v>43</v>
      </c>
      <c r="H6919" t="str">
        <f>anotacoes!K6919</f>
        <v xml:space="preserve"> 00:05:46,607</v>
      </c>
      <c r="I6919" t="str">
        <f>anotacoes!L6919</f>
        <v xml:space="preserve"> 00:05:46,607</v>
      </c>
      <c r="J6919" t="str">
        <f>IF(L6919="PAUSE",E6919,IF(anotacoes!G6923=conversao_anotacoes!C6919,conversao_anotacoes!C6919,conversao_anotacoes!D6919))</f>
        <v>TOMA</v>
      </c>
      <c r="K6919" t="str">
        <f t="shared" si="216"/>
        <v>MRVALJEVIC</v>
      </c>
      <c r="L6919" t="str">
        <f>UPPER(anotacoes!H6919)</f>
        <v>FINTA</v>
      </c>
      <c r="M6919" t="str">
        <f>IF(OR(L6919="ATTACK",L6919="FINTA"),"&lt;TECNICA&gt;",UPPER(anotacoes!I6919))</f>
        <v>&lt;TECNICA&gt;</v>
      </c>
      <c r="N6919" t="str">
        <f>IF(OR(L6919="ATTACK",L6919="FINTA"),UPPER(anotacoes!I6919),"")</f>
        <v>DEASHI HARAI RIGHT</v>
      </c>
      <c r="O6919" s="6" t="str">
        <f>IF(anotacoes!N6919=0,"",anotacoes!N6919)</f>
        <v/>
      </c>
      <c r="P6919" t="str">
        <f>IF(anotacoes!M6919=0,"",UPPER(anotacoes!M6919))</f>
        <v/>
      </c>
      <c r="Q6919" t="str">
        <f t="shared" si="217"/>
        <v>INSERT INTO CONVERSAO_LUTA_ACAO (cd_conversao, id_luta, sequencia, momento_inicio, momento_fim, quem_faz, quem_sofre, acao_tipo, acao, tecnica, direcao, pontuacao) VALUES (1, 101, 43, TRIM(' 00:05:46,607'), TRIM(' 00:05:46,607'), 'TOMA', 'MRVALJEVIC', 'FINTA', '&lt;TECNICA&gt;', 'DEASHI HARAI RIGHT', NULL, NULL)</v>
      </c>
      <c r="R6919" t="s">
        <v>10327</v>
      </c>
    </row>
    <row r="6920" spans="1:18" hidden="1" x14ac:dyDescent="0.25">
      <c r="A6920" s="7">
        <f>anotacoes!D6920</f>
        <v>40923</v>
      </c>
      <c r="B6920" t="str">
        <f>anotacoes!C6920</f>
        <v>WORLD MASTERS ALMATY 2012</v>
      </c>
      <c r="C6920" t="str">
        <f>anotacoes!E6920</f>
        <v>TOMA</v>
      </c>
      <c r="D6920" t="str">
        <f>anotacoes!F6920</f>
        <v>MRVALJEVIC</v>
      </c>
      <c r="E6920" t="s">
        <v>10325</v>
      </c>
      <c r="F6920">
        <f>anotacoes!A6920</f>
        <v>101</v>
      </c>
      <c r="G6920">
        <f>anotacoes!B6920</f>
        <v>44</v>
      </c>
      <c r="H6920" t="str">
        <f>anotacoes!K6920</f>
        <v xml:space="preserve"> 00:05:46,607</v>
      </c>
      <c r="I6920" t="str">
        <f>anotacoes!L6920</f>
        <v xml:space="preserve"> 00:05:49,301</v>
      </c>
      <c r="J6920" t="str">
        <f>IF(L6920="PAUSE",E6920,IF(anotacoes!G6924=conversao_anotacoes!C6920,conversao_anotacoes!C6920,conversao_anotacoes!D6920))</f>
        <v>TOMA</v>
      </c>
      <c r="K6920" t="str">
        <f t="shared" si="216"/>
        <v>MRVALJEVIC</v>
      </c>
      <c r="L6920" t="str">
        <f>UPPER(anotacoes!H6920)</f>
        <v>GRIP TIME</v>
      </c>
      <c r="M6920" t="str">
        <f>IF(OR(L6920="ATTACK",L6920="FINTA"),"&lt;TECNICA&gt;",UPPER(anotacoes!I6920))</f>
        <v>RIGHT COLLAR LEFT SLEEVE</v>
      </c>
      <c r="N6920" t="str">
        <f>IF(OR(L6920="ATTACK",L6920="FINTA"),UPPER(anotacoes!I6920),"")</f>
        <v/>
      </c>
      <c r="O6920" s="6" t="str">
        <f>IF(anotacoes!N6920=0,"",anotacoes!N6920)</f>
        <v/>
      </c>
      <c r="P6920" t="str">
        <f>IF(anotacoes!M6920=0,"",UPPER(anotacoes!M6920))</f>
        <v/>
      </c>
      <c r="Q6920" t="str">
        <f t="shared" si="217"/>
        <v>INSERT INTO CONVERSAO_LUTA_ACAO (cd_conversao, id_luta, sequencia, momento_inicio, momento_fim, quem_faz, quem_sofre, acao_tipo, acao, tecnica, direcao, pontuacao) VALUES (1, 101, 44, TRIM(' 00:05:46,607'), TRIM(' 00:05:49,301'), 'TOMA', 'MRVALJEVIC', 'GRIP TIME', 'RIGHT COLLAR LEFT SLEEVE', NULL, NULL, NULL)</v>
      </c>
      <c r="R6920" t="s">
        <v>10327</v>
      </c>
    </row>
    <row r="6921" spans="1:18" hidden="1" x14ac:dyDescent="0.25">
      <c r="A6921" s="7">
        <f>anotacoes!D6921</f>
        <v>40923</v>
      </c>
      <c r="B6921" t="str">
        <f>anotacoes!C6921</f>
        <v>WORLD MASTERS ALMATY 2012</v>
      </c>
      <c r="C6921" t="str">
        <f>anotacoes!E6921</f>
        <v>TOMA</v>
      </c>
      <c r="D6921" t="str">
        <f>anotacoes!F6921</f>
        <v>MRVALJEVIC</v>
      </c>
      <c r="E6921" t="s">
        <v>10325</v>
      </c>
      <c r="F6921">
        <f>anotacoes!A6921</f>
        <v>101</v>
      </c>
      <c r="G6921">
        <f>anotacoes!B6921</f>
        <v>45</v>
      </c>
      <c r="H6921" t="str">
        <f>anotacoes!K6921</f>
        <v xml:space="preserve"> 00:05:49,301</v>
      </c>
      <c r="I6921" t="str">
        <f>anotacoes!L6921</f>
        <v xml:space="preserve"> 00:05:49,301</v>
      </c>
      <c r="J6921" t="str">
        <f>IF(L6921="PAUSE",E6921,IF(anotacoes!G6925=conversao_anotacoes!C6921,conversao_anotacoes!C6921,conversao_anotacoes!D6921))</f>
        <v>TOMA</v>
      </c>
      <c r="K6921" t="str">
        <f t="shared" si="216"/>
        <v>MRVALJEVIC</v>
      </c>
      <c r="L6921" t="str">
        <f>UPPER(anotacoes!H6921)</f>
        <v>FINTA</v>
      </c>
      <c r="M6921" t="str">
        <f>IF(OR(L6921="ATTACK",L6921="FINTA"),"&lt;TECNICA&gt;",UPPER(anotacoes!I6921))</f>
        <v>&lt;TECNICA&gt;</v>
      </c>
      <c r="N6921" t="str">
        <f>IF(OR(L6921="ATTACK",L6921="FINTA"),UPPER(anotacoes!I6921),"")</f>
        <v>KOUCHI GARI LEFT</v>
      </c>
      <c r="O6921" s="6" t="str">
        <f>IF(anotacoes!N6921=0,"",anotacoes!N6921)</f>
        <v/>
      </c>
      <c r="P6921" t="str">
        <f>IF(anotacoes!M6921=0,"",UPPER(anotacoes!M6921))</f>
        <v/>
      </c>
      <c r="Q6921" t="str">
        <f t="shared" si="217"/>
        <v>INSERT INTO CONVERSAO_LUTA_ACAO (cd_conversao, id_luta, sequencia, momento_inicio, momento_fim, quem_faz, quem_sofre, acao_tipo, acao, tecnica, direcao, pontuacao) VALUES (1, 101, 45, TRIM(' 00:05:49,301'), TRIM(' 00:05:49,301'), 'TOMA', 'MRVALJEVIC', 'FINTA', '&lt;TECNICA&gt;', 'KOUCHI GARI LEFT', NULL, NULL)</v>
      </c>
      <c r="R6921" t="s">
        <v>10327</v>
      </c>
    </row>
    <row r="6922" spans="1:18" hidden="1" x14ac:dyDescent="0.25">
      <c r="A6922" s="7">
        <f>anotacoes!D6922</f>
        <v>40923</v>
      </c>
      <c r="B6922" t="str">
        <f>anotacoes!C6922</f>
        <v>WORLD MASTERS ALMATY 2012</v>
      </c>
      <c r="C6922" t="str">
        <f>anotacoes!E6922</f>
        <v>TOMA</v>
      </c>
      <c r="D6922" t="str">
        <f>anotacoes!F6922</f>
        <v>MRVALJEVIC</v>
      </c>
      <c r="E6922" t="s">
        <v>10325</v>
      </c>
      <c r="F6922">
        <f>anotacoes!A6922</f>
        <v>101</v>
      </c>
      <c r="G6922">
        <f>anotacoes!B6922</f>
        <v>46</v>
      </c>
      <c r="H6922" t="str">
        <f>anotacoes!K6922</f>
        <v xml:space="preserve"> 00:05:49,301</v>
      </c>
      <c r="I6922" t="str">
        <f>anotacoes!L6922</f>
        <v xml:space="preserve"> 00:05:50,877</v>
      </c>
      <c r="J6922" t="str">
        <f>IF(L6922="PAUSE",E6922,IF(anotacoes!G6926=conversao_anotacoes!C6922,conversao_anotacoes!C6922,conversao_anotacoes!D6922))</f>
        <v>TOMA</v>
      </c>
      <c r="K6922" t="str">
        <f t="shared" si="216"/>
        <v>MRVALJEVIC</v>
      </c>
      <c r="L6922" t="str">
        <f>UPPER(anotacoes!H6922)</f>
        <v>GRIP TIME</v>
      </c>
      <c r="M6922" t="str">
        <f>IF(OR(L6922="ATTACK",L6922="FINTA"),"&lt;TECNICA&gt;",UPPER(anotacoes!I6922))</f>
        <v>RIGHT COLLAR LEFT SLEEVE</v>
      </c>
      <c r="N6922" t="str">
        <f>IF(OR(L6922="ATTACK",L6922="FINTA"),UPPER(anotacoes!I6922),"")</f>
        <v/>
      </c>
      <c r="O6922" s="6" t="str">
        <f>IF(anotacoes!N6922=0,"",anotacoes!N6922)</f>
        <v/>
      </c>
      <c r="P6922" t="str">
        <f>IF(anotacoes!M6922=0,"",UPPER(anotacoes!M6922))</f>
        <v/>
      </c>
      <c r="Q6922" t="str">
        <f t="shared" si="217"/>
        <v>INSERT INTO CONVERSAO_LUTA_ACAO (cd_conversao, id_luta, sequencia, momento_inicio, momento_fim, quem_faz, quem_sofre, acao_tipo, acao, tecnica, direcao, pontuacao) VALUES (1, 101, 46, TRIM(' 00:05:49,301'), TRIM(' 00:05:50,877'), 'TOMA', 'MRVALJEVIC', 'GRIP TIME', 'RIGHT COLLAR LEFT SLEEVE', NULL, NULL, NULL)</v>
      </c>
      <c r="R6922" t="s">
        <v>10327</v>
      </c>
    </row>
    <row r="6923" spans="1:18" hidden="1" x14ac:dyDescent="0.25">
      <c r="A6923" s="7">
        <f>anotacoes!D6923</f>
        <v>40923</v>
      </c>
      <c r="B6923" t="str">
        <f>anotacoes!C6923</f>
        <v>WORLD MASTERS ALMATY 2012</v>
      </c>
      <c r="C6923" t="str">
        <f>anotacoes!E6923</f>
        <v>TOMA</v>
      </c>
      <c r="D6923" t="str">
        <f>anotacoes!F6923</f>
        <v>MRVALJEVIC</v>
      </c>
      <c r="E6923" t="s">
        <v>10325</v>
      </c>
      <c r="F6923">
        <f>anotacoes!A6923</f>
        <v>101</v>
      </c>
      <c r="G6923">
        <f>anotacoes!B6923</f>
        <v>47</v>
      </c>
      <c r="H6923" t="str">
        <f>anotacoes!K6923</f>
        <v xml:space="preserve"> 00:05:50,877</v>
      </c>
      <c r="I6923" t="str">
        <f>anotacoes!L6923</f>
        <v xml:space="preserve"> 00:05:50,877</v>
      </c>
      <c r="J6923" t="str">
        <f>IF(L6923="PAUSE",E6923,IF(anotacoes!G6927=conversao_anotacoes!C6923,conversao_anotacoes!C6923,conversao_anotacoes!D6923))</f>
        <v>TOMA</v>
      </c>
      <c r="K6923" t="str">
        <f t="shared" si="216"/>
        <v>MRVALJEVIC</v>
      </c>
      <c r="L6923" t="str">
        <f>UPPER(anotacoes!H6923)</f>
        <v>FINTA</v>
      </c>
      <c r="M6923" t="str">
        <f>IF(OR(L6923="ATTACK",L6923="FINTA"),"&lt;TECNICA&gt;",UPPER(anotacoes!I6923))</f>
        <v>&lt;TECNICA&gt;</v>
      </c>
      <c r="N6923" t="str">
        <f>IF(OR(L6923="ATTACK",L6923="FINTA"),UPPER(anotacoes!I6923),"")</f>
        <v>KOUCHI GARI LEFT</v>
      </c>
      <c r="O6923" s="6" t="str">
        <f>IF(anotacoes!N6923=0,"",anotacoes!N6923)</f>
        <v/>
      </c>
      <c r="P6923" t="str">
        <f>IF(anotacoes!M6923=0,"",UPPER(anotacoes!M6923))</f>
        <v/>
      </c>
      <c r="Q6923" t="str">
        <f t="shared" si="217"/>
        <v>INSERT INTO CONVERSAO_LUTA_ACAO (cd_conversao, id_luta, sequencia, momento_inicio, momento_fim, quem_faz, quem_sofre, acao_tipo, acao, tecnica, direcao, pontuacao) VALUES (1, 101, 47, TRIM(' 00:05:50,877'), TRIM(' 00:05:50,877'), 'TOMA', 'MRVALJEVIC', 'FINTA', '&lt;TECNICA&gt;', 'KOUCHI GARI LEFT', NULL, NULL)</v>
      </c>
      <c r="R6923" t="s">
        <v>10327</v>
      </c>
    </row>
    <row r="6924" spans="1:18" hidden="1" x14ac:dyDescent="0.25">
      <c r="A6924" s="7">
        <f>anotacoes!D6924</f>
        <v>40923</v>
      </c>
      <c r="B6924" t="str">
        <f>anotacoes!C6924</f>
        <v>WORLD MASTERS ALMATY 2012</v>
      </c>
      <c r="C6924" t="str">
        <f>anotacoes!E6924</f>
        <v>TOMA</v>
      </c>
      <c r="D6924" t="str">
        <f>anotacoes!F6924</f>
        <v>MRVALJEVIC</v>
      </c>
      <c r="E6924" t="s">
        <v>10325</v>
      </c>
      <c r="F6924">
        <f>anotacoes!A6924</f>
        <v>101</v>
      </c>
      <c r="G6924">
        <f>anotacoes!B6924</f>
        <v>48</v>
      </c>
      <c r="H6924" t="str">
        <f>anotacoes!K6924</f>
        <v xml:space="preserve"> 00:05:50,877</v>
      </c>
      <c r="I6924" t="str">
        <f>anotacoes!L6924</f>
        <v xml:space="preserve"> 00:05:51,575</v>
      </c>
      <c r="J6924" t="str">
        <f>IF(L6924="PAUSE",E6924,IF(anotacoes!G6928=conversao_anotacoes!C6924,conversao_anotacoes!C6924,conversao_anotacoes!D6924))</f>
        <v>TOMA</v>
      </c>
      <c r="K6924" t="str">
        <f t="shared" si="216"/>
        <v>MRVALJEVIC</v>
      </c>
      <c r="L6924" t="str">
        <f>UPPER(anotacoes!H6924)</f>
        <v>GRIP TIME</v>
      </c>
      <c r="M6924" t="str">
        <f>IF(OR(L6924="ATTACK",L6924="FINTA"),"&lt;TECNICA&gt;",UPPER(anotacoes!I6924))</f>
        <v>RIGHT COLLAR LEFT SLEEVE</v>
      </c>
      <c r="N6924" t="str">
        <f>IF(OR(L6924="ATTACK",L6924="FINTA"),UPPER(anotacoes!I6924),"")</f>
        <v/>
      </c>
      <c r="O6924" s="6" t="str">
        <f>IF(anotacoes!N6924=0,"",anotacoes!N6924)</f>
        <v/>
      </c>
      <c r="P6924" t="str">
        <f>IF(anotacoes!M6924=0,"",UPPER(anotacoes!M6924))</f>
        <v/>
      </c>
      <c r="Q6924" t="str">
        <f t="shared" si="217"/>
        <v>INSERT INTO CONVERSAO_LUTA_ACAO (cd_conversao, id_luta, sequencia, momento_inicio, momento_fim, quem_faz, quem_sofre, acao_tipo, acao, tecnica, direcao, pontuacao) VALUES (1, 101, 48, TRIM(' 00:05:50,877'), TRIM(' 00:05:51,575'), 'TOMA', 'MRVALJEVIC', 'GRIP TIME', 'RIGHT COLLAR LEFT SLEEVE', NULL, NULL, NULL)</v>
      </c>
      <c r="R6924" t="s">
        <v>10327</v>
      </c>
    </row>
    <row r="6925" spans="1:18" hidden="1" x14ac:dyDescent="0.25">
      <c r="A6925" s="7">
        <f>anotacoes!D6925</f>
        <v>40923</v>
      </c>
      <c r="B6925" t="str">
        <f>anotacoes!C6925</f>
        <v>WORLD MASTERS ALMATY 2012</v>
      </c>
      <c r="C6925" t="str">
        <f>anotacoes!E6925</f>
        <v>TOMA</v>
      </c>
      <c r="D6925" t="str">
        <f>anotacoes!F6925</f>
        <v>MRVALJEVIC</v>
      </c>
      <c r="E6925" t="s">
        <v>10325</v>
      </c>
      <c r="F6925">
        <f>anotacoes!A6925</f>
        <v>101</v>
      </c>
      <c r="G6925">
        <f>anotacoes!B6925</f>
        <v>49</v>
      </c>
      <c r="H6925" t="str">
        <f>anotacoes!K6925</f>
        <v xml:space="preserve"> 00:05:51,575</v>
      </c>
      <c r="I6925" t="str">
        <f>anotacoes!L6925</f>
        <v xml:space="preserve"> 00:05:52,040</v>
      </c>
      <c r="J6925" t="str">
        <f>IF(L6925="PAUSE",E6925,IF(anotacoes!G6929=conversao_anotacoes!C6925,conversao_anotacoes!C6925,conversao_anotacoes!D6925))</f>
        <v>TOMA</v>
      </c>
      <c r="K6925" t="str">
        <f t="shared" si="216"/>
        <v>MRVALJEVIC</v>
      </c>
      <c r="L6925" t="str">
        <f>UPPER(anotacoes!H6925)</f>
        <v>ATTACK</v>
      </c>
      <c r="M6925" t="str">
        <f>IF(OR(L6925="ATTACK",L6925="FINTA"),"&lt;TECNICA&gt;",UPPER(anotacoes!I6925))</f>
        <v>&lt;TECNICA&gt;</v>
      </c>
      <c r="N6925" t="str">
        <f>IF(OR(L6925="ATTACK",L6925="FINTA"),UPPER(anotacoes!I6925),"")</f>
        <v>KOSOTO GARI</v>
      </c>
      <c r="O6925" s="6">
        <f>IF(anotacoes!N6925=0,"",anotacoes!N6925)</f>
        <v>8</v>
      </c>
      <c r="P6925" t="str">
        <f>IF(anotacoes!M6925=0,"",UPPER(anotacoes!M6925))</f>
        <v/>
      </c>
      <c r="Q6925" t="str">
        <f t="shared" si="217"/>
        <v>INSERT INTO CONVERSAO_LUTA_ACAO (cd_conversao, id_luta, sequencia, momento_inicio, momento_fim, quem_faz, quem_sofre, acao_tipo, acao, tecnica, direcao, pontuacao) VALUES (1, 101, 49, TRIM(' 00:05:51,575'), TRIM(' 00:05:52,040'), 'TOMA', 'MRVALJEVIC', 'ATTACK', '&lt;TECNICA&gt;', 'KOSOTO GARI', 8, NULL)</v>
      </c>
      <c r="R6925" t="s">
        <v>10327</v>
      </c>
    </row>
    <row r="6926" spans="1:18" hidden="1" x14ac:dyDescent="0.25">
      <c r="A6926" s="7">
        <f>anotacoes!D6926</f>
        <v>40923</v>
      </c>
      <c r="B6926" t="str">
        <f>anotacoes!C6926</f>
        <v>WORLD MASTERS ALMATY 2012</v>
      </c>
      <c r="C6926" t="str">
        <f>anotacoes!E6926</f>
        <v>TOMA</v>
      </c>
      <c r="D6926" t="str">
        <f>anotacoes!F6926</f>
        <v>MRVALJEVIC</v>
      </c>
      <c r="E6926" t="s">
        <v>10325</v>
      </c>
      <c r="F6926">
        <f>anotacoes!A6926</f>
        <v>101</v>
      </c>
      <c r="G6926">
        <f>anotacoes!B6926</f>
        <v>50</v>
      </c>
      <c r="H6926" t="str">
        <f>anotacoes!K6926</f>
        <v xml:space="preserve"> 00:05:52,040</v>
      </c>
      <c r="I6926" t="str">
        <f>anotacoes!L6926</f>
        <v xml:space="preserve"> 00:05:59,830</v>
      </c>
      <c r="J6926" t="str">
        <f>IF(L6926="PAUSE",E6926,IF(anotacoes!G6930=conversao_anotacoes!C6926,conversao_anotacoes!C6926,conversao_anotacoes!D6926))</f>
        <v>TOMA</v>
      </c>
      <c r="K6926" t="str">
        <f t="shared" si="216"/>
        <v>MRVALJEVIC</v>
      </c>
      <c r="L6926" t="str">
        <f>UPPER(anotacoes!H6926)</f>
        <v>GROUNDWORK COMBAT</v>
      </c>
      <c r="M6926" t="str">
        <f>IF(OR(L6926="ATTACK",L6926="FINTA"),"&lt;TECNICA&gt;",UPPER(anotacoes!I6926))</f>
        <v>TRYING TO ATTACK</v>
      </c>
      <c r="N6926" t="str">
        <f>IF(OR(L6926="ATTACK",L6926="FINTA"),UPPER(anotacoes!I6926),"")</f>
        <v/>
      </c>
      <c r="O6926" s="6" t="str">
        <f>IF(anotacoes!N6926=0,"",anotacoes!N6926)</f>
        <v/>
      </c>
      <c r="P6926" t="str">
        <f>IF(anotacoes!M6926=0,"",UPPER(anotacoes!M6926))</f>
        <v/>
      </c>
      <c r="Q6926" t="str">
        <f t="shared" si="217"/>
        <v>INSERT INTO CONVERSAO_LUTA_ACAO (cd_conversao, id_luta, sequencia, momento_inicio, momento_fim, quem_faz, quem_sofre, acao_tipo, acao, tecnica, direcao, pontuacao) VALUES (1, 101, 50, TRIM(' 00:05:52,040'), TRIM(' 00:05:59,830'), 'TOMA', 'MRVALJEVIC', 'GROUNDWORK COMBAT', 'TRYING TO ATTACK', NULL, NULL, NULL)</v>
      </c>
      <c r="R6926" t="s">
        <v>10327</v>
      </c>
    </row>
    <row r="6927" spans="1:18" hidden="1" x14ac:dyDescent="0.25">
      <c r="A6927" s="7">
        <f>anotacoes!D6927</f>
        <v>40923</v>
      </c>
      <c r="B6927" t="str">
        <f>anotacoes!C6927</f>
        <v>WORLD MASTERS ALMATY 2012</v>
      </c>
      <c r="C6927" t="str">
        <f>anotacoes!E6927</f>
        <v>TOMA</v>
      </c>
      <c r="D6927" t="str">
        <f>anotacoes!F6927</f>
        <v>MRVALJEVIC</v>
      </c>
      <c r="E6927" t="s">
        <v>10325</v>
      </c>
      <c r="F6927">
        <f>anotacoes!A6927</f>
        <v>101</v>
      </c>
      <c r="G6927">
        <f>anotacoes!B6927</f>
        <v>51</v>
      </c>
      <c r="H6927" t="str">
        <f>anotacoes!K6927</f>
        <v xml:space="preserve"> 00:06:40,036</v>
      </c>
      <c r="I6927" t="str">
        <f>anotacoes!L6927</f>
        <v xml:space="preserve"> 00:06:48,477</v>
      </c>
      <c r="J6927" t="str">
        <f>IF(L6927="PAUSE",E6927,IF(anotacoes!G6931=conversao_anotacoes!C6927,conversao_anotacoes!C6927,conversao_anotacoes!D6927))</f>
        <v>&lt;ARBITRO_DESCONHECIDO&gt;</v>
      </c>
      <c r="K6927" t="str">
        <f t="shared" si="216"/>
        <v/>
      </c>
      <c r="L6927" t="str">
        <f>UPPER(anotacoes!H6927)</f>
        <v>PAUSE</v>
      </c>
      <c r="M6927" t="str">
        <f>IF(OR(L6927="ATTACK",L6927="FINTA"),"&lt;TECNICA&gt;",UPPER(anotacoes!I6927))</f>
        <v>&lt;NAO_CLASSIFICADO&gt;</v>
      </c>
      <c r="N6927" t="str">
        <f>IF(OR(L6927="ATTACK",L6927="FINTA"),UPPER(anotacoes!I6927),"")</f>
        <v/>
      </c>
      <c r="O6927" s="6" t="str">
        <f>IF(anotacoes!N6927=0,"",anotacoes!N6927)</f>
        <v/>
      </c>
      <c r="P6927" t="str">
        <f>IF(anotacoes!M6927=0,"",UPPER(anotacoes!M6927))</f>
        <v/>
      </c>
      <c r="Q6927" t="str">
        <f t="shared" si="217"/>
        <v>INSERT INTO CONVERSAO_LUTA_ACAO (cd_conversao, id_luta, sequencia, momento_inicio, momento_fim, quem_faz, quem_sofre, acao_tipo, acao, tecnica, direcao, pontuacao) VALUES (1, 101, 51, TRIM(' 00:06:40,036'), TRIM(' 00:06:48,477'), '&lt;ARBITRO_DESCONHECIDO&gt;', '', 'PAUSE', '&lt;NAO_CLASSIFICADO&gt;', NULL, NULL, NULL)</v>
      </c>
      <c r="R6927" t="s">
        <v>10327</v>
      </c>
    </row>
    <row r="6928" spans="1:18" hidden="1" x14ac:dyDescent="0.25">
      <c r="A6928" s="7">
        <f>anotacoes!D6928</f>
        <v>40923</v>
      </c>
      <c r="B6928" t="str">
        <f>anotacoes!C6928</f>
        <v>WORLD MASTERS ALMATY 2012</v>
      </c>
      <c r="C6928" t="str">
        <f>anotacoes!E6928</f>
        <v>TOMA</v>
      </c>
      <c r="D6928" t="str">
        <f>anotacoes!F6928</f>
        <v>MRVALJEVIC</v>
      </c>
      <c r="E6928" t="s">
        <v>10325</v>
      </c>
      <c r="F6928">
        <f>anotacoes!A6928</f>
        <v>101</v>
      </c>
      <c r="G6928">
        <f>anotacoes!B6928</f>
        <v>52</v>
      </c>
      <c r="H6928" t="str">
        <f>anotacoes!K6928</f>
        <v xml:space="preserve"> 00:06:48,477</v>
      </c>
      <c r="I6928" t="str">
        <f>anotacoes!L6928</f>
        <v xml:space="preserve"> 00:06:52,691</v>
      </c>
      <c r="J6928" t="str">
        <f>IF(L6928="PAUSE",E6928,IF(anotacoes!G6932=conversao_anotacoes!C6928,conversao_anotacoes!C6928,conversao_anotacoes!D6928))</f>
        <v>TOMA</v>
      </c>
      <c r="K6928" t="str">
        <f t="shared" si="216"/>
        <v>MRVALJEVIC</v>
      </c>
      <c r="L6928" t="str">
        <f>UPPER(anotacoes!H6928)</f>
        <v>DISPLACEMENT</v>
      </c>
      <c r="M6928" t="str">
        <f>IF(OR(L6928="ATTACK",L6928="FINTA"),"&lt;TECNICA&gt;",UPPER(anotacoes!I6928))</f>
        <v>2-3 STEP HESITANT LEFT</v>
      </c>
      <c r="N6928" t="str">
        <f>IF(OR(L6928="ATTACK",L6928="FINTA"),UPPER(anotacoes!I6928),"")</f>
        <v/>
      </c>
      <c r="O6928" s="6" t="str">
        <f>IF(anotacoes!N6928=0,"",anotacoes!N6928)</f>
        <v/>
      </c>
      <c r="P6928" t="str">
        <f>IF(anotacoes!M6928=0,"",UPPER(anotacoes!M6928))</f>
        <v/>
      </c>
      <c r="Q6928" t="str">
        <f t="shared" si="217"/>
        <v>INSERT INTO CONVERSAO_LUTA_ACAO (cd_conversao, id_luta, sequencia, momento_inicio, momento_fim, quem_faz, quem_sofre, acao_tipo, acao, tecnica, direcao, pontuacao) VALUES (1, 101, 52, TRIM(' 00:06:48,477'), TRIM(' 00:06:52,691'), 'TOMA', 'MRVALJEVIC', 'DISPLACEMENT', '2-3 STEP HESITANT LEFT', NULL, NULL, NULL)</v>
      </c>
      <c r="R6928" t="s">
        <v>10327</v>
      </c>
    </row>
    <row r="6929" spans="1:18" hidden="1" x14ac:dyDescent="0.25">
      <c r="A6929" s="7">
        <f>anotacoes!D6929</f>
        <v>40923</v>
      </c>
      <c r="B6929" t="str">
        <f>anotacoes!C6929</f>
        <v>WORLD MASTERS ALMATY 2012</v>
      </c>
      <c r="C6929" t="str">
        <f>anotacoes!E6929</f>
        <v>TOMA</v>
      </c>
      <c r="D6929" t="str">
        <f>anotacoes!F6929</f>
        <v>MRVALJEVIC</v>
      </c>
      <c r="E6929" t="s">
        <v>10325</v>
      </c>
      <c r="F6929">
        <f>anotacoes!A6929</f>
        <v>101</v>
      </c>
      <c r="G6929">
        <f>anotacoes!B6929</f>
        <v>53</v>
      </c>
      <c r="H6929" t="str">
        <f>anotacoes!K6929</f>
        <v xml:space="preserve"> 00:06:52,691</v>
      </c>
      <c r="I6929" t="str">
        <f>anotacoes!L6929</f>
        <v xml:space="preserve"> 00:06:55,353</v>
      </c>
      <c r="J6929" t="str">
        <f>IF(L6929="PAUSE",E6929,IF(anotacoes!G6933=conversao_anotacoes!C6929,conversao_anotacoes!C6929,conversao_anotacoes!D6929))</f>
        <v>MRVALJEVIC</v>
      </c>
      <c r="K6929" t="str">
        <f t="shared" si="216"/>
        <v>TOMA</v>
      </c>
      <c r="L6929" t="str">
        <f>UPPER(anotacoes!H6929)</f>
        <v>DISPLACEMENT</v>
      </c>
      <c r="M6929" t="str">
        <f>IF(OR(L6929="ATTACK",L6929="FINTA"),"&lt;TECNICA&gt;",UPPER(anotacoes!I6929))</f>
        <v>TRY TO GRIP WITH CONTACT</v>
      </c>
      <c r="N6929" t="str">
        <f>IF(OR(L6929="ATTACK",L6929="FINTA"),UPPER(anotacoes!I6929),"")</f>
        <v/>
      </c>
      <c r="O6929" s="6" t="str">
        <f>IF(anotacoes!N6929=0,"",anotacoes!N6929)</f>
        <v/>
      </c>
      <c r="P6929" t="str">
        <f>IF(anotacoes!M6929=0,"",UPPER(anotacoes!M6929))</f>
        <v/>
      </c>
      <c r="Q6929" t="str">
        <f t="shared" si="217"/>
        <v>INSERT INTO CONVERSAO_LUTA_ACAO (cd_conversao, id_luta, sequencia, momento_inicio, momento_fim, quem_faz, quem_sofre, acao_tipo, acao, tecnica, direcao, pontuacao) VALUES (1, 101, 53, TRIM(' 00:06:52,691'), TRIM(' 00:06:55,353'), 'MRVALJEVIC', 'TOMA', 'DISPLACEMENT', 'TRY TO GRIP WITH CONTACT', NULL, NULL, NULL)</v>
      </c>
      <c r="R6929" t="s">
        <v>10327</v>
      </c>
    </row>
    <row r="6930" spans="1:18" hidden="1" x14ac:dyDescent="0.25">
      <c r="A6930" s="7">
        <f>anotacoes!D6930</f>
        <v>40923</v>
      </c>
      <c r="B6930" t="str">
        <f>anotacoes!C6930</f>
        <v>WORLD MASTERS ALMATY 2012</v>
      </c>
      <c r="C6930" t="str">
        <f>anotacoes!E6930</f>
        <v>TOMA</v>
      </c>
      <c r="D6930" t="str">
        <f>anotacoes!F6930</f>
        <v>MRVALJEVIC</v>
      </c>
      <c r="E6930" t="s">
        <v>10325</v>
      </c>
      <c r="F6930">
        <f>anotacoes!A6930</f>
        <v>101</v>
      </c>
      <c r="G6930">
        <f>anotacoes!B6930</f>
        <v>54</v>
      </c>
      <c r="H6930" t="str">
        <f>anotacoes!K6930</f>
        <v xml:space="preserve"> 00:06:55,353</v>
      </c>
      <c r="I6930" t="str">
        <f>anotacoes!L6930</f>
        <v xml:space="preserve"> 00:06:55,353</v>
      </c>
      <c r="J6930" t="str">
        <f>IF(L6930="PAUSE",E6930,IF(anotacoes!G6934=conversao_anotacoes!C6930,conversao_anotacoes!C6930,conversao_anotacoes!D6930))</f>
        <v>MRVALJEVIC</v>
      </c>
      <c r="K6930" t="str">
        <f t="shared" si="216"/>
        <v>TOMA</v>
      </c>
      <c r="L6930" t="str">
        <f>UPPER(anotacoes!H6930)</f>
        <v>GRIP TIME</v>
      </c>
      <c r="M6930" t="str">
        <f>IF(OR(L6930="ATTACK",L6930="FINTA"),"&lt;TECNICA&gt;",UPPER(anotacoes!I6930))</f>
        <v>LEFT SLEEVE</v>
      </c>
      <c r="N6930" t="str">
        <f>IF(OR(L6930="ATTACK",L6930="FINTA"),UPPER(anotacoes!I6930),"")</f>
        <v/>
      </c>
      <c r="O6930" s="6" t="str">
        <f>IF(anotacoes!N6930=0,"",anotacoes!N6930)</f>
        <v/>
      </c>
      <c r="P6930" t="str">
        <f>IF(anotacoes!M6930=0,"",UPPER(anotacoes!M6930))</f>
        <v/>
      </c>
      <c r="Q6930" t="str">
        <f t="shared" si="217"/>
        <v>INSERT INTO CONVERSAO_LUTA_ACAO (cd_conversao, id_luta, sequencia, momento_inicio, momento_fim, quem_faz, quem_sofre, acao_tipo, acao, tecnica, direcao, pontuacao) VALUES (1, 101, 54, TRIM(' 00:06:55,353'), TRIM(' 00:06:55,353'), 'MRVALJEVIC', 'TOMA', 'GRIP TIME', 'LEFT SLEEVE', NULL, NULL, NULL)</v>
      </c>
      <c r="R6930" t="s">
        <v>10327</v>
      </c>
    </row>
    <row r="6931" spans="1:18" hidden="1" x14ac:dyDescent="0.25">
      <c r="A6931" s="7">
        <f>anotacoes!D6931</f>
        <v>40923</v>
      </c>
      <c r="B6931" t="str">
        <f>anotacoes!C6931</f>
        <v>WORLD MASTERS ALMATY 2012</v>
      </c>
      <c r="C6931" t="str">
        <f>anotacoes!E6931</f>
        <v>TOMA</v>
      </c>
      <c r="D6931" t="str">
        <f>anotacoes!F6931</f>
        <v>MRVALJEVIC</v>
      </c>
      <c r="E6931" t="s">
        <v>10325</v>
      </c>
      <c r="F6931">
        <f>anotacoes!A6931</f>
        <v>101</v>
      </c>
      <c r="G6931">
        <f>anotacoes!B6931</f>
        <v>55</v>
      </c>
      <c r="H6931" t="str">
        <f>anotacoes!K6931</f>
        <v xml:space="preserve"> 00:06:55,353</v>
      </c>
      <c r="I6931" t="str">
        <f>anotacoes!L6931</f>
        <v xml:space="preserve"> 00:06:58,354</v>
      </c>
      <c r="J6931" t="str">
        <f>IF(L6931="PAUSE",E6931,IF(anotacoes!G6935=conversao_anotacoes!C6931,conversao_anotacoes!C6931,conversao_anotacoes!D6931))</f>
        <v>MRVALJEVIC</v>
      </c>
      <c r="K6931" t="str">
        <f t="shared" si="216"/>
        <v>TOMA</v>
      </c>
      <c r="L6931" t="str">
        <f>UPPER(anotacoes!H6931)</f>
        <v>ATTACK</v>
      </c>
      <c r="M6931" t="str">
        <f>IF(OR(L6931="ATTACK",L6931="FINTA"),"&lt;TECNICA&gt;",UPPER(anotacoes!I6931))</f>
        <v>&lt;TECNICA&gt;</v>
      </c>
      <c r="N6931" t="str">
        <f>IF(OR(L6931="ATTACK",L6931="FINTA"),UPPER(anotacoes!I6931),"")</f>
        <v>SODE SEOI NAGE</v>
      </c>
      <c r="O6931" s="6">
        <f>IF(anotacoes!N6931=0,"",anotacoes!N6931)</f>
        <v>4</v>
      </c>
      <c r="P6931" t="str">
        <f>IF(anotacoes!M6931=0,"",UPPER(anotacoes!M6931))</f>
        <v>IPPON</v>
      </c>
      <c r="Q6931" t="str">
        <f t="shared" si="217"/>
        <v>INSERT INTO CONVERSAO_LUTA_ACAO (cd_conversao, id_luta, sequencia, momento_inicio, momento_fim, quem_faz, quem_sofre, acao_tipo, acao, tecnica, direcao, pontuacao) VALUES (1, 101, 55, TRIM(' 00:06:55,353'), TRIM(' 00:06:58,354'), 'MRVALJEVIC', 'TOMA', 'ATTACK', '&lt;TECNICA&gt;', 'SODE SEOI NAGE', 4, 'IPPON')</v>
      </c>
      <c r="R6931" t="s">
        <v>10327</v>
      </c>
    </row>
    <row r="6932" spans="1:18" hidden="1" x14ac:dyDescent="0.25">
      <c r="A6932" s="7">
        <f>anotacoes!D6932</f>
        <v>40923</v>
      </c>
      <c r="B6932" t="str">
        <f>anotacoes!C6932</f>
        <v>WORLD MASTERS ALMATY 2012</v>
      </c>
      <c r="C6932" t="str">
        <f>anotacoes!E6932</f>
        <v>TOMA</v>
      </c>
      <c r="D6932" t="str">
        <f>anotacoes!F6932</f>
        <v>MRVALJEVIC</v>
      </c>
      <c r="E6932" t="s">
        <v>10325</v>
      </c>
      <c r="F6932">
        <f>anotacoes!A6932</f>
        <v>101</v>
      </c>
      <c r="G6932">
        <f>anotacoes!B6932</f>
        <v>56</v>
      </c>
      <c r="H6932" t="str">
        <f>anotacoes!K6932</f>
        <v xml:space="preserve"> 00:06:58,354</v>
      </c>
      <c r="I6932" t="str">
        <f>anotacoes!L6932</f>
        <v xml:space="preserve"> 00:06:58,354</v>
      </c>
      <c r="J6932" t="str">
        <f>IF(L6932="PAUSE",E6932,IF(anotacoes!G6936=conversao_anotacoes!C6932,conversao_anotacoes!C6932,conversao_anotacoes!D6932))</f>
        <v>MRVALJEVIC</v>
      </c>
      <c r="K6932" t="str">
        <f t="shared" si="216"/>
        <v>TOMA</v>
      </c>
      <c r="L6932" t="str">
        <f>UPPER(anotacoes!H6932)</f>
        <v>END OF COMBAT</v>
      </c>
      <c r="M6932" t="str">
        <f>IF(OR(L6932="ATTACK",L6932="FINTA"),"&lt;TECNICA&gt;",UPPER(anotacoes!I6932))</f>
        <v>&lt;NULL&gt;</v>
      </c>
      <c r="N6932" t="str">
        <f>IF(OR(L6932="ATTACK",L6932="FINTA"),UPPER(anotacoes!I6932),"")</f>
        <v/>
      </c>
      <c r="O6932" s="6" t="str">
        <f>IF(anotacoes!N6932=0,"",anotacoes!N6932)</f>
        <v/>
      </c>
      <c r="P6932" t="str">
        <f>IF(anotacoes!M6932=0,"",UPPER(anotacoes!M6932))</f>
        <v/>
      </c>
      <c r="Q6932" t="str">
        <f t="shared" si="217"/>
        <v>INSERT INTO CONVERSAO_LUTA_ACAO (cd_conversao, id_luta, sequencia, momento_inicio, momento_fim, quem_faz, quem_sofre, acao_tipo, acao, tecnica, direcao, pontuacao) VALUES (1, 101, 56, TRIM(' 00:06:58,354'), TRIM(' 00:06:58,354'), 'MRVALJEVIC', 'TOMA', 'END OF COMBAT', '&lt;NULL&gt;', NULL, NULL, NULL)</v>
      </c>
      <c r="R6932" t="s">
        <v>10327</v>
      </c>
    </row>
    <row r="6933" spans="1:18" hidden="1" x14ac:dyDescent="0.25">
      <c r="A6933" s="7">
        <f>anotacoes!D6933</f>
        <v>40634</v>
      </c>
      <c r="B6933" t="str">
        <f>anotacoes!C6933</f>
        <v>PAN AMERICAN CHAMPIONSHIPS GUADALAJARA 2011</v>
      </c>
      <c r="C6933" t="str">
        <f>anotacoes!E6933</f>
        <v>STEVENS</v>
      </c>
      <c r="D6933" t="str">
        <f>anotacoes!F6933</f>
        <v>GUILHEIRO</v>
      </c>
      <c r="E6933" t="s">
        <v>10325</v>
      </c>
      <c r="F6933">
        <f>anotacoes!A6933</f>
        <v>102</v>
      </c>
      <c r="G6933">
        <f>anotacoes!B6933</f>
        <v>1</v>
      </c>
      <c r="H6933" t="str">
        <f>anotacoes!K6933</f>
        <v xml:space="preserve"> 00:00:01,727</v>
      </c>
      <c r="I6933" t="str">
        <f>anotacoes!L6933</f>
        <v xml:space="preserve"> 00:00:03,289</v>
      </c>
      <c r="J6933" t="str">
        <f>IF(L6933="PAUSE",E6933,IF(anotacoes!G6937=conversao_anotacoes!C6933,conversao_anotacoes!C6933,conversao_anotacoes!D6933))</f>
        <v>STEVENS</v>
      </c>
      <c r="K6933" t="str">
        <f t="shared" si="216"/>
        <v>GUILHEIRO</v>
      </c>
      <c r="L6933" t="str">
        <f>UPPER(anotacoes!H6933)</f>
        <v>DISPLACEMENT</v>
      </c>
      <c r="M6933" t="str">
        <f>IF(OR(L6933="ATTACK",L6933="FINTA"),"&lt;TECNICA&gt;",UPPER(anotacoes!I6933))</f>
        <v>2-3 STEP HESITANT RIGHT</v>
      </c>
      <c r="N6933" t="str">
        <f>IF(OR(L6933="ATTACK",L6933="FINTA"),UPPER(anotacoes!I6933),"")</f>
        <v/>
      </c>
      <c r="O6933" s="6" t="str">
        <f>IF(anotacoes!N6933=0,"",anotacoes!N6933)</f>
        <v/>
      </c>
      <c r="P6933" t="str">
        <f>IF(anotacoes!M6933=0,"",UPPER(anotacoes!M6933))</f>
        <v/>
      </c>
      <c r="Q6933" t="str">
        <f t="shared" si="217"/>
        <v>INSERT INTO CONVERSAO_LUTA_ACAO (cd_conversao, id_luta, sequencia, momento_inicio, momento_fim, quem_faz, quem_sofre, acao_tipo, acao, tecnica, direcao, pontuacao) VALUES (1, 102, 1, TRIM(' 00:00:01,727'), TRIM(' 00:00:03,289'), 'STEVENS', 'GUILHEIRO', 'DISPLACEMENT', '2-3 STEP HESITANT RIGHT', NULL, NULL, NULL)</v>
      </c>
      <c r="R6933" t="s">
        <v>10327</v>
      </c>
    </row>
    <row r="6934" spans="1:18" hidden="1" x14ac:dyDescent="0.25">
      <c r="A6934" s="7">
        <f>anotacoes!D6934</f>
        <v>40634</v>
      </c>
      <c r="B6934" t="str">
        <f>anotacoes!C6934</f>
        <v>PAN AMERICAN CHAMPIONSHIPS GUADALAJARA 2011</v>
      </c>
      <c r="C6934" t="str">
        <f>anotacoes!E6934</f>
        <v>STEVENS</v>
      </c>
      <c r="D6934" t="str">
        <f>anotacoes!F6934</f>
        <v>GUILHEIRO</v>
      </c>
      <c r="E6934" t="s">
        <v>10325</v>
      </c>
      <c r="F6934">
        <f>anotacoes!A6934</f>
        <v>102</v>
      </c>
      <c r="G6934">
        <f>anotacoes!B6934</f>
        <v>2</v>
      </c>
      <c r="H6934" t="str">
        <f>anotacoes!K6934</f>
        <v xml:space="preserve"> 00:00:03,289</v>
      </c>
      <c r="I6934" t="str">
        <f>anotacoes!L6934</f>
        <v xml:space="preserve"> 00:00:06,046</v>
      </c>
      <c r="J6934" t="str">
        <f>IF(L6934="PAUSE",E6934,IF(anotacoes!G6938=conversao_anotacoes!C6934,conversao_anotacoes!C6934,conversao_anotacoes!D6934))</f>
        <v>STEVENS</v>
      </c>
      <c r="K6934" t="str">
        <f t="shared" si="216"/>
        <v>GUILHEIRO</v>
      </c>
      <c r="L6934" t="str">
        <f>UPPER(anotacoes!H6934)</f>
        <v>GRIP TIME</v>
      </c>
      <c r="M6934" t="str">
        <f>IF(OR(L6934="ATTACK",L6934="FINTA"),"&lt;TECNICA&gt;",UPPER(anotacoes!I6934))</f>
        <v>RIGHT COLLAR</v>
      </c>
      <c r="N6934" t="str">
        <f>IF(OR(L6934="ATTACK",L6934="FINTA"),UPPER(anotacoes!I6934),"")</f>
        <v/>
      </c>
      <c r="O6934" s="6" t="str">
        <f>IF(anotacoes!N6934=0,"",anotacoes!N6934)</f>
        <v/>
      </c>
      <c r="P6934" t="str">
        <f>IF(anotacoes!M6934=0,"",UPPER(anotacoes!M6934))</f>
        <v/>
      </c>
      <c r="Q6934" t="str">
        <f t="shared" si="217"/>
        <v>INSERT INTO CONVERSAO_LUTA_ACAO (cd_conversao, id_luta, sequencia, momento_inicio, momento_fim, quem_faz, quem_sofre, acao_tipo, acao, tecnica, direcao, pontuacao) VALUES (1, 102, 2, TRIM(' 00:00:03,289'), TRIM(' 00:00:06,046'), 'STEVENS', 'GUILHEIRO', 'GRIP TIME', 'RIGHT COLLAR', NULL, NULL, NULL)</v>
      </c>
      <c r="R6934" t="s">
        <v>10327</v>
      </c>
    </row>
    <row r="6935" spans="1:18" hidden="1" x14ac:dyDescent="0.25">
      <c r="A6935" s="7">
        <f>anotacoes!D6935</f>
        <v>40634</v>
      </c>
      <c r="B6935" t="str">
        <f>anotacoes!C6935</f>
        <v>PAN AMERICAN CHAMPIONSHIPS GUADALAJARA 2011</v>
      </c>
      <c r="C6935" t="str">
        <f>anotacoes!E6935</f>
        <v>STEVENS</v>
      </c>
      <c r="D6935" t="str">
        <f>anotacoes!F6935</f>
        <v>GUILHEIRO</v>
      </c>
      <c r="E6935" t="s">
        <v>10325</v>
      </c>
      <c r="F6935">
        <f>anotacoes!A6935</f>
        <v>102</v>
      </c>
      <c r="G6935">
        <f>anotacoes!B6935</f>
        <v>3</v>
      </c>
      <c r="H6935" t="str">
        <f>anotacoes!K6935</f>
        <v xml:space="preserve"> 00:00:06,046</v>
      </c>
      <c r="I6935" t="str">
        <f>anotacoes!L6935</f>
        <v xml:space="preserve"> 00:00:23,912</v>
      </c>
      <c r="J6935" t="str">
        <f>IF(L6935="PAUSE",E6935,IF(anotacoes!G6939=conversao_anotacoes!C6935,conversao_anotacoes!C6935,conversao_anotacoes!D6935))</f>
        <v>STEVENS</v>
      </c>
      <c r="K6935" t="str">
        <f t="shared" si="216"/>
        <v>GUILHEIRO</v>
      </c>
      <c r="L6935" t="str">
        <f>UPPER(anotacoes!H6935)</f>
        <v>DISPLACEMENT</v>
      </c>
      <c r="M6935" t="str">
        <f>IF(OR(L6935="ATTACK",L6935="FINTA"),"&lt;TECNICA&gt;",UPPER(anotacoes!I6935))</f>
        <v>2-3 STEP HESITANT RIGHT</v>
      </c>
      <c r="N6935" t="str">
        <f>IF(OR(L6935="ATTACK",L6935="FINTA"),UPPER(anotacoes!I6935),"")</f>
        <v/>
      </c>
      <c r="O6935" s="6" t="str">
        <f>IF(anotacoes!N6935=0,"",anotacoes!N6935)</f>
        <v/>
      </c>
      <c r="P6935" t="str">
        <f>IF(anotacoes!M6935=0,"",UPPER(anotacoes!M6935))</f>
        <v/>
      </c>
      <c r="Q6935" t="str">
        <f t="shared" si="217"/>
        <v>INSERT INTO CONVERSAO_LUTA_ACAO (cd_conversao, id_luta, sequencia, momento_inicio, momento_fim, quem_faz, quem_sofre, acao_tipo, acao, tecnica, direcao, pontuacao) VALUES (1, 102, 3, TRIM(' 00:00:06,046'), TRIM(' 00:00:23,912'), 'STEVENS', 'GUILHEIRO', 'DISPLACEMENT', '2-3 STEP HESITANT RIGHT', NULL, NULL, NULL)</v>
      </c>
      <c r="R6935" t="s">
        <v>10327</v>
      </c>
    </row>
    <row r="6936" spans="1:18" hidden="1" x14ac:dyDescent="0.25">
      <c r="A6936" s="7">
        <f>anotacoes!D6936</f>
        <v>40634</v>
      </c>
      <c r="B6936" t="str">
        <f>anotacoes!C6936</f>
        <v>PAN AMERICAN CHAMPIONSHIPS GUADALAJARA 2011</v>
      </c>
      <c r="C6936" t="str">
        <f>anotacoes!E6936</f>
        <v>STEVENS</v>
      </c>
      <c r="D6936" t="str">
        <f>anotacoes!F6936</f>
        <v>GUILHEIRO</v>
      </c>
      <c r="E6936" t="s">
        <v>10325</v>
      </c>
      <c r="F6936">
        <f>anotacoes!A6936</f>
        <v>102</v>
      </c>
      <c r="G6936">
        <f>anotacoes!B6936</f>
        <v>4</v>
      </c>
      <c r="H6936" t="str">
        <f>anotacoes!K6936</f>
        <v xml:space="preserve"> 00:00:23,912</v>
      </c>
      <c r="I6936" t="str">
        <f>anotacoes!L6936</f>
        <v xml:space="preserve"> 00:00:31,798</v>
      </c>
      <c r="J6936" t="str">
        <f>IF(L6936="PAUSE",E6936,IF(anotacoes!G6940=conversao_anotacoes!C6936,conversao_anotacoes!C6936,conversao_anotacoes!D6936))</f>
        <v>STEVENS</v>
      </c>
      <c r="K6936" t="str">
        <f t="shared" si="216"/>
        <v>GUILHEIRO</v>
      </c>
      <c r="L6936" t="str">
        <f>UPPER(anotacoes!H6936)</f>
        <v>GRIP TIME</v>
      </c>
      <c r="M6936" t="str">
        <f>IF(OR(L6936="ATTACK",L6936="FINTA"),"&lt;TECNICA&gt;",UPPER(anotacoes!I6936))</f>
        <v>RIGHT COLLAR</v>
      </c>
      <c r="N6936" t="str">
        <f>IF(OR(L6936="ATTACK",L6936="FINTA"),UPPER(anotacoes!I6936),"")</f>
        <v/>
      </c>
      <c r="O6936" s="6" t="str">
        <f>IF(anotacoes!N6936=0,"",anotacoes!N6936)</f>
        <v/>
      </c>
      <c r="P6936" t="str">
        <f>IF(anotacoes!M6936=0,"",UPPER(anotacoes!M6936))</f>
        <v/>
      </c>
      <c r="Q6936" t="str">
        <f t="shared" si="217"/>
        <v>INSERT INTO CONVERSAO_LUTA_ACAO (cd_conversao, id_luta, sequencia, momento_inicio, momento_fim, quem_faz, quem_sofre, acao_tipo, acao, tecnica, direcao, pontuacao) VALUES (1, 102, 4, TRIM(' 00:00:23,912'), TRIM(' 00:00:31,798'), 'STEVENS', 'GUILHEIRO', 'GRIP TIME', 'RIGHT COLLAR', NULL, NULL, NULL)</v>
      </c>
      <c r="R6936" t="s">
        <v>10327</v>
      </c>
    </row>
    <row r="6937" spans="1:18" hidden="1" x14ac:dyDescent="0.25">
      <c r="A6937" s="7">
        <f>anotacoes!D6937</f>
        <v>40634</v>
      </c>
      <c r="B6937" t="str">
        <f>anotacoes!C6937</f>
        <v>PAN AMERICAN CHAMPIONSHIPS GUADALAJARA 2011</v>
      </c>
      <c r="C6937" t="str">
        <f>anotacoes!E6937</f>
        <v>STEVENS</v>
      </c>
      <c r="D6937" t="str">
        <f>anotacoes!F6937</f>
        <v>GUILHEIRO</v>
      </c>
      <c r="E6937" t="s">
        <v>10325</v>
      </c>
      <c r="F6937">
        <f>anotacoes!A6937</f>
        <v>102</v>
      </c>
      <c r="G6937">
        <f>anotacoes!B6937</f>
        <v>5</v>
      </c>
      <c r="H6937" t="str">
        <f>anotacoes!K6937</f>
        <v xml:space="preserve"> 00:00:31,798</v>
      </c>
      <c r="I6937" t="str">
        <f>anotacoes!L6937</f>
        <v xml:space="preserve"> 00:00:33,352</v>
      </c>
      <c r="J6937" t="str">
        <f>IF(L6937="PAUSE",E6937,IF(anotacoes!G6941=conversao_anotacoes!C6937,conversao_anotacoes!C6937,conversao_anotacoes!D6937))</f>
        <v>STEVENS</v>
      </c>
      <c r="K6937" t="str">
        <f t="shared" si="216"/>
        <v>GUILHEIRO</v>
      </c>
      <c r="L6937" t="str">
        <f>UPPER(anotacoes!H6937)</f>
        <v>TRANSITION</v>
      </c>
      <c r="M6937" t="str">
        <f>IF(OR(L6937="ATTACK",L6937="FINTA"),"&lt;TECNICA&gt;",UPPER(anotacoes!I6937))</f>
        <v>WITH ATTACK</v>
      </c>
      <c r="N6937" t="str">
        <f>IF(OR(L6937="ATTACK",L6937="FINTA"),UPPER(anotacoes!I6937),"")</f>
        <v/>
      </c>
      <c r="O6937" s="6" t="str">
        <f>IF(anotacoes!N6937=0,"",anotacoes!N6937)</f>
        <v/>
      </c>
      <c r="P6937" t="str">
        <f>IF(anotacoes!M6937=0,"",UPPER(anotacoes!M6937))</f>
        <v/>
      </c>
      <c r="Q6937" t="str">
        <f t="shared" si="217"/>
        <v>INSERT INTO CONVERSAO_LUTA_ACAO (cd_conversao, id_luta, sequencia, momento_inicio, momento_fim, quem_faz, quem_sofre, acao_tipo, acao, tecnica, direcao, pontuacao) VALUES (1, 102, 5, TRIM(' 00:00:31,798'), TRIM(' 00:00:33,352'), 'STEVENS', 'GUILHEIRO', 'TRANSITION', 'WITH ATTACK', NULL, NULL, NULL)</v>
      </c>
      <c r="R6937" t="s">
        <v>10327</v>
      </c>
    </row>
    <row r="6938" spans="1:18" hidden="1" x14ac:dyDescent="0.25">
      <c r="A6938" s="7">
        <f>anotacoes!D6938</f>
        <v>40634</v>
      </c>
      <c r="B6938" t="str">
        <f>anotacoes!C6938</f>
        <v>PAN AMERICAN CHAMPIONSHIPS GUADALAJARA 2011</v>
      </c>
      <c r="C6938" t="str">
        <f>anotacoes!E6938</f>
        <v>STEVENS</v>
      </c>
      <c r="D6938" t="str">
        <f>anotacoes!F6938</f>
        <v>GUILHEIRO</v>
      </c>
      <c r="E6938" t="s">
        <v>10325</v>
      </c>
      <c r="F6938">
        <f>anotacoes!A6938</f>
        <v>102</v>
      </c>
      <c r="G6938">
        <f>anotacoes!B6938</f>
        <v>6</v>
      </c>
      <c r="H6938" t="str">
        <f>anotacoes!K6938</f>
        <v xml:space="preserve"> 00:00:33,352</v>
      </c>
      <c r="I6938" t="str">
        <f>anotacoes!L6938</f>
        <v xml:space="preserve"> 00:00:38,312</v>
      </c>
      <c r="J6938" t="str">
        <f>IF(L6938="PAUSE",E6938,IF(anotacoes!G6942=conversao_anotacoes!C6938,conversao_anotacoes!C6938,conversao_anotacoes!D6938))</f>
        <v>STEVENS</v>
      </c>
      <c r="K6938" t="str">
        <f t="shared" si="216"/>
        <v>GUILHEIRO</v>
      </c>
      <c r="L6938" t="str">
        <f>UPPER(anotacoes!H6938)</f>
        <v>GROUNDWORK COMBAT</v>
      </c>
      <c r="M6938" t="str">
        <f>IF(OR(L6938="ATTACK",L6938="FINTA"),"&lt;TECNICA&gt;",UPPER(anotacoes!I6938))</f>
        <v>DEFENSIVE POSITION</v>
      </c>
      <c r="N6938" t="str">
        <f>IF(OR(L6938="ATTACK",L6938="FINTA"),UPPER(anotacoes!I6938),"")</f>
        <v/>
      </c>
      <c r="O6938" s="6" t="str">
        <f>IF(anotacoes!N6938=0,"",anotacoes!N6938)</f>
        <v/>
      </c>
      <c r="P6938" t="str">
        <f>IF(anotacoes!M6938=0,"",UPPER(anotacoes!M6938))</f>
        <v/>
      </c>
      <c r="Q6938" t="str">
        <f t="shared" si="217"/>
        <v>INSERT INTO CONVERSAO_LUTA_ACAO (cd_conversao, id_luta, sequencia, momento_inicio, momento_fim, quem_faz, quem_sofre, acao_tipo, acao, tecnica, direcao, pontuacao) VALUES (1, 102, 6, TRIM(' 00:00:33,352'), TRIM(' 00:00:38,312'), 'STEVENS', 'GUILHEIRO', 'GROUNDWORK COMBAT', 'DEFENSIVE POSITION', NULL, NULL, NULL)</v>
      </c>
      <c r="R6938" t="s">
        <v>10327</v>
      </c>
    </row>
    <row r="6939" spans="1:18" hidden="1" x14ac:dyDescent="0.25">
      <c r="A6939" s="7">
        <f>anotacoes!D6939</f>
        <v>40634</v>
      </c>
      <c r="B6939" t="str">
        <f>anotacoes!C6939</f>
        <v>PAN AMERICAN CHAMPIONSHIPS GUADALAJARA 2011</v>
      </c>
      <c r="C6939" t="str">
        <f>anotacoes!E6939</f>
        <v>STEVENS</v>
      </c>
      <c r="D6939" t="str">
        <f>anotacoes!F6939</f>
        <v>GUILHEIRO</v>
      </c>
      <c r="E6939" t="s">
        <v>10325</v>
      </c>
      <c r="F6939">
        <f>anotacoes!A6939</f>
        <v>102</v>
      </c>
      <c r="G6939">
        <f>anotacoes!B6939</f>
        <v>7</v>
      </c>
      <c r="H6939" t="str">
        <f>anotacoes!K6939</f>
        <v xml:space="preserve"> 00:00:38,471</v>
      </c>
      <c r="I6939" t="str">
        <f>anotacoes!L6939</f>
        <v xml:space="preserve"> 00:00:44,276</v>
      </c>
      <c r="J6939" t="str">
        <f>IF(L6939="PAUSE",E6939,IF(anotacoes!G6943=conversao_anotacoes!C6939,conversao_anotacoes!C6939,conversao_anotacoes!D6939))</f>
        <v>&lt;ARBITRO_DESCONHECIDO&gt;</v>
      </c>
      <c r="K6939" t="str">
        <f t="shared" si="216"/>
        <v/>
      </c>
      <c r="L6939" t="str">
        <f>UPPER(anotacoes!H6939)</f>
        <v>PAUSE</v>
      </c>
      <c r="M6939" t="str">
        <f>IF(OR(L6939="ATTACK",L6939="FINTA"),"&lt;TECNICA&gt;",UPPER(anotacoes!I6939))</f>
        <v>&lt;NAO_CLASSIFICADO&gt;</v>
      </c>
      <c r="N6939" t="str">
        <f>IF(OR(L6939="ATTACK",L6939="FINTA"),UPPER(anotacoes!I6939),"")</f>
        <v/>
      </c>
      <c r="O6939" s="6" t="str">
        <f>IF(anotacoes!N6939=0,"",anotacoes!N6939)</f>
        <v/>
      </c>
      <c r="P6939" t="str">
        <f>IF(anotacoes!M6939=0,"",UPPER(anotacoes!M6939))</f>
        <v/>
      </c>
      <c r="Q6939" t="str">
        <f t="shared" si="217"/>
        <v>INSERT INTO CONVERSAO_LUTA_ACAO (cd_conversao, id_luta, sequencia, momento_inicio, momento_fim, quem_faz, quem_sofre, acao_tipo, acao, tecnica, direcao, pontuacao) VALUES (1, 102, 7, TRIM(' 00:00:38,471'), TRIM(' 00:00:44,276'), '&lt;ARBITRO_DESCONHECIDO&gt;', '', 'PAUSE', '&lt;NAO_CLASSIFICADO&gt;', NULL, NULL, NULL)</v>
      </c>
      <c r="R6939" t="s">
        <v>10327</v>
      </c>
    </row>
    <row r="6940" spans="1:18" hidden="1" x14ac:dyDescent="0.25">
      <c r="A6940" s="7">
        <f>anotacoes!D6940</f>
        <v>40634</v>
      </c>
      <c r="B6940" t="str">
        <f>anotacoes!C6940</f>
        <v>PAN AMERICAN CHAMPIONSHIPS GUADALAJARA 2011</v>
      </c>
      <c r="C6940" t="str">
        <f>anotacoes!E6940</f>
        <v>STEVENS</v>
      </c>
      <c r="D6940" t="str">
        <f>anotacoes!F6940</f>
        <v>GUILHEIRO</v>
      </c>
      <c r="E6940" t="s">
        <v>10325</v>
      </c>
      <c r="F6940">
        <f>anotacoes!A6940</f>
        <v>102</v>
      </c>
      <c r="G6940">
        <f>anotacoes!B6940</f>
        <v>8</v>
      </c>
      <c r="H6940" t="str">
        <f>anotacoes!K6940</f>
        <v xml:space="preserve"> 00:00:44,276</v>
      </c>
      <c r="I6940" t="str">
        <f>anotacoes!L6940</f>
        <v xml:space="preserve"> 00:00:56,123</v>
      </c>
      <c r="J6940" t="str">
        <f>IF(L6940="PAUSE",E6940,IF(anotacoes!G6944=conversao_anotacoes!C6940,conversao_anotacoes!C6940,conversao_anotacoes!D6940))</f>
        <v>STEVENS</v>
      </c>
      <c r="K6940" t="str">
        <f t="shared" si="216"/>
        <v>GUILHEIRO</v>
      </c>
      <c r="L6940" t="str">
        <f>UPPER(anotacoes!H6940)</f>
        <v>DISPLACEMENT</v>
      </c>
      <c r="M6940" t="str">
        <f>IF(OR(L6940="ATTACK",L6940="FINTA"),"&lt;TECNICA&gt;",UPPER(anotacoes!I6940))</f>
        <v>2-3 STEP HESITANT RIGHT</v>
      </c>
      <c r="N6940" t="str">
        <f>IF(OR(L6940="ATTACK",L6940="FINTA"),UPPER(anotacoes!I6940),"")</f>
        <v/>
      </c>
      <c r="O6940" s="6" t="str">
        <f>IF(anotacoes!N6940=0,"",anotacoes!N6940)</f>
        <v/>
      </c>
      <c r="P6940" t="str">
        <f>IF(anotacoes!M6940=0,"",UPPER(anotacoes!M6940))</f>
        <v/>
      </c>
      <c r="Q6940" t="str">
        <f t="shared" si="217"/>
        <v>INSERT INTO CONVERSAO_LUTA_ACAO (cd_conversao, id_luta, sequencia, momento_inicio, momento_fim, quem_faz, quem_sofre, acao_tipo, acao, tecnica, direcao, pontuacao) VALUES (1, 102, 8, TRIM(' 00:00:44,276'), TRIM(' 00:00:56,123'), 'STEVENS', 'GUILHEIRO', 'DISPLACEMENT', '2-3 STEP HESITANT RIGHT', NULL, NULL, NULL)</v>
      </c>
      <c r="R6940" t="s">
        <v>10327</v>
      </c>
    </row>
    <row r="6941" spans="1:18" hidden="1" x14ac:dyDescent="0.25">
      <c r="A6941" s="7">
        <f>anotacoes!D6941</f>
        <v>40634</v>
      </c>
      <c r="B6941" t="str">
        <f>anotacoes!C6941</f>
        <v>PAN AMERICAN CHAMPIONSHIPS GUADALAJARA 2011</v>
      </c>
      <c r="C6941" t="str">
        <f>anotacoes!E6941</f>
        <v>STEVENS</v>
      </c>
      <c r="D6941" t="str">
        <f>anotacoes!F6941</f>
        <v>GUILHEIRO</v>
      </c>
      <c r="E6941" t="s">
        <v>10325</v>
      </c>
      <c r="F6941">
        <f>anotacoes!A6941</f>
        <v>102</v>
      </c>
      <c r="G6941">
        <f>anotacoes!B6941</f>
        <v>9</v>
      </c>
      <c r="H6941" t="str">
        <f>anotacoes!K6941</f>
        <v xml:space="preserve"> 00:00:56,123</v>
      </c>
      <c r="I6941" t="str">
        <f>anotacoes!L6941</f>
        <v xml:space="preserve"> 00:00:59,816</v>
      </c>
      <c r="J6941" t="str">
        <f>IF(L6941="PAUSE",E6941,IF(anotacoes!G6945=conversao_anotacoes!C6941,conversao_anotacoes!C6941,conversao_anotacoes!D6941))</f>
        <v>STEVENS</v>
      </c>
      <c r="K6941" t="str">
        <f t="shared" si="216"/>
        <v>GUILHEIRO</v>
      </c>
      <c r="L6941" t="str">
        <f>UPPER(anotacoes!H6941)</f>
        <v>GRIP TIME</v>
      </c>
      <c r="M6941" t="str">
        <f>IF(OR(L6941="ATTACK",L6941="FINTA"),"&lt;TECNICA&gt;",UPPER(anotacoes!I6941))</f>
        <v>RIGHT COLLAR</v>
      </c>
      <c r="N6941" t="str">
        <f>IF(OR(L6941="ATTACK",L6941="FINTA"),UPPER(anotacoes!I6941),"")</f>
        <v/>
      </c>
      <c r="O6941" s="6" t="str">
        <f>IF(anotacoes!N6941=0,"",anotacoes!N6941)</f>
        <v/>
      </c>
      <c r="P6941" t="str">
        <f>IF(anotacoes!M6941=0,"",UPPER(anotacoes!M6941))</f>
        <v/>
      </c>
      <c r="Q6941" t="str">
        <f t="shared" si="217"/>
        <v>INSERT INTO CONVERSAO_LUTA_ACAO (cd_conversao, id_luta, sequencia, momento_inicio, momento_fim, quem_faz, quem_sofre, acao_tipo, acao, tecnica, direcao, pontuacao) VALUES (1, 102, 9, TRIM(' 00:00:56,123'), TRIM(' 00:00:59,816'), 'STEVENS', 'GUILHEIRO', 'GRIP TIME', 'RIGHT COLLAR', NULL, NULL, NULL)</v>
      </c>
      <c r="R6941" t="s">
        <v>10327</v>
      </c>
    </row>
    <row r="6942" spans="1:18" hidden="1" x14ac:dyDescent="0.25">
      <c r="A6942" s="7">
        <f>anotacoes!D6942</f>
        <v>40634</v>
      </c>
      <c r="B6942" t="str">
        <f>anotacoes!C6942</f>
        <v>PAN AMERICAN CHAMPIONSHIPS GUADALAJARA 2011</v>
      </c>
      <c r="C6942" t="str">
        <f>anotacoes!E6942</f>
        <v>STEVENS</v>
      </c>
      <c r="D6942" t="str">
        <f>anotacoes!F6942</f>
        <v>GUILHEIRO</v>
      </c>
      <c r="E6942" t="s">
        <v>10325</v>
      </c>
      <c r="F6942">
        <f>anotacoes!A6942</f>
        <v>102</v>
      </c>
      <c r="G6942">
        <f>anotacoes!B6942</f>
        <v>10</v>
      </c>
      <c r="H6942" t="str">
        <f>anotacoes!K6942</f>
        <v xml:space="preserve"> 00:00:59,816</v>
      </c>
      <c r="I6942" t="str">
        <f>anotacoes!L6942</f>
        <v xml:space="preserve"> 00:01:45,061</v>
      </c>
      <c r="J6942" t="str">
        <f>IF(L6942="PAUSE",E6942,IF(anotacoes!G6946=conversao_anotacoes!C6942,conversao_anotacoes!C6942,conversao_anotacoes!D6942))</f>
        <v>STEVENS</v>
      </c>
      <c r="K6942" t="str">
        <f t="shared" si="216"/>
        <v>GUILHEIRO</v>
      </c>
      <c r="L6942" t="str">
        <f>UPPER(anotacoes!H6942)</f>
        <v>DISPLACEMENT</v>
      </c>
      <c r="M6942" t="str">
        <f>IF(OR(L6942="ATTACK",L6942="FINTA"),"&lt;TECNICA&gt;",UPPER(anotacoes!I6942))</f>
        <v>TRY TO GRIP WITH CONTACT</v>
      </c>
      <c r="N6942" t="str">
        <f>IF(OR(L6942="ATTACK",L6942="FINTA"),UPPER(anotacoes!I6942),"")</f>
        <v/>
      </c>
      <c r="O6942" s="6" t="str">
        <f>IF(anotacoes!N6942=0,"",anotacoes!N6942)</f>
        <v/>
      </c>
      <c r="P6942" t="str">
        <f>IF(anotacoes!M6942=0,"",UPPER(anotacoes!M6942))</f>
        <v/>
      </c>
      <c r="Q6942" t="str">
        <f t="shared" si="217"/>
        <v>INSERT INTO CONVERSAO_LUTA_ACAO (cd_conversao, id_luta, sequencia, momento_inicio, momento_fim, quem_faz, quem_sofre, acao_tipo, acao, tecnica, direcao, pontuacao) VALUES (1, 102, 10, TRIM(' 00:00:59,816'), TRIM(' 00:01:45,061'), 'STEVENS', 'GUILHEIRO', 'DISPLACEMENT', 'TRY TO GRIP WITH CONTACT', NULL, NULL, NULL)</v>
      </c>
      <c r="R6942" t="s">
        <v>10327</v>
      </c>
    </row>
    <row r="6943" spans="1:18" hidden="1" x14ac:dyDescent="0.25">
      <c r="A6943" s="7">
        <f>anotacoes!D6943</f>
        <v>40634</v>
      </c>
      <c r="B6943" t="str">
        <f>anotacoes!C6943</f>
        <v>PAN AMERICAN CHAMPIONSHIPS GUADALAJARA 2011</v>
      </c>
      <c r="C6943" t="str">
        <f>anotacoes!E6943</f>
        <v>STEVENS</v>
      </c>
      <c r="D6943" t="str">
        <f>anotacoes!F6943</f>
        <v>GUILHEIRO</v>
      </c>
      <c r="E6943" t="s">
        <v>10325</v>
      </c>
      <c r="F6943">
        <f>anotacoes!A6943</f>
        <v>102</v>
      </c>
      <c r="G6943">
        <f>anotacoes!B6943</f>
        <v>11</v>
      </c>
      <c r="H6943" t="str">
        <f>anotacoes!K6943</f>
        <v xml:space="preserve"> 00:01:45,061</v>
      </c>
      <c r="I6943" t="str">
        <f>anotacoes!L6943</f>
        <v xml:space="preserve"> 00:01:54,967</v>
      </c>
      <c r="J6943" t="str">
        <f>IF(L6943="PAUSE",E6943,IF(anotacoes!G6947=conversao_anotacoes!C6943,conversao_anotacoes!C6943,conversao_anotacoes!D6943))</f>
        <v>STEVENS</v>
      </c>
      <c r="K6943" t="str">
        <f t="shared" si="216"/>
        <v>GUILHEIRO</v>
      </c>
      <c r="L6943" t="str">
        <f>UPPER(anotacoes!H6943)</f>
        <v>GRIP TIME</v>
      </c>
      <c r="M6943" t="str">
        <f>IF(OR(L6943="ATTACK",L6943="FINTA"),"&lt;TECNICA&gt;",UPPER(anotacoes!I6943))</f>
        <v>RIGHT COLLAR</v>
      </c>
      <c r="N6943" t="str">
        <f>IF(OR(L6943="ATTACK",L6943="FINTA"),UPPER(anotacoes!I6943),"")</f>
        <v/>
      </c>
      <c r="O6943" s="6" t="str">
        <f>IF(anotacoes!N6943=0,"",anotacoes!N6943)</f>
        <v/>
      </c>
      <c r="P6943" t="str">
        <f>IF(anotacoes!M6943=0,"",UPPER(anotacoes!M6943))</f>
        <v/>
      </c>
      <c r="Q6943" t="str">
        <f t="shared" si="217"/>
        <v>INSERT INTO CONVERSAO_LUTA_ACAO (cd_conversao, id_luta, sequencia, momento_inicio, momento_fim, quem_faz, quem_sofre, acao_tipo, acao, tecnica, direcao, pontuacao) VALUES (1, 102, 11, TRIM(' 00:01:45,061'), TRIM(' 00:01:54,967'), 'STEVENS', 'GUILHEIRO', 'GRIP TIME', 'RIGHT COLLAR', NULL, NULL, NULL)</v>
      </c>
      <c r="R6943" t="s">
        <v>10327</v>
      </c>
    </row>
    <row r="6944" spans="1:18" hidden="1" x14ac:dyDescent="0.25">
      <c r="A6944" s="7">
        <f>anotacoes!D6944</f>
        <v>40634</v>
      </c>
      <c r="B6944" t="str">
        <f>anotacoes!C6944</f>
        <v>PAN AMERICAN CHAMPIONSHIPS GUADALAJARA 2011</v>
      </c>
      <c r="C6944" t="str">
        <f>anotacoes!E6944</f>
        <v>STEVENS</v>
      </c>
      <c r="D6944" t="str">
        <f>anotacoes!F6944</f>
        <v>GUILHEIRO</v>
      </c>
      <c r="E6944" t="s">
        <v>10325</v>
      </c>
      <c r="F6944">
        <f>anotacoes!A6944</f>
        <v>102</v>
      </c>
      <c r="G6944">
        <f>anotacoes!B6944</f>
        <v>12</v>
      </c>
      <c r="H6944" t="str">
        <f>anotacoes!K6944</f>
        <v xml:space="preserve"> 00:01:54,967</v>
      </c>
      <c r="I6944" t="str">
        <f>anotacoes!L6944</f>
        <v xml:space="preserve"> 00:01:55,744</v>
      </c>
      <c r="J6944" t="str">
        <f>IF(L6944="PAUSE",E6944,IF(anotacoes!G6948=conversao_anotacoes!C6944,conversao_anotacoes!C6944,conversao_anotacoes!D6944))</f>
        <v>STEVENS</v>
      </c>
      <c r="K6944" t="str">
        <f t="shared" si="216"/>
        <v>GUILHEIRO</v>
      </c>
      <c r="L6944" t="str">
        <f>UPPER(anotacoes!H6944)</f>
        <v>DEFENSE</v>
      </c>
      <c r="M6944" t="str">
        <f>IF(OR(L6944="ATTACK",L6944="FINTA"),"&lt;TECNICA&gt;",UPPER(anotacoes!I6944))</f>
        <v>TAE-SABAKI LEFT INCLINED</v>
      </c>
      <c r="N6944" t="str">
        <f>IF(OR(L6944="ATTACK",L6944="FINTA"),UPPER(anotacoes!I6944),"")</f>
        <v/>
      </c>
      <c r="O6944" s="6" t="str">
        <f>IF(anotacoes!N6944=0,"",anotacoes!N6944)</f>
        <v/>
      </c>
      <c r="P6944" t="str">
        <f>IF(anotacoes!M6944=0,"",UPPER(anotacoes!M6944))</f>
        <v/>
      </c>
      <c r="Q6944" t="str">
        <f t="shared" si="217"/>
        <v>INSERT INTO CONVERSAO_LUTA_ACAO (cd_conversao, id_luta, sequencia, momento_inicio, momento_fim, quem_faz, quem_sofre, acao_tipo, acao, tecnica, direcao, pontuacao) VALUES (1, 102, 12, TRIM(' 00:01:54,967'), TRIM(' 00:01:55,744'), 'STEVENS', 'GUILHEIRO', 'DEFENSE', 'TAE-SABAKI LEFT INCLINED', NULL, NULL, NULL)</v>
      </c>
      <c r="R6944" t="s">
        <v>10327</v>
      </c>
    </row>
    <row r="6945" spans="1:18" hidden="1" x14ac:dyDescent="0.25">
      <c r="A6945" s="7">
        <f>anotacoes!D6945</f>
        <v>40634</v>
      </c>
      <c r="B6945" t="str">
        <f>anotacoes!C6945</f>
        <v>PAN AMERICAN CHAMPIONSHIPS GUADALAJARA 2011</v>
      </c>
      <c r="C6945" t="str">
        <f>anotacoes!E6945</f>
        <v>STEVENS</v>
      </c>
      <c r="D6945" t="str">
        <f>anotacoes!F6945</f>
        <v>GUILHEIRO</v>
      </c>
      <c r="E6945" t="s">
        <v>10325</v>
      </c>
      <c r="F6945">
        <f>anotacoes!A6945</f>
        <v>102</v>
      </c>
      <c r="G6945">
        <f>anotacoes!B6945</f>
        <v>13</v>
      </c>
      <c r="H6945" t="str">
        <f>anotacoes!K6945</f>
        <v xml:space="preserve"> 00:01:55,744</v>
      </c>
      <c r="I6945" t="str">
        <f>anotacoes!L6945</f>
        <v xml:space="preserve"> 00:01:58,173</v>
      </c>
      <c r="J6945" t="str">
        <f>IF(L6945="PAUSE",E6945,IF(anotacoes!G6949=conversao_anotacoes!C6945,conversao_anotacoes!C6945,conversao_anotacoes!D6945))</f>
        <v>STEVENS</v>
      </c>
      <c r="K6945" t="str">
        <f t="shared" si="216"/>
        <v>GUILHEIRO</v>
      </c>
      <c r="L6945" t="str">
        <f>UPPER(anotacoes!H6945)</f>
        <v>GROUNDWORK COMBAT</v>
      </c>
      <c r="M6945" t="str">
        <f>IF(OR(L6945="ATTACK",L6945="FINTA"),"&lt;TECNICA&gt;",UPPER(anotacoes!I6945))</f>
        <v>DEFENSIVE POSITION</v>
      </c>
      <c r="N6945" t="str">
        <f>IF(OR(L6945="ATTACK",L6945="FINTA"),UPPER(anotacoes!I6945),"")</f>
        <v/>
      </c>
      <c r="O6945" s="6" t="str">
        <f>IF(anotacoes!N6945=0,"",anotacoes!N6945)</f>
        <v/>
      </c>
      <c r="P6945" t="str">
        <f>IF(anotacoes!M6945=0,"",UPPER(anotacoes!M6945))</f>
        <v/>
      </c>
      <c r="Q6945" t="str">
        <f t="shared" si="217"/>
        <v>INSERT INTO CONVERSAO_LUTA_ACAO (cd_conversao, id_luta, sequencia, momento_inicio, momento_fim, quem_faz, quem_sofre, acao_tipo, acao, tecnica, direcao, pontuacao) VALUES (1, 102, 13, TRIM(' 00:01:55,744'), TRIM(' 00:01:58,173'), 'STEVENS', 'GUILHEIRO', 'GROUNDWORK COMBAT', 'DEFENSIVE POSITION', NULL, NULL, NULL)</v>
      </c>
      <c r="R6945" t="s">
        <v>10327</v>
      </c>
    </row>
    <row r="6946" spans="1:18" hidden="1" x14ac:dyDescent="0.25">
      <c r="A6946" s="7">
        <f>anotacoes!D6946</f>
        <v>40634</v>
      </c>
      <c r="B6946" t="str">
        <f>anotacoes!C6946</f>
        <v>PAN AMERICAN CHAMPIONSHIPS GUADALAJARA 2011</v>
      </c>
      <c r="C6946" t="str">
        <f>anotacoes!E6946</f>
        <v>STEVENS</v>
      </c>
      <c r="D6946" t="str">
        <f>anotacoes!F6946</f>
        <v>GUILHEIRO</v>
      </c>
      <c r="E6946" t="s">
        <v>10325</v>
      </c>
      <c r="F6946">
        <f>anotacoes!A6946</f>
        <v>102</v>
      </c>
      <c r="G6946">
        <f>anotacoes!B6946</f>
        <v>14</v>
      </c>
      <c r="H6946" t="str">
        <f>anotacoes!K6946</f>
        <v xml:space="preserve"> 00:01:58,442</v>
      </c>
      <c r="I6946" t="str">
        <f>anotacoes!L6946</f>
        <v xml:space="preserve"> 00:02:03,401</v>
      </c>
      <c r="J6946" t="str">
        <f>IF(L6946="PAUSE",E6946,IF(anotacoes!G6950=conversao_anotacoes!C6946,conversao_anotacoes!C6946,conversao_anotacoes!D6946))</f>
        <v>&lt;ARBITRO_DESCONHECIDO&gt;</v>
      </c>
      <c r="K6946" t="str">
        <f t="shared" si="216"/>
        <v/>
      </c>
      <c r="L6946" t="str">
        <f>UPPER(anotacoes!H6946)</f>
        <v>PAUSE</v>
      </c>
      <c r="M6946" t="str">
        <f>IF(OR(L6946="ATTACK",L6946="FINTA"),"&lt;TECNICA&gt;",UPPER(anotacoes!I6946))</f>
        <v>&lt;NAO_CLASSIFICADO&gt;</v>
      </c>
      <c r="N6946" t="str">
        <f>IF(OR(L6946="ATTACK",L6946="FINTA"),UPPER(anotacoes!I6946),"")</f>
        <v/>
      </c>
      <c r="O6946" s="6" t="str">
        <f>IF(anotacoes!N6946=0,"",anotacoes!N6946)</f>
        <v/>
      </c>
      <c r="P6946" t="str">
        <f>IF(anotacoes!M6946=0,"",UPPER(anotacoes!M6946))</f>
        <v/>
      </c>
      <c r="Q6946" t="str">
        <f t="shared" si="217"/>
        <v>INSERT INTO CONVERSAO_LUTA_ACAO (cd_conversao, id_luta, sequencia, momento_inicio, momento_fim, quem_faz, quem_sofre, acao_tipo, acao, tecnica, direcao, pontuacao) VALUES (1, 102, 14, TRIM(' 00:01:58,442'), TRIM(' 00:02:03,401'), '&lt;ARBITRO_DESCONHECIDO&gt;', '', 'PAUSE', '&lt;NAO_CLASSIFICADO&gt;', NULL, NULL, NULL)</v>
      </c>
      <c r="R6946" t="s">
        <v>10327</v>
      </c>
    </row>
    <row r="6947" spans="1:18" hidden="1" x14ac:dyDescent="0.25">
      <c r="A6947" s="7">
        <f>anotacoes!D6947</f>
        <v>40634</v>
      </c>
      <c r="B6947" t="str">
        <f>anotacoes!C6947</f>
        <v>PAN AMERICAN CHAMPIONSHIPS GUADALAJARA 2011</v>
      </c>
      <c r="C6947" t="str">
        <f>anotacoes!E6947</f>
        <v>STEVENS</v>
      </c>
      <c r="D6947" t="str">
        <f>anotacoes!F6947</f>
        <v>GUILHEIRO</v>
      </c>
      <c r="E6947" t="s">
        <v>10325</v>
      </c>
      <c r="F6947">
        <f>anotacoes!A6947</f>
        <v>102</v>
      </c>
      <c r="G6947">
        <f>anotacoes!B6947</f>
        <v>15</v>
      </c>
      <c r="H6947" t="str">
        <f>anotacoes!K6947</f>
        <v xml:space="preserve"> 00:02:03,772</v>
      </c>
      <c r="I6947" t="str">
        <f>anotacoes!L6947</f>
        <v xml:space="preserve"> 00:02:17,999</v>
      </c>
      <c r="J6947" t="str">
        <f>IF(L6947="PAUSE",E6947,IF(anotacoes!G6951=conversao_anotacoes!C6947,conversao_anotacoes!C6947,conversao_anotacoes!D6947))</f>
        <v>STEVENS</v>
      </c>
      <c r="K6947" t="str">
        <f t="shared" si="216"/>
        <v>GUILHEIRO</v>
      </c>
      <c r="L6947" t="str">
        <f>UPPER(anotacoes!H6947)</f>
        <v>DISPLACEMENT</v>
      </c>
      <c r="M6947" t="str">
        <f>IF(OR(L6947="ATTACK",L6947="FINTA"),"&lt;TECNICA&gt;",UPPER(anotacoes!I6947))</f>
        <v>2-3 STEP HESITANT RIGHT</v>
      </c>
      <c r="N6947" t="str">
        <f>IF(OR(L6947="ATTACK",L6947="FINTA"),UPPER(anotacoes!I6947),"")</f>
        <v/>
      </c>
      <c r="O6947" s="6" t="str">
        <f>IF(anotacoes!N6947=0,"",anotacoes!N6947)</f>
        <v/>
      </c>
      <c r="P6947" t="str">
        <f>IF(anotacoes!M6947=0,"",UPPER(anotacoes!M6947))</f>
        <v/>
      </c>
      <c r="Q6947" t="str">
        <f t="shared" si="217"/>
        <v>INSERT INTO CONVERSAO_LUTA_ACAO (cd_conversao, id_luta, sequencia, momento_inicio, momento_fim, quem_faz, quem_sofre, acao_tipo, acao, tecnica, direcao, pontuacao) VALUES (1, 102, 15, TRIM(' 00:02:03,772'), TRIM(' 00:02:17,999'), 'STEVENS', 'GUILHEIRO', 'DISPLACEMENT', '2-3 STEP HESITANT RIGHT', NULL, NULL, NULL)</v>
      </c>
      <c r="R6947" t="s">
        <v>10327</v>
      </c>
    </row>
    <row r="6948" spans="1:18" hidden="1" x14ac:dyDescent="0.25">
      <c r="A6948" s="7">
        <f>anotacoes!D6948</f>
        <v>40634</v>
      </c>
      <c r="B6948" t="str">
        <f>anotacoes!C6948</f>
        <v>PAN AMERICAN CHAMPIONSHIPS GUADALAJARA 2011</v>
      </c>
      <c r="C6948" t="str">
        <f>anotacoes!E6948</f>
        <v>STEVENS</v>
      </c>
      <c r="D6948" t="str">
        <f>anotacoes!F6948</f>
        <v>GUILHEIRO</v>
      </c>
      <c r="E6948" t="s">
        <v>10325</v>
      </c>
      <c r="F6948">
        <f>anotacoes!A6948</f>
        <v>102</v>
      </c>
      <c r="G6948">
        <f>anotacoes!B6948</f>
        <v>16</v>
      </c>
      <c r="H6948" t="str">
        <f>anotacoes!K6948</f>
        <v xml:space="preserve"> 00:02:17,999</v>
      </c>
      <c r="I6948" t="str">
        <f>anotacoes!L6948</f>
        <v xml:space="preserve"> 00:02:24,169</v>
      </c>
      <c r="J6948" t="str">
        <f>IF(L6948="PAUSE",E6948,IF(anotacoes!G6952=conversao_anotacoes!C6948,conversao_anotacoes!C6948,conversao_anotacoes!D6948))</f>
        <v>STEVENS</v>
      </c>
      <c r="K6948" t="str">
        <f t="shared" si="216"/>
        <v>GUILHEIRO</v>
      </c>
      <c r="L6948" t="str">
        <f>UPPER(anotacoes!H6948)</f>
        <v>GRIP TIME</v>
      </c>
      <c r="M6948" t="str">
        <f>IF(OR(L6948="ATTACK",L6948="FINTA"),"&lt;TECNICA&gt;",UPPER(anotacoes!I6948))</f>
        <v>LEFT COLLAR RIGHT COLLAR</v>
      </c>
      <c r="N6948" t="str">
        <f>IF(OR(L6948="ATTACK",L6948="FINTA"),UPPER(anotacoes!I6948),"")</f>
        <v/>
      </c>
      <c r="O6948" s="6" t="str">
        <f>IF(anotacoes!N6948=0,"",anotacoes!N6948)</f>
        <v/>
      </c>
      <c r="P6948" t="str">
        <f>IF(anotacoes!M6948=0,"",UPPER(anotacoes!M6948))</f>
        <v/>
      </c>
      <c r="Q6948" t="str">
        <f t="shared" si="217"/>
        <v>INSERT INTO CONVERSAO_LUTA_ACAO (cd_conversao, id_luta, sequencia, momento_inicio, momento_fim, quem_faz, quem_sofre, acao_tipo, acao, tecnica, direcao, pontuacao) VALUES (1, 102, 16, TRIM(' 00:02:17,999'), TRIM(' 00:02:24,169'), 'STEVENS', 'GUILHEIRO', 'GRIP TIME', 'LEFT COLLAR RIGHT COLLAR', NULL, NULL, NULL)</v>
      </c>
      <c r="R6948" t="s">
        <v>10327</v>
      </c>
    </row>
    <row r="6949" spans="1:18" hidden="1" x14ac:dyDescent="0.25">
      <c r="A6949" s="7">
        <f>anotacoes!D6949</f>
        <v>40634</v>
      </c>
      <c r="B6949" t="str">
        <f>anotacoes!C6949</f>
        <v>PAN AMERICAN CHAMPIONSHIPS GUADALAJARA 2011</v>
      </c>
      <c r="C6949" t="str">
        <f>anotacoes!E6949</f>
        <v>STEVENS</v>
      </c>
      <c r="D6949" t="str">
        <f>anotacoes!F6949</f>
        <v>GUILHEIRO</v>
      </c>
      <c r="E6949" t="s">
        <v>10325</v>
      </c>
      <c r="F6949">
        <f>anotacoes!A6949</f>
        <v>102</v>
      </c>
      <c r="G6949">
        <f>anotacoes!B6949</f>
        <v>17</v>
      </c>
      <c r="H6949" t="str">
        <f>anotacoes!K6949</f>
        <v xml:space="preserve"> 00:02:24,169</v>
      </c>
      <c r="I6949" t="str">
        <f>anotacoes!L6949</f>
        <v xml:space="preserve"> 00:02:25,747</v>
      </c>
      <c r="J6949" t="str">
        <f>IF(L6949="PAUSE",E6949,IF(anotacoes!G6953=conversao_anotacoes!C6949,conversao_anotacoes!C6949,conversao_anotacoes!D6949))</f>
        <v>STEVENS</v>
      </c>
      <c r="K6949" t="str">
        <f t="shared" si="216"/>
        <v>GUILHEIRO</v>
      </c>
      <c r="L6949" t="str">
        <f>UPPER(anotacoes!H6949)</f>
        <v>GRIP TIME</v>
      </c>
      <c r="M6949" t="str">
        <f>IF(OR(L6949="ATTACK",L6949="FINTA"),"&lt;TECNICA&gt;",UPPER(anotacoes!I6949))</f>
        <v>LEFT COLLAR</v>
      </c>
      <c r="N6949" t="str">
        <f>IF(OR(L6949="ATTACK",L6949="FINTA"),UPPER(anotacoes!I6949),"")</f>
        <v/>
      </c>
      <c r="O6949" s="6" t="str">
        <f>IF(anotacoes!N6949=0,"",anotacoes!N6949)</f>
        <v/>
      </c>
      <c r="P6949" t="str">
        <f>IF(anotacoes!M6949=0,"",UPPER(anotacoes!M6949))</f>
        <v/>
      </c>
      <c r="Q6949" t="str">
        <f t="shared" si="217"/>
        <v>INSERT INTO CONVERSAO_LUTA_ACAO (cd_conversao, id_luta, sequencia, momento_inicio, momento_fim, quem_faz, quem_sofre, acao_tipo, acao, tecnica, direcao, pontuacao) VALUES (1, 102, 17, TRIM(' 00:02:24,169'), TRIM(' 00:02:25,747'), 'STEVENS', 'GUILHEIRO', 'GRIP TIME', 'LEFT COLLAR', NULL, NULL, NULL)</v>
      </c>
      <c r="R6949" t="s">
        <v>10327</v>
      </c>
    </row>
    <row r="6950" spans="1:18" hidden="1" x14ac:dyDescent="0.25">
      <c r="A6950" s="7">
        <f>anotacoes!D6950</f>
        <v>40634</v>
      </c>
      <c r="B6950" t="str">
        <f>anotacoes!C6950</f>
        <v>PAN AMERICAN CHAMPIONSHIPS GUADALAJARA 2011</v>
      </c>
      <c r="C6950" t="str">
        <f>anotacoes!E6950</f>
        <v>STEVENS</v>
      </c>
      <c r="D6950" t="str">
        <f>anotacoes!F6950</f>
        <v>GUILHEIRO</v>
      </c>
      <c r="E6950" t="s">
        <v>10325</v>
      </c>
      <c r="F6950">
        <f>anotacoes!A6950</f>
        <v>102</v>
      </c>
      <c r="G6950">
        <f>anotacoes!B6950</f>
        <v>18</v>
      </c>
      <c r="H6950" t="str">
        <f>anotacoes!K6950</f>
        <v xml:space="preserve"> 00:02:25,747</v>
      </c>
      <c r="I6950" t="str">
        <f>anotacoes!L6950</f>
        <v xml:space="preserve"> 00:02:26,731</v>
      </c>
      <c r="J6950" t="str">
        <f>IF(L6950="PAUSE",E6950,IF(anotacoes!G6954=conversao_anotacoes!C6950,conversao_anotacoes!C6950,conversao_anotacoes!D6950))</f>
        <v>STEVENS</v>
      </c>
      <c r="K6950" t="str">
        <f t="shared" si="216"/>
        <v>GUILHEIRO</v>
      </c>
      <c r="L6950" t="str">
        <f>UPPER(anotacoes!H6950)</f>
        <v>DEFENSE</v>
      </c>
      <c r="M6950" t="str">
        <f>IF(OR(L6950="ATTACK",L6950="FINTA"),"&lt;TECNICA&gt;",UPPER(anotacoes!I6950))</f>
        <v>TAE-SABAKI LEFT INCLINED</v>
      </c>
      <c r="N6950" t="str">
        <f>IF(OR(L6950="ATTACK",L6950="FINTA"),UPPER(anotacoes!I6950),"")</f>
        <v/>
      </c>
      <c r="O6950" s="6" t="str">
        <f>IF(anotacoes!N6950=0,"",anotacoes!N6950)</f>
        <v/>
      </c>
      <c r="P6950" t="str">
        <f>IF(anotacoes!M6950=0,"",UPPER(anotacoes!M6950))</f>
        <v/>
      </c>
      <c r="Q6950" t="str">
        <f t="shared" si="217"/>
        <v>INSERT INTO CONVERSAO_LUTA_ACAO (cd_conversao, id_luta, sequencia, momento_inicio, momento_fim, quem_faz, quem_sofre, acao_tipo, acao, tecnica, direcao, pontuacao) VALUES (1, 102, 18, TRIM(' 00:02:25,747'), TRIM(' 00:02:26,731'), 'STEVENS', 'GUILHEIRO', 'DEFENSE', 'TAE-SABAKI LEFT INCLINED', NULL, NULL, NULL)</v>
      </c>
      <c r="R6950" t="s">
        <v>10327</v>
      </c>
    </row>
    <row r="6951" spans="1:18" hidden="1" x14ac:dyDescent="0.25">
      <c r="A6951" s="7">
        <f>anotacoes!D6951</f>
        <v>40634</v>
      </c>
      <c r="B6951" t="str">
        <f>anotacoes!C6951</f>
        <v>PAN AMERICAN CHAMPIONSHIPS GUADALAJARA 2011</v>
      </c>
      <c r="C6951" t="str">
        <f>anotacoes!E6951</f>
        <v>STEVENS</v>
      </c>
      <c r="D6951" t="str">
        <f>anotacoes!F6951</f>
        <v>GUILHEIRO</v>
      </c>
      <c r="E6951" t="s">
        <v>10325</v>
      </c>
      <c r="F6951">
        <f>anotacoes!A6951</f>
        <v>102</v>
      </c>
      <c r="G6951">
        <f>anotacoes!B6951</f>
        <v>19</v>
      </c>
      <c r="H6951" t="str">
        <f>anotacoes!K6951</f>
        <v xml:space="preserve"> 00:02:26,911</v>
      </c>
      <c r="I6951" t="str">
        <f>anotacoes!L6951</f>
        <v xml:space="preserve"> 00:02:34,675</v>
      </c>
      <c r="J6951" t="str">
        <f>IF(L6951="PAUSE",E6951,IF(anotacoes!G6955=conversao_anotacoes!C6951,conversao_anotacoes!C6951,conversao_anotacoes!D6951))</f>
        <v>STEVENS</v>
      </c>
      <c r="K6951" t="str">
        <f t="shared" si="216"/>
        <v>GUILHEIRO</v>
      </c>
      <c r="L6951" t="str">
        <f>UPPER(anotacoes!H6951)</f>
        <v>GROUNDWORK COMBAT</v>
      </c>
      <c r="M6951" t="str">
        <f>IF(OR(L6951="ATTACK",L6951="FINTA"),"&lt;TECNICA&gt;",UPPER(anotacoes!I6951))</f>
        <v>DEFENSIVE POSITION</v>
      </c>
      <c r="N6951" t="str">
        <f>IF(OR(L6951="ATTACK",L6951="FINTA"),UPPER(anotacoes!I6951),"")</f>
        <v/>
      </c>
      <c r="O6951" s="6" t="str">
        <f>IF(anotacoes!N6951=0,"",anotacoes!N6951)</f>
        <v/>
      </c>
      <c r="P6951" t="str">
        <f>IF(anotacoes!M6951=0,"",UPPER(anotacoes!M6951))</f>
        <v/>
      </c>
      <c r="Q6951" t="str">
        <f t="shared" si="217"/>
        <v>INSERT INTO CONVERSAO_LUTA_ACAO (cd_conversao, id_luta, sequencia, momento_inicio, momento_fim, quem_faz, quem_sofre, acao_tipo, acao, tecnica, direcao, pontuacao) VALUES (1, 102, 19, TRIM(' 00:02:26,911'), TRIM(' 00:02:34,675'), 'STEVENS', 'GUILHEIRO', 'GROUNDWORK COMBAT', 'DEFENSIVE POSITION', NULL, NULL, NULL)</v>
      </c>
      <c r="R6951" t="s">
        <v>10327</v>
      </c>
    </row>
    <row r="6952" spans="1:18" hidden="1" x14ac:dyDescent="0.25">
      <c r="A6952" s="7">
        <f>anotacoes!D6952</f>
        <v>40634</v>
      </c>
      <c r="B6952" t="str">
        <f>anotacoes!C6952</f>
        <v>PAN AMERICAN CHAMPIONSHIPS GUADALAJARA 2011</v>
      </c>
      <c r="C6952" t="str">
        <f>anotacoes!E6952</f>
        <v>STEVENS</v>
      </c>
      <c r="D6952" t="str">
        <f>anotacoes!F6952</f>
        <v>GUILHEIRO</v>
      </c>
      <c r="E6952" t="s">
        <v>10325</v>
      </c>
      <c r="F6952">
        <f>anotacoes!A6952</f>
        <v>102</v>
      </c>
      <c r="G6952">
        <f>anotacoes!B6952</f>
        <v>20</v>
      </c>
      <c r="H6952" t="str">
        <f>anotacoes!K6952</f>
        <v xml:space="preserve"> 00:02:34,843</v>
      </c>
      <c r="I6952" t="str">
        <f>anotacoes!L6952</f>
        <v xml:space="preserve"> 00:02:39,691</v>
      </c>
      <c r="J6952" t="str">
        <f>IF(L6952="PAUSE",E6952,IF(anotacoes!G6956=conversao_anotacoes!C6952,conversao_anotacoes!C6952,conversao_anotacoes!D6952))</f>
        <v>&lt;ARBITRO_DESCONHECIDO&gt;</v>
      </c>
      <c r="K6952" t="str">
        <f t="shared" si="216"/>
        <v/>
      </c>
      <c r="L6952" t="str">
        <f>UPPER(anotacoes!H6952)</f>
        <v>PAUSE</v>
      </c>
      <c r="M6952" t="str">
        <f>IF(OR(L6952="ATTACK",L6952="FINTA"),"&lt;TECNICA&gt;",UPPER(anotacoes!I6952))</f>
        <v>&lt;NAO_CLASSIFICADO&gt;</v>
      </c>
      <c r="N6952" t="str">
        <f>IF(OR(L6952="ATTACK",L6952="FINTA"),UPPER(anotacoes!I6952),"")</f>
        <v/>
      </c>
      <c r="O6952" s="6" t="str">
        <f>IF(anotacoes!N6952=0,"",anotacoes!N6952)</f>
        <v/>
      </c>
      <c r="P6952" t="str">
        <f>IF(anotacoes!M6952=0,"",UPPER(anotacoes!M6952))</f>
        <v/>
      </c>
      <c r="Q6952" t="str">
        <f t="shared" si="217"/>
        <v>INSERT INTO CONVERSAO_LUTA_ACAO (cd_conversao, id_luta, sequencia, momento_inicio, momento_fim, quem_faz, quem_sofre, acao_tipo, acao, tecnica, direcao, pontuacao) VALUES (1, 102, 20, TRIM(' 00:02:34,843'), TRIM(' 00:02:39,691'), '&lt;ARBITRO_DESCONHECIDO&gt;', '', 'PAUSE', '&lt;NAO_CLASSIFICADO&gt;', NULL, NULL, NULL)</v>
      </c>
      <c r="R6952" t="s">
        <v>10327</v>
      </c>
    </row>
    <row r="6953" spans="1:18" hidden="1" x14ac:dyDescent="0.25">
      <c r="A6953" s="7">
        <f>anotacoes!D6953</f>
        <v>40634</v>
      </c>
      <c r="B6953" t="str">
        <f>anotacoes!C6953</f>
        <v>PAN AMERICAN CHAMPIONSHIPS GUADALAJARA 2011</v>
      </c>
      <c r="C6953" t="str">
        <f>anotacoes!E6953</f>
        <v>STEVENS</v>
      </c>
      <c r="D6953" t="str">
        <f>anotacoes!F6953</f>
        <v>GUILHEIRO</v>
      </c>
      <c r="E6953" t="s">
        <v>10325</v>
      </c>
      <c r="F6953">
        <f>anotacoes!A6953</f>
        <v>102</v>
      </c>
      <c r="G6953">
        <f>anotacoes!B6953</f>
        <v>21</v>
      </c>
      <c r="H6953" t="str">
        <f>anotacoes!K6953</f>
        <v xml:space="preserve"> 00:02:39,691</v>
      </c>
      <c r="I6953" t="str">
        <f>anotacoes!L6953</f>
        <v xml:space="preserve"> 00:03:22,296</v>
      </c>
      <c r="J6953" t="str">
        <f>IF(L6953="PAUSE",E6953,IF(anotacoes!G6957=conversao_anotacoes!C6953,conversao_anotacoes!C6953,conversao_anotacoes!D6953))</f>
        <v>STEVENS</v>
      </c>
      <c r="K6953" t="str">
        <f t="shared" si="216"/>
        <v>GUILHEIRO</v>
      </c>
      <c r="L6953" t="str">
        <f>UPPER(anotacoes!H6953)</f>
        <v>DISPLACEMENT</v>
      </c>
      <c r="M6953" t="str">
        <f>IF(OR(L6953="ATTACK",L6953="FINTA"),"&lt;TECNICA&gt;",UPPER(anotacoes!I6953))</f>
        <v>WIDE STEP LATERAL MOVEMENT</v>
      </c>
      <c r="N6953" t="str">
        <f>IF(OR(L6953="ATTACK",L6953="FINTA"),UPPER(anotacoes!I6953),"")</f>
        <v/>
      </c>
      <c r="O6953" s="6" t="str">
        <f>IF(anotacoes!N6953=0,"",anotacoes!N6953)</f>
        <v/>
      </c>
      <c r="P6953" t="str">
        <f>IF(anotacoes!M6953=0,"",UPPER(anotacoes!M6953))</f>
        <v/>
      </c>
      <c r="Q6953" t="str">
        <f t="shared" si="217"/>
        <v>INSERT INTO CONVERSAO_LUTA_ACAO (cd_conversao, id_luta, sequencia, momento_inicio, momento_fim, quem_faz, quem_sofre, acao_tipo, acao, tecnica, direcao, pontuacao) VALUES (1, 102, 21, TRIM(' 00:02:39,691'), TRIM(' 00:03:22,296'), 'STEVENS', 'GUILHEIRO', 'DISPLACEMENT', 'WIDE STEP LATERAL MOVEMENT', NULL, NULL, NULL)</v>
      </c>
      <c r="R6953" t="s">
        <v>10327</v>
      </c>
    </row>
    <row r="6954" spans="1:18" hidden="1" x14ac:dyDescent="0.25">
      <c r="A6954" s="7">
        <f>anotacoes!D6954</f>
        <v>40634</v>
      </c>
      <c r="B6954" t="str">
        <f>anotacoes!C6954</f>
        <v>PAN AMERICAN CHAMPIONSHIPS GUADALAJARA 2011</v>
      </c>
      <c r="C6954" t="str">
        <f>anotacoes!E6954</f>
        <v>STEVENS</v>
      </c>
      <c r="D6954" t="str">
        <f>anotacoes!F6954</f>
        <v>GUILHEIRO</v>
      </c>
      <c r="E6954" t="s">
        <v>10325</v>
      </c>
      <c r="F6954">
        <f>anotacoes!A6954</f>
        <v>102</v>
      </c>
      <c r="G6954">
        <f>anotacoes!B6954</f>
        <v>22</v>
      </c>
      <c r="H6954" t="str">
        <f>anotacoes!K6954</f>
        <v xml:space="preserve"> 00:03:22,296</v>
      </c>
      <c r="I6954" t="str">
        <f>anotacoes!L6954</f>
        <v xml:space="preserve"> 00:03:25,995</v>
      </c>
      <c r="J6954" t="str">
        <f>IF(L6954="PAUSE",E6954,IF(anotacoes!G6958=conversao_anotacoes!C6954,conversao_anotacoes!C6954,conversao_anotacoes!D6954))</f>
        <v>STEVENS</v>
      </c>
      <c r="K6954" t="str">
        <f t="shared" si="216"/>
        <v>GUILHEIRO</v>
      </c>
      <c r="L6954" t="str">
        <f>UPPER(anotacoes!H6954)</f>
        <v>DISPLACEMENT</v>
      </c>
      <c r="M6954" t="str">
        <f>IF(OR(L6954="ATTACK",L6954="FINTA"),"&lt;TECNICA&gt;",UPPER(anotacoes!I6954))</f>
        <v>2-3 STEP HESITANT RIGHT</v>
      </c>
      <c r="N6954" t="str">
        <f>IF(OR(L6954="ATTACK",L6954="FINTA"),UPPER(anotacoes!I6954),"")</f>
        <v/>
      </c>
      <c r="O6954" s="6" t="str">
        <f>IF(anotacoes!N6954=0,"",anotacoes!N6954)</f>
        <v/>
      </c>
      <c r="P6954" t="str">
        <f>IF(anotacoes!M6954=0,"",UPPER(anotacoes!M6954))</f>
        <v/>
      </c>
      <c r="Q6954" t="str">
        <f t="shared" si="217"/>
        <v>INSERT INTO CONVERSAO_LUTA_ACAO (cd_conversao, id_luta, sequencia, momento_inicio, momento_fim, quem_faz, quem_sofre, acao_tipo, acao, tecnica, direcao, pontuacao) VALUES (1, 102, 22, TRIM(' 00:03:22,296'), TRIM(' 00:03:25,995'), 'STEVENS', 'GUILHEIRO', 'DISPLACEMENT', '2-3 STEP HESITANT RIGHT', NULL, NULL, NULL)</v>
      </c>
      <c r="R6954" t="s">
        <v>10327</v>
      </c>
    </row>
    <row r="6955" spans="1:18" hidden="1" x14ac:dyDescent="0.25">
      <c r="A6955" s="7">
        <f>anotacoes!D6955</f>
        <v>40634</v>
      </c>
      <c r="B6955" t="str">
        <f>anotacoes!C6955</f>
        <v>PAN AMERICAN CHAMPIONSHIPS GUADALAJARA 2011</v>
      </c>
      <c r="C6955" t="str">
        <f>anotacoes!E6955</f>
        <v>STEVENS</v>
      </c>
      <c r="D6955" t="str">
        <f>anotacoes!F6955</f>
        <v>GUILHEIRO</v>
      </c>
      <c r="E6955" t="s">
        <v>10325</v>
      </c>
      <c r="F6955">
        <f>anotacoes!A6955</f>
        <v>102</v>
      </c>
      <c r="G6955">
        <f>anotacoes!B6955</f>
        <v>23</v>
      </c>
      <c r="H6955" t="str">
        <f>anotacoes!K6955</f>
        <v xml:space="preserve"> 00:03:25,995</v>
      </c>
      <c r="I6955" t="str">
        <f>anotacoes!L6955</f>
        <v xml:space="preserve"> 00:03:32,393</v>
      </c>
      <c r="J6955" t="str">
        <f>IF(L6955="PAUSE",E6955,IF(anotacoes!G6959=conversao_anotacoes!C6955,conversao_anotacoes!C6955,conversao_anotacoes!D6955))</f>
        <v>STEVENS</v>
      </c>
      <c r="K6955" t="str">
        <f t="shared" si="216"/>
        <v>GUILHEIRO</v>
      </c>
      <c r="L6955" t="str">
        <f>UPPER(anotacoes!H6955)</f>
        <v>GRIP TIME</v>
      </c>
      <c r="M6955" t="str">
        <f>IF(OR(L6955="ATTACK",L6955="FINTA"),"&lt;TECNICA&gt;",UPPER(anotacoes!I6955))</f>
        <v>RIGHT COLLAR</v>
      </c>
      <c r="N6955" t="str">
        <f>IF(OR(L6955="ATTACK",L6955="FINTA"),UPPER(anotacoes!I6955),"")</f>
        <v/>
      </c>
      <c r="O6955" s="6" t="str">
        <f>IF(anotacoes!N6955=0,"",anotacoes!N6955)</f>
        <v/>
      </c>
      <c r="P6955" t="str">
        <f>IF(anotacoes!M6955=0,"",UPPER(anotacoes!M6955))</f>
        <v/>
      </c>
      <c r="Q6955" t="str">
        <f t="shared" si="217"/>
        <v>INSERT INTO CONVERSAO_LUTA_ACAO (cd_conversao, id_luta, sequencia, momento_inicio, momento_fim, quem_faz, quem_sofre, acao_tipo, acao, tecnica, direcao, pontuacao) VALUES (1, 102, 23, TRIM(' 00:03:25,995'), TRIM(' 00:03:32,393'), 'STEVENS', 'GUILHEIRO', 'GRIP TIME', 'RIGHT COLLAR', NULL, NULL, NULL)</v>
      </c>
      <c r="R6955" t="s">
        <v>10327</v>
      </c>
    </row>
    <row r="6956" spans="1:18" hidden="1" x14ac:dyDescent="0.25">
      <c r="A6956" s="7">
        <f>anotacoes!D6956</f>
        <v>40634</v>
      </c>
      <c r="B6956" t="str">
        <f>anotacoes!C6956</f>
        <v>PAN AMERICAN CHAMPIONSHIPS GUADALAJARA 2011</v>
      </c>
      <c r="C6956" t="str">
        <f>anotacoes!E6956</f>
        <v>STEVENS</v>
      </c>
      <c r="D6956" t="str">
        <f>anotacoes!F6956</f>
        <v>GUILHEIRO</v>
      </c>
      <c r="E6956" t="s">
        <v>10325</v>
      </c>
      <c r="F6956">
        <f>anotacoes!A6956</f>
        <v>102</v>
      </c>
      <c r="G6956">
        <f>anotacoes!B6956</f>
        <v>24</v>
      </c>
      <c r="H6956" t="str">
        <f>anotacoes!K6956</f>
        <v xml:space="preserve"> 00:03:32,393</v>
      </c>
      <c r="I6956" t="str">
        <f>anotacoes!L6956</f>
        <v xml:space="preserve"> 00:03:32,393</v>
      </c>
      <c r="J6956" t="str">
        <f>IF(L6956="PAUSE",E6956,IF(anotacoes!G6960=conversao_anotacoes!C6956,conversao_anotacoes!C6956,conversao_anotacoes!D6956))</f>
        <v>STEVENS</v>
      </c>
      <c r="K6956" t="str">
        <f t="shared" si="216"/>
        <v>GUILHEIRO</v>
      </c>
      <c r="L6956" t="str">
        <f>UPPER(anotacoes!H6956)</f>
        <v>DEFENSE</v>
      </c>
      <c r="M6956" t="str">
        <f>IF(OR(L6956="ATTACK",L6956="FINTA"),"&lt;TECNICA&gt;",UPPER(anotacoes!I6956))</f>
        <v>USING BODY MASS</v>
      </c>
      <c r="N6956" t="str">
        <f>IF(OR(L6956="ATTACK",L6956="FINTA"),UPPER(anotacoes!I6956),"")</f>
        <v/>
      </c>
      <c r="O6956" s="6" t="str">
        <f>IF(anotacoes!N6956=0,"",anotacoes!N6956)</f>
        <v/>
      </c>
      <c r="P6956" t="str">
        <f>IF(anotacoes!M6956=0,"",UPPER(anotacoes!M6956))</f>
        <v/>
      </c>
      <c r="Q6956" t="str">
        <f t="shared" si="217"/>
        <v>INSERT INTO CONVERSAO_LUTA_ACAO (cd_conversao, id_luta, sequencia, momento_inicio, momento_fim, quem_faz, quem_sofre, acao_tipo, acao, tecnica, direcao, pontuacao) VALUES (1, 102, 24, TRIM(' 00:03:32,393'), TRIM(' 00:03:32,393'), 'STEVENS', 'GUILHEIRO', 'DEFENSE', 'USING BODY MASS', NULL, NULL, NULL)</v>
      </c>
      <c r="R6956" t="s">
        <v>10327</v>
      </c>
    </row>
    <row r="6957" spans="1:18" hidden="1" x14ac:dyDescent="0.25">
      <c r="A6957" s="7">
        <f>anotacoes!D6957</f>
        <v>40634</v>
      </c>
      <c r="B6957" t="str">
        <f>anotacoes!C6957</f>
        <v>PAN AMERICAN CHAMPIONSHIPS GUADALAJARA 2011</v>
      </c>
      <c r="C6957" t="str">
        <f>anotacoes!E6957</f>
        <v>STEVENS</v>
      </c>
      <c r="D6957" t="str">
        <f>anotacoes!F6957</f>
        <v>GUILHEIRO</v>
      </c>
      <c r="E6957" t="s">
        <v>10325</v>
      </c>
      <c r="F6957">
        <f>anotacoes!A6957</f>
        <v>102</v>
      </c>
      <c r="G6957">
        <f>anotacoes!B6957</f>
        <v>25</v>
      </c>
      <c r="H6957" t="str">
        <f>anotacoes!K6957</f>
        <v xml:space="preserve"> 00:03:32,393</v>
      </c>
      <c r="I6957" t="str">
        <f>anotacoes!L6957</f>
        <v xml:space="preserve"> 00:03:35,535</v>
      </c>
      <c r="J6957" t="str">
        <f>IF(L6957="PAUSE",E6957,IF(anotacoes!G6961=conversao_anotacoes!C6957,conversao_anotacoes!C6957,conversao_anotacoes!D6957))</f>
        <v>STEVENS</v>
      </c>
      <c r="K6957" t="str">
        <f t="shared" si="216"/>
        <v>GUILHEIRO</v>
      </c>
      <c r="L6957" t="str">
        <f>UPPER(anotacoes!H6957)</f>
        <v>TRANSITION</v>
      </c>
      <c r="M6957" t="str">
        <f>IF(OR(L6957="ATTACK",L6957="FINTA"),"&lt;TECNICA&gt;",UPPER(anotacoes!I6957))</f>
        <v>WITH ATTACK</v>
      </c>
      <c r="N6957" t="str">
        <f>IF(OR(L6957="ATTACK",L6957="FINTA"),UPPER(anotacoes!I6957),"")</f>
        <v/>
      </c>
      <c r="O6957" s="6" t="str">
        <f>IF(anotacoes!N6957=0,"",anotacoes!N6957)</f>
        <v/>
      </c>
      <c r="P6957" t="str">
        <f>IF(anotacoes!M6957=0,"",UPPER(anotacoes!M6957))</f>
        <v/>
      </c>
      <c r="Q6957" t="str">
        <f t="shared" si="217"/>
        <v>INSERT INTO CONVERSAO_LUTA_ACAO (cd_conversao, id_luta, sequencia, momento_inicio, momento_fim, quem_faz, quem_sofre, acao_tipo, acao, tecnica, direcao, pontuacao) VALUES (1, 102, 25, TRIM(' 00:03:32,393'), TRIM(' 00:03:35,535'), 'STEVENS', 'GUILHEIRO', 'TRANSITION', 'WITH ATTACK', NULL, NULL, NULL)</v>
      </c>
      <c r="R6957" t="s">
        <v>10327</v>
      </c>
    </row>
    <row r="6958" spans="1:18" hidden="1" x14ac:dyDescent="0.25">
      <c r="A6958" s="7">
        <f>anotacoes!D6958</f>
        <v>40634</v>
      </c>
      <c r="B6958" t="str">
        <f>anotacoes!C6958</f>
        <v>PAN AMERICAN CHAMPIONSHIPS GUADALAJARA 2011</v>
      </c>
      <c r="C6958" t="str">
        <f>anotacoes!E6958</f>
        <v>STEVENS</v>
      </c>
      <c r="D6958" t="str">
        <f>anotacoes!F6958</f>
        <v>GUILHEIRO</v>
      </c>
      <c r="E6958" t="s">
        <v>10325</v>
      </c>
      <c r="F6958">
        <f>anotacoes!A6958</f>
        <v>102</v>
      </c>
      <c r="G6958">
        <f>anotacoes!B6958</f>
        <v>26</v>
      </c>
      <c r="H6958" t="str">
        <f>anotacoes!K6958</f>
        <v xml:space="preserve"> 00:03:35,721</v>
      </c>
      <c r="I6958" t="str">
        <f>anotacoes!L6958</f>
        <v xml:space="preserve"> 00:03:42,707</v>
      </c>
      <c r="J6958" t="str">
        <f>IF(L6958="PAUSE",E6958,IF(anotacoes!G6962=conversao_anotacoes!C6958,conversao_anotacoes!C6958,conversao_anotacoes!D6958))</f>
        <v>&lt;ARBITRO_DESCONHECIDO&gt;</v>
      </c>
      <c r="K6958" t="str">
        <f t="shared" si="216"/>
        <v/>
      </c>
      <c r="L6958" t="str">
        <f>UPPER(anotacoes!H6958)</f>
        <v>PAUSE</v>
      </c>
      <c r="M6958" t="str">
        <f>IF(OR(L6958="ATTACK",L6958="FINTA"),"&lt;TECNICA&gt;",UPPER(anotacoes!I6958))</f>
        <v>&lt;NAO_CLASSIFICADO&gt;</v>
      </c>
      <c r="N6958" t="str">
        <f>IF(OR(L6958="ATTACK",L6958="FINTA"),UPPER(anotacoes!I6958),"")</f>
        <v/>
      </c>
      <c r="O6958" s="6" t="str">
        <f>IF(anotacoes!N6958=0,"",anotacoes!N6958)</f>
        <v/>
      </c>
      <c r="P6958" t="str">
        <f>IF(anotacoes!M6958=0,"",UPPER(anotacoes!M6958))</f>
        <v/>
      </c>
      <c r="Q6958" t="str">
        <f t="shared" si="217"/>
        <v>INSERT INTO CONVERSAO_LUTA_ACAO (cd_conversao, id_luta, sequencia, momento_inicio, momento_fim, quem_faz, quem_sofre, acao_tipo, acao, tecnica, direcao, pontuacao) VALUES (1, 102, 26, TRIM(' 00:03:35,721'), TRIM(' 00:03:42,707'), '&lt;ARBITRO_DESCONHECIDO&gt;', '', 'PAUSE', '&lt;NAO_CLASSIFICADO&gt;', NULL, NULL, NULL)</v>
      </c>
      <c r="R6958" t="s">
        <v>10327</v>
      </c>
    </row>
    <row r="6959" spans="1:18" hidden="1" x14ac:dyDescent="0.25">
      <c r="A6959" s="7">
        <f>anotacoes!D6959</f>
        <v>40634</v>
      </c>
      <c r="B6959" t="str">
        <f>anotacoes!C6959</f>
        <v>PAN AMERICAN CHAMPIONSHIPS GUADALAJARA 2011</v>
      </c>
      <c r="C6959" t="str">
        <f>anotacoes!E6959</f>
        <v>STEVENS</v>
      </c>
      <c r="D6959" t="str">
        <f>anotacoes!F6959</f>
        <v>GUILHEIRO</v>
      </c>
      <c r="E6959" t="s">
        <v>10325</v>
      </c>
      <c r="F6959">
        <f>anotacoes!A6959</f>
        <v>102</v>
      </c>
      <c r="G6959">
        <f>anotacoes!B6959</f>
        <v>27</v>
      </c>
      <c r="H6959" t="str">
        <f>anotacoes!K6959</f>
        <v xml:space="preserve"> 00:03:42,707</v>
      </c>
      <c r="I6959" t="str">
        <f>anotacoes!L6959</f>
        <v xml:space="preserve"> 00:03:47,403</v>
      </c>
      <c r="J6959" t="str">
        <f>IF(L6959="PAUSE",E6959,IF(anotacoes!G6963=conversao_anotacoes!C6959,conversao_anotacoes!C6959,conversao_anotacoes!D6959))</f>
        <v>STEVENS</v>
      </c>
      <c r="K6959" t="str">
        <f t="shared" si="216"/>
        <v>GUILHEIRO</v>
      </c>
      <c r="L6959" t="str">
        <f>UPPER(anotacoes!H6959)</f>
        <v>DISPLACEMENT</v>
      </c>
      <c r="M6959" t="str">
        <f>IF(OR(L6959="ATTACK",L6959="FINTA"),"&lt;TECNICA&gt;",UPPER(anotacoes!I6959))</f>
        <v>2-3 STEP HESITANT RIGHT</v>
      </c>
      <c r="N6959" t="str">
        <f>IF(OR(L6959="ATTACK",L6959="FINTA"),UPPER(anotacoes!I6959),"")</f>
        <v/>
      </c>
      <c r="O6959" s="6" t="str">
        <f>IF(anotacoes!N6959=0,"",anotacoes!N6959)</f>
        <v/>
      </c>
      <c r="P6959" t="str">
        <f>IF(anotacoes!M6959=0,"",UPPER(anotacoes!M6959))</f>
        <v/>
      </c>
      <c r="Q6959" t="str">
        <f t="shared" si="217"/>
        <v>INSERT INTO CONVERSAO_LUTA_ACAO (cd_conversao, id_luta, sequencia, momento_inicio, momento_fim, quem_faz, quem_sofre, acao_tipo, acao, tecnica, direcao, pontuacao) VALUES (1, 102, 27, TRIM(' 00:03:42,707'), TRIM(' 00:03:47,403'), 'STEVENS', 'GUILHEIRO', 'DISPLACEMENT', '2-3 STEP HESITANT RIGHT', NULL, NULL, NULL)</v>
      </c>
      <c r="R6959" t="s">
        <v>10327</v>
      </c>
    </row>
    <row r="6960" spans="1:18" hidden="1" x14ac:dyDescent="0.25">
      <c r="A6960" s="7">
        <f>anotacoes!D6960</f>
        <v>40634</v>
      </c>
      <c r="B6960" t="str">
        <f>anotacoes!C6960</f>
        <v>PAN AMERICAN CHAMPIONSHIPS GUADALAJARA 2011</v>
      </c>
      <c r="C6960" t="str">
        <f>anotacoes!E6960</f>
        <v>STEVENS</v>
      </c>
      <c r="D6960" t="str">
        <f>anotacoes!F6960</f>
        <v>GUILHEIRO</v>
      </c>
      <c r="E6960" t="s">
        <v>10325</v>
      </c>
      <c r="F6960">
        <f>anotacoes!A6960</f>
        <v>102</v>
      </c>
      <c r="G6960">
        <f>anotacoes!B6960</f>
        <v>28</v>
      </c>
      <c r="H6960" t="str">
        <f>anotacoes!K6960</f>
        <v xml:space="preserve"> 00:03:47,403</v>
      </c>
      <c r="I6960" t="str">
        <f>anotacoes!L6960</f>
        <v xml:space="preserve"> 00:03:48,627</v>
      </c>
      <c r="J6960" t="str">
        <f>IF(L6960="PAUSE",E6960,IF(anotacoes!G6964=conversao_anotacoes!C6960,conversao_anotacoes!C6960,conversao_anotacoes!D6960))</f>
        <v>STEVENS</v>
      </c>
      <c r="K6960" t="str">
        <f t="shared" si="216"/>
        <v>GUILHEIRO</v>
      </c>
      <c r="L6960" t="str">
        <f>UPPER(anotacoes!H6960)</f>
        <v>DISPLACEMENT</v>
      </c>
      <c r="M6960" t="str">
        <f>IF(OR(L6960="ATTACK",L6960="FINTA"),"&lt;TECNICA&gt;",UPPER(anotacoes!I6960))</f>
        <v>TRY TO GRIP WITH CONTACT</v>
      </c>
      <c r="N6960" t="str">
        <f>IF(OR(L6960="ATTACK",L6960="FINTA"),UPPER(anotacoes!I6960),"")</f>
        <v/>
      </c>
      <c r="O6960" s="6" t="str">
        <f>IF(anotacoes!N6960=0,"",anotacoes!N6960)</f>
        <v/>
      </c>
      <c r="P6960" t="str">
        <f>IF(anotacoes!M6960=0,"",UPPER(anotacoes!M6960))</f>
        <v/>
      </c>
      <c r="Q6960" t="str">
        <f t="shared" si="217"/>
        <v>INSERT INTO CONVERSAO_LUTA_ACAO (cd_conversao, id_luta, sequencia, momento_inicio, momento_fim, quem_faz, quem_sofre, acao_tipo, acao, tecnica, direcao, pontuacao) VALUES (1, 102, 28, TRIM(' 00:03:47,403'), TRIM(' 00:03:48,627'), 'STEVENS', 'GUILHEIRO', 'DISPLACEMENT', 'TRY TO GRIP WITH CONTACT', NULL, NULL, NULL)</v>
      </c>
      <c r="R6960" t="s">
        <v>10327</v>
      </c>
    </row>
    <row r="6961" spans="1:18" hidden="1" x14ac:dyDescent="0.25">
      <c r="A6961" s="7">
        <f>anotacoes!D6961</f>
        <v>40634</v>
      </c>
      <c r="B6961" t="str">
        <f>anotacoes!C6961</f>
        <v>PAN AMERICAN CHAMPIONSHIPS GUADALAJARA 2011</v>
      </c>
      <c r="C6961" t="str">
        <f>anotacoes!E6961</f>
        <v>STEVENS</v>
      </c>
      <c r="D6961" t="str">
        <f>anotacoes!F6961</f>
        <v>GUILHEIRO</v>
      </c>
      <c r="E6961" t="s">
        <v>10325</v>
      </c>
      <c r="F6961">
        <f>anotacoes!A6961</f>
        <v>102</v>
      </c>
      <c r="G6961">
        <f>anotacoes!B6961</f>
        <v>29</v>
      </c>
      <c r="H6961" t="str">
        <f>anotacoes!K6961</f>
        <v xml:space="preserve"> 00:03:48,627</v>
      </c>
      <c r="I6961" t="str">
        <f>anotacoes!L6961</f>
        <v xml:space="preserve"> 00:03:51,454</v>
      </c>
      <c r="J6961" t="str">
        <f>IF(L6961="PAUSE",E6961,IF(anotacoes!G6965=conversao_anotacoes!C6961,conversao_anotacoes!C6961,conversao_anotacoes!D6961))</f>
        <v>STEVENS</v>
      </c>
      <c r="K6961" t="str">
        <f t="shared" si="216"/>
        <v>GUILHEIRO</v>
      </c>
      <c r="L6961" t="str">
        <f>UPPER(anotacoes!H6961)</f>
        <v>GRIP TIME</v>
      </c>
      <c r="M6961" t="str">
        <f>IF(OR(L6961="ATTACK",L6961="FINTA"),"&lt;TECNICA&gt;",UPPER(anotacoes!I6961))</f>
        <v>RIGHT COLLAR</v>
      </c>
      <c r="N6961" t="str">
        <f>IF(OR(L6961="ATTACK",L6961="FINTA"),UPPER(anotacoes!I6961),"")</f>
        <v/>
      </c>
      <c r="O6961" s="6" t="str">
        <f>IF(anotacoes!N6961=0,"",anotacoes!N6961)</f>
        <v/>
      </c>
      <c r="P6961" t="str">
        <f>IF(anotacoes!M6961=0,"",UPPER(anotacoes!M6961))</f>
        <v/>
      </c>
      <c r="Q6961" t="str">
        <f t="shared" si="217"/>
        <v>INSERT INTO CONVERSAO_LUTA_ACAO (cd_conversao, id_luta, sequencia, momento_inicio, momento_fim, quem_faz, quem_sofre, acao_tipo, acao, tecnica, direcao, pontuacao) VALUES (1, 102, 29, TRIM(' 00:03:48,627'), TRIM(' 00:03:51,454'), 'STEVENS', 'GUILHEIRO', 'GRIP TIME', 'RIGHT COLLAR', NULL, NULL, NULL)</v>
      </c>
      <c r="R6961" t="s">
        <v>10327</v>
      </c>
    </row>
    <row r="6962" spans="1:18" hidden="1" x14ac:dyDescent="0.25">
      <c r="A6962" s="7">
        <f>anotacoes!D6962</f>
        <v>40634</v>
      </c>
      <c r="B6962" t="str">
        <f>anotacoes!C6962</f>
        <v>PAN AMERICAN CHAMPIONSHIPS GUADALAJARA 2011</v>
      </c>
      <c r="C6962" t="str">
        <f>anotacoes!E6962</f>
        <v>STEVENS</v>
      </c>
      <c r="D6962" t="str">
        <f>anotacoes!F6962</f>
        <v>GUILHEIRO</v>
      </c>
      <c r="E6962" t="s">
        <v>10325</v>
      </c>
      <c r="F6962">
        <f>anotacoes!A6962</f>
        <v>102</v>
      </c>
      <c r="G6962">
        <f>anotacoes!B6962</f>
        <v>30</v>
      </c>
      <c r="H6962" t="str">
        <f>anotacoes!K6962</f>
        <v xml:space="preserve"> 00:03:51,454</v>
      </c>
      <c r="I6962" t="str">
        <f>anotacoes!L6962</f>
        <v xml:space="preserve"> 00:03:59,003</v>
      </c>
      <c r="J6962" t="str">
        <f>IF(L6962="PAUSE",E6962,IF(anotacoes!G6966=conversao_anotacoes!C6962,conversao_anotacoes!C6962,conversao_anotacoes!D6962))</f>
        <v>STEVENS</v>
      </c>
      <c r="K6962" t="str">
        <f t="shared" si="216"/>
        <v>GUILHEIRO</v>
      </c>
      <c r="L6962" t="str">
        <f>UPPER(anotacoes!H6962)</f>
        <v>DISPLACEMENT</v>
      </c>
      <c r="M6962" t="str">
        <f>IF(OR(L6962="ATTACK",L6962="FINTA"),"&lt;TECNICA&gt;",UPPER(anotacoes!I6962))</f>
        <v>TRY TO GRIP WITH CONTACT</v>
      </c>
      <c r="N6962" t="str">
        <f>IF(OR(L6962="ATTACK",L6962="FINTA"),UPPER(anotacoes!I6962),"")</f>
        <v/>
      </c>
      <c r="O6962" s="6" t="str">
        <f>IF(anotacoes!N6962=0,"",anotacoes!N6962)</f>
        <v/>
      </c>
      <c r="P6962" t="str">
        <f>IF(anotacoes!M6962=0,"",UPPER(anotacoes!M6962))</f>
        <v/>
      </c>
      <c r="Q6962" t="str">
        <f t="shared" si="217"/>
        <v>INSERT INTO CONVERSAO_LUTA_ACAO (cd_conversao, id_luta, sequencia, momento_inicio, momento_fim, quem_faz, quem_sofre, acao_tipo, acao, tecnica, direcao, pontuacao) VALUES (1, 102, 30, TRIM(' 00:03:51,454'), TRIM(' 00:03:59,003'), 'STEVENS', 'GUILHEIRO', 'DISPLACEMENT', 'TRY TO GRIP WITH CONTACT', NULL, NULL, NULL)</v>
      </c>
      <c r="R6962" t="s">
        <v>10327</v>
      </c>
    </row>
    <row r="6963" spans="1:18" hidden="1" x14ac:dyDescent="0.25">
      <c r="A6963" s="7">
        <f>anotacoes!D6963</f>
        <v>40634</v>
      </c>
      <c r="B6963" t="str">
        <f>anotacoes!C6963</f>
        <v>PAN AMERICAN CHAMPIONSHIPS GUADALAJARA 2011</v>
      </c>
      <c r="C6963" t="str">
        <f>anotacoes!E6963</f>
        <v>STEVENS</v>
      </c>
      <c r="D6963" t="str">
        <f>anotacoes!F6963</f>
        <v>GUILHEIRO</v>
      </c>
      <c r="E6963" t="s">
        <v>10325</v>
      </c>
      <c r="F6963">
        <f>anotacoes!A6963</f>
        <v>102</v>
      </c>
      <c r="G6963">
        <f>anotacoes!B6963</f>
        <v>31</v>
      </c>
      <c r="H6963" t="str">
        <f>anotacoes!K6963</f>
        <v xml:space="preserve"> 00:03:59,003</v>
      </c>
      <c r="I6963" t="str">
        <f>anotacoes!L6963</f>
        <v xml:space="preserve"> 00:04:03,220</v>
      </c>
      <c r="J6963" t="str">
        <f>IF(L6963="PAUSE",E6963,IF(anotacoes!G6967=conversao_anotacoes!C6963,conversao_anotacoes!C6963,conversao_anotacoes!D6963))</f>
        <v>STEVENS</v>
      </c>
      <c r="K6963" t="str">
        <f t="shared" si="216"/>
        <v>GUILHEIRO</v>
      </c>
      <c r="L6963" t="str">
        <f>UPPER(anotacoes!H6963)</f>
        <v>GRIP TIME</v>
      </c>
      <c r="M6963" t="str">
        <f>IF(OR(L6963="ATTACK",L6963="FINTA"),"&lt;TECNICA&gt;",UPPER(anotacoes!I6963))</f>
        <v>RIGHT COLLAR</v>
      </c>
      <c r="N6963" t="str">
        <f>IF(OR(L6963="ATTACK",L6963="FINTA"),UPPER(anotacoes!I6963),"")</f>
        <v/>
      </c>
      <c r="O6963" s="6" t="str">
        <f>IF(anotacoes!N6963=0,"",anotacoes!N6963)</f>
        <v/>
      </c>
      <c r="P6963" t="str">
        <f>IF(anotacoes!M6963=0,"",UPPER(anotacoes!M6963))</f>
        <v/>
      </c>
      <c r="Q6963" t="str">
        <f t="shared" si="217"/>
        <v>INSERT INTO CONVERSAO_LUTA_ACAO (cd_conversao, id_luta, sequencia, momento_inicio, momento_fim, quem_faz, quem_sofre, acao_tipo, acao, tecnica, direcao, pontuacao) VALUES (1, 102, 31, TRIM(' 00:03:59,003'), TRIM(' 00:04:03,220'), 'STEVENS', 'GUILHEIRO', 'GRIP TIME', 'RIGHT COLLAR', NULL, NULL, NULL)</v>
      </c>
      <c r="R6963" t="s">
        <v>10327</v>
      </c>
    </row>
    <row r="6964" spans="1:18" hidden="1" x14ac:dyDescent="0.25">
      <c r="A6964" s="7">
        <f>anotacoes!D6964</f>
        <v>40634</v>
      </c>
      <c r="B6964" t="str">
        <f>anotacoes!C6964</f>
        <v>PAN AMERICAN CHAMPIONSHIPS GUADALAJARA 2011</v>
      </c>
      <c r="C6964" t="str">
        <f>anotacoes!E6964</f>
        <v>STEVENS</v>
      </c>
      <c r="D6964" t="str">
        <f>anotacoes!F6964</f>
        <v>GUILHEIRO</v>
      </c>
      <c r="E6964" t="s">
        <v>10325</v>
      </c>
      <c r="F6964">
        <f>anotacoes!A6964</f>
        <v>102</v>
      </c>
      <c r="G6964">
        <f>anotacoes!B6964</f>
        <v>32</v>
      </c>
      <c r="H6964" t="str">
        <f>anotacoes!K6964</f>
        <v xml:space="preserve"> 00:04:03,220</v>
      </c>
      <c r="I6964" t="str">
        <f>anotacoes!L6964</f>
        <v xml:space="preserve"> 00:04:03,906</v>
      </c>
      <c r="J6964" t="str">
        <f>IF(L6964="PAUSE",E6964,IF(anotacoes!G6968=conversao_anotacoes!C6964,conversao_anotacoes!C6964,conversao_anotacoes!D6964))</f>
        <v>STEVENS</v>
      </c>
      <c r="K6964" t="str">
        <f t="shared" si="216"/>
        <v>GUILHEIRO</v>
      </c>
      <c r="L6964" t="str">
        <f>UPPER(anotacoes!H6964)</f>
        <v>DEFENSE</v>
      </c>
      <c r="M6964" t="str">
        <f>IF(OR(L6964="ATTACK",L6964="FINTA"),"&lt;TECNICA&gt;",UPPER(anotacoes!I6964))</f>
        <v>TAE-SABAKI RIGHT INCLINED</v>
      </c>
      <c r="N6964" t="str">
        <f>IF(OR(L6964="ATTACK",L6964="FINTA"),UPPER(anotacoes!I6964),"")</f>
        <v/>
      </c>
      <c r="O6964" s="6" t="str">
        <f>IF(anotacoes!N6964=0,"",anotacoes!N6964)</f>
        <v/>
      </c>
      <c r="P6964" t="str">
        <f>IF(anotacoes!M6964=0,"",UPPER(anotacoes!M6964))</f>
        <v/>
      </c>
      <c r="Q6964" t="str">
        <f t="shared" si="217"/>
        <v>INSERT INTO CONVERSAO_LUTA_ACAO (cd_conversao, id_luta, sequencia, momento_inicio, momento_fim, quem_faz, quem_sofre, acao_tipo, acao, tecnica, direcao, pontuacao) VALUES (1, 102, 32, TRIM(' 00:04:03,220'), TRIM(' 00:04:03,906'), 'STEVENS', 'GUILHEIRO', 'DEFENSE', 'TAE-SABAKI RIGHT INCLINED', NULL, NULL, NULL)</v>
      </c>
      <c r="R6964" t="s">
        <v>10327</v>
      </c>
    </row>
    <row r="6965" spans="1:18" hidden="1" x14ac:dyDescent="0.25">
      <c r="A6965" s="7">
        <f>anotacoes!D6965</f>
        <v>40634</v>
      </c>
      <c r="B6965" t="str">
        <f>anotacoes!C6965</f>
        <v>PAN AMERICAN CHAMPIONSHIPS GUADALAJARA 2011</v>
      </c>
      <c r="C6965" t="str">
        <f>anotacoes!E6965</f>
        <v>STEVENS</v>
      </c>
      <c r="D6965" t="str">
        <f>anotacoes!F6965</f>
        <v>GUILHEIRO</v>
      </c>
      <c r="E6965" t="s">
        <v>10325</v>
      </c>
      <c r="F6965">
        <f>anotacoes!A6965</f>
        <v>102</v>
      </c>
      <c r="G6965">
        <f>anotacoes!B6965</f>
        <v>33</v>
      </c>
      <c r="H6965" t="str">
        <f>anotacoes!K6965</f>
        <v xml:space="preserve"> 00:04:03,906</v>
      </c>
      <c r="I6965" t="str">
        <f>anotacoes!L6965</f>
        <v xml:space="preserve"> 00:04:06,502</v>
      </c>
      <c r="J6965" t="str">
        <f>IF(L6965="PAUSE",E6965,IF(anotacoes!G6969=conversao_anotacoes!C6965,conversao_anotacoes!C6965,conversao_anotacoes!D6965))</f>
        <v>STEVENS</v>
      </c>
      <c r="K6965" t="str">
        <f t="shared" si="216"/>
        <v>GUILHEIRO</v>
      </c>
      <c r="L6965" t="str">
        <f>UPPER(anotacoes!H6965)</f>
        <v>TRANSITION</v>
      </c>
      <c r="M6965" t="str">
        <f>IF(OR(L6965="ATTACK",L6965="FINTA"),"&lt;TECNICA&gt;",UPPER(anotacoes!I6965))</f>
        <v>WITHOUT ATTACK</v>
      </c>
      <c r="N6965" t="str">
        <f>IF(OR(L6965="ATTACK",L6965="FINTA"),UPPER(anotacoes!I6965),"")</f>
        <v/>
      </c>
      <c r="O6965" s="6" t="str">
        <f>IF(anotacoes!N6965=0,"",anotacoes!N6965)</f>
        <v/>
      </c>
      <c r="P6965" t="str">
        <f>IF(anotacoes!M6965=0,"",UPPER(anotacoes!M6965))</f>
        <v/>
      </c>
      <c r="Q6965" t="str">
        <f t="shared" si="217"/>
        <v>INSERT INTO CONVERSAO_LUTA_ACAO (cd_conversao, id_luta, sequencia, momento_inicio, momento_fim, quem_faz, quem_sofre, acao_tipo, acao, tecnica, direcao, pontuacao) VALUES (1, 102, 33, TRIM(' 00:04:03,906'), TRIM(' 00:04:06,502'), 'STEVENS', 'GUILHEIRO', 'TRANSITION', 'WITHOUT ATTACK', NULL, NULL, NULL)</v>
      </c>
      <c r="R6965" t="s">
        <v>10327</v>
      </c>
    </row>
    <row r="6966" spans="1:18" hidden="1" x14ac:dyDescent="0.25">
      <c r="A6966" s="7">
        <f>anotacoes!D6966</f>
        <v>40634</v>
      </c>
      <c r="B6966" t="str">
        <f>anotacoes!C6966</f>
        <v>PAN AMERICAN CHAMPIONSHIPS GUADALAJARA 2011</v>
      </c>
      <c r="C6966" t="str">
        <f>anotacoes!E6966</f>
        <v>STEVENS</v>
      </c>
      <c r="D6966" t="str">
        <f>anotacoes!F6966</f>
        <v>GUILHEIRO</v>
      </c>
      <c r="E6966" t="s">
        <v>10325</v>
      </c>
      <c r="F6966">
        <f>anotacoes!A6966</f>
        <v>102</v>
      </c>
      <c r="G6966">
        <f>anotacoes!B6966</f>
        <v>34</v>
      </c>
      <c r="H6966" t="str">
        <f>anotacoes!K6966</f>
        <v xml:space="preserve"> 00:04:06,670</v>
      </c>
      <c r="I6966" t="str">
        <f>anotacoes!L6966</f>
        <v xml:space="preserve"> 00:04:16,836</v>
      </c>
      <c r="J6966" t="str">
        <f>IF(L6966="PAUSE",E6966,IF(anotacoes!G6970=conversao_anotacoes!C6966,conversao_anotacoes!C6966,conversao_anotacoes!D6966))</f>
        <v>&lt;ARBITRO_DESCONHECIDO&gt;</v>
      </c>
      <c r="K6966" t="str">
        <f t="shared" si="216"/>
        <v/>
      </c>
      <c r="L6966" t="str">
        <f>UPPER(anotacoes!H6966)</f>
        <v>PAUSE</v>
      </c>
      <c r="M6966" t="str">
        <f>IF(OR(L6966="ATTACK",L6966="FINTA"),"&lt;TECNICA&gt;",UPPER(anotacoes!I6966))</f>
        <v>SHIDO WITHOUT SCORE</v>
      </c>
      <c r="N6966" t="str">
        <f>IF(OR(L6966="ATTACK",L6966="FINTA"),UPPER(anotacoes!I6966),"")</f>
        <v/>
      </c>
      <c r="O6966" s="6" t="str">
        <f>IF(anotacoes!N6966=0,"",anotacoes!N6966)</f>
        <v/>
      </c>
      <c r="P6966" t="str">
        <f>IF(anotacoes!M6966=0,"",UPPER(anotacoes!M6966))</f>
        <v/>
      </c>
      <c r="Q6966" t="str">
        <f t="shared" si="217"/>
        <v>INSERT INTO CONVERSAO_LUTA_ACAO (cd_conversao, id_luta, sequencia, momento_inicio, momento_fim, quem_faz, quem_sofre, acao_tipo, acao, tecnica, direcao, pontuacao) VALUES (1, 102, 34, TRIM(' 00:04:06,670'), TRIM(' 00:04:16,836'), '&lt;ARBITRO_DESCONHECIDO&gt;', '', 'PAUSE', 'SHIDO WITHOUT SCORE', NULL, NULL, NULL)</v>
      </c>
      <c r="R6966" t="s">
        <v>10327</v>
      </c>
    </row>
    <row r="6967" spans="1:18" hidden="1" x14ac:dyDescent="0.25">
      <c r="A6967" s="7">
        <f>anotacoes!D6967</f>
        <v>40634</v>
      </c>
      <c r="B6967" t="str">
        <f>anotacoes!C6967</f>
        <v>PAN AMERICAN CHAMPIONSHIPS GUADALAJARA 2011</v>
      </c>
      <c r="C6967" t="str">
        <f>anotacoes!E6967</f>
        <v>STEVENS</v>
      </c>
      <c r="D6967" t="str">
        <f>anotacoes!F6967</f>
        <v>GUILHEIRO</v>
      </c>
      <c r="E6967" t="s">
        <v>10325</v>
      </c>
      <c r="F6967">
        <f>anotacoes!A6967</f>
        <v>102</v>
      </c>
      <c r="G6967">
        <f>anotacoes!B6967</f>
        <v>35</v>
      </c>
      <c r="H6967" t="str">
        <f>anotacoes!K6967</f>
        <v xml:space="preserve"> 00:04:16,836</v>
      </c>
      <c r="I6967" t="str">
        <f>anotacoes!L6967</f>
        <v xml:space="preserve"> 00:05:01,549</v>
      </c>
      <c r="J6967" t="str">
        <f>IF(L6967="PAUSE",E6967,IF(anotacoes!G6971=conversao_anotacoes!C6967,conversao_anotacoes!C6967,conversao_anotacoes!D6967))</f>
        <v>STEVENS</v>
      </c>
      <c r="K6967" t="str">
        <f t="shared" si="216"/>
        <v>GUILHEIRO</v>
      </c>
      <c r="L6967" t="str">
        <f>UPPER(anotacoes!H6967)</f>
        <v>DISPLACEMENT</v>
      </c>
      <c r="M6967" t="str">
        <f>IF(OR(L6967="ATTACK",L6967="FINTA"),"&lt;TECNICA&gt;",UPPER(anotacoes!I6967))</f>
        <v>2-3 STEP HESITANT RIGHT</v>
      </c>
      <c r="N6967" t="str">
        <f>IF(OR(L6967="ATTACK",L6967="FINTA"),UPPER(anotacoes!I6967),"")</f>
        <v/>
      </c>
      <c r="O6967" s="6" t="str">
        <f>IF(anotacoes!N6967=0,"",anotacoes!N6967)</f>
        <v/>
      </c>
      <c r="P6967" t="str">
        <f>IF(anotacoes!M6967=0,"",UPPER(anotacoes!M6967))</f>
        <v/>
      </c>
      <c r="Q6967" t="str">
        <f t="shared" si="217"/>
        <v>INSERT INTO CONVERSAO_LUTA_ACAO (cd_conversao, id_luta, sequencia, momento_inicio, momento_fim, quem_faz, quem_sofre, acao_tipo, acao, tecnica, direcao, pontuacao) VALUES (1, 102, 35, TRIM(' 00:04:16,836'), TRIM(' 00:05:01,549'), 'STEVENS', 'GUILHEIRO', 'DISPLACEMENT', '2-3 STEP HESITANT RIGHT', NULL, NULL, NULL)</v>
      </c>
      <c r="R6967" t="s">
        <v>10327</v>
      </c>
    </row>
    <row r="6968" spans="1:18" hidden="1" x14ac:dyDescent="0.25">
      <c r="A6968" s="7">
        <f>anotacoes!D6968</f>
        <v>40634</v>
      </c>
      <c r="B6968" t="str">
        <f>anotacoes!C6968</f>
        <v>PAN AMERICAN CHAMPIONSHIPS GUADALAJARA 2011</v>
      </c>
      <c r="C6968" t="str">
        <f>anotacoes!E6968</f>
        <v>STEVENS</v>
      </c>
      <c r="D6968" t="str">
        <f>anotacoes!F6968</f>
        <v>GUILHEIRO</v>
      </c>
      <c r="E6968" t="s">
        <v>10325</v>
      </c>
      <c r="F6968">
        <f>anotacoes!A6968</f>
        <v>102</v>
      </c>
      <c r="G6968">
        <f>anotacoes!B6968</f>
        <v>36</v>
      </c>
      <c r="H6968" t="str">
        <f>anotacoes!K6968</f>
        <v xml:space="preserve"> 00:05:01,549</v>
      </c>
      <c r="I6968" t="str">
        <f>anotacoes!L6968</f>
        <v xml:space="preserve"> 00:05:10,073</v>
      </c>
      <c r="J6968" t="str">
        <f>IF(L6968="PAUSE",E6968,IF(anotacoes!G6972=conversao_anotacoes!C6968,conversao_anotacoes!C6968,conversao_anotacoes!D6968))</f>
        <v>STEVENS</v>
      </c>
      <c r="K6968" t="str">
        <f t="shared" si="216"/>
        <v>GUILHEIRO</v>
      </c>
      <c r="L6968" t="str">
        <f>UPPER(anotacoes!H6968)</f>
        <v>GRIP TIME</v>
      </c>
      <c r="M6968" t="str">
        <f>IF(OR(L6968="ATTACK",L6968="FINTA"),"&lt;TECNICA&gt;",UPPER(anotacoes!I6968))</f>
        <v>RIGHT COLLAR</v>
      </c>
      <c r="N6968" t="str">
        <f>IF(OR(L6968="ATTACK",L6968="FINTA"),UPPER(anotacoes!I6968),"")</f>
        <v/>
      </c>
      <c r="O6968" s="6" t="str">
        <f>IF(anotacoes!N6968=0,"",anotacoes!N6968)</f>
        <v/>
      </c>
      <c r="P6968" t="str">
        <f>IF(anotacoes!M6968=0,"",UPPER(anotacoes!M6968))</f>
        <v/>
      </c>
      <c r="Q6968" t="str">
        <f t="shared" si="217"/>
        <v>INSERT INTO CONVERSAO_LUTA_ACAO (cd_conversao, id_luta, sequencia, momento_inicio, momento_fim, quem_faz, quem_sofre, acao_tipo, acao, tecnica, direcao, pontuacao) VALUES (1, 102, 36, TRIM(' 00:05:01,549'), TRIM(' 00:05:10,073'), 'STEVENS', 'GUILHEIRO', 'GRIP TIME', 'RIGHT COLLAR', NULL, NULL, NULL)</v>
      </c>
      <c r="R6968" t="s">
        <v>10327</v>
      </c>
    </row>
    <row r="6969" spans="1:18" hidden="1" x14ac:dyDescent="0.25">
      <c r="A6969" s="7">
        <f>anotacoes!D6969</f>
        <v>40634</v>
      </c>
      <c r="B6969" t="str">
        <f>anotacoes!C6969</f>
        <v>PAN AMERICAN CHAMPIONSHIPS GUADALAJARA 2011</v>
      </c>
      <c r="C6969" t="str">
        <f>anotacoes!E6969</f>
        <v>STEVENS</v>
      </c>
      <c r="D6969" t="str">
        <f>anotacoes!F6969</f>
        <v>GUILHEIRO</v>
      </c>
      <c r="E6969" t="s">
        <v>10325</v>
      </c>
      <c r="F6969">
        <f>anotacoes!A6969</f>
        <v>102</v>
      </c>
      <c r="G6969">
        <f>anotacoes!B6969</f>
        <v>37</v>
      </c>
      <c r="H6969" t="str">
        <f>anotacoes!K6969</f>
        <v xml:space="preserve"> 00:05:10,073</v>
      </c>
      <c r="I6969" t="str">
        <f>anotacoes!L6969</f>
        <v xml:space="preserve"> 00:05:12,170</v>
      </c>
      <c r="J6969" t="str">
        <f>IF(L6969="PAUSE",E6969,IF(anotacoes!G6973=conversao_anotacoes!C6969,conversao_anotacoes!C6969,conversao_anotacoes!D6969))</f>
        <v>STEVENS</v>
      </c>
      <c r="K6969" t="str">
        <f t="shared" si="216"/>
        <v>GUILHEIRO</v>
      </c>
      <c r="L6969" t="str">
        <f>UPPER(anotacoes!H6969)</f>
        <v>TRANSITION</v>
      </c>
      <c r="M6969" t="str">
        <f>IF(OR(L6969="ATTACK",L6969="FINTA"),"&lt;TECNICA&gt;",UPPER(anotacoes!I6969))</f>
        <v>WITHOUT ATTACK</v>
      </c>
      <c r="N6969" t="str">
        <f>IF(OR(L6969="ATTACK",L6969="FINTA"),UPPER(anotacoes!I6969),"")</f>
        <v/>
      </c>
      <c r="O6969" s="6" t="str">
        <f>IF(anotacoes!N6969=0,"",anotacoes!N6969)</f>
        <v/>
      </c>
      <c r="P6969" t="str">
        <f>IF(anotacoes!M6969=0,"",UPPER(anotacoes!M6969))</f>
        <v/>
      </c>
      <c r="Q6969" t="str">
        <f t="shared" si="217"/>
        <v>INSERT INTO CONVERSAO_LUTA_ACAO (cd_conversao, id_luta, sequencia, momento_inicio, momento_fim, quem_faz, quem_sofre, acao_tipo, acao, tecnica, direcao, pontuacao) VALUES (1, 102, 37, TRIM(' 00:05:10,073'), TRIM(' 00:05:12,170'), 'STEVENS', 'GUILHEIRO', 'TRANSITION', 'WITHOUT ATTACK', NULL, NULL, NULL)</v>
      </c>
      <c r="R6969" t="s">
        <v>10327</v>
      </c>
    </row>
    <row r="6970" spans="1:18" hidden="1" x14ac:dyDescent="0.25">
      <c r="A6970" s="7">
        <f>anotacoes!D6970</f>
        <v>40634</v>
      </c>
      <c r="B6970" t="str">
        <f>anotacoes!C6970</f>
        <v>PAN AMERICAN CHAMPIONSHIPS GUADALAJARA 2011</v>
      </c>
      <c r="C6970" t="str">
        <f>anotacoes!E6970</f>
        <v>STEVENS</v>
      </c>
      <c r="D6970" t="str">
        <f>anotacoes!F6970</f>
        <v>GUILHEIRO</v>
      </c>
      <c r="E6970" t="s">
        <v>10325</v>
      </c>
      <c r="F6970">
        <f>anotacoes!A6970</f>
        <v>102</v>
      </c>
      <c r="G6970">
        <f>anotacoes!B6970</f>
        <v>38</v>
      </c>
      <c r="H6970" t="str">
        <f>anotacoes!K6970</f>
        <v xml:space="preserve"> 00:05:12,382</v>
      </c>
      <c r="I6970" t="str">
        <f>anotacoes!L6970</f>
        <v xml:space="preserve"> 00:05:17,630</v>
      </c>
      <c r="J6970" t="str">
        <f>IF(L6970="PAUSE",E6970,IF(anotacoes!G6974=conversao_anotacoes!C6970,conversao_anotacoes!C6970,conversao_anotacoes!D6970))</f>
        <v>&lt;ARBITRO_DESCONHECIDO&gt;</v>
      </c>
      <c r="K6970" t="str">
        <f t="shared" si="216"/>
        <v/>
      </c>
      <c r="L6970" t="str">
        <f>UPPER(anotacoes!H6970)</f>
        <v>PAUSE</v>
      </c>
      <c r="M6970" t="str">
        <f>IF(OR(L6970="ATTACK",L6970="FINTA"),"&lt;TECNICA&gt;",UPPER(anotacoes!I6970))</f>
        <v>&lt;NAO_CLASSIFICADO&gt;</v>
      </c>
      <c r="N6970" t="str">
        <f>IF(OR(L6970="ATTACK",L6970="FINTA"),UPPER(anotacoes!I6970),"")</f>
        <v/>
      </c>
      <c r="O6970" s="6" t="str">
        <f>IF(anotacoes!N6970=0,"",anotacoes!N6970)</f>
        <v/>
      </c>
      <c r="P6970" t="str">
        <f>IF(anotacoes!M6970=0,"",UPPER(anotacoes!M6970))</f>
        <v/>
      </c>
      <c r="Q6970" t="str">
        <f t="shared" si="217"/>
        <v>INSERT INTO CONVERSAO_LUTA_ACAO (cd_conversao, id_luta, sequencia, momento_inicio, momento_fim, quem_faz, quem_sofre, acao_tipo, acao, tecnica, direcao, pontuacao) VALUES (1, 102, 38, TRIM(' 00:05:12,382'), TRIM(' 00:05:17,630'), '&lt;ARBITRO_DESCONHECIDO&gt;', '', 'PAUSE', '&lt;NAO_CLASSIFICADO&gt;', NULL, NULL, NULL)</v>
      </c>
      <c r="R6970" t="s">
        <v>10327</v>
      </c>
    </row>
    <row r="6971" spans="1:18" hidden="1" x14ac:dyDescent="0.25">
      <c r="A6971" s="7">
        <f>anotacoes!D6971</f>
        <v>40634</v>
      </c>
      <c r="B6971" t="str">
        <f>anotacoes!C6971</f>
        <v>PAN AMERICAN CHAMPIONSHIPS GUADALAJARA 2011</v>
      </c>
      <c r="C6971" t="str">
        <f>anotacoes!E6971</f>
        <v>STEVENS</v>
      </c>
      <c r="D6971" t="str">
        <f>anotacoes!F6971</f>
        <v>GUILHEIRO</v>
      </c>
      <c r="E6971" t="s">
        <v>10325</v>
      </c>
      <c r="F6971">
        <f>anotacoes!A6971</f>
        <v>102</v>
      </c>
      <c r="G6971">
        <f>anotacoes!B6971</f>
        <v>39</v>
      </c>
      <c r="H6971" t="str">
        <f>anotacoes!K6971</f>
        <v xml:space="preserve"> 00:05:17,630</v>
      </c>
      <c r="I6971" t="str">
        <f>anotacoes!L6971</f>
        <v xml:space="preserve"> 00:05:22,111</v>
      </c>
      <c r="J6971" t="str">
        <f>IF(L6971="PAUSE",E6971,IF(anotacoes!G6975=conversao_anotacoes!C6971,conversao_anotacoes!C6971,conversao_anotacoes!D6971))</f>
        <v>STEVENS</v>
      </c>
      <c r="K6971" t="str">
        <f t="shared" si="216"/>
        <v>GUILHEIRO</v>
      </c>
      <c r="L6971" t="str">
        <f>UPPER(anotacoes!H6971)</f>
        <v>DISPLACEMENT</v>
      </c>
      <c r="M6971" t="str">
        <f>IF(OR(L6971="ATTACK",L6971="FINTA"),"&lt;TECNICA&gt;",UPPER(anotacoes!I6971))</f>
        <v>&lt;NAO_CLASSIFICADO&gt;</v>
      </c>
      <c r="N6971" t="str">
        <f>IF(OR(L6971="ATTACK",L6971="FINTA"),UPPER(anotacoes!I6971),"")</f>
        <v/>
      </c>
      <c r="O6971" s="6" t="str">
        <f>IF(anotacoes!N6971=0,"",anotacoes!N6971)</f>
        <v/>
      </c>
      <c r="P6971" t="str">
        <f>IF(anotacoes!M6971=0,"",UPPER(anotacoes!M6971))</f>
        <v/>
      </c>
      <c r="Q6971" t="str">
        <f t="shared" si="217"/>
        <v>INSERT INTO CONVERSAO_LUTA_ACAO (cd_conversao, id_luta, sequencia, momento_inicio, momento_fim, quem_faz, quem_sofre, acao_tipo, acao, tecnica, direcao, pontuacao) VALUES (1, 102, 39, TRIM(' 00:05:17,630'), TRIM(' 00:05:22,111'), 'STEVENS', 'GUILHEIRO', 'DISPLACEMENT', '&lt;NAO_CLASSIFICADO&gt;', NULL, NULL, NULL)</v>
      </c>
      <c r="R6971" t="s">
        <v>10327</v>
      </c>
    </row>
    <row r="6972" spans="1:18" hidden="1" x14ac:dyDescent="0.25">
      <c r="A6972" s="7">
        <f>anotacoes!D6972</f>
        <v>40634</v>
      </c>
      <c r="B6972" t="str">
        <f>anotacoes!C6972</f>
        <v>PAN AMERICAN CHAMPIONSHIPS GUADALAJARA 2011</v>
      </c>
      <c r="C6972" t="str">
        <f>anotacoes!E6972</f>
        <v>STEVENS</v>
      </c>
      <c r="D6972" t="str">
        <f>anotacoes!F6972</f>
        <v>GUILHEIRO</v>
      </c>
      <c r="E6972" t="s">
        <v>10325</v>
      </c>
      <c r="F6972">
        <f>anotacoes!A6972</f>
        <v>102</v>
      </c>
      <c r="G6972">
        <f>anotacoes!B6972</f>
        <v>40</v>
      </c>
      <c r="H6972" t="str">
        <f>anotacoes!K6972</f>
        <v xml:space="preserve"> 00:05:22,111</v>
      </c>
      <c r="I6972" t="str">
        <f>anotacoes!L6972</f>
        <v xml:space="preserve"> 00:05:30,721</v>
      </c>
      <c r="J6972" t="str">
        <f>IF(L6972="PAUSE",E6972,IF(anotacoes!G6976=conversao_anotacoes!C6972,conversao_anotacoes!C6972,conversao_anotacoes!D6972))</f>
        <v>STEVENS</v>
      </c>
      <c r="K6972" t="str">
        <f t="shared" si="216"/>
        <v>GUILHEIRO</v>
      </c>
      <c r="L6972" t="str">
        <f>UPPER(anotacoes!H6972)</f>
        <v>GRIP TIME</v>
      </c>
      <c r="M6972" t="str">
        <f>IF(OR(L6972="ATTACK",L6972="FINTA"),"&lt;TECNICA&gt;",UPPER(anotacoes!I6972))</f>
        <v>RIGHT COLLAR</v>
      </c>
      <c r="N6972" t="str">
        <f>IF(OR(L6972="ATTACK",L6972="FINTA"),UPPER(anotacoes!I6972),"")</f>
        <v/>
      </c>
      <c r="O6972" s="6" t="str">
        <f>IF(anotacoes!N6972=0,"",anotacoes!N6972)</f>
        <v/>
      </c>
      <c r="P6972" t="str">
        <f>IF(anotacoes!M6972=0,"",UPPER(anotacoes!M6972))</f>
        <v/>
      </c>
      <c r="Q6972" t="str">
        <f t="shared" si="217"/>
        <v>INSERT INTO CONVERSAO_LUTA_ACAO (cd_conversao, id_luta, sequencia, momento_inicio, momento_fim, quem_faz, quem_sofre, acao_tipo, acao, tecnica, direcao, pontuacao) VALUES (1, 102, 40, TRIM(' 00:05:22,111'), TRIM(' 00:05:30,721'), 'STEVENS', 'GUILHEIRO', 'GRIP TIME', 'RIGHT COLLAR', NULL, NULL, NULL)</v>
      </c>
      <c r="R6972" t="s">
        <v>10327</v>
      </c>
    </row>
    <row r="6973" spans="1:18" hidden="1" x14ac:dyDescent="0.25">
      <c r="A6973" s="7">
        <f>anotacoes!D6973</f>
        <v>40634</v>
      </c>
      <c r="B6973" t="str">
        <f>anotacoes!C6973</f>
        <v>PAN AMERICAN CHAMPIONSHIPS GUADALAJARA 2011</v>
      </c>
      <c r="C6973" t="str">
        <f>anotacoes!E6973</f>
        <v>STEVENS</v>
      </c>
      <c r="D6973" t="str">
        <f>anotacoes!F6973</f>
        <v>GUILHEIRO</v>
      </c>
      <c r="E6973" t="s">
        <v>10325</v>
      </c>
      <c r="F6973">
        <f>anotacoes!A6973</f>
        <v>102</v>
      </c>
      <c r="G6973">
        <f>anotacoes!B6973</f>
        <v>41</v>
      </c>
      <c r="H6973" t="str">
        <f>anotacoes!K6973</f>
        <v xml:space="preserve"> 00:05:30,721</v>
      </c>
      <c r="I6973" t="str">
        <f>anotacoes!L6973</f>
        <v xml:space="preserve"> 00:05:36,032</v>
      </c>
      <c r="J6973" t="str">
        <f>IF(L6973="PAUSE",E6973,IF(anotacoes!G6977=conversao_anotacoes!C6973,conversao_anotacoes!C6973,conversao_anotacoes!D6973))</f>
        <v>STEVENS</v>
      </c>
      <c r="K6973" t="str">
        <f t="shared" si="216"/>
        <v>GUILHEIRO</v>
      </c>
      <c r="L6973" t="str">
        <f>UPPER(anotacoes!H6973)</f>
        <v>GRIP TIME</v>
      </c>
      <c r="M6973" t="str">
        <f>IF(OR(L6973="ATTACK",L6973="FINTA"),"&lt;TECNICA&gt;",UPPER(anotacoes!I6973))</f>
        <v>RIGHT COLLAR</v>
      </c>
      <c r="N6973" t="str">
        <f>IF(OR(L6973="ATTACK",L6973="FINTA"),UPPER(anotacoes!I6973),"")</f>
        <v/>
      </c>
      <c r="O6973" s="6" t="str">
        <f>IF(anotacoes!N6973=0,"",anotacoes!N6973)</f>
        <v/>
      </c>
      <c r="P6973" t="str">
        <f>IF(anotacoes!M6973=0,"",UPPER(anotacoes!M6973))</f>
        <v/>
      </c>
      <c r="Q6973" t="str">
        <f t="shared" si="217"/>
        <v>INSERT INTO CONVERSAO_LUTA_ACAO (cd_conversao, id_luta, sequencia, momento_inicio, momento_fim, quem_faz, quem_sofre, acao_tipo, acao, tecnica, direcao, pontuacao) VALUES (1, 102, 41, TRIM(' 00:05:30,721'), TRIM(' 00:05:36,032'), 'STEVENS', 'GUILHEIRO', 'GRIP TIME', 'RIGHT COLLAR', NULL, NULL, NULL)</v>
      </c>
      <c r="R6973" t="s">
        <v>10327</v>
      </c>
    </row>
    <row r="6974" spans="1:18" hidden="1" x14ac:dyDescent="0.25">
      <c r="A6974" s="7">
        <f>anotacoes!D6974</f>
        <v>40634</v>
      </c>
      <c r="B6974" t="str">
        <f>anotacoes!C6974</f>
        <v>PAN AMERICAN CHAMPIONSHIPS GUADALAJARA 2011</v>
      </c>
      <c r="C6974" t="str">
        <f>anotacoes!E6974</f>
        <v>STEVENS</v>
      </c>
      <c r="D6974" t="str">
        <f>anotacoes!F6974</f>
        <v>GUILHEIRO</v>
      </c>
      <c r="E6974" t="s">
        <v>10325</v>
      </c>
      <c r="F6974">
        <f>anotacoes!A6974</f>
        <v>102</v>
      </c>
      <c r="G6974">
        <f>anotacoes!B6974</f>
        <v>42</v>
      </c>
      <c r="H6974" t="str">
        <f>anotacoes!K6974</f>
        <v xml:space="preserve"> 00:05:36,032</v>
      </c>
      <c r="I6974" t="str">
        <f>anotacoes!L6974</f>
        <v xml:space="preserve"> 00:05:36,032</v>
      </c>
      <c r="J6974" t="str">
        <f>IF(L6974="PAUSE",E6974,IF(anotacoes!G6978=conversao_anotacoes!C6974,conversao_anotacoes!C6974,conversao_anotacoes!D6974))</f>
        <v>STEVENS</v>
      </c>
      <c r="K6974" t="str">
        <f t="shared" si="216"/>
        <v>GUILHEIRO</v>
      </c>
      <c r="L6974" t="str">
        <f>UPPER(anotacoes!H6974)</f>
        <v>DEFENSE</v>
      </c>
      <c r="M6974" t="str">
        <f>IF(OR(L6974="ATTACK",L6974="FINTA"),"&lt;TECNICA&gt;",UPPER(anotacoes!I6974))</f>
        <v>CONTER-ATTACK</v>
      </c>
      <c r="N6974" t="str">
        <f>IF(OR(L6974="ATTACK",L6974="FINTA"),UPPER(anotacoes!I6974),"")</f>
        <v/>
      </c>
      <c r="O6974" s="6" t="str">
        <f>IF(anotacoes!N6974=0,"",anotacoes!N6974)</f>
        <v/>
      </c>
      <c r="P6974" t="str">
        <f>IF(anotacoes!M6974=0,"",UPPER(anotacoes!M6974))</f>
        <v/>
      </c>
      <c r="Q6974" t="str">
        <f t="shared" si="217"/>
        <v>INSERT INTO CONVERSAO_LUTA_ACAO (cd_conversao, id_luta, sequencia, momento_inicio, momento_fim, quem_faz, quem_sofre, acao_tipo, acao, tecnica, direcao, pontuacao) VALUES (1, 102, 42, TRIM(' 00:05:36,032'), TRIM(' 00:05:36,032'), 'STEVENS', 'GUILHEIRO', 'DEFENSE', 'CONTER-ATTACK', NULL, NULL, NULL)</v>
      </c>
      <c r="R6974" t="s">
        <v>10327</v>
      </c>
    </row>
    <row r="6975" spans="1:18" hidden="1" x14ac:dyDescent="0.25">
      <c r="A6975" s="7">
        <f>anotacoes!D6975</f>
        <v>40634</v>
      </c>
      <c r="B6975" t="str">
        <f>anotacoes!C6975</f>
        <v>PAN AMERICAN CHAMPIONSHIPS GUADALAJARA 2011</v>
      </c>
      <c r="C6975" t="str">
        <f>anotacoes!E6975</f>
        <v>STEVENS</v>
      </c>
      <c r="D6975" t="str">
        <f>anotacoes!F6975</f>
        <v>GUILHEIRO</v>
      </c>
      <c r="E6975" t="s">
        <v>10325</v>
      </c>
      <c r="F6975">
        <f>anotacoes!A6975</f>
        <v>102</v>
      </c>
      <c r="G6975">
        <f>anotacoes!B6975</f>
        <v>43</v>
      </c>
      <c r="H6975" t="str">
        <f>anotacoes!K6975</f>
        <v xml:space="preserve"> 00:05:36,032</v>
      </c>
      <c r="I6975" t="str">
        <f>anotacoes!L6975</f>
        <v xml:space="preserve"> 00:05:38,563</v>
      </c>
      <c r="J6975" t="str">
        <f>IF(L6975="PAUSE",E6975,IF(anotacoes!G6979=conversao_anotacoes!C6975,conversao_anotacoes!C6975,conversao_anotacoes!D6975))</f>
        <v>STEVENS</v>
      </c>
      <c r="K6975" t="str">
        <f t="shared" si="216"/>
        <v>GUILHEIRO</v>
      </c>
      <c r="L6975" t="str">
        <f>UPPER(anotacoes!H6975)</f>
        <v>ATTACK</v>
      </c>
      <c r="M6975" t="str">
        <f>IF(OR(L6975="ATTACK",L6975="FINTA"),"&lt;TECNICA&gt;",UPPER(anotacoes!I6975))</f>
        <v>&lt;TECNICA&gt;</v>
      </c>
      <c r="N6975" t="str">
        <f>IF(OR(L6975="ATTACK",L6975="FINTA"),UPPER(anotacoes!I6975),"")</f>
        <v>OSOTO MAKIKOMI</v>
      </c>
      <c r="O6975" s="6">
        <f>IF(anotacoes!N6975=0,"",anotacoes!N6975)</f>
        <v>7</v>
      </c>
      <c r="P6975" t="str">
        <f>IF(anotacoes!M6975=0,"",UPPER(anotacoes!M6975))</f>
        <v/>
      </c>
      <c r="Q6975" t="str">
        <f t="shared" si="217"/>
        <v>INSERT INTO CONVERSAO_LUTA_ACAO (cd_conversao, id_luta, sequencia, momento_inicio, momento_fim, quem_faz, quem_sofre, acao_tipo, acao, tecnica, direcao, pontuacao) VALUES (1, 102, 43, TRIM(' 00:05:36,032'), TRIM(' 00:05:38,563'), 'STEVENS', 'GUILHEIRO', 'ATTACK', '&lt;TECNICA&gt;', 'OSOTO MAKIKOMI', 7, NULL)</v>
      </c>
      <c r="R6975" t="s">
        <v>10327</v>
      </c>
    </row>
    <row r="6976" spans="1:18" hidden="1" x14ac:dyDescent="0.25">
      <c r="A6976" s="7">
        <f>anotacoes!D6976</f>
        <v>40634</v>
      </c>
      <c r="B6976" t="str">
        <f>anotacoes!C6976</f>
        <v>PAN AMERICAN CHAMPIONSHIPS GUADALAJARA 2011</v>
      </c>
      <c r="C6976" t="str">
        <f>anotacoes!E6976</f>
        <v>STEVENS</v>
      </c>
      <c r="D6976" t="str">
        <f>anotacoes!F6976</f>
        <v>GUILHEIRO</v>
      </c>
      <c r="E6976" t="s">
        <v>10325</v>
      </c>
      <c r="F6976">
        <f>anotacoes!A6976</f>
        <v>102</v>
      </c>
      <c r="G6976">
        <f>anotacoes!B6976</f>
        <v>44</v>
      </c>
      <c r="H6976" t="str">
        <f>anotacoes!K6976</f>
        <v xml:space="preserve"> 00:05:38,563</v>
      </c>
      <c r="I6976" t="str">
        <f>anotacoes!L6976</f>
        <v xml:space="preserve"> 00:05:50,847</v>
      </c>
      <c r="J6976" t="str">
        <f>IF(L6976="PAUSE",E6976,IF(anotacoes!G6980=conversao_anotacoes!C6976,conversao_anotacoes!C6976,conversao_anotacoes!D6976))</f>
        <v>&lt;ARBITRO_DESCONHECIDO&gt;</v>
      </c>
      <c r="K6976" t="str">
        <f t="shared" si="216"/>
        <v/>
      </c>
      <c r="L6976" t="str">
        <f>UPPER(anotacoes!H6976)</f>
        <v>PAUSE</v>
      </c>
      <c r="M6976" t="str">
        <f>IF(OR(L6976="ATTACK",L6976="FINTA"),"&lt;TECNICA&gt;",UPPER(anotacoes!I6976))</f>
        <v>&lt;NAO_CLASSIFICADO&gt;</v>
      </c>
      <c r="N6976" t="str">
        <f>IF(OR(L6976="ATTACK",L6976="FINTA"),UPPER(anotacoes!I6976),"")</f>
        <v/>
      </c>
      <c r="O6976" s="6" t="str">
        <f>IF(anotacoes!N6976=0,"",anotacoes!N6976)</f>
        <v/>
      </c>
      <c r="P6976" t="str">
        <f>IF(anotacoes!M6976=0,"",UPPER(anotacoes!M6976))</f>
        <v/>
      </c>
      <c r="Q6976" t="str">
        <f t="shared" si="217"/>
        <v>INSERT INTO CONVERSAO_LUTA_ACAO (cd_conversao, id_luta, sequencia, momento_inicio, momento_fim, quem_faz, quem_sofre, acao_tipo, acao, tecnica, direcao, pontuacao) VALUES (1, 102, 44, TRIM(' 00:05:38,563'), TRIM(' 00:05:50,847'), '&lt;ARBITRO_DESCONHECIDO&gt;', '', 'PAUSE', '&lt;NAO_CLASSIFICADO&gt;', NULL, NULL, NULL)</v>
      </c>
      <c r="R6976" t="s">
        <v>10327</v>
      </c>
    </row>
    <row r="6977" spans="1:18" hidden="1" x14ac:dyDescent="0.25">
      <c r="A6977" s="7">
        <f>anotacoes!D6977</f>
        <v>40634</v>
      </c>
      <c r="B6977" t="str">
        <f>anotacoes!C6977</f>
        <v>PAN AMERICAN CHAMPIONSHIPS GUADALAJARA 2011</v>
      </c>
      <c r="C6977" t="str">
        <f>anotacoes!E6977</f>
        <v>STEVENS</v>
      </c>
      <c r="D6977" t="str">
        <f>anotacoes!F6977</f>
        <v>GUILHEIRO</v>
      </c>
      <c r="E6977" t="s">
        <v>10325</v>
      </c>
      <c r="F6977">
        <f>anotacoes!A6977</f>
        <v>102</v>
      </c>
      <c r="G6977">
        <f>anotacoes!B6977</f>
        <v>45</v>
      </c>
      <c r="H6977" t="str">
        <f>anotacoes!K6977</f>
        <v xml:space="preserve"> 00:05:50,847</v>
      </c>
      <c r="I6977" t="str">
        <f>anotacoes!L6977</f>
        <v xml:space="preserve"> 00:05:55,299</v>
      </c>
      <c r="J6977" t="str">
        <f>IF(L6977="PAUSE",E6977,IF(anotacoes!G6981=conversao_anotacoes!C6977,conversao_anotacoes!C6977,conversao_anotacoes!D6977))</f>
        <v>STEVENS</v>
      </c>
      <c r="K6977" t="str">
        <f t="shared" si="216"/>
        <v>GUILHEIRO</v>
      </c>
      <c r="L6977" t="str">
        <f>UPPER(anotacoes!H6977)</f>
        <v>DISPLACEMENT</v>
      </c>
      <c r="M6977" t="str">
        <f>IF(OR(L6977="ATTACK",L6977="FINTA"),"&lt;TECNICA&gt;",UPPER(anotacoes!I6977))</f>
        <v>2-3 STEP HESITANT RIGHT</v>
      </c>
      <c r="N6977" t="str">
        <f>IF(OR(L6977="ATTACK",L6977="FINTA"),UPPER(anotacoes!I6977),"")</f>
        <v/>
      </c>
      <c r="O6977" s="6" t="str">
        <f>IF(anotacoes!N6977=0,"",anotacoes!N6977)</f>
        <v/>
      </c>
      <c r="P6977" t="str">
        <f>IF(anotacoes!M6977=0,"",UPPER(anotacoes!M6977))</f>
        <v/>
      </c>
      <c r="Q6977" t="str">
        <f t="shared" si="217"/>
        <v>INSERT INTO CONVERSAO_LUTA_ACAO (cd_conversao, id_luta, sequencia, momento_inicio, momento_fim, quem_faz, quem_sofre, acao_tipo, acao, tecnica, direcao, pontuacao) VALUES (1, 102, 45, TRIM(' 00:05:50,847'), TRIM(' 00:05:55,299'), 'STEVENS', 'GUILHEIRO', 'DISPLACEMENT', '2-3 STEP HESITANT RIGHT', NULL, NULL, NULL)</v>
      </c>
      <c r="R6977" t="s">
        <v>10327</v>
      </c>
    </row>
    <row r="6978" spans="1:18" hidden="1" x14ac:dyDescent="0.25">
      <c r="A6978" s="7">
        <f>anotacoes!D6978</f>
        <v>40634</v>
      </c>
      <c r="B6978" t="str">
        <f>anotacoes!C6978</f>
        <v>PAN AMERICAN CHAMPIONSHIPS GUADALAJARA 2011</v>
      </c>
      <c r="C6978" t="str">
        <f>anotacoes!E6978</f>
        <v>STEVENS</v>
      </c>
      <c r="D6978" t="str">
        <f>anotacoes!F6978</f>
        <v>GUILHEIRO</v>
      </c>
      <c r="E6978" t="s">
        <v>10325</v>
      </c>
      <c r="F6978">
        <f>anotacoes!A6978</f>
        <v>102</v>
      </c>
      <c r="G6978">
        <f>anotacoes!B6978</f>
        <v>46</v>
      </c>
      <c r="H6978" t="str">
        <f>anotacoes!K6978</f>
        <v xml:space="preserve"> 00:05:55,299</v>
      </c>
      <c r="I6978" t="str">
        <f>anotacoes!L6978</f>
        <v xml:space="preserve"> 00:06:42,134</v>
      </c>
      <c r="J6978" t="str">
        <f>IF(L6978="PAUSE",E6978,IF(anotacoes!G6982=conversao_anotacoes!C6978,conversao_anotacoes!C6978,conversao_anotacoes!D6978))</f>
        <v>STEVENS</v>
      </c>
      <c r="K6978" t="str">
        <f t="shared" si="216"/>
        <v>GUILHEIRO</v>
      </c>
      <c r="L6978" t="str">
        <f>UPPER(anotacoes!H6978)</f>
        <v>DISPLACEMENT</v>
      </c>
      <c r="M6978" t="str">
        <f>IF(OR(L6978="ATTACK",L6978="FINTA"),"&lt;TECNICA&gt;",UPPER(anotacoes!I6978))</f>
        <v>TRY TO GRIP WITH CONTACT</v>
      </c>
      <c r="N6978" t="str">
        <f>IF(OR(L6978="ATTACK",L6978="FINTA"),UPPER(anotacoes!I6978),"")</f>
        <v/>
      </c>
      <c r="O6978" s="6" t="str">
        <f>IF(anotacoes!N6978=0,"",anotacoes!N6978)</f>
        <v/>
      </c>
      <c r="P6978" t="str">
        <f>IF(anotacoes!M6978=0,"",UPPER(anotacoes!M6978))</f>
        <v/>
      </c>
      <c r="Q6978" t="str">
        <f t="shared" si="217"/>
        <v>INSERT INTO CONVERSAO_LUTA_ACAO (cd_conversao, id_luta, sequencia, momento_inicio, momento_fim, quem_faz, quem_sofre, acao_tipo, acao, tecnica, direcao, pontuacao) VALUES (1, 102, 46, TRIM(' 00:05:55,299'), TRIM(' 00:06:42,134'), 'STEVENS', 'GUILHEIRO', 'DISPLACEMENT', 'TRY TO GRIP WITH CONTACT', NULL, NULL, NULL)</v>
      </c>
      <c r="R6978" t="s">
        <v>10327</v>
      </c>
    </row>
    <row r="6979" spans="1:18" hidden="1" x14ac:dyDescent="0.25">
      <c r="A6979" s="7">
        <f>anotacoes!D6979</f>
        <v>40634</v>
      </c>
      <c r="B6979" t="str">
        <f>anotacoes!C6979</f>
        <v>PAN AMERICAN CHAMPIONSHIPS GUADALAJARA 2011</v>
      </c>
      <c r="C6979" t="str">
        <f>anotacoes!E6979</f>
        <v>STEVENS</v>
      </c>
      <c r="D6979" t="str">
        <f>anotacoes!F6979</f>
        <v>GUILHEIRO</v>
      </c>
      <c r="E6979" t="s">
        <v>10325</v>
      </c>
      <c r="F6979">
        <f>anotacoes!A6979</f>
        <v>102</v>
      </c>
      <c r="G6979">
        <f>anotacoes!B6979</f>
        <v>47</v>
      </c>
      <c r="H6979" t="str">
        <f>anotacoes!K6979</f>
        <v xml:space="preserve"> 00:06:42,134</v>
      </c>
      <c r="I6979" t="str">
        <f>anotacoes!L6979</f>
        <v xml:space="preserve"> 00:06:43,550</v>
      </c>
      <c r="J6979" t="str">
        <f>IF(L6979="PAUSE",E6979,IF(anotacoes!G6983=conversao_anotacoes!C6979,conversao_anotacoes!C6979,conversao_anotacoes!D6979))</f>
        <v>STEVENS</v>
      </c>
      <c r="K6979" t="str">
        <f t="shared" ref="K6979:K7042" si="218">IF(J6979=E6979,"",IF(J6979=C6979,D6979,C6979))</f>
        <v>GUILHEIRO</v>
      </c>
      <c r="L6979" t="str">
        <f>UPPER(anotacoes!H6979)</f>
        <v>GRIP TIME</v>
      </c>
      <c r="M6979" t="str">
        <f>IF(OR(L6979="ATTACK",L6979="FINTA"),"&lt;TECNICA&gt;",UPPER(anotacoes!I6979))</f>
        <v>RIGHT COLLAR</v>
      </c>
      <c r="N6979" t="str">
        <f>IF(OR(L6979="ATTACK",L6979="FINTA"),UPPER(anotacoes!I6979),"")</f>
        <v/>
      </c>
      <c r="O6979" s="6" t="str">
        <f>IF(anotacoes!N6979=0,"",anotacoes!N6979)</f>
        <v/>
      </c>
      <c r="P6979" t="str">
        <f>IF(anotacoes!M6979=0,"",UPPER(anotacoes!M6979))</f>
        <v/>
      </c>
      <c r="Q6979" t="str">
        <f t="shared" ref="Q6979:Q7042" si="219">CONCATENATE("INSERT INTO CONVERSAO_LUTA_ACAO (cd_conversao, id_luta, sequencia, momento_inicio, momento_fim, quem_faz, quem_sofre, acao_tipo, acao, tecnica, direcao, pontuacao) VALUES (1, ",F6979,", ",G6979,", ","TRIM('",H6979,"')",", ","TRIM('",I6979,"')",", ","'",J6979,"'",", ","'",K6979,"'",", ","'",L6979,"'",", ","'",M6979,"'",", ",IF(N6979="","NULL",CONCATENATE("'",N6979,"'")),", ",IF(O6979="","NULL",O6979),", ",IF(P6979="","NULL",CONCATENATE("'",P6979,"'")),")")</f>
        <v>INSERT INTO CONVERSAO_LUTA_ACAO (cd_conversao, id_luta, sequencia, momento_inicio, momento_fim, quem_faz, quem_sofre, acao_tipo, acao, tecnica, direcao, pontuacao) VALUES (1, 102, 47, TRIM(' 00:06:42,134'), TRIM(' 00:06:43,550'), 'STEVENS', 'GUILHEIRO', 'GRIP TIME', 'RIGHT COLLAR', NULL, NULL, NULL)</v>
      </c>
      <c r="R6979" t="s">
        <v>10327</v>
      </c>
    </row>
    <row r="6980" spans="1:18" hidden="1" x14ac:dyDescent="0.25">
      <c r="A6980" s="7">
        <f>anotacoes!D6980</f>
        <v>40634</v>
      </c>
      <c r="B6980" t="str">
        <f>anotacoes!C6980</f>
        <v>PAN AMERICAN CHAMPIONSHIPS GUADALAJARA 2011</v>
      </c>
      <c r="C6980" t="str">
        <f>anotacoes!E6980</f>
        <v>STEVENS</v>
      </c>
      <c r="D6980" t="str">
        <f>anotacoes!F6980</f>
        <v>GUILHEIRO</v>
      </c>
      <c r="E6980" t="s">
        <v>10325</v>
      </c>
      <c r="F6980">
        <f>anotacoes!A6980</f>
        <v>102</v>
      </c>
      <c r="G6980">
        <f>anotacoes!B6980</f>
        <v>48</v>
      </c>
      <c r="H6980" t="str">
        <f>anotacoes!K6980</f>
        <v xml:space="preserve"> 00:06:43,550</v>
      </c>
      <c r="I6980" t="str">
        <f>anotacoes!L6980</f>
        <v xml:space="preserve"> 00:06:49,110</v>
      </c>
      <c r="J6980" t="str">
        <f>IF(L6980="PAUSE",E6980,IF(anotacoes!G6984=conversao_anotacoes!C6980,conversao_anotacoes!C6980,conversao_anotacoes!D6980))</f>
        <v>STEVENS</v>
      </c>
      <c r="K6980" t="str">
        <f t="shared" si="218"/>
        <v>GUILHEIRO</v>
      </c>
      <c r="L6980" t="str">
        <f>UPPER(anotacoes!H6980)</f>
        <v>DISPLACEMENT</v>
      </c>
      <c r="M6980" t="str">
        <f>IF(OR(L6980="ATTACK",L6980="FINTA"),"&lt;TECNICA&gt;",UPPER(anotacoes!I6980))</f>
        <v>TRY TO GRIP WITH CONTACT</v>
      </c>
      <c r="N6980" t="str">
        <f>IF(OR(L6980="ATTACK",L6980="FINTA"),UPPER(anotacoes!I6980),"")</f>
        <v/>
      </c>
      <c r="O6980" s="6" t="str">
        <f>IF(anotacoes!N6980=0,"",anotacoes!N6980)</f>
        <v/>
      </c>
      <c r="P6980" t="str">
        <f>IF(anotacoes!M6980=0,"",UPPER(anotacoes!M6980))</f>
        <v/>
      </c>
      <c r="Q6980" t="str">
        <f t="shared" si="219"/>
        <v>INSERT INTO CONVERSAO_LUTA_ACAO (cd_conversao, id_luta, sequencia, momento_inicio, momento_fim, quem_faz, quem_sofre, acao_tipo, acao, tecnica, direcao, pontuacao) VALUES (1, 102, 48, TRIM(' 00:06:43,550'), TRIM(' 00:06:49,110'), 'STEVENS', 'GUILHEIRO', 'DISPLACEMENT', 'TRY TO GRIP WITH CONTACT', NULL, NULL, NULL)</v>
      </c>
      <c r="R6980" t="s">
        <v>10327</v>
      </c>
    </row>
    <row r="6981" spans="1:18" hidden="1" x14ac:dyDescent="0.25">
      <c r="A6981" s="7">
        <f>anotacoes!D6981</f>
        <v>40634</v>
      </c>
      <c r="B6981" t="str">
        <f>anotacoes!C6981</f>
        <v>PAN AMERICAN CHAMPIONSHIPS GUADALAJARA 2011</v>
      </c>
      <c r="C6981" t="str">
        <f>anotacoes!E6981</f>
        <v>STEVENS</v>
      </c>
      <c r="D6981" t="str">
        <f>anotacoes!F6981</f>
        <v>GUILHEIRO</v>
      </c>
      <c r="E6981" t="s">
        <v>10325</v>
      </c>
      <c r="F6981">
        <f>anotacoes!A6981</f>
        <v>102</v>
      </c>
      <c r="G6981">
        <f>anotacoes!B6981</f>
        <v>49</v>
      </c>
      <c r="H6981" t="str">
        <f>anotacoes!K6981</f>
        <v xml:space="preserve"> 00:06:49,110</v>
      </c>
      <c r="I6981" t="str">
        <f>anotacoes!L6981</f>
        <v xml:space="preserve"> 00:06:51,068</v>
      </c>
      <c r="J6981" t="str">
        <f>IF(L6981="PAUSE",E6981,IF(anotacoes!G6985=conversao_anotacoes!C6981,conversao_anotacoes!C6981,conversao_anotacoes!D6981))</f>
        <v>STEVENS</v>
      </c>
      <c r="K6981" t="str">
        <f t="shared" si="218"/>
        <v>GUILHEIRO</v>
      </c>
      <c r="L6981" t="str">
        <f>UPPER(anotacoes!H6981)</f>
        <v>DEFENSE</v>
      </c>
      <c r="M6981" t="str">
        <f>IF(OR(L6981="ATTACK",L6981="FINTA"),"&lt;TECNICA&gt;",UPPER(anotacoes!I6981))</f>
        <v>USING BODY MASS</v>
      </c>
      <c r="N6981" t="str">
        <f>IF(OR(L6981="ATTACK",L6981="FINTA"),UPPER(anotacoes!I6981),"")</f>
        <v/>
      </c>
      <c r="O6981" s="6" t="str">
        <f>IF(anotacoes!N6981=0,"",anotacoes!N6981)</f>
        <v/>
      </c>
      <c r="P6981" t="str">
        <f>IF(anotacoes!M6981=0,"",UPPER(anotacoes!M6981))</f>
        <v/>
      </c>
      <c r="Q6981" t="str">
        <f t="shared" si="219"/>
        <v>INSERT INTO CONVERSAO_LUTA_ACAO (cd_conversao, id_luta, sequencia, momento_inicio, momento_fim, quem_faz, quem_sofre, acao_tipo, acao, tecnica, direcao, pontuacao) VALUES (1, 102, 49, TRIM(' 00:06:49,110'), TRIM(' 00:06:51,068'), 'STEVENS', 'GUILHEIRO', 'DEFENSE', 'USING BODY MASS', NULL, NULL, NULL)</v>
      </c>
      <c r="R6981" t="s">
        <v>10327</v>
      </c>
    </row>
    <row r="6982" spans="1:18" hidden="1" x14ac:dyDescent="0.25">
      <c r="A6982" s="7">
        <f>anotacoes!D6982</f>
        <v>40634</v>
      </c>
      <c r="B6982" t="str">
        <f>anotacoes!C6982</f>
        <v>PAN AMERICAN CHAMPIONSHIPS GUADALAJARA 2011</v>
      </c>
      <c r="C6982" t="str">
        <f>anotacoes!E6982</f>
        <v>STEVENS</v>
      </c>
      <c r="D6982" t="str">
        <f>anotacoes!F6982</f>
        <v>GUILHEIRO</v>
      </c>
      <c r="E6982" t="s">
        <v>10325</v>
      </c>
      <c r="F6982">
        <f>anotacoes!A6982</f>
        <v>102</v>
      </c>
      <c r="G6982">
        <f>anotacoes!B6982</f>
        <v>50</v>
      </c>
      <c r="H6982" t="str">
        <f>anotacoes!K6982</f>
        <v xml:space="preserve"> 00:06:51,242</v>
      </c>
      <c r="I6982" t="str">
        <f>anotacoes!L6982</f>
        <v xml:space="preserve"> 00:06:59,646</v>
      </c>
      <c r="J6982" t="str">
        <f>IF(L6982="PAUSE",E6982,IF(anotacoes!G6986=conversao_anotacoes!C6982,conversao_anotacoes!C6982,conversao_anotacoes!D6982))</f>
        <v>&lt;ARBITRO_DESCONHECIDO&gt;</v>
      </c>
      <c r="K6982" t="str">
        <f t="shared" si="218"/>
        <v/>
      </c>
      <c r="L6982" t="str">
        <f>UPPER(anotacoes!H6982)</f>
        <v>PAUSE</v>
      </c>
      <c r="M6982" t="str">
        <f>IF(OR(L6982="ATTACK",L6982="FINTA"),"&lt;TECNICA&gt;",UPPER(anotacoes!I6982))</f>
        <v>&lt;NAO_CLASSIFICADO&gt;</v>
      </c>
      <c r="N6982" t="str">
        <f>IF(OR(L6982="ATTACK",L6982="FINTA"),UPPER(anotacoes!I6982),"")</f>
        <v/>
      </c>
      <c r="O6982" s="6" t="str">
        <f>IF(anotacoes!N6982=0,"",anotacoes!N6982)</f>
        <v/>
      </c>
      <c r="P6982" t="str">
        <f>IF(anotacoes!M6982=0,"",UPPER(anotacoes!M6982))</f>
        <v/>
      </c>
      <c r="Q6982" t="str">
        <f t="shared" si="219"/>
        <v>INSERT INTO CONVERSAO_LUTA_ACAO (cd_conversao, id_luta, sequencia, momento_inicio, momento_fim, quem_faz, quem_sofre, acao_tipo, acao, tecnica, direcao, pontuacao) VALUES (1, 102, 50, TRIM(' 00:06:51,242'), TRIM(' 00:06:59,646'), '&lt;ARBITRO_DESCONHECIDO&gt;', '', 'PAUSE', '&lt;NAO_CLASSIFICADO&gt;', NULL, NULL, NULL)</v>
      </c>
      <c r="R6982" t="s">
        <v>10327</v>
      </c>
    </row>
    <row r="6983" spans="1:18" hidden="1" x14ac:dyDescent="0.25">
      <c r="A6983" s="7">
        <f>anotacoes!D6983</f>
        <v>40634</v>
      </c>
      <c r="B6983" t="str">
        <f>anotacoes!C6983</f>
        <v>PAN AMERICAN CHAMPIONSHIPS GUADALAJARA 2011</v>
      </c>
      <c r="C6983" t="str">
        <f>anotacoes!E6983</f>
        <v>STEVENS</v>
      </c>
      <c r="D6983" t="str">
        <f>anotacoes!F6983</f>
        <v>GUILHEIRO</v>
      </c>
      <c r="E6983" t="s">
        <v>10325</v>
      </c>
      <c r="F6983">
        <f>anotacoes!A6983</f>
        <v>102</v>
      </c>
      <c r="G6983">
        <f>anotacoes!B6983</f>
        <v>51</v>
      </c>
      <c r="H6983" t="str">
        <f>anotacoes!K6983</f>
        <v xml:space="preserve"> 00:06:59,803</v>
      </c>
      <c r="I6983" t="str">
        <f>anotacoes!L6983</f>
        <v xml:space="preserve"> 00:07:12,061</v>
      </c>
      <c r="J6983" t="str">
        <f>IF(L6983="PAUSE",E6983,IF(anotacoes!G6987=conversao_anotacoes!C6983,conversao_anotacoes!C6983,conversao_anotacoes!D6983))</f>
        <v>STEVENS</v>
      </c>
      <c r="K6983" t="str">
        <f t="shared" si="218"/>
        <v>GUILHEIRO</v>
      </c>
      <c r="L6983" t="str">
        <f>UPPER(anotacoes!H6983)</f>
        <v>DISPLACEMENT</v>
      </c>
      <c r="M6983" t="str">
        <f>IF(OR(L6983="ATTACK",L6983="FINTA"),"&lt;TECNICA&gt;",UPPER(anotacoes!I6983))</f>
        <v>TRY TO GRIP WITH CONTACT</v>
      </c>
      <c r="N6983" t="str">
        <f>IF(OR(L6983="ATTACK",L6983="FINTA"),UPPER(anotacoes!I6983),"")</f>
        <v/>
      </c>
      <c r="O6983" s="6" t="str">
        <f>IF(anotacoes!N6983=0,"",anotacoes!N6983)</f>
        <v/>
      </c>
      <c r="P6983" t="str">
        <f>IF(anotacoes!M6983=0,"",UPPER(anotacoes!M6983))</f>
        <v/>
      </c>
      <c r="Q6983" t="str">
        <f t="shared" si="219"/>
        <v>INSERT INTO CONVERSAO_LUTA_ACAO (cd_conversao, id_luta, sequencia, momento_inicio, momento_fim, quem_faz, quem_sofre, acao_tipo, acao, tecnica, direcao, pontuacao) VALUES (1, 102, 51, TRIM(' 00:06:59,803'), TRIM(' 00:07:12,061'), 'STEVENS', 'GUILHEIRO', 'DISPLACEMENT', 'TRY TO GRIP WITH CONTACT', NULL, NULL, NULL)</v>
      </c>
      <c r="R6983" t="s">
        <v>10327</v>
      </c>
    </row>
    <row r="6984" spans="1:18" hidden="1" x14ac:dyDescent="0.25">
      <c r="A6984" s="7">
        <f>anotacoes!D6984</f>
        <v>40634</v>
      </c>
      <c r="B6984" t="str">
        <f>anotacoes!C6984</f>
        <v>PAN AMERICAN CHAMPIONSHIPS GUADALAJARA 2011</v>
      </c>
      <c r="C6984" t="str">
        <f>anotacoes!E6984</f>
        <v>STEVENS</v>
      </c>
      <c r="D6984" t="str">
        <f>anotacoes!F6984</f>
        <v>GUILHEIRO</v>
      </c>
      <c r="E6984" t="s">
        <v>10325</v>
      </c>
      <c r="F6984">
        <f>anotacoes!A6984</f>
        <v>102</v>
      </c>
      <c r="G6984">
        <f>anotacoes!B6984</f>
        <v>52</v>
      </c>
      <c r="H6984" t="str">
        <f>anotacoes!K6984</f>
        <v xml:space="preserve"> 00:07:12,061</v>
      </c>
      <c r="I6984" t="str">
        <f>anotacoes!L6984</f>
        <v xml:space="preserve"> 00:07:13,735</v>
      </c>
      <c r="J6984" t="str">
        <f>IF(L6984="PAUSE",E6984,IF(anotacoes!G6988=conversao_anotacoes!C6984,conversao_anotacoes!C6984,conversao_anotacoes!D6984))</f>
        <v>STEVENS</v>
      </c>
      <c r="K6984" t="str">
        <f t="shared" si="218"/>
        <v>GUILHEIRO</v>
      </c>
      <c r="L6984" t="str">
        <f>UPPER(anotacoes!H6984)</f>
        <v>GRIP TIME</v>
      </c>
      <c r="M6984" t="str">
        <f>IF(OR(L6984="ATTACK",L6984="FINTA"),"&lt;TECNICA&gt;",UPPER(anotacoes!I6984))</f>
        <v>RIGHT COLLAR</v>
      </c>
      <c r="N6984" t="str">
        <f>IF(OR(L6984="ATTACK",L6984="FINTA"),UPPER(anotacoes!I6984),"")</f>
        <v/>
      </c>
      <c r="O6984" s="6" t="str">
        <f>IF(anotacoes!N6984=0,"",anotacoes!N6984)</f>
        <v/>
      </c>
      <c r="P6984" t="str">
        <f>IF(anotacoes!M6984=0,"",UPPER(anotacoes!M6984))</f>
        <v/>
      </c>
      <c r="Q6984" t="str">
        <f t="shared" si="219"/>
        <v>INSERT INTO CONVERSAO_LUTA_ACAO (cd_conversao, id_luta, sequencia, momento_inicio, momento_fim, quem_faz, quem_sofre, acao_tipo, acao, tecnica, direcao, pontuacao) VALUES (1, 102, 52, TRIM(' 00:07:12,061'), TRIM(' 00:07:13,735'), 'STEVENS', 'GUILHEIRO', 'GRIP TIME', 'RIGHT COLLAR', NULL, NULL, NULL)</v>
      </c>
      <c r="R6984" t="s">
        <v>10327</v>
      </c>
    </row>
    <row r="6985" spans="1:18" hidden="1" x14ac:dyDescent="0.25">
      <c r="A6985" s="7">
        <f>anotacoes!D6985</f>
        <v>40634</v>
      </c>
      <c r="B6985" t="str">
        <f>anotacoes!C6985</f>
        <v>PAN AMERICAN CHAMPIONSHIPS GUADALAJARA 2011</v>
      </c>
      <c r="C6985" t="str">
        <f>anotacoes!E6985</f>
        <v>STEVENS</v>
      </c>
      <c r="D6985" t="str">
        <f>anotacoes!F6985</f>
        <v>GUILHEIRO</v>
      </c>
      <c r="E6985" t="s">
        <v>10325</v>
      </c>
      <c r="F6985">
        <f>anotacoes!A6985</f>
        <v>102</v>
      </c>
      <c r="G6985">
        <f>anotacoes!B6985</f>
        <v>53</v>
      </c>
      <c r="H6985" t="str">
        <f>anotacoes!K6985</f>
        <v xml:space="preserve"> 00:07:13,735</v>
      </c>
      <c r="I6985" t="str">
        <f>anotacoes!L6985</f>
        <v xml:space="preserve"> 00:07:14,097</v>
      </c>
      <c r="J6985" t="str">
        <f>IF(L6985="PAUSE",E6985,IF(anotacoes!G6989=conversao_anotacoes!C6985,conversao_anotacoes!C6985,conversao_anotacoes!D6985))</f>
        <v>STEVENS</v>
      </c>
      <c r="K6985" t="str">
        <f t="shared" si="218"/>
        <v>GUILHEIRO</v>
      </c>
      <c r="L6985" t="str">
        <f>UPPER(anotacoes!H6985)</f>
        <v>DEFENSE</v>
      </c>
      <c r="M6985" t="str">
        <f>IF(OR(L6985="ATTACK",L6985="FINTA"),"&lt;TECNICA&gt;",UPPER(anotacoes!I6985))</f>
        <v>TAE-SABAKI LEFT</v>
      </c>
      <c r="N6985" t="str">
        <f>IF(OR(L6985="ATTACK",L6985="FINTA"),UPPER(anotacoes!I6985),"")</f>
        <v/>
      </c>
      <c r="O6985" s="6" t="str">
        <f>IF(anotacoes!N6985=0,"",anotacoes!N6985)</f>
        <v/>
      </c>
      <c r="P6985" t="str">
        <f>IF(anotacoes!M6985=0,"",UPPER(anotacoes!M6985))</f>
        <v/>
      </c>
      <c r="Q6985" t="str">
        <f t="shared" si="219"/>
        <v>INSERT INTO CONVERSAO_LUTA_ACAO (cd_conversao, id_luta, sequencia, momento_inicio, momento_fim, quem_faz, quem_sofre, acao_tipo, acao, tecnica, direcao, pontuacao) VALUES (1, 102, 53, TRIM(' 00:07:13,735'), TRIM(' 00:07:14,097'), 'STEVENS', 'GUILHEIRO', 'DEFENSE', 'TAE-SABAKI LEFT', NULL, NULL, NULL)</v>
      </c>
      <c r="R6985" t="s">
        <v>10327</v>
      </c>
    </row>
    <row r="6986" spans="1:18" hidden="1" x14ac:dyDescent="0.25">
      <c r="A6986" s="7">
        <f>anotacoes!D6986</f>
        <v>40634</v>
      </c>
      <c r="B6986" t="str">
        <f>anotacoes!C6986</f>
        <v>PAN AMERICAN CHAMPIONSHIPS GUADALAJARA 2011</v>
      </c>
      <c r="C6986" t="str">
        <f>anotacoes!E6986</f>
        <v>STEVENS</v>
      </c>
      <c r="D6986" t="str">
        <f>anotacoes!F6986</f>
        <v>GUILHEIRO</v>
      </c>
      <c r="E6986" t="s">
        <v>10325</v>
      </c>
      <c r="F6986">
        <f>anotacoes!A6986</f>
        <v>102</v>
      </c>
      <c r="G6986">
        <f>anotacoes!B6986</f>
        <v>54</v>
      </c>
      <c r="H6986" t="str">
        <f>anotacoes!K6986</f>
        <v xml:space="preserve"> 00:07:14,097</v>
      </c>
      <c r="I6986" t="str">
        <f>anotacoes!L6986</f>
        <v xml:space="preserve"> 00:07:15,178</v>
      </c>
      <c r="J6986" t="str">
        <f>IF(L6986="PAUSE",E6986,IF(anotacoes!G6990=conversao_anotacoes!C6986,conversao_anotacoes!C6986,conversao_anotacoes!D6986))</f>
        <v>STEVENS</v>
      </c>
      <c r="K6986" t="str">
        <f t="shared" si="218"/>
        <v>GUILHEIRO</v>
      </c>
      <c r="L6986" t="str">
        <f>UPPER(anotacoes!H6986)</f>
        <v>TRANSITION</v>
      </c>
      <c r="M6986" t="str">
        <f>IF(OR(L6986="ATTACK",L6986="FINTA"),"&lt;TECNICA&gt;",UPPER(anotacoes!I6986))</f>
        <v>WITHOUT ATTACK</v>
      </c>
      <c r="N6986" t="str">
        <f>IF(OR(L6986="ATTACK",L6986="FINTA"),UPPER(anotacoes!I6986),"")</f>
        <v/>
      </c>
      <c r="O6986" s="6" t="str">
        <f>IF(anotacoes!N6986=0,"",anotacoes!N6986)</f>
        <v/>
      </c>
      <c r="P6986" t="str">
        <f>IF(anotacoes!M6986=0,"",UPPER(anotacoes!M6986))</f>
        <v/>
      </c>
      <c r="Q6986" t="str">
        <f t="shared" si="219"/>
        <v>INSERT INTO CONVERSAO_LUTA_ACAO (cd_conversao, id_luta, sequencia, momento_inicio, momento_fim, quem_faz, quem_sofre, acao_tipo, acao, tecnica, direcao, pontuacao) VALUES (1, 102, 54, TRIM(' 00:07:14,097'), TRIM(' 00:07:15,178'), 'STEVENS', 'GUILHEIRO', 'TRANSITION', 'WITHOUT ATTACK', NULL, NULL, NULL)</v>
      </c>
      <c r="R6986" t="s">
        <v>10327</v>
      </c>
    </row>
    <row r="6987" spans="1:18" hidden="1" x14ac:dyDescent="0.25">
      <c r="A6987" s="7">
        <f>anotacoes!D6987</f>
        <v>40634</v>
      </c>
      <c r="B6987" t="str">
        <f>anotacoes!C6987</f>
        <v>PAN AMERICAN CHAMPIONSHIPS GUADALAJARA 2011</v>
      </c>
      <c r="C6987" t="str">
        <f>anotacoes!E6987</f>
        <v>STEVENS</v>
      </c>
      <c r="D6987" t="str">
        <f>anotacoes!F6987</f>
        <v>GUILHEIRO</v>
      </c>
      <c r="E6987" t="s">
        <v>10325</v>
      </c>
      <c r="F6987">
        <f>anotacoes!A6987</f>
        <v>102</v>
      </c>
      <c r="G6987">
        <f>anotacoes!B6987</f>
        <v>55</v>
      </c>
      <c r="H6987" t="str">
        <f>anotacoes!K6987</f>
        <v xml:space="preserve"> 00:07:15,384</v>
      </c>
      <c r="I6987" t="str">
        <f>anotacoes!L6987</f>
        <v xml:space="preserve"> 00:07:22,826</v>
      </c>
      <c r="J6987" t="str">
        <f>IF(L6987="PAUSE",E6987,IF(anotacoes!G6991=conversao_anotacoes!C6987,conversao_anotacoes!C6987,conversao_anotacoes!D6987))</f>
        <v>STEVENS</v>
      </c>
      <c r="K6987" t="str">
        <f t="shared" si="218"/>
        <v>GUILHEIRO</v>
      </c>
      <c r="L6987" t="str">
        <f>UPPER(anotacoes!H6987)</f>
        <v>GROUNDWORK COMBAT</v>
      </c>
      <c r="M6987" t="str">
        <f>IF(OR(L6987="ATTACK",L6987="FINTA"),"&lt;TECNICA&gt;",UPPER(anotacoes!I6987))</f>
        <v>DEFENSIVE POSITION</v>
      </c>
      <c r="N6987" t="str">
        <f>IF(OR(L6987="ATTACK",L6987="FINTA"),UPPER(anotacoes!I6987),"")</f>
        <v/>
      </c>
      <c r="O6987" s="6" t="str">
        <f>IF(anotacoes!N6987=0,"",anotacoes!N6987)</f>
        <v/>
      </c>
      <c r="P6987" t="str">
        <f>IF(anotacoes!M6987=0,"",UPPER(anotacoes!M6987))</f>
        <v/>
      </c>
      <c r="Q6987" t="str">
        <f t="shared" si="219"/>
        <v>INSERT INTO CONVERSAO_LUTA_ACAO (cd_conversao, id_luta, sequencia, momento_inicio, momento_fim, quem_faz, quem_sofre, acao_tipo, acao, tecnica, direcao, pontuacao) VALUES (1, 102, 55, TRIM(' 00:07:15,384'), TRIM(' 00:07:22,826'), 'STEVENS', 'GUILHEIRO', 'GROUNDWORK COMBAT', 'DEFENSIVE POSITION', NULL, NULL, NULL)</v>
      </c>
      <c r="R6987" t="s">
        <v>10327</v>
      </c>
    </row>
    <row r="6988" spans="1:18" hidden="1" x14ac:dyDescent="0.25">
      <c r="A6988" s="7">
        <f>anotacoes!D6988</f>
        <v>40634</v>
      </c>
      <c r="B6988" t="str">
        <f>anotacoes!C6988</f>
        <v>PAN AMERICAN CHAMPIONSHIPS GUADALAJARA 2011</v>
      </c>
      <c r="C6988" t="str">
        <f>anotacoes!E6988</f>
        <v>STEVENS</v>
      </c>
      <c r="D6988" t="str">
        <f>anotacoes!F6988</f>
        <v>GUILHEIRO</v>
      </c>
      <c r="E6988" t="s">
        <v>10325</v>
      </c>
      <c r="F6988">
        <f>anotacoes!A6988</f>
        <v>102</v>
      </c>
      <c r="G6988">
        <f>anotacoes!B6988</f>
        <v>56</v>
      </c>
      <c r="H6988" t="str">
        <f>anotacoes!K6988</f>
        <v xml:space="preserve"> 00:07:23,039</v>
      </c>
      <c r="I6988" t="str">
        <f>anotacoes!L6988</f>
        <v xml:space="preserve"> 00:07:30,498</v>
      </c>
      <c r="J6988" t="str">
        <f>IF(L6988="PAUSE",E6988,IF(anotacoes!G6992=conversao_anotacoes!C6988,conversao_anotacoes!C6988,conversao_anotacoes!D6988))</f>
        <v>&lt;ARBITRO_DESCONHECIDO&gt;</v>
      </c>
      <c r="K6988" t="str">
        <f t="shared" si="218"/>
        <v/>
      </c>
      <c r="L6988" t="str">
        <f>UPPER(anotacoes!H6988)</f>
        <v>PAUSE</v>
      </c>
      <c r="M6988" t="str">
        <f>IF(OR(L6988="ATTACK",L6988="FINTA"),"&lt;TECNICA&gt;",UPPER(anotacoes!I6988))</f>
        <v>&lt;NAO_CLASSIFICADO&gt;</v>
      </c>
      <c r="N6988" t="str">
        <f>IF(OR(L6988="ATTACK",L6988="FINTA"),UPPER(anotacoes!I6988),"")</f>
        <v/>
      </c>
      <c r="O6988" s="6" t="str">
        <f>IF(anotacoes!N6988=0,"",anotacoes!N6988)</f>
        <v/>
      </c>
      <c r="P6988" t="str">
        <f>IF(anotacoes!M6988=0,"",UPPER(anotacoes!M6988))</f>
        <v/>
      </c>
      <c r="Q6988" t="str">
        <f t="shared" si="219"/>
        <v>INSERT INTO CONVERSAO_LUTA_ACAO (cd_conversao, id_luta, sequencia, momento_inicio, momento_fim, quem_faz, quem_sofre, acao_tipo, acao, tecnica, direcao, pontuacao) VALUES (1, 102, 56, TRIM(' 00:07:23,039'), TRIM(' 00:07:30,498'), '&lt;ARBITRO_DESCONHECIDO&gt;', '', 'PAUSE', '&lt;NAO_CLASSIFICADO&gt;', NULL, NULL, NULL)</v>
      </c>
      <c r="R6988" t="s">
        <v>10327</v>
      </c>
    </row>
    <row r="6989" spans="1:18" hidden="1" x14ac:dyDescent="0.25">
      <c r="A6989" s="7">
        <f>anotacoes!D6989</f>
        <v>40634</v>
      </c>
      <c r="B6989" t="str">
        <f>anotacoes!C6989</f>
        <v>PAN AMERICAN CHAMPIONSHIPS GUADALAJARA 2011</v>
      </c>
      <c r="C6989" t="str">
        <f>anotacoes!E6989</f>
        <v>STEVENS</v>
      </c>
      <c r="D6989" t="str">
        <f>anotacoes!F6989</f>
        <v>GUILHEIRO</v>
      </c>
      <c r="E6989" t="s">
        <v>10325</v>
      </c>
      <c r="F6989">
        <f>anotacoes!A6989</f>
        <v>102</v>
      </c>
      <c r="G6989">
        <f>anotacoes!B6989</f>
        <v>57</v>
      </c>
      <c r="H6989" t="str">
        <f>anotacoes!K6989</f>
        <v xml:space="preserve"> 00:07:30,653</v>
      </c>
      <c r="I6989" t="str">
        <f>anotacoes!L6989</f>
        <v xml:space="preserve"> 00:07:35,792</v>
      </c>
      <c r="J6989" t="str">
        <f>IF(L6989="PAUSE",E6989,IF(anotacoes!G6993=conversao_anotacoes!C6989,conversao_anotacoes!C6989,conversao_anotacoes!D6989))</f>
        <v>STEVENS</v>
      </c>
      <c r="K6989" t="str">
        <f t="shared" si="218"/>
        <v>GUILHEIRO</v>
      </c>
      <c r="L6989" t="str">
        <f>UPPER(anotacoes!H6989)</f>
        <v>DISPLACEMENT</v>
      </c>
      <c r="M6989" t="str">
        <f>IF(OR(L6989="ATTACK",L6989="FINTA"),"&lt;TECNICA&gt;",UPPER(anotacoes!I6989))</f>
        <v>TRY TO GRIP WITH CONTACT</v>
      </c>
      <c r="N6989" t="str">
        <f>IF(OR(L6989="ATTACK",L6989="FINTA"),UPPER(anotacoes!I6989),"")</f>
        <v/>
      </c>
      <c r="O6989" s="6" t="str">
        <f>IF(anotacoes!N6989=0,"",anotacoes!N6989)</f>
        <v/>
      </c>
      <c r="P6989" t="str">
        <f>IF(anotacoes!M6989=0,"",UPPER(anotacoes!M6989))</f>
        <v/>
      </c>
      <c r="Q6989" t="str">
        <f t="shared" si="219"/>
        <v>INSERT INTO CONVERSAO_LUTA_ACAO (cd_conversao, id_luta, sequencia, momento_inicio, momento_fim, quem_faz, quem_sofre, acao_tipo, acao, tecnica, direcao, pontuacao) VALUES (1, 102, 57, TRIM(' 00:07:30,653'), TRIM(' 00:07:35,792'), 'STEVENS', 'GUILHEIRO', 'DISPLACEMENT', 'TRY TO GRIP WITH CONTACT', NULL, NULL, NULL)</v>
      </c>
      <c r="R6989" t="s">
        <v>10327</v>
      </c>
    </row>
    <row r="6990" spans="1:18" hidden="1" x14ac:dyDescent="0.25">
      <c r="A6990" s="7">
        <f>anotacoes!D6990</f>
        <v>40634</v>
      </c>
      <c r="B6990" t="str">
        <f>anotacoes!C6990</f>
        <v>PAN AMERICAN CHAMPIONSHIPS GUADALAJARA 2011</v>
      </c>
      <c r="C6990" t="str">
        <f>anotacoes!E6990</f>
        <v>STEVENS</v>
      </c>
      <c r="D6990" t="str">
        <f>anotacoes!F6990</f>
        <v>GUILHEIRO</v>
      </c>
      <c r="E6990" t="s">
        <v>10325</v>
      </c>
      <c r="F6990">
        <f>anotacoes!A6990</f>
        <v>102</v>
      </c>
      <c r="G6990">
        <f>anotacoes!B6990</f>
        <v>58</v>
      </c>
      <c r="H6990" t="str">
        <f>anotacoes!K6990</f>
        <v xml:space="preserve"> 00:07:35,792</v>
      </c>
      <c r="I6990" t="str">
        <f>anotacoes!L6990</f>
        <v xml:space="preserve"> 00:07:39,251</v>
      </c>
      <c r="J6990" t="str">
        <f>IF(L6990="PAUSE",E6990,IF(anotacoes!G6994=conversao_anotacoes!C6990,conversao_anotacoes!C6990,conversao_anotacoes!D6990))</f>
        <v>STEVENS</v>
      </c>
      <c r="K6990" t="str">
        <f t="shared" si="218"/>
        <v>GUILHEIRO</v>
      </c>
      <c r="L6990" t="str">
        <f>UPPER(anotacoes!H6990)</f>
        <v>DISPLACEMENT</v>
      </c>
      <c r="M6990" t="str">
        <f>IF(OR(L6990="ATTACK",L6990="FINTA"),"&lt;TECNICA&gt;",UPPER(anotacoes!I6990))</f>
        <v>2-3 STEP HESITANT RIGHT</v>
      </c>
      <c r="N6990" t="str">
        <f>IF(OR(L6990="ATTACK",L6990="FINTA"),UPPER(anotacoes!I6990),"")</f>
        <v/>
      </c>
      <c r="O6990" s="6" t="str">
        <f>IF(anotacoes!N6990=0,"",anotacoes!N6990)</f>
        <v/>
      </c>
      <c r="P6990" t="str">
        <f>IF(anotacoes!M6990=0,"",UPPER(anotacoes!M6990))</f>
        <v/>
      </c>
      <c r="Q6990" t="str">
        <f t="shared" si="219"/>
        <v>INSERT INTO CONVERSAO_LUTA_ACAO (cd_conversao, id_luta, sequencia, momento_inicio, momento_fim, quem_faz, quem_sofre, acao_tipo, acao, tecnica, direcao, pontuacao) VALUES (1, 102, 58, TRIM(' 00:07:35,792'), TRIM(' 00:07:39,251'), 'STEVENS', 'GUILHEIRO', 'DISPLACEMENT', '2-3 STEP HESITANT RIGHT', NULL, NULL, NULL)</v>
      </c>
      <c r="R6990" t="s">
        <v>10327</v>
      </c>
    </row>
    <row r="6991" spans="1:18" hidden="1" x14ac:dyDescent="0.25">
      <c r="A6991" s="7">
        <f>anotacoes!D6991</f>
        <v>40634</v>
      </c>
      <c r="B6991" t="str">
        <f>anotacoes!C6991</f>
        <v>PAN AMERICAN CHAMPIONSHIPS GUADALAJARA 2011</v>
      </c>
      <c r="C6991" t="str">
        <f>anotacoes!E6991</f>
        <v>STEVENS</v>
      </c>
      <c r="D6991" t="str">
        <f>anotacoes!F6991</f>
        <v>GUILHEIRO</v>
      </c>
      <c r="E6991" t="s">
        <v>10325</v>
      </c>
      <c r="F6991">
        <f>anotacoes!A6991</f>
        <v>102</v>
      </c>
      <c r="G6991">
        <f>anotacoes!B6991</f>
        <v>59</v>
      </c>
      <c r="H6991" t="str">
        <f>anotacoes!K6991</f>
        <v xml:space="preserve"> 00:07:39,251</v>
      </c>
      <c r="I6991" t="str">
        <f>anotacoes!L6991</f>
        <v xml:space="preserve"> 00:08:21,513</v>
      </c>
      <c r="J6991" t="str">
        <f>IF(L6991="PAUSE",E6991,IF(anotacoes!G6995=conversao_anotacoes!C6991,conversao_anotacoes!C6991,conversao_anotacoes!D6991))</f>
        <v>STEVENS</v>
      </c>
      <c r="K6991" t="str">
        <f t="shared" si="218"/>
        <v>GUILHEIRO</v>
      </c>
      <c r="L6991" t="str">
        <f>UPPER(anotacoes!H6991)</f>
        <v>GRIP TIME</v>
      </c>
      <c r="M6991" t="str">
        <f>IF(OR(L6991="ATTACK",L6991="FINTA"),"&lt;TECNICA&gt;",UPPER(anotacoes!I6991))</f>
        <v>RIGHT COLLAR</v>
      </c>
      <c r="N6991" t="str">
        <f>IF(OR(L6991="ATTACK",L6991="FINTA"),UPPER(anotacoes!I6991),"")</f>
        <v/>
      </c>
      <c r="O6991" s="6" t="str">
        <f>IF(anotacoes!N6991=0,"",anotacoes!N6991)</f>
        <v/>
      </c>
      <c r="P6991" t="str">
        <f>IF(anotacoes!M6991=0,"",UPPER(anotacoes!M6991))</f>
        <v/>
      </c>
      <c r="Q6991" t="str">
        <f t="shared" si="219"/>
        <v>INSERT INTO CONVERSAO_LUTA_ACAO (cd_conversao, id_luta, sequencia, momento_inicio, momento_fim, quem_faz, quem_sofre, acao_tipo, acao, tecnica, direcao, pontuacao) VALUES (1, 102, 59, TRIM(' 00:07:39,251'), TRIM(' 00:08:21,513'), 'STEVENS', 'GUILHEIRO', 'GRIP TIME', 'RIGHT COLLAR', NULL, NULL, NULL)</v>
      </c>
      <c r="R6991" t="s">
        <v>10327</v>
      </c>
    </row>
    <row r="6992" spans="1:18" hidden="1" x14ac:dyDescent="0.25">
      <c r="A6992" s="7">
        <f>anotacoes!D6992</f>
        <v>40634</v>
      </c>
      <c r="B6992" t="str">
        <f>anotacoes!C6992</f>
        <v>PAN AMERICAN CHAMPIONSHIPS GUADALAJARA 2011</v>
      </c>
      <c r="C6992" t="str">
        <f>anotacoes!E6992</f>
        <v>STEVENS</v>
      </c>
      <c r="D6992" t="str">
        <f>anotacoes!F6992</f>
        <v>GUILHEIRO</v>
      </c>
      <c r="E6992" t="s">
        <v>10325</v>
      </c>
      <c r="F6992">
        <f>anotacoes!A6992</f>
        <v>102</v>
      </c>
      <c r="G6992">
        <f>anotacoes!B6992</f>
        <v>60</v>
      </c>
      <c r="H6992" t="str">
        <f>anotacoes!K6992</f>
        <v xml:space="preserve"> 00:08:21,513</v>
      </c>
      <c r="I6992" t="str">
        <f>anotacoes!L6992</f>
        <v xml:space="preserve"> 00:08:25,169</v>
      </c>
      <c r="J6992" t="str">
        <f>IF(L6992="PAUSE",E6992,IF(anotacoes!G6996=conversao_anotacoes!C6992,conversao_anotacoes!C6992,conversao_anotacoes!D6992))</f>
        <v>STEVENS</v>
      </c>
      <c r="K6992" t="str">
        <f t="shared" si="218"/>
        <v>GUILHEIRO</v>
      </c>
      <c r="L6992" t="str">
        <f>UPPER(anotacoes!H6992)</f>
        <v>DEFENSE</v>
      </c>
      <c r="M6992" t="str">
        <f>IF(OR(L6992="ATTACK",L6992="FINTA"),"&lt;TECNICA&gt;",UPPER(anotacoes!I6992))</f>
        <v>USING BODY MASS</v>
      </c>
      <c r="N6992" t="str">
        <f>IF(OR(L6992="ATTACK",L6992="FINTA"),UPPER(anotacoes!I6992),"")</f>
        <v/>
      </c>
      <c r="O6992" s="6" t="str">
        <f>IF(anotacoes!N6992=0,"",anotacoes!N6992)</f>
        <v/>
      </c>
      <c r="P6992" t="str">
        <f>IF(anotacoes!M6992=0,"",UPPER(anotacoes!M6992))</f>
        <v/>
      </c>
      <c r="Q6992" t="str">
        <f t="shared" si="219"/>
        <v>INSERT INTO CONVERSAO_LUTA_ACAO (cd_conversao, id_luta, sequencia, momento_inicio, momento_fim, quem_faz, quem_sofre, acao_tipo, acao, tecnica, direcao, pontuacao) VALUES (1, 102, 60, TRIM(' 00:08:21,513'), TRIM(' 00:08:25,169'), 'STEVENS', 'GUILHEIRO', 'DEFENSE', 'USING BODY MASS', NULL, NULL, NULL)</v>
      </c>
      <c r="R6992" t="s">
        <v>10327</v>
      </c>
    </row>
    <row r="6993" spans="1:18" hidden="1" x14ac:dyDescent="0.25">
      <c r="A6993" s="7">
        <f>anotacoes!D6993</f>
        <v>40634</v>
      </c>
      <c r="B6993" t="str">
        <f>anotacoes!C6993</f>
        <v>PAN AMERICAN CHAMPIONSHIPS GUADALAJARA 2011</v>
      </c>
      <c r="C6993" t="str">
        <f>anotacoes!E6993</f>
        <v>STEVENS</v>
      </c>
      <c r="D6993" t="str">
        <f>anotacoes!F6993</f>
        <v>GUILHEIRO</v>
      </c>
      <c r="E6993" t="s">
        <v>10325</v>
      </c>
      <c r="F6993">
        <f>anotacoes!A6993</f>
        <v>102</v>
      </c>
      <c r="G6993">
        <f>anotacoes!B6993</f>
        <v>61</v>
      </c>
      <c r="H6993" t="str">
        <f>anotacoes!K6993</f>
        <v xml:space="preserve"> 00:08:25,356</v>
      </c>
      <c r="I6993" t="str">
        <f>anotacoes!L6993</f>
        <v xml:space="preserve"> 00:08:33,560</v>
      </c>
      <c r="J6993" t="str">
        <f>IF(L6993="PAUSE",E6993,IF(anotacoes!G6997=conversao_anotacoes!C6993,conversao_anotacoes!C6993,conversao_anotacoes!D6993))</f>
        <v>&lt;ARBITRO_DESCONHECIDO&gt;</v>
      </c>
      <c r="K6993" t="str">
        <f t="shared" si="218"/>
        <v/>
      </c>
      <c r="L6993" t="str">
        <f>UPPER(anotacoes!H6993)</f>
        <v>PAUSE</v>
      </c>
      <c r="M6993" t="str">
        <f>IF(OR(L6993="ATTACK",L6993="FINTA"),"&lt;TECNICA&gt;",UPPER(anotacoes!I6993))</f>
        <v>&lt;NAO_CLASSIFICADO&gt;</v>
      </c>
      <c r="N6993" t="str">
        <f>IF(OR(L6993="ATTACK",L6993="FINTA"),UPPER(anotacoes!I6993),"")</f>
        <v/>
      </c>
      <c r="O6993" s="6" t="str">
        <f>IF(anotacoes!N6993=0,"",anotacoes!N6993)</f>
        <v/>
      </c>
      <c r="P6993" t="str">
        <f>IF(anotacoes!M6993=0,"",UPPER(anotacoes!M6993))</f>
        <v/>
      </c>
      <c r="Q6993" t="str">
        <f t="shared" si="219"/>
        <v>INSERT INTO CONVERSAO_LUTA_ACAO (cd_conversao, id_luta, sequencia, momento_inicio, momento_fim, quem_faz, quem_sofre, acao_tipo, acao, tecnica, direcao, pontuacao) VALUES (1, 102, 61, TRIM(' 00:08:25,356'), TRIM(' 00:08:33,560'), '&lt;ARBITRO_DESCONHECIDO&gt;', '', 'PAUSE', '&lt;NAO_CLASSIFICADO&gt;', NULL, NULL, NULL)</v>
      </c>
      <c r="R6993" t="s">
        <v>10327</v>
      </c>
    </row>
    <row r="6994" spans="1:18" hidden="1" x14ac:dyDescent="0.25">
      <c r="A6994" s="7">
        <f>anotacoes!D6994</f>
        <v>40634</v>
      </c>
      <c r="B6994" t="str">
        <f>anotacoes!C6994</f>
        <v>PAN AMERICAN CHAMPIONSHIPS GUADALAJARA 2011</v>
      </c>
      <c r="C6994" t="str">
        <f>anotacoes!E6994</f>
        <v>STEVENS</v>
      </c>
      <c r="D6994" t="str">
        <f>anotacoes!F6994</f>
        <v>GUILHEIRO</v>
      </c>
      <c r="E6994" t="s">
        <v>10325</v>
      </c>
      <c r="F6994">
        <f>anotacoes!A6994</f>
        <v>102</v>
      </c>
      <c r="G6994">
        <f>anotacoes!B6994</f>
        <v>62</v>
      </c>
      <c r="H6994" t="str">
        <f>anotacoes!K6994</f>
        <v xml:space="preserve"> 00:08:33,560</v>
      </c>
      <c r="I6994" t="str">
        <f>anotacoes!L6994</f>
        <v xml:space="preserve"> 00:08:35,619</v>
      </c>
      <c r="J6994" t="str">
        <f>IF(L6994="PAUSE",E6994,IF(anotacoes!G6998=conversao_anotacoes!C6994,conversao_anotacoes!C6994,conversao_anotacoes!D6994))</f>
        <v>STEVENS</v>
      </c>
      <c r="K6994" t="str">
        <f t="shared" si="218"/>
        <v>GUILHEIRO</v>
      </c>
      <c r="L6994" t="str">
        <f>UPPER(anotacoes!H6994)</f>
        <v>DISPLACEMENT</v>
      </c>
      <c r="M6994" t="str">
        <f>IF(OR(L6994="ATTACK",L6994="FINTA"),"&lt;TECNICA&gt;",UPPER(anotacoes!I6994))</f>
        <v>TRY TO GRIP WITH CONTACT</v>
      </c>
      <c r="N6994" t="str">
        <f>IF(OR(L6994="ATTACK",L6994="FINTA"),UPPER(anotacoes!I6994),"")</f>
        <v/>
      </c>
      <c r="O6994" s="6" t="str">
        <f>IF(anotacoes!N6994=0,"",anotacoes!N6994)</f>
        <v/>
      </c>
      <c r="P6994" t="str">
        <f>IF(anotacoes!M6994=0,"",UPPER(anotacoes!M6994))</f>
        <v/>
      </c>
      <c r="Q6994" t="str">
        <f t="shared" si="219"/>
        <v>INSERT INTO CONVERSAO_LUTA_ACAO (cd_conversao, id_luta, sequencia, momento_inicio, momento_fim, quem_faz, quem_sofre, acao_tipo, acao, tecnica, direcao, pontuacao) VALUES (1, 102, 62, TRIM(' 00:08:33,560'), TRIM(' 00:08:35,619'), 'STEVENS', 'GUILHEIRO', 'DISPLACEMENT', 'TRY TO GRIP WITH CONTACT', NULL, NULL, NULL)</v>
      </c>
      <c r="R6994" t="s">
        <v>10327</v>
      </c>
    </row>
    <row r="6995" spans="1:18" hidden="1" x14ac:dyDescent="0.25">
      <c r="A6995" s="7">
        <f>anotacoes!D6995</f>
        <v>40634</v>
      </c>
      <c r="B6995" t="str">
        <f>anotacoes!C6995</f>
        <v>PAN AMERICAN CHAMPIONSHIPS GUADALAJARA 2011</v>
      </c>
      <c r="C6995" t="str">
        <f>anotacoes!E6995</f>
        <v>STEVENS</v>
      </c>
      <c r="D6995" t="str">
        <f>anotacoes!F6995</f>
        <v>GUILHEIRO</v>
      </c>
      <c r="E6995" t="s">
        <v>10325</v>
      </c>
      <c r="F6995">
        <f>anotacoes!A6995</f>
        <v>102</v>
      </c>
      <c r="G6995">
        <f>anotacoes!B6995</f>
        <v>63</v>
      </c>
      <c r="H6995" t="str">
        <f>anotacoes!K6995</f>
        <v xml:space="preserve"> 00:08:35,619</v>
      </c>
      <c r="I6995" t="str">
        <f>anotacoes!L6995</f>
        <v xml:space="preserve"> 00:08:39,362</v>
      </c>
      <c r="J6995" t="str">
        <f>IF(L6995="PAUSE",E6995,IF(anotacoes!G6999=conversao_anotacoes!C6995,conversao_anotacoes!C6995,conversao_anotacoes!D6995))</f>
        <v>STEVENS</v>
      </c>
      <c r="K6995" t="str">
        <f t="shared" si="218"/>
        <v>GUILHEIRO</v>
      </c>
      <c r="L6995" t="str">
        <f>UPPER(anotacoes!H6995)</f>
        <v>GRIP TIME</v>
      </c>
      <c r="M6995" t="str">
        <f>IF(OR(L6995="ATTACK",L6995="FINTA"),"&lt;TECNICA&gt;",UPPER(anotacoes!I6995))</f>
        <v>RIGHT COLLAR</v>
      </c>
      <c r="N6995" t="str">
        <f>IF(OR(L6995="ATTACK",L6995="FINTA"),UPPER(anotacoes!I6995),"")</f>
        <v/>
      </c>
      <c r="O6995" s="6" t="str">
        <f>IF(anotacoes!N6995=0,"",anotacoes!N6995)</f>
        <v/>
      </c>
      <c r="P6995" t="str">
        <f>IF(anotacoes!M6995=0,"",UPPER(anotacoes!M6995))</f>
        <v/>
      </c>
      <c r="Q6995" t="str">
        <f t="shared" si="219"/>
        <v>INSERT INTO CONVERSAO_LUTA_ACAO (cd_conversao, id_luta, sequencia, momento_inicio, momento_fim, quem_faz, quem_sofre, acao_tipo, acao, tecnica, direcao, pontuacao) VALUES (1, 102, 63, TRIM(' 00:08:35,619'), TRIM(' 00:08:39,362'), 'STEVENS', 'GUILHEIRO', 'GRIP TIME', 'RIGHT COLLAR', NULL, NULL, NULL)</v>
      </c>
      <c r="R6995" t="s">
        <v>10327</v>
      </c>
    </row>
    <row r="6996" spans="1:18" hidden="1" x14ac:dyDescent="0.25">
      <c r="A6996" s="7">
        <f>anotacoes!D6996</f>
        <v>40634</v>
      </c>
      <c r="B6996" t="str">
        <f>anotacoes!C6996</f>
        <v>PAN AMERICAN CHAMPIONSHIPS GUADALAJARA 2011</v>
      </c>
      <c r="C6996" t="str">
        <f>anotacoes!E6996</f>
        <v>STEVENS</v>
      </c>
      <c r="D6996" t="str">
        <f>anotacoes!F6996</f>
        <v>GUILHEIRO</v>
      </c>
      <c r="E6996" t="s">
        <v>10325</v>
      </c>
      <c r="F6996">
        <f>anotacoes!A6996</f>
        <v>102</v>
      </c>
      <c r="G6996">
        <f>anotacoes!B6996</f>
        <v>64</v>
      </c>
      <c r="H6996" t="str">
        <f>anotacoes!K6996</f>
        <v xml:space="preserve"> 00:08:39,362</v>
      </c>
      <c r="I6996" t="str">
        <f>anotacoes!L6996</f>
        <v xml:space="preserve"> 00:08:40,977</v>
      </c>
      <c r="J6996" t="str">
        <f>IF(L6996="PAUSE",E6996,IF(anotacoes!G7000=conversao_anotacoes!C6996,conversao_anotacoes!C6996,conversao_anotacoes!D6996))</f>
        <v>STEVENS</v>
      </c>
      <c r="K6996" t="str">
        <f t="shared" si="218"/>
        <v>GUILHEIRO</v>
      </c>
      <c r="L6996" t="str">
        <f>UPPER(anotacoes!H6996)</f>
        <v>GRIP TIME</v>
      </c>
      <c r="M6996" t="str">
        <f>IF(OR(L6996="ATTACK",L6996="FINTA"),"&lt;TECNICA&gt;",UPPER(anotacoes!I6996))</f>
        <v>RIGHT COLLAR</v>
      </c>
      <c r="N6996" t="str">
        <f>IF(OR(L6996="ATTACK",L6996="FINTA"),UPPER(anotacoes!I6996),"")</f>
        <v/>
      </c>
      <c r="O6996" s="6" t="str">
        <f>IF(anotacoes!N6996=0,"",anotacoes!N6996)</f>
        <v/>
      </c>
      <c r="P6996" t="str">
        <f>IF(anotacoes!M6996=0,"",UPPER(anotacoes!M6996))</f>
        <v/>
      </c>
      <c r="Q6996" t="str">
        <f t="shared" si="219"/>
        <v>INSERT INTO CONVERSAO_LUTA_ACAO (cd_conversao, id_luta, sequencia, momento_inicio, momento_fim, quem_faz, quem_sofre, acao_tipo, acao, tecnica, direcao, pontuacao) VALUES (1, 102, 64, TRIM(' 00:08:39,362'), TRIM(' 00:08:40,977'), 'STEVENS', 'GUILHEIRO', 'GRIP TIME', 'RIGHT COLLAR', NULL, NULL, NULL)</v>
      </c>
      <c r="R6996" t="s">
        <v>10327</v>
      </c>
    </row>
    <row r="6997" spans="1:18" hidden="1" x14ac:dyDescent="0.25">
      <c r="A6997" s="7">
        <f>anotacoes!D6997</f>
        <v>40634</v>
      </c>
      <c r="B6997" t="str">
        <f>anotacoes!C6997</f>
        <v>PAN AMERICAN CHAMPIONSHIPS GUADALAJARA 2011</v>
      </c>
      <c r="C6997" t="str">
        <f>anotacoes!E6997</f>
        <v>STEVENS</v>
      </c>
      <c r="D6997" t="str">
        <f>anotacoes!F6997</f>
        <v>GUILHEIRO</v>
      </c>
      <c r="E6997" t="s">
        <v>10325</v>
      </c>
      <c r="F6997">
        <f>anotacoes!A6997</f>
        <v>102</v>
      </c>
      <c r="G6997">
        <f>anotacoes!B6997</f>
        <v>65</v>
      </c>
      <c r="H6997" t="str">
        <f>anotacoes!K6997</f>
        <v xml:space="preserve"> 00:08:40,977</v>
      </c>
      <c r="I6997" t="str">
        <f>anotacoes!L6997</f>
        <v xml:space="preserve"> 00:08:40,977</v>
      </c>
      <c r="J6997" t="str">
        <f>IF(L6997="PAUSE",E6997,IF(anotacoes!G7001=conversao_anotacoes!C6997,conversao_anotacoes!C6997,conversao_anotacoes!D6997))</f>
        <v>STEVENS</v>
      </c>
      <c r="K6997" t="str">
        <f t="shared" si="218"/>
        <v>GUILHEIRO</v>
      </c>
      <c r="L6997" t="str">
        <f>UPPER(anotacoes!H6997)</f>
        <v>DEFENSE</v>
      </c>
      <c r="M6997" t="str">
        <f>IF(OR(L6997="ATTACK",L6997="FINTA"),"&lt;TECNICA&gt;",UPPER(anotacoes!I6997))</f>
        <v>USING BODY MASS</v>
      </c>
      <c r="N6997" t="str">
        <f>IF(OR(L6997="ATTACK",L6997="FINTA"),UPPER(anotacoes!I6997),"")</f>
        <v/>
      </c>
      <c r="O6997" s="6" t="str">
        <f>IF(anotacoes!N6997=0,"",anotacoes!N6997)</f>
        <v/>
      </c>
      <c r="P6997" t="str">
        <f>IF(anotacoes!M6997=0,"",UPPER(anotacoes!M6997))</f>
        <v/>
      </c>
      <c r="Q6997" t="str">
        <f t="shared" si="219"/>
        <v>INSERT INTO CONVERSAO_LUTA_ACAO (cd_conversao, id_luta, sequencia, momento_inicio, momento_fim, quem_faz, quem_sofre, acao_tipo, acao, tecnica, direcao, pontuacao) VALUES (1, 102, 65, TRIM(' 00:08:40,977'), TRIM(' 00:08:40,977'), 'STEVENS', 'GUILHEIRO', 'DEFENSE', 'USING BODY MASS', NULL, NULL, NULL)</v>
      </c>
      <c r="R6997" t="s">
        <v>10327</v>
      </c>
    </row>
    <row r="6998" spans="1:18" hidden="1" x14ac:dyDescent="0.25">
      <c r="A6998" s="7">
        <f>anotacoes!D6998</f>
        <v>40634</v>
      </c>
      <c r="B6998" t="str">
        <f>anotacoes!C6998</f>
        <v>PAN AMERICAN CHAMPIONSHIPS GUADALAJARA 2011</v>
      </c>
      <c r="C6998" t="str">
        <f>anotacoes!E6998</f>
        <v>STEVENS</v>
      </c>
      <c r="D6998" t="str">
        <f>anotacoes!F6998</f>
        <v>GUILHEIRO</v>
      </c>
      <c r="E6998" t="s">
        <v>10325</v>
      </c>
      <c r="F6998">
        <f>anotacoes!A6998</f>
        <v>102</v>
      </c>
      <c r="G6998">
        <f>anotacoes!B6998</f>
        <v>66</v>
      </c>
      <c r="H6998" t="str">
        <f>anotacoes!K6998</f>
        <v xml:space="preserve"> 00:08:40,977</v>
      </c>
      <c r="I6998" t="str">
        <f>anotacoes!L6998</f>
        <v xml:space="preserve"> 00:08:47,772</v>
      </c>
      <c r="J6998" t="str">
        <f>IF(L6998="PAUSE",E6998,IF(anotacoes!G7002=conversao_anotacoes!C6998,conversao_anotacoes!C6998,conversao_anotacoes!D6998))</f>
        <v>&lt;ARBITRO_DESCONHECIDO&gt;</v>
      </c>
      <c r="K6998" t="str">
        <f t="shared" si="218"/>
        <v/>
      </c>
      <c r="L6998" t="str">
        <f>UPPER(anotacoes!H6998)</f>
        <v>PAUSE</v>
      </c>
      <c r="M6998" t="str">
        <f>IF(OR(L6998="ATTACK",L6998="FINTA"),"&lt;TECNICA&gt;",UPPER(anotacoes!I6998))</f>
        <v>&lt;NAO_CLASSIFICADO&gt;</v>
      </c>
      <c r="N6998" t="str">
        <f>IF(OR(L6998="ATTACK",L6998="FINTA"),UPPER(anotacoes!I6998),"")</f>
        <v/>
      </c>
      <c r="O6998" s="6" t="str">
        <f>IF(anotacoes!N6998=0,"",anotacoes!N6998)</f>
        <v/>
      </c>
      <c r="P6998" t="str">
        <f>IF(anotacoes!M6998=0,"",UPPER(anotacoes!M6998))</f>
        <v/>
      </c>
      <c r="Q6998" t="str">
        <f t="shared" si="219"/>
        <v>INSERT INTO CONVERSAO_LUTA_ACAO (cd_conversao, id_luta, sequencia, momento_inicio, momento_fim, quem_faz, quem_sofre, acao_tipo, acao, tecnica, direcao, pontuacao) VALUES (1, 102, 66, TRIM(' 00:08:40,977'), TRIM(' 00:08:47,772'), '&lt;ARBITRO_DESCONHECIDO&gt;', '', 'PAUSE', '&lt;NAO_CLASSIFICADO&gt;', NULL, NULL, NULL)</v>
      </c>
      <c r="R6998" t="s">
        <v>10327</v>
      </c>
    </row>
    <row r="6999" spans="1:18" hidden="1" x14ac:dyDescent="0.25">
      <c r="A6999" s="7">
        <f>anotacoes!D6999</f>
        <v>40634</v>
      </c>
      <c r="B6999" t="str">
        <f>anotacoes!C6999</f>
        <v>PAN AMERICAN CHAMPIONSHIPS GUADALAJARA 2011</v>
      </c>
      <c r="C6999" t="str">
        <f>anotacoes!E6999</f>
        <v>STEVENS</v>
      </c>
      <c r="D6999" t="str">
        <f>anotacoes!F6999</f>
        <v>GUILHEIRO</v>
      </c>
      <c r="E6999" t="s">
        <v>10325</v>
      </c>
      <c r="F6999">
        <f>anotacoes!A6999</f>
        <v>102</v>
      </c>
      <c r="G6999">
        <f>anotacoes!B6999</f>
        <v>67</v>
      </c>
      <c r="H6999" t="str">
        <f>anotacoes!K6999</f>
        <v xml:space="preserve"> 00:08:47,772</v>
      </c>
      <c r="I6999" t="str">
        <f>anotacoes!L6999</f>
        <v xml:space="preserve"> 00:08:52,976</v>
      </c>
      <c r="J6999" t="str">
        <f>IF(L6999="PAUSE",E6999,IF(anotacoes!G7003=conversao_anotacoes!C6999,conversao_anotacoes!C6999,conversao_anotacoes!D6999))</f>
        <v>STEVENS</v>
      </c>
      <c r="K6999" t="str">
        <f t="shared" si="218"/>
        <v>GUILHEIRO</v>
      </c>
      <c r="L6999" t="str">
        <f>UPPER(anotacoes!H6999)</f>
        <v>DISPLACEMENT</v>
      </c>
      <c r="M6999" t="str">
        <f>IF(OR(L6999="ATTACK",L6999="FINTA"),"&lt;TECNICA&gt;",UPPER(anotacoes!I6999))</f>
        <v>TRY TO GRIP WITH CONTACT</v>
      </c>
      <c r="N6999" t="str">
        <f>IF(OR(L6999="ATTACK",L6999="FINTA"),UPPER(anotacoes!I6999),"")</f>
        <v/>
      </c>
      <c r="O6999" s="6" t="str">
        <f>IF(anotacoes!N6999=0,"",anotacoes!N6999)</f>
        <v/>
      </c>
      <c r="P6999" t="str">
        <f>IF(anotacoes!M6999=0,"",UPPER(anotacoes!M6999))</f>
        <v/>
      </c>
      <c r="Q6999" t="str">
        <f t="shared" si="219"/>
        <v>INSERT INTO CONVERSAO_LUTA_ACAO (cd_conversao, id_luta, sequencia, momento_inicio, momento_fim, quem_faz, quem_sofre, acao_tipo, acao, tecnica, direcao, pontuacao) VALUES (1, 102, 67, TRIM(' 00:08:47,772'), TRIM(' 00:08:52,976'), 'STEVENS', 'GUILHEIRO', 'DISPLACEMENT', 'TRY TO GRIP WITH CONTACT', NULL, NULL, NULL)</v>
      </c>
      <c r="R6999" t="s">
        <v>10327</v>
      </c>
    </row>
    <row r="7000" spans="1:18" hidden="1" x14ac:dyDescent="0.25">
      <c r="A7000" s="7">
        <f>anotacoes!D7000</f>
        <v>40634</v>
      </c>
      <c r="B7000" t="str">
        <f>anotacoes!C7000</f>
        <v>PAN AMERICAN CHAMPIONSHIPS GUADALAJARA 2011</v>
      </c>
      <c r="C7000" t="str">
        <f>anotacoes!E7000</f>
        <v>STEVENS</v>
      </c>
      <c r="D7000" t="str">
        <f>anotacoes!F7000</f>
        <v>GUILHEIRO</v>
      </c>
      <c r="E7000" t="s">
        <v>10325</v>
      </c>
      <c r="F7000">
        <f>anotacoes!A7000</f>
        <v>102</v>
      </c>
      <c r="G7000">
        <f>anotacoes!B7000</f>
        <v>68</v>
      </c>
      <c r="H7000" t="str">
        <f>anotacoes!K7000</f>
        <v xml:space="preserve"> 00:08:52,976</v>
      </c>
      <c r="I7000" t="str">
        <f>anotacoes!L7000</f>
        <v xml:space="preserve"> 00:08:55,116</v>
      </c>
      <c r="J7000" t="str">
        <f>IF(L7000="PAUSE",E7000,IF(anotacoes!G7004=conversao_anotacoes!C7000,conversao_anotacoes!C7000,conversao_anotacoes!D7000))</f>
        <v>STEVENS</v>
      </c>
      <c r="K7000" t="str">
        <f t="shared" si="218"/>
        <v>GUILHEIRO</v>
      </c>
      <c r="L7000" t="str">
        <f>UPPER(anotacoes!H7000)</f>
        <v>GRIP TIME</v>
      </c>
      <c r="M7000" t="str">
        <f>IF(OR(L7000="ATTACK",L7000="FINTA"),"&lt;TECNICA&gt;",UPPER(anotacoes!I7000))</f>
        <v>LEFT COLLAR</v>
      </c>
      <c r="N7000" t="str">
        <f>IF(OR(L7000="ATTACK",L7000="FINTA"),UPPER(anotacoes!I7000),"")</f>
        <v/>
      </c>
      <c r="O7000" s="6" t="str">
        <f>IF(anotacoes!N7000=0,"",anotacoes!N7000)</f>
        <v/>
      </c>
      <c r="P7000" t="str">
        <f>IF(anotacoes!M7000=0,"",UPPER(anotacoes!M7000))</f>
        <v/>
      </c>
      <c r="Q7000" t="str">
        <f t="shared" si="219"/>
        <v>INSERT INTO CONVERSAO_LUTA_ACAO (cd_conversao, id_luta, sequencia, momento_inicio, momento_fim, quem_faz, quem_sofre, acao_tipo, acao, tecnica, direcao, pontuacao) VALUES (1, 102, 68, TRIM(' 00:08:52,976'), TRIM(' 00:08:55,116'), 'STEVENS', 'GUILHEIRO', 'GRIP TIME', 'LEFT COLLAR', NULL, NULL, NULL)</v>
      </c>
      <c r="R7000" t="s">
        <v>10327</v>
      </c>
    </row>
    <row r="7001" spans="1:18" hidden="1" x14ac:dyDescent="0.25">
      <c r="A7001" s="7">
        <f>anotacoes!D7001</f>
        <v>40634</v>
      </c>
      <c r="B7001" t="str">
        <f>anotacoes!C7001</f>
        <v>PAN AMERICAN CHAMPIONSHIPS GUADALAJARA 2011</v>
      </c>
      <c r="C7001" t="str">
        <f>anotacoes!E7001</f>
        <v>STEVENS</v>
      </c>
      <c r="D7001" t="str">
        <f>anotacoes!F7001</f>
        <v>GUILHEIRO</v>
      </c>
      <c r="E7001" t="s">
        <v>10325</v>
      </c>
      <c r="F7001">
        <f>anotacoes!A7001</f>
        <v>102</v>
      </c>
      <c r="G7001">
        <f>anotacoes!B7001</f>
        <v>69</v>
      </c>
      <c r="H7001" t="str">
        <f>anotacoes!K7001</f>
        <v xml:space="preserve"> 00:08:55,116</v>
      </c>
      <c r="I7001" t="str">
        <f>anotacoes!L7001</f>
        <v xml:space="preserve"> 00:08:55,226</v>
      </c>
      <c r="J7001" t="str">
        <f>IF(L7001="PAUSE",E7001,IF(anotacoes!G7005=conversao_anotacoes!C7001,conversao_anotacoes!C7001,conversao_anotacoes!D7001))</f>
        <v>STEVENS</v>
      </c>
      <c r="K7001" t="str">
        <f t="shared" si="218"/>
        <v>GUILHEIRO</v>
      </c>
      <c r="L7001" t="str">
        <f>UPPER(anotacoes!H7001)</f>
        <v>DEFENSE</v>
      </c>
      <c r="M7001" t="str">
        <f>IF(OR(L7001="ATTACK",L7001="FINTA"),"&lt;TECNICA&gt;",UPPER(anotacoes!I7001))</f>
        <v>TAE-SABAKI RIGHT INCLINED</v>
      </c>
      <c r="N7001" t="str">
        <f>IF(OR(L7001="ATTACK",L7001="FINTA"),UPPER(anotacoes!I7001),"")</f>
        <v/>
      </c>
      <c r="O7001" s="6" t="str">
        <f>IF(anotacoes!N7001=0,"",anotacoes!N7001)</f>
        <v/>
      </c>
      <c r="P7001" t="str">
        <f>IF(anotacoes!M7001=0,"",UPPER(anotacoes!M7001))</f>
        <v/>
      </c>
      <c r="Q7001" t="str">
        <f t="shared" si="219"/>
        <v>INSERT INTO CONVERSAO_LUTA_ACAO (cd_conversao, id_luta, sequencia, momento_inicio, momento_fim, quem_faz, quem_sofre, acao_tipo, acao, tecnica, direcao, pontuacao) VALUES (1, 102, 69, TRIM(' 00:08:55,116'), TRIM(' 00:08:55,226'), 'STEVENS', 'GUILHEIRO', 'DEFENSE', 'TAE-SABAKI RIGHT INCLINED', NULL, NULL, NULL)</v>
      </c>
      <c r="R7001" t="s">
        <v>10327</v>
      </c>
    </row>
    <row r="7002" spans="1:18" hidden="1" x14ac:dyDescent="0.25">
      <c r="A7002" s="7">
        <f>anotacoes!D7002</f>
        <v>40634</v>
      </c>
      <c r="B7002" t="str">
        <f>anotacoes!C7002</f>
        <v>PAN AMERICAN CHAMPIONSHIPS GUADALAJARA 2011</v>
      </c>
      <c r="C7002" t="str">
        <f>anotacoes!E7002</f>
        <v>STEVENS</v>
      </c>
      <c r="D7002" t="str">
        <f>anotacoes!F7002</f>
        <v>GUILHEIRO</v>
      </c>
      <c r="E7002" t="s">
        <v>10325</v>
      </c>
      <c r="F7002">
        <f>anotacoes!A7002</f>
        <v>102</v>
      </c>
      <c r="G7002">
        <f>anotacoes!B7002</f>
        <v>70</v>
      </c>
      <c r="H7002" t="str">
        <f>anotacoes!K7002</f>
        <v xml:space="preserve"> 00:08:55,412</v>
      </c>
      <c r="I7002" t="str">
        <f>anotacoes!L7002</f>
        <v xml:space="preserve"> 00:09:03,401</v>
      </c>
      <c r="J7002" t="str">
        <f>IF(L7002="PAUSE",E7002,IF(anotacoes!G7006=conversao_anotacoes!C7002,conversao_anotacoes!C7002,conversao_anotacoes!D7002))</f>
        <v>&lt;ARBITRO_DESCONHECIDO&gt;</v>
      </c>
      <c r="K7002" t="str">
        <f t="shared" si="218"/>
        <v/>
      </c>
      <c r="L7002" t="str">
        <f>UPPER(anotacoes!H7002)</f>
        <v>PAUSE</v>
      </c>
      <c r="M7002" t="str">
        <f>IF(OR(L7002="ATTACK",L7002="FINTA"),"&lt;TECNICA&gt;",UPPER(anotacoes!I7002))</f>
        <v>&lt;NAO_CLASSIFICADO&gt;</v>
      </c>
      <c r="N7002" t="str">
        <f>IF(OR(L7002="ATTACK",L7002="FINTA"),UPPER(anotacoes!I7002),"")</f>
        <v/>
      </c>
      <c r="O7002" s="6" t="str">
        <f>IF(anotacoes!N7002=0,"",anotacoes!N7002)</f>
        <v/>
      </c>
      <c r="P7002" t="str">
        <f>IF(anotacoes!M7002=0,"",UPPER(anotacoes!M7002))</f>
        <v/>
      </c>
      <c r="Q7002" t="str">
        <f t="shared" si="219"/>
        <v>INSERT INTO CONVERSAO_LUTA_ACAO (cd_conversao, id_luta, sequencia, momento_inicio, momento_fim, quem_faz, quem_sofre, acao_tipo, acao, tecnica, direcao, pontuacao) VALUES (1, 102, 70, TRIM(' 00:08:55,412'), TRIM(' 00:09:03,401'), '&lt;ARBITRO_DESCONHECIDO&gt;', '', 'PAUSE', '&lt;NAO_CLASSIFICADO&gt;', NULL, NULL, NULL)</v>
      </c>
      <c r="R7002" t="s">
        <v>10327</v>
      </c>
    </row>
    <row r="7003" spans="1:18" hidden="1" x14ac:dyDescent="0.25">
      <c r="A7003" s="7">
        <f>anotacoes!D7003</f>
        <v>40634</v>
      </c>
      <c r="B7003" t="str">
        <f>anotacoes!C7003</f>
        <v>PAN AMERICAN CHAMPIONSHIPS GUADALAJARA 2011</v>
      </c>
      <c r="C7003" t="str">
        <f>anotacoes!E7003</f>
        <v>STEVENS</v>
      </c>
      <c r="D7003" t="str">
        <f>anotacoes!F7003</f>
        <v>GUILHEIRO</v>
      </c>
      <c r="E7003" t="s">
        <v>10325</v>
      </c>
      <c r="F7003">
        <f>anotacoes!A7003</f>
        <v>102</v>
      </c>
      <c r="G7003">
        <f>anotacoes!B7003</f>
        <v>71</v>
      </c>
      <c r="H7003" t="str">
        <f>anotacoes!K7003</f>
        <v xml:space="preserve"> 00:09:03,554</v>
      </c>
      <c r="I7003" t="str">
        <f>anotacoes!L7003</f>
        <v xml:space="preserve"> 00:09:07,092</v>
      </c>
      <c r="J7003" t="str">
        <f>IF(L7003="PAUSE",E7003,IF(anotacoes!G7007=conversao_anotacoes!C7003,conversao_anotacoes!C7003,conversao_anotacoes!D7003))</f>
        <v>STEVENS</v>
      </c>
      <c r="K7003" t="str">
        <f t="shared" si="218"/>
        <v>GUILHEIRO</v>
      </c>
      <c r="L7003" t="str">
        <f>UPPER(anotacoes!H7003)</f>
        <v>DISPLACEMENT</v>
      </c>
      <c r="M7003" t="str">
        <f>IF(OR(L7003="ATTACK",L7003="FINTA"),"&lt;TECNICA&gt;",UPPER(anotacoes!I7003))</f>
        <v>TRY TO GRIP WITH CONTACT</v>
      </c>
      <c r="N7003" t="str">
        <f>IF(OR(L7003="ATTACK",L7003="FINTA"),UPPER(anotacoes!I7003),"")</f>
        <v/>
      </c>
      <c r="O7003" s="6" t="str">
        <f>IF(anotacoes!N7003=0,"",anotacoes!N7003)</f>
        <v/>
      </c>
      <c r="P7003" t="str">
        <f>IF(anotacoes!M7003=0,"",UPPER(anotacoes!M7003))</f>
        <v/>
      </c>
      <c r="Q7003" t="str">
        <f t="shared" si="219"/>
        <v>INSERT INTO CONVERSAO_LUTA_ACAO (cd_conversao, id_luta, sequencia, momento_inicio, momento_fim, quem_faz, quem_sofre, acao_tipo, acao, tecnica, direcao, pontuacao) VALUES (1, 102, 71, TRIM(' 00:09:03,554'), TRIM(' 00:09:07,092'), 'STEVENS', 'GUILHEIRO', 'DISPLACEMENT', 'TRY TO GRIP WITH CONTACT', NULL, NULL, NULL)</v>
      </c>
      <c r="R7003" t="s">
        <v>10327</v>
      </c>
    </row>
    <row r="7004" spans="1:18" hidden="1" x14ac:dyDescent="0.25">
      <c r="A7004" s="7">
        <f>anotacoes!D7004</f>
        <v>40634</v>
      </c>
      <c r="B7004" t="str">
        <f>anotacoes!C7004</f>
        <v>PAN AMERICAN CHAMPIONSHIPS GUADALAJARA 2011</v>
      </c>
      <c r="C7004" t="str">
        <f>anotacoes!E7004</f>
        <v>STEVENS</v>
      </c>
      <c r="D7004" t="str">
        <f>anotacoes!F7004</f>
        <v>GUILHEIRO</v>
      </c>
      <c r="E7004" t="s">
        <v>10325</v>
      </c>
      <c r="F7004">
        <f>anotacoes!A7004</f>
        <v>102</v>
      </c>
      <c r="G7004">
        <f>anotacoes!B7004</f>
        <v>72</v>
      </c>
      <c r="H7004" t="str">
        <f>anotacoes!K7004</f>
        <v xml:space="preserve"> 00:09:07,092</v>
      </c>
      <c r="I7004" t="str">
        <f>anotacoes!L7004</f>
        <v xml:space="preserve"> 00:09:10,576</v>
      </c>
      <c r="J7004" t="str">
        <f>IF(L7004="PAUSE",E7004,IF(anotacoes!G7008=conversao_anotacoes!C7004,conversao_anotacoes!C7004,conversao_anotacoes!D7004))</f>
        <v>STEVENS</v>
      </c>
      <c r="K7004" t="str">
        <f t="shared" si="218"/>
        <v>GUILHEIRO</v>
      </c>
      <c r="L7004" t="str">
        <f>UPPER(anotacoes!H7004)</f>
        <v>GRIP TIME</v>
      </c>
      <c r="M7004" t="str">
        <f>IF(OR(L7004="ATTACK",L7004="FINTA"),"&lt;TECNICA&gt;",UPPER(anotacoes!I7004))</f>
        <v>RIGHT COLLAR</v>
      </c>
      <c r="N7004" t="str">
        <f>IF(OR(L7004="ATTACK",L7004="FINTA"),UPPER(anotacoes!I7004),"")</f>
        <v/>
      </c>
      <c r="O7004" s="6" t="str">
        <f>IF(anotacoes!N7004=0,"",anotacoes!N7004)</f>
        <v/>
      </c>
      <c r="P7004" t="str">
        <f>IF(anotacoes!M7004=0,"",UPPER(anotacoes!M7004))</f>
        <v/>
      </c>
      <c r="Q7004" t="str">
        <f t="shared" si="219"/>
        <v>INSERT INTO CONVERSAO_LUTA_ACAO (cd_conversao, id_luta, sequencia, momento_inicio, momento_fim, quem_faz, quem_sofre, acao_tipo, acao, tecnica, direcao, pontuacao) VALUES (1, 102, 72, TRIM(' 00:09:07,092'), TRIM(' 00:09:10,576'), 'STEVENS', 'GUILHEIRO', 'GRIP TIME', 'RIGHT COLLAR', NULL, NULL, NULL)</v>
      </c>
      <c r="R7004" t="s">
        <v>10327</v>
      </c>
    </row>
    <row r="7005" spans="1:18" hidden="1" x14ac:dyDescent="0.25">
      <c r="A7005" s="7">
        <f>anotacoes!D7005</f>
        <v>40634</v>
      </c>
      <c r="B7005" t="str">
        <f>anotacoes!C7005</f>
        <v>PAN AMERICAN CHAMPIONSHIPS GUADALAJARA 2011</v>
      </c>
      <c r="C7005" t="str">
        <f>anotacoes!E7005</f>
        <v>STEVENS</v>
      </c>
      <c r="D7005" t="str">
        <f>anotacoes!F7005</f>
        <v>GUILHEIRO</v>
      </c>
      <c r="E7005" t="s">
        <v>10325</v>
      </c>
      <c r="F7005">
        <f>anotacoes!A7005</f>
        <v>102</v>
      </c>
      <c r="G7005">
        <f>anotacoes!B7005</f>
        <v>73</v>
      </c>
      <c r="H7005" t="str">
        <f>anotacoes!K7005</f>
        <v xml:space="preserve"> 00:09:10,576</v>
      </c>
      <c r="I7005" t="str">
        <f>anotacoes!L7005</f>
        <v xml:space="preserve"> 00:09:12,526</v>
      </c>
      <c r="J7005" t="str">
        <f>IF(L7005="PAUSE",E7005,IF(anotacoes!G7009=conversao_anotacoes!C7005,conversao_anotacoes!C7005,conversao_anotacoes!D7005))</f>
        <v>STEVENS</v>
      </c>
      <c r="K7005" t="str">
        <f t="shared" si="218"/>
        <v>GUILHEIRO</v>
      </c>
      <c r="L7005" t="str">
        <f>UPPER(anotacoes!H7005)</f>
        <v>ATTACK</v>
      </c>
      <c r="M7005" t="str">
        <f>IF(OR(L7005="ATTACK",L7005="FINTA"),"&lt;TECNICA&gt;",UPPER(anotacoes!I7005))</f>
        <v>&lt;TECNICA&gt;</v>
      </c>
      <c r="N7005" t="str">
        <f>IF(OR(L7005="ATTACK",L7005="FINTA"),UPPER(anotacoes!I7005),"")</f>
        <v>SEOI NAGE</v>
      </c>
      <c r="O7005" s="6">
        <f>IF(anotacoes!N7005=0,"",anotacoes!N7005)</f>
        <v>6</v>
      </c>
      <c r="P7005" t="str">
        <f>IF(anotacoes!M7005=0,"",UPPER(anotacoes!M7005))</f>
        <v/>
      </c>
      <c r="Q7005" t="str">
        <f t="shared" si="219"/>
        <v>INSERT INTO CONVERSAO_LUTA_ACAO (cd_conversao, id_luta, sequencia, momento_inicio, momento_fim, quem_faz, quem_sofre, acao_tipo, acao, tecnica, direcao, pontuacao) VALUES (1, 102, 73, TRIM(' 00:09:10,576'), TRIM(' 00:09:12,526'), 'STEVENS', 'GUILHEIRO', 'ATTACK', '&lt;TECNICA&gt;', 'SEOI NAGE', 6, NULL)</v>
      </c>
      <c r="R7005" t="s">
        <v>10327</v>
      </c>
    </row>
    <row r="7006" spans="1:18" hidden="1" x14ac:dyDescent="0.25">
      <c r="A7006" s="7">
        <f>anotacoes!D7006</f>
        <v>40634</v>
      </c>
      <c r="B7006" t="str">
        <f>anotacoes!C7006</f>
        <v>PAN AMERICAN CHAMPIONSHIPS GUADALAJARA 2011</v>
      </c>
      <c r="C7006" t="str">
        <f>anotacoes!E7006</f>
        <v>STEVENS</v>
      </c>
      <c r="D7006" t="str">
        <f>anotacoes!F7006</f>
        <v>GUILHEIRO</v>
      </c>
      <c r="E7006" t="s">
        <v>10325</v>
      </c>
      <c r="F7006">
        <f>anotacoes!A7006</f>
        <v>102</v>
      </c>
      <c r="G7006">
        <f>anotacoes!B7006</f>
        <v>74</v>
      </c>
      <c r="H7006" t="str">
        <f>anotacoes!K7006</f>
        <v xml:space="preserve"> 00:09:12,712</v>
      </c>
      <c r="I7006" t="str">
        <f>anotacoes!L7006</f>
        <v xml:space="preserve"> 00:09:15,771</v>
      </c>
      <c r="J7006" t="str">
        <f>IF(L7006="PAUSE",E7006,IF(anotacoes!G7010=conversao_anotacoes!C7006,conversao_anotacoes!C7006,conversao_anotacoes!D7006))</f>
        <v>STEVENS</v>
      </c>
      <c r="K7006" t="str">
        <f t="shared" si="218"/>
        <v>GUILHEIRO</v>
      </c>
      <c r="L7006" t="str">
        <f>UPPER(anotacoes!H7006)</f>
        <v>GROUNDWORK COMBAT</v>
      </c>
      <c r="M7006" t="str">
        <f>IF(OR(L7006="ATTACK",L7006="FINTA"),"&lt;TECNICA&gt;",UPPER(anotacoes!I7006))</f>
        <v>DEFENSIVE POSITION</v>
      </c>
      <c r="N7006" t="str">
        <f>IF(OR(L7006="ATTACK",L7006="FINTA"),UPPER(anotacoes!I7006),"")</f>
        <v/>
      </c>
      <c r="O7006" s="6" t="str">
        <f>IF(anotacoes!N7006=0,"",anotacoes!N7006)</f>
        <v/>
      </c>
      <c r="P7006" t="str">
        <f>IF(anotacoes!M7006=0,"",UPPER(anotacoes!M7006))</f>
        <v/>
      </c>
      <c r="Q7006" t="str">
        <f t="shared" si="219"/>
        <v>INSERT INTO CONVERSAO_LUTA_ACAO (cd_conversao, id_luta, sequencia, momento_inicio, momento_fim, quem_faz, quem_sofre, acao_tipo, acao, tecnica, direcao, pontuacao) VALUES (1, 102, 74, TRIM(' 00:09:12,712'), TRIM(' 00:09:15,771'), 'STEVENS', 'GUILHEIRO', 'GROUNDWORK COMBAT', 'DEFENSIVE POSITION', NULL, NULL, NULL)</v>
      </c>
      <c r="R7006" t="s">
        <v>10327</v>
      </c>
    </row>
    <row r="7007" spans="1:18" hidden="1" x14ac:dyDescent="0.25">
      <c r="A7007" s="7">
        <f>anotacoes!D7007</f>
        <v>40634</v>
      </c>
      <c r="B7007" t="str">
        <f>anotacoes!C7007</f>
        <v>PAN AMERICAN CHAMPIONSHIPS GUADALAJARA 2011</v>
      </c>
      <c r="C7007" t="str">
        <f>anotacoes!E7007</f>
        <v>STEVENS</v>
      </c>
      <c r="D7007" t="str">
        <f>anotacoes!F7007</f>
        <v>GUILHEIRO</v>
      </c>
      <c r="E7007" t="s">
        <v>10325</v>
      </c>
      <c r="F7007">
        <f>anotacoes!A7007</f>
        <v>102</v>
      </c>
      <c r="G7007">
        <f>anotacoes!B7007</f>
        <v>75</v>
      </c>
      <c r="H7007" t="str">
        <f>anotacoes!K7007</f>
        <v xml:space="preserve"> 00:09:15,958</v>
      </c>
      <c r="I7007" t="str">
        <f>anotacoes!L7007</f>
        <v xml:space="preserve"> 00:10:03,571</v>
      </c>
      <c r="J7007" t="str">
        <f>IF(L7007="PAUSE",E7007,IF(anotacoes!G7011=conversao_anotacoes!C7007,conversao_anotacoes!C7007,conversao_anotacoes!D7007))</f>
        <v>&lt;ARBITRO_DESCONHECIDO&gt;</v>
      </c>
      <c r="K7007" t="str">
        <f t="shared" si="218"/>
        <v/>
      </c>
      <c r="L7007" t="str">
        <f>UPPER(anotacoes!H7007)</f>
        <v>PAUSE</v>
      </c>
      <c r="M7007" t="str">
        <f>IF(OR(L7007="ATTACK",L7007="FINTA"),"&lt;TECNICA&gt;",UPPER(anotacoes!I7007))</f>
        <v>&lt;NAO_CLASSIFICADO&gt;</v>
      </c>
      <c r="N7007" t="str">
        <f>IF(OR(L7007="ATTACK",L7007="FINTA"),UPPER(anotacoes!I7007),"")</f>
        <v/>
      </c>
      <c r="O7007" s="6" t="str">
        <f>IF(anotacoes!N7007=0,"",anotacoes!N7007)</f>
        <v/>
      </c>
      <c r="P7007" t="str">
        <f>IF(anotacoes!M7007=0,"",UPPER(anotacoes!M7007))</f>
        <v/>
      </c>
      <c r="Q7007" t="str">
        <f t="shared" si="219"/>
        <v>INSERT INTO CONVERSAO_LUTA_ACAO (cd_conversao, id_luta, sequencia, momento_inicio, momento_fim, quem_faz, quem_sofre, acao_tipo, acao, tecnica, direcao, pontuacao) VALUES (1, 102, 75, TRIM(' 00:09:15,958'), TRIM(' 00:10:03,571'), '&lt;ARBITRO_DESCONHECIDO&gt;', '', 'PAUSE', '&lt;NAO_CLASSIFICADO&gt;', NULL, NULL, NULL)</v>
      </c>
      <c r="R7007" t="s">
        <v>10327</v>
      </c>
    </row>
    <row r="7008" spans="1:18" hidden="1" x14ac:dyDescent="0.25">
      <c r="A7008" s="7">
        <f>anotacoes!D7008</f>
        <v>40634</v>
      </c>
      <c r="B7008" t="str">
        <f>anotacoes!C7008</f>
        <v>PAN AMERICAN CHAMPIONSHIPS GUADALAJARA 2011</v>
      </c>
      <c r="C7008" t="str">
        <f>anotacoes!E7008</f>
        <v>STEVENS</v>
      </c>
      <c r="D7008" t="str">
        <f>anotacoes!F7008</f>
        <v>GUILHEIRO</v>
      </c>
      <c r="E7008" t="s">
        <v>10325</v>
      </c>
      <c r="F7008">
        <f>anotacoes!A7008</f>
        <v>102</v>
      </c>
      <c r="G7008">
        <f>anotacoes!B7008</f>
        <v>76</v>
      </c>
      <c r="H7008" t="str">
        <f>anotacoes!K7008</f>
        <v xml:space="preserve"> 00:10:03,725</v>
      </c>
      <c r="I7008" t="str">
        <f>anotacoes!L7008</f>
        <v xml:space="preserve"> 00:10:06,312</v>
      </c>
      <c r="J7008" t="str">
        <f>IF(L7008="PAUSE",E7008,IF(anotacoes!G7012=conversao_anotacoes!C7008,conversao_anotacoes!C7008,conversao_anotacoes!D7008))</f>
        <v>STEVENS</v>
      </c>
      <c r="K7008" t="str">
        <f t="shared" si="218"/>
        <v>GUILHEIRO</v>
      </c>
      <c r="L7008" t="str">
        <f>UPPER(anotacoes!H7008)</f>
        <v>DISPLACEMENT</v>
      </c>
      <c r="M7008" t="str">
        <f>IF(OR(L7008="ATTACK",L7008="FINTA"),"&lt;TECNICA&gt;",UPPER(anotacoes!I7008))</f>
        <v>TRY TO GRIP WITH CONTACT</v>
      </c>
      <c r="N7008" t="str">
        <f>IF(OR(L7008="ATTACK",L7008="FINTA"),UPPER(anotacoes!I7008),"")</f>
        <v/>
      </c>
      <c r="O7008" s="6" t="str">
        <f>IF(anotacoes!N7008=0,"",anotacoes!N7008)</f>
        <v/>
      </c>
      <c r="P7008" t="str">
        <f>IF(anotacoes!M7008=0,"",UPPER(anotacoes!M7008))</f>
        <v/>
      </c>
      <c r="Q7008" t="str">
        <f t="shared" si="219"/>
        <v>INSERT INTO CONVERSAO_LUTA_ACAO (cd_conversao, id_luta, sequencia, momento_inicio, momento_fim, quem_faz, quem_sofre, acao_tipo, acao, tecnica, direcao, pontuacao) VALUES (1, 102, 76, TRIM(' 00:10:03,725'), TRIM(' 00:10:06,312'), 'STEVENS', 'GUILHEIRO', 'DISPLACEMENT', 'TRY TO GRIP WITH CONTACT', NULL, NULL, NULL)</v>
      </c>
      <c r="R7008" t="s">
        <v>10327</v>
      </c>
    </row>
    <row r="7009" spans="1:18" hidden="1" x14ac:dyDescent="0.25">
      <c r="A7009" s="7">
        <f>anotacoes!D7009</f>
        <v>40634</v>
      </c>
      <c r="B7009" t="str">
        <f>anotacoes!C7009</f>
        <v>PAN AMERICAN CHAMPIONSHIPS GUADALAJARA 2011</v>
      </c>
      <c r="C7009" t="str">
        <f>anotacoes!E7009</f>
        <v>STEVENS</v>
      </c>
      <c r="D7009" t="str">
        <f>anotacoes!F7009</f>
        <v>GUILHEIRO</v>
      </c>
      <c r="E7009" t="s">
        <v>10325</v>
      </c>
      <c r="F7009">
        <f>anotacoes!A7009</f>
        <v>102</v>
      </c>
      <c r="G7009">
        <f>anotacoes!B7009</f>
        <v>77</v>
      </c>
      <c r="H7009" t="str">
        <f>anotacoes!K7009</f>
        <v xml:space="preserve"> 00:10:06,312</v>
      </c>
      <c r="I7009" t="str">
        <f>anotacoes!L7009</f>
        <v xml:space="preserve"> 00:10:09,117</v>
      </c>
      <c r="J7009" t="str">
        <f>IF(L7009="PAUSE",E7009,IF(anotacoes!G7013=conversao_anotacoes!C7009,conversao_anotacoes!C7009,conversao_anotacoes!D7009))</f>
        <v>STEVENS</v>
      </c>
      <c r="K7009" t="str">
        <f t="shared" si="218"/>
        <v>GUILHEIRO</v>
      </c>
      <c r="L7009" t="str">
        <f>UPPER(anotacoes!H7009)</f>
        <v>GRIP TIME</v>
      </c>
      <c r="M7009" t="str">
        <f>IF(OR(L7009="ATTACK",L7009="FINTA"),"&lt;TECNICA&gt;",UPPER(anotacoes!I7009))</f>
        <v>RIGHT COLLAR</v>
      </c>
      <c r="N7009" t="str">
        <f>IF(OR(L7009="ATTACK",L7009="FINTA"),UPPER(anotacoes!I7009),"")</f>
        <v/>
      </c>
      <c r="O7009" s="6" t="str">
        <f>IF(anotacoes!N7009=0,"",anotacoes!N7009)</f>
        <v/>
      </c>
      <c r="P7009" t="str">
        <f>IF(anotacoes!M7009=0,"",UPPER(anotacoes!M7009))</f>
        <v/>
      </c>
      <c r="Q7009" t="str">
        <f t="shared" si="219"/>
        <v>INSERT INTO CONVERSAO_LUTA_ACAO (cd_conversao, id_luta, sequencia, momento_inicio, momento_fim, quem_faz, quem_sofre, acao_tipo, acao, tecnica, direcao, pontuacao) VALUES (1, 102, 77, TRIM(' 00:10:06,312'), TRIM(' 00:10:09,117'), 'STEVENS', 'GUILHEIRO', 'GRIP TIME', 'RIGHT COLLAR', NULL, NULL, NULL)</v>
      </c>
      <c r="R7009" t="s">
        <v>10327</v>
      </c>
    </row>
    <row r="7010" spans="1:18" hidden="1" x14ac:dyDescent="0.25">
      <c r="A7010" s="7">
        <f>anotacoes!D7010</f>
        <v>40634</v>
      </c>
      <c r="B7010" t="str">
        <f>anotacoes!C7010</f>
        <v>PAN AMERICAN CHAMPIONSHIPS GUADALAJARA 2011</v>
      </c>
      <c r="C7010" t="str">
        <f>anotacoes!E7010</f>
        <v>STEVENS</v>
      </c>
      <c r="D7010" t="str">
        <f>anotacoes!F7010</f>
        <v>GUILHEIRO</v>
      </c>
      <c r="E7010" t="s">
        <v>10325</v>
      </c>
      <c r="F7010">
        <f>anotacoes!A7010</f>
        <v>102</v>
      </c>
      <c r="G7010">
        <f>anotacoes!B7010</f>
        <v>78</v>
      </c>
      <c r="H7010" t="str">
        <f>anotacoes!K7010</f>
        <v xml:space="preserve"> 00:10:09,117</v>
      </c>
      <c r="I7010" t="str">
        <f>anotacoes!L7010</f>
        <v xml:space="preserve"> 00:10:09,821</v>
      </c>
      <c r="J7010" t="str">
        <f>IF(L7010="PAUSE",E7010,IF(anotacoes!G7014=conversao_anotacoes!C7010,conversao_anotacoes!C7010,conversao_anotacoes!D7010))</f>
        <v>STEVENS</v>
      </c>
      <c r="K7010" t="str">
        <f t="shared" si="218"/>
        <v>GUILHEIRO</v>
      </c>
      <c r="L7010" t="str">
        <f>UPPER(anotacoes!H7010)</f>
        <v>ATTACK</v>
      </c>
      <c r="M7010" t="str">
        <f>IF(OR(L7010="ATTACK",L7010="FINTA"),"&lt;TECNICA&gt;",UPPER(anotacoes!I7010))</f>
        <v>&lt;TECNICA&gt;</v>
      </c>
      <c r="N7010" t="str">
        <f>IF(OR(L7010="ATTACK",L7010="FINTA"),UPPER(anotacoes!I7010),"")</f>
        <v>SEOI OTOSHI</v>
      </c>
      <c r="O7010" s="6">
        <f>IF(anotacoes!N7010=0,"",anotacoes!N7010)</f>
        <v>6</v>
      </c>
      <c r="P7010" t="str">
        <f>IF(anotacoes!M7010=0,"",UPPER(anotacoes!M7010))</f>
        <v/>
      </c>
      <c r="Q7010" t="str">
        <f t="shared" si="219"/>
        <v>INSERT INTO CONVERSAO_LUTA_ACAO (cd_conversao, id_luta, sequencia, momento_inicio, momento_fim, quem_faz, quem_sofre, acao_tipo, acao, tecnica, direcao, pontuacao) VALUES (1, 102, 78, TRIM(' 00:10:09,117'), TRIM(' 00:10:09,821'), 'STEVENS', 'GUILHEIRO', 'ATTACK', '&lt;TECNICA&gt;', 'SEOI OTOSHI', 6, NULL)</v>
      </c>
      <c r="R7010" t="s">
        <v>10327</v>
      </c>
    </row>
    <row r="7011" spans="1:18" hidden="1" x14ac:dyDescent="0.25">
      <c r="A7011" s="7">
        <f>anotacoes!D7011</f>
        <v>40634</v>
      </c>
      <c r="B7011" t="str">
        <f>anotacoes!C7011</f>
        <v>PAN AMERICAN CHAMPIONSHIPS GUADALAJARA 2011</v>
      </c>
      <c r="C7011" t="str">
        <f>anotacoes!E7011</f>
        <v>STEVENS</v>
      </c>
      <c r="D7011" t="str">
        <f>anotacoes!F7011</f>
        <v>GUILHEIRO</v>
      </c>
      <c r="E7011" t="s">
        <v>10325</v>
      </c>
      <c r="F7011">
        <f>anotacoes!A7011</f>
        <v>102</v>
      </c>
      <c r="G7011">
        <f>anotacoes!B7011</f>
        <v>79</v>
      </c>
      <c r="H7011" t="str">
        <f>anotacoes!K7011</f>
        <v xml:space="preserve"> 00:10:09,821</v>
      </c>
      <c r="I7011" t="str">
        <f>anotacoes!L7011</f>
        <v xml:space="preserve"> 00:10:11,006</v>
      </c>
      <c r="J7011" t="str">
        <f>IF(L7011="PAUSE",E7011,IF(anotacoes!G7015=conversao_anotacoes!C7011,conversao_anotacoes!C7011,conversao_anotacoes!D7011))</f>
        <v>STEVENS</v>
      </c>
      <c r="K7011" t="str">
        <f t="shared" si="218"/>
        <v>GUILHEIRO</v>
      </c>
      <c r="L7011" t="str">
        <f>UPPER(anotacoes!H7011)</f>
        <v>TRANSITION</v>
      </c>
      <c r="M7011" t="str">
        <f>IF(OR(L7011="ATTACK",L7011="FINTA"),"&lt;TECNICA&gt;",UPPER(anotacoes!I7011))</f>
        <v>WITHOUT ATTACK</v>
      </c>
      <c r="N7011" t="str">
        <f>IF(OR(L7011="ATTACK",L7011="FINTA"),UPPER(anotacoes!I7011),"")</f>
        <v/>
      </c>
      <c r="O7011" s="6" t="str">
        <f>IF(anotacoes!N7011=0,"",anotacoes!N7011)</f>
        <v/>
      </c>
      <c r="P7011" t="str">
        <f>IF(anotacoes!M7011=0,"",UPPER(anotacoes!M7011))</f>
        <v/>
      </c>
      <c r="Q7011" t="str">
        <f t="shared" si="219"/>
        <v>INSERT INTO CONVERSAO_LUTA_ACAO (cd_conversao, id_luta, sequencia, momento_inicio, momento_fim, quem_faz, quem_sofre, acao_tipo, acao, tecnica, direcao, pontuacao) VALUES (1, 102, 79, TRIM(' 00:10:09,821'), TRIM(' 00:10:11,006'), 'STEVENS', 'GUILHEIRO', 'TRANSITION', 'WITHOUT ATTACK', NULL, NULL, NULL)</v>
      </c>
      <c r="R7011" t="s">
        <v>10327</v>
      </c>
    </row>
    <row r="7012" spans="1:18" hidden="1" x14ac:dyDescent="0.25">
      <c r="A7012" s="7">
        <f>anotacoes!D7012</f>
        <v>40634</v>
      </c>
      <c r="B7012" t="str">
        <f>anotacoes!C7012</f>
        <v>PAN AMERICAN CHAMPIONSHIPS GUADALAJARA 2011</v>
      </c>
      <c r="C7012" t="str">
        <f>anotacoes!E7012</f>
        <v>STEVENS</v>
      </c>
      <c r="D7012" t="str">
        <f>anotacoes!F7012</f>
        <v>GUILHEIRO</v>
      </c>
      <c r="E7012" t="s">
        <v>10325</v>
      </c>
      <c r="F7012">
        <f>anotacoes!A7012</f>
        <v>102</v>
      </c>
      <c r="G7012">
        <f>anotacoes!B7012</f>
        <v>80</v>
      </c>
      <c r="H7012" t="str">
        <f>anotacoes!K7012</f>
        <v xml:space="preserve"> 00:10:11,159</v>
      </c>
      <c r="I7012" t="str">
        <f>anotacoes!L7012</f>
        <v xml:space="preserve"> 00:10:18,503</v>
      </c>
      <c r="J7012" t="str">
        <f>IF(L7012="PAUSE",E7012,IF(anotacoes!G7016=conversao_anotacoes!C7012,conversao_anotacoes!C7012,conversao_anotacoes!D7012))</f>
        <v>&lt;ARBITRO_DESCONHECIDO&gt;</v>
      </c>
      <c r="K7012" t="str">
        <f t="shared" si="218"/>
        <v/>
      </c>
      <c r="L7012" t="str">
        <f>UPPER(anotacoes!H7012)</f>
        <v>PAUSE</v>
      </c>
      <c r="M7012" t="str">
        <f>IF(OR(L7012="ATTACK",L7012="FINTA"),"&lt;TECNICA&gt;",UPPER(anotacoes!I7012))</f>
        <v>&lt;NAO_CLASSIFICADO&gt;</v>
      </c>
      <c r="N7012" t="str">
        <f>IF(OR(L7012="ATTACK",L7012="FINTA"),UPPER(anotacoes!I7012),"")</f>
        <v/>
      </c>
      <c r="O7012" s="6" t="str">
        <f>IF(anotacoes!N7012=0,"",anotacoes!N7012)</f>
        <v/>
      </c>
      <c r="P7012" t="str">
        <f>IF(anotacoes!M7012=0,"",UPPER(anotacoes!M7012))</f>
        <v/>
      </c>
      <c r="Q7012" t="str">
        <f t="shared" si="219"/>
        <v>INSERT INTO CONVERSAO_LUTA_ACAO (cd_conversao, id_luta, sequencia, momento_inicio, momento_fim, quem_faz, quem_sofre, acao_tipo, acao, tecnica, direcao, pontuacao) VALUES (1, 102, 80, TRIM(' 00:10:11,159'), TRIM(' 00:10:18,503'), '&lt;ARBITRO_DESCONHECIDO&gt;', '', 'PAUSE', '&lt;NAO_CLASSIFICADO&gt;', NULL, NULL, NULL)</v>
      </c>
      <c r="R7012" t="s">
        <v>10327</v>
      </c>
    </row>
    <row r="7013" spans="1:18" hidden="1" x14ac:dyDescent="0.25">
      <c r="A7013" s="7">
        <f>anotacoes!D7013</f>
        <v>40634</v>
      </c>
      <c r="B7013" t="str">
        <f>anotacoes!C7013</f>
        <v>PAN AMERICAN CHAMPIONSHIPS GUADALAJARA 2011</v>
      </c>
      <c r="C7013" t="str">
        <f>anotacoes!E7013</f>
        <v>STEVENS</v>
      </c>
      <c r="D7013" t="str">
        <f>anotacoes!F7013</f>
        <v>GUILHEIRO</v>
      </c>
      <c r="E7013" t="s">
        <v>10325</v>
      </c>
      <c r="F7013">
        <f>anotacoes!A7013</f>
        <v>102</v>
      </c>
      <c r="G7013">
        <f>anotacoes!B7013</f>
        <v>81</v>
      </c>
      <c r="H7013" t="str">
        <f>anotacoes!K7013</f>
        <v xml:space="preserve"> 00:10:18,503</v>
      </c>
      <c r="I7013" t="str">
        <f>anotacoes!L7013</f>
        <v xml:space="preserve"> 00:10:20,026</v>
      </c>
      <c r="J7013" t="str">
        <f>IF(L7013="PAUSE",E7013,IF(anotacoes!G7017=conversao_anotacoes!C7013,conversao_anotacoes!C7013,conversao_anotacoes!D7013))</f>
        <v>STEVENS</v>
      </c>
      <c r="K7013" t="str">
        <f t="shared" si="218"/>
        <v>GUILHEIRO</v>
      </c>
      <c r="L7013" t="str">
        <f>UPPER(anotacoes!H7013)</f>
        <v>DISPLACEMENT</v>
      </c>
      <c r="M7013" t="str">
        <f>IF(OR(L7013="ATTACK",L7013="FINTA"),"&lt;TECNICA&gt;",UPPER(anotacoes!I7013))</f>
        <v>TRY TO GRIP WITH CONTACT</v>
      </c>
      <c r="N7013" t="str">
        <f>IF(OR(L7013="ATTACK",L7013="FINTA"),UPPER(anotacoes!I7013),"")</f>
        <v/>
      </c>
      <c r="O7013" s="6" t="str">
        <f>IF(anotacoes!N7013=0,"",anotacoes!N7013)</f>
        <v/>
      </c>
      <c r="P7013" t="str">
        <f>IF(anotacoes!M7013=0,"",UPPER(anotacoes!M7013))</f>
        <v/>
      </c>
      <c r="Q7013" t="str">
        <f t="shared" si="219"/>
        <v>INSERT INTO CONVERSAO_LUTA_ACAO (cd_conversao, id_luta, sequencia, momento_inicio, momento_fim, quem_faz, quem_sofre, acao_tipo, acao, tecnica, direcao, pontuacao) VALUES (1, 102, 81, TRIM(' 00:10:18,503'), TRIM(' 00:10:20,026'), 'STEVENS', 'GUILHEIRO', 'DISPLACEMENT', 'TRY TO GRIP WITH CONTACT', NULL, NULL, NULL)</v>
      </c>
      <c r="R7013" t="s">
        <v>10327</v>
      </c>
    </row>
    <row r="7014" spans="1:18" hidden="1" x14ac:dyDescent="0.25">
      <c r="A7014" s="7">
        <f>anotacoes!D7014</f>
        <v>40634</v>
      </c>
      <c r="B7014" t="str">
        <f>anotacoes!C7014</f>
        <v>PAN AMERICAN CHAMPIONSHIPS GUADALAJARA 2011</v>
      </c>
      <c r="C7014" t="str">
        <f>anotacoes!E7014</f>
        <v>STEVENS</v>
      </c>
      <c r="D7014" t="str">
        <f>anotacoes!F7014</f>
        <v>GUILHEIRO</v>
      </c>
      <c r="E7014" t="s">
        <v>10325</v>
      </c>
      <c r="F7014">
        <f>anotacoes!A7014</f>
        <v>102</v>
      </c>
      <c r="G7014">
        <f>anotacoes!B7014</f>
        <v>82</v>
      </c>
      <c r="H7014" t="str">
        <f>anotacoes!K7014</f>
        <v xml:space="preserve"> 00:10:20,026</v>
      </c>
      <c r="I7014" t="str">
        <f>anotacoes!L7014</f>
        <v xml:space="preserve"> 00:10:24,298</v>
      </c>
      <c r="J7014" t="str">
        <f>IF(L7014="PAUSE",E7014,IF(anotacoes!G7018=conversao_anotacoes!C7014,conversao_anotacoes!C7014,conversao_anotacoes!D7014))</f>
        <v>STEVENS</v>
      </c>
      <c r="K7014" t="str">
        <f t="shared" si="218"/>
        <v>GUILHEIRO</v>
      </c>
      <c r="L7014" t="str">
        <f>UPPER(anotacoes!H7014)</f>
        <v>GRIP TIME</v>
      </c>
      <c r="M7014" t="str">
        <f>IF(OR(L7014="ATTACK",L7014="FINTA"),"&lt;TECNICA&gt;",UPPER(anotacoes!I7014))</f>
        <v>RIGHT COLLAR</v>
      </c>
      <c r="N7014" t="str">
        <f>IF(OR(L7014="ATTACK",L7014="FINTA"),UPPER(anotacoes!I7014),"")</f>
        <v/>
      </c>
      <c r="O7014" s="6" t="str">
        <f>IF(anotacoes!N7014=0,"",anotacoes!N7014)</f>
        <v/>
      </c>
      <c r="P7014" t="str">
        <f>IF(anotacoes!M7014=0,"",UPPER(anotacoes!M7014))</f>
        <v/>
      </c>
      <c r="Q7014" t="str">
        <f t="shared" si="219"/>
        <v>INSERT INTO CONVERSAO_LUTA_ACAO (cd_conversao, id_luta, sequencia, momento_inicio, momento_fim, quem_faz, quem_sofre, acao_tipo, acao, tecnica, direcao, pontuacao) VALUES (1, 102, 82, TRIM(' 00:10:20,026'), TRIM(' 00:10:24,298'), 'STEVENS', 'GUILHEIRO', 'GRIP TIME', 'RIGHT COLLAR', NULL, NULL, NULL)</v>
      </c>
      <c r="R7014" t="s">
        <v>10327</v>
      </c>
    </row>
    <row r="7015" spans="1:18" hidden="1" x14ac:dyDescent="0.25">
      <c r="A7015" s="7">
        <f>anotacoes!D7015</f>
        <v>40634</v>
      </c>
      <c r="B7015" t="str">
        <f>anotacoes!C7015</f>
        <v>PAN AMERICAN CHAMPIONSHIPS GUADALAJARA 2011</v>
      </c>
      <c r="C7015" t="str">
        <f>anotacoes!E7015</f>
        <v>STEVENS</v>
      </c>
      <c r="D7015" t="str">
        <f>anotacoes!F7015</f>
        <v>GUILHEIRO</v>
      </c>
      <c r="E7015" t="s">
        <v>10325</v>
      </c>
      <c r="F7015">
        <f>anotacoes!A7015</f>
        <v>102</v>
      </c>
      <c r="G7015">
        <f>anotacoes!B7015</f>
        <v>83</v>
      </c>
      <c r="H7015" t="str">
        <f>anotacoes!K7015</f>
        <v xml:space="preserve"> 00:10:24,298</v>
      </c>
      <c r="I7015" t="str">
        <f>anotacoes!L7015</f>
        <v xml:space="preserve"> 00:10:29,286</v>
      </c>
      <c r="J7015" t="str">
        <f>IF(L7015="PAUSE",E7015,IF(anotacoes!G7019=conversao_anotacoes!C7015,conversao_anotacoes!C7015,conversao_anotacoes!D7015))</f>
        <v>STEVENS</v>
      </c>
      <c r="K7015" t="str">
        <f t="shared" si="218"/>
        <v>GUILHEIRO</v>
      </c>
      <c r="L7015" t="str">
        <f>UPPER(anotacoes!H7015)</f>
        <v>ATTACK</v>
      </c>
      <c r="M7015" t="str">
        <f>IF(OR(L7015="ATTACK",L7015="FINTA"),"&lt;TECNICA&gt;",UPPER(anotacoes!I7015))</f>
        <v>&lt;TECNICA&gt;</v>
      </c>
      <c r="N7015" t="str">
        <f>IF(OR(L7015="ATTACK",L7015="FINTA"),UPPER(anotacoes!I7015),"")</f>
        <v>IPPON SEOINAGE</v>
      </c>
      <c r="O7015" s="6">
        <f>IF(anotacoes!N7015=0,"",anotacoes!N7015)</f>
        <v>6</v>
      </c>
      <c r="P7015" t="str">
        <f>IF(anotacoes!M7015=0,"",UPPER(anotacoes!M7015))</f>
        <v/>
      </c>
      <c r="Q7015" t="str">
        <f t="shared" si="219"/>
        <v>INSERT INTO CONVERSAO_LUTA_ACAO (cd_conversao, id_luta, sequencia, momento_inicio, momento_fim, quem_faz, quem_sofre, acao_tipo, acao, tecnica, direcao, pontuacao) VALUES (1, 102, 83, TRIM(' 00:10:24,298'), TRIM(' 00:10:29,286'), 'STEVENS', 'GUILHEIRO', 'ATTACK', '&lt;TECNICA&gt;', 'IPPON SEOINAGE', 6, NULL)</v>
      </c>
      <c r="R7015" t="s">
        <v>10327</v>
      </c>
    </row>
    <row r="7016" spans="1:18" hidden="1" x14ac:dyDescent="0.25">
      <c r="A7016" s="7">
        <f>anotacoes!D7016</f>
        <v>40634</v>
      </c>
      <c r="B7016" t="str">
        <f>anotacoes!C7016</f>
        <v>PAN AMERICAN CHAMPIONSHIPS GUADALAJARA 2011</v>
      </c>
      <c r="C7016" t="str">
        <f>anotacoes!E7016</f>
        <v>STEVENS</v>
      </c>
      <c r="D7016" t="str">
        <f>anotacoes!F7016</f>
        <v>GUILHEIRO</v>
      </c>
      <c r="E7016" t="s">
        <v>10325</v>
      </c>
      <c r="F7016">
        <f>anotacoes!A7016</f>
        <v>102</v>
      </c>
      <c r="G7016">
        <f>anotacoes!B7016</f>
        <v>84</v>
      </c>
      <c r="H7016" t="str">
        <f>anotacoes!K7016</f>
        <v xml:space="preserve"> 00:10:29,471</v>
      </c>
      <c r="I7016" t="str">
        <f>anotacoes!L7016</f>
        <v xml:space="preserve"> 00:10:33,745</v>
      </c>
      <c r="J7016" t="str">
        <f>IF(L7016="PAUSE",E7016,IF(anotacoes!G7020=conversao_anotacoes!C7016,conversao_anotacoes!C7016,conversao_anotacoes!D7016))</f>
        <v>STEVENS</v>
      </c>
      <c r="K7016" t="str">
        <f t="shared" si="218"/>
        <v>GUILHEIRO</v>
      </c>
      <c r="L7016" t="str">
        <f>UPPER(anotacoes!H7016)</f>
        <v>GROUNDWORK COMBAT</v>
      </c>
      <c r="M7016" t="str">
        <f>IF(OR(L7016="ATTACK",L7016="FINTA"),"&lt;TECNICA&gt;",UPPER(anotacoes!I7016))</f>
        <v>DEFENSIVE POSITION</v>
      </c>
      <c r="N7016" t="str">
        <f>IF(OR(L7016="ATTACK",L7016="FINTA"),UPPER(anotacoes!I7016),"")</f>
        <v/>
      </c>
      <c r="O7016" s="6" t="str">
        <f>IF(anotacoes!N7016=0,"",anotacoes!N7016)</f>
        <v/>
      </c>
      <c r="P7016" t="str">
        <f>IF(anotacoes!M7016=0,"",UPPER(anotacoes!M7016))</f>
        <v/>
      </c>
      <c r="Q7016" t="str">
        <f t="shared" si="219"/>
        <v>INSERT INTO CONVERSAO_LUTA_ACAO (cd_conversao, id_luta, sequencia, momento_inicio, momento_fim, quem_faz, quem_sofre, acao_tipo, acao, tecnica, direcao, pontuacao) VALUES (1, 102, 84, TRIM(' 00:10:29,471'), TRIM(' 00:10:33,745'), 'STEVENS', 'GUILHEIRO', 'GROUNDWORK COMBAT', 'DEFENSIVE POSITION', NULL, NULL, NULL)</v>
      </c>
      <c r="R7016" t="s">
        <v>10327</v>
      </c>
    </row>
    <row r="7017" spans="1:18" hidden="1" x14ac:dyDescent="0.25">
      <c r="A7017" s="7">
        <f>anotacoes!D7017</f>
        <v>40634</v>
      </c>
      <c r="B7017" t="str">
        <f>anotacoes!C7017</f>
        <v>PAN AMERICAN CHAMPIONSHIPS GUADALAJARA 2011</v>
      </c>
      <c r="C7017" t="str">
        <f>anotacoes!E7017</f>
        <v>STEVENS</v>
      </c>
      <c r="D7017" t="str">
        <f>anotacoes!F7017</f>
        <v>GUILHEIRO</v>
      </c>
      <c r="E7017" t="s">
        <v>10325</v>
      </c>
      <c r="F7017">
        <f>anotacoes!A7017</f>
        <v>102</v>
      </c>
      <c r="G7017">
        <f>anotacoes!B7017</f>
        <v>85</v>
      </c>
      <c r="H7017" t="str">
        <f>anotacoes!K7017</f>
        <v xml:space="preserve"> 00:10:33,917</v>
      </c>
      <c r="I7017" t="str">
        <f>anotacoes!L7017</f>
        <v xml:space="preserve"> 00:10:39,020</v>
      </c>
      <c r="J7017" t="str">
        <f>IF(L7017="PAUSE",E7017,IF(anotacoes!G7021=conversao_anotacoes!C7017,conversao_anotacoes!C7017,conversao_anotacoes!D7017))</f>
        <v>&lt;ARBITRO_DESCONHECIDO&gt;</v>
      </c>
      <c r="K7017" t="str">
        <f t="shared" si="218"/>
        <v/>
      </c>
      <c r="L7017" t="str">
        <f>UPPER(anotacoes!H7017)</f>
        <v>PAUSE</v>
      </c>
      <c r="M7017" t="str">
        <f>IF(OR(L7017="ATTACK",L7017="FINTA"),"&lt;TECNICA&gt;",UPPER(anotacoes!I7017))</f>
        <v>&lt;NAO_CLASSIFICADO&gt;</v>
      </c>
      <c r="N7017" t="str">
        <f>IF(OR(L7017="ATTACK",L7017="FINTA"),UPPER(anotacoes!I7017),"")</f>
        <v/>
      </c>
      <c r="O7017" s="6" t="str">
        <f>IF(anotacoes!N7017=0,"",anotacoes!N7017)</f>
        <v/>
      </c>
      <c r="P7017" t="str">
        <f>IF(anotacoes!M7017=0,"",UPPER(anotacoes!M7017))</f>
        <v/>
      </c>
      <c r="Q7017" t="str">
        <f t="shared" si="219"/>
        <v>INSERT INTO CONVERSAO_LUTA_ACAO (cd_conversao, id_luta, sequencia, momento_inicio, momento_fim, quem_faz, quem_sofre, acao_tipo, acao, tecnica, direcao, pontuacao) VALUES (1, 102, 85, TRIM(' 00:10:33,917'), TRIM(' 00:10:39,020'), '&lt;ARBITRO_DESCONHECIDO&gt;', '', 'PAUSE', '&lt;NAO_CLASSIFICADO&gt;', NULL, NULL, NULL)</v>
      </c>
      <c r="R7017" t="s">
        <v>10327</v>
      </c>
    </row>
    <row r="7018" spans="1:18" hidden="1" x14ac:dyDescent="0.25">
      <c r="A7018" s="7">
        <f>anotacoes!D7018</f>
        <v>40634</v>
      </c>
      <c r="B7018" t="str">
        <f>anotacoes!C7018</f>
        <v>PAN AMERICAN CHAMPIONSHIPS GUADALAJARA 2011</v>
      </c>
      <c r="C7018" t="str">
        <f>anotacoes!E7018</f>
        <v>STEVENS</v>
      </c>
      <c r="D7018" t="str">
        <f>anotacoes!F7018</f>
        <v>GUILHEIRO</v>
      </c>
      <c r="E7018" t="s">
        <v>10325</v>
      </c>
      <c r="F7018">
        <f>anotacoes!A7018</f>
        <v>102</v>
      </c>
      <c r="G7018">
        <f>anotacoes!B7018</f>
        <v>86</v>
      </c>
      <c r="H7018" t="str">
        <f>anotacoes!K7018</f>
        <v xml:space="preserve"> 00:10:39,020</v>
      </c>
      <c r="I7018" t="str">
        <f>anotacoes!L7018</f>
        <v xml:space="preserve"> 00:10:41,466</v>
      </c>
      <c r="J7018" t="str">
        <f>IF(L7018="PAUSE",E7018,IF(anotacoes!G7022=conversao_anotacoes!C7018,conversao_anotacoes!C7018,conversao_anotacoes!D7018))</f>
        <v>STEVENS</v>
      </c>
      <c r="K7018" t="str">
        <f t="shared" si="218"/>
        <v>GUILHEIRO</v>
      </c>
      <c r="L7018" t="str">
        <f>UPPER(anotacoes!H7018)</f>
        <v>DISPLACEMENT</v>
      </c>
      <c r="M7018" t="str">
        <f>IF(OR(L7018="ATTACK",L7018="FINTA"),"&lt;TECNICA&gt;",UPPER(anotacoes!I7018))</f>
        <v>TRY TO GRIP WITH CONTACT</v>
      </c>
      <c r="N7018" t="str">
        <f>IF(OR(L7018="ATTACK",L7018="FINTA"),UPPER(anotacoes!I7018),"")</f>
        <v/>
      </c>
      <c r="O7018" s="6" t="str">
        <f>IF(anotacoes!N7018=0,"",anotacoes!N7018)</f>
        <v/>
      </c>
      <c r="P7018" t="str">
        <f>IF(anotacoes!M7018=0,"",UPPER(anotacoes!M7018))</f>
        <v/>
      </c>
      <c r="Q7018" t="str">
        <f t="shared" si="219"/>
        <v>INSERT INTO CONVERSAO_LUTA_ACAO (cd_conversao, id_luta, sequencia, momento_inicio, momento_fim, quem_faz, quem_sofre, acao_tipo, acao, tecnica, direcao, pontuacao) VALUES (1, 102, 86, TRIM(' 00:10:39,020'), TRIM(' 00:10:41,466'), 'STEVENS', 'GUILHEIRO', 'DISPLACEMENT', 'TRY TO GRIP WITH CONTACT', NULL, NULL, NULL)</v>
      </c>
      <c r="R7018" t="s">
        <v>10327</v>
      </c>
    </row>
    <row r="7019" spans="1:18" hidden="1" x14ac:dyDescent="0.25">
      <c r="A7019" s="7">
        <f>anotacoes!D7019</f>
        <v>40634</v>
      </c>
      <c r="B7019" t="str">
        <f>anotacoes!C7019</f>
        <v>PAN AMERICAN CHAMPIONSHIPS GUADALAJARA 2011</v>
      </c>
      <c r="C7019" t="str">
        <f>anotacoes!E7019</f>
        <v>STEVENS</v>
      </c>
      <c r="D7019" t="str">
        <f>anotacoes!F7019</f>
        <v>GUILHEIRO</v>
      </c>
      <c r="E7019" t="s">
        <v>10325</v>
      </c>
      <c r="F7019">
        <f>anotacoes!A7019</f>
        <v>102</v>
      </c>
      <c r="G7019">
        <f>anotacoes!B7019</f>
        <v>87</v>
      </c>
      <c r="H7019" t="str">
        <f>anotacoes!K7019</f>
        <v xml:space="preserve"> 00:10:41,466</v>
      </c>
      <c r="I7019" t="str">
        <f>anotacoes!L7019</f>
        <v xml:space="preserve"> 00:10:43,411</v>
      </c>
      <c r="J7019" t="str">
        <f>IF(L7019="PAUSE",E7019,IF(anotacoes!G7023=conversao_anotacoes!C7019,conversao_anotacoes!C7019,conversao_anotacoes!D7019))</f>
        <v>STEVENS</v>
      </c>
      <c r="K7019" t="str">
        <f t="shared" si="218"/>
        <v>GUILHEIRO</v>
      </c>
      <c r="L7019" t="str">
        <f>UPPER(anotacoes!H7019)</f>
        <v>GRIP TIME</v>
      </c>
      <c r="M7019" t="str">
        <f>IF(OR(L7019="ATTACK",L7019="FINTA"),"&lt;TECNICA&gt;",UPPER(anotacoes!I7019))</f>
        <v>RIGHT COLLAR</v>
      </c>
      <c r="N7019" t="str">
        <f>IF(OR(L7019="ATTACK",L7019="FINTA"),UPPER(anotacoes!I7019),"")</f>
        <v/>
      </c>
      <c r="O7019" s="6" t="str">
        <f>IF(anotacoes!N7019=0,"",anotacoes!N7019)</f>
        <v/>
      </c>
      <c r="P7019" t="str">
        <f>IF(anotacoes!M7019=0,"",UPPER(anotacoes!M7019))</f>
        <v/>
      </c>
      <c r="Q7019" t="str">
        <f t="shared" si="219"/>
        <v>INSERT INTO CONVERSAO_LUTA_ACAO (cd_conversao, id_luta, sequencia, momento_inicio, momento_fim, quem_faz, quem_sofre, acao_tipo, acao, tecnica, direcao, pontuacao) VALUES (1, 102, 87, TRIM(' 00:10:41,466'), TRIM(' 00:10:43,411'), 'STEVENS', 'GUILHEIRO', 'GRIP TIME', 'RIGHT COLLAR', NULL, NULL, NULL)</v>
      </c>
      <c r="R7019" t="s">
        <v>10327</v>
      </c>
    </row>
    <row r="7020" spans="1:18" hidden="1" x14ac:dyDescent="0.25">
      <c r="A7020" s="7">
        <f>anotacoes!D7020</f>
        <v>40634</v>
      </c>
      <c r="B7020" t="str">
        <f>anotacoes!C7020</f>
        <v>PAN AMERICAN CHAMPIONSHIPS GUADALAJARA 2011</v>
      </c>
      <c r="C7020" t="str">
        <f>anotacoes!E7020</f>
        <v>STEVENS</v>
      </c>
      <c r="D7020" t="str">
        <f>anotacoes!F7020</f>
        <v>GUILHEIRO</v>
      </c>
      <c r="E7020" t="s">
        <v>10325</v>
      </c>
      <c r="F7020">
        <f>anotacoes!A7020</f>
        <v>102</v>
      </c>
      <c r="G7020">
        <f>anotacoes!B7020</f>
        <v>88</v>
      </c>
      <c r="H7020" t="str">
        <f>anotacoes!K7020</f>
        <v xml:space="preserve"> 00:10:43,411</v>
      </c>
      <c r="I7020" t="str">
        <f>anotacoes!L7020</f>
        <v xml:space="preserve"> 00:10:44,178</v>
      </c>
      <c r="J7020" t="str">
        <f>IF(L7020="PAUSE",E7020,IF(anotacoes!G7024=conversao_anotacoes!C7020,conversao_anotacoes!C7020,conversao_anotacoes!D7020))</f>
        <v>STEVENS</v>
      </c>
      <c r="K7020" t="str">
        <f t="shared" si="218"/>
        <v>GUILHEIRO</v>
      </c>
      <c r="L7020" t="str">
        <f>UPPER(anotacoes!H7020)</f>
        <v>ATTACK</v>
      </c>
      <c r="M7020" t="str">
        <f>IF(OR(L7020="ATTACK",L7020="FINTA"),"&lt;TECNICA&gt;",UPPER(anotacoes!I7020))</f>
        <v>&lt;TECNICA&gt;</v>
      </c>
      <c r="N7020" t="str">
        <f>IF(OR(L7020="ATTACK",L7020="FINTA"),UPPER(anotacoes!I7020),"")</f>
        <v>OSOTO GARI</v>
      </c>
      <c r="O7020" s="6">
        <f>IF(anotacoes!N7020=0,"",anotacoes!N7020)</f>
        <v>9</v>
      </c>
      <c r="P7020" t="str">
        <f>IF(anotacoes!M7020=0,"",UPPER(anotacoes!M7020))</f>
        <v/>
      </c>
      <c r="Q7020" t="str">
        <f t="shared" si="219"/>
        <v>INSERT INTO CONVERSAO_LUTA_ACAO (cd_conversao, id_luta, sequencia, momento_inicio, momento_fim, quem_faz, quem_sofre, acao_tipo, acao, tecnica, direcao, pontuacao) VALUES (1, 102, 88, TRIM(' 00:10:43,411'), TRIM(' 00:10:44,178'), 'STEVENS', 'GUILHEIRO', 'ATTACK', '&lt;TECNICA&gt;', 'OSOTO GARI', 9, NULL)</v>
      </c>
      <c r="R7020" t="s">
        <v>10327</v>
      </c>
    </row>
    <row r="7021" spans="1:18" hidden="1" x14ac:dyDescent="0.25">
      <c r="A7021" s="7">
        <f>anotacoes!D7021</f>
        <v>40634</v>
      </c>
      <c r="B7021" t="str">
        <f>anotacoes!C7021</f>
        <v>PAN AMERICAN CHAMPIONSHIPS GUADALAJARA 2011</v>
      </c>
      <c r="C7021" t="str">
        <f>anotacoes!E7021</f>
        <v>STEVENS</v>
      </c>
      <c r="D7021" t="str">
        <f>anotacoes!F7021</f>
        <v>GUILHEIRO</v>
      </c>
      <c r="E7021" t="s">
        <v>10325</v>
      </c>
      <c r="F7021">
        <f>anotacoes!A7021</f>
        <v>102</v>
      </c>
      <c r="G7021">
        <f>anotacoes!B7021</f>
        <v>89</v>
      </c>
      <c r="H7021" t="str">
        <f>anotacoes!K7021</f>
        <v xml:space="preserve"> 00:10:44,178</v>
      </c>
      <c r="I7021" t="str">
        <f>anotacoes!L7021</f>
        <v xml:space="preserve"> 00:10:46,460</v>
      </c>
      <c r="J7021" t="str">
        <f>IF(L7021="PAUSE",E7021,IF(anotacoes!G7025=conversao_anotacoes!C7021,conversao_anotacoes!C7021,conversao_anotacoes!D7021))</f>
        <v>STEVENS</v>
      </c>
      <c r="K7021" t="str">
        <f t="shared" si="218"/>
        <v>GUILHEIRO</v>
      </c>
      <c r="L7021" t="str">
        <f>UPPER(anotacoes!H7021)</f>
        <v>GROUNDWORK COMBAT</v>
      </c>
      <c r="M7021" t="str">
        <f>IF(OR(L7021="ATTACK",L7021="FINTA"),"&lt;TECNICA&gt;",UPPER(anotacoes!I7021))</f>
        <v>DEFENSIVE POSITION</v>
      </c>
      <c r="N7021" t="str">
        <f>IF(OR(L7021="ATTACK",L7021="FINTA"),UPPER(anotacoes!I7021),"")</f>
        <v/>
      </c>
      <c r="O7021" s="6" t="str">
        <f>IF(anotacoes!N7021=0,"",anotacoes!N7021)</f>
        <v/>
      </c>
      <c r="P7021" t="str">
        <f>IF(anotacoes!M7021=0,"",UPPER(anotacoes!M7021))</f>
        <v/>
      </c>
      <c r="Q7021" t="str">
        <f t="shared" si="219"/>
        <v>INSERT INTO CONVERSAO_LUTA_ACAO (cd_conversao, id_luta, sequencia, momento_inicio, momento_fim, quem_faz, quem_sofre, acao_tipo, acao, tecnica, direcao, pontuacao) VALUES (1, 102, 89, TRIM(' 00:10:44,178'), TRIM(' 00:10:46,460'), 'STEVENS', 'GUILHEIRO', 'GROUNDWORK COMBAT', 'DEFENSIVE POSITION', NULL, NULL, NULL)</v>
      </c>
      <c r="R7021" t="s">
        <v>10327</v>
      </c>
    </row>
    <row r="7022" spans="1:18" hidden="1" x14ac:dyDescent="0.25">
      <c r="A7022" s="7">
        <f>anotacoes!D7022</f>
        <v>40634</v>
      </c>
      <c r="B7022" t="str">
        <f>anotacoes!C7022</f>
        <v>PAN AMERICAN CHAMPIONSHIPS GUADALAJARA 2011</v>
      </c>
      <c r="C7022" t="str">
        <f>anotacoes!E7022</f>
        <v>STEVENS</v>
      </c>
      <c r="D7022" t="str">
        <f>anotacoes!F7022</f>
        <v>GUILHEIRO</v>
      </c>
      <c r="E7022" t="s">
        <v>10325</v>
      </c>
      <c r="F7022">
        <f>anotacoes!A7022</f>
        <v>102</v>
      </c>
      <c r="G7022">
        <f>anotacoes!B7022</f>
        <v>90</v>
      </c>
      <c r="H7022" t="str">
        <f>anotacoes!K7022</f>
        <v xml:space="preserve"> 00:10:46,460</v>
      </c>
      <c r="I7022" t="str">
        <f>anotacoes!L7022</f>
        <v xml:space="preserve"> 00:10:50,748</v>
      </c>
      <c r="J7022" t="str">
        <f>IF(L7022="PAUSE",E7022,IF(anotacoes!G7026=conversao_anotacoes!C7022,conversao_anotacoes!C7022,conversao_anotacoes!D7022))</f>
        <v>&lt;ARBITRO_DESCONHECIDO&gt;</v>
      </c>
      <c r="K7022" t="str">
        <f t="shared" si="218"/>
        <v/>
      </c>
      <c r="L7022" t="str">
        <f>UPPER(anotacoes!H7022)</f>
        <v>PAUSE</v>
      </c>
      <c r="M7022" t="str">
        <f>IF(OR(L7022="ATTACK",L7022="FINTA"),"&lt;TECNICA&gt;",UPPER(anotacoes!I7022))</f>
        <v>&lt;NAO_CLASSIFICADO&gt;</v>
      </c>
      <c r="N7022" t="str">
        <f>IF(OR(L7022="ATTACK",L7022="FINTA"),UPPER(anotacoes!I7022),"")</f>
        <v/>
      </c>
      <c r="O7022" s="6" t="str">
        <f>IF(anotacoes!N7022=0,"",anotacoes!N7022)</f>
        <v/>
      </c>
      <c r="P7022" t="str">
        <f>IF(anotacoes!M7022=0,"",UPPER(anotacoes!M7022))</f>
        <v/>
      </c>
      <c r="Q7022" t="str">
        <f t="shared" si="219"/>
        <v>INSERT INTO CONVERSAO_LUTA_ACAO (cd_conversao, id_luta, sequencia, momento_inicio, momento_fim, quem_faz, quem_sofre, acao_tipo, acao, tecnica, direcao, pontuacao) VALUES (1, 102, 90, TRIM(' 00:10:46,460'), TRIM(' 00:10:50,748'), '&lt;ARBITRO_DESCONHECIDO&gt;', '', 'PAUSE', '&lt;NAO_CLASSIFICADO&gt;', NULL, NULL, NULL)</v>
      </c>
      <c r="R7022" t="s">
        <v>10327</v>
      </c>
    </row>
    <row r="7023" spans="1:18" hidden="1" x14ac:dyDescent="0.25">
      <c r="A7023" s="7">
        <f>anotacoes!D7023</f>
        <v>40833</v>
      </c>
      <c r="B7023" t="str">
        <f>anotacoes!C7023</f>
        <v>GRAND PRIX ABU DHABI 2011</v>
      </c>
      <c r="C7023" t="str">
        <f>anotacoes!E7023</f>
        <v>STEVENS</v>
      </c>
      <c r="D7023" t="str">
        <f>anotacoes!F7023</f>
        <v>VALOIS-FORTIER</v>
      </c>
      <c r="E7023" t="s">
        <v>10325</v>
      </c>
      <c r="F7023">
        <f>anotacoes!A7023</f>
        <v>103</v>
      </c>
      <c r="G7023">
        <f>anotacoes!B7023</f>
        <v>1</v>
      </c>
      <c r="H7023" t="str">
        <f>anotacoes!K7023</f>
        <v xml:space="preserve"> 00:00:08,894</v>
      </c>
      <c r="I7023" t="str">
        <f>anotacoes!L7023</f>
        <v xml:space="preserve"> 00:00:11,310</v>
      </c>
      <c r="J7023" t="str">
        <f>IF(L7023="PAUSE",E7023,IF(anotacoes!G7027=conversao_anotacoes!C7023,conversao_anotacoes!C7023,conversao_anotacoes!D7023))</f>
        <v>STEVENS</v>
      </c>
      <c r="K7023" t="str">
        <f t="shared" si="218"/>
        <v>VALOIS-FORTIER</v>
      </c>
      <c r="L7023" t="str">
        <f>UPPER(anotacoes!H7023)</f>
        <v>DISPLACEMENT</v>
      </c>
      <c r="M7023" t="str">
        <f>IF(OR(L7023="ATTACK",L7023="FINTA"),"&lt;TECNICA&gt;",UPPER(anotacoes!I7023))</f>
        <v>CIRCULAR LEFT</v>
      </c>
      <c r="N7023" t="str">
        <f>IF(OR(L7023="ATTACK",L7023="FINTA"),UPPER(anotacoes!I7023),"")</f>
        <v/>
      </c>
      <c r="O7023" s="6" t="str">
        <f>IF(anotacoes!N7023=0,"",anotacoes!N7023)</f>
        <v/>
      </c>
      <c r="P7023" t="str">
        <f>IF(anotacoes!M7023=0,"",UPPER(anotacoes!M7023))</f>
        <v/>
      </c>
      <c r="Q7023" t="str">
        <f t="shared" si="219"/>
        <v>INSERT INTO CONVERSAO_LUTA_ACAO (cd_conversao, id_luta, sequencia, momento_inicio, momento_fim, quem_faz, quem_sofre, acao_tipo, acao, tecnica, direcao, pontuacao) VALUES (1, 103, 1, TRIM(' 00:00:08,894'), TRIM(' 00:00:11,310'), 'STEVENS', 'VALOIS-FORTIER', 'DISPLACEMENT', 'CIRCULAR LEFT', NULL, NULL, NULL)</v>
      </c>
      <c r="R7023" t="s">
        <v>10327</v>
      </c>
    </row>
    <row r="7024" spans="1:18" hidden="1" x14ac:dyDescent="0.25">
      <c r="A7024" s="7">
        <f>anotacoes!D7024</f>
        <v>40833</v>
      </c>
      <c r="B7024" t="str">
        <f>anotacoes!C7024</f>
        <v>GRAND PRIX ABU DHABI 2011</v>
      </c>
      <c r="C7024" t="str">
        <f>anotacoes!E7024</f>
        <v>STEVENS</v>
      </c>
      <c r="D7024" t="str">
        <f>anotacoes!F7024</f>
        <v>VALOIS-FORTIER</v>
      </c>
      <c r="E7024" t="s">
        <v>10325</v>
      </c>
      <c r="F7024">
        <f>anotacoes!A7024</f>
        <v>103</v>
      </c>
      <c r="G7024">
        <f>anotacoes!B7024</f>
        <v>2</v>
      </c>
      <c r="H7024" t="str">
        <f>anotacoes!K7024</f>
        <v xml:space="preserve"> 00:00:11,310</v>
      </c>
      <c r="I7024" t="str">
        <f>anotacoes!L7024</f>
        <v xml:space="preserve"> 00:00:12,942</v>
      </c>
      <c r="J7024" t="str">
        <f>IF(L7024="PAUSE",E7024,IF(anotacoes!G7028=conversao_anotacoes!C7024,conversao_anotacoes!C7024,conversao_anotacoes!D7024))</f>
        <v>STEVENS</v>
      </c>
      <c r="K7024" t="str">
        <f t="shared" si="218"/>
        <v>VALOIS-FORTIER</v>
      </c>
      <c r="L7024" t="str">
        <f>UPPER(anotacoes!H7024)</f>
        <v>DISPLACEMENT</v>
      </c>
      <c r="M7024" t="str">
        <f>IF(OR(L7024="ATTACK",L7024="FINTA"),"&lt;TECNICA&gt;",UPPER(anotacoes!I7024))</f>
        <v>2-3 STEP HESITANT RIGHT</v>
      </c>
      <c r="N7024" t="str">
        <f>IF(OR(L7024="ATTACK",L7024="FINTA"),UPPER(anotacoes!I7024),"")</f>
        <v/>
      </c>
      <c r="O7024" s="6" t="str">
        <f>IF(anotacoes!N7024=0,"",anotacoes!N7024)</f>
        <v/>
      </c>
      <c r="P7024" t="str">
        <f>IF(anotacoes!M7024=0,"",UPPER(anotacoes!M7024))</f>
        <v/>
      </c>
      <c r="Q7024" t="str">
        <f t="shared" si="219"/>
        <v>INSERT INTO CONVERSAO_LUTA_ACAO (cd_conversao, id_luta, sequencia, momento_inicio, momento_fim, quem_faz, quem_sofre, acao_tipo, acao, tecnica, direcao, pontuacao) VALUES (1, 103, 2, TRIM(' 00:00:11,310'), TRIM(' 00:00:12,942'), 'STEVENS', 'VALOIS-FORTIER', 'DISPLACEMENT', '2-3 STEP HESITANT RIGHT', NULL, NULL, NULL)</v>
      </c>
      <c r="R7024" t="s">
        <v>10327</v>
      </c>
    </row>
    <row r="7025" spans="1:18" hidden="1" x14ac:dyDescent="0.25">
      <c r="A7025" s="7">
        <f>anotacoes!D7025</f>
        <v>40833</v>
      </c>
      <c r="B7025" t="str">
        <f>anotacoes!C7025</f>
        <v>GRAND PRIX ABU DHABI 2011</v>
      </c>
      <c r="C7025" t="str">
        <f>anotacoes!E7025</f>
        <v>STEVENS</v>
      </c>
      <c r="D7025" t="str">
        <f>anotacoes!F7025</f>
        <v>VALOIS-FORTIER</v>
      </c>
      <c r="E7025" t="s">
        <v>10325</v>
      </c>
      <c r="F7025">
        <f>anotacoes!A7025</f>
        <v>103</v>
      </c>
      <c r="G7025">
        <f>anotacoes!B7025</f>
        <v>3</v>
      </c>
      <c r="H7025" t="str">
        <f>anotacoes!K7025</f>
        <v xml:space="preserve"> 00:00:12,942</v>
      </c>
      <c r="I7025" t="str">
        <f>anotacoes!L7025</f>
        <v xml:space="preserve"> 00:00:16,856</v>
      </c>
      <c r="J7025" t="str">
        <f>IF(L7025="PAUSE",E7025,IF(anotacoes!G7029=conversao_anotacoes!C7025,conversao_anotacoes!C7025,conversao_anotacoes!D7025))</f>
        <v>STEVENS</v>
      </c>
      <c r="K7025" t="str">
        <f t="shared" si="218"/>
        <v>VALOIS-FORTIER</v>
      </c>
      <c r="L7025" t="str">
        <f>UPPER(anotacoes!H7025)</f>
        <v>GRIP TIME</v>
      </c>
      <c r="M7025" t="str">
        <f>IF(OR(L7025="ATTACK",L7025="FINTA"),"&lt;TECNICA&gt;",UPPER(anotacoes!I7025))</f>
        <v>RIGHT COLLAR RIGHT SLEEVE</v>
      </c>
      <c r="N7025" t="str">
        <f>IF(OR(L7025="ATTACK",L7025="FINTA"),UPPER(anotacoes!I7025),"")</f>
        <v/>
      </c>
      <c r="O7025" s="6" t="str">
        <f>IF(anotacoes!N7025=0,"",anotacoes!N7025)</f>
        <v/>
      </c>
      <c r="P7025" t="str">
        <f>IF(anotacoes!M7025=0,"",UPPER(anotacoes!M7025))</f>
        <v/>
      </c>
      <c r="Q7025" t="str">
        <f t="shared" si="219"/>
        <v>INSERT INTO CONVERSAO_LUTA_ACAO (cd_conversao, id_luta, sequencia, momento_inicio, momento_fim, quem_faz, quem_sofre, acao_tipo, acao, tecnica, direcao, pontuacao) VALUES (1, 103, 3, TRIM(' 00:00:12,942'), TRIM(' 00:00:16,856'), 'STEVENS', 'VALOIS-FORTIER', 'GRIP TIME', 'RIGHT COLLAR RIGHT SLEEVE', NULL, NULL, NULL)</v>
      </c>
      <c r="R7025" t="s">
        <v>10327</v>
      </c>
    </row>
    <row r="7026" spans="1:18" hidden="1" x14ac:dyDescent="0.25">
      <c r="A7026" s="7">
        <f>anotacoes!D7026</f>
        <v>40833</v>
      </c>
      <c r="B7026" t="str">
        <f>anotacoes!C7026</f>
        <v>GRAND PRIX ABU DHABI 2011</v>
      </c>
      <c r="C7026" t="str">
        <f>anotacoes!E7026</f>
        <v>STEVENS</v>
      </c>
      <c r="D7026" t="str">
        <f>anotacoes!F7026</f>
        <v>VALOIS-FORTIER</v>
      </c>
      <c r="E7026" t="s">
        <v>10325</v>
      </c>
      <c r="F7026">
        <f>anotacoes!A7026</f>
        <v>103</v>
      </c>
      <c r="G7026">
        <f>anotacoes!B7026</f>
        <v>4</v>
      </c>
      <c r="H7026" t="str">
        <f>anotacoes!K7026</f>
        <v xml:space="preserve"> 00:00:16,856</v>
      </c>
      <c r="I7026" t="str">
        <f>anotacoes!L7026</f>
        <v xml:space="preserve"> 00:00:17,468</v>
      </c>
      <c r="J7026" t="str">
        <f>IF(L7026="PAUSE",E7026,IF(anotacoes!G7030=conversao_anotacoes!C7026,conversao_anotacoes!C7026,conversao_anotacoes!D7026))</f>
        <v>STEVENS</v>
      </c>
      <c r="K7026" t="str">
        <f t="shared" si="218"/>
        <v>VALOIS-FORTIER</v>
      </c>
      <c r="L7026" t="str">
        <f>UPPER(anotacoes!H7026)</f>
        <v>GRIP TIME</v>
      </c>
      <c r="M7026" t="str">
        <f>IF(OR(L7026="ATTACK",L7026="FINTA"),"&lt;TECNICA&gt;",UPPER(anotacoes!I7026))</f>
        <v>RIGHT COLLAR</v>
      </c>
      <c r="N7026" t="str">
        <f>IF(OR(L7026="ATTACK",L7026="FINTA"),UPPER(anotacoes!I7026),"")</f>
        <v/>
      </c>
      <c r="O7026" s="6" t="str">
        <f>IF(anotacoes!N7026=0,"",anotacoes!N7026)</f>
        <v/>
      </c>
      <c r="P7026" t="str">
        <f>IF(anotacoes!M7026=0,"",UPPER(anotacoes!M7026))</f>
        <v/>
      </c>
      <c r="Q7026" t="str">
        <f t="shared" si="219"/>
        <v>INSERT INTO CONVERSAO_LUTA_ACAO (cd_conversao, id_luta, sequencia, momento_inicio, momento_fim, quem_faz, quem_sofre, acao_tipo, acao, tecnica, direcao, pontuacao) VALUES (1, 103, 4, TRIM(' 00:00:16,856'), TRIM(' 00:00:17,468'), 'STEVENS', 'VALOIS-FORTIER', 'GRIP TIME', 'RIGHT COLLAR', NULL, NULL, NULL)</v>
      </c>
      <c r="R7026" t="s">
        <v>10327</v>
      </c>
    </row>
    <row r="7027" spans="1:18" hidden="1" x14ac:dyDescent="0.25">
      <c r="A7027" s="7">
        <f>anotacoes!D7027</f>
        <v>40833</v>
      </c>
      <c r="B7027" t="str">
        <f>anotacoes!C7027</f>
        <v>GRAND PRIX ABU DHABI 2011</v>
      </c>
      <c r="C7027" t="str">
        <f>anotacoes!E7027</f>
        <v>STEVENS</v>
      </c>
      <c r="D7027" t="str">
        <f>anotacoes!F7027</f>
        <v>VALOIS-FORTIER</v>
      </c>
      <c r="E7027" t="s">
        <v>10325</v>
      </c>
      <c r="F7027">
        <f>anotacoes!A7027</f>
        <v>103</v>
      </c>
      <c r="G7027">
        <f>anotacoes!B7027</f>
        <v>5</v>
      </c>
      <c r="H7027" t="str">
        <f>anotacoes!K7027</f>
        <v xml:space="preserve"> 00:00:17,468</v>
      </c>
      <c r="I7027" t="str">
        <f>anotacoes!L7027</f>
        <v xml:space="preserve"> 00:00:17,951</v>
      </c>
      <c r="J7027" t="str">
        <f>IF(L7027="PAUSE",E7027,IF(anotacoes!G7031=conversao_anotacoes!C7027,conversao_anotacoes!C7027,conversao_anotacoes!D7027))</f>
        <v>STEVENS</v>
      </c>
      <c r="K7027" t="str">
        <f t="shared" si="218"/>
        <v>VALOIS-FORTIER</v>
      </c>
      <c r="L7027" t="str">
        <f>UPPER(anotacoes!H7027)</f>
        <v>FINTA</v>
      </c>
      <c r="M7027" t="str">
        <f>IF(OR(L7027="ATTACK",L7027="FINTA"),"&lt;TECNICA&gt;",UPPER(anotacoes!I7027))</f>
        <v>&lt;TECNICA&gt;</v>
      </c>
      <c r="N7027" t="str">
        <f>IF(OR(L7027="ATTACK",L7027="FINTA"),UPPER(anotacoes!I7027),"")</f>
        <v>KOUCHI GARI RIGHT</v>
      </c>
      <c r="O7027" s="6" t="str">
        <f>IF(anotacoes!N7027=0,"",anotacoes!N7027)</f>
        <v/>
      </c>
      <c r="P7027" t="str">
        <f>IF(anotacoes!M7027=0,"",UPPER(anotacoes!M7027))</f>
        <v/>
      </c>
      <c r="Q7027" t="str">
        <f t="shared" si="219"/>
        <v>INSERT INTO CONVERSAO_LUTA_ACAO (cd_conversao, id_luta, sequencia, momento_inicio, momento_fim, quem_faz, quem_sofre, acao_tipo, acao, tecnica, direcao, pontuacao) VALUES (1, 103, 5, TRIM(' 00:00:17,468'), TRIM(' 00:00:17,951'), 'STEVENS', 'VALOIS-FORTIER', 'FINTA', '&lt;TECNICA&gt;', 'KOUCHI GARI RIGHT', NULL, NULL)</v>
      </c>
      <c r="R7027" t="s">
        <v>10327</v>
      </c>
    </row>
    <row r="7028" spans="1:18" hidden="1" x14ac:dyDescent="0.25">
      <c r="A7028" s="7">
        <f>anotacoes!D7028</f>
        <v>40833</v>
      </c>
      <c r="B7028" t="str">
        <f>anotacoes!C7028</f>
        <v>GRAND PRIX ABU DHABI 2011</v>
      </c>
      <c r="C7028" t="str">
        <f>anotacoes!E7028</f>
        <v>STEVENS</v>
      </c>
      <c r="D7028" t="str">
        <f>anotacoes!F7028</f>
        <v>VALOIS-FORTIER</v>
      </c>
      <c r="E7028" t="s">
        <v>10325</v>
      </c>
      <c r="F7028">
        <f>anotacoes!A7028</f>
        <v>103</v>
      </c>
      <c r="G7028">
        <f>anotacoes!B7028</f>
        <v>6</v>
      </c>
      <c r="H7028" t="str">
        <f>anotacoes!K7028</f>
        <v xml:space="preserve"> 00:00:17,951</v>
      </c>
      <c r="I7028" t="str">
        <f>anotacoes!L7028</f>
        <v xml:space="preserve"> 00:00:18,873</v>
      </c>
      <c r="J7028" t="str">
        <f>IF(L7028="PAUSE",E7028,IF(anotacoes!G7032=conversao_anotacoes!C7028,conversao_anotacoes!C7028,conversao_anotacoes!D7028))</f>
        <v>STEVENS</v>
      </c>
      <c r="K7028" t="str">
        <f t="shared" si="218"/>
        <v>VALOIS-FORTIER</v>
      </c>
      <c r="L7028" t="str">
        <f>UPPER(anotacoes!H7028)</f>
        <v>GRIP TIME</v>
      </c>
      <c r="M7028" t="str">
        <f>IF(OR(L7028="ATTACK",L7028="FINTA"),"&lt;TECNICA&gt;",UPPER(anotacoes!I7028))</f>
        <v>RIGHT COLLAR</v>
      </c>
      <c r="N7028" t="str">
        <f>IF(OR(L7028="ATTACK",L7028="FINTA"),UPPER(anotacoes!I7028),"")</f>
        <v/>
      </c>
      <c r="O7028" s="6" t="str">
        <f>IF(anotacoes!N7028=0,"",anotacoes!N7028)</f>
        <v/>
      </c>
      <c r="P7028" t="str">
        <f>IF(anotacoes!M7028=0,"",UPPER(anotacoes!M7028))</f>
        <v/>
      </c>
      <c r="Q7028" t="str">
        <f t="shared" si="219"/>
        <v>INSERT INTO CONVERSAO_LUTA_ACAO (cd_conversao, id_luta, sequencia, momento_inicio, momento_fim, quem_faz, quem_sofre, acao_tipo, acao, tecnica, direcao, pontuacao) VALUES (1, 103, 6, TRIM(' 00:00:17,951'), TRIM(' 00:00:18,873'), 'STEVENS', 'VALOIS-FORTIER', 'GRIP TIME', 'RIGHT COLLAR', NULL, NULL, NULL)</v>
      </c>
      <c r="R7028" t="s">
        <v>10327</v>
      </c>
    </row>
    <row r="7029" spans="1:18" hidden="1" x14ac:dyDescent="0.25">
      <c r="A7029" s="7">
        <f>anotacoes!D7029</f>
        <v>40833</v>
      </c>
      <c r="B7029" t="str">
        <f>anotacoes!C7029</f>
        <v>GRAND PRIX ABU DHABI 2011</v>
      </c>
      <c r="C7029" t="str">
        <f>anotacoes!E7029</f>
        <v>STEVENS</v>
      </c>
      <c r="D7029" t="str">
        <f>anotacoes!F7029</f>
        <v>VALOIS-FORTIER</v>
      </c>
      <c r="E7029" t="s">
        <v>10325</v>
      </c>
      <c r="F7029">
        <f>anotacoes!A7029</f>
        <v>103</v>
      </c>
      <c r="G7029">
        <f>anotacoes!B7029</f>
        <v>7</v>
      </c>
      <c r="H7029" t="str">
        <f>anotacoes!K7029</f>
        <v xml:space="preserve"> 00:00:18,873</v>
      </c>
      <c r="I7029" t="str">
        <f>anotacoes!L7029</f>
        <v xml:space="preserve"> 00:00:20,481</v>
      </c>
      <c r="J7029" t="str">
        <f>IF(L7029="PAUSE",E7029,IF(anotacoes!G7033=conversao_anotacoes!C7029,conversao_anotacoes!C7029,conversao_anotacoes!D7029))</f>
        <v>STEVENS</v>
      </c>
      <c r="K7029" t="str">
        <f t="shared" si="218"/>
        <v>VALOIS-FORTIER</v>
      </c>
      <c r="L7029" t="str">
        <f>UPPER(anotacoes!H7029)</f>
        <v>ATTACK</v>
      </c>
      <c r="M7029" t="str">
        <f>IF(OR(L7029="ATTACK",L7029="FINTA"),"&lt;TECNICA&gt;",UPPER(anotacoes!I7029))</f>
        <v>&lt;TECNICA&gt;</v>
      </c>
      <c r="N7029" t="str">
        <f>IF(OR(L7029="ATTACK",L7029="FINTA"),UPPER(anotacoes!I7029),"")</f>
        <v>SEOI NAGE</v>
      </c>
      <c r="O7029" s="6">
        <f>IF(anotacoes!N7029=0,"",anotacoes!N7029)</f>
        <v>6</v>
      </c>
      <c r="P7029" t="str">
        <f>IF(anotacoes!M7029=0,"",UPPER(anotacoes!M7029))</f>
        <v/>
      </c>
      <c r="Q7029" t="str">
        <f t="shared" si="219"/>
        <v>INSERT INTO CONVERSAO_LUTA_ACAO (cd_conversao, id_luta, sequencia, momento_inicio, momento_fim, quem_faz, quem_sofre, acao_tipo, acao, tecnica, direcao, pontuacao) VALUES (1, 103, 7, TRIM(' 00:00:18,873'), TRIM(' 00:00:20,481'), 'STEVENS', 'VALOIS-FORTIER', 'ATTACK', '&lt;TECNICA&gt;', 'SEOI NAGE', 6, NULL)</v>
      </c>
      <c r="R7029" t="s">
        <v>10327</v>
      </c>
    </row>
    <row r="7030" spans="1:18" hidden="1" x14ac:dyDescent="0.25">
      <c r="A7030" s="7">
        <f>anotacoes!D7030</f>
        <v>40833</v>
      </c>
      <c r="B7030" t="str">
        <f>anotacoes!C7030</f>
        <v>GRAND PRIX ABU DHABI 2011</v>
      </c>
      <c r="C7030" t="str">
        <f>anotacoes!E7030</f>
        <v>STEVENS</v>
      </c>
      <c r="D7030" t="str">
        <f>anotacoes!F7030</f>
        <v>VALOIS-FORTIER</v>
      </c>
      <c r="E7030" t="s">
        <v>10325</v>
      </c>
      <c r="F7030">
        <f>anotacoes!A7030</f>
        <v>103</v>
      </c>
      <c r="G7030">
        <f>anotacoes!B7030</f>
        <v>8</v>
      </c>
      <c r="H7030" t="str">
        <f>anotacoes!K7030</f>
        <v xml:space="preserve"> 00:00:20,481</v>
      </c>
      <c r="I7030" t="str">
        <f>anotacoes!L7030</f>
        <v xml:space="preserve"> 00:00:22,202</v>
      </c>
      <c r="J7030" t="str">
        <f>IF(L7030="PAUSE",E7030,IF(anotacoes!G7034=conversao_anotacoes!C7030,conversao_anotacoes!C7030,conversao_anotacoes!D7030))</f>
        <v>STEVENS</v>
      </c>
      <c r="K7030" t="str">
        <f t="shared" si="218"/>
        <v>VALOIS-FORTIER</v>
      </c>
      <c r="L7030" t="str">
        <f>UPPER(anotacoes!H7030)</f>
        <v>GROUNDWORK COMBAT</v>
      </c>
      <c r="M7030" t="str">
        <f>IF(OR(L7030="ATTACK",L7030="FINTA"),"&lt;TECNICA&gt;",UPPER(anotacoes!I7030))</f>
        <v>DEFENSIVE POSITION</v>
      </c>
      <c r="N7030" t="str">
        <f>IF(OR(L7030="ATTACK",L7030="FINTA"),UPPER(anotacoes!I7030),"")</f>
        <v/>
      </c>
      <c r="O7030" s="6" t="str">
        <f>IF(anotacoes!N7030=0,"",anotacoes!N7030)</f>
        <v/>
      </c>
      <c r="P7030" t="str">
        <f>IF(anotacoes!M7030=0,"",UPPER(anotacoes!M7030))</f>
        <v/>
      </c>
      <c r="Q7030" t="str">
        <f t="shared" si="219"/>
        <v>INSERT INTO CONVERSAO_LUTA_ACAO (cd_conversao, id_luta, sequencia, momento_inicio, momento_fim, quem_faz, quem_sofre, acao_tipo, acao, tecnica, direcao, pontuacao) VALUES (1, 103, 8, TRIM(' 00:00:20,481'), TRIM(' 00:00:22,202'), 'STEVENS', 'VALOIS-FORTIER', 'GROUNDWORK COMBAT', 'DEFENSIVE POSITION', NULL, NULL, NULL)</v>
      </c>
      <c r="R7030" t="s">
        <v>10327</v>
      </c>
    </row>
    <row r="7031" spans="1:18" hidden="1" x14ac:dyDescent="0.25">
      <c r="A7031" s="7">
        <f>anotacoes!D7031</f>
        <v>40833</v>
      </c>
      <c r="B7031" t="str">
        <f>anotacoes!C7031</f>
        <v>GRAND PRIX ABU DHABI 2011</v>
      </c>
      <c r="C7031" t="str">
        <f>anotacoes!E7031</f>
        <v>STEVENS</v>
      </c>
      <c r="D7031" t="str">
        <f>anotacoes!F7031</f>
        <v>VALOIS-FORTIER</v>
      </c>
      <c r="E7031" t="s">
        <v>10325</v>
      </c>
      <c r="F7031">
        <f>anotacoes!A7031</f>
        <v>103</v>
      </c>
      <c r="G7031">
        <f>anotacoes!B7031</f>
        <v>9</v>
      </c>
      <c r="H7031" t="str">
        <f>anotacoes!K7031</f>
        <v xml:space="preserve"> 00:00:22,365</v>
      </c>
      <c r="I7031" t="str">
        <f>anotacoes!L7031</f>
        <v xml:space="preserve"> 00:00:25,331</v>
      </c>
      <c r="J7031" t="str">
        <f>IF(L7031="PAUSE",E7031,IF(anotacoes!G7035=conversao_anotacoes!C7031,conversao_anotacoes!C7031,conversao_anotacoes!D7031))</f>
        <v>&lt;ARBITRO_DESCONHECIDO&gt;</v>
      </c>
      <c r="K7031" t="str">
        <f t="shared" si="218"/>
        <v/>
      </c>
      <c r="L7031" t="str">
        <f>UPPER(anotacoes!H7031)</f>
        <v>PAUSE</v>
      </c>
      <c r="M7031" t="str">
        <f>IF(OR(L7031="ATTACK",L7031="FINTA"),"&lt;TECNICA&gt;",UPPER(anotacoes!I7031))</f>
        <v>&lt;NAO_CLASSIFICADO&gt;</v>
      </c>
      <c r="N7031" t="str">
        <f>IF(OR(L7031="ATTACK",L7031="FINTA"),UPPER(anotacoes!I7031),"")</f>
        <v/>
      </c>
      <c r="O7031" s="6" t="str">
        <f>IF(anotacoes!N7031=0,"",anotacoes!N7031)</f>
        <v/>
      </c>
      <c r="P7031" t="str">
        <f>IF(anotacoes!M7031=0,"",UPPER(anotacoes!M7031))</f>
        <v/>
      </c>
      <c r="Q7031" t="str">
        <f t="shared" si="219"/>
        <v>INSERT INTO CONVERSAO_LUTA_ACAO (cd_conversao, id_luta, sequencia, momento_inicio, momento_fim, quem_faz, quem_sofre, acao_tipo, acao, tecnica, direcao, pontuacao) VALUES (1, 103, 9, TRIM(' 00:00:22,365'), TRIM(' 00:00:25,331'), '&lt;ARBITRO_DESCONHECIDO&gt;', '', 'PAUSE', '&lt;NAO_CLASSIFICADO&gt;', NULL, NULL, NULL)</v>
      </c>
      <c r="R7031" t="s">
        <v>10327</v>
      </c>
    </row>
    <row r="7032" spans="1:18" hidden="1" x14ac:dyDescent="0.25">
      <c r="A7032" s="7">
        <f>anotacoes!D7032</f>
        <v>40833</v>
      </c>
      <c r="B7032" t="str">
        <f>anotacoes!C7032</f>
        <v>GRAND PRIX ABU DHABI 2011</v>
      </c>
      <c r="C7032" t="str">
        <f>anotacoes!E7032</f>
        <v>STEVENS</v>
      </c>
      <c r="D7032" t="str">
        <f>anotacoes!F7032</f>
        <v>VALOIS-FORTIER</v>
      </c>
      <c r="E7032" t="s">
        <v>10325</v>
      </c>
      <c r="F7032">
        <f>anotacoes!A7032</f>
        <v>103</v>
      </c>
      <c r="G7032">
        <f>anotacoes!B7032</f>
        <v>10</v>
      </c>
      <c r="H7032" t="str">
        <f>anotacoes!K7032</f>
        <v xml:space="preserve"> 00:00:25,331</v>
      </c>
      <c r="I7032" t="str">
        <f>anotacoes!L7032</f>
        <v xml:space="preserve"> 00:00:29,083</v>
      </c>
      <c r="J7032" t="str">
        <f>IF(L7032="PAUSE",E7032,IF(anotacoes!G7036=conversao_anotacoes!C7032,conversao_anotacoes!C7032,conversao_anotacoes!D7032))</f>
        <v>STEVENS</v>
      </c>
      <c r="K7032" t="str">
        <f t="shared" si="218"/>
        <v>VALOIS-FORTIER</v>
      </c>
      <c r="L7032" t="str">
        <f>UPPER(anotacoes!H7032)</f>
        <v>DISPLACEMENT</v>
      </c>
      <c r="M7032" t="str">
        <f>IF(OR(L7032="ATTACK",L7032="FINTA"),"&lt;TECNICA&gt;",UPPER(anotacoes!I7032))</f>
        <v>2-3 STEP HESITANT RIGHT</v>
      </c>
      <c r="N7032" t="str">
        <f>IF(OR(L7032="ATTACK",L7032="FINTA"),UPPER(anotacoes!I7032),"")</f>
        <v/>
      </c>
      <c r="O7032" s="6" t="str">
        <f>IF(anotacoes!N7032=0,"",anotacoes!N7032)</f>
        <v/>
      </c>
      <c r="P7032" t="str">
        <f>IF(anotacoes!M7032=0,"",UPPER(anotacoes!M7032))</f>
        <v/>
      </c>
      <c r="Q7032" t="str">
        <f t="shared" si="219"/>
        <v>INSERT INTO CONVERSAO_LUTA_ACAO (cd_conversao, id_luta, sequencia, momento_inicio, momento_fim, quem_faz, quem_sofre, acao_tipo, acao, tecnica, direcao, pontuacao) VALUES (1, 103, 10, TRIM(' 00:00:25,331'), TRIM(' 00:00:29,083'), 'STEVENS', 'VALOIS-FORTIER', 'DISPLACEMENT', '2-3 STEP HESITANT RIGHT', NULL, NULL, NULL)</v>
      </c>
      <c r="R7032" t="s">
        <v>10327</v>
      </c>
    </row>
    <row r="7033" spans="1:18" hidden="1" x14ac:dyDescent="0.25">
      <c r="A7033" s="7">
        <f>anotacoes!D7033</f>
        <v>40833</v>
      </c>
      <c r="B7033" t="str">
        <f>anotacoes!C7033</f>
        <v>GRAND PRIX ABU DHABI 2011</v>
      </c>
      <c r="C7033" t="str">
        <f>anotacoes!E7033</f>
        <v>STEVENS</v>
      </c>
      <c r="D7033" t="str">
        <f>anotacoes!F7033</f>
        <v>VALOIS-FORTIER</v>
      </c>
      <c r="E7033" t="s">
        <v>10325</v>
      </c>
      <c r="F7033">
        <f>anotacoes!A7033</f>
        <v>103</v>
      </c>
      <c r="G7033">
        <f>anotacoes!B7033</f>
        <v>11</v>
      </c>
      <c r="H7033" t="str">
        <f>anotacoes!K7033</f>
        <v xml:space="preserve"> 00:00:29,083</v>
      </c>
      <c r="I7033" t="str">
        <f>anotacoes!L7033</f>
        <v xml:space="preserve"> 00:00:37,760</v>
      </c>
      <c r="J7033" t="str">
        <f>IF(L7033="PAUSE",E7033,IF(anotacoes!G7037=conversao_anotacoes!C7033,conversao_anotacoes!C7033,conversao_anotacoes!D7033))</f>
        <v>STEVENS</v>
      </c>
      <c r="K7033" t="str">
        <f t="shared" si="218"/>
        <v>VALOIS-FORTIER</v>
      </c>
      <c r="L7033" t="str">
        <f>UPPER(anotacoes!H7033)</f>
        <v>GRIP TIME</v>
      </c>
      <c r="M7033" t="str">
        <f>IF(OR(L7033="ATTACK",L7033="FINTA"),"&lt;TECNICA&gt;",UPPER(anotacoes!I7033))</f>
        <v>RIGHT COLLAR</v>
      </c>
      <c r="N7033" t="str">
        <f>IF(OR(L7033="ATTACK",L7033="FINTA"),UPPER(anotacoes!I7033),"")</f>
        <v/>
      </c>
      <c r="O7033" s="6" t="str">
        <f>IF(anotacoes!N7033=0,"",anotacoes!N7033)</f>
        <v/>
      </c>
      <c r="P7033" t="str">
        <f>IF(anotacoes!M7033=0,"",UPPER(anotacoes!M7033))</f>
        <v/>
      </c>
      <c r="Q7033" t="str">
        <f t="shared" si="219"/>
        <v>INSERT INTO CONVERSAO_LUTA_ACAO (cd_conversao, id_luta, sequencia, momento_inicio, momento_fim, quem_faz, quem_sofre, acao_tipo, acao, tecnica, direcao, pontuacao) VALUES (1, 103, 11, TRIM(' 00:00:29,083'), TRIM(' 00:00:37,760'), 'STEVENS', 'VALOIS-FORTIER', 'GRIP TIME', 'RIGHT COLLAR', NULL, NULL, NULL)</v>
      </c>
      <c r="R7033" t="s">
        <v>10327</v>
      </c>
    </row>
    <row r="7034" spans="1:18" hidden="1" x14ac:dyDescent="0.25">
      <c r="A7034" s="7">
        <f>anotacoes!D7034</f>
        <v>40833</v>
      </c>
      <c r="B7034" t="str">
        <f>anotacoes!C7034</f>
        <v>GRAND PRIX ABU DHABI 2011</v>
      </c>
      <c r="C7034" t="str">
        <f>anotacoes!E7034</f>
        <v>STEVENS</v>
      </c>
      <c r="D7034" t="str">
        <f>anotacoes!F7034</f>
        <v>VALOIS-FORTIER</v>
      </c>
      <c r="E7034" t="s">
        <v>10325</v>
      </c>
      <c r="F7034">
        <f>anotacoes!A7034</f>
        <v>103</v>
      </c>
      <c r="G7034">
        <f>anotacoes!B7034</f>
        <v>12</v>
      </c>
      <c r="H7034" t="str">
        <f>anotacoes!K7034</f>
        <v xml:space="preserve"> 00:00:37,760</v>
      </c>
      <c r="I7034" t="str">
        <f>anotacoes!L7034</f>
        <v xml:space="preserve"> 00:00:38,318</v>
      </c>
      <c r="J7034" t="str">
        <f>IF(L7034="PAUSE",E7034,IF(anotacoes!G7038=conversao_anotacoes!C7034,conversao_anotacoes!C7034,conversao_anotacoes!D7034))</f>
        <v>STEVENS</v>
      </c>
      <c r="K7034" t="str">
        <f t="shared" si="218"/>
        <v>VALOIS-FORTIER</v>
      </c>
      <c r="L7034" t="str">
        <f>UPPER(anotacoes!H7034)</f>
        <v>ATTACK</v>
      </c>
      <c r="M7034" t="str">
        <f>IF(OR(L7034="ATTACK",L7034="FINTA"),"&lt;TECNICA&gt;",UPPER(anotacoes!I7034))</f>
        <v>&lt;TECNICA&gt;</v>
      </c>
      <c r="N7034" t="str">
        <f>IF(OR(L7034="ATTACK",L7034="FINTA"),UPPER(anotacoes!I7034),"")</f>
        <v>IPPON SEOINAGE</v>
      </c>
      <c r="O7034" s="6">
        <f>IF(anotacoes!N7034=0,"",anotacoes!N7034)</f>
        <v>6</v>
      </c>
      <c r="P7034" t="str">
        <f>IF(anotacoes!M7034=0,"",UPPER(anotacoes!M7034))</f>
        <v/>
      </c>
      <c r="Q7034" t="str">
        <f t="shared" si="219"/>
        <v>INSERT INTO CONVERSAO_LUTA_ACAO (cd_conversao, id_luta, sequencia, momento_inicio, momento_fim, quem_faz, quem_sofre, acao_tipo, acao, tecnica, direcao, pontuacao) VALUES (1, 103, 12, TRIM(' 00:00:37,760'), TRIM(' 00:00:38,318'), 'STEVENS', 'VALOIS-FORTIER', 'ATTACK', '&lt;TECNICA&gt;', 'IPPON SEOINAGE', 6, NULL)</v>
      </c>
      <c r="R7034" t="s">
        <v>10327</v>
      </c>
    </row>
    <row r="7035" spans="1:18" hidden="1" x14ac:dyDescent="0.25">
      <c r="A7035" s="7">
        <f>anotacoes!D7035</f>
        <v>40833</v>
      </c>
      <c r="B7035" t="str">
        <f>anotacoes!C7035</f>
        <v>GRAND PRIX ABU DHABI 2011</v>
      </c>
      <c r="C7035" t="str">
        <f>anotacoes!E7035</f>
        <v>STEVENS</v>
      </c>
      <c r="D7035" t="str">
        <f>anotacoes!F7035</f>
        <v>VALOIS-FORTIER</v>
      </c>
      <c r="E7035" t="s">
        <v>10325</v>
      </c>
      <c r="F7035">
        <f>anotacoes!A7035</f>
        <v>103</v>
      </c>
      <c r="G7035">
        <f>anotacoes!B7035</f>
        <v>13</v>
      </c>
      <c r="H7035" t="str">
        <f>anotacoes!K7035</f>
        <v xml:space="preserve"> 00:00:38,318</v>
      </c>
      <c r="I7035" t="str">
        <f>anotacoes!L7035</f>
        <v xml:space="preserve"> 00:00:52,885</v>
      </c>
      <c r="J7035" t="str">
        <f>IF(L7035="PAUSE",E7035,IF(anotacoes!G7039=conversao_anotacoes!C7035,conversao_anotacoes!C7035,conversao_anotacoes!D7035))</f>
        <v>STEVENS</v>
      </c>
      <c r="K7035" t="str">
        <f t="shared" si="218"/>
        <v>VALOIS-FORTIER</v>
      </c>
      <c r="L7035" t="str">
        <f>UPPER(anotacoes!H7035)</f>
        <v>GROUNDWORK COMBAT</v>
      </c>
      <c r="M7035" t="str">
        <f>IF(OR(L7035="ATTACK",L7035="FINTA"),"&lt;TECNICA&gt;",UPPER(anotacoes!I7035))</f>
        <v>TRYING TO ATTACK</v>
      </c>
      <c r="N7035" t="str">
        <f>IF(OR(L7035="ATTACK",L7035="FINTA"),UPPER(anotacoes!I7035),"")</f>
        <v/>
      </c>
      <c r="O7035" s="6" t="str">
        <f>IF(anotacoes!N7035=0,"",anotacoes!N7035)</f>
        <v/>
      </c>
      <c r="P7035" t="str">
        <f>IF(anotacoes!M7035=0,"",UPPER(anotacoes!M7035))</f>
        <v/>
      </c>
      <c r="Q7035" t="str">
        <f t="shared" si="219"/>
        <v>INSERT INTO CONVERSAO_LUTA_ACAO (cd_conversao, id_luta, sequencia, momento_inicio, momento_fim, quem_faz, quem_sofre, acao_tipo, acao, tecnica, direcao, pontuacao) VALUES (1, 103, 13, TRIM(' 00:00:38,318'), TRIM(' 00:00:52,885'), 'STEVENS', 'VALOIS-FORTIER', 'GROUNDWORK COMBAT', 'TRYING TO ATTACK', NULL, NULL, NULL)</v>
      </c>
      <c r="R7035" t="s">
        <v>10327</v>
      </c>
    </row>
    <row r="7036" spans="1:18" hidden="1" x14ac:dyDescent="0.25">
      <c r="A7036" s="7">
        <f>anotacoes!D7036</f>
        <v>40833</v>
      </c>
      <c r="B7036" t="str">
        <f>anotacoes!C7036</f>
        <v>GRAND PRIX ABU DHABI 2011</v>
      </c>
      <c r="C7036" t="str">
        <f>anotacoes!E7036</f>
        <v>STEVENS</v>
      </c>
      <c r="D7036" t="str">
        <f>anotacoes!F7036</f>
        <v>VALOIS-FORTIER</v>
      </c>
      <c r="E7036" t="s">
        <v>10325</v>
      </c>
      <c r="F7036">
        <f>anotacoes!A7036</f>
        <v>103</v>
      </c>
      <c r="G7036">
        <f>anotacoes!B7036</f>
        <v>14</v>
      </c>
      <c r="H7036" t="str">
        <f>anotacoes!K7036</f>
        <v xml:space="preserve"> 00:00:53,058</v>
      </c>
      <c r="I7036" t="str">
        <f>anotacoes!L7036</f>
        <v xml:space="preserve"> 00:00:59,127</v>
      </c>
      <c r="J7036" t="str">
        <f>IF(L7036="PAUSE",E7036,IF(anotacoes!G7040=conversao_anotacoes!C7036,conversao_anotacoes!C7036,conversao_anotacoes!D7036))</f>
        <v>&lt;ARBITRO_DESCONHECIDO&gt;</v>
      </c>
      <c r="K7036" t="str">
        <f t="shared" si="218"/>
        <v/>
      </c>
      <c r="L7036" t="str">
        <f>UPPER(anotacoes!H7036)</f>
        <v>PAUSE</v>
      </c>
      <c r="M7036" t="str">
        <f>IF(OR(L7036="ATTACK",L7036="FINTA"),"&lt;TECNICA&gt;",UPPER(anotacoes!I7036))</f>
        <v>&lt;NAO_CLASSIFICADO&gt;</v>
      </c>
      <c r="N7036" t="str">
        <f>IF(OR(L7036="ATTACK",L7036="FINTA"),UPPER(anotacoes!I7036),"")</f>
        <v/>
      </c>
      <c r="O7036" s="6" t="str">
        <f>IF(anotacoes!N7036=0,"",anotacoes!N7036)</f>
        <v/>
      </c>
      <c r="P7036" t="str">
        <f>IF(anotacoes!M7036=0,"",UPPER(anotacoes!M7036))</f>
        <v/>
      </c>
      <c r="Q7036" t="str">
        <f t="shared" si="219"/>
        <v>INSERT INTO CONVERSAO_LUTA_ACAO (cd_conversao, id_luta, sequencia, momento_inicio, momento_fim, quem_faz, quem_sofre, acao_tipo, acao, tecnica, direcao, pontuacao) VALUES (1, 103, 14, TRIM(' 00:00:53,058'), TRIM(' 00:00:59,127'), '&lt;ARBITRO_DESCONHECIDO&gt;', '', 'PAUSE', '&lt;NAO_CLASSIFICADO&gt;', NULL, NULL, NULL)</v>
      </c>
      <c r="R7036" t="s">
        <v>10327</v>
      </c>
    </row>
    <row r="7037" spans="1:18" hidden="1" x14ac:dyDescent="0.25">
      <c r="A7037" s="7">
        <f>anotacoes!D7037</f>
        <v>40833</v>
      </c>
      <c r="B7037" t="str">
        <f>anotacoes!C7037</f>
        <v>GRAND PRIX ABU DHABI 2011</v>
      </c>
      <c r="C7037" t="str">
        <f>anotacoes!E7037</f>
        <v>STEVENS</v>
      </c>
      <c r="D7037" t="str">
        <f>anotacoes!F7037</f>
        <v>VALOIS-FORTIER</v>
      </c>
      <c r="E7037" t="s">
        <v>10325</v>
      </c>
      <c r="F7037">
        <f>anotacoes!A7037</f>
        <v>103</v>
      </c>
      <c r="G7037">
        <f>anotacoes!B7037</f>
        <v>15</v>
      </c>
      <c r="H7037" t="str">
        <f>anotacoes!K7037</f>
        <v xml:space="preserve"> 00:00:59,374</v>
      </c>
      <c r="I7037" t="str">
        <f>anotacoes!L7037</f>
        <v xml:space="preserve"> 00:01:44,594</v>
      </c>
      <c r="J7037" t="str">
        <f>IF(L7037="PAUSE",E7037,IF(anotacoes!G7041=conversao_anotacoes!C7037,conversao_anotacoes!C7037,conversao_anotacoes!D7037))</f>
        <v>STEVENS</v>
      </c>
      <c r="K7037" t="str">
        <f t="shared" si="218"/>
        <v>VALOIS-FORTIER</v>
      </c>
      <c r="L7037" t="str">
        <f>UPPER(anotacoes!H7037)</f>
        <v>DISPLACEMENT</v>
      </c>
      <c r="M7037" t="str">
        <f>IF(OR(L7037="ATTACK",L7037="FINTA"),"&lt;TECNICA&gt;",UPPER(anotacoes!I7037))</f>
        <v>2-3 STEP HESITANT RIGHT</v>
      </c>
      <c r="N7037" t="str">
        <f>IF(OR(L7037="ATTACK",L7037="FINTA"),UPPER(anotacoes!I7037),"")</f>
        <v/>
      </c>
      <c r="O7037" s="6" t="str">
        <f>IF(anotacoes!N7037=0,"",anotacoes!N7037)</f>
        <v/>
      </c>
      <c r="P7037" t="str">
        <f>IF(anotacoes!M7037=0,"",UPPER(anotacoes!M7037))</f>
        <v/>
      </c>
      <c r="Q7037" t="str">
        <f t="shared" si="219"/>
        <v>INSERT INTO CONVERSAO_LUTA_ACAO (cd_conversao, id_luta, sequencia, momento_inicio, momento_fim, quem_faz, quem_sofre, acao_tipo, acao, tecnica, direcao, pontuacao) VALUES (1, 103, 15, TRIM(' 00:00:59,374'), TRIM(' 00:01:44,594'), 'STEVENS', 'VALOIS-FORTIER', 'DISPLACEMENT', '2-3 STEP HESITANT RIGHT', NULL, NULL, NULL)</v>
      </c>
      <c r="R7037" t="s">
        <v>10327</v>
      </c>
    </row>
    <row r="7038" spans="1:18" hidden="1" x14ac:dyDescent="0.25">
      <c r="A7038" s="7">
        <f>anotacoes!D7038</f>
        <v>40833</v>
      </c>
      <c r="B7038" t="str">
        <f>anotacoes!C7038</f>
        <v>GRAND PRIX ABU DHABI 2011</v>
      </c>
      <c r="C7038" t="str">
        <f>anotacoes!E7038</f>
        <v>STEVENS</v>
      </c>
      <c r="D7038" t="str">
        <f>anotacoes!F7038</f>
        <v>VALOIS-FORTIER</v>
      </c>
      <c r="E7038" t="s">
        <v>10325</v>
      </c>
      <c r="F7038">
        <f>anotacoes!A7038</f>
        <v>103</v>
      </c>
      <c r="G7038">
        <f>anotacoes!B7038</f>
        <v>16</v>
      </c>
      <c r="H7038" t="str">
        <f>anotacoes!K7038</f>
        <v xml:space="preserve"> 00:01:44,594</v>
      </c>
      <c r="I7038" t="str">
        <f>anotacoes!L7038</f>
        <v xml:space="preserve"> 00:01:45,037</v>
      </c>
      <c r="J7038" t="str">
        <f>IF(L7038="PAUSE",E7038,IF(anotacoes!G7042=conversao_anotacoes!C7038,conversao_anotacoes!C7038,conversao_anotacoes!D7038))</f>
        <v>STEVENS</v>
      </c>
      <c r="K7038" t="str">
        <f t="shared" si="218"/>
        <v>VALOIS-FORTIER</v>
      </c>
      <c r="L7038" t="str">
        <f>UPPER(anotacoes!H7038)</f>
        <v>GRIP TIME</v>
      </c>
      <c r="M7038" t="str">
        <f>IF(OR(L7038="ATTACK",L7038="FINTA"),"&lt;TECNICA&gt;",UPPER(anotacoes!I7038))</f>
        <v>LEFT COLLAR</v>
      </c>
      <c r="N7038" t="str">
        <f>IF(OR(L7038="ATTACK",L7038="FINTA"),UPPER(anotacoes!I7038),"")</f>
        <v/>
      </c>
      <c r="O7038" s="6" t="str">
        <f>IF(anotacoes!N7038=0,"",anotacoes!N7038)</f>
        <v/>
      </c>
      <c r="P7038" t="str">
        <f>IF(anotacoes!M7038=0,"",UPPER(anotacoes!M7038))</f>
        <v/>
      </c>
      <c r="Q7038" t="str">
        <f t="shared" si="219"/>
        <v>INSERT INTO CONVERSAO_LUTA_ACAO (cd_conversao, id_luta, sequencia, momento_inicio, momento_fim, quem_faz, quem_sofre, acao_tipo, acao, tecnica, direcao, pontuacao) VALUES (1, 103, 16, TRIM(' 00:01:44,594'), TRIM(' 00:01:45,037'), 'STEVENS', 'VALOIS-FORTIER', 'GRIP TIME', 'LEFT COLLAR', NULL, NULL, NULL)</v>
      </c>
      <c r="R7038" t="s">
        <v>10327</v>
      </c>
    </row>
    <row r="7039" spans="1:18" hidden="1" x14ac:dyDescent="0.25">
      <c r="A7039" s="7">
        <f>anotacoes!D7039</f>
        <v>40833</v>
      </c>
      <c r="B7039" t="str">
        <f>anotacoes!C7039</f>
        <v>GRAND PRIX ABU DHABI 2011</v>
      </c>
      <c r="C7039" t="str">
        <f>anotacoes!E7039</f>
        <v>STEVENS</v>
      </c>
      <c r="D7039" t="str">
        <f>anotacoes!F7039</f>
        <v>VALOIS-FORTIER</v>
      </c>
      <c r="E7039" t="s">
        <v>10325</v>
      </c>
      <c r="F7039">
        <f>anotacoes!A7039</f>
        <v>103</v>
      </c>
      <c r="G7039">
        <f>anotacoes!B7039</f>
        <v>17</v>
      </c>
      <c r="H7039" t="str">
        <f>anotacoes!K7039</f>
        <v xml:space="preserve"> 00:01:45,037</v>
      </c>
      <c r="I7039" t="str">
        <f>anotacoes!L7039</f>
        <v xml:space="preserve"> 00:01:46,406</v>
      </c>
      <c r="J7039" t="str">
        <f>IF(L7039="PAUSE",E7039,IF(anotacoes!G7043=conversao_anotacoes!C7039,conversao_anotacoes!C7039,conversao_anotacoes!D7039))</f>
        <v>STEVENS</v>
      </c>
      <c r="K7039" t="str">
        <f t="shared" si="218"/>
        <v>VALOIS-FORTIER</v>
      </c>
      <c r="L7039" t="str">
        <f>UPPER(anotacoes!H7039)</f>
        <v>DEFENSE</v>
      </c>
      <c r="M7039" t="str">
        <f>IF(OR(L7039="ATTACK",L7039="FINTA"),"&lt;TECNICA&gt;",UPPER(anotacoes!I7039))</f>
        <v>TAE-SABAKI LEFT INCLINED</v>
      </c>
      <c r="N7039" t="str">
        <f>IF(OR(L7039="ATTACK",L7039="FINTA"),UPPER(anotacoes!I7039),"")</f>
        <v/>
      </c>
      <c r="O7039" s="6" t="str">
        <f>IF(anotacoes!N7039=0,"",anotacoes!N7039)</f>
        <v/>
      </c>
      <c r="P7039" t="str">
        <f>IF(anotacoes!M7039=0,"",UPPER(anotacoes!M7039))</f>
        <v/>
      </c>
      <c r="Q7039" t="str">
        <f t="shared" si="219"/>
        <v>INSERT INTO CONVERSAO_LUTA_ACAO (cd_conversao, id_luta, sequencia, momento_inicio, momento_fim, quem_faz, quem_sofre, acao_tipo, acao, tecnica, direcao, pontuacao) VALUES (1, 103, 17, TRIM(' 00:01:45,037'), TRIM(' 00:01:46,406'), 'STEVENS', 'VALOIS-FORTIER', 'DEFENSE', 'TAE-SABAKI LEFT INCLINED', NULL, NULL, NULL)</v>
      </c>
      <c r="R7039" t="s">
        <v>10327</v>
      </c>
    </row>
    <row r="7040" spans="1:18" hidden="1" x14ac:dyDescent="0.25">
      <c r="A7040" s="7">
        <f>anotacoes!D7040</f>
        <v>40833</v>
      </c>
      <c r="B7040" t="str">
        <f>anotacoes!C7040</f>
        <v>GRAND PRIX ABU DHABI 2011</v>
      </c>
      <c r="C7040" t="str">
        <f>anotacoes!E7040</f>
        <v>STEVENS</v>
      </c>
      <c r="D7040" t="str">
        <f>anotacoes!F7040</f>
        <v>VALOIS-FORTIER</v>
      </c>
      <c r="E7040" t="s">
        <v>10325</v>
      </c>
      <c r="F7040">
        <f>anotacoes!A7040</f>
        <v>103</v>
      </c>
      <c r="G7040">
        <f>anotacoes!B7040</f>
        <v>18</v>
      </c>
      <c r="H7040" t="str">
        <f>anotacoes!K7040</f>
        <v xml:space="preserve"> 00:01:46,544</v>
      </c>
      <c r="I7040" t="str">
        <f>anotacoes!L7040</f>
        <v xml:space="preserve"> 00:01:47,559</v>
      </c>
      <c r="J7040" t="str">
        <f>IF(L7040="PAUSE",E7040,IF(anotacoes!G7044=conversao_anotacoes!C7040,conversao_anotacoes!C7040,conversao_anotacoes!D7040))</f>
        <v>STEVENS</v>
      </c>
      <c r="K7040" t="str">
        <f t="shared" si="218"/>
        <v>VALOIS-FORTIER</v>
      </c>
      <c r="L7040" t="str">
        <f>UPPER(anotacoes!H7040)</f>
        <v>TRANSITION</v>
      </c>
      <c r="M7040" t="str">
        <f>IF(OR(L7040="ATTACK",L7040="FINTA"),"&lt;TECNICA&gt;",UPPER(anotacoes!I7040))</f>
        <v>WITHOUT ATTACK</v>
      </c>
      <c r="N7040" t="str">
        <f>IF(OR(L7040="ATTACK",L7040="FINTA"),UPPER(anotacoes!I7040),"")</f>
        <v/>
      </c>
      <c r="O7040" s="6" t="str">
        <f>IF(anotacoes!N7040=0,"",anotacoes!N7040)</f>
        <v/>
      </c>
      <c r="P7040" t="str">
        <f>IF(anotacoes!M7040=0,"",UPPER(anotacoes!M7040))</f>
        <v/>
      </c>
      <c r="Q7040" t="str">
        <f t="shared" si="219"/>
        <v>INSERT INTO CONVERSAO_LUTA_ACAO (cd_conversao, id_luta, sequencia, momento_inicio, momento_fim, quem_faz, quem_sofre, acao_tipo, acao, tecnica, direcao, pontuacao) VALUES (1, 103, 18, TRIM(' 00:01:46,544'), TRIM(' 00:01:47,559'), 'STEVENS', 'VALOIS-FORTIER', 'TRANSITION', 'WITHOUT ATTACK', NULL, NULL, NULL)</v>
      </c>
      <c r="R7040" t="s">
        <v>10327</v>
      </c>
    </row>
    <row r="7041" spans="1:18" hidden="1" x14ac:dyDescent="0.25">
      <c r="A7041" s="7">
        <f>anotacoes!D7041</f>
        <v>40833</v>
      </c>
      <c r="B7041" t="str">
        <f>anotacoes!C7041</f>
        <v>GRAND PRIX ABU DHABI 2011</v>
      </c>
      <c r="C7041" t="str">
        <f>anotacoes!E7041</f>
        <v>STEVENS</v>
      </c>
      <c r="D7041" t="str">
        <f>anotacoes!F7041</f>
        <v>VALOIS-FORTIER</v>
      </c>
      <c r="E7041" t="s">
        <v>10325</v>
      </c>
      <c r="F7041">
        <f>anotacoes!A7041</f>
        <v>103</v>
      </c>
      <c r="G7041">
        <f>anotacoes!B7041</f>
        <v>19</v>
      </c>
      <c r="H7041" t="str">
        <f>anotacoes!K7041</f>
        <v xml:space="preserve"> 00:01:47,559</v>
      </c>
      <c r="I7041" t="str">
        <f>anotacoes!L7041</f>
        <v xml:space="preserve"> 00:01:47,916</v>
      </c>
      <c r="J7041" t="str">
        <f>IF(L7041="PAUSE",E7041,IF(anotacoes!G7045=conversao_anotacoes!C7041,conversao_anotacoes!C7041,conversao_anotacoes!D7041))</f>
        <v>STEVENS</v>
      </c>
      <c r="K7041" t="str">
        <f t="shared" si="218"/>
        <v>VALOIS-FORTIER</v>
      </c>
      <c r="L7041" t="str">
        <f>UPPER(anotacoes!H7041)</f>
        <v>GROUNDWORK COMBAT</v>
      </c>
      <c r="M7041" t="str">
        <f>IF(OR(L7041="ATTACK",L7041="FINTA"),"&lt;TECNICA&gt;",UPPER(anotacoes!I7041))</f>
        <v>DEFENSIVE POSITION</v>
      </c>
      <c r="N7041" t="str">
        <f>IF(OR(L7041="ATTACK",L7041="FINTA"),UPPER(anotacoes!I7041),"")</f>
        <v/>
      </c>
      <c r="O7041" s="6" t="str">
        <f>IF(anotacoes!N7041=0,"",anotacoes!N7041)</f>
        <v/>
      </c>
      <c r="P7041" t="str">
        <f>IF(anotacoes!M7041=0,"",UPPER(anotacoes!M7041))</f>
        <v/>
      </c>
      <c r="Q7041" t="str">
        <f t="shared" si="219"/>
        <v>INSERT INTO CONVERSAO_LUTA_ACAO (cd_conversao, id_luta, sequencia, momento_inicio, momento_fim, quem_faz, quem_sofre, acao_tipo, acao, tecnica, direcao, pontuacao) VALUES (1, 103, 19, TRIM(' 00:01:47,559'), TRIM(' 00:01:47,916'), 'STEVENS', 'VALOIS-FORTIER', 'GROUNDWORK COMBAT', 'DEFENSIVE POSITION', NULL, NULL, NULL)</v>
      </c>
      <c r="R7041" t="s">
        <v>10327</v>
      </c>
    </row>
    <row r="7042" spans="1:18" hidden="1" x14ac:dyDescent="0.25">
      <c r="A7042" s="7">
        <f>anotacoes!D7042</f>
        <v>40833</v>
      </c>
      <c r="B7042" t="str">
        <f>anotacoes!C7042</f>
        <v>GRAND PRIX ABU DHABI 2011</v>
      </c>
      <c r="C7042" t="str">
        <f>anotacoes!E7042</f>
        <v>STEVENS</v>
      </c>
      <c r="D7042" t="str">
        <f>anotacoes!F7042</f>
        <v>VALOIS-FORTIER</v>
      </c>
      <c r="E7042" t="s">
        <v>10325</v>
      </c>
      <c r="F7042">
        <f>anotacoes!A7042</f>
        <v>103</v>
      </c>
      <c r="G7042">
        <f>anotacoes!B7042</f>
        <v>20</v>
      </c>
      <c r="H7042" t="str">
        <f>anotacoes!K7042</f>
        <v xml:space="preserve"> 00:01:47,916</v>
      </c>
      <c r="I7042" t="str">
        <f>anotacoes!L7042</f>
        <v xml:space="preserve"> 00:01:51,263</v>
      </c>
      <c r="J7042" t="str">
        <f>IF(L7042="PAUSE",E7042,IF(anotacoes!G7046=conversao_anotacoes!C7042,conversao_anotacoes!C7042,conversao_anotacoes!D7042))</f>
        <v>&lt;ARBITRO_DESCONHECIDO&gt;</v>
      </c>
      <c r="K7042" t="str">
        <f t="shared" si="218"/>
        <v/>
      </c>
      <c r="L7042" t="str">
        <f>UPPER(anotacoes!H7042)</f>
        <v>PAUSE</v>
      </c>
      <c r="M7042" t="str">
        <f>IF(OR(L7042="ATTACK",L7042="FINTA"),"&lt;TECNICA&gt;",UPPER(anotacoes!I7042))</f>
        <v>&lt;NAO_CLASSIFICADO&gt;</v>
      </c>
      <c r="N7042" t="str">
        <f>IF(OR(L7042="ATTACK",L7042="FINTA"),UPPER(anotacoes!I7042),"")</f>
        <v/>
      </c>
      <c r="O7042" s="6" t="str">
        <f>IF(anotacoes!N7042=0,"",anotacoes!N7042)</f>
        <v/>
      </c>
      <c r="P7042" t="str">
        <f>IF(anotacoes!M7042=0,"",UPPER(anotacoes!M7042))</f>
        <v/>
      </c>
      <c r="Q7042" t="str">
        <f t="shared" si="219"/>
        <v>INSERT INTO CONVERSAO_LUTA_ACAO (cd_conversao, id_luta, sequencia, momento_inicio, momento_fim, quem_faz, quem_sofre, acao_tipo, acao, tecnica, direcao, pontuacao) VALUES (1, 103, 20, TRIM(' 00:01:47,916'), TRIM(' 00:01:51,263'), '&lt;ARBITRO_DESCONHECIDO&gt;', '', 'PAUSE', '&lt;NAO_CLASSIFICADO&gt;', NULL, NULL, NULL)</v>
      </c>
      <c r="R7042" t="s">
        <v>10327</v>
      </c>
    </row>
    <row r="7043" spans="1:18" hidden="1" x14ac:dyDescent="0.25">
      <c r="A7043" s="7">
        <f>anotacoes!D7043</f>
        <v>40833</v>
      </c>
      <c r="B7043" t="str">
        <f>anotacoes!C7043</f>
        <v>GRAND PRIX ABU DHABI 2011</v>
      </c>
      <c r="C7043" t="str">
        <f>anotacoes!E7043</f>
        <v>STEVENS</v>
      </c>
      <c r="D7043" t="str">
        <f>anotacoes!F7043</f>
        <v>VALOIS-FORTIER</v>
      </c>
      <c r="E7043" t="s">
        <v>10325</v>
      </c>
      <c r="F7043">
        <f>anotacoes!A7043</f>
        <v>103</v>
      </c>
      <c r="G7043">
        <f>anotacoes!B7043</f>
        <v>21</v>
      </c>
      <c r="H7043" t="str">
        <f>anotacoes!K7043</f>
        <v xml:space="preserve"> 00:01:51,421</v>
      </c>
      <c r="I7043" t="str">
        <f>anotacoes!L7043</f>
        <v xml:space="preserve"> 00:01:55,046</v>
      </c>
      <c r="J7043" t="str">
        <f>IF(L7043="PAUSE",E7043,IF(anotacoes!G7047=conversao_anotacoes!C7043,conversao_anotacoes!C7043,conversao_anotacoes!D7043))</f>
        <v>STEVENS</v>
      </c>
      <c r="K7043" t="str">
        <f t="shared" ref="K7043:K7106" si="220">IF(J7043=E7043,"",IF(J7043=C7043,D7043,C7043))</f>
        <v>VALOIS-FORTIER</v>
      </c>
      <c r="L7043" t="str">
        <f>UPPER(anotacoes!H7043)</f>
        <v>DISPLACEMENT</v>
      </c>
      <c r="M7043" t="str">
        <f>IF(OR(L7043="ATTACK",L7043="FINTA"),"&lt;TECNICA&gt;",UPPER(anotacoes!I7043))</f>
        <v>2-3 STEP HESITANT RIGHT</v>
      </c>
      <c r="N7043" t="str">
        <f>IF(OR(L7043="ATTACK",L7043="FINTA"),UPPER(anotacoes!I7043),"")</f>
        <v/>
      </c>
      <c r="O7043" s="6" t="str">
        <f>IF(anotacoes!N7043=0,"",anotacoes!N7043)</f>
        <v/>
      </c>
      <c r="P7043" t="str">
        <f>IF(anotacoes!M7043=0,"",UPPER(anotacoes!M7043))</f>
        <v/>
      </c>
      <c r="Q7043" t="str">
        <f t="shared" ref="Q7043:Q7106" si="221">CONCATENATE("INSERT INTO CONVERSAO_LUTA_ACAO (cd_conversao, id_luta, sequencia, momento_inicio, momento_fim, quem_faz, quem_sofre, acao_tipo, acao, tecnica, direcao, pontuacao) VALUES (1, ",F7043,", ",G7043,", ","TRIM('",H7043,"')",", ","TRIM('",I7043,"')",", ","'",J7043,"'",", ","'",K7043,"'",", ","'",L7043,"'",", ","'",M7043,"'",", ",IF(N7043="","NULL",CONCATENATE("'",N7043,"'")),", ",IF(O7043="","NULL",O7043),", ",IF(P7043="","NULL",CONCATENATE("'",P7043,"'")),")")</f>
        <v>INSERT INTO CONVERSAO_LUTA_ACAO (cd_conversao, id_luta, sequencia, momento_inicio, momento_fim, quem_faz, quem_sofre, acao_tipo, acao, tecnica, direcao, pontuacao) VALUES (1, 103, 21, TRIM(' 00:01:51,421'), TRIM(' 00:01:55,046'), 'STEVENS', 'VALOIS-FORTIER', 'DISPLACEMENT', '2-3 STEP HESITANT RIGHT', NULL, NULL, NULL)</v>
      </c>
      <c r="R7043" t="s">
        <v>10327</v>
      </c>
    </row>
    <row r="7044" spans="1:18" hidden="1" x14ac:dyDescent="0.25">
      <c r="A7044" s="7">
        <f>anotacoes!D7044</f>
        <v>40833</v>
      </c>
      <c r="B7044" t="str">
        <f>anotacoes!C7044</f>
        <v>GRAND PRIX ABU DHABI 2011</v>
      </c>
      <c r="C7044" t="str">
        <f>anotacoes!E7044</f>
        <v>STEVENS</v>
      </c>
      <c r="D7044" t="str">
        <f>anotacoes!F7044</f>
        <v>VALOIS-FORTIER</v>
      </c>
      <c r="E7044" t="s">
        <v>10325</v>
      </c>
      <c r="F7044">
        <f>anotacoes!A7044</f>
        <v>103</v>
      </c>
      <c r="G7044">
        <f>anotacoes!B7044</f>
        <v>22</v>
      </c>
      <c r="H7044" t="str">
        <f>anotacoes!K7044</f>
        <v xml:space="preserve"> 00:01:55,046</v>
      </c>
      <c r="I7044" t="str">
        <f>anotacoes!L7044</f>
        <v xml:space="preserve"> 00:02:02,399</v>
      </c>
      <c r="J7044" t="str">
        <f>IF(L7044="PAUSE",E7044,IF(anotacoes!G7048=conversao_anotacoes!C7044,conversao_anotacoes!C7044,conversao_anotacoes!D7044))</f>
        <v>STEVENS</v>
      </c>
      <c r="K7044" t="str">
        <f t="shared" si="220"/>
        <v>VALOIS-FORTIER</v>
      </c>
      <c r="L7044" t="str">
        <f>UPPER(anotacoes!H7044)</f>
        <v>GRIP TIME</v>
      </c>
      <c r="M7044" t="str">
        <f>IF(OR(L7044="ATTACK",L7044="FINTA"),"&lt;TECNICA&gt;",UPPER(anotacoes!I7044))</f>
        <v>RIGHT COLLAR</v>
      </c>
      <c r="N7044" t="str">
        <f>IF(OR(L7044="ATTACK",L7044="FINTA"),UPPER(anotacoes!I7044),"")</f>
        <v/>
      </c>
      <c r="O7044" s="6" t="str">
        <f>IF(anotacoes!N7044=0,"",anotacoes!N7044)</f>
        <v/>
      </c>
      <c r="P7044" t="str">
        <f>IF(anotacoes!M7044=0,"",UPPER(anotacoes!M7044))</f>
        <v/>
      </c>
      <c r="Q7044" t="str">
        <f t="shared" si="221"/>
        <v>INSERT INTO CONVERSAO_LUTA_ACAO (cd_conversao, id_luta, sequencia, momento_inicio, momento_fim, quem_faz, quem_sofre, acao_tipo, acao, tecnica, direcao, pontuacao) VALUES (1, 103, 22, TRIM(' 00:01:55,046'), TRIM(' 00:02:02,399'), 'STEVENS', 'VALOIS-FORTIER', 'GRIP TIME', 'RIGHT COLLAR', NULL, NULL, NULL)</v>
      </c>
      <c r="R7044" t="s">
        <v>10327</v>
      </c>
    </row>
    <row r="7045" spans="1:18" hidden="1" x14ac:dyDescent="0.25">
      <c r="A7045" s="7">
        <f>anotacoes!D7045</f>
        <v>40833</v>
      </c>
      <c r="B7045" t="str">
        <f>anotacoes!C7045</f>
        <v>GRAND PRIX ABU DHABI 2011</v>
      </c>
      <c r="C7045" t="str">
        <f>anotacoes!E7045</f>
        <v>STEVENS</v>
      </c>
      <c r="D7045" t="str">
        <f>anotacoes!F7045</f>
        <v>VALOIS-FORTIER</v>
      </c>
      <c r="E7045" t="s">
        <v>10325</v>
      </c>
      <c r="F7045">
        <f>anotacoes!A7045</f>
        <v>103</v>
      </c>
      <c r="G7045">
        <f>anotacoes!B7045</f>
        <v>23</v>
      </c>
      <c r="H7045" t="str">
        <f>anotacoes!K7045</f>
        <v xml:space="preserve"> 00:02:02,399</v>
      </c>
      <c r="I7045" t="str">
        <f>anotacoes!L7045</f>
        <v xml:space="preserve"> 00:02:02,915</v>
      </c>
      <c r="J7045" t="str">
        <f>IF(L7045="PAUSE",E7045,IF(anotacoes!G7049=conversao_anotacoes!C7045,conversao_anotacoes!C7045,conversao_anotacoes!D7045))</f>
        <v>STEVENS</v>
      </c>
      <c r="K7045" t="str">
        <f t="shared" si="220"/>
        <v>VALOIS-FORTIER</v>
      </c>
      <c r="L7045" t="str">
        <f>UPPER(anotacoes!H7045)</f>
        <v>ATTACK</v>
      </c>
      <c r="M7045" t="str">
        <f>IF(OR(L7045="ATTACK",L7045="FINTA"),"&lt;TECNICA&gt;",UPPER(anotacoes!I7045))</f>
        <v>&lt;TECNICA&gt;</v>
      </c>
      <c r="N7045" t="str">
        <f>IF(OR(L7045="ATTACK",L7045="FINTA"),UPPER(anotacoes!I7045),"")</f>
        <v>OUCHI GARI</v>
      </c>
      <c r="O7045" s="6">
        <f>IF(anotacoes!N7045=0,"",anotacoes!N7045)</f>
        <v>6</v>
      </c>
      <c r="P7045" t="str">
        <f>IF(anotacoes!M7045=0,"",UPPER(anotacoes!M7045))</f>
        <v/>
      </c>
      <c r="Q7045" t="str">
        <f t="shared" si="221"/>
        <v>INSERT INTO CONVERSAO_LUTA_ACAO (cd_conversao, id_luta, sequencia, momento_inicio, momento_fim, quem_faz, quem_sofre, acao_tipo, acao, tecnica, direcao, pontuacao) VALUES (1, 103, 23, TRIM(' 00:02:02,399'), TRIM(' 00:02:02,915'), 'STEVENS', 'VALOIS-FORTIER', 'ATTACK', '&lt;TECNICA&gt;', 'OUCHI GARI', 6, NULL)</v>
      </c>
      <c r="R7045" t="s">
        <v>10327</v>
      </c>
    </row>
    <row r="7046" spans="1:18" hidden="1" x14ac:dyDescent="0.25">
      <c r="A7046" s="7">
        <f>anotacoes!D7046</f>
        <v>40833</v>
      </c>
      <c r="B7046" t="str">
        <f>anotacoes!C7046</f>
        <v>GRAND PRIX ABU DHABI 2011</v>
      </c>
      <c r="C7046" t="str">
        <f>anotacoes!E7046</f>
        <v>STEVENS</v>
      </c>
      <c r="D7046" t="str">
        <f>anotacoes!F7046</f>
        <v>VALOIS-FORTIER</v>
      </c>
      <c r="E7046" t="s">
        <v>10325</v>
      </c>
      <c r="F7046">
        <f>anotacoes!A7046</f>
        <v>103</v>
      </c>
      <c r="G7046">
        <f>anotacoes!B7046</f>
        <v>24</v>
      </c>
      <c r="H7046" t="str">
        <f>anotacoes!K7046</f>
        <v xml:space="preserve"> 00:02:02,915</v>
      </c>
      <c r="I7046" t="str">
        <f>anotacoes!L7046</f>
        <v xml:space="preserve"> 00:02:09,900</v>
      </c>
      <c r="J7046" t="str">
        <f>IF(L7046="PAUSE",E7046,IF(anotacoes!G7050=conversao_anotacoes!C7046,conversao_anotacoes!C7046,conversao_anotacoes!D7046))</f>
        <v>STEVENS</v>
      </c>
      <c r="K7046" t="str">
        <f t="shared" si="220"/>
        <v>VALOIS-FORTIER</v>
      </c>
      <c r="L7046" t="str">
        <f>UPPER(anotacoes!H7046)</f>
        <v>GROUNDWORK COMBAT</v>
      </c>
      <c r="M7046" t="str">
        <f>IF(OR(L7046="ATTACK",L7046="FINTA"),"&lt;TECNICA&gt;",UPPER(anotacoes!I7046))</f>
        <v>TRYING TO ATTACK</v>
      </c>
      <c r="N7046" t="str">
        <f>IF(OR(L7046="ATTACK",L7046="FINTA"),UPPER(anotacoes!I7046),"")</f>
        <v/>
      </c>
      <c r="O7046" s="6" t="str">
        <f>IF(anotacoes!N7046=0,"",anotacoes!N7046)</f>
        <v/>
      </c>
      <c r="P7046" t="str">
        <f>IF(anotacoes!M7046=0,"",UPPER(anotacoes!M7046))</f>
        <v/>
      </c>
      <c r="Q7046" t="str">
        <f t="shared" si="221"/>
        <v>INSERT INTO CONVERSAO_LUTA_ACAO (cd_conversao, id_luta, sequencia, momento_inicio, momento_fim, quem_faz, quem_sofre, acao_tipo, acao, tecnica, direcao, pontuacao) VALUES (1, 103, 24, TRIM(' 00:02:02,915'), TRIM(' 00:02:09,900'), 'STEVENS', 'VALOIS-FORTIER', 'GROUNDWORK COMBAT', 'TRYING TO ATTACK', NULL, NULL, NULL)</v>
      </c>
      <c r="R7046" t="s">
        <v>10327</v>
      </c>
    </row>
    <row r="7047" spans="1:18" hidden="1" x14ac:dyDescent="0.25">
      <c r="A7047" s="7">
        <f>anotacoes!D7047</f>
        <v>40833</v>
      </c>
      <c r="B7047" t="str">
        <f>anotacoes!C7047</f>
        <v>GRAND PRIX ABU DHABI 2011</v>
      </c>
      <c r="C7047" t="str">
        <f>anotacoes!E7047</f>
        <v>STEVENS</v>
      </c>
      <c r="D7047" t="str">
        <f>anotacoes!F7047</f>
        <v>VALOIS-FORTIER</v>
      </c>
      <c r="E7047" t="s">
        <v>10325</v>
      </c>
      <c r="F7047">
        <f>anotacoes!A7047</f>
        <v>103</v>
      </c>
      <c r="G7047">
        <f>anotacoes!B7047</f>
        <v>25</v>
      </c>
      <c r="H7047" t="str">
        <f>anotacoes!K7047</f>
        <v xml:space="preserve"> 00:02:10,068</v>
      </c>
      <c r="I7047" t="str">
        <f>anotacoes!L7047</f>
        <v xml:space="preserve"> 00:03:39,390</v>
      </c>
      <c r="J7047" t="str">
        <f>IF(L7047="PAUSE",E7047,IF(anotacoes!G7051=conversao_anotacoes!C7047,conversao_anotacoes!C7047,conversao_anotacoes!D7047))</f>
        <v>&lt;ARBITRO_DESCONHECIDO&gt;</v>
      </c>
      <c r="K7047" t="str">
        <f t="shared" si="220"/>
        <v/>
      </c>
      <c r="L7047" t="str">
        <f>UPPER(anotacoes!H7047)</f>
        <v>PAUSE</v>
      </c>
      <c r="M7047" t="str">
        <f>IF(OR(L7047="ATTACK",L7047="FINTA"),"&lt;TECNICA&gt;",UPPER(anotacoes!I7047))</f>
        <v>AID</v>
      </c>
      <c r="N7047" t="str">
        <f>IF(OR(L7047="ATTACK",L7047="FINTA"),UPPER(anotacoes!I7047),"")</f>
        <v/>
      </c>
      <c r="O7047" s="6" t="str">
        <f>IF(anotacoes!N7047=0,"",anotacoes!N7047)</f>
        <v/>
      </c>
      <c r="P7047" t="str">
        <f>IF(anotacoes!M7047=0,"",UPPER(anotacoes!M7047))</f>
        <v/>
      </c>
      <c r="Q7047" t="str">
        <f t="shared" si="221"/>
        <v>INSERT INTO CONVERSAO_LUTA_ACAO (cd_conversao, id_luta, sequencia, momento_inicio, momento_fim, quem_faz, quem_sofre, acao_tipo, acao, tecnica, direcao, pontuacao) VALUES (1, 103, 25, TRIM(' 00:02:10,068'), TRIM(' 00:03:39,390'), '&lt;ARBITRO_DESCONHECIDO&gt;', '', 'PAUSE', 'AID', NULL, NULL, NULL)</v>
      </c>
      <c r="R7047" t="s">
        <v>10327</v>
      </c>
    </row>
    <row r="7048" spans="1:18" hidden="1" x14ac:dyDescent="0.25">
      <c r="A7048" s="7">
        <f>anotacoes!D7048</f>
        <v>40833</v>
      </c>
      <c r="B7048" t="str">
        <f>anotacoes!C7048</f>
        <v>GRAND PRIX ABU DHABI 2011</v>
      </c>
      <c r="C7048" t="str">
        <f>anotacoes!E7048</f>
        <v>STEVENS</v>
      </c>
      <c r="D7048" t="str">
        <f>anotacoes!F7048</f>
        <v>VALOIS-FORTIER</v>
      </c>
      <c r="E7048" t="s">
        <v>10325</v>
      </c>
      <c r="F7048">
        <f>anotacoes!A7048</f>
        <v>103</v>
      </c>
      <c r="G7048">
        <f>anotacoes!B7048</f>
        <v>26</v>
      </c>
      <c r="H7048" t="str">
        <f>anotacoes!K7048</f>
        <v xml:space="preserve"> 00:03:39,390</v>
      </c>
      <c r="I7048" t="str">
        <f>anotacoes!L7048</f>
        <v xml:space="preserve"> 00:03:45,885</v>
      </c>
      <c r="J7048" t="str">
        <f>IF(L7048="PAUSE",E7048,IF(anotacoes!G7052=conversao_anotacoes!C7048,conversao_anotacoes!C7048,conversao_anotacoes!D7048))</f>
        <v>STEVENS</v>
      </c>
      <c r="K7048" t="str">
        <f t="shared" si="220"/>
        <v>VALOIS-FORTIER</v>
      </c>
      <c r="L7048" t="str">
        <f>UPPER(anotacoes!H7048)</f>
        <v>DISPLACEMENT</v>
      </c>
      <c r="M7048" t="str">
        <f>IF(OR(L7048="ATTACK",L7048="FINTA"),"&lt;TECNICA&gt;",UPPER(anotacoes!I7048))</f>
        <v>2-3 STEP HESITANT RIGHT</v>
      </c>
      <c r="N7048" t="str">
        <f>IF(OR(L7048="ATTACK",L7048="FINTA"),UPPER(anotacoes!I7048),"")</f>
        <v/>
      </c>
      <c r="O7048" s="6" t="str">
        <f>IF(anotacoes!N7048=0,"",anotacoes!N7048)</f>
        <v/>
      </c>
      <c r="P7048" t="str">
        <f>IF(anotacoes!M7048=0,"",UPPER(anotacoes!M7048))</f>
        <v/>
      </c>
      <c r="Q7048" t="str">
        <f t="shared" si="221"/>
        <v>INSERT INTO CONVERSAO_LUTA_ACAO (cd_conversao, id_luta, sequencia, momento_inicio, momento_fim, quem_faz, quem_sofre, acao_tipo, acao, tecnica, direcao, pontuacao) VALUES (1, 103, 26, TRIM(' 00:03:39,390'), TRIM(' 00:03:45,885'), 'STEVENS', 'VALOIS-FORTIER', 'DISPLACEMENT', '2-3 STEP HESITANT RIGHT', NULL, NULL, NULL)</v>
      </c>
      <c r="R7048" t="s">
        <v>10327</v>
      </c>
    </row>
    <row r="7049" spans="1:18" hidden="1" x14ac:dyDescent="0.25">
      <c r="A7049" s="7">
        <f>anotacoes!D7049</f>
        <v>40833</v>
      </c>
      <c r="B7049" t="str">
        <f>anotacoes!C7049</f>
        <v>GRAND PRIX ABU DHABI 2011</v>
      </c>
      <c r="C7049" t="str">
        <f>anotacoes!E7049</f>
        <v>STEVENS</v>
      </c>
      <c r="D7049" t="str">
        <f>anotacoes!F7049</f>
        <v>VALOIS-FORTIER</v>
      </c>
      <c r="E7049" t="s">
        <v>10325</v>
      </c>
      <c r="F7049">
        <f>anotacoes!A7049</f>
        <v>103</v>
      </c>
      <c r="G7049">
        <f>anotacoes!B7049</f>
        <v>27</v>
      </c>
      <c r="H7049" t="str">
        <f>anotacoes!K7049</f>
        <v xml:space="preserve"> 00:03:45,885</v>
      </c>
      <c r="I7049" t="str">
        <f>anotacoes!L7049</f>
        <v xml:space="preserve"> 00:03:48,064</v>
      </c>
      <c r="J7049" t="str">
        <f>IF(L7049="PAUSE",E7049,IF(anotacoes!G7053=conversao_anotacoes!C7049,conversao_anotacoes!C7049,conversao_anotacoes!D7049))</f>
        <v>STEVENS</v>
      </c>
      <c r="K7049" t="str">
        <f t="shared" si="220"/>
        <v>VALOIS-FORTIER</v>
      </c>
      <c r="L7049" t="str">
        <f>UPPER(anotacoes!H7049)</f>
        <v>GRIP TIME</v>
      </c>
      <c r="M7049" t="str">
        <f>IF(OR(L7049="ATTACK",L7049="FINTA"),"&lt;TECNICA&gt;",UPPER(anotacoes!I7049))</f>
        <v>LEFT COLLAR</v>
      </c>
      <c r="N7049" t="str">
        <f>IF(OR(L7049="ATTACK",L7049="FINTA"),UPPER(anotacoes!I7049),"")</f>
        <v/>
      </c>
      <c r="O7049" s="6" t="str">
        <f>IF(anotacoes!N7049=0,"",anotacoes!N7049)</f>
        <v/>
      </c>
      <c r="P7049" t="str">
        <f>IF(anotacoes!M7049=0,"",UPPER(anotacoes!M7049))</f>
        <v/>
      </c>
      <c r="Q7049" t="str">
        <f t="shared" si="221"/>
        <v>INSERT INTO CONVERSAO_LUTA_ACAO (cd_conversao, id_luta, sequencia, momento_inicio, momento_fim, quem_faz, quem_sofre, acao_tipo, acao, tecnica, direcao, pontuacao) VALUES (1, 103, 27, TRIM(' 00:03:45,885'), TRIM(' 00:03:48,064'), 'STEVENS', 'VALOIS-FORTIER', 'GRIP TIME', 'LEFT COLLAR', NULL, NULL, NULL)</v>
      </c>
      <c r="R7049" t="s">
        <v>10327</v>
      </c>
    </row>
    <row r="7050" spans="1:18" hidden="1" x14ac:dyDescent="0.25">
      <c r="A7050" s="7">
        <f>anotacoes!D7050</f>
        <v>40833</v>
      </c>
      <c r="B7050" t="str">
        <f>anotacoes!C7050</f>
        <v>GRAND PRIX ABU DHABI 2011</v>
      </c>
      <c r="C7050" t="str">
        <f>anotacoes!E7050</f>
        <v>STEVENS</v>
      </c>
      <c r="D7050" t="str">
        <f>anotacoes!F7050</f>
        <v>VALOIS-FORTIER</v>
      </c>
      <c r="E7050" t="s">
        <v>10325</v>
      </c>
      <c r="F7050">
        <f>anotacoes!A7050</f>
        <v>103</v>
      </c>
      <c r="G7050">
        <f>anotacoes!B7050</f>
        <v>28</v>
      </c>
      <c r="H7050" t="str">
        <f>anotacoes!K7050</f>
        <v xml:space="preserve"> 00:03:48,064</v>
      </c>
      <c r="I7050" t="str">
        <f>anotacoes!L7050</f>
        <v xml:space="preserve"> 00:03:48,964</v>
      </c>
      <c r="J7050" t="str">
        <f>IF(L7050="PAUSE",E7050,IF(anotacoes!G7054=conversao_anotacoes!C7050,conversao_anotacoes!C7050,conversao_anotacoes!D7050))</f>
        <v>STEVENS</v>
      </c>
      <c r="K7050" t="str">
        <f t="shared" si="220"/>
        <v>VALOIS-FORTIER</v>
      </c>
      <c r="L7050" t="str">
        <f>UPPER(anotacoes!H7050)</f>
        <v>DEFENSE</v>
      </c>
      <c r="M7050" t="str">
        <f>IF(OR(L7050="ATTACK",L7050="FINTA"),"&lt;TECNICA&gt;",UPPER(anotacoes!I7050))</f>
        <v>TAE-SABAKI LEFT INCLINED</v>
      </c>
      <c r="N7050" t="str">
        <f>IF(OR(L7050="ATTACK",L7050="FINTA"),UPPER(anotacoes!I7050),"")</f>
        <v/>
      </c>
      <c r="O7050" s="6" t="str">
        <f>IF(anotacoes!N7050=0,"",anotacoes!N7050)</f>
        <v/>
      </c>
      <c r="P7050" t="str">
        <f>IF(anotacoes!M7050=0,"",UPPER(anotacoes!M7050))</f>
        <v/>
      </c>
      <c r="Q7050" t="str">
        <f t="shared" si="221"/>
        <v>INSERT INTO CONVERSAO_LUTA_ACAO (cd_conversao, id_luta, sequencia, momento_inicio, momento_fim, quem_faz, quem_sofre, acao_tipo, acao, tecnica, direcao, pontuacao) VALUES (1, 103, 28, TRIM(' 00:03:48,064'), TRIM(' 00:03:48,964'), 'STEVENS', 'VALOIS-FORTIER', 'DEFENSE', 'TAE-SABAKI LEFT INCLINED', NULL, NULL, NULL)</v>
      </c>
      <c r="R7050" t="s">
        <v>10327</v>
      </c>
    </row>
    <row r="7051" spans="1:18" hidden="1" x14ac:dyDescent="0.25">
      <c r="A7051" s="7">
        <f>anotacoes!D7051</f>
        <v>40833</v>
      </c>
      <c r="B7051" t="str">
        <f>anotacoes!C7051</f>
        <v>GRAND PRIX ABU DHABI 2011</v>
      </c>
      <c r="C7051" t="str">
        <f>anotacoes!E7051</f>
        <v>STEVENS</v>
      </c>
      <c r="D7051" t="str">
        <f>anotacoes!F7051</f>
        <v>VALOIS-FORTIER</v>
      </c>
      <c r="E7051" t="s">
        <v>10325</v>
      </c>
      <c r="F7051">
        <f>anotacoes!A7051</f>
        <v>103</v>
      </c>
      <c r="G7051">
        <f>anotacoes!B7051</f>
        <v>29</v>
      </c>
      <c r="H7051" t="str">
        <f>anotacoes!K7051</f>
        <v xml:space="preserve"> 00:03:48,964</v>
      </c>
      <c r="I7051" t="str">
        <f>anotacoes!L7051</f>
        <v xml:space="preserve"> 00:03:52,257</v>
      </c>
      <c r="J7051" t="str">
        <f>IF(L7051="PAUSE",E7051,IF(anotacoes!G7055=conversao_anotacoes!C7051,conversao_anotacoes!C7051,conversao_anotacoes!D7051))</f>
        <v>STEVENS</v>
      </c>
      <c r="K7051" t="str">
        <f t="shared" si="220"/>
        <v>VALOIS-FORTIER</v>
      </c>
      <c r="L7051" t="str">
        <f>UPPER(anotacoes!H7051)</f>
        <v>GROUNDWORK COMBAT</v>
      </c>
      <c r="M7051" t="str">
        <f>IF(OR(L7051="ATTACK",L7051="FINTA"),"&lt;TECNICA&gt;",UPPER(anotacoes!I7051))</f>
        <v>DEFENSIVE POSITION</v>
      </c>
      <c r="N7051" t="str">
        <f>IF(OR(L7051="ATTACK",L7051="FINTA"),UPPER(anotacoes!I7051),"")</f>
        <v/>
      </c>
      <c r="O7051" s="6" t="str">
        <f>IF(anotacoes!N7051=0,"",anotacoes!N7051)</f>
        <v/>
      </c>
      <c r="P7051" t="str">
        <f>IF(anotacoes!M7051=0,"",UPPER(anotacoes!M7051))</f>
        <v/>
      </c>
      <c r="Q7051" t="str">
        <f t="shared" si="221"/>
        <v>INSERT INTO CONVERSAO_LUTA_ACAO (cd_conversao, id_luta, sequencia, momento_inicio, momento_fim, quem_faz, quem_sofre, acao_tipo, acao, tecnica, direcao, pontuacao) VALUES (1, 103, 29, TRIM(' 00:03:48,964'), TRIM(' 00:03:52,257'), 'STEVENS', 'VALOIS-FORTIER', 'GROUNDWORK COMBAT', 'DEFENSIVE POSITION', NULL, NULL, NULL)</v>
      </c>
      <c r="R7051" t="s">
        <v>10327</v>
      </c>
    </row>
    <row r="7052" spans="1:18" hidden="1" x14ac:dyDescent="0.25">
      <c r="A7052" s="7">
        <f>anotacoes!D7052</f>
        <v>40833</v>
      </c>
      <c r="B7052" t="str">
        <f>anotacoes!C7052</f>
        <v>GRAND PRIX ABU DHABI 2011</v>
      </c>
      <c r="C7052" t="str">
        <f>anotacoes!E7052</f>
        <v>STEVENS</v>
      </c>
      <c r="D7052" t="str">
        <f>anotacoes!F7052</f>
        <v>VALOIS-FORTIER</v>
      </c>
      <c r="E7052" t="s">
        <v>10325</v>
      </c>
      <c r="F7052">
        <f>anotacoes!A7052</f>
        <v>103</v>
      </c>
      <c r="G7052">
        <f>anotacoes!B7052</f>
        <v>30</v>
      </c>
      <c r="H7052" t="str">
        <f>anotacoes!K7052</f>
        <v xml:space="preserve"> 00:03:52,419</v>
      </c>
      <c r="I7052" t="str">
        <f>anotacoes!L7052</f>
        <v xml:space="preserve"> 00:05:02,456</v>
      </c>
      <c r="J7052" t="str">
        <f>IF(L7052="PAUSE",E7052,IF(anotacoes!G7056=conversao_anotacoes!C7052,conversao_anotacoes!C7052,conversao_anotacoes!D7052))</f>
        <v>&lt;ARBITRO_DESCONHECIDO&gt;</v>
      </c>
      <c r="K7052" t="str">
        <f t="shared" si="220"/>
        <v/>
      </c>
      <c r="L7052" t="str">
        <f>UPPER(anotacoes!H7052)</f>
        <v>PAUSE</v>
      </c>
      <c r="M7052" t="str">
        <f>IF(OR(L7052="ATTACK",L7052="FINTA"),"&lt;TECNICA&gt;",UPPER(anotacoes!I7052))</f>
        <v>&lt;NAO_CLASSIFICADO&gt;</v>
      </c>
      <c r="N7052" t="str">
        <f>IF(OR(L7052="ATTACK",L7052="FINTA"),UPPER(anotacoes!I7052),"")</f>
        <v/>
      </c>
      <c r="O7052" s="6" t="str">
        <f>IF(anotacoes!N7052=0,"",anotacoes!N7052)</f>
        <v/>
      </c>
      <c r="P7052" t="str">
        <f>IF(anotacoes!M7052=0,"",UPPER(anotacoes!M7052))</f>
        <v/>
      </c>
      <c r="Q7052" t="str">
        <f t="shared" si="221"/>
        <v>INSERT INTO CONVERSAO_LUTA_ACAO (cd_conversao, id_luta, sequencia, momento_inicio, momento_fim, quem_faz, quem_sofre, acao_tipo, acao, tecnica, direcao, pontuacao) VALUES (1, 103, 30, TRIM(' 00:03:52,419'), TRIM(' 00:05:02,456'), '&lt;ARBITRO_DESCONHECIDO&gt;', '', 'PAUSE', '&lt;NAO_CLASSIFICADO&gt;', NULL, NULL, NULL)</v>
      </c>
      <c r="R7052" t="s">
        <v>10327</v>
      </c>
    </row>
    <row r="7053" spans="1:18" hidden="1" x14ac:dyDescent="0.25">
      <c r="A7053" s="7">
        <f>anotacoes!D7053</f>
        <v>40833</v>
      </c>
      <c r="B7053" t="str">
        <f>anotacoes!C7053</f>
        <v>GRAND PRIX ABU DHABI 2011</v>
      </c>
      <c r="C7053" t="str">
        <f>anotacoes!E7053</f>
        <v>STEVENS</v>
      </c>
      <c r="D7053" t="str">
        <f>anotacoes!F7053</f>
        <v>VALOIS-FORTIER</v>
      </c>
      <c r="E7053" t="s">
        <v>10325</v>
      </c>
      <c r="F7053">
        <f>anotacoes!A7053</f>
        <v>103</v>
      </c>
      <c r="G7053">
        <f>anotacoes!B7053</f>
        <v>31</v>
      </c>
      <c r="H7053" t="str">
        <f>anotacoes!K7053</f>
        <v xml:space="preserve"> 00:05:02,456</v>
      </c>
      <c r="I7053" t="str">
        <f>anotacoes!L7053</f>
        <v xml:space="preserve"> 00:05:05,332</v>
      </c>
      <c r="J7053" t="str">
        <f>IF(L7053="PAUSE",E7053,IF(anotacoes!G7057=conversao_anotacoes!C7053,conversao_anotacoes!C7053,conversao_anotacoes!D7053))</f>
        <v>STEVENS</v>
      </c>
      <c r="K7053" t="str">
        <f t="shared" si="220"/>
        <v>VALOIS-FORTIER</v>
      </c>
      <c r="L7053" t="str">
        <f>UPPER(anotacoes!H7053)</f>
        <v>DISPLACEMENT</v>
      </c>
      <c r="M7053" t="str">
        <f>IF(OR(L7053="ATTACK",L7053="FINTA"),"&lt;TECNICA&gt;",UPPER(anotacoes!I7053))</f>
        <v>2-3 STEP HESITANT RIGHT</v>
      </c>
      <c r="N7053" t="str">
        <f>IF(OR(L7053="ATTACK",L7053="FINTA"),UPPER(anotacoes!I7053),"")</f>
        <v/>
      </c>
      <c r="O7053" s="6" t="str">
        <f>IF(anotacoes!N7053=0,"",anotacoes!N7053)</f>
        <v/>
      </c>
      <c r="P7053" t="str">
        <f>IF(anotacoes!M7053=0,"",UPPER(anotacoes!M7053))</f>
        <v/>
      </c>
      <c r="Q7053" t="str">
        <f t="shared" si="221"/>
        <v>INSERT INTO CONVERSAO_LUTA_ACAO (cd_conversao, id_luta, sequencia, momento_inicio, momento_fim, quem_faz, quem_sofre, acao_tipo, acao, tecnica, direcao, pontuacao) VALUES (1, 103, 31, TRIM(' 00:05:02,456'), TRIM(' 00:05:05,332'), 'STEVENS', 'VALOIS-FORTIER', 'DISPLACEMENT', '2-3 STEP HESITANT RIGHT', NULL, NULL, NULL)</v>
      </c>
      <c r="R7053" t="s">
        <v>10327</v>
      </c>
    </row>
    <row r="7054" spans="1:18" hidden="1" x14ac:dyDescent="0.25">
      <c r="A7054" s="7">
        <f>anotacoes!D7054</f>
        <v>40833</v>
      </c>
      <c r="B7054" t="str">
        <f>anotacoes!C7054</f>
        <v>GRAND PRIX ABU DHABI 2011</v>
      </c>
      <c r="C7054" t="str">
        <f>anotacoes!E7054</f>
        <v>STEVENS</v>
      </c>
      <c r="D7054" t="str">
        <f>anotacoes!F7054</f>
        <v>VALOIS-FORTIER</v>
      </c>
      <c r="E7054" t="s">
        <v>10325</v>
      </c>
      <c r="F7054">
        <f>anotacoes!A7054</f>
        <v>103</v>
      </c>
      <c r="G7054">
        <f>anotacoes!B7054</f>
        <v>32</v>
      </c>
      <c r="H7054" t="str">
        <f>anotacoes!K7054</f>
        <v xml:space="preserve"> 00:05:05,332</v>
      </c>
      <c r="I7054" t="str">
        <f>anotacoes!L7054</f>
        <v xml:space="preserve"> 00:05:07,645</v>
      </c>
      <c r="J7054" t="str">
        <f>IF(L7054="PAUSE",E7054,IF(anotacoes!G7058=conversao_anotacoes!C7054,conversao_anotacoes!C7054,conversao_anotacoes!D7054))</f>
        <v>STEVENS</v>
      </c>
      <c r="K7054" t="str">
        <f t="shared" si="220"/>
        <v>VALOIS-FORTIER</v>
      </c>
      <c r="L7054" t="str">
        <f>UPPER(anotacoes!H7054)</f>
        <v>GRIP TIME</v>
      </c>
      <c r="M7054" t="str">
        <f>IF(OR(L7054="ATTACK",L7054="FINTA"),"&lt;TECNICA&gt;",UPPER(anotacoes!I7054))</f>
        <v>LEFT BACK RIGHT SLEEVE</v>
      </c>
      <c r="N7054" t="str">
        <f>IF(OR(L7054="ATTACK",L7054="FINTA"),UPPER(anotacoes!I7054),"")</f>
        <v/>
      </c>
      <c r="O7054" s="6" t="str">
        <f>IF(anotacoes!N7054=0,"",anotacoes!N7054)</f>
        <v/>
      </c>
      <c r="P7054" t="str">
        <f>IF(anotacoes!M7054=0,"",UPPER(anotacoes!M7054))</f>
        <v/>
      </c>
      <c r="Q7054" t="str">
        <f t="shared" si="221"/>
        <v>INSERT INTO CONVERSAO_LUTA_ACAO (cd_conversao, id_luta, sequencia, momento_inicio, momento_fim, quem_faz, quem_sofre, acao_tipo, acao, tecnica, direcao, pontuacao) VALUES (1, 103, 32, TRIM(' 00:05:05,332'), TRIM(' 00:05:07,645'), 'STEVENS', 'VALOIS-FORTIER', 'GRIP TIME', 'LEFT BACK RIGHT SLEEVE', NULL, NULL, NULL)</v>
      </c>
      <c r="R7054" t="s">
        <v>10327</v>
      </c>
    </row>
    <row r="7055" spans="1:18" hidden="1" x14ac:dyDescent="0.25">
      <c r="A7055" s="7">
        <f>anotacoes!D7055</f>
        <v>40833</v>
      </c>
      <c r="B7055" t="str">
        <f>anotacoes!C7055</f>
        <v>GRAND PRIX ABU DHABI 2011</v>
      </c>
      <c r="C7055" t="str">
        <f>anotacoes!E7055</f>
        <v>STEVENS</v>
      </c>
      <c r="D7055" t="str">
        <f>anotacoes!F7055</f>
        <v>VALOIS-FORTIER</v>
      </c>
      <c r="E7055" t="s">
        <v>10325</v>
      </c>
      <c r="F7055">
        <f>anotacoes!A7055</f>
        <v>103</v>
      </c>
      <c r="G7055">
        <f>anotacoes!B7055</f>
        <v>33</v>
      </c>
      <c r="H7055" t="str">
        <f>anotacoes!K7055</f>
        <v xml:space="preserve"> 00:05:07,645</v>
      </c>
      <c r="I7055" t="str">
        <f>anotacoes!L7055</f>
        <v xml:space="preserve"> 00:05:11,006</v>
      </c>
      <c r="J7055" t="str">
        <f>IF(L7055="PAUSE",E7055,IF(anotacoes!G7059=conversao_anotacoes!C7055,conversao_anotacoes!C7055,conversao_anotacoes!D7055))</f>
        <v>STEVENS</v>
      </c>
      <c r="K7055" t="str">
        <f t="shared" si="220"/>
        <v>VALOIS-FORTIER</v>
      </c>
      <c r="L7055" t="str">
        <f>UPPER(anotacoes!H7055)</f>
        <v>GRIP TIME</v>
      </c>
      <c r="M7055" t="str">
        <f>IF(OR(L7055="ATTACK",L7055="FINTA"),"&lt;TECNICA&gt;",UPPER(anotacoes!I7055))</f>
        <v>LEFT COLLAR RIGHT SLEEVE</v>
      </c>
      <c r="N7055" t="str">
        <f>IF(OR(L7055="ATTACK",L7055="FINTA"),UPPER(anotacoes!I7055),"")</f>
        <v/>
      </c>
      <c r="O7055" s="6" t="str">
        <f>IF(anotacoes!N7055=0,"",anotacoes!N7055)</f>
        <v/>
      </c>
      <c r="P7055" t="str">
        <f>IF(anotacoes!M7055=0,"",UPPER(anotacoes!M7055))</f>
        <v/>
      </c>
      <c r="Q7055" t="str">
        <f t="shared" si="221"/>
        <v>INSERT INTO CONVERSAO_LUTA_ACAO (cd_conversao, id_luta, sequencia, momento_inicio, momento_fim, quem_faz, quem_sofre, acao_tipo, acao, tecnica, direcao, pontuacao) VALUES (1, 103, 33, TRIM(' 00:05:07,645'), TRIM(' 00:05:11,006'), 'STEVENS', 'VALOIS-FORTIER', 'GRIP TIME', 'LEFT COLLAR RIGHT SLEEVE', NULL, NULL, NULL)</v>
      </c>
      <c r="R7055" t="s">
        <v>10327</v>
      </c>
    </row>
    <row r="7056" spans="1:18" hidden="1" x14ac:dyDescent="0.25">
      <c r="A7056" s="7">
        <f>anotacoes!D7056</f>
        <v>40833</v>
      </c>
      <c r="B7056" t="str">
        <f>anotacoes!C7056</f>
        <v>GRAND PRIX ABU DHABI 2011</v>
      </c>
      <c r="C7056" t="str">
        <f>anotacoes!E7056</f>
        <v>STEVENS</v>
      </c>
      <c r="D7056" t="str">
        <f>anotacoes!F7056</f>
        <v>VALOIS-FORTIER</v>
      </c>
      <c r="E7056" t="s">
        <v>10325</v>
      </c>
      <c r="F7056">
        <f>anotacoes!A7056</f>
        <v>103</v>
      </c>
      <c r="G7056">
        <f>anotacoes!B7056</f>
        <v>34</v>
      </c>
      <c r="H7056" t="str">
        <f>anotacoes!K7056</f>
        <v xml:space="preserve"> 00:05:11,006</v>
      </c>
      <c r="I7056" t="str">
        <f>anotacoes!L7056</f>
        <v xml:space="preserve"> 00:05:10,981</v>
      </c>
      <c r="J7056" t="str">
        <f>IF(L7056="PAUSE",E7056,IF(anotacoes!G7060=conversao_anotacoes!C7056,conversao_anotacoes!C7056,conversao_anotacoes!D7056))</f>
        <v>STEVENS</v>
      </c>
      <c r="K7056" t="str">
        <f t="shared" si="220"/>
        <v>VALOIS-FORTIER</v>
      </c>
      <c r="L7056" t="str">
        <f>UPPER(anotacoes!H7056)</f>
        <v>ATTACK</v>
      </c>
      <c r="M7056" t="str">
        <f>IF(OR(L7056="ATTACK",L7056="FINTA"),"&lt;TECNICA&gt;",UPPER(anotacoes!I7056))</f>
        <v>&lt;TECNICA&gt;</v>
      </c>
      <c r="N7056" t="str">
        <f>IF(OR(L7056="ATTACK",L7056="FINTA"),UPPER(anotacoes!I7056),"")</f>
        <v>DEASHI HARAI</v>
      </c>
      <c r="O7056" s="6">
        <f>IF(anotacoes!N7056=0,"",anotacoes!N7056)</f>
        <v>6</v>
      </c>
      <c r="P7056" t="str">
        <f>IF(anotacoes!M7056=0,"",UPPER(anotacoes!M7056))</f>
        <v/>
      </c>
      <c r="Q7056" t="str">
        <f t="shared" si="221"/>
        <v>INSERT INTO CONVERSAO_LUTA_ACAO (cd_conversao, id_luta, sequencia, momento_inicio, momento_fim, quem_faz, quem_sofre, acao_tipo, acao, tecnica, direcao, pontuacao) VALUES (1, 103, 34, TRIM(' 00:05:11,006'), TRIM(' 00:05:10,981'), 'STEVENS', 'VALOIS-FORTIER', 'ATTACK', '&lt;TECNICA&gt;', 'DEASHI HARAI', 6, NULL)</v>
      </c>
      <c r="R7056" t="s">
        <v>10327</v>
      </c>
    </row>
    <row r="7057" spans="1:18" hidden="1" x14ac:dyDescent="0.25">
      <c r="A7057" s="7">
        <f>anotacoes!D7057</f>
        <v>40833</v>
      </c>
      <c r="B7057" t="str">
        <f>anotacoes!C7057</f>
        <v>GRAND PRIX ABU DHABI 2011</v>
      </c>
      <c r="C7057" t="str">
        <f>anotacoes!E7057</f>
        <v>STEVENS</v>
      </c>
      <c r="D7057" t="str">
        <f>anotacoes!F7057</f>
        <v>VALOIS-FORTIER</v>
      </c>
      <c r="E7057" t="s">
        <v>10325</v>
      </c>
      <c r="F7057">
        <f>anotacoes!A7057</f>
        <v>103</v>
      </c>
      <c r="G7057">
        <f>anotacoes!B7057</f>
        <v>35</v>
      </c>
      <c r="H7057" t="str">
        <f>anotacoes!K7057</f>
        <v xml:space="preserve"> 00:05:10,981</v>
      </c>
      <c r="I7057" t="str">
        <f>anotacoes!L7057</f>
        <v xml:space="preserve"> 00:05:13,571</v>
      </c>
      <c r="J7057" t="str">
        <f>IF(L7057="PAUSE",E7057,IF(anotacoes!G7061=conversao_anotacoes!C7057,conversao_anotacoes!C7057,conversao_anotacoes!D7057))</f>
        <v>STEVENS</v>
      </c>
      <c r="K7057" t="str">
        <f t="shared" si="220"/>
        <v>VALOIS-FORTIER</v>
      </c>
      <c r="L7057" t="str">
        <f>UPPER(anotacoes!H7057)</f>
        <v>TRANSITION</v>
      </c>
      <c r="M7057" t="str">
        <f>IF(OR(L7057="ATTACK",L7057="FINTA"),"&lt;TECNICA&gt;",UPPER(anotacoes!I7057))</f>
        <v>WITHOUT ATTACK</v>
      </c>
      <c r="N7057" t="str">
        <f>IF(OR(L7057="ATTACK",L7057="FINTA"),UPPER(anotacoes!I7057),"")</f>
        <v/>
      </c>
      <c r="O7057" s="6" t="str">
        <f>IF(anotacoes!N7057=0,"",anotacoes!N7057)</f>
        <v/>
      </c>
      <c r="P7057" t="str">
        <f>IF(anotacoes!M7057=0,"",UPPER(anotacoes!M7057))</f>
        <v/>
      </c>
      <c r="Q7057" t="str">
        <f t="shared" si="221"/>
        <v>INSERT INTO CONVERSAO_LUTA_ACAO (cd_conversao, id_luta, sequencia, momento_inicio, momento_fim, quem_faz, quem_sofre, acao_tipo, acao, tecnica, direcao, pontuacao) VALUES (1, 103, 35, TRIM(' 00:05:10,981'), TRIM(' 00:05:13,571'), 'STEVENS', 'VALOIS-FORTIER', 'TRANSITION', 'WITHOUT ATTACK', NULL, NULL, NULL)</v>
      </c>
      <c r="R7057" t="s">
        <v>10327</v>
      </c>
    </row>
    <row r="7058" spans="1:18" hidden="1" x14ac:dyDescent="0.25">
      <c r="A7058" s="7">
        <f>anotacoes!D7058</f>
        <v>40833</v>
      </c>
      <c r="B7058" t="str">
        <f>anotacoes!C7058</f>
        <v>GRAND PRIX ABU DHABI 2011</v>
      </c>
      <c r="C7058" t="str">
        <f>anotacoes!E7058</f>
        <v>STEVENS</v>
      </c>
      <c r="D7058" t="str">
        <f>anotacoes!F7058</f>
        <v>VALOIS-FORTIER</v>
      </c>
      <c r="E7058" t="s">
        <v>10325</v>
      </c>
      <c r="F7058">
        <f>anotacoes!A7058</f>
        <v>103</v>
      </c>
      <c r="G7058">
        <f>anotacoes!B7058</f>
        <v>36</v>
      </c>
      <c r="H7058" t="str">
        <f>anotacoes!K7058</f>
        <v xml:space="preserve"> 00:05:13,571</v>
      </c>
      <c r="I7058" t="str">
        <f>anotacoes!L7058</f>
        <v xml:space="preserve"> 00:05:24,061</v>
      </c>
      <c r="J7058" t="str">
        <f>IF(L7058="PAUSE",E7058,IF(anotacoes!G7062=conversao_anotacoes!C7058,conversao_anotacoes!C7058,conversao_anotacoes!D7058))</f>
        <v>STEVENS</v>
      </c>
      <c r="K7058" t="str">
        <f t="shared" si="220"/>
        <v>VALOIS-FORTIER</v>
      </c>
      <c r="L7058" t="str">
        <f>UPPER(anotacoes!H7058)</f>
        <v>GROUNDWORK COMBAT</v>
      </c>
      <c r="M7058" t="str">
        <f>IF(OR(L7058="ATTACK",L7058="FINTA"),"&lt;TECNICA&gt;",UPPER(anotacoes!I7058))</f>
        <v>TRYING TO ATTACK</v>
      </c>
      <c r="N7058" t="str">
        <f>IF(OR(L7058="ATTACK",L7058="FINTA"),UPPER(anotacoes!I7058),"")</f>
        <v/>
      </c>
      <c r="O7058" s="6" t="str">
        <f>IF(anotacoes!N7058=0,"",anotacoes!N7058)</f>
        <v/>
      </c>
      <c r="P7058" t="str">
        <f>IF(anotacoes!M7058=0,"",UPPER(anotacoes!M7058))</f>
        <v/>
      </c>
      <c r="Q7058" t="str">
        <f t="shared" si="221"/>
        <v>INSERT INTO CONVERSAO_LUTA_ACAO (cd_conversao, id_luta, sequencia, momento_inicio, momento_fim, quem_faz, quem_sofre, acao_tipo, acao, tecnica, direcao, pontuacao) VALUES (1, 103, 36, TRIM(' 00:05:13,571'), TRIM(' 00:05:24,061'), 'STEVENS', 'VALOIS-FORTIER', 'GROUNDWORK COMBAT', 'TRYING TO ATTACK', NULL, NULL, NULL)</v>
      </c>
      <c r="R7058" t="s">
        <v>10327</v>
      </c>
    </row>
    <row r="7059" spans="1:18" hidden="1" x14ac:dyDescent="0.25">
      <c r="A7059" s="7">
        <f>anotacoes!D7059</f>
        <v>40833</v>
      </c>
      <c r="B7059" t="str">
        <f>anotacoes!C7059</f>
        <v>GRAND PRIX ABU DHABI 2011</v>
      </c>
      <c r="C7059" t="str">
        <f>anotacoes!E7059</f>
        <v>STEVENS</v>
      </c>
      <c r="D7059" t="str">
        <f>anotacoes!F7059</f>
        <v>VALOIS-FORTIER</v>
      </c>
      <c r="E7059" t="s">
        <v>10325</v>
      </c>
      <c r="F7059">
        <f>anotacoes!A7059</f>
        <v>103</v>
      </c>
      <c r="G7059">
        <f>anotacoes!B7059</f>
        <v>37</v>
      </c>
      <c r="H7059" t="str">
        <f>anotacoes!K7059</f>
        <v xml:space="preserve"> 00:05:24,247</v>
      </c>
      <c r="I7059" t="str">
        <f>anotacoes!L7059</f>
        <v xml:space="preserve"> 00:05:28,460</v>
      </c>
      <c r="J7059" t="str">
        <f>IF(L7059="PAUSE",E7059,IF(anotacoes!G7063=conversao_anotacoes!C7059,conversao_anotacoes!C7059,conversao_anotacoes!D7059))</f>
        <v>&lt;ARBITRO_DESCONHECIDO&gt;</v>
      </c>
      <c r="K7059" t="str">
        <f t="shared" si="220"/>
        <v/>
      </c>
      <c r="L7059" t="str">
        <f>UPPER(anotacoes!H7059)</f>
        <v>PAUSE</v>
      </c>
      <c r="M7059" t="str">
        <f>IF(OR(L7059="ATTACK",L7059="FINTA"),"&lt;TECNICA&gt;",UPPER(anotacoes!I7059))</f>
        <v>&lt;NAO_CLASSIFICADO&gt;</v>
      </c>
      <c r="N7059" t="str">
        <f>IF(OR(L7059="ATTACK",L7059="FINTA"),UPPER(anotacoes!I7059),"")</f>
        <v/>
      </c>
      <c r="O7059" s="6" t="str">
        <f>IF(anotacoes!N7059=0,"",anotacoes!N7059)</f>
        <v/>
      </c>
      <c r="P7059" t="str">
        <f>IF(anotacoes!M7059=0,"",UPPER(anotacoes!M7059))</f>
        <v/>
      </c>
      <c r="Q7059" t="str">
        <f t="shared" si="221"/>
        <v>INSERT INTO CONVERSAO_LUTA_ACAO (cd_conversao, id_luta, sequencia, momento_inicio, momento_fim, quem_faz, quem_sofre, acao_tipo, acao, tecnica, direcao, pontuacao) VALUES (1, 103, 37, TRIM(' 00:05:24,247'), TRIM(' 00:05:28,460'), '&lt;ARBITRO_DESCONHECIDO&gt;', '', 'PAUSE', '&lt;NAO_CLASSIFICADO&gt;', NULL, NULL, NULL)</v>
      </c>
      <c r="R7059" t="s">
        <v>10327</v>
      </c>
    </row>
    <row r="7060" spans="1:18" hidden="1" x14ac:dyDescent="0.25">
      <c r="A7060" s="7">
        <f>anotacoes!D7060</f>
        <v>40833</v>
      </c>
      <c r="B7060" t="str">
        <f>anotacoes!C7060</f>
        <v>GRAND PRIX ABU DHABI 2011</v>
      </c>
      <c r="C7060" t="str">
        <f>anotacoes!E7060</f>
        <v>STEVENS</v>
      </c>
      <c r="D7060" t="str">
        <f>anotacoes!F7060</f>
        <v>VALOIS-FORTIER</v>
      </c>
      <c r="E7060" t="s">
        <v>10325</v>
      </c>
      <c r="F7060">
        <f>anotacoes!A7060</f>
        <v>103</v>
      </c>
      <c r="G7060">
        <f>anotacoes!B7060</f>
        <v>38</v>
      </c>
      <c r="H7060" t="str">
        <f>anotacoes!K7060</f>
        <v xml:space="preserve"> 00:05:28,632</v>
      </c>
      <c r="I7060" t="str">
        <f>anotacoes!L7060</f>
        <v xml:space="preserve"> 00:05:41,823</v>
      </c>
      <c r="J7060" t="str">
        <f>IF(L7060="PAUSE",E7060,IF(anotacoes!G7064=conversao_anotacoes!C7060,conversao_anotacoes!C7060,conversao_anotacoes!D7060))</f>
        <v>STEVENS</v>
      </c>
      <c r="K7060" t="str">
        <f t="shared" si="220"/>
        <v>VALOIS-FORTIER</v>
      </c>
      <c r="L7060" t="str">
        <f>UPPER(anotacoes!H7060)</f>
        <v>DISPLACEMENT</v>
      </c>
      <c r="M7060" t="str">
        <f>IF(OR(L7060="ATTACK",L7060="FINTA"),"&lt;TECNICA&gt;",UPPER(anotacoes!I7060))</f>
        <v>2-3 STEP HESITANT RIGHT</v>
      </c>
      <c r="N7060" t="str">
        <f>IF(OR(L7060="ATTACK",L7060="FINTA"),UPPER(anotacoes!I7060),"")</f>
        <v/>
      </c>
      <c r="O7060" s="6" t="str">
        <f>IF(anotacoes!N7060=0,"",anotacoes!N7060)</f>
        <v/>
      </c>
      <c r="P7060" t="str">
        <f>IF(anotacoes!M7060=0,"",UPPER(anotacoes!M7060))</f>
        <v/>
      </c>
      <c r="Q7060" t="str">
        <f t="shared" si="221"/>
        <v>INSERT INTO CONVERSAO_LUTA_ACAO (cd_conversao, id_luta, sequencia, momento_inicio, momento_fim, quem_faz, quem_sofre, acao_tipo, acao, tecnica, direcao, pontuacao) VALUES (1, 103, 38, TRIM(' 00:05:28,632'), TRIM(' 00:05:41,823'), 'STEVENS', 'VALOIS-FORTIER', 'DISPLACEMENT', '2-3 STEP HESITANT RIGHT', NULL, NULL, NULL)</v>
      </c>
      <c r="R7060" t="s">
        <v>10327</v>
      </c>
    </row>
    <row r="7061" spans="1:18" hidden="1" x14ac:dyDescent="0.25">
      <c r="A7061" s="7">
        <f>anotacoes!D7061</f>
        <v>40833</v>
      </c>
      <c r="B7061" t="str">
        <f>anotacoes!C7061</f>
        <v>GRAND PRIX ABU DHABI 2011</v>
      </c>
      <c r="C7061" t="str">
        <f>anotacoes!E7061</f>
        <v>STEVENS</v>
      </c>
      <c r="D7061" t="str">
        <f>anotacoes!F7061</f>
        <v>VALOIS-FORTIER</v>
      </c>
      <c r="E7061" t="s">
        <v>10325</v>
      </c>
      <c r="F7061">
        <f>anotacoes!A7061</f>
        <v>103</v>
      </c>
      <c r="G7061">
        <f>anotacoes!B7061</f>
        <v>39</v>
      </c>
      <c r="H7061" t="str">
        <f>anotacoes!K7061</f>
        <v xml:space="preserve"> 00:05:41,823</v>
      </c>
      <c r="I7061" t="str">
        <f>anotacoes!L7061</f>
        <v xml:space="preserve"> 00:05:44,539</v>
      </c>
      <c r="J7061" t="str">
        <f>IF(L7061="PAUSE",E7061,IF(anotacoes!G7065=conversao_anotacoes!C7061,conversao_anotacoes!C7061,conversao_anotacoes!D7061))</f>
        <v>STEVENS</v>
      </c>
      <c r="K7061" t="str">
        <f t="shared" si="220"/>
        <v>VALOIS-FORTIER</v>
      </c>
      <c r="L7061" t="str">
        <f>UPPER(anotacoes!H7061)</f>
        <v>GRIP TIME</v>
      </c>
      <c r="M7061" t="str">
        <f>IF(OR(L7061="ATTACK",L7061="FINTA"),"&lt;TECNICA&gt;",UPPER(anotacoes!I7061))</f>
        <v>LEFT BACK RIGHT SLEEVE</v>
      </c>
      <c r="N7061" t="str">
        <f>IF(OR(L7061="ATTACK",L7061="FINTA"),UPPER(anotacoes!I7061),"")</f>
        <v/>
      </c>
      <c r="O7061" s="6" t="str">
        <f>IF(anotacoes!N7061=0,"",anotacoes!N7061)</f>
        <v/>
      </c>
      <c r="P7061" t="str">
        <f>IF(anotacoes!M7061=0,"",UPPER(anotacoes!M7061))</f>
        <v/>
      </c>
      <c r="Q7061" t="str">
        <f t="shared" si="221"/>
        <v>INSERT INTO CONVERSAO_LUTA_ACAO (cd_conversao, id_luta, sequencia, momento_inicio, momento_fim, quem_faz, quem_sofre, acao_tipo, acao, tecnica, direcao, pontuacao) VALUES (1, 103, 39, TRIM(' 00:05:41,823'), TRIM(' 00:05:44,539'), 'STEVENS', 'VALOIS-FORTIER', 'GRIP TIME', 'LEFT BACK RIGHT SLEEVE', NULL, NULL, NULL)</v>
      </c>
      <c r="R7061" t="s">
        <v>10327</v>
      </c>
    </row>
    <row r="7062" spans="1:18" hidden="1" x14ac:dyDescent="0.25">
      <c r="A7062" s="7">
        <f>anotacoes!D7062</f>
        <v>40833</v>
      </c>
      <c r="B7062" t="str">
        <f>anotacoes!C7062</f>
        <v>GRAND PRIX ABU DHABI 2011</v>
      </c>
      <c r="C7062" t="str">
        <f>anotacoes!E7062</f>
        <v>STEVENS</v>
      </c>
      <c r="D7062" t="str">
        <f>anotacoes!F7062</f>
        <v>VALOIS-FORTIER</v>
      </c>
      <c r="E7062" t="s">
        <v>10325</v>
      </c>
      <c r="F7062">
        <f>anotacoes!A7062</f>
        <v>103</v>
      </c>
      <c r="G7062">
        <f>anotacoes!B7062</f>
        <v>40</v>
      </c>
      <c r="H7062" t="str">
        <f>anotacoes!K7062</f>
        <v xml:space="preserve"> 00:05:44,539</v>
      </c>
      <c r="I7062" t="str">
        <f>anotacoes!L7062</f>
        <v xml:space="preserve"> 00:05:45,205</v>
      </c>
      <c r="J7062" t="str">
        <f>IF(L7062="PAUSE",E7062,IF(anotacoes!G7066=conversao_anotacoes!C7062,conversao_anotacoes!C7062,conversao_anotacoes!D7062))</f>
        <v>STEVENS</v>
      </c>
      <c r="K7062" t="str">
        <f t="shared" si="220"/>
        <v>VALOIS-FORTIER</v>
      </c>
      <c r="L7062" t="str">
        <f>UPPER(anotacoes!H7062)</f>
        <v>ATTACK</v>
      </c>
      <c r="M7062" t="str">
        <f>IF(OR(L7062="ATTACK",L7062="FINTA"),"&lt;TECNICA&gt;",UPPER(anotacoes!I7062))</f>
        <v>&lt;TECNICA&gt;</v>
      </c>
      <c r="N7062" t="str">
        <f>IF(OR(L7062="ATTACK",L7062="FINTA"),UPPER(anotacoes!I7062),"")</f>
        <v>UCHIMATA</v>
      </c>
      <c r="O7062" s="6">
        <f>IF(anotacoes!N7062=0,"",anotacoes!N7062)</f>
        <v>6</v>
      </c>
      <c r="P7062" t="str">
        <f>IF(anotacoes!M7062=0,"",UPPER(anotacoes!M7062))</f>
        <v/>
      </c>
      <c r="Q7062" t="str">
        <f t="shared" si="221"/>
        <v>INSERT INTO CONVERSAO_LUTA_ACAO (cd_conversao, id_luta, sequencia, momento_inicio, momento_fim, quem_faz, quem_sofre, acao_tipo, acao, tecnica, direcao, pontuacao) VALUES (1, 103, 40, TRIM(' 00:05:44,539'), TRIM(' 00:05:45,205'), 'STEVENS', 'VALOIS-FORTIER', 'ATTACK', '&lt;TECNICA&gt;', 'UCHIMATA', 6, NULL)</v>
      </c>
      <c r="R7062" t="s">
        <v>10327</v>
      </c>
    </row>
    <row r="7063" spans="1:18" hidden="1" x14ac:dyDescent="0.25">
      <c r="A7063" s="7">
        <f>anotacoes!D7063</f>
        <v>40833</v>
      </c>
      <c r="B7063" t="str">
        <f>anotacoes!C7063</f>
        <v>GRAND PRIX ABU DHABI 2011</v>
      </c>
      <c r="C7063" t="str">
        <f>anotacoes!E7063</f>
        <v>STEVENS</v>
      </c>
      <c r="D7063" t="str">
        <f>anotacoes!F7063</f>
        <v>VALOIS-FORTIER</v>
      </c>
      <c r="E7063" t="s">
        <v>10325</v>
      </c>
      <c r="F7063">
        <f>anotacoes!A7063</f>
        <v>103</v>
      </c>
      <c r="G7063">
        <f>anotacoes!B7063</f>
        <v>41</v>
      </c>
      <c r="H7063" t="str">
        <f>anotacoes!K7063</f>
        <v xml:space="preserve"> 00:05:45,205</v>
      </c>
      <c r="I7063" t="str">
        <f>anotacoes!L7063</f>
        <v xml:space="preserve"> 00:05:46,169</v>
      </c>
      <c r="J7063" t="str">
        <f>IF(L7063="PAUSE",E7063,IF(anotacoes!G7067=conversao_anotacoes!C7063,conversao_anotacoes!C7063,conversao_anotacoes!D7063))</f>
        <v>STEVENS</v>
      </c>
      <c r="K7063" t="str">
        <f t="shared" si="220"/>
        <v>VALOIS-FORTIER</v>
      </c>
      <c r="L7063" t="str">
        <f>UPPER(anotacoes!H7063)</f>
        <v>ATTACK</v>
      </c>
      <c r="M7063" t="str">
        <f>IF(OR(L7063="ATTACK",L7063="FINTA"),"&lt;TECNICA&gt;",UPPER(anotacoes!I7063))</f>
        <v>&lt;TECNICA&gt;</v>
      </c>
      <c r="N7063" t="str">
        <f>IF(OR(L7063="ATTACK",L7063="FINTA"),UPPER(anotacoes!I7063),"")</f>
        <v>KUCHIKI TAOSHI</v>
      </c>
      <c r="O7063" s="6">
        <f>IF(anotacoes!N7063=0,"",anotacoes!N7063)</f>
        <v>9</v>
      </c>
      <c r="P7063" t="str">
        <f>IF(anotacoes!M7063=0,"",UPPER(anotacoes!M7063))</f>
        <v/>
      </c>
      <c r="Q7063" t="str">
        <f t="shared" si="221"/>
        <v>INSERT INTO CONVERSAO_LUTA_ACAO (cd_conversao, id_luta, sequencia, momento_inicio, momento_fim, quem_faz, quem_sofre, acao_tipo, acao, tecnica, direcao, pontuacao) VALUES (1, 103, 41, TRIM(' 00:05:45,205'), TRIM(' 00:05:46,169'), 'STEVENS', 'VALOIS-FORTIER', 'ATTACK', '&lt;TECNICA&gt;', 'KUCHIKI TAOSHI', 9, NULL)</v>
      </c>
      <c r="R7063" t="s">
        <v>10327</v>
      </c>
    </row>
    <row r="7064" spans="1:18" hidden="1" x14ac:dyDescent="0.25">
      <c r="A7064" s="7">
        <f>anotacoes!D7064</f>
        <v>40833</v>
      </c>
      <c r="B7064" t="str">
        <f>anotacoes!C7064</f>
        <v>GRAND PRIX ABU DHABI 2011</v>
      </c>
      <c r="C7064" t="str">
        <f>anotacoes!E7064</f>
        <v>STEVENS</v>
      </c>
      <c r="D7064" t="str">
        <f>anotacoes!F7064</f>
        <v>VALOIS-FORTIER</v>
      </c>
      <c r="E7064" t="s">
        <v>10325</v>
      </c>
      <c r="F7064">
        <f>anotacoes!A7064</f>
        <v>103</v>
      </c>
      <c r="G7064">
        <f>anotacoes!B7064</f>
        <v>42</v>
      </c>
      <c r="H7064" t="str">
        <f>anotacoes!K7064</f>
        <v xml:space="preserve"> 00:05:46,169</v>
      </c>
      <c r="I7064" t="str">
        <f>anotacoes!L7064</f>
        <v xml:space="preserve"> 00:05:49,305</v>
      </c>
      <c r="J7064" t="str">
        <f>IF(L7064="PAUSE",E7064,IF(anotacoes!G7068=conversao_anotacoes!C7064,conversao_anotacoes!C7064,conversao_anotacoes!D7064))</f>
        <v>STEVENS</v>
      </c>
      <c r="K7064" t="str">
        <f t="shared" si="220"/>
        <v>VALOIS-FORTIER</v>
      </c>
      <c r="L7064" t="str">
        <f>UPPER(anotacoes!H7064)</f>
        <v>GROUNDWORK COMBAT</v>
      </c>
      <c r="M7064" t="str">
        <f>IF(OR(L7064="ATTACK",L7064="FINTA"),"&lt;TECNICA&gt;",UPPER(anotacoes!I7064))</f>
        <v>DEFENSIVE POSITION</v>
      </c>
      <c r="N7064" t="str">
        <f>IF(OR(L7064="ATTACK",L7064="FINTA"),UPPER(anotacoes!I7064),"")</f>
        <v/>
      </c>
      <c r="O7064" s="6" t="str">
        <f>IF(anotacoes!N7064=0,"",anotacoes!N7064)</f>
        <v/>
      </c>
      <c r="P7064" t="str">
        <f>IF(anotacoes!M7064=0,"",UPPER(anotacoes!M7064))</f>
        <v/>
      </c>
      <c r="Q7064" t="str">
        <f t="shared" si="221"/>
        <v>INSERT INTO CONVERSAO_LUTA_ACAO (cd_conversao, id_luta, sequencia, momento_inicio, momento_fim, quem_faz, quem_sofre, acao_tipo, acao, tecnica, direcao, pontuacao) VALUES (1, 103, 42, TRIM(' 00:05:46,169'), TRIM(' 00:05:49,305'), 'STEVENS', 'VALOIS-FORTIER', 'GROUNDWORK COMBAT', 'DEFENSIVE POSITION', NULL, NULL, NULL)</v>
      </c>
      <c r="R7064" t="s">
        <v>10327</v>
      </c>
    </row>
    <row r="7065" spans="1:18" hidden="1" x14ac:dyDescent="0.25">
      <c r="A7065" s="7">
        <f>anotacoes!D7065</f>
        <v>40833</v>
      </c>
      <c r="B7065" t="str">
        <f>anotacoes!C7065</f>
        <v>GRAND PRIX ABU DHABI 2011</v>
      </c>
      <c r="C7065" t="str">
        <f>anotacoes!E7065</f>
        <v>STEVENS</v>
      </c>
      <c r="D7065" t="str">
        <f>anotacoes!F7065</f>
        <v>VALOIS-FORTIER</v>
      </c>
      <c r="E7065" t="s">
        <v>10325</v>
      </c>
      <c r="F7065">
        <f>anotacoes!A7065</f>
        <v>103</v>
      </c>
      <c r="G7065">
        <f>anotacoes!B7065</f>
        <v>43</v>
      </c>
      <c r="H7065" t="str">
        <f>anotacoes!K7065</f>
        <v xml:space="preserve"> 00:05:49,305</v>
      </c>
      <c r="I7065" t="str">
        <f>anotacoes!L7065</f>
        <v xml:space="preserve"> 00:06:41,962</v>
      </c>
      <c r="J7065" t="str">
        <f>IF(L7065="PAUSE",E7065,IF(anotacoes!G7069=conversao_anotacoes!C7065,conversao_anotacoes!C7065,conversao_anotacoes!D7065))</f>
        <v>STEVENS</v>
      </c>
      <c r="K7065" t="str">
        <f t="shared" si="220"/>
        <v>VALOIS-FORTIER</v>
      </c>
      <c r="L7065" t="str">
        <f>UPPER(anotacoes!H7065)</f>
        <v>GROUNDWORK COMBAT</v>
      </c>
      <c r="M7065" t="str">
        <f>IF(OR(L7065="ATTACK",L7065="FINTA"),"&lt;TECNICA&gt;",UPPER(anotacoes!I7065))</f>
        <v>TRYING TO ATTACK</v>
      </c>
      <c r="N7065" t="str">
        <f>IF(OR(L7065="ATTACK",L7065="FINTA"),UPPER(anotacoes!I7065),"")</f>
        <v/>
      </c>
      <c r="O7065" s="6" t="str">
        <f>IF(anotacoes!N7065=0,"",anotacoes!N7065)</f>
        <v/>
      </c>
      <c r="P7065" t="str">
        <f>IF(anotacoes!M7065=0,"",UPPER(anotacoes!M7065))</f>
        <v/>
      </c>
      <c r="Q7065" t="str">
        <f t="shared" si="221"/>
        <v>INSERT INTO CONVERSAO_LUTA_ACAO (cd_conversao, id_luta, sequencia, momento_inicio, momento_fim, quem_faz, quem_sofre, acao_tipo, acao, tecnica, direcao, pontuacao) VALUES (1, 103, 43, TRIM(' 00:05:49,305'), TRIM(' 00:06:41,962'), 'STEVENS', 'VALOIS-FORTIER', 'GROUNDWORK COMBAT', 'TRYING TO ATTACK', NULL, NULL, NULL)</v>
      </c>
      <c r="R7065" t="s">
        <v>10327</v>
      </c>
    </row>
    <row r="7066" spans="1:18" hidden="1" x14ac:dyDescent="0.25">
      <c r="A7066" s="7">
        <f>anotacoes!D7066</f>
        <v>40833</v>
      </c>
      <c r="B7066" t="str">
        <f>anotacoes!C7066</f>
        <v>GRAND PRIX ABU DHABI 2011</v>
      </c>
      <c r="C7066" t="str">
        <f>anotacoes!E7066</f>
        <v>STEVENS</v>
      </c>
      <c r="D7066" t="str">
        <f>anotacoes!F7066</f>
        <v>VALOIS-FORTIER</v>
      </c>
      <c r="E7066" t="s">
        <v>10325</v>
      </c>
      <c r="F7066">
        <f>anotacoes!A7066</f>
        <v>103</v>
      </c>
      <c r="G7066">
        <f>anotacoes!B7066</f>
        <v>44</v>
      </c>
      <c r="H7066" t="str">
        <f>anotacoes!K7066</f>
        <v xml:space="preserve"> 00:06:42,196</v>
      </c>
      <c r="I7066" t="str">
        <f>anotacoes!L7066</f>
        <v xml:space="preserve"> 00:06:48,214</v>
      </c>
      <c r="J7066" t="str">
        <f>IF(L7066="PAUSE",E7066,IF(anotacoes!G7070=conversao_anotacoes!C7066,conversao_anotacoes!C7066,conversao_anotacoes!D7066))</f>
        <v>&lt;ARBITRO_DESCONHECIDO&gt;</v>
      </c>
      <c r="K7066" t="str">
        <f t="shared" si="220"/>
        <v/>
      </c>
      <c r="L7066" t="str">
        <f>UPPER(anotacoes!H7066)</f>
        <v>PAUSE</v>
      </c>
      <c r="M7066" t="str">
        <f>IF(OR(L7066="ATTACK",L7066="FINTA"),"&lt;TECNICA&gt;",UPPER(anotacoes!I7066))</f>
        <v>&lt;NAO_CLASSIFICADO&gt;</v>
      </c>
      <c r="N7066" t="str">
        <f>IF(OR(L7066="ATTACK",L7066="FINTA"),UPPER(anotacoes!I7066),"")</f>
        <v/>
      </c>
      <c r="O7066" s="6" t="str">
        <f>IF(anotacoes!N7066=0,"",anotacoes!N7066)</f>
        <v/>
      </c>
      <c r="P7066" t="str">
        <f>IF(anotacoes!M7066=0,"",UPPER(anotacoes!M7066))</f>
        <v/>
      </c>
      <c r="Q7066" t="str">
        <f t="shared" si="221"/>
        <v>INSERT INTO CONVERSAO_LUTA_ACAO (cd_conversao, id_luta, sequencia, momento_inicio, momento_fim, quem_faz, quem_sofre, acao_tipo, acao, tecnica, direcao, pontuacao) VALUES (1, 103, 44, TRIM(' 00:06:42,196'), TRIM(' 00:06:48,214'), '&lt;ARBITRO_DESCONHECIDO&gt;', '', 'PAUSE', '&lt;NAO_CLASSIFICADO&gt;', NULL, NULL, NULL)</v>
      </c>
      <c r="R7066" t="s">
        <v>10327</v>
      </c>
    </row>
    <row r="7067" spans="1:18" hidden="1" x14ac:dyDescent="0.25">
      <c r="A7067" s="7">
        <f>anotacoes!D7067</f>
        <v>40833</v>
      </c>
      <c r="B7067" t="str">
        <f>anotacoes!C7067</f>
        <v>GRAND PRIX ABU DHABI 2011</v>
      </c>
      <c r="C7067" t="str">
        <f>anotacoes!E7067</f>
        <v>STEVENS</v>
      </c>
      <c r="D7067" t="str">
        <f>anotacoes!F7067</f>
        <v>VALOIS-FORTIER</v>
      </c>
      <c r="E7067" t="s">
        <v>10325</v>
      </c>
      <c r="F7067">
        <f>anotacoes!A7067</f>
        <v>103</v>
      </c>
      <c r="G7067">
        <f>anotacoes!B7067</f>
        <v>45</v>
      </c>
      <c r="H7067" t="str">
        <f>anotacoes!K7067</f>
        <v xml:space="preserve"> 00:06:48,214</v>
      </c>
      <c r="I7067" t="str">
        <f>anotacoes!L7067</f>
        <v xml:space="preserve"> 00:06:50,869</v>
      </c>
      <c r="J7067" t="str">
        <f>IF(L7067="PAUSE",E7067,IF(anotacoes!G7071=conversao_anotacoes!C7067,conversao_anotacoes!C7067,conversao_anotacoes!D7067))</f>
        <v>STEVENS</v>
      </c>
      <c r="K7067" t="str">
        <f t="shared" si="220"/>
        <v>VALOIS-FORTIER</v>
      </c>
      <c r="L7067" t="str">
        <f>UPPER(anotacoes!H7067)</f>
        <v>DISPLACEMENT</v>
      </c>
      <c r="M7067" t="str">
        <f>IF(OR(L7067="ATTACK",L7067="FINTA"),"&lt;TECNICA&gt;",UPPER(anotacoes!I7067))</f>
        <v>CIRCULAR RIGHT</v>
      </c>
      <c r="N7067" t="str">
        <f>IF(OR(L7067="ATTACK",L7067="FINTA"),UPPER(anotacoes!I7067),"")</f>
        <v/>
      </c>
      <c r="O7067" s="6" t="str">
        <f>IF(anotacoes!N7067=0,"",anotacoes!N7067)</f>
        <v/>
      </c>
      <c r="P7067" t="str">
        <f>IF(anotacoes!M7067=0,"",UPPER(anotacoes!M7067))</f>
        <v/>
      </c>
      <c r="Q7067" t="str">
        <f t="shared" si="221"/>
        <v>INSERT INTO CONVERSAO_LUTA_ACAO (cd_conversao, id_luta, sequencia, momento_inicio, momento_fim, quem_faz, quem_sofre, acao_tipo, acao, tecnica, direcao, pontuacao) VALUES (1, 103, 45, TRIM(' 00:06:48,214'), TRIM(' 00:06:50,869'), 'STEVENS', 'VALOIS-FORTIER', 'DISPLACEMENT', 'CIRCULAR RIGHT', NULL, NULL, NULL)</v>
      </c>
      <c r="R7067" t="s">
        <v>10327</v>
      </c>
    </row>
    <row r="7068" spans="1:18" hidden="1" x14ac:dyDescent="0.25">
      <c r="A7068" s="7">
        <f>anotacoes!D7068</f>
        <v>40833</v>
      </c>
      <c r="B7068" t="str">
        <f>anotacoes!C7068</f>
        <v>GRAND PRIX ABU DHABI 2011</v>
      </c>
      <c r="C7068" t="str">
        <f>anotacoes!E7068</f>
        <v>STEVENS</v>
      </c>
      <c r="D7068" t="str">
        <f>anotacoes!F7068</f>
        <v>VALOIS-FORTIER</v>
      </c>
      <c r="E7068" t="s">
        <v>10325</v>
      </c>
      <c r="F7068">
        <f>anotacoes!A7068</f>
        <v>103</v>
      </c>
      <c r="G7068">
        <f>anotacoes!B7068</f>
        <v>46</v>
      </c>
      <c r="H7068" t="str">
        <f>anotacoes!K7068</f>
        <v xml:space="preserve"> 00:06:51,134</v>
      </c>
      <c r="I7068" t="str">
        <f>anotacoes!L7068</f>
        <v xml:space="preserve"> 00:06:52,220</v>
      </c>
      <c r="J7068" t="str">
        <f>IF(L7068="PAUSE",E7068,IF(anotacoes!G7072=conversao_anotacoes!C7068,conversao_anotacoes!C7068,conversao_anotacoes!D7068))</f>
        <v>STEVENS</v>
      </c>
      <c r="K7068" t="str">
        <f t="shared" si="220"/>
        <v>VALOIS-FORTIER</v>
      </c>
      <c r="L7068" t="str">
        <f>UPPER(anotacoes!H7068)</f>
        <v>DISPLACEMENT</v>
      </c>
      <c r="M7068" t="str">
        <f>IF(OR(L7068="ATTACK",L7068="FINTA"),"&lt;TECNICA&gt;",UPPER(anotacoes!I7068))</f>
        <v>2-3 STEP HESITANT RIGHT</v>
      </c>
      <c r="N7068" t="str">
        <f>IF(OR(L7068="ATTACK",L7068="FINTA"),UPPER(anotacoes!I7068),"")</f>
        <v/>
      </c>
      <c r="O7068" s="6" t="str">
        <f>IF(anotacoes!N7068=0,"",anotacoes!N7068)</f>
        <v/>
      </c>
      <c r="P7068" t="str">
        <f>IF(anotacoes!M7068=0,"",UPPER(anotacoes!M7068))</f>
        <v/>
      </c>
      <c r="Q7068" t="str">
        <f t="shared" si="221"/>
        <v>INSERT INTO CONVERSAO_LUTA_ACAO (cd_conversao, id_luta, sequencia, momento_inicio, momento_fim, quem_faz, quem_sofre, acao_tipo, acao, tecnica, direcao, pontuacao) VALUES (1, 103, 46, TRIM(' 00:06:51,134'), TRIM(' 00:06:52,220'), 'STEVENS', 'VALOIS-FORTIER', 'DISPLACEMENT', '2-3 STEP HESITANT RIGHT', NULL, NULL, NULL)</v>
      </c>
      <c r="R7068" t="s">
        <v>10327</v>
      </c>
    </row>
    <row r="7069" spans="1:18" hidden="1" x14ac:dyDescent="0.25">
      <c r="A7069" s="7">
        <f>anotacoes!D7069</f>
        <v>40833</v>
      </c>
      <c r="B7069" t="str">
        <f>anotacoes!C7069</f>
        <v>GRAND PRIX ABU DHABI 2011</v>
      </c>
      <c r="C7069" t="str">
        <f>anotacoes!E7069</f>
        <v>STEVENS</v>
      </c>
      <c r="D7069" t="str">
        <f>anotacoes!F7069</f>
        <v>VALOIS-FORTIER</v>
      </c>
      <c r="E7069" t="s">
        <v>10325</v>
      </c>
      <c r="F7069">
        <f>anotacoes!A7069</f>
        <v>103</v>
      </c>
      <c r="G7069">
        <f>anotacoes!B7069</f>
        <v>47</v>
      </c>
      <c r="H7069" t="str">
        <f>anotacoes!K7069</f>
        <v xml:space="preserve"> 00:06:52,220</v>
      </c>
      <c r="I7069" t="str">
        <f>anotacoes!L7069</f>
        <v xml:space="preserve"> 00:06:59,633</v>
      </c>
      <c r="J7069" t="str">
        <f>IF(L7069="PAUSE",E7069,IF(anotacoes!G7073=conversao_anotacoes!C7069,conversao_anotacoes!C7069,conversao_anotacoes!D7069))</f>
        <v>STEVENS</v>
      </c>
      <c r="K7069" t="str">
        <f t="shared" si="220"/>
        <v>VALOIS-FORTIER</v>
      </c>
      <c r="L7069" t="str">
        <f>UPPER(anotacoes!H7069)</f>
        <v>GRIP TIME</v>
      </c>
      <c r="M7069" t="str">
        <f>IF(OR(L7069="ATTACK",L7069="FINTA"),"&lt;TECNICA&gt;",UPPER(anotacoes!I7069))</f>
        <v>RIGHT COLLAR</v>
      </c>
      <c r="N7069" t="str">
        <f>IF(OR(L7069="ATTACK",L7069="FINTA"),UPPER(anotacoes!I7069),"")</f>
        <v/>
      </c>
      <c r="O7069" s="6" t="str">
        <f>IF(anotacoes!N7069=0,"",anotacoes!N7069)</f>
        <v/>
      </c>
      <c r="P7069" t="str">
        <f>IF(anotacoes!M7069=0,"",UPPER(anotacoes!M7069))</f>
        <v/>
      </c>
      <c r="Q7069" t="str">
        <f t="shared" si="221"/>
        <v>INSERT INTO CONVERSAO_LUTA_ACAO (cd_conversao, id_luta, sequencia, momento_inicio, momento_fim, quem_faz, quem_sofre, acao_tipo, acao, tecnica, direcao, pontuacao) VALUES (1, 103, 47, TRIM(' 00:06:52,220'), TRIM(' 00:06:59,633'), 'STEVENS', 'VALOIS-FORTIER', 'GRIP TIME', 'RIGHT COLLAR', NULL, NULL, NULL)</v>
      </c>
      <c r="R7069" t="s">
        <v>10327</v>
      </c>
    </row>
    <row r="7070" spans="1:18" hidden="1" x14ac:dyDescent="0.25">
      <c r="A7070" s="7">
        <f>anotacoes!D7070</f>
        <v>40833</v>
      </c>
      <c r="B7070" t="str">
        <f>anotacoes!C7070</f>
        <v>GRAND PRIX ABU DHABI 2011</v>
      </c>
      <c r="C7070" t="str">
        <f>anotacoes!E7070</f>
        <v>STEVENS</v>
      </c>
      <c r="D7070" t="str">
        <f>anotacoes!F7070</f>
        <v>VALOIS-FORTIER</v>
      </c>
      <c r="E7070" t="s">
        <v>10325</v>
      </c>
      <c r="F7070">
        <f>anotacoes!A7070</f>
        <v>103</v>
      </c>
      <c r="G7070">
        <f>anotacoes!B7070</f>
        <v>48</v>
      </c>
      <c r="H7070" t="str">
        <f>anotacoes!K7070</f>
        <v xml:space="preserve"> 00:06:59,633</v>
      </c>
      <c r="I7070" t="str">
        <f>anotacoes!L7070</f>
        <v xml:space="preserve"> 00:07:00,838</v>
      </c>
      <c r="J7070" t="str">
        <f>IF(L7070="PAUSE",E7070,IF(anotacoes!G7074=conversao_anotacoes!C7070,conversao_anotacoes!C7070,conversao_anotacoes!D7070))</f>
        <v>STEVENS</v>
      </c>
      <c r="K7070" t="str">
        <f t="shared" si="220"/>
        <v>VALOIS-FORTIER</v>
      </c>
      <c r="L7070" t="str">
        <f>UPPER(anotacoes!H7070)</f>
        <v>ATTACK</v>
      </c>
      <c r="M7070" t="str">
        <f>IF(OR(L7070="ATTACK",L7070="FINTA"),"&lt;TECNICA&gt;",UPPER(anotacoes!I7070))</f>
        <v>&lt;TECNICA&gt;</v>
      </c>
      <c r="N7070" t="str">
        <f>IF(OR(L7070="ATTACK",L7070="FINTA"),UPPER(anotacoes!I7070),"")</f>
        <v>IPPON SEOINAGE</v>
      </c>
      <c r="O7070" s="6">
        <f>IF(anotacoes!N7070=0,"",anotacoes!N7070)</f>
        <v>6</v>
      </c>
      <c r="P7070" t="str">
        <f>IF(anotacoes!M7070=0,"",UPPER(anotacoes!M7070))</f>
        <v/>
      </c>
      <c r="Q7070" t="str">
        <f t="shared" si="221"/>
        <v>INSERT INTO CONVERSAO_LUTA_ACAO (cd_conversao, id_luta, sequencia, momento_inicio, momento_fim, quem_faz, quem_sofre, acao_tipo, acao, tecnica, direcao, pontuacao) VALUES (1, 103, 48, TRIM(' 00:06:59,633'), TRIM(' 00:07:00,838'), 'STEVENS', 'VALOIS-FORTIER', 'ATTACK', '&lt;TECNICA&gt;', 'IPPON SEOINAGE', 6, NULL)</v>
      </c>
      <c r="R7070" t="s">
        <v>10327</v>
      </c>
    </row>
    <row r="7071" spans="1:18" hidden="1" x14ac:dyDescent="0.25">
      <c r="A7071" s="7">
        <f>anotacoes!D7071</f>
        <v>40833</v>
      </c>
      <c r="B7071" t="str">
        <f>anotacoes!C7071</f>
        <v>GRAND PRIX ABU DHABI 2011</v>
      </c>
      <c r="C7071" t="str">
        <f>anotacoes!E7071</f>
        <v>STEVENS</v>
      </c>
      <c r="D7071" t="str">
        <f>anotacoes!F7071</f>
        <v>VALOIS-FORTIER</v>
      </c>
      <c r="E7071" t="s">
        <v>10325</v>
      </c>
      <c r="F7071">
        <f>anotacoes!A7071</f>
        <v>103</v>
      </c>
      <c r="G7071">
        <f>anotacoes!B7071</f>
        <v>49</v>
      </c>
      <c r="H7071" t="str">
        <f>anotacoes!K7071</f>
        <v xml:space="preserve"> 00:07:00,993</v>
      </c>
      <c r="I7071" t="str">
        <f>anotacoes!L7071</f>
        <v xml:space="preserve"> 00:07:07,057</v>
      </c>
      <c r="J7071" t="str">
        <f>IF(L7071="PAUSE",E7071,IF(anotacoes!G7075=conversao_anotacoes!C7071,conversao_anotacoes!C7071,conversao_anotacoes!D7071))</f>
        <v>&lt;ARBITRO_DESCONHECIDO&gt;</v>
      </c>
      <c r="K7071" t="str">
        <f t="shared" si="220"/>
        <v/>
      </c>
      <c r="L7071" t="str">
        <f>UPPER(anotacoes!H7071)</f>
        <v>PAUSE</v>
      </c>
      <c r="M7071" t="str">
        <f>IF(OR(L7071="ATTACK",L7071="FINTA"),"&lt;TECNICA&gt;",UPPER(anotacoes!I7071))</f>
        <v>&lt;NAO_CLASSIFICADO&gt;</v>
      </c>
      <c r="N7071" t="str">
        <f>IF(OR(L7071="ATTACK",L7071="FINTA"),UPPER(anotacoes!I7071),"")</f>
        <v/>
      </c>
      <c r="O7071" s="6" t="str">
        <f>IF(anotacoes!N7071=0,"",anotacoes!N7071)</f>
        <v/>
      </c>
      <c r="P7071" t="str">
        <f>IF(anotacoes!M7071=0,"",UPPER(anotacoes!M7071))</f>
        <v/>
      </c>
      <c r="Q7071" t="str">
        <f t="shared" si="221"/>
        <v>INSERT INTO CONVERSAO_LUTA_ACAO (cd_conversao, id_luta, sequencia, momento_inicio, momento_fim, quem_faz, quem_sofre, acao_tipo, acao, tecnica, direcao, pontuacao) VALUES (1, 103, 49, TRIM(' 00:07:00,993'), TRIM(' 00:07:07,057'), '&lt;ARBITRO_DESCONHECIDO&gt;', '', 'PAUSE', '&lt;NAO_CLASSIFICADO&gt;', NULL, NULL, NULL)</v>
      </c>
      <c r="R7071" t="s">
        <v>10327</v>
      </c>
    </row>
    <row r="7072" spans="1:18" hidden="1" x14ac:dyDescent="0.25">
      <c r="A7072" s="7">
        <f>anotacoes!D7072</f>
        <v>40833</v>
      </c>
      <c r="B7072" t="str">
        <f>anotacoes!C7072</f>
        <v>GRAND PRIX ABU DHABI 2011</v>
      </c>
      <c r="C7072" t="str">
        <f>anotacoes!E7072</f>
        <v>STEVENS</v>
      </c>
      <c r="D7072" t="str">
        <f>anotacoes!F7072</f>
        <v>VALOIS-FORTIER</v>
      </c>
      <c r="E7072" t="s">
        <v>10325</v>
      </c>
      <c r="F7072">
        <f>anotacoes!A7072</f>
        <v>103</v>
      </c>
      <c r="G7072">
        <f>anotacoes!B7072</f>
        <v>50</v>
      </c>
      <c r="H7072" t="str">
        <f>anotacoes!K7072</f>
        <v xml:space="preserve"> 00:07:07,057</v>
      </c>
      <c r="I7072" t="str">
        <f>anotacoes!L7072</f>
        <v xml:space="preserve"> 00:07:13,396</v>
      </c>
      <c r="J7072" t="str">
        <f>IF(L7072="PAUSE",E7072,IF(anotacoes!G7076=conversao_anotacoes!C7072,conversao_anotacoes!C7072,conversao_anotacoes!D7072))</f>
        <v>STEVENS</v>
      </c>
      <c r="K7072" t="str">
        <f t="shared" si="220"/>
        <v>VALOIS-FORTIER</v>
      </c>
      <c r="L7072" t="str">
        <f>UPPER(anotacoes!H7072)</f>
        <v>DISPLACEMENT</v>
      </c>
      <c r="M7072" t="str">
        <f>IF(OR(L7072="ATTACK",L7072="FINTA"),"&lt;TECNICA&gt;",UPPER(anotacoes!I7072))</f>
        <v>2-3 STEP HESITANT RIGHT</v>
      </c>
      <c r="N7072" t="str">
        <f>IF(OR(L7072="ATTACK",L7072="FINTA"),UPPER(anotacoes!I7072),"")</f>
        <v/>
      </c>
      <c r="O7072" s="6" t="str">
        <f>IF(anotacoes!N7072=0,"",anotacoes!N7072)</f>
        <v/>
      </c>
      <c r="P7072" t="str">
        <f>IF(anotacoes!M7072=0,"",UPPER(anotacoes!M7072))</f>
        <v/>
      </c>
      <c r="Q7072" t="str">
        <f t="shared" si="221"/>
        <v>INSERT INTO CONVERSAO_LUTA_ACAO (cd_conversao, id_luta, sequencia, momento_inicio, momento_fim, quem_faz, quem_sofre, acao_tipo, acao, tecnica, direcao, pontuacao) VALUES (1, 103, 50, TRIM(' 00:07:07,057'), TRIM(' 00:07:13,396'), 'STEVENS', 'VALOIS-FORTIER', 'DISPLACEMENT', '2-3 STEP HESITANT RIGHT', NULL, NULL, NULL)</v>
      </c>
      <c r="R7072" t="s">
        <v>10327</v>
      </c>
    </row>
    <row r="7073" spans="1:18" hidden="1" x14ac:dyDescent="0.25">
      <c r="A7073" s="7">
        <f>anotacoes!D7073</f>
        <v>40833</v>
      </c>
      <c r="B7073" t="str">
        <f>anotacoes!C7073</f>
        <v>GRAND PRIX ABU DHABI 2011</v>
      </c>
      <c r="C7073" t="str">
        <f>anotacoes!E7073</f>
        <v>STEVENS</v>
      </c>
      <c r="D7073" t="str">
        <f>anotacoes!F7073</f>
        <v>VALOIS-FORTIER</v>
      </c>
      <c r="E7073" t="s">
        <v>10325</v>
      </c>
      <c r="F7073">
        <f>anotacoes!A7073</f>
        <v>103</v>
      </c>
      <c r="G7073">
        <f>anotacoes!B7073</f>
        <v>51</v>
      </c>
      <c r="H7073" t="str">
        <f>anotacoes!K7073</f>
        <v xml:space="preserve"> 00:07:13,396</v>
      </c>
      <c r="I7073" t="str">
        <f>anotacoes!L7073</f>
        <v xml:space="preserve"> 00:07:15,211</v>
      </c>
      <c r="J7073" t="str">
        <f>IF(L7073="PAUSE",E7073,IF(anotacoes!G7077=conversao_anotacoes!C7073,conversao_anotacoes!C7073,conversao_anotacoes!D7073))</f>
        <v>STEVENS</v>
      </c>
      <c r="K7073" t="str">
        <f t="shared" si="220"/>
        <v>VALOIS-FORTIER</v>
      </c>
      <c r="L7073" t="str">
        <f>UPPER(anotacoes!H7073)</f>
        <v>GRIP TIME</v>
      </c>
      <c r="M7073" t="str">
        <f>IF(OR(L7073="ATTACK",L7073="FINTA"),"&lt;TECNICA&gt;",UPPER(anotacoes!I7073))</f>
        <v>LEFT BACK</v>
      </c>
      <c r="N7073" t="str">
        <f>IF(OR(L7073="ATTACK",L7073="FINTA"),UPPER(anotacoes!I7073),"")</f>
        <v/>
      </c>
      <c r="O7073" s="6" t="str">
        <f>IF(anotacoes!N7073=0,"",anotacoes!N7073)</f>
        <v/>
      </c>
      <c r="P7073" t="str">
        <f>IF(anotacoes!M7073=0,"",UPPER(anotacoes!M7073))</f>
        <v/>
      </c>
      <c r="Q7073" t="str">
        <f t="shared" si="221"/>
        <v>INSERT INTO CONVERSAO_LUTA_ACAO (cd_conversao, id_luta, sequencia, momento_inicio, momento_fim, quem_faz, quem_sofre, acao_tipo, acao, tecnica, direcao, pontuacao) VALUES (1, 103, 51, TRIM(' 00:07:13,396'), TRIM(' 00:07:15,211'), 'STEVENS', 'VALOIS-FORTIER', 'GRIP TIME', 'LEFT BACK', NULL, NULL, NULL)</v>
      </c>
      <c r="R7073" t="s">
        <v>10327</v>
      </c>
    </row>
    <row r="7074" spans="1:18" hidden="1" x14ac:dyDescent="0.25">
      <c r="A7074" s="7">
        <f>anotacoes!D7074</f>
        <v>40833</v>
      </c>
      <c r="B7074" t="str">
        <f>anotacoes!C7074</f>
        <v>GRAND PRIX ABU DHABI 2011</v>
      </c>
      <c r="C7074" t="str">
        <f>anotacoes!E7074</f>
        <v>STEVENS</v>
      </c>
      <c r="D7074" t="str">
        <f>anotacoes!F7074</f>
        <v>VALOIS-FORTIER</v>
      </c>
      <c r="E7074" t="s">
        <v>10325</v>
      </c>
      <c r="F7074">
        <f>anotacoes!A7074</f>
        <v>103</v>
      </c>
      <c r="G7074">
        <f>anotacoes!B7074</f>
        <v>52</v>
      </c>
      <c r="H7074" t="str">
        <f>anotacoes!K7074</f>
        <v xml:space="preserve"> 00:07:15,211</v>
      </c>
      <c r="I7074" t="str">
        <f>anotacoes!L7074</f>
        <v xml:space="preserve"> 00:07:17,377</v>
      </c>
      <c r="J7074" t="str">
        <f>IF(L7074="PAUSE",E7074,IF(anotacoes!G7078=conversao_anotacoes!C7074,conversao_anotacoes!C7074,conversao_anotacoes!D7074))</f>
        <v>STEVENS</v>
      </c>
      <c r="K7074" t="str">
        <f t="shared" si="220"/>
        <v>VALOIS-FORTIER</v>
      </c>
      <c r="L7074" t="str">
        <f>UPPER(anotacoes!H7074)</f>
        <v>ATTACK</v>
      </c>
      <c r="M7074" t="str">
        <f>IF(OR(L7074="ATTACK",L7074="FINTA"),"&lt;TECNICA&gt;",UPPER(anotacoes!I7074))</f>
        <v>&lt;TECNICA&gt;</v>
      </c>
      <c r="N7074" t="str">
        <f>IF(OR(L7074="ATTACK",L7074="FINTA"),UPPER(anotacoes!I7074),"")</f>
        <v>UCHIMATA</v>
      </c>
      <c r="O7074" s="6">
        <f>IF(anotacoes!N7074=0,"",anotacoes!N7074)</f>
        <v>6</v>
      </c>
      <c r="P7074" t="str">
        <f>IF(anotacoes!M7074=0,"",UPPER(anotacoes!M7074))</f>
        <v/>
      </c>
      <c r="Q7074" t="str">
        <f t="shared" si="221"/>
        <v>INSERT INTO CONVERSAO_LUTA_ACAO (cd_conversao, id_luta, sequencia, momento_inicio, momento_fim, quem_faz, quem_sofre, acao_tipo, acao, tecnica, direcao, pontuacao) VALUES (1, 103, 52, TRIM(' 00:07:15,211'), TRIM(' 00:07:17,377'), 'STEVENS', 'VALOIS-FORTIER', 'ATTACK', '&lt;TECNICA&gt;', 'UCHIMATA', 6, NULL)</v>
      </c>
      <c r="R7074" t="s">
        <v>10327</v>
      </c>
    </row>
    <row r="7075" spans="1:18" hidden="1" x14ac:dyDescent="0.25">
      <c r="A7075" s="7">
        <f>anotacoes!D7075</f>
        <v>40833</v>
      </c>
      <c r="B7075" t="str">
        <f>anotacoes!C7075</f>
        <v>GRAND PRIX ABU DHABI 2011</v>
      </c>
      <c r="C7075" t="str">
        <f>anotacoes!E7075</f>
        <v>STEVENS</v>
      </c>
      <c r="D7075" t="str">
        <f>anotacoes!F7075</f>
        <v>VALOIS-FORTIER</v>
      </c>
      <c r="E7075" t="s">
        <v>10325</v>
      </c>
      <c r="F7075">
        <f>anotacoes!A7075</f>
        <v>103</v>
      </c>
      <c r="G7075">
        <f>anotacoes!B7075</f>
        <v>53</v>
      </c>
      <c r="H7075" t="str">
        <f>anotacoes!K7075</f>
        <v xml:space="preserve"> 00:07:17,552</v>
      </c>
      <c r="I7075" t="str">
        <f>anotacoes!L7075</f>
        <v xml:space="preserve"> 00:07:21,091</v>
      </c>
      <c r="J7075" t="str">
        <f>IF(L7075="PAUSE",E7075,IF(anotacoes!G7079=conversao_anotacoes!C7075,conversao_anotacoes!C7075,conversao_anotacoes!D7075))</f>
        <v>STEVENS</v>
      </c>
      <c r="K7075" t="str">
        <f t="shared" si="220"/>
        <v>VALOIS-FORTIER</v>
      </c>
      <c r="L7075" t="str">
        <f>UPPER(anotacoes!H7075)</f>
        <v>GROUNDWORK COMBAT</v>
      </c>
      <c r="M7075" t="str">
        <f>IF(OR(L7075="ATTACK",L7075="FINTA"),"&lt;TECNICA&gt;",UPPER(anotacoes!I7075))</f>
        <v>TRYING TO ATTACK</v>
      </c>
      <c r="N7075" t="str">
        <f>IF(OR(L7075="ATTACK",L7075="FINTA"),UPPER(anotacoes!I7075),"")</f>
        <v/>
      </c>
      <c r="O7075" s="6" t="str">
        <f>IF(anotacoes!N7075=0,"",anotacoes!N7075)</f>
        <v/>
      </c>
      <c r="P7075" t="str">
        <f>IF(anotacoes!M7075=0,"",UPPER(anotacoes!M7075))</f>
        <v/>
      </c>
      <c r="Q7075" t="str">
        <f t="shared" si="221"/>
        <v>INSERT INTO CONVERSAO_LUTA_ACAO (cd_conversao, id_luta, sequencia, momento_inicio, momento_fim, quem_faz, quem_sofre, acao_tipo, acao, tecnica, direcao, pontuacao) VALUES (1, 103, 53, TRIM(' 00:07:17,552'), TRIM(' 00:07:21,091'), 'STEVENS', 'VALOIS-FORTIER', 'GROUNDWORK COMBAT', 'TRYING TO ATTACK', NULL, NULL, NULL)</v>
      </c>
      <c r="R7075" t="s">
        <v>10327</v>
      </c>
    </row>
    <row r="7076" spans="1:18" hidden="1" x14ac:dyDescent="0.25">
      <c r="A7076" s="7">
        <f>anotacoes!D7076</f>
        <v>40833</v>
      </c>
      <c r="B7076" t="str">
        <f>anotacoes!C7076</f>
        <v>GRAND PRIX ABU DHABI 2011</v>
      </c>
      <c r="C7076" t="str">
        <f>anotacoes!E7076</f>
        <v>STEVENS</v>
      </c>
      <c r="D7076" t="str">
        <f>anotacoes!F7076</f>
        <v>VALOIS-FORTIER</v>
      </c>
      <c r="E7076" t="s">
        <v>10325</v>
      </c>
      <c r="F7076">
        <f>anotacoes!A7076</f>
        <v>103</v>
      </c>
      <c r="G7076">
        <f>anotacoes!B7076</f>
        <v>54</v>
      </c>
      <c r="H7076" t="str">
        <f>anotacoes!K7076</f>
        <v xml:space="preserve"> 00:07:21,252</v>
      </c>
      <c r="I7076" t="str">
        <f>anotacoes!L7076</f>
        <v xml:space="preserve"> 00:07:26,383</v>
      </c>
      <c r="J7076" t="str">
        <f>IF(L7076="PAUSE",E7076,IF(anotacoes!G7080=conversao_anotacoes!C7076,conversao_anotacoes!C7076,conversao_anotacoes!D7076))</f>
        <v>&lt;ARBITRO_DESCONHECIDO&gt;</v>
      </c>
      <c r="K7076" t="str">
        <f t="shared" si="220"/>
        <v/>
      </c>
      <c r="L7076" t="str">
        <f>UPPER(anotacoes!H7076)</f>
        <v>PAUSE</v>
      </c>
      <c r="M7076" t="str">
        <f>IF(OR(L7076="ATTACK",L7076="FINTA"),"&lt;TECNICA&gt;",UPPER(anotacoes!I7076))</f>
        <v>&lt;NAO_CLASSIFICADO&gt;</v>
      </c>
      <c r="N7076" t="str">
        <f>IF(OR(L7076="ATTACK",L7076="FINTA"),UPPER(anotacoes!I7076),"")</f>
        <v/>
      </c>
      <c r="O7076" s="6" t="str">
        <f>IF(anotacoes!N7076=0,"",anotacoes!N7076)</f>
        <v/>
      </c>
      <c r="P7076" t="str">
        <f>IF(anotacoes!M7076=0,"",UPPER(anotacoes!M7076))</f>
        <v/>
      </c>
      <c r="Q7076" t="str">
        <f t="shared" si="221"/>
        <v>INSERT INTO CONVERSAO_LUTA_ACAO (cd_conversao, id_luta, sequencia, momento_inicio, momento_fim, quem_faz, quem_sofre, acao_tipo, acao, tecnica, direcao, pontuacao) VALUES (1, 103, 54, TRIM(' 00:07:21,252'), TRIM(' 00:07:26,383'), '&lt;ARBITRO_DESCONHECIDO&gt;', '', 'PAUSE', '&lt;NAO_CLASSIFICADO&gt;', NULL, NULL, NULL)</v>
      </c>
      <c r="R7076" t="s">
        <v>10327</v>
      </c>
    </row>
    <row r="7077" spans="1:18" hidden="1" x14ac:dyDescent="0.25">
      <c r="A7077" s="7">
        <f>anotacoes!D7077</f>
        <v>40833</v>
      </c>
      <c r="B7077" t="str">
        <f>anotacoes!C7077</f>
        <v>GRAND PRIX ABU DHABI 2011</v>
      </c>
      <c r="C7077" t="str">
        <f>anotacoes!E7077</f>
        <v>STEVENS</v>
      </c>
      <c r="D7077" t="str">
        <f>anotacoes!F7077</f>
        <v>VALOIS-FORTIER</v>
      </c>
      <c r="E7077" t="s">
        <v>10325</v>
      </c>
      <c r="F7077">
        <f>anotacoes!A7077</f>
        <v>103</v>
      </c>
      <c r="G7077">
        <f>anotacoes!B7077</f>
        <v>55</v>
      </c>
      <c r="H7077" t="str">
        <f>anotacoes!K7077</f>
        <v xml:space="preserve"> 00:07:26,536</v>
      </c>
      <c r="I7077" t="str">
        <f>anotacoes!L7077</f>
        <v xml:space="preserve"> 00:07:32,248</v>
      </c>
      <c r="J7077" t="str">
        <f>IF(L7077="PAUSE",E7077,IF(anotacoes!G7081=conversao_anotacoes!C7077,conversao_anotacoes!C7077,conversao_anotacoes!D7077))</f>
        <v>STEVENS</v>
      </c>
      <c r="K7077" t="str">
        <f t="shared" si="220"/>
        <v>VALOIS-FORTIER</v>
      </c>
      <c r="L7077" t="str">
        <f>UPPER(anotacoes!H7077)</f>
        <v>DISPLACEMENT</v>
      </c>
      <c r="M7077" t="str">
        <f>IF(OR(L7077="ATTACK",L7077="FINTA"),"&lt;TECNICA&gt;",UPPER(anotacoes!I7077))</f>
        <v>2-3 STEP HESITANT RIGHT</v>
      </c>
      <c r="N7077" t="str">
        <f>IF(OR(L7077="ATTACK",L7077="FINTA"),UPPER(anotacoes!I7077),"")</f>
        <v/>
      </c>
      <c r="O7077" s="6" t="str">
        <f>IF(anotacoes!N7077=0,"",anotacoes!N7077)</f>
        <v/>
      </c>
      <c r="P7077" t="str">
        <f>IF(anotacoes!M7077=0,"",UPPER(anotacoes!M7077))</f>
        <v/>
      </c>
      <c r="Q7077" t="str">
        <f t="shared" si="221"/>
        <v>INSERT INTO CONVERSAO_LUTA_ACAO (cd_conversao, id_luta, sequencia, momento_inicio, momento_fim, quem_faz, quem_sofre, acao_tipo, acao, tecnica, direcao, pontuacao) VALUES (1, 103, 55, TRIM(' 00:07:26,536'), TRIM(' 00:07:32,248'), 'STEVENS', 'VALOIS-FORTIER', 'DISPLACEMENT', '2-3 STEP HESITANT RIGHT', NULL, NULL, NULL)</v>
      </c>
      <c r="R7077" t="s">
        <v>10327</v>
      </c>
    </row>
    <row r="7078" spans="1:18" hidden="1" x14ac:dyDescent="0.25">
      <c r="A7078" s="7">
        <f>anotacoes!D7078</f>
        <v>40833</v>
      </c>
      <c r="B7078" t="str">
        <f>anotacoes!C7078</f>
        <v>GRAND PRIX ABU DHABI 2011</v>
      </c>
      <c r="C7078" t="str">
        <f>anotacoes!E7078</f>
        <v>STEVENS</v>
      </c>
      <c r="D7078" t="str">
        <f>anotacoes!F7078</f>
        <v>VALOIS-FORTIER</v>
      </c>
      <c r="E7078" t="s">
        <v>10325</v>
      </c>
      <c r="F7078">
        <f>anotacoes!A7078</f>
        <v>103</v>
      </c>
      <c r="G7078">
        <f>anotacoes!B7078</f>
        <v>56</v>
      </c>
      <c r="H7078" t="str">
        <f>anotacoes!K7078</f>
        <v xml:space="preserve"> 00:07:32,248</v>
      </c>
      <c r="I7078" t="str">
        <f>anotacoes!L7078</f>
        <v xml:space="preserve"> 00:07:37,308</v>
      </c>
      <c r="J7078" t="str">
        <f>IF(L7078="PAUSE",E7078,IF(anotacoes!G7082=conversao_anotacoes!C7078,conversao_anotacoes!C7078,conversao_anotacoes!D7078))</f>
        <v>STEVENS</v>
      </c>
      <c r="K7078" t="str">
        <f t="shared" si="220"/>
        <v>VALOIS-FORTIER</v>
      </c>
      <c r="L7078" t="str">
        <f>UPPER(anotacoes!H7078)</f>
        <v>GRIP TIME</v>
      </c>
      <c r="M7078" t="str">
        <f>IF(OR(L7078="ATTACK",L7078="FINTA"),"&lt;TECNICA&gt;",UPPER(anotacoes!I7078))</f>
        <v>LEFT BACK RIGHT SLEEVE</v>
      </c>
      <c r="N7078" t="str">
        <f>IF(OR(L7078="ATTACK",L7078="FINTA"),UPPER(anotacoes!I7078),"")</f>
        <v/>
      </c>
      <c r="O7078" s="6" t="str">
        <f>IF(anotacoes!N7078=0,"",anotacoes!N7078)</f>
        <v/>
      </c>
      <c r="P7078" t="str">
        <f>IF(anotacoes!M7078=0,"",UPPER(anotacoes!M7078))</f>
        <v/>
      </c>
      <c r="Q7078" t="str">
        <f t="shared" si="221"/>
        <v>INSERT INTO CONVERSAO_LUTA_ACAO (cd_conversao, id_luta, sequencia, momento_inicio, momento_fim, quem_faz, quem_sofre, acao_tipo, acao, tecnica, direcao, pontuacao) VALUES (1, 103, 56, TRIM(' 00:07:32,248'), TRIM(' 00:07:37,308'), 'STEVENS', 'VALOIS-FORTIER', 'GRIP TIME', 'LEFT BACK RIGHT SLEEVE', NULL, NULL, NULL)</v>
      </c>
      <c r="R7078" t="s">
        <v>10327</v>
      </c>
    </row>
    <row r="7079" spans="1:18" hidden="1" x14ac:dyDescent="0.25">
      <c r="A7079" s="7">
        <f>anotacoes!D7079</f>
        <v>40833</v>
      </c>
      <c r="B7079" t="str">
        <f>anotacoes!C7079</f>
        <v>GRAND PRIX ABU DHABI 2011</v>
      </c>
      <c r="C7079" t="str">
        <f>anotacoes!E7079</f>
        <v>STEVENS</v>
      </c>
      <c r="D7079" t="str">
        <f>anotacoes!F7079</f>
        <v>VALOIS-FORTIER</v>
      </c>
      <c r="E7079" t="s">
        <v>10325</v>
      </c>
      <c r="F7079">
        <f>anotacoes!A7079</f>
        <v>103</v>
      </c>
      <c r="G7079">
        <f>anotacoes!B7079</f>
        <v>57</v>
      </c>
      <c r="H7079" t="str">
        <f>anotacoes!K7079</f>
        <v xml:space="preserve"> 00:07:37,308</v>
      </c>
      <c r="I7079" t="str">
        <f>anotacoes!L7079</f>
        <v xml:space="preserve"> 00:08:20,441</v>
      </c>
      <c r="J7079" t="str">
        <f>IF(L7079="PAUSE",E7079,IF(anotacoes!G7083=conversao_anotacoes!C7079,conversao_anotacoes!C7079,conversao_anotacoes!D7079))</f>
        <v>STEVENS</v>
      </c>
      <c r="K7079" t="str">
        <f t="shared" si="220"/>
        <v>VALOIS-FORTIER</v>
      </c>
      <c r="L7079" t="str">
        <f>UPPER(anotacoes!H7079)</f>
        <v>GROUNDWORK COMBAT</v>
      </c>
      <c r="M7079" t="str">
        <f>IF(OR(L7079="ATTACK",L7079="FINTA"),"&lt;TECNICA&gt;",UPPER(anotacoes!I7079))</f>
        <v>CONTROL WITH LEGS</v>
      </c>
      <c r="N7079" t="str">
        <f>IF(OR(L7079="ATTACK",L7079="FINTA"),UPPER(anotacoes!I7079),"")</f>
        <v/>
      </c>
      <c r="O7079" s="6" t="str">
        <f>IF(anotacoes!N7079=0,"",anotacoes!N7079)</f>
        <v/>
      </c>
      <c r="P7079" t="str">
        <f>IF(anotacoes!M7079=0,"",UPPER(anotacoes!M7079))</f>
        <v/>
      </c>
      <c r="Q7079" t="str">
        <f t="shared" si="221"/>
        <v>INSERT INTO CONVERSAO_LUTA_ACAO (cd_conversao, id_luta, sequencia, momento_inicio, momento_fim, quem_faz, quem_sofre, acao_tipo, acao, tecnica, direcao, pontuacao) VALUES (1, 103, 57, TRIM(' 00:07:37,308'), TRIM(' 00:08:20,441'), 'STEVENS', 'VALOIS-FORTIER', 'GROUNDWORK COMBAT', 'CONTROL WITH LEGS', NULL, NULL, NULL)</v>
      </c>
      <c r="R7079" t="s">
        <v>10327</v>
      </c>
    </row>
    <row r="7080" spans="1:18" hidden="1" x14ac:dyDescent="0.25">
      <c r="A7080" s="7">
        <f>anotacoes!D7080</f>
        <v>40833</v>
      </c>
      <c r="B7080" t="str">
        <f>anotacoes!C7080</f>
        <v>GRAND PRIX ABU DHABI 2011</v>
      </c>
      <c r="C7080" t="str">
        <f>anotacoes!E7080</f>
        <v>STEVENS</v>
      </c>
      <c r="D7080" t="str">
        <f>anotacoes!F7080</f>
        <v>VALOIS-FORTIER</v>
      </c>
      <c r="E7080" t="s">
        <v>10325</v>
      </c>
      <c r="F7080">
        <f>anotacoes!A7080</f>
        <v>103</v>
      </c>
      <c r="G7080">
        <f>anotacoes!B7080</f>
        <v>58</v>
      </c>
      <c r="H7080" t="str">
        <f>anotacoes!K7080</f>
        <v xml:space="preserve"> 00:08:20,633</v>
      </c>
      <c r="I7080" t="str">
        <f>anotacoes!L7080</f>
        <v xml:space="preserve"> 00:08:28,227</v>
      </c>
      <c r="J7080" t="str">
        <f>IF(L7080="PAUSE",E7080,IF(anotacoes!G7084=conversao_anotacoes!C7080,conversao_anotacoes!C7080,conversao_anotacoes!D7080))</f>
        <v>&lt;ARBITRO_DESCONHECIDO&gt;</v>
      </c>
      <c r="K7080" t="str">
        <f t="shared" si="220"/>
        <v/>
      </c>
      <c r="L7080" t="str">
        <f>UPPER(anotacoes!H7080)</f>
        <v>PAUSE</v>
      </c>
      <c r="M7080" t="str">
        <f>IF(OR(L7080="ATTACK",L7080="FINTA"),"&lt;TECNICA&gt;",UPPER(anotacoes!I7080))</f>
        <v>&lt;NAO_CLASSIFICADO&gt;</v>
      </c>
      <c r="N7080" t="str">
        <f>IF(OR(L7080="ATTACK",L7080="FINTA"),UPPER(anotacoes!I7080),"")</f>
        <v/>
      </c>
      <c r="O7080" s="6" t="str">
        <f>IF(anotacoes!N7080=0,"",anotacoes!N7080)</f>
        <v/>
      </c>
      <c r="P7080" t="str">
        <f>IF(anotacoes!M7080=0,"",UPPER(anotacoes!M7080))</f>
        <v/>
      </c>
      <c r="Q7080" t="str">
        <f t="shared" si="221"/>
        <v>INSERT INTO CONVERSAO_LUTA_ACAO (cd_conversao, id_luta, sequencia, momento_inicio, momento_fim, quem_faz, quem_sofre, acao_tipo, acao, tecnica, direcao, pontuacao) VALUES (1, 103, 58, TRIM(' 00:08:20,633'), TRIM(' 00:08:28,227'), '&lt;ARBITRO_DESCONHECIDO&gt;', '', 'PAUSE', '&lt;NAO_CLASSIFICADO&gt;', NULL, NULL, NULL)</v>
      </c>
      <c r="R7080" t="s">
        <v>10327</v>
      </c>
    </row>
    <row r="7081" spans="1:18" hidden="1" x14ac:dyDescent="0.25">
      <c r="A7081" s="7">
        <f>anotacoes!D7081</f>
        <v>40833</v>
      </c>
      <c r="B7081" t="str">
        <f>anotacoes!C7081</f>
        <v>GRAND PRIX ABU DHABI 2011</v>
      </c>
      <c r="C7081" t="str">
        <f>anotacoes!E7081</f>
        <v>STEVENS</v>
      </c>
      <c r="D7081" t="str">
        <f>anotacoes!F7081</f>
        <v>VALOIS-FORTIER</v>
      </c>
      <c r="E7081" t="s">
        <v>10325</v>
      </c>
      <c r="F7081">
        <f>anotacoes!A7081</f>
        <v>103</v>
      </c>
      <c r="G7081">
        <f>anotacoes!B7081</f>
        <v>59</v>
      </c>
      <c r="H7081" t="str">
        <f>anotacoes!K7081</f>
        <v xml:space="preserve"> 00:08:28,371</v>
      </c>
      <c r="I7081" t="str">
        <f>anotacoes!L7081</f>
        <v xml:space="preserve"> 00:08:30,367</v>
      </c>
      <c r="J7081" t="str">
        <f>IF(L7081="PAUSE",E7081,IF(anotacoes!G7085=conversao_anotacoes!C7081,conversao_anotacoes!C7081,conversao_anotacoes!D7081))</f>
        <v>STEVENS</v>
      </c>
      <c r="K7081" t="str">
        <f t="shared" si="220"/>
        <v>VALOIS-FORTIER</v>
      </c>
      <c r="L7081" t="str">
        <f>UPPER(anotacoes!H7081)</f>
        <v>DISPLACEMENT</v>
      </c>
      <c r="M7081" t="str">
        <f>IF(OR(L7081="ATTACK",L7081="FINTA"),"&lt;TECNICA&gt;",UPPER(anotacoes!I7081))</f>
        <v>&lt;NAO_CLASSIFICADO&gt;</v>
      </c>
      <c r="N7081" t="str">
        <f>IF(OR(L7081="ATTACK",L7081="FINTA"),UPPER(anotacoes!I7081),"")</f>
        <v/>
      </c>
      <c r="O7081" s="6" t="str">
        <f>IF(anotacoes!N7081=0,"",anotacoes!N7081)</f>
        <v/>
      </c>
      <c r="P7081" t="str">
        <f>IF(anotacoes!M7081=0,"",UPPER(anotacoes!M7081))</f>
        <v/>
      </c>
      <c r="Q7081" t="str">
        <f t="shared" si="221"/>
        <v>INSERT INTO CONVERSAO_LUTA_ACAO (cd_conversao, id_luta, sequencia, momento_inicio, momento_fim, quem_faz, quem_sofre, acao_tipo, acao, tecnica, direcao, pontuacao) VALUES (1, 103, 59, TRIM(' 00:08:28,371'), TRIM(' 00:08:30,367'), 'STEVENS', 'VALOIS-FORTIER', 'DISPLACEMENT', '&lt;NAO_CLASSIFICADO&gt;', NULL, NULL, NULL)</v>
      </c>
      <c r="R7081" t="s">
        <v>10327</v>
      </c>
    </row>
    <row r="7082" spans="1:18" hidden="1" x14ac:dyDescent="0.25">
      <c r="A7082" s="7">
        <f>anotacoes!D7082</f>
        <v>40833</v>
      </c>
      <c r="B7082" t="str">
        <f>anotacoes!C7082</f>
        <v>GRAND PRIX ABU DHABI 2011</v>
      </c>
      <c r="C7082" t="str">
        <f>anotacoes!E7082</f>
        <v>STEVENS</v>
      </c>
      <c r="D7082" t="str">
        <f>anotacoes!F7082</f>
        <v>VALOIS-FORTIER</v>
      </c>
      <c r="E7082" t="s">
        <v>10325</v>
      </c>
      <c r="F7082">
        <f>anotacoes!A7082</f>
        <v>103</v>
      </c>
      <c r="G7082">
        <f>anotacoes!B7082</f>
        <v>60</v>
      </c>
      <c r="H7082" t="str">
        <f>anotacoes!K7082</f>
        <v xml:space="preserve"> 00:08:30,566</v>
      </c>
      <c r="I7082" t="str">
        <f>anotacoes!L7082</f>
        <v xml:space="preserve"> 00:08:37,232</v>
      </c>
      <c r="J7082" t="str">
        <f>IF(L7082="PAUSE",E7082,IF(anotacoes!G7086=conversao_anotacoes!C7082,conversao_anotacoes!C7082,conversao_anotacoes!D7082))</f>
        <v>STEVENS</v>
      </c>
      <c r="K7082" t="str">
        <f t="shared" si="220"/>
        <v>VALOIS-FORTIER</v>
      </c>
      <c r="L7082" t="str">
        <f>UPPER(anotacoes!H7082)</f>
        <v>DISPLACEMENT</v>
      </c>
      <c r="M7082" t="str">
        <f>IF(OR(L7082="ATTACK",L7082="FINTA"),"&lt;TECNICA&gt;",UPPER(anotacoes!I7082))</f>
        <v>2-3 STEP HESITANT RIGHT</v>
      </c>
      <c r="N7082" t="str">
        <f>IF(OR(L7082="ATTACK",L7082="FINTA"),UPPER(anotacoes!I7082),"")</f>
        <v/>
      </c>
      <c r="O7082" s="6" t="str">
        <f>IF(anotacoes!N7082=0,"",anotacoes!N7082)</f>
        <v/>
      </c>
      <c r="P7082" t="str">
        <f>IF(anotacoes!M7082=0,"",UPPER(anotacoes!M7082))</f>
        <v/>
      </c>
      <c r="Q7082" t="str">
        <f t="shared" si="221"/>
        <v>INSERT INTO CONVERSAO_LUTA_ACAO (cd_conversao, id_luta, sequencia, momento_inicio, momento_fim, quem_faz, quem_sofre, acao_tipo, acao, tecnica, direcao, pontuacao) VALUES (1, 103, 60, TRIM(' 00:08:30,566'), TRIM(' 00:08:37,232'), 'STEVENS', 'VALOIS-FORTIER', 'DISPLACEMENT', '2-3 STEP HESITANT RIGHT', NULL, NULL, NULL)</v>
      </c>
      <c r="R7082" t="s">
        <v>10327</v>
      </c>
    </row>
    <row r="7083" spans="1:18" hidden="1" x14ac:dyDescent="0.25">
      <c r="A7083" s="7">
        <f>anotacoes!D7083</f>
        <v>40833</v>
      </c>
      <c r="B7083" t="str">
        <f>anotacoes!C7083</f>
        <v>GRAND PRIX ABU DHABI 2011</v>
      </c>
      <c r="C7083" t="str">
        <f>anotacoes!E7083</f>
        <v>STEVENS</v>
      </c>
      <c r="D7083" t="str">
        <f>anotacoes!F7083</f>
        <v>VALOIS-FORTIER</v>
      </c>
      <c r="E7083" t="s">
        <v>10325</v>
      </c>
      <c r="F7083">
        <f>anotacoes!A7083</f>
        <v>103</v>
      </c>
      <c r="G7083">
        <f>anotacoes!B7083</f>
        <v>61</v>
      </c>
      <c r="H7083" t="str">
        <f>anotacoes!K7083</f>
        <v xml:space="preserve"> 00:08:37,232</v>
      </c>
      <c r="I7083" t="str">
        <f>anotacoes!L7083</f>
        <v xml:space="preserve"> 00:08:40,051</v>
      </c>
      <c r="J7083" t="str">
        <f>IF(L7083="PAUSE",E7083,IF(anotacoes!G7087=conversao_anotacoes!C7083,conversao_anotacoes!C7083,conversao_anotacoes!D7083))</f>
        <v>STEVENS</v>
      </c>
      <c r="K7083" t="str">
        <f t="shared" si="220"/>
        <v>VALOIS-FORTIER</v>
      </c>
      <c r="L7083" t="str">
        <f>UPPER(anotacoes!H7083)</f>
        <v>GRIP TIME</v>
      </c>
      <c r="M7083" t="str">
        <f>IF(OR(L7083="ATTACK",L7083="FINTA"),"&lt;TECNICA&gt;",UPPER(anotacoes!I7083))</f>
        <v>RIGHT COLLAR</v>
      </c>
      <c r="N7083" t="str">
        <f>IF(OR(L7083="ATTACK",L7083="FINTA"),UPPER(anotacoes!I7083),"")</f>
        <v/>
      </c>
      <c r="O7083" s="6" t="str">
        <f>IF(anotacoes!N7083=0,"",anotacoes!N7083)</f>
        <v/>
      </c>
      <c r="P7083" t="str">
        <f>IF(anotacoes!M7083=0,"",UPPER(anotacoes!M7083))</f>
        <v/>
      </c>
      <c r="Q7083" t="str">
        <f t="shared" si="221"/>
        <v>INSERT INTO CONVERSAO_LUTA_ACAO (cd_conversao, id_luta, sequencia, momento_inicio, momento_fim, quem_faz, quem_sofre, acao_tipo, acao, tecnica, direcao, pontuacao) VALUES (1, 103, 61, TRIM(' 00:08:37,232'), TRIM(' 00:08:40,051'), 'STEVENS', 'VALOIS-FORTIER', 'GRIP TIME', 'RIGHT COLLAR', NULL, NULL, NULL)</v>
      </c>
      <c r="R7083" t="s">
        <v>10327</v>
      </c>
    </row>
    <row r="7084" spans="1:18" hidden="1" x14ac:dyDescent="0.25">
      <c r="A7084" s="7">
        <f>anotacoes!D7084</f>
        <v>40833</v>
      </c>
      <c r="B7084" t="str">
        <f>anotacoes!C7084</f>
        <v>GRAND PRIX ABU DHABI 2011</v>
      </c>
      <c r="C7084" t="str">
        <f>anotacoes!E7084</f>
        <v>STEVENS</v>
      </c>
      <c r="D7084" t="str">
        <f>anotacoes!F7084</f>
        <v>VALOIS-FORTIER</v>
      </c>
      <c r="E7084" t="s">
        <v>10325</v>
      </c>
      <c r="F7084">
        <f>anotacoes!A7084</f>
        <v>103</v>
      </c>
      <c r="G7084">
        <f>anotacoes!B7084</f>
        <v>62</v>
      </c>
      <c r="H7084" t="str">
        <f>anotacoes!K7084</f>
        <v xml:space="preserve"> 00:08:40,226</v>
      </c>
      <c r="I7084" t="str">
        <f>anotacoes!L7084</f>
        <v xml:space="preserve"> 00:08:43,264</v>
      </c>
      <c r="J7084" t="str">
        <f>IF(L7084="PAUSE",E7084,IF(anotacoes!G7088=conversao_anotacoes!C7084,conversao_anotacoes!C7084,conversao_anotacoes!D7084))</f>
        <v>STEVENS</v>
      </c>
      <c r="K7084" t="str">
        <f t="shared" si="220"/>
        <v>VALOIS-FORTIER</v>
      </c>
      <c r="L7084" t="str">
        <f>UPPER(anotacoes!H7084)</f>
        <v>GROUNDWORK COMBAT</v>
      </c>
      <c r="M7084" t="str">
        <f>IF(OR(L7084="ATTACK",L7084="FINTA"),"&lt;TECNICA&gt;",UPPER(anotacoes!I7084))</f>
        <v>DEFENSIVE POSITION</v>
      </c>
      <c r="N7084" t="str">
        <f>IF(OR(L7084="ATTACK",L7084="FINTA"),UPPER(anotacoes!I7084),"")</f>
        <v/>
      </c>
      <c r="O7084" s="6" t="str">
        <f>IF(anotacoes!N7084=0,"",anotacoes!N7084)</f>
        <v/>
      </c>
      <c r="P7084" t="str">
        <f>IF(anotacoes!M7084=0,"",UPPER(anotacoes!M7084))</f>
        <v/>
      </c>
      <c r="Q7084" t="str">
        <f t="shared" si="221"/>
        <v>INSERT INTO CONVERSAO_LUTA_ACAO (cd_conversao, id_luta, sequencia, momento_inicio, momento_fim, quem_faz, quem_sofre, acao_tipo, acao, tecnica, direcao, pontuacao) VALUES (1, 103, 62, TRIM(' 00:08:40,226'), TRIM(' 00:08:43,264'), 'STEVENS', 'VALOIS-FORTIER', 'GROUNDWORK COMBAT', 'DEFENSIVE POSITION', NULL, NULL, NULL)</v>
      </c>
      <c r="R7084" t="s">
        <v>10327</v>
      </c>
    </row>
    <row r="7085" spans="1:18" hidden="1" x14ac:dyDescent="0.25">
      <c r="A7085" s="7">
        <f>anotacoes!D7085</f>
        <v>40833</v>
      </c>
      <c r="B7085" t="str">
        <f>anotacoes!C7085</f>
        <v>GRAND PRIX ABU DHABI 2011</v>
      </c>
      <c r="C7085" t="str">
        <f>anotacoes!E7085</f>
        <v>STEVENS</v>
      </c>
      <c r="D7085" t="str">
        <f>anotacoes!F7085</f>
        <v>VALOIS-FORTIER</v>
      </c>
      <c r="E7085" t="s">
        <v>10325</v>
      </c>
      <c r="F7085">
        <f>anotacoes!A7085</f>
        <v>103</v>
      </c>
      <c r="G7085">
        <f>anotacoes!B7085</f>
        <v>63</v>
      </c>
      <c r="H7085" t="str">
        <f>anotacoes!K7085</f>
        <v xml:space="preserve"> 00:08:43,421</v>
      </c>
      <c r="I7085" t="str">
        <f>anotacoes!L7085</f>
        <v xml:space="preserve"> 00:08:49,074</v>
      </c>
      <c r="J7085" t="str">
        <f>IF(L7085="PAUSE",E7085,IF(anotacoes!G7089=conversao_anotacoes!C7085,conversao_anotacoes!C7085,conversao_anotacoes!D7085))</f>
        <v>&lt;ARBITRO_DESCONHECIDO&gt;</v>
      </c>
      <c r="K7085" t="str">
        <f t="shared" si="220"/>
        <v/>
      </c>
      <c r="L7085" t="str">
        <f>UPPER(anotacoes!H7085)</f>
        <v>PAUSE</v>
      </c>
      <c r="M7085" t="str">
        <f>IF(OR(L7085="ATTACK",L7085="FINTA"),"&lt;TECNICA&gt;",UPPER(anotacoes!I7085))</f>
        <v>&lt;NAO_CLASSIFICADO&gt;</v>
      </c>
      <c r="N7085" t="str">
        <f>IF(OR(L7085="ATTACK",L7085="FINTA"),UPPER(anotacoes!I7085),"")</f>
        <v/>
      </c>
      <c r="O7085" s="6" t="str">
        <f>IF(anotacoes!N7085=0,"",anotacoes!N7085)</f>
        <v/>
      </c>
      <c r="P7085" t="str">
        <f>IF(anotacoes!M7085=0,"",UPPER(anotacoes!M7085))</f>
        <v/>
      </c>
      <c r="Q7085" t="str">
        <f t="shared" si="221"/>
        <v>INSERT INTO CONVERSAO_LUTA_ACAO (cd_conversao, id_luta, sequencia, momento_inicio, momento_fim, quem_faz, quem_sofre, acao_tipo, acao, tecnica, direcao, pontuacao) VALUES (1, 103, 63, TRIM(' 00:08:43,421'), TRIM(' 00:08:49,074'), '&lt;ARBITRO_DESCONHECIDO&gt;', '', 'PAUSE', '&lt;NAO_CLASSIFICADO&gt;', NULL, NULL, NULL)</v>
      </c>
      <c r="R7085" t="s">
        <v>10327</v>
      </c>
    </row>
    <row r="7086" spans="1:18" hidden="1" x14ac:dyDescent="0.25">
      <c r="A7086" s="7">
        <f>anotacoes!D7086</f>
        <v>40833</v>
      </c>
      <c r="B7086" t="str">
        <f>anotacoes!C7086</f>
        <v>GRAND PRIX ABU DHABI 2011</v>
      </c>
      <c r="C7086" t="str">
        <f>anotacoes!E7086</f>
        <v>STEVENS</v>
      </c>
      <c r="D7086" t="str">
        <f>anotacoes!F7086</f>
        <v>VALOIS-FORTIER</v>
      </c>
      <c r="E7086" t="s">
        <v>10325</v>
      </c>
      <c r="F7086">
        <f>anotacoes!A7086</f>
        <v>103</v>
      </c>
      <c r="G7086">
        <f>anotacoes!B7086</f>
        <v>64</v>
      </c>
      <c r="H7086" t="str">
        <f>anotacoes!K7086</f>
        <v xml:space="preserve"> 00:08:49,227</v>
      </c>
      <c r="I7086" t="str">
        <f>anotacoes!L7086</f>
        <v xml:space="preserve"> 00:08:52,183</v>
      </c>
      <c r="J7086" t="str">
        <f>IF(L7086="PAUSE",E7086,IF(anotacoes!G7090=conversao_anotacoes!C7086,conversao_anotacoes!C7086,conversao_anotacoes!D7086))</f>
        <v>STEVENS</v>
      </c>
      <c r="K7086" t="str">
        <f t="shared" si="220"/>
        <v>VALOIS-FORTIER</v>
      </c>
      <c r="L7086" t="str">
        <f>UPPER(anotacoes!H7086)</f>
        <v>DISPLACEMENT</v>
      </c>
      <c r="M7086" t="str">
        <f>IF(OR(L7086="ATTACK",L7086="FINTA"),"&lt;TECNICA&gt;",UPPER(anotacoes!I7086))</f>
        <v>2-3 STEP HESITANT RIGHT</v>
      </c>
      <c r="N7086" t="str">
        <f>IF(OR(L7086="ATTACK",L7086="FINTA"),UPPER(anotacoes!I7086),"")</f>
        <v/>
      </c>
      <c r="O7086" s="6" t="str">
        <f>IF(anotacoes!N7086=0,"",anotacoes!N7086)</f>
        <v/>
      </c>
      <c r="P7086" t="str">
        <f>IF(anotacoes!M7086=0,"",UPPER(anotacoes!M7086))</f>
        <v/>
      </c>
      <c r="Q7086" t="str">
        <f t="shared" si="221"/>
        <v>INSERT INTO CONVERSAO_LUTA_ACAO (cd_conversao, id_luta, sequencia, momento_inicio, momento_fim, quem_faz, quem_sofre, acao_tipo, acao, tecnica, direcao, pontuacao) VALUES (1, 103, 64, TRIM(' 00:08:49,227'), TRIM(' 00:08:52,183'), 'STEVENS', 'VALOIS-FORTIER', 'DISPLACEMENT', '2-3 STEP HESITANT RIGHT', NULL, NULL, NULL)</v>
      </c>
      <c r="R7086" t="s">
        <v>10327</v>
      </c>
    </row>
    <row r="7087" spans="1:18" hidden="1" x14ac:dyDescent="0.25">
      <c r="A7087" s="7">
        <f>anotacoes!D7087</f>
        <v>40833</v>
      </c>
      <c r="B7087" t="str">
        <f>anotacoes!C7087</f>
        <v>GRAND PRIX ABU DHABI 2011</v>
      </c>
      <c r="C7087" t="str">
        <f>anotacoes!E7087</f>
        <v>STEVENS</v>
      </c>
      <c r="D7087" t="str">
        <f>anotacoes!F7087</f>
        <v>VALOIS-FORTIER</v>
      </c>
      <c r="E7087" t="s">
        <v>10325</v>
      </c>
      <c r="F7087">
        <f>anotacoes!A7087</f>
        <v>103</v>
      </c>
      <c r="G7087">
        <f>anotacoes!B7087</f>
        <v>65</v>
      </c>
      <c r="H7087" t="str">
        <f>anotacoes!K7087</f>
        <v xml:space="preserve"> 00:08:52,183</v>
      </c>
      <c r="I7087" t="str">
        <f>anotacoes!L7087</f>
        <v xml:space="preserve"> 00:09:01,398</v>
      </c>
      <c r="J7087" t="str">
        <f>IF(L7087="PAUSE",E7087,IF(anotacoes!G7091=conversao_anotacoes!C7087,conversao_anotacoes!C7087,conversao_anotacoes!D7087))</f>
        <v>STEVENS</v>
      </c>
      <c r="K7087" t="str">
        <f t="shared" si="220"/>
        <v>VALOIS-FORTIER</v>
      </c>
      <c r="L7087" t="str">
        <f>UPPER(anotacoes!H7087)</f>
        <v>GRIP TIME</v>
      </c>
      <c r="M7087" t="str">
        <f>IF(OR(L7087="ATTACK",L7087="FINTA"),"&lt;TECNICA&gt;",UPPER(anotacoes!I7087))</f>
        <v>LEFT BACK RIGHT SLEEVE</v>
      </c>
      <c r="N7087" t="str">
        <f>IF(OR(L7087="ATTACK",L7087="FINTA"),UPPER(anotacoes!I7087),"")</f>
        <v/>
      </c>
      <c r="O7087" s="6" t="str">
        <f>IF(anotacoes!N7087=0,"",anotacoes!N7087)</f>
        <v/>
      </c>
      <c r="P7087" t="str">
        <f>IF(anotacoes!M7087=0,"",UPPER(anotacoes!M7087))</f>
        <v/>
      </c>
      <c r="Q7087" t="str">
        <f t="shared" si="221"/>
        <v>INSERT INTO CONVERSAO_LUTA_ACAO (cd_conversao, id_luta, sequencia, momento_inicio, momento_fim, quem_faz, quem_sofre, acao_tipo, acao, tecnica, direcao, pontuacao) VALUES (1, 103, 65, TRIM(' 00:08:52,183'), TRIM(' 00:09:01,398'), 'STEVENS', 'VALOIS-FORTIER', 'GRIP TIME', 'LEFT BACK RIGHT SLEEVE', NULL, NULL, NULL)</v>
      </c>
      <c r="R7087" t="s">
        <v>10327</v>
      </c>
    </row>
    <row r="7088" spans="1:18" hidden="1" x14ac:dyDescent="0.25">
      <c r="A7088" s="7">
        <f>anotacoes!D7088</f>
        <v>40833</v>
      </c>
      <c r="B7088" t="str">
        <f>anotacoes!C7088</f>
        <v>GRAND PRIX ABU DHABI 2011</v>
      </c>
      <c r="C7088" t="str">
        <f>anotacoes!E7088</f>
        <v>STEVENS</v>
      </c>
      <c r="D7088" t="str">
        <f>anotacoes!F7088</f>
        <v>VALOIS-FORTIER</v>
      </c>
      <c r="E7088" t="s">
        <v>10325</v>
      </c>
      <c r="F7088">
        <f>anotacoes!A7088</f>
        <v>103</v>
      </c>
      <c r="G7088">
        <f>anotacoes!B7088</f>
        <v>66</v>
      </c>
      <c r="H7088" t="str">
        <f>anotacoes!K7088</f>
        <v xml:space="preserve"> 00:09:01,398</v>
      </c>
      <c r="I7088" t="str">
        <f>anotacoes!L7088</f>
        <v xml:space="preserve"> 00:09:01,694</v>
      </c>
      <c r="J7088" t="str">
        <f>IF(L7088="PAUSE",E7088,IF(anotacoes!G7092=conversao_anotacoes!C7088,conversao_anotacoes!C7088,conversao_anotacoes!D7088))</f>
        <v>STEVENS</v>
      </c>
      <c r="K7088" t="str">
        <f t="shared" si="220"/>
        <v>VALOIS-FORTIER</v>
      </c>
      <c r="L7088" t="str">
        <f>UPPER(anotacoes!H7088)</f>
        <v>ATTACK</v>
      </c>
      <c r="M7088" t="str">
        <f>IF(OR(L7088="ATTACK",L7088="FINTA"),"&lt;TECNICA&gt;",UPPER(anotacoes!I7088))</f>
        <v>&lt;TECNICA&gt;</v>
      </c>
      <c r="N7088" t="str">
        <f>IF(OR(L7088="ATTACK",L7088="FINTA"),UPPER(anotacoes!I7088),"")</f>
        <v>UCHIMATA</v>
      </c>
      <c r="O7088" s="6">
        <f>IF(anotacoes!N7088=0,"",anotacoes!N7088)</f>
        <v>6</v>
      </c>
      <c r="P7088" t="str">
        <f>IF(anotacoes!M7088=0,"",UPPER(anotacoes!M7088))</f>
        <v/>
      </c>
      <c r="Q7088" t="str">
        <f t="shared" si="221"/>
        <v>INSERT INTO CONVERSAO_LUTA_ACAO (cd_conversao, id_luta, sequencia, momento_inicio, momento_fim, quem_faz, quem_sofre, acao_tipo, acao, tecnica, direcao, pontuacao) VALUES (1, 103, 66, TRIM(' 00:09:01,398'), TRIM(' 00:09:01,694'), 'STEVENS', 'VALOIS-FORTIER', 'ATTACK', '&lt;TECNICA&gt;', 'UCHIMATA', 6, NULL)</v>
      </c>
      <c r="R7088" t="s">
        <v>10327</v>
      </c>
    </row>
    <row r="7089" spans="1:18" hidden="1" x14ac:dyDescent="0.25">
      <c r="A7089" s="7">
        <f>anotacoes!D7089</f>
        <v>40833</v>
      </c>
      <c r="B7089" t="str">
        <f>anotacoes!C7089</f>
        <v>GRAND PRIX ABU DHABI 2011</v>
      </c>
      <c r="C7089" t="str">
        <f>anotacoes!E7089</f>
        <v>STEVENS</v>
      </c>
      <c r="D7089" t="str">
        <f>anotacoes!F7089</f>
        <v>VALOIS-FORTIER</v>
      </c>
      <c r="E7089" t="s">
        <v>10325</v>
      </c>
      <c r="F7089">
        <f>anotacoes!A7089</f>
        <v>103</v>
      </c>
      <c r="G7089">
        <f>anotacoes!B7089</f>
        <v>67</v>
      </c>
      <c r="H7089" t="str">
        <f>anotacoes!K7089</f>
        <v xml:space="preserve"> 00:09:01,694</v>
      </c>
      <c r="I7089" t="str">
        <f>anotacoes!L7089</f>
        <v xml:space="preserve"> 00:09:09,171</v>
      </c>
      <c r="J7089" t="str">
        <f>IF(L7089="PAUSE",E7089,IF(anotacoes!G7093=conversao_anotacoes!C7089,conversao_anotacoes!C7089,conversao_anotacoes!D7089))</f>
        <v>STEVENS</v>
      </c>
      <c r="K7089" t="str">
        <f t="shared" si="220"/>
        <v>VALOIS-FORTIER</v>
      </c>
      <c r="L7089" t="str">
        <f>UPPER(anotacoes!H7089)</f>
        <v>GROUNDWORK COMBAT</v>
      </c>
      <c r="M7089" t="str">
        <f>IF(OR(L7089="ATTACK",L7089="FINTA"),"&lt;TECNICA&gt;",UPPER(anotacoes!I7089))</f>
        <v>TRYING TO ATTACK</v>
      </c>
      <c r="N7089" t="str">
        <f>IF(OR(L7089="ATTACK",L7089="FINTA"),UPPER(anotacoes!I7089),"")</f>
        <v/>
      </c>
      <c r="O7089" s="6" t="str">
        <f>IF(anotacoes!N7089=0,"",anotacoes!N7089)</f>
        <v/>
      </c>
      <c r="P7089" t="str">
        <f>IF(anotacoes!M7089=0,"",UPPER(anotacoes!M7089))</f>
        <v/>
      </c>
      <c r="Q7089" t="str">
        <f t="shared" si="221"/>
        <v>INSERT INTO CONVERSAO_LUTA_ACAO (cd_conversao, id_luta, sequencia, momento_inicio, momento_fim, quem_faz, quem_sofre, acao_tipo, acao, tecnica, direcao, pontuacao) VALUES (1, 103, 67, TRIM(' 00:09:01,694'), TRIM(' 00:09:09,171'), 'STEVENS', 'VALOIS-FORTIER', 'GROUNDWORK COMBAT', 'TRYING TO ATTACK', NULL, NULL, NULL)</v>
      </c>
      <c r="R7089" t="s">
        <v>10327</v>
      </c>
    </row>
    <row r="7090" spans="1:18" hidden="1" x14ac:dyDescent="0.25">
      <c r="A7090" s="7">
        <f>anotacoes!D7090</f>
        <v>40833</v>
      </c>
      <c r="B7090" t="str">
        <f>anotacoes!C7090</f>
        <v>GRAND PRIX ABU DHABI 2011</v>
      </c>
      <c r="C7090" t="str">
        <f>anotacoes!E7090</f>
        <v>STEVENS</v>
      </c>
      <c r="D7090" t="str">
        <f>anotacoes!F7090</f>
        <v>VALOIS-FORTIER</v>
      </c>
      <c r="E7090" t="s">
        <v>10325</v>
      </c>
      <c r="F7090">
        <f>anotacoes!A7090</f>
        <v>103</v>
      </c>
      <c r="G7090">
        <f>anotacoes!B7090</f>
        <v>68</v>
      </c>
      <c r="H7090" t="str">
        <f>anotacoes!K7090</f>
        <v xml:space="preserve"> 00:09:09,445</v>
      </c>
      <c r="I7090" t="str">
        <f>anotacoes!L7090</f>
        <v xml:space="preserve"> 00:09:14,441</v>
      </c>
      <c r="J7090" t="str">
        <f>IF(L7090="PAUSE",E7090,IF(anotacoes!G7094=conversao_anotacoes!C7090,conversao_anotacoes!C7090,conversao_anotacoes!D7090))</f>
        <v>STEVENS</v>
      </c>
      <c r="K7090" t="str">
        <f t="shared" si="220"/>
        <v>VALOIS-FORTIER</v>
      </c>
      <c r="L7090" t="str">
        <f>UPPER(anotacoes!H7090)</f>
        <v>GROUNDWORK COMBAT</v>
      </c>
      <c r="M7090" t="str">
        <f>IF(OR(L7090="ATTACK",L7090="FINTA"),"&lt;TECNICA&gt;",UPPER(anotacoes!I7090))</f>
        <v>DEFENSIVE POSITION</v>
      </c>
      <c r="N7090" t="str">
        <f>IF(OR(L7090="ATTACK",L7090="FINTA"),UPPER(anotacoes!I7090),"")</f>
        <v/>
      </c>
      <c r="O7090" s="6" t="str">
        <f>IF(anotacoes!N7090=0,"",anotacoes!N7090)</f>
        <v/>
      </c>
      <c r="P7090" t="str">
        <f>IF(anotacoes!M7090=0,"",UPPER(anotacoes!M7090))</f>
        <v/>
      </c>
      <c r="Q7090" t="str">
        <f t="shared" si="221"/>
        <v>INSERT INTO CONVERSAO_LUTA_ACAO (cd_conversao, id_luta, sequencia, momento_inicio, momento_fim, quem_faz, quem_sofre, acao_tipo, acao, tecnica, direcao, pontuacao) VALUES (1, 103, 68, TRIM(' 00:09:09,445'), TRIM(' 00:09:14,441'), 'STEVENS', 'VALOIS-FORTIER', 'GROUNDWORK COMBAT', 'DEFENSIVE POSITION', NULL, NULL, NULL)</v>
      </c>
      <c r="R7090" t="s">
        <v>10327</v>
      </c>
    </row>
    <row r="7091" spans="1:18" hidden="1" x14ac:dyDescent="0.25">
      <c r="A7091" s="7">
        <f>anotacoes!D7091</f>
        <v>40833</v>
      </c>
      <c r="B7091" t="str">
        <f>anotacoes!C7091</f>
        <v>GRAND PRIX ABU DHABI 2011</v>
      </c>
      <c r="C7091" t="str">
        <f>anotacoes!E7091</f>
        <v>STEVENS</v>
      </c>
      <c r="D7091" t="str">
        <f>anotacoes!F7091</f>
        <v>VALOIS-FORTIER</v>
      </c>
      <c r="E7091" t="s">
        <v>10325</v>
      </c>
      <c r="F7091">
        <f>anotacoes!A7091</f>
        <v>103</v>
      </c>
      <c r="G7091">
        <f>anotacoes!B7091</f>
        <v>69</v>
      </c>
      <c r="H7091" t="str">
        <f>anotacoes!K7091</f>
        <v xml:space="preserve"> 00:09:14,626</v>
      </c>
      <c r="I7091" t="str">
        <f>anotacoes!L7091</f>
        <v xml:space="preserve"> 00:10:02,353</v>
      </c>
      <c r="J7091" t="str">
        <f>IF(L7091="PAUSE",E7091,IF(anotacoes!G7095=conversao_anotacoes!C7091,conversao_anotacoes!C7091,conversao_anotacoes!D7091))</f>
        <v>&lt;ARBITRO_DESCONHECIDO&gt;</v>
      </c>
      <c r="K7091" t="str">
        <f t="shared" si="220"/>
        <v/>
      </c>
      <c r="L7091" t="str">
        <f>UPPER(anotacoes!H7091)</f>
        <v>PAUSE</v>
      </c>
      <c r="M7091" t="str">
        <f>IF(OR(L7091="ATTACK",L7091="FINTA"),"&lt;TECNICA&gt;",UPPER(anotacoes!I7091))</f>
        <v>&lt;NAO_CLASSIFICADO&gt;</v>
      </c>
      <c r="N7091" t="str">
        <f>IF(OR(L7091="ATTACK",L7091="FINTA"),UPPER(anotacoes!I7091),"")</f>
        <v/>
      </c>
      <c r="O7091" s="6" t="str">
        <f>IF(anotacoes!N7091=0,"",anotacoes!N7091)</f>
        <v/>
      </c>
      <c r="P7091" t="str">
        <f>IF(anotacoes!M7091=0,"",UPPER(anotacoes!M7091))</f>
        <v/>
      </c>
      <c r="Q7091" t="str">
        <f t="shared" si="221"/>
        <v>INSERT INTO CONVERSAO_LUTA_ACAO (cd_conversao, id_luta, sequencia, momento_inicio, momento_fim, quem_faz, quem_sofre, acao_tipo, acao, tecnica, direcao, pontuacao) VALUES (1, 103, 69, TRIM(' 00:09:14,626'), TRIM(' 00:10:02,353'), '&lt;ARBITRO_DESCONHECIDO&gt;', '', 'PAUSE', '&lt;NAO_CLASSIFICADO&gt;', NULL, NULL, NULL)</v>
      </c>
      <c r="R7091" t="s">
        <v>10327</v>
      </c>
    </row>
    <row r="7092" spans="1:18" hidden="1" x14ac:dyDescent="0.25">
      <c r="A7092" s="7">
        <f>anotacoes!D7092</f>
        <v>40833</v>
      </c>
      <c r="B7092" t="str">
        <f>anotacoes!C7092</f>
        <v>GRAND PRIX ABU DHABI 2011</v>
      </c>
      <c r="C7092" t="str">
        <f>anotacoes!E7092</f>
        <v>STEVENS</v>
      </c>
      <c r="D7092" t="str">
        <f>anotacoes!F7092</f>
        <v>VALOIS-FORTIER</v>
      </c>
      <c r="E7092" t="s">
        <v>10325</v>
      </c>
      <c r="F7092">
        <f>anotacoes!A7092</f>
        <v>103</v>
      </c>
      <c r="G7092">
        <f>anotacoes!B7092</f>
        <v>70</v>
      </c>
      <c r="H7092" t="str">
        <f>anotacoes!K7092</f>
        <v xml:space="preserve"> 00:10:02,569</v>
      </c>
      <c r="I7092" t="str">
        <f>anotacoes!L7092</f>
        <v xml:space="preserve"> 00:10:07,097</v>
      </c>
      <c r="J7092" t="str">
        <f>IF(L7092="PAUSE",E7092,IF(anotacoes!G7096=conversao_anotacoes!C7092,conversao_anotacoes!C7092,conversao_anotacoes!D7092))</f>
        <v>STEVENS</v>
      </c>
      <c r="K7092" t="str">
        <f t="shared" si="220"/>
        <v>VALOIS-FORTIER</v>
      </c>
      <c r="L7092" t="str">
        <f>UPPER(anotacoes!H7092)</f>
        <v>DISPLACEMENT</v>
      </c>
      <c r="M7092" t="str">
        <f>IF(OR(L7092="ATTACK",L7092="FINTA"),"&lt;TECNICA&gt;",UPPER(anotacoes!I7092))</f>
        <v>2-3 STEP HESITANT RIGHT</v>
      </c>
      <c r="N7092" t="str">
        <f>IF(OR(L7092="ATTACK",L7092="FINTA"),UPPER(anotacoes!I7092),"")</f>
        <v/>
      </c>
      <c r="O7092" s="6" t="str">
        <f>IF(anotacoes!N7092=0,"",anotacoes!N7092)</f>
        <v/>
      </c>
      <c r="P7092" t="str">
        <f>IF(anotacoes!M7092=0,"",UPPER(anotacoes!M7092))</f>
        <v/>
      </c>
      <c r="Q7092" t="str">
        <f t="shared" si="221"/>
        <v>INSERT INTO CONVERSAO_LUTA_ACAO (cd_conversao, id_luta, sequencia, momento_inicio, momento_fim, quem_faz, quem_sofre, acao_tipo, acao, tecnica, direcao, pontuacao) VALUES (1, 103, 70, TRIM(' 00:10:02,569'), TRIM(' 00:10:07,097'), 'STEVENS', 'VALOIS-FORTIER', 'DISPLACEMENT', '2-3 STEP HESITANT RIGHT', NULL, NULL, NULL)</v>
      </c>
      <c r="R7092" t="s">
        <v>10327</v>
      </c>
    </row>
    <row r="7093" spans="1:18" hidden="1" x14ac:dyDescent="0.25">
      <c r="A7093" s="7">
        <f>anotacoes!D7093</f>
        <v>40833</v>
      </c>
      <c r="B7093" t="str">
        <f>anotacoes!C7093</f>
        <v>GRAND PRIX ABU DHABI 2011</v>
      </c>
      <c r="C7093" t="str">
        <f>anotacoes!E7093</f>
        <v>STEVENS</v>
      </c>
      <c r="D7093" t="str">
        <f>anotacoes!F7093</f>
        <v>VALOIS-FORTIER</v>
      </c>
      <c r="E7093" t="s">
        <v>10325</v>
      </c>
      <c r="F7093">
        <f>anotacoes!A7093</f>
        <v>103</v>
      </c>
      <c r="G7093">
        <f>anotacoes!B7093</f>
        <v>71</v>
      </c>
      <c r="H7093" t="str">
        <f>anotacoes!K7093</f>
        <v xml:space="preserve"> 00:10:07,097</v>
      </c>
      <c r="I7093" t="str">
        <f>anotacoes!L7093</f>
        <v xml:space="preserve"> 00:10:10,745</v>
      </c>
      <c r="J7093" t="str">
        <f>IF(L7093="PAUSE",E7093,IF(anotacoes!G7097=conversao_anotacoes!C7093,conversao_anotacoes!C7093,conversao_anotacoes!D7093))</f>
        <v>STEVENS</v>
      </c>
      <c r="K7093" t="str">
        <f t="shared" si="220"/>
        <v>VALOIS-FORTIER</v>
      </c>
      <c r="L7093" t="str">
        <f>UPPER(anotacoes!H7093)</f>
        <v>GRIP TIME</v>
      </c>
      <c r="M7093" t="str">
        <f>IF(OR(L7093="ATTACK",L7093="FINTA"),"&lt;TECNICA&gt;",UPPER(anotacoes!I7093))</f>
        <v>LEFT COLLAR RIGHT SLEEVE</v>
      </c>
      <c r="N7093" t="str">
        <f>IF(OR(L7093="ATTACK",L7093="FINTA"),UPPER(anotacoes!I7093),"")</f>
        <v/>
      </c>
      <c r="O7093" s="6" t="str">
        <f>IF(anotacoes!N7093=0,"",anotacoes!N7093)</f>
        <v/>
      </c>
      <c r="P7093" t="str">
        <f>IF(anotacoes!M7093=0,"",UPPER(anotacoes!M7093))</f>
        <v/>
      </c>
      <c r="Q7093" t="str">
        <f t="shared" si="221"/>
        <v>INSERT INTO CONVERSAO_LUTA_ACAO (cd_conversao, id_luta, sequencia, momento_inicio, momento_fim, quem_faz, quem_sofre, acao_tipo, acao, tecnica, direcao, pontuacao) VALUES (1, 103, 71, TRIM(' 00:10:07,097'), TRIM(' 00:10:10,745'), 'STEVENS', 'VALOIS-FORTIER', 'GRIP TIME', 'LEFT COLLAR RIGHT SLEEVE', NULL, NULL, NULL)</v>
      </c>
      <c r="R7093" t="s">
        <v>10327</v>
      </c>
    </row>
    <row r="7094" spans="1:18" hidden="1" x14ac:dyDescent="0.25">
      <c r="A7094" s="7">
        <f>anotacoes!D7094</f>
        <v>40833</v>
      </c>
      <c r="B7094" t="str">
        <f>anotacoes!C7094</f>
        <v>GRAND PRIX ABU DHABI 2011</v>
      </c>
      <c r="C7094" t="str">
        <f>anotacoes!E7094</f>
        <v>STEVENS</v>
      </c>
      <c r="D7094" t="str">
        <f>anotacoes!F7094</f>
        <v>VALOIS-FORTIER</v>
      </c>
      <c r="E7094" t="s">
        <v>10325</v>
      </c>
      <c r="F7094">
        <f>anotacoes!A7094</f>
        <v>103</v>
      </c>
      <c r="G7094">
        <f>anotacoes!B7094</f>
        <v>72</v>
      </c>
      <c r="H7094" t="str">
        <f>anotacoes!K7094</f>
        <v xml:space="preserve"> 00:10:10,919</v>
      </c>
      <c r="I7094" t="str">
        <f>anotacoes!L7094</f>
        <v xml:space="preserve"> 00:10:16,458</v>
      </c>
      <c r="J7094" t="str">
        <f>IF(L7094="PAUSE",E7094,IF(anotacoes!G7098=conversao_anotacoes!C7094,conversao_anotacoes!C7094,conversao_anotacoes!D7094))</f>
        <v>STEVENS</v>
      </c>
      <c r="K7094" t="str">
        <f t="shared" si="220"/>
        <v>VALOIS-FORTIER</v>
      </c>
      <c r="L7094" t="str">
        <f>UPPER(anotacoes!H7094)</f>
        <v>GRIP TIME</v>
      </c>
      <c r="M7094" t="str">
        <f>IF(OR(L7094="ATTACK",L7094="FINTA"),"&lt;TECNICA&gt;",UPPER(anotacoes!I7094))</f>
        <v>LEFT SLEEVE</v>
      </c>
      <c r="N7094" t="str">
        <f>IF(OR(L7094="ATTACK",L7094="FINTA"),UPPER(anotacoes!I7094),"")</f>
        <v/>
      </c>
      <c r="O7094" s="6" t="str">
        <f>IF(anotacoes!N7094=0,"",anotacoes!N7094)</f>
        <v/>
      </c>
      <c r="P7094" t="str">
        <f>IF(anotacoes!M7094=0,"",UPPER(anotacoes!M7094))</f>
        <v/>
      </c>
      <c r="Q7094" t="str">
        <f t="shared" si="221"/>
        <v>INSERT INTO CONVERSAO_LUTA_ACAO (cd_conversao, id_luta, sequencia, momento_inicio, momento_fim, quem_faz, quem_sofre, acao_tipo, acao, tecnica, direcao, pontuacao) VALUES (1, 103, 72, TRIM(' 00:10:10,919'), TRIM(' 00:10:16,458'), 'STEVENS', 'VALOIS-FORTIER', 'GRIP TIME', 'LEFT SLEEVE', NULL, NULL, NULL)</v>
      </c>
      <c r="R7094" t="s">
        <v>10327</v>
      </c>
    </row>
    <row r="7095" spans="1:18" hidden="1" x14ac:dyDescent="0.25">
      <c r="A7095" s="7">
        <f>anotacoes!D7095</f>
        <v>40833</v>
      </c>
      <c r="B7095" t="str">
        <f>anotacoes!C7095</f>
        <v>GRAND PRIX ABU DHABI 2011</v>
      </c>
      <c r="C7095" t="str">
        <f>anotacoes!E7095</f>
        <v>STEVENS</v>
      </c>
      <c r="D7095" t="str">
        <f>anotacoes!F7095</f>
        <v>VALOIS-FORTIER</v>
      </c>
      <c r="E7095" t="s">
        <v>10325</v>
      </c>
      <c r="F7095">
        <f>anotacoes!A7095</f>
        <v>103</v>
      </c>
      <c r="G7095">
        <f>anotacoes!B7095</f>
        <v>73</v>
      </c>
      <c r="H7095" t="str">
        <f>anotacoes!K7095</f>
        <v xml:space="preserve"> 00:10:16,458</v>
      </c>
      <c r="I7095" t="str">
        <f>anotacoes!L7095</f>
        <v xml:space="preserve"> 00:10:16,458</v>
      </c>
      <c r="J7095" t="str">
        <f>IF(L7095="PAUSE",E7095,IF(anotacoes!G7099=conversao_anotacoes!C7095,conversao_anotacoes!C7095,conversao_anotacoes!D7095))</f>
        <v>STEVENS</v>
      </c>
      <c r="K7095" t="str">
        <f t="shared" si="220"/>
        <v>VALOIS-FORTIER</v>
      </c>
      <c r="L7095" t="str">
        <f>UPPER(anotacoes!H7095)</f>
        <v>DEFENSE</v>
      </c>
      <c r="M7095" t="str">
        <f>IF(OR(L7095="ATTACK",L7095="FINTA"),"&lt;TECNICA&gt;",UPPER(anotacoes!I7095))</f>
        <v>CONTER-ATTACK</v>
      </c>
      <c r="N7095" t="str">
        <f>IF(OR(L7095="ATTACK",L7095="FINTA"),UPPER(anotacoes!I7095),"")</f>
        <v/>
      </c>
      <c r="O7095" s="6" t="str">
        <f>IF(anotacoes!N7095=0,"",anotacoes!N7095)</f>
        <v/>
      </c>
      <c r="P7095" t="str">
        <f>IF(anotacoes!M7095=0,"",UPPER(anotacoes!M7095))</f>
        <v/>
      </c>
      <c r="Q7095" t="str">
        <f t="shared" si="221"/>
        <v>INSERT INTO CONVERSAO_LUTA_ACAO (cd_conversao, id_luta, sequencia, momento_inicio, momento_fim, quem_faz, quem_sofre, acao_tipo, acao, tecnica, direcao, pontuacao) VALUES (1, 103, 73, TRIM(' 00:10:16,458'), TRIM(' 00:10:16,458'), 'STEVENS', 'VALOIS-FORTIER', 'DEFENSE', 'CONTER-ATTACK', NULL, NULL, NULL)</v>
      </c>
      <c r="R7095" t="s">
        <v>10327</v>
      </c>
    </row>
    <row r="7096" spans="1:18" hidden="1" x14ac:dyDescent="0.25">
      <c r="A7096" s="7">
        <f>anotacoes!D7096</f>
        <v>40833</v>
      </c>
      <c r="B7096" t="str">
        <f>anotacoes!C7096</f>
        <v>GRAND PRIX ABU DHABI 2011</v>
      </c>
      <c r="C7096" t="str">
        <f>anotacoes!E7096</f>
        <v>STEVENS</v>
      </c>
      <c r="D7096" t="str">
        <f>anotacoes!F7096</f>
        <v>VALOIS-FORTIER</v>
      </c>
      <c r="E7096" t="s">
        <v>10325</v>
      </c>
      <c r="F7096">
        <f>anotacoes!A7096</f>
        <v>103</v>
      </c>
      <c r="G7096">
        <f>anotacoes!B7096</f>
        <v>74</v>
      </c>
      <c r="H7096" t="str">
        <f>anotacoes!K7096</f>
        <v xml:space="preserve"> 00:10:16,458</v>
      </c>
      <c r="I7096" t="str">
        <f>anotacoes!L7096</f>
        <v xml:space="preserve"> 00:10:16,570</v>
      </c>
      <c r="J7096" t="str">
        <f>IF(L7096="PAUSE",E7096,IF(anotacoes!G7100=conversao_anotacoes!C7096,conversao_anotacoes!C7096,conversao_anotacoes!D7096))</f>
        <v>STEVENS</v>
      </c>
      <c r="K7096" t="str">
        <f t="shared" si="220"/>
        <v>VALOIS-FORTIER</v>
      </c>
      <c r="L7096" t="str">
        <f>UPPER(anotacoes!H7096)</f>
        <v>ATTACK</v>
      </c>
      <c r="M7096" t="str">
        <f>IF(OR(L7096="ATTACK",L7096="FINTA"),"&lt;TECNICA&gt;",UPPER(anotacoes!I7096))</f>
        <v>&lt;TECNICA&gt;</v>
      </c>
      <c r="N7096" t="str">
        <f>IF(OR(L7096="ATTACK",L7096="FINTA"),UPPER(anotacoes!I7096),"")</f>
        <v>OSOTO GARI</v>
      </c>
      <c r="O7096" s="6">
        <f>IF(anotacoes!N7096=0,"",anotacoes!N7096)</f>
        <v>8</v>
      </c>
      <c r="P7096" t="str">
        <f>IF(anotacoes!M7096=0,"",UPPER(anotacoes!M7096))</f>
        <v/>
      </c>
      <c r="Q7096" t="str">
        <f t="shared" si="221"/>
        <v>INSERT INTO CONVERSAO_LUTA_ACAO (cd_conversao, id_luta, sequencia, momento_inicio, momento_fim, quem_faz, quem_sofre, acao_tipo, acao, tecnica, direcao, pontuacao) VALUES (1, 103, 74, TRIM(' 00:10:16,458'), TRIM(' 00:10:16,570'), 'STEVENS', 'VALOIS-FORTIER', 'ATTACK', '&lt;TECNICA&gt;', 'OSOTO GARI', 8, NULL)</v>
      </c>
      <c r="R7096" t="s">
        <v>10327</v>
      </c>
    </row>
    <row r="7097" spans="1:18" hidden="1" x14ac:dyDescent="0.25">
      <c r="A7097" s="7">
        <f>anotacoes!D7097</f>
        <v>40833</v>
      </c>
      <c r="B7097" t="str">
        <f>anotacoes!C7097</f>
        <v>GRAND PRIX ABU DHABI 2011</v>
      </c>
      <c r="C7097" t="str">
        <f>anotacoes!E7097</f>
        <v>STEVENS</v>
      </c>
      <c r="D7097" t="str">
        <f>anotacoes!F7097</f>
        <v>VALOIS-FORTIER</v>
      </c>
      <c r="E7097" t="s">
        <v>10325</v>
      </c>
      <c r="F7097">
        <f>anotacoes!A7097</f>
        <v>103</v>
      </c>
      <c r="G7097">
        <f>anotacoes!B7097</f>
        <v>75</v>
      </c>
      <c r="H7097" t="str">
        <f>anotacoes!K7097</f>
        <v xml:space="preserve"> 00:10:16,570</v>
      </c>
      <c r="I7097" t="str">
        <f>anotacoes!L7097</f>
        <v xml:space="preserve"> 00:10:19,818</v>
      </c>
      <c r="J7097" t="str">
        <f>IF(L7097="PAUSE",E7097,IF(anotacoes!G7101=conversao_anotacoes!C7097,conversao_anotacoes!C7097,conversao_anotacoes!D7097))</f>
        <v>STEVENS</v>
      </c>
      <c r="K7097" t="str">
        <f t="shared" si="220"/>
        <v>VALOIS-FORTIER</v>
      </c>
      <c r="L7097" t="str">
        <f>UPPER(anotacoes!H7097)</f>
        <v>GROUNDWORK COMBAT</v>
      </c>
      <c r="M7097" t="str">
        <f>IF(OR(L7097="ATTACK",L7097="FINTA"),"&lt;TECNICA&gt;",UPPER(anotacoes!I7097))</f>
        <v>DEFENSIVE POSITION</v>
      </c>
      <c r="N7097" t="str">
        <f>IF(OR(L7097="ATTACK",L7097="FINTA"),UPPER(anotacoes!I7097),"")</f>
        <v/>
      </c>
      <c r="O7097" s="6" t="str">
        <f>IF(anotacoes!N7097=0,"",anotacoes!N7097)</f>
        <v/>
      </c>
      <c r="P7097" t="str">
        <f>IF(anotacoes!M7097=0,"",UPPER(anotacoes!M7097))</f>
        <v/>
      </c>
      <c r="Q7097" t="str">
        <f t="shared" si="221"/>
        <v>INSERT INTO CONVERSAO_LUTA_ACAO (cd_conversao, id_luta, sequencia, momento_inicio, momento_fim, quem_faz, quem_sofre, acao_tipo, acao, tecnica, direcao, pontuacao) VALUES (1, 103, 75, TRIM(' 00:10:16,570'), TRIM(' 00:10:19,818'), 'STEVENS', 'VALOIS-FORTIER', 'GROUNDWORK COMBAT', 'DEFENSIVE POSITION', NULL, NULL, NULL)</v>
      </c>
      <c r="R7097" t="s">
        <v>10327</v>
      </c>
    </row>
    <row r="7098" spans="1:18" hidden="1" x14ac:dyDescent="0.25">
      <c r="A7098" s="7">
        <f>anotacoes!D7098</f>
        <v>40833</v>
      </c>
      <c r="B7098" t="str">
        <f>anotacoes!C7098</f>
        <v>GRAND PRIX ABU DHABI 2011</v>
      </c>
      <c r="C7098" t="str">
        <f>anotacoes!E7098</f>
        <v>STEVENS</v>
      </c>
      <c r="D7098" t="str">
        <f>anotacoes!F7098</f>
        <v>VALOIS-FORTIER</v>
      </c>
      <c r="E7098" t="s">
        <v>10325</v>
      </c>
      <c r="F7098">
        <f>anotacoes!A7098</f>
        <v>103</v>
      </c>
      <c r="G7098">
        <f>anotacoes!B7098</f>
        <v>76</v>
      </c>
      <c r="H7098" t="str">
        <f>anotacoes!K7098</f>
        <v xml:space="preserve"> 00:10:19,974</v>
      </c>
      <c r="I7098" t="str">
        <f>anotacoes!L7098</f>
        <v xml:space="preserve"> 00:10:23,957</v>
      </c>
      <c r="J7098" t="str">
        <f>IF(L7098="PAUSE",E7098,IF(anotacoes!G7102=conversao_anotacoes!C7098,conversao_anotacoes!C7098,conversao_anotacoes!D7098))</f>
        <v>&lt;ARBITRO_DESCONHECIDO&gt;</v>
      </c>
      <c r="K7098" t="str">
        <f t="shared" si="220"/>
        <v/>
      </c>
      <c r="L7098" t="str">
        <f>UPPER(anotacoes!H7098)</f>
        <v>PAUSE</v>
      </c>
      <c r="M7098" t="str">
        <f>IF(OR(L7098="ATTACK",L7098="FINTA"),"&lt;TECNICA&gt;",UPPER(anotacoes!I7098))</f>
        <v>&lt;NAO_CLASSIFICADO&gt;</v>
      </c>
      <c r="N7098" t="str">
        <f>IF(OR(L7098="ATTACK",L7098="FINTA"),UPPER(anotacoes!I7098),"")</f>
        <v/>
      </c>
      <c r="O7098" s="6" t="str">
        <f>IF(anotacoes!N7098=0,"",anotacoes!N7098)</f>
        <v/>
      </c>
      <c r="P7098" t="str">
        <f>IF(anotacoes!M7098=0,"",UPPER(anotacoes!M7098))</f>
        <v/>
      </c>
      <c r="Q7098" t="str">
        <f t="shared" si="221"/>
        <v>INSERT INTO CONVERSAO_LUTA_ACAO (cd_conversao, id_luta, sequencia, momento_inicio, momento_fim, quem_faz, quem_sofre, acao_tipo, acao, tecnica, direcao, pontuacao) VALUES (1, 103, 76, TRIM(' 00:10:19,974'), TRIM(' 00:10:23,957'), '&lt;ARBITRO_DESCONHECIDO&gt;', '', 'PAUSE', '&lt;NAO_CLASSIFICADO&gt;', NULL, NULL, NULL)</v>
      </c>
      <c r="R7098" t="s">
        <v>10327</v>
      </c>
    </row>
    <row r="7099" spans="1:18" hidden="1" x14ac:dyDescent="0.25">
      <c r="A7099" s="7">
        <f>anotacoes!D7099</f>
        <v>40833</v>
      </c>
      <c r="B7099" t="str">
        <f>anotacoes!C7099</f>
        <v>GRAND PRIX ABU DHABI 2011</v>
      </c>
      <c r="C7099" t="str">
        <f>anotacoes!E7099</f>
        <v>STEVENS</v>
      </c>
      <c r="D7099" t="str">
        <f>anotacoes!F7099</f>
        <v>VALOIS-FORTIER</v>
      </c>
      <c r="E7099" t="s">
        <v>10325</v>
      </c>
      <c r="F7099">
        <f>anotacoes!A7099</f>
        <v>103</v>
      </c>
      <c r="G7099">
        <f>anotacoes!B7099</f>
        <v>77</v>
      </c>
      <c r="H7099" t="str">
        <f>anotacoes!K7099</f>
        <v xml:space="preserve"> 00:10:24,123</v>
      </c>
      <c r="I7099" t="str">
        <f>anotacoes!L7099</f>
        <v xml:space="preserve"> 00:10:26,809</v>
      </c>
      <c r="J7099" t="str">
        <f>IF(L7099="PAUSE",E7099,IF(anotacoes!G7103=conversao_anotacoes!C7099,conversao_anotacoes!C7099,conversao_anotacoes!D7099))</f>
        <v>STEVENS</v>
      </c>
      <c r="K7099" t="str">
        <f t="shared" si="220"/>
        <v>VALOIS-FORTIER</v>
      </c>
      <c r="L7099" t="str">
        <f>UPPER(anotacoes!H7099)</f>
        <v>DISPLACEMENT</v>
      </c>
      <c r="M7099" t="str">
        <f>IF(OR(L7099="ATTACK",L7099="FINTA"),"&lt;TECNICA&gt;",UPPER(anotacoes!I7099))</f>
        <v>2-3 STEP HESITANT RIGHT</v>
      </c>
      <c r="N7099" t="str">
        <f>IF(OR(L7099="ATTACK",L7099="FINTA"),UPPER(anotacoes!I7099),"")</f>
        <v/>
      </c>
      <c r="O7099" s="6" t="str">
        <f>IF(anotacoes!N7099=0,"",anotacoes!N7099)</f>
        <v/>
      </c>
      <c r="P7099" t="str">
        <f>IF(anotacoes!M7099=0,"",UPPER(anotacoes!M7099))</f>
        <v/>
      </c>
      <c r="Q7099" t="str">
        <f t="shared" si="221"/>
        <v>INSERT INTO CONVERSAO_LUTA_ACAO (cd_conversao, id_luta, sequencia, momento_inicio, momento_fim, quem_faz, quem_sofre, acao_tipo, acao, tecnica, direcao, pontuacao) VALUES (1, 103, 77, TRIM(' 00:10:24,123'), TRIM(' 00:10:26,809'), 'STEVENS', 'VALOIS-FORTIER', 'DISPLACEMENT', '2-3 STEP HESITANT RIGHT', NULL, NULL, NULL)</v>
      </c>
      <c r="R7099" t="s">
        <v>10327</v>
      </c>
    </row>
    <row r="7100" spans="1:18" hidden="1" x14ac:dyDescent="0.25">
      <c r="A7100" s="7">
        <f>anotacoes!D7100</f>
        <v>40833</v>
      </c>
      <c r="B7100" t="str">
        <f>anotacoes!C7100</f>
        <v>GRAND PRIX ABU DHABI 2011</v>
      </c>
      <c r="C7100" t="str">
        <f>anotacoes!E7100</f>
        <v>STEVENS</v>
      </c>
      <c r="D7100" t="str">
        <f>anotacoes!F7100</f>
        <v>VALOIS-FORTIER</v>
      </c>
      <c r="E7100" t="s">
        <v>10325</v>
      </c>
      <c r="F7100">
        <f>anotacoes!A7100</f>
        <v>103</v>
      </c>
      <c r="G7100">
        <f>anotacoes!B7100</f>
        <v>78</v>
      </c>
      <c r="H7100" t="str">
        <f>anotacoes!K7100</f>
        <v xml:space="preserve"> 00:10:26,983</v>
      </c>
      <c r="I7100" t="str">
        <f>anotacoes!L7100</f>
        <v xml:space="preserve"> 00:10:33,979</v>
      </c>
      <c r="J7100" t="str">
        <f>IF(L7100="PAUSE",E7100,IF(anotacoes!G7104=conversao_anotacoes!C7100,conversao_anotacoes!C7100,conversao_anotacoes!D7100))</f>
        <v>STEVENS</v>
      </c>
      <c r="K7100" t="str">
        <f t="shared" si="220"/>
        <v>VALOIS-FORTIER</v>
      </c>
      <c r="L7100" t="str">
        <f>UPPER(anotacoes!H7100)</f>
        <v>GRIP TIME</v>
      </c>
      <c r="M7100" t="str">
        <f>IF(OR(L7100="ATTACK",L7100="FINTA"),"&lt;TECNICA&gt;",UPPER(anotacoes!I7100))</f>
        <v>RIGHT COLLAR</v>
      </c>
      <c r="N7100" t="str">
        <f>IF(OR(L7100="ATTACK",L7100="FINTA"),UPPER(anotacoes!I7100),"")</f>
        <v/>
      </c>
      <c r="O7100" s="6" t="str">
        <f>IF(anotacoes!N7100=0,"",anotacoes!N7100)</f>
        <v/>
      </c>
      <c r="P7100" t="str">
        <f>IF(anotacoes!M7100=0,"",UPPER(anotacoes!M7100))</f>
        <v/>
      </c>
      <c r="Q7100" t="str">
        <f t="shared" si="221"/>
        <v>INSERT INTO CONVERSAO_LUTA_ACAO (cd_conversao, id_luta, sequencia, momento_inicio, momento_fim, quem_faz, quem_sofre, acao_tipo, acao, tecnica, direcao, pontuacao) VALUES (1, 103, 78, TRIM(' 00:10:26,983'), TRIM(' 00:10:33,979'), 'STEVENS', 'VALOIS-FORTIER', 'GRIP TIME', 'RIGHT COLLAR', NULL, NULL, NULL)</v>
      </c>
      <c r="R7100" t="s">
        <v>10327</v>
      </c>
    </row>
    <row r="7101" spans="1:18" hidden="1" x14ac:dyDescent="0.25">
      <c r="A7101" s="7">
        <f>anotacoes!D7101</f>
        <v>40833</v>
      </c>
      <c r="B7101" t="str">
        <f>anotacoes!C7101</f>
        <v>GRAND PRIX ABU DHABI 2011</v>
      </c>
      <c r="C7101" t="str">
        <f>anotacoes!E7101</f>
        <v>STEVENS</v>
      </c>
      <c r="D7101" t="str">
        <f>anotacoes!F7101</f>
        <v>VALOIS-FORTIER</v>
      </c>
      <c r="E7101" t="s">
        <v>10325</v>
      </c>
      <c r="F7101">
        <f>anotacoes!A7101</f>
        <v>103</v>
      </c>
      <c r="G7101">
        <f>anotacoes!B7101</f>
        <v>79</v>
      </c>
      <c r="H7101" t="str">
        <f>anotacoes!K7101</f>
        <v xml:space="preserve"> 00:10:33,979</v>
      </c>
      <c r="I7101" t="str">
        <f>anotacoes!L7101</f>
        <v xml:space="preserve"> 00:10:36,010</v>
      </c>
      <c r="J7101" t="str">
        <f>IF(L7101="PAUSE",E7101,IF(anotacoes!G7105=conversao_anotacoes!C7101,conversao_anotacoes!C7101,conversao_anotacoes!D7101))</f>
        <v>STEVENS</v>
      </c>
      <c r="K7101" t="str">
        <f t="shared" si="220"/>
        <v>VALOIS-FORTIER</v>
      </c>
      <c r="L7101" t="str">
        <f>UPPER(anotacoes!H7101)</f>
        <v>TRANSITION</v>
      </c>
      <c r="M7101" t="str">
        <f>IF(OR(L7101="ATTACK",L7101="FINTA"),"&lt;TECNICA&gt;",UPPER(anotacoes!I7101))</f>
        <v>WITHOUT ATTACK</v>
      </c>
      <c r="N7101" t="str">
        <f>IF(OR(L7101="ATTACK",L7101="FINTA"),UPPER(anotacoes!I7101),"")</f>
        <v/>
      </c>
      <c r="O7101" s="6" t="str">
        <f>IF(anotacoes!N7101=0,"",anotacoes!N7101)</f>
        <v/>
      </c>
      <c r="P7101" t="str">
        <f>IF(anotacoes!M7101=0,"",UPPER(anotacoes!M7101))</f>
        <v/>
      </c>
      <c r="Q7101" t="str">
        <f t="shared" si="221"/>
        <v>INSERT INTO CONVERSAO_LUTA_ACAO (cd_conversao, id_luta, sequencia, momento_inicio, momento_fim, quem_faz, quem_sofre, acao_tipo, acao, tecnica, direcao, pontuacao) VALUES (1, 103, 79, TRIM(' 00:10:33,979'), TRIM(' 00:10:36,010'), 'STEVENS', 'VALOIS-FORTIER', 'TRANSITION', 'WITHOUT ATTACK', NULL, NULL, NULL)</v>
      </c>
      <c r="R7101" t="s">
        <v>10327</v>
      </c>
    </row>
    <row r="7102" spans="1:18" hidden="1" x14ac:dyDescent="0.25">
      <c r="A7102" s="7">
        <f>anotacoes!D7102</f>
        <v>40833</v>
      </c>
      <c r="B7102" t="str">
        <f>anotacoes!C7102</f>
        <v>GRAND PRIX ABU DHABI 2011</v>
      </c>
      <c r="C7102" t="str">
        <f>anotacoes!E7102</f>
        <v>STEVENS</v>
      </c>
      <c r="D7102" t="str">
        <f>anotacoes!F7102</f>
        <v>VALOIS-FORTIER</v>
      </c>
      <c r="E7102" t="s">
        <v>10325</v>
      </c>
      <c r="F7102">
        <f>anotacoes!A7102</f>
        <v>103</v>
      </c>
      <c r="G7102">
        <f>anotacoes!B7102</f>
        <v>80</v>
      </c>
      <c r="H7102" t="str">
        <f>anotacoes!K7102</f>
        <v xml:space="preserve"> 00:10:36,244</v>
      </c>
      <c r="I7102" t="str">
        <f>anotacoes!L7102</f>
        <v xml:space="preserve"> 00:10:46,297</v>
      </c>
      <c r="J7102" t="str">
        <f>IF(L7102="PAUSE",E7102,IF(anotacoes!G7106=conversao_anotacoes!C7102,conversao_anotacoes!C7102,conversao_anotacoes!D7102))</f>
        <v>&lt;ARBITRO_DESCONHECIDO&gt;</v>
      </c>
      <c r="K7102" t="str">
        <f t="shared" si="220"/>
        <v/>
      </c>
      <c r="L7102" t="str">
        <f>UPPER(anotacoes!H7102)</f>
        <v>PAUSE</v>
      </c>
      <c r="M7102" t="str">
        <f>IF(OR(L7102="ATTACK",L7102="FINTA"),"&lt;TECNICA&gt;",UPPER(anotacoes!I7102))</f>
        <v>&lt;NAO_CLASSIFICADO&gt;</v>
      </c>
      <c r="N7102" t="str">
        <f>IF(OR(L7102="ATTACK",L7102="FINTA"),UPPER(anotacoes!I7102),"")</f>
        <v/>
      </c>
      <c r="O7102" s="6" t="str">
        <f>IF(anotacoes!N7102=0,"",anotacoes!N7102)</f>
        <v/>
      </c>
      <c r="P7102" t="str">
        <f>IF(anotacoes!M7102=0,"",UPPER(anotacoes!M7102))</f>
        <v/>
      </c>
      <c r="Q7102" t="str">
        <f t="shared" si="221"/>
        <v>INSERT INTO CONVERSAO_LUTA_ACAO (cd_conversao, id_luta, sequencia, momento_inicio, momento_fim, quem_faz, quem_sofre, acao_tipo, acao, tecnica, direcao, pontuacao) VALUES (1, 103, 80, TRIM(' 00:10:36,244'), TRIM(' 00:10:46,297'), '&lt;ARBITRO_DESCONHECIDO&gt;', '', 'PAUSE', '&lt;NAO_CLASSIFICADO&gt;', NULL, NULL, NULL)</v>
      </c>
      <c r="R7102" t="s">
        <v>10327</v>
      </c>
    </row>
    <row r="7103" spans="1:18" hidden="1" x14ac:dyDescent="0.25">
      <c r="A7103" s="7">
        <f>anotacoes!D7103</f>
        <v>40833</v>
      </c>
      <c r="B7103" t="str">
        <f>anotacoes!C7103</f>
        <v>GRAND PRIX ABU DHABI 2011</v>
      </c>
      <c r="C7103" t="str">
        <f>anotacoes!E7103</f>
        <v>STEVENS</v>
      </c>
      <c r="D7103" t="str">
        <f>anotacoes!F7103</f>
        <v>VALOIS-FORTIER</v>
      </c>
      <c r="E7103" t="s">
        <v>10325</v>
      </c>
      <c r="F7103">
        <f>anotacoes!A7103</f>
        <v>103</v>
      </c>
      <c r="G7103">
        <f>anotacoes!B7103</f>
        <v>81</v>
      </c>
      <c r="H7103" t="str">
        <f>anotacoes!K7103</f>
        <v xml:space="preserve"> 00:10:46,481</v>
      </c>
      <c r="I7103" t="str">
        <f>anotacoes!L7103</f>
        <v xml:space="preserve"> 00:10:53,862</v>
      </c>
      <c r="J7103" t="str">
        <f>IF(L7103="PAUSE",E7103,IF(anotacoes!G7107=conversao_anotacoes!C7103,conversao_anotacoes!C7103,conversao_anotacoes!D7103))</f>
        <v>STEVENS</v>
      </c>
      <c r="K7103" t="str">
        <f t="shared" si="220"/>
        <v>VALOIS-FORTIER</v>
      </c>
      <c r="L7103" t="str">
        <f>UPPER(anotacoes!H7103)</f>
        <v>DISPLACEMENT</v>
      </c>
      <c r="M7103" t="str">
        <f>IF(OR(L7103="ATTACK",L7103="FINTA"),"&lt;TECNICA&gt;",UPPER(anotacoes!I7103))</f>
        <v>2-3 STEP HESITANT RIGHT</v>
      </c>
      <c r="N7103" t="str">
        <f>IF(OR(L7103="ATTACK",L7103="FINTA"),UPPER(anotacoes!I7103),"")</f>
        <v/>
      </c>
      <c r="O7103" s="6" t="str">
        <f>IF(anotacoes!N7103=0,"",anotacoes!N7103)</f>
        <v/>
      </c>
      <c r="P7103" t="str">
        <f>IF(anotacoes!M7103=0,"",UPPER(anotacoes!M7103))</f>
        <v/>
      </c>
      <c r="Q7103" t="str">
        <f t="shared" si="221"/>
        <v>INSERT INTO CONVERSAO_LUTA_ACAO (cd_conversao, id_luta, sequencia, momento_inicio, momento_fim, quem_faz, quem_sofre, acao_tipo, acao, tecnica, direcao, pontuacao) VALUES (1, 103, 81, TRIM(' 00:10:46,481'), TRIM(' 00:10:53,862'), 'STEVENS', 'VALOIS-FORTIER', 'DISPLACEMENT', '2-3 STEP HESITANT RIGHT', NULL, NULL, NULL)</v>
      </c>
      <c r="R7103" t="s">
        <v>10327</v>
      </c>
    </row>
    <row r="7104" spans="1:18" hidden="1" x14ac:dyDescent="0.25">
      <c r="A7104" s="7">
        <f>anotacoes!D7104</f>
        <v>40833</v>
      </c>
      <c r="B7104" t="str">
        <f>anotacoes!C7104</f>
        <v>GRAND PRIX ABU DHABI 2011</v>
      </c>
      <c r="C7104" t="str">
        <f>anotacoes!E7104</f>
        <v>STEVENS</v>
      </c>
      <c r="D7104" t="str">
        <f>anotacoes!F7104</f>
        <v>VALOIS-FORTIER</v>
      </c>
      <c r="E7104" t="s">
        <v>10325</v>
      </c>
      <c r="F7104">
        <f>anotacoes!A7104</f>
        <v>103</v>
      </c>
      <c r="G7104">
        <f>anotacoes!B7104</f>
        <v>82</v>
      </c>
      <c r="H7104" t="str">
        <f>anotacoes!K7104</f>
        <v xml:space="preserve"> 00:10:53,862</v>
      </c>
      <c r="I7104" t="str">
        <f>anotacoes!L7104</f>
        <v xml:space="preserve"> 00:10:59,181</v>
      </c>
      <c r="J7104" t="str">
        <f>IF(L7104="PAUSE",E7104,IF(anotacoes!G7108=conversao_anotacoes!C7104,conversao_anotacoes!C7104,conversao_anotacoes!D7104))</f>
        <v>STEVENS</v>
      </c>
      <c r="K7104" t="str">
        <f t="shared" si="220"/>
        <v>VALOIS-FORTIER</v>
      </c>
      <c r="L7104" t="str">
        <f>UPPER(anotacoes!H7104)</f>
        <v>GRIP TIME</v>
      </c>
      <c r="M7104" t="str">
        <f>IF(OR(L7104="ATTACK",L7104="FINTA"),"&lt;TECNICA&gt;",UPPER(anotacoes!I7104))</f>
        <v>LEFT BACK RIGHT SLEEVE</v>
      </c>
      <c r="N7104" t="str">
        <f>IF(OR(L7104="ATTACK",L7104="FINTA"),UPPER(anotacoes!I7104),"")</f>
        <v/>
      </c>
      <c r="O7104" s="6" t="str">
        <f>IF(anotacoes!N7104=0,"",anotacoes!N7104)</f>
        <v/>
      </c>
      <c r="P7104" t="str">
        <f>IF(anotacoes!M7104=0,"",UPPER(anotacoes!M7104))</f>
        <v/>
      </c>
      <c r="Q7104" t="str">
        <f t="shared" si="221"/>
        <v>INSERT INTO CONVERSAO_LUTA_ACAO (cd_conversao, id_luta, sequencia, momento_inicio, momento_fim, quem_faz, quem_sofre, acao_tipo, acao, tecnica, direcao, pontuacao) VALUES (1, 103, 82, TRIM(' 00:10:53,862'), TRIM(' 00:10:59,181'), 'STEVENS', 'VALOIS-FORTIER', 'GRIP TIME', 'LEFT BACK RIGHT SLEEVE', NULL, NULL, NULL)</v>
      </c>
      <c r="R7104" t="s">
        <v>10327</v>
      </c>
    </row>
    <row r="7105" spans="1:18" hidden="1" x14ac:dyDescent="0.25">
      <c r="A7105" s="7">
        <f>anotacoes!D7105</f>
        <v>40833</v>
      </c>
      <c r="B7105" t="str">
        <f>anotacoes!C7105</f>
        <v>GRAND PRIX ABU DHABI 2011</v>
      </c>
      <c r="C7105" t="str">
        <f>anotacoes!E7105</f>
        <v>STEVENS</v>
      </c>
      <c r="D7105" t="str">
        <f>anotacoes!F7105</f>
        <v>VALOIS-FORTIER</v>
      </c>
      <c r="E7105" t="s">
        <v>10325</v>
      </c>
      <c r="F7105">
        <f>anotacoes!A7105</f>
        <v>103</v>
      </c>
      <c r="G7105">
        <f>anotacoes!B7105</f>
        <v>83</v>
      </c>
      <c r="H7105" t="str">
        <f>anotacoes!K7105</f>
        <v xml:space="preserve"> 00:10:59,181</v>
      </c>
      <c r="I7105" t="str">
        <f>anotacoes!L7105</f>
        <v xml:space="preserve"> 00:11:40,757</v>
      </c>
      <c r="J7105" t="str">
        <f>IF(L7105="PAUSE",E7105,IF(anotacoes!G7109=conversao_anotacoes!C7105,conversao_anotacoes!C7105,conversao_anotacoes!D7105))</f>
        <v>STEVENS</v>
      </c>
      <c r="K7105" t="str">
        <f t="shared" si="220"/>
        <v>VALOIS-FORTIER</v>
      </c>
      <c r="L7105" t="str">
        <f>UPPER(anotacoes!H7105)</f>
        <v>ATTACK</v>
      </c>
      <c r="M7105" t="str">
        <f>IF(OR(L7105="ATTACK",L7105="FINTA"),"&lt;TECNICA&gt;",UPPER(anotacoes!I7105))</f>
        <v>&lt;TECNICA&gt;</v>
      </c>
      <c r="N7105" t="str">
        <f>IF(OR(L7105="ATTACK",L7105="FINTA"),UPPER(anotacoes!I7105),"")</f>
        <v>SOTOMAKIKOMI</v>
      </c>
      <c r="O7105" s="6">
        <f>IF(anotacoes!N7105=0,"",anotacoes!N7105)</f>
        <v>6</v>
      </c>
      <c r="P7105" t="str">
        <f>IF(anotacoes!M7105=0,"",UPPER(anotacoes!M7105))</f>
        <v>WAZARI</v>
      </c>
      <c r="Q7105" t="str">
        <f t="shared" si="221"/>
        <v>INSERT INTO CONVERSAO_LUTA_ACAO (cd_conversao, id_luta, sequencia, momento_inicio, momento_fim, quem_faz, quem_sofre, acao_tipo, acao, tecnica, direcao, pontuacao) VALUES (1, 103, 83, TRIM(' 00:10:59,181'), TRIM(' 00:11:40,757'), 'STEVENS', 'VALOIS-FORTIER', 'ATTACK', '&lt;TECNICA&gt;', 'SOTOMAKIKOMI', 6, 'WAZARI')</v>
      </c>
      <c r="R7105" t="s">
        <v>10327</v>
      </c>
    </row>
    <row r="7106" spans="1:18" hidden="1" x14ac:dyDescent="0.25">
      <c r="A7106" s="7">
        <f>anotacoes!D7106</f>
        <v>40833</v>
      </c>
      <c r="B7106" t="str">
        <f>anotacoes!C7106</f>
        <v>GRAND PRIX ABU DHABI 2011</v>
      </c>
      <c r="C7106" t="str">
        <f>anotacoes!E7106</f>
        <v>STEVENS</v>
      </c>
      <c r="D7106" t="str">
        <f>anotacoes!F7106</f>
        <v>VALOIS-FORTIER</v>
      </c>
      <c r="E7106" t="s">
        <v>10325</v>
      </c>
      <c r="F7106">
        <f>anotacoes!A7106</f>
        <v>103</v>
      </c>
      <c r="G7106">
        <f>anotacoes!B7106</f>
        <v>84</v>
      </c>
      <c r="H7106" t="str">
        <f>anotacoes!K7106</f>
        <v xml:space="preserve"> 00:11:40,175</v>
      </c>
      <c r="I7106" t="str">
        <f>anotacoes!L7106</f>
        <v xml:space="preserve"> 00:11:46,167</v>
      </c>
      <c r="J7106" t="str">
        <f>IF(L7106="PAUSE",E7106,IF(anotacoes!G7110=conversao_anotacoes!C7106,conversao_anotacoes!C7106,conversao_anotacoes!D7106))</f>
        <v>STEVENS</v>
      </c>
      <c r="K7106" t="str">
        <f t="shared" si="220"/>
        <v>VALOIS-FORTIER</v>
      </c>
      <c r="L7106" t="str">
        <f>UPPER(anotacoes!H7106)</f>
        <v>GROUNDWORK COMBAT</v>
      </c>
      <c r="M7106" t="str">
        <f>IF(OR(L7106="ATTACK",L7106="FINTA"),"&lt;TECNICA&gt;",UPPER(anotacoes!I7106))</f>
        <v>TRYING TO ATTACK</v>
      </c>
      <c r="N7106" t="str">
        <f>IF(OR(L7106="ATTACK",L7106="FINTA"),UPPER(anotacoes!I7106),"")</f>
        <v/>
      </c>
      <c r="O7106" s="6" t="str">
        <f>IF(anotacoes!N7106=0,"",anotacoes!N7106)</f>
        <v/>
      </c>
      <c r="P7106" t="str">
        <f>IF(anotacoes!M7106=0,"",UPPER(anotacoes!M7106))</f>
        <v/>
      </c>
      <c r="Q7106" t="str">
        <f t="shared" si="221"/>
        <v>INSERT INTO CONVERSAO_LUTA_ACAO (cd_conversao, id_luta, sequencia, momento_inicio, momento_fim, quem_faz, quem_sofre, acao_tipo, acao, tecnica, direcao, pontuacao) VALUES (1, 103, 84, TRIM(' 00:11:40,175'), TRIM(' 00:11:46,167'), 'STEVENS', 'VALOIS-FORTIER', 'GROUNDWORK COMBAT', 'TRYING TO ATTACK', NULL, NULL, NULL)</v>
      </c>
      <c r="R7106" t="s">
        <v>10327</v>
      </c>
    </row>
    <row r="7107" spans="1:18" hidden="1" x14ac:dyDescent="0.25">
      <c r="A7107" s="7">
        <f>anotacoes!D7107</f>
        <v>40833</v>
      </c>
      <c r="B7107" t="str">
        <f>anotacoes!C7107</f>
        <v>GRAND PRIX ABU DHABI 2011</v>
      </c>
      <c r="C7107" t="str">
        <f>anotacoes!E7107</f>
        <v>STEVENS</v>
      </c>
      <c r="D7107" t="str">
        <f>anotacoes!F7107</f>
        <v>VALOIS-FORTIER</v>
      </c>
      <c r="E7107" t="s">
        <v>10325</v>
      </c>
      <c r="F7107">
        <f>anotacoes!A7107</f>
        <v>103</v>
      </c>
      <c r="G7107">
        <f>anotacoes!B7107</f>
        <v>85</v>
      </c>
      <c r="H7107" t="str">
        <f>anotacoes!K7107</f>
        <v xml:space="preserve"> 00:11:46,347</v>
      </c>
      <c r="I7107" t="str">
        <f>anotacoes!L7107</f>
        <v xml:space="preserve"> 00:11:58,457</v>
      </c>
      <c r="J7107" t="str">
        <f>IF(L7107="PAUSE",E7107,IF(anotacoes!G7111=conversao_anotacoes!C7107,conversao_anotacoes!C7107,conversao_anotacoes!D7107))</f>
        <v>&lt;ARBITRO_DESCONHECIDO&gt;</v>
      </c>
      <c r="K7107" t="str">
        <f t="shared" ref="K7107:K7170" si="222">IF(J7107=E7107,"",IF(J7107=C7107,D7107,C7107))</f>
        <v/>
      </c>
      <c r="L7107" t="str">
        <f>UPPER(anotacoes!H7107)</f>
        <v>PAUSE</v>
      </c>
      <c r="M7107" t="str">
        <f>IF(OR(L7107="ATTACK",L7107="FINTA"),"&lt;TECNICA&gt;",UPPER(anotacoes!I7107))</f>
        <v>&lt;NAO_CLASSIFICADO&gt;</v>
      </c>
      <c r="N7107" t="str">
        <f>IF(OR(L7107="ATTACK",L7107="FINTA"),UPPER(anotacoes!I7107),"")</f>
        <v/>
      </c>
      <c r="O7107" s="6" t="str">
        <f>IF(anotacoes!N7107=0,"",anotacoes!N7107)</f>
        <v/>
      </c>
      <c r="P7107" t="str">
        <f>IF(anotacoes!M7107=0,"",UPPER(anotacoes!M7107))</f>
        <v/>
      </c>
      <c r="Q7107" t="str">
        <f t="shared" ref="Q7107:Q7170" si="223">CONCATENATE("INSERT INTO CONVERSAO_LUTA_ACAO (cd_conversao, id_luta, sequencia, momento_inicio, momento_fim, quem_faz, quem_sofre, acao_tipo, acao, tecnica, direcao, pontuacao) VALUES (1, ",F7107,", ",G7107,", ","TRIM('",H7107,"')",", ","TRIM('",I7107,"')",", ","'",J7107,"'",", ","'",K7107,"'",", ","'",L7107,"'",", ","'",M7107,"'",", ",IF(N7107="","NULL",CONCATENATE("'",N7107,"'")),", ",IF(O7107="","NULL",O7107),", ",IF(P7107="","NULL",CONCATENATE("'",P7107,"'")),")")</f>
        <v>INSERT INTO CONVERSAO_LUTA_ACAO (cd_conversao, id_luta, sequencia, momento_inicio, momento_fim, quem_faz, quem_sofre, acao_tipo, acao, tecnica, direcao, pontuacao) VALUES (1, 103, 85, TRIM(' 00:11:46,347'), TRIM(' 00:11:58,457'), '&lt;ARBITRO_DESCONHECIDO&gt;', '', 'PAUSE', '&lt;NAO_CLASSIFICADO&gt;', NULL, NULL, NULL)</v>
      </c>
      <c r="R7107" t="s">
        <v>10327</v>
      </c>
    </row>
    <row r="7108" spans="1:18" hidden="1" x14ac:dyDescent="0.25">
      <c r="A7108" s="7">
        <f>anotacoes!D7108</f>
        <v>40833</v>
      </c>
      <c r="B7108" t="str">
        <f>anotacoes!C7108</f>
        <v>GRAND PRIX ABU DHABI 2011</v>
      </c>
      <c r="C7108" t="str">
        <f>anotacoes!E7108</f>
        <v>STEVENS</v>
      </c>
      <c r="D7108" t="str">
        <f>anotacoes!F7108</f>
        <v>VALOIS-FORTIER</v>
      </c>
      <c r="E7108" t="s">
        <v>10325</v>
      </c>
      <c r="F7108">
        <f>anotacoes!A7108</f>
        <v>103</v>
      </c>
      <c r="G7108">
        <f>anotacoes!B7108</f>
        <v>86</v>
      </c>
      <c r="H7108" t="str">
        <f>anotacoes!K7108</f>
        <v xml:space="preserve"> 00:11:58,734</v>
      </c>
      <c r="I7108" t="str">
        <f>anotacoes!L7108</f>
        <v xml:space="preserve"> 00:12:00,911</v>
      </c>
      <c r="J7108" t="str">
        <f>IF(L7108="PAUSE",E7108,IF(anotacoes!G7112=conversao_anotacoes!C7108,conversao_anotacoes!C7108,conversao_anotacoes!D7108))</f>
        <v>STEVENS</v>
      </c>
      <c r="K7108" t="str">
        <f t="shared" si="222"/>
        <v>VALOIS-FORTIER</v>
      </c>
      <c r="L7108" t="str">
        <f>UPPER(anotacoes!H7108)</f>
        <v>DISPLACEMENT</v>
      </c>
      <c r="M7108" t="str">
        <f>IF(OR(L7108="ATTACK",L7108="FINTA"),"&lt;TECNICA&gt;",UPPER(anotacoes!I7108))</f>
        <v>2-3 STEP HESITANT RIGHT</v>
      </c>
      <c r="N7108" t="str">
        <f>IF(OR(L7108="ATTACK",L7108="FINTA"),UPPER(anotacoes!I7108),"")</f>
        <v/>
      </c>
      <c r="O7108" s="6" t="str">
        <f>IF(anotacoes!N7108=0,"",anotacoes!N7108)</f>
        <v/>
      </c>
      <c r="P7108" t="str">
        <f>IF(anotacoes!M7108=0,"",UPPER(anotacoes!M7108))</f>
        <v/>
      </c>
      <c r="Q7108" t="str">
        <f t="shared" si="223"/>
        <v>INSERT INTO CONVERSAO_LUTA_ACAO (cd_conversao, id_luta, sequencia, momento_inicio, momento_fim, quem_faz, quem_sofre, acao_tipo, acao, tecnica, direcao, pontuacao) VALUES (1, 103, 86, TRIM(' 00:11:58,734'), TRIM(' 00:12:00,911'), 'STEVENS', 'VALOIS-FORTIER', 'DISPLACEMENT', '2-3 STEP HESITANT RIGHT', NULL, NULL, NULL)</v>
      </c>
      <c r="R7108" t="s">
        <v>10327</v>
      </c>
    </row>
    <row r="7109" spans="1:18" hidden="1" x14ac:dyDescent="0.25">
      <c r="A7109" s="7">
        <f>anotacoes!D7109</f>
        <v>40833</v>
      </c>
      <c r="B7109" t="str">
        <f>anotacoes!C7109</f>
        <v>GRAND PRIX ABU DHABI 2011</v>
      </c>
      <c r="C7109" t="str">
        <f>anotacoes!E7109</f>
        <v>STEVENS</v>
      </c>
      <c r="D7109" t="str">
        <f>anotacoes!F7109</f>
        <v>VALOIS-FORTIER</v>
      </c>
      <c r="E7109" t="s">
        <v>10325</v>
      </c>
      <c r="F7109">
        <f>anotacoes!A7109</f>
        <v>103</v>
      </c>
      <c r="G7109">
        <f>anotacoes!B7109</f>
        <v>87</v>
      </c>
      <c r="H7109" t="str">
        <f>anotacoes!K7109</f>
        <v xml:space="preserve"> 00:12:00,911</v>
      </c>
      <c r="I7109" t="str">
        <f>anotacoes!L7109</f>
        <v xml:space="preserve"> 00:12:04,437</v>
      </c>
      <c r="J7109" t="str">
        <f>IF(L7109="PAUSE",E7109,IF(anotacoes!G7113=conversao_anotacoes!C7109,conversao_anotacoes!C7109,conversao_anotacoes!D7109))</f>
        <v>STEVENS</v>
      </c>
      <c r="K7109" t="str">
        <f t="shared" si="222"/>
        <v>VALOIS-FORTIER</v>
      </c>
      <c r="L7109" t="str">
        <f>UPPER(anotacoes!H7109)</f>
        <v>GRIP TIME</v>
      </c>
      <c r="M7109" t="str">
        <f>IF(OR(L7109="ATTACK",L7109="FINTA"),"&lt;TECNICA&gt;",UPPER(anotacoes!I7109))</f>
        <v>RIGHT COLLAR</v>
      </c>
      <c r="N7109" t="str">
        <f>IF(OR(L7109="ATTACK",L7109="FINTA"),UPPER(anotacoes!I7109),"")</f>
        <v/>
      </c>
      <c r="O7109" s="6" t="str">
        <f>IF(anotacoes!N7109=0,"",anotacoes!N7109)</f>
        <v/>
      </c>
      <c r="P7109" t="str">
        <f>IF(anotacoes!M7109=0,"",UPPER(anotacoes!M7109))</f>
        <v/>
      </c>
      <c r="Q7109" t="str">
        <f t="shared" si="223"/>
        <v>INSERT INTO CONVERSAO_LUTA_ACAO (cd_conversao, id_luta, sequencia, momento_inicio, momento_fim, quem_faz, quem_sofre, acao_tipo, acao, tecnica, direcao, pontuacao) VALUES (1, 103, 87, TRIM(' 00:12:00,911'), TRIM(' 00:12:04,437'), 'STEVENS', 'VALOIS-FORTIER', 'GRIP TIME', 'RIGHT COLLAR', NULL, NULL, NULL)</v>
      </c>
      <c r="R7109" t="s">
        <v>10327</v>
      </c>
    </row>
    <row r="7110" spans="1:18" hidden="1" x14ac:dyDescent="0.25">
      <c r="A7110" s="7">
        <f>anotacoes!D7110</f>
        <v>40833</v>
      </c>
      <c r="B7110" t="str">
        <f>anotacoes!C7110</f>
        <v>GRAND PRIX ABU DHABI 2011</v>
      </c>
      <c r="C7110" t="str">
        <f>anotacoes!E7110</f>
        <v>STEVENS</v>
      </c>
      <c r="D7110" t="str">
        <f>anotacoes!F7110</f>
        <v>VALOIS-FORTIER</v>
      </c>
      <c r="E7110" t="s">
        <v>10325</v>
      </c>
      <c r="F7110">
        <f>anotacoes!A7110</f>
        <v>103</v>
      </c>
      <c r="G7110">
        <f>anotacoes!B7110</f>
        <v>88</v>
      </c>
      <c r="H7110" t="str">
        <f>anotacoes!K7110</f>
        <v xml:space="preserve"> 00:12:04,610</v>
      </c>
      <c r="I7110" t="str">
        <f>anotacoes!L7110</f>
        <v xml:space="preserve"> 00:12:07,065</v>
      </c>
      <c r="J7110" t="str">
        <f>IF(L7110="PAUSE",E7110,IF(anotacoes!G7114=conversao_anotacoes!C7110,conversao_anotacoes!C7110,conversao_anotacoes!D7110))</f>
        <v>STEVENS</v>
      </c>
      <c r="K7110" t="str">
        <f t="shared" si="222"/>
        <v>VALOIS-FORTIER</v>
      </c>
      <c r="L7110" t="str">
        <f>UPPER(anotacoes!H7110)</f>
        <v>GRIP TIME</v>
      </c>
      <c r="M7110" t="str">
        <f>IF(OR(L7110="ATTACK",L7110="FINTA"),"&lt;TECNICA&gt;",UPPER(anotacoes!I7110))</f>
        <v>LEFT COLLAR</v>
      </c>
      <c r="N7110" t="str">
        <f>IF(OR(L7110="ATTACK",L7110="FINTA"),UPPER(anotacoes!I7110),"")</f>
        <v/>
      </c>
      <c r="O7110" s="6" t="str">
        <f>IF(anotacoes!N7110=0,"",anotacoes!N7110)</f>
        <v/>
      </c>
      <c r="P7110" t="str">
        <f>IF(anotacoes!M7110=0,"",UPPER(anotacoes!M7110))</f>
        <v/>
      </c>
      <c r="Q7110" t="str">
        <f t="shared" si="223"/>
        <v>INSERT INTO CONVERSAO_LUTA_ACAO (cd_conversao, id_luta, sequencia, momento_inicio, momento_fim, quem_faz, quem_sofre, acao_tipo, acao, tecnica, direcao, pontuacao) VALUES (1, 103, 88, TRIM(' 00:12:04,610'), TRIM(' 00:12:07,065'), 'STEVENS', 'VALOIS-FORTIER', 'GRIP TIME', 'LEFT COLLAR', NULL, NULL, NULL)</v>
      </c>
      <c r="R7110" t="s">
        <v>10327</v>
      </c>
    </row>
    <row r="7111" spans="1:18" hidden="1" x14ac:dyDescent="0.25">
      <c r="A7111" s="7">
        <f>anotacoes!D7111</f>
        <v>40833</v>
      </c>
      <c r="B7111" t="str">
        <f>anotacoes!C7111</f>
        <v>GRAND PRIX ABU DHABI 2011</v>
      </c>
      <c r="C7111" t="str">
        <f>anotacoes!E7111</f>
        <v>STEVENS</v>
      </c>
      <c r="D7111" t="str">
        <f>anotacoes!F7111</f>
        <v>VALOIS-FORTIER</v>
      </c>
      <c r="E7111" t="s">
        <v>10325</v>
      </c>
      <c r="F7111">
        <f>anotacoes!A7111</f>
        <v>103</v>
      </c>
      <c r="G7111">
        <f>anotacoes!B7111</f>
        <v>89</v>
      </c>
      <c r="H7111" t="str">
        <f>anotacoes!K7111</f>
        <v xml:space="preserve"> 00:12:07,065</v>
      </c>
      <c r="I7111" t="str">
        <f>anotacoes!L7111</f>
        <v xml:space="preserve"> 00:12:08,309</v>
      </c>
      <c r="J7111" t="str">
        <f>IF(L7111="PAUSE",E7111,IF(anotacoes!G7115=conversao_anotacoes!C7111,conversao_anotacoes!C7111,conversao_anotacoes!D7111))</f>
        <v>STEVENS</v>
      </c>
      <c r="K7111" t="str">
        <f t="shared" si="222"/>
        <v>VALOIS-FORTIER</v>
      </c>
      <c r="L7111" t="str">
        <f>UPPER(anotacoes!H7111)</f>
        <v>DEFENSE</v>
      </c>
      <c r="M7111" t="str">
        <f>IF(OR(L7111="ATTACK",L7111="FINTA"),"&lt;TECNICA&gt;",UPPER(anotacoes!I7111))</f>
        <v>TAE-SABAKI LEFT</v>
      </c>
      <c r="N7111" t="str">
        <f>IF(OR(L7111="ATTACK",L7111="FINTA"),UPPER(anotacoes!I7111),"")</f>
        <v/>
      </c>
      <c r="O7111" s="6" t="str">
        <f>IF(anotacoes!N7111=0,"",anotacoes!N7111)</f>
        <v/>
      </c>
      <c r="P7111" t="str">
        <f>IF(anotacoes!M7111=0,"",UPPER(anotacoes!M7111))</f>
        <v/>
      </c>
      <c r="Q7111" t="str">
        <f t="shared" si="223"/>
        <v>INSERT INTO CONVERSAO_LUTA_ACAO (cd_conversao, id_luta, sequencia, momento_inicio, momento_fim, quem_faz, quem_sofre, acao_tipo, acao, tecnica, direcao, pontuacao) VALUES (1, 103, 89, TRIM(' 00:12:07,065'), TRIM(' 00:12:08,309'), 'STEVENS', 'VALOIS-FORTIER', 'DEFENSE', 'TAE-SABAKI LEFT', NULL, NULL, NULL)</v>
      </c>
      <c r="R7111" t="s">
        <v>10327</v>
      </c>
    </row>
    <row r="7112" spans="1:18" hidden="1" x14ac:dyDescent="0.25">
      <c r="A7112" s="7">
        <f>anotacoes!D7112</f>
        <v>40833</v>
      </c>
      <c r="B7112" t="str">
        <f>anotacoes!C7112</f>
        <v>GRAND PRIX ABU DHABI 2011</v>
      </c>
      <c r="C7112" t="str">
        <f>anotacoes!E7112</f>
        <v>STEVENS</v>
      </c>
      <c r="D7112" t="str">
        <f>anotacoes!F7112</f>
        <v>VALOIS-FORTIER</v>
      </c>
      <c r="E7112" t="s">
        <v>10325</v>
      </c>
      <c r="F7112">
        <f>anotacoes!A7112</f>
        <v>103</v>
      </c>
      <c r="G7112">
        <f>anotacoes!B7112</f>
        <v>90</v>
      </c>
      <c r="H7112" t="str">
        <f>anotacoes!K7112</f>
        <v xml:space="preserve"> 00:12:08,309</v>
      </c>
      <c r="I7112" t="str">
        <f>anotacoes!L7112</f>
        <v xml:space="preserve"> 00:12:14,858</v>
      </c>
      <c r="J7112" t="str">
        <f>IF(L7112="PAUSE",E7112,IF(anotacoes!G7116=conversao_anotacoes!C7112,conversao_anotacoes!C7112,conversao_anotacoes!D7112))</f>
        <v>&lt;ARBITRO_DESCONHECIDO&gt;</v>
      </c>
      <c r="K7112" t="str">
        <f t="shared" si="222"/>
        <v/>
      </c>
      <c r="L7112" t="str">
        <f>UPPER(anotacoes!H7112)</f>
        <v>PAUSE</v>
      </c>
      <c r="M7112" t="str">
        <f>IF(OR(L7112="ATTACK",L7112="FINTA"),"&lt;TECNICA&gt;",UPPER(anotacoes!I7112))</f>
        <v>&lt;NAO_CLASSIFICADO&gt;</v>
      </c>
      <c r="N7112" t="str">
        <f>IF(OR(L7112="ATTACK",L7112="FINTA"),UPPER(anotacoes!I7112),"")</f>
        <v/>
      </c>
      <c r="O7112" s="6" t="str">
        <f>IF(anotacoes!N7112=0,"",anotacoes!N7112)</f>
        <v/>
      </c>
      <c r="P7112" t="str">
        <f>IF(anotacoes!M7112=0,"",UPPER(anotacoes!M7112))</f>
        <v/>
      </c>
      <c r="Q7112" t="str">
        <f t="shared" si="223"/>
        <v>INSERT INTO CONVERSAO_LUTA_ACAO (cd_conversao, id_luta, sequencia, momento_inicio, momento_fim, quem_faz, quem_sofre, acao_tipo, acao, tecnica, direcao, pontuacao) VALUES (1, 103, 90, TRIM(' 00:12:08,309'), TRIM(' 00:12:14,858'), '&lt;ARBITRO_DESCONHECIDO&gt;', '', 'PAUSE', '&lt;NAO_CLASSIFICADO&gt;', NULL, NULL, NULL)</v>
      </c>
      <c r="R7112" t="s">
        <v>10327</v>
      </c>
    </row>
    <row r="7113" spans="1:18" hidden="1" x14ac:dyDescent="0.25">
      <c r="A7113" s="7">
        <f>anotacoes!D7113</f>
        <v>40833</v>
      </c>
      <c r="B7113" t="str">
        <f>anotacoes!C7113</f>
        <v>GRAND PRIX ABU DHABI 2011</v>
      </c>
      <c r="C7113" t="str">
        <f>anotacoes!E7113</f>
        <v>STEVENS</v>
      </c>
      <c r="D7113" t="str">
        <f>anotacoes!F7113</f>
        <v>VALOIS-FORTIER</v>
      </c>
      <c r="E7113" t="s">
        <v>10325</v>
      </c>
      <c r="F7113">
        <f>anotacoes!A7113</f>
        <v>103</v>
      </c>
      <c r="G7113">
        <f>anotacoes!B7113</f>
        <v>91</v>
      </c>
      <c r="H7113" t="str">
        <f>anotacoes!K7113</f>
        <v xml:space="preserve"> 00:12:15,046</v>
      </c>
      <c r="I7113" t="str">
        <f>anotacoes!L7113</f>
        <v xml:space="preserve"> 00:12:20,316</v>
      </c>
      <c r="J7113" t="str">
        <f>IF(L7113="PAUSE",E7113,IF(anotacoes!G7117=conversao_anotacoes!C7113,conversao_anotacoes!C7113,conversao_anotacoes!D7113))</f>
        <v>STEVENS</v>
      </c>
      <c r="K7113" t="str">
        <f t="shared" si="222"/>
        <v>VALOIS-FORTIER</v>
      </c>
      <c r="L7113" t="str">
        <f>UPPER(anotacoes!H7113)</f>
        <v>DISPLACEMENT</v>
      </c>
      <c r="M7113" t="str">
        <f>IF(OR(L7113="ATTACK",L7113="FINTA"),"&lt;TECNICA&gt;",UPPER(anotacoes!I7113))</f>
        <v>CIRCULAR LEFT</v>
      </c>
      <c r="N7113" t="str">
        <f>IF(OR(L7113="ATTACK",L7113="FINTA"),UPPER(anotacoes!I7113),"")</f>
        <v/>
      </c>
      <c r="O7113" s="6" t="str">
        <f>IF(anotacoes!N7113=0,"",anotacoes!N7113)</f>
        <v/>
      </c>
      <c r="P7113" t="str">
        <f>IF(anotacoes!M7113=0,"",UPPER(anotacoes!M7113))</f>
        <v/>
      </c>
      <c r="Q7113" t="str">
        <f t="shared" si="223"/>
        <v>INSERT INTO CONVERSAO_LUTA_ACAO (cd_conversao, id_luta, sequencia, momento_inicio, momento_fim, quem_faz, quem_sofre, acao_tipo, acao, tecnica, direcao, pontuacao) VALUES (1, 103, 91, TRIM(' 00:12:15,046'), TRIM(' 00:12:20,316'), 'STEVENS', 'VALOIS-FORTIER', 'DISPLACEMENT', 'CIRCULAR LEFT', NULL, NULL, NULL)</v>
      </c>
      <c r="R7113" t="s">
        <v>10327</v>
      </c>
    </row>
    <row r="7114" spans="1:18" hidden="1" x14ac:dyDescent="0.25">
      <c r="A7114" s="7">
        <f>anotacoes!D7114</f>
        <v>40833</v>
      </c>
      <c r="B7114" t="str">
        <f>anotacoes!C7114</f>
        <v>GRAND PRIX ABU DHABI 2011</v>
      </c>
      <c r="C7114" t="str">
        <f>anotacoes!E7114</f>
        <v>STEVENS</v>
      </c>
      <c r="D7114" t="str">
        <f>anotacoes!F7114</f>
        <v>VALOIS-FORTIER</v>
      </c>
      <c r="E7114" t="s">
        <v>10325</v>
      </c>
      <c r="F7114">
        <f>anotacoes!A7114</f>
        <v>103</v>
      </c>
      <c r="G7114">
        <f>anotacoes!B7114</f>
        <v>92</v>
      </c>
      <c r="H7114" t="str">
        <f>anotacoes!K7114</f>
        <v xml:space="preserve"> 00:12:20,316</v>
      </c>
      <c r="I7114" t="str">
        <f>anotacoes!L7114</f>
        <v xml:space="preserve"> 00:12:22,458</v>
      </c>
      <c r="J7114" t="str">
        <f>IF(L7114="PAUSE",E7114,IF(anotacoes!G7118=conversao_anotacoes!C7114,conversao_anotacoes!C7114,conversao_anotacoes!D7114))</f>
        <v>STEVENS</v>
      </c>
      <c r="K7114" t="str">
        <f t="shared" si="222"/>
        <v>VALOIS-FORTIER</v>
      </c>
      <c r="L7114" t="str">
        <f>UPPER(anotacoes!H7114)</f>
        <v>DISPLACEMENT</v>
      </c>
      <c r="M7114" t="str">
        <f>IF(OR(L7114="ATTACK",L7114="FINTA"),"&lt;TECNICA&gt;",UPPER(anotacoes!I7114))</f>
        <v>TRY TO GRIP WITH CONTACT</v>
      </c>
      <c r="N7114" t="str">
        <f>IF(OR(L7114="ATTACK",L7114="FINTA"),UPPER(anotacoes!I7114),"")</f>
        <v/>
      </c>
      <c r="O7114" s="6" t="str">
        <f>IF(anotacoes!N7114=0,"",anotacoes!N7114)</f>
        <v/>
      </c>
      <c r="P7114" t="str">
        <f>IF(anotacoes!M7114=0,"",UPPER(anotacoes!M7114))</f>
        <v/>
      </c>
      <c r="Q7114" t="str">
        <f t="shared" si="223"/>
        <v>INSERT INTO CONVERSAO_LUTA_ACAO (cd_conversao, id_luta, sequencia, momento_inicio, momento_fim, quem_faz, quem_sofre, acao_tipo, acao, tecnica, direcao, pontuacao) VALUES (1, 103, 92, TRIM(' 00:12:20,316'), TRIM(' 00:12:22,458'), 'STEVENS', 'VALOIS-FORTIER', 'DISPLACEMENT', 'TRY TO GRIP WITH CONTACT', NULL, NULL, NULL)</v>
      </c>
      <c r="R7114" t="s">
        <v>10327</v>
      </c>
    </row>
    <row r="7115" spans="1:18" hidden="1" x14ac:dyDescent="0.25">
      <c r="A7115" s="7">
        <f>anotacoes!D7115</f>
        <v>40833</v>
      </c>
      <c r="B7115" t="str">
        <f>anotacoes!C7115</f>
        <v>GRAND PRIX ABU DHABI 2011</v>
      </c>
      <c r="C7115" t="str">
        <f>anotacoes!E7115</f>
        <v>STEVENS</v>
      </c>
      <c r="D7115" t="str">
        <f>anotacoes!F7115</f>
        <v>VALOIS-FORTIER</v>
      </c>
      <c r="E7115" t="s">
        <v>10325</v>
      </c>
      <c r="F7115">
        <f>anotacoes!A7115</f>
        <v>103</v>
      </c>
      <c r="G7115">
        <f>anotacoes!B7115</f>
        <v>93</v>
      </c>
      <c r="H7115" t="str">
        <f>anotacoes!K7115</f>
        <v xml:space="preserve"> 00:12:22,458</v>
      </c>
      <c r="I7115" t="str">
        <f>anotacoes!L7115</f>
        <v xml:space="preserve"> 00:12:24,042</v>
      </c>
      <c r="J7115" t="str">
        <f>IF(L7115="PAUSE",E7115,IF(anotacoes!G7119=conversao_anotacoes!C7115,conversao_anotacoes!C7115,conversao_anotacoes!D7115))</f>
        <v>STEVENS</v>
      </c>
      <c r="K7115" t="str">
        <f t="shared" si="222"/>
        <v>VALOIS-FORTIER</v>
      </c>
      <c r="L7115" t="str">
        <f>UPPER(anotacoes!H7115)</f>
        <v>DEFENSE</v>
      </c>
      <c r="M7115" t="str">
        <f>IF(OR(L7115="ATTACK",L7115="FINTA"),"&lt;TECNICA&gt;",UPPER(anotacoes!I7115))</f>
        <v>TAE-SABAKI LEFT INCLINED</v>
      </c>
      <c r="N7115" t="str">
        <f>IF(OR(L7115="ATTACK",L7115="FINTA"),UPPER(anotacoes!I7115),"")</f>
        <v/>
      </c>
      <c r="O7115" s="6" t="str">
        <f>IF(anotacoes!N7115=0,"",anotacoes!N7115)</f>
        <v/>
      </c>
      <c r="P7115" t="str">
        <f>IF(anotacoes!M7115=0,"",UPPER(anotacoes!M7115))</f>
        <v/>
      </c>
      <c r="Q7115" t="str">
        <f t="shared" si="223"/>
        <v>INSERT INTO CONVERSAO_LUTA_ACAO (cd_conversao, id_luta, sequencia, momento_inicio, momento_fim, quem_faz, quem_sofre, acao_tipo, acao, tecnica, direcao, pontuacao) VALUES (1, 103, 93, TRIM(' 00:12:22,458'), TRIM(' 00:12:24,042'), 'STEVENS', 'VALOIS-FORTIER', 'DEFENSE', 'TAE-SABAKI LEFT INCLINED', NULL, NULL, NULL)</v>
      </c>
      <c r="R7115" t="s">
        <v>10327</v>
      </c>
    </row>
    <row r="7116" spans="1:18" hidden="1" x14ac:dyDescent="0.25">
      <c r="A7116" s="7">
        <f>anotacoes!D7116</f>
        <v>40833</v>
      </c>
      <c r="B7116" t="str">
        <f>anotacoes!C7116</f>
        <v>GRAND PRIX ABU DHABI 2011</v>
      </c>
      <c r="C7116" t="str">
        <f>anotacoes!E7116</f>
        <v>STEVENS</v>
      </c>
      <c r="D7116" t="str">
        <f>anotacoes!F7116</f>
        <v>VALOIS-FORTIER</v>
      </c>
      <c r="E7116" t="s">
        <v>10325</v>
      </c>
      <c r="F7116">
        <f>anotacoes!A7116</f>
        <v>103</v>
      </c>
      <c r="G7116">
        <f>anotacoes!B7116</f>
        <v>94</v>
      </c>
      <c r="H7116" t="str">
        <f>anotacoes!K7116</f>
        <v xml:space="preserve"> 00:12:24,210</v>
      </c>
      <c r="I7116" t="str">
        <f>anotacoes!L7116</f>
        <v xml:space="preserve"> 00:12:27,863</v>
      </c>
      <c r="J7116" t="str">
        <f>IF(L7116="PAUSE",E7116,IF(anotacoes!G7120=conversao_anotacoes!C7116,conversao_anotacoes!C7116,conversao_anotacoes!D7116))</f>
        <v>&lt;ARBITRO_DESCONHECIDO&gt;</v>
      </c>
      <c r="K7116" t="str">
        <f t="shared" si="222"/>
        <v/>
      </c>
      <c r="L7116" t="str">
        <f>UPPER(anotacoes!H7116)</f>
        <v>PAUSE</v>
      </c>
      <c r="M7116" t="str">
        <f>IF(OR(L7116="ATTACK",L7116="FINTA"),"&lt;TECNICA&gt;",UPPER(anotacoes!I7116))</f>
        <v>&lt;NAO_CLASSIFICADO&gt;</v>
      </c>
      <c r="N7116" t="str">
        <f>IF(OR(L7116="ATTACK",L7116="FINTA"),UPPER(anotacoes!I7116),"")</f>
        <v/>
      </c>
      <c r="O7116" s="6" t="str">
        <f>IF(anotacoes!N7116=0,"",anotacoes!N7116)</f>
        <v/>
      </c>
      <c r="P7116" t="str">
        <f>IF(anotacoes!M7116=0,"",UPPER(anotacoes!M7116))</f>
        <v/>
      </c>
      <c r="Q7116" t="str">
        <f t="shared" si="223"/>
        <v>INSERT INTO CONVERSAO_LUTA_ACAO (cd_conversao, id_luta, sequencia, momento_inicio, momento_fim, quem_faz, quem_sofre, acao_tipo, acao, tecnica, direcao, pontuacao) VALUES (1, 103, 94, TRIM(' 00:12:24,210'), TRIM(' 00:12:27,863'), '&lt;ARBITRO_DESCONHECIDO&gt;', '', 'PAUSE', '&lt;NAO_CLASSIFICADO&gt;', NULL, NULL, NULL)</v>
      </c>
      <c r="R7116" t="s">
        <v>10327</v>
      </c>
    </row>
    <row r="7117" spans="1:18" hidden="1" x14ac:dyDescent="0.25">
      <c r="A7117" s="7">
        <f>anotacoes!D7117</f>
        <v>40833</v>
      </c>
      <c r="B7117" t="str">
        <f>anotacoes!C7117</f>
        <v>GRAND PRIX ABU DHABI 2011</v>
      </c>
      <c r="C7117" t="str">
        <f>anotacoes!E7117</f>
        <v>STEVENS</v>
      </c>
      <c r="D7117" t="str">
        <f>anotacoes!F7117</f>
        <v>VALOIS-FORTIER</v>
      </c>
      <c r="E7117" t="s">
        <v>10325</v>
      </c>
      <c r="F7117">
        <f>anotacoes!A7117</f>
        <v>103</v>
      </c>
      <c r="G7117">
        <f>anotacoes!B7117</f>
        <v>95</v>
      </c>
      <c r="H7117" t="str">
        <f>anotacoes!K7117</f>
        <v xml:space="preserve"> 00:12:27,863</v>
      </c>
      <c r="I7117" t="str">
        <f>anotacoes!L7117</f>
        <v xml:space="preserve"> 00:12:30,541</v>
      </c>
      <c r="J7117" t="str">
        <f>IF(L7117="PAUSE",E7117,IF(anotacoes!G7121=conversao_anotacoes!C7117,conversao_anotacoes!C7117,conversao_anotacoes!D7117))</f>
        <v>STEVENS</v>
      </c>
      <c r="K7117" t="str">
        <f t="shared" si="222"/>
        <v>VALOIS-FORTIER</v>
      </c>
      <c r="L7117" t="str">
        <f>UPPER(anotacoes!H7117)</f>
        <v>DISPLACEMENT</v>
      </c>
      <c r="M7117" t="str">
        <f>IF(OR(L7117="ATTACK",L7117="FINTA"),"&lt;TECNICA&gt;",UPPER(anotacoes!I7117))</f>
        <v>2-3 STEP HESITANT RIGHT</v>
      </c>
      <c r="N7117" t="str">
        <f>IF(OR(L7117="ATTACK",L7117="FINTA"),UPPER(anotacoes!I7117),"")</f>
        <v/>
      </c>
      <c r="O7117" s="6" t="str">
        <f>IF(anotacoes!N7117=0,"",anotacoes!N7117)</f>
        <v/>
      </c>
      <c r="P7117" t="str">
        <f>IF(anotacoes!M7117=0,"",UPPER(anotacoes!M7117))</f>
        <v/>
      </c>
      <c r="Q7117" t="str">
        <f t="shared" si="223"/>
        <v>INSERT INTO CONVERSAO_LUTA_ACAO (cd_conversao, id_luta, sequencia, momento_inicio, momento_fim, quem_faz, quem_sofre, acao_tipo, acao, tecnica, direcao, pontuacao) VALUES (1, 103, 95, TRIM(' 00:12:27,863'), TRIM(' 00:12:30,541'), 'STEVENS', 'VALOIS-FORTIER', 'DISPLACEMENT', '2-3 STEP HESITANT RIGHT', NULL, NULL, NULL)</v>
      </c>
      <c r="R7117" t="s">
        <v>10327</v>
      </c>
    </row>
    <row r="7118" spans="1:18" hidden="1" x14ac:dyDescent="0.25">
      <c r="A7118" s="7">
        <f>anotacoes!D7118</f>
        <v>40833</v>
      </c>
      <c r="B7118" t="str">
        <f>anotacoes!C7118</f>
        <v>GRAND PRIX ABU DHABI 2011</v>
      </c>
      <c r="C7118" t="str">
        <f>anotacoes!E7118</f>
        <v>STEVENS</v>
      </c>
      <c r="D7118" t="str">
        <f>anotacoes!F7118</f>
        <v>VALOIS-FORTIER</v>
      </c>
      <c r="E7118" t="s">
        <v>10325</v>
      </c>
      <c r="F7118">
        <f>anotacoes!A7118</f>
        <v>103</v>
      </c>
      <c r="G7118">
        <f>anotacoes!B7118</f>
        <v>96</v>
      </c>
      <c r="H7118" t="str">
        <f>anotacoes!K7118</f>
        <v xml:space="preserve"> 00:12:30,541</v>
      </c>
      <c r="I7118" t="str">
        <f>anotacoes!L7118</f>
        <v xml:space="preserve"> 00:12:31,973</v>
      </c>
      <c r="J7118" t="str">
        <f>IF(L7118="PAUSE",E7118,IF(anotacoes!G7122=conversao_anotacoes!C7118,conversao_anotacoes!C7118,conversao_anotacoes!D7118))</f>
        <v>STEVENS</v>
      </c>
      <c r="K7118" t="str">
        <f t="shared" si="222"/>
        <v>VALOIS-FORTIER</v>
      </c>
      <c r="L7118" t="str">
        <f>UPPER(anotacoes!H7118)</f>
        <v>GRIP TIME</v>
      </c>
      <c r="M7118" t="str">
        <f>IF(OR(L7118="ATTACK",L7118="FINTA"),"&lt;TECNICA&gt;",UPPER(anotacoes!I7118))</f>
        <v>LEFT BACK RIGHT SLEEVE</v>
      </c>
      <c r="N7118" t="str">
        <f>IF(OR(L7118="ATTACK",L7118="FINTA"),UPPER(anotacoes!I7118),"")</f>
        <v/>
      </c>
      <c r="O7118" s="6" t="str">
        <f>IF(anotacoes!N7118=0,"",anotacoes!N7118)</f>
        <v/>
      </c>
      <c r="P7118" t="str">
        <f>IF(anotacoes!M7118=0,"",UPPER(anotacoes!M7118))</f>
        <v/>
      </c>
      <c r="Q7118" t="str">
        <f t="shared" si="223"/>
        <v>INSERT INTO CONVERSAO_LUTA_ACAO (cd_conversao, id_luta, sequencia, momento_inicio, momento_fim, quem_faz, quem_sofre, acao_tipo, acao, tecnica, direcao, pontuacao) VALUES (1, 103, 96, TRIM(' 00:12:30,541'), TRIM(' 00:12:31,973'), 'STEVENS', 'VALOIS-FORTIER', 'GRIP TIME', 'LEFT BACK RIGHT SLEEVE', NULL, NULL, NULL)</v>
      </c>
      <c r="R7118" t="s">
        <v>10327</v>
      </c>
    </row>
    <row r="7119" spans="1:18" hidden="1" x14ac:dyDescent="0.25">
      <c r="A7119" s="7">
        <f>anotacoes!D7119</f>
        <v>40833</v>
      </c>
      <c r="B7119" t="str">
        <f>anotacoes!C7119</f>
        <v>GRAND PRIX ABU DHABI 2011</v>
      </c>
      <c r="C7119" t="str">
        <f>anotacoes!E7119</f>
        <v>STEVENS</v>
      </c>
      <c r="D7119" t="str">
        <f>anotacoes!F7119</f>
        <v>VALOIS-FORTIER</v>
      </c>
      <c r="E7119" t="s">
        <v>10325</v>
      </c>
      <c r="F7119">
        <f>anotacoes!A7119</f>
        <v>103</v>
      </c>
      <c r="G7119">
        <f>anotacoes!B7119</f>
        <v>97</v>
      </c>
      <c r="H7119" t="str">
        <f>anotacoes!K7119</f>
        <v xml:space="preserve"> 00:12:31,973</v>
      </c>
      <c r="I7119" t="str">
        <f>anotacoes!L7119</f>
        <v xml:space="preserve"> 00:12:34,137</v>
      </c>
      <c r="J7119" t="str">
        <f>IF(L7119="PAUSE",E7119,IF(anotacoes!G7123=conversao_anotacoes!C7119,conversao_anotacoes!C7119,conversao_anotacoes!D7119))</f>
        <v>STEVENS</v>
      </c>
      <c r="K7119" t="str">
        <f t="shared" si="222"/>
        <v>VALOIS-FORTIER</v>
      </c>
      <c r="L7119" t="str">
        <f>UPPER(anotacoes!H7119)</f>
        <v>GROUNDWORK COMBAT</v>
      </c>
      <c r="M7119" t="str">
        <f>IF(OR(L7119="ATTACK",L7119="FINTA"),"&lt;TECNICA&gt;",UPPER(anotacoes!I7119))</f>
        <v>CONTROL WITH LEGS</v>
      </c>
      <c r="N7119" t="str">
        <f>IF(OR(L7119="ATTACK",L7119="FINTA"),UPPER(anotacoes!I7119),"")</f>
        <v/>
      </c>
      <c r="O7119" s="6" t="str">
        <f>IF(anotacoes!N7119=0,"",anotacoes!N7119)</f>
        <v/>
      </c>
      <c r="P7119" t="str">
        <f>IF(anotacoes!M7119=0,"",UPPER(anotacoes!M7119))</f>
        <v/>
      </c>
      <c r="Q7119" t="str">
        <f t="shared" si="223"/>
        <v>INSERT INTO CONVERSAO_LUTA_ACAO (cd_conversao, id_luta, sequencia, momento_inicio, momento_fim, quem_faz, quem_sofre, acao_tipo, acao, tecnica, direcao, pontuacao) VALUES (1, 103, 97, TRIM(' 00:12:31,973'), TRIM(' 00:12:34,137'), 'STEVENS', 'VALOIS-FORTIER', 'GROUNDWORK COMBAT', 'CONTROL WITH LEGS', NULL, NULL, NULL)</v>
      </c>
      <c r="R7119" t="s">
        <v>10327</v>
      </c>
    </row>
    <row r="7120" spans="1:18" hidden="1" x14ac:dyDescent="0.25">
      <c r="A7120" s="7">
        <f>anotacoes!D7120</f>
        <v>40833</v>
      </c>
      <c r="B7120" t="str">
        <f>anotacoes!C7120</f>
        <v>GRAND PRIX ABU DHABI 2011</v>
      </c>
      <c r="C7120" t="str">
        <f>anotacoes!E7120</f>
        <v>STEVENS</v>
      </c>
      <c r="D7120" t="str">
        <f>anotacoes!F7120</f>
        <v>VALOIS-FORTIER</v>
      </c>
      <c r="E7120" t="s">
        <v>10325</v>
      </c>
      <c r="F7120">
        <f>anotacoes!A7120</f>
        <v>103</v>
      </c>
      <c r="G7120">
        <f>anotacoes!B7120</f>
        <v>98</v>
      </c>
      <c r="H7120" t="str">
        <f>anotacoes!K7120</f>
        <v xml:space="preserve"> 00:12:36,202</v>
      </c>
      <c r="I7120" t="str">
        <f>anotacoes!L7120</f>
        <v xml:space="preserve"> 00:13:24,279</v>
      </c>
      <c r="J7120" t="str">
        <f>IF(L7120="PAUSE",E7120,IF(anotacoes!G7124=conversao_anotacoes!C7120,conversao_anotacoes!C7120,conversao_anotacoes!D7120))</f>
        <v>&lt;ARBITRO_DESCONHECIDO&gt;</v>
      </c>
      <c r="K7120" t="str">
        <f t="shared" si="222"/>
        <v/>
      </c>
      <c r="L7120" t="str">
        <f>UPPER(anotacoes!H7120)</f>
        <v>PAUSE</v>
      </c>
      <c r="M7120" t="str">
        <f>IF(OR(L7120="ATTACK",L7120="FINTA"),"&lt;TECNICA&gt;",UPPER(anotacoes!I7120))</f>
        <v>&lt;NAO_CLASSIFICADO&gt;</v>
      </c>
      <c r="N7120" t="str">
        <f>IF(OR(L7120="ATTACK",L7120="FINTA"),UPPER(anotacoes!I7120),"")</f>
        <v/>
      </c>
      <c r="O7120" s="6" t="str">
        <f>IF(anotacoes!N7120=0,"",anotacoes!N7120)</f>
        <v/>
      </c>
      <c r="P7120" t="str">
        <f>IF(anotacoes!M7120=0,"",UPPER(anotacoes!M7120))</f>
        <v/>
      </c>
      <c r="Q7120" t="str">
        <f t="shared" si="223"/>
        <v>INSERT INTO CONVERSAO_LUTA_ACAO (cd_conversao, id_luta, sequencia, momento_inicio, momento_fim, quem_faz, quem_sofre, acao_tipo, acao, tecnica, direcao, pontuacao) VALUES (1, 103, 98, TRIM(' 00:12:36,202'), TRIM(' 00:13:24,279'), '&lt;ARBITRO_DESCONHECIDO&gt;', '', 'PAUSE', '&lt;NAO_CLASSIFICADO&gt;', NULL, NULL, NULL)</v>
      </c>
      <c r="R7120" t="s">
        <v>10327</v>
      </c>
    </row>
    <row r="7121" spans="1:18" hidden="1" x14ac:dyDescent="0.25">
      <c r="A7121" s="7">
        <f>anotacoes!D7121</f>
        <v>40833</v>
      </c>
      <c r="B7121" t="str">
        <f>anotacoes!C7121</f>
        <v>GRAND PRIX ABU DHABI 2011</v>
      </c>
      <c r="C7121" t="str">
        <f>anotacoes!E7121</f>
        <v>STEVENS</v>
      </c>
      <c r="D7121" t="str">
        <f>anotacoes!F7121</f>
        <v>VALOIS-FORTIER</v>
      </c>
      <c r="E7121" t="s">
        <v>10325</v>
      </c>
      <c r="F7121">
        <f>anotacoes!A7121</f>
        <v>103</v>
      </c>
      <c r="G7121">
        <f>anotacoes!B7121</f>
        <v>99</v>
      </c>
      <c r="H7121" t="str">
        <f>anotacoes!K7121</f>
        <v xml:space="preserve"> 00:13:24,439</v>
      </c>
      <c r="I7121" t="str">
        <f>anotacoes!L7121</f>
        <v xml:space="preserve"> 00:13:29,914</v>
      </c>
      <c r="J7121" t="str">
        <f>IF(L7121="PAUSE",E7121,IF(anotacoes!G7125=conversao_anotacoes!C7121,conversao_anotacoes!C7121,conversao_anotacoes!D7121))</f>
        <v>STEVENS</v>
      </c>
      <c r="K7121" t="str">
        <f t="shared" si="222"/>
        <v>VALOIS-FORTIER</v>
      </c>
      <c r="L7121" t="str">
        <f>UPPER(anotacoes!H7121)</f>
        <v>DISPLACEMENT</v>
      </c>
      <c r="M7121" t="str">
        <f>IF(OR(L7121="ATTACK",L7121="FINTA"),"&lt;TECNICA&gt;",UPPER(anotacoes!I7121))</f>
        <v>CIRCULAR RIGHT</v>
      </c>
      <c r="N7121" t="str">
        <f>IF(OR(L7121="ATTACK",L7121="FINTA"),UPPER(anotacoes!I7121),"")</f>
        <v/>
      </c>
      <c r="O7121" s="6" t="str">
        <f>IF(anotacoes!N7121=0,"",anotacoes!N7121)</f>
        <v/>
      </c>
      <c r="P7121" t="str">
        <f>IF(anotacoes!M7121=0,"",UPPER(anotacoes!M7121))</f>
        <v/>
      </c>
      <c r="Q7121" t="str">
        <f t="shared" si="223"/>
        <v>INSERT INTO CONVERSAO_LUTA_ACAO (cd_conversao, id_luta, sequencia, momento_inicio, momento_fim, quem_faz, quem_sofre, acao_tipo, acao, tecnica, direcao, pontuacao) VALUES (1, 103, 99, TRIM(' 00:13:24,439'), TRIM(' 00:13:29,914'), 'STEVENS', 'VALOIS-FORTIER', 'DISPLACEMENT', 'CIRCULAR RIGHT', NULL, NULL, NULL)</v>
      </c>
      <c r="R7121" t="s">
        <v>10327</v>
      </c>
    </row>
    <row r="7122" spans="1:18" hidden="1" x14ac:dyDescent="0.25">
      <c r="A7122" s="7">
        <f>anotacoes!D7122</f>
        <v>40833</v>
      </c>
      <c r="B7122" t="str">
        <f>anotacoes!C7122</f>
        <v>GRAND PRIX ABU DHABI 2011</v>
      </c>
      <c r="C7122" t="str">
        <f>anotacoes!E7122</f>
        <v>STEVENS</v>
      </c>
      <c r="D7122" t="str">
        <f>anotacoes!F7122</f>
        <v>VALOIS-FORTIER</v>
      </c>
      <c r="E7122" t="s">
        <v>10325</v>
      </c>
      <c r="F7122">
        <f>anotacoes!A7122</f>
        <v>103</v>
      </c>
      <c r="G7122">
        <f>anotacoes!B7122</f>
        <v>100</v>
      </c>
      <c r="H7122" t="str">
        <f>anotacoes!K7122</f>
        <v xml:space="preserve"> 00:13:29,914</v>
      </c>
      <c r="I7122" t="str">
        <f>anotacoes!L7122</f>
        <v xml:space="preserve"> 00:13:31,871</v>
      </c>
      <c r="J7122" t="str">
        <f>IF(L7122="PAUSE",E7122,IF(anotacoes!G7126=conversao_anotacoes!C7122,conversao_anotacoes!C7122,conversao_anotacoes!D7122))</f>
        <v>STEVENS</v>
      </c>
      <c r="K7122" t="str">
        <f t="shared" si="222"/>
        <v>VALOIS-FORTIER</v>
      </c>
      <c r="L7122" t="str">
        <f>UPPER(anotacoes!H7122)</f>
        <v>GRIP TIME</v>
      </c>
      <c r="M7122" t="str">
        <f>IF(OR(L7122="ATTACK",L7122="FINTA"),"&lt;TECNICA&gt;",UPPER(anotacoes!I7122))</f>
        <v>LEFT COLLAR</v>
      </c>
      <c r="N7122" t="str">
        <f>IF(OR(L7122="ATTACK",L7122="FINTA"),UPPER(anotacoes!I7122),"")</f>
        <v/>
      </c>
      <c r="O7122" s="6" t="str">
        <f>IF(anotacoes!N7122=0,"",anotacoes!N7122)</f>
        <v/>
      </c>
      <c r="P7122" t="str">
        <f>IF(anotacoes!M7122=0,"",UPPER(anotacoes!M7122))</f>
        <v/>
      </c>
      <c r="Q7122" t="str">
        <f t="shared" si="223"/>
        <v>INSERT INTO CONVERSAO_LUTA_ACAO (cd_conversao, id_luta, sequencia, momento_inicio, momento_fim, quem_faz, quem_sofre, acao_tipo, acao, tecnica, direcao, pontuacao) VALUES (1, 103, 100, TRIM(' 00:13:29,914'), TRIM(' 00:13:31,871'), 'STEVENS', 'VALOIS-FORTIER', 'GRIP TIME', 'LEFT COLLAR', NULL, NULL, NULL)</v>
      </c>
      <c r="R7122" t="s">
        <v>10327</v>
      </c>
    </row>
    <row r="7123" spans="1:18" hidden="1" x14ac:dyDescent="0.25">
      <c r="A7123" s="7">
        <f>anotacoes!D7123</f>
        <v>40833</v>
      </c>
      <c r="B7123" t="str">
        <f>anotacoes!C7123</f>
        <v>GRAND PRIX ABU DHABI 2011</v>
      </c>
      <c r="C7123" t="str">
        <f>anotacoes!E7123</f>
        <v>STEVENS</v>
      </c>
      <c r="D7123" t="str">
        <f>anotacoes!F7123</f>
        <v>VALOIS-FORTIER</v>
      </c>
      <c r="E7123" t="s">
        <v>10325</v>
      </c>
      <c r="F7123">
        <f>anotacoes!A7123</f>
        <v>103</v>
      </c>
      <c r="G7123">
        <f>anotacoes!B7123</f>
        <v>101</v>
      </c>
      <c r="H7123" t="str">
        <f>anotacoes!K7123</f>
        <v xml:space="preserve"> 00:13:31,871</v>
      </c>
      <c r="I7123" t="str">
        <f>anotacoes!L7123</f>
        <v xml:space="preserve"> 00:13:31,871</v>
      </c>
      <c r="J7123" t="str">
        <f>IF(L7123="PAUSE",E7123,IF(anotacoes!G7127=conversao_anotacoes!C7123,conversao_anotacoes!C7123,conversao_anotacoes!D7123))</f>
        <v>STEVENS</v>
      </c>
      <c r="K7123" t="str">
        <f t="shared" si="222"/>
        <v>VALOIS-FORTIER</v>
      </c>
      <c r="L7123" t="str">
        <f>UPPER(anotacoes!H7123)</f>
        <v>GROUNDWORK COMBAT</v>
      </c>
      <c r="M7123" t="str">
        <f>IF(OR(L7123="ATTACK",L7123="FINTA"),"&lt;TECNICA&gt;",UPPER(anotacoes!I7123))</f>
        <v>DEFENSIVE POSITION</v>
      </c>
      <c r="N7123" t="str">
        <f>IF(OR(L7123="ATTACK",L7123="FINTA"),UPPER(anotacoes!I7123),"")</f>
        <v/>
      </c>
      <c r="O7123" s="6" t="str">
        <f>IF(anotacoes!N7123=0,"",anotacoes!N7123)</f>
        <v/>
      </c>
      <c r="P7123" t="str">
        <f>IF(anotacoes!M7123=0,"",UPPER(anotacoes!M7123))</f>
        <v/>
      </c>
      <c r="Q7123" t="str">
        <f t="shared" si="223"/>
        <v>INSERT INTO CONVERSAO_LUTA_ACAO (cd_conversao, id_luta, sequencia, momento_inicio, momento_fim, quem_faz, quem_sofre, acao_tipo, acao, tecnica, direcao, pontuacao) VALUES (1, 103, 101, TRIM(' 00:13:31,871'), TRIM(' 00:13:31,871'), 'STEVENS', 'VALOIS-FORTIER', 'GROUNDWORK COMBAT', 'DEFENSIVE POSITION', NULL, NULL, NULL)</v>
      </c>
      <c r="R7123" t="s">
        <v>10327</v>
      </c>
    </row>
    <row r="7124" spans="1:18" hidden="1" x14ac:dyDescent="0.25">
      <c r="A7124" s="7">
        <f>anotacoes!D7124</f>
        <v>40833</v>
      </c>
      <c r="B7124" t="str">
        <f>anotacoes!C7124</f>
        <v>GRAND PRIX ABU DHABI 2011</v>
      </c>
      <c r="C7124" t="str">
        <f>anotacoes!E7124</f>
        <v>STEVENS</v>
      </c>
      <c r="D7124" t="str">
        <f>anotacoes!F7124</f>
        <v>VALOIS-FORTIER</v>
      </c>
      <c r="E7124" t="s">
        <v>10325</v>
      </c>
      <c r="F7124">
        <f>anotacoes!A7124</f>
        <v>103</v>
      </c>
      <c r="G7124">
        <f>anotacoes!B7124</f>
        <v>102</v>
      </c>
      <c r="H7124" t="str">
        <f>anotacoes!K7124</f>
        <v xml:space="preserve"> 00:13:31,871</v>
      </c>
      <c r="I7124" t="str">
        <f>anotacoes!L7124</f>
        <v xml:space="preserve"> 00:13:44,525</v>
      </c>
      <c r="J7124" t="str">
        <f>IF(L7124="PAUSE",E7124,IF(anotacoes!G7128=conversao_anotacoes!C7124,conversao_anotacoes!C7124,conversao_anotacoes!D7124))</f>
        <v>&lt;ARBITRO_DESCONHECIDO&gt;</v>
      </c>
      <c r="K7124" t="str">
        <f t="shared" si="222"/>
        <v/>
      </c>
      <c r="L7124" t="str">
        <f>UPPER(anotacoes!H7124)</f>
        <v>PAUSE</v>
      </c>
      <c r="M7124" t="str">
        <f>IF(OR(L7124="ATTACK",L7124="FINTA"),"&lt;TECNICA&gt;",UPPER(anotacoes!I7124))</f>
        <v>SHIDO WITHOUT SCORE</v>
      </c>
      <c r="N7124" t="str">
        <f>IF(OR(L7124="ATTACK",L7124="FINTA"),UPPER(anotacoes!I7124),"")</f>
        <v/>
      </c>
      <c r="O7124" s="6" t="str">
        <f>IF(anotacoes!N7124=0,"",anotacoes!N7124)</f>
        <v/>
      </c>
      <c r="P7124" t="str">
        <f>IF(anotacoes!M7124=0,"",UPPER(anotacoes!M7124))</f>
        <v/>
      </c>
      <c r="Q7124" t="str">
        <f t="shared" si="223"/>
        <v>INSERT INTO CONVERSAO_LUTA_ACAO (cd_conversao, id_luta, sequencia, momento_inicio, momento_fim, quem_faz, quem_sofre, acao_tipo, acao, tecnica, direcao, pontuacao) VALUES (1, 103, 102, TRIM(' 00:13:31,871'), TRIM(' 00:13:44,525'), '&lt;ARBITRO_DESCONHECIDO&gt;', '', 'PAUSE', 'SHIDO WITHOUT SCORE', NULL, NULL, NULL)</v>
      </c>
      <c r="R7124" t="s">
        <v>10327</v>
      </c>
    </row>
    <row r="7125" spans="1:18" hidden="1" x14ac:dyDescent="0.25">
      <c r="A7125" s="7">
        <f>anotacoes!D7125</f>
        <v>40833</v>
      </c>
      <c r="B7125" t="str">
        <f>anotacoes!C7125</f>
        <v>GRAND PRIX ABU DHABI 2011</v>
      </c>
      <c r="C7125" t="str">
        <f>anotacoes!E7125</f>
        <v>STEVENS</v>
      </c>
      <c r="D7125" t="str">
        <f>anotacoes!F7125</f>
        <v>VALOIS-FORTIER</v>
      </c>
      <c r="E7125" t="s">
        <v>10325</v>
      </c>
      <c r="F7125">
        <f>anotacoes!A7125</f>
        <v>103</v>
      </c>
      <c r="G7125">
        <f>anotacoes!B7125</f>
        <v>103</v>
      </c>
      <c r="H7125" t="str">
        <f>anotacoes!K7125</f>
        <v xml:space="preserve"> 00:13:44,525</v>
      </c>
      <c r="I7125" t="str">
        <f>anotacoes!L7125</f>
        <v xml:space="preserve"> 00:13:46,328</v>
      </c>
      <c r="J7125" t="str">
        <f>IF(L7125="PAUSE",E7125,IF(anotacoes!G7129=conversao_anotacoes!C7125,conversao_anotacoes!C7125,conversao_anotacoes!D7125))</f>
        <v>STEVENS</v>
      </c>
      <c r="K7125" t="str">
        <f t="shared" si="222"/>
        <v>VALOIS-FORTIER</v>
      </c>
      <c r="L7125" t="str">
        <f>UPPER(anotacoes!H7125)</f>
        <v>DISPLACEMENT</v>
      </c>
      <c r="M7125" t="str">
        <f>IF(OR(L7125="ATTACK",L7125="FINTA"),"&lt;TECNICA&gt;",UPPER(anotacoes!I7125))</f>
        <v>2-3 STEP HESITANT RIGHT</v>
      </c>
      <c r="N7125" t="str">
        <f>IF(OR(L7125="ATTACK",L7125="FINTA"),UPPER(anotacoes!I7125),"")</f>
        <v/>
      </c>
      <c r="O7125" s="6" t="str">
        <f>IF(anotacoes!N7125=0,"",anotacoes!N7125)</f>
        <v/>
      </c>
      <c r="P7125" t="str">
        <f>IF(anotacoes!M7125=0,"",UPPER(anotacoes!M7125))</f>
        <v/>
      </c>
      <c r="Q7125" t="str">
        <f t="shared" si="223"/>
        <v>INSERT INTO CONVERSAO_LUTA_ACAO (cd_conversao, id_luta, sequencia, momento_inicio, momento_fim, quem_faz, quem_sofre, acao_tipo, acao, tecnica, direcao, pontuacao) VALUES (1, 103, 103, TRIM(' 00:13:44,525'), TRIM(' 00:13:46,328'), 'STEVENS', 'VALOIS-FORTIER', 'DISPLACEMENT', '2-3 STEP HESITANT RIGHT', NULL, NULL, NULL)</v>
      </c>
      <c r="R7125" t="s">
        <v>10327</v>
      </c>
    </row>
    <row r="7126" spans="1:18" hidden="1" x14ac:dyDescent="0.25">
      <c r="A7126" s="7">
        <f>anotacoes!D7126</f>
        <v>40833</v>
      </c>
      <c r="B7126" t="str">
        <f>anotacoes!C7126</f>
        <v>GRAND PRIX ABU DHABI 2011</v>
      </c>
      <c r="C7126" t="str">
        <f>anotacoes!E7126</f>
        <v>STEVENS</v>
      </c>
      <c r="D7126" t="str">
        <f>anotacoes!F7126</f>
        <v>VALOIS-FORTIER</v>
      </c>
      <c r="E7126" t="s">
        <v>10325</v>
      </c>
      <c r="F7126">
        <f>anotacoes!A7126</f>
        <v>103</v>
      </c>
      <c r="G7126">
        <f>anotacoes!B7126</f>
        <v>104</v>
      </c>
      <c r="H7126" t="str">
        <f>anotacoes!K7126</f>
        <v xml:space="preserve"> 00:13:46,328</v>
      </c>
      <c r="I7126" t="str">
        <f>anotacoes!L7126</f>
        <v xml:space="preserve"> 00:13:47,958</v>
      </c>
      <c r="J7126" t="str">
        <f>IF(L7126="PAUSE",E7126,IF(anotacoes!G7130=conversao_anotacoes!C7126,conversao_anotacoes!C7126,conversao_anotacoes!D7126))</f>
        <v>STEVENS</v>
      </c>
      <c r="K7126" t="str">
        <f t="shared" si="222"/>
        <v>VALOIS-FORTIER</v>
      </c>
      <c r="L7126" t="str">
        <f>UPPER(anotacoes!H7126)</f>
        <v>GRIP TIME</v>
      </c>
      <c r="M7126" t="str">
        <f>IF(OR(L7126="ATTACK",L7126="FINTA"),"&lt;TECNICA&gt;",UPPER(anotacoes!I7126))</f>
        <v>LEFT BACK RIGHT SLEEVE</v>
      </c>
      <c r="N7126" t="str">
        <f>IF(OR(L7126="ATTACK",L7126="FINTA"),UPPER(anotacoes!I7126),"")</f>
        <v/>
      </c>
      <c r="O7126" s="6" t="str">
        <f>IF(anotacoes!N7126=0,"",anotacoes!N7126)</f>
        <v/>
      </c>
      <c r="P7126" t="str">
        <f>IF(anotacoes!M7126=0,"",UPPER(anotacoes!M7126))</f>
        <v/>
      </c>
      <c r="Q7126" t="str">
        <f t="shared" si="223"/>
        <v>INSERT INTO CONVERSAO_LUTA_ACAO (cd_conversao, id_luta, sequencia, momento_inicio, momento_fim, quem_faz, quem_sofre, acao_tipo, acao, tecnica, direcao, pontuacao) VALUES (1, 103, 104, TRIM(' 00:13:46,328'), TRIM(' 00:13:47,958'), 'STEVENS', 'VALOIS-FORTIER', 'GRIP TIME', 'LEFT BACK RIGHT SLEEVE', NULL, NULL, NULL)</v>
      </c>
      <c r="R7126" t="s">
        <v>10327</v>
      </c>
    </row>
    <row r="7127" spans="1:18" hidden="1" x14ac:dyDescent="0.25">
      <c r="A7127" s="7">
        <f>anotacoes!D7127</f>
        <v>40833</v>
      </c>
      <c r="B7127" t="str">
        <f>anotacoes!C7127</f>
        <v>GRAND PRIX ABU DHABI 2011</v>
      </c>
      <c r="C7127" t="str">
        <f>anotacoes!E7127</f>
        <v>STEVENS</v>
      </c>
      <c r="D7127" t="str">
        <f>anotacoes!F7127</f>
        <v>VALOIS-FORTIER</v>
      </c>
      <c r="E7127" t="s">
        <v>10325</v>
      </c>
      <c r="F7127">
        <f>anotacoes!A7127</f>
        <v>103</v>
      </c>
      <c r="G7127">
        <f>anotacoes!B7127</f>
        <v>105</v>
      </c>
      <c r="H7127" t="str">
        <f>anotacoes!K7127</f>
        <v xml:space="preserve"> 00:13:47,958</v>
      </c>
      <c r="I7127" t="str">
        <f>anotacoes!L7127</f>
        <v xml:space="preserve"> 00:13:49,728</v>
      </c>
      <c r="J7127" t="str">
        <f>IF(L7127="PAUSE",E7127,IF(anotacoes!G7131=conversao_anotacoes!C7127,conversao_anotacoes!C7127,conversao_anotacoes!D7127))</f>
        <v>STEVENS</v>
      </c>
      <c r="K7127" t="str">
        <f t="shared" si="222"/>
        <v>VALOIS-FORTIER</v>
      </c>
      <c r="L7127" t="str">
        <f>UPPER(anotacoes!H7127)</f>
        <v>ATTACK</v>
      </c>
      <c r="M7127" t="str">
        <f>IF(OR(L7127="ATTACK",L7127="FINTA"),"&lt;TECNICA&gt;",UPPER(anotacoes!I7127))</f>
        <v>&lt;TECNICA&gt;</v>
      </c>
      <c r="N7127" t="str">
        <f>IF(OR(L7127="ATTACK",L7127="FINTA"),UPPER(anotacoes!I7127),"")</f>
        <v>UCHIMATA</v>
      </c>
      <c r="O7127" s="6">
        <f>IF(anotacoes!N7127=0,"",anotacoes!N7127)</f>
        <v>6</v>
      </c>
      <c r="P7127" t="str">
        <f>IF(anotacoes!M7127=0,"",UPPER(anotacoes!M7127))</f>
        <v/>
      </c>
      <c r="Q7127" t="str">
        <f t="shared" si="223"/>
        <v>INSERT INTO CONVERSAO_LUTA_ACAO (cd_conversao, id_luta, sequencia, momento_inicio, momento_fim, quem_faz, quem_sofre, acao_tipo, acao, tecnica, direcao, pontuacao) VALUES (1, 103, 105, TRIM(' 00:13:47,958'), TRIM(' 00:13:49,728'), 'STEVENS', 'VALOIS-FORTIER', 'ATTACK', '&lt;TECNICA&gt;', 'UCHIMATA', 6, NULL)</v>
      </c>
      <c r="R7127" t="s">
        <v>10327</v>
      </c>
    </row>
    <row r="7128" spans="1:18" hidden="1" x14ac:dyDescent="0.25">
      <c r="A7128" s="7">
        <f>anotacoes!D7128</f>
        <v>40833</v>
      </c>
      <c r="B7128" t="str">
        <f>anotacoes!C7128</f>
        <v>GRAND PRIX ABU DHABI 2011</v>
      </c>
      <c r="C7128" t="str">
        <f>anotacoes!E7128</f>
        <v>STEVENS</v>
      </c>
      <c r="D7128" t="str">
        <f>anotacoes!F7128</f>
        <v>VALOIS-FORTIER</v>
      </c>
      <c r="E7128" t="s">
        <v>10325</v>
      </c>
      <c r="F7128">
        <f>anotacoes!A7128</f>
        <v>103</v>
      </c>
      <c r="G7128">
        <f>anotacoes!B7128</f>
        <v>106</v>
      </c>
      <c r="H7128" t="str">
        <f>anotacoes!K7128</f>
        <v xml:space="preserve"> 00:13:49,884</v>
      </c>
      <c r="I7128" t="str">
        <f>anotacoes!L7128</f>
        <v xml:space="preserve"> 00:13:53,690</v>
      </c>
      <c r="J7128" t="str">
        <f>IF(L7128="PAUSE",E7128,IF(anotacoes!G7132=conversao_anotacoes!C7128,conversao_anotacoes!C7128,conversao_anotacoes!D7128))</f>
        <v>STEVENS</v>
      </c>
      <c r="K7128" t="str">
        <f t="shared" si="222"/>
        <v>VALOIS-FORTIER</v>
      </c>
      <c r="L7128" t="str">
        <f>UPPER(anotacoes!H7128)</f>
        <v>GROUNDWORK COMBAT</v>
      </c>
      <c r="M7128" t="str">
        <f>IF(OR(L7128="ATTACK",L7128="FINTA"),"&lt;TECNICA&gt;",UPPER(anotacoes!I7128))</f>
        <v>CONTROL WITH LEGS</v>
      </c>
      <c r="N7128" t="str">
        <f>IF(OR(L7128="ATTACK",L7128="FINTA"),UPPER(anotacoes!I7128),"")</f>
        <v/>
      </c>
      <c r="O7128" s="6" t="str">
        <f>IF(anotacoes!N7128=0,"",anotacoes!N7128)</f>
        <v/>
      </c>
      <c r="P7128" t="str">
        <f>IF(anotacoes!M7128=0,"",UPPER(anotacoes!M7128))</f>
        <v/>
      </c>
      <c r="Q7128" t="str">
        <f t="shared" si="223"/>
        <v>INSERT INTO CONVERSAO_LUTA_ACAO (cd_conversao, id_luta, sequencia, momento_inicio, momento_fim, quem_faz, quem_sofre, acao_tipo, acao, tecnica, direcao, pontuacao) VALUES (1, 103, 106, TRIM(' 00:13:49,884'), TRIM(' 00:13:53,690'), 'STEVENS', 'VALOIS-FORTIER', 'GROUNDWORK COMBAT', 'CONTROL WITH LEGS', NULL, NULL, NULL)</v>
      </c>
      <c r="R7128" t="s">
        <v>10327</v>
      </c>
    </row>
    <row r="7129" spans="1:18" hidden="1" x14ac:dyDescent="0.25">
      <c r="A7129" s="7">
        <f>anotacoes!D7129</f>
        <v>40833</v>
      </c>
      <c r="B7129" t="str">
        <f>anotacoes!C7129</f>
        <v>GRAND PRIX ABU DHABI 2011</v>
      </c>
      <c r="C7129" t="str">
        <f>anotacoes!E7129</f>
        <v>STEVENS</v>
      </c>
      <c r="D7129" t="str">
        <f>anotacoes!F7129</f>
        <v>VALOIS-FORTIER</v>
      </c>
      <c r="E7129" t="s">
        <v>10325</v>
      </c>
      <c r="F7129">
        <f>anotacoes!A7129</f>
        <v>103</v>
      </c>
      <c r="G7129">
        <f>anotacoes!B7129</f>
        <v>107</v>
      </c>
      <c r="H7129" t="str">
        <f>anotacoes!K7129</f>
        <v xml:space="preserve"> 00:13:53,937</v>
      </c>
      <c r="I7129" t="str">
        <f>anotacoes!L7129</f>
        <v xml:space="preserve"> 00:14:00,261</v>
      </c>
      <c r="J7129" t="str">
        <f>IF(L7129="PAUSE",E7129,IF(anotacoes!G7133=conversao_anotacoes!C7129,conversao_anotacoes!C7129,conversao_anotacoes!D7129))</f>
        <v>&lt;ARBITRO_DESCONHECIDO&gt;</v>
      </c>
      <c r="K7129" t="str">
        <f t="shared" si="222"/>
        <v/>
      </c>
      <c r="L7129" t="str">
        <f>UPPER(anotacoes!H7129)</f>
        <v>PAUSE</v>
      </c>
      <c r="M7129" t="str">
        <f>IF(OR(L7129="ATTACK",L7129="FINTA"),"&lt;TECNICA&gt;",UPPER(anotacoes!I7129))</f>
        <v>&lt;NAO_CLASSIFICADO&gt;</v>
      </c>
      <c r="N7129" t="str">
        <f>IF(OR(L7129="ATTACK",L7129="FINTA"),UPPER(anotacoes!I7129),"")</f>
        <v/>
      </c>
      <c r="O7129" s="6" t="str">
        <f>IF(anotacoes!N7129=0,"",anotacoes!N7129)</f>
        <v/>
      </c>
      <c r="P7129" t="str">
        <f>IF(anotacoes!M7129=0,"",UPPER(anotacoes!M7129))</f>
        <v/>
      </c>
      <c r="Q7129" t="str">
        <f t="shared" si="223"/>
        <v>INSERT INTO CONVERSAO_LUTA_ACAO (cd_conversao, id_luta, sequencia, momento_inicio, momento_fim, quem_faz, quem_sofre, acao_tipo, acao, tecnica, direcao, pontuacao) VALUES (1, 103, 107, TRIM(' 00:13:53,937'), TRIM(' 00:14:00,261'), '&lt;ARBITRO_DESCONHECIDO&gt;', '', 'PAUSE', '&lt;NAO_CLASSIFICADO&gt;', NULL, NULL, NULL)</v>
      </c>
      <c r="R7129" t="s">
        <v>10327</v>
      </c>
    </row>
    <row r="7130" spans="1:18" hidden="1" x14ac:dyDescent="0.25">
      <c r="A7130" s="7">
        <f>anotacoes!D7130</f>
        <v>40833</v>
      </c>
      <c r="B7130" t="str">
        <f>anotacoes!C7130</f>
        <v>GRAND PRIX ABU DHABI 2011</v>
      </c>
      <c r="C7130" t="str">
        <f>anotacoes!E7130</f>
        <v>STEVENS</v>
      </c>
      <c r="D7130" t="str">
        <f>anotacoes!F7130</f>
        <v>VALOIS-FORTIER</v>
      </c>
      <c r="E7130" t="s">
        <v>10325</v>
      </c>
      <c r="F7130">
        <f>anotacoes!A7130</f>
        <v>103</v>
      </c>
      <c r="G7130">
        <f>anotacoes!B7130</f>
        <v>108</v>
      </c>
      <c r="H7130" t="str">
        <f>anotacoes!K7130</f>
        <v xml:space="preserve"> 00:14:00,261</v>
      </c>
      <c r="I7130" t="str">
        <f>anotacoes!L7130</f>
        <v xml:space="preserve"> 00:14:04,469</v>
      </c>
      <c r="J7130" t="str">
        <f>IF(L7130="PAUSE",E7130,IF(anotacoes!G7134=conversao_anotacoes!C7130,conversao_anotacoes!C7130,conversao_anotacoes!D7130))</f>
        <v>STEVENS</v>
      </c>
      <c r="K7130" t="str">
        <f t="shared" si="222"/>
        <v>VALOIS-FORTIER</v>
      </c>
      <c r="L7130" t="str">
        <f>UPPER(anotacoes!H7130)</f>
        <v>DISPLACEMENT</v>
      </c>
      <c r="M7130" t="str">
        <f>IF(OR(L7130="ATTACK",L7130="FINTA"),"&lt;TECNICA&gt;",UPPER(anotacoes!I7130))</f>
        <v>2-3 STEP HESITANT RIGHT</v>
      </c>
      <c r="N7130" t="str">
        <f>IF(OR(L7130="ATTACK",L7130="FINTA"),UPPER(anotacoes!I7130),"")</f>
        <v/>
      </c>
      <c r="O7130" s="6" t="str">
        <f>IF(anotacoes!N7130=0,"",anotacoes!N7130)</f>
        <v/>
      </c>
      <c r="P7130" t="str">
        <f>IF(anotacoes!M7130=0,"",UPPER(anotacoes!M7130))</f>
        <v/>
      </c>
      <c r="Q7130" t="str">
        <f t="shared" si="223"/>
        <v>INSERT INTO CONVERSAO_LUTA_ACAO (cd_conversao, id_luta, sequencia, momento_inicio, momento_fim, quem_faz, quem_sofre, acao_tipo, acao, tecnica, direcao, pontuacao) VALUES (1, 103, 108, TRIM(' 00:14:00,261'), TRIM(' 00:14:04,469'), 'STEVENS', 'VALOIS-FORTIER', 'DISPLACEMENT', '2-3 STEP HESITANT RIGHT', NULL, NULL, NULL)</v>
      </c>
      <c r="R7130" t="s">
        <v>10327</v>
      </c>
    </row>
    <row r="7131" spans="1:18" hidden="1" x14ac:dyDescent="0.25">
      <c r="A7131" s="7">
        <f>anotacoes!D7131</f>
        <v>40833</v>
      </c>
      <c r="B7131" t="str">
        <f>anotacoes!C7131</f>
        <v>GRAND PRIX ABU DHABI 2011</v>
      </c>
      <c r="C7131" t="str">
        <f>anotacoes!E7131</f>
        <v>STEVENS</v>
      </c>
      <c r="D7131" t="str">
        <f>anotacoes!F7131</f>
        <v>VALOIS-FORTIER</v>
      </c>
      <c r="E7131" t="s">
        <v>10325</v>
      </c>
      <c r="F7131">
        <f>anotacoes!A7131</f>
        <v>103</v>
      </c>
      <c r="G7131">
        <f>anotacoes!B7131</f>
        <v>109</v>
      </c>
      <c r="H7131" t="str">
        <f>anotacoes!K7131</f>
        <v xml:space="preserve"> 00:14:04,469</v>
      </c>
      <c r="I7131" t="str">
        <f>anotacoes!L7131</f>
        <v xml:space="preserve"> 00:14:04,469</v>
      </c>
      <c r="J7131" t="str">
        <f>IF(L7131="PAUSE",E7131,IF(anotacoes!G7135=conversao_anotacoes!C7131,conversao_anotacoes!C7131,conversao_anotacoes!D7131))</f>
        <v>&lt;ARBITRO_DESCONHECIDO&gt;</v>
      </c>
      <c r="K7131" t="str">
        <f t="shared" si="222"/>
        <v/>
      </c>
      <c r="L7131" t="str">
        <f>UPPER(anotacoes!H7131)</f>
        <v>PAUSE</v>
      </c>
      <c r="M7131" t="str">
        <f>IF(OR(L7131="ATTACK",L7131="FINTA"),"&lt;TECNICA&gt;",UPPER(anotacoes!I7131))</f>
        <v>&lt;NAO_CLASSIFICADO&gt;</v>
      </c>
      <c r="N7131" t="str">
        <f>IF(OR(L7131="ATTACK",L7131="FINTA"),UPPER(anotacoes!I7131),"")</f>
        <v/>
      </c>
      <c r="O7131" s="6" t="str">
        <f>IF(anotacoes!N7131=0,"",anotacoes!N7131)</f>
        <v/>
      </c>
      <c r="P7131" t="str">
        <f>IF(anotacoes!M7131=0,"",UPPER(anotacoes!M7131))</f>
        <v/>
      </c>
      <c r="Q7131" t="str">
        <f t="shared" si="223"/>
        <v>INSERT INTO CONVERSAO_LUTA_ACAO (cd_conversao, id_luta, sequencia, momento_inicio, momento_fim, quem_faz, quem_sofre, acao_tipo, acao, tecnica, direcao, pontuacao) VALUES (1, 103, 109, TRIM(' 00:14:04,469'), TRIM(' 00:14:04,469'), '&lt;ARBITRO_DESCONHECIDO&gt;', '', 'PAUSE', '&lt;NAO_CLASSIFICADO&gt;', NULL, NULL, NULL)</v>
      </c>
      <c r="R7131" t="s">
        <v>10327</v>
      </c>
    </row>
    <row r="7132" spans="1:18" hidden="1" x14ac:dyDescent="0.25">
      <c r="A7132" s="7">
        <f>anotacoes!D7132</f>
        <v>40594</v>
      </c>
      <c r="B7132" t="str">
        <f>anotacoes!C7132</f>
        <v>GRAND PRIX DUSSELDORF 2011</v>
      </c>
      <c r="C7132" t="str">
        <f>anotacoes!E7132</f>
        <v>STEVENS</v>
      </c>
      <c r="D7132" t="str">
        <f>anotacoes!F7132</f>
        <v>PSHMAKHOV</v>
      </c>
      <c r="E7132" t="s">
        <v>10325</v>
      </c>
      <c r="F7132">
        <f>anotacoes!A7132</f>
        <v>104</v>
      </c>
      <c r="G7132">
        <f>anotacoes!B7132</f>
        <v>1</v>
      </c>
      <c r="H7132" t="str">
        <f>anotacoes!K7132</f>
        <v xml:space="preserve"> 00:00:00,378</v>
      </c>
      <c r="I7132" t="str">
        <f>anotacoes!L7132</f>
        <v xml:space="preserve"> 00:00:04,594</v>
      </c>
      <c r="J7132" t="str">
        <f>IF(L7132="PAUSE",E7132,IF(anotacoes!G7136=conversao_anotacoes!C7132,conversao_anotacoes!C7132,conversao_anotacoes!D7132))</f>
        <v>STEVENS</v>
      </c>
      <c r="K7132" t="str">
        <f t="shared" si="222"/>
        <v>PSHMAKHOV</v>
      </c>
      <c r="L7132" t="str">
        <f>UPPER(anotacoes!H7132)</f>
        <v>DISPLACEMENT</v>
      </c>
      <c r="M7132" t="str">
        <f>IF(OR(L7132="ATTACK",L7132="FINTA"),"&lt;TECNICA&gt;",UPPER(anotacoes!I7132))</f>
        <v>2-3 STEP HESITANT RIGHT</v>
      </c>
      <c r="N7132" t="str">
        <f>IF(OR(L7132="ATTACK",L7132="FINTA"),UPPER(anotacoes!I7132),"")</f>
        <v/>
      </c>
      <c r="O7132" s="6" t="str">
        <f>IF(anotacoes!N7132=0,"",anotacoes!N7132)</f>
        <v/>
      </c>
      <c r="P7132" t="str">
        <f>IF(anotacoes!M7132=0,"",UPPER(anotacoes!M7132))</f>
        <v/>
      </c>
      <c r="Q7132" t="str">
        <f t="shared" si="223"/>
        <v>INSERT INTO CONVERSAO_LUTA_ACAO (cd_conversao, id_luta, sequencia, momento_inicio, momento_fim, quem_faz, quem_sofre, acao_tipo, acao, tecnica, direcao, pontuacao) VALUES (1, 104, 1, TRIM(' 00:00:00,378'), TRIM(' 00:00:04,594'), 'STEVENS', 'PSHMAKHOV', 'DISPLACEMENT', '2-3 STEP HESITANT RIGHT', NULL, NULL, NULL)</v>
      </c>
      <c r="R7132" t="s">
        <v>10327</v>
      </c>
    </row>
    <row r="7133" spans="1:18" hidden="1" x14ac:dyDescent="0.25">
      <c r="A7133" s="7">
        <f>anotacoes!D7133</f>
        <v>40594</v>
      </c>
      <c r="B7133" t="str">
        <f>anotacoes!C7133</f>
        <v>GRAND PRIX DUSSELDORF 2011</v>
      </c>
      <c r="C7133" t="str">
        <f>anotacoes!E7133</f>
        <v>STEVENS</v>
      </c>
      <c r="D7133" t="str">
        <f>anotacoes!F7133</f>
        <v>PSHMAKHOV</v>
      </c>
      <c r="E7133" t="s">
        <v>10325</v>
      </c>
      <c r="F7133">
        <f>anotacoes!A7133</f>
        <v>104</v>
      </c>
      <c r="G7133">
        <f>anotacoes!B7133</f>
        <v>2</v>
      </c>
      <c r="H7133" t="str">
        <f>anotacoes!K7133</f>
        <v xml:space="preserve"> 00:00:04,594</v>
      </c>
      <c r="I7133" t="str">
        <f>anotacoes!L7133</f>
        <v xml:space="preserve"> 00:00:06,970</v>
      </c>
      <c r="J7133" t="str">
        <f>IF(L7133="PAUSE",E7133,IF(anotacoes!G7137=conversao_anotacoes!C7133,conversao_anotacoes!C7133,conversao_anotacoes!D7133))</f>
        <v>STEVENS</v>
      </c>
      <c r="K7133" t="str">
        <f t="shared" si="222"/>
        <v>PSHMAKHOV</v>
      </c>
      <c r="L7133" t="str">
        <f>UPPER(anotacoes!H7133)</f>
        <v>GRIP TIME</v>
      </c>
      <c r="M7133" t="str">
        <f>IF(OR(L7133="ATTACK",L7133="FINTA"),"&lt;TECNICA&gt;",UPPER(anotacoes!I7133))</f>
        <v>RIGHT COLLAR</v>
      </c>
      <c r="N7133" t="str">
        <f>IF(OR(L7133="ATTACK",L7133="FINTA"),UPPER(anotacoes!I7133),"")</f>
        <v/>
      </c>
      <c r="O7133" s="6" t="str">
        <f>IF(anotacoes!N7133=0,"",anotacoes!N7133)</f>
        <v/>
      </c>
      <c r="P7133" t="str">
        <f>IF(anotacoes!M7133=0,"",UPPER(anotacoes!M7133))</f>
        <v/>
      </c>
      <c r="Q7133" t="str">
        <f t="shared" si="223"/>
        <v>INSERT INTO CONVERSAO_LUTA_ACAO (cd_conversao, id_luta, sequencia, momento_inicio, momento_fim, quem_faz, quem_sofre, acao_tipo, acao, tecnica, direcao, pontuacao) VALUES (1, 104, 2, TRIM(' 00:00:04,594'), TRIM(' 00:00:06,970'), 'STEVENS', 'PSHMAKHOV', 'GRIP TIME', 'RIGHT COLLAR', NULL, NULL, NULL)</v>
      </c>
      <c r="R7133" t="s">
        <v>10327</v>
      </c>
    </row>
    <row r="7134" spans="1:18" hidden="1" x14ac:dyDescent="0.25">
      <c r="A7134" s="7">
        <f>anotacoes!D7134</f>
        <v>40594</v>
      </c>
      <c r="B7134" t="str">
        <f>anotacoes!C7134</f>
        <v>GRAND PRIX DUSSELDORF 2011</v>
      </c>
      <c r="C7134" t="str">
        <f>anotacoes!E7134</f>
        <v>STEVENS</v>
      </c>
      <c r="D7134" t="str">
        <f>anotacoes!F7134</f>
        <v>PSHMAKHOV</v>
      </c>
      <c r="E7134" t="s">
        <v>10325</v>
      </c>
      <c r="F7134">
        <f>anotacoes!A7134</f>
        <v>104</v>
      </c>
      <c r="G7134">
        <f>anotacoes!B7134</f>
        <v>3</v>
      </c>
      <c r="H7134" t="str">
        <f>anotacoes!K7134</f>
        <v xml:space="preserve"> 00:00:06,970</v>
      </c>
      <c r="I7134" t="str">
        <f>anotacoes!L7134</f>
        <v xml:space="preserve"> 00:00:08,269</v>
      </c>
      <c r="J7134" t="str">
        <f>IF(L7134="PAUSE",E7134,IF(anotacoes!G7138=conversao_anotacoes!C7134,conversao_anotacoes!C7134,conversao_anotacoes!D7134))</f>
        <v>STEVENS</v>
      </c>
      <c r="K7134" t="str">
        <f t="shared" si="222"/>
        <v>PSHMAKHOV</v>
      </c>
      <c r="L7134" t="str">
        <f>UPPER(anotacoes!H7134)</f>
        <v>ATTACK</v>
      </c>
      <c r="M7134" t="str">
        <f>IF(OR(L7134="ATTACK",L7134="FINTA"),"&lt;TECNICA&gt;",UPPER(anotacoes!I7134))</f>
        <v>&lt;TECNICA&gt;</v>
      </c>
      <c r="N7134" t="str">
        <f>IF(OR(L7134="ATTACK",L7134="FINTA"),UPPER(anotacoes!I7134),"")</f>
        <v>IPPON SEOINAGE</v>
      </c>
      <c r="O7134" s="6">
        <f>IF(anotacoes!N7134=0,"",anotacoes!N7134)</f>
        <v>6</v>
      </c>
      <c r="P7134" t="str">
        <f>IF(anotacoes!M7134=0,"",UPPER(anotacoes!M7134))</f>
        <v/>
      </c>
      <c r="Q7134" t="str">
        <f t="shared" si="223"/>
        <v>INSERT INTO CONVERSAO_LUTA_ACAO (cd_conversao, id_luta, sequencia, momento_inicio, momento_fim, quem_faz, quem_sofre, acao_tipo, acao, tecnica, direcao, pontuacao) VALUES (1, 104, 3, TRIM(' 00:00:06,970'), TRIM(' 00:00:08,269'), 'STEVENS', 'PSHMAKHOV', 'ATTACK', '&lt;TECNICA&gt;', 'IPPON SEOINAGE', 6, NULL)</v>
      </c>
      <c r="R7134" t="s">
        <v>10327</v>
      </c>
    </row>
    <row r="7135" spans="1:18" hidden="1" x14ac:dyDescent="0.25">
      <c r="A7135" s="7">
        <f>anotacoes!D7135</f>
        <v>40594</v>
      </c>
      <c r="B7135" t="str">
        <f>anotacoes!C7135</f>
        <v>GRAND PRIX DUSSELDORF 2011</v>
      </c>
      <c r="C7135" t="str">
        <f>anotacoes!E7135</f>
        <v>STEVENS</v>
      </c>
      <c r="D7135" t="str">
        <f>anotacoes!F7135</f>
        <v>PSHMAKHOV</v>
      </c>
      <c r="E7135" t="s">
        <v>10325</v>
      </c>
      <c r="F7135">
        <f>anotacoes!A7135</f>
        <v>104</v>
      </c>
      <c r="G7135">
        <f>anotacoes!B7135</f>
        <v>4</v>
      </c>
      <c r="H7135" t="str">
        <f>anotacoes!K7135</f>
        <v xml:space="preserve"> 00:00:08,269</v>
      </c>
      <c r="I7135" t="str">
        <f>anotacoes!L7135</f>
        <v xml:space="preserve"> 00:00:11,463</v>
      </c>
      <c r="J7135" t="str">
        <f>IF(L7135="PAUSE",E7135,IF(anotacoes!G7139=conversao_anotacoes!C7135,conversao_anotacoes!C7135,conversao_anotacoes!D7135))</f>
        <v>STEVENS</v>
      </c>
      <c r="K7135" t="str">
        <f t="shared" si="222"/>
        <v>PSHMAKHOV</v>
      </c>
      <c r="L7135" t="str">
        <f>UPPER(anotacoes!H7135)</f>
        <v>GROUNDWORK COMBAT</v>
      </c>
      <c r="M7135" t="str">
        <f>IF(OR(L7135="ATTACK",L7135="FINTA"),"&lt;TECNICA&gt;",UPPER(anotacoes!I7135))</f>
        <v>TRYING TO ATTACK</v>
      </c>
      <c r="N7135" t="str">
        <f>IF(OR(L7135="ATTACK",L7135="FINTA"),UPPER(anotacoes!I7135),"")</f>
        <v/>
      </c>
      <c r="O7135" s="6" t="str">
        <f>IF(anotacoes!N7135=0,"",anotacoes!N7135)</f>
        <v/>
      </c>
      <c r="P7135" t="str">
        <f>IF(anotacoes!M7135=0,"",UPPER(anotacoes!M7135))</f>
        <v/>
      </c>
      <c r="Q7135" t="str">
        <f t="shared" si="223"/>
        <v>INSERT INTO CONVERSAO_LUTA_ACAO (cd_conversao, id_luta, sequencia, momento_inicio, momento_fim, quem_faz, quem_sofre, acao_tipo, acao, tecnica, direcao, pontuacao) VALUES (1, 104, 4, TRIM(' 00:00:08,269'), TRIM(' 00:00:11,463'), 'STEVENS', 'PSHMAKHOV', 'GROUNDWORK COMBAT', 'TRYING TO ATTACK', NULL, NULL, NULL)</v>
      </c>
      <c r="R7135" t="s">
        <v>10327</v>
      </c>
    </row>
    <row r="7136" spans="1:18" hidden="1" x14ac:dyDescent="0.25">
      <c r="A7136" s="7">
        <f>anotacoes!D7136</f>
        <v>40594</v>
      </c>
      <c r="B7136" t="str">
        <f>anotacoes!C7136</f>
        <v>GRAND PRIX DUSSELDORF 2011</v>
      </c>
      <c r="C7136" t="str">
        <f>anotacoes!E7136</f>
        <v>STEVENS</v>
      </c>
      <c r="D7136" t="str">
        <f>anotacoes!F7136</f>
        <v>PSHMAKHOV</v>
      </c>
      <c r="E7136" t="s">
        <v>10325</v>
      </c>
      <c r="F7136">
        <f>anotacoes!A7136</f>
        <v>104</v>
      </c>
      <c r="G7136">
        <f>anotacoes!B7136</f>
        <v>5</v>
      </c>
      <c r="H7136" t="str">
        <f>anotacoes!K7136</f>
        <v xml:space="preserve"> 00:00:11,630</v>
      </c>
      <c r="I7136" t="str">
        <f>anotacoes!L7136</f>
        <v xml:space="preserve"> 00:00:16,793</v>
      </c>
      <c r="J7136" t="str">
        <f>IF(L7136="PAUSE",E7136,IF(anotacoes!G7140=conversao_anotacoes!C7136,conversao_anotacoes!C7136,conversao_anotacoes!D7136))</f>
        <v>&lt;ARBITRO_DESCONHECIDO&gt;</v>
      </c>
      <c r="K7136" t="str">
        <f t="shared" si="222"/>
        <v/>
      </c>
      <c r="L7136" t="str">
        <f>UPPER(anotacoes!H7136)</f>
        <v>PAUSE</v>
      </c>
      <c r="M7136" t="str">
        <f>IF(OR(L7136="ATTACK",L7136="FINTA"),"&lt;TECNICA&gt;",UPPER(anotacoes!I7136))</f>
        <v>&lt;NAO_CLASSIFICADO&gt;</v>
      </c>
      <c r="N7136" t="str">
        <f>IF(OR(L7136="ATTACK",L7136="FINTA"),UPPER(anotacoes!I7136),"")</f>
        <v/>
      </c>
      <c r="O7136" s="6" t="str">
        <f>IF(anotacoes!N7136=0,"",anotacoes!N7136)</f>
        <v/>
      </c>
      <c r="P7136" t="str">
        <f>IF(anotacoes!M7136=0,"",UPPER(anotacoes!M7136))</f>
        <v/>
      </c>
      <c r="Q7136" t="str">
        <f t="shared" si="223"/>
        <v>INSERT INTO CONVERSAO_LUTA_ACAO (cd_conversao, id_luta, sequencia, momento_inicio, momento_fim, quem_faz, quem_sofre, acao_tipo, acao, tecnica, direcao, pontuacao) VALUES (1, 104, 5, TRIM(' 00:00:11,630'), TRIM(' 00:00:16,793'), '&lt;ARBITRO_DESCONHECIDO&gt;', '', 'PAUSE', '&lt;NAO_CLASSIFICADO&gt;', NULL, NULL, NULL)</v>
      </c>
      <c r="R7136" t="s">
        <v>10327</v>
      </c>
    </row>
    <row r="7137" spans="1:18" hidden="1" x14ac:dyDescent="0.25">
      <c r="A7137" s="7">
        <f>anotacoes!D7137</f>
        <v>40594</v>
      </c>
      <c r="B7137" t="str">
        <f>anotacoes!C7137</f>
        <v>GRAND PRIX DUSSELDORF 2011</v>
      </c>
      <c r="C7137" t="str">
        <f>anotacoes!E7137</f>
        <v>STEVENS</v>
      </c>
      <c r="D7137" t="str">
        <f>anotacoes!F7137</f>
        <v>PSHMAKHOV</v>
      </c>
      <c r="E7137" t="s">
        <v>10325</v>
      </c>
      <c r="F7137">
        <f>anotacoes!A7137</f>
        <v>104</v>
      </c>
      <c r="G7137">
        <f>anotacoes!B7137</f>
        <v>6</v>
      </c>
      <c r="H7137" t="str">
        <f>anotacoes!K7137</f>
        <v xml:space="preserve"> 00:00:16,793</v>
      </c>
      <c r="I7137" t="str">
        <f>anotacoes!L7137</f>
        <v xml:space="preserve"> 00:00:24,506</v>
      </c>
      <c r="J7137" t="str">
        <f>IF(L7137="PAUSE",E7137,IF(anotacoes!G7141=conversao_anotacoes!C7137,conversao_anotacoes!C7137,conversao_anotacoes!D7137))</f>
        <v>STEVENS</v>
      </c>
      <c r="K7137" t="str">
        <f t="shared" si="222"/>
        <v>PSHMAKHOV</v>
      </c>
      <c r="L7137" t="str">
        <f>UPPER(anotacoes!H7137)</f>
        <v>DISPLACEMENT</v>
      </c>
      <c r="M7137" t="str">
        <f>IF(OR(L7137="ATTACK",L7137="FINTA"),"&lt;TECNICA&gt;",UPPER(anotacoes!I7137))</f>
        <v>2-3 STEP HESITANT RIGHT</v>
      </c>
      <c r="N7137" t="str">
        <f>IF(OR(L7137="ATTACK",L7137="FINTA"),UPPER(anotacoes!I7137),"")</f>
        <v/>
      </c>
      <c r="O7137" s="6" t="str">
        <f>IF(anotacoes!N7137=0,"",anotacoes!N7137)</f>
        <v/>
      </c>
      <c r="P7137" t="str">
        <f>IF(anotacoes!M7137=0,"",UPPER(anotacoes!M7137))</f>
        <v/>
      </c>
      <c r="Q7137" t="str">
        <f t="shared" si="223"/>
        <v>INSERT INTO CONVERSAO_LUTA_ACAO (cd_conversao, id_luta, sequencia, momento_inicio, momento_fim, quem_faz, quem_sofre, acao_tipo, acao, tecnica, direcao, pontuacao) VALUES (1, 104, 6, TRIM(' 00:00:16,793'), TRIM(' 00:00:24,506'), 'STEVENS', 'PSHMAKHOV', 'DISPLACEMENT', '2-3 STEP HESITANT RIGHT', NULL, NULL, NULL)</v>
      </c>
      <c r="R7137" t="s">
        <v>10327</v>
      </c>
    </row>
    <row r="7138" spans="1:18" hidden="1" x14ac:dyDescent="0.25">
      <c r="A7138" s="7">
        <f>anotacoes!D7138</f>
        <v>40594</v>
      </c>
      <c r="B7138" t="str">
        <f>anotacoes!C7138</f>
        <v>GRAND PRIX DUSSELDORF 2011</v>
      </c>
      <c r="C7138" t="str">
        <f>anotacoes!E7138</f>
        <v>STEVENS</v>
      </c>
      <c r="D7138" t="str">
        <f>anotacoes!F7138</f>
        <v>PSHMAKHOV</v>
      </c>
      <c r="E7138" t="s">
        <v>10325</v>
      </c>
      <c r="F7138">
        <f>anotacoes!A7138</f>
        <v>104</v>
      </c>
      <c r="G7138">
        <f>anotacoes!B7138</f>
        <v>7</v>
      </c>
      <c r="H7138" t="str">
        <f>anotacoes!K7138</f>
        <v xml:space="preserve"> 00:00:24,506</v>
      </c>
      <c r="I7138" t="str">
        <f>anotacoes!L7138</f>
        <v xml:space="preserve"> 00:00:30,227</v>
      </c>
      <c r="J7138" t="str">
        <f>IF(L7138="PAUSE",E7138,IF(anotacoes!G7142=conversao_anotacoes!C7138,conversao_anotacoes!C7138,conversao_anotacoes!D7138))</f>
        <v>STEVENS</v>
      </c>
      <c r="K7138" t="str">
        <f t="shared" si="222"/>
        <v>PSHMAKHOV</v>
      </c>
      <c r="L7138" t="str">
        <f>UPPER(anotacoes!H7138)</f>
        <v>GRIP TIME</v>
      </c>
      <c r="M7138" t="str">
        <f>IF(OR(L7138="ATTACK",L7138="FINTA"),"&lt;TECNICA&gt;",UPPER(anotacoes!I7138))</f>
        <v>RIGHT COLLAR</v>
      </c>
      <c r="N7138" t="str">
        <f>IF(OR(L7138="ATTACK",L7138="FINTA"),UPPER(anotacoes!I7138),"")</f>
        <v/>
      </c>
      <c r="O7138" s="6" t="str">
        <f>IF(anotacoes!N7138=0,"",anotacoes!N7138)</f>
        <v/>
      </c>
      <c r="P7138" t="str">
        <f>IF(anotacoes!M7138=0,"",UPPER(anotacoes!M7138))</f>
        <v/>
      </c>
      <c r="Q7138" t="str">
        <f t="shared" si="223"/>
        <v>INSERT INTO CONVERSAO_LUTA_ACAO (cd_conversao, id_luta, sequencia, momento_inicio, momento_fim, quem_faz, quem_sofre, acao_tipo, acao, tecnica, direcao, pontuacao) VALUES (1, 104, 7, TRIM(' 00:00:24,506'), TRIM(' 00:00:30,227'), 'STEVENS', 'PSHMAKHOV', 'GRIP TIME', 'RIGHT COLLAR', NULL, NULL, NULL)</v>
      </c>
      <c r="R7138" t="s">
        <v>10327</v>
      </c>
    </row>
    <row r="7139" spans="1:18" hidden="1" x14ac:dyDescent="0.25">
      <c r="A7139" s="7">
        <f>anotacoes!D7139</f>
        <v>40594</v>
      </c>
      <c r="B7139" t="str">
        <f>anotacoes!C7139</f>
        <v>GRAND PRIX DUSSELDORF 2011</v>
      </c>
      <c r="C7139" t="str">
        <f>anotacoes!E7139</f>
        <v>STEVENS</v>
      </c>
      <c r="D7139" t="str">
        <f>anotacoes!F7139</f>
        <v>PSHMAKHOV</v>
      </c>
      <c r="E7139" t="s">
        <v>10325</v>
      </c>
      <c r="F7139">
        <f>anotacoes!A7139</f>
        <v>104</v>
      </c>
      <c r="G7139">
        <f>anotacoes!B7139</f>
        <v>8</v>
      </c>
      <c r="H7139" t="str">
        <f>anotacoes!K7139</f>
        <v xml:space="preserve"> 00:00:30,227</v>
      </c>
      <c r="I7139" t="str">
        <f>anotacoes!L7139</f>
        <v xml:space="preserve"> 00:00:30,227</v>
      </c>
      <c r="J7139" t="str">
        <f>IF(L7139="PAUSE",E7139,IF(anotacoes!G7143=conversao_anotacoes!C7139,conversao_anotacoes!C7139,conversao_anotacoes!D7139))</f>
        <v>STEVENS</v>
      </c>
      <c r="K7139" t="str">
        <f t="shared" si="222"/>
        <v>PSHMAKHOV</v>
      </c>
      <c r="L7139" t="str">
        <f>UPPER(anotacoes!H7139)</f>
        <v>DEFENSE</v>
      </c>
      <c r="M7139" t="str">
        <f>IF(OR(L7139="ATTACK",L7139="FINTA"),"&lt;TECNICA&gt;",UPPER(anotacoes!I7139))</f>
        <v>USING BODY MASS</v>
      </c>
      <c r="N7139" t="str">
        <f>IF(OR(L7139="ATTACK",L7139="FINTA"),UPPER(anotacoes!I7139),"")</f>
        <v/>
      </c>
      <c r="O7139" s="6" t="str">
        <f>IF(anotacoes!N7139=0,"",anotacoes!N7139)</f>
        <v/>
      </c>
      <c r="P7139" t="str">
        <f>IF(anotacoes!M7139=0,"",UPPER(anotacoes!M7139))</f>
        <v/>
      </c>
      <c r="Q7139" t="str">
        <f t="shared" si="223"/>
        <v>INSERT INTO CONVERSAO_LUTA_ACAO (cd_conversao, id_luta, sequencia, momento_inicio, momento_fim, quem_faz, quem_sofre, acao_tipo, acao, tecnica, direcao, pontuacao) VALUES (1, 104, 8, TRIM(' 00:00:30,227'), TRIM(' 00:00:30,227'), 'STEVENS', 'PSHMAKHOV', 'DEFENSE', 'USING BODY MASS', NULL, NULL, NULL)</v>
      </c>
      <c r="R7139" t="s">
        <v>10327</v>
      </c>
    </row>
    <row r="7140" spans="1:18" hidden="1" x14ac:dyDescent="0.25">
      <c r="A7140" s="7">
        <f>anotacoes!D7140</f>
        <v>40594</v>
      </c>
      <c r="B7140" t="str">
        <f>anotacoes!C7140</f>
        <v>GRAND PRIX DUSSELDORF 2011</v>
      </c>
      <c r="C7140" t="str">
        <f>anotacoes!E7140</f>
        <v>STEVENS</v>
      </c>
      <c r="D7140" t="str">
        <f>anotacoes!F7140</f>
        <v>PSHMAKHOV</v>
      </c>
      <c r="E7140" t="s">
        <v>10325</v>
      </c>
      <c r="F7140">
        <f>anotacoes!A7140</f>
        <v>104</v>
      </c>
      <c r="G7140">
        <f>anotacoes!B7140</f>
        <v>9</v>
      </c>
      <c r="H7140" t="str">
        <f>anotacoes!K7140</f>
        <v xml:space="preserve"> 00:00:30,227</v>
      </c>
      <c r="I7140" t="str">
        <f>anotacoes!L7140</f>
        <v xml:space="preserve"> 00:00:33,306</v>
      </c>
      <c r="J7140" t="str">
        <f>IF(L7140="PAUSE",E7140,IF(anotacoes!G7144=conversao_anotacoes!C7140,conversao_anotacoes!C7140,conversao_anotacoes!D7140))</f>
        <v>STEVENS</v>
      </c>
      <c r="K7140" t="str">
        <f t="shared" si="222"/>
        <v>PSHMAKHOV</v>
      </c>
      <c r="L7140" t="str">
        <f>UPPER(anotacoes!H7140)</f>
        <v>TRANSITION</v>
      </c>
      <c r="M7140" t="str">
        <f>IF(OR(L7140="ATTACK",L7140="FINTA"),"&lt;TECNICA&gt;",UPPER(anotacoes!I7140))</f>
        <v>&lt;NAO_CLASSIFICADO&gt;</v>
      </c>
      <c r="N7140" t="str">
        <f>IF(OR(L7140="ATTACK",L7140="FINTA"),UPPER(anotacoes!I7140),"")</f>
        <v/>
      </c>
      <c r="O7140" s="6" t="str">
        <f>IF(anotacoes!N7140=0,"",anotacoes!N7140)</f>
        <v/>
      </c>
      <c r="P7140" t="str">
        <f>IF(anotacoes!M7140=0,"",UPPER(anotacoes!M7140))</f>
        <v/>
      </c>
      <c r="Q7140" t="str">
        <f t="shared" si="223"/>
        <v>INSERT INTO CONVERSAO_LUTA_ACAO (cd_conversao, id_luta, sequencia, momento_inicio, momento_fim, quem_faz, quem_sofre, acao_tipo, acao, tecnica, direcao, pontuacao) VALUES (1, 104, 9, TRIM(' 00:00:30,227'), TRIM(' 00:00:33,306'), 'STEVENS', 'PSHMAKHOV', 'TRANSITION', '&lt;NAO_CLASSIFICADO&gt;', NULL, NULL, NULL)</v>
      </c>
      <c r="R7140" t="s">
        <v>10327</v>
      </c>
    </row>
    <row r="7141" spans="1:18" hidden="1" x14ac:dyDescent="0.25">
      <c r="A7141" s="7">
        <f>anotacoes!D7141</f>
        <v>40594</v>
      </c>
      <c r="B7141" t="str">
        <f>anotacoes!C7141</f>
        <v>GRAND PRIX DUSSELDORF 2011</v>
      </c>
      <c r="C7141" t="str">
        <f>anotacoes!E7141</f>
        <v>STEVENS</v>
      </c>
      <c r="D7141" t="str">
        <f>anotacoes!F7141</f>
        <v>PSHMAKHOV</v>
      </c>
      <c r="E7141" t="s">
        <v>10325</v>
      </c>
      <c r="F7141">
        <f>anotacoes!A7141</f>
        <v>104</v>
      </c>
      <c r="G7141">
        <f>anotacoes!B7141</f>
        <v>10</v>
      </c>
      <c r="H7141" t="str">
        <f>anotacoes!K7141</f>
        <v xml:space="preserve"> 00:00:33,482</v>
      </c>
      <c r="I7141" t="str">
        <f>anotacoes!L7141</f>
        <v xml:space="preserve"> 00:00:38,838</v>
      </c>
      <c r="J7141" t="str">
        <f>IF(L7141="PAUSE",E7141,IF(anotacoes!G7145=conversao_anotacoes!C7141,conversao_anotacoes!C7141,conversao_anotacoes!D7141))</f>
        <v>STEVENS</v>
      </c>
      <c r="K7141" t="str">
        <f t="shared" si="222"/>
        <v>PSHMAKHOV</v>
      </c>
      <c r="L7141" t="str">
        <f>UPPER(anotacoes!H7141)</f>
        <v>GROUNDWORK COMBAT</v>
      </c>
      <c r="M7141" t="str">
        <f>IF(OR(L7141="ATTACK",L7141="FINTA"),"&lt;TECNICA&gt;",UPPER(anotacoes!I7141))</f>
        <v>DEFENSIVE POSITION</v>
      </c>
      <c r="N7141" t="str">
        <f>IF(OR(L7141="ATTACK",L7141="FINTA"),UPPER(anotacoes!I7141),"")</f>
        <v/>
      </c>
      <c r="O7141" s="6" t="str">
        <f>IF(anotacoes!N7141=0,"",anotacoes!N7141)</f>
        <v/>
      </c>
      <c r="P7141" t="str">
        <f>IF(anotacoes!M7141=0,"",UPPER(anotacoes!M7141))</f>
        <v/>
      </c>
      <c r="Q7141" t="str">
        <f t="shared" si="223"/>
        <v>INSERT INTO CONVERSAO_LUTA_ACAO (cd_conversao, id_luta, sequencia, momento_inicio, momento_fim, quem_faz, quem_sofre, acao_tipo, acao, tecnica, direcao, pontuacao) VALUES (1, 104, 10, TRIM(' 00:00:33,482'), TRIM(' 00:00:38,838'), 'STEVENS', 'PSHMAKHOV', 'GROUNDWORK COMBAT', 'DEFENSIVE POSITION', NULL, NULL, NULL)</v>
      </c>
      <c r="R7141" t="s">
        <v>10327</v>
      </c>
    </row>
    <row r="7142" spans="1:18" hidden="1" x14ac:dyDescent="0.25">
      <c r="A7142" s="7">
        <f>anotacoes!D7142</f>
        <v>40594</v>
      </c>
      <c r="B7142" t="str">
        <f>anotacoes!C7142</f>
        <v>GRAND PRIX DUSSELDORF 2011</v>
      </c>
      <c r="C7142" t="str">
        <f>anotacoes!E7142</f>
        <v>STEVENS</v>
      </c>
      <c r="D7142" t="str">
        <f>anotacoes!F7142</f>
        <v>PSHMAKHOV</v>
      </c>
      <c r="E7142" t="s">
        <v>10325</v>
      </c>
      <c r="F7142">
        <f>anotacoes!A7142</f>
        <v>104</v>
      </c>
      <c r="G7142">
        <f>anotacoes!B7142</f>
        <v>11</v>
      </c>
      <c r="H7142" t="str">
        <f>anotacoes!K7142</f>
        <v xml:space="preserve"> 00:00:39,024</v>
      </c>
      <c r="I7142" t="str">
        <f>anotacoes!L7142</f>
        <v xml:space="preserve"> 00:00:42,022</v>
      </c>
      <c r="J7142" t="str">
        <f>IF(L7142="PAUSE",E7142,IF(anotacoes!G7146=conversao_anotacoes!C7142,conversao_anotacoes!C7142,conversao_anotacoes!D7142))</f>
        <v>&lt;ARBITRO_DESCONHECIDO&gt;</v>
      </c>
      <c r="K7142" t="str">
        <f t="shared" si="222"/>
        <v/>
      </c>
      <c r="L7142" t="str">
        <f>UPPER(anotacoes!H7142)</f>
        <v>PAUSE</v>
      </c>
      <c r="M7142" t="str">
        <f>IF(OR(L7142="ATTACK",L7142="FINTA"),"&lt;TECNICA&gt;",UPPER(anotacoes!I7142))</f>
        <v>&lt;NAO_CLASSIFICADO&gt;</v>
      </c>
      <c r="N7142" t="str">
        <f>IF(OR(L7142="ATTACK",L7142="FINTA"),UPPER(anotacoes!I7142),"")</f>
        <v/>
      </c>
      <c r="O7142" s="6" t="str">
        <f>IF(anotacoes!N7142=0,"",anotacoes!N7142)</f>
        <v/>
      </c>
      <c r="P7142" t="str">
        <f>IF(anotacoes!M7142=0,"",UPPER(anotacoes!M7142))</f>
        <v/>
      </c>
      <c r="Q7142" t="str">
        <f t="shared" si="223"/>
        <v>INSERT INTO CONVERSAO_LUTA_ACAO (cd_conversao, id_luta, sequencia, momento_inicio, momento_fim, quem_faz, quem_sofre, acao_tipo, acao, tecnica, direcao, pontuacao) VALUES (1, 104, 11, TRIM(' 00:00:39,024'), TRIM(' 00:00:42,022'), '&lt;ARBITRO_DESCONHECIDO&gt;', '', 'PAUSE', '&lt;NAO_CLASSIFICADO&gt;', NULL, NULL, NULL)</v>
      </c>
      <c r="R7142" t="s">
        <v>10327</v>
      </c>
    </row>
    <row r="7143" spans="1:18" hidden="1" x14ac:dyDescent="0.25">
      <c r="A7143" s="7">
        <f>anotacoes!D7143</f>
        <v>40594</v>
      </c>
      <c r="B7143" t="str">
        <f>anotacoes!C7143</f>
        <v>GRAND PRIX DUSSELDORF 2011</v>
      </c>
      <c r="C7143" t="str">
        <f>anotacoes!E7143</f>
        <v>STEVENS</v>
      </c>
      <c r="D7143" t="str">
        <f>anotacoes!F7143</f>
        <v>PSHMAKHOV</v>
      </c>
      <c r="E7143" t="s">
        <v>10325</v>
      </c>
      <c r="F7143">
        <f>anotacoes!A7143</f>
        <v>104</v>
      </c>
      <c r="G7143">
        <f>anotacoes!B7143</f>
        <v>12</v>
      </c>
      <c r="H7143" t="str">
        <f>anotacoes!K7143</f>
        <v xml:space="preserve"> 00:00:42,022</v>
      </c>
      <c r="I7143" t="str">
        <f>anotacoes!L7143</f>
        <v xml:space="preserve"> 00:00:47,125</v>
      </c>
      <c r="J7143" t="str">
        <f>IF(L7143="PAUSE",E7143,IF(anotacoes!G7147=conversao_anotacoes!C7143,conversao_anotacoes!C7143,conversao_anotacoes!D7143))</f>
        <v>STEVENS</v>
      </c>
      <c r="K7143" t="str">
        <f t="shared" si="222"/>
        <v>PSHMAKHOV</v>
      </c>
      <c r="L7143" t="str">
        <f>UPPER(anotacoes!H7143)</f>
        <v>DISPLACEMENT</v>
      </c>
      <c r="M7143" t="str">
        <f>IF(OR(L7143="ATTACK",L7143="FINTA"),"&lt;TECNICA&gt;",UPPER(anotacoes!I7143))</f>
        <v>2-3 STEP HESITANT RIGHT</v>
      </c>
      <c r="N7143" t="str">
        <f>IF(OR(L7143="ATTACK",L7143="FINTA"),UPPER(anotacoes!I7143),"")</f>
        <v/>
      </c>
      <c r="O7143" s="6" t="str">
        <f>IF(anotacoes!N7143=0,"",anotacoes!N7143)</f>
        <v/>
      </c>
      <c r="P7143" t="str">
        <f>IF(anotacoes!M7143=0,"",UPPER(anotacoes!M7143))</f>
        <v/>
      </c>
      <c r="Q7143" t="str">
        <f t="shared" si="223"/>
        <v>INSERT INTO CONVERSAO_LUTA_ACAO (cd_conversao, id_luta, sequencia, momento_inicio, momento_fim, quem_faz, quem_sofre, acao_tipo, acao, tecnica, direcao, pontuacao) VALUES (1, 104, 12, TRIM(' 00:00:42,022'), TRIM(' 00:00:47,125'), 'STEVENS', 'PSHMAKHOV', 'DISPLACEMENT', '2-3 STEP HESITANT RIGHT', NULL, NULL, NULL)</v>
      </c>
      <c r="R7143" t="s">
        <v>10327</v>
      </c>
    </row>
    <row r="7144" spans="1:18" hidden="1" x14ac:dyDescent="0.25">
      <c r="A7144" s="7">
        <f>anotacoes!D7144</f>
        <v>40594</v>
      </c>
      <c r="B7144" t="str">
        <f>anotacoes!C7144</f>
        <v>GRAND PRIX DUSSELDORF 2011</v>
      </c>
      <c r="C7144" t="str">
        <f>anotacoes!E7144</f>
        <v>STEVENS</v>
      </c>
      <c r="D7144" t="str">
        <f>anotacoes!F7144</f>
        <v>PSHMAKHOV</v>
      </c>
      <c r="E7144" t="s">
        <v>10325</v>
      </c>
      <c r="F7144">
        <f>anotacoes!A7144</f>
        <v>104</v>
      </c>
      <c r="G7144">
        <f>anotacoes!B7144</f>
        <v>13</v>
      </c>
      <c r="H7144" t="str">
        <f>anotacoes!K7144</f>
        <v xml:space="preserve"> 00:00:47,125</v>
      </c>
      <c r="I7144" t="str">
        <f>anotacoes!L7144</f>
        <v xml:space="preserve"> 00:00:53,058</v>
      </c>
      <c r="J7144" t="str">
        <f>IF(L7144="PAUSE",E7144,IF(anotacoes!G7148=conversao_anotacoes!C7144,conversao_anotacoes!C7144,conversao_anotacoes!D7144))</f>
        <v>STEVENS</v>
      </c>
      <c r="K7144" t="str">
        <f t="shared" si="222"/>
        <v>PSHMAKHOV</v>
      </c>
      <c r="L7144" t="str">
        <f>UPPER(anotacoes!H7144)</f>
        <v>GRIP TIME</v>
      </c>
      <c r="M7144" t="str">
        <f>IF(OR(L7144="ATTACK",L7144="FINTA"),"&lt;TECNICA&gt;",UPPER(anotacoes!I7144))</f>
        <v>RIGHT COLLAR</v>
      </c>
      <c r="N7144" t="str">
        <f>IF(OR(L7144="ATTACK",L7144="FINTA"),UPPER(anotacoes!I7144),"")</f>
        <v/>
      </c>
      <c r="O7144" s="6" t="str">
        <f>IF(anotacoes!N7144=0,"",anotacoes!N7144)</f>
        <v/>
      </c>
      <c r="P7144" t="str">
        <f>IF(anotacoes!M7144=0,"",UPPER(anotacoes!M7144))</f>
        <v/>
      </c>
      <c r="Q7144" t="str">
        <f t="shared" si="223"/>
        <v>INSERT INTO CONVERSAO_LUTA_ACAO (cd_conversao, id_luta, sequencia, momento_inicio, momento_fim, quem_faz, quem_sofre, acao_tipo, acao, tecnica, direcao, pontuacao) VALUES (1, 104, 13, TRIM(' 00:00:47,125'), TRIM(' 00:00:53,058'), 'STEVENS', 'PSHMAKHOV', 'GRIP TIME', 'RIGHT COLLAR', NULL, NULL, NULL)</v>
      </c>
      <c r="R7144" t="s">
        <v>10327</v>
      </c>
    </row>
    <row r="7145" spans="1:18" hidden="1" x14ac:dyDescent="0.25">
      <c r="A7145" s="7">
        <f>anotacoes!D7145</f>
        <v>40594</v>
      </c>
      <c r="B7145" t="str">
        <f>anotacoes!C7145</f>
        <v>GRAND PRIX DUSSELDORF 2011</v>
      </c>
      <c r="C7145" t="str">
        <f>anotacoes!E7145</f>
        <v>STEVENS</v>
      </c>
      <c r="D7145" t="str">
        <f>anotacoes!F7145</f>
        <v>PSHMAKHOV</v>
      </c>
      <c r="E7145" t="s">
        <v>10325</v>
      </c>
      <c r="F7145">
        <f>anotacoes!A7145</f>
        <v>104</v>
      </c>
      <c r="G7145">
        <f>anotacoes!B7145</f>
        <v>14</v>
      </c>
      <c r="H7145" t="str">
        <f>anotacoes!K7145</f>
        <v xml:space="preserve"> 00:00:53,058</v>
      </c>
      <c r="I7145" t="str">
        <f>anotacoes!L7145</f>
        <v xml:space="preserve"> 00:00:53,058</v>
      </c>
      <c r="J7145" t="str">
        <f>IF(L7145="PAUSE",E7145,IF(anotacoes!G7149=conversao_anotacoes!C7145,conversao_anotacoes!C7145,conversao_anotacoes!D7145))</f>
        <v>STEVENS</v>
      </c>
      <c r="K7145" t="str">
        <f t="shared" si="222"/>
        <v>PSHMAKHOV</v>
      </c>
      <c r="L7145" t="str">
        <f>UPPER(anotacoes!H7145)</f>
        <v>FINTA</v>
      </c>
      <c r="M7145" t="str">
        <f>IF(OR(L7145="ATTACK",L7145="FINTA"),"&lt;TECNICA&gt;",UPPER(anotacoes!I7145))</f>
        <v>&lt;TECNICA&gt;</v>
      </c>
      <c r="N7145" t="str">
        <f>IF(OR(L7145="ATTACK",L7145="FINTA"),UPPER(anotacoes!I7145),"")</f>
        <v>DEASHI HARAI RIGHT</v>
      </c>
      <c r="O7145" s="6" t="str">
        <f>IF(anotacoes!N7145=0,"",anotacoes!N7145)</f>
        <v/>
      </c>
      <c r="P7145" t="str">
        <f>IF(anotacoes!M7145=0,"",UPPER(anotacoes!M7145))</f>
        <v/>
      </c>
      <c r="Q7145" t="str">
        <f t="shared" si="223"/>
        <v>INSERT INTO CONVERSAO_LUTA_ACAO (cd_conversao, id_luta, sequencia, momento_inicio, momento_fim, quem_faz, quem_sofre, acao_tipo, acao, tecnica, direcao, pontuacao) VALUES (1, 104, 14, TRIM(' 00:00:53,058'), TRIM(' 00:00:53,058'), 'STEVENS', 'PSHMAKHOV', 'FINTA', '&lt;TECNICA&gt;', 'DEASHI HARAI RIGHT', NULL, NULL)</v>
      </c>
      <c r="R7145" t="s">
        <v>10327</v>
      </c>
    </row>
    <row r="7146" spans="1:18" hidden="1" x14ac:dyDescent="0.25">
      <c r="A7146" s="7">
        <f>anotacoes!D7146</f>
        <v>40594</v>
      </c>
      <c r="B7146" t="str">
        <f>anotacoes!C7146</f>
        <v>GRAND PRIX DUSSELDORF 2011</v>
      </c>
      <c r="C7146" t="str">
        <f>anotacoes!E7146</f>
        <v>STEVENS</v>
      </c>
      <c r="D7146" t="str">
        <f>anotacoes!F7146</f>
        <v>PSHMAKHOV</v>
      </c>
      <c r="E7146" t="s">
        <v>10325</v>
      </c>
      <c r="F7146">
        <f>anotacoes!A7146</f>
        <v>104</v>
      </c>
      <c r="G7146">
        <f>anotacoes!B7146</f>
        <v>15</v>
      </c>
      <c r="H7146" t="str">
        <f>anotacoes!K7146</f>
        <v xml:space="preserve"> 00:00:53,058</v>
      </c>
      <c r="I7146" t="str">
        <f>anotacoes!L7146</f>
        <v xml:space="preserve"> 00:00:59,246</v>
      </c>
      <c r="J7146" t="str">
        <f>IF(L7146="PAUSE",E7146,IF(anotacoes!G7150=conversao_anotacoes!C7146,conversao_anotacoes!C7146,conversao_anotacoes!D7146))</f>
        <v>STEVENS</v>
      </c>
      <c r="K7146" t="str">
        <f t="shared" si="222"/>
        <v>PSHMAKHOV</v>
      </c>
      <c r="L7146" t="str">
        <f>UPPER(anotacoes!H7146)</f>
        <v>GRIP TIME</v>
      </c>
      <c r="M7146" t="str">
        <f>IF(OR(L7146="ATTACK",L7146="FINTA"),"&lt;TECNICA&gt;",UPPER(anotacoes!I7146))</f>
        <v>RIGHT COLLAR</v>
      </c>
      <c r="N7146" t="str">
        <f>IF(OR(L7146="ATTACK",L7146="FINTA"),UPPER(anotacoes!I7146),"")</f>
        <v/>
      </c>
      <c r="O7146" s="6" t="str">
        <f>IF(anotacoes!N7146=0,"",anotacoes!N7146)</f>
        <v/>
      </c>
      <c r="P7146" t="str">
        <f>IF(anotacoes!M7146=0,"",UPPER(anotacoes!M7146))</f>
        <v/>
      </c>
      <c r="Q7146" t="str">
        <f t="shared" si="223"/>
        <v>INSERT INTO CONVERSAO_LUTA_ACAO (cd_conversao, id_luta, sequencia, momento_inicio, momento_fim, quem_faz, quem_sofre, acao_tipo, acao, tecnica, direcao, pontuacao) VALUES (1, 104, 15, TRIM(' 00:00:53,058'), TRIM(' 00:00:59,246'), 'STEVENS', 'PSHMAKHOV', 'GRIP TIME', 'RIGHT COLLAR', NULL, NULL, NULL)</v>
      </c>
      <c r="R7146" t="s">
        <v>10327</v>
      </c>
    </row>
    <row r="7147" spans="1:18" hidden="1" x14ac:dyDescent="0.25">
      <c r="A7147" s="7">
        <f>anotacoes!D7147</f>
        <v>40594</v>
      </c>
      <c r="B7147" t="str">
        <f>anotacoes!C7147</f>
        <v>GRAND PRIX DUSSELDORF 2011</v>
      </c>
      <c r="C7147" t="str">
        <f>anotacoes!E7147</f>
        <v>STEVENS</v>
      </c>
      <c r="D7147" t="str">
        <f>anotacoes!F7147</f>
        <v>PSHMAKHOV</v>
      </c>
      <c r="E7147" t="s">
        <v>10325</v>
      </c>
      <c r="F7147">
        <f>anotacoes!A7147</f>
        <v>104</v>
      </c>
      <c r="G7147">
        <f>anotacoes!B7147</f>
        <v>16</v>
      </c>
      <c r="H7147" t="str">
        <f>anotacoes!K7147</f>
        <v xml:space="preserve"> 00:00:59,246</v>
      </c>
      <c r="I7147" t="str">
        <f>anotacoes!L7147</f>
        <v xml:space="preserve"> 00:01:43,274</v>
      </c>
      <c r="J7147" t="str">
        <f>IF(L7147="PAUSE",E7147,IF(anotacoes!G7151=conversao_anotacoes!C7147,conversao_anotacoes!C7147,conversao_anotacoes!D7147))</f>
        <v>STEVENS</v>
      </c>
      <c r="K7147" t="str">
        <f t="shared" si="222"/>
        <v>PSHMAKHOV</v>
      </c>
      <c r="L7147" t="str">
        <f>UPPER(anotacoes!H7147)</f>
        <v>GRIP TIME</v>
      </c>
      <c r="M7147" t="str">
        <f>IF(OR(L7147="ATTACK",L7147="FINTA"),"&lt;TECNICA&gt;",UPPER(anotacoes!I7147))</f>
        <v>LEFT COLLAR</v>
      </c>
      <c r="N7147" t="str">
        <f>IF(OR(L7147="ATTACK",L7147="FINTA"),UPPER(anotacoes!I7147),"")</f>
        <v/>
      </c>
      <c r="O7147" s="6" t="str">
        <f>IF(anotacoes!N7147=0,"",anotacoes!N7147)</f>
        <v/>
      </c>
      <c r="P7147" t="str">
        <f>IF(anotacoes!M7147=0,"",UPPER(anotacoes!M7147))</f>
        <v/>
      </c>
      <c r="Q7147" t="str">
        <f t="shared" si="223"/>
        <v>INSERT INTO CONVERSAO_LUTA_ACAO (cd_conversao, id_luta, sequencia, momento_inicio, momento_fim, quem_faz, quem_sofre, acao_tipo, acao, tecnica, direcao, pontuacao) VALUES (1, 104, 16, TRIM(' 00:00:59,246'), TRIM(' 00:01:43,274'), 'STEVENS', 'PSHMAKHOV', 'GRIP TIME', 'LEFT COLLAR', NULL, NULL, NULL)</v>
      </c>
      <c r="R7147" t="s">
        <v>10327</v>
      </c>
    </row>
    <row r="7148" spans="1:18" hidden="1" x14ac:dyDescent="0.25">
      <c r="A7148" s="7">
        <f>anotacoes!D7148</f>
        <v>40594</v>
      </c>
      <c r="B7148" t="str">
        <f>anotacoes!C7148</f>
        <v>GRAND PRIX DUSSELDORF 2011</v>
      </c>
      <c r="C7148" t="str">
        <f>anotacoes!E7148</f>
        <v>STEVENS</v>
      </c>
      <c r="D7148" t="str">
        <f>anotacoes!F7148</f>
        <v>PSHMAKHOV</v>
      </c>
      <c r="E7148" t="s">
        <v>10325</v>
      </c>
      <c r="F7148">
        <f>anotacoes!A7148</f>
        <v>104</v>
      </c>
      <c r="G7148">
        <f>anotacoes!B7148</f>
        <v>17</v>
      </c>
      <c r="H7148" t="str">
        <f>anotacoes!K7148</f>
        <v xml:space="preserve"> 00:01:43,274</v>
      </c>
      <c r="I7148" t="str">
        <f>anotacoes!L7148</f>
        <v xml:space="preserve"> 00:01:45,597</v>
      </c>
      <c r="J7148" t="str">
        <f>IF(L7148="PAUSE",E7148,IF(anotacoes!G7152=conversao_anotacoes!C7148,conversao_anotacoes!C7148,conversao_anotacoes!D7148))</f>
        <v>STEVENS</v>
      </c>
      <c r="K7148" t="str">
        <f t="shared" si="222"/>
        <v>PSHMAKHOV</v>
      </c>
      <c r="L7148" t="str">
        <f>UPPER(anotacoes!H7148)</f>
        <v>TRANSITION</v>
      </c>
      <c r="M7148" t="str">
        <f>IF(OR(L7148="ATTACK",L7148="FINTA"),"&lt;TECNICA&gt;",UPPER(anotacoes!I7148))</f>
        <v>WITHOUT ATTACK</v>
      </c>
      <c r="N7148" t="str">
        <f>IF(OR(L7148="ATTACK",L7148="FINTA"),UPPER(anotacoes!I7148),"")</f>
        <v/>
      </c>
      <c r="O7148" s="6" t="str">
        <f>IF(anotacoes!N7148=0,"",anotacoes!N7148)</f>
        <v/>
      </c>
      <c r="P7148" t="str">
        <f>IF(anotacoes!M7148=0,"",UPPER(anotacoes!M7148))</f>
        <v/>
      </c>
      <c r="Q7148" t="str">
        <f t="shared" si="223"/>
        <v>INSERT INTO CONVERSAO_LUTA_ACAO (cd_conversao, id_luta, sequencia, momento_inicio, momento_fim, quem_faz, quem_sofre, acao_tipo, acao, tecnica, direcao, pontuacao) VALUES (1, 104, 17, TRIM(' 00:01:43,274'), TRIM(' 00:01:45,597'), 'STEVENS', 'PSHMAKHOV', 'TRANSITION', 'WITHOUT ATTACK', NULL, NULL, NULL)</v>
      </c>
      <c r="R7148" t="s">
        <v>10327</v>
      </c>
    </row>
    <row r="7149" spans="1:18" hidden="1" x14ac:dyDescent="0.25">
      <c r="A7149" s="7">
        <f>anotacoes!D7149</f>
        <v>40594</v>
      </c>
      <c r="B7149" t="str">
        <f>anotacoes!C7149</f>
        <v>GRAND PRIX DUSSELDORF 2011</v>
      </c>
      <c r="C7149" t="str">
        <f>anotacoes!E7149</f>
        <v>STEVENS</v>
      </c>
      <c r="D7149" t="str">
        <f>anotacoes!F7149</f>
        <v>PSHMAKHOV</v>
      </c>
      <c r="E7149" t="s">
        <v>10325</v>
      </c>
      <c r="F7149">
        <f>anotacoes!A7149</f>
        <v>104</v>
      </c>
      <c r="G7149">
        <f>anotacoes!B7149</f>
        <v>18</v>
      </c>
      <c r="H7149" t="str">
        <f>anotacoes!K7149</f>
        <v xml:space="preserve"> 00:01:45,597</v>
      </c>
      <c r="I7149" t="str">
        <f>anotacoes!L7149</f>
        <v xml:space="preserve"> 00:01:47,169</v>
      </c>
      <c r="J7149" t="str">
        <f>IF(L7149="PAUSE",E7149,IF(anotacoes!G7153=conversao_anotacoes!C7149,conversao_anotacoes!C7149,conversao_anotacoes!D7149))</f>
        <v>STEVENS</v>
      </c>
      <c r="K7149" t="str">
        <f t="shared" si="222"/>
        <v>PSHMAKHOV</v>
      </c>
      <c r="L7149" t="str">
        <f>UPPER(anotacoes!H7149)</f>
        <v>GROUNDWORK COMBAT</v>
      </c>
      <c r="M7149" t="str">
        <f>IF(OR(L7149="ATTACK",L7149="FINTA"),"&lt;TECNICA&gt;",UPPER(anotacoes!I7149))</f>
        <v>DEFENSIVE POSITION</v>
      </c>
      <c r="N7149" t="str">
        <f>IF(OR(L7149="ATTACK",L7149="FINTA"),UPPER(anotacoes!I7149),"")</f>
        <v/>
      </c>
      <c r="O7149" s="6" t="str">
        <f>IF(anotacoes!N7149=0,"",anotacoes!N7149)</f>
        <v/>
      </c>
      <c r="P7149" t="str">
        <f>IF(anotacoes!M7149=0,"",UPPER(anotacoes!M7149))</f>
        <v/>
      </c>
      <c r="Q7149" t="str">
        <f t="shared" si="223"/>
        <v>INSERT INTO CONVERSAO_LUTA_ACAO (cd_conversao, id_luta, sequencia, momento_inicio, momento_fim, quem_faz, quem_sofre, acao_tipo, acao, tecnica, direcao, pontuacao) VALUES (1, 104, 18, TRIM(' 00:01:45,597'), TRIM(' 00:01:47,169'), 'STEVENS', 'PSHMAKHOV', 'GROUNDWORK COMBAT', 'DEFENSIVE POSITION', NULL, NULL, NULL)</v>
      </c>
      <c r="R7149" t="s">
        <v>10327</v>
      </c>
    </row>
    <row r="7150" spans="1:18" hidden="1" x14ac:dyDescent="0.25">
      <c r="A7150" s="7">
        <f>anotacoes!D7150</f>
        <v>40594</v>
      </c>
      <c r="B7150" t="str">
        <f>anotacoes!C7150</f>
        <v>GRAND PRIX DUSSELDORF 2011</v>
      </c>
      <c r="C7150" t="str">
        <f>anotacoes!E7150</f>
        <v>STEVENS</v>
      </c>
      <c r="D7150" t="str">
        <f>anotacoes!F7150</f>
        <v>PSHMAKHOV</v>
      </c>
      <c r="E7150" t="s">
        <v>10325</v>
      </c>
      <c r="F7150">
        <f>anotacoes!A7150</f>
        <v>104</v>
      </c>
      <c r="G7150">
        <f>anotacoes!B7150</f>
        <v>19</v>
      </c>
      <c r="H7150" t="str">
        <f>anotacoes!K7150</f>
        <v xml:space="preserve"> 00:01:47,169</v>
      </c>
      <c r="I7150" t="str">
        <f>anotacoes!L7150</f>
        <v xml:space="preserve"> 00:01:55,300</v>
      </c>
      <c r="J7150" t="str">
        <f>IF(L7150="PAUSE",E7150,IF(anotacoes!G7154=conversao_anotacoes!C7150,conversao_anotacoes!C7150,conversao_anotacoes!D7150))</f>
        <v>&lt;ARBITRO_DESCONHECIDO&gt;</v>
      </c>
      <c r="K7150" t="str">
        <f t="shared" si="222"/>
        <v/>
      </c>
      <c r="L7150" t="str">
        <f>UPPER(anotacoes!H7150)</f>
        <v>PAUSE</v>
      </c>
      <c r="M7150" t="str">
        <f>IF(OR(L7150="ATTACK",L7150="FINTA"),"&lt;TECNICA&gt;",UPPER(anotacoes!I7150))</f>
        <v>&lt;NAO_CLASSIFICADO&gt;</v>
      </c>
      <c r="N7150" t="str">
        <f>IF(OR(L7150="ATTACK",L7150="FINTA"),UPPER(anotacoes!I7150),"")</f>
        <v/>
      </c>
      <c r="O7150" s="6" t="str">
        <f>IF(anotacoes!N7150=0,"",anotacoes!N7150)</f>
        <v/>
      </c>
      <c r="P7150" t="str">
        <f>IF(anotacoes!M7150=0,"",UPPER(anotacoes!M7150))</f>
        <v/>
      </c>
      <c r="Q7150" t="str">
        <f t="shared" si="223"/>
        <v>INSERT INTO CONVERSAO_LUTA_ACAO (cd_conversao, id_luta, sequencia, momento_inicio, momento_fim, quem_faz, quem_sofre, acao_tipo, acao, tecnica, direcao, pontuacao) VALUES (1, 104, 19, TRIM(' 00:01:47,169'), TRIM(' 00:01:55,300'), '&lt;ARBITRO_DESCONHECIDO&gt;', '', 'PAUSE', '&lt;NAO_CLASSIFICADO&gt;', NULL, NULL, NULL)</v>
      </c>
      <c r="R7150" t="s">
        <v>10327</v>
      </c>
    </row>
    <row r="7151" spans="1:18" hidden="1" x14ac:dyDescent="0.25">
      <c r="A7151" s="7">
        <f>anotacoes!D7151</f>
        <v>40594</v>
      </c>
      <c r="B7151" t="str">
        <f>anotacoes!C7151</f>
        <v>GRAND PRIX DUSSELDORF 2011</v>
      </c>
      <c r="C7151" t="str">
        <f>anotacoes!E7151</f>
        <v>STEVENS</v>
      </c>
      <c r="D7151" t="str">
        <f>anotacoes!F7151</f>
        <v>PSHMAKHOV</v>
      </c>
      <c r="E7151" t="s">
        <v>10325</v>
      </c>
      <c r="F7151">
        <f>anotacoes!A7151</f>
        <v>104</v>
      </c>
      <c r="G7151">
        <f>anotacoes!B7151</f>
        <v>20</v>
      </c>
      <c r="H7151" t="str">
        <f>anotacoes!K7151</f>
        <v xml:space="preserve"> 00:01:55,300</v>
      </c>
      <c r="I7151" t="str">
        <f>anotacoes!L7151</f>
        <v xml:space="preserve"> 00:01:58,738</v>
      </c>
      <c r="J7151" t="str">
        <f>IF(L7151="PAUSE",E7151,IF(anotacoes!G7155=conversao_anotacoes!C7151,conversao_anotacoes!C7151,conversao_anotacoes!D7151))</f>
        <v>STEVENS</v>
      </c>
      <c r="K7151" t="str">
        <f t="shared" si="222"/>
        <v>PSHMAKHOV</v>
      </c>
      <c r="L7151" t="str">
        <f>UPPER(anotacoes!H7151)</f>
        <v>DISPLACEMENT</v>
      </c>
      <c r="M7151" t="str">
        <f>IF(OR(L7151="ATTACK",L7151="FINTA"),"&lt;TECNICA&gt;",UPPER(anotacoes!I7151))</f>
        <v>TRY TO GRIP WITH CONTACT</v>
      </c>
      <c r="N7151" t="str">
        <f>IF(OR(L7151="ATTACK",L7151="FINTA"),UPPER(anotacoes!I7151),"")</f>
        <v/>
      </c>
      <c r="O7151" s="6" t="str">
        <f>IF(anotacoes!N7151=0,"",anotacoes!N7151)</f>
        <v/>
      </c>
      <c r="P7151" t="str">
        <f>IF(anotacoes!M7151=0,"",UPPER(anotacoes!M7151))</f>
        <v/>
      </c>
      <c r="Q7151" t="str">
        <f t="shared" si="223"/>
        <v>INSERT INTO CONVERSAO_LUTA_ACAO (cd_conversao, id_luta, sequencia, momento_inicio, momento_fim, quem_faz, quem_sofre, acao_tipo, acao, tecnica, direcao, pontuacao) VALUES (1, 104, 20, TRIM(' 00:01:55,300'), TRIM(' 00:01:58,738'), 'STEVENS', 'PSHMAKHOV', 'DISPLACEMENT', 'TRY TO GRIP WITH CONTACT', NULL, NULL, NULL)</v>
      </c>
      <c r="R7151" t="s">
        <v>10327</v>
      </c>
    </row>
    <row r="7152" spans="1:18" hidden="1" x14ac:dyDescent="0.25">
      <c r="A7152" s="7">
        <f>anotacoes!D7152</f>
        <v>40594</v>
      </c>
      <c r="B7152" t="str">
        <f>anotacoes!C7152</f>
        <v>GRAND PRIX DUSSELDORF 2011</v>
      </c>
      <c r="C7152" t="str">
        <f>anotacoes!E7152</f>
        <v>STEVENS</v>
      </c>
      <c r="D7152" t="str">
        <f>anotacoes!F7152</f>
        <v>PSHMAKHOV</v>
      </c>
      <c r="E7152" t="s">
        <v>10325</v>
      </c>
      <c r="F7152">
        <f>anotacoes!A7152</f>
        <v>104</v>
      </c>
      <c r="G7152">
        <f>anotacoes!B7152</f>
        <v>21</v>
      </c>
      <c r="H7152" t="str">
        <f>anotacoes!K7152</f>
        <v xml:space="preserve"> 00:01:58,738</v>
      </c>
      <c r="I7152" t="str">
        <f>anotacoes!L7152</f>
        <v xml:space="preserve"> 00:02:07,818</v>
      </c>
      <c r="J7152" t="str">
        <f>IF(L7152="PAUSE",E7152,IF(anotacoes!G7156=conversao_anotacoes!C7152,conversao_anotacoes!C7152,conversao_anotacoes!D7152))</f>
        <v>STEVENS</v>
      </c>
      <c r="K7152" t="str">
        <f t="shared" si="222"/>
        <v>PSHMAKHOV</v>
      </c>
      <c r="L7152" t="str">
        <f>UPPER(anotacoes!H7152)</f>
        <v>GRIP TIME</v>
      </c>
      <c r="M7152" t="str">
        <f>IF(OR(L7152="ATTACK",L7152="FINTA"),"&lt;TECNICA&gt;",UPPER(anotacoes!I7152))</f>
        <v>RIGHT COLLAR</v>
      </c>
      <c r="N7152" t="str">
        <f>IF(OR(L7152="ATTACK",L7152="FINTA"),UPPER(anotacoes!I7152),"")</f>
        <v/>
      </c>
      <c r="O7152" s="6" t="str">
        <f>IF(anotacoes!N7152=0,"",anotacoes!N7152)</f>
        <v/>
      </c>
      <c r="P7152" t="str">
        <f>IF(anotacoes!M7152=0,"",UPPER(anotacoes!M7152))</f>
        <v/>
      </c>
      <c r="Q7152" t="str">
        <f t="shared" si="223"/>
        <v>INSERT INTO CONVERSAO_LUTA_ACAO (cd_conversao, id_luta, sequencia, momento_inicio, momento_fim, quem_faz, quem_sofre, acao_tipo, acao, tecnica, direcao, pontuacao) VALUES (1, 104, 21, TRIM(' 00:01:58,738'), TRIM(' 00:02:07,818'), 'STEVENS', 'PSHMAKHOV', 'GRIP TIME', 'RIGHT COLLAR', NULL, NULL, NULL)</v>
      </c>
      <c r="R7152" t="s">
        <v>10327</v>
      </c>
    </row>
    <row r="7153" spans="1:18" hidden="1" x14ac:dyDescent="0.25">
      <c r="A7153" s="7">
        <f>anotacoes!D7153</f>
        <v>40594</v>
      </c>
      <c r="B7153" t="str">
        <f>anotacoes!C7153</f>
        <v>GRAND PRIX DUSSELDORF 2011</v>
      </c>
      <c r="C7153" t="str">
        <f>anotacoes!E7153</f>
        <v>STEVENS</v>
      </c>
      <c r="D7153" t="str">
        <f>anotacoes!F7153</f>
        <v>PSHMAKHOV</v>
      </c>
      <c r="E7153" t="s">
        <v>10325</v>
      </c>
      <c r="F7153">
        <f>anotacoes!A7153</f>
        <v>104</v>
      </c>
      <c r="G7153">
        <f>anotacoes!B7153</f>
        <v>22</v>
      </c>
      <c r="H7153" t="str">
        <f>anotacoes!K7153</f>
        <v xml:space="preserve"> 00:02:07,818</v>
      </c>
      <c r="I7153" t="str">
        <f>anotacoes!L7153</f>
        <v xml:space="preserve"> 00:02:07,818</v>
      </c>
      <c r="J7153" t="str">
        <f>IF(L7153="PAUSE",E7153,IF(anotacoes!G7157=conversao_anotacoes!C7153,conversao_anotacoes!C7153,conversao_anotacoes!D7153))</f>
        <v>STEVENS</v>
      </c>
      <c r="K7153" t="str">
        <f t="shared" si="222"/>
        <v>PSHMAKHOV</v>
      </c>
      <c r="L7153" t="str">
        <f>UPPER(anotacoes!H7153)</f>
        <v>FINTA</v>
      </c>
      <c r="M7153" t="str">
        <f>IF(OR(L7153="ATTACK",L7153="FINTA"),"&lt;TECNICA&gt;",UPPER(anotacoes!I7153))</f>
        <v>&lt;TECNICA&gt;</v>
      </c>
      <c r="N7153" t="str">
        <f>IF(OR(L7153="ATTACK",L7153="FINTA"),UPPER(anotacoes!I7153),"")</f>
        <v>DEASHI HARAI RIGHT</v>
      </c>
      <c r="O7153" s="6" t="str">
        <f>IF(anotacoes!N7153=0,"",anotacoes!N7153)</f>
        <v/>
      </c>
      <c r="P7153" t="str">
        <f>IF(anotacoes!M7153=0,"",UPPER(anotacoes!M7153))</f>
        <v/>
      </c>
      <c r="Q7153" t="str">
        <f t="shared" si="223"/>
        <v>INSERT INTO CONVERSAO_LUTA_ACAO (cd_conversao, id_luta, sequencia, momento_inicio, momento_fim, quem_faz, quem_sofre, acao_tipo, acao, tecnica, direcao, pontuacao) VALUES (1, 104, 22, TRIM(' 00:02:07,818'), TRIM(' 00:02:07,818'), 'STEVENS', 'PSHMAKHOV', 'FINTA', '&lt;TECNICA&gt;', 'DEASHI HARAI RIGHT', NULL, NULL)</v>
      </c>
      <c r="R7153" t="s">
        <v>10327</v>
      </c>
    </row>
    <row r="7154" spans="1:18" hidden="1" x14ac:dyDescent="0.25">
      <c r="A7154" s="7">
        <f>anotacoes!D7154</f>
        <v>40594</v>
      </c>
      <c r="B7154" t="str">
        <f>anotacoes!C7154</f>
        <v>GRAND PRIX DUSSELDORF 2011</v>
      </c>
      <c r="C7154" t="str">
        <f>anotacoes!E7154</f>
        <v>STEVENS</v>
      </c>
      <c r="D7154" t="str">
        <f>anotacoes!F7154</f>
        <v>PSHMAKHOV</v>
      </c>
      <c r="E7154" t="s">
        <v>10325</v>
      </c>
      <c r="F7154">
        <f>anotacoes!A7154</f>
        <v>104</v>
      </c>
      <c r="G7154">
        <f>anotacoes!B7154</f>
        <v>23</v>
      </c>
      <c r="H7154" t="str">
        <f>anotacoes!K7154</f>
        <v xml:space="preserve"> 00:02:07,818</v>
      </c>
      <c r="I7154" t="str">
        <f>anotacoes!L7154</f>
        <v xml:space="preserve"> 00:02:11,000</v>
      </c>
      <c r="J7154" t="str">
        <f>IF(L7154="PAUSE",E7154,IF(anotacoes!G7158=conversao_anotacoes!C7154,conversao_anotacoes!C7154,conversao_anotacoes!D7154))</f>
        <v>STEVENS</v>
      </c>
      <c r="K7154" t="str">
        <f t="shared" si="222"/>
        <v>PSHMAKHOV</v>
      </c>
      <c r="L7154" t="str">
        <f>UPPER(anotacoes!H7154)</f>
        <v>GRIP TIME</v>
      </c>
      <c r="M7154" t="str">
        <f>IF(OR(L7154="ATTACK",L7154="FINTA"),"&lt;TECNICA&gt;",UPPER(anotacoes!I7154))</f>
        <v>RIGHT COLLAR</v>
      </c>
      <c r="N7154" t="str">
        <f>IF(OR(L7154="ATTACK",L7154="FINTA"),UPPER(anotacoes!I7154),"")</f>
        <v/>
      </c>
      <c r="O7154" s="6" t="str">
        <f>IF(anotacoes!N7154=0,"",anotacoes!N7154)</f>
        <v/>
      </c>
      <c r="P7154" t="str">
        <f>IF(anotacoes!M7154=0,"",UPPER(anotacoes!M7154))</f>
        <v/>
      </c>
      <c r="Q7154" t="str">
        <f t="shared" si="223"/>
        <v>INSERT INTO CONVERSAO_LUTA_ACAO (cd_conversao, id_luta, sequencia, momento_inicio, momento_fim, quem_faz, quem_sofre, acao_tipo, acao, tecnica, direcao, pontuacao) VALUES (1, 104, 23, TRIM(' 00:02:07,818'), TRIM(' 00:02:11,000'), 'STEVENS', 'PSHMAKHOV', 'GRIP TIME', 'RIGHT COLLAR', NULL, NULL, NULL)</v>
      </c>
      <c r="R7154" t="s">
        <v>10327</v>
      </c>
    </row>
    <row r="7155" spans="1:18" hidden="1" x14ac:dyDescent="0.25">
      <c r="A7155" s="7">
        <f>anotacoes!D7155</f>
        <v>40594</v>
      </c>
      <c r="B7155" t="str">
        <f>anotacoes!C7155</f>
        <v>GRAND PRIX DUSSELDORF 2011</v>
      </c>
      <c r="C7155" t="str">
        <f>anotacoes!E7155</f>
        <v>STEVENS</v>
      </c>
      <c r="D7155" t="str">
        <f>anotacoes!F7155</f>
        <v>PSHMAKHOV</v>
      </c>
      <c r="E7155" t="s">
        <v>10325</v>
      </c>
      <c r="F7155">
        <f>anotacoes!A7155</f>
        <v>104</v>
      </c>
      <c r="G7155">
        <f>anotacoes!B7155</f>
        <v>24</v>
      </c>
      <c r="H7155" t="str">
        <f>anotacoes!K7155</f>
        <v xml:space="preserve"> 00:02:11,000</v>
      </c>
      <c r="I7155" t="str">
        <f>anotacoes!L7155</f>
        <v xml:space="preserve"> 00:02:12,187</v>
      </c>
      <c r="J7155" t="str">
        <f>IF(L7155="PAUSE",E7155,IF(anotacoes!G7159=conversao_anotacoes!C7155,conversao_anotacoes!C7155,conversao_anotacoes!D7155))</f>
        <v>STEVENS</v>
      </c>
      <c r="K7155" t="str">
        <f t="shared" si="222"/>
        <v>PSHMAKHOV</v>
      </c>
      <c r="L7155" t="str">
        <f>UPPER(anotacoes!H7155)</f>
        <v>DEFENSE</v>
      </c>
      <c r="M7155" t="str">
        <f>IF(OR(L7155="ATTACK",L7155="FINTA"),"&lt;TECNICA&gt;",UPPER(anotacoes!I7155))</f>
        <v>USING BODY MASS</v>
      </c>
      <c r="N7155" t="str">
        <f>IF(OR(L7155="ATTACK",L7155="FINTA"),UPPER(anotacoes!I7155),"")</f>
        <v/>
      </c>
      <c r="O7155" s="6" t="str">
        <f>IF(anotacoes!N7155=0,"",anotacoes!N7155)</f>
        <v/>
      </c>
      <c r="P7155" t="str">
        <f>IF(anotacoes!M7155=0,"",UPPER(anotacoes!M7155))</f>
        <v/>
      </c>
      <c r="Q7155" t="str">
        <f t="shared" si="223"/>
        <v>INSERT INTO CONVERSAO_LUTA_ACAO (cd_conversao, id_luta, sequencia, momento_inicio, momento_fim, quem_faz, quem_sofre, acao_tipo, acao, tecnica, direcao, pontuacao) VALUES (1, 104, 24, TRIM(' 00:02:11,000'), TRIM(' 00:02:12,187'), 'STEVENS', 'PSHMAKHOV', 'DEFENSE', 'USING BODY MASS', NULL, NULL, NULL)</v>
      </c>
      <c r="R7155" t="s">
        <v>10327</v>
      </c>
    </row>
    <row r="7156" spans="1:18" hidden="1" x14ac:dyDescent="0.25">
      <c r="A7156" s="7">
        <f>anotacoes!D7156</f>
        <v>40594</v>
      </c>
      <c r="B7156" t="str">
        <f>anotacoes!C7156</f>
        <v>GRAND PRIX DUSSELDORF 2011</v>
      </c>
      <c r="C7156" t="str">
        <f>anotacoes!E7156</f>
        <v>STEVENS</v>
      </c>
      <c r="D7156" t="str">
        <f>anotacoes!F7156</f>
        <v>PSHMAKHOV</v>
      </c>
      <c r="E7156" t="s">
        <v>10325</v>
      </c>
      <c r="F7156">
        <f>anotacoes!A7156</f>
        <v>104</v>
      </c>
      <c r="G7156">
        <f>anotacoes!B7156</f>
        <v>25</v>
      </c>
      <c r="H7156" t="str">
        <f>anotacoes!K7156</f>
        <v xml:space="preserve"> 00:02:12,360</v>
      </c>
      <c r="I7156" t="str">
        <f>anotacoes!L7156</f>
        <v xml:space="preserve"> 00:02:15,802</v>
      </c>
      <c r="J7156" t="str">
        <f>IF(L7156="PAUSE",E7156,IF(anotacoes!G7160=conversao_anotacoes!C7156,conversao_anotacoes!C7156,conversao_anotacoes!D7156))</f>
        <v>STEVENS</v>
      </c>
      <c r="K7156" t="str">
        <f t="shared" si="222"/>
        <v>PSHMAKHOV</v>
      </c>
      <c r="L7156" t="str">
        <f>UPPER(anotacoes!H7156)</f>
        <v>GROUNDWORK COMBAT</v>
      </c>
      <c r="M7156" t="str">
        <f>IF(OR(L7156="ATTACK",L7156="FINTA"),"&lt;TECNICA&gt;",UPPER(anotacoes!I7156))</f>
        <v>TRYING TO ATTACK</v>
      </c>
      <c r="N7156" t="str">
        <f>IF(OR(L7156="ATTACK",L7156="FINTA"),UPPER(anotacoes!I7156),"")</f>
        <v/>
      </c>
      <c r="O7156" s="6" t="str">
        <f>IF(anotacoes!N7156=0,"",anotacoes!N7156)</f>
        <v/>
      </c>
      <c r="P7156" t="str">
        <f>IF(anotacoes!M7156=0,"",UPPER(anotacoes!M7156))</f>
        <v/>
      </c>
      <c r="Q7156" t="str">
        <f t="shared" si="223"/>
        <v>INSERT INTO CONVERSAO_LUTA_ACAO (cd_conversao, id_luta, sequencia, momento_inicio, momento_fim, quem_faz, quem_sofre, acao_tipo, acao, tecnica, direcao, pontuacao) VALUES (1, 104, 25, TRIM(' 00:02:12,360'), TRIM(' 00:02:15,802'), 'STEVENS', 'PSHMAKHOV', 'GROUNDWORK COMBAT', 'TRYING TO ATTACK', NULL, NULL, NULL)</v>
      </c>
      <c r="R7156" t="s">
        <v>10327</v>
      </c>
    </row>
    <row r="7157" spans="1:18" hidden="1" x14ac:dyDescent="0.25">
      <c r="A7157" s="7">
        <f>anotacoes!D7157</f>
        <v>40594</v>
      </c>
      <c r="B7157" t="str">
        <f>anotacoes!C7157</f>
        <v>GRAND PRIX DUSSELDORF 2011</v>
      </c>
      <c r="C7157" t="str">
        <f>anotacoes!E7157</f>
        <v>STEVENS</v>
      </c>
      <c r="D7157" t="str">
        <f>anotacoes!F7157</f>
        <v>PSHMAKHOV</v>
      </c>
      <c r="E7157" t="s">
        <v>10325</v>
      </c>
      <c r="F7157">
        <f>anotacoes!A7157</f>
        <v>104</v>
      </c>
      <c r="G7157">
        <f>anotacoes!B7157</f>
        <v>26</v>
      </c>
      <c r="H7157" t="str">
        <f>anotacoes!K7157</f>
        <v xml:space="preserve"> 00:02:15,802</v>
      </c>
      <c r="I7157" t="str">
        <f>anotacoes!L7157</f>
        <v xml:space="preserve"> 00:02:19,149</v>
      </c>
      <c r="J7157" t="str">
        <f>IF(L7157="PAUSE",E7157,IF(anotacoes!G7161=conversao_anotacoes!C7157,conversao_anotacoes!C7157,conversao_anotacoes!D7157))</f>
        <v>&lt;ARBITRO_DESCONHECIDO&gt;</v>
      </c>
      <c r="K7157" t="str">
        <f t="shared" si="222"/>
        <v/>
      </c>
      <c r="L7157" t="str">
        <f>UPPER(anotacoes!H7157)</f>
        <v>PAUSE</v>
      </c>
      <c r="M7157" t="str">
        <f>IF(OR(L7157="ATTACK",L7157="FINTA"),"&lt;TECNICA&gt;",UPPER(anotacoes!I7157))</f>
        <v>&lt;NAO_CLASSIFICADO&gt;</v>
      </c>
      <c r="N7157" t="str">
        <f>IF(OR(L7157="ATTACK",L7157="FINTA"),UPPER(anotacoes!I7157),"")</f>
        <v/>
      </c>
      <c r="O7157" s="6" t="str">
        <f>IF(anotacoes!N7157=0,"",anotacoes!N7157)</f>
        <v/>
      </c>
      <c r="P7157" t="str">
        <f>IF(anotacoes!M7157=0,"",UPPER(anotacoes!M7157))</f>
        <v/>
      </c>
      <c r="Q7157" t="str">
        <f t="shared" si="223"/>
        <v>INSERT INTO CONVERSAO_LUTA_ACAO (cd_conversao, id_luta, sequencia, momento_inicio, momento_fim, quem_faz, quem_sofre, acao_tipo, acao, tecnica, direcao, pontuacao) VALUES (1, 104, 26, TRIM(' 00:02:15,802'), TRIM(' 00:02:19,149'), '&lt;ARBITRO_DESCONHECIDO&gt;', '', 'PAUSE', '&lt;NAO_CLASSIFICADO&gt;', NULL, NULL, NULL)</v>
      </c>
      <c r="R7157" t="s">
        <v>10327</v>
      </c>
    </row>
    <row r="7158" spans="1:18" hidden="1" x14ac:dyDescent="0.25">
      <c r="A7158" s="7">
        <f>anotacoes!D7158</f>
        <v>40594</v>
      </c>
      <c r="B7158" t="str">
        <f>anotacoes!C7158</f>
        <v>GRAND PRIX DUSSELDORF 2011</v>
      </c>
      <c r="C7158" t="str">
        <f>anotacoes!E7158</f>
        <v>STEVENS</v>
      </c>
      <c r="D7158" t="str">
        <f>anotacoes!F7158</f>
        <v>PSHMAKHOV</v>
      </c>
      <c r="E7158" t="s">
        <v>10325</v>
      </c>
      <c r="F7158">
        <f>anotacoes!A7158</f>
        <v>104</v>
      </c>
      <c r="G7158">
        <f>anotacoes!B7158</f>
        <v>27</v>
      </c>
      <c r="H7158" t="str">
        <f>anotacoes!K7158</f>
        <v xml:space="preserve"> 00:02:19,317</v>
      </c>
      <c r="I7158" t="str">
        <f>anotacoes!L7158</f>
        <v xml:space="preserve"> 00:02:27,052</v>
      </c>
      <c r="J7158" t="str">
        <f>IF(L7158="PAUSE",E7158,IF(anotacoes!G7162=conversao_anotacoes!C7158,conversao_anotacoes!C7158,conversao_anotacoes!D7158))</f>
        <v>STEVENS</v>
      </c>
      <c r="K7158" t="str">
        <f t="shared" si="222"/>
        <v>PSHMAKHOV</v>
      </c>
      <c r="L7158" t="str">
        <f>UPPER(anotacoes!H7158)</f>
        <v>DISPLACEMENT</v>
      </c>
      <c r="M7158" t="str">
        <f>IF(OR(L7158="ATTACK",L7158="FINTA"),"&lt;TECNICA&gt;",UPPER(anotacoes!I7158))</f>
        <v>2-3 STEP HESITANT RIGHT</v>
      </c>
      <c r="N7158" t="str">
        <f>IF(OR(L7158="ATTACK",L7158="FINTA"),UPPER(anotacoes!I7158),"")</f>
        <v/>
      </c>
      <c r="O7158" s="6" t="str">
        <f>IF(anotacoes!N7158=0,"",anotacoes!N7158)</f>
        <v/>
      </c>
      <c r="P7158" t="str">
        <f>IF(anotacoes!M7158=0,"",UPPER(anotacoes!M7158))</f>
        <v/>
      </c>
      <c r="Q7158" t="str">
        <f t="shared" si="223"/>
        <v>INSERT INTO CONVERSAO_LUTA_ACAO (cd_conversao, id_luta, sequencia, momento_inicio, momento_fim, quem_faz, quem_sofre, acao_tipo, acao, tecnica, direcao, pontuacao) VALUES (1, 104, 27, TRIM(' 00:02:19,317'), TRIM(' 00:02:27,052'), 'STEVENS', 'PSHMAKHOV', 'DISPLACEMENT', '2-3 STEP HESITANT RIGHT', NULL, NULL, NULL)</v>
      </c>
      <c r="R7158" t="s">
        <v>10327</v>
      </c>
    </row>
    <row r="7159" spans="1:18" hidden="1" x14ac:dyDescent="0.25">
      <c r="A7159" s="7">
        <f>anotacoes!D7159</f>
        <v>40594</v>
      </c>
      <c r="B7159" t="str">
        <f>anotacoes!C7159</f>
        <v>GRAND PRIX DUSSELDORF 2011</v>
      </c>
      <c r="C7159" t="str">
        <f>anotacoes!E7159</f>
        <v>STEVENS</v>
      </c>
      <c r="D7159" t="str">
        <f>anotacoes!F7159</f>
        <v>PSHMAKHOV</v>
      </c>
      <c r="E7159" t="s">
        <v>10325</v>
      </c>
      <c r="F7159">
        <f>anotacoes!A7159</f>
        <v>104</v>
      </c>
      <c r="G7159">
        <f>anotacoes!B7159</f>
        <v>28</v>
      </c>
      <c r="H7159" t="str">
        <f>anotacoes!K7159</f>
        <v xml:space="preserve"> 00:02:27,052</v>
      </c>
      <c r="I7159" t="str">
        <f>anotacoes!L7159</f>
        <v xml:space="preserve"> 00:02:32,802</v>
      </c>
      <c r="J7159" t="str">
        <f>IF(L7159="PAUSE",E7159,IF(anotacoes!G7163=conversao_anotacoes!C7159,conversao_anotacoes!C7159,conversao_anotacoes!D7159))</f>
        <v>STEVENS</v>
      </c>
      <c r="K7159" t="str">
        <f t="shared" si="222"/>
        <v>PSHMAKHOV</v>
      </c>
      <c r="L7159" t="str">
        <f>UPPER(anotacoes!H7159)</f>
        <v>GRIP TIME</v>
      </c>
      <c r="M7159" t="str">
        <f>IF(OR(L7159="ATTACK",L7159="FINTA"),"&lt;TECNICA&gt;",UPPER(anotacoes!I7159))</f>
        <v>RIGHT COLLAR</v>
      </c>
      <c r="N7159" t="str">
        <f>IF(OR(L7159="ATTACK",L7159="FINTA"),UPPER(anotacoes!I7159),"")</f>
        <v/>
      </c>
      <c r="O7159" s="6" t="str">
        <f>IF(anotacoes!N7159=0,"",anotacoes!N7159)</f>
        <v/>
      </c>
      <c r="P7159" t="str">
        <f>IF(anotacoes!M7159=0,"",UPPER(anotacoes!M7159))</f>
        <v/>
      </c>
      <c r="Q7159" t="str">
        <f t="shared" si="223"/>
        <v>INSERT INTO CONVERSAO_LUTA_ACAO (cd_conversao, id_luta, sequencia, momento_inicio, momento_fim, quem_faz, quem_sofre, acao_tipo, acao, tecnica, direcao, pontuacao) VALUES (1, 104, 28, TRIM(' 00:02:27,052'), TRIM(' 00:02:32,802'), 'STEVENS', 'PSHMAKHOV', 'GRIP TIME', 'RIGHT COLLAR', NULL, NULL, NULL)</v>
      </c>
      <c r="R7159" t="s">
        <v>10327</v>
      </c>
    </row>
    <row r="7160" spans="1:18" hidden="1" x14ac:dyDescent="0.25">
      <c r="A7160" s="7">
        <f>anotacoes!D7160</f>
        <v>40594</v>
      </c>
      <c r="B7160" t="str">
        <f>anotacoes!C7160</f>
        <v>GRAND PRIX DUSSELDORF 2011</v>
      </c>
      <c r="C7160" t="str">
        <f>anotacoes!E7160</f>
        <v>STEVENS</v>
      </c>
      <c r="D7160" t="str">
        <f>anotacoes!F7160</f>
        <v>PSHMAKHOV</v>
      </c>
      <c r="E7160" t="s">
        <v>10325</v>
      </c>
      <c r="F7160">
        <f>anotacoes!A7160</f>
        <v>104</v>
      </c>
      <c r="G7160">
        <f>anotacoes!B7160</f>
        <v>29</v>
      </c>
      <c r="H7160" t="str">
        <f>anotacoes!K7160</f>
        <v xml:space="preserve"> 00:02:32,802</v>
      </c>
      <c r="I7160" t="str">
        <f>anotacoes!L7160</f>
        <v xml:space="preserve"> 00:02:34,845</v>
      </c>
      <c r="J7160" t="str">
        <f>IF(L7160="PAUSE",E7160,IF(anotacoes!G7164=conversao_anotacoes!C7160,conversao_anotacoes!C7160,conversao_anotacoes!D7160))</f>
        <v>STEVENS</v>
      </c>
      <c r="K7160" t="str">
        <f t="shared" si="222"/>
        <v>PSHMAKHOV</v>
      </c>
      <c r="L7160" t="str">
        <f>UPPER(anotacoes!H7160)</f>
        <v>ATTACK</v>
      </c>
      <c r="M7160" t="str">
        <f>IF(OR(L7160="ATTACK",L7160="FINTA"),"&lt;TECNICA&gt;",UPPER(anotacoes!I7160))</f>
        <v>&lt;TECNICA&gt;</v>
      </c>
      <c r="N7160" t="str">
        <f>IF(OR(L7160="ATTACK",L7160="FINTA"),UPPER(anotacoes!I7160),"")</f>
        <v>&lt;NAO_CLASSIFICADO&gt;</v>
      </c>
      <c r="O7160" s="6">
        <f>IF(anotacoes!N7160=0,"",anotacoes!N7160)</f>
        <v>9</v>
      </c>
      <c r="P7160" t="str">
        <f>IF(anotacoes!M7160=0,"",UPPER(anotacoes!M7160))</f>
        <v/>
      </c>
      <c r="Q7160" t="str">
        <f t="shared" si="223"/>
        <v>INSERT INTO CONVERSAO_LUTA_ACAO (cd_conversao, id_luta, sequencia, momento_inicio, momento_fim, quem_faz, quem_sofre, acao_tipo, acao, tecnica, direcao, pontuacao) VALUES (1, 104, 29, TRIM(' 00:02:32,802'), TRIM(' 00:02:34,845'), 'STEVENS', 'PSHMAKHOV', 'ATTACK', '&lt;TECNICA&gt;', '&lt;NAO_CLASSIFICADO&gt;', 9, NULL)</v>
      </c>
      <c r="R7160" t="s">
        <v>10327</v>
      </c>
    </row>
    <row r="7161" spans="1:18" hidden="1" x14ac:dyDescent="0.25">
      <c r="A7161" s="7">
        <f>anotacoes!D7161</f>
        <v>40594</v>
      </c>
      <c r="B7161" t="str">
        <f>anotacoes!C7161</f>
        <v>GRAND PRIX DUSSELDORF 2011</v>
      </c>
      <c r="C7161" t="str">
        <f>anotacoes!E7161</f>
        <v>STEVENS</v>
      </c>
      <c r="D7161" t="str">
        <f>anotacoes!F7161</f>
        <v>PSHMAKHOV</v>
      </c>
      <c r="E7161" t="s">
        <v>10325</v>
      </c>
      <c r="F7161">
        <f>anotacoes!A7161</f>
        <v>104</v>
      </c>
      <c r="G7161">
        <f>anotacoes!B7161</f>
        <v>30</v>
      </c>
      <c r="H7161" t="str">
        <f>anotacoes!K7161</f>
        <v xml:space="preserve"> 00:02:34,845</v>
      </c>
      <c r="I7161" t="str">
        <f>anotacoes!L7161</f>
        <v xml:space="preserve"> 00:02:37,093</v>
      </c>
      <c r="J7161" t="str">
        <f>IF(L7161="PAUSE",E7161,IF(anotacoes!G7165=conversao_anotacoes!C7161,conversao_anotacoes!C7161,conversao_anotacoes!D7161))</f>
        <v>STEVENS</v>
      </c>
      <c r="K7161" t="str">
        <f t="shared" si="222"/>
        <v>PSHMAKHOV</v>
      </c>
      <c r="L7161" t="str">
        <f>UPPER(anotacoes!H7161)</f>
        <v>GROUNDWORK COMBAT</v>
      </c>
      <c r="M7161" t="str">
        <f>IF(OR(L7161="ATTACK",L7161="FINTA"),"&lt;TECNICA&gt;",UPPER(anotacoes!I7161))</f>
        <v>DEFENSIVE POSITION</v>
      </c>
      <c r="N7161" t="str">
        <f>IF(OR(L7161="ATTACK",L7161="FINTA"),UPPER(anotacoes!I7161),"")</f>
        <v/>
      </c>
      <c r="O7161" s="6" t="str">
        <f>IF(anotacoes!N7161=0,"",anotacoes!N7161)</f>
        <v/>
      </c>
      <c r="P7161" t="str">
        <f>IF(anotacoes!M7161=0,"",UPPER(anotacoes!M7161))</f>
        <v/>
      </c>
      <c r="Q7161" t="str">
        <f t="shared" si="223"/>
        <v>INSERT INTO CONVERSAO_LUTA_ACAO (cd_conversao, id_luta, sequencia, momento_inicio, momento_fim, quem_faz, quem_sofre, acao_tipo, acao, tecnica, direcao, pontuacao) VALUES (1, 104, 30, TRIM(' 00:02:34,845'), TRIM(' 00:02:37,093'), 'STEVENS', 'PSHMAKHOV', 'GROUNDWORK COMBAT', 'DEFENSIVE POSITION', NULL, NULL, NULL)</v>
      </c>
      <c r="R7161" t="s">
        <v>10327</v>
      </c>
    </row>
    <row r="7162" spans="1:18" hidden="1" x14ac:dyDescent="0.25">
      <c r="A7162" s="7">
        <f>anotacoes!D7162</f>
        <v>40594</v>
      </c>
      <c r="B7162" t="str">
        <f>anotacoes!C7162</f>
        <v>GRAND PRIX DUSSELDORF 2011</v>
      </c>
      <c r="C7162" t="str">
        <f>anotacoes!E7162</f>
        <v>STEVENS</v>
      </c>
      <c r="D7162" t="str">
        <f>anotacoes!F7162</f>
        <v>PSHMAKHOV</v>
      </c>
      <c r="E7162" t="s">
        <v>10325</v>
      </c>
      <c r="F7162">
        <f>anotacoes!A7162</f>
        <v>104</v>
      </c>
      <c r="G7162">
        <f>anotacoes!B7162</f>
        <v>31</v>
      </c>
      <c r="H7162" t="str">
        <f>anotacoes!K7162</f>
        <v xml:space="preserve"> 00:02:37,233</v>
      </c>
      <c r="I7162" t="str">
        <f>anotacoes!L7162</f>
        <v xml:space="preserve"> 00:02:37,921</v>
      </c>
      <c r="J7162" t="str">
        <f>IF(L7162="PAUSE",E7162,IF(anotacoes!G7166=conversao_anotacoes!C7162,conversao_anotacoes!C7162,conversao_anotacoes!D7162))</f>
        <v>&lt;ARBITRO_DESCONHECIDO&gt;</v>
      </c>
      <c r="K7162" t="str">
        <f t="shared" si="222"/>
        <v/>
      </c>
      <c r="L7162" t="str">
        <f>UPPER(anotacoes!H7162)</f>
        <v>PAUSE</v>
      </c>
      <c r="M7162" t="str">
        <f>IF(OR(L7162="ATTACK",L7162="FINTA"),"&lt;TECNICA&gt;",UPPER(anotacoes!I7162))</f>
        <v>&lt;NAO_CLASSIFICADO&gt;</v>
      </c>
      <c r="N7162" t="str">
        <f>IF(OR(L7162="ATTACK",L7162="FINTA"),UPPER(anotacoes!I7162),"")</f>
        <v/>
      </c>
      <c r="O7162" s="6" t="str">
        <f>IF(anotacoes!N7162=0,"",anotacoes!N7162)</f>
        <v/>
      </c>
      <c r="P7162" t="str">
        <f>IF(anotacoes!M7162=0,"",UPPER(anotacoes!M7162))</f>
        <v/>
      </c>
      <c r="Q7162" t="str">
        <f t="shared" si="223"/>
        <v>INSERT INTO CONVERSAO_LUTA_ACAO (cd_conversao, id_luta, sequencia, momento_inicio, momento_fim, quem_faz, quem_sofre, acao_tipo, acao, tecnica, direcao, pontuacao) VALUES (1, 104, 31, TRIM(' 00:02:37,233'), TRIM(' 00:02:37,921'), '&lt;ARBITRO_DESCONHECIDO&gt;', '', 'PAUSE', '&lt;NAO_CLASSIFICADO&gt;', NULL, NULL, NULL)</v>
      </c>
      <c r="R7162" t="s">
        <v>10327</v>
      </c>
    </row>
    <row r="7163" spans="1:18" hidden="1" x14ac:dyDescent="0.25">
      <c r="A7163" s="7">
        <f>anotacoes!D7163</f>
        <v>40594</v>
      </c>
      <c r="B7163" t="str">
        <f>anotacoes!C7163</f>
        <v>GRAND PRIX DUSSELDORF 2011</v>
      </c>
      <c r="C7163" t="str">
        <f>anotacoes!E7163</f>
        <v>STEVENS</v>
      </c>
      <c r="D7163" t="str">
        <f>anotacoes!F7163</f>
        <v>PSHMAKHOV</v>
      </c>
      <c r="E7163" t="s">
        <v>10325</v>
      </c>
      <c r="F7163">
        <f>anotacoes!A7163</f>
        <v>104</v>
      </c>
      <c r="G7163">
        <f>anotacoes!B7163</f>
        <v>32</v>
      </c>
      <c r="H7163" t="str">
        <f>anotacoes!K7163</f>
        <v xml:space="preserve"> 00:02:37,921</v>
      </c>
      <c r="I7163" t="str">
        <f>anotacoes!L7163</f>
        <v xml:space="preserve"> 00:02:37,921</v>
      </c>
      <c r="J7163" t="str">
        <f>IF(L7163="PAUSE",E7163,IF(anotacoes!G7167=conversao_anotacoes!C7163,conversao_anotacoes!C7163,conversao_anotacoes!D7163))</f>
        <v>STEVENS</v>
      </c>
      <c r="K7163" t="str">
        <f t="shared" si="222"/>
        <v>PSHMAKHOV</v>
      </c>
      <c r="L7163" t="str">
        <f>UPPER(anotacoes!H7163)</f>
        <v>DISPLACEMENT</v>
      </c>
      <c r="M7163" t="str">
        <f>IF(OR(L7163="ATTACK",L7163="FINTA"),"&lt;TECNICA&gt;",UPPER(anotacoes!I7163))</f>
        <v>2-3 STEP HESITANT RIGHT</v>
      </c>
      <c r="N7163" t="str">
        <f>IF(OR(L7163="ATTACK",L7163="FINTA"),UPPER(anotacoes!I7163),"")</f>
        <v/>
      </c>
      <c r="O7163" s="6" t="str">
        <f>IF(anotacoes!N7163=0,"",anotacoes!N7163)</f>
        <v/>
      </c>
      <c r="P7163" t="str">
        <f>IF(anotacoes!M7163=0,"",UPPER(anotacoes!M7163))</f>
        <v/>
      </c>
      <c r="Q7163" t="str">
        <f t="shared" si="223"/>
        <v>INSERT INTO CONVERSAO_LUTA_ACAO (cd_conversao, id_luta, sequencia, momento_inicio, momento_fim, quem_faz, quem_sofre, acao_tipo, acao, tecnica, direcao, pontuacao) VALUES (1, 104, 32, TRIM(' 00:02:37,921'), TRIM(' 00:02:37,921'), 'STEVENS', 'PSHMAKHOV', 'DISPLACEMENT', '2-3 STEP HESITANT RIGHT', NULL, NULL, NULL)</v>
      </c>
      <c r="R7163" t="s">
        <v>10327</v>
      </c>
    </row>
    <row r="7164" spans="1:18" hidden="1" x14ac:dyDescent="0.25">
      <c r="A7164" s="7">
        <f>anotacoes!D7164</f>
        <v>40594</v>
      </c>
      <c r="B7164" t="str">
        <f>anotacoes!C7164</f>
        <v>GRAND PRIX DUSSELDORF 2011</v>
      </c>
      <c r="C7164" t="str">
        <f>anotacoes!E7164</f>
        <v>STEVENS</v>
      </c>
      <c r="D7164" t="str">
        <f>anotacoes!F7164</f>
        <v>PSHMAKHOV</v>
      </c>
      <c r="E7164" t="s">
        <v>10325</v>
      </c>
      <c r="F7164">
        <f>anotacoes!A7164</f>
        <v>104</v>
      </c>
      <c r="G7164">
        <f>anotacoes!B7164</f>
        <v>33</v>
      </c>
      <c r="H7164" t="str">
        <f>anotacoes!K7164</f>
        <v xml:space="preserve"> 00:02:37,921</v>
      </c>
      <c r="I7164" t="str">
        <f>anotacoes!L7164</f>
        <v xml:space="preserve"> 00:03:22,661</v>
      </c>
      <c r="J7164" t="str">
        <f>IF(L7164="PAUSE",E7164,IF(anotacoes!G7168=conversao_anotacoes!C7164,conversao_anotacoes!C7164,conversao_anotacoes!D7164))</f>
        <v>STEVENS</v>
      </c>
      <c r="K7164" t="str">
        <f t="shared" si="222"/>
        <v>PSHMAKHOV</v>
      </c>
      <c r="L7164" t="str">
        <f>UPPER(anotacoes!H7164)</f>
        <v>GRIP TIME</v>
      </c>
      <c r="M7164" t="str">
        <f>IF(OR(L7164="ATTACK",L7164="FINTA"),"&lt;TECNICA&gt;",UPPER(anotacoes!I7164))</f>
        <v>RIGHT COLLAR</v>
      </c>
      <c r="N7164" t="str">
        <f>IF(OR(L7164="ATTACK",L7164="FINTA"),UPPER(anotacoes!I7164),"")</f>
        <v/>
      </c>
      <c r="O7164" s="6" t="str">
        <f>IF(anotacoes!N7164=0,"",anotacoes!N7164)</f>
        <v/>
      </c>
      <c r="P7164" t="str">
        <f>IF(anotacoes!M7164=0,"",UPPER(anotacoes!M7164))</f>
        <v/>
      </c>
      <c r="Q7164" t="str">
        <f t="shared" si="223"/>
        <v>INSERT INTO CONVERSAO_LUTA_ACAO (cd_conversao, id_luta, sequencia, momento_inicio, momento_fim, quem_faz, quem_sofre, acao_tipo, acao, tecnica, direcao, pontuacao) VALUES (1, 104, 33, TRIM(' 00:02:37,921'), TRIM(' 00:03:22,661'), 'STEVENS', 'PSHMAKHOV', 'GRIP TIME', 'RIGHT COLLAR', NULL, NULL, NULL)</v>
      </c>
      <c r="R7164" t="s">
        <v>10327</v>
      </c>
    </row>
    <row r="7165" spans="1:18" hidden="1" x14ac:dyDescent="0.25">
      <c r="A7165" s="7">
        <f>anotacoes!D7165</f>
        <v>40594</v>
      </c>
      <c r="B7165" t="str">
        <f>anotacoes!C7165</f>
        <v>GRAND PRIX DUSSELDORF 2011</v>
      </c>
      <c r="C7165" t="str">
        <f>anotacoes!E7165</f>
        <v>STEVENS</v>
      </c>
      <c r="D7165" t="str">
        <f>anotacoes!F7165</f>
        <v>PSHMAKHOV</v>
      </c>
      <c r="E7165" t="s">
        <v>10325</v>
      </c>
      <c r="F7165">
        <f>anotacoes!A7165</f>
        <v>104</v>
      </c>
      <c r="G7165">
        <f>anotacoes!B7165</f>
        <v>34</v>
      </c>
      <c r="H7165" t="str">
        <f>anotacoes!K7165</f>
        <v xml:space="preserve"> 00:03:22,661</v>
      </c>
      <c r="I7165" t="str">
        <f>anotacoes!L7165</f>
        <v xml:space="preserve"> 00:03:25,986</v>
      </c>
      <c r="J7165" t="str">
        <f>IF(L7165="PAUSE",E7165,IF(anotacoes!G7169=conversao_anotacoes!C7165,conversao_anotacoes!C7165,conversao_anotacoes!D7165))</f>
        <v>STEVENS</v>
      </c>
      <c r="K7165" t="str">
        <f t="shared" si="222"/>
        <v>PSHMAKHOV</v>
      </c>
      <c r="L7165" t="str">
        <f>UPPER(anotacoes!H7165)</f>
        <v>GRIP TIME</v>
      </c>
      <c r="M7165" t="str">
        <f>IF(OR(L7165="ATTACK",L7165="FINTA"),"&lt;TECNICA&gt;",UPPER(anotacoes!I7165))</f>
        <v>RIGHT COLLAR RIGHT SLEEVE</v>
      </c>
      <c r="N7165" t="str">
        <f>IF(OR(L7165="ATTACK",L7165="FINTA"),UPPER(anotacoes!I7165),"")</f>
        <v/>
      </c>
      <c r="O7165" s="6" t="str">
        <f>IF(anotacoes!N7165=0,"",anotacoes!N7165)</f>
        <v/>
      </c>
      <c r="P7165" t="str">
        <f>IF(anotacoes!M7165=0,"",UPPER(anotacoes!M7165))</f>
        <v/>
      </c>
      <c r="Q7165" t="str">
        <f t="shared" si="223"/>
        <v>INSERT INTO CONVERSAO_LUTA_ACAO (cd_conversao, id_luta, sequencia, momento_inicio, momento_fim, quem_faz, quem_sofre, acao_tipo, acao, tecnica, direcao, pontuacao) VALUES (1, 104, 34, TRIM(' 00:03:22,661'), TRIM(' 00:03:25,986'), 'STEVENS', 'PSHMAKHOV', 'GRIP TIME', 'RIGHT COLLAR RIGHT SLEEVE', NULL, NULL, NULL)</v>
      </c>
      <c r="R7165" t="s">
        <v>10327</v>
      </c>
    </row>
    <row r="7166" spans="1:18" hidden="1" x14ac:dyDescent="0.25">
      <c r="A7166" s="7">
        <f>anotacoes!D7166</f>
        <v>40594</v>
      </c>
      <c r="B7166" t="str">
        <f>anotacoes!C7166</f>
        <v>GRAND PRIX DUSSELDORF 2011</v>
      </c>
      <c r="C7166" t="str">
        <f>anotacoes!E7166</f>
        <v>STEVENS</v>
      </c>
      <c r="D7166" t="str">
        <f>anotacoes!F7166</f>
        <v>PSHMAKHOV</v>
      </c>
      <c r="E7166" t="s">
        <v>10325</v>
      </c>
      <c r="F7166">
        <f>anotacoes!A7166</f>
        <v>104</v>
      </c>
      <c r="G7166">
        <f>anotacoes!B7166</f>
        <v>35</v>
      </c>
      <c r="H7166" t="str">
        <f>anotacoes!K7166</f>
        <v xml:space="preserve"> 00:03:25,986</v>
      </c>
      <c r="I7166" t="str">
        <f>anotacoes!L7166</f>
        <v xml:space="preserve"> 00:03:25,986</v>
      </c>
      <c r="J7166" t="str">
        <f>IF(L7166="PAUSE",E7166,IF(anotacoes!G7170=conversao_anotacoes!C7166,conversao_anotacoes!C7166,conversao_anotacoes!D7166))</f>
        <v>STEVENS</v>
      </c>
      <c r="K7166" t="str">
        <f t="shared" si="222"/>
        <v>PSHMAKHOV</v>
      </c>
      <c r="L7166" t="str">
        <f>UPPER(anotacoes!H7166)</f>
        <v>ATTACK</v>
      </c>
      <c r="M7166" t="str">
        <f>IF(OR(L7166="ATTACK",L7166="FINTA"),"&lt;TECNICA&gt;",UPPER(anotacoes!I7166))</f>
        <v>&lt;TECNICA&gt;</v>
      </c>
      <c r="N7166" t="str">
        <f>IF(OR(L7166="ATTACK",L7166="FINTA"),UPPER(anotacoes!I7166),"")</f>
        <v>KOUCHI GARI</v>
      </c>
      <c r="O7166" s="6">
        <f>IF(anotacoes!N7166=0,"",anotacoes!N7166)</f>
        <v>4</v>
      </c>
      <c r="P7166" t="str">
        <f>IF(anotacoes!M7166=0,"",UPPER(anotacoes!M7166))</f>
        <v/>
      </c>
      <c r="Q7166" t="str">
        <f t="shared" si="223"/>
        <v>INSERT INTO CONVERSAO_LUTA_ACAO (cd_conversao, id_luta, sequencia, momento_inicio, momento_fim, quem_faz, quem_sofre, acao_tipo, acao, tecnica, direcao, pontuacao) VALUES (1, 104, 35, TRIM(' 00:03:25,986'), TRIM(' 00:03:25,986'), 'STEVENS', 'PSHMAKHOV', 'ATTACK', '&lt;TECNICA&gt;', 'KOUCHI GARI', 4, NULL)</v>
      </c>
      <c r="R7166" t="s">
        <v>10327</v>
      </c>
    </row>
    <row r="7167" spans="1:18" hidden="1" x14ac:dyDescent="0.25">
      <c r="A7167" s="7">
        <f>anotacoes!D7167</f>
        <v>40594</v>
      </c>
      <c r="B7167" t="str">
        <f>anotacoes!C7167</f>
        <v>GRAND PRIX DUSSELDORF 2011</v>
      </c>
      <c r="C7167" t="str">
        <f>anotacoes!E7167</f>
        <v>STEVENS</v>
      </c>
      <c r="D7167" t="str">
        <f>anotacoes!F7167</f>
        <v>PSHMAKHOV</v>
      </c>
      <c r="E7167" t="s">
        <v>10325</v>
      </c>
      <c r="F7167">
        <f>anotacoes!A7167</f>
        <v>104</v>
      </c>
      <c r="G7167">
        <f>anotacoes!B7167</f>
        <v>36</v>
      </c>
      <c r="H7167" t="str">
        <f>anotacoes!K7167</f>
        <v xml:space="preserve"> 00:03:26,664</v>
      </c>
      <c r="I7167" t="str">
        <f>anotacoes!L7167</f>
        <v xml:space="preserve"> 00:03:35,931</v>
      </c>
      <c r="J7167" t="str">
        <f>IF(L7167="PAUSE",E7167,IF(anotacoes!G7171=conversao_anotacoes!C7167,conversao_anotacoes!C7167,conversao_anotacoes!D7167))</f>
        <v>STEVENS</v>
      </c>
      <c r="K7167" t="str">
        <f t="shared" si="222"/>
        <v>PSHMAKHOV</v>
      </c>
      <c r="L7167" t="str">
        <f>UPPER(anotacoes!H7167)</f>
        <v>GRIP TIME</v>
      </c>
      <c r="M7167" t="str">
        <f>IF(OR(L7167="ATTACK",L7167="FINTA"),"&lt;TECNICA&gt;",UPPER(anotacoes!I7167))</f>
        <v>RIGHT SLEEVE</v>
      </c>
      <c r="N7167" t="str">
        <f>IF(OR(L7167="ATTACK",L7167="FINTA"),UPPER(anotacoes!I7167),"")</f>
        <v/>
      </c>
      <c r="O7167" s="6" t="str">
        <f>IF(anotacoes!N7167=0,"",anotacoes!N7167)</f>
        <v/>
      </c>
      <c r="P7167" t="str">
        <f>IF(anotacoes!M7167=0,"",UPPER(anotacoes!M7167))</f>
        <v/>
      </c>
      <c r="Q7167" t="str">
        <f t="shared" si="223"/>
        <v>INSERT INTO CONVERSAO_LUTA_ACAO (cd_conversao, id_luta, sequencia, momento_inicio, momento_fim, quem_faz, quem_sofre, acao_tipo, acao, tecnica, direcao, pontuacao) VALUES (1, 104, 36, TRIM(' 00:03:26,664'), TRIM(' 00:03:35,931'), 'STEVENS', 'PSHMAKHOV', 'GRIP TIME', 'RIGHT SLEEVE', NULL, NULL, NULL)</v>
      </c>
      <c r="R7167" t="s">
        <v>10327</v>
      </c>
    </row>
    <row r="7168" spans="1:18" hidden="1" x14ac:dyDescent="0.25">
      <c r="A7168" s="7">
        <f>anotacoes!D7168</f>
        <v>40594</v>
      </c>
      <c r="B7168" t="str">
        <f>anotacoes!C7168</f>
        <v>GRAND PRIX DUSSELDORF 2011</v>
      </c>
      <c r="C7168" t="str">
        <f>anotacoes!E7168</f>
        <v>STEVENS</v>
      </c>
      <c r="D7168" t="str">
        <f>anotacoes!F7168</f>
        <v>PSHMAKHOV</v>
      </c>
      <c r="E7168" t="s">
        <v>10325</v>
      </c>
      <c r="F7168">
        <f>anotacoes!A7168</f>
        <v>104</v>
      </c>
      <c r="G7168">
        <f>anotacoes!B7168</f>
        <v>37</v>
      </c>
      <c r="H7168" t="str">
        <f>anotacoes!K7168</f>
        <v xml:space="preserve"> 00:03:34,445</v>
      </c>
      <c r="I7168" t="str">
        <f>anotacoes!L7168</f>
        <v xml:space="preserve"> 00:03:34,689</v>
      </c>
      <c r="J7168" t="str">
        <f>IF(L7168="PAUSE",E7168,IF(anotacoes!G7172=conversao_anotacoes!C7168,conversao_anotacoes!C7168,conversao_anotacoes!D7168))</f>
        <v>STEVENS</v>
      </c>
      <c r="K7168" t="str">
        <f t="shared" si="222"/>
        <v>PSHMAKHOV</v>
      </c>
      <c r="L7168" t="str">
        <f>UPPER(anotacoes!H7168)</f>
        <v>GRIP TIME</v>
      </c>
      <c r="M7168" t="str">
        <f>IF(OR(L7168="ATTACK",L7168="FINTA"),"&lt;TECNICA&gt;",UPPER(anotacoes!I7168))</f>
        <v>LEFT BACK RIGHT SLEEVE</v>
      </c>
      <c r="N7168" t="str">
        <f>IF(OR(L7168="ATTACK",L7168="FINTA"),UPPER(anotacoes!I7168),"")</f>
        <v/>
      </c>
      <c r="O7168" s="6" t="str">
        <f>IF(anotacoes!N7168=0,"",anotacoes!N7168)</f>
        <v/>
      </c>
      <c r="P7168" t="str">
        <f>IF(anotacoes!M7168=0,"",UPPER(anotacoes!M7168))</f>
        <v/>
      </c>
      <c r="Q7168" t="str">
        <f t="shared" si="223"/>
        <v>INSERT INTO CONVERSAO_LUTA_ACAO (cd_conversao, id_luta, sequencia, momento_inicio, momento_fim, quem_faz, quem_sofre, acao_tipo, acao, tecnica, direcao, pontuacao) VALUES (1, 104, 37, TRIM(' 00:03:34,445'), TRIM(' 00:03:34,689'), 'STEVENS', 'PSHMAKHOV', 'GRIP TIME', 'LEFT BACK RIGHT SLEEVE', NULL, NULL, NULL)</v>
      </c>
      <c r="R7168" t="s">
        <v>10327</v>
      </c>
    </row>
    <row r="7169" spans="1:18" hidden="1" x14ac:dyDescent="0.25">
      <c r="A7169" s="7">
        <f>anotacoes!D7169</f>
        <v>40594</v>
      </c>
      <c r="B7169" t="str">
        <f>anotacoes!C7169</f>
        <v>GRAND PRIX DUSSELDORF 2011</v>
      </c>
      <c r="C7169" t="str">
        <f>anotacoes!E7169</f>
        <v>STEVENS</v>
      </c>
      <c r="D7169" t="str">
        <f>anotacoes!F7169</f>
        <v>PSHMAKHOV</v>
      </c>
      <c r="E7169" t="s">
        <v>10325</v>
      </c>
      <c r="F7169">
        <f>anotacoes!A7169</f>
        <v>104</v>
      </c>
      <c r="G7169">
        <f>anotacoes!B7169</f>
        <v>38</v>
      </c>
      <c r="H7169" t="str">
        <f>anotacoes!K7169</f>
        <v xml:space="preserve"> 00:03:34,689</v>
      </c>
      <c r="I7169" t="str">
        <f>anotacoes!L7169</f>
        <v xml:space="preserve"> 00:03:35,280</v>
      </c>
      <c r="J7169" t="str">
        <f>IF(L7169="PAUSE",E7169,IF(anotacoes!G7173=conversao_anotacoes!C7169,conversao_anotacoes!C7169,conversao_anotacoes!D7169))</f>
        <v>STEVENS</v>
      </c>
      <c r="K7169" t="str">
        <f t="shared" si="222"/>
        <v>PSHMAKHOV</v>
      </c>
      <c r="L7169" t="str">
        <f>UPPER(anotacoes!H7169)</f>
        <v>DEFENSE</v>
      </c>
      <c r="M7169" t="str">
        <f>IF(OR(L7169="ATTACK",L7169="FINTA"),"&lt;TECNICA&gt;",UPPER(anotacoes!I7169))</f>
        <v>TAE-SABAKI LEFT INCLINED</v>
      </c>
      <c r="N7169" t="str">
        <f>IF(OR(L7169="ATTACK",L7169="FINTA"),UPPER(anotacoes!I7169),"")</f>
        <v/>
      </c>
      <c r="O7169" s="6" t="str">
        <f>IF(anotacoes!N7169=0,"",anotacoes!N7169)</f>
        <v/>
      </c>
      <c r="P7169" t="str">
        <f>IF(anotacoes!M7169=0,"",UPPER(anotacoes!M7169))</f>
        <v/>
      </c>
      <c r="Q7169" t="str">
        <f t="shared" si="223"/>
        <v>INSERT INTO CONVERSAO_LUTA_ACAO (cd_conversao, id_luta, sequencia, momento_inicio, momento_fim, quem_faz, quem_sofre, acao_tipo, acao, tecnica, direcao, pontuacao) VALUES (1, 104, 38, TRIM(' 00:03:34,689'), TRIM(' 00:03:35,280'), 'STEVENS', 'PSHMAKHOV', 'DEFENSE', 'TAE-SABAKI LEFT INCLINED', NULL, NULL, NULL)</v>
      </c>
      <c r="R7169" t="s">
        <v>10327</v>
      </c>
    </row>
    <row r="7170" spans="1:18" hidden="1" x14ac:dyDescent="0.25">
      <c r="A7170" s="7">
        <f>anotacoes!D7170</f>
        <v>40594</v>
      </c>
      <c r="B7170" t="str">
        <f>anotacoes!C7170</f>
        <v>GRAND PRIX DUSSELDORF 2011</v>
      </c>
      <c r="C7170" t="str">
        <f>anotacoes!E7170</f>
        <v>STEVENS</v>
      </c>
      <c r="D7170" t="str">
        <f>anotacoes!F7170</f>
        <v>PSHMAKHOV</v>
      </c>
      <c r="E7170" t="s">
        <v>10325</v>
      </c>
      <c r="F7170">
        <f>anotacoes!A7170</f>
        <v>104</v>
      </c>
      <c r="G7170">
        <f>anotacoes!B7170</f>
        <v>39</v>
      </c>
      <c r="H7170" t="str">
        <f>anotacoes!K7170</f>
        <v xml:space="preserve"> 00:03:35,280</v>
      </c>
      <c r="I7170" t="str">
        <f>anotacoes!L7170</f>
        <v xml:space="preserve"> 00:03:45,294</v>
      </c>
      <c r="J7170" t="str">
        <f>IF(L7170="PAUSE",E7170,IF(anotacoes!G7174=conversao_anotacoes!C7170,conversao_anotacoes!C7170,conversao_anotacoes!D7170))</f>
        <v>STEVENS</v>
      </c>
      <c r="K7170" t="str">
        <f t="shared" si="222"/>
        <v>PSHMAKHOV</v>
      </c>
      <c r="L7170" t="str">
        <f>UPPER(anotacoes!H7170)</f>
        <v>GRIP TIME</v>
      </c>
      <c r="M7170" t="str">
        <f>IF(OR(L7170="ATTACK",L7170="FINTA"),"&lt;TECNICA&gt;",UPPER(anotacoes!I7170))</f>
        <v>LEFT BACK RIGHT SLEEVE</v>
      </c>
      <c r="N7170" t="str">
        <f>IF(OR(L7170="ATTACK",L7170="FINTA"),UPPER(anotacoes!I7170),"")</f>
        <v/>
      </c>
      <c r="O7170" s="6" t="str">
        <f>IF(anotacoes!N7170=0,"",anotacoes!N7170)</f>
        <v/>
      </c>
      <c r="P7170" t="str">
        <f>IF(anotacoes!M7170=0,"",UPPER(anotacoes!M7170))</f>
        <v/>
      </c>
      <c r="Q7170" t="str">
        <f t="shared" si="223"/>
        <v>INSERT INTO CONVERSAO_LUTA_ACAO (cd_conversao, id_luta, sequencia, momento_inicio, momento_fim, quem_faz, quem_sofre, acao_tipo, acao, tecnica, direcao, pontuacao) VALUES (1, 104, 39, TRIM(' 00:03:35,280'), TRIM(' 00:03:45,294'), 'STEVENS', 'PSHMAKHOV', 'GRIP TIME', 'LEFT BACK RIGHT SLEEVE', NULL, NULL, NULL)</v>
      </c>
      <c r="R7170" t="s">
        <v>10327</v>
      </c>
    </row>
    <row r="7171" spans="1:18" hidden="1" x14ac:dyDescent="0.25">
      <c r="A7171" s="7">
        <f>anotacoes!D7171</f>
        <v>40594</v>
      </c>
      <c r="B7171" t="str">
        <f>anotacoes!C7171</f>
        <v>GRAND PRIX DUSSELDORF 2011</v>
      </c>
      <c r="C7171" t="str">
        <f>anotacoes!E7171</f>
        <v>STEVENS</v>
      </c>
      <c r="D7171" t="str">
        <f>anotacoes!F7171</f>
        <v>PSHMAKHOV</v>
      </c>
      <c r="E7171" t="s">
        <v>10325</v>
      </c>
      <c r="F7171">
        <f>anotacoes!A7171</f>
        <v>104</v>
      </c>
      <c r="G7171">
        <f>anotacoes!B7171</f>
        <v>40</v>
      </c>
      <c r="H7171" t="str">
        <f>anotacoes!K7171</f>
        <v xml:space="preserve"> 00:03:45,294</v>
      </c>
      <c r="I7171" t="str">
        <f>anotacoes!L7171</f>
        <v xml:space="preserve"> 00:03:45,294</v>
      </c>
      <c r="J7171" t="str">
        <f>IF(L7171="PAUSE",E7171,IF(anotacoes!G7175=conversao_anotacoes!C7171,conversao_anotacoes!C7171,conversao_anotacoes!D7171))</f>
        <v>STEVENS</v>
      </c>
      <c r="K7171" t="str">
        <f t="shared" ref="K7171:K7234" si="224">IF(J7171=E7171,"",IF(J7171=C7171,D7171,C7171))</f>
        <v>PSHMAKHOV</v>
      </c>
      <c r="L7171" t="str">
        <f>UPPER(anotacoes!H7171)</f>
        <v>FINTA</v>
      </c>
      <c r="M7171" t="str">
        <f>IF(OR(L7171="ATTACK",L7171="FINTA"),"&lt;TECNICA&gt;",UPPER(anotacoes!I7171))</f>
        <v>&lt;TECNICA&gt;</v>
      </c>
      <c r="N7171" t="str">
        <f>IF(OR(L7171="ATTACK",L7171="FINTA"),UPPER(anotacoes!I7171),"")</f>
        <v>KOUCHI GARI RIGHT</v>
      </c>
      <c r="O7171" s="6" t="str">
        <f>IF(anotacoes!N7171=0,"",anotacoes!N7171)</f>
        <v/>
      </c>
      <c r="P7171" t="str">
        <f>IF(anotacoes!M7171=0,"",UPPER(anotacoes!M7171))</f>
        <v/>
      </c>
      <c r="Q7171" t="str">
        <f t="shared" ref="Q7171:Q7234" si="225">CONCATENATE("INSERT INTO CONVERSAO_LUTA_ACAO (cd_conversao, id_luta, sequencia, momento_inicio, momento_fim, quem_faz, quem_sofre, acao_tipo, acao, tecnica, direcao, pontuacao) VALUES (1, ",F7171,", ",G7171,", ","TRIM('",H7171,"')",", ","TRIM('",I7171,"')",", ","'",J7171,"'",", ","'",K7171,"'",", ","'",L7171,"'",", ","'",M7171,"'",", ",IF(N7171="","NULL",CONCATENATE("'",N7171,"'")),", ",IF(O7171="","NULL",O7171),", ",IF(P7171="","NULL",CONCATENATE("'",P7171,"'")),")")</f>
        <v>INSERT INTO CONVERSAO_LUTA_ACAO (cd_conversao, id_luta, sequencia, momento_inicio, momento_fim, quem_faz, quem_sofre, acao_tipo, acao, tecnica, direcao, pontuacao) VALUES (1, 104, 40, TRIM(' 00:03:45,294'), TRIM(' 00:03:45,294'), 'STEVENS', 'PSHMAKHOV', 'FINTA', '&lt;TECNICA&gt;', 'KOUCHI GARI RIGHT', NULL, NULL)</v>
      </c>
      <c r="R7171" t="s">
        <v>10327</v>
      </c>
    </row>
    <row r="7172" spans="1:18" hidden="1" x14ac:dyDescent="0.25">
      <c r="A7172" s="7">
        <f>anotacoes!D7172</f>
        <v>40594</v>
      </c>
      <c r="B7172" t="str">
        <f>anotacoes!C7172</f>
        <v>GRAND PRIX DUSSELDORF 2011</v>
      </c>
      <c r="C7172" t="str">
        <f>anotacoes!E7172</f>
        <v>STEVENS</v>
      </c>
      <c r="D7172" t="str">
        <f>anotacoes!F7172</f>
        <v>PSHMAKHOV</v>
      </c>
      <c r="E7172" t="s">
        <v>10325</v>
      </c>
      <c r="F7172">
        <f>anotacoes!A7172</f>
        <v>104</v>
      </c>
      <c r="G7172">
        <f>anotacoes!B7172</f>
        <v>41</v>
      </c>
      <c r="H7172" t="str">
        <f>anotacoes!K7172</f>
        <v xml:space="preserve"> 00:03:45,294</v>
      </c>
      <c r="I7172" t="str">
        <f>anotacoes!L7172</f>
        <v xml:space="preserve"> 00:03:55,424</v>
      </c>
      <c r="J7172" t="str">
        <f>IF(L7172="PAUSE",E7172,IF(anotacoes!G7176=conversao_anotacoes!C7172,conversao_anotacoes!C7172,conversao_anotacoes!D7172))</f>
        <v>STEVENS</v>
      </c>
      <c r="K7172" t="str">
        <f t="shared" si="224"/>
        <v>PSHMAKHOV</v>
      </c>
      <c r="L7172" t="str">
        <f>UPPER(anotacoes!H7172)</f>
        <v>GRIP TIME</v>
      </c>
      <c r="M7172" t="str">
        <f>IF(OR(L7172="ATTACK",L7172="FINTA"),"&lt;TECNICA&gt;",UPPER(anotacoes!I7172))</f>
        <v>LEFT COLLAR RIGHT SLEEVE</v>
      </c>
      <c r="N7172" t="str">
        <f>IF(OR(L7172="ATTACK",L7172="FINTA"),UPPER(anotacoes!I7172),"")</f>
        <v/>
      </c>
      <c r="O7172" s="6" t="str">
        <f>IF(anotacoes!N7172=0,"",anotacoes!N7172)</f>
        <v/>
      </c>
      <c r="P7172" t="str">
        <f>IF(anotacoes!M7172=0,"",UPPER(anotacoes!M7172))</f>
        <v/>
      </c>
      <c r="Q7172" t="str">
        <f t="shared" si="225"/>
        <v>INSERT INTO CONVERSAO_LUTA_ACAO (cd_conversao, id_luta, sequencia, momento_inicio, momento_fim, quem_faz, quem_sofre, acao_tipo, acao, tecnica, direcao, pontuacao) VALUES (1, 104, 41, TRIM(' 00:03:45,294'), TRIM(' 00:03:55,424'), 'STEVENS', 'PSHMAKHOV', 'GRIP TIME', 'LEFT COLLAR RIGHT SLEEVE', NULL, NULL, NULL)</v>
      </c>
      <c r="R7172" t="s">
        <v>10327</v>
      </c>
    </row>
    <row r="7173" spans="1:18" hidden="1" x14ac:dyDescent="0.25">
      <c r="A7173" s="7">
        <f>anotacoes!D7173</f>
        <v>40594</v>
      </c>
      <c r="B7173" t="str">
        <f>anotacoes!C7173</f>
        <v>GRAND PRIX DUSSELDORF 2011</v>
      </c>
      <c r="C7173" t="str">
        <f>anotacoes!E7173</f>
        <v>STEVENS</v>
      </c>
      <c r="D7173" t="str">
        <f>anotacoes!F7173</f>
        <v>PSHMAKHOV</v>
      </c>
      <c r="E7173" t="s">
        <v>10325</v>
      </c>
      <c r="F7173">
        <f>anotacoes!A7173</f>
        <v>104</v>
      </c>
      <c r="G7173">
        <f>anotacoes!B7173</f>
        <v>42</v>
      </c>
      <c r="H7173" t="str">
        <f>anotacoes!K7173</f>
        <v xml:space="preserve"> 00:03:55,424</v>
      </c>
      <c r="I7173" t="str">
        <f>anotacoes!L7173</f>
        <v xml:space="preserve"> 00:03:56,970</v>
      </c>
      <c r="J7173" t="str">
        <f>IF(L7173="PAUSE",E7173,IF(anotacoes!G7177=conversao_anotacoes!C7173,conversao_anotacoes!C7173,conversao_anotacoes!D7173))</f>
        <v>STEVENS</v>
      </c>
      <c r="K7173" t="str">
        <f t="shared" si="224"/>
        <v>PSHMAKHOV</v>
      </c>
      <c r="L7173" t="str">
        <f>UPPER(anotacoes!H7173)</f>
        <v>ATTACK</v>
      </c>
      <c r="M7173" t="str">
        <f>IF(OR(L7173="ATTACK",L7173="FINTA"),"&lt;TECNICA&gt;",UPPER(anotacoes!I7173))</f>
        <v>&lt;TECNICA&gt;</v>
      </c>
      <c r="N7173" t="str">
        <f>IF(OR(L7173="ATTACK",L7173="FINTA"),UPPER(anotacoes!I7173),"")</f>
        <v>UCHIMAKIKOMI</v>
      </c>
      <c r="O7173" s="6">
        <f>IF(anotacoes!N7173=0,"",anotacoes!N7173)</f>
        <v>6</v>
      </c>
      <c r="P7173" t="str">
        <f>IF(anotacoes!M7173=0,"",UPPER(anotacoes!M7173))</f>
        <v/>
      </c>
      <c r="Q7173" t="str">
        <f t="shared" si="225"/>
        <v>INSERT INTO CONVERSAO_LUTA_ACAO (cd_conversao, id_luta, sequencia, momento_inicio, momento_fim, quem_faz, quem_sofre, acao_tipo, acao, tecnica, direcao, pontuacao) VALUES (1, 104, 42, TRIM(' 00:03:55,424'), TRIM(' 00:03:56,970'), 'STEVENS', 'PSHMAKHOV', 'ATTACK', '&lt;TECNICA&gt;', 'UCHIMAKIKOMI', 6, NULL)</v>
      </c>
      <c r="R7173" t="s">
        <v>10327</v>
      </c>
    </row>
    <row r="7174" spans="1:18" hidden="1" x14ac:dyDescent="0.25">
      <c r="A7174" s="7">
        <f>anotacoes!D7174</f>
        <v>40594</v>
      </c>
      <c r="B7174" t="str">
        <f>anotacoes!C7174</f>
        <v>GRAND PRIX DUSSELDORF 2011</v>
      </c>
      <c r="C7174" t="str">
        <f>anotacoes!E7174</f>
        <v>STEVENS</v>
      </c>
      <c r="D7174" t="str">
        <f>anotacoes!F7174</f>
        <v>PSHMAKHOV</v>
      </c>
      <c r="E7174" t="s">
        <v>10325</v>
      </c>
      <c r="F7174">
        <f>anotacoes!A7174</f>
        <v>104</v>
      </c>
      <c r="G7174">
        <f>anotacoes!B7174</f>
        <v>43</v>
      </c>
      <c r="H7174" t="str">
        <f>anotacoes!K7174</f>
        <v xml:space="preserve"> 00:03:56,970</v>
      </c>
      <c r="I7174" t="str">
        <f>anotacoes!L7174</f>
        <v xml:space="preserve"> 00:03:58,600</v>
      </c>
      <c r="J7174" t="str">
        <f>IF(L7174="PAUSE",E7174,IF(anotacoes!G7178=conversao_anotacoes!C7174,conversao_anotacoes!C7174,conversao_anotacoes!D7174))</f>
        <v>STEVENS</v>
      </c>
      <c r="K7174" t="str">
        <f t="shared" si="224"/>
        <v>PSHMAKHOV</v>
      </c>
      <c r="L7174" t="str">
        <f>UPPER(anotacoes!H7174)</f>
        <v>GROUNDWORK COMBAT</v>
      </c>
      <c r="M7174" t="str">
        <f>IF(OR(L7174="ATTACK",L7174="FINTA"),"&lt;TECNICA&gt;",UPPER(anotacoes!I7174))</f>
        <v>DEFENSIVE POSITION</v>
      </c>
      <c r="N7174" t="str">
        <f>IF(OR(L7174="ATTACK",L7174="FINTA"),UPPER(anotacoes!I7174),"")</f>
        <v/>
      </c>
      <c r="O7174" s="6" t="str">
        <f>IF(anotacoes!N7174=0,"",anotacoes!N7174)</f>
        <v/>
      </c>
      <c r="P7174" t="str">
        <f>IF(anotacoes!M7174=0,"",UPPER(anotacoes!M7174))</f>
        <v/>
      </c>
      <c r="Q7174" t="str">
        <f t="shared" si="225"/>
        <v>INSERT INTO CONVERSAO_LUTA_ACAO (cd_conversao, id_luta, sequencia, momento_inicio, momento_fim, quem_faz, quem_sofre, acao_tipo, acao, tecnica, direcao, pontuacao) VALUES (1, 104, 43, TRIM(' 00:03:56,970'), TRIM(' 00:03:58,600'), 'STEVENS', 'PSHMAKHOV', 'GROUNDWORK COMBAT', 'DEFENSIVE POSITION', NULL, NULL, NULL)</v>
      </c>
      <c r="R7174" t="s">
        <v>10327</v>
      </c>
    </row>
    <row r="7175" spans="1:18" hidden="1" x14ac:dyDescent="0.25">
      <c r="A7175" s="7">
        <f>anotacoes!D7175</f>
        <v>40594</v>
      </c>
      <c r="B7175" t="str">
        <f>anotacoes!C7175</f>
        <v>GRAND PRIX DUSSELDORF 2011</v>
      </c>
      <c r="C7175" t="str">
        <f>anotacoes!E7175</f>
        <v>STEVENS</v>
      </c>
      <c r="D7175" t="str">
        <f>anotacoes!F7175</f>
        <v>PSHMAKHOV</v>
      </c>
      <c r="E7175" t="s">
        <v>10325</v>
      </c>
      <c r="F7175">
        <f>anotacoes!A7175</f>
        <v>104</v>
      </c>
      <c r="G7175">
        <f>anotacoes!B7175</f>
        <v>44</v>
      </c>
      <c r="H7175" t="str">
        <f>anotacoes!K7175</f>
        <v xml:space="preserve"> 00:03:58,783</v>
      </c>
      <c r="I7175" t="str">
        <f>anotacoes!L7175</f>
        <v xml:space="preserve"> 00:04:07,156</v>
      </c>
      <c r="J7175" t="str">
        <f>IF(L7175="PAUSE",E7175,IF(anotacoes!G7179=conversao_anotacoes!C7175,conversao_anotacoes!C7175,conversao_anotacoes!D7175))</f>
        <v>&lt;ARBITRO_DESCONHECIDO&gt;</v>
      </c>
      <c r="K7175" t="str">
        <f t="shared" si="224"/>
        <v/>
      </c>
      <c r="L7175" t="str">
        <f>UPPER(anotacoes!H7175)</f>
        <v>PAUSE</v>
      </c>
      <c r="M7175" t="str">
        <f>IF(OR(L7175="ATTACK",L7175="FINTA"),"&lt;TECNICA&gt;",UPPER(anotacoes!I7175))</f>
        <v>SHIDO WITHOUT SCORE</v>
      </c>
      <c r="N7175" t="str">
        <f>IF(OR(L7175="ATTACK",L7175="FINTA"),UPPER(anotacoes!I7175),"")</f>
        <v/>
      </c>
      <c r="O7175" s="6" t="str">
        <f>IF(anotacoes!N7175=0,"",anotacoes!N7175)</f>
        <v/>
      </c>
      <c r="P7175" t="str">
        <f>IF(anotacoes!M7175=0,"",UPPER(anotacoes!M7175))</f>
        <v/>
      </c>
      <c r="Q7175" t="str">
        <f t="shared" si="225"/>
        <v>INSERT INTO CONVERSAO_LUTA_ACAO (cd_conversao, id_luta, sequencia, momento_inicio, momento_fim, quem_faz, quem_sofre, acao_tipo, acao, tecnica, direcao, pontuacao) VALUES (1, 104, 44, TRIM(' 00:03:58,783'), TRIM(' 00:04:07,156'), '&lt;ARBITRO_DESCONHECIDO&gt;', '', 'PAUSE', 'SHIDO WITHOUT SCORE', NULL, NULL, NULL)</v>
      </c>
      <c r="R7175" t="s">
        <v>10327</v>
      </c>
    </row>
    <row r="7176" spans="1:18" hidden="1" x14ac:dyDescent="0.25">
      <c r="A7176" s="7">
        <f>anotacoes!D7176</f>
        <v>40594</v>
      </c>
      <c r="B7176" t="str">
        <f>anotacoes!C7176</f>
        <v>GRAND PRIX DUSSELDORF 2011</v>
      </c>
      <c r="C7176" t="str">
        <f>anotacoes!E7176</f>
        <v>STEVENS</v>
      </c>
      <c r="D7176" t="str">
        <f>anotacoes!F7176</f>
        <v>PSHMAKHOV</v>
      </c>
      <c r="E7176" t="s">
        <v>10325</v>
      </c>
      <c r="F7176">
        <f>anotacoes!A7176</f>
        <v>104</v>
      </c>
      <c r="G7176">
        <f>anotacoes!B7176</f>
        <v>45</v>
      </c>
      <c r="H7176" t="str">
        <f>anotacoes!K7176</f>
        <v xml:space="preserve"> 00:04:07,156</v>
      </c>
      <c r="I7176" t="str">
        <f>anotacoes!L7176</f>
        <v xml:space="preserve"> 00:04:13,460</v>
      </c>
      <c r="J7176" t="str">
        <f>IF(L7176="PAUSE",E7176,IF(anotacoes!G7180=conversao_anotacoes!C7176,conversao_anotacoes!C7176,conversao_anotacoes!D7176))</f>
        <v>STEVENS</v>
      </c>
      <c r="K7176" t="str">
        <f t="shared" si="224"/>
        <v>PSHMAKHOV</v>
      </c>
      <c r="L7176" t="str">
        <f>UPPER(anotacoes!H7176)</f>
        <v>DISPLACEMENT</v>
      </c>
      <c r="M7176" t="str">
        <f>IF(OR(L7176="ATTACK",L7176="FINTA"),"&lt;TECNICA&gt;",UPPER(anotacoes!I7176))</f>
        <v>2-3 STEP HESITANT RIGHT</v>
      </c>
      <c r="N7176" t="str">
        <f>IF(OR(L7176="ATTACK",L7176="FINTA"),UPPER(anotacoes!I7176),"")</f>
        <v/>
      </c>
      <c r="O7176" s="6" t="str">
        <f>IF(anotacoes!N7176=0,"",anotacoes!N7176)</f>
        <v/>
      </c>
      <c r="P7176" t="str">
        <f>IF(anotacoes!M7176=0,"",UPPER(anotacoes!M7176))</f>
        <v/>
      </c>
      <c r="Q7176" t="str">
        <f t="shared" si="225"/>
        <v>INSERT INTO CONVERSAO_LUTA_ACAO (cd_conversao, id_luta, sequencia, momento_inicio, momento_fim, quem_faz, quem_sofre, acao_tipo, acao, tecnica, direcao, pontuacao) VALUES (1, 104, 45, TRIM(' 00:04:07,156'), TRIM(' 00:04:13,460'), 'STEVENS', 'PSHMAKHOV', 'DISPLACEMENT', '2-3 STEP HESITANT RIGHT', NULL, NULL, NULL)</v>
      </c>
      <c r="R7176" t="s">
        <v>10327</v>
      </c>
    </row>
    <row r="7177" spans="1:18" hidden="1" x14ac:dyDescent="0.25">
      <c r="A7177" s="7">
        <f>anotacoes!D7177</f>
        <v>40594</v>
      </c>
      <c r="B7177" t="str">
        <f>anotacoes!C7177</f>
        <v>GRAND PRIX DUSSELDORF 2011</v>
      </c>
      <c r="C7177" t="str">
        <f>anotacoes!E7177</f>
        <v>STEVENS</v>
      </c>
      <c r="D7177" t="str">
        <f>anotacoes!F7177</f>
        <v>PSHMAKHOV</v>
      </c>
      <c r="E7177" t="s">
        <v>10325</v>
      </c>
      <c r="F7177">
        <f>anotacoes!A7177</f>
        <v>104</v>
      </c>
      <c r="G7177">
        <f>anotacoes!B7177</f>
        <v>46</v>
      </c>
      <c r="H7177" t="str">
        <f>anotacoes!K7177</f>
        <v xml:space="preserve"> 00:04:13,460</v>
      </c>
      <c r="I7177" t="str">
        <f>anotacoes!L7177</f>
        <v xml:space="preserve"> 00:04:19,918</v>
      </c>
      <c r="J7177" t="str">
        <f>IF(L7177="PAUSE",E7177,IF(anotacoes!G7181=conversao_anotacoes!C7177,conversao_anotacoes!C7177,conversao_anotacoes!D7177))</f>
        <v>STEVENS</v>
      </c>
      <c r="K7177" t="str">
        <f t="shared" si="224"/>
        <v>PSHMAKHOV</v>
      </c>
      <c r="L7177" t="str">
        <f>UPPER(anotacoes!H7177)</f>
        <v>GRIP TIME</v>
      </c>
      <c r="M7177" t="str">
        <f>IF(OR(L7177="ATTACK",L7177="FINTA"),"&lt;TECNICA&gt;",UPPER(anotacoes!I7177))</f>
        <v>RIGHT COLLAR</v>
      </c>
      <c r="N7177" t="str">
        <f>IF(OR(L7177="ATTACK",L7177="FINTA"),UPPER(anotacoes!I7177),"")</f>
        <v/>
      </c>
      <c r="O7177" s="6" t="str">
        <f>IF(anotacoes!N7177=0,"",anotacoes!N7177)</f>
        <v/>
      </c>
      <c r="P7177" t="str">
        <f>IF(anotacoes!M7177=0,"",UPPER(anotacoes!M7177))</f>
        <v/>
      </c>
      <c r="Q7177" t="str">
        <f t="shared" si="225"/>
        <v>INSERT INTO CONVERSAO_LUTA_ACAO (cd_conversao, id_luta, sequencia, momento_inicio, momento_fim, quem_faz, quem_sofre, acao_tipo, acao, tecnica, direcao, pontuacao) VALUES (1, 104, 46, TRIM(' 00:04:13,460'), TRIM(' 00:04:19,918'), 'STEVENS', 'PSHMAKHOV', 'GRIP TIME', 'RIGHT COLLAR', NULL, NULL, NULL)</v>
      </c>
      <c r="R7177" t="s">
        <v>10327</v>
      </c>
    </row>
    <row r="7178" spans="1:18" hidden="1" x14ac:dyDescent="0.25">
      <c r="A7178" s="7">
        <f>anotacoes!D7178</f>
        <v>40594</v>
      </c>
      <c r="B7178" t="str">
        <f>anotacoes!C7178</f>
        <v>GRAND PRIX DUSSELDORF 2011</v>
      </c>
      <c r="C7178" t="str">
        <f>anotacoes!E7178</f>
        <v>STEVENS</v>
      </c>
      <c r="D7178" t="str">
        <f>anotacoes!F7178</f>
        <v>PSHMAKHOV</v>
      </c>
      <c r="E7178" t="s">
        <v>10325</v>
      </c>
      <c r="F7178">
        <f>anotacoes!A7178</f>
        <v>104</v>
      </c>
      <c r="G7178">
        <f>anotacoes!B7178</f>
        <v>47</v>
      </c>
      <c r="H7178" t="str">
        <f>anotacoes!K7178</f>
        <v xml:space="preserve"> 00:04:19,918</v>
      </c>
      <c r="I7178" t="str">
        <f>anotacoes!L7178</f>
        <v xml:space="preserve"> 00:05:01,818</v>
      </c>
      <c r="J7178" t="str">
        <f>IF(L7178="PAUSE",E7178,IF(anotacoes!G7182=conversao_anotacoes!C7178,conversao_anotacoes!C7178,conversao_anotacoes!D7178))</f>
        <v>STEVENS</v>
      </c>
      <c r="K7178" t="str">
        <f t="shared" si="224"/>
        <v>PSHMAKHOV</v>
      </c>
      <c r="L7178" t="str">
        <f>UPPER(anotacoes!H7178)</f>
        <v>ATTACK</v>
      </c>
      <c r="M7178" t="str">
        <f>IF(OR(L7178="ATTACK",L7178="FINTA"),"&lt;TECNICA&gt;",UPPER(anotacoes!I7178))</f>
        <v>&lt;TECNICA&gt;</v>
      </c>
      <c r="N7178" t="str">
        <f>IF(OR(L7178="ATTACK",L7178="FINTA"),UPPER(anotacoes!I7178),"")</f>
        <v>IPPON SEOINAGE</v>
      </c>
      <c r="O7178" s="6">
        <f>IF(anotacoes!N7178=0,"",anotacoes!N7178)</f>
        <v>6</v>
      </c>
      <c r="P7178" t="str">
        <f>IF(anotacoes!M7178=0,"",UPPER(anotacoes!M7178))</f>
        <v/>
      </c>
      <c r="Q7178" t="str">
        <f t="shared" si="225"/>
        <v>INSERT INTO CONVERSAO_LUTA_ACAO (cd_conversao, id_luta, sequencia, momento_inicio, momento_fim, quem_faz, quem_sofre, acao_tipo, acao, tecnica, direcao, pontuacao) VALUES (1, 104, 47, TRIM(' 00:04:19,918'), TRIM(' 00:05:01,818'), 'STEVENS', 'PSHMAKHOV', 'ATTACK', '&lt;TECNICA&gt;', 'IPPON SEOINAGE', 6, NULL)</v>
      </c>
      <c r="R7178" t="s">
        <v>10327</v>
      </c>
    </row>
    <row r="7179" spans="1:18" hidden="1" x14ac:dyDescent="0.25">
      <c r="A7179" s="7">
        <f>anotacoes!D7179</f>
        <v>40594</v>
      </c>
      <c r="B7179" t="str">
        <f>anotacoes!C7179</f>
        <v>GRAND PRIX DUSSELDORF 2011</v>
      </c>
      <c r="C7179" t="str">
        <f>anotacoes!E7179</f>
        <v>STEVENS</v>
      </c>
      <c r="D7179" t="str">
        <f>anotacoes!F7179</f>
        <v>PSHMAKHOV</v>
      </c>
      <c r="E7179" t="s">
        <v>10325</v>
      </c>
      <c r="F7179">
        <f>anotacoes!A7179</f>
        <v>104</v>
      </c>
      <c r="G7179">
        <f>anotacoes!B7179</f>
        <v>48</v>
      </c>
      <c r="H7179" t="str">
        <f>anotacoes!K7179</f>
        <v xml:space="preserve"> 00:05:01,818</v>
      </c>
      <c r="I7179" t="str">
        <f>anotacoes!L7179</f>
        <v xml:space="preserve"> 00:05:04,623</v>
      </c>
      <c r="J7179" t="str">
        <f>IF(L7179="PAUSE",E7179,IF(anotacoes!G7183=conversao_anotacoes!C7179,conversao_anotacoes!C7179,conversao_anotacoes!D7179))</f>
        <v>STEVENS</v>
      </c>
      <c r="K7179" t="str">
        <f t="shared" si="224"/>
        <v>PSHMAKHOV</v>
      </c>
      <c r="L7179" t="str">
        <f>UPPER(anotacoes!H7179)</f>
        <v>GROUNDWORK COMBAT</v>
      </c>
      <c r="M7179" t="str">
        <f>IF(OR(L7179="ATTACK",L7179="FINTA"),"&lt;TECNICA&gt;",UPPER(anotacoes!I7179))</f>
        <v>DEFENSIVE POSITION</v>
      </c>
      <c r="N7179" t="str">
        <f>IF(OR(L7179="ATTACK",L7179="FINTA"),UPPER(anotacoes!I7179),"")</f>
        <v/>
      </c>
      <c r="O7179" s="6" t="str">
        <f>IF(anotacoes!N7179=0,"",anotacoes!N7179)</f>
        <v/>
      </c>
      <c r="P7179" t="str">
        <f>IF(anotacoes!M7179=0,"",UPPER(anotacoes!M7179))</f>
        <v/>
      </c>
      <c r="Q7179" t="str">
        <f t="shared" si="225"/>
        <v>INSERT INTO CONVERSAO_LUTA_ACAO (cd_conversao, id_luta, sequencia, momento_inicio, momento_fim, quem_faz, quem_sofre, acao_tipo, acao, tecnica, direcao, pontuacao) VALUES (1, 104, 48, TRIM(' 00:05:01,818'), TRIM(' 00:05:04,623'), 'STEVENS', 'PSHMAKHOV', 'GROUNDWORK COMBAT', 'DEFENSIVE POSITION', NULL, NULL, NULL)</v>
      </c>
      <c r="R7179" t="s">
        <v>10327</v>
      </c>
    </row>
    <row r="7180" spans="1:18" hidden="1" x14ac:dyDescent="0.25">
      <c r="A7180" s="7">
        <f>anotacoes!D7180</f>
        <v>40594</v>
      </c>
      <c r="B7180" t="str">
        <f>anotacoes!C7180</f>
        <v>GRAND PRIX DUSSELDORF 2011</v>
      </c>
      <c r="C7180" t="str">
        <f>anotacoes!E7180</f>
        <v>STEVENS</v>
      </c>
      <c r="D7180" t="str">
        <f>anotacoes!F7180</f>
        <v>PSHMAKHOV</v>
      </c>
      <c r="E7180" t="s">
        <v>10325</v>
      </c>
      <c r="F7180">
        <f>anotacoes!A7180</f>
        <v>104</v>
      </c>
      <c r="G7180">
        <f>anotacoes!B7180</f>
        <v>49</v>
      </c>
      <c r="H7180" t="str">
        <f>anotacoes!K7180</f>
        <v xml:space="preserve"> 00:05:04,825</v>
      </c>
      <c r="I7180" t="str">
        <f>anotacoes!L7180</f>
        <v xml:space="preserve"> 00:05:13,387</v>
      </c>
      <c r="J7180" t="str">
        <f>IF(L7180="PAUSE",E7180,IF(anotacoes!G7184=conversao_anotacoes!C7180,conversao_anotacoes!C7180,conversao_anotacoes!D7180))</f>
        <v>&lt;ARBITRO_DESCONHECIDO&gt;</v>
      </c>
      <c r="K7180" t="str">
        <f t="shared" si="224"/>
        <v/>
      </c>
      <c r="L7180" t="str">
        <f>UPPER(anotacoes!H7180)</f>
        <v>PAUSE</v>
      </c>
      <c r="M7180" t="str">
        <f>IF(OR(L7180="ATTACK",L7180="FINTA"),"&lt;TECNICA&gt;",UPPER(anotacoes!I7180))</f>
        <v>&lt;NAO_CLASSIFICADO&gt;</v>
      </c>
      <c r="N7180" t="str">
        <f>IF(OR(L7180="ATTACK",L7180="FINTA"),UPPER(anotacoes!I7180),"")</f>
        <v/>
      </c>
      <c r="O7180" s="6" t="str">
        <f>IF(anotacoes!N7180=0,"",anotacoes!N7180)</f>
        <v/>
      </c>
      <c r="P7180" t="str">
        <f>IF(anotacoes!M7180=0,"",UPPER(anotacoes!M7180))</f>
        <v/>
      </c>
      <c r="Q7180" t="str">
        <f t="shared" si="225"/>
        <v>INSERT INTO CONVERSAO_LUTA_ACAO (cd_conversao, id_luta, sequencia, momento_inicio, momento_fim, quem_faz, quem_sofre, acao_tipo, acao, tecnica, direcao, pontuacao) VALUES (1, 104, 49, TRIM(' 00:05:04,825'), TRIM(' 00:05:13,387'), '&lt;ARBITRO_DESCONHECIDO&gt;', '', 'PAUSE', '&lt;NAO_CLASSIFICADO&gt;', NULL, NULL, NULL)</v>
      </c>
      <c r="R7180" t="s">
        <v>10327</v>
      </c>
    </row>
    <row r="7181" spans="1:18" hidden="1" x14ac:dyDescent="0.25">
      <c r="A7181" s="7">
        <f>anotacoes!D7181</f>
        <v>40594</v>
      </c>
      <c r="B7181" t="str">
        <f>anotacoes!C7181</f>
        <v>GRAND PRIX DUSSELDORF 2011</v>
      </c>
      <c r="C7181" t="str">
        <f>anotacoes!E7181</f>
        <v>STEVENS</v>
      </c>
      <c r="D7181" t="str">
        <f>anotacoes!F7181</f>
        <v>PSHMAKHOV</v>
      </c>
      <c r="E7181" t="s">
        <v>10325</v>
      </c>
      <c r="F7181">
        <f>anotacoes!A7181</f>
        <v>104</v>
      </c>
      <c r="G7181">
        <f>anotacoes!B7181</f>
        <v>50</v>
      </c>
      <c r="H7181" t="str">
        <f>anotacoes!K7181</f>
        <v xml:space="preserve"> 00:05:13,387</v>
      </c>
      <c r="I7181" t="str">
        <f>anotacoes!L7181</f>
        <v xml:space="preserve"> 00:05:14,484</v>
      </c>
      <c r="J7181" t="str">
        <f>IF(L7181="PAUSE",E7181,IF(anotacoes!G7185=conversao_anotacoes!C7181,conversao_anotacoes!C7181,conversao_anotacoes!D7181))</f>
        <v>STEVENS</v>
      </c>
      <c r="K7181" t="str">
        <f t="shared" si="224"/>
        <v>PSHMAKHOV</v>
      </c>
      <c r="L7181" t="str">
        <f>UPPER(anotacoes!H7181)</f>
        <v>DISPLACEMENT</v>
      </c>
      <c r="M7181" t="str">
        <f>IF(OR(L7181="ATTACK",L7181="FINTA"),"&lt;TECNICA&gt;",UPPER(anotacoes!I7181))</f>
        <v>TRY TO GRIP WITH CONTACT</v>
      </c>
      <c r="N7181" t="str">
        <f>IF(OR(L7181="ATTACK",L7181="FINTA"),UPPER(anotacoes!I7181),"")</f>
        <v/>
      </c>
      <c r="O7181" s="6" t="str">
        <f>IF(anotacoes!N7181=0,"",anotacoes!N7181)</f>
        <v/>
      </c>
      <c r="P7181" t="str">
        <f>IF(anotacoes!M7181=0,"",UPPER(anotacoes!M7181))</f>
        <v/>
      </c>
      <c r="Q7181" t="str">
        <f t="shared" si="225"/>
        <v>INSERT INTO CONVERSAO_LUTA_ACAO (cd_conversao, id_luta, sequencia, momento_inicio, momento_fim, quem_faz, quem_sofre, acao_tipo, acao, tecnica, direcao, pontuacao) VALUES (1, 104, 50, TRIM(' 00:05:13,387'), TRIM(' 00:05:14,484'), 'STEVENS', 'PSHMAKHOV', 'DISPLACEMENT', 'TRY TO GRIP WITH CONTACT', NULL, NULL, NULL)</v>
      </c>
      <c r="R7181" t="s">
        <v>10327</v>
      </c>
    </row>
    <row r="7182" spans="1:18" hidden="1" x14ac:dyDescent="0.25">
      <c r="A7182" s="7">
        <f>anotacoes!D7182</f>
        <v>40594</v>
      </c>
      <c r="B7182" t="str">
        <f>anotacoes!C7182</f>
        <v>GRAND PRIX DUSSELDORF 2011</v>
      </c>
      <c r="C7182" t="str">
        <f>anotacoes!E7182</f>
        <v>STEVENS</v>
      </c>
      <c r="D7182" t="str">
        <f>anotacoes!F7182</f>
        <v>PSHMAKHOV</v>
      </c>
      <c r="E7182" t="s">
        <v>10325</v>
      </c>
      <c r="F7182">
        <f>anotacoes!A7182</f>
        <v>104</v>
      </c>
      <c r="G7182">
        <f>anotacoes!B7182</f>
        <v>51</v>
      </c>
      <c r="H7182" t="str">
        <f>anotacoes!K7182</f>
        <v xml:space="preserve"> 00:05:14,484</v>
      </c>
      <c r="I7182" t="str">
        <f>anotacoes!L7182</f>
        <v xml:space="preserve"> 00:05:18,737</v>
      </c>
      <c r="J7182" t="str">
        <f>IF(L7182="PAUSE",E7182,IF(anotacoes!G7186=conversao_anotacoes!C7182,conversao_anotacoes!C7182,conversao_anotacoes!D7182))</f>
        <v>STEVENS</v>
      </c>
      <c r="K7182" t="str">
        <f t="shared" si="224"/>
        <v>PSHMAKHOV</v>
      </c>
      <c r="L7182" t="str">
        <f>UPPER(anotacoes!H7182)</f>
        <v>GRIP TIME</v>
      </c>
      <c r="M7182" t="str">
        <f>IF(OR(L7182="ATTACK",L7182="FINTA"),"&lt;TECNICA&gt;",UPPER(anotacoes!I7182))</f>
        <v>RIGHT SLEEVE LEFT SLEEVE</v>
      </c>
      <c r="N7182" t="str">
        <f>IF(OR(L7182="ATTACK",L7182="FINTA"),UPPER(anotacoes!I7182),"")</f>
        <v/>
      </c>
      <c r="O7182" s="6" t="str">
        <f>IF(anotacoes!N7182=0,"",anotacoes!N7182)</f>
        <v/>
      </c>
      <c r="P7182" t="str">
        <f>IF(anotacoes!M7182=0,"",UPPER(anotacoes!M7182))</f>
        <v/>
      </c>
      <c r="Q7182" t="str">
        <f t="shared" si="225"/>
        <v>INSERT INTO CONVERSAO_LUTA_ACAO (cd_conversao, id_luta, sequencia, momento_inicio, momento_fim, quem_faz, quem_sofre, acao_tipo, acao, tecnica, direcao, pontuacao) VALUES (1, 104, 51, TRIM(' 00:05:14,484'), TRIM(' 00:05:18,737'), 'STEVENS', 'PSHMAKHOV', 'GRIP TIME', 'RIGHT SLEEVE LEFT SLEEVE', NULL, NULL, NULL)</v>
      </c>
      <c r="R7182" t="s">
        <v>10327</v>
      </c>
    </row>
    <row r="7183" spans="1:18" hidden="1" x14ac:dyDescent="0.25">
      <c r="A7183" s="7">
        <f>anotacoes!D7183</f>
        <v>40594</v>
      </c>
      <c r="B7183" t="str">
        <f>anotacoes!C7183</f>
        <v>GRAND PRIX DUSSELDORF 2011</v>
      </c>
      <c r="C7183" t="str">
        <f>anotacoes!E7183</f>
        <v>STEVENS</v>
      </c>
      <c r="D7183" t="str">
        <f>anotacoes!F7183</f>
        <v>PSHMAKHOV</v>
      </c>
      <c r="E7183" t="s">
        <v>10325</v>
      </c>
      <c r="F7183">
        <f>anotacoes!A7183</f>
        <v>104</v>
      </c>
      <c r="G7183">
        <f>anotacoes!B7183</f>
        <v>52</v>
      </c>
      <c r="H7183" t="str">
        <f>anotacoes!K7183</f>
        <v xml:space="preserve"> 00:05:18,737</v>
      </c>
      <c r="I7183" t="str">
        <f>anotacoes!L7183</f>
        <v xml:space="preserve"> 00:05:21,083</v>
      </c>
      <c r="J7183" t="str">
        <f>IF(L7183="PAUSE",E7183,IF(anotacoes!G7187=conversao_anotacoes!C7183,conversao_anotacoes!C7183,conversao_anotacoes!D7183))</f>
        <v>STEVENS</v>
      </c>
      <c r="K7183" t="str">
        <f t="shared" si="224"/>
        <v>PSHMAKHOV</v>
      </c>
      <c r="L7183" t="str">
        <f>UPPER(anotacoes!H7183)</f>
        <v>GRIP TIME</v>
      </c>
      <c r="M7183" t="str">
        <f>IF(OR(L7183="ATTACK",L7183="FINTA"),"&lt;TECNICA&gt;",UPPER(anotacoes!I7183))</f>
        <v>RIGHT COLLAR RIGHT SLEEVE</v>
      </c>
      <c r="N7183" t="str">
        <f>IF(OR(L7183="ATTACK",L7183="FINTA"),UPPER(anotacoes!I7183),"")</f>
        <v/>
      </c>
      <c r="O7183" s="6" t="str">
        <f>IF(anotacoes!N7183=0,"",anotacoes!N7183)</f>
        <v/>
      </c>
      <c r="P7183" t="str">
        <f>IF(anotacoes!M7183=0,"",UPPER(anotacoes!M7183))</f>
        <v/>
      </c>
      <c r="Q7183" t="str">
        <f t="shared" si="225"/>
        <v>INSERT INTO CONVERSAO_LUTA_ACAO (cd_conversao, id_luta, sequencia, momento_inicio, momento_fim, quem_faz, quem_sofre, acao_tipo, acao, tecnica, direcao, pontuacao) VALUES (1, 104, 52, TRIM(' 00:05:18,737'), TRIM(' 00:05:21,083'), 'STEVENS', 'PSHMAKHOV', 'GRIP TIME', 'RIGHT COLLAR RIGHT SLEEVE', NULL, NULL, NULL)</v>
      </c>
      <c r="R7183" t="s">
        <v>10327</v>
      </c>
    </row>
    <row r="7184" spans="1:18" hidden="1" x14ac:dyDescent="0.25">
      <c r="A7184" s="7">
        <f>anotacoes!D7184</f>
        <v>40594</v>
      </c>
      <c r="B7184" t="str">
        <f>anotacoes!C7184</f>
        <v>GRAND PRIX DUSSELDORF 2011</v>
      </c>
      <c r="C7184" t="str">
        <f>anotacoes!E7184</f>
        <v>STEVENS</v>
      </c>
      <c r="D7184" t="str">
        <f>anotacoes!F7184</f>
        <v>PSHMAKHOV</v>
      </c>
      <c r="E7184" t="s">
        <v>10325</v>
      </c>
      <c r="F7184">
        <f>anotacoes!A7184</f>
        <v>104</v>
      </c>
      <c r="G7184">
        <f>anotacoes!B7184</f>
        <v>53</v>
      </c>
      <c r="H7184" t="str">
        <f>anotacoes!K7184</f>
        <v xml:space="preserve"> 00:05:21,083</v>
      </c>
      <c r="I7184" t="str">
        <f>anotacoes!L7184</f>
        <v xml:space="preserve"> 00:05:23,456</v>
      </c>
      <c r="J7184" t="str">
        <f>IF(L7184="PAUSE",E7184,IF(anotacoes!G7188=conversao_anotacoes!C7184,conversao_anotacoes!C7184,conversao_anotacoes!D7184))</f>
        <v>STEVENS</v>
      </c>
      <c r="K7184" t="str">
        <f t="shared" si="224"/>
        <v>PSHMAKHOV</v>
      </c>
      <c r="L7184" t="str">
        <f>UPPER(anotacoes!H7184)</f>
        <v>ATTACK</v>
      </c>
      <c r="M7184" t="str">
        <f>IF(OR(L7184="ATTACK",L7184="FINTA"),"&lt;TECNICA&gt;",UPPER(anotacoes!I7184))</f>
        <v>&lt;TECNICA&gt;</v>
      </c>
      <c r="N7184" t="str">
        <f>IF(OR(L7184="ATTACK",L7184="FINTA"),UPPER(anotacoes!I7184),"")</f>
        <v>UCHIMATA</v>
      </c>
      <c r="O7184" s="6">
        <f>IF(anotacoes!N7184=0,"",anotacoes!N7184)</f>
        <v>6</v>
      </c>
      <c r="P7184" t="str">
        <f>IF(anotacoes!M7184=0,"",UPPER(anotacoes!M7184))</f>
        <v/>
      </c>
      <c r="Q7184" t="str">
        <f t="shared" si="225"/>
        <v>INSERT INTO CONVERSAO_LUTA_ACAO (cd_conversao, id_luta, sequencia, momento_inicio, momento_fim, quem_faz, quem_sofre, acao_tipo, acao, tecnica, direcao, pontuacao) VALUES (1, 104, 53, TRIM(' 00:05:21,083'), TRIM(' 00:05:23,456'), 'STEVENS', 'PSHMAKHOV', 'ATTACK', '&lt;TECNICA&gt;', 'UCHIMATA', 6, NULL)</v>
      </c>
      <c r="R7184" t="s">
        <v>10327</v>
      </c>
    </row>
    <row r="7185" spans="1:18" hidden="1" x14ac:dyDescent="0.25">
      <c r="A7185" s="7">
        <f>anotacoes!D7185</f>
        <v>40594</v>
      </c>
      <c r="B7185" t="str">
        <f>anotacoes!C7185</f>
        <v>GRAND PRIX DUSSELDORF 2011</v>
      </c>
      <c r="C7185" t="str">
        <f>anotacoes!E7185</f>
        <v>STEVENS</v>
      </c>
      <c r="D7185" t="str">
        <f>anotacoes!F7185</f>
        <v>PSHMAKHOV</v>
      </c>
      <c r="E7185" t="s">
        <v>10325</v>
      </c>
      <c r="F7185">
        <f>anotacoes!A7185</f>
        <v>104</v>
      </c>
      <c r="G7185">
        <f>anotacoes!B7185</f>
        <v>54</v>
      </c>
      <c r="H7185" t="str">
        <f>anotacoes!K7185</f>
        <v xml:space="preserve"> 00:05:23,456</v>
      </c>
      <c r="I7185" t="str">
        <f>anotacoes!L7185</f>
        <v xml:space="preserve"> 00:05:28,924</v>
      </c>
      <c r="J7185" t="str">
        <f>IF(L7185="PAUSE",E7185,IF(anotacoes!G7189=conversao_anotacoes!C7185,conversao_anotacoes!C7185,conversao_anotacoes!D7185))</f>
        <v>STEVENS</v>
      </c>
      <c r="K7185" t="str">
        <f t="shared" si="224"/>
        <v>PSHMAKHOV</v>
      </c>
      <c r="L7185" t="str">
        <f>UPPER(anotacoes!H7185)</f>
        <v>GROUNDWORK COMBAT</v>
      </c>
      <c r="M7185" t="str">
        <f>IF(OR(L7185="ATTACK",L7185="FINTA"),"&lt;TECNICA&gt;",UPPER(anotacoes!I7185))</f>
        <v>DEFENSIVE POSITION</v>
      </c>
      <c r="N7185" t="str">
        <f>IF(OR(L7185="ATTACK",L7185="FINTA"),UPPER(anotacoes!I7185),"")</f>
        <v/>
      </c>
      <c r="O7185" s="6" t="str">
        <f>IF(anotacoes!N7185=0,"",anotacoes!N7185)</f>
        <v/>
      </c>
      <c r="P7185" t="str">
        <f>IF(anotacoes!M7185=0,"",UPPER(anotacoes!M7185))</f>
        <v/>
      </c>
      <c r="Q7185" t="str">
        <f t="shared" si="225"/>
        <v>INSERT INTO CONVERSAO_LUTA_ACAO (cd_conversao, id_luta, sequencia, momento_inicio, momento_fim, quem_faz, quem_sofre, acao_tipo, acao, tecnica, direcao, pontuacao) VALUES (1, 104, 54, TRIM(' 00:05:23,456'), TRIM(' 00:05:28,924'), 'STEVENS', 'PSHMAKHOV', 'GROUNDWORK COMBAT', 'DEFENSIVE POSITION', NULL, NULL, NULL)</v>
      </c>
      <c r="R7185" t="s">
        <v>10327</v>
      </c>
    </row>
    <row r="7186" spans="1:18" hidden="1" x14ac:dyDescent="0.25">
      <c r="A7186" s="7">
        <f>anotacoes!D7186</f>
        <v>40594</v>
      </c>
      <c r="B7186" t="str">
        <f>anotacoes!C7186</f>
        <v>GRAND PRIX DUSSELDORF 2011</v>
      </c>
      <c r="C7186" t="str">
        <f>anotacoes!E7186</f>
        <v>STEVENS</v>
      </c>
      <c r="D7186" t="str">
        <f>anotacoes!F7186</f>
        <v>PSHMAKHOV</v>
      </c>
      <c r="E7186" t="s">
        <v>10325</v>
      </c>
      <c r="F7186">
        <f>anotacoes!A7186</f>
        <v>104</v>
      </c>
      <c r="G7186">
        <f>anotacoes!B7186</f>
        <v>55</v>
      </c>
      <c r="H7186" t="str">
        <f>anotacoes!K7186</f>
        <v xml:space="preserve"> 00:05:29,099</v>
      </c>
      <c r="I7186" t="str">
        <f>anotacoes!L7186</f>
        <v xml:space="preserve"> 00:05:39,666</v>
      </c>
      <c r="J7186" t="str">
        <f>IF(L7186="PAUSE",E7186,IF(anotacoes!G7190=conversao_anotacoes!C7186,conversao_anotacoes!C7186,conversao_anotacoes!D7186))</f>
        <v>&lt;ARBITRO_DESCONHECIDO&gt;</v>
      </c>
      <c r="K7186" t="str">
        <f t="shared" si="224"/>
        <v/>
      </c>
      <c r="L7186" t="str">
        <f>UPPER(anotacoes!H7186)</f>
        <v>PAUSE</v>
      </c>
      <c r="M7186" t="str">
        <f>IF(OR(L7186="ATTACK",L7186="FINTA"),"&lt;TECNICA&gt;",UPPER(anotacoes!I7186))</f>
        <v>&lt;NAO_CLASSIFICADO&gt;</v>
      </c>
      <c r="N7186" t="str">
        <f>IF(OR(L7186="ATTACK",L7186="FINTA"),UPPER(anotacoes!I7186),"")</f>
        <v/>
      </c>
      <c r="O7186" s="6" t="str">
        <f>IF(anotacoes!N7186=0,"",anotacoes!N7186)</f>
        <v/>
      </c>
      <c r="P7186" t="str">
        <f>IF(anotacoes!M7186=0,"",UPPER(anotacoes!M7186))</f>
        <v/>
      </c>
      <c r="Q7186" t="str">
        <f t="shared" si="225"/>
        <v>INSERT INTO CONVERSAO_LUTA_ACAO (cd_conversao, id_luta, sequencia, momento_inicio, momento_fim, quem_faz, quem_sofre, acao_tipo, acao, tecnica, direcao, pontuacao) VALUES (1, 104, 55, TRIM(' 00:05:29,099'), TRIM(' 00:05:39,666'), '&lt;ARBITRO_DESCONHECIDO&gt;', '', 'PAUSE', '&lt;NAO_CLASSIFICADO&gt;', NULL, NULL, NULL)</v>
      </c>
      <c r="R7186" t="s">
        <v>10327</v>
      </c>
    </row>
    <row r="7187" spans="1:18" hidden="1" x14ac:dyDescent="0.25">
      <c r="A7187" s="7">
        <f>anotacoes!D7187</f>
        <v>40594</v>
      </c>
      <c r="B7187" t="str">
        <f>anotacoes!C7187</f>
        <v>GRAND PRIX DUSSELDORF 2011</v>
      </c>
      <c r="C7187" t="str">
        <f>anotacoes!E7187</f>
        <v>STEVENS</v>
      </c>
      <c r="D7187" t="str">
        <f>anotacoes!F7187</f>
        <v>PSHMAKHOV</v>
      </c>
      <c r="E7187" t="s">
        <v>10325</v>
      </c>
      <c r="F7187">
        <f>anotacoes!A7187</f>
        <v>104</v>
      </c>
      <c r="G7187">
        <f>anotacoes!B7187</f>
        <v>56</v>
      </c>
      <c r="H7187" t="str">
        <f>anotacoes!K7187</f>
        <v xml:space="preserve"> 00:05:39,666</v>
      </c>
      <c r="I7187" t="str">
        <f>anotacoes!L7187</f>
        <v xml:space="preserve"> 00:05:40,045</v>
      </c>
      <c r="J7187" t="str">
        <f>IF(L7187="PAUSE",E7187,IF(anotacoes!G7191=conversao_anotacoes!C7187,conversao_anotacoes!C7187,conversao_anotacoes!D7187))</f>
        <v>STEVENS</v>
      </c>
      <c r="K7187" t="str">
        <f t="shared" si="224"/>
        <v>PSHMAKHOV</v>
      </c>
      <c r="L7187" t="str">
        <f>UPPER(anotacoes!H7187)</f>
        <v>DISPLACEMENT</v>
      </c>
      <c r="M7187" t="str">
        <f>IF(OR(L7187="ATTACK",L7187="FINTA"),"&lt;TECNICA&gt;",UPPER(anotacoes!I7187))</f>
        <v>TRY TO GRIP WITH CONTACT</v>
      </c>
      <c r="N7187" t="str">
        <f>IF(OR(L7187="ATTACK",L7187="FINTA"),UPPER(anotacoes!I7187),"")</f>
        <v/>
      </c>
      <c r="O7187" s="6" t="str">
        <f>IF(anotacoes!N7187=0,"",anotacoes!N7187)</f>
        <v/>
      </c>
      <c r="P7187" t="str">
        <f>IF(anotacoes!M7187=0,"",UPPER(anotacoes!M7187))</f>
        <v/>
      </c>
      <c r="Q7187" t="str">
        <f t="shared" si="225"/>
        <v>INSERT INTO CONVERSAO_LUTA_ACAO (cd_conversao, id_luta, sequencia, momento_inicio, momento_fim, quem_faz, quem_sofre, acao_tipo, acao, tecnica, direcao, pontuacao) VALUES (1, 104, 56, TRIM(' 00:05:39,666'), TRIM(' 00:05:40,045'), 'STEVENS', 'PSHMAKHOV', 'DISPLACEMENT', 'TRY TO GRIP WITH CONTACT', NULL, NULL, NULL)</v>
      </c>
      <c r="R7187" t="s">
        <v>10327</v>
      </c>
    </row>
    <row r="7188" spans="1:18" hidden="1" x14ac:dyDescent="0.25">
      <c r="A7188" s="7">
        <f>anotacoes!D7188</f>
        <v>40594</v>
      </c>
      <c r="B7188" t="str">
        <f>anotacoes!C7188</f>
        <v>GRAND PRIX DUSSELDORF 2011</v>
      </c>
      <c r="C7188" t="str">
        <f>anotacoes!E7188</f>
        <v>STEVENS</v>
      </c>
      <c r="D7188" t="str">
        <f>anotacoes!F7188</f>
        <v>PSHMAKHOV</v>
      </c>
      <c r="E7188" t="s">
        <v>10325</v>
      </c>
      <c r="F7188">
        <f>anotacoes!A7188</f>
        <v>104</v>
      </c>
      <c r="G7188">
        <f>anotacoes!B7188</f>
        <v>57</v>
      </c>
      <c r="H7188" t="str">
        <f>anotacoes!K7188</f>
        <v xml:space="preserve"> 00:05:40,045</v>
      </c>
      <c r="I7188" t="str">
        <f>anotacoes!L7188</f>
        <v xml:space="preserve"> 00:05:42,850</v>
      </c>
      <c r="J7188" t="str">
        <f>IF(L7188="PAUSE",E7188,IF(anotacoes!G7192=conversao_anotacoes!C7188,conversao_anotacoes!C7188,conversao_anotacoes!D7188))</f>
        <v>STEVENS</v>
      </c>
      <c r="K7188" t="str">
        <f t="shared" si="224"/>
        <v>PSHMAKHOV</v>
      </c>
      <c r="L7188" t="str">
        <f>UPPER(anotacoes!H7188)</f>
        <v>GRIP TIME</v>
      </c>
      <c r="M7188" t="str">
        <f>IF(OR(L7188="ATTACK",L7188="FINTA"),"&lt;TECNICA&gt;",UPPER(anotacoes!I7188))</f>
        <v>RIGHT SLEEVE LEFT SLEEVE</v>
      </c>
      <c r="N7188" t="str">
        <f>IF(OR(L7188="ATTACK",L7188="FINTA"),UPPER(anotacoes!I7188),"")</f>
        <v/>
      </c>
      <c r="O7188" s="6" t="str">
        <f>IF(anotacoes!N7188=0,"",anotacoes!N7188)</f>
        <v/>
      </c>
      <c r="P7188" t="str">
        <f>IF(anotacoes!M7188=0,"",UPPER(anotacoes!M7188))</f>
        <v/>
      </c>
      <c r="Q7188" t="str">
        <f t="shared" si="225"/>
        <v>INSERT INTO CONVERSAO_LUTA_ACAO (cd_conversao, id_luta, sequencia, momento_inicio, momento_fim, quem_faz, quem_sofre, acao_tipo, acao, tecnica, direcao, pontuacao) VALUES (1, 104, 57, TRIM(' 00:05:40,045'), TRIM(' 00:05:42,850'), 'STEVENS', 'PSHMAKHOV', 'GRIP TIME', 'RIGHT SLEEVE LEFT SLEEVE', NULL, NULL, NULL)</v>
      </c>
      <c r="R7188" t="s">
        <v>10327</v>
      </c>
    </row>
    <row r="7189" spans="1:18" hidden="1" x14ac:dyDescent="0.25">
      <c r="A7189" s="7">
        <f>anotacoes!D7189</f>
        <v>40594</v>
      </c>
      <c r="B7189" t="str">
        <f>anotacoes!C7189</f>
        <v>GRAND PRIX DUSSELDORF 2011</v>
      </c>
      <c r="C7189" t="str">
        <f>anotacoes!E7189</f>
        <v>STEVENS</v>
      </c>
      <c r="D7189" t="str">
        <f>anotacoes!F7189</f>
        <v>PSHMAKHOV</v>
      </c>
      <c r="E7189" t="s">
        <v>10325</v>
      </c>
      <c r="F7189">
        <f>anotacoes!A7189</f>
        <v>104</v>
      </c>
      <c r="G7189">
        <f>anotacoes!B7189</f>
        <v>58</v>
      </c>
      <c r="H7189" t="str">
        <f>anotacoes!K7189</f>
        <v xml:space="preserve"> 00:05:42,850</v>
      </c>
      <c r="I7189" t="str">
        <f>anotacoes!L7189</f>
        <v xml:space="preserve"> 00:05:53,226</v>
      </c>
      <c r="J7189" t="str">
        <f>IF(L7189="PAUSE",E7189,IF(anotacoes!G7193=conversao_anotacoes!C7189,conversao_anotacoes!C7189,conversao_anotacoes!D7189))</f>
        <v>STEVENS</v>
      </c>
      <c r="K7189" t="str">
        <f t="shared" si="224"/>
        <v>PSHMAKHOV</v>
      </c>
      <c r="L7189" t="str">
        <f>UPPER(anotacoes!H7189)</f>
        <v>GRIP TIME</v>
      </c>
      <c r="M7189" t="str">
        <f>IF(OR(L7189="ATTACK",L7189="FINTA"),"&lt;TECNICA&gt;",UPPER(anotacoes!I7189))</f>
        <v>LEFT BACK RIGHT SLEEVE</v>
      </c>
      <c r="N7189" t="str">
        <f>IF(OR(L7189="ATTACK",L7189="FINTA"),UPPER(anotacoes!I7189),"")</f>
        <v/>
      </c>
      <c r="O7189" s="6" t="str">
        <f>IF(anotacoes!N7189=0,"",anotacoes!N7189)</f>
        <v/>
      </c>
      <c r="P7189" t="str">
        <f>IF(anotacoes!M7189=0,"",UPPER(anotacoes!M7189))</f>
        <v/>
      </c>
      <c r="Q7189" t="str">
        <f t="shared" si="225"/>
        <v>INSERT INTO CONVERSAO_LUTA_ACAO (cd_conversao, id_luta, sequencia, momento_inicio, momento_fim, quem_faz, quem_sofre, acao_tipo, acao, tecnica, direcao, pontuacao) VALUES (1, 104, 58, TRIM(' 00:05:42,850'), TRIM(' 00:05:53,226'), 'STEVENS', 'PSHMAKHOV', 'GRIP TIME', 'LEFT BACK RIGHT SLEEVE', NULL, NULL, NULL)</v>
      </c>
      <c r="R7189" t="s">
        <v>10327</v>
      </c>
    </row>
    <row r="7190" spans="1:18" hidden="1" x14ac:dyDescent="0.25">
      <c r="A7190" s="7">
        <f>anotacoes!D7190</f>
        <v>40594</v>
      </c>
      <c r="B7190" t="str">
        <f>anotacoes!C7190</f>
        <v>GRAND PRIX DUSSELDORF 2011</v>
      </c>
      <c r="C7190" t="str">
        <f>anotacoes!E7190</f>
        <v>STEVENS</v>
      </c>
      <c r="D7190" t="str">
        <f>anotacoes!F7190</f>
        <v>PSHMAKHOV</v>
      </c>
      <c r="E7190" t="s">
        <v>10325</v>
      </c>
      <c r="F7190">
        <f>anotacoes!A7190</f>
        <v>104</v>
      </c>
      <c r="G7190">
        <f>anotacoes!B7190</f>
        <v>59</v>
      </c>
      <c r="H7190" t="str">
        <f>anotacoes!K7190</f>
        <v xml:space="preserve"> 00:05:53,226</v>
      </c>
      <c r="I7190" t="str">
        <f>anotacoes!L7190</f>
        <v xml:space="preserve"> 00:05:59,529</v>
      </c>
      <c r="J7190" t="str">
        <f>IF(L7190="PAUSE",E7190,IF(anotacoes!G7194=conversao_anotacoes!C7190,conversao_anotacoes!C7190,conversao_anotacoes!D7190))</f>
        <v>STEVENS</v>
      </c>
      <c r="K7190" t="str">
        <f t="shared" si="224"/>
        <v>PSHMAKHOV</v>
      </c>
      <c r="L7190" t="str">
        <f>UPPER(anotacoes!H7190)</f>
        <v>GRIP TIME</v>
      </c>
      <c r="M7190" t="str">
        <f>IF(OR(L7190="ATTACK",L7190="FINTA"),"&lt;TECNICA&gt;",UPPER(anotacoes!I7190))</f>
        <v>RIGHT COLLAR</v>
      </c>
      <c r="N7190" t="str">
        <f>IF(OR(L7190="ATTACK",L7190="FINTA"),UPPER(anotacoes!I7190),"")</f>
        <v/>
      </c>
      <c r="O7190" s="6" t="str">
        <f>IF(anotacoes!N7190=0,"",anotacoes!N7190)</f>
        <v/>
      </c>
      <c r="P7190" t="str">
        <f>IF(anotacoes!M7190=0,"",UPPER(anotacoes!M7190))</f>
        <v/>
      </c>
      <c r="Q7190" t="str">
        <f t="shared" si="225"/>
        <v>INSERT INTO CONVERSAO_LUTA_ACAO (cd_conversao, id_luta, sequencia, momento_inicio, momento_fim, quem_faz, quem_sofre, acao_tipo, acao, tecnica, direcao, pontuacao) VALUES (1, 104, 59, TRIM(' 00:05:53,226'), TRIM(' 00:05:59,529'), 'STEVENS', 'PSHMAKHOV', 'GRIP TIME', 'RIGHT COLLAR', NULL, NULL, NULL)</v>
      </c>
      <c r="R7190" t="s">
        <v>10327</v>
      </c>
    </row>
    <row r="7191" spans="1:18" hidden="1" x14ac:dyDescent="0.25">
      <c r="A7191" s="7">
        <f>anotacoes!D7191</f>
        <v>40594</v>
      </c>
      <c r="B7191" t="str">
        <f>anotacoes!C7191</f>
        <v>GRAND PRIX DUSSELDORF 2011</v>
      </c>
      <c r="C7191" t="str">
        <f>anotacoes!E7191</f>
        <v>STEVENS</v>
      </c>
      <c r="D7191" t="str">
        <f>anotacoes!F7191</f>
        <v>PSHMAKHOV</v>
      </c>
      <c r="E7191" t="s">
        <v>10325</v>
      </c>
      <c r="F7191">
        <f>anotacoes!A7191</f>
        <v>104</v>
      </c>
      <c r="G7191">
        <f>anotacoes!B7191</f>
        <v>60</v>
      </c>
      <c r="H7191" t="str">
        <f>anotacoes!K7191</f>
        <v xml:space="preserve"> 00:05:59,529</v>
      </c>
      <c r="I7191" t="str">
        <f>anotacoes!L7191</f>
        <v xml:space="preserve"> 00:06:40,103</v>
      </c>
      <c r="J7191" t="str">
        <f>IF(L7191="PAUSE",E7191,IF(anotacoes!G7195=conversao_anotacoes!C7191,conversao_anotacoes!C7191,conversao_anotacoes!D7191))</f>
        <v>STEVENS</v>
      </c>
      <c r="K7191" t="str">
        <f t="shared" si="224"/>
        <v>PSHMAKHOV</v>
      </c>
      <c r="L7191" t="str">
        <f>UPPER(anotacoes!H7191)</f>
        <v>ATTACK</v>
      </c>
      <c r="M7191" t="str">
        <f>IF(OR(L7191="ATTACK",L7191="FINTA"),"&lt;TECNICA&gt;",UPPER(anotacoes!I7191))</f>
        <v>&lt;TECNICA&gt;</v>
      </c>
      <c r="N7191" t="str">
        <f>IF(OR(L7191="ATTACK",L7191="FINTA"),UPPER(anotacoes!I7191),"")</f>
        <v>IPPON SEOINAGE</v>
      </c>
      <c r="O7191" s="6">
        <f>IF(anotacoes!N7191=0,"",anotacoes!N7191)</f>
        <v>6</v>
      </c>
      <c r="P7191" t="str">
        <f>IF(anotacoes!M7191=0,"",UPPER(anotacoes!M7191))</f>
        <v/>
      </c>
      <c r="Q7191" t="str">
        <f t="shared" si="225"/>
        <v>INSERT INTO CONVERSAO_LUTA_ACAO (cd_conversao, id_luta, sequencia, momento_inicio, momento_fim, quem_faz, quem_sofre, acao_tipo, acao, tecnica, direcao, pontuacao) VALUES (1, 104, 60, TRIM(' 00:05:59,529'), TRIM(' 00:06:40,103'), 'STEVENS', 'PSHMAKHOV', 'ATTACK', '&lt;TECNICA&gt;', 'IPPON SEOINAGE', 6, NULL)</v>
      </c>
      <c r="R7191" t="s">
        <v>10327</v>
      </c>
    </row>
    <row r="7192" spans="1:18" hidden="1" x14ac:dyDescent="0.25">
      <c r="A7192" s="7">
        <f>anotacoes!D7192</f>
        <v>40594</v>
      </c>
      <c r="B7192" t="str">
        <f>anotacoes!C7192</f>
        <v>GRAND PRIX DUSSELDORF 2011</v>
      </c>
      <c r="C7192" t="str">
        <f>anotacoes!E7192</f>
        <v>STEVENS</v>
      </c>
      <c r="D7192" t="str">
        <f>anotacoes!F7192</f>
        <v>PSHMAKHOV</v>
      </c>
      <c r="E7192" t="s">
        <v>10325</v>
      </c>
      <c r="F7192">
        <f>anotacoes!A7192</f>
        <v>104</v>
      </c>
      <c r="G7192">
        <f>anotacoes!B7192</f>
        <v>61</v>
      </c>
      <c r="H7192" t="str">
        <f>anotacoes!K7192</f>
        <v xml:space="preserve"> 00:06:40,103</v>
      </c>
      <c r="I7192" t="str">
        <f>anotacoes!L7192</f>
        <v xml:space="preserve"> 00:06:42,955</v>
      </c>
      <c r="J7192" t="str">
        <f>IF(L7192="PAUSE",E7192,IF(anotacoes!G7196=conversao_anotacoes!C7192,conversao_anotacoes!C7192,conversao_anotacoes!D7192))</f>
        <v>&lt;ARBITRO_DESCONHECIDO&gt;</v>
      </c>
      <c r="K7192" t="str">
        <f t="shared" si="224"/>
        <v/>
      </c>
      <c r="L7192" t="str">
        <f>UPPER(anotacoes!H7192)</f>
        <v>PAUSE</v>
      </c>
      <c r="M7192" t="str">
        <f>IF(OR(L7192="ATTACK",L7192="FINTA"),"&lt;TECNICA&gt;",UPPER(anotacoes!I7192))</f>
        <v>&lt;NAO_CLASSIFICADO&gt;</v>
      </c>
      <c r="N7192" t="str">
        <f>IF(OR(L7192="ATTACK",L7192="FINTA"),UPPER(anotacoes!I7192),"")</f>
        <v/>
      </c>
      <c r="O7192" s="6" t="str">
        <f>IF(anotacoes!N7192=0,"",anotacoes!N7192)</f>
        <v/>
      </c>
      <c r="P7192" t="str">
        <f>IF(anotacoes!M7192=0,"",UPPER(anotacoes!M7192))</f>
        <v/>
      </c>
      <c r="Q7192" t="str">
        <f t="shared" si="225"/>
        <v>INSERT INTO CONVERSAO_LUTA_ACAO (cd_conversao, id_luta, sequencia, momento_inicio, momento_fim, quem_faz, quem_sofre, acao_tipo, acao, tecnica, direcao, pontuacao) VALUES (1, 104, 61, TRIM(' 00:06:40,103'), TRIM(' 00:06:42,955'), '&lt;ARBITRO_DESCONHECIDO&gt;', '', 'PAUSE', '&lt;NAO_CLASSIFICADO&gt;', NULL, NULL, NULL)</v>
      </c>
      <c r="R7192" t="s">
        <v>10327</v>
      </c>
    </row>
    <row r="7193" spans="1:18" hidden="1" x14ac:dyDescent="0.25">
      <c r="A7193" s="7">
        <f>anotacoes!D7193</f>
        <v>40594</v>
      </c>
      <c r="B7193" t="str">
        <f>anotacoes!C7193</f>
        <v>GRAND PRIX DUSSELDORF 2011</v>
      </c>
      <c r="C7193" t="str">
        <f>anotacoes!E7193</f>
        <v>STEVENS</v>
      </c>
      <c r="D7193" t="str">
        <f>anotacoes!F7193</f>
        <v>PSHMAKHOV</v>
      </c>
      <c r="E7193" t="s">
        <v>10325</v>
      </c>
      <c r="F7193">
        <f>anotacoes!A7193</f>
        <v>104</v>
      </c>
      <c r="G7193">
        <f>anotacoes!B7193</f>
        <v>62</v>
      </c>
      <c r="H7193" t="str">
        <f>anotacoes!K7193</f>
        <v xml:space="preserve"> 00:06:42,955</v>
      </c>
      <c r="I7193" t="str">
        <f>anotacoes!L7193</f>
        <v xml:space="preserve"> 00:06:44,450</v>
      </c>
      <c r="J7193" t="str">
        <f>IF(L7193="PAUSE",E7193,IF(anotacoes!G7197=conversao_anotacoes!C7193,conversao_anotacoes!C7193,conversao_anotacoes!D7193))</f>
        <v>STEVENS</v>
      </c>
      <c r="K7193" t="str">
        <f t="shared" si="224"/>
        <v>PSHMAKHOV</v>
      </c>
      <c r="L7193" t="str">
        <f>UPPER(anotacoes!H7193)</f>
        <v>DISPLACEMENT</v>
      </c>
      <c r="M7193" t="str">
        <f>IF(OR(L7193="ATTACK",L7193="FINTA"),"&lt;TECNICA&gt;",UPPER(anotacoes!I7193))</f>
        <v>TRY TO GRIP WITH CONTACT</v>
      </c>
      <c r="N7193" t="str">
        <f>IF(OR(L7193="ATTACK",L7193="FINTA"),UPPER(anotacoes!I7193),"")</f>
        <v/>
      </c>
      <c r="O7193" s="6" t="str">
        <f>IF(anotacoes!N7193=0,"",anotacoes!N7193)</f>
        <v/>
      </c>
      <c r="P7193" t="str">
        <f>IF(anotacoes!M7193=0,"",UPPER(anotacoes!M7193))</f>
        <v/>
      </c>
      <c r="Q7193" t="str">
        <f t="shared" si="225"/>
        <v>INSERT INTO CONVERSAO_LUTA_ACAO (cd_conversao, id_luta, sequencia, momento_inicio, momento_fim, quem_faz, quem_sofre, acao_tipo, acao, tecnica, direcao, pontuacao) VALUES (1, 104, 62, TRIM(' 00:06:42,955'), TRIM(' 00:06:44,450'), 'STEVENS', 'PSHMAKHOV', 'DISPLACEMENT', 'TRY TO GRIP WITH CONTACT', NULL, NULL, NULL)</v>
      </c>
      <c r="R7193" t="s">
        <v>10327</v>
      </c>
    </row>
    <row r="7194" spans="1:18" hidden="1" x14ac:dyDescent="0.25">
      <c r="A7194" s="7">
        <f>anotacoes!D7194</f>
        <v>40594</v>
      </c>
      <c r="B7194" t="str">
        <f>anotacoes!C7194</f>
        <v>GRAND PRIX DUSSELDORF 2011</v>
      </c>
      <c r="C7194" t="str">
        <f>anotacoes!E7194</f>
        <v>STEVENS</v>
      </c>
      <c r="D7194" t="str">
        <f>anotacoes!F7194</f>
        <v>PSHMAKHOV</v>
      </c>
      <c r="E7194" t="s">
        <v>10325</v>
      </c>
      <c r="F7194">
        <f>anotacoes!A7194</f>
        <v>104</v>
      </c>
      <c r="G7194">
        <f>anotacoes!B7194</f>
        <v>63</v>
      </c>
      <c r="H7194" t="str">
        <f>anotacoes!K7194</f>
        <v xml:space="preserve"> 00:06:44,450</v>
      </c>
      <c r="I7194" t="str">
        <f>anotacoes!L7194</f>
        <v xml:space="preserve"> 00:06:48,540</v>
      </c>
      <c r="J7194" t="str">
        <f>IF(L7194="PAUSE",E7194,IF(anotacoes!G7198=conversao_anotacoes!C7194,conversao_anotacoes!C7194,conversao_anotacoes!D7194))</f>
        <v>STEVENS</v>
      </c>
      <c r="K7194" t="str">
        <f t="shared" si="224"/>
        <v>PSHMAKHOV</v>
      </c>
      <c r="L7194" t="str">
        <f>UPPER(anotacoes!H7194)</f>
        <v>GRIP TIME</v>
      </c>
      <c r="M7194" t="str">
        <f>IF(OR(L7194="ATTACK",L7194="FINTA"),"&lt;TECNICA&gt;",UPPER(anotacoes!I7194))</f>
        <v>RIGHT COLLAR</v>
      </c>
      <c r="N7194" t="str">
        <f>IF(OR(L7194="ATTACK",L7194="FINTA"),UPPER(anotacoes!I7194),"")</f>
        <v/>
      </c>
      <c r="O7194" s="6" t="str">
        <f>IF(anotacoes!N7194=0,"",anotacoes!N7194)</f>
        <v/>
      </c>
      <c r="P7194" t="str">
        <f>IF(anotacoes!M7194=0,"",UPPER(anotacoes!M7194))</f>
        <v/>
      </c>
      <c r="Q7194" t="str">
        <f t="shared" si="225"/>
        <v>INSERT INTO CONVERSAO_LUTA_ACAO (cd_conversao, id_luta, sequencia, momento_inicio, momento_fim, quem_faz, quem_sofre, acao_tipo, acao, tecnica, direcao, pontuacao) VALUES (1, 104, 63, TRIM(' 00:06:44,450'), TRIM(' 00:06:48,540'), 'STEVENS', 'PSHMAKHOV', 'GRIP TIME', 'RIGHT COLLAR', NULL, NULL, NULL)</v>
      </c>
      <c r="R7194" t="s">
        <v>10327</v>
      </c>
    </row>
    <row r="7195" spans="1:18" hidden="1" x14ac:dyDescent="0.25">
      <c r="A7195" s="7">
        <f>anotacoes!D7195</f>
        <v>40594</v>
      </c>
      <c r="B7195" t="str">
        <f>anotacoes!C7195</f>
        <v>GRAND PRIX DUSSELDORF 2011</v>
      </c>
      <c r="C7195" t="str">
        <f>anotacoes!E7195</f>
        <v>STEVENS</v>
      </c>
      <c r="D7195" t="str">
        <f>anotacoes!F7195</f>
        <v>PSHMAKHOV</v>
      </c>
      <c r="E7195" t="s">
        <v>10325</v>
      </c>
      <c r="F7195">
        <f>anotacoes!A7195</f>
        <v>104</v>
      </c>
      <c r="G7195">
        <f>anotacoes!B7195</f>
        <v>64</v>
      </c>
      <c r="H7195" t="str">
        <f>anotacoes!K7195</f>
        <v xml:space="preserve"> 00:06:48,540</v>
      </c>
      <c r="I7195" t="str">
        <f>anotacoes!L7195</f>
        <v xml:space="preserve"> 00:06:56,081</v>
      </c>
      <c r="J7195" t="str">
        <f>IF(L7195="PAUSE",E7195,IF(anotacoes!G7199=conversao_anotacoes!C7195,conversao_anotacoes!C7195,conversao_anotacoes!D7195))</f>
        <v>STEVENS</v>
      </c>
      <c r="K7195" t="str">
        <f t="shared" si="224"/>
        <v>PSHMAKHOV</v>
      </c>
      <c r="L7195" t="str">
        <f>UPPER(anotacoes!H7195)</f>
        <v>GRIP TIME</v>
      </c>
      <c r="M7195" t="str">
        <f>IF(OR(L7195="ATTACK",L7195="FINTA"),"&lt;TECNICA&gt;",UPPER(anotacoes!I7195))</f>
        <v>LEFT COLLAR RIGHT COLLAR</v>
      </c>
      <c r="N7195" t="str">
        <f>IF(OR(L7195="ATTACK",L7195="FINTA"),UPPER(anotacoes!I7195),"")</f>
        <v/>
      </c>
      <c r="O7195" s="6" t="str">
        <f>IF(anotacoes!N7195=0,"",anotacoes!N7195)</f>
        <v/>
      </c>
      <c r="P7195" t="str">
        <f>IF(anotacoes!M7195=0,"",UPPER(anotacoes!M7195))</f>
        <v/>
      </c>
      <c r="Q7195" t="str">
        <f t="shared" si="225"/>
        <v>INSERT INTO CONVERSAO_LUTA_ACAO (cd_conversao, id_luta, sequencia, momento_inicio, momento_fim, quem_faz, quem_sofre, acao_tipo, acao, tecnica, direcao, pontuacao) VALUES (1, 104, 64, TRIM(' 00:06:48,540'), TRIM(' 00:06:56,081'), 'STEVENS', 'PSHMAKHOV', 'GRIP TIME', 'LEFT COLLAR RIGHT COLLAR', NULL, NULL, NULL)</v>
      </c>
      <c r="R7195" t="s">
        <v>10327</v>
      </c>
    </row>
    <row r="7196" spans="1:18" hidden="1" x14ac:dyDescent="0.25">
      <c r="A7196" s="7">
        <f>anotacoes!D7196</f>
        <v>40594</v>
      </c>
      <c r="B7196" t="str">
        <f>anotacoes!C7196</f>
        <v>GRAND PRIX DUSSELDORF 2011</v>
      </c>
      <c r="C7196" t="str">
        <f>anotacoes!E7196</f>
        <v>STEVENS</v>
      </c>
      <c r="D7196" t="str">
        <f>anotacoes!F7196</f>
        <v>PSHMAKHOV</v>
      </c>
      <c r="E7196" t="s">
        <v>10325</v>
      </c>
      <c r="F7196">
        <f>anotacoes!A7196</f>
        <v>104</v>
      </c>
      <c r="G7196">
        <f>anotacoes!B7196</f>
        <v>65</v>
      </c>
      <c r="H7196" t="str">
        <f>anotacoes!K7196</f>
        <v xml:space="preserve"> 00:06:56,081</v>
      </c>
      <c r="I7196" t="str">
        <f>anotacoes!L7196</f>
        <v xml:space="preserve"> 00:06:56,616</v>
      </c>
      <c r="J7196" t="str">
        <f>IF(L7196="PAUSE",E7196,IF(anotacoes!G7200=conversao_anotacoes!C7196,conversao_anotacoes!C7196,conversao_anotacoes!D7196))</f>
        <v>STEVENS</v>
      </c>
      <c r="K7196" t="str">
        <f t="shared" si="224"/>
        <v>PSHMAKHOV</v>
      </c>
      <c r="L7196" t="str">
        <f>UPPER(anotacoes!H7196)</f>
        <v>ATTACK</v>
      </c>
      <c r="M7196" t="str">
        <f>IF(OR(L7196="ATTACK",L7196="FINTA"),"&lt;TECNICA&gt;",UPPER(anotacoes!I7196))</f>
        <v>&lt;TECNICA&gt;</v>
      </c>
      <c r="N7196" t="str">
        <f>IF(OR(L7196="ATTACK",L7196="FINTA"),UPPER(anotacoes!I7196),"")</f>
        <v>IPPON SEOINAGE</v>
      </c>
      <c r="O7196" s="6">
        <f>IF(anotacoes!N7196=0,"",anotacoes!N7196)</f>
        <v>6</v>
      </c>
      <c r="P7196" t="str">
        <f>IF(anotacoes!M7196=0,"",UPPER(anotacoes!M7196))</f>
        <v/>
      </c>
      <c r="Q7196" t="str">
        <f t="shared" si="225"/>
        <v>INSERT INTO CONVERSAO_LUTA_ACAO (cd_conversao, id_luta, sequencia, momento_inicio, momento_fim, quem_faz, quem_sofre, acao_tipo, acao, tecnica, direcao, pontuacao) VALUES (1, 104, 65, TRIM(' 00:06:56,081'), TRIM(' 00:06:56,616'), 'STEVENS', 'PSHMAKHOV', 'ATTACK', '&lt;TECNICA&gt;', 'IPPON SEOINAGE', 6, NULL)</v>
      </c>
      <c r="R7196" t="s">
        <v>10327</v>
      </c>
    </row>
    <row r="7197" spans="1:18" hidden="1" x14ac:dyDescent="0.25">
      <c r="A7197" s="7">
        <f>anotacoes!D7197</f>
        <v>40594</v>
      </c>
      <c r="B7197" t="str">
        <f>anotacoes!C7197</f>
        <v>GRAND PRIX DUSSELDORF 2011</v>
      </c>
      <c r="C7197" t="str">
        <f>anotacoes!E7197</f>
        <v>STEVENS</v>
      </c>
      <c r="D7197" t="str">
        <f>anotacoes!F7197</f>
        <v>PSHMAKHOV</v>
      </c>
      <c r="E7197" t="s">
        <v>10325</v>
      </c>
      <c r="F7197">
        <f>anotacoes!A7197</f>
        <v>104</v>
      </c>
      <c r="G7197">
        <f>anotacoes!B7197</f>
        <v>66</v>
      </c>
      <c r="H7197" t="str">
        <f>anotacoes!K7197</f>
        <v xml:space="preserve"> 00:06:56,616</v>
      </c>
      <c r="I7197" t="str">
        <f>anotacoes!L7197</f>
        <v xml:space="preserve"> 00:06:58,540</v>
      </c>
      <c r="J7197" t="str">
        <f>IF(L7197="PAUSE",E7197,IF(anotacoes!G7201=conversao_anotacoes!C7197,conversao_anotacoes!C7197,conversao_anotacoes!D7197))</f>
        <v>STEVENS</v>
      </c>
      <c r="K7197" t="str">
        <f t="shared" si="224"/>
        <v>PSHMAKHOV</v>
      </c>
      <c r="L7197" t="str">
        <f>UPPER(anotacoes!H7197)</f>
        <v>TRANSITION</v>
      </c>
      <c r="M7197" t="str">
        <f>IF(OR(L7197="ATTACK",L7197="FINTA"),"&lt;TECNICA&gt;",UPPER(anotacoes!I7197))</f>
        <v>WITHOUT ATTACK</v>
      </c>
      <c r="N7197" t="str">
        <f>IF(OR(L7197="ATTACK",L7197="FINTA"),UPPER(anotacoes!I7197),"")</f>
        <v/>
      </c>
      <c r="O7197" s="6" t="str">
        <f>IF(anotacoes!N7197=0,"",anotacoes!N7197)</f>
        <v/>
      </c>
      <c r="P7197" t="str">
        <f>IF(anotacoes!M7197=0,"",UPPER(anotacoes!M7197))</f>
        <v/>
      </c>
      <c r="Q7197" t="str">
        <f t="shared" si="225"/>
        <v>INSERT INTO CONVERSAO_LUTA_ACAO (cd_conversao, id_luta, sequencia, momento_inicio, momento_fim, quem_faz, quem_sofre, acao_tipo, acao, tecnica, direcao, pontuacao) VALUES (1, 104, 66, TRIM(' 00:06:56,616'), TRIM(' 00:06:58,540'), 'STEVENS', 'PSHMAKHOV', 'TRANSITION', 'WITHOUT ATTACK', NULL, NULL, NULL)</v>
      </c>
      <c r="R7197" t="s">
        <v>10327</v>
      </c>
    </row>
    <row r="7198" spans="1:18" hidden="1" x14ac:dyDescent="0.25">
      <c r="A7198" s="7">
        <f>anotacoes!D7198</f>
        <v>40594</v>
      </c>
      <c r="B7198" t="str">
        <f>anotacoes!C7198</f>
        <v>GRAND PRIX DUSSELDORF 2011</v>
      </c>
      <c r="C7198" t="str">
        <f>anotacoes!E7198</f>
        <v>STEVENS</v>
      </c>
      <c r="D7198" t="str">
        <f>anotacoes!F7198</f>
        <v>PSHMAKHOV</v>
      </c>
      <c r="E7198" t="s">
        <v>10325</v>
      </c>
      <c r="F7198">
        <f>anotacoes!A7198</f>
        <v>104</v>
      </c>
      <c r="G7198">
        <f>anotacoes!B7198</f>
        <v>67</v>
      </c>
      <c r="H7198" t="str">
        <f>anotacoes!K7198</f>
        <v xml:space="preserve"> 00:06:58,696</v>
      </c>
      <c r="I7198" t="str">
        <f>anotacoes!L7198</f>
        <v xml:space="preserve"> 00:07:04,590</v>
      </c>
      <c r="J7198" t="str">
        <f>IF(L7198="PAUSE",E7198,IF(anotacoes!G7202=conversao_anotacoes!C7198,conversao_anotacoes!C7198,conversao_anotacoes!D7198))</f>
        <v>&lt;ARBITRO_DESCONHECIDO&gt;</v>
      </c>
      <c r="K7198" t="str">
        <f t="shared" si="224"/>
        <v/>
      </c>
      <c r="L7198" t="str">
        <f>UPPER(anotacoes!H7198)</f>
        <v>PAUSE</v>
      </c>
      <c r="M7198" t="str">
        <f>IF(OR(L7198="ATTACK",L7198="FINTA"),"&lt;TECNICA&gt;",UPPER(anotacoes!I7198))</f>
        <v>&lt;NAO_CLASSIFICADO&gt;</v>
      </c>
      <c r="N7198" t="str">
        <f>IF(OR(L7198="ATTACK",L7198="FINTA"),UPPER(anotacoes!I7198),"")</f>
        <v/>
      </c>
      <c r="O7198" s="6" t="str">
        <f>IF(anotacoes!N7198=0,"",anotacoes!N7198)</f>
        <v/>
      </c>
      <c r="P7198" t="str">
        <f>IF(anotacoes!M7198=0,"",UPPER(anotacoes!M7198))</f>
        <v/>
      </c>
      <c r="Q7198" t="str">
        <f t="shared" si="225"/>
        <v>INSERT INTO CONVERSAO_LUTA_ACAO (cd_conversao, id_luta, sequencia, momento_inicio, momento_fim, quem_faz, quem_sofre, acao_tipo, acao, tecnica, direcao, pontuacao) VALUES (1, 104, 67, TRIM(' 00:06:58,696'), TRIM(' 00:07:04,590'), '&lt;ARBITRO_DESCONHECIDO&gt;', '', 'PAUSE', '&lt;NAO_CLASSIFICADO&gt;', NULL, NULL, NULL)</v>
      </c>
      <c r="R7198" t="s">
        <v>10327</v>
      </c>
    </row>
    <row r="7199" spans="1:18" hidden="1" x14ac:dyDescent="0.25">
      <c r="A7199" s="7">
        <f>anotacoes!D7199</f>
        <v>40594</v>
      </c>
      <c r="B7199" t="str">
        <f>anotacoes!C7199</f>
        <v>GRAND PRIX DUSSELDORF 2011</v>
      </c>
      <c r="C7199" t="str">
        <f>anotacoes!E7199</f>
        <v>STEVENS</v>
      </c>
      <c r="D7199" t="str">
        <f>anotacoes!F7199</f>
        <v>PSHMAKHOV</v>
      </c>
      <c r="E7199" t="s">
        <v>10325</v>
      </c>
      <c r="F7199">
        <f>anotacoes!A7199</f>
        <v>104</v>
      </c>
      <c r="G7199">
        <f>anotacoes!B7199</f>
        <v>68</v>
      </c>
      <c r="H7199" t="str">
        <f>anotacoes!K7199</f>
        <v xml:space="preserve"> 00:07:04,590</v>
      </c>
      <c r="I7199" t="str">
        <f>anotacoes!L7199</f>
        <v xml:space="preserve"> 00:07:10,885</v>
      </c>
      <c r="J7199" t="str">
        <f>IF(L7199="PAUSE",E7199,IF(anotacoes!G7203=conversao_anotacoes!C7199,conversao_anotacoes!C7199,conversao_anotacoes!D7199))</f>
        <v>STEVENS</v>
      </c>
      <c r="K7199" t="str">
        <f t="shared" si="224"/>
        <v>PSHMAKHOV</v>
      </c>
      <c r="L7199" t="str">
        <f>UPPER(anotacoes!H7199)</f>
        <v>DISPLACEMENT</v>
      </c>
      <c r="M7199" t="str">
        <f>IF(OR(L7199="ATTACK",L7199="FINTA"),"&lt;TECNICA&gt;",UPPER(anotacoes!I7199))</f>
        <v>TRY TO GRIP WITH CONTACT</v>
      </c>
      <c r="N7199" t="str">
        <f>IF(OR(L7199="ATTACK",L7199="FINTA"),UPPER(anotacoes!I7199),"")</f>
        <v/>
      </c>
      <c r="O7199" s="6" t="str">
        <f>IF(anotacoes!N7199=0,"",anotacoes!N7199)</f>
        <v/>
      </c>
      <c r="P7199" t="str">
        <f>IF(anotacoes!M7199=0,"",UPPER(anotacoes!M7199))</f>
        <v/>
      </c>
      <c r="Q7199" t="str">
        <f t="shared" si="225"/>
        <v>INSERT INTO CONVERSAO_LUTA_ACAO (cd_conversao, id_luta, sequencia, momento_inicio, momento_fim, quem_faz, quem_sofre, acao_tipo, acao, tecnica, direcao, pontuacao) VALUES (1, 104, 68, TRIM(' 00:07:04,590'), TRIM(' 00:07:10,885'), 'STEVENS', 'PSHMAKHOV', 'DISPLACEMENT', 'TRY TO GRIP WITH CONTACT', NULL, NULL, NULL)</v>
      </c>
      <c r="R7199" t="s">
        <v>10327</v>
      </c>
    </row>
    <row r="7200" spans="1:18" hidden="1" x14ac:dyDescent="0.25">
      <c r="A7200" s="7">
        <f>anotacoes!D7200</f>
        <v>40594</v>
      </c>
      <c r="B7200" t="str">
        <f>anotacoes!C7200</f>
        <v>GRAND PRIX DUSSELDORF 2011</v>
      </c>
      <c r="C7200" t="str">
        <f>anotacoes!E7200</f>
        <v>STEVENS</v>
      </c>
      <c r="D7200" t="str">
        <f>anotacoes!F7200</f>
        <v>PSHMAKHOV</v>
      </c>
      <c r="E7200" t="s">
        <v>10325</v>
      </c>
      <c r="F7200">
        <f>anotacoes!A7200</f>
        <v>104</v>
      </c>
      <c r="G7200">
        <f>anotacoes!B7200</f>
        <v>69</v>
      </c>
      <c r="H7200" t="str">
        <f>anotacoes!K7200</f>
        <v xml:space="preserve"> 00:07:10,885</v>
      </c>
      <c r="I7200" t="str">
        <f>anotacoes!L7200</f>
        <v xml:space="preserve"> 00:07:15,737</v>
      </c>
      <c r="J7200" t="str">
        <f>IF(L7200="PAUSE",E7200,IF(anotacoes!G7204=conversao_anotacoes!C7200,conversao_anotacoes!C7200,conversao_anotacoes!D7200))</f>
        <v>STEVENS</v>
      </c>
      <c r="K7200" t="str">
        <f t="shared" si="224"/>
        <v>PSHMAKHOV</v>
      </c>
      <c r="L7200" t="str">
        <f>UPPER(anotacoes!H7200)</f>
        <v>GRIP TIME</v>
      </c>
      <c r="M7200" t="str">
        <f>IF(OR(L7200="ATTACK",L7200="FINTA"),"&lt;TECNICA&gt;",UPPER(anotacoes!I7200))</f>
        <v>RIGHT COLLAR</v>
      </c>
      <c r="N7200" t="str">
        <f>IF(OR(L7200="ATTACK",L7200="FINTA"),UPPER(anotacoes!I7200),"")</f>
        <v/>
      </c>
      <c r="O7200" s="6" t="str">
        <f>IF(anotacoes!N7200=0,"",anotacoes!N7200)</f>
        <v/>
      </c>
      <c r="P7200" t="str">
        <f>IF(anotacoes!M7200=0,"",UPPER(anotacoes!M7200))</f>
        <v/>
      </c>
      <c r="Q7200" t="str">
        <f t="shared" si="225"/>
        <v>INSERT INTO CONVERSAO_LUTA_ACAO (cd_conversao, id_luta, sequencia, momento_inicio, momento_fim, quem_faz, quem_sofre, acao_tipo, acao, tecnica, direcao, pontuacao) VALUES (1, 104, 69, TRIM(' 00:07:10,885'), TRIM(' 00:07:15,737'), 'STEVENS', 'PSHMAKHOV', 'GRIP TIME', 'RIGHT COLLAR', NULL, NULL, NULL)</v>
      </c>
      <c r="R7200" t="s">
        <v>10327</v>
      </c>
    </row>
    <row r="7201" spans="1:18" hidden="1" x14ac:dyDescent="0.25">
      <c r="A7201" s="7">
        <f>anotacoes!D7201</f>
        <v>40594</v>
      </c>
      <c r="B7201" t="str">
        <f>anotacoes!C7201</f>
        <v>GRAND PRIX DUSSELDORF 2011</v>
      </c>
      <c r="C7201" t="str">
        <f>anotacoes!E7201</f>
        <v>STEVENS</v>
      </c>
      <c r="D7201" t="str">
        <f>anotacoes!F7201</f>
        <v>PSHMAKHOV</v>
      </c>
      <c r="E7201" t="s">
        <v>10325</v>
      </c>
      <c r="F7201">
        <f>anotacoes!A7201</f>
        <v>104</v>
      </c>
      <c r="G7201">
        <f>anotacoes!B7201</f>
        <v>70</v>
      </c>
      <c r="H7201" t="str">
        <f>anotacoes!K7201</f>
        <v xml:space="preserve"> 00:07:15,737</v>
      </c>
      <c r="I7201" t="str">
        <f>anotacoes!L7201</f>
        <v xml:space="preserve"> 00:07:15,737</v>
      </c>
      <c r="J7201" t="str">
        <f>IF(L7201="PAUSE",E7201,IF(anotacoes!G7205=conversao_anotacoes!C7201,conversao_anotacoes!C7201,conversao_anotacoes!D7201))</f>
        <v>STEVENS</v>
      </c>
      <c r="K7201" t="str">
        <f t="shared" si="224"/>
        <v>PSHMAKHOV</v>
      </c>
      <c r="L7201" t="str">
        <f>UPPER(anotacoes!H7201)</f>
        <v>DEFENSE</v>
      </c>
      <c r="M7201" t="str">
        <f>IF(OR(L7201="ATTACK",L7201="FINTA"),"&lt;TECNICA&gt;",UPPER(anotacoes!I7201))</f>
        <v>USING BODY MASS</v>
      </c>
      <c r="N7201" t="str">
        <f>IF(OR(L7201="ATTACK",L7201="FINTA"),UPPER(anotacoes!I7201),"")</f>
        <v/>
      </c>
      <c r="O7201" s="6" t="str">
        <f>IF(anotacoes!N7201=0,"",anotacoes!N7201)</f>
        <v/>
      </c>
      <c r="P7201" t="str">
        <f>IF(anotacoes!M7201=0,"",UPPER(anotacoes!M7201))</f>
        <v/>
      </c>
      <c r="Q7201" t="str">
        <f t="shared" si="225"/>
        <v>INSERT INTO CONVERSAO_LUTA_ACAO (cd_conversao, id_luta, sequencia, momento_inicio, momento_fim, quem_faz, quem_sofre, acao_tipo, acao, tecnica, direcao, pontuacao) VALUES (1, 104, 70, TRIM(' 00:07:15,737'), TRIM(' 00:07:15,737'), 'STEVENS', 'PSHMAKHOV', 'DEFENSE', 'USING BODY MASS', NULL, NULL, NULL)</v>
      </c>
      <c r="R7201" t="s">
        <v>10327</v>
      </c>
    </row>
    <row r="7202" spans="1:18" hidden="1" x14ac:dyDescent="0.25">
      <c r="A7202" s="7">
        <f>anotacoes!D7202</f>
        <v>40594</v>
      </c>
      <c r="B7202" t="str">
        <f>anotacoes!C7202</f>
        <v>GRAND PRIX DUSSELDORF 2011</v>
      </c>
      <c r="C7202" t="str">
        <f>anotacoes!E7202</f>
        <v>STEVENS</v>
      </c>
      <c r="D7202" t="str">
        <f>anotacoes!F7202</f>
        <v>PSHMAKHOV</v>
      </c>
      <c r="E7202" t="s">
        <v>10325</v>
      </c>
      <c r="F7202">
        <f>anotacoes!A7202</f>
        <v>104</v>
      </c>
      <c r="G7202">
        <f>anotacoes!B7202</f>
        <v>71</v>
      </c>
      <c r="H7202" t="str">
        <f>anotacoes!K7202</f>
        <v xml:space="preserve"> 00:07:15,737</v>
      </c>
      <c r="I7202" t="str">
        <f>anotacoes!L7202</f>
        <v xml:space="preserve"> 00:07:26,459</v>
      </c>
      <c r="J7202" t="str">
        <f>IF(L7202="PAUSE",E7202,IF(anotacoes!G7206=conversao_anotacoes!C7202,conversao_anotacoes!C7202,conversao_anotacoes!D7202))</f>
        <v>STEVENS</v>
      </c>
      <c r="K7202" t="str">
        <f t="shared" si="224"/>
        <v>PSHMAKHOV</v>
      </c>
      <c r="L7202" t="str">
        <f>UPPER(anotacoes!H7202)</f>
        <v>GROUNDWORK COMBAT</v>
      </c>
      <c r="M7202" t="str">
        <f>IF(OR(L7202="ATTACK",L7202="FINTA"),"&lt;TECNICA&gt;",UPPER(anotacoes!I7202))</f>
        <v>TRYING TO ATTACK</v>
      </c>
      <c r="N7202" t="str">
        <f>IF(OR(L7202="ATTACK",L7202="FINTA"),UPPER(anotacoes!I7202),"")</f>
        <v/>
      </c>
      <c r="O7202" s="6" t="str">
        <f>IF(anotacoes!N7202=0,"",anotacoes!N7202)</f>
        <v/>
      </c>
      <c r="P7202" t="str">
        <f>IF(anotacoes!M7202=0,"",UPPER(anotacoes!M7202))</f>
        <v/>
      </c>
      <c r="Q7202" t="str">
        <f t="shared" si="225"/>
        <v>INSERT INTO CONVERSAO_LUTA_ACAO (cd_conversao, id_luta, sequencia, momento_inicio, momento_fim, quem_faz, quem_sofre, acao_tipo, acao, tecnica, direcao, pontuacao) VALUES (1, 104, 71, TRIM(' 00:07:15,737'), TRIM(' 00:07:26,459'), 'STEVENS', 'PSHMAKHOV', 'GROUNDWORK COMBAT', 'TRYING TO ATTACK', NULL, NULL, NULL)</v>
      </c>
      <c r="R7202" t="s">
        <v>10327</v>
      </c>
    </row>
    <row r="7203" spans="1:18" hidden="1" x14ac:dyDescent="0.25">
      <c r="A7203" s="7">
        <f>anotacoes!D7203</f>
        <v>40594</v>
      </c>
      <c r="B7203" t="str">
        <f>anotacoes!C7203</f>
        <v>GRAND PRIX DUSSELDORF 2011</v>
      </c>
      <c r="C7203" t="str">
        <f>anotacoes!E7203</f>
        <v>STEVENS</v>
      </c>
      <c r="D7203" t="str">
        <f>anotacoes!F7203</f>
        <v>PSHMAKHOV</v>
      </c>
      <c r="E7203" t="s">
        <v>10325</v>
      </c>
      <c r="F7203">
        <f>anotacoes!A7203</f>
        <v>104</v>
      </c>
      <c r="G7203">
        <f>anotacoes!B7203</f>
        <v>72</v>
      </c>
      <c r="H7203" t="str">
        <f>anotacoes!K7203</f>
        <v xml:space="preserve"> 00:07:26,634</v>
      </c>
      <c r="I7203" t="str">
        <f>anotacoes!L7203</f>
        <v xml:space="preserve"> 00:00:00,993</v>
      </c>
      <c r="J7203" t="str">
        <f>IF(L7203="PAUSE",E7203,IF(anotacoes!G7207=conversao_anotacoes!C7203,conversao_anotacoes!C7203,conversao_anotacoes!D7203))</f>
        <v>&lt;ARBITRO_DESCONHECIDO&gt;</v>
      </c>
      <c r="K7203" t="str">
        <f t="shared" si="224"/>
        <v/>
      </c>
      <c r="L7203" t="str">
        <f>UPPER(anotacoes!H7203)</f>
        <v>PAUSE</v>
      </c>
      <c r="M7203" t="str">
        <f>IF(OR(L7203="ATTACK",L7203="FINTA"),"&lt;TECNICA&gt;",UPPER(anotacoes!I7203))</f>
        <v>&lt;NAO_CLASSIFICADO&gt;</v>
      </c>
      <c r="N7203" t="str">
        <f>IF(OR(L7203="ATTACK",L7203="FINTA"),UPPER(anotacoes!I7203),"")</f>
        <v/>
      </c>
      <c r="O7203" s="6" t="str">
        <f>IF(anotacoes!N7203=0,"",anotacoes!N7203)</f>
        <v/>
      </c>
      <c r="P7203" t="str">
        <f>IF(anotacoes!M7203=0,"",UPPER(anotacoes!M7203))</f>
        <v/>
      </c>
      <c r="Q7203" t="str">
        <f t="shared" si="225"/>
        <v>INSERT INTO CONVERSAO_LUTA_ACAO (cd_conversao, id_luta, sequencia, momento_inicio, momento_fim, quem_faz, quem_sofre, acao_tipo, acao, tecnica, direcao, pontuacao) VALUES (1, 104, 72, TRIM(' 00:07:26,634'), TRIM(' 00:00:00,993'), '&lt;ARBITRO_DESCONHECIDO&gt;', '', 'PAUSE', '&lt;NAO_CLASSIFICADO&gt;', NULL, NULL, NULL)</v>
      </c>
      <c r="R7203" t="s">
        <v>10327</v>
      </c>
    </row>
    <row r="7204" spans="1:18" hidden="1" x14ac:dyDescent="0.25">
      <c r="A7204" s="7">
        <f>anotacoes!D7204</f>
        <v>40594</v>
      </c>
      <c r="B7204" t="str">
        <f>anotacoes!C7204</f>
        <v>GRAND PRIX DUSSELDORF 2011</v>
      </c>
      <c r="C7204" t="str">
        <f>anotacoes!E7204</f>
        <v>STEVENS</v>
      </c>
      <c r="D7204" t="str">
        <f>anotacoes!F7204</f>
        <v>DAVIS</v>
      </c>
      <c r="E7204" t="s">
        <v>10325</v>
      </c>
      <c r="F7204">
        <f>anotacoes!A7204</f>
        <v>105</v>
      </c>
      <c r="G7204">
        <f>anotacoes!B7204</f>
        <v>1</v>
      </c>
      <c r="H7204" t="str">
        <f>anotacoes!K7204</f>
        <v xml:space="preserve"> 00:00:01,725</v>
      </c>
      <c r="I7204" t="str">
        <f>anotacoes!L7204</f>
        <v xml:space="preserve"> 00:00:03,885</v>
      </c>
      <c r="J7204" t="str">
        <f>IF(L7204="PAUSE",E7204,IF(anotacoes!G7208=conversao_anotacoes!C7204,conversao_anotacoes!C7204,conversao_anotacoes!D7204))</f>
        <v>STEVENS</v>
      </c>
      <c r="K7204" t="str">
        <f t="shared" si="224"/>
        <v>DAVIS</v>
      </c>
      <c r="L7204" t="str">
        <f>UPPER(anotacoes!H7204)</f>
        <v>DISPLACEMENT</v>
      </c>
      <c r="M7204" t="str">
        <f>IF(OR(L7204="ATTACK",L7204="FINTA"),"&lt;TECNICA&gt;",UPPER(anotacoes!I7204))</f>
        <v>2-3 STEP HESITANT RIGHT</v>
      </c>
      <c r="N7204" t="str">
        <f>IF(OR(L7204="ATTACK",L7204="FINTA"),UPPER(anotacoes!I7204),"")</f>
        <v/>
      </c>
      <c r="O7204" s="6" t="str">
        <f>IF(anotacoes!N7204=0,"",anotacoes!N7204)</f>
        <v/>
      </c>
      <c r="P7204" t="str">
        <f>IF(anotacoes!M7204=0,"",UPPER(anotacoes!M7204))</f>
        <v/>
      </c>
      <c r="Q7204" t="str">
        <f t="shared" si="225"/>
        <v>INSERT INTO CONVERSAO_LUTA_ACAO (cd_conversao, id_luta, sequencia, momento_inicio, momento_fim, quem_faz, quem_sofre, acao_tipo, acao, tecnica, direcao, pontuacao) VALUES (1, 105, 1, TRIM(' 00:00:01,725'), TRIM(' 00:00:03,885'), 'STEVENS', 'DAVIS', 'DISPLACEMENT', '2-3 STEP HESITANT RIGHT', NULL, NULL, NULL)</v>
      </c>
      <c r="R7204" t="s">
        <v>10327</v>
      </c>
    </row>
    <row r="7205" spans="1:18" hidden="1" x14ac:dyDescent="0.25">
      <c r="A7205" s="7">
        <f>anotacoes!D7205</f>
        <v>40594</v>
      </c>
      <c r="B7205" t="str">
        <f>anotacoes!C7205</f>
        <v>GRAND PRIX DUSSELDORF 2011</v>
      </c>
      <c r="C7205" t="str">
        <f>anotacoes!E7205</f>
        <v>STEVENS</v>
      </c>
      <c r="D7205" t="str">
        <f>anotacoes!F7205</f>
        <v>DAVIS</v>
      </c>
      <c r="E7205" t="s">
        <v>10325</v>
      </c>
      <c r="F7205">
        <f>anotacoes!A7205</f>
        <v>105</v>
      </c>
      <c r="G7205">
        <f>anotacoes!B7205</f>
        <v>2</v>
      </c>
      <c r="H7205" t="str">
        <f>anotacoes!K7205</f>
        <v xml:space="preserve"> 00:00:03,885</v>
      </c>
      <c r="I7205" t="str">
        <f>anotacoes!L7205</f>
        <v xml:space="preserve"> 00:00:14,382</v>
      </c>
      <c r="J7205" t="str">
        <f>IF(L7205="PAUSE",E7205,IF(anotacoes!G7209=conversao_anotacoes!C7205,conversao_anotacoes!C7205,conversao_anotacoes!D7205))</f>
        <v>STEVENS</v>
      </c>
      <c r="K7205" t="str">
        <f t="shared" si="224"/>
        <v>DAVIS</v>
      </c>
      <c r="L7205" t="str">
        <f>UPPER(anotacoes!H7205)</f>
        <v>GRIP TIME</v>
      </c>
      <c r="M7205" t="str">
        <f>IF(OR(L7205="ATTACK",L7205="FINTA"),"&lt;TECNICA&gt;",UPPER(anotacoes!I7205))</f>
        <v>RIGHT COLLAR</v>
      </c>
      <c r="N7205" t="str">
        <f>IF(OR(L7205="ATTACK",L7205="FINTA"),UPPER(anotacoes!I7205),"")</f>
        <v/>
      </c>
      <c r="O7205" s="6" t="str">
        <f>IF(anotacoes!N7205=0,"",anotacoes!N7205)</f>
        <v/>
      </c>
      <c r="P7205" t="str">
        <f>IF(anotacoes!M7205=0,"",UPPER(anotacoes!M7205))</f>
        <v/>
      </c>
      <c r="Q7205" t="str">
        <f t="shared" si="225"/>
        <v>INSERT INTO CONVERSAO_LUTA_ACAO (cd_conversao, id_luta, sequencia, momento_inicio, momento_fim, quem_faz, quem_sofre, acao_tipo, acao, tecnica, direcao, pontuacao) VALUES (1, 105, 2, TRIM(' 00:00:03,885'), TRIM(' 00:00:14,382'), 'STEVENS', 'DAVIS', 'GRIP TIME', 'RIGHT COLLAR', NULL, NULL, NULL)</v>
      </c>
      <c r="R7205" t="s">
        <v>10327</v>
      </c>
    </row>
    <row r="7206" spans="1:18" hidden="1" x14ac:dyDescent="0.25">
      <c r="A7206" s="7">
        <f>anotacoes!D7206</f>
        <v>40594</v>
      </c>
      <c r="B7206" t="str">
        <f>anotacoes!C7206</f>
        <v>GRAND PRIX DUSSELDORF 2011</v>
      </c>
      <c r="C7206" t="str">
        <f>anotacoes!E7206</f>
        <v>STEVENS</v>
      </c>
      <c r="D7206" t="str">
        <f>anotacoes!F7206</f>
        <v>DAVIS</v>
      </c>
      <c r="E7206" t="s">
        <v>10325</v>
      </c>
      <c r="F7206">
        <f>anotacoes!A7206</f>
        <v>105</v>
      </c>
      <c r="G7206">
        <f>anotacoes!B7206</f>
        <v>3</v>
      </c>
      <c r="H7206" t="str">
        <f>anotacoes!K7206</f>
        <v xml:space="preserve"> 00:00:14,382</v>
      </c>
      <c r="I7206" t="str">
        <f>anotacoes!L7206</f>
        <v xml:space="preserve"> 00:00:18,107</v>
      </c>
      <c r="J7206" t="str">
        <f>IF(L7206="PAUSE",E7206,IF(anotacoes!G7210=conversao_anotacoes!C7206,conversao_anotacoes!C7206,conversao_anotacoes!D7206))</f>
        <v>STEVENS</v>
      </c>
      <c r="K7206" t="str">
        <f t="shared" si="224"/>
        <v>DAVIS</v>
      </c>
      <c r="L7206" t="str">
        <f>UPPER(anotacoes!H7206)</f>
        <v>GRIP TIME</v>
      </c>
      <c r="M7206" t="str">
        <f>IF(OR(L7206="ATTACK",L7206="FINTA"),"&lt;TECNICA&gt;",UPPER(anotacoes!I7206))</f>
        <v>LEFT COLLAR RIGHT SLEEVE</v>
      </c>
      <c r="N7206" t="str">
        <f>IF(OR(L7206="ATTACK",L7206="FINTA"),UPPER(anotacoes!I7206),"")</f>
        <v/>
      </c>
      <c r="O7206" s="6" t="str">
        <f>IF(anotacoes!N7206=0,"",anotacoes!N7206)</f>
        <v/>
      </c>
      <c r="P7206" t="str">
        <f>IF(anotacoes!M7206=0,"",UPPER(anotacoes!M7206))</f>
        <v/>
      </c>
      <c r="Q7206" t="str">
        <f t="shared" si="225"/>
        <v>INSERT INTO CONVERSAO_LUTA_ACAO (cd_conversao, id_luta, sequencia, momento_inicio, momento_fim, quem_faz, quem_sofre, acao_tipo, acao, tecnica, direcao, pontuacao) VALUES (1, 105, 3, TRIM(' 00:00:14,382'), TRIM(' 00:00:18,107'), 'STEVENS', 'DAVIS', 'GRIP TIME', 'LEFT COLLAR RIGHT SLEEVE', NULL, NULL, NULL)</v>
      </c>
      <c r="R7206" t="s">
        <v>10327</v>
      </c>
    </row>
    <row r="7207" spans="1:18" hidden="1" x14ac:dyDescent="0.25">
      <c r="A7207" s="7">
        <f>anotacoes!D7207</f>
        <v>40594</v>
      </c>
      <c r="B7207" t="str">
        <f>anotacoes!C7207</f>
        <v>GRAND PRIX DUSSELDORF 2011</v>
      </c>
      <c r="C7207" t="str">
        <f>anotacoes!E7207</f>
        <v>STEVENS</v>
      </c>
      <c r="D7207" t="str">
        <f>anotacoes!F7207</f>
        <v>DAVIS</v>
      </c>
      <c r="E7207" t="s">
        <v>10325</v>
      </c>
      <c r="F7207">
        <f>anotacoes!A7207</f>
        <v>105</v>
      </c>
      <c r="G7207">
        <f>anotacoes!B7207</f>
        <v>4</v>
      </c>
      <c r="H7207" t="str">
        <f>anotacoes!K7207</f>
        <v xml:space="preserve"> 00:00:18,107</v>
      </c>
      <c r="I7207" t="str">
        <f>anotacoes!L7207</f>
        <v xml:space="preserve"> 00:00:21,237</v>
      </c>
      <c r="J7207" t="str">
        <f>IF(L7207="PAUSE",E7207,IF(anotacoes!G7211=conversao_anotacoes!C7207,conversao_anotacoes!C7207,conversao_anotacoes!D7207))</f>
        <v>STEVENS</v>
      </c>
      <c r="K7207" t="str">
        <f t="shared" si="224"/>
        <v>DAVIS</v>
      </c>
      <c r="L7207" t="str">
        <f>UPPER(anotacoes!H7207)</f>
        <v>GRIP TIME</v>
      </c>
      <c r="M7207" t="str">
        <f>IF(OR(L7207="ATTACK",L7207="FINTA"),"&lt;TECNICA&gt;",UPPER(anotacoes!I7207))</f>
        <v>LEFT COLLAR</v>
      </c>
      <c r="N7207" t="str">
        <f>IF(OR(L7207="ATTACK",L7207="FINTA"),UPPER(anotacoes!I7207),"")</f>
        <v/>
      </c>
      <c r="O7207" s="6" t="str">
        <f>IF(anotacoes!N7207=0,"",anotacoes!N7207)</f>
        <v/>
      </c>
      <c r="P7207" t="str">
        <f>IF(anotacoes!M7207=0,"",UPPER(anotacoes!M7207))</f>
        <v/>
      </c>
      <c r="Q7207" t="str">
        <f t="shared" si="225"/>
        <v>INSERT INTO CONVERSAO_LUTA_ACAO (cd_conversao, id_luta, sequencia, momento_inicio, momento_fim, quem_faz, quem_sofre, acao_tipo, acao, tecnica, direcao, pontuacao) VALUES (1, 105, 4, TRIM(' 00:00:18,107'), TRIM(' 00:00:21,237'), 'STEVENS', 'DAVIS', 'GRIP TIME', 'LEFT COLLAR', NULL, NULL, NULL)</v>
      </c>
      <c r="R7207" t="s">
        <v>10327</v>
      </c>
    </row>
    <row r="7208" spans="1:18" hidden="1" x14ac:dyDescent="0.25">
      <c r="A7208" s="7">
        <f>anotacoes!D7208</f>
        <v>40594</v>
      </c>
      <c r="B7208" t="str">
        <f>anotacoes!C7208</f>
        <v>GRAND PRIX DUSSELDORF 2011</v>
      </c>
      <c r="C7208" t="str">
        <f>anotacoes!E7208</f>
        <v>STEVENS</v>
      </c>
      <c r="D7208" t="str">
        <f>anotacoes!F7208</f>
        <v>DAVIS</v>
      </c>
      <c r="E7208" t="s">
        <v>10325</v>
      </c>
      <c r="F7208">
        <f>anotacoes!A7208</f>
        <v>105</v>
      </c>
      <c r="G7208">
        <f>anotacoes!B7208</f>
        <v>5</v>
      </c>
      <c r="H7208" t="str">
        <f>anotacoes!K7208</f>
        <v xml:space="preserve"> 00:00:21,237</v>
      </c>
      <c r="I7208" t="str">
        <f>anotacoes!L7208</f>
        <v xml:space="preserve"> 00:00:26,005</v>
      </c>
      <c r="J7208" t="str">
        <f>IF(L7208="PAUSE",E7208,IF(anotacoes!G7212=conversao_anotacoes!C7208,conversao_anotacoes!C7208,conversao_anotacoes!D7208))</f>
        <v>STEVENS</v>
      </c>
      <c r="K7208" t="str">
        <f t="shared" si="224"/>
        <v>DAVIS</v>
      </c>
      <c r="L7208" t="str">
        <f>UPPER(anotacoes!H7208)</f>
        <v>GRIP TIME</v>
      </c>
      <c r="M7208" t="str">
        <f>IF(OR(L7208="ATTACK",L7208="FINTA"),"&lt;TECNICA&gt;",UPPER(anotacoes!I7208))</f>
        <v>LEFT COLLAR RIGHT SLEEVE</v>
      </c>
      <c r="N7208" t="str">
        <f>IF(OR(L7208="ATTACK",L7208="FINTA"),UPPER(anotacoes!I7208),"")</f>
        <v/>
      </c>
      <c r="O7208" s="6" t="str">
        <f>IF(anotacoes!N7208=0,"",anotacoes!N7208)</f>
        <v/>
      </c>
      <c r="P7208" t="str">
        <f>IF(anotacoes!M7208=0,"",UPPER(anotacoes!M7208))</f>
        <v/>
      </c>
      <c r="Q7208" t="str">
        <f t="shared" si="225"/>
        <v>INSERT INTO CONVERSAO_LUTA_ACAO (cd_conversao, id_luta, sequencia, momento_inicio, momento_fim, quem_faz, quem_sofre, acao_tipo, acao, tecnica, direcao, pontuacao) VALUES (1, 105, 5, TRIM(' 00:00:21,237'), TRIM(' 00:00:26,005'), 'STEVENS', 'DAVIS', 'GRIP TIME', 'LEFT COLLAR RIGHT SLEEVE', NULL, NULL, NULL)</v>
      </c>
      <c r="R7208" t="s">
        <v>10327</v>
      </c>
    </row>
    <row r="7209" spans="1:18" hidden="1" x14ac:dyDescent="0.25">
      <c r="A7209" s="7">
        <f>anotacoes!D7209</f>
        <v>40594</v>
      </c>
      <c r="B7209" t="str">
        <f>anotacoes!C7209</f>
        <v>GRAND PRIX DUSSELDORF 2011</v>
      </c>
      <c r="C7209" t="str">
        <f>anotacoes!E7209</f>
        <v>STEVENS</v>
      </c>
      <c r="D7209" t="str">
        <f>anotacoes!F7209</f>
        <v>DAVIS</v>
      </c>
      <c r="E7209" t="s">
        <v>10325</v>
      </c>
      <c r="F7209">
        <f>anotacoes!A7209</f>
        <v>105</v>
      </c>
      <c r="G7209">
        <f>anotacoes!B7209</f>
        <v>6</v>
      </c>
      <c r="H7209" t="str">
        <f>anotacoes!K7209</f>
        <v xml:space="preserve"> 00:00:26,005</v>
      </c>
      <c r="I7209" t="str">
        <f>anotacoes!L7209</f>
        <v xml:space="preserve"> 00:00:26,005</v>
      </c>
      <c r="J7209" t="str">
        <f>IF(L7209="PAUSE",E7209,IF(anotacoes!G7213=conversao_anotacoes!C7209,conversao_anotacoes!C7209,conversao_anotacoes!D7209))</f>
        <v>STEVENS</v>
      </c>
      <c r="K7209" t="str">
        <f t="shared" si="224"/>
        <v>DAVIS</v>
      </c>
      <c r="L7209" t="str">
        <f>UPPER(anotacoes!H7209)</f>
        <v>FINTA</v>
      </c>
      <c r="M7209" t="str">
        <f>IF(OR(L7209="ATTACK",L7209="FINTA"),"&lt;TECNICA&gt;",UPPER(anotacoes!I7209))</f>
        <v>&lt;TECNICA&gt;</v>
      </c>
      <c r="N7209" t="str">
        <f>IF(OR(L7209="ATTACK",L7209="FINTA"),UPPER(anotacoes!I7209),"")</f>
        <v>DEASHI HARAI LEFT</v>
      </c>
      <c r="O7209" s="6" t="str">
        <f>IF(anotacoes!N7209=0,"",anotacoes!N7209)</f>
        <v/>
      </c>
      <c r="P7209" t="str">
        <f>IF(anotacoes!M7209=0,"",UPPER(anotacoes!M7209))</f>
        <v/>
      </c>
      <c r="Q7209" t="str">
        <f t="shared" si="225"/>
        <v>INSERT INTO CONVERSAO_LUTA_ACAO (cd_conversao, id_luta, sequencia, momento_inicio, momento_fim, quem_faz, quem_sofre, acao_tipo, acao, tecnica, direcao, pontuacao) VALUES (1, 105, 6, TRIM(' 00:00:26,005'), TRIM(' 00:00:26,005'), 'STEVENS', 'DAVIS', 'FINTA', '&lt;TECNICA&gt;', 'DEASHI HARAI LEFT', NULL, NULL)</v>
      </c>
      <c r="R7209" t="s">
        <v>10327</v>
      </c>
    </row>
    <row r="7210" spans="1:18" hidden="1" x14ac:dyDescent="0.25">
      <c r="A7210" s="7">
        <f>anotacoes!D7210</f>
        <v>40594</v>
      </c>
      <c r="B7210" t="str">
        <f>anotacoes!C7210</f>
        <v>GRAND PRIX DUSSELDORF 2011</v>
      </c>
      <c r="C7210" t="str">
        <f>anotacoes!E7210</f>
        <v>STEVENS</v>
      </c>
      <c r="D7210" t="str">
        <f>anotacoes!F7210</f>
        <v>DAVIS</v>
      </c>
      <c r="E7210" t="s">
        <v>10325</v>
      </c>
      <c r="F7210">
        <f>anotacoes!A7210</f>
        <v>105</v>
      </c>
      <c r="G7210">
        <f>anotacoes!B7210</f>
        <v>7</v>
      </c>
      <c r="H7210" t="str">
        <f>anotacoes!K7210</f>
        <v xml:space="preserve"> 00:00:26,005</v>
      </c>
      <c r="I7210" t="str">
        <f>anotacoes!L7210</f>
        <v xml:space="preserve"> 00:00:30,276</v>
      </c>
      <c r="J7210" t="str">
        <f>IF(L7210="PAUSE",E7210,IF(anotacoes!G7214=conversao_anotacoes!C7210,conversao_anotacoes!C7210,conversao_anotacoes!D7210))</f>
        <v>STEVENS</v>
      </c>
      <c r="K7210" t="str">
        <f t="shared" si="224"/>
        <v>DAVIS</v>
      </c>
      <c r="L7210" t="str">
        <f>UPPER(anotacoes!H7210)</f>
        <v>GRIP TIME</v>
      </c>
      <c r="M7210" t="str">
        <f>IF(OR(L7210="ATTACK",L7210="FINTA"),"&lt;TECNICA&gt;",UPPER(anotacoes!I7210))</f>
        <v>LEFT COLLAR RIGHT SLEEVE</v>
      </c>
      <c r="N7210" t="str">
        <f>IF(OR(L7210="ATTACK",L7210="FINTA"),UPPER(anotacoes!I7210),"")</f>
        <v/>
      </c>
      <c r="O7210" s="6" t="str">
        <f>IF(anotacoes!N7210=0,"",anotacoes!N7210)</f>
        <v/>
      </c>
      <c r="P7210" t="str">
        <f>IF(anotacoes!M7210=0,"",UPPER(anotacoes!M7210))</f>
        <v/>
      </c>
      <c r="Q7210" t="str">
        <f t="shared" si="225"/>
        <v>INSERT INTO CONVERSAO_LUTA_ACAO (cd_conversao, id_luta, sequencia, momento_inicio, momento_fim, quem_faz, quem_sofre, acao_tipo, acao, tecnica, direcao, pontuacao) VALUES (1, 105, 7, TRIM(' 00:00:26,005'), TRIM(' 00:00:30,276'), 'STEVENS', 'DAVIS', 'GRIP TIME', 'LEFT COLLAR RIGHT SLEEVE', NULL, NULL, NULL)</v>
      </c>
      <c r="R7210" t="s">
        <v>10327</v>
      </c>
    </row>
    <row r="7211" spans="1:18" hidden="1" x14ac:dyDescent="0.25">
      <c r="A7211" s="7">
        <f>anotacoes!D7211</f>
        <v>40594</v>
      </c>
      <c r="B7211" t="str">
        <f>anotacoes!C7211</f>
        <v>GRAND PRIX DUSSELDORF 2011</v>
      </c>
      <c r="C7211" t="str">
        <f>anotacoes!E7211</f>
        <v>STEVENS</v>
      </c>
      <c r="D7211" t="str">
        <f>anotacoes!F7211</f>
        <v>DAVIS</v>
      </c>
      <c r="E7211" t="s">
        <v>10325</v>
      </c>
      <c r="F7211">
        <f>anotacoes!A7211</f>
        <v>105</v>
      </c>
      <c r="G7211">
        <f>anotacoes!B7211</f>
        <v>8</v>
      </c>
      <c r="H7211" t="str">
        <f>anotacoes!K7211</f>
        <v xml:space="preserve"> 00:00:30,276</v>
      </c>
      <c r="I7211" t="str">
        <f>anotacoes!L7211</f>
        <v xml:space="preserve"> 00:00:31,657</v>
      </c>
      <c r="J7211" t="str">
        <f>IF(L7211="PAUSE",E7211,IF(anotacoes!G7215=conversao_anotacoes!C7211,conversao_anotacoes!C7211,conversao_anotacoes!D7211))</f>
        <v>STEVENS</v>
      </c>
      <c r="K7211" t="str">
        <f t="shared" si="224"/>
        <v>DAVIS</v>
      </c>
      <c r="L7211" t="str">
        <f>UPPER(anotacoes!H7211)</f>
        <v>ATTACK</v>
      </c>
      <c r="M7211" t="str">
        <f>IF(OR(L7211="ATTACK",L7211="FINTA"),"&lt;TECNICA&gt;",UPPER(anotacoes!I7211))</f>
        <v>&lt;TECNICA&gt;</v>
      </c>
      <c r="N7211" t="str">
        <f>IF(OR(L7211="ATTACK",L7211="FINTA"),UPPER(anotacoes!I7211),"")</f>
        <v>UCHIMATA</v>
      </c>
      <c r="O7211" s="6">
        <f>IF(anotacoes!N7211=0,"",anotacoes!N7211)</f>
        <v>6</v>
      </c>
      <c r="P7211" t="str">
        <f>IF(anotacoes!M7211=0,"",UPPER(anotacoes!M7211))</f>
        <v>IPPON</v>
      </c>
      <c r="Q7211" t="str">
        <f t="shared" si="225"/>
        <v>INSERT INTO CONVERSAO_LUTA_ACAO (cd_conversao, id_luta, sequencia, momento_inicio, momento_fim, quem_faz, quem_sofre, acao_tipo, acao, tecnica, direcao, pontuacao) VALUES (1, 105, 8, TRIM(' 00:00:30,276'), TRIM(' 00:00:31,657'), 'STEVENS', 'DAVIS', 'ATTACK', '&lt;TECNICA&gt;', 'UCHIMATA', 6, 'IPPON')</v>
      </c>
      <c r="R7211" t="s">
        <v>10327</v>
      </c>
    </row>
    <row r="7212" spans="1:18" hidden="1" x14ac:dyDescent="0.25">
      <c r="A7212" s="7">
        <f>anotacoes!D7212</f>
        <v>40594</v>
      </c>
      <c r="B7212" t="str">
        <f>anotacoes!C7212</f>
        <v>GRAND PRIX DUSSELDORF 2011</v>
      </c>
      <c r="C7212" t="str">
        <f>anotacoes!E7212</f>
        <v>STEVENS</v>
      </c>
      <c r="D7212" t="str">
        <f>anotacoes!F7212</f>
        <v>DAVIS</v>
      </c>
      <c r="E7212" t="s">
        <v>10325</v>
      </c>
      <c r="F7212">
        <f>anotacoes!A7212</f>
        <v>105</v>
      </c>
      <c r="G7212">
        <f>anotacoes!B7212</f>
        <v>9</v>
      </c>
      <c r="H7212" t="str">
        <f>anotacoes!K7212</f>
        <v xml:space="preserve"> 00:00:31,657</v>
      </c>
      <c r="I7212" t="str">
        <f>anotacoes!L7212</f>
        <v xml:space="preserve"> 00:00:35,191</v>
      </c>
      <c r="J7212" t="str">
        <f>IF(L7212="PAUSE",E7212,IF(anotacoes!G7216=conversao_anotacoes!C7212,conversao_anotacoes!C7212,conversao_anotacoes!D7212))</f>
        <v>&lt;ARBITRO_DESCONHECIDO&gt;</v>
      </c>
      <c r="K7212" t="str">
        <f t="shared" si="224"/>
        <v/>
      </c>
      <c r="L7212" t="str">
        <f>UPPER(anotacoes!H7212)</f>
        <v>PAUSE</v>
      </c>
      <c r="M7212" t="str">
        <f>IF(OR(L7212="ATTACK",L7212="FINTA"),"&lt;TECNICA&gt;",UPPER(anotacoes!I7212))</f>
        <v>&lt;NAO_CLASSIFICADO&gt;</v>
      </c>
      <c r="N7212" t="str">
        <f>IF(OR(L7212="ATTACK",L7212="FINTA"),UPPER(anotacoes!I7212),"")</f>
        <v/>
      </c>
      <c r="O7212" s="6" t="str">
        <f>IF(anotacoes!N7212=0,"",anotacoes!N7212)</f>
        <v/>
      </c>
      <c r="P7212" t="str">
        <f>IF(anotacoes!M7212=0,"",UPPER(anotacoes!M7212))</f>
        <v/>
      </c>
      <c r="Q7212" t="str">
        <f t="shared" si="225"/>
        <v>INSERT INTO CONVERSAO_LUTA_ACAO (cd_conversao, id_luta, sequencia, momento_inicio, momento_fim, quem_faz, quem_sofre, acao_tipo, acao, tecnica, direcao, pontuacao) VALUES (1, 105, 9, TRIM(' 00:00:31,657'), TRIM(' 00:00:35,191'), '&lt;ARBITRO_DESCONHECIDO&gt;', '', 'PAUSE', '&lt;NAO_CLASSIFICADO&gt;', NULL, NULL, NULL)</v>
      </c>
      <c r="R7212" t="s">
        <v>10327</v>
      </c>
    </row>
    <row r="7213" spans="1:18" hidden="1" x14ac:dyDescent="0.25">
      <c r="A7213" s="7">
        <f>anotacoes!D7213</f>
        <v>40594</v>
      </c>
      <c r="B7213" t="str">
        <f>anotacoes!C7213</f>
        <v>GRAND PRIX DUSSELDORF 2011</v>
      </c>
      <c r="C7213" t="str">
        <f>anotacoes!E7213</f>
        <v>STEVENS</v>
      </c>
      <c r="D7213" t="str">
        <f>anotacoes!F7213</f>
        <v>SEDEJ</v>
      </c>
      <c r="E7213" t="s">
        <v>10325</v>
      </c>
      <c r="F7213">
        <f>anotacoes!A7213</f>
        <v>106</v>
      </c>
      <c r="G7213">
        <f>anotacoes!B7213</f>
        <v>1</v>
      </c>
      <c r="H7213" t="str">
        <f>anotacoes!K7213</f>
        <v xml:space="preserve"> 00:00:01,410</v>
      </c>
      <c r="I7213" t="str">
        <f>anotacoes!L7213</f>
        <v xml:space="preserve"> 00:00:02,527</v>
      </c>
      <c r="J7213" t="str">
        <f>IF(L7213="PAUSE",E7213,IF(anotacoes!G7217=conversao_anotacoes!C7213,conversao_anotacoes!C7213,conversao_anotacoes!D7213))</f>
        <v>STEVENS</v>
      </c>
      <c r="K7213" t="str">
        <f t="shared" si="224"/>
        <v>SEDEJ</v>
      </c>
      <c r="L7213" t="str">
        <f>UPPER(anotacoes!H7213)</f>
        <v>DISPLACEMENT</v>
      </c>
      <c r="M7213" t="str">
        <f>IF(OR(L7213="ATTACK",L7213="FINTA"),"&lt;TECNICA&gt;",UPPER(anotacoes!I7213))</f>
        <v>CIRCULAR LEFT</v>
      </c>
      <c r="N7213" t="str">
        <f>IF(OR(L7213="ATTACK",L7213="FINTA"),UPPER(anotacoes!I7213),"")</f>
        <v/>
      </c>
      <c r="O7213" s="6" t="str">
        <f>IF(anotacoes!N7213=0,"",anotacoes!N7213)</f>
        <v/>
      </c>
      <c r="P7213" t="str">
        <f>IF(anotacoes!M7213=0,"",UPPER(anotacoes!M7213))</f>
        <v/>
      </c>
      <c r="Q7213" t="str">
        <f t="shared" si="225"/>
        <v>INSERT INTO CONVERSAO_LUTA_ACAO (cd_conversao, id_luta, sequencia, momento_inicio, momento_fim, quem_faz, quem_sofre, acao_tipo, acao, tecnica, direcao, pontuacao) VALUES (1, 106, 1, TRIM(' 00:00:01,410'), TRIM(' 00:00:02,527'), 'STEVENS', 'SEDEJ', 'DISPLACEMENT', 'CIRCULAR LEFT', NULL, NULL, NULL)</v>
      </c>
      <c r="R7213" t="s">
        <v>10327</v>
      </c>
    </row>
    <row r="7214" spans="1:18" hidden="1" x14ac:dyDescent="0.25">
      <c r="A7214" s="7">
        <f>anotacoes!D7214</f>
        <v>40594</v>
      </c>
      <c r="B7214" t="str">
        <f>anotacoes!C7214</f>
        <v>GRAND PRIX DUSSELDORF 2011</v>
      </c>
      <c r="C7214" t="str">
        <f>anotacoes!E7214</f>
        <v>STEVENS</v>
      </c>
      <c r="D7214" t="str">
        <f>anotacoes!F7214</f>
        <v>SEDEJ</v>
      </c>
      <c r="E7214" t="s">
        <v>10325</v>
      </c>
      <c r="F7214">
        <f>anotacoes!A7214</f>
        <v>106</v>
      </c>
      <c r="G7214">
        <f>anotacoes!B7214</f>
        <v>2</v>
      </c>
      <c r="H7214" t="str">
        <f>anotacoes!K7214</f>
        <v xml:space="preserve"> 00:00:02,527</v>
      </c>
      <c r="I7214" t="str">
        <f>anotacoes!L7214</f>
        <v xml:space="preserve"> 00:00:04,486</v>
      </c>
      <c r="J7214" t="str">
        <f>IF(L7214="PAUSE",E7214,IF(anotacoes!G7218=conversao_anotacoes!C7214,conversao_anotacoes!C7214,conversao_anotacoes!D7214))</f>
        <v>STEVENS</v>
      </c>
      <c r="K7214" t="str">
        <f t="shared" si="224"/>
        <v>SEDEJ</v>
      </c>
      <c r="L7214" t="str">
        <f>UPPER(anotacoes!H7214)</f>
        <v>DISPLACEMENT</v>
      </c>
      <c r="M7214" t="str">
        <f>IF(OR(L7214="ATTACK",L7214="FINTA"),"&lt;TECNICA&gt;",UPPER(anotacoes!I7214))</f>
        <v>2-3 STEP HESITANT RIGHT</v>
      </c>
      <c r="N7214" t="str">
        <f>IF(OR(L7214="ATTACK",L7214="FINTA"),UPPER(anotacoes!I7214),"")</f>
        <v/>
      </c>
      <c r="O7214" s="6" t="str">
        <f>IF(anotacoes!N7214=0,"",anotacoes!N7214)</f>
        <v/>
      </c>
      <c r="P7214" t="str">
        <f>IF(anotacoes!M7214=0,"",UPPER(anotacoes!M7214))</f>
        <v/>
      </c>
      <c r="Q7214" t="str">
        <f t="shared" si="225"/>
        <v>INSERT INTO CONVERSAO_LUTA_ACAO (cd_conversao, id_luta, sequencia, momento_inicio, momento_fim, quem_faz, quem_sofre, acao_tipo, acao, tecnica, direcao, pontuacao) VALUES (1, 106, 2, TRIM(' 00:00:02,527'), TRIM(' 00:00:04,486'), 'STEVENS', 'SEDEJ', 'DISPLACEMENT', '2-3 STEP HESITANT RIGHT', NULL, NULL, NULL)</v>
      </c>
      <c r="R7214" t="s">
        <v>10327</v>
      </c>
    </row>
    <row r="7215" spans="1:18" hidden="1" x14ac:dyDescent="0.25">
      <c r="A7215" s="7">
        <f>anotacoes!D7215</f>
        <v>40594</v>
      </c>
      <c r="B7215" t="str">
        <f>anotacoes!C7215</f>
        <v>GRAND PRIX DUSSELDORF 2011</v>
      </c>
      <c r="C7215" t="str">
        <f>anotacoes!E7215</f>
        <v>STEVENS</v>
      </c>
      <c r="D7215" t="str">
        <f>anotacoes!F7215</f>
        <v>SEDEJ</v>
      </c>
      <c r="E7215" t="s">
        <v>10325</v>
      </c>
      <c r="F7215">
        <f>anotacoes!A7215</f>
        <v>106</v>
      </c>
      <c r="G7215">
        <f>anotacoes!B7215</f>
        <v>3</v>
      </c>
      <c r="H7215" t="str">
        <f>anotacoes!K7215</f>
        <v xml:space="preserve"> 00:00:04,486</v>
      </c>
      <c r="I7215" t="str">
        <f>anotacoes!L7215</f>
        <v xml:space="preserve"> 00:00:05,593</v>
      </c>
      <c r="J7215" t="str">
        <f>IF(L7215="PAUSE",E7215,IF(anotacoes!G7219=conversao_anotacoes!C7215,conversao_anotacoes!C7215,conversao_anotacoes!D7215))</f>
        <v>STEVENS</v>
      </c>
      <c r="K7215" t="str">
        <f t="shared" si="224"/>
        <v>SEDEJ</v>
      </c>
      <c r="L7215" t="str">
        <f>UPPER(anotacoes!H7215)</f>
        <v>DISPLACEMENT</v>
      </c>
      <c r="M7215" t="str">
        <f>IF(OR(L7215="ATTACK",L7215="FINTA"),"&lt;TECNICA&gt;",UPPER(anotacoes!I7215))</f>
        <v>TRY TO GRIP WITH CONTACT</v>
      </c>
      <c r="N7215" t="str">
        <f>IF(OR(L7215="ATTACK",L7215="FINTA"),UPPER(anotacoes!I7215),"")</f>
        <v/>
      </c>
      <c r="O7215" s="6" t="str">
        <f>IF(anotacoes!N7215=0,"",anotacoes!N7215)</f>
        <v/>
      </c>
      <c r="P7215" t="str">
        <f>IF(anotacoes!M7215=0,"",UPPER(anotacoes!M7215))</f>
        <v/>
      </c>
      <c r="Q7215" t="str">
        <f t="shared" si="225"/>
        <v>INSERT INTO CONVERSAO_LUTA_ACAO (cd_conversao, id_luta, sequencia, momento_inicio, momento_fim, quem_faz, quem_sofre, acao_tipo, acao, tecnica, direcao, pontuacao) VALUES (1, 106, 3, TRIM(' 00:00:04,486'), TRIM(' 00:00:05,593'), 'STEVENS', 'SEDEJ', 'DISPLACEMENT', 'TRY TO GRIP WITH CONTACT', NULL, NULL, NULL)</v>
      </c>
      <c r="R7215" t="s">
        <v>10327</v>
      </c>
    </row>
    <row r="7216" spans="1:18" hidden="1" x14ac:dyDescent="0.25">
      <c r="A7216" s="7">
        <f>anotacoes!D7216</f>
        <v>40594</v>
      </c>
      <c r="B7216" t="str">
        <f>anotacoes!C7216</f>
        <v>GRAND PRIX DUSSELDORF 2011</v>
      </c>
      <c r="C7216" t="str">
        <f>anotacoes!E7216</f>
        <v>STEVENS</v>
      </c>
      <c r="D7216" t="str">
        <f>anotacoes!F7216</f>
        <v>SEDEJ</v>
      </c>
      <c r="E7216" t="s">
        <v>10325</v>
      </c>
      <c r="F7216">
        <f>anotacoes!A7216</f>
        <v>106</v>
      </c>
      <c r="G7216">
        <f>anotacoes!B7216</f>
        <v>4</v>
      </c>
      <c r="H7216" t="str">
        <f>anotacoes!K7216</f>
        <v xml:space="preserve"> 00:00:05,593</v>
      </c>
      <c r="I7216" t="str">
        <f>anotacoes!L7216</f>
        <v xml:space="preserve"> 00:00:30,790</v>
      </c>
      <c r="J7216" t="str">
        <f>IF(L7216="PAUSE",E7216,IF(anotacoes!G7220=conversao_anotacoes!C7216,conversao_anotacoes!C7216,conversao_anotacoes!D7216))</f>
        <v>STEVENS</v>
      </c>
      <c r="K7216" t="str">
        <f t="shared" si="224"/>
        <v>SEDEJ</v>
      </c>
      <c r="L7216" t="str">
        <f>UPPER(anotacoes!H7216)</f>
        <v>GRIP TIME</v>
      </c>
      <c r="M7216" t="str">
        <f>IF(OR(L7216="ATTACK",L7216="FINTA"),"&lt;TECNICA&gt;",UPPER(anotacoes!I7216))</f>
        <v>RIGHT COLLAR</v>
      </c>
      <c r="N7216" t="str">
        <f>IF(OR(L7216="ATTACK",L7216="FINTA"),UPPER(anotacoes!I7216),"")</f>
        <v/>
      </c>
      <c r="O7216" s="6" t="str">
        <f>IF(anotacoes!N7216=0,"",anotacoes!N7216)</f>
        <v/>
      </c>
      <c r="P7216" t="str">
        <f>IF(anotacoes!M7216=0,"",UPPER(anotacoes!M7216))</f>
        <v/>
      </c>
      <c r="Q7216" t="str">
        <f t="shared" si="225"/>
        <v>INSERT INTO CONVERSAO_LUTA_ACAO (cd_conversao, id_luta, sequencia, momento_inicio, momento_fim, quem_faz, quem_sofre, acao_tipo, acao, tecnica, direcao, pontuacao) VALUES (1, 106, 4, TRIM(' 00:00:05,593'), TRIM(' 00:00:30,790'), 'STEVENS', 'SEDEJ', 'GRIP TIME', 'RIGHT COLLAR', NULL, NULL, NULL)</v>
      </c>
      <c r="R7216" t="s">
        <v>10327</v>
      </c>
    </row>
    <row r="7217" spans="1:18" hidden="1" x14ac:dyDescent="0.25">
      <c r="A7217" s="7">
        <f>anotacoes!D7217</f>
        <v>40594</v>
      </c>
      <c r="B7217" t="str">
        <f>anotacoes!C7217</f>
        <v>GRAND PRIX DUSSELDORF 2011</v>
      </c>
      <c r="C7217" t="str">
        <f>anotacoes!E7217</f>
        <v>STEVENS</v>
      </c>
      <c r="D7217" t="str">
        <f>anotacoes!F7217</f>
        <v>SEDEJ</v>
      </c>
      <c r="E7217" t="s">
        <v>10325</v>
      </c>
      <c r="F7217">
        <f>anotacoes!A7217</f>
        <v>106</v>
      </c>
      <c r="G7217">
        <f>anotacoes!B7217</f>
        <v>5</v>
      </c>
      <c r="H7217" t="str">
        <f>anotacoes!K7217</f>
        <v xml:space="preserve"> 00:00:30,790</v>
      </c>
      <c r="I7217" t="str">
        <f>anotacoes!L7217</f>
        <v xml:space="preserve"> 00:00:32,171</v>
      </c>
      <c r="J7217" t="str">
        <f>IF(L7217="PAUSE",E7217,IF(anotacoes!G7221=conversao_anotacoes!C7217,conversao_anotacoes!C7217,conversao_anotacoes!D7217))</f>
        <v>STEVENS</v>
      </c>
      <c r="K7217" t="str">
        <f t="shared" si="224"/>
        <v>SEDEJ</v>
      </c>
      <c r="L7217" t="str">
        <f>UPPER(anotacoes!H7217)</f>
        <v>ATTACK</v>
      </c>
      <c r="M7217" t="str">
        <f>IF(OR(L7217="ATTACK",L7217="FINTA"),"&lt;TECNICA&gt;",UPPER(anotacoes!I7217))</f>
        <v>&lt;TECNICA&gt;</v>
      </c>
      <c r="N7217" t="str">
        <f>IF(OR(L7217="ATTACK",L7217="FINTA"),UPPER(anotacoes!I7217),"")</f>
        <v>IPPON SEOINAGE</v>
      </c>
      <c r="O7217" s="6">
        <f>IF(anotacoes!N7217=0,"",anotacoes!N7217)</f>
        <v>6</v>
      </c>
      <c r="P7217" t="str">
        <f>IF(anotacoes!M7217=0,"",UPPER(anotacoes!M7217))</f>
        <v/>
      </c>
      <c r="Q7217" t="str">
        <f t="shared" si="225"/>
        <v>INSERT INTO CONVERSAO_LUTA_ACAO (cd_conversao, id_luta, sequencia, momento_inicio, momento_fim, quem_faz, quem_sofre, acao_tipo, acao, tecnica, direcao, pontuacao) VALUES (1, 106, 5, TRIM(' 00:00:30,790'), TRIM(' 00:00:32,171'), 'STEVENS', 'SEDEJ', 'ATTACK', '&lt;TECNICA&gt;', 'IPPON SEOINAGE', 6, NULL)</v>
      </c>
      <c r="R7217" t="s">
        <v>10327</v>
      </c>
    </row>
    <row r="7218" spans="1:18" hidden="1" x14ac:dyDescent="0.25">
      <c r="A7218" s="7">
        <f>anotacoes!D7218</f>
        <v>40594</v>
      </c>
      <c r="B7218" t="str">
        <f>anotacoes!C7218</f>
        <v>GRAND PRIX DUSSELDORF 2011</v>
      </c>
      <c r="C7218" t="str">
        <f>anotacoes!E7218</f>
        <v>STEVENS</v>
      </c>
      <c r="D7218" t="str">
        <f>anotacoes!F7218</f>
        <v>SEDEJ</v>
      </c>
      <c r="E7218" t="s">
        <v>10325</v>
      </c>
      <c r="F7218">
        <f>anotacoes!A7218</f>
        <v>106</v>
      </c>
      <c r="G7218">
        <f>anotacoes!B7218</f>
        <v>6</v>
      </c>
      <c r="H7218" t="str">
        <f>anotacoes!K7218</f>
        <v xml:space="preserve"> 00:00:32,171</v>
      </c>
      <c r="I7218" t="str">
        <f>anotacoes!L7218</f>
        <v xml:space="preserve"> 00:00:47,877</v>
      </c>
      <c r="J7218" t="str">
        <f>IF(L7218="PAUSE",E7218,IF(anotacoes!G7222=conversao_anotacoes!C7218,conversao_anotacoes!C7218,conversao_anotacoes!D7218))</f>
        <v>STEVENS</v>
      </c>
      <c r="K7218" t="str">
        <f t="shared" si="224"/>
        <v>SEDEJ</v>
      </c>
      <c r="L7218" t="str">
        <f>UPPER(anotacoes!H7218)</f>
        <v>GROUNDWORK COMBAT</v>
      </c>
      <c r="M7218" t="str">
        <f>IF(OR(L7218="ATTACK",L7218="FINTA"),"&lt;TECNICA&gt;",UPPER(anotacoes!I7218))</f>
        <v>TRYING TO ATTACK</v>
      </c>
      <c r="N7218" t="str">
        <f>IF(OR(L7218="ATTACK",L7218="FINTA"),UPPER(anotacoes!I7218),"")</f>
        <v/>
      </c>
      <c r="O7218" s="6" t="str">
        <f>IF(anotacoes!N7218=0,"",anotacoes!N7218)</f>
        <v/>
      </c>
      <c r="P7218" t="str">
        <f>IF(anotacoes!M7218=0,"",UPPER(anotacoes!M7218))</f>
        <v/>
      </c>
      <c r="Q7218" t="str">
        <f t="shared" si="225"/>
        <v>INSERT INTO CONVERSAO_LUTA_ACAO (cd_conversao, id_luta, sequencia, momento_inicio, momento_fim, quem_faz, quem_sofre, acao_tipo, acao, tecnica, direcao, pontuacao) VALUES (1, 106, 6, TRIM(' 00:00:32,171'), TRIM(' 00:00:47,877'), 'STEVENS', 'SEDEJ', 'GROUNDWORK COMBAT', 'TRYING TO ATTACK', NULL, NULL, NULL)</v>
      </c>
      <c r="R7218" t="s">
        <v>10327</v>
      </c>
    </row>
    <row r="7219" spans="1:18" hidden="1" x14ac:dyDescent="0.25">
      <c r="A7219" s="7">
        <f>anotacoes!D7219</f>
        <v>40594</v>
      </c>
      <c r="B7219" t="str">
        <f>anotacoes!C7219</f>
        <v>GRAND PRIX DUSSELDORF 2011</v>
      </c>
      <c r="C7219" t="str">
        <f>anotacoes!E7219</f>
        <v>STEVENS</v>
      </c>
      <c r="D7219" t="str">
        <f>anotacoes!F7219</f>
        <v>SEDEJ</v>
      </c>
      <c r="E7219" t="s">
        <v>10325</v>
      </c>
      <c r="F7219">
        <f>anotacoes!A7219</f>
        <v>106</v>
      </c>
      <c r="G7219">
        <f>anotacoes!B7219</f>
        <v>7</v>
      </c>
      <c r="H7219" t="str">
        <f>anotacoes!K7219</f>
        <v xml:space="preserve"> 00:00:48,035</v>
      </c>
      <c r="I7219" t="str">
        <f>anotacoes!L7219</f>
        <v xml:space="preserve"> 00:00:53,052</v>
      </c>
      <c r="J7219" t="str">
        <f>IF(L7219="PAUSE",E7219,IF(anotacoes!G7223=conversao_anotacoes!C7219,conversao_anotacoes!C7219,conversao_anotacoes!D7219))</f>
        <v>&lt;ARBITRO_DESCONHECIDO&gt;</v>
      </c>
      <c r="K7219" t="str">
        <f t="shared" si="224"/>
        <v/>
      </c>
      <c r="L7219" t="str">
        <f>UPPER(anotacoes!H7219)</f>
        <v>PAUSE</v>
      </c>
      <c r="M7219" t="str">
        <f>IF(OR(L7219="ATTACK",L7219="FINTA"),"&lt;TECNICA&gt;",UPPER(anotacoes!I7219))</f>
        <v>&lt;NAO_CLASSIFICADO&gt;</v>
      </c>
      <c r="N7219" t="str">
        <f>IF(OR(L7219="ATTACK",L7219="FINTA"),UPPER(anotacoes!I7219),"")</f>
        <v/>
      </c>
      <c r="O7219" s="6" t="str">
        <f>IF(anotacoes!N7219=0,"",anotacoes!N7219)</f>
        <v/>
      </c>
      <c r="P7219" t="str">
        <f>IF(anotacoes!M7219=0,"",UPPER(anotacoes!M7219))</f>
        <v/>
      </c>
      <c r="Q7219" t="str">
        <f t="shared" si="225"/>
        <v>INSERT INTO CONVERSAO_LUTA_ACAO (cd_conversao, id_luta, sequencia, momento_inicio, momento_fim, quem_faz, quem_sofre, acao_tipo, acao, tecnica, direcao, pontuacao) VALUES (1, 106, 7, TRIM(' 00:00:48,035'), TRIM(' 00:00:53,052'), '&lt;ARBITRO_DESCONHECIDO&gt;', '', 'PAUSE', '&lt;NAO_CLASSIFICADO&gt;', NULL, NULL, NULL)</v>
      </c>
      <c r="R7219" t="s">
        <v>10327</v>
      </c>
    </row>
    <row r="7220" spans="1:18" hidden="1" x14ac:dyDescent="0.25">
      <c r="A7220" s="7">
        <f>anotacoes!D7220</f>
        <v>40594</v>
      </c>
      <c r="B7220" t="str">
        <f>anotacoes!C7220</f>
        <v>GRAND PRIX DUSSELDORF 2011</v>
      </c>
      <c r="C7220" t="str">
        <f>anotacoes!E7220</f>
        <v>STEVENS</v>
      </c>
      <c r="D7220" t="str">
        <f>anotacoes!F7220</f>
        <v>SEDEJ</v>
      </c>
      <c r="E7220" t="s">
        <v>10325</v>
      </c>
      <c r="F7220">
        <f>anotacoes!A7220</f>
        <v>106</v>
      </c>
      <c r="G7220">
        <f>anotacoes!B7220</f>
        <v>8</v>
      </c>
      <c r="H7220" t="str">
        <f>anotacoes!K7220</f>
        <v xml:space="preserve"> 00:00:53,230</v>
      </c>
      <c r="I7220" t="str">
        <f>anotacoes!L7220</f>
        <v xml:space="preserve"> 00:00:59,328</v>
      </c>
      <c r="J7220" t="str">
        <f>IF(L7220="PAUSE",E7220,IF(anotacoes!G7224=conversao_anotacoes!C7220,conversao_anotacoes!C7220,conversao_anotacoes!D7220))</f>
        <v>STEVENS</v>
      </c>
      <c r="K7220" t="str">
        <f t="shared" si="224"/>
        <v>SEDEJ</v>
      </c>
      <c r="L7220" t="str">
        <f>UPPER(anotacoes!H7220)</f>
        <v>DISPLACEMENT</v>
      </c>
      <c r="M7220" t="str">
        <f>IF(OR(L7220="ATTACK",L7220="FINTA"),"&lt;TECNICA&gt;",UPPER(anotacoes!I7220))</f>
        <v>2-3 STEP HESITANT RIGHT</v>
      </c>
      <c r="N7220" t="str">
        <f>IF(OR(L7220="ATTACK",L7220="FINTA"),UPPER(anotacoes!I7220),"")</f>
        <v/>
      </c>
      <c r="O7220" s="6" t="str">
        <f>IF(anotacoes!N7220=0,"",anotacoes!N7220)</f>
        <v/>
      </c>
      <c r="P7220" t="str">
        <f>IF(anotacoes!M7220=0,"",UPPER(anotacoes!M7220))</f>
        <v/>
      </c>
      <c r="Q7220" t="str">
        <f t="shared" si="225"/>
        <v>INSERT INTO CONVERSAO_LUTA_ACAO (cd_conversao, id_luta, sequencia, momento_inicio, momento_fim, quem_faz, quem_sofre, acao_tipo, acao, tecnica, direcao, pontuacao) VALUES (1, 106, 8, TRIM(' 00:00:53,230'), TRIM(' 00:00:59,328'), 'STEVENS', 'SEDEJ', 'DISPLACEMENT', '2-3 STEP HESITANT RIGHT', NULL, NULL, NULL)</v>
      </c>
      <c r="R7220" t="s">
        <v>10327</v>
      </c>
    </row>
    <row r="7221" spans="1:18" hidden="1" x14ac:dyDescent="0.25">
      <c r="A7221" s="7">
        <f>anotacoes!D7221</f>
        <v>40594</v>
      </c>
      <c r="B7221" t="str">
        <f>anotacoes!C7221</f>
        <v>GRAND PRIX DUSSELDORF 2011</v>
      </c>
      <c r="C7221" t="str">
        <f>anotacoes!E7221</f>
        <v>STEVENS</v>
      </c>
      <c r="D7221" t="str">
        <f>anotacoes!F7221</f>
        <v>SEDEJ</v>
      </c>
      <c r="E7221" t="s">
        <v>10325</v>
      </c>
      <c r="F7221">
        <f>anotacoes!A7221</f>
        <v>106</v>
      </c>
      <c r="G7221">
        <f>anotacoes!B7221</f>
        <v>9</v>
      </c>
      <c r="H7221" t="str">
        <f>anotacoes!K7221</f>
        <v xml:space="preserve"> 00:00:59,328</v>
      </c>
      <c r="I7221" t="str">
        <f>anotacoes!L7221</f>
        <v xml:space="preserve"> 00:01:44,274</v>
      </c>
      <c r="J7221" t="str">
        <f>IF(L7221="PAUSE",E7221,IF(anotacoes!G7225=conversao_anotacoes!C7221,conversao_anotacoes!C7221,conversao_anotacoes!D7221))</f>
        <v>STEVENS</v>
      </c>
      <c r="K7221" t="str">
        <f t="shared" si="224"/>
        <v>SEDEJ</v>
      </c>
      <c r="L7221" t="str">
        <f>UPPER(anotacoes!H7221)</f>
        <v>GRIP TIME</v>
      </c>
      <c r="M7221" t="str">
        <f>IF(OR(L7221="ATTACK",L7221="FINTA"),"&lt;TECNICA&gt;",UPPER(anotacoes!I7221))</f>
        <v>RIGHT COLLAR</v>
      </c>
      <c r="N7221" t="str">
        <f>IF(OR(L7221="ATTACK",L7221="FINTA"),UPPER(anotacoes!I7221),"")</f>
        <v/>
      </c>
      <c r="O7221" s="6" t="str">
        <f>IF(anotacoes!N7221=0,"",anotacoes!N7221)</f>
        <v/>
      </c>
      <c r="P7221" t="str">
        <f>IF(anotacoes!M7221=0,"",UPPER(anotacoes!M7221))</f>
        <v/>
      </c>
      <c r="Q7221" t="str">
        <f t="shared" si="225"/>
        <v>INSERT INTO CONVERSAO_LUTA_ACAO (cd_conversao, id_luta, sequencia, momento_inicio, momento_fim, quem_faz, quem_sofre, acao_tipo, acao, tecnica, direcao, pontuacao) VALUES (1, 106, 9, TRIM(' 00:00:59,328'), TRIM(' 00:01:44,274'), 'STEVENS', 'SEDEJ', 'GRIP TIME', 'RIGHT COLLAR', NULL, NULL, NULL)</v>
      </c>
      <c r="R7221" t="s">
        <v>10327</v>
      </c>
    </row>
    <row r="7222" spans="1:18" hidden="1" x14ac:dyDescent="0.25">
      <c r="A7222" s="7">
        <f>anotacoes!D7222</f>
        <v>40594</v>
      </c>
      <c r="B7222" t="str">
        <f>anotacoes!C7222</f>
        <v>GRAND PRIX DUSSELDORF 2011</v>
      </c>
      <c r="C7222" t="str">
        <f>anotacoes!E7222</f>
        <v>STEVENS</v>
      </c>
      <c r="D7222" t="str">
        <f>anotacoes!F7222</f>
        <v>SEDEJ</v>
      </c>
      <c r="E7222" t="s">
        <v>10325</v>
      </c>
      <c r="F7222">
        <f>anotacoes!A7222</f>
        <v>106</v>
      </c>
      <c r="G7222">
        <f>anotacoes!B7222</f>
        <v>10</v>
      </c>
      <c r="H7222" t="str">
        <f>anotacoes!K7222</f>
        <v xml:space="preserve"> 00:01:44,274</v>
      </c>
      <c r="I7222" t="str">
        <f>anotacoes!L7222</f>
        <v xml:space="preserve"> 00:02:06,693</v>
      </c>
      <c r="J7222" t="str">
        <f>IF(L7222="PAUSE",E7222,IF(anotacoes!G7226=conversao_anotacoes!C7222,conversao_anotacoes!C7222,conversao_anotacoes!D7222))</f>
        <v>STEVENS</v>
      </c>
      <c r="K7222" t="str">
        <f t="shared" si="224"/>
        <v>SEDEJ</v>
      </c>
      <c r="L7222" t="str">
        <f>UPPER(anotacoes!H7222)</f>
        <v>GRIP TIME</v>
      </c>
      <c r="M7222" t="str">
        <f>IF(OR(L7222="ATTACK",L7222="FINTA"),"&lt;TECNICA&gt;",UPPER(anotacoes!I7222))</f>
        <v>RIGHT COLLAR</v>
      </c>
      <c r="N7222" t="str">
        <f>IF(OR(L7222="ATTACK",L7222="FINTA"),UPPER(anotacoes!I7222),"")</f>
        <v/>
      </c>
      <c r="O7222" s="6" t="str">
        <f>IF(anotacoes!N7222=0,"",anotacoes!N7222)</f>
        <v/>
      </c>
      <c r="P7222" t="str">
        <f>IF(anotacoes!M7222=0,"",UPPER(anotacoes!M7222))</f>
        <v/>
      </c>
      <c r="Q7222" t="str">
        <f t="shared" si="225"/>
        <v>INSERT INTO CONVERSAO_LUTA_ACAO (cd_conversao, id_luta, sequencia, momento_inicio, momento_fim, quem_faz, quem_sofre, acao_tipo, acao, tecnica, direcao, pontuacao) VALUES (1, 106, 10, TRIM(' 00:01:44,274'), TRIM(' 00:02:06,693'), 'STEVENS', 'SEDEJ', 'GRIP TIME', 'RIGHT COLLAR', NULL, NULL, NULL)</v>
      </c>
      <c r="R7222" t="s">
        <v>10327</v>
      </c>
    </row>
    <row r="7223" spans="1:18" hidden="1" x14ac:dyDescent="0.25">
      <c r="A7223" s="7">
        <f>anotacoes!D7223</f>
        <v>40594</v>
      </c>
      <c r="B7223" t="str">
        <f>anotacoes!C7223</f>
        <v>GRAND PRIX DUSSELDORF 2011</v>
      </c>
      <c r="C7223" t="str">
        <f>anotacoes!E7223</f>
        <v>STEVENS</v>
      </c>
      <c r="D7223" t="str">
        <f>anotacoes!F7223</f>
        <v>SEDEJ</v>
      </c>
      <c r="E7223" t="s">
        <v>10325</v>
      </c>
      <c r="F7223">
        <f>anotacoes!A7223</f>
        <v>106</v>
      </c>
      <c r="G7223">
        <f>anotacoes!B7223</f>
        <v>11</v>
      </c>
      <c r="H7223" t="str">
        <f>anotacoes!K7223</f>
        <v xml:space="preserve"> 00:02:06,693</v>
      </c>
      <c r="I7223" t="str">
        <f>anotacoes!L7223</f>
        <v xml:space="preserve"> 00:02:12,267</v>
      </c>
      <c r="J7223" t="str">
        <f>IF(L7223="PAUSE",E7223,IF(anotacoes!G7227=conversao_anotacoes!C7223,conversao_anotacoes!C7223,conversao_anotacoes!D7223))</f>
        <v>STEVENS</v>
      </c>
      <c r="K7223" t="str">
        <f t="shared" si="224"/>
        <v>SEDEJ</v>
      </c>
      <c r="L7223" t="str">
        <f>UPPER(anotacoes!H7223)</f>
        <v>GRIP TIME</v>
      </c>
      <c r="M7223" t="str">
        <f>IF(OR(L7223="ATTACK",L7223="FINTA"),"&lt;TECNICA&gt;",UPPER(anotacoes!I7223))</f>
        <v>LEFT COLLAR RIGHT SLEEVE</v>
      </c>
      <c r="N7223" t="str">
        <f>IF(OR(L7223="ATTACK",L7223="FINTA"),UPPER(anotacoes!I7223),"")</f>
        <v/>
      </c>
      <c r="O7223" s="6" t="str">
        <f>IF(anotacoes!N7223=0,"",anotacoes!N7223)</f>
        <v/>
      </c>
      <c r="P7223" t="str">
        <f>IF(anotacoes!M7223=0,"",UPPER(anotacoes!M7223))</f>
        <v/>
      </c>
      <c r="Q7223" t="str">
        <f t="shared" si="225"/>
        <v>INSERT INTO CONVERSAO_LUTA_ACAO (cd_conversao, id_luta, sequencia, momento_inicio, momento_fim, quem_faz, quem_sofre, acao_tipo, acao, tecnica, direcao, pontuacao) VALUES (1, 106, 11, TRIM(' 00:02:06,693'), TRIM(' 00:02:12,267'), 'STEVENS', 'SEDEJ', 'GRIP TIME', 'LEFT COLLAR RIGHT SLEEVE', NULL, NULL, NULL)</v>
      </c>
      <c r="R7223" t="s">
        <v>10327</v>
      </c>
    </row>
    <row r="7224" spans="1:18" hidden="1" x14ac:dyDescent="0.25">
      <c r="A7224" s="7">
        <f>anotacoes!D7224</f>
        <v>40594</v>
      </c>
      <c r="B7224" t="str">
        <f>anotacoes!C7224</f>
        <v>GRAND PRIX DUSSELDORF 2011</v>
      </c>
      <c r="C7224" t="str">
        <f>anotacoes!E7224</f>
        <v>STEVENS</v>
      </c>
      <c r="D7224" t="str">
        <f>anotacoes!F7224</f>
        <v>SEDEJ</v>
      </c>
      <c r="E7224" t="s">
        <v>10325</v>
      </c>
      <c r="F7224">
        <f>anotacoes!A7224</f>
        <v>106</v>
      </c>
      <c r="G7224">
        <f>anotacoes!B7224</f>
        <v>12</v>
      </c>
      <c r="H7224" t="str">
        <f>anotacoes!K7224</f>
        <v xml:space="preserve"> 00:02:12,462</v>
      </c>
      <c r="I7224" t="str">
        <f>anotacoes!L7224</f>
        <v xml:space="preserve"> 00:02:19,559</v>
      </c>
      <c r="J7224" t="str">
        <f>IF(L7224="PAUSE",E7224,IF(anotacoes!G7228=conversao_anotacoes!C7224,conversao_anotacoes!C7224,conversao_anotacoes!D7224))</f>
        <v>&lt;ARBITRO_DESCONHECIDO&gt;</v>
      </c>
      <c r="K7224" t="str">
        <f t="shared" si="224"/>
        <v/>
      </c>
      <c r="L7224" t="str">
        <f>UPPER(anotacoes!H7224)</f>
        <v>PAUSE</v>
      </c>
      <c r="M7224" t="str">
        <f>IF(OR(L7224="ATTACK",L7224="FINTA"),"&lt;TECNICA&gt;",UPPER(anotacoes!I7224))</f>
        <v>&lt;NAO_CLASSIFICADO&gt;</v>
      </c>
      <c r="N7224" t="str">
        <f>IF(OR(L7224="ATTACK",L7224="FINTA"),UPPER(anotacoes!I7224),"")</f>
        <v/>
      </c>
      <c r="O7224" s="6" t="str">
        <f>IF(anotacoes!N7224=0,"",anotacoes!N7224)</f>
        <v/>
      </c>
      <c r="P7224" t="str">
        <f>IF(anotacoes!M7224=0,"",UPPER(anotacoes!M7224))</f>
        <v/>
      </c>
      <c r="Q7224" t="str">
        <f t="shared" si="225"/>
        <v>INSERT INTO CONVERSAO_LUTA_ACAO (cd_conversao, id_luta, sequencia, momento_inicio, momento_fim, quem_faz, quem_sofre, acao_tipo, acao, tecnica, direcao, pontuacao) VALUES (1, 106, 12, TRIM(' 00:02:12,462'), TRIM(' 00:02:19,559'), '&lt;ARBITRO_DESCONHECIDO&gt;', '', 'PAUSE', '&lt;NAO_CLASSIFICADO&gt;', NULL, NULL, NULL)</v>
      </c>
      <c r="R7224" t="s">
        <v>10327</v>
      </c>
    </row>
    <row r="7225" spans="1:18" hidden="1" x14ac:dyDescent="0.25">
      <c r="A7225" s="7">
        <f>anotacoes!D7225</f>
        <v>40594</v>
      </c>
      <c r="B7225" t="str">
        <f>anotacoes!C7225</f>
        <v>GRAND PRIX DUSSELDORF 2011</v>
      </c>
      <c r="C7225" t="str">
        <f>anotacoes!E7225</f>
        <v>STEVENS</v>
      </c>
      <c r="D7225" t="str">
        <f>anotacoes!F7225</f>
        <v>SEDEJ</v>
      </c>
      <c r="E7225" t="s">
        <v>10325</v>
      </c>
      <c r="F7225">
        <f>anotacoes!A7225</f>
        <v>106</v>
      </c>
      <c r="G7225">
        <f>anotacoes!B7225</f>
        <v>13</v>
      </c>
      <c r="H7225" t="str">
        <f>anotacoes!K7225</f>
        <v xml:space="preserve"> 00:02:19,735</v>
      </c>
      <c r="I7225" t="str">
        <f>anotacoes!L7225</f>
        <v xml:space="preserve"> 00:02:22,083</v>
      </c>
      <c r="J7225" t="str">
        <f>IF(L7225="PAUSE",E7225,IF(anotacoes!G7229=conversao_anotacoes!C7225,conversao_anotacoes!C7225,conversao_anotacoes!D7225))</f>
        <v>&lt;ARBITRO_DESCONHECIDO&gt;</v>
      </c>
      <c r="K7225" t="str">
        <f t="shared" si="224"/>
        <v/>
      </c>
      <c r="L7225" t="str">
        <f>UPPER(anotacoes!H7225)</f>
        <v>PAUSE</v>
      </c>
      <c r="M7225" t="str">
        <f>IF(OR(L7225="ATTACK",L7225="FINTA"),"&lt;TECNICA&gt;",UPPER(anotacoes!I7225))</f>
        <v>SHIDO WITHOUT SCORE</v>
      </c>
      <c r="N7225" t="str">
        <f>IF(OR(L7225="ATTACK",L7225="FINTA"),UPPER(anotacoes!I7225),"")</f>
        <v/>
      </c>
      <c r="O7225" s="6" t="str">
        <f>IF(anotacoes!N7225=0,"",anotacoes!N7225)</f>
        <v/>
      </c>
      <c r="P7225" t="str">
        <f>IF(anotacoes!M7225=0,"",UPPER(anotacoes!M7225))</f>
        <v/>
      </c>
      <c r="Q7225" t="str">
        <f t="shared" si="225"/>
        <v>INSERT INTO CONVERSAO_LUTA_ACAO (cd_conversao, id_luta, sequencia, momento_inicio, momento_fim, quem_faz, quem_sofre, acao_tipo, acao, tecnica, direcao, pontuacao) VALUES (1, 106, 13, TRIM(' 00:02:19,735'), TRIM(' 00:02:22,083'), '&lt;ARBITRO_DESCONHECIDO&gt;', '', 'PAUSE', 'SHIDO WITHOUT SCORE', NULL, NULL, NULL)</v>
      </c>
      <c r="R7225" t="s">
        <v>10327</v>
      </c>
    </row>
    <row r="7226" spans="1:18" hidden="1" x14ac:dyDescent="0.25">
      <c r="A7226" s="7">
        <f>anotacoes!D7226</f>
        <v>40594</v>
      </c>
      <c r="B7226" t="str">
        <f>anotacoes!C7226</f>
        <v>GRAND PRIX DUSSELDORF 2011</v>
      </c>
      <c r="C7226" t="str">
        <f>anotacoes!E7226</f>
        <v>STEVENS</v>
      </c>
      <c r="D7226" t="str">
        <f>anotacoes!F7226</f>
        <v>SEDEJ</v>
      </c>
      <c r="E7226" t="s">
        <v>10325</v>
      </c>
      <c r="F7226">
        <f>anotacoes!A7226</f>
        <v>106</v>
      </c>
      <c r="G7226">
        <f>anotacoes!B7226</f>
        <v>14</v>
      </c>
      <c r="H7226" t="str">
        <f>anotacoes!K7226</f>
        <v xml:space="preserve"> 00:02:22,083</v>
      </c>
      <c r="I7226" t="str">
        <f>anotacoes!L7226</f>
        <v xml:space="preserve"> 00:02:26,436</v>
      </c>
      <c r="J7226" t="str">
        <f>IF(L7226="PAUSE",E7226,IF(anotacoes!G7230=conversao_anotacoes!C7226,conversao_anotacoes!C7226,conversao_anotacoes!D7226))</f>
        <v>STEVENS</v>
      </c>
      <c r="K7226" t="str">
        <f t="shared" si="224"/>
        <v>SEDEJ</v>
      </c>
      <c r="L7226" t="str">
        <f>UPPER(anotacoes!H7226)</f>
        <v>DISPLACEMENT</v>
      </c>
      <c r="M7226" t="str">
        <f>IF(OR(L7226="ATTACK",L7226="FINTA"),"&lt;TECNICA&gt;",UPPER(anotacoes!I7226))</f>
        <v>CIRCULAR LEFT</v>
      </c>
      <c r="N7226" t="str">
        <f>IF(OR(L7226="ATTACK",L7226="FINTA"),UPPER(anotacoes!I7226),"")</f>
        <v/>
      </c>
      <c r="O7226" s="6" t="str">
        <f>IF(anotacoes!N7226=0,"",anotacoes!N7226)</f>
        <v/>
      </c>
      <c r="P7226" t="str">
        <f>IF(anotacoes!M7226=0,"",UPPER(anotacoes!M7226))</f>
        <v/>
      </c>
      <c r="Q7226" t="str">
        <f t="shared" si="225"/>
        <v>INSERT INTO CONVERSAO_LUTA_ACAO (cd_conversao, id_luta, sequencia, momento_inicio, momento_fim, quem_faz, quem_sofre, acao_tipo, acao, tecnica, direcao, pontuacao) VALUES (1, 106, 14, TRIM(' 00:02:22,083'), TRIM(' 00:02:26,436'), 'STEVENS', 'SEDEJ', 'DISPLACEMENT', 'CIRCULAR LEFT', NULL, NULL, NULL)</v>
      </c>
      <c r="R7226" t="s">
        <v>10327</v>
      </c>
    </row>
    <row r="7227" spans="1:18" hidden="1" x14ac:dyDescent="0.25">
      <c r="A7227" s="7">
        <f>anotacoes!D7227</f>
        <v>40594</v>
      </c>
      <c r="B7227" t="str">
        <f>anotacoes!C7227</f>
        <v>GRAND PRIX DUSSELDORF 2011</v>
      </c>
      <c r="C7227" t="str">
        <f>anotacoes!E7227</f>
        <v>STEVENS</v>
      </c>
      <c r="D7227" t="str">
        <f>anotacoes!F7227</f>
        <v>SEDEJ</v>
      </c>
      <c r="E7227" t="s">
        <v>10325</v>
      </c>
      <c r="F7227">
        <f>anotacoes!A7227</f>
        <v>106</v>
      </c>
      <c r="G7227">
        <f>anotacoes!B7227</f>
        <v>15</v>
      </c>
      <c r="H7227" t="str">
        <f>anotacoes!K7227</f>
        <v xml:space="preserve"> 00:02:26,436</v>
      </c>
      <c r="I7227" t="str">
        <f>anotacoes!L7227</f>
        <v xml:space="preserve"> 00:02:30,427</v>
      </c>
      <c r="J7227" t="str">
        <f>IF(L7227="PAUSE",E7227,IF(anotacoes!G7231=conversao_anotacoes!C7227,conversao_anotacoes!C7227,conversao_anotacoes!D7227))</f>
        <v>STEVENS</v>
      </c>
      <c r="K7227" t="str">
        <f t="shared" si="224"/>
        <v>SEDEJ</v>
      </c>
      <c r="L7227" t="str">
        <f>UPPER(anotacoes!H7227)</f>
        <v>DISPLACEMENT</v>
      </c>
      <c r="M7227" t="str">
        <f>IF(OR(L7227="ATTACK",L7227="FINTA"),"&lt;TECNICA&gt;",UPPER(anotacoes!I7227))</f>
        <v>2-3 STEP HESITANT RIGHT</v>
      </c>
      <c r="N7227" t="str">
        <f>IF(OR(L7227="ATTACK",L7227="FINTA"),UPPER(anotacoes!I7227),"")</f>
        <v/>
      </c>
      <c r="O7227" s="6" t="str">
        <f>IF(anotacoes!N7227=0,"",anotacoes!N7227)</f>
        <v/>
      </c>
      <c r="P7227" t="str">
        <f>IF(anotacoes!M7227=0,"",UPPER(anotacoes!M7227))</f>
        <v/>
      </c>
      <c r="Q7227" t="str">
        <f t="shared" si="225"/>
        <v>INSERT INTO CONVERSAO_LUTA_ACAO (cd_conversao, id_luta, sequencia, momento_inicio, momento_fim, quem_faz, quem_sofre, acao_tipo, acao, tecnica, direcao, pontuacao) VALUES (1, 106, 15, TRIM(' 00:02:26,436'), TRIM(' 00:02:30,427'), 'STEVENS', 'SEDEJ', 'DISPLACEMENT', '2-3 STEP HESITANT RIGHT', NULL, NULL, NULL)</v>
      </c>
      <c r="R7227" t="s">
        <v>10327</v>
      </c>
    </row>
    <row r="7228" spans="1:18" hidden="1" x14ac:dyDescent="0.25">
      <c r="A7228" s="7">
        <f>anotacoes!D7228</f>
        <v>40594</v>
      </c>
      <c r="B7228" t="str">
        <f>anotacoes!C7228</f>
        <v>GRAND PRIX DUSSELDORF 2011</v>
      </c>
      <c r="C7228" t="str">
        <f>anotacoes!E7228</f>
        <v>STEVENS</v>
      </c>
      <c r="D7228" t="str">
        <f>anotacoes!F7228</f>
        <v>SEDEJ</v>
      </c>
      <c r="E7228" t="s">
        <v>10325</v>
      </c>
      <c r="F7228">
        <f>anotacoes!A7228</f>
        <v>106</v>
      </c>
      <c r="G7228">
        <f>anotacoes!B7228</f>
        <v>16</v>
      </c>
      <c r="H7228" t="str">
        <f>anotacoes!K7228</f>
        <v xml:space="preserve"> 00:02:30,427</v>
      </c>
      <c r="I7228" t="str">
        <f>anotacoes!L7228</f>
        <v xml:space="preserve"> 00:02:30,427</v>
      </c>
      <c r="J7228" t="str">
        <f>IF(L7228="PAUSE",E7228,IF(anotacoes!G7232=conversao_anotacoes!C7228,conversao_anotacoes!C7228,conversao_anotacoes!D7228))</f>
        <v>STEVENS</v>
      </c>
      <c r="K7228" t="str">
        <f t="shared" si="224"/>
        <v>SEDEJ</v>
      </c>
      <c r="L7228" t="str">
        <f>UPPER(anotacoes!H7228)</f>
        <v>DISPLACEMENT</v>
      </c>
      <c r="M7228" t="str">
        <f>IF(OR(L7228="ATTACK",L7228="FINTA"),"&lt;TECNICA&gt;",UPPER(anotacoes!I7228))</f>
        <v>TRY TO GRIP WITH CONTACT</v>
      </c>
      <c r="N7228" t="str">
        <f>IF(OR(L7228="ATTACK",L7228="FINTA"),UPPER(anotacoes!I7228),"")</f>
        <v/>
      </c>
      <c r="O7228" s="6" t="str">
        <f>IF(anotacoes!N7228=0,"",anotacoes!N7228)</f>
        <v/>
      </c>
      <c r="P7228" t="str">
        <f>IF(anotacoes!M7228=0,"",UPPER(anotacoes!M7228))</f>
        <v/>
      </c>
      <c r="Q7228" t="str">
        <f t="shared" si="225"/>
        <v>INSERT INTO CONVERSAO_LUTA_ACAO (cd_conversao, id_luta, sequencia, momento_inicio, momento_fim, quem_faz, quem_sofre, acao_tipo, acao, tecnica, direcao, pontuacao) VALUES (1, 106, 16, TRIM(' 00:02:30,427'), TRIM(' 00:02:30,427'), 'STEVENS', 'SEDEJ', 'DISPLACEMENT', 'TRY TO GRIP WITH CONTACT', NULL, NULL, NULL)</v>
      </c>
      <c r="R7228" t="s">
        <v>10327</v>
      </c>
    </row>
    <row r="7229" spans="1:18" hidden="1" x14ac:dyDescent="0.25">
      <c r="A7229" s="7">
        <f>anotacoes!D7229</f>
        <v>40594</v>
      </c>
      <c r="B7229" t="str">
        <f>anotacoes!C7229</f>
        <v>GRAND PRIX DUSSELDORF 2011</v>
      </c>
      <c r="C7229" t="str">
        <f>anotacoes!E7229</f>
        <v>STEVENS</v>
      </c>
      <c r="D7229" t="str">
        <f>anotacoes!F7229</f>
        <v>SEDEJ</v>
      </c>
      <c r="E7229" t="s">
        <v>10325</v>
      </c>
      <c r="F7229">
        <f>anotacoes!A7229</f>
        <v>106</v>
      </c>
      <c r="G7229">
        <f>anotacoes!B7229</f>
        <v>17</v>
      </c>
      <c r="H7229" t="str">
        <f>anotacoes!K7229</f>
        <v xml:space="preserve"> 00:02:30,427</v>
      </c>
      <c r="I7229" t="str">
        <f>anotacoes!L7229</f>
        <v xml:space="preserve"> 00:02:32,360</v>
      </c>
      <c r="J7229" t="str">
        <f>IF(L7229="PAUSE",E7229,IF(anotacoes!G7233=conversao_anotacoes!C7229,conversao_anotacoes!C7229,conversao_anotacoes!D7229))</f>
        <v>STEVENS</v>
      </c>
      <c r="K7229" t="str">
        <f t="shared" si="224"/>
        <v>SEDEJ</v>
      </c>
      <c r="L7229" t="str">
        <f>UPPER(anotacoes!H7229)</f>
        <v>GRIP TIME</v>
      </c>
      <c r="M7229" t="str">
        <f>IF(OR(L7229="ATTACK",L7229="FINTA"),"&lt;TECNICA&gt;",UPPER(anotacoes!I7229))</f>
        <v>LEFT COLLAR</v>
      </c>
      <c r="N7229" t="str">
        <f>IF(OR(L7229="ATTACK",L7229="FINTA"),UPPER(anotacoes!I7229),"")</f>
        <v/>
      </c>
      <c r="O7229" s="6" t="str">
        <f>IF(anotacoes!N7229=0,"",anotacoes!N7229)</f>
        <v/>
      </c>
      <c r="P7229" t="str">
        <f>IF(anotacoes!M7229=0,"",UPPER(anotacoes!M7229))</f>
        <v/>
      </c>
      <c r="Q7229" t="str">
        <f t="shared" si="225"/>
        <v>INSERT INTO CONVERSAO_LUTA_ACAO (cd_conversao, id_luta, sequencia, momento_inicio, momento_fim, quem_faz, quem_sofre, acao_tipo, acao, tecnica, direcao, pontuacao) VALUES (1, 106, 17, TRIM(' 00:02:30,427'), TRIM(' 00:02:32,360'), 'STEVENS', 'SEDEJ', 'GRIP TIME', 'LEFT COLLAR', NULL, NULL, NULL)</v>
      </c>
      <c r="R7229" t="s">
        <v>10327</v>
      </c>
    </row>
    <row r="7230" spans="1:18" hidden="1" x14ac:dyDescent="0.25">
      <c r="A7230" s="7">
        <f>anotacoes!D7230</f>
        <v>40594</v>
      </c>
      <c r="B7230" t="str">
        <f>anotacoes!C7230</f>
        <v>GRAND PRIX DUSSELDORF 2011</v>
      </c>
      <c r="C7230" t="str">
        <f>anotacoes!E7230</f>
        <v>STEVENS</v>
      </c>
      <c r="D7230" t="str">
        <f>anotacoes!F7230</f>
        <v>SEDEJ</v>
      </c>
      <c r="E7230" t="s">
        <v>10325</v>
      </c>
      <c r="F7230">
        <f>anotacoes!A7230</f>
        <v>106</v>
      </c>
      <c r="G7230">
        <f>anotacoes!B7230</f>
        <v>18</v>
      </c>
      <c r="H7230" t="str">
        <f>anotacoes!K7230</f>
        <v xml:space="preserve"> 00:02:32,360</v>
      </c>
      <c r="I7230" t="str">
        <f>anotacoes!L7230</f>
        <v xml:space="preserve"> 00:02:33,445</v>
      </c>
      <c r="J7230" t="str">
        <f>IF(L7230="PAUSE",E7230,IF(anotacoes!G7234=conversao_anotacoes!C7230,conversao_anotacoes!C7230,conversao_anotacoes!D7230))</f>
        <v>STEVENS</v>
      </c>
      <c r="K7230" t="str">
        <f t="shared" si="224"/>
        <v>SEDEJ</v>
      </c>
      <c r="L7230" t="str">
        <f>UPPER(anotacoes!H7230)</f>
        <v>ATTACK</v>
      </c>
      <c r="M7230" t="str">
        <f>IF(OR(L7230="ATTACK",L7230="FINTA"),"&lt;TECNICA&gt;",UPPER(anotacoes!I7230))</f>
        <v>&lt;TECNICA&gt;</v>
      </c>
      <c r="N7230" t="str">
        <f>IF(OR(L7230="ATTACK",L7230="FINTA"),UPPER(anotacoes!I7230),"")</f>
        <v>KATA OTOSHI KUZURE</v>
      </c>
      <c r="O7230" s="6">
        <f>IF(anotacoes!N7230=0,"",anotacoes!N7230)</f>
        <v>4</v>
      </c>
      <c r="P7230" t="str">
        <f>IF(anotacoes!M7230=0,"",UPPER(anotacoes!M7230))</f>
        <v/>
      </c>
      <c r="Q7230" t="str">
        <f t="shared" si="225"/>
        <v>INSERT INTO CONVERSAO_LUTA_ACAO (cd_conversao, id_luta, sequencia, momento_inicio, momento_fim, quem_faz, quem_sofre, acao_tipo, acao, tecnica, direcao, pontuacao) VALUES (1, 106, 18, TRIM(' 00:02:32,360'), TRIM(' 00:02:33,445'), 'STEVENS', 'SEDEJ', 'ATTACK', '&lt;TECNICA&gt;', 'KATA OTOSHI KUZURE', 4, NULL)</v>
      </c>
      <c r="R7230" t="s">
        <v>10327</v>
      </c>
    </row>
    <row r="7231" spans="1:18" hidden="1" x14ac:dyDescent="0.25">
      <c r="A7231" s="7">
        <f>anotacoes!D7231</f>
        <v>40594</v>
      </c>
      <c r="B7231" t="str">
        <f>anotacoes!C7231</f>
        <v>GRAND PRIX DUSSELDORF 2011</v>
      </c>
      <c r="C7231" t="str">
        <f>anotacoes!E7231</f>
        <v>STEVENS</v>
      </c>
      <c r="D7231" t="str">
        <f>anotacoes!F7231</f>
        <v>SEDEJ</v>
      </c>
      <c r="E7231" t="s">
        <v>10325</v>
      </c>
      <c r="F7231">
        <f>anotacoes!A7231</f>
        <v>106</v>
      </c>
      <c r="G7231">
        <f>anotacoes!B7231</f>
        <v>19</v>
      </c>
      <c r="H7231" t="str">
        <f>anotacoes!K7231</f>
        <v xml:space="preserve"> 00:02:33,643</v>
      </c>
      <c r="I7231" t="str">
        <f>anotacoes!L7231</f>
        <v xml:space="preserve"> 00:02:36,915</v>
      </c>
      <c r="J7231" t="str">
        <f>IF(L7231="PAUSE",E7231,IF(anotacoes!G7235=conversao_anotacoes!C7231,conversao_anotacoes!C7231,conversao_anotacoes!D7231))</f>
        <v>STEVENS</v>
      </c>
      <c r="K7231" t="str">
        <f t="shared" si="224"/>
        <v>SEDEJ</v>
      </c>
      <c r="L7231" t="str">
        <f>UPPER(anotacoes!H7231)</f>
        <v>GRIP TIME</v>
      </c>
      <c r="M7231" t="str">
        <f>IF(OR(L7231="ATTACK",L7231="FINTA"),"&lt;TECNICA&gt;",UPPER(anotacoes!I7231))</f>
        <v>LEFT COLLAR</v>
      </c>
      <c r="N7231" t="str">
        <f>IF(OR(L7231="ATTACK",L7231="FINTA"),UPPER(anotacoes!I7231),"")</f>
        <v/>
      </c>
      <c r="O7231" s="6" t="str">
        <f>IF(anotacoes!N7231=0,"",anotacoes!N7231)</f>
        <v/>
      </c>
      <c r="P7231" t="str">
        <f>IF(anotacoes!M7231=0,"",UPPER(anotacoes!M7231))</f>
        <v/>
      </c>
      <c r="Q7231" t="str">
        <f t="shared" si="225"/>
        <v>INSERT INTO CONVERSAO_LUTA_ACAO (cd_conversao, id_luta, sequencia, momento_inicio, momento_fim, quem_faz, quem_sofre, acao_tipo, acao, tecnica, direcao, pontuacao) VALUES (1, 106, 19, TRIM(' 00:02:33,643'), TRIM(' 00:02:36,915'), 'STEVENS', 'SEDEJ', 'GRIP TIME', 'LEFT COLLAR', NULL, NULL, NULL)</v>
      </c>
      <c r="R7231" t="s">
        <v>10327</v>
      </c>
    </row>
    <row r="7232" spans="1:18" hidden="1" x14ac:dyDescent="0.25">
      <c r="A7232" s="7">
        <f>anotacoes!D7232</f>
        <v>40594</v>
      </c>
      <c r="B7232" t="str">
        <f>anotacoes!C7232</f>
        <v>GRAND PRIX DUSSELDORF 2011</v>
      </c>
      <c r="C7232" t="str">
        <f>anotacoes!E7232</f>
        <v>STEVENS</v>
      </c>
      <c r="D7232" t="str">
        <f>anotacoes!F7232</f>
        <v>SEDEJ</v>
      </c>
      <c r="E7232" t="s">
        <v>10325</v>
      </c>
      <c r="F7232">
        <f>anotacoes!A7232</f>
        <v>106</v>
      </c>
      <c r="G7232">
        <f>anotacoes!B7232</f>
        <v>20</v>
      </c>
      <c r="H7232" t="str">
        <f>anotacoes!K7232</f>
        <v xml:space="preserve"> 00:02:37,087</v>
      </c>
      <c r="I7232" t="str">
        <f>anotacoes!L7232</f>
        <v xml:space="preserve"> 00:02:39,021</v>
      </c>
      <c r="J7232" t="str">
        <f>IF(L7232="PAUSE",E7232,IF(anotacoes!G7236=conversao_anotacoes!C7232,conversao_anotacoes!C7232,conversao_anotacoes!D7232))</f>
        <v>&lt;ARBITRO_DESCONHECIDO&gt;</v>
      </c>
      <c r="K7232" t="str">
        <f t="shared" si="224"/>
        <v/>
      </c>
      <c r="L7232" t="str">
        <f>UPPER(anotacoes!H7232)</f>
        <v>PAUSE</v>
      </c>
      <c r="M7232" t="str">
        <f>IF(OR(L7232="ATTACK",L7232="FINTA"),"&lt;TECNICA&gt;",UPPER(anotacoes!I7232))</f>
        <v>&lt;NAO_CLASSIFICADO&gt;</v>
      </c>
      <c r="N7232" t="str">
        <f>IF(OR(L7232="ATTACK",L7232="FINTA"),UPPER(anotacoes!I7232),"")</f>
        <v/>
      </c>
      <c r="O7232" s="6" t="str">
        <f>IF(anotacoes!N7232=0,"",anotacoes!N7232)</f>
        <v/>
      </c>
      <c r="P7232" t="str">
        <f>IF(anotacoes!M7232=0,"",UPPER(anotacoes!M7232))</f>
        <v/>
      </c>
      <c r="Q7232" t="str">
        <f t="shared" si="225"/>
        <v>INSERT INTO CONVERSAO_LUTA_ACAO (cd_conversao, id_luta, sequencia, momento_inicio, momento_fim, quem_faz, quem_sofre, acao_tipo, acao, tecnica, direcao, pontuacao) VALUES (1, 106, 20, TRIM(' 00:02:37,087'), TRIM(' 00:02:39,021'), '&lt;ARBITRO_DESCONHECIDO&gt;', '', 'PAUSE', '&lt;NAO_CLASSIFICADO&gt;', NULL, NULL, NULL)</v>
      </c>
      <c r="R7232" t="s">
        <v>10327</v>
      </c>
    </row>
    <row r="7233" spans="1:18" hidden="1" x14ac:dyDescent="0.25">
      <c r="A7233" s="7">
        <f>anotacoes!D7233</f>
        <v>40594</v>
      </c>
      <c r="B7233" t="str">
        <f>anotacoes!C7233</f>
        <v>GRAND PRIX DUSSELDORF 2011</v>
      </c>
      <c r="C7233" t="str">
        <f>anotacoes!E7233</f>
        <v>STEVENS</v>
      </c>
      <c r="D7233" t="str">
        <f>anotacoes!F7233</f>
        <v>SEDEJ</v>
      </c>
      <c r="E7233" t="s">
        <v>10325</v>
      </c>
      <c r="F7233">
        <f>anotacoes!A7233</f>
        <v>106</v>
      </c>
      <c r="G7233">
        <f>anotacoes!B7233</f>
        <v>21</v>
      </c>
      <c r="H7233" t="str">
        <f>anotacoes!K7233</f>
        <v xml:space="preserve"> 00:02:39,193</v>
      </c>
      <c r="I7233" t="str">
        <f>anotacoes!L7233</f>
        <v xml:space="preserve"> 00:03:22,280</v>
      </c>
      <c r="J7233" t="str">
        <f>IF(L7233="PAUSE",E7233,IF(anotacoes!G7237=conversao_anotacoes!C7233,conversao_anotacoes!C7233,conversao_anotacoes!D7233))</f>
        <v>STEVENS</v>
      </c>
      <c r="K7233" t="str">
        <f t="shared" si="224"/>
        <v>SEDEJ</v>
      </c>
      <c r="L7233" t="str">
        <f>UPPER(anotacoes!H7233)</f>
        <v>DISPLACEMENT</v>
      </c>
      <c r="M7233" t="str">
        <f>IF(OR(L7233="ATTACK",L7233="FINTA"),"&lt;TECNICA&gt;",UPPER(anotacoes!I7233))</f>
        <v>2-3 STEP HESITANT RIGHT</v>
      </c>
      <c r="N7233" t="str">
        <f>IF(OR(L7233="ATTACK",L7233="FINTA"),UPPER(anotacoes!I7233),"")</f>
        <v/>
      </c>
      <c r="O7233" s="6" t="str">
        <f>IF(anotacoes!N7233=0,"",anotacoes!N7233)</f>
        <v/>
      </c>
      <c r="P7233" t="str">
        <f>IF(anotacoes!M7233=0,"",UPPER(anotacoes!M7233))</f>
        <v/>
      </c>
      <c r="Q7233" t="str">
        <f t="shared" si="225"/>
        <v>INSERT INTO CONVERSAO_LUTA_ACAO (cd_conversao, id_luta, sequencia, momento_inicio, momento_fim, quem_faz, quem_sofre, acao_tipo, acao, tecnica, direcao, pontuacao) VALUES (1, 106, 21, TRIM(' 00:02:39,193'), TRIM(' 00:03:22,280'), 'STEVENS', 'SEDEJ', 'DISPLACEMENT', '2-3 STEP HESITANT RIGHT', NULL, NULL, NULL)</v>
      </c>
      <c r="R7233" t="s">
        <v>10327</v>
      </c>
    </row>
    <row r="7234" spans="1:18" hidden="1" x14ac:dyDescent="0.25">
      <c r="A7234" s="7">
        <f>anotacoes!D7234</f>
        <v>40594</v>
      </c>
      <c r="B7234" t="str">
        <f>anotacoes!C7234</f>
        <v>GRAND PRIX DUSSELDORF 2011</v>
      </c>
      <c r="C7234" t="str">
        <f>anotacoes!E7234</f>
        <v>STEVENS</v>
      </c>
      <c r="D7234" t="str">
        <f>anotacoes!F7234</f>
        <v>SEDEJ</v>
      </c>
      <c r="E7234" t="s">
        <v>10325</v>
      </c>
      <c r="F7234">
        <f>anotacoes!A7234</f>
        <v>106</v>
      </c>
      <c r="G7234">
        <f>anotacoes!B7234</f>
        <v>22</v>
      </c>
      <c r="H7234" t="str">
        <f>anotacoes!K7234</f>
        <v xml:space="preserve"> 00:03:22,280</v>
      </c>
      <c r="I7234" t="str">
        <f>anotacoes!L7234</f>
        <v xml:space="preserve"> 00:03:22,280</v>
      </c>
      <c r="J7234" t="str">
        <f>IF(L7234="PAUSE",E7234,IF(anotacoes!G7238=conversao_anotacoes!C7234,conversao_anotacoes!C7234,conversao_anotacoes!D7234))</f>
        <v>STEVENS</v>
      </c>
      <c r="K7234" t="str">
        <f t="shared" si="224"/>
        <v>SEDEJ</v>
      </c>
      <c r="L7234" t="str">
        <f>UPPER(anotacoes!H7234)</f>
        <v>DISPLACEMENT</v>
      </c>
      <c r="M7234" t="str">
        <f>IF(OR(L7234="ATTACK",L7234="FINTA"),"&lt;TECNICA&gt;",UPPER(anotacoes!I7234))</f>
        <v>TRY TO GRIP WITH CONTACT</v>
      </c>
      <c r="N7234" t="str">
        <f>IF(OR(L7234="ATTACK",L7234="FINTA"),UPPER(anotacoes!I7234),"")</f>
        <v/>
      </c>
      <c r="O7234" s="6" t="str">
        <f>IF(anotacoes!N7234=0,"",anotacoes!N7234)</f>
        <v/>
      </c>
      <c r="P7234" t="str">
        <f>IF(anotacoes!M7234=0,"",UPPER(anotacoes!M7234))</f>
        <v/>
      </c>
      <c r="Q7234" t="str">
        <f t="shared" si="225"/>
        <v>INSERT INTO CONVERSAO_LUTA_ACAO (cd_conversao, id_luta, sequencia, momento_inicio, momento_fim, quem_faz, quem_sofre, acao_tipo, acao, tecnica, direcao, pontuacao) VALUES (1, 106, 22, TRIM(' 00:03:22,280'), TRIM(' 00:03:22,280'), 'STEVENS', 'SEDEJ', 'DISPLACEMENT', 'TRY TO GRIP WITH CONTACT', NULL, NULL, NULL)</v>
      </c>
      <c r="R7234" t="s">
        <v>10327</v>
      </c>
    </row>
    <row r="7235" spans="1:18" hidden="1" x14ac:dyDescent="0.25">
      <c r="A7235" s="7">
        <f>anotacoes!D7235</f>
        <v>40594</v>
      </c>
      <c r="B7235" t="str">
        <f>anotacoes!C7235</f>
        <v>GRAND PRIX DUSSELDORF 2011</v>
      </c>
      <c r="C7235" t="str">
        <f>anotacoes!E7235</f>
        <v>STEVENS</v>
      </c>
      <c r="D7235" t="str">
        <f>anotacoes!F7235</f>
        <v>SEDEJ</v>
      </c>
      <c r="E7235" t="s">
        <v>10325</v>
      </c>
      <c r="F7235">
        <f>anotacoes!A7235</f>
        <v>106</v>
      </c>
      <c r="G7235">
        <f>anotacoes!B7235</f>
        <v>23</v>
      </c>
      <c r="H7235" t="str">
        <f>anotacoes!K7235</f>
        <v xml:space="preserve"> 00:03:22,280</v>
      </c>
      <c r="I7235" t="str">
        <f>anotacoes!L7235</f>
        <v xml:space="preserve"> 00:03:35,733</v>
      </c>
      <c r="J7235" t="str">
        <f>IF(L7235="PAUSE",E7235,IF(anotacoes!G7239=conversao_anotacoes!C7235,conversao_anotacoes!C7235,conversao_anotacoes!D7235))</f>
        <v>STEVENS</v>
      </c>
      <c r="K7235" t="str">
        <f t="shared" ref="K7235:K7298" si="226">IF(J7235=E7235,"",IF(J7235=C7235,D7235,C7235))</f>
        <v>SEDEJ</v>
      </c>
      <c r="L7235" t="str">
        <f>UPPER(anotacoes!H7235)</f>
        <v>GRIP TIME</v>
      </c>
      <c r="M7235" t="str">
        <f>IF(OR(L7235="ATTACK",L7235="FINTA"),"&lt;TECNICA&gt;",UPPER(anotacoes!I7235))</f>
        <v>RIGHT COLLAR</v>
      </c>
      <c r="N7235" t="str">
        <f>IF(OR(L7235="ATTACK",L7235="FINTA"),UPPER(anotacoes!I7235),"")</f>
        <v/>
      </c>
      <c r="O7235" s="6" t="str">
        <f>IF(anotacoes!N7235=0,"",anotacoes!N7235)</f>
        <v/>
      </c>
      <c r="P7235" t="str">
        <f>IF(anotacoes!M7235=0,"",UPPER(anotacoes!M7235))</f>
        <v/>
      </c>
      <c r="Q7235" t="str">
        <f t="shared" ref="Q7235:Q7298" si="227">CONCATENATE("INSERT INTO CONVERSAO_LUTA_ACAO (cd_conversao, id_luta, sequencia, momento_inicio, momento_fim, quem_faz, quem_sofre, acao_tipo, acao, tecnica, direcao, pontuacao) VALUES (1, ",F7235,", ",G7235,", ","TRIM('",H7235,"')",", ","TRIM('",I7235,"')",", ","'",J7235,"'",", ","'",K7235,"'",", ","'",L7235,"'",", ","'",M7235,"'",", ",IF(N7235="","NULL",CONCATENATE("'",N7235,"'")),", ",IF(O7235="","NULL",O7235),", ",IF(P7235="","NULL",CONCATENATE("'",P7235,"'")),")")</f>
        <v>INSERT INTO CONVERSAO_LUTA_ACAO (cd_conversao, id_luta, sequencia, momento_inicio, momento_fim, quem_faz, quem_sofre, acao_tipo, acao, tecnica, direcao, pontuacao) VALUES (1, 106, 23, TRIM(' 00:03:22,280'), TRIM(' 00:03:35,733'), 'STEVENS', 'SEDEJ', 'GRIP TIME', 'RIGHT COLLAR', NULL, NULL, NULL)</v>
      </c>
      <c r="R7235" t="s">
        <v>10327</v>
      </c>
    </row>
    <row r="7236" spans="1:18" hidden="1" x14ac:dyDescent="0.25">
      <c r="A7236" s="7">
        <f>anotacoes!D7236</f>
        <v>40594</v>
      </c>
      <c r="B7236" t="str">
        <f>anotacoes!C7236</f>
        <v>GRAND PRIX DUSSELDORF 2011</v>
      </c>
      <c r="C7236" t="str">
        <f>anotacoes!E7236</f>
        <v>STEVENS</v>
      </c>
      <c r="D7236" t="str">
        <f>anotacoes!F7236</f>
        <v>SEDEJ</v>
      </c>
      <c r="E7236" t="s">
        <v>10325</v>
      </c>
      <c r="F7236">
        <f>anotacoes!A7236</f>
        <v>106</v>
      </c>
      <c r="G7236">
        <f>anotacoes!B7236</f>
        <v>24</v>
      </c>
      <c r="H7236" t="str">
        <f>anotacoes!K7236</f>
        <v xml:space="preserve"> 00:03:35,733</v>
      </c>
      <c r="I7236" t="str">
        <f>anotacoes!L7236</f>
        <v xml:space="preserve"> 00:03:35,733</v>
      </c>
      <c r="J7236" t="str">
        <f>IF(L7236="PAUSE",E7236,IF(anotacoes!G7240=conversao_anotacoes!C7236,conversao_anotacoes!C7236,conversao_anotacoes!D7236))</f>
        <v>STEVENS</v>
      </c>
      <c r="K7236" t="str">
        <f t="shared" si="226"/>
        <v>SEDEJ</v>
      </c>
      <c r="L7236" t="str">
        <f>UPPER(anotacoes!H7236)</f>
        <v>ATTACK</v>
      </c>
      <c r="M7236" t="str">
        <f>IF(OR(L7236="ATTACK",L7236="FINTA"),"&lt;TECNICA&gt;",UPPER(anotacoes!I7236))</f>
        <v>&lt;TECNICA&gt;</v>
      </c>
      <c r="N7236" t="str">
        <f>IF(OR(L7236="ATTACK",L7236="FINTA"),UPPER(anotacoes!I7236),"")</f>
        <v>IPPON SEOINAGE</v>
      </c>
      <c r="O7236" s="6">
        <f>IF(anotacoes!N7236=0,"",anotacoes!N7236)</f>
        <v>6</v>
      </c>
      <c r="P7236" t="str">
        <f>IF(anotacoes!M7236=0,"",UPPER(anotacoes!M7236))</f>
        <v/>
      </c>
      <c r="Q7236" t="str">
        <f t="shared" si="227"/>
        <v>INSERT INTO CONVERSAO_LUTA_ACAO (cd_conversao, id_luta, sequencia, momento_inicio, momento_fim, quem_faz, quem_sofre, acao_tipo, acao, tecnica, direcao, pontuacao) VALUES (1, 106, 24, TRIM(' 00:03:35,733'), TRIM(' 00:03:35,733'), 'STEVENS', 'SEDEJ', 'ATTACK', '&lt;TECNICA&gt;', 'IPPON SEOINAGE', 6, NULL)</v>
      </c>
      <c r="R7236" t="s">
        <v>10327</v>
      </c>
    </row>
    <row r="7237" spans="1:18" hidden="1" x14ac:dyDescent="0.25">
      <c r="A7237" s="7">
        <f>anotacoes!D7237</f>
        <v>40594</v>
      </c>
      <c r="B7237" t="str">
        <f>anotacoes!C7237</f>
        <v>GRAND PRIX DUSSELDORF 2011</v>
      </c>
      <c r="C7237" t="str">
        <f>anotacoes!E7237</f>
        <v>STEVENS</v>
      </c>
      <c r="D7237" t="str">
        <f>anotacoes!F7237</f>
        <v>SEDEJ</v>
      </c>
      <c r="E7237" t="s">
        <v>10325</v>
      </c>
      <c r="F7237">
        <f>anotacoes!A7237</f>
        <v>106</v>
      </c>
      <c r="G7237">
        <f>anotacoes!B7237</f>
        <v>25</v>
      </c>
      <c r="H7237" t="str">
        <f>anotacoes!K7237</f>
        <v xml:space="preserve"> 00:03:35,733</v>
      </c>
      <c r="I7237" t="str">
        <f>anotacoes!L7237</f>
        <v xml:space="preserve"> 00:03:41,327</v>
      </c>
      <c r="J7237" t="str">
        <f>IF(L7237="PAUSE",E7237,IF(anotacoes!G7241=conversao_anotacoes!C7237,conversao_anotacoes!C7237,conversao_anotacoes!D7237))</f>
        <v>STEVENS</v>
      </c>
      <c r="K7237" t="str">
        <f t="shared" si="226"/>
        <v>SEDEJ</v>
      </c>
      <c r="L7237" t="str">
        <f>UPPER(anotacoes!H7237)</f>
        <v>GROUNDWORK COMBAT</v>
      </c>
      <c r="M7237" t="str">
        <f>IF(OR(L7237="ATTACK",L7237="FINTA"),"&lt;TECNICA&gt;",UPPER(anotacoes!I7237))</f>
        <v>TRYING TO ATTACK</v>
      </c>
      <c r="N7237" t="str">
        <f>IF(OR(L7237="ATTACK",L7237="FINTA"),UPPER(anotacoes!I7237),"")</f>
        <v/>
      </c>
      <c r="O7237" s="6" t="str">
        <f>IF(anotacoes!N7237=0,"",anotacoes!N7237)</f>
        <v/>
      </c>
      <c r="P7237" t="str">
        <f>IF(anotacoes!M7237=0,"",UPPER(anotacoes!M7237))</f>
        <v/>
      </c>
      <c r="Q7237" t="str">
        <f t="shared" si="227"/>
        <v>INSERT INTO CONVERSAO_LUTA_ACAO (cd_conversao, id_luta, sequencia, momento_inicio, momento_fim, quem_faz, quem_sofre, acao_tipo, acao, tecnica, direcao, pontuacao) VALUES (1, 106, 25, TRIM(' 00:03:35,733'), TRIM(' 00:03:41,327'), 'STEVENS', 'SEDEJ', 'GROUNDWORK COMBAT', 'TRYING TO ATTACK', NULL, NULL, NULL)</v>
      </c>
      <c r="R7237" t="s">
        <v>10327</v>
      </c>
    </row>
    <row r="7238" spans="1:18" hidden="1" x14ac:dyDescent="0.25">
      <c r="A7238" s="7">
        <f>anotacoes!D7238</f>
        <v>40594</v>
      </c>
      <c r="B7238" t="str">
        <f>anotacoes!C7238</f>
        <v>GRAND PRIX DUSSELDORF 2011</v>
      </c>
      <c r="C7238" t="str">
        <f>anotacoes!E7238</f>
        <v>STEVENS</v>
      </c>
      <c r="D7238" t="str">
        <f>anotacoes!F7238</f>
        <v>SEDEJ</v>
      </c>
      <c r="E7238" t="s">
        <v>10325</v>
      </c>
      <c r="F7238">
        <f>anotacoes!A7238</f>
        <v>106</v>
      </c>
      <c r="G7238">
        <f>anotacoes!B7238</f>
        <v>26</v>
      </c>
      <c r="H7238" t="str">
        <f>anotacoes!K7238</f>
        <v xml:space="preserve"> 00:03:41,492</v>
      </c>
      <c r="I7238" t="str">
        <f>anotacoes!L7238</f>
        <v xml:space="preserve"> 00:03:48,620</v>
      </c>
      <c r="J7238" t="str">
        <f>IF(L7238="PAUSE",E7238,IF(anotacoes!G7242=conversao_anotacoes!C7238,conversao_anotacoes!C7238,conversao_anotacoes!D7238))</f>
        <v>&lt;ARBITRO_DESCONHECIDO&gt;</v>
      </c>
      <c r="K7238" t="str">
        <f t="shared" si="226"/>
        <v/>
      </c>
      <c r="L7238" t="str">
        <f>UPPER(anotacoes!H7238)</f>
        <v>PAUSE</v>
      </c>
      <c r="M7238" t="str">
        <f>IF(OR(L7238="ATTACK",L7238="FINTA"),"&lt;TECNICA&gt;",UPPER(anotacoes!I7238))</f>
        <v>&lt;NAO_CLASSIFICADO&gt;</v>
      </c>
      <c r="N7238" t="str">
        <f>IF(OR(L7238="ATTACK",L7238="FINTA"),UPPER(anotacoes!I7238),"")</f>
        <v/>
      </c>
      <c r="O7238" s="6" t="str">
        <f>IF(anotacoes!N7238=0,"",anotacoes!N7238)</f>
        <v/>
      </c>
      <c r="P7238" t="str">
        <f>IF(anotacoes!M7238=0,"",UPPER(anotacoes!M7238))</f>
        <v/>
      </c>
      <c r="Q7238" t="str">
        <f t="shared" si="227"/>
        <v>INSERT INTO CONVERSAO_LUTA_ACAO (cd_conversao, id_luta, sequencia, momento_inicio, momento_fim, quem_faz, quem_sofre, acao_tipo, acao, tecnica, direcao, pontuacao) VALUES (1, 106, 26, TRIM(' 00:03:41,492'), TRIM(' 00:03:48,620'), '&lt;ARBITRO_DESCONHECIDO&gt;', '', 'PAUSE', '&lt;NAO_CLASSIFICADO&gt;', NULL, NULL, NULL)</v>
      </c>
      <c r="R7238" t="s">
        <v>10327</v>
      </c>
    </row>
    <row r="7239" spans="1:18" hidden="1" x14ac:dyDescent="0.25">
      <c r="A7239" s="7">
        <f>anotacoes!D7239</f>
        <v>40594</v>
      </c>
      <c r="B7239" t="str">
        <f>anotacoes!C7239</f>
        <v>GRAND PRIX DUSSELDORF 2011</v>
      </c>
      <c r="C7239" t="str">
        <f>anotacoes!E7239</f>
        <v>STEVENS</v>
      </c>
      <c r="D7239" t="str">
        <f>anotacoes!F7239</f>
        <v>SEDEJ</v>
      </c>
      <c r="E7239" t="s">
        <v>10325</v>
      </c>
      <c r="F7239">
        <f>anotacoes!A7239</f>
        <v>106</v>
      </c>
      <c r="G7239">
        <f>anotacoes!B7239</f>
        <v>27</v>
      </c>
      <c r="H7239" t="str">
        <f>anotacoes!K7239</f>
        <v xml:space="preserve"> 00:03:48,810</v>
      </c>
      <c r="I7239" t="str">
        <f>anotacoes!L7239</f>
        <v xml:space="preserve"> 00:03:51,112</v>
      </c>
      <c r="J7239" t="str">
        <f>IF(L7239="PAUSE",E7239,IF(anotacoes!G7243=conversao_anotacoes!C7239,conversao_anotacoes!C7239,conversao_anotacoes!D7239))</f>
        <v>STEVENS</v>
      </c>
      <c r="K7239" t="str">
        <f t="shared" si="226"/>
        <v>SEDEJ</v>
      </c>
      <c r="L7239" t="str">
        <f>UPPER(anotacoes!H7239)</f>
        <v>DISPLACEMENT</v>
      </c>
      <c r="M7239" t="str">
        <f>IF(OR(L7239="ATTACK",L7239="FINTA"),"&lt;TECNICA&gt;",UPPER(anotacoes!I7239))</f>
        <v>CIRCULAR LEFT</v>
      </c>
      <c r="N7239" t="str">
        <f>IF(OR(L7239="ATTACK",L7239="FINTA"),UPPER(anotacoes!I7239),"")</f>
        <v/>
      </c>
      <c r="O7239" s="6" t="str">
        <f>IF(anotacoes!N7239=0,"",anotacoes!N7239)</f>
        <v/>
      </c>
      <c r="P7239" t="str">
        <f>IF(anotacoes!M7239=0,"",UPPER(anotacoes!M7239))</f>
        <v/>
      </c>
      <c r="Q7239" t="str">
        <f t="shared" si="227"/>
        <v>INSERT INTO CONVERSAO_LUTA_ACAO (cd_conversao, id_luta, sequencia, momento_inicio, momento_fim, quem_faz, quem_sofre, acao_tipo, acao, tecnica, direcao, pontuacao) VALUES (1, 106, 27, TRIM(' 00:03:48,810'), TRIM(' 00:03:51,112'), 'STEVENS', 'SEDEJ', 'DISPLACEMENT', 'CIRCULAR LEFT', NULL, NULL, NULL)</v>
      </c>
      <c r="R7239" t="s">
        <v>10327</v>
      </c>
    </row>
    <row r="7240" spans="1:18" hidden="1" x14ac:dyDescent="0.25">
      <c r="A7240" s="7">
        <f>anotacoes!D7240</f>
        <v>40594</v>
      </c>
      <c r="B7240" t="str">
        <f>anotacoes!C7240</f>
        <v>GRAND PRIX DUSSELDORF 2011</v>
      </c>
      <c r="C7240" t="str">
        <f>anotacoes!E7240</f>
        <v>STEVENS</v>
      </c>
      <c r="D7240" t="str">
        <f>anotacoes!F7240</f>
        <v>SEDEJ</v>
      </c>
      <c r="E7240" t="s">
        <v>10325</v>
      </c>
      <c r="F7240">
        <f>anotacoes!A7240</f>
        <v>106</v>
      </c>
      <c r="G7240">
        <f>anotacoes!B7240</f>
        <v>28</v>
      </c>
      <c r="H7240" t="str">
        <f>anotacoes!K7240</f>
        <v xml:space="preserve"> 00:03:51,112</v>
      </c>
      <c r="I7240" t="str">
        <f>anotacoes!L7240</f>
        <v xml:space="preserve"> 00:03:52,675</v>
      </c>
      <c r="J7240" t="str">
        <f>IF(L7240="PAUSE",E7240,IF(anotacoes!G7244=conversao_anotacoes!C7240,conversao_anotacoes!C7240,conversao_anotacoes!D7240))</f>
        <v>STEVENS</v>
      </c>
      <c r="K7240" t="str">
        <f t="shared" si="226"/>
        <v>SEDEJ</v>
      </c>
      <c r="L7240" t="str">
        <f>UPPER(anotacoes!H7240)</f>
        <v>DISPLACEMENT</v>
      </c>
      <c r="M7240" t="str">
        <f>IF(OR(L7240="ATTACK",L7240="FINTA"),"&lt;TECNICA&gt;",UPPER(anotacoes!I7240))</f>
        <v>2-3 STEP HESITANT RIGHT</v>
      </c>
      <c r="N7240" t="str">
        <f>IF(OR(L7240="ATTACK",L7240="FINTA"),UPPER(anotacoes!I7240),"")</f>
        <v/>
      </c>
      <c r="O7240" s="6" t="str">
        <f>IF(anotacoes!N7240=0,"",anotacoes!N7240)</f>
        <v/>
      </c>
      <c r="P7240" t="str">
        <f>IF(anotacoes!M7240=0,"",UPPER(anotacoes!M7240))</f>
        <v/>
      </c>
      <c r="Q7240" t="str">
        <f t="shared" si="227"/>
        <v>INSERT INTO CONVERSAO_LUTA_ACAO (cd_conversao, id_luta, sequencia, momento_inicio, momento_fim, quem_faz, quem_sofre, acao_tipo, acao, tecnica, direcao, pontuacao) VALUES (1, 106, 28, TRIM(' 00:03:51,112'), TRIM(' 00:03:52,675'), 'STEVENS', 'SEDEJ', 'DISPLACEMENT', '2-3 STEP HESITANT RIGHT', NULL, NULL, NULL)</v>
      </c>
      <c r="R7240" t="s">
        <v>10327</v>
      </c>
    </row>
    <row r="7241" spans="1:18" hidden="1" x14ac:dyDescent="0.25">
      <c r="A7241" s="7">
        <f>anotacoes!D7241</f>
        <v>40594</v>
      </c>
      <c r="B7241" t="str">
        <f>anotacoes!C7241</f>
        <v>GRAND PRIX DUSSELDORF 2011</v>
      </c>
      <c r="C7241" t="str">
        <f>anotacoes!E7241</f>
        <v>STEVENS</v>
      </c>
      <c r="D7241" t="str">
        <f>anotacoes!F7241</f>
        <v>SEDEJ</v>
      </c>
      <c r="E7241" t="s">
        <v>10325</v>
      </c>
      <c r="F7241">
        <f>anotacoes!A7241</f>
        <v>106</v>
      </c>
      <c r="G7241">
        <f>anotacoes!B7241</f>
        <v>29</v>
      </c>
      <c r="H7241" t="str">
        <f>anotacoes!K7241</f>
        <v xml:space="preserve"> 00:03:52,675</v>
      </c>
      <c r="I7241" t="str">
        <f>anotacoes!L7241</f>
        <v xml:space="preserve"> 00:04:00,174</v>
      </c>
      <c r="J7241" t="str">
        <f>IF(L7241="PAUSE",E7241,IF(anotacoes!G7245=conversao_anotacoes!C7241,conversao_anotacoes!C7241,conversao_anotacoes!D7241))</f>
        <v>STEVENS</v>
      </c>
      <c r="K7241" t="str">
        <f t="shared" si="226"/>
        <v>SEDEJ</v>
      </c>
      <c r="L7241" t="str">
        <f>UPPER(anotacoes!H7241)</f>
        <v>GRIP TIME</v>
      </c>
      <c r="M7241" t="str">
        <f>IF(OR(L7241="ATTACK",L7241="FINTA"),"&lt;TECNICA&gt;",UPPER(anotacoes!I7241))</f>
        <v>RIGHT COLLAR RIGHT SLEEVE</v>
      </c>
      <c r="N7241" t="str">
        <f>IF(OR(L7241="ATTACK",L7241="FINTA"),UPPER(anotacoes!I7241),"")</f>
        <v/>
      </c>
      <c r="O7241" s="6" t="str">
        <f>IF(anotacoes!N7241=0,"",anotacoes!N7241)</f>
        <v/>
      </c>
      <c r="P7241" t="str">
        <f>IF(anotacoes!M7241=0,"",UPPER(anotacoes!M7241))</f>
        <v/>
      </c>
      <c r="Q7241" t="str">
        <f t="shared" si="227"/>
        <v>INSERT INTO CONVERSAO_LUTA_ACAO (cd_conversao, id_luta, sequencia, momento_inicio, momento_fim, quem_faz, quem_sofre, acao_tipo, acao, tecnica, direcao, pontuacao) VALUES (1, 106, 29, TRIM(' 00:03:52,675'), TRIM(' 00:04:00,174'), 'STEVENS', 'SEDEJ', 'GRIP TIME', 'RIGHT COLLAR RIGHT SLEEVE', NULL, NULL, NULL)</v>
      </c>
      <c r="R7241" t="s">
        <v>10327</v>
      </c>
    </row>
    <row r="7242" spans="1:18" hidden="1" x14ac:dyDescent="0.25">
      <c r="A7242" s="7">
        <f>anotacoes!D7242</f>
        <v>40594</v>
      </c>
      <c r="B7242" t="str">
        <f>anotacoes!C7242</f>
        <v>GRAND PRIX DUSSELDORF 2011</v>
      </c>
      <c r="C7242" t="str">
        <f>anotacoes!E7242</f>
        <v>STEVENS</v>
      </c>
      <c r="D7242" t="str">
        <f>anotacoes!F7242</f>
        <v>SEDEJ</v>
      </c>
      <c r="E7242" t="s">
        <v>10325</v>
      </c>
      <c r="F7242">
        <f>anotacoes!A7242</f>
        <v>106</v>
      </c>
      <c r="G7242">
        <f>anotacoes!B7242</f>
        <v>30</v>
      </c>
      <c r="H7242" t="str">
        <f>anotacoes!K7242</f>
        <v xml:space="preserve"> 00:04:00,174</v>
      </c>
      <c r="I7242" t="str">
        <f>anotacoes!L7242</f>
        <v xml:space="preserve"> 00:04:01,575</v>
      </c>
      <c r="J7242" t="str">
        <f>IF(L7242="PAUSE",E7242,IF(anotacoes!G7246=conversao_anotacoes!C7242,conversao_anotacoes!C7242,conversao_anotacoes!D7242))</f>
        <v>STEVENS</v>
      </c>
      <c r="K7242" t="str">
        <f t="shared" si="226"/>
        <v>SEDEJ</v>
      </c>
      <c r="L7242" t="str">
        <f>UPPER(anotacoes!H7242)</f>
        <v>GRIP TIME</v>
      </c>
      <c r="M7242" t="str">
        <f>IF(OR(L7242="ATTACK",L7242="FINTA"),"&lt;TECNICA&gt;",UPPER(anotacoes!I7242))</f>
        <v>RIGHT COLLAR</v>
      </c>
      <c r="N7242" t="str">
        <f>IF(OR(L7242="ATTACK",L7242="FINTA"),UPPER(anotacoes!I7242),"")</f>
        <v/>
      </c>
      <c r="O7242" s="6" t="str">
        <f>IF(anotacoes!N7242=0,"",anotacoes!N7242)</f>
        <v/>
      </c>
      <c r="P7242" t="str">
        <f>IF(anotacoes!M7242=0,"",UPPER(anotacoes!M7242))</f>
        <v/>
      </c>
      <c r="Q7242" t="str">
        <f t="shared" si="227"/>
        <v>INSERT INTO CONVERSAO_LUTA_ACAO (cd_conversao, id_luta, sequencia, momento_inicio, momento_fim, quem_faz, quem_sofre, acao_tipo, acao, tecnica, direcao, pontuacao) VALUES (1, 106, 30, TRIM(' 00:04:00,174'), TRIM(' 00:04:01,575'), 'STEVENS', 'SEDEJ', 'GRIP TIME', 'RIGHT COLLAR', NULL, NULL, NULL)</v>
      </c>
      <c r="R7242" t="s">
        <v>10327</v>
      </c>
    </row>
    <row r="7243" spans="1:18" hidden="1" x14ac:dyDescent="0.25">
      <c r="A7243" s="7">
        <f>anotacoes!D7243</f>
        <v>40594</v>
      </c>
      <c r="B7243" t="str">
        <f>anotacoes!C7243</f>
        <v>GRAND PRIX DUSSELDORF 2011</v>
      </c>
      <c r="C7243" t="str">
        <f>anotacoes!E7243</f>
        <v>STEVENS</v>
      </c>
      <c r="D7243" t="str">
        <f>anotacoes!F7243</f>
        <v>SEDEJ</v>
      </c>
      <c r="E7243" t="s">
        <v>10325</v>
      </c>
      <c r="F7243">
        <f>anotacoes!A7243</f>
        <v>106</v>
      </c>
      <c r="G7243">
        <f>anotacoes!B7243</f>
        <v>31</v>
      </c>
      <c r="H7243" t="str">
        <f>anotacoes!K7243</f>
        <v xml:space="preserve"> 00:04:01,575</v>
      </c>
      <c r="I7243" t="str">
        <f>anotacoes!L7243</f>
        <v xml:space="preserve"> 00:04:01,575</v>
      </c>
      <c r="J7243" t="str">
        <f>IF(L7243="PAUSE",E7243,IF(anotacoes!G7247=conversao_anotacoes!C7243,conversao_anotacoes!C7243,conversao_anotacoes!D7243))</f>
        <v>STEVENS</v>
      </c>
      <c r="K7243" t="str">
        <f t="shared" si="226"/>
        <v>SEDEJ</v>
      </c>
      <c r="L7243" t="str">
        <f>UPPER(anotacoes!H7243)</f>
        <v>DEFENSE</v>
      </c>
      <c r="M7243" t="str">
        <f>IF(OR(L7243="ATTACK",L7243="FINTA"),"&lt;TECNICA&gt;",UPPER(anotacoes!I7243))</f>
        <v>CONTER-ATTACK</v>
      </c>
      <c r="N7243" t="str">
        <f>IF(OR(L7243="ATTACK",L7243="FINTA"),UPPER(anotacoes!I7243),"")</f>
        <v/>
      </c>
      <c r="O7243" s="6" t="str">
        <f>IF(anotacoes!N7243=0,"",anotacoes!N7243)</f>
        <v/>
      </c>
      <c r="P7243" t="str">
        <f>IF(anotacoes!M7243=0,"",UPPER(anotacoes!M7243))</f>
        <v/>
      </c>
      <c r="Q7243" t="str">
        <f t="shared" si="227"/>
        <v>INSERT INTO CONVERSAO_LUTA_ACAO (cd_conversao, id_luta, sequencia, momento_inicio, momento_fim, quem_faz, quem_sofre, acao_tipo, acao, tecnica, direcao, pontuacao) VALUES (1, 106, 31, TRIM(' 00:04:01,575'), TRIM(' 00:04:01,575'), 'STEVENS', 'SEDEJ', 'DEFENSE', 'CONTER-ATTACK', NULL, NULL, NULL)</v>
      </c>
      <c r="R7243" t="s">
        <v>10327</v>
      </c>
    </row>
    <row r="7244" spans="1:18" hidden="1" x14ac:dyDescent="0.25">
      <c r="A7244" s="7">
        <f>anotacoes!D7244</f>
        <v>40594</v>
      </c>
      <c r="B7244" t="str">
        <f>anotacoes!C7244</f>
        <v>GRAND PRIX DUSSELDORF 2011</v>
      </c>
      <c r="C7244" t="str">
        <f>anotacoes!E7244</f>
        <v>STEVENS</v>
      </c>
      <c r="D7244" t="str">
        <f>anotacoes!F7244</f>
        <v>SEDEJ</v>
      </c>
      <c r="E7244" t="s">
        <v>10325</v>
      </c>
      <c r="F7244">
        <f>anotacoes!A7244</f>
        <v>106</v>
      </c>
      <c r="G7244">
        <f>anotacoes!B7244</f>
        <v>32</v>
      </c>
      <c r="H7244" t="str">
        <f>anotacoes!K7244</f>
        <v xml:space="preserve"> 00:04:01,575</v>
      </c>
      <c r="I7244" t="str">
        <f>anotacoes!L7244</f>
        <v xml:space="preserve"> 00:04:02,206</v>
      </c>
      <c r="J7244" t="str">
        <f>IF(L7244="PAUSE",E7244,IF(anotacoes!G7248=conversao_anotacoes!C7244,conversao_anotacoes!C7244,conversao_anotacoes!D7244))</f>
        <v>STEVENS</v>
      </c>
      <c r="K7244" t="str">
        <f t="shared" si="226"/>
        <v>SEDEJ</v>
      </c>
      <c r="L7244" t="str">
        <f>UPPER(anotacoes!H7244)</f>
        <v>ATTACK</v>
      </c>
      <c r="M7244" t="str">
        <f>IF(OR(L7244="ATTACK",L7244="FINTA"),"&lt;TECNICA&gt;",UPPER(anotacoes!I7244))</f>
        <v>&lt;TECNICA&gt;</v>
      </c>
      <c r="N7244" t="str">
        <f>IF(OR(L7244="ATTACK",L7244="FINTA"),UPPER(anotacoes!I7244),"")</f>
        <v>OSOTO GARI</v>
      </c>
      <c r="O7244" s="6">
        <f>IF(anotacoes!N7244=0,"",anotacoes!N7244)</f>
        <v>7</v>
      </c>
      <c r="P7244" t="str">
        <f>IF(anotacoes!M7244=0,"",UPPER(anotacoes!M7244))</f>
        <v>YUKO</v>
      </c>
      <c r="Q7244" t="str">
        <f t="shared" si="227"/>
        <v>INSERT INTO CONVERSAO_LUTA_ACAO (cd_conversao, id_luta, sequencia, momento_inicio, momento_fim, quem_faz, quem_sofre, acao_tipo, acao, tecnica, direcao, pontuacao) VALUES (1, 106, 32, TRIM(' 00:04:01,575'), TRIM(' 00:04:02,206'), 'STEVENS', 'SEDEJ', 'ATTACK', '&lt;TECNICA&gt;', 'OSOTO GARI', 7, 'YUKO')</v>
      </c>
      <c r="R7244" t="s">
        <v>10327</v>
      </c>
    </row>
    <row r="7245" spans="1:18" hidden="1" x14ac:dyDescent="0.25">
      <c r="A7245" s="7">
        <f>anotacoes!D7245</f>
        <v>40594</v>
      </c>
      <c r="B7245" t="str">
        <f>anotacoes!C7245</f>
        <v>GRAND PRIX DUSSELDORF 2011</v>
      </c>
      <c r="C7245" t="str">
        <f>anotacoes!E7245</f>
        <v>STEVENS</v>
      </c>
      <c r="D7245" t="str">
        <f>anotacoes!F7245</f>
        <v>SEDEJ</v>
      </c>
      <c r="E7245" t="s">
        <v>10325</v>
      </c>
      <c r="F7245">
        <f>anotacoes!A7245</f>
        <v>106</v>
      </c>
      <c r="G7245">
        <f>anotacoes!B7245</f>
        <v>33</v>
      </c>
      <c r="H7245" t="str">
        <f>anotacoes!K7245</f>
        <v xml:space="preserve"> 00:04:03,140</v>
      </c>
      <c r="I7245" t="str">
        <f>anotacoes!L7245</f>
        <v xml:space="preserve"> 00:04:11,186</v>
      </c>
      <c r="J7245" t="str">
        <f>IF(L7245="PAUSE",E7245,IF(anotacoes!G7249=conversao_anotacoes!C7245,conversao_anotacoes!C7245,conversao_anotacoes!D7245))</f>
        <v>STEVENS</v>
      </c>
      <c r="K7245" t="str">
        <f t="shared" si="226"/>
        <v>SEDEJ</v>
      </c>
      <c r="L7245" t="str">
        <f>UPPER(anotacoes!H7245)</f>
        <v>GROUNDWORK COMBAT</v>
      </c>
      <c r="M7245" t="str">
        <f>IF(OR(L7245="ATTACK",L7245="FINTA"),"&lt;TECNICA&gt;",UPPER(anotacoes!I7245))</f>
        <v>TRYING TO ATTACK</v>
      </c>
      <c r="N7245" t="str">
        <f>IF(OR(L7245="ATTACK",L7245="FINTA"),UPPER(anotacoes!I7245),"")</f>
        <v/>
      </c>
      <c r="O7245" s="6" t="str">
        <f>IF(anotacoes!N7245=0,"",anotacoes!N7245)</f>
        <v/>
      </c>
      <c r="P7245" t="str">
        <f>IF(anotacoes!M7245=0,"",UPPER(anotacoes!M7245))</f>
        <v/>
      </c>
      <c r="Q7245" t="str">
        <f t="shared" si="227"/>
        <v>INSERT INTO CONVERSAO_LUTA_ACAO (cd_conversao, id_luta, sequencia, momento_inicio, momento_fim, quem_faz, quem_sofre, acao_tipo, acao, tecnica, direcao, pontuacao) VALUES (1, 106, 33, TRIM(' 00:04:03,140'), TRIM(' 00:04:11,186'), 'STEVENS', 'SEDEJ', 'GROUNDWORK COMBAT', 'TRYING TO ATTACK', NULL, NULL, NULL)</v>
      </c>
      <c r="R7245" t="s">
        <v>10327</v>
      </c>
    </row>
    <row r="7246" spans="1:18" hidden="1" x14ac:dyDescent="0.25">
      <c r="A7246" s="7">
        <f>anotacoes!D7246</f>
        <v>40594</v>
      </c>
      <c r="B7246" t="str">
        <f>anotacoes!C7246</f>
        <v>GRAND PRIX DUSSELDORF 2011</v>
      </c>
      <c r="C7246" t="str">
        <f>anotacoes!E7246</f>
        <v>STEVENS</v>
      </c>
      <c r="D7246" t="str">
        <f>anotacoes!F7246</f>
        <v>SEDEJ</v>
      </c>
      <c r="E7246" t="s">
        <v>10325</v>
      </c>
      <c r="F7246">
        <f>anotacoes!A7246</f>
        <v>106</v>
      </c>
      <c r="G7246">
        <f>anotacoes!B7246</f>
        <v>34</v>
      </c>
      <c r="H7246" t="str">
        <f>anotacoes!K7246</f>
        <v xml:space="preserve"> 00:04:11,186</v>
      </c>
      <c r="I7246" t="str">
        <f>anotacoes!L7246</f>
        <v xml:space="preserve"> 00:04:14,879</v>
      </c>
      <c r="J7246" t="str">
        <f>IF(L7246="PAUSE",E7246,IF(anotacoes!G7250=conversao_anotacoes!C7246,conversao_anotacoes!C7246,conversao_anotacoes!D7246))</f>
        <v>&lt;ARBITRO_DESCONHECIDO&gt;</v>
      </c>
      <c r="K7246" t="str">
        <f t="shared" si="226"/>
        <v/>
      </c>
      <c r="L7246" t="str">
        <f>UPPER(anotacoes!H7246)</f>
        <v>PAUSE</v>
      </c>
      <c r="M7246" t="str">
        <f>IF(OR(L7246="ATTACK",L7246="FINTA"),"&lt;TECNICA&gt;",UPPER(anotacoes!I7246))</f>
        <v>&lt;NAO_CLASSIFICADO&gt;</v>
      </c>
      <c r="N7246" t="str">
        <f>IF(OR(L7246="ATTACK",L7246="FINTA"),UPPER(anotacoes!I7246),"")</f>
        <v/>
      </c>
      <c r="O7246" s="6" t="str">
        <f>IF(anotacoes!N7246=0,"",anotacoes!N7246)</f>
        <v/>
      </c>
      <c r="P7246" t="str">
        <f>IF(anotacoes!M7246=0,"",UPPER(anotacoes!M7246))</f>
        <v/>
      </c>
      <c r="Q7246" t="str">
        <f t="shared" si="227"/>
        <v>INSERT INTO CONVERSAO_LUTA_ACAO (cd_conversao, id_luta, sequencia, momento_inicio, momento_fim, quem_faz, quem_sofre, acao_tipo, acao, tecnica, direcao, pontuacao) VALUES (1, 106, 34, TRIM(' 00:04:11,186'), TRIM(' 00:04:14,879'), '&lt;ARBITRO_DESCONHECIDO&gt;', '', 'PAUSE', '&lt;NAO_CLASSIFICADO&gt;', NULL, NULL, NULL)</v>
      </c>
      <c r="R7246" t="s">
        <v>10327</v>
      </c>
    </row>
    <row r="7247" spans="1:18" hidden="1" x14ac:dyDescent="0.25">
      <c r="A7247" s="7">
        <f>anotacoes!D7247</f>
        <v>40594</v>
      </c>
      <c r="B7247" t="str">
        <f>anotacoes!C7247</f>
        <v>GRAND PRIX DUSSELDORF 2011</v>
      </c>
      <c r="C7247" t="str">
        <f>anotacoes!E7247</f>
        <v>STEVENS</v>
      </c>
      <c r="D7247" t="str">
        <f>anotacoes!F7247</f>
        <v>SEDEJ</v>
      </c>
      <c r="E7247" t="s">
        <v>10325</v>
      </c>
      <c r="F7247">
        <f>anotacoes!A7247</f>
        <v>106</v>
      </c>
      <c r="G7247">
        <f>anotacoes!B7247</f>
        <v>35</v>
      </c>
      <c r="H7247" t="str">
        <f>anotacoes!K7247</f>
        <v xml:space="preserve"> 00:04:15,037</v>
      </c>
      <c r="I7247" t="str">
        <f>anotacoes!L7247</f>
        <v xml:space="preserve"> 00:04:17,992</v>
      </c>
      <c r="J7247" t="str">
        <f>IF(L7247="PAUSE",E7247,IF(anotacoes!G7251=conversao_anotacoes!C7247,conversao_anotacoes!C7247,conversao_anotacoes!D7247))</f>
        <v>STEVENS</v>
      </c>
      <c r="K7247" t="str">
        <f t="shared" si="226"/>
        <v>SEDEJ</v>
      </c>
      <c r="L7247" t="str">
        <f>UPPER(anotacoes!H7247)</f>
        <v>DISPLACEMENT</v>
      </c>
      <c r="M7247" t="str">
        <f>IF(OR(L7247="ATTACK",L7247="FINTA"),"&lt;TECNICA&gt;",UPPER(anotacoes!I7247))</f>
        <v>2-3 STEP HESITANT RIGHT</v>
      </c>
      <c r="N7247" t="str">
        <f>IF(OR(L7247="ATTACK",L7247="FINTA"),UPPER(anotacoes!I7247),"")</f>
        <v/>
      </c>
      <c r="O7247" s="6" t="str">
        <f>IF(anotacoes!N7247=0,"",anotacoes!N7247)</f>
        <v/>
      </c>
      <c r="P7247" t="str">
        <f>IF(anotacoes!M7247=0,"",UPPER(anotacoes!M7247))</f>
        <v/>
      </c>
      <c r="Q7247" t="str">
        <f t="shared" si="227"/>
        <v>INSERT INTO CONVERSAO_LUTA_ACAO (cd_conversao, id_luta, sequencia, momento_inicio, momento_fim, quem_faz, quem_sofre, acao_tipo, acao, tecnica, direcao, pontuacao) VALUES (1, 106, 35, TRIM(' 00:04:15,037'), TRIM(' 00:04:17,992'), 'STEVENS', 'SEDEJ', 'DISPLACEMENT', '2-3 STEP HESITANT RIGHT', NULL, NULL, NULL)</v>
      </c>
      <c r="R7247" t="s">
        <v>10327</v>
      </c>
    </row>
    <row r="7248" spans="1:18" hidden="1" x14ac:dyDescent="0.25">
      <c r="A7248" s="7">
        <f>anotacoes!D7248</f>
        <v>40594</v>
      </c>
      <c r="B7248" t="str">
        <f>anotacoes!C7248</f>
        <v>GRAND PRIX DUSSELDORF 2011</v>
      </c>
      <c r="C7248" t="str">
        <f>anotacoes!E7248</f>
        <v>STEVENS</v>
      </c>
      <c r="D7248" t="str">
        <f>anotacoes!F7248</f>
        <v>SEDEJ</v>
      </c>
      <c r="E7248" t="s">
        <v>10325</v>
      </c>
      <c r="F7248">
        <f>anotacoes!A7248</f>
        <v>106</v>
      </c>
      <c r="G7248">
        <f>anotacoes!B7248</f>
        <v>36</v>
      </c>
      <c r="H7248" t="str">
        <f>anotacoes!K7248</f>
        <v xml:space="preserve"> 00:04:17,992</v>
      </c>
      <c r="I7248" t="str">
        <f>anotacoes!L7248</f>
        <v xml:space="preserve"> 00:05:02,744</v>
      </c>
      <c r="J7248" t="str">
        <f>IF(L7248="PAUSE",E7248,IF(anotacoes!G7252=conversao_anotacoes!C7248,conversao_anotacoes!C7248,conversao_anotacoes!D7248))</f>
        <v>STEVENS</v>
      </c>
      <c r="K7248" t="str">
        <f t="shared" si="226"/>
        <v>SEDEJ</v>
      </c>
      <c r="L7248" t="str">
        <f>UPPER(anotacoes!H7248)</f>
        <v>GRIP TIME</v>
      </c>
      <c r="M7248" t="str">
        <f>IF(OR(L7248="ATTACK",L7248="FINTA"),"&lt;TECNICA&gt;",UPPER(anotacoes!I7248))</f>
        <v>LEFT BACK RIGHT SLEEVE</v>
      </c>
      <c r="N7248" t="str">
        <f>IF(OR(L7248="ATTACK",L7248="FINTA"),UPPER(anotacoes!I7248),"")</f>
        <v/>
      </c>
      <c r="O7248" s="6" t="str">
        <f>IF(anotacoes!N7248=0,"",anotacoes!N7248)</f>
        <v/>
      </c>
      <c r="P7248" t="str">
        <f>IF(anotacoes!M7248=0,"",UPPER(anotacoes!M7248))</f>
        <v/>
      </c>
      <c r="Q7248" t="str">
        <f t="shared" si="227"/>
        <v>INSERT INTO CONVERSAO_LUTA_ACAO (cd_conversao, id_luta, sequencia, momento_inicio, momento_fim, quem_faz, quem_sofre, acao_tipo, acao, tecnica, direcao, pontuacao) VALUES (1, 106, 36, TRIM(' 00:04:17,992'), TRIM(' 00:05:02,744'), 'STEVENS', 'SEDEJ', 'GRIP TIME', 'LEFT BACK RIGHT SLEEVE', NULL, NULL, NULL)</v>
      </c>
      <c r="R7248" t="s">
        <v>10327</v>
      </c>
    </row>
    <row r="7249" spans="1:18" hidden="1" x14ac:dyDescent="0.25">
      <c r="A7249" s="7">
        <f>anotacoes!D7249</f>
        <v>40594</v>
      </c>
      <c r="B7249" t="str">
        <f>anotacoes!C7249</f>
        <v>GRAND PRIX DUSSELDORF 2011</v>
      </c>
      <c r="C7249" t="str">
        <f>anotacoes!E7249</f>
        <v>STEVENS</v>
      </c>
      <c r="D7249" t="str">
        <f>anotacoes!F7249</f>
        <v>SEDEJ</v>
      </c>
      <c r="E7249" t="s">
        <v>10325</v>
      </c>
      <c r="F7249">
        <f>anotacoes!A7249</f>
        <v>106</v>
      </c>
      <c r="G7249">
        <f>anotacoes!B7249</f>
        <v>37</v>
      </c>
      <c r="H7249" t="str">
        <f>anotacoes!K7249</f>
        <v xml:space="preserve"> 00:05:02,744</v>
      </c>
      <c r="I7249" t="str">
        <f>anotacoes!L7249</f>
        <v xml:space="preserve"> 00:05:04,520</v>
      </c>
      <c r="J7249" t="str">
        <f>IF(L7249="PAUSE",E7249,IF(anotacoes!G7253=conversao_anotacoes!C7249,conversao_anotacoes!C7249,conversao_anotacoes!D7249))</f>
        <v>STEVENS</v>
      </c>
      <c r="K7249" t="str">
        <f t="shared" si="226"/>
        <v>SEDEJ</v>
      </c>
      <c r="L7249" t="str">
        <f>UPPER(anotacoes!H7249)</f>
        <v>ATTACK</v>
      </c>
      <c r="M7249" t="str">
        <f>IF(OR(L7249="ATTACK",L7249="FINTA"),"&lt;TECNICA&gt;",UPPER(anotacoes!I7249))</f>
        <v>&lt;TECNICA&gt;</v>
      </c>
      <c r="N7249" t="str">
        <f>IF(OR(L7249="ATTACK",L7249="FINTA"),UPPER(anotacoes!I7249),"")</f>
        <v>UCHIMAKIKOMI</v>
      </c>
      <c r="O7249" s="6">
        <f>IF(anotacoes!N7249=0,"",anotacoes!N7249)</f>
        <v>6</v>
      </c>
      <c r="P7249" t="str">
        <f>IF(anotacoes!M7249=0,"",UPPER(anotacoes!M7249))</f>
        <v/>
      </c>
      <c r="Q7249" t="str">
        <f t="shared" si="227"/>
        <v>INSERT INTO CONVERSAO_LUTA_ACAO (cd_conversao, id_luta, sequencia, momento_inicio, momento_fim, quem_faz, quem_sofre, acao_tipo, acao, tecnica, direcao, pontuacao) VALUES (1, 106, 37, TRIM(' 00:05:02,744'), TRIM(' 00:05:04,520'), 'STEVENS', 'SEDEJ', 'ATTACK', '&lt;TECNICA&gt;', 'UCHIMAKIKOMI', 6, NULL)</v>
      </c>
      <c r="R7249" t="s">
        <v>10327</v>
      </c>
    </row>
    <row r="7250" spans="1:18" hidden="1" x14ac:dyDescent="0.25">
      <c r="A7250" s="7">
        <f>anotacoes!D7250</f>
        <v>40594</v>
      </c>
      <c r="B7250" t="str">
        <f>anotacoes!C7250</f>
        <v>GRAND PRIX DUSSELDORF 2011</v>
      </c>
      <c r="C7250" t="str">
        <f>anotacoes!E7250</f>
        <v>STEVENS</v>
      </c>
      <c r="D7250" t="str">
        <f>anotacoes!F7250</f>
        <v>SEDEJ</v>
      </c>
      <c r="E7250" t="s">
        <v>10325</v>
      </c>
      <c r="F7250">
        <f>anotacoes!A7250</f>
        <v>106</v>
      </c>
      <c r="G7250">
        <f>anotacoes!B7250</f>
        <v>38</v>
      </c>
      <c r="H7250" t="str">
        <f>anotacoes!K7250</f>
        <v xml:space="preserve"> 00:05:04,709</v>
      </c>
      <c r="I7250" t="str">
        <f>anotacoes!L7250</f>
        <v xml:space="preserve"> 00:05:10,496</v>
      </c>
      <c r="J7250" t="str">
        <f>IF(L7250="PAUSE",E7250,IF(anotacoes!G7254=conversao_anotacoes!C7250,conversao_anotacoes!C7250,conversao_anotacoes!D7250))</f>
        <v>STEVENS</v>
      </c>
      <c r="K7250" t="str">
        <f t="shared" si="226"/>
        <v>SEDEJ</v>
      </c>
      <c r="L7250" t="str">
        <f>UPPER(anotacoes!H7250)</f>
        <v>GROUNDWORK COMBAT</v>
      </c>
      <c r="M7250" t="str">
        <f>IF(OR(L7250="ATTACK",L7250="FINTA"),"&lt;TECNICA&gt;",UPPER(anotacoes!I7250))</f>
        <v>DEFENSIVE POSITION</v>
      </c>
      <c r="N7250" t="str">
        <f>IF(OR(L7250="ATTACK",L7250="FINTA"),UPPER(anotacoes!I7250),"")</f>
        <v/>
      </c>
      <c r="O7250" s="6" t="str">
        <f>IF(anotacoes!N7250=0,"",anotacoes!N7250)</f>
        <v/>
      </c>
      <c r="P7250" t="str">
        <f>IF(anotacoes!M7250=0,"",UPPER(anotacoes!M7250))</f>
        <v/>
      </c>
      <c r="Q7250" t="str">
        <f t="shared" si="227"/>
        <v>INSERT INTO CONVERSAO_LUTA_ACAO (cd_conversao, id_luta, sequencia, momento_inicio, momento_fim, quem_faz, quem_sofre, acao_tipo, acao, tecnica, direcao, pontuacao) VALUES (1, 106, 38, TRIM(' 00:05:04,709'), TRIM(' 00:05:10,496'), 'STEVENS', 'SEDEJ', 'GROUNDWORK COMBAT', 'DEFENSIVE POSITION', NULL, NULL, NULL)</v>
      </c>
      <c r="R7250" t="s">
        <v>10327</v>
      </c>
    </row>
    <row r="7251" spans="1:18" hidden="1" x14ac:dyDescent="0.25">
      <c r="A7251" s="7">
        <f>anotacoes!D7251</f>
        <v>40594</v>
      </c>
      <c r="B7251" t="str">
        <f>anotacoes!C7251</f>
        <v>GRAND PRIX DUSSELDORF 2011</v>
      </c>
      <c r="C7251" t="str">
        <f>anotacoes!E7251</f>
        <v>STEVENS</v>
      </c>
      <c r="D7251" t="str">
        <f>anotacoes!F7251</f>
        <v>SEDEJ</v>
      </c>
      <c r="E7251" t="s">
        <v>10325</v>
      </c>
      <c r="F7251">
        <f>anotacoes!A7251</f>
        <v>106</v>
      </c>
      <c r="G7251">
        <f>anotacoes!B7251</f>
        <v>39</v>
      </c>
      <c r="H7251" t="str">
        <f>anotacoes!K7251</f>
        <v xml:space="preserve"> 00:05:10,694</v>
      </c>
      <c r="I7251" t="str">
        <f>anotacoes!L7251</f>
        <v xml:space="preserve"> 00:05:14,710</v>
      </c>
      <c r="J7251" t="str">
        <f>IF(L7251="PAUSE",E7251,IF(anotacoes!G7255=conversao_anotacoes!C7251,conversao_anotacoes!C7251,conversao_anotacoes!D7251))</f>
        <v>&lt;ARBITRO_DESCONHECIDO&gt;</v>
      </c>
      <c r="K7251" t="str">
        <f t="shared" si="226"/>
        <v/>
      </c>
      <c r="L7251" t="str">
        <f>UPPER(anotacoes!H7251)</f>
        <v>PAUSE</v>
      </c>
      <c r="M7251" t="str">
        <f>IF(OR(L7251="ATTACK",L7251="FINTA"),"&lt;TECNICA&gt;",UPPER(anotacoes!I7251))</f>
        <v>&lt;NAO_CLASSIFICADO&gt;</v>
      </c>
      <c r="N7251" t="str">
        <f>IF(OR(L7251="ATTACK",L7251="FINTA"),UPPER(anotacoes!I7251),"")</f>
        <v/>
      </c>
      <c r="O7251" s="6" t="str">
        <f>IF(anotacoes!N7251=0,"",anotacoes!N7251)</f>
        <v/>
      </c>
      <c r="P7251" t="str">
        <f>IF(anotacoes!M7251=0,"",UPPER(anotacoes!M7251))</f>
        <v/>
      </c>
      <c r="Q7251" t="str">
        <f t="shared" si="227"/>
        <v>INSERT INTO CONVERSAO_LUTA_ACAO (cd_conversao, id_luta, sequencia, momento_inicio, momento_fim, quem_faz, quem_sofre, acao_tipo, acao, tecnica, direcao, pontuacao) VALUES (1, 106, 39, TRIM(' 00:05:10,694'), TRIM(' 00:05:14,710'), '&lt;ARBITRO_DESCONHECIDO&gt;', '', 'PAUSE', '&lt;NAO_CLASSIFICADO&gt;', NULL, NULL, NULL)</v>
      </c>
      <c r="R7251" t="s">
        <v>10327</v>
      </c>
    </row>
    <row r="7252" spans="1:18" hidden="1" x14ac:dyDescent="0.25">
      <c r="A7252" s="7">
        <f>anotacoes!D7252</f>
        <v>40594</v>
      </c>
      <c r="B7252" t="str">
        <f>anotacoes!C7252</f>
        <v>GRAND PRIX DUSSELDORF 2011</v>
      </c>
      <c r="C7252" t="str">
        <f>anotacoes!E7252</f>
        <v>STEVENS</v>
      </c>
      <c r="D7252" t="str">
        <f>anotacoes!F7252</f>
        <v>SEDEJ</v>
      </c>
      <c r="E7252" t="s">
        <v>10325</v>
      </c>
      <c r="F7252">
        <f>anotacoes!A7252</f>
        <v>106</v>
      </c>
      <c r="G7252">
        <f>anotacoes!B7252</f>
        <v>40</v>
      </c>
      <c r="H7252" t="str">
        <f>anotacoes!K7252</f>
        <v xml:space="preserve"> 00:05:14,876</v>
      </c>
      <c r="I7252" t="str">
        <f>anotacoes!L7252</f>
        <v xml:space="preserve"> 00:05:19,822</v>
      </c>
      <c r="J7252" t="str">
        <f>IF(L7252="PAUSE",E7252,IF(anotacoes!G7256=conversao_anotacoes!C7252,conversao_anotacoes!C7252,conversao_anotacoes!D7252))</f>
        <v>STEVENS</v>
      </c>
      <c r="K7252" t="str">
        <f t="shared" si="226"/>
        <v>SEDEJ</v>
      </c>
      <c r="L7252" t="str">
        <f>UPPER(anotacoes!H7252)</f>
        <v>DISPLACEMENT</v>
      </c>
      <c r="M7252" t="str">
        <f>IF(OR(L7252="ATTACK",L7252="FINTA"),"&lt;TECNICA&gt;",UPPER(anotacoes!I7252))</f>
        <v>2-3 STEP HESITANT RIGHT</v>
      </c>
      <c r="N7252" t="str">
        <f>IF(OR(L7252="ATTACK",L7252="FINTA"),UPPER(anotacoes!I7252),"")</f>
        <v/>
      </c>
      <c r="O7252" s="6" t="str">
        <f>IF(anotacoes!N7252=0,"",anotacoes!N7252)</f>
        <v/>
      </c>
      <c r="P7252" t="str">
        <f>IF(anotacoes!M7252=0,"",UPPER(anotacoes!M7252))</f>
        <v/>
      </c>
      <c r="Q7252" t="str">
        <f t="shared" si="227"/>
        <v>INSERT INTO CONVERSAO_LUTA_ACAO (cd_conversao, id_luta, sequencia, momento_inicio, momento_fim, quem_faz, quem_sofre, acao_tipo, acao, tecnica, direcao, pontuacao) VALUES (1, 106, 40, TRIM(' 00:05:14,876'), TRIM(' 00:05:19,822'), 'STEVENS', 'SEDEJ', 'DISPLACEMENT', '2-3 STEP HESITANT RIGHT', NULL, NULL, NULL)</v>
      </c>
      <c r="R7252" t="s">
        <v>10327</v>
      </c>
    </row>
    <row r="7253" spans="1:18" hidden="1" x14ac:dyDescent="0.25">
      <c r="A7253" s="7">
        <f>anotacoes!D7253</f>
        <v>40594</v>
      </c>
      <c r="B7253" t="str">
        <f>anotacoes!C7253</f>
        <v>GRAND PRIX DUSSELDORF 2011</v>
      </c>
      <c r="C7253" t="str">
        <f>anotacoes!E7253</f>
        <v>STEVENS</v>
      </c>
      <c r="D7253" t="str">
        <f>anotacoes!F7253</f>
        <v>SEDEJ</v>
      </c>
      <c r="E7253" t="s">
        <v>10325</v>
      </c>
      <c r="F7253">
        <f>anotacoes!A7253</f>
        <v>106</v>
      </c>
      <c r="G7253">
        <f>anotacoes!B7253</f>
        <v>41</v>
      </c>
      <c r="H7253" t="str">
        <f>anotacoes!K7253</f>
        <v xml:space="preserve"> 00:05:19,822</v>
      </c>
      <c r="I7253" t="str">
        <f>anotacoes!L7253</f>
        <v xml:space="preserve"> 00:05:23,603</v>
      </c>
      <c r="J7253" t="str">
        <f>IF(L7253="PAUSE",E7253,IF(anotacoes!G7257=conversao_anotacoes!C7253,conversao_anotacoes!C7253,conversao_anotacoes!D7253))</f>
        <v>STEVENS</v>
      </c>
      <c r="K7253" t="str">
        <f t="shared" si="226"/>
        <v>SEDEJ</v>
      </c>
      <c r="L7253" t="str">
        <f>UPPER(anotacoes!H7253)</f>
        <v>GRIP TIME</v>
      </c>
      <c r="M7253" t="str">
        <f>IF(OR(L7253="ATTACK",L7253="FINTA"),"&lt;TECNICA&gt;",UPPER(anotacoes!I7253))</f>
        <v>RIGHT COLLAR RIGHT SLEEVE</v>
      </c>
      <c r="N7253" t="str">
        <f>IF(OR(L7253="ATTACK",L7253="FINTA"),UPPER(anotacoes!I7253),"")</f>
        <v/>
      </c>
      <c r="O7253" s="6" t="str">
        <f>IF(anotacoes!N7253=0,"",anotacoes!N7253)</f>
        <v/>
      </c>
      <c r="P7253" t="str">
        <f>IF(anotacoes!M7253=0,"",UPPER(anotacoes!M7253))</f>
        <v/>
      </c>
      <c r="Q7253" t="str">
        <f t="shared" si="227"/>
        <v>INSERT INTO CONVERSAO_LUTA_ACAO (cd_conversao, id_luta, sequencia, momento_inicio, momento_fim, quem_faz, quem_sofre, acao_tipo, acao, tecnica, direcao, pontuacao) VALUES (1, 106, 41, TRIM(' 00:05:19,822'), TRIM(' 00:05:23,603'), 'STEVENS', 'SEDEJ', 'GRIP TIME', 'RIGHT COLLAR RIGHT SLEEVE', NULL, NULL, NULL)</v>
      </c>
      <c r="R7253" t="s">
        <v>10327</v>
      </c>
    </row>
    <row r="7254" spans="1:18" hidden="1" x14ac:dyDescent="0.25">
      <c r="A7254" s="7">
        <f>anotacoes!D7254</f>
        <v>40594</v>
      </c>
      <c r="B7254" t="str">
        <f>anotacoes!C7254</f>
        <v>GRAND PRIX DUSSELDORF 2011</v>
      </c>
      <c r="C7254" t="str">
        <f>anotacoes!E7254</f>
        <v>STEVENS</v>
      </c>
      <c r="D7254" t="str">
        <f>anotacoes!F7254</f>
        <v>SEDEJ</v>
      </c>
      <c r="E7254" t="s">
        <v>10325</v>
      </c>
      <c r="F7254">
        <f>anotacoes!A7254</f>
        <v>106</v>
      </c>
      <c r="G7254">
        <f>anotacoes!B7254</f>
        <v>42</v>
      </c>
      <c r="H7254" t="str">
        <f>anotacoes!K7254</f>
        <v xml:space="preserve"> 00:05:23,603</v>
      </c>
      <c r="I7254" t="str">
        <f>anotacoes!L7254</f>
        <v xml:space="preserve"> 00:05:25,657</v>
      </c>
      <c r="J7254" t="str">
        <f>IF(L7254="PAUSE",E7254,IF(anotacoes!G7258=conversao_anotacoes!C7254,conversao_anotacoes!C7254,conversao_anotacoes!D7254))</f>
        <v>STEVENS</v>
      </c>
      <c r="K7254" t="str">
        <f t="shared" si="226"/>
        <v>SEDEJ</v>
      </c>
      <c r="L7254" t="str">
        <f>UPPER(anotacoes!H7254)</f>
        <v>DISPLACEMENT</v>
      </c>
      <c r="M7254" t="str">
        <f>IF(OR(L7254="ATTACK",L7254="FINTA"),"&lt;TECNICA&gt;",UPPER(anotacoes!I7254))</f>
        <v>TRY TO GRIP WITH CONTACT</v>
      </c>
      <c r="N7254" t="str">
        <f>IF(OR(L7254="ATTACK",L7254="FINTA"),UPPER(anotacoes!I7254),"")</f>
        <v/>
      </c>
      <c r="O7254" s="6" t="str">
        <f>IF(anotacoes!N7254=0,"",anotacoes!N7254)</f>
        <v/>
      </c>
      <c r="P7254" t="str">
        <f>IF(anotacoes!M7254=0,"",UPPER(anotacoes!M7254))</f>
        <v/>
      </c>
      <c r="Q7254" t="str">
        <f t="shared" si="227"/>
        <v>INSERT INTO CONVERSAO_LUTA_ACAO (cd_conversao, id_luta, sequencia, momento_inicio, momento_fim, quem_faz, quem_sofre, acao_tipo, acao, tecnica, direcao, pontuacao) VALUES (1, 106, 42, TRIM(' 00:05:23,603'), TRIM(' 00:05:25,657'), 'STEVENS', 'SEDEJ', 'DISPLACEMENT', 'TRY TO GRIP WITH CONTACT', NULL, NULL, NULL)</v>
      </c>
      <c r="R7254" t="s">
        <v>10327</v>
      </c>
    </row>
    <row r="7255" spans="1:18" hidden="1" x14ac:dyDescent="0.25">
      <c r="A7255" s="7">
        <f>anotacoes!D7255</f>
        <v>40594</v>
      </c>
      <c r="B7255" t="str">
        <f>anotacoes!C7255</f>
        <v>GRAND PRIX DUSSELDORF 2011</v>
      </c>
      <c r="C7255" t="str">
        <f>anotacoes!E7255</f>
        <v>STEVENS</v>
      </c>
      <c r="D7255" t="str">
        <f>anotacoes!F7255</f>
        <v>SEDEJ</v>
      </c>
      <c r="E7255" t="s">
        <v>10325</v>
      </c>
      <c r="F7255">
        <f>anotacoes!A7255</f>
        <v>106</v>
      </c>
      <c r="G7255">
        <f>anotacoes!B7255</f>
        <v>43</v>
      </c>
      <c r="H7255" t="str">
        <f>anotacoes!K7255</f>
        <v xml:space="preserve"> 00:05:26,093</v>
      </c>
      <c r="I7255" t="str">
        <f>anotacoes!L7255</f>
        <v xml:space="preserve"> 00:05:39,167</v>
      </c>
      <c r="J7255" t="str">
        <f>IF(L7255="PAUSE",E7255,IF(anotacoes!G7259=conversao_anotacoes!C7255,conversao_anotacoes!C7255,conversao_anotacoes!D7255))</f>
        <v>STEVENS</v>
      </c>
      <c r="K7255" t="str">
        <f t="shared" si="226"/>
        <v>SEDEJ</v>
      </c>
      <c r="L7255" t="str">
        <f>UPPER(anotacoes!H7255)</f>
        <v>GROUNDWORK COMBAT</v>
      </c>
      <c r="M7255" t="str">
        <f>IF(OR(L7255="ATTACK",L7255="FINTA"),"&lt;TECNICA&gt;",UPPER(anotacoes!I7255))</f>
        <v>DEFENSIVE POSITION</v>
      </c>
      <c r="N7255" t="str">
        <f>IF(OR(L7255="ATTACK",L7255="FINTA"),UPPER(anotacoes!I7255),"")</f>
        <v/>
      </c>
      <c r="O7255" s="6" t="str">
        <f>IF(anotacoes!N7255=0,"",anotacoes!N7255)</f>
        <v/>
      </c>
      <c r="P7255" t="str">
        <f>IF(anotacoes!M7255=0,"",UPPER(anotacoes!M7255))</f>
        <v/>
      </c>
      <c r="Q7255" t="str">
        <f t="shared" si="227"/>
        <v>INSERT INTO CONVERSAO_LUTA_ACAO (cd_conversao, id_luta, sequencia, momento_inicio, momento_fim, quem_faz, quem_sofre, acao_tipo, acao, tecnica, direcao, pontuacao) VALUES (1, 106, 43, TRIM(' 00:05:26,093'), TRIM(' 00:05:39,167'), 'STEVENS', 'SEDEJ', 'GROUNDWORK COMBAT', 'DEFENSIVE POSITION', NULL, NULL, NULL)</v>
      </c>
      <c r="R7255" t="s">
        <v>10327</v>
      </c>
    </row>
    <row r="7256" spans="1:18" hidden="1" x14ac:dyDescent="0.25">
      <c r="A7256" s="7">
        <f>anotacoes!D7256</f>
        <v>40594</v>
      </c>
      <c r="B7256" t="str">
        <f>anotacoes!C7256</f>
        <v>GRAND PRIX DUSSELDORF 2011</v>
      </c>
      <c r="C7256" t="str">
        <f>anotacoes!E7256</f>
        <v>STEVENS</v>
      </c>
      <c r="D7256" t="str">
        <f>anotacoes!F7256</f>
        <v>SEDEJ</v>
      </c>
      <c r="E7256" t="s">
        <v>10325</v>
      </c>
      <c r="F7256">
        <f>anotacoes!A7256</f>
        <v>106</v>
      </c>
      <c r="G7256">
        <f>anotacoes!B7256</f>
        <v>44</v>
      </c>
      <c r="H7256" t="str">
        <f>anotacoes!K7256</f>
        <v xml:space="preserve"> 00:05:39,336</v>
      </c>
      <c r="I7256" t="str">
        <f>anotacoes!L7256</f>
        <v xml:space="preserve"> 00:05:50,189</v>
      </c>
      <c r="J7256" t="str">
        <f>IF(L7256="PAUSE",E7256,IF(anotacoes!G7260=conversao_anotacoes!C7256,conversao_anotacoes!C7256,conversao_anotacoes!D7256))</f>
        <v>&lt;ARBITRO_DESCONHECIDO&gt;</v>
      </c>
      <c r="K7256" t="str">
        <f t="shared" si="226"/>
        <v/>
      </c>
      <c r="L7256" t="str">
        <f>UPPER(anotacoes!H7256)</f>
        <v>PAUSE</v>
      </c>
      <c r="M7256" t="str">
        <f>IF(OR(L7256="ATTACK",L7256="FINTA"),"&lt;TECNICA&gt;",UPPER(anotacoes!I7256))</f>
        <v>&lt;NAO_CLASSIFICADO&gt;</v>
      </c>
      <c r="N7256" t="str">
        <f>IF(OR(L7256="ATTACK",L7256="FINTA"),UPPER(anotacoes!I7256),"")</f>
        <v/>
      </c>
      <c r="O7256" s="6" t="str">
        <f>IF(anotacoes!N7256=0,"",anotacoes!N7256)</f>
        <v/>
      </c>
      <c r="P7256" t="str">
        <f>IF(anotacoes!M7256=0,"",UPPER(anotacoes!M7256))</f>
        <v/>
      </c>
      <c r="Q7256" t="str">
        <f t="shared" si="227"/>
        <v>INSERT INTO CONVERSAO_LUTA_ACAO (cd_conversao, id_luta, sequencia, momento_inicio, momento_fim, quem_faz, quem_sofre, acao_tipo, acao, tecnica, direcao, pontuacao) VALUES (1, 106, 44, TRIM(' 00:05:39,336'), TRIM(' 00:05:50,189'), '&lt;ARBITRO_DESCONHECIDO&gt;', '', 'PAUSE', '&lt;NAO_CLASSIFICADO&gt;', NULL, NULL, NULL)</v>
      </c>
      <c r="R7256" t="s">
        <v>10327</v>
      </c>
    </row>
    <row r="7257" spans="1:18" hidden="1" x14ac:dyDescent="0.25">
      <c r="A7257" s="7">
        <f>anotacoes!D7257</f>
        <v>40594</v>
      </c>
      <c r="B7257" t="str">
        <f>anotacoes!C7257</f>
        <v>GRAND PRIX DUSSELDORF 2011</v>
      </c>
      <c r="C7257" t="str">
        <f>anotacoes!E7257</f>
        <v>STEVENS</v>
      </c>
      <c r="D7257" t="str">
        <f>anotacoes!F7257</f>
        <v>SEDEJ</v>
      </c>
      <c r="E7257" t="s">
        <v>10325</v>
      </c>
      <c r="F7257">
        <f>anotacoes!A7257</f>
        <v>106</v>
      </c>
      <c r="G7257">
        <f>anotacoes!B7257</f>
        <v>45</v>
      </c>
      <c r="H7257" t="str">
        <f>anotacoes!K7257</f>
        <v xml:space="preserve"> 00:05:50,189</v>
      </c>
      <c r="I7257" t="str">
        <f>anotacoes!L7257</f>
        <v xml:space="preserve"> 00:05:52,037</v>
      </c>
      <c r="J7257" t="str">
        <f>IF(L7257="PAUSE",E7257,IF(anotacoes!G7261=conversao_anotacoes!C7257,conversao_anotacoes!C7257,conversao_anotacoes!D7257))</f>
        <v>STEVENS</v>
      </c>
      <c r="K7257" t="str">
        <f t="shared" si="226"/>
        <v>SEDEJ</v>
      </c>
      <c r="L7257" t="str">
        <f>UPPER(anotacoes!H7257)</f>
        <v>DISPLACEMENT</v>
      </c>
      <c r="M7257" t="str">
        <f>IF(OR(L7257="ATTACK",L7257="FINTA"),"&lt;TECNICA&gt;",UPPER(anotacoes!I7257))</f>
        <v>2-3 STEP HESITANT RIGHT</v>
      </c>
      <c r="N7257" t="str">
        <f>IF(OR(L7257="ATTACK",L7257="FINTA"),UPPER(anotacoes!I7257),"")</f>
        <v/>
      </c>
      <c r="O7257" s="6" t="str">
        <f>IF(anotacoes!N7257=0,"",anotacoes!N7257)</f>
        <v/>
      </c>
      <c r="P7257" t="str">
        <f>IF(anotacoes!M7257=0,"",UPPER(anotacoes!M7257))</f>
        <v/>
      </c>
      <c r="Q7257" t="str">
        <f t="shared" si="227"/>
        <v>INSERT INTO CONVERSAO_LUTA_ACAO (cd_conversao, id_luta, sequencia, momento_inicio, momento_fim, quem_faz, quem_sofre, acao_tipo, acao, tecnica, direcao, pontuacao) VALUES (1, 106, 45, TRIM(' 00:05:50,189'), TRIM(' 00:05:52,037'), 'STEVENS', 'SEDEJ', 'DISPLACEMENT', '2-3 STEP HESITANT RIGHT', NULL, NULL, NULL)</v>
      </c>
      <c r="R7257" t="s">
        <v>10327</v>
      </c>
    </row>
    <row r="7258" spans="1:18" hidden="1" x14ac:dyDescent="0.25">
      <c r="A7258" s="7">
        <f>anotacoes!D7258</f>
        <v>40594</v>
      </c>
      <c r="B7258" t="str">
        <f>anotacoes!C7258</f>
        <v>GRAND PRIX DUSSELDORF 2011</v>
      </c>
      <c r="C7258" t="str">
        <f>anotacoes!E7258</f>
        <v>STEVENS</v>
      </c>
      <c r="D7258" t="str">
        <f>anotacoes!F7258</f>
        <v>SEDEJ</v>
      </c>
      <c r="E7258" t="s">
        <v>10325</v>
      </c>
      <c r="F7258">
        <f>anotacoes!A7258</f>
        <v>106</v>
      </c>
      <c r="G7258">
        <f>anotacoes!B7258</f>
        <v>46</v>
      </c>
      <c r="H7258" t="str">
        <f>anotacoes!K7258</f>
        <v xml:space="preserve"> 00:05:52,037</v>
      </c>
      <c r="I7258" t="str">
        <f>anotacoes!L7258</f>
        <v xml:space="preserve"> 00:05:52,037</v>
      </c>
      <c r="J7258" t="str">
        <f>IF(L7258="PAUSE",E7258,IF(anotacoes!G7262=conversao_anotacoes!C7258,conversao_anotacoes!C7258,conversao_anotacoes!D7258))</f>
        <v>STEVENS</v>
      </c>
      <c r="K7258" t="str">
        <f t="shared" si="226"/>
        <v>SEDEJ</v>
      </c>
      <c r="L7258" t="str">
        <f>UPPER(anotacoes!H7258)</f>
        <v>DISPLACEMENT</v>
      </c>
      <c r="M7258" t="str">
        <f>IF(OR(L7258="ATTACK",L7258="FINTA"),"&lt;TECNICA&gt;",UPPER(anotacoes!I7258))</f>
        <v>TRY TO GRIP WITH CONTACT</v>
      </c>
      <c r="N7258" t="str">
        <f>IF(OR(L7258="ATTACK",L7258="FINTA"),UPPER(anotacoes!I7258),"")</f>
        <v/>
      </c>
      <c r="O7258" s="6" t="str">
        <f>IF(anotacoes!N7258=0,"",anotacoes!N7258)</f>
        <v/>
      </c>
      <c r="P7258" t="str">
        <f>IF(anotacoes!M7258=0,"",UPPER(anotacoes!M7258))</f>
        <v/>
      </c>
      <c r="Q7258" t="str">
        <f t="shared" si="227"/>
        <v>INSERT INTO CONVERSAO_LUTA_ACAO (cd_conversao, id_luta, sequencia, momento_inicio, momento_fim, quem_faz, quem_sofre, acao_tipo, acao, tecnica, direcao, pontuacao) VALUES (1, 106, 46, TRIM(' 00:05:52,037'), TRIM(' 00:05:52,037'), 'STEVENS', 'SEDEJ', 'DISPLACEMENT', 'TRY TO GRIP WITH CONTACT', NULL, NULL, NULL)</v>
      </c>
      <c r="R7258" t="s">
        <v>10327</v>
      </c>
    </row>
    <row r="7259" spans="1:18" hidden="1" x14ac:dyDescent="0.25">
      <c r="A7259" s="7">
        <f>anotacoes!D7259</f>
        <v>40594</v>
      </c>
      <c r="B7259" t="str">
        <f>anotacoes!C7259</f>
        <v>GRAND PRIX DUSSELDORF 2011</v>
      </c>
      <c r="C7259" t="str">
        <f>anotacoes!E7259</f>
        <v>STEVENS</v>
      </c>
      <c r="D7259" t="str">
        <f>anotacoes!F7259</f>
        <v>SEDEJ</v>
      </c>
      <c r="E7259" t="s">
        <v>10325</v>
      </c>
      <c r="F7259">
        <f>anotacoes!A7259</f>
        <v>106</v>
      </c>
      <c r="G7259">
        <f>anotacoes!B7259</f>
        <v>47</v>
      </c>
      <c r="H7259" t="str">
        <f>anotacoes!K7259</f>
        <v xml:space="preserve"> 00:05:52,037</v>
      </c>
      <c r="I7259" t="str">
        <f>anotacoes!L7259</f>
        <v xml:space="preserve"> 00:05:57,914</v>
      </c>
      <c r="J7259" t="str">
        <f>IF(L7259="PAUSE",E7259,IF(anotacoes!G7263=conversao_anotacoes!C7259,conversao_anotacoes!C7259,conversao_anotacoes!D7259))</f>
        <v>STEVENS</v>
      </c>
      <c r="K7259" t="str">
        <f t="shared" si="226"/>
        <v>SEDEJ</v>
      </c>
      <c r="L7259" t="str">
        <f>UPPER(anotacoes!H7259)</f>
        <v>GRIP TIME</v>
      </c>
      <c r="M7259" t="str">
        <f>IF(OR(L7259="ATTACK",L7259="FINTA"),"&lt;TECNICA&gt;",UPPER(anotacoes!I7259))</f>
        <v>LEFT COLLAR RIGHT SLEEVE</v>
      </c>
      <c r="N7259" t="str">
        <f>IF(OR(L7259="ATTACK",L7259="FINTA"),UPPER(anotacoes!I7259),"")</f>
        <v/>
      </c>
      <c r="O7259" s="6" t="str">
        <f>IF(anotacoes!N7259=0,"",anotacoes!N7259)</f>
        <v/>
      </c>
      <c r="P7259" t="str">
        <f>IF(anotacoes!M7259=0,"",UPPER(anotacoes!M7259))</f>
        <v/>
      </c>
      <c r="Q7259" t="str">
        <f t="shared" si="227"/>
        <v>INSERT INTO CONVERSAO_LUTA_ACAO (cd_conversao, id_luta, sequencia, momento_inicio, momento_fim, quem_faz, quem_sofre, acao_tipo, acao, tecnica, direcao, pontuacao) VALUES (1, 106, 47, TRIM(' 00:05:52,037'), TRIM(' 00:05:57,914'), 'STEVENS', 'SEDEJ', 'GRIP TIME', 'LEFT COLLAR RIGHT SLEEVE', NULL, NULL, NULL)</v>
      </c>
      <c r="R7259" t="s">
        <v>10327</v>
      </c>
    </row>
    <row r="7260" spans="1:18" hidden="1" x14ac:dyDescent="0.25">
      <c r="A7260" s="7">
        <f>anotacoes!D7260</f>
        <v>40594</v>
      </c>
      <c r="B7260" t="str">
        <f>anotacoes!C7260</f>
        <v>GRAND PRIX DUSSELDORF 2011</v>
      </c>
      <c r="C7260" t="str">
        <f>anotacoes!E7260</f>
        <v>STEVENS</v>
      </c>
      <c r="D7260" t="str">
        <f>anotacoes!F7260</f>
        <v>SEDEJ</v>
      </c>
      <c r="E7260" t="s">
        <v>10325</v>
      </c>
      <c r="F7260">
        <f>anotacoes!A7260</f>
        <v>106</v>
      </c>
      <c r="G7260">
        <f>anotacoes!B7260</f>
        <v>48</v>
      </c>
      <c r="H7260" t="str">
        <f>anotacoes!K7260</f>
        <v xml:space="preserve"> 00:05:58,075</v>
      </c>
      <c r="I7260" t="str">
        <f>anotacoes!L7260</f>
        <v xml:space="preserve"> 00:06:50,708</v>
      </c>
      <c r="J7260" t="str">
        <f>IF(L7260="PAUSE",E7260,IF(anotacoes!G7264=conversao_anotacoes!C7260,conversao_anotacoes!C7260,conversao_anotacoes!D7260))</f>
        <v>STEVENS</v>
      </c>
      <c r="K7260" t="str">
        <f t="shared" si="226"/>
        <v>SEDEJ</v>
      </c>
      <c r="L7260" t="str">
        <f>UPPER(anotacoes!H7260)</f>
        <v>DISPLACEMENT</v>
      </c>
      <c r="M7260" t="str">
        <f>IF(OR(L7260="ATTACK",L7260="FINTA"),"&lt;TECNICA&gt;",UPPER(anotacoes!I7260))</f>
        <v>TRY TO GRIP WITH CONTACT</v>
      </c>
      <c r="N7260" t="str">
        <f>IF(OR(L7260="ATTACK",L7260="FINTA"),UPPER(anotacoes!I7260),"")</f>
        <v/>
      </c>
      <c r="O7260" s="6" t="str">
        <f>IF(anotacoes!N7260=0,"",anotacoes!N7260)</f>
        <v/>
      </c>
      <c r="P7260" t="str">
        <f>IF(anotacoes!M7260=0,"",UPPER(anotacoes!M7260))</f>
        <v/>
      </c>
      <c r="Q7260" t="str">
        <f t="shared" si="227"/>
        <v>INSERT INTO CONVERSAO_LUTA_ACAO (cd_conversao, id_luta, sequencia, momento_inicio, momento_fim, quem_faz, quem_sofre, acao_tipo, acao, tecnica, direcao, pontuacao) VALUES (1, 106, 48, TRIM(' 00:05:58,075'), TRIM(' 00:06:50,708'), 'STEVENS', 'SEDEJ', 'DISPLACEMENT', 'TRY TO GRIP WITH CONTACT', NULL, NULL, NULL)</v>
      </c>
      <c r="R7260" t="s">
        <v>10327</v>
      </c>
    </row>
    <row r="7261" spans="1:18" hidden="1" x14ac:dyDescent="0.25">
      <c r="A7261" s="7">
        <f>anotacoes!D7261</f>
        <v>40594</v>
      </c>
      <c r="B7261" t="str">
        <f>anotacoes!C7261</f>
        <v>GRAND PRIX DUSSELDORF 2011</v>
      </c>
      <c r="C7261" t="str">
        <f>anotacoes!E7261</f>
        <v>STEVENS</v>
      </c>
      <c r="D7261" t="str">
        <f>anotacoes!F7261</f>
        <v>SEDEJ</v>
      </c>
      <c r="E7261" t="s">
        <v>10325</v>
      </c>
      <c r="F7261">
        <f>anotacoes!A7261</f>
        <v>106</v>
      </c>
      <c r="G7261">
        <f>anotacoes!B7261</f>
        <v>49</v>
      </c>
      <c r="H7261" t="str">
        <f>anotacoes!K7261</f>
        <v xml:space="preserve"> 00:06:50,708</v>
      </c>
      <c r="I7261" t="str">
        <f>anotacoes!L7261</f>
        <v xml:space="preserve"> 00:06:55,151</v>
      </c>
      <c r="J7261" t="str">
        <f>IF(L7261="PAUSE",E7261,IF(anotacoes!G7265=conversao_anotacoes!C7261,conversao_anotacoes!C7261,conversao_anotacoes!D7261))</f>
        <v>STEVENS</v>
      </c>
      <c r="K7261" t="str">
        <f t="shared" si="226"/>
        <v>SEDEJ</v>
      </c>
      <c r="L7261" t="str">
        <f>UPPER(anotacoes!H7261)</f>
        <v>GRIP TIME</v>
      </c>
      <c r="M7261" t="str">
        <f>IF(OR(L7261="ATTACK",L7261="FINTA"),"&lt;TECNICA&gt;",UPPER(anotacoes!I7261))</f>
        <v>RIGHT COLLAR</v>
      </c>
      <c r="N7261" t="str">
        <f>IF(OR(L7261="ATTACK",L7261="FINTA"),UPPER(anotacoes!I7261),"")</f>
        <v/>
      </c>
      <c r="O7261" s="6" t="str">
        <f>IF(anotacoes!N7261=0,"",anotacoes!N7261)</f>
        <v/>
      </c>
      <c r="P7261" t="str">
        <f>IF(anotacoes!M7261=0,"",UPPER(anotacoes!M7261))</f>
        <v/>
      </c>
      <c r="Q7261" t="str">
        <f t="shared" si="227"/>
        <v>INSERT INTO CONVERSAO_LUTA_ACAO (cd_conversao, id_luta, sequencia, momento_inicio, momento_fim, quem_faz, quem_sofre, acao_tipo, acao, tecnica, direcao, pontuacao) VALUES (1, 106, 49, TRIM(' 00:06:50,708'), TRIM(' 00:06:55,151'), 'STEVENS', 'SEDEJ', 'GRIP TIME', 'RIGHT COLLAR', NULL, NULL, NULL)</v>
      </c>
      <c r="R7261" t="s">
        <v>10327</v>
      </c>
    </row>
    <row r="7262" spans="1:18" hidden="1" x14ac:dyDescent="0.25">
      <c r="A7262" s="7">
        <f>anotacoes!D7262</f>
        <v>40594</v>
      </c>
      <c r="B7262" t="str">
        <f>anotacoes!C7262</f>
        <v>GRAND PRIX DUSSELDORF 2011</v>
      </c>
      <c r="C7262" t="str">
        <f>anotacoes!E7262</f>
        <v>STEVENS</v>
      </c>
      <c r="D7262" t="str">
        <f>anotacoes!F7262</f>
        <v>SEDEJ</v>
      </c>
      <c r="E7262" t="s">
        <v>10325</v>
      </c>
      <c r="F7262">
        <f>anotacoes!A7262</f>
        <v>106</v>
      </c>
      <c r="G7262">
        <f>anotacoes!B7262</f>
        <v>50</v>
      </c>
      <c r="H7262" t="str">
        <f>anotacoes!K7262</f>
        <v xml:space="preserve"> 00:06:55,758</v>
      </c>
      <c r="I7262" t="str">
        <f>anotacoes!L7262</f>
        <v xml:space="preserve"> 00:07:07,472</v>
      </c>
      <c r="J7262" t="str">
        <f>IF(L7262="PAUSE",E7262,IF(anotacoes!G7266=conversao_anotacoes!C7262,conversao_anotacoes!C7262,conversao_anotacoes!D7262))</f>
        <v>&lt;ARBITRO_DESCONHECIDO&gt;</v>
      </c>
      <c r="K7262" t="str">
        <f t="shared" si="226"/>
        <v/>
      </c>
      <c r="L7262" t="str">
        <f>UPPER(anotacoes!H7262)</f>
        <v>PAUSE</v>
      </c>
      <c r="M7262" t="str">
        <f>IF(OR(L7262="ATTACK",L7262="FINTA"),"&lt;TECNICA&gt;",UPPER(anotacoes!I7262))</f>
        <v>SHIDO WITH SCORE</v>
      </c>
      <c r="N7262" t="str">
        <f>IF(OR(L7262="ATTACK",L7262="FINTA"),UPPER(anotacoes!I7262),"")</f>
        <v/>
      </c>
      <c r="O7262" s="6" t="str">
        <f>IF(anotacoes!N7262=0,"",anotacoes!N7262)</f>
        <v/>
      </c>
      <c r="P7262" t="str">
        <f>IF(anotacoes!M7262=0,"",UPPER(anotacoes!M7262))</f>
        <v/>
      </c>
      <c r="Q7262" t="str">
        <f t="shared" si="227"/>
        <v>INSERT INTO CONVERSAO_LUTA_ACAO (cd_conversao, id_luta, sequencia, momento_inicio, momento_fim, quem_faz, quem_sofre, acao_tipo, acao, tecnica, direcao, pontuacao) VALUES (1, 106, 50, TRIM(' 00:06:55,758'), TRIM(' 00:07:07,472'), '&lt;ARBITRO_DESCONHECIDO&gt;', '', 'PAUSE', 'SHIDO WITH SCORE', NULL, NULL, NULL)</v>
      </c>
      <c r="R7262" t="s">
        <v>10327</v>
      </c>
    </row>
    <row r="7263" spans="1:18" hidden="1" x14ac:dyDescent="0.25">
      <c r="A7263" s="7">
        <f>anotacoes!D7263</f>
        <v>40594</v>
      </c>
      <c r="B7263" t="str">
        <f>anotacoes!C7263</f>
        <v>GRAND PRIX DUSSELDORF 2011</v>
      </c>
      <c r="C7263" t="str">
        <f>anotacoes!E7263</f>
        <v>STEVENS</v>
      </c>
      <c r="D7263" t="str">
        <f>anotacoes!F7263</f>
        <v>SEDEJ</v>
      </c>
      <c r="E7263" t="s">
        <v>10325</v>
      </c>
      <c r="F7263">
        <f>anotacoes!A7263</f>
        <v>106</v>
      </c>
      <c r="G7263">
        <f>anotacoes!B7263</f>
        <v>51</v>
      </c>
      <c r="H7263" t="str">
        <f>anotacoes!K7263</f>
        <v xml:space="preserve"> 00:07:07,472</v>
      </c>
      <c r="I7263" t="str">
        <f>anotacoes!L7263</f>
        <v xml:space="preserve"> 00:07:09,574</v>
      </c>
      <c r="J7263" t="str">
        <f>IF(L7263="PAUSE",E7263,IF(anotacoes!G7267=conversao_anotacoes!C7263,conversao_anotacoes!C7263,conversao_anotacoes!D7263))</f>
        <v>STEVENS</v>
      </c>
      <c r="K7263" t="str">
        <f t="shared" si="226"/>
        <v>SEDEJ</v>
      </c>
      <c r="L7263" t="str">
        <f>UPPER(anotacoes!H7263)</f>
        <v>DISPLACEMENT</v>
      </c>
      <c r="M7263" t="str">
        <f>IF(OR(L7263="ATTACK",L7263="FINTA"),"&lt;TECNICA&gt;",UPPER(anotacoes!I7263))</f>
        <v>2-3 STEP HESITANT RIGHT</v>
      </c>
      <c r="N7263" t="str">
        <f>IF(OR(L7263="ATTACK",L7263="FINTA"),UPPER(anotacoes!I7263),"")</f>
        <v/>
      </c>
      <c r="O7263" s="6" t="str">
        <f>IF(anotacoes!N7263=0,"",anotacoes!N7263)</f>
        <v/>
      </c>
      <c r="P7263" t="str">
        <f>IF(anotacoes!M7263=0,"",UPPER(anotacoes!M7263))</f>
        <v/>
      </c>
      <c r="Q7263" t="str">
        <f t="shared" si="227"/>
        <v>INSERT INTO CONVERSAO_LUTA_ACAO (cd_conversao, id_luta, sequencia, momento_inicio, momento_fim, quem_faz, quem_sofre, acao_tipo, acao, tecnica, direcao, pontuacao) VALUES (1, 106, 51, TRIM(' 00:07:07,472'), TRIM(' 00:07:09,574'), 'STEVENS', 'SEDEJ', 'DISPLACEMENT', '2-3 STEP HESITANT RIGHT', NULL, NULL, NULL)</v>
      </c>
      <c r="R7263" t="s">
        <v>10327</v>
      </c>
    </row>
    <row r="7264" spans="1:18" hidden="1" x14ac:dyDescent="0.25">
      <c r="A7264" s="7">
        <f>anotacoes!D7264</f>
        <v>40594</v>
      </c>
      <c r="B7264" t="str">
        <f>anotacoes!C7264</f>
        <v>GRAND PRIX DUSSELDORF 2011</v>
      </c>
      <c r="C7264" t="str">
        <f>anotacoes!E7264</f>
        <v>STEVENS</v>
      </c>
      <c r="D7264" t="str">
        <f>anotacoes!F7264</f>
        <v>SEDEJ</v>
      </c>
      <c r="E7264" t="s">
        <v>10325</v>
      </c>
      <c r="F7264">
        <f>anotacoes!A7264</f>
        <v>106</v>
      </c>
      <c r="G7264">
        <f>anotacoes!B7264</f>
        <v>52</v>
      </c>
      <c r="H7264" t="str">
        <f>anotacoes!K7264</f>
        <v xml:space="preserve"> 00:07:09,574</v>
      </c>
      <c r="I7264" t="str">
        <f>anotacoes!L7264</f>
        <v xml:space="preserve"> 00:07:13,530</v>
      </c>
      <c r="J7264" t="str">
        <f>IF(L7264="PAUSE",E7264,IF(anotacoes!G7268=conversao_anotacoes!C7264,conversao_anotacoes!C7264,conversao_anotacoes!D7264))</f>
        <v>STEVENS</v>
      </c>
      <c r="K7264" t="str">
        <f t="shared" si="226"/>
        <v>SEDEJ</v>
      </c>
      <c r="L7264" t="str">
        <f>UPPER(anotacoes!H7264)</f>
        <v>GRIP TIME</v>
      </c>
      <c r="M7264" t="str">
        <f>IF(OR(L7264="ATTACK",L7264="FINTA"),"&lt;TECNICA&gt;",UPPER(anotacoes!I7264))</f>
        <v>LEFT COLLAR RIGHT SLEEVE</v>
      </c>
      <c r="N7264" t="str">
        <f>IF(OR(L7264="ATTACK",L7264="FINTA"),UPPER(anotacoes!I7264),"")</f>
        <v/>
      </c>
      <c r="O7264" s="6" t="str">
        <f>IF(anotacoes!N7264=0,"",anotacoes!N7264)</f>
        <v/>
      </c>
      <c r="P7264" t="str">
        <f>IF(anotacoes!M7264=0,"",UPPER(anotacoes!M7264))</f>
        <v/>
      </c>
      <c r="Q7264" t="str">
        <f t="shared" si="227"/>
        <v>INSERT INTO CONVERSAO_LUTA_ACAO (cd_conversao, id_luta, sequencia, momento_inicio, momento_fim, quem_faz, quem_sofre, acao_tipo, acao, tecnica, direcao, pontuacao) VALUES (1, 106, 52, TRIM(' 00:07:09,574'), TRIM(' 00:07:13,530'), 'STEVENS', 'SEDEJ', 'GRIP TIME', 'LEFT COLLAR RIGHT SLEEVE', NULL, NULL, NULL)</v>
      </c>
      <c r="R7264" t="s">
        <v>10327</v>
      </c>
    </row>
    <row r="7265" spans="1:18" hidden="1" x14ac:dyDescent="0.25">
      <c r="A7265" s="7">
        <f>anotacoes!D7265</f>
        <v>40594</v>
      </c>
      <c r="B7265" t="str">
        <f>anotacoes!C7265</f>
        <v>GRAND PRIX DUSSELDORF 2011</v>
      </c>
      <c r="C7265" t="str">
        <f>anotacoes!E7265</f>
        <v>STEVENS</v>
      </c>
      <c r="D7265" t="str">
        <f>anotacoes!F7265</f>
        <v>SEDEJ</v>
      </c>
      <c r="E7265" t="s">
        <v>10325</v>
      </c>
      <c r="F7265">
        <f>anotacoes!A7265</f>
        <v>106</v>
      </c>
      <c r="G7265">
        <f>anotacoes!B7265</f>
        <v>53</v>
      </c>
      <c r="H7265" t="str">
        <f>anotacoes!K7265</f>
        <v xml:space="preserve"> 00:07:13,530</v>
      </c>
      <c r="I7265" t="str">
        <f>anotacoes!L7265</f>
        <v xml:space="preserve"> 00:07:14,046</v>
      </c>
      <c r="J7265" t="str">
        <f>IF(L7265="PAUSE",E7265,IF(anotacoes!G7269=conversao_anotacoes!C7265,conversao_anotacoes!C7265,conversao_anotacoes!D7265))</f>
        <v>STEVENS</v>
      </c>
      <c r="K7265" t="str">
        <f t="shared" si="226"/>
        <v>SEDEJ</v>
      </c>
      <c r="L7265" t="str">
        <f>UPPER(anotacoes!H7265)</f>
        <v>ATTACK</v>
      </c>
      <c r="M7265" t="str">
        <f>IF(OR(L7265="ATTACK",L7265="FINTA"),"&lt;TECNICA&gt;",UPPER(anotacoes!I7265))</f>
        <v>&lt;TECNICA&gt;</v>
      </c>
      <c r="N7265" t="str">
        <f>IF(OR(L7265="ATTACK",L7265="FINTA"),UPPER(anotacoes!I7265),"")</f>
        <v>UCHIMATA</v>
      </c>
      <c r="O7265" s="6">
        <f>IF(anotacoes!N7265=0,"",anotacoes!N7265)</f>
        <v>9</v>
      </c>
      <c r="P7265" t="str">
        <f>IF(anotacoes!M7265=0,"",UPPER(anotacoes!M7265))</f>
        <v/>
      </c>
      <c r="Q7265" t="str">
        <f t="shared" si="227"/>
        <v>INSERT INTO CONVERSAO_LUTA_ACAO (cd_conversao, id_luta, sequencia, momento_inicio, momento_fim, quem_faz, quem_sofre, acao_tipo, acao, tecnica, direcao, pontuacao) VALUES (1, 106, 53, TRIM(' 00:07:13,530'), TRIM(' 00:07:14,046'), 'STEVENS', 'SEDEJ', 'ATTACK', '&lt;TECNICA&gt;', 'UCHIMATA', 9, NULL)</v>
      </c>
      <c r="R7265" t="s">
        <v>10327</v>
      </c>
    </row>
    <row r="7266" spans="1:18" hidden="1" x14ac:dyDescent="0.25">
      <c r="A7266" s="7">
        <f>anotacoes!D7266</f>
        <v>40594</v>
      </c>
      <c r="B7266" t="str">
        <f>anotacoes!C7266</f>
        <v>GRAND PRIX DUSSELDORF 2011</v>
      </c>
      <c r="C7266" t="str">
        <f>anotacoes!E7266</f>
        <v>STEVENS</v>
      </c>
      <c r="D7266" t="str">
        <f>anotacoes!F7266</f>
        <v>SEDEJ</v>
      </c>
      <c r="E7266" t="s">
        <v>10325</v>
      </c>
      <c r="F7266">
        <f>anotacoes!A7266</f>
        <v>106</v>
      </c>
      <c r="G7266">
        <f>anotacoes!B7266</f>
        <v>54</v>
      </c>
      <c r="H7266" t="str">
        <f>anotacoes!K7266</f>
        <v xml:space="preserve"> 00:07:14,046</v>
      </c>
      <c r="I7266" t="str">
        <f>anotacoes!L7266</f>
        <v xml:space="preserve"> 00:07:17,463</v>
      </c>
      <c r="J7266" t="str">
        <f>IF(L7266="PAUSE",E7266,IF(anotacoes!G7270=conversao_anotacoes!C7266,conversao_anotacoes!C7266,conversao_anotacoes!D7266))</f>
        <v>STEVENS</v>
      </c>
      <c r="K7266" t="str">
        <f t="shared" si="226"/>
        <v>SEDEJ</v>
      </c>
      <c r="L7266" t="str">
        <f>UPPER(anotacoes!H7266)</f>
        <v>GRIP TIME</v>
      </c>
      <c r="M7266" t="str">
        <f>IF(OR(L7266="ATTACK",L7266="FINTA"),"&lt;TECNICA&gt;",UPPER(anotacoes!I7266))</f>
        <v>RIGHT COLLAR</v>
      </c>
      <c r="N7266" t="str">
        <f>IF(OR(L7266="ATTACK",L7266="FINTA"),UPPER(anotacoes!I7266),"")</f>
        <v/>
      </c>
      <c r="O7266" s="6" t="str">
        <f>IF(anotacoes!N7266=0,"",anotacoes!N7266)</f>
        <v/>
      </c>
      <c r="P7266" t="str">
        <f>IF(anotacoes!M7266=0,"",UPPER(anotacoes!M7266))</f>
        <v/>
      </c>
      <c r="Q7266" t="str">
        <f t="shared" si="227"/>
        <v>INSERT INTO CONVERSAO_LUTA_ACAO (cd_conversao, id_luta, sequencia, momento_inicio, momento_fim, quem_faz, quem_sofre, acao_tipo, acao, tecnica, direcao, pontuacao) VALUES (1, 106, 54, TRIM(' 00:07:14,046'), TRIM(' 00:07:17,463'), 'STEVENS', 'SEDEJ', 'GRIP TIME', 'RIGHT COLLAR', NULL, NULL, NULL)</v>
      </c>
      <c r="R7266" t="s">
        <v>10327</v>
      </c>
    </row>
    <row r="7267" spans="1:18" hidden="1" x14ac:dyDescent="0.25">
      <c r="A7267" s="7">
        <f>anotacoes!D7267</f>
        <v>40594</v>
      </c>
      <c r="B7267" t="str">
        <f>anotacoes!C7267</f>
        <v>GRAND PRIX DUSSELDORF 2011</v>
      </c>
      <c r="C7267" t="str">
        <f>anotacoes!E7267</f>
        <v>STEVENS</v>
      </c>
      <c r="D7267" t="str">
        <f>anotacoes!F7267</f>
        <v>SEDEJ</v>
      </c>
      <c r="E7267" t="s">
        <v>10325</v>
      </c>
      <c r="F7267">
        <f>anotacoes!A7267</f>
        <v>106</v>
      </c>
      <c r="G7267">
        <f>anotacoes!B7267</f>
        <v>55</v>
      </c>
      <c r="H7267" t="str">
        <f>anotacoes!K7267</f>
        <v xml:space="preserve"> 00:07:17,463</v>
      </c>
      <c r="I7267" t="str">
        <f>anotacoes!L7267</f>
        <v xml:space="preserve"> 00:07:21,197</v>
      </c>
      <c r="J7267" t="str">
        <f>IF(L7267="PAUSE",E7267,IF(anotacoes!G7271=conversao_anotacoes!C7267,conversao_anotacoes!C7267,conversao_anotacoes!D7267))</f>
        <v>STEVENS</v>
      </c>
      <c r="K7267" t="str">
        <f t="shared" si="226"/>
        <v>SEDEJ</v>
      </c>
      <c r="L7267" t="str">
        <f>UPPER(anotacoes!H7267)</f>
        <v>GRIP TIME</v>
      </c>
      <c r="M7267" t="str">
        <f>IF(OR(L7267="ATTACK",L7267="FINTA"),"&lt;TECNICA&gt;",UPPER(anotacoes!I7267))</f>
        <v>LEFT COLLAR RIGHT SLEEVE</v>
      </c>
      <c r="N7267" t="str">
        <f>IF(OR(L7267="ATTACK",L7267="FINTA"),UPPER(anotacoes!I7267),"")</f>
        <v/>
      </c>
      <c r="O7267" s="6" t="str">
        <f>IF(anotacoes!N7267=0,"",anotacoes!N7267)</f>
        <v/>
      </c>
      <c r="P7267" t="str">
        <f>IF(anotacoes!M7267=0,"",UPPER(anotacoes!M7267))</f>
        <v/>
      </c>
      <c r="Q7267" t="str">
        <f t="shared" si="227"/>
        <v>INSERT INTO CONVERSAO_LUTA_ACAO (cd_conversao, id_luta, sequencia, momento_inicio, momento_fim, quem_faz, quem_sofre, acao_tipo, acao, tecnica, direcao, pontuacao) VALUES (1, 106, 55, TRIM(' 00:07:17,463'), TRIM(' 00:07:21,197'), 'STEVENS', 'SEDEJ', 'GRIP TIME', 'LEFT COLLAR RIGHT SLEEVE', NULL, NULL, NULL)</v>
      </c>
      <c r="R7267" t="s">
        <v>10327</v>
      </c>
    </row>
    <row r="7268" spans="1:18" hidden="1" x14ac:dyDescent="0.25">
      <c r="A7268" s="7">
        <f>anotacoes!D7268</f>
        <v>40594</v>
      </c>
      <c r="B7268" t="str">
        <f>anotacoes!C7268</f>
        <v>GRAND PRIX DUSSELDORF 2011</v>
      </c>
      <c r="C7268" t="str">
        <f>anotacoes!E7268</f>
        <v>STEVENS</v>
      </c>
      <c r="D7268" t="str">
        <f>anotacoes!F7268</f>
        <v>SEDEJ</v>
      </c>
      <c r="E7268" t="s">
        <v>10325</v>
      </c>
      <c r="F7268">
        <f>anotacoes!A7268</f>
        <v>106</v>
      </c>
      <c r="G7268">
        <f>anotacoes!B7268</f>
        <v>56</v>
      </c>
      <c r="H7268" t="str">
        <f>anotacoes!K7268</f>
        <v xml:space="preserve"> 00:07:21,197</v>
      </c>
      <c r="I7268" t="str">
        <f>anotacoes!L7268</f>
        <v xml:space="preserve"> 00:07:21,562</v>
      </c>
      <c r="J7268" t="str">
        <f>IF(L7268="PAUSE",E7268,IF(anotacoes!G7272=conversao_anotacoes!C7268,conversao_anotacoes!C7268,conversao_anotacoes!D7268))</f>
        <v>STEVENS</v>
      </c>
      <c r="K7268" t="str">
        <f t="shared" si="226"/>
        <v>SEDEJ</v>
      </c>
      <c r="L7268" t="str">
        <f>UPPER(anotacoes!H7268)</f>
        <v>TRANSITION</v>
      </c>
      <c r="M7268" t="str">
        <f>IF(OR(L7268="ATTACK",L7268="FINTA"),"&lt;TECNICA&gt;",UPPER(anotacoes!I7268))</f>
        <v>WITHOUT ATTACK</v>
      </c>
      <c r="N7268" t="str">
        <f>IF(OR(L7268="ATTACK",L7268="FINTA"),UPPER(anotacoes!I7268),"")</f>
        <v/>
      </c>
      <c r="O7268" s="6" t="str">
        <f>IF(anotacoes!N7268=0,"",anotacoes!N7268)</f>
        <v/>
      </c>
      <c r="P7268" t="str">
        <f>IF(anotacoes!M7268=0,"",UPPER(anotacoes!M7268))</f>
        <v/>
      </c>
      <c r="Q7268" t="str">
        <f t="shared" si="227"/>
        <v>INSERT INTO CONVERSAO_LUTA_ACAO (cd_conversao, id_luta, sequencia, momento_inicio, momento_fim, quem_faz, quem_sofre, acao_tipo, acao, tecnica, direcao, pontuacao) VALUES (1, 106, 56, TRIM(' 00:07:21,197'), TRIM(' 00:07:21,562'), 'STEVENS', 'SEDEJ', 'TRANSITION', 'WITHOUT ATTACK', NULL, NULL, NULL)</v>
      </c>
      <c r="R7268" t="s">
        <v>10327</v>
      </c>
    </row>
    <row r="7269" spans="1:18" hidden="1" x14ac:dyDescent="0.25">
      <c r="A7269" s="7">
        <f>anotacoes!D7269</f>
        <v>40594</v>
      </c>
      <c r="B7269" t="str">
        <f>anotacoes!C7269</f>
        <v>GRAND PRIX DUSSELDORF 2011</v>
      </c>
      <c r="C7269" t="str">
        <f>anotacoes!E7269</f>
        <v>STEVENS</v>
      </c>
      <c r="D7269" t="str">
        <f>anotacoes!F7269</f>
        <v>SEDEJ</v>
      </c>
      <c r="E7269" t="s">
        <v>10325</v>
      </c>
      <c r="F7269">
        <f>anotacoes!A7269</f>
        <v>106</v>
      </c>
      <c r="G7269">
        <f>anotacoes!B7269</f>
        <v>57</v>
      </c>
      <c r="H7269" t="str">
        <f>anotacoes!K7269</f>
        <v xml:space="preserve"> 00:07:21,562</v>
      </c>
      <c r="I7269" t="str">
        <f>anotacoes!L7269</f>
        <v xml:space="preserve"> 00:07:32,592</v>
      </c>
      <c r="J7269" t="str">
        <f>IF(L7269="PAUSE",E7269,IF(anotacoes!G7273=conversao_anotacoes!C7269,conversao_anotacoes!C7269,conversao_anotacoes!D7269))</f>
        <v>&lt;ARBITRO_DESCONHECIDO&gt;</v>
      </c>
      <c r="K7269" t="str">
        <f t="shared" si="226"/>
        <v/>
      </c>
      <c r="L7269" t="str">
        <f>UPPER(anotacoes!H7269)</f>
        <v>PAUSE</v>
      </c>
      <c r="M7269" t="str">
        <f>IF(OR(L7269="ATTACK",L7269="FINTA"),"&lt;TECNICA&gt;",UPPER(anotacoes!I7269))</f>
        <v>&lt;NAO_CLASSIFICADO&gt;</v>
      </c>
      <c r="N7269" t="str">
        <f>IF(OR(L7269="ATTACK",L7269="FINTA"),UPPER(anotacoes!I7269),"")</f>
        <v/>
      </c>
      <c r="O7269" s="6" t="str">
        <f>IF(anotacoes!N7269=0,"",anotacoes!N7269)</f>
        <v/>
      </c>
      <c r="P7269" t="str">
        <f>IF(anotacoes!M7269=0,"",UPPER(anotacoes!M7269))</f>
        <v/>
      </c>
      <c r="Q7269" t="str">
        <f t="shared" si="227"/>
        <v>INSERT INTO CONVERSAO_LUTA_ACAO (cd_conversao, id_luta, sequencia, momento_inicio, momento_fim, quem_faz, quem_sofre, acao_tipo, acao, tecnica, direcao, pontuacao) VALUES (1, 106, 57, TRIM(' 00:07:21,562'), TRIM(' 00:07:32,592'), '&lt;ARBITRO_DESCONHECIDO&gt;', '', 'PAUSE', '&lt;NAO_CLASSIFICADO&gt;', NULL, NULL, NULL)</v>
      </c>
      <c r="R7269" t="s">
        <v>10327</v>
      </c>
    </row>
    <row r="7270" spans="1:18" hidden="1" x14ac:dyDescent="0.25">
      <c r="A7270" s="7">
        <f>anotacoes!D7270</f>
        <v>40594</v>
      </c>
      <c r="B7270" t="str">
        <f>anotacoes!C7270</f>
        <v>GRAND PRIX DUSSELDORF 2011</v>
      </c>
      <c r="C7270" t="str">
        <f>anotacoes!E7270</f>
        <v>STEVENS</v>
      </c>
      <c r="D7270" t="str">
        <f>anotacoes!F7270</f>
        <v>SEDEJ</v>
      </c>
      <c r="E7270" t="s">
        <v>10325</v>
      </c>
      <c r="F7270">
        <f>anotacoes!A7270</f>
        <v>106</v>
      </c>
      <c r="G7270">
        <f>anotacoes!B7270</f>
        <v>58</v>
      </c>
      <c r="H7270" t="str">
        <f>anotacoes!K7270</f>
        <v xml:space="preserve"> 00:07:32,745</v>
      </c>
      <c r="I7270" t="str">
        <f>anotacoes!L7270</f>
        <v xml:space="preserve"> 00:07:37,411</v>
      </c>
      <c r="J7270" t="str">
        <f>IF(L7270="PAUSE",E7270,IF(anotacoes!G7274=conversao_anotacoes!C7270,conversao_anotacoes!C7270,conversao_anotacoes!D7270))</f>
        <v>STEVENS</v>
      </c>
      <c r="K7270" t="str">
        <f t="shared" si="226"/>
        <v>SEDEJ</v>
      </c>
      <c r="L7270" t="str">
        <f>UPPER(anotacoes!H7270)</f>
        <v>DISPLACEMENT</v>
      </c>
      <c r="M7270" t="str">
        <f>IF(OR(L7270="ATTACK",L7270="FINTA"),"&lt;TECNICA&gt;",UPPER(anotacoes!I7270))</f>
        <v>2-3 STEP HESITANT RIGHT</v>
      </c>
      <c r="N7270" t="str">
        <f>IF(OR(L7270="ATTACK",L7270="FINTA"),UPPER(anotacoes!I7270),"")</f>
        <v/>
      </c>
      <c r="O7270" s="6" t="str">
        <f>IF(anotacoes!N7270=0,"",anotacoes!N7270)</f>
        <v/>
      </c>
      <c r="P7270" t="str">
        <f>IF(anotacoes!M7270=0,"",UPPER(anotacoes!M7270))</f>
        <v/>
      </c>
      <c r="Q7270" t="str">
        <f t="shared" si="227"/>
        <v>INSERT INTO CONVERSAO_LUTA_ACAO (cd_conversao, id_luta, sequencia, momento_inicio, momento_fim, quem_faz, quem_sofre, acao_tipo, acao, tecnica, direcao, pontuacao) VALUES (1, 106, 58, TRIM(' 00:07:32,745'), TRIM(' 00:07:37,411'), 'STEVENS', 'SEDEJ', 'DISPLACEMENT', '2-3 STEP HESITANT RIGHT', NULL, NULL, NULL)</v>
      </c>
      <c r="R7270" t="s">
        <v>10327</v>
      </c>
    </row>
    <row r="7271" spans="1:18" hidden="1" x14ac:dyDescent="0.25">
      <c r="A7271" s="7">
        <f>anotacoes!D7271</f>
        <v>40594</v>
      </c>
      <c r="B7271" t="str">
        <f>anotacoes!C7271</f>
        <v>GRAND PRIX DUSSELDORF 2011</v>
      </c>
      <c r="C7271" t="str">
        <f>anotacoes!E7271</f>
        <v>STEVENS</v>
      </c>
      <c r="D7271" t="str">
        <f>anotacoes!F7271</f>
        <v>SEDEJ</v>
      </c>
      <c r="E7271" t="s">
        <v>10325</v>
      </c>
      <c r="F7271">
        <f>anotacoes!A7271</f>
        <v>106</v>
      </c>
      <c r="G7271">
        <f>anotacoes!B7271</f>
        <v>59</v>
      </c>
      <c r="H7271" t="str">
        <f>anotacoes!K7271</f>
        <v xml:space="preserve"> 00:07:37,601</v>
      </c>
      <c r="I7271" t="str">
        <f>anotacoes!L7271</f>
        <v xml:space="preserve"> 00:08:24,896</v>
      </c>
      <c r="J7271" t="str">
        <f>IF(L7271="PAUSE",E7271,IF(anotacoes!G7275=conversao_anotacoes!C7271,conversao_anotacoes!C7271,conversao_anotacoes!D7271))</f>
        <v>&lt;ARBITRO_DESCONHECIDO&gt;</v>
      </c>
      <c r="K7271" t="str">
        <f t="shared" si="226"/>
        <v/>
      </c>
      <c r="L7271" t="str">
        <f>UPPER(anotacoes!H7271)</f>
        <v>PAUSE</v>
      </c>
      <c r="M7271" t="str">
        <f>IF(OR(L7271="ATTACK",L7271="FINTA"),"&lt;TECNICA&gt;",UPPER(anotacoes!I7271))</f>
        <v>&lt;NAO_CLASSIFICADO&gt;</v>
      </c>
      <c r="N7271" t="str">
        <f>IF(OR(L7271="ATTACK",L7271="FINTA"),UPPER(anotacoes!I7271),"")</f>
        <v/>
      </c>
      <c r="O7271" s="6" t="str">
        <f>IF(anotacoes!N7271=0,"",anotacoes!N7271)</f>
        <v/>
      </c>
      <c r="P7271" t="str">
        <f>IF(anotacoes!M7271=0,"",UPPER(anotacoes!M7271))</f>
        <v/>
      </c>
      <c r="Q7271" t="str">
        <f t="shared" si="227"/>
        <v>INSERT INTO CONVERSAO_LUTA_ACAO (cd_conversao, id_luta, sequencia, momento_inicio, momento_fim, quem_faz, quem_sofre, acao_tipo, acao, tecnica, direcao, pontuacao) VALUES (1, 106, 59, TRIM(' 00:07:37,601'), TRIM(' 00:08:24,896'), '&lt;ARBITRO_DESCONHECIDO&gt;', '', 'PAUSE', '&lt;NAO_CLASSIFICADO&gt;', NULL, NULL, NULL)</v>
      </c>
      <c r="R7271" t="s">
        <v>10327</v>
      </c>
    </row>
    <row r="7272" spans="1:18" hidden="1" x14ac:dyDescent="0.25">
      <c r="A7272" s="7">
        <f>anotacoes!D7272</f>
        <v>40594</v>
      </c>
      <c r="B7272" t="str">
        <f>anotacoes!C7272</f>
        <v>GRAND PRIX DUSSELDORF 2011</v>
      </c>
      <c r="C7272" t="str">
        <f>anotacoes!E7272</f>
        <v>STEVENS</v>
      </c>
      <c r="D7272" t="str">
        <f>anotacoes!F7272</f>
        <v>SEDEJ</v>
      </c>
      <c r="E7272" t="s">
        <v>10325</v>
      </c>
      <c r="F7272">
        <f>anotacoes!A7272</f>
        <v>106</v>
      </c>
      <c r="G7272">
        <f>anotacoes!B7272</f>
        <v>60</v>
      </c>
      <c r="H7272" t="str">
        <f>anotacoes!K7272</f>
        <v xml:space="preserve"> 00:08:24,896</v>
      </c>
      <c r="I7272" t="str">
        <f>anotacoes!L7272</f>
        <v xml:space="preserve"> 00:08:26,423</v>
      </c>
      <c r="J7272" t="str">
        <f>IF(L7272="PAUSE",E7272,IF(anotacoes!G7276=conversao_anotacoes!C7272,conversao_anotacoes!C7272,conversao_anotacoes!D7272))</f>
        <v>STEVENS</v>
      </c>
      <c r="K7272" t="str">
        <f t="shared" si="226"/>
        <v>SEDEJ</v>
      </c>
      <c r="L7272" t="str">
        <f>UPPER(anotacoes!H7272)</f>
        <v>DISPLACEMENT</v>
      </c>
      <c r="M7272" t="str">
        <f>IF(OR(L7272="ATTACK",L7272="FINTA"),"&lt;TECNICA&gt;",UPPER(anotacoes!I7272))</f>
        <v>2-3 STEP HESITANT RIGHT</v>
      </c>
      <c r="N7272" t="str">
        <f>IF(OR(L7272="ATTACK",L7272="FINTA"),UPPER(anotacoes!I7272),"")</f>
        <v/>
      </c>
      <c r="O7272" s="6" t="str">
        <f>IF(anotacoes!N7272=0,"",anotacoes!N7272)</f>
        <v/>
      </c>
      <c r="P7272" t="str">
        <f>IF(anotacoes!M7272=0,"",UPPER(anotacoes!M7272))</f>
        <v/>
      </c>
      <c r="Q7272" t="str">
        <f t="shared" si="227"/>
        <v>INSERT INTO CONVERSAO_LUTA_ACAO (cd_conversao, id_luta, sequencia, momento_inicio, momento_fim, quem_faz, quem_sofre, acao_tipo, acao, tecnica, direcao, pontuacao) VALUES (1, 106, 60, TRIM(' 00:08:24,896'), TRIM(' 00:08:26,423'), 'STEVENS', 'SEDEJ', 'DISPLACEMENT', '2-3 STEP HESITANT RIGHT', NULL, NULL, NULL)</v>
      </c>
      <c r="R7272" t="s">
        <v>10327</v>
      </c>
    </row>
    <row r="7273" spans="1:18" hidden="1" x14ac:dyDescent="0.25">
      <c r="A7273" s="7">
        <f>anotacoes!D7273</f>
        <v>40594</v>
      </c>
      <c r="B7273" t="str">
        <f>anotacoes!C7273</f>
        <v>GRAND PRIX DUSSELDORF 2011</v>
      </c>
      <c r="C7273" t="str">
        <f>anotacoes!E7273</f>
        <v>STEVENS</v>
      </c>
      <c r="D7273" t="str">
        <f>anotacoes!F7273</f>
        <v>SEDEJ</v>
      </c>
      <c r="E7273" t="s">
        <v>10325</v>
      </c>
      <c r="F7273">
        <f>anotacoes!A7273</f>
        <v>106</v>
      </c>
      <c r="G7273">
        <f>anotacoes!B7273</f>
        <v>61</v>
      </c>
      <c r="H7273" t="str">
        <f>anotacoes!K7273</f>
        <v xml:space="preserve"> 00:08:26,423</v>
      </c>
      <c r="I7273" t="str">
        <f>anotacoes!L7273</f>
        <v xml:space="preserve"> 00:08:27,701</v>
      </c>
      <c r="J7273" t="str">
        <f>IF(L7273="PAUSE",E7273,IF(anotacoes!G7277=conversao_anotacoes!C7273,conversao_anotacoes!C7273,conversao_anotacoes!D7273))</f>
        <v>STEVENS</v>
      </c>
      <c r="K7273" t="str">
        <f t="shared" si="226"/>
        <v>SEDEJ</v>
      </c>
      <c r="L7273" t="str">
        <f>UPPER(anotacoes!H7273)</f>
        <v>GRIP TIME</v>
      </c>
      <c r="M7273" t="str">
        <f>IF(OR(L7273="ATTACK",L7273="FINTA"),"&lt;TECNICA&gt;",UPPER(anotacoes!I7273))</f>
        <v>LEFT BACK RIGHT SLEEVE</v>
      </c>
      <c r="N7273" t="str">
        <f>IF(OR(L7273="ATTACK",L7273="FINTA"),UPPER(anotacoes!I7273),"")</f>
        <v/>
      </c>
      <c r="O7273" s="6" t="str">
        <f>IF(anotacoes!N7273=0,"",anotacoes!N7273)</f>
        <v/>
      </c>
      <c r="P7273" t="str">
        <f>IF(anotacoes!M7273=0,"",UPPER(anotacoes!M7273))</f>
        <v/>
      </c>
      <c r="Q7273" t="str">
        <f t="shared" si="227"/>
        <v>INSERT INTO CONVERSAO_LUTA_ACAO (cd_conversao, id_luta, sequencia, momento_inicio, momento_fim, quem_faz, quem_sofre, acao_tipo, acao, tecnica, direcao, pontuacao) VALUES (1, 106, 61, TRIM(' 00:08:26,423'), TRIM(' 00:08:27,701'), 'STEVENS', 'SEDEJ', 'GRIP TIME', 'LEFT BACK RIGHT SLEEVE', NULL, NULL, NULL)</v>
      </c>
      <c r="R7273" t="s">
        <v>10327</v>
      </c>
    </row>
    <row r="7274" spans="1:18" hidden="1" x14ac:dyDescent="0.25">
      <c r="A7274" s="7">
        <f>anotacoes!D7274</f>
        <v>40594</v>
      </c>
      <c r="B7274" t="str">
        <f>anotacoes!C7274</f>
        <v>GRAND PRIX DUSSELDORF 2011</v>
      </c>
      <c r="C7274" t="str">
        <f>anotacoes!E7274</f>
        <v>STEVENS</v>
      </c>
      <c r="D7274" t="str">
        <f>anotacoes!F7274</f>
        <v>SEDEJ</v>
      </c>
      <c r="E7274" t="s">
        <v>10325</v>
      </c>
      <c r="F7274">
        <f>anotacoes!A7274</f>
        <v>106</v>
      </c>
      <c r="G7274">
        <f>anotacoes!B7274</f>
        <v>62</v>
      </c>
      <c r="H7274" t="str">
        <f>anotacoes!K7274</f>
        <v xml:space="preserve"> 00:08:27,701</v>
      </c>
      <c r="I7274" t="str">
        <f>anotacoes!L7274</f>
        <v xml:space="preserve"> 00:08:29,057</v>
      </c>
      <c r="J7274" t="str">
        <f>IF(L7274="PAUSE",E7274,IF(anotacoes!G7278=conversao_anotacoes!C7274,conversao_anotacoes!C7274,conversao_anotacoes!D7274))</f>
        <v>STEVENS</v>
      </c>
      <c r="K7274" t="str">
        <f t="shared" si="226"/>
        <v>SEDEJ</v>
      </c>
      <c r="L7274" t="str">
        <f>UPPER(anotacoes!H7274)</f>
        <v>ATTACK</v>
      </c>
      <c r="M7274" t="str">
        <f>IF(OR(L7274="ATTACK",L7274="FINTA"),"&lt;TECNICA&gt;",UPPER(anotacoes!I7274))</f>
        <v>&lt;TECNICA&gt;</v>
      </c>
      <c r="N7274" t="str">
        <f>IF(OR(L7274="ATTACK",L7274="FINTA"),UPPER(anotacoes!I7274),"")</f>
        <v>UCHIMATA</v>
      </c>
      <c r="O7274" s="6">
        <f>IF(anotacoes!N7274=0,"",anotacoes!N7274)</f>
        <v>6</v>
      </c>
      <c r="P7274" t="str">
        <f>IF(anotacoes!M7274=0,"",UPPER(anotacoes!M7274))</f>
        <v/>
      </c>
      <c r="Q7274" t="str">
        <f t="shared" si="227"/>
        <v>INSERT INTO CONVERSAO_LUTA_ACAO (cd_conversao, id_luta, sequencia, momento_inicio, momento_fim, quem_faz, quem_sofre, acao_tipo, acao, tecnica, direcao, pontuacao) VALUES (1, 106, 62, TRIM(' 00:08:27,701'), TRIM(' 00:08:29,057'), 'STEVENS', 'SEDEJ', 'ATTACK', '&lt;TECNICA&gt;', 'UCHIMATA', 6, NULL)</v>
      </c>
      <c r="R7274" t="s">
        <v>10327</v>
      </c>
    </row>
    <row r="7275" spans="1:18" hidden="1" x14ac:dyDescent="0.25">
      <c r="A7275" s="7">
        <f>anotacoes!D7275</f>
        <v>40594</v>
      </c>
      <c r="B7275" t="str">
        <f>anotacoes!C7275</f>
        <v>GRAND PRIX DUSSELDORF 2011</v>
      </c>
      <c r="C7275" t="str">
        <f>anotacoes!E7275</f>
        <v>STEVENS</v>
      </c>
      <c r="D7275" t="str">
        <f>anotacoes!F7275</f>
        <v>SEDEJ</v>
      </c>
      <c r="E7275" t="s">
        <v>10325</v>
      </c>
      <c r="F7275">
        <f>anotacoes!A7275</f>
        <v>106</v>
      </c>
      <c r="G7275">
        <f>anotacoes!B7275</f>
        <v>63</v>
      </c>
      <c r="H7275" t="str">
        <f>anotacoes!K7275</f>
        <v xml:space="preserve"> 00:08:29,057</v>
      </c>
      <c r="I7275" t="str">
        <f>anotacoes!L7275</f>
        <v xml:space="preserve"> 00:08:31,544</v>
      </c>
      <c r="J7275" t="str">
        <f>IF(L7275="PAUSE",E7275,IF(anotacoes!G7279=conversao_anotacoes!C7275,conversao_anotacoes!C7275,conversao_anotacoes!D7275))</f>
        <v>STEVENS</v>
      </c>
      <c r="K7275" t="str">
        <f t="shared" si="226"/>
        <v>SEDEJ</v>
      </c>
      <c r="L7275" t="str">
        <f>UPPER(anotacoes!H7275)</f>
        <v>GROUNDWORK COMBAT</v>
      </c>
      <c r="M7275" t="str">
        <f>IF(OR(L7275="ATTACK",L7275="FINTA"),"&lt;TECNICA&gt;",UPPER(anotacoes!I7275))</f>
        <v>DEFENSIVE POSITION</v>
      </c>
      <c r="N7275" t="str">
        <f>IF(OR(L7275="ATTACK",L7275="FINTA"),UPPER(anotacoes!I7275),"")</f>
        <v/>
      </c>
      <c r="O7275" s="6" t="str">
        <f>IF(anotacoes!N7275=0,"",anotacoes!N7275)</f>
        <v/>
      </c>
      <c r="P7275" t="str">
        <f>IF(anotacoes!M7275=0,"",UPPER(anotacoes!M7275))</f>
        <v/>
      </c>
      <c r="Q7275" t="str">
        <f t="shared" si="227"/>
        <v>INSERT INTO CONVERSAO_LUTA_ACAO (cd_conversao, id_luta, sequencia, momento_inicio, momento_fim, quem_faz, quem_sofre, acao_tipo, acao, tecnica, direcao, pontuacao) VALUES (1, 106, 63, TRIM(' 00:08:29,057'), TRIM(' 00:08:31,544'), 'STEVENS', 'SEDEJ', 'GROUNDWORK COMBAT', 'DEFENSIVE POSITION', NULL, NULL, NULL)</v>
      </c>
      <c r="R7275" t="s">
        <v>10327</v>
      </c>
    </row>
    <row r="7276" spans="1:18" hidden="1" x14ac:dyDescent="0.25">
      <c r="A7276" s="7">
        <f>anotacoes!D7276</f>
        <v>40594</v>
      </c>
      <c r="B7276" t="str">
        <f>anotacoes!C7276</f>
        <v>GRAND PRIX DUSSELDORF 2011</v>
      </c>
      <c r="C7276" t="str">
        <f>anotacoes!E7276</f>
        <v>STEVENS</v>
      </c>
      <c r="D7276" t="str">
        <f>anotacoes!F7276</f>
        <v>SEDEJ</v>
      </c>
      <c r="E7276" t="s">
        <v>10325</v>
      </c>
      <c r="F7276">
        <f>anotacoes!A7276</f>
        <v>106</v>
      </c>
      <c r="G7276">
        <f>anotacoes!B7276</f>
        <v>64</v>
      </c>
      <c r="H7276" t="str">
        <f>anotacoes!K7276</f>
        <v xml:space="preserve"> 00:08:31,544</v>
      </c>
      <c r="I7276" t="str">
        <f>anotacoes!L7276</f>
        <v xml:space="preserve"> 00:08:37,999</v>
      </c>
      <c r="J7276" t="str">
        <f>IF(L7276="PAUSE",E7276,IF(anotacoes!G7280=conversao_anotacoes!C7276,conversao_anotacoes!C7276,conversao_anotacoes!D7276))</f>
        <v>&lt;ARBITRO_DESCONHECIDO&gt;</v>
      </c>
      <c r="K7276" t="str">
        <f t="shared" si="226"/>
        <v/>
      </c>
      <c r="L7276" t="str">
        <f>UPPER(anotacoes!H7276)</f>
        <v>PAUSE</v>
      </c>
      <c r="M7276" t="str">
        <f>IF(OR(L7276="ATTACK",L7276="FINTA"),"&lt;TECNICA&gt;",UPPER(anotacoes!I7276))</f>
        <v>&lt;NAO_CLASSIFICADO&gt;</v>
      </c>
      <c r="N7276" t="str">
        <f>IF(OR(L7276="ATTACK",L7276="FINTA"),UPPER(anotacoes!I7276),"")</f>
        <v/>
      </c>
      <c r="O7276" s="6" t="str">
        <f>IF(anotacoes!N7276=0,"",anotacoes!N7276)</f>
        <v/>
      </c>
      <c r="P7276" t="str">
        <f>IF(anotacoes!M7276=0,"",UPPER(anotacoes!M7276))</f>
        <v/>
      </c>
      <c r="Q7276" t="str">
        <f t="shared" si="227"/>
        <v>INSERT INTO CONVERSAO_LUTA_ACAO (cd_conversao, id_luta, sequencia, momento_inicio, momento_fim, quem_faz, quem_sofre, acao_tipo, acao, tecnica, direcao, pontuacao) VALUES (1, 106, 64, TRIM(' 00:08:31,544'), TRIM(' 00:08:37,999'), '&lt;ARBITRO_DESCONHECIDO&gt;', '', 'PAUSE', '&lt;NAO_CLASSIFICADO&gt;', NULL, NULL, NULL)</v>
      </c>
      <c r="R7276" t="s">
        <v>10327</v>
      </c>
    </row>
    <row r="7277" spans="1:18" hidden="1" x14ac:dyDescent="0.25">
      <c r="A7277" s="7">
        <f>anotacoes!D7277</f>
        <v>40594</v>
      </c>
      <c r="B7277" t="str">
        <f>anotacoes!C7277</f>
        <v>GRAND PRIX DUSSELDORF 2011</v>
      </c>
      <c r="C7277" t="str">
        <f>anotacoes!E7277</f>
        <v>STEVENS</v>
      </c>
      <c r="D7277" t="str">
        <f>anotacoes!F7277</f>
        <v>SEDEJ</v>
      </c>
      <c r="E7277" t="s">
        <v>10325</v>
      </c>
      <c r="F7277">
        <f>anotacoes!A7277</f>
        <v>106</v>
      </c>
      <c r="G7277">
        <f>anotacoes!B7277</f>
        <v>65</v>
      </c>
      <c r="H7277" t="str">
        <f>anotacoes!K7277</f>
        <v xml:space="preserve"> 00:08:37,999</v>
      </c>
      <c r="I7277" t="str">
        <f>anotacoes!L7277</f>
        <v xml:space="preserve"> 00:08:42,213</v>
      </c>
      <c r="J7277" t="str">
        <f>IF(L7277="PAUSE",E7277,IF(anotacoes!G7281=conversao_anotacoes!C7277,conversao_anotacoes!C7277,conversao_anotacoes!D7277))</f>
        <v>STEVENS</v>
      </c>
      <c r="K7277" t="str">
        <f t="shared" si="226"/>
        <v>SEDEJ</v>
      </c>
      <c r="L7277" t="str">
        <f>UPPER(anotacoes!H7277)</f>
        <v>DISPLACEMENT</v>
      </c>
      <c r="M7277" t="str">
        <f>IF(OR(L7277="ATTACK",L7277="FINTA"),"&lt;TECNICA&gt;",UPPER(anotacoes!I7277))</f>
        <v>2-3 STEP HESITANT RIGHT</v>
      </c>
      <c r="N7277" t="str">
        <f>IF(OR(L7277="ATTACK",L7277="FINTA"),UPPER(anotacoes!I7277),"")</f>
        <v/>
      </c>
      <c r="O7277" s="6" t="str">
        <f>IF(anotacoes!N7277=0,"",anotacoes!N7277)</f>
        <v/>
      </c>
      <c r="P7277" t="str">
        <f>IF(anotacoes!M7277=0,"",UPPER(anotacoes!M7277))</f>
        <v/>
      </c>
      <c r="Q7277" t="str">
        <f t="shared" si="227"/>
        <v>INSERT INTO CONVERSAO_LUTA_ACAO (cd_conversao, id_luta, sequencia, momento_inicio, momento_fim, quem_faz, quem_sofre, acao_tipo, acao, tecnica, direcao, pontuacao) VALUES (1, 106, 65, TRIM(' 00:08:37,999'), TRIM(' 00:08:42,213'), 'STEVENS', 'SEDEJ', 'DISPLACEMENT', '2-3 STEP HESITANT RIGHT', NULL, NULL, NULL)</v>
      </c>
      <c r="R7277" t="s">
        <v>10327</v>
      </c>
    </row>
    <row r="7278" spans="1:18" hidden="1" x14ac:dyDescent="0.25">
      <c r="A7278" s="7">
        <f>anotacoes!D7278</f>
        <v>40594</v>
      </c>
      <c r="B7278" t="str">
        <f>anotacoes!C7278</f>
        <v>GRAND PRIX DUSSELDORF 2011</v>
      </c>
      <c r="C7278" t="str">
        <f>anotacoes!E7278</f>
        <v>STEVENS</v>
      </c>
      <c r="D7278" t="str">
        <f>anotacoes!F7278</f>
        <v>SEDEJ</v>
      </c>
      <c r="E7278" t="s">
        <v>10325</v>
      </c>
      <c r="F7278">
        <f>anotacoes!A7278</f>
        <v>106</v>
      </c>
      <c r="G7278">
        <f>anotacoes!B7278</f>
        <v>66</v>
      </c>
      <c r="H7278" t="str">
        <f>anotacoes!K7278</f>
        <v xml:space="preserve"> 00:08:42,213</v>
      </c>
      <c r="I7278" t="str">
        <f>anotacoes!L7278</f>
        <v xml:space="preserve"> 00:08:42,213</v>
      </c>
      <c r="J7278" t="str">
        <f>IF(L7278="PAUSE",E7278,IF(anotacoes!G7282=conversao_anotacoes!C7278,conversao_anotacoes!C7278,conversao_anotacoes!D7278))</f>
        <v>STEVENS</v>
      </c>
      <c r="K7278" t="str">
        <f t="shared" si="226"/>
        <v>SEDEJ</v>
      </c>
      <c r="L7278" t="str">
        <f>UPPER(anotacoes!H7278)</f>
        <v>TRANSITION</v>
      </c>
      <c r="M7278" t="str">
        <f>IF(OR(L7278="ATTACK",L7278="FINTA"),"&lt;TECNICA&gt;",UPPER(anotacoes!I7278))</f>
        <v>WITHOUT ATTACK</v>
      </c>
      <c r="N7278" t="str">
        <f>IF(OR(L7278="ATTACK",L7278="FINTA"),UPPER(anotacoes!I7278),"")</f>
        <v/>
      </c>
      <c r="O7278" s="6" t="str">
        <f>IF(anotacoes!N7278=0,"",anotacoes!N7278)</f>
        <v/>
      </c>
      <c r="P7278" t="str">
        <f>IF(anotacoes!M7278=0,"",UPPER(anotacoes!M7278))</f>
        <v/>
      </c>
      <c r="Q7278" t="str">
        <f t="shared" si="227"/>
        <v>INSERT INTO CONVERSAO_LUTA_ACAO (cd_conversao, id_luta, sequencia, momento_inicio, momento_fim, quem_faz, quem_sofre, acao_tipo, acao, tecnica, direcao, pontuacao) VALUES (1, 106, 66, TRIM(' 00:08:42,213'), TRIM(' 00:08:42,213'), 'STEVENS', 'SEDEJ', 'TRANSITION', 'WITHOUT ATTACK', NULL, NULL, NULL)</v>
      </c>
      <c r="R7278" t="s">
        <v>10327</v>
      </c>
    </row>
    <row r="7279" spans="1:18" hidden="1" x14ac:dyDescent="0.25">
      <c r="A7279" s="7">
        <f>anotacoes!D7279</f>
        <v>40594</v>
      </c>
      <c r="B7279" t="str">
        <f>anotacoes!C7279</f>
        <v>GRAND PRIX DUSSELDORF 2011</v>
      </c>
      <c r="C7279" t="str">
        <f>anotacoes!E7279</f>
        <v>STEVENS</v>
      </c>
      <c r="D7279" t="str">
        <f>anotacoes!F7279</f>
        <v>SEDEJ</v>
      </c>
      <c r="E7279" t="s">
        <v>10325</v>
      </c>
      <c r="F7279">
        <f>anotacoes!A7279</f>
        <v>106</v>
      </c>
      <c r="G7279">
        <f>anotacoes!B7279</f>
        <v>67</v>
      </c>
      <c r="H7279" t="str">
        <f>anotacoes!K7279</f>
        <v xml:space="preserve"> 00:08:42,213</v>
      </c>
      <c r="I7279" t="str">
        <f>anotacoes!L7279</f>
        <v xml:space="preserve"> 00:08:46,434</v>
      </c>
      <c r="J7279" t="str">
        <f>IF(L7279="PAUSE",E7279,IF(anotacoes!G7283=conversao_anotacoes!C7279,conversao_anotacoes!C7279,conversao_anotacoes!D7279))</f>
        <v>&lt;ARBITRO_DESCONHECIDO&gt;</v>
      </c>
      <c r="K7279" t="str">
        <f t="shared" si="226"/>
        <v/>
      </c>
      <c r="L7279" t="str">
        <f>UPPER(anotacoes!H7279)</f>
        <v>PAUSE</v>
      </c>
      <c r="M7279" t="str">
        <f>IF(OR(L7279="ATTACK",L7279="FINTA"),"&lt;TECNICA&gt;",UPPER(anotacoes!I7279))</f>
        <v>&lt;NAO_CLASSIFICADO&gt;</v>
      </c>
      <c r="N7279" t="str">
        <f>IF(OR(L7279="ATTACK",L7279="FINTA"),UPPER(anotacoes!I7279),"")</f>
        <v/>
      </c>
      <c r="O7279" s="6" t="str">
        <f>IF(anotacoes!N7279=0,"",anotacoes!N7279)</f>
        <v/>
      </c>
      <c r="P7279" t="str">
        <f>IF(anotacoes!M7279=0,"",UPPER(anotacoes!M7279))</f>
        <v/>
      </c>
      <c r="Q7279" t="str">
        <f t="shared" si="227"/>
        <v>INSERT INTO CONVERSAO_LUTA_ACAO (cd_conversao, id_luta, sequencia, momento_inicio, momento_fim, quem_faz, quem_sofre, acao_tipo, acao, tecnica, direcao, pontuacao) VALUES (1, 106, 67, TRIM(' 00:08:42,213'), TRIM(' 00:08:46,434'), '&lt;ARBITRO_DESCONHECIDO&gt;', '', 'PAUSE', '&lt;NAO_CLASSIFICADO&gt;', NULL, NULL, NULL)</v>
      </c>
      <c r="R7279" t="s">
        <v>10327</v>
      </c>
    </row>
    <row r="7280" spans="1:18" hidden="1" x14ac:dyDescent="0.25">
      <c r="A7280" s="7">
        <f>anotacoes!D7280</f>
        <v>40594</v>
      </c>
      <c r="B7280" t="str">
        <f>anotacoes!C7280</f>
        <v>GRAND PRIX DUSSELDORF 2011</v>
      </c>
      <c r="C7280" t="str">
        <f>anotacoes!E7280</f>
        <v>STEVENS</v>
      </c>
      <c r="D7280" t="str">
        <f>anotacoes!F7280</f>
        <v>SEDEJ</v>
      </c>
      <c r="E7280" t="s">
        <v>10325</v>
      </c>
      <c r="F7280">
        <f>anotacoes!A7280</f>
        <v>106</v>
      </c>
      <c r="G7280">
        <f>anotacoes!B7280</f>
        <v>68</v>
      </c>
      <c r="H7280" t="str">
        <f>anotacoes!K7280</f>
        <v xml:space="preserve"> 00:08:46,434</v>
      </c>
      <c r="I7280" t="str">
        <f>anotacoes!L7280</f>
        <v xml:space="preserve"> 00:08:52,289</v>
      </c>
      <c r="J7280" t="str">
        <f>IF(L7280="PAUSE",E7280,IF(anotacoes!G7284=conversao_anotacoes!C7280,conversao_anotacoes!C7280,conversao_anotacoes!D7280))</f>
        <v>STEVENS</v>
      </c>
      <c r="K7280" t="str">
        <f t="shared" si="226"/>
        <v>SEDEJ</v>
      </c>
      <c r="L7280" t="str">
        <f>UPPER(anotacoes!H7280)</f>
        <v>DISPLACEMENT</v>
      </c>
      <c r="M7280" t="str">
        <f>IF(OR(L7280="ATTACK",L7280="FINTA"),"&lt;TECNICA&gt;",UPPER(anotacoes!I7280))</f>
        <v>2-3 STEP HESITANT RIGHT</v>
      </c>
      <c r="N7280" t="str">
        <f>IF(OR(L7280="ATTACK",L7280="FINTA"),UPPER(anotacoes!I7280),"")</f>
        <v/>
      </c>
      <c r="O7280" s="6" t="str">
        <f>IF(anotacoes!N7280=0,"",anotacoes!N7280)</f>
        <v/>
      </c>
      <c r="P7280" t="str">
        <f>IF(anotacoes!M7280=0,"",UPPER(anotacoes!M7280))</f>
        <v/>
      </c>
      <c r="Q7280" t="str">
        <f t="shared" si="227"/>
        <v>INSERT INTO CONVERSAO_LUTA_ACAO (cd_conversao, id_luta, sequencia, momento_inicio, momento_fim, quem_faz, quem_sofre, acao_tipo, acao, tecnica, direcao, pontuacao) VALUES (1, 106, 68, TRIM(' 00:08:46,434'), TRIM(' 00:08:52,289'), 'STEVENS', 'SEDEJ', 'DISPLACEMENT', '2-3 STEP HESITANT RIGHT', NULL, NULL, NULL)</v>
      </c>
      <c r="R7280" t="s">
        <v>10327</v>
      </c>
    </row>
    <row r="7281" spans="1:18" hidden="1" x14ac:dyDescent="0.25">
      <c r="A7281" s="7">
        <f>anotacoes!D7281</f>
        <v>40594</v>
      </c>
      <c r="B7281" t="str">
        <f>anotacoes!C7281</f>
        <v>GRAND PRIX DUSSELDORF 2011</v>
      </c>
      <c r="C7281" t="str">
        <f>anotacoes!E7281</f>
        <v>STEVENS</v>
      </c>
      <c r="D7281" t="str">
        <f>anotacoes!F7281</f>
        <v>SEDEJ</v>
      </c>
      <c r="E7281" t="s">
        <v>10325</v>
      </c>
      <c r="F7281">
        <f>anotacoes!A7281</f>
        <v>106</v>
      </c>
      <c r="G7281">
        <f>anotacoes!B7281</f>
        <v>69</v>
      </c>
      <c r="H7281" t="str">
        <f>anotacoes!K7281</f>
        <v xml:space="preserve"> 00:08:52,289</v>
      </c>
      <c r="I7281" t="str">
        <f>anotacoes!L7281</f>
        <v xml:space="preserve"> 00:09:00,035</v>
      </c>
      <c r="J7281" t="str">
        <f>IF(L7281="PAUSE",E7281,IF(anotacoes!G7285=conversao_anotacoes!C7281,conversao_anotacoes!C7281,conversao_anotacoes!D7281))</f>
        <v>STEVENS</v>
      </c>
      <c r="K7281" t="str">
        <f t="shared" si="226"/>
        <v>SEDEJ</v>
      </c>
      <c r="L7281" t="str">
        <f>UPPER(anotacoes!H7281)</f>
        <v>GRIP TIME</v>
      </c>
      <c r="M7281" t="str">
        <f>IF(OR(L7281="ATTACK",L7281="FINTA"),"&lt;TECNICA&gt;",UPPER(anotacoes!I7281))</f>
        <v>RIGHT COLLAR</v>
      </c>
      <c r="N7281" t="str">
        <f>IF(OR(L7281="ATTACK",L7281="FINTA"),UPPER(anotacoes!I7281),"")</f>
        <v/>
      </c>
      <c r="O7281" s="6" t="str">
        <f>IF(anotacoes!N7281=0,"",anotacoes!N7281)</f>
        <v/>
      </c>
      <c r="P7281" t="str">
        <f>IF(anotacoes!M7281=0,"",UPPER(anotacoes!M7281))</f>
        <v/>
      </c>
      <c r="Q7281" t="str">
        <f t="shared" si="227"/>
        <v>INSERT INTO CONVERSAO_LUTA_ACAO (cd_conversao, id_luta, sequencia, momento_inicio, momento_fim, quem_faz, quem_sofre, acao_tipo, acao, tecnica, direcao, pontuacao) VALUES (1, 106, 69, TRIM(' 00:08:52,289'), TRIM(' 00:09:00,035'), 'STEVENS', 'SEDEJ', 'GRIP TIME', 'RIGHT COLLAR', NULL, NULL, NULL)</v>
      </c>
      <c r="R7281" t="s">
        <v>10327</v>
      </c>
    </row>
    <row r="7282" spans="1:18" hidden="1" x14ac:dyDescent="0.25">
      <c r="A7282" s="7">
        <f>anotacoes!D7282</f>
        <v>40594</v>
      </c>
      <c r="B7282" t="str">
        <f>anotacoes!C7282</f>
        <v>GRAND PRIX DUSSELDORF 2011</v>
      </c>
      <c r="C7282" t="str">
        <f>anotacoes!E7282</f>
        <v>STEVENS</v>
      </c>
      <c r="D7282" t="str">
        <f>anotacoes!F7282</f>
        <v>SEDEJ</v>
      </c>
      <c r="E7282" t="s">
        <v>10325</v>
      </c>
      <c r="F7282">
        <f>anotacoes!A7282</f>
        <v>106</v>
      </c>
      <c r="G7282">
        <f>anotacoes!B7282</f>
        <v>70</v>
      </c>
      <c r="H7282" t="str">
        <f>anotacoes!K7282</f>
        <v xml:space="preserve"> 00:09:00,035</v>
      </c>
      <c r="I7282" t="str">
        <f>anotacoes!L7282</f>
        <v xml:space="preserve"> 00:09:03,461</v>
      </c>
      <c r="J7282" t="str">
        <f>IF(L7282="PAUSE",E7282,IF(anotacoes!G7286=conversao_anotacoes!C7282,conversao_anotacoes!C7282,conversao_anotacoes!D7282))</f>
        <v>STEVENS</v>
      </c>
      <c r="K7282" t="str">
        <f t="shared" si="226"/>
        <v>SEDEJ</v>
      </c>
      <c r="L7282" t="str">
        <f>UPPER(anotacoes!H7282)</f>
        <v>DEFENSE</v>
      </c>
      <c r="M7282" t="str">
        <f>IF(OR(L7282="ATTACK",L7282="FINTA"),"&lt;TECNICA&gt;",UPPER(anotacoes!I7282))</f>
        <v>USING BODY MASS</v>
      </c>
      <c r="N7282" t="str">
        <f>IF(OR(L7282="ATTACK",L7282="FINTA"),UPPER(anotacoes!I7282),"")</f>
        <v/>
      </c>
      <c r="O7282" s="6" t="str">
        <f>IF(anotacoes!N7282=0,"",anotacoes!N7282)</f>
        <v/>
      </c>
      <c r="P7282" t="str">
        <f>IF(anotacoes!M7282=0,"",UPPER(anotacoes!M7282))</f>
        <v/>
      </c>
      <c r="Q7282" t="str">
        <f t="shared" si="227"/>
        <v>INSERT INTO CONVERSAO_LUTA_ACAO (cd_conversao, id_luta, sequencia, momento_inicio, momento_fim, quem_faz, quem_sofre, acao_tipo, acao, tecnica, direcao, pontuacao) VALUES (1, 106, 70, TRIM(' 00:09:00,035'), TRIM(' 00:09:03,461'), 'STEVENS', 'SEDEJ', 'DEFENSE', 'USING BODY MASS', NULL, NULL, NULL)</v>
      </c>
      <c r="R7282" t="s">
        <v>10327</v>
      </c>
    </row>
    <row r="7283" spans="1:18" hidden="1" x14ac:dyDescent="0.25">
      <c r="A7283" s="7">
        <f>anotacoes!D7283</f>
        <v>40594</v>
      </c>
      <c r="B7283" t="str">
        <f>anotacoes!C7283</f>
        <v>GRAND PRIX DUSSELDORF 2011</v>
      </c>
      <c r="C7283" t="str">
        <f>anotacoes!E7283</f>
        <v>STEVENS</v>
      </c>
      <c r="D7283" t="str">
        <f>anotacoes!F7283</f>
        <v>SEDEJ</v>
      </c>
      <c r="E7283" t="s">
        <v>10325</v>
      </c>
      <c r="F7283">
        <f>anotacoes!A7283</f>
        <v>106</v>
      </c>
      <c r="G7283">
        <f>anotacoes!B7283</f>
        <v>71</v>
      </c>
      <c r="H7283" t="str">
        <f>anotacoes!K7283</f>
        <v xml:space="preserve"> 00:09:03,642</v>
      </c>
      <c r="I7283" t="str">
        <f>anotacoes!L7283</f>
        <v xml:space="preserve"> 00:09:07,016</v>
      </c>
      <c r="J7283" t="str">
        <f>IF(L7283="PAUSE",E7283,IF(anotacoes!G7287=conversao_anotacoes!C7283,conversao_anotacoes!C7283,conversao_anotacoes!D7283))</f>
        <v>STEVENS</v>
      </c>
      <c r="K7283" t="str">
        <f t="shared" si="226"/>
        <v>SEDEJ</v>
      </c>
      <c r="L7283" t="str">
        <f>UPPER(anotacoes!H7283)</f>
        <v>GROUNDWORK COMBAT</v>
      </c>
      <c r="M7283" t="str">
        <f>IF(OR(L7283="ATTACK",L7283="FINTA"),"&lt;TECNICA&gt;",UPPER(anotacoes!I7283))</f>
        <v>DEFENSIVE POSITION</v>
      </c>
      <c r="N7283" t="str">
        <f>IF(OR(L7283="ATTACK",L7283="FINTA"),UPPER(anotacoes!I7283),"")</f>
        <v/>
      </c>
      <c r="O7283" s="6" t="str">
        <f>IF(anotacoes!N7283=0,"",anotacoes!N7283)</f>
        <v/>
      </c>
      <c r="P7283" t="str">
        <f>IF(anotacoes!M7283=0,"",UPPER(anotacoes!M7283))</f>
        <v/>
      </c>
      <c r="Q7283" t="str">
        <f t="shared" si="227"/>
        <v>INSERT INTO CONVERSAO_LUTA_ACAO (cd_conversao, id_luta, sequencia, momento_inicio, momento_fim, quem_faz, quem_sofre, acao_tipo, acao, tecnica, direcao, pontuacao) VALUES (1, 106, 71, TRIM(' 00:09:03,642'), TRIM(' 00:09:07,016'), 'STEVENS', 'SEDEJ', 'GROUNDWORK COMBAT', 'DEFENSIVE POSITION', NULL, NULL, NULL)</v>
      </c>
      <c r="R7283" t="s">
        <v>10327</v>
      </c>
    </row>
    <row r="7284" spans="1:18" hidden="1" x14ac:dyDescent="0.25">
      <c r="A7284" s="7">
        <f>anotacoes!D7284</f>
        <v>40594</v>
      </c>
      <c r="B7284" t="str">
        <f>anotacoes!C7284</f>
        <v>GRAND PRIX DUSSELDORF 2011</v>
      </c>
      <c r="C7284" t="str">
        <f>anotacoes!E7284</f>
        <v>STEVENS</v>
      </c>
      <c r="D7284" t="str">
        <f>anotacoes!F7284</f>
        <v>SEDEJ</v>
      </c>
      <c r="E7284" t="s">
        <v>10325</v>
      </c>
      <c r="F7284">
        <f>anotacoes!A7284</f>
        <v>106</v>
      </c>
      <c r="G7284">
        <f>anotacoes!B7284</f>
        <v>72</v>
      </c>
      <c r="H7284" t="str">
        <f>anotacoes!K7284</f>
        <v xml:space="preserve"> 00:09:07,016</v>
      </c>
      <c r="I7284" t="str">
        <f>anotacoes!L7284</f>
        <v xml:space="preserve"> 00:09:14,226</v>
      </c>
      <c r="J7284" t="str">
        <f>IF(L7284="PAUSE",E7284,IF(anotacoes!G7288=conversao_anotacoes!C7284,conversao_anotacoes!C7284,conversao_anotacoes!D7284))</f>
        <v>&lt;ARBITRO_DESCONHECIDO&gt;</v>
      </c>
      <c r="K7284" t="str">
        <f t="shared" si="226"/>
        <v/>
      </c>
      <c r="L7284" t="str">
        <f>UPPER(anotacoes!H7284)</f>
        <v>PAUSE</v>
      </c>
      <c r="M7284" t="str">
        <f>IF(OR(L7284="ATTACK",L7284="FINTA"),"&lt;TECNICA&gt;",UPPER(anotacoes!I7284))</f>
        <v>&lt;NAO_CLASSIFICADO&gt;</v>
      </c>
      <c r="N7284" t="str">
        <f>IF(OR(L7284="ATTACK",L7284="FINTA"),UPPER(anotacoes!I7284),"")</f>
        <v/>
      </c>
      <c r="O7284" s="6" t="str">
        <f>IF(anotacoes!N7284=0,"",anotacoes!N7284)</f>
        <v/>
      </c>
      <c r="P7284" t="str">
        <f>IF(anotacoes!M7284=0,"",UPPER(anotacoes!M7284))</f>
        <v/>
      </c>
      <c r="Q7284" t="str">
        <f t="shared" si="227"/>
        <v>INSERT INTO CONVERSAO_LUTA_ACAO (cd_conversao, id_luta, sequencia, momento_inicio, momento_fim, quem_faz, quem_sofre, acao_tipo, acao, tecnica, direcao, pontuacao) VALUES (1, 106, 72, TRIM(' 00:09:07,016'), TRIM(' 00:09:14,226'), '&lt;ARBITRO_DESCONHECIDO&gt;', '', 'PAUSE', '&lt;NAO_CLASSIFICADO&gt;', NULL, NULL, NULL)</v>
      </c>
      <c r="R7284" t="s">
        <v>10327</v>
      </c>
    </row>
    <row r="7285" spans="1:18" hidden="1" x14ac:dyDescent="0.25">
      <c r="A7285" s="7">
        <f>anotacoes!D7285</f>
        <v>40594</v>
      </c>
      <c r="B7285" t="str">
        <f>anotacoes!C7285</f>
        <v>GRAND PRIX DUSSELDORF 2011</v>
      </c>
      <c r="C7285" t="str">
        <f>anotacoes!E7285</f>
        <v>STEVENS</v>
      </c>
      <c r="D7285" t="str">
        <f>anotacoes!F7285</f>
        <v>SEDEJ</v>
      </c>
      <c r="E7285" t="s">
        <v>10325</v>
      </c>
      <c r="F7285">
        <f>anotacoes!A7285</f>
        <v>106</v>
      </c>
      <c r="G7285">
        <f>anotacoes!B7285</f>
        <v>73</v>
      </c>
      <c r="H7285" t="str">
        <f>anotacoes!K7285</f>
        <v xml:space="preserve"> 00:09:14,226</v>
      </c>
      <c r="I7285" t="str">
        <f>anotacoes!L7285</f>
        <v xml:space="preserve"> 00:09:15,977</v>
      </c>
      <c r="J7285" t="str">
        <f>IF(L7285="PAUSE",E7285,IF(anotacoes!G7289=conversao_anotacoes!C7285,conversao_anotacoes!C7285,conversao_anotacoes!D7285))</f>
        <v>SEDEJ</v>
      </c>
      <c r="K7285" t="str">
        <f t="shared" si="226"/>
        <v>STEVENS</v>
      </c>
      <c r="L7285" t="str">
        <f>UPPER(anotacoes!H7285)</f>
        <v>DISPLACEMENT</v>
      </c>
      <c r="M7285" t="str">
        <f>IF(OR(L7285="ATTACK",L7285="FINTA"),"&lt;TECNICA&gt;",UPPER(anotacoes!I7285))</f>
        <v>2-3 STEP HESITANT RIGHT</v>
      </c>
      <c r="N7285" t="str">
        <f>IF(OR(L7285="ATTACK",L7285="FINTA"),UPPER(anotacoes!I7285),"")</f>
        <v/>
      </c>
      <c r="O7285" s="6" t="str">
        <f>IF(anotacoes!N7285=0,"",anotacoes!N7285)</f>
        <v/>
      </c>
      <c r="P7285" t="str">
        <f>IF(anotacoes!M7285=0,"",UPPER(anotacoes!M7285))</f>
        <v/>
      </c>
      <c r="Q7285" t="str">
        <f t="shared" si="227"/>
        <v>INSERT INTO CONVERSAO_LUTA_ACAO (cd_conversao, id_luta, sequencia, momento_inicio, momento_fim, quem_faz, quem_sofre, acao_tipo, acao, tecnica, direcao, pontuacao) VALUES (1, 106, 73, TRIM(' 00:09:14,226'), TRIM(' 00:09:15,977'), 'SEDEJ', 'STEVENS', 'DISPLACEMENT', '2-3 STEP HESITANT RIGHT', NULL, NULL, NULL)</v>
      </c>
      <c r="R7285" t="s">
        <v>10327</v>
      </c>
    </row>
    <row r="7286" spans="1:18" hidden="1" x14ac:dyDescent="0.25">
      <c r="A7286" s="7">
        <f>anotacoes!D7286</f>
        <v>40594</v>
      </c>
      <c r="B7286" t="str">
        <f>anotacoes!C7286</f>
        <v>GRAND PRIX DUSSELDORF 2011</v>
      </c>
      <c r="C7286" t="str">
        <f>anotacoes!E7286</f>
        <v>STEVENS</v>
      </c>
      <c r="D7286" t="str">
        <f>anotacoes!F7286</f>
        <v>SEDEJ</v>
      </c>
      <c r="E7286" t="s">
        <v>10325</v>
      </c>
      <c r="F7286">
        <f>anotacoes!A7286</f>
        <v>106</v>
      </c>
      <c r="G7286">
        <f>anotacoes!B7286</f>
        <v>74</v>
      </c>
      <c r="H7286" t="str">
        <f>anotacoes!K7286</f>
        <v xml:space="preserve"> 00:09:15,977</v>
      </c>
      <c r="I7286" t="str">
        <f>anotacoes!L7286</f>
        <v xml:space="preserve"> 00:09:18,863</v>
      </c>
      <c r="J7286" t="str">
        <f>IF(L7286="PAUSE",E7286,IF(anotacoes!G7290=conversao_anotacoes!C7286,conversao_anotacoes!C7286,conversao_anotacoes!D7286))</f>
        <v>STEVENS</v>
      </c>
      <c r="K7286" t="str">
        <f t="shared" si="226"/>
        <v>SEDEJ</v>
      </c>
      <c r="L7286" t="str">
        <f>UPPER(anotacoes!H7286)</f>
        <v>GRIP TIME</v>
      </c>
      <c r="M7286" t="str">
        <f>IF(OR(L7286="ATTACK",L7286="FINTA"),"&lt;TECNICA&gt;",UPPER(anotacoes!I7286))</f>
        <v>LEFT BACK RIGHT SLEEVE</v>
      </c>
      <c r="N7286" t="str">
        <f>IF(OR(L7286="ATTACK",L7286="FINTA"),UPPER(anotacoes!I7286),"")</f>
        <v/>
      </c>
      <c r="O7286" s="6" t="str">
        <f>IF(anotacoes!N7286=0,"",anotacoes!N7286)</f>
        <v/>
      </c>
      <c r="P7286" t="str">
        <f>IF(anotacoes!M7286=0,"",UPPER(anotacoes!M7286))</f>
        <v/>
      </c>
      <c r="Q7286" t="str">
        <f t="shared" si="227"/>
        <v>INSERT INTO CONVERSAO_LUTA_ACAO (cd_conversao, id_luta, sequencia, momento_inicio, momento_fim, quem_faz, quem_sofre, acao_tipo, acao, tecnica, direcao, pontuacao) VALUES (1, 106, 74, TRIM(' 00:09:15,977'), TRIM(' 00:09:18,863'), 'STEVENS', 'SEDEJ', 'GRIP TIME', 'LEFT BACK RIGHT SLEEVE', NULL, NULL, NULL)</v>
      </c>
      <c r="R7286" t="s">
        <v>10327</v>
      </c>
    </row>
    <row r="7287" spans="1:18" hidden="1" x14ac:dyDescent="0.25">
      <c r="A7287" s="7">
        <f>anotacoes!D7287</f>
        <v>40594</v>
      </c>
      <c r="B7287" t="str">
        <f>anotacoes!C7287</f>
        <v>GRAND PRIX DUSSELDORF 2011</v>
      </c>
      <c r="C7287" t="str">
        <f>anotacoes!E7287</f>
        <v>STEVENS</v>
      </c>
      <c r="D7287" t="str">
        <f>anotacoes!F7287</f>
        <v>SEDEJ</v>
      </c>
      <c r="E7287" t="s">
        <v>10325</v>
      </c>
      <c r="F7287">
        <f>anotacoes!A7287</f>
        <v>106</v>
      </c>
      <c r="G7287">
        <f>anotacoes!B7287</f>
        <v>75</v>
      </c>
      <c r="H7287" t="str">
        <f>anotacoes!K7287</f>
        <v xml:space="preserve"> 00:09:18,863</v>
      </c>
      <c r="I7287" t="str">
        <f>anotacoes!L7287</f>
        <v xml:space="preserve"> 00:09:18,863</v>
      </c>
      <c r="J7287" t="str">
        <f>IF(L7287="PAUSE",E7287,IF(anotacoes!G7291=conversao_anotacoes!C7287,conversao_anotacoes!C7287,conversao_anotacoes!D7287))</f>
        <v>STEVENS</v>
      </c>
      <c r="K7287" t="str">
        <f t="shared" si="226"/>
        <v>SEDEJ</v>
      </c>
      <c r="L7287" t="str">
        <f>UPPER(anotacoes!H7287)</f>
        <v>DEFENSE</v>
      </c>
      <c r="M7287" t="str">
        <f>IF(OR(L7287="ATTACK",L7287="FINTA"),"&lt;TECNICA&gt;",UPPER(anotacoes!I7287))</f>
        <v>CONTER-ATTACK</v>
      </c>
      <c r="N7287" t="str">
        <f>IF(OR(L7287="ATTACK",L7287="FINTA"),UPPER(anotacoes!I7287),"")</f>
        <v/>
      </c>
      <c r="O7287" s="6" t="str">
        <f>IF(anotacoes!N7287=0,"",anotacoes!N7287)</f>
        <v/>
      </c>
      <c r="P7287" t="str">
        <f>IF(anotacoes!M7287=0,"",UPPER(anotacoes!M7287))</f>
        <v/>
      </c>
      <c r="Q7287" t="str">
        <f t="shared" si="227"/>
        <v>INSERT INTO CONVERSAO_LUTA_ACAO (cd_conversao, id_luta, sequencia, momento_inicio, momento_fim, quem_faz, quem_sofre, acao_tipo, acao, tecnica, direcao, pontuacao) VALUES (1, 106, 75, TRIM(' 00:09:18,863'), TRIM(' 00:09:18,863'), 'STEVENS', 'SEDEJ', 'DEFENSE', 'CONTER-ATTACK', NULL, NULL, NULL)</v>
      </c>
      <c r="R7287" t="s">
        <v>10327</v>
      </c>
    </row>
    <row r="7288" spans="1:18" hidden="1" x14ac:dyDescent="0.25">
      <c r="A7288" s="7">
        <f>anotacoes!D7288</f>
        <v>40594</v>
      </c>
      <c r="B7288" t="str">
        <f>anotacoes!C7288</f>
        <v>GRAND PRIX DUSSELDORF 2011</v>
      </c>
      <c r="C7288" t="str">
        <f>anotacoes!E7288</f>
        <v>STEVENS</v>
      </c>
      <c r="D7288" t="str">
        <f>anotacoes!F7288</f>
        <v>SEDEJ</v>
      </c>
      <c r="E7288" t="s">
        <v>10325</v>
      </c>
      <c r="F7288">
        <f>anotacoes!A7288</f>
        <v>106</v>
      </c>
      <c r="G7288">
        <f>anotacoes!B7288</f>
        <v>76</v>
      </c>
      <c r="H7288" t="str">
        <f>anotacoes!K7288</f>
        <v xml:space="preserve"> 00:09:18,863</v>
      </c>
      <c r="I7288" t="str">
        <f>anotacoes!L7288</f>
        <v xml:space="preserve"> 00:10:01,215</v>
      </c>
      <c r="J7288" t="str">
        <f>IF(L7288="PAUSE",E7288,IF(anotacoes!G7292=conversao_anotacoes!C7288,conversao_anotacoes!C7288,conversao_anotacoes!D7288))</f>
        <v>STEVENS</v>
      </c>
      <c r="K7288" t="str">
        <f t="shared" si="226"/>
        <v>SEDEJ</v>
      </c>
      <c r="L7288" t="str">
        <f>UPPER(anotacoes!H7288)</f>
        <v>ATTACK</v>
      </c>
      <c r="M7288" t="str">
        <f>IF(OR(L7288="ATTACK",L7288="FINTA"),"&lt;TECNICA&gt;",UPPER(anotacoes!I7288))</f>
        <v>&lt;TECNICA&gt;</v>
      </c>
      <c r="N7288" t="str">
        <f>IF(OR(L7288="ATTACK",L7288="FINTA"),UPPER(anotacoes!I7288),"")</f>
        <v>KUCHIKI TAOSHI</v>
      </c>
      <c r="O7288" s="6">
        <f>IF(anotacoes!N7288=0,"",anotacoes!N7288)</f>
        <v>8</v>
      </c>
      <c r="P7288" t="str">
        <f>IF(anotacoes!M7288=0,"",UPPER(anotacoes!M7288))</f>
        <v>IPPON</v>
      </c>
      <c r="Q7288" t="str">
        <f t="shared" si="227"/>
        <v>INSERT INTO CONVERSAO_LUTA_ACAO (cd_conversao, id_luta, sequencia, momento_inicio, momento_fim, quem_faz, quem_sofre, acao_tipo, acao, tecnica, direcao, pontuacao) VALUES (1, 106, 76, TRIM(' 00:09:18,863'), TRIM(' 00:10:01,215'), 'STEVENS', 'SEDEJ', 'ATTACK', '&lt;TECNICA&gt;', 'KUCHIKI TAOSHI', 8, 'IPPON')</v>
      </c>
      <c r="R7288" t="s">
        <v>10327</v>
      </c>
    </row>
    <row r="7289" spans="1:18" hidden="1" x14ac:dyDescent="0.25">
      <c r="A7289" s="7">
        <f>anotacoes!D7289</f>
        <v>40692</v>
      </c>
      <c r="B7289" t="str">
        <f>anotacoes!C7289</f>
        <v>GRAND SLAM MOSCOW 2011</v>
      </c>
      <c r="C7289" t="str">
        <f>anotacoes!E7289</f>
        <v>STEVENS</v>
      </c>
      <c r="D7289" t="str">
        <f>anotacoes!F7289</f>
        <v>BOZBAYEV</v>
      </c>
      <c r="E7289" t="s">
        <v>10325</v>
      </c>
      <c r="F7289">
        <f>anotacoes!A7289</f>
        <v>107</v>
      </c>
      <c r="G7289">
        <f>anotacoes!B7289</f>
        <v>1</v>
      </c>
      <c r="H7289" t="str">
        <f>anotacoes!K7289</f>
        <v xml:space="preserve"> 00:00:00,407</v>
      </c>
      <c r="I7289" t="str">
        <f>anotacoes!L7289</f>
        <v xml:space="preserve"> 00:00:02,573</v>
      </c>
      <c r="J7289" t="str">
        <f>IF(L7289="PAUSE",E7289,IF(anotacoes!G7293=conversao_anotacoes!C7289,conversao_anotacoes!C7289,conversao_anotacoes!D7289))</f>
        <v>STEVENS</v>
      </c>
      <c r="K7289" t="str">
        <f t="shared" si="226"/>
        <v>BOZBAYEV</v>
      </c>
      <c r="L7289" t="str">
        <f>UPPER(anotacoes!H7289)</f>
        <v>DISPLACEMENT</v>
      </c>
      <c r="M7289" t="str">
        <f>IF(OR(L7289="ATTACK",L7289="FINTA"),"&lt;TECNICA&gt;",UPPER(anotacoes!I7289))</f>
        <v>CIRCULAR LEFT</v>
      </c>
      <c r="N7289" t="str">
        <f>IF(OR(L7289="ATTACK",L7289="FINTA"),UPPER(anotacoes!I7289),"")</f>
        <v/>
      </c>
      <c r="O7289" s="6" t="str">
        <f>IF(anotacoes!N7289=0,"",anotacoes!N7289)</f>
        <v/>
      </c>
      <c r="P7289" t="str">
        <f>IF(anotacoes!M7289=0,"",UPPER(anotacoes!M7289))</f>
        <v/>
      </c>
      <c r="Q7289" t="str">
        <f t="shared" si="227"/>
        <v>INSERT INTO CONVERSAO_LUTA_ACAO (cd_conversao, id_luta, sequencia, momento_inicio, momento_fim, quem_faz, quem_sofre, acao_tipo, acao, tecnica, direcao, pontuacao) VALUES (1, 107, 1, TRIM(' 00:00:00,407'), TRIM(' 00:00:02,573'), 'STEVENS', 'BOZBAYEV', 'DISPLACEMENT', 'CIRCULAR LEFT', NULL, NULL, NULL)</v>
      </c>
      <c r="R7289" t="s">
        <v>10327</v>
      </c>
    </row>
    <row r="7290" spans="1:18" hidden="1" x14ac:dyDescent="0.25">
      <c r="A7290" s="7">
        <f>anotacoes!D7290</f>
        <v>40692</v>
      </c>
      <c r="B7290" t="str">
        <f>anotacoes!C7290</f>
        <v>GRAND SLAM MOSCOW 2011</v>
      </c>
      <c r="C7290" t="str">
        <f>anotacoes!E7290</f>
        <v>STEVENS</v>
      </c>
      <c r="D7290" t="str">
        <f>anotacoes!F7290</f>
        <v>BOZBAYEV</v>
      </c>
      <c r="E7290" t="s">
        <v>10325</v>
      </c>
      <c r="F7290">
        <f>anotacoes!A7290</f>
        <v>107</v>
      </c>
      <c r="G7290">
        <f>anotacoes!B7290</f>
        <v>2</v>
      </c>
      <c r="H7290" t="str">
        <f>anotacoes!K7290</f>
        <v xml:space="preserve"> 00:00:02,573</v>
      </c>
      <c r="I7290" t="str">
        <f>anotacoes!L7290</f>
        <v xml:space="preserve"> 00:00:08,007</v>
      </c>
      <c r="J7290" t="str">
        <f>IF(L7290="PAUSE",E7290,IF(anotacoes!G7294=conversao_anotacoes!C7290,conversao_anotacoes!C7290,conversao_anotacoes!D7290))</f>
        <v>STEVENS</v>
      </c>
      <c r="K7290" t="str">
        <f t="shared" si="226"/>
        <v>BOZBAYEV</v>
      </c>
      <c r="L7290" t="str">
        <f>UPPER(anotacoes!H7290)</f>
        <v>DISPLACEMENT</v>
      </c>
      <c r="M7290" t="str">
        <f>IF(OR(L7290="ATTACK",L7290="FINTA"),"&lt;TECNICA&gt;",UPPER(anotacoes!I7290))</f>
        <v>2-3 STEP HESITANT RIGHT</v>
      </c>
      <c r="N7290" t="str">
        <f>IF(OR(L7290="ATTACK",L7290="FINTA"),UPPER(anotacoes!I7290),"")</f>
        <v/>
      </c>
      <c r="O7290" s="6" t="str">
        <f>IF(anotacoes!N7290=0,"",anotacoes!N7290)</f>
        <v/>
      </c>
      <c r="P7290" t="str">
        <f>IF(anotacoes!M7290=0,"",UPPER(anotacoes!M7290))</f>
        <v/>
      </c>
      <c r="Q7290" t="str">
        <f t="shared" si="227"/>
        <v>INSERT INTO CONVERSAO_LUTA_ACAO (cd_conversao, id_luta, sequencia, momento_inicio, momento_fim, quem_faz, quem_sofre, acao_tipo, acao, tecnica, direcao, pontuacao) VALUES (1, 107, 2, TRIM(' 00:00:02,573'), TRIM(' 00:00:08,007'), 'STEVENS', 'BOZBAYEV', 'DISPLACEMENT', '2-3 STEP HESITANT RIGHT', NULL, NULL, NULL)</v>
      </c>
      <c r="R7290" t="s">
        <v>10327</v>
      </c>
    </row>
    <row r="7291" spans="1:18" hidden="1" x14ac:dyDescent="0.25">
      <c r="A7291" s="7">
        <f>anotacoes!D7291</f>
        <v>40692</v>
      </c>
      <c r="B7291" t="str">
        <f>anotacoes!C7291</f>
        <v>GRAND SLAM MOSCOW 2011</v>
      </c>
      <c r="C7291" t="str">
        <f>anotacoes!E7291</f>
        <v>STEVENS</v>
      </c>
      <c r="D7291" t="str">
        <f>anotacoes!F7291</f>
        <v>BOZBAYEV</v>
      </c>
      <c r="E7291" t="s">
        <v>10325</v>
      </c>
      <c r="F7291">
        <f>anotacoes!A7291</f>
        <v>107</v>
      </c>
      <c r="G7291">
        <f>anotacoes!B7291</f>
        <v>3</v>
      </c>
      <c r="H7291" t="str">
        <f>anotacoes!K7291</f>
        <v xml:space="preserve"> 00:00:08,180</v>
      </c>
      <c r="I7291" t="str">
        <f>anotacoes!L7291</f>
        <v xml:space="preserve"> 00:00:12,017</v>
      </c>
      <c r="J7291" t="str">
        <f>IF(L7291="PAUSE",E7291,IF(anotacoes!G7295=conversao_anotacoes!C7291,conversao_anotacoes!C7291,conversao_anotacoes!D7291))</f>
        <v>STEVENS</v>
      </c>
      <c r="K7291" t="str">
        <f t="shared" si="226"/>
        <v>BOZBAYEV</v>
      </c>
      <c r="L7291" t="str">
        <f>UPPER(anotacoes!H7291)</f>
        <v>DISPLACEMENT</v>
      </c>
      <c r="M7291" t="str">
        <f>IF(OR(L7291="ATTACK",L7291="FINTA"),"&lt;TECNICA&gt;",UPPER(anotacoes!I7291))</f>
        <v>TRY TO GRIP WITH CONTACT</v>
      </c>
      <c r="N7291" t="str">
        <f>IF(OR(L7291="ATTACK",L7291="FINTA"),UPPER(anotacoes!I7291),"")</f>
        <v/>
      </c>
      <c r="O7291" s="6" t="str">
        <f>IF(anotacoes!N7291=0,"",anotacoes!N7291)</f>
        <v/>
      </c>
      <c r="P7291" t="str">
        <f>IF(anotacoes!M7291=0,"",UPPER(anotacoes!M7291))</f>
        <v/>
      </c>
      <c r="Q7291" t="str">
        <f t="shared" si="227"/>
        <v>INSERT INTO CONVERSAO_LUTA_ACAO (cd_conversao, id_luta, sequencia, momento_inicio, momento_fim, quem_faz, quem_sofre, acao_tipo, acao, tecnica, direcao, pontuacao) VALUES (1, 107, 3, TRIM(' 00:00:08,180'), TRIM(' 00:00:12,017'), 'STEVENS', 'BOZBAYEV', 'DISPLACEMENT', 'TRY TO GRIP WITH CONTACT', NULL, NULL, NULL)</v>
      </c>
      <c r="R7291" t="s">
        <v>10327</v>
      </c>
    </row>
    <row r="7292" spans="1:18" hidden="1" x14ac:dyDescent="0.25">
      <c r="A7292" s="7">
        <f>anotacoes!D7292</f>
        <v>40692</v>
      </c>
      <c r="B7292" t="str">
        <f>anotacoes!C7292</f>
        <v>GRAND SLAM MOSCOW 2011</v>
      </c>
      <c r="C7292" t="str">
        <f>anotacoes!E7292</f>
        <v>STEVENS</v>
      </c>
      <c r="D7292" t="str">
        <f>anotacoes!F7292</f>
        <v>BOZBAYEV</v>
      </c>
      <c r="E7292" t="s">
        <v>10325</v>
      </c>
      <c r="F7292">
        <f>anotacoes!A7292</f>
        <v>107</v>
      </c>
      <c r="G7292">
        <f>anotacoes!B7292</f>
        <v>4</v>
      </c>
      <c r="H7292" t="str">
        <f>anotacoes!K7292</f>
        <v xml:space="preserve"> 00:00:12,017</v>
      </c>
      <c r="I7292" t="str">
        <f>anotacoes!L7292</f>
        <v xml:space="preserve"> 00:00:14,761</v>
      </c>
      <c r="J7292" t="str">
        <f>IF(L7292="PAUSE",E7292,IF(anotacoes!G7296=conversao_anotacoes!C7292,conversao_anotacoes!C7292,conversao_anotacoes!D7292))</f>
        <v>STEVENS</v>
      </c>
      <c r="K7292" t="str">
        <f t="shared" si="226"/>
        <v>BOZBAYEV</v>
      </c>
      <c r="L7292" t="str">
        <f>UPPER(anotacoes!H7292)</f>
        <v>GRIP TIME</v>
      </c>
      <c r="M7292" t="str">
        <f>IF(OR(L7292="ATTACK",L7292="FINTA"),"&lt;TECNICA&gt;",UPPER(anotacoes!I7292))</f>
        <v>RIGHT COLLAR LEFT SLEEVE</v>
      </c>
      <c r="N7292" t="str">
        <f>IF(OR(L7292="ATTACK",L7292="FINTA"),UPPER(anotacoes!I7292),"")</f>
        <v/>
      </c>
      <c r="O7292" s="6" t="str">
        <f>IF(anotacoes!N7292=0,"",anotacoes!N7292)</f>
        <v/>
      </c>
      <c r="P7292" t="str">
        <f>IF(anotacoes!M7292=0,"",UPPER(anotacoes!M7292))</f>
        <v/>
      </c>
      <c r="Q7292" t="str">
        <f t="shared" si="227"/>
        <v>INSERT INTO CONVERSAO_LUTA_ACAO (cd_conversao, id_luta, sequencia, momento_inicio, momento_fim, quem_faz, quem_sofre, acao_tipo, acao, tecnica, direcao, pontuacao) VALUES (1, 107, 4, TRIM(' 00:00:12,017'), TRIM(' 00:00:14,761'), 'STEVENS', 'BOZBAYEV', 'GRIP TIME', 'RIGHT COLLAR LEFT SLEEVE', NULL, NULL, NULL)</v>
      </c>
      <c r="R7292" t="s">
        <v>10327</v>
      </c>
    </row>
    <row r="7293" spans="1:18" hidden="1" x14ac:dyDescent="0.25">
      <c r="A7293" s="7">
        <f>anotacoes!D7293</f>
        <v>40692</v>
      </c>
      <c r="B7293" t="str">
        <f>anotacoes!C7293</f>
        <v>GRAND SLAM MOSCOW 2011</v>
      </c>
      <c r="C7293" t="str">
        <f>anotacoes!E7293</f>
        <v>STEVENS</v>
      </c>
      <c r="D7293" t="str">
        <f>anotacoes!F7293</f>
        <v>BOZBAYEV</v>
      </c>
      <c r="E7293" t="s">
        <v>10325</v>
      </c>
      <c r="F7293">
        <f>anotacoes!A7293</f>
        <v>107</v>
      </c>
      <c r="G7293">
        <f>anotacoes!B7293</f>
        <v>5</v>
      </c>
      <c r="H7293" t="str">
        <f>anotacoes!K7293</f>
        <v xml:space="preserve"> 00:00:14,761</v>
      </c>
      <c r="I7293" t="str">
        <f>anotacoes!L7293</f>
        <v xml:space="preserve"> 00:00:16,009</v>
      </c>
      <c r="J7293" t="str">
        <f>IF(L7293="PAUSE",E7293,IF(anotacoes!G7297=conversao_anotacoes!C7293,conversao_anotacoes!C7293,conversao_anotacoes!D7293))</f>
        <v>STEVENS</v>
      </c>
      <c r="K7293" t="str">
        <f t="shared" si="226"/>
        <v>BOZBAYEV</v>
      </c>
      <c r="L7293" t="str">
        <f>UPPER(anotacoes!H7293)</f>
        <v>TRANSITION</v>
      </c>
      <c r="M7293" t="str">
        <f>IF(OR(L7293="ATTACK",L7293="FINTA"),"&lt;TECNICA&gt;",UPPER(anotacoes!I7293))</f>
        <v>WITHOUT ATTACK</v>
      </c>
      <c r="N7293" t="str">
        <f>IF(OR(L7293="ATTACK",L7293="FINTA"),UPPER(anotacoes!I7293),"")</f>
        <v/>
      </c>
      <c r="O7293" s="6" t="str">
        <f>IF(anotacoes!N7293=0,"",anotacoes!N7293)</f>
        <v/>
      </c>
      <c r="P7293" t="str">
        <f>IF(anotacoes!M7293=0,"",UPPER(anotacoes!M7293))</f>
        <v/>
      </c>
      <c r="Q7293" t="str">
        <f t="shared" si="227"/>
        <v>INSERT INTO CONVERSAO_LUTA_ACAO (cd_conversao, id_luta, sequencia, momento_inicio, momento_fim, quem_faz, quem_sofre, acao_tipo, acao, tecnica, direcao, pontuacao) VALUES (1, 107, 5, TRIM(' 00:00:14,761'), TRIM(' 00:00:16,009'), 'STEVENS', 'BOZBAYEV', 'TRANSITION', 'WITHOUT ATTACK', NULL, NULL, NULL)</v>
      </c>
      <c r="R7293" t="s">
        <v>10327</v>
      </c>
    </row>
    <row r="7294" spans="1:18" hidden="1" x14ac:dyDescent="0.25">
      <c r="A7294" s="7">
        <f>anotacoes!D7294</f>
        <v>40692</v>
      </c>
      <c r="B7294" t="str">
        <f>anotacoes!C7294</f>
        <v>GRAND SLAM MOSCOW 2011</v>
      </c>
      <c r="C7294" t="str">
        <f>anotacoes!E7294</f>
        <v>STEVENS</v>
      </c>
      <c r="D7294" t="str">
        <f>anotacoes!F7294</f>
        <v>BOZBAYEV</v>
      </c>
      <c r="E7294" t="s">
        <v>10325</v>
      </c>
      <c r="F7294">
        <f>anotacoes!A7294</f>
        <v>107</v>
      </c>
      <c r="G7294">
        <f>anotacoes!B7294</f>
        <v>6</v>
      </c>
      <c r="H7294" t="str">
        <f>anotacoes!K7294</f>
        <v xml:space="preserve"> 00:00:16,181</v>
      </c>
      <c r="I7294" t="str">
        <f>anotacoes!L7294</f>
        <v xml:space="preserve"> 00:00:21,159</v>
      </c>
      <c r="J7294" t="str">
        <f>IF(L7294="PAUSE",E7294,IF(anotacoes!G7298=conversao_anotacoes!C7294,conversao_anotacoes!C7294,conversao_anotacoes!D7294))</f>
        <v>&lt;ARBITRO_DESCONHECIDO&gt;</v>
      </c>
      <c r="K7294" t="str">
        <f t="shared" si="226"/>
        <v/>
      </c>
      <c r="L7294" t="str">
        <f>UPPER(anotacoes!H7294)</f>
        <v>PAUSE</v>
      </c>
      <c r="M7294" t="str">
        <f>IF(OR(L7294="ATTACK",L7294="FINTA"),"&lt;TECNICA&gt;",UPPER(anotacoes!I7294))</f>
        <v>&lt;NAO_CLASSIFICADO&gt;</v>
      </c>
      <c r="N7294" t="str">
        <f>IF(OR(L7294="ATTACK",L7294="FINTA"),UPPER(anotacoes!I7294),"")</f>
        <v/>
      </c>
      <c r="O7294" s="6" t="str">
        <f>IF(anotacoes!N7294=0,"",anotacoes!N7294)</f>
        <v/>
      </c>
      <c r="P7294" t="str">
        <f>IF(anotacoes!M7294=0,"",UPPER(anotacoes!M7294))</f>
        <v/>
      </c>
      <c r="Q7294" t="str">
        <f t="shared" si="227"/>
        <v>INSERT INTO CONVERSAO_LUTA_ACAO (cd_conversao, id_luta, sequencia, momento_inicio, momento_fim, quem_faz, quem_sofre, acao_tipo, acao, tecnica, direcao, pontuacao) VALUES (1, 107, 6, TRIM(' 00:00:16,181'), TRIM(' 00:00:21,159'), '&lt;ARBITRO_DESCONHECIDO&gt;', '', 'PAUSE', '&lt;NAO_CLASSIFICADO&gt;', NULL, NULL, NULL)</v>
      </c>
      <c r="R7294" t="s">
        <v>10327</v>
      </c>
    </row>
    <row r="7295" spans="1:18" hidden="1" x14ac:dyDescent="0.25">
      <c r="A7295" s="7">
        <f>anotacoes!D7295</f>
        <v>40692</v>
      </c>
      <c r="B7295" t="str">
        <f>anotacoes!C7295</f>
        <v>GRAND SLAM MOSCOW 2011</v>
      </c>
      <c r="C7295" t="str">
        <f>anotacoes!E7295</f>
        <v>STEVENS</v>
      </c>
      <c r="D7295" t="str">
        <f>anotacoes!F7295</f>
        <v>BOZBAYEV</v>
      </c>
      <c r="E7295" t="s">
        <v>10325</v>
      </c>
      <c r="F7295">
        <f>anotacoes!A7295</f>
        <v>107</v>
      </c>
      <c r="G7295">
        <f>anotacoes!B7295</f>
        <v>7</v>
      </c>
      <c r="H7295" t="str">
        <f>anotacoes!K7295</f>
        <v xml:space="preserve"> 00:00:21,328</v>
      </c>
      <c r="I7295" t="str">
        <f>anotacoes!L7295</f>
        <v xml:space="preserve"> 00:00:26,178</v>
      </c>
      <c r="J7295" t="str">
        <f>IF(L7295="PAUSE",E7295,IF(anotacoes!G7299=conversao_anotacoes!C7295,conversao_anotacoes!C7295,conversao_anotacoes!D7295))</f>
        <v>STEVENS</v>
      </c>
      <c r="K7295" t="str">
        <f t="shared" si="226"/>
        <v>BOZBAYEV</v>
      </c>
      <c r="L7295" t="str">
        <f>UPPER(anotacoes!H7295)</f>
        <v>DISPLACEMENT</v>
      </c>
      <c r="M7295" t="str">
        <f>IF(OR(L7295="ATTACK",L7295="FINTA"),"&lt;TECNICA&gt;",UPPER(anotacoes!I7295))</f>
        <v>2-3 STEP HESITANT RIGHT</v>
      </c>
      <c r="N7295" t="str">
        <f>IF(OR(L7295="ATTACK",L7295="FINTA"),UPPER(anotacoes!I7295),"")</f>
        <v/>
      </c>
      <c r="O7295" s="6" t="str">
        <f>IF(anotacoes!N7295=0,"",anotacoes!N7295)</f>
        <v/>
      </c>
      <c r="P7295" t="str">
        <f>IF(anotacoes!M7295=0,"",UPPER(anotacoes!M7295))</f>
        <v/>
      </c>
      <c r="Q7295" t="str">
        <f t="shared" si="227"/>
        <v>INSERT INTO CONVERSAO_LUTA_ACAO (cd_conversao, id_luta, sequencia, momento_inicio, momento_fim, quem_faz, quem_sofre, acao_tipo, acao, tecnica, direcao, pontuacao) VALUES (1, 107, 7, TRIM(' 00:00:21,328'), TRIM(' 00:00:26,178'), 'STEVENS', 'BOZBAYEV', 'DISPLACEMENT', '2-3 STEP HESITANT RIGHT', NULL, NULL, NULL)</v>
      </c>
      <c r="R7295" t="s">
        <v>10327</v>
      </c>
    </row>
    <row r="7296" spans="1:18" hidden="1" x14ac:dyDescent="0.25">
      <c r="A7296" s="7">
        <f>anotacoes!D7296</f>
        <v>40692</v>
      </c>
      <c r="B7296" t="str">
        <f>anotacoes!C7296</f>
        <v>GRAND SLAM MOSCOW 2011</v>
      </c>
      <c r="C7296" t="str">
        <f>anotacoes!E7296</f>
        <v>STEVENS</v>
      </c>
      <c r="D7296" t="str">
        <f>anotacoes!F7296</f>
        <v>BOZBAYEV</v>
      </c>
      <c r="E7296" t="s">
        <v>10325</v>
      </c>
      <c r="F7296">
        <f>anotacoes!A7296</f>
        <v>107</v>
      </c>
      <c r="G7296">
        <f>anotacoes!B7296</f>
        <v>8</v>
      </c>
      <c r="H7296" t="str">
        <f>anotacoes!K7296</f>
        <v xml:space="preserve"> 00:00:26,348</v>
      </c>
      <c r="I7296" t="str">
        <f>anotacoes!L7296</f>
        <v xml:space="preserve"> 00:00:33,039</v>
      </c>
      <c r="J7296" t="str">
        <f>IF(L7296="PAUSE",E7296,IF(anotacoes!G7300=conversao_anotacoes!C7296,conversao_anotacoes!C7296,conversao_anotacoes!D7296))</f>
        <v>STEVENS</v>
      </c>
      <c r="K7296" t="str">
        <f t="shared" si="226"/>
        <v>BOZBAYEV</v>
      </c>
      <c r="L7296" t="str">
        <f>UPPER(anotacoes!H7296)</f>
        <v>DISPLACEMENT</v>
      </c>
      <c r="M7296" t="str">
        <f>IF(OR(L7296="ATTACK",L7296="FINTA"),"&lt;TECNICA&gt;",UPPER(anotacoes!I7296))</f>
        <v>TRY TO GRIP WITH CONTACT</v>
      </c>
      <c r="N7296" t="str">
        <f>IF(OR(L7296="ATTACK",L7296="FINTA"),UPPER(anotacoes!I7296),"")</f>
        <v/>
      </c>
      <c r="O7296" s="6" t="str">
        <f>IF(anotacoes!N7296=0,"",anotacoes!N7296)</f>
        <v/>
      </c>
      <c r="P7296" t="str">
        <f>IF(anotacoes!M7296=0,"",UPPER(anotacoes!M7296))</f>
        <v/>
      </c>
      <c r="Q7296" t="str">
        <f t="shared" si="227"/>
        <v>INSERT INTO CONVERSAO_LUTA_ACAO (cd_conversao, id_luta, sequencia, momento_inicio, momento_fim, quem_faz, quem_sofre, acao_tipo, acao, tecnica, direcao, pontuacao) VALUES (1, 107, 8, TRIM(' 00:00:26,348'), TRIM(' 00:00:33,039'), 'STEVENS', 'BOZBAYEV', 'DISPLACEMENT', 'TRY TO GRIP WITH CONTACT', NULL, NULL, NULL)</v>
      </c>
      <c r="R7296" t="s">
        <v>10327</v>
      </c>
    </row>
    <row r="7297" spans="1:18" hidden="1" x14ac:dyDescent="0.25">
      <c r="A7297" s="7">
        <f>anotacoes!D7297</f>
        <v>40692</v>
      </c>
      <c r="B7297" t="str">
        <f>anotacoes!C7297</f>
        <v>GRAND SLAM MOSCOW 2011</v>
      </c>
      <c r="C7297" t="str">
        <f>anotacoes!E7297</f>
        <v>STEVENS</v>
      </c>
      <c r="D7297" t="str">
        <f>anotacoes!F7297</f>
        <v>BOZBAYEV</v>
      </c>
      <c r="E7297" t="s">
        <v>10325</v>
      </c>
      <c r="F7297">
        <f>anotacoes!A7297</f>
        <v>107</v>
      </c>
      <c r="G7297">
        <f>anotacoes!B7297</f>
        <v>9</v>
      </c>
      <c r="H7297" t="str">
        <f>anotacoes!K7297</f>
        <v xml:space="preserve"> 00:00:33,039</v>
      </c>
      <c r="I7297" t="str">
        <f>anotacoes!L7297</f>
        <v xml:space="preserve"> 00:00:37,448</v>
      </c>
      <c r="J7297" t="str">
        <f>IF(L7297="PAUSE",E7297,IF(anotacoes!G7301=conversao_anotacoes!C7297,conversao_anotacoes!C7297,conversao_anotacoes!D7297))</f>
        <v>STEVENS</v>
      </c>
      <c r="K7297" t="str">
        <f t="shared" si="226"/>
        <v>BOZBAYEV</v>
      </c>
      <c r="L7297" t="str">
        <f>UPPER(anotacoes!H7297)</f>
        <v>GRIP TIME</v>
      </c>
      <c r="M7297" t="str">
        <f>IF(OR(L7297="ATTACK",L7297="FINTA"),"&lt;TECNICA&gt;",UPPER(anotacoes!I7297))</f>
        <v>LEFT COLLAR</v>
      </c>
      <c r="N7297" t="str">
        <f>IF(OR(L7297="ATTACK",L7297="FINTA"),UPPER(anotacoes!I7297),"")</f>
        <v/>
      </c>
      <c r="O7297" s="6" t="str">
        <f>IF(anotacoes!N7297=0,"",anotacoes!N7297)</f>
        <v/>
      </c>
      <c r="P7297" t="str">
        <f>IF(anotacoes!M7297=0,"",UPPER(anotacoes!M7297))</f>
        <v/>
      </c>
      <c r="Q7297" t="str">
        <f t="shared" si="227"/>
        <v>INSERT INTO CONVERSAO_LUTA_ACAO (cd_conversao, id_luta, sequencia, momento_inicio, momento_fim, quem_faz, quem_sofre, acao_tipo, acao, tecnica, direcao, pontuacao) VALUES (1, 107, 9, TRIM(' 00:00:33,039'), TRIM(' 00:00:37,448'), 'STEVENS', 'BOZBAYEV', 'GRIP TIME', 'LEFT COLLAR', NULL, NULL, NULL)</v>
      </c>
      <c r="R7297" t="s">
        <v>10327</v>
      </c>
    </row>
    <row r="7298" spans="1:18" hidden="1" x14ac:dyDescent="0.25">
      <c r="A7298" s="7">
        <f>anotacoes!D7298</f>
        <v>40692</v>
      </c>
      <c r="B7298" t="str">
        <f>anotacoes!C7298</f>
        <v>GRAND SLAM MOSCOW 2011</v>
      </c>
      <c r="C7298" t="str">
        <f>anotacoes!E7298</f>
        <v>STEVENS</v>
      </c>
      <c r="D7298" t="str">
        <f>anotacoes!F7298</f>
        <v>BOZBAYEV</v>
      </c>
      <c r="E7298" t="s">
        <v>10325</v>
      </c>
      <c r="F7298">
        <f>anotacoes!A7298</f>
        <v>107</v>
      </c>
      <c r="G7298">
        <f>anotacoes!B7298</f>
        <v>10</v>
      </c>
      <c r="H7298" t="str">
        <f>anotacoes!K7298</f>
        <v xml:space="preserve"> 00:00:37,619</v>
      </c>
      <c r="I7298" t="str">
        <f>anotacoes!L7298</f>
        <v xml:space="preserve"> 00:00:40,260</v>
      </c>
      <c r="J7298" t="str">
        <f>IF(L7298="PAUSE",E7298,IF(anotacoes!G7302=conversao_anotacoes!C7298,conversao_anotacoes!C7298,conversao_anotacoes!D7298))</f>
        <v>STEVENS</v>
      </c>
      <c r="K7298" t="str">
        <f t="shared" si="226"/>
        <v>BOZBAYEV</v>
      </c>
      <c r="L7298" t="str">
        <f>UPPER(anotacoes!H7298)</f>
        <v>DISPLACEMENT</v>
      </c>
      <c r="M7298" t="str">
        <f>IF(OR(L7298="ATTACK",L7298="FINTA"),"&lt;TECNICA&gt;",UPPER(anotacoes!I7298))</f>
        <v>2-3 STEP HESITANT RIGHT</v>
      </c>
      <c r="N7298" t="str">
        <f>IF(OR(L7298="ATTACK",L7298="FINTA"),UPPER(anotacoes!I7298),"")</f>
        <v/>
      </c>
      <c r="O7298" s="6" t="str">
        <f>IF(anotacoes!N7298=0,"",anotacoes!N7298)</f>
        <v/>
      </c>
      <c r="P7298" t="str">
        <f>IF(anotacoes!M7298=0,"",UPPER(anotacoes!M7298))</f>
        <v/>
      </c>
      <c r="Q7298" t="str">
        <f t="shared" si="227"/>
        <v>INSERT INTO CONVERSAO_LUTA_ACAO (cd_conversao, id_luta, sequencia, momento_inicio, momento_fim, quem_faz, quem_sofre, acao_tipo, acao, tecnica, direcao, pontuacao) VALUES (1, 107, 10, TRIM(' 00:00:37,619'), TRIM(' 00:00:40,260'), 'STEVENS', 'BOZBAYEV', 'DISPLACEMENT', '2-3 STEP HESITANT RIGHT', NULL, NULL, NULL)</v>
      </c>
      <c r="R7298" t="s">
        <v>10327</v>
      </c>
    </row>
    <row r="7299" spans="1:18" hidden="1" x14ac:dyDescent="0.25">
      <c r="A7299" s="7">
        <f>anotacoes!D7299</f>
        <v>40692</v>
      </c>
      <c r="B7299" t="str">
        <f>anotacoes!C7299</f>
        <v>GRAND SLAM MOSCOW 2011</v>
      </c>
      <c r="C7299" t="str">
        <f>anotacoes!E7299</f>
        <v>STEVENS</v>
      </c>
      <c r="D7299" t="str">
        <f>anotacoes!F7299</f>
        <v>BOZBAYEV</v>
      </c>
      <c r="E7299" t="s">
        <v>10325</v>
      </c>
      <c r="F7299">
        <f>anotacoes!A7299</f>
        <v>107</v>
      </c>
      <c r="G7299">
        <f>anotacoes!B7299</f>
        <v>11</v>
      </c>
      <c r="H7299" t="str">
        <f>anotacoes!K7299</f>
        <v xml:space="preserve"> 00:00:40,260</v>
      </c>
      <c r="I7299" t="str">
        <f>anotacoes!L7299</f>
        <v xml:space="preserve"> 00:00:41,610</v>
      </c>
      <c r="J7299" t="str">
        <f>IF(L7299="PAUSE",E7299,IF(anotacoes!G7303=conversao_anotacoes!C7299,conversao_anotacoes!C7299,conversao_anotacoes!D7299))</f>
        <v>STEVENS</v>
      </c>
      <c r="K7299" t="str">
        <f t="shared" ref="K7299:K7362" si="228">IF(J7299=E7299,"",IF(J7299=C7299,D7299,C7299))</f>
        <v>BOZBAYEV</v>
      </c>
      <c r="L7299" t="str">
        <f>UPPER(anotacoes!H7299)</f>
        <v>DISPLACEMENT</v>
      </c>
      <c r="M7299" t="str">
        <f>IF(OR(L7299="ATTACK",L7299="FINTA"),"&lt;TECNICA&gt;",UPPER(anotacoes!I7299))</f>
        <v>TRY TO GRIP WITH CONTACT</v>
      </c>
      <c r="N7299" t="str">
        <f>IF(OR(L7299="ATTACK",L7299="FINTA"),UPPER(anotacoes!I7299),"")</f>
        <v/>
      </c>
      <c r="O7299" s="6" t="str">
        <f>IF(anotacoes!N7299=0,"",anotacoes!N7299)</f>
        <v/>
      </c>
      <c r="P7299" t="str">
        <f>IF(anotacoes!M7299=0,"",UPPER(anotacoes!M7299))</f>
        <v/>
      </c>
      <c r="Q7299" t="str">
        <f t="shared" ref="Q7299:Q7362" si="229">CONCATENATE("INSERT INTO CONVERSAO_LUTA_ACAO (cd_conversao, id_luta, sequencia, momento_inicio, momento_fim, quem_faz, quem_sofre, acao_tipo, acao, tecnica, direcao, pontuacao) VALUES (1, ",F7299,", ",G7299,", ","TRIM('",H7299,"')",", ","TRIM('",I7299,"')",", ","'",J7299,"'",", ","'",K7299,"'",", ","'",L7299,"'",", ","'",M7299,"'",", ",IF(N7299="","NULL",CONCATENATE("'",N7299,"'")),", ",IF(O7299="","NULL",O7299),", ",IF(P7299="","NULL",CONCATENATE("'",P7299,"'")),")")</f>
        <v>INSERT INTO CONVERSAO_LUTA_ACAO (cd_conversao, id_luta, sequencia, momento_inicio, momento_fim, quem_faz, quem_sofre, acao_tipo, acao, tecnica, direcao, pontuacao) VALUES (1, 107, 11, TRIM(' 00:00:40,260'), TRIM(' 00:00:41,610'), 'STEVENS', 'BOZBAYEV', 'DISPLACEMENT', 'TRY TO GRIP WITH CONTACT', NULL, NULL, NULL)</v>
      </c>
      <c r="R7299" t="s">
        <v>10327</v>
      </c>
    </row>
    <row r="7300" spans="1:18" hidden="1" x14ac:dyDescent="0.25">
      <c r="A7300" s="7">
        <f>anotacoes!D7300</f>
        <v>40692</v>
      </c>
      <c r="B7300" t="str">
        <f>anotacoes!C7300</f>
        <v>GRAND SLAM MOSCOW 2011</v>
      </c>
      <c r="C7300" t="str">
        <f>anotacoes!E7300</f>
        <v>STEVENS</v>
      </c>
      <c r="D7300" t="str">
        <f>anotacoes!F7300</f>
        <v>BOZBAYEV</v>
      </c>
      <c r="E7300" t="s">
        <v>10325</v>
      </c>
      <c r="F7300">
        <f>anotacoes!A7300</f>
        <v>107</v>
      </c>
      <c r="G7300">
        <f>anotacoes!B7300</f>
        <v>12</v>
      </c>
      <c r="H7300" t="str">
        <f>anotacoes!K7300</f>
        <v xml:space="preserve"> 00:00:41,610</v>
      </c>
      <c r="I7300" t="str">
        <f>anotacoes!L7300</f>
        <v xml:space="preserve"> 00:00:47,870</v>
      </c>
      <c r="J7300" t="str">
        <f>IF(L7300="PAUSE",E7300,IF(anotacoes!G7304=conversao_anotacoes!C7300,conversao_anotacoes!C7300,conversao_anotacoes!D7300))</f>
        <v>STEVENS</v>
      </c>
      <c r="K7300" t="str">
        <f t="shared" si="228"/>
        <v>BOZBAYEV</v>
      </c>
      <c r="L7300" t="str">
        <f>UPPER(anotacoes!H7300)</f>
        <v>GRIP TIME</v>
      </c>
      <c r="M7300" t="str">
        <f>IF(OR(L7300="ATTACK",L7300="FINTA"),"&lt;TECNICA&gt;",UPPER(anotacoes!I7300))</f>
        <v>RIGHT COLLAR LEFT SLEEVE</v>
      </c>
      <c r="N7300" t="str">
        <f>IF(OR(L7300="ATTACK",L7300="FINTA"),UPPER(anotacoes!I7300),"")</f>
        <v/>
      </c>
      <c r="O7300" s="6" t="str">
        <f>IF(anotacoes!N7300=0,"",anotacoes!N7300)</f>
        <v/>
      </c>
      <c r="P7300" t="str">
        <f>IF(anotacoes!M7300=0,"",UPPER(anotacoes!M7300))</f>
        <v/>
      </c>
      <c r="Q7300" t="str">
        <f t="shared" si="229"/>
        <v>INSERT INTO CONVERSAO_LUTA_ACAO (cd_conversao, id_luta, sequencia, momento_inicio, momento_fim, quem_faz, quem_sofre, acao_tipo, acao, tecnica, direcao, pontuacao) VALUES (1, 107, 12, TRIM(' 00:00:41,610'), TRIM(' 00:00:47,870'), 'STEVENS', 'BOZBAYEV', 'GRIP TIME', 'RIGHT COLLAR LEFT SLEEVE', NULL, NULL, NULL)</v>
      </c>
      <c r="R7300" t="s">
        <v>10327</v>
      </c>
    </row>
    <row r="7301" spans="1:18" hidden="1" x14ac:dyDescent="0.25">
      <c r="A7301" s="7">
        <f>anotacoes!D7301</f>
        <v>40692</v>
      </c>
      <c r="B7301" t="str">
        <f>anotacoes!C7301</f>
        <v>GRAND SLAM MOSCOW 2011</v>
      </c>
      <c r="C7301" t="str">
        <f>anotacoes!E7301</f>
        <v>STEVENS</v>
      </c>
      <c r="D7301" t="str">
        <f>anotacoes!F7301</f>
        <v>BOZBAYEV</v>
      </c>
      <c r="E7301" t="s">
        <v>10325</v>
      </c>
      <c r="F7301">
        <f>anotacoes!A7301</f>
        <v>107</v>
      </c>
      <c r="G7301">
        <f>anotacoes!B7301</f>
        <v>13</v>
      </c>
      <c r="H7301" t="str">
        <f>anotacoes!K7301</f>
        <v xml:space="preserve"> 00:00:47,870</v>
      </c>
      <c r="I7301" t="str">
        <f>anotacoes!L7301</f>
        <v xml:space="preserve"> 00:00:49,697</v>
      </c>
      <c r="J7301" t="str">
        <f>IF(L7301="PAUSE",E7301,IF(anotacoes!G7305=conversao_anotacoes!C7301,conversao_anotacoes!C7301,conversao_anotacoes!D7301))</f>
        <v>STEVENS</v>
      </c>
      <c r="K7301" t="str">
        <f t="shared" si="228"/>
        <v>BOZBAYEV</v>
      </c>
      <c r="L7301" t="str">
        <f>UPPER(anotacoes!H7301)</f>
        <v>GRIP TIME</v>
      </c>
      <c r="M7301" t="str">
        <f>IF(OR(L7301="ATTACK",L7301="FINTA"),"&lt;TECNICA&gt;",UPPER(anotacoes!I7301))</f>
        <v>LEFT BACK RIGHT SLEEVE</v>
      </c>
      <c r="N7301" t="str">
        <f>IF(OR(L7301="ATTACK",L7301="FINTA"),UPPER(anotacoes!I7301),"")</f>
        <v/>
      </c>
      <c r="O7301" s="6" t="str">
        <f>IF(anotacoes!N7301=0,"",anotacoes!N7301)</f>
        <v/>
      </c>
      <c r="P7301" t="str">
        <f>IF(anotacoes!M7301=0,"",UPPER(anotacoes!M7301))</f>
        <v/>
      </c>
      <c r="Q7301" t="str">
        <f t="shared" si="229"/>
        <v>INSERT INTO CONVERSAO_LUTA_ACAO (cd_conversao, id_luta, sequencia, momento_inicio, momento_fim, quem_faz, quem_sofre, acao_tipo, acao, tecnica, direcao, pontuacao) VALUES (1, 107, 13, TRIM(' 00:00:47,870'), TRIM(' 00:00:49,697'), 'STEVENS', 'BOZBAYEV', 'GRIP TIME', 'LEFT BACK RIGHT SLEEVE', NULL, NULL, NULL)</v>
      </c>
      <c r="R7301" t="s">
        <v>10327</v>
      </c>
    </row>
    <row r="7302" spans="1:18" hidden="1" x14ac:dyDescent="0.25">
      <c r="A7302" s="7">
        <f>anotacoes!D7302</f>
        <v>40692</v>
      </c>
      <c r="B7302" t="str">
        <f>anotacoes!C7302</f>
        <v>GRAND SLAM MOSCOW 2011</v>
      </c>
      <c r="C7302" t="str">
        <f>anotacoes!E7302</f>
        <v>STEVENS</v>
      </c>
      <c r="D7302" t="str">
        <f>anotacoes!F7302</f>
        <v>BOZBAYEV</v>
      </c>
      <c r="E7302" t="s">
        <v>10325</v>
      </c>
      <c r="F7302">
        <f>anotacoes!A7302</f>
        <v>107</v>
      </c>
      <c r="G7302">
        <f>anotacoes!B7302</f>
        <v>14</v>
      </c>
      <c r="H7302" t="str">
        <f>anotacoes!K7302</f>
        <v xml:space="preserve"> 00:00:50,094</v>
      </c>
      <c r="I7302" t="str">
        <f>anotacoes!L7302</f>
        <v xml:space="preserve"> 00:00:52,338</v>
      </c>
      <c r="J7302" t="str">
        <f>IF(L7302="PAUSE",E7302,IF(anotacoes!G7306=conversao_anotacoes!C7302,conversao_anotacoes!C7302,conversao_anotacoes!D7302))</f>
        <v>STEVENS</v>
      </c>
      <c r="K7302" t="str">
        <f t="shared" si="228"/>
        <v>BOZBAYEV</v>
      </c>
      <c r="L7302" t="str">
        <f>UPPER(anotacoes!H7302)</f>
        <v>ATTACK</v>
      </c>
      <c r="M7302" t="str">
        <f>IF(OR(L7302="ATTACK",L7302="FINTA"),"&lt;TECNICA&gt;",UPPER(anotacoes!I7302))</f>
        <v>&lt;TECNICA&gt;</v>
      </c>
      <c r="N7302" t="str">
        <f>IF(OR(L7302="ATTACK",L7302="FINTA"),UPPER(anotacoes!I7302),"")</f>
        <v>HARAI GOSHI MAKIKOMI</v>
      </c>
      <c r="O7302" s="6">
        <f>IF(anotacoes!N7302=0,"",anotacoes!N7302)</f>
        <v>9</v>
      </c>
      <c r="P7302" t="str">
        <f>IF(anotacoes!M7302=0,"",UPPER(anotacoes!M7302))</f>
        <v/>
      </c>
      <c r="Q7302" t="str">
        <f t="shared" si="229"/>
        <v>INSERT INTO CONVERSAO_LUTA_ACAO (cd_conversao, id_luta, sequencia, momento_inicio, momento_fim, quem_faz, quem_sofre, acao_tipo, acao, tecnica, direcao, pontuacao) VALUES (1, 107, 14, TRIM(' 00:00:50,094'), TRIM(' 00:00:52,338'), 'STEVENS', 'BOZBAYEV', 'ATTACK', '&lt;TECNICA&gt;', 'HARAI GOSHI MAKIKOMI', 9, NULL)</v>
      </c>
      <c r="R7302" t="s">
        <v>10327</v>
      </c>
    </row>
    <row r="7303" spans="1:18" hidden="1" x14ac:dyDescent="0.25">
      <c r="A7303" s="7">
        <f>anotacoes!D7303</f>
        <v>40692</v>
      </c>
      <c r="B7303" t="str">
        <f>anotacoes!C7303</f>
        <v>GRAND SLAM MOSCOW 2011</v>
      </c>
      <c r="C7303" t="str">
        <f>anotacoes!E7303</f>
        <v>STEVENS</v>
      </c>
      <c r="D7303" t="str">
        <f>anotacoes!F7303</f>
        <v>BOZBAYEV</v>
      </c>
      <c r="E7303" t="s">
        <v>10325</v>
      </c>
      <c r="F7303">
        <f>anotacoes!A7303</f>
        <v>107</v>
      </c>
      <c r="G7303">
        <f>anotacoes!B7303</f>
        <v>15</v>
      </c>
      <c r="H7303" t="str">
        <f>anotacoes!K7303</f>
        <v xml:space="preserve"> 00:00:52,522</v>
      </c>
      <c r="I7303" t="str">
        <f>anotacoes!L7303</f>
        <v xml:space="preserve"> 00:00:55,708</v>
      </c>
      <c r="J7303" t="str">
        <f>IF(L7303="PAUSE",E7303,IF(anotacoes!G7307=conversao_anotacoes!C7303,conversao_anotacoes!C7303,conversao_anotacoes!D7303))</f>
        <v>STEVENS</v>
      </c>
      <c r="K7303" t="str">
        <f t="shared" si="228"/>
        <v>BOZBAYEV</v>
      </c>
      <c r="L7303" t="str">
        <f>UPPER(anotacoes!H7303)</f>
        <v>GROUNDWORK COMBAT</v>
      </c>
      <c r="M7303" t="str">
        <f>IF(OR(L7303="ATTACK",L7303="FINTA"),"&lt;TECNICA&gt;",UPPER(anotacoes!I7303))</f>
        <v>DEFENSIVE POSITION</v>
      </c>
      <c r="N7303" t="str">
        <f>IF(OR(L7303="ATTACK",L7303="FINTA"),UPPER(anotacoes!I7303),"")</f>
        <v/>
      </c>
      <c r="O7303" s="6" t="str">
        <f>IF(anotacoes!N7303=0,"",anotacoes!N7303)</f>
        <v/>
      </c>
      <c r="P7303" t="str">
        <f>IF(anotacoes!M7303=0,"",UPPER(anotacoes!M7303))</f>
        <v/>
      </c>
      <c r="Q7303" t="str">
        <f t="shared" si="229"/>
        <v>INSERT INTO CONVERSAO_LUTA_ACAO (cd_conversao, id_luta, sequencia, momento_inicio, momento_fim, quem_faz, quem_sofre, acao_tipo, acao, tecnica, direcao, pontuacao) VALUES (1, 107, 15, TRIM(' 00:00:52,522'), TRIM(' 00:00:55,708'), 'STEVENS', 'BOZBAYEV', 'GROUNDWORK COMBAT', 'DEFENSIVE POSITION', NULL, NULL, NULL)</v>
      </c>
      <c r="R7303" t="s">
        <v>10327</v>
      </c>
    </row>
    <row r="7304" spans="1:18" hidden="1" x14ac:dyDescent="0.25">
      <c r="A7304" s="7">
        <f>anotacoes!D7304</f>
        <v>40692</v>
      </c>
      <c r="B7304" t="str">
        <f>anotacoes!C7304</f>
        <v>GRAND SLAM MOSCOW 2011</v>
      </c>
      <c r="C7304" t="str">
        <f>anotacoes!E7304</f>
        <v>STEVENS</v>
      </c>
      <c r="D7304" t="str">
        <f>anotacoes!F7304</f>
        <v>BOZBAYEV</v>
      </c>
      <c r="E7304" t="s">
        <v>10325</v>
      </c>
      <c r="F7304">
        <f>anotacoes!A7304</f>
        <v>107</v>
      </c>
      <c r="G7304">
        <f>anotacoes!B7304</f>
        <v>16</v>
      </c>
      <c r="H7304" t="str">
        <f>anotacoes!K7304</f>
        <v xml:space="preserve"> 00:00:55,931</v>
      </c>
      <c r="I7304" t="str">
        <f>anotacoes!L7304</f>
        <v xml:space="preserve"> 00:01:42,990</v>
      </c>
      <c r="J7304" t="str">
        <f>IF(L7304="PAUSE",E7304,IF(anotacoes!G7308=conversao_anotacoes!C7304,conversao_anotacoes!C7304,conversao_anotacoes!D7304))</f>
        <v>&lt;ARBITRO_DESCONHECIDO&gt;</v>
      </c>
      <c r="K7304" t="str">
        <f t="shared" si="228"/>
        <v/>
      </c>
      <c r="L7304" t="str">
        <f>UPPER(anotacoes!H7304)</f>
        <v>PAUSE</v>
      </c>
      <c r="M7304" t="str">
        <f>IF(OR(L7304="ATTACK",L7304="FINTA"),"&lt;TECNICA&gt;",UPPER(anotacoes!I7304))</f>
        <v>&lt;NAO_CLASSIFICADO&gt;</v>
      </c>
      <c r="N7304" t="str">
        <f>IF(OR(L7304="ATTACK",L7304="FINTA"),UPPER(anotacoes!I7304),"")</f>
        <v/>
      </c>
      <c r="O7304" s="6" t="str">
        <f>IF(anotacoes!N7304=0,"",anotacoes!N7304)</f>
        <v/>
      </c>
      <c r="P7304" t="str">
        <f>IF(anotacoes!M7304=0,"",UPPER(anotacoes!M7304))</f>
        <v/>
      </c>
      <c r="Q7304" t="str">
        <f t="shared" si="229"/>
        <v>INSERT INTO CONVERSAO_LUTA_ACAO (cd_conversao, id_luta, sequencia, momento_inicio, momento_fim, quem_faz, quem_sofre, acao_tipo, acao, tecnica, direcao, pontuacao) VALUES (1, 107, 16, TRIM(' 00:00:55,931'), TRIM(' 00:01:42,990'), '&lt;ARBITRO_DESCONHECIDO&gt;', '', 'PAUSE', '&lt;NAO_CLASSIFICADO&gt;', NULL, NULL, NULL)</v>
      </c>
      <c r="R7304" t="s">
        <v>10327</v>
      </c>
    </row>
    <row r="7305" spans="1:18" hidden="1" x14ac:dyDescent="0.25">
      <c r="A7305" s="7">
        <f>anotacoes!D7305</f>
        <v>40692</v>
      </c>
      <c r="B7305" t="str">
        <f>anotacoes!C7305</f>
        <v>GRAND SLAM MOSCOW 2011</v>
      </c>
      <c r="C7305" t="str">
        <f>anotacoes!E7305</f>
        <v>STEVENS</v>
      </c>
      <c r="D7305" t="str">
        <f>anotacoes!F7305</f>
        <v>BOZBAYEV</v>
      </c>
      <c r="E7305" t="s">
        <v>10325</v>
      </c>
      <c r="F7305">
        <f>anotacoes!A7305</f>
        <v>107</v>
      </c>
      <c r="G7305">
        <f>anotacoes!B7305</f>
        <v>17</v>
      </c>
      <c r="H7305" t="str">
        <f>anotacoes!K7305</f>
        <v xml:space="preserve"> 00:01:43,145</v>
      </c>
      <c r="I7305" t="str">
        <f>anotacoes!L7305</f>
        <v xml:space="preserve"> 00:01:45,715</v>
      </c>
      <c r="J7305" t="str">
        <f>IF(L7305="PAUSE",E7305,IF(anotacoes!G7309=conversao_anotacoes!C7305,conversao_anotacoes!C7305,conversao_anotacoes!D7305))</f>
        <v>STEVENS</v>
      </c>
      <c r="K7305" t="str">
        <f t="shared" si="228"/>
        <v>BOZBAYEV</v>
      </c>
      <c r="L7305" t="str">
        <f>UPPER(anotacoes!H7305)</f>
        <v>DISPLACEMENT</v>
      </c>
      <c r="M7305" t="str">
        <f>IF(OR(L7305="ATTACK",L7305="FINTA"),"&lt;TECNICA&gt;",UPPER(anotacoes!I7305))</f>
        <v>TRY TO GRIP WITH CONTACT</v>
      </c>
      <c r="N7305" t="str">
        <f>IF(OR(L7305="ATTACK",L7305="FINTA"),UPPER(anotacoes!I7305),"")</f>
        <v/>
      </c>
      <c r="O7305" s="6" t="str">
        <f>IF(anotacoes!N7305=0,"",anotacoes!N7305)</f>
        <v/>
      </c>
      <c r="P7305" t="str">
        <f>IF(anotacoes!M7305=0,"",UPPER(anotacoes!M7305))</f>
        <v/>
      </c>
      <c r="Q7305" t="str">
        <f t="shared" si="229"/>
        <v>INSERT INTO CONVERSAO_LUTA_ACAO (cd_conversao, id_luta, sequencia, momento_inicio, momento_fim, quem_faz, quem_sofre, acao_tipo, acao, tecnica, direcao, pontuacao) VALUES (1, 107, 17, TRIM(' 00:01:43,145'), TRIM(' 00:01:45,715'), 'STEVENS', 'BOZBAYEV', 'DISPLACEMENT', 'TRY TO GRIP WITH CONTACT', NULL, NULL, NULL)</v>
      </c>
      <c r="R7305" t="s">
        <v>10327</v>
      </c>
    </row>
    <row r="7306" spans="1:18" hidden="1" x14ac:dyDescent="0.25">
      <c r="A7306" s="7">
        <f>anotacoes!D7306</f>
        <v>40692</v>
      </c>
      <c r="B7306" t="str">
        <f>anotacoes!C7306</f>
        <v>GRAND SLAM MOSCOW 2011</v>
      </c>
      <c r="C7306" t="str">
        <f>anotacoes!E7306</f>
        <v>STEVENS</v>
      </c>
      <c r="D7306" t="str">
        <f>anotacoes!F7306</f>
        <v>BOZBAYEV</v>
      </c>
      <c r="E7306" t="s">
        <v>10325</v>
      </c>
      <c r="F7306">
        <f>anotacoes!A7306</f>
        <v>107</v>
      </c>
      <c r="G7306">
        <f>anotacoes!B7306</f>
        <v>18</v>
      </c>
      <c r="H7306" t="str">
        <f>anotacoes!K7306</f>
        <v xml:space="preserve"> 00:01:45,715</v>
      </c>
      <c r="I7306" t="str">
        <f>anotacoes!L7306</f>
        <v xml:space="preserve"> 00:01:50,931</v>
      </c>
      <c r="J7306" t="str">
        <f>IF(L7306="PAUSE",E7306,IF(anotacoes!G7310=conversao_anotacoes!C7306,conversao_anotacoes!C7306,conversao_anotacoes!D7306))</f>
        <v>STEVENS</v>
      </c>
      <c r="K7306" t="str">
        <f t="shared" si="228"/>
        <v>BOZBAYEV</v>
      </c>
      <c r="L7306" t="str">
        <f>UPPER(anotacoes!H7306)</f>
        <v>GRIP TIME</v>
      </c>
      <c r="M7306" t="str">
        <f>IF(OR(L7306="ATTACK",L7306="FINTA"),"&lt;TECNICA&gt;",UPPER(anotacoes!I7306))</f>
        <v>RIGHT COLLAR LEFT SLEEVE</v>
      </c>
      <c r="N7306" t="str">
        <f>IF(OR(L7306="ATTACK",L7306="FINTA"),UPPER(anotacoes!I7306),"")</f>
        <v/>
      </c>
      <c r="O7306" s="6" t="str">
        <f>IF(anotacoes!N7306=0,"",anotacoes!N7306)</f>
        <v/>
      </c>
      <c r="P7306" t="str">
        <f>IF(anotacoes!M7306=0,"",UPPER(anotacoes!M7306))</f>
        <v/>
      </c>
      <c r="Q7306" t="str">
        <f t="shared" si="229"/>
        <v>INSERT INTO CONVERSAO_LUTA_ACAO (cd_conversao, id_luta, sequencia, momento_inicio, momento_fim, quem_faz, quem_sofre, acao_tipo, acao, tecnica, direcao, pontuacao) VALUES (1, 107, 18, TRIM(' 00:01:45,715'), TRIM(' 00:01:50,931'), 'STEVENS', 'BOZBAYEV', 'GRIP TIME', 'RIGHT COLLAR LEFT SLEEVE', NULL, NULL, NULL)</v>
      </c>
      <c r="R7306" t="s">
        <v>10327</v>
      </c>
    </row>
    <row r="7307" spans="1:18" hidden="1" x14ac:dyDescent="0.25">
      <c r="A7307" s="7">
        <f>anotacoes!D7307</f>
        <v>40692</v>
      </c>
      <c r="B7307" t="str">
        <f>anotacoes!C7307</f>
        <v>GRAND SLAM MOSCOW 2011</v>
      </c>
      <c r="C7307" t="str">
        <f>anotacoes!E7307</f>
        <v>STEVENS</v>
      </c>
      <c r="D7307" t="str">
        <f>anotacoes!F7307</f>
        <v>BOZBAYEV</v>
      </c>
      <c r="E7307" t="s">
        <v>10325</v>
      </c>
      <c r="F7307">
        <f>anotacoes!A7307</f>
        <v>107</v>
      </c>
      <c r="G7307">
        <f>anotacoes!B7307</f>
        <v>19</v>
      </c>
      <c r="H7307" t="str">
        <f>anotacoes!K7307</f>
        <v xml:space="preserve"> 00:01:50,931</v>
      </c>
      <c r="I7307" t="str">
        <f>anotacoes!L7307</f>
        <v xml:space="preserve"> 00:01:53,463</v>
      </c>
      <c r="J7307" t="str">
        <f>IF(L7307="PAUSE",E7307,IF(anotacoes!G7311=conversao_anotacoes!C7307,conversao_anotacoes!C7307,conversao_anotacoes!D7307))</f>
        <v>STEVENS</v>
      </c>
      <c r="K7307" t="str">
        <f t="shared" si="228"/>
        <v>BOZBAYEV</v>
      </c>
      <c r="L7307" t="str">
        <f>UPPER(anotacoes!H7307)</f>
        <v>GRIP TIME</v>
      </c>
      <c r="M7307" t="str">
        <f>IF(OR(L7307="ATTACK",L7307="FINTA"),"&lt;TECNICA&gt;",UPPER(anotacoes!I7307))</f>
        <v>RIGHT COLLAR</v>
      </c>
      <c r="N7307" t="str">
        <f>IF(OR(L7307="ATTACK",L7307="FINTA"),UPPER(anotacoes!I7307),"")</f>
        <v/>
      </c>
      <c r="O7307" s="6" t="str">
        <f>IF(anotacoes!N7307=0,"",anotacoes!N7307)</f>
        <v/>
      </c>
      <c r="P7307" t="str">
        <f>IF(anotacoes!M7307=0,"",UPPER(anotacoes!M7307))</f>
        <v/>
      </c>
      <c r="Q7307" t="str">
        <f t="shared" si="229"/>
        <v>INSERT INTO CONVERSAO_LUTA_ACAO (cd_conversao, id_luta, sequencia, momento_inicio, momento_fim, quem_faz, quem_sofre, acao_tipo, acao, tecnica, direcao, pontuacao) VALUES (1, 107, 19, TRIM(' 00:01:50,931'), TRIM(' 00:01:53,463'), 'STEVENS', 'BOZBAYEV', 'GRIP TIME', 'RIGHT COLLAR', NULL, NULL, NULL)</v>
      </c>
      <c r="R7307" t="s">
        <v>10327</v>
      </c>
    </row>
    <row r="7308" spans="1:18" hidden="1" x14ac:dyDescent="0.25">
      <c r="A7308" s="7">
        <f>anotacoes!D7308</f>
        <v>40692</v>
      </c>
      <c r="B7308" t="str">
        <f>anotacoes!C7308</f>
        <v>GRAND SLAM MOSCOW 2011</v>
      </c>
      <c r="C7308" t="str">
        <f>anotacoes!E7308</f>
        <v>STEVENS</v>
      </c>
      <c r="D7308" t="str">
        <f>anotacoes!F7308</f>
        <v>BOZBAYEV</v>
      </c>
      <c r="E7308" t="s">
        <v>10325</v>
      </c>
      <c r="F7308">
        <f>anotacoes!A7308</f>
        <v>107</v>
      </c>
      <c r="G7308">
        <f>anotacoes!B7308</f>
        <v>20</v>
      </c>
      <c r="H7308" t="str">
        <f>anotacoes!K7308</f>
        <v xml:space="preserve"> 00:01:53,463</v>
      </c>
      <c r="I7308" t="str">
        <f>anotacoes!L7308</f>
        <v xml:space="preserve"> 00:01:53,463</v>
      </c>
      <c r="J7308" t="str">
        <f>IF(L7308="PAUSE",E7308,IF(anotacoes!G7312=conversao_anotacoes!C7308,conversao_anotacoes!C7308,conversao_anotacoes!D7308))</f>
        <v>STEVENS</v>
      </c>
      <c r="K7308" t="str">
        <f t="shared" si="228"/>
        <v>BOZBAYEV</v>
      </c>
      <c r="L7308" t="str">
        <f>UPPER(anotacoes!H7308)</f>
        <v>ATTACK</v>
      </c>
      <c r="M7308" t="str">
        <f>IF(OR(L7308="ATTACK",L7308="FINTA"),"&lt;TECNICA&gt;",UPPER(anotacoes!I7308))</f>
        <v>&lt;TECNICA&gt;</v>
      </c>
      <c r="N7308" t="str">
        <f>IF(OR(L7308="ATTACK",L7308="FINTA"),UPPER(anotacoes!I7308),"")</f>
        <v>KOUCHI GARI</v>
      </c>
      <c r="O7308" s="6">
        <f>IF(anotacoes!N7308=0,"",anotacoes!N7308)</f>
        <v>7</v>
      </c>
      <c r="P7308" t="str">
        <f>IF(anotacoes!M7308=0,"",UPPER(anotacoes!M7308))</f>
        <v/>
      </c>
      <c r="Q7308" t="str">
        <f t="shared" si="229"/>
        <v>INSERT INTO CONVERSAO_LUTA_ACAO (cd_conversao, id_luta, sequencia, momento_inicio, momento_fim, quem_faz, quem_sofre, acao_tipo, acao, tecnica, direcao, pontuacao) VALUES (1, 107, 20, TRIM(' 00:01:53,463'), TRIM(' 00:01:53,463'), 'STEVENS', 'BOZBAYEV', 'ATTACK', '&lt;TECNICA&gt;', 'KOUCHI GARI', 7, NULL)</v>
      </c>
      <c r="R7308" t="s">
        <v>10327</v>
      </c>
    </row>
    <row r="7309" spans="1:18" hidden="1" x14ac:dyDescent="0.25">
      <c r="A7309" s="7">
        <f>anotacoes!D7309</f>
        <v>40692</v>
      </c>
      <c r="B7309" t="str">
        <f>anotacoes!C7309</f>
        <v>GRAND SLAM MOSCOW 2011</v>
      </c>
      <c r="C7309" t="str">
        <f>anotacoes!E7309</f>
        <v>STEVENS</v>
      </c>
      <c r="D7309" t="str">
        <f>anotacoes!F7309</f>
        <v>BOZBAYEV</v>
      </c>
      <c r="E7309" t="s">
        <v>10325</v>
      </c>
      <c r="F7309">
        <f>anotacoes!A7309</f>
        <v>107</v>
      </c>
      <c r="G7309">
        <f>anotacoes!B7309</f>
        <v>21</v>
      </c>
      <c r="H7309" t="str">
        <f>anotacoes!K7309</f>
        <v xml:space="preserve"> 00:01:53,463</v>
      </c>
      <c r="I7309" t="str">
        <f>anotacoes!L7309</f>
        <v xml:space="preserve"> 00:01:57,345</v>
      </c>
      <c r="J7309" t="str">
        <f>IF(L7309="PAUSE",E7309,IF(anotacoes!G7313=conversao_anotacoes!C7309,conversao_anotacoes!C7309,conversao_anotacoes!D7309))</f>
        <v>STEVENS</v>
      </c>
      <c r="K7309" t="str">
        <f t="shared" si="228"/>
        <v>BOZBAYEV</v>
      </c>
      <c r="L7309" t="str">
        <f>UPPER(anotacoes!H7309)</f>
        <v>GRIP TIME</v>
      </c>
      <c r="M7309" t="str">
        <f>IF(OR(L7309="ATTACK",L7309="FINTA"),"&lt;TECNICA&gt;",UPPER(anotacoes!I7309))</f>
        <v>RIGHT COLLAR</v>
      </c>
      <c r="N7309" t="str">
        <f>IF(OR(L7309="ATTACK",L7309="FINTA"),UPPER(anotacoes!I7309),"")</f>
        <v/>
      </c>
      <c r="O7309" s="6" t="str">
        <f>IF(anotacoes!N7309=0,"",anotacoes!N7309)</f>
        <v/>
      </c>
      <c r="P7309" t="str">
        <f>IF(anotacoes!M7309=0,"",UPPER(anotacoes!M7309))</f>
        <v/>
      </c>
      <c r="Q7309" t="str">
        <f t="shared" si="229"/>
        <v>INSERT INTO CONVERSAO_LUTA_ACAO (cd_conversao, id_luta, sequencia, momento_inicio, momento_fim, quem_faz, quem_sofre, acao_tipo, acao, tecnica, direcao, pontuacao) VALUES (1, 107, 21, TRIM(' 00:01:53,463'), TRIM(' 00:01:57,345'), 'STEVENS', 'BOZBAYEV', 'GRIP TIME', 'RIGHT COLLAR', NULL, NULL, NULL)</v>
      </c>
      <c r="R7309" t="s">
        <v>10327</v>
      </c>
    </row>
    <row r="7310" spans="1:18" hidden="1" x14ac:dyDescent="0.25">
      <c r="A7310" s="7">
        <f>anotacoes!D7310</f>
        <v>40692</v>
      </c>
      <c r="B7310" t="str">
        <f>anotacoes!C7310</f>
        <v>GRAND SLAM MOSCOW 2011</v>
      </c>
      <c r="C7310" t="str">
        <f>anotacoes!E7310</f>
        <v>STEVENS</v>
      </c>
      <c r="D7310" t="str">
        <f>anotacoes!F7310</f>
        <v>BOZBAYEV</v>
      </c>
      <c r="E7310" t="s">
        <v>10325</v>
      </c>
      <c r="F7310">
        <f>anotacoes!A7310</f>
        <v>107</v>
      </c>
      <c r="G7310">
        <f>anotacoes!B7310</f>
        <v>22</v>
      </c>
      <c r="H7310" t="str">
        <f>anotacoes!K7310</f>
        <v xml:space="preserve"> 00:01:57,345</v>
      </c>
      <c r="I7310" t="str">
        <f>anotacoes!L7310</f>
        <v xml:space="preserve"> 00:01:58,409</v>
      </c>
      <c r="J7310" t="str">
        <f>IF(L7310="PAUSE",E7310,IF(anotacoes!G7314=conversao_anotacoes!C7310,conversao_anotacoes!C7310,conversao_anotacoes!D7310))</f>
        <v>STEVENS</v>
      </c>
      <c r="K7310" t="str">
        <f t="shared" si="228"/>
        <v>BOZBAYEV</v>
      </c>
      <c r="L7310" t="str">
        <f>UPPER(anotacoes!H7310)</f>
        <v>ATTACK</v>
      </c>
      <c r="M7310" t="str">
        <f>IF(OR(L7310="ATTACK",L7310="FINTA"),"&lt;TECNICA&gt;",UPPER(anotacoes!I7310))</f>
        <v>&lt;TECNICA&gt;</v>
      </c>
      <c r="N7310" t="str">
        <f>IF(OR(L7310="ATTACK",L7310="FINTA"),UPPER(anotacoes!I7310),"")</f>
        <v>SEOI NAGE</v>
      </c>
      <c r="O7310" s="6">
        <f>IF(anotacoes!N7310=0,"",anotacoes!N7310)</f>
        <v>6</v>
      </c>
      <c r="P7310" t="str">
        <f>IF(anotacoes!M7310=0,"",UPPER(anotacoes!M7310))</f>
        <v/>
      </c>
      <c r="Q7310" t="str">
        <f t="shared" si="229"/>
        <v>INSERT INTO CONVERSAO_LUTA_ACAO (cd_conversao, id_luta, sequencia, momento_inicio, momento_fim, quem_faz, quem_sofre, acao_tipo, acao, tecnica, direcao, pontuacao) VALUES (1, 107, 22, TRIM(' 00:01:57,345'), TRIM(' 00:01:58,409'), 'STEVENS', 'BOZBAYEV', 'ATTACK', '&lt;TECNICA&gt;', 'SEOI NAGE', 6, NULL)</v>
      </c>
      <c r="R7310" t="s">
        <v>10327</v>
      </c>
    </row>
    <row r="7311" spans="1:18" hidden="1" x14ac:dyDescent="0.25">
      <c r="A7311" s="7">
        <f>anotacoes!D7311</f>
        <v>40692</v>
      </c>
      <c r="B7311" t="str">
        <f>anotacoes!C7311</f>
        <v>GRAND SLAM MOSCOW 2011</v>
      </c>
      <c r="C7311" t="str">
        <f>anotacoes!E7311</f>
        <v>STEVENS</v>
      </c>
      <c r="D7311" t="str">
        <f>anotacoes!F7311</f>
        <v>BOZBAYEV</v>
      </c>
      <c r="E7311" t="s">
        <v>10325</v>
      </c>
      <c r="F7311">
        <f>anotacoes!A7311</f>
        <v>107</v>
      </c>
      <c r="G7311">
        <f>anotacoes!B7311</f>
        <v>23</v>
      </c>
      <c r="H7311" t="str">
        <f>anotacoes!K7311</f>
        <v xml:space="preserve"> 00:01:58,590</v>
      </c>
      <c r="I7311" t="str">
        <f>anotacoes!L7311</f>
        <v xml:space="preserve"> 00:02:02,409</v>
      </c>
      <c r="J7311" t="str">
        <f>IF(L7311="PAUSE",E7311,IF(anotacoes!G7315=conversao_anotacoes!C7311,conversao_anotacoes!C7311,conversao_anotacoes!D7311))</f>
        <v>STEVENS</v>
      </c>
      <c r="K7311" t="str">
        <f t="shared" si="228"/>
        <v>BOZBAYEV</v>
      </c>
      <c r="L7311" t="str">
        <f>UPPER(anotacoes!H7311)</f>
        <v>GROUNDWORK COMBAT</v>
      </c>
      <c r="M7311" t="str">
        <f>IF(OR(L7311="ATTACK",L7311="FINTA"),"&lt;TECNICA&gt;",UPPER(anotacoes!I7311))</f>
        <v>DEFENSIVE POSITION</v>
      </c>
      <c r="N7311" t="str">
        <f>IF(OR(L7311="ATTACK",L7311="FINTA"),UPPER(anotacoes!I7311),"")</f>
        <v/>
      </c>
      <c r="O7311" s="6" t="str">
        <f>IF(anotacoes!N7311=0,"",anotacoes!N7311)</f>
        <v/>
      </c>
      <c r="P7311" t="str">
        <f>IF(anotacoes!M7311=0,"",UPPER(anotacoes!M7311))</f>
        <v/>
      </c>
      <c r="Q7311" t="str">
        <f t="shared" si="229"/>
        <v>INSERT INTO CONVERSAO_LUTA_ACAO (cd_conversao, id_luta, sequencia, momento_inicio, momento_fim, quem_faz, quem_sofre, acao_tipo, acao, tecnica, direcao, pontuacao) VALUES (1, 107, 23, TRIM(' 00:01:58,590'), TRIM(' 00:02:02,409'), 'STEVENS', 'BOZBAYEV', 'GROUNDWORK COMBAT', 'DEFENSIVE POSITION', NULL, NULL, NULL)</v>
      </c>
      <c r="R7311" t="s">
        <v>10327</v>
      </c>
    </row>
    <row r="7312" spans="1:18" hidden="1" x14ac:dyDescent="0.25">
      <c r="A7312" s="7">
        <f>anotacoes!D7312</f>
        <v>40692</v>
      </c>
      <c r="B7312" t="str">
        <f>anotacoes!C7312</f>
        <v>GRAND SLAM MOSCOW 2011</v>
      </c>
      <c r="C7312" t="str">
        <f>anotacoes!E7312</f>
        <v>STEVENS</v>
      </c>
      <c r="D7312" t="str">
        <f>anotacoes!F7312</f>
        <v>BOZBAYEV</v>
      </c>
      <c r="E7312" t="s">
        <v>10325</v>
      </c>
      <c r="F7312">
        <f>anotacoes!A7312</f>
        <v>107</v>
      </c>
      <c r="G7312">
        <f>anotacoes!B7312</f>
        <v>24</v>
      </c>
      <c r="H7312" t="str">
        <f>anotacoes!K7312</f>
        <v xml:space="preserve"> 00:02:02,673</v>
      </c>
      <c r="I7312" t="str">
        <f>anotacoes!L7312</f>
        <v xml:space="preserve"> 00:02:11,332</v>
      </c>
      <c r="J7312" t="str">
        <f>IF(L7312="PAUSE",E7312,IF(anotacoes!G7316=conversao_anotacoes!C7312,conversao_anotacoes!C7312,conversao_anotacoes!D7312))</f>
        <v>&lt;ARBITRO_DESCONHECIDO&gt;</v>
      </c>
      <c r="K7312" t="str">
        <f t="shared" si="228"/>
        <v/>
      </c>
      <c r="L7312" t="str">
        <f>UPPER(anotacoes!H7312)</f>
        <v>PAUSE</v>
      </c>
      <c r="M7312" t="str">
        <f>IF(OR(L7312="ATTACK",L7312="FINTA"),"&lt;TECNICA&gt;",UPPER(anotacoes!I7312))</f>
        <v>&lt;NAO_CLASSIFICADO&gt;</v>
      </c>
      <c r="N7312" t="str">
        <f>IF(OR(L7312="ATTACK",L7312="FINTA"),UPPER(anotacoes!I7312),"")</f>
        <v/>
      </c>
      <c r="O7312" s="6" t="str">
        <f>IF(anotacoes!N7312=0,"",anotacoes!N7312)</f>
        <v/>
      </c>
      <c r="P7312" t="str">
        <f>IF(anotacoes!M7312=0,"",UPPER(anotacoes!M7312))</f>
        <v/>
      </c>
      <c r="Q7312" t="str">
        <f t="shared" si="229"/>
        <v>INSERT INTO CONVERSAO_LUTA_ACAO (cd_conversao, id_luta, sequencia, momento_inicio, momento_fim, quem_faz, quem_sofre, acao_tipo, acao, tecnica, direcao, pontuacao) VALUES (1, 107, 24, TRIM(' 00:02:02,673'), TRIM(' 00:02:11,332'), '&lt;ARBITRO_DESCONHECIDO&gt;', '', 'PAUSE', '&lt;NAO_CLASSIFICADO&gt;', NULL, NULL, NULL)</v>
      </c>
      <c r="R7312" t="s">
        <v>10327</v>
      </c>
    </row>
    <row r="7313" spans="1:18" hidden="1" x14ac:dyDescent="0.25">
      <c r="A7313" s="7">
        <f>anotacoes!D7313</f>
        <v>40692</v>
      </c>
      <c r="B7313" t="str">
        <f>anotacoes!C7313</f>
        <v>GRAND SLAM MOSCOW 2011</v>
      </c>
      <c r="C7313" t="str">
        <f>anotacoes!E7313</f>
        <v>STEVENS</v>
      </c>
      <c r="D7313" t="str">
        <f>anotacoes!F7313</f>
        <v>BOZBAYEV</v>
      </c>
      <c r="E7313" t="s">
        <v>10325</v>
      </c>
      <c r="F7313">
        <f>anotacoes!A7313</f>
        <v>107</v>
      </c>
      <c r="G7313">
        <f>anotacoes!B7313</f>
        <v>25</v>
      </c>
      <c r="H7313" t="str">
        <f>anotacoes!K7313</f>
        <v xml:space="preserve"> 00:02:11,511</v>
      </c>
      <c r="I7313" t="str">
        <f>anotacoes!L7313</f>
        <v xml:space="preserve"> 00:02:16,445</v>
      </c>
      <c r="J7313" t="str">
        <f>IF(L7313="PAUSE",E7313,IF(anotacoes!G7317=conversao_anotacoes!C7313,conversao_anotacoes!C7313,conversao_anotacoes!D7313))</f>
        <v>STEVENS</v>
      </c>
      <c r="K7313" t="str">
        <f t="shared" si="228"/>
        <v>BOZBAYEV</v>
      </c>
      <c r="L7313" t="str">
        <f>UPPER(anotacoes!H7313)</f>
        <v>DISPLACEMENT</v>
      </c>
      <c r="M7313" t="str">
        <f>IF(OR(L7313="ATTACK",L7313="FINTA"),"&lt;TECNICA&gt;",UPPER(anotacoes!I7313))</f>
        <v>2-3 STEP HESITANT RIGHT</v>
      </c>
      <c r="N7313" t="str">
        <f>IF(OR(L7313="ATTACK",L7313="FINTA"),UPPER(anotacoes!I7313),"")</f>
        <v/>
      </c>
      <c r="O7313" s="6" t="str">
        <f>IF(anotacoes!N7313=0,"",anotacoes!N7313)</f>
        <v/>
      </c>
      <c r="P7313" t="str">
        <f>IF(anotacoes!M7313=0,"",UPPER(anotacoes!M7313))</f>
        <v/>
      </c>
      <c r="Q7313" t="str">
        <f t="shared" si="229"/>
        <v>INSERT INTO CONVERSAO_LUTA_ACAO (cd_conversao, id_luta, sequencia, momento_inicio, momento_fim, quem_faz, quem_sofre, acao_tipo, acao, tecnica, direcao, pontuacao) VALUES (1, 107, 25, TRIM(' 00:02:11,511'), TRIM(' 00:02:16,445'), 'STEVENS', 'BOZBAYEV', 'DISPLACEMENT', '2-3 STEP HESITANT RIGHT', NULL, NULL, NULL)</v>
      </c>
      <c r="R7313" t="s">
        <v>10327</v>
      </c>
    </row>
    <row r="7314" spans="1:18" hidden="1" x14ac:dyDescent="0.25">
      <c r="A7314" s="7">
        <f>anotacoes!D7314</f>
        <v>40692</v>
      </c>
      <c r="B7314" t="str">
        <f>anotacoes!C7314</f>
        <v>GRAND SLAM MOSCOW 2011</v>
      </c>
      <c r="C7314" t="str">
        <f>anotacoes!E7314</f>
        <v>STEVENS</v>
      </c>
      <c r="D7314" t="str">
        <f>anotacoes!F7314</f>
        <v>BOZBAYEV</v>
      </c>
      <c r="E7314" t="s">
        <v>10325</v>
      </c>
      <c r="F7314">
        <f>anotacoes!A7314</f>
        <v>107</v>
      </c>
      <c r="G7314">
        <f>anotacoes!B7314</f>
        <v>26</v>
      </c>
      <c r="H7314" t="str">
        <f>anotacoes!K7314</f>
        <v xml:space="preserve"> 00:02:16,445</v>
      </c>
      <c r="I7314" t="str">
        <f>anotacoes!L7314</f>
        <v xml:space="preserve"> 00:02:22,709</v>
      </c>
      <c r="J7314" t="str">
        <f>IF(L7314="PAUSE",E7314,IF(anotacoes!G7318=conversao_anotacoes!C7314,conversao_anotacoes!C7314,conversao_anotacoes!D7314))</f>
        <v>STEVENS</v>
      </c>
      <c r="K7314" t="str">
        <f t="shared" si="228"/>
        <v>BOZBAYEV</v>
      </c>
      <c r="L7314" t="str">
        <f>UPPER(anotacoes!H7314)</f>
        <v>GRIP TIME</v>
      </c>
      <c r="M7314" t="str">
        <f>IF(OR(L7314="ATTACK",L7314="FINTA"),"&lt;TECNICA&gt;",UPPER(anotacoes!I7314))</f>
        <v>RIGHT COLLAR</v>
      </c>
      <c r="N7314" t="str">
        <f>IF(OR(L7314="ATTACK",L7314="FINTA"),UPPER(anotacoes!I7314),"")</f>
        <v/>
      </c>
      <c r="O7314" s="6" t="str">
        <f>IF(anotacoes!N7314=0,"",anotacoes!N7314)</f>
        <v/>
      </c>
      <c r="P7314" t="str">
        <f>IF(anotacoes!M7314=0,"",UPPER(anotacoes!M7314))</f>
        <v/>
      </c>
      <c r="Q7314" t="str">
        <f t="shared" si="229"/>
        <v>INSERT INTO CONVERSAO_LUTA_ACAO (cd_conversao, id_luta, sequencia, momento_inicio, momento_fim, quem_faz, quem_sofre, acao_tipo, acao, tecnica, direcao, pontuacao) VALUES (1, 107, 26, TRIM(' 00:02:16,445'), TRIM(' 00:02:22,709'), 'STEVENS', 'BOZBAYEV', 'GRIP TIME', 'RIGHT COLLAR', NULL, NULL, NULL)</v>
      </c>
      <c r="R7314" t="s">
        <v>10327</v>
      </c>
    </row>
    <row r="7315" spans="1:18" hidden="1" x14ac:dyDescent="0.25">
      <c r="A7315" s="7">
        <f>anotacoes!D7315</f>
        <v>40692</v>
      </c>
      <c r="B7315" t="str">
        <f>anotacoes!C7315</f>
        <v>GRAND SLAM MOSCOW 2011</v>
      </c>
      <c r="C7315" t="str">
        <f>anotacoes!E7315</f>
        <v>STEVENS</v>
      </c>
      <c r="D7315" t="str">
        <f>anotacoes!F7315</f>
        <v>BOZBAYEV</v>
      </c>
      <c r="E7315" t="s">
        <v>10325</v>
      </c>
      <c r="F7315">
        <f>anotacoes!A7315</f>
        <v>107</v>
      </c>
      <c r="G7315">
        <f>anotacoes!B7315</f>
        <v>27</v>
      </c>
      <c r="H7315" t="str">
        <f>anotacoes!K7315</f>
        <v xml:space="preserve"> 00:02:22,709</v>
      </c>
      <c r="I7315" t="str">
        <f>anotacoes!L7315</f>
        <v xml:space="preserve"> 00:02:24,928</v>
      </c>
      <c r="J7315" t="str">
        <f>IF(L7315="PAUSE",E7315,IF(anotacoes!G7319=conversao_anotacoes!C7315,conversao_anotacoes!C7315,conversao_anotacoes!D7315))</f>
        <v>STEVENS</v>
      </c>
      <c r="K7315" t="str">
        <f t="shared" si="228"/>
        <v>BOZBAYEV</v>
      </c>
      <c r="L7315" t="str">
        <f>UPPER(anotacoes!H7315)</f>
        <v>GRIP TIME</v>
      </c>
      <c r="M7315" t="str">
        <f>IF(OR(L7315="ATTACK",L7315="FINTA"),"&lt;TECNICA&gt;",UPPER(anotacoes!I7315))</f>
        <v>LEFT BACK RIGHT SLEEVE</v>
      </c>
      <c r="N7315" t="str">
        <f>IF(OR(L7315="ATTACK",L7315="FINTA"),UPPER(anotacoes!I7315),"")</f>
        <v/>
      </c>
      <c r="O7315" s="6" t="str">
        <f>IF(anotacoes!N7315=0,"",anotacoes!N7315)</f>
        <v/>
      </c>
      <c r="P7315" t="str">
        <f>IF(anotacoes!M7315=0,"",UPPER(anotacoes!M7315))</f>
        <v/>
      </c>
      <c r="Q7315" t="str">
        <f t="shared" si="229"/>
        <v>INSERT INTO CONVERSAO_LUTA_ACAO (cd_conversao, id_luta, sequencia, momento_inicio, momento_fim, quem_faz, quem_sofre, acao_tipo, acao, tecnica, direcao, pontuacao) VALUES (1, 107, 27, TRIM(' 00:02:22,709'), TRIM(' 00:02:24,928'), 'STEVENS', 'BOZBAYEV', 'GRIP TIME', 'LEFT BACK RIGHT SLEEVE', NULL, NULL, NULL)</v>
      </c>
      <c r="R7315" t="s">
        <v>10327</v>
      </c>
    </row>
    <row r="7316" spans="1:18" hidden="1" x14ac:dyDescent="0.25">
      <c r="A7316" s="7">
        <f>anotacoes!D7316</f>
        <v>40692</v>
      </c>
      <c r="B7316" t="str">
        <f>anotacoes!C7316</f>
        <v>GRAND SLAM MOSCOW 2011</v>
      </c>
      <c r="C7316" t="str">
        <f>anotacoes!E7316</f>
        <v>STEVENS</v>
      </c>
      <c r="D7316" t="str">
        <f>anotacoes!F7316</f>
        <v>BOZBAYEV</v>
      </c>
      <c r="E7316" t="s">
        <v>10325</v>
      </c>
      <c r="F7316">
        <f>anotacoes!A7316</f>
        <v>107</v>
      </c>
      <c r="G7316">
        <f>anotacoes!B7316</f>
        <v>28</v>
      </c>
      <c r="H7316" t="str">
        <f>anotacoes!K7316</f>
        <v xml:space="preserve"> 00:02:25,117</v>
      </c>
      <c r="I7316" t="str">
        <f>anotacoes!L7316</f>
        <v xml:space="preserve"> 00:03:20,341</v>
      </c>
      <c r="J7316" t="str">
        <f>IF(L7316="PAUSE",E7316,IF(anotacoes!G7320=conversao_anotacoes!C7316,conversao_anotacoes!C7316,conversao_anotacoes!D7316))</f>
        <v>STEVENS</v>
      </c>
      <c r="K7316" t="str">
        <f t="shared" si="228"/>
        <v>BOZBAYEV</v>
      </c>
      <c r="L7316" t="str">
        <f>UPPER(anotacoes!H7316)</f>
        <v>GROUNDWORK COMBAT</v>
      </c>
      <c r="M7316" t="str">
        <f>IF(OR(L7316="ATTACK",L7316="FINTA"),"&lt;TECNICA&gt;",UPPER(anotacoes!I7316))</f>
        <v>TRYING TO ATTACK</v>
      </c>
      <c r="N7316" t="str">
        <f>IF(OR(L7316="ATTACK",L7316="FINTA"),UPPER(anotacoes!I7316),"")</f>
        <v/>
      </c>
      <c r="O7316" s="6" t="str">
        <f>IF(anotacoes!N7316=0,"",anotacoes!N7316)</f>
        <v/>
      </c>
      <c r="P7316" t="str">
        <f>IF(anotacoes!M7316=0,"",UPPER(anotacoes!M7316))</f>
        <v/>
      </c>
      <c r="Q7316" t="str">
        <f t="shared" si="229"/>
        <v>INSERT INTO CONVERSAO_LUTA_ACAO (cd_conversao, id_luta, sequencia, momento_inicio, momento_fim, quem_faz, quem_sofre, acao_tipo, acao, tecnica, direcao, pontuacao) VALUES (1, 107, 28, TRIM(' 00:02:25,117'), TRIM(' 00:03:20,341'), 'STEVENS', 'BOZBAYEV', 'GROUNDWORK COMBAT', 'TRYING TO ATTACK', NULL, NULL, NULL)</v>
      </c>
      <c r="R7316" t="s">
        <v>10327</v>
      </c>
    </row>
    <row r="7317" spans="1:18" hidden="1" x14ac:dyDescent="0.25">
      <c r="A7317" s="7">
        <f>anotacoes!D7317</f>
        <v>40692</v>
      </c>
      <c r="B7317" t="str">
        <f>anotacoes!C7317</f>
        <v>GRAND SLAM MOSCOW 2011</v>
      </c>
      <c r="C7317" t="str">
        <f>anotacoes!E7317</f>
        <v>STEVENS</v>
      </c>
      <c r="D7317" t="str">
        <f>anotacoes!F7317</f>
        <v>BOZBAYEV</v>
      </c>
      <c r="E7317" t="s">
        <v>10325</v>
      </c>
      <c r="F7317">
        <f>anotacoes!A7317</f>
        <v>107</v>
      </c>
      <c r="G7317">
        <f>anotacoes!B7317</f>
        <v>29</v>
      </c>
      <c r="H7317" t="str">
        <f>anotacoes!K7317</f>
        <v xml:space="preserve"> 00:03:20,561</v>
      </c>
      <c r="I7317" t="str">
        <f>anotacoes!L7317</f>
        <v xml:space="preserve"> 00:03:38,967</v>
      </c>
      <c r="J7317" t="str">
        <f>IF(L7317="PAUSE",E7317,IF(anotacoes!G7321=conversao_anotacoes!C7317,conversao_anotacoes!C7317,conversao_anotacoes!D7317))</f>
        <v>&lt;ARBITRO_DESCONHECIDO&gt;</v>
      </c>
      <c r="K7317" t="str">
        <f t="shared" si="228"/>
        <v/>
      </c>
      <c r="L7317" t="str">
        <f>UPPER(anotacoes!H7317)</f>
        <v>PAUSE</v>
      </c>
      <c r="M7317" t="str">
        <f>IF(OR(L7317="ATTACK",L7317="FINTA"),"&lt;TECNICA&gt;",UPPER(anotacoes!I7317))</f>
        <v>&lt;NAO_CLASSIFICADO&gt;</v>
      </c>
      <c r="N7317" t="str">
        <f>IF(OR(L7317="ATTACK",L7317="FINTA"),UPPER(anotacoes!I7317),"")</f>
        <v/>
      </c>
      <c r="O7317" s="6" t="str">
        <f>IF(anotacoes!N7317=0,"",anotacoes!N7317)</f>
        <v/>
      </c>
      <c r="P7317" t="str">
        <f>IF(anotacoes!M7317=0,"",UPPER(anotacoes!M7317))</f>
        <v/>
      </c>
      <c r="Q7317" t="str">
        <f t="shared" si="229"/>
        <v>INSERT INTO CONVERSAO_LUTA_ACAO (cd_conversao, id_luta, sequencia, momento_inicio, momento_fim, quem_faz, quem_sofre, acao_tipo, acao, tecnica, direcao, pontuacao) VALUES (1, 107, 29, TRIM(' 00:03:20,561'), TRIM(' 00:03:38,967'), '&lt;ARBITRO_DESCONHECIDO&gt;', '', 'PAUSE', '&lt;NAO_CLASSIFICADO&gt;', NULL, NULL, NULL)</v>
      </c>
      <c r="R7317" t="s">
        <v>10327</v>
      </c>
    </row>
    <row r="7318" spans="1:18" hidden="1" x14ac:dyDescent="0.25">
      <c r="A7318" s="7">
        <f>anotacoes!D7318</f>
        <v>40692</v>
      </c>
      <c r="B7318" t="str">
        <f>anotacoes!C7318</f>
        <v>GRAND SLAM MOSCOW 2011</v>
      </c>
      <c r="C7318" t="str">
        <f>anotacoes!E7318</f>
        <v>STEVENS</v>
      </c>
      <c r="D7318" t="str">
        <f>anotacoes!F7318</f>
        <v>BOZBAYEV</v>
      </c>
      <c r="E7318" t="s">
        <v>10325</v>
      </c>
      <c r="F7318">
        <f>anotacoes!A7318</f>
        <v>107</v>
      </c>
      <c r="G7318">
        <f>anotacoes!B7318</f>
        <v>30</v>
      </c>
      <c r="H7318" t="str">
        <f>anotacoes!K7318</f>
        <v xml:space="preserve"> 00:03:39,152</v>
      </c>
      <c r="I7318" t="str">
        <f>anotacoes!L7318</f>
        <v xml:space="preserve"> 00:05:10,323</v>
      </c>
      <c r="J7318" t="str">
        <f>IF(L7318="PAUSE",E7318,IF(anotacoes!G7322=conversao_anotacoes!C7318,conversao_anotacoes!C7318,conversao_anotacoes!D7318))</f>
        <v>&lt;ARBITRO_DESCONHECIDO&gt;</v>
      </c>
      <c r="K7318" t="str">
        <f t="shared" si="228"/>
        <v/>
      </c>
      <c r="L7318" t="str">
        <f>UPPER(anotacoes!H7318)</f>
        <v>PAUSE</v>
      </c>
      <c r="M7318" t="str">
        <f>IF(OR(L7318="ATTACK",L7318="FINTA"),"&lt;TECNICA&gt;",UPPER(anotacoes!I7318))</f>
        <v>SHIDO WITHOUT SCORE</v>
      </c>
      <c r="N7318" t="str">
        <f>IF(OR(L7318="ATTACK",L7318="FINTA"),UPPER(anotacoes!I7318),"")</f>
        <v/>
      </c>
      <c r="O7318" s="6" t="str">
        <f>IF(anotacoes!N7318=0,"",anotacoes!N7318)</f>
        <v/>
      </c>
      <c r="P7318" t="str">
        <f>IF(anotacoes!M7318=0,"",UPPER(anotacoes!M7318))</f>
        <v/>
      </c>
      <c r="Q7318" t="str">
        <f t="shared" si="229"/>
        <v>INSERT INTO CONVERSAO_LUTA_ACAO (cd_conversao, id_luta, sequencia, momento_inicio, momento_fim, quem_faz, quem_sofre, acao_tipo, acao, tecnica, direcao, pontuacao) VALUES (1, 107, 30, TRIM(' 00:03:39,152'), TRIM(' 00:05:10,323'), '&lt;ARBITRO_DESCONHECIDO&gt;', '', 'PAUSE', 'SHIDO WITHOUT SCORE', NULL, NULL, NULL)</v>
      </c>
      <c r="R7318" t="s">
        <v>10327</v>
      </c>
    </row>
    <row r="7319" spans="1:18" hidden="1" x14ac:dyDescent="0.25">
      <c r="A7319" s="7">
        <f>anotacoes!D7319</f>
        <v>40692</v>
      </c>
      <c r="B7319" t="str">
        <f>anotacoes!C7319</f>
        <v>GRAND SLAM MOSCOW 2011</v>
      </c>
      <c r="C7319" t="str">
        <f>anotacoes!E7319</f>
        <v>STEVENS</v>
      </c>
      <c r="D7319" t="str">
        <f>anotacoes!F7319</f>
        <v>BOZBAYEV</v>
      </c>
      <c r="E7319" t="s">
        <v>10325</v>
      </c>
      <c r="F7319">
        <f>anotacoes!A7319</f>
        <v>107</v>
      </c>
      <c r="G7319">
        <f>anotacoes!B7319</f>
        <v>31</v>
      </c>
      <c r="H7319" t="str">
        <f>anotacoes!K7319</f>
        <v xml:space="preserve"> 00:05:10,323</v>
      </c>
      <c r="I7319" t="str">
        <f>anotacoes!L7319</f>
        <v xml:space="preserve"> 00:05:12,502</v>
      </c>
      <c r="J7319" t="str">
        <f>IF(L7319="PAUSE",E7319,IF(anotacoes!G7323=conversao_anotacoes!C7319,conversao_anotacoes!C7319,conversao_anotacoes!D7319))</f>
        <v>STEVENS</v>
      </c>
      <c r="K7319" t="str">
        <f t="shared" si="228"/>
        <v>BOZBAYEV</v>
      </c>
      <c r="L7319" t="str">
        <f>UPPER(anotacoes!H7319)</f>
        <v>DISPLACEMENT</v>
      </c>
      <c r="M7319" t="str">
        <f>IF(OR(L7319="ATTACK",L7319="FINTA"),"&lt;TECNICA&gt;",UPPER(anotacoes!I7319))</f>
        <v>2-3 STEP HESITANT RIGHT</v>
      </c>
      <c r="N7319" t="str">
        <f>IF(OR(L7319="ATTACK",L7319="FINTA"),UPPER(anotacoes!I7319),"")</f>
        <v/>
      </c>
      <c r="O7319" s="6" t="str">
        <f>IF(anotacoes!N7319=0,"",anotacoes!N7319)</f>
        <v/>
      </c>
      <c r="P7319" t="str">
        <f>IF(anotacoes!M7319=0,"",UPPER(anotacoes!M7319))</f>
        <v/>
      </c>
      <c r="Q7319" t="str">
        <f t="shared" si="229"/>
        <v>INSERT INTO CONVERSAO_LUTA_ACAO (cd_conversao, id_luta, sequencia, momento_inicio, momento_fim, quem_faz, quem_sofre, acao_tipo, acao, tecnica, direcao, pontuacao) VALUES (1, 107, 31, TRIM(' 00:05:10,323'), TRIM(' 00:05:12,502'), 'STEVENS', 'BOZBAYEV', 'DISPLACEMENT', '2-3 STEP HESITANT RIGHT', NULL, NULL, NULL)</v>
      </c>
      <c r="R7319" t="s">
        <v>10327</v>
      </c>
    </row>
    <row r="7320" spans="1:18" hidden="1" x14ac:dyDescent="0.25">
      <c r="A7320" s="7">
        <f>anotacoes!D7320</f>
        <v>40692</v>
      </c>
      <c r="B7320" t="str">
        <f>anotacoes!C7320</f>
        <v>GRAND SLAM MOSCOW 2011</v>
      </c>
      <c r="C7320" t="str">
        <f>anotacoes!E7320</f>
        <v>STEVENS</v>
      </c>
      <c r="D7320" t="str">
        <f>anotacoes!F7320</f>
        <v>BOZBAYEV</v>
      </c>
      <c r="E7320" t="s">
        <v>10325</v>
      </c>
      <c r="F7320">
        <f>anotacoes!A7320</f>
        <v>107</v>
      </c>
      <c r="G7320">
        <f>anotacoes!B7320</f>
        <v>32</v>
      </c>
      <c r="H7320" t="str">
        <f>anotacoes!K7320</f>
        <v xml:space="preserve"> 00:05:12,502</v>
      </c>
      <c r="I7320" t="str">
        <f>anotacoes!L7320</f>
        <v xml:space="preserve"> 00:05:25,601</v>
      </c>
      <c r="J7320" t="str">
        <f>IF(L7320="PAUSE",E7320,IF(anotacoes!G7324=conversao_anotacoes!C7320,conversao_anotacoes!C7320,conversao_anotacoes!D7320))</f>
        <v>STEVENS</v>
      </c>
      <c r="K7320" t="str">
        <f t="shared" si="228"/>
        <v>BOZBAYEV</v>
      </c>
      <c r="L7320" t="str">
        <f>UPPER(anotacoes!H7320)</f>
        <v>GRIP TIME</v>
      </c>
      <c r="M7320" t="str">
        <f>IF(OR(L7320="ATTACK",L7320="FINTA"),"&lt;TECNICA&gt;",UPPER(anotacoes!I7320))</f>
        <v>RIGHT COLLAR LEFT SLEEVE</v>
      </c>
      <c r="N7320" t="str">
        <f>IF(OR(L7320="ATTACK",L7320="FINTA"),UPPER(anotacoes!I7320),"")</f>
        <v/>
      </c>
      <c r="O7320" s="6" t="str">
        <f>IF(anotacoes!N7320=0,"",anotacoes!N7320)</f>
        <v/>
      </c>
      <c r="P7320" t="str">
        <f>IF(anotacoes!M7320=0,"",UPPER(anotacoes!M7320))</f>
        <v/>
      </c>
      <c r="Q7320" t="str">
        <f t="shared" si="229"/>
        <v>INSERT INTO CONVERSAO_LUTA_ACAO (cd_conversao, id_luta, sequencia, momento_inicio, momento_fim, quem_faz, quem_sofre, acao_tipo, acao, tecnica, direcao, pontuacao) VALUES (1, 107, 32, TRIM(' 00:05:12,502'), TRIM(' 00:05:25,601'), 'STEVENS', 'BOZBAYEV', 'GRIP TIME', 'RIGHT COLLAR LEFT SLEEVE', NULL, NULL, NULL)</v>
      </c>
      <c r="R7320" t="s">
        <v>10327</v>
      </c>
    </row>
    <row r="7321" spans="1:18" hidden="1" x14ac:dyDescent="0.25">
      <c r="A7321" s="7">
        <f>anotacoes!D7321</f>
        <v>40692</v>
      </c>
      <c r="B7321" t="str">
        <f>anotacoes!C7321</f>
        <v>GRAND SLAM MOSCOW 2011</v>
      </c>
      <c r="C7321" t="str">
        <f>anotacoes!E7321</f>
        <v>STEVENS</v>
      </c>
      <c r="D7321" t="str">
        <f>anotacoes!F7321</f>
        <v>BOZBAYEV</v>
      </c>
      <c r="E7321" t="s">
        <v>10325</v>
      </c>
      <c r="F7321">
        <f>anotacoes!A7321</f>
        <v>107</v>
      </c>
      <c r="G7321">
        <f>anotacoes!B7321</f>
        <v>33</v>
      </c>
      <c r="H7321" t="str">
        <f>anotacoes!K7321</f>
        <v xml:space="preserve"> 00:05:25,601</v>
      </c>
      <c r="I7321" t="str">
        <f>anotacoes!L7321</f>
        <v xml:space="preserve"> 00:05:27,696</v>
      </c>
      <c r="J7321" t="str">
        <f>IF(L7321="PAUSE",E7321,IF(anotacoes!G7325=conversao_anotacoes!C7321,conversao_anotacoes!C7321,conversao_anotacoes!D7321))</f>
        <v>STEVENS</v>
      </c>
      <c r="K7321" t="str">
        <f t="shared" si="228"/>
        <v>BOZBAYEV</v>
      </c>
      <c r="L7321" t="str">
        <f>UPPER(anotacoes!H7321)</f>
        <v>GRIP TIME</v>
      </c>
      <c r="M7321" t="str">
        <f>IF(OR(L7321="ATTACK",L7321="FINTA"),"&lt;TECNICA&gt;",UPPER(anotacoes!I7321))</f>
        <v>RIGHT COLLAR</v>
      </c>
      <c r="N7321" t="str">
        <f>IF(OR(L7321="ATTACK",L7321="FINTA"),UPPER(anotacoes!I7321),"")</f>
        <v/>
      </c>
      <c r="O7321" s="6" t="str">
        <f>IF(anotacoes!N7321=0,"",anotacoes!N7321)</f>
        <v/>
      </c>
      <c r="P7321" t="str">
        <f>IF(anotacoes!M7321=0,"",UPPER(anotacoes!M7321))</f>
        <v/>
      </c>
      <c r="Q7321" t="str">
        <f t="shared" si="229"/>
        <v>INSERT INTO CONVERSAO_LUTA_ACAO (cd_conversao, id_luta, sequencia, momento_inicio, momento_fim, quem_faz, quem_sofre, acao_tipo, acao, tecnica, direcao, pontuacao) VALUES (1, 107, 33, TRIM(' 00:05:25,601'), TRIM(' 00:05:27,696'), 'STEVENS', 'BOZBAYEV', 'GRIP TIME', 'RIGHT COLLAR', NULL, NULL, NULL)</v>
      </c>
      <c r="R7321" t="s">
        <v>10327</v>
      </c>
    </row>
    <row r="7322" spans="1:18" hidden="1" x14ac:dyDescent="0.25">
      <c r="A7322" s="7">
        <f>anotacoes!D7322</f>
        <v>40692</v>
      </c>
      <c r="B7322" t="str">
        <f>anotacoes!C7322</f>
        <v>GRAND SLAM MOSCOW 2011</v>
      </c>
      <c r="C7322" t="str">
        <f>anotacoes!E7322</f>
        <v>STEVENS</v>
      </c>
      <c r="D7322" t="str">
        <f>anotacoes!F7322</f>
        <v>BOZBAYEV</v>
      </c>
      <c r="E7322" t="s">
        <v>10325</v>
      </c>
      <c r="F7322">
        <f>anotacoes!A7322</f>
        <v>107</v>
      </c>
      <c r="G7322">
        <f>anotacoes!B7322</f>
        <v>34</v>
      </c>
      <c r="H7322" t="str">
        <f>anotacoes!K7322</f>
        <v xml:space="preserve"> 00:05:27,845</v>
      </c>
      <c r="I7322" t="str">
        <f>anotacoes!L7322</f>
        <v xml:space="preserve"> 00:05:30,601</v>
      </c>
      <c r="J7322" t="str">
        <f>IF(L7322="PAUSE",E7322,IF(anotacoes!G7326=conversao_anotacoes!C7322,conversao_anotacoes!C7322,conversao_anotacoes!D7322))</f>
        <v>STEVENS</v>
      </c>
      <c r="K7322" t="str">
        <f t="shared" si="228"/>
        <v>BOZBAYEV</v>
      </c>
      <c r="L7322" t="str">
        <f>UPPER(anotacoes!H7322)</f>
        <v>DISPLACEMENT</v>
      </c>
      <c r="M7322" t="str">
        <f>IF(OR(L7322="ATTACK",L7322="FINTA"),"&lt;TECNICA&gt;",UPPER(anotacoes!I7322))</f>
        <v>TRY TO GRIP WITH CONTACT</v>
      </c>
      <c r="N7322" t="str">
        <f>IF(OR(L7322="ATTACK",L7322="FINTA"),UPPER(anotacoes!I7322),"")</f>
        <v/>
      </c>
      <c r="O7322" s="6" t="str">
        <f>IF(anotacoes!N7322=0,"",anotacoes!N7322)</f>
        <v/>
      </c>
      <c r="P7322" t="str">
        <f>IF(anotacoes!M7322=0,"",UPPER(anotacoes!M7322))</f>
        <v/>
      </c>
      <c r="Q7322" t="str">
        <f t="shared" si="229"/>
        <v>INSERT INTO CONVERSAO_LUTA_ACAO (cd_conversao, id_luta, sequencia, momento_inicio, momento_fim, quem_faz, quem_sofre, acao_tipo, acao, tecnica, direcao, pontuacao) VALUES (1, 107, 34, TRIM(' 00:05:27,845'), TRIM(' 00:05:30,601'), 'STEVENS', 'BOZBAYEV', 'DISPLACEMENT', 'TRY TO GRIP WITH CONTACT', NULL, NULL, NULL)</v>
      </c>
      <c r="R7322" t="s">
        <v>10327</v>
      </c>
    </row>
    <row r="7323" spans="1:18" hidden="1" x14ac:dyDescent="0.25">
      <c r="A7323" s="7">
        <f>anotacoes!D7323</f>
        <v>40692</v>
      </c>
      <c r="B7323" t="str">
        <f>anotacoes!C7323</f>
        <v>GRAND SLAM MOSCOW 2011</v>
      </c>
      <c r="C7323" t="str">
        <f>anotacoes!E7323</f>
        <v>STEVENS</v>
      </c>
      <c r="D7323" t="str">
        <f>anotacoes!F7323</f>
        <v>BOZBAYEV</v>
      </c>
      <c r="E7323" t="s">
        <v>10325</v>
      </c>
      <c r="F7323">
        <f>anotacoes!A7323</f>
        <v>107</v>
      </c>
      <c r="G7323">
        <f>anotacoes!B7323</f>
        <v>35</v>
      </c>
      <c r="H7323" t="str">
        <f>anotacoes!K7323</f>
        <v xml:space="preserve"> 00:05:30,601</v>
      </c>
      <c r="I7323" t="str">
        <f>anotacoes!L7323</f>
        <v xml:space="preserve"> 00:05:39,084</v>
      </c>
      <c r="J7323" t="str">
        <f>IF(L7323="PAUSE",E7323,IF(anotacoes!G7327=conversao_anotacoes!C7323,conversao_anotacoes!C7323,conversao_anotacoes!D7323))</f>
        <v>STEVENS</v>
      </c>
      <c r="K7323" t="str">
        <f t="shared" si="228"/>
        <v>BOZBAYEV</v>
      </c>
      <c r="L7323" t="str">
        <f>UPPER(anotacoes!H7323)</f>
        <v>GRIP TIME</v>
      </c>
      <c r="M7323" t="str">
        <f>IF(OR(L7323="ATTACK",L7323="FINTA"),"&lt;TECNICA&gt;",UPPER(anotacoes!I7323))</f>
        <v>RIGHT COLLAR</v>
      </c>
      <c r="N7323" t="str">
        <f>IF(OR(L7323="ATTACK",L7323="FINTA"),UPPER(anotacoes!I7323),"")</f>
        <v/>
      </c>
      <c r="O7323" s="6" t="str">
        <f>IF(anotacoes!N7323=0,"",anotacoes!N7323)</f>
        <v/>
      </c>
      <c r="P7323" t="str">
        <f>IF(anotacoes!M7323=0,"",UPPER(anotacoes!M7323))</f>
        <v/>
      </c>
      <c r="Q7323" t="str">
        <f t="shared" si="229"/>
        <v>INSERT INTO CONVERSAO_LUTA_ACAO (cd_conversao, id_luta, sequencia, momento_inicio, momento_fim, quem_faz, quem_sofre, acao_tipo, acao, tecnica, direcao, pontuacao) VALUES (1, 107, 35, TRIM(' 00:05:30,601'), TRIM(' 00:05:39,084'), 'STEVENS', 'BOZBAYEV', 'GRIP TIME', 'RIGHT COLLAR', NULL, NULL, NULL)</v>
      </c>
      <c r="R7323" t="s">
        <v>10327</v>
      </c>
    </row>
    <row r="7324" spans="1:18" hidden="1" x14ac:dyDescent="0.25">
      <c r="A7324" s="7">
        <f>anotacoes!D7324</f>
        <v>40692</v>
      </c>
      <c r="B7324" t="str">
        <f>anotacoes!C7324</f>
        <v>GRAND SLAM MOSCOW 2011</v>
      </c>
      <c r="C7324" t="str">
        <f>anotacoes!E7324</f>
        <v>STEVENS</v>
      </c>
      <c r="D7324" t="str">
        <f>anotacoes!F7324</f>
        <v>BOZBAYEV</v>
      </c>
      <c r="E7324" t="s">
        <v>10325</v>
      </c>
      <c r="F7324">
        <f>anotacoes!A7324</f>
        <v>107</v>
      </c>
      <c r="G7324">
        <f>anotacoes!B7324</f>
        <v>36</v>
      </c>
      <c r="H7324" t="str">
        <f>anotacoes!K7324</f>
        <v xml:space="preserve"> 00:05:39,084</v>
      </c>
      <c r="I7324" t="str">
        <f>anotacoes!L7324</f>
        <v xml:space="preserve"> 00:05:39,775</v>
      </c>
      <c r="J7324" t="str">
        <f>IF(L7324="PAUSE",E7324,IF(anotacoes!G7328=conversao_anotacoes!C7324,conversao_anotacoes!C7324,conversao_anotacoes!D7324))</f>
        <v>STEVENS</v>
      </c>
      <c r="K7324" t="str">
        <f t="shared" si="228"/>
        <v>BOZBAYEV</v>
      </c>
      <c r="L7324" t="str">
        <f>UPPER(anotacoes!H7324)</f>
        <v>DEFENSE</v>
      </c>
      <c r="M7324" t="str">
        <f>IF(OR(L7324="ATTACK",L7324="FINTA"),"&lt;TECNICA&gt;",UPPER(anotacoes!I7324))</f>
        <v>TAE-SABAKI LEFT INCLINED</v>
      </c>
      <c r="N7324" t="str">
        <f>IF(OR(L7324="ATTACK",L7324="FINTA"),UPPER(anotacoes!I7324),"")</f>
        <v/>
      </c>
      <c r="O7324" s="6" t="str">
        <f>IF(anotacoes!N7324=0,"",anotacoes!N7324)</f>
        <v/>
      </c>
      <c r="P7324" t="str">
        <f>IF(anotacoes!M7324=0,"",UPPER(anotacoes!M7324))</f>
        <v/>
      </c>
      <c r="Q7324" t="str">
        <f t="shared" si="229"/>
        <v>INSERT INTO CONVERSAO_LUTA_ACAO (cd_conversao, id_luta, sequencia, momento_inicio, momento_fim, quem_faz, quem_sofre, acao_tipo, acao, tecnica, direcao, pontuacao) VALUES (1, 107, 36, TRIM(' 00:05:39,084'), TRIM(' 00:05:39,775'), 'STEVENS', 'BOZBAYEV', 'DEFENSE', 'TAE-SABAKI LEFT INCLINED', NULL, NULL, NULL)</v>
      </c>
      <c r="R7324" t="s">
        <v>10327</v>
      </c>
    </row>
    <row r="7325" spans="1:18" hidden="1" x14ac:dyDescent="0.25">
      <c r="A7325" s="7">
        <f>anotacoes!D7325</f>
        <v>40692</v>
      </c>
      <c r="B7325" t="str">
        <f>anotacoes!C7325</f>
        <v>GRAND SLAM MOSCOW 2011</v>
      </c>
      <c r="C7325" t="str">
        <f>anotacoes!E7325</f>
        <v>STEVENS</v>
      </c>
      <c r="D7325" t="str">
        <f>anotacoes!F7325</f>
        <v>BOZBAYEV</v>
      </c>
      <c r="E7325" t="s">
        <v>10325</v>
      </c>
      <c r="F7325">
        <f>anotacoes!A7325</f>
        <v>107</v>
      </c>
      <c r="G7325">
        <f>anotacoes!B7325</f>
        <v>37</v>
      </c>
      <c r="H7325" t="str">
        <f>anotacoes!K7325</f>
        <v xml:space="preserve"> 00:05:39,929</v>
      </c>
      <c r="I7325" t="str">
        <f>anotacoes!L7325</f>
        <v xml:space="preserve"> 00:05:40,552</v>
      </c>
      <c r="J7325" t="str">
        <f>IF(L7325="PAUSE",E7325,IF(anotacoes!G7329=conversao_anotacoes!C7325,conversao_anotacoes!C7325,conversao_anotacoes!D7325))</f>
        <v>&lt;ARBITRO_DESCONHECIDO&gt;</v>
      </c>
      <c r="K7325" t="str">
        <f t="shared" si="228"/>
        <v/>
      </c>
      <c r="L7325" t="str">
        <f>UPPER(anotacoes!H7325)</f>
        <v>PAUSE</v>
      </c>
      <c r="M7325" t="str">
        <f>IF(OR(L7325="ATTACK",L7325="FINTA"),"&lt;TECNICA&gt;",UPPER(anotacoes!I7325))</f>
        <v>&lt;NAO_CLASSIFICADO&gt;</v>
      </c>
      <c r="N7325" t="str">
        <f>IF(OR(L7325="ATTACK",L7325="FINTA"),UPPER(anotacoes!I7325),"")</f>
        <v/>
      </c>
      <c r="O7325" s="6" t="str">
        <f>IF(anotacoes!N7325=0,"",anotacoes!N7325)</f>
        <v/>
      </c>
      <c r="P7325" t="str">
        <f>IF(anotacoes!M7325=0,"",UPPER(anotacoes!M7325))</f>
        <v/>
      </c>
      <c r="Q7325" t="str">
        <f t="shared" si="229"/>
        <v>INSERT INTO CONVERSAO_LUTA_ACAO (cd_conversao, id_luta, sequencia, momento_inicio, momento_fim, quem_faz, quem_sofre, acao_tipo, acao, tecnica, direcao, pontuacao) VALUES (1, 107, 37, TRIM(' 00:05:39,929'), TRIM(' 00:05:40,552'), '&lt;ARBITRO_DESCONHECIDO&gt;', '', 'PAUSE', '&lt;NAO_CLASSIFICADO&gt;', NULL, NULL, NULL)</v>
      </c>
      <c r="R7325" t="s">
        <v>10327</v>
      </c>
    </row>
    <row r="7326" spans="1:18" hidden="1" x14ac:dyDescent="0.25">
      <c r="A7326" s="7">
        <f>anotacoes!D7326</f>
        <v>40692</v>
      </c>
      <c r="B7326" t="str">
        <f>anotacoes!C7326</f>
        <v>GRAND SLAM MOSCOW 2011</v>
      </c>
      <c r="C7326" t="str">
        <f>anotacoes!E7326</f>
        <v>STEVENS</v>
      </c>
      <c r="D7326" t="str">
        <f>anotacoes!F7326</f>
        <v>BOZBAYEV</v>
      </c>
      <c r="E7326" t="s">
        <v>10325</v>
      </c>
      <c r="F7326">
        <f>anotacoes!A7326</f>
        <v>107</v>
      </c>
      <c r="G7326">
        <f>anotacoes!B7326</f>
        <v>38</v>
      </c>
      <c r="H7326" t="str">
        <f>anotacoes!K7326</f>
        <v xml:space="preserve"> 00:05:40,552</v>
      </c>
      <c r="I7326" t="str">
        <f>anotacoes!L7326</f>
        <v xml:space="preserve"> 00:05:42,680</v>
      </c>
      <c r="J7326" t="str">
        <f>IF(L7326="PAUSE",E7326,IF(anotacoes!G7330=conversao_anotacoes!C7326,conversao_anotacoes!C7326,conversao_anotacoes!D7326))</f>
        <v>STEVENS</v>
      </c>
      <c r="K7326" t="str">
        <f t="shared" si="228"/>
        <v>BOZBAYEV</v>
      </c>
      <c r="L7326" t="str">
        <f>UPPER(anotacoes!H7326)</f>
        <v>DISPLACEMENT</v>
      </c>
      <c r="M7326" t="str">
        <f>IF(OR(L7326="ATTACK",L7326="FINTA"),"&lt;TECNICA&gt;",UPPER(anotacoes!I7326))</f>
        <v>2-3 STEP HESITANT RIGHT</v>
      </c>
      <c r="N7326" t="str">
        <f>IF(OR(L7326="ATTACK",L7326="FINTA"),UPPER(anotacoes!I7326),"")</f>
        <v/>
      </c>
      <c r="O7326" s="6" t="str">
        <f>IF(anotacoes!N7326=0,"",anotacoes!N7326)</f>
        <v/>
      </c>
      <c r="P7326" t="str">
        <f>IF(anotacoes!M7326=0,"",UPPER(anotacoes!M7326))</f>
        <v/>
      </c>
      <c r="Q7326" t="str">
        <f t="shared" si="229"/>
        <v>INSERT INTO CONVERSAO_LUTA_ACAO (cd_conversao, id_luta, sequencia, momento_inicio, momento_fim, quem_faz, quem_sofre, acao_tipo, acao, tecnica, direcao, pontuacao) VALUES (1, 107, 38, TRIM(' 00:05:40,552'), TRIM(' 00:05:42,680'), 'STEVENS', 'BOZBAYEV', 'DISPLACEMENT', '2-3 STEP HESITANT RIGHT', NULL, NULL, NULL)</v>
      </c>
      <c r="R7326" t="s">
        <v>10327</v>
      </c>
    </row>
    <row r="7327" spans="1:18" hidden="1" x14ac:dyDescent="0.25">
      <c r="A7327" s="7">
        <f>anotacoes!D7327</f>
        <v>40692</v>
      </c>
      <c r="B7327" t="str">
        <f>anotacoes!C7327</f>
        <v>GRAND SLAM MOSCOW 2011</v>
      </c>
      <c r="C7327" t="str">
        <f>anotacoes!E7327</f>
        <v>STEVENS</v>
      </c>
      <c r="D7327" t="str">
        <f>anotacoes!F7327</f>
        <v>BOZBAYEV</v>
      </c>
      <c r="E7327" t="s">
        <v>10325</v>
      </c>
      <c r="F7327">
        <f>anotacoes!A7327</f>
        <v>107</v>
      </c>
      <c r="G7327">
        <f>anotacoes!B7327</f>
        <v>39</v>
      </c>
      <c r="H7327" t="str">
        <f>anotacoes!K7327</f>
        <v xml:space="preserve"> 00:05:42,680</v>
      </c>
      <c r="I7327" t="str">
        <f>anotacoes!L7327</f>
        <v xml:space="preserve"> 00:05:46,175</v>
      </c>
      <c r="J7327" t="str">
        <f>IF(L7327="PAUSE",E7327,IF(anotacoes!G7331=conversao_anotacoes!C7327,conversao_anotacoes!C7327,conversao_anotacoes!D7327))</f>
        <v>STEVENS</v>
      </c>
      <c r="K7327" t="str">
        <f t="shared" si="228"/>
        <v>BOZBAYEV</v>
      </c>
      <c r="L7327" t="str">
        <f>UPPER(anotacoes!H7327)</f>
        <v>DISPLACEMENT</v>
      </c>
      <c r="M7327" t="str">
        <f>IF(OR(L7327="ATTACK",L7327="FINTA"),"&lt;TECNICA&gt;",UPPER(anotacoes!I7327))</f>
        <v>TRY TO GRIP WITH CONTACT</v>
      </c>
      <c r="N7327" t="str">
        <f>IF(OR(L7327="ATTACK",L7327="FINTA"),UPPER(anotacoes!I7327),"")</f>
        <v/>
      </c>
      <c r="O7327" s="6" t="str">
        <f>IF(anotacoes!N7327=0,"",anotacoes!N7327)</f>
        <v/>
      </c>
      <c r="P7327" t="str">
        <f>IF(anotacoes!M7327=0,"",UPPER(anotacoes!M7327))</f>
        <v/>
      </c>
      <c r="Q7327" t="str">
        <f t="shared" si="229"/>
        <v>INSERT INTO CONVERSAO_LUTA_ACAO (cd_conversao, id_luta, sequencia, momento_inicio, momento_fim, quem_faz, quem_sofre, acao_tipo, acao, tecnica, direcao, pontuacao) VALUES (1, 107, 39, TRIM(' 00:05:42,680'), TRIM(' 00:05:46,175'), 'STEVENS', 'BOZBAYEV', 'DISPLACEMENT', 'TRY TO GRIP WITH CONTACT', NULL, NULL, NULL)</v>
      </c>
      <c r="R7327" t="s">
        <v>10327</v>
      </c>
    </row>
    <row r="7328" spans="1:18" hidden="1" x14ac:dyDescent="0.25">
      <c r="A7328" s="7">
        <f>anotacoes!D7328</f>
        <v>40692</v>
      </c>
      <c r="B7328" t="str">
        <f>anotacoes!C7328</f>
        <v>GRAND SLAM MOSCOW 2011</v>
      </c>
      <c r="C7328" t="str">
        <f>anotacoes!E7328</f>
        <v>STEVENS</v>
      </c>
      <c r="D7328" t="str">
        <f>anotacoes!F7328</f>
        <v>BOZBAYEV</v>
      </c>
      <c r="E7328" t="s">
        <v>10325</v>
      </c>
      <c r="F7328">
        <f>anotacoes!A7328</f>
        <v>107</v>
      </c>
      <c r="G7328">
        <f>anotacoes!B7328</f>
        <v>40</v>
      </c>
      <c r="H7328" t="str">
        <f>anotacoes!K7328</f>
        <v xml:space="preserve"> 00:05:46,175</v>
      </c>
      <c r="I7328" t="str">
        <f>anotacoes!L7328</f>
        <v xml:space="preserve"> 00:05:50,614</v>
      </c>
      <c r="J7328" t="str">
        <f>IF(L7328="PAUSE",E7328,IF(anotacoes!G7332=conversao_anotacoes!C7328,conversao_anotacoes!C7328,conversao_anotacoes!D7328))</f>
        <v>STEVENS</v>
      </c>
      <c r="K7328" t="str">
        <f t="shared" si="228"/>
        <v>BOZBAYEV</v>
      </c>
      <c r="L7328" t="str">
        <f>UPPER(anotacoes!H7328)</f>
        <v>GRIP TIME</v>
      </c>
      <c r="M7328" t="str">
        <f>IF(OR(L7328="ATTACK",L7328="FINTA"),"&lt;TECNICA&gt;",UPPER(anotacoes!I7328))</f>
        <v>RIGHT COLLAR LEFT SLEEVE</v>
      </c>
      <c r="N7328" t="str">
        <f>IF(OR(L7328="ATTACK",L7328="FINTA"),UPPER(anotacoes!I7328),"")</f>
        <v/>
      </c>
      <c r="O7328" s="6" t="str">
        <f>IF(anotacoes!N7328=0,"",anotacoes!N7328)</f>
        <v/>
      </c>
      <c r="P7328" t="str">
        <f>IF(anotacoes!M7328=0,"",UPPER(anotacoes!M7328))</f>
        <v/>
      </c>
      <c r="Q7328" t="str">
        <f t="shared" si="229"/>
        <v>INSERT INTO CONVERSAO_LUTA_ACAO (cd_conversao, id_luta, sequencia, momento_inicio, momento_fim, quem_faz, quem_sofre, acao_tipo, acao, tecnica, direcao, pontuacao) VALUES (1, 107, 40, TRIM(' 00:05:46,175'), TRIM(' 00:05:50,614'), 'STEVENS', 'BOZBAYEV', 'GRIP TIME', 'RIGHT COLLAR LEFT SLEEVE', NULL, NULL, NULL)</v>
      </c>
      <c r="R7328" t="s">
        <v>10327</v>
      </c>
    </row>
    <row r="7329" spans="1:18" hidden="1" x14ac:dyDescent="0.25">
      <c r="A7329" s="7">
        <f>anotacoes!D7329</f>
        <v>40692</v>
      </c>
      <c r="B7329" t="str">
        <f>anotacoes!C7329</f>
        <v>GRAND SLAM MOSCOW 2011</v>
      </c>
      <c r="C7329" t="str">
        <f>anotacoes!E7329</f>
        <v>STEVENS</v>
      </c>
      <c r="D7329" t="str">
        <f>anotacoes!F7329</f>
        <v>BOZBAYEV</v>
      </c>
      <c r="E7329" t="s">
        <v>10325</v>
      </c>
      <c r="F7329">
        <f>anotacoes!A7329</f>
        <v>107</v>
      </c>
      <c r="G7329">
        <f>anotacoes!B7329</f>
        <v>41</v>
      </c>
      <c r="H7329" t="str">
        <f>anotacoes!K7329</f>
        <v xml:space="preserve"> 00:05:50,614</v>
      </c>
      <c r="I7329" t="str">
        <f>anotacoes!L7329</f>
        <v xml:space="preserve"> 00:05:54,423</v>
      </c>
      <c r="J7329" t="str">
        <f>IF(L7329="PAUSE",E7329,IF(anotacoes!G7333=conversao_anotacoes!C7329,conversao_anotacoes!C7329,conversao_anotacoes!D7329))</f>
        <v>STEVENS</v>
      </c>
      <c r="K7329" t="str">
        <f t="shared" si="228"/>
        <v>BOZBAYEV</v>
      </c>
      <c r="L7329" t="str">
        <f>UPPER(anotacoes!H7329)</f>
        <v>GRIP TIME</v>
      </c>
      <c r="M7329" t="str">
        <f>IF(OR(L7329="ATTACK",L7329="FINTA"),"&lt;TECNICA&gt;",UPPER(anotacoes!I7329))</f>
        <v>LEFT BACK RIGHT SLEEVE</v>
      </c>
      <c r="N7329" t="str">
        <f>IF(OR(L7329="ATTACK",L7329="FINTA"),UPPER(anotacoes!I7329),"")</f>
        <v/>
      </c>
      <c r="O7329" s="6" t="str">
        <f>IF(anotacoes!N7329=0,"",anotacoes!N7329)</f>
        <v/>
      </c>
      <c r="P7329" t="str">
        <f>IF(anotacoes!M7329=0,"",UPPER(anotacoes!M7329))</f>
        <v/>
      </c>
      <c r="Q7329" t="str">
        <f t="shared" si="229"/>
        <v>INSERT INTO CONVERSAO_LUTA_ACAO (cd_conversao, id_luta, sequencia, momento_inicio, momento_fim, quem_faz, quem_sofre, acao_tipo, acao, tecnica, direcao, pontuacao) VALUES (1, 107, 41, TRIM(' 00:05:50,614'), TRIM(' 00:05:54,423'), 'STEVENS', 'BOZBAYEV', 'GRIP TIME', 'LEFT BACK RIGHT SLEEVE', NULL, NULL, NULL)</v>
      </c>
      <c r="R7329" t="s">
        <v>10327</v>
      </c>
    </row>
    <row r="7330" spans="1:18" hidden="1" x14ac:dyDescent="0.25">
      <c r="A7330" s="7">
        <f>anotacoes!D7330</f>
        <v>40692</v>
      </c>
      <c r="B7330" t="str">
        <f>anotacoes!C7330</f>
        <v>GRAND SLAM MOSCOW 2011</v>
      </c>
      <c r="C7330" t="str">
        <f>anotacoes!E7330</f>
        <v>STEVENS</v>
      </c>
      <c r="D7330" t="str">
        <f>anotacoes!F7330</f>
        <v>BOZBAYEV</v>
      </c>
      <c r="E7330" t="s">
        <v>10325</v>
      </c>
      <c r="F7330">
        <f>anotacoes!A7330</f>
        <v>107</v>
      </c>
      <c r="G7330">
        <f>anotacoes!B7330</f>
        <v>42</v>
      </c>
      <c r="H7330" t="str">
        <f>anotacoes!K7330</f>
        <v xml:space="preserve"> 00:05:54,423</v>
      </c>
      <c r="I7330" t="str">
        <f>anotacoes!L7330</f>
        <v xml:space="preserve"> 00:05:55,742</v>
      </c>
      <c r="J7330" t="str">
        <f>IF(L7330="PAUSE",E7330,IF(anotacoes!G7334=conversao_anotacoes!C7330,conversao_anotacoes!C7330,conversao_anotacoes!D7330))</f>
        <v>STEVENS</v>
      </c>
      <c r="K7330" t="str">
        <f t="shared" si="228"/>
        <v>BOZBAYEV</v>
      </c>
      <c r="L7330" t="str">
        <f>UPPER(anotacoes!H7330)</f>
        <v>ATTACK</v>
      </c>
      <c r="M7330" t="str">
        <f>IF(OR(L7330="ATTACK",L7330="FINTA"),"&lt;TECNICA&gt;",UPPER(anotacoes!I7330))</f>
        <v>&lt;TECNICA&gt;</v>
      </c>
      <c r="N7330" t="str">
        <f>IF(OR(L7330="ATTACK",L7330="FINTA"),UPPER(anotacoes!I7330),"")</f>
        <v>SUMI GAESHI</v>
      </c>
      <c r="O7330" s="6">
        <f>IF(anotacoes!N7330=0,"",anotacoes!N7330)</f>
        <v>4</v>
      </c>
      <c r="P7330" t="str">
        <f>IF(anotacoes!M7330=0,"",UPPER(anotacoes!M7330))</f>
        <v/>
      </c>
      <c r="Q7330" t="str">
        <f t="shared" si="229"/>
        <v>INSERT INTO CONVERSAO_LUTA_ACAO (cd_conversao, id_luta, sequencia, momento_inicio, momento_fim, quem_faz, quem_sofre, acao_tipo, acao, tecnica, direcao, pontuacao) VALUES (1, 107, 42, TRIM(' 00:05:54,423'), TRIM(' 00:05:55,742'), 'STEVENS', 'BOZBAYEV', 'ATTACK', '&lt;TECNICA&gt;', 'SUMI GAESHI', 4, NULL)</v>
      </c>
      <c r="R7330" t="s">
        <v>10327</v>
      </c>
    </row>
    <row r="7331" spans="1:18" hidden="1" x14ac:dyDescent="0.25">
      <c r="A7331" s="7">
        <f>anotacoes!D7331</f>
        <v>40692</v>
      </c>
      <c r="B7331" t="str">
        <f>anotacoes!C7331</f>
        <v>GRAND SLAM MOSCOW 2011</v>
      </c>
      <c r="C7331" t="str">
        <f>anotacoes!E7331</f>
        <v>STEVENS</v>
      </c>
      <c r="D7331" t="str">
        <f>anotacoes!F7331</f>
        <v>BOZBAYEV</v>
      </c>
      <c r="E7331" t="s">
        <v>10325</v>
      </c>
      <c r="F7331">
        <f>anotacoes!A7331</f>
        <v>107</v>
      </c>
      <c r="G7331">
        <f>anotacoes!B7331</f>
        <v>43</v>
      </c>
      <c r="H7331" t="str">
        <f>anotacoes!K7331</f>
        <v xml:space="preserve"> 00:05:55,907</v>
      </c>
      <c r="I7331" t="str">
        <f>anotacoes!L7331</f>
        <v xml:space="preserve"> 00:06:53,584</v>
      </c>
      <c r="J7331" t="str">
        <f>IF(L7331="PAUSE",E7331,IF(anotacoes!G7335=conversao_anotacoes!C7331,conversao_anotacoes!C7331,conversao_anotacoes!D7331))</f>
        <v>STEVENS</v>
      </c>
      <c r="K7331" t="str">
        <f t="shared" si="228"/>
        <v>BOZBAYEV</v>
      </c>
      <c r="L7331" t="str">
        <f>UPPER(anotacoes!H7331)</f>
        <v>GROUNDWORK COMBAT</v>
      </c>
      <c r="M7331" t="str">
        <f>IF(OR(L7331="ATTACK",L7331="FINTA"),"&lt;TECNICA&gt;",UPPER(anotacoes!I7331))</f>
        <v>TRYING TO ATTACK</v>
      </c>
      <c r="N7331" t="str">
        <f>IF(OR(L7331="ATTACK",L7331="FINTA"),UPPER(anotacoes!I7331),"")</f>
        <v/>
      </c>
      <c r="O7331" s="6" t="str">
        <f>IF(anotacoes!N7331=0,"",anotacoes!N7331)</f>
        <v/>
      </c>
      <c r="P7331" t="str">
        <f>IF(anotacoes!M7331=0,"",UPPER(anotacoes!M7331))</f>
        <v/>
      </c>
      <c r="Q7331" t="str">
        <f t="shared" si="229"/>
        <v>INSERT INTO CONVERSAO_LUTA_ACAO (cd_conversao, id_luta, sequencia, momento_inicio, momento_fim, quem_faz, quem_sofre, acao_tipo, acao, tecnica, direcao, pontuacao) VALUES (1, 107, 43, TRIM(' 00:05:55,907'), TRIM(' 00:06:53,584'), 'STEVENS', 'BOZBAYEV', 'GROUNDWORK COMBAT', 'TRYING TO ATTACK', NULL, NULL, NULL)</v>
      </c>
      <c r="R7331" t="s">
        <v>10327</v>
      </c>
    </row>
    <row r="7332" spans="1:18" hidden="1" x14ac:dyDescent="0.25">
      <c r="A7332" s="7">
        <f>anotacoes!D7332</f>
        <v>40692</v>
      </c>
      <c r="B7332" t="str">
        <f>anotacoes!C7332</f>
        <v>GRAND SLAM MOSCOW 2011</v>
      </c>
      <c r="C7332" t="str">
        <f>anotacoes!E7332</f>
        <v>STEVENS</v>
      </c>
      <c r="D7332" t="str">
        <f>anotacoes!F7332</f>
        <v>BOZBAYEV</v>
      </c>
      <c r="E7332" t="s">
        <v>10325</v>
      </c>
      <c r="F7332">
        <f>anotacoes!A7332</f>
        <v>107</v>
      </c>
      <c r="G7332">
        <f>anotacoes!B7332</f>
        <v>44</v>
      </c>
      <c r="H7332" t="str">
        <f>anotacoes!K7332</f>
        <v xml:space="preserve"> 00:06:53,770</v>
      </c>
      <c r="I7332" t="str">
        <f>anotacoes!L7332</f>
        <v xml:space="preserve"> 00:07:00,459</v>
      </c>
      <c r="J7332" t="str">
        <f>IF(L7332="PAUSE",E7332,IF(anotacoes!G7336=conversao_anotacoes!C7332,conversao_anotacoes!C7332,conversao_anotacoes!D7332))</f>
        <v>&lt;ARBITRO_DESCONHECIDO&gt;</v>
      </c>
      <c r="K7332" t="str">
        <f t="shared" si="228"/>
        <v/>
      </c>
      <c r="L7332" t="str">
        <f>UPPER(anotacoes!H7332)</f>
        <v>PAUSE</v>
      </c>
      <c r="M7332" t="str">
        <f>IF(OR(L7332="ATTACK",L7332="FINTA"),"&lt;TECNICA&gt;",UPPER(anotacoes!I7332))</f>
        <v>&lt;NAO_CLASSIFICADO&gt;</v>
      </c>
      <c r="N7332" t="str">
        <f>IF(OR(L7332="ATTACK",L7332="FINTA"),UPPER(anotacoes!I7332),"")</f>
        <v/>
      </c>
      <c r="O7332" s="6" t="str">
        <f>IF(anotacoes!N7332=0,"",anotacoes!N7332)</f>
        <v/>
      </c>
      <c r="P7332" t="str">
        <f>IF(anotacoes!M7332=0,"",UPPER(anotacoes!M7332))</f>
        <v/>
      </c>
      <c r="Q7332" t="str">
        <f t="shared" si="229"/>
        <v>INSERT INTO CONVERSAO_LUTA_ACAO (cd_conversao, id_luta, sequencia, momento_inicio, momento_fim, quem_faz, quem_sofre, acao_tipo, acao, tecnica, direcao, pontuacao) VALUES (1, 107, 44, TRIM(' 00:06:53,770'), TRIM(' 00:07:00,459'), '&lt;ARBITRO_DESCONHECIDO&gt;', '', 'PAUSE', '&lt;NAO_CLASSIFICADO&gt;', NULL, NULL, NULL)</v>
      </c>
      <c r="R7332" t="s">
        <v>10327</v>
      </c>
    </row>
    <row r="7333" spans="1:18" hidden="1" x14ac:dyDescent="0.25">
      <c r="A7333" s="7">
        <f>anotacoes!D7333</f>
        <v>40692</v>
      </c>
      <c r="B7333" t="str">
        <f>anotacoes!C7333</f>
        <v>GRAND SLAM MOSCOW 2011</v>
      </c>
      <c r="C7333" t="str">
        <f>anotacoes!E7333</f>
        <v>STEVENS</v>
      </c>
      <c r="D7333" t="str">
        <f>anotacoes!F7333</f>
        <v>BOZBAYEV</v>
      </c>
      <c r="E7333" t="s">
        <v>10325</v>
      </c>
      <c r="F7333">
        <f>anotacoes!A7333</f>
        <v>107</v>
      </c>
      <c r="G7333">
        <f>anotacoes!B7333</f>
        <v>45</v>
      </c>
      <c r="H7333" t="str">
        <f>anotacoes!K7333</f>
        <v xml:space="preserve"> 00:07:00,696</v>
      </c>
      <c r="I7333" t="str">
        <f>anotacoes!L7333</f>
        <v xml:space="preserve"> 00:07:06,027</v>
      </c>
      <c r="J7333" t="str">
        <f>IF(L7333="PAUSE",E7333,IF(anotacoes!G7337=conversao_anotacoes!C7333,conversao_anotacoes!C7333,conversao_anotacoes!D7333))</f>
        <v>STEVENS</v>
      </c>
      <c r="K7333" t="str">
        <f t="shared" si="228"/>
        <v>BOZBAYEV</v>
      </c>
      <c r="L7333" t="str">
        <f>UPPER(anotacoes!H7333)</f>
        <v>DISPLACEMENT</v>
      </c>
      <c r="M7333" t="str">
        <f>IF(OR(L7333="ATTACK",L7333="FINTA"),"&lt;TECNICA&gt;",UPPER(anotacoes!I7333))</f>
        <v>2-3 STEP HESITANT RIGHT</v>
      </c>
      <c r="N7333" t="str">
        <f>IF(OR(L7333="ATTACK",L7333="FINTA"),UPPER(anotacoes!I7333),"")</f>
        <v/>
      </c>
      <c r="O7333" s="6" t="str">
        <f>IF(anotacoes!N7333=0,"",anotacoes!N7333)</f>
        <v/>
      </c>
      <c r="P7333" t="str">
        <f>IF(anotacoes!M7333=0,"",UPPER(anotacoes!M7333))</f>
        <v/>
      </c>
      <c r="Q7333" t="str">
        <f t="shared" si="229"/>
        <v>INSERT INTO CONVERSAO_LUTA_ACAO (cd_conversao, id_luta, sequencia, momento_inicio, momento_fim, quem_faz, quem_sofre, acao_tipo, acao, tecnica, direcao, pontuacao) VALUES (1, 107, 45, TRIM(' 00:07:00,696'), TRIM(' 00:07:06,027'), 'STEVENS', 'BOZBAYEV', 'DISPLACEMENT', '2-3 STEP HESITANT RIGHT', NULL, NULL, NULL)</v>
      </c>
      <c r="R7333" t="s">
        <v>10327</v>
      </c>
    </row>
    <row r="7334" spans="1:18" hidden="1" x14ac:dyDescent="0.25">
      <c r="A7334" s="7">
        <f>anotacoes!D7334</f>
        <v>40692</v>
      </c>
      <c r="B7334" t="str">
        <f>anotacoes!C7334</f>
        <v>GRAND SLAM MOSCOW 2011</v>
      </c>
      <c r="C7334" t="str">
        <f>anotacoes!E7334</f>
        <v>STEVENS</v>
      </c>
      <c r="D7334" t="str">
        <f>anotacoes!F7334</f>
        <v>BOZBAYEV</v>
      </c>
      <c r="E7334" t="s">
        <v>10325</v>
      </c>
      <c r="F7334">
        <f>anotacoes!A7334</f>
        <v>107</v>
      </c>
      <c r="G7334">
        <f>anotacoes!B7334</f>
        <v>46</v>
      </c>
      <c r="H7334" t="str">
        <f>anotacoes!K7334</f>
        <v xml:space="preserve"> 00:07:06,027</v>
      </c>
      <c r="I7334" t="str">
        <f>anotacoes!L7334</f>
        <v xml:space="preserve"> 00:07:07,067</v>
      </c>
      <c r="J7334" t="str">
        <f>IF(L7334="PAUSE",E7334,IF(anotacoes!G7338=conversao_anotacoes!C7334,conversao_anotacoes!C7334,conversao_anotacoes!D7334))</f>
        <v>STEVENS</v>
      </c>
      <c r="K7334" t="str">
        <f t="shared" si="228"/>
        <v>BOZBAYEV</v>
      </c>
      <c r="L7334" t="str">
        <f>UPPER(anotacoes!H7334)</f>
        <v>DISPLACEMENT</v>
      </c>
      <c r="M7334" t="str">
        <f>IF(OR(L7334="ATTACK",L7334="FINTA"),"&lt;TECNICA&gt;",UPPER(anotacoes!I7334))</f>
        <v>TRY TO GRIP WITH CONTACT</v>
      </c>
      <c r="N7334" t="str">
        <f>IF(OR(L7334="ATTACK",L7334="FINTA"),UPPER(anotacoes!I7334),"")</f>
        <v/>
      </c>
      <c r="O7334" s="6" t="str">
        <f>IF(anotacoes!N7334=0,"",anotacoes!N7334)</f>
        <v/>
      </c>
      <c r="P7334" t="str">
        <f>IF(anotacoes!M7334=0,"",UPPER(anotacoes!M7334))</f>
        <v/>
      </c>
      <c r="Q7334" t="str">
        <f t="shared" si="229"/>
        <v>INSERT INTO CONVERSAO_LUTA_ACAO (cd_conversao, id_luta, sequencia, momento_inicio, momento_fim, quem_faz, quem_sofre, acao_tipo, acao, tecnica, direcao, pontuacao) VALUES (1, 107, 46, TRIM(' 00:07:06,027'), TRIM(' 00:07:07,067'), 'STEVENS', 'BOZBAYEV', 'DISPLACEMENT', 'TRY TO GRIP WITH CONTACT', NULL, NULL, NULL)</v>
      </c>
      <c r="R7334" t="s">
        <v>10327</v>
      </c>
    </row>
    <row r="7335" spans="1:18" hidden="1" x14ac:dyDescent="0.25">
      <c r="A7335" s="7">
        <f>anotacoes!D7335</f>
        <v>40692</v>
      </c>
      <c r="B7335" t="str">
        <f>anotacoes!C7335</f>
        <v>GRAND SLAM MOSCOW 2011</v>
      </c>
      <c r="C7335" t="str">
        <f>anotacoes!E7335</f>
        <v>STEVENS</v>
      </c>
      <c r="D7335" t="str">
        <f>anotacoes!F7335</f>
        <v>BOZBAYEV</v>
      </c>
      <c r="E7335" t="s">
        <v>10325</v>
      </c>
      <c r="F7335">
        <f>anotacoes!A7335</f>
        <v>107</v>
      </c>
      <c r="G7335">
        <f>anotacoes!B7335</f>
        <v>47</v>
      </c>
      <c r="H7335" t="str">
        <f>anotacoes!K7335</f>
        <v xml:space="preserve"> 00:07:07,067</v>
      </c>
      <c r="I7335" t="str">
        <f>anotacoes!L7335</f>
        <v xml:space="preserve"> 00:07:10,196</v>
      </c>
      <c r="J7335" t="str">
        <f>IF(L7335="PAUSE",E7335,IF(anotacoes!G7339=conversao_anotacoes!C7335,conversao_anotacoes!C7335,conversao_anotacoes!D7335))</f>
        <v>STEVENS</v>
      </c>
      <c r="K7335" t="str">
        <f t="shared" si="228"/>
        <v>BOZBAYEV</v>
      </c>
      <c r="L7335" t="str">
        <f>UPPER(anotacoes!H7335)</f>
        <v>GRIP TIME</v>
      </c>
      <c r="M7335" t="str">
        <f>IF(OR(L7335="ATTACK",L7335="FINTA"),"&lt;TECNICA&gt;",UPPER(anotacoes!I7335))</f>
        <v>RIGHT COLLAR LEFT SLEEVE</v>
      </c>
      <c r="N7335" t="str">
        <f>IF(OR(L7335="ATTACK",L7335="FINTA"),UPPER(anotacoes!I7335),"")</f>
        <v/>
      </c>
      <c r="O7335" s="6" t="str">
        <f>IF(anotacoes!N7335=0,"",anotacoes!N7335)</f>
        <v/>
      </c>
      <c r="P7335" t="str">
        <f>IF(anotacoes!M7335=0,"",UPPER(anotacoes!M7335))</f>
        <v/>
      </c>
      <c r="Q7335" t="str">
        <f t="shared" si="229"/>
        <v>INSERT INTO CONVERSAO_LUTA_ACAO (cd_conversao, id_luta, sequencia, momento_inicio, momento_fim, quem_faz, quem_sofre, acao_tipo, acao, tecnica, direcao, pontuacao) VALUES (1, 107, 47, TRIM(' 00:07:07,067'), TRIM(' 00:07:10,196'), 'STEVENS', 'BOZBAYEV', 'GRIP TIME', 'RIGHT COLLAR LEFT SLEEVE', NULL, NULL, NULL)</v>
      </c>
      <c r="R7335" t="s">
        <v>10327</v>
      </c>
    </row>
    <row r="7336" spans="1:18" hidden="1" x14ac:dyDescent="0.25">
      <c r="A7336" s="7">
        <f>anotacoes!D7336</f>
        <v>40692</v>
      </c>
      <c r="B7336" t="str">
        <f>anotacoes!C7336</f>
        <v>GRAND SLAM MOSCOW 2011</v>
      </c>
      <c r="C7336" t="str">
        <f>anotacoes!E7336</f>
        <v>STEVENS</v>
      </c>
      <c r="D7336" t="str">
        <f>anotacoes!F7336</f>
        <v>BOZBAYEV</v>
      </c>
      <c r="E7336" t="s">
        <v>10325</v>
      </c>
      <c r="F7336">
        <f>anotacoes!A7336</f>
        <v>107</v>
      </c>
      <c r="G7336">
        <f>anotacoes!B7336</f>
        <v>48</v>
      </c>
      <c r="H7336" t="str">
        <f>anotacoes!K7336</f>
        <v xml:space="preserve"> 00:07:10,196</v>
      </c>
      <c r="I7336" t="str">
        <f>anotacoes!L7336</f>
        <v xml:space="preserve"> 00:07:14,485</v>
      </c>
      <c r="J7336" t="str">
        <f>IF(L7336="PAUSE",E7336,IF(anotacoes!G7340=conversao_anotacoes!C7336,conversao_anotacoes!C7336,conversao_anotacoes!D7336))</f>
        <v>STEVENS</v>
      </c>
      <c r="K7336" t="str">
        <f t="shared" si="228"/>
        <v>BOZBAYEV</v>
      </c>
      <c r="L7336" t="str">
        <f>UPPER(anotacoes!H7336)</f>
        <v>GRIP TIME</v>
      </c>
      <c r="M7336" t="str">
        <f>IF(OR(L7336="ATTACK",L7336="FINTA"),"&lt;TECNICA&gt;",UPPER(anotacoes!I7336))</f>
        <v>RIGHT COLLAR</v>
      </c>
      <c r="N7336" t="str">
        <f>IF(OR(L7336="ATTACK",L7336="FINTA"),UPPER(anotacoes!I7336),"")</f>
        <v/>
      </c>
      <c r="O7336" s="6" t="str">
        <f>IF(anotacoes!N7336=0,"",anotacoes!N7336)</f>
        <v/>
      </c>
      <c r="P7336" t="str">
        <f>IF(anotacoes!M7336=0,"",UPPER(anotacoes!M7336))</f>
        <v/>
      </c>
      <c r="Q7336" t="str">
        <f t="shared" si="229"/>
        <v>INSERT INTO CONVERSAO_LUTA_ACAO (cd_conversao, id_luta, sequencia, momento_inicio, momento_fim, quem_faz, quem_sofre, acao_tipo, acao, tecnica, direcao, pontuacao) VALUES (1, 107, 48, TRIM(' 00:07:10,196'), TRIM(' 00:07:14,485'), 'STEVENS', 'BOZBAYEV', 'GRIP TIME', 'RIGHT COLLAR', NULL, NULL, NULL)</v>
      </c>
      <c r="R7336" t="s">
        <v>10327</v>
      </c>
    </row>
    <row r="7337" spans="1:18" hidden="1" x14ac:dyDescent="0.25">
      <c r="A7337" s="7">
        <f>anotacoes!D7337</f>
        <v>40692</v>
      </c>
      <c r="B7337" t="str">
        <f>anotacoes!C7337</f>
        <v>GRAND SLAM MOSCOW 2011</v>
      </c>
      <c r="C7337" t="str">
        <f>anotacoes!E7337</f>
        <v>STEVENS</v>
      </c>
      <c r="D7337" t="str">
        <f>anotacoes!F7337</f>
        <v>BOZBAYEV</v>
      </c>
      <c r="E7337" t="s">
        <v>10325</v>
      </c>
      <c r="F7337">
        <f>anotacoes!A7337</f>
        <v>107</v>
      </c>
      <c r="G7337">
        <f>anotacoes!B7337</f>
        <v>49</v>
      </c>
      <c r="H7337" t="str">
        <f>anotacoes!K7337</f>
        <v xml:space="preserve"> 00:07:14,485</v>
      </c>
      <c r="I7337" t="str">
        <f>anotacoes!L7337</f>
        <v xml:space="preserve"> 00:07:22,545</v>
      </c>
      <c r="J7337" t="str">
        <f>IF(L7337="PAUSE",E7337,IF(anotacoes!G7341=conversao_anotacoes!C7337,conversao_anotacoes!C7337,conversao_anotacoes!D7337))</f>
        <v>STEVENS</v>
      </c>
      <c r="K7337" t="str">
        <f t="shared" si="228"/>
        <v>BOZBAYEV</v>
      </c>
      <c r="L7337" t="str">
        <f>UPPER(anotacoes!H7337)</f>
        <v>GRIP TIME</v>
      </c>
      <c r="M7337" t="str">
        <f>IF(OR(L7337="ATTACK",L7337="FINTA"),"&lt;TECNICA&gt;",UPPER(anotacoes!I7337))</f>
        <v>LEFT BACK RIGHT SLEEVE</v>
      </c>
      <c r="N7337" t="str">
        <f>IF(OR(L7337="ATTACK",L7337="FINTA"),UPPER(anotacoes!I7337),"")</f>
        <v/>
      </c>
      <c r="O7337" s="6" t="str">
        <f>IF(anotacoes!N7337=0,"",anotacoes!N7337)</f>
        <v/>
      </c>
      <c r="P7337" t="str">
        <f>IF(anotacoes!M7337=0,"",UPPER(anotacoes!M7337))</f>
        <v/>
      </c>
      <c r="Q7337" t="str">
        <f t="shared" si="229"/>
        <v>INSERT INTO CONVERSAO_LUTA_ACAO (cd_conversao, id_luta, sequencia, momento_inicio, momento_fim, quem_faz, quem_sofre, acao_tipo, acao, tecnica, direcao, pontuacao) VALUES (1, 107, 49, TRIM(' 00:07:14,485'), TRIM(' 00:07:22,545'), 'STEVENS', 'BOZBAYEV', 'GRIP TIME', 'LEFT BACK RIGHT SLEEVE', NULL, NULL, NULL)</v>
      </c>
      <c r="R7337" t="s">
        <v>10327</v>
      </c>
    </row>
    <row r="7338" spans="1:18" hidden="1" x14ac:dyDescent="0.25">
      <c r="A7338" s="7">
        <f>anotacoes!D7338</f>
        <v>40692</v>
      </c>
      <c r="B7338" t="str">
        <f>anotacoes!C7338</f>
        <v>GRAND SLAM MOSCOW 2011</v>
      </c>
      <c r="C7338" t="str">
        <f>anotacoes!E7338</f>
        <v>STEVENS</v>
      </c>
      <c r="D7338" t="str">
        <f>anotacoes!F7338</f>
        <v>BOZBAYEV</v>
      </c>
      <c r="E7338" t="s">
        <v>10325</v>
      </c>
      <c r="F7338">
        <f>anotacoes!A7338</f>
        <v>107</v>
      </c>
      <c r="G7338">
        <f>anotacoes!B7338</f>
        <v>50</v>
      </c>
      <c r="H7338" t="str">
        <f>anotacoes!K7338</f>
        <v xml:space="preserve"> 00:07:22,545</v>
      </c>
      <c r="I7338" t="str">
        <f>anotacoes!L7338</f>
        <v xml:space="preserve"> 00:07:22,545</v>
      </c>
      <c r="J7338" t="str">
        <f>IF(L7338="PAUSE",E7338,IF(anotacoes!G7342=conversao_anotacoes!C7338,conversao_anotacoes!C7338,conversao_anotacoes!D7338))</f>
        <v>STEVENS</v>
      </c>
      <c r="K7338" t="str">
        <f t="shared" si="228"/>
        <v>BOZBAYEV</v>
      </c>
      <c r="L7338" t="str">
        <f>UPPER(anotacoes!H7338)</f>
        <v>ATTACK</v>
      </c>
      <c r="M7338" t="str">
        <f>IF(OR(L7338="ATTACK",L7338="FINTA"),"&lt;TECNICA&gt;",UPPER(anotacoes!I7338))</f>
        <v>&lt;TECNICA&gt;</v>
      </c>
      <c r="N7338" t="str">
        <f>IF(OR(L7338="ATTACK",L7338="FINTA"),UPPER(anotacoes!I7338),"")</f>
        <v>KOUCHI GARI</v>
      </c>
      <c r="O7338" s="6">
        <f>IF(anotacoes!N7338=0,"",anotacoes!N7338)</f>
        <v>7</v>
      </c>
      <c r="P7338" t="str">
        <f>IF(anotacoes!M7338=0,"",UPPER(anotacoes!M7338))</f>
        <v/>
      </c>
      <c r="Q7338" t="str">
        <f t="shared" si="229"/>
        <v>INSERT INTO CONVERSAO_LUTA_ACAO (cd_conversao, id_luta, sequencia, momento_inicio, momento_fim, quem_faz, quem_sofre, acao_tipo, acao, tecnica, direcao, pontuacao) VALUES (1, 107, 50, TRIM(' 00:07:22,545'), TRIM(' 00:07:22,545'), 'STEVENS', 'BOZBAYEV', 'ATTACK', '&lt;TECNICA&gt;', 'KOUCHI GARI', 7, NULL)</v>
      </c>
      <c r="R7338" t="s">
        <v>10327</v>
      </c>
    </row>
    <row r="7339" spans="1:18" hidden="1" x14ac:dyDescent="0.25">
      <c r="A7339" s="7">
        <f>anotacoes!D7339</f>
        <v>40692</v>
      </c>
      <c r="B7339" t="str">
        <f>anotacoes!C7339</f>
        <v>GRAND SLAM MOSCOW 2011</v>
      </c>
      <c r="C7339" t="str">
        <f>anotacoes!E7339</f>
        <v>STEVENS</v>
      </c>
      <c r="D7339" t="str">
        <f>anotacoes!F7339</f>
        <v>BOZBAYEV</v>
      </c>
      <c r="E7339" t="s">
        <v>10325</v>
      </c>
      <c r="F7339">
        <f>anotacoes!A7339</f>
        <v>107</v>
      </c>
      <c r="G7339">
        <f>anotacoes!B7339</f>
        <v>51</v>
      </c>
      <c r="H7339" t="str">
        <f>anotacoes!K7339</f>
        <v xml:space="preserve"> 00:07:22,545</v>
      </c>
      <c r="I7339" t="str">
        <f>anotacoes!L7339</f>
        <v xml:space="preserve"> 00:07:27,443</v>
      </c>
      <c r="J7339" t="str">
        <f>IF(L7339="PAUSE",E7339,IF(anotacoes!G7343=conversao_anotacoes!C7339,conversao_anotacoes!C7339,conversao_anotacoes!D7339))</f>
        <v>STEVENS</v>
      </c>
      <c r="K7339" t="str">
        <f t="shared" si="228"/>
        <v>BOZBAYEV</v>
      </c>
      <c r="L7339" t="str">
        <f>UPPER(anotacoes!H7339)</f>
        <v>GRIP TIME</v>
      </c>
      <c r="M7339" t="str">
        <f>IF(OR(L7339="ATTACK",L7339="FINTA"),"&lt;TECNICA&gt;",UPPER(anotacoes!I7339))</f>
        <v>LEFT BACK RIGHT SLEEVE</v>
      </c>
      <c r="N7339" t="str">
        <f>IF(OR(L7339="ATTACK",L7339="FINTA"),UPPER(anotacoes!I7339),"")</f>
        <v/>
      </c>
      <c r="O7339" s="6" t="str">
        <f>IF(anotacoes!N7339=0,"",anotacoes!N7339)</f>
        <v/>
      </c>
      <c r="P7339" t="str">
        <f>IF(anotacoes!M7339=0,"",UPPER(anotacoes!M7339))</f>
        <v/>
      </c>
      <c r="Q7339" t="str">
        <f t="shared" si="229"/>
        <v>INSERT INTO CONVERSAO_LUTA_ACAO (cd_conversao, id_luta, sequencia, momento_inicio, momento_fim, quem_faz, quem_sofre, acao_tipo, acao, tecnica, direcao, pontuacao) VALUES (1, 107, 51, TRIM(' 00:07:22,545'), TRIM(' 00:07:27,443'), 'STEVENS', 'BOZBAYEV', 'GRIP TIME', 'LEFT BACK RIGHT SLEEVE', NULL, NULL, NULL)</v>
      </c>
      <c r="R7339" t="s">
        <v>10327</v>
      </c>
    </row>
    <row r="7340" spans="1:18" hidden="1" x14ac:dyDescent="0.25">
      <c r="A7340" s="7">
        <f>anotacoes!D7340</f>
        <v>40692</v>
      </c>
      <c r="B7340" t="str">
        <f>anotacoes!C7340</f>
        <v>GRAND SLAM MOSCOW 2011</v>
      </c>
      <c r="C7340" t="str">
        <f>anotacoes!E7340</f>
        <v>STEVENS</v>
      </c>
      <c r="D7340" t="str">
        <f>anotacoes!F7340</f>
        <v>BOZBAYEV</v>
      </c>
      <c r="E7340" t="s">
        <v>10325</v>
      </c>
      <c r="F7340">
        <f>anotacoes!A7340</f>
        <v>107</v>
      </c>
      <c r="G7340">
        <f>anotacoes!B7340</f>
        <v>52</v>
      </c>
      <c r="H7340" t="str">
        <f>anotacoes!K7340</f>
        <v xml:space="preserve"> 00:07:27,443</v>
      </c>
      <c r="I7340" t="str">
        <f>anotacoes!L7340</f>
        <v xml:space="preserve"> 00:07:29,156</v>
      </c>
      <c r="J7340" t="str">
        <f>IF(L7340="PAUSE",E7340,IF(anotacoes!G7344=conversao_anotacoes!C7340,conversao_anotacoes!C7340,conversao_anotacoes!D7340))</f>
        <v>STEVENS</v>
      </c>
      <c r="K7340" t="str">
        <f t="shared" si="228"/>
        <v>BOZBAYEV</v>
      </c>
      <c r="L7340" t="str">
        <f>UPPER(anotacoes!H7340)</f>
        <v>ATTACK</v>
      </c>
      <c r="M7340" t="str">
        <f>IF(OR(L7340="ATTACK",L7340="FINTA"),"&lt;TECNICA&gt;",UPPER(anotacoes!I7340))</f>
        <v>&lt;TECNICA&gt;</v>
      </c>
      <c r="N7340" t="str">
        <f>IF(OR(L7340="ATTACK",L7340="FINTA"),UPPER(anotacoes!I7340),"")</f>
        <v>TAI OTOSHI</v>
      </c>
      <c r="O7340" s="6">
        <f>IF(anotacoes!N7340=0,"",anotacoes!N7340)</f>
        <v>6</v>
      </c>
      <c r="P7340" t="str">
        <f>IF(anotacoes!M7340=0,"",UPPER(anotacoes!M7340))</f>
        <v/>
      </c>
      <c r="Q7340" t="str">
        <f t="shared" si="229"/>
        <v>INSERT INTO CONVERSAO_LUTA_ACAO (cd_conversao, id_luta, sequencia, momento_inicio, momento_fim, quem_faz, quem_sofre, acao_tipo, acao, tecnica, direcao, pontuacao) VALUES (1, 107, 52, TRIM(' 00:07:27,443'), TRIM(' 00:07:29,156'), 'STEVENS', 'BOZBAYEV', 'ATTACK', '&lt;TECNICA&gt;', 'TAI OTOSHI', 6, NULL)</v>
      </c>
      <c r="R7340" t="s">
        <v>10327</v>
      </c>
    </row>
    <row r="7341" spans="1:18" hidden="1" x14ac:dyDescent="0.25">
      <c r="A7341" s="7">
        <f>anotacoes!D7341</f>
        <v>40692</v>
      </c>
      <c r="B7341" t="str">
        <f>anotacoes!C7341</f>
        <v>GRAND SLAM MOSCOW 2011</v>
      </c>
      <c r="C7341" t="str">
        <f>anotacoes!E7341</f>
        <v>STEVENS</v>
      </c>
      <c r="D7341" t="str">
        <f>anotacoes!F7341</f>
        <v>BOZBAYEV</v>
      </c>
      <c r="E7341" t="s">
        <v>10325</v>
      </c>
      <c r="F7341">
        <f>anotacoes!A7341</f>
        <v>107</v>
      </c>
      <c r="G7341">
        <f>anotacoes!B7341</f>
        <v>53</v>
      </c>
      <c r="H7341" t="str">
        <f>anotacoes!K7341</f>
        <v xml:space="preserve"> 00:07:29,341</v>
      </c>
      <c r="I7341" t="str">
        <f>anotacoes!L7341</f>
        <v xml:space="preserve"> 00:08:22,475</v>
      </c>
      <c r="J7341" t="str">
        <f>IF(L7341="PAUSE",E7341,IF(anotacoes!G7345=conversao_anotacoes!C7341,conversao_anotacoes!C7341,conversao_anotacoes!D7341))</f>
        <v>STEVENS</v>
      </c>
      <c r="K7341" t="str">
        <f t="shared" si="228"/>
        <v>BOZBAYEV</v>
      </c>
      <c r="L7341" t="str">
        <f>UPPER(anotacoes!H7341)</f>
        <v>GROUNDWORK COMBAT</v>
      </c>
      <c r="M7341" t="str">
        <f>IF(OR(L7341="ATTACK",L7341="FINTA"),"&lt;TECNICA&gt;",UPPER(anotacoes!I7341))</f>
        <v>DEFENSIVE POSITION</v>
      </c>
      <c r="N7341" t="str">
        <f>IF(OR(L7341="ATTACK",L7341="FINTA"),UPPER(anotacoes!I7341),"")</f>
        <v/>
      </c>
      <c r="O7341" s="6" t="str">
        <f>IF(anotacoes!N7341=0,"",anotacoes!N7341)</f>
        <v/>
      </c>
      <c r="P7341" t="str">
        <f>IF(anotacoes!M7341=0,"",UPPER(anotacoes!M7341))</f>
        <v/>
      </c>
      <c r="Q7341" t="str">
        <f t="shared" si="229"/>
        <v>INSERT INTO CONVERSAO_LUTA_ACAO (cd_conversao, id_luta, sequencia, momento_inicio, momento_fim, quem_faz, quem_sofre, acao_tipo, acao, tecnica, direcao, pontuacao) VALUES (1, 107, 53, TRIM(' 00:07:29,341'), TRIM(' 00:08:22,475'), 'STEVENS', 'BOZBAYEV', 'GROUNDWORK COMBAT', 'DEFENSIVE POSITION', NULL, NULL, NULL)</v>
      </c>
      <c r="R7341" t="s">
        <v>10327</v>
      </c>
    </row>
    <row r="7342" spans="1:18" hidden="1" x14ac:dyDescent="0.25">
      <c r="A7342" s="7">
        <f>anotacoes!D7342</f>
        <v>40692</v>
      </c>
      <c r="B7342" t="str">
        <f>anotacoes!C7342</f>
        <v>GRAND SLAM MOSCOW 2011</v>
      </c>
      <c r="C7342" t="str">
        <f>anotacoes!E7342</f>
        <v>STEVENS</v>
      </c>
      <c r="D7342" t="str">
        <f>anotacoes!F7342</f>
        <v>BOZBAYEV</v>
      </c>
      <c r="E7342" t="s">
        <v>10325</v>
      </c>
      <c r="F7342">
        <f>anotacoes!A7342</f>
        <v>107</v>
      </c>
      <c r="G7342">
        <f>anotacoes!B7342</f>
        <v>54</v>
      </c>
      <c r="H7342" t="str">
        <f>anotacoes!K7342</f>
        <v xml:space="preserve"> 00:08:22,734</v>
      </c>
      <c r="I7342" t="str">
        <f>anotacoes!L7342</f>
        <v xml:space="preserve"> 00:08:31,489</v>
      </c>
      <c r="J7342" t="str">
        <f>IF(L7342="PAUSE",E7342,IF(anotacoes!G7346=conversao_anotacoes!C7342,conversao_anotacoes!C7342,conversao_anotacoes!D7342))</f>
        <v>&lt;ARBITRO_DESCONHECIDO&gt;</v>
      </c>
      <c r="K7342" t="str">
        <f t="shared" si="228"/>
        <v/>
      </c>
      <c r="L7342" t="str">
        <f>UPPER(anotacoes!H7342)</f>
        <v>PAUSE</v>
      </c>
      <c r="M7342" t="str">
        <f>IF(OR(L7342="ATTACK",L7342="FINTA"),"&lt;TECNICA&gt;",UPPER(anotacoes!I7342))</f>
        <v>&lt;NAO_CLASSIFICADO&gt;</v>
      </c>
      <c r="N7342" t="str">
        <f>IF(OR(L7342="ATTACK",L7342="FINTA"),UPPER(anotacoes!I7342),"")</f>
        <v/>
      </c>
      <c r="O7342" s="6" t="str">
        <f>IF(anotacoes!N7342=0,"",anotacoes!N7342)</f>
        <v/>
      </c>
      <c r="P7342" t="str">
        <f>IF(anotacoes!M7342=0,"",UPPER(anotacoes!M7342))</f>
        <v/>
      </c>
      <c r="Q7342" t="str">
        <f t="shared" si="229"/>
        <v>INSERT INTO CONVERSAO_LUTA_ACAO (cd_conversao, id_luta, sequencia, momento_inicio, momento_fim, quem_faz, quem_sofre, acao_tipo, acao, tecnica, direcao, pontuacao) VALUES (1, 107, 54, TRIM(' 00:08:22,734'), TRIM(' 00:08:31,489'), '&lt;ARBITRO_DESCONHECIDO&gt;', '', 'PAUSE', '&lt;NAO_CLASSIFICADO&gt;', NULL, NULL, NULL)</v>
      </c>
      <c r="R7342" t="s">
        <v>10327</v>
      </c>
    </row>
    <row r="7343" spans="1:18" hidden="1" x14ac:dyDescent="0.25">
      <c r="A7343" s="7">
        <f>anotacoes!D7343</f>
        <v>40692</v>
      </c>
      <c r="B7343" t="str">
        <f>anotacoes!C7343</f>
        <v>GRAND SLAM MOSCOW 2011</v>
      </c>
      <c r="C7343" t="str">
        <f>anotacoes!E7343</f>
        <v>STEVENS</v>
      </c>
      <c r="D7343" t="str">
        <f>anotacoes!F7343</f>
        <v>BOZBAYEV</v>
      </c>
      <c r="E7343" t="s">
        <v>10325</v>
      </c>
      <c r="F7343">
        <f>anotacoes!A7343</f>
        <v>107</v>
      </c>
      <c r="G7343">
        <f>anotacoes!B7343</f>
        <v>55</v>
      </c>
      <c r="H7343" t="str">
        <f>anotacoes!K7343</f>
        <v xml:space="preserve"> 00:08:31,489</v>
      </c>
      <c r="I7343" t="str">
        <f>anotacoes!L7343</f>
        <v xml:space="preserve"> 00:08:34,636</v>
      </c>
      <c r="J7343" t="str">
        <f>IF(L7343="PAUSE",E7343,IF(anotacoes!G7347=conversao_anotacoes!C7343,conversao_anotacoes!C7343,conversao_anotacoes!D7343))</f>
        <v>STEVENS</v>
      </c>
      <c r="K7343" t="str">
        <f t="shared" si="228"/>
        <v>BOZBAYEV</v>
      </c>
      <c r="L7343" t="str">
        <f>UPPER(anotacoes!H7343)</f>
        <v>DISPLACEMENT</v>
      </c>
      <c r="M7343" t="str">
        <f>IF(OR(L7343="ATTACK",L7343="FINTA"),"&lt;TECNICA&gt;",UPPER(anotacoes!I7343))</f>
        <v>2-3 STEP HESITANT RIGHT</v>
      </c>
      <c r="N7343" t="str">
        <f>IF(OR(L7343="ATTACK",L7343="FINTA"),UPPER(anotacoes!I7343),"")</f>
        <v/>
      </c>
      <c r="O7343" s="6" t="str">
        <f>IF(anotacoes!N7343=0,"",anotacoes!N7343)</f>
        <v/>
      </c>
      <c r="P7343" t="str">
        <f>IF(anotacoes!M7343=0,"",UPPER(anotacoes!M7343))</f>
        <v/>
      </c>
      <c r="Q7343" t="str">
        <f t="shared" si="229"/>
        <v>INSERT INTO CONVERSAO_LUTA_ACAO (cd_conversao, id_luta, sequencia, momento_inicio, momento_fim, quem_faz, quem_sofre, acao_tipo, acao, tecnica, direcao, pontuacao) VALUES (1, 107, 55, TRIM(' 00:08:31,489'), TRIM(' 00:08:34,636'), 'STEVENS', 'BOZBAYEV', 'DISPLACEMENT', '2-3 STEP HESITANT RIGHT', NULL, NULL, NULL)</v>
      </c>
      <c r="R7343" t="s">
        <v>10327</v>
      </c>
    </row>
    <row r="7344" spans="1:18" hidden="1" x14ac:dyDescent="0.25">
      <c r="A7344" s="7">
        <f>anotacoes!D7344</f>
        <v>40692</v>
      </c>
      <c r="B7344" t="str">
        <f>anotacoes!C7344</f>
        <v>GRAND SLAM MOSCOW 2011</v>
      </c>
      <c r="C7344" t="str">
        <f>anotacoes!E7344</f>
        <v>STEVENS</v>
      </c>
      <c r="D7344" t="str">
        <f>anotacoes!F7344</f>
        <v>BOZBAYEV</v>
      </c>
      <c r="E7344" t="s">
        <v>10325</v>
      </c>
      <c r="F7344">
        <f>anotacoes!A7344</f>
        <v>107</v>
      </c>
      <c r="G7344">
        <f>anotacoes!B7344</f>
        <v>56</v>
      </c>
      <c r="H7344" t="str">
        <f>anotacoes!K7344</f>
        <v xml:space="preserve"> 00:08:34,636</v>
      </c>
      <c r="I7344" t="str">
        <f>anotacoes!L7344</f>
        <v xml:space="preserve"> 00:08:35,631</v>
      </c>
      <c r="J7344" t="str">
        <f>IF(L7344="PAUSE",E7344,IF(anotacoes!G7348=conversao_anotacoes!C7344,conversao_anotacoes!C7344,conversao_anotacoes!D7344))</f>
        <v>STEVENS</v>
      </c>
      <c r="K7344" t="str">
        <f t="shared" si="228"/>
        <v>BOZBAYEV</v>
      </c>
      <c r="L7344" t="str">
        <f>UPPER(anotacoes!H7344)</f>
        <v>DISPLACEMENT</v>
      </c>
      <c r="M7344" t="str">
        <f>IF(OR(L7344="ATTACK",L7344="FINTA"),"&lt;TECNICA&gt;",UPPER(anotacoes!I7344))</f>
        <v>TRY TO GRIP WITH CONTACT</v>
      </c>
      <c r="N7344" t="str">
        <f>IF(OR(L7344="ATTACK",L7344="FINTA"),UPPER(anotacoes!I7344),"")</f>
        <v/>
      </c>
      <c r="O7344" s="6" t="str">
        <f>IF(anotacoes!N7344=0,"",anotacoes!N7344)</f>
        <v/>
      </c>
      <c r="P7344" t="str">
        <f>IF(anotacoes!M7344=0,"",UPPER(anotacoes!M7344))</f>
        <v/>
      </c>
      <c r="Q7344" t="str">
        <f t="shared" si="229"/>
        <v>INSERT INTO CONVERSAO_LUTA_ACAO (cd_conversao, id_luta, sequencia, momento_inicio, momento_fim, quem_faz, quem_sofre, acao_tipo, acao, tecnica, direcao, pontuacao) VALUES (1, 107, 56, TRIM(' 00:08:34,636'), TRIM(' 00:08:35,631'), 'STEVENS', 'BOZBAYEV', 'DISPLACEMENT', 'TRY TO GRIP WITH CONTACT', NULL, NULL, NULL)</v>
      </c>
      <c r="R7344" t="s">
        <v>10327</v>
      </c>
    </row>
    <row r="7345" spans="1:18" hidden="1" x14ac:dyDescent="0.25">
      <c r="A7345" s="7">
        <f>anotacoes!D7345</f>
        <v>40692</v>
      </c>
      <c r="B7345" t="str">
        <f>anotacoes!C7345</f>
        <v>GRAND SLAM MOSCOW 2011</v>
      </c>
      <c r="C7345" t="str">
        <f>anotacoes!E7345</f>
        <v>STEVENS</v>
      </c>
      <c r="D7345" t="str">
        <f>anotacoes!F7345</f>
        <v>BOZBAYEV</v>
      </c>
      <c r="E7345" t="s">
        <v>10325</v>
      </c>
      <c r="F7345">
        <f>anotacoes!A7345</f>
        <v>107</v>
      </c>
      <c r="G7345">
        <f>anotacoes!B7345</f>
        <v>57</v>
      </c>
      <c r="H7345" t="str">
        <f>anotacoes!K7345</f>
        <v xml:space="preserve"> 00:08:35,631</v>
      </c>
      <c r="I7345" t="str">
        <f>anotacoes!L7345</f>
        <v xml:space="preserve"> 00:08:36,752</v>
      </c>
      <c r="J7345" t="str">
        <f>IF(L7345="PAUSE",E7345,IF(anotacoes!G7349=conversao_anotacoes!C7345,conversao_anotacoes!C7345,conversao_anotacoes!D7345))</f>
        <v>STEVENS</v>
      </c>
      <c r="K7345" t="str">
        <f t="shared" si="228"/>
        <v>BOZBAYEV</v>
      </c>
      <c r="L7345" t="str">
        <f>UPPER(anotacoes!H7345)</f>
        <v>GRIP TIME</v>
      </c>
      <c r="M7345" t="str">
        <f>IF(OR(L7345="ATTACK",L7345="FINTA"),"&lt;TECNICA&gt;",UPPER(anotacoes!I7345))</f>
        <v>RIGHT COLLAR LEFT SLEEVE</v>
      </c>
      <c r="N7345" t="str">
        <f>IF(OR(L7345="ATTACK",L7345="FINTA"),UPPER(anotacoes!I7345),"")</f>
        <v/>
      </c>
      <c r="O7345" s="6" t="str">
        <f>IF(anotacoes!N7345=0,"",anotacoes!N7345)</f>
        <v/>
      </c>
      <c r="P7345" t="str">
        <f>IF(anotacoes!M7345=0,"",UPPER(anotacoes!M7345))</f>
        <v/>
      </c>
      <c r="Q7345" t="str">
        <f t="shared" si="229"/>
        <v>INSERT INTO CONVERSAO_LUTA_ACAO (cd_conversao, id_luta, sequencia, momento_inicio, momento_fim, quem_faz, quem_sofre, acao_tipo, acao, tecnica, direcao, pontuacao) VALUES (1, 107, 57, TRIM(' 00:08:35,631'), TRIM(' 00:08:36,752'), 'STEVENS', 'BOZBAYEV', 'GRIP TIME', 'RIGHT COLLAR LEFT SLEEVE', NULL, NULL, NULL)</v>
      </c>
      <c r="R7345" t="s">
        <v>10327</v>
      </c>
    </row>
    <row r="7346" spans="1:18" hidden="1" x14ac:dyDescent="0.25">
      <c r="A7346" s="7">
        <f>anotacoes!D7346</f>
        <v>40692</v>
      </c>
      <c r="B7346" t="str">
        <f>anotacoes!C7346</f>
        <v>GRAND SLAM MOSCOW 2011</v>
      </c>
      <c r="C7346" t="str">
        <f>anotacoes!E7346</f>
        <v>STEVENS</v>
      </c>
      <c r="D7346" t="str">
        <f>anotacoes!F7346</f>
        <v>BOZBAYEV</v>
      </c>
      <c r="E7346" t="s">
        <v>10325</v>
      </c>
      <c r="F7346">
        <f>anotacoes!A7346</f>
        <v>107</v>
      </c>
      <c r="G7346">
        <f>anotacoes!B7346</f>
        <v>58</v>
      </c>
      <c r="H7346" t="str">
        <f>anotacoes!K7346</f>
        <v xml:space="preserve"> 00:08:36,752</v>
      </c>
      <c r="I7346" t="str">
        <f>anotacoes!L7346</f>
        <v xml:space="preserve"> 00:08:40,202</v>
      </c>
      <c r="J7346" t="str">
        <f>IF(L7346="PAUSE",E7346,IF(anotacoes!G7350=conversao_anotacoes!C7346,conversao_anotacoes!C7346,conversao_anotacoes!D7346))</f>
        <v>STEVENS</v>
      </c>
      <c r="K7346" t="str">
        <f t="shared" si="228"/>
        <v>BOZBAYEV</v>
      </c>
      <c r="L7346" t="str">
        <f>UPPER(anotacoes!H7346)</f>
        <v>GRIP TIME</v>
      </c>
      <c r="M7346" t="str">
        <f>IF(OR(L7346="ATTACK",L7346="FINTA"),"&lt;TECNICA&gt;",UPPER(anotacoes!I7346))</f>
        <v>RIGHT COLLAR</v>
      </c>
      <c r="N7346" t="str">
        <f>IF(OR(L7346="ATTACK",L7346="FINTA"),UPPER(anotacoes!I7346),"")</f>
        <v/>
      </c>
      <c r="O7346" s="6" t="str">
        <f>IF(anotacoes!N7346=0,"",anotacoes!N7346)</f>
        <v/>
      </c>
      <c r="P7346" t="str">
        <f>IF(anotacoes!M7346=0,"",UPPER(anotacoes!M7346))</f>
        <v/>
      </c>
      <c r="Q7346" t="str">
        <f t="shared" si="229"/>
        <v>INSERT INTO CONVERSAO_LUTA_ACAO (cd_conversao, id_luta, sequencia, momento_inicio, momento_fim, quem_faz, quem_sofre, acao_tipo, acao, tecnica, direcao, pontuacao) VALUES (1, 107, 58, TRIM(' 00:08:36,752'), TRIM(' 00:08:40,202'), 'STEVENS', 'BOZBAYEV', 'GRIP TIME', 'RIGHT COLLAR', NULL, NULL, NULL)</v>
      </c>
      <c r="R7346" t="s">
        <v>10327</v>
      </c>
    </row>
    <row r="7347" spans="1:18" hidden="1" x14ac:dyDescent="0.25">
      <c r="A7347" s="7">
        <f>anotacoes!D7347</f>
        <v>40692</v>
      </c>
      <c r="B7347" t="str">
        <f>anotacoes!C7347</f>
        <v>GRAND SLAM MOSCOW 2011</v>
      </c>
      <c r="C7347" t="str">
        <f>anotacoes!E7347</f>
        <v>STEVENS</v>
      </c>
      <c r="D7347" t="str">
        <f>anotacoes!F7347</f>
        <v>BOZBAYEV</v>
      </c>
      <c r="E7347" t="s">
        <v>10325</v>
      </c>
      <c r="F7347">
        <f>anotacoes!A7347</f>
        <v>107</v>
      </c>
      <c r="G7347">
        <f>anotacoes!B7347</f>
        <v>59</v>
      </c>
      <c r="H7347" t="str">
        <f>anotacoes!K7347</f>
        <v xml:space="preserve"> 00:08:40,202</v>
      </c>
      <c r="I7347" t="str">
        <f>anotacoes!L7347</f>
        <v xml:space="preserve"> 00:08:57,353</v>
      </c>
      <c r="J7347" t="str">
        <f>IF(L7347="PAUSE",E7347,IF(anotacoes!G7351=conversao_anotacoes!C7347,conversao_anotacoes!C7347,conversao_anotacoes!D7347))</f>
        <v>STEVENS</v>
      </c>
      <c r="K7347" t="str">
        <f t="shared" si="228"/>
        <v>BOZBAYEV</v>
      </c>
      <c r="L7347" t="str">
        <f>UPPER(anotacoes!H7347)</f>
        <v>GROUNDWORK COMBAT</v>
      </c>
      <c r="M7347" t="str">
        <f>IF(OR(L7347="ATTACK",L7347="FINTA"),"&lt;TECNICA&gt;",UPPER(anotacoes!I7347))</f>
        <v>TRYING TO ATTACK</v>
      </c>
      <c r="N7347" t="str">
        <f>IF(OR(L7347="ATTACK",L7347="FINTA"),UPPER(anotacoes!I7347),"")</f>
        <v/>
      </c>
      <c r="O7347" s="6" t="str">
        <f>IF(anotacoes!N7347=0,"",anotacoes!N7347)</f>
        <v/>
      </c>
      <c r="P7347" t="str">
        <f>IF(anotacoes!M7347=0,"",UPPER(anotacoes!M7347))</f>
        <v/>
      </c>
      <c r="Q7347" t="str">
        <f t="shared" si="229"/>
        <v>INSERT INTO CONVERSAO_LUTA_ACAO (cd_conversao, id_luta, sequencia, momento_inicio, momento_fim, quem_faz, quem_sofre, acao_tipo, acao, tecnica, direcao, pontuacao) VALUES (1, 107, 59, TRIM(' 00:08:40,202'), TRIM(' 00:08:57,353'), 'STEVENS', 'BOZBAYEV', 'GROUNDWORK COMBAT', 'TRYING TO ATTACK', NULL, NULL, NULL)</v>
      </c>
      <c r="R7347" t="s">
        <v>10327</v>
      </c>
    </row>
    <row r="7348" spans="1:18" hidden="1" x14ac:dyDescent="0.25">
      <c r="A7348" s="7">
        <f>anotacoes!D7348</f>
        <v>40692</v>
      </c>
      <c r="B7348" t="str">
        <f>anotacoes!C7348</f>
        <v>GRAND SLAM MOSCOW 2011</v>
      </c>
      <c r="C7348" t="str">
        <f>anotacoes!E7348</f>
        <v>STEVENS</v>
      </c>
      <c r="D7348" t="str">
        <f>anotacoes!F7348</f>
        <v>BOZBAYEV</v>
      </c>
      <c r="E7348" t="s">
        <v>10325</v>
      </c>
      <c r="F7348">
        <f>anotacoes!A7348</f>
        <v>107</v>
      </c>
      <c r="G7348">
        <f>anotacoes!B7348</f>
        <v>60</v>
      </c>
      <c r="H7348" t="str">
        <f>anotacoes!K7348</f>
        <v xml:space="preserve"> 00:08:57,353</v>
      </c>
      <c r="I7348" t="str">
        <f>anotacoes!L7348</f>
        <v xml:space="preserve"> 00:09:11,724</v>
      </c>
      <c r="J7348" t="str">
        <f>IF(L7348="PAUSE",E7348,IF(anotacoes!G7352=conversao_anotacoes!C7348,conversao_anotacoes!C7348,conversao_anotacoes!D7348))</f>
        <v>&lt;ARBITRO_DESCONHECIDO&gt;</v>
      </c>
      <c r="K7348" t="str">
        <f t="shared" si="228"/>
        <v/>
      </c>
      <c r="L7348" t="str">
        <f>UPPER(anotacoes!H7348)</f>
        <v>PAUSE</v>
      </c>
      <c r="M7348" t="str">
        <f>IF(OR(L7348="ATTACK",L7348="FINTA"),"&lt;TECNICA&gt;",UPPER(anotacoes!I7348))</f>
        <v>&lt;NAO_CLASSIFICADO&gt;</v>
      </c>
      <c r="N7348" t="str">
        <f>IF(OR(L7348="ATTACK",L7348="FINTA"),UPPER(anotacoes!I7348),"")</f>
        <v/>
      </c>
      <c r="O7348" s="6" t="str">
        <f>IF(anotacoes!N7348=0,"",anotacoes!N7348)</f>
        <v/>
      </c>
      <c r="P7348" t="str">
        <f>IF(anotacoes!M7348=0,"",UPPER(anotacoes!M7348))</f>
        <v/>
      </c>
      <c r="Q7348" t="str">
        <f t="shared" si="229"/>
        <v>INSERT INTO CONVERSAO_LUTA_ACAO (cd_conversao, id_luta, sequencia, momento_inicio, momento_fim, quem_faz, quem_sofre, acao_tipo, acao, tecnica, direcao, pontuacao) VALUES (1, 107, 60, TRIM(' 00:08:57,353'), TRIM(' 00:09:11,724'), '&lt;ARBITRO_DESCONHECIDO&gt;', '', 'PAUSE', '&lt;NAO_CLASSIFICADO&gt;', NULL, NULL, NULL)</v>
      </c>
      <c r="R7348" t="s">
        <v>10327</v>
      </c>
    </row>
    <row r="7349" spans="1:18" hidden="1" x14ac:dyDescent="0.25">
      <c r="A7349" s="7">
        <f>anotacoes!D7349</f>
        <v>40692</v>
      </c>
      <c r="B7349" t="str">
        <f>anotacoes!C7349</f>
        <v>GRAND SLAM MOSCOW 2011</v>
      </c>
      <c r="C7349" t="str">
        <f>anotacoes!E7349</f>
        <v>STEVENS</v>
      </c>
      <c r="D7349" t="str">
        <f>anotacoes!F7349</f>
        <v>BOZBAYEV</v>
      </c>
      <c r="E7349" t="s">
        <v>10325</v>
      </c>
      <c r="F7349">
        <f>anotacoes!A7349</f>
        <v>107</v>
      </c>
      <c r="G7349">
        <f>anotacoes!B7349</f>
        <v>61</v>
      </c>
      <c r="H7349" t="str">
        <f>anotacoes!K7349</f>
        <v xml:space="preserve"> 00:09:11,724</v>
      </c>
      <c r="I7349" t="str">
        <f>anotacoes!L7349</f>
        <v xml:space="preserve"> 00:09:13,935</v>
      </c>
      <c r="J7349" t="str">
        <f>IF(L7349="PAUSE",E7349,IF(anotacoes!G7353=conversao_anotacoes!C7349,conversao_anotacoes!C7349,conversao_anotacoes!D7349))</f>
        <v>STEVENS</v>
      </c>
      <c r="K7349" t="str">
        <f t="shared" si="228"/>
        <v>BOZBAYEV</v>
      </c>
      <c r="L7349" t="str">
        <f>UPPER(anotacoes!H7349)</f>
        <v>DISPLACEMENT</v>
      </c>
      <c r="M7349" t="str">
        <f>IF(OR(L7349="ATTACK",L7349="FINTA"),"&lt;TECNICA&gt;",UPPER(anotacoes!I7349))</f>
        <v>2-3 STEP HESITANT RIGHT</v>
      </c>
      <c r="N7349" t="str">
        <f>IF(OR(L7349="ATTACK",L7349="FINTA"),UPPER(anotacoes!I7349),"")</f>
        <v/>
      </c>
      <c r="O7349" s="6" t="str">
        <f>IF(anotacoes!N7349=0,"",anotacoes!N7349)</f>
        <v/>
      </c>
      <c r="P7349" t="str">
        <f>IF(anotacoes!M7349=0,"",UPPER(anotacoes!M7349))</f>
        <v/>
      </c>
      <c r="Q7349" t="str">
        <f t="shared" si="229"/>
        <v>INSERT INTO CONVERSAO_LUTA_ACAO (cd_conversao, id_luta, sequencia, momento_inicio, momento_fim, quem_faz, quem_sofre, acao_tipo, acao, tecnica, direcao, pontuacao) VALUES (1, 107, 61, TRIM(' 00:09:11,724'), TRIM(' 00:09:13,935'), 'STEVENS', 'BOZBAYEV', 'DISPLACEMENT', '2-3 STEP HESITANT RIGHT', NULL, NULL, NULL)</v>
      </c>
      <c r="R7349" t="s">
        <v>10327</v>
      </c>
    </row>
    <row r="7350" spans="1:18" hidden="1" x14ac:dyDescent="0.25">
      <c r="A7350" s="7">
        <f>anotacoes!D7350</f>
        <v>40692</v>
      </c>
      <c r="B7350" t="str">
        <f>anotacoes!C7350</f>
        <v>GRAND SLAM MOSCOW 2011</v>
      </c>
      <c r="C7350" t="str">
        <f>anotacoes!E7350</f>
        <v>STEVENS</v>
      </c>
      <c r="D7350" t="str">
        <f>anotacoes!F7350</f>
        <v>BOZBAYEV</v>
      </c>
      <c r="E7350" t="s">
        <v>10325</v>
      </c>
      <c r="F7350">
        <f>anotacoes!A7350</f>
        <v>107</v>
      </c>
      <c r="G7350">
        <f>anotacoes!B7350</f>
        <v>62</v>
      </c>
      <c r="H7350" t="str">
        <f>anotacoes!K7350</f>
        <v xml:space="preserve"> 00:09:13,935</v>
      </c>
      <c r="I7350" t="str">
        <f>anotacoes!L7350</f>
        <v xml:space="preserve"> 00:09:15,400</v>
      </c>
      <c r="J7350" t="str">
        <f>IF(L7350="PAUSE",E7350,IF(anotacoes!G7354=conversao_anotacoes!C7350,conversao_anotacoes!C7350,conversao_anotacoes!D7350))</f>
        <v>STEVENS</v>
      </c>
      <c r="K7350" t="str">
        <f t="shared" si="228"/>
        <v>BOZBAYEV</v>
      </c>
      <c r="L7350" t="str">
        <f>UPPER(anotacoes!H7350)</f>
        <v>GRIP TIME</v>
      </c>
      <c r="M7350" t="str">
        <f>IF(OR(L7350="ATTACK",L7350="FINTA"),"&lt;TECNICA&gt;",UPPER(anotacoes!I7350))</f>
        <v>RIGHT COLLAR LEFT SLEEVE</v>
      </c>
      <c r="N7350" t="str">
        <f>IF(OR(L7350="ATTACK",L7350="FINTA"),UPPER(anotacoes!I7350),"")</f>
        <v/>
      </c>
      <c r="O7350" s="6" t="str">
        <f>IF(anotacoes!N7350=0,"",anotacoes!N7350)</f>
        <v/>
      </c>
      <c r="P7350" t="str">
        <f>IF(anotacoes!M7350=0,"",UPPER(anotacoes!M7350))</f>
        <v/>
      </c>
      <c r="Q7350" t="str">
        <f t="shared" si="229"/>
        <v>INSERT INTO CONVERSAO_LUTA_ACAO (cd_conversao, id_luta, sequencia, momento_inicio, momento_fim, quem_faz, quem_sofre, acao_tipo, acao, tecnica, direcao, pontuacao) VALUES (1, 107, 62, TRIM(' 00:09:13,935'), TRIM(' 00:09:15,400'), 'STEVENS', 'BOZBAYEV', 'GRIP TIME', 'RIGHT COLLAR LEFT SLEEVE', NULL, NULL, NULL)</v>
      </c>
      <c r="R7350" t="s">
        <v>10327</v>
      </c>
    </row>
    <row r="7351" spans="1:18" hidden="1" x14ac:dyDescent="0.25">
      <c r="A7351" s="7">
        <f>anotacoes!D7351</f>
        <v>40692</v>
      </c>
      <c r="B7351" t="str">
        <f>anotacoes!C7351</f>
        <v>GRAND SLAM MOSCOW 2011</v>
      </c>
      <c r="C7351" t="str">
        <f>anotacoes!E7351</f>
        <v>STEVENS</v>
      </c>
      <c r="D7351" t="str">
        <f>anotacoes!F7351</f>
        <v>BOZBAYEV</v>
      </c>
      <c r="E7351" t="s">
        <v>10325</v>
      </c>
      <c r="F7351">
        <f>anotacoes!A7351</f>
        <v>107</v>
      </c>
      <c r="G7351">
        <f>anotacoes!B7351</f>
        <v>63</v>
      </c>
      <c r="H7351" t="str">
        <f>anotacoes!K7351</f>
        <v xml:space="preserve"> 00:09:15,400</v>
      </c>
      <c r="I7351" t="str">
        <f>anotacoes!L7351</f>
        <v xml:space="preserve"> 00:09:16,678</v>
      </c>
      <c r="J7351" t="str">
        <f>IF(L7351="PAUSE",E7351,IF(anotacoes!G7355=conversao_anotacoes!C7351,conversao_anotacoes!C7351,conversao_anotacoes!D7351))</f>
        <v>STEVENS</v>
      </c>
      <c r="K7351" t="str">
        <f t="shared" si="228"/>
        <v>BOZBAYEV</v>
      </c>
      <c r="L7351" t="str">
        <f>UPPER(anotacoes!H7351)</f>
        <v>GRIP TIME</v>
      </c>
      <c r="M7351" t="str">
        <f>IF(OR(L7351="ATTACK",L7351="FINTA"),"&lt;TECNICA&gt;",UPPER(anotacoes!I7351))</f>
        <v>LEFT BACK RIGHT SLEEVE</v>
      </c>
      <c r="N7351" t="str">
        <f>IF(OR(L7351="ATTACK",L7351="FINTA"),UPPER(anotacoes!I7351),"")</f>
        <v/>
      </c>
      <c r="O7351" s="6" t="str">
        <f>IF(anotacoes!N7351=0,"",anotacoes!N7351)</f>
        <v/>
      </c>
      <c r="P7351" t="str">
        <f>IF(anotacoes!M7351=0,"",UPPER(anotacoes!M7351))</f>
        <v/>
      </c>
      <c r="Q7351" t="str">
        <f t="shared" si="229"/>
        <v>INSERT INTO CONVERSAO_LUTA_ACAO (cd_conversao, id_luta, sequencia, momento_inicio, momento_fim, quem_faz, quem_sofre, acao_tipo, acao, tecnica, direcao, pontuacao) VALUES (1, 107, 63, TRIM(' 00:09:15,400'), TRIM(' 00:09:16,678'), 'STEVENS', 'BOZBAYEV', 'GRIP TIME', 'LEFT BACK RIGHT SLEEVE', NULL, NULL, NULL)</v>
      </c>
      <c r="R7351" t="s">
        <v>10327</v>
      </c>
    </row>
    <row r="7352" spans="1:18" hidden="1" x14ac:dyDescent="0.25">
      <c r="A7352" s="7">
        <f>anotacoes!D7352</f>
        <v>40692</v>
      </c>
      <c r="B7352" t="str">
        <f>anotacoes!C7352</f>
        <v>GRAND SLAM MOSCOW 2011</v>
      </c>
      <c r="C7352" t="str">
        <f>anotacoes!E7352</f>
        <v>STEVENS</v>
      </c>
      <c r="D7352" t="str">
        <f>anotacoes!F7352</f>
        <v>BOZBAYEV</v>
      </c>
      <c r="E7352" t="s">
        <v>10325</v>
      </c>
      <c r="F7352">
        <f>anotacoes!A7352</f>
        <v>107</v>
      </c>
      <c r="G7352">
        <f>anotacoes!B7352</f>
        <v>64</v>
      </c>
      <c r="H7352" t="str">
        <f>anotacoes!K7352</f>
        <v xml:space="preserve"> 00:09:16,678</v>
      </c>
      <c r="I7352" t="str">
        <f>anotacoes!L7352</f>
        <v xml:space="preserve"> 00:09:17,991</v>
      </c>
      <c r="J7352" t="str">
        <f>IF(L7352="PAUSE",E7352,IF(anotacoes!G7356=conversao_anotacoes!C7352,conversao_anotacoes!C7352,conversao_anotacoes!D7352))</f>
        <v>STEVENS</v>
      </c>
      <c r="K7352" t="str">
        <f t="shared" si="228"/>
        <v>BOZBAYEV</v>
      </c>
      <c r="L7352" t="str">
        <f>UPPER(anotacoes!H7352)</f>
        <v>ATTACK</v>
      </c>
      <c r="M7352" t="str">
        <f>IF(OR(L7352="ATTACK",L7352="FINTA"),"&lt;TECNICA&gt;",UPPER(anotacoes!I7352))</f>
        <v>&lt;TECNICA&gt;</v>
      </c>
      <c r="N7352" t="str">
        <f>IF(OR(L7352="ATTACK",L7352="FINTA"),UPPER(anotacoes!I7352),"")</f>
        <v>SUMI GAESHI</v>
      </c>
      <c r="O7352" s="6">
        <f>IF(anotacoes!N7352=0,"",anotacoes!N7352)</f>
        <v>4</v>
      </c>
      <c r="P7352" t="str">
        <f>IF(anotacoes!M7352=0,"",UPPER(anotacoes!M7352))</f>
        <v/>
      </c>
      <c r="Q7352" t="str">
        <f t="shared" si="229"/>
        <v>INSERT INTO CONVERSAO_LUTA_ACAO (cd_conversao, id_luta, sequencia, momento_inicio, momento_fim, quem_faz, quem_sofre, acao_tipo, acao, tecnica, direcao, pontuacao) VALUES (1, 107, 64, TRIM(' 00:09:16,678'), TRIM(' 00:09:17,991'), 'STEVENS', 'BOZBAYEV', 'ATTACK', '&lt;TECNICA&gt;', 'SUMI GAESHI', 4, NULL)</v>
      </c>
      <c r="R7352" t="s">
        <v>10327</v>
      </c>
    </row>
    <row r="7353" spans="1:18" hidden="1" x14ac:dyDescent="0.25">
      <c r="A7353" s="7">
        <f>anotacoes!D7353</f>
        <v>40692</v>
      </c>
      <c r="B7353" t="str">
        <f>anotacoes!C7353</f>
        <v>GRAND SLAM MOSCOW 2011</v>
      </c>
      <c r="C7353" t="str">
        <f>anotacoes!E7353</f>
        <v>STEVENS</v>
      </c>
      <c r="D7353" t="str">
        <f>anotacoes!F7353</f>
        <v>BOZBAYEV</v>
      </c>
      <c r="E7353" t="s">
        <v>10325</v>
      </c>
      <c r="F7353">
        <f>anotacoes!A7353</f>
        <v>107</v>
      </c>
      <c r="G7353">
        <f>anotacoes!B7353</f>
        <v>65</v>
      </c>
      <c r="H7353" t="str">
        <f>anotacoes!K7353</f>
        <v xml:space="preserve"> 00:09:18,244</v>
      </c>
      <c r="I7353" t="str">
        <f>anotacoes!L7353</f>
        <v xml:space="preserve"> 00:10:06,523</v>
      </c>
      <c r="J7353" t="str">
        <f>IF(L7353="PAUSE",E7353,IF(anotacoes!G7357=conversao_anotacoes!C7353,conversao_anotacoes!C7353,conversao_anotacoes!D7353))</f>
        <v>STEVENS</v>
      </c>
      <c r="K7353" t="str">
        <f t="shared" si="228"/>
        <v>BOZBAYEV</v>
      </c>
      <c r="L7353" t="str">
        <f>UPPER(anotacoes!H7353)</f>
        <v>GROUNDWORK COMBAT</v>
      </c>
      <c r="M7353" t="str">
        <f>IF(OR(L7353="ATTACK",L7353="FINTA"),"&lt;TECNICA&gt;",UPPER(anotacoes!I7353))</f>
        <v>TRYING TO ATTACK</v>
      </c>
      <c r="N7353" t="str">
        <f>IF(OR(L7353="ATTACK",L7353="FINTA"),UPPER(anotacoes!I7353),"")</f>
        <v/>
      </c>
      <c r="O7353" s="6" t="str">
        <f>IF(anotacoes!N7353=0,"",anotacoes!N7353)</f>
        <v/>
      </c>
      <c r="P7353" t="str">
        <f>IF(anotacoes!M7353=0,"",UPPER(anotacoes!M7353))</f>
        <v/>
      </c>
      <c r="Q7353" t="str">
        <f t="shared" si="229"/>
        <v>INSERT INTO CONVERSAO_LUTA_ACAO (cd_conversao, id_luta, sequencia, momento_inicio, momento_fim, quem_faz, quem_sofre, acao_tipo, acao, tecnica, direcao, pontuacao) VALUES (1, 107, 65, TRIM(' 00:09:18,244'), TRIM(' 00:10:06,523'), 'STEVENS', 'BOZBAYEV', 'GROUNDWORK COMBAT', 'TRYING TO ATTACK', NULL, NULL, NULL)</v>
      </c>
      <c r="R7353" t="s">
        <v>10327</v>
      </c>
    </row>
    <row r="7354" spans="1:18" hidden="1" x14ac:dyDescent="0.25">
      <c r="A7354" s="7">
        <f>anotacoes!D7354</f>
        <v>40692</v>
      </c>
      <c r="B7354" t="str">
        <f>anotacoes!C7354</f>
        <v>GRAND SLAM MOSCOW 2011</v>
      </c>
      <c r="C7354" t="str">
        <f>anotacoes!E7354</f>
        <v>STEVENS</v>
      </c>
      <c r="D7354" t="str">
        <f>anotacoes!F7354</f>
        <v>BOZBAYEV</v>
      </c>
      <c r="E7354" t="s">
        <v>10325</v>
      </c>
      <c r="F7354">
        <f>anotacoes!A7354</f>
        <v>107</v>
      </c>
      <c r="G7354">
        <f>anotacoes!B7354</f>
        <v>66</v>
      </c>
      <c r="H7354" t="str">
        <f>anotacoes!K7354</f>
        <v xml:space="preserve"> 00:10:06,697</v>
      </c>
      <c r="I7354" t="str">
        <f>anotacoes!L7354</f>
        <v xml:space="preserve"> 00:10:14,043</v>
      </c>
      <c r="J7354" t="str">
        <f>IF(L7354="PAUSE",E7354,IF(anotacoes!G7358=conversao_anotacoes!C7354,conversao_anotacoes!C7354,conversao_anotacoes!D7354))</f>
        <v>&lt;ARBITRO_DESCONHECIDO&gt;</v>
      </c>
      <c r="K7354" t="str">
        <f t="shared" si="228"/>
        <v/>
      </c>
      <c r="L7354" t="str">
        <f>UPPER(anotacoes!H7354)</f>
        <v>PAUSE</v>
      </c>
      <c r="M7354" t="str">
        <f>IF(OR(L7354="ATTACK",L7354="FINTA"),"&lt;TECNICA&gt;",UPPER(anotacoes!I7354))</f>
        <v>&lt;NAO_CLASSIFICADO&gt;</v>
      </c>
      <c r="N7354" t="str">
        <f>IF(OR(L7354="ATTACK",L7354="FINTA"),UPPER(anotacoes!I7354),"")</f>
        <v/>
      </c>
      <c r="O7354" s="6" t="str">
        <f>IF(anotacoes!N7354=0,"",anotacoes!N7354)</f>
        <v/>
      </c>
      <c r="P7354" t="str">
        <f>IF(anotacoes!M7354=0,"",UPPER(anotacoes!M7354))</f>
        <v/>
      </c>
      <c r="Q7354" t="str">
        <f t="shared" si="229"/>
        <v>INSERT INTO CONVERSAO_LUTA_ACAO (cd_conversao, id_luta, sequencia, momento_inicio, momento_fim, quem_faz, quem_sofre, acao_tipo, acao, tecnica, direcao, pontuacao) VALUES (1, 107, 66, TRIM(' 00:10:06,697'), TRIM(' 00:10:14,043'), '&lt;ARBITRO_DESCONHECIDO&gt;', '', 'PAUSE', '&lt;NAO_CLASSIFICADO&gt;', NULL, NULL, NULL)</v>
      </c>
      <c r="R7354" t="s">
        <v>10327</v>
      </c>
    </row>
    <row r="7355" spans="1:18" hidden="1" x14ac:dyDescent="0.25">
      <c r="A7355" s="7">
        <f>anotacoes!D7355</f>
        <v>40692</v>
      </c>
      <c r="B7355" t="str">
        <f>anotacoes!C7355</f>
        <v>GRAND SLAM MOSCOW 2011</v>
      </c>
      <c r="C7355" t="str">
        <f>anotacoes!E7355</f>
        <v>STEVENS</v>
      </c>
      <c r="D7355" t="str">
        <f>anotacoes!F7355</f>
        <v>BOZBAYEV</v>
      </c>
      <c r="E7355" t="s">
        <v>10325</v>
      </c>
      <c r="F7355">
        <f>anotacoes!A7355</f>
        <v>107</v>
      </c>
      <c r="G7355">
        <f>anotacoes!B7355</f>
        <v>67</v>
      </c>
      <c r="H7355" t="str">
        <f>anotacoes!K7355</f>
        <v xml:space="preserve"> 00:10:14,206</v>
      </c>
      <c r="I7355" t="str">
        <f>anotacoes!L7355</f>
        <v xml:space="preserve"> 00:10:16,992</v>
      </c>
      <c r="J7355" t="str">
        <f>IF(L7355="PAUSE",E7355,IF(anotacoes!G7359=conversao_anotacoes!C7355,conversao_anotacoes!C7355,conversao_anotacoes!D7355))</f>
        <v>STEVENS</v>
      </c>
      <c r="K7355" t="str">
        <f t="shared" si="228"/>
        <v>BOZBAYEV</v>
      </c>
      <c r="L7355" t="str">
        <f>UPPER(anotacoes!H7355)</f>
        <v>DISPLACEMENT</v>
      </c>
      <c r="M7355" t="str">
        <f>IF(OR(L7355="ATTACK",L7355="FINTA"),"&lt;TECNICA&gt;",UPPER(anotacoes!I7355))</f>
        <v>TRY TO GRIP WITH CONTACT</v>
      </c>
      <c r="N7355" t="str">
        <f>IF(OR(L7355="ATTACK",L7355="FINTA"),UPPER(anotacoes!I7355),"")</f>
        <v/>
      </c>
      <c r="O7355" s="6" t="str">
        <f>IF(anotacoes!N7355=0,"",anotacoes!N7355)</f>
        <v/>
      </c>
      <c r="P7355" t="str">
        <f>IF(anotacoes!M7355=0,"",UPPER(anotacoes!M7355))</f>
        <v/>
      </c>
      <c r="Q7355" t="str">
        <f t="shared" si="229"/>
        <v>INSERT INTO CONVERSAO_LUTA_ACAO (cd_conversao, id_luta, sequencia, momento_inicio, momento_fim, quem_faz, quem_sofre, acao_tipo, acao, tecnica, direcao, pontuacao) VALUES (1, 107, 67, TRIM(' 00:10:14,206'), TRIM(' 00:10:16,992'), 'STEVENS', 'BOZBAYEV', 'DISPLACEMENT', 'TRY TO GRIP WITH CONTACT', NULL, NULL, NULL)</v>
      </c>
      <c r="R7355" t="s">
        <v>10327</v>
      </c>
    </row>
    <row r="7356" spans="1:18" hidden="1" x14ac:dyDescent="0.25">
      <c r="A7356" s="7">
        <f>anotacoes!D7356</f>
        <v>40692</v>
      </c>
      <c r="B7356" t="str">
        <f>anotacoes!C7356</f>
        <v>GRAND SLAM MOSCOW 2011</v>
      </c>
      <c r="C7356" t="str">
        <f>anotacoes!E7356</f>
        <v>STEVENS</v>
      </c>
      <c r="D7356" t="str">
        <f>anotacoes!F7356</f>
        <v>BOZBAYEV</v>
      </c>
      <c r="E7356" t="s">
        <v>10325</v>
      </c>
      <c r="F7356">
        <f>anotacoes!A7356</f>
        <v>107</v>
      </c>
      <c r="G7356">
        <f>anotacoes!B7356</f>
        <v>68</v>
      </c>
      <c r="H7356" t="str">
        <f>anotacoes!K7356</f>
        <v xml:space="preserve"> 00:10:16,992</v>
      </c>
      <c r="I7356" t="str">
        <f>anotacoes!L7356</f>
        <v xml:space="preserve"> 00:10:21,524</v>
      </c>
      <c r="J7356" t="str">
        <f>IF(L7356="PAUSE",E7356,IF(anotacoes!G7360=conversao_anotacoes!C7356,conversao_anotacoes!C7356,conversao_anotacoes!D7356))</f>
        <v>STEVENS</v>
      </c>
      <c r="K7356" t="str">
        <f t="shared" si="228"/>
        <v>BOZBAYEV</v>
      </c>
      <c r="L7356" t="str">
        <f>UPPER(anotacoes!H7356)</f>
        <v>GRIP TIME</v>
      </c>
      <c r="M7356" t="str">
        <f>IF(OR(L7356="ATTACK",L7356="FINTA"),"&lt;TECNICA&gt;",UPPER(anotacoes!I7356))</f>
        <v>RIGHT COLLAR LEFT SLEEVE</v>
      </c>
      <c r="N7356" t="str">
        <f>IF(OR(L7356="ATTACK",L7356="FINTA"),UPPER(anotacoes!I7356),"")</f>
        <v/>
      </c>
      <c r="O7356" s="6" t="str">
        <f>IF(anotacoes!N7356=0,"",anotacoes!N7356)</f>
        <v/>
      </c>
      <c r="P7356" t="str">
        <f>IF(anotacoes!M7356=0,"",UPPER(anotacoes!M7356))</f>
        <v/>
      </c>
      <c r="Q7356" t="str">
        <f t="shared" si="229"/>
        <v>INSERT INTO CONVERSAO_LUTA_ACAO (cd_conversao, id_luta, sequencia, momento_inicio, momento_fim, quem_faz, quem_sofre, acao_tipo, acao, tecnica, direcao, pontuacao) VALUES (1, 107, 68, TRIM(' 00:10:16,992'), TRIM(' 00:10:21,524'), 'STEVENS', 'BOZBAYEV', 'GRIP TIME', 'RIGHT COLLAR LEFT SLEEVE', NULL, NULL, NULL)</v>
      </c>
      <c r="R7356" t="s">
        <v>10327</v>
      </c>
    </row>
    <row r="7357" spans="1:18" hidden="1" x14ac:dyDescent="0.25">
      <c r="A7357" s="7">
        <f>anotacoes!D7357</f>
        <v>40692</v>
      </c>
      <c r="B7357" t="str">
        <f>anotacoes!C7357</f>
        <v>GRAND SLAM MOSCOW 2011</v>
      </c>
      <c r="C7357" t="str">
        <f>anotacoes!E7357</f>
        <v>STEVENS</v>
      </c>
      <c r="D7357" t="str">
        <f>anotacoes!F7357</f>
        <v>BOZBAYEV</v>
      </c>
      <c r="E7357" t="s">
        <v>10325</v>
      </c>
      <c r="F7357">
        <f>anotacoes!A7357</f>
        <v>107</v>
      </c>
      <c r="G7357">
        <f>anotacoes!B7357</f>
        <v>69</v>
      </c>
      <c r="H7357" t="str">
        <f>anotacoes!K7357</f>
        <v xml:space="preserve"> 00:10:21,524</v>
      </c>
      <c r="I7357" t="str">
        <f>anotacoes!L7357</f>
        <v xml:space="preserve"> 00:10:22,044</v>
      </c>
      <c r="J7357" t="str">
        <f>IF(L7357="PAUSE",E7357,IF(anotacoes!G7361=conversao_anotacoes!C7357,conversao_anotacoes!C7357,conversao_anotacoes!D7357))</f>
        <v>STEVENS</v>
      </c>
      <c r="K7357" t="str">
        <f t="shared" si="228"/>
        <v>BOZBAYEV</v>
      </c>
      <c r="L7357" t="str">
        <f>UPPER(anotacoes!H7357)</f>
        <v>GRIP TIME</v>
      </c>
      <c r="M7357" t="str">
        <f>IF(OR(L7357="ATTACK",L7357="FINTA"),"&lt;TECNICA&gt;",UPPER(anotacoes!I7357))</f>
        <v>RIGHT COLLAR</v>
      </c>
      <c r="N7357" t="str">
        <f>IF(OR(L7357="ATTACK",L7357="FINTA"),UPPER(anotacoes!I7357),"")</f>
        <v/>
      </c>
      <c r="O7357" s="6" t="str">
        <f>IF(anotacoes!N7357=0,"",anotacoes!N7357)</f>
        <v/>
      </c>
      <c r="P7357" t="str">
        <f>IF(anotacoes!M7357=0,"",UPPER(anotacoes!M7357))</f>
        <v/>
      </c>
      <c r="Q7357" t="str">
        <f t="shared" si="229"/>
        <v>INSERT INTO CONVERSAO_LUTA_ACAO (cd_conversao, id_luta, sequencia, momento_inicio, momento_fim, quem_faz, quem_sofre, acao_tipo, acao, tecnica, direcao, pontuacao) VALUES (1, 107, 69, TRIM(' 00:10:21,524'), TRIM(' 00:10:22,044'), 'STEVENS', 'BOZBAYEV', 'GRIP TIME', 'RIGHT COLLAR', NULL, NULL, NULL)</v>
      </c>
      <c r="R7357" t="s">
        <v>10327</v>
      </c>
    </row>
    <row r="7358" spans="1:18" hidden="1" x14ac:dyDescent="0.25">
      <c r="A7358" s="7">
        <f>anotacoes!D7358</f>
        <v>40692</v>
      </c>
      <c r="B7358" t="str">
        <f>anotacoes!C7358</f>
        <v>GRAND SLAM MOSCOW 2011</v>
      </c>
      <c r="C7358" t="str">
        <f>anotacoes!E7358</f>
        <v>STEVENS</v>
      </c>
      <c r="D7358" t="str">
        <f>anotacoes!F7358</f>
        <v>BOZBAYEV</v>
      </c>
      <c r="E7358" t="s">
        <v>10325</v>
      </c>
      <c r="F7358">
        <f>anotacoes!A7358</f>
        <v>107</v>
      </c>
      <c r="G7358">
        <f>anotacoes!B7358</f>
        <v>70</v>
      </c>
      <c r="H7358" t="str">
        <f>anotacoes!K7358</f>
        <v xml:space="preserve"> 00:10:22,044</v>
      </c>
      <c r="I7358" t="str">
        <f>anotacoes!L7358</f>
        <v xml:space="preserve"> 00:10:23,200</v>
      </c>
      <c r="J7358" t="str">
        <f>IF(L7358="PAUSE",E7358,IF(anotacoes!G7362=conversao_anotacoes!C7358,conversao_anotacoes!C7358,conversao_anotacoes!D7358))</f>
        <v>STEVENS</v>
      </c>
      <c r="K7358" t="str">
        <f t="shared" si="228"/>
        <v>BOZBAYEV</v>
      </c>
      <c r="L7358" t="str">
        <f>UPPER(anotacoes!H7358)</f>
        <v>ATTACK</v>
      </c>
      <c r="M7358" t="str">
        <f>IF(OR(L7358="ATTACK",L7358="FINTA"),"&lt;TECNICA&gt;",UPPER(anotacoes!I7358))</f>
        <v>&lt;TECNICA&gt;</v>
      </c>
      <c r="N7358" t="str">
        <f>IF(OR(L7358="ATTACK",L7358="FINTA"),UPPER(anotacoes!I7358),"")</f>
        <v>SEOI NAGE</v>
      </c>
      <c r="O7358" s="6">
        <f>IF(anotacoes!N7358=0,"",anotacoes!N7358)</f>
        <v>6</v>
      </c>
      <c r="P7358" t="str">
        <f>IF(anotacoes!M7358=0,"",UPPER(anotacoes!M7358))</f>
        <v/>
      </c>
      <c r="Q7358" t="str">
        <f t="shared" si="229"/>
        <v>INSERT INTO CONVERSAO_LUTA_ACAO (cd_conversao, id_luta, sequencia, momento_inicio, momento_fim, quem_faz, quem_sofre, acao_tipo, acao, tecnica, direcao, pontuacao) VALUES (1, 107, 70, TRIM(' 00:10:22,044'), TRIM(' 00:10:23,200'), 'STEVENS', 'BOZBAYEV', 'ATTACK', '&lt;TECNICA&gt;', 'SEOI NAGE', 6, NULL)</v>
      </c>
      <c r="R7358" t="s">
        <v>10327</v>
      </c>
    </row>
    <row r="7359" spans="1:18" hidden="1" x14ac:dyDescent="0.25">
      <c r="A7359" s="7">
        <f>anotacoes!D7359</f>
        <v>40692</v>
      </c>
      <c r="B7359" t="str">
        <f>anotacoes!C7359</f>
        <v>GRAND SLAM MOSCOW 2011</v>
      </c>
      <c r="C7359" t="str">
        <f>anotacoes!E7359</f>
        <v>STEVENS</v>
      </c>
      <c r="D7359" t="str">
        <f>anotacoes!F7359</f>
        <v>BOZBAYEV</v>
      </c>
      <c r="E7359" t="s">
        <v>10325</v>
      </c>
      <c r="F7359">
        <f>anotacoes!A7359</f>
        <v>107</v>
      </c>
      <c r="G7359">
        <f>anotacoes!B7359</f>
        <v>71</v>
      </c>
      <c r="H7359" t="str">
        <f>anotacoes!K7359</f>
        <v xml:space="preserve"> 00:10:23,200</v>
      </c>
      <c r="I7359" t="str">
        <f>anotacoes!L7359</f>
        <v xml:space="preserve"> 00:10:26,631</v>
      </c>
      <c r="J7359" t="str">
        <f>IF(L7359="PAUSE",E7359,IF(anotacoes!G7363=conversao_anotacoes!C7359,conversao_anotacoes!C7359,conversao_anotacoes!D7359))</f>
        <v>&lt;ARBITRO_DESCONHECIDO&gt;</v>
      </c>
      <c r="K7359" t="str">
        <f t="shared" si="228"/>
        <v/>
      </c>
      <c r="L7359" t="str">
        <f>UPPER(anotacoes!H7359)</f>
        <v>PAUSE</v>
      </c>
      <c r="M7359" t="str">
        <f>IF(OR(L7359="ATTACK",L7359="FINTA"),"&lt;TECNICA&gt;",UPPER(anotacoes!I7359))</f>
        <v>&lt;NAO_CLASSIFICADO&gt;</v>
      </c>
      <c r="N7359" t="str">
        <f>IF(OR(L7359="ATTACK",L7359="FINTA"),UPPER(anotacoes!I7359),"")</f>
        <v/>
      </c>
      <c r="O7359" s="6" t="str">
        <f>IF(anotacoes!N7359=0,"",anotacoes!N7359)</f>
        <v/>
      </c>
      <c r="P7359" t="str">
        <f>IF(anotacoes!M7359=0,"",UPPER(anotacoes!M7359))</f>
        <v/>
      </c>
      <c r="Q7359" t="str">
        <f t="shared" si="229"/>
        <v>INSERT INTO CONVERSAO_LUTA_ACAO (cd_conversao, id_luta, sequencia, momento_inicio, momento_fim, quem_faz, quem_sofre, acao_tipo, acao, tecnica, direcao, pontuacao) VALUES (1, 107, 71, TRIM(' 00:10:23,200'), TRIM(' 00:10:26,631'), '&lt;ARBITRO_DESCONHECIDO&gt;', '', 'PAUSE', '&lt;NAO_CLASSIFICADO&gt;', NULL, NULL, NULL)</v>
      </c>
      <c r="R7359" t="s">
        <v>10327</v>
      </c>
    </row>
    <row r="7360" spans="1:18" hidden="1" x14ac:dyDescent="0.25">
      <c r="A7360" s="7">
        <f>anotacoes!D7360</f>
        <v>40692</v>
      </c>
      <c r="B7360" t="str">
        <f>anotacoes!C7360</f>
        <v>GRAND SLAM MOSCOW 2011</v>
      </c>
      <c r="C7360" t="str">
        <f>anotacoes!E7360</f>
        <v>STEVENS</v>
      </c>
      <c r="D7360" t="str">
        <f>anotacoes!F7360</f>
        <v>BOZBAYEV</v>
      </c>
      <c r="E7360" t="s">
        <v>10325</v>
      </c>
      <c r="F7360">
        <f>anotacoes!A7360</f>
        <v>107</v>
      </c>
      <c r="G7360">
        <f>anotacoes!B7360</f>
        <v>72</v>
      </c>
      <c r="H7360" t="str">
        <f>anotacoes!K7360</f>
        <v xml:space="preserve"> 00:10:26,631</v>
      </c>
      <c r="I7360" t="str">
        <f>anotacoes!L7360</f>
        <v xml:space="preserve"> 00:10:28,803</v>
      </c>
      <c r="J7360" t="str">
        <f>IF(L7360="PAUSE",E7360,IF(anotacoes!G7364=conversao_anotacoes!C7360,conversao_anotacoes!C7360,conversao_anotacoes!D7360))</f>
        <v>STEVENS</v>
      </c>
      <c r="K7360" t="str">
        <f t="shared" si="228"/>
        <v>BOZBAYEV</v>
      </c>
      <c r="L7360" t="str">
        <f>UPPER(anotacoes!H7360)</f>
        <v>DISPLACEMENT</v>
      </c>
      <c r="M7360" t="str">
        <f>IF(OR(L7360="ATTACK",L7360="FINTA"),"&lt;TECNICA&gt;",UPPER(anotacoes!I7360))</f>
        <v>2-3 STEP HESITANT RIGHT</v>
      </c>
      <c r="N7360" t="str">
        <f>IF(OR(L7360="ATTACK",L7360="FINTA"),UPPER(anotacoes!I7360),"")</f>
        <v/>
      </c>
      <c r="O7360" s="6" t="str">
        <f>IF(anotacoes!N7360=0,"",anotacoes!N7360)</f>
        <v/>
      </c>
      <c r="P7360" t="str">
        <f>IF(anotacoes!M7360=0,"",UPPER(anotacoes!M7360))</f>
        <v/>
      </c>
      <c r="Q7360" t="str">
        <f t="shared" si="229"/>
        <v>INSERT INTO CONVERSAO_LUTA_ACAO (cd_conversao, id_luta, sequencia, momento_inicio, momento_fim, quem_faz, quem_sofre, acao_tipo, acao, tecnica, direcao, pontuacao) VALUES (1, 107, 72, TRIM(' 00:10:26,631'), TRIM(' 00:10:28,803'), 'STEVENS', 'BOZBAYEV', 'DISPLACEMENT', '2-3 STEP HESITANT RIGHT', NULL, NULL, NULL)</v>
      </c>
      <c r="R7360" t="s">
        <v>10327</v>
      </c>
    </row>
    <row r="7361" spans="1:18" hidden="1" x14ac:dyDescent="0.25">
      <c r="A7361" s="7">
        <f>anotacoes!D7361</f>
        <v>40692</v>
      </c>
      <c r="B7361" t="str">
        <f>anotacoes!C7361</f>
        <v>GRAND SLAM MOSCOW 2011</v>
      </c>
      <c r="C7361" t="str">
        <f>anotacoes!E7361</f>
        <v>STEVENS</v>
      </c>
      <c r="D7361" t="str">
        <f>anotacoes!F7361</f>
        <v>BOZBAYEV</v>
      </c>
      <c r="E7361" t="s">
        <v>10325</v>
      </c>
      <c r="F7361">
        <f>anotacoes!A7361</f>
        <v>107</v>
      </c>
      <c r="G7361">
        <f>anotacoes!B7361</f>
        <v>73</v>
      </c>
      <c r="H7361" t="str">
        <f>anotacoes!K7361</f>
        <v xml:space="preserve"> 00:10:29,054</v>
      </c>
      <c r="I7361" t="str">
        <f>anotacoes!L7361</f>
        <v xml:space="preserve"> 00:10:30,520</v>
      </c>
      <c r="J7361" t="str">
        <f>IF(L7361="PAUSE",E7361,IF(anotacoes!G7365=conversao_anotacoes!C7361,conversao_anotacoes!C7361,conversao_anotacoes!D7361))</f>
        <v>STEVENS</v>
      </c>
      <c r="K7361" t="str">
        <f t="shared" si="228"/>
        <v>BOZBAYEV</v>
      </c>
      <c r="L7361" t="str">
        <f>UPPER(anotacoes!H7361)</f>
        <v>DISPLACEMENT</v>
      </c>
      <c r="M7361" t="str">
        <f>IF(OR(L7361="ATTACK",L7361="FINTA"),"&lt;TECNICA&gt;",UPPER(anotacoes!I7361))</f>
        <v>TRY TO GRIP WITH CONTACT</v>
      </c>
      <c r="N7361" t="str">
        <f>IF(OR(L7361="ATTACK",L7361="FINTA"),UPPER(anotacoes!I7361),"")</f>
        <v/>
      </c>
      <c r="O7361" s="6" t="str">
        <f>IF(anotacoes!N7361=0,"",anotacoes!N7361)</f>
        <v/>
      </c>
      <c r="P7361" t="str">
        <f>IF(anotacoes!M7361=0,"",UPPER(anotacoes!M7361))</f>
        <v/>
      </c>
      <c r="Q7361" t="str">
        <f t="shared" si="229"/>
        <v>INSERT INTO CONVERSAO_LUTA_ACAO (cd_conversao, id_luta, sequencia, momento_inicio, momento_fim, quem_faz, quem_sofre, acao_tipo, acao, tecnica, direcao, pontuacao) VALUES (1, 107, 73, TRIM(' 00:10:29,054'), TRIM(' 00:10:30,520'), 'STEVENS', 'BOZBAYEV', 'DISPLACEMENT', 'TRY TO GRIP WITH CONTACT', NULL, NULL, NULL)</v>
      </c>
      <c r="R7361" t="s">
        <v>10327</v>
      </c>
    </row>
    <row r="7362" spans="1:18" hidden="1" x14ac:dyDescent="0.25">
      <c r="A7362" s="7">
        <f>anotacoes!D7362</f>
        <v>40692</v>
      </c>
      <c r="B7362" t="str">
        <f>anotacoes!C7362</f>
        <v>GRAND SLAM MOSCOW 2011</v>
      </c>
      <c r="C7362" t="str">
        <f>anotacoes!E7362</f>
        <v>STEVENS</v>
      </c>
      <c r="D7362" t="str">
        <f>anotacoes!F7362</f>
        <v>BOZBAYEV</v>
      </c>
      <c r="E7362" t="s">
        <v>10325</v>
      </c>
      <c r="F7362">
        <f>anotacoes!A7362</f>
        <v>107</v>
      </c>
      <c r="G7362">
        <f>anotacoes!B7362</f>
        <v>74</v>
      </c>
      <c r="H7362" t="str">
        <f>anotacoes!K7362</f>
        <v xml:space="preserve"> 00:10:30,697</v>
      </c>
      <c r="I7362" t="str">
        <f>anotacoes!L7362</f>
        <v xml:space="preserve"> 00:10:32,645</v>
      </c>
      <c r="J7362" t="str">
        <f>IF(L7362="PAUSE",E7362,IF(anotacoes!G7366=conversao_anotacoes!C7362,conversao_anotacoes!C7362,conversao_anotacoes!D7362))</f>
        <v>STEVENS</v>
      </c>
      <c r="K7362" t="str">
        <f t="shared" si="228"/>
        <v>BOZBAYEV</v>
      </c>
      <c r="L7362" t="str">
        <f>UPPER(anotacoes!H7362)</f>
        <v>GRIP TIME</v>
      </c>
      <c r="M7362" t="str">
        <f>IF(OR(L7362="ATTACK",L7362="FINTA"),"&lt;TECNICA&gt;",UPPER(anotacoes!I7362))</f>
        <v>LEFT BACK RIGHT SLEEVE</v>
      </c>
      <c r="N7362" t="str">
        <f>IF(OR(L7362="ATTACK",L7362="FINTA"),UPPER(anotacoes!I7362),"")</f>
        <v/>
      </c>
      <c r="O7362" s="6" t="str">
        <f>IF(anotacoes!N7362=0,"",anotacoes!N7362)</f>
        <v/>
      </c>
      <c r="P7362" t="str">
        <f>IF(anotacoes!M7362=0,"",UPPER(anotacoes!M7362))</f>
        <v/>
      </c>
      <c r="Q7362" t="str">
        <f t="shared" si="229"/>
        <v>INSERT INTO CONVERSAO_LUTA_ACAO (cd_conversao, id_luta, sequencia, momento_inicio, momento_fim, quem_faz, quem_sofre, acao_tipo, acao, tecnica, direcao, pontuacao) VALUES (1, 107, 74, TRIM(' 00:10:30,697'), TRIM(' 00:10:32,645'), 'STEVENS', 'BOZBAYEV', 'GRIP TIME', 'LEFT BACK RIGHT SLEEVE', NULL, NULL, NULL)</v>
      </c>
      <c r="R7362" t="s">
        <v>10327</v>
      </c>
    </row>
    <row r="7363" spans="1:18" hidden="1" x14ac:dyDescent="0.25">
      <c r="A7363" s="7">
        <f>anotacoes!D7363</f>
        <v>40692</v>
      </c>
      <c r="B7363" t="str">
        <f>anotacoes!C7363</f>
        <v>GRAND SLAM MOSCOW 2011</v>
      </c>
      <c r="C7363" t="str">
        <f>anotacoes!E7363</f>
        <v>STEVENS</v>
      </c>
      <c r="D7363" t="str">
        <f>anotacoes!F7363</f>
        <v>BOZBAYEV</v>
      </c>
      <c r="E7363" t="s">
        <v>10325</v>
      </c>
      <c r="F7363">
        <f>anotacoes!A7363</f>
        <v>107</v>
      </c>
      <c r="G7363">
        <f>anotacoes!B7363</f>
        <v>75</v>
      </c>
      <c r="H7363" t="str">
        <f>anotacoes!K7363</f>
        <v xml:space="preserve"> 00:10:32,645</v>
      </c>
      <c r="I7363" t="str">
        <f>anotacoes!L7363</f>
        <v xml:space="preserve"> 00:10:33,819</v>
      </c>
      <c r="J7363" t="str">
        <f>IF(L7363="PAUSE",E7363,IF(anotacoes!G7367=conversao_anotacoes!C7363,conversao_anotacoes!C7363,conversao_anotacoes!D7363))</f>
        <v>STEVENS</v>
      </c>
      <c r="K7363" t="str">
        <f t="shared" ref="K7363:K7426" si="230">IF(J7363=E7363,"",IF(J7363=C7363,D7363,C7363))</f>
        <v>BOZBAYEV</v>
      </c>
      <c r="L7363" t="str">
        <f>UPPER(anotacoes!H7363)</f>
        <v>GROUNDWORK COMBAT</v>
      </c>
      <c r="M7363" t="str">
        <f>IF(OR(L7363="ATTACK",L7363="FINTA"),"&lt;TECNICA&gt;",UPPER(anotacoes!I7363))</f>
        <v>DEFENSIVE POSITION</v>
      </c>
      <c r="N7363" t="str">
        <f>IF(OR(L7363="ATTACK",L7363="FINTA"),UPPER(anotacoes!I7363),"")</f>
        <v/>
      </c>
      <c r="O7363" s="6" t="str">
        <f>IF(anotacoes!N7363=0,"",anotacoes!N7363)</f>
        <v/>
      </c>
      <c r="P7363" t="str">
        <f>IF(anotacoes!M7363=0,"",UPPER(anotacoes!M7363))</f>
        <v/>
      </c>
      <c r="Q7363" t="str">
        <f t="shared" ref="Q7363:Q7426" si="231">CONCATENATE("INSERT INTO CONVERSAO_LUTA_ACAO (cd_conversao, id_luta, sequencia, momento_inicio, momento_fim, quem_faz, quem_sofre, acao_tipo, acao, tecnica, direcao, pontuacao) VALUES (1, ",F7363,", ",G7363,", ","TRIM('",H7363,"')",", ","TRIM('",I7363,"')",", ","'",J7363,"'",", ","'",K7363,"'",", ","'",L7363,"'",", ","'",M7363,"'",", ",IF(N7363="","NULL",CONCATENATE("'",N7363,"'")),", ",IF(O7363="","NULL",O7363),", ",IF(P7363="","NULL",CONCATENATE("'",P7363,"'")),")")</f>
        <v>INSERT INTO CONVERSAO_LUTA_ACAO (cd_conversao, id_luta, sequencia, momento_inicio, momento_fim, quem_faz, quem_sofre, acao_tipo, acao, tecnica, direcao, pontuacao) VALUES (1, 107, 75, TRIM(' 00:10:32,645'), TRIM(' 00:10:33,819'), 'STEVENS', 'BOZBAYEV', 'GROUNDWORK COMBAT', 'DEFENSIVE POSITION', NULL, NULL, NULL)</v>
      </c>
      <c r="R7363" t="s">
        <v>10327</v>
      </c>
    </row>
    <row r="7364" spans="1:18" hidden="1" x14ac:dyDescent="0.25">
      <c r="A7364" s="7">
        <f>anotacoes!D7364</f>
        <v>40692</v>
      </c>
      <c r="B7364" t="str">
        <f>anotacoes!C7364</f>
        <v>GRAND SLAM MOSCOW 2011</v>
      </c>
      <c r="C7364" t="str">
        <f>anotacoes!E7364</f>
        <v>STEVENS</v>
      </c>
      <c r="D7364" t="str">
        <f>anotacoes!F7364</f>
        <v>BOZBAYEV</v>
      </c>
      <c r="E7364" t="s">
        <v>10325</v>
      </c>
      <c r="F7364">
        <f>anotacoes!A7364</f>
        <v>107</v>
      </c>
      <c r="G7364">
        <f>anotacoes!B7364</f>
        <v>76</v>
      </c>
      <c r="H7364" t="str">
        <f>anotacoes!K7364</f>
        <v xml:space="preserve"> 00:10:34,000</v>
      </c>
      <c r="I7364" t="str">
        <f>anotacoes!L7364</f>
        <v xml:space="preserve"> 00:10:36,799</v>
      </c>
      <c r="J7364" t="str">
        <f>IF(L7364="PAUSE",E7364,IF(anotacoes!G7368=conversao_anotacoes!C7364,conversao_anotacoes!C7364,conversao_anotacoes!D7364))</f>
        <v>&lt;ARBITRO_DESCONHECIDO&gt;</v>
      </c>
      <c r="K7364" t="str">
        <f t="shared" si="230"/>
        <v/>
      </c>
      <c r="L7364" t="str">
        <f>UPPER(anotacoes!H7364)</f>
        <v>PAUSE</v>
      </c>
      <c r="M7364" t="str">
        <f>IF(OR(L7364="ATTACK",L7364="FINTA"),"&lt;TECNICA&gt;",UPPER(anotacoes!I7364))</f>
        <v>&lt;NAO_CLASSIFICADO&gt;</v>
      </c>
      <c r="N7364" t="str">
        <f>IF(OR(L7364="ATTACK",L7364="FINTA"),UPPER(anotacoes!I7364),"")</f>
        <v/>
      </c>
      <c r="O7364" s="6" t="str">
        <f>IF(anotacoes!N7364=0,"",anotacoes!N7364)</f>
        <v/>
      </c>
      <c r="P7364" t="str">
        <f>IF(anotacoes!M7364=0,"",UPPER(anotacoes!M7364))</f>
        <v/>
      </c>
      <c r="Q7364" t="str">
        <f t="shared" si="231"/>
        <v>INSERT INTO CONVERSAO_LUTA_ACAO (cd_conversao, id_luta, sequencia, momento_inicio, momento_fim, quem_faz, quem_sofre, acao_tipo, acao, tecnica, direcao, pontuacao) VALUES (1, 107, 76, TRIM(' 00:10:34,000'), TRIM(' 00:10:36,799'), '&lt;ARBITRO_DESCONHECIDO&gt;', '', 'PAUSE', '&lt;NAO_CLASSIFICADO&gt;', NULL, NULL, NULL)</v>
      </c>
      <c r="R7364" t="s">
        <v>10327</v>
      </c>
    </row>
    <row r="7365" spans="1:18" hidden="1" x14ac:dyDescent="0.25">
      <c r="A7365" s="7">
        <f>anotacoes!D7365</f>
        <v>40692</v>
      </c>
      <c r="B7365" t="str">
        <f>anotacoes!C7365</f>
        <v>GRAND SLAM MOSCOW 2011</v>
      </c>
      <c r="C7365" t="str">
        <f>anotacoes!E7365</f>
        <v>STEVENS</v>
      </c>
      <c r="D7365" t="str">
        <f>anotacoes!F7365</f>
        <v>BOZBAYEV</v>
      </c>
      <c r="E7365" t="s">
        <v>10325</v>
      </c>
      <c r="F7365">
        <f>anotacoes!A7365</f>
        <v>107</v>
      </c>
      <c r="G7365">
        <f>anotacoes!B7365</f>
        <v>77</v>
      </c>
      <c r="H7365" t="str">
        <f>anotacoes!K7365</f>
        <v xml:space="preserve"> 00:10:36,799</v>
      </c>
      <c r="I7365" t="str">
        <f>anotacoes!L7365</f>
        <v xml:space="preserve"> 00:10:37,411</v>
      </c>
      <c r="J7365" t="str">
        <f>IF(L7365="PAUSE",E7365,IF(anotacoes!G7369=conversao_anotacoes!C7365,conversao_anotacoes!C7365,conversao_anotacoes!D7365))</f>
        <v>STEVENS</v>
      </c>
      <c r="K7365" t="str">
        <f t="shared" si="230"/>
        <v>BOZBAYEV</v>
      </c>
      <c r="L7365" t="str">
        <f>UPPER(anotacoes!H7365)</f>
        <v>DISPLACEMENT</v>
      </c>
      <c r="M7365" t="str">
        <f>IF(OR(L7365="ATTACK",L7365="FINTA"),"&lt;TECNICA&gt;",UPPER(anotacoes!I7365))</f>
        <v>2-3 STEP HESITANT RIGHT</v>
      </c>
      <c r="N7365" t="str">
        <f>IF(OR(L7365="ATTACK",L7365="FINTA"),UPPER(anotacoes!I7365),"")</f>
        <v/>
      </c>
      <c r="O7365" s="6" t="str">
        <f>IF(anotacoes!N7365=0,"",anotacoes!N7365)</f>
        <v/>
      </c>
      <c r="P7365" t="str">
        <f>IF(anotacoes!M7365=0,"",UPPER(anotacoes!M7365))</f>
        <v/>
      </c>
      <c r="Q7365" t="str">
        <f t="shared" si="231"/>
        <v>INSERT INTO CONVERSAO_LUTA_ACAO (cd_conversao, id_luta, sequencia, momento_inicio, momento_fim, quem_faz, quem_sofre, acao_tipo, acao, tecnica, direcao, pontuacao) VALUES (1, 107, 77, TRIM(' 00:10:36,799'), TRIM(' 00:10:37,411'), 'STEVENS', 'BOZBAYEV', 'DISPLACEMENT', '2-3 STEP HESITANT RIGHT', NULL, NULL, NULL)</v>
      </c>
      <c r="R7365" t="s">
        <v>10327</v>
      </c>
    </row>
    <row r="7366" spans="1:18" hidden="1" x14ac:dyDescent="0.25">
      <c r="A7366" s="7">
        <f>anotacoes!D7366</f>
        <v>40692</v>
      </c>
      <c r="B7366" t="str">
        <f>anotacoes!C7366</f>
        <v>GRAND SLAM MOSCOW 2011</v>
      </c>
      <c r="C7366" t="str">
        <f>anotacoes!E7366</f>
        <v>STEVENS</v>
      </c>
      <c r="D7366" t="str">
        <f>anotacoes!F7366</f>
        <v>BOZBAYEV</v>
      </c>
      <c r="E7366" t="s">
        <v>10325</v>
      </c>
      <c r="F7366">
        <f>anotacoes!A7366</f>
        <v>107</v>
      </c>
      <c r="G7366">
        <f>anotacoes!B7366</f>
        <v>78</v>
      </c>
      <c r="H7366" t="str">
        <f>anotacoes!K7366</f>
        <v xml:space="preserve"> 00:10:37,411</v>
      </c>
      <c r="I7366" t="str">
        <f>anotacoes!L7366</f>
        <v xml:space="preserve"> 00:10:39,422</v>
      </c>
      <c r="J7366" t="str">
        <f>IF(L7366="PAUSE",E7366,IF(anotacoes!G7370=conversao_anotacoes!C7366,conversao_anotacoes!C7366,conversao_anotacoes!D7366))</f>
        <v>STEVENS</v>
      </c>
      <c r="K7366" t="str">
        <f t="shared" si="230"/>
        <v>BOZBAYEV</v>
      </c>
      <c r="L7366" t="str">
        <f>UPPER(anotacoes!H7366)</f>
        <v>GRIP TIME</v>
      </c>
      <c r="M7366" t="str">
        <f>IF(OR(L7366="ATTACK",L7366="FINTA"),"&lt;TECNICA&gt;",UPPER(anotacoes!I7366))</f>
        <v>RIGHT COLLAR LEFT SLEEVE</v>
      </c>
      <c r="N7366" t="str">
        <f>IF(OR(L7366="ATTACK",L7366="FINTA"),UPPER(anotacoes!I7366),"")</f>
        <v/>
      </c>
      <c r="O7366" s="6" t="str">
        <f>IF(anotacoes!N7366=0,"",anotacoes!N7366)</f>
        <v/>
      </c>
      <c r="P7366" t="str">
        <f>IF(anotacoes!M7366=0,"",UPPER(anotacoes!M7366))</f>
        <v/>
      </c>
      <c r="Q7366" t="str">
        <f t="shared" si="231"/>
        <v>INSERT INTO CONVERSAO_LUTA_ACAO (cd_conversao, id_luta, sequencia, momento_inicio, momento_fim, quem_faz, quem_sofre, acao_tipo, acao, tecnica, direcao, pontuacao) VALUES (1, 107, 78, TRIM(' 00:10:37,411'), TRIM(' 00:10:39,422'), 'STEVENS', 'BOZBAYEV', 'GRIP TIME', 'RIGHT COLLAR LEFT SLEEVE', NULL, NULL, NULL)</v>
      </c>
      <c r="R7366" t="s">
        <v>10327</v>
      </c>
    </row>
    <row r="7367" spans="1:18" hidden="1" x14ac:dyDescent="0.25">
      <c r="A7367" s="7">
        <f>anotacoes!D7367</f>
        <v>40692</v>
      </c>
      <c r="B7367" t="str">
        <f>anotacoes!C7367</f>
        <v>GRAND SLAM MOSCOW 2011</v>
      </c>
      <c r="C7367" t="str">
        <f>anotacoes!E7367</f>
        <v>STEVENS</v>
      </c>
      <c r="D7367" t="str">
        <f>anotacoes!F7367</f>
        <v>BOZBAYEV</v>
      </c>
      <c r="E7367" t="s">
        <v>10325</v>
      </c>
      <c r="F7367">
        <f>anotacoes!A7367</f>
        <v>107</v>
      </c>
      <c r="G7367">
        <f>anotacoes!B7367</f>
        <v>79</v>
      </c>
      <c r="H7367" t="str">
        <f>anotacoes!K7367</f>
        <v xml:space="preserve"> 00:10:39,422</v>
      </c>
      <c r="I7367" t="str">
        <f>anotacoes!L7367</f>
        <v xml:space="preserve"> 00:10:47,734</v>
      </c>
      <c r="J7367" t="str">
        <f>IF(L7367="PAUSE",E7367,IF(anotacoes!G7371=conversao_anotacoes!C7367,conversao_anotacoes!C7367,conversao_anotacoes!D7367))</f>
        <v>STEVENS</v>
      </c>
      <c r="K7367" t="str">
        <f t="shared" si="230"/>
        <v>BOZBAYEV</v>
      </c>
      <c r="L7367" t="str">
        <f>UPPER(anotacoes!H7367)</f>
        <v>GRIP TIME</v>
      </c>
      <c r="M7367" t="str">
        <f>IF(OR(L7367="ATTACK",L7367="FINTA"),"&lt;TECNICA&gt;",UPPER(anotacoes!I7367))</f>
        <v>LEFT COLLAR RIGHT SLEEVE</v>
      </c>
      <c r="N7367" t="str">
        <f>IF(OR(L7367="ATTACK",L7367="FINTA"),UPPER(anotacoes!I7367),"")</f>
        <v/>
      </c>
      <c r="O7367" s="6" t="str">
        <f>IF(anotacoes!N7367=0,"",anotacoes!N7367)</f>
        <v/>
      </c>
      <c r="P7367" t="str">
        <f>IF(anotacoes!M7367=0,"",UPPER(anotacoes!M7367))</f>
        <v/>
      </c>
      <c r="Q7367" t="str">
        <f t="shared" si="231"/>
        <v>INSERT INTO CONVERSAO_LUTA_ACAO (cd_conversao, id_luta, sequencia, momento_inicio, momento_fim, quem_faz, quem_sofre, acao_tipo, acao, tecnica, direcao, pontuacao) VALUES (1, 107, 79, TRIM(' 00:10:39,422'), TRIM(' 00:10:47,734'), 'STEVENS', 'BOZBAYEV', 'GRIP TIME', 'LEFT COLLAR RIGHT SLEEVE', NULL, NULL, NULL)</v>
      </c>
      <c r="R7367" t="s">
        <v>10327</v>
      </c>
    </row>
    <row r="7368" spans="1:18" hidden="1" x14ac:dyDescent="0.25">
      <c r="A7368" s="7">
        <f>anotacoes!D7368</f>
        <v>40692</v>
      </c>
      <c r="B7368" t="str">
        <f>anotacoes!C7368</f>
        <v>GRAND SLAM MOSCOW 2011</v>
      </c>
      <c r="C7368" t="str">
        <f>anotacoes!E7368</f>
        <v>STEVENS</v>
      </c>
      <c r="D7368" t="str">
        <f>anotacoes!F7368</f>
        <v>BOZBAYEV</v>
      </c>
      <c r="E7368" t="s">
        <v>10325</v>
      </c>
      <c r="F7368">
        <f>anotacoes!A7368</f>
        <v>107</v>
      </c>
      <c r="G7368">
        <f>anotacoes!B7368</f>
        <v>80</v>
      </c>
      <c r="H7368" t="str">
        <f>anotacoes!K7368</f>
        <v xml:space="preserve"> 00:10:47,905</v>
      </c>
      <c r="I7368" t="str">
        <f>anotacoes!L7368</f>
        <v xml:space="preserve"> 00:10:48,790</v>
      </c>
      <c r="J7368" t="str">
        <f>IF(L7368="PAUSE",E7368,IF(anotacoes!G7372=conversao_anotacoes!C7368,conversao_anotacoes!C7368,conversao_anotacoes!D7368))</f>
        <v>&lt;ARBITRO_DESCONHECIDO&gt;</v>
      </c>
      <c r="K7368" t="str">
        <f t="shared" si="230"/>
        <v/>
      </c>
      <c r="L7368" t="str">
        <f>UPPER(anotacoes!H7368)</f>
        <v>PAUSE</v>
      </c>
      <c r="M7368" t="str">
        <f>IF(OR(L7368="ATTACK",L7368="FINTA"),"&lt;TECNICA&gt;",UPPER(anotacoes!I7368))</f>
        <v>&lt;NAO_CLASSIFICADO&gt;</v>
      </c>
      <c r="N7368" t="str">
        <f>IF(OR(L7368="ATTACK",L7368="FINTA"),UPPER(anotacoes!I7368),"")</f>
        <v/>
      </c>
      <c r="O7368" s="6" t="str">
        <f>IF(anotacoes!N7368=0,"",anotacoes!N7368)</f>
        <v/>
      </c>
      <c r="P7368" t="str">
        <f>IF(anotacoes!M7368=0,"",UPPER(anotacoes!M7368))</f>
        <v/>
      </c>
      <c r="Q7368" t="str">
        <f t="shared" si="231"/>
        <v>INSERT INTO CONVERSAO_LUTA_ACAO (cd_conversao, id_luta, sequencia, momento_inicio, momento_fim, quem_faz, quem_sofre, acao_tipo, acao, tecnica, direcao, pontuacao) VALUES (1, 107, 80, TRIM(' 00:10:47,905'), TRIM(' 00:10:48,790'), '&lt;ARBITRO_DESCONHECIDO&gt;', '', 'PAUSE', '&lt;NAO_CLASSIFICADO&gt;', NULL, NULL, NULL)</v>
      </c>
      <c r="R7368" t="s">
        <v>10327</v>
      </c>
    </row>
    <row r="7369" spans="1:18" hidden="1" x14ac:dyDescent="0.25">
      <c r="A7369" s="7">
        <f>anotacoes!D7369</f>
        <v>40692</v>
      </c>
      <c r="B7369" t="str">
        <f>anotacoes!C7369</f>
        <v>GRAND SLAM MOSCOW 2011</v>
      </c>
      <c r="C7369" t="str">
        <f>anotacoes!E7369</f>
        <v>STEVENS</v>
      </c>
      <c r="D7369" t="str">
        <f>anotacoes!F7369</f>
        <v>BOZBAYEV</v>
      </c>
      <c r="E7369" t="s">
        <v>10325</v>
      </c>
      <c r="F7369">
        <f>anotacoes!A7369</f>
        <v>107</v>
      </c>
      <c r="G7369">
        <f>anotacoes!B7369</f>
        <v>81</v>
      </c>
      <c r="H7369" t="str">
        <f>anotacoes!K7369</f>
        <v xml:space="preserve"> 00:10:48,790</v>
      </c>
      <c r="I7369" t="str">
        <f>anotacoes!L7369</f>
        <v xml:space="preserve"> 00:10:52,166</v>
      </c>
      <c r="J7369" t="str">
        <f>IF(L7369="PAUSE",E7369,IF(anotacoes!G7373=conversao_anotacoes!C7369,conversao_anotacoes!C7369,conversao_anotacoes!D7369))</f>
        <v>STEVENS</v>
      </c>
      <c r="K7369" t="str">
        <f t="shared" si="230"/>
        <v>BOZBAYEV</v>
      </c>
      <c r="L7369" t="str">
        <f>UPPER(anotacoes!H7369)</f>
        <v>DISPLACEMENT</v>
      </c>
      <c r="M7369" t="str">
        <f>IF(OR(L7369="ATTACK",L7369="FINTA"),"&lt;TECNICA&gt;",UPPER(anotacoes!I7369))</f>
        <v>2-3 STEP HESITANT RIGHT</v>
      </c>
      <c r="N7369" t="str">
        <f>IF(OR(L7369="ATTACK",L7369="FINTA"),UPPER(anotacoes!I7369),"")</f>
        <v/>
      </c>
      <c r="O7369" s="6" t="str">
        <f>IF(anotacoes!N7369=0,"",anotacoes!N7369)</f>
        <v/>
      </c>
      <c r="P7369" t="str">
        <f>IF(anotacoes!M7369=0,"",UPPER(anotacoes!M7369))</f>
        <v/>
      </c>
      <c r="Q7369" t="str">
        <f t="shared" si="231"/>
        <v>INSERT INTO CONVERSAO_LUTA_ACAO (cd_conversao, id_luta, sequencia, momento_inicio, momento_fim, quem_faz, quem_sofre, acao_tipo, acao, tecnica, direcao, pontuacao) VALUES (1, 107, 81, TRIM(' 00:10:48,790'), TRIM(' 00:10:52,166'), 'STEVENS', 'BOZBAYEV', 'DISPLACEMENT', '2-3 STEP HESITANT RIGHT', NULL, NULL, NULL)</v>
      </c>
      <c r="R7369" t="s">
        <v>10327</v>
      </c>
    </row>
    <row r="7370" spans="1:18" hidden="1" x14ac:dyDescent="0.25">
      <c r="A7370" s="7">
        <f>anotacoes!D7370</f>
        <v>40692</v>
      </c>
      <c r="B7370" t="str">
        <f>anotacoes!C7370</f>
        <v>GRAND SLAM MOSCOW 2011</v>
      </c>
      <c r="C7370" t="str">
        <f>anotacoes!E7370</f>
        <v>STEVENS</v>
      </c>
      <c r="D7370" t="str">
        <f>anotacoes!F7370</f>
        <v>BOZBAYEV</v>
      </c>
      <c r="E7370" t="s">
        <v>10325</v>
      </c>
      <c r="F7370">
        <f>anotacoes!A7370</f>
        <v>107</v>
      </c>
      <c r="G7370">
        <f>anotacoes!B7370</f>
        <v>82</v>
      </c>
      <c r="H7370" t="str">
        <f>anotacoes!K7370</f>
        <v xml:space="preserve"> 00:10:52,166</v>
      </c>
      <c r="I7370" t="str">
        <f>anotacoes!L7370</f>
        <v xml:space="preserve"> 00:10:58,414</v>
      </c>
      <c r="J7370" t="str">
        <f>IF(L7370="PAUSE",E7370,IF(anotacoes!G7374=conversao_anotacoes!C7370,conversao_anotacoes!C7370,conversao_anotacoes!D7370))</f>
        <v>STEVENS</v>
      </c>
      <c r="K7370" t="str">
        <f t="shared" si="230"/>
        <v>BOZBAYEV</v>
      </c>
      <c r="L7370" t="str">
        <f>UPPER(anotacoes!H7370)</f>
        <v>GRIP TIME</v>
      </c>
      <c r="M7370" t="str">
        <f>IF(OR(L7370="ATTACK",L7370="FINTA"),"&lt;TECNICA&gt;",UPPER(anotacoes!I7370))</f>
        <v>RIGHT COLLAR</v>
      </c>
      <c r="N7370" t="str">
        <f>IF(OR(L7370="ATTACK",L7370="FINTA"),UPPER(anotacoes!I7370),"")</f>
        <v/>
      </c>
      <c r="O7370" s="6" t="str">
        <f>IF(anotacoes!N7370=0,"",anotacoes!N7370)</f>
        <v/>
      </c>
      <c r="P7370" t="str">
        <f>IF(anotacoes!M7370=0,"",UPPER(anotacoes!M7370))</f>
        <v/>
      </c>
      <c r="Q7370" t="str">
        <f t="shared" si="231"/>
        <v>INSERT INTO CONVERSAO_LUTA_ACAO (cd_conversao, id_luta, sequencia, momento_inicio, momento_fim, quem_faz, quem_sofre, acao_tipo, acao, tecnica, direcao, pontuacao) VALUES (1, 107, 82, TRIM(' 00:10:52,166'), TRIM(' 00:10:58,414'), 'STEVENS', 'BOZBAYEV', 'GRIP TIME', 'RIGHT COLLAR', NULL, NULL, NULL)</v>
      </c>
      <c r="R7370" t="s">
        <v>10327</v>
      </c>
    </row>
    <row r="7371" spans="1:18" hidden="1" x14ac:dyDescent="0.25">
      <c r="A7371" s="7">
        <f>anotacoes!D7371</f>
        <v>40692</v>
      </c>
      <c r="B7371" t="str">
        <f>anotacoes!C7371</f>
        <v>GRAND SLAM MOSCOW 2011</v>
      </c>
      <c r="C7371" t="str">
        <f>anotacoes!E7371</f>
        <v>STEVENS</v>
      </c>
      <c r="D7371" t="str">
        <f>anotacoes!F7371</f>
        <v>BOZBAYEV</v>
      </c>
      <c r="E7371" t="s">
        <v>10325</v>
      </c>
      <c r="F7371">
        <f>anotacoes!A7371</f>
        <v>107</v>
      </c>
      <c r="G7371">
        <f>anotacoes!B7371</f>
        <v>83</v>
      </c>
      <c r="H7371" t="str">
        <f>anotacoes!K7371</f>
        <v xml:space="preserve"> 00:10:58,414</v>
      </c>
      <c r="I7371" t="str">
        <f>anotacoes!L7371</f>
        <v xml:space="preserve"> 00:11:41,821</v>
      </c>
      <c r="J7371" t="str">
        <f>IF(L7371="PAUSE",E7371,IF(anotacoes!G7375=conversao_anotacoes!C7371,conversao_anotacoes!C7371,conversao_anotacoes!D7371))</f>
        <v>STEVENS</v>
      </c>
      <c r="K7371" t="str">
        <f t="shared" si="230"/>
        <v>BOZBAYEV</v>
      </c>
      <c r="L7371" t="str">
        <f>UPPER(anotacoes!H7371)</f>
        <v>GRIP TIME</v>
      </c>
      <c r="M7371" t="str">
        <f>IF(OR(L7371="ATTACK",L7371="FINTA"),"&lt;TECNICA&gt;",UPPER(anotacoes!I7371))</f>
        <v>RIGHT COLLAR</v>
      </c>
      <c r="N7371" t="str">
        <f>IF(OR(L7371="ATTACK",L7371="FINTA"),UPPER(anotacoes!I7371),"")</f>
        <v/>
      </c>
      <c r="O7371" s="6" t="str">
        <f>IF(anotacoes!N7371=0,"",anotacoes!N7371)</f>
        <v/>
      </c>
      <c r="P7371" t="str">
        <f>IF(anotacoes!M7371=0,"",UPPER(anotacoes!M7371))</f>
        <v/>
      </c>
      <c r="Q7371" t="str">
        <f t="shared" si="231"/>
        <v>INSERT INTO CONVERSAO_LUTA_ACAO (cd_conversao, id_luta, sequencia, momento_inicio, momento_fim, quem_faz, quem_sofre, acao_tipo, acao, tecnica, direcao, pontuacao) VALUES (1, 107, 83, TRIM(' 00:10:58,414'), TRIM(' 00:11:41,821'), 'STEVENS', 'BOZBAYEV', 'GRIP TIME', 'RIGHT COLLAR', NULL, NULL, NULL)</v>
      </c>
      <c r="R7371" t="s">
        <v>10327</v>
      </c>
    </row>
    <row r="7372" spans="1:18" hidden="1" x14ac:dyDescent="0.25">
      <c r="A7372" s="7">
        <f>anotacoes!D7372</f>
        <v>40692</v>
      </c>
      <c r="B7372" t="str">
        <f>anotacoes!C7372</f>
        <v>GRAND SLAM MOSCOW 2011</v>
      </c>
      <c r="C7372" t="str">
        <f>anotacoes!E7372</f>
        <v>STEVENS</v>
      </c>
      <c r="D7372" t="str">
        <f>anotacoes!F7372</f>
        <v>BOZBAYEV</v>
      </c>
      <c r="E7372" t="s">
        <v>10325</v>
      </c>
      <c r="F7372">
        <f>anotacoes!A7372</f>
        <v>107</v>
      </c>
      <c r="G7372">
        <f>anotacoes!B7372</f>
        <v>84</v>
      </c>
      <c r="H7372" t="str">
        <f>anotacoes!K7372</f>
        <v xml:space="preserve"> 00:11:41,821</v>
      </c>
      <c r="I7372" t="str">
        <f>anotacoes!L7372</f>
        <v xml:space="preserve"> 00:11:44,819</v>
      </c>
      <c r="J7372" t="str">
        <f>IF(L7372="PAUSE",E7372,IF(anotacoes!G7376=conversao_anotacoes!C7372,conversao_anotacoes!C7372,conversao_anotacoes!D7372))</f>
        <v>STEVENS</v>
      </c>
      <c r="K7372" t="str">
        <f t="shared" si="230"/>
        <v>BOZBAYEV</v>
      </c>
      <c r="L7372" t="str">
        <f>UPPER(anotacoes!H7372)</f>
        <v>GRIP TIME</v>
      </c>
      <c r="M7372" t="str">
        <f>IF(OR(L7372="ATTACK",L7372="FINTA"),"&lt;TECNICA&gt;",UPPER(anotacoes!I7372))</f>
        <v>RIGHT COLLAR LEFT SLEEVE</v>
      </c>
      <c r="N7372" t="str">
        <f>IF(OR(L7372="ATTACK",L7372="FINTA"),UPPER(anotacoes!I7372),"")</f>
        <v/>
      </c>
      <c r="O7372" s="6" t="str">
        <f>IF(anotacoes!N7372=0,"",anotacoes!N7372)</f>
        <v/>
      </c>
      <c r="P7372" t="str">
        <f>IF(anotacoes!M7372=0,"",UPPER(anotacoes!M7372))</f>
        <v/>
      </c>
      <c r="Q7372" t="str">
        <f t="shared" si="231"/>
        <v>INSERT INTO CONVERSAO_LUTA_ACAO (cd_conversao, id_luta, sequencia, momento_inicio, momento_fim, quem_faz, quem_sofre, acao_tipo, acao, tecnica, direcao, pontuacao) VALUES (1, 107, 84, TRIM(' 00:11:41,821'), TRIM(' 00:11:44,819'), 'STEVENS', 'BOZBAYEV', 'GRIP TIME', 'RIGHT COLLAR LEFT SLEEVE', NULL, NULL, NULL)</v>
      </c>
      <c r="R7372" t="s">
        <v>10327</v>
      </c>
    </row>
    <row r="7373" spans="1:18" hidden="1" x14ac:dyDescent="0.25">
      <c r="A7373" s="7">
        <f>anotacoes!D7373</f>
        <v>40692</v>
      </c>
      <c r="B7373" t="str">
        <f>anotacoes!C7373</f>
        <v>GRAND SLAM MOSCOW 2011</v>
      </c>
      <c r="C7373" t="str">
        <f>anotacoes!E7373</f>
        <v>STEVENS</v>
      </c>
      <c r="D7373" t="str">
        <f>anotacoes!F7373</f>
        <v>BOZBAYEV</v>
      </c>
      <c r="E7373" t="s">
        <v>10325</v>
      </c>
      <c r="F7373">
        <f>anotacoes!A7373</f>
        <v>107</v>
      </c>
      <c r="G7373">
        <f>anotacoes!B7373</f>
        <v>85</v>
      </c>
      <c r="H7373" t="str">
        <f>anotacoes!K7373</f>
        <v xml:space="preserve"> 00:11:44,819</v>
      </c>
      <c r="I7373" t="str">
        <f>anotacoes!L7373</f>
        <v xml:space="preserve"> 00:11:46,222</v>
      </c>
      <c r="J7373" t="str">
        <f>IF(L7373="PAUSE",E7373,IF(anotacoes!G7377=conversao_anotacoes!C7373,conversao_anotacoes!C7373,conversao_anotacoes!D7373))</f>
        <v>STEVENS</v>
      </c>
      <c r="K7373" t="str">
        <f t="shared" si="230"/>
        <v>BOZBAYEV</v>
      </c>
      <c r="L7373" t="str">
        <f>UPPER(anotacoes!H7373)</f>
        <v>DEFENSE</v>
      </c>
      <c r="M7373" t="str">
        <f>IF(OR(L7373="ATTACK",L7373="FINTA"),"&lt;TECNICA&gt;",UPPER(anotacoes!I7373))</f>
        <v>USING BODY MASS</v>
      </c>
      <c r="N7373" t="str">
        <f>IF(OR(L7373="ATTACK",L7373="FINTA"),UPPER(anotacoes!I7373),"")</f>
        <v/>
      </c>
      <c r="O7373" s="6" t="str">
        <f>IF(anotacoes!N7373=0,"",anotacoes!N7373)</f>
        <v/>
      </c>
      <c r="P7373" t="str">
        <f>IF(anotacoes!M7373=0,"",UPPER(anotacoes!M7373))</f>
        <v/>
      </c>
      <c r="Q7373" t="str">
        <f t="shared" si="231"/>
        <v>INSERT INTO CONVERSAO_LUTA_ACAO (cd_conversao, id_luta, sequencia, momento_inicio, momento_fim, quem_faz, quem_sofre, acao_tipo, acao, tecnica, direcao, pontuacao) VALUES (1, 107, 85, TRIM(' 00:11:44,819'), TRIM(' 00:11:46,222'), 'STEVENS', 'BOZBAYEV', 'DEFENSE', 'USING BODY MASS', NULL, NULL, NULL)</v>
      </c>
      <c r="R7373" t="s">
        <v>10327</v>
      </c>
    </row>
    <row r="7374" spans="1:18" hidden="1" x14ac:dyDescent="0.25">
      <c r="A7374" s="7">
        <f>anotacoes!D7374</f>
        <v>40692</v>
      </c>
      <c r="B7374" t="str">
        <f>anotacoes!C7374</f>
        <v>GRAND SLAM MOSCOW 2011</v>
      </c>
      <c r="C7374" t="str">
        <f>anotacoes!E7374</f>
        <v>STEVENS</v>
      </c>
      <c r="D7374" t="str">
        <f>anotacoes!F7374</f>
        <v>BOZBAYEV</v>
      </c>
      <c r="E7374" t="s">
        <v>10325</v>
      </c>
      <c r="F7374">
        <f>anotacoes!A7374</f>
        <v>107</v>
      </c>
      <c r="G7374">
        <f>anotacoes!B7374</f>
        <v>86</v>
      </c>
      <c r="H7374" t="str">
        <f>anotacoes!K7374</f>
        <v xml:space="preserve"> 00:11:46,417</v>
      </c>
      <c r="I7374" t="str">
        <f>anotacoes!L7374</f>
        <v xml:space="preserve"> 00:11:54,585</v>
      </c>
      <c r="J7374" t="str">
        <f>IF(L7374="PAUSE",E7374,IF(anotacoes!G7378=conversao_anotacoes!C7374,conversao_anotacoes!C7374,conversao_anotacoes!D7374))</f>
        <v>STEVENS</v>
      </c>
      <c r="K7374" t="str">
        <f t="shared" si="230"/>
        <v>BOZBAYEV</v>
      </c>
      <c r="L7374" t="str">
        <f>UPPER(anotacoes!H7374)</f>
        <v>GROUNDWORK COMBAT</v>
      </c>
      <c r="M7374" t="str">
        <f>IF(OR(L7374="ATTACK",L7374="FINTA"),"&lt;TECNICA&gt;",UPPER(anotacoes!I7374))</f>
        <v>DEFENSIVE POSITION</v>
      </c>
      <c r="N7374" t="str">
        <f>IF(OR(L7374="ATTACK",L7374="FINTA"),UPPER(anotacoes!I7374),"")</f>
        <v/>
      </c>
      <c r="O7374" s="6" t="str">
        <f>IF(anotacoes!N7374=0,"",anotacoes!N7374)</f>
        <v/>
      </c>
      <c r="P7374" t="str">
        <f>IF(anotacoes!M7374=0,"",UPPER(anotacoes!M7374))</f>
        <v/>
      </c>
      <c r="Q7374" t="str">
        <f t="shared" si="231"/>
        <v>INSERT INTO CONVERSAO_LUTA_ACAO (cd_conversao, id_luta, sequencia, momento_inicio, momento_fim, quem_faz, quem_sofre, acao_tipo, acao, tecnica, direcao, pontuacao) VALUES (1, 107, 86, TRIM(' 00:11:46,417'), TRIM(' 00:11:54,585'), 'STEVENS', 'BOZBAYEV', 'GROUNDWORK COMBAT', 'DEFENSIVE POSITION', NULL, NULL, NULL)</v>
      </c>
      <c r="R7374" t="s">
        <v>10327</v>
      </c>
    </row>
    <row r="7375" spans="1:18" hidden="1" x14ac:dyDescent="0.25">
      <c r="A7375" s="7">
        <f>anotacoes!D7375</f>
        <v>40692</v>
      </c>
      <c r="B7375" t="str">
        <f>anotacoes!C7375</f>
        <v>GRAND SLAM MOSCOW 2011</v>
      </c>
      <c r="C7375" t="str">
        <f>anotacoes!E7375</f>
        <v>STEVENS</v>
      </c>
      <c r="D7375" t="str">
        <f>anotacoes!F7375</f>
        <v>BOZBAYEV</v>
      </c>
      <c r="E7375" t="s">
        <v>10325</v>
      </c>
      <c r="F7375">
        <f>anotacoes!A7375</f>
        <v>107</v>
      </c>
      <c r="G7375">
        <f>anotacoes!B7375</f>
        <v>87</v>
      </c>
      <c r="H7375" t="str">
        <f>anotacoes!K7375</f>
        <v xml:space="preserve"> 00:11:54,777</v>
      </c>
      <c r="I7375" t="str">
        <f>anotacoes!L7375</f>
        <v xml:space="preserve"> 00:11:57,603</v>
      </c>
      <c r="J7375" t="str">
        <f>IF(L7375="PAUSE",E7375,IF(anotacoes!G7379=conversao_anotacoes!C7375,conversao_anotacoes!C7375,conversao_anotacoes!D7375))</f>
        <v>&lt;ARBITRO_DESCONHECIDO&gt;</v>
      </c>
      <c r="K7375" t="str">
        <f t="shared" si="230"/>
        <v/>
      </c>
      <c r="L7375" t="str">
        <f>UPPER(anotacoes!H7375)</f>
        <v>PAUSE</v>
      </c>
      <c r="M7375" t="str">
        <f>IF(OR(L7375="ATTACK",L7375="FINTA"),"&lt;TECNICA&gt;",UPPER(anotacoes!I7375))</f>
        <v>&lt;NAO_CLASSIFICADO&gt;</v>
      </c>
      <c r="N7375" t="str">
        <f>IF(OR(L7375="ATTACK",L7375="FINTA"),UPPER(anotacoes!I7375),"")</f>
        <v/>
      </c>
      <c r="O7375" s="6" t="str">
        <f>IF(anotacoes!N7375=0,"",anotacoes!N7375)</f>
        <v/>
      </c>
      <c r="P7375" t="str">
        <f>IF(anotacoes!M7375=0,"",UPPER(anotacoes!M7375))</f>
        <v/>
      </c>
      <c r="Q7375" t="str">
        <f t="shared" si="231"/>
        <v>INSERT INTO CONVERSAO_LUTA_ACAO (cd_conversao, id_luta, sequencia, momento_inicio, momento_fim, quem_faz, quem_sofre, acao_tipo, acao, tecnica, direcao, pontuacao) VALUES (1, 107, 87, TRIM(' 00:11:54,777'), TRIM(' 00:11:57,603'), '&lt;ARBITRO_DESCONHECIDO&gt;', '', 'PAUSE', '&lt;NAO_CLASSIFICADO&gt;', NULL, NULL, NULL)</v>
      </c>
      <c r="R7375" t="s">
        <v>10327</v>
      </c>
    </row>
    <row r="7376" spans="1:18" hidden="1" x14ac:dyDescent="0.25">
      <c r="A7376" s="7">
        <f>anotacoes!D7376</f>
        <v>40692</v>
      </c>
      <c r="B7376" t="str">
        <f>anotacoes!C7376</f>
        <v>GRAND SLAM MOSCOW 2011</v>
      </c>
      <c r="C7376" t="str">
        <f>anotacoes!E7376</f>
        <v>STEVENS</v>
      </c>
      <c r="D7376" t="str">
        <f>anotacoes!F7376</f>
        <v>BOZBAYEV</v>
      </c>
      <c r="E7376" t="s">
        <v>10325</v>
      </c>
      <c r="F7376">
        <f>anotacoes!A7376</f>
        <v>107</v>
      </c>
      <c r="G7376">
        <f>anotacoes!B7376</f>
        <v>88</v>
      </c>
      <c r="H7376" t="str">
        <f>anotacoes!K7376</f>
        <v xml:space="preserve"> 00:11:57,603</v>
      </c>
      <c r="I7376" t="str">
        <f>anotacoes!L7376</f>
        <v xml:space="preserve"> 00:11:57,903</v>
      </c>
      <c r="J7376" t="str">
        <f>IF(L7376="PAUSE",E7376,IF(anotacoes!G7380=conversao_anotacoes!C7376,conversao_anotacoes!C7376,conversao_anotacoes!D7376))</f>
        <v>STEVENS</v>
      </c>
      <c r="K7376" t="str">
        <f t="shared" si="230"/>
        <v>BOZBAYEV</v>
      </c>
      <c r="L7376" t="str">
        <f>UPPER(anotacoes!H7376)</f>
        <v>DISPLACEMENT</v>
      </c>
      <c r="M7376" t="str">
        <f>IF(OR(L7376="ATTACK",L7376="FINTA"),"&lt;TECNICA&gt;",UPPER(anotacoes!I7376))</f>
        <v>TRY TO GRIP WITH CONTACT</v>
      </c>
      <c r="N7376" t="str">
        <f>IF(OR(L7376="ATTACK",L7376="FINTA"),UPPER(anotacoes!I7376),"")</f>
        <v/>
      </c>
      <c r="O7376" s="6" t="str">
        <f>IF(anotacoes!N7376=0,"",anotacoes!N7376)</f>
        <v/>
      </c>
      <c r="P7376" t="str">
        <f>IF(anotacoes!M7376=0,"",UPPER(anotacoes!M7376))</f>
        <v/>
      </c>
      <c r="Q7376" t="str">
        <f t="shared" si="231"/>
        <v>INSERT INTO CONVERSAO_LUTA_ACAO (cd_conversao, id_luta, sequencia, momento_inicio, momento_fim, quem_faz, quem_sofre, acao_tipo, acao, tecnica, direcao, pontuacao) VALUES (1, 107, 88, TRIM(' 00:11:57,603'), TRIM(' 00:11:57,903'), 'STEVENS', 'BOZBAYEV', 'DISPLACEMENT', 'TRY TO GRIP WITH CONTACT', NULL, NULL, NULL)</v>
      </c>
      <c r="R7376" t="s">
        <v>10327</v>
      </c>
    </row>
    <row r="7377" spans="1:18" hidden="1" x14ac:dyDescent="0.25">
      <c r="A7377" s="7">
        <f>anotacoes!D7377</f>
        <v>40692</v>
      </c>
      <c r="B7377" t="str">
        <f>anotacoes!C7377</f>
        <v>GRAND SLAM MOSCOW 2011</v>
      </c>
      <c r="C7377" t="str">
        <f>anotacoes!E7377</f>
        <v>STEVENS</v>
      </c>
      <c r="D7377" t="str">
        <f>anotacoes!F7377</f>
        <v>BOZBAYEV</v>
      </c>
      <c r="E7377" t="s">
        <v>10325</v>
      </c>
      <c r="F7377">
        <f>anotacoes!A7377</f>
        <v>107</v>
      </c>
      <c r="G7377">
        <f>anotacoes!B7377</f>
        <v>89</v>
      </c>
      <c r="H7377" t="str">
        <f>anotacoes!K7377</f>
        <v xml:space="preserve"> 00:11:57,903</v>
      </c>
      <c r="I7377" t="str">
        <f>anotacoes!L7377</f>
        <v xml:space="preserve"> 00:12:01,769</v>
      </c>
      <c r="J7377" t="str">
        <f>IF(L7377="PAUSE",E7377,IF(anotacoes!G7381=conversao_anotacoes!C7377,conversao_anotacoes!C7377,conversao_anotacoes!D7377))</f>
        <v>STEVENS</v>
      </c>
      <c r="K7377" t="str">
        <f t="shared" si="230"/>
        <v>BOZBAYEV</v>
      </c>
      <c r="L7377" t="str">
        <f>UPPER(anotacoes!H7377)</f>
        <v>GRIP TIME</v>
      </c>
      <c r="M7377" t="str">
        <f>IF(OR(L7377="ATTACK",L7377="FINTA"),"&lt;TECNICA&gt;",UPPER(anotacoes!I7377))</f>
        <v>RIGHT COLLAR</v>
      </c>
      <c r="N7377" t="str">
        <f>IF(OR(L7377="ATTACK",L7377="FINTA"),UPPER(anotacoes!I7377),"")</f>
        <v/>
      </c>
      <c r="O7377" s="6" t="str">
        <f>IF(anotacoes!N7377=0,"",anotacoes!N7377)</f>
        <v/>
      </c>
      <c r="P7377" t="str">
        <f>IF(anotacoes!M7377=0,"",UPPER(anotacoes!M7377))</f>
        <v/>
      </c>
      <c r="Q7377" t="str">
        <f t="shared" si="231"/>
        <v>INSERT INTO CONVERSAO_LUTA_ACAO (cd_conversao, id_luta, sequencia, momento_inicio, momento_fim, quem_faz, quem_sofre, acao_tipo, acao, tecnica, direcao, pontuacao) VALUES (1, 107, 89, TRIM(' 00:11:57,903'), TRIM(' 00:12:01,769'), 'STEVENS', 'BOZBAYEV', 'GRIP TIME', 'RIGHT COLLAR', NULL, NULL, NULL)</v>
      </c>
      <c r="R7377" t="s">
        <v>10327</v>
      </c>
    </row>
    <row r="7378" spans="1:18" hidden="1" x14ac:dyDescent="0.25">
      <c r="A7378" s="7">
        <f>anotacoes!D7378</f>
        <v>40692</v>
      </c>
      <c r="B7378" t="str">
        <f>anotacoes!C7378</f>
        <v>GRAND SLAM MOSCOW 2011</v>
      </c>
      <c r="C7378" t="str">
        <f>anotacoes!E7378</f>
        <v>STEVENS</v>
      </c>
      <c r="D7378" t="str">
        <f>anotacoes!F7378</f>
        <v>BOZBAYEV</v>
      </c>
      <c r="E7378" t="s">
        <v>10325</v>
      </c>
      <c r="F7378">
        <f>anotacoes!A7378</f>
        <v>107</v>
      </c>
      <c r="G7378">
        <f>anotacoes!B7378</f>
        <v>90</v>
      </c>
      <c r="H7378" t="str">
        <f>anotacoes!K7378</f>
        <v xml:space="preserve"> 00:12:01,769</v>
      </c>
      <c r="I7378" t="str">
        <f>anotacoes!L7378</f>
        <v xml:space="preserve"> 00:12:02,978</v>
      </c>
      <c r="J7378" t="str">
        <f>IF(L7378="PAUSE",E7378,IF(anotacoes!G7382=conversao_anotacoes!C7378,conversao_anotacoes!C7378,conversao_anotacoes!D7378))</f>
        <v>STEVENS</v>
      </c>
      <c r="K7378" t="str">
        <f t="shared" si="230"/>
        <v>BOZBAYEV</v>
      </c>
      <c r="L7378" t="str">
        <f>UPPER(anotacoes!H7378)</f>
        <v>GRIP TIME</v>
      </c>
      <c r="M7378" t="str">
        <f>IF(OR(L7378="ATTACK",L7378="FINTA"),"&lt;TECNICA&gt;",UPPER(anotacoes!I7378))</f>
        <v>LEFT BACK RIGHT SLEEVE</v>
      </c>
      <c r="N7378" t="str">
        <f>IF(OR(L7378="ATTACK",L7378="FINTA"),UPPER(anotacoes!I7378),"")</f>
        <v/>
      </c>
      <c r="O7378" s="6" t="str">
        <f>IF(anotacoes!N7378=0,"",anotacoes!N7378)</f>
        <v/>
      </c>
      <c r="P7378" t="str">
        <f>IF(anotacoes!M7378=0,"",UPPER(anotacoes!M7378))</f>
        <v/>
      </c>
      <c r="Q7378" t="str">
        <f t="shared" si="231"/>
        <v>INSERT INTO CONVERSAO_LUTA_ACAO (cd_conversao, id_luta, sequencia, momento_inicio, momento_fim, quem_faz, quem_sofre, acao_tipo, acao, tecnica, direcao, pontuacao) VALUES (1, 107, 90, TRIM(' 00:12:01,769'), TRIM(' 00:12:02,978'), 'STEVENS', 'BOZBAYEV', 'GRIP TIME', 'LEFT BACK RIGHT SLEEVE', NULL, NULL, NULL)</v>
      </c>
      <c r="R7378" t="s">
        <v>10327</v>
      </c>
    </row>
    <row r="7379" spans="1:18" hidden="1" x14ac:dyDescent="0.25">
      <c r="A7379" s="7">
        <f>anotacoes!D7379</f>
        <v>40692</v>
      </c>
      <c r="B7379" t="str">
        <f>anotacoes!C7379</f>
        <v>GRAND SLAM MOSCOW 2011</v>
      </c>
      <c r="C7379" t="str">
        <f>anotacoes!E7379</f>
        <v>STEVENS</v>
      </c>
      <c r="D7379" t="str">
        <f>anotacoes!F7379</f>
        <v>BOZBAYEV</v>
      </c>
      <c r="E7379" t="s">
        <v>10325</v>
      </c>
      <c r="F7379">
        <f>anotacoes!A7379</f>
        <v>107</v>
      </c>
      <c r="G7379">
        <f>anotacoes!B7379</f>
        <v>91</v>
      </c>
      <c r="H7379" t="str">
        <f>anotacoes!K7379</f>
        <v xml:space="preserve"> 00:12:02,978</v>
      </c>
      <c r="I7379" t="str">
        <f>anotacoes!L7379</f>
        <v xml:space="preserve"> 00:12:04,303</v>
      </c>
      <c r="J7379" t="str">
        <f>IF(L7379="PAUSE",E7379,IF(anotacoes!G7383=conversao_anotacoes!C7379,conversao_anotacoes!C7379,conversao_anotacoes!D7379))</f>
        <v>STEVENS</v>
      </c>
      <c r="K7379" t="str">
        <f t="shared" si="230"/>
        <v>BOZBAYEV</v>
      </c>
      <c r="L7379" t="str">
        <f>UPPER(anotacoes!H7379)</f>
        <v>ATTACK</v>
      </c>
      <c r="M7379" t="str">
        <f>IF(OR(L7379="ATTACK",L7379="FINTA"),"&lt;TECNICA&gt;",UPPER(anotacoes!I7379))</f>
        <v>&lt;TECNICA&gt;</v>
      </c>
      <c r="N7379" t="str">
        <f>IF(OR(L7379="ATTACK",L7379="FINTA"),UPPER(anotacoes!I7379),"")</f>
        <v>SUMI GAESHI</v>
      </c>
      <c r="O7379" s="6">
        <f>IF(anotacoes!N7379=0,"",anotacoes!N7379)</f>
        <v>9</v>
      </c>
      <c r="P7379" t="str">
        <f>IF(anotacoes!M7379=0,"",UPPER(anotacoes!M7379))</f>
        <v/>
      </c>
      <c r="Q7379" t="str">
        <f t="shared" si="231"/>
        <v>INSERT INTO CONVERSAO_LUTA_ACAO (cd_conversao, id_luta, sequencia, momento_inicio, momento_fim, quem_faz, quem_sofre, acao_tipo, acao, tecnica, direcao, pontuacao) VALUES (1, 107, 91, TRIM(' 00:12:02,978'), TRIM(' 00:12:04,303'), 'STEVENS', 'BOZBAYEV', 'ATTACK', '&lt;TECNICA&gt;', 'SUMI GAESHI', 9, NULL)</v>
      </c>
      <c r="R7379" t="s">
        <v>10327</v>
      </c>
    </row>
    <row r="7380" spans="1:18" hidden="1" x14ac:dyDescent="0.25">
      <c r="A7380" s="7">
        <f>anotacoes!D7380</f>
        <v>40692</v>
      </c>
      <c r="B7380" t="str">
        <f>anotacoes!C7380</f>
        <v>GRAND SLAM MOSCOW 2011</v>
      </c>
      <c r="C7380" t="str">
        <f>anotacoes!E7380</f>
        <v>STEVENS</v>
      </c>
      <c r="D7380" t="str">
        <f>anotacoes!F7380</f>
        <v>BOZBAYEV</v>
      </c>
      <c r="E7380" t="s">
        <v>10325</v>
      </c>
      <c r="F7380">
        <f>anotacoes!A7380</f>
        <v>107</v>
      </c>
      <c r="G7380">
        <f>anotacoes!B7380</f>
        <v>92</v>
      </c>
      <c r="H7380" t="str">
        <f>anotacoes!K7380</f>
        <v xml:space="preserve"> 00:12:04,486</v>
      </c>
      <c r="I7380" t="str">
        <f>anotacoes!L7380</f>
        <v xml:space="preserve"> 00:12:07,211</v>
      </c>
      <c r="J7380" t="str">
        <f>IF(L7380="PAUSE",E7380,IF(anotacoes!G7384=conversao_anotacoes!C7380,conversao_anotacoes!C7380,conversao_anotacoes!D7380))</f>
        <v>STEVENS</v>
      </c>
      <c r="K7380" t="str">
        <f t="shared" si="230"/>
        <v>BOZBAYEV</v>
      </c>
      <c r="L7380" t="str">
        <f>UPPER(anotacoes!H7380)</f>
        <v>GROUNDWORK COMBAT</v>
      </c>
      <c r="M7380" t="str">
        <f>IF(OR(L7380="ATTACK",L7380="FINTA"),"&lt;TECNICA&gt;",UPPER(anotacoes!I7380))</f>
        <v>TRYING TO ATTACK</v>
      </c>
      <c r="N7380" t="str">
        <f>IF(OR(L7380="ATTACK",L7380="FINTA"),UPPER(anotacoes!I7380),"")</f>
        <v/>
      </c>
      <c r="O7380" s="6" t="str">
        <f>IF(anotacoes!N7380=0,"",anotacoes!N7380)</f>
        <v/>
      </c>
      <c r="P7380" t="str">
        <f>IF(anotacoes!M7380=0,"",UPPER(anotacoes!M7380))</f>
        <v/>
      </c>
      <c r="Q7380" t="str">
        <f t="shared" si="231"/>
        <v>INSERT INTO CONVERSAO_LUTA_ACAO (cd_conversao, id_luta, sequencia, momento_inicio, momento_fim, quem_faz, quem_sofre, acao_tipo, acao, tecnica, direcao, pontuacao) VALUES (1, 107, 92, TRIM(' 00:12:04,486'), TRIM(' 00:12:07,211'), 'STEVENS', 'BOZBAYEV', 'GROUNDWORK COMBAT', 'TRYING TO ATTACK', NULL, NULL, NULL)</v>
      </c>
      <c r="R7380" t="s">
        <v>10327</v>
      </c>
    </row>
    <row r="7381" spans="1:18" hidden="1" x14ac:dyDescent="0.25">
      <c r="A7381" s="7">
        <f>anotacoes!D7381</f>
        <v>40692</v>
      </c>
      <c r="B7381" t="str">
        <f>anotacoes!C7381</f>
        <v>GRAND SLAM MOSCOW 2011</v>
      </c>
      <c r="C7381" t="str">
        <f>anotacoes!E7381</f>
        <v>STEVENS</v>
      </c>
      <c r="D7381" t="str">
        <f>anotacoes!F7381</f>
        <v>BOZBAYEV</v>
      </c>
      <c r="E7381" t="s">
        <v>10325</v>
      </c>
      <c r="F7381">
        <f>anotacoes!A7381</f>
        <v>107</v>
      </c>
      <c r="G7381">
        <f>anotacoes!B7381</f>
        <v>93</v>
      </c>
      <c r="H7381" t="str">
        <f>anotacoes!K7381</f>
        <v xml:space="preserve"> 00:12:07,211</v>
      </c>
      <c r="I7381" t="str">
        <f>anotacoes!L7381</f>
        <v xml:space="preserve"> 00:12:08,655</v>
      </c>
      <c r="J7381" t="str">
        <f>IF(L7381="PAUSE",E7381,IF(anotacoes!G7385=conversao_anotacoes!C7381,conversao_anotacoes!C7381,conversao_anotacoes!D7381))</f>
        <v>STEVENS</v>
      </c>
      <c r="K7381" t="str">
        <f t="shared" si="230"/>
        <v>BOZBAYEV</v>
      </c>
      <c r="L7381" t="str">
        <f>UPPER(anotacoes!H7381)</f>
        <v>GRIP TIME</v>
      </c>
      <c r="M7381" t="str">
        <f>IF(OR(L7381="ATTACK",L7381="FINTA"),"&lt;TECNICA&gt;",UPPER(anotacoes!I7381))</f>
        <v>LEFT COLLAR RIGHT SLEEVE</v>
      </c>
      <c r="N7381" t="str">
        <f>IF(OR(L7381="ATTACK",L7381="FINTA"),UPPER(anotacoes!I7381),"")</f>
        <v/>
      </c>
      <c r="O7381" s="6" t="str">
        <f>IF(anotacoes!N7381=0,"",anotacoes!N7381)</f>
        <v/>
      </c>
      <c r="P7381" t="str">
        <f>IF(anotacoes!M7381=0,"",UPPER(anotacoes!M7381))</f>
        <v/>
      </c>
      <c r="Q7381" t="str">
        <f t="shared" si="231"/>
        <v>INSERT INTO CONVERSAO_LUTA_ACAO (cd_conversao, id_luta, sequencia, momento_inicio, momento_fim, quem_faz, quem_sofre, acao_tipo, acao, tecnica, direcao, pontuacao) VALUES (1, 107, 93, TRIM(' 00:12:07,211'), TRIM(' 00:12:08,655'), 'STEVENS', 'BOZBAYEV', 'GRIP TIME', 'LEFT COLLAR RIGHT SLEEVE', NULL, NULL, NULL)</v>
      </c>
      <c r="R7381" t="s">
        <v>10327</v>
      </c>
    </row>
    <row r="7382" spans="1:18" hidden="1" x14ac:dyDescent="0.25">
      <c r="A7382" s="7">
        <f>anotacoes!D7382</f>
        <v>40692</v>
      </c>
      <c r="B7382" t="str">
        <f>anotacoes!C7382</f>
        <v>GRAND SLAM MOSCOW 2011</v>
      </c>
      <c r="C7382" t="str">
        <f>anotacoes!E7382</f>
        <v>STEVENS</v>
      </c>
      <c r="D7382" t="str">
        <f>anotacoes!F7382</f>
        <v>BOZBAYEV</v>
      </c>
      <c r="E7382" t="s">
        <v>10325</v>
      </c>
      <c r="F7382">
        <f>anotacoes!A7382</f>
        <v>107</v>
      </c>
      <c r="G7382">
        <f>anotacoes!B7382</f>
        <v>94</v>
      </c>
      <c r="H7382" t="str">
        <f>anotacoes!K7382</f>
        <v xml:space="preserve"> 00:12:08,655</v>
      </c>
      <c r="I7382" t="str">
        <f>anotacoes!L7382</f>
        <v xml:space="preserve"> 00:12:11,887</v>
      </c>
      <c r="J7382" t="str">
        <f>IF(L7382="PAUSE",E7382,IF(anotacoes!G7386=conversao_anotacoes!C7382,conversao_anotacoes!C7382,conversao_anotacoes!D7382))</f>
        <v>&lt;ARBITRO_DESCONHECIDO&gt;</v>
      </c>
      <c r="K7382" t="str">
        <f t="shared" si="230"/>
        <v/>
      </c>
      <c r="L7382" t="str">
        <f>UPPER(anotacoes!H7382)</f>
        <v>PAUSE</v>
      </c>
      <c r="M7382" t="str">
        <f>IF(OR(L7382="ATTACK",L7382="FINTA"),"&lt;TECNICA&gt;",UPPER(anotacoes!I7382))</f>
        <v>&lt;NAO_CLASSIFICADO&gt;</v>
      </c>
      <c r="N7382" t="str">
        <f>IF(OR(L7382="ATTACK",L7382="FINTA"),UPPER(anotacoes!I7382),"")</f>
        <v/>
      </c>
      <c r="O7382" s="6" t="str">
        <f>IF(anotacoes!N7382=0,"",anotacoes!N7382)</f>
        <v/>
      </c>
      <c r="P7382" t="str">
        <f>IF(anotacoes!M7382=0,"",UPPER(anotacoes!M7382))</f>
        <v/>
      </c>
      <c r="Q7382" t="str">
        <f t="shared" si="231"/>
        <v>INSERT INTO CONVERSAO_LUTA_ACAO (cd_conversao, id_luta, sequencia, momento_inicio, momento_fim, quem_faz, quem_sofre, acao_tipo, acao, tecnica, direcao, pontuacao) VALUES (1, 107, 94, TRIM(' 00:12:08,655'), TRIM(' 00:12:11,887'), '&lt;ARBITRO_DESCONHECIDO&gt;', '', 'PAUSE', '&lt;NAO_CLASSIFICADO&gt;', NULL, NULL, NULL)</v>
      </c>
      <c r="R7382" t="s">
        <v>10327</v>
      </c>
    </row>
    <row r="7383" spans="1:18" hidden="1" x14ac:dyDescent="0.25">
      <c r="A7383" s="7">
        <f>anotacoes!D7383</f>
        <v>40692</v>
      </c>
      <c r="B7383" t="str">
        <f>anotacoes!C7383</f>
        <v>GRAND SLAM MOSCOW 2011</v>
      </c>
      <c r="C7383" t="str">
        <f>anotacoes!E7383</f>
        <v>STEVENS</v>
      </c>
      <c r="D7383" t="str">
        <f>anotacoes!F7383</f>
        <v>BOZBAYEV</v>
      </c>
      <c r="E7383" t="s">
        <v>10325</v>
      </c>
      <c r="F7383">
        <f>anotacoes!A7383</f>
        <v>107</v>
      </c>
      <c r="G7383">
        <f>anotacoes!B7383</f>
        <v>95</v>
      </c>
      <c r="H7383" t="str">
        <f>anotacoes!K7383</f>
        <v xml:space="preserve"> 00:12:11,887</v>
      </c>
      <c r="I7383" t="str">
        <f>anotacoes!L7383</f>
        <v xml:space="preserve"> 00:12:13,995</v>
      </c>
      <c r="J7383" t="str">
        <f>IF(L7383="PAUSE",E7383,IF(anotacoes!G7387=conversao_anotacoes!C7383,conversao_anotacoes!C7383,conversao_anotacoes!D7383))</f>
        <v>STEVENS</v>
      </c>
      <c r="K7383" t="str">
        <f t="shared" si="230"/>
        <v>BOZBAYEV</v>
      </c>
      <c r="L7383" t="str">
        <f>UPPER(anotacoes!H7383)</f>
        <v>DISPLACEMENT</v>
      </c>
      <c r="M7383" t="str">
        <f>IF(OR(L7383="ATTACK",L7383="FINTA"),"&lt;TECNICA&gt;",UPPER(anotacoes!I7383))</f>
        <v>CIRCULAR LEFT</v>
      </c>
      <c r="N7383" t="str">
        <f>IF(OR(L7383="ATTACK",L7383="FINTA"),UPPER(anotacoes!I7383),"")</f>
        <v/>
      </c>
      <c r="O7383" s="6" t="str">
        <f>IF(anotacoes!N7383=0,"",anotacoes!N7383)</f>
        <v/>
      </c>
      <c r="P7383" t="str">
        <f>IF(anotacoes!M7383=0,"",UPPER(anotacoes!M7383))</f>
        <v/>
      </c>
      <c r="Q7383" t="str">
        <f t="shared" si="231"/>
        <v>INSERT INTO CONVERSAO_LUTA_ACAO (cd_conversao, id_luta, sequencia, momento_inicio, momento_fim, quem_faz, quem_sofre, acao_tipo, acao, tecnica, direcao, pontuacao) VALUES (1, 107, 95, TRIM(' 00:12:11,887'), TRIM(' 00:12:13,995'), 'STEVENS', 'BOZBAYEV', 'DISPLACEMENT', 'CIRCULAR LEFT', NULL, NULL, NULL)</v>
      </c>
      <c r="R7383" t="s">
        <v>10327</v>
      </c>
    </row>
    <row r="7384" spans="1:18" hidden="1" x14ac:dyDescent="0.25">
      <c r="A7384" s="7">
        <f>anotacoes!D7384</f>
        <v>40692</v>
      </c>
      <c r="B7384" t="str">
        <f>anotacoes!C7384</f>
        <v>GRAND SLAM MOSCOW 2011</v>
      </c>
      <c r="C7384" t="str">
        <f>anotacoes!E7384</f>
        <v>STEVENS</v>
      </c>
      <c r="D7384" t="str">
        <f>anotacoes!F7384</f>
        <v>BOZBAYEV</v>
      </c>
      <c r="E7384" t="s">
        <v>10325</v>
      </c>
      <c r="F7384">
        <f>anotacoes!A7384</f>
        <v>107</v>
      </c>
      <c r="G7384">
        <f>anotacoes!B7384</f>
        <v>96</v>
      </c>
      <c r="H7384" t="str">
        <f>anotacoes!K7384</f>
        <v xml:space="preserve"> 00:12:13,995</v>
      </c>
      <c r="I7384" t="str">
        <f>anotacoes!L7384</f>
        <v xml:space="preserve"> 00:12:18,088</v>
      </c>
      <c r="J7384" t="str">
        <f>IF(L7384="PAUSE",E7384,IF(anotacoes!G7388=conversao_anotacoes!C7384,conversao_anotacoes!C7384,conversao_anotacoes!D7384))</f>
        <v>STEVENS</v>
      </c>
      <c r="K7384" t="str">
        <f t="shared" si="230"/>
        <v>BOZBAYEV</v>
      </c>
      <c r="L7384" t="str">
        <f>UPPER(anotacoes!H7384)</f>
        <v>DISPLACEMENT</v>
      </c>
      <c r="M7384" t="str">
        <f>IF(OR(L7384="ATTACK",L7384="FINTA"),"&lt;TECNICA&gt;",UPPER(anotacoes!I7384))</f>
        <v>2-3 STEP HESITANT RIGHT</v>
      </c>
      <c r="N7384" t="str">
        <f>IF(OR(L7384="ATTACK",L7384="FINTA"),UPPER(anotacoes!I7384),"")</f>
        <v/>
      </c>
      <c r="O7384" s="6" t="str">
        <f>IF(anotacoes!N7384=0,"",anotacoes!N7384)</f>
        <v/>
      </c>
      <c r="P7384" t="str">
        <f>IF(anotacoes!M7384=0,"",UPPER(anotacoes!M7384))</f>
        <v/>
      </c>
      <c r="Q7384" t="str">
        <f t="shared" si="231"/>
        <v>INSERT INTO CONVERSAO_LUTA_ACAO (cd_conversao, id_luta, sequencia, momento_inicio, momento_fim, quem_faz, quem_sofre, acao_tipo, acao, tecnica, direcao, pontuacao) VALUES (1, 107, 96, TRIM(' 00:12:13,995'), TRIM(' 00:12:18,088'), 'STEVENS', 'BOZBAYEV', 'DISPLACEMENT', '2-3 STEP HESITANT RIGHT', NULL, NULL, NULL)</v>
      </c>
      <c r="R7384" t="s">
        <v>10327</v>
      </c>
    </row>
    <row r="7385" spans="1:18" hidden="1" x14ac:dyDescent="0.25">
      <c r="A7385" s="7">
        <f>anotacoes!D7385</f>
        <v>40692</v>
      </c>
      <c r="B7385" t="str">
        <f>anotacoes!C7385</f>
        <v>GRAND SLAM MOSCOW 2011</v>
      </c>
      <c r="C7385" t="str">
        <f>anotacoes!E7385</f>
        <v>STEVENS</v>
      </c>
      <c r="D7385" t="str">
        <f>anotacoes!F7385</f>
        <v>BOZBAYEV</v>
      </c>
      <c r="E7385" t="s">
        <v>10325</v>
      </c>
      <c r="F7385">
        <f>anotacoes!A7385</f>
        <v>107</v>
      </c>
      <c r="G7385">
        <f>anotacoes!B7385</f>
        <v>97</v>
      </c>
      <c r="H7385" t="str">
        <f>anotacoes!K7385</f>
        <v xml:space="preserve"> 00:12:18,088</v>
      </c>
      <c r="I7385" t="str">
        <f>anotacoes!L7385</f>
        <v xml:space="preserve"> 00:12:22,995</v>
      </c>
      <c r="J7385" t="str">
        <f>IF(L7385="PAUSE",E7385,IF(anotacoes!G7389=conversao_anotacoes!C7385,conversao_anotacoes!C7385,conversao_anotacoes!D7385))</f>
        <v>STEVENS</v>
      </c>
      <c r="K7385" t="str">
        <f t="shared" si="230"/>
        <v>BOZBAYEV</v>
      </c>
      <c r="L7385" t="str">
        <f>UPPER(anotacoes!H7385)</f>
        <v>GRIP TIME</v>
      </c>
      <c r="M7385" t="str">
        <f>IF(OR(L7385="ATTACK",L7385="FINTA"),"&lt;TECNICA&gt;",UPPER(anotacoes!I7385))</f>
        <v>RIGHT COLLAR LEFT SLEEVE</v>
      </c>
      <c r="N7385" t="str">
        <f>IF(OR(L7385="ATTACK",L7385="FINTA"),UPPER(anotacoes!I7385),"")</f>
        <v/>
      </c>
      <c r="O7385" s="6" t="str">
        <f>IF(anotacoes!N7385=0,"",anotacoes!N7385)</f>
        <v/>
      </c>
      <c r="P7385" t="str">
        <f>IF(anotacoes!M7385=0,"",UPPER(anotacoes!M7385))</f>
        <v/>
      </c>
      <c r="Q7385" t="str">
        <f t="shared" si="231"/>
        <v>INSERT INTO CONVERSAO_LUTA_ACAO (cd_conversao, id_luta, sequencia, momento_inicio, momento_fim, quem_faz, quem_sofre, acao_tipo, acao, tecnica, direcao, pontuacao) VALUES (1, 107, 97, TRIM(' 00:12:18,088'), TRIM(' 00:12:22,995'), 'STEVENS', 'BOZBAYEV', 'GRIP TIME', 'RIGHT COLLAR LEFT SLEEVE', NULL, NULL, NULL)</v>
      </c>
      <c r="R7385" t="s">
        <v>10327</v>
      </c>
    </row>
    <row r="7386" spans="1:18" hidden="1" x14ac:dyDescent="0.25">
      <c r="A7386" s="7">
        <f>anotacoes!D7386</f>
        <v>40692</v>
      </c>
      <c r="B7386" t="str">
        <f>anotacoes!C7386</f>
        <v>GRAND SLAM MOSCOW 2011</v>
      </c>
      <c r="C7386" t="str">
        <f>anotacoes!E7386</f>
        <v>STEVENS</v>
      </c>
      <c r="D7386" t="str">
        <f>anotacoes!F7386</f>
        <v>BOZBAYEV</v>
      </c>
      <c r="E7386" t="s">
        <v>10325</v>
      </c>
      <c r="F7386">
        <f>anotacoes!A7386</f>
        <v>107</v>
      </c>
      <c r="G7386">
        <f>anotacoes!B7386</f>
        <v>98</v>
      </c>
      <c r="H7386" t="str">
        <f>anotacoes!K7386</f>
        <v xml:space="preserve"> 00:12:22,995</v>
      </c>
      <c r="I7386" t="str">
        <f>anotacoes!L7386</f>
        <v xml:space="preserve"> 00:12:28,530</v>
      </c>
      <c r="J7386" t="str">
        <f>IF(L7386="PAUSE",E7386,IF(anotacoes!G7390=conversao_anotacoes!C7386,conversao_anotacoes!C7386,conversao_anotacoes!D7386))</f>
        <v>STEVENS</v>
      </c>
      <c r="K7386" t="str">
        <f t="shared" si="230"/>
        <v>BOZBAYEV</v>
      </c>
      <c r="L7386" t="str">
        <f>UPPER(anotacoes!H7386)</f>
        <v>GRIP TIME</v>
      </c>
      <c r="M7386" t="str">
        <f>IF(OR(L7386="ATTACK",L7386="FINTA"),"&lt;TECNICA&gt;",UPPER(anotacoes!I7386))</f>
        <v>RIGHT COLLAR</v>
      </c>
      <c r="N7386" t="str">
        <f>IF(OR(L7386="ATTACK",L7386="FINTA"),UPPER(anotacoes!I7386),"")</f>
        <v/>
      </c>
      <c r="O7386" s="6" t="str">
        <f>IF(anotacoes!N7386=0,"",anotacoes!N7386)</f>
        <v/>
      </c>
      <c r="P7386" t="str">
        <f>IF(anotacoes!M7386=0,"",UPPER(anotacoes!M7386))</f>
        <v/>
      </c>
      <c r="Q7386" t="str">
        <f t="shared" si="231"/>
        <v>INSERT INTO CONVERSAO_LUTA_ACAO (cd_conversao, id_luta, sequencia, momento_inicio, momento_fim, quem_faz, quem_sofre, acao_tipo, acao, tecnica, direcao, pontuacao) VALUES (1, 107, 98, TRIM(' 00:12:22,995'), TRIM(' 00:12:28,530'), 'STEVENS', 'BOZBAYEV', 'GRIP TIME', 'RIGHT COLLAR', NULL, NULL, NULL)</v>
      </c>
      <c r="R7386" t="s">
        <v>10327</v>
      </c>
    </row>
    <row r="7387" spans="1:18" hidden="1" x14ac:dyDescent="0.25">
      <c r="A7387" s="7">
        <f>anotacoes!D7387</f>
        <v>40692</v>
      </c>
      <c r="B7387" t="str">
        <f>anotacoes!C7387</f>
        <v>GRAND SLAM MOSCOW 2011</v>
      </c>
      <c r="C7387" t="str">
        <f>anotacoes!E7387</f>
        <v>STEVENS</v>
      </c>
      <c r="D7387" t="str">
        <f>anotacoes!F7387</f>
        <v>BOZBAYEV</v>
      </c>
      <c r="E7387" t="s">
        <v>10325</v>
      </c>
      <c r="F7387">
        <f>anotacoes!A7387</f>
        <v>107</v>
      </c>
      <c r="G7387">
        <f>anotacoes!B7387</f>
        <v>99</v>
      </c>
      <c r="H7387" t="str">
        <f>anotacoes!K7387</f>
        <v xml:space="preserve"> 00:12:28,530</v>
      </c>
      <c r="I7387" t="str">
        <f>anotacoes!L7387</f>
        <v xml:space="preserve"> 00:12:29,395</v>
      </c>
      <c r="J7387" t="str">
        <f>IF(L7387="PAUSE",E7387,IF(anotacoes!G7391=conversao_anotacoes!C7387,conversao_anotacoes!C7387,conversao_anotacoes!D7387))</f>
        <v>STEVENS</v>
      </c>
      <c r="K7387" t="str">
        <f t="shared" si="230"/>
        <v>BOZBAYEV</v>
      </c>
      <c r="L7387" t="str">
        <f>UPPER(anotacoes!H7387)</f>
        <v>ATTACK</v>
      </c>
      <c r="M7387" t="str">
        <f>IF(OR(L7387="ATTACK",L7387="FINTA"),"&lt;TECNICA&gt;",UPPER(anotacoes!I7387))</f>
        <v>&lt;TECNICA&gt;</v>
      </c>
      <c r="N7387" t="str">
        <f>IF(OR(L7387="ATTACK",L7387="FINTA"),UPPER(anotacoes!I7387),"")</f>
        <v>SEOI NAGE</v>
      </c>
      <c r="O7387" s="6">
        <f>IF(anotacoes!N7387=0,"",anotacoes!N7387)</f>
        <v>6</v>
      </c>
      <c r="P7387" t="str">
        <f>IF(anotacoes!M7387=0,"",UPPER(anotacoes!M7387))</f>
        <v/>
      </c>
      <c r="Q7387" t="str">
        <f t="shared" si="231"/>
        <v>INSERT INTO CONVERSAO_LUTA_ACAO (cd_conversao, id_luta, sequencia, momento_inicio, momento_fim, quem_faz, quem_sofre, acao_tipo, acao, tecnica, direcao, pontuacao) VALUES (1, 107, 99, TRIM(' 00:12:28,530'), TRIM(' 00:12:29,395'), 'STEVENS', 'BOZBAYEV', 'ATTACK', '&lt;TECNICA&gt;', 'SEOI NAGE', 6, NULL)</v>
      </c>
      <c r="R7387" t="s">
        <v>10327</v>
      </c>
    </row>
    <row r="7388" spans="1:18" hidden="1" x14ac:dyDescent="0.25">
      <c r="A7388" s="7">
        <f>anotacoes!D7388</f>
        <v>40692</v>
      </c>
      <c r="B7388" t="str">
        <f>anotacoes!C7388</f>
        <v>GRAND SLAM MOSCOW 2011</v>
      </c>
      <c r="C7388" t="str">
        <f>anotacoes!E7388</f>
        <v>STEVENS</v>
      </c>
      <c r="D7388" t="str">
        <f>anotacoes!F7388</f>
        <v>BOZBAYEV</v>
      </c>
      <c r="E7388" t="s">
        <v>10325</v>
      </c>
      <c r="F7388">
        <f>anotacoes!A7388</f>
        <v>107</v>
      </c>
      <c r="G7388">
        <f>anotacoes!B7388</f>
        <v>100</v>
      </c>
      <c r="H7388" t="str">
        <f>anotacoes!K7388</f>
        <v xml:space="preserve"> 00:12:29,395</v>
      </c>
      <c r="I7388" t="str">
        <f>anotacoes!L7388</f>
        <v xml:space="preserve"> 00:12:30,960</v>
      </c>
      <c r="J7388" t="str">
        <f>IF(L7388="PAUSE",E7388,IF(anotacoes!G7392=conversao_anotacoes!C7388,conversao_anotacoes!C7388,conversao_anotacoes!D7388))</f>
        <v>STEVENS</v>
      </c>
      <c r="K7388" t="str">
        <f t="shared" si="230"/>
        <v>BOZBAYEV</v>
      </c>
      <c r="L7388" t="str">
        <f>UPPER(anotacoes!H7388)</f>
        <v>ATTACK</v>
      </c>
      <c r="M7388" t="str">
        <f>IF(OR(L7388="ATTACK",L7388="FINTA"),"&lt;TECNICA&gt;",UPPER(anotacoes!I7388))</f>
        <v>&lt;TECNICA&gt;</v>
      </c>
      <c r="N7388" t="str">
        <f>IF(OR(L7388="ATTACK",L7388="FINTA"),UPPER(anotacoes!I7388),"")</f>
        <v>DEASHI HARAI</v>
      </c>
      <c r="O7388" s="6">
        <f>IF(anotacoes!N7388=0,"",anotacoes!N7388)</f>
        <v>3</v>
      </c>
      <c r="P7388" t="str">
        <f>IF(anotacoes!M7388=0,"",UPPER(anotacoes!M7388))</f>
        <v/>
      </c>
      <c r="Q7388" t="str">
        <f t="shared" si="231"/>
        <v>INSERT INTO CONVERSAO_LUTA_ACAO (cd_conversao, id_luta, sequencia, momento_inicio, momento_fim, quem_faz, quem_sofre, acao_tipo, acao, tecnica, direcao, pontuacao) VALUES (1, 107, 100, TRIM(' 00:12:29,395'), TRIM(' 00:12:30,960'), 'STEVENS', 'BOZBAYEV', 'ATTACK', '&lt;TECNICA&gt;', 'DEASHI HARAI', 3, NULL)</v>
      </c>
      <c r="R7388" t="s">
        <v>10327</v>
      </c>
    </row>
    <row r="7389" spans="1:18" hidden="1" x14ac:dyDescent="0.25">
      <c r="A7389" s="7">
        <f>anotacoes!D7389</f>
        <v>40692</v>
      </c>
      <c r="B7389" t="str">
        <f>anotacoes!C7389</f>
        <v>GRAND SLAM MOSCOW 2011</v>
      </c>
      <c r="C7389" t="str">
        <f>anotacoes!E7389</f>
        <v>STEVENS</v>
      </c>
      <c r="D7389" t="str">
        <f>anotacoes!F7389</f>
        <v>BOZBAYEV</v>
      </c>
      <c r="E7389" t="s">
        <v>10325</v>
      </c>
      <c r="F7389">
        <f>anotacoes!A7389</f>
        <v>107</v>
      </c>
      <c r="G7389">
        <f>anotacoes!B7389</f>
        <v>101</v>
      </c>
      <c r="H7389" t="str">
        <f>anotacoes!K7389</f>
        <v xml:space="preserve"> 00:12:30,960</v>
      </c>
      <c r="I7389" t="str">
        <f>anotacoes!L7389</f>
        <v xml:space="preserve"> 00:12:33,609</v>
      </c>
      <c r="J7389" t="str">
        <f>IF(L7389="PAUSE",E7389,IF(anotacoes!G7393=conversao_anotacoes!C7389,conversao_anotacoes!C7389,conversao_anotacoes!D7389))</f>
        <v>&lt;ARBITRO_DESCONHECIDO&gt;</v>
      </c>
      <c r="K7389" t="str">
        <f t="shared" si="230"/>
        <v/>
      </c>
      <c r="L7389" t="str">
        <f>UPPER(anotacoes!H7389)</f>
        <v>PAUSE</v>
      </c>
      <c r="M7389" t="str">
        <f>IF(OR(L7389="ATTACK",L7389="FINTA"),"&lt;TECNICA&gt;",UPPER(anotacoes!I7389))</f>
        <v>&lt;NAO_CLASSIFICADO&gt;</v>
      </c>
      <c r="N7389" t="str">
        <f>IF(OR(L7389="ATTACK",L7389="FINTA"),UPPER(anotacoes!I7389),"")</f>
        <v/>
      </c>
      <c r="O7389" s="6" t="str">
        <f>IF(anotacoes!N7389=0,"",anotacoes!N7389)</f>
        <v/>
      </c>
      <c r="P7389" t="str">
        <f>IF(anotacoes!M7389=0,"",UPPER(anotacoes!M7389))</f>
        <v/>
      </c>
      <c r="Q7389" t="str">
        <f t="shared" si="231"/>
        <v>INSERT INTO CONVERSAO_LUTA_ACAO (cd_conversao, id_luta, sequencia, momento_inicio, momento_fim, quem_faz, quem_sofre, acao_tipo, acao, tecnica, direcao, pontuacao) VALUES (1, 107, 101, TRIM(' 00:12:30,960'), TRIM(' 00:12:33,609'), '&lt;ARBITRO_DESCONHECIDO&gt;', '', 'PAUSE', '&lt;NAO_CLASSIFICADO&gt;', NULL, NULL, NULL)</v>
      </c>
      <c r="R7389" t="s">
        <v>10327</v>
      </c>
    </row>
    <row r="7390" spans="1:18" hidden="1" x14ac:dyDescent="0.25">
      <c r="A7390" s="7">
        <f>anotacoes!D7390</f>
        <v>40692</v>
      </c>
      <c r="B7390" t="str">
        <f>anotacoes!C7390</f>
        <v>GRAND SLAM MOSCOW 2011</v>
      </c>
      <c r="C7390" t="str">
        <f>anotacoes!E7390</f>
        <v>STEVENS</v>
      </c>
      <c r="D7390" t="str">
        <f>anotacoes!F7390</f>
        <v>BOZBAYEV</v>
      </c>
      <c r="E7390" t="s">
        <v>10325</v>
      </c>
      <c r="F7390">
        <f>anotacoes!A7390</f>
        <v>107</v>
      </c>
      <c r="G7390">
        <f>anotacoes!B7390</f>
        <v>102</v>
      </c>
      <c r="H7390" t="str">
        <f>anotacoes!K7390</f>
        <v xml:space="preserve"> 00:12:33,792</v>
      </c>
      <c r="I7390" t="str">
        <f>anotacoes!L7390</f>
        <v xml:space="preserve"> 00:12:37,114</v>
      </c>
      <c r="J7390" t="str">
        <f>IF(L7390="PAUSE",E7390,IF(anotacoes!G7394=conversao_anotacoes!C7390,conversao_anotacoes!C7390,conversao_anotacoes!D7390))</f>
        <v>STEVENS</v>
      </c>
      <c r="K7390" t="str">
        <f t="shared" si="230"/>
        <v>BOZBAYEV</v>
      </c>
      <c r="L7390" t="str">
        <f>UPPER(anotacoes!H7390)</f>
        <v>DISPLACEMENT</v>
      </c>
      <c r="M7390" t="str">
        <f>IF(OR(L7390="ATTACK",L7390="FINTA"),"&lt;TECNICA&gt;",UPPER(anotacoes!I7390))</f>
        <v>2-3 STEP HESITANT RIGHT</v>
      </c>
      <c r="N7390" t="str">
        <f>IF(OR(L7390="ATTACK",L7390="FINTA"),UPPER(anotacoes!I7390),"")</f>
        <v/>
      </c>
      <c r="O7390" s="6" t="str">
        <f>IF(anotacoes!N7390=0,"",anotacoes!N7390)</f>
        <v/>
      </c>
      <c r="P7390" t="str">
        <f>IF(anotacoes!M7390=0,"",UPPER(anotacoes!M7390))</f>
        <v/>
      </c>
      <c r="Q7390" t="str">
        <f t="shared" si="231"/>
        <v>INSERT INTO CONVERSAO_LUTA_ACAO (cd_conversao, id_luta, sequencia, momento_inicio, momento_fim, quem_faz, quem_sofre, acao_tipo, acao, tecnica, direcao, pontuacao) VALUES (1, 107, 102, TRIM(' 00:12:33,792'), TRIM(' 00:12:37,114'), 'STEVENS', 'BOZBAYEV', 'DISPLACEMENT', '2-3 STEP HESITANT RIGHT', NULL, NULL, NULL)</v>
      </c>
      <c r="R7390" t="s">
        <v>10327</v>
      </c>
    </row>
    <row r="7391" spans="1:18" hidden="1" x14ac:dyDescent="0.25">
      <c r="A7391" s="7">
        <f>anotacoes!D7391</f>
        <v>40692</v>
      </c>
      <c r="B7391" t="str">
        <f>anotacoes!C7391</f>
        <v>GRAND SLAM MOSCOW 2011</v>
      </c>
      <c r="C7391" t="str">
        <f>anotacoes!E7391</f>
        <v>STEVENS</v>
      </c>
      <c r="D7391" t="str">
        <f>anotacoes!F7391</f>
        <v>BOZBAYEV</v>
      </c>
      <c r="E7391" t="s">
        <v>10325</v>
      </c>
      <c r="F7391">
        <f>anotacoes!A7391</f>
        <v>107</v>
      </c>
      <c r="G7391">
        <f>anotacoes!B7391</f>
        <v>103</v>
      </c>
      <c r="H7391" t="str">
        <f>anotacoes!K7391</f>
        <v xml:space="preserve"> 00:12:37,349</v>
      </c>
      <c r="I7391" t="str">
        <f>anotacoes!L7391</f>
        <v xml:space="preserve"> 00:13:24,604</v>
      </c>
      <c r="J7391" t="str">
        <f>IF(L7391="PAUSE",E7391,IF(anotacoes!G7395=conversao_anotacoes!C7391,conversao_anotacoes!C7391,conversao_anotacoes!D7391))</f>
        <v>STEVENS</v>
      </c>
      <c r="K7391" t="str">
        <f t="shared" si="230"/>
        <v>BOZBAYEV</v>
      </c>
      <c r="L7391" t="str">
        <f>UPPER(anotacoes!H7391)</f>
        <v>GRIP TIME</v>
      </c>
      <c r="M7391" t="str">
        <f>IF(OR(L7391="ATTACK",L7391="FINTA"),"&lt;TECNICA&gt;",UPPER(anotacoes!I7391))</f>
        <v>RIGHT COLLAR LEFT SLEEVE</v>
      </c>
      <c r="N7391" t="str">
        <f>IF(OR(L7391="ATTACK",L7391="FINTA"),UPPER(anotacoes!I7391),"")</f>
        <v/>
      </c>
      <c r="O7391" s="6" t="str">
        <f>IF(anotacoes!N7391=0,"",anotacoes!N7391)</f>
        <v/>
      </c>
      <c r="P7391" t="str">
        <f>IF(anotacoes!M7391=0,"",UPPER(anotacoes!M7391))</f>
        <v/>
      </c>
      <c r="Q7391" t="str">
        <f t="shared" si="231"/>
        <v>INSERT INTO CONVERSAO_LUTA_ACAO (cd_conversao, id_luta, sequencia, momento_inicio, momento_fim, quem_faz, quem_sofre, acao_tipo, acao, tecnica, direcao, pontuacao) VALUES (1, 107, 103, TRIM(' 00:12:37,349'), TRIM(' 00:13:24,604'), 'STEVENS', 'BOZBAYEV', 'GRIP TIME', 'RIGHT COLLAR LEFT SLEEVE', NULL, NULL, NULL)</v>
      </c>
      <c r="R7391" t="s">
        <v>10327</v>
      </c>
    </row>
    <row r="7392" spans="1:18" hidden="1" x14ac:dyDescent="0.25">
      <c r="A7392" s="7">
        <f>anotacoes!D7392</f>
        <v>40692</v>
      </c>
      <c r="B7392" t="str">
        <f>anotacoes!C7392</f>
        <v>GRAND SLAM MOSCOW 2011</v>
      </c>
      <c r="C7392" t="str">
        <f>anotacoes!E7392</f>
        <v>STEVENS</v>
      </c>
      <c r="D7392" t="str">
        <f>anotacoes!F7392</f>
        <v>BOZBAYEV</v>
      </c>
      <c r="E7392" t="s">
        <v>10325</v>
      </c>
      <c r="F7392">
        <f>anotacoes!A7392</f>
        <v>107</v>
      </c>
      <c r="G7392">
        <f>anotacoes!B7392</f>
        <v>104</v>
      </c>
      <c r="H7392" t="str">
        <f>anotacoes!K7392</f>
        <v xml:space="preserve"> 00:13:24,604</v>
      </c>
      <c r="I7392" t="str">
        <f>anotacoes!L7392</f>
        <v xml:space="preserve"> 00:13:25,164</v>
      </c>
      <c r="J7392" t="str">
        <f>IF(L7392="PAUSE",E7392,IF(anotacoes!G7396=conversao_anotacoes!C7392,conversao_anotacoes!C7392,conversao_anotacoes!D7392))</f>
        <v>STEVENS</v>
      </c>
      <c r="K7392" t="str">
        <f t="shared" si="230"/>
        <v>BOZBAYEV</v>
      </c>
      <c r="L7392" t="str">
        <f>UPPER(anotacoes!H7392)</f>
        <v>GRIP TIME</v>
      </c>
      <c r="M7392" t="str">
        <f>IF(OR(L7392="ATTACK",L7392="FINTA"),"&lt;TECNICA&gt;",UPPER(anotacoes!I7392))</f>
        <v>LEFT BACK RIGHT SLEEVE</v>
      </c>
      <c r="N7392" t="str">
        <f>IF(OR(L7392="ATTACK",L7392="FINTA"),UPPER(anotacoes!I7392),"")</f>
        <v/>
      </c>
      <c r="O7392" s="6" t="str">
        <f>IF(anotacoes!N7392=0,"",anotacoes!N7392)</f>
        <v/>
      </c>
      <c r="P7392" t="str">
        <f>IF(anotacoes!M7392=0,"",UPPER(anotacoes!M7392))</f>
        <v/>
      </c>
      <c r="Q7392" t="str">
        <f t="shared" si="231"/>
        <v>INSERT INTO CONVERSAO_LUTA_ACAO (cd_conversao, id_luta, sequencia, momento_inicio, momento_fim, quem_faz, quem_sofre, acao_tipo, acao, tecnica, direcao, pontuacao) VALUES (1, 107, 104, TRIM(' 00:13:24,604'), TRIM(' 00:13:25,164'), 'STEVENS', 'BOZBAYEV', 'GRIP TIME', 'LEFT BACK RIGHT SLEEVE', NULL, NULL, NULL)</v>
      </c>
      <c r="R7392" t="s">
        <v>10327</v>
      </c>
    </row>
    <row r="7393" spans="1:18" hidden="1" x14ac:dyDescent="0.25">
      <c r="A7393" s="7">
        <f>anotacoes!D7393</f>
        <v>40692</v>
      </c>
      <c r="B7393" t="str">
        <f>anotacoes!C7393</f>
        <v>GRAND SLAM MOSCOW 2011</v>
      </c>
      <c r="C7393" t="str">
        <f>anotacoes!E7393</f>
        <v>STEVENS</v>
      </c>
      <c r="D7393" t="str">
        <f>anotacoes!F7393</f>
        <v>BOZBAYEV</v>
      </c>
      <c r="E7393" t="s">
        <v>10325</v>
      </c>
      <c r="F7393">
        <f>anotacoes!A7393</f>
        <v>107</v>
      </c>
      <c r="G7393">
        <f>anotacoes!B7393</f>
        <v>105</v>
      </c>
      <c r="H7393" t="str">
        <f>anotacoes!K7393</f>
        <v xml:space="preserve"> 00:13:25,164</v>
      </c>
      <c r="I7393" t="str">
        <f>anotacoes!L7393</f>
        <v xml:space="preserve"> 00:13:25,644</v>
      </c>
      <c r="J7393" t="str">
        <f>IF(L7393="PAUSE",E7393,IF(anotacoes!G7397=conversao_anotacoes!C7393,conversao_anotacoes!C7393,conversao_anotacoes!D7393))</f>
        <v>STEVENS</v>
      </c>
      <c r="K7393" t="str">
        <f t="shared" si="230"/>
        <v>BOZBAYEV</v>
      </c>
      <c r="L7393" t="str">
        <f>UPPER(anotacoes!H7393)</f>
        <v>DEFENSE</v>
      </c>
      <c r="M7393" t="str">
        <f>IF(OR(L7393="ATTACK",L7393="FINTA"),"&lt;TECNICA&gt;",UPPER(anotacoes!I7393))</f>
        <v>USING BODY MASS</v>
      </c>
      <c r="N7393" t="str">
        <f>IF(OR(L7393="ATTACK",L7393="FINTA"),UPPER(anotacoes!I7393),"")</f>
        <v/>
      </c>
      <c r="O7393" s="6" t="str">
        <f>IF(anotacoes!N7393=0,"",anotacoes!N7393)</f>
        <v/>
      </c>
      <c r="P7393" t="str">
        <f>IF(anotacoes!M7393=0,"",UPPER(anotacoes!M7393))</f>
        <v/>
      </c>
      <c r="Q7393" t="str">
        <f t="shared" si="231"/>
        <v>INSERT INTO CONVERSAO_LUTA_ACAO (cd_conversao, id_luta, sequencia, momento_inicio, momento_fim, quem_faz, quem_sofre, acao_tipo, acao, tecnica, direcao, pontuacao) VALUES (1, 107, 105, TRIM(' 00:13:25,164'), TRIM(' 00:13:25,644'), 'STEVENS', 'BOZBAYEV', 'DEFENSE', 'USING BODY MASS', NULL, NULL, NULL)</v>
      </c>
      <c r="R7393" t="s">
        <v>10327</v>
      </c>
    </row>
    <row r="7394" spans="1:18" hidden="1" x14ac:dyDescent="0.25">
      <c r="A7394" s="7">
        <f>anotacoes!D7394</f>
        <v>40692</v>
      </c>
      <c r="B7394" t="str">
        <f>anotacoes!C7394</f>
        <v>GRAND SLAM MOSCOW 2011</v>
      </c>
      <c r="C7394" t="str">
        <f>anotacoes!E7394</f>
        <v>STEVENS</v>
      </c>
      <c r="D7394" t="str">
        <f>anotacoes!F7394</f>
        <v>BOZBAYEV</v>
      </c>
      <c r="E7394" t="s">
        <v>10325</v>
      </c>
      <c r="F7394">
        <f>anotacoes!A7394</f>
        <v>107</v>
      </c>
      <c r="G7394">
        <f>anotacoes!B7394</f>
        <v>106</v>
      </c>
      <c r="H7394" t="str">
        <f>anotacoes!K7394</f>
        <v xml:space="preserve"> 00:13:25,644</v>
      </c>
      <c r="I7394" t="str">
        <f>anotacoes!L7394</f>
        <v xml:space="preserve"> 00:13:27,414</v>
      </c>
      <c r="J7394" t="str">
        <f>IF(L7394="PAUSE",E7394,IF(anotacoes!G7398=conversao_anotacoes!C7394,conversao_anotacoes!C7394,conversao_anotacoes!D7394))</f>
        <v>STEVENS</v>
      </c>
      <c r="K7394" t="str">
        <f t="shared" si="230"/>
        <v>BOZBAYEV</v>
      </c>
      <c r="L7394" t="str">
        <f>UPPER(anotacoes!H7394)</f>
        <v>GROUNDWORK COMBAT</v>
      </c>
      <c r="M7394" t="str">
        <f>IF(OR(L7394="ATTACK",L7394="FINTA"),"&lt;TECNICA&gt;",UPPER(anotacoes!I7394))</f>
        <v>DEFENSIVE POSITION</v>
      </c>
      <c r="N7394" t="str">
        <f>IF(OR(L7394="ATTACK",L7394="FINTA"),UPPER(anotacoes!I7394),"")</f>
        <v/>
      </c>
      <c r="O7394" s="6" t="str">
        <f>IF(anotacoes!N7394=0,"",anotacoes!N7394)</f>
        <v/>
      </c>
      <c r="P7394" t="str">
        <f>IF(anotacoes!M7394=0,"",UPPER(anotacoes!M7394))</f>
        <v/>
      </c>
      <c r="Q7394" t="str">
        <f t="shared" si="231"/>
        <v>INSERT INTO CONVERSAO_LUTA_ACAO (cd_conversao, id_luta, sequencia, momento_inicio, momento_fim, quem_faz, quem_sofre, acao_tipo, acao, tecnica, direcao, pontuacao) VALUES (1, 107, 106, TRIM(' 00:13:25,644'), TRIM(' 00:13:27,414'), 'STEVENS', 'BOZBAYEV', 'GROUNDWORK COMBAT', 'DEFENSIVE POSITION', NULL, NULL, NULL)</v>
      </c>
      <c r="R7394" t="s">
        <v>10327</v>
      </c>
    </row>
    <row r="7395" spans="1:18" hidden="1" x14ac:dyDescent="0.25">
      <c r="A7395" s="7">
        <f>anotacoes!D7395</f>
        <v>40692</v>
      </c>
      <c r="B7395" t="str">
        <f>anotacoes!C7395</f>
        <v>GRAND SLAM MOSCOW 2011</v>
      </c>
      <c r="C7395" t="str">
        <f>anotacoes!E7395</f>
        <v>STEVENS</v>
      </c>
      <c r="D7395" t="str">
        <f>anotacoes!F7395</f>
        <v>BOZBAYEV</v>
      </c>
      <c r="E7395" t="s">
        <v>10325</v>
      </c>
      <c r="F7395">
        <f>anotacoes!A7395</f>
        <v>107</v>
      </c>
      <c r="G7395">
        <f>anotacoes!B7395</f>
        <v>107</v>
      </c>
      <c r="H7395" t="str">
        <f>anotacoes!K7395</f>
        <v xml:space="preserve"> 00:13:27,633</v>
      </c>
      <c r="I7395" t="str">
        <f>anotacoes!L7395</f>
        <v xml:space="preserve"> 00:13:29,091</v>
      </c>
      <c r="J7395" t="str">
        <f>IF(L7395="PAUSE",E7395,IF(anotacoes!G7399=conversao_anotacoes!C7395,conversao_anotacoes!C7395,conversao_anotacoes!D7395))</f>
        <v>&lt;ARBITRO_DESCONHECIDO&gt;</v>
      </c>
      <c r="K7395" t="str">
        <f t="shared" si="230"/>
        <v/>
      </c>
      <c r="L7395" t="str">
        <f>UPPER(anotacoes!H7395)</f>
        <v>PAUSE</v>
      </c>
      <c r="M7395" t="str">
        <f>IF(OR(L7395="ATTACK",L7395="FINTA"),"&lt;TECNICA&gt;",UPPER(anotacoes!I7395))</f>
        <v>&lt;NAO_CLASSIFICADO&gt;</v>
      </c>
      <c r="N7395" t="str">
        <f>IF(OR(L7395="ATTACK",L7395="FINTA"),UPPER(anotacoes!I7395),"")</f>
        <v/>
      </c>
      <c r="O7395" s="6" t="str">
        <f>IF(anotacoes!N7395=0,"",anotacoes!N7395)</f>
        <v/>
      </c>
      <c r="P7395" t="str">
        <f>IF(anotacoes!M7395=0,"",UPPER(anotacoes!M7395))</f>
        <v/>
      </c>
      <c r="Q7395" t="str">
        <f t="shared" si="231"/>
        <v>INSERT INTO CONVERSAO_LUTA_ACAO (cd_conversao, id_luta, sequencia, momento_inicio, momento_fim, quem_faz, quem_sofre, acao_tipo, acao, tecnica, direcao, pontuacao) VALUES (1, 107, 107, TRIM(' 00:13:27,633'), TRIM(' 00:13:29,091'), '&lt;ARBITRO_DESCONHECIDO&gt;', '', 'PAUSE', '&lt;NAO_CLASSIFICADO&gt;', NULL, NULL, NULL)</v>
      </c>
      <c r="R7395" t="s">
        <v>10327</v>
      </c>
    </row>
    <row r="7396" spans="1:18" hidden="1" x14ac:dyDescent="0.25">
      <c r="A7396" s="7">
        <f>anotacoes!D7396</f>
        <v>40692</v>
      </c>
      <c r="B7396" t="str">
        <f>anotacoes!C7396</f>
        <v>GRAND SLAM MOSCOW 2011</v>
      </c>
      <c r="C7396" t="str">
        <f>anotacoes!E7396</f>
        <v>STEVENS</v>
      </c>
      <c r="D7396" t="str">
        <f>anotacoes!F7396</f>
        <v>BOZBAYEV</v>
      </c>
      <c r="E7396" t="s">
        <v>10325</v>
      </c>
      <c r="F7396">
        <f>anotacoes!A7396</f>
        <v>107</v>
      </c>
      <c r="G7396">
        <f>anotacoes!B7396</f>
        <v>108</v>
      </c>
      <c r="H7396" t="str">
        <f>anotacoes!K7396</f>
        <v xml:space="preserve"> 00:13:29,091</v>
      </c>
      <c r="I7396" t="str">
        <f>anotacoes!L7396</f>
        <v xml:space="preserve"> 00:13:30,077</v>
      </c>
      <c r="J7396" t="str">
        <f>IF(L7396="PAUSE",E7396,IF(anotacoes!G7400=conversao_anotacoes!C7396,conversao_anotacoes!C7396,conversao_anotacoes!D7396))</f>
        <v>STEVENS</v>
      </c>
      <c r="K7396" t="str">
        <f t="shared" si="230"/>
        <v>BOZBAYEV</v>
      </c>
      <c r="L7396" t="str">
        <f>UPPER(anotacoes!H7396)</f>
        <v>DISPLACEMENT</v>
      </c>
      <c r="M7396" t="str">
        <f>IF(OR(L7396="ATTACK",L7396="FINTA"),"&lt;TECNICA&gt;",UPPER(anotacoes!I7396))</f>
        <v>2-3 STEP HESITANT RIGHT</v>
      </c>
      <c r="N7396" t="str">
        <f>IF(OR(L7396="ATTACK",L7396="FINTA"),UPPER(anotacoes!I7396),"")</f>
        <v/>
      </c>
      <c r="O7396" s="6" t="str">
        <f>IF(anotacoes!N7396=0,"",anotacoes!N7396)</f>
        <v/>
      </c>
      <c r="P7396" t="str">
        <f>IF(anotacoes!M7396=0,"",UPPER(anotacoes!M7396))</f>
        <v/>
      </c>
      <c r="Q7396" t="str">
        <f t="shared" si="231"/>
        <v>INSERT INTO CONVERSAO_LUTA_ACAO (cd_conversao, id_luta, sequencia, momento_inicio, momento_fim, quem_faz, quem_sofre, acao_tipo, acao, tecnica, direcao, pontuacao) VALUES (1, 107, 108, TRIM(' 00:13:29,091'), TRIM(' 00:13:30,077'), 'STEVENS', 'BOZBAYEV', 'DISPLACEMENT', '2-3 STEP HESITANT RIGHT', NULL, NULL, NULL)</v>
      </c>
      <c r="R7396" t="s">
        <v>10327</v>
      </c>
    </row>
    <row r="7397" spans="1:18" hidden="1" x14ac:dyDescent="0.25">
      <c r="A7397" s="7">
        <f>anotacoes!D7397</f>
        <v>40692</v>
      </c>
      <c r="B7397" t="str">
        <f>anotacoes!C7397</f>
        <v>GRAND SLAM MOSCOW 2011</v>
      </c>
      <c r="C7397" t="str">
        <f>anotacoes!E7397</f>
        <v>STEVENS</v>
      </c>
      <c r="D7397" t="str">
        <f>anotacoes!F7397</f>
        <v>BOZBAYEV</v>
      </c>
      <c r="E7397" t="s">
        <v>10325</v>
      </c>
      <c r="F7397">
        <f>anotacoes!A7397</f>
        <v>107</v>
      </c>
      <c r="G7397">
        <f>anotacoes!B7397</f>
        <v>109</v>
      </c>
      <c r="H7397" t="str">
        <f>anotacoes!K7397</f>
        <v xml:space="preserve"> 00:13:30,077</v>
      </c>
      <c r="I7397" t="str">
        <f>anotacoes!L7397</f>
        <v xml:space="preserve"> 00:13:31,407</v>
      </c>
      <c r="J7397" t="str">
        <f>IF(L7397="PAUSE",E7397,IF(anotacoes!G7401=conversao_anotacoes!C7397,conversao_anotacoes!C7397,conversao_anotacoes!D7397))</f>
        <v>STEVENS</v>
      </c>
      <c r="K7397" t="str">
        <f t="shared" si="230"/>
        <v>BOZBAYEV</v>
      </c>
      <c r="L7397" t="str">
        <f>UPPER(anotacoes!H7397)</f>
        <v>DISPLACEMENT</v>
      </c>
      <c r="M7397" t="str">
        <f>IF(OR(L7397="ATTACK",L7397="FINTA"),"&lt;TECNICA&gt;",UPPER(anotacoes!I7397))</f>
        <v>TRY TO GRIP WITH CONTACT</v>
      </c>
      <c r="N7397" t="str">
        <f>IF(OR(L7397="ATTACK",L7397="FINTA"),UPPER(anotacoes!I7397),"")</f>
        <v/>
      </c>
      <c r="O7397" s="6" t="str">
        <f>IF(anotacoes!N7397=0,"",anotacoes!N7397)</f>
        <v/>
      </c>
      <c r="P7397" t="str">
        <f>IF(anotacoes!M7397=0,"",UPPER(anotacoes!M7397))</f>
        <v/>
      </c>
      <c r="Q7397" t="str">
        <f t="shared" si="231"/>
        <v>INSERT INTO CONVERSAO_LUTA_ACAO (cd_conversao, id_luta, sequencia, momento_inicio, momento_fim, quem_faz, quem_sofre, acao_tipo, acao, tecnica, direcao, pontuacao) VALUES (1, 107, 109, TRIM(' 00:13:30,077'), TRIM(' 00:13:31,407'), 'STEVENS', 'BOZBAYEV', 'DISPLACEMENT', 'TRY TO GRIP WITH CONTACT', NULL, NULL, NULL)</v>
      </c>
      <c r="R7397" t="s">
        <v>10327</v>
      </c>
    </row>
    <row r="7398" spans="1:18" hidden="1" x14ac:dyDescent="0.25">
      <c r="A7398" s="7">
        <f>anotacoes!D7398</f>
        <v>40692</v>
      </c>
      <c r="B7398" t="str">
        <f>anotacoes!C7398</f>
        <v>GRAND SLAM MOSCOW 2011</v>
      </c>
      <c r="C7398" t="str">
        <f>anotacoes!E7398</f>
        <v>STEVENS</v>
      </c>
      <c r="D7398" t="str">
        <f>anotacoes!F7398</f>
        <v>BOZBAYEV</v>
      </c>
      <c r="E7398" t="s">
        <v>10325</v>
      </c>
      <c r="F7398">
        <f>anotacoes!A7398</f>
        <v>107</v>
      </c>
      <c r="G7398">
        <f>anotacoes!B7398</f>
        <v>110</v>
      </c>
      <c r="H7398" t="str">
        <f>anotacoes!K7398</f>
        <v xml:space="preserve"> 00:13:31,407</v>
      </c>
      <c r="I7398" t="str">
        <f>anotacoes!L7398</f>
        <v xml:space="preserve"> 00:13:39,816</v>
      </c>
      <c r="J7398" t="str">
        <f>IF(L7398="PAUSE",E7398,IF(anotacoes!G7402=conversao_anotacoes!C7398,conversao_anotacoes!C7398,conversao_anotacoes!D7398))</f>
        <v>STEVENS</v>
      </c>
      <c r="K7398" t="str">
        <f t="shared" si="230"/>
        <v>BOZBAYEV</v>
      </c>
      <c r="L7398" t="str">
        <f>UPPER(anotacoes!H7398)</f>
        <v>GRIP TIME</v>
      </c>
      <c r="M7398" t="str">
        <f>IF(OR(L7398="ATTACK",L7398="FINTA"),"&lt;TECNICA&gt;",UPPER(anotacoes!I7398))</f>
        <v>RIGHT COLLAR LEFT SLEEVE</v>
      </c>
      <c r="N7398" t="str">
        <f>IF(OR(L7398="ATTACK",L7398="FINTA"),UPPER(anotacoes!I7398),"")</f>
        <v/>
      </c>
      <c r="O7398" s="6" t="str">
        <f>IF(anotacoes!N7398=0,"",anotacoes!N7398)</f>
        <v/>
      </c>
      <c r="P7398" t="str">
        <f>IF(anotacoes!M7398=0,"",UPPER(anotacoes!M7398))</f>
        <v/>
      </c>
      <c r="Q7398" t="str">
        <f t="shared" si="231"/>
        <v>INSERT INTO CONVERSAO_LUTA_ACAO (cd_conversao, id_luta, sequencia, momento_inicio, momento_fim, quem_faz, quem_sofre, acao_tipo, acao, tecnica, direcao, pontuacao) VALUES (1, 107, 110, TRIM(' 00:13:31,407'), TRIM(' 00:13:39,816'), 'STEVENS', 'BOZBAYEV', 'GRIP TIME', 'RIGHT COLLAR LEFT SLEEVE', NULL, NULL, NULL)</v>
      </c>
      <c r="R7398" t="s">
        <v>10327</v>
      </c>
    </row>
    <row r="7399" spans="1:18" hidden="1" x14ac:dyDescent="0.25">
      <c r="A7399" s="7">
        <f>anotacoes!D7399</f>
        <v>40692</v>
      </c>
      <c r="B7399" t="str">
        <f>anotacoes!C7399</f>
        <v>GRAND SLAM MOSCOW 2011</v>
      </c>
      <c r="C7399" t="str">
        <f>anotacoes!E7399</f>
        <v>STEVENS</v>
      </c>
      <c r="D7399" t="str">
        <f>anotacoes!F7399</f>
        <v>BOZBAYEV</v>
      </c>
      <c r="E7399" t="s">
        <v>10325</v>
      </c>
      <c r="F7399">
        <f>anotacoes!A7399</f>
        <v>107</v>
      </c>
      <c r="G7399">
        <f>anotacoes!B7399</f>
        <v>111</v>
      </c>
      <c r="H7399" t="str">
        <f>anotacoes!K7399</f>
        <v xml:space="preserve"> 00:13:39,816</v>
      </c>
      <c r="I7399" t="str">
        <f>anotacoes!L7399</f>
        <v xml:space="preserve"> 00:13:41,062</v>
      </c>
      <c r="J7399" t="str">
        <f>IF(L7399="PAUSE",E7399,IF(anotacoes!G7403=conversao_anotacoes!C7399,conversao_anotacoes!C7399,conversao_anotacoes!D7399))</f>
        <v>STEVENS</v>
      </c>
      <c r="K7399" t="str">
        <f t="shared" si="230"/>
        <v>BOZBAYEV</v>
      </c>
      <c r="L7399" t="str">
        <f>UPPER(anotacoes!H7399)</f>
        <v>ATTACK</v>
      </c>
      <c r="M7399" t="str">
        <f>IF(OR(L7399="ATTACK",L7399="FINTA"),"&lt;TECNICA&gt;",UPPER(anotacoes!I7399))</f>
        <v>&lt;TECNICA&gt;</v>
      </c>
      <c r="N7399" t="str">
        <f>IF(OR(L7399="ATTACK",L7399="FINTA"),UPPER(anotacoes!I7399),"")</f>
        <v>OUCHI GARI</v>
      </c>
      <c r="O7399" s="6">
        <f>IF(anotacoes!N7399=0,"",anotacoes!N7399)</f>
        <v>3</v>
      </c>
      <c r="P7399" t="str">
        <f>IF(anotacoes!M7399=0,"",UPPER(anotacoes!M7399))</f>
        <v/>
      </c>
      <c r="Q7399" t="str">
        <f t="shared" si="231"/>
        <v>INSERT INTO CONVERSAO_LUTA_ACAO (cd_conversao, id_luta, sequencia, momento_inicio, momento_fim, quem_faz, quem_sofre, acao_tipo, acao, tecnica, direcao, pontuacao) VALUES (1, 107, 111, TRIM(' 00:13:39,816'), TRIM(' 00:13:41,062'), 'STEVENS', 'BOZBAYEV', 'ATTACK', '&lt;TECNICA&gt;', 'OUCHI GARI', 3, NULL)</v>
      </c>
      <c r="R7399" t="s">
        <v>10327</v>
      </c>
    </row>
    <row r="7400" spans="1:18" hidden="1" x14ac:dyDescent="0.25">
      <c r="A7400" s="7">
        <f>anotacoes!D7400</f>
        <v>40692</v>
      </c>
      <c r="B7400" t="str">
        <f>anotacoes!C7400</f>
        <v>GRAND SLAM MOSCOW 2011</v>
      </c>
      <c r="C7400" t="str">
        <f>anotacoes!E7400</f>
        <v>STEVENS</v>
      </c>
      <c r="D7400" t="str">
        <f>anotacoes!F7400</f>
        <v>BOZBAYEV</v>
      </c>
      <c r="E7400" t="s">
        <v>10325</v>
      </c>
      <c r="F7400">
        <f>anotacoes!A7400</f>
        <v>107</v>
      </c>
      <c r="G7400">
        <f>anotacoes!B7400</f>
        <v>112</v>
      </c>
      <c r="H7400" t="str">
        <f>anotacoes!K7400</f>
        <v xml:space="preserve"> 00:13:41,062</v>
      </c>
      <c r="I7400" t="str">
        <f>anotacoes!L7400</f>
        <v xml:space="preserve"> 00:13:42,916</v>
      </c>
      <c r="J7400" t="str">
        <f>IF(L7400="PAUSE",E7400,IF(anotacoes!G7404=conversao_anotacoes!C7400,conversao_anotacoes!C7400,conversao_anotacoes!D7400))</f>
        <v>&lt;ARBITRO_DESCONHECIDO&gt;</v>
      </c>
      <c r="K7400" t="str">
        <f t="shared" si="230"/>
        <v/>
      </c>
      <c r="L7400" t="str">
        <f>UPPER(anotacoes!H7400)</f>
        <v>PAUSE</v>
      </c>
      <c r="M7400" t="str">
        <f>IF(OR(L7400="ATTACK",L7400="FINTA"),"&lt;TECNICA&gt;",UPPER(anotacoes!I7400))</f>
        <v>&lt;NAO_CLASSIFICADO&gt;</v>
      </c>
      <c r="N7400" t="str">
        <f>IF(OR(L7400="ATTACK",L7400="FINTA"),UPPER(anotacoes!I7400),"")</f>
        <v/>
      </c>
      <c r="O7400" s="6" t="str">
        <f>IF(anotacoes!N7400=0,"",anotacoes!N7400)</f>
        <v/>
      </c>
      <c r="P7400" t="str">
        <f>IF(anotacoes!M7400=0,"",UPPER(anotacoes!M7400))</f>
        <v/>
      </c>
      <c r="Q7400" t="str">
        <f t="shared" si="231"/>
        <v>INSERT INTO CONVERSAO_LUTA_ACAO (cd_conversao, id_luta, sequencia, momento_inicio, momento_fim, quem_faz, quem_sofre, acao_tipo, acao, tecnica, direcao, pontuacao) VALUES (1, 107, 112, TRIM(' 00:13:41,062'), TRIM(' 00:13:42,916'), '&lt;ARBITRO_DESCONHECIDO&gt;', '', 'PAUSE', '&lt;NAO_CLASSIFICADO&gt;', NULL, NULL, NULL)</v>
      </c>
      <c r="R7400" t="s">
        <v>10327</v>
      </c>
    </row>
    <row r="7401" spans="1:18" hidden="1" x14ac:dyDescent="0.25">
      <c r="A7401" s="7">
        <f>anotacoes!D7401</f>
        <v>40692</v>
      </c>
      <c r="B7401" t="str">
        <f>anotacoes!C7401</f>
        <v>GRAND SLAM MOSCOW 2011</v>
      </c>
      <c r="C7401" t="str">
        <f>anotacoes!E7401</f>
        <v>STEVENS</v>
      </c>
      <c r="D7401" t="str">
        <f>anotacoes!F7401</f>
        <v>BOZBAYEV</v>
      </c>
      <c r="E7401" t="s">
        <v>10325</v>
      </c>
      <c r="F7401">
        <f>anotacoes!A7401</f>
        <v>107</v>
      </c>
      <c r="G7401">
        <f>anotacoes!B7401</f>
        <v>113</v>
      </c>
      <c r="H7401" t="str">
        <f>anotacoes!K7401</f>
        <v xml:space="preserve"> 00:13:42,916</v>
      </c>
      <c r="I7401" t="str">
        <f>anotacoes!L7401</f>
        <v xml:space="preserve"> 00:13:44,174</v>
      </c>
      <c r="J7401" t="str">
        <f>IF(L7401="PAUSE",E7401,IF(anotacoes!G7405=conversao_anotacoes!C7401,conversao_anotacoes!C7401,conversao_anotacoes!D7401))</f>
        <v>STEVENS</v>
      </c>
      <c r="K7401" t="str">
        <f t="shared" si="230"/>
        <v>BOZBAYEV</v>
      </c>
      <c r="L7401" t="str">
        <f>UPPER(anotacoes!H7401)</f>
        <v>DISPLACEMENT</v>
      </c>
      <c r="M7401" t="str">
        <f>IF(OR(L7401="ATTACK",L7401="FINTA"),"&lt;TECNICA&gt;",UPPER(anotacoes!I7401))</f>
        <v>2-3 STEP HESITANT RIGHT</v>
      </c>
      <c r="N7401" t="str">
        <f>IF(OR(L7401="ATTACK",L7401="FINTA"),UPPER(anotacoes!I7401),"")</f>
        <v/>
      </c>
      <c r="O7401" s="6" t="str">
        <f>IF(anotacoes!N7401=0,"",anotacoes!N7401)</f>
        <v/>
      </c>
      <c r="P7401" t="str">
        <f>IF(anotacoes!M7401=0,"",UPPER(anotacoes!M7401))</f>
        <v/>
      </c>
      <c r="Q7401" t="str">
        <f t="shared" si="231"/>
        <v>INSERT INTO CONVERSAO_LUTA_ACAO (cd_conversao, id_luta, sequencia, momento_inicio, momento_fim, quem_faz, quem_sofre, acao_tipo, acao, tecnica, direcao, pontuacao) VALUES (1, 107, 113, TRIM(' 00:13:42,916'), TRIM(' 00:13:44,174'), 'STEVENS', 'BOZBAYEV', 'DISPLACEMENT', '2-3 STEP HESITANT RIGHT', NULL, NULL, NULL)</v>
      </c>
      <c r="R7401" t="s">
        <v>10327</v>
      </c>
    </row>
    <row r="7402" spans="1:18" hidden="1" x14ac:dyDescent="0.25">
      <c r="A7402" s="7">
        <f>anotacoes!D7402</f>
        <v>40692</v>
      </c>
      <c r="B7402" t="str">
        <f>anotacoes!C7402</f>
        <v>GRAND SLAM MOSCOW 2011</v>
      </c>
      <c r="C7402" t="str">
        <f>anotacoes!E7402</f>
        <v>STEVENS</v>
      </c>
      <c r="D7402" t="str">
        <f>anotacoes!F7402</f>
        <v>BOZBAYEV</v>
      </c>
      <c r="E7402" t="s">
        <v>10325</v>
      </c>
      <c r="F7402">
        <f>anotacoes!A7402</f>
        <v>107</v>
      </c>
      <c r="G7402">
        <f>anotacoes!B7402</f>
        <v>114</v>
      </c>
      <c r="H7402" t="str">
        <f>anotacoes!K7402</f>
        <v xml:space="preserve"> 00:13:44,174</v>
      </c>
      <c r="I7402" t="str">
        <f>anotacoes!L7402</f>
        <v xml:space="preserve"> 00:13:55,663</v>
      </c>
      <c r="J7402" t="str">
        <f>IF(L7402="PAUSE",E7402,IF(anotacoes!G7406=conversao_anotacoes!C7402,conversao_anotacoes!C7402,conversao_anotacoes!D7402))</f>
        <v>STEVENS</v>
      </c>
      <c r="K7402" t="str">
        <f t="shared" si="230"/>
        <v>BOZBAYEV</v>
      </c>
      <c r="L7402" t="str">
        <f>UPPER(anotacoes!H7402)</f>
        <v>GRIP TIME</v>
      </c>
      <c r="M7402" t="str">
        <f>IF(OR(L7402="ATTACK",L7402="FINTA"),"&lt;TECNICA&gt;",UPPER(anotacoes!I7402))</f>
        <v>RIGHT COLLAR LEFT SLEEVE</v>
      </c>
      <c r="N7402" t="str">
        <f>IF(OR(L7402="ATTACK",L7402="FINTA"),UPPER(anotacoes!I7402),"")</f>
        <v/>
      </c>
      <c r="O7402" s="6" t="str">
        <f>IF(anotacoes!N7402=0,"",anotacoes!N7402)</f>
        <v/>
      </c>
      <c r="P7402" t="str">
        <f>IF(anotacoes!M7402=0,"",UPPER(anotacoes!M7402))</f>
        <v/>
      </c>
      <c r="Q7402" t="str">
        <f t="shared" si="231"/>
        <v>INSERT INTO CONVERSAO_LUTA_ACAO (cd_conversao, id_luta, sequencia, momento_inicio, momento_fim, quem_faz, quem_sofre, acao_tipo, acao, tecnica, direcao, pontuacao) VALUES (1, 107, 114, TRIM(' 00:13:44,174'), TRIM(' 00:13:55,663'), 'STEVENS', 'BOZBAYEV', 'GRIP TIME', 'RIGHT COLLAR LEFT SLEEVE', NULL, NULL, NULL)</v>
      </c>
      <c r="R7402" t="s">
        <v>10327</v>
      </c>
    </row>
    <row r="7403" spans="1:18" hidden="1" x14ac:dyDescent="0.25">
      <c r="A7403" s="7">
        <f>anotacoes!D7403</f>
        <v>40692</v>
      </c>
      <c r="B7403" t="str">
        <f>anotacoes!C7403</f>
        <v>GRAND SLAM MOSCOW 2011</v>
      </c>
      <c r="C7403" t="str">
        <f>anotacoes!E7403</f>
        <v>STEVENS</v>
      </c>
      <c r="D7403" t="str">
        <f>anotacoes!F7403</f>
        <v>BOZBAYEV</v>
      </c>
      <c r="E7403" t="s">
        <v>10325</v>
      </c>
      <c r="F7403">
        <f>anotacoes!A7403</f>
        <v>107</v>
      </c>
      <c r="G7403">
        <f>anotacoes!B7403</f>
        <v>115</v>
      </c>
      <c r="H7403" t="str">
        <f>anotacoes!K7403</f>
        <v xml:space="preserve"> 00:13:55,663</v>
      </c>
      <c r="I7403" t="str">
        <f>anotacoes!L7403</f>
        <v xml:space="preserve"> 00:13:57,472</v>
      </c>
      <c r="J7403" t="str">
        <f>IF(L7403="PAUSE",E7403,IF(anotacoes!G7407=conversao_anotacoes!C7403,conversao_anotacoes!C7403,conversao_anotacoes!D7403))</f>
        <v>STEVENS</v>
      </c>
      <c r="K7403" t="str">
        <f t="shared" si="230"/>
        <v>BOZBAYEV</v>
      </c>
      <c r="L7403" t="str">
        <f>UPPER(anotacoes!H7403)</f>
        <v>ATTACK</v>
      </c>
      <c r="M7403" t="str">
        <f>IF(OR(L7403="ATTACK",L7403="FINTA"),"&lt;TECNICA&gt;",UPPER(anotacoes!I7403))</f>
        <v>&lt;TECNICA&gt;</v>
      </c>
      <c r="N7403" t="str">
        <f>IF(OR(L7403="ATTACK",L7403="FINTA"),UPPER(anotacoes!I7403),"")</f>
        <v>SEOI NAGE</v>
      </c>
      <c r="O7403" s="6">
        <f>IF(anotacoes!N7403=0,"",anotacoes!N7403)</f>
        <v>6</v>
      </c>
      <c r="P7403" t="str">
        <f>IF(anotacoes!M7403=0,"",UPPER(anotacoes!M7403))</f>
        <v/>
      </c>
      <c r="Q7403" t="str">
        <f t="shared" si="231"/>
        <v>INSERT INTO CONVERSAO_LUTA_ACAO (cd_conversao, id_luta, sequencia, momento_inicio, momento_fim, quem_faz, quem_sofre, acao_tipo, acao, tecnica, direcao, pontuacao) VALUES (1, 107, 115, TRIM(' 00:13:55,663'), TRIM(' 00:13:57,472'), 'STEVENS', 'BOZBAYEV', 'ATTACK', '&lt;TECNICA&gt;', 'SEOI NAGE', 6, NULL)</v>
      </c>
      <c r="R7403" t="s">
        <v>10327</v>
      </c>
    </row>
    <row r="7404" spans="1:18" hidden="1" x14ac:dyDescent="0.25">
      <c r="A7404" s="7">
        <f>anotacoes!D7404</f>
        <v>40692</v>
      </c>
      <c r="B7404" t="str">
        <f>anotacoes!C7404</f>
        <v>GRAND SLAM MOSCOW 2011</v>
      </c>
      <c r="C7404" t="str">
        <f>anotacoes!E7404</f>
        <v>STEVENS</v>
      </c>
      <c r="D7404" t="str">
        <f>anotacoes!F7404</f>
        <v>BOZBAYEV</v>
      </c>
      <c r="E7404" t="s">
        <v>10325</v>
      </c>
      <c r="F7404">
        <f>anotacoes!A7404</f>
        <v>107</v>
      </c>
      <c r="G7404">
        <f>anotacoes!B7404</f>
        <v>116</v>
      </c>
      <c r="H7404" t="str">
        <f>anotacoes!K7404</f>
        <v xml:space="preserve"> 00:13:57,666</v>
      </c>
      <c r="I7404" t="str">
        <f>anotacoes!L7404</f>
        <v xml:space="preserve"> 00:14:00,590</v>
      </c>
      <c r="J7404" t="str">
        <f>IF(L7404="PAUSE",E7404,IF(anotacoes!G7408=conversao_anotacoes!C7404,conversao_anotacoes!C7404,conversao_anotacoes!D7404))</f>
        <v>&lt;ARBITRO_DESCONHECIDO&gt;</v>
      </c>
      <c r="K7404" t="str">
        <f t="shared" si="230"/>
        <v/>
      </c>
      <c r="L7404" t="str">
        <f>UPPER(anotacoes!H7404)</f>
        <v>PAUSE</v>
      </c>
      <c r="M7404" t="str">
        <f>IF(OR(L7404="ATTACK",L7404="FINTA"),"&lt;TECNICA&gt;",UPPER(anotacoes!I7404))</f>
        <v>&lt;NAO_CLASSIFICADO&gt;</v>
      </c>
      <c r="N7404" t="str">
        <f>IF(OR(L7404="ATTACK",L7404="FINTA"),UPPER(anotacoes!I7404),"")</f>
        <v/>
      </c>
      <c r="O7404" s="6" t="str">
        <f>IF(anotacoes!N7404=0,"",anotacoes!N7404)</f>
        <v/>
      </c>
      <c r="P7404" t="str">
        <f>IF(anotacoes!M7404=0,"",UPPER(anotacoes!M7404))</f>
        <v/>
      </c>
      <c r="Q7404" t="str">
        <f t="shared" si="231"/>
        <v>INSERT INTO CONVERSAO_LUTA_ACAO (cd_conversao, id_luta, sequencia, momento_inicio, momento_fim, quem_faz, quem_sofre, acao_tipo, acao, tecnica, direcao, pontuacao) VALUES (1, 107, 116, TRIM(' 00:13:57,666'), TRIM(' 00:14:00,590'), '&lt;ARBITRO_DESCONHECIDO&gt;', '', 'PAUSE', '&lt;NAO_CLASSIFICADO&gt;', NULL, NULL, NULL)</v>
      </c>
      <c r="R7404" t="s">
        <v>10327</v>
      </c>
    </row>
    <row r="7405" spans="1:18" hidden="1" x14ac:dyDescent="0.25">
      <c r="A7405" s="7">
        <f>anotacoes!D7405</f>
        <v>40692</v>
      </c>
      <c r="B7405" t="str">
        <f>anotacoes!C7405</f>
        <v>GRAND SLAM MOSCOW 2011</v>
      </c>
      <c r="C7405" t="str">
        <f>anotacoes!E7405</f>
        <v>STEVENS</v>
      </c>
      <c r="D7405" t="str">
        <f>anotacoes!F7405</f>
        <v>BOZBAYEV</v>
      </c>
      <c r="E7405" t="s">
        <v>10325</v>
      </c>
      <c r="F7405">
        <f>anotacoes!A7405</f>
        <v>107</v>
      </c>
      <c r="G7405">
        <f>anotacoes!B7405</f>
        <v>117</v>
      </c>
      <c r="H7405" t="str">
        <f>anotacoes!K7405</f>
        <v xml:space="preserve"> 00:14:00,590</v>
      </c>
      <c r="I7405" t="str">
        <f>anotacoes!L7405</f>
        <v xml:space="preserve"> 00:14:01,502</v>
      </c>
      <c r="J7405" t="str">
        <f>IF(L7405="PAUSE",E7405,IF(anotacoes!G7409=conversao_anotacoes!C7405,conversao_anotacoes!C7405,conversao_anotacoes!D7405))</f>
        <v>STEVENS</v>
      </c>
      <c r="K7405" t="str">
        <f t="shared" si="230"/>
        <v>BOZBAYEV</v>
      </c>
      <c r="L7405" t="str">
        <f>UPPER(anotacoes!H7405)</f>
        <v>DISPLACEMENT</v>
      </c>
      <c r="M7405" t="str">
        <f>IF(OR(L7405="ATTACK",L7405="FINTA"),"&lt;TECNICA&gt;",UPPER(anotacoes!I7405))</f>
        <v>2-3 STEP HESITANT RIGHT</v>
      </c>
      <c r="N7405" t="str">
        <f>IF(OR(L7405="ATTACK",L7405="FINTA"),UPPER(anotacoes!I7405),"")</f>
        <v/>
      </c>
      <c r="O7405" s="6" t="str">
        <f>IF(anotacoes!N7405=0,"",anotacoes!N7405)</f>
        <v/>
      </c>
      <c r="P7405" t="str">
        <f>IF(anotacoes!M7405=0,"",UPPER(anotacoes!M7405))</f>
        <v/>
      </c>
      <c r="Q7405" t="str">
        <f t="shared" si="231"/>
        <v>INSERT INTO CONVERSAO_LUTA_ACAO (cd_conversao, id_luta, sequencia, momento_inicio, momento_fim, quem_faz, quem_sofre, acao_tipo, acao, tecnica, direcao, pontuacao) VALUES (1, 107, 117, TRIM(' 00:14:00,590'), TRIM(' 00:14:01,502'), 'STEVENS', 'BOZBAYEV', 'DISPLACEMENT', '2-3 STEP HESITANT RIGHT', NULL, NULL, NULL)</v>
      </c>
      <c r="R7405" t="s">
        <v>10327</v>
      </c>
    </row>
    <row r="7406" spans="1:18" hidden="1" x14ac:dyDescent="0.25">
      <c r="A7406" s="7">
        <f>anotacoes!D7406</f>
        <v>40692</v>
      </c>
      <c r="B7406" t="str">
        <f>anotacoes!C7406</f>
        <v>GRAND SLAM MOSCOW 2011</v>
      </c>
      <c r="C7406" t="str">
        <f>anotacoes!E7406</f>
        <v>STEVENS</v>
      </c>
      <c r="D7406" t="str">
        <f>anotacoes!F7406</f>
        <v>BOZBAYEV</v>
      </c>
      <c r="E7406" t="s">
        <v>10325</v>
      </c>
      <c r="F7406">
        <f>anotacoes!A7406</f>
        <v>107</v>
      </c>
      <c r="G7406">
        <f>anotacoes!B7406</f>
        <v>118</v>
      </c>
      <c r="H7406" t="str">
        <f>anotacoes!K7406</f>
        <v xml:space="preserve"> 00:14:01,502</v>
      </c>
      <c r="I7406" t="str">
        <f>anotacoes!L7406</f>
        <v xml:space="preserve"> 00:14:01,718</v>
      </c>
      <c r="J7406" t="str">
        <f>IF(L7406="PAUSE",E7406,IF(anotacoes!G7410=conversao_anotacoes!C7406,conversao_anotacoes!C7406,conversao_anotacoes!D7406))</f>
        <v>BOZBAYEV</v>
      </c>
      <c r="K7406" t="str">
        <f t="shared" si="230"/>
        <v>STEVENS</v>
      </c>
      <c r="L7406" t="str">
        <f>UPPER(anotacoes!H7406)</f>
        <v>GRIP TIME</v>
      </c>
      <c r="M7406" t="str">
        <f>IF(OR(L7406="ATTACK",L7406="FINTA"),"&lt;TECNICA&gt;",UPPER(anotacoes!I7406))</f>
        <v>RIGHT COLLAR</v>
      </c>
      <c r="N7406" t="str">
        <f>IF(OR(L7406="ATTACK",L7406="FINTA"),UPPER(anotacoes!I7406),"")</f>
        <v/>
      </c>
      <c r="O7406" s="6" t="str">
        <f>IF(anotacoes!N7406=0,"",anotacoes!N7406)</f>
        <v/>
      </c>
      <c r="P7406" t="str">
        <f>IF(anotacoes!M7406=0,"",UPPER(anotacoes!M7406))</f>
        <v/>
      </c>
      <c r="Q7406" t="str">
        <f t="shared" si="231"/>
        <v>INSERT INTO CONVERSAO_LUTA_ACAO (cd_conversao, id_luta, sequencia, momento_inicio, momento_fim, quem_faz, quem_sofre, acao_tipo, acao, tecnica, direcao, pontuacao) VALUES (1, 107, 118, TRIM(' 00:14:01,502'), TRIM(' 00:14:01,718'), 'BOZBAYEV', 'STEVENS', 'GRIP TIME', 'RIGHT COLLAR', NULL, NULL, NULL)</v>
      </c>
      <c r="R7406" t="s">
        <v>10327</v>
      </c>
    </row>
    <row r="7407" spans="1:18" hidden="1" x14ac:dyDescent="0.25">
      <c r="A7407" s="7">
        <f>anotacoes!D7407</f>
        <v>40692</v>
      </c>
      <c r="B7407" t="str">
        <f>anotacoes!C7407</f>
        <v>GRAND SLAM MOSCOW 2011</v>
      </c>
      <c r="C7407" t="str">
        <f>anotacoes!E7407</f>
        <v>STEVENS</v>
      </c>
      <c r="D7407" t="str">
        <f>anotacoes!F7407</f>
        <v>BOZBAYEV</v>
      </c>
      <c r="E7407" t="s">
        <v>10325</v>
      </c>
      <c r="F7407">
        <f>anotacoes!A7407</f>
        <v>107</v>
      </c>
      <c r="G7407">
        <f>anotacoes!B7407</f>
        <v>119</v>
      </c>
      <c r="H7407" t="str">
        <f>anotacoes!K7407</f>
        <v xml:space="preserve"> 00:14:01,718</v>
      </c>
      <c r="I7407" t="str">
        <f>anotacoes!L7407</f>
        <v xml:space="preserve"> 00:14:03,013</v>
      </c>
      <c r="J7407" t="str">
        <f>IF(L7407="PAUSE",E7407,IF(anotacoes!G7411=conversao_anotacoes!C7407,conversao_anotacoes!C7407,conversao_anotacoes!D7407))</f>
        <v>BOZBAYEV</v>
      </c>
      <c r="K7407" t="str">
        <f t="shared" si="230"/>
        <v>STEVENS</v>
      </c>
      <c r="L7407" t="str">
        <f>UPPER(anotacoes!H7407)</f>
        <v>DEFENSE</v>
      </c>
      <c r="M7407" t="str">
        <f>IF(OR(L7407="ATTACK",L7407="FINTA"),"&lt;TECNICA&gt;",UPPER(anotacoes!I7407))</f>
        <v>USING BODY MASS</v>
      </c>
      <c r="N7407" t="str">
        <f>IF(OR(L7407="ATTACK",L7407="FINTA"),UPPER(anotacoes!I7407),"")</f>
        <v/>
      </c>
      <c r="O7407" s="6" t="str">
        <f>IF(anotacoes!N7407=0,"",anotacoes!N7407)</f>
        <v/>
      </c>
      <c r="P7407" t="str">
        <f>IF(anotacoes!M7407=0,"",UPPER(anotacoes!M7407))</f>
        <v/>
      </c>
      <c r="Q7407" t="str">
        <f t="shared" si="231"/>
        <v>INSERT INTO CONVERSAO_LUTA_ACAO (cd_conversao, id_luta, sequencia, momento_inicio, momento_fim, quem_faz, quem_sofre, acao_tipo, acao, tecnica, direcao, pontuacao) VALUES (1, 107, 119, TRIM(' 00:14:01,718'), TRIM(' 00:14:03,013'), 'BOZBAYEV', 'STEVENS', 'DEFENSE', 'USING BODY MASS', NULL, NULL, NULL)</v>
      </c>
      <c r="R7407" t="s">
        <v>10327</v>
      </c>
    </row>
    <row r="7408" spans="1:18" hidden="1" x14ac:dyDescent="0.25">
      <c r="A7408" s="7">
        <f>anotacoes!D7408</f>
        <v>40692</v>
      </c>
      <c r="B7408" t="str">
        <f>anotacoes!C7408</f>
        <v>GRAND SLAM MOSCOW 2011</v>
      </c>
      <c r="C7408" t="str">
        <f>anotacoes!E7408</f>
        <v>STEVENS</v>
      </c>
      <c r="D7408" t="str">
        <f>anotacoes!F7408</f>
        <v>BOZBAYEV</v>
      </c>
      <c r="E7408" t="s">
        <v>10325</v>
      </c>
      <c r="F7408">
        <f>anotacoes!A7408</f>
        <v>107</v>
      </c>
      <c r="G7408">
        <f>anotacoes!B7408</f>
        <v>120</v>
      </c>
      <c r="H7408" t="str">
        <f>anotacoes!K7408</f>
        <v xml:space="preserve"> 00:14:03,190</v>
      </c>
      <c r="I7408" t="str">
        <f>anotacoes!L7408</f>
        <v xml:space="preserve"> 00:15:14,171</v>
      </c>
      <c r="J7408" t="str">
        <f>IF(L7408="PAUSE",E7408,IF(anotacoes!G7412=conversao_anotacoes!C7408,conversao_anotacoes!C7408,conversao_anotacoes!D7408))</f>
        <v>BOZBAYEV</v>
      </c>
      <c r="K7408" t="str">
        <f t="shared" si="230"/>
        <v>STEVENS</v>
      </c>
      <c r="L7408" t="str">
        <f>UPPER(anotacoes!H7408)</f>
        <v>GROUNDWORK COMBAT</v>
      </c>
      <c r="M7408" t="str">
        <f>IF(OR(L7408="ATTACK",L7408="FINTA"),"&lt;TECNICA&gt;",UPPER(anotacoes!I7408))</f>
        <v>TRYING TO ATTACK</v>
      </c>
      <c r="N7408" t="str">
        <f>IF(OR(L7408="ATTACK",L7408="FINTA"),UPPER(anotacoes!I7408),"")</f>
        <v/>
      </c>
      <c r="O7408" s="6" t="str">
        <f>IF(anotacoes!N7408=0,"",anotacoes!N7408)</f>
        <v/>
      </c>
      <c r="P7408" t="str">
        <f>IF(anotacoes!M7408=0,"",UPPER(anotacoes!M7408))</f>
        <v/>
      </c>
      <c r="Q7408" t="str">
        <f t="shared" si="231"/>
        <v>INSERT INTO CONVERSAO_LUTA_ACAO (cd_conversao, id_luta, sequencia, momento_inicio, momento_fim, quem_faz, quem_sofre, acao_tipo, acao, tecnica, direcao, pontuacao) VALUES (1, 107, 120, TRIM(' 00:14:03,190'), TRIM(' 00:15:14,171'), 'BOZBAYEV', 'STEVENS', 'GROUNDWORK COMBAT', 'TRYING TO ATTACK', NULL, NULL, NULL)</v>
      </c>
      <c r="R7408" t="s">
        <v>10327</v>
      </c>
    </row>
    <row r="7409" spans="1:18" hidden="1" x14ac:dyDescent="0.25">
      <c r="A7409" s="7">
        <f>anotacoes!D7409</f>
        <v>40692</v>
      </c>
      <c r="B7409" t="str">
        <f>anotacoes!C7409</f>
        <v>GRAND SLAM MOSCOW 2011</v>
      </c>
      <c r="C7409" t="str">
        <f>anotacoes!E7409</f>
        <v>STEVENS</v>
      </c>
      <c r="D7409" t="str">
        <f>anotacoes!F7409</f>
        <v>BOZBAYEV</v>
      </c>
      <c r="E7409" t="s">
        <v>10325</v>
      </c>
      <c r="F7409">
        <f>anotacoes!A7409</f>
        <v>107</v>
      </c>
      <c r="G7409">
        <f>anotacoes!B7409</f>
        <v>121</v>
      </c>
      <c r="H7409" t="str">
        <f>anotacoes!K7409</f>
        <v xml:space="preserve"> 00:15:14,171</v>
      </c>
      <c r="I7409" t="str">
        <f>anotacoes!L7409</f>
        <v xml:space="preserve"> 00:15:14,171</v>
      </c>
      <c r="J7409" t="str">
        <f>IF(L7409="PAUSE",E7409,IF(anotacoes!G7413=conversao_anotacoes!C7409,conversao_anotacoes!C7409,conversao_anotacoes!D7409))</f>
        <v>BOZBAYEV</v>
      </c>
      <c r="K7409" t="str">
        <f t="shared" si="230"/>
        <v>STEVENS</v>
      </c>
      <c r="L7409" t="str">
        <f>UPPER(anotacoes!H7409)</f>
        <v>ATTACK</v>
      </c>
      <c r="M7409" t="str">
        <f>IF(OR(L7409="ATTACK",L7409="FINTA"),"&lt;TECNICA&gt;",UPPER(anotacoes!I7409))</f>
        <v>&lt;TECNICA&gt;</v>
      </c>
      <c r="N7409" t="str">
        <f>IF(OR(L7409="ATTACK",L7409="FINTA"),UPPER(anotacoes!I7409),"")</f>
        <v>USHIRO KESA GATAME</v>
      </c>
      <c r="O7409" s="6">
        <f>IF(anotacoes!N7409=0,"",anotacoes!N7409)</f>
        <v>9</v>
      </c>
      <c r="P7409" t="str">
        <f>IF(anotacoes!M7409=0,"",UPPER(anotacoes!M7409))</f>
        <v>IPPON</v>
      </c>
      <c r="Q7409" t="str">
        <f t="shared" si="231"/>
        <v>INSERT INTO CONVERSAO_LUTA_ACAO (cd_conversao, id_luta, sequencia, momento_inicio, momento_fim, quem_faz, quem_sofre, acao_tipo, acao, tecnica, direcao, pontuacao) VALUES (1, 107, 121, TRIM(' 00:15:14,171'), TRIM(' 00:15:14,171'), 'BOZBAYEV', 'STEVENS', 'ATTACK', '&lt;TECNICA&gt;', 'USHIRO KESA GATAME', 9, 'IPPON')</v>
      </c>
      <c r="R7409" t="s">
        <v>10327</v>
      </c>
    </row>
    <row r="7410" spans="1:18" hidden="1" x14ac:dyDescent="0.25">
      <c r="A7410" s="7">
        <f>anotacoes!D7410</f>
        <v>40780</v>
      </c>
      <c r="B7410" t="str">
        <f>anotacoes!C7410</f>
        <v>WORLD CHAMPIONSHIPS PARIS 2011</v>
      </c>
      <c r="C7410" t="str">
        <f>anotacoes!E7410</f>
        <v>VALOIS-FORTIER</v>
      </c>
      <c r="D7410" t="str">
        <f>anotacoes!F7410</f>
        <v>BISCHOF</v>
      </c>
      <c r="E7410" t="s">
        <v>10325</v>
      </c>
      <c r="F7410">
        <f>anotacoes!A7410</f>
        <v>108</v>
      </c>
      <c r="G7410">
        <f>anotacoes!B7410</f>
        <v>1</v>
      </c>
      <c r="H7410" t="str">
        <f>anotacoes!K7410</f>
        <v xml:space="preserve"> 00:00:04,458</v>
      </c>
      <c r="I7410" t="str">
        <f>anotacoes!L7410</f>
        <v xml:space="preserve"> 00:00:07,936</v>
      </c>
      <c r="J7410" t="str">
        <f>IF(L7410="PAUSE",E7410,IF(anotacoes!G7414=conversao_anotacoes!C7410,conversao_anotacoes!C7410,conversao_anotacoes!D7410))</f>
        <v>VALOIS-FORTIER</v>
      </c>
      <c r="K7410" t="str">
        <f t="shared" si="230"/>
        <v>BISCHOF</v>
      </c>
      <c r="L7410" t="str">
        <f>UPPER(anotacoes!H7410)</f>
        <v>DISPLACEMENT</v>
      </c>
      <c r="M7410" t="str">
        <f>IF(OR(L7410="ATTACK",L7410="FINTA"),"&lt;TECNICA&gt;",UPPER(anotacoes!I7410))</f>
        <v>2-3 STEP HESITANT RIGHT</v>
      </c>
      <c r="N7410" t="str">
        <f>IF(OR(L7410="ATTACK",L7410="FINTA"),UPPER(anotacoes!I7410),"")</f>
        <v/>
      </c>
      <c r="O7410" s="6" t="str">
        <f>IF(anotacoes!N7410=0,"",anotacoes!N7410)</f>
        <v/>
      </c>
      <c r="P7410" t="str">
        <f>IF(anotacoes!M7410=0,"",UPPER(anotacoes!M7410))</f>
        <v/>
      </c>
      <c r="Q7410" t="str">
        <f t="shared" si="231"/>
        <v>INSERT INTO CONVERSAO_LUTA_ACAO (cd_conversao, id_luta, sequencia, momento_inicio, momento_fim, quem_faz, quem_sofre, acao_tipo, acao, tecnica, direcao, pontuacao) VALUES (1, 108, 1, TRIM(' 00:00:04,458'), TRIM(' 00:00:07,936'), 'VALOIS-FORTIER', 'BISCHOF', 'DISPLACEMENT', '2-3 STEP HESITANT RIGHT', NULL, NULL, NULL)</v>
      </c>
      <c r="R7410" t="s">
        <v>10327</v>
      </c>
    </row>
    <row r="7411" spans="1:18" hidden="1" x14ac:dyDescent="0.25">
      <c r="A7411" s="7">
        <f>anotacoes!D7411</f>
        <v>40780</v>
      </c>
      <c r="B7411" t="str">
        <f>anotacoes!C7411</f>
        <v>WORLD CHAMPIONSHIPS PARIS 2011</v>
      </c>
      <c r="C7411" t="str">
        <f>anotacoes!E7411</f>
        <v>VALOIS-FORTIER</v>
      </c>
      <c r="D7411" t="str">
        <f>anotacoes!F7411</f>
        <v>BISCHOF</v>
      </c>
      <c r="E7411" t="s">
        <v>10325</v>
      </c>
      <c r="F7411">
        <f>anotacoes!A7411</f>
        <v>108</v>
      </c>
      <c r="G7411">
        <f>anotacoes!B7411</f>
        <v>2</v>
      </c>
      <c r="H7411" t="str">
        <f>anotacoes!K7411</f>
        <v xml:space="preserve"> 00:00:07,936</v>
      </c>
      <c r="I7411" t="str">
        <f>anotacoes!L7411</f>
        <v xml:space="preserve"> 00:00:08,920</v>
      </c>
      <c r="J7411" t="str">
        <f>IF(L7411="PAUSE",E7411,IF(anotacoes!G7415=conversao_anotacoes!C7411,conversao_anotacoes!C7411,conversao_anotacoes!D7411))</f>
        <v>VALOIS-FORTIER</v>
      </c>
      <c r="K7411" t="str">
        <f t="shared" si="230"/>
        <v>BISCHOF</v>
      </c>
      <c r="L7411" t="str">
        <f>UPPER(anotacoes!H7411)</f>
        <v>GRIP TIME</v>
      </c>
      <c r="M7411" t="str">
        <f>IF(OR(L7411="ATTACK",L7411="FINTA"),"&lt;TECNICA&gt;",UPPER(anotacoes!I7411))</f>
        <v>LEFT COLLAR</v>
      </c>
      <c r="N7411" t="str">
        <f>IF(OR(L7411="ATTACK",L7411="FINTA"),UPPER(anotacoes!I7411),"")</f>
        <v/>
      </c>
      <c r="O7411" s="6" t="str">
        <f>IF(anotacoes!N7411=0,"",anotacoes!N7411)</f>
        <v/>
      </c>
      <c r="P7411" t="str">
        <f>IF(anotacoes!M7411=0,"",UPPER(anotacoes!M7411))</f>
        <v/>
      </c>
      <c r="Q7411" t="str">
        <f t="shared" si="231"/>
        <v>INSERT INTO CONVERSAO_LUTA_ACAO (cd_conversao, id_luta, sequencia, momento_inicio, momento_fim, quem_faz, quem_sofre, acao_tipo, acao, tecnica, direcao, pontuacao) VALUES (1, 108, 2, TRIM(' 00:00:07,936'), TRIM(' 00:00:08,920'), 'VALOIS-FORTIER', 'BISCHOF', 'GRIP TIME', 'LEFT COLLAR', NULL, NULL, NULL)</v>
      </c>
      <c r="R7411" t="s">
        <v>10327</v>
      </c>
    </row>
    <row r="7412" spans="1:18" hidden="1" x14ac:dyDescent="0.25">
      <c r="A7412" s="7">
        <f>anotacoes!D7412</f>
        <v>40780</v>
      </c>
      <c r="B7412" t="str">
        <f>anotacoes!C7412</f>
        <v>WORLD CHAMPIONSHIPS PARIS 2011</v>
      </c>
      <c r="C7412" t="str">
        <f>anotacoes!E7412</f>
        <v>VALOIS-FORTIER</v>
      </c>
      <c r="D7412" t="str">
        <f>anotacoes!F7412</f>
        <v>BISCHOF</v>
      </c>
      <c r="E7412" t="s">
        <v>10325</v>
      </c>
      <c r="F7412">
        <f>anotacoes!A7412</f>
        <v>108</v>
      </c>
      <c r="G7412">
        <f>anotacoes!B7412</f>
        <v>3</v>
      </c>
      <c r="H7412" t="str">
        <f>anotacoes!K7412</f>
        <v xml:space="preserve"> 00:00:08,920</v>
      </c>
      <c r="I7412" t="str">
        <f>anotacoes!L7412</f>
        <v xml:space="preserve"> 00:00:11,316</v>
      </c>
      <c r="J7412" t="str">
        <f>IF(L7412="PAUSE",E7412,IF(anotacoes!G7416=conversao_anotacoes!C7412,conversao_anotacoes!C7412,conversao_anotacoes!D7412))</f>
        <v>VALOIS-FORTIER</v>
      </c>
      <c r="K7412" t="str">
        <f t="shared" si="230"/>
        <v>BISCHOF</v>
      </c>
      <c r="L7412" t="str">
        <f>UPPER(anotacoes!H7412)</f>
        <v>DISPLACEMENT</v>
      </c>
      <c r="M7412" t="str">
        <f>IF(OR(L7412="ATTACK",L7412="FINTA"),"&lt;TECNICA&gt;",UPPER(anotacoes!I7412))</f>
        <v>2-3 STEP HESITANT RIGHT</v>
      </c>
      <c r="N7412" t="str">
        <f>IF(OR(L7412="ATTACK",L7412="FINTA"),UPPER(anotacoes!I7412),"")</f>
        <v/>
      </c>
      <c r="O7412" s="6" t="str">
        <f>IF(anotacoes!N7412=0,"",anotacoes!N7412)</f>
        <v/>
      </c>
      <c r="P7412" t="str">
        <f>IF(anotacoes!M7412=0,"",UPPER(anotacoes!M7412))</f>
        <v/>
      </c>
      <c r="Q7412" t="str">
        <f t="shared" si="231"/>
        <v>INSERT INTO CONVERSAO_LUTA_ACAO (cd_conversao, id_luta, sequencia, momento_inicio, momento_fim, quem_faz, quem_sofre, acao_tipo, acao, tecnica, direcao, pontuacao) VALUES (1, 108, 3, TRIM(' 00:00:08,920'), TRIM(' 00:00:11,316'), 'VALOIS-FORTIER', 'BISCHOF', 'DISPLACEMENT', '2-3 STEP HESITANT RIGHT', NULL, NULL, NULL)</v>
      </c>
      <c r="R7412" t="s">
        <v>10327</v>
      </c>
    </row>
    <row r="7413" spans="1:18" hidden="1" x14ac:dyDescent="0.25">
      <c r="A7413" s="7">
        <f>anotacoes!D7413</f>
        <v>40780</v>
      </c>
      <c r="B7413" t="str">
        <f>anotacoes!C7413</f>
        <v>WORLD CHAMPIONSHIPS PARIS 2011</v>
      </c>
      <c r="C7413" t="str">
        <f>anotacoes!E7413</f>
        <v>VALOIS-FORTIER</v>
      </c>
      <c r="D7413" t="str">
        <f>anotacoes!F7413</f>
        <v>BISCHOF</v>
      </c>
      <c r="E7413" t="s">
        <v>10325</v>
      </c>
      <c r="F7413">
        <f>anotacoes!A7413</f>
        <v>108</v>
      </c>
      <c r="G7413">
        <f>anotacoes!B7413</f>
        <v>4</v>
      </c>
      <c r="H7413" t="str">
        <f>anotacoes!K7413</f>
        <v xml:space="preserve"> 00:00:11,316</v>
      </c>
      <c r="I7413" t="str">
        <f>anotacoes!L7413</f>
        <v xml:space="preserve"> 00:00:13,003</v>
      </c>
      <c r="J7413" t="str">
        <f>IF(L7413="PAUSE",E7413,IF(anotacoes!G7417=conversao_anotacoes!C7413,conversao_anotacoes!C7413,conversao_anotacoes!D7413))</f>
        <v>VALOIS-FORTIER</v>
      </c>
      <c r="K7413" t="str">
        <f t="shared" si="230"/>
        <v>BISCHOF</v>
      </c>
      <c r="L7413" t="str">
        <f>UPPER(anotacoes!H7413)</f>
        <v>GRIP TIME</v>
      </c>
      <c r="M7413" t="str">
        <f>IF(OR(L7413="ATTACK",L7413="FINTA"),"&lt;TECNICA&gt;",UPPER(anotacoes!I7413))</f>
        <v>LEFT COLLAR RIGHT SLEEVE</v>
      </c>
      <c r="N7413" t="str">
        <f>IF(OR(L7413="ATTACK",L7413="FINTA"),UPPER(anotacoes!I7413),"")</f>
        <v/>
      </c>
      <c r="O7413" s="6" t="str">
        <f>IF(anotacoes!N7413=0,"",anotacoes!N7413)</f>
        <v/>
      </c>
      <c r="P7413" t="str">
        <f>IF(anotacoes!M7413=0,"",UPPER(anotacoes!M7413))</f>
        <v/>
      </c>
      <c r="Q7413" t="str">
        <f t="shared" si="231"/>
        <v>INSERT INTO CONVERSAO_LUTA_ACAO (cd_conversao, id_luta, sequencia, momento_inicio, momento_fim, quem_faz, quem_sofre, acao_tipo, acao, tecnica, direcao, pontuacao) VALUES (1, 108, 4, TRIM(' 00:00:11,316'), TRIM(' 00:00:13,003'), 'VALOIS-FORTIER', 'BISCHOF', 'GRIP TIME', 'LEFT COLLAR RIGHT SLEEVE', NULL, NULL, NULL)</v>
      </c>
      <c r="R7413" t="s">
        <v>10327</v>
      </c>
    </row>
    <row r="7414" spans="1:18" hidden="1" x14ac:dyDescent="0.25">
      <c r="A7414" s="7">
        <f>anotacoes!D7414</f>
        <v>40780</v>
      </c>
      <c r="B7414" t="str">
        <f>anotacoes!C7414</f>
        <v>WORLD CHAMPIONSHIPS PARIS 2011</v>
      </c>
      <c r="C7414" t="str">
        <f>anotacoes!E7414</f>
        <v>VALOIS-FORTIER</v>
      </c>
      <c r="D7414" t="str">
        <f>anotacoes!F7414</f>
        <v>BISCHOF</v>
      </c>
      <c r="E7414" t="s">
        <v>10325</v>
      </c>
      <c r="F7414">
        <f>anotacoes!A7414</f>
        <v>108</v>
      </c>
      <c r="G7414">
        <f>anotacoes!B7414</f>
        <v>5</v>
      </c>
      <c r="H7414" t="str">
        <f>anotacoes!K7414</f>
        <v xml:space="preserve"> 00:00:13,179</v>
      </c>
      <c r="I7414" t="str">
        <f>anotacoes!L7414</f>
        <v xml:space="preserve"> 00:00:19,353</v>
      </c>
      <c r="J7414" t="str">
        <f>IF(L7414="PAUSE",E7414,IF(anotacoes!G7418=conversao_anotacoes!C7414,conversao_anotacoes!C7414,conversao_anotacoes!D7414))</f>
        <v>VALOIS-FORTIER</v>
      </c>
      <c r="K7414" t="str">
        <f t="shared" si="230"/>
        <v>BISCHOF</v>
      </c>
      <c r="L7414" t="str">
        <f>UPPER(anotacoes!H7414)</f>
        <v>DISPLACEMENT</v>
      </c>
      <c r="M7414" t="str">
        <f>IF(OR(L7414="ATTACK",L7414="FINTA"),"&lt;TECNICA&gt;",UPPER(anotacoes!I7414))</f>
        <v>TRY TO GRIP WITH CONTACT</v>
      </c>
      <c r="N7414" t="str">
        <f>IF(OR(L7414="ATTACK",L7414="FINTA"),UPPER(anotacoes!I7414),"")</f>
        <v/>
      </c>
      <c r="O7414" s="6" t="str">
        <f>IF(anotacoes!N7414=0,"",anotacoes!N7414)</f>
        <v/>
      </c>
      <c r="P7414" t="str">
        <f>IF(anotacoes!M7414=0,"",UPPER(anotacoes!M7414))</f>
        <v/>
      </c>
      <c r="Q7414" t="str">
        <f t="shared" si="231"/>
        <v>INSERT INTO CONVERSAO_LUTA_ACAO (cd_conversao, id_luta, sequencia, momento_inicio, momento_fim, quem_faz, quem_sofre, acao_tipo, acao, tecnica, direcao, pontuacao) VALUES (1, 108, 5, TRIM(' 00:00:13,179'), TRIM(' 00:00:19,353'), 'VALOIS-FORTIER', 'BISCHOF', 'DISPLACEMENT', 'TRY TO GRIP WITH CONTACT', NULL, NULL, NULL)</v>
      </c>
      <c r="R7414" t="s">
        <v>10327</v>
      </c>
    </row>
    <row r="7415" spans="1:18" hidden="1" x14ac:dyDescent="0.25">
      <c r="A7415" s="7">
        <f>anotacoes!D7415</f>
        <v>40780</v>
      </c>
      <c r="B7415" t="str">
        <f>anotacoes!C7415</f>
        <v>WORLD CHAMPIONSHIPS PARIS 2011</v>
      </c>
      <c r="C7415" t="str">
        <f>anotacoes!E7415</f>
        <v>VALOIS-FORTIER</v>
      </c>
      <c r="D7415" t="str">
        <f>anotacoes!F7415</f>
        <v>BISCHOF</v>
      </c>
      <c r="E7415" t="s">
        <v>10325</v>
      </c>
      <c r="F7415">
        <f>anotacoes!A7415</f>
        <v>108</v>
      </c>
      <c r="G7415">
        <f>anotacoes!B7415</f>
        <v>6</v>
      </c>
      <c r="H7415" t="str">
        <f>anotacoes!K7415</f>
        <v xml:space="preserve"> 00:00:19,538</v>
      </c>
      <c r="I7415" t="str">
        <f>anotacoes!L7415</f>
        <v xml:space="preserve"> 00:00:23,769</v>
      </c>
      <c r="J7415" t="str">
        <f>IF(L7415="PAUSE",E7415,IF(anotacoes!G7419=conversao_anotacoes!C7415,conversao_anotacoes!C7415,conversao_anotacoes!D7415))</f>
        <v>VALOIS-FORTIER</v>
      </c>
      <c r="K7415" t="str">
        <f t="shared" si="230"/>
        <v>BISCHOF</v>
      </c>
      <c r="L7415" t="str">
        <f>UPPER(anotacoes!H7415)</f>
        <v>GRIP TIME</v>
      </c>
      <c r="M7415" t="str">
        <f>IF(OR(L7415="ATTACK",L7415="FINTA"),"&lt;TECNICA&gt;",UPPER(anotacoes!I7415))</f>
        <v>RIGHT SLEEVE LEFT SLEEVE</v>
      </c>
      <c r="N7415" t="str">
        <f>IF(OR(L7415="ATTACK",L7415="FINTA"),UPPER(anotacoes!I7415),"")</f>
        <v/>
      </c>
      <c r="O7415" s="6" t="str">
        <f>IF(anotacoes!N7415=0,"",anotacoes!N7415)</f>
        <v/>
      </c>
      <c r="P7415" t="str">
        <f>IF(anotacoes!M7415=0,"",UPPER(anotacoes!M7415))</f>
        <v/>
      </c>
      <c r="Q7415" t="str">
        <f t="shared" si="231"/>
        <v>INSERT INTO CONVERSAO_LUTA_ACAO (cd_conversao, id_luta, sequencia, momento_inicio, momento_fim, quem_faz, quem_sofre, acao_tipo, acao, tecnica, direcao, pontuacao) VALUES (1, 108, 6, TRIM(' 00:00:19,538'), TRIM(' 00:00:23,769'), 'VALOIS-FORTIER', 'BISCHOF', 'GRIP TIME', 'RIGHT SLEEVE LEFT SLEEVE', NULL, NULL, NULL)</v>
      </c>
      <c r="R7415" t="s">
        <v>10327</v>
      </c>
    </row>
    <row r="7416" spans="1:18" hidden="1" x14ac:dyDescent="0.25">
      <c r="A7416" s="7">
        <f>anotacoes!D7416</f>
        <v>40780</v>
      </c>
      <c r="B7416" t="str">
        <f>anotacoes!C7416</f>
        <v>WORLD CHAMPIONSHIPS PARIS 2011</v>
      </c>
      <c r="C7416" t="str">
        <f>anotacoes!E7416</f>
        <v>VALOIS-FORTIER</v>
      </c>
      <c r="D7416" t="str">
        <f>anotacoes!F7416</f>
        <v>BISCHOF</v>
      </c>
      <c r="E7416" t="s">
        <v>10325</v>
      </c>
      <c r="F7416">
        <f>anotacoes!A7416</f>
        <v>108</v>
      </c>
      <c r="G7416">
        <f>anotacoes!B7416</f>
        <v>7</v>
      </c>
      <c r="H7416" t="str">
        <f>anotacoes!K7416</f>
        <v xml:space="preserve"> 00:00:23,970</v>
      </c>
      <c r="I7416" t="str">
        <f>anotacoes!L7416</f>
        <v xml:space="preserve"> 00:00:27,028</v>
      </c>
      <c r="J7416" t="str">
        <f>IF(L7416="PAUSE",E7416,IF(anotacoes!G7420=conversao_anotacoes!C7416,conversao_anotacoes!C7416,conversao_anotacoes!D7416))</f>
        <v>VALOIS-FORTIER</v>
      </c>
      <c r="K7416" t="str">
        <f t="shared" si="230"/>
        <v>BISCHOF</v>
      </c>
      <c r="L7416" t="str">
        <f>UPPER(anotacoes!H7416)</f>
        <v>GROUNDWORK COMBAT</v>
      </c>
      <c r="M7416" t="str">
        <f>IF(OR(L7416="ATTACK",L7416="FINTA"),"&lt;TECNICA&gt;",UPPER(anotacoes!I7416))</f>
        <v>DEFENSIVE POSITION</v>
      </c>
      <c r="N7416" t="str">
        <f>IF(OR(L7416="ATTACK",L7416="FINTA"),UPPER(anotacoes!I7416),"")</f>
        <v/>
      </c>
      <c r="O7416" s="6" t="str">
        <f>IF(anotacoes!N7416=0,"",anotacoes!N7416)</f>
        <v/>
      </c>
      <c r="P7416" t="str">
        <f>IF(anotacoes!M7416=0,"",UPPER(anotacoes!M7416))</f>
        <v/>
      </c>
      <c r="Q7416" t="str">
        <f t="shared" si="231"/>
        <v>INSERT INTO CONVERSAO_LUTA_ACAO (cd_conversao, id_luta, sequencia, momento_inicio, momento_fim, quem_faz, quem_sofre, acao_tipo, acao, tecnica, direcao, pontuacao) VALUES (1, 108, 7, TRIM(' 00:00:23,970'), TRIM(' 00:00:27,028'), 'VALOIS-FORTIER', 'BISCHOF', 'GROUNDWORK COMBAT', 'DEFENSIVE POSITION', NULL, NULL, NULL)</v>
      </c>
      <c r="R7416" t="s">
        <v>10327</v>
      </c>
    </row>
    <row r="7417" spans="1:18" hidden="1" x14ac:dyDescent="0.25">
      <c r="A7417" s="7">
        <f>anotacoes!D7417</f>
        <v>40780</v>
      </c>
      <c r="B7417" t="str">
        <f>anotacoes!C7417</f>
        <v>WORLD CHAMPIONSHIPS PARIS 2011</v>
      </c>
      <c r="C7417" t="str">
        <f>anotacoes!E7417</f>
        <v>VALOIS-FORTIER</v>
      </c>
      <c r="D7417" t="str">
        <f>anotacoes!F7417</f>
        <v>BISCHOF</v>
      </c>
      <c r="E7417" t="s">
        <v>10325</v>
      </c>
      <c r="F7417">
        <f>anotacoes!A7417</f>
        <v>108</v>
      </c>
      <c r="G7417">
        <f>anotacoes!B7417</f>
        <v>8</v>
      </c>
      <c r="H7417" t="str">
        <f>anotacoes!K7417</f>
        <v xml:space="preserve"> 00:00:27,210</v>
      </c>
      <c r="I7417" t="str">
        <f>anotacoes!L7417</f>
        <v xml:space="preserve"> 00:00:32,706</v>
      </c>
      <c r="J7417" t="str">
        <f>IF(L7417="PAUSE",E7417,IF(anotacoes!G7421=conversao_anotacoes!C7417,conversao_anotacoes!C7417,conversao_anotacoes!D7417))</f>
        <v>&lt;ARBITRO_DESCONHECIDO&gt;</v>
      </c>
      <c r="K7417" t="str">
        <f t="shared" si="230"/>
        <v/>
      </c>
      <c r="L7417" t="str">
        <f>UPPER(anotacoes!H7417)</f>
        <v>PAUSE</v>
      </c>
      <c r="M7417" t="str">
        <f>IF(OR(L7417="ATTACK",L7417="FINTA"),"&lt;TECNICA&gt;",UPPER(anotacoes!I7417))</f>
        <v>&lt;NAO_CLASSIFICADO&gt;</v>
      </c>
      <c r="N7417" t="str">
        <f>IF(OR(L7417="ATTACK",L7417="FINTA"),UPPER(anotacoes!I7417),"")</f>
        <v/>
      </c>
      <c r="O7417" s="6" t="str">
        <f>IF(anotacoes!N7417=0,"",anotacoes!N7417)</f>
        <v/>
      </c>
      <c r="P7417" t="str">
        <f>IF(anotacoes!M7417=0,"",UPPER(anotacoes!M7417))</f>
        <v/>
      </c>
      <c r="Q7417" t="str">
        <f t="shared" si="231"/>
        <v>INSERT INTO CONVERSAO_LUTA_ACAO (cd_conversao, id_luta, sequencia, momento_inicio, momento_fim, quem_faz, quem_sofre, acao_tipo, acao, tecnica, direcao, pontuacao) VALUES (1, 108, 8, TRIM(' 00:00:27,210'), TRIM(' 00:00:32,706'), '&lt;ARBITRO_DESCONHECIDO&gt;', '', 'PAUSE', '&lt;NAO_CLASSIFICADO&gt;', NULL, NULL, NULL)</v>
      </c>
      <c r="R7417" t="s">
        <v>10327</v>
      </c>
    </row>
    <row r="7418" spans="1:18" hidden="1" x14ac:dyDescent="0.25">
      <c r="A7418" s="7">
        <f>anotacoes!D7418</f>
        <v>40780</v>
      </c>
      <c r="B7418" t="str">
        <f>anotacoes!C7418</f>
        <v>WORLD CHAMPIONSHIPS PARIS 2011</v>
      </c>
      <c r="C7418" t="str">
        <f>anotacoes!E7418</f>
        <v>VALOIS-FORTIER</v>
      </c>
      <c r="D7418" t="str">
        <f>anotacoes!F7418</f>
        <v>BISCHOF</v>
      </c>
      <c r="E7418" t="s">
        <v>10325</v>
      </c>
      <c r="F7418">
        <f>anotacoes!A7418</f>
        <v>108</v>
      </c>
      <c r="G7418">
        <f>anotacoes!B7418</f>
        <v>9</v>
      </c>
      <c r="H7418" t="str">
        <f>anotacoes!K7418</f>
        <v xml:space="preserve"> 00:00:32,882</v>
      </c>
      <c r="I7418" t="str">
        <f>anotacoes!L7418</f>
        <v xml:space="preserve"> 00:00:39,421</v>
      </c>
      <c r="J7418" t="str">
        <f>IF(L7418="PAUSE",E7418,IF(anotacoes!G7422=conversao_anotacoes!C7418,conversao_anotacoes!C7418,conversao_anotacoes!D7418))</f>
        <v>VALOIS-FORTIER</v>
      </c>
      <c r="K7418" t="str">
        <f t="shared" si="230"/>
        <v>BISCHOF</v>
      </c>
      <c r="L7418" t="str">
        <f>UPPER(anotacoes!H7418)</f>
        <v>DISPLACEMENT</v>
      </c>
      <c r="M7418" t="str">
        <f>IF(OR(L7418="ATTACK",L7418="FINTA"),"&lt;TECNICA&gt;",UPPER(anotacoes!I7418))</f>
        <v>2-3 STEP HESITANT RIGHT</v>
      </c>
      <c r="N7418" t="str">
        <f>IF(OR(L7418="ATTACK",L7418="FINTA"),UPPER(anotacoes!I7418),"")</f>
        <v/>
      </c>
      <c r="O7418" s="6" t="str">
        <f>IF(anotacoes!N7418=0,"",anotacoes!N7418)</f>
        <v/>
      </c>
      <c r="P7418" t="str">
        <f>IF(anotacoes!M7418=0,"",UPPER(anotacoes!M7418))</f>
        <v/>
      </c>
      <c r="Q7418" t="str">
        <f t="shared" si="231"/>
        <v>INSERT INTO CONVERSAO_LUTA_ACAO (cd_conversao, id_luta, sequencia, momento_inicio, momento_fim, quem_faz, quem_sofre, acao_tipo, acao, tecnica, direcao, pontuacao) VALUES (1, 108, 9, TRIM(' 00:00:32,882'), TRIM(' 00:00:39,421'), 'VALOIS-FORTIER', 'BISCHOF', 'DISPLACEMENT', '2-3 STEP HESITANT RIGHT', NULL, NULL, NULL)</v>
      </c>
      <c r="R7418" t="s">
        <v>10327</v>
      </c>
    </row>
    <row r="7419" spans="1:18" hidden="1" x14ac:dyDescent="0.25">
      <c r="A7419" s="7">
        <f>anotacoes!D7419</f>
        <v>40780</v>
      </c>
      <c r="B7419" t="str">
        <f>anotacoes!C7419</f>
        <v>WORLD CHAMPIONSHIPS PARIS 2011</v>
      </c>
      <c r="C7419" t="str">
        <f>anotacoes!E7419</f>
        <v>VALOIS-FORTIER</v>
      </c>
      <c r="D7419" t="str">
        <f>anotacoes!F7419</f>
        <v>BISCHOF</v>
      </c>
      <c r="E7419" t="s">
        <v>10325</v>
      </c>
      <c r="F7419">
        <f>anotacoes!A7419</f>
        <v>108</v>
      </c>
      <c r="G7419">
        <f>anotacoes!B7419</f>
        <v>10</v>
      </c>
      <c r="H7419" t="str">
        <f>anotacoes!K7419</f>
        <v xml:space="preserve"> 00:00:39,591</v>
      </c>
      <c r="I7419" t="str">
        <f>anotacoes!L7419</f>
        <v xml:space="preserve"> 00:00:41,478</v>
      </c>
      <c r="J7419" t="str">
        <f>IF(L7419="PAUSE",E7419,IF(anotacoes!G7423=conversao_anotacoes!C7419,conversao_anotacoes!C7419,conversao_anotacoes!D7419))</f>
        <v>VALOIS-FORTIER</v>
      </c>
      <c r="K7419" t="str">
        <f t="shared" si="230"/>
        <v>BISCHOF</v>
      </c>
      <c r="L7419" t="str">
        <f>UPPER(anotacoes!H7419)</f>
        <v>GRIP TIME</v>
      </c>
      <c r="M7419" t="str">
        <f>IF(OR(L7419="ATTACK",L7419="FINTA"),"&lt;TECNICA&gt;",UPPER(anotacoes!I7419))</f>
        <v>LEFT COLLAR RIGHT SLEEVE</v>
      </c>
      <c r="N7419" t="str">
        <f>IF(OR(L7419="ATTACK",L7419="FINTA"),UPPER(anotacoes!I7419),"")</f>
        <v/>
      </c>
      <c r="O7419" s="6" t="str">
        <f>IF(anotacoes!N7419=0,"",anotacoes!N7419)</f>
        <v/>
      </c>
      <c r="P7419" t="str">
        <f>IF(anotacoes!M7419=0,"",UPPER(anotacoes!M7419))</f>
        <v/>
      </c>
      <c r="Q7419" t="str">
        <f t="shared" si="231"/>
        <v>INSERT INTO CONVERSAO_LUTA_ACAO (cd_conversao, id_luta, sequencia, momento_inicio, momento_fim, quem_faz, quem_sofre, acao_tipo, acao, tecnica, direcao, pontuacao) VALUES (1, 108, 10, TRIM(' 00:00:39,591'), TRIM(' 00:00:41,478'), 'VALOIS-FORTIER', 'BISCHOF', 'GRIP TIME', 'LEFT COLLAR RIGHT SLEEVE', NULL, NULL, NULL)</v>
      </c>
      <c r="R7419" t="s">
        <v>10327</v>
      </c>
    </row>
    <row r="7420" spans="1:18" hidden="1" x14ac:dyDescent="0.25">
      <c r="A7420" s="7">
        <f>anotacoes!D7420</f>
        <v>40780</v>
      </c>
      <c r="B7420" t="str">
        <f>anotacoes!C7420</f>
        <v>WORLD CHAMPIONSHIPS PARIS 2011</v>
      </c>
      <c r="C7420" t="str">
        <f>anotacoes!E7420</f>
        <v>VALOIS-FORTIER</v>
      </c>
      <c r="D7420" t="str">
        <f>anotacoes!F7420</f>
        <v>BISCHOF</v>
      </c>
      <c r="E7420" t="s">
        <v>10325</v>
      </c>
      <c r="F7420">
        <f>anotacoes!A7420</f>
        <v>108</v>
      </c>
      <c r="G7420">
        <f>anotacoes!B7420</f>
        <v>11</v>
      </c>
      <c r="H7420" t="str">
        <f>anotacoes!K7420</f>
        <v xml:space="preserve"> 00:00:41,478</v>
      </c>
      <c r="I7420" t="str">
        <f>anotacoes!L7420</f>
        <v xml:space="preserve"> 00:00:42,584</v>
      </c>
      <c r="J7420" t="str">
        <f>IF(L7420="PAUSE",E7420,IF(anotacoes!G7424=conversao_anotacoes!C7420,conversao_anotacoes!C7420,conversao_anotacoes!D7420))</f>
        <v>VALOIS-FORTIER</v>
      </c>
      <c r="K7420" t="str">
        <f t="shared" si="230"/>
        <v>BISCHOF</v>
      </c>
      <c r="L7420" t="str">
        <f>UPPER(anotacoes!H7420)</f>
        <v>DEFENSE</v>
      </c>
      <c r="M7420" t="str">
        <f>IF(OR(L7420="ATTACK",L7420="FINTA"),"&lt;TECNICA&gt;",UPPER(anotacoes!I7420))</f>
        <v>TAE-SABAKI RIGHT INCLINED</v>
      </c>
      <c r="N7420" t="str">
        <f>IF(OR(L7420="ATTACK",L7420="FINTA"),UPPER(anotacoes!I7420),"")</f>
        <v/>
      </c>
      <c r="O7420" s="6" t="str">
        <f>IF(anotacoes!N7420=0,"",anotacoes!N7420)</f>
        <v/>
      </c>
      <c r="P7420" t="str">
        <f>IF(anotacoes!M7420=0,"",UPPER(anotacoes!M7420))</f>
        <v/>
      </c>
      <c r="Q7420" t="str">
        <f t="shared" si="231"/>
        <v>INSERT INTO CONVERSAO_LUTA_ACAO (cd_conversao, id_luta, sequencia, momento_inicio, momento_fim, quem_faz, quem_sofre, acao_tipo, acao, tecnica, direcao, pontuacao) VALUES (1, 108, 11, TRIM(' 00:00:41,478'), TRIM(' 00:00:42,584'), 'VALOIS-FORTIER', 'BISCHOF', 'DEFENSE', 'TAE-SABAKI RIGHT INCLINED', NULL, NULL, NULL)</v>
      </c>
      <c r="R7420" t="s">
        <v>10327</v>
      </c>
    </row>
    <row r="7421" spans="1:18" hidden="1" x14ac:dyDescent="0.25">
      <c r="A7421" s="7">
        <f>anotacoes!D7421</f>
        <v>40780</v>
      </c>
      <c r="B7421" t="str">
        <f>anotacoes!C7421</f>
        <v>WORLD CHAMPIONSHIPS PARIS 2011</v>
      </c>
      <c r="C7421" t="str">
        <f>anotacoes!E7421</f>
        <v>VALOIS-FORTIER</v>
      </c>
      <c r="D7421" t="str">
        <f>anotacoes!F7421</f>
        <v>BISCHOF</v>
      </c>
      <c r="E7421" t="s">
        <v>10325</v>
      </c>
      <c r="F7421">
        <f>anotacoes!A7421</f>
        <v>108</v>
      </c>
      <c r="G7421">
        <f>anotacoes!B7421</f>
        <v>12</v>
      </c>
      <c r="H7421" t="str">
        <f>anotacoes!K7421</f>
        <v xml:space="preserve"> 00:00:42,754</v>
      </c>
      <c r="I7421" t="str">
        <f>anotacoes!L7421</f>
        <v xml:space="preserve"> 00:00:47,813</v>
      </c>
      <c r="J7421" t="str">
        <f>IF(L7421="PAUSE",E7421,IF(anotacoes!G7425=conversao_anotacoes!C7421,conversao_anotacoes!C7421,conversao_anotacoes!D7421))</f>
        <v>&lt;ARBITRO_DESCONHECIDO&gt;</v>
      </c>
      <c r="K7421" t="str">
        <f t="shared" si="230"/>
        <v/>
      </c>
      <c r="L7421" t="str">
        <f>UPPER(anotacoes!H7421)</f>
        <v>PAUSE</v>
      </c>
      <c r="M7421" t="str">
        <f>IF(OR(L7421="ATTACK",L7421="FINTA"),"&lt;TECNICA&gt;",UPPER(anotacoes!I7421))</f>
        <v>&lt;NAO_CLASSIFICADO&gt;</v>
      </c>
      <c r="N7421" t="str">
        <f>IF(OR(L7421="ATTACK",L7421="FINTA"),UPPER(anotacoes!I7421),"")</f>
        <v/>
      </c>
      <c r="O7421" s="6" t="str">
        <f>IF(anotacoes!N7421=0,"",anotacoes!N7421)</f>
        <v/>
      </c>
      <c r="P7421" t="str">
        <f>IF(anotacoes!M7421=0,"",UPPER(anotacoes!M7421))</f>
        <v/>
      </c>
      <c r="Q7421" t="str">
        <f t="shared" si="231"/>
        <v>INSERT INTO CONVERSAO_LUTA_ACAO (cd_conversao, id_luta, sequencia, momento_inicio, momento_fim, quem_faz, quem_sofre, acao_tipo, acao, tecnica, direcao, pontuacao) VALUES (1, 108, 12, TRIM(' 00:00:42,754'), TRIM(' 00:00:47,813'), '&lt;ARBITRO_DESCONHECIDO&gt;', '', 'PAUSE', '&lt;NAO_CLASSIFICADO&gt;', NULL, NULL, NULL)</v>
      </c>
      <c r="R7421" t="s">
        <v>10327</v>
      </c>
    </row>
    <row r="7422" spans="1:18" hidden="1" x14ac:dyDescent="0.25">
      <c r="A7422" s="7">
        <f>anotacoes!D7422</f>
        <v>40780</v>
      </c>
      <c r="B7422" t="str">
        <f>anotacoes!C7422</f>
        <v>WORLD CHAMPIONSHIPS PARIS 2011</v>
      </c>
      <c r="C7422" t="str">
        <f>anotacoes!E7422</f>
        <v>VALOIS-FORTIER</v>
      </c>
      <c r="D7422" t="str">
        <f>anotacoes!F7422</f>
        <v>BISCHOF</v>
      </c>
      <c r="E7422" t="s">
        <v>10325</v>
      </c>
      <c r="F7422">
        <f>anotacoes!A7422</f>
        <v>108</v>
      </c>
      <c r="G7422">
        <f>anotacoes!B7422</f>
        <v>13</v>
      </c>
      <c r="H7422" t="str">
        <f>anotacoes!K7422</f>
        <v xml:space="preserve"> 00:00:47,984</v>
      </c>
      <c r="I7422" t="str">
        <f>anotacoes!L7422</f>
        <v xml:space="preserve"> 00:00:54,921</v>
      </c>
      <c r="J7422" t="str">
        <f>IF(L7422="PAUSE",E7422,IF(anotacoes!G7426=conversao_anotacoes!C7422,conversao_anotacoes!C7422,conversao_anotacoes!D7422))</f>
        <v>VALOIS-FORTIER</v>
      </c>
      <c r="K7422" t="str">
        <f t="shared" si="230"/>
        <v>BISCHOF</v>
      </c>
      <c r="L7422" t="str">
        <f>UPPER(anotacoes!H7422)</f>
        <v>DISPLACEMENT</v>
      </c>
      <c r="M7422" t="str">
        <f>IF(OR(L7422="ATTACK",L7422="FINTA"),"&lt;TECNICA&gt;",UPPER(anotacoes!I7422))</f>
        <v>2-3 STEP HESITANT RIGHT</v>
      </c>
      <c r="N7422" t="str">
        <f>IF(OR(L7422="ATTACK",L7422="FINTA"),UPPER(anotacoes!I7422),"")</f>
        <v/>
      </c>
      <c r="O7422" s="6" t="str">
        <f>IF(anotacoes!N7422=0,"",anotacoes!N7422)</f>
        <v/>
      </c>
      <c r="P7422" t="str">
        <f>IF(anotacoes!M7422=0,"",UPPER(anotacoes!M7422))</f>
        <v/>
      </c>
      <c r="Q7422" t="str">
        <f t="shared" si="231"/>
        <v>INSERT INTO CONVERSAO_LUTA_ACAO (cd_conversao, id_luta, sequencia, momento_inicio, momento_fim, quem_faz, quem_sofre, acao_tipo, acao, tecnica, direcao, pontuacao) VALUES (1, 108, 13, TRIM(' 00:00:47,984'), TRIM(' 00:00:54,921'), 'VALOIS-FORTIER', 'BISCHOF', 'DISPLACEMENT', '2-3 STEP HESITANT RIGHT', NULL, NULL, NULL)</v>
      </c>
      <c r="R7422" t="s">
        <v>10327</v>
      </c>
    </row>
    <row r="7423" spans="1:18" hidden="1" x14ac:dyDescent="0.25">
      <c r="A7423" s="7">
        <f>anotacoes!D7423</f>
        <v>40780</v>
      </c>
      <c r="B7423" t="str">
        <f>anotacoes!C7423</f>
        <v>WORLD CHAMPIONSHIPS PARIS 2011</v>
      </c>
      <c r="C7423" t="str">
        <f>anotacoes!E7423</f>
        <v>VALOIS-FORTIER</v>
      </c>
      <c r="D7423" t="str">
        <f>anotacoes!F7423</f>
        <v>BISCHOF</v>
      </c>
      <c r="E7423" t="s">
        <v>10325</v>
      </c>
      <c r="F7423">
        <f>anotacoes!A7423</f>
        <v>108</v>
      </c>
      <c r="G7423">
        <f>anotacoes!B7423</f>
        <v>14</v>
      </c>
      <c r="H7423" t="str">
        <f>anotacoes!K7423</f>
        <v xml:space="preserve"> 00:00:55,093</v>
      </c>
      <c r="I7423" t="str">
        <f>anotacoes!L7423</f>
        <v xml:space="preserve"> 00:01:42,229</v>
      </c>
      <c r="J7423" t="str">
        <f>IF(L7423="PAUSE",E7423,IF(anotacoes!G7427=conversao_anotacoes!C7423,conversao_anotacoes!C7423,conversao_anotacoes!D7423))</f>
        <v>VALOIS-FORTIER</v>
      </c>
      <c r="K7423" t="str">
        <f t="shared" si="230"/>
        <v>BISCHOF</v>
      </c>
      <c r="L7423" t="str">
        <f>UPPER(anotacoes!H7423)</f>
        <v>GRIP TIME</v>
      </c>
      <c r="M7423" t="str">
        <f>IF(OR(L7423="ATTACK",L7423="FINTA"),"&lt;TECNICA&gt;",UPPER(anotacoes!I7423))</f>
        <v>RIGHT SLEEVE LEFT SLEEVE</v>
      </c>
      <c r="N7423" t="str">
        <f>IF(OR(L7423="ATTACK",L7423="FINTA"),UPPER(anotacoes!I7423),"")</f>
        <v/>
      </c>
      <c r="O7423" s="6" t="str">
        <f>IF(anotacoes!N7423=0,"",anotacoes!N7423)</f>
        <v/>
      </c>
      <c r="P7423" t="str">
        <f>IF(anotacoes!M7423=0,"",UPPER(anotacoes!M7423))</f>
        <v/>
      </c>
      <c r="Q7423" t="str">
        <f t="shared" si="231"/>
        <v>INSERT INTO CONVERSAO_LUTA_ACAO (cd_conversao, id_luta, sequencia, momento_inicio, momento_fim, quem_faz, quem_sofre, acao_tipo, acao, tecnica, direcao, pontuacao) VALUES (1, 108, 14, TRIM(' 00:00:55,093'), TRIM(' 00:01:42,229'), 'VALOIS-FORTIER', 'BISCHOF', 'GRIP TIME', 'RIGHT SLEEVE LEFT SLEEVE', NULL, NULL, NULL)</v>
      </c>
      <c r="R7423" t="s">
        <v>10327</v>
      </c>
    </row>
    <row r="7424" spans="1:18" hidden="1" x14ac:dyDescent="0.25">
      <c r="A7424" s="7">
        <f>anotacoes!D7424</f>
        <v>40780</v>
      </c>
      <c r="B7424" t="str">
        <f>anotacoes!C7424</f>
        <v>WORLD CHAMPIONSHIPS PARIS 2011</v>
      </c>
      <c r="C7424" t="str">
        <f>anotacoes!E7424</f>
        <v>VALOIS-FORTIER</v>
      </c>
      <c r="D7424" t="str">
        <f>anotacoes!F7424</f>
        <v>BISCHOF</v>
      </c>
      <c r="E7424" t="s">
        <v>10325</v>
      </c>
      <c r="F7424">
        <f>anotacoes!A7424</f>
        <v>108</v>
      </c>
      <c r="G7424">
        <f>anotacoes!B7424</f>
        <v>15</v>
      </c>
      <c r="H7424" t="str">
        <f>anotacoes!K7424</f>
        <v xml:space="preserve"> 00:01:42,229</v>
      </c>
      <c r="I7424" t="str">
        <f>anotacoes!L7424</f>
        <v xml:space="preserve"> 00:01:44,041</v>
      </c>
      <c r="J7424" t="str">
        <f>IF(L7424="PAUSE",E7424,IF(anotacoes!G7428=conversao_anotacoes!C7424,conversao_anotacoes!C7424,conversao_anotacoes!D7424))</f>
        <v>VALOIS-FORTIER</v>
      </c>
      <c r="K7424" t="str">
        <f t="shared" si="230"/>
        <v>BISCHOF</v>
      </c>
      <c r="L7424" t="str">
        <f>UPPER(anotacoes!H7424)</f>
        <v>GRIP TIME</v>
      </c>
      <c r="M7424" t="str">
        <f>IF(OR(L7424="ATTACK",L7424="FINTA"),"&lt;TECNICA&gt;",UPPER(anotacoes!I7424))</f>
        <v>LEFT BACK RIGHT SLEEVE</v>
      </c>
      <c r="N7424" t="str">
        <f>IF(OR(L7424="ATTACK",L7424="FINTA"),UPPER(anotacoes!I7424),"")</f>
        <v/>
      </c>
      <c r="O7424" s="6" t="str">
        <f>IF(anotacoes!N7424=0,"",anotacoes!N7424)</f>
        <v/>
      </c>
      <c r="P7424" t="str">
        <f>IF(anotacoes!M7424=0,"",UPPER(anotacoes!M7424))</f>
        <v/>
      </c>
      <c r="Q7424" t="str">
        <f t="shared" si="231"/>
        <v>INSERT INTO CONVERSAO_LUTA_ACAO (cd_conversao, id_luta, sequencia, momento_inicio, momento_fim, quem_faz, quem_sofre, acao_tipo, acao, tecnica, direcao, pontuacao) VALUES (1, 108, 15, TRIM(' 00:01:42,229'), TRIM(' 00:01:44,041'), 'VALOIS-FORTIER', 'BISCHOF', 'GRIP TIME', 'LEFT BACK RIGHT SLEEVE', NULL, NULL, NULL)</v>
      </c>
      <c r="R7424" t="s">
        <v>10327</v>
      </c>
    </row>
    <row r="7425" spans="1:18" hidden="1" x14ac:dyDescent="0.25">
      <c r="A7425" s="7">
        <f>anotacoes!D7425</f>
        <v>40780</v>
      </c>
      <c r="B7425" t="str">
        <f>anotacoes!C7425</f>
        <v>WORLD CHAMPIONSHIPS PARIS 2011</v>
      </c>
      <c r="C7425" t="str">
        <f>anotacoes!E7425</f>
        <v>VALOIS-FORTIER</v>
      </c>
      <c r="D7425" t="str">
        <f>anotacoes!F7425</f>
        <v>BISCHOF</v>
      </c>
      <c r="E7425" t="s">
        <v>10325</v>
      </c>
      <c r="F7425">
        <f>anotacoes!A7425</f>
        <v>108</v>
      </c>
      <c r="G7425">
        <f>anotacoes!B7425</f>
        <v>16</v>
      </c>
      <c r="H7425" t="str">
        <f>anotacoes!K7425</f>
        <v xml:space="preserve"> 00:01:44,210</v>
      </c>
      <c r="I7425" t="str">
        <f>anotacoes!L7425</f>
        <v xml:space="preserve"> 00:01:51,521</v>
      </c>
      <c r="J7425" t="str">
        <f>IF(L7425="PAUSE",E7425,IF(anotacoes!G7429=conversao_anotacoes!C7425,conversao_anotacoes!C7425,conversao_anotacoes!D7425))</f>
        <v>VALOIS-FORTIER</v>
      </c>
      <c r="K7425" t="str">
        <f t="shared" si="230"/>
        <v>BISCHOF</v>
      </c>
      <c r="L7425" t="str">
        <f>UPPER(anotacoes!H7425)</f>
        <v>GRIP TIME</v>
      </c>
      <c r="M7425" t="str">
        <f>IF(OR(L7425="ATTACK",L7425="FINTA"),"&lt;TECNICA&gt;",UPPER(anotacoes!I7425))</f>
        <v>RIGHT SLEEVE LEFT SLEEVE</v>
      </c>
      <c r="N7425" t="str">
        <f>IF(OR(L7425="ATTACK",L7425="FINTA"),UPPER(anotacoes!I7425),"")</f>
        <v/>
      </c>
      <c r="O7425" s="6" t="str">
        <f>IF(anotacoes!N7425=0,"",anotacoes!N7425)</f>
        <v/>
      </c>
      <c r="P7425" t="str">
        <f>IF(anotacoes!M7425=0,"",UPPER(anotacoes!M7425))</f>
        <v/>
      </c>
      <c r="Q7425" t="str">
        <f t="shared" si="231"/>
        <v>INSERT INTO CONVERSAO_LUTA_ACAO (cd_conversao, id_luta, sequencia, momento_inicio, momento_fim, quem_faz, quem_sofre, acao_tipo, acao, tecnica, direcao, pontuacao) VALUES (1, 108, 16, TRIM(' 00:01:44,210'), TRIM(' 00:01:51,521'), 'VALOIS-FORTIER', 'BISCHOF', 'GRIP TIME', 'RIGHT SLEEVE LEFT SLEEVE', NULL, NULL, NULL)</v>
      </c>
      <c r="R7425" t="s">
        <v>10327</v>
      </c>
    </row>
    <row r="7426" spans="1:18" hidden="1" x14ac:dyDescent="0.25">
      <c r="A7426" s="7">
        <f>anotacoes!D7426</f>
        <v>40780</v>
      </c>
      <c r="B7426" t="str">
        <f>anotacoes!C7426</f>
        <v>WORLD CHAMPIONSHIPS PARIS 2011</v>
      </c>
      <c r="C7426" t="str">
        <f>anotacoes!E7426</f>
        <v>VALOIS-FORTIER</v>
      </c>
      <c r="D7426" t="str">
        <f>anotacoes!F7426</f>
        <v>BISCHOF</v>
      </c>
      <c r="E7426" t="s">
        <v>10325</v>
      </c>
      <c r="F7426">
        <f>anotacoes!A7426</f>
        <v>108</v>
      </c>
      <c r="G7426">
        <f>anotacoes!B7426</f>
        <v>17</v>
      </c>
      <c r="H7426" t="str">
        <f>anotacoes!K7426</f>
        <v xml:space="preserve"> 00:01:51,690</v>
      </c>
      <c r="I7426" t="str">
        <f>anotacoes!L7426</f>
        <v xml:space="preserve"> 00:01:57,635</v>
      </c>
      <c r="J7426" t="str">
        <f>IF(L7426="PAUSE",E7426,IF(anotacoes!G7430=conversao_anotacoes!C7426,conversao_anotacoes!C7426,conversao_anotacoes!D7426))</f>
        <v>&lt;ARBITRO_DESCONHECIDO&gt;</v>
      </c>
      <c r="K7426" t="str">
        <f t="shared" si="230"/>
        <v/>
      </c>
      <c r="L7426" t="str">
        <f>UPPER(anotacoes!H7426)</f>
        <v>PAUSE</v>
      </c>
      <c r="M7426" t="str">
        <f>IF(OR(L7426="ATTACK",L7426="FINTA"),"&lt;TECNICA&gt;",UPPER(anotacoes!I7426))</f>
        <v>&lt;NAO_CLASSIFICADO&gt;</v>
      </c>
      <c r="N7426" t="str">
        <f>IF(OR(L7426="ATTACK",L7426="FINTA"),UPPER(anotacoes!I7426),"")</f>
        <v/>
      </c>
      <c r="O7426" s="6" t="str">
        <f>IF(anotacoes!N7426=0,"",anotacoes!N7426)</f>
        <v/>
      </c>
      <c r="P7426" t="str">
        <f>IF(anotacoes!M7426=0,"",UPPER(anotacoes!M7426))</f>
        <v/>
      </c>
      <c r="Q7426" t="str">
        <f t="shared" si="231"/>
        <v>INSERT INTO CONVERSAO_LUTA_ACAO (cd_conversao, id_luta, sequencia, momento_inicio, momento_fim, quem_faz, quem_sofre, acao_tipo, acao, tecnica, direcao, pontuacao) VALUES (1, 108, 17, TRIM(' 00:01:51,690'), TRIM(' 00:01:57,635'), '&lt;ARBITRO_DESCONHECIDO&gt;', '', 'PAUSE', '&lt;NAO_CLASSIFICADO&gt;', NULL, NULL, NULL)</v>
      </c>
      <c r="R7426" t="s">
        <v>10327</v>
      </c>
    </row>
    <row r="7427" spans="1:18" hidden="1" x14ac:dyDescent="0.25">
      <c r="A7427" s="7">
        <f>anotacoes!D7427</f>
        <v>40780</v>
      </c>
      <c r="B7427" t="str">
        <f>anotacoes!C7427</f>
        <v>WORLD CHAMPIONSHIPS PARIS 2011</v>
      </c>
      <c r="C7427" t="str">
        <f>anotacoes!E7427</f>
        <v>VALOIS-FORTIER</v>
      </c>
      <c r="D7427" t="str">
        <f>anotacoes!F7427</f>
        <v>BISCHOF</v>
      </c>
      <c r="E7427" t="s">
        <v>10325</v>
      </c>
      <c r="F7427">
        <f>anotacoes!A7427</f>
        <v>108</v>
      </c>
      <c r="G7427">
        <f>anotacoes!B7427</f>
        <v>18</v>
      </c>
      <c r="H7427" t="str">
        <f>anotacoes!K7427</f>
        <v xml:space="preserve"> 00:01:57,807</v>
      </c>
      <c r="I7427" t="str">
        <f>anotacoes!L7427</f>
        <v xml:space="preserve"> 00:02:02,963</v>
      </c>
      <c r="J7427" t="str">
        <f>IF(L7427="PAUSE",E7427,IF(anotacoes!G7431=conversao_anotacoes!C7427,conversao_anotacoes!C7427,conversao_anotacoes!D7427))</f>
        <v>VALOIS-FORTIER</v>
      </c>
      <c r="K7427" t="str">
        <f t="shared" ref="K7427:K7490" si="232">IF(J7427=E7427,"",IF(J7427=C7427,D7427,C7427))</f>
        <v>BISCHOF</v>
      </c>
      <c r="L7427" t="str">
        <f>UPPER(anotacoes!H7427)</f>
        <v>DISPLACEMENT</v>
      </c>
      <c r="M7427" t="str">
        <f>IF(OR(L7427="ATTACK",L7427="FINTA"),"&lt;TECNICA&gt;",UPPER(anotacoes!I7427))</f>
        <v>2-3 STEP HESITANT RIGHT</v>
      </c>
      <c r="N7427" t="str">
        <f>IF(OR(L7427="ATTACK",L7427="FINTA"),UPPER(anotacoes!I7427),"")</f>
        <v/>
      </c>
      <c r="O7427" s="6" t="str">
        <f>IF(anotacoes!N7427=0,"",anotacoes!N7427)</f>
        <v/>
      </c>
      <c r="P7427" t="str">
        <f>IF(anotacoes!M7427=0,"",UPPER(anotacoes!M7427))</f>
        <v/>
      </c>
      <c r="Q7427" t="str">
        <f t="shared" ref="Q7427:Q7490" si="233">CONCATENATE("INSERT INTO CONVERSAO_LUTA_ACAO (cd_conversao, id_luta, sequencia, momento_inicio, momento_fim, quem_faz, quem_sofre, acao_tipo, acao, tecnica, direcao, pontuacao) VALUES (1, ",F7427,", ",G7427,", ","TRIM('",H7427,"')",", ","TRIM('",I7427,"')",", ","'",J7427,"'",", ","'",K7427,"'",", ","'",L7427,"'",", ","'",M7427,"'",", ",IF(N7427="","NULL",CONCATENATE("'",N7427,"'")),", ",IF(O7427="","NULL",O7427),", ",IF(P7427="","NULL",CONCATENATE("'",P7427,"'")),")")</f>
        <v>INSERT INTO CONVERSAO_LUTA_ACAO (cd_conversao, id_luta, sequencia, momento_inicio, momento_fim, quem_faz, quem_sofre, acao_tipo, acao, tecnica, direcao, pontuacao) VALUES (1, 108, 18, TRIM(' 00:01:57,807'), TRIM(' 00:02:02,963'), 'VALOIS-FORTIER', 'BISCHOF', 'DISPLACEMENT', '2-3 STEP HESITANT RIGHT', NULL, NULL, NULL)</v>
      </c>
      <c r="R7427" t="s">
        <v>10327</v>
      </c>
    </row>
    <row r="7428" spans="1:18" hidden="1" x14ac:dyDescent="0.25">
      <c r="A7428" s="7">
        <f>anotacoes!D7428</f>
        <v>40780</v>
      </c>
      <c r="B7428" t="str">
        <f>anotacoes!C7428</f>
        <v>WORLD CHAMPIONSHIPS PARIS 2011</v>
      </c>
      <c r="C7428" t="str">
        <f>anotacoes!E7428</f>
        <v>VALOIS-FORTIER</v>
      </c>
      <c r="D7428" t="str">
        <f>anotacoes!F7428</f>
        <v>BISCHOF</v>
      </c>
      <c r="E7428" t="s">
        <v>10325</v>
      </c>
      <c r="F7428">
        <f>anotacoes!A7428</f>
        <v>108</v>
      </c>
      <c r="G7428">
        <f>anotacoes!B7428</f>
        <v>19</v>
      </c>
      <c r="H7428" t="str">
        <f>anotacoes!K7428</f>
        <v xml:space="preserve"> 00:02:02,963</v>
      </c>
      <c r="I7428" t="str">
        <f>anotacoes!L7428</f>
        <v xml:space="preserve"> 00:02:07,884</v>
      </c>
      <c r="J7428" t="str">
        <f>IF(L7428="PAUSE",E7428,IF(anotacoes!G7432=conversao_anotacoes!C7428,conversao_anotacoes!C7428,conversao_anotacoes!D7428))</f>
        <v>VALOIS-FORTIER</v>
      </c>
      <c r="K7428" t="str">
        <f t="shared" si="232"/>
        <v>BISCHOF</v>
      </c>
      <c r="L7428" t="str">
        <f>UPPER(anotacoes!H7428)</f>
        <v>GRIP TIME</v>
      </c>
      <c r="M7428" t="str">
        <f>IF(OR(L7428="ATTACK",L7428="FINTA"),"&lt;TECNICA&gt;",UPPER(anotacoes!I7428))</f>
        <v>RIGHT SLEEVE</v>
      </c>
      <c r="N7428" t="str">
        <f>IF(OR(L7428="ATTACK",L7428="FINTA"),UPPER(anotacoes!I7428),"")</f>
        <v/>
      </c>
      <c r="O7428" s="6" t="str">
        <f>IF(anotacoes!N7428=0,"",anotacoes!N7428)</f>
        <v/>
      </c>
      <c r="P7428" t="str">
        <f>IF(anotacoes!M7428=0,"",UPPER(anotacoes!M7428))</f>
        <v/>
      </c>
      <c r="Q7428" t="str">
        <f t="shared" si="233"/>
        <v>INSERT INTO CONVERSAO_LUTA_ACAO (cd_conversao, id_luta, sequencia, momento_inicio, momento_fim, quem_faz, quem_sofre, acao_tipo, acao, tecnica, direcao, pontuacao) VALUES (1, 108, 19, TRIM(' 00:02:02,963'), TRIM(' 00:02:07,884'), 'VALOIS-FORTIER', 'BISCHOF', 'GRIP TIME', 'RIGHT SLEEVE', NULL, NULL, NULL)</v>
      </c>
      <c r="R7428" t="s">
        <v>10327</v>
      </c>
    </row>
    <row r="7429" spans="1:18" hidden="1" x14ac:dyDescent="0.25">
      <c r="A7429" s="7">
        <f>anotacoes!D7429</f>
        <v>40780</v>
      </c>
      <c r="B7429" t="str">
        <f>anotacoes!C7429</f>
        <v>WORLD CHAMPIONSHIPS PARIS 2011</v>
      </c>
      <c r="C7429" t="str">
        <f>anotacoes!E7429</f>
        <v>VALOIS-FORTIER</v>
      </c>
      <c r="D7429" t="str">
        <f>anotacoes!F7429</f>
        <v>BISCHOF</v>
      </c>
      <c r="E7429" t="s">
        <v>10325</v>
      </c>
      <c r="F7429">
        <f>anotacoes!A7429</f>
        <v>108</v>
      </c>
      <c r="G7429">
        <f>anotacoes!B7429</f>
        <v>20</v>
      </c>
      <c r="H7429" t="str">
        <f>anotacoes!K7429</f>
        <v xml:space="preserve"> 00:02:07,884</v>
      </c>
      <c r="I7429" t="str">
        <f>anotacoes!L7429</f>
        <v xml:space="preserve"> 00:02:08,381</v>
      </c>
      <c r="J7429" t="str">
        <f>IF(L7429="PAUSE",E7429,IF(anotacoes!G7433=conversao_anotacoes!C7429,conversao_anotacoes!C7429,conversao_anotacoes!D7429))</f>
        <v>VALOIS-FORTIER</v>
      </c>
      <c r="K7429" t="str">
        <f t="shared" si="232"/>
        <v>BISCHOF</v>
      </c>
      <c r="L7429" t="str">
        <f>UPPER(anotacoes!H7429)</f>
        <v>ATTACK</v>
      </c>
      <c r="M7429" t="str">
        <f>IF(OR(L7429="ATTACK",L7429="FINTA"),"&lt;TECNICA&gt;",UPPER(anotacoes!I7429))</f>
        <v>&lt;TECNICA&gt;</v>
      </c>
      <c r="N7429" t="str">
        <f>IF(OR(L7429="ATTACK",L7429="FINTA"),UPPER(anotacoes!I7429),"")</f>
        <v>SASAE TSURIKOMI ASHI</v>
      </c>
      <c r="O7429" s="6">
        <f>IF(anotacoes!N7429=0,"",anotacoes!N7429)</f>
        <v>4</v>
      </c>
      <c r="P7429" t="str">
        <f>IF(anotacoes!M7429=0,"",UPPER(anotacoes!M7429))</f>
        <v/>
      </c>
      <c r="Q7429" t="str">
        <f t="shared" si="233"/>
        <v>INSERT INTO CONVERSAO_LUTA_ACAO (cd_conversao, id_luta, sequencia, momento_inicio, momento_fim, quem_faz, quem_sofre, acao_tipo, acao, tecnica, direcao, pontuacao) VALUES (1, 108, 20, TRIM(' 00:02:07,884'), TRIM(' 00:02:08,381'), 'VALOIS-FORTIER', 'BISCHOF', 'ATTACK', '&lt;TECNICA&gt;', 'SASAE TSURIKOMI ASHI', 4, NULL)</v>
      </c>
      <c r="R7429" t="s">
        <v>10327</v>
      </c>
    </row>
    <row r="7430" spans="1:18" hidden="1" x14ac:dyDescent="0.25">
      <c r="A7430" s="7">
        <f>anotacoes!D7430</f>
        <v>40780</v>
      </c>
      <c r="B7430" t="str">
        <f>anotacoes!C7430</f>
        <v>WORLD CHAMPIONSHIPS PARIS 2011</v>
      </c>
      <c r="C7430" t="str">
        <f>anotacoes!E7430</f>
        <v>VALOIS-FORTIER</v>
      </c>
      <c r="D7430" t="str">
        <f>anotacoes!F7430</f>
        <v>BISCHOF</v>
      </c>
      <c r="E7430" t="s">
        <v>10325</v>
      </c>
      <c r="F7430">
        <f>anotacoes!A7430</f>
        <v>108</v>
      </c>
      <c r="G7430">
        <f>anotacoes!B7430</f>
        <v>21</v>
      </c>
      <c r="H7430" t="str">
        <f>anotacoes!K7430</f>
        <v xml:space="preserve"> 00:02:08,381</v>
      </c>
      <c r="I7430" t="str">
        <f>anotacoes!L7430</f>
        <v xml:space="preserve"> 00:02:13,049</v>
      </c>
      <c r="J7430" t="str">
        <f>IF(L7430="PAUSE",E7430,IF(anotacoes!G7434=conversao_anotacoes!C7430,conversao_anotacoes!C7430,conversao_anotacoes!D7430))</f>
        <v>VALOIS-FORTIER</v>
      </c>
      <c r="K7430" t="str">
        <f t="shared" si="232"/>
        <v>BISCHOF</v>
      </c>
      <c r="L7430" t="str">
        <f>UPPER(anotacoes!H7430)</f>
        <v>GRIP TIME</v>
      </c>
      <c r="M7430" t="str">
        <f>IF(OR(L7430="ATTACK",L7430="FINTA"),"&lt;TECNICA&gt;",UPPER(anotacoes!I7430))</f>
        <v>RIGHT SLEEVE LEFT SLEEVE</v>
      </c>
      <c r="N7430" t="str">
        <f>IF(OR(L7430="ATTACK",L7430="FINTA"),UPPER(anotacoes!I7430),"")</f>
        <v/>
      </c>
      <c r="O7430" s="6" t="str">
        <f>IF(anotacoes!N7430=0,"",anotacoes!N7430)</f>
        <v/>
      </c>
      <c r="P7430" t="str">
        <f>IF(anotacoes!M7430=0,"",UPPER(anotacoes!M7430))</f>
        <v/>
      </c>
      <c r="Q7430" t="str">
        <f t="shared" si="233"/>
        <v>INSERT INTO CONVERSAO_LUTA_ACAO (cd_conversao, id_luta, sequencia, momento_inicio, momento_fim, quem_faz, quem_sofre, acao_tipo, acao, tecnica, direcao, pontuacao) VALUES (1, 108, 21, TRIM(' 00:02:08,381'), TRIM(' 00:02:13,049'), 'VALOIS-FORTIER', 'BISCHOF', 'GRIP TIME', 'RIGHT SLEEVE LEFT SLEEVE', NULL, NULL, NULL)</v>
      </c>
      <c r="R7430" t="s">
        <v>10327</v>
      </c>
    </row>
    <row r="7431" spans="1:18" hidden="1" x14ac:dyDescent="0.25">
      <c r="A7431" s="7">
        <f>anotacoes!D7431</f>
        <v>40780</v>
      </c>
      <c r="B7431" t="str">
        <f>anotacoes!C7431</f>
        <v>WORLD CHAMPIONSHIPS PARIS 2011</v>
      </c>
      <c r="C7431" t="str">
        <f>anotacoes!E7431</f>
        <v>VALOIS-FORTIER</v>
      </c>
      <c r="D7431" t="str">
        <f>anotacoes!F7431</f>
        <v>BISCHOF</v>
      </c>
      <c r="E7431" t="s">
        <v>10325</v>
      </c>
      <c r="F7431">
        <f>anotacoes!A7431</f>
        <v>108</v>
      </c>
      <c r="G7431">
        <f>anotacoes!B7431</f>
        <v>22</v>
      </c>
      <c r="H7431" t="str">
        <f>anotacoes!K7431</f>
        <v xml:space="preserve"> 00:02:13,209</v>
      </c>
      <c r="I7431" t="str">
        <f>anotacoes!L7431</f>
        <v xml:space="preserve"> 00:02:14,684</v>
      </c>
      <c r="J7431" t="str">
        <f>IF(L7431="PAUSE",E7431,IF(anotacoes!G7435=conversao_anotacoes!C7431,conversao_anotacoes!C7431,conversao_anotacoes!D7431))</f>
        <v>VALOIS-FORTIER</v>
      </c>
      <c r="K7431" t="str">
        <f t="shared" si="232"/>
        <v>BISCHOF</v>
      </c>
      <c r="L7431" t="str">
        <f>UPPER(anotacoes!H7431)</f>
        <v>GRIP TIME</v>
      </c>
      <c r="M7431" t="str">
        <f>IF(OR(L7431="ATTACK",L7431="FINTA"),"&lt;TECNICA&gt;",UPPER(anotacoes!I7431))</f>
        <v>LEFT SLEEVE</v>
      </c>
      <c r="N7431" t="str">
        <f>IF(OR(L7431="ATTACK",L7431="FINTA"),UPPER(anotacoes!I7431),"")</f>
        <v/>
      </c>
      <c r="O7431" s="6" t="str">
        <f>IF(anotacoes!N7431=0,"",anotacoes!N7431)</f>
        <v/>
      </c>
      <c r="P7431" t="str">
        <f>IF(anotacoes!M7431=0,"",UPPER(anotacoes!M7431))</f>
        <v/>
      </c>
      <c r="Q7431" t="str">
        <f t="shared" si="233"/>
        <v>INSERT INTO CONVERSAO_LUTA_ACAO (cd_conversao, id_luta, sequencia, momento_inicio, momento_fim, quem_faz, quem_sofre, acao_tipo, acao, tecnica, direcao, pontuacao) VALUES (1, 108, 22, TRIM(' 00:02:13,209'), TRIM(' 00:02:14,684'), 'VALOIS-FORTIER', 'BISCHOF', 'GRIP TIME', 'LEFT SLEEVE', NULL, NULL, NULL)</v>
      </c>
      <c r="R7431" t="s">
        <v>10327</v>
      </c>
    </row>
    <row r="7432" spans="1:18" hidden="1" x14ac:dyDescent="0.25">
      <c r="A7432" s="7">
        <f>anotacoes!D7432</f>
        <v>40780</v>
      </c>
      <c r="B7432" t="str">
        <f>anotacoes!C7432</f>
        <v>WORLD CHAMPIONSHIPS PARIS 2011</v>
      </c>
      <c r="C7432" t="str">
        <f>anotacoes!E7432</f>
        <v>VALOIS-FORTIER</v>
      </c>
      <c r="D7432" t="str">
        <f>anotacoes!F7432</f>
        <v>BISCHOF</v>
      </c>
      <c r="E7432" t="s">
        <v>10325</v>
      </c>
      <c r="F7432">
        <f>anotacoes!A7432</f>
        <v>108</v>
      </c>
      <c r="G7432">
        <f>anotacoes!B7432</f>
        <v>23</v>
      </c>
      <c r="H7432" t="str">
        <f>anotacoes!K7432</f>
        <v xml:space="preserve"> 00:02:14,684</v>
      </c>
      <c r="I7432" t="str">
        <f>anotacoes!L7432</f>
        <v xml:space="preserve"> 00:02:17,417</v>
      </c>
      <c r="J7432" t="str">
        <f>IF(L7432="PAUSE",E7432,IF(anotacoes!G7436=conversao_anotacoes!C7432,conversao_anotacoes!C7432,conversao_anotacoes!D7432))</f>
        <v>VALOIS-FORTIER</v>
      </c>
      <c r="K7432" t="str">
        <f t="shared" si="232"/>
        <v>BISCHOF</v>
      </c>
      <c r="L7432" t="str">
        <f>UPPER(anotacoes!H7432)</f>
        <v>TRANSITION</v>
      </c>
      <c r="M7432" t="str">
        <f>IF(OR(L7432="ATTACK",L7432="FINTA"),"&lt;TECNICA&gt;",UPPER(anotacoes!I7432))</f>
        <v>&lt;NAO_CLASSIFICADO&gt;</v>
      </c>
      <c r="N7432" t="str">
        <f>IF(OR(L7432="ATTACK",L7432="FINTA"),UPPER(anotacoes!I7432),"")</f>
        <v/>
      </c>
      <c r="O7432" s="6" t="str">
        <f>IF(anotacoes!N7432=0,"",anotacoes!N7432)</f>
        <v/>
      </c>
      <c r="P7432" t="str">
        <f>IF(anotacoes!M7432=0,"",UPPER(anotacoes!M7432))</f>
        <v/>
      </c>
      <c r="Q7432" t="str">
        <f t="shared" si="233"/>
        <v>INSERT INTO CONVERSAO_LUTA_ACAO (cd_conversao, id_luta, sequencia, momento_inicio, momento_fim, quem_faz, quem_sofre, acao_tipo, acao, tecnica, direcao, pontuacao) VALUES (1, 108, 23, TRIM(' 00:02:14,684'), TRIM(' 00:02:17,417'), 'VALOIS-FORTIER', 'BISCHOF', 'TRANSITION', '&lt;NAO_CLASSIFICADO&gt;', NULL, NULL, NULL)</v>
      </c>
      <c r="R7432" t="s">
        <v>10327</v>
      </c>
    </row>
    <row r="7433" spans="1:18" hidden="1" x14ac:dyDescent="0.25">
      <c r="A7433" s="7">
        <f>anotacoes!D7433</f>
        <v>40780</v>
      </c>
      <c r="B7433" t="str">
        <f>anotacoes!C7433</f>
        <v>WORLD CHAMPIONSHIPS PARIS 2011</v>
      </c>
      <c r="C7433" t="str">
        <f>anotacoes!E7433</f>
        <v>VALOIS-FORTIER</v>
      </c>
      <c r="D7433" t="str">
        <f>anotacoes!F7433</f>
        <v>BISCHOF</v>
      </c>
      <c r="E7433" t="s">
        <v>10325</v>
      </c>
      <c r="F7433">
        <f>anotacoes!A7433</f>
        <v>108</v>
      </c>
      <c r="G7433">
        <f>anotacoes!B7433</f>
        <v>24</v>
      </c>
      <c r="H7433" t="str">
        <f>anotacoes!K7433</f>
        <v xml:space="preserve"> 00:02:17,581</v>
      </c>
      <c r="I7433" t="str">
        <f>anotacoes!L7433</f>
        <v xml:space="preserve"> 00:02:21,341</v>
      </c>
      <c r="J7433" t="str">
        <f>IF(L7433="PAUSE",E7433,IF(anotacoes!G7437=conversao_anotacoes!C7433,conversao_anotacoes!C7433,conversao_anotacoes!D7433))</f>
        <v>VALOIS-FORTIER</v>
      </c>
      <c r="K7433" t="str">
        <f t="shared" si="232"/>
        <v>BISCHOF</v>
      </c>
      <c r="L7433" t="str">
        <f>UPPER(anotacoes!H7433)</f>
        <v>GROUNDWORK COMBAT</v>
      </c>
      <c r="M7433" t="str">
        <f>IF(OR(L7433="ATTACK",L7433="FINTA"),"&lt;TECNICA&gt;",UPPER(anotacoes!I7433))</f>
        <v>DEFENSIVE POSITION</v>
      </c>
      <c r="N7433" t="str">
        <f>IF(OR(L7433="ATTACK",L7433="FINTA"),UPPER(anotacoes!I7433),"")</f>
        <v/>
      </c>
      <c r="O7433" s="6" t="str">
        <f>IF(anotacoes!N7433=0,"",anotacoes!N7433)</f>
        <v/>
      </c>
      <c r="P7433" t="str">
        <f>IF(anotacoes!M7433=0,"",UPPER(anotacoes!M7433))</f>
        <v/>
      </c>
      <c r="Q7433" t="str">
        <f t="shared" si="233"/>
        <v>INSERT INTO CONVERSAO_LUTA_ACAO (cd_conversao, id_luta, sequencia, momento_inicio, momento_fim, quem_faz, quem_sofre, acao_tipo, acao, tecnica, direcao, pontuacao) VALUES (1, 108, 24, TRIM(' 00:02:17,581'), TRIM(' 00:02:21,341'), 'VALOIS-FORTIER', 'BISCHOF', 'GROUNDWORK COMBAT', 'DEFENSIVE POSITION', NULL, NULL, NULL)</v>
      </c>
      <c r="R7433" t="s">
        <v>10327</v>
      </c>
    </row>
    <row r="7434" spans="1:18" hidden="1" x14ac:dyDescent="0.25">
      <c r="A7434" s="7">
        <f>anotacoes!D7434</f>
        <v>40780</v>
      </c>
      <c r="B7434" t="str">
        <f>anotacoes!C7434</f>
        <v>WORLD CHAMPIONSHIPS PARIS 2011</v>
      </c>
      <c r="C7434" t="str">
        <f>anotacoes!E7434</f>
        <v>VALOIS-FORTIER</v>
      </c>
      <c r="D7434" t="str">
        <f>anotacoes!F7434</f>
        <v>BISCHOF</v>
      </c>
      <c r="E7434" t="s">
        <v>10325</v>
      </c>
      <c r="F7434">
        <f>anotacoes!A7434</f>
        <v>108</v>
      </c>
      <c r="G7434">
        <f>anotacoes!B7434</f>
        <v>25</v>
      </c>
      <c r="H7434" t="str">
        <f>anotacoes!K7434</f>
        <v xml:space="preserve"> 00:02:21,514</v>
      </c>
      <c r="I7434" t="str">
        <f>anotacoes!L7434</f>
        <v xml:space="preserve"> 00:02:23,716</v>
      </c>
      <c r="J7434" t="str">
        <f>IF(L7434="PAUSE",E7434,IF(anotacoes!G7438=conversao_anotacoes!C7434,conversao_anotacoes!C7434,conversao_anotacoes!D7434))</f>
        <v>&lt;ARBITRO_DESCONHECIDO&gt;</v>
      </c>
      <c r="K7434" t="str">
        <f t="shared" si="232"/>
        <v/>
      </c>
      <c r="L7434" t="str">
        <f>UPPER(anotacoes!H7434)</f>
        <v>PAUSE</v>
      </c>
      <c r="M7434" t="str">
        <f>IF(OR(L7434="ATTACK",L7434="FINTA"),"&lt;TECNICA&gt;",UPPER(anotacoes!I7434))</f>
        <v>&lt;NAO_CLASSIFICADO&gt;</v>
      </c>
      <c r="N7434" t="str">
        <f>IF(OR(L7434="ATTACK",L7434="FINTA"),UPPER(anotacoes!I7434),"")</f>
        <v/>
      </c>
      <c r="O7434" s="6" t="str">
        <f>IF(anotacoes!N7434=0,"",anotacoes!N7434)</f>
        <v/>
      </c>
      <c r="P7434" t="str">
        <f>IF(anotacoes!M7434=0,"",UPPER(anotacoes!M7434))</f>
        <v/>
      </c>
      <c r="Q7434" t="str">
        <f t="shared" si="233"/>
        <v>INSERT INTO CONVERSAO_LUTA_ACAO (cd_conversao, id_luta, sequencia, momento_inicio, momento_fim, quem_faz, quem_sofre, acao_tipo, acao, tecnica, direcao, pontuacao) VALUES (1, 108, 25, TRIM(' 00:02:21,514'), TRIM(' 00:02:23,716'), '&lt;ARBITRO_DESCONHECIDO&gt;', '', 'PAUSE', '&lt;NAO_CLASSIFICADO&gt;', NULL, NULL, NULL)</v>
      </c>
      <c r="R7434" t="s">
        <v>10327</v>
      </c>
    </row>
    <row r="7435" spans="1:18" hidden="1" x14ac:dyDescent="0.25">
      <c r="A7435" s="7">
        <f>anotacoes!D7435</f>
        <v>40780</v>
      </c>
      <c r="B7435" t="str">
        <f>anotacoes!C7435</f>
        <v>WORLD CHAMPIONSHIPS PARIS 2011</v>
      </c>
      <c r="C7435" t="str">
        <f>anotacoes!E7435</f>
        <v>VALOIS-FORTIER</v>
      </c>
      <c r="D7435" t="str">
        <f>anotacoes!F7435</f>
        <v>BISCHOF</v>
      </c>
      <c r="E7435" t="s">
        <v>10325</v>
      </c>
      <c r="F7435">
        <f>anotacoes!A7435</f>
        <v>108</v>
      </c>
      <c r="G7435">
        <f>anotacoes!B7435</f>
        <v>26</v>
      </c>
      <c r="H7435" t="str">
        <f>anotacoes!K7435</f>
        <v xml:space="preserve"> 00:02:23,869</v>
      </c>
      <c r="I7435" t="str">
        <f>anotacoes!L7435</f>
        <v xml:space="preserve"> 00:02:33,360</v>
      </c>
      <c r="J7435" t="str">
        <f>IF(L7435="PAUSE",E7435,IF(anotacoes!G7439=conversao_anotacoes!C7435,conversao_anotacoes!C7435,conversao_anotacoes!D7435))</f>
        <v>VALOIS-FORTIER</v>
      </c>
      <c r="K7435" t="str">
        <f t="shared" si="232"/>
        <v>BISCHOF</v>
      </c>
      <c r="L7435" t="str">
        <f>UPPER(anotacoes!H7435)</f>
        <v>DISPLACEMENT</v>
      </c>
      <c r="M7435" t="str">
        <f>IF(OR(L7435="ATTACK",L7435="FINTA"),"&lt;TECNICA&gt;",UPPER(anotacoes!I7435))</f>
        <v>2-3 STEP HESITANT RIGHT</v>
      </c>
      <c r="N7435" t="str">
        <f>IF(OR(L7435="ATTACK",L7435="FINTA"),UPPER(anotacoes!I7435),"")</f>
        <v/>
      </c>
      <c r="O7435" s="6" t="str">
        <f>IF(anotacoes!N7435=0,"",anotacoes!N7435)</f>
        <v/>
      </c>
      <c r="P7435" t="str">
        <f>IF(anotacoes!M7435=0,"",UPPER(anotacoes!M7435))</f>
        <v/>
      </c>
      <c r="Q7435" t="str">
        <f t="shared" si="233"/>
        <v>INSERT INTO CONVERSAO_LUTA_ACAO (cd_conversao, id_luta, sequencia, momento_inicio, momento_fim, quem_faz, quem_sofre, acao_tipo, acao, tecnica, direcao, pontuacao) VALUES (1, 108, 26, TRIM(' 00:02:23,869'), TRIM(' 00:02:33,360'), 'VALOIS-FORTIER', 'BISCHOF', 'DISPLACEMENT', '2-3 STEP HESITANT RIGHT', NULL, NULL, NULL)</v>
      </c>
      <c r="R7435" t="s">
        <v>10327</v>
      </c>
    </row>
    <row r="7436" spans="1:18" hidden="1" x14ac:dyDescent="0.25">
      <c r="A7436" s="7">
        <f>anotacoes!D7436</f>
        <v>40780</v>
      </c>
      <c r="B7436" t="str">
        <f>anotacoes!C7436</f>
        <v>WORLD CHAMPIONSHIPS PARIS 2011</v>
      </c>
      <c r="C7436" t="str">
        <f>anotacoes!E7436</f>
        <v>VALOIS-FORTIER</v>
      </c>
      <c r="D7436" t="str">
        <f>anotacoes!F7436</f>
        <v>BISCHOF</v>
      </c>
      <c r="E7436" t="s">
        <v>10325</v>
      </c>
      <c r="F7436">
        <f>anotacoes!A7436</f>
        <v>108</v>
      </c>
      <c r="G7436">
        <f>anotacoes!B7436</f>
        <v>27</v>
      </c>
      <c r="H7436" t="str">
        <f>anotacoes!K7436</f>
        <v xml:space="preserve"> 00:02:33,529</v>
      </c>
      <c r="I7436" t="str">
        <f>anotacoes!L7436</f>
        <v xml:space="preserve"> 00:03:25,942</v>
      </c>
      <c r="J7436" t="str">
        <f>IF(L7436="PAUSE",E7436,IF(anotacoes!G7440=conversao_anotacoes!C7436,conversao_anotacoes!C7436,conversao_anotacoes!D7436))</f>
        <v>VALOIS-FORTIER</v>
      </c>
      <c r="K7436" t="str">
        <f t="shared" si="232"/>
        <v>BISCHOF</v>
      </c>
      <c r="L7436" t="str">
        <f>UPPER(anotacoes!H7436)</f>
        <v>GRIP TIME</v>
      </c>
      <c r="M7436" t="str">
        <f>IF(OR(L7436="ATTACK",L7436="FINTA"),"&lt;TECNICA&gt;",UPPER(anotacoes!I7436))</f>
        <v>LEFT COLLAR RIGHT SLEEVE</v>
      </c>
      <c r="N7436" t="str">
        <f>IF(OR(L7436="ATTACK",L7436="FINTA"),UPPER(anotacoes!I7436),"")</f>
        <v/>
      </c>
      <c r="O7436" s="6" t="str">
        <f>IF(anotacoes!N7436=0,"",anotacoes!N7436)</f>
        <v/>
      </c>
      <c r="P7436" t="str">
        <f>IF(anotacoes!M7436=0,"",UPPER(anotacoes!M7436))</f>
        <v/>
      </c>
      <c r="Q7436" t="str">
        <f t="shared" si="233"/>
        <v>INSERT INTO CONVERSAO_LUTA_ACAO (cd_conversao, id_luta, sequencia, momento_inicio, momento_fim, quem_faz, quem_sofre, acao_tipo, acao, tecnica, direcao, pontuacao) VALUES (1, 108, 27, TRIM(' 00:02:33,529'), TRIM(' 00:03:25,942'), 'VALOIS-FORTIER', 'BISCHOF', 'GRIP TIME', 'LEFT COLLAR RIGHT SLEEVE', NULL, NULL, NULL)</v>
      </c>
      <c r="R7436" t="s">
        <v>10327</v>
      </c>
    </row>
    <row r="7437" spans="1:18" hidden="1" x14ac:dyDescent="0.25">
      <c r="A7437" s="7">
        <f>anotacoes!D7437</f>
        <v>40780</v>
      </c>
      <c r="B7437" t="str">
        <f>anotacoes!C7437</f>
        <v>WORLD CHAMPIONSHIPS PARIS 2011</v>
      </c>
      <c r="C7437" t="str">
        <f>anotacoes!E7437</f>
        <v>VALOIS-FORTIER</v>
      </c>
      <c r="D7437" t="str">
        <f>anotacoes!F7437</f>
        <v>BISCHOF</v>
      </c>
      <c r="E7437" t="s">
        <v>10325</v>
      </c>
      <c r="F7437">
        <f>anotacoes!A7437</f>
        <v>108</v>
      </c>
      <c r="G7437">
        <f>anotacoes!B7437</f>
        <v>28</v>
      </c>
      <c r="H7437" t="str">
        <f>anotacoes!K7437</f>
        <v xml:space="preserve"> 00:03:26,133</v>
      </c>
      <c r="I7437" t="str">
        <f>anotacoes!L7437</f>
        <v xml:space="preserve"> 00:03:33,377</v>
      </c>
      <c r="J7437" t="str">
        <f>IF(L7437="PAUSE",E7437,IF(anotacoes!G7441=conversao_anotacoes!C7437,conversao_anotacoes!C7437,conversao_anotacoes!D7437))</f>
        <v>VALOIS-FORTIER</v>
      </c>
      <c r="K7437" t="str">
        <f t="shared" si="232"/>
        <v>BISCHOF</v>
      </c>
      <c r="L7437" t="str">
        <f>UPPER(anotacoes!H7437)</f>
        <v>GRIP TIME</v>
      </c>
      <c r="M7437" t="str">
        <f>IF(OR(L7437="ATTACK",L7437="FINTA"),"&lt;TECNICA&gt;",UPPER(anotacoes!I7437))</f>
        <v>RIGHT SLEEVE LEFT SLEEVE</v>
      </c>
      <c r="N7437" t="str">
        <f>IF(OR(L7437="ATTACK",L7437="FINTA"),UPPER(anotacoes!I7437),"")</f>
        <v/>
      </c>
      <c r="O7437" s="6" t="str">
        <f>IF(anotacoes!N7437=0,"",anotacoes!N7437)</f>
        <v/>
      </c>
      <c r="P7437" t="str">
        <f>IF(anotacoes!M7437=0,"",UPPER(anotacoes!M7437))</f>
        <v/>
      </c>
      <c r="Q7437" t="str">
        <f t="shared" si="233"/>
        <v>INSERT INTO CONVERSAO_LUTA_ACAO (cd_conversao, id_luta, sequencia, momento_inicio, momento_fim, quem_faz, quem_sofre, acao_tipo, acao, tecnica, direcao, pontuacao) VALUES (1, 108, 28, TRIM(' 00:03:26,133'), TRIM(' 00:03:33,377'), 'VALOIS-FORTIER', 'BISCHOF', 'GRIP TIME', 'RIGHT SLEEVE LEFT SLEEVE', NULL, NULL, NULL)</v>
      </c>
      <c r="R7437" t="s">
        <v>10327</v>
      </c>
    </row>
    <row r="7438" spans="1:18" hidden="1" x14ac:dyDescent="0.25">
      <c r="A7438" s="7">
        <f>anotacoes!D7438</f>
        <v>40780</v>
      </c>
      <c r="B7438" t="str">
        <f>anotacoes!C7438</f>
        <v>WORLD CHAMPIONSHIPS PARIS 2011</v>
      </c>
      <c r="C7438" t="str">
        <f>anotacoes!E7438</f>
        <v>VALOIS-FORTIER</v>
      </c>
      <c r="D7438" t="str">
        <f>anotacoes!F7438</f>
        <v>BISCHOF</v>
      </c>
      <c r="E7438" t="s">
        <v>10325</v>
      </c>
      <c r="F7438">
        <f>anotacoes!A7438</f>
        <v>108</v>
      </c>
      <c r="G7438">
        <f>anotacoes!B7438</f>
        <v>29</v>
      </c>
      <c r="H7438" t="str">
        <f>anotacoes!K7438</f>
        <v xml:space="preserve"> 00:03:33,555</v>
      </c>
      <c r="I7438" t="str">
        <f>anotacoes!L7438</f>
        <v xml:space="preserve"> 00:03:40,552</v>
      </c>
      <c r="J7438" t="str">
        <f>IF(L7438="PAUSE",E7438,IF(anotacoes!G7442=conversao_anotacoes!C7438,conversao_anotacoes!C7438,conversao_anotacoes!D7438))</f>
        <v>&lt;ARBITRO_DESCONHECIDO&gt;</v>
      </c>
      <c r="K7438" t="str">
        <f t="shared" si="232"/>
        <v/>
      </c>
      <c r="L7438" t="str">
        <f>UPPER(anotacoes!H7438)</f>
        <v>PAUSE</v>
      </c>
      <c r="M7438" t="str">
        <f>IF(OR(L7438="ATTACK",L7438="FINTA"),"&lt;TECNICA&gt;",UPPER(anotacoes!I7438))</f>
        <v>SHIDO WITHOUT SCORE</v>
      </c>
      <c r="N7438" t="str">
        <f>IF(OR(L7438="ATTACK",L7438="FINTA"),UPPER(anotacoes!I7438),"")</f>
        <v/>
      </c>
      <c r="O7438" s="6" t="str">
        <f>IF(anotacoes!N7438=0,"",anotacoes!N7438)</f>
        <v/>
      </c>
      <c r="P7438" t="str">
        <f>IF(anotacoes!M7438=0,"",UPPER(anotacoes!M7438))</f>
        <v/>
      </c>
      <c r="Q7438" t="str">
        <f t="shared" si="233"/>
        <v>INSERT INTO CONVERSAO_LUTA_ACAO (cd_conversao, id_luta, sequencia, momento_inicio, momento_fim, quem_faz, quem_sofre, acao_tipo, acao, tecnica, direcao, pontuacao) VALUES (1, 108, 29, TRIM(' 00:03:33,555'), TRIM(' 00:03:40,552'), '&lt;ARBITRO_DESCONHECIDO&gt;', '', 'PAUSE', 'SHIDO WITHOUT SCORE', NULL, NULL, NULL)</v>
      </c>
      <c r="R7438" t="s">
        <v>10327</v>
      </c>
    </row>
    <row r="7439" spans="1:18" hidden="1" x14ac:dyDescent="0.25">
      <c r="A7439" s="7">
        <f>anotacoes!D7439</f>
        <v>40780</v>
      </c>
      <c r="B7439" t="str">
        <f>anotacoes!C7439</f>
        <v>WORLD CHAMPIONSHIPS PARIS 2011</v>
      </c>
      <c r="C7439" t="str">
        <f>anotacoes!E7439</f>
        <v>VALOIS-FORTIER</v>
      </c>
      <c r="D7439" t="str">
        <f>anotacoes!F7439</f>
        <v>BISCHOF</v>
      </c>
      <c r="E7439" t="s">
        <v>10325</v>
      </c>
      <c r="F7439">
        <f>anotacoes!A7439</f>
        <v>108</v>
      </c>
      <c r="G7439">
        <f>anotacoes!B7439</f>
        <v>30</v>
      </c>
      <c r="H7439" t="str">
        <f>anotacoes!K7439</f>
        <v xml:space="preserve"> 00:03:40,723</v>
      </c>
      <c r="I7439" t="str">
        <f>anotacoes!L7439</f>
        <v xml:space="preserve"> 00:03:45,515</v>
      </c>
      <c r="J7439" t="str">
        <f>IF(L7439="PAUSE",E7439,IF(anotacoes!G7443=conversao_anotacoes!C7439,conversao_anotacoes!C7439,conversao_anotacoes!D7439))</f>
        <v>VALOIS-FORTIER</v>
      </c>
      <c r="K7439" t="str">
        <f t="shared" si="232"/>
        <v>BISCHOF</v>
      </c>
      <c r="L7439" t="str">
        <f>UPPER(anotacoes!H7439)</f>
        <v>DISPLACEMENT</v>
      </c>
      <c r="M7439" t="str">
        <f>IF(OR(L7439="ATTACK",L7439="FINTA"),"&lt;TECNICA&gt;",UPPER(anotacoes!I7439))</f>
        <v>2-3 STEP HESITANT RIGHT</v>
      </c>
      <c r="N7439" t="str">
        <f>IF(OR(L7439="ATTACK",L7439="FINTA"),UPPER(anotacoes!I7439),"")</f>
        <v/>
      </c>
      <c r="O7439" s="6" t="str">
        <f>IF(anotacoes!N7439=0,"",anotacoes!N7439)</f>
        <v/>
      </c>
      <c r="P7439" t="str">
        <f>IF(anotacoes!M7439=0,"",UPPER(anotacoes!M7439))</f>
        <v/>
      </c>
      <c r="Q7439" t="str">
        <f t="shared" si="233"/>
        <v>INSERT INTO CONVERSAO_LUTA_ACAO (cd_conversao, id_luta, sequencia, momento_inicio, momento_fim, quem_faz, quem_sofre, acao_tipo, acao, tecnica, direcao, pontuacao) VALUES (1, 108, 30, TRIM(' 00:03:40,723'), TRIM(' 00:03:45,515'), 'VALOIS-FORTIER', 'BISCHOF', 'DISPLACEMENT', '2-3 STEP HESITANT RIGHT', NULL, NULL, NULL)</v>
      </c>
      <c r="R7439" t="s">
        <v>10327</v>
      </c>
    </row>
    <row r="7440" spans="1:18" hidden="1" x14ac:dyDescent="0.25">
      <c r="A7440" s="7">
        <f>anotacoes!D7440</f>
        <v>40780</v>
      </c>
      <c r="B7440" t="str">
        <f>anotacoes!C7440</f>
        <v>WORLD CHAMPIONSHIPS PARIS 2011</v>
      </c>
      <c r="C7440" t="str">
        <f>anotacoes!E7440</f>
        <v>VALOIS-FORTIER</v>
      </c>
      <c r="D7440" t="str">
        <f>anotacoes!F7440</f>
        <v>BISCHOF</v>
      </c>
      <c r="E7440" t="s">
        <v>10325</v>
      </c>
      <c r="F7440">
        <f>anotacoes!A7440</f>
        <v>108</v>
      </c>
      <c r="G7440">
        <f>anotacoes!B7440</f>
        <v>31</v>
      </c>
      <c r="H7440" t="str">
        <f>anotacoes!K7440</f>
        <v xml:space="preserve"> 00:03:45,693</v>
      </c>
      <c r="I7440" t="str">
        <f>anotacoes!L7440</f>
        <v xml:space="preserve"> 00:03:48,397</v>
      </c>
      <c r="J7440" t="str">
        <f>IF(L7440="PAUSE",E7440,IF(anotacoes!G7444=conversao_anotacoes!C7440,conversao_anotacoes!C7440,conversao_anotacoes!D7440))</f>
        <v>VALOIS-FORTIER</v>
      </c>
      <c r="K7440" t="str">
        <f t="shared" si="232"/>
        <v>BISCHOF</v>
      </c>
      <c r="L7440" t="str">
        <f>UPPER(anotacoes!H7440)</f>
        <v>GRIP TIME</v>
      </c>
      <c r="M7440" t="str">
        <f>IF(OR(L7440="ATTACK",L7440="FINTA"),"&lt;TECNICA&gt;",UPPER(anotacoes!I7440))</f>
        <v>LEFT COLLAR</v>
      </c>
      <c r="N7440" t="str">
        <f>IF(OR(L7440="ATTACK",L7440="FINTA"),UPPER(anotacoes!I7440),"")</f>
        <v/>
      </c>
      <c r="O7440" s="6" t="str">
        <f>IF(anotacoes!N7440=0,"",anotacoes!N7440)</f>
        <v/>
      </c>
      <c r="P7440" t="str">
        <f>IF(anotacoes!M7440=0,"",UPPER(anotacoes!M7440))</f>
        <v/>
      </c>
      <c r="Q7440" t="str">
        <f t="shared" si="233"/>
        <v>INSERT INTO CONVERSAO_LUTA_ACAO (cd_conversao, id_luta, sequencia, momento_inicio, momento_fim, quem_faz, quem_sofre, acao_tipo, acao, tecnica, direcao, pontuacao) VALUES (1, 108, 31, TRIM(' 00:03:45,693'), TRIM(' 00:03:48,397'), 'VALOIS-FORTIER', 'BISCHOF', 'GRIP TIME', 'LEFT COLLAR', NULL, NULL, NULL)</v>
      </c>
      <c r="R7440" t="s">
        <v>10327</v>
      </c>
    </row>
    <row r="7441" spans="1:18" hidden="1" x14ac:dyDescent="0.25">
      <c r="A7441" s="7">
        <f>anotacoes!D7441</f>
        <v>40780</v>
      </c>
      <c r="B7441" t="str">
        <f>anotacoes!C7441</f>
        <v>WORLD CHAMPIONSHIPS PARIS 2011</v>
      </c>
      <c r="C7441" t="str">
        <f>anotacoes!E7441</f>
        <v>VALOIS-FORTIER</v>
      </c>
      <c r="D7441" t="str">
        <f>anotacoes!F7441</f>
        <v>BISCHOF</v>
      </c>
      <c r="E7441" t="s">
        <v>10325</v>
      </c>
      <c r="F7441">
        <f>anotacoes!A7441</f>
        <v>108</v>
      </c>
      <c r="G7441">
        <f>anotacoes!B7441</f>
        <v>32</v>
      </c>
      <c r="H7441" t="str">
        <f>anotacoes!K7441</f>
        <v xml:space="preserve"> 00:03:48,397</v>
      </c>
      <c r="I7441" t="str">
        <f>anotacoes!L7441</f>
        <v xml:space="preserve"> 00:03:49,338</v>
      </c>
      <c r="J7441" t="str">
        <f>IF(L7441="PAUSE",E7441,IF(anotacoes!G7445=conversao_anotacoes!C7441,conversao_anotacoes!C7441,conversao_anotacoes!D7441))</f>
        <v>VALOIS-FORTIER</v>
      </c>
      <c r="K7441" t="str">
        <f t="shared" si="232"/>
        <v>BISCHOF</v>
      </c>
      <c r="L7441" t="str">
        <f>UPPER(anotacoes!H7441)</f>
        <v>GRIP TIME</v>
      </c>
      <c r="M7441" t="str">
        <f>IF(OR(L7441="ATTACK",L7441="FINTA"),"&lt;TECNICA&gt;",UPPER(anotacoes!I7441))</f>
        <v>LEFT BACK RIGHT SLEEVE</v>
      </c>
      <c r="N7441" t="str">
        <f>IF(OR(L7441="ATTACK",L7441="FINTA"),UPPER(anotacoes!I7441),"")</f>
        <v/>
      </c>
      <c r="O7441" s="6" t="str">
        <f>IF(anotacoes!N7441=0,"",anotacoes!N7441)</f>
        <v/>
      </c>
      <c r="P7441" t="str">
        <f>IF(anotacoes!M7441=0,"",UPPER(anotacoes!M7441))</f>
        <v/>
      </c>
      <c r="Q7441" t="str">
        <f t="shared" si="233"/>
        <v>INSERT INTO CONVERSAO_LUTA_ACAO (cd_conversao, id_luta, sequencia, momento_inicio, momento_fim, quem_faz, quem_sofre, acao_tipo, acao, tecnica, direcao, pontuacao) VALUES (1, 108, 32, TRIM(' 00:03:48,397'), TRIM(' 00:03:49,338'), 'VALOIS-FORTIER', 'BISCHOF', 'GRIP TIME', 'LEFT BACK RIGHT SLEEVE', NULL, NULL, NULL)</v>
      </c>
      <c r="R7441" t="s">
        <v>10327</v>
      </c>
    </row>
    <row r="7442" spans="1:18" hidden="1" x14ac:dyDescent="0.25">
      <c r="A7442" s="7">
        <f>anotacoes!D7442</f>
        <v>40780</v>
      </c>
      <c r="B7442" t="str">
        <f>anotacoes!C7442</f>
        <v>WORLD CHAMPIONSHIPS PARIS 2011</v>
      </c>
      <c r="C7442" t="str">
        <f>anotacoes!E7442</f>
        <v>VALOIS-FORTIER</v>
      </c>
      <c r="D7442" t="str">
        <f>anotacoes!F7442</f>
        <v>BISCHOF</v>
      </c>
      <c r="E7442" t="s">
        <v>10325</v>
      </c>
      <c r="F7442">
        <f>anotacoes!A7442</f>
        <v>108</v>
      </c>
      <c r="G7442">
        <f>anotacoes!B7442</f>
        <v>33</v>
      </c>
      <c r="H7442" t="str">
        <f>anotacoes!K7442</f>
        <v xml:space="preserve"> 00:03:49,338</v>
      </c>
      <c r="I7442" t="str">
        <f>anotacoes!L7442</f>
        <v xml:space="preserve"> 00:03:49,666</v>
      </c>
      <c r="J7442" t="str">
        <f>IF(L7442="PAUSE",E7442,IF(anotacoes!G7446=conversao_anotacoes!C7442,conversao_anotacoes!C7442,conversao_anotacoes!D7442))</f>
        <v>VALOIS-FORTIER</v>
      </c>
      <c r="K7442" t="str">
        <f t="shared" si="232"/>
        <v>BISCHOF</v>
      </c>
      <c r="L7442" t="str">
        <f>UPPER(anotacoes!H7442)</f>
        <v>ATTACK</v>
      </c>
      <c r="M7442" t="str">
        <f>IF(OR(L7442="ATTACK",L7442="FINTA"),"&lt;TECNICA&gt;",UPPER(anotacoes!I7442))</f>
        <v>&lt;TECNICA&gt;</v>
      </c>
      <c r="N7442" t="str">
        <f>IF(OR(L7442="ATTACK",L7442="FINTA"),UPPER(anotacoes!I7442),"")</f>
        <v>OUCHI GARI</v>
      </c>
      <c r="O7442" s="6">
        <f>IF(anotacoes!N7442=0,"",anotacoes!N7442)</f>
        <v>2</v>
      </c>
      <c r="P7442" t="str">
        <f>IF(anotacoes!M7442=0,"",UPPER(anotacoes!M7442))</f>
        <v/>
      </c>
      <c r="Q7442" t="str">
        <f t="shared" si="233"/>
        <v>INSERT INTO CONVERSAO_LUTA_ACAO (cd_conversao, id_luta, sequencia, momento_inicio, momento_fim, quem_faz, quem_sofre, acao_tipo, acao, tecnica, direcao, pontuacao) VALUES (1, 108, 33, TRIM(' 00:03:49,338'), TRIM(' 00:03:49,666'), 'VALOIS-FORTIER', 'BISCHOF', 'ATTACK', '&lt;TECNICA&gt;', 'OUCHI GARI', 2, NULL)</v>
      </c>
      <c r="R7442" t="s">
        <v>10327</v>
      </c>
    </row>
    <row r="7443" spans="1:18" hidden="1" x14ac:dyDescent="0.25">
      <c r="A7443" s="7">
        <f>anotacoes!D7443</f>
        <v>40780</v>
      </c>
      <c r="B7443" t="str">
        <f>anotacoes!C7443</f>
        <v>WORLD CHAMPIONSHIPS PARIS 2011</v>
      </c>
      <c r="C7443" t="str">
        <f>anotacoes!E7443</f>
        <v>VALOIS-FORTIER</v>
      </c>
      <c r="D7443" t="str">
        <f>anotacoes!F7443</f>
        <v>BISCHOF</v>
      </c>
      <c r="E7443" t="s">
        <v>10325</v>
      </c>
      <c r="F7443">
        <f>anotacoes!A7443</f>
        <v>108</v>
      </c>
      <c r="G7443">
        <f>anotacoes!B7443</f>
        <v>34</v>
      </c>
      <c r="H7443" t="str">
        <f>anotacoes!K7443</f>
        <v xml:space="preserve"> 00:03:49,666</v>
      </c>
      <c r="I7443" t="str">
        <f>anotacoes!L7443</f>
        <v xml:space="preserve"> 00:03:55,206</v>
      </c>
      <c r="J7443" t="str">
        <f>IF(L7443="PAUSE",E7443,IF(anotacoes!G7447=conversao_anotacoes!C7443,conversao_anotacoes!C7443,conversao_anotacoes!D7443))</f>
        <v>VALOIS-FORTIER</v>
      </c>
      <c r="K7443" t="str">
        <f t="shared" si="232"/>
        <v>BISCHOF</v>
      </c>
      <c r="L7443" t="str">
        <f>UPPER(anotacoes!H7443)</f>
        <v>GRIP TIME</v>
      </c>
      <c r="M7443" t="str">
        <f>IF(OR(L7443="ATTACK",L7443="FINTA"),"&lt;TECNICA&gt;",UPPER(anotacoes!I7443))</f>
        <v>LEFT BACK RIGHT SLEEVE</v>
      </c>
      <c r="N7443" t="str">
        <f>IF(OR(L7443="ATTACK",L7443="FINTA"),UPPER(anotacoes!I7443),"")</f>
        <v/>
      </c>
      <c r="O7443" s="6" t="str">
        <f>IF(anotacoes!N7443=0,"",anotacoes!N7443)</f>
        <v/>
      </c>
      <c r="P7443" t="str">
        <f>IF(anotacoes!M7443=0,"",UPPER(anotacoes!M7443))</f>
        <v/>
      </c>
      <c r="Q7443" t="str">
        <f t="shared" si="233"/>
        <v>INSERT INTO CONVERSAO_LUTA_ACAO (cd_conversao, id_luta, sequencia, momento_inicio, momento_fim, quem_faz, quem_sofre, acao_tipo, acao, tecnica, direcao, pontuacao) VALUES (1, 108, 34, TRIM(' 00:03:49,666'), TRIM(' 00:03:55,206'), 'VALOIS-FORTIER', 'BISCHOF', 'GRIP TIME', 'LEFT BACK RIGHT SLEEVE', NULL, NULL, NULL)</v>
      </c>
      <c r="R7443" t="s">
        <v>10327</v>
      </c>
    </row>
    <row r="7444" spans="1:18" hidden="1" x14ac:dyDescent="0.25">
      <c r="A7444" s="7">
        <f>anotacoes!D7444</f>
        <v>40780</v>
      </c>
      <c r="B7444" t="str">
        <f>anotacoes!C7444</f>
        <v>WORLD CHAMPIONSHIPS PARIS 2011</v>
      </c>
      <c r="C7444" t="str">
        <f>anotacoes!E7444</f>
        <v>VALOIS-FORTIER</v>
      </c>
      <c r="D7444" t="str">
        <f>anotacoes!F7444</f>
        <v>BISCHOF</v>
      </c>
      <c r="E7444" t="s">
        <v>10325</v>
      </c>
      <c r="F7444">
        <f>anotacoes!A7444</f>
        <v>108</v>
      </c>
      <c r="G7444">
        <f>anotacoes!B7444</f>
        <v>35</v>
      </c>
      <c r="H7444" t="str">
        <f>anotacoes!K7444</f>
        <v xml:space="preserve"> 00:03:55,404</v>
      </c>
      <c r="I7444" t="str">
        <f>anotacoes!L7444</f>
        <v xml:space="preserve"> 00:04:00,546</v>
      </c>
      <c r="J7444" t="str">
        <f>IF(L7444="PAUSE",E7444,IF(anotacoes!G7448=conversao_anotacoes!C7444,conversao_anotacoes!C7444,conversao_anotacoes!D7444))</f>
        <v>VALOIS-FORTIER</v>
      </c>
      <c r="K7444" t="str">
        <f t="shared" si="232"/>
        <v>BISCHOF</v>
      </c>
      <c r="L7444" t="str">
        <f>UPPER(anotacoes!H7444)</f>
        <v>GRIP TIME</v>
      </c>
      <c r="M7444" t="str">
        <f>IF(OR(L7444="ATTACK",L7444="FINTA"),"&lt;TECNICA&gt;",UPPER(anotacoes!I7444))</f>
        <v>LEFT SLEEVE</v>
      </c>
      <c r="N7444" t="str">
        <f>IF(OR(L7444="ATTACK",L7444="FINTA"),UPPER(anotacoes!I7444),"")</f>
        <v/>
      </c>
      <c r="O7444" s="6" t="str">
        <f>IF(anotacoes!N7444=0,"",anotacoes!N7444)</f>
        <v/>
      </c>
      <c r="P7444" t="str">
        <f>IF(anotacoes!M7444=0,"",UPPER(anotacoes!M7444))</f>
        <v/>
      </c>
      <c r="Q7444" t="str">
        <f t="shared" si="233"/>
        <v>INSERT INTO CONVERSAO_LUTA_ACAO (cd_conversao, id_luta, sequencia, momento_inicio, momento_fim, quem_faz, quem_sofre, acao_tipo, acao, tecnica, direcao, pontuacao) VALUES (1, 108, 35, TRIM(' 00:03:55,404'), TRIM(' 00:04:00,546'), 'VALOIS-FORTIER', 'BISCHOF', 'GRIP TIME', 'LEFT SLEEVE', NULL, NULL, NULL)</v>
      </c>
      <c r="R7444" t="s">
        <v>10327</v>
      </c>
    </row>
    <row r="7445" spans="1:18" hidden="1" x14ac:dyDescent="0.25">
      <c r="A7445" s="7">
        <f>anotacoes!D7445</f>
        <v>40780</v>
      </c>
      <c r="B7445" t="str">
        <f>anotacoes!C7445</f>
        <v>WORLD CHAMPIONSHIPS PARIS 2011</v>
      </c>
      <c r="C7445" t="str">
        <f>anotacoes!E7445</f>
        <v>VALOIS-FORTIER</v>
      </c>
      <c r="D7445" t="str">
        <f>anotacoes!F7445</f>
        <v>BISCHOF</v>
      </c>
      <c r="E7445" t="s">
        <v>10325</v>
      </c>
      <c r="F7445">
        <f>anotacoes!A7445</f>
        <v>108</v>
      </c>
      <c r="G7445">
        <f>anotacoes!B7445</f>
        <v>36</v>
      </c>
      <c r="H7445" t="str">
        <f>anotacoes!K7445</f>
        <v xml:space="preserve"> 00:04:00,729</v>
      </c>
      <c r="I7445" t="str">
        <f>anotacoes!L7445</f>
        <v xml:space="preserve"> 00:04:05,249</v>
      </c>
      <c r="J7445" t="str">
        <f>IF(L7445="PAUSE",E7445,IF(anotacoes!G7449=conversao_anotacoes!C7445,conversao_anotacoes!C7445,conversao_anotacoes!D7445))</f>
        <v>VALOIS-FORTIER</v>
      </c>
      <c r="K7445" t="str">
        <f t="shared" si="232"/>
        <v>BISCHOF</v>
      </c>
      <c r="L7445" t="str">
        <f>UPPER(anotacoes!H7445)</f>
        <v>DISPLACEMENT</v>
      </c>
      <c r="M7445" t="str">
        <f>IF(OR(L7445="ATTACK",L7445="FINTA"),"&lt;TECNICA&gt;",UPPER(anotacoes!I7445))</f>
        <v>TRY TO GRIP WITH CONTACT</v>
      </c>
      <c r="N7445" t="str">
        <f>IF(OR(L7445="ATTACK",L7445="FINTA"),UPPER(anotacoes!I7445),"")</f>
        <v/>
      </c>
      <c r="O7445" s="6" t="str">
        <f>IF(anotacoes!N7445=0,"",anotacoes!N7445)</f>
        <v/>
      </c>
      <c r="P7445" t="str">
        <f>IF(anotacoes!M7445=0,"",UPPER(anotacoes!M7445))</f>
        <v/>
      </c>
      <c r="Q7445" t="str">
        <f t="shared" si="233"/>
        <v>INSERT INTO CONVERSAO_LUTA_ACAO (cd_conversao, id_luta, sequencia, momento_inicio, momento_fim, quem_faz, quem_sofre, acao_tipo, acao, tecnica, direcao, pontuacao) VALUES (1, 108, 36, TRIM(' 00:04:00,729'), TRIM(' 00:04:05,249'), 'VALOIS-FORTIER', 'BISCHOF', 'DISPLACEMENT', 'TRY TO GRIP WITH CONTACT', NULL, NULL, NULL)</v>
      </c>
      <c r="R7445" t="s">
        <v>10327</v>
      </c>
    </row>
    <row r="7446" spans="1:18" hidden="1" x14ac:dyDescent="0.25">
      <c r="A7446" s="7">
        <f>anotacoes!D7446</f>
        <v>40780</v>
      </c>
      <c r="B7446" t="str">
        <f>anotacoes!C7446</f>
        <v>WORLD CHAMPIONSHIPS PARIS 2011</v>
      </c>
      <c r="C7446" t="str">
        <f>anotacoes!E7446</f>
        <v>VALOIS-FORTIER</v>
      </c>
      <c r="D7446" t="str">
        <f>anotacoes!F7446</f>
        <v>BISCHOF</v>
      </c>
      <c r="E7446" t="s">
        <v>10325</v>
      </c>
      <c r="F7446">
        <f>anotacoes!A7446</f>
        <v>108</v>
      </c>
      <c r="G7446">
        <f>anotacoes!B7446</f>
        <v>37</v>
      </c>
      <c r="H7446" t="str">
        <f>anotacoes!K7446</f>
        <v xml:space="preserve"> 00:04:05,249</v>
      </c>
      <c r="I7446" t="str">
        <f>anotacoes!L7446</f>
        <v xml:space="preserve"> 00:05:04,100</v>
      </c>
      <c r="J7446" t="str">
        <f>IF(L7446="PAUSE",E7446,IF(anotacoes!G7450=conversao_anotacoes!C7446,conversao_anotacoes!C7446,conversao_anotacoes!D7446))</f>
        <v>VALOIS-FORTIER</v>
      </c>
      <c r="K7446" t="str">
        <f t="shared" si="232"/>
        <v>BISCHOF</v>
      </c>
      <c r="L7446" t="str">
        <f>UPPER(anotacoes!H7446)</f>
        <v>GRIP TIME</v>
      </c>
      <c r="M7446" t="str">
        <f>IF(OR(L7446="ATTACK",L7446="FINTA"),"&lt;TECNICA&gt;",UPPER(anotacoes!I7446))</f>
        <v>RIGHT SLEEVE LEFT SLEEVE</v>
      </c>
      <c r="N7446" t="str">
        <f>IF(OR(L7446="ATTACK",L7446="FINTA"),UPPER(anotacoes!I7446),"")</f>
        <v/>
      </c>
      <c r="O7446" s="6" t="str">
        <f>IF(anotacoes!N7446=0,"",anotacoes!N7446)</f>
        <v/>
      </c>
      <c r="P7446" t="str">
        <f>IF(anotacoes!M7446=0,"",UPPER(anotacoes!M7446))</f>
        <v/>
      </c>
      <c r="Q7446" t="str">
        <f t="shared" si="233"/>
        <v>INSERT INTO CONVERSAO_LUTA_ACAO (cd_conversao, id_luta, sequencia, momento_inicio, momento_fim, quem_faz, quem_sofre, acao_tipo, acao, tecnica, direcao, pontuacao) VALUES (1, 108, 37, TRIM(' 00:04:05,249'), TRIM(' 00:05:04,100'), 'VALOIS-FORTIER', 'BISCHOF', 'GRIP TIME', 'RIGHT SLEEVE LEFT SLEEVE', NULL, NULL, NULL)</v>
      </c>
      <c r="R7446" t="s">
        <v>10327</v>
      </c>
    </row>
    <row r="7447" spans="1:18" hidden="1" x14ac:dyDescent="0.25">
      <c r="A7447" s="7">
        <f>anotacoes!D7447</f>
        <v>40780</v>
      </c>
      <c r="B7447" t="str">
        <f>anotacoes!C7447</f>
        <v>WORLD CHAMPIONSHIPS PARIS 2011</v>
      </c>
      <c r="C7447" t="str">
        <f>anotacoes!E7447</f>
        <v>VALOIS-FORTIER</v>
      </c>
      <c r="D7447" t="str">
        <f>anotacoes!F7447</f>
        <v>BISCHOF</v>
      </c>
      <c r="E7447" t="s">
        <v>10325</v>
      </c>
      <c r="F7447">
        <f>anotacoes!A7447</f>
        <v>108</v>
      </c>
      <c r="G7447">
        <f>anotacoes!B7447</f>
        <v>38</v>
      </c>
      <c r="H7447" t="str">
        <f>anotacoes!K7447</f>
        <v xml:space="preserve"> 00:05:04,269</v>
      </c>
      <c r="I7447" t="str">
        <f>anotacoes!L7447</f>
        <v xml:space="preserve"> 00:05:09,699</v>
      </c>
      <c r="J7447" t="str">
        <f>IF(L7447="PAUSE",E7447,IF(anotacoes!G7451=conversao_anotacoes!C7447,conversao_anotacoes!C7447,conversao_anotacoes!D7447))</f>
        <v>&lt;ARBITRO_DESCONHECIDO&gt;</v>
      </c>
      <c r="K7447" t="str">
        <f t="shared" si="232"/>
        <v/>
      </c>
      <c r="L7447" t="str">
        <f>UPPER(anotacoes!H7447)</f>
        <v>PAUSE</v>
      </c>
      <c r="M7447" t="str">
        <f>IF(OR(L7447="ATTACK",L7447="FINTA"),"&lt;TECNICA&gt;",UPPER(anotacoes!I7447))</f>
        <v>&lt;NAO_CLASSIFICADO&gt;</v>
      </c>
      <c r="N7447" t="str">
        <f>IF(OR(L7447="ATTACK",L7447="FINTA"),UPPER(anotacoes!I7447),"")</f>
        <v/>
      </c>
      <c r="O7447" s="6" t="str">
        <f>IF(anotacoes!N7447=0,"",anotacoes!N7447)</f>
        <v/>
      </c>
      <c r="P7447" t="str">
        <f>IF(anotacoes!M7447=0,"",UPPER(anotacoes!M7447))</f>
        <v/>
      </c>
      <c r="Q7447" t="str">
        <f t="shared" si="233"/>
        <v>INSERT INTO CONVERSAO_LUTA_ACAO (cd_conversao, id_luta, sequencia, momento_inicio, momento_fim, quem_faz, quem_sofre, acao_tipo, acao, tecnica, direcao, pontuacao) VALUES (1, 108, 38, TRIM(' 00:05:04,269'), TRIM(' 00:05:09,699'), '&lt;ARBITRO_DESCONHECIDO&gt;', '', 'PAUSE', '&lt;NAO_CLASSIFICADO&gt;', NULL, NULL, NULL)</v>
      </c>
      <c r="R7447" t="s">
        <v>10327</v>
      </c>
    </row>
    <row r="7448" spans="1:18" hidden="1" x14ac:dyDescent="0.25">
      <c r="A7448" s="7">
        <f>anotacoes!D7448</f>
        <v>40780</v>
      </c>
      <c r="B7448" t="str">
        <f>anotacoes!C7448</f>
        <v>WORLD CHAMPIONSHIPS PARIS 2011</v>
      </c>
      <c r="C7448" t="str">
        <f>anotacoes!E7448</f>
        <v>VALOIS-FORTIER</v>
      </c>
      <c r="D7448" t="str">
        <f>anotacoes!F7448</f>
        <v>BISCHOF</v>
      </c>
      <c r="E7448" t="s">
        <v>10325</v>
      </c>
      <c r="F7448">
        <f>anotacoes!A7448</f>
        <v>108</v>
      </c>
      <c r="G7448">
        <f>anotacoes!B7448</f>
        <v>39</v>
      </c>
      <c r="H7448" t="str">
        <f>anotacoes!K7448</f>
        <v xml:space="preserve"> 00:05:09,892</v>
      </c>
      <c r="I7448" t="str">
        <f>anotacoes!L7448</f>
        <v xml:space="preserve"> 00:05:15,398</v>
      </c>
      <c r="J7448" t="str">
        <f>IF(L7448="PAUSE",E7448,IF(anotacoes!G7452=conversao_anotacoes!C7448,conversao_anotacoes!C7448,conversao_anotacoes!D7448))</f>
        <v>VALOIS-FORTIER</v>
      </c>
      <c r="K7448" t="str">
        <f t="shared" si="232"/>
        <v>BISCHOF</v>
      </c>
      <c r="L7448" t="str">
        <f>UPPER(anotacoes!H7448)</f>
        <v>DISPLACEMENT</v>
      </c>
      <c r="M7448" t="str">
        <f>IF(OR(L7448="ATTACK",L7448="FINTA"),"&lt;TECNICA&gt;",UPPER(anotacoes!I7448))</f>
        <v>2-3 STEP HESITANT RIGHT</v>
      </c>
      <c r="N7448" t="str">
        <f>IF(OR(L7448="ATTACK",L7448="FINTA"),UPPER(anotacoes!I7448),"")</f>
        <v/>
      </c>
      <c r="O7448" s="6" t="str">
        <f>IF(anotacoes!N7448=0,"",anotacoes!N7448)</f>
        <v/>
      </c>
      <c r="P7448" t="str">
        <f>IF(anotacoes!M7448=0,"",UPPER(anotacoes!M7448))</f>
        <v/>
      </c>
      <c r="Q7448" t="str">
        <f t="shared" si="233"/>
        <v>INSERT INTO CONVERSAO_LUTA_ACAO (cd_conversao, id_luta, sequencia, momento_inicio, momento_fim, quem_faz, quem_sofre, acao_tipo, acao, tecnica, direcao, pontuacao) VALUES (1, 108, 39, TRIM(' 00:05:09,892'), TRIM(' 00:05:15,398'), 'VALOIS-FORTIER', 'BISCHOF', 'DISPLACEMENT', '2-3 STEP HESITANT RIGHT', NULL, NULL, NULL)</v>
      </c>
      <c r="R7448" t="s">
        <v>10327</v>
      </c>
    </row>
    <row r="7449" spans="1:18" hidden="1" x14ac:dyDescent="0.25">
      <c r="A7449" s="7">
        <f>anotacoes!D7449</f>
        <v>40780</v>
      </c>
      <c r="B7449" t="str">
        <f>anotacoes!C7449</f>
        <v>WORLD CHAMPIONSHIPS PARIS 2011</v>
      </c>
      <c r="C7449" t="str">
        <f>anotacoes!E7449</f>
        <v>VALOIS-FORTIER</v>
      </c>
      <c r="D7449" t="str">
        <f>anotacoes!F7449</f>
        <v>BISCHOF</v>
      </c>
      <c r="E7449" t="s">
        <v>10325</v>
      </c>
      <c r="F7449">
        <f>anotacoes!A7449</f>
        <v>108</v>
      </c>
      <c r="G7449">
        <f>anotacoes!B7449</f>
        <v>40</v>
      </c>
      <c r="H7449" t="str">
        <f>anotacoes!K7449</f>
        <v xml:space="preserve"> 00:05:15,568</v>
      </c>
      <c r="I7449" t="str">
        <f>anotacoes!L7449</f>
        <v xml:space="preserve"> 00:05:20,377</v>
      </c>
      <c r="J7449" t="str">
        <f>IF(L7449="PAUSE",E7449,IF(anotacoes!G7453=conversao_anotacoes!C7449,conversao_anotacoes!C7449,conversao_anotacoes!D7449))</f>
        <v>VALOIS-FORTIER</v>
      </c>
      <c r="K7449" t="str">
        <f t="shared" si="232"/>
        <v>BISCHOF</v>
      </c>
      <c r="L7449" t="str">
        <f>UPPER(anotacoes!H7449)</f>
        <v>GRIP TIME</v>
      </c>
      <c r="M7449" t="str">
        <f>IF(OR(L7449="ATTACK",L7449="FINTA"),"&lt;TECNICA&gt;",UPPER(anotacoes!I7449))</f>
        <v>LEFT COLLAR RIGHT SLEEVE</v>
      </c>
      <c r="N7449" t="str">
        <f>IF(OR(L7449="ATTACK",L7449="FINTA"),UPPER(anotacoes!I7449),"")</f>
        <v/>
      </c>
      <c r="O7449" s="6" t="str">
        <f>IF(anotacoes!N7449=0,"",anotacoes!N7449)</f>
        <v/>
      </c>
      <c r="P7449" t="str">
        <f>IF(anotacoes!M7449=0,"",UPPER(anotacoes!M7449))</f>
        <v/>
      </c>
      <c r="Q7449" t="str">
        <f t="shared" si="233"/>
        <v>INSERT INTO CONVERSAO_LUTA_ACAO (cd_conversao, id_luta, sequencia, momento_inicio, momento_fim, quem_faz, quem_sofre, acao_tipo, acao, tecnica, direcao, pontuacao) VALUES (1, 108, 40, TRIM(' 00:05:15,568'), TRIM(' 00:05:20,377'), 'VALOIS-FORTIER', 'BISCHOF', 'GRIP TIME', 'LEFT COLLAR RIGHT SLEEVE', NULL, NULL, NULL)</v>
      </c>
      <c r="R7449" t="s">
        <v>10327</v>
      </c>
    </row>
    <row r="7450" spans="1:18" hidden="1" x14ac:dyDescent="0.25">
      <c r="A7450" s="7">
        <f>anotacoes!D7450</f>
        <v>40780</v>
      </c>
      <c r="B7450" t="str">
        <f>anotacoes!C7450</f>
        <v>WORLD CHAMPIONSHIPS PARIS 2011</v>
      </c>
      <c r="C7450" t="str">
        <f>anotacoes!E7450</f>
        <v>VALOIS-FORTIER</v>
      </c>
      <c r="D7450" t="str">
        <f>anotacoes!F7450</f>
        <v>BISCHOF</v>
      </c>
      <c r="E7450" t="s">
        <v>10325</v>
      </c>
      <c r="F7450">
        <f>anotacoes!A7450</f>
        <v>108</v>
      </c>
      <c r="G7450">
        <f>anotacoes!B7450</f>
        <v>41</v>
      </c>
      <c r="H7450" t="str">
        <f>anotacoes!K7450</f>
        <v xml:space="preserve"> 00:05:20,552</v>
      </c>
      <c r="I7450" t="str">
        <f>anotacoes!L7450</f>
        <v xml:space="preserve"> 00:05:24,958</v>
      </c>
      <c r="J7450" t="str">
        <f>IF(L7450="PAUSE",E7450,IF(anotacoes!G7454=conversao_anotacoes!C7450,conversao_anotacoes!C7450,conversao_anotacoes!D7450))</f>
        <v>VALOIS-FORTIER</v>
      </c>
      <c r="K7450" t="str">
        <f t="shared" si="232"/>
        <v>BISCHOF</v>
      </c>
      <c r="L7450" t="str">
        <f>UPPER(anotacoes!H7450)</f>
        <v>GRIP TIME</v>
      </c>
      <c r="M7450" t="str">
        <f>IF(OR(L7450="ATTACK",L7450="FINTA"),"&lt;TECNICA&gt;",UPPER(anotacoes!I7450))</f>
        <v>LEFT SLEEVE</v>
      </c>
      <c r="N7450" t="str">
        <f>IF(OR(L7450="ATTACK",L7450="FINTA"),UPPER(anotacoes!I7450),"")</f>
        <v/>
      </c>
      <c r="O7450" s="6" t="str">
        <f>IF(anotacoes!N7450=0,"",anotacoes!N7450)</f>
        <v/>
      </c>
      <c r="P7450" t="str">
        <f>IF(anotacoes!M7450=0,"",UPPER(anotacoes!M7450))</f>
        <v/>
      </c>
      <c r="Q7450" t="str">
        <f t="shared" si="233"/>
        <v>INSERT INTO CONVERSAO_LUTA_ACAO (cd_conversao, id_luta, sequencia, momento_inicio, momento_fim, quem_faz, quem_sofre, acao_tipo, acao, tecnica, direcao, pontuacao) VALUES (1, 108, 41, TRIM(' 00:05:20,552'), TRIM(' 00:05:24,958'), 'VALOIS-FORTIER', 'BISCHOF', 'GRIP TIME', 'LEFT SLEEVE', NULL, NULL, NULL)</v>
      </c>
      <c r="R7450" t="s">
        <v>10327</v>
      </c>
    </row>
    <row r="7451" spans="1:18" hidden="1" x14ac:dyDescent="0.25">
      <c r="A7451" s="7">
        <f>anotacoes!D7451</f>
        <v>40780</v>
      </c>
      <c r="B7451" t="str">
        <f>anotacoes!C7451</f>
        <v>WORLD CHAMPIONSHIPS PARIS 2011</v>
      </c>
      <c r="C7451" t="str">
        <f>anotacoes!E7451</f>
        <v>VALOIS-FORTIER</v>
      </c>
      <c r="D7451" t="str">
        <f>anotacoes!F7451</f>
        <v>BISCHOF</v>
      </c>
      <c r="E7451" t="s">
        <v>10325</v>
      </c>
      <c r="F7451">
        <f>anotacoes!A7451</f>
        <v>108</v>
      </c>
      <c r="G7451">
        <f>anotacoes!B7451</f>
        <v>42</v>
      </c>
      <c r="H7451" t="str">
        <f>anotacoes!K7451</f>
        <v xml:space="preserve"> 00:05:25,131</v>
      </c>
      <c r="I7451" t="str">
        <f>anotacoes!L7451</f>
        <v xml:space="preserve"> 00:05:33,939</v>
      </c>
      <c r="J7451" t="str">
        <f>IF(L7451="PAUSE",E7451,IF(anotacoes!G7455=conversao_anotacoes!C7451,conversao_anotacoes!C7451,conversao_anotacoes!D7451))</f>
        <v>&lt;ARBITRO_DESCONHECIDO&gt;</v>
      </c>
      <c r="K7451" t="str">
        <f t="shared" si="232"/>
        <v/>
      </c>
      <c r="L7451" t="str">
        <f>UPPER(anotacoes!H7451)</f>
        <v>PAUSE</v>
      </c>
      <c r="M7451" t="str">
        <f>IF(OR(L7451="ATTACK",L7451="FINTA"),"&lt;TECNICA&gt;",UPPER(anotacoes!I7451))</f>
        <v>SHIDO WITH SCORE</v>
      </c>
      <c r="N7451" t="str">
        <f>IF(OR(L7451="ATTACK",L7451="FINTA"),UPPER(anotacoes!I7451),"")</f>
        <v/>
      </c>
      <c r="O7451" s="6" t="str">
        <f>IF(anotacoes!N7451=0,"",anotacoes!N7451)</f>
        <v/>
      </c>
      <c r="P7451" t="str">
        <f>IF(anotacoes!M7451=0,"",UPPER(anotacoes!M7451))</f>
        <v/>
      </c>
      <c r="Q7451" t="str">
        <f t="shared" si="233"/>
        <v>INSERT INTO CONVERSAO_LUTA_ACAO (cd_conversao, id_luta, sequencia, momento_inicio, momento_fim, quem_faz, quem_sofre, acao_tipo, acao, tecnica, direcao, pontuacao) VALUES (1, 108, 42, TRIM(' 00:05:25,131'), TRIM(' 00:05:33,939'), '&lt;ARBITRO_DESCONHECIDO&gt;', '', 'PAUSE', 'SHIDO WITH SCORE', NULL, NULL, NULL)</v>
      </c>
      <c r="R7451" t="s">
        <v>10327</v>
      </c>
    </row>
    <row r="7452" spans="1:18" hidden="1" x14ac:dyDescent="0.25">
      <c r="A7452" s="7">
        <f>anotacoes!D7452</f>
        <v>40780</v>
      </c>
      <c r="B7452" t="str">
        <f>anotacoes!C7452</f>
        <v>WORLD CHAMPIONSHIPS PARIS 2011</v>
      </c>
      <c r="C7452" t="str">
        <f>anotacoes!E7452</f>
        <v>VALOIS-FORTIER</v>
      </c>
      <c r="D7452" t="str">
        <f>anotacoes!F7452</f>
        <v>BISCHOF</v>
      </c>
      <c r="E7452" t="s">
        <v>10325</v>
      </c>
      <c r="F7452">
        <f>anotacoes!A7452</f>
        <v>108</v>
      </c>
      <c r="G7452">
        <f>anotacoes!B7452</f>
        <v>43</v>
      </c>
      <c r="H7452" t="str">
        <f>anotacoes!K7452</f>
        <v xml:space="preserve"> 00:05:33,939</v>
      </c>
      <c r="I7452" t="str">
        <f>anotacoes!L7452</f>
        <v xml:space="preserve"> 00:05:37,017</v>
      </c>
      <c r="J7452" t="str">
        <f>IF(L7452="PAUSE",E7452,IF(anotacoes!G7456=conversao_anotacoes!C7452,conversao_anotacoes!C7452,conversao_anotacoes!D7452))</f>
        <v>VALOIS-FORTIER</v>
      </c>
      <c r="K7452" t="str">
        <f t="shared" si="232"/>
        <v>BISCHOF</v>
      </c>
      <c r="L7452" t="str">
        <f>UPPER(anotacoes!H7452)</f>
        <v>DISPLACEMENT</v>
      </c>
      <c r="M7452" t="str">
        <f>IF(OR(L7452="ATTACK",L7452="FINTA"),"&lt;TECNICA&gt;",UPPER(anotacoes!I7452))</f>
        <v>2-3 STEP HESITANT RIGHT</v>
      </c>
      <c r="N7452" t="str">
        <f>IF(OR(L7452="ATTACK",L7452="FINTA"),UPPER(anotacoes!I7452),"")</f>
        <v/>
      </c>
      <c r="O7452" s="6" t="str">
        <f>IF(anotacoes!N7452=0,"",anotacoes!N7452)</f>
        <v/>
      </c>
      <c r="P7452" t="str">
        <f>IF(anotacoes!M7452=0,"",UPPER(anotacoes!M7452))</f>
        <v/>
      </c>
      <c r="Q7452" t="str">
        <f t="shared" si="233"/>
        <v>INSERT INTO CONVERSAO_LUTA_ACAO (cd_conversao, id_luta, sequencia, momento_inicio, momento_fim, quem_faz, quem_sofre, acao_tipo, acao, tecnica, direcao, pontuacao) VALUES (1, 108, 43, TRIM(' 00:05:33,939'), TRIM(' 00:05:37,017'), 'VALOIS-FORTIER', 'BISCHOF', 'DISPLACEMENT', '2-3 STEP HESITANT RIGHT', NULL, NULL, NULL)</v>
      </c>
      <c r="R7452" t="s">
        <v>10327</v>
      </c>
    </row>
    <row r="7453" spans="1:18" hidden="1" x14ac:dyDescent="0.25">
      <c r="A7453" s="7">
        <f>anotacoes!D7453</f>
        <v>40780</v>
      </c>
      <c r="B7453" t="str">
        <f>anotacoes!C7453</f>
        <v>WORLD CHAMPIONSHIPS PARIS 2011</v>
      </c>
      <c r="C7453" t="str">
        <f>anotacoes!E7453</f>
        <v>VALOIS-FORTIER</v>
      </c>
      <c r="D7453" t="str">
        <f>anotacoes!F7453</f>
        <v>BISCHOF</v>
      </c>
      <c r="E7453" t="s">
        <v>10325</v>
      </c>
      <c r="F7453">
        <f>anotacoes!A7453</f>
        <v>108</v>
      </c>
      <c r="G7453">
        <f>anotacoes!B7453</f>
        <v>44</v>
      </c>
      <c r="H7453" t="str">
        <f>anotacoes!K7453</f>
        <v xml:space="preserve"> 00:05:37,187</v>
      </c>
      <c r="I7453" t="str">
        <f>anotacoes!L7453</f>
        <v xml:space="preserve"> 00:05:41,744</v>
      </c>
      <c r="J7453" t="str">
        <f>IF(L7453="PAUSE",E7453,IF(anotacoes!G7457=conversao_anotacoes!C7453,conversao_anotacoes!C7453,conversao_anotacoes!D7453))</f>
        <v>VALOIS-FORTIER</v>
      </c>
      <c r="K7453" t="str">
        <f t="shared" si="232"/>
        <v>BISCHOF</v>
      </c>
      <c r="L7453" t="str">
        <f>UPPER(anotacoes!H7453)</f>
        <v>GRIP TIME</v>
      </c>
      <c r="M7453" t="str">
        <f>IF(OR(L7453="ATTACK",L7453="FINTA"),"&lt;TECNICA&gt;",UPPER(anotacoes!I7453))</f>
        <v>LEFT COLLAR</v>
      </c>
      <c r="N7453" t="str">
        <f>IF(OR(L7453="ATTACK",L7453="FINTA"),UPPER(anotacoes!I7453),"")</f>
        <v/>
      </c>
      <c r="O7453" s="6" t="str">
        <f>IF(anotacoes!N7453=0,"",anotacoes!N7453)</f>
        <v/>
      </c>
      <c r="P7453" t="str">
        <f>IF(anotacoes!M7453=0,"",UPPER(anotacoes!M7453))</f>
        <v/>
      </c>
      <c r="Q7453" t="str">
        <f t="shared" si="233"/>
        <v>INSERT INTO CONVERSAO_LUTA_ACAO (cd_conversao, id_luta, sequencia, momento_inicio, momento_fim, quem_faz, quem_sofre, acao_tipo, acao, tecnica, direcao, pontuacao) VALUES (1, 108, 44, TRIM(' 00:05:37,187'), TRIM(' 00:05:41,744'), 'VALOIS-FORTIER', 'BISCHOF', 'GRIP TIME', 'LEFT COLLAR', NULL, NULL, NULL)</v>
      </c>
      <c r="R7453" t="s">
        <v>10327</v>
      </c>
    </row>
    <row r="7454" spans="1:18" hidden="1" x14ac:dyDescent="0.25">
      <c r="A7454" s="7">
        <f>anotacoes!D7454</f>
        <v>40780</v>
      </c>
      <c r="B7454" t="str">
        <f>anotacoes!C7454</f>
        <v>WORLD CHAMPIONSHIPS PARIS 2011</v>
      </c>
      <c r="C7454" t="str">
        <f>anotacoes!E7454</f>
        <v>VALOIS-FORTIER</v>
      </c>
      <c r="D7454" t="str">
        <f>anotacoes!F7454</f>
        <v>BISCHOF</v>
      </c>
      <c r="E7454" t="s">
        <v>10325</v>
      </c>
      <c r="F7454">
        <f>anotacoes!A7454</f>
        <v>108</v>
      </c>
      <c r="G7454">
        <f>anotacoes!B7454</f>
        <v>45</v>
      </c>
      <c r="H7454" t="str">
        <f>anotacoes!K7454</f>
        <v xml:space="preserve"> 00:05:41,744</v>
      </c>
      <c r="I7454" t="str">
        <f>anotacoes!L7454</f>
        <v xml:space="preserve"> 00:05:45,998</v>
      </c>
      <c r="J7454" t="str">
        <f>IF(L7454="PAUSE",E7454,IF(anotacoes!G7458=conversao_anotacoes!C7454,conversao_anotacoes!C7454,conversao_anotacoes!D7454))</f>
        <v>VALOIS-FORTIER</v>
      </c>
      <c r="K7454" t="str">
        <f t="shared" si="232"/>
        <v>BISCHOF</v>
      </c>
      <c r="L7454" t="str">
        <f>UPPER(anotacoes!H7454)</f>
        <v>GRIP TIME</v>
      </c>
      <c r="M7454" t="str">
        <f>IF(OR(L7454="ATTACK",L7454="FINTA"),"&lt;TECNICA&gt;",UPPER(anotacoes!I7454))</f>
        <v>LEFT COLLAR RIGHT SLEEVE</v>
      </c>
      <c r="N7454" t="str">
        <f>IF(OR(L7454="ATTACK",L7454="FINTA"),UPPER(anotacoes!I7454),"")</f>
        <v/>
      </c>
      <c r="O7454" s="6" t="str">
        <f>IF(anotacoes!N7454=0,"",anotacoes!N7454)</f>
        <v/>
      </c>
      <c r="P7454" t="str">
        <f>IF(anotacoes!M7454=0,"",UPPER(anotacoes!M7454))</f>
        <v/>
      </c>
      <c r="Q7454" t="str">
        <f t="shared" si="233"/>
        <v>INSERT INTO CONVERSAO_LUTA_ACAO (cd_conversao, id_luta, sequencia, momento_inicio, momento_fim, quem_faz, quem_sofre, acao_tipo, acao, tecnica, direcao, pontuacao) VALUES (1, 108, 45, TRIM(' 00:05:41,744'), TRIM(' 00:05:45,998'), 'VALOIS-FORTIER', 'BISCHOF', 'GRIP TIME', 'LEFT COLLAR RIGHT SLEEVE', NULL, NULL, NULL)</v>
      </c>
      <c r="R7454" t="s">
        <v>10327</v>
      </c>
    </row>
    <row r="7455" spans="1:18" hidden="1" x14ac:dyDescent="0.25">
      <c r="A7455" s="7">
        <f>anotacoes!D7455</f>
        <v>40780</v>
      </c>
      <c r="B7455" t="str">
        <f>anotacoes!C7455</f>
        <v>WORLD CHAMPIONSHIPS PARIS 2011</v>
      </c>
      <c r="C7455" t="str">
        <f>anotacoes!E7455</f>
        <v>VALOIS-FORTIER</v>
      </c>
      <c r="D7455" t="str">
        <f>anotacoes!F7455</f>
        <v>BISCHOF</v>
      </c>
      <c r="E7455" t="s">
        <v>10325</v>
      </c>
      <c r="F7455">
        <f>anotacoes!A7455</f>
        <v>108</v>
      </c>
      <c r="G7455">
        <f>anotacoes!B7455</f>
        <v>46</v>
      </c>
      <c r="H7455" t="str">
        <f>anotacoes!K7455</f>
        <v xml:space="preserve"> 00:05:45,998</v>
      </c>
      <c r="I7455" t="str">
        <f>anotacoes!L7455</f>
        <v xml:space="preserve"> 00:05:50,567</v>
      </c>
      <c r="J7455" t="str">
        <f>IF(L7455="PAUSE",E7455,IF(anotacoes!G7459=conversao_anotacoes!C7455,conversao_anotacoes!C7455,conversao_anotacoes!D7455))</f>
        <v>&lt;ARBITRO_DESCONHECIDO&gt;</v>
      </c>
      <c r="K7455" t="str">
        <f t="shared" si="232"/>
        <v/>
      </c>
      <c r="L7455" t="str">
        <f>UPPER(anotacoes!H7455)</f>
        <v>PAUSE</v>
      </c>
      <c r="M7455" t="str">
        <f>IF(OR(L7455="ATTACK",L7455="FINTA"),"&lt;TECNICA&gt;",UPPER(anotacoes!I7455))</f>
        <v>&lt;NAO_CLASSIFICADO&gt;</v>
      </c>
      <c r="N7455" t="str">
        <f>IF(OR(L7455="ATTACK",L7455="FINTA"),UPPER(anotacoes!I7455),"")</f>
        <v/>
      </c>
      <c r="O7455" s="6" t="str">
        <f>IF(anotacoes!N7455=0,"",anotacoes!N7455)</f>
        <v/>
      </c>
      <c r="P7455" t="str">
        <f>IF(anotacoes!M7455=0,"",UPPER(anotacoes!M7455))</f>
        <v/>
      </c>
      <c r="Q7455" t="str">
        <f t="shared" si="233"/>
        <v>INSERT INTO CONVERSAO_LUTA_ACAO (cd_conversao, id_luta, sequencia, momento_inicio, momento_fim, quem_faz, quem_sofre, acao_tipo, acao, tecnica, direcao, pontuacao) VALUES (1, 108, 46, TRIM(' 00:05:45,998'), TRIM(' 00:05:50,567'), '&lt;ARBITRO_DESCONHECIDO&gt;', '', 'PAUSE', '&lt;NAO_CLASSIFICADO&gt;', NULL, NULL, NULL)</v>
      </c>
      <c r="R7455" t="s">
        <v>10327</v>
      </c>
    </row>
    <row r="7456" spans="1:18" hidden="1" x14ac:dyDescent="0.25">
      <c r="A7456" s="7">
        <f>anotacoes!D7456</f>
        <v>40780</v>
      </c>
      <c r="B7456" t="str">
        <f>anotacoes!C7456</f>
        <v>WORLD CHAMPIONSHIPS PARIS 2011</v>
      </c>
      <c r="C7456" t="str">
        <f>anotacoes!E7456</f>
        <v>VALOIS-FORTIER</v>
      </c>
      <c r="D7456" t="str">
        <f>anotacoes!F7456</f>
        <v>BISCHOF</v>
      </c>
      <c r="E7456" t="s">
        <v>10325</v>
      </c>
      <c r="F7456">
        <f>anotacoes!A7456</f>
        <v>108</v>
      </c>
      <c r="G7456">
        <f>anotacoes!B7456</f>
        <v>47</v>
      </c>
      <c r="H7456" t="str">
        <f>anotacoes!K7456</f>
        <v xml:space="preserve"> 00:05:50,723</v>
      </c>
      <c r="I7456" t="str">
        <f>anotacoes!L7456</f>
        <v xml:space="preserve"> 00:05:54,957</v>
      </c>
      <c r="J7456" t="str">
        <f>IF(L7456="PAUSE",E7456,IF(anotacoes!G7460=conversao_anotacoes!C7456,conversao_anotacoes!C7456,conversao_anotacoes!D7456))</f>
        <v>VALOIS-FORTIER</v>
      </c>
      <c r="K7456" t="str">
        <f t="shared" si="232"/>
        <v>BISCHOF</v>
      </c>
      <c r="L7456" t="str">
        <f>UPPER(anotacoes!H7456)</f>
        <v>DISPLACEMENT</v>
      </c>
      <c r="M7456" t="str">
        <f>IF(OR(L7456="ATTACK",L7456="FINTA"),"&lt;TECNICA&gt;",UPPER(anotacoes!I7456))</f>
        <v>TRY TO GRIP WITH CONTACT</v>
      </c>
      <c r="N7456" t="str">
        <f>IF(OR(L7456="ATTACK",L7456="FINTA"),UPPER(anotacoes!I7456),"")</f>
        <v/>
      </c>
      <c r="O7456" s="6" t="str">
        <f>IF(anotacoes!N7456=0,"",anotacoes!N7456)</f>
        <v/>
      </c>
      <c r="P7456" t="str">
        <f>IF(anotacoes!M7456=0,"",UPPER(anotacoes!M7456))</f>
        <v/>
      </c>
      <c r="Q7456" t="str">
        <f t="shared" si="233"/>
        <v>INSERT INTO CONVERSAO_LUTA_ACAO (cd_conversao, id_luta, sequencia, momento_inicio, momento_fim, quem_faz, quem_sofre, acao_tipo, acao, tecnica, direcao, pontuacao) VALUES (1, 108, 47, TRIM(' 00:05:50,723'), TRIM(' 00:05:54,957'), 'VALOIS-FORTIER', 'BISCHOF', 'DISPLACEMENT', 'TRY TO GRIP WITH CONTACT', NULL, NULL, NULL)</v>
      </c>
      <c r="R7456" t="s">
        <v>10327</v>
      </c>
    </row>
    <row r="7457" spans="1:18" hidden="1" x14ac:dyDescent="0.25">
      <c r="A7457" s="7">
        <f>anotacoes!D7457</f>
        <v>40780</v>
      </c>
      <c r="B7457" t="str">
        <f>anotacoes!C7457</f>
        <v>WORLD CHAMPIONSHIPS PARIS 2011</v>
      </c>
      <c r="C7457" t="str">
        <f>anotacoes!E7457</f>
        <v>VALOIS-FORTIER</v>
      </c>
      <c r="D7457" t="str">
        <f>anotacoes!F7457</f>
        <v>BISCHOF</v>
      </c>
      <c r="E7457" t="s">
        <v>10325</v>
      </c>
      <c r="F7457">
        <f>anotacoes!A7457</f>
        <v>108</v>
      </c>
      <c r="G7457">
        <f>anotacoes!B7457</f>
        <v>48</v>
      </c>
      <c r="H7457" t="str">
        <f>anotacoes!K7457</f>
        <v xml:space="preserve"> 00:05:55,128</v>
      </c>
      <c r="I7457" t="str">
        <f>anotacoes!L7457</f>
        <v xml:space="preserve"> 00:06:40,371</v>
      </c>
      <c r="J7457" t="str">
        <f>IF(L7457="PAUSE",E7457,IF(anotacoes!G7461=conversao_anotacoes!C7457,conversao_anotacoes!C7457,conversao_anotacoes!D7457))</f>
        <v>VALOIS-FORTIER</v>
      </c>
      <c r="K7457" t="str">
        <f t="shared" si="232"/>
        <v>BISCHOF</v>
      </c>
      <c r="L7457" t="str">
        <f>UPPER(anotacoes!H7457)</f>
        <v>GRIP TIME</v>
      </c>
      <c r="M7457" t="str">
        <f>IF(OR(L7457="ATTACK",L7457="FINTA"),"&lt;TECNICA&gt;",UPPER(anotacoes!I7457))</f>
        <v>LEFT COLLAR</v>
      </c>
      <c r="N7457" t="str">
        <f>IF(OR(L7457="ATTACK",L7457="FINTA"),UPPER(anotacoes!I7457),"")</f>
        <v/>
      </c>
      <c r="O7457" s="6" t="str">
        <f>IF(anotacoes!N7457=0,"",anotacoes!N7457)</f>
        <v/>
      </c>
      <c r="P7457" t="str">
        <f>IF(anotacoes!M7457=0,"",UPPER(anotacoes!M7457))</f>
        <v/>
      </c>
      <c r="Q7457" t="str">
        <f t="shared" si="233"/>
        <v>INSERT INTO CONVERSAO_LUTA_ACAO (cd_conversao, id_luta, sequencia, momento_inicio, momento_fim, quem_faz, quem_sofre, acao_tipo, acao, tecnica, direcao, pontuacao) VALUES (1, 108, 48, TRIM(' 00:05:55,128'), TRIM(' 00:06:40,371'), 'VALOIS-FORTIER', 'BISCHOF', 'GRIP TIME', 'LEFT COLLAR', NULL, NULL, NULL)</v>
      </c>
      <c r="R7457" t="s">
        <v>10327</v>
      </c>
    </row>
    <row r="7458" spans="1:18" hidden="1" x14ac:dyDescent="0.25">
      <c r="A7458" s="7">
        <f>anotacoes!D7458</f>
        <v>40780</v>
      </c>
      <c r="B7458" t="str">
        <f>anotacoes!C7458</f>
        <v>WORLD CHAMPIONSHIPS PARIS 2011</v>
      </c>
      <c r="C7458" t="str">
        <f>anotacoes!E7458</f>
        <v>VALOIS-FORTIER</v>
      </c>
      <c r="D7458" t="str">
        <f>anotacoes!F7458</f>
        <v>BISCHOF</v>
      </c>
      <c r="E7458" t="s">
        <v>10325</v>
      </c>
      <c r="F7458">
        <f>anotacoes!A7458</f>
        <v>108</v>
      </c>
      <c r="G7458">
        <f>anotacoes!B7458</f>
        <v>49</v>
      </c>
      <c r="H7458" t="str">
        <f>anotacoes!K7458</f>
        <v xml:space="preserve"> 00:06:40,541</v>
      </c>
      <c r="I7458" t="str">
        <f>anotacoes!L7458</f>
        <v xml:space="preserve"> 00:06:44,295</v>
      </c>
      <c r="J7458" t="str">
        <f>IF(L7458="PAUSE",E7458,IF(anotacoes!G7462=conversao_anotacoes!C7458,conversao_anotacoes!C7458,conversao_anotacoes!D7458))</f>
        <v>VALOIS-FORTIER</v>
      </c>
      <c r="K7458" t="str">
        <f t="shared" si="232"/>
        <v>BISCHOF</v>
      </c>
      <c r="L7458" t="str">
        <f>UPPER(anotacoes!H7458)</f>
        <v>GRIP TIME</v>
      </c>
      <c r="M7458" t="str">
        <f>IF(OR(L7458="ATTACK",L7458="FINTA"),"&lt;TECNICA&gt;",UPPER(anotacoes!I7458))</f>
        <v>LEFT COLLAR RIGHT SLEEVE</v>
      </c>
      <c r="N7458" t="str">
        <f>IF(OR(L7458="ATTACK",L7458="FINTA"),UPPER(anotacoes!I7458),"")</f>
        <v/>
      </c>
      <c r="O7458" s="6" t="str">
        <f>IF(anotacoes!N7458=0,"",anotacoes!N7458)</f>
        <v/>
      </c>
      <c r="P7458" t="str">
        <f>IF(anotacoes!M7458=0,"",UPPER(anotacoes!M7458))</f>
        <v/>
      </c>
      <c r="Q7458" t="str">
        <f t="shared" si="233"/>
        <v>INSERT INTO CONVERSAO_LUTA_ACAO (cd_conversao, id_luta, sequencia, momento_inicio, momento_fim, quem_faz, quem_sofre, acao_tipo, acao, tecnica, direcao, pontuacao) VALUES (1, 108, 49, TRIM(' 00:06:40,541'), TRIM(' 00:06:44,295'), 'VALOIS-FORTIER', 'BISCHOF', 'GRIP TIME', 'LEFT COLLAR RIGHT SLEEVE', NULL, NULL, NULL)</v>
      </c>
      <c r="R7458" t="s">
        <v>10327</v>
      </c>
    </row>
    <row r="7459" spans="1:18" hidden="1" x14ac:dyDescent="0.25">
      <c r="A7459" s="7">
        <f>anotacoes!D7459</f>
        <v>40780</v>
      </c>
      <c r="B7459" t="str">
        <f>anotacoes!C7459</f>
        <v>WORLD CHAMPIONSHIPS PARIS 2011</v>
      </c>
      <c r="C7459" t="str">
        <f>anotacoes!E7459</f>
        <v>VALOIS-FORTIER</v>
      </c>
      <c r="D7459" t="str">
        <f>anotacoes!F7459</f>
        <v>BISCHOF</v>
      </c>
      <c r="E7459" t="s">
        <v>10325</v>
      </c>
      <c r="F7459">
        <f>anotacoes!A7459</f>
        <v>108</v>
      </c>
      <c r="G7459">
        <f>anotacoes!B7459</f>
        <v>50</v>
      </c>
      <c r="H7459" t="str">
        <f>anotacoes!K7459</f>
        <v xml:space="preserve"> 00:06:44,466</v>
      </c>
      <c r="I7459" t="str">
        <f>anotacoes!L7459</f>
        <v xml:space="preserve"> 00:06:45,085</v>
      </c>
      <c r="J7459" t="str">
        <f>IF(L7459="PAUSE",E7459,IF(anotacoes!G7463=conversao_anotacoes!C7459,conversao_anotacoes!C7459,conversao_anotacoes!D7459))</f>
        <v>VALOIS-FORTIER</v>
      </c>
      <c r="K7459" t="str">
        <f t="shared" si="232"/>
        <v>BISCHOF</v>
      </c>
      <c r="L7459" t="str">
        <f>UPPER(anotacoes!H7459)</f>
        <v>DEFENSE</v>
      </c>
      <c r="M7459" t="str">
        <f>IF(OR(L7459="ATTACK",L7459="FINTA"),"&lt;TECNICA&gt;",UPPER(anotacoes!I7459))</f>
        <v>TAE-SABAKI LEFT</v>
      </c>
      <c r="N7459" t="str">
        <f>IF(OR(L7459="ATTACK",L7459="FINTA"),UPPER(anotacoes!I7459),"")</f>
        <v/>
      </c>
      <c r="O7459" s="6" t="str">
        <f>IF(anotacoes!N7459=0,"",anotacoes!N7459)</f>
        <v/>
      </c>
      <c r="P7459" t="str">
        <f>IF(anotacoes!M7459=0,"",UPPER(anotacoes!M7459))</f>
        <v/>
      </c>
      <c r="Q7459" t="str">
        <f t="shared" si="233"/>
        <v>INSERT INTO CONVERSAO_LUTA_ACAO (cd_conversao, id_luta, sequencia, momento_inicio, momento_fim, quem_faz, quem_sofre, acao_tipo, acao, tecnica, direcao, pontuacao) VALUES (1, 108, 50, TRIM(' 00:06:44,466'), TRIM(' 00:06:45,085'), 'VALOIS-FORTIER', 'BISCHOF', 'DEFENSE', 'TAE-SABAKI LEFT', NULL, NULL, NULL)</v>
      </c>
      <c r="R7459" t="s">
        <v>10327</v>
      </c>
    </row>
    <row r="7460" spans="1:18" hidden="1" x14ac:dyDescent="0.25">
      <c r="A7460" s="7">
        <f>anotacoes!D7460</f>
        <v>40780</v>
      </c>
      <c r="B7460" t="str">
        <f>anotacoes!C7460</f>
        <v>WORLD CHAMPIONSHIPS PARIS 2011</v>
      </c>
      <c r="C7460" t="str">
        <f>anotacoes!E7460</f>
        <v>VALOIS-FORTIER</v>
      </c>
      <c r="D7460" t="str">
        <f>anotacoes!F7460</f>
        <v>BISCHOF</v>
      </c>
      <c r="E7460" t="s">
        <v>10325</v>
      </c>
      <c r="F7460">
        <f>anotacoes!A7460</f>
        <v>108</v>
      </c>
      <c r="G7460">
        <f>anotacoes!B7460</f>
        <v>51</v>
      </c>
      <c r="H7460" t="str">
        <f>anotacoes!K7460</f>
        <v xml:space="preserve"> 00:06:45,085</v>
      </c>
      <c r="I7460" t="str">
        <f>anotacoes!L7460</f>
        <v xml:space="preserve"> 00:06:48,362</v>
      </c>
      <c r="J7460" t="str">
        <f>IF(L7460="PAUSE",E7460,IF(anotacoes!G7464=conversao_anotacoes!C7460,conversao_anotacoes!C7460,conversao_anotacoes!D7460))</f>
        <v>VALOIS-FORTIER</v>
      </c>
      <c r="K7460" t="str">
        <f t="shared" si="232"/>
        <v>BISCHOF</v>
      </c>
      <c r="L7460" t="str">
        <f>UPPER(anotacoes!H7460)</f>
        <v>TRANSITION</v>
      </c>
      <c r="M7460" t="str">
        <f>IF(OR(L7460="ATTACK",L7460="FINTA"),"&lt;TECNICA&gt;",UPPER(anotacoes!I7460))</f>
        <v>WITHOUT ATTACK</v>
      </c>
      <c r="N7460" t="str">
        <f>IF(OR(L7460="ATTACK",L7460="FINTA"),UPPER(anotacoes!I7460),"")</f>
        <v/>
      </c>
      <c r="O7460" s="6" t="str">
        <f>IF(anotacoes!N7460=0,"",anotacoes!N7460)</f>
        <v/>
      </c>
      <c r="P7460" t="str">
        <f>IF(anotacoes!M7460=0,"",UPPER(anotacoes!M7460))</f>
        <v/>
      </c>
      <c r="Q7460" t="str">
        <f t="shared" si="233"/>
        <v>INSERT INTO CONVERSAO_LUTA_ACAO (cd_conversao, id_luta, sequencia, momento_inicio, momento_fim, quem_faz, quem_sofre, acao_tipo, acao, tecnica, direcao, pontuacao) VALUES (1, 108, 51, TRIM(' 00:06:45,085'), TRIM(' 00:06:48,362'), 'VALOIS-FORTIER', 'BISCHOF', 'TRANSITION', 'WITHOUT ATTACK', NULL, NULL, NULL)</v>
      </c>
      <c r="R7460" t="s">
        <v>10327</v>
      </c>
    </row>
    <row r="7461" spans="1:18" hidden="1" x14ac:dyDescent="0.25">
      <c r="A7461" s="7">
        <f>anotacoes!D7461</f>
        <v>40780</v>
      </c>
      <c r="B7461" t="str">
        <f>anotacoes!C7461</f>
        <v>WORLD CHAMPIONSHIPS PARIS 2011</v>
      </c>
      <c r="C7461" t="str">
        <f>anotacoes!E7461</f>
        <v>VALOIS-FORTIER</v>
      </c>
      <c r="D7461" t="str">
        <f>anotacoes!F7461</f>
        <v>BISCHOF</v>
      </c>
      <c r="E7461" t="s">
        <v>10325</v>
      </c>
      <c r="F7461">
        <f>anotacoes!A7461</f>
        <v>108</v>
      </c>
      <c r="G7461">
        <f>anotacoes!B7461</f>
        <v>52</v>
      </c>
      <c r="H7461" t="str">
        <f>anotacoes!K7461</f>
        <v xml:space="preserve"> 00:06:48,533</v>
      </c>
      <c r="I7461" t="str">
        <f>anotacoes!L7461</f>
        <v xml:space="preserve"> 00:06:58,978</v>
      </c>
      <c r="J7461" t="str">
        <f>IF(L7461="PAUSE",E7461,IF(anotacoes!G7465=conversao_anotacoes!C7461,conversao_anotacoes!C7461,conversao_anotacoes!D7461))</f>
        <v>&lt;ARBITRO_DESCONHECIDO&gt;</v>
      </c>
      <c r="K7461" t="str">
        <f t="shared" si="232"/>
        <v/>
      </c>
      <c r="L7461" t="str">
        <f>UPPER(anotacoes!H7461)</f>
        <v>PAUSE</v>
      </c>
      <c r="M7461" t="str">
        <f>IF(OR(L7461="ATTACK",L7461="FINTA"),"&lt;TECNICA&gt;",UPPER(anotacoes!I7461))</f>
        <v>&lt;NAO_CLASSIFICADO&gt;</v>
      </c>
      <c r="N7461" t="str">
        <f>IF(OR(L7461="ATTACK",L7461="FINTA"),UPPER(anotacoes!I7461),"")</f>
        <v/>
      </c>
      <c r="O7461" s="6" t="str">
        <f>IF(anotacoes!N7461=0,"",anotacoes!N7461)</f>
        <v/>
      </c>
      <c r="P7461" t="str">
        <f>IF(anotacoes!M7461=0,"",UPPER(anotacoes!M7461))</f>
        <v/>
      </c>
      <c r="Q7461" t="str">
        <f t="shared" si="233"/>
        <v>INSERT INTO CONVERSAO_LUTA_ACAO (cd_conversao, id_luta, sequencia, momento_inicio, momento_fim, quem_faz, quem_sofre, acao_tipo, acao, tecnica, direcao, pontuacao) VALUES (1, 108, 52, TRIM(' 00:06:48,533'), TRIM(' 00:06:58,978'), '&lt;ARBITRO_DESCONHECIDO&gt;', '', 'PAUSE', '&lt;NAO_CLASSIFICADO&gt;', NULL, NULL, NULL)</v>
      </c>
      <c r="R7461" t="s">
        <v>10327</v>
      </c>
    </row>
    <row r="7462" spans="1:18" hidden="1" x14ac:dyDescent="0.25">
      <c r="A7462" s="7">
        <f>anotacoes!D7462</f>
        <v>40780</v>
      </c>
      <c r="B7462" t="str">
        <f>anotacoes!C7462</f>
        <v>WORLD CHAMPIONSHIPS PARIS 2011</v>
      </c>
      <c r="C7462" t="str">
        <f>anotacoes!E7462</f>
        <v>VALOIS-FORTIER</v>
      </c>
      <c r="D7462" t="str">
        <f>anotacoes!F7462</f>
        <v>BISCHOF</v>
      </c>
      <c r="E7462" t="s">
        <v>10325</v>
      </c>
      <c r="F7462">
        <f>anotacoes!A7462</f>
        <v>108</v>
      </c>
      <c r="G7462">
        <f>anotacoes!B7462</f>
        <v>53</v>
      </c>
      <c r="H7462" t="str">
        <f>anotacoes!K7462</f>
        <v xml:space="preserve"> 00:06:58,978</v>
      </c>
      <c r="I7462" t="str">
        <f>anotacoes!L7462</f>
        <v xml:space="preserve"> 00:06:58,978</v>
      </c>
      <c r="J7462" t="str">
        <f>IF(L7462="PAUSE",E7462,IF(anotacoes!G7466=conversao_anotacoes!C7462,conversao_anotacoes!C7462,conversao_anotacoes!D7462))</f>
        <v>VALOIS-FORTIER</v>
      </c>
      <c r="K7462" t="str">
        <f t="shared" si="232"/>
        <v>BISCHOF</v>
      </c>
      <c r="L7462" t="str">
        <f>UPPER(anotacoes!H7462)</f>
        <v>DISPLACEMENT</v>
      </c>
      <c r="M7462" t="str">
        <f>IF(OR(L7462="ATTACK",L7462="FINTA"),"&lt;TECNICA&gt;",UPPER(anotacoes!I7462))</f>
        <v>TRY TO GRIP WITH CONTACT</v>
      </c>
      <c r="N7462" t="str">
        <f>IF(OR(L7462="ATTACK",L7462="FINTA"),UPPER(anotacoes!I7462),"")</f>
        <v/>
      </c>
      <c r="O7462" s="6" t="str">
        <f>IF(anotacoes!N7462=0,"",anotacoes!N7462)</f>
        <v/>
      </c>
      <c r="P7462" t="str">
        <f>IF(anotacoes!M7462=0,"",UPPER(anotacoes!M7462))</f>
        <v/>
      </c>
      <c r="Q7462" t="str">
        <f t="shared" si="233"/>
        <v>INSERT INTO CONVERSAO_LUTA_ACAO (cd_conversao, id_luta, sequencia, momento_inicio, momento_fim, quem_faz, quem_sofre, acao_tipo, acao, tecnica, direcao, pontuacao) VALUES (1, 108, 53, TRIM(' 00:06:58,978'), TRIM(' 00:06:58,978'), 'VALOIS-FORTIER', 'BISCHOF', 'DISPLACEMENT', 'TRY TO GRIP WITH CONTACT', NULL, NULL, NULL)</v>
      </c>
      <c r="R7462" t="s">
        <v>10327</v>
      </c>
    </row>
    <row r="7463" spans="1:18" hidden="1" x14ac:dyDescent="0.25">
      <c r="A7463" s="7">
        <f>anotacoes!D7463</f>
        <v>40780</v>
      </c>
      <c r="B7463" t="str">
        <f>anotacoes!C7463</f>
        <v>WORLD CHAMPIONSHIPS PARIS 2011</v>
      </c>
      <c r="C7463" t="str">
        <f>anotacoes!E7463</f>
        <v>VALOIS-FORTIER</v>
      </c>
      <c r="D7463" t="str">
        <f>anotacoes!F7463</f>
        <v>BISCHOF</v>
      </c>
      <c r="E7463" t="s">
        <v>10325</v>
      </c>
      <c r="F7463">
        <f>anotacoes!A7463</f>
        <v>108</v>
      </c>
      <c r="G7463">
        <f>anotacoes!B7463</f>
        <v>54</v>
      </c>
      <c r="H7463" t="str">
        <f>anotacoes!K7463</f>
        <v xml:space="preserve"> 00:06:58,978</v>
      </c>
      <c r="I7463" t="str">
        <f>anotacoes!L7463</f>
        <v xml:space="preserve"> 00:07:06,707</v>
      </c>
      <c r="J7463" t="str">
        <f>IF(L7463="PAUSE",E7463,IF(anotacoes!G7467=conversao_anotacoes!C7463,conversao_anotacoes!C7463,conversao_anotacoes!D7463))</f>
        <v>VALOIS-FORTIER</v>
      </c>
      <c r="K7463" t="str">
        <f t="shared" si="232"/>
        <v>BISCHOF</v>
      </c>
      <c r="L7463" t="str">
        <f>UPPER(anotacoes!H7463)</f>
        <v>GRIP TIME</v>
      </c>
      <c r="M7463" t="str">
        <f>IF(OR(L7463="ATTACK",L7463="FINTA"),"&lt;TECNICA&gt;",UPPER(anotacoes!I7463))</f>
        <v>LEFT COLLAR RIGHT SLEEVE</v>
      </c>
      <c r="N7463" t="str">
        <f>IF(OR(L7463="ATTACK",L7463="FINTA"),UPPER(anotacoes!I7463),"")</f>
        <v/>
      </c>
      <c r="O7463" s="6" t="str">
        <f>IF(anotacoes!N7463=0,"",anotacoes!N7463)</f>
        <v/>
      </c>
      <c r="P7463" t="str">
        <f>IF(anotacoes!M7463=0,"",UPPER(anotacoes!M7463))</f>
        <v/>
      </c>
      <c r="Q7463" t="str">
        <f t="shared" si="233"/>
        <v>INSERT INTO CONVERSAO_LUTA_ACAO (cd_conversao, id_luta, sequencia, momento_inicio, momento_fim, quem_faz, quem_sofre, acao_tipo, acao, tecnica, direcao, pontuacao) VALUES (1, 108, 54, TRIM(' 00:06:58,978'), TRIM(' 00:07:06,707'), 'VALOIS-FORTIER', 'BISCHOF', 'GRIP TIME', 'LEFT COLLAR RIGHT SLEEVE', NULL, NULL, NULL)</v>
      </c>
      <c r="R7463" t="s">
        <v>10327</v>
      </c>
    </row>
    <row r="7464" spans="1:18" hidden="1" x14ac:dyDescent="0.25">
      <c r="A7464" s="7">
        <f>anotacoes!D7464</f>
        <v>40780</v>
      </c>
      <c r="B7464" t="str">
        <f>anotacoes!C7464</f>
        <v>WORLD CHAMPIONSHIPS PARIS 2011</v>
      </c>
      <c r="C7464" t="str">
        <f>anotacoes!E7464</f>
        <v>VALOIS-FORTIER</v>
      </c>
      <c r="D7464" t="str">
        <f>anotacoes!F7464</f>
        <v>BISCHOF</v>
      </c>
      <c r="E7464" t="s">
        <v>10325</v>
      </c>
      <c r="F7464">
        <f>anotacoes!A7464</f>
        <v>108</v>
      </c>
      <c r="G7464">
        <f>anotacoes!B7464</f>
        <v>55</v>
      </c>
      <c r="H7464" t="str">
        <f>anotacoes!K7464</f>
        <v xml:space="preserve"> 00:07:06,707</v>
      </c>
      <c r="I7464" t="str">
        <f>anotacoes!L7464</f>
        <v xml:space="preserve"> 00:07:07,040</v>
      </c>
      <c r="J7464" t="str">
        <f>IF(L7464="PAUSE",E7464,IF(anotacoes!G7468=conversao_anotacoes!C7464,conversao_anotacoes!C7464,conversao_anotacoes!D7464))</f>
        <v>VALOIS-FORTIER</v>
      </c>
      <c r="K7464" t="str">
        <f t="shared" si="232"/>
        <v>BISCHOF</v>
      </c>
      <c r="L7464" t="str">
        <f>UPPER(anotacoes!H7464)</f>
        <v>ATTACK</v>
      </c>
      <c r="M7464" t="str">
        <f>IF(OR(L7464="ATTACK",L7464="FINTA"),"&lt;TECNICA&gt;",UPPER(anotacoes!I7464))</f>
        <v>&lt;TECNICA&gt;</v>
      </c>
      <c r="N7464" t="str">
        <f>IF(OR(L7464="ATTACK",L7464="FINTA"),UPPER(anotacoes!I7464),"")</f>
        <v>UKI WAZA</v>
      </c>
      <c r="O7464" s="6">
        <f>IF(anotacoes!N7464=0,"",anotacoes!N7464)</f>
        <v>9</v>
      </c>
      <c r="P7464" t="str">
        <f>IF(anotacoes!M7464=0,"",UPPER(anotacoes!M7464))</f>
        <v/>
      </c>
      <c r="Q7464" t="str">
        <f t="shared" si="233"/>
        <v>INSERT INTO CONVERSAO_LUTA_ACAO (cd_conversao, id_luta, sequencia, momento_inicio, momento_fim, quem_faz, quem_sofre, acao_tipo, acao, tecnica, direcao, pontuacao) VALUES (1, 108, 55, TRIM(' 00:07:06,707'), TRIM(' 00:07:07,040'), 'VALOIS-FORTIER', 'BISCHOF', 'ATTACK', '&lt;TECNICA&gt;', 'UKI WAZA', 9, NULL)</v>
      </c>
      <c r="R7464" t="s">
        <v>10327</v>
      </c>
    </row>
    <row r="7465" spans="1:18" hidden="1" x14ac:dyDescent="0.25">
      <c r="A7465" s="7">
        <f>anotacoes!D7465</f>
        <v>40780</v>
      </c>
      <c r="B7465" t="str">
        <f>anotacoes!C7465</f>
        <v>WORLD CHAMPIONSHIPS PARIS 2011</v>
      </c>
      <c r="C7465" t="str">
        <f>anotacoes!E7465</f>
        <v>VALOIS-FORTIER</v>
      </c>
      <c r="D7465" t="str">
        <f>anotacoes!F7465</f>
        <v>BISCHOF</v>
      </c>
      <c r="E7465" t="s">
        <v>10325</v>
      </c>
      <c r="F7465">
        <f>anotacoes!A7465</f>
        <v>108</v>
      </c>
      <c r="G7465">
        <f>anotacoes!B7465</f>
        <v>56</v>
      </c>
      <c r="H7465" t="str">
        <f>anotacoes!K7465</f>
        <v xml:space="preserve"> 00:07:07,040</v>
      </c>
      <c r="I7465" t="str">
        <f>anotacoes!L7465</f>
        <v xml:space="preserve"> 00:07:11,465</v>
      </c>
      <c r="J7465" t="str">
        <f>IF(L7465="PAUSE",E7465,IF(anotacoes!G7469=conversao_anotacoes!C7465,conversao_anotacoes!C7465,conversao_anotacoes!D7465))</f>
        <v>VALOIS-FORTIER</v>
      </c>
      <c r="K7465" t="str">
        <f t="shared" si="232"/>
        <v>BISCHOF</v>
      </c>
      <c r="L7465" t="str">
        <f>UPPER(anotacoes!H7465)</f>
        <v>GROUNDWORK COMBAT</v>
      </c>
      <c r="M7465" t="str">
        <f>IF(OR(L7465="ATTACK",L7465="FINTA"),"&lt;TECNICA&gt;",UPPER(anotacoes!I7465))</f>
        <v>&lt;LUTA_SOLO&gt;</v>
      </c>
      <c r="N7465" t="str">
        <f>IF(OR(L7465="ATTACK",L7465="FINTA"),UPPER(anotacoes!I7465),"")</f>
        <v/>
      </c>
      <c r="O7465" s="6" t="str">
        <f>IF(anotacoes!N7465=0,"",anotacoes!N7465)</f>
        <v/>
      </c>
      <c r="P7465" t="str">
        <f>IF(anotacoes!M7465=0,"",UPPER(anotacoes!M7465))</f>
        <v/>
      </c>
      <c r="Q7465" t="str">
        <f t="shared" si="233"/>
        <v>INSERT INTO CONVERSAO_LUTA_ACAO (cd_conversao, id_luta, sequencia, momento_inicio, momento_fim, quem_faz, quem_sofre, acao_tipo, acao, tecnica, direcao, pontuacao) VALUES (1, 108, 56, TRIM(' 00:07:07,040'), TRIM(' 00:07:11,465'), 'VALOIS-FORTIER', 'BISCHOF', 'GROUNDWORK COMBAT', '&lt;LUTA_SOLO&gt;', NULL, NULL, NULL)</v>
      </c>
      <c r="R7465" t="s">
        <v>10327</v>
      </c>
    </row>
    <row r="7466" spans="1:18" hidden="1" x14ac:dyDescent="0.25">
      <c r="A7466" s="7">
        <f>anotacoes!D7466</f>
        <v>40780</v>
      </c>
      <c r="B7466" t="str">
        <f>anotacoes!C7466</f>
        <v>WORLD CHAMPIONSHIPS PARIS 2011</v>
      </c>
      <c r="C7466" t="str">
        <f>anotacoes!E7466</f>
        <v>VALOIS-FORTIER</v>
      </c>
      <c r="D7466" t="str">
        <f>anotacoes!F7466</f>
        <v>BISCHOF</v>
      </c>
      <c r="E7466" t="s">
        <v>10325</v>
      </c>
      <c r="F7466">
        <f>anotacoes!A7466</f>
        <v>108</v>
      </c>
      <c r="G7466">
        <f>anotacoes!B7466</f>
        <v>57</v>
      </c>
      <c r="H7466" t="str">
        <f>anotacoes!K7466</f>
        <v xml:space="preserve"> 00:07:11,631</v>
      </c>
      <c r="I7466" t="str">
        <f>anotacoes!L7466</f>
        <v xml:space="preserve"> 00:07:15,152</v>
      </c>
      <c r="J7466" t="str">
        <f>IF(L7466="PAUSE",E7466,IF(anotacoes!G7470=conversao_anotacoes!C7466,conversao_anotacoes!C7466,conversao_anotacoes!D7466))</f>
        <v>&lt;ARBITRO_DESCONHECIDO&gt;</v>
      </c>
      <c r="K7466" t="str">
        <f t="shared" si="232"/>
        <v/>
      </c>
      <c r="L7466" t="str">
        <f>UPPER(anotacoes!H7466)</f>
        <v>PAUSE</v>
      </c>
      <c r="M7466" t="str">
        <f>IF(OR(L7466="ATTACK",L7466="FINTA"),"&lt;TECNICA&gt;",UPPER(anotacoes!I7466))</f>
        <v>&lt;NAO_CLASSIFICADO&gt;</v>
      </c>
      <c r="N7466" t="str">
        <f>IF(OR(L7466="ATTACK",L7466="FINTA"),UPPER(anotacoes!I7466),"")</f>
        <v/>
      </c>
      <c r="O7466" s="6" t="str">
        <f>IF(anotacoes!N7466=0,"",anotacoes!N7466)</f>
        <v/>
      </c>
      <c r="P7466" t="str">
        <f>IF(anotacoes!M7466=0,"",UPPER(anotacoes!M7466))</f>
        <v/>
      </c>
      <c r="Q7466" t="str">
        <f t="shared" si="233"/>
        <v>INSERT INTO CONVERSAO_LUTA_ACAO (cd_conversao, id_luta, sequencia, momento_inicio, momento_fim, quem_faz, quem_sofre, acao_tipo, acao, tecnica, direcao, pontuacao) VALUES (1, 108, 57, TRIM(' 00:07:11,631'), TRIM(' 00:07:15,152'), '&lt;ARBITRO_DESCONHECIDO&gt;', '', 'PAUSE', '&lt;NAO_CLASSIFICADO&gt;', NULL, NULL, NULL)</v>
      </c>
      <c r="R7466" t="s">
        <v>10327</v>
      </c>
    </row>
    <row r="7467" spans="1:18" hidden="1" x14ac:dyDescent="0.25">
      <c r="A7467" s="7">
        <f>anotacoes!D7467</f>
        <v>40780</v>
      </c>
      <c r="B7467" t="str">
        <f>anotacoes!C7467</f>
        <v>WORLD CHAMPIONSHIPS PARIS 2011</v>
      </c>
      <c r="C7467" t="str">
        <f>anotacoes!E7467</f>
        <v>VALOIS-FORTIER</v>
      </c>
      <c r="D7467" t="str">
        <f>anotacoes!F7467</f>
        <v>BISCHOF</v>
      </c>
      <c r="E7467" t="s">
        <v>10325</v>
      </c>
      <c r="F7467">
        <f>anotacoes!A7467</f>
        <v>108</v>
      </c>
      <c r="G7467">
        <f>anotacoes!B7467</f>
        <v>58</v>
      </c>
      <c r="H7467" t="str">
        <f>anotacoes!K7467</f>
        <v xml:space="preserve"> 00:07:15,152</v>
      </c>
      <c r="I7467" t="str">
        <f>anotacoes!L7467</f>
        <v xml:space="preserve"> 00:07:18,952</v>
      </c>
      <c r="J7467" t="str">
        <f>IF(L7467="PAUSE",E7467,IF(anotacoes!G7471=conversao_anotacoes!C7467,conversao_anotacoes!C7467,conversao_anotacoes!D7467))</f>
        <v>VALOIS-FORTIER</v>
      </c>
      <c r="K7467" t="str">
        <f t="shared" si="232"/>
        <v>BISCHOF</v>
      </c>
      <c r="L7467" t="str">
        <f>UPPER(anotacoes!H7467)</f>
        <v>DISPLACEMENT</v>
      </c>
      <c r="M7467" t="str">
        <f>IF(OR(L7467="ATTACK",L7467="FINTA"),"&lt;TECNICA&gt;",UPPER(anotacoes!I7467))</f>
        <v>TRY TO GRIP WITH CONTACT</v>
      </c>
      <c r="N7467" t="str">
        <f>IF(OR(L7467="ATTACK",L7467="FINTA"),UPPER(anotacoes!I7467),"")</f>
        <v/>
      </c>
      <c r="O7467" s="6" t="str">
        <f>IF(anotacoes!N7467=0,"",anotacoes!N7467)</f>
        <v/>
      </c>
      <c r="P7467" t="str">
        <f>IF(anotacoes!M7467=0,"",UPPER(anotacoes!M7467))</f>
        <v/>
      </c>
      <c r="Q7467" t="str">
        <f t="shared" si="233"/>
        <v>INSERT INTO CONVERSAO_LUTA_ACAO (cd_conversao, id_luta, sequencia, momento_inicio, momento_fim, quem_faz, quem_sofre, acao_tipo, acao, tecnica, direcao, pontuacao) VALUES (1, 108, 58, TRIM(' 00:07:15,152'), TRIM(' 00:07:18,952'), 'VALOIS-FORTIER', 'BISCHOF', 'DISPLACEMENT', 'TRY TO GRIP WITH CONTACT', NULL, NULL, NULL)</v>
      </c>
      <c r="R7467" t="s">
        <v>10327</v>
      </c>
    </row>
    <row r="7468" spans="1:18" hidden="1" x14ac:dyDescent="0.25">
      <c r="A7468" s="7">
        <f>anotacoes!D7468</f>
        <v>40780</v>
      </c>
      <c r="B7468" t="str">
        <f>anotacoes!C7468</f>
        <v>WORLD CHAMPIONSHIPS PARIS 2011</v>
      </c>
      <c r="C7468" t="str">
        <f>anotacoes!E7468</f>
        <v>VALOIS-FORTIER</v>
      </c>
      <c r="D7468" t="str">
        <f>anotacoes!F7468</f>
        <v>BISCHOF</v>
      </c>
      <c r="E7468" t="s">
        <v>10325</v>
      </c>
      <c r="F7468">
        <f>anotacoes!A7468</f>
        <v>108</v>
      </c>
      <c r="G7468">
        <f>anotacoes!B7468</f>
        <v>59</v>
      </c>
      <c r="H7468" t="str">
        <f>anotacoes!K7468</f>
        <v xml:space="preserve"> 00:07:18,952</v>
      </c>
      <c r="I7468" t="str">
        <f>anotacoes!L7468</f>
        <v xml:space="preserve"> 00:07:23,398</v>
      </c>
      <c r="J7468" t="str">
        <f>IF(L7468="PAUSE",E7468,IF(anotacoes!G7472=conversao_anotacoes!C7468,conversao_anotacoes!C7468,conversao_anotacoes!D7468))</f>
        <v>VALOIS-FORTIER</v>
      </c>
      <c r="K7468" t="str">
        <f t="shared" si="232"/>
        <v>BISCHOF</v>
      </c>
      <c r="L7468" t="str">
        <f>UPPER(anotacoes!H7468)</f>
        <v>GRIP TIME</v>
      </c>
      <c r="M7468" t="str">
        <f>IF(OR(L7468="ATTACK",L7468="FINTA"),"&lt;TECNICA&gt;",UPPER(anotacoes!I7468))</f>
        <v>LEFT COLLAR</v>
      </c>
      <c r="N7468" t="str">
        <f>IF(OR(L7468="ATTACK",L7468="FINTA"),UPPER(anotacoes!I7468),"")</f>
        <v/>
      </c>
      <c r="O7468" s="6" t="str">
        <f>IF(anotacoes!N7468=0,"",anotacoes!N7468)</f>
        <v/>
      </c>
      <c r="P7468" t="str">
        <f>IF(anotacoes!M7468=0,"",UPPER(anotacoes!M7468))</f>
        <v/>
      </c>
      <c r="Q7468" t="str">
        <f t="shared" si="233"/>
        <v>INSERT INTO CONVERSAO_LUTA_ACAO (cd_conversao, id_luta, sequencia, momento_inicio, momento_fim, quem_faz, quem_sofre, acao_tipo, acao, tecnica, direcao, pontuacao) VALUES (1, 108, 59, TRIM(' 00:07:18,952'), TRIM(' 00:07:23,398'), 'VALOIS-FORTIER', 'BISCHOF', 'GRIP TIME', 'LEFT COLLAR', NULL, NULL, NULL)</v>
      </c>
      <c r="R7468" t="s">
        <v>10327</v>
      </c>
    </row>
    <row r="7469" spans="1:18" hidden="1" x14ac:dyDescent="0.25">
      <c r="A7469" s="7">
        <f>anotacoes!D7469</f>
        <v>40780</v>
      </c>
      <c r="B7469" t="str">
        <f>anotacoes!C7469</f>
        <v>WORLD CHAMPIONSHIPS PARIS 2011</v>
      </c>
      <c r="C7469" t="str">
        <f>anotacoes!E7469</f>
        <v>VALOIS-FORTIER</v>
      </c>
      <c r="D7469" t="str">
        <f>anotacoes!F7469</f>
        <v>BISCHOF</v>
      </c>
      <c r="E7469" t="s">
        <v>10325</v>
      </c>
      <c r="F7469">
        <f>anotacoes!A7469</f>
        <v>108</v>
      </c>
      <c r="G7469">
        <f>anotacoes!B7469</f>
        <v>60</v>
      </c>
      <c r="H7469" t="str">
        <f>anotacoes!K7469</f>
        <v xml:space="preserve"> 00:07:23,398</v>
      </c>
      <c r="I7469" t="str">
        <f>anotacoes!L7469</f>
        <v xml:space="preserve"> 00:07:27,553</v>
      </c>
      <c r="J7469" t="str">
        <f>IF(L7469="PAUSE",E7469,IF(anotacoes!G7473=conversao_anotacoes!C7469,conversao_anotacoes!C7469,conversao_anotacoes!D7469))</f>
        <v>VALOIS-FORTIER</v>
      </c>
      <c r="K7469" t="str">
        <f t="shared" si="232"/>
        <v>BISCHOF</v>
      </c>
      <c r="L7469" t="str">
        <f>UPPER(anotacoes!H7469)</f>
        <v>DISPLACEMENT</v>
      </c>
      <c r="M7469" t="str">
        <f>IF(OR(L7469="ATTACK",L7469="FINTA"),"&lt;TECNICA&gt;",UPPER(anotacoes!I7469))</f>
        <v>TRY TO GRIP WITH CONTACT</v>
      </c>
      <c r="N7469" t="str">
        <f>IF(OR(L7469="ATTACK",L7469="FINTA"),UPPER(anotacoes!I7469),"")</f>
        <v/>
      </c>
      <c r="O7469" s="6" t="str">
        <f>IF(anotacoes!N7469=0,"",anotacoes!N7469)</f>
        <v/>
      </c>
      <c r="P7469" t="str">
        <f>IF(anotacoes!M7469=0,"",UPPER(anotacoes!M7469))</f>
        <v/>
      </c>
      <c r="Q7469" t="str">
        <f t="shared" si="233"/>
        <v>INSERT INTO CONVERSAO_LUTA_ACAO (cd_conversao, id_luta, sequencia, momento_inicio, momento_fim, quem_faz, quem_sofre, acao_tipo, acao, tecnica, direcao, pontuacao) VALUES (1, 108, 60, TRIM(' 00:07:23,398'), TRIM(' 00:07:27,553'), 'VALOIS-FORTIER', 'BISCHOF', 'DISPLACEMENT', 'TRY TO GRIP WITH CONTACT', NULL, NULL, NULL)</v>
      </c>
      <c r="R7469" t="s">
        <v>10327</v>
      </c>
    </row>
    <row r="7470" spans="1:18" hidden="1" x14ac:dyDescent="0.25">
      <c r="A7470" s="7">
        <f>anotacoes!D7470</f>
        <v>40780</v>
      </c>
      <c r="B7470" t="str">
        <f>anotacoes!C7470</f>
        <v>WORLD CHAMPIONSHIPS PARIS 2011</v>
      </c>
      <c r="C7470" t="str">
        <f>anotacoes!E7470</f>
        <v>VALOIS-FORTIER</v>
      </c>
      <c r="D7470" t="str">
        <f>anotacoes!F7470</f>
        <v>BISCHOF</v>
      </c>
      <c r="E7470" t="s">
        <v>10325</v>
      </c>
      <c r="F7470">
        <f>anotacoes!A7470</f>
        <v>108</v>
      </c>
      <c r="G7470">
        <f>anotacoes!B7470</f>
        <v>61</v>
      </c>
      <c r="H7470" t="str">
        <f>anotacoes!K7470</f>
        <v xml:space="preserve"> 00:07:27,742</v>
      </c>
      <c r="I7470" t="str">
        <f>anotacoes!L7470</f>
        <v xml:space="preserve"> 00:07:31,416</v>
      </c>
      <c r="J7470" t="str">
        <f>IF(L7470="PAUSE",E7470,IF(anotacoes!G7474=conversao_anotacoes!C7470,conversao_anotacoes!C7470,conversao_anotacoes!D7470))</f>
        <v>VALOIS-FORTIER</v>
      </c>
      <c r="K7470" t="str">
        <f t="shared" si="232"/>
        <v>BISCHOF</v>
      </c>
      <c r="L7470" t="str">
        <f>UPPER(anotacoes!H7470)</f>
        <v>GRIP TIME</v>
      </c>
      <c r="M7470" t="str">
        <f>IF(OR(L7470="ATTACK",L7470="FINTA"),"&lt;TECNICA&gt;",UPPER(anotacoes!I7470))</f>
        <v>RIGHT SLEEVE LEFT SLEEVE</v>
      </c>
      <c r="N7470" t="str">
        <f>IF(OR(L7470="ATTACK",L7470="FINTA"),UPPER(anotacoes!I7470),"")</f>
        <v/>
      </c>
      <c r="O7470" s="6" t="str">
        <f>IF(anotacoes!N7470=0,"",anotacoes!N7470)</f>
        <v/>
      </c>
      <c r="P7470" t="str">
        <f>IF(anotacoes!M7470=0,"",UPPER(anotacoes!M7470))</f>
        <v/>
      </c>
      <c r="Q7470" t="str">
        <f t="shared" si="233"/>
        <v>INSERT INTO CONVERSAO_LUTA_ACAO (cd_conversao, id_luta, sequencia, momento_inicio, momento_fim, quem_faz, quem_sofre, acao_tipo, acao, tecnica, direcao, pontuacao) VALUES (1, 108, 61, TRIM(' 00:07:27,742'), TRIM(' 00:07:31,416'), 'VALOIS-FORTIER', 'BISCHOF', 'GRIP TIME', 'RIGHT SLEEVE LEFT SLEEVE', NULL, NULL, NULL)</v>
      </c>
      <c r="R7470" t="s">
        <v>10327</v>
      </c>
    </row>
    <row r="7471" spans="1:18" hidden="1" x14ac:dyDescent="0.25">
      <c r="A7471" s="7">
        <f>anotacoes!D7471</f>
        <v>40780</v>
      </c>
      <c r="B7471" t="str">
        <f>anotacoes!C7471</f>
        <v>WORLD CHAMPIONSHIPS PARIS 2011</v>
      </c>
      <c r="C7471" t="str">
        <f>anotacoes!E7471</f>
        <v>VALOIS-FORTIER</v>
      </c>
      <c r="D7471" t="str">
        <f>anotacoes!F7471</f>
        <v>BISCHOF</v>
      </c>
      <c r="E7471" t="s">
        <v>10325</v>
      </c>
      <c r="F7471">
        <f>anotacoes!A7471</f>
        <v>108</v>
      </c>
      <c r="G7471">
        <f>anotacoes!B7471</f>
        <v>62</v>
      </c>
      <c r="H7471" t="str">
        <f>anotacoes!K7471</f>
        <v xml:space="preserve"> 00:07:31,416</v>
      </c>
      <c r="I7471" t="str">
        <f>anotacoes!L7471</f>
        <v xml:space="preserve"> 00:07:31,416</v>
      </c>
      <c r="J7471" t="str">
        <f>IF(L7471="PAUSE",E7471,IF(anotacoes!G7475=conversao_anotacoes!C7471,conversao_anotacoes!C7471,conversao_anotacoes!D7471))</f>
        <v>VALOIS-FORTIER</v>
      </c>
      <c r="K7471" t="str">
        <f t="shared" si="232"/>
        <v>BISCHOF</v>
      </c>
      <c r="L7471" t="str">
        <f>UPPER(anotacoes!H7471)</f>
        <v>ATTACK</v>
      </c>
      <c r="M7471" t="str">
        <f>IF(OR(L7471="ATTACK",L7471="FINTA"),"&lt;TECNICA&gt;",UPPER(anotacoes!I7471))</f>
        <v>&lt;TECNICA&gt;</v>
      </c>
      <c r="N7471" t="str">
        <f>IF(OR(L7471="ATTACK",L7471="FINTA"),UPPER(anotacoes!I7471),"")</f>
        <v>OUCHI GARI</v>
      </c>
      <c r="O7471" s="6">
        <f>IF(anotacoes!N7471=0,"",anotacoes!N7471)</f>
        <v>2</v>
      </c>
      <c r="P7471" t="str">
        <f>IF(anotacoes!M7471=0,"",UPPER(anotacoes!M7471))</f>
        <v/>
      </c>
      <c r="Q7471" t="str">
        <f t="shared" si="233"/>
        <v>INSERT INTO CONVERSAO_LUTA_ACAO (cd_conversao, id_luta, sequencia, momento_inicio, momento_fim, quem_faz, quem_sofre, acao_tipo, acao, tecnica, direcao, pontuacao) VALUES (1, 108, 62, TRIM(' 00:07:31,416'), TRIM(' 00:07:31,416'), 'VALOIS-FORTIER', 'BISCHOF', 'ATTACK', '&lt;TECNICA&gt;', 'OUCHI GARI', 2, NULL)</v>
      </c>
      <c r="R7471" t="s">
        <v>10327</v>
      </c>
    </row>
    <row r="7472" spans="1:18" hidden="1" x14ac:dyDescent="0.25">
      <c r="A7472" s="7">
        <f>anotacoes!D7472</f>
        <v>40780</v>
      </c>
      <c r="B7472" t="str">
        <f>anotacoes!C7472</f>
        <v>WORLD CHAMPIONSHIPS PARIS 2011</v>
      </c>
      <c r="C7472" t="str">
        <f>anotacoes!E7472</f>
        <v>VALOIS-FORTIER</v>
      </c>
      <c r="D7472" t="str">
        <f>anotacoes!F7472</f>
        <v>BISCHOF</v>
      </c>
      <c r="E7472" t="s">
        <v>10325</v>
      </c>
      <c r="F7472">
        <f>anotacoes!A7472</f>
        <v>108</v>
      </c>
      <c r="G7472">
        <f>anotacoes!B7472</f>
        <v>63</v>
      </c>
      <c r="H7472" t="str">
        <f>anotacoes!K7472</f>
        <v xml:space="preserve"> 00:07:31,416</v>
      </c>
      <c r="I7472" t="str">
        <f>anotacoes!L7472</f>
        <v xml:space="preserve"> 00:07:38,463</v>
      </c>
      <c r="J7472" t="str">
        <f>IF(L7472="PAUSE",E7472,IF(anotacoes!G7476=conversao_anotacoes!C7472,conversao_anotacoes!C7472,conversao_anotacoes!D7472))</f>
        <v>&lt;ARBITRO_DESCONHECIDO&gt;</v>
      </c>
      <c r="K7472" t="str">
        <f t="shared" si="232"/>
        <v/>
      </c>
      <c r="L7472" t="str">
        <f>UPPER(anotacoes!H7472)</f>
        <v>PAUSE</v>
      </c>
      <c r="M7472" t="str">
        <f>IF(OR(L7472="ATTACK",L7472="FINTA"),"&lt;TECNICA&gt;",UPPER(anotacoes!I7472))</f>
        <v>&lt;NAO_CLASSIFICADO&gt;</v>
      </c>
      <c r="N7472" t="str">
        <f>IF(OR(L7472="ATTACK",L7472="FINTA"),UPPER(anotacoes!I7472),"")</f>
        <v/>
      </c>
      <c r="O7472" s="6" t="str">
        <f>IF(anotacoes!N7472=0,"",anotacoes!N7472)</f>
        <v/>
      </c>
      <c r="P7472" t="str">
        <f>IF(anotacoes!M7472=0,"",UPPER(anotacoes!M7472))</f>
        <v/>
      </c>
      <c r="Q7472" t="str">
        <f t="shared" si="233"/>
        <v>INSERT INTO CONVERSAO_LUTA_ACAO (cd_conversao, id_luta, sequencia, momento_inicio, momento_fim, quem_faz, quem_sofre, acao_tipo, acao, tecnica, direcao, pontuacao) VALUES (1, 108, 63, TRIM(' 00:07:31,416'), TRIM(' 00:07:38,463'), '&lt;ARBITRO_DESCONHECIDO&gt;', '', 'PAUSE', '&lt;NAO_CLASSIFICADO&gt;', NULL, NULL, NULL)</v>
      </c>
      <c r="R7472" t="s">
        <v>10327</v>
      </c>
    </row>
    <row r="7473" spans="1:18" hidden="1" x14ac:dyDescent="0.25">
      <c r="A7473" s="7">
        <f>anotacoes!D7473</f>
        <v>40780</v>
      </c>
      <c r="B7473" t="str">
        <f>anotacoes!C7473</f>
        <v>WORLD CHAMPIONSHIPS PARIS 2011</v>
      </c>
      <c r="C7473" t="str">
        <f>anotacoes!E7473</f>
        <v>VALOIS-FORTIER</v>
      </c>
      <c r="D7473" t="str">
        <f>anotacoes!F7473</f>
        <v>BISCHOF</v>
      </c>
      <c r="E7473" t="s">
        <v>10325</v>
      </c>
      <c r="F7473">
        <f>anotacoes!A7473</f>
        <v>108</v>
      </c>
      <c r="G7473">
        <f>anotacoes!B7473</f>
        <v>64</v>
      </c>
      <c r="H7473" t="str">
        <f>anotacoes!K7473</f>
        <v xml:space="preserve"> 00:07:38,463</v>
      </c>
      <c r="I7473" t="str">
        <f>anotacoes!L7473</f>
        <v xml:space="preserve"> 00:08:22,394</v>
      </c>
      <c r="J7473" t="str">
        <f>IF(L7473="PAUSE",E7473,IF(anotacoes!G7477=conversao_anotacoes!C7473,conversao_anotacoes!C7473,conversao_anotacoes!D7473))</f>
        <v>VALOIS-FORTIER</v>
      </c>
      <c r="K7473" t="str">
        <f t="shared" si="232"/>
        <v>BISCHOF</v>
      </c>
      <c r="L7473" t="str">
        <f>UPPER(anotacoes!H7473)</f>
        <v>DISPLACEMENT</v>
      </c>
      <c r="M7473" t="str">
        <f>IF(OR(L7473="ATTACK",L7473="FINTA"),"&lt;TECNICA&gt;",UPPER(anotacoes!I7473))</f>
        <v>2-3 STEP HESITANT RIGHT</v>
      </c>
      <c r="N7473" t="str">
        <f>IF(OR(L7473="ATTACK",L7473="FINTA"),UPPER(anotacoes!I7473),"")</f>
        <v/>
      </c>
      <c r="O7473" s="6" t="str">
        <f>IF(anotacoes!N7473=0,"",anotacoes!N7473)</f>
        <v/>
      </c>
      <c r="P7473" t="str">
        <f>IF(anotacoes!M7473=0,"",UPPER(anotacoes!M7473))</f>
        <v/>
      </c>
      <c r="Q7473" t="str">
        <f t="shared" si="233"/>
        <v>INSERT INTO CONVERSAO_LUTA_ACAO (cd_conversao, id_luta, sequencia, momento_inicio, momento_fim, quem_faz, quem_sofre, acao_tipo, acao, tecnica, direcao, pontuacao) VALUES (1, 108, 64, TRIM(' 00:07:38,463'), TRIM(' 00:08:22,394'), 'VALOIS-FORTIER', 'BISCHOF', 'DISPLACEMENT', '2-3 STEP HESITANT RIGHT', NULL, NULL, NULL)</v>
      </c>
      <c r="R7473" t="s">
        <v>10327</v>
      </c>
    </row>
    <row r="7474" spans="1:18" hidden="1" x14ac:dyDescent="0.25">
      <c r="A7474" s="7">
        <f>anotacoes!D7474</f>
        <v>40780</v>
      </c>
      <c r="B7474" t="str">
        <f>anotacoes!C7474</f>
        <v>WORLD CHAMPIONSHIPS PARIS 2011</v>
      </c>
      <c r="C7474" t="str">
        <f>anotacoes!E7474</f>
        <v>VALOIS-FORTIER</v>
      </c>
      <c r="D7474" t="str">
        <f>anotacoes!F7474</f>
        <v>BISCHOF</v>
      </c>
      <c r="E7474" t="s">
        <v>10325</v>
      </c>
      <c r="F7474">
        <f>anotacoes!A7474</f>
        <v>108</v>
      </c>
      <c r="G7474">
        <f>anotacoes!B7474</f>
        <v>65</v>
      </c>
      <c r="H7474" t="str">
        <f>anotacoes!K7474</f>
        <v xml:space="preserve"> 00:08:22,567</v>
      </c>
      <c r="I7474" t="str">
        <f>anotacoes!L7474</f>
        <v xml:space="preserve"> 00:08:24,768</v>
      </c>
      <c r="J7474" t="str">
        <f>IF(L7474="PAUSE",E7474,IF(anotacoes!G7478=conversao_anotacoes!C7474,conversao_anotacoes!C7474,conversao_anotacoes!D7474))</f>
        <v>VALOIS-FORTIER</v>
      </c>
      <c r="K7474" t="str">
        <f t="shared" si="232"/>
        <v>BISCHOF</v>
      </c>
      <c r="L7474" t="str">
        <f>UPPER(anotacoes!H7474)</f>
        <v>GRIP TIME</v>
      </c>
      <c r="M7474" t="str">
        <f>IF(OR(L7474="ATTACK",L7474="FINTA"),"&lt;TECNICA&gt;",UPPER(anotacoes!I7474))</f>
        <v>RIGHT SLEEVE</v>
      </c>
      <c r="N7474" t="str">
        <f>IF(OR(L7474="ATTACK",L7474="FINTA"),UPPER(anotacoes!I7474),"")</f>
        <v/>
      </c>
      <c r="O7474" s="6" t="str">
        <f>IF(anotacoes!N7474=0,"",anotacoes!N7474)</f>
        <v/>
      </c>
      <c r="P7474" t="str">
        <f>IF(anotacoes!M7474=0,"",UPPER(anotacoes!M7474))</f>
        <v/>
      </c>
      <c r="Q7474" t="str">
        <f t="shared" si="233"/>
        <v>INSERT INTO CONVERSAO_LUTA_ACAO (cd_conversao, id_luta, sequencia, momento_inicio, momento_fim, quem_faz, quem_sofre, acao_tipo, acao, tecnica, direcao, pontuacao) VALUES (1, 108, 65, TRIM(' 00:08:22,567'), TRIM(' 00:08:24,768'), 'VALOIS-FORTIER', 'BISCHOF', 'GRIP TIME', 'RIGHT SLEEVE', NULL, NULL, NULL)</v>
      </c>
      <c r="R7474" t="s">
        <v>10327</v>
      </c>
    </row>
    <row r="7475" spans="1:18" hidden="1" x14ac:dyDescent="0.25">
      <c r="A7475" s="7">
        <f>anotacoes!D7475</f>
        <v>40780</v>
      </c>
      <c r="B7475" t="str">
        <f>anotacoes!C7475</f>
        <v>WORLD CHAMPIONSHIPS PARIS 2011</v>
      </c>
      <c r="C7475" t="str">
        <f>anotacoes!E7475</f>
        <v>VALOIS-FORTIER</v>
      </c>
      <c r="D7475" t="str">
        <f>anotacoes!F7475</f>
        <v>BISCHOF</v>
      </c>
      <c r="E7475" t="s">
        <v>10325</v>
      </c>
      <c r="F7475">
        <f>anotacoes!A7475</f>
        <v>108</v>
      </c>
      <c r="G7475">
        <f>anotacoes!B7475</f>
        <v>66</v>
      </c>
      <c r="H7475" t="str">
        <f>anotacoes!K7475</f>
        <v xml:space="preserve"> 00:08:24,768</v>
      </c>
      <c r="I7475" t="str">
        <f>anotacoes!L7475</f>
        <v xml:space="preserve"> 00:08:31,429</v>
      </c>
      <c r="J7475" t="str">
        <f>IF(L7475="PAUSE",E7475,IF(anotacoes!G7479=conversao_anotacoes!C7475,conversao_anotacoes!C7475,conversao_anotacoes!D7475))</f>
        <v>VALOIS-FORTIER</v>
      </c>
      <c r="K7475" t="str">
        <f t="shared" si="232"/>
        <v>BISCHOF</v>
      </c>
      <c r="L7475" t="str">
        <f>UPPER(anotacoes!H7475)</f>
        <v>DISPLACEMENT</v>
      </c>
      <c r="M7475" t="str">
        <f>IF(OR(L7475="ATTACK",L7475="FINTA"),"&lt;TECNICA&gt;",UPPER(anotacoes!I7475))</f>
        <v>TRY TO GRIP WITH CONTACT</v>
      </c>
      <c r="N7475" t="str">
        <f>IF(OR(L7475="ATTACK",L7475="FINTA"),UPPER(anotacoes!I7475),"")</f>
        <v/>
      </c>
      <c r="O7475" s="6" t="str">
        <f>IF(anotacoes!N7475=0,"",anotacoes!N7475)</f>
        <v/>
      </c>
      <c r="P7475" t="str">
        <f>IF(anotacoes!M7475=0,"",UPPER(anotacoes!M7475))</f>
        <v/>
      </c>
      <c r="Q7475" t="str">
        <f t="shared" si="233"/>
        <v>INSERT INTO CONVERSAO_LUTA_ACAO (cd_conversao, id_luta, sequencia, momento_inicio, momento_fim, quem_faz, quem_sofre, acao_tipo, acao, tecnica, direcao, pontuacao) VALUES (1, 108, 66, TRIM(' 00:08:24,768'), TRIM(' 00:08:31,429'), 'VALOIS-FORTIER', 'BISCHOF', 'DISPLACEMENT', 'TRY TO GRIP WITH CONTACT', NULL, NULL, NULL)</v>
      </c>
      <c r="R7475" t="s">
        <v>10327</v>
      </c>
    </row>
    <row r="7476" spans="1:18" hidden="1" x14ac:dyDescent="0.25">
      <c r="A7476" s="7">
        <f>anotacoes!D7476</f>
        <v>40780</v>
      </c>
      <c r="B7476" t="str">
        <f>anotacoes!C7476</f>
        <v>WORLD CHAMPIONSHIPS PARIS 2011</v>
      </c>
      <c r="C7476" t="str">
        <f>anotacoes!E7476</f>
        <v>VALOIS-FORTIER</v>
      </c>
      <c r="D7476" t="str">
        <f>anotacoes!F7476</f>
        <v>BISCHOF</v>
      </c>
      <c r="E7476" t="s">
        <v>10325</v>
      </c>
      <c r="F7476">
        <f>anotacoes!A7476</f>
        <v>108</v>
      </c>
      <c r="G7476">
        <f>anotacoes!B7476</f>
        <v>67</v>
      </c>
      <c r="H7476" t="str">
        <f>anotacoes!K7476</f>
        <v xml:space="preserve"> 00:08:31,429</v>
      </c>
      <c r="I7476" t="str">
        <f>anotacoes!L7476</f>
        <v xml:space="preserve"> 00:08:31,877</v>
      </c>
      <c r="J7476" t="str">
        <f>IF(L7476="PAUSE",E7476,IF(anotacoes!G7480=conversao_anotacoes!C7476,conversao_anotacoes!C7476,conversao_anotacoes!D7476))</f>
        <v>VALOIS-FORTIER</v>
      </c>
      <c r="K7476" t="str">
        <f t="shared" si="232"/>
        <v>BISCHOF</v>
      </c>
      <c r="L7476" t="str">
        <f>UPPER(anotacoes!H7476)</f>
        <v>GRIP TIME</v>
      </c>
      <c r="M7476" t="str">
        <f>IF(OR(L7476="ATTACK",L7476="FINTA"),"&lt;TECNICA&gt;",UPPER(anotacoes!I7476))</f>
        <v>LEFT BACK RIGHT SLEEVE</v>
      </c>
      <c r="N7476" t="str">
        <f>IF(OR(L7476="ATTACK",L7476="FINTA"),UPPER(anotacoes!I7476),"")</f>
        <v/>
      </c>
      <c r="O7476" s="6" t="str">
        <f>IF(anotacoes!N7476=0,"",anotacoes!N7476)</f>
        <v/>
      </c>
      <c r="P7476" t="str">
        <f>IF(anotacoes!M7476=0,"",UPPER(anotacoes!M7476))</f>
        <v/>
      </c>
      <c r="Q7476" t="str">
        <f t="shared" si="233"/>
        <v>INSERT INTO CONVERSAO_LUTA_ACAO (cd_conversao, id_luta, sequencia, momento_inicio, momento_fim, quem_faz, quem_sofre, acao_tipo, acao, tecnica, direcao, pontuacao) VALUES (1, 108, 67, TRIM(' 00:08:31,429'), TRIM(' 00:08:31,877'), 'VALOIS-FORTIER', 'BISCHOF', 'GRIP TIME', 'LEFT BACK RIGHT SLEEVE', NULL, NULL, NULL)</v>
      </c>
      <c r="R7476" t="s">
        <v>10327</v>
      </c>
    </row>
    <row r="7477" spans="1:18" hidden="1" x14ac:dyDescent="0.25">
      <c r="A7477" s="7">
        <f>anotacoes!D7477</f>
        <v>40780</v>
      </c>
      <c r="B7477" t="str">
        <f>anotacoes!C7477</f>
        <v>WORLD CHAMPIONSHIPS PARIS 2011</v>
      </c>
      <c r="C7477" t="str">
        <f>anotacoes!E7477</f>
        <v>VALOIS-FORTIER</v>
      </c>
      <c r="D7477" t="str">
        <f>anotacoes!F7477</f>
        <v>BISCHOF</v>
      </c>
      <c r="E7477" t="s">
        <v>10325</v>
      </c>
      <c r="F7477">
        <f>anotacoes!A7477</f>
        <v>108</v>
      </c>
      <c r="G7477">
        <f>anotacoes!B7477</f>
        <v>68</v>
      </c>
      <c r="H7477" t="str">
        <f>anotacoes!K7477</f>
        <v xml:space="preserve"> 00:08:31,877</v>
      </c>
      <c r="I7477" t="str">
        <f>anotacoes!L7477</f>
        <v xml:space="preserve"> 00:08:32,153</v>
      </c>
      <c r="J7477" t="str">
        <f>IF(L7477="PAUSE",E7477,IF(anotacoes!G7481=conversao_anotacoes!C7477,conversao_anotacoes!C7477,conversao_anotacoes!D7477))</f>
        <v>VALOIS-FORTIER</v>
      </c>
      <c r="K7477" t="str">
        <f t="shared" si="232"/>
        <v>BISCHOF</v>
      </c>
      <c r="L7477" t="str">
        <f>UPPER(anotacoes!H7477)</f>
        <v>ATTACK</v>
      </c>
      <c r="M7477" t="str">
        <f>IF(OR(L7477="ATTACK",L7477="FINTA"),"&lt;TECNICA&gt;",UPPER(anotacoes!I7477))</f>
        <v>&lt;TECNICA&gt;</v>
      </c>
      <c r="N7477" t="str">
        <f>IF(OR(L7477="ATTACK",L7477="FINTA"),UPPER(anotacoes!I7477),"")</f>
        <v>KOSOTO GARI</v>
      </c>
      <c r="O7477" s="6">
        <f>IF(anotacoes!N7477=0,"",anotacoes!N7477)</f>
        <v>2</v>
      </c>
      <c r="P7477" t="str">
        <f>IF(anotacoes!M7477=0,"",UPPER(anotacoes!M7477))</f>
        <v/>
      </c>
      <c r="Q7477" t="str">
        <f t="shared" si="233"/>
        <v>INSERT INTO CONVERSAO_LUTA_ACAO (cd_conversao, id_luta, sequencia, momento_inicio, momento_fim, quem_faz, quem_sofre, acao_tipo, acao, tecnica, direcao, pontuacao) VALUES (1, 108, 68, TRIM(' 00:08:31,877'), TRIM(' 00:08:32,153'), 'VALOIS-FORTIER', 'BISCHOF', 'ATTACK', '&lt;TECNICA&gt;', 'KOSOTO GARI', 2, NULL)</v>
      </c>
      <c r="R7477" t="s">
        <v>10327</v>
      </c>
    </row>
    <row r="7478" spans="1:18" hidden="1" x14ac:dyDescent="0.25">
      <c r="A7478" s="7">
        <f>anotacoes!D7478</f>
        <v>40780</v>
      </c>
      <c r="B7478" t="str">
        <f>anotacoes!C7478</f>
        <v>WORLD CHAMPIONSHIPS PARIS 2011</v>
      </c>
      <c r="C7478" t="str">
        <f>anotacoes!E7478</f>
        <v>VALOIS-FORTIER</v>
      </c>
      <c r="D7478" t="str">
        <f>anotacoes!F7478</f>
        <v>BISCHOF</v>
      </c>
      <c r="E7478" t="s">
        <v>10325</v>
      </c>
      <c r="F7478">
        <f>anotacoes!A7478</f>
        <v>108</v>
      </c>
      <c r="G7478">
        <f>anotacoes!B7478</f>
        <v>69</v>
      </c>
      <c r="H7478" t="str">
        <f>anotacoes!K7478</f>
        <v xml:space="preserve"> 00:08:32,153</v>
      </c>
      <c r="I7478" t="str">
        <f>anotacoes!L7478</f>
        <v xml:space="preserve"> 00:08:46,473</v>
      </c>
      <c r="J7478" t="str">
        <f>IF(L7478="PAUSE",E7478,IF(anotacoes!G7482=conversao_anotacoes!C7478,conversao_anotacoes!C7478,conversao_anotacoes!D7478))</f>
        <v>VALOIS-FORTIER</v>
      </c>
      <c r="K7478" t="str">
        <f t="shared" si="232"/>
        <v>BISCHOF</v>
      </c>
      <c r="L7478" t="str">
        <f>UPPER(anotacoes!H7478)</f>
        <v>GROUNDWORK COMBAT</v>
      </c>
      <c r="M7478" t="str">
        <f>IF(OR(L7478="ATTACK",L7478="FINTA"),"&lt;TECNICA&gt;",UPPER(anotacoes!I7478))</f>
        <v>DEFENSIVE POSITION</v>
      </c>
      <c r="N7478" t="str">
        <f>IF(OR(L7478="ATTACK",L7478="FINTA"),UPPER(anotacoes!I7478),"")</f>
        <v/>
      </c>
      <c r="O7478" s="6" t="str">
        <f>IF(anotacoes!N7478=0,"",anotacoes!N7478)</f>
        <v/>
      </c>
      <c r="P7478" t="str">
        <f>IF(anotacoes!M7478=0,"",UPPER(anotacoes!M7478))</f>
        <v/>
      </c>
      <c r="Q7478" t="str">
        <f t="shared" si="233"/>
        <v>INSERT INTO CONVERSAO_LUTA_ACAO (cd_conversao, id_luta, sequencia, momento_inicio, momento_fim, quem_faz, quem_sofre, acao_tipo, acao, tecnica, direcao, pontuacao) VALUES (1, 108, 69, TRIM(' 00:08:32,153'), TRIM(' 00:08:46,473'), 'VALOIS-FORTIER', 'BISCHOF', 'GROUNDWORK COMBAT', 'DEFENSIVE POSITION', NULL, NULL, NULL)</v>
      </c>
      <c r="R7478" t="s">
        <v>10327</v>
      </c>
    </row>
    <row r="7479" spans="1:18" hidden="1" x14ac:dyDescent="0.25">
      <c r="A7479" s="7">
        <f>anotacoes!D7479</f>
        <v>40780</v>
      </c>
      <c r="B7479" t="str">
        <f>anotacoes!C7479</f>
        <v>WORLD CHAMPIONSHIPS PARIS 2011</v>
      </c>
      <c r="C7479" t="str">
        <f>anotacoes!E7479</f>
        <v>VALOIS-FORTIER</v>
      </c>
      <c r="D7479" t="str">
        <f>anotacoes!F7479</f>
        <v>BISCHOF</v>
      </c>
      <c r="E7479" t="s">
        <v>10325</v>
      </c>
      <c r="F7479">
        <f>anotacoes!A7479</f>
        <v>108</v>
      </c>
      <c r="G7479">
        <f>anotacoes!B7479</f>
        <v>70</v>
      </c>
      <c r="H7479" t="str">
        <f>anotacoes!K7479</f>
        <v xml:space="preserve"> 00:08:46,473</v>
      </c>
      <c r="I7479" t="str">
        <f>anotacoes!L7479</f>
        <v xml:space="preserve"> 00:08:56,796</v>
      </c>
      <c r="J7479" t="str">
        <f>IF(L7479="PAUSE",E7479,IF(anotacoes!G7483=conversao_anotacoes!C7479,conversao_anotacoes!C7479,conversao_anotacoes!D7479))</f>
        <v>&lt;ARBITRO_DESCONHECIDO&gt;</v>
      </c>
      <c r="K7479" t="str">
        <f t="shared" si="232"/>
        <v/>
      </c>
      <c r="L7479" t="str">
        <f>UPPER(anotacoes!H7479)</f>
        <v>PAUSE</v>
      </c>
      <c r="M7479" t="str">
        <f>IF(OR(L7479="ATTACK",L7479="FINTA"),"&lt;TECNICA&gt;",UPPER(anotacoes!I7479))</f>
        <v>&lt;NAO_CLASSIFICADO&gt;</v>
      </c>
      <c r="N7479" t="str">
        <f>IF(OR(L7479="ATTACK",L7479="FINTA"),UPPER(anotacoes!I7479),"")</f>
        <v/>
      </c>
      <c r="O7479" s="6" t="str">
        <f>IF(anotacoes!N7479=0,"",anotacoes!N7479)</f>
        <v/>
      </c>
      <c r="P7479" t="str">
        <f>IF(anotacoes!M7479=0,"",UPPER(anotacoes!M7479))</f>
        <v/>
      </c>
      <c r="Q7479" t="str">
        <f t="shared" si="233"/>
        <v>INSERT INTO CONVERSAO_LUTA_ACAO (cd_conversao, id_luta, sequencia, momento_inicio, momento_fim, quem_faz, quem_sofre, acao_tipo, acao, tecnica, direcao, pontuacao) VALUES (1, 108, 70, TRIM(' 00:08:46,473'), TRIM(' 00:08:56,796'), '&lt;ARBITRO_DESCONHECIDO&gt;', '', 'PAUSE', '&lt;NAO_CLASSIFICADO&gt;', NULL, NULL, NULL)</v>
      </c>
      <c r="R7479" t="s">
        <v>10327</v>
      </c>
    </row>
    <row r="7480" spans="1:18" hidden="1" x14ac:dyDescent="0.25">
      <c r="A7480" s="7">
        <f>anotacoes!D7480</f>
        <v>40780</v>
      </c>
      <c r="B7480" t="str">
        <f>anotacoes!C7480</f>
        <v>WORLD CHAMPIONSHIPS PARIS 2011</v>
      </c>
      <c r="C7480" t="str">
        <f>anotacoes!E7480</f>
        <v>VALOIS-FORTIER</v>
      </c>
      <c r="D7480" t="str">
        <f>anotacoes!F7480</f>
        <v>BISCHOF</v>
      </c>
      <c r="E7480" t="s">
        <v>10325</v>
      </c>
      <c r="F7480">
        <f>anotacoes!A7480</f>
        <v>108</v>
      </c>
      <c r="G7480">
        <f>anotacoes!B7480</f>
        <v>71</v>
      </c>
      <c r="H7480" t="str">
        <f>anotacoes!K7480</f>
        <v xml:space="preserve"> 00:08:56,796</v>
      </c>
      <c r="I7480" t="str">
        <f>anotacoes!L7480</f>
        <v xml:space="preserve"> 00:08:57,784</v>
      </c>
      <c r="J7480" t="str">
        <f>IF(L7480="PAUSE",E7480,IF(anotacoes!G7484=conversao_anotacoes!C7480,conversao_anotacoes!C7480,conversao_anotacoes!D7480))</f>
        <v>VALOIS-FORTIER</v>
      </c>
      <c r="K7480" t="str">
        <f t="shared" si="232"/>
        <v>BISCHOF</v>
      </c>
      <c r="L7480" t="str">
        <f>UPPER(anotacoes!H7480)</f>
        <v>DISPLACEMENT</v>
      </c>
      <c r="M7480" t="str">
        <f>IF(OR(L7480="ATTACK",L7480="FINTA"),"&lt;TECNICA&gt;",UPPER(anotacoes!I7480))</f>
        <v>TRY TO GRIP WITH CONTACT</v>
      </c>
      <c r="N7480" t="str">
        <f>IF(OR(L7480="ATTACK",L7480="FINTA"),UPPER(anotacoes!I7480),"")</f>
        <v/>
      </c>
      <c r="O7480" s="6" t="str">
        <f>IF(anotacoes!N7480=0,"",anotacoes!N7480)</f>
        <v/>
      </c>
      <c r="P7480" t="str">
        <f>IF(anotacoes!M7480=0,"",UPPER(anotacoes!M7480))</f>
        <v/>
      </c>
      <c r="Q7480" t="str">
        <f t="shared" si="233"/>
        <v>INSERT INTO CONVERSAO_LUTA_ACAO (cd_conversao, id_luta, sequencia, momento_inicio, momento_fim, quem_faz, quem_sofre, acao_tipo, acao, tecnica, direcao, pontuacao) VALUES (1, 108, 71, TRIM(' 00:08:56,796'), TRIM(' 00:08:57,784'), 'VALOIS-FORTIER', 'BISCHOF', 'DISPLACEMENT', 'TRY TO GRIP WITH CONTACT', NULL, NULL, NULL)</v>
      </c>
      <c r="R7480" t="s">
        <v>10327</v>
      </c>
    </row>
    <row r="7481" spans="1:18" hidden="1" x14ac:dyDescent="0.25">
      <c r="A7481" s="7">
        <f>anotacoes!D7481</f>
        <v>40780</v>
      </c>
      <c r="B7481" t="str">
        <f>anotacoes!C7481</f>
        <v>WORLD CHAMPIONSHIPS PARIS 2011</v>
      </c>
      <c r="C7481" t="str">
        <f>anotacoes!E7481</f>
        <v>VALOIS-FORTIER</v>
      </c>
      <c r="D7481" t="str">
        <f>anotacoes!F7481</f>
        <v>BISCHOF</v>
      </c>
      <c r="E7481" t="s">
        <v>10325</v>
      </c>
      <c r="F7481">
        <f>anotacoes!A7481</f>
        <v>108</v>
      </c>
      <c r="G7481">
        <f>anotacoes!B7481</f>
        <v>72</v>
      </c>
      <c r="H7481" t="str">
        <f>anotacoes!K7481</f>
        <v xml:space="preserve"> 00:08:57,784</v>
      </c>
      <c r="I7481" t="str">
        <f>anotacoes!L7481</f>
        <v xml:space="preserve"> 00:09:14,795</v>
      </c>
      <c r="J7481" t="str">
        <f>IF(L7481="PAUSE",E7481,IF(anotacoes!G7485=conversao_anotacoes!C7481,conversao_anotacoes!C7481,conversao_anotacoes!D7481))</f>
        <v>VALOIS-FORTIER</v>
      </c>
      <c r="K7481" t="str">
        <f t="shared" si="232"/>
        <v>BISCHOF</v>
      </c>
      <c r="L7481" t="str">
        <f>UPPER(anotacoes!H7481)</f>
        <v>GRIP TIME</v>
      </c>
      <c r="M7481" t="str">
        <f>IF(OR(L7481="ATTACK",L7481="FINTA"),"&lt;TECNICA&gt;",UPPER(anotacoes!I7481))</f>
        <v>LEFT COLLAR RIGHT SLEEVE</v>
      </c>
      <c r="N7481" t="str">
        <f>IF(OR(L7481="ATTACK",L7481="FINTA"),UPPER(anotacoes!I7481),"")</f>
        <v/>
      </c>
      <c r="O7481" s="6" t="str">
        <f>IF(anotacoes!N7481=0,"",anotacoes!N7481)</f>
        <v/>
      </c>
      <c r="P7481" t="str">
        <f>IF(anotacoes!M7481=0,"",UPPER(anotacoes!M7481))</f>
        <v/>
      </c>
      <c r="Q7481" t="str">
        <f t="shared" si="233"/>
        <v>INSERT INTO CONVERSAO_LUTA_ACAO (cd_conversao, id_luta, sequencia, momento_inicio, momento_fim, quem_faz, quem_sofre, acao_tipo, acao, tecnica, direcao, pontuacao) VALUES (1, 108, 72, TRIM(' 00:08:57,784'), TRIM(' 00:09:14,795'), 'VALOIS-FORTIER', 'BISCHOF', 'GRIP TIME', 'LEFT COLLAR RIGHT SLEEVE', NULL, NULL, NULL)</v>
      </c>
      <c r="R7481" t="s">
        <v>10327</v>
      </c>
    </row>
    <row r="7482" spans="1:18" hidden="1" x14ac:dyDescent="0.25">
      <c r="A7482" s="7">
        <f>anotacoes!D7482</f>
        <v>40780</v>
      </c>
      <c r="B7482" t="str">
        <f>anotacoes!C7482</f>
        <v>WORLD CHAMPIONSHIPS PARIS 2011</v>
      </c>
      <c r="C7482" t="str">
        <f>anotacoes!E7482</f>
        <v>VALOIS-FORTIER</v>
      </c>
      <c r="D7482" t="str">
        <f>anotacoes!F7482</f>
        <v>BISCHOF</v>
      </c>
      <c r="E7482" t="s">
        <v>10325</v>
      </c>
      <c r="F7482">
        <f>anotacoes!A7482</f>
        <v>108</v>
      </c>
      <c r="G7482">
        <f>anotacoes!B7482</f>
        <v>73</v>
      </c>
      <c r="H7482" t="str">
        <f>anotacoes!K7482</f>
        <v xml:space="preserve"> 00:09:14,962</v>
      </c>
      <c r="I7482" t="str">
        <f>anotacoes!L7482</f>
        <v xml:space="preserve"> 00:09:16,499</v>
      </c>
      <c r="J7482" t="str">
        <f>IF(L7482="PAUSE",E7482,IF(anotacoes!G7486=conversao_anotacoes!C7482,conversao_anotacoes!C7482,conversao_anotacoes!D7482))</f>
        <v>VALOIS-FORTIER</v>
      </c>
      <c r="K7482" t="str">
        <f t="shared" si="232"/>
        <v>BISCHOF</v>
      </c>
      <c r="L7482" t="str">
        <f>UPPER(anotacoes!H7482)</f>
        <v>DISPLACEMENT</v>
      </c>
      <c r="M7482" t="str">
        <f>IF(OR(L7482="ATTACK",L7482="FINTA"),"&lt;TECNICA&gt;",UPPER(anotacoes!I7482))</f>
        <v>TRY TO GRIP WITH CONTACT</v>
      </c>
      <c r="N7482" t="str">
        <f>IF(OR(L7482="ATTACK",L7482="FINTA"),UPPER(anotacoes!I7482),"")</f>
        <v/>
      </c>
      <c r="O7482" s="6" t="str">
        <f>IF(anotacoes!N7482=0,"",anotacoes!N7482)</f>
        <v/>
      </c>
      <c r="P7482" t="str">
        <f>IF(anotacoes!M7482=0,"",UPPER(anotacoes!M7482))</f>
        <v/>
      </c>
      <c r="Q7482" t="str">
        <f t="shared" si="233"/>
        <v>INSERT INTO CONVERSAO_LUTA_ACAO (cd_conversao, id_luta, sequencia, momento_inicio, momento_fim, quem_faz, quem_sofre, acao_tipo, acao, tecnica, direcao, pontuacao) VALUES (1, 108, 73, TRIM(' 00:09:14,962'), TRIM(' 00:09:16,499'), 'VALOIS-FORTIER', 'BISCHOF', 'DISPLACEMENT', 'TRY TO GRIP WITH CONTACT', NULL, NULL, NULL)</v>
      </c>
      <c r="R7482" t="s">
        <v>10327</v>
      </c>
    </row>
    <row r="7483" spans="1:18" hidden="1" x14ac:dyDescent="0.25">
      <c r="A7483" s="7">
        <f>anotacoes!D7483</f>
        <v>40780</v>
      </c>
      <c r="B7483" t="str">
        <f>anotacoes!C7483</f>
        <v>WORLD CHAMPIONSHIPS PARIS 2011</v>
      </c>
      <c r="C7483" t="str">
        <f>anotacoes!E7483</f>
        <v>VALOIS-FORTIER</v>
      </c>
      <c r="D7483" t="str">
        <f>anotacoes!F7483</f>
        <v>BISCHOF</v>
      </c>
      <c r="E7483" t="s">
        <v>10325</v>
      </c>
      <c r="F7483">
        <f>anotacoes!A7483</f>
        <v>108</v>
      </c>
      <c r="G7483">
        <f>anotacoes!B7483</f>
        <v>74</v>
      </c>
      <c r="H7483" t="str">
        <f>anotacoes!K7483</f>
        <v xml:space="preserve"> 00:09:16,499</v>
      </c>
      <c r="I7483" t="str">
        <f>anotacoes!L7483</f>
        <v xml:space="preserve"> 00:09:19,610</v>
      </c>
      <c r="J7483" t="str">
        <f>IF(L7483="PAUSE",E7483,IF(anotacoes!G7487=conversao_anotacoes!C7483,conversao_anotacoes!C7483,conversao_anotacoes!D7483))</f>
        <v>VALOIS-FORTIER</v>
      </c>
      <c r="K7483" t="str">
        <f t="shared" si="232"/>
        <v>BISCHOF</v>
      </c>
      <c r="L7483" t="str">
        <f>UPPER(anotacoes!H7483)</f>
        <v>TRANSITION</v>
      </c>
      <c r="M7483" t="str">
        <f>IF(OR(L7483="ATTACK",L7483="FINTA"),"&lt;TECNICA&gt;",UPPER(anotacoes!I7483))</f>
        <v>WITHOUT ATTACK</v>
      </c>
      <c r="N7483" t="str">
        <f>IF(OR(L7483="ATTACK",L7483="FINTA"),UPPER(anotacoes!I7483),"")</f>
        <v/>
      </c>
      <c r="O7483" s="6" t="str">
        <f>IF(anotacoes!N7483=0,"",anotacoes!N7483)</f>
        <v/>
      </c>
      <c r="P7483" t="str">
        <f>IF(anotacoes!M7483=0,"",UPPER(anotacoes!M7483))</f>
        <v/>
      </c>
      <c r="Q7483" t="str">
        <f t="shared" si="233"/>
        <v>INSERT INTO CONVERSAO_LUTA_ACAO (cd_conversao, id_luta, sequencia, momento_inicio, momento_fim, quem_faz, quem_sofre, acao_tipo, acao, tecnica, direcao, pontuacao) VALUES (1, 108, 74, TRIM(' 00:09:16,499'), TRIM(' 00:09:19,610'), 'VALOIS-FORTIER', 'BISCHOF', 'TRANSITION', 'WITHOUT ATTACK', NULL, NULL, NULL)</v>
      </c>
      <c r="R7483" t="s">
        <v>10327</v>
      </c>
    </row>
    <row r="7484" spans="1:18" hidden="1" x14ac:dyDescent="0.25">
      <c r="A7484" s="7">
        <f>anotacoes!D7484</f>
        <v>40780</v>
      </c>
      <c r="B7484" t="str">
        <f>anotacoes!C7484</f>
        <v>WORLD CHAMPIONSHIPS PARIS 2011</v>
      </c>
      <c r="C7484" t="str">
        <f>anotacoes!E7484</f>
        <v>VALOIS-FORTIER</v>
      </c>
      <c r="D7484" t="str">
        <f>anotacoes!F7484</f>
        <v>BISCHOF</v>
      </c>
      <c r="E7484" t="s">
        <v>10325</v>
      </c>
      <c r="F7484">
        <f>anotacoes!A7484</f>
        <v>108</v>
      </c>
      <c r="G7484">
        <f>anotacoes!B7484</f>
        <v>75</v>
      </c>
      <c r="H7484" t="str">
        <f>anotacoes!K7484</f>
        <v xml:space="preserve"> 00:09:19,610</v>
      </c>
      <c r="I7484" t="str">
        <f>anotacoes!L7484</f>
        <v xml:space="preserve"> 00:10:06,951</v>
      </c>
      <c r="J7484" t="str">
        <f>IF(L7484="PAUSE",E7484,IF(anotacoes!G7488=conversao_anotacoes!C7484,conversao_anotacoes!C7484,conversao_anotacoes!D7484))</f>
        <v>&lt;ARBITRO_DESCONHECIDO&gt;</v>
      </c>
      <c r="K7484" t="str">
        <f t="shared" si="232"/>
        <v/>
      </c>
      <c r="L7484" t="str">
        <f>UPPER(anotacoes!H7484)</f>
        <v>PAUSE</v>
      </c>
      <c r="M7484" t="str">
        <f>IF(OR(L7484="ATTACK",L7484="FINTA"),"&lt;TECNICA&gt;",UPPER(anotacoes!I7484))</f>
        <v>SHIDO WITHOUT SCORE</v>
      </c>
      <c r="N7484" t="str">
        <f>IF(OR(L7484="ATTACK",L7484="FINTA"),UPPER(anotacoes!I7484),"")</f>
        <v/>
      </c>
      <c r="O7484" s="6" t="str">
        <f>IF(anotacoes!N7484=0,"",anotacoes!N7484)</f>
        <v/>
      </c>
      <c r="P7484" t="str">
        <f>IF(anotacoes!M7484=0,"",UPPER(anotacoes!M7484))</f>
        <v/>
      </c>
      <c r="Q7484" t="str">
        <f t="shared" si="233"/>
        <v>INSERT INTO CONVERSAO_LUTA_ACAO (cd_conversao, id_luta, sequencia, momento_inicio, momento_fim, quem_faz, quem_sofre, acao_tipo, acao, tecnica, direcao, pontuacao) VALUES (1, 108, 75, TRIM(' 00:09:19,610'), TRIM(' 00:10:06,951'), '&lt;ARBITRO_DESCONHECIDO&gt;', '', 'PAUSE', 'SHIDO WITHOUT SCORE', NULL, NULL, NULL)</v>
      </c>
      <c r="R7484" t="s">
        <v>10327</v>
      </c>
    </row>
    <row r="7485" spans="1:18" hidden="1" x14ac:dyDescent="0.25">
      <c r="A7485" s="7">
        <f>anotacoes!D7485</f>
        <v>40780</v>
      </c>
      <c r="B7485" t="str">
        <f>anotacoes!C7485</f>
        <v>WORLD CHAMPIONSHIPS PARIS 2011</v>
      </c>
      <c r="C7485" t="str">
        <f>anotacoes!E7485</f>
        <v>VALOIS-FORTIER</v>
      </c>
      <c r="D7485" t="str">
        <f>anotacoes!F7485</f>
        <v>BISCHOF</v>
      </c>
      <c r="E7485" t="s">
        <v>10325</v>
      </c>
      <c r="F7485">
        <f>anotacoes!A7485</f>
        <v>108</v>
      </c>
      <c r="G7485">
        <f>anotacoes!B7485</f>
        <v>76</v>
      </c>
      <c r="H7485" t="str">
        <f>anotacoes!K7485</f>
        <v xml:space="preserve"> 00:10:06,951</v>
      </c>
      <c r="I7485" t="str">
        <f>anotacoes!L7485</f>
        <v xml:space="preserve"> 00:10:08,667</v>
      </c>
      <c r="J7485" t="str">
        <f>IF(L7485="PAUSE",E7485,IF(anotacoes!G7489=conversao_anotacoes!C7485,conversao_anotacoes!C7485,conversao_anotacoes!D7485))</f>
        <v>VALOIS-FORTIER</v>
      </c>
      <c r="K7485" t="str">
        <f t="shared" si="232"/>
        <v>BISCHOF</v>
      </c>
      <c r="L7485" t="str">
        <f>UPPER(anotacoes!H7485)</f>
        <v>DISPLACEMENT</v>
      </c>
      <c r="M7485" t="str">
        <f>IF(OR(L7485="ATTACK",L7485="FINTA"),"&lt;TECNICA&gt;",UPPER(anotacoes!I7485))</f>
        <v>2-3 STEP HESITANT RIGHT</v>
      </c>
      <c r="N7485" t="str">
        <f>IF(OR(L7485="ATTACK",L7485="FINTA"),UPPER(anotacoes!I7485),"")</f>
        <v/>
      </c>
      <c r="O7485" s="6" t="str">
        <f>IF(anotacoes!N7485=0,"",anotacoes!N7485)</f>
        <v/>
      </c>
      <c r="P7485" t="str">
        <f>IF(anotacoes!M7485=0,"",UPPER(anotacoes!M7485))</f>
        <v/>
      </c>
      <c r="Q7485" t="str">
        <f t="shared" si="233"/>
        <v>INSERT INTO CONVERSAO_LUTA_ACAO (cd_conversao, id_luta, sequencia, momento_inicio, momento_fim, quem_faz, quem_sofre, acao_tipo, acao, tecnica, direcao, pontuacao) VALUES (1, 108, 76, TRIM(' 00:10:06,951'), TRIM(' 00:10:08,667'), 'VALOIS-FORTIER', 'BISCHOF', 'DISPLACEMENT', '2-3 STEP HESITANT RIGHT', NULL, NULL, NULL)</v>
      </c>
      <c r="R7485" t="s">
        <v>10327</v>
      </c>
    </row>
    <row r="7486" spans="1:18" hidden="1" x14ac:dyDescent="0.25">
      <c r="A7486" s="7">
        <f>anotacoes!D7486</f>
        <v>40780</v>
      </c>
      <c r="B7486" t="str">
        <f>anotacoes!C7486</f>
        <v>WORLD CHAMPIONSHIPS PARIS 2011</v>
      </c>
      <c r="C7486" t="str">
        <f>anotacoes!E7486</f>
        <v>VALOIS-FORTIER</v>
      </c>
      <c r="D7486" t="str">
        <f>anotacoes!F7486</f>
        <v>BISCHOF</v>
      </c>
      <c r="E7486" t="s">
        <v>10325</v>
      </c>
      <c r="F7486">
        <f>anotacoes!A7486</f>
        <v>108</v>
      </c>
      <c r="G7486">
        <f>anotacoes!B7486</f>
        <v>77</v>
      </c>
      <c r="H7486" t="str">
        <f>anotacoes!K7486</f>
        <v xml:space="preserve"> 00:10:08,667</v>
      </c>
      <c r="I7486" t="str">
        <f>anotacoes!L7486</f>
        <v xml:space="preserve"> 00:10:14,986</v>
      </c>
      <c r="J7486" t="str">
        <f>IF(L7486="PAUSE",E7486,IF(anotacoes!G7490=conversao_anotacoes!C7486,conversao_anotacoes!C7486,conversao_anotacoes!D7486))</f>
        <v>VALOIS-FORTIER</v>
      </c>
      <c r="K7486" t="str">
        <f t="shared" si="232"/>
        <v>BISCHOF</v>
      </c>
      <c r="L7486" t="str">
        <f>UPPER(anotacoes!H7486)</f>
        <v>GRIP TIME</v>
      </c>
      <c r="M7486" t="str">
        <f>IF(OR(L7486="ATTACK",L7486="FINTA"),"&lt;TECNICA&gt;",UPPER(anotacoes!I7486))</f>
        <v>RIGHT BACK LEFT SLEEVE</v>
      </c>
      <c r="N7486" t="str">
        <f>IF(OR(L7486="ATTACK",L7486="FINTA"),UPPER(anotacoes!I7486),"")</f>
        <v/>
      </c>
      <c r="O7486" s="6" t="str">
        <f>IF(anotacoes!N7486=0,"",anotacoes!N7486)</f>
        <v/>
      </c>
      <c r="P7486" t="str">
        <f>IF(anotacoes!M7486=0,"",UPPER(anotacoes!M7486))</f>
        <v/>
      </c>
      <c r="Q7486" t="str">
        <f t="shared" si="233"/>
        <v>INSERT INTO CONVERSAO_LUTA_ACAO (cd_conversao, id_luta, sequencia, momento_inicio, momento_fim, quem_faz, quem_sofre, acao_tipo, acao, tecnica, direcao, pontuacao) VALUES (1, 108, 77, TRIM(' 00:10:08,667'), TRIM(' 00:10:14,986'), 'VALOIS-FORTIER', 'BISCHOF', 'GRIP TIME', 'RIGHT BACK LEFT SLEEVE', NULL, NULL, NULL)</v>
      </c>
      <c r="R7486" t="s">
        <v>10327</v>
      </c>
    </row>
    <row r="7487" spans="1:18" hidden="1" x14ac:dyDescent="0.25">
      <c r="A7487" s="7">
        <f>anotacoes!D7487</f>
        <v>40780</v>
      </c>
      <c r="B7487" t="str">
        <f>anotacoes!C7487</f>
        <v>WORLD CHAMPIONSHIPS PARIS 2011</v>
      </c>
      <c r="C7487" t="str">
        <f>anotacoes!E7487</f>
        <v>VALOIS-FORTIER</v>
      </c>
      <c r="D7487" t="str">
        <f>anotacoes!F7487</f>
        <v>BISCHOF</v>
      </c>
      <c r="E7487" t="s">
        <v>10325</v>
      </c>
      <c r="F7487">
        <f>anotacoes!A7487</f>
        <v>108</v>
      </c>
      <c r="G7487">
        <f>anotacoes!B7487</f>
        <v>78</v>
      </c>
      <c r="H7487" t="str">
        <f>anotacoes!K7487</f>
        <v xml:space="preserve"> 00:10:14,986</v>
      </c>
      <c r="I7487" t="str">
        <f>anotacoes!L7487</f>
        <v xml:space="preserve"> 00:10:17,418</v>
      </c>
      <c r="J7487" t="str">
        <f>IF(L7487="PAUSE",E7487,IF(anotacoes!G7491=conversao_anotacoes!C7487,conversao_anotacoes!C7487,conversao_anotacoes!D7487))</f>
        <v>VALOIS-FORTIER</v>
      </c>
      <c r="K7487" t="str">
        <f t="shared" si="232"/>
        <v>BISCHOF</v>
      </c>
      <c r="L7487" t="str">
        <f>UPPER(anotacoes!H7487)</f>
        <v>DISPLACEMENT</v>
      </c>
      <c r="M7487" t="str">
        <f>IF(OR(L7487="ATTACK",L7487="FINTA"),"&lt;TECNICA&gt;",UPPER(anotacoes!I7487))</f>
        <v>TRY TO GRIP WITH CONTACT</v>
      </c>
      <c r="N7487" t="str">
        <f>IF(OR(L7487="ATTACK",L7487="FINTA"),UPPER(anotacoes!I7487),"")</f>
        <v/>
      </c>
      <c r="O7487" s="6" t="str">
        <f>IF(anotacoes!N7487=0,"",anotacoes!N7487)</f>
        <v/>
      </c>
      <c r="P7487" t="str">
        <f>IF(anotacoes!M7487=0,"",UPPER(anotacoes!M7487))</f>
        <v/>
      </c>
      <c r="Q7487" t="str">
        <f t="shared" si="233"/>
        <v>INSERT INTO CONVERSAO_LUTA_ACAO (cd_conversao, id_luta, sequencia, momento_inicio, momento_fim, quem_faz, quem_sofre, acao_tipo, acao, tecnica, direcao, pontuacao) VALUES (1, 108, 78, TRIM(' 00:10:14,986'), TRIM(' 00:10:17,418'), 'VALOIS-FORTIER', 'BISCHOF', 'DISPLACEMENT', 'TRY TO GRIP WITH CONTACT', NULL, NULL, NULL)</v>
      </c>
      <c r="R7487" t="s">
        <v>10327</v>
      </c>
    </row>
    <row r="7488" spans="1:18" hidden="1" x14ac:dyDescent="0.25">
      <c r="A7488" s="7">
        <f>anotacoes!D7488</f>
        <v>40780</v>
      </c>
      <c r="B7488" t="str">
        <f>anotacoes!C7488</f>
        <v>WORLD CHAMPIONSHIPS PARIS 2011</v>
      </c>
      <c r="C7488" t="str">
        <f>anotacoes!E7488</f>
        <v>VALOIS-FORTIER</v>
      </c>
      <c r="D7488" t="str">
        <f>anotacoes!F7488</f>
        <v>BISCHOF</v>
      </c>
      <c r="E7488" t="s">
        <v>10325</v>
      </c>
      <c r="F7488">
        <f>anotacoes!A7488</f>
        <v>108</v>
      </c>
      <c r="G7488">
        <f>anotacoes!B7488</f>
        <v>79</v>
      </c>
      <c r="H7488" t="str">
        <f>anotacoes!K7488</f>
        <v xml:space="preserve"> 00:10:17,418</v>
      </c>
      <c r="I7488" t="str">
        <f>anotacoes!L7488</f>
        <v xml:space="preserve"> 00:10:20,765</v>
      </c>
      <c r="J7488" t="str">
        <f>IF(L7488="PAUSE",E7488,IF(anotacoes!G7492=conversao_anotacoes!C7488,conversao_anotacoes!C7488,conversao_anotacoes!D7488))</f>
        <v>VALOIS-FORTIER</v>
      </c>
      <c r="K7488" t="str">
        <f t="shared" si="232"/>
        <v>BISCHOF</v>
      </c>
      <c r="L7488" t="str">
        <f>UPPER(anotacoes!H7488)</f>
        <v>GRIP TIME</v>
      </c>
      <c r="M7488" t="str">
        <f>IF(OR(L7488="ATTACK",L7488="FINTA"),"&lt;TECNICA&gt;",UPPER(anotacoes!I7488))</f>
        <v>LEFT COLLAR RIGHT SLEEVE</v>
      </c>
      <c r="N7488" t="str">
        <f>IF(OR(L7488="ATTACK",L7488="FINTA"),UPPER(anotacoes!I7488),"")</f>
        <v/>
      </c>
      <c r="O7488" s="6" t="str">
        <f>IF(anotacoes!N7488=0,"",anotacoes!N7488)</f>
        <v/>
      </c>
      <c r="P7488" t="str">
        <f>IF(anotacoes!M7488=0,"",UPPER(anotacoes!M7488))</f>
        <v/>
      </c>
      <c r="Q7488" t="str">
        <f t="shared" si="233"/>
        <v>INSERT INTO CONVERSAO_LUTA_ACAO (cd_conversao, id_luta, sequencia, momento_inicio, momento_fim, quem_faz, quem_sofre, acao_tipo, acao, tecnica, direcao, pontuacao) VALUES (1, 108, 79, TRIM(' 00:10:17,418'), TRIM(' 00:10:20,765'), 'VALOIS-FORTIER', 'BISCHOF', 'GRIP TIME', 'LEFT COLLAR RIGHT SLEEVE', NULL, NULL, NULL)</v>
      </c>
      <c r="R7488" t="s">
        <v>10327</v>
      </c>
    </row>
    <row r="7489" spans="1:18" hidden="1" x14ac:dyDescent="0.25">
      <c r="A7489" s="7">
        <f>anotacoes!D7489</f>
        <v>40780</v>
      </c>
      <c r="B7489" t="str">
        <f>anotacoes!C7489</f>
        <v>WORLD CHAMPIONSHIPS PARIS 2011</v>
      </c>
      <c r="C7489" t="str">
        <f>anotacoes!E7489</f>
        <v>VALOIS-FORTIER</v>
      </c>
      <c r="D7489" t="str">
        <f>anotacoes!F7489</f>
        <v>BISCHOF</v>
      </c>
      <c r="E7489" t="s">
        <v>10325</v>
      </c>
      <c r="F7489">
        <f>anotacoes!A7489</f>
        <v>108</v>
      </c>
      <c r="G7489">
        <f>anotacoes!B7489</f>
        <v>80</v>
      </c>
      <c r="H7489" t="str">
        <f>anotacoes!K7489</f>
        <v xml:space="preserve"> 00:10:20,765</v>
      </c>
      <c r="I7489" t="str">
        <f>anotacoes!L7489</f>
        <v xml:space="preserve"> 00:10:20,765</v>
      </c>
      <c r="J7489" t="str">
        <f>IF(L7489="PAUSE",E7489,IF(anotacoes!G7493=conversao_anotacoes!C7489,conversao_anotacoes!C7489,conversao_anotacoes!D7489))</f>
        <v>VALOIS-FORTIER</v>
      </c>
      <c r="K7489" t="str">
        <f t="shared" si="232"/>
        <v>BISCHOF</v>
      </c>
      <c r="L7489" t="str">
        <f>UPPER(anotacoes!H7489)</f>
        <v>GRIP TIME</v>
      </c>
      <c r="M7489" t="str">
        <f>IF(OR(L7489="ATTACK",L7489="FINTA"),"&lt;TECNICA&gt;",UPPER(anotacoes!I7489))</f>
        <v>LEFT BACK RIGHT SLEEVE</v>
      </c>
      <c r="N7489" t="str">
        <f>IF(OR(L7489="ATTACK",L7489="FINTA"),UPPER(anotacoes!I7489),"")</f>
        <v/>
      </c>
      <c r="O7489" s="6" t="str">
        <f>IF(anotacoes!N7489=0,"",anotacoes!N7489)</f>
        <v/>
      </c>
      <c r="P7489" t="str">
        <f>IF(anotacoes!M7489=0,"",UPPER(anotacoes!M7489))</f>
        <v/>
      </c>
      <c r="Q7489" t="str">
        <f t="shared" si="233"/>
        <v>INSERT INTO CONVERSAO_LUTA_ACAO (cd_conversao, id_luta, sequencia, momento_inicio, momento_fim, quem_faz, quem_sofre, acao_tipo, acao, tecnica, direcao, pontuacao) VALUES (1, 108, 80, TRIM(' 00:10:20,765'), TRIM(' 00:10:20,765'), 'VALOIS-FORTIER', 'BISCHOF', 'GRIP TIME', 'LEFT BACK RIGHT SLEEVE', NULL, NULL, NULL)</v>
      </c>
      <c r="R7489" t="s">
        <v>10327</v>
      </c>
    </row>
    <row r="7490" spans="1:18" hidden="1" x14ac:dyDescent="0.25">
      <c r="A7490" s="7">
        <f>anotacoes!D7490</f>
        <v>40780</v>
      </c>
      <c r="B7490" t="str">
        <f>anotacoes!C7490</f>
        <v>WORLD CHAMPIONSHIPS PARIS 2011</v>
      </c>
      <c r="C7490" t="str">
        <f>anotacoes!E7490</f>
        <v>VALOIS-FORTIER</v>
      </c>
      <c r="D7490" t="str">
        <f>anotacoes!F7490</f>
        <v>BISCHOF</v>
      </c>
      <c r="E7490" t="s">
        <v>10325</v>
      </c>
      <c r="F7490">
        <f>anotacoes!A7490</f>
        <v>108</v>
      </c>
      <c r="G7490">
        <f>anotacoes!B7490</f>
        <v>81</v>
      </c>
      <c r="H7490" t="str">
        <f>anotacoes!K7490</f>
        <v xml:space="preserve"> 00:10:20,765</v>
      </c>
      <c r="I7490" t="str">
        <f>anotacoes!L7490</f>
        <v xml:space="preserve"> 00:10:21,767</v>
      </c>
      <c r="J7490" t="str">
        <f>IF(L7490="PAUSE",E7490,IF(anotacoes!G7494=conversao_anotacoes!C7490,conversao_anotacoes!C7490,conversao_anotacoes!D7490))</f>
        <v>VALOIS-FORTIER</v>
      </c>
      <c r="K7490" t="str">
        <f t="shared" si="232"/>
        <v>BISCHOF</v>
      </c>
      <c r="L7490" t="str">
        <f>UPPER(anotacoes!H7490)</f>
        <v>ATTACK</v>
      </c>
      <c r="M7490" t="str">
        <f>IF(OR(L7490="ATTACK",L7490="FINTA"),"&lt;TECNICA&gt;",UPPER(anotacoes!I7490))</f>
        <v>&lt;TECNICA&gt;</v>
      </c>
      <c r="N7490" t="str">
        <f>IF(OR(L7490="ATTACK",L7490="FINTA"),UPPER(anotacoes!I7490),"")</f>
        <v>UCHIMATA</v>
      </c>
      <c r="O7490" s="6">
        <f>IF(anotacoes!N7490=0,"",anotacoes!N7490)</f>
        <v>6</v>
      </c>
      <c r="P7490" t="str">
        <f>IF(anotacoes!M7490=0,"",UPPER(anotacoes!M7490))</f>
        <v/>
      </c>
      <c r="Q7490" t="str">
        <f t="shared" si="233"/>
        <v>INSERT INTO CONVERSAO_LUTA_ACAO (cd_conversao, id_luta, sequencia, momento_inicio, momento_fim, quem_faz, quem_sofre, acao_tipo, acao, tecnica, direcao, pontuacao) VALUES (1, 108, 81, TRIM(' 00:10:20,765'), TRIM(' 00:10:21,767'), 'VALOIS-FORTIER', 'BISCHOF', 'ATTACK', '&lt;TECNICA&gt;', 'UCHIMATA', 6, NULL)</v>
      </c>
      <c r="R7490" t="s">
        <v>10327</v>
      </c>
    </row>
    <row r="7491" spans="1:18" hidden="1" x14ac:dyDescent="0.25">
      <c r="A7491" s="7">
        <f>anotacoes!D7491</f>
        <v>40780</v>
      </c>
      <c r="B7491" t="str">
        <f>anotacoes!C7491</f>
        <v>WORLD CHAMPIONSHIPS PARIS 2011</v>
      </c>
      <c r="C7491" t="str">
        <f>anotacoes!E7491</f>
        <v>VALOIS-FORTIER</v>
      </c>
      <c r="D7491" t="str">
        <f>anotacoes!F7491</f>
        <v>BISCHOF</v>
      </c>
      <c r="E7491" t="s">
        <v>10325</v>
      </c>
      <c r="F7491">
        <f>anotacoes!A7491</f>
        <v>108</v>
      </c>
      <c r="G7491">
        <f>anotacoes!B7491</f>
        <v>82</v>
      </c>
      <c r="H7491" t="str">
        <f>anotacoes!K7491</f>
        <v xml:space="preserve"> 00:10:21,767</v>
      </c>
      <c r="I7491" t="str">
        <f>anotacoes!L7491</f>
        <v xml:space="preserve"> 00:10:25,360</v>
      </c>
      <c r="J7491" t="str">
        <f>IF(L7491="PAUSE",E7491,IF(anotacoes!G7495=conversao_anotacoes!C7491,conversao_anotacoes!C7491,conversao_anotacoes!D7491))</f>
        <v>VALOIS-FORTIER</v>
      </c>
      <c r="K7491" t="str">
        <f t="shared" ref="K7491:K7554" si="234">IF(J7491=E7491,"",IF(J7491=C7491,D7491,C7491))</f>
        <v>BISCHOF</v>
      </c>
      <c r="L7491" t="str">
        <f>UPPER(anotacoes!H7491)</f>
        <v>GRIP TIME</v>
      </c>
      <c r="M7491" t="str">
        <f>IF(OR(L7491="ATTACK",L7491="FINTA"),"&lt;TECNICA&gt;",UPPER(anotacoes!I7491))</f>
        <v>RIGHT SLEEVE</v>
      </c>
      <c r="N7491" t="str">
        <f>IF(OR(L7491="ATTACK",L7491="FINTA"),UPPER(anotacoes!I7491),"")</f>
        <v/>
      </c>
      <c r="O7491" s="6" t="str">
        <f>IF(anotacoes!N7491=0,"",anotacoes!N7491)</f>
        <v/>
      </c>
      <c r="P7491" t="str">
        <f>IF(anotacoes!M7491=0,"",UPPER(anotacoes!M7491))</f>
        <v/>
      </c>
      <c r="Q7491" t="str">
        <f t="shared" ref="Q7491:Q7554" si="235">CONCATENATE("INSERT INTO CONVERSAO_LUTA_ACAO (cd_conversao, id_luta, sequencia, momento_inicio, momento_fim, quem_faz, quem_sofre, acao_tipo, acao, tecnica, direcao, pontuacao) VALUES (1, ",F7491,", ",G7491,", ","TRIM('",H7491,"')",", ","TRIM('",I7491,"')",", ","'",J7491,"'",", ","'",K7491,"'",", ","'",L7491,"'",", ","'",M7491,"'",", ",IF(N7491="","NULL",CONCATENATE("'",N7491,"'")),", ",IF(O7491="","NULL",O7491),", ",IF(P7491="","NULL",CONCATENATE("'",P7491,"'")),")")</f>
        <v>INSERT INTO CONVERSAO_LUTA_ACAO (cd_conversao, id_luta, sequencia, momento_inicio, momento_fim, quem_faz, quem_sofre, acao_tipo, acao, tecnica, direcao, pontuacao) VALUES (1, 108, 82, TRIM(' 00:10:21,767'), TRIM(' 00:10:25,360'), 'VALOIS-FORTIER', 'BISCHOF', 'GRIP TIME', 'RIGHT SLEEVE', NULL, NULL, NULL)</v>
      </c>
      <c r="R7491" t="s">
        <v>10327</v>
      </c>
    </row>
    <row r="7492" spans="1:18" hidden="1" x14ac:dyDescent="0.25">
      <c r="A7492" s="7">
        <f>anotacoes!D7492</f>
        <v>40780</v>
      </c>
      <c r="B7492" t="str">
        <f>anotacoes!C7492</f>
        <v>WORLD CHAMPIONSHIPS PARIS 2011</v>
      </c>
      <c r="C7492" t="str">
        <f>anotacoes!E7492</f>
        <v>VALOIS-FORTIER</v>
      </c>
      <c r="D7492" t="str">
        <f>anotacoes!F7492</f>
        <v>BISCHOF</v>
      </c>
      <c r="E7492" t="s">
        <v>10325</v>
      </c>
      <c r="F7492">
        <f>anotacoes!A7492</f>
        <v>108</v>
      </c>
      <c r="G7492">
        <f>anotacoes!B7492</f>
        <v>83</v>
      </c>
      <c r="H7492" t="str">
        <f>anotacoes!K7492</f>
        <v xml:space="preserve"> 00:10:25,360</v>
      </c>
      <c r="I7492" t="str">
        <f>anotacoes!L7492</f>
        <v xml:space="preserve"> 00:10:25,814</v>
      </c>
      <c r="J7492" t="str">
        <f>IF(L7492="PAUSE",E7492,IF(anotacoes!G7496=conversao_anotacoes!C7492,conversao_anotacoes!C7492,conversao_anotacoes!D7492))</f>
        <v>VALOIS-FORTIER</v>
      </c>
      <c r="K7492" t="str">
        <f t="shared" si="234"/>
        <v>BISCHOF</v>
      </c>
      <c r="L7492" t="str">
        <f>UPPER(anotacoes!H7492)</f>
        <v>ATTACK</v>
      </c>
      <c r="M7492" t="str">
        <f>IF(OR(L7492="ATTACK",L7492="FINTA"),"&lt;TECNICA&gt;",UPPER(anotacoes!I7492))</f>
        <v>&lt;TECNICA&gt;</v>
      </c>
      <c r="N7492" t="str">
        <f>IF(OR(L7492="ATTACK",L7492="FINTA"),UPPER(anotacoes!I7492),"")</f>
        <v>KATA OTOSHI KUZURE</v>
      </c>
      <c r="O7492" s="6">
        <f>IF(anotacoes!N7492=0,"",anotacoes!N7492)</f>
        <v>9</v>
      </c>
      <c r="P7492" t="str">
        <f>IF(anotacoes!M7492=0,"",UPPER(anotacoes!M7492))</f>
        <v/>
      </c>
      <c r="Q7492" t="str">
        <f t="shared" si="235"/>
        <v>INSERT INTO CONVERSAO_LUTA_ACAO (cd_conversao, id_luta, sequencia, momento_inicio, momento_fim, quem_faz, quem_sofre, acao_tipo, acao, tecnica, direcao, pontuacao) VALUES (1, 108, 83, TRIM(' 00:10:25,360'), TRIM(' 00:10:25,814'), 'VALOIS-FORTIER', 'BISCHOF', 'ATTACK', '&lt;TECNICA&gt;', 'KATA OTOSHI KUZURE', 9, NULL)</v>
      </c>
      <c r="R7492" t="s">
        <v>10327</v>
      </c>
    </row>
    <row r="7493" spans="1:18" hidden="1" x14ac:dyDescent="0.25">
      <c r="A7493" s="7">
        <f>anotacoes!D7493</f>
        <v>40780</v>
      </c>
      <c r="B7493" t="str">
        <f>anotacoes!C7493</f>
        <v>WORLD CHAMPIONSHIPS PARIS 2011</v>
      </c>
      <c r="C7493" t="str">
        <f>anotacoes!E7493</f>
        <v>VALOIS-FORTIER</v>
      </c>
      <c r="D7493" t="str">
        <f>anotacoes!F7493</f>
        <v>BISCHOF</v>
      </c>
      <c r="E7493" t="s">
        <v>10325</v>
      </c>
      <c r="F7493">
        <f>anotacoes!A7493</f>
        <v>108</v>
      </c>
      <c r="G7493">
        <f>anotacoes!B7493</f>
        <v>84</v>
      </c>
      <c r="H7493" t="str">
        <f>anotacoes!K7493</f>
        <v xml:space="preserve"> 00:10:25,814</v>
      </c>
      <c r="I7493" t="str">
        <f>anotacoes!L7493</f>
        <v xml:space="preserve"> 00:10:30,005</v>
      </c>
      <c r="J7493" t="str">
        <f>IF(L7493="PAUSE",E7493,IF(anotacoes!G7497=conversao_anotacoes!C7493,conversao_anotacoes!C7493,conversao_anotacoes!D7493))</f>
        <v>VALOIS-FORTIER</v>
      </c>
      <c r="K7493" t="str">
        <f t="shared" si="234"/>
        <v>BISCHOF</v>
      </c>
      <c r="L7493" t="str">
        <f>UPPER(anotacoes!H7493)</f>
        <v>GROUNDWORK COMBAT</v>
      </c>
      <c r="M7493" t="str">
        <f>IF(OR(L7493="ATTACK",L7493="FINTA"),"&lt;TECNICA&gt;",UPPER(anotacoes!I7493))</f>
        <v>DEFENSIVE POSITION</v>
      </c>
      <c r="N7493" t="str">
        <f>IF(OR(L7493="ATTACK",L7493="FINTA"),UPPER(anotacoes!I7493),"")</f>
        <v/>
      </c>
      <c r="O7493" s="6" t="str">
        <f>IF(anotacoes!N7493=0,"",anotacoes!N7493)</f>
        <v/>
      </c>
      <c r="P7493" t="str">
        <f>IF(anotacoes!M7493=0,"",UPPER(anotacoes!M7493))</f>
        <v/>
      </c>
      <c r="Q7493" t="str">
        <f t="shared" si="235"/>
        <v>INSERT INTO CONVERSAO_LUTA_ACAO (cd_conversao, id_luta, sequencia, momento_inicio, momento_fim, quem_faz, quem_sofre, acao_tipo, acao, tecnica, direcao, pontuacao) VALUES (1, 108, 84, TRIM(' 00:10:25,814'), TRIM(' 00:10:30,005'), 'VALOIS-FORTIER', 'BISCHOF', 'GROUNDWORK COMBAT', 'DEFENSIVE POSITION', NULL, NULL, NULL)</v>
      </c>
      <c r="R7493" t="s">
        <v>10327</v>
      </c>
    </row>
    <row r="7494" spans="1:18" hidden="1" x14ac:dyDescent="0.25">
      <c r="A7494" s="7">
        <f>anotacoes!D7494</f>
        <v>40780</v>
      </c>
      <c r="B7494" t="str">
        <f>anotacoes!C7494</f>
        <v>WORLD CHAMPIONSHIPS PARIS 2011</v>
      </c>
      <c r="C7494" t="str">
        <f>anotacoes!E7494</f>
        <v>VALOIS-FORTIER</v>
      </c>
      <c r="D7494" t="str">
        <f>anotacoes!F7494</f>
        <v>BISCHOF</v>
      </c>
      <c r="E7494" t="s">
        <v>10325</v>
      </c>
      <c r="F7494">
        <f>anotacoes!A7494</f>
        <v>108</v>
      </c>
      <c r="G7494">
        <f>anotacoes!B7494</f>
        <v>85</v>
      </c>
      <c r="H7494" t="str">
        <f>anotacoes!K7494</f>
        <v xml:space="preserve"> 00:10:30,180</v>
      </c>
      <c r="I7494" t="str">
        <f>anotacoes!L7494</f>
        <v xml:space="preserve"> 00:10:31,177</v>
      </c>
      <c r="J7494" t="str">
        <f>IF(L7494="PAUSE",E7494,IF(anotacoes!G7498=conversao_anotacoes!C7494,conversao_anotacoes!C7494,conversao_anotacoes!D7494))</f>
        <v>&lt;ARBITRO_DESCONHECIDO&gt;</v>
      </c>
      <c r="K7494" t="str">
        <f t="shared" si="234"/>
        <v/>
      </c>
      <c r="L7494" t="str">
        <f>UPPER(anotacoes!H7494)</f>
        <v>PAUSE</v>
      </c>
      <c r="M7494" t="str">
        <f>IF(OR(L7494="ATTACK",L7494="FINTA"),"&lt;TECNICA&gt;",UPPER(anotacoes!I7494))</f>
        <v>&lt;NAO_CLASSIFICADO&gt;</v>
      </c>
      <c r="N7494" t="str">
        <f>IF(OR(L7494="ATTACK",L7494="FINTA"),UPPER(anotacoes!I7494),"")</f>
        <v/>
      </c>
      <c r="O7494" s="6" t="str">
        <f>IF(anotacoes!N7494=0,"",anotacoes!N7494)</f>
        <v/>
      </c>
      <c r="P7494" t="str">
        <f>IF(anotacoes!M7494=0,"",UPPER(anotacoes!M7494))</f>
        <v/>
      </c>
      <c r="Q7494" t="str">
        <f t="shared" si="235"/>
        <v>INSERT INTO CONVERSAO_LUTA_ACAO (cd_conversao, id_luta, sequencia, momento_inicio, momento_fim, quem_faz, quem_sofre, acao_tipo, acao, tecnica, direcao, pontuacao) VALUES (1, 108, 85, TRIM(' 00:10:30,180'), TRIM(' 00:10:31,177'), '&lt;ARBITRO_DESCONHECIDO&gt;', '', 'PAUSE', '&lt;NAO_CLASSIFICADO&gt;', NULL, NULL, NULL)</v>
      </c>
      <c r="R7494" t="s">
        <v>10327</v>
      </c>
    </row>
    <row r="7495" spans="1:18" hidden="1" x14ac:dyDescent="0.25">
      <c r="A7495" s="7">
        <f>anotacoes!D7495</f>
        <v>40818</v>
      </c>
      <c r="B7495" t="str">
        <f>anotacoes!C7495</f>
        <v>WORLD CUP LIVERPOOL 2011</v>
      </c>
      <c r="C7495" t="str">
        <f>anotacoes!E7495</f>
        <v>VALOIS-FORTIER</v>
      </c>
      <c r="D7495" t="str">
        <f>anotacoes!F7495</f>
        <v>PIETRI</v>
      </c>
      <c r="E7495" t="s">
        <v>10325</v>
      </c>
      <c r="F7495">
        <f>anotacoes!A7495</f>
        <v>109</v>
      </c>
      <c r="G7495">
        <f>anotacoes!B7495</f>
        <v>1</v>
      </c>
      <c r="H7495" t="str">
        <f>anotacoes!K7495</f>
        <v xml:space="preserve"> 00:00:00,941</v>
      </c>
      <c r="I7495" t="str">
        <f>anotacoes!L7495</f>
        <v xml:space="preserve"> 00:00:08,015</v>
      </c>
      <c r="J7495" t="str">
        <f>IF(L7495="PAUSE",E7495,IF(anotacoes!G7499=conversao_anotacoes!C7495,conversao_anotacoes!C7495,conversao_anotacoes!D7495))</f>
        <v>VALOIS-FORTIER</v>
      </c>
      <c r="K7495" t="str">
        <f t="shared" si="234"/>
        <v>PIETRI</v>
      </c>
      <c r="L7495" t="str">
        <f>UPPER(anotacoes!H7495)</f>
        <v>GRIP TIME</v>
      </c>
      <c r="M7495" t="str">
        <f>IF(OR(L7495="ATTACK",L7495="FINTA"),"&lt;TECNICA&gt;",UPPER(anotacoes!I7495))</f>
        <v>LEFT COLLAR RIGHT SLEEVE</v>
      </c>
      <c r="N7495" t="str">
        <f>IF(OR(L7495="ATTACK",L7495="FINTA"),UPPER(anotacoes!I7495),"")</f>
        <v/>
      </c>
      <c r="O7495" s="6" t="str">
        <f>IF(anotacoes!N7495=0,"",anotacoes!N7495)</f>
        <v/>
      </c>
      <c r="P7495" t="str">
        <f>IF(anotacoes!M7495=0,"",UPPER(anotacoes!M7495))</f>
        <v/>
      </c>
      <c r="Q7495" t="str">
        <f t="shared" si="235"/>
        <v>INSERT INTO CONVERSAO_LUTA_ACAO (cd_conversao, id_luta, sequencia, momento_inicio, momento_fim, quem_faz, quem_sofre, acao_tipo, acao, tecnica, direcao, pontuacao) VALUES (1, 109, 1, TRIM(' 00:00:00,941'), TRIM(' 00:00:08,015'), 'VALOIS-FORTIER', 'PIETRI', 'GRIP TIME', 'LEFT COLLAR RIGHT SLEEVE', NULL, NULL, NULL)</v>
      </c>
      <c r="R7495" t="s">
        <v>10327</v>
      </c>
    </row>
    <row r="7496" spans="1:18" hidden="1" x14ac:dyDescent="0.25">
      <c r="A7496" s="7">
        <f>anotacoes!D7496</f>
        <v>40818</v>
      </c>
      <c r="B7496" t="str">
        <f>anotacoes!C7496</f>
        <v>WORLD CUP LIVERPOOL 2011</v>
      </c>
      <c r="C7496" t="str">
        <f>anotacoes!E7496</f>
        <v>VALOIS-FORTIER</v>
      </c>
      <c r="D7496" t="str">
        <f>anotacoes!F7496</f>
        <v>PIETRI</v>
      </c>
      <c r="E7496" t="s">
        <v>10325</v>
      </c>
      <c r="F7496">
        <f>anotacoes!A7496</f>
        <v>109</v>
      </c>
      <c r="G7496">
        <f>anotacoes!B7496</f>
        <v>2</v>
      </c>
      <c r="H7496" t="str">
        <f>anotacoes!K7496</f>
        <v xml:space="preserve"> 00:00:08,015</v>
      </c>
      <c r="I7496" t="str">
        <f>anotacoes!L7496</f>
        <v xml:space="preserve"> 00:00:09,947</v>
      </c>
      <c r="J7496" t="str">
        <f>IF(L7496="PAUSE",E7496,IF(anotacoes!G7500=conversao_anotacoes!C7496,conversao_anotacoes!C7496,conversao_anotacoes!D7496))</f>
        <v>VALOIS-FORTIER</v>
      </c>
      <c r="K7496" t="str">
        <f t="shared" si="234"/>
        <v>PIETRI</v>
      </c>
      <c r="L7496" t="str">
        <f>UPPER(anotacoes!H7496)</f>
        <v>GRIP TIME</v>
      </c>
      <c r="M7496" t="str">
        <f>IF(OR(L7496="ATTACK",L7496="FINTA"),"&lt;TECNICA&gt;",UPPER(anotacoes!I7496))</f>
        <v>LEFT BACK RIGHT SLEEVE</v>
      </c>
      <c r="N7496" t="str">
        <f>IF(OR(L7496="ATTACK",L7496="FINTA"),UPPER(anotacoes!I7496),"")</f>
        <v/>
      </c>
      <c r="O7496" s="6" t="str">
        <f>IF(anotacoes!N7496=0,"",anotacoes!N7496)</f>
        <v/>
      </c>
      <c r="P7496" t="str">
        <f>IF(anotacoes!M7496=0,"",UPPER(anotacoes!M7496))</f>
        <v/>
      </c>
      <c r="Q7496" t="str">
        <f t="shared" si="235"/>
        <v>INSERT INTO CONVERSAO_LUTA_ACAO (cd_conversao, id_luta, sequencia, momento_inicio, momento_fim, quem_faz, quem_sofre, acao_tipo, acao, tecnica, direcao, pontuacao) VALUES (1, 109, 2, TRIM(' 00:00:08,015'), TRIM(' 00:00:09,947'), 'VALOIS-FORTIER', 'PIETRI', 'GRIP TIME', 'LEFT BACK RIGHT SLEEVE', NULL, NULL, NULL)</v>
      </c>
      <c r="R7496" t="s">
        <v>10327</v>
      </c>
    </row>
    <row r="7497" spans="1:18" hidden="1" x14ac:dyDescent="0.25">
      <c r="A7497" s="7">
        <f>anotacoes!D7497</f>
        <v>40818</v>
      </c>
      <c r="B7497" t="str">
        <f>anotacoes!C7497</f>
        <v>WORLD CUP LIVERPOOL 2011</v>
      </c>
      <c r="C7497" t="str">
        <f>anotacoes!E7497</f>
        <v>VALOIS-FORTIER</v>
      </c>
      <c r="D7497" t="str">
        <f>anotacoes!F7497</f>
        <v>PIETRI</v>
      </c>
      <c r="E7497" t="s">
        <v>10325</v>
      </c>
      <c r="F7497">
        <f>anotacoes!A7497</f>
        <v>109</v>
      </c>
      <c r="G7497">
        <f>anotacoes!B7497</f>
        <v>3</v>
      </c>
      <c r="H7497" t="str">
        <f>anotacoes!K7497</f>
        <v xml:space="preserve"> 00:00:09,947</v>
      </c>
      <c r="I7497" t="str">
        <f>anotacoes!L7497</f>
        <v xml:space="preserve"> 00:00:09,947</v>
      </c>
      <c r="J7497" t="str">
        <f>IF(L7497="PAUSE",E7497,IF(anotacoes!G7501=conversao_anotacoes!C7497,conversao_anotacoes!C7497,conversao_anotacoes!D7497))</f>
        <v>VALOIS-FORTIER</v>
      </c>
      <c r="K7497" t="str">
        <f t="shared" si="234"/>
        <v>PIETRI</v>
      </c>
      <c r="L7497" t="str">
        <f>UPPER(anotacoes!H7497)</f>
        <v>DEFENSE</v>
      </c>
      <c r="M7497" t="str">
        <f>IF(OR(L7497="ATTACK",L7497="FINTA"),"&lt;TECNICA&gt;",UPPER(anotacoes!I7497))</f>
        <v>TAE-SABAKI LEFT INCLINED</v>
      </c>
      <c r="N7497" t="str">
        <f>IF(OR(L7497="ATTACK",L7497="FINTA"),UPPER(anotacoes!I7497),"")</f>
        <v/>
      </c>
      <c r="O7497" s="6" t="str">
        <f>IF(anotacoes!N7497=0,"",anotacoes!N7497)</f>
        <v/>
      </c>
      <c r="P7497" t="str">
        <f>IF(anotacoes!M7497=0,"",UPPER(anotacoes!M7497))</f>
        <v/>
      </c>
      <c r="Q7497" t="str">
        <f t="shared" si="235"/>
        <v>INSERT INTO CONVERSAO_LUTA_ACAO (cd_conversao, id_luta, sequencia, momento_inicio, momento_fim, quem_faz, quem_sofre, acao_tipo, acao, tecnica, direcao, pontuacao) VALUES (1, 109, 3, TRIM(' 00:00:09,947'), TRIM(' 00:00:09,947'), 'VALOIS-FORTIER', 'PIETRI', 'DEFENSE', 'TAE-SABAKI LEFT INCLINED', NULL, NULL, NULL)</v>
      </c>
      <c r="R7497" t="s">
        <v>10327</v>
      </c>
    </row>
    <row r="7498" spans="1:18" hidden="1" x14ac:dyDescent="0.25">
      <c r="A7498" s="7">
        <f>anotacoes!D7498</f>
        <v>40818</v>
      </c>
      <c r="B7498" t="str">
        <f>anotacoes!C7498</f>
        <v>WORLD CUP LIVERPOOL 2011</v>
      </c>
      <c r="C7498" t="str">
        <f>anotacoes!E7498</f>
        <v>VALOIS-FORTIER</v>
      </c>
      <c r="D7498" t="str">
        <f>anotacoes!F7498</f>
        <v>PIETRI</v>
      </c>
      <c r="E7498" t="s">
        <v>10325</v>
      </c>
      <c r="F7498">
        <f>anotacoes!A7498</f>
        <v>109</v>
      </c>
      <c r="G7498">
        <f>anotacoes!B7498</f>
        <v>4</v>
      </c>
      <c r="H7498" t="str">
        <f>anotacoes!K7498</f>
        <v xml:space="preserve"> 00:00:09,947</v>
      </c>
      <c r="I7498" t="str">
        <f>anotacoes!L7498</f>
        <v xml:space="preserve"> 00:00:13,298</v>
      </c>
      <c r="J7498" t="str">
        <f>IF(L7498="PAUSE",E7498,IF(anotacoes!G7502=conversao_anotacoes!C7498,conversao_anotacoes!C7498,conversao_anotacoes!D7498))</f>
        <v>VALOIS-FORTIER</v>
      </c>
      <c r="K7498" t="str">
        <f t="shared" si="234"/>
        <v>PIETRI</v>
      </c>
      <c r="L7498" t="str">
        <f>UPPER(anotacoes!H7498)</f>
        <v>GROUNDWORK COMBAT</v>
      </c>
      <c r="M7498" t="str">
        <f>IF(OR(L7498="ATTACK",L7498="FINTA"),"&lt;TECNICA&gt;",UPPER(anotacoes!I7498))</f>
        <v>TRYING TO ATTACK</v>
      </c>
      <c r="N7498" t="str">
        <f>IF(OR(L7498="ATTACK",L7498="FINTA"),UPPER(anotacoes!I7498),"")</f>
        <v/>
      </c>
      <c r="O7498" s="6" t="str">
        <f>IF(anotacoes!N7498=0,"",anotacoes!N7498)</f>
        <v/>
      </c>
      <c r="P7498" t="str">
        <f>IF(anotacoes!M7498=0,"",UPPER(anotacoes!M7498))</f>
        <v/>
      </c>
      <c r="Q7498" t="str">
        <f t="shared" si="235"/>
        <v>INSERT INTO CONVERSAO_LUTA_ACAO (cd_conversao, id_luta, sequencia, momento_inicio, momento_fim, quem_faz, quem_sofre, acao_tipo, acao, tecnica, direcao, pontuacao) VALUES (1, 109, 4, TRIM(' 00:00:09,947'), TRIM(' 00:00:13,298'), 'VALOIS-FORTIER', 'PIETRI', 'GROUNDWORK COMBAT', 'TRYING TO ATTACK', NULL, NULL, NULL)</v>
      </c>
      <c r="R7498" t="s">
        <v>10327</v>
      </c>
    </row>
    <row r="7499" spans="1:18" hidden="1" x14ac:dyDescent="0.25">
      <c r="A7499" s="7">
        <f>anotacoes!D7499</f>
        <v>40818</v>
      </c>
      <c r="B7499" t="str">
        <f>anotacoes!C7499</f>
        <v>WORLD CUP LIVERPOOL 2011</v>
      </c>
      <c r="C7499" t="str">
        <f>anotacoes!E7499</f>
        <v>VALOIS-FORTIER</v>
      </c>
      <c r="D7499" t="str">
        <f>anotacoes!F7499</f>
        <v>PIETRI</v>
      </c>
      <c r="E7499" t="s">
        <v>10325</v>
      </c>
      <c r="F7499">
        <f>anotacoes!A7499</f>
        <v>109</v>
      </c>
      <c r="G7499">
        <f>anotacoes!B7499</f>
        <v>5</v>
      </c>
      <c r="H7499" t="str">
        <f>anotacoes!K7499</f>
        <v xml:space="preserve"> 00:00:13,298</v>
      </c>
      <c r="I7499" t="str">
        <f>anotacoes!L7499</f>
        <v xml:space="preserve"> 00:00:17,966</v>
      </c>
      <c r="J7499" t="str">
        <f>IF(L7499="PAUSE",E7499,IF(anotacoes!G7503=conversao_anotacoes!C7499,conversao_anotacoes!C7499,conversao_anotacoes!D7499))</f>
        <v>&lt;ARBITRO_DESCONHECIDO&gt;</v>
      </c>
      <c r="K7499" t="str">
        <f t="shared" si="234"/>
        <v/>
      </c>
      <c r="L7499" t="str">
        <f>UPPER(anotacoes!H7499)</f>
        <v>PAUSE</v>
      </c>
      <c r="M7499" t="str">
        <f>IF(OR(L7499="ATTACK",L7499="FINTA"),"&lt;TECNICA&gt;",UPPER(anotacoes!I7499))</f>
        <v>&lt;NAO_CLASSIFICADO&gt;</v>
      </c>
      <c r="N7499" t="str">
        <f>IF(OR(L7499="ATTACK",L7499="FINTA"),UPPER(anotacoes!I7499),"")</f>
        <v/>
      </c>
      <c r="O7499" s="6" t="str">
        <f>IF(anotacoes!N7499=0,"",anotacoes!N7499)</f>
        <v/>
      </c>
      <c r="P7499" t="str">
        <f>IF(anotacoes!M7499=0,"",UPPER(anotacoes!M7499))</f>
        <v/>
      </c>
      <c r="Q7499" t="str">
        <f t="shared" si="235"/>
        <v>INSERT INTO CONVERSAO_LUTA_ACAO (cd_conversao, id_luta, sequencia, momento_inicio, momento_fim, quem_faz, quem_sofre, acao_tipo, acao, tecnica, direcao, pontuacao) VALUES (1, 109, 5, TRIM(' 00:00:13,298'), TRIM(' 00:00:17,966'), '&lt;ARBITRO_DESCONHECIDO&gt;', '', 'PAUSE', '&lt;NAO_CLASSIFICADO&gt;', NULL, NULL, NULL)</v>
      </c>
      <c r="R7499" t="s">
        <v>10327</v>
      </c>
    </row>
    <row r="7500" spans="1:18" hidden="1" x14ac:dyDescent="0.25">
      <c r="A7500" s="7">
        <f>anotacoes!D7500</f>
        <v>40818</v>
      </c>
      <c r="B7500" t="str">
        <f>anotacoes!C7500</f>
        <v>WORLD CUP LIVERPOOL 2011</v>
      </c>
      <c r="C7500" t="str">
        <f>anotacoes!E7500</f>
        <v>VALOIS-FORTIER</v>
      </c>
      <c r="D7500" t="str">
        <f>anotacoes!F7500</f>
        <v>PIETRI</v>
      </c>
      <c r="E7500" t="s">
        <v>10325</v>
      </c>
      <c r="F7500">
        <f>anotacoes!A7500</f>
        <v>109</v>
      </c>
      <c r="G7500">
        <f>anotacoes!B7500</f>
        <v>6</v>
      </c>
      <c r="H7500" t="str">
        <f>anotacoes!K7500</f>
        <v xml:space="preserve"> 00:00:18,138</v>
      </c>
      <c r="I7500" t="str">
        <f>anotacoes!L7500</f>
        <v xml:space="preserve"> 00:00:22,984</v>
      </c>
      <c r="J7500" t="str">
        <f>IF(L7500="PAUSE",E7500,IF(anotacoes!G7504=conversao_anotacoes!C7500,conversao_anotacoes!C7500,conversao_anotacoes!D7500))</f>
        <v>VALOIS-FORTIER</v>
      </c>
      <c r="K7500" t="str">
        <f t="shared" si="234"/>
        <v>PIETRI</v>
      </c>
      <c r="L7500" t="str">
        <f>UPPER(anotacoes!H7500)</f>
        <v>DISPLACEMENT</v>
      </c>
      <c r="M7500" t="str">
        <f>IF(OR(L7500="ATTACK",L7500="FINTA"),"&lt;TECNICA&gt;",UPPER(anotacoes!I7500))</f>
        <v>2-3 STEP HESITANT RIGHT</v>
      </c>
      <c r="N7500" t="str">
        <f>IF(OR(L7500="ATTACK",L7500="FINTA"),UPPER(anotacoes!I7500),"")</f>
        <v/>
      </c>
      <c r="O7500" s="6" t="str">
        <f>IF(anotacoes!N7500=0,"",anotacoes!N7500)</f>
        <v/>
      </c>
      <c r="P7500" t="str">
        <f>IF(anotacoes!M7500=0,"",UPPER(anotacoes!M7500))</f>
        <v/>
      </c>
      <c r="Q7500" t="str">
        <f t="shared" si="235"/>
        <v>INSERT INTO CONVERSAO_LUTA_ACAO (cd_conversao, id_luta, sequencia, momento_inicio, momento_fim, quem_faz, quem_sofre, acao_tipo, acao, tecnica, direcao, pontuacao) VALUES (1, 109, 6, TRIM(' 00:00:18,138'), TRIM(' 00:00:22,984'), 'VALOIS-FORTIER', 'PIETRI', 'DISPLACEMENT', '2-3 STEP HESITANT RIGHT', NULL, NULL, NULL)</v>
      </c>
      <c r="R7500" t="s">
        <v>10327</v>
      </c>
    </row>
    <row r="7501" spans="1:18" hidden="1" x14ac:dyDescent="0.25">
      <c r="A7501" s="7">
        <f>anotacoes!D7501</f>
        <v>40818</v>
      </c>
      <c r="B7501" t="str">
        <f>anotacoes!C7501</f>
        <v>WORLD CUP LIVERPOOL 2011</v>
      </c>
      <c r="C7501" t="str">
        <f>anotacoes!E7501</f>
        <v>VALOIS-FORTIER</v>
      </c>
      <c r="D7501" t="str">
        <f>anotacoes!F7501</f>
        <v>PIETRI</v>
      </c>
      <c r="E7501" t="s">
        <v>10325</v>
      </c>
      <c r="F7501">
        <f>anotacoes!A7501</f>
        <v>109</v>
      </c>
      <c r="G7501">
        <f>anotacoes!B7501</f>
        <v>7</v>
      </c>
      <c r="H7501" t="str">
        <f>anotacoes!K7501</f>
        <v xml:space="preserve"> 00:00:22,984</v>
      </c>
      <c r="I7501" t="str">
        <f>anotacoes!L7501</f>
        <v xml:space="preserve"> 00:00:28,747</v>
      </c>
      <c r="J7501" t="str">
        <f>IF(L7501="PAUSE",E7501,IF(anotacoes!G7505=conversao_anotacoes!C7501,conversao_anotacoes!C7501,conversao_anotacoes!D7501))</f>
        <v>&lt;ARBITRO_DESCONHECIDO&gt;</v>
      </c>
      <c r="K7501" t="str">
        <f t="shared" si="234"/>
        <v/>
      </c>
      <c r="L7501" t="str">
        <f>UPPER(anotacoes!H7501)</f>
        <v>PAUSE</v>
      </c>
      <c r="M7501" t="str">
        <f>IF(OR(L7501="ATTACK",L7501="FINTA"),"&lt;TECNICA&gt;",UPPER(anotacoes!I7501))</f>
        <v>SHIDO WITHOUT SCORE</v>
      </c>
      <c r="N7501" t="str">
        <f>IF(OR(L7501="ATTACK",L7501="FINTA"),UPPER(anotacoes!I7501),"")</f>
        <v/>
      </c>
      <c r="O7501" s="6" t="str">
        <f>IF(anotacoes!N7501=0,"",anotacoes!N7501)</f>
        <v/>
      </c>
      <c r="P7501" t="str">
        <f>IF(anotacoes!M7501=0,"",UPPER(anotacoes!M7501))</f>
        <v/>
      </c>
      <c r="Q7501" t="str">
        <f t="shared" si="235"/>
        <v>INSERT INTO CONVERSAO_LUTA_ACAO (cd_conversao, id_luta, sequencia, momento_inicio, momento_fim, quem_faz, quem_sofre, acao_tipo, acao, tecnica, direcao, pontuacao) VALUES (1, 109, 7, TRIM(' 00:00:22,984'), TRIM(' 00:00:28,747'), '&lt;ARBITRO_DESCONHECIDO&gt;', '', 'PAUSE', 'SHIDO WITHOUT SCORE', NULL, NULL, NULL)</v>
      </c>
      <c r="R7501" t="s">
        <v>10327</v>
      </c>
    </row>
    <row r="7502" spans="1:18" hidden="1" x14ac:dyDescent="0.25">
      <c r="A7502" s="7">
        <f>anotacoes!D7502</f>
        <v>40818</v>
      </c>
      <c r="B7502" t="str">
        <f>anotacoes!C7502</f>
        <v>WORLD CUP LIVERPOOL 2011</v>
      </c>
      <c r="C7502" t="str">
        <f>anotacoes!E7502</f>
        <v>VALOIS-FORTIER</v>
      </c>
      <c r="D7502" t="str">
        <f>anotacoes!F7502</f>
        <v>PIETRI</v>
      </c>
      <c r="E7502" t="s">
        <v>10325</v>
      </c>
      <c r="F7502">
        <f>anotacoes!A7502</f>
        <v>109</v>
      </c>
      <c r="G7502">
        <f>anotacoes!B7502</f>
        <v>8</v>
      </c>
      <c r="H7502" t="str">
        <f>anotacoes!K7502</f>
        <v xml:space="preserve"> 00:00:28,920</v>
      </c>
      <c r="I7502" t="str">
        <f>anotacoes!L7502</f>
        <v xml:space="preserve"> 00:00:35,568</v>
      </c>
      <c r="J7502" t="str">
        <f>IF(L7502="PAUSE",E7502,IF(anotacoes!G7506=conversao_anotacoes!C7502,conversao_anotacoes!C7502,conversao_anotacoes!D7502))</f>
        <v>VALOIS-FORTIER</v>
      </c>
      <c r="K7502" t="str">
        <f t="shared" si="234"/>
        <v>PIETRI</v>
      </c>
      <c r="L7502" t="str">
        <f>UPPER(anotacoes!H7502)</f>
        <v>DISPLACEMENT</v>
      </c>
      <c r="M7502" t="str">
        <f>IF(OR(L7502="ATTACK",L7502="FINTA"),"&lt;TECNICA&gt;",UPPER(anotacoes!I7502))</f>
        <v>2-3 STEP HESITANT RIGHT</v>
      </c>
      <c r="N7502" t="str">
        <f>IF(OR(L7502="ATTACK",L7502="FINTA"),UPPER(anotacoes!I7502),"")</f>
        <v/>
      </c>
      <c r="O7502" s="6" t="str">
        <f>IF(anotacoes!N7502=0,"",anotacoes!N7502)</f>
        <v/>
      </c>
      <c r="P7502" t="str">
        <f>IF(anotacoes!M7502=0,"",UPPER(anotacoes!M7502))</f>
        <v/>
      </c>
      <c r="Q7502" t="str">
        <f t="shared" si="235"/>
        <v>INSERT INTO CONVERSAO_LUTA_ACAO (cd_conversao, id_luta, sequencia, momento_inicio, momento_fim, quem_faz, quem_sofre, acao_tipo, acao, tecnica, direcao, pontuacao) VALUES (1, 109, 8, TRIM(' 00:00:28,920'), TRIM(' 00:00:35,568'), 'VALOIS-FORTIER', 'PIETRI', 'DISPLACEMENT', '2-3 STEP HESITANT RIGHT', NULL, NULL, NULL)</v>
      </c>
      <c r="R7502" t="s">
        <v>10327</v>
      </c>
    </row>
    <row r="7503" spans="1:18" hidden="1" x14ac:dyDescent="0.25">
      <c r="A7503" s="7">
        <f>anotacoes!D7503</f>
        <v>40818</v>
      </c>
      <c r="B7503" t="str">
        <f>anotacoes!C7503</f>
        <v>WORLD CUP LIVERPOOL 2011</v>
      </c>
      <c r="C7503" t="str">
        <f>anotacoes!E7503</f>
        <v>VALOIS-FORTIER</v>
      </c>
      <c r="D7503" t="str">
        <f>anotacoes!F7503</f>
        <v>PIETRI</v>
      </c>
      <c r="E7503" t="s">
        <v>10325</v>
      </c>
      <c r="F7503">
        <f>anotacoes!A7503</f>
        <v>109</v>
      </c>
      <c r="G7503">
        <f>anotacoes!B7503</f>
        <v>9</v>
      </c>
      <c r="H7503" t="str">
        <f>anotacoes!K7503</f>
        <v xml:space="preserve"> 00:00:35,568</v>
      </c>
      <c r="I7503" t="str">
        <f>anotacoes!L7503</f>
        <v xml:space="preserve"> 00:00:50,844</v>
      </c>
      <c r="J7503" t="str">
        <f>IF(L7503="PAUSE",E7503,IF(anotacoes!G7507=conversao_anotacoes!C7503,conversao_anotacoes!C7503,conversao_anotacoes!D7503))</f>
        <v>VALOIS-FORTIER</v>
      </c>
      <c r="K7503" t="str">
        <f t="shared" si="234"/>
        <v>PIETRI</v>
      </c>
      <c r="L7503" t="str">
        <f>UPPER(anotacoes!H7503)</f>
        <v>GRIP TIME</v>
      </c>
      <c r="M7503" t="str">
        <f>IF(OR(L7503="ATTACK",L7503="FINTA"),"&lt;TECNICA&gt;",UPPER(anotacoes!I7503))</f>
        <v>RIGHT SLEEVE LEFT SLEEVE</v>
      </c>
      <c r="N7503" t="str">
        <f>IF(OR(L7503="ATTACK",L7503="FINTA"),UPPER(anotacoes!I7503),"")</f>
        <v/>
      </c>
      <c r="O7503" s="6" t="str">
        <f>IF(anotacoes!N7503=0,"",anotacoes!N7503)</f>
        <v/>
      </c>
      <c r="P7503" t="str">
        <f>IF(anotacoes!M7503=0,"",UPPER(anotacoes!M7503))</f>
        <v/>
      </c>
      <c r="Q7503" t="str">
        <f t="shared" si="235"/>
        <v>INSERT INTO CONVERSAO_LUTA_ACAO (cd_conversao, id_luta, sequencia, momento_inicio, momento_fim, quem_faz, quem_sofre, acao_tipo, acao, tecnica, direcao, pontuacao) VALUES (1, 109, 9, TRIM(' 00:00:35,568'), TRIM(' 00:00:50,844'), 'VALOIS-FORTIER', 'PIETRI', 'GRIP TIME', 'RIGHT SLEEVE LEFT SLEEVE', NULL, NULL, NULL)</v>
      </c>
      <c r="R7503" t="s">
        <v>10327</v>
      </c>
    </row>
    <row r="7504" spans="1:18" hidden="1" x14ac:dyDescent="0.25">
      <c r="A7504" s="7">
        <f>anotacoes!D7504</f>
        <v>40818</v>
      </c>
      <c r="B7504" t="str">
        <f>anotacoes!C7504</f>
        <v>WORLD CUP LIVERPOOL 2011</v>
      </c>
      <c r="C7504" t="str">
        <f>anotacoes!E7504</f>
        <v>VALOIS-FORTIER</v>
      </c>
      <c r="D7504" t="str">
        <f>anotacoes!F7504</f>
        <v>PIETRI</v>
      </c>
      <c r="E7504" t="s">
        <v>10325</v>
      </c>
      <c r="F7504">
        <f>anotacoes!A7504</f>
        <v>109</v>
      </c>
      <c r="G7504">
        <f>anotacoes!B7504</f>
        <v>10</v>
      </c>
      <c r="H7504" t="str">
        <f>anotacoes!K7504</f>
        <v xml:space="preserve"> 00:00:50,844</v>
      </c>
      <c r="I7504" t="str">
        <f>anotacoes!L7504</f>
        <v xml:space="preserve"> 00:00:57,598</v>
      </c>
      <c r="J7504" t="str">
        <f>IF(L7504="PAUSE",E7504,IF(anotacoes!G7508=conversao_anotacoes!C7504,conversao_anotacoes!C7504,conversao_anotacoes!D7504))</f>
        <v>VALOIS-FORTIER</v>
      </c>
      <c r="K7504" t="str">
        <f t="shared" si="234"/>
        <v>PIETRI</v>
      </c>
      <c r="L7504" t="str">
        <f>UPPER(anotacoes!H7504)</f>
        <v>GRIP TIME</v>
      </c>
      <c r="M7504" t="str">
        <f>IF(OR(L7504="ATTACK",L7504="FINTA"),"&lt;TECNICA&gt;",UPPER(anotacoes!I7504))</f>
        <v>RIGHT SLEEVE LEFT SLEEVE</v>
      </c>
      <c r="N7504" t="str">
        <f>IF(OR(L7504="ATTACK",L7504="FINTA"),UPPER(anotacoes!I7504),"")</f>
        <v/>
      </c>
      <c r="O7504" s="6" t="str">
        <f>IF(anotacoes!N7504=0,"",anotacoes!N7504)</f>
        <v/>
      </c>
      <c r="P7504" t="str">
        <f>IF(anotacoes!M7504=0,"",UPPER(anotacoes!M7504))</f>
        <v/>
      </c>
      <c r="Q7504" t="str">
        <f t="shared" si="235"/>
        <v>INSERT INTO CONVERSAO_LUTA_ACAO (cd_conversao, id_luta, sequencia, momento_inicio, momento_fim, quem_faz, quem_sofre, acao_tipo, acao, tecnica, direcao, pontuacao) VALUES (1, 109, 10, TRIM(' 00:00:50,844'), TRIM(' 00:00:57,598'), 'VALOIS-FORTIER', 'PIETRI', 'GRIP TIME', 'RIGHT SLEEVE LEFT SLEEVE', NULL, NULL, NULL)</v>
      </c>
      <c r="R7504" t="s">
        <v>10327</v>
      </c>
    </row>
    <row r="7505" spans="1:18" hidden="1" x14ac:dyDescent="0.25">
      <c r="A7505" s="7">
        <f>anotacoes!D7505</f>
        <v>40818</v>
      </c>
      <c r="B7505" t="str">
        <f>anotacoes!C7505</f>
        <v>WORLD CUP LIVERPOOL 2011</v>
      </c>
      <c r="C7505" t="str">
        <f>anotacoes!E7505</f>
        <v>VALOIS-FORTIER</v>
      </c>
      <c r="D7505" t="str">
        <f>anotacoes!F7505</f>
        <v>PIETRI</v>
      </c>
      <c r="E7505" t="s">
        <v>10325</v>
      </c>
      <c r="F7505">
        <f>anotacoes!A7505</f>
        <v>109</v>
      </c>
      <c r="G7505">
        <f>anotacoes!B7505</f>
        <v>11</v>
      </c>
      <c r="H7505" t="str">
        <f>anotacoes!K7505</f>
        <v xml:space="preserve"> 00:00:57,598</v>
      </c>
      <c r="I7505" t="str">
        <f>anotacoes!L7505</f>
        <v xml:space="preserve"> 00:00:59,089</v>
      </c>
      <c r="J7505" t="str">
        <f>IF(L7505="PAUSE",E7505,IF(anotacoes!G7509=conversao_anotacoes!C7505,conversao_anotacoes!C7505,conversao_anotacoes!D7505))</f>
        <v>VALOIS-FORTIER</v>
      </c>
      <c r="K7505" t="str">
        <f t="shared" si="234"/>
        <v>PIETRI</v>
      </c>
      <c r="L7505" t="str">
        <f>UPPER(anotacoes!H7505)</f>
        <v>DEFENSE</v>
      </c>
      <c r="M7505" t="str">
        <f>IF(OR(L7505="ATTACK",L7505="FINTA"),"&lt;TECNICA&gt;",UPPER(anotacoes!I7505))</f>
        <v>CONTER-ATTACK</v>
      </c>
      <c r="N7505" t="str">
        <f>IF(OR(L7505="ATTACK",L7505="FINTA"),UPPER(anotacoes!I7505),"")</f>
        <v/>
      </c>
      <c r="O7505" s="6" t="str">
        <f>IF(anotacoes!N7505=0,"",anotacoes!N7505)</f>
        <v/>
      </c>
      <c r="P7505" t="str">
        <f>IF(anotacoes!M7505=0,"",UPPER(anotacoes!M7505))</f>
        <v/>
      </c>
      <c r="Q7505" t="str">
        <f t="shared" si="235"/>
        <v>INSERT INTO CONVERSAO_LUTA_ACAO (cd_conversao, id_luta, sequencia, momento_inicio, momento_fim, quem_faz, quem_sofre, acao_tipo, acao, tecnica, direcao, pontuacao) VALUES (1, 109, 11, TRIM(' 00:00:57,598'), TRIM(' 00:00:59,089'), 'VALOIS-FORTIER', 'PIETRI', 'DEFENSE', 'CONTER-ATTACK', NULL, NULL, NULL)</v>
      </c>
      <c r="R7505" t="s">
        <v>10327</v>
      </c>
    </row>
    <row r="7506" spans="1:18" hidden="1" x14ac:dyDescent="0.25">
      <c r="A7506" s="7">
        <f>anotacoes!D7506</f>
        <v>40818</v>
      </c>
      <c r="B7506" t="str">
        <f>anotacoes!C7506</f>
        <v>WORLD CUP LIVERPOOL 2011</v>
      </c>
      <c r="C7506" t="str">
        <f>anotacoes!E7506</f>
        <v>VALOIS-FORTIER</v>
      </c>
      <c r="D7506" t="str">
        <f>anotacoes!F7506</f>
        <v>PIETRI</v>
      </c>
      <c r="E7506" t="s">
        <v>10325</v>
      </c>
      <c r="F7506">
        <f>anotacoes!A7506</f>
        <v>109</v>
      </c>
      <c r="G7506">
        <f>anotacoes!B7506</f>
        <v>12</v>
      </c>
      <c r="H7506" t="str">
        <f>anotacoes!K7506</f>
        <v xml:space="preserve"> 00:00:59,089</v>
      </c>
      <c r="I7506" t="str">
        <f>anotacoes!L7506</f>
        <v xml:space="preserve"> 00:01:40,336</v>
      </c>
      <c r="J7506" t="str">
        <f>IF(L7506="PAUSE",E7506,IF(anotacoes!G7510=conversao_anotacoes!C7506,conversao_anotacoes!C7506,conversao_anotacoes!D7506))</f>
        <v>VALOIS-FORTIER</v>
      </c>
      <c r="K7506" t="str">
        <f t="shared" si="234"/>
        <v>PIETRI</v>
      </c>
      <c r="L7506" t="str">
        <f>UPPER(anotacoes!H7506)</f>
        <v>ATTACK</v>
      </c>
      <c r="M7506" t="str">
        <f>IF(OR(L7506="ATTACK",L7506="FINTA"),"&lt;TECNICA&gt;",UPPER(anotacoes!I7506))</f>
        <v>&lt;TECNICA&gt;</v>
      </c>
      <c r="N7506" t="str">
        <f>IF(OR(L7506="ATTACK",L7506="FINTA"),UPPER(anotacoes!I7506),"")</f>
        <v>UDE HISHIGI JUJI GATAME</v>
      </c>
      <c r="O7506" s="6">
        <f>IF(anotacoes!N7506=0,"",anotacoes!N7506)</f>
        <v>9</v>
      </c>
      <c r="P7506" t="str">
        <f>IF(anotacoes!M7506=0,"",UPPER(anotacoes!M7506))</f>
        <v/>
      </c>
      <c r="Q7506" t="str">
        <f t="shared" si="235"/>
        <v>INSERT INTO CONVERSAO_LUTA_ACAO (cd_conversao, id_luta, sequencia, momento_inicio, momento_fim, quem_faz, quem_sofre, acao_tipo, acao, tecnica, direcao, pontuacao) VALUES (1, 109, 12, TRIM(' 00:00:59,089'), TRIM(' 00:01:40,336'), 'VALOIS-FORTIER', 'PIETRI', 'ATTACK', '&lt;TECNICA&gt;', 'UDE HISHIGI JUJI GATAME', 9, NULL)</v>
      </c>
      <c r="R7506" t="s">
        <v>10327</v>
      </c>
    </row>
    <row r="7507" spans="1:18" hidden="1" x14ac:dyDescent="0.25">
      <c r="A7507" s="7">
        <f>anotacoes!D7507</f>
        <v>40818</v>
      </c>
      <c r="B7507" t="str">
        <f>anotacoes!C7507</f>
        <v>WORLD CUP LIVERPOOL 2011</v>
      </c>
      <c r="C7507" t="str">
        <f>anotacoes!E7507</f>
        <v>VALOIS-FORTIER</v>
      </c>
      <c r="D7507" t="str">
        <f>anotacoes!F7507</f>
        <v>PIETRI</v>
      </c>
      <c r="E7507" t="s">
        <v>10325</v>
      </c>
      <c r="F7507">
        <f>anotacoes!A7507</f>
        <v>109</v>
      </c>
      <c r="G7507">
        <f>anotacoes!B7507</f>
        <v>13</v>
      </c>
      <c r="H7507" t="str">
        <f>anotacoes!K7507</f>
        <v xml:space="preserve"> 00:01:40,336</v>
      </c>
      <c r="I7507" t="str">
        <f>anotacoes!L7507</f>
        <v xml:space="preserve"> 00:02:01,442</v>
      </c>
      <c r="J7507" t="str">
        <f>IF(L7507="PAUSE",E7507,IF(anotacoes!G7511=conversao_anotacoes!C7507,conversao_anotacoes!C7507,conversao_anotacoes!D7507))</f>
        <v>VALOIS-FORTIER</v>
      </c>
      <c r="K7507" t="str">
        <f t="shared" si="234"/>
        <v>PIETRI</v>
      </c>
      <c r="L7507" t="str">
        <f>UPPER(anotacoes!H7507)</f>
        <v>GROUNDWORK COMBAT</v>
      </c>
      <c r="M7507" t="str">
        <f>IF(OR(L7507="ATTACK",L7507="FINTA"),"&lt;TECNICA&gt;",UPPER(anotacoes!I7507))</f>
        <v>TRYING TO ATTACK</v>
      </c>
      <c r="N7507" t="str">
        <f>IF(OR(L7507="ATTACK",L7507="FINTA"),UPPER(anotacoes!I7507),"")</f>
        <v/>
      </c>
      <c r="O7507" s="6" t="str">
        <f>IF(anotacoes!N7507=0,"",anotacoes!N7507)</f>
        <v/>
      </c>
      <c r="P7507" t="str">
        <f>IF(anotacoes!M7507=0,"",UPPER(anotacoes!M7507))</f>
        <v/>
      </c>
      <c r="Q7507" t="str">
        <f t="shared" si="235"/>
        <v>INSERT INTO CONVERSAO_LUTA_ACAO (cd_conversao, id_luta, sequencia, momento_inicio, momento_fim, quem_faz, quem_sofre, acao_tipo, acao, tecnica, direcao, pontuacao) VALUES (1, 109, 13, TRIM(' 00:01:40,336'), TRIM(' 00:02:01,442'), 'VALOIS-FORTIER', 'PIETRI', 'GROUNDWORK COMBAT', 'TRYING TO ATTACK', NULL, NULL, NULL)</v>
      </c>
      <c r="R7507" t="s">
        <v>10327</v>
      </c>
    </row>
    <row r="7508" spans="1:18" hidden="1" x14ac:dyDescent="0.25">
      <c r="A7508" s="7">
        <f>anotacoes!D7508</f>
        <v>40818</v>
      </c>
      <c r="B7508" t="str">
        <f>anotacoes!C7508</f>
        <v>WORLD CUP LIVERPOOL 2011</v>
      </c>
      <c r="C7508" t="str">
        <f>anotacoes!E7508</f>
        <v>VALOIS-FORTIER</v>
      </c>
      <c r="D7508" t="str">
        <f>anotacoes!F7508</f>
        <v>PIETRI</v>
      </c>
      <c r="E7508" t="s">
        <v>10325</v>
      </c>
      <c r="F7508">
        <f>anotacoes!A7508</f>
        <v>109</v>
      </c>
      <c r="G7508">
        <f>anotacoes!B7508</f>
        <v>14</v>
      </c>
      <c r="H7508" t="str">
        <f>anotacoes!K7508</f>
        <v xml:space="preserve"> 00:02:01,679</v>
      </c>
      <c r="I7508" t="str">
        <f>anotacoes!L7508</f>
        <v xml:space="preserve"> 00:02:09,633</v>
      </c>
      <c r="J7508" t="str">
        <f>IF(L7508="PAUSE",E7508,IF(anotacoes!G7512=conversao_anotacoes!C7508,conversao_anotacoes!C7508,conversao_anotacoes!D7508))</f>
        <v>&lt;ARBITRO_DESCONHECIDO&gt;</v>
      </c>
      <c r="K7508" t="str">
        <f t="shared" si="234"/>
        <v/>
      </c>
      <c r="L7508" t="str">
        <f>UPPER(anotacoes!H7508)</f>
        <v>PAUSE</v>
      </c>
      <c r="M7508" t="str">
        <f>IF(OR(L7508="ATTACK",L7508="FINTA"),"&lt;TECNICA&gt;",UPPER(anotacoes!I7508))</f>
        <v>&lt;NAO_CLASSIFICADO&gt;</v>
      </c>
      <c r="N7508" t="str">
        <f>IF(OR(L7508="ATTACK",L7508="FINTA"),UPPER(anotacoes!I7508),"")</f>
        <v/>
      </c>
      <c r="O7508" s="6" t="str">
        <f>IF(anotacoes!N7508=0,"",anotacoes!N7508)</f>
        <v/>
      </c>
      <c r="P7508" t="str">
        <f>IF(anotacoes!M7508=0,"",UPPER(anotacoes!M7508))</f>
        <v/>
      </c>
      <c r="Q7508" t="str">
        <f t="shared" si="235"/>
        <v>INSERT INTO CONVERSAO_LUTA_ACAO (cd_conversao, id_luta, sequencia, momento_inicio, momento_fim, quem_faz, quem_sofre, acao_tipo, acao, tecnica, direcao, pontuacao) VALUES (1, 109, 14, TRIM(' 00:02:01,679'), TRIM(' 00:02:09,633'), '&lt;ARBITRO_DESCONHECIDO&gt;', '', 'PAUSE', '&lt;NAO_CLASSIFICADO&gt;', NULL, NULL, NULL)</v>
      </c>
      <c r="R7508" t="s">
        <v>10327</v>
      </c>
    </row>
    <row r="7509" spans="1:18" hidden="1" x14ac:dyDescent="0.25">
      <c r="A7509" s="7">
        <f>anotacoes!D7509</f>
        <v>40818</v>
      </c>
      <c r="B7509" t="str">
        <f>anotacoes!C7509</f>
        <v>WORLD CUP LIVERPOOL 2011</v>
      </c>
      <c r="C7509" t="str">
        <f>anotacoes!E7509</f>
        <v>VALOIS-FORTIER</v>
      </c>
      <c r="D7509" t="str">
        <f>anotacoes!F7509</f>
        <v>PIETRI</v>
      </c>
      <c r="E7509" t="s">
        <v>10325</v>
      </c>
      <c r="F7509">
        <f>anotacoes!A7509</f>
        <v>109</v>
      </c>
      <c r="G7509">
        <f>anotacoes!B7509</f>
        <v>15</v>
      </c>
      <c r="H7509" t="str">
        <f>anotacoes!K7509</f>
        <v xml:space="preserve"> 00:02:09,866</v>
      </c>
      <c r="I7509" t="str">
        <f>anotacoes!L7509</f>
        <v xml:space="preserve"> 00:02:15,638</v>
      </c>
      <c r="J7509" t="str">
        <f>IF(L7509="PAUSE",E7509,IF(anotacoes!G7513=conversao_anotacoes!C7509,conversao_anotacoes!C7509,conversao_anotacoes!D7509))</f>
        <v>VALOIS-FORTIER</v>
      </c>
      <c r="K7509" t="str">
        <f t="shared" si="234"/>
        <v>PIETRI</v>
      </c>
      <c r="L7509" t="str">
        <f>UPPER(anotacoes!H7509)</f>
        <v>DISPLACEMENT</v>
      </c>
      <c r="M7509" t="str">
        <f>IF(OR(L7509="ATTACK",L7509="FINTA"),"&lt;TECNICA&gt;",UPPER(anotacoes!I7509))</f>
        <v>2-3 STEP HESITANT RIGHT</v>
      </c>
      <c r="N7509" t="str">
        <f>IF(OR(L7509="ATTACK",L7509="FINTA"),UPPER(anotacoes!I7509),"")</f>
        <v/>
      </c>
      <c r="O7509" s="6" t="str">
        <f>IF(anotacoes!N7509=0,"",anotacoes!N7509)</f>
        <v/>
      </c>
      <c r="P7509" t="str">
        <f>IF(anotacoes!M7509=0,"",UPPER(anotacoes!M7509))</f>
        <v/>
      </c>
      <c r="Q7509" t="str">
        <f t="shared" si="235"/>
        <v>INSERT INTO CONVERSAO_LUTA_ACAO (cd_conversao, id_luta, sequencia, momento_inicio, momento_fim, quem_faz, quem_sofre, acao_tipo, acao, tecnica, direcao, pontuacao) VALUES (1, 109, 15, TRIM(' 00:02:09,866'), TRIM(' 00:02:15,638'), 'VALOIS-FORTIER', 'PIETRI', 'DISPLACEMENT', '2-3 STEP HESITANT RIGHT', NULL, NULL, NULL)</v>
      </c>
      <c r="R7509" t="s">
        <v>10327</v>
      </c>
    </row>
    <row r="7510" spans="1:18" hidden="1" x14ac:dyDescent="0.25">
      <c r="A7510" s="7">
        <f>anotacoes!D7510</f>
        <v>40818</v>
      </c>
      <c r="B7510" t="str">
        <f>anotacoes!C7510</f>
        <v>WORLD CUP LIVERPOOL 2011</v>
      </c>
      <c r="C7510" t="str">
        <f>anotacoes!E7510</f>
        <v>VALOIS-FORTIER</v>
      </c>
      <c r="D7510" t="str">
        <f>anotacoes!F7510</f>
        <v>PIETRI</v>
      </c>
      <c r="E7510" t="s">
        <v>10325</v>
      </c>
      <c r="F7510">
        <f>anotacoes!A7510</f>
        <v>109</v>
      </c>
      <c r="G7510">
        <f>anotacoes!B7510</f>
        <v>16</v>
      </c>
      <c r="H7510" t="str">
        <f>anotacoes!K7510</f>
        <v xml:space="preserve"> 00:02:15,809</v>
      </c>
      <c r="I7510" t="str">
        <f>anotacoes!L7510</f>
        <v xml:space="preserve"> 00:02:21,676</v>
      </c>
      <c r="J7510" t="str">
        <f>IF(L7510="PAUSE",E7510,IF(anotacoes!G7514=conversao_anotacoes!C7510,conversao_anotacoes!C7510,conversao_anotacoes!D7510))</f>
        <v>VALOIS-FORTIER</v>
      </c>
      <c r="K7510" t="str">
        <f t="shared" si="234"/>
        <v>PIETRI</v>
      </c>
      <c r="L7510" t="str">
        <f>UPPER(anotacoes!H7510)</f>
        <v>DISPLACEMENT</v>
      </c>
      <c r="M7510" t="str">
        <f>IF(OR(L7510="ATTACK",L7510="FINTA"),"&lt;TECNICA&gt;",UPPER(anotacoes!I7510))</f>
        <v>TRY TO GRIP WITH CONTACT</v>
      </c>
      <c r="N7510" t="str">
        <f>IF(OR(L7510="ATTACK",L7510="FINTA"),UPPER(anotacoes!I7510),"")</f>
        <v/>
      </c>
      <c r="O7510" s="6" t="str">
        <f>IF(anotacoes!N7510=0,"",anotacoes!N7510)</f>
        <v/>
      </c>
      <c r="P7510" t="str">
        <f>IF(anotacoes!M7510=0,"",UPPER(anotacoes!M7510))</f>
        <v/>
      </c>
      <c r="Q7510" t="str">
        <f t="shared" si="235"/>
        <v>INSERT INTO CONVERSAO_LUTA_ACAO (cd_conversao, id_luta, sequencia, momento_inicio, momento_fim, quem_faz, quem_sofre, acao_tipo, acao, tecnica, direcao, pontuacao) VALUES (1, 109, 16, TRIM(' 00:02:15,809'), TRIM(' 00:02:21,676'), 'VALOIS-FORTIER', 'PIETRI', 'DISPLACEMENT', 'TRY TO GRIP WITH CONTACT', NULL, NULL, NULL)</v>
      </c>
      <c r="R7510" t="s">
        <v>10327</v>
      </c>
    </row>
    <row r="7511" spans="1:18" hidden="1" x14ac:dyDescent="0.25">
      <c r="A7511" s="7">
        <f>anotacoes!D7511</f>
        <v>40818</v>
      </c>
      <c r="B7511" t="str">
        <f>anotacoes!C7511</f>
        <v>WORLD CUP LIVERPOOL 2011</v>
      </c>
      <c r="C7511" t="str">
        <f>anotacoes!E7511</f>
        <v>VALOIS-FORTIER</v>
      </c>
      <c r="D7511" t="str">
        <f>anotacoes!F7511</f>
        <v>PIETRI</v>
      </c>
      <c r="E7511" t="s">
        <v>10325</v>
      </c>
      <c r="F7511">
        <f>anotacoes!A7511</f>
        <v>109</v>
      </c>
      <c r="G7511">
        <f>anotacoes!B7511</f>
        <v>17</v>
      </c>
      <c r="H7511" t="str">
        <f>anotacoes!K7511</f>
        <v xml:space="preserve"> 00:02:21,676</v>
      </c>
      <c r="I7511" t="str">
        <f>anotacoes!L7511</f>
        <v xml:space="preserve"> 00:02:25,796</v>
      </c>
      <c r="J7511" t="str">
        <f>IF(L7511="PAUSE",E7511,IF(anotacoes!G7515=conversao_anotacoes!C7511,conversao_anotacoes!C7511,conversao_anotacoes!D7511))</f>
        <v>VALOIS-FORTIER</v>
      </c>
      <c r="K7511" t="str">
        <f t="shared" si="234"/>
        <v>PIETRI</v>
      </c>
      <c r="L7511" t="str">
        <f>UPPER(anotacoes!H7511)</f>
        <v>GRIP TIME</v>
      </c>
      <c r="M7511" t="str">
        <f>IF(OR(L7511="ATTACK",L7511="FINTA"),"&lt;TECNICA&gt;",UPPER(anotacoes!I7511))</f>
        <v>RIGHT SLEEVE</v>
      </c>
      <c r="N7511" t="str">
        <f>IF(OR(L7511="ATTACK",L7511="FINTA"),UPPER(anotacoes!I7511),"")</f>
        <v/>
      </c>
      <c r="O7511" s="6" t="str">
        <f>IF(anotacoes!N7511=0,"",anotacoes!N7511)</f>
        <v/>
      </c>
      <c r="P7511" t="str">
        <f>IF(anotacoes!M7511=0,"",UPPER(anotacoes!M7511))</f>
        <v/>
      </c>
      <c r="Q7511" t="str">
        <f t="shared" si="235"/>
        <v>INSERT INTO CONVERSAO_LUTA_ACAO (cd_conversao, id_luta, sequencia, momento_inicio, momento_fim, quem_faz, quem_sofre, acao_tipo, acao, tecnica, direcao, pontuacao) VALUES (1, 109, 17, TRIM(' 00:02:21,676'), TRIM(' 00:02:25,796'), 'VALOIS-FORTIER', 'PIETRI', 'GRIP TIME', 'RIGHT SLEEVE', NULL, NULL, NULL)</v>
      </c>
      <c r="R7511" t="s">
        <v>10327</v>
      </c>
    </row>
    <row r="7512" spans="1:18" hidden="1" x14ac:dyDescent="0.25">
      <c r="A7512" s="7">
        <f>anotacoes!D7512</f>
        <v>40818</v>
      </c>
      <c r="B7512" t="str">
        <f>anotacoes!C7512</f>
        <v>WORLD CUP LIVERPOOL 2011</v>
      </c>
      <c r="C7512" t="str">
        <f>anotacoes!E7512</f>
        <v>VALOIS-FORTIER</v>
      </c>
      <c r="D7512" t="str">
        <f>anotacoes!F7512</f>
        <v>PIETRI</v>
      </c>
      <c r="E7512" t="s">
        <v>10325</v>
      </c>
      <c r="F7512">
        <f>anotacoes!A7512</f>
        <v>109</v>
      </c>
      <c r="G7512">
        <f>anotacoes!B7512</f>
        <v>18</v>
      </c>
      <c r="H7512" t="str">
        <f>anotacoes!K7512</f>
        <v xml:space="preserve"> 00:02:25,967</v>
      </c>
      <c r="I7512" t="str">
        <f>anotacoes!L7512</f>
        <v xml:space="preserve"> 00:02:29,914</v>
      </c>
      <c r="J7512" t="str">
        <f>IF(L7512="PAUSE",E7512,IF(anotacoes!G7516=conversao_anotacoes!C7512,conversao_anotacoes!C7512,conversao_anotacoes!D7512))</f>
        <v>VALOIS-FORTIER</v>
      </c>
      <c r="K7512" t="str">
        <f t="shared" si="234"/>
        <v>PIETRI</v>
      </c>
      <c r="L7512" t="str">
        <f>UPPER(anotacoes!H7512)</f>
        <v>TRANSITION</v>
      </c>
      <c r="M7512" t="str">
        <f>IF(OR(L7512="ATTACK",L7512="FINTA"),"&lt;TECNICA&gt;",UPPER(anotacoes!I7512))</f>
        <v>WITHOUT ATTACK</v>
      </c>
      <c r="N7512" t="str">
        <f>IF(OR(L7512="ATTACK",L7512="FINTA"),UPPER(anotacoes!I7512),"")</f>
        <v/>
      </c>
      <c r="O7512" s="6" t="str">
        <f>IF(anotacoes!N7512=0,"",anotacoes!N7512)</f>
        <v/>
      </c>
      <c r="P7512" t="str">
        <f>IF(anotacoes!M7512=0,"",UPPER(anotacoes!M7512))</f>
        <v/>
      </c>
      <c r="Q7512" t="str">
        <f t="shared" si="235"/>
        <v>INSERT INTO CONVERSAO_LUTA_ACAO (cd_conversao, id_luta, sequencia, momento_inicio, momento_fim, quem_faz, quem_sofre, acao_tipo, acao, tecnica, direcao, pontuacao) VALUES (1, 109, 18, TRIM(' 00:02:25,967'), TRIM(' 00:02:29,914'), 'VALOIS-FORTIER', 'PIETRI', 'TRANSITION', 'WITHOUT ATTACK', NULL, NULL, NULL)</v>
      </c>
      <c r="R7512" t="s">
        <v>10327</v>
      </c>
    </row>
    <row r="7513" spans="1:18" hidden="1" x14ac:dyDescent="0.25">
      <c r="A7513" s="7">
        <f>anotacoes!D7513</f>
        <v>40818</v>
      </c>
      <c r="B7513" t="str">
        <f>anotacoes!C7513</f>
        <v>WORLD CUP LIVERPOOL 2011</v>
      </c>
      <c r="C7513" t="str">
        <f>anotacoes!E7513</f>
        <v>VALOIS-FORTIER</v>
      </c>
      <c r="D7513" t="str">
        <f>anotacoes!F7513</f>
        <v>PIETRI</v>
      </c>
      <c r="E7513" t="s">
        <v>10325</v>
      </c>
      <c r="F7513">
        <f>anotacoes!A7513</f>
        <v>109</v>
      </c>
      <c r="G7513">
        <f>anotacoes!B7513</f>
        <v>19</v>
      </c>
      <c r="H7513" t="str">
        <f>anotacoes!K7513</f>
        <v xml:space="preserve"> 00:02:30,089</v>
      </c>
      <c r="I7513" t="str">
        <f>anotacoes!L7513</f>
        <v xml:space="preserve"> 00:02:35,859</v>
      </c>
      <c r="J7513" t="str">
        <f>IF(L7513="PAUSE",E7513,IF(anotacoes!G7517=conversao_anotacoes!C7513,conversao_anotacoes!C7513,conversao_anotacoes!D7513))</f>
        <v>&lt;ARBITRO_DESCONHECIDO&gt;</v>
      </c>
      <c r="K7513" t="str">
        <f t="shared" si="234"/>
        <v/>
      </c>
      <c r="L7513" t="str">
        <f>UPPER(anotacoes!H7513)</f>
        <v>PAUSE</v>
      </c>
      <c r="M7513" t="str">
        <f>IF(OR(L7513="ATTACK",L7513="FINTA"),"&lt;TECNICA&gt;",UPPER(anotacoes!I7513))</f>
        <v>&lt;NAO_CLASSIFICADO&gt;</v>
      </c>
      <c r="N7513" t="str">
        <f>IF(OR(L7513="ATTACK",L7513="FINTA"),UPPER(anotacoes!I7513),"")</f>
        <v/>
      </c>
      <c r="O7513" s="6" t="str">
        <f>IF(anotacoes!N7513=0,"",anotacoes!N7513)</f>
        <v/>
      </c>
      <c r="P7513" t="str">
        <f>IF(anotacoes!M7513=0,"",UPPER(anotacoes!M7513))</f>
        <v/>
      </c>
      <c r="Q7513" t="str">
        <f t="shared" si="235"/>
        <v>INSERT INTO CONVERSAO_LUTA_ACAO (cd_conversao, id_luta, sequencia, momento_inicio, momento_fim, quem_faz, quem_sofre, acao_tipo, acao, tecnica, direcao, pontuacao) VALUES (1, 109, 19, TRIM(' 00:02:30,089'), TRIM(' 00:02:35,859'), '&lt;ARBITRO_DESCONHECIDO&gt;', '', 'PAUSE', '&lt;NAO_CLASSIFICADO&gt;', NULL, NULL, NULL)</v>
      </c>
      <c r="R7513" t="s">
        <v>10327</v>
      </c>
    </row>
    <row r="7514" spans="1:18" hidden="1" x14ac:dyDescent="0.25">
      <c r="A7514" s="7">
        <f>anotacoes!D7514</f>
        <v>40818</v>
      </c>
      <c r="B7514" t="str">
        <f>anotacoes!C7514</f>
        <v>WORLD CUP LIVERPOOL 2011</v>
      </c>
      <c r="C7514" t="str">
        <f>anotacoes!E7514</f>
        <v>VALOIS-FORTIER</v>
      </c>
      <c r="D7514" t="str">
        <f>anotacoes!F7514</f>
        <v>PIETRI</v>
      </c>
      <c r="E7514" t="s">
        <v>10325</v>
      </c>
      <c r="F7514">
        <f>anotacoes!A7514</f>
        <v>109</v>
      </c>
      <c r="G7514">
        <f>anotacoes!B7514</f>
        <v>20</v>
      </c>
      <c r="H7514" t="str">
        <f>anotacoes!K7514</f>
        <v xml:space="preserve"> 00:02:36,017</v>
      </c>
      <c r="I7514" t="str">
        <f>anotacoes!L7514</f>
        <v xml:space="preserve"> 00:02:39,521</v>
      </c>
      <c r="J7514" t="str">
        <f>IF(L7514="PAUSE",E7514,IF(anotacoes!G7518=conversao_anotacoes!C7514,conversao_anotacoes!C7514,conversao_anotacoes!D7514))</f>
        <v>VALOIS-FORTIER</v>
      </c>
      <c r="K7514" t="str">
        <f t="shared" si="234"/>
        <v>PIETRI</v>
      </c>
      <c r="L7514" t="str">
        <f>UPPER(anotacoes!H7514)</f>
        <v>DISPLACEMENT</v>
      </c>
      <c r="M7514" t="str">
        <f>IF(OR(L7514="ATTACK",L7514="FINTA"),"&lt;TECNICA&gt;",UPPER(anotacoes!I7514))</f>
        <v>2-3 STEP HESITANT RIGHT</v>
      </c>
      <c r="N7514" t="str">
        <f>IF(OR(L7514="ATTACK",L7514="FINTA"),UPPER(anotacoes!I7514),"")</f>
        <v/>
      </c>
      <c r="O7514" s="6" t="str">
        <f>IF(anotacoes!N7514=0,"",anotacoes!N7514)</f>
        <v/>
      </c>
      <c r="P7514" t="str">
        <f>IF(anotacoes!M7514=0,"",UPPER(anotacoes!M7514))</f>
        <v/>
      </c>
      <c r="Q7514" t="str">
        <f t="shared" si="235"/>
        <v>INSERT INTO CONVERSAO_LUTA_ACAO (cd_conversao, id_luta, sequencia, momento_inicio, momento_fim, quem_faz, quem_sofre, acao_tipo, acao, tecnica, direcao, pontuacao) VALUES (1, 109, 20, TRIM(' 00:02:36,017'), TRIM(' 00:02:39,521'), 'VALOIS-FORTIER', 'PIETRI', 'DISPLACEMENT', '2-3 STEP HESITANT RIGHT', NULL, NULL, NULL)</v>
      </c>
      <c r="R7514" t="s">
        <v>10327</v>
      </c>
    </row>
    <row r="7515" spans="1:18" hidden="1" x14ac:dyDescent="0.25">
      <c r="A7515" s="7">
        <f>anotacoes!D7515</f>
        <v>40818</v>
      </c>
      <c r="B7515" t="str">
        <f>anotacoes!C7515</f>
        <v>WORLD CUP LIVERPOOL 2011</v>
      </c>
      <c r="C7515" t="str">
        <f>anotacoes!E7515</f>
        <v>VALOIS-FORTIER</v>
      </c>
      <c r="D7515" t="str">
        <f>anotacoes!F7515</f>
        <v>PIETRI</v>
      </c>
      <c r="E7515" t="s">
        <v>10325</v>
      </c>
      <c r="F7515">
        <f>anotacoes!A7515</f>
        <v>109</v>
      </c>
      <c r="G7515">
        <f>anotacoes!B7515</f>
        <v>21</v>
      </c>
      <c r="H7515" t="str">
        <f>anotacoes!K7515</f>
        <v xml:space="preserve"> 00:02:39,521</v>
      </c>
      <c r="I7515" t="str">
        <f>anotacoes!L7515</f>
        <v xml:space="preserve"> 00:03:25,461</v>
      </c>
      <c r="J7515" t="str">
        <f>IF(L7515="PAUSE",E7515,IF(anotacoes!G7519=conversao_anotacoes!C7515,conversao_anotacoes!C7515,conversao_anotacoes!D7515))</f>
        <v>VALOIS-FORTIER</v>
      </c>
      <c r="K7515" t="str">
        <f t="shared" si="234"/>
        <v>PIETRI</v>
      </c>
      <c r="L7515" t="str">
        <f>UPPER(anotacoes!H7515)</f>
        <v>GRIP TIME</v>
      </c>
      <c r="M7515" t="str">
        <f>IF(OR(L7515="ATTACK",L7515="FINTA"),"&lt;TECNICA&gt;",UPPER(anotacoes!I7515))</f>
        <v>RIGHT SLEEVE LEFT SLEEVE</v>
      </c>
      <c r="N7515" t="str">
        <f>IF(OR(L7515="ATTACK",L7515="FINTA"),UPPER(anotacoes!I7515),"")</f>
        <v/>
      </c>
      <c r="O7515" s="6" t="str">
        <f>IF(anotacoes!N7515=0,"",anotacoes!N7515)</f>
        <v/>
      </c>
      <c r="P7515" t="str">
        <f>IF(anotacoes!M7515=0,"",UPPER(anotacoes!M7515))</f>
        <v/>
      </c>
      <c r="Q7515" t="str">
        <f t="shared" si="235"/>
        <v>INSERT INTO CONVERSAO_LUTA_ACAO (cd_conversao, id_luta, sequencia, momento_inicio, momento_fim, quem_faz, quem_sofre, acao_tipo, acao, tecnica, direcao, pontuacao) VALUES (1, 109, 21, TRIM(' 00:02:39,521'), TRIM(' 00:03:25,461'), 'VALOIS-FORTIER', 'PIETRI', 'GRIP TIME', 'RIGHT SLEEVE LEFT SLEEVE', NULL, NULL, NULL)</v>
      </c>
      <c r="R7515" t="s">
        <v>10327</v>
      </c>
    </row>
    <row r="7516" spans="1:18" hidden="1" x14ac:dyDescent="0.25">
      <c r="A7516" s="7">
        <f>anotacoes!D7516</f>
        <v>40818</v>
      </c>
      <c r="B7516" t="str">
        <f>anotacoes!C7516</f>
        <v>WORLD CUP LIVERPOOL 2011</v>
      </c>
      <c r="C7516" t="str">
        <f>anotacoes!E7516</f>
        <v>VALOIS-FORTIER</v>
      </c>
      <c r="D7516" t="str">
        <f>anotacoes!F7516</f>
        <v>PIETRI</v>
      </c>
      <c r="E7516" t="s">
        <v>10325</v>
      </c>
      <c r="F7516">
        <f>anotacoes!A7516</f>
        <v>109</v>
      </c>
      <c r="G7516">
        <f>anotacoes!B7516</f>
        <v>22</v>
      </c>
      <c r="H7516" t="str">
        <f>anotacoes!K7516</f>
        <v xml:space="preserve"> 00:03:25,461</v>
      </c>
      <c r="I7516" t="str">
        <f>anotacoes!L7516</f>
        <v xml:space="preserve"> 00:03:25,461</v>
      </c>
      <c r="J7516" t="str">
        <f>IF(L7516="PAUSE",E7516,IF(anotacoes!G7520=conversao_anotacoes!C7516,conversao_anotacoes!C7516,conversao_anotacoes!D7516))</f>
        <v>VALOIS-FORTIER</v>
      </c>
      <c r="K7516" t="str">
        <f t="shared" si="234"/>
        <v>PIETRI</v>
      </c>
      <c r="L7516" t="str">
        <f>UPPER(anotacoes!H7516)</f>
        <v>GRIP TIME</v>
      </c>
      <c r="M7516" t="str">
        <f>IF(OR(L7516="ATTACK",L7516="FINTA"),"&lt;TECNICA&gt;",UPPER(anotacoes!I7516))</f>
        <v>LEFT BACK RIGHT SLEEVE</v>
      </c>
      <c r="N7516" t="str">
        <f>IF(OR(L7516="ATTACK",L7516="FINTA"),UPPER(anotacoes!I7516),"")</f>
        <v/>
      </c>
      <c r="O7516" s="6" t="str">
        <f>IF(anotacoes!N7516=0,"",anotacoes!N7516)</f>
        <v/>
      </c>
      <c r="P7516" t="str">
        <f>IF(anotacoes!M7516=0,"",UPPER(anotacoes!M7516))</f>
        <v/>
      </c>
      <c r="Q7516" t="str">
        <f t="shared" si="235"/>
        <v>INSERT INTO CONVERSAO_LUTA_ACAO (cd_conversao, id_luta, sequencia, momento_inicio, momento_fim, quem_faz, quem_sofre, acao_tipo, acao, tecnica, direcao, pontuacao) VALUES (1, 109, 22, TRIM(' 00:03:25,461'), TRIM(' 00:03:25,461'), 'VALOIS-FORTIER', 'PIETRI', 'GRIP TIME', 'LEFT BACK RIGHT SLEEVE', NULL, NULL, NULL)</v>
      </c>
      <c r="R7516" t="s">
        <v>10327</v>
      </c>
    </row>
    <row r="7517" spans="1:18" hidden="1" x14ac:dyDescent="0.25">
      <c r="A7517" s="7">
        <f>anotacoes!D7517</f>
        <v>40818</v>
      </c>
      <c r="B7517" t="str">
        <f>anotacoes!C7517</f>
        <v>WORLD CUP LIVERPOOL 2011</v>
      </c>
      <c r="C7517" t="str">
        <f>anotacoes!E7517</f>
        <v>VALOIS-FORTIER</v>
      </c>
      <c r="D7517" t="str">
        <f>anotacoes!F7517</f>
        <v>PIETRI</v>
      </c>
      <c r="E7517" t="s">
        <v>10325</v>
      </c>
      <c r="F7517">
        <f>anotacoes!A7517</f>
        <v>109</v>
      </c>
      <c r="G7517">
        <f>anotacoes!B7517</f>
        <v>23</v>
      </c>
      <c r="H7517" t="str">
        <f>anotacoes!K7517</f>
        <v xml:space="preserve"> 00:03:25,461</v>
      </c>
      <c r="I7517" t="str">
        <f>anotacoes!L7517</f>
        <v xml:space="preserve"> 00:03:26,269</v>
      </c>
      <c r="J7517" t="str">
        <f>IF(L7517="PAUSE",E7517,IF(anotacoes!G7521=conversao_anotacoes!C7517,conversao_anotacoes!C7517,conversao_anotacoes!D7517))</f>
        <v>VALOIS-FORTIER</v>
      </c>
      <c r="K7517" t="str">
        <f t="shared" si="234"/>
        <v>PIETRI</v>
      </c>
      <c r="L7517" t="str">
        <f>UPPER(anotacoes!H7517)</f>
        <v>ATTACK</v>
      </c>
      <c r="M7517" t="str">
        <f>IF(OR(L7517="ATTACK",L7517="FINTA"),"&lt;TECNICA&gt;",UPPER(anotacoes!I7517))</f>
        <v>&lt;TECNICA&gt;</v>
      </c>
      <c r="N7517" t="str">
        <f>IF(OR(L7517="ATTACK",L7517="FINTA"),UPPER(anotacoes!I7517),"")</f>
        <v>UCHIMATA</v>
      </c>
      <c r="O7517" s="6">
        <f>IF(anotacoes!N7517=0,"",anotacoes!N7517)</f>
        <v>6</v>
      </c>
      <c r="P7517" t="str">
        <f>IF(anotacoes!M7517=0,"",UPPER(anotacoes!M7517))</f>
        <v/>
      </c>
      <c r="Q7517" t="str">
        <f t="shared" si="235"/>
        <v>INSERT INTO CONVERSAO_LUTA_ACAO (cd_conversao, id_luta, sequencia, momento_inicio, momento_fim, quem_faz, quem_sofre, acao_tipo, acao, tecnica, direcao, pontuacao) VALUES (1, 109, 23, TRIM(' 00:03:25,461'), TRIM(' 00:03:26,269'), 'VALOIS-FORTIER', 'PIETRI', 'ATTACK', '&lt;TECNICA&gt;', 'UCHIMATA', 6, NULL)</v>
      </c>
      <c r="R7517" t="s">
        <v>10327</v>
      </c>
    </row>
    <row r="7518" spans="1:18" hidden="1" x14ac:dyDescent="0.25">
      <c r="A7518" s="7">
        <f>anotacoes!D7518</f>
        <v>40818</v>
      </c>
      <c r="B7518" t="str">
        <f>anotacoes!C7518</f>
        <v>WORLD CUP LIVERPOOL 2011</v>
      </c>
      <c r="C7518" t="str">
        <f>anotacoes!E7518</f>
        <v>VALOIS-FORTIER</v>
      </c>
      <c r="D7518" t="str">
        <f>anotacoes!F7518</f>
        <v>PIETRI</v>
      </c>
      <c r="E7518" t="s">
        <v>10325</v>
      </c>
      <c r="F7518">
        <f>anotacoes!A7518</f>
        <v>109</v>
      </c>
      <c r="G7518">
        <f>anotacoes!B7518</f>
        <v>24</v>
      </c>
      <c r="H7518" t="str">
        <f>anotacoes!K7518</f>
        <v xml:space="preserve"> 00:03:26,269</v>
      </c>
      <c r="I7518" t="str">
        <f>anotacoes!L7518</f>
        <v xml:space="preserve"> 00:03:28,165</v>
      </c>
      <c r="J7518" t="str">
        <f>IF(L7518="PAUSE",E7518,IF(anotacoes!G7522=conversao_anotacoes!C7518,conversao_anotacoes!C7518,conversao_anotacoes!D7518))</f>
        <v>VALOIS-FORTIER</v>
      </c>
      <c r="K7518" t="str">
        <f t="shared" si="234"/>
        <v>PIETRI</v>
      </c>
      <c r="L7518" t="str">
        <f>UPPER(anotacoes!H7518)</f>
        <v>DEFENSE</v>
      </c>
      <c r="M7518" t="str">
        <f>IF(OR(L7518="ATTACK",L7518="FINTA"),"&lt;TECNICA&gt;",UPPER(anotacoes!I7518))</f>
        <v>TAE-SABAKI RIGHT</v>
      </c>
      <c r="N7518" t="str">
        <f>IF(OR(L7518="ATTACK",L7518="FINTA"),UPPER(anotacoes!I7518),"")</f>
        <v/>
      </c>
      <c r="O7518" s="6" t="str">
        <f>IF(anotacoes!N7518=0,"",anotacoes!N7518)</f>
        <v/>
      </c>
      <c r="P7518" t="str">
        <f>IF(anotacoes!M7518=0,"",UPPER(anotacoes!M7518))</f>
        <v/>
      </c>
      <c r="Q7518" t="str">
        <f t="shared" si="235"/>
        <v>INSERT INTO CONVERSAO_LUTA_ACAO (cd_conversao, id_luta, sequencia, momento_inicio, momento_fim, quem_faz, quem_sofre, acao_tipo, acao, tecnica, direcao, pontuacao) VALUES (1, 109, 24, TRIM(' 00:03:26,269'), TRIM(' 00:03:28,165'), 'VALOIS-FORTIER', 'PIETRI', 'DEFENSE', 'TAE-SABAKI RIGHT', NULL, NULL, NULL)</v>
      </c>
      <c r="R7518" t="s">
        <v>10327</v>
      </c>
    </row>
    <row r="7519" spans="1:18" hidden="1" x14ac:dyDescent="0.25">
      <c r="A7519" s="7">
        <f>anotacoes!D7519</f>
        <v>40818</v>
      </c>
      <c r="B7519" t="str">
        <f>anotacoes!C7519</f>
        <v>WORLD CUP LIVERPOOL 2011</v>
      </c>
      <c r="C7519" t="str">
        <f>anotacoes!E7519</f>
        <v>VALOIS-FORTIER</v>
      </c>
      <c r="D7519" t="str">
        <f>anotacoes!F7519</f>
        <v>PIETRI</v>
      </c>
      <c r="E7519" t="s">
        <v>10325</v>
      </c>
      <c r="F7519">
        <f>anotacoes!A7519</f>
        <v>109</v>
      </c>
      <c r="G7519">
        <f>anotacoes!B7519</f>
        <v>25</v>
      </c>
      <c r="H7519" t="str">
        <f>anotacoes!K7519</f>
        <v xml:space="preserve"> 00:03:28,165</v>
      </c>
      <c r="I7519" t="str">
        <f>anotacoes!L7519</f>
        <v xml:space="preserve"> 00:03:29,143</v>
      </c>
      <c r="J7519" t="str">
        <f>IF(L7519="PAUSE",E7519,IF(anotacoes!G7523=conversao_anotacoes!C7519,conversao_anotacoes!C7519,conversao_anotacoes!D7519))</f>
        <v>VALOIS-FORTIER</v>
      </c>
      <c r="K7519" t="str">
        <f t="shared" si="234"/>
        <v>PIETRI</v>
      </c>
      <c r="L7519" t="str">
        <f>UPPER(anotacoes!H7519)</f>
        <v>GROUNDWORK COMBAT</v>
      </c>
      <c r="M7519" t="str">
        <f>IF(OR(L7519="ATTACK",L7519="FINTA"),"&lt;TECNICA&gt;",UPPER(anotacoes!I7519))</f>
        <v>&lt;LUTA_SOLO&gt;</v>
      </c>
      <c r="N7519" t="str">
        <f>IF(OR(L7519="ATTACK",L7519="FINTA"),UPPER(anotacoes!I7519),"")</f>
        <v/>
      </c>
      <c r="O7519" s="6" t="str">
        <f>IF(anotacoes!N7519=0,"",anotacoes!N7519)</f>
        <v/>
      </c>
      <c r="P7519" t="str">
        <f>IF(anotacoes!M7519=0,"",UPPER(anotacoes!M7519))</f>
        <v/>
      </c>
      <c r="Q7519" t="str">
        <f t="shared" si="235"/>
        <v>INSERT INTO CONVERSAO_LUTA_ACAO (cd_conversao, id_luta, sequencia, momento_inicio, momento_fim, quem_faz, quem_sofre, acao_tipo, acao, tecnica, direcao, pontuacao) VALUES (1, 109, 25, TRIM(' 00:03:28,165'), TRIM(' 00:03:29,143'), 'VALOIS-FORTIER', 'PIETRI', 'GROUNDWORK COMBAT', '&lt;LUTA_SOLO&gt;', NULL, NULL, NULL)</v>
      </c>
      <c r="R7519" t="s">
        <v>10327</v>
      </c>
    </row>
    <row r="7520" spans="1:18" hidden="1" x14ac:dyDescent="0.25">
      <c r="A7520" s="7">
        <f>anotacoes!D7520</f>
        <v>40818</v>
      </c>
      <c r="B7520" t="str">
        <f>anotacoes!C7520</f>
        <v>WORLD CUP LIVERPOOL 2011</v>
      </c>
      <c r="C7520" t="str">
        <f>anotacoes!E7520</f>
        <v>VALOIS-FORTIER</v>
      </c>
      <c r="D7520" t="str">
        <f>anotacoes!F7520</f>
        <v>PIETRI</v>
      </c>
      <c r="E7520" t="s">
        <v>10325</v>
      </c>
      <c r="F7520">
        <f>anotacoes!A7520</f>
        <v>109</v>
      </c>
      <c r="G7520">
        <f>anotacoes!B7520</f>
        <v>26</v>
      </c>
      <c r="H7520" t="str">
        <f>anotacoes!K7520</f>
        <v xml:space="preserve"> 00:03:29,143</v>
      </c>
      <c r="I7520" t="str">
        <f>anotacoes!L7520</f>
        <v xml:space="preserve"> 00:03:32,497</v>
      </c>
      <c r="J7520" t="str">
        <f>IF(L7520="PAUSE",E7520,IF(anotacoes!G7524=conversao_anotacoes!C7520,conversao_anotacoes!C7520,conversao_anotacoes!D7520))</f>
        <v>&lt;ARBITRO_DESCONHECIDO&gt;</v>
      </c>
      <c r="K7520" t="str">
        <f t="shared" si="234"/>
        <v/>
      </c>
      <c r="L7520" t="str">
        <f>UPPER(anotacoes!H7520)</f>
        <v>PAUSE</v>
      </c>
      <c r="M7520" t="str">
        <f>IF(OR(L7520="ATTACK",L7520="FINTA"),"&lt;TECNICA&gt;",UPPER(anotacoes!I7520))</f>
        <v>&lt;NAO_CLASSIFICADO&gt;</v>
      </c>
      <c r="N7520" t="str">
        <f>IF(OR(L7520="ATTACK",L7520="FINTA"),UPPER(anotacoes!I7520),"")</f>
        <v/>
      </c>
      <c r="O7520" s="6" t="str">
        <f>IF(anotacoes!N7520=0,"",anotacoes!N7520)</f>
        <v/>
      </c>
      <c r="P7520" t="str">
        <f>IF(anotacoes!M7520=0,"",UPPER(anotacoes!M7520))</f>
        <v/>
      </c>
      <c r="Q7520" t="str">
        <f t="shared" si="235"/>
        <v>INSERT INTO CONVERSAO_LUTA_ACAO (cd_conversao, id_luta, sequencia, momento_inicio, momento_fim, quem_faz, quem_sofre, acao_tipo, acao, tecnica, direcao, pontuacao) VALUES (1, 109, 26, TRIM(' 00:03:29,143'), TRIM(' 00:03:32,497'), '&lt;ARBITRO_DESCONHECIDO&gt;', '', 'PAUSE', '&lt;NAO_CLASSIFICADO&gt;', NULL, NULL, NULL)</v>
      </c>
      <c r="R7520" t="s">
        <v>10327</v>
      </c>
    </row>
    <row r="7521" spans="1:18" hidden="1" x14ac:dyDescent="0.25">
      <c r="A7521" s="7">
        <f>anotacoes!D7521</f>
        <v>40887</v>
      </c>
      <c r="B7521" t="str">
        <f>anotacoes!C7521</f>
        <v>GRAND SLAM TOKYO 2011</v>
      </c>
      <c r="C7521" t="str">
        <f>anotacoes!E7521</f>
        <v>VALOIS-FORTIER</v>
      </c>
      <c r="D7521" t="str">
        <f>anotacoes!F7521</f>
        <v>KRIZSAN</v>
      </c>
      <c r="E7521" t="s">
        <v>10325</v>
      </c>
      <c r="F7521">
        <f>anotacoes!A7521</f>
        <v>110</v>
      </c>
      <c r="G7521">
        <f>anotacoes!B7521</f>
        <v>1</v>
      </c>
      <c r="H7521" t="str">
        <f>anotacoes!K7521</f>
        <v xml:space="preserve"> 00:00:01,276</v>
      </c>
      <c r="I7521" t="str">
        <f>anotacoes!L7521</f>
        <v xml:space="preserve"> 00:00:09,052</v>
      </c>
      <c r="J7521" t="str">
        <f>IF(L7521="PAUSE",E7521,IF(anotacoes!G7525=conversao_anotacoes!C7521,conversao_anotacoes!C7521,conversao_anotacoes!D7521))</f>
        <v>VALOIS-FORTIER</v>
      </c>
      <c r="K7521" t="str">
        <f t="shared" si="234"/>
        <v>KRIZSAN</v>
      </c>
      <c r="L7521" t="str">
        <f>UPPER(anotacoes!H7521)</f>
        <v>DISPLACEMENT</v>
      </c>
      <c r="M7521" t="str">
        <f>IF(OR(L7521="ATTACK",L7521="FINTA"),"&lt;TECNICA&gt;",UPPER(anotacoes!I7521))</f>
        <v>2-3 STEP HESITANT RIGHT</v>
      </c>
      <c r="N7521" t="str">
        <f>IF(OR(L7521="ATTACK",L7521="FINTA"),UPPER(anotacoes!I7521),"")</f>
        <v/>
      </c>
      <c r="O7521" s="6" t="str">
        <f>IF(anotacoes!N7521=0,"",anotacoes!N7521)</f>
        <v/>
      </c>
      <c r="P7521" t="str">
        <f>IF(anotacoes!M7521=0,"",UPPER(anotacoes!M7521))</f>
        <v/>
      </c>
      <c r="Q7521" t="str">
        <f t="shared" si="235"/>
        <v>INSERT INTO CONVERSAO_LUTA_ACAO (cd_conversao, id_luta, sequencia, momento_inicio, momento_fim, quem_faz, quem_sofre, acao_tipo, acao, tecnica, direcao, pontuacao) VALUES (1, 110, 1, TRIM(' 00:00:01,276'), TRIM(' 00:00:09,052'), 'VALOIS-FORTIER', 'KRIZSAN', 'DISPLACEMENT', '2-3 STEP HESITANT RIGHT', NULL, NULL, NULL)</v>
      </c>
      <c r="R7521" t="s">
        <v>10327</v>
      </c>
    </row>
    <row r="7522" spans="1:18" hidden="1" x14ac:dyDescent="0.25">
      <c r="A7522" s="7">
        <f>anotacoes!D7522</f>
        <v>40887</v>
      </c>
      <c r="B7522" t="str">
        <f>anotacoes!C7522</f>
        <v>GRAND SLAM TOKYO 2011</v>
      </c>
      <c r="C7522" t="str">
        <f>anotacoes!E7522</f>
        <v>VALOIS-FORTIER</v>
      </c>
      <c r="D7522" t="str">
        <f>anotacoes!F7522</f>
        <v>KRIZSAN</v>
      </c>
      <c r="E7522" t="s">
        <v>10325</v>
      </c>
      <c r="F7522">
        <f>anotacoes!A7522</f>
        <v>110</v>
      </c>
      <c r="G7522">
        <f>anotacoes!B7522</f>
        <v>2</v>
      </c>
      <c r="H7522" t="str">
        <f>anotacoes!K7522</f>
        <v xml:space="preserve"> 00:00:09,052</v>
      </c>
      <c r="I7522" t="str">
        <f>anotacoes!L7522</f>
        <v xml:space="preserve"> 00:00:12,867</v>
      </c>
      <c r="J7522" t="str">
        <f>IF(L7522="PAUSE",E7522,IF(anotacoes!G7526=conversao_anotacoes!C7522,conversao_anotacoes!C7522,conversao_anotacoes!D7522))</f>
        <v>VALOIS-FORTIER</v>
      </c>
      <c r="K7522" t="str">
        <f t="shared" si="234"/>
        <v>KRIZSAN</v>
      </c>
      <c r="L7522" t="str">
        <f>UPPER(anotacoes!H7522)</f>
        <v>GRIP TIME</v>
      </c>
      <c r="M7522" t="str">
        <f>IF(OR(L7522="ATTACK",L7522="FINTA"),"&lt;TECNICA&gt;",UPPER(anotacoes!I7522))</f>
        <v>LEFT COLLAR</v>
      </c>
      <c r="N7522" t="str">
        <f>IF(OR(L7522="ATTACK",L7522="FINTA"),UPPER(anotacoes!I7522),"")</f>
        <v/>
      </c>
      <c r="O7522" s="6" t="str">
        <f>IF(anotacoes!N7522=0,"",anotacoes!N7522)</f>
        <v/>
      </c>
      <c r="P7522" t="str">
        <f>IF(anotacoes!M7522=0,"",UPPER(anotacoes!M7522))</f>
        <v/>
      </c>
      <c r="Q7522" t="str">
        <f t="shared" si="235"/>
        <v>INSERT INTO CONVERSAO_LUTA_ACAO (cd_conversao, id_luta, sequencia, momento_inicio, momento_fim, quem_faz, quem_sofre, acao_tipo, acao, tecnica, direcao, pontuacao) VALUES (1, 110, 2, TRIM(' 00:00:09,052'), TRIM(' 00:00:12,867'), 'VALOIS-FORTIER', 'KRIZSAN', 'GRIP TIME', 'LEFT COLLAR', NULL, NULL, NULL)</v>
      </c>
      <c r="R7522" t="s">
        <v>10327</v>
      </c>
    </row>
    <row r="7523" spans="1:18" hidden="1" x14ac:dyDescent="0.25">
      <c r="A7523" s="7">
        <f>anotacoes!D7523</f>
        <v>40887</v>
      </c>
      <c r="B7523" t="str">
        <f>anotacoes!C7523</f>
        <v>GRAND SLAM TOKYO 2011</v>
      </c>
      <c r="C7523" t="str">
        <f>anotacoes!E7523</f>
        <v>VALOIS-FORTIER</v>
      </c>
      <c r="D7523" t="str">
        <f>anotacoes!F7523</f>
        <v>KRIZSAN</v>
      </c>
      <c r="E7523" t="s">
        <v>10325</v>
      </c>
      <c r="F7523">
        <f>anotacoes!A7523</f>
        <v>110</v>
      </c>
      <c r="G7523">
        <f>anotacoes!B7523</f>
        <v>3</v>
      </c>
      <c r="H7523" t="str">
        <f>anotacoes!K7523</f>
        <v xml:space="preserve"> 00:00:12,867</v>
      </c>
      <c r="I7523" t="str">
        <f>anotacoes!L7523</f>
        <v xml:space="preserve"> 00:00:17,328</v>
      </c>
      <c r="J7523" t="str">
        <f>IF(L7523="PAUSE",E7523,IF(anotacoes!G7527=conversao_anotacoes!C7523,conversao_anotacoes!C7523,conversao_anotacoes!D7523))</f>
        <v>VALOIS-FORTIER</v>
      </c>
      <c r="K7523" t="str">
        <f t="shared" si="234"/>
        <v>KRIZSAN</v>
      </c>
      <c r="L7523" t="str">
        <f>UPPER(anotacoes!H7523)</f>
        <v>GRIP TIME</v>
      </c>
      <c r="M7523" t="str">
        <f>IF(OR(L7523="ATTACK",L7523="FINTA"),"&lt;TECNICA&gt;",UPPER(anotacoes!I7523))</f>
        <v>LEFT COLLAR RIGHT SLEEVE</v>
      </c>
      <c r="N7523" t="str">
        <f>IF(OR(L7523="ATTACK",L7523="FINTA"),UPPER(anotacoes!I7523),"")</f>
        <v/>
      </c>
      <c r="O7523" s="6" t="str">
        <f>IF(anotacoes!N7523=0,"",anotacoes!N7523)</f>
        <v/>
      </c>
      <c r="P7523" t="str">
        <f>IF(anotacoes!M7523=0,"",UPPER(anotacoes!M7523))</f>
        <v/>
      </c>
      <c r="Q7523" t="str">
        <f t="shared" si="235"/>
        <v>INSERT INTO CONVERSAO_LUTA_ACAO (cd_conversao, id_luta, sequencia, momento_inicio, momento_fim, quem_faz, quem_sofre, acao_tipo, acao, tecnica, direcao, pontuacao) VALUES (1, 110, 3, TRIM(' 00:00:12,867'), TRIM(' 00:00:17,328'), 'VALOIS-FORTIER', 'KRIZSAN', 'GRIP TIME', 'LEFT COLLAR RIGHT SLEEVE', NULL, NULL, NULL)</v>
      </c>
      <c r="R7523" t="s">
        <v>10327</v>
      </c>
    </row>
    <row r="7524" spans="1:18" hidden="1" x14ac:dyDescent="0.25">
      <c r="A7524" s="7">
        <f>anotacoes!D7524</f>
        <v>40887</v>
      </c>
      <c r="B7524" t="str">
        <f>anotacoes!C7524</f>
        <v>GRAND SLAM TOKYO 2011</v>
      </c>
      <c r="C7524" t="str">
        <f>anotacoes!E7524</f>
        <v>VALOIS-FORTIER</v>
      </c>
      <c r="D7524" t="str">
        <f>anotacoes!F7524</f>
        <v>KRIZSAN</v>
      </c>
      <c r="E7524" t="s">
        <v>10325</v>
      </c>
      <c r="F7524">
        <f>anotacoes!A7524</f>
        <v>110</v>
      </c>
      <c r="G7524">
        <f>anotacoes!B7524</f>
        <v>4</v>
      </c>
      <c r="H7524" t="str">
        <f>anotacoes!K7524</f>
        <v xml:space="preserve"> 00:00:17,328</v>
      </c>
      <c r="I7524" t="str">
        <f>anotacoes!L7524</f>
        <v xml:space="preserve"> 00:00:18,494</v>
      </c>
      <c r="J7524" t="str">
        <f>IF(L7524="PAUSE",E7524,IF(anotacoes!G7528=conversao_anotacoes!C7524,conversao_anotacoes!C7524,conversao_anotacoes!D7524))</f>
        <v>VALOIS-FORTIER</v>
      </c>
      <c r="K7524" t="str">
        <f t="shared" si="234"/>
        <v>KRIZSAN</v>
      </c>
      <c r="L7524" t="str">
        <f>UPPER(anotacoes!H7524)</f>
        <v>GRIP TIME</v>
      </c>
      <c r="M7524" t="str">
        <f>IF(OR(L7524="ATTACK",L7524="FINTA"),"&lt;TECNICA&gt;",UPPER(anotacoes!I7524))</f>
        <v>RIGHT SLEEVE</v>
      </c>
      <c r="N7524" t="str">
        <f>IF(OR(L7524="ATTACK",L7524="FINTA"),UPPER(anotacoes!I7524),"")</f>
        <v/>
      </c>
      <c r="O7524" s="6" t="str">
        <f>IF(anotacoes!N7524=0,"",anotacoes!N7524)</f>
        <v/>
      </c>
      <c r="P7524" t="str">
        <f>IF(anotacoes!M7524=0,"",UPPER(anotacoes!M7524))</f>
        <v/>
      </c>
      <c r="Q7524" t="str">
        <f t="shared" si="235"/>
        <v>INSERT INTO CONVERSAO_LUTA_ACAO (cd_conversao, id_luta, sequencia, momento_inicio, momento_fim, quem_faz, quem_sofre, acao_tipo, acao, tecnica, direcao, pontuacao) VALUES (1, 110, 4, TRIM(' 00:00:17,328'), TRIM(' 00:00:18,494'), 'VALOIS-FORTIER', 'KRIZSAN', 'GRIP TIME', 'RIGHT SLEEVE', NULL, NULL, NULL)</v>
      </c>
      <c r="R7524" t="s">
        <v>10327</v>
      </c>
    </row>
    <row r="7525" spans="1:18" hidden="1" x14ac:dyDescent="0.25">
      <c r="A7525" s="7">
        <f>anotacoes!D7525</f>
        <v>40887</v>
      </c>
      <c r="B7525" t="str">
        <f>anotacoes!C7525</f>
        <v>GRAND SLAM TOKYO 2011</v>
      </c>
      <c r="C7525" t="str">
        <f>anotacoes!E7525</f>
        <v>VALOIS-FORTIER</v>
      </c>
      <c r="D7525" t="str">
        <f>anotacoes!F7525</f>
        <v>KRIZSAN</v>
      </c>
      <c r="E7525" t="s">
        <v>10325</v>
      </c>
      <c r="F7525">
        <f>anotacoes!A7525</f>
        <v>110</v>
      </c>
      <c r="G7525">
        <f>anotacoes!B7525</f>
        <v>5</v>
      </c>
      <c r="H7525" t="str">
        <f>anotacoes!K7525</f>
        <v xml:space="preserve"> 00:00:18,494</v>
      </c>
      <c r="I7525" t="str">
        <f>anotacoes!L7525</f>
        <v xml:space="preserve"> 00:00:22,362</v>
      </c>
      <c r="J7525" t="str">
        <f>IF(L7525="PAUSE",E7525,IF(anotacoes!G7529=conversao_anotacoes!C7525,conversao_anotacoes!C7525,conversao_anotacoes!D7525))</f>
        <v>VALOIS-FORTIER</v>
      </c>
      <c r="K7525" t="str">
        <f t="shared" si="234"/>
        <v>KRIZSAN</v>
      </c>
      <c r="L7525" t="str">
        <f>UPPER(anotacoes!H7525)</f>
        <v>TRANSITION</v>
      </c>
      <c r="M7525" t="str">
        <f>IF(OR(L7525="ATTACK",L7525="FINTA"),"&lt;TECNICA&gt;",UPPER(anotacoes!I7525))</f>
        <v>WITHOUT ATTACK</v>
      </c>
      <c r="N7525" t="str">
        <f>IF(OR(L7525="ATTACK",L7525="FINTA"),UPPER(anotacoes!I7525),"")</f>
        <v/>
      </c>
      <c r="O7525" s="6" t="str">
        <f>IF(anotacoes!N7525=0,"",anotacoes!N7525)</f>
        <v/>
      </c>
      <c r="P7525" t="str">
        <f>IF(anotacoes!M7525=0,"",UPPER(anotacoes!M7525))</f>
        <v/>
      </c>
      <c r="Q7525" t="str">
        <f t="shared" si="235"/>
        <v>INSERT INTO CONVERSAO_LUTA_ACAO (cd_conversao, id_luta, sequencia, momento_inicio, momento_fim, quem_faz, quem_sofre, acao_tipo, acao, tecnica, direcao, pontuacao) VALUES (1, 110, 5, TRIM(' 00:00:18,494'), TRIM(' 00:00:22,362'), 'VALOIS-FORTIER', 'KRIZSAN', 'TRANSITION', 'WITHOUT ATTACK', NULL, NULL, NULL)</v>
      </c>
      <c r="R7525" t="s">
        <v>10327</v>
      </c>
    </row>
    <row r="7526" spans="1:18" hidden="1" x14ac:dyDescent="0.25">
      <c r="A7526" s="7">
        <f>anotacoes!D7526</f>
        <v>40887</v>
      </c>
      <c r="B7526" t="str">
        <f>anotacoes!C7526</f>
        <v>GRAND SLAM TOKYO 2011</v>
      </c>
      <c r="C7526" t="str">
        <f>anotacoes!E7526</f>
        <v>VALOIS-FORTIER</v>
      </c>
      <c r="D7526" t="str">
        <f>anotacoes!F7526</f>
        <v>KRIZSAN</v>
      </c>
      <c r="E7526" t="s">
        <v>10325</v>
      </c>
      <c r="F7526">
        <f>anotacoes!A7526</f>
        <v>110</v>
      </c>
      <c r="G7526">
        <f>anotacoes!B7526</f>
        <v>6</v>
      </c>
      <c r="H7526" t="str">
        <f>anotacoes!K7526</f>
        <v xml:space="preserve"> 00:00:22,545</v>
      </c>
      <c r="I7526" t="str">
        <f>anotacoes!L7526</f>
        <v xml:space="preserve"> 00:00:26,258</v>
      </c>
      <c r="J7526" t="str">
        <f>IF(L7526="PAUSE",E7526,IF(anotacoes!G7530=conversao_anotacoes!C7526,conversao_anotacoes!C7526,conversao_anotacoes!D7526))</f>
        <v>&lt;ARBITRO_DESCONHECIDO&gt;</v>
      </c>
      <c r="K7526" t="str">
        <f t="shared" si="234"/>
        <v/>
      </c>
      <c r="L7526" t="str">
        <f>UPPER(anotacoes!H7526)</f>
        <v>PAUSE</v>
      </c>
      <c r="M7526" t="str">
        <f>IF(OR(L7526="ATTACK",L7526="FINTA"),"&lt;TECNICA&gt;",UPPER(anotacoes!I7526))</f>
        <v>&lt;NAO_CLASSIFICADO&gt;</v>
      </c>
      <c r="N7526" t="str">
        <f>IF(OR(L7526="ATTACK",L7526="FINTA"),UPPER(anotacoes!I7526),"")</f>
        <v/>
      </c>
      <c r="O7526" s="6" t="str">
        <f>IF(anotacoes!N7526=0,"",anotacoes!N7526)</f>
        <v/>
      </c>
      <c r="P7526" t="str">
        <f>IF(anotacoes!M7526=0,"",UPPER(anotacoes!M7526))</f>
        <v/>
      </c>
      <c r="Q7526" t="str">
        <f t="shared" si="235"/>
        <v>INSERT INTO CONVERSAO_LUTA_ACAO (cd_conversao, id_luta, sequencia, momento_inicio, momento_fim, quem_faz, quem_sofre, acao_tipo, acao, tecnica, direcao, pontuacao) VALUES (1, 110, 6, TRIM(' 00:00:22,545'), TRIM(' 00:00:26,258'), '&lt;ARBITRO_DESCONHECIDO&gt;', '', 'PAUSE', '&lt;NAO_CLASSIFICADO&gt;', NULL, NULL, NULL)</v>
      </c>
      <c r="R7526" t="s">
        <v>10327</v>
      </c>
    </row>
    <row r="7527" spans="1:18" hidden="1" x14ac:dyDescent="0.25">
      <c r="A7527" s="7">
        <f>anotacoes!D7527</f>
        <v>40887</v>
      </c>
      <c r="B7527" t="str">
        <f>anotacoes!C7527</f>
        <v>GRAND SLAM TOKYO 2011</v>
      </c>
      <c r="C7527" t="str">
        <f>anotacoes!E7527</f>
        <v>VALOIS-FORTIER</v>
      </c>
      <c r="D7527" t="str">
        <f>anotacoes!F7527</f>
        <v>KRIZSAN</v>
      </c>
      <c r="E7527" t="s">
        <v>10325</v>
      </c>
      <c r="F7527">
        <f>anotacoes!A7527</f>
        <v>110</v>
      </c>
      <c r="G7527">
        <f>anotacoes!B7527</f>
        <v>7</v>
      </c>
      <c r="H7527" t="str">
        <f>anotacoes!K7527</f>
        <v xml:space="preserve"> 00:00:26,258</v>
      </c>
      <c r="I7527" t="str">
        <f>anotacoes!L7527</f>
        <v xml:space="preserve"> 00:00:27,407</v>
      </c>
      <c r="J7527" t="str">
        <f>IF(L7527="PAUSE",E7527,IF(anotacoes!G7531=conversao_anotacoes!C7527,conversao_anotacoes!C7527,conversao_anotacoes!D7527))</f>
        <v>VALOIS-FORTIER</v>
      </c>
      <c r="K7527" t="str">
        <f t="shared" si="234"/>
        <v>KRIZSAN</v>
      </c>
      <c r="L7527" t="str">
        <f>UPPER(anotacoes!H7527)</f>
        <v>DISPLACEMENT</v>
      </c>
      <c r="M7527" t="str">
        <f>IF(OR(L7527="ATTACK",L7527="FINTA"),"&lt;TECNICA&gt;",UPPER(anotacoes!I7527))</f>
        <v>2-3 STEP HESITANT RIGHT</v>
      </c>
      <c r="N7527" t="str">
        <f>IF(OR(L7527="ATTACK",L7527="FINTA"),UPPER(anotacoes!I7527),"")</f>
        <v/>
      </c>
      <c r="O7527" s="6" t="str">
        <f>IF(anotacoes!N7527=0,"",anotacoes!N7527)</f>
        <v/>
      </c>
      <c r="P7527" t="str">
        <f>IF(anotacoes!M7527=0,"",UPPER(anotacoes!M7527))</f>
        <v/>
      </c>
      <c r="Q7527" t="str">
        <f t="shared" si="235"/>
        <v>INSERT INTO CONVERSAO_LUTA_ACAO (cd_conversao, id_luta, sequencia, momento_inicio, momento_fim, quem_faz, quem_sofre, acao_tipo, acao, tecnica, direcao, pontuacao) VALUES (1, 110, 7, TRIM(' 00:00:26,258'), TRIM(' 00:00:27,407'), 'VALOIS-FORTIER', 'KRIZSAN', 'DISPLACEMENT', '2-3 STEP HESITANT RIGHT', NULL, NULL, NULL)</v>
      </c>
      <c r="R7527" t="s">
        <v>10327</v>
      </c>
    </row>
    <row r="7528" spans="1:18" hidden="1" x14ac:dyDescent="0.25">
      <c r="A7528" s="7">
        <f>anotacoes!D7528</f>
        <v>40887</v>
      </c>
      <c r="B7528" t="str">
        <f>anotacoes!C7528</f>
        <v>GRAND SLAM TOKYO 2011</v>
      </c>
      <c r="C7528" t="str">
        <f>anotacoes!E7528</f>
        <v>VALOIS-FORTIER</v>
      </c>
      <c r="D7528" t="str">
        <f>anotacoes!F7528</f>
        <v>KRIZSAN</v>
      </c>
      <c r="E7528" t="s">
        <v>10325</v>
      </c>
      <c r="F7528">
        <f>anotacoes!A7528</f>
        <v>110</v>
      </c>
      <c r="G7528">
        <f>anotacoes!B7528</f>
        <v>8</v>
      </c>
      <c r="H7528" t="str">
        <f>anotacoes!K7528</f>
        <v xml:space="preserve"> 00:00:27,407</v>
      </c>
      <c r="I7528" t="str">
        <f>anotacoes!L7528</f>
        <v xml:space="preserve"> 00:00:28,839</v>
      </c>
      <c r="J7528" t="str">
        <f>IF(L7528="PAUSE",E7528,IF(anotacoes!G7532=conversao_anotacoes!C7528,conversao_anotacoes!C7528,conversao_anotacoes!D7528))</f>
        <v>VALOIS-FORTIER</v>
      </c>
      <c r="K7528" t="str">
        <f t="shared" si="234"/>
        <v>KRIZSAN</v>
      </c>
      <c r="L7528" t="str">
        <f>UPPER(anotacoes!H7528)</f>
        <v>GRIP TIME</v>
      </c>
      <c r="M7528" t="str">
        <f>IF(OR(L7528="ATTACK",L7528="FINTA"),"&lt;TECNICA&gt;",UPPER(anotacoes!I7528))</f>
        <v>LEFT COLLAR</v>
      </c>
      <c r="N7528" t="str">
        <f>IF(OR(L7528="ATTACK",L7528="FINTA"),UPPER(anotacoes!I7528),"")</f>
        <v/>
      </c>
      <c r="O7528" s="6" t="str">
        <f>IF(anotacoes!N7528=0,"",anotacoes!N7528)</f>
        <v/>
      </c>
      <c r="P7528" t="str">
        <f>IF(anotacoes!M7528=0,"",UPPER(anotacoes!M7528))</f>
        <v/>
      </c>
      <c r="Q7528" t="str">
        <f t="shared" si="235"/>
        <v>INSERT INTO CONVERSAO_LUTA_ACAO (cd_conversao, id_luta, sequencia, momento_inicio, momento_fim, quem_faz, quem_sofre, acao_tipo, acao, tecnica, direcao, pontuacao) VALUES (1, 110, 8, TRIM(' 00:00:27,407'), TRIM(' 00:00:28,839'), 'VALOIS-FORTIER', 'KRIZSAN', 'GRIP TIME', 'LEFT COLLAR', NULL, NULL, NULL)</v>
      </c>
      <c r="R7528" t="s">
        <v>10327</v>
      </c>
    </row>
    <row r="7529" spans="1:18" hidden="1" x14ac:dyDescent="0.25">
      <c r="A7529" s="7">
        <f>anotacoes!D7529</f>
        <v>40887</v>
      </c>
      <c r="B7529" t="str">
        <f>anotacoes!C7529</f>
        <v>GRAND SLAM TOKYO 2011</v>
      </c>
      <c r="C7529" t="str">
        <f>anotacoes!E7529</f>
        <v>VALOIS-FORTIER</v>
      </c>
      <c r="D7529" t="str">
        <f>anotacoes!F7529</f>
        <v>KRIZSAN</v>
      </c>
      <c r="E7529" t="s">
        <v>10325</v>
      </c>
      <c r="F7529">
        <f>anotacoes!A7529</f>
        <v>110</v>
      </c>
      <c r="G7529">
        <f>anotacoes!B7529</f>
        <v>9</v>
      </c>
      <c r="H7529" t="str">
        <f>anotacoes!K7529</f>
        <v xml:space="preserve"> 00:00:28,839</v>
      </c>
      <c r="I7529" t="str">
        <f>anotacoes!L7529</f>
        <v xml:space="preserve"> 00:00:30,148</v>
      </c>
      <c r="J7529" t="str">
        <f>IF(L7529="PAUSE",E7529,IF(anotacoes!G7533=conversao_anotacoes!C7529,conversao_anotacoes!C7529,conversao_anotacoes!D7529))</f>
        <v>VALOIS-FORTIER</v>
      </c>
      <c r="K7529" t="str">
        <f t="shared" si="234"/>
        <v>KRIZSAN</v>
      </c>
      <c r="L7529" t="str">
        <f>UPPER(anotacoes!H7529)</f>
        <v>FINTA</v>
      </c>
      <c r="M7529" t="str">
        <f>IF(OR(L7529="ATTACK",L7529="FINTA"),"&lt;TECNICA&gt;",UPPER(anotacoes!I7529))</f>
        <v>&lt;TECNICA&gt;</v>
      </c>
      <c r="N7529" t="str">
        <f>IF(OR(L7529="ATTACK",L7529="FINTA"),UPPER(anotacoes!I7529),"")</f>
        <v>KOUCHI GARI RIGHT</v>
      </c>
      <c r="O7529" s="6" t="str">
        <f>IF(anotacoes!N7529=0,"",anotacoes!N7529)</f>
        <v/>
      </c>
      <c r="P7529" t="str">
        <f>IF(anotacoes!M7529=0,"",UPPER(anotacoes!M7529))</f>
        <v/>
      </c>
      <c r="Q7529" t="str">
        <f t="shared" si="235"/>
        <v>INSERT INTO CONVERSAO_LUTA_ACAO (cd_conversao, id_luta, sequencia, momento_inicio, momento_fim, quem_faz, quem_sofre, acao_tipo, acao, tecnica, direcao, pontuacao) VALUES (1, 110, 9, TRIM(' 00:00:28,839'), TRIM(' 00:00:30,148'), 'VALOIS-FORTIER', 'KRIZSAN', 'FINTA', '&lt;TECNICA&gt;', 'KOUCHI GARI RIGHT', NULL, NULL)</v>
      </c>
      <c r="R7529" t="s">
        <v>10327</v>
      </c>
    </row>
    <row r="7530" spans="1:18" hidden="1" x14ac:dyDescent="0.25">
      <c r="A7530" s="7">
        <f>anotacoes!D7530</f>
        <v>40887</v>
      </c>
      <c r="B7530" t="str">
        <f>anotacoes!C7530</f>
        <v>GRAND SLAM TOKYO 2011</v>
      </c>
      <c r="C7530" t="str">
        <f>anotacoes!E7530</f>
        <v>VALOIS-FORTIER</v>
      </c>
      <c r="D7530" t="str">
        <f>anotacoes!F7530</f>
        <v>KRIZSAN</v>
      </c>
      <c r="E7530" t="s">
        <v>10325</v>
      </c>
      <c r="F7530">
        <f>anotacoes!A7530</f>
        <v>110</v>
      </c>
      <c r="G7530">
        <f>anotacoes!B7530</f>
        <v>10</v>
      </c>
      <c r="H7530" t="str">
        <f>anotacoes!K7530</f>
        <v xml:space="preserve"> 00:00:30,148</v>
      </c>
      <c r="I7530" t="str">
        <f>anotacoes!L7530</f>
        <v xml:space="preserve"> 00:00:31,099</v>
      </c>
      <c r="J7530" t="str">
        <f>IF(L7530="PAUSE",E7530,IF(anotacoes!G7534=conversao_anotacoes!C7530,conversao_anotacoes!C7530,conversao_anotacoes!D7530))</f>
        <v>VALOIS-FORTIER</v>
      </c>
      <c r="K7530" t="str">
        <f t="shared" si="234"/>
        <v>KRIZSAN</v>
      </c>
      <c r="L7530" t="str">
        <f>UPPER(anotacoes!H7530)</f>
        <v>DEFENSE</v>
      </c>
      <c r="M7530" t="str">
        <f>IF(OR(L7530="ATTACK",L7530="FINTA"),"&lt;TECNICA&gt;",UPPER(anotacoes!I7530))</f>
        <v>USING BODY MASS</v>
      </c>
      <c r="N7530" t="str">
        <f>IF(OR(L7530="ATTACK",L7530="FINTA"),UPPER(anotacoes!I7530),"")</f>
        <v/>
      </c>
      <c r="O7530" s="6" t="str">
        <f>IF(anotacoes!N7530=0,"",anotacoes!N7530)</f>
        <v/>
      </c>
      <c r="P7530" t="str">
        <f>IF(anotacoes!M7530=0,"",UPPER(anotacoes!M7530))</f>
        <v/>
      </c>
      <c r="Q7530" t="str">
        <f t="shared" si="235"/>
        <v>INSERT INTO CONVERSAO_LUTA_ACAO (cd_conversao, id_luta, sequencia, momento_inicio, momento_fim, quem_faz, quem_sofre, acao_tipo, acao, tecnica, direcao, pontuacao) VALUES (1, 110, 10, TRIM(' 00:00:30,148'), TRIM(' 00:00:31,099'), 'VALOIS-FORTIER', 'KRIZSAN', 'DEFENSE', 'USING BODY MASS', NULL, NULL, NULL)</v>
      </c>
      <c r="R7530" t="s">
        <v>10327</v>
      </c>
    </row>
    <row r="7531" spans="1:18" hidden="1" x14ac:dyDescent="0.25">
      <c r="A7531" s="7">
        <f>anotacoes!D7531</f>
        <v>40887</v>
      </c>
      <c r="B7531" t="str">
        <f>anotacoes!C7531</f>
        <v>GRAND SLAM TOKYO 2011</v>
      </c>
      <c r="C7531" t="str">
        <f>anotacoes!E7531</f>
        <v>VALOIS-FORTIER</v>
      </c>
      <c r="D7531" t="str">
        <f>anotacoes!F7531</f>
        <v>KRIZSAN</v>
      </c>
      <c r="E7531" t="s">
        <v>10325</v>
      </c>
      <c r="F7531">
        <f>anotacoes!A7531</f>
        <v>110</v>
      </c>
      <c r="G7531">
        <f>anotacoes!B7531</f>
        <v>11</v>
      </c>
      <c r="H7531" t="str">
        <f>anotacoes!K7531</f>
        <v xml:space="preserve"> 00:00:31,099</v>
      </c>
      <c r="I7531" t="str">
        <f>anotacoes!L7531</f>
        <v xml:space="preserve"> 00:01:52,874</v>
      </c>
      <c r="J7531" t="str">
        <f>IF(L7531="PAUSE",E7531,IF(anotacoes!G7535=conversao_anotacoes!C7531,conversao_anotacoes!C7531,conversao_anotacoes!D7531))</f>
        <v>VALOIS-FORTIER</v>
      </c>
      <c r="K7531" t="str">
        <f t="shared" si="234"/>
        <v>KRIZSAN</v>
      </c>
      <c r="L7531" t="str">
        <f>UPPER(anotacoes!H7531)</f>
        <v>GROUNDWORK COMBAT</v>
      </c>
      <c r="M7531" t="str">
        <f>IF(OR(L7531="ATTACK",L7531="FINTA"),"&lt;TECNICA&gt;",UPPER(anotacoes!I7531))</f>
        <v>TRYING TO ATTACK</v>
      </c>
      <c r="N7531" t="str">
        <f>IF(OR(L7531="ATTACK",L7531="FINTA"),UPPER(anotacoes!I7531),"")</f>
        <v/>
      </c>
      <c r="O7531" s="6" t="str">
        <f>IF(anotacoes!N7531=0,"",anotacoes!N7531)</f>
        <v/>
      </c>
      <c r="P7531" t="str">
        <f>IF(anotacoes!M7531=0,"",UPPER(anotacoes!M7531))</f>
        <v/>
      </c>
      <c r="Q7531" t="str">
        <f t="shared" si="235"/>
        <v>INSERT INTO CONVERSAO_LUTA_ACAO (cd_conversao, id_luta, sequencia, momento_inicio, momento_fim, quem_faz, quem_sofre, acao_tipo, acao, tecnica, direcao, pontuacao) VALUES (1, 110, 11, TRIM(' 00:00:31,099'), TRIM(' 00:01:52,874'), 'VALOIS-FORTIER', 'KRIZSAN', 'GROUNDWORK COMBAT', 'TRYING TO ATTACK', NULL, NULL, NULL)</v>
      </c>
      <c r="R7531" t="s">
        <v>10327</v>
      </c>
    </row>
    <row r="7532" spans="1:18" hidden="1" x14ac:dyDescent="0.25">
      <c r="A7532" s="7">
        <f>anotacoes!D7532</f>
        <v>40887</v>
      </c>
      <c r="B7532" t="str">
        <f>anotacoes!C7532</f>
        <v>GRAND SLAM TOKYO 2011</v>
      </c>
      <c r="C7532" t="str">
        <f>anotacoes!E7532</f>
        <v>VALOIS-FORTIER</v>
      </c>
      <c r="D7532" t="str">
        <f>anotacoes!F7532</f>
        <v>KRIZSAN</v>
      </c>
      <c r="E7532" t="s">
        <v>10325</v>
      </c>
      <c r="F7532">
        <f>anotacoes!A7532</f>
        <v>110</v>
      </c>
      <c r="G7532">
        <f>anotacoes!B7532</f>
        <v>12</v>
      </c>
      <c r="H7532" t="str">
        <f>anotacoes!K7532</f>
        <v xml:space="preserve"> 00:01:52,874</v>
      </c>
      <c r="I7532" t="str">
        <f>anotacoes!L7532</f>
        <v xml:space="preserve"> 00:01:52,874</v>
      </c>
      <c r="J7532" t="str">
        <f>IF(L7532="PAUSE",E7532,IF(anotacoes!G7536=conversao_anotacoes!C7532,conversao_anotacoes!C7532,conversao_anotacoes!D7532))</f>
        <v>VALOIS-FORTIER</v>
      </c>
      <c r="K7532" t="str">
        <f t="shared" si="234"/>
        <v>KRIZSAN</v>
      </c>
      <c r="L7532" t="str">
        <f>UPPER(anotacoes!H7532)</f>
        <v>ATTACK</v>
      </c>
      <c r="M7532" t="str">
        <f>IF(OR(L7532="ATTACK",L7532="FINTA"),"&lt;TECNICA&gt;",UPPER(anotacoes!I7532))</f>
        <v>&lt;TECNICA&gt;</v>
      </c>
      <c r="N7532" t="str">
        <f>IF(OR(L7532="ATTACK",L7532="FINTA"),UPPER(anotacoes!I7532),"")</f>
        <v>KAMI SHIHO GATAME</v>
      </c>
      <c r="O7532" s="6">
        <f>IF(anotacoes!N7532=0,"",anotacoes!N7532)</f>
        <v>9</v>
      </c>
      <c r="P7532" t="str">
        <f>IF(anotacoes!M7532=0,"",UPPER(anotacoes!M7532))</f>
        <v>IPPON</v>
      </c>
      <c r="Q7532" t="str">
        <f t="shared" si="235"/>
        <v>INSERT INTO CONVERSAO_LUTA_ACAO (cd_conversao, id_luta, sequencia, momento_inicio, momento_fim, quem_faz, quem_sofre, acao_tipo, acao, tecnica, direcao, pontuacao) VALUES (1, 110, 12, TRIM(' 00:01:52,874'), TRIM(' 00:01:52,874'), 'VALOIS-FORTIER', 'KRIZSAN', 'ATTACK', '&lt;TECNICA&gt;', 'KAMI SHIHO GATAME', 9, 'IPPON')</v>
      </c>
      <c r="R7532" t="s">
        <v>10327</v>
      </c>
    </row>
    <row r="7533" spans="1:18" hidden="1" x14ac:dyDescent="0.25">
      <c r="A7533" s="7">
        <f>anotacoes!D7533</f>
        <v>40951</v>
      </c>
      <c r="B7533" t="str">
        <f>anotacoes!C7533</f>
        <v>WORLD CUP OBERWART 2012</v>
      </c>
      <c r="C7533" t="str">
        <f>anotacoes!E7533</f>
        <v>VALOIS-FORTIER</v>
      </c>
      <c r="D7533" t="str">
        <f>anotacoes!F7533</f>
        <v>TSIKLAURI</v>
      </c>
      <c r="E7533" t="s">
        <v>10325</v>
      </c>
      <c r="F7533">
        <f>anotacoes!A7533</f>
        <v>111</v>
      </c>
      <c r="G7533">
        <f>anotacoes!B7533</f>
        <v>1</v>
      </c>
      <c r="H7533" t="str">
        <f>anotacoes!K7533</f>
        <v xml:space="preserve"> 00:00:01,875</v>
      </c>
      <c r="I7533" t="str">
        <f>anotacoes!L7533</f>
        <v xml:space="preserve"> 00:00:13,681</v>
      </c>
      <c r="J7533" t="str">
        <f>IF(L7533="PAUSE",E7533,IF(anotacoes!G7537=conversao_anotacoes!C7533,conversao_anotacoes!C7533,conversao_anotacoes!D7533))</f>
        <v>VALOIS-FORTIER</v>
      </c>
      <c r="K7533" t="str">
        <f t="shared" si="234"/>
        <v>TSIKLAURI</v>
      </c>
      <c r="L7533" t="str">
        <f>UPPER(anotacoes!H7533)</f>
        <v>DISPLACEMENT</v>
      </c>
      <c r="M7533" t="str">
        <f>IF(OR(L7533="ATTACK",L7533="FINTA"),"&lt;TECNICA&gt;",UPPER(anotacoes!I7533))</f>
        <v>2-3 STEP HESITANT RIGHT</v>
      </c>
      <c r="N7533" t="str">
        <f>IF(OR(L7533="ATTACK",L7533="FINTA"),UPPER(anotacoes!I7533),"")</f>
        <v/>
      </c>
      <c r="O7533" s="6" t="str">
        <f>IF(anotacoes!N7533=0,"",anotacoes!N7533)</f>
        <v/>
      </c>
      <c r="P7533" t="str">
        <f>IF(anotacoes!M7533=0,"",UPPER(anotacoes!M7533))</f>
        <v/>
      </c>
      <c r="Q7533" t="str">
        <f t="shared" si="235"/>
        <v>INSERT INTO CONVERSAO_LUTA_ACAO (cd_conversao, id_luta, sequencia, momento_inicio, momento_fim, quem_faz, quem_sofre, acao_tipo, acao, tecnica, direcao, pontuacao) VALUES (1, 111, 1, TRIM(' 00:00:01,875'), TRIM(' 00:00:13,681'), 'VALOIS-FORTIER', 'TSIKLAURI', 'DISPLACEMENT', '2-3 STEP HESITANT RIGHT', NULL, NULL, NULL)</v>
      </c>
      <c r="R7533" t="s">
        <v>10327</v>
      </c>
    </row>
    <row r="7534" spans="1:18" hidden="1" x14ac:dyDescent="0.25">
      <c r="A7534" s="7">
        <f>anotacoes!D7534</f>
        <v>40951</v>
      </c>
      <c r="B7534" t="str">
        <f>anotacoes!C7534</f>
        <v>WORLD CUP OBERWART 2012</v>
      </c>
      <c r="C7534" t="str">
        <f>anotacoes!E7534</f>
        <v>VALOIS-FORTIER</v>
      </c>
      <c r="D7534" t="str">
        <f>anotacoes!F7534</f>
        <v>TSIKLAURI</v>
      </c>
      <c r="E7534" t="s">
        <v>10325</v>
      </c>
      <c r="F7534">
        <f>anotacoes!A7534</f>
        <v>111</v>
      </c>
      <c r="G7534">
        <f>anotacoes!B7534</f>
        <v>2</v>
      </c>
      <c r="H7534" t="str">
        <f>anotacoes!K7534</f>
        <v xml:space="preserve"> 00:00:13,862</v>
      </c>
      <c r="I7534" t="str">
        <f>anotacoes!L7534</f>
        <v xml:space="preserve"> 00:00:16,006</v>
      </c>
      <c r="J7534" t="str">
        <f>IF(L7534="PAUSE",E7534,IF(anotacoes!G7538=conversao_anotacoes!C7534,conversao_anotacoes!C7534,conversao_anotacoes!D7534))</f>
        <v>VALOIS-FORTIER</v>
      </c>
      <c r="K7534" t="str">
        <f t="shared" si="234"/>
        <v>TSIKLAURI</v>
      </c>
      <c r="L7534" t="str">
        <f>UPPER(anotacoes!H7534)</f>
        <v>DISPLACEMENT</v>
      </c>
      <c r="M7534" t="str">
        <f>IF(OR(L7534="ATTACK",L7534="FINTA"),"&lt;TECNICA&gt;",UPPER(anotacoes!I7534))</f>
        <v>TRY TO GRIP WITH CONTACT</v>
      </c>
      <c r="N7534" t="str">
        <f>IF(OR(L7534="ATTACK",L7534="FINTA"),UPPER(anotacoes!I7534),"")</f>
        <v/>
      </c>
      <c r="O7534" s="6" t="str">
        <f>IF(anotacoes!N7534=0,"",anotacoes!N7534)</f>
        <v/>
      </c>
      <c r="P7534" t="str">
        <f>IF(anotacoes!M7534=0,"",UPPER(anotacoes!M7534))</f>
        <v/>
      </c>
      <c r="Q7534" t="str">
        <f t="shared" si="235"/>
        <v>INSERT INTO CONVERSAO_LUTA_ACAO (cd_conversao, id_luta, sequencia, momento_inicio, momento_fim, quem_faz, quem_sofre, acao_tipo, acao, tecnica, direcao, pontuacao) VALUES (1, 111, 2, TRIM(' 00:00:13,862'), TRIM(' 00:00:16,006'), 'VALOIS-FORTIER', 'TSIKLAURI', 'DISPLACEMENT', 'TRY TO GRIP WITH CONTACT', NULL, NULL, NULL)</v>
      </c>
      <c r="R7534" t="s">
        <v>10327</v>
      </c>
    </row>
    <row r="7535" spans="1:18" hidden="1" x14ac:dyDescent="0.25">
      <c r="A7535" s="7">
        <f>anotacoes!D7535</f>
        <v>40951</v>
      </c>
      <c r="B7535" t="str">
        <f>anotacoes!C7535</f>
        <v>WORLD CUP OBERWART 2012</v>
      </c>
      <c r="C7535" t="str">
        <f>anotacoes!E7535</f>
        <v>VALOIS-FORTIER</v>
      </c>
      <c r="D7535" t="str">
        <f>anotacoes!F7535</f>
        <v>TSIKLAURI</v>
      </c>
      <c r="E7535" t="s">
        <v>10325</v>
      </c>
      <c r="F7535">
        <f>anotacoes!A7535</f>
        <v>111</v>
      </c>
      <c r="G7535">
        <f>anotacoes!B7535</f>
        <v>3</v>
      </c>
      <c r="H7535" t="str">
        <f>anotacoes!K7535</f>
        <v xml:space="preserve"> 00:00:01,406</v>
      </c>
      <c r="I7535" t="str">
        <f>anotacoes!L7535</f>
        <v xml:space="preserve"> 00:00:03,228</v>
      </c>
      <c r="J7535" t="str">
        <f>IF(L7535="PAUSE",E7535,IF(anotacoes!G7539=conversao_anotacoes!C7535,conversao_anotacoes!C7535,conversao_anotacoes!D7535))</f>
        <v>VALOIS-FORTIER</v>
      </c>
      <c r="K7535" t="str">
        <f t="shared" si="234"/>
        <v>TSIKLAURI</v>
      </c>
      <c r="L7535" t="str">
        <f>UPPER(anotacoes!H7535)</f>
        <v>GRIP TIME</v>
      </c>
      <c r="M7535" t="str">
        <f>IF(OR(L7535="ATTACK",L7535="FINTA"),"&lt;TECNICA&gt;",UPPER(anotacoes!I7535))</f>
        <v>LEFT BACK RIGHT SLEEVE</v>
      </c>
      <c r="N7535" t="str">
        <f>IF(OR(L7535="ATTACK",L7535="FINTA"),UPPER(anotacoes!I7535),"")</f>
        <v/>
      </c>
      <c r="O7535" s="6" t="str">
        <f>IF(anotacoes!N7535=0,"",anotacoes!N7535)</f>
        <v/>
      </c>
      <c r="P7535" t="str">
        <f>IF(anotacoes!M7535=0,"",UPPER(anotacoes!M7535))</f>
        <v/>
      </c>
      <c r="Q7535" t="str">
        <f t="shared" si="235"/>
        <v>INSERT INTO CONVERSAO_LUTA_ACAO (cd_conversao, id_luta, sequencia, momento_inicio, momento_fim, quem_faz, quem_sofre, acao_tipo, acao, tecnica, direcao, pontuacao) VALUES (1, 111, 3, TRIM(' 00:00:01,406'), TRIM(' 00:00:03,228'), 'VALOIS-FORTIER', 'TSIKLAURI', 'GRIP TIME', 'LEFT BACK RIGHT SLEEVE', NULL, NULL, NULL)</v>
      </c>
      <c r="R7535" t="s">
        <v>10327</v>
      </c>
    </row>
    <row r="7536" spans="1:18" hidden="1" x14ac:dyDescent="0.25">
      <c r="A7536" s="7">
        <f>anotacoes!D7536</f>
        <v>40951</v>
      </c>
      <c r="B7536" t="str">
        <f>anotacoes!C7536</f>
        <v>WORLD CUP OBERWART 2012</v>
      </c>
      <c r="C7536" t="str">
        <f>anotacoes!E7536</f>
        <v>VALOIS-FORTIER</v>
      </c>
      <c r="D7536" t="str">
        <f>anotacoes!F7536</f>
        <v>TSIKLAURI</v>
      </c>
      <c r="E7536" t="s">
        <v>10325</v>
      </c>
      <c r="F7536">
        <f>anotacoes!A7536</f>
        <v>111</v>
      </c>
      <c r="G7536">
        <f>anotacoes!B7536</f>
        <v>4</v>
      </c>
      <c r="H7536" t="str">
        <f>anotacoes!K7536</f>
        <v xml:space="preserve"> 00:00:03,228</v>
      </c>
      <c r="I7536" t="str">
        <f>anotacoes!L7536</f>
        <v xml:space="preserve"> 00:00:03,228</v>
      </c>
      <c r="J7536" t="str">
        <f>IF(L7536="PAUSE",E7536,IF(anotacoes!G7540=conversao_anotacoes!C7536,conversao_anotacoes!C7536,conversao_anotacoes!D7536))</f>
        <v>VALOIS-FORTIER</v>
      </c>
      <c r="K7536" t="str">
        <f t="shared" si="234"/>
        <v>TSIKLAURI</v>
      </c>
      <c r="L7536" t="str">
        <f>UPPER(anotacoes!H7536)</f>
        <v>DEFENSE</v>
      </c>
      <c r="M7536" t="str">
        <f>IF(OR(L7536="ATTACK",L7536="FINTA"),"&lt;TECNICA&gt;",UPPER(anotacoes!I7536))</f>
        <v>TAE-SABAKI RIGHT INCLINED</v>
      </c>
      <c r="N7536" t="str">
        <f>IF(OR(L7536="ATTACK",L7536="FINTA"),UPPER(anotacoes!I7536),"")</f>
        <v/>
      </c>
      <c r="O7536" s="6" t="str">
        <f>IF(anotacoes!N7536=0,"",anotacoes!N7536)</f>
        <v/>
      </c>
      <c r="P7536" t="str">
        <f>IF(anotacoes!M7536=0,"",UPPER(anotacoes!M7536))</f>
        <v/>
      </c>
      <c r="Q7536" t="str">
        <f t="shared" si="235"/>
        <v>INSERT INTO CONVERSAO_LUTA_ACAO (cd_conversao, id_luta, sequencia, momento_inicio, momento_fim, quem_faz, quem_sofre, acao_tipo, acao, tecnica, direcao, pontuacao) VALUES (1, 111, 4, TRIM(' 00:00:03,228'), TRIM(' 00:00:03,228'), 'VALOIS-FORTIER', 'TSIKLAURI', 'DEFENSE', 'TAE-SABAKI RIGHT INCLINED', NULL, NULL, NULL)</v>
      </c>
      <c r="R7536" t="s">
        <v>10327</v>
      </c>
    </row>
    <row r="7537" spans="1:18" hidden="1" x14ac:dyDescent="0.25">
      <c r="A7537" s="7">
        <f>anotacoes!D7537</f>
        <v>40951</v>
      </c>
      <c r="B7537" t="str">
        <f>anotacoes!C7537</f>
        <v>WORLD CUP OBERWART 2012</v>
      </c>
      <c r="C7537" t="str">
        <f>anotacoes!E7537</f>
        <v>VALOIS-FORTIER</v>
      </c>
      <c r="D7537" t="str">
        <f>anotacoes!F7537</f>
        <v>TSIKLAURI</v>
      </c>
      <c r="E7537" t="s">
        <v>10325</v>
      </c>
      <c r="F7537">
        <f>anotacoes!A7537</f>
        <v>111</v>
      </c>
      <c r="G7537">
        <f>anotacoes!B7537</f>
        <v>5</v>
      </c>
      <c r="H7537" t="str">
        <f>anotacoes!K7537</f>
        <v xml:space="preserve"> 00:00:03,228</v>
      </c>
      <c r="I7537" t="str">
        <f>anotacoes!L7537</f>
        <v xml:space="preserve"> 00:00:11,657</v>
      </c>
      <c r="J7537" t="str">
        <f>IF(L7537="PAUSE",E7537,IF(anotacoes!G7541=conversao_anotacoes!C7537,conversao_anotacoes!C7537,conversao_anotacoes!D7537))</f>
        <v>&lt;ARBITRO_DESCONHECIDO&gt;</v>
      </c>
      <c r="K7537" t="str">
        <f t="shared" si="234"/>
        <v/>
      </c>
      <c r="L7537" t="str">
        <f>UPPER(anotacoes!H7537)</f>
        <v>PAUSE</v>
      </c>
      <c r="M7537" t="str">
        <f>IF(OR(L7537="ATTACK",L7537="FINTA"),"&lt;TECNICA&gt;",UPPER(anotacoes!I7537))</f>
        <v>&lt;NAO_CLASSIFICADO&gt;</v>
      </c>
      <c r="N7537" t="str">
        <f>IF(OR(L7537="ATTACK",L7537="FINTA"),UPPER(anotacoes!I7537),"")</f>
        <v/>
      </c>
      <c r="O7537" s="6" t="str">
        <f>IF(anotacoes!N7537=0,"",anotacoes!N7537)</f>
        <v/>
      </c>
      <c r="P7537" t="str">
        <f>IF(anotacoes!M7537=0,"",UPPER(anotacoes!M7537))</f>
        <v/>
      </c>
      <c r="Q7537" t="str">
        <f t="shared" si="235"/>
        <v>INSERT INTO CONVERSAO_LUTA_ACAO (cd_conversao, id_luta, sequencia, momento_inicio, momento_fim, quem_faz, quem_sofre, acao_tipo, acao, tecnica, direcao, pontuacao) VALUES (1, 111, 5, TRIM(' 00:00:03,228'), TRIM(' 00:00:11,657'), '&lt;ARBITRO_DESCONHECIDO&gt;', '', 'PAUSE', '&lt;NAO_CLASSIFICADO&gt;', NULL, NULL, NULL)</v>
      </c>
      <c r="R7537" t="s">
        <v>10327</v>
      </c>
    </row>
    <row r="7538" spans="1:18" hidden="1" x14ac:dyDescent="0.25">
      <c r="A7538" s="7">
        <f>anotacoes!D7538</f>
        <v>40951</v>
      </c>
      <c r="B7538" t="str">
        <f>anotacoes!C7538</f>
        <v>WORLD CUP OBERWART 2012</v>
      </c>
      <c r="C7538" t="str">
        <f>anotacoes!E7538</f>
        <v>VALOIS-FORTIER</v>
      </c>
      <c r="D7538" t="str">
        <f>anotacoes!F7538</f>
        <v>TSIKLAURI</v>
      </c>
      <c r="E7538" t="s">
        <v>10325</v>
      </c>
      <c r="F7538">
        <f>anotacoes!A7538</f>
        <v>111</v>
      </c>
      <c r="G7538">
        <f>anotacoes!B7538</f>
        <v>6</v>
      </c>
      <c r="H7538" t="str">
        <f>anotacoes!K7538</f>
        <v xml:space="preserve"> 00:00:11,875</v>
      </c>
      <c r="I7538" t="str">
        <f>anotacoes!L7538</f>
        <v xml:space="preserve"> 00:00:16,681</v>
      </c>
      <c r="J7538" t="str">
        <f>IF(L7538="PAUSE",E7538,IF(anotacoes!G7542=conversao_anotacoes!C7538,conversao_anotacoes!C7538,conversao_anotacoes!D7538))</f>
        <v>VALOIS-FORTIER</v>
      </c>
      <c r="K7538" t="str">
        <f t="shared" si="234"/>
        <v>TSIKLAURI</v>
      </c>
      <c r="L7538" t="str">
        <f>UPPER(anotacoes!H7538)</f>
        <v>DISPLACEMENT</v>
      </c>
      <c r="M7538" t="str">
        <f>IF(OR(L7538="ATTACK",L7538="FINTA"),"&lt;TECNICA&gt;",UPPER(anotacoes!I7538))</f>
        <v>2-3 STEP HESITANT RIGHT</v>
      </c>
      <c r="N7538" t="str">
        <f>IF(OR(L7538="ATTACK",L7538="FINTA"),UPPER(anotacoes!I7538),"")</f>
        <v/>
      </c>
      <c r="O7538" s="6" t="str">
        <f>IF(anotacoes!N7538=0,"",anotacoes!N7538)</f>
        <v/>
      </c>
      <c r="P7538" t="str">
        <f>IF(anotacoes!M7538=0,"",UPPER(anotacoes!M7538))</f>
        <v/>
      </c>
      <c r="Q7538" t="str">
        <f t="shared" si="235"/>
        <v>INSERT INTO CONVERSAO_LUTA_ACAO (cd_conversao, id_luta, sequencia, momento_inicio, momento_fim, quem_faz, quem_sofre, acao_tipo, acao, tecnica, direcao, pontuacao) VALUES (1, 111, 6, TRIM(' 00:00:11,875'), TRIM(' 00:00:16,681'), 'VALOIS-FORTIER', 'TSIKLAURI', 'DISPLACEMENT', '2-3 STEP HESITANT RIGHT', NULL, NULL, NULL)</v>
      </c>
      <c r="R7538" t="s">
        <v>10327</v>
      </c>
    </row>
    <row r="7539" spans="1:18" hidden="1" x14ac:dyDescent="0.25">
      <c r="A7539" s="7">
        <f>anotacoes!D7539</f>
        <v>40951</v>
      </c>
      <c r="B7539" t="str">
        <f>anotacoes!C7539</f>
        <v>WORLD CUP OBERWART 2012</v>
      </c>
      <c r="C7539" t="str">
        <f>anotacoes!E7539</f>
        <v>VALOIS-FORTIER</v>
      </c>
      <c r="D7539" t="str">
        <f>anotacoes!F7539</f>
        <v>TSIKLAURI</v>
      </c>
      <c r="E7539" t="s">
        <v>10325</v>
      </c>
      <c r="F7539">
        <f>anotacoes!A7539</f>
        <v>111</v>
      </c>
      <c r="G7539">
        <f>anotacoes!B7539</f>
        <v>7</v>
      </c>
      <c r="H7539" t="str">
        <f>anotacoes!K7539</f>
        <v xml:space="preserve"> 00:00:16,862</v>
      </c>
      <c r="I7539" t="str">
        <f>anotacoes!L7539</f>
        <v xml:space="preserve"> 00:00:19,006</v>
      </c>
      <c r="J7539" t="str">
        <f>IF(L7539="PAUSE",E7539,IF(anotacoes!G7543=conversao_anotacoes!C7539,conversao_anotacoes!C7539,conversao_anotacoes!D7539))</f>
        <v>VALOIS-FORTIER</v>
      </c>
      <c r="K7539" t="str">
        <f t="shared" si="234"/>
        <v>TSIKLAURI</v>
      </c>
      <c r="L7539" t="str">
        <f>UPPER(anotacoes!H7539)</f>
        <v>DISPLACEMENT</v>
      </c>
      <c r="M7539" t="str">
        <f>IF(OR(L7539="ATTACK",L7539="FINTA"),"&lt;TECNICA&gt;",UPPER(anotacoes!I7539))</f>
        <v>TRY TO GRIP WITH CONTACT</v>
      </c>
      <c r="N7539" t="str">
        <f>IF(OR(L7539="ATTACK",L7539="FINTA"),UPPER(anotacoes!I7539),"")</f>
        <v/>
      </c>
      <c r="O7539" s="6" t="str">
        <f>IF(anotacoes!N7539=0,"",anotacoes!N7539)</f>
        <v/>
      </c>
      <c r="P7539" t="str">
        <f>IF(anotacoes!M7539=0,"",UPPER(anotacoes!M7539))</f>
        <v/>
      </c>
      <c r="Q7539" t="str">
        <f t="shared" si="235"/>
        <v>INSERT INTO CONVERSAO_LUTA_ACAO (cd_conversao, id_luta, sequencia, momento_inicio, momento_fim, quem_faz, quem_sofre, acao_tipo, acao, tecnica, direcao, pontuacao) VALUES (1, 111, 7, TRIM(' 00:00:16,862'), TRIM(' 00:00:19,006'), 'VALOIS-FORTIER', 'TSIKLAURI', 'DISPLACEMENT', 'TRY TO GRIP WITH CONTACT', NULL, NULL, NULL)</v>
      </c>
      <c r="R7539" t="s">
        <v>10327</v>
      </c>
    </row>
    <row r="7540" spans="1:18" hidden="1" x14ac:dyDescent="0.25">
      <c r="A7540" s="7">
        <f>anotacoes!D7540</f>
        <v>40951</v>
      </c>
      <c r="B7540" t="str">
        <f>anotacoes!C7540</f>
        <v>WORLD CUP OBERWART 2012</v>
      </c>
      <c r="C7540" t="str">
        <f>anotacoes!E7540</f>
        <v>VALOIS-FORTIER</v>
      </c>
      <c r="D7540" t="str">
        <f>anotacoes!F7540</f>
        <v>TSIKLAURI</v>
      </c>
      <c r="E7540" t="s">
        <v>10325</v>
      </c>
      <c r="F7540">
        <f>anotacoes!A7540</f>
        <v>111</v>
      </c>
      <c r="G7540">
        <f>anotacoes!B7540</f>
        <v>8</v>
      </c>
      <c r="H7540" t="str">
        <f>anotacoes!K7540</f>
        <v xml:space="preserve"> 00:00:19,006</v>
      </c>
      <c r="I7540" t="str">
        <f>anotacoes!L7540</f>
        <v xml:space="preserve"> 00:00:32,013</v>
      </c>
      <c r="J7540" t="str">
        <f>IF(L7540="PAUSE",E7540,IF(anotacoes!G7544=conversao_anotacoes!C7540,conversao_anotacoes!C7540,conversao_anotacoes!D7540))</f>
        <v>VALOIS-FORTIER</v>
      </c>
      <c r="K7540" t="str">
        <f t="shared" si="234"/>
        <v>TSIKLAURI</v>
      </c>
      <c r="L7540" t="str">
        <f>UPPER(anotacoes!H7540)</f>
        <v>GRIP TIME</v>
      </c>
      <c r="M7540" t="str">
        <f>IF(OR(L7540="ATTACK",L7540="FINTA"),"&lt;TECNICA&gt;",UPPER(anotacoes!I7540))</f>
        <v>RIGHT SLEEVE LEFT SLEEVE</v>
      </c>
      <c r="N7540" t="str">
        <f>IF(OR(L7540="ATTACK",L7540="FINTA"),UPPER(anotacoes!I7540),"")</f>
        <v/>
      </c>
      <c r="O7540" s="6" t="str">
        <f>IF(anotacoes!N7540=0,"",anotacoes!N7540)</f>
        <v/>
      </c>
      <c r="P7540" t="str">
        <f>IF(anotacoes!M7540=0,"",UPPER(anotacoes!M7540))</f>
        <v/>
      </c>
      <c r="Q7540" t="str">
        <f t="shared" si="235"/>
        <v>INSERT INTO CONVERSAO_LUTA_ACAO (cd_conversao, id_luta, sequencia, momento_inicio, momento_fim, quem_faz, quem_sofre, acao_tipo, acao, tecnica, direcao, pontuacao) VALUES (1, 111, 8, TRIM(' 00:00:19,006'), TRIM(' 00:00:32,013'), 'VALOIS-FORTIER', 'TSIKLAURI', 'GRIP TIME', 'RIGHT SLEEVE LEFT SLEEVE', NULL, NULL, NULL)</v>
      </c>
      <c r="R7540" t="s">
        <v>10327</v>
      </c>
    </row>
    <row r="7541" spans="1:18" hidden="1" x14ac:dyDescent="0.25">
      <c r="A7541" s="7">
        <f>anotacoes!D7541</f>
        <v>40951</v>
      </c>
      <c r="B7541" t="str">
        <f>anotacoes!C7541</f>
        <v>WORLD CUP OBERWART 2012</v>
      </c>
      <c r="C7541" t="str">
        <f>anotacoes!E7541</f>
        <v>VALOIS-FORTIER</v>
      </c>
      <c r="D7541" t="str">
        <f>anotacoes!F7541</f>
        <v>TSIKLAURI</v>
      </c>
      <c r="E7541" t="s">
        <v>10325</v>
      </c>
      <c r="F7541">
        <f>anotacoes!A7541</f>
        <v>111</v>
      </c>
      <c r="G7541">
        <f>anotacoes!B7541</f>
        <v>9</v>
      </c>
      <c r="H7541" t="str">
        <f>anotacoes!K7541</f>
        <v xml:space="preserve"> 00:00:32,013</v>
      </c>
      <c r="I7541" t="str">
        <f>anotacoes!L7541</f>
        <v xml:space="preserve"> 00:00:32,538</v>
      </c>
      <c r="J7541" t="str">
        <f>IF(L7541="PAUSE",E7541,IF(anotacoes!G7545=conversao_anotacoes!C7541,conversao_anotacoes!C7541,conversao_anotacoes!D7541))</f>
        <v>VALOIS-FORTIER</v>
      </c>
      <c r="K7541" t="str">
        <f t="shared" si="234"/>
        <v>TSIKLAURI</v>
      </c>
      <c r="L7541" t="str">
        <f>UPPER(anotacoes!H7541)</f>
        <v>FINTA</v>
      </c>
      <c r="M7541" t="str">
        <f>IF(OR(L7541="ATTACK",L7541="FINTA"),"&lt;TECNICA&gt;",UPPER(anotacoes!I7541))</f>
        <v>&lt;TECNICA&gt;</v>
      </c>
      <c r="N7541" t="str">
        <f>IF(OR(L7541="ATTACK",L7541="FINTA"),UPPER(anotacoes!I7541),"")</f>
        <v>OUCHI GARI RIGHT</v>
      </c>
      <c r="O7541" s="6" t="str">
        <f>IF(anotacoes!N7541=0,"",anotacoes!N7541)</f>
        <v/>
      </c>
      <c r="P7541" t="str">
        <f>IF(anotacoes!M7541=0,"",UPPER(anotacoes!M7541))</f>
        <v/>
      </c>
      <c r="Q7541" t="str">
        <f t="shared" si="235"/>
        <v>INSERT INTO CONVERSAO_LUTA_ACAO (cd_conversao, id_luta, sequencia, momento_inicio, momento_fim, quem_faz, quem_sofre, acao_tipo, acao, tecnica, direcao, pontuacao) VALUES (1, 111, 9, TRIM(' 00:00:32,013'), TRIM(' 00:00:32,538'), 'VALOIS-FORTIER', 'TSIKLAURI', 'FINTA', '&lt;TECNICA&gt;', 'OUCHI GARI RIGHT', NULL, NULL)</v>
      </c>
      <c r="R7541" t="s">
        <v>10327</v>
      </c>
    </row>
    <row r="7542" spans="1:18" hidden="1" x14ac:dyDescent="0.25">
      <c r="A7542" s="7">
        <f>anotacoes!D7542</f>
        <v>40951</v>
      </c>
      <c r="B7542" t="str">
        <f>anotacoes!C7542</f>
        <v>WORLD CUP OBERWART 2012</v>
      </c>
      <c r="C7542" t="str">
        <f>anotacoes!E7542</f>
        <v>VALOIS-FORTIER</v>
      </c>
      <c r="D7542" t="str">
        <f>anotacoes!F7542</f>
        <v>TSIKLAURI</v>
      </c>
      <c r="E7542" t="s">
        <v>10325</v>
      </c>
      <c r="F7542">
        <f>anotacoes!A7542</f>
        <v>111</v>
      </c>
      <c r="G7542">
        <f>anotacoes!B7542</f>
        <v>10</v>
      </c>
      <c r="H7542" t="str">
        <f>anotacoes!K7542</f>
        <v xml:space="preserve"> 00:00:32,538</v>
      </c>
      <c r="I7542" t="str">
        <f>anotacoes!L7542</f>
        <v xml:space="preserve"> 00:00:45,991</v>
      </c>
      <c r="J7542" t="str">
        <f>IF(L7542="PAUSE",E7542,IF(anotacoes!G7546=conversao_anotacoes!C7542,conversao_anotacoes!C7542,conversao_anotacoes!D7542))</f>
        <v>VALOIS-FORTIER</v>
      </c>
      <c r="K7542" t="str">
        <f t="shared" si="234"/>
        <v>TSIKLAURI</v>
      </c>
      <c r="L7542" t="str">
        <f>UPPER(anotacoes!H7542)</f>
        <v>GRIP TIME</v>
      </c>
      <c r="M7542" t="str">
        <f>IF(OR(L7542="ATTACK",L7542="FINTA"),"&lt;TECNICA&gt;",UPPER(anotacoes!I7542))</f>
        <v>LEFT COLLAR RIGHT SLEEVE</v>
      </c>
      <c r="N7542" t="str">
        <f>IF(OR(L7542="ATTACK",L7542="FINTA"),UPPER(anotacoes!I7542),"")</f>
        <v/>
      </c>
      <c r="O7542" s="6" t="str">
        <f>IF(anotacoes!N7542=0,"",anotacoes!N7542)</f>
        <v/>
      </c>
      <c r="P7542" t="str">
        <f>IF(anotacoes!M7542=0,"",UPPER(anotacoes!M7542))</f>
        <v/>
      </c>
      <c r="Q7542" t="str">
        <f t="shared" si="235"/>
        <v>INSERT INTO CONVERSAO_LUTA_ACAO (cd_conversao, id_luta, sequencia, momento_inicio, momento_fim, quem_faz, quem_sofre, acao_tipo, acao, tecnica, direcao, pontuacao) VALUES (1, 111, 10, TRIM(' 00:00:32,538'), TRIM(' 00:00:45,991'), 'VALOIS-FORTIER', 'TSIKLAURI', 'GRIP TIME', 'LEFT COLLAR RIGHT SLEEVE', NULL, NULL, NULL)</v>
      </c>
      <c r="R7542" t="s">
        <v>10327</v>
      </c>
    </row>
    <row r="7543" spans="1:18" hidden="1" x14ac:dyDescent="0.25">
      <c r="A7543" s="7">
        <f>anotacoes!D7543</f>
        <v>40951</v>
      </c>
      <c r="B7543" t="str">
        <f>anotacoes!C7543</f>
        <v>WORLD CUP OBERWART 2012</v>
      </c>
      <c r="C7543" t="str">
        <f>anotacoes!E7543</f>
        <v>VALOIS-FORTIER</v>
      </c>
      <c r="D7543" t="str">
        <f>anotacoes!F7543</f>
        <v>TSIKLAURI</v>
      </c>
      <c r="E7543" t="s">
        <v>10325</v>
      </c>
      <c r="F7543">
        <f>anotacoes!A7543</f>
        <v>111</v>
      </c>
      <c r="G7543">
        <f>anotacoes!B7543</f>
        <v>11</v>
      </c>
      <c r="H7543" t="str">
        <f>anotacoes!K7543</f>
        <v xml:space="preserve"> 00:00:45,991</v>
      </c>
      <c r="I7543" t="str">
        <f>anotacoes!L7543</f>
        <v xml:space="preserve"> 00:00:46,701</v>
      </c>
      <c r="J7543" t="str">
        <f>IF(L7543="PAUSE",E7543,IF(anotacoes!G7547=conversao_anotacoes!C7543,conversao_anotacoes!C7543,conversao_anotacoes!D7543))</f>
        <v>VALOIS-FORTIER</v>
      </c>
      <c r="K7543" t="str">
        <f t="shared" si="234"/>
        <v>TSIKLAURI</v>
      </c>
      <c r="L7543" t="str">
        <f>UPPER(anotacoes!H7543)</f>
        <v>ATTACK</v>
      </c>
      <c r="M7543" t="str">
        <f>IF(OR(L7543="ATTACK",L7543="FINTA"),"&lt;TECNICA&gt;",UPPER(anotacoes!I7543))</f>
        <v>&lt;TECNICA&gt;</v>
      </c>
      <c r="N7543" t="str">
        <f>IF(OR(L7543="ATTACK",L7543="FINTA"),UPPER(anotacoes!I7543),"")</f>
        <v>UCHIMATA</v>
      </c>
      <c r="O7543" s="6">
        <f>IF(anotacoes!N7543=0,"",anotacoes!N7543)</f>
        <v>6</v>
      </c>
      <c r="P7543" t="str">
        <f>IF(anotacoes!M7543=0,"",UPPER(anotacoes!M7543))</f>
        <v/>
      </c>
      <c r="Q7543" t="str">
        <f t="shared" si="235"/>
        <v>INSERT INTO CONVERSAO_LUTA_ACAO (cd_conversao, id_luta, sequencia, momento_inicio, momento_fim, quem_faz, quem_sofre, acao_tipo, acao, tecnica, direcao, pontuacao) VALUES (1, 111, 11, TRIM(' 00:00:45,991'), TRIM(' 00:00:46,701'), 'VALOIS-FORTIER', 'TSIKLAURI', 'ATTACK', '&lt;TECNICA&gt;', 'UCHIMATA', 6, NULL)</v>
      </c>
      <c r="R7543" t="s">
        <v>10327</v>
      </c>
    </row>
    <row r="7544" spans="1:18" hidden="1" x14ac:dyDescent="0.25">
      <c r="A7544" s="7">
        <f>anotacoes!D7544</f>
        <v>40951</v>
      </c>
      <c r="B7544" t="str">
        <f>anotacoes!C7544</f>
        <v>WORLD CUP OBERWART 2012</v>
      </c>
      <c r="C7544" t="str">
        <f>anotacoes!E7544</f>
        <v>VALOIS-FORTIER</v>
      </c>
      <c r="D7544" t="str">
        <f>anotacoes!F7544</f>
        <v>TSIKLAURI</v>
      </c>
      <c r="E7544" t="s">
        <v>10325</v>
      </c>
      <c r="F7544">
        <f>anotacoes!A7544</f>
        <v>111</v>
      </c>
      <c r="G7544">
        <f>anotacoes!B7544</f>
        <v>12</v>
      </c>
      <c r="H7544" t="str">
        <f>anotacoes!K7544</f>
        <v xml:space="preserve"> 00:00:46,701</v>
      </c>
      <c r="I7544" t="str">
        <f>anotacoes!L7544</f>
        <v xml:space="preserve"> 00:00:49,806</v>
      </c>
      <c r="J7544" t="str">
        <f>IF(L7544="PAUSE",E7544,IF(anotacoes!G7548=conversao_anotacoes!C7544,conversao_anotacoes!C7544,conversao_anotacoes!D7544))</f>
        <v>VALOIS-FORTIER</v>
      </c>
      <c r="K7544" t="str">
        <f t="shared" si="234"/>
        <v>TSIKLAURI</v>
      </c>
      <c r="L7544" t="str">
        <f>UPPER(anotacoes!H7544)</f>
        <v>GRIP TIME</v>
      </c>
      <c r="M7544" t="str">
        <f>IF(OR(L7544="ATTACK",L7544="FINTA"),"&lt;TECNICA&gt;",UPPER(anotacoes!I7544))</f>
        <v>LEFT COLLAR RIGHT SLEEVE</v>
      </c>
      <c r="N7544" t="str">
        <f>IF(OR(L7544="ATTACK",L7544="FINTA"),UPPER(anotacoes!I7544),"")</f>
        <v/>
      </c>
      <c r="O7544" s="6" t="str">
        <f>IF(anotacoes!N7544=0,"",anotacoes!N7544)</f>
        <v/>
      </c>
      <c r="P7544" t="str">
        <f>IF(anotacoes!M7544=0,"",UPPER(anotacoes!M7544))</f>
        <v/>
      </c>
      <c r="Q7544" t="str">
        <f t="shared" si="235"/>
        <v>INSERT INTO CONVERSAO_LUTA_ACAO (cd_conversao, id_luta, sequencia, momento_inicio, momento_fim, quem_faz, quem_sofre, acao_tipo, acao, tecnica, direcao, pontuacao) VALUES (1, 111, 12, TRIM(' 00:00:46,701'), TRIM(' 00:00:49,806'), 'VALOIS-FORTIER', 'TSIKLAURI', 'GRIP TIME', 'LEFT COLLAR RIGHT SLEEVE', NULL, NULL, NULL)</v>
      </c>
      <c r="R7544" t="s">
        <v>10327</v>
      </c>
    </row>
    <row r="7545" spans="1:18" hidden="1" x14ac:dyDescent="0.25">
      <c r="A7545" s="7">
        <f>anotacoes!D7545</f>
        <v>40951</v>
      </c>
      <c r="B7545" t="str">
        <f>anotacoes!C7545</f>
        <v>WORLD CUP OBERWART 2012</v>
      </c>
      <c r="C7545" t="str">
        <f>anotacoes!E7545</f>
        <v>VALOIS-FORTIER</v>
      </c>
      <c r="D7545" t="str">
        <f>anotacoes!F7545</f>
        <v>TSIKLAURI</v>
      </c>
      <c r="E7545" t="s">
        <v>10325</v>
      </c>
      <c r="F7545">
        <f>anotacoes!A7545</f>
        <v>111</v>
      </c>
      <c r="G7545">
        <f>anotacoes!B7545</f>
        <v>13</v>
      </c>
      <c r="H7545" t="str">
        <f>anotacoes!K7545</f>
        <v xml:space="preserve"> 00:00:50,097</v>
      </c>
      <c r="I7545" t="str">
        <f>anotacoes!L7545</f>
        <v xml:space="preserve"> 00:00:56,281</v>
      </c>
      <c r="J7545" t="str">
        <f>IF(L7545="PAUSE",E7545,IF(anotacoes!G7549=conversao_anotacoes!C7545,conversao_anotacoes!C7545,conversao_anotacoes!D7545))</f>
        <v>&lt;ARBITRO_DESCONHECIDO&gt;</v>
      </c>
      <c r="K7545" t="str">
        <f t="shared" si="234"/>
        <v/>
      </c>
      <c r="L7545" t="str">
        <f>UPPER(anotacoes!H7545)</f>
        <v>PAUSE</v>
      </c>
      <c r="M7545" t="str">
        <f>IF(OR(L7545="ATTACK",L7545="FINTA"),"&lt;TECNICA&gt;",UPPER(anotacoes!I7545))</f>
        <v>&lt;NAO_CLASSIFICADO&gt;</v>
      </c>
      <c r="N7545" t="str">
        <f>IF(OR(L7545="ATTACK",L7545="FINTA"),UPPER(anotacoes!I7545),"")</f>
        <v/>
      </c>
      <c r="O7545" s="6" t="str">
        <f>IF(anotacoes!N7545=0,"",anotacoes!N7545)</f>
        <v/>
      </c>
      <c r="P7545" t="str">
        <f>IF(anotacoes!M7545=0,"",UPPER(anotacoes!M7545))</f>
        <v/>
      </c>
      <c r="Q7545" t="str">
        <f t="shared" si="235"/>
        <v>INSERT INTO CONVERSAO_LUTA_ACAO (cd_conversao, id_luta, sequencia, momento_inicio, momento_fim, quem_faz, quem_sofre, acao_tipo, acao, tecnica, direcao, pontuacao) VALUES (1, 111, 13, TRIM(' 00:00:50,097'), TRIM(' 00:00:56,281'), '&lt;ARBITRO_DESCONHECIDO&gt;', '', 'PAUSE', '&lt;NAO_CLASSIFICADO&gt;', NULL, NULL, NULL)</v>
      </c>
      <c r="R7545" t="s">
        <v>10327</v>
      </c>
    </row>
    <row r="7546" spans="1:18" hidden="1" x14ac:dyDescent="0.25">
      <c r="A7546" s="7">
        <f>anotacoes!D7546</f>
        <v>40951</v>
      </c>
      <c r="B7546" t="str">
        <f>anotacoes!C7546</f>
        <v>WORLD CUP OBERWART 2012</v>
      </c>
      <c r="C7546" t="str">
        <f>anotacoes!E7546</f>
        <v>VALOIS-FORTIER</v>
      </c>
      <c r="D7546" t="str">
        <f>anotacoes!F7546</f>
        <v>TSIKLAURI</v>
      </c>
      <c r="E7546" t="s">
        <v>10325</v>
      </c>
      <c r="F7546">
        <f>anotacoes!A7546</f>
        <v>111</v>
      </c>
      <c r="G7546">
        <f>anotacoes!B7546</f>
        <v>14</v>
      </c>
      <c r="H7546" t="str">
        <f>anotacoes!K7546</f>
        <v xml:space="preserve"> 00:00:56,281</v>
      </c>
      <c r="I7546" t="str">
        <f>anotacoes!L7546</f>
        <v xml:space="preserve"> 00:00:59,775</v>
      </c>
      <c r="J7546" t="str">
        <f>IF(L7546="PAUSE",E7546,IF(anotacoes!G7550=conversao_anotacoes!C7546,conversao_anotacoes!C7546,conversao_anotacoes!D7546))</f>
        <v>VALOIS-FORTIER</v>
      </c>
      <c r="K7546" t="str">
        <f t="shared" si="234"/>
        <v>TSIKLAURI</v>
      </c>
      <c r="L7546" t="str">
        <f>UPPER(anotacoes!H7546)</f>
        <v>DISPLACEMENT</v>
      </c>
      <c r="M7546" t="str">
        <f>IF(OR(L7546="ATTACK",L7546="FINTA"),"&lt;TECNICA&gt;",UPPER(anotacoes!I7546))</f>
        <v>2-3 STEP HESITANT RIGHT</v>
      </c>
      <c r="N7546" t="str">
        <f>IF(OR(L7546="ATTACK",L7546="FINTA"),UPPER(anotacoes!I7546),"")</f>
        <v/>
      </c>
      <c r="O7546" s="6" t="str">
        <f>IF(anotacoes!N7546=0,"",anotacoes!N7546)</f>
        <v/>
      </c>
      <c r="P7546" t="str">
        <f>IF(anotacoes!M7546=0,"",UPPER(anotacoes!M7546))</f>
        <v/>
      </c>
      <c r="Q7546" t="str">
        <f t="shared" si="235"/>
        <v>INSERT INTO CONVERSAO_LUTA_ACAO (cd_conversao, id_luta, sequencia, momento_inicio, momento_fim, quem_faz, quem_sofre, acao_tipo, acao, tecnica, direcao, pontuacao) VALUES (1, 111, 14, TRIM(' 00:00:56,281'), TRIM(' 00:00:59,775'), 'VALOIS-FORTIER', 'TSIKLAURI', 'DISPLACEMENT', '2-3 STEP HESITANT RIGHT', NULL, NULL, NULL)</v>
      </c>
      <c r="R7546" t="s">
        <v>10327</v>
      </c>
    </row>
    <row r="7547" spans="1:18" hidden="1" x14ac:dyDescent="0.25">
      <c r="A7547" s="7">
        <f>anotacoes!D7547</f>
        <v>40951</v>
      </c>
      <c r="B7547" t="str">
        <f>anotacoes!C7547</f>
        <v>WORLD CUP OBERWART 2012</v>
      </c>
      <c r="C7547" t="str">
        <f>anotacoes!E7547</f>
        <v>VALOIS-FORTIER</v>
      </c>
      <c r="D7547" t="str">
        <f>anotacoes!F7547</f>
        <v>TSIKLAURI</v>
      </c>
      <c r="E7547" t="s">
        <v>10325</v>
      </c>
      <c r="F7547">
        <f>anotacoes!A7547</f>
        <v>111</v>
      </c>
      <c r="G7547">
        <f>anotacoes!B7547</f>
        <v>15</v>
      </c>
      <c r="H7547" t="str">
        <f>anotacoes!K7547</f>
        <v xml:space="preserve"> 00:00:59,961</v>
      </c>
      <c r="I7547" t="str">
        <f>anotacoes!L7547</f>
        <v xml:space="preserve"> 00:01:42,333</v>
      </c>
      <c r="J7547" t="str">
        <f>IF(L7547="PAUSE",E7547,IF(anotacoes!G7551=conversao_anotacoes!C7547,conversao_anotacoes!C7547,conversao_anotacoes!D7547))</f>
        <v>VALOIS-FORTIER</v>
      </c>
      <c r="K7547" t="str">
        <f t="shared" si="234"/>
        <v>TSIKLAURI</v>
      </c>
      <c r="L7547" t="str">
        <f>UPPER(anotacoes!H7547)</f>
        <v>DISPLACEMENT</v>
      </c>
      <c r="M7547" t="str">
        <f>IF(OR(L7547="ATTACK",L7547="FINTA"),"&lt;TECNICA&gt;",UPPER(anotacoes!I7547))</f>
        <v>TRY TO GRIP WITH CONTACT</v>
      </c>
      <c r="N7547" t="str">
        <f>IF(OR(L7547="ATTACK",L7547="FINTA"),UPPER(anotacoes!I7547),"")</f>
        <v/>
      </c>
      <c r="O7547" s="6" t="str">
        <f>IF(anotacoes!N7547=0,"",anotacoes!N7547)</f>
        <v/>
      </c>
      <c r="P7547" t="str">
        <f>IF(anotacoes!M7547=0,"",UPPER(anotacoes!M7547))</f>
        <v/>
      </c>
      <c r="Q7547" t="str">
        <f t="shared" si="235"/>
        <v>INSERT INTO CONVERSAO_LUTA_ACAO (cd_conversao, id_luta, sequencia, momento_inicio, momento_fim, quem_faz, quem_sofre, acao_tipo, acao, tecnica, direcao, pontuacao) VALUES (1, 111, 15, TRIM(' 00:00:59,961'), TRIM(' 00:01:42,333'), 'VALOIS-FORTIER', 'TSIKLAURI', 'DISPLACEMENT', 'TRY TO GRIP WITH CONTACT', NULL, NULL, NULL)</v>
      </c>
      <c r="R7547" t="s">
        <v>10327</v>
      </c>
    </row>
    <row r="7548" spans="1:18" hidden="1" x14ac:dyDescent="0.25">
      <c r="A7548" s="7">
        <f>anotacoes!D7548</f>
        <v>40951</v>
      </c>
      <c r="B7548" t="str">
        <f>anotacoes!C7548</f>
        <v>WORLD CUP OBERWART 2012</v>
      </c>
      <c r="C7548" t="str">
        <f>anotacoes!E7548</f>
        <v>VALOIS-FORTIER</v>
      </c>
      <c r="D7548" t="str">
        <f>anotacoes!F7548</f>
        <v>TSIKLAURI</v>
      </c>
      <c r="E7548" t="s">
        <v>10325</v>
      </c>
      <c r="F7548">
        <f>anotacoes!A7548</f>
        <v>111</v>
      </c>
      <c r="G7548">
        <f>anotacoes!B7548</f>
        <v>16</v>
      </c>
      <c r="H7548" t="str">
        <f>anotacoes!K7548</f>
        <v xml:space="preserve"> 00:01:42,570</v>
      </c>
      <c r="I7548" t="str">
        <f>anotacoes!L7548</f>
        <v xml:space="preserve"> 00:01:46,348</v>
      </c>
      <c r="J7548" t="str">
        <f>IF(L7548="PAUSE",E7548,IF(anotacoes!G7552=conversao_anotacoes!C7548,conversao_anotacoes!C7548,conversao_anotacoes!D7548))</f>
        <v>VALOIS-FORTIER</v>
      </c>
      <c r="K7548" t="str">
        <f t="shared" si="234"/>
        <v>TSIKLAURI</v>
      </c>
      <c r="L7548" t="str">
        <f>UPPER(anotacoes!H7548)</f>
        <v>GRIP TIME</v>
      </c>
      <c r="M7548" t="str">
        <f>IF(OR(L7548="ATTACK",L7548="FINTA"),"&lt;TECNICA&gt;",UPPER(anotacoes!I7548))</f>
        <v>LEFT SLEEVE</v>
      </c>
      <c r="N7548" t="str">
        <f>IF(OR(L7548="ATTACK",L7548="FINTA"),UPPER(anotacoes!I7548),"")</f>
        <v/>
      </c>
      <c r="O7548" s="6" t="str">
        <f>IF(anotacoes!N7548=0,"",anotacoes!N7548)</f>
        <v/>
      </c>
      <c r="P7548" t="str">
        <f>IF(anotacoes!M7548=0,"",UPPER(anotacoes!M7548))</f>
        <v/>
      </c>
      <c r="Q7548" t="str">
        <f t="shared" si="235"/>
        <v>INSERT INTO CONVERSAO_LUTA_ACAO (cd_conversao, id_luta, sequencia, momento_inicio, momento_fim, quem_faz, quem_sofre, acao_tipo, acao, tecnica, direcao, pontuacao) VALUES (1, 111, 16, TRIM(' 00:01:42,570'), TRIM(' 00:01:46,348'), 'VALOIS-FORTIER', 'TSIKLAURI', 'GRIP TIME', 'LEFT SLEEVE', NULL, NULL, NULL)</v>
      </c>
      <c r="R7548" t="s">
        <v>10327</v>
      </c>
    </row>
    <row r="7549" spans="1:18" hidden="1" x14ac:dyDescent="0.25">
      <c r="A7549" s="7">
        <f>anotacoes!D7549</f>
        <v>40951</v>
      </c>
      <c r="B7549" t="str">
        <f>anotacoes!C7549</f>
        <v>WORLD CUP OBERWART 2012</v>
      </c>
      <c r="C7549" t="str">
        <f>anotacoes!E7549</f>
        <v>VALOIS-FORTIER</v>
      </c>
      <c r="D7549" t="str">
        <f>anotacoes!F7549</f>
        <v>TSIKLAURI</v>
      </c>
      <c r="E7549" t="s">
        <v>10325</v>
      </c>
      <c r="F7549">
        <f>anotacoes!A7549</f>
        <v>111</v>
      </c>
      <c r="G7549">
        <f>anotacoes!B7549</f>
        <v>17</v>
      </c>
      <c r="H7549" t="str">
        <f>anotacoes!K7549</f>
        <v xml:space="preserve"> 00:01:46,348</v>
      </c>
      <c r="I7549" t="str">
        <f>anotacoes!L7549</f>
        <v xml:space="preserve"> 00:01:47,908</v>
      </c>
      <c r="J7549" t="str">
        <f>IF(L7549="PAUSE",E7549,IF(anotacoes!G7553=conversao_anotacoes!C7549,conversao_anotacoes!C7549,conversao_anotacoes!D7549))</f>
        <v>VALOIS-FORTIER</v>
      </c>
      <c r="K7549" t="str">
        <f t="shared" si="234"/>
        <v>TSIKLAURI</v>
      </c>
      <c r="L7549" t="str">
        <f>UPPER(anotacoes!H7549)</f>
        <v>GRIP TIME</v>
      </c>
      <c r="M7549" t="str">
        <f>IF(OR(L7549="ATTACK",L7549="FINTA"),"&lt;TECNICA&gt;",UPPER(anotacoes!I7549))</f>
        <v>LEFT COLLAR RIGHT SLEEVE</v>
      </c>
      <c r="N7549" t="str">
        <f>IF(OR(L7549="ATTACK",L7549="FINTA"),UPPER(anotacoes!I7549),"")</f>
        <v/>
      </c>
      <c r="O7549" s="6" t="str">
        <f>IF(anotacoes!N7549=0,"",anotacoes!N7549)</f>
        <v/>
      </c>
      <c r="P7549" t="str">
        <f>IF(anotacoes!M7549=0,"",UPPER(anotacoes!M7549))</f>
        <v/>
      </c>
      <c r="Q7549" t="str">
        <f t="shared" si="235"/>
        <v>INSERT INTO CONVERSAO_LUTA_ACAO (cd_conversao, id_luta, sequencia, momento_inicio, momento_fim, quem_faz, quem_sofre, acao_tipo, acao, tecnica, direcao, pontuacao) VALUES (1, 111, 17, TRIM(' 00:01:46,348'), TRIM(' 00:01:47,908'), 'VALOIS-FORTIER', 'TSIKLAURI', 'GRIP TIME', 'LEFT COLLAR RIGHT SLEEVE', NULL, NULL, NULL)</v>
      </c>
      <c r="R7549" t="s">
        <v>10327</v>
      </c>
    </row>
    <row r="7550" spans="1:18" hidden="1" x14ac:dyDescent="0.25">
      <c r="A7550" s="7">
        <f>anotacoes!D7550</f>
        <v>40951</v>
      </c>
      <c r="B7550" t="str">
        <f>anotacoes!C7550</f>
        <v>WORLD CUP OBERWART 2012</v>
      </c>
      <c r="C7550" t="str">
        <f>anotacoes!E7550</f>
        <v>VALOIS-FORTIER</v>
      </c>
      <c r="D7550" t="str">
        <f>anotacoes!F7550</f>
        <v>TSIKLAURI</v>
      </c>
      <c r="E7550" t="s">
        <v>10325</v>
      </c>
      <c r="F7550">
        <f>anotacoes!A7550</f>
        <v>111</v>
      </c>
      <c r="G7550">
        <f>anotacoes!B7550</f>
        <v>18</v>
      </c>
      <c r="H7550" t="str">
        <f>anotacoes!K7550</f>
        <v xml:space="preserve"> 00:01:47,908</v>
      </c>
      <c r="I7550" t="str">
        <f>anotacoes!L7550</f>
        <v xml:space="preserve"> 00:01:54,086</v>
      </c>
      <c r="J7550" t="str">
        <f>IF(L7550="PAUSE",E7550,IF(anotacoes!G7554=conversao_anotacoes!C7550,conversao_anotacoes!C7550,conversao_anotacoes!D7550))</f>
        <v>VALOIS-FORTIER</v>
      </c>
      <c r="K7550" t="str">
        <f t="shared" si="234"/>
        <v>TSIKLAURI</v>
      </c>
      <c r="L7550" t="str">
        <f>UPPER(anotacoes!H7550)</f>
        <v>GRIP TIME</v>
      </c>
      <c r="M7550" t="str">
        <f>IF(OR(L7550="ATTACK",L7550="FINTA"),"&lt;TECNICA&gt;",UPPER(anotacoes!I7550))</f>
        <v>LEFT BACK RIGHT SLEEVE</v>
      </c>
      <c r="N7550" t="str">
        <f>IF(OR(L7550="ATTACK",L7550="FINTA"),UPPER(anotacoes!I7550),"")</f>
        <v/>
      </c>
      <c r="O7550" s="6" t="str">
        <f>IF(anotacoes!N7550=0,"",anotacoes!N7550)</f>
        <v/>
      </c>
      <c r="P7550" t="str">
        <f>IF(anotacoes!M7550=0,"",UPPER(anotacoes!M7550))</f>
        <v/>
      </c>
      <c r="Q7550" t="str">
        <f t="shared" si="235"/>
        <v>INSERT INTO CONVERSAO_LUTA_ACAO (cd_conversao, id_luta, sequencia, momento_inicio, momento_fim, quem_faz, quem_sofre, acao_tipo, acao, tecnica, direcao, pontuacao) VALUES (1, 111, 18, TRIM(' 00:01:47,908'), TRIM(' 00:01:54,086'), 'VALOIS-FORTIER', 'TSIKLAURI', 'GRIP TIME', 'LEFT BACK RIGHT SLEEVE', NULL, NULL, NULL)</v>
      </c>
      <c r="R7550" t="s">
        <v>10327</v>
      </c>
    </row>
    <row r="7551" spans="1:18" hidden="1" x14ac:dyDescent="0.25">
      <c r="A7551" s="7">
        <f>anotacoes!D7551</f>
        <v>40951</v>
      </c>
      <c r="B7551" t="str">
        <f>anotacoes!C7551</f>
        <v>WORLD CUP OBERWART 2012</v>
      </c>
      <c r="C7551" t="str">
        <f>anotacoes!E7551</f>
        <v>VALOIS-FORTIER</v>
      </c>
      <c r="D7551" t="str">
        <f>anotacoes!F7551</f>
        <v>TSIKLAURI</v>
      </c>
      <c r="E7551" t="s">
        <v>10325</v>
      </c>
      <c r="F7551">
        <f>anotacoes!A7551</f>
        <v>111</v>
      </c>
      <c r="G7551">
        <f>anotacoes!B7551</f>
        <v>19</v>
      </c>
      <c r="H7551" t="str">
        <f>anotacoes!K7551</f>
        <v xml:space="preserve"> 00:01:54,086</v>
      </c>
      <c r="I7551" t="str">
        <f>anotacoes!L7551</f>
        <v xml:space="preserve"> 00:01:55,611</v>
      </c>
      <c r="J7551" t="str">
        <f>IF(L7551="PAUSE",E7551,IF(anotacoes!G7555=conversao_anotacoes!C7551,conversao_anotacoes!C7551,conversao_anotacoes!D7551))</f>
        <v>TSIKLAURI</v>
      </c>
      <c r="K7551" t="str">
        <f t="shared" si="234"/>
        <v>VALOIS-FORTIER</v>
      </c>
      <c r="L7551" t="str">
        <f>UPPER(anotacoes!H7551)</f>
        <v>DEFENSE</v>
      </c>
      <c r="M7551" t="str">
        <f>IF(OR(L7551="ATTACK",L7551="FINTA"),"&lt;TECNICA&gt;",UPPER(anotacoes!I7551))</f>
        <v>CONTER-ATTACK</v>
      </c>
      <c r="N7551" t="str">
        <f>IF(OR(L7551="ATTACK",L7551="FINTA"),UPPER(anotacoes!I7551),"")</f>
        <v/>
      </c>
      <c r="O7551" s="6" t="str">
        <f>IF(anotacoes!N7551=0,"",anotacoes!N7551)</f>
        <v/>
      </c>
      <c r="P7551" t="str">
        <f>IF(anotacoes!M7551=0,"",UPPER(anotacoes!M7551))</f>
        <v/>
      </c>
      <c r="Q7551" t="str">
        <f t="shared" si="235"/>
        <v>INSERT INTO CONVERSAO_LUTA_ACAO (cd_conversao, id_luta, sequencia, momento_inicio, momento_fim, quem_faz, quem_sofre, acao_tipo, acao, tecnica, direcao, pontuacao) VALUES (1, 111, 19, TRIM(' 00:01:54,086'), TRIM(' 00:01:55,611'), 'TSIKLAURI', 'VALOIS-FORTIER', 'DEFENSE', 'CONTER-ATTACK', NULL, NULL, NULL)</v>
      </c>
      <c r="R7551" t="s">
        <v>10327</v>
      </c>
    </row>
    <row r="7552" spans="1:18" hidden="1" x14ac:dyDescent="0.25">
      <c r="A7552" s="7">
        <f>anotacoes!D7552</f>
        <v>40951</v>
      </c>
      <c r="B7552" t="str">
        <f>anotacoes!C7552</f>
        <v>WORLD CUP OBERWART 2012</v>
      </c>
      <c r="C7552" t="str">
        <f>anotacoes!E7552</f>
        <v>VALOIS-FORTIER</v>
      </c>
      <c r="D7552" t="str">
        <f>anotacoes!F7552</f>
        <v>TSIKLAURI</v>
      </c>
      <c r="E7552" t="s">
        <v>10325</v>
      </c>
      <c r="F7552">
        <f>anotacoes!A7552</f>
        <v>111</v>
      </c>
      <c r="G7552">
        <f>anotacoes!B7552</f>
        <v>20</v>
      </c>
      <c r="H7552" t="str">
        <f>anotacoes!K7552</f>
        <v xml:space="preserve"> 00:01:55,611</v>
      </c>
      <c r="I7552" t="str">
        <f>anotacoes!L7552</f>
        <v xml:space="preserve"> 00:01:56,311</v>
      </c>
      <c r="J7552" t="str">
        <f>IF(L7552="PAUSE",E7552,IF(anotacoes!G7556=conversao_anotacoes!C7552,conversao_anotacoes!C7552,conversao_anotacoes!D7552))</f>
        <v>VALOIS-FORTIER</v>
      </c>
      <c r="K7552" t="str">
        <f t="shared" si="234"/>
        <v>TSIKLAURI</v>
      </c>
      <c r="L7552" t="str">
        <f>UPPER(anotacoes!H7552)</f>
        <v>ATTACK</v>
      </c>
      <c r="M7552" t="str">
        <f>IF(OR(L7552="ATTACK",L7552="FINTA"),"&lt;TECNICA&gt;",UPPER(anotacoes!I7552))</f>
        <v>&lt;TECNICA&gt;</v>
      </c>
      <c r="N7552" t="str">
        <f>IF(OR(L7552="ATTACK",L7552="FINTA"),UPPER(anotacoes!I7552),"")</f>
        <v>KOUCHI MAKIKOMI</v>
      </c>
      <c r="O7552" s="6">
        <f>IF(anotacoes!N7552=0,"",anotacoes!N7552)</f>
        <v>2</v>
      </c>
      <c r="P7552" t="str">
        <f>IF(anotacoes!M7552=0,"",UPPER(anotacoes!M7552))</f>
        <v/>
      </c>
      <c r="Q7552" t="str">
        <f t="shared" si="235"/>
        <v>INSERT INTO CONVERSAO_LUTA_ACAO (cd_conversao, id_luta, sequencia, momento_inicio, momento_fim, quem_faz, quem_sofre, acao_tipo, acao, tecnica, direcao, pontuacao) VALUES (1, 111, 20, TRIM(' 00:01:55,611'), TRIM(' 00:01:56,311'), 'VALOIS-FORTIER', 'TSIKLAURI', 'ATTACK', '&lt;TECNICA&gt;', 'KOUCHI MAKIKOMI', 2, NULL)</v>
      </c>
      <c r="R7552" t="s">
        <v>10327</v>
      </c>
    </row>
    <row r="7553" spans="1:18" hidden="1" x14ac:dyDescent="0.25">
      <c r="A7553" s="7">
        <f>anotacoes!D7553</f>
        <v>40951</v>
      </c>
      <c r="B7553" t="str">
        <f>anotacoes!C7553</f>
        <v>WORLD CUP OBERWART 2012</v>
      </c>
      <c r="C7553" t="str">
        <f>anotacoes!E7553</f>
        <v>VALOIS-FORTIER</v>
      </c>
      <c r="D7553" t="str">
        <f>anotacoes!F7553</f>
        <v>TSIKLAURI</v>
      </c>
      <c r="E7553" t="s">
        <v>10325</v>
      </c>
      <c r="F7553">
        <f>anotacoes!A7553</f>
        <v>111</v>
      </c>
      <c r="G7553">
        <f>anotacoes!B7553</f>
        <v>21</v>
      </c>
      <c r="H7553" t="str">
        <f>anotacoes!K7553</f>
        <v xml:space="preserve"> 00:01:56,311</v>
      </c>
      <c r="I7553" t="str">
        <f>anotacoes!L7553</f>
        <v xml:space="preserve"> 00:02:03,310</v>
      </c>
      <c r="J7553" t="str">
        <f>IF(L7553="PAUSE",E7553,IF(anotacoes!G7557=conversao_anotacoes!C7553,conversao_anotacoes!C7553,conversao_anotacoes!D7553))</f>
        <v>VALOIS-FORTIER</v>
      </c>
      <c r="K7553" t="str">
        <f t="shared" si="234"/>
        <v>TSIKLAURI</v>
      </c>
      <c r="L7553" t="str">
        <f>UPPER(anotacoes!H7553)</f>
        <v>GROUNDWORK COMBAT</v>
      </c>
      <c r="M7553" t="str">
        <f>IF(OR(L7553="ATTACK",L7553="FINTA"),"&lt;TECNICA&gt;",UPPER(anotacoes!I7553))</f>
        <v>DEFENSIVE POSITION</v>
      </c>
      <c r="N7553" t="str">
        <f>IF(OR(L7553="ATTACK",L7553="FINTA"),UPPER(anotacoes!I7553),"")</f>
        <v/>
      </c>
      <c r="O7553" s="6" t="str">
        <f>IF(anotacoes!N7553=0,"",anotacoes!N7553)</f>
        <v/>
      </c>
      <c r="P7553" t="str">
        <f>IF(anotacoes!M7553=0,"",UPPER(anotacoes!M7553))</f>
        <v/>
      </c>
      <c r="Q7553" t="str">
        <f t="shared" si="235"/>
        <v>INSERT INTO CONVERSAO_LUTA_ACAO (cd_conversao, id_luta, sequencia, momento_inicio, momento_fim, quem_faz, quem_sofre, acao_tipo, acao, tecnica, direcao, pontuacao) VALUES (1, 111, 21, TRIM(' 00:01:56,311'), TRIM(' 00:02:03,310'), 'VALOIS-FORTIER', 'TSIKLAURI', 'GROUNDWORK COMBAT', 'DEFENSIVE POSITION', NULL, NULL, NULL)</v>
      </c>
      <c r="R7553" t="s">
        <v>10327</v>
      </c>
    </row>
    <row r="7554" spans="1:18" hidden="1" x14ac:dyDescent="0.25">
      <c r="A7554" s="7">
        <f>anotacoes!D7554</f>
        <v>40951</v>
      </c>
      <c r="B7554" t="str">
        <f>anotacoes!C7554</f>
        <v>WORLD CUP OBERWART 2012</v>
      </c>
      <c r="C7554" t="str">
        <f>anotacoes!E7554</f>
        <v>VALOIS-FORTIER</v>
      </c>
      <c r="D7554" t="str">
        <f>anotacoes!F7554</f>
        <v>TSIKLAURI</v>
      </c>
      <c r="E7554" t="s">
        <v>10325</v>
      </c>
      <c r="F7554">
        <f>anotacoes!A7554</f>
        <v>111</v>
      </c>
      <c r="G7554">
        <f>anotacoes!B7554</f>
        <v>22</v>
      </c>
      <c r="H7554" t="str">
        <f>anotacoes!K7554</f>
        <v xml:space="preserve"> 00:02:03,541</v>
      </c>
      <c r="I7554" t="str">
        <f>anotacoes!L7554</f>
        <v xml:space="preserve"> 00:02:00,629</v>
      </c>
      <c r="J7554" t="str">
        <f>IF(L7554="PAUSE",E7554,IF(anotacoes!G7558=conversao_anotacoes!C7554,conversao_anotacoes!C7554,conversao_anotacoes!D7554))</f>
        <v>&lt;ARBITRO_DESCONHECIDO&gt;</v>
      </c>
      <c r="K7554" t="str">
        <f t="shared" si="234"/>
        <v/>
      </c>
      <c r="L7554" t="str">
        <f>UPPER(anotacoes!H7554)</f>
        <v>PAUSE</v>
      </c>
      <c r="M7554" t="str">
        <f>IF(OR(L7554="ATTACK",L7554="FINTA"),"&lt;TECNICA&gt;",UPPER(anotacoes!I7554))</f>
        <v>&lt;NAO_CLASSIFICADO&gt;</v>
      </c>
      <c r="N7554" t="str">
        <f>IF(OR(L7554="ATTACK",L7554="FINTA"),UPPER(anotacoes!I7554),"")</f>
        <v/>
      </c>
      <c r="O7554" s="6" t="str">
        <f>IF(anotacoes!N7554=0,"",anotacoes!N7554)</f>
        <v/>
      </c>
      <c r="P7554" t="str">
        <f>IF(anotacoes!M7554=0,"",UPPER(anotacoes!M7554))</f>
        <v/>
      </c>
      <c r="Q7554" t="str">
        <f t="shared" si="235"/>
        <v>INSERT INTO CONVERSAO_LUTA_ACAO (cd_conversao, id_luta, sequencia, momento_inicio, momento_fim, quem_faz, quem_sofre, acao_tipo, acao, tecnica, direcao, pontuacao) VALUES (1, 111, 22, TRIM(' 00:02:03,541'), TRIM(' 00:02:00,629'), '&lt;ARBITRO_DESCONHECIDO&gt;', '', 'PAUSE', '&lt;NAO_CLASSIFICADO&gt;', NULL, NULL, NULL)</v>
      </c>
      <c r="R7554" t="s">
        <v>10327</v>
      </c>
    </row>
    <row r="7555" spans="1:18" hidden="1" x14ac:dyDescent="0.25">
      <c r="A7555" s="7">
        <f>anotacoes!D7555</f>
        <v>40720</v>
      </c>
      <c r="B7555" t="str">
        <f>anotacoes!C7555</f>
        <v>WORLD CUP SAO PAULO 2011</v>
      </c>
      <c r="C7555" t="str">
        <f>anotacoes!E7555</f>
        <v>VALOIS-FORTIER</v>
      </c>
      <c r="D7555" t="str">
        <f>anotacoes!F7555</f>
        <v>WIECZERZAK</v>
      </c>
      <c r="E7555" t="s">
        <v>10325</v>
      </c>
      <c r="F7555">
        <f>anotacoes!A7555</f>
        <v>112</v>
      </c>
      <c r="G7555">
        <f>anotacoes!B7555</f>
        <v>1</v>
      </c>
      <c r="H7555" t="str">
        <f>anotacoes!K7555</f>
        <v xml:space="preserve"> 00:00:51,377</v>
      </c>
      <c r="I7555" t="str">
        <f>anotacoes!L7555</f>
        <v xml:space="preserve"> 00:00:55,815</v>
      </c>
      <c r="J7555" t="str">
        <f>IF(L7555="PAUSE",E7555,IF(anotacoes!G7559=conversao_anotacoes!C7555,conversao_anotacoes!C7555,conversao_anotacoes!D7555))</f>
        <v>VALOIS-FORTIER</v>
      </c>
      <c r="K7555" t="str">
        <f t="shared" ref="K7555:K7618" si="236">IF(J7555=E7555,"",IF(J7555=C7555,D7555,C7555))</f>
        <v>WIECZERZAK</v>
      </c>
      <c r="L7555" t="str">
        <f>UPPER(anotacoes!H7555)</f>
        <v>DISPLACEMENT</v>
      </c>
      <c r="M7555" t="str">
        <f>IF(OR(L7555="ATTACK",L7555="FINTA"),"&lt;TECNICA&gt;",UPPER(anotacoes!I7555))</f>
        <v>2-3 STEP HESITANT RIGHT</v>
      </c>
      <c r="N7555" t="str">
        <f>IF(OR(L7555="ATTACK",L7555="FINTA"),UPPER(anotacoes!I7555),"")</f>
        <v/>
      </c>
      <c r="O7555" s="6" t="str">
        <f>IF(anotacoes!N7555=0,"",anotacoes!N7555)</f>
        <v/>
      </c>
      <c r="P7555" t="str">
        <f>IF(anotacoes!M7555=0,"",UPPER(anotacoes!M7555))</f>
        <v/>
      </c>
      <c r="Q7555" t="str">
        <f t="shared" ref="Q7555:Q7618" si="237">CONCATENATE("INSERT INTO CONVERSAO_LUTA_ACAO (cd_conversao, id_luta, sequencia, momento_inicio, momento_fim, quem_faz, quem_sofre, acao_tipo, acao, tecnica, direcao, pontuacao) VALUES (1, ",F7555,", ",G7555,", ","TRIM('",H7555,"')",", ","TRIM('",I7555,"')",", ","'",J7555,"'",", ","'",K7555,"'",", ","'",L7555,"'",", ","'",M7555,"'",", ",IF(N7555="","NULL",CONCATENATE("'",N7555,"'")),", ",IF(O7555="","NULL",O7555),", ",IF(P7555="","NULL",CONCATENATE("'",P7555,"'")),")")</f>
        <v>INSERT INTO CONVERSAO_LUTA_ACAO (cd_conversao, id_luta, sequencia, momento_inicio, momento_fim, quem_faz, quem_sofre, acao_tipo, acao, tecnica, direcao, pontuacao) VALUES (1, 112, 1, TRIM(' 00:00:51,377'), TRIM(' 00:00:55,815'), 'VALOIS-FORTIER', 'WIECZERZAK', 'DISPLACEMENT', '2-3 STEP HESITANT RIGHT', NULL, NULL, NULL)</v>
      </c>
      <c r="R7555" t="s">
        <v>10327</v>
      </c>
    </row>
    <row r="7556" spans="1:18" hidden="1" x14ac:dyDescent="0.25">
      <c r="A7556" s="7">
        <f>anotacoes!D7556</f>
        <v>40720</v>
      </c>
      <c r="B7556" t="str">
        <f>anotacoes!C7556</f>
        <v>WORLD CUP SAO PAULO 2011</v>
      </c>
      <c r="C7556" t="str">
        <f>anotacoes!E7556</f>
        <v>VALOIS-FORTIER</v>
      </c>
      <c r="D7556" t="str">
        <f>anotacoes!F7556</f>
        <v>WIECZERZAK</v>
      </c>
      <c r="E7556" t="s">
        <v>10325</v>
      </c>
      <c r="F7556">
        <f>anotacoes!A7556</f>
        <v>112</v>
      </c>
      <c r="G7556">
        <f>anotacoes!B7556</f>
        <v>2</v>
      </c>
      <c r="H7556" t="str">
        <f>anotacoes!K7556</f>
        <v xml:space="preserve"> 00:00:55,815</v>
      </c>
      <c r="I7556" t="str">
        <f>anotacoes!L7556</f>
        <v xml:space="preserve"> 00:01:48,674</v>
      </c>
      <c r="J7556" t="str">
        <f>IF(L7556="PAUSE",E7556,IF(anotacoes!G7560=conversao_anotacoes!C7556,conversao_anotacoes!C7556,conversao_anotacoes!D7556))</f>
        <v>VALOIS-FORTIER</v>
      </c>
      <c r="K7556" t="str">
        <f t="shared" si="236"/>
        <v>WIECZERZAK</v>
      </c>
      <c r="L7556" t="str">
        <f>UPPER(anotacoes!H7556)</f>
        <v>GRIP TIME</v>
      </c>
      <c r="M7556" t="str">
        <f>IF(OR(L7556="ATTACK",L7556="FINTA"),"&lt;TECNICA&gt;",UPPER(anotacoes!I7556))</f>
        <v>RIGHT SLEEVE</v>
      </c>
      <c r="N7556" t="str">
        <f>IF(OR(L7556="ATTACK",L7556="FINTA"),UPPER(anotacoes!I7556),"")</f>
        <v/>
      </c>
      <c r="O7556" s="6" t="str">
        <f>IF(anotacoes!N7556=0,"",anotacoes!N7556)</f>
        <v/>
      </c>
      <c r="P7556" t="str">
        <f>IF(anotacoes!M7556=0,"",UPPER(anotacoes!M7556))</f>
        <v/>
      </c>
      <c r="Q7556" t="str">
        <f t="shared" si="237"/>
        <v>INSERT INTO CONVERSAO_LUTA_ACAO (cd_conversao, id_luta, sequencia, momento_inicio, momento_fim, quem_faz, quem_sofre, acao_tipo, acao, tecnica, direcao, pontuacao) VALUES (1, 112, 2, TRIM(' 00:00:55,815'), TRIM(' 00:01:48,674'), 'VALOIS-FORTIER', 'WIECZERZAK', 'GRIP TIME', 'RIGHT SLEEVE', NULL, NULL, NULL)</v>
      </c>
      <c r="R7556" t="s">
        <v>10327</v>
      </c>
    </row>
    <row r="7557" spans="1:18" hidden="1" x14ac:dyDescent="0.25">
      <c r="A7557" s="7">
        <f>anotacoes!D7557</f>
        <v>40720</v>
      </c>
      <c r="B7557" t="str">
        <f>anotacoes!C7557</f>
        <v>WORLD CUP SAO PAULO 2011</v>
      </c>
      <c r="C7557" t="str">
        <f>anotacoes!E7557</f>
        <v>VALOIS-FORTIER</v>
      </c>
      <c r="D7557" t="str">
        <f>anotacoes!F7557</f>
        <v>WIECZERZAK</v>
      </c>
      <c r="E7557" t="s">
        <v>10325</v>
      </c>
      <c r="F7557">
        <f>anotacoes!A7557</f>
        <v>112</v>
      </c>
      <c r="G7557">
        <f>anotacoes!B7557</f>
        <v>3</v>
      </c>
      <c r="H7557" t="str">
        <f>anotacoes!K7557</f>
        <v xml:space="preserve"> 00:01:48,674</v>
      </c>
      <c r="I7557" t="str">
        <f>anotacoes!L7557</f>
        <v xml:space="preserve"> 00:01:50,506</v>
      </c>
      <c r="J7557" t="str">
        <f>IF(L7557="PAUSE",E7557,IF(anotacoes!G7561=conversao_anotacoes!C7557,conversao_anotacoes!C7557,conversao_anotacoes!D7557))</f>
        <v>VALOIS-FORTIER</v>
      </c>
      <c r="K7557" t="str">
        <f t="shared" si="236"/>
        <v>WIECZERZAK</v>
      </c>
      <c r="L7557" t="str">
        <f>UPPER(anotacoes!H7557)</f>
        <v>GRIP TIME</v>
      </c>
      <c r="M7557" t="str">
        <f>IF(OR(L7557="ATTACK",L7557="FINTA"),"&lt;TECNICA&gt;",UPPER(anotacoes!I7557))</f>
        <v>RIGHT SLEEVE LEFT SLEEVE</v>
      </c>
      <c r="N7557" t="str">
        <f>IF(OR(L7557="ATTACK",L7557="FINTA"),UPPER(anotacoes!I7557),"")</f>
        <v/>
      </c>
      <c r="O7557" s="6" t="str">
        <f>IF(anotacoes!N7557=0,"",anotacoes!N7557)</f>
        <v/>
      </c>
      <c r="P7557" t="str">
        <f>IF(anotacoes!M7557=0,"",UPPER(anotacoes!M7557))</f>
        <v/>
      </c>
      <c r="Q7557" t="str">
        <f t="shared" si="237"/>
        <v>INSERT INTO CONVERSAO_LUTA_ACAO (cd_conversao, id_luta, sequencia, momento_inicio, momento_fim, quem_faz, quem_sofre, acao_tipo, acao, tecnica, direcao, pontuacao) VALUES (1, 112, 3, TRIM(' 00:01:48,674'), TRIM(' 00:01:50,506'), 'VALOIS-FORTIER', 'WIECZERZAK', 'GRIP TIME', 'RIGHT SLEEVE LEFT SLEEVE', NULL, NULL, NULL)</v>
      </c>
      <c r="R7557" t="s">
        <v>10327</v>
      </c>
    </row>
    <row r="7558" spans="1:18" hidden="1" x14ac:dyDescent="0.25">
      <c r="A7558" s="7">
        <f>anotacoes!D7558</f>
        <v>40720</v>
      </c>
      <c r="B7558" t="str">
        <f>anotacoes!C7558</f>
        <v>WORLD CUP SAO PAULO 2011</v>
      </c>
      <c r="C7558" t="str">
        <f>anotacoes!E7558</f>
        <v>VALOIS-FORTIER</v>
      </c>
      <c r="D7558" t="str">
        <f>anotacoes!F7558</f>
        <v>WIECZERZAK</v>
      </c>
      <c r="E7558" t="s">
        <v>10325</v>
      </c>
      <c r="F7558">
        <f>anotacoes!A7558</f>
        <v>112</v>
      </c>
      <c r="G7558">
        <f>anotacoes!B7558</f>
        <v>4</v>
      </c>
      <c r="H7558" t="str">
        <f>anotacoes!K7558</f>
        <v xml:space="preserve"> 00:01:50,506</v>
      </c>
      <c r="I7558" t="str">
        <f>anotacoes!L7558</f>
        <v xml:space="preserve"> 00:01:50,506</v>
      </c>
      <c r="J7558" t="str">
        <f>IF(L7558="PAUSE",E7558,IF(anotacoes!G7562=conversao_anotacoes!C7558,conversao_anotacoes!C7558,conversao_anotacoes!D7558))</f>
        <v>VALOIS-FORTIER</v>
      </c>
      <c r="K7558" t="str">
        <f t="shared" si="236"/>
        <v>WIECZERZAK</v>
      </c>
      <c r="L7558" t="str">
        <f>UPPER(anotacoes!H7558)</f>
        <v>DEFENSE</v>
      </c>
      <c r="M7558" t="str">
        <f>IF(OR(L7558="ATTACK",L7558="FINTA"),"&lt;TECNICA&gt;",UPPER(anotacoes!I7558))</f>
        <v>TAE-SABAKI RIGHT INCLINED</v>
      </c>
      <c r="N7558" t="str">
        <f>IF(OR(L7558="ATTACK",L7558="FINTA"),UPPER(anotacoes!I7558),"")</f>
        <v/>
      </c>
      <c r="O7558" s="6" t="str">
        <f>IF(anotacoes!N7558=0,"",anotacoes!N7558)</f>
        <v/>
      </c>
      <c r="P7558" t="str">
        <f>IF(anotacoes!M7558=0,"",UPPER(anotacoes!M7558))</f>
        <v/>
      </c>
      <c r="Q7558" t="str">
        <f t="shared" si="237"/>
        <v>INSERT INTO CONVERSAO_LUTA_ACAO (cd_conversao, id_luta, sequencia, momento_inicio, momento_fim, quem_faz, quem_sofre, acao_tipo, acao, tecnica, direcao, pontuacao) VALUES (1, 112, 4, TRIM(' 00:01:50,506'), TRIM(' 00:01:50,506'), 'VALOIS-FORTIER', 'WIECZERZAK', 'DEFENSE', 'TAE-SABAKI RIGHT INCLINED', NULL, NULL, NULL)</v>
      </c>
      <c r="R7558" t="s">
        <v>10327</v>
      </c>
    </row>
    <row r="7559" spans="1:18" hidden="1" x14ac:dyDescent="0.25">
      <c r="A7559" s="7">
        <f>anotacoes!D7559</f>
        <v>40720</v>
      </c>
      <c r="B7559" t="str">
        <f>anotacoes!C7559</f>
        <v>WORLD CUP SAO PAULO 2011</v>
      </c>
      <c r="C7559" t="str">
        <f>anotacoes!E7559</f>
        <v>VALOIS-FORTIER</v>
      </c>
      <c r="D7559" t="str">
        <f>anotacoes!F7559</f>
        <v>WIECZERZAK</v>
      </c>
      <c r="E7559" t="s">
        <v>10325</v>
      </c>
      <c r="F7559">
        <f>anotacoes!A7559</f>
        <v>112</v>
      </c>
      <c r="G7559">
        <f>anotacoes!B7559</f>
        <v>5</v>
      </c>
      <c r="H7559" t="str">
        <f>anotacoes!K7559</f>
        <v xml:space="preserve"> 00:01:50,506</v>
      </c>
      <c r="I7559" t="str">
        <f>anotacoes!L7559</f>
        <v xml:space="preserve"> 00:01:52,209</v>
      </c>
      <c r="J7559" t="str">
        <f>IF(L7559="PAUSE",E7559,IF(anotacoes!G7563=conversao_anotacoes!C7559,conversao_anotacoes!C7559,conversao_anotacoes!D7559))</f>
        <v>VALOIS-FORTIER</v>
      </c>
      <c r="K7559" t="str">
        <f t="shared" si="236"/>
        <v>WIECZERZAK</v>
      </c>
      <c r="L7559" t="str">
        <f>UPPER(anotacoes!H7559)</f>
        <v>TRANSITION</v>
      </c>
      <c r="M7559" t="str">
        <f>IF(OR(L7559="ATTACK",L7559="FINTA"),"&lt;TECNICA&gt;",UPPER(anotacoes!I7559))</f>
        <v>&lt;NAO_CLASSIFICADO&gt;</v>
      </c>
      <c r="N7559" t="str">
        <f>IF(OR(L7559="ATTACK",L7559="FINTA"),UPPER(anotacoes!I7559),"")</f>
        <v/>
      </c>
      <c r="O7559" s="6" t="str">
        <f>IF(anotacoes!N7559=0,"",anotacoes!N7559)</f>
        <v/>
      </c>
      <c r="P7559" t="str">
        <f>IF(anotacoes!M7559=0,"",UPPER(anotacoes!M7559))</f>
        <v/>
      </c>
      <c r="Q7559" t="str">
        <f t="shared" si="237"/>
        <v>INSERT INTO CONVERSAO_LUTA_ACAO (cd_conversao, id_luta, sequencia, momento_inicio, momento_fim, quem_faz, quem_sofre, acao_tipo, acao, tecnica, direcao, pontuacao) VALUES (1, 112, 5, TRIM(' 00:01:50,506'), TRIM(' 00:01:52,209'), 'VALOIS-FORTIER', 'WIECZERZAK', 'TRANSITION', '&lt;NAO_CLASSIFICADO&gt;', NULL, NULL, NULL)</v>
      </c>
      <c r="R7559" t="s">
        <v>10327</v>
      </c>
    </row>
    <row r="7560" spans="1:18" hidden="1" x14ac:dyDescent="0.25">
      <c r="A7560" s="7">
        <f>anotacoes!D7560</f>
        <v>40720</v>
      </c>
      <c r="B7560" t="str">
        <f>anotacoes!C7560</f>
        <v>WORLD CUP SAO PAULO 2011</v>
      </c>
      <c r="C7560" t="str">
        <f>anotacoes!E7560</f>
        <v>VALOIS-FORTIER</v>
      </c>
      <c r="D7560" t="str">
        <f>anotacoes!F7560</f>
        <v>WIECZERZAK</v>
      </c>
      <c r="E7560" t="s">
        <v>10325</v>
      </c>
      <c r="F7560">
        <f>anotacoes!A7560</f>
        <v>112</v>
      </c>
      <c r="G7560">
        <f>anotacoes!B7560</f>
        <v>6</v>
      </c>
      <c r="H7560" t="str">
        <f>anotacoes!K7560</f>
        <v xml:space="preserve"> 00:01:52,209</v>
      </c>
      <c r="I7560" t="str">
        <f>anotacoes!L7560</f>
        <v xml:space="preserve"> 00:02:01,998</v>
      </c>
      <c r="J7560" t="str">
        <f>IF(L7560="PAUSE",E7560,IF(anotacoes!G7564=conversao_anotacoes!C7560,conversao_anotacoes!C7560,conversao_anotacoes!D7560))</f>
        <v>VALOIS-FORTIER</v>
      </c>
      <c r="K7560" t="str">
        <f t="shared" si="236"/>
        <v>WIECZERZAK</v>
      </c>
      <c r="L7560" t="str">
        <f>UPPER(anotacoes!H7560)</f>
        <v>GROUNDWORK COMBAT</v>
      </c>
      <c r="M7560" t="str">
        <f>IF(OR(L7560="ATTACK",L7560="FINTA"),"&lt;TECNICA&gt;",UPPER(anotacoes!I7560))</f>
        <v>TRYING TO ATTACK</v>
      </c>
      <c r="N7560" t="str">
        <f>IF(OR(L7560="ATTACK",L7560="FINTA"),UPPER(anotacoes!I7560),"")</f>
        <v/>
      </c>
      <c r="O7560" s="6" t="str">
        <f>IF(anotacoes!N7560=0,"",anotacoes!N7560)</f>
        <v/>
      </c>
      <c r="P7560" t="str">
        <f>IF(anotacoes!M7560=0,"",UPPER(anotacoes!M7560))</f>
        <v/>
      </c>
      <c r="Q7560" t="str">
        <f t="shared" si="237"/>
        <v>INSERT INTO CONVERSAO_LUTA_ACAO (cd_conversao, id_luta, sequencia, momento_inicio, momento_fim, quem_faz, quem_sofre, acao_tipo, acao, tecnica, direcao, pontuacao) VALUES (1, 112, 6, TRIM(' 00:01:52,209'), TRIM(' 00:02:01,998'), 'VALOIS-FORTIER', 'WIECZERZAK', 'GROUNDWORK COMBAT', 'TRYING TO ATTACK', NULL, NULL, NULL)</v>
      </c>
      <c r="R7560" t="s">
        <v>10327</v>
      </c>
    </row>
    <row r="7561" spans="1:18" hidden="1" x14ac:dyDescent="0.25">
      <c r="A7561" s="7">
        <f>anotacoes!D7561</f>
        <v>40720</v>
      </c>
      <c r="B7561" t="str">
        <f>anotacoes!C7561</f>
        <v>WORLD CUP SAO PAULO 2011</v>
      </c>
      <c r="C7561" t="str">
        <f>anotacoes!E7561</f>
        <v>VALOIS-FORTIER</v>
      </c>
      <c r="D7561" t="str">
        <f>anotacoes!F7561</f>
        <v>WIECZERZAK</v>
      </c>
      <c r="E7561" t="s">
        <v>10325</v>
      </c>
      <c r="F7561">
        <f>anotacoes!A7561</f>
        <v>112</v>
      </c>
      <c r="G7561">
        <f>anotacoes!B7561</f>
        <v>7</v>
      </c>
      <c r="H7561" t="str">
        <f>anotacoes!K7561</f>
        <v xml:space="preserve"> 00:02:02,212</v>
      </c>
      <c r="I7561" t="str">
        <f>anotacoes!L7561</f>
        <v xml:space="preserve"> 00:02:06,581</v>
      </c>
      <c r="J7561" t="str">
        <f>IF(L7561="PAUSE",E7561,IF(anotacoes!G7565=conversao_anotacoes!C7561,conversao_anotacoes!C7561,conversao_anotacoes!D7561))</f>
        <v>&lt;ARBITRO_DESCONHECIDO&gt;</v>
      </c>
      <c r="K7561" t="str">
        <f t="shared" si="236"/>
        <v/>
      </c>
      <c r="L7561" t="str">
        <f>UPPER(anotacoes!H7561)</f>
        <v>PAUSE</v>
      </c>
      <c r="M7561" t="str">
        <f>IF(OR(L7561="ATTACK",L7561="FINTA"),"&lt;TECNICA&gt;",UPPER(anotacoes!I7561))</f>
        <v>&lt;NAO_CLASSIFICADO&gt;</v>
      </c>
      <c r="N7561" t="str">
        <f>IF(OR(L7561="ATTACK",L7561="FINTA"),UPPER(anotacoes!I7561),"")</f>
        <v/>
      </c>
      <c r="O7561" s="6" t="str">
        <f>IF(anotacoes!N7561=0,"",anotacoes!N7561)</f>
        <v/>
      </c>
      <c r="P7561" t="str">
        <f>IF(anotacoes!M7561=0,"",UPPER(anotacoes!M7561))</f>
        <v/>
      </c>
      <c r="Q7561" t="str">
        <f t="shared" si="237"/>
        <v>INSERT INTO CONVERSAO_LUTA_ACAO (cd_conversao, id_luta, sequencia, momento_inicio, momento_fim, quem_faz, quem_sofre, acao_tipo, acao, tecnica, direcao, pontuacao) VALUES (1, 112, 7, TRIM(' 00:02:02,212'), TRIM(' 00:02:06,581'), '&lt;ARBITRO_DESCONHECIDO&gt;', '', 'PAUSE', '&lt;NAO_CLASSIFICADO&gt;', NULL, NULL, NULL)</v>
      </c>
      <c r="R7561" t="s">
        <v>10327</v>
      </c>
    </row>
    <row r="7562" spans="1:18" hidden="1" x14ac:dyDescent="0.25">
      <c r="A7562" s="7">
        <f>anotacoes!D7562</f>
        <v>40720</v>
      </c>
      <c r="B7562" t="str">
        <f>anotacoes!C7562</f>
        <v>WORLD CUP SAO PAULO 2011</v>
      </c>
      <c r="C7562" t="str">
        <f>anotacoes!E7562</f>
        <v>VALOIS-FORTIER</v>
      </c>
      <c r="D7562" t="str">
        <f>anotacoes!F7562</f>
        <v>WIECZERZAK</v>
      </c>
      <c r="E7562" t="s">
        <v>10325</v>
      </c>
      <c r="F7562">
        <f>anotacoes!A7562</f>
        <v>112</v>
      </c>
      <c r="G7562">
        <f>anotacoes!B7562</f>
        <v>8</v>
      </c>
      <c r="H7562" t="str">
        <f>anotacoes!K7562</f>
        <v xml:space="preserve"> 00:02:06,784</v>
      </c>
      <c r="I7562" t="str">
        <f>anotacoes!L7562</f>
        <v xml:space="preserve"> 00:02:11,961</v>
      </c>
      <c r="J7562" t="str">
        <f>IF(L7562="PAUSE",E7562,IF(anotacoes!G7566=conversao_anotacoes!C7562,conversao_anotacoes!C7562,conversao_anotacoes!D7562))</f>
        <v>VALOIS-FORTIER</v>
      </c>
      <c r="K7562" t="str">
        <f t="shared" si="236"/>
        <v>WIECZERZAK</v>
      </c>
      <c r="L7562" t="str">
        <f>UPPER(anotacoes!H7562)</f>
        <v>DISPLACEMENT</v>
      </c>
      <c r="M7562" t="str">
        <f>IF(OR(L7562="ATTACK",L7562="FINTA"),"&lt;TECNICA&gt;",UPPER(anotacoes!I7562))</f>
        <v>2-3 STEP HESITANT RIGHT</v>
      </c>
      <c r="N7562" t="str">
        <f>IF(OR(L7562="ATTACK",L7562="FINTA"),UPPER(anotacoes!I7562),"")</f>
        <v/>
      </c>
      <c r="O7562" s="6" t="str">
        <f>IF(anotacoes!N7562=0,"",anotacoes!N7562)</f>
        <v/>
      </c>
      <c r="P7562" t="str">
        <f>IF(anotacoes!M7562=0,"",UPPER(anotacoes!M7562))</f>
        <v/>
      </c>
      <c r="Q7562" t="str">
        <f t="shared" si="237"/>
        <v>INSERT INTO CONVERSAO_LUTA_ACAO (cd_conversao, id_luta, sequencia, momento_inicio, momento_fim, quem_faz, quem_sofre, acao_tipo, acao, tecnica, direcao, pontuacao) VALUES (1, 112, 8, TRIM(' 00:02:06,784'), TRIM(' 00:02:11,961'), 'VALOIS-FORTIER', 'WIECZERZAK', 'DISPLACEMENT', '2-3 STEP HESITANT RIGHT', NULL, NULL, NULL)</v>
      </c>
      <c r="R7562" t="s">
        <v>10327</v>
      </c>
    </row>
    <row r="7563" spans="1:18" hidden="1" x14ac:dyDescent="0.25">
      <c r="A7563" s="7">
        <f>anotacoes!D7563</f>
        <v>40720</v>
      </c>
      <c r="B7563" t="str">
        <f>anotacoes!C7563</f>
        <v>WORLD CUP SAO PAULO 2011</v>
      </c>
      <c r="C7563" t="str">
        <f>anotacoes!E7563</f>
        <v>VALOIS-FORTIER</v>
      </c>
      <c r="D7563" t="str">
        <f>anotacoes!F7563</f>
        <v>WIECZERZAK</v>
      </c>
      <c r="E7563" t="s">
        <v>10325</v>
      </c>
      <c r="F7563">
        <f>anotacoes!A7563</f>
        <v>112</v>
      </c>
      <c r="G7563">
        <f>anotacoes!B7563</f>
        <v>9</v>
      </c>
      <c r="H7563" t="str">
        <f>anotacoes!K7563</f>
        <v xml:space="preserve"> 00:02:12,136</v>
      </c>
      <c r="I7563" t="str">
        <f>anotacoes!L7563</f>
        <v xml:space="preserve"> 00:02:21,066</v>
      </c>
      <c r="J7563" t="str">
        <f>IF(L7563="PAUSE",E7563,IF(anotacoes!G7567=conversao_anotacoes!C7563,conversao_anotacoes!C7563,conversao_anotacoes!D7563))</f>
        <v>VALOIS-FORTIER</v>
      </c>
      <c r="K7563" t="str">
        <f t="shared" si="236"/>
        <v>WIECZERZAK</v>
      </c>
      <c r="L7563" t="str">
        <f>UPPER(anotacoes!H7563)</f>
        <v>GRIP TIME</v>
      </c>
      <c r="M7563" t="str">
        <f>IF(OR(L7563="ATTACK",L7563="FINTA"),"&lt;TECNICA&gt;",UPPER(anotacoes!I7563))</f>
        <v>RIGHT SLEEVE LEFT SLEEVE</v>
      </c>
      <c r="N7563" t="str">
        <f>IF(OR(L7563="ATTACK",L7563="FINTA"),UPPER(anotacoes!I7563),"")</f>
        <v/>
      </c>
      <c r="O7563" s="6" t="str">
        <f>IF(anotacoes!N7563=0,"",anotacoes!N7563)</f>
        <v/>
      </c>
      <c r="P7563" t="str">
        <f>IF(anotacoes!M7563=0,"",UPPER(anotacoes!M7563))</f>
        <v/>
      </c>
      <c r="Q7563" t="str">
        <f t="shared" si="237"/>
        <v>INSERT INTO CONVERSAO_LUTA_ACAO (cd_conversao, id_luta, sequencia, momento_inicio, momento_fim, quem_faz, quem_sofre, acao_tipo, acao, tecnica, direcao, pontuacao) VALUES (1, 112, 9, TRIM(' 00:02:12,136'), TRIM(' 00:02:21,066'), 'VALOIS-FORTIER', 'WIECZERZAK', 'GRIP TIME', 'RIGHT SLEEVE LEFT SLEEVE', NULL, NULL, NULL)</v>
      </c>
      <c r="R7563" t="s">
        <v>10327</v>
      </c>
    </row>
    <row r="7564" spans="1:18" hidden="1" x14ac:dyDescent="0.25">
      <c r="A7564" s="7">
        <f>anotacoes!D7564</f>
        <v>40720</v>
      </c>
      <c r="B7564" t="str">
        <f>anotacoes!C7564</f>
        <v>WORLD CUP SAO PAULO 2011</v>
      </c>
      <c r="C7564" t="str">
        <f>anotacoes!E7564</f>
        <v>VALOIS-FORTIER</v>
      </c>
      <c r="D7564" t="str">
        <f>anotacoes!F7564</f>
        <v>WIECZERZAK</v>
      </c>
      <c r="E7564" t="s">
        <v>10325</v>
      </c>
      <c r="F7564">
        <f>anotacoes!A7564</f>
        <v>112</v>
      </c>
      <c r="G7564">
        <f>anotacoes!B7564</f>
        <v>10</v>
      </c>
      <c r="H7564" t="str">
        <f>anotacoes!K7564</f>
        <v xml:space="preserve"> 00:02:21,066</v>
      </c>
      <c r="I7564" t="str">
        <f>anotacoes!L7564</f>
        <v xml:space="preserve"> 00:02:28,609</v>
      </c>
      <c r="J7564" t="str">
        <f>IF(L7564="PAUSE",E7564,IF(anotacoes!G7568=conversao_anotacoes!C7564,conversao_anotacoes!C7564,conversao_anotacoes!D7564))</f>
        <v>VALOIS-FORTIER</v>
      </c>
      <c r="K7564" t="str">
        <f t="shared" si="236"/>
        <v>WIECZERZAK</v>
      </c>
      <c r="L7564" t="str">
        <f>UPPER(anotacoes!H7564)</f>
        <v>GRIP TIME</v>
      </c>
      <c r="M7564" t="str">
        <f>IF(OR(L7564="ATTACK",L7564="FINTA"),"&lt;TECNICA&gt;",UPPER(anotacoes!I7564))</f>
        <v>RIGHT SLEEVE LEFT SLEEVE</v>
      </c>
      <c r="N7564" t="str">
        <f>IF(OR(L7564="ATTACK",L7564="FINTA"),UPPER(anotacoes!I7564),"")</f>
        <v/>
      </c>
      <c r="O7564" s="6" t="str">
        <f>IF(anotacoes!N7564=0,"",anotacoes!N7564)</f>
        <v/>
      </c>
      <c r="P7564" t="str">
        <f>IF(anotacoes!M7564=0,"",UPPER(anotacoes!M7564))</f>
        <v/>
      </c>
      <c r="Q7564" t="str">
        <f t="shared" si="237"/>
        <v>INSERT INTO CONVERSAO_LUTA_ACAO (cd_conversao, id_luta, sequencia, momento_inicio, momento_fim, quem_faz, quem_sofre, acao_tipo, acao, tecnica, direcao, pontuacao) VALUES (1, 112, 10, TRIM(' 00:02:21,066'), TRIM(' 00:02:28,609'), 'VALOIS-FORTIER', 'WIECZERZAK', 'GRIP TIME', 'RIGHT SLEEVE LEFT SLEEVE', NULL, NULL, NULL)</v>
      </c>
      <c r="R7564" t="s">
        <v>10327</v>
      </c>
    </row>
    <row r="7565" spans="1:18" hidden="1" x14ac:dyDescent="0.25">
      <c r="A7565" s="7">
        <f>anotacoes!D7565</f>
        <v>40720</v>
      </c>
      <c r="B7565" t="str">
        <f>anotacoes!C7565</f>
        <v>WORLD CUP SAO PAULO 2011</v>
      </c>
      <c r="C7565" t="str">
        <f>anotacoes!E7565</f>
        <v>VALOIS-FORTIER</v>
      </c>
      <c r="D7565" t="str">
        <f>anotacoes!F7565</f>
        <v>WIECZERZAK</v>
      </c>
      <c r="E7565" t="s">
        <v>10325</v>
      </c>
      <c r="F7565">
        <f>anotacoes!A7565</f>
        <v>112</v>
      </c>
      <c r="G7565">
        <f>anotacoes!B7565</f>
        <v>11</v>
      </c>
      <c r="H7565" t="str">
        <f>anotacoes!K7565</f>
        <v xml:space="preserve"> 00:02:28,838</v>
      </c>
      <c r="I7565" t="str">
        <f>anotacoes!L7565</f>
        <v xml:space="preserve"> 00:02:33,054</v>
      </c>
      <c r="J7565" t="str">
        <f>IF(L7565="PAUSE",E7565,IF(anotacoes!G7569=conversao_anotacoes!C7565,conversao_anotacoes!C7565,conversao_anotacoes!D7565))</f>
        <v>&lt;ARBITRO_DESCONHECIDO&gt;</v>
      </c>
      <c r="K7565" t="str">
        <f t="shared" si="236"/>
        <v/>
      </c>
      <c r="L7565" t="str">
        <f>UPPER(anotacoes!H7565)</f>
        <v>PAUSE</v>
      </c>
      <c r="M7565" t="str">
        <f>IF(OR(L7565="ATTACK",L7565="FINTA"),"&lt;TECNICA&gt;",UPPER(anotacoes!I7565))</f>
        <v>&lt;NAO_CLASSIFICADO&gt;</v>
      </c>
      <c r="N7565" t="str">
        <f>IF(OR(L7565="ATTACK",L7565="FINTA"),UPPER(anotacoes!I7565),"")</f>
        <v/>
      </c>
      <c r="O7565" s="6" t="str">
        <f>IF(anotacoes!N7565=0,"",anotacoes!N7565)</f>
        <v/>
      </c>
      <c r="P7565" t="str">
        <f>IF(anotacoes!M7565=0,"",UPPER(anotacoes!M7565))</f>
        <v/>
      </c>
      <c r="Q7565" t="str">
        <f t="shared" si="237"/>
        <v>INSERT INTO CONVERSAO_LUTA_ACAO (cd_conversao, id_luta, sequencia, momento_inicio, momento_fim, quem_faz, quem_sofre, acao_tipo, acao, tecnica, direcao, pontuacao) VALUES (1, 112, 11, TRIM(' 00:02:28,838'), TRIM(' 00:02:33,054'), '&lt;ARBITRO_DESCONHECIDO&gt;', '', 'PAUSE', '&lt;NAO_CLASSIFICADO&gt;', NULL, NULL, NULL)</v>
      </c>
      <c r="R7565" t="s">
        <v>10327</v>
      </c>
    </row>
    <row r="7566" spans="1:18" hidden="1" x14ac:dyDescent="0.25">
      <c r="A7566" s="7">
        <f>anotacoes!D7566</f>
        <v>40720</v>
      </c>
      <c r="B7566" t="str">
        <f>anotacoes!C7566</f>
        <v>WORLD CUP SAO PAULO 2011</v>
      </c>
      <c r="C7566" t="str">
        <f>anotacoes!E7566</f>
        <v>VALOIS-FORTIER</v>
      </c>
      <c r="D7566" t="str">
        <f>anotacoes!F7566</f>
        <v>WIECZERZAK</v>
      </c>
      <c r="E7566" t="s">
        <v>10325</v>
      </c>
      <c r="F7566">
        <f>anotacoes!A7566</f>
        <v>112</v>
      </c>
      <c r="G7566">
        <f>anotacoes!B7566</f>
        <v>12</v>
      </c>
      <c r="H7566" t="str">
        <f>anotacoes!K7566</f>
        <v xml:space="preserve"> 00:02:33,223</v>
      </c>
      <c r="I7566" t="str">
        <f>anotacoes!L7566</f>
        <v xml:space="preserve"> 00:02:35,812</v>
      </c>
      <c r="J7566" t="str">
        <f>IF(L7566="PAUSE",E7566,IF(anotacoes!G7570=conversao_anotacoes!C7566,conversao_anotacoes!C7566,conversao_anotacoes!D7566))</f>
        <v>VALOIS-FORTIER</v>
      </c>
      <c r="K7566" t="str">
        <f t="shared" si="236"/>
        <v>WIECZERZAK</v>
      </c>
      <c r="L7566" t="str">
        <f>UPPER(anotacoes!H7566)</f>
        <v>DISPLACEMENT</v>
      </c>
      <c r="M7566" t="str">
        <f>IF(OR(L7566="ATTACK",L7566="FINTA"),"&lt;TECNICA&gt;",UPPER(anotacoes!I7566))</f>
        <v>2-3 STEP HESITANT RIGHT</v>
      </c>
      <c r="N7566" t="str">
        <f>IF(OR(L7566="ATTACK",L7566="FINTA"),UPPER(anotacoes!I7566),"")</f>
        <v/>
      </c>
      <c r="O7566" s="6" t="str">
        <f>IF(anotacoes!N7566=0,"",anotacoes!N7566)</f>
        <v/>
      </c>
      <c r="P7566" t="str">
        <f>IF(anotacoes!M7566=0,"",UPPER(anotacoes!M7566))</f>
        <v/>
      </c>
      <c r="Q7566" t="str">
        <f t="shared" si="237"/>
        <v>INSERT INTO CONVERSAO_LUTA_ACAO (cd_conversao, id_luta, sequencia, momento_inicio, momento_fim, quem_faz, quem_sofre, acao_tipo, acao, tecnica, direcao, pontuacao) VALUES (1, 112, 12, TRIM(' 00:02:33,223'), TRIM(' 00:02:35,812'), 'VALOIS-FORTIER', 'WIECZERZAK', 'DISPLACEMENT', '2-3 STEP HESITANT RIGHT', NULL, NULL, NULL)</v>
      </c>
      <c r="R7566" t="s">
        <v>10327</v>
      </c>
    </row>
    <row r="7567" spans="1:18" hidden="1" x14ac:dyDescent="0.25">
      <c r="A7567" s="7">
        <f>anotacoes!D7567</f>
        <v>40720</v>
      </c>
      <c r="B7567" t="str">
        <f>anotacoes!C7567</f>
        <v>WORLD CUP SAO PAULO 2011</v>
      </c>
      <c r="C7567" t="str">
        <f>anotacoes!E7567</f>
        <v>VALOIS-FORTIER</v>
      </c>
      <c r="D7567" t="str">
        <f>anotacoes!F7567</f>
        <v>WIECZERZAK</v>
      </c>
      <c r="E7567" t="s">
        <v>10325</v>
      </c>
      <c r="F7567">
        <f>anotacoes!A7567</f>
        <v>112</v>
      </c>
      <c r="G7567">
        <f>anotacoes!B7567</f>
        <v>13</v>
      </c>
      <c r="H7567" t="str">
        <f>anotacoes!K7567</f>
        <v xml:space="preserve"> 00:02:35,812</v>
      </c>
      <c r="I7567" t="str">
        <f>anotacoes!L7567</f>
        <v xml:space="preserve"> 00:03:20,348</v>
      </c>
      <c r="J7567" t="str">
        <f>IF(L7567="PAUSE",E7567,IF(anotacoes!G7571=conversao_anotacoes!C7567,conversao_anotacoes!C7567,conversao_anotacoes!D7567))</f>
        <v>VALOIS-FORTIER</v>
      </c>
      <c r="K7567" t="str">
        <f t="shared" si="236"/>
        <v>WIECZERZAK</v>
      </c>
      <c r="L7567" t="str">
        <f>UPPER(anotacoes!H7567)</f>
        <v>DISPLACEMENT</v>
      </c>
      <c r="M7567" t="str">
        <f>IF(OR(L7567="ATTACK",L7567="FINTA"),"&lt;TECNICA&gt;",UPPER(anotacoes!I7567))</f>
        <v>TRY TO GRIP WITH CONTACT</v>
      </c>
      <c r="N7567" t="str">
        <f>IF(OR(L7567="ATTACK",L7567="FINTA"),UPPER(anotacoes!I7567),"")</f>
        <v/>
      </c>
      <c r="O7567" s="6" t="str">
        <f>IF(anotacoes!N7567=0,"",anotacoes!N7567)</f>
        <v/>
      </c>
      <c r="P7567" t="str">
        <f>IF(anotacoes!M7567=0,"",UPPER(anotacoes!M7567))</f>
        <v/>
      </c>
      <c r="Q7567" t="str">
        <f t="shared" si="237"/>
        <v>INSERT INTO CONVERSAO_LUTA_ACAO (cd_conversao, id_luta, sequencia, momento_inicio, momento_fim, quem_faz, quem_sofre, acao_tipo, acao, tecnica, direcao, pontuacao) VALUES (1, 112, 13, TRIM(' 00:02:35,812'), TRIM(' 00:03:20,348'), 'VALOIS-FORTIER', 'WIECZERZAK', 'DISPLACEMENT', 'TRY TO GRIP WITH CONTACT', NULL, NULL, NULL)</v>
      </c>
      <c r="R7567" t="s">
        <v>10327</v>
      </c>
    </row>
    <row r="7568" spans="1:18" hidden="1" x14ac:dyDescent="0.25">
      <c r="A7568" s="7">
        <f>anotacoes!D7568</f>
        <v>40720</v>
      </c>
      <c r="B7568" t="str">
        <f>anotacoes!C7568</f>
        <v>WORLD CUP SAO PAULO 2011</v>
      </c>
      <c r="C7568" t="str">
        <f>anotacoes!E7568</f>
        <v>VALOIS-FORTIER</v>
      </c>
      <c r="D7568" t="str">
        <f>anotacoes!F7568</f>
        <v>WIECZERZAK</v>
      </c>
      <c r="E7568" t="s">
        <v>10325</v>
      </c>
      <c r="F7568">
        <f>anotacoes!A7568</f>
        <v>112</v>
      </c>
      <c r="G7568">
        <f>anotacoes!B7568</f>
        <v>14</v>
      </c>
      <c r="H7568" t="str">
        <f>anotacoes!K7568</f>
        <v xml:space="preserve"> 00:03:20,348</v>
      </c>
      <c r="I7568" t="str">
        <f>anotacoes!L7568</f>
        <v xml:space="preserve"> 00:03:30,763</v>
      </c>
      <c r="J7568" t="str">
        <f>IF(L7568="PAUSE",E7568,IF(anotacoes!G7572=conversao_anotacoes!C7568,conversao_anotacoes!C7568,conversao_anotacoes!D7568))</f>
        <v>VALOIS-FORTIER</v>
      </c>
      <c r="K7568" t="str">
        <f t="shared" si="236"/>
        <v>WIECZERZAK</v>
      </c>
      <c r="L7568" t="str">
        <f>UPPER(anotacoes!H7568)</f>
        <v>GRIP TIME</v>
      </c>
      <c r="M7568" t="str">
        <f>IF(OR(L7568="ATTACK",L7568="FINTA"),"&lt;TECNICA&gt;",UPPER(anotacoes!I7568))</f>
        <v>LEFT SLEEVE</v>
      </c>
      <c r="N7568" t="str">
        <f>IF(OR(L7568="ATTACK",L7568="FINTA"),UPPER(anotacoes!I7568),"")</f>
        <v/>
      </c>
      <c r="O7568" s="6" t="str">
        <f>IF(anotacoes!N7568=0,"",anotacoes!N7568)</f>
        <v/>
      </c>
      <c r="P7568" t="str">
        <f>IF(anotacoes!M7568=0,"",UPPER(anotacoes!M7568))</f>
        <v/>
      </c>
      <c r="Q7568" t="str">
        <f t="shared" si="237"/>
        <v>INSERT INTO CONVERSAO_LUTA_ACAO (cd_conversao, id_luta, sequencia, momento_inicio, momento_fim, quem_faz, quem_sofre, acao_tipo, acao, tecnica, direcao, pontuacao) VALUES (1, 112, 14, TRIM(' 00:03:20,348'), TRIM(' 00:03:30,763'), 'VALOIS-FORTIER', 'WIECZERZAK', 'GRIP TIME', 'LEFT SLEEVE', NULL, NULL, NULL)</v>
      </c>
      <c r="R7568" t="s">
        <v>10327</v>
      </c>
    </row>
    <row r="7569" spans="1:18" hidden="1" x14ac:dyDescent="0.25">
      <c r="A7569" s="7">
        <f>anotacoes!D7569</f>
        <v>40720</v>
      </c>
      <c r="B7569" t="str">
        <f>anotacoes!C7569</f>
        <v>WORLD CUP SAO PAULO 2011</v>
      </c>
      <c r="C7569" t="str">
        <f>anotacoes!E7569</f>
        <v>VALOIS-FORTIER</v>
      </c>
      <c r="D7569" t="str">
        <f>anotacoes!F7569</f>
        <v>WIECZERZAK</v>
      </c>
      <c r="E7569" t="s">
        <v>10325</v>
      </c>
      <c r="F7569">
        <f>anotacoes!A7569</f>
        <v>112</v>
      </c>
      <c r="G7569">
        <f>anotacoes!B7569</f>
        <v>15</v>
      </c>
      <c r="H7569" t="str">
        <f>anotacoes!K7569</f>
        <v xml:space="preserve"> 00:03:30,763</v>
      </c>
      <c r="I7569" t="str">
        <f>anotacoes!L7569</f>
        <v xml:space="preserve"> 00:03:30,763</v>
      </c>
      <c r="J7569" t="str">
        <f>IF(L7569="PAUSE",E7569,IF(anotacoes!G7573=conversao_anotacoes!C7569,conversao_anotacoes!C7569,conversao_anotacoes!D7569))</f>
        <v>VALOIS-FORTIER</v>
      </c>
      <c r="K7569" t="str">
        <f t="shared" si="236"/>
        <v>WIECZERZAK</v>
      </c>
      <c r="L7569" t="str">
        <f>UPPER(anotacoes!H7569)</f>
        <v>DEFENSE</v>
      </c>
      <c r="M7569" t="str">
        <f>IF(OR(L7569="ATTACK",L7569="FINTA"),"&lt;TECNICA&gt;",UPPER(anotacoes!I7569))</f>
        <v>CONTER-ATTACK</v>
      </c>
      <c r="N7569" t="str">
        <f>IF(OR(L7569="ATTACK",L7569="FINTA"),UPPER(anotacoes!I7569),"")</f>
        <v/>
      </c>
      <c r="O7569" s="6" t="str">
        <f>IF(anotacoes!N7569=0,"",anotacoes!N7569)</f>
        <v/>
      </c>
      <c r="P7569" t="str">
        <f>IF(anotacoes!M7569=0,"",UPPER(anotacoes!M7569))</f>
        <v/>
      </c>
      <c r="Q7569" t="str">
        <f t="shared" si="237"/>
        <v>INSERT INTO CONVERSAO_LUTA_ACAO (cd_conversao, id_luta, sequencia, momento_inicio, momento_fim, quem_faz, quem_sofre, acao_tipo, acao, tecnica, direcao, pontuacao) VALUES (1, 112, 15, TRIM(' 00:03:30,763'), TRIM(' 00:03:30,763'), 'VALOIS-FORTIER', 'WIECZERZAK', 'DEFENSE', 'CONTER-ATTACK', NULL, NULL, NULL)</v>
      </c>
      <c r="R7569" t="s">
        <v>10327</v>
      </c>
    </row>
    <row r="7570" spans="1:18" hidden="1" x14ac:dyDescent="0.25">
      <c r="A7570" s="7">
        <f>anotacoes!D7570</f>
        <v>40720</v>
      </c>
      <c r="B7570" t="str">
        <f>anotacoes!C7570</f>
        <v>WORLD CUP SAO PAULO 2011</v>
      </c>
      <c r="C7570" t="str">
        <f>anotacoes!E7570</f>
        <v>VALOIS-FORTIER</v>
      </c>
      <c r="D7570" t="str">
        <f>anotacoes!F7570</f>
        <v>WIECZERZAK</v>
      </c>
      <c r="E7570" t="s">
        <v>10325</v>
      </c>
      <c r="F7570">
        <f>anotacoes!A7570</f>
        <v>112</v>
      </c>
      <c r="G7570">
        <f>anotacoes!B7570</f>
        <v>16</v>
      </c>
      <c r="H7570" t="str">
        <f>anotacoes!K7570</f>
        <v xml:space="preserve"> 00:03:30,763</v>
      </c>
      <c r="I7570" t="str">
        <f>anotacoes!L7570</f>
        <v xml:space="preserve"> 00:03:31,474</v>
      </c>
      <c r="J7570" t="str">
        <f>IF(L7570="PAUSE",E7570,IF(anotacoes!G7574=conversao_anotacoes!C7570,conversao_anotacoes!C7570,conversao_anotacoes!D7570))</f>
        <v>VALOIS-FORTIER</v>
      </c>
      <c r="K7570" t="str">
        <f t="shared" si="236"/>
        <v>WIECZERZAK</v>
      </c>
      <c r="L7570" t="str">
        <f>UPPER(anotacoes!H7570)</f>
        <v>ATTACK</v>
      </c>
      <c r="M7570" t="str">
        <f>IF(OR(L7570="ATTACK",L7570="FINTA"),"&lt;TECNICA&gt;",UPPER(anotacoes!I7570))</f>
        <v>&lt;TECNICA&gt;</v>
      </c>
      <c r="N7570" t="str">
        <f>IF(OR(L7570="ATTACK",L7570="FINTA"),UPPER(anotacoes!I7570),"")</f>
        <v>DEASHI HARAI</v>
      </c>
      <c r="O7570" s="6">
        <f>IF(anotacoes!N7570=0,"",anotacoes!N7570)</f>
        <v>2</v>
      </c>
      <c r="P7570" t="str">
        <f>IF(anotacoes!M7570=0,"",UPPER(anotacoes!M7570))</f>
        <v/>
      </c>
      <c r="Q7570" t="str">
        <f t="shared" si="237"/>
        <v>INSERT INTO CONVERSAO_LUTA_ACAO (cd_conversao, id_luta, sequencia, momento_inicio, momento_fim, quem_faz, quem_sofre, acao_tipo, acao, tecnica, direcao, pontuacao) VALUES (1, 112, 16, TRIM(' 00:03:30,763'), TRIM(' 00:03:31,474'), 'VALOIS-FORTIER', 'WIECZERZAK', 'ATTACK', '&lt;TECNICA&gt;', 'DEASHI HARAI', 2, NULL)</v>
      </c>
      <c r="R7570" t="s">
        <v>10327</v>
      </c>
    </row>
    <row r="7571" spans="1:18" hidden="1" x14ac:dyDescent="0.25">
      <c r="A7571" s="7">
        <f>anotacoes!D7571</f>
        <v>40720</v>
      </c>
      <c r="B7571" t="str">
        <f>anotacoes!C7571</f>
        <v>WORLD CUP SAO PAULO 2011</v>
      </c>
      <c r="C7571" t="str">
        <f>anotacoes!E7571</f>
        <v>VALOIS-FORTIER</v>
      </c>
      <c r="D7571" t="str">
        <f>anotacoes!F7571</f>
        <v>WIECZERZAK</v>
      </c>
      <c r="E7571" t="s">
        <v>10325</v>
      </c>
      <c r="F7571">
        <f>anotacoes!A7571</f>
        <v>112</v>
      </c>
      <c r="G7571">
        <f>anotacoes!B7571</f>
        <v>17</v>
      </c>
      <c r="H7571" t="str">
        <f>anotacoes!K7571</f>
        <v xml:space="preserve"> 00:03:31,647</v>
      </c>
      <c r="I7571" t="str">
        <f>anotacoes!L7571</f>
        <v xml:space="preserve"> 00:03:36,589</v>
      </c>
      <c r="J7571" t="str">
        <f>IF(L7571="PAUSE",E7571,IF(anotacoes!G7575=conversao_anotacoes!C7571,conversao_anotacoes!C7571,conversao_anotacoes!D7571))</f>
        <v>VALOIS-FORTIER</v>
      </c>
      <c r="K7571" t="str">
        <f t="shared" si="236"/>
        <v>WIECZERZAK</v>
      </c>
      <c r="L7571" t="str">
        <f>UPPER(anotacoes!H7571)</f>
        <v>GROUNDWORK COMBAT</v>
      </c>
      <c r="M7571" t="str">
        <f>IF(OR(L7571="ATTACK",L7571="FINTA"),"&lt;TECNICA&gt;",UPPER(anotacoes!I7571))</f>
        <v>TRYING TO ATTACK</v>
      </c>
      <c r="N7571" t="str">
        <f>IF(OR(L7571="ATTACK",L7571="FINTA"),UPPER(anotacoes!I7571),"")</f>
        <v/>
      </c>
      <c r="O7571" s="6" t="str">
        <f>IF(anotacoes!N7571=0,"",anotacoes!N7571)</f>
        <v/>
      </c>
      <c r="P7571" t="str">
        <f>IF(anotacoes!M7571=0,"",UPPER(anotacoes!M7571))</f>
        <v/>
      </c>
      <c r="Q7571" t="str">
        <f t="shared" si="237"/>
        <v>INSERT INTO CONVERSAO_LUTA_ACAO (cd_conversao, id_luta, sequencia, momento_inicio, momento_fim, quem_faz, quem_sofre, acao_tipo, acao, tecnica, direcao, pontuacao) VALUES (1, 112, 17, TRIM(' 00:03:31,647'), TRIM(' 00:03:36,589'), 'VALOIS-FORTIER', 'WIECZERZAK', 'GROUNDWORK COMBAT', 'TRYING TO ATTACK', NULL, NULL, NULL)</v>
      </c>
      <c r="R7571" t="s">
        <v>10327</v>
      </c>
    </row>
    <row r="7572" spans="1:18" hidden="1" x14ac:dyDescent="0.25">
      <c r="A7572" s="7">
        <f>anotacoes!D7572</f>
        <v>40720</v>
      </c>
      <c r="B7572" t="str">
        <f>anotacoes!C7572</f>
        <v>WORLD CUP SAO PAULO 2011</v>
      </c>
      <c r="C7572" t="str">
        <f>anotacoes!E7572</f>
        <v>VALOIS-FORTIER</v>
      </c>
      <c r="D7572" t="str">
        <f>anotacoes!F7572</f>
        <v>WIECZERZAK</v>
      </c>
      <c r="E7572" t="s">
        <v>10325</v>
      </c>
      <c r="F7572">
        <f>anotacoes!A7572</f>
        <v>112</v>
      </c>
      <c r="G7572">
        <f>anotacoes!B7572</f>
        <v>18</v>
      </c>
      <c r="H7572" t="str">
        <f>anotacoes!K7572</f>
        <v xml:space="preserve"> 00:03:36,777</v>
      </c>
      <c r="I7572" t="str">
        <f>anotacoes!L7572</f>
        <v xml:space="preserve"> 00:03:42,500</v>
      </c>
      <c r="J7572" t="str">
        <f>IF(L7572="PAUSE",E7572,IF(anotacoes!G7576=conversao_anotacoes!C7572,conversao_anotacoes!C7572,conversao_anotacoes!D7572))</f>
        <v>&lt;ARBITRO_DESCONHECIDO&gt;</v>
      </c>
      <c r="K7572" t="str">
        <f t="shared" si="236"/>
        <v/>
      </c>
      <c r="L7572" t="str">
        <f>UPPER(anotacoes!H7572)</f>
        <v>PAUSE</v>
      </c>
      <c r="M7572" t="str">
        <f>IF(OR(L7572="ATTACK",L7572="FINTA"),"&lt;TECNICA&gt;",UPPER(anotacoes!I7572))</f>
        <v>MODIFICATON OF SCORE</v>
      </c>
      <c r="N7572" t="str">
        <f>IF(OR(L7572="ATTACK",L7572="FINTA"),UPPER(anotacoes!I7572),"")</f>
        <v/>
      </c>
      <c r="O7572" s="6" t="str">
        <f>IF(anotacoes!N7572=0,"",anotacoes!N7572)</f>
        <v/>
      </c>
      <c r="P7572" t="str">
        <f>IF(anotacoes!M7572=0,"",UPPER(anotacoes!M7572))</f>
        <v/>
      </c>
      <c r="Q7572" t="str">
        <f t="shared" si="237"/>
        <v>INSERT INTO CONVERSAO_LUTA_ACAO (cd_conversao, id_luta, sequencia, momento_inicio, momento_fim, quem_faz, quem_sofre, acao_tipo, acao, tecnica, direcao, pontuacao) VALUES (1, 112, 18, TRIM(' 00:03:36,777'), TRIM(' 00:03:42,500'), '&lt;ARBITRO_DESCONHECIDO&gt;', '', 'PAUSE', 'MODIFICATON OF SCORE', NULL, NULL, NULL)</v>
      </c>
      <c r="R7572" t="s">
        <v>10327</v>
      </c>
    </row>
    <row r="7573" spans="1:18" hidden="1" x14ac:dyDescent="0.25">
      <c r="A7573" s="7">
        <f>anotacoes!D7573</f>
        <v>40720</v>
      </c>
      <c r="B7573" t="str">
        <f>anotacoes!C7573</f>
        <v>WORLD CUP SAO PAULO 2011</v>
      </c>
      <c r="C7573" t="str">
        <f>anotacoes!E7573</f>
        <v>VALOIS-FORTIER</v>
      </c>
      <c r="D7573" t="str">
        <f>anotacoes!F7573</f>
        <v>WIECZERZAK</v>
      </c>
      <c r="E7573" t="s">
        <v>10325</v>
      </c>
      <c r="F7573">
        <f>anotacoes!A7573</f>
        <v>112</v>
      </c>
      <c r="G7573">
        <f>anotacoes!B7573</f>
        <v>19</v>
      </c>
      <c r="H7573" t="str">
        <f>anotacoes!K7573</f>
        <v xml:space="preserve"> 00:03:42,500</v>
      </c>
      <c r="I7573" t="str">
        <f>anotacoes!L7573</f>
        <v xml:space="preserve"> 00:03:42,500</v>
      </c>
      <c r="J7573" t="str">
        <f>IF(L7573="PAUSE",E7573,IF(anotacoes!G7577=conversao_anotacoes!C7573,conversao_anotacoes!C7573,conversao_anotacoes!D7573))</f>
        <v>VALOIS-FORTIER</v>
      </c>
      <c r="K7573" t="str">
        <f t="shared" si="236"/>
        <v>WIECZERZAK</v>
      </c>
      <c r="L7573" t="str">
        <f>UPPER(anotacoes!H7573)</f>
        <v>ATTACK</v>
      </c>
      <c r="M7573" t="str">
        <f>IF(OR(L7573="ATTACK",L7573="FINTA"),"&lt;TECNICA&gt;",UPPER(anotacoes!I7573))</f>
        <v>&lt;TECNICA&gt;</v>
      </c>
      <c r="N7573" t="str">
        <f>IF(OR(L7573="ATTACK",L7573="FINTA"),UPPER(anotacoes!I7573),"")</f>
        <v>DEASHI HARAI</v>
      </c>
      <c r="O7573" s="6">
        <f>IF(anotacoes!N7573=0,"",anotacoes!N7573)</f>
        <v>2</v>
      </c>
      <c r="P7573" t="str">
        <f>IF(anotacoes!M7573=0,"",UPPER(anotacoes!M7573))</f>
        <v>YUKO</v>
      </c>
      <c r="Q7573" t="str">
        <f t="shared" si="237"/>
        <v>INSERT INTO CONVERSAO_LUTA_ACAO (cd_conversao, id_luta, sequencia, momento_inicio, momento_fim, quem_faz, quem_sofre, acao_tipo, acao, tecnica, direcao, pontuacao) VALUES (1, 112, 19, TRIM(' 00:03:42,500'), TRIM(' 00:03:42,500'), 'VALOIS-FORTIER', 'WIECZERZAK', 'ATTACK', '&lt;TECNICA&gt;', 'DEASHI HARAI', 2, 'YUKO')</v>
      </c>
      <c r="R7573" t="s">
        <v>10327</v>
      </c>
    </row>
    <row r="7574" spans="1:18" hidden="1" x14ac:dyDescent="0.25">
      <c r="A7574" s="7">
        <f>anotacoes!D7574</f>
        <v>40720</v>
      </c>
      <c r="B7574" t="str">
        <f>anotacoes!C7574</f>
        <v>WORLD CUP SAO PAULO 2011</v>
      </c>
      <c r="C7574" t="str">
        <f>anotacoes!E7574</f>
        <v>VALOIS-FORTIER</v>
      </c>
      <c r="D7574" t="str">
        <f>anotacoes!F7574</f>
        <v>WIECZERZAK</v>
      </c>
      <c r="E7574" t="s">
        <v>10325</v>
      </c>
      <c r="F7574">
        <f>anotacoes!A7574</f>
        <v>112</v>
      </c>
      <c r="G7574">
        <f>anotacoes!B7574</f>
        <v>20</v>
      </c>
      <c r="H7574" t="str">
        <f>anotacoes!K7574</f>
        <v xml:space="preserve"> 00:03:42,500</v>
      </c>
      <c r="I7574" t="str">
        <f>anotacoes!L7574</f>
        <v xml:space="preserve"> 00:03:43,426</v>
      </c>
      <c r="J7574" t="str">
        <f>IF(L7574="PAUSE",E7574,IF(anotacoes!G7578=conversao_anotacoes!C7574,conversao_anotacoes!C7574,conversao_anotacoes!D7574))</f>
        <v>&lt;ARBITRO_DESCONHECIDO&gt;</v>
      </c>
      <c r="K7574" t="str">
        <f t="shared" si="236"/>
        <v/>
      </c>
      <c r="L7574" t="str">
        <f>UPPER(anotacoes!H7574)</f>
        <v>PAUSE</v>
      </c>
      <c r="M7574" t="str">
        <f>IF(OR(L7574="ATTACK",L7574="FINTA"),"&lt;TECNICA&gt;",UPPER(anotacoes!I7574))</f>
        <v>&lt;NAO_CLASSIFICADO&gt;</v>
      </c>
      <c r="N7574" t="str">
        <f>IF(OR(L7574="ATTACK",L7574="FINTA"),UPPER(anotacoes!I7574),"")</f>
        <v/>
      </c>
      <c r="O7574" s="6" t="str">
        <f>IF(anotacoes!N7574=0,"",anotacoes!N7574)</f>
        <v/>
      </c>
      <c r="P7574" t="str">
        <f>IF(anotacoes!M7574=0,"",UPPER(anotacoes!M7574))</f>
        <v/>
      </c>
      <c r="Q7574" t="str">
        <f t="shared" si="237"/>
        <v>INSERT INTO CONVERSAO_LUTA_ACAO (cd_conversao, id_luta, sequencia, momento_inicio, momento_fim, quem_faz, quem_sofre, acao_tipo, acao, tecnica, direcao, pontuacao) VALUES (1, 112, 20, TRIM(' 00:03:42,500'), TRIM(' 00:03:43,426'), '&lt;ARBITRO_DESCONHECIDO&gt;', '', 'PAUSE', '&lt;NAO_CLASSIFICADO&gt;', NULL, NULL, NULL)</v>
      </c>
      <c r="R7574" t="s">
        <v>10327</v>
      </c>
    </row>
    <row r="7575" spans="1:18" hidden="1" x14ac:dyDescent="0.25">
      <c r="A7575" s="7">
        <f>anotacoes!D7575</f>
        <v>40720</v>
      </c>
      <c r="B7575" t="str">
        <f>anotacoes!C7575</f>
        <v>WORLD CUP SAO PAULO 2011</v>
      </c>
      <c r="C7575" t="str">
        <f>anotacoes!E7575</f>
        <v>VALOIS-FORTIER</v>
      </c>
      <c r="D7575" t="str">
        <f>anotacoes!F7575</f>
        <v>WIECZERZAK</v>
      </c>
      <c r="E7575" t="s">
        <v>10325</v>
      </c>
      <c r="F7575">
        <f>anotacoes!A7575</f>
        <v>112</v>
      </c>
      <c r="G7575">
        <f>anotacoes!B7575</f>
        <v>21</v>
      </c>
      <c r="H7575" t="str">
        <f>anotacoes!K7575</f>
        <v xml:space="preserve"> 00:03:43,426</v>
      </c>
      <c r="I7575" t="str">
        <f>anotacoes!L7575</f>
        <v xml:space="preserve"> 00:03:45,048</v>
      </c>
      <c r="J7575" t="str">
        <f>IF(L7575="PAUSE",E7575,IF(anotacoes!G7579=conversao_anotacoes!C7575,conversao_anotacoes!C7575,conversao_anotacoes!D7575))</f>
        <v>VALOIS-FORTIER</v>
      </c>
      <c r="K7575" t="str">
        <f t="shared" si="236"/>
        <v>WIECZERZAK</v>
      </c>
      <c r="L7575" t="str">
        <f>UPPER(anotacoes!H7575)</f>
        <v>DISPLACEMENT</v>
      </c>
      <c r="M7575" t="str">
        <f>IF(OR(L7575="ATTACK",L7575="FINTA"),"&lt;TECNICA&gt;",UPPER(anotacoes!I7575))</f>
        <v>2-3 STEP HESITANT RIGHT</v>
      </c>
      <c r="N7575" t="str">
        <f>IF(OR(L7575="ATTACK",L7575="FINTA"),UPPER(anotacoes!I7575),"")</f>
        <v/>
      </c>
      <c r="O7575" s="6" t="str">
        <f>IF(anotacoes!N7575=0,"",anotacoes!N7575)</f>
        <v/>
      </c>
      <c r="P7575" t="str">
        <f>IF(anotacoes!M7575=0,"",UPPER(anotacoes!M7575))</f>
        <v/>
      </c>
      <c r="Q7575" t="str">
        <f t="shared" si="237"/>
        <v>INSERT INTO CONVERSAO_LUTA_ACAO (cd_conversao, id_luta, sequencia, momento_inicio, momento_fim, quem_faz, quem_sofre, acao_tipo, acao, tecnica, direcao, pontuacao) VALUES (1, 112, 21, TRIM(' 00:03:43,426'), TRIM(' 00:03:45,048'), 'VALOIS-FORTIER', 'WIECZERZAK', 'DISPLACEMENT', '2-3 STEP HESITANT RIGHT', NULL, NULL, NULL)</v>
      </c>
      <c r="R7575" t="s">
        <v>10327</v>
      </c>
    </row>
    <row r="7576" spans="1:18" hidden="1" x14ac:dyDescent="0.25">
      <c r="A7576" s="7">
        <f>anotacoes!D7576</f>
        <v>40720</v>
      </c>
      <c r="B7576" t="str">
        <f>anotacoes!C7576</f>
        <v>WORLD CUP SAO PAULO 2011</v>
      </c>
      <c r="C7576" t="str">
        <f>anotacoes!E7576</f>
        <v>VALOIS-FORTIER</v>
      </c>
      <c r="D7576" t="str">
        <f>anotacoes!F7576</f>
        <v>WIECZERZAK</v>
      </c>
      <c r="E7576" t="s">
        <v>10325</v>
      </c>
      <c r="F7576">
        <f>anotacoes!A7576</f>
        <v>112</v>
      </c>
      <c r="G7576">
        <f>anotacoes!B7576</f>
        <v>22</v>
      </c>
      <c r="H7576" t="str">
        <f>anotacoes!K7576</f>
        <v xml:space="preserve"> 00:03:45,048</v>
      </c>
      <c r="I7576" t="str">
        <f>anotacoes!L7576</f>
        <v xml:space="preserve"> 00:03:45,329</v>
      </c>
      <c r="J7576" t="str">
        <f>IF(L7576="PAUSE",E7576,IF(anotacoes!G7580=conversao_anotacoes!C7576,conversao_anotacoes!C7576,conversao_anotacoes!D7576))</f>
        <v>VALOIS-FORTIER</v>
      </c>
      <c r="K7576" t="str">
        <f t="shared" si="236"/>
        <v>WIECZERZAK</v>
      </c>
      <c r="L7576" t="str">
        <f>UPPER(anotacoes!H7576)</f>
        <v>DISPLACEMENT</v>
      </c>
      <c r="M7576" t="str">
        <f>IF(OR(L7576="ATTACK",L7576="FINTA"),"&lt;TECNICA&gt;",UPPER(anotacoes!I7576))</f>
        <v>TRY TO GRIP WITH CONTACT</v>
      </c>
      <c r="N7576" t="str">
        <f>IF(OR(L7576="ATTACK",L7576="FINTA"),UPPER(anotacoes!I7576),"")</f>
        <v/>
      </c>
      <c r="O7576" s="6" t="str">
        <f>IF(anotacoes!N7576=0,"",anotacoes!N7576)</f>
        <v/>
      </c>
      <c r="P7576" t="str">
        <f>IF(anotacoes!M7576=0,"",UPPER(anotacoes!M7576))</f>
        <v/>
      </c>
      <c r="Q7576" t="str">
        <f t="shared" si="237"/>
        <v>INSERT INTO CONVERSAO_LUTA_ACAO (cd_conversao, id_luta, sequencia, momento_inicio, momento_fim, quem_faz, quem_sofre, acao_tipo, acao, tecnica, direcao, pontuacao) VALUES (1, 112, 22, TRIM(' 00:03:45,048'), TRIM(' 00:03:45,329'), 'VALOIS-FORTIER', 'WIECZERZAK', 'DISPLACEMENT', 'TRY TO GRIP WITH CONTACT', NULL, NULL, NULL)</v>
      </c>
      <c r="R7576" t="s">
        <v>10327</v>
      </c>
    </row>
    <row r="7577" spans="1:18" hidden="1" x14ac:dyDescent="0.25">
      <c r="A7577" s="7">
        <f>anotacoes!D7577</f>
        <v>40720</v>
      </c>
      <c r="B7577" t="str">
        <f>anotacoes!C7577</f>
        <v>WORLD CUP SAO PAULO 2011</v>
      </c>
      <c r="C7577" t="str">
        <f>anotacoes!E7577</f>
        <v>VALOIS-FORTIER</v>
      </c>
      <c r="D7577" t="str">
        <f>anotacoes!F7577</f>
        <v>WIECZERZAK</v>
      </c>
      <c r="E7577" t="s">
        <v>10325</v>
      </c>
      <c r="F7577">
        <f>anotacoes!A7577</f>
        <v>112</v>
      </c>
      <c r="G7577">
        <f>anotacoes!B7577</f>
        <v>23</v>
      </c>
      <c r="H7577" t="str">
        <f>anotacoes!K7577</f>
        <v xml:space="preserve"> 00:03:45,329</v>
      </c>
      <c r="I7577" t="str">
        <f>anotacoes!L7577</f>
        <v xml:space="preserve"> 00:03:51,639</v>
      </c>
      <c r="J7577" t="str">
        <f>IF(L7577="PAUSE",E7577,IF(anotacoes!G7581=conversao_anotacoes!C7577,conversao_anotacoes!C7577,conversao_anotacoes!D7577))</f>
        <v>VALOIS-FORTIER</v>
      </c>
      <c r="K7577" t="str">
        <f t="shared" si="236"/>
        <v>WIECZERZAK</v>
      </c>
      <c r="L7577" t="str">
        <f>UPPER(anotacoes!H7577)</f>
        <v>GRIP TIME</v>
      </c>
      <c r="M7577" t="str">
        <f>IF(OR(L7577="ATTACK",L7577="FINTA"),"&lt;TECNICA&gt;",UPPER(anotacoes!I7577))</f>
        <v>RIGHT SLEEVE LEFT SLEEVE</v>
      </c>
      <c r="N7577" t="str">
        <f>IF(OR(L7577="ATTACK",L7577="FINTA"),UPPER(anotacoes!I7577),"")</f>
        <v/>
      </c>
      <c r="O7577" s="6" t="str">
        <f>IF(anotacoes!N7577=0,"",anotacoes!N7577)</f>
        <v/>
      </c>
      <c r="P7577" t="str">
        <f>IF(anotacoes!M7577=0,"",UPPER(anotacoes!M7577))</f>
        <v/>
      </c>
      <c r="Q7577" t="str">
        <f t="shared" si="237"/>
        <v>INSERT INTO CONVERSAO_LUTA_ACAO (cd_conversao, id_luta, sequencia, momento_inicio, momento_fim, quem_faz, quem_sofre, acao_tipo, acao, tecnica, direcao, pontuacao) VALUES (1, 112, 23, TRIM(' 00:03:45,329'), TRIM(' 00:03:51,639'), 'VALOIS-FORTIER', 'WIECZERZAK', 'GRIP TIME', 'RIGHT SLEEVE LEFT SLEEVE', NULL, NULL, NULL)</v>
      </c>
      <c r="R7577" t="s">
        <v>10327</v>
      </c>
    </row>
    <row r="7578" spans="1:18" hidden="1" x14ac:dyDescent="0.25">
      <c r="A7578" s="7">
        <f>anotacoes!D7578</f>
        <v>40720</v>
      </c>
      <c r="B7578" t="str">
        <f>anotacoes!C7578</f>
        <v>WORLD CUP SAO PAULO 2011</v>
      </c>
      <c r="C7578" t="str">
        <f>anotacoes!E7578</f>
        <v>VALOIS-FORTIER</v>
      </c>
      <c r="D7578" t="str">
        <f>anotacoes!F7578</f>
        <v>WIECZERZAK</v>
      </c>
      <c r="E7578" t="s">
        <v>10325</v>
      </c>
      <c r="F7578">
        <f>anotacoes!A7578</f>
        <v>112</v>
      </c>
      <c r="G7578">
        <f>anotacoes!B7578</f>
        <v>24</v>
      </c>
      <c r="H7578" t="str">
        <f>anotacoes!K7578</f>
        <v xml:space="preserve"> 00:03:51,639</v>
      </c>
      <c r="I7578" t="str">
        <f>anotacoes!L7578</f>
        <v xml:space="preserve"> 00:03:52,744</v>
      </c>
      <c r="J7578" t="str">
        <f>IF(L7578="PAUSE",E7578,IF(anotacoes!G7582=conversao_anotacoes!C7578,conversao_anotacoes!C7578,conversao_anotacoes!D7578))</f>
        <v>VALOIS-FORTIER</v>
      </c>
      <c r="K7578" t="str">
        <f t="shared" si="236"/>
        <v>WIECZERZAK</v>
      </c>
      <c r="L7578" t="str">
        <f>UPPER(anotacoes!H7578)</f>
        <v>DEFENSE</v>
      </c>
      <c r="M7578" t="str">
        <f>IF(OR(L7578="ATTACK",L7578="FINTA"),"&lt;TECNICA&gt;",UPPER(anotacoes!I7578))</f>
        <v>TAE-SABAKI LEFT INCLINED</v>
      </c>
      <c r="N7578" t="str">
        <f>IF(OR(L7578="ATTACK",L7578="FINTA"),UPPER(anotacoes!I7578),"")</f>
        <v/>
      </c>
      <c r="O7578" s="6" t="str">
        <f>IF(anotacoes!N7578=0,"",anotacoes!N7578)</f>
        <v/>
      </c>
      <c r="P7578" t="str">
        <f>IF(anotacoes!M7578=0,"",UPPER(anotacoes!M7578))</f>
        <v/>
      </c>
      <c r="Q7578" t="str">
        <f t="shared" si="237"/>
        <v>INSERT INTO CONVERSAO_LUTA_ACAO (cd_conversao, id_luta, sequencia, momento_inicio, momento_fim, quem_faz, quem_sofre, acao_tipo, acao, tecnica, direcao, pontuacao) VALUES (1, 112, 24, TRIM(' 00:03:51,639'), TRIM(' 00:03:52,744'), 'VALOIS-FORTIER', 'WIECZERZAK', 'DEFENSE', 'TAE-SABAKI LEFT INCLINED', NULL, NULL, NULL)</v>
      </c>
      <c r="R7578" t="s">
        <v>10327</v>
      </c>
    </row>
    <row r="7579" spans="1:18" hidden="1" x14ac:dyDescent="0.25">
      <c r="A7579" s="7">
        <f>anotacoes!D7579</f>
        <v>40720</v>
      </c>
      <c r="B7579" t="str">
        <f>anotacoes!C7579</f>
        <v>WORLD CUP SAO PAULO 2011</v>
      </c>
      <c r="C7579" t="str">
        <f>anotacoes!E7579</f>
        <v>VALOIS-FORTIER</v>
      </c>
      <c r="D7579" t="str">
        <f>anotacoes!F7579</f>
        <v>WIECZERZAK</v>
      </c>
      <c r="E7579" t="s">
        <v>10325</v>
      </c>
      <c r="F7579">
        <f>anotacoes!A7579</f>
        <v>112</v>
      </c>
      <c r="G7579">
        <f>anotacoes!B7579</f>
        <v>25</v>
      </c>
      <c r="H7579" t="str">
        <f>anotacoes!K7579</f>
        <v xml:space="preserve"> 00:03:52,744</v>
      </c>
      <c r="I7579" t="str">
        <f>anotacoes!L7579</f>
        <v xml:space="preserve"> 00:04:05,965</v>
      </c>
      <c r="J7579" t="str">
        <f>IF(L7579="PAUSE",E7579,IF(anotacoes!G7583=conversao_anotacoes!C7579,conversao_anotacoes!C7579,conversao_anotacoes!D7579))</f>
        <v>VALOIS-FORTIER</v>
      </c>
      <c r="K7579" t="str">
        <f t="shared" si="236"/>
        <v>WIECZERZAK</v>
      </c>
      <c r="L7579" t="str">
        <f>UPPER(anotacoes!H7579)</f>
        <v>GROUNDWORK COMBAT</v>
      </c>
      <c r="M7579" t="str">
        <f>IF(OR(L7579="ATTACK",L7579="FINTA"),"&lt;TECNICA&gt;",UPPER(anotacoes!I7579))</f>
        <v>TRYING TO ATTACK</v>
      </c>
      <c r="N7579" t="str">
        <f>IF(OR(L7579="ATTACK",L7579="FINTA"),UPPER(anotacoes!I7579),"")</f>
        <v/>
      </c>
      <c r="O7579" s="6" t="str">
        <f>IF(anotacoes!N7579=0,"",anotacoes!N7579)</f>
        <v/>
      </c>
      <c r="P7579" t="str">
        <f>IF(anotacoes!M7579=0,"",UPPER(anotacoes!M7579))</f>
        <v/>
      </c>
      <c r="Q7579" t="str">
        <f t="shared" si="237"/>
        <v>INSERT INTO CONVERSAO_LUTA_ACAO (cd_conversao, id_luta, sequencia, momento_inicio, momento_fim, quem_faz, quem_sofre, acao_tipo, acao, tecnica, direcao, pontuacao) VALUES (1, 112, 25, TRIM(' 00:03:52,744'), TRIM(' 00:04:05,965'), 'VALOIS-FORTIER', 'WIECZERZAK', 'GROUNDWORK COMBAT', 'TRYING TO ATTACK', NULL, NULL, NULL)</v>
      </c>
      <c r="R7579" t="s">
        <v>10327</v>
      </c>
    </row>
    <row r="7580" spans="1:18" hidden="1" x14ac:dyDescent="0.25">
      <c r="A7580" s="7">
        <f>anotacoes!D7580</f>
        <v>40720</v>
      </c>
      <c r="B7580" t="str">
        <f>anotacoes!C7580</f>
        <v>WORLD CUP SAO PAULO 2011</v>
      </c>
      <c r="C7580" t="str">
        <f>anotacoes!E7580</f>
        <v>VALOIS-FORTIER</v>
      </c>
      <c r="D7580" t="str">
        <f>anotacoes!F7580</f>
        <v>WIECZERZAK</v>
      </c>
      <c r="E7580" t="s">
        <v>10325</v>
      </c>
      <c r="F7580">
        <f>anotacoes!A7580</f>
        <v>112</v>
      </c>
      <c r="G7580">
        <f>anotacoes!B7580</f>
        <v>26</v>
      </c>
      <c r="H7580" t="str">
        <f>anotacoes!K7580</f>
        <v xml:space="preserve"> 00:04:06,166</v>
      </c>
      <c r="I7580" t="str">
        <f>anotacoes!L7580</f>
        <v xml:space="preserve"> 00:04:11,531</v>
      </c>
      <c r="J7580" t="str">
        <f>IF(L7580="PAUSE",E7580,IF(anotacoes!G7584=conversao_anotacoes!C7580,conversao_anotacoes!C7580,conversao_anotacoes!D7580))</f>
        <v>&lt;ARBITRO_DESCONHECIDO&gt;</v>
      </c>
      <c r="K7580" t="str">
        <f t="shared" si="236"/>
        <v/>
      </c>
      <c r="L7580" t="str">
        <f>UPPER(anotacoes!H7580)</f>
        <v>PAUSE</v>
      </c>
      <c r="M7580" t="str">
        <f>IF(OR(L7580="ATTACK",L7580="FINTA"),"&lt;TECNICA&gt;",UPPER(anotacoes!I7580))</f>
        <v>&lt;NAO_CLASSIFICADO&gt;</v>
      </c>
      <c r="N7580" t="str">
        <f>IF(OR(L7580="ATTACK",L7580="FINTA"),UPPER(anotacoes!I7580),"")</f>
        <v/>
      </c>
      <c r="O7580" s="6" t="str">
        <f>IF(anotacoes!N7580=0,"",anotacoes!N7580)</f>
        <v/>
      </c>
      <c r="P7580" t="str">
        <f>IF(anotacoes!M7580=0,"",UPPER(anotacoes!M7580))</f>
        <v/>
      </c>
      <c r="Q7580" t="str">
        <f t="shared" si="237"/>
        <v>INSERT INTO CONVERSAO_LUTA_ACAO (cd_conversao, id_luta, sequencia, momento_inicio, momento_fim, quem_faz, quem_sofre, acao_tipo, acao, tecnica, direcao, pontuacao) VALUES (1, 112, 26, TRIM(' 00:04:06,166'), TRIM(' 00:04:11,531'), '&lt;ARBITRO_DESCONHECIDO&gt;', '', 'PAUSE', '&lt;NAO_CLASSIFICADO&gt;', NULL, NULL, NULL)</v>
      </c>
      <c r="R7580" t="s">
        <v>10327</v>
      </c>
    </row>
    <row r="7581" spans="1:18" hidden="1" x14ac:dyDescent="0.25">
      <c r="A7581" s="7">
        <f>anotacoes!D7581</f>
        <v>40720</v>
      </c>
      <c r="B7581" t="str">
        <f>anotacoes!C7581</f>
        <v>WORLD CUP SAO PAULO 2011</v>
      </c>
      <c r="C7581" t="str">
        <f>anotacoes!E7581</f>
        <v>VALOIS-FORTIER</v>
      </c>
      <c r="D7581" t="str">
        <f>anotacoes!F7581</f>
        <v>WIECZERZAK</v>
      </c>
      <c r="E7581" t="s">
        <v>10325</v>
      </c>
      <c r="F7581">
        <f>anotacoes!A7581</f>
        <v>112</v>
      </c>
      <c r="G7581">
        <f>anotacoes!B7581</f>
        <v>27</v>
      </c>
      <c r="H7581" t="str">
        <f>anotacoes!K7581</f>
        <v xml:space="preserve"> 00:04:11,687</v>
      </c>
      <c r="I7581" t="str">
        <f>anotacoes!L7581</f>
        <v xml:space="preserve"> 00:04:15,875</v>
      </c>
      <c r="J7581" t="str">
        <f>IF(L7581="PAUSE",E7581,IF(anotacoes!G7585=conversao_anotacoes!C7581,conversao_anotacoes!C7581,conversao_anotacoes!D7581))</f>
        <v>VALOIS-FORTIER</v>
      </c>
      <c r="K7581" t="str">
        <f t="shared" si="236"/>
        <v>WIECZERZAK</v>
      </c>
      <c r="L7581" t="str">
        <f>UPPER(anotacoes!H7581)</f>
        <v>DISPLACEMENT</v>
      </c>
      <c r="M7581" t="str">
        <f>IF(OR(L7581="ATTACK",L7581="FINTA"),"&lt;TECNICA&gt;",UPPER(anotacoes!I7581))</f>
        <v>2-3 STEP HESITANT RIGHT</v>
      </c>
      <c r="N7581" t="str">
        <f>IF(OR(L7581="ATTACK",L7581="FINTA"),UPPER(anotacoes!I7581),"")</f>
        <v/>
      </c>
      <c r="O7581" s="6" t="str">
        <f>IF(anotacoes!N7581=0,"",anotacoes!N7581)</f>
        <v/>
      </c>
      <c r="P7581" t="str">
        <f>IF(anotacoes!M7581=0,"",UPPER(anotacoes!M7581))</f>
        <v/>
      </c>
      <c r="Q7581" t="str">
        <f t="shared" si="237"/>
        <v>INSERT INTO CONVERSAO_LUTA_ACAO (cd_conversao, id_luta, sequencia, momento_inicio, momento_fim, quem_faz, quem_sofre, acao_tipo, acao, tecnica, direcao, pontuacao) VALUES (1, 112, 27, TRIM(' 00:04:11,687'), TRIM(' 00:04:15,875'), 'VALOIS-FORTIER', 'WIECZERZAK', 'DISPLACEMENT', '2-3 STEP HESITANT RIGHT', NULL, NULL, NULL)</v>
      </c>
      <c r="R7581" t="s">
        <v>10327</v>
      </c>
    </row>
    <row r="7582" spans="1:18" hidden="1" x14ac:dyDescent="0.25">
      <c r="A7582" s="7">
        <f>anotacoes!D7582</f>
        <v>40720</v>
      </c>
      <c r="B7582" t="str">
        <f>anotacoes!C7582</f>
        <v>WORLD CUP SAO PAULO 2011</v>
      </c>
      <c r="C7582" t="str">
        <f>anotacoes!E7582</f>
        <v>VALOIS-FORTIER</v>
      </c>
      <c r="D7582" t="str">
        <f>anotacoes!F7582</f>
        <v>WIECZERZAK</v>
      </c>
      <c r="E7582" t="s">
        <v>10325</v>
      </c>
      <c r="F7582">
        <f>anotacoes!A7582</f>
        <v>112</v>
      </c>
      <c r="G7582">
        <f>anotacoes!B7582</f>
        <v>28</v>
      </c>
      <c r="H7582" t="str">
        <f>anotacoes!K7582</f>
        <v xml:space="preserve"> 00:04:16,087</v>
      </c>
      <c r="I7582" t="str">
        <f>anotacoes!L7582</f>
        <v xml:space="preserve"> 00:04:19,049</v>
      </c>
      <c r="J7582" t="str">
        <f>IF(L7582="PAUSE",E7582,IF(anotacoes!G7586=conversao_anotacoes!C7582,conversao_anotacoes!C7582,conversao_anotacoes!D7582))</f>
        <v>VALOIS-FORTIER</v>
      </c>
      <c r="K7582" t="str">
        <f t="shared" si="236"/>
        <v>WIECZERZAK</v>
      </c>
      <c r="L7582" t="str">
        <f>UPPER(anotacoes!H7582)</f>
        <v>DISPLACEMENT</v>
      </c>
      <c r="M7582" t="str">
        <f>IF(OR(L7582="ATTACK",L7582="FINTA"),"&lt;TECNICA&gt;",UPPER(anotacoes!I7582))</f>
        <v>TRY TO GRIP WITH CONTACT</v>
      </c>
      <c r="N7582" t="str">
        <f>IF(OR(L7582="ATTACK",L7582="FINTA"),UPPER(anotacoes!I7582),"")</f>
        <v/>
      </c>
      <c r="O7582" s="6" t="str">
        <f>IF(anotacoes!N7582=0,"",anotacoes!N7582)</f>
        <v/>
      </c>
      <c r="P7582" t="str">
        <f>IF(anotacoes!M7582=0,"",UPPER(anotacoes!M7582))</f>
        <v/>
      </c>
      <c r="Q7582" t="str">
        <f t="shared" si="237"/>
        <v>INSERT INTO CONVERSAO_LUTA_ACAO (cd_conversao, id_luta, sequencia, momento_inicio, momento_fim, quem_faz, quem_sofre, acao_tipo, acao, tecnica, direcao, pontuacao) VALUES (1, 112, 28, TRIM(' 00:04:16,087'), TRIM(' 00:04:19,049'), 'VALOIS-FORTIER', 'WIECZERZAK', 'DISPLACEMENT', 'TRY TO GRIP WITH CONTACT', NULL, NULL, NULL)</v>
      </c>
      <c r="R7582" t="s">
        <v>10327</v>
      </c>
    </row>
    <row r="7583" spans="1:18" hidden="1" x14ac:dyDescent="0.25">
      <c r="A7583" s="7">
        <f>anotacoes!D7583</f>
        <v>40720</v>
      </c>
      <c r="B7583" t="str">
        <f>anotacoes!C7583</f>
        <v>WORLD CUP SAO PAULO 2011</v>
      </c>
      <c r="C7583" t="str">
        <f>anotacoes!E7583</f>
        <v>VALOIS-FORTIER</v>
      </c>
      <c r="D7583" t="str">
        <f>anotacoes!F7583</f>
        <v>WIECZERZAK</v>
      </c>
      <c r="E7583" t="s">
        <v>10325</v>
      </c>
      <c r="F7583">
        <f>anotacoes!A7583</f>
        <v>112</v>
      </c>
      <c r="G7583">
        <f>anotacoes!B7583</f>
        <v>29</v>
      </c>
      <c r="H7583" t="str">
        <f>anotacoes!K7583</f>
        <v xml:space="preserve"> 00:04:19,049</v>
      </c>
      <c r="I7583" t="str">
        <f>anotacoes!L7583</f>
        <v xml:space="preserve"> 00:05:06,613</v>
      </c>
      <c r="J7583" t="str">
        <f>IF(L7583="PAUSE",E7583,IF(anotacoes!G7587=conversao_anotacoes!C7583,conversao_anotacoes!C7583,conversao_anotacoes!D7583))</f>
        <v>VALOIS-FORTIER</v>
      </c>
      <c r="K7583" t="str">
        <f t="shared" si="236"/>
        <v>WIECZERZAK</v>
      </c>
      <c r="L7583" t="str">
        <f>UPPER(anotacoes!H7583)</f>
        <v>GRIP TIME</v>
      </c>
      <c r="M7583" t="str">
        <f>IF(OR(L7583="ATTACK",L7583="FINTA"),"&lt;TECNICA&gt;",UPPER(anotacoes!I7583))</f>
        <v>LEFT SLEEVE</v>
      </c>
      <c r="N7583" t="str">
        <f>IF(OR(L7583="ATTACK",L7583="FINTA"),UPPER(anotacoes!I7583),"")</f>
        <v/>
      </c>
      <c r="O7583" s="6" t="str">
        <f>IF(anotacoes!N7583=0,"",anotacoes!N7583)</f>
        <v/>
      </c>
      <c r="P7583" t="str">
        <f>IF(anotacoes!M7583=0,"",UPPER(anotacoes!M7583))</f>
        <v/>
      </c>
      <c r="Q7583" t="str">
        <f t="shared" si="237"/>
        <v>INSERT INTO CONVERSAO_LUTA_ACAO (cd_conversao, id_luta, sequencia, momento_inicio, momento_fim, quem_faz, quem_sofre, acao_tipo, acao, tecnica, direcao, pontuacao) VALUES (1, 112, 29, TRIM(' 00:04:19,049'), TRIM(' 00:05:06,613'), 'VALOIS-FORTIER', 'WIECZERZAK', 'GRIP TIME', 'LEFT SLEEVE', NULL, NULL, NULL)</v>
      </c>
      <c r="R7583" t="s">
        <v>10327</v>
      </c>
    </row>
    <row r="7584" spans="1:18" hidden="1" x14ac:dyDescent="0.25">
      <c r="A7584" s="7">
        <f>anotacoes!D7584</f>
        <v>40720</v>
      </c>
      <c r="B7584" t="str">
        <f>anotacoes!C7584</f>
        <v>WORLD CUP SAO PAULO 2011</v>
      </c>
      <c r="C7584" t="str">
        <f>anotacoes!E7584</f>
        <v>VALOIS-FORTIER</v>
      </c>
      <c r="D7584" t="str">
        <f>anotacoes!F7584</f>
        <v>WIECZERZAK</v>
      </c>
      <c r="E7584" t="s">
        <v>10325</v>
      </c>
      <c r="F7584">
        <f>anotacoes!A7584</f>
        <v>112</v>
      </c>
      <c r="G7584">
        <f>anotacoes!B7584</f>
        <v>30</v>
      </c>
      <c r="H7584" t="str">
        <f>anotacoes!K7584</f>
        <v xml:space="preserve"> 00:05:06,613</v>
      </c>
      <c r="I7584" t="str">
        <f>anotacoes!L7584</f>
        <v xml:space="preserve"> 00:05:10,351</v>
      </c>
      <c r="J7584" t="str">
        <f>IF(L7584="PAUSE",E7584,IF(anotacoes!G7588=conversao_anotacoes!C7584,conversao_anotacoes!C7584,conversao_anotacoes!D7584))</f>
        <v>VALOIS-FORTIER</v>
      </c>
      <c r="K7584" t="str">
        <f t="shared" si="236"/>
        <v>WIECZERZAK</v>
      </c>
      <c r="L7584" t="str">
        <f>UPPER(anotacoes!H7584)</f>
        <v>GRIP TIME</v>
      </c>
      <c r="M7584" t="str">
        <f>IF(OR(L7584="ATTACK",L7584="FINTA"),"&lt;TECNICA&gt;",UPPER(anotacoes!I7584))</f>
        <v>LEFT COLLAR RIGHT SLEEVE</v>
      </c>
      <c r="N7584" t="str">
        <f>IF(OR(L7584="ATTACK",L7584="FINTA"),UPPER(anotacoes!I7584),"")</f>
        <v/>
      </c>
      <c r="O7584" s="6" t="str">
        <f>IF(anotacoes!N7584=0,"",anotacoes!N7584)</f>
        <v/>
      </c>
      <c r="P7584" t="str">
        <f>IF(anotacoes!M7584=0,"",UPPER(anotacoes!M7584))</f>
        <v/>
      </c>
      <c r="Q7584" t="str">
        <f t="shared" si="237"/>
        <v>INSERT INTO CONVERSAO_LUTA_ACAO (cd_conversao, id_luta, sequencia, momento_inicio, momento_fim, quem_faz, quem_sofre, acao_tipo, acao, tecnica, direcao, pontuacao) VALUES (1, 112, 30, TRIM(' 00:05:06,613'), TRIM(' 00:05:10,351'), 'VALOIS-FORTIER', 'WIECZERZAK', 'GRIP TIME', 'LEFT COLLAR RIGHT SLEEVE', NULL, NULL, NULL)</v>
      </c>
      <c r="R7584" t="s">
        <v>10327</v>
      </c>
    </row>
    <row r="7585" spans="1:18" hidden="1" x14ac:dyDescent="0.25">
      <c r="A7585" s="7">
        <f>anotacoes!D7585</f>
        <v>40720</v>
      </c>
      <c r="B7585" t="str">
        <f>anotacoes!C7585</f>
        <v>WORLD CUP SAO PAULO 2011</v>
      </c>
      <c r="C7585" t="str">
        <f>anotacoes!E7585</f>
        <v>VALOIS-FORTIER</v>
      </c>
      <c r="D7585" t="str">
        <f>anotacoes!F7585</f>
        <v>WIECZERZAK</v>
      </c>
      <c r="E7585" t="s">
        <v>10325</v>
      </c>
      <c r="F7585">
        <f>anotacoes!A7585</f>
        <v>112</v>
      </c>
      <c r="G7585">
        <f>anotacoes!B7585</f>
        <v>31</v>
      </c>
      <c r="H7585" t="str">
        <f>anotacoes!K7585</f>
        <v xml:space="preserve"> 00:05:10,351</v>
      </c>
      <c r="I7585" t="str">
        <f>anotacoes!L7585</f>
        <v xml:space="preserve"> 00:05:18,326</v>
      </c>
      <c r="J7585" t="str">
        <f>IF(L7585="PAUSE",E7585,IF(anotacoes!G7589=conversao_anotacoes!C7585,conversao_anotacoes!C7585,conversao_anotacoes!D7585))</f>
        <v>VALOIS-FORTIER</v>
      </c>
      <c r="K7585" t="str">
        <f t="shared" si="236"/>
        <v>WIECZERZAK</v>
      </c>
      <c r="L7585" t="str">
        <f>UPPER(anotacoes!H7585)</f>
        <v>GRIP TIME</v>
      </c>
      <c r="M7585" t="str">
        <f>IF(OR(L7585="ATTACK",L7585="FINTA"),"&lt;TECNICA&gt;",UPPER(anotacoes!I7585))</f>
        <v>RIGHT SLEEVE LEFT SLEEVE</v>
      </c>
      <c r="N7585" t="str">
        <f>IF(OR(L7585="ATTACK",L7585="FINTA"),UPPER(anotacoes!I7585),"")</f>
        <v/>
      </c>
      <c r="O7585" s="6" t="str">
        <f>IF(anotacoes!N7585=0,"",anotacoes!N7585)</f>
        <v/>
      </c>
      <c r="P7585" t="str">
        <f>IF(anotacoes!M7585=0,"",UPPER(anotacoes!M7585))</f>
        <v/>
      </c>
      <c r="Q7585" t="str">
        <f t="shared" si="237"/>
        <v>INSERT INTO CONVERSAO_LUTA_ACAO (cd_conversao, id_luta, sequencia, momento_inicio, momento_fim, quem_faz, quem_sofre, acao_tipo, acao, tecnica, direcao, pontuacao) VALUES (1, 112, 31, TRIM(' 00:05:10,351'), TRIM(' 00:05:18,326'), 'VALOIS-FORTIER', 'WIECZERZAK', 'GRIP TIME', 'RIGHT SLEEVE LEFT SLEEVE', NULL, NULL, NULL)</v>
      </c>
      <c r="R7585" t="s">
        <v>10327</v>
      </c>
    </row>
    <row r="7586" spans="1:18" hidden="1" x14ac:dyDescent="0.25">
      <c r="A7586" s="7">
        <f>anotacoes!D7586</f>
        <v>40720</v>
      </c>
      <c r="B7586" t="str">
        <f>anotacoes!C7586</f>
        <v>WORLD CUP SAO PAULO 2011</v>
      </c>
      <c r="C7586" t="str">
        <f>anotacoes!E7586</f>
        <v>VALOIS-FORTIER</v>
      </c>
      <c r="D7586" t="str">
        <f>anotacoes!F7586</f>
        <v>WIECZERZAK</v>
      </c>
      <c r="E7586" t="s">
        <v>10325</v>
      </c>
      <c r="F7586">
        <f>anotacoes!A7586</f>
        <v>112</v>
      </c>
      <c r="G7586">
        <f>anotacoes!B7586</f>
        <v>32</v>
      </c>
      <c r="H7586" t="str">
        <f>anotacoes!K7586</f>
        <v xml:space="preserve"> 00:05:18,326</v>
      </c>
      <c r="I7586" t="str">
        <f>anotacoes!L7586</f>
        <v xml:space="preserve"> 00:05:19,661</v>
      </c>
      <c r="J7586" t="str">
        <f>IF(L7586="PAUSE",E7586,IF(anotacoes!G7590=conversao_anotacoes!C7586,conversao_anotacoes!C7586,conversao_anotacoes!D7586))</f>
        <v>VALOIS-FORTIER</v>
      </c>
      <c r="K7586" t="str">
        <f t="shared" si="236"/>
        <v>WIECZERZAK</v>
      </c>
      <c r="L7586" t="str">
        <f>UPPER(anotacoes!H7586)</f>
        <v>DEFENSE</v>
      </c>
      <c r="M7586" t="str">
        <f>IF(OR(L7586="ATTACK",L7586="FINTA"),"&lt;TECNICA&gt;",UPPER(anotacoes!I7586))</f>
        <v>USING BODY MASS</v>
      </c>
      <c r="N7586" t="str">
        <f>IF(OR(L7586="ATTACK",L7586="FINTA"),UPPER(anotacoes!I7586),"")</f>
        <v/>
      </c>
      <c r="O7586" s="6" t="str">
        <f>IF(anotacoes!N7586=0,"",anotacoes!N7586)</f>
        <v/>
      </c>
      <c r="P7586" t="str">
        <f>IF(anotacoes!M7586=0,"",UPPER(anotacoes!M7586))</f>
        <v/>
      </c>
      <c r="Q7586" t="str">
        <f t="shared" si="237"/>
        <v>INSERT INTO CONVERSAO_LUTA_ACAO (cd_conversao, id_luta, sequencia, momento_inicio, momento_fim, quem_faz, quem_sofre, acao_tipo, acao, tecnica, direcao, pontuacao) VALUES (1, 112, 32, TRIM(' 00:05:18,326'), TRIM(' 00:05:19,661'), 'VALOIS-FORTIER', 'WIECZERZAK', 'DEFENSE', 'USING BODY MASS', NULL, NULL, NULL)</v>
      </c>
      <c r="R7586" t="s">
        <v>10327</v>
      </c>
    </row>
    <row r="7587" spans="1:18" hidden="1" x14ac:dyDescent="0.25">
      <c r="A7587" s="7">
        <f>anotacoes!D7587</f>
        <v>40720</v>
      </c>
      <c r="B7587" t="str">
        <f>anotacoes!C7587</f>
        <v>WORLD CUP SAO PAULO 2011</v>
      </c>
      <c r="C7587" t="str">
        <f>anotacoes!E7587</f>
        <v>VALOIS-FORTIER</v>
      </c>
      <c r="D7587" t="str">
        <f>anotacoes!F7587</f>
        <v>WIECZERZAK</v>
      </c>
      <c r="E7587" t="s">
        <v>10325</v>
      </c>
      <c r="F7587">
        <f>anotacoes!A7587</f>
        <v>112</v>
      </c>
      <c r="G7587">
        <f>anotacoes!B7587</f>
        <v>33</v>
      </c>
      <c r="H7587" t="str">
        <f>anotacoes!K7587</f>
        <v xml:space="preserve"> 00:05:19,842</v>
      </c>
      <c r="I7587" t="str">
        <f>anotacoes!L7587</f>
        <v xml:space="preserve"> 00:05:28,767</v>
      </c>
      <c r="J7587" t="str">
        <f>IF(L7587="PAUSE",E7587,IF(anotacoes!G7591=conversao_anotacoes!C7587,conversao_anotacoes!C7587,conversao_anotacoes!D7587))</f>
        <v>&lt;ARBITRO_DESCONHECIDO&gt;</v>
      </c>
      <c r="K7587" t="str">
        <f t="shared" si="236"/>
        <v/>
      </c>
      <c r="L7587" t="str">
        <f>UPPER(anotacoes!H7587)</f>
        <v>PAUSE</v>
      </c>
      <c r="M7587" t="str">
        <f>IF(OR(L7587="ATTACK",L7587="FINTA"),"&lt;TECNICA&gt;",UPPER(anotacoes!I7587))</f>
        <v>SHIDO WITHOUT SCORE</v>
      </c>
      <c r="N7587" t="str">
        <f>IF(OR(L7587="ATTACK",L7587="FINTA"),UPPER(anotacoes!I7587),"")</f>
        <v/>
      </c>
      <c r="O7587" s="6" t="str">
        <f>IF(anotacoes!N7587=0,"",anotacoes!N7587)</f>
        <v/>
      </c>
      <c r="P7587" t="str">
        <f>IF(anotacoes!M7587=0,"",UPPER(anotacoes!M7587))</f>
        <v/>
      </c>
      <c r="Q7587" t="str">
        <f t="shared" si="237"/>
        <v>INSERT INTO CONVERSAO_LUTA_ACAO (cd_conversao, id_luta, sequencia, momento_inicio, momento_fim, quem_faz, quem_sofre, acao_tipo, acao, tecnica, direcao, pontuacao) VALUES (1, 112, 33, TRIM(' 00:05:19,842'), TRIM(' 00:05:28,767'), '&lt;ARBITRO_DESCONHECIDO&gt;', '', 'PAUSE', 'SHIDO WITHOUT SCORE', NULL, NULL, NULL)</v>
      </c>
      <c r="R7587" t="s">
        <v>10327</v>
      </c>
    </row>
    <row r="7588" spans="1:18" hidden="1" x14ac:dyDescent="0.25">
      <c r="A7588" s="7">
        <f>anotacoes!D7588</f>
        <v>40720</v>
      </c>
      <c r="B7588" t="str">
        <f>anotacoes!C7588</f>
        <v>WORLD CUP SAO PAULO 2011</v>
      </c>
      <c r="C7588" t="str">
        <f>anotacoes!E7588</f>
        <v>VALOIS-FORTIER</v>
      </c>
      <c r="D7588" t="str">
        <f>anotacoes!F7588</f>
        <v>WIECZERZAK</v>
      </c>
      <c r="E7588" t="s">
        <v>10325</v>
      </c>
      <c r="F7588">
        <f>anotacoes!A7588</f>
        <v>112</v>
      </c>
      <c r="G7588">
        <f>anotacoes!B7588</f>
        <v>34</v>
      </c>
      <c r="H7588" t="str">
        <f>anotacoes!K7588</f>
        <v xml:space="preserve"> 00:05:28,767</v>
      </c>
      <c r="I7588" t="str">
        <f>anotacoes!L7588</f>
        <v xml:space="preserve"> 00:05:30,295</v>
      </c>
      <c r="J7588" t="str">
        <f>IF(L7588="PAUSE",E7588,IF(anotacoes!G7592=conversao_anotacoes!C7588,conversao_anotacoes!C7588,conversao_anotacoes!D7588))</f>
        <v>VALOIS-FORTIER</v>
      </c>
      <c r="K7588" t="str">
        <f t="shared" si="236"/>
        <v>WIECZERZAK</v>
      </c>
      <c r="L7588" t="str">
        <f>UPPER(anotacoes!H7588)</f>
        <v>DISPLACEMENT</v>
      </c>
      <c r="M7588" t="str">
        <f>IF(OR(L7588="ATTACK",L7588="FINTA"),"&lt;TECNICA&gt;",UPPER(anotacoes!I7588))</f>
        <v>2-3 STEP HESITANT RIGHT</v>
      </c>
      <c r="N7588" t="str">
        <f>IF(OR(L7588="ATTACK",L7588="FINTA"),UPPER(anotacoes!I7588),"")</f>
        <v/>
      </c>
      <c r="O7588" s="6" t="str">
        <f>IF(anotacoes!N7588=0,"",anotacoes!N7588)</f>
        <v/>
      </c>
      <c r="P7588" t="str">
        <f>IF(anotacoes!M7588=0,"",UPPER(anotacoes!M7588))</f>
        <v/>
      </c>
      <c r="Q7588" t="str">
        <f t="shared" si="237"/>
        <v>INSERT INTO CONVERSAO_LUTA_ACAO (cd_conversao, id_luta, sequencia, momento_inicio, momento_fim, quem_faz, quem_sofre, acao_tipo, acao, tecnica, direcao, pontuacao) VALUES (1, 112, 34, TRIM(' 00:05:28,767'), TRIM(' 00:05:30,295'), 'VALOIS-FORTIER', 'WIECZERZAK', 'DISPLACEMENT', '2-3 STEP HESITANT RIGHT', NULL, NULL, NULL)</v>
      </c>
      <c r="R7588" t="s">
        <v>10327</v>
      </c>
    </row>
    <row r="7589" spans="1:18" hidden="1" x14ac:dyDescent="0.25">
      <c r="A7589" s="7">
        <f>anotacoes!D7589</f>
        <v>40720</v>
      </c>
      <c r="B7589" t="str">
        <f>anotacoes!C7589</f>
        <v>WORLD CUP SAO PAULO 2011</v>
      </c>
      <c r="C7589" t="str">
        <f>anotacoes!E7589</f>
        <v>VALOIS-FORTIER</v>
      </c>
      <c r="D7589" t="str">
        <f>anotacoes!F7589</f>
        <v>WIECZERZAK</v>
      </c>
      <c r="E7589" t="s">
        <v>10325</v>
      </c>
      <c r="F7589">
        <f>anotacoes!A7589</f>
        <v>112</v>
      </c>
      <c r="G7589">
        <f>anotacoes!B7589</f>
        <v>35</v>
      </c>
      <c r="H7589" t="str">
        <f>anotacoes!K7589</f>
        <v xml:space="preserve"> 00:05:30,295</v>
      </c>
      <c r="I7589" t="str">
        <f>anotacoes!L7589</f>
        <v xml:space="preserve"> 00:05:34,385</v>
      </c>
      <c r="J7589" t="str">
        <f>IF(L7589="PAUSE",E7589,IF(anotacoes!G7593=conversao_anotacoes!C7589,conversao_anotacoes!C7589,conversao_anotacoes!D7589))</f>
        <v>VALOIS-FORTIER</v>
      </c>
      <c r="K7589" t="str">
        <f t="shared" si="236"/>
        <v>WIECZERZAK</v>
      </c>
      <c r="L7589" t="str">
        <f>UPPER(anotacoes!H7589)</f>
        <v>DISPLACEMENT</v>
      </c>
      <c r="M7589" t="str">
        <f>IF(OR(L7589="ATTACK",L7589="FINTA"),"&lt;TECNICA&gt;",UPPER(anotacoes!I7589))</f>
        <v>TRY TO GRIP WITH CONTACT</v>
      </c>
      <c r="N7589" t="str">
        <f>IF(OR(L7589="ATTACK",L7589="FINTA"),UPPER(anotacoes!I7589),"")</f>
        <v/>
      </c>
      <c r="O7589" s="6" t="str">
        <f>IF(anotacoes!N7589=0,"",anotacoes!N7589)</f>
        <v/>
      </c>
      <c r="P7589" t="str">
        <f>IF(anotacoes!M7589=0,"",UPPER(anotacoes!M7589))</f>
        <v/>
      </c>
      <c r="Q7589" t="str">
        <f t="shared" si="237"/>
        <v>INSERT INTO CONVERSAO_LUTA_ACAO (cd_conversao, id_luta, sequencia, momento_inicio, momento_fim, quem_faz, quem_sofre, acao_tipo, acao, tecnica, direcao, pontuacao) VALUES (1, 112, 35, TRIM(' 00:05:30,295'), TRIM(' 00:05:34,385'), 'VALOIS-FORTIER', 'WIECZERZAK', 'DISPLACEMENT', 'TRY TO GRIP WITH CONTACT', NULL, NULL, NULL)</v>
      </c>
      <c r="R7589" t="s">
        <v>10327</v>
      </c>
    </row>
    <row r="7590" spans="1:18" hidden="1" x14ac:dyDescent="0.25">
      <c r="A7590" s="7">
        <f>anotacoes!D7590</f>
        <v>40720</v>
      </c>
      <c r="B7590" t="str">
        <f>anotacoes!C7590</f>
        <v>WORLD CUP SAO PAULO 2011</v>
      </c>
      <c r="C7590" t="str">
        <f>anotacoes!E7590</f>
        <v>VALOIS-FORTIER</v>
      </c>
      <c r="D7590" t="str">
        <f>anotacoes!F7590</f>
        <v>WIECZERZAK</v>
      </c>
      <c r="E7590" t="s">
        <v>10325</v>
      </c>
      <c r="F7590">
        <f>anotacoes!A7590</f>
        <v>112</v>
      </c>
      <c r="G7590">
        <f>anotacoes!B7590</f>
        <v>36</v>
      </c>
      <c r="H7590" t="str">
        <f>anotacoes!K7590</f>
        <v xml:space="preserve"> 00:05:34,385</v>
      </c>
      <c r="I7590" t="str">
        <f>anotacoes!L7590</f>
        <v xml:space="preserve"> 00:05:39,713</v>
      </c>
      <c r="J7590" t="str">
        <f>IF(L7590="PAUSE",E7590,IF(anotacoes!G7594=conversao_anotacoes!C7590,conversao_anotacoes!C7590,conversao_anotacoes!D7590))</f>
        <v>VALOIS-FORTIER</v>
      </c>
      <c r="K7590" t="str">
        <f t="shared" si="236"/>
        <v>WIECZERZAK</v>
      </c>
      <c r="L7590" t="str">
        <f>UPPER(anotacoes!H7590)</f>
        <v>GRIP TIME</v>
      </c>
      <c r="M7590" t="str">
        <f>IF(OR(L7590="ATTACK",L7590="FINTA"),"&lt;TECNICA&gt;",UPPER(anotacoes!I7590))</f>
        <v>RIGHT SLEEVE</v>
      </c>
      <c r="N7590" t="str">
        <f>IF(OR(L7590="ATTACK",L7590="FINTA"),UPPER(anotacoes!I7590),"")</f>
        <v/>
      </c>
      <c r="O7590" s="6" t="str">
        <f>IF(anotacoes!N7590=0,"",anotacoes!N7590)</f>
        <v/>
      </c>
      <c r="P7590" t="str">
        <f>IF(anotacoes!M7590=0,"",UPPER(anotacoes!M7590))</f>
        <v/>
      </c>
      <c r="Q7590" t="str">
        <f t="shared" si="237"/>
        <v>INSERT INTO CONVERSAO_LUTA_ACAO (cd_conversao, id_luta, sequencia, momento_inicio, momento_fim, quem_faz, quem_sofre, acao_tipo, acao, tecnica, direcao, pontuacao) VALUES (1, 112, 36, TRIM(' 00:05:34,385'), TRIM(' 00:05:39,713'), 'VALOIS-FORTIER', 'WIECZERZAK', 'GRIP TIME', 'RIGHT SLEEVE', NULL, NULL, NULL)</v>
      </c>
      <c r="R7590" t="s">
        <v>10327</v>
      </c>
    </row>
    <row r="7591" spans="1:18" hidden="1" x14ac:dyDescent="0.25">
      <c r="A7591" s="7">
        <f>anotacoes!D7591</f>
        <v>40720</v>
      </c>
      <c r="B7591" t="str">
        <f>anotacoes!C7591</f>
        <v>WORLD CUP SAO PAULO 2011</v>
      </c>
      <c r="C7591" t="str">
        <f>anotacoes!E7591</f>
        <v>VALOIS-FORTIER</v>
      </c>
      <c r="D7591" t="str">
        <f>anotacoes!F7591</f>
        <v>WIECZERZAK</v>
      </c>
      <c r="E7591" t="s">
        <v>10325</v>
      </c>
      <c r="F7591">
        <f>anotacoes!A7591</f>
        <v>112</v>
      </c>
      <c r="G7591">
        <f>anotacoes!B7591</f>
        <v>37</v>
      </c>
      <c r="H7591" t="str">
        <f>anotacoes!K7591</f>
        <v xml:space="preserve"> 00:05:39,879</v>
      </c>
      <c r="I7591" t="str">
        <f>anotacoes!L7591</f>
        <v xml:space="preserve"> 00:05:46,473</v>
      </c>
      <c r="J7591" t="str">
        <f>IF(L7591="PAUSE",E7591,IF(anotacoes!G7595=conversao_anotacoes!C7591,conversao_anotacoes!C7591,conversao_anotacoes!D7591))</f>
        <v>VALOIS-FORTIER</v>
      </c>
      <c r="K7591" t="str">
        <f t="shared" si="236"/>
        <v>WIECZERZAK</v>
      </c>
      <c r="L7591" t="str">
        <f>UPPER(anotacoes!H7591)</f>
        <v>GRIP TIME</v>
      </c>
      <c r="M7591" t="str">
        <f>IF(OR(L7591="ATTACK",L7591="FINTA"),"&lt;TECNICA&gt;",UPPER(anotacoes!I7591))</f>
        <v>RIGHT SLEEVE LEFT SLEEVE</v>
      </c>
      <c r="N7591" t="str">
        <f>IF(OR(L7591="ATTACK",L7591="FINTA"),UPPER(anotacoes!I7591),"")</f>
        <v/>
      </c>
      <c r="O7591" s="6" t="str">
        <f>IF(anotacoes!N7591=0,"",anotacoes!N7591)</f>
        <v/>
      </c>
      <c r="P7591" t="str">
        <f>IF(anotacoes!M7591=0,"",UPPER(anotacoes!M7591))</f>
        <v/>
      </c>
      <c r="Q7591" t="str">
        <f t="shared" si="237"/>
        <v>INSERT INTO CONVERSAO_LUTA_ACAO (cd_conversao, id_luta, sequencia, momento_inicio, momento_fim, quem_faz, quem_sofre, acao_tipo, acao, tecnica, direcao, pontuacao) VALUES (1, 112, 37, TRIM(' 00:05:39,879'), TRIM(' 00:05:46,473'), 'VALOIS-FORTIER', 'WIECZERZAK', 'GRIP TIME', 'RIGHT SLEEVE LEFT SLEEVE', NULL, NULL, NULL)</v>
      </c>
      <c r="R7591" t="s">
        <v>10327</v>
      </c>
    </row>
    <row r="7592" spans="1:18" hidden="1" x14ac:dyDescent="0.25">
      <c r="A7592" s="7">
        <f>anotacoes!D7592</f>
        <v>40720</v>
      </c>
      <c r="B7592" t="str">
        <f>anotacoes!C7592</f>
        <v>WORLD CUP SAO PAULO 2011</v>
      </c>
      <c r="C7592" t="str">
        <f>anotacoes!E7592</f>
        <v>VALOIS-FORTIER</v>
      </c>
      <c r="D7592" t="str">
        <f>anotacoes!F7592</f>
        <v>WIECZERZAK</v>
      </c>
      <c r="E7592" t="s">
        <v>10325</v>
      </c>
      <c r="F7592">
        <f>anotacoes!A7592</f>
        <v>112</v>
      </c>
      <c r="G7592">
        <f>anotacoes!B7592</f>
        <v>38</v>
      </c>
      <c r="H7592" t="str">
        <f>anotacoes!K7592</f>
        <v xml:space="preserve"> 00:05:46,679</v>
      </c>
      <c r="I7592" t="str">
        <f>anotacoes!L7592</f>
        <v xml:space="preserve"> 00:05:53,013</v>
      </c>
      <c r="J7592" t="str">
        <f>IF(L7592="PAUSE",E7592,IF(anotacoes!G7596=conversao_anotacoes!C7592,conversao_anotacoes!C7592,conversao_anotacoes!D7592))</f>
        <v>&lt;ARBITRO_DESCONHECIDO&gt;</v>
      </c>
      <c r="K7592" t="str">
        <f t="shared" si="236"/>
        <v/>
      </c>
      <c r="L7592" t="str">
        <f>UPPER(anotacoes!H7592)</f>
        <v>PAUSE</v>
      </c>
      <c r="M7592" t="str">
        <f>IF(OR(L7592="ATTACK",L7592="FINTA"),"&lt;TECNICA&gt;",UPPER(anotacoes!I7592))</f>
        <v>SHIDO WITH SCORE</v>
      </c>
      <c r="N7592" t="str">
        <f>IF(OR(L7592="ATTACK",L7592="FINTA"),UPPER(anotacoes!I7592),"")</f>
        <v/>
      </c>
      <c r="O7592" s="6" t="str">
        <f>IF(anotacoes!N7592=0,"",anotacoes!N7592)</f>
        <v/>
      </c>
      <c r="P7592" t="str">
        <f>IF(anotacoes!M7592=0,"",UPPER(anotacoes!M7592))</f>
        <v/>
      </c>
      <c r="Q7592" t="str">
        <f t="shared" si="237"/>
        <v>INSERT INTO CONVERSAO_LUTA_ACAO (cd_conversao, id_luta, sequencia, momento_inicio, momento_fim, quem_faz, quem_sofre, acao_tipo, acao, tecnica, direcao, pontuacao) VALUES (1, 112, 38, TRIM(' 00:05:46,679'), TRIM(' 00:05:53,013'), '&lt;ARBITRO_DESCONHECIDO&gt;', '', 'PAUSE', 'SHIDO WITH SCORE', NULL, NULL, NULL)</v>
      </c>
      <c r="R7592" t="s">
        <v>10327</v>
      </c>
    </row>
    <row r="7593" spans="1:18" hidden="1" x14ac:dyDescent="0.25">
      <c r="A7593" s="7">
        <f>anotacoes!D7593</f>
        <v>40720</v>
      </c>
      <c r="B7593" t="str">
        <f>anotacoes!C7593</f>
        <v>WORLD CUP SAO PAULO 2011</v>
      </c>
      <c r="C7593" t="str">
        <f>anotacoes!E7593</f>
        <v>VALOIS-FORTIER</v>
      </c>
      <c r="D7593" t="str">
        <f>anotacoes!F7593</f>
        <v>WIECZERZAK</v>
      </c>
      <c r="E7593" t="s">
        <v>10325</v>
      </c>
      <c r="F7593">
        <f>anotacoes!A7593</f>
        <v>112</v>
      </c>
      <c r="G7593">
        <f>anotacoes!B7593</f>
        <v>39</v>
      </c>
      <c r="H7593" t="str">
        <f>anotacoes!K7593</f>
        <v xml:space="preserve"> 00:05:53,184</v>
      </c>
      <c r="I7593" t="str">
        <f>anotacoes!L7593</f>
        <v xml:space="preserve"> 00:05:55,260</v>
      </c>
      <c r="J7593" t="str">
        <f>IF(L7593="PAUSE",E7593,IF(anotacoes!G7597=conversao_anotacoes!C7593,conversao_anotacoes!C7593,conversao_anotacoes!D7593))</f>
        <v>VALOIS-FORTIER</v>
      </c>
      <c r="K7593" t="str">
        <f t="shared" si="236"/>
        <v>WIECZERZAK</v>
      </c>
      <c r="L7593" t="str">
        <f>UPPER(anotacoes!H7593)</f>
        <v>DISPLACEMENT</v>
      </c>
      <c r="M7593" t="str">
        <f>IF(OR(L7593="ATTACK",L7593="FINTA"),"&lt;TECNICA&gt;",UPPER(anotacoes!I7593))</f>
        <v>2-3 STEP HESITANT RIGHT</v>
      </c>
      <c r="N7593" t="str">
        <f>IF(OR(L7593="ATTACK",L7593="FINTA"),UPPER(anotacoes!I7593),"")</f>
        <v/>
      </c>
      <c r="O7593" s="6" t="str">
        <f>IF(anotacoes!N7593=0,"",anotacoes!N7593)</f>
        <v/>
      </c>
      <c r="P7593" t="str">
        <f>IF(anotacoes!M7593=0,"",UPPER(anotacoes!M7593))</f>
        <v/>
      </c>
      <c r="Q7593" t="str">
        <f t="shared" si="237"/>
        <v>INSERT INTO CONVERSAO_LUTA_ACAO (cd_conversao, id_luta, sequencia, momento_inicio, momento_fim, quem_faz, quem_sofre, acao_tipo, acao, tecnica, direcao, pontuacao) VALUES (1, 112, 39, TRIM(' 00:05:53,184'), TRIM(' 00:05:55,260'), 'VALOIS-FORTIER', 'WIECZERZAK', 'DISPLACEMENT', '2-3 STEP HESITANT RIGHT', NULL, NULL, NULL)</v>
      </c>
      <c r="R7593" t="s">
        <v>10327</v>
      </c>
    </row>
    <row r="7594" spans="1:18" hidden="1" x14ac:dyDescent="0.25">
      <c r="A7594" s="7">
        <f>anotacoes!D7594</f>
        <v>40720</v>
      </c>
      <c r="B7594" t="str">
        <f>anotacoes!C7594</f>
        <v>WORLD CUP SAO PAULO 2011</v>
      </c>
      <c r="C7594" t="str">
        <f>anotacoes!E7594</f>
        <v>VALOIS-FORTIER</v>
      </c>
      <c r="D7594" t="str">
        <f>anotacoes!F7594</f>
        <v>WIECZERZAK</v>
      </c>
      <c r="E7594" t="s">
        <v>10325</v>
      </c>
      <c r="F7594">
        <f>anotacoes!A7594</f>
        <v>112</v>
      </c>
      <c r="G7594">
        <f>anotacoes!B7594</f>
        <v>40</v>
      </c>
      <c r="H7594" t="str">
        <f>anotacoes!K7594</f>
        <v xml:space="preserve"> 00:05:55,260</v>
      </c>
      <c r="I7594" t="str">
        <f>anotacoes!L7594</f>
        <v xml:space="preserve"> 00:06:44,284</v>
      </c>
      <c r="J7594" t="str">
        <f>IF(L7594="PAUSE",E7594,IF(anotacoes!G7598=conversao_anotacoes!C7594,conversao_anotacoes!C7594,conversao_anotacoes!D7594))</f>
        <v>VALOIS-FORTIER</v>
      </c>
      <c r="K7594" t="str">
        <f t="shared" si="236"/>
        <v>WIECZERZAK</v>
      </c>
      <c r="L7594" t="str">
        <f>UPPER(anotacoes!H7594)</f>
        <v>GRIP TIME</v>
      </c>
      <c r="M7594" t="str">
        <f>IF(OR(L7594="ATTACK",L7594="FINTA"),"&lt;TECNICA&gt;",UPPER(anotacoes!I7594))</f>
        <v>RIGHT SLEEVE</v>
      </c>
      <c r="N7594" t="str">
        <f>IF(OR(L7594="ATTACK",L7594="FINTA"),UPPER(anotacoes!I7594),"")</f>
        <v/>
      </c>
      <c r="O7594" s="6" t="str">
        <f>IF(anotacoes!N7594=0,"",anotacoes!N7594)</f>
        <v/>
      </c>
      <c r="P7594" t="str">
        <f>IF(anotacoes!M7594=0,"",UPPER(anotacoes!M7594))</f>
        <v/>
      </c>
      <c r="Q7594" t="str">
        <f t="shared" si="237"/>
        <v>INSERT INTO CONVERSAO_LUTA_ACAO (cd_conversao, id_luta, sequencia, momento_inicio, momento_fim, quem_faz, quem_sofre, acao_tipo, acao, tecnica, direcao, pontuacao) VALUES (1, 112, 40, TRIM(' 00:05:55,260'), TRIM(' 00:06:44,284'), 'VALOIS-FORTIER', 'WIECZERZAK', 'GRIP TIME', 'RIGHT SLEEVE', NULL, NULL, NULL)</v>
      </c>
      <c r="R7594" t="s">
        <v>10327</v>
      </c>
    </row>
    <row r="7595" spans="1:18" hidden="1" x14ac:dyDescent="0.25">
      <c r="A7595" s="7">
        <f>anotacoes!D7595</f>
        <v>40720</v>
      </c>
      <c r="B7595" t="str">
        <f>anotacoes!C7595</f>
        <v>WORLD CUP SAO PAULO 2011</v>
      </c>
      <c r="C7595" t="str">
        <f>anotacoes!E7595</f>
        <v>VALOIS-FORTIER</v>
      </c>
      <c r="D7595" t="str">
        <f>anotacoes!F7595</f>
        <v>WIECZERZAK</v>
      </c>
      <c r="E7595" t="s">
        <v>10325</v>
      </c>
      <c r="F7595">
        <f>anotacoes!A7595</f>
        <v>112</v>
      </c>
      <c r="G7595">
        <f>anotacoes!B7595</f>
        <v>41</v>
      </c>
      <c r="H7595" t="str">
        <f>anotacoes!K7595</f>
        <v xml:space="preserve"> 00:06:44,284</v>
      </c>
      <c r="I7595" t="str">
        <f>anotacoes!L7595</f>
        <v xml:space="preserve"> 00:06:48,869</v>
      </c>
      <c r="J7595" t="str">
        <f>IF(L7595="PAUSE",E7595,IF(anotacoes!G7599=conversao_anotacoes!C7595,conversao_anotacoes!C7595,conversao_anotacoes!D7595))</f>
        <v>&lt;ARBITRO_DESCONHECIDO&gt;</v>
      </c>
      <c r="K7595" t="str">
        <f t="shared" si="236"/>
        <v/>
      </c>
      <c r="L7595" t="str">
        <f>UPPER(anotacoes!H7595)</f>
        <v>PAUSE</v>
      </c>
      <c r="M7595" t="str">
        <f>IF(OR(L7595="ATTACK",L7595="FINTA"),"&lt;TECNICA&gt;",UPPER(anotacoes!I7595))</f>
        <v>&lt;NAO_CLASSIFICADO&gt;</v>
      </c>
      <c r="N7595" t="str">
        <f>IF(OR(L7595="ATTACK",L7595="FINTA"),UPPER(anotacoes!I7595),"")</f>
        <v/>
      </c>
      <c r="O7595" s="6" t="str">
        <f>IF(anotacoes!N7595=0,"",anotacoes!N7595)</f>
        <v/>
      </c>
      <c r="P7595" t="str">
        <f>IF(anotacoes!M7595=0,"",UPPER(anotacoes!M7595))</f>
        <v/>
      </c>
      <c r="Q7595" t="str">
        <f t="shared" si="237"/>
        <v>INSERT INTO CONVERSAO_LUTA_ACAO (cd_conversao, id_luta, sequencia, momento_inicio, momento_fim, quem_faz, quem_sofre, acao_tipo, acao, tecnica, direcao, pontuacao) VALUES (1, 112, 41, TRIM(' 00:06:44,284'), TRIM(' 00:06:48,869'), '&lt;ARBITRO_DESCONHECIDO&gt;', '', 'PAUSE', '&lt;NAO_CLASSIFICADO&gt;', NULL, NULL, NULL)</v>
      </c>
      <c r="R7595" t="s">
        <v>10327</v>
      </c>
    </row>
    <row r="7596" spans="1:18" hidden="1" x14ac:dyDescent="0.25">
      <c r="A7596" s="7">
        <f>anotacoes!D7596</f>
        <v>40720</v>
      </c>
      <c r="B7596" t="str">
        <f>anotacoes!C7596</f>
        <v>WORLD CUP SAO PAULO 2011</v>
      </c>
      <c r="C7596" t="str">
        <f>anotacoes!E7596</f>
        <v>VALOIS-FORTIER</v>
      </c>
      <c r="D7596" t="str">
        <f>anotacoes!F7596</f>
        <v>WIECZERZAK</v>
      </c>
      <c r="E7596" t="s">
        <v>10325</v>
      </c>
      <c r="F7596">
        <f>anotacoes!A7596</f>
        <v>112</v>
      </c>
      <c r="G7596">
        <f>anotacoes!B7596</f>
        <v>42</v>
      </c>
      <c r="H7596" t="str">
        <f>anotacoes!K7596</f>
        <v xml:space="preserve"> 00:06:49,027</v>
      </c>
      <c r="I7596" t="str">
        <f>anotacoes!L7596</f>
        <v xml:space="preserve"> 00:06:50,636</v>
      </c>
      <c r="J7596" t="str">
        <f>IF(L7596="PAUSE",E7596,IF(anotacoes!G7600=conversao_anotacoes!C7596,conversao_anotacoes!C7596,conversao_anotacoes!D7596))</f>
        <v>VALOIS-FORTIER</v>
      </c>
      <c r="K7596" t="str">
        <f t="shared" si="236"/>
        <v>WIECZERZAK</v>
      </c>
      <c r="L7596" t="str">
        <f>UPPER(anotacoes!H7596)</f>
        <v>DISPLACEMENT</v>
      </c>
      <c r="M7596" t="str">
        <f>IF(OR(L7596="ATTACK",L7596="FINTA"),"&lt;TECNICA&gt;",UPPER(anotacoes!I7596))</f>
        <v>2-3 STEP HESITANT RIGHT</v>
      </c>
      <c r="N7596" t="str">
        <f>IF(OR(L7596="ATTACK",L7596="FINTA"),UPPER(anotacoes!I7596),"")</f>
        <v/>
      </c>
      <c r="O7596" s="6" t="str">
        <f>IF(anotacoes!N7596=0,"",anotacoes!N7596)</f>
        <v/>
      </c>
      <c r="P7596" t="str">
        <f>IF(anotacoes!M7596=0,"",UPPER(anotacoes!M7596))</f>
        <v/>
      </c>
      <c r="Q7596" t="str">
        <f t="shared" si="237"/>
        <v>INSERT INTO CONVERSAO_LUTA_ACAO (cd_conversao, id_luta, sequencia, momento_inicio, momento_fim, quem_faz, quem_sofre, acao_tipo, acao, tecnica, direcao, pontuacao) VALUES (1, 112, 42, TRIM(' 00:06:49,027'), TRIM(' 00:06:50,636'), 'VALOIS-FORTIER', 'WIECZERZAK', 'DISPLACEMENT', '2-3 STEP HESITANT RIGHT', NULL, NULL, NULL)</v>
      </c>
      <c r="R7596" t="s">
        <v>10327</v>
      </c>
    </row>
    <row r="7597" spans="1:18" hidden="1" x14ac:dyDescent="0.25">
      <c r="A7597" s="7">
        <f>anotacoes!D7597</f>
        <v>40720</v>
      </c>
      <c r="B7597" t="str">
        <f>anotacoes!C7597</f>
        <v>WORLD CUP SAO PAULO 2011</v>
      </c>
      <c r="C7597" t="str">
        <f>anotacoes!E7597</f>
        <v>VALOIS-FORTIER</v>
      </c>
      <c r="D7597" t="str">
        <f>anotacoes!F7597</f>
        <v>WIECZERZAK</v>
      </c>
      <c r="E7597" t="s">
        <v>10325</v>
      </c>
      <c r="F7597">
        <f>anotacoes!A7597</f>
        <v>112</v>
      </c>
      <c r="G7597">
        <f>anotacoes!B7597</f>
        <v>43</v>
      </c>
      <c r="H7597" t="str">
        <f>anotacoes!K7597</f>
        <v xml:space="preserve"> 00:06:50,636</v>
      </c>
      <c r="I7597" t="str">
        <f>anotacoes!L7597</f>
        <v xml:space="preserve"> 00:06:52,879</v>
      </c>
      <c r="J7597" t="str">
        <f>IF(L7597="PAUSE",E7597,IF(anotacoes!G7601=conversao_anotacoes!C7597,conversao_anotacoes!C7597,conversao_anotacoes!D7597))</f>
        <v>VALOIS-FORTIER</v>
      </c>
      <c r="K7597" t="str">
        <f t="shared" si="236"/>
        <v>WIECZERZAK</v>
      </c>
      <c r="L7597" t="str">
        <f>UPPER(anotacoes!H7597)</f>
        <v>GRIP TIME</v>
      </c>
      <c r="M7597" t="str">
        <f>IF(OR(L7597="ATTACK",L7597="FINTA"),"&lt;TECNICA&gt;",UPPER(anotacoes!I7597))</f>
        <v>LEFT COLLAR</v>
      </c>
      <c r="N7597" t="str">
        <f>IF(OR(L7597="ATTACK",L7597="FINTA"),UPPER(anotacoes!I7597),"")</f>
        <v/>
      </c>
      <c r="O7597" s="6" t="str">
        <f>IF(anotacoes!N7597=0,"",anotacoes!N7597)</f>
        <v/>
      </c>
      <c r="P7597" t="str">
        <f>IF(anotacoes!M7597=0,"",UPPER(anotacoes!M7597))</f>
        <v/>
      </c>
      <c r="Q7597" t="str">
        <f t="shared" si="237"/>
        <v>INSERT INTO CONVERSAO_LUTA_ACAO (cd_conversao, id_luta, sequencia, momento_inicio, momento_fim, quem_faz, quem_sofre, acao_tipo, acao, tecnica, direcao, pontuacao) VALUES (1, 112, 43, TRIM(' 00:06:50,636'), TRIM(' 00:06:52,879'), 'VALOIS-FORTIER', 'WIECZERZAK', 'GRIP TIME', 'LEFT COLLAR', NULL, NULL, NULL)</v>
      </c>
      <c r="R7597" t="s">
        <v>10327</v>
      </c>
    </row>
    <row r="7598" spans="1:18" hidden="1" x14ac:dyDescent="0.25">
      <c r="A7598" s="7">
        <f>anotacoes!D7598</f>
        <v>40720</v>
      </c>
      <c r="B7598" t="str">
        <f>anotacoes!C7598</f>
        <v>WORLD CUP SAO PAULO 2011</v>
      </c>
      <c r="C7598" t="str">
        <f>anotacoes!E7598</f>
        <v>VALOIS-FORTIER</v>
      </c>
      <c r="D7598" t="str">
        <f>anotacoes!F7598</f>
        <v>WIECZERZAK</v>
      </c>
      <c r="E7598" t="s">
        <v>10325</v>
      </c>
      <c r="F7598">
        <f>anotacoes!A7598</f>
        <v>112</v>
      </c>
      <c r="G7598">
        <f>anotacoes!B7598</f>
        <v>44</v>
      </c>
      <c r="H7598" t="str">
        <f>anotacoes!K7598</f>
        <v xml:space="preserve"> 00:06:52,879</v>
      </c>
      <c r="I7598" t="str">
        <f>anotacoes!L7598</f>
        <v xml:space="preserve"> 00:06:54,598</v>
      </c>
      <c r="J7598" t="str">
        <f>IF(L7598="PAUSE",E7598,IF(anotacoes!G7602=conversao_anotacoes!C7598,conversao_anotacoes!C7598,conversao_anotacoes!D7598))</f>
        <v>VALOIS-FORTIER</v>
      </c>
      <c r="K7598" t="str">
        <f t="shared" si="236"/>
        <v>WIECZERZAK</v>
      </c>
      <c r="L7598" t="str">
        <f>UPPER(anotacoes!H7598)</f>
        <v>ATTACK</v>
      </c>
      <c r="M7598" t="str">
        <f>IF(OR(L7598="ATTACK",L7598="FINTA"),"&lt;TECNICA&gt;",UPPER(anotacoes!I7598))</f>
        <v>&lt;TECNICA&gt;</v>
      </c>
      <c r="N7598" t="str">
        <f>IF(OR(L7598="ATTACK",L7598="FINTA"),UPPER(anotacoes!I7598),"")</f>
        <v>OUCHI GARI</v>
      </c>
      <c r="O7598" s="6">
        <f>IF(anotacoes!N7598=0,"",anotacoes!N7598)</f>
        <v>2</v>
      </c>
      <c r="P7598" t="str">
        <f>IF(anotacoes!M7598=0,"",UPPER(anotacoes!M7598))</f>
        <v/>
      </c>
      <c r="Q7598" t="str">
        <f t="shared" si="237"/>
        <v>INSERT INTO CONVERSAO_LUTA_ACAO (cd_conversao, id_luta, sequencia, momento_inicio, momento_fim, quem_faz, quem_sofre, acao_tipo, acao, tecnica, direcao, pontuacao) VALUES (1, 112, 44, TRIM(' 00:06:52,879'), TRIM(' 00:06:54,598'), 'VALOIS-FORTIER', 'WIECZERZAK', 'ATTACK', '&lt;TECNICA&gt;', 'OUCHI GARI', 2, NULL)</v>
      </c>
      <c r="R7598" t="s">
        <v>10327</v>
      </c>
    </row>
    <row r="7599" spans="1:18" hidden="1" x14ac:dyDescent="0.25">
      <c r="A7599" s="7">
        <f>anotacoes!D7599</f>
        <v>40720</v>
      </c>
      <c r="B7599" t="str">
        <f>anotacoes!C7599</f>
        <v>WORLD CUP SAO PAULO 2011</v>
      </c>
      <c r="C7599" t="str">
        <f>anotacoes!E7599</f>
        <v>VALOIS-FORTIER</v>
      </c>
      <c r="D7599" t="str">
        <f>anotacoes!F7599</f>
        <v>WIECZERZAK</v>
      </c>
      <c r="E7599" t="s">
        <v>10325</v>
      </c>
      <c r="F7599">
        <f>anotacoes!A7599</f>
        <v>112</v>
      </c>
      <c r="G7599">
        <f>anotacoes!B7599</f>
        <v>45</v>
      </c>
      <c r="H7599" t="str">
        <f>anotacoes!K7599</f>
        <v xml:space="preserve"> 00:06:54,598</v>
      </c>
      <c r="I7599" t="str">
        <f>anotacoes!L7599</f>
        <v xml:space="preserve"> 00:06:54,598</v>
      </c>
      <c r="J7599" t="str">
        <f>IF(L7599="PAUSE",E7599,IF(anotacoes!G7603=conversao_anotacoes!C7599,conversao_anotacoes!C7599,conversao_anotacoes!D7599))</f>
        <v>VALOIS-FORTIER</v>
      </c>
      <c r="K7599" t="str">
        <f t="shared" si="236"/>
        <v>WIECZERZAK</v>
      </c>
      <c r="L7599" t="str">
        <f>UPPER(anotacoes!H7599)</f>
        <v>ATTACK</v>
      </c>
      <c r="M7599" t="str">
        <f>IF(OR(L7599="ATTACK",L7599="FINTA"),"&lt;TECNICA&gt;",UPPER(anotacoes!I7599))</f>
        <v>&lt;TECNICA&gt;</v>
      </c>
      <c r="N7599" t="str">
        <f>IF(OR(L7599="ATTACK",L7599="FINTA"),UPPER(anotacoes!I7599),"")</f>
        <v>KIBISU GAESHI</v>
      </c>
      <c r="O7599" s="6">
        <f>IF(anotacoes!N7599=0,"",anotacoes!N7599)</f>
        <v>7</v>
      </c>
      <c r="P7599" t="str">
        <f>IF(anotacoes!M7599=0,"",UPPER(anotacoes!M7599))</f>
        <v/>
      </c>
      <c r="Q7599" t="str">
        <f t="shared" si="237"/>
        <v>INSERT INTO CONVERSAO_LUTA_ACAO (cd_conversao, id_luta, sequencia, momento_inicio, momento_fim, quem_faz, quem_sofre, acao_tipo, acao, tecnica, direcao, pontuacao) VALUES (1, 112, 45, TRIM(' 00:06:54,598'), TRIM(' 00:06:54,598'), 'VALOIS-FORTIER', 'WIECZERZAK', 'ATTACK', '&lt;TECNICA&gt;', 'KIBISU GAESHI', 7, NULL)</v>
      </c>
      <c r="R7599" t="s">
        <v>10327</v>
      </c>
    </row>
    <row r="7600" spans="1:18" hidden="1" x14ac:dyDescent="0.25">
      <c r="A7600" s="7">
        <f>anotacoes!D7600</f>
        <v>40720</v>
      </c>
      <c r="B7600" t="str">
        <f>anotacoes!C7600</f>
        <v>WORLD CUP SAO PAULO 2011</v>
      </c>
      <c r="C7600" t="str">
        <f>anotacoes!E7600</f>
        <v>VALOIS-FORTIER</v>
      </c>
      <c r="D7600" t="str">
        <f>anotacoes!F7600</f>
        <v>WIECZERZAK</v>
      </c>
      <c r="E7600" t="s">
        <v>10325</v>
      </c>
      <c r="F7600">
        <f>anotacoes!A7600</f>
        <v>112</v>
      </c>
      <c r="G7600">
        <f>anotacoes!B7600</f>
        <v>46</v>
      </c>
      <c r="H7600" t="str">
        <f>anotacoes!K7600</f>
        <v xml:space="preserve"> 00:06:54,598</v>
      </c>
      <c r="I7600" t="str">
        <f>anotacoes!L7600</f>
        <v xml:space="preserve"> 00:06:57,697</v>
      </c>
      <c r="J7600" t="str">
        <f>IF(L7600="PAUSE",E7600,IF(anotacoes!G7604=conversao_anotacoes!C7600,conversao_anotacoes!C7600,conversao_anotacoes!D7600))</f>
        <v>VALOIS-FORTIER</v>
      </c>
      <c r="K7600" t="str">
        <f t="shared" si="236"/>
        <v>WIECZERZAK</v>
      </c>
      <c r="L7600" t="str">
        <f>UPPER(anotacoes!H7600)</f>
        <v>GROUNDWORK COMBAT</v>
      </c>
      <c r="M7600" t="str">
        <f>IF(OR(L7600="ATTACK",L7600="FINTA"),"&lt;TECNICA&gt;",UPPER(anotacoes!I7600))</f>
        <v>TRYING TO ATTACK</v>
      </c>
      <c r="N7600" t="str">
        <f>IF(OR(L7600="ATTACK",L7600="FINTA"),UPPER(anotacoes!I7600),"")</f>
        <v/>
      </c>
      <c r="O7600" s="6" t="str">
        <f>IF(anotacoes!N7600=0,"",anotacoes!N7600)</f>
        <v/>
      </c>
      <c r="P7600" t="str">
        <f>IF(anotacoes!M7600=0,"",UPPER(anotacoes!M7600))</f>
        <v/>
      </c>
      <c r="Q7600" t="str">
        <f t="shared" si="237"/>
        <v>INSERT INTO CONVERSAO_LUTA_ACAO (cd_conversao, id_luta, sequencia, momento_inicio, momento_fim, quem_faz, quem_sofre, acao_tipo, acao, tecnica, direcao, pontuacao) VALUES (1, 112, 46, TRIM(' 00:06:54,598'), TRIM(' 00:06:57,697'), 'VALOIS-FORTIER', 'WIECZERZAK', 'GROUNDWORK COMBAT', 'TRYING TO ATTACK', NULL, NULL, NULL)</v>
      </c>
      <c r="R7600" t="s">
        <v>10327</v>
      </c>
    </row>
    <row r="7601" spans="1:18" hidden="1" x14ac:dyDescent="0.25">
      <c r="A7601" s="7">
        <f>anotacoes!D7601</f>
        <v>40720</v>
      </c>
      <c r="B7601" t="str">
        <f>anotacoes!C7601</f>
        <v>WORLD CUP SAO PAULO 2011</v>
      </c>
      <c r="C7601" t="str">
        <f>anotacoes!E7601</f>
        <v>VALOIS-FORTIER</v>
      </c>
      <c r="D7601" t="str">
        <f>anotacoes!F7601</f>
        <v>WIECZERZAK</v>
      </c>
      <c r="E7601" t="s">
        <v>10325</v>
      </c>
      <c r="F7601">
        <f>anotacoes!A7601</f>
        <v>112</v>
      </c>
      <c r="G7601">
        <f>anotacoes!B7601</f>
        <v>47</v>
      </c>
      <c r="H7601" t="str">
        <f>anotacoes!K7601</f>
        <v xml:space="preserve"> 00:06:57,900</v>
      </c>
      <c r="I7601" t="str">
        <f>anotacoes!L7601</f>
        <v xml:space="preserve"> 00:07:02,725</v>
      </c>
      <c r="J7601" t="str">
        <f>IF(L7601="PAUSE",E7601,IF(anotacoes!G7605=conversao_anotacoes!C7601,conversao_anotacoes!C7601,conversao_anotacoes!D7601))</f>
        <v>&lt;ARBITRO_DESCONHECIDO&gt;</v>
      </c>
      <c r="K7601" t="str">
        <f t="shared" si="236"/>
        <v/>
      </c>
      <c r="L7601" t="str">
        <f>UPPER(anotacoes!H7601)</f>
        <v>PAUSE</v>
      </c>
      <c r="M7601" t="str">
        <f>IF(OR(L7601="ATTACK",L7601="FINTA"),"&lt;TECNICA&gt;",UPPER(anotacoes!I7601))</f>
        <v>&lt;NAO_CLASSIFICADO&gt;</v>
      </c>
      <c r="N7601" t="str">
        <f>IF(OR(L7601="ATTACK",L7601="FINTA"),UPPER(anotacoes!I7601),"")</f>
        <v/>
      </c>
      <c r="O7601" s="6" t="str">
        <f>IF(anotacoes!N7601=0,"",anotacoes!N7601)</f>
        <v/>
      </c>
      <c r="P7601" t="str">
        <f>IF(anotacoes!M7601=0,"",UPPER(anotacoes!M7601))</f>
        <v/>
      </c>
      <c r="Q7601" t="str">
        <f t="shared" si="237"/>
        <v>INSERT INTO CONVERSAO_LUTA_ACAO (cd_conversao, id_luta, sequencia, momento_inicio, momento_fim, quem_faz, quem_sofre, acao_tipo, acao, tecnica, direcao, pontuacao) VALUES (1, 112, 47, TRIM(' 00:06:57,900'), TRIM(' 00:07:02,725'), '&lt;ARBITRO_DESCONHECIDO&gt;', '', 'PAUSE', '&lt;NAO_CLASSIFICADO&gt;', NULL, NULL, NULL)</v>
      </c>
      <c r="R7601" t="s">
        <v>10327</v>
      </c>
    </row>
    <row r="7602" spans="1:18" hidden="1" x14ac:dyDescent="0.25">
      <c r="A7602" s="7">
        <f>anotacoes!D7602</f>
        <v>40720</v>
      </c>
      <c r="B7602" t="str">
        <f>anotacoes!C7602</f>
        <v>WORLD CUP SAO PAULO 2011</v>
      </c>
      <c r="C7602" t="str">
        <f>anotacoes!E7602</f>
        <v>VALOIS-FORTIER</v>
      </c>
      <c r="D7602" t="str">
        <f>anotacoes!F7602</f>
        <v>WIECZERZAK</v>
      </c>
      <c r="E7602" t="s">
        <v>10325</v>
      </c>
      <c r="F7602">
        <f>anotacoes!A7602</f>
        <v>112</v>
      </c>
      <c r="G7602">
        <f>anotacoes!B7602</f>
        <v>48</v>
      </c>
      <c r="H7602" t="str">
        <f>anotacoes!K7602</f>
        <v xml:space="preserve"> 00:07:02,892</v>
      </c>
      <c r="I7602" t="str">
        <f>anotacoes!L7602</f>
        <v xml:space="preserve"> 00:07:04,470</v>
      </c>
      <c r="J7602" t="str">
        <f>IF(L7602="PAUSE",E7602,IF(anotacoes!G7606=conversao_anotacoes!C7602,conversao_anotacoes!C7602,conversao_anotacoes!D7602))</f>
        <v>VALOIS-FORTIER</v>
      </c>
      <c r="K7602" t="str">
        <f t="shared" si="236"/>
        <v>WIECZERZAK</v>
      </c>
      <c r="L7602" t="str">
        <f>UPPER(anotacoes!H7602)</f>
        <v>DISPLACEMENT</v>
      </c>
      <c r="M7602" t="str">
        <f>IF(OR(L7602="ATTACK",L7602="FINTA"),"&lt;TECNICA&gt;",UPPER(anotacoes!I7602))</f>
        <v>2-3 STEP HESITANT RIGHT</v>
      </c>
      <c r="N7602" t="str">
        <f>IF(OR(L7602="ATTACK",L7602="FINTA"),UPPER(anotacoes!I7602),"")</f>
        <v/>
      </c>
      <c r="O7602" s="6" t="str">
        <f>IF(anotacoes!N7602=0,"",anotacoes!N7602)</f>
        <v/>
      </c>
      <c r="P7602" t="str">
        <f>IF(anotacoes!M7602=0,"",UPPER(anotacoes!M7602))</f>
        <v/>
      </c>
      <c r="Q7602" t="str">
        <f t="shared" si="237"/>
        <v>INSERT INTO CONVERSAO_LUTA_ACAO (cd_conversao, id_luta, sequencia, momento_inicio, momento_fim, quem_faz, quem_sofre, acao_tipo, acao, tecnica, direcao, pontuacao) VALUES (1, 112, 48, TRIM(' 00:07:02,892'), TRIM(' 00:07:04,470'), 'VALOIS-FORTIER', 'WIECZERZAK', 'DISPLACEMENT', '2-3 STEP HESITANT RIGHT', NULL, NULL, NULL)</v>
      </c>
      <c r="R7602" t="s">
        <v>10327</v>
      </c>
    </row>
    <row r="7603" spans="1:18" hidden="1" x14ac:dyDescent="0.25">
      <c r="A7603" s="7">
        <f>anotacoes!D7603</f>
        <v>40720</v>
      </c>
      <c r="B7603" t="str">
        <f>anotacoes!C7603</f>
        <v>WORLD CUP SAO PAULO 2011</v>
      </c>
      <c r="C7603" t="str">
        <f>anotacoes!E7603</f>
        <v>VALOIS-FORTIER</v>
      </c>
      <c r="D7603" t="str">
        <f>anotacoes!F7603</f>
        <v>WIECZERZAK</v>
      </c>
      <c r="E7603" t="s">
        <v>10325</v>
      </c>
      <c r="F7603">
        <f>anotacoes!A7603</f>
        <v>112</v>
      </c>
      <c r="G7603">
        <f>anotacoes!B7603</f>
        <v>49</v>
      </c>
      <c r="H7603" t="str">
        <f>anotacoes!K7603</f>
        <v xml:space="preserve"> 00:07:04,470</v>
      </c>
      <c r="I7603" t="str">
        <f>anotacoes!L7603</f>
        <v xml:space="preserve"> 00:07:12,651</v>
      </c>
      <c r="J7603" t="str">
        <f>IF(L7603="PAUSE",E7603,IF(anotacoes!G7607=conversao_anotacoes!C7603,conversao_anotacoes!C7603,conversao_anotacoes!D7603))</f>
        <v>VALOIS-FORTIER</v>
      </c>
      <c r="K7603" t="str">
        <f t="shared" si="236"/>
        <v>WIECZERZAK</v>
      </c>
      <c r="L7603" t="str">
        <f>UPPER(anotacoes!H7603)</f>
        <v>GRIP TIME</v>
      </c>
      <c r="M7603" t="str">
        <f>IF(OR(L7603="ATTACK",L7603="FINTA"),"&lt;TECNICA&gt;",UPPER(anotacoes!I7603))</f>
        <v>RIGHT SLEEVE LEFT SLEEVE</v>
      </c>
      <c r="N7603" t="str">
        <f>IF(OR(L7603="ATTACK",L7603="FINTA"),UPPER(anotacoes!I7603),"")</f>
        <v/>
      </c>
      <c r="O7603" s="6" t="str">
        <f>IF(anotacoes!N7603=0,"",anotacoes!N7603)</f>
        <v/>
      </c>
      <c r="P7603" t="str">
        <f>IF(anotacoes!M7603=0,"",UPPER(anotacoes!M7603))</f>
        <v/>
      </c>
      <c r="Q7603" t="str">
        <f t="shared" si="237"/>
        <v>INSERT INTO CONVERSAO_LUTA_ACAO (cd_conversao, id_luta, sequencia, momento_inicio, momento_fim, quem_faz, quem_sofre, acao_tipo, acao, tecnica, direcao, pontuacao) VALUES (1, 112, 49, TRIM(' 00:07:04,470'), TRIM(' 00:07:12,651'), 'VALOIS-FORTIER', 'WIECZERZAK', 'GRIP TIME', 'RIGHT SLEEVE LEFT SLEEVE', NULL, NULL, NULL)</v>
      </c>
      <c r="R7603" t="s">
        <v>10327</v>
      </c>
    </row>
    <row r="7604" spans="1:18" hidden="1" x14ac:dyDescent="0.25">
      <c r="A7604" s="7">
        <f>anotacoes!D7604</f>
        <v>40720</v>
      </c>
      <c r="B7604" t="str">
        <f>anotacoes!C7604</f>
        <v>WORLD CUP SAO PAULO 2011</v>
      </c>
      <c r="C7604" t="str">
        <f>anotacoes!E7604</f>
        <v>VALOIS-FORTIER</v>
      </c>
      <c r="D7604" t="str">
        <f>anotacoes!F7604</f>
        <v>WIECZERZAK</v>
      </c>
      <c r="E7604" t="s">
        <v>10325</v>
      </c>
      <c r="F7604">
        <f>anotacoes!A7604</f>
        <v>112</v>
      </c>
      <c r="G7604">
        <f>anotacoes!B7604</f>
        <v>50</v>
      </c>
      <c r="H7604" t="str">
        <f>anotacoes!K7604</f>
        <v xml:space="preserve"> 00:07:12,651</v>
      </c>
      <c r="I7604" t="str">
        <f>anotacoes!L7604</f>
        <v xml:space="preserve"> 00:07:13,150</v>
      </c>
      <c r="J7604" t="str">
        <f>IF(L7604="PAUSE",E7604,IF(anotacoes!G7608=conversao_anotacoes!C7604,conversao_anotacoes!C7604,conversao_anotacoes!D7604))</f>
        <v>VALOIS-FORTIER</v>
      </c>
      <c r="K7604" t="str">
        <f t="shared" si="236"/>
        <v>WIECZERZAK</v>
      </c>
      <c r="L7604" t="str">
        <f>UPPER(anotacoes!H7604)</f>
        <v>ATTACK</v>
      </c>
      <c r="M7604" t="str">
        <f>IF(OR(L7604="ATTACK",L7604="FINTA"),"&lt;TECNICA&gt;",UPPER(anotacoes!I7604))</f>
        <v>&lt;TECNICA&gt;</v>
      </c>
      <c r="N7604" t="str">
        <f>IF(OR(L7604="ATTACK",L7604="FINTA"),UPPER(anotacoes!I7604),"")</f>
        <v>OUCHI GARI</v>
      </c>
      <c r="O7604" s="6">
        <f>IF(anotacoes!N7604=0,"",anotacoes!N7604)</f>
        <v>2</v>
      </c>
      <c r="P7604" t="str">
        <f>IF(anotacoes!M7604=0,"",UPPER(anotacoes!M7604))</f>
        <v/>
      </c>
      <c r="Q7604" t="str">
        <f t="shared" si="237"/>
        <v>INSERT INTO CONVERSAO_LUTA_ACAO (cd_conversao, id_luta, sequencia, momento_inicio, momento_fim, quem_faz, quem_sofre, acao_tipo, acao, tecnica, direcao, pontuacao) VALUES (1, 112, 50, TRIM(' 00:07:12,651'), TRIM(' 00:07:13,150'), 'VALOIS-FORTIER', 'WIECZERZAK', 'ATTACK', '&lt;TECNICA&gt;', 'OUCHI GARI', 2, NULL)</v>
      </c>
      <c r="R7604" t="s">
        <v>10327</v>
      </c>
    </row>
    <row r="7605" spans="1:18" hidden="1" x14ac:dyDescent="0.25">
      <c r="A7605" s="7">
        <f>anotacoes!D7605</f>
        <v>40720</v>
      </c>
      <c r="B7605" t="str">
        <f>anotacoes!C7605</f>
        <v>WORLD CUP SAO PAULO 2011</v>
      </c>
      <c r="C7605" t="str">
        <f>anotacoes!E7605</f>
        <v>VALOIS-FORTIER</v>
      </c>
      <c r="D7605" t="str">
        <f>anotacoes!F7605</f>
        <v>WIECZERZAK</v>
      </c>
      <c r="E7605" t="s">
        <v>10325</v>
      </c>
      <c r="F7605">
        <f>anotacoes!A7605</f>
        <v>112</v>
      </c>
      <c r="G7605">
        <f>anotacoes!B7605</f>
        <v>51</v>
      </c>
      <c r="H7605" t="str">
        <f>anotacoes!K7605</f>
        <v xml:space="preserve"> 00:07:13,150</v>
      </c>
      <c r="I7605" t="str">
        <f>anotacoes!L7605</f>
        <v xml:space="preserve"> 00:07:15,824</v>
      </c>
      <c r="J7605" t="str">
        <f>IF(L7605="PAUSE",E7605,IF(anotacoes!G7609=conversao_anotacoes!C7605,conversao_anotacoes!C7605,conversao_anotacoes!D7605))</f>
        <v>VALOIS-FORTIER</v>
      </c>
      <c r="K7605" t="str">
        <f t="shared" si="236"/>
        <v>WIECZERZAK</v>
      </c>
      <c r="L7605" t="str">
        <f>UPPER(anotacoes!H7605)</f>
        <v>GRIP TIME</v>
      </c>
      <c r="M7605" t="str">
        <f>IF(OR(L7605="ATTACK",L7605="FINTA"),"&lt;TECNICA&gt;",UPPER(anotacoes!I7605))</f>
        <v>LEFT BACK RIGHT SLEEVE</v>
      </c>
      <c r="N7605" t="str">
        <f>IF(OR(L7605="ATTACK",L7605="FINTA"),UPPER(anotacoes!I7605),"")</f>
        <v/>
      </c>
      <c r="O7605" s="6" t="str">
        <f>IF(anotacoes!N7605=0,"",anotacoes!N7605)</f>
        <v/>
      </c>
      <c r="P7605" t="str">
        <f>IF(anotacoes!M7605=0,"",UPPER(anotacoes!M7605))</f>
        <v/>
      </c>
      <c r="Q7605" t="str">
        <f t="shared" si="237"/>
        <v>INSERT INTO CONVERSAO_LUTA_ACAO (cd_conversao, id_luta, sequencia, momento_inicio, momento_fim, quem_faz, quem_sofre, acao_tipo, acao, tecnica, direcao, pontuacao) VALUES (1, 112, 51, TRIM(' 00:07:13,150'), TRIM(' 00:07:15,824'), 'VALOIS-FORTIER', 'WIECZERZAK', 'GRIP TIME', 'LEFT BACK RIGHT SLEEVE', NULL, NULL, NULL)</v>
      </c>
      <c r="R7605" t="s">
        <v>10327</v>
      </c>
    </row>
    <row r="7606" spans="1:18" hidden="1" x14ac:dyDescent="0.25">
      <c r="A7606" s="7">
        <f>anotacoes!D7606</f>
        <v>40720</v>
      </c>
      <c r="B7606" t="str">
        <f>anotacoes!C7606</f>
        <v>WORLD CUP SAO PAULO 2011</v>
      </c>
      <c r="C7606" t="str">
        <f>anotacoes!E7606</f>
        <v>VALOIS-FORTIER</v>
      </c>
      <c r="D7606" t="str">
        <f>anotacoes!F7606</f>
        <v>WIECZERZAK</v>
      </c>
      <c r="E7606" t="s">
        <v>10325</v>
      </c>
      <c r="F7606">
        <f>anotacoes!A7606</f>
        <v>112</v>
      </c>
      <c r="G7606">
        <f>anotacoes!B7606</f>
        <v>52</v>
      </c>
      <c r="H7606" t="str">
        <f>anotacoes!K7606</f>
        <v xml:space="preserve"> 00:07:15,824</v>
      </c>
      <c r="I7606" t="str">
        <f>anotacoes!L7606</f>
        <v xml:space="preserve"> 00:07:17,919</v>
      </c>
      <c r="J7606" t="str">
        <f>IF(L7606="PAUSE",E7606,IF(anotacoes!G7610=conversao_anotacoes!C7606,conversao_anotacoes!C7606,conversao_anotacoes!D7606))</f>
        <v>VALOIS-FORTIER</v>
      </c>
      <c r="K7606" t="str">
        <f t="shared" si="236"/>
        <v>WIECZERZAK</v>
      </c>
      <c r="L7606" t="str">
        <f>UPPER(anotacoes!H7606)</f>
        <v>GRIP TIME</v>
      </c>
      <c r="M7606" t="str">
        <f>IF(OR(L7606="ATTACK",L7606="FINTA"),"&lt;TECNICA&gt;",UPPER(anotacoes!I7606))</f>
        <v>LEFT SLEEVE</v>
      </c>
      <c r="N7606" t="str">
        <f>IF(OR(L7606="ATTACK",L7606="FINTA"),UPPER(anotacoes!I7606),"")</f>
        <v/>
      </c>
      <c r="O7606" s="6" t="str">
        <f>IF(anotacoes!N7606=0,"",anotacoes!N7606)</f>
        <v/>
      </c>
      <c r="P7606" t="str">
        <f>IF(anotacoes!M7606=0,"",UPPER(anotacoes!M7606))</f>
        <v/>
      </c>
      <c r="Q7606" t="str">
        <f t="shared" si="237"/>
        <v>INSERT INTO CONVERSAO_LUTA_ACAO (cd_conversao, id_luta, sequencia, momento_inicio, momento_fim, quem_faz, quem_sofre, acao_tipo, acao, tecnica, direcao, pontuacao) VALUES (1, 112, 52, TRIM(' 00:07:15,824'), TRIM(' 00:07:17,919'), 'VALOIS-FORTIER', 'WIECZERZAK', 'GRIP TIME', 'LEFT SLEEVE', NULL, NULL, NULL)</v>
      </c>
      <c r="R7606" t="s">
        <v>10327</v>
      </c>
    </row>
    <row r="7607" spans="1:18" hidden="1" x14ac:dyDescent="0.25">
      <c r="A7607" s="7">
        <f>anotacoes!D7607</f>
        <v>40720</v>
      </c>
      <c r="B7607" t="str">
        <f>anotacoes!C7607</f>
        <v>WORLD CUP SAO PAULO 2011</v>
      </c>
      <c r="C7607" t="str">
        <f>anotacoes!E7607</f>
        <v>VALOIS-FORTIER</v>
      </c>
      <c r="D7607" t="str">
        <f>anotacoes!F7607</f>
        <v>WIECZERZAK</v>
      </c>
      <c r="E7607" t="s">
        <v>10325</v>
      </c>
      <c r="F7607">
        <f>anotacoes!A7607</f>
        <v>112</v>
      </c>
      <c r="G7607">
        <f>anotacoes!B7607</f>
        <v>53</v>
      </c>
      <c r="H7607" t="str">
        <f>anotacoes!K7607</f>
        <v xml:space="preserve"> 00:07:17,919</v>
      </c>
      <c r="I7607" t="str">
        <f>anotacoes!L7607</f>
        <v xml:space="preserve"> 00:07:20,096</v>
      </c>
      <c r="J7607" t="str">
        <f>IF(L7607="PAUSE",E7607,IF(anotacoes!G7611=conversao_anotacoes!C7607,conversao_anotacoes!C7607,conversao_anotacoes!D7607))</f>
        <v>VALOIS-FORTIER</v>
      </c>
      <c r="K7607" t="str">
        <f t="shared" si="236"/>
        <v>WIECZERZAK</v>
      </c>
      <c r="L7607" t="str">
        <f>UPPER(anotacoes!H7607)</f>
        <v>GRIP TIME</v>
      </c>
      <c r="M7607" t="str">
        <f>IF(OR(L7607="ATTACK",L7607="FINTA"),"&lt;TECNICA&gt;",UPPER(anotacoes!I7607))</f>
        <v>RIGHT SLEEVE</v>
      </c>
      <c r="N7607" t="str">
        <f>IF(OR(L7607="ATTACK",L7607="FINTA"),UPPER(anotacoes!I7607),"")</f>
        <v/>
      </c>
      <c r="O7607" s="6" t="str">
        <f>IF(anotacoes!N7607=0,"",anotacoes!N7607)</f>
        <v/>
      </c>
      <c r="P7607" t="str">
        <f>IF(anotacoes!M7607=0,"",UPPER(anotacoes!M7607))</f>
        <v/>
      </c>
      <c r="Q7607" t="str">
        <f t="shared" si="237"/>
        <v>INSERT INTO CONVERSAO_LUTA_ACAO (cd_conversao, id_luta, sequencia, momento_inicio, momento_fim, quem_faz, quem_sofre, acao_tipo, acao, tecnica, direcao, pontuacao) VALUES (1, 112, 53, TRIM(' 00:07:17,919'), TRIM(' 00:07:20,096'), 'VALOIS-FORTIER', 'WIECZERZAK', 'GRIP TIME', 'RIGHT SLEEVE', NULL, NULL, NULL)</v>
      </c>
      <c r="R7607" t="s">
        <v>10327</v>
      </c>
    </row>
    <row r="7608" spans="1:18" hidden="1" x14ac:dyDescent="0.25">
      <c r="A7608" s="7">
        <f>anotacoes!D7608</f>
        <v>40720</v>
      </c>
      <c r="B7608" t="str">
        <f>anotacoes!C7608</f>
        <v>WORLD CUP SAO PAULO 2011</v>
      </c>
      <c r="C7608" t="str">
        <f>anotacoes!E7608</f>
        <v>VALOIS-FORTIER</v>
      </c>
      <c r="D7608" t="str">
        <f>anotacoes!F7608</f>
        <v>WIECZERZAK</v>
      </c>
      <c r="E7608" t="s">
        <v>10325</v>
      </c>
      <c r="F7608">
        <f>anotacoes!A7608</f>
        <v>112</v>
      </c>
      <c r="G7608">
        <f>anotacoes!B7608</f>
        <v>54</v>
      </c>
      <c r="H7608" t="str">
        <f>anotacoes!K7608</f>
        <v xml:space="preserve"> 00:07:20,096</v>
      </c>
      <c r="I7608" t="str">
        <f>anotacoes!L7608</f>
        <v xml:space="preserve"> 00:07:21,321</v>
      </c>
      <c r="J7608" t="str">
        <f>IF(L7608="PAUSE",E7608,IF(anotacoes!G7612=conversao_anotacoes!C7608,conversao_anotacoes!C7608,conversao_anotacoes!D7608))</f>
        <v>VALOIS-FORTIER</v>
      </c>
      <c r="K7608" t="str">
        <f t="shared" si="236"/>
        <v>WIECZERZAK</v>
      </c>
      <c r="L7608" t="str">
        <f>UPPER(anotacoes!H7608)</f>
        <v>GRIP TIME</v>
      </c>
      <c r="M7608" t="str">
        <f>IF(OR(L7608="ATTACK",L7608="FINTA"),"&lt;TECNICA&gt;",UPPER(anotacoes!I7608))</f>
        <v>RIGHT SLEEVE</v>
      </c>
      <c r="N7608" t="str">
        <f>IF(OR(L7608="ATTACK",L7608="FINTA"),UPPER(anotacoes!I7608),"")</f>
        <v/>
      </c>
      <c r="O7608" s="6" t="str">
        <f>IF(anotacoes!N7608=0,"",anotacoes!N7608)</f>
        <v/>
      </c>
      <c r="P7608" t="str">
        <f>IF(anotacoes!M7608=0,"",UPPER(anotacoes!M7608))</f>
        <v/>
      </c>
      <c r="Q7608" t="str">
        <f t="shared" si="237"/>
        <v>INSERT INTO CONVERSAO_LUTA_ACAO (cd_conversao, id_luta, sequencia, momento_inicio, momento_fim, quem_faz, quem_sofre, acao_tipo, acao, tecnica, direcao, pontuacao) VALUES (1, 112, 54, TRIM(' 00:07:20,096'), TRIM(' 00:07:21,321'), 'VALOIS-FORTIER', 'WIECZERZAK', 'GRIP TIME', 'RIGHT SLEEVE', NULL, NULL, NULL)</v>
      </c>
      <c r="R7608" t="s">
        <v>10327</v>
      </c>
    </row>
    <row r="7609" spans="1:18" hidden="1" x14ac:dyDescent="0.25">
      <c r="A7609" s="7">
        <f>anotacoes!D7609</f>
        <v>40720</v>
      </c>
      <c r="B7609" t="str">
        <f>anotacoes!C7609</f>
        <v>WORLD CUP SAO PAULO 2011</v>
      </c>
      <c r="C7609" t="str">
        <f>anotacoes!E7609</f>
        <v>VALOIS-FORTIER</v>
      </c>
      <c r="D7609" t="str">
        <f>anotacoes!F7609</f>
        <v>WIECZERZAK</v>
      </c>
      <c r="E7609" t="s">
        <v>10325</v>
      </c>
      <c r="F7609">
        <f>anotacoes!A7609</f>
        <v>112</v>
      </c>
      <c r="G7609">
        <f>anotacoes!B7609</f>
        <v>55</v>
      </c>
      <c r="H7609" t="str">
        <f>anotacoes!K7609</f>
        <v xml:space="preserve"> 00:07:21,321</v>
      </c>
      <c r="I7609" t="str">
        <f>anotacoes!L7609</f>
        <v xml:space="preserve"> 00:07:29,240</v>
      </c>
      <c r="J7609" t="str">
        <f>IF(L7609="PAUSE",E7609,IF(anotacoes!G7613=conversao_anotacoes!C7609,conversao_anotacoes!C7609,conversao_anotacoes!D7609))</f>
        <v>VALOIS-FORTIER</v>
      </c>
      <c r="K7609" t="str">
        <f t="shared" si="236"/>
        <v>WIECZERZAK</v>
      </c>
      <c r="L7609" t="str">
        <f>UPPER(anotacoes!H7609)</f>
        <v>TRANSITION</v>
      </c>
      <c r="M7609" t="str">
        <f>IF(OR(L7609="ATTACK",L7609="FINTA"),"&lt;TECNICA&gt;",UPPER(anotacoes!I7609))</f>
        <v>WITHOUT ATTACK</v>
      </c>
      <c r="N7609" t="str">
        <f>IF(OR(L7609="ATTACK",L7609="FINTA"),UPPER(anotacoes!I7609),"")</f>
        <v/>
      </c>
      <c r="O7609" s="6" t="str">
        <f>IF(anotacoes!N7609=0,"",anotacoes!N7609)</f>
        <v/>
      </c>
      <c r="P7609" t="str">
        <f>IF(anotacoes!M7609=0,"",UPPER(anotacoes!M7609))</f>
        <v/>
      </c>
      <c r="Q7609" t="str">
        <f t="shared" si="237"/>
        <v>INSERT INTO CONVERSAO_LUTA_ACAO (cd_conversao, id_luta, sequencia, momento_inicio, momento_fim, quem_faz, quem_sofre, acao_tipo, acao, tecnica, direcao, pontuacao) VALUES (1, 112, 55, TRIM(' 00:07:21,321'), TRIM(' 00:07:29,240'), 'VALOIS-FORTIER', 'WIECZERZAK', 'TRANSITION', 'WITHOUT ATTACK', NULL, NULL, NULL)</v>
      </c>
      <c r="R7609" t="s">
        <v>10327</v>
      </c>
    </row>
    <row r="7610" spans="1:18" hidden="1" x14ac:dyDescent="0.25">
      <c r="A7610" s="7">
        <f>anotacoes!D7610</f>
        <v>40720</v>
      </c>
      <c r="B7610" t="str">
        <f>anotacoes!C7610</f>
        <v>WORLD CUP SAO PAULO 2011</v>
      </c>
      <c r="C7610" t="str">
        <f>anotacoes!E7610</f>
        <v>VALOIS-FORTIER</v>
      </c>
      <c r="D7610" t="str">
        <f>anotacoes!F7610</f>
        <v>WIECZERZAK</v>
      </c>
      <c r="E7610" t="s">
        <v>10325</v>
      </c>
      <c r="F7610">
        <f>anotacoes!A7610</f>
        <v>112</v>
      </c>
      <c r="G7610">
        <f>anotacoes!B7610</f>
        <v>56</v>
      </c>
      <c r="H7610" t="str">
        <f>anotacoes!K7610</f>
        <v xml:space="preserve"> 00:07:29,423</v>
      </c>
      <c r="I7610" t="str">
        <f>anotacoes!L7610</f>
        <v xml:space="preserve"> 00:07:34,079</v>
      </c>
      <c r="J7610" t="str">
        <f>IF(L7610="PAUSE",E7610,IF(anotacoes!G7614=conversao_anotacoes!C7610,conversao_anotacoes!C7610,conversao_anotacoes!D7610))</f>
        <v>&lt;ARBITRO_DESCONHECIDO&gt;</v>
      </c>
      <c r="K7610" t="str">
        <f t="shared" si="236"/>
        <v/>
      </c>
      <c r="L7610" t="str">
        <f>UPPER(anotacoes!H7610)</f>
        <v>PAUSE</v>
      </c>
      <c r="M7610" t="str">
        <f>IF(OR(L7610="ATTACK",L7610="FINTA"),"&lt;TECNICA&gt;",UPPER(anotacoes!I7610))</f>
        <v>&lt;NAO_CLASSIFICADO&gt;</v>
      </c>
      <c r="N7610" t="str">
        <f>IF(OR(L7610="ATTACK",L7610="FINTA"),UPPER(anotacoes!I7610),"")</f>
        <v/>
      </c>
      <c r="O7610" s="6" t="str">
        <f>IF(anotacoes!N7610=0,"",anotacoes!N7610)</f>
        <v/>
      </c>
      <c r="P7610" t="str">
        <f>IF(anotacoes!M7610=0,"",UPPER(anotacoes!M7610))</f>
        <v/>
      </c>
      <c r="Q7610" t="str">
        <f t="shared" si="237"/>
        <v>INSERT INTO CONVERSAO_LUTA_ACAO (cd_conversao, id_luta, sequencia, momento_inicio, momento_fim, quem_faz, quem_sofre, acao_tipo, acao, tecnica, direcao, pontuacao) VALUES (1, 112, 56, TRIM(' 00:07:29,423'), TRIM(' 00:07:34,079'), '&lt;ARBITRO_DESCONHECIDO&gt;', '', 'PAUSE', '&lt;NAO_CLASSIFICADO&gt;', NULL, NULL, NULL)</v>
      </c>
      <c r="R7610" t="s">
        <v>10327</v>
      </c>
    </row>
    <row r="7611" spans="1:18" hidden="1" x14ac:dyDescent="0.25">
      <c r="A7611" s="7">
        <f>anotacoes!D7611</f>
        <v>40720</v>
      </c>
      <c r="B7611" t="str">
        <f>anotacoes!C7611</f>
        <v>WORLD CUP SAO PAULO 2011</v>
      </c>
      <c r="C7611" t="str">
        <f>anotacoes!E7611</f>
        <v>VALOIS-FORTIER</v>
      </c>
      <c r="D7611" t="str">
        <f>anotacoes!F7611</f>
        <v>WIECZERZAK</v>
      </c>
      <c r="E7611" t="s">
        <v>10325</v>
      </c>
      <c r="F7611">
        <f>anotacoes!A7611</f>
        <v>112</v>
      </c>
      <c r="G7611">
        <f>anotacoes!B7611</f>
        <v>57</v>
      </c>
      <c r="H7611" t="str">
        <f>anotacoes!K7611</f>
        <v xml:space="preserve"> 00:07:34,235</v>
      </c>
      <c r="I7611" t="str">
        <f>anotacoes!L7611</f>
        <v xml:space="preserve"> 00:07:36,663</v>
      </c>
      <c r="J7611" t="str">
        <f>IF(L7611="PAUSE",E7611,IF(anotacoes!G7615=conversao_anotacoes!C7611,conversao_anotacoes!C7611,conversao_anotacoes!D7611))</f>
        <v>VALOIS-FORTIER</v>
      </c>
      <c r="K7611" t="str">
        <f t="shared" si="236"/>
        <v>WIECZERZAK</v>
      </c>
      <c r="L7611" t="str">
        <f>UPPER(anotacoes!H7611)</f>
        <v>DISPLACEMENT</v>
      </c>
      <c r="M7611" t="str">
        <f>IF(OR(L7611="ATTACK",L7611="FINTA"),"&lt;TECNICA&gt;",UPPER(anotacoes!I7611))</f>
        <v>2-3 STEP HESITANT RIGHT</v>
      </c>
      <c r="N7611" t="str">
        <f>IF(OR(L7611="ATTACK",L7611="FINTA"),UPPER(anotacoes!I7611),"")</f>
        <v/>
      </c>
      <c r="O7611" s="6" t="str">
        <f>IF(anotacoes!N7611=0,"",anotacoes!N7611)</f>
        <v/>
      </c>
      <c r="P7611" t="str">
        <f>IF(anotacoes!M7611=0,"",UPPER(anotacoes!M7611))</f>
        <v/>
      </c>
      <c r="Q7611" t="str">
        <f t="shared" si="237"/>
        <v>INSERT INTO CONVERSAO_LUTA_ACAO (cd_conversao, id_luta, sequencia, momento_inicio, momento_fim, quem_faz, quem_sofre, acao_tipo, acao, tecnica, direcao, pontuacao) VALUES (1, 112, 57, TRIM(' 00:07:34,235'), TRIM(' 00:07:36,663'), 'VALOIS-FORTIER', 'WIECZERZAK', 'DISPLACEMENT', '2-3 STEP HESITANT RIGHT', NULL, NULL, NULL)</v>
      </c>
      <c r="R7611" t="s">
        <v>10327</v>
      </c>
    </row>
    <row r="7612" spans="1:18" hidden="1" x14ac:dyDescent="0.25">
      <c r="A7612" s="7">
        <f>anotacoes!D7612</f>
        <v>40720</v>
      </c>
      <c r="B7612" t="str">
        <f>anotacoes!C7612</f>
        <v>WORLD CUP SAO PAULO 2011</v>
      </c>
      <c r="C7612" t="str">
        <f>anotacoes!E7612</f>
        <v>VALOIS-FORTIER</v>
      </c>
      <c r="D7612" t="str">
        <f>anotacoes!F7612</f>
        <v>WIECZERZAK</v>
      </c>
      <c r="E7612" t="s">
        <v>10325</v>
      </c>
      <c r="F7612">
        <f>anotacoes!A7612</f>
        <v>112</v>
      </c>
      <c r="G7612">
        <f>anotacoes!B7612</f>
        <v>58</v>
      </c>
      <c r="H7612" t="str">
        <f>anotacoes!K7612</f>
        <v xml:space="preserve"> 00:07:36,663</v>
      </c>
      <c r="I7612" t="str">
        <f>anotacoes!L7612</f>
        <v xml:space="preserve"> 00:08:24,031</v>
      </c>
      <c r="J7612" t="str">
        <f>IF(L7612="PAUSE",E7612,IF(anotacoes!G7616=conversao_anotacoes!C7612,conversao_anotacoes!C7612,conversao_anotacoes!D7612))</f>
        <v>VALOIS-FORTIER</v>
      </c>
      <c r="K7612" t="str">
        <f t="shared" si="236"/>
        <v>WIECZERZAK</v>
      </c>
      <c r="L7612" t="str">
        <f>UPPER(anotacoes!H7612)</f>
        <v>GRIP TIME</v>
      </c>
      <c r="M7612" t="str">
        <f>IF(OR(L7612="ATTACK",L7612="FINTA"),"&lt;TECNICA&gt;",UPPER(anotacoes!I7612))</f>
        <v>RIGHT SLEEVE</v>
      </c>
      <c r="N7612" t="str">
        <f>IF(OR(L7612="ATTACK",L7612="FINTA"),UPPER(anotacoes!I7612),"")</f>
        <v/>
      </c>
      <c r="O7612" s="6" t="str">
        <f>IF(anotacoes!N7612=0,"",anotacoes!N7612)</f>
        <v/>
      </c>
      <c r="P7612" t="str">
        <f>IF(anotacoes!M7612=0,"",UPPER(anotacoes!M7612))</f>
        <v/>
      </c>
      <c r="Q7612" t="str">
        <f t="shared" si="237"/>
        <v>INSERT INTO CONVERSAO_LUTA_ACAO (cd_conversao, id_luta, sequencia, momento_inicio, momento_fim, quem_faz, quem_sofre, acao_tipo, acao, tecnica, direcao, pontuacao) VALUES (1, 112, 58, TRIM(' 00:07:36,663'), TRIM(' 00:08:24,031'), 'VALOIS-FORTIER', 'WIECZERZAK', 'GRIP TIME', 'RIGHT SLEEVE', NULL, NULL, NULL)</v>
      </c>
      <c r="R7612" t="s">
        <v>10327</v>
      </c>
    </row>
    <row r="7613" spans="1:18" hidden="1" x14ac:dyDescent="0.25">
      <c r="A7613" s="7">
        <f>anotacoes!D7613</f>
        <v>40720</v>
      </c>
      <c r="B7613" t="str">
        <f>anotacoes!C7613</f>
        <v>WORLD CUP SAO PAULO 2011</v>
      </c>
      <c r="C7613" t="str">
        <f>anotacoes!E7613</f>
        <v>VALOIS-FORTIER</v>
      </c>
      <c r="D7613" t="str">
        <f>anotacoes!F7613</f>
        <v>WIECZERZAK</v>
      </c>
      <c r="E7613" t="s">
        <v>10325</v>
      </c>
      <c r="F7613">
        <f>anotacoes!A7613</f>
        <v>112</v>
      </c>
      <c r="G7613">
        <f>anotacoes!B7613</f>
        <v>59</v>
      </c>
      <c r="H7613" t="str">
        <f>anotacoes!K7613</f>
        <v xml:space="preserve"> 00:08:24,031</v>
      </c>
      <c r="I7613" t="str">
        <f>anotacoes!L7613</f>
        <v xml:space="preserve"> 00:08:30,009</v>
      </c>
      <c r="J7613" t="str">
        <f>IF(L7613="PAUSE",E7613,IF(anotacoes!G7617=conversao_anotacoes!C7613,conversao_anotacoes!C7613,conversao_anotacoes!D7613))</f>
        <v>&lt;ARBITRO_DESCONHECIDO&gt;</v>
      </c>
      <c r="K7613" t="str">
        <f t="shared" si="236"/>
        <v/>
      </c>
      <c r="L7613" t="str">
        <f>UPPER(anotacoes!H7613)</f>
        <v>PAUSE</v>
      </c>
      <c r="M7613" t="str">
        <f>IF(OR(L7613="ATTACK",L7613="FINTA"),"&lt;TECNICA&gt;",UPPER(anotacoes!I7613))</f>
        <v>&lt;NAO_CLASSIFICADO&gt;</v>
      </c>
      <c r="N7613" t="str">
        <f>IF(OR(L7613="ATTACK",L7613="FINTA"),UPPER(anotacoes!I7613),"")</f>
        <v/>
      </c>
      <c r="O7613" s="6" t="str">
        <f>IF(anotacoes!N7613=0,"",anotacoes!N7613)</f>
        <v/>
      </c>
      <c r="P7613" t="str">
        <f>IF(anotacoes!M7613=0,"",UPPER(anotacoes!M7613))</f>
        <v/>
      </c>
      <c r="Q7613" t="str">
        <f t="shared" si="237"/>
        <v>INSERT INTO CONVERSAO_LUTA_ACAO (cd_conversao, id_luta, sequencia, momento_inicio, momento_fim, quem_faz, quem_sofre, acao_tipo, acao, tecnica, direcao, pontuacao) VALUES (1, 112, 59, TRIM(' 00:08:24,031'), TRIM(' 00:08:30,009'), '&lt;ARBITRO_DESCONHECIDO&gt;', '', 'PAUSE', '&lt;NAO_CLASSIFICADO&gt;', NULL, NULL, NULL)</v>
      </c>
      <c r="R7613" t="s">
        <v>10327</v>
      </c>
    </row>
    <row r="7614" spans="1:18" hidden="1" x14ac:dyDescent="0.25">
      <c r="A7614" s="7">
        <f>anotacoes!D7614</f>
        <v>40720</v>
      </c>
      <c r="B7614" t="str">
        <f>anotacoes!C7614</f>
        <v>WORLD CUP SAO PAULO 2011</v>
      </c>
      <c r="C7614" t="str">
        <f>anotacoes!E7614</f>
        <v>VALOIS-FORTIER</v>
      </c>
      <c r="D7614" t="str">
        <f>anotacoes!F7614</f>
        <v>WIECZERZAK</v>
      </c>
      <c r="E7614" t="s">
        <v>10325</v>
      </c>
      <c r="F7614">
        <f>anotacoes!A7614</f>
        <v>112</v>
      </c>
      <c r="G7614">
        <f>anotacoes!B7614</f>
        <v>60</v>
      </c>
      <c r="H7614" t="str">
        <f>anotacoes!K7614</f>
        <v xml:space="preserve"> 00:08:30,183</v>
      </c>
      <c r="I7614" t="str">
        <f>anotacoes!L7614</f>
        <v xml:space="preserve"> 00:08:33,191</v>
      </c>
      <c r="J7614" t="str">
        <f>IF(L7614="PAUSE",E7614,IF(anotacoes!G7618=conversao_anotacoes!C7614,conversao_anotacoes!C7614,conversao_anotacoes!D7614))</f>
        <v>VALOIS-FORTIER</v>
      </c>
      <c r="K7614" t="str">
        <f t="shared" si="236"/>
        <v>WIECZERZAK</v>
      </c>
      <c r="L7614" t="str">
        <f>UPPER(anotacoes!H7614)</f>
        <v>DISPLACEMENT</v>
      </c>
      <c r="M7614" t="str">
        <f>IF(OR(L7614="ATTACK",L7614="FINTA"),"&lt;TECNICA&gt;",UPPER(anotacoes!I7614))</f>
        <v>2-3 STEP HESITANT RIGHT</v>
      </c>
      <c r="N7614" t="str">
        <f>IF(OR(L7614="ATTACK",L7614="FINTA"),UPPER(anotacoes!I7614),"")</f>
        <v/>
      </c>
      <c r="O7614" s="6" t="str">
        <f>IF(anotacoes!N7614=0,"",anotacoes!N7614)</f>
        <v/>
      </c>
      <c r="P7614" t="str">
        <f>IF(anotacoes!M7614=0,"",UPPER(anotacoes!M7614))</f>
        <v/>
      </c>
      <c r="Q7614" t="str">
        <f t="shared" si="237"/>
        <v>INSERT INTO CONVERSAO_LUTA_ACAO (cd_conversao, id_luta, sequencia, momento_inicio, momento_fim, quem_faz, quem_sofre, acao_tipo, acao, tecnica, direcao, pontuacao) VALUES (1, 112, 60, TRIM(' 00:08:30,183'), TRIM(' 00:08:33,191'), 'VALOIS-FORTIER', 'WIECZERZAK', 'DISPLACEMENT', '2-3 STEP HESITANT RIGHT', NULL, NULL, NULL)</v>
      </c>
      <c r="R7614" t="s">
        <v>10327</v>
      </c>
    </row>
    <row r="7615" spans="1:18" hidden="1" x14ac:dyDescent="0.25">
      <c r="A7615" s="7">
        <f>anotacoes!D7615</f>
        <v>40720</v>
      </c>
      <c r="B7615" t="str">
        <f>anotacoes!C7615</f>
        <v>WORLD CUP SAO PAULO 2011</v>
      </c>
      <c r="C7615" t="str">
        <f>anotacoes!E7615</f>
        <v>VALOIS-FORTIER</v>
      </c>
      <c r="D7615" t="str">
        <f>anotacoes!F7615</f>
        <v>WIECZERZAK</v>
      </c>
      <c r="E7615" t="s">
        <v>10325</v>
      </c>
      <c r="F7615">
        <f>anotacoes!A7615</f>
        <v>112</v>
      </c>
      <c r="G7615">
        <f>anotacoes!B7615</f>
        <v>61</v>
      </c>
      <c r="H7615" t="str">
        <f>anotacoes!K7615</f>
        <v xml:space="preserve"> 00:08:33,191</v>
      </c>
      <c r="I7615" t="str">
        <f>anotacoes!L7615</f>
        <v xml:space="preserve"> 00:08:36,468</v>
      </c>
      <c r="J7615" t="str">
        <f>IF(L7615="PAUSE",E7615,IF(anotacoes!G7619=conversao_anotacoes!C7615,conversao_anotacoes!C7615,conversao_anotacoes!D7615))</f>
        <v>VALOIS-FORTIER</v>
      </c>
      <c r="K7615" t="str">
        <f t="shared" si="236"/>
        <v>WIECZERZAK</v>
      </c>
      <c r="L7615" t="str">
        <f>UPPER(anotacoes!H7615)</f>
        <v>GRIP TIME</v>
      </c>
      <c r="M7615" t="str">
        <f>IF(OR(L7615="ATTACK",L7615="FINTA"),"&lt;TECNICA&gt;",UPPER(anotacoes!I7615))</f>
        <v>RIGHT SLEEVE</v>
      </c>
      <c r="N7615" t="str">
        <f>IF(OR(L7615="ATTACK",L7615="FINTA"),UPPER(anotacoes!I7615),"")</f>
        <v/>
      </c>
      <c r="O7615" s="6" t="str">
        <f>IF(anotacoes!N7615=0,"",anotacoes!N7615)</f>
        <v/>
      </c>
      <c r="P7615" t="str">
        <f>IF(anotacoes!M7615=0,"",UPPER(anotacoes!M7615))</f>
        <v/>
      </c>
      <c r="Q7615" t="str">
        <f t="shared" si="237"/>
        <v>INSERT INTO CONVERSAO_LUTA_ACAO (cd_conversao, id_luta, sequencia, momento_inicio, momento_fim, quem_faz, quem_sofre, acao_tipo, acao, tecnica, direcao, pontuacao) VALUES (1, 112, 61, TRIM(' 00:08:33,191'), TRIM(' 00:08:36,468'), 'VALOIS-FORTIER', 'WIECZERZAK', 'GRIP TIME', 'RIGHT SLEEVE', NULL, NULL, NULL)</v>
      </c>
      <c r="R7615" t="s">
        <v>10327</v>
      </c>
    </row>
    <row r="7616" spans="1:18" hidden="1" x14ac:dyDescent="0.25">
      <c r="A7616" s="7">
        <f>anotacoes!D7616</f>
        <v>40720</v>
      </c>
      <c r="B7616" t="str">
        <f>anotacoes!C7616</f>
        <v>WORLD CUP SAO PAULO 2011</v>
      </c>
      <c r="C7616" t="str">
        <f>anotacoes!E7616</f>
        <v>VALOIS-FORTIER</v>
      </c>
      <c r="D7616" t="str">
        <f>anotacoes!F7616</f>
        <v>WIECZERZAK</v>
      </c>
      <c r="E7616" t="s">
        <v>10325</v>
      </c>
      <c r="F7616">
        <f>anotacoes!A7616</f>
        <v>112</v>
      </c>
      <c r="G7616">
        <f>anotacoes!B7616</f>
        <v>62</v>
      </c>
      <c r="H7616" t="str">
        <f>anotacoes!K7616</f>
        <v xml:space="preserve"> 00:08:36,639</v>
      </c>
      <c r="I7616" t="str">
        <f>anotacoes!L7616</f>
        <v xml:space="preserve"> 00:08:45,549</v>
      </c>
      <c r="J7616" t="str">
        <f>IF(L7616="PAUSE",E7616,IF(anotacoes!G7620=conversao_anotacoes!C7616,conversao_anotacoes!C7616,conversao_anotacoes!D7616))</f>
        <v>&lt;ARBITRO_DESCONHECIDO&gt;</v>
      </c>
      <c r="K7616" t="str">
        <f t="shared" si="236"/>
        <v/>
      </c>
      <c r="L7616" t="str">
        <f>UPPER(anotacoes!H7616)</f>
        <v>PAUSE</v>
      </c>
      <c r="M7616" t="str">
        <f>IF(OR(L7616="ATTACK",L7616="FINTA"),"&lt;TECNICA&gt;",UPPER(anotacoes!I7616))</f>
        <v>&lt;NAO_CLASSIFICADO&gt;</v>
      </c>
      <c r="N7616" t="str">
        <f>IF(OR(L7616="ATTACK",L7616="FINTA"),UPPER(anotacoes!I7616),"")</f>
        <v/>
      </c>
      <c r="O7616" s="6" t="str">
        <f>IF(anotacoes!N7616=0,"",anotacoes!N7616)</f>
        <v/>
      </c>
      <c r="P7616" t="str">
        <f>IF(anotacoes!M7616=0,"",UPPER(anotacoes!M7616))</f>
        <v/>
      </c>
      <c r="Q7616" t="str">
        <f t="shared" si="237"/>
        <v>INSERT INTO CONVERSAO_LUTA_ACAO (cd_conversao, id_luta, sequencia, momento_inicio, momento_fim, quem_faz, quem_sofre, acao_tipo, acao, tecnica, direcao, pontuacao) VALUES (1, 112, 62, TRIM(' 00:08:36,639'), TRIM(' 00:08:45,549'), '&lt;ARBITRO_DESCONHECIDO&gt;', '', 'PAUSE', '&lt;NAO_CLASSIFICADO&gt;', NULL, NULL, NULL)</v>
      </c>
      <c r="R7616" t="s">
        <v>10327</v>
      </c>
    </row>
    <row r="7617" spans="1:18" hidden="1" x14ac:dyDescent="0.25">
      <c r="A7617" s="7">
        <f>anotacoes!D7617</f>
        <v>40720</v>
      </c>
      <c r="B7617" t="str">
        <f>anotacoes!C7617</f>
        <v>WORLD CUP SAO PAULO 2011</v>
      </c>
      <c r="C7617" t="str">
        <f>anotacoes!E7617</f>
        <v>VALOIS-FORTIER</v>
      </c>
      <c r="D7617" t="str">
        <f>anotacoes!F7617</f>
        <v>WIECZERZAK</v>
      </c>
      <c r="E7617" t="s">
        <v>10325</v>
      </c>
      <c r="F7617">
        <f>anotacoes!A7617</f>
        <v>112</v>
      </c>
      <c r="G7617">
        <f>anotacoes!B7617</f>
        <v>63</v>
      </c>
      <c r="H7617" t="str">
        <f>anotacoes!K7617</f>
        <v xml:space="preserve"> 00:08:45,709</v>
      </c>
      <c r="I7617" t="str">
        <f>anotacoes!L7617</f>
        <v xml:space="preserve"> 00:08:50,474</v>
      </c>
      <c r="J7617" t="str">
        <f>IF(L7617="PAUSE",E7617,IF(anotacoes!G7621=conversao_anotacoes!C7617,conversao_anotacoes!C7617,conversao_anotacoes!D7617))</f>
        <v>VALOIS-FORTIER</v>
      </c>
      <c r="K7617" t="str">
        <f t="shared" si="236"/>
        <v>WIECZERZAK</v>
      </c>
      <c r="L7617" t="str">
        <f>UPPER(anotacoes!H7617)</f>
        <v>DISPLACEMENT</v>
      </c>
      <c r="M7617" t="str">
        <f>IF(OR(L7617="ATTACK",L7617="FINTA"),"&lt;TECNICA&gt;",UPPER(anotacoes!I7617))</f>
        <v>2-3 STEP HESITANT RIGHT</v>
      </c>
      <c r="N7617" t="str">
        <f>IF(OR(L7617="ATTACK",L7617="FINTA"),UPPER(anotacoes!I7617),"")</f>
        <v/>
      </c>
      <c r="O7617" s="6" t="str">
        <f>IF(anotacoes!N7617=0,"",anotacoes!N7617)</f>
        <v/>
      </c>
      <c r="P7617" t="str">
        <f>IF(anotacoes!M7617=0,"",UPPER(anotacoes!M7617))</f>
        <v/>
      </c>
      <c r="Q7617" t="str">
        <f t="shared" si="237"/>
        <v>INSERT INTO CONVERSAO_LUTA_ACAO (cd_conversao, id_luta, sequencia, momento_inicio, momento_fim, quem_faz, quem_sofre, acao_tipo, acao, tecnica, direcao, pontuacao) VALUES (1, 112, 63, TRIM(' 00:08:45,709'), TRIM(' 00:08:50,474'), 'VALOIS-FORTIER', 'WIECZERZAK', 'DISPLACEMENT', '2-3 STEP HESITANT RIGHT', NULL, NULL, NULL)</v>
      </c>
      <c r="R7617" t="s">
        <v>10327</v>
      </c>
    </row>
    <row r="7618" spans="1:18" hidden="1" x14ac:dyDescent="0.25">
      <c r="A7618" s="7">
        <f>anotacoes!D7618</f>
        <v>40720</v>
      </c>
      <c r="B7618" t="str">
        <f>anotacoes!C7618</f>
        <v>WORLD CUP SAO PAULO 2011</v>
      </c>
      <c r="C7618" t="str">
        <f>anotacoes!E7618</f>
        <v>VALOIS-FORTIER</v>
      </c>
      <c r="D7618" t="str">
        <f>anotacoes!F7618</f>
        <v>WIECZERZAK</v>
      </c>
      <c r="E7618" t="s">
        <v>10325</v>
      </c>
      <c r="F7618">
        <f>anotacoes!A7618</f>
        <v>112</v>
      </c>
      <c r="G7618">
        <f>anotacoes!B7618</f>
        <v>64</v>
      </c>
      <c r="H7618" t="str">
        <f>anotacoes!K7618</f>
        <v xml:space="preserve"> 00:08:50,474</v>
      </c>
      <c r="I7618" t="str">
        <f>anotacoes!L7618</f>
        <v xml:space="preserve"> 00:08:55,737</v>
      </c>
      <c r="J7618" t="str">
        <f>IF(L7618="PAUSE",E7618,IF(anotacoes!G7622=conversao_anotacoes!C7618,conversao_anotacoes!C7618,conversao_anotacoes!D7618))</f>
        <v>VALOIS-FORTIER</v>
      </c>
      <c r="K7618" t="str">
        <f t="shared" si="236"/>
        <v>WIECZERZAK</v>
      </c>
      <c r="L7618" t="str">
        <f>UPPER(anotacoes!H7618)</f>
        <v>DISPLACEMENT</v>
      </c>
      <c r="M7618" t="str">
        <f>IF(OR(L7618="ATTACK",L7618="FINTA"),"&lt;TECNICA&gt;",UPPER(anotacoes!I7618))</f>
        <v>TRY TO GRIP WITH CONTACT</v>
      </c>
      <c r="N7618" t="str">
        <f>IF(OR(L7618="ATTACK",L7618="FINTA"),UPPER(anotacoes!I7618),"")</f>
        <v/>
      </c>
      <c r="O7618" s="6" t="str">
        <f>IF(anotacoes!N7618=0,"",anotacoes!N7618)</f>
        <v/>
      </c>
      <c r="P7618" t="str">
        <f>IF(anotacoes!M7618=0,"",UPPER(anotacoes!M7618))</f>
        <v/>
      </c>
      <c r="Q7618" t="str">
        <f t="shared" si="237"/>
        <v>INSERT INTO CONVERSAO_LUTA_ACAO (cd_conversao, id_luta, sequencia, momento_inicio, momento_fim, quem_faz, quem_sofre, acao_tipo, acao, tecnica, direcao, pontuacao) VALUES (1, 112, 64, TRIM(' 00:08:50,474'), TRIM(' 00:08:55,737'), 'VALOIS-FORTIER', 'WIECZERZAK', 'DISPLACEMENT', 'TRY TO GRIP WITH CONTACT', NULL, NULL, NULL)</v>
      </c>
      <c r="R7618" t="s">
        <v>10327</v>
      </c>
    </row>
    <row r="7619" spans="1:18" hidden="1" x14ac:dyDescent="0.25">
      <c r="A7619" s="7">
        <f>anotacoes!D7619</f>
        <v>40720</v>
      </c>
      <c r="B7619" t="str">
        <f>anotacoes!C7619</f>
        <v>WORLD CUP SAO PAULO 2011</v>
      </c>
      <c r="C7619" t="str">
        <f>anotacoes!E7619</f>
        <v>VALOIS-FORTIER</v>
      </c>
      <c r="D7619" t="str">
        <f>anotacoes!F7619</f>
        <v>WIECZERZAK</v>
      </c>
      <c r="E7619" t="s">
        <v>10325</v>
      </c>
      <c r="F7619">
        <f>anotacoes!A7619</f>
        <v>112</v>
      </c>
      <c r="G7619">
        <f>anotacoes!B7619</f>
        <v>65</v>
      </c>
      <c r="H7619" t="str">
        <f>anotacoes!K7619</f>
        <v xml:space="preserve"> 00:08:55,737</v>
      </c>
      <c r="I7619" t="str">
        <f>anotacoes!L7619</f>
        <v xml:space="preserve"> 00:08:55,737</v>
      </c>
      <c r="J7619" t="str">
        <f>IF(L7619="PAUSE",E7619,IF(anotacoes!G7623=conversao_anotacoes!C7619,conversao_anotacoes!C7619,conversao_anotacoes!D7619))</f>
        <v>VALOIS-FORTIER</v>
      </c>
      <c r="K7619" t="str">
        <f t="shared" ref="K7619:K7682" si="238">IF(J7619=E7619,"",IF(J7619=C7619,D7619,C7619))</f>
        <v>WIECZERZAK</v>
      </c>
      <c r="L7619" t="str">
        <f>UPPER(anotacoes!H7619)</f>
        <v>ATTACK</v>
      </c>
      <c r="M7619" t="str">
        <f>IF(OR(L7619="ATTACK",L7619="FINTA"),"&lt;TECNICA&gt;",UPPER(anotacoes!I7619))</f>
        <v>&lt;TECNICA&gt;</v>
      </c>
      <c r="N7619" t="str">
        <f>IF(OR(L7619="ATTACK",L7619="FINTA"),UPPER(anotacoes!I7619),"")</f>
        <v>DEASHI HARAI</v>
      </c>
      <c r="O7619" s="6">
        <f>IF(anotacoes!N7619=0,"",anotacoes!N7619)</f>
        <v>3</v>
      </c>
      <c r="P7619" t="str">
        <f>IF(anotacoes!M7619=0,"",UPPER(anotacoes!M7619))</f>
        <v/>
      </c>
      <c r="Q7619" t="str">
        <f t="shared" ref="Q7619:Q7682" si="239">CONCATENATE("INSERT INTO CONVERSAO_LUTA_ACAO (cd_conversao, id_luta, sequencia, momento_inicio, momento_fim, quem_faz, quem_sofre, acao_tipo, acao, tecnica, direcao, pontuacao) VALUES (1, ",F7619,", ",G7619,", ","TRIM('",H7619,"')",", ","TRIM('",I7619,"')",", ","'",J7619,"'",", ","'",K7619,"'",", ","'",L7619,"'",", ","'",M7619,"'",", ",IF(N7619="","NULL",CONCATENATE("'",N7619,"'")),", ",IF(O7619="","NULL",O7619),", ",IF(P7619="","NULL",CONCATENATE("'",P7619,"'")),")")</f>
        <v>INSERT INTO CONVERSAO_LUTA_ACAO (cd_conversao, id_luta, sequencia, momento_inicio, momento_fim, quem_faz, quem_sofre, acao_tipo, acao, tecnica, direcao, pontuacao) VALUES (1, 112, 65, TRIM(' 00:08:55,737'), TRIM(' 00:08:55,737'), 'VALOIS-FORTIER', 'WIECZERZAK', 'ATTACK', '&lt;TECNICA&gt;', 'DEASHI HARAI', 3, NULL)</v>
      </c>
      <c r="R7619" t="s">
        <v>10327</v>
      </c>
    </row>
    <row r="7620" spans="1:18" hidden="1" x14ac:dyDescent="0.25">
      <c r="A7620" s="7">
        <f>anotacoes!D7620</f>
        <v>40720</v>
      </c>
      <c r="B7620" t="str">
        <f>anotacoes!C7620</f>
        <v>WORLD CUP SAO PAULO 2011</v>
      </c>
      <c r="C7620" t="str">
        <f>anotacoes!E7620</f>
        <v>VALOIS-FORTIER</v>
      </c>
      <c r="D7620" t="str">
        <f>anotacoes!F7620</f>
        <v>WIECZERZAK</v>
      </c>
      <c r="E7620" t="s">
        <v>10325</v>
      </c>
      <c r="F7620">
        <f>anotacoes!A7620</f>
        <v>112</v>
      </c>
      <c r="G7620">
        <f>anotacoes!B7620</f>
        <v>66</v>
      </c>
      <c r="H7620" t="str">
        <f>anotacoes!K7620</f>
        <v xml:space="preserve"> 00:08:55,737</v>
      </c>
      <c r="I7620" t="str">
        <f>anotacoes!L7620</f>
        <v xml:space="preserve"> 00:09:01,093</v>
      </c>
      <c r="J7620" t="str">
        <f>IF(L7620="PAUSE",E7620,IF(anotacoes!G7624=conversao_anotacoes!C7620,conversao_anotacoes!C7620,conversao_anotacoes!D7620))</f>
        <v>VALOIS-FORTIER</v>
      </c>
      <c r="K7620" t="str">
        <f t="shared" si="238"/>
        <v>WIECZERZAK</v>
      </c>
      <c r="L7620" t="str">
        <f>UPPER(anotacoes!H7620)</f>
        <v>GRIP TIME</v>
      </c>
      <c r="M7620" t="str">
        <f>IF(OR(L7620="ATTACK",L7620="FINTA"),"&lt;TECNICA&gt;",UPPER(anotacoes!I7620))</f>
        <v>RIGHT SLEEVE LEFT SLEEVE</v>
      </c>
      <c r="N7620" t="str">
        <f>IF(OR(L7620="ATTACK",L7620="FINTA"),UPPER(anotacoes!I7620),"")</f>
        <v/>
      </c>
      <c r="O7620" s="6" t="str">
        <f>IF(anotacoes!N7620=0,"",anotacoes!N7620)</f>
        <v/>
      </c>
      <c r="P7620" t="str">
        <f>IF(anotacoes!M7620=0,"",UPPER(anotacoes!M7620))</f>
        <v/>
      </c>
      <c r="Q7620" t="str">
        <f t="shared" si="239"/>
        <v>INSERT INTO CONVERSAO_LUTA_ACAO (cd_conversao, id_luta, sequencia, momento_inicio, momento_fim, quem_faz, quem_sofre, acao_tipo, acao, tecnica, direcao, pontuacao) VALUES (1, 112, 66, TRIM(' 00:08:55,737'), TRIM(' 00:09:01,093'), 'VALOIS-FORTIER', 'WIECZERZAK', 'GRIP TIME', 'RIGHT SLEEVE LEFT SLEEVE', NULL, NULL, NULL)</v>
      </c>
      <c r="R7620" t="s">
        <v>10327</v>
      </c>
    </row>
    <row r="7621" spans="1:18" hidden="1" x14ac:dyDescent="0.25">
      <c r="A7621" s="7">
        <f>anotacoes!D7621</f>
        <v>40720</v>
      </c>
      <c r="B7621" t="str">
        <f>anotacoes!C7621</f>
        <v>WORLD CUP SAO PAULO 2011</v>
      </c>
      <c r="C7621" t="str">
        <f>anotacoes!E7621</f>
        <v>VALOIS-FORTIER</v>
      </c>
      <c r="D7621" t="str">
        <f>anotacoes!F7621</f>
        <v>WIECZERZAK</v>
      </c>
      <c r="E7621" t="s">
        <v>10325</v>
      </c>
      <c r="F7621">
        <f>anotacoes!A7621</f>
        <v>112</v>
      </c>
      <c r="G7621">
        <f>anotacoes!B7621</f>
        <v>67</v>
      </c>
      <c r="H7621" t="str">
        <f>anotacoes!K7621</f>
        <v xml:space="preserve"> 00:09:01,093</v>
      </c>
      <c r="I7621" t="str">
        <f>anotacoes!L7621</f>
        <v xml:space="preserve"> 00:09:01,629</v>
      </c>
      <c r="J7621" t="str">
        <f>IF(L7621="PAUSE",E7621,IF(anotacoes!G7625=conversao_anotacoes!C7621,conversao_anotacoes!C7621,conversao_anotacoes!D7621))</f>
        <v>VALOIS-FORTIER</v>
      </c>
      <c r="K7621" t="str">
        <f t="shared" si="238"/>
        <v>WIECZERZAK</v>
      </c>
      <c r="L7621" t="str">
        <f>UPPER(anotacoes!H7621)</f>
        <v>DEFENSE</v>
      </c>
      <c r="M7621" t="str">
        <f>IF(OR(L7621="ATTACK",L7621="FINTA"),"&lt;TECNICA&gt;",UPPER(anotacoes!I7621))</f>
        <v>CONTER-ATTACK</v>
      </c>
      <c r="N7621" t="str">
        <f>IF(OR(L7621="ATTACK",L7621="FINTA"),UPPER(anotacoes!I7621),"")</f>
        <v/>
      </c>
      <c r="O7621" s="6" t="str">
        <f>IF(anotacoes!N7621=0,"",anotacoes!N7621)</f>
        <v/>
      </c>
      <c r="P7621" t="str">
        <f>IF(anotacoes!M7621=0,"",UPPER(anotacoes!M7621))</f>
        <v/>
      </c>
      <c r="Q7621" t="str">
        <f t="shared" si="239"/>
        <v>INSERT INTO CONVERSAO_LUTA_ACAO (cd_conversao, id_luta, sequencia, momento_inicio, momento_fim, quem_faz, quem_sofre, acao_tipo, acao, tecnica, direcao, pontuacao) VALUES (1, 112, 67, TRIM(' 00:09:01,093'), TRIM(' 00:09:01,629'), 'VALOIS-FORTIER', 'WIECZERZAK', 'DEFENSE', 'CONTER-ATTACK', NULL, NULL, NULL)</v>
      </c>
      <c r="R7621" t="s">
        <v>10327</v>
      </c>
    </row>
    <row r="7622" spans="1:18" hidden="1" x14ac:dyDescent="0.25">
      <c r="A7622" s="7">
        <f>anotacoes!D7622</f>
        <v>40720</v>
      </c>
      <c r="B7622" t="str">
        <f>anotacoes!C7622</f>
        <v>WORLD CUP SAO PAULO 2011</v>
      </c>
      <c r="C7622" t="str">
        <f>anotacoes!E7622</f>
        <v>VALOIS-FORTIER</v>
      </c>
      <c r="D7622" t="str">
        <f>anotacoes!F7622</f>
        <v>WIECZERZAK</v>
      </c>
      <c r="E7622" t="s">
        <v>10325</v>
      </c>
      <c r="F7622">
        <f>anotacoes!A7622</f>
        <v>112</v>
      </c>
      <c r="G7622">
        <f>anotacoes!B7622</f>
        <v>68</v>
      </c>
      <c r="H7622" t="str">
        <f>anotacoes!K7622</f>
        <v xml:space="preserve"> 00:09:01,629</v>
      </c>
      <c r="I7622" t="str">
        <f>anotacoes!L7622</f>
        <v xml:space="preserve"> 00:09:02,503</v>
      </c>
      <c r="J7622" t="str">
        <f>IF(L7622="PAUSE",E7622,IF(anotacoes!G7626=conversao_anotacoes!C7622,conversao_anotacoes!C7622,conversao_anotacoes!D7622))</f>
        <v>VALOIS-FORTIER</v>
      </c>
      <c r="K7622" t="str">
        <f t="shared" si="238"/>
        <v>WIECZERZAK</v>
      </c>
      <c r="L7622" t="str">
        <f>UPPER(anotacoes!H7622)</f>
        <v>ATTACK</v>
      </c>
      <c r="M7622" t="str">
        <f>IF(OR(L7622="ATTACK",L7622="FINTA"),"&lt;TECNICA&gt;",UPPER(anotacoes!I7622))</f>
        <v>&lt;TECNICA&gt;</v>
      </c>
      <c r="N7622" t="str">
        <f>IF(OR(L7622="ATTACK",L7622="FINTA"),UPPER(anotacoes!I7622),"")</f>
        <v>TANI OTOSHI</v>
      </c>
      <c r="O7622" s="6">
        <f>IF(anotacoes!N7622=0,"",anotacoes!N7622)</f>
        <v>1</v>
      </c>
      <c r="P7622" t="str">
        <f>IF(anotacoes!M7622=0,"",UPPER(anotacoes!M7622))</f>
        <v>YUKO</v>
      </c>
      <c r="Q7622" t="str">
        <f t="shared" si="239"/>
        <v>INSERT INTO CONVERSAO_LUTA_ACAO (cd_conversao, id_luta, sequencia, momento_inicio, momento_fim, quem_faz, quem_sofre, acao_tipo, acao, tecnica, direcao, pontuacao) VALUES (1, 112, 68, TRIM(' 00:09:01,629'), TRIM(' 00:09:02,503'), 'VALOIS-FORTIER', 'WIECZERZAK', 'ATTACK', '&lt;TECNICA&gt;', 'TANI OTOSHI', 1, 'YUKO')</v>
      </c>
      <c r="R7622" t="s">
        <v>10327</v>
      </c>
    </row>
    <row r="7623" spans="1:18" hidden="1" x14ac:dyDescent="0.25">
      <c r="A7623" s="7">
        <f>anotacoes!D7623</f>
        <v>40720</v>
      </c>
      <c r="B7623" t="str">
        <f>anotacoes!C7623</f>
        <v>WORLD CUP SAO PAULO 2011</v>
      </c>
      <c r="C7623" t="str">
        <f>anotacoes!E7623</f>
        <v>VALOIS-FORTIER</v>
      </c>
      <c r="D7623" t="str">
        <f>anotacoes!F7623</f>
        <v>WIECZERZAK</v>
      </c>
      <c r="E7623" t="s">
        <v>10325</v>
      </c>
      <c r="F7623">
        <f>anotacoes!A7623</f>
        <v>112</v>
      </c>
      <c r="G7623">
        <f>anotacoes!B7623</f>
        <v>69</v>
      </c>
      <c r="H7623" t="str">
        <f>anotacoes!K7623</f>
        <v xml:space="preserve"> 00:09:02,503</v>
      </c>
      <c r="I7623" t="str">
        <f>anotacoes!L7623</f>
        <v xml:space="preserve"> 00:09:10,454</v>
      </c>
      <c r="J7623" t="str">
        <f>IF(L7623="PAUSE",E7623,IF(anotacoes!G7627=conversao_anotacoes!C7623,conversao_anotacoes!C7623,conversao_anotacoes!D7623))</f>
        <v>VALOIS-FORTIER</v>
      </c>
      <c r="K7623" t="str">
        <f t="shared" si="238"/>
        <v>WIECZERZAK</v>
      </c>
      <c r="L7623" t="str">
        <f>UPPER(anotacoes!H7623)</f>
        <v>GROUNDWORK COMBAT</v>
      </c>
      <c r="M7623" t="str">
        <f>IF(OR(L7623="ATTACK",L7623="FINTA"),"&lt;TECNICA&gt;",UPPER(anotacoes!I7623))</f>
        <v>TRYING TO ATTACK</v>
      </c>
      <c r="N7623" t="str">
        <f>IF(OR(L7623="ATTACK",L7623="FINTA"),UPPER(anotacoes!I7623),"")</f>
        <v/>
      </c>
      <c r="O7623" s="6" t="str">
        <f>IF(anotacoes!N7623=0,"",anotacoes!N7623)</f>
        <v/>
      </c>
      <c r="P7623" t="str">
        <f>IF(anotacoes!M7623=0,"",UPPER(anotacoes!M7623))</f>
        <v/>
      </c>
      <c r="Q7623" t="str">
        <f t="shared" si="239"/>
        <v>INSERT INTO CONVERSAO_LUTA_ACAO (cd_conversao, id_luta, sequencia, momento_inicio, momento_fim, quem_faz, quem_sofre, acao_tipo, acao, tecnica, direcao, pontuacao) VALUES (1, 112, 69, TRIM(' 00:09:02,503'), TRIM(' 00:09:10,454'), 'VALOIS-FORTIER', 'WIECZERZAK', 'GROUNDWORK COMBAT', 'TRYING TO ATTACK', NULL, NULL, NULL)</v>
      </c>
      <c r="R7623" t="s">
        <v>10327</v>
      </c>
    </row>
    <row r="7624" spans="1:18" hidden="1" x14ac:dyDescent="0.25">
      <c r="A7624" s="7">
        <f>anotacoes!D7624</f>
        <v>40720</v>
      </c>
      <c r="B7624" t="str">
        <f>anotacoes!C7624</f>
        <v>WORLD CUP SAO PAULO 2011</v>
      </c>
      <c r="C7624" t="str">
        <f>anotacoes!E7624</f>
        <v>VALOIS-FORTIER</v>
      </c>
      <c r="D7624" t="str">
        <f>anotacoes!F7624</f>
        <v>WIECZERZAK</v>
      </c>
      <c r="E7624" t="s">
        <v>10325</v>
      </c>
      <c r="F7624">
        <f>anotacoes!A7624</f>
        <v>112</v>
      </c>
      <c r="G7624">
        <f>anotacoes!B7624</f>
        <v>70</v>
      </c>
      <c r="H7624" t="str">
        <f>anotacoes!K7624</f>
        <v xml:space="preserve"> 00:09:10,631</v>
      </c>
      <c r="I7624" t="str">
        <f>anotacoes!L7624</f>
        <v xml:space="preserve"> 00:09:16,088</v>
      </c>
      <c r="J7624" t="str">
        <f>IF(L7624="PAUSE",E7624,IF(anotacoes!G7628=conversao_anotacoes!C7624,conversao_anotacoes!C7624,conversao_anotacoes!D7624))</f>
        <v>&lt;ARBITRO_DESCONHECIDO&gt;</v>
      </c>
      <c r="K7624" t="str">
        <f t="shared" si="238"/>
        <v/>
      </c>
      <c r="L7624" t="str">
        <f>UPPER(anotacoes!H7624)</f>
        <v>PAUSE</v>
      </c>
      <c r="M7624" t="str">
        <f>IF(OR(L7624="ATTACK",L7624="FINTA"),"&lt;TECNICA&gt;",UPPER(anotacoes!I7624))</f>
        <v>&lt;NAO_CLASSIFICADO&gt;</v>
      </c>
      <c r="N7624" t="str">
        <f>IF(OR(L7624="ATTACK",L7624="FINTA"),UPPER(anotacoes!I7624),"")</f>
        <v/>
      </c>
      <c r="O7624" s="6" t="str">
        <f>IF(anotacoes!N7624=0,"",anotacoes!N7624)</f>
        <v/>
      </c>
      <c r="P7624" t="str">
        <f>IF(anotacoes!M7624=0,"",UPPER(anotacoes!M7624))</f>
        <v/>
      </c>
      <c r="Q7624" t="str">
        <f t="shared" si="239"/>
        <v>INSERT INTO CONVERSAO_LUTA_ACAO (cd_conversao, id_luta, sequencia, momento_inicio, momento_fim, quem_faz, quem_sofre, acao_tipo, acao, tecnica, direcao, pontuacao) VALUES (1, 112, 70, TRIM(' 00:09:10,631'), TRIM(' 00:09:16,088'), '&lt;ARBITRO_DESCONHECIDO&gt;', '', 'PAUSE', '&lt;NAO_CLASSIFICADO&gt;', NULL, NULL, NULL)</v>
      </c>
      <c r="R7624" t="s">
        <v>10327</v>
      </c>
    </row>
    <row r="7625" spans="1:18" hidden="1" x14ac:dyDescent="0.25">
      <c r="A7625" s="7">
        <f>anotacoes!D7625</f>
        <v>40720</v>
      </c>
      <c r="B7625" t="str">
        <f>anotacoes!C7625</f>
        <v>WORLD CUP SAO PAULO 2011</v>
      </c>
      <c r="C7625" t="str">
        <f>anotacoes!E7625</f>
        <v>VALOIS-FORTIER</v>
      </c>
      <c r="D7625" t="str">
        <f>anotacoes!F7625</f>
        <v>WIECZERZAK</v>
      </c>
      <c r="E7625" t="s">
        <v>10325</v>
      </c>
      <c r="F7625">
        <f>anotacoes!A7625</f>
        <v>112</v>
      </c>
      <c r="G7625">
        <f>anotacoes!B7625</f>
        <v>71</v>
      </c>
      <c r="H7625" t="str">
        <f>anotacoes!K7625</f>
        <v xml:space="preserve"> 00:09:16,242</v>
      </c>
      <c r="I7625" t="str">
        <f>anotacoes!L7625</f>
        <v xml:space="preserve"> 00:09:17,994</v>
      </c>
      <c r="J7625" t="str">
        <f>IF(L7625="PAUSE",E7625,IF(anotacoes!G7629=conversao_anotacoes!C7625,conversao_anotacoes!C7625,conversao_anotacoes!D7625))</f>
        <v>VALOIS-FORTIER</v>
      </c>
      <c r="K7625" t="str">
        <f t="shared" si="238"/>
        <v>WIECZERZAK</v>
      </c>
      <c r="L7625" t="str">
        <f>UPPER(anotacoes!H7625)</f>
        <v>DISPLACEMENT</v>
      </c>
      <c r="M7625" t="str">
        <f>IF(OR(L7625="ATTACK",L7625="FINTA"),"&lt;TECNICA&gt;",UPPER(anotacoes!I7625))</f>
        <v>2-3 STEP HESITANT RIGHT</v>
      </c>
      <c r="N7625" t="str">
        <f>IF(OR(L7625="ATTACK",L7625="FINTA"),UPPER(anotacoes!I7625),"")</f>
        <v/>
      </c>
      <c r="O7625" s="6" t="str">
        <f>IF(anotacoes!N7625=0,"",anotacoes!N7625)</f>
        <v/>
      </c>
      <c r="P7625" t="str">
        <f>IF(anotacoes!M7625=0,"",UPPER(anotacoes!M7625))</f>
        <v/>
      </c>
      <c r="Q7625" t="str">
        <f t="shared" si="239"/>
        <v>INSERT INTO CONVERSAO_LUTA_ACAO (cd_conversao, id_luta, sequencia, momento_inicio, momento_fim, quem_faz, quem_sofre, acao_tipo, acao, tecnica, direcao, pontuacao) VALUES (1, 112, 71, TRIM(' 00:09:16,242'), TRIM(' 00:09:17,994'), 'VALOIS-FORTIER', 'WIECZERZAK', 'DISPLACEMENT', '2-3 STEP HESITANT RIGHT', NULL, NULL, NULL)</v>
      </c>
      <c r="R7625" t="s">
        <v>10327</v>
      </c>
    </row>
    <row r="7626" spans="1:18" hidden="1" x14ac:dyDescent="0.25">
      <c r="A7626" s="7">
        <f>anotacoes!D7626</f>
        <v>40720</v>
      </c>
      <c r="B7626" t="str">
        <f>anotacoes!C7626</f>
        <v>WORLD CUP SAO PAULO 2011</v>
      </c>
      <c r="C7626" t="str">
        <f>anotacoes!E7626</f>
        <v>VALOIS-FORTIER</v>
      </c>
      <c r="D7626" t="str">
        <f>anotacoes!F7626</f>
        <v>WIECZERZAK</v>
      </c>
      <c r="E7626" t="s">
        <v>10325</v>
      </c>
      <c r="F7626">
        <f>anotacoes!A7626</f>
        <v>112</v>
      </c>
      <c r="G7626">
        <f>anotacoes!B7626</f>
        <v>72</v>
      </c>
      <c r="H7626" t="str">
        <f>anotacoes!K7626</f>
        <v xml:space="preserve"> 00:09:17,994</v>
      </c>
      <c r="I7626" t="str">
        <f>anotacoes!L7626</f>
        <v xml:space="preserve"> 00:09:19,272</v>
      </c>
      <c r="J7626" t="str">
        <f>IF(L7626="PAUSE",E7626,IF(anotacoes!G7630=conversao_anotacoes!C7626,conversao_anotacoes!C7626,conversao_anotacoes!D7626))</f>
        <v>VALOIS-FORTIER</v>
      </c>
      <c r="K7626" t="str">
        <f t="shared" si="238"/>
        <v>WIECZERZAK</v>
      </c>
      <c r="L7626" t="str">
        <f>UPPER(anotacoes!H7626)</f>
        <v>DISPLACEMENT</v>
      </c>
      <c r="M7626" t="str">
        <f>IF(OR(L7626="ATTACK",L7626="FINTA"),"&lt;TECNICA&gt;",UPPER(anotacoes!I7626))</f>
        <v>TRY TO GRIP WITH CONTACT</v>
      </c>
      <c r="N7626" t="str">
        <f>IF(OR(L7626="ATTACK",L7626="FINTA"),UPPER(anotacoes!I7626),"")</f>
        <v/>
      </c>
      <c r="O7626" s="6" t="str">
        <f>IF(anotacoes!N7626=0,"",anotacoes!N7626)</f>
        <v/>
      </c>
      <c r="P7626" t="str">
        <f>IF(anotacoes!M7626=0,"",UPPER(anotacoes!M7626))</f>
        <v/>
      </c>
      <c r="Q7626" t="str">
        <f t="shared" si="239"/>
        <v>INSERT INTO CONVERSAO_LUTA_ACAO (cd_conversao, id_luta, sequencia, momento_inicio, momento_fim, quem_faz, quem_sofre, acao_tipo, acao, tecnica, direcao, pontuacao) VALUES (1, 112, 72, TRIM(' 00:09:17,994'), TRIM(' 00:09:19,272'), 'VALOIS-FORTIER', 'WIECZERZAK', 'DISPLACEMENT', 'TRY TO GRIP WITH CONTACT', NULL, NULL, NULL)</v>
      </c>
      <c r="R7626" t="s">
        <v>10327</v>
      </c>
    </row>
    <row r="7627" spans="1:18" hidden="1" x14ac:dyDescent="0.25">
      <c r="A7627" s="7">
        <f>anotacoes!D7627</f>
        <v>40720</v>
      </c>
      <c r="B7627" t="str">
        <f>anotacoes!C7627</f>
        <v>WORLD CUP SAO PAULO 2011</v>
      </c>
      <c r="C7627" t="str">
        <f>anotacoes!E7627</f>
        <v>VALOIS-FORTIER</v>
      </c>
      <c r="D7627" t="str">
        <f>anotacoes!F7627</f>
        <v>WIECZERZAK</v>
      </c>
      <c r="E7627" t="s">
        <v>10325</v>
      </c>
      <c r="F7627">
        <f>anotacoes!A7627</f>
        <v>112</v>
      </c>
      <c r="G7627">
        <f>anotacoes!B7627</f>
        <v>73</v>
      </c>
      <c r="H7627" t="str">
        <f>anotacoes!K7627</f>
        <v xml:space="preserve"> 00:09:19,272</v>
      </c>
      <c r="I7627" t="str">
        <f>anotacoes!L7627</f>
        <v xml:space="preserve"> 00:10:00,570</v>
      </c>
      <c r="J7627" t="str">
        <f>IF(L7627="PAUSE",E7627,IF(anotacoes!G7631=conversao_anotacoes!C7627,conversao_anotacoes!C7627,conversao_anotacoes!D7627))</f>
        <v>VALOIS-FORTIER</v>
      </c>
      <c r="K7627" t="str">
        <f t="shared" si="238"/>
        <v>WIECZERZAK</v>
      </c>
      <c r="L7627" t="str">
        <f>UPPER(anotacoes!H7627)</f>
        <v>GRIP TIME</v>
      </c>
      <c r="M7627" t="str">
        <f>IF(OR(L7627="ATTACK",L7627="FINTA"),"&lt;TECNICA&gt;",UPPER(anotacoes!I7627))</f>
        <v>LEFT COLLAR RIGHT SLEEVE</v>
      </c>
      <c r="N7627" t="str">
        <f>IF(OR(L7627="ATTACK",L7627="FINTA"),UPPER(anotacoes!I7627),"")</f>
        <v/>
      </c>
      <c r="O7627" s="6" t="str">
        <f>IF(anotacoes!N7627=0,"",anotacoes!N7627)</f>
        <v/>
      </c>
      <c r="P7627" t="str">
        <f>IF(anotacoes!M7627=0,"",UPPER(anotacoes!M7627))</f>
        <v/>
      </c>
      <c r="Q7627" t="str">
        <f t="shared" si="239"/>
        <v>INSERT INTO CONVERSAO_LUTA_ACAO (cd_conversao, id_luta, sequencia, momento_inicio, momento_fim, quem_faz, quem_sofre, acao_tipo, acao, tecnica, direcao, pontuacao) VALUES (1, 112, 73, TRIM(' 00:09:19,272'), TRIM(' 00:10:00,570'), 'VALOIS-FORTIER', 'WIECZERZAK', 'GRIP TIME', 'LEFT COLLAR RIGHT SLEEVE', NULL, NULL, NULL)</v>
      </c>
      <c r="R7627" t="s">
        <v>10327</v>
      </c>
    </row>
    <row r="7628" spans="1:18" hidden="1" x14ac:dyDescent="0.25">
      <c r="A7628" s="7">
        <f>anotacoes!D7628</f>
        <v>40720</v>
      </c>
      <c r="B7628" t="str">
        <f>anotacoes!C7628</f>
        <v>WORLD CUP SAO PAULO 2011</v>
      </c>
      <c r="C7628" t="str">
        <f>anotacoes!E7628</f>
        <v>VALOIS-FORTIER</v>
      </c>
      <c r="D7628" t="str">
        <f>anotacoes!F7628</f>
        <v>WIECZERZAK</v>
      </c>
      <c r="E7628" t="s">
        <v>10325</v>
      </c>
      <c r="F7628">
        <f>anotacoes!A7628</f>
        <v>112</v>
      </c>
      <c r="G7628">
        <f>anotacoes!B7628</f>
        <v>74</v>
      </c>
      <c r="H7628" t="str">
        <f>anotacoes!K7628</f>
        <v xml:space="preserve"> 00:10:00,570</v>
      </c>
      <c r="I7628" t="str">
        <f>anotacoes!L7628</f>
        <v xml:space="preserve"> 00:10:00,570</v>
      </c>
      <c r="J7628" t="str">
        <f>IF(L7628="PAUSE",E7628,IF(anotacoes!G7632=conversao_anotacoes!C7628,conversao_anotacoes!C7628,conversao_anotacoes!D7628))</f>
        <v>VALOIS-FORTIER</v>
      </c>
      <c r="K7628" t="str">
        <f t="shared" si="238"/>
        <v>WIECZERZAK</v>
      </c>
      <c r="L7628" t="str">
        <f>UPPER(anotacoes!H7628)</f>
        <v>DEFENSE</v>
      </c>
      <c r="M7628" t="str">
        <f>IF(OR(L7628="ATTACK",L7628="FINTA"),"&lt;TECNICA&gt;",UPPER(anotacoes!I7628))</f>
        <v>TAE-SABAKI RIGHT</v>
      </c>
      <c r="N7628" t="str">
        <f>IF(OR(L7628="ATTACK",L7628="FINTA"),UPPER(anotacoes!I7628),"")</f>
        <v/>
      </c>
      <c r="O7628" s="6" t="str">
        <f>IF(anotacoes!N7628=0,"",anotacoes!N7628)</f>
        <v/>
      </c>
      <c r="P7628" t="str">
        <f>IF(anotacoes!M7628=0,"",UPPER(anotacoes!M7628))</f>
        <v/>
      </c>
      <c r="Q7628" t="str">
        <f t="shared" si="239"/>
        <v>INSERT INTO CONVERSAO_LUTA_ACAO (cd_conversao, id_luta, sequencia, momento_inicio, momento_fim, quem_faz, quem_sofre, acao_tipo, acao, tecnica, direcao, pontuacao) VALUES (1, 112, 74, TRIM(' 00:10:00,570'), TRIM(' 00:10:00,570'), 'VALOIS-FORTIER', 'WIECZERZAK', 'DEFENSE', 'TAE-SABAKI RIGHT', NULL, NULL, NULL)</v>
      </c>
      <c r="R7628" t="s">
        <v>10327</v>
      </c>
    </row>
    <row r="7629" spans="1:18" hidden="1" x14ac:dyDescent="0.25">
      <c r="A7629" s="7">
        <f>anotacoes!D7629</f>
        <v>40720</v>
      </c>
      <c r="B7629" t="str">
        <f>anotacoes!C7629</f>
        <v>WORLD CUP SAO PAULO 2011</v>
      </c>
      <c r="C7629" t="str">
        <f>anotacoes!E7629</f>
        <v>VALOIS-FORTIER</v>
      </c>
      <c r="D7629" t="str">
        <f>anotacoes!F7629</f>
        <v>WIECZERZAK</v>
      </c>
      <c r="E7629" t="s">
        <v>10325</v>
      </c>
      <c r="F7629">
        <f>anotacoes!A7629</f>
        <v>112</v>
      </c>
      <c r="G7629">
        <f>anotacoes!B7629</f>
        <v>75</v>
      </c>
      <c r="H7629" t="str">
        <f>anotacoes!K7629</f>
        <v xml:space="preserve"> 00:10:00,570</v>
      </c>
      <c r="I7629" t="str">
        <f>anotacoes!L7629</f>
        <v xml:space="preserve"> 00:10:07,099</v>
      </c>
      <c r="J7629" t="str">
        <f>IF(L7629="PAUSE",E7629,IF(anotacoes!G7633=conversao_anotacoes!C7629,conversao_anotacoes!C7629,conversao_anotacoes!D7629))</f>
        <v>VALOIS-FORTIER</v>
      </c>
      <c r="K7629" t="str">
        <f t="shared" si="238"/>
        <v>WIECZERZAK</v>
      </c>
      <c r="L7629" t="str">
        <f>UPPER(anotacoes!H7629)</f>
        <v>GRIP TIME</v>
      </c>
      <c r="M7629" t="str">
        <f>IF(OR(L7629="ATTACK",L7629="FINTA"),"&lt;TECNICA&gt;",UPPER(anotacoes!I7629))</f>
        <v>LEFT COLLAR RIGHT SLEEVE</v>
      </c>
      <c r="N7629" t="str">
        <f>IF(OR(L7629="ATTACK",L7629="FINTA"),UPPER(anotacoes!I7629),"")</f>
        <v/>
      </c>
      <c r="O7629" s="6" t="str">
        <f>IF(anotacoes!N7629=0,"",anotacoes!N7629)</f>
        <v/>
      </c>
      <c r="P7629" t="str">
        <f>IF(anotacoes!M7629=0,"",UPPER(anotacoes!M7629))</f>
        <v/>
      </c>
      <c r="Q7629" t="str">
        <f t="shared" si="239"/>
        <v>INSERT INTO CONVERSAO_LUTA_ACAO (cd_conversao, id_luta, sequencia, momento_inicio, momento_fim, quem_faz, quem_sofre, acao_tipo, acao, tecnica, direcao, pontuacao) VALUES (1, 112, 75, TRIM(' 00:10:00,570'), TRIM(' 00:10:07,099'), 'VALOIS-FORTIER', 'WIECZERZAK', 'GRIP TIME', 'LEFT COLLAR RIGHT SLEEVE', NULL, NULL, NULL)</v>
      </c>
      <c r="R7629" t="s">
        <v>10327</v>
      </c>
    </row>
    <row r="7630" spans="1:18" hidden="1" x14ac:dyDescent="0.25">
      <c r="A7630" s="7">
        <f>anotacoes!D7630</f>
        <v>40720</v>
      </c>
      <c r="B7630" t="str">
        <f>anotacoes!C7630</f>
        <v>WORLD CUP SAO PAULO 2011</v>
      </c>
      <c r="C7630" t="str">
        <f>anotacoes!E7630</f>
        <v>VALOIS-FORTIER</v>
      </c>
      <c r="D7630" t="str">
        <f>anotacoes!F7630</f>
        <v>WIECZERZAK</v>
      </c>
      <c r="E7630" t="s">
        <v>10325</v>
      </c>
      <c r="F7630">
        <f>anotacoes!A7630</f>
        <v>112</v>
      </c>
      <c r="G7630">
        <f>anotacoes!B7630</f>
        <v>76</v>
      </c>
      <c r="H7630" t="str">
        <f>anotacoes!K7630</f>
        <v xml:space="preserve"> 00:10:07,099</v>
      </c>
      <c r="I7630" t="str">
        <f>anotacoes!L7630</f>
        <v xml:space="preserve"> 00:10:08,199</v>
      </c>
      <c r="J7630" t="str">
        <f>IF(L7630="PAUSE",E7630,IF(anotacoes!G7634=conversao_anotacoes!C7630,conversao_anotacoes!C7630,conversao_anotacoes!D7630))</f>
        <v>VALOIS-FORTIER</v>
      </c>
      <c r="K7630" t="str">
        <f t="shared" si="238"/>
        <v>WIECZERZAK</v>
      </c>
      <c r="L7630" t="str">
        <f>UPPER(anotacoes!H7630)</f>
        <v>ATTACK</v>
      </c>
      <c r="M7630" t="str">
        <f>IF(OR(L7630="ATTACK",L7630="FINTA"),"&lt;TECNICA&gt;",UPPER(anotacoes!I7630))</f>
        <v>&lt;TECNICA&gt;</v>
      </c>
      <c r="N7630" t="str">
        <f>IF(OR(L7630="ATTACK",L7630="FINTA"),UPPER(anotacoes!I7630),"")</f>
        <v>UCHIMATA</v>
      </c>
      <c r="O7630" s="6">
        <f>IF(anotacoes!N7630=0,"",anotacoes!N7630)</f>
        <v>6</v>
      </c>
      <c r="P7630" t="str">
        <f>IF(anotacoes!M7630=0,"",UPPER(anotacoes!M7630))</f>
        <v/>
      </c>
      <c r="Q7630" t="str">
        <f t="shared" si="239"/>
        <v>INSERT INTO CONVERSAO_LUTA_ACAO (cd_conversao, id_luta, sequencia, momento_inicio, momento_fim, quem_faz, quem_sofre, acao_tipo, acao, tecnica, direcao, pontuacao) VALUES (1, 112, 76, TRIM(' 00:10:07,099'), TRIM(' 00:10:08,199'), 'VALOIS-FORTIER', 'WIECZERZAK', 'ATTACK', '&lt;TECNICA&gt;', 'UCHIMATA', 6, NULL)</v>
      </c>
      <c r="R7630" t="s">
        <v>10327</v>
      </c>
    </row>
    <row r="7631" spans="1:18" hidden="1" x14ac:dyDescent="0.25">
      <c r="A7631" s="7">
        <f>anotacoes!D7631</f>
        <v>40720</v>
      </c>
      <c r="B7631" t="str">
        <f>anotacoes!C7631</f>
        <v>WORLD CUP SAO PAULO 2011</v>
      </c>
      <c r="C7631" t="str">
        <f>anotacoes!E7631</f>
        <v>VALOIS-FORTIER</v>
      </c>
      <c r="D7631" t="str">
        <f>anotacoes!F7631</f>
        <v>WIECZERZAK</v>
      </c>
      <c r="E7631" t="s">
        <v>10325</v>
      </c>
      <c r="F7631">
        <f>anotacoes!A7631</f>
        <v>112</v>
      </c>
      <c r="G7631">
        <f>anotacoes!B7631</f>
        <v>77</v>
      </c>
      <c r="H7631" t="str">
        <f>anotacoes!K7631</f>
        <v xml:space="preserve"> 00:10:08,199</v>
      </c>
      <c r="I7631" t="str">
        <f>anotacoes!L7631</f>
        <v xml:space="preserve"> 00:10:14,282</v>
      </c>
      <c r="J7631" t="str">
        <f>IF(L7631="PAUSE",E7631,IF(anotacoes!G7635=conversao_anotacoes!C7631,conversao_anotacoes!C7631,conversao_anotacoes!D7631))</f>
        <v>&lt;ARBITRO_DESCONHECIDO&gt;</v>
      </c>
      <c r="K7631" t="str">
        <f t="shared" si="238"/>
        <v/>
      </c>
      <c r="L7631" t="str">
        <f>UPPER(anotacoes!H7631)</f>
        <v>PAUSE</v>
      </c>
      <c r="M7631" t="str">
        <f>IF(OR(L7631="ATTACK",L7631="FINTA"),"&lt;TECNICA&gt;",UPPER(anotacoes!I7631))</f>
        <v>&lt;NAO_CLASSIFICADO&gt;</v>
      </c>
      <c r="N7631" t="str">
        <f>IF(OR(L7631="ATTACK",L7631="FINTA"),UPPER(anotacoes!I7631),"")</f>
        <v/>
      </c>
      <c r="O7631" s="6" t="str">
        <f>IF(anotacoes!N7631=0,"",anotacoes!N7631)</f>
        <v/>
      </c>
      <c r="P7631" t="str">
        <f>IF(anotacoes!M7631=0,"",UPPER(anotacoes!M7631))</f>
        <v/>
      </c>
      <c r="Q7631" t="str">
        <f t="shared" si="239"/>
        <v>INSERT INTO CONVERSAO_LUTA_ACAO (cd_conversao, id_luta, sequencia, momento_inicio, momento_fim, quem_faz, quem_sofre, acao_tipo, acao, tecnica, direcao, pontuacao) VALUES (1, 112, 77, TRIM(' 00:10:08,199'), TRIM(' 00:10:14,282'), '&lt;ARBITRO_DESCONHECIDO&gt;', '', 'PAUSE', '&lt;NAO_CLASSIFICADO&gt;', NULL, NULL, NULL)</v>
      </c>
      <c r="R7631" t="s">
        <v>10327</v>
      </c>
    </row>
    <row r="7632" spans="1:18" hidden="1" x14ac:dyDescent="0.25">
      <c r="A7632" s="7">
        <f>anotacoes!D7632</f>
        <v>40720</v>
      </c>
      <c r="B7632" t="str">
        <f>anotacoes!C7632</f>
        <v>WORLD CUP SAO PAULO 2011</v>
      </c>
      <c r="C7632" t="str">
        <f>anotacoes!E7632</f>
        <v>VALOIS-FORTIER</v>
      </c>
      <c r="D7632" t="str">
        <f>anotacoes!F7632</f>
        <v>WIECZERZAK</v>
      </c>
      <c r="E7632" t="s">
        <v>10325</v>
      </c>
      <c r="F7632">
        <f>anotacoes!A7632</f>
        <v>112</v>
      </c>
      <c r="G7632">
        <f>anotacoes!B7632</f>
        <v>78</v>
      </c>
      <c r="H7632" t="str">
        <f>anotacoes!K7632</f>
        <v xml:space="preserve"> 00:10:14,489</v>
      </c>
      <c r="I7632" t="str">
        <f>anotacoes!L7632</f>
        <v xml:space="preserve"> 00:10:17,705</v>
      </c>
      <c r="J7632" t="str">
        <f>IF(L7632="PAUSE",E7632,IF(anotacoes!G7636=conversao_anotacoes!C7632,conversao_anotacoes!C7632,conversao_anotacoes!D7632))</f>
        <v>VALOIS-FORTIER</v>
      </c>
      <c r="K7632" t="str">
        <f t="shared" si="238"/>
        <v>WIECZERZAK</v>
      </c>
      <c r="L7632" t="str">
        <f>UPPER(anotacoes!H7632)</f>
        <v>DISPLACEMENT</v>
      </c>
      <c r="M7632" t="str">
        <f>IF(OR(L7632="ATTACK",L7632="FINTA"),"&lt;TECNICA&gt;",UPPER(anotacoes!I7632))</f>
        <v>2-3 STEP HESITANT RIGHT</v>
      </c>
      <c r="N7632" t="str">
        <f>IF(OR(L7632="ATTACK",L7632="FINTA"),UPPER(anotacoes!I7632),"")</f>
        <v/>
      </c>
      <c r="O7632" s="6" t="str">
        <f>IF(anotacoes!N7632=0,"",anotacoes!N7632)</f>
        <v/>
      </c>
      <c r="P7632" t="str">
        <f>IF(anotacoes!M7632=0,"",UPPER(anotacoes!M7632))</f>
        <v/>
      </c>
      <c r="Q7632" t="str">
        <f t="shared" si="239"/>
        <v>INSERT INTO CONVERSAO_LUTA_ACAO (cd_conversao, id_luta, sequencia, momento_inicio, momento_fim, quem_faz, quem_sofre, acao_tipo, acao, tecnica, direcao, pontuacao) VALUES (1, 112, 78, TRIM(' 00:10:14,489'), TRIM(' 00:10:17,705'), 'VALOIS-FORTIER', 'WIECZERZAK', 'DISPLACEMENT', '2-3 STEP HESITANT RIGHT', NULL, NULL, NULL)</v>
      </c>
      <c r="R7632" t="s">
        <v>10327</v>
      </c>
    </row>
    <row r="7633" spans="1:18" hidden="1" x14ac:dyDescent="0.25">
      <c r="A7633" s="7">
        <f>anotacoes!D7633</f>
        <v>40720</v>
      </c>
      <c r="B7633" t="str">
        <f>anotacoes!C7633</f>
        <v>WORLD CUP SAO PAULO 2011</v>
      </c>
      <c r="C7633" t="str">
        <f>anotacoes!E7633</f>
        <v>VALOIS-FORTIER</v>
      </c>
      <c r="D7633" t="str">
        <f>anotacoes!F7633</f>
        <v>WIECZERZAK</v>
      </c>
      <c r="E7633" t="s">
        <v>10325</v>
      </c>
      <c r="F7633">
        <f>anotacoes!A7633</f>
        <v>112</v>
      </c>
      <c r="G7633">
        <f>anotacoes!B7633</f>
        <v>79</v>
      </c>
      <c r="H7633" t="str">
        <f>anotacoes!K7633</f>
        <v xml:space="preserve"> 00:10:17,705</v>
      </c>
      <c r="I7633" t="str">
        <f>anotacoes!L7633</f>
        <v xml:space="preserve"> 00:10:21,269</v>
      </c>
      <c r="J7633" t="str">
        <f>IF(L7633="PAUSE",E7633,IF(anotacoes!G7637=conversao_anotacoes!C7633,conversao_anotacoes!C7633,conversao_anotacoes!D7633))</f>
        <v>VALOIS-FORTIER</v>
      </c>
      <c r="K7633" t="str">
        <f t="shared" si="238"/>
        <v>WIECZERZAK</v>
      </c>
      <c r="L7633" t="str">
        <f>UPPER(anotacoes!H7633)</f>
        <v>GRIP TIME</v>
      </c>
      <c r="M7633" t="str">
        <f>IF(OR(L7633="ATTACK",L7633="FINTA"),"&lt;TECNICA&gt;",UPPER(anotacoes!I7633))</f>
        <v>RIGHT SLEEVE LEFT SLEEVE</v>
      </c>
      <c r="N7633" t="str">
        <f>IF(OR(L7633="ATTACK",L7633="FINTA"),UPPER(anotacoes!I7633),"")</f>
        <v/>
      </c>
      <c r="O7633" s="6" t="str">
        <f>IF(anotacoes!N7633=0,"",anotacoes!N7633)</f>
        <v/>
      </c>
      <c r="P7633" t="str">
        <f>IF(anotacoes!M7633=0,"",UPPER(anotacoes!M7633))</f>
        <v/>
      </c>
      <c r="Q7633" t="str">
        <f t="shared" si="239"/>
        <v>INSERT INTO CONVERSAO_LUTA_ACAO (cd_conversao, id_luta, sequencia, momento_inicio, momento_fim, quem_faz, quem_sofre, acao_tipo, acao, tecnica, direcao, pontuacao) VALUES (1, 112, 79, TRIM(' 00:10:17,705'), TRIM(' 00:10:21,269'), 'VALOIS-FORTIER', 'WIECZERZAK', 'GRIP TIME', 'RIGHT SLEEVE LEFT SLEEVE', NULL, NULL, NULL)</v>
      </c>
      <c r="R7633" t="s">
        <v>10327</v>
      </c>
    </row>
    <row r="7634" spans="1:18" hidden="1" x14ac:dyDescent="0.25">
      <c r="A7634" s="7">
        <f>anotacoes!D7634</f>
        <v>40720</v>
      </c>
      <c r="B7634" t="str">
        <f>anotacoes!C7634</f>
        <v>WORLD CUP SAO PAULO 2011</v>
      </c>
      <c r="C7634" t="str">
        <f>anotacoes!E7634</f>
        <v>VALOIS-FORTIER</v>
      </c>
      <c r="D7634" t="str">
        <f>anotacoes!F7634</f>
        <v>WIECZERZAK</v>
      </c>
      <c r="E7634" t="s">
        <v>10325</v>
      </c>
      <c r="F7634">
        <f>anotacoes!A7634</f>
        <v>112</v>
      </c>
      <c r="G7634">
        <f>anotacoes!B7634</f>
        <v>80</v>
      </c>
      <c r="H7634" t="str">
        <f>anotacoes!K7634</f>
        <v xml:space="preserve"> 00:10:21,269</v>
      </c>
      <c r="I7634" t="str">
        <f>anotacoes!L7634</f>
        <v xml:space="preserve"> 00:10:21,269</v>
      </c>
      <c r="J7634" t="str">
        <f>IF(L7634="PAUSE",E7634,IF(anotacoes!G7638=conversao_anotacoes!C7634,conversao_anotacoes!C7634,conversao_anotacoes!D7634))</f>
        <v>VALOIS-FORTIER</v>
      </c>
      <c r="K7634" t="str">
        <f t="shared" si="238"/>
        <v>WIECZERZAK</v>
      </c>
      <c r="L7634" t="str">
        <f>UPPER(anotacoes!H7634)</f>
        <v>DEFENSE</v>
      </c>
      <c r="M7634" t="str">
        <f>IF(OR(L7634="ATTACK",L7634="FINTA"),"&lt;TECNICA&gt;",UPPER(anotacoes!I7634))</f>
        <v>TAE-SABAKI LEFT INCLINED</v>
      </c>
      <c r="N7634" t="str">
        <f>IF(OR(L7634="ATTACK",L7634="FINTA"),UPPER(anotacoes!I7634),"")</f>
        <v/>
      </c>
      <c r="O7634" s="6" t="str">
        <f>IF(anotacoes!N7634=0,"",anotacoes!N7634)</f>
        <v/>
      </c>
      <c r="P7634" t="str">
        <f>IF(anotacoes!M7634=0,"",UPPER(anotacoes!M7634))</f>
        <v/>
      </c>
      <c r="Q7634" t="str">
        <f t="shared" si="239"/>
        <v>INSERT INTO CONVERSAO_LUTA_ACAO (cd_conversao, id_luta, sequencia, momento_inicio, momento_fim, quem_faz, quem_sofre, acao_tipo, acao, tecnica, direcao, pontuacao) VALUES (1, 112, 80, TRIM(' 00:10:21,269'), TRIM(' 00:10:21,269'), 'VALOIS-FORTIER', 'WIECZERZAK', 'DEFENSE', 'TAE-SABAKI LEFT INCLINED', NULL, NULL, NULL)</v>
      </c>
      <c r="R7634" t="s">
        <v>10327</v>
      </c>
    </row>
    <row r="7635" spans="1:18" hidden="1" x14ac:dyDescent="0.25">
      <c r="A7635" s="7">
        <f>anotacoes!D7635</f>
        <v>40720</v>
      </c>
      <c r="B7635" t="str">
        <f>anotacoes!C7635</f>
        <v>WORLD CUP SAO PAULO 2011</v>
      </c>
      <c r="C7635" t="str">
        <f>anotacoes!E7635</f>
        <v>VALOIS-FORTIER</v>
      </c>
      <c r="D7635" t="str">
        <f>anotacoes!F7635</f>
        <v>WIECZERZAK</v>
      </c>
      <c r="E7635" t="s">
        <v>10325</v>
      </c>
      <c r="F7635">
        <f>anotacoes!A7635</f>
        <v>112</v>
      </c>
      <c r="G7635">
        <f>anotacoes!B7635</f>
        <v>81</v>
      </c>
      <c r="H7635" t="str">
        <f>anotacoes!K7635</f>
        <v xml:space="preserve"> 00:10:21,269</v>
      </c>
      <c r="I7635" t="str">
        <f>anotacoes!L7635</f>
        <v xml:space="preserve"> 00:10:23,972</v>
      </c>
      <c r="J7635" t="str">
        <f>IF(L7635="PAUSE",E7635,IF(anotacoes!G7639=conversao_anotacoes!C7635,conversao_anotacoes!C7635,conversao_anotacoes!D7635))</f>
        <v>VALOIS-FORTIER</v>
      </c>
      <c r="K7635" t="str">
        <f t="shared" si="238"/>
        <v>WIECZERZAK</v>
      </c>
      <c r="L7635" t="str">
        <f>UPPER(anotacoes!H7635)</f>
        <v>GROUNDWORK COMBAT</v>
      </c>
      <c r="M7635" t="str">
        <f>IF(OR(L7635="ATTACK",L7635="FINTA"),"&lt;TECNICA&gt;",UPPER(anotacoes!I7635))</f>
        <v>TRYING TO ATTACK</v>
      </c>
      <c r="N7635" t="str">
        <f>IF(OR(L7635="ATTACK",L7635="FINTA"),UPPER(anotacoes!I7635),"")</f>
        <v/>
      </c>
      <c r="O7635" s="6" t="str">
        <f>IF(anotacoes!N7635=0,"",anotacoes!N7635)</f>
        <v/>
      </c>
      <c r="P7635" t="str">
        <f>IF(anotacoes!M7635=0,"",UPPER(anotacoes!M7635))</f>
        <v/>
      </c>
      <c r="Q7635" t="str">
        <f t="shared" si="239"/>
        <v>INSERT INTO CONVERSAO_LUTA_ACAO (cd_conversao, id_luta, sequencia, momento_inicio, momento_fim, quem_faz, quem_sofre, acao_tipo, acao, tecnica, direcao, pontuacao) VALUES (1, 112, 81, TRIM(' 00:10:21,269'), TRIM(' 00:10:23,972'), 'VALOIS-FORTIER', 'WIECZERZAK', 'GROUNDWORK COMBAT', 'TRYING TO ATTACK', NULL, NULL, NULL)</v>
      </c>
      <c r="R7635" t="s">
        <v>10327</v>
      </c>
    </row>
    <row r="7636" spans="1:18" hidden="1" x14ac:dyDescent="0.25">
      <c r="A7636" s="7">
        <f>anotacoes!D7636</f>
        <v>40720</v>
      </c>
      <c r="B7636" t="str">
        <f>anotacoes!C7636</f>
        <v>WORLD CUP SAO PAULO 2011</v>
      </c>
      <c r="C7636" t="str">
        <f>anotacoes!E7636</f>
        <v>VALOIS-FORTIER</v>
      </c>
      <c r="D7636" t="str">
        <f>anotacoes!F7636</f>
        <v>WIECZERZAK</v>
      </c>
      <c r="E7636" t="s">
        <v>10325</v>
      </c>
      <c r="F7636">
        <f>anotacoes!A7636</f>
        <v>112</v>
      </c>
      <c r="G7636">
        <f>anotacoes!B7636</f>
        <v>82</v>
      </c>
      <c r="H7636" t="str">
        <f>anotacoes!K7636</f>
        <v xml:space="preserve"> 00:10:24,156</v>
      </c>
      <c r="I7636" t="str">
        <f>anotacoes!L7636</f>
        <v xml:space="preserve"> 00:10:32,656</v>
      </c>
      <c r="J7636" t="str">
        <f>IF(L7636="PAUSE",E7636,IF(anotacoes!G7640=conversao_anotacoes!C7636,conversao_anotacoes!C7636,conversao_anotacoes!D7636))</f>
        <v>&lt;ARBITRO_DESCONHECIDO&gt;</v>
      </c>
      <c r="K7636" t="str">
        <f t="shared" si="238"/>
        <v/>
      </c>
      <c r="L7636" t="str">
        <f>UPPER(anotacoes!H7636)</f>
        <v>PAUSE</v>
      </c>
      <c r="M7636" t="str">
        <f>IF(OR(L7636="ATTACK",L7636="FINTA"),"&lt;TECNICA&gt;",UPPER(anotacoes!I7636))</f>
        <v>SHIDO WITH SCORE</v>
      </c>
      <c r="N7636" t="str">
        <f>IF(OR(L7636="ATTACK",L7636="FINTA"),UPPER(anotacoes!I7636),"")</f>
        <v/>
      </c>
      <c r="O7636" s="6" t="str">
        <f>IF(anotacoes!N7636=0,"",anotacoes!N7636)</f>
        <v/>
      </c>
      <c r="P7636" t="str">
        <f>IF(anotacoes!M7636=0,"",UPPER(anotacoes!M7636))</f>
        <v/>
      </c>
      <c r="Q7636" t="str">
        <f t="shared" si="239"/>
        <v>INSERT INTO CONVERSAO_LUTA_ACAO (cd_conversao, id_luta, sequencia, momento_inicio, momento_fim, quem_faz, quem_sofre, acao_tipo, acao, tecnica, direcao, pontuacao) VALUES (1, 112, 82, TRIM(' 00:10:24,156'), TRIM(' 00:10:32,656'), '&lt;ARBITRO_DESCONHECIDO&gt;', '', 'PAUSE', 'SHIDO WITH SCORE', NULL, NULL, NULL)</v>
      </c>
      <c r="R7636" t="s">
        <v>10327</v>
      </c>
    </row>
    <row r="7637" spans="1:18" hidden="1" x14ac:dyDescent="0.25">
      <c r="A7637" s="7">
        <f>anotacoes!D7637</f>
        <v>40720</v>
      </c>
      <c r="B7637" t="str">
        <f>anotacoes!C7637</f>
        <v>WORLD CUP SAO PAULO 2011</v>
      </c>
      <c r="C7637" t="str">
        <f>anotacoes!E7637</f>
        <v>VALOIS-FORTIER</v>
      </c>
      <c r="D7637" t="str">
        <f>anotacoes!F7637</f>
        <v>WIECZERZAK</v>
      </c>
      <c r="E7637" t="s">
        <v>10325</v>
      </c>
      <c r="F7637">
        <f>anotacoes!A7637</f>
        <v>112</v>
      </c>
      <c r="G7637">
        <f>anotacoes!B7637</f>
        <v>83</v>
      </c>
      <c r="H7637" t="str">
        <f>anotacoes!K7637</f>
        <v xml:space="preserve"> 00:10:32,656</v>
      </c>
      <c r="I7637" t="str">
        <f>anotacoes!L7637</f>
        <v xml:space="preserve"> 00:10:37,922</v>
      </c>
      <c r="J7637" t="str">
        <f>IF(L7637="PAUSE",E7637,IF(anotacoes!G7641=conversao_anotacoes!C7637,conversao_anotacoes!C7637,conversao_anotacoes!D7637))</f>
        <v>VALOIS-FORTIER</v>
      </c>
      <c r="K7637" t="str">
        <f t="shared" si="238"/>
        <v>WIECZERZAK</v>
      </c>
      <c r="L7637" t="str">
        <f>UPPER(anotacoes!H7637)</f>
        <v>DISPLACEMENT</v>
      </c>
      <c r="M7637" t="str">
        <f>IF(OR(L7637="ATTACK",L7637="FINTA"),"&lt;TECNICA&gt;",UPPER(anotacoes!I7637))</f>
        <v>2-3 STEP HESITANT RIGHT</v>
      </c>
      <c r="N7637" t="str">
        <f>IF(OR(L7637="ATTACK",L7637="FINTA"),UPPER(anotacoes!I7637),"")</f>
        <v/>
      </c>
      <c r="O7637" s="6" t="str">
        <f>IF(anotacoes!N7637=0,"",anotacoes!N7637)</f>
        <v/>
      </c>
      <c r="P7637" t="str">
        <f>IF(anotacoes!M7637=0,"",UPPER(anotacoes!M7637))</f>
        <v/>
      </c>
      <c r="Q7637" t="str">
        <f t="shared" si="239"/>
        <v>INSERT INTO CONVERSAO_LUTA_ACAO (cd_conversao, id_luta, sequencia, momento_inicio, momento_fim, quem_faz, quem_sofre, acao_tipo, acao, tecnica, direcao, pontuacao) VALUES (1, 112, 83, TRIM(' 00:10:32,656'), TRIM(' 00:10:37,922'), 'VALOIS-FORTIER', 'WIECZERZAK', 'DISPLACEMENT', '2-3 STEP HESITANT RIGHT', NULL, NULL, NULL)</v>
      </c>
      <c r="R7637" t="s">
        <v>10327</v>
      </c>
    </row>
    <row r="7638" spans="1:18" hidden="1" x14ac:dyDescent="0.25">
      <c r="A7638" s="7">
        <f>anotacoes!D7638</f>
        <v>40720</v>
      </c>
      <c r="B7638" t="str">
        <f>anotacoes!C7638</f>
        <v>WORLD CUP SAO PAULO 2011</v>
      </c>
      <c r="C7638" t="str">
        <f>anotacoes!E7638</f>
        <v>VALOIS-FORTIER</v>
      </c>
      <c r="D7638" t="str">
        <f>anotacoes!F7638</f>
        <v>WIECZERZAK</v>
      </c>
      <c r="E7638" t="s">
        <v>10325</v>
      </c>
      <c r="F7638">
        <f>anotacoes!A7638</f>
        <v>112</v>
      </c>
      <c r="G7638">
        <f>anotacoes!B7638</f>
        <v>84</v>
      </c>
      <c r="H7638" t="str">
        <f>anotacoes!K7638</f>
        <v xml:space="preserve"> 00:10:37,922</v>
      </c>
      <c r="I7638" t="str">
        <f>anotacoes!L7638</f>
        <v xml:space="preserve"> 00:10:38,909</v>
      </c>
      <c r="J7638" t="str">
        <f>IF(L7638="PAUSE",E7638,IF(anotacoes!G7642=conversao_anotacoes!C7638,conversao_anotacoes!C7638,conversao_anotacoes!D7638))</f>
        <v>VALOIS-FORTIER</v>
      </c>
      <c r="K7638" t="str">
        <f t="shared" si="238"/>
        <v>WIECZERZAK</v>
      </c>
      <c r="L7638" t="str">
        <f>UPPER(anotacoes!H7638)</f>
        <v>GRIP TIME</v>
      </c>
      <c r="M7638" t="str">
        <f>IF(OR(L7638="ATTACK",L7638="FINTA"),"&lt;TECNICA&gt;",UPPER(anotacoes!I7638))</f>
        <v>RIGHT SLEEVE</v>
      </c>
      <c r="N7638" t="str">
        <f>IF(OR(L7638="ATTACK",L7638="FINTA"),UPPER(anotacoes!I7638),"")</f>
        <v/>
      </c>
      <c r="O7638" s="6" t="str">
        <f>IF(anotacoes!N7638=0,"",anotacoes!N7638)</f>
        <v/>
      </c>
      <c r="P7638" t="str">
        <f>IF(anotacoes!M7638=0,"",UPPER(anotacoes!M7638))</f>
        <v/>
      </c>
      <c r="Q7638" t="str">
        <f t="shared" si="239"/>
        <v>INSERT INTO CONVERSAO_LUTA_ACAO (cd_conversao, id_luta, sequencia, momento_inicio, momento_fim, quem_faz, quem_sofre, acao_tipo, acao, tecnica, direcao, pontuacao) VALUES (1, 112, 84, TRIM(' 00:10:37,922'), TRIM(' 00:10:38,909'), 'VALOIS-FORTIER', 'WIECZERZAK', 'GRIP TIME', 'RIGHT SLEEVE', NULL, NULL, NULL)</v>
      </c>
      <c r="R7638" t="s">
        <v>10327</v>
      </c>
    </row>
    <row r="7639" spans="1:18" hidden="1" x14ac:dyDescent="0.25">
      <c r="A7639" s="7">
        <f>anotacoes!D7639</f>
        <v>40720</v>
      </c>
      <c r="B7639" t="str">
        <f>anotacoes!C7639</f>
        <v>WORLD CUP SAO PAULO 2011</v>
      </c>
      <c r="C7639" t="str">
        <f>anotacoes!E7639</f>
        <v>VALOIS-FORTIER</v>
      </c>
      <c r="D7639" t="str">
        <f>anotacoes!F7639</f>
        <v>WIECZERZAK</v>
      </c>
      <c r="E7639" t="s">
        <v>10325</v>
      </c>
      <c r="F7639">
        <f>anotacoes!A7639</f>
        <v>112</v>
      </c>
      <c r="G7639">
        <f>anotacoes!B7639</f>
        <v>85</v>
      </c>
      <c r="H7639" t="str">
        <f>anotacoes!K7639</f>
        <v xml:space="preserve"> 00:10:38,909</v>
      </c>
      <c r="I7639" t="str">
        <f>anotacoes!L7639</f>
        <v xml:space="preserve"> 00:10:39,289</v>
      </c>
      <c r="J7639" t="str">
        <f>IF(L7639="PAUSE",E7639,IF(anotacoes!G7643=conversao_anotacoes!C7639,conversao_anotacoes!C7639,conversao_anotacoes!D7639))</f>
        <v>VALOIS-FORTIER</v>
      </c>
      <c r="K7639" t="str">
        <f t="shared" si="238"/>
        <v>WIECZERZAK</v>
      </c>
      <c r="L7639" t="str">
        <f>UPPER(anotacoes!H7639)</f>
        <v>ATTACK</v>
      </c>
      <c r="M7639" t="str">
        <f>IF(OR(L7639="ATTACK",L7639="FINTA"),"&lt;TECNICA&gt;",UPPER(anotacoes!I7639))</f>
        <v>&lt;TECNICA&gt;</v>
      </c>
      <c r="N7639" t="str">
        <f>IF(OR(L7639="ATTACK",L7639="FINTA"),UPPER(anotacoes!I7639),"")</f>
        <v>DEASHI HARAI</v>
      </c>
      <c r="O7639" s="6">
        <f>IF(anotacoes!N7639=0,"",anotacoes!N7639)</f>
        <v>3</v>
      </c>
      <c r="P7639" t="str">
        <f>IF(anotacoes!M7639=0,"",UPPER(anotacoes!M7639))</f>
        <v/>
      </c>
      <c r="Q7639" t="str">
        <f t="shared" si="239"/>
        <v>INSERT INTO CONVERSAO_LUTA_ACAO (cd_conversao, id_luta, sequencia, momento_inicio, momento_fim, quem_faz, quem_sofre, acao_tipo, acao, tecnica, direcao, pontuacao) VALUES (1, 112, 85, TRIM(' 00:10:38,909'), TRIM(' 00:10:39,289'), 'VALOIS-FORTIER', 'WIECZERZAK', 'ATTACK', '&lt;TECNICA&gt;', 'DEASHI HARAI', 3, NULL)</v>
      </c>
      <c r="R7639" t="s">
        <v>10327</v>
      </c>
    </row>
    <row r="7640" spans="1:18" hidden="1" x14ac:dyDescent="0.25">
      <c r="A7640" s="7">
        <f>anotacoes!D7640</f>
        <v>40720</v>
      </c>
      <c r="B7640" t="str">
        <f>anotacoes!C7640</f>
        <v>WORLD CUP SAO PAULO 2011</v>
      </c>
      <c r="C7640" t="str">
        <f>anotacoes!E7640</f>
        <v>VALOIS-FORTIER</v>
      </c>
      <c r="D7640" t="str">
        <f>anotacoes!F7640</f>
        <v>WIECZERZAK</v>
      </c>
      <c r="E7640" t="s">
        <v>10325</v>
      </c>
      <c r="F7640">
        <f>anotacoes!A7640</f>
        <v>112</v>
      </c>
      <c r="G7640">
        <f>anotacoes!B7640</f>
        <v>86</v>
      </c>
      <c r="H7640" t="str">
        <f>anotacoes!K7640</f>
        <v xml:space="preserve"> 00:10:39,289</v>
      </c>
      <c r="I7640" t="str">
        <f>anotacoes!L7640</f>
        <v xml:space="preserve"> 00:10:40,840</v>
      </c>
      <c r="J7640" t="str">
        <f>IF(L7640="PAUSE",E7640,IF(anotacoes!G7644=conversao_anotacoes!C7640,conversao_anotacoes!C7640,conversao_anotacoes!D7640))</f>
        <v>VALOIS-FORTIER</v>
      </c>
      <c r="K7640" t="str">
        <f t="shared" si="238"/>
        <v>WIECZERZAK</v>
      </c>
      <c r="L7640" t="str">
        <f>UPPER(anotacoes!H7640)</f>
        <v>GRIP TIME</v>
      </c>
      <c r="M7640" t="str">
        <f>IF(OR(L7640="ATTACK",L7640="FINTA"),"&lt;TECNICA&gt;",UPPER(anotacoes!I7640))</f>
        <v>LEFT COLLAR RIGHT SLEEVE</v>
      </c>
      <c r="N7640" t="str">
        <f>IF(OR(L7640="ATTACK",L7640="FINTA"),UPPER(anotacoes!I7640),"")</f>
        <v/>
      </c>
      <c r="O7640" s="6" t="str">
        <f>IF(anotacoes!N7640=0,"",anotacoes!N7640)</f>
        <v/>
      </c>
      <c r="P7640" t="str">
        <f>IF(anotacoes!M7640=0,"",UPPER(anotacoes!M7640))</f>
        <v/>
      </c>
      <c r="Q7640" t="str">
        <f t="shared" si="239"/>
        <v>INSERT INTO CONVERSAO_LUTA_ACAO (cd_conversao, id_luta, sequencia, momento_inicio, momento_fim, quem_faz, quem_sofre, acao_tipo, acao, tecnica, direcao, pontuacao) VALUES (1, 112, 86, TRIM(' 00:10:39,289'), TRIM(' 00:10:40,840'), 'VALOIS-FORTIER', 'WIECZERZAK', 'GRIP TIME', 'LEFT COLLAR RIGHT SLEEVE', NULL, NULL, NULL)</v>
      </c>
      <c r="R7640" t="s">
        <v>10327</v>
      </c>
    </row>
    <row r="7641" spans="1:18" hidden="1" x14ac:dyDescent="0.25">
      <c r="A7641" s="7">
        <f>anotacoes!D7641</f>
        <v>40720</v>
      </c>
      <c r="B7641" t="str">
        <f>anotacoes!C7641</f>
        <v>WORLD CUP SAO PAULO 2011</v>
      </c>
      <c r="C7641" t="str">
        <f>anotacoes!E7641</f>
        <v>VALOIS-FORTIER</v>
      </c>
      <c r="D7641" t="str">
        <f>anotacoes!F7641</f>
        <v>WIECZERZAK</v>
      </c>
      <c r="E7641" t="s">
        <v>10325</v>
      </c>
      <c r="F7641">
        <f>anotacoes!A7641</f>
        <v>112</v>
      </c>
      <c r="G7641">
        <f>anotacoes!B7641</f>
        <v>87</v>
      </c>
      <c r="H7641" t="str">
        <f>anotacoes!K7641</f>
        <v xml:space="preserve"> 00:10:41,012</v>
      </c>
      <c r="I7641" t="str">
        <f>anotacoes!L7641</f>
        <v xml:space="preserve"> 00:10:46,153</v>
      </c>
      <c r="J7641" t="str">
        <f>IF(L7641="PAUSE",E7641,IF(anotacoes!G7645=conversao_anotacoes!C7641,conversao_anotacoes!C7641,conversao_anotacoes!D7641))</f>
        <v>&lt;ARBITRO_DESCONHECIDO&gt;</v>
      </c>
      <c r="K7641" t="str">
        <f t="shared" si="238"/>
        <v/>
      </c>
      <c r="L7641" t="str">
        <f>UPPER(anotacoes!H7641)</f>
        <v>PAUSE</v>
      </c>
      <c r="M7641" t="str">
        <f>IF(OR(L7641="ATTACK",L7641="FINTA"),"&lt;TECNICA&gt;",UPPER(anotacoes!I7641))</f>
        <v>&lt;NAO_CLASSIFICADO&gt;</v>
      </c>
      <c r="N7641" t="str">
        <f>IF(OR(L7641="ATTACK",L7641="FINTA"),UPPER(anotacoes!I7641),"")</f>
        <v/>
      </c>
      <c r="O7641" s="6" t="str">
        <f>IF(anotacoes!N7641=0,"",anotacoes!N7641)</f>
        <v/>
      </c>
      <c r="P7641" t="str">
        <f>IF(anotacoes!M7641=0,"",UPPER(anotacoes!M7641))</f>
        <v/>
      </c>
      <c r="Q7641" t="str">
        <f t="shared" si="239"/>
        <v>INSERT INTO CONVERSAO_LUTA_ACAO (cd_conversao, id_luta, sequencia, momento_inicio, momento_fim, quem_faz, quem_sofre, acao_tipo, acao, tecnica, direcao, pontuacao) VALUES (1, 112, 87, TRIM(' 00:10:41,012'), TRIM(' 00:10:46,153'), '&lt;ARBITRO_DESCONHECIDO&gt;', '', 'PAUSE', '&lt;NAO_CLASSIFICADO&gt;', NULL, NULL, NULL)</v>
      </c>
      <c r="R7641" t="s">
        <v>10327</v>
      </c>
    </row>
    <row r="7642" spans="1:18" hidden="1" x14ac:dyDescent="0.25">
      <c r="A7642" s="7">
        <f>anotacoes!D7642</f>
        <v>40720</v>
      </c>
      <c r="B7642" t="str">
        <f>anotacoes!C7642</f>
        <v>WORLD CUP SAO PAULO 2011</v>
      </c>
      <c r="C7642" t="str">
        <f>anotacoes!E7642</f>
        <v>VALOIS-FORTIER</v>
      </c>
      <c r="D7642" t="str">
        <f>anotacoes!F7642</f>
        <v>WIECZERZAK</v>
      </c>
      <c r="E7642" t="s">
        <v>10325</v>
      </c>
      <c r="F7642">
        <f>anotacoes!A7642</f>
        <v>112</v>
      </c>
      <c r="G7642">
        <f>anotacoes!B7642</f>
        <v>88</v>
      </c>
      <c r="H7642" t="str">
        <f>anotacoes!K7642</f>
        <v xml:space="preserve"> 00:10:46,318</v>
      </c>
      <c r="I7642" t="str">
        <f>anotacoes!L7642</f>
        <v xml:space="preserve"> 00:10:48,189</v>
      </c>
      <c r="J7642" t="str">
        <f>IF(L7642="PAUSE",E7642,IF(anotacoes!G7646=conversao_anotacoes!C7642,conversao_anotacoes!C7642,conversao_anotacoes!D7642))</f>
        <v>VALOIS-FORTIER</v>
      </c>
      <c r="K7642" t="str">
        <f t="shared" si="238"/>
        <v>WIECZERZAK</v>
      </c>
      <c r="L7642" t="str">
        <f>UPPER(anotacoes!H7642)</f>
        <v>DISPLACEMENT</v>
      </c>
      <c r="M7642" t="str">
        <f>IF(OR(L7642="ATTACK",L7642="FINTA"),"&lt;TECNICA&gt;",UPPER(anotacoes!I7642))</f>
        <v>2-3 STEP HESITANT RIGHT</v>
      </c>
      <c r="N7642" t="str">
        <f>IF(OR(L7642="ATTACK",L7642="FINTA"),UPPER(anotacoes!I7642),"")</f>
        <v/>
      </c>
      <c r="O7642" s="6" t="str">
        <f>IF(anotacoes!N7642=0,"",anotacoes!N7642)</f>
        <v/>
      </c>
      <c r="P7642" t="str">
        <f>IF(anotacoes!M7642=0,"",UPPER(anotacoes!M7642))</f>
        <v/>
      </c>
      <c r="Q7642" t="str">
        <f t="shared" si="239"/>
        <v>INSERT INTO CONVERSAO_LUTA_ACAO (cd_conversao, id_luta, sequencia, momento_inicio, momento_fim, quem_faz, quem_sofre, acao_tipo, acao, tecnica, direcao, pontuacao) VALUES (1, 112, 88, TRIM(' 00:10:46,318'), TRIM(' 00:10:48,189'), 'VALOIS-FORTIER', 'WIECZERZAK', 'DISPLACEMENT', '2-3 STEP HESITANT RIGHT', NULL, NULL, NULL)</v>
      </c>
      <c r="R7642" t="s">
        <v>10327</v>
      </c>
    </row>
    <row r="7643" spans="1:18" hidden="1" x14ac:dyDescent="0.25">
      <c r="A7643" s="7">
        <f>anotacoes!D7643</f>
        <v>40720</v>
      </c>
      <c r="B7643" t="str">
        <f>anotacoes!C7643</f>
        <v>WORLD CUP SAO PAULO 2011</v>
      </c>
      <c r="C7643" t="str">
        <f>anotacoes!E7643</f>
        <v>VALOIS-FORTIER</v>
      </c>
      <c r="D7643" t="str">
        <f>anotacoes!F7643</f>
        <v>WIECZERZAK</v>
      </c>
      <c r="E7643" t="s">
        <v>10325</v>
      </c>
      <c r="F7643">
        <f>anotacoes!A7643</f>
        <v>112</v>
      </c>
      <c r="G7643">
        <f>anotacoes!B7643</f>
        <v>89</v>
      </c>
      <c r="H7643" t="str">
        <f>anotacoes!K7643</f>
        <v xml:space="preserve"> 00:10:48,189</v>
      </c>
      <c r="I7643" t="str">
        <f>anotacoes!L7643</f>
        <v xml:space="preserve"> 00:10:50,737</v>
      </c>
      <c r="J7643" t="str">
        <f>IF(L7643="PAUSE",E7643,IF(anotacoes!G7647=conversao_anotacoes!C7643,conversao_anotacoes!C7643,conversao_anotacoes!D7643))</f>
        <v>VALOIS-FORTIER</v>
      </c>
      <c r="K7643" t="str">
        <f t="shared" si="238"/>
        <v>WIECZERZAK</v>
      </c>
      <c r="L7643" t="str">
        <f>UPPER(anotacoes!H7643)</f>
        <v>GRIP TIME</v>
      </c>
      <c r="M7643" t="str">
        <f>IF(OR(L7643="ATTACK",L7643="FINTA"),"&lt;TECNICA&gt;",UPPER(anotacoes!I7643))</f>
        <v>LEFT BACK RIGHT SLEEVE</v>
      </c>
      <c r="N7643" t="str">
        <f>IF(OR(L7643="ATTACK",L7643="FINTA"),UPPER(anotacoes!I7643),"")</f>
        <v/>
      </c>
      <c r="O7643" s="6" t="str">
        <f>IF(anotacoes!N7643=0,"",anotacoes!N7643)</f>
        <v/>
      </c>
      <c r="P7643" t="str">
        <f>IF(anotacoes!M7643=0,"",UPPER(anotacoes!M7643))</f>
        <v/>
      </c>
      <c r="Q7643" t="str">
        <f t="shared" si="239"/>
        <v>INSERT INTO CONVERSAO_LUTA_ACAO (cd_conversao, id_luta, sequencia, momento_inicio, momento_fim, quem_faz, quem_sofre, acao_tipo, acao, tecnica, direcao, pontuacao) VALUES (1, 112, 89, TRIM(' 00:10:48,189'), TRIM(' 00:10:50,737'), 'VALOIS-FORTIER', 'WIECZERZAK', 'GRIP TIME', 'LEFT BACK RIGHT SLEEVE', NULL, NULL, NULL)</v>
      </c>
      <c r="R7643" t="s">
        <v>10327</v>
      </c>
    </row>
    <row r="7644" spans="1:18" hidden="1" x14ac:dyDescent="0.25">
      <c r="A7644" s="7">
        <f>anotacoes!D7644</f>
        <v>40720</v>
      </c>
      <c r="B7644" t="str">
        <f>anotacoes!C7644</f>
        <v>WORLD CUP SAO PAULO 2011</v>
      </c>
      <c r="C7644" t="str">
        <f>anotacoes!E7644</f>
        <v>VALOIS-FORTIER</v>
      </c>
      <c r="D7644" t="str">
        <f>anotacoes!F7644</f>
        <v>WIECZERZAK</v>
      </c>
      <c r="E7644" t="s">
        <v>10325</v>
      </c>
      <c r="F7644">
        <f>anotacoes!A7644</f>
        <v>112</v>
      </c>
      <c r="G7644">
        <f>anotacoes!B7644</f>
        <v>90</v>
      </c>
      <c r="H7644" t="str">
        <f>anotacoes!K7644</f>
        <v xml:space="preserve"> 00:10:50,737</v>
      </c>
      <c r="I7644" t="str">
        <f>anotacoes!L7644</f>
        <v xml:space="preserve"> 00:10:51,758</v>
      </c>
      <c r="J7644" t="str">
        <f>IF(L7644="PAUSE",E7644,IF(anotacoes!G7648=conversao_anotacoes!C7644,conversao_anotacoes!C7644,conversao_anotacoes!D7644))</f>
        <v>VALOIS-FORTIER</v>
      </c>
      <c r="K7644" t="str">
        <f t="shared" si="238"/>
        <v>WIECZERZAK</v>
      </c>
      <c r="L7644" t="str">
        <f>UPPER(anotacoes!H7644)</f>
        <v>ATTACK</v>
      </c>
      <c r="M7644" t="str">
        <f>IF(OR(L7644="ATTACK",L7644="FINTA"),"&lt;TECNICA&gt;",UPPER(anotacoes!I7644))</f>
        <v>&lt;TECNICA&gt;</v>
      </c>
      <c r="N7644" t="str">
        <f>IF(OR(L7644="ATTACK",L7644="FINTA"),UPPER(anotacoes!I7644),"")</f>
        <v>UCHIMATA</v>
      </c>
      <c r="O7644" s="6">
        <f>IF(anotacoes!N7644=0,"",anotacoes!N7644)</f>
        <v>6</v>
      </c>
      <c r="P7644" t="str">
        <f>IF(anotacoes!M7644=0,"",UPPER(anotacoes!M7644))</f>
        <v/>
      </c>
      <c r="Q7644" t="str">
        <f t="shared" si="239"/>
        <v>INSERT INTO CONVERSAO_LUTA_ACAO (cd_conversao, id_luta, sequencia, momento_inicio, momento_fim, quem_faz, quem_sofre, acao_tipo, acao, tecnica, direcao, pontuacao) VALUES (1, 112, 90, TRIM(' 00:10:50,737'), TRIM(' 00:10:51,758'), 'VALOIS-FORTIER', 'WIECZERZAK', 'ATTACK', '&lt;TECNICA&gt;', 'UCHIMATA', 6, NULL)</v>
      </c>
      <c r="R7644" t="s">
        <v>10327</v>
      </c>
    </row>
    <row r="7645" spans="1:18" hidden="1" x14ac:dyDescent="0.25">
      <c r="A7645" s="7">
        <f>anotacoes!D7645</f>
        <v>40720</v>
      </c>
      <c r="B7645" t="str">
        <f>anotacoes!C7645</f>
        <v>WORLD CUP SAO PAULO 2011</v>
      </c>
      <c r="C7645" t="str">
        <f>anotacoes!E7645</f>
        <v>VALOIS-FORTIER</v>
      </c>
      <c r="D7645" t="str">
        <f>anotacoes!F7645</f>
        <v>WIECZERZAK</v>
      </c>
      <c r="E7645" t="s">
        <v>10325</v>
      </c>
      <c r="F7645">
        <f>anotacoes!A7645</f>
        <v>112</v>
      </c>
      <c r="G7645">
        <f>anotacoes!B7645</f>
        <v>91</v>
      </c>
      <c r="H7645" t="str">
        <f>anotacoes!K7645</f>
        <v xml:space="preserve"> 00:10:51,758</v>
      </c>
      <c r="I7645" t="str">
        <f>anotacoes!L7645</f>
        <v xml:space="preserve"> 00:11:41,237</v>
      </c>
      <c r="J7645" t="str">
        <f>IF(L7645="PAUSE",E7645,IF(anotacoes!G7649=conversao_anotacoes!C7645,conversao_anotacoes!C7645,conversao_anotacoes!D7645))</f>
        <v>VALOIS-FORTIER</v>
      </c>
      <c r="K7645" t="str">
        <f t="shared" si="238"/>
        <v>WIECZERZAK</v>
      </c>
      <c r="L7645" t="str">
        <f>UPPER(anotacoes!H7645)</f>
        <v>GROUNDWORK COMBAT</v>
      </c>
      <c r="M7645" t="str">
        <f>IF(OR(L7645="ATTACK",L7645="FINTA"),"&lt;TECNICA&gt;",UPPER(anotacoes!I7645))</f>
        <v>DEFENSIVE POSITION</v>
      </c>
      <c r="N7645" t="str">
        <f>IF(OR(L7645="ATTACK",L7645="FINTA"),UPPER(anotacoes!I7645),"")</f>
        <v/>
      </c>
      <c r="O7645" s="6" t="str">
        <f>IF(anotacoes!N7645=0,"",anotacoes!N7645)</f>
        <v/>
      </c>
      <c r="P7645" t="str">
        <f>IF(anotacoes!M7645=0,"",UPPER(anotacoes!M7645))</f>
        <v/>
      </c>
      <c r="Q7645" t="str">
        <f t="shared" si="239"/>
        <v>INSERT INTO CONVERSAO_LUTA_ACAO (cd_conversao, id_luta, sequencia, momento_inicio, momento_fim, quem_faz, quem_sofre, acao_tipo, acao, tecnica, direcao, pontuacao) VALUES (1, 112, 91, TRIM(' 00:10:51,758'), TRIM(' 00:11:41,237'), 'VALOIS-FORTIER', 'WIECZERZAK', 'GROUNDWORK COMBAT', 'DEFENSIVE POSITION', NULL, NULL, NULL)</v>
      </c>
      <c r="R7645" t="s">
        <v>10327</v>
      </c>
    </row>
    <row r="7646" spans="1:18" hidden="1" x14ac:dyDescent="0.25">
      <c r="A7646" s="7">
        <f>anotacoes!D7646</f>
        <v>40720</v>
      </c>
      <c r="B7646" t="str">
        <f>anotacoes!C7646</f>
        <v>WORLD CUP SAO PAULO 2011</v>
      </c>
      <c r="C7646" t="str">
        <f>anotacoes!E7646</f>
        <v>VALOIS-FORTIER</v>
      </c>
      <c r="D7646" t="str">
        <f>anotacoes!F7646</f>
        <v>WIECZERZAK</v>
      </c>
      <c r="E7646" t="s">
        <v>10325</v>
      </c>
      <c r="F7646">
        <f>anotacoes!A7646</f>
        <v>112</v>
      </c>
      <c r="G7646">
        <f>anotacoes!B7646</f>
        <v>92</v>
      </c>
      <c r="H7646" t="str">
        <f>anotacoes!K7646</f>
        <v xml:space="preserve"> 00:11:41,459</v>
      </c>
      <c r="I7646" t="str">
        <f>anotacoes!L7646</f>
        <v xml:space="preserve"> 00:11:47,062</v>
      </c>
      <c r="J7646" t="str">
        <f>IF(L7646="PAUSE",E7646,IF(anotacoes!G7650=conversao_anotacoes!C7646,conversao_anotacoes!C7646,conversao_anotacoes!D7646))</f>
        <v>&lt;ARBITRO_DESCONHECIDO&gt;</v>
      </c>
      <c r="K7646" t="str">
        <f t="shared" si="238"/>
        <v/>
      </c>
      <c r="L7646" t="str">
        <f>UPPER(anotacoes!H7646)</f>
        <v>PAUSE</v>
      </c>
      <c r="M7646" t="str">
        <f>IF(OR(L7646="ATTACK",L7646="FINTA"),"&lt;TECNICA&gt;",UPPER(anotacoes!I7646))</f>
        <v>&lt;NAO_CLASSIFICADO&gt;</v>
      </c>
      <c r="N7646" t="str">
        <f>IF(OR(L7646="ATTACK",L7646="FINTA"),UPPER(anotacoes!I7646),"")</f>
        <v/>
      </c>
      <c r="O7646" s="6" t="str">
        <f>IF(anotacoes!N7646=0,"",anotacoes!N7646)</f>
        <v/>
      </c>
      <c r="P7646" t="str">
        <f>IF(anotacoes!M7646=0,"",UPPER(anotacoes!M7646))</f>
        <v/>
      </c>
      <c r="Q7646" t="str">
        <f t="shared" si="239"/>
        <v>INSERT INTO CONVERSAO_LUTA_ACAO (cd_conversao, id_luta, sequencia, momento_inicio, momento_fim, quem_faz, quem_sofre, acao_tipo, acao, tecnica, direcao, pontuacao) VALUES (1, 112, 92, TRIM(' 00:11:41,459'), TRIM(' 00:11:47,062'), '&lt;ARBITRO_DESCONHECIDO&gt;', '', 'PAUSE', '&lt;NAO_CLASSIFICADO&gt;', NULL, NULL, NULL)</v>
      </c>
      <c r="R7646" t="s">
        <v>10327</v>
      </c>
    </row>
    <row r="7647" spans="1:18" hidden="1" x14ac:dyDescent="0.25">
      <c r="A7647" s="7">
        <f>anotacoes!D7647</f>
        <v>40720</v>
      </c>
      <c r="B7647" t="str">
        <f>anotacoes!C7647</f>
        <v>WORLD CUP SAO PAULO 2011</v>
      </c>
      <c r="C7647" t="str">
        <f>anotacoes!E7647</f>
        <v>VALOIS-FORTIER</v>
      </c>
      <c r="D7647" t="str">
        <f>anotacoes!F7647</f>
        <v>WIECZERZAK</v>
      </c>
      <c r="E7647" t="s">
        <v>10325</v>
      </c>
      <c r="F7647">
        <f>anotacoes!A7647</f>
        <v>112</v>
      </c>
      <c r="G7647">
        <f>anotacoes!B7647</f>
        <v>93</v>
      </c>
      <c r="H7647" t="str">
        <f>anotacoes!K7647</f>
        <v xml:space="preserve"> 00:11:47,062</v>
      </c>
      <c r="I7647" t="str">
        <f>anotacoes!L7647</f>
        <v xml:space="preserve"> 00:11:48,089</v>
      </c>
      <c r="J7647" t="str">
        <f>IF(L7647="PAUSE",E7647,IF(anotacoes!G7651=conversao_anotacoes!C7647,conversao_anotacoes!C7647,conversao_anotacoes!D7647))</f>
        <v>VALOIS-FORTIER</v>
      </c>
      <c r="K7647" t="str">
        <f t="shared" si="238"/>
        <v>WIECZERZAK</v>
      </c>
      <c r="L7647" t="str">
        <f>UPPER(anotacoes!H7647)</f>
        <v>DISPLACEMENT</v>
      </c>
      <c r="M7647" t="str">
        <f>IF(OR(L7647="ATTACK",L7647="FINTA"),"&lt;TECNICA&gt;",UPPER(anotacoes!I7647))</f>
        <v>2-3 STEP HESITANT RIGHT</v>
      </c>
      <c r="N7647" t="str">
        <f>IF(OR(L7647="ATTACK",L7647="FINTA"),UPPER(anotacoes!I7647),"")</f>
        <v/>
      </c>
      <c r="O7647" s="6" t="str">
        <f>IF(anotacoes!N7647=0,"",anotacoes!N7647)</f>
        <v/>
      </c>
      <c r="P7647" t="str">
        <f>IF(anotacoes!M7647=0,"",UPPER(anotacoes!M7647))</f>
        <v/>
      </c>
      <c r="Q7647" t="str">
        <f t="shared" si="239"/>
        <v>INSERT INTO CONVERSAO_LUTA_ACAO (cd_conversao, id_luta, sequencia, momento_inicio, momento_fim, quem_faz, quem_sofre, acao_tipo, acao, tecnica, direcao, pontuacao) VALUES (1, 112, 93, TRIM(' 00:11:47,062'), TRIM(' 00:11:48,089'), 'VALOIS-FORTIER', 'WIECZERZAK', 'DISPLACEMENT', '2-3 STEP HESITANT RIGHT', NULL, NULL, NULL)</v>
      </c>
      <c r="R7647" t="s">
        <v>10327</v>
      </c>
    </row>
    <row r="7648" spans="1:18" hidden="1" x14ac:dyDescent="0.25">
      <c r="A7648" s="7">
        <f>anotacoes!D7648</f>
        <v>40720</v>
      </c>
      <c r="B7648" t="str">
        <f>anotacoes!C7648</f>
        <v>WORLD CUP SAO PAULO 2011</v>
      </c>
      <c r="C7648" t="str">
        <f>anotacoes!E7648</f>
        <v>VALOIS-FORTIER</v>
      </c>
      <c r="D7648" t="str">
        <f>anotacoes!F7648</f>
        <v>WIECZERZAK</v>
      </c>
      <c r="E7648" t="s">
        <v>10325</v>
      </c>
      <c r="F7648">
        <f>anotacoes!A7648</f>
        <v>112</v>
      </c>
      <c r="G7648">
        <f>anotacoes!B7648</f>
        <v>94</v>
      </c>
      <c r="H7648" t="str">
        <f>anotacoes!K7648</f>
        <v xml:space="preserve"> 00:11:48,089</v>
      </c>
      <c r="I7648" t="str">
        <f>anotacoes!L7648</f>
        <v xml:space="preserve"> 00:11:50,299</v>
      </c>
      <c r="J7648" t="str">
        <f>IF(L7648="PAUSE",E7648,IF(anotacoes!G7652=conversao_anotacoes!C7648,conversao_anotacoes!C7648,conversao_anotacoes!D7648))</f>
        <v>VALOIS-FORTIER</v>
      </c>
      <c r="K7648" t="str">
        <f t="shared" si="238"/>
        <v>WIECZERZAK</v>
      </c>
      <c r="L7648" t="str">
        <f>UPPER(anotacoes!H7648)</f>
        <v>GRIP TIME</v>
      </c>
      <c r="M7648" t="str">
        <f>IF(OR(L7648="ATTACK",L7648="FINTA"),"&lt;TECNICA&gt;",UPPER(anotacoes!I7648))</f>
        <v>RIGHT SLEEVE LEFT SLEEVE</v>
      </c>
      <c r="N7648" t="str">
        <f>IF(OR(L7648="ATTACK",L7648="FINTA"),UPPER(anotacoes!I7648),"")</f>
        <v/>
      </c>
      <c r="O7648" s="6" t="str">
        <f>IF(anotacoes!N7648=0,"",anotacoes!N7648)</f>
        <v/>
      </c>
      <c r="P7648" t="str">
        <f>IF(anotacoes!M7648=0,"",UPPER(anotacoes!M7648))</f>
        <v/>
      </c>
      <c r="Q7648" t="str">
        <f t="shared" si="239"/>
        <v>INSERT INTO CONVERSAO_LUTA_ACAO (cd_conversao, id_luta, sequencia, momento_inicio, momento_fim, quem_faz, quem_sofre, acao_tipo, acao, tecnica, direcao, pontuacao) VALUES (1, 112, 94, TRIM(' 00:11:48,089'), TRIM(' 00:11:50,299'), 'VALOIS-FORTIER', 'WIECZERZAK', 'GRIP TIME', 'RIGHT SLEEVE LEFT SLEEVE', NULL, NULL, NULL)</v>
      </c>
      <c r="R7648" t="s">
        <v>10327</v>
      </c>
    </row>
    <row r="7649" spans="1:18" hidden="1" x14ac:dyDescent="0.25">
      <c r="A7649" s="7">
        <f>anotacoes!D7649</f>
        <v>40720</v>
      </c>
      <c r="B7649" t="str">
        <f>anotacoes!C7649</f>
        <v>WORLD CUP SAO PAULO 2011</v>
      </c>
      <c r="C7649" t="str">
        <f>anotacoes!E7649</f>
        <v>VALOIS-FORTIER</v>
      </c>
      <c r="D7649" t="str">
        <f>anotacoes!F7649</f>
        <v>WIECZERZAK</v>
      </c>
      <c r="E7649" t="s">
        <v>10325</v>
      </c>
      <c r="F7649">
        <f>anotacoes!A7649</f>
        <v>112</v>
      </c>
      <c r="G7649">
        <f>anotacoes!B7649</f>
        <v>95</v>
      </c>
      <c r="H7649" t="str">
        <f>anotacoes!K7649</f>
        <v xml:space="preserve"> 00:11:50,299</v>
      </c>
      <c r="I7649" t="str">
        <f>anotacoes!L7649</f>
        <v xml:space="preserve"> 00:11:55,270</v>
      </c>
      <c r="J7649" t="str">
        <f>IF(L7649="PAUSE",E7649,IF(anotacoes!G7653=conversao_anotacoes!C7649,conversao_anotacoes!C7649,conversao_anotacoes!D7649))</f>
        <v>VALOIS-FORTIER</v>
      </c>
      <c r="K7649" t="str">
        <f t="shared" si="238"/>
        <v>WIECZERZAK</v>
      </c>
      <c r="L7649" t="str">
        <f>UPPER(anotacoes!H7649)</f>
        <v>GRIP TIME</v>
      </c>
      <c r="M7649" t="str">
        <f>IF(OR(L7649="ATTACK",L7649="FINTA"),"&lt;TECNICA&gt;",UPPER(anotacoes!I7649))</f>
        <v>LEFT BACK RIGHT SLEEVE</v>
      </c>
      <c r="N7649" t="str">
        <f>IF(OR(L7649="ATTACK",L7649="FINTA"),UPPER(anotacoes!I7649),"")</f>
        <v/>
      </c>
      <c r="O7649" s="6" t="str">
        <f>IF(anotacoes!N7649=0,"",anotacoes!N7649)</f>
        <v/>
      </c>
      <c r="P7649" t="str">
        <f>IF(anotacoes!M7649=0,"",UPPER(anotacoes!M7649))</f>
        <v/>
      </c>
      <c r="Q7649" t="str">
        <f t="shared" si="239"/>
        <v>INSERT INTO CONVERSAO_LUTA_ACAO (cd_conversao, id_luta, sequencia, momento_inicio, momento_fim, quem_faz, quem_sofre, acao_tipo, acao, tecnica, direcao, pontuacao) VALUES (1, 112, 95, TRIM(' 00:11:50,299'), TRIM(' 00:11:55,270'), 'VALOIS-FORTIER', 'WIECZERZAK', 'GRIP TIME', 'LEFT BACK RIGHT SLEEVE', NULL, NULL, NULL)</v>
      </c>
      <c r="R7649" t="s">
        <v>10327</v>
      </c>
    </row>
    <row r="7650" spans="1:18" hidden="1" x14ac:dyDescent="0.25">
      <c r="A7650" s="7">
        <f>anotacoes!D7650</f>
        <v>40720</v>
      </c>
      <c r="B7650" t="str">
        <f>anotacoes!C7650</f>
        <v>WORLD CUP SAO PAULO 2011</v>
      </c>
      <c r="C7650" t="str">
        <f>anotacoes!E7650</f>
        <v>VALOIS-FORTIER</v>
      </c>
      <c r="D7650" t="str">
        <f>anotacoes!F7650</f>
        <v>WIECZERZAK</v>
      </c>
      <c r="E7650" t="s">
        <v>10325</v>
      </c>
      <c r="F7650">
        <f>anotacoes!A7650</f>
        <v>112</v>
      </c>
      <c r="G7650">
        <f>anotacoes!B7650</f>
        <v>96</v>
      </c>
      <c r="H7650" t="str">
        <f>anotacoes!K7650</f>
        <v xml:space="preserve"> 00:11:55,270</v>
      </c>
      <c r="I7650" t="str">
        <f>anotacoes!L7650</f>
        <v xml:space="preserve"> 00:11:55,623</v>
      </c>
      <c r="J7650" t="str">
        <f>IF(L7650="PAUSE",E7650,IF(anotacoes!G7654=conversao_anotacoes!C7650,conversao_anotacoes!C7650,conversao_anotacoes!D7650))</f>
        <v>VALOIS-FORTIER</v>
      </c>
      <c r="K7650" t="str">
        <f t="shared" si="238"/>
        <v>WIECZERZAK</v>
      </c>
      <c r="L7650" t="str">
        <f>UPPER(anotacoes!H7650)</f>
        <v>ATTACK</v>
      </c>
      <c r="M7650" t="str">
        <f>IF(OR(L7650="ATTACK",L7650="FINTA"),"&lt;TECNICA&gt;",UPPER(anotacoes!I7650))</f>
        <v>&lt;TECNICA&gt;</v>
      </c>
      <c r="N7650" t="str">
        <f>IF(OR(L7650="ATTACK",L7650="FINTA"),UPPER(anotacoes!I7650),"")</f>
        <v>OSOTO GARI</v>
      </c>
      <c r="O7650" s="6">
        <f>IF(anotacoes!N7650=0,"",anotacoes!N7650)</f>
        <v>7</v>
      </c>
      <c r="P7650" t="str">
        <f>IF(anotacoes!M7650=0,"",UPPER(anotacoes!M7650))</f>
        <v/>
      </c>
      <c r="Q7650" t="str">
        <f t="shared" si="239"/>
        <v>INSERT INTO CONVERSAO_LUTA_ACAO (cd_conversao, id_luta, sequencia, momento_inicio, momento_fim, quem_faz, quem_sofre, acao_tipo, acao, tecnica, direcao, pontuacao) VALUES (1, 112, 96, TRIM(' 00:11:55,270'), TRIM(' 00:11:55,623'), 'VALOIS-FORTIER', 'WIECZERZAK', 'ATTACK', '&lt;TECNICA&gt;', 'OSOTO GARI', 7, NULL)</v>
      </c>
      <c r="R7650" t="s">
        <v>10327</v>
      </c>
    </row>
    <row r="7651" spans="1:18" hidden="1" x14ac:dyDescent="0.25">
      <c r="A7651" s="7">
        <f>anotacoes!D7651</f>
        <v>40720</v>
      </c>
      <c r="B7651" t="str">
        <f>anotacoes!C7651</f>
        <v>WORLD CUP SAO PAULO 2011</v>
      </c>
      <c r="C7651" t="str">
        <f>anotacoes!E7651</f>
        <v>VALOIS-FORTIER</v>
      </c>
      <c r="D7651" t="str">
        <f>anotacoes!F7651</f>
        <v>WIECZERZAK</v>
      </c>
      <c r="E7651" t="s">
        <v>10325</v>
      </c>
      <c r="F7651">
        <f>anotacoes!A7651</f>
        <v>112</v>
      </c>
      <c r="G7651">
        <f>anotacoes!B7651</f>
        <v>97</v>
      </c>
      <c r="H7651" t="str">
        <f>anotacoes!K7651</f>
        <v xml:space="preserve"> 00:11:55,623</v>
      </c>
      <c r="I7651" t="str">
        <f>anotacoes!L7651</f>
        <v xml:space="preserve"> 00:12:02,236</v>
      </c>
      <c r="J7651" t="str">
        <f>IF(L7651="PAUSE",E7651,IF(anotacoes!G7655=conversao_anotacoes!C7651,conversao_anotacoes!C7651,conversao_anotacoes!D7651))</f>
        <v>&lt;ARBITRO_DESCONHECIDO&gt;</v>
      </c>
      <c r="K7651" t="str">
        <f t="shared" si="238"/>
        <v/>
      </c>
      <c r="L7651" t="str">
        <f>UPPER(anotacoes!H7651)</f>
        <v>PAUSE</v>
      </c>
      <c r="M7651" t="str">
        <f>IF(OR(L7651="ATTACK",L7651="FINTA"),"&lt;TECNICA&gt;",UPPER(anotacoes!I7651))</f>
        <v>SHIDO OPPONENT WITHOUT SCORE</v>
      </c>
      <c r="N7651" t="str">
        <f>IF(OR(L7651="ATTACK",L7651="FINTA"),UPPER(anotacoes!I7651),"")</f>
        <v/>
      </c>
      <c r="O7651" s="6" t="str">
        <f>IF(anotacoes!N7651=0,"",anotacoes!N7651)</f>
        <v/>
      </c>
      <c r="P7651" t="str">
        <f>IF(anotacoes!M7651=0,"",UPPER(anotacoes!M7651))</f>
        <v/>
      </c>
      <c r="Q7651" t="str">
        <f t="shared" si="239"/>
        <v>INSERT INTO CONVERSAO_LUTA_ACAO (cd_conversao, id_luta, sequencia, momento_inicio, momento_fim, quem_faz, quem_sofre, acao_tipo, acao, tecnica, direcao, pontuacao) VALUES (1, 112, 97, TRIM(' 00:11:55,623'), TRIM(' 00:12:02,236'), '&lt;ARBITRO_DESCONHECIDO&gt;', '', 'PAUSE', 'SHIDO OPPONENT WITHOUT SCORE', NULL, NULL, NULL)</v>
      </c>
      <c r="R7651" t="s">
        <v>10327</v>
      </c>
    </row>
    <row r="7652" spans="1:18" hidden="1" x14ac:dyDescent="0.25">
      <c r="A7652" s="7">
        <f>anotacoes!D7652</f>
        <v>40720</v>
      </c>
      <c r="B7652" t="str">
        <f>anotacoes!C7652</f>
        <v>WORLD CUP SAO PAULO 2011</v>
      </c>
      <c r="C7652" t="str">
        <f>anotacoes!E7652</f>
        <v>VALOIS-FORTIER</v>
      </c>
      <c r="D7652" t="str">
        <f>anotacoes!F7652</f>
        <v>WIECZERZAK</v>
      </c>
      <c r="E7652" t="s">
        <v>10325</v>
      </c>
      <c r="F7652">
        <f>anotacoes!A7652</f>
        <v>112</v>
      </c>
      <c r="G7652">
        <f>anotacoes!B7652</f>
        <v>98</v>
      </c>
      <c r="H7652" t="str">
        <f>anotacoes!K7652</f>
        <v xml:space="preserve"> 00:12:02,236</v>
      </c>
      <c r="I7652" t="str">
        <f>anotacoes!L7652</f>
        <v xml:space="preserve"> 00:12:03,657</v>
      </c>
      <c r="J7652" t="str">
        <f>IF(L7652="PAUSE",E7652,IF(anotacoes!G7656=conversao_anotacoes!C7652,conversao_anotacoes!C7652,conversao_anotacoes!D7652))</f>
        <v>VALOIS-FORTIER</v>
      </c>
      <c r="K7652" t="str">
        <f t="shared" si="238"/>
        <v>WIECZERZAK</v>
      </c>
      <c r="L7652" t="str">
        <f>UPPER(anotacoes!H7652)</f>
        <v>DISPLACEMENT</v>
      </c>
      <c r="M7652" t="str">
        <f>IF(OR(L7652="ATTACK",L7652="FINTA"),"&lt;TECNICA&gt;",UPPER(anotacoes!I7652))</f>
        <v>2-3 STEP HESITANT RIGHT</v>
      </c>
      <c r="N7652" t="str">
        <f>IF(OR(L7652="ATTACK",L7652="FINTA"),UPPER(anotacoes!I7652),"")</f>
        <v/>
      </c>
      <c r="O7652" s="6" t="str">
        <f>IF(anotacoes!N7652=0,"",anotacoes!N7652)</f>
        <v/>
      </c>
      <c r="P7652" t="str">
        <f>IF(anotacoes!M7652=0,"",UPPER(anotacoes!M7652))</f>
        <v/>
      </c>
      <c r="Q7652" t="str">
        <f t="shared" si="239"/>
        <v>INSERT INTO CONVERSAO_LUTA_ACAO (cd_conversao, id_luta, sequencia, momento_inicio, momento_fim, quem_faz, quem_sofre, acao_tipo, acao, tecnica, direcao, pontuacao) VALUES (1, 112, 98, TRIM(' 00:12:02,236'), TRIM(' 00:12:03,657'), 'VALOIS-FORTIER', 'WIECZERZAK', 'DISPLACEMENT', '2-3 STEP HESITANT RIGHT', NULL, NULL, NULL)</v>
      </c>
      <c r="R7652" t="s">
        <v>10327</v>
      </c>
    </row>
    <row r="7653" spans="1:18" hidden="1" x14ac:dyDescent="0.25">
      <c r="A7653" s="7">
        <f>anotacoes!D7653</f>
        <v>40720</v>
      </c>
      <c r="B7653" t="str">
        <f>anotacoes!C7653</f>
        <v>WORLD CUP SAO PAULO 2011</v>
      </c>
      <c r="C7653" t="str">
        <f>anotacoes!E7653</f>
        <v>VALOIS-FORTIER</v>
      </c>
      <c r="D7653" t="str">
        <f>anotacoes!F7653</f>
        <v>WIECZERZAK</v>
      </c>
      <c r="E7653" t="s">
        <v>10325</v>
      </c>
      <c r="F7653">
        <f>anotacoes!A7653</f>
        <v>112</v>
      </c>
      <c r="G7653">
        <f>anotacoes!B7653</f>
        <v>99</v>
      </c>
      <c r="H7653" t="str">
        <f>anotacoes!K7653</f>
        <v xml:space="preserve"> 00:12:03,657</v>
      </c>
      <c r="I7653" t="str">
        <f>anotacoes!L7653</f>
        <v xml:space="preserve"> 00:12:05,095</v>
      </c>
      <c r="J7653" t="str">
        <f>IF(L7653="PAUSE",E7653,IF(anotacoes!G7657=conversao_anotacoes!C7653,conversao_anotacoes!C7653,conversao_anotacoes!D7653))</f>
        <v>VALOIS-FORTIER</v>
      </c>
      <c r="K7653" t="str">
        <f t="shared" si="238"/>
        <v>WIECZERZAK</v>
      </c>
      <c r="L7653" t="str">
        <f>UPPER(anotacoes!H7653)</f>
        <v>GRIP TIME</v>
      </c>
      <c r="M7653" t="str">
        <f>IF(OR(L7653="ATTACK",L7653="FINTA"),"&lt;TECNICA&gt;",UPPER(anotacoes!I7653))</f>
        <v>LEFT COLLAR</v>
      </c>
      <c r="N7653" t="str">
        <f>IF(OR(L7653="ATTACK",L7653="FINTA"),UPPER(anotacoes!I7653),"")</f>
        <v/>
      </c>
      <c r="O7653" s="6" t="str">
        <f>IF(anotacoes!N7653=0,"",anotacoes!N7653)</f>
        <v/>
      </c>
      <c r="P7653" t="str">
        <f>IF(anotacoes!M7653=0,"",UPPER(anotacoes!M7653))</f>
        <v/>
      </c>
      <c r="Q7653" t="str">
        <f t="shared" si="239"/>
        <v>INSERT INTO CONVERSAO_LUTA_ACAO (cd_conversao, id_luta, sequencia, momento_inicio, momento_fim, quem_faz, quem_sofre, acao_tipo, acao, tecnica, direcao, pontuacao) VALUES (1, 112, 99, TRIM(' 00:12:03,657'), TRIM(' 00:12:05,095'), 'VALOIS-FORTIER', 'WIECZERZAK', 'GRIP TIME', 'LEFT COLLAR', NULL, NULL, NULL)</v>
      </c>
      <c r="R7653" t="s">
        <v>10327</v>
      </c>
    </row>
    <row r="7654" spans="1:18" hidden="1" x14ac:dyDescent="0.25">
      <c r="A7654" s="7">
        <f>anotacoes!D7654</f>
        <v>40720</v>
      </c>
      <c r="B7654" t="str">
        <f>anotacoes!C7654</f>
        <v>WORLD CUP SAO PAULO 2011</v>
      </c>
      <c r="C7654" t="str">
        <f>anotacoes!E7654</f>
        <v>VALOIS-FORTIER</v>
      </c>
      <c r="D7654" t="str">
        <f>anotacoes!F7654</f>
        <v>WIECZERZAK</v>
      </c>
      <c r="E7654" t="s">
        <v>10325</v>
      </c>
      <c r="F7654">
        <f>anotacoes!A7654</f>
        <v>112</v>
      </c>
      <c r="G7654">
        <f>anotacoes!B7654</f>
        <v>100</v>
      </c>
      <c r="H7654" t="str">
        <f>anotacoes!K7654</f>
        <v xml:space="preserve"> 00:12:05,095</v>
      </c>
      <c r="I7654" t="str">
        <f>anotacoes!L7654</f>
        <v xml:space="preserve"> 00:12:05,095</v>
      </c>
      <c r="J7654" t="str">
        <f>IF(L7654="PAUSE",E7654,IF(anotacoes!G7658=conversao_anotacoes!C7654,conversao_anotacoes!C7654,conversao_anotacoes!D7654))</f>
        <v>VALOIS-FORTIER</v>
      </c>
      <c r="K7654" t="str">
        <f t="shared" si="238"/>
        <v>WIECZERZAK</v>
      </c>
      <c r="L7654" t="str">
        <f>UPPER(anotacoes!H7654)</f>
        <v>DEFENSE</v>
      </c>
      <c r="M7654" t="str">
        <f>IF(OR(L7654="ATTACK",L7654="FINTA"),"&lt;TECNICA&gt;",UPPER(anotacoes!I7654))</f>
        <v>USING BODY MASS</v>
      </c>
      <c r="N7654" t="str">
        <f>IF(OR(L7654="ATTACK",L7654="FINTA"),UPPER(anotacoes!I7654),"")</f>
        <v/>
      </c>
      <c r="O7654" s="6" t="str">
        <f>IF(anotacoes!N7654=0,"",anotacoes!N7654)</f>
        <v/>
      </c>
      <c r="P7654" t="str">
        <f>IF(anotacoes!M7654=0,"",UPPER(anotacoes!M7654))</f>
        <v/>
      </c>
      <c r="Q7654" t="str">
        <f t="shared" si="239"/>
        <v>INSERT INTO CONVERSAO_LUTA_ACAO (cd_conversao, id_luta, sequencia, momento_inicio, momento_fim, quem_faz, quem_sofre, acao_tipo, acao, tecnica, direcao, pontuacao) VALUES (1, 112, 100, TRIM(' 00:12:05,095'), TRIM(' 00:12:05,095'), 'VALOIS-FORTIER', 'WIECZERZAK', 'DEFENSE', 'USING BODY MASS', NULL, NULL, NULL)</v>
      </c>
      <c r="R7654" t="s">
        <v>10327</v>
      </c>
    </row>
    <row r="7655" spans="1:18" hidden="1" x14ac:dyDescent="0.25">
      <c r="A7655" s="7">
        <f>anotacoes!D7655</f>
        <v>40720</v>
      </c>
      <c r="B7655" t="str">
        <f>anotacoes!C7655</f>
        <v>WORLD CUP SAO PAULO 2011</v>
      </c>
      <c r="C7655" t="str">
        <f>anotacoes!E7655</f>
        <v>VALOIS-FORTIER</v>
      </c>
      <c r="D7655" t="str">
        <f>anotacoes!F7655</f>
        <v>WIECZERZAK</v>
      </c>
      <c r="E7655" t="s">
        <v>10325</v>
      </c>
      <c r="F7655">
        <f>anotacoes!A7655</f>
        <v>112</v>
      </c>
      <c r="G7655">
        <f>anotacoes!B7655</f>
        <v>101</v>
      </c>
      <c r="H7655" t="str">
        <f>anotacoes!K7655</f>
        <v xml:space="preserve"> 00:12:05,095</v>
      </c>
      <c r="I7655" t="str">
        <f>anotacoes!L7655</f>
        <v xml:space="preserve"> 00:12:08,174</v>
      </c>
      <c r="J7655" t="str">
        <f>IF(L7655="PAUSE",E7655,IF(anotacoes!G7659=conversao_anotacoes!C7655,conversao_anotacoes!C7655,conversao_anotacoes!D7655))</f>
        <v>VALOIS-FORTIER</v>
      </c>
      <c r="K7655" t="str">
        <f t="shared" si="238"/>
        <v>WIECZERZAK</v>
      </c>
      <c r="L7655" t="str">
        <f>UPPER(anotacoes!H7655)</f>
        <v>GROUNDWORK COMBAT</v>
      </c>
      <c r="M7655" t="str">
        <f>IF(OR(L7655="ATTACK",L7655="FINTA"),"&lt;TECNICA&gt;",UPPER(anotacoes!I7655))</f>
        <v>DEFENSIVE POSITION</v>
      </c>
      <c r="N7655" t="str">
        <f>IF(OR(L7655="ATTACK",L7655="FINTA"),UPPER(anotacoes!I7655),"")</f>
        <v/>
      </c>
      <c r="O7655" s="6" t="str">
        <f>IF(anotacoes!N7655=0,"",anotacoes!N7655)</f>
        <v/>
      </c>
      <c r="P7655" t="str">
        <f>IF(anotacoes!M7655=0,"",UPPER(anotacoes!M7655))</f>
        <v/>
      </c>
      <c r="Q7655" t="str">
        <f t="shared" si="239"/>
        <v>INSERT INTO CONVERSAO_LUTA_ACAO (cd_conversao, id_luta, sequencia, momento_inicio, momento_fim, quem_faz, quem_sofre, acao_tipo, acao, tecnica, direcao, pontuacao) VALUES (1, 112, 101, TRIM(' 00:12:05,095'), TRIM(' 00:12:08,174'), 'VALOIS-FORTIER', 'WIECZERZAK', 'GROUNDWORK COMBAT', 'DEFENSIVE POSITION', NULL, NULL, NULL)</v>
      </c>
      <c r="R7655" t="s">
        <v>10327</v>
      </c>
    </row>
    <row r="7656" spans="1:18" hidden="1" x14ac:dyDescent="0.25">
      <c r="A7656" s="7">
        <f>anotacoes!D7656</f>
        <v>40720</v>
      </c>
      <c r="B7656" t="str">
        <f>anotacoes!C7656</f>
        <v>WORLD CUP SAO PAULO 2011</v>
      </c>
      <c r="C7656" t="str">
        <f>anotacoes!E7656</f>
        <v>VALOIS-FORTIER</v>
      </c>
      <c r="D7656" t="str">
        <f>anotacoes!F7656</f>
        <v>WIECZERZAK</v>
      </c>
      <c r="E7656" t="s">
        <v>10325</v>
      </c>
      <c r="F7656">
        <f>anotacoes!A7656</f>
        <v>112</v>
      </c>
      <c r="G7656">
        <f>anotacoes!B7656</f>
        <v>102</v>
      </c>
      <c r="H7656" t="str">
        <f>anotacoes!K7656</f>
        <v xml:space="preserve"> 00:12:08,174</v>
      </c>
      <c r="I7656" t="str">
        <f>anotacoes!L7656</f>
        <v xml:space="preserve"> 00:12:12,381</v>
      </c>
      <c r="J7656" t="str">
        <f>IF(L7656="PAUSE",E7656,IF(anotacoes!G7660=conversao_anotacoes!C7656,conversao_anotacoes!C7656,conversao_anotacoes!D7656))</f>
        <v>&lt;ARBITRO_DESCONHECIDO&gt;</v>
      </c>
      <c r="K7656" t="str">
        <f t="shared" si="238"/>
        <v/>
      </c>
      <c r="L7656" t="str">
        <f>UPPER(anotacoes!H7656)</f>
        <v>PAUSE</v>
      </c>
      <c r="M7656" t="str">
        <f>IF(OR(L7656="ATTACK",L7656="FINTA"),"&lt;TECNICA&gt;",UPPER(anotacoes!I7656))</f>
        <v>&lt;NAO_CLASSIFICADO&gt;</v>
      </c>
      <c r="N7656" t="str">
        <f>IF(OR(L7656="ATTACK",L7656="FINTA"),UPPER(anotacoes!I7656),"")</f>
        <v/>
      </c>
      <c r="O7656" s="6" t="str">
        <f>IF(anotacoes!N7656=0,"",anotacoes!N7656)</f>
        <v/>
      </c>
      <c r="P7656" t="str">
        <f>IF(anotacoes!M7656=0,"",UPPER(anotacoes!M7656))</f>
        <v/>
      </c>
      <c r="Q7656" t="str">
        <f t="shared" si="239"/>
        <v>INSERT INTO CONVERSAO_LUTA_ACAO (cd_conversao, id_luta, sequencia, momento_inicio, momento_fim, quem_faz, quem_sofre, acao_tipo, acao, tecnica, direcao, pontuacao) VALUES (1, 112, 102, TRIM(' 00:12:08,174'), TRIM(' 00:12:12,381'), '&lt;ARBITRO_DESCONHECIDO&gt;', '', 'PAUSE', '&lt;NAO_CLASSIFICADO&gt;', NULL, NULL, NULL)</v>
      </c>
      <c r="R7656" t="s">
        <v>10327</v>
      </c>
    </row>
    <row r="7657" spans="1:18" hidden="1" x14ac:dyDescent="0.25">
      <c r="A7657" s="7">
        <f>anotacoes!D7657</f>
        <v>40818</v>
      </c>
      <c r="B7657" t="str">
        <f>anotacoes!C7657</f>
        <v>WORLD CUP LIVERPOOL 2011</v>
      </c>
      <c r="C7657" t="str">
        <f>anotacoes!E7657</f>
        <v>VALOIS-FORTIER</v>
      </c>
      <c r="D7657" t="str">
        <f>anotacoes!F7657</f>
        <v>LORENZO</v>
      </c>
      <c r="E7657" t="s">
        <v>10325</v>
      </c>
      <c r="F7657">
        <f>anotacoes!A7657</f>
        <v>113</v>
      </c>
      <c r="G7657">
        <f>anotacoes!B7657</f>
        <v>1</v>
      </c>
      <c r="H7657" t="str">
        <f>anotacoes!K7657</f>
        <v xml:space="preserve"> 00:00:05,212</v>
      </c>
      <c r="I7657" t="str">
        <f>anotacoes!L7657</f>
        <v xml:space="preserve"> 00:00:07,659</v>
      </c>
      <c r="J7657" t="str">
        <f>IF(L7657="PAUSE",E7657,IF(anotacoes!G7661=conversao_anotacoes!C7657,conversao_anotacoes!C7657,conversao_anotacoes!D7657))</f>
        <v>VALOIS-FORTIER</v>
      </c>
      <c r="K7657" t="str">
        <f t="shared" si="238"/>
        <v>LORENZO</v>
      </c>
      <c r="L7657" t="str">
        <f>UPPER(anotacoes!H7657)</f>
        <v>DISPLACEMENT</v>
      </c>
      <c r="M7657" t="str">
        <f>IF(OR(L7657="ATTACK",L7657="FINTA"),"&lt;TECNICA&gt;",UPPER(anotacoes!I7657))</f>
        <v>CIRCULAR LEFT</v>
      </c>
      <c r="N7657" t="str">
        <f>IF(OR(L7657="ATTACK",L7657="FINTA"),UPPER(anotacoes!I7657),"")</f>
        <v/>
      </c>
      <c r="O7657" s="6" t="str">
        <f>IF(anotacoes!N7657=0,"",anotacoes!N7657)</f>
        <v/>
      </c>
      <c r="P7657" t="str">
        <f>IF(anotacoes!M7657=0,"",UPPER(anotacoes!M7657))</f>
        <v/>
      </c>
      <c r="Q7657" t="str">
        <f t="shared" si="239"/>
        <v>INSERT INTO CONVERSAO_LUTA_ACAO (cd_conversao, id_luta, sequencia, momento_inicio, momento_fim, quem_faz, quem_sofre, acao_tipo, acao, tecnica, direcao, pontuacao) VALUES (1, 113, 1, TRIM(' 00:00:05,212'), TRIM(' 00:00:07,659'), 'VALOIS-FORTIER', 'LORENZO', 'DISPLACEMENT', 'CIRCULAR LEFT', NULL, NULL, NULL)</v>
      </c>
      <c r="R7657" t="s">
        <v>10327</v>
      </c>
    </row>
    <row r="7658" spans="1:18" hidden="1" x14ac:dyDescent="0.25">
      <c r="A7658" s="7">
        <f>anotacoes!D7658</f>
        <v>40818</v>
      </c>
      <c r="B7658" t="str">
        <f>anotacoes!C7658</f>
        <v>WORLD CUP LIVERPOOL 2011</v>
      </c>
      <c r="C7658" t="str">
        <f>anotacoes!E7658</f>
        <v>VALOIS-FORTIER</v>
      </c>
      <c r="D7658" t="str">
        <f>anotacoes!F7658</f>
        <v>LORENZO</v>
      </c>
      <c r="E7658" t="s">
        <v>10325</v>
      </c>
      <c r="F7658">
        <f>anotacoes!A7658</f>
        <v>113</v>
      </c>
      <c r="G7658">
        <f>anotacoes!B7658</f>
        <v>2</v>
      </c>
      <c r="H7658" t="str">
        <f>anotacoes!K7658</f>
        <v xml:space="preserve"> 00:00:07,659</v>
      </c>
      <c r="I7658" t="str">
        <f>anotacoes!L7658</f>
        <v xml:space="preserve"> 00:00:11,949</v>
      </c>
      <c r="J7658" t="str">
        <f>IF(L7658="PAUSE",E7658,IF(anotacoes!G7662=conversao_anotacoes!C7658,conversao_anotacoes!C7658,conversao_anotacoes!D7658))</f>
        <v>VALOIS-FORTIER</v>
      </c>
      <c r="K7658" t="str">
        <f t="shared" si="238"/>
        <v>LORENZO</v>
      </c>
      <c r="L7658" t="str">
        <f>UPPER(anotacoes!H7658)</f>
        <v>DISPLACEMENT</v>
      </c>
      <c r="M7658" t="str">
        <f>IF(OR(L7658="ATTACK",L7658="FINTA"),"&lt;TECNICA&gt;",UPPER(anotacoes!I7658))</f>
        <v>2-3 STEP HESITANT RIGHT</v>
      </c>
      <c r="N7658" t="str">
        <f>IF(OR(L7658="ATTACK",L7658="FINTA"),UPPER(anotacoes!I7658),"")</f>
        <v/>
      </c>
      <c r="O7658" s="6" t="str">
        <f>IF(anotacoes!N7658=0,"",anotacoes!N7658)</f>
        <v/>
      </c>
      <c r="P7658" t="str">
        <f>IF(anotacoes!M7658=0,"",UPPER(anotacoes!M7658))</f>
        <v/>
      </c>
      <c r="Q7658" t="str">
        <f t="shared" si="239"/>
        <v>INSERT INTO CONVERSAO_LUTA_ACAO (cd_conversao, id_luta, sequencia, momento_inicio, momento_fim, quem_faz, quem_sofre, acao_tipo, acao, tecnica, direcao, pontuacao) VALUES (1, 113, 2, TRIM(' 00:00:07,659'), TRIM(' 00:00:11,949'), 'VALOIS-FORTIER', 'LORENZO', 'DISPLACEMENT', '2-3 STEP HESITANT RIGHT', NULL, NULL, NULL)</v>
      </c>
      <c r="R7658" t="s">
        <v>10327</v>
      </c>
    </row>
    <row r="7659" spans="1:18" hidden="1" x14ac:dyDescent="0.25">
      <c r="A7659" s="7">
        <f>anotacoes!D7659</f>
        <v>40818</v>
      </c>
      <c r="B7659" t="str">
        <f>anotacoes!C7659</f>
        <v>WORLD CUP LIVERPOOL 2011</v>
      </c>
      <c r="C7659" t="str">
        <f>anotacoes!E7659</f>
        <v>VALOIS-FORTIER</v>
      </c>
      <c r="D7659" t="str">
        <f>anotacoes!F7659</f>
        <v>LORENZO</v>
      </c>
      <c r="E7659" t="s">
        <v>10325</v>
      </c>
      <c r="F7659">
        <f>anotacoes!A7659</f>
        <v>113</v>
      </c>
      <c r="G7659">
        <f>anotacoes!B7659</f>
        <v>3</v>
      </c>
      <c r="H7659" t="str">
        <f>anotacoes!K7659</f>
        <v xml:space="preserve"> 00:00:11,949</v>
      </c>
      <c r="I7659" t="str">
        <f>anotacoes!L7659</f>
        <v xml:space="preserve"> 00:00:13,368</v>
      </c>
      <c r="J7659" t="str">
        <f>IF(L7659="PAUSE",E7659,IF(anotacoes!G7663=conversao_anotacoes!C7659,conversao_anotacoes!C7659,conversao_anotacoes!D7659))</f>
        <v>VALOIS-FORTIER</v>
      </c>
      <c r="K7659" t="str">
        <f t="shared" si="238"/>
        <v>LORENZO</v>
      </c>
      <c r="L7659" t="str">
        <f>UPPER(anotacoes!H7659)</f>
        <v>DISPLACEMENT</v>
      </c>
      <c r="M7659" t="str">
        <f>IF(OR(L7659="ATTACK",L7659="FINTA"),"&lt;TECNICA&gt;",UPPER(anotacoes!I7659))</f>
        <v>TRY TO GRIP WITH CONTACT</v>
      </c>
      <c r="N7659" t="str">
        <f>IF(OR(L7659="ATTACK",L7659="FINTA"),UPPER(anotacoes!I7659),"")</f>
        <v/>
      </c>
      <c r="O7659" s="6" t="str">
        <f>IF(anotacoes!N7659=0,"",anotacoes!N7659)</f>
        <v/>
      </c>
      <c r="P7659" t="str">
        <f>IF(anotacoes!M7659=0,"",UPPER(anotacoes!M7659))</f>
        <v/>
      </c>
      <c r="Q7659" t="str">
        <f t="shared" si="239"/>
        <v>INSERT INTO CONVERSAO_LUTA_ACAO (cd_conversao, id_luta, sequencia, momento_inicio, momento_fim, quem_faz, quem_sofre, acao_tipo, acao, tecnica, direcao, pontuacao) VALUES (1, 113, 3, TRIM(' 00:00:11,949'), TRIM(' 00:00:13,368'), 'VALOIS-FORTIER', 'LORENZO', 'DISPLACEMENT', 'TRY TO GRIP WITH CONTACT', NULL, NULL, NULL)</v>
      </c>
      <c r="R7659" t="s">
        <v>10327</v>
      </c>
    </row>
    <row r="7660" spans="1:18" hidden="1" x14ac:dyDescent="0.25">
      <c r="A7660" s="7">
        <f>anotacoes!D7660</f>
        <v>40818</v>
      </c>
      <c r="B7660" t="str">
        <f>anotacoes!C7660</f>
        <v>WORLD CUP LIVERPOOL 2011</v>
      </c>
      <c r="C7660" t="str">
        <f>anotacoes!E7660</f>
        <v>VALOIS-FORTIER</v>
      </c>
      <c r="D7660" t="str">
        <f>anotacoes!F7660</f>
        <v>LORENZO</v>
      </c>
      <c r="E7660" t="s">
        <v>10325</v>
      </c>
      <c r="F7660">
        <f>anotacoes!A7660</f>
        <v>113</v>
      </c>
      <c r="G7660">
        <f>anotacoes!B7660</f>
        <v>4</v>
      </c>
      <c r="H7660" t="str">
        <f>anotacoes!K7660</f>
        <v xml:space="preserve"> 00:00:13,368</v>
      </c>
      <c r="I7660" t="str">
        <f>anotacoes!L7660</f>
        <v xml:space="preserve"> 00:00:24,211</v>
      </c>
      <c r="J7660" t="str">
        <f>IF(L7660="PAUSE",E7660,IF(anotacoes!G7664=conversao_anotacoes!C7660,conversao_anotacoes!C7660,conversao_anotacoes!D7660))</f>
        <v>VALOIS-FORTIER</v>
      </c>
      <c r="K7660" t="str">
        <f t="shared" si="238"/>
        <v>LORENZO</v>
      </c>
      <c r="L7660" t="str">
        <f>UPPER(anotacoes!H7660)</f>
        <v>GRIP TIME</v>
      </c>
      <c r="M7660" t="str">
        <f>IF(OR(L7660="ATTACK",L7660="FINTA"),"&lt;TECNICA&gt;",UPPER(anotacoes!I7660))</f>
        <v>RIGHT COLLAR</v>
      </c>
      <c r="N7660" t="str">
        <f>IF(OR(L7660="ATTACK",L7660="FINTA"),UPPER(anotacoes!I7660),"")</f>
        <v/>
      </c>
      <c r="O7660" s="6" t="str">
        <f>IF(anotacoes!N7660=0,"",anotacoes!N7660)</f>
        <v/>
      </c>
      <c r="P7660" t="str">
        <f>IF(anotacoes!M7660=0,"",UPPER(anotacoes!M7660))</f>
        <v/>
      </c>
      <c r="Q7660" t="str">
        <f t="shared" si="239"/>
        <v>INSERT INTO CONVERSAO_LUTA_ACAO (cd_conversao, id_luta, sequencia, momento_inicio, momento_fim, quem_faz, quem_sofre, acao_tipo, acao, tecnica, direcao, pontuacao) VALUES (1, 113, 4, TRIM(' 00:00:13,368'), TRIM(' 00:00:24,211'), 'VALOIS-FORTIER', 'LORENZO', 'GRIP TIME', 'RIGHT COLLAR', NULL, NULL, NULL)</v>
      </c>
      <c r="R7660" t="s">
        <v>10327</v>
      </c>
    </row>
    <row r="7661" spans="1:18" hidden="1" x14ac:dyDescent="0.25">
      <c r="A7661" s="7">
        <f>anotacoes!D7661</f>
        <v>40818</v>
      </c>
      <c r="B7661" t="str">
        <f>anotacoes!C7661</f>
        <v>WORLD CUP LIVERPOOL 2011</v>
      </c>
      <c r="C7661" t="str">
        <f>anotacoes!E7661</f>
        <v>VALOIS-FORTIER</v>
      </c>
      <c r="D7661" t="str">
        <f>anotacoes!F7661</f>
        <v>LORENZO</v>
      </c>
      <c r="E7661" t="s">
        <v>10325</v>
      </c>
      <c r="F7661">
        <f>anotacoes!A7661</f>
        <v>113</v>
      </c>
      <c r="G7661">
        <f>anotacoes!B7661</f>
        <v>5</v>
      </c>
      <c r="H7661" t="str">
        <f>anotacoes!K7661</f>
        <v xml:space="preserve"> 00:00:24,211</v>
      </c>
      <c r="I7661" t="str">
        <f>anotacoes!L7661</f>
        <v xml:space="preserve"> 00:00:24,211</v>
      </c>
      <c r="J7661" t="str">
        <f>IF(L7661="PAUSE",E7661,IF(anotacoes!G7665=conversao_anotacoes!C7661,conversao_anotacoes!C7661,conversao_anotacoes!D7661))</f>
        <v>VALOIS-FORTIER</v>
      </c>
      <c r="K7661" t="str">
        <f t="shared" si="238"/>
        <v>LORENZO</v>
      </c>
      <c r="L7661" t="str">
        <f>UPPER(anotacoes!H7661)</f>
        <v>DEFENSE</v>
      </c>
      <c r="M7661" t="str">
        <f>IF(OR(L7661="ATTACK",L7661="FINTA"),"&lt;TECNICA&gt;",UPPER(anotacoes!I7661))</f>
        <v>TAE-SABAKI RIGHT</v>
      </c>
      <c r="N7661" t="str">
        <f>IF(OR(L7661="ATTACK",L7661="FINTA"),UPPER(anotacoes!I7661),"")</f>
        <v/>
      </c>
      <c r="O7661" s="6" t="str">
        <f>IF(anotacoes!N7661=0,"",anotacoes!N7661)</f>
        <v/>
      </c>
      <c r="P7661" t="str">
        <f>IF(anotacoes!M7661=0,"",UPPER(anotacoes!M7661))</f>
        <v/>
      </c>
      <c r="Q7661" t="str">
        <f t="shared" si="239"/>
        <v>INSERT INTO CONVERSAO_LUTA_ACAO (cd_conversao, id_luta, sequencia, momento_inicio, momento_fim, quem_faz, quem_sofre, acao_tipo, acao, tecnica, direcao, pontuacao) VALUES (1, 113, 5, TRIM(' 00:00:24,211'), TRIM(' 00:00:24,211'), 'VALOIS-FORTIER', 'LORENZO', 'DEFENSE', 'TAE-SABAKI RIGHT', NULL, NULL, NULL)</v>
      </c>
      <c r="R7661" t="s">
        <v>10327</v>
      </c>
    </row>
    <row r="7662" spans="1:18" hidden="1" x14ac:dyDescent="0.25">
      <c r="A7662" s="7">
        <f>anotacoes!D7662</f>
        <v>40818</v>
      </c>
      <c r="B7662" t="str">
        <f>anotacoes!C7662</f>
        <v>WORLD CUP LIVERPOOL 2011</v>
      </c>
      <c r="C7662" t="str">
        <f>anotacoes!E7662</f>
        <v>VALOIS-FORTIER</v>
      </c>
      <c r="D7662" t="str">
        <f>anotacoes!F7662</f>
        <v>LORENZO</v>
      </c>
      <c r="E7662" t="s">
        <v>10325</v>
      </c>
      <c r="F7662">
        <f>anotacoes!A7662</f>
        <v>113</v>
      </c>
      <c r="G7662">
        <f>anotacoes!B7662</f>
        <v>6</v>
      </c>
      <c r="H7662" t="str">
        <f>anotacoes!K7662</f>
        <v xml:space="preserve"> 00:00:24,211</v>
      </c>
      <c r="I7662" t="str">
        <f>anotacoes!L7662</f>
        <v xml:space="preserve"> 00:00:26,835</v>
      </c>
      <c r="J7662" t="str">
        <f>IF(L7662="PAUSE",E7662,IF(anotacoes!G7666=conversao_anotacoes!C7662,conversao_anotacoes!C7662,conversao_anotacoes!D7662))</f>
        <v>VALOIS-FORTIER</v>
      </c>
      <c r="K7662" t="str">
        <f t="shared" si="238"/>
        <v>LORENZO</v>
      </c>
      <c r="L7662" t="str">
        <f>UPPER(anotacoes!H7662)</f>
        <v>TRANSITION</v>
      </c>
      <c r="M7662" t="str">
        <f>IF(OR(L7662="ATTACK",L7662="FINTA"),"&lt;TECNICA&gt;",UPPER(anotacoes!I7662))</f>
        <v>WITHOUT ATTACK</v>
      </c>
      <c r="N7662" t="str">
        <f>IF(OR(L7662="ATTACK",L7662="FINTA"),UPPER(anotacoes!I7662),"")</f>
        <v/>
      </c>
      <c r="O7662" s="6" t="str">
        <f>IF(anotacoes!N7662=0,"",anotacoes!N7662)</f>
        <v/>
      </c>
      <c r="P7662" t="str">
        <f>IF(anotacoes!M7662=0,"",UPPER(anotacoes!M7662))</f>
        <v/>
      </c>
      <c r="Q7662" t="str">
        <f t="shared" si="239"/>
        <v>INSERT INTO CONVERSAO_LUTA_ACAO (cd_conversao, id_luta, sequencia, momento_inicio, momento_fim, quem_faz, quem_sofre, acao_tipo, acao, tecnica, direcao, pontuacao) VALUES (1, 113, 6, TRIM(' 00:00:24,211'), TRIM(' 00:00:26,835'), 'VALOIS-FORTIER', 'LORENZO', 'TRANSITION', 'WITHOUT ATTACK', NULL, NULL, NULL)</v>
      </c>
      <c r="R7662" t="s">
        <v>10327</v>
      </c>
    </row>
    <row r="7663" spans="1:18" hidden="1" x14ac:dyDescent="0.25">
      <c r="A7663" s="7">
        <f>anotacoes!D7663</f>
        <v>40818</v>
      </c>
      <c r="B7663" t="str">
        <f>anotacoes!C7663</f>
        <v>WORLD CUP LIVERPOOL 2011</v>
      </c>
      <c r="C7663" t="str">
        <f>anotacoes!E7663</f>
        <v>VALOIS-FORTIER</v>
      </c>
      <c r="D7663" t="str">
        <f>anotacoes!F7663</f>
        <v>LORENZO</v>
      </c>
      <c r="E7663" t="s">
        <v>10325</v>
      </c>
      <c r="F7663">
        <f>anotacoes!A7663</f>
        <v>113</v>
      </c>
      <c r="G7663">
        <f>anotacoes!B7663</f>
        <v>7</v>
      </c>
      <c r="H7663" t="str">
        <f>anotacoes!K7663</f>
        <v xml:space="preserve"> 00:00:27,008</v>
      </c>
      <c r="I7663" t="str">
        <f>anotacoes!L7663</f>
        <v xml:space="preserve"> 00:00:31,002</v>
      </c>
      <c r="J7663" t="str">
        <f>IF(L7663="PAUSE",E7663,IF(anotacoes!G7667=conversao_anotacoes!C7663,conversao_anotacoes!C7663,conversao_anotacoes!D7663))</f>
        <v>&lt;ARBITRO_DESCONHECIDO&gt;</v>
      </c>
      <c r="K7663" t="str">
        <f t="shared" si="238"/>
        <v/>
      </c>
      <c r="L7663" t="str">
        <f>UPPER(anotacoes!H7663)</f>
        <v>PAUSE</v>
      </c>
      <c r="M7663" t="str">
        <f>IF(OR(L7663="ATTACK",L7663="FINTA"),"&lt;TECNICA&gt;",UPPER(anotacoes!I7663))</f>
        <v>&lt;NAO_CLASSIFICADO&gt;</v>
      </c>
      <c r="N7663" t="str">
        <f>IF(OR(L7663="ATTACK",L7663="FINTA"),UPPER(anotacoes!I7663),"")</f>
        <v/>
      </c>
      <c r="O7663" s="6" t="str">
        <f>IF(anotacoes!N7663=0,"",anotacoes!N7663)</f>
        <v/>
      </c>
      <c r="P7663" t="str">
        <f>IF(anotacoes!M7663=0,"",UPPER(anotacoes!M7663))</f>
        <v/>
      </c>
      <c r="Q7663" t="str">
        <f t="shared" si="239"/>
        <v>INSERT INTO CONVERSAO_LUTA_ACAO (cd_conversao, id_luta, sequencia, momento_inicio, momento_fim, quem_faz, quem_sofre, acao_tipo, acao, tecnica, direcao, pontuacao) VALUES (1, 113, 7, TRIM(' 00:00:27,008'), TRIM(' 00:00:31,002'), '&lt;ARBITRO_DESCONHECIDO&gt;', '', 'PAUSE', '&lt;NAO_CLASSIFICADO&gt;', NULL, NULL, NULL)</v>
      </c>
      <c r="R7663" t="s">
        <v>10327</v>
      </c>
    </row>
    <row r="7664" spans="1:18" hidden="1" x14ac:dyDescent="0.25">
      <c r="A7664" s="7">
        <f>anotacoes!D7664</f>
        <v>40818</v>
      </c>
      <c r="B7664" t="str">
        <f>anotacoes!C7664</f>
        <v>WORLD CUP LIVERPOOL 2011</v>
      </c>
      <c r="C7664" t="str">
        <f>anotacoes!E7664</f>
        <v>VALOIS-FORTIER</v>
      </c>
      <c r="D7664" t="str">
        <f>anotacoes!F7664</f>
        <v>LORENZO</v>
      </c>
      <c r="E7664" t="s">
        <v>10325</v>
      </c>
      <c r="F7664">
        <f>anotacoes!A7664</f>
        <v>113</v>
      </c>
      <c r="G7664">
        <f>anotacoes!B7664</f>
        <v>8</v>
      </c>
      <c r="H7664" t="str">
        <f>anotacoes!K7664</f>
        <v xml:space="preserve"> 00:00:31,002</v>
      </c>
      <c r="I7664" t="str">
        <f>anotacoes!L7664</f>
        <v xml:space="preserve"> 00:00:33,104</v>
      </c>
      <c r="J7664" t="str">
        <f>IF(L7664="PAUSE",E7664,IF(anotacoes!G7668=conversao_anotacoes!C7664,conversao_anotacoes!C7664,conversao_anotacoes!D7664))</f>
        <v>VALOIS-FORTIER</v>
      </c>
      <c r="K7664" t="str">
        <f t="shared" si="238"/>
        <v>LORENZO</v>
      </c>
      <c r="L7664" t="str">
        <f>UPPER(anotacoes!H7664)</f>
        <v>DISPLACEMENT</v>
      </c>
      <c r="M7664" t="str">
        <f>IF(OR(L7664="ATTACK",L7664="FINTA"),"&lt;TECNICA&gt;",UPPER(anotacoes!I7664))</f>
        <v>2-3 STEP HESITANT RIGHT</v>
      </c>
      <c r="N7664" t="str">
        <f>IF(OR(L7664="ATTACK",L7664="FINTA"),UPPER(anotacoes!I7664),"")</f>
        <v/>
      </c>
      <c r="O7664" s="6" t="str">
        <f>IF(anotacoes!N7664=0,"",anotacoes!N7664)</f>
        <v/>
      </c>
      <c r="P7664" t="str">
        <f>IF(anotacoes!M7664=0,"",UPPER(anotacoes!M7664))</f>
        <v/>
      </c>
      <c r="Q7664" t="str">
        <f t="shared" si="239"/>
        <v>INSERT INTO CONVERSAO_LUTA_ACAO (cd_conversao, id_luta, sequencia, momento_inicio, momento_fim, quem_faz, quem_sofre, acao_tipo, acao, tecnica, direcao, pontuacao) VALUES (1, 113, 8, TRIM(' 00:00:31,002'), TRIM(' 00:00:33,104'), 'VALOIS-FORTIER', 'LORENZO', 'DISPLACEMENT', '2-3 STEP HESITANT RIGHT', NULL, NULL, NULL)</v>
      </c>
      <c r="R7664" t="s">
        <v>10327</v>
      </c>
    </row>
    <row r="7665" spans="1:18" hidden="1" x14ac:dyDescent="0.25">
      <c r="A7665" s="7">
        <f>anotacoes!D7665</f>
        <v>40818</v>
      </c>
      <c r="B7665" t="str">
        <f>anotacoes!C7665</f>
        <v>WORLD CUP LIVERPOOL 2011</v>
      </c>
      <c r="C7665" t="str">
        <f>anotacoes!E7665</f>
        <v>VALOIS-FORTIER</v>
      </c>
      <c r="D7665" t="str">
        <f>anotacoes!F7665</f>
        <v>LORENZO</v>
      </c>
      <c r="E7665" t="s">
        <v>10325</v>
      </c>
      <c r="F7665">
        <f>anotacoes!A7665</f>
        <v>113</v>
      </c>
      <c r="G7665">
        <f>anotacoes!B7665</f>
        <v>9</v>
      </c>
      <c r="H7665" t="str">
        <f>anotacoes!K7665</f>
        <v xml:space="preserve"> 00:00:33,104</v>
      </c>
      <c r="I7665" t="str">
        <f>anotacoes!L7665</f>
        <v xml:space="preserve"> 00:00:37,256</v>
      </c>
      <c r="J7665" t="str">
        <f>IF(L7665="PAUSE",E7665,IF(anotacoes!G7669=conversao_anotacoes!C7665,conversao_anotacoes!C7665,conversao_anotacoes!D7665))</f>
        <v>VALOIS-FORTIER</v>
      </c>
      <c r="K7665" t="str">
        <f t="shared" si="238"/>
        <v>LORENZO</v>
      </c>
      <c r="L7665" t="str">
        <f>UPPER(anotacoes!H7665)</f>
        <v>DISPLACEMENT</v>
      </c>
      <c r="M7665" t="str">
        <f>IF(OR(L7665="ATTACK",L7665="FINTA"),"&lt;TECNICA&gt;",UPPER(anotacoes!I7665))</f>
        <v>TRY TO GRIP WITH CONTACT</v>
      </c>
      <c r="N7665" t="str">
        <f>IF(OR(L7665="ATTACK",L7665="FINTA"),UPPER(anotacoes!I7665),"")</f>
        <v/>
      </c>
      <c r="O7665" s="6" t="str">
        <f>IF(anotacoes!N7665=0,"",anotacoes!N7665)</f>
        <v/>
      </c>
      <c r="P7665" t="str">
        <f>IF(anotacoes!M7665=0,"",UPPER(anotacoes!M7665))</f>
        <v/>
      </c>
      <c r="Q7665" t="str">
        <f t="shared" si="239"/>
        <v>INSERT INTO CONVERSAO_LUTA_ACAO (cd_conversao, id_luta, sequencia, momento_inicio, momento_fim, quem_faz, quem_sofre, acao_tipo, acao, tecnica, direcao, pontuacao) VALUES (1, 113, 9, TRIM(' 00:00:33,104'), TRIM(' 00:00:37,256'), 'VALOIS-FORTIER', 'LORENZO', 'DISPLACEMENT', 'TRY TO GRIP WITH CONTACT', NULL, NULL, NULL)</v>
      </c>
      <c r="R7665" t="s">
        <v>10327</v>
      </c>
    </row>
    <row r="7666" spans="1:18" hidden="1" x14ac:dyDescent="0.25">
      <c r="A7666" s="7">
        <f>anotacoes!D7666</f>
        <v>40818</v>
      </c>
      <c r="B7666" t="str">
        <f>anotacoes!C7666</f>
        <v>WORLD CUP LIVERPOOL 2011</v>
      </c>
      <c r="C7666" t="str">
        <f>anotacoes!E7666</f>
        <v>VALOIS-FORTIER</v>
      </c>
      <c r="D7666" t="str">
        <f>anotacoes!F7666</f>
        <v>LORENZO</v>
      </c>
      <c r="E7666" t="s">
        <v>10325</v>
      </c>
      <c r="F7666">
        <f>anotacoes!A7666</f>
        <v>113</v>
      </c>
      <c r="G7666">
        <f>anotacoes!B7666</f>
        <v>10</v>
      </c>
      <c r="H7666" t="str">
        <f>anotacoes!K7666</f>
        <v xml:space="preserve"> 00:00:37,256</v>
      </c>
      <c r="I7666" t="str">
        <f>anotacoes!L7666</f>
        <v xml:space="preserve"> 00:00:38,434</v>
      </c>
      <c r="J7666" t="str">
        <f>IF(L7666="PAUSE",E7666,IF(anotacoes!G7670=conversao_anotacoes!C7666,conversao_anotacoes!C7666,conversao_anotacoes!D7666))</f>
        <v>VALOIS-FORTIER</v>
      </c>
      <c r="K7666" t="str">
        <f t="shared" si="238"/>
        <v>LORENZO</v>
      </c>
      <c r="L7666" t="str">
        <f>UPPER(anotacoes!H7666)</f>
        <v>GRIP TIME</v>
      </c>
      <c r="M7666" t="str">
        <f>IF(OR(L7666="ATTACK",L7666="FINTA"),"&lt;TECNICA&gt;",UPPER(anotacoes!I7666))</f>
        <v>RIGHT COLLAR</v>
      </c>
      <c r="N7666" t="str">
        <f>IF(OR(L7666="ATTACK",L7666="FINTA"),UPPER(anotacoes!I7666),"")</f>
        <v/>
      </c>
      <c r="O7666" s="6" t="str">
        <f>IF(anotacoes!N7666=0,"",anotacoes!N7666)</f>
        <v/>
      </c>
      <c r="P7666" t="str">
        <f>IF(anotacoes!M7666=0,"",UPPER(anotacoes!M7666))</f>
        <v/>
      </c>
      <c r="Q7666" t="str">
        <f t="shared" si="239"/>
        <v>INSERT INTO CONVERSAO_LUTA_ACAO (cd_conversao, id_luta, sequencia, momento_inicio, momento_fim, quem_faz, quem_sofre, acao_tipo, acao, tecnica, direcao, pontuacao) VALUES (1, 113, 10, TRIM(' 00:00:37,256'), TRIM(' 00:00:38,434'), 'VALOIS-FORTIER', 'LORENZO', 'GRIP TIME', 'RIGHT COLLAR', NULL, NULL, NULL)</v>
      </c>
      <c r="R7666" t="s">
        <v>10327</v>
      </c>
    </row>
    <row r="7667" spans="1:18" hidden="1" x14ac:dyDescent="0.25">
      <c r="A7667" s="7">
        <f>anotacoes!D7667</f>
        <v>40818</v>
      </c>
      <c r="B7667" t="str">
        <f>anotacoes!C7667</f>
        <v>WORLD CUP LIVERPOOL 2011</v>
      </c>
      <c r="C7667" t="str">
        <f>anotacoes!E7667</f>
        <v>VALOIS-FORTIER</v>
      </c>
      <c r="D7667" t="str">
        <f>anotacoes!F7667</f>
        <v>LORENZO</v>
      </c>
      <c r="E7667" t="s">
        <v>10325</v>
      </c>
      <c r="F7667">
        <f>anotacoes!A7667</f>
        <v>113</v>
      </c>
      <c r="G7667">
        <f>anotacoes!B7667</f>
        <v>11</v>
      </c>
      <c r="H7667" t="str">
        <f>anotacoes!K7667</f>
        <v xml:space="preserve"> 00:00:38,434</v>
      </c>
      <c r="I7667" t="str">
        <f>anotacoes!L7667</f>
        <v xml:space="preserve"> 00:00:42,628</v>
      </c>
      <c r="J7667" t="str">
        <f>IF(L7667="PAUSE",E7667,IF(anotacoes!G7671=conversao_anotacoes!C7667,conversao_anotacoes!C7667,conversao_anotacoes!D7667))</f>
        <v>VALOIS-FORTIER</v>
      </c>
      <c r="K7667" t="str">
        <f t="shared" si="238"/>
        <v>LORENZO</v>
      </c>
      <c r="L7667" t="str">
        <f>UPPER(anotacoes!H7667)</f>
        <v>GRIP TIME</v>
      </c>
      <c r="M7667" t="str">
        <f>IF(OR(L7667="ATTACK",L7667="FINTA"),"&lt;TECNICA&gt;",UPPER(anotacoes!I7667))</f>
        <v>LEFT COLLAR RIGHT SLEEVE</v>
      </c>
      <c r="N7667" t="str">
        <f>IF(OR(L7667="ATTACK",L7667="FINTA"),UPPER(anotacoes!I7667),"")</f>
        <v/>
      </c>
      <c r="O7667" s="6" t="str">
        <f>IF(anotacoes!N7667=0,"",anotacoes!N7667)</f>
        <v/>
      </c>
      <c r="P7667" t="str">
        <f>IF(anotacoes!M7667=0,"",UPPER(anotacoes!M7667))</f>
        <v/>
      </c>
      <c r="Q7667" t="str">
        <f t="shared" si="239"/>
        <v>INSERT INTO CONVERSAO_LUTA_ACAO (cd_conversao, id_luta, sequencia, momento_inicio, momento_fim, quem_faz, quem_sofre, acao_tipo, acao, tecnica, direcao, pontuacao) VALUES (1, 113, 11, TRIM(' 00:00:38,434'), TRIM(' 00:00:42,628'), 'VALOIS-FORTIER', 'LORENZO', 'GRIP TIME', 'LEFT COLLAR RIGHT SLEEVE', NULL, NULL, NULL)</v>
      </c>
      <c r="R7667" t="s">
        <v>10327</v>
      </c>
    </row>
    <row r="7668" spans="1:18" hidden="1" x14ac:dyDescent="0.25">
      <c r="A7668" s="7">
        <f>anotacoes!D7668</f>
        <v>40818</v>
      </c>
      <c r="B7668" t="str">
        <f>anotacoes!C7668</f>
        <v>WORLD CUP LIVERPOOL 2011</v>
      </c>
      <c r="C7668" t="str">
        <f>anotacoes!E7668</f>
        <v>VALOIS-FORTIER</v>
      </c>
      <c r="D7668" t="str">
        <f>anotacoes!F7668</f>
        <v>LORENZO</v>
      </c>
      <c r="E7668" t="s">
        <v>10325</v>
      </c>
      <c r="F7668">
        <f>anotacoes!A7668</f>
        <v>113</v>
      </c>
      <c r="G7668">
        <f>anotacoes!B7668</f>
        <v>12</v>
      </c>
      <c r="H7668" t="str">
        <f>anotacoes!K7668</f>
        <v xml:space="preserve"> 00:00:42,628</v>
      </c>
      <c r="I7668" t="str">
        <f>anotacoes!L7668</f>
        <v xml:space="preserve"> 00:00:44,538</v>
      </c>
      <c r="J7668" t="str">
        <f>IF(L7668="PAUSE",E7668,IF(anotacoes!G7672=conversao_anotacoes!C7668,conversao_anotacoes!C7668,conversao_anotacoes!D7668))</f>
        <v>VALOIS-FORTIER</v>
      </c>
      <c r="K7668" t="str">
        <f t="shared" si="238"/>
        <v>LORENZO</v>
      </c>
      <c r="L7668" t="str">
        <f>UPPER(anotacoes!H7668)</f>
        <v>GRIP TIME</v>
      </c>
      <c r="M7668" t="str">
        <f>IF(OR(L7668="ATTACK",L7668="FINTA"),"&lt;TECNICA&gt;",UPPER(anotacoes!I7668))</f>
        <v>LEFT COLLAR RIGHT COLLAR</v>
      </c>
      <c r="N7668" t="str">
        <f>IF(OR(L7668="ATTACK",L7668="FINTA"),UPPER(anotacoes!I7668),"")</f>
        <v/>
      </c>
      <c r="O7668" s="6" t="str">
        <f>IF(anotacoes!N7668=0,"",anotacoes!N7668)</f>
        <v/>
      </c>
      <c r="P7668" t="str">
        <f>IF(anotacoes!M7668=0,"",UPPER(anotacoes!M7668))</f>
        <v/>
      </c>
      <c r="Q7668" t="str">
        <f t="shared" si="239"/>
        <v>INSERT INTO CONVERSAO_LUTA_ACAO (cd_conversao, id_luta, sequencia, momento_inicio, momento_fim, quem_faz, quem_sofre, acao_tipo, acao, tecnica, direcao, pontuacao) VALUES (1, 113, 12, TRIM(' 00:00:42,628'), TRIM(' 00:00:44,538'), 'VALOIS-FORTIER', 'LORENZO', 'GRIP TIME', 'LEFT COLLAR RIGHT COLLAR', NULL, NULL, NULL)</v>
      </c>
      <c r="R7668" t="s">
        <v>10327</v>
      </c>
    </row>
    <row r="7669" spans="1:18" hidden="1" x14ac:dyDescent="0.25">
      <c r="A7669" s="7">
        <f>anotacoes!D7669</f>
        <v>40818</v>
      </c>
      <c r="B7669" t="str">
        <f>anotacoes!C7669</f>
        <v>WORLD CUP LIVERPOOL 2011</v>
      </c>
      <c r="C7669" t="str">
        <f>anotacoes!E7669</f>
        <v>VALOIS-FORTIER</v>
      </c>
      <c r="D7669" t="str">
        <f>anotacoes!F7669</f>
        <v>LORENZO</v>
      </c>
      <c r="E7669" t="s">
        <v>10325</v>
      </c>
      <c r="F7669">
        <f>anotacoes!A7669</f>
        <v>113</v>
      </c>
      <c r="G7669">
        <f>anotacoes!B7669</f>
        <v>13</v>
      </c>
      <c r="H7669" t="str">
        <f>anotacoes!K7669</f>
        <v xml:space="preserve"> 00:00:44,538</v>
      </c>
      <c r="I7669" t="str">
        <f>anotacoes!L7669</f>
        <v xml:space="preserve"> 00:00:50,672</v>
      </c>
      <c r="J7669" t="str">
        <f>IF(L7669="PAUSE",E7669,IF(anotacoes!G7673=conversao_anotacoes!C7669,conversao_anotacoes!C7669,conversao_anotacoes!D7669))</f>
        <v>VALOIS-FORTIER</v>
      </c>
      <c r="K7669" t="str">
        <f t="shared" si="238"/>
        <v>LORENZO</v>
      </c>
      <c r="L7669" t="str">
        <f>UPPER(anotacoes!H7669)</f>
        <v>GRIP TIME</v>
      </c>
      <c r="M7669" t="str">
        <f>IF(OR(L7669="ATTACK",L7669="FINTA"),"&lt;TECNICA&gt;",UPPER(anotacoes!I7669))</f>
        <v>RIGHT SLEEVE LEFT SLEEVE</v>
      </c>
      <c r="N7669" t="str">
        <f>IF(OR(L7669="ATTACK",L7669="FINTA"),UPPER(anotacoes!I7669),"")</f>
        <v/>
      </c>
      <c r="O7669" s="6" t="str">
        <f>IF(anotacoes!N7669=0,"",anotacoes!N7669)</f>
        <v/>
      </c>
      <c r="P7669" t="str">
        <f>IF(anotacoes!M7669=0,"",UPPER(anotacoes!M7669))</f>
        <v/>
      </c>
      <c r="Q7669" t="str">
        <f t="shared" si="239"/>
        <v>INSERT INTO CONVERSAO_LUTA_ACAO (cd_conversao, id_luta, sequencia, momento_inicio, momento_fim, quem_faz, quem_sofre, acao_tipo, acao, tecnica, direcao, pontuacao) VALUES (1, 113, 13, TRIM(' 00:00:44,538'), TRIM(' 00:00:50,672'), 'VALOIS-FORTIER', 'LORENZO', 'GRIP TIME', 'RIGHT SLEEVE LEFT SLEEVE', NULL, NULL, NULL)</v>
      </c>
      <c r="R7669" t="s">
        <v>10327</v>
      </c>
    </row>
    <row r="7670" spans="1:18" hidden="1" x14ac:dyDescent="0.25">
      <c r="A7670" s="7">
        <f>anotacoes!D7670</f>
        <v>40818</v>
      </c>
      <c r="B7670" t="str">
        <f>anotacoes!C7670</f>
        <v>WORLD CUP LIVERPOOL 2011</v>
      </c>
      <c r="C7670" t="str">
        <f>anotacoes!E7670</f>
        <v>VALOIS-FORTIER</v>
      </c>
      <c r="D7670" t="str">
        <f>anotacoes!F7670</f>
        <v>LORENZO</v>
      </c>
      <c r="E7670" t="s">
        <v>10325</v>
      </c>
      <c r="F7670">
        <f>anotacoes!A7670</f>
        <v>113</v>
      </c>
      <c r="G7670">
        <f>anotacoes!B7670</f>
        <v>14</v>
      </c>
      <c r="H7670" t="str">
        <f>anotacoes!K7670</f>
        <v xml:space="preserve"> 00:00:50,672</v>
      </c>
      <c r="I7670" t="str">
        <f>anotacoes!L7670</f>
        <v xml:space="preserve"> 00:00:50,672</v>
      </c>
      <c r="J7670" t="str">
        <f>IF(L7670="PAUSE",E7670,IF(anotacoes!G7674=conversao_anotacoes!C7670,conversao_anotacoes!C7670,conversao_anotacoes!D7670))</f>
        <v>VALOIS-FORTIER</v>
      </c>
      <c r="K7670" t="str">
        <f t="shared" si="238"/>
        <v>LORENZO</v>
      </c>
      <c r="L7670" t="str">
        <f>UPPER(anotacoes!H7670)</f>
        <v>ATTACK</v>
      </c>
      <c r="M7670" t="str">
        <f>IF(OR(L7670="ATTACK",L7670="FINTA"),"&lt;TECNICA&gt;",UPPER(anotacoes!I7670))</f>
        <v>&lt;TECNICA&gt;</v>
      </c>
      <c r="N7670" t="str">
        <f>IF(OR(L7670="ATTACK",L7670="FINTA"),UPPER(anotacoes!I7670),"")</f>
        <v>DEASHI HARAI</v>
      </c>
      <c r="O7670" s="6">
        <f>IF(anotacoes!N7670=0,"",anotacoes!N7670)</f>
        <v>3</v>
      </c>
      <c r="P7670" t="str">
        <f>IF(anotacoes!M7670=0,"",UPPER(anotacoes!M7670))</f>
        <v/>
      </c>
      <c r="Q7670" t="str">
        <f t="shared" si="239"/>
        <v>INSERT INTO CONVERSAO_LUTA_ACAO (cd_conversao, id_luta, sequencia, momento_inicio, momento_fim, quem_faz, quem_sofre, acao_tipo, acao, tecnica, direcao, pontuacao) VALUES (1, 113, 14, TRIM(' 00:00:50,672'), TRIM(' 00:00:50,672'), 'VALOIS-FORTIER', 'LORENZO', 'ATTACK', '&lt;TECNICA&gt;', 'DEASHI HARAI', 3, NULL)</v>
      </c>
      <c r="R7670" t="s">
        <v>10327</v>
      </c>
    </row>
    <row r="7671" spans="1:18" hidden="1" x14ac:dyDescent="0.25">
      <c r="A7671" s="7">
        <f>anotacoes!D7671</f>
        <v>40818</v>
      </c>
      <c r="B7671" t="str">
        <f>anotacoes!C7671</f>
        <v>WORLD CUP LIVERPOOL 2011</v>
      </c>
      <c r="C7671" t="str">
        <f>anotacoes!E7671</f>
        <v>VALOIS-FORTIER</v>
      </c>
      <c r="D7671" t="str">
        <f>anotacoes!F7671</f>
        <v>LORENZO</v>
      </c>
      <c r="E7671" t="s">
        <v>10325</v>
      </c>
      <c r="F7671">
        <f>anotacoes!A7671</f>
        <v>113</v>
      </c>
      <c r="G7671">
        <f>anotacoes!B7671</f>
        <v>15</v>
      </c>
      <c r="H7671" t="str">
        <f>anotacoes!K7671</f>
        <v xml:space="preserve"> 00:00:50,672</v>
      </c>
      <c r="I7671" t="str">
        <f>anotacoes!L7671</f>
        <v xml:space="preserve"> 00:00:57,695</v>
      </c>
      <c r="J7671" t="str">
        <f>IF(L7671="PAUSE",E7671,IF(anotacoes!G7675=conversao_anotacoes!C7671,conversao_anotacoes!C7671,conversao_anotacoes!D7671))</f>
        <v>VALOIS-FORTIER</v>
      </c>
      <c r="K7671" t="str">
        <f t="shared" si="238"/>
        <v>LORENZO</v>
      </c>
      <c r="L7671" t="str">
        <f>UPPER(anotacoes!H7671)</f>
        <v>GRIP TIME</v>
      </c>
      <c r="M7671" t="str">
        <f>IF(OR(L7671="ATTACK",L7671="FINTA"),"&lt;TECNICA&gt;",UPPER(anotacoes!I7671))</f>
        <v>LEFT COLLAR RIGHT SLEEVE</v>
      </c>
      <c r="N7671" t="str">
        <f>IF(OR(L7671="ATTACK",L7671="FINTA"),UPPER(anotacoes!I7671),"")</f>
        <v/>
      </c>
      <c r="O7671" s="6" t="str">
        <f>IF(anotacoes!N7671=0,"",anotacoes!N7671)</f>
        <v/>
      </c>
      <c r="P7671" t="str">
        <f>IF(anotacoes!M7671=0,"",UPPER(anotacoes!M7671))</f>
        <v/>
      </c>
      <c r="Q7671" t="str">
        <f t="shared" si="239"/>
        <v>INSERT INTO CONVERSAO_LUTA_ACAO (cd_conversao, id_luta, sequencia, momento_inicio, momento_fim, quem_faz, quem_sofre, acao_tipo, acao, tecnica, direcao, pontuacao) VALUES (1, 113, 15, TRIM(' 00:00:50,672'), TRIM(' 00:00:57,695'), 'VALOIS-FORTIER', 'LORENZO', 'GRIP TIME', 'LEFT COLLAR RIGHT SLEEVE', NULL, NULL, NULL)</v>
      </c>
      <c r="R7671" t="s">
        <v>10327</v>
      </c>
    </row>
    <row r="7672" spans="1:18" hidden="1" x14ac:dyDescent="0.25">
      <c r="A7672" s="7">
        <f>anotacoes!D7672</f>
        <v>40818</v>
      </c>
      <c r="B7672" t="str">
        <f>anotacoes!C7672</f>
        <v>WORLD CUP LIVERPOOL 2011</v>
      </c>
      <c r="C7672" t="str">
        <f>anotacoes!E7672</f>
        <v>VALOIS-FORTIER</v>
      </c>
      <c r="D7672" t="str">
        <f>anotacoes!F7672</f>
        <v>LORENZO</v>
      </c>
      <c r="E7672" t="s">
        <v>10325</v>
      </c>
      <c r="F7672">
        <f>anotacoes!A7672</f>
        <v>113</v>
      </c>
      <c r="G7672">
        <f>anotacoes!B7672</f>
        <v>16</v>
      </c>
      <c r="H7672" t="str">
        <f>anotacoes!K7672</f>
        <v xml:space="preserve"> 00:00:57,695</v>
      </c>
      <c r="I7672" t="str">
        <f>anotacoes!L7672</f>
        <v xml:space="preserve"> 00:00:58,401</v>
      </c>
      <c r="J7672" t="str">
        <f>IF(L7672="PAUSE",E7672,IF(anotacoes!G7676=conversao_anotacoes!C7672,conversao_anotacoes!C7672,conversao_anotacoes!D7672))</f>
        <v>VALOIS-FORTIER</v>
      </c>
      <c r="K7672" t="str">
        <f t="shared" si="238"/>
        <v>LORENZO</v>
      </c>
      <c r="L7672" t="str">
        <f>UPPER(anotacoes!H7672)</f>
        <v>ATTACK</v>
      </c>
      <c r="M7672" t="str">
        <f>IF(OR(L7672="ATTACK",L7672="FINTA"),"&lt;TECNICA&gt;",UPPER(anotacoes!I7672))</f>
        <v>&lt;TECNICA&gt;</v>
      </c>
      <c r="N7672" t="str">
        <f>IF(OR(L7672="ATTACK",L7672="FINTA"),UPPER(anotacoes!I7672),"")</f>
        <v>OUCHI GARI</v>
      </c>
      <c r="O7672" s="6">
        <f>IF(anotacoes!N7672=0,"",anotacoes!N7672)</f>
        <v>2</v>
      </c>
      <c r="P7672" t="str">
        <f>IF(anotacoes!M7672=0,"",UPPER(anotacoes!M7672))</f>
        <v/>
      </c>
      <c r="Q7672" t="str">
        <f t="shared" si="239"/>
        <v>INSERT INTO CONVERSAO_LUTA_ACAO (cd_conversao, id_luta, sequencia, momento_inicio, momento_fim, quem_faz, quem_sofre, acao_tipo, acao, tecnica, direcao, pontuacao) VALUES (1, 113, 16, TRIM(' 00:00:57,695'), TRIM(' 00:00:58,401'), 'VALOIS-FORTIER', 'LORENZO', 'ATTACK', '&lt;TECNICA&gt;', 'OUCHI GARI', 2, NULL)</v>
      </c>
      <c r="R7672" t="s">
        <v>10327</v>
      </c>
    </row>
    <row r="7673" spans="1:18" hidden="1" x14ac:dyDescent="0.25">
      <c r="A7673" s="7">
        <f>anotacoes!D7673</f>
        <v>40818</v>
      </c>
      <c r="B7673" t="str">
        <f>anotacoes!C7673</f>
        <v>WORLD CUP LIVERPOOL 2011</v>
      </c>
      <c r="C7673" t="str">
        <f>anotacoes!E7673</f>
        <v>VALOIS-FORTIER</v>
      </c>
      <c r="D7673" t="str">
        <f>anotacoes!F7673</f>
        <v>LORENZO</v>
      </c>
      <c r="E7673" t="s">
        <v>10325</v>
      </c>
      <c r="F7673">
        <f>anotacoes!A7673</f>
        <v>113</v>
      </c>
      <c r="G7673">
        <f>anotacoes!B7673</f>
        <v>17</v>
      </c>
      <c r="H7673" t="str">
        <f>anotacoes!K7673</f>
        <v xml:space="preserve"> 00:00:58,401</v>
      </c>
      <c r="I7673" t="str">
        <f>anotacoes!L7673</f>
        <v xml:space="preserve"> 00:01:43,087</v>
      </c>
      <c r="J7673" t="str">
        <f>IF(L7673="PAUSE",E7673,IF(anotacoes!G7677=conversao_anotacoes!C7673,conversao_anotacoes!C7673,conversao_anotacoes!D7673))</f>
        <v>VALOIS-FORTIER</v>
      </c>
      <c r="K7673" t="str">
        <f t="shared" si="238"/>
        <v>LORENZO</v>
      </c>
      <c r="L7673" t="str">
        <f>UPPER(anotacoes!H7673)</f>
        <v>GRIP TIME</v>
      </c>
      <c r="M7673" t="str">
        <f>IF(OR(L7673="ATTACK",L7673="FINTA"),"&lt;TECNICA&gt;",UPPER(anotacoes!I7673))</f>
        <v>RIGHT SLEEVE</v>
      </c>
      <c r="N7673" t="str">
        <f>IF(OR(L7673="ATTACK",L7673="FINTA"),UPPER(anotacoes!I7673),"")</f>
        <v/>
      </c>
      <c r="O7673" s="6" t="str">
        <f>IF(anotacoes!N7673=0,"",anotacoes!N7673)</f>
        <v/>
      </c>
      <c r="P7673" t="str">
        <f>IF(anotacoes!M7673=0,"",UPPER(anotacoes!M7673))</f>
        <v/>
      </c>
      <c r="Q7673" t="str">
        <f t="shared" si="239"/>
        <v>INSERT INTO CONVERSAO_LUTA_ACAO (cd_conversao, id_luta, sequencia, momento_inicio, momento_fim, quem_faz, quem_sofre, acao_tipo, acao, tecnica, direcao, pontuacao) VALUES (1, 113, 17, TRIM(' 00:00:58,401'), TRIM(' 00:01:43,087'), 'VALOIS-FORTIER', 'LORENZO', 'GRIP TIME', 'RIGHT SLEEVE', NULL, NULL, NULL)</v>
      </c>
      <c r="R7673" t="s">
        <v>10327</v>
      </c>
    </row>
    <row r="7674" spans="1:18" hidden="1" x14ac:dyDescent="0.25">
      <c r="A7674" s="7">
        <f>anotacoes!D7674</f>
        <v>40818</v>
      </c>
      <c r="B7674" t="str">
        <f>anotacoes!C7674</f>
        <v>WORLD CUP LIVERPOOL 2011</v>
      </c>
      <c r="C7674" t="str">
        <f>anotacoes!E7674</f>
        <v>VALOIS-FORTIER</v>
      </c>
      <c r="D7674" t="str">
        <f>anotacoes!F7674</f>
        <v>LORENZO</v>
      </c>
      <c r="E7674" t="s">
        <v>10325</v>
      </c>
      <c r="F7674">
        <f>anotacoes!A7674</f>
        <v>113</v>
      </c>
      <c r="G7674">
        <f>anotacoes!B7674</f>
        <v>18</v>
      </c>
      <c r="H7674" t="str">
        <f>anotacoes!K7674</f>
        <v xml:space="preserve"> 00:01:43,087</v>
      </c>
      <c r="I7674" t="str">
        <f>anotacoes!L7674</f>
        <v xml:space="preserve"> 00:01:43,908</v>
      </c>
      <c r="J7674" t="str">
        <f>IF(L7674="PAUSE",E7674,IF(anotacoes!G7678=conversao_anotacoes!C7674,conversao_anotacoes!C7674,conversao_anotacoes!D7674))</f>
        <v>VALOIS-FORTIER</v>
      </c>
      <c r="K7674" t="str">
        <f t="shared" si="238"/>
        <v>LORENZO</v>
      </c>
      <c r="L7674" t="str">
        <f>UPPER(anotacoes!H7674)</f>
        <v>ATTACK</v>
      </c>
      <c r="M7674" t="str">
        <f>IF(OR(L7674="ATTACK",L7674="FINTA"),"&lt;TECNICA&gt;",UPPER(anotacoes!I7674))</f>
        <v>&lt;TECNICA&gt;</v>
      </c>
      <c r="N7674" t="str">
        <f>IF(OR(L7674="ATTACK",L7674="FINTA"),UPPER(anotacoes!I7674),"")</f>
        <v>KATA OTOSHI KUZURE</v>
      </c>
      <c r="O7674" s="6">
        <f>IF(anotacoes!N7674=0,"",anotacoes!N7674)</f>
        <v>6</v>
      </c>
      <c r="P7674" t="str">
        <f>IF(anotacoes!M7674=0,"",UPPER(anotacoes!M7674))</f>
        <v/>
      </c>
      <c r="Q7674" t="str">
        <f t="shared" si="239"/>
        <v>INSERT INTO CONVERSAO_LUTA_ACAO (cd_conversao, id_luta, sequencia, momento_inicio, momento_fim, quem_faz, quem_sofre, acao_tipo, acao, tecnica, direcao, pontuacao) VALUES (1, 113, 18, TRIM(' 00:01:43,087'), TRIM(' 00:01:43,908'), 'VALOIS-FORTIER', 'LORENZO', 'ATTACK', '&lt;TECNICA&gt;', 'KATA OTOSHI KUZURE', 6, NULL)</v>
      </c>
      <c r="R7674" t="s">
        <v>10327</v>
      </c>
    </row>
    <row r="7675" spans="1:18" hidden="1" x14ac:dyDescent="0.25">
      <c r="A7675" s="7">
        <f>anotacoes!D7675</f>
        <v>40818</v>
      </c>
      <c r="B7675" t="str">
        <f>anotacoes!C7675</f>
        <v>WORLD CUP LIVERPOOL 2011</v>
      </c>
      <c r="C7675" t="str">
        <f>anotacoes!E7675</f>
        <v>VALOIS-FORTIER</v>
      </c>
      <c r="D7675" t="str">
        <f>anotacoes!F7675</f>
        <v>LORENZO</v>
      </c>
      <c r="E7675" t="s">
        <v>10325</v>
      </c>
      <c r="F7675">
        <f>anotacoes!A7675</f>
        <v>113</v>
      </c>
      <c r="G7675">
        <f>anotacoes!B7675</f>
        <v>19</v>
      </c>
      <c r="H7675" t="str">
        <f>anotacoes!K7675</f>
        <v xml:space="preserve"> 00:01:43,908</v>
      </c>
      <c r="I7675" t="str">
        <f>anotacoes!L7675</f>
        <v xml:space="preserve"> 00:01:47,574</v>
      </c>
      <c r="J7675" t="str">
        <f>IF(L7675="PAUSE",E7675,IF(anotacoes!G7679=conversao_anotacoes!C7675,conversao_anotacoes!C7675,conversao_anotacoes!D7675))</f>
        <v>VALOIS-FORTIER</v>
      </c>
      <c r="K7675" t="str">
        <f t="shared" si="238"/>
        <v>LORENZO</v>
      </c>
      <c r="L7675" t="str">
        <f>UPPER(anotacoes!H7675)</f>
        <v>GROUNDWORK COMBAT</v>
      </c>
      <c r="M7675" t="str">
        <f>IF(OR(L7675="ATTACK",L7675="FINTA"),"&lt;TECNICA&gt;",UPPER(anotacoes!I7675))</f>
        <v>&lt;LUTA_SOLO&gt;</v>
      </c>
      <c r="N7675" t="str">
        <f>IF(OR(L7675="ATTACK",L7675="FINTA"),UPPER(anotacoes!I7675),"")</f>
        <v/>
      </c>
      <c r="O7675" s="6" t="str">
        <f>IF(anotacoes!N7675=0,"",anotacoes!N7675)</f>
        <v/>
      </c>
      <c r="P7675" t="str">
        <f>IF(anotacoes!M7675=0,"",UPPER(anotacoes!M7675))</f>
        <v/>
      </c>
      <c r="Q7675" t="str">
        <f t="shared" si="239"/>
        <v>INSERT INTO CONVERSAO_LUTA_ACAO (cd_conversao, id_luta, sequencia, momento_inicio, momento_fim, quem_faz, quem_sofre, acao_tipo, acao, tecnica, direcao, pontuacao) VALUES (1, 113, 19, TRIM(' 00:01:43,908'), TRIM(' 00:01:47,574'), 'VALOIS-FORTIER', 'LORENZO', 'GROUNDWORK COMBAT', '&lt;LUTA_SOLO&gt;', NULL, NULL, NULL)</v>
      </c>
      <c r="R7675" t="s">
        <v>10327</v>
      </c>
    </row>
    <row r="7676" spans="1:18" hidden="1" x14ac:dyDescent="0.25">
      <c r="A7676" s="7">
        <f>anotacoes!D7676</f>
        <v>40818</v>
      </c>
      <c r="B7676" t="str">
        <f>anotacoes!C7676</f>
        <v>WORLD CUP LIVERPOOL 2011</v>
      </c>
      <c r="C7676" t="str">
        <f>anotacoes!E7676</f>
        <v>VALOIS-FORTIER</v>
      </c>
      <c r="D7676" t="str">
        <f>anotacoes!F7676</f>
        <v>LORENZO</v>
      </c>
      <c r="E7676" t="s">
        <v>10325</v>
      </c>
      <c r="F7676">
        <f>anotacoes!A7676</f>
        <v>113</v>
      </c>
      <c r="G7676">
        <f>anotacoes!B7676</f>
        <v>20</v>
      </c>
      <c r="H7676" t="str">
        <f>anotacoes!K7676</f>
        <v xml:space="preserve"> 00:01:47,574</v>
      </c>
      <c r="I7676" t="str">
        <f>anotacoes!L7676</f>
        <v xml:space="preserve"> 00:01:47,574</v>
      </c>
      <c r="J7676" t="str">
        <f>IF(L7676="PAUSE",E7676,IF(anotacoes!G7680=conversao_anotacoes!C7676,conversao_anotacoes!C7676,conversao_anotacoes!D7676))</f>
        <v>&lt;ARBITRO_DESCONHECIDO&gt;</v>
      </c>
      <c r="K7676" t="str">
        <f t="shared" si="238"/>
        <v/>
      </c>
      <c r="L7676" t="str">
        <f>UPPER(anotacoes!H7676)</f>
        <v>PAUSE</v>
      </c>
      <c r="M7676" t="str">
        <f>IF(OR(L7676="ATTACK",L7676="FINTA"),"&lt;TECNICA&gt;",UPPER(anotacoes!I7676))</f>
        <v>MODIFICATON OF SCORE</v>
      </c>
      <c r="N7676" t="str">
        <f>IF(OR(L7676="ATTACK",L7676="FINTA"),UPPER(anotacoes!I7676),"")</f>
        <v/>
      </c>
      <c r="O7676" s="6" t="str">
        <f>IF(anotacoes!N7676=0,"",anotacoes!N7676)</f>
        <v/>
      </c>
      <c r="P7676" t="str">
        <f>IF(anotacoes!M7676=0,"",UPPER(anotacoes!M7676))</f>
        <v/>
      </c>
      <c r="Q7676" t="str">
        <f t="shared" si="239"/>
        <v>INSERT INTO CONVERSAO_LUTA_ACAO (cd_conversao, id_luta, sequencia, momento_inicio, momento_fim, quem_faz, quem_sofre, acao_tipo, acao, tecnica, direcao, pontuacao) VALUES (1, 113, 20, TRIM(' 00:01:47,574'), TRIM(' 00:01:47,574'), '&lt;ARBITRO_DESCONHECIDO&gt;', '', 'PAUSE', 'MODIFICATON OF SCORE', NULL, NULL, NULL)</v>
      </c>
      <c r="R7676" t="s">
        <v>10327</v>
      </c>
    </row>
    <row r="7677" spans="1:18" hidden="1" x14ac:dyDescent="0.25">
      <c r="A7677" s="7">
        <f>anotacoes!D7677</f>
        <v>40818</v>
      </c>
      <c r="B7677" t="str">
        <f>anotacoes!C7677</f>
        <v>WORLD CUP LIVERPOOL 2011</v>
      </c>
      <c r="C7677" t="str">
        <f>anotacoes!E7677</f>
        <v>VALOIS-FORTIER</v>
      </c>
      <c r="D7677" t="str">
        <f>anotacoes!F7677</f>
        <v>LORENZO</v>
      </c>
      <c r="E7677" t="s">
        <v>10325</v>
      </c>
      <c r="F7677">
        <f>anotacoes!A7677</f>
        <v>113</v>
      </c>
      <c r="G7677">
        <f>anotacoes!B7677</f>
        <v>21</v>
      </c>
      <c r="H7677" t="str">
        <f>anotacoes!K7677</f>
        <v xml:space="preserve"> 00:01:47,574</v>
      </c>
      <c r="I7677" t="str">
        <f>anotacoes!L7677</f>
        <v xml:space="preserve"> 00:01:47,574</v>
      </c>
      <c r="J7677" t="str">
        <f>IF(L7677="PAUSE",E7677,IF(anotacoes!G7681=conversao_anotacoes!C7677,conversao_anotacoes!C7677,conversao_anotacoes!D7677))</f>
        <v>VALOIS-FORTIER</v>
      </c>
      <c r="K7677" t="str">
        <f t="shared" si="238"/>
        <v>LORENZO</v>
      </c>
      <c r="L7677" t="str">
        <f>UPPER(anotacoes!H7677)</f>
        <v>ATTACK</v>
      </c>
      <c r="M7677" t="str">
        <f>IF(OR(L7677="ATTACK",L7677="FINTA"),"&lt;TECNICA&gt;",UPPER(anotacoes!I7677))</f>
        <v>&lt;TECNICA&gt;</v>
      </c>
      <c r="N7677" t="str">
        <f>IF(OR(L7677="ATTACK",L7677="FINTA"),UPPER(anotacoes!I7677),"")</f>
        <v>KATA OTOSHI KUZURE</v>
      </c>
      <c r="O7677" s="6">
        <f>IF(anotacoes!N7677=0,"",anotacoes!N7677)</f>
        <v>6</v>
      </c>
      <c r="P7677" t="str">
        <f>IF(anotacoes!M7677=0,"",UPPER(anotacoes!M7677))</f>
        <v>YUKO</v>
      </c>
      <c r="Q7677" t="str">
        <f t="shared" si="239"/>
        <v>INSERT INTO CONVERSAO_LUTA_ACAO (cd_conversao, id_luta, sequencia, momento_inicio, momento_fim, quem_faz, quem_sofre, acao_tipo, acao, tecnica, direcao, pontuacao) VALUES (1, 113, 21, TRIM(' 00:01:47,574'), TRIM(' 00:01:47,574'), 'VALOIS-FORTIER', 'LORENZO', 'ATTACK', '&lt;TECNICA&gt;', 'KATA OTOSHI KUZURE', 6, 'YUKO')</v>
      </c>
      <c r="R7677" t="s">
        <v>10327</v>
      </c>
    </row>
    <row r="7678" spans="1:18" hidden="1" x14ac:dyDescent="0.25">
      <c r="A7678" s="7">
        <f>anotacoes!D7678</f>
        <v>40818</v>
      </c>
      <c r="B7678" t="str">
        <f>anotacoes!C7678</f>
        <v>WORLD CUP LIVERPOOL 2011</v>
      </c>
      <c r="C7678" t="str">
        <f>anotacoes!E7678</f>
        <v>VALOIS-FORTIER</v>
      </c>
      <c r="D7678" t="str">
        <f>anotacoes!F7678</f>
        <v>LORENZO</v>
      </c>
      <c r="E7678" t="s">
        <v>10325</v>
      </c>
      <c r="F7678">
        <f>anotacoes!A7678</f>
        <v>113</v>
      </c>
      <c r="G7678">
        <f>anotacoes!B7678</f>
        <v>22</v>
      </c>
      <c r="H7678" t="str">
        <f>anotacoes!K7678</f>
        <v xml:space="preserve"> 00:01:47,574</v>
      </c>
      <c r="I7678" t="str">
        <f>anotacoes!L7678</f>
        <v xml:space="preserve"> 00:02:02,465</v>
      </c>
      <c r="J7678" t="str">
        <f>IF(L7678="PAUSE",E7678,IF(anotacoes!G7682=conversao_anotacoes!C7678,conversao_anotacoes!C7678,conversao_anotacoes!D7678))</f>
        <v>&lt;ARBITRO_DESCONHECIDO&gt;</v>
      </c>
      <c r="K7678" t="str">
        <f t="shared" si="238"/>
        <v/>
      </c>
      <c r="L7678" t="str">
        <f>UPPER(anotacoes!H7678)</f>
        <v>PAUSE</v>
      </c>
      <c r="M7678" t="str">
        <f>IF(OR(L7678="ATTACK",L7678="FINTA"),"&lt;TECNICA&gt;",UPPER(anotacoes!I7678))</f>
        <v>&lt;NAO_CLASSIFICADO&gt;</v>
      </c>
      <c r="N7678" t="str">
        <f>IF(OR(L7678="ATTACK",L7678="FINTA"),UPPER(anotacoes!I7678),"")</f>
        <v/>
      </c>
      <c r="O7678" s="6" t="str">
        <f>IF(anotacoes!N7678=0,"",anotacoes!N7678)</f>
        <v/>
      </c>
      <c r="P7678" t="str">
        <f>IF(anotacoes!M7678=0,"",UPPER(anotacoes!M7678))</f>
        <v/>
      </c>
      <c r="Q7678" t="str">
        <f t="shared" si="239"/>
        <v>INSERT INTO CONVERSAO_LUTA_ACAO (cd_conversao, id_luta, sequencia, momento_inicio, momento_fim, quem_faz, quem_sofre, acao_tipo, acao, tecnica, direcao, pontuacao) VALUES (1, 113, 22, TRIM(' 00:01:47,574'), TRIM(' 00:02:02,465'), '&lt;ARBITRO_DESCONHECIDO&gt;', '', 'PAUSE', '&lt;NAO_CLASSIFICADO&gt;', NULL, NULL, NULL)</v>
      </c>
      <c r="R7678" t="s">
        <v>10327</v>
      </c>
    </row>
    <row r="7679" spans="1:18" hidden="1" x14ac:dyDescent="0.25">
      <c r="A7679" s="7">
        <f>anotacoes!D7679</f>
        <v>40818</v>
      </c>
      <c r="B7679" t="str">
        <f>anotacoes!C7679</f>
        <v>WORLD CUP LIVERPOOL 2011</v>
      </c>
      <c r="C7679" t="str">
        <f>anotacoes!E7679</f>
        <v>VALOIS-FORTIER</v>
      </c>
      <c r="D7679" t="str">
        <f>anotacoes!F7679</f>
        <v>LORENZO</v>
      </c>
      <c r="E7679" t="s">
        <v>10325</v>
      </c>
      <c r="F7679">
        <f>anotacoes!A7679</f>
        <v>113</v>
      </c>
      <c r="G7679">
        <f>anotacoes!B7679</f>
        <v>23</v>
      </c>
      <c r="H7679" t="str">
        <f>anotacoes!K7679</f>
        <v xml:space="preserve"> 00:02:02,465</v>
      </c>
      <c r="I7679" t="str">
        <f>anotacoes!L7679</f>
        <v xml:space="preserve"> 00:02:10,770</v>
      </c>
      <c r="J7679" t="str">
        <f>IF(L7679="PAUSE",E7679,IF(anotacoes!G7683=conversao_anotacoes!C7679,conversao_anotacoes!C7679,conversao_anotacoes!D7679))</f>
        <v>VALOIS-FORTIER</v>
      </c>
      <c r="K7679" t="str">
        <f t="shared" si="238"/>
        <v>LORENZO</v>
      </c>
      <c r="L7679" t="str">
        <f>UPPER(anotacoes!H7679)</f>
        <v>DISPLACEMENT</v>
      </c>
      <c r="M7679" t="str">
        <f>IF(OR(L7679="ATTACK",L7679="FINTA"),"&lt;TECNICA&gt;",UPPER(anotacoes!I7679))</f>
        <v>2-3 STEP HESITANT RIGHT</v>
      </c>
      <c r="N7679" t="str">
        <f>IF(OR(L7679="ATTACK",L7679="FINTA"),UPPER(anotacoes!I7679),"")</f>
        <v/>
      </c>
      <c r="O7679" s="6" t="str">
        <f>IF(anotacoes!N7679=0,"",anotacoes!N7679)</f>
        <v/>
      </c>
      <c r="P7679" t="str">
        <f>IF(anotacoes!M7679=0,"",UPPER(anotacoes!M7679))</f>
        <v/>
      </c>
      <c r="Q7679" t="str">
        <f t="shared" si="239"/>
        <v>INSERT INTO CONVERSAO_LUTA_ACAO (cd_conversao, id_luta, sequencia, momento_inicio, momento_fim, quem_faz, quem_sofre, acao_tipo, acao, tecnica, direcao, pontuacao) VALUES (1, 113, 23, TRIM(' 00:02:02,465'), TRIM(' 00:02:10,770'), 'VALOIS-FORTIER', 'LORENZO', 'DISPLACEMENT', '2-3 STEP HESITANT RIGHT', NULL, NULL, NULL)</v>
      </c>
      <c r="R7679" t="s">
        <v>10327</v>
      </c>
    </row>
    <row r="7680" spans="1:18" hidden="1" x14ac:dyDescent="0.25">
      <c r="A7680" s="7">
        <f>anotacoes!D7680</f>
        <v>40818</v>
      </c>
      <c r="B7680" t="str">
        <f>anotacoes!C7680</f>
        <v>WORLD CUP LIVERPOOL 2011</v>
      </c>
      <c r="C7680" t="str">
        <f>anotacoes!E7680</f>
        <v>VALOIS-FORTIER</v>
      </c>
      <c r="D7680" t="str">
        <f>anotacoes!F7680</f>
        <v>LORENZO</v>
      </c>
      <c r="E7680" t="s">
        <v>10325</v>
      </c>
      <c r="F7680">
        <f>anotacoes!A7680</f>
        <v>113</v>
      </c>
      <c r="G7680">
        <f>anotacoes!B7680</f>
        <v>24</v>
      </c>
      <c r="H7680" t="str">
        <f>anotacoes!K7680</f>
        <v xml:space="preserve"> 00:02:10,770</v>
      </c>
      <c r="I7680" t="str">
        <f>anotacoes!L7680</f>
        <v xml:space="preserve"> 00:02:17,624</v>
      </c>
      <c r="J7680" t="str">
        <f>IF(L7680="PAUSE",E7680,IF(anotacoes!G7684=conversao_anotacoes!C7680,conversao_anotacoes!C7680,conversao_anotacoes!D7680))</f>
        <v>VALOIS-FORTIER</v>
      </c>
      <c r="K7680" t="str">
        <f t="shared" si="238"/>
        <v>LORENZO</v>
      </c>
      <c r="L7680" t="str">
        <f>UPPER(anotacoes!H7680)</f>
        <v>GRIP TIME</v>
      </c>
      <c r="M7680" t="str">
        <f>IF(OR(L7680="ATTACK",L7680="FINTA"),"&lt;TECNICA&gt;",UPPER(anotacoes!I7680))</f>
        <v>RIGHT COLLAR</v>
      </c>
      <c r="N7680" t="str">
        <f>IF(OR(L7680="ATTACK",L7680="FINTA"),UPPER(anotacoes!I7680),"")</f>
        <v/>
      </c>
      <c r="O7680" s="6" t="str">
        <f>IF(anotacoes!N7680=0,"",anotacoes!N7680)</f>
        <v/>
      </c>
      <c r="P7680" t="str">
        <f>IF(anotacoes!M7680=0,"",UPPER(anotacoes!M7680))</f>
        <v/>
      </c>
      <c r="Q7680" t="str">
        <f t="shared" si="239"/>
        <v>INSERT INTO CONVERSAO_LUTA_ACAO (cd_conversao, id_luta, sequencia, momento_inicio, momento_fim, quem_faz, quem_sofre, acao_tipo, acao, tecnica, direcao, pontuacao) VALUES (1, 113, 24, TRIM(' 00:02:10,770'), TRIM(' 00:02:17,624'), 'VALOIS-FORTIER', 'LORENZO', 'GRIP TIME', 'RIGHT COLLAR', NULL, NULL, NULL)</v>
      </c>
      <c r="R7680" t="s">
        <v>10327</v>
      </c>
    </row>
    <row r="7681" spans="1:18" hidden="1" x14ac:dyDescent="0.25">
      <c r="A7681" s="7">
        <f>anotacoes!D7681</f>
        <v>40818</v>
      </c>
      <c r="B7681" t="str">
        <f>anotacoes!C7681</f>
        <v>WORLD CUP LIVERPOOL 2011</v>
      </c>
      <c r="C7681" t="str">
        <f>anotacoes!E7681</f>
        <v>VALOIS-FORTIER</v>
      </c>
      <c r="D7681" t="str">
        <f>anotacoes!F7681</f>
        <v>LORENZO</v>
      </c>
      <c r="E7681" t="s">
        <v>10325</v>
      </c>
      <c r="F7681">
        <f>anotacoes!A7681</f>
        <v>113</v>
      </c>
      <c r="G7681">
        <f>anotacoes!B7681</f>
        <v>25</v>
      </c>
      <c r="H7681" t="str">
        <f>anotacoes!K7681</f>
        <v xml:space="preserve"> 00:02:17,624</v>
      </c>
      <c r="I7681" t="str">
        <f>anotacoes!L7681</f>
        <v xml:space="preserve"> 00:02:20,798</v>
      </c>
      <c r="J7681" t="str">
        <f>IF(L7681="PAUSE",E7681,IF(anotacoes!G7685=conversao_anotacoes!C7681,conversao_anotacoes!C7681,conversao_anotacoes!D7681))</f>
        <v>VALOIS-FORTIER</v>
      </c>
      <c r="K7681" t="str">
        <f t="shared" si="238"/>
        <v>LORENZO</v>
      </c>
      <c r="L7681" t="str">
        <f>UPPER(anotacoes!H7681)</f>
        <v>GROUNDWORK COMBAT</v>
      </c>
      <c r="M7681" t="str">
        <f>IF(OR(L7681="ATTACK",L7681="FINTA"),"&lt;TECNICA&gt;",UPPER(anotacoes!I7681))</f>
        <v>DEFENSIVE POSITION</v>
      </c>
      <c r="N7681" t="str">
        <f>IF(OR(L7681="ATTACK",L7681="FINTA"),UPPER(anotacoes!I7681),"")</f>
        <v/>
      </c>
      <c r="O7681" s="6" t="str">
        <f>IF(anotacoes!N7681=0,"",anotacoes!N7681)</f>
        <v/>
      </c>
      <c r="P7681" t="str">
        <f>IF(anotacoes!M7681=0,"",UPPER(anotacoes!M7681))</f>
        <v/>
      </c>
      <c r="Q7681" t="str">
        <f t="shared" si="239"/>
        <v>INSERT INTO CONVERSAO_LUTA_ACAO (cd_conversao, id_luta, sequencia, momento_inicio, momento_fim, quem_faz, quem_sofre, acao_tipo, acao, tecnica, direcao, pontuacao) VALUES (1, 113, 25, TRIM(' 00:02:17,624'), TRIM(' 00:02:20,798'), 'VALOIS-FORTIER', 'LORENZO', 'GROUNDWORK COMBAT', 'DEFENSIVE POSITION', NULL, NULL, NULL)</v>
      </c>
      <c r="R7681" t="s">
        <v>10327</v>
      </c>
    </row>
    <row r="7682" spans="1:18" hidden="1" x14ac:dyDescent="0.25">
      <c r="A7682" s="7">
        <f>anotacoes!D7682</f>
        <v>40818</v>
      </c>
      <c r="B7682" t="str">
        <f>anotacoes!C7682</f>
        <v>WORLD CUP LIVERPOOL 2011</v>
      </c>
      <c r="C7682" t="str">
        <f>anotacoes!E7682</f>
        <v>VALOIS-FORTIER</v>
      </c>
      <c r="D7682" t="str">
        <f>anotacoes!F7682</f>
        <v>LORENZO</v>
      </c>
      <c r="E7682" t="s">
        <v>10325</v>
      </c>
      <c r="F7682">
        <f>anotacoes!A7682</f>
        <v>113</v>
      </c>
      <c r="G7682">
        <f>anotacoes!B7682</f>
        <v>26</v>
      </c>
      <c r="H7682" t="str">
        <f>anotacoes!K7682</f>
        <v xml:space="preserve"> 00:02:20,999</v>
      </c>
      <c r="I7682" t="str">
        <f>anotacoes!L7682</f>
        <v xml:space="preserve"> 00:02:26,299</v>
      </c>
      <c r="J7682" t="str">
        <f>IF(L7682="PAUSE",E7682,IF(anotacoes!G7686=conversao_anotacoes!C7682,conversao_anotacoes!C7682,conversao_anotacoes!D7682))</f>
        <v>&lt;ARBITRO_DESCONHECIDO&gt;</v>
      </c>
      <c r="K7682" t="str">
        <f t="shared" si="238"/>
        <v/>
      </c>
      <c r="L7682" t="str">
        <f>UPPER(anotacoes!H7682)</f>
        <v>PAUSE</v>
      </c>
      <c r="M7682" t="str">
        <f>IF(OR(L7682="ATTACK",L7682="FINTA"),"&lt;TECNICA&gt;",UPPER(anotacoes!I7682))</f>
        <v>&lt;NAO_CLASSIFICADO&gt;</v>
      </c>
      <c r="N7682" t="str">
        <f>IF(OR(L7682="ATTACK",L7682="FINTA"),UPPER(anotacoes!I7682),"")</f>
        <v/>
      </c>
      <c r="O7682" s="6" t="str">
        <f>IF(anotacoes!N7682=0,"",anotacoes!N7682)</f>
        <v/>
      </c>
      <c r="P7682" t="str">
        <f>IF(anotacoes!M7682=0,"",UPPER(anotacoes!M7682))</f>
        <v/>
      </c>
      <c r="Q7682" t="str">
        <f t="shared" si="239"/>
        <v>INSERT INTO CONVERSAO_LUTA_ACAO (cd_conversao, id_luta, sequencia, momento_inicio, momento_fim, quem_faz, quem_sofre, acao_tipo, acao, tecnica, direcao, pontuacao) VALUES (1, 113, 26, TRIM(' 00:02:20,999'), TRIM(' 00:02:26,299'), '&lt;ARBITRO_DESCONHECIDO&gt;', '', 'PAUSE', '&lt;NAO_CLASSIFICADO&gt;', NULL, NULL, NULL)</v>
      </c>
      <c r="R7682" t="s">
        <v>10327</v>
      </c>
    </row>
    <row r="7683" spans="1:18" hidden="1" x14ac:dyDescent="0.25">
      <c r="A7683" s="7">
        <f>anotacoes!D7683</f>
        <v>40818</v>
      </c>
      <c r="B7683" t="str">
        <f>anotacoes!C7683</f>
        <v>WORLD CUP LIVERPOOL 2011</v>
      </c>
      <c r="C7683" t="str">
        <f>anotacoes!E7683</f>
        <v>VALOIS-FORTIER</v>
      </c>
      <c r="D7683" t="str">
        <f>anotacoes!F7683</f>
        <v>LORENZO</v>
      </c>
      <c r="E7683" t="s">
        <v>10325</v>
      </c>
      <c r="F7683">
        <f>anotacoes!A7683</f>
        <v>113</v>
      </c>
      <c r="G7683">
        <f>anotacoes!B7683</f>
        <v>27</v>
      </c>
      <c r="H7683" t="str">
        <f>anotacoes!K7683</f>
        <v xml:space="preserve"> 00:02:26,472</v>
      </c>
      <c r="I7683" t="str">
        <f>anotacoes!L7683</f>
        <v xml:space="preserve"> 00:02:28,452</v>
      </c>
      <c r="J7683" t="str">
        <f>IF(L7683="PAUSE",E7683,IF(anotacoes!G7687=conversao_anotacoes!C7683,conversao_anotacoes!C7683,conversao_anotacoes!D7683))</f>
        <v>VALOIS-FORTIER</v>
      </c>
      <c r="K7683" t="str">
        <f t="shared" ref="K7683:K7746" si="240">IF(J7683=E7683,"",IF(J7683=C7683,D7683,C7683))</f>
        <v>LORENZO</v>
      </c>
      <c r="L7683" t="str">
        <f>UPPER(anotacoes!H7683)</f>
        <v>DISPLACEMENT</v>
      </c>
      <c r="M7683" t="str">
        <f>IF(OR(L7683="ATTACK",L7683="FINTA"),"&lt;TECNICA&gt;",UPPER(anotacoes!I7683))</f>
        <v>2-3 STEP HESITANT RIGHT</v>
      </c>
      <c r="N7683" t="str">
        <f>IF(OR(L7683="ATTACK",L7683="FINTA"),UPPER(anotacoes!I7683),"")</f>
        <v/>
      </c>
      <c r="O7683" s="6" t="str">
        <f>IF(anotacoes!N7683=0,"",anotacoes!N7683)</f>
        <v/>
      </c>
      <c r="P7683" t="str">
        <f>IF(anotacoes!M7683=0,"",UPPER(anotacoes!M7683))</f>
        <v/>
      </c>
      <c r="Q7683" t="str">
        <f t="shared" ref="Q7683:Q7746" si="241">CONCATENATE("INSERT INTO CONVERSAO_LUTA_ACAO (cd_conversao, id_luta, sequencia, momento_inicio, momento_fim, quem_faz, quem_sofre, acao_tipo, acao, tecnica, direcao, pontuacao) VALUES (1, ",F7683,", ",G7683,", ","TRIM('",H7683,"')",", ","TRIM('",I7683,"')",", ","'",J7683,"'",", ","'",K7683,"'",", ","'",L7683,"'",", ","'",M7683,"'",", ",IF(N7683="","NULL",CONCATENATE("'",N7683,"'")),", ",IF(O7683="","NULL",O7683),", ",IF(P7683="","NULL",CONCATENATE("'",P7683,"'")),")")</f>
        <v>INSERT INTO CONVERSAO_LUTA_ACAO (cd_conversao, id_luta, sequencia, momento_inicio, momento_fim, quem_faz, quem_sofre, acao_tipo, acao, tecnica, direcao, pontuacao) VALUES (1, 113, 27, TRIM(' 00:02:26,472'), TRIM(' 00:02:28,452'), 'VALOIS-FORTIER', 'LORENZO', 'DISPLACEMENT', '2-3 STEP HESITANT RIGHT', NULL, NULL, NULL)</v>
      </c>
      <c r="R7683" t="s">
        <v>10327</v>
      </c>
    </row>
    <row r="7684" spans="1:18" hidden="1" x14ac:dyDescent="0.25">
      <c r="A7684" s="7">
        <f>anotacoes!D7684</f>
        <v>40818</v>
      </c>
      <c r="B7684" t="str">
        <f>anotacoes!C7684</f>
        <v>WORLD CUP LIVERPOOL 2011</v>
      </c>
      <c r="C7684" t="str">
        <f>anotacoes!E7684</f>
        <v>VALOIS-FORTIER</v>
      </c>
      <c r="D7684" t="str">
        <f>anotacoes!F7684</f>
        <v>LORENZO</v>
      </c>
      <c r="E7684" t="s">
        <v>10325</v>
      </c>
      <c r="F7684">
        <f>anotacoes!A7684</f>
        <v>113</v>
      </c>
      <c r="G7684">
        <f>anotacoes!B7684</f>
        <v>28</v>
      </c>
      <c r="H7684" t="str">
        <f>anotacoes!K7684</f>
        <v xml:space="preserve"> 00:02:28,452</v>
      </c>
      <c r="I7684" t="str">
        <f>anotacoes!L7684</f>
        <v xml:space="preserve"> 00:02:30,977</v>
      </c>
      <c r="J7684" t="str">
        <f>IF(L7684="PAUSE",E7684,IF(anotacoes!G7688=conversao_anotacoes!C7684,conversao_anotacoes!C7684,conversao_anotacoes!D7684))</f>
        <v>VALOIS-FORTIER</v>
      </c>
      <c r="K7684" t="str">
        <f t="shared" si="240"/>
        <v>LORENZO</v>
      </c>
      <c r="L7684" t="str">
        <f>UPPER(anotacoes!H7684)</f>
        <v>GRIP TIME</v>
      </c>
      <c r="M7684" t="str">
        <f>IF(OR(L7684="ATTACK",L7684="FINTA"),"&lt;TECNICA&gt;",UPPER(anotacoes!I7684))</f>
        <v>RIGHT COLLAR LEFT SLEEVE</v>
      </c>
      <c r="N7684" t="str">
        <f>IF(OR(L7684="ATTACK",L7684="FINTA"),UPPER(anotacoes!I7684),"")</f>
        <v/>
      </c>
      <c r="O7684" s="6" t="str">
        <f>IF(anotacoes!N7684=0,"",anotacoes!N7684)</f>
        <v/>
      </c>
      <c r="P7684" t="str">
        <f>IF(anotacoes!M7684=0,"",UPPER(anotacoes!M7684))</f>
        <v/>
      </c>
      <c r="Q7684" t="str">
        <f t="shared" si="241"/>
        <v>INSERT INTO CONVERSAO_LUTA_ACAO (cd_conversao, id_luta, sequencia, momento_inicio, momento_fim, quem_faz, quem_sofre, acao_tipo, acao, tecnica, direcao, pontuacao) VALUES (1, 113, 28, TRIM(' 00:02:28,452'), TRIM(' 00:02:30,977'), 'VALOIS-FORTIER', 'LORENZO', 'GRIP TIME', 'RIGHT COLLAR LEFT SLEEVE', NULL, NULL, NULL)</v>
      </c>
      <c r="R7684" t="s">
        <v>10327</v>
      </c>
    </row>
    <row r="7685" spans="1:18" hidden="1" x14ac:dyDescent="0.25">
      <c r="A7685" s="7">
        <f>anotacoes!D7685</f>
        <v>40818</v>
      </c>
      <c r="B7685" t="str">
        <f>anotacoes!C7685</f>
        <v>WORLD CUP LIVERPOOL 2011</v>
      </c>
      <c r="C7685" t="str">
        <f>anotacoes!E7685</f>
        <v>VALOIS-FORTIER</v>
      </c>
      <c r="D7685" t="str">
        <f>anotacoes!F7685</f>
        <v>LORENZO</v>
      </c>
      <c r="E7685" t="s">
        <v>10325</v>
      </c>
      <c r="F7685">
        <f>anotacoes!A7685</f>
        <v>113</v>
      </c>
      <c r="G7685">
        <f>anotacoes!B7685</f>
        <v>29</v>
      </c>
      <c r="H7685" t="str">
        <f>anotacoes!K7685</f>
        <v xml:space="preserve"> 00:02:30,977</v>
      </c>
      <c r="I7685" t="str">
        <f>anotacoes!L7685</f>
        <v xml:space="preserve"> 00:02:30,977</v>
      </c>
      <c r="J7685" t="str">
        <f>IF(L7685="PAUSE",E7685,IF(anotacoes!G7689=conversao_anotacoes!C7685,conversao_anotacoes!C7685,conversao_anotacoes!D7685))</f>
        <v>VALOIS-FORTIER</v>
      </c>
      <c r="K7685" t="str">
        <f t="shared" si="240"/>
        <v>LORENZO</v>
      </c>
      <c r="L7685" t="str">
        <f>UPPER(anotacoes!H7685)</f>
        <v>ATTACK</v>
      </c>
      <c r="M7685" t="str">
        <f>IF(OR(L7685="ATTACK",L7685="FINTA"),"&lt;TECNICA&gt;",UPPER(anotacoes!I7685))</f>
        <v>&lt;TECNICA&gt;</v>
      </c>
      <c r="N7685" t="str">
        <f>IF(OR(L7685="ATTACK",L7685="FINTA"),UPPER(anotacoes!I7685),"")</f>
        <v>OUCHI GARI</v>
      </c>
      <c r="O7685" s="6">
        <f>IF(anotacoes!N7685=0,"",anotacoes!N7685)</f>
        <v>2</v>
      </c>
      <c r="P7685" t="str">
        <f>IF(anotacoes!M7685=0,"",UPPER(anotacoes!M7685))</f>
        <v/>
      </c>
      <c r="Q7685" t="str">
        <f t="shared" si="241"/>
        <v>INSERT INTO CONVERSAO_LUTA_ACAO (cd_conversao, id_luta, sequencia, momento_inicio, momento_fim, quem_faz, quem_sofre, acao_tipo, acao, tecnica, direcao, pontuacao) VALUES (1, 113, 29, TRIM(' 00:02:30,977'), TRIM(' 00:02:30,977'), 'VALOIS-FORTIER', 'LORENZO', 'ATTACK', '&lt;TECNICA&gt;', 'OUCHI GARI', 2, NULL)</v>
      </c>
      <c r="R7685" t="s">
        <v>10327</v>
      </c>
    </row>
    <row r="7686" spans="1:18" hidden="1" x14ac:dyDescent="0.25">
      <c r="A7686" s="7">
        <f>anotacoes!D7686</f>
        <v>40818</v>
      </c>
      <c r="B7686" t="str">
        <f>anotacoes!C7686</f>
        <v>WORLD CUP LIVERPOOL 2011</v>
      </c>
      <c r="C7686" t="str">
        <f>anotacoes!E7686</f>
        <v>VALOIS-FORTIER</v>
      </c>
      <c r="D7686" t="str">
        <f>anotacoes!F7686</f>
        <v>LORENZO</v>
      </c>
      <c r="E7686" t="s">
        <v>10325</v>
      </c>
      <c r="F7686">
        <f>anotacoes!A7686</f>
        <v>113</v>
      </c>
      <c r="G7686">
        <f>anotacoes!B7686</f>
        <v>30</v>
      </c>
      <c r="H7686" t="str">
        <f>anotacoes!K7686</f>
        <v xml:space="preserve"> 00:02:30,977</v>
      </c>
      <c r="I7686" t="str">
        <f>anotacoes!L7686</f>
        <v xml:space="preserve"> 00:02:38,261</v>
      </c>
      <c r="J7686" t="str">
        <f>IF(L7686="PAUSE",E7686,IF(anotacoes!G7690=conversao_anotacoes!C7686,conversao_anotacoes!C7686,conversao_anotacoes!D7686))</f>
        <v>VALOIS-FORTIER</v>
      </c>
      <c r="K7686" t="str">
        <f t="shared" si="240"/>
        <v>LORENZO</v>
      </c>
      <c r="L7686" t="str">
        <f>UPPER(anotacoes!H7686)</f>
        <v>GRIP TIME</v>
      </c>
      <c r="M7686" t="str">
        <f>IF(OR(L7686="ATTACK",L7686="FINTA"),"&lt;TECNICA&gt;",UPPER(anotacoes!I7686))</f>
        <v>RIGHT COLLAR</v>
      </c>
      <c r="N7686" t="str">
        <f>IF(OR(L7686="ATTACK",L7686="FINTA"),UPPER(anotacoes!I7686),"")</f>
        <v/>
      </c>
      <c r="O7686" s="6" t="str">
        <f>IF(anotacoes!N7686=0,"",anotacoes!N7686)</f>
        <v/>
      </c>
      <c r="P7686" t="str">
        <f>IF(anotacoes!M7686=0,"",UPPER(anotacoes!M7686))</f>
        <v/>
      </c>
      <c r="Q7686" t="str">
        <f t="shared" si="241"/>
        <v>INSERT INTO CONVERSAO_LUTA_ACAO (cd_conversao, id_luta, sequencia, momento_inicio, momento_fim, quem_faz, quem_sofre, acao_tipo, acao, tecnica, direcao, pontuacao) VALUES (1, 113, 30, TRIM(' 00:02:30,977'), TRIM(' 00:02:38,261'), 'VALOIS-FORTIER', 'LORENZO', 'GRIP TIME', 'RIGHT COLLAR', NULL, NULL, NULL)</v>
      </c>
      <c r="R7686" t="s">
        <v>10327</v>
      </c>
    </row>
    <row r="7687" spans="1:18" hidden="1" x14ac:dyDescent="0.25">
      <c r="A7687" s="7">
        <f>anotacoes!D7687</f>
        <v>40818</v>
      </c>
      <c r="B7687" t="str">
        <f>anotacoes!C7687</f>
        <v>WORLD CUP LIVERPOOL 2011</v>
      </c>
      <c r="C7687" t="str">
        <f>anotacoes!E7687</f>
        <v>VALOIS-FORTIER</v>
      </c>
      <c r="D7687" t="str">
        <f>anotacoes!F7687</f>
        <v>LORENZO</v>
      </c>
      <c r="E7687" t="s">
        <v>10325</v>
      </c>
      <c r="F7687">
        <f>anotacoes!A7687</f>
        <v>113</v>
      </c>
      <c r="G7687">
        <f>anotacoes!B7687</f>
        <v>31</v>
      </c>
      <c r="H7687" t="str">
        <f>anotacoes!K7687</f>
        <v xml:space="preserve"> 00:02:38,261</v>
      </c>
      <c r="I7687" t="str">
        <f>anotacoes!L7687</f>
        <v xml:space="preserve"> 00:03:22,621</v>
      </c>
      <c r="J7687" t="str">
        <f>IF(L7687="PAUSE",E7687,IF(anotacoes!G7691=conversao_anotacoes!C7687,conversao_anotacoes!C7687,conversao_anotacoes!D7687))</f>
        <v>VALOIS-FORTIER</v>
      </c>
      <c r="K7687" t="str">
        <f t="shared" si="240"/>
        <v>LORENZO</v>
      </c>
      <c r="L7687" t="str">
        <f>UPPER(anotacoes!H7687)</f>
        <v>GROUNDWORK COMBAT</v>
      </c>
      <c r="M7687" t="str">
        <f>IF(OR(L7687="ATTACK",L7687="FINTA"),"&lt;TECNICA&gt;",UPPER(anotacoes!I7687))</f>
        <v>DEFENSIVE POSITION</v>
      </c>
      <c r="N7687" t="str">
        <f>IF(OR(L7687="ATTACK",L7687="FINTA"),UPPER(anotacoes!I7687),"")</f>
        <v/>
      </c>
      <c r="O7687" s="6" t="str">
        <f>IF(anotacoes!N7687=0,"",anotacoes!N7687)</f>
        <v/>
      </c>
      <c r="P7687" t="str">
        <f>IF(anotacoes!M7687=0,"",UPPER(anotacoes!M7687))</f>
        <v/>
      </c>
      <c r="Q7687" t="str">
        <f t="shared" si="241"/>
        <v>INSERT INTO CONVERSAO_LUTA_ACAO (cd_conversao, id_luta, sequencia, momento_inicio, momento_fim, quem_faz, quem_sofre, acao_tipo, acao, tecnica, direcao, pontuacao) VALUES (1, 113, 31, TRIM(' 00:02:38,261'), TRIM(' 00:03:22,621'), 'VALOIS-FORTIER', 'LORENZO', 'GROUNDWORK COMBAT', 'DEFENSIVE POSITION', NULL, NULL, NULL)</v>
      </c>
      <c r="R7687" t="s">
        <v>10327</v>
      </c>
    </row>
    <row r="7688" spans="1:18" hidden="1" x14ac:dyDescent="0.25">
      <c r="A7688" s="7">
        <f>anotacoes!D7688</f>
        <v>40818</v>
      </c>
      <c r="B7688" t="str">
        <f>anotacoes!C7688</f>
        <v>WORLD CUP LIVERPOOL 2011</v>
      </c>
      <c r="C7688" t="str">
        <f>anotacoes!E7688</f>
        <v>VALOIS-FORTIER</v>
      </c>
      <c r="D7688" t="str">
        <f>anotacoes!F7688</f>
        <v>LORENZO</v>
      </c>
      <c r="E7688" t="s">
        <v>10325</v>
      </c>
      <c r="F7688">
        <f>anotacoes!A7688</f>
        <v>113</v>
      </c>
      <c r="G7688">
        <f>anotacoes!B7688</f>
        <v>32</v>
      </c>
      <c r="H7688" t="str">
        <f>anotacoes!K7688</f>
        <v xml:space="preserve"> 00:03:22,821</v>
      </c>
      <c r="I7688" t="str">
        <f>anotacoes!L7688</f>
        <v xml:space="preserve"> 00:03:26,286</v>
      </c>
      <c r="J7688" t="str">
        <f>IF(L7688="PAUSE",E7688,IF(anotacoes!G7692=conversao_anotacoes!C7688,conversao_anotacoes!C7688,conversao_anotacoes!D7688))</f>
        <v>&lt;ARBITRO_DESCONHECIDO&gt;</v>
      </c>
      <c r="K7688" t="str">
        <f t="shared" si="240"/>
        <v/>
      </c>
      <c r="L7688" t="str">
        <f>UPPER(anotacoes!H7688)</f>
        <v>PAUSE</v>
      </c>
      <c r="M7688" t="str">
        <f>IF(OR(L7688="ATTACK",L7688="FINTA"),"&lt;TECNICA&gt;",UPPER(anotacoes!I7688))</f>
        <v>&lt;NAO_CLASSIFICADO&gt;</v>
      </c>
      <c r="N7688" t="str">
        <f>IF(OR(L7688="ATTACK",L7688="FINTA"),UPPER(anotacoes!I7688),"")</f>
        <v/>
      </c>
      <c r="O7688" s="6" t="str">
        <f>IF(anotacoes!N7688=0,"",anotacoes!N7688)</f>
        <v/>
      </c>
      <c r="P7688" t="str">
        <f>IF(anotacoes!M7688=0,"",UPPER(anotacoes!M7688))</f>
        <v/>
      </c>
      <c r="Q7688" t="str">
        <f t="shared" si="241"/>
        <v>INSERT INTO CONVERSAO_LUTA_ACAO (cd_conversao, id_luta, sequencia, momento_inicio, momento_fim, quem_faz, quem_sofre, acao_tipo, acao, tecnica, direcao, pontuacao) VALUES (1, 113, 32, TRIM(' 00:03:22,821'), TRIM(' 00:03:26,286'), '&lt;ARBITRO_DESCONHECIDO&gt;', '', 'PAUSE', '&lt;NAO_CLASSIFICADO&gt;', NULL, NULL, NULL)</v>
      </c>
      <c r="R7688" t="s">
        <v>10327</v>
      </c>
    </row>
    <row r="7689" spans="1:18" hidden="1" x14ac:dyDescent="0.25">
      <c r="A7689" s="7">
        <f>anotacoes!D7689</f>
        <v>40818</v>
      </c>
      <c r="B7689" t="str">
        <f>anotacoes!C7689</f>
        <v>WORLD CUP LIVERPOOL 2011</v>
      </c>
      <c r="C7689" t="str">
        <f>anotacoes!E7689</f>
        <v>VALOIS-FORTIER</v>
      </c>
      <c r="D7689" t="str">
        <f>anotacoes!F7689</f>
        <v>LORENZO</v>
      </c>
      <c r="E7689" t="s">
        <v>10325</v>
      </c>
      <c r="F7689">
        <f>anotacoes!A7689</f>
        <v>113</v>
      </c>
      <c r="G7689">
        <f>anotacoes!B7689</f>
        <v>33</v>
      </c>
      <c r="H7689" t="str">
        <f>anotacoes!K7689</f>
        <v xml:space="preserve"> 00:03:26,818</v>
      </c>
      <c r="I7689" t="str">
        <f>anotacoes!L7689</f>
        <v xml:space="preserve"> 00:03:27,983</v>
      </c>
      <c r="J7689" t="str">
        <f>IF(L7689="PAUSE",E7689,IF(anotacoes!G7693=conversao_anotacoes!C7689,conversao_anotacoes!C7689,conversao_anotacoes!D7689))</f>
        <v>VALOIS-FORTIER</v>
      </c>
      <c r="K7689" t="str">
        <f t="shared" si="240"/>
        <v>LORENZO</v>
      </c>
      <c r="L7689" t="str">
        <f>UPPER(anotacoes!H7689)</f>
        <v>DISPLACEMENT</v>
      </c>
      <c r="M7689" t="str">
        <f>IF(OR(L7689="ATTACK",L7689="FINTA"),"&lt;TECNICA&gt;",UPPER(anotacoes!I7689))</f>
        <v>2-3 STEP HESITANT RIGHT</v>
      </c>
      <c r="N7689" t="str">
        <f>IF(OR(L7689="ATTACK",L7689="FINTA"),UPPER(anotacoes!I7689),"")</f>
        <v/>
      </c>
      <c r="O7689" s="6" t="str">
        <f>IF(anotacoes!N7689=0,"",anotacoes!N7689)</f>
        <v/>
      </c>
      <c r="P7689" t="str">
        <f>IF(anotacoes!M7689=0,"",UPPER(anotacoes!M7689))</f>
        <v/>
      </c>
      <c r="Q7689" t="str">
        <f t="shared" si="241"/>
        <v>INSERT INTO CONVERSAO_LUTA_ACAO (cd_conversao, id_luta, sequencia, momento_inicio, momento_fim, quem_faz, quem_sofre, acao_tipo, acao, tecnica, direcao, pontuacao) VALUES (1, 113, 33, TRIM(' 00:03:26,818'), TRIM(' 00:03:27,983'), 'VALOIS-FORTIER', 'LORENZO', 'DISPLACEMENT', '2-3 STEP HESITANT RIGHT', NULL, NULL, NULL)</v>
      </c>
      <c r="R7689" t="s">
        <v>10327</v>
      </c>
    </row>
    <row r="7690" spans="1:18" hidden="1" x14ac:dyDescent="0.25">
      <c r="A7690" s="7">
        <f>anotacoes!D7690</f>
        <v>40818</v>
      </c>
      <c r="B7690" t="str">
        <f>anotacoes!C7690</f>
        <v>WORLD CUP LIVERPOOL 2011</v>
      </c>
      <c r="C7690" t="str">
        <f>anotacoes!E7690</f>
        <v>VALOIS-FORTIER</v>
      </c>
      <c r="D7690" t="str">
        <f>anotacoes!F7690</f>
        <v>LORENZO</v>
      </c>
      <c r="E7690" t="s">
        <v>10325</v>
      </c>
      <c r="F7690">
        <f>anotacoes!A7690</f>
        <v>113</v>
      </c>
      <c r="G7690">
        <f>anotacoes!B7690</f>
        <v>34</v>
      </c>
      <c r="H7690" t="str">
        <f>anotacoes!K7690</f>
        <v xml:space="preserve"> 00:03:27,983</v>
      </c>
      <c r="I7690" t="str">
        <f>anotacoes!L7690</f>
        <v xml:space="preserve"> 00:03:34,391</v>
      </c>
      <c r="J7690" t="str">
        <f>IF(L7690="PAUSE",E7690,IF(anotacoes!G7694=conversao_anotacoes!C7690,conversao_anotacoes!C7690,conversao_anotacoes!D7690))</f>
        <v>VALOIS-FORTIER</v>
      </c>
      <c r="K7690" t="str">
        <f t="shared" si="240"/>
        <v>LORENZO</v>
      </c>
      <c r="L7690" t="str">
        <f>UPPER(anotacoes!H7690)</f>
        <v>GRIP TIME</v>
      </c>
      <c r="M7690" t="str">
        <f>IF(OR(L7690="ATTACK",L7690="FINTA"),"&lt;TECNICA&gt;",UPPER(anotacoes!I7690))</f>
        <v>LEFT COLLAR RIGHT SLEEVE</v>
      </c>
      <c r="N7690" t="str">
        <f>IF(OR(L7690="ATTACK",L7690="FINTA"),UPPER(anotacoes!I7690),"")</f>
        <v/>
      </c>
      <c r="O7690" s="6" t="str">
        <f>IF(anotacoes!N7690=0,"",anotacoes!N7690)</f>
        <v/>
      </c>
      <c r="P7690" t="str">
        <f>IF(anotacoes!M7690=0,"",UPPER(anotacoes!M7690))</f>
        <v/>
      </c>
      <c r="Q7690" t="str">
        <f t="shared" si="241"/>
        <v>INSERT INTO CONVERSAO_LUTA_ACAO (cd_conversao, id_luta, sequencia, momento_inicio, momento_fim, quem_faz, quem_sofre, acao_tipo, acao, tecnica, direcao, pontuacao) VALUES (1, 113, 34, TRIM(' 00:03:27,983'), TRIM(' 00:03:34,391'), 'VALOIS-FORTIER', 'LORENZO', 'GRIP TIME', 'LEFT COLLAR RIGHT SLEEVE', NULL, NULL, NULL)</v>
      </c>
      <c r="R7690" t="s">
        <v>10327</v>
      </c>
    </row>
    <row r="7691" spans="1:18" hidden="1" x14ac:dyDescent="0.25">
      <c r="A7691" s="7">
        <f>anotacoes!D7691</f>
        <v>40818</v>
      </c>
      <c r="B7691" t="str">
        <f>anotacoes!C7691</f>
        <v>WORLD CUP LIVERPOOL 2011</v>
      </c>
      <c r="C7691" t="str">
        <f>anotacoes!E7691</f>
        <v>VALOIS-FORTIER</v>
      </c>
      <c r="D7691" t="str">
        <f>anotacoes!F7691</f>
        <v>LORENZO</v>
      </c>
      <c r="E7691" t="s">
        <v>10325</v>
      </c>
      <c r="F7691">
        <f>anotacoes!A7691</f>
        <v>113</v>
      </c>
      <c r="G7691">
        <f>anotacoes!B7691</f>
        <v>35</v>
      </c>
      <c r="H7691" t="str">
        <f>anotacoes!K7691</f>
        <v xml:space="preserve"> 00:03:34,391</v>
      </c>
      <c r="I7691" t="str">
        <f>anotacoes!L7691</f>
        <v xml:space="preserve"> 00:03:38,873</v>
      </c>
      <c r="J7691" t="str">
        <f>IF(L7691="PAUSE",E7691,IF(anotacoes!G7695=conversao_anotacoes!C7691,conversao_anotacoes!C7691,conversao_anotacoes!D7691))</f>
        <v>VALOIS-FORTIER</v>
      </c>
      <c r="K7691" t="str">
        <f t="shared" si="240"/>
        <v>LORENZO</v>
      </c>
      <c r="L7691" t="str">
        <f>UPPER(anotacoes!H7691)</f>
        <v>GRIP TIME</v>
      </c>
      <c r="M7691" t="str">
        <f>IF(OR(L7691="ATTACK",L7691="FINTA"),"&lt;TECNICA&gt;",UPPER(anotacoes!I7691))</f>
        <v>RIGHT SLEEVE LEFT SLEEVE</v>
      </c>
      <c r="N7691" t="str">
        <f>IF(OR(L7691="ATTACK",L7691="FINTA"),UPPER(anotacoes!I7691),"")</f>
        <v/>
      </c>
      <c r="O7691" s="6" t="str">
        <f>IF(anotacoes!N7691=0,"",anotacoes!N7691)</f>
        <v/>
      </c>
      <c r="P7691" t="str">
        <f>IF(anotacoes!M7691=0,"",UPPER(anotacoes!M7691))</f>
        <v/>
      </c>
      <c r="Q7691" t="str">
        <f t="shared" si="241"/>
        <v>INSERT INTO CONVERSAO_LUTA_ACAO (cd_conversao, id_luta, sequencia, momento_inicio, momento_fim, quem_faz, quem_sofre, acao_tipo, acao, tecnica, direcao, pontuacao) VALUES (1, 113, 35, TRIM(' 00:03:34,391'), TRIM(' 00:03:38,873'), 'VALOIS-FORTIER', 'LORENZO', 'GRIP TIME', 'RIGHT SLEEVE LEFT SLEEVE', NULL, NULL, NULL)</v>
      </c>
      <c r="R7691" t="s">
        <v>10327</v>
      </c>
    </row>
    <row r="7692" spans="1:18" hidden="1" x14ac:dyDescent="0.25">
      <c r="A7692" s="7">
        <f>anotacoes!D7692</f>
        <v>40818</v>
      </c>
      <c r="B7692" t="str">
        <f>anotacoes!C7692</f>
        <v>WORLD CUP LIVERPOOL 2011</v>
      </c>
      <c r="C7692" t="str">
        <f>anotacoes!E7692</f>
        <v>VALOIS-FORTIER</v>
      </c>
      <c r="D7692" t="str">
        <f>anotacoes!F7692</f>
        <v>LORENZO</v>
      </c>
      <c r="E7692" t="s">
        <v>10325</v>
      </c>
      <c r="F7692">
        <f>anotacoes!A7692</f>
        <v>113</v>
      </c>
      <c r="G7692">
        <f>anotacoes!B7692</f>
        <v>36</v>
      </c>
      <c r="H7692" t="str">
        <f>anotacoes!K7692</f>
        <v xml:space="preserve"> 00:03:38,873</v>
      </c>
      <c r="I7692" t="str">
        <f>anotacoes!L7692</f>
        <v xml:space="preserve"> 00:03:39,844</v>
      </c>
      <c r="J7692" t="str">
        <f>IF(L7692="PAUSE",E7692,IF(anotacoes!G7696=conversao_anotacoes!C7692,conversao_anotacoes!C7692,conversao_anotacoes!D7692))</f>
        <v>VALOIS-FORTIER</v>
      </c>
      <c r="K7692" t="str">
        <f t="shared" si="240"/>
        <v>LORENZO</v>
      </c>
      <c r="L7692" t="str">
        <f>UPPER(anotacoes!H7692)</f>
        <v>GRIP TIME</v>
      </c>
      <c r="M7692" t="str">
        <f>IF(OR(L7692="ATTACK",L7692="FINTA"),"&lt;TECNICA&gt;",UPPER(anotacoes!I7692))</f>
        <v>RIGHT COLLAR</v>
      </c>
      <c r="N7692" t="str">
        <f>IF(OR(L7692="ATTACK",L7692="FINTA"),UPPER(anotacoes!I7692),"")</f>
        <v/>
      </c>
      <c r="O7692" s="6" t="str">
        <f>IF(anotacoes!N7692=0,"",anotacoes!N7692)</f>
        <v/>
      </c>
      <c r="P7692" t="str">
        <f>IF(anotacoes!M7692=0,"",UPPER(anotacoes!M7692))</f>
        <v/>
      </c>
      <c r="Q7692" t="str">
        <f t="shared" si="241"/>
        <v>INSERT INTO CONVERSAO_LUTA_ACAO (cd_conversao, id_luta, sequencia, momento_inicio, momento_fim, quem_faz, quem_sofre, acao_tipo, acao, tecnica, direcao, pontuacao) VALUES (1, 113, 36, TRIM(' 00:03:38,873'), TRIM(' 00:03:39,844'), 'VALOIS-FORTIER', 'LORENZO', 'GRIP TIME', 'RIGHT COLLAR', NULL, NULL, NULL)</v>
      </c>
      <c r="R7692" t="s">
        <v>10327</v>
      </c>
    </row>
    <row r="7693" spans="1:18" hidden="1" x14ac:dyDescent="0.25">
      <c r="A7693" s="7">
        <f>anotacoes!D7693</f>
        <v>40818</v>
      </c>
      <c r="B7693" t="str">
        <f>anotacoes!C7693</f>
        <v>WORLD CUP LIVERPOOL 2011</v>
      </c>
      <c r="C7693" t="str">
        <f>anotacoes!E7693</f>
        <v>VALOIS-FORTIER</v>
      </c>
      <c r="D7693" t="str">
        <f>anotacoes!F7693</f>
        <v>LORENZO</v>
      </c>
      <c r="E7693" t="s">
        <v>10325</v>
      </c>
      <c r="F7693">
        <f>anotacoes!A7693</f>
        <v>113</v>
      </c>
      <c r="G7693">
        <f>anotacoes!B7693</f>
        <v>37</v>
      </c>
      <c r="H7693" t="str">
        <f>anotacoes!K7693</f>
        <v xml:space="preserve"> 00:03:39,844</v>
      </c>
      <c r="I7693" t="str">
        <f>anotacoes!L7693</f>
        <v xml:space="preserve"> 00:03:39,844</v>
      </c>
      <c r="J7693" t="str">
        <f>IF(L7693="PAUSE",E7693,IF(anotacoes!G7697=conversao_anotacoes!C7693,conversao_anotacoes!C7693,conversao_anotacoes!D7693))</f>
        <v>VALOIS-FORTIER</v>
      </c>
      <c r="K7693" t="str">
        <f t="shared" si="240"/>
        <v>LORENZO</v>
      </c>
      <c r="L7693" t="str">
        <f>UPPER(anotacoes!H7693)</f>
        <v>DEFENSE</v>
      </c>
      <c r="M7693" t="str">
        <f>IF(OR(L7693="ATTACK",L7693="FINTA"),"&lt;TECNICA&gt;",UPPER(anotacoes!I7693))</f>
        <v>CONTER-ATTACK</v>
      </c>
      <c r="N7693" t="str">
        <f>IF(OR(L7693="ATTACK",L7693="FINTA"),UPPER(anotacoes!I7693),"")</f>
        <v/>
      </c>
      <c r="O7693" s="6" t="str">
        <f>IF(anotacoes!N7693=0,"",anotacoes!N7693)</f>
        <v/>
      </c>
      <c r="P7693" t="str">
        <f>IF(anotacoes!M7693=0,"",UPPER(anotacoes!M7693))</f>
        <v/>
      </c>
      <c r="Q7693" t="str">
        <f t="shared" si="241"/>
        <v>INSERT INTO CONVERSAO_LUTA_ACAO (cd_conversao, id_luta, sequencia, momento_inicio, momento_fim, quem_faz, quem_sofre, acao_tipo, acao, tecnica, direcao, pontuacao) VALUES (1, 113, 37, TRIM(' 00:03:39,844'), TRIM(' 00:03:39,844'), 'VALOIS-FORTIER', 'LORENZO', 'DEFENSE', 'CONTER-ATTACK', NULL, NULL, NULL)</v>
      </c>
      <c r="R7693" t="s">
        <v>10327</v>
      </c>
    </row>
    <row r="7694" spans="1:18" hidden="1" x14ac:dyDescent="0.25">
      <c r="A7694" s="7">
        <f>anotacoes!D7694</f>
        <v>40818</v>
      </c>
      <c r="B7694" t="str">
        <f>anotacoes!C7694</f>
        <v>WORLD CUP LIVERPOOL 2011</v>
      </c>
      <c r="C7694" t="str">
        <f>anotacoes!E7694</f>
        <v>VALOIS-FORTIER</v>
      </c>
      <c r="D7694" t="str">
        <f>anotacoes!F7694</f>
        <v>LORENZO</v>
      </c>
      <c r="E7694" t="s">
        <v>10325</v>
      </c>
      <c r="F7694">
        <f>anotacoes!A7694</f>
        <v>113</v>
      </c>
      <c r="G7694">
        <f>anotacoes!B7694</f>
        <v>38</v>
      </c>
      <c r="H7694" t="str">
        <f>anotacoes!K7694</f>
        <v xml:space="preserve"> 00:03:39,844</v>
      </c>
      <c r="I7694" t="str">
        <f>anotacoes!L7694</f>
        <v xml:space="preserve"> 00:03:41,884</v>
      </c>
      <c r="J7694" t="str">
        <f>IF(L7694="PAUSE",E7694,IF(anotacoes!G7698=conversao_anotacoes!C7694,conversao_anotacoes!C7694,conversao_anotacoes!D7694))</f>
        <v>VALOIS-FORTIER</v>
      </c>
      <c r="K7694" t="str">
        <f t="shared" si="240"/>
        <v>LORENZO</v>
      </c>
      <c r="L7694" t="str">
        <f>UPPER(anotacoes!H7694)</f>
        <v>ATTACK</v>
      </c>
      <c r="M7694" t="str">
        <f>IF(OR(L7694="ATTACK",L7694="FINTA"),"&lt;TECNICA&gt;",UPPER(anotacoes!I7694))</f>
        <v>&lt;TECNICA&gt;</v>
      </c>
      <c r="N7694" t="str">
        <f>IF(OR(L7694="ATTACK",L7694="FINTA"),UPPER(anotacoes!I7694),"")</f>
        <v>OSOTO GARI</v>
      </c>
      <c r="O7694" s="6">
        <f>IF(anotacoes!N7694=0,"",anotacoes!N7694)</f>
        <v>7</v>
      </c>
      <c r="P7694" t="str">
        <f>IF(anotacoes!M7694=0,"",UPPER(anotacoes!M7694))</f>
        <v/>
      </c>
      <c r="Q7694" t="str">
        <f t="shared" si="241"/>
        <v>INSERT INTO CONVERSAO_LUTA_ACAO (cd_conversao, id_luta, sequencia, momento_inicio, momento_fim, quem_faz, quem_sofre, acao_tipo, acao, tecnica, direcao, pontuacao) VALUES (1, 113, 38, TRIM(' 00:03:39,844'), TRIM(' 00:03:41,884'), 'VALOIS-FORTIER', 'LORENZO', 'ATTACK', '&lt;TECNICA&gt;', 'OSOTO GARI', 7, NULL)</v>
      </c>
      <c r="R7694" t="s">
        <v>10327</v>
      </c>
    </row>
    <row r="7695" spans="1:18" hidden="1" x14ac:dyDescent="0.25">
      <c r="A7695" s="7">
        <f>anotacoes!D7695</f>
        <v>40818</v>
      </c>
      <c r="B7695" t="str">
        <f>anotacoes!C7695</f>
        <v>WORLD CUP LIVERPOOL 2011</v>
      </c>
      <c r="C7695" t="str">
        <f>anotacoes!E7695</f>
        <v>VALOIS-FORTIER</v>
      </c>
      <c r="D7695" t="str">
        <f>anotacoes!F7695</f>
        <v>LORENZO</v>
      </c>
      <c r="E7695" t="s">
        <v>10325</v>
      </c>
      <c r="F7695">
        <f>anotacoes!A7695</f>
        <v>113</v>
      </c>
      <c r="G7695">
        <f>anotacoes!B7695</f>
        <v>39</v>
      </c>
      <c r="H7695" t="str">
        <f>anotacoes!K7695</f>
        <v xml:space="preserve"> 00:03:41,884</v>
      </c>
      <c r="I7695" t="str">
        <f>anotacoes!L7695</f>
        <v xml:space="preserve"> 00:03:46,245</v>
      </c>
      <c r="J7695" t="str">
        <f>IF(L7695="PAUSE",E7695,IF(anotacoes!G7699=conversao_anotacoes!C7695,conversao_anotacoes!C7695,conversao_anotacoes!D7695))</f>
        <v>VALOIS-FORTIER</v>
      </c>
      <c r="K7695" t="str">
        <f t="shared" si="240"/>
        <v>LORENZO</v>
      </c>
      <c r="L7695" t="str">
        <f>UPPER(anotacoes!H7695)</f>
        <v>GROUNDWORK COMBAT</v>
      </c>
      <c r="M7695" t="str">
        <f>IF(OR(L7695="ATTACK",L7695="FINTA"),"&lt;TECNICA&gt;",UPPER(anotacoes!I7695))</f>
        <v>TRYING TO ATTACK</v>
      </c>
      <c r="N7695" t="str">
        <f>IF(OR(L7695="ATTACK",L7695="FINTA"),UPPER(anotacoes!I7695),"")</f>
        <v/>
      </c>
      <c r="O7695" s="6" t="str">
        <f>IF(anotacoes!N7695=0,"",anotacoes!N7695)</f>
        <v/>
      </c>
      <c r="P7695" t="str">
        <f>IF(anotacoes!M7695=0,"",UPPER(anotacoes!M7695))</f>
        <v/>
      </c>
      <c r="Q7695" t="str">
        <f t="shared" si="241"/>
        <v>INSERT INTO CONVERSAO_LUTA_ACAO (cd_conversao, id_luta, sequencia, momento_inicio, momento_fim, quem_faz, quem_sofre, acao_tipo, acao, tecnica, direcao, pontuacao) VALUES (1, 113, 39, TRIM(' 00:03:41,884'), TRIM(' 00:03:46,245'), 'VALOIS-FORTIER', 'LORENZO', 'GROUNDWORK COMBAT', 'TRYING TO ATTACK', NULL, NULL, NULL)</v>
      </c>
      <c r="R7695" t="s">
        <v>10327</v>
      </c>
    </row>
    <row r="7696" spans="1:18" hidden="1" x14ac:dyDescent="0.25">
      <c r="A7696" s="7">
        <f>anotacoes!D7696</f>
        <v>40818</v>
      </c>
      <c r="B7696" t="str">
        <f>anotacoes!C7696</f>
        <v>WORLD CUP LIVERPOOL 2011</v>
      </c>
      <c r="C7696" t="str">
        <f>anotacoes!E7696</f>
        <v>VALOIS-FORTIER</v>
      </c>
      <c r="D7696" t="str">
        <f>anotacoes!F7696</f>
        <v>LORENZO</v>
      </c>
      <c r="E7696" t="s">
        <v>10325</v>
      </c>
      <c r="F7696">
        <f>anotacoes!A7696</f>
        <v>113</v>
      </c>
      <c r="G7696">
        <f>anotacoes!B7696</f>
        <v>40</v>
      </c>
      <c r="H7696" t="str">
        <f>anotacoes!K7696</f>
        <v xml:space="preserve"> 00:03:46,450</v>
      </c>
      <c r="I7696" t="str">
        <f>anotacoes!L7696</f>
        <v xml:space="preserve"> 00:03:52,188</v>
      </c>
      <c r="J7696" t="str">
        <f>IF(L7696="PAUSE",E7696,IF(anotacoes!G7700=conversao_anotacoes!C7696,conversao_anotacoes!C7696,conversao_anotacoes!D7696))</f>
        <v>&lt;ARBITRO_DESCONHECIDO&gt;</v>
      </c>
      <c r="K7696" t="str">
        <f t="shared" si="240"/>
        <v/>
      </c>
      <c r="L7696" t="str">
        <f>UPPER(anotacoes!H7696)</f>
        <v>PAUSE</v>
      </c>
      <c r="M7696" t="str">
        <f>IF(OR(L7696="ATTACK",L7696="FINTA"),"&lt;TECNICA&gt;",UPPER(anotacoes!I7696))</f>
        <v>&lt;NAO_CLASSIFICADO&gt;</v>
      </c>
      <c r="N7696" t="str">
        <f>IF(OR(L7696="ATTACK",L7696="FINTA"),UPPER(anotacoes!I7696),"")</f>
        <v/>
      </c>
      <c r="O7696" s="6" t="str">
        <f>IF(anotacoes!N7696=0,"",anotacoes!N7696)</f>
        <v/>
      </c>
      <c r="P7696" t="str">
        <f>IF(anotacoes!M7696=0,"",UPPER(anotacoes!M7696))</f>
        <v/>
      </c>
      <c r="Q7696" t="str">
        <f t="shared" si="241"/>
        <v>INSERT INTO CONVERSAO_LUTA_ACAO (cd_conversao, id_luta, sequencia, momento_inicio, momento_fim, quem_faz, quem_sofre, acao_tipo, acao, tecnica, direcao, pontuacao) VALUES (1, 113, 40, TRIM(' 00:03:46,450'), TRIM(' 00:03:52,188'), '&lt;ARBITRO_DESCONHECIDO&gt;', '', 'PAUSE', '&lt;NAO_CLASSIFICADO&gt;', NULL, NULL, NULL)</v>
      </c>
      <c r="R7696" t="s">
        <v>10327</v>
      </c>
    </row>
    <row r="7697" spans="1:18" hidden="1" x14ac:dyDescent="0.25">
      <c r="A7697" s="7">
        <f>anotacoes!D7697</f>
        <v>40818</v>
      </c>
      <c r="B7697" t="str">
        <f>anotacoes!C7697</f>
        <v>WORLD CUP LIVERPOOL 2011</v>
      </c>
      <c r="C7697" t="str">
        <f>anotacoes!E7697</f>
        <v>VALOIS-FORTIER</v>
      </c>
      <c r="D7697" t="str">
        <f>anotacoes!F7697</f>
        <v>LORENZO</v>
      </c>
      <c r="E7697" t="s">
        <v>10325</v>
      </c>
      <c r="F7697">
        <f>anotacoes!A7697</f>
        <v>113</v>
      </c>
      <c r="G7697">
        <f>anotacoes!B7697</f>
        <v>41</v>
      </c>
      <c r="H7697" t="str">
        <f>anotacoes!K7697</f>
        <v xml:space="preserve"> 00:03:52,363</v>
      </c>
      <c r="I7697" t="str">
        <f>anotacoes!L7697</f>
        <v xml:space="preserve"> 00:03:55,106</v>
      </c>
      <c r="J7697" t="str">
        <f>IF(L7697="PAUSE",E7697,IF(anotacoes!G7701=conversao_anotacoes!C7697,conversao_anotacoes!C7697,conversao_anotacoes!D7697))</f>
        <v>VALOIS-FORTIER</v>
      </c>
      <c r="K7697" t="str">
        <f t="shared" si="240"/>
        <v>LORENZO</v>
      </c>
      <c r="L7697" t="str">
        <f>UPPER(anotacoes!H7697)</f>
        <v>DISPLACEMENT</v>
      </c>
      <c r="M7697" t="str">
        <f>IF(OR(L7697="ATTACK",L7697="FINTA"),"&lt;TECNICA&gt;",UPPER(anotacoes!I7697))</f>
        <v>2-3 STEP HESITANT RIGHT</v>
      </c>
      <c r="N7697" t="str">
        <f>IF(OR(L7697="ATTACK",L7697="FINTA"),UPPER(anotacoes!I7697),"")</f>
        <v/>
      </c>
      <c r="O7697" s="6" t="str">
        <f>IF(anotacoes!N7697=0,"",anotacoes!N7697)</f>
        <v/>
      </c>
      <c r="P7697" t="str">
        <f>IF(anotacoes!M7697=0,"",UPPER(anotacoes!M7697))</f>
        <v/>
      </c>
      <c r="Q7697" t="str">
        <f t="shared" si="241"/>
        <v>INSERT INTO CONVERSAO_LUTA_ACAO (cd_conversao, id_luta, sequencia, momento_inicio, momento_fim, quem_faz, quem_sofre, acao_tipo, acao, tecnica, direcao, pontuacao) VALUES (1, 113, 41, TRIM(' 00:03:52,363'), TRIM(' 00:03:55,106'), 'VALOIS-FORTIER', 'LORENZO', 'DISPLACEMENT', '2-3 STEP HESITANT RIGHT', NULL, NULL, NULL)</v>
      </c>
      <c r="R7697" t="s">
        <v>10327</v>
      </c>
    </row>
    <row r="7698" spans="1:18" hidden="1" x14ac:dyDescent="0.25">
      <c r="A7698" s="7">
        <f>anotacoes!D7698</f>
        <v>40818</v>
      </c>
      <c r="B7698" t="str">
        <f>anotacoes!C7698</f>
        <v>WORLD CUP LIVERPOOL 2011</v>
      </c>
      <c r="C7698" t="str">
        <f>anotacoes!E7698</f>
        <v>VALOIS-FORTIER</v>
      </c>
      <c r="D7698" t="str">
        <f>anotacoes!F7698</f>
        <v>LORENZO</v>
      </c>
      <c r="E7698" t="s">
        <v>10325</v>
      </c>
      <c r="F7698">
        <f>anotacoes!A7698</f>
        <v>113</v>
      </c>
      <c r="G7698">
        <f>anotacoes!B7698</f>
        <v>42</v>
      </c>
      <c r="H7698" t="str">
        <f>anotacoes!K7698</f>
        <v xml:space="preserve"> 00:03:55,275</v>
      </c>
      <c r="I7698" t="str">
        <f>anotacoes!L7698</f>
        <v xml:space="preserve"> 00:03:57,903</v>
      </c>
      <c r="J7698" t="str">
        <f>IF(L7698="PAUSE",E7698,IF(anotacoes!G7702=conversao_anotacoes!C7698,conversao_anotacoes!C7698,conversao_anotacoes!D7698))</f>
        <v>VALOIS-FORTIER</v>
      </c>
      <c r="K7698" t="str">
        <f t="shared" si="240"/>
        <v>LORENZO</v>
      </c>
      <c r="L7698" t="str">
        <f>UPPER(anotacoes!H7698)</f>
        <v>GRIP TIME</v>
      </c>
      <c r="M7698" t="str">
        <f>IF(OR(L7698="ATTACK",L7698="FINTA"),"&lt;TECNICA&gt;",UPPER(anotacoes!I7698))</f>
        <v>RIGHT SLEEVE</v>
      </c>
      <c r="N7698" t="str">
        <f>IF(OR(L7698="ATTACK",L7698="FINTA"),UPPER(anotacoes!I7698),"")</f>
        <v/>
      </c>
      <c r="O7698" s="6" t="str">
        <f>IF(anotacoes!N7698=0,"",anotacoes!N7698)</f>
        <v/>
      </c>
      <c r="P7698" t="str">
        <f>IF(anotacoes!M7698=0,"",UPPER(anotacoes!M7698))</f>
        <v/>
      </c>
      <c r="Q7698" t="str">
        <f t="shared" si="241"/>
        <v>INSERT INTO CONVERSAO_LUTA_ACAO (cd_conversao, id_luta, sequencia, momento_inicio, momento_fim, quem_faz, quem_sofre, acao_tipo, acao, tecnica, direcao, pontuacao) VALUES (1, 113, 42, TRIM(' 00:03:55,275'), TRIM(' 00:03:57,903'), 'VALOIS-FORTIER', 'LORENZO', 'GRIP TIME', 'RIGHT SLEEVE', NULL, NULL, NULL)</v>
      </c>
      <c r="R7698" t="s">
        <v>10327</v>
      </c>
    </row>
    <row r="7699" spans="1:18" hidden="1" x14ac:dyDescent="0.25">
      <c r="A7699" s="7">
        <f>anotacoes!D7699</f>
        <v>40818</v>
      </c>
      <c r="B7699" t="str">
        <f>anotacoes!C7699</f>
        <v>WORLD CUP LIVERPOOL 2011</v>
      </c>
      <c r="C7699" t="str">
        <f>anotacoes!E7699</f>
        <v>VALOIS-FORTIER</v>
      </c>
      <c r="D7699" t="str">
        <f>anotacoes!F7699</f>
        <v>LORENZO</v>
      </c>
      <c r="E7699" t="s">
        <v>10325</v>
      </c>
      <c r="F7699">
        <f>anotacoes!A7699</f>
        <v>113</v>
      </c>
      <c r="G7699">
        <f>anotacoes!B7699</f>
        <v>43</v>
      </c>
      <c r="H7699" t="str">
        <f>anotacoes!K7699</f>
        <v xml:space="preserve"> 00:03:57,903</v>
      </c>
      <c r="I7699" t="str">
        <f>anotacoes!L7699</f>
        <v xml:space="preserve"> 00:03:59,698</v>
      </c>
      <c r="J7699" t="str">
        <f>IF(L7699="PAUSE",E7699,IF(anotacoes!G7703=conversao_anotacoes!C7699,conversao_anotacoes!C7699,conversao_anotacoes!D7699))</f>
        <v>VALOIS-FORTIER</v>
      </c>
      <c r="K7699" t="str">
        <f t="shared" si="240"/>
        <v>LORENZO</v>
      </c>
      <c r="L7699" t="str">
        <f>UPPER(anotacoes!H7699)</f>
        <v>ATTACK</v>
      </c>
      <c r="M7699" t="str">
        <f>IF(OR(L7699="ATTACK",L7699="FINTA"),"&lt;TECNICA&gt;",UPPER(anotacoes!I7699))</f>
        <v>&lt;TECNICA&gt;</v>
      </c>
      <c r="N7699" t="str">
        <f>IF(OR(L7699="ATTACK",L7699="FINTA"),UPPER(anotacoes!I7699),"")</f>
        <v>KATA OTOSHI KUZURE</v>
      </c>
      <c r="O7699" s="6">
        <f>IF(anotacoes!N7699=0,"",anotacoes!N7699)</f>
        <v>6</v>
      </c>
      <c r="P7699" t="str">
        <f>IF(anotacoes!M7699=0,"",UPPER(anotacoes!M7699))</f>
        <v/>
      </c>
      <c r="Q7699" t="str">
        <f t="shared" si="241"/>
        <v>INSERT INTO CONVERSAO_LUTA_ACAO (cd_conversao, id_luta, sequencia, momento_inicio, momento_fim, quem_faz, quem_sofre, acao_tipo, acao, tecnica, direcao, pontuacao) VALUES (1, 113, 43, TRIM(' 00:03:57,903'), TRIM(' 00:03:59,698'), 'VALOIS-FORTIER', 'LORENZO', 'ATTACK', '&lt;TECNICA&gt;', 'KATA OTOSHI KUZURE', 6, NULL)</v>
      </c>
      <c r="R7699" t="s">
        <v>10327</v>
      </c>
    </row>
    <row r="7700" spans="1:18" hidden="1" x14ac:dyDescent="0.25">
      <c r="A7700" s="7">
        <f>anotacoes!D7700</f>
        <v>40818</v>
      </c>
      <c r="B7700" t="str">
        <f>anotacoes!C7700</f>
        <v>WORLD CUP LIVERPOOL 2011</v>
      </c>
      <c r="C7700" t="str">
        <f>anotacoes!E7700</f>
        <v>VALOIS-FORTIER</v>
      </c>
      <c r="D7700" t="str">
        <f>anotacoes!F7700</f>
        <v>LORENZO</v>
      </c>
      <c r="E7700" t="s">
        <v>10325</v>
      </c>
      <c r="F7700">
        <f>anotacoes!A7700</f>
        <v>113</v>
      </c>
      <c r="G7700">
        <f>anotacoes!B7700</f>
        <v>44</v>
      </c>
      <c r="H7700" t="str">
        <f>anotacoes!K7700</f>
        <v xml:space="preserve"> 00:03:59,879</v>
      </c>
      <c r="I7700" t="str">
        <f>anotacoes!L7700</f>
        <v xml:space="preserve"> 00:04:08,969</v>
      </c>
      <c r="J7700" t="str">
        <f>IF(L7700="PAUSE",E7700,IF(anotacoes!G7704=conversao_anotacoes!C7700,conversao_anotacoes!C7700,conversao_anotacoes!D7700))</f>
        <v>&lt;ARBITRO_DESCONHECIDO&gt;</v>
      </c>
      <c r="K7700" t="str">
        <f t="shared" si="240"/>
        <v/>
      </c>
      <c r="L7700" t="str">
        <f>UPPER(anotacoes!H7700)</f>
        <v>PAUSE</v>
      </c>
      <c r="M7700" t="str">
        <f>IF(OR(L7700="ATTACK",L7700="FINTA"),"&lt;TECNICA&gt;",UPPER(anotacoes!I7700))</f>
        <v>SHIDO OPPONENT WITHOUT SCORE</v>
      </c>
      <c r="N7700" t="str">
        <f>IF(OR(L7700="ATTACK",L7700="FINTA"),UPPER(anotacoes!I7700),"")</f>
        <v/>
      </c>
      <c r="O7700" s="6" t="str">
        <f>IF(anotacoes!N7700=0,"",anotacoes!N7700)</f>
        <v/>
      </c>
      <c r="P7700" t="str">
        <f>IF(anotacoes!M7700=0,"",UPPER(anotacoes!M7700))</f>
        <v/>
      </c>
      <c r="Q7700" t="str">
        <f t="shared" si="241"/>
        <v>INSERT INTO CONVERSAO_LUTA_ACAO (cd_conversao, id_luta, sequencia, momento_inicio, momento_fim, quem_faz, quem_sofre, acao_tipo, acao, tecnica, direcao, pontuacao) VALUES (1, 113, 44, TRIM(' 00:03:59,879'), TRIM(' 00:04:08,969'), '&lt;ARBITRO_DESCONHECIDO&gt;', '', 'PAUSE', 'SHIDO OPPONENT WITHOUT SCORE', NULL, NULL, NULL)</v>
      </c>
      <c r="R7700" t="s">
        <v>10327</v>
      </c>
    </row>
    <row r="7701" spans="1:18" hidden="1" x14ac:dyDescent="0.25">
      <c r="A7701" s="7">
        <f>anotacoes!D7701</f>
        <v>40818</v>
      </c>
      <c r="B7701" t="str">
        <f>anotacoes!C7701</f>
        <v>WORLD CUP LIVERPOOL 2011</v>
      </c>
      <c r="C7701" t="str">
        <f>anotacoes!E7701</f>
        <v>VALOIS-FORTIER</v>
      </c>
      <c r="D7701" t="str">
        <f>anotacoes!F7701</f>
        <v>LORENZO</v>
      </c>
      <c r="E7701" t="s">
        <v>10325</v>
      </c>
      <c r="F7701">
        <f>anotacoes!A7701</f>
        <v>113</v>
      </c>
      <c r="G7701">
        <f>anotacoes!B7701</f>
        <v>45</v>
      </c>
      <c r="H7701" t="str">
        <f>anotacoes!K7701</f>
        <v xml:space="preserve"> 00:04:09,139</v>
      </c>
      <c r="I7701" t="str">
        <f>anotacoes!L7701</f>
        <v xml:space="preserve"> 00:04:11,112</v>
      </c>
      <c r="J7701" t="str">
        <f>IF(L7701="PAUSE",E7701,IF(anotacoes!G7705=conversao_anotacoes!C7701,conversao_anotacoes!C7701,conversao_anotacoes!D7701))</f>
        <v>VALOIS-FORTIER</v>
      </c>
      <c r="K7701" t="str">
        <f t="shared" si="240"/>
        <v>LORENZO</v>
      </c>
      <c r="L7701" t="str">
        <f>UPPER(anotacoes!H7701)</f>
        <v>DISPLACEMENT</v>
      </c>
      <c r="M7701" t="str">
        <f>IF(OR(L7701="ATTACK",L7701="FINTA"),"&lt;TECNICA&gt;",UPPER(anotacoes!I7701))</f>
        <v>2-3 STEP HESITANT RIGHT</v>
      </c>
      <c r="N7701" t="str">
        <f>IF(OR(L7701="ATTACK",L7701="FINTA"),UPPER(anotacoes!I7701),"")</f>
        <v/>
      </c>
      <c r="O7701" s="6" t="str">
        <f>IF(anotacoes!N7701=0,"",anotacoes!N7701)</f>
        <v/>
      </c>
      <c r="P7701" t="str">
        <f>IF(anotacoes!M7701=0,"",UPPER(anotacoes!M7701))</f>
        <v/>
      </c>
      <c r="Q7701" t="str">
        <f t="shared" si="241"/>
        <v>INSERT INTO CONVERSAO_LUTA_ACAO (cd_conversao, id_luta, sequencia, momento_inicio, momento_fim, quem_faz, quem_sofre, acao_tipo, acao, tecnica, direcao, pontuacao) VALUES (1, 113, 45, TRIM(' 00:04:09,139'), TRIM(' 00:04:11,112'), 'VALOIS-FORTIER', 'LORENZO', 'DISPLACEMENT', '2-3 STEP HESITANT RIGHT', NULL, NULL, NULL)</v>
      </c>
      <c r="R7701" t="s">
        <v>10327</v>
      </c>
    </row>
    <row r="7702" spans="1:18" hidden="1" x14ac:dyDescent="0.25">
      <c r="A7702" s="7">
        <f>anotacoes!D7702</f>
        <v>40818</v>
      </c>
      <c r="B7702" t="str">
        <f>anotacoes!C7702</f>
        <v>WORLD CUP LIVERPOOL 2011</v>
      </c>
      <c r="C7702" t="str">
        <f>anotacoes!E7702</f>
        <v>VALOIS-FORTIER</v>
      </c>
      <c r="D7702" t="str">
        <f>anotacoes!F7702</f>
        <v>LORENZO</v>
      </c>
      <c r="E7702" t="s">
        <v>10325</v>
      </c>
      <c r="F7702">
        <f>anotacoes!A7702</f>
        <v>113</v>
      </c>
      <c r="G7702">
        <f>anotacoes!B7702</f>
        <v>46</v>
      </c>
      <c r="H7702" t="str">
        <f>anotacoes!K7702</f>
        <v xml:space="preserve"> 00:04:11,112</v>
      </c>
      <c r="I7702" t="str">
        <f>anotacoes!L7702</f>
        <v xml:space="preserve"> 00:04:15,603</v>
      </c>
      <c r="J7702" t="str">
        <f>IF(L7702="PAUSE",E7702,IF(anotacoes!G7706=conversao_anotacoes!C7702,conversao_anotacoes!C7702,conversao_anotacoes!D7702))</f>
        <v>VALOIS-FORTIER</v>
      </c>
      <c r="K7702" t="str">
        <f t="shared" si="240"/>
        <v>LORENZO</v>
      </c>
      <c r="L7702" t="str">
        <f>UPPER(anotacoes!H7702)</f>
        <v>DISPLACEMENT</v>
      </c>
      <c r="M7702" t="str">
        <f>IF(OR(L7702="ATTACK",L7702="FINTA"),"&lt;TECNICA&gt;",UPPER(anotacoes!I7702))</f>
        <v>TRY TO GRIP WITH CONTACT</v>
      </c>
      <c r="N7702" t="str">
        <f>IF(OR(L7702="ATTACK",L7702="FINTA"),UPPER(anotacoes!I7702),"")</f>
        <v/>
      </c>
      <c r="O7702" s="6" t="str">
        <f>IF(anotacoes!N7702=0,"",anotacoes!N7702)</f>
        <v/>
      </c>
      <c r="P7702" t="str">
        <f>IF(anotacoes!M7702=0,"",UPPER(anotacoes!M7702))</f>
        <v/>
      </c>
      <c r="Q7702" t="str">
        <f t="shared" si="241"/>
        <v>INSERT INTO CONVERSAO_LUTA_ACAO (cd_conversao, id_luta, sequencia, momento_inicio, momento_fim, quem_faz, quem_sofre, acao_tipo, acao, tecnica, direcao, pontuacao) VALUES (1, 113, 46, TRIM(' 00:04:11,112'), TRIM(' 00:04:15,603'), 'VALOIS-FORTIER', 'LORENZO', 'DISPLACEMENT', 'TRY TO GRIP WITH CONTACT', NULL, NULL, NULL)</v>
      </c>
      <c r="R7702" t="s">
        <v>10327</v>
      </c>
    </row>
    <row r="7703" spans="1:18" hidden="1" x14ac:dyDescent="0.25">
      <c r="A7703" s="7">
        <f>anotacoes!D7703</f>
        <v>40818</v>
      </c>
      <c r="B7703" t="str">
        <f>anotacoes!C7703</f>
        <v>WORLD CUP LIVERPOOL 2011</v>
      </c>
      <c r="C7703" t="str">
        <f>anotacoes!E7703</f>
        <v>VALOIS-FORTIER</v>
      </c>
      <c r="D7703" t="str">
        <f>anotacoes!F7703</f>
        <v>LORENZO</v>
      </c>
      <c r="E7703" t="s">
        <v>10325</v>
      </c>
      <c r="F7703">
        <f>anotacoes!A7703</f>
        <v>113</v>
      </c>
      <c r="G7703">
        <f>anotacoes!B7703</f>
        <v>47</v>
      </c>
      <c r="H7703" t="str">
        <f>anotacoes!K7703</f>
        <v xml:space="preserve"> 00:04:15,603</v>
      </c>
      <c r="I7703" t="str">
        <f>anotacoes!L7703</f>
        <v xml:space="preserve"> 00:05:03,019</v>
      </c>
      <c r="J7703" t="str">
        <f>IF(L7703="PAUSE",E7703,IF(anotacoes!G7707=conversao_anotacoes!C7703,conversao_anotacoes!C7703,conversao_anotacoes!D7703))</f>
        <v>VALOIS-FORTIER</v>
      </c>
      <c r="K7703" t="str">
        <f t="shared" si="240"/>
        <v>LORENZO</v>
      </c>
      <c r="L7703" t="str">
        <f>UPPER(anotacoes!H7703)</f>
        <v>GRIP TIME</v>
      </c>
      <c r="M7703" t="str">
        <f>IF(OR(L7703="ATTACK",L7703="FINTA"),"&lt;TECNICA&gt;",UPPER(anotacoes!I7703))</f>
        <v>LEFT COLLAR RIGHT SLEEVE</v>
      </c>
      <c r="N7703" t="str">
        <f>IF(OR(L7703="ATTACK",L7703="FINTA"),UPPER(anotacoes!I7703),"")</f>
        <v/>
      </c>
      <c r="O7703" s="6" t="str">
        <f>IF(anotacoes!N7703=0,"",anotacoes!N7703)</f>
        <v/>
      </c>
      <c r="P7703" t="str">
        <f>IF(anotacoes!M7703=0,"",UPPER(anotacoes!M7703))</f>
        <v/>
      </c>
      <c r="Q7703" t="str">
        <f t="shared" si="241"/>
        <v>INSERT INTO CONVERSAO_LUTA_ACAO (cd_conversao, id_luta, sequencia, momento_inicio, momento_fim, quem_faz, quem_sofre, acao_tipo, acao, tecnica, direcao, pontuacao) VALUES (1, 113, 47, TRIM(' 00:04:15,603'), TRIM(' 00:05:03,019'), 'VALOIS-FORTIER', 'LORENZO', 'GRIP TIME', 'LEFT COLLAR RIGHT SLEEVE', NULL, NULL, NULL)</v>
      </c>
      <c r="R7703" t="s">
        <v>10327</v>
      </c>
    </row>
    <row r="7704" spans="1:18" hidden="1" x14ac:dyDescent="0.25">
      <c r="A7704" s="7">
        <f>anotacoes!D7704</f>
        <v>40818</v>
      </c>
      <c r="B7704" t="str">
        <f>anotacoes!C7704</f>
        <v>WORLD CUP LIVERPOOL 2011</v>
      </c>
      <c r="C7704" t="str">
        <f>anotacoes!E7704</f>
        <v>VALOIS-FORTIER</v>
      </c>
      <c r="D7704" t="str">
        <f>anotacoes!F7704</f>
        <v>LORENZO</v>
      </c>
      <c r="E7704" t="s">
        <v>10325</v>
      </c>
      <c r="F7704">
        <f>anotacoes!A7704</f>
        <v>113</v>
      </c>
      <c r="G7704">
        <f>anotacoes!B7704</f>
        <v>48</v>
      </c>
      <c r="H7704" t="str">
        <f>anotacoes!K7704</f>
        <v xml:space="preserve"> 00:05:03,019</v>
      </c>
      <c r="I7704" t="str">
        <f>anotacoes!L7704</f>
        <v xml:space="preserve"> 00:05:10,992</v>
      </c>
      <c r="J7704" t="str">
        <f>IF(L7704="PAUSE",E7704,IF(anotacoes!G7708=conversao_anotacoes!C7704,conversao_anotacoes!C7704,conversao_anotacoes!D7704))</f>
        <v>VALOIS-FORTIER</v>
      </c>
      <c r="K7704" t="str">
        <f t="shared" si="240"/>
        <v>LORENZO</v>
      </c>
      <c r="L7704" t="str">
        <f>UPPER(anotacoes!H7704)</f>
        <v>GRIP TIME</v>
      </c>
      <c r="M7704" t="str">
        <f>IF(OR(L7704="ATTACK",L7704="FINTA"),"&lt;TECNICA&gt;",UPPER(anotacoes!I7704))</f>
        <v>RIGHT SLEEVE LEFT SLEEVE</v>
      </c>
      <c r="N7704" t="str">
        <f>IF(OR(L7704="ATTACK",L7704="FINTA"),UPPER(anotacoes!I7704),"")</f>
        <v/>
      </c>
      <c r="O7704" s="6" t="str">
        <f>IF(anotacoes!N7704=0,"",anotacoes!N7704)</f>
        <v/>
      </c>
      <c r="P7704" t="str">
        <f>IF(anotacoes!M7704=0,"",UPPER(anotacoes!M7704))</f>
        <v/>
      </c>
      <c r="Q7704" t="str">
        <f t="shared" si="241"/>
        <v>INSERT INTO CONVERSAO_LUTA_ACAO (cd_conversao, id_luta, sequencia, momento_inicio, momento_fim, quem_faz, quem_sofre, acao_tipo, acao, tecnica, direcao, pontuacao) VALUES (1, 113, 48, TRIM(' 00:05:03,019'), TRIM(' 00:05:10,992'), 'VALOIS-FORTIER', 'LORENZO', 'GRIP TIME', 'RIGHT SLEEVE LEFT SLEEVE', NULL, NULL, NULL)</v>
      </c>
      <c r="R7704" t="s">
        <v>10327</v>
      </c>
    </row>
    <row r="7705" spans="1:18" hidden="1" x14ac:dyDescent="0.25">
      <c r="A7705" s="7">
        <f>anotacoes!D7705</f>
        <v>40818</v>
      </c>
      <c r="B7705" t="str">
        <f>anotacoes!C7705</f>
        <v>WORLD CUP LIVERPOOL 2011</v>
      </c>
      <c r="C7705" t="str">
        <f>anotacoes!E7705</f>
        <v>VALOIS-FORTIER</v>
      </c>
      <c r="D7705" t="str">
        <f>anotacoes!F7705</f>
        <v>LORENZO</v>
      </c>
      <c r="E7705" t="s">
        <v>10325</v>
      </c>
      <c r="F7705">
        <f>anotacoes!A7705</f>
        <v>113</v>
      </c>
      <c r="G7705">
        <f>anotacoes!B7705</f>
        <v>49</v>
      </c>
      <c r="H7705" t="str">
        <f>anotacoes!K7705</f>
        <v xml:space="preserve"> 00:05:10,992</v>
      </c>
      <c r="I7705" t="str">
        <f>anotacoes!L7705</f>
        <v xml:space="preserve"> 00:05:13,573</v>
      </c>
      <c r="J7705" t="str">
        <f>IF(L7705="PAUSE",E7705,IF(anotacoes!G7709=conversao_anotacoes!C7705,conversao_anotacoes!C7705,conversao_anotacoes!D7705))</f>
        <v>VALOIS-FORTIER</v>
      </c>
      <c r="K7705" t="str">
        <f t="shared" si="240"/>
        <v>LORENZO</v>
      </c>
      <c r="L7705" t="str">
        <f>UPPER(anotacoes!H7705)</f>
        <v>GRIP TIME</v>
      </c>
      <c r="M7705" t="str">
        <f>IF(OR(L7705="ATTACK",L7705="FINTA"),"&lt;TECNICA&gt;",UPPER(anotacoes!I7705))</f>
        <v>LEFT COLLAR RIGHT SLEEVE</v>
      </c>
      <c r="N7705" t="str">
        <f>IF(OR(L7705="ATTACK",L7705="FINTA"),UPPER(anotacoes!I7705),"")</f>
        <v/>
      </c>
      <c r="O7705" s="6" t="str">
        <f>IF(anotacoes!N7705=0,"",anotacoes!N7705)</f>
        <v/>
      </c>
      <c r="P7705" t="str">
        <f>IF(anotacoes!M7705=0,"",UPPER(anotacoes!M7705))</f>
        <v/>
      </c>
      <c r="Q7705" t="str">
        <f t="shared" si="241"/>
        <v>INSERT INTO CONVERSAO_LUTA_ACAO (cd_conversao, id_luta, sequencia, momento_inicio, momento_fim, quem_faz, quem_sofre, acao_tipo, acao, tecnica, direcao, pontuacao) VALUES (1, 113, 49, TRIM(' 00:05:10,992'), TRIM(' 00:05:13,573'), 'VALOIS-FORTIER', 'LORENZO', 'GRIP TIME', 'LEFT COLLAR RIGHT SLEEVE', NULL, NULL, NULL)</v>
      </c>
      <c r="R7705" t="s">
        <v>10327</v>
      </c>
    </row>
    <row r="7706" spans="1:18" hidden="1" x14ac:dyDescent="0.25">
      <c r="A7706" s="7">
        <f>anotacoes!D7706</f>
        <v>40818</v>
      </c>
      <c r="B7706" t="str">
        <f>anotacoes!C7706</f>
        <v>WORLD CUP LIVERPOOL 2011</v>
      </c>
      <c r="C7706" t="str">
        <f>anotacoes!E7706</f>
        <v>VALOIS-FORTIER</v>
      </c>
      <c r="D7706" t="str">
        <f>anotacoes!F7706</f>
        <v>LORENZO</v>
      </c>
      <c r="E7706" t="s">
        <v>10325</v>
      </c>
      <c r="F7706">
        <f>anotacoes!A7706</f>
        <v>113</v>
      </c>
      <c r="G7706">
        <f>anotacoes!B7706</f>
        <v>50</v>
      </c>
      <c r="H7706" t="str">
        <f>anotacoes!K7706</f>
        <v xml:space="preserve"> 00:05:13,728</v>
      </c>
      <c r="I7706" t="str">
        <f>anotacoes!L7706</f>
        <v xml:space="preserve"> 00:05:16,455</v>
      </c>
      <c r="J7706" t="str">
        <f>IF(L7706="PAUSE",E7706,IF(anotacoes!G7710=conversao_anotacoes!C7706,conversao_anotacoes!C7706,conversao_anotacoes!D7706))</f>
        <v>VALOIS-FORTIER</v>
      </c>
      <c r="K7706" t="str">
        <f t="shared" si="240"/>
        <v>LORENZO</v>
      </c>
      <c r="L7706" t="str">
        <f>UPPER(anotacoes!H7706)</f>
        <v>GRIP TIME</v>
      </c>
      <c r="M7706" t="str">
        <f>IF(OR(L7706="ATTACK",L7706="FINTA"),"&lt;TECNICA&gt;",UPPER(anotacoes!I7706))</f>
        <v>LEFT COLLAR RIGHT COLLAR</v>
      </c>
      <c r="N7706" t="str">
        <f>IF(OR(L7706="ATTACK",L7706="FINTA"),UPPER(anotacoes!I7706),"")</f>
        <v/>
      </c>
      <c r="O7706" s="6" t="str">
        <f>IF(anotacoes!N7706=0,"",anotacoes!N7706)</f>
        <v/>
      </c>
      <c r="P7706" t="str">
        <f>IF(anotacoes!M7706=0,"",UPPER(anotacoes!M7706))</f>
        <v/>
      </c>
      <c r="Q7706" t="str">
        <f t="shared" si="241"/>
        <v>INSERT INTO CONVERSAO_LUTA_ACAO (cd_conversao, id_luta, sequencia, momento_inicio, momento_fim, quem_faz, quem_sofre, acao_tipo, acao, tecnica, direcao, pontuacao) VALUES (1, 113, 50, TRIM(' 00:05:13,728'), TRIM(' 00:05:16,455'), 'VALOIS-FORTIER', 'LORENZO', 'GRIP TIME', 'LEFT COLLAR RIGHT COLLAR', NULL, NULL, NULL)</v>
      </c>
      <c r="R7706" t="s">
        <v>10327</v>
      </c>
    </row>
    <row r="7707" spans="1:18" hidden="1" x14ac:dyDescent="0.25">
      <c r="A7707" s="7">
        <f>anotacoes!D7707</f>
        <v>40818</v>
      </c>
      <c r="B7707" t="str">
        <f>anotacoes!C7707</f>
        <v>WORLD CUP LIVERPOOL 2011</v>
      </c>
      <c r="C7707" t="str">
        <f>anotacoes!E7707</f>
        <v>VALOIS-FORTIER</v>
      </c>
      <c r="D7707" t="str">
        <f>anotacoes!F7707</f>
        <v>LORENZO</v>
      </c>
      <c r="E7707" t="s">
        <v>10325</v>
      </c>
      <c r="F7707">
        <f>anotacoes!A7707</f>
        <v>113</v>
      </c>
      <c r="G7707">
        <f>anotacoes!B7707</f>
        <v>51</v>
      </c>
      <c r="H7707" t="str">
        <f>anotacoes!K7707</f>
        <v xml:space="preserve"> 00:05:16,455</v>
      </c>
      <c r="I7707" t="str">
        <f>anotacoes!L7707</f>
        <v xml:space="preserve"> 00:05:17,448</v>
      </c>
      <c r="J7707" t="str">
        <f>IF(L7707="PAUSE",E7707,IF(anotacoes!G7711=conversao_anotacoes!C7707,conversao_anotacoes!C7707,conversao_anotacoes!D7707))</f>
        <v>VALOIS-FORTIER</v>
      </c>
      <c r="K7707" t="str">
        <f t="shared" si="240"/>
        <v>LORENZO</v>
      </c>
      <c r="L7707" t="str">
        <f>UPPER(anotacoes!H7707)</f>
        <v>GRIP TIME</v>
      </c>
      <c r="M7707" t="str">
        <f>IF(OR(L7707="ATTACK",L7707="FINTA"),"&lt;TECNICA&gt;",UPPER(anotacoes!I7707))</f>
        <v>LEFT COLLAR RIGHT SLEEVE</v>
      </c>
      <c r="N7707" t="str">
        <f>IF(OR(L7707="ATTACK",L7707="FINTA"),UPPER(anotacoes!I7707),"")</f>
        <v/>
      </c>
      <c r="O7707" s="6" t="str">
        <f>IF(anotacoes!N7707=0,"",anotacoes!N7707)</f>
        <v/>
      </c>
      <c r="P7707" t="str">
        <f>IF(anotacoes!M7707=0,"",UPPER(anotacoes!M7707))</f>
        <v/>
      </c>
      <c r="Q7707" t="str">
        <f t="shared" si="241"/>
        <v>INSERT INTO CONVERSAO_LUTA_ACAO (cd_conversao, id_luta, sequencia, momento_inicio, momento_fim, quem_faz, quem_sofre, acao_tipo, acao, tecnica, direcao, pontuacao) VALUES (1, 113, 51, TRIM(' 00:05:16,455'), TRIM(' 00:05:17,448'), 'VALOIS-FORTIER', 'LORENZO', 'GRIP TIME', 'LEFT COLLAR RIGHT SLEEVE', NULL, NULL, NULL)</v>
      </c>
      <c r="R7707" t="s">
        <v>10327</v>
      </c>
    </row>
    <row r="7708" spans="1:18" hidden="1" x14ac:dyDescent="0.25">
      <c r="A7708" s="7">
        <f>anotacoes!D7708</f>
        <v>40818</v>
      </c>
      <c r="B7708" t="str">
        <f>anotacoes!C7708</f>
        <v>WORLD CUP LIVERPOOL 2011</v>
      </c>
      <c r="C7708" t="str">
        <f>anotacoes!E7708</f>
        <v>VALOIS-FORTIER</v>
      </c>
      <c r="D7708" t="str">
        <f>anotacoes!F7708</f>
        <v>LORENZO</v>
      </c>
      <c r="E7708" t="s">
        <v>10325</v>
      </c>
      <c r="F7708">
        <f>anotacoes!A7708</f>
        <v>113</v>
      </c>
      <c r="G7708">
        <f>anotacoes!B7708</f>
        <v>52</v>
      </c>
      <c r="H7708" t="str">
        <f>anotacoes!K7708</f>
        <v xml:space="preserve"> 00:05:17,448</v>
      </c>
      <c r="I7708" t="str">
        <f>anotacoes!L7708</f>
        <v xml:space="preserve"> 00:05:17,448</v>
      </c>
      <c r="J7708" t="str">
        <f>IF(L7708="PAUSE",E7708,IF(anotacoes!G7712=conversao_anotacoes!C7708,conversao_anotacoes!C7708,conversao_anotacoes!D7708))</f>
        <v>VALOIS-FORTIER</v>
      </c>
      <c r="K7708" t="str">
        <f t="shared" si="240"/>
        <v>LORENZO</v>
      </c>
      <c r="L7708" t="str">
        <f>UPPER(anotacoes!H7708)</f>
        <v>ATTACK</v>
      </c>
      <c r="M7708" t="str">
        <f>IF(OR(L7708="ATTACK",L7708="FINTA"),"&lt;TECNICA&gt;",UPPER(anotacoes!I7708))</f>
        <v>&lt;TECNICA&gt;</v>
      </c>
      <c r="N7708" t="str">
        <f>IF(OR(L7708="ATTACK",L7708="FINTA"),UPPER(anotacoes!I7708),"")</f>
        <v>KOUCHI GARI</v>
      </c>
      <c r="O7708" s="6">
        <f>IF(anotacoes!N7708=0,"",anotacoes!N7708)</f>
        <v>4</v>
      </c>
      <c r="P7708" t="str">
        <f>IF(anotacoes!M7708=0,"",UPPER(anotacoes!M7708))</f>
        <v/>
      </c>
      <c r="Q7708" t="str">
        <f t="shared" si="241"/>
        <v>INSERT INTO CONVERSAO_LUTA_ACAO (cd_conversao, id_luta, sequencia, momento_inicio, momento_fim, quem_faz, quem_sofre, acao_tipo, acao, tecnica, direcao, pontuacao) VALUES (1, 113, 52, TRIM(' 00:05:17,448'), TRIM(' 00:05:17,448'), 'VALOIS-FORTIER', 'LORENZO', 'ATTACK', '&lt;TECNICA&gt;', 'KOUCHI GARI', 4, NULL)</v>
      </c>
      <c r="R7708" t="s">
        <v>10327</v>
      </c>
    </row>
    <row r="7709" spans="1:18" hidden="1" x14ac:dyDescent="0.25">
      <c r="A7709" s="7">
        <f>anotacoes!D7709</f>
        <v>40818</v>
      </c>
      <c r="B7709" t="str">
        <f>anotacoes!C7709</f>
        <v>WORLD CUP LIVERPOOL 2011</v>
      </c>
      <c r="C7709" t="str">
        <f>anotacoes!E7709</f>
        <v>VALOIS-FORTIER</v>
      </c>
      <c r="D7709" t="str">
        <f>anotacoes!F7709</f>
        <v>LORENZO</v>
      </c>
      <c r="E7709" t="s">
        <v>10325</v>
      </c>
      <c r="F7709">
        <f>anotacoes!A7709</f>
        <v>113</v>
      </c>
      <c r="G7709">
        <f>anotacoes!B7709</f>
        <v>53</v>
      </c>
      <c r="H7709" t="str">
        <f>anotacoes!K7709</f>
        <v xml:space="preserve"> 00:05:17,448</v>
      </c>
      <c r="I7709" t="str">
        <f>anotacoes!L7709</f>
        <v xml:space="preserve"> 00:05:18,112</v>
      </c>
      <c r="J7709" t="str">
        <f>IF(L7709="PAUSE",E7709,IF(anotacoes!G7713=conversao_anotacoes!C7709,conversao_anotacoes!C7709,conversao_anotacoes!D7709))</f>
        <v>VALOIS-FORTIER</v>
      </c>
      <c r="K7709" t="str">
        <f t="shared" si="240"/>
        <v>LORENZO</v>
      </c>
      <c r="L7709" t="str">
        <f>UPPER(anotacoes!H7709)</f>
        <v>TRANSITION</v>
      </c>
      <c r="M7709" t="str">
        <f>IF(OR(L7709="ATTACK",L7709="FINTA"),"&lt;TECNICA&gt;",UPPER(anotacoes!I7709))</f>
        <v>&lt;NAO_CLASSIFICADO&gt;</v>
      </c>
      <c r="N7709" t="str">
        <f>IF(OR(L7709="ATTACK",L7709="FINTA"),UPPER(anotacoes!I7709),"")</f>
        <v/>
      </c>
      <c r="O7709" s="6" t="str">
        <f>IF(anotacoes!N7709=0,"",anotacoes!N7709)</f>
        <v/>
      </c>
      <c r="P7709" t="str">
        <f>IF(anotacoes!M7709=0,"",UPPER(anotacoes!M7709))</f>
        <v/>
      </c>
      <c r="Q7709" t="str">
        <f t="shared" si="241"/>
        <v>INSERT INTO CONVERSAO_LUTA_ACAO (cd_conversao, id_luta, sequencia, momento_inicio, momento_fim, quem_faz, quem_sofre, acao_tipo, acao, tecnica, direcao, pontuacao) VALUES (1, 113, 53, TRIM(' 00:05:17,448'), TRIM(' 00:05:18,112'), 'VALOIS-FORTIER', 'LORENZO', 'TRANSITION', '&lt;NAO_CLASSIFICADO&gt;', NULL, NULL, NULL)</v>
      </c>
      <c r="R7709" t="s">
        <v>10327</v>
      </c>
    </row>
    <row r="7710" spans="1:18" hidden="1" x14ac:dyDescent="0.25">
      <c r="A7710" s="7">
        <f>anotacoes!D7710</f>
        <v>40818</v>
      </c>
      <c r="B7710" t="str">
        <f>anotacoes!C7710</f>
        <v>WORLD CUP LIVERPOOL 2011</v>
      </c>
      <c r="C7710" t="str">
        <f>anotacoes!E7710</f>
        <v>VALOIS-FORTIER</v>
      </c>
      <c r="D7710" t="str">
        <f>anotacoes!F7710</f>
        <v>LORENZO</v>
      </c>
      <c r="E7710" t="s">
        <v>10325</v>
      </c>
      <c r="F7710">
        <f>anotacoes!A7710</f>
        <v>113</v>
      </c>
      <c r="G7710">
        <f>anotacoes!B7710</f>
        <v>54</v>
      </c>
      <c r="H7710" t="str">
        <f>anotacoes!K7710</f>
        <v xml:space="preserve"> 00:05:18,112</v>
      </c>
      <c r="I7710" t="str">
        <f>anotacoes!L7710</f>
        <v xml:space="preserve"> 00:05:21,733</v>
      </c>
      <c r="J7710" t="str">
        <f>IF(L7710="PAUSE",E7710,IF(anotacoes!G7714=conversao_anotacoes!C7710,conversao_anotacoes!C7710,conversao_anotacoes!D7710))</f>
        <v>VALOIS-FORTIER</v>
      </c>
      <c r="K7710" t="str">
        <f t="shared" si="240"/>
        <v>LORENZO</v>
      </c>
      <c r="L7710" t="str">
        <f>UPPER(anotacoes!H7710)</f>
        <v>GRIP TIME</v>
      </c>
      <c r="M7710" t="str">
        <f>IF(OR(L7710="ATTACK",L7710="FINTA"),"&lt;TECNICA&gt;",UPPER(anotacoes!I7710))</f>
        <v>RIGHT SLEEVE LEFT SLEEVE</v>
      </c>
      <c r="N7710" t="str">
        <f>IF(OR(L7710="ATTACK",L7710="FINTA"),UPPER(anotacoes!I7710),"")</f>
        <v/>
      </c>
      <c r="O7710" s="6" t="str">
        <f>IF(anotacoes!N7710=0,"",anotacoes!N7710)</f>
        <v/>
      </c>
      <c r="P7710" t="str">
        <f>IF(anotacoes!M7710=0,"",UPPER(anotacoes!M7710))</f>
        <v/>
      </c>
      <c r="Q7710" t="str">
        <f t="shared" si="241"/>
        <v>INSERT INTO CONVERSAO_LUTA_ACAO (cd_conversao, id_luta, sequencia, momento_inicio, momento_fim, quem_faz, quem_sofre, acao_tipo, acao, tecnica, direcao, pontuacao) VALUES (1, 113, 54, TRIM(' 00:05:18,112'), TRIM(' 00:05:21,733'), 'VALOIS-FORTIER', 'LORENZO', 'GRIP TIME', 'RIGHT SLEEVE LEFT SLEEVE', NULL, NULL, NULL)</v>
      </c>
      <c r="R7710" t="s">
        <v>10327</v>
      </c>
    </row>
    <row r="7711" spans="1:18" hidden="1" x14ac:dyDescent="0.25">
      <c r="A7711" s="7">
        <f>anotacoes!D7711</f>
        <v>40818</v>
      </c>
      <c r="B7711" t="str">
        <f>anotacoes!C7711</f>
        <v>WORLD CUP LIVERPOOL 2011</v>
      </c>
      <c r="C7711" t="str">
        <f>anotacoes!E7711</f>
        <v>VALOIS-FORTIER</v>
      </c>
      <c r="D7711" t="str">
        <f>anotacoes!F7711</f>
        <v>LORENZO</v>
      </c>
      <c r="E7711" t="s">
        <v>10325</v>
      </c>
      <c r="F7711">
        <f>anotacoes!A7711</f>
        <v>113</v>
      </c>
      <c r="G7711">
        <f>anotacoes!B7711</f>
        <v>55</v>
      </c>
      <c r="H7711" t="str">
        <f>anotacoes!K7711</f>
        <v xml:space="preserve"> 00:05:21,733</v>
      </c>
      <c r="I7711" t="str">
        <f>anotacoes!L7711</f>
        <v xml:space="preserve"> 00:05:23,151</v>
      </c>
      <c r="J7711" t="str">
        <f>IF(L7711="PAUSE",E7711,IF(anotacoes!G7715=conversao_anotacoes!C7711,conversao_anotacoes!C7711,conversao_anotacoes!D7711))</f>
        <v>VALOIS-FORTIER</v>
      </c>
      <c r="K7711" t="str">
        <f t="shared" si="240"/>
        <v>LORENZO</v>
      </c>
      <c r="L7711" t="str">
        <f>UPPER(anotacoes!H7711)</f>
        <v>DEFENSE</v>
      </c>
      <c r="M7711" t="str">
        <f>IF(OR(L7711="ATTACK",L7711="FINTA"),"&lt;TECNICA&gt;",UPPER(anotacoes!I7711))</f>
        <v>TAE-SABAKI LEFT INCLINED</v>
      </c>
      <c r="N7711" t="str">
        <f>IF(OR(L7711="ATTACK",L7711="FINTA"),UPPER(anotacoes!I7711),"")</f>
        <v/>
      </c>
      <c r="O7711" s="6" t="str">
        <f>IF(anotacoes!N7711=0,"",anotacoes!N7711)</f>
        <v/>
      </c>
      <c r="P7711" t="str">
        <f>IF(anotacoes!M7711=0,"",UPPER(anotacoes!M7711))</f>
        <v/>
      </c>
      <c r="Q7711" t="str">
        <f t="shared" si="241"/>
        <v>INSERT INTO CONVERSAO_LUTA_ACAO (cd_conversao, id_luta, sequencia, momento_inicio, momento_fim, quem_faz, quem_sofre, acao_tipo, acao, tecnica, direcao, pontuacao) VALUES (1, 113, 55, TRIM(' 00:05:21,733'), TRIM(' 00:05:23,151'), 'VALOIS-FORTIER', 'LORENZO', 'DEFENSE', 'TAE-SABAKI LEFT INCLINED', NULL, NULL, NULL)</v>
      </c>
      <c r="R7711" t="s">
        <v>10327</v>
      </c>
    </row>
    <row r="7712" spans="1:18" hidden="1" x14ac:dyDescent="0.25">
      <c r="A7712" s="7">
        <f>anotacoes!D7712</f>
        <v>40818</v>
      </c>
      <c r="B7712" t="str">
        <f>anotacoes!C7712</f>
        <v>WORLD CUP LIVERPOOL 2011</v>
      </c>
      <c r="C7712" t="str">
        <f>anotacoes!E7712</f>
        <v>VALOIS-FORTIER</v>
      </c>
      <c r="D7712" t="str">
        <f>anotacoes!F7712</f>
        <v>LORENZO</v>
      </c>
      <c r="E7712" t="s">
        <v>10325</v>
      </c>
      <c r="F7712">
        <f>anotacoes!A7712</f>
        <v>113</v>
      </c>
      <c r="G7712">
        <f>anotacoes!B7712</f>
        <v>56</v>
      </c>
      <c r="H7712" t="str">
        <f>anotacoes!K7712</f>
        <v xml:space="preserve"> 00:05:23,151</v>
      </c>
      <c r="I7712" t="str">
        <f>anotacoes!L7712</f>
        <v xml:space="preserve"> 00:05:25,428</v>
      </c>
      <c r="J7712" t="str">
        <f>IF(L7712="PAUSE",E7712,IF(anotacoes!G7716=conversao_anotacoes!C7712,conversao_anotacoes!C7712,conversao_anotacoes!D7712))</f>
        <v>VALOIS-FORTIER</v>
      </c>
      <c r="K7712" t="str">
        <f t="shared" si="240"/>
        <v>LORENZO</v>
      </c>
      <c r="L7712" t="str">
        <f>UPPER(anotacoes!H7712)</f>
        <v>GRIP TIME</v>
      </c>
      <c r="M7712" t="str">
        <f>IF(OR(L7712="ATTACK",L7712="FINTA"),"&lt;TECNICA&gt;",UPPER(anotacoes!I7712))</f>
        <v>LEFT BACK RIGHT SLEEVE</v>
      </c>
      <c r="N7712" t="str">
        <f>IF(OR(L7712="ATTACK",L7712="FINTA"),UPPER(anotacoes!I7712),"")</f>
        <v/>
      </c>
      <c r="O7712" s="6" t="str">
        <f>IF(anotacoes!N7712=0,"",anotacoes!N7712)</f>
        <v/>
      </c>
      <c r="P7712" t="str">
        <f>IF(anotacoes!M7712=0,"",UPPER(anotacoes!M7712))</f>
        <v/>
      </c>
      <c r="Q7712" t="str">
        <f t="shared" si="241"/>
        <v>INSERT INTO CONVERSAO_LUTA_ACAO (cd_conversao, id_luta, sequencia, momento_inicio, momento_fim, quem_faz, quem_sofre, acao_tipo, acao, tecnica, direcao, pontuacao) VALUES (1, 113, 56, TRIM(' 00:05:23,151'), TRIM(' 00:05:25,428'), 'VALOIS-FORTIER', 'LORENZO', 'GRIP TIME', 'LEFT BACK RIGHT SLEEVE', NULL, NULL, NULL)</v>
      </c>
      <c r="R7712" t="s">
        <v>10327</v>
      </c>
    </row>
    <row r="7713" spans="1:18" hidden="1" x14ac:dyDescent="0.25">
      <c r="A7713" s="7">
        <f>anotacoes!D7713</f>
        <v>40818</v>
      </c>
      <c r="B7713" t="str">
        <f>anotacoes!C7713</f>
        <v>WORLD CUP LIVERPOOL 2011</v>
      </c>
      <c r="C7713" t="str">
        <f>anotacoes!E7713</f>
        <v>VALOIS-FORTIER</v>
      </c>
      <c r="D7713" t="str">
        <f>anotacoes!F7713</f>
        <v>LORENZO</v>
      </c>
      <c r="E7713" t="s">
        <v>10325</v>
      </c>
      <c r="F7713">
        <f>anotacoes!A7713</f>
        <v>113</v>
      </c>
      <c r="G7713">
        <f>anotacoes!B7713</f>
        <v>57</v>
      </c>
      <c r="H7713" t="str">
        <f>anotacoes!K7713</f>
        <v xml:space="preserve"> 00:05:25,590</v>
      </c>
      <c r="I7713" t="str">
        <f>anotacoes!L7713</f>
        <v xml:space="preserve"> 00:05:34,215</v>
      </c>
      <c r="J7713" t="str">
        <f>IF(L7713="PAUSE",E7713,IF(anotacoes!G7717=conversao_anotacoes!C7713,conversao_anotacoes!C7713,conversao_anotacoes!D7713))</f>
        <v>&lt;ARBITRO_DESCONHECIDO&gt;</v>
      </c>
      <c r="K7713" t="str">
        <f t="shared" si="240"/>
        <v/>
      </c>
      <c r="L7713" t="str">
        <f>UPPER(anotacoes!H7713)</f>
        <v>PAUSE</v>
      </c>
      <c r="M7713" t="str">
        <f>IF(OR(L7713="ATTACK",L7713="FINTA"),"&lt;TECNICA&gt;",UPPER(anotacoes!I7713))</f>
        <v>&lt;NAO_CLASSIFICADO&gt;</v>
      </c>
      <c r="N7713" t="str">
        <f>IF(OR(L7713="ATTACK",L7713="FINTA"),UPPER(anotacoes!I7713),"")</f>
        <v/>
      </c>
      <c r="O7713" s="6" t="str">
        <f>IF(anotacoes!N7713=0,"",anotacoes!N7713)</f>
        <v/>
      </c>
      <c r="P7713" t="str">
        <f>IF(anotacoes!M7713=0,"",UPPER(anotacoes!M7713))</f>
        <v/>
      </c>
      <c r="Q7713" t="str">
        <f t="shared" si="241"/>
        <v>INSERT INTO CONVERSAO_LUTA_ACAO (cd_conversao, id_luta, sequencia, momento_inicio, momento_fim, quem_faz, quem_sofre, acao_tipo, acao, tecnica, direcao, pontuacao) VALUES (1, 113, 57, TRIM(' 00:05:25,590'), TRIM(' 00:05:34,215'), '&lt;ARBITRO_DESCONHECIDO&gt;', '', 'PAUSE', '&lt;NAO_CLASSIFICADO&gt;', NULL, NULL, NULL)</v>
      </c>
      <c r="R7713" t="s">
        <v>10327</v>
      </c>
    </row>
    <row r="7714" spans="1:18" hidden="1" x14ac:dyDescent="0.25">
      <c r="A7714" s="7">
        <f>anotacoes!D7714</f>
        <v>40818</v>
      </c>
      <c r="B7714" t="str">
        <f>anotacoes!C7714</f>
        <v>WORLD CUP LIVERPOOL 2011</v>
      </c>
      <c r="C7714" t="str">
        <f>anotacoes!E7714</f>
        <v>VALOIS-FORTIER</v>
      </c>
      <c r="D7714" t="str">
        <f>anotacoes!F7714</f>
        <v>LORENZO</v>
      </c>
      <c r="E7714" t="s">
        <v>10325</v>
      </c>
      <c r="F7714">
        <f>anotacoes!A7714</f>
        <v>113</v>
      </c>
      <c r="G7714">
        <f>anotacoes!B7714</f>
        <v>58</v>
      </c>
      <c r="H7714" t="str">
        <f>anotacoes!K7714</f>
        <v xml:space="preserve"> 00:05:34,386</v>
      </c>
      <c r="I7714" t="str">
        <f>anotacoes!L7714</f>
        <v xml:space="preserve"> 00:05:39,661</v>
      </c>
      <c r="J7714" t="str">
        <f>IF(L7714="PAUSE",E7714,IF(anotacoes!G7718=conversao_anotacoes!C7714,conversao_anotacoes!C7714,conversao_anotacoes!D7714))</f>
        <v>VALOIS-FORTIER</v>
      </c>
      <c r="K7714" t="str">
        <f t="shared" si="240"/>
        <v>LORENZO</v>
      </c>
      <c r="L7714" t="str">
        <f>UPPER(anotacoes!H7714)</f>
        <v>DISPLACEMENT</v>
      </c>
      <c r="M7714" t="str">
        <f>IF(OR(L7714="ATTACK",L7714="FINTA"),"&lt;TECNICA&gt;",UPPER(anotacoes!I7714))</f>
        <v>2-3 STEP HESITANT RIGHT</v>
      </c>
      <c r="N7714" t="str">
        <f>IF(OR(L7714="ATTACK",L7714="FINTA"),UPPER(anotacoes!I7714),"")</f>
        <v/>
      </c>
      <c r="O7714" s="6" t="str">
        <f>IF(anotacoes!N7714=0,"",anotacoes!N7714)</f>
        <v/>
      </c>
      <c r="P7714" t="str">
        <f>IF(anotacoes!M7714=0,"",UPPER(anotacoes!M7714))</f>
        <v/>
      </c>
      <c r="Q7714" t="str">
        <f t="shared" si="241"/>
        <v>INSERT INTO CONVERSAO_LUTA_ACAO (cd_conversao, id_luta, sequencia, momento_inicio, momento_fim, quem_faz, quem_sofre, acao_tipo, acao, tecnica, direcao, pontuacao) VALUES (1, 113, 58, TRIM(' 00:05:34,386'), TRIM(' 00:05:39,661'), 'VALOIS-FORTIER', 'LORENZO', 'DISPLACEMENT', '2-3 STEP HESITANT RIGHT', NULL, NULL, NULL)</v>
      </c>
      <c r="R7714" t="s">
        <v>10327</v>
      </c>
    </row>
    <row r="7715" spans="1:18" hidden="1" x14ac:dyDescent="0.25">
      <c r="A7715" s="7">
        <f>anotacoes!D7715</f>
        <v>40818</v>
      </c>
      <c r="B7715" t="str">
        <f>anotacoes!C7715</f>
        <v>WORLD CUP LIVERPOOL 2011</v>
      </c>
      <c r="C7715" t="str">
        <f>anotacoes!E7715</f>
        <v>VALOIS-FORTIER</v>
      </c>
      <c r="D7715" t="str">
        <f>anotacoes!F7715</f>
        <v>LORENZO</v>
      </c>
      <c r="E7715" t="s">
        <v>10325</v>
      </c>
      <c r="F7715">
        <f>anotacoes!A7715</f>
        <v>113</v>
      </c>
      <c r="G7715">
        <f>anotacoes!B7715</f>
        <v>59</v>
      </c>
      <c r="H7715" t="str">
        <f>anotacoes!K7715</f>
        <v xml:space="preserve"> 00:05:39,661</v>
      </c>
      <c r="I7715" t="str">
        <f>anotacoes!L7715</f>
        <v xml:space="preserve"> 00:05:41,101</v>
      </c>
      <c r="J7715" t="str">
        <f>IF(L7715="PAUSE",E7715,IF(anotacoes!G7719=conversao_anotacoes!C7715,conversao_anotacoes!C7715,conversao_anotacoes!D7715))</f>
        <v>VALOIS-FORTIER</v>
      </c>
      <c r="K7715" t="str">
        <f t="shared" si="240"/>
        <v>LORENZO</v>
      </c>
      <c r="L7715" t="str">
        <f>UPPER(anotacoes!H7715)</f>
        <v>DISPLACEMENT</v>
      </c>
      <c r="M7715" t="str">
        <f>IF(OR(L7715="ATTACK",L7715="FINTA"),"&lt;TECNICA&gt;",UPPER(anotacoes!I7715))</f>
        <v>TRY TO GRIP WITH CONTACT</v>
      </c>
      <c r="N7715" t="str">
        <f>IF(OR(L7715="ATTACK",L7715="FINTA"),UPPER(anotacoes!I7715),"")</f>
        <v/>
      </c>
      <c r="O7715" s="6" t="str">
        <f>IF(anotacoes!N7715=0,"",anotacoes!N7715)</f>
        <v/>
      </c>
      <c r="P7715" t="str">
        <f>IF(anotacoes!M7715=0,"",UPPER(anotacoes!M7715))</f>
        <v/>
      </c>
      <c r="Q7715" t="str">
        <f t="shared" si="241"/>
        <v>INSERT INTO CONVERSAO_LUTA_ACAO (cd_conversao, id_luta, sequencia, momento_inicio, momento_fim, quem_faz, quem_sofre, acao_tipo, acao, tecnica, direcao, pontuacao) VALUES (1, 113, 59, TRIM(' 00:05:39,661'), TRIM(' 00:05:41,101'), 'VALOIS-FORTIER', 'LORENZO', 'DISPLACEMENT', 'TRY TO GRIP WITH CONTACT', NULL, NULL, NULL)</v>
      </c>
      <c r="R7715" t="s">
        <v>10327</v>
      </c>
    </row>
    <row r="7716" spans="1:18" hidden="1" x14ac:dyDescent="0.25">
      <c r="A7716" s="7">
        <f>anotacoes!D7716</f>
        <v>40818</v>
      </c>
      <c r="B7716" t="str">
        <f>anotacoes!C7716</f>
        <v>WORLD CUP LIVERPOOL 2011</v>
      </c>
      <c r="C7716" t="str">
        <f>anotacoes!E7716</f>
        <v>VALOIS-FORTIER</v>
      </c>
      <c r="D7716" t="str">
        <f>anotacoes!F7716</f>
        <v>LORENZO</v>
      </c>
      <c r="E7716" t="s">
        <v>10325</v>
      </c>
      <c r="F7716">
        <f>anotacoes!A7716</f>
        <v>113</v>
      </c>
      <c r="G7716">
        <f>anotacoes!B7716</f>
        <v>60</v>
      </c>
      <c r="H7716" t="str">
        <f>anotacoes!K7716</f>
        <v xml:space="preserve"> 00:05:41,101</v>
      </c>
      <c r="I7716" t="str">
        <f>anotacoes!L7716</f>
        <v xml:space="preserve"> 00:05:50,340</v>
      </c>
      <c r="J7716" t="str">
        <f>IF(L7716="PAUSE",E7716,IF(anotacoes!G7720=conversao_anotacoes!C7716,conversao_anotacoes!C7716,conversao_anotacoes!D7716))</f>
        <v>VALOIS-FORTIER</v>
      </c>
      <c r="K7716" t="str">
        <f t="shared" si="240"/>
        <v>LORENZO</v>
      </c>
      <c r="L7716" t="str">
        <f>UPPER(anotacoes!H7716)</f>
        <v>GRIP TIME</v>
      </c>
      <c r="M7716" t="str">
        <f>IF(OR(L7716="ATTACK",L7716="FINTA"),"&lt;TECNICA&gt;",UPPER(anotacoes!I7716))</f>
        <v>LEFT COLLAR RIGHT SLEEVE</v>
      </c>
      <c r="N7716" t="str">
        <f>IF(OR(L7716="ATTACK",L7716="FINTA"),UPPER(anotacoes!I7716),"")</f>
        <v/>
      </c>
      <c r="O7716" s="6" t="str">
        <f>IF(anotacoes!N7716=0,"",anotacoes!N7716)</f>
        <v/>
      </c>
      <c r="P7716" t="str">
        <f>IF(anotacoes!M7716=0,"",UPPER(anotacoes!M7716))</f>
        <v/>
      </c>
      <c r="Q7716" t="str">
        <f t="shared" si="241"/>
        <v>INSERT INTO CONVERSAO_LUTA_ACAO (cd_conversao, id_luta, sequencia, momento_inicio, momento_fim, quem_faz, quem_sofre, acao_tipo, acao, tecnica, direcao, pontuacao) VALUES (1, 113, 60, TRIM(' 00:05:41,101'), TRIM(' 00:05:50,340'), 'VALOIS-FORTIER', 'LORENZO', 'GRIP TIME', 'LEFT COLLAR RIGHT SLEEVE', NULL, NULL, NULL)</v>
      </c>
      <c r="R7716" t="s">
        <v>10327</v>
      </c>
    </row>
    <row r="7717" spans="1:18" hidden="1" x14ac:dyDescent="0.25">
      <c r="A7717" s="7">
        <f>anotacoes!D7717</f>
        <v>40818</v>
      </c>
      <c r="B7717" t="str">
        <f>anotacoes!C7717</f>
        <v>WORLD CUP LIVERPOOL 2011</v>
      </c>
      <c r="C7717" t="str">
        <f>anotacoes!E7717</f>
        <v>VALOIS-FORTIER</v>
      </c>
      <c r="D7717" t="str">
        <f>anotacoes!F7717</f>
        <v>LORENZO</v>
      </c>
      <c r="E7717" t="s">
        <v>10325</v>
      </c>
      <c r="F7717">
        <f>anotacoes!A7717</f>
        <v>113</v>
      </c>
      <c r="G7717">
        <f>anotacoes!B7717</f>
        <v>61</v>
      </c>
      <c r="H7717" t="str">
        <f>anotacoes!K7717</f>
        <v xml:space="preserve"> 00:05:50,340</v>
      </c>
      <c r="I7717" t="str">
        <f>anotacoes!L7717</f>
        <v xml:space="preserve"> 00:05:51,132</v>
      </c>
      <c r="J7717" t="str">
        <f>IF(L7717="PAUSE",E7717,IF(anotacoes!G7721=conversao_anotacoes!C7717,conversao_anotacoes!C7717,conversao_anotacoes!D7717))</f>
        <v>VALOIS-FORTIER</v>
      </c>
      <c r="K7717" t="str">
        <f t="shared" si="240"/>
        <v>LORENZO</v>
      </c>
      <c r="L7717" t="str">
        <f>UPPER(anotacoes!H7717)</f>
        <v>DEFENSE</v>
      </c>
      <c r="M7717" t="str">
        <f>IF(OR(L7717="ATTACK",L7717="FINTA"),"&lt;TECNICA&gt;",UPPER(anotacoes!I7717))</f>
        <v>TAE-SABAKI LEFT INCLINED</v>
      </c>
      <c r="N7717" t="str">
        <f>IF(OR(L7717="ATTACK",L7717="FINTA"),UPPER(anotacoes!I7717),"")</f>
        <v/>
      </c>
      <c r="O7717" s="6" t="str">
        <f>IF(anotacoes!N7717=0,"",anotacoes!N7717)</f>
        <v/>
      </c>
      <c r="P7717" t="str">
        <f>IF(anotacoes!M7717=0,"",UPPER(anotacoes!M7717))</f>
        <v/>
      </c>
      <c r="Q7717" t="str">
        <f t="shared" si="241"/>
        <v>INSERT INTO CONVERSAO_LUTA_ACAO (cd_conversao, id_luta, sequencia, momento_inicio, momento_fim, quem_faz, quem_sofre, acao_tipo, acao, tecnica, direcao, pontuacao) VALUES (1, 113, 61, TRIM(' 00:05:50,340'), TRIM(' 00:05:51,132'), 'VALOIS-FORTIER', 'LORENZO', 'DEFENSE', 'TAE-SABAKI LEFT INCLINED', NULL, NULL, NULL)</v>
      </c>
      <c r="R7717" t="s">
        <v>10327</v>
      </c>
    </row>
    <row r="7718" spans="1:18" hidden="1" x14ac:dyDescent="0.25">
      <c r="A7718" s="7">
        <f>anotacoes!D7718</f>
        <v>40818</v>
      </c>
      <c r="B7718" t="str">
        <f>anotacoes!C7718</f>
        <v>WORLD CUP LIVERPOOL 2011</v>
      </c>
      <c r="C7718" t="str">
        <f>anotacoes!E7718</f>
        <v>VALOIS-FORTIER</v>
      </c>
      <c r="D7718" t="str">
        <f>anotacoes!F7718</f>
        <v>LORENZO</v>
      </c>
      <c r="E7718" t="s">
        <v>10325</v>
      </c>
      <c r="F7718">
        <f>anotacoes!A7718</f>
        <v>113</v>
      </c>
      <c r="G7718">
        <f>anotacoes!B7718</f>
        <v>62</v>
      </c>
      <c r="H7718" t="str">
        <f>anotacoes!K7718</f>
        <v xml:space="preserve"> 00:05:51,132</v>
      </c>
      <c r="I7718" t="str">
        <f>anotacoes!L7718</f>
        <v xml:space="preserve"> 00:05:54,275</v>
      </c>
      <c r="J7718" t="str">
        <f>IF(L7718="PAUSE",E7718,IF(anotacoes!G7722=conversao_anotacoes!C7718,conversao_anotacoes!C7718,conversao_anotacoes!D7718))</f>
        <v>VALOIS-FORTIER</v>
      </c>
      <c r="K7718" t="str">
        <f t="shared" si="240"/>
        <v>LORENZO</v>
      </c>
      <c r="L7718" t="str">
        <f>UPPER(anotacoes!H7718)</f>
        <v>GROUNDWORK COMBAT</v>
      </c>
      <c r="M7718" t="str">
        <f>IF(OR(L7718="ATTACK",L7718="FINTA"),"&lt;TECNICA&gt;",UPPER(anotacoes!I7718))</f>
        <v>DEFENSIVE POSITION</v>
      </c>
      <c r="N7718" t="str">
        <f>IF(OR(L7718="ATTACK",L7718="FINTA"),UPPER(anotacoes!I7718),"")</f>
        <v/>
      </c>
      <c r="O7718" s="6" t="str">
        <f>IF(anotacoes!N7718=0,"",anotacoes!N7718)</f>
        <v/>
      </c>
      <c r="P7718" t="str">
        <f>IF(anotacoes!M7718=0,"",UPPER(anotacoes!M7718))</f>
        <v/>
      </c>
      <c r="Q7718" t="str">
        <f t="shared" si="241"/>
        <v>INSERT INTO CONVERSAO_LUTA_ACAO (cd_conversao, id_luta, sequencia, momento_inicio, momento_fim, quem_faz, quem_sofre, acao_tipo, acao, tecnica, direcao, pontuacao) VALUES (1, 113, 62, TRIM(' 00:05:51,132'), TRIM(' 00:05:54,275'), 'VALOIS-FORTIER', 'LORENZO', 'GROUNDWORK COMBAT', 'DEFENSIVE POSITION', NULL, NULL, NULL)</v>
      </c>
      <c r="R7718" t="s">
        <v>10327</v>
      </c>
    </row>
    <row r="7719" spans="1:18" hidden="1" x14ac:dyDescent="0.25">
      <c r="A7719" s="7">
        <f>anotacoes!D7719</f>
        <v>40818</v>
      </c>
      <c r="B7719" t="str">
        <f>anotacoes!C7719</f>
        <v>WORLD CUP LIVERPOOL 2011</v>
      </c>
      <c r="C7719" t="str">
        <f>anotacoes!E7719</f>
        <v>VALOIS-FORTIER</v>
      </c>
      <c r="D7719" t="str">
        <f>anotacoes!F7719</f>
        <v>LORENZO</v>
      </c>
      <c r="E7719" t="s">
        <v>10325</v>
      </c>
      <c r="F7719">
        <f>anotacoes!A7719</f>
        <v>113</v>
      </c>
      <c r="G7719">
        <f>anotacoes!B7719</f>
        <v>63</v>
      </c>
      <c r="H7719" t="str">
        <f>anotacoes!K7719</f>
        <v xml:space="preserve"> 00:05:54,447</v>
      </c>
      <c r="I7719" t="str">
        <f>anotacoes!L7719</f>
        <v xml:space="preserve"> 00:06:58,547</v>
      </c>
      <c r="J7719" t="str">
        <f>IF(L7719="PAUSE",E7719,IF(anotacoes!G7723=conversao_anotacoes!C7719,conversao_anotacoes!C7719,conversao_anotacoes!D7719))</f>
        <v>&lt;ARBITRO_DESCONHECIDO&gt;</v>
      </c>
      <c r="K7719" t="str">
        <f t="shared" si="240"/>
        <v/>
      </c>
      <c r="L7719" t="str">
        <f>UPPER(anotacoes!H7719)</f>
        <v>PAUSE</v>
      </c>
      <c r="M7719" t="str">
        <f>IF(OR(L7719="ATTACK",L7719="FINTA"),"&lt;TECNICA&gt;",UPPER(anotacoes!I7719))</f>
        <v>JUDOGI</v>
      </c>
      <c r="N7719" t="str">
        <f>IF(OR(L7719="ATTACK",L7719="FINTA"),UPPER(anotacoes!I7719),"")</f>
        <v/>
      </c>
      <c r="O7719" s="6" t="str">
        <f>IF(anotacoes!N7719=0,"",anotacoes!N7719)</f>
        <v/>
      </c>
      <c r="P7719" t="str">
        <f>IF(anotacoes!M7719=0,"",UPPER(anotacoes!M7719))</f>
        <v/>
      </c>
      <c r="Q7719" t="str">
        <f t="shared" si="241"/>
        <v>INSERT INTO CONVERSAO_LUTA_ACAO (cd_conversao, id_luta, sequencia, momento_inicio, momento_fim, quem_faz, quem_sofre, acao_tipo, acao, tecnica, direcao, pontuacao) VALUES (1, 113, 63, TRIM(' 00:05:54,447'), TRIM(' 00:06:58,547'), '&lt;ARBITRO_DESCONHECIDO&gt;', '', 'PAUSE', 'JUDOGI', NULL, NULL, NULL)</v>
      </c>
      <c r="R7719" t="s">
        <v>10327</v>
      </c>
    </row>
    <row r="7720" spans="1:18" hidden="1" x14ac:dyDescent="0.25">
      <c r="A7720" s="7">
        <f>anotacoes!D7720</f>
        <v>40818</v>
      </c>
      <c r="B7720" t="str">
        <f>anotacoes!C7720</f>
        <v>WORLD CUP LIVERPOOL 2011</v>
      </c>
      <c r="C7720" t="str">
        <f>anotacoes!E7720</f>
        <v>VALOIS-FORTIER</v>
      </c>
      <c r="D7720" t="str">
        <f>anotacoes!F7720</f>
        <v>LORENZO</v>
      </c>
      <c r="E7720" t="s">
        <v>10325</v>
      </c>
      <c r="F7720">
        <f>anotacoes!A7720</f>
        <v>113</v>
      </c>
      <c r="G7720">
        <f>anotacoes!B7720</f>
        <v>64</v>
      </c>
      <c r="H7720" t="str">
        <f>anotacoes!K7720</f>
        <v xml:space="preserve"> 00:06:58,547</v>
      </c>
      <c r="I7720" t="str">
        <f>anotacoes!L7720</f>
        <v xml:space="preserve"> 00:07:00,033</v>
      </c>
      <c r="J7720" t="str">
        <f>IF(L7720="PAUSE",E7720,IF(anotacoes!G7724=conversao_anotacoes!C7720,conversao_anotacoes!C7720,conversao_anotacoes!D7720))</f>
        <v>&lt;ARBITRO_DESCONHECIDO&gt;</v>
      </c>
      <c r="K7720" t="str">
        <f t="shared" si="240"/>
        <v/>
      </c>
      <c r="L7720" t="str">
        <f>UPPER(anotacoes!H7720)</f>
        <v>PAUSE</v>
      </c>
      <c r="M7720" t="str">
        <f>IF(OR(L7720="ATTACK",L7720="FINTA"),"&lt;TECNICA&gt;",UPPER(anotacoes!I7720))</f>
        <v>SHIDO WITHOUT SCORE</v>
      </c>
      <c r="N7720" t="str">
        <f>IF(OR(L7720="ATTACK",L7720="FINTA"),UPPER(anotacoes!I7720),"")</f>
        <v/>
      </c>
      <c r="O7720" s="6" t="str">
        <f>IF(anotacoes!N7720=0,"",anotacoes!N7720)</f>
        <v/>
      </c>
      <c r="P7720" t="str">
        <f>IF(anotacoes!M7720=0,"",UPPER(anotacoes!M7720))</f>
        <v/>
      </c>
      <c r="Q7720" t="str">
        <f t="shared" si="241"/>
        <v>INSERT INTO CONVERSAO_LUTA_ACAO (cd_conversao, id_luta, sequencia, momento_inicio, momento_fim, quem_faz, quem_sofre, acao_tipo, acao, tecnica, direcao, pontuacao) VALUES (1, 113, 64, TRIM(' 00:06:58,547'), TRIM(' 00:07:00,033'), '&lt;ARBITRO_DESCONHECIDO&gt;', '', 'PAUSE', 'SHIDO WITHOUT SCORE', NULL, NULL, NULL)</v>
      </c>
      <c r="R7720" t="s">
        <v>10327</v>
      </c>
    </row>
    <row r="7721" spans="1:18" hidden="1" x14ac:dyDescent="0.25">
      <c r="A7721" s="7">
        <f>anotacoes!D7721</f>
        <v>40818</v>
      </c>
      <c r="B7721" t="str">
        <f>anotacoes!C7721</f>
        <v>WORLD CUP LIVERPOOL 2011</v>
      </c>
      <c r="C7721" t="str">
        <f>anotacoes!E7721</f>
        <v>VALOIS-FORTIER</v>
      </c>
      <c r="D7721" t="str">
        <f>anotacoes!F7721</f>
        <v>LORENZO</v>
      </c>
      <c r="E7721" t="s">
        <v>10325</v>
      </c>
      <c r="F7721">
        <f>anotacoes!A7721</f>
        <v>113</v>
      </c>
      <c r="G7721">
        <f>anotacoes!B7721</f>
        <v>65</v>
      </c>
      <c r="H7721" t="str">
        <f>anotacoes!K7721</f>
        <v xml:space="preserve"> 00:07:00,033</v>
      </c>
      <c r="I7721" t="str">
        <f>anotacoes!L7721</f>
        <v xml:space="preserve"> 00:07:03,208</v>
      </c>
      <c r="J7721" t="str">
        <f>IF(L7721="PAUSE",E7721,IF(anotacoes!G7725=conversao_anotacoes!C7721,conversao_anotacoes!C7721,conversao_anotacoes!D7721))</f>
        <v>VALOIS-FORTIER</v>
      </c>
      <c r="K7721" t="str">
        <f t="shared" si="240"/>
        <v>LORENZO</v>
      </c>
      <c r="L7721" t="str">
        <f>UPPER(anotacoes!H7721)</f>
        <v>DISPLACEMENT</v>
      </c>
      <c r="M7721" t="str">
        <f>IF(OR(L7721="ATTACK",L7721="FINTA"),"&lt;TECNICA&gt;",UPPER(anotacoes!I7721))</f>
        <v>2-3 STEP HESITANT RIGHT</v>
      </c>
      <c r="N7721" t="str">
        <f>IF(OR(L7721="ATTACK",L7721="FINTA"),UPPER(anotacoes!I7721),"")</f>
        <v/>
      </c>
      <c r="O7721" s="6" t="str">
        <f>IF(anotacoes!N7721=0,"",anotacoes!N7721)</f>
        <v/>
      </c>
      <c r="P7721" t="str">
        <f>IF(anotacoes!M7721=0,"",UPPER(anotacoes!M7721))</f>
        <v/>
      </c>
      <c r="Q7721" t="str">
        <f t="shared" si="241"/>
        <v>INSERT INTO CONVERSAO_LUTA_ACAO (cd_conversao, id_luta, sequencia, momento_inicio, momento_fim, quem_faz, quem_sofre, acao_tipo, acao, tecnica, direcao, pontuacao) VALUES (1, 113, 65, TRIM(' 00:07:00,033'), TRIM(' 00:07:03,208'), 'VALOIS-FORTIER', 'LORENZO', 'DISPLACEMENT', '2-3 STEP HESITANT RIGHT', NULL, NULL, NULL)</v>
      </c>
      <c r="R7721" t="s">
        <v>10327</v>
      </c>
    </row>
    <row r="7722" spans="1:18" hidden="1" x14ac:dyDescent="0.25">
      <c r="A7722" s="7">
        <f>anotacoes!D7722</f>
        <v>40818</v>
      </c>
      <c r="B7722" t="str">
        <f>anotacoes!C7722</f>
        <v>WORLD CUP LIVERPOOL 2011</v>
      </c>
      <c r="C7722" t="str">
        <f>anotacoes!E7722</f>
        <v>VALOIS-FORTIER</v>
      </c>
      <c r="D7722" t="str">
        <f>anotacoes!F7722</f>
        <v>LORENZO</v>
      </c>
      <c r="E7722" t="s">
        <v>10325</v>
      </c>
      <c r="F7722">
        <f>anotacoes!A7722</f>
        <v>113</v>
      </c>
      <c r="G7722">
        <f>anotacoes!B7722</f>
        <v>66</v>
      </c>
      <c r="H7722" t="str">
        <f>anotacoes!K7722</f>
        <v xml:space="preserve"> 00:07:03,208</v>
      </c>
      <c r="I7722" t="str">
        <f>anotacoes!L7722</f>
        <v xml:space="preserve"> 00:07:03,893</v>
      </c>
      <c r="J7722" t="str">
        <f>IF(L7722="PAUSE",E7722,IF(anotacoes!G7726=conversao_anotacoes!C7722,conversao_anotacoes!C7722,conversao_anotacoes!D7722))</f>
        <v>VALOIS-FORTIER</v>
      </c>
      <c r="K7722" t="str">
        <f t="shared" si="240"/>
        <v>LORENZO</v>
      </c>
      <c r="L7722" t="str">
        <f>UPPER(anotacoes!H7722)</f>
        <v>DISPLACEMENT</v>
      </c>
      <c r="M7722" t="str">
        <f>IF(OR(L7722="ATTACK",L7722="FINTA"),"&lt;TECNICA&gt;",UPPER(anotacoes!I7722))</f>
        <v>TRY TO GRIP WITH CONTACT</v>
      </c>
      <c r="N7722" t="str">
        <f>IF(OR(L7722="ATTACK",L7722="FINTA"),UPPER(anotacoes!I7722),"")</f>
        <v/>
      </c>
      <c r="O7722" s="6" t="str">
        <f>IF(anotacoes!N7722=0,"",anotacoes!N7722)</f>
        <v/>
      </c>
      <c r="P7722" t="str">
        <f>IF(anotacoes!M7722=0,"",UPPER(anotacoes!M7722))</f>
        <v/>
      </c>
      <c r="Q7722" t="str">
        <f t="shared" si="241"/>
        <v>INSERT INTO CONVERSAO_LUTA_ACAO (cd_conversao, id_luta, sequencia, momento_inicio, momento_fim, quem_faz, quem_sofre, acao_tipo, acao, tecnica, direcao, pontuacao) VALUES (1, 113, 66, TRIM(' 00:07:03,208'), TRIM(' 00:07:03,893'), 'VALOIS-FORTIER', 'LORENZO', 'DISPLACEMENT', 'TRY TO GRIP WITH CONTACT', NULL, NULL, NULL)</v>
      </c>
      <c r="R7722" t="s">
        <v>10327</v>
      </c>
    </row>
    <row r="7723" spans="1:18" hidden="1" x14ac:dyDescent="0.25">
      <c r="A7723" s="7">
        <f>anotacoes!D7723</f>
        <v>40818</v>
      </c>
      <c r="B7723" t="str">
        <f>anotacoes!C7723</f>
        <v>WORLD CUP LIVERPOOL 2011</v>
      </c>
      <c r="C7723" t="str">
        <f>anotacoes!E7723</f>
        <v>VALOIS-FORTIER</v>
      </c>
      <c r="D7723" t="str">
        <f>anotacoes!F7723</f>
        <v>LORENZO</v>
      </c>
      <c r="E7723" t="s">
        <v>10325</v>
      </c>
      <c r="F7723">
        <f>anotacoes!A7723</f>
        <v>113</v>
      </c>
      <c r="G7723">
        <f>anotacoes!B7723</f>
        <v>67</v>
      </c>
      <c r="H7723" t="str">
        <f>anotacoes!K7723</f>
        <v xml:space="preserve"> 00:07:03,893</v>
      </c>
      <c r="I7723" t="str">
        <f>anotacoes!L7723</f>
        <v xml:space="preserve"> 00:07:13,324</v>
      </c>
      <c r="J7723" t="str">
        <f>IF(L7723="PAUSE",E7723,IF(anotacoes!G7727=conversao_anotacoes!C7723,conversao_anotacoes!C7723,conversao_anotacoes!D7723))</f>
        <v>VALOIS-FORTIER</v>
      </c>
      <c r="K7723" t="str">
        <f t="shared" si="240"/>
        <v>LORENZO</v>
      </c>
      <c r="L7723" t="str">
        <f>UPPER(anotacoes!H7723)</f>
        <v>GRIP TIME</v>
      </c>
      <c r="M7723" t="str">
        <f>IF(OR(L7723="ATTACK",L7723="FINTA"),"&lt;TECNICA&gt;",UPPER(anotacoes!I7723))</f>
        <v>RIGHT SLEEVE LEFT SLEEVE</v>
      </c>
      <c r="N7723" t="str">
        <f>IF(OR(L7723="ATTACK",L7723="FINTA"),UPPER(anotacoes!I7723),"")</f>
        <v/>
      </c>
      <c r="O7723" s="6" t="str">
        <f>IF(anotacoes!N7723=0,"",anotacoes!N7723)</f>
        <v/>
      </c>
      <c r="P7723" t="str">
        <f>IF(anotacoes!M7723=0,"",UPPER(anotacoes!M7723))</f>
        <v/>
      </c>
      <c r="Q7723" t="str">
        <f t="shared" si="241"/>
        <v>INSERT INTO CONVERSAO_LUTA_ACAO (cd_conversao, id_luta, sequencia, momento_inicio, momento_fim, quem_faz, quem_sofre, acao_tipo, acao, tecnica, direcao, pontuacao) VALUES (1, 113, 67, TRIM(' 00:07:03,893'), TRIM(' 00:07:13,324'), 'VALOIS-FORTIER', 'LORENZO', 'GRIP TIME', 'RIGHT SLEEVE LEFT SLEEVE', NULL, NULL, NULL)</v>
      </c>
      <c r="R7723" t="s">
        <v>10327</v>
      </c>
    </row>
    <row r="7724" spans="1:18" hidden="1" x14ac:dyDescent="0.25">
      <c r="A7724" s="7">
        <f>anotacoes!D7724</f>
        <v>40818</v>
      </c>
      <c r="B7724" t="str">
        <f>anotacoes!C7724</f>
        <v>WORLD CUP LIVERPOOL 2011</v>
      </c>
      <c r="C7724" t="str">
        <f>anotacoes!E7724</f>
        <v>VALOIS-FORTIER</v>
      </c>
      <c r="D7724" t="str">
        <f>anotacoes!F7724</f>
        <v>LORENZO</v>
      </c>
      <c r="E7724" t="s">
        <v>10325</v>
      </c>
      <c r="F7724">
        <f>anotacoes!A7724</f>
        <v>113</v>
      </c>
      <c r="G7724">
        <f>anotacoes!B7724</f>
        <v>68</v>
      </c>
      <c r="H7724" t="str">
        <f>anotacoes!K7724</f>
        <v xml:space="preserve"> 00:07:13,324</v>
      </c>
      <c r="I7724" t="str">
        <f>anotacoes!L7724</f>
        <v xml:space="preserve"> 00:07:21,558</v>
      </c>
      <c r="J7724" t="str">
        <f>IF(L7724="PAUSE",E7724,IF(anotacoes!G7728=conversao_anotacoes!C7724,conversao_anotacoes!C7724,conversao_anotacoes!D7724))</f>
        <v>VALOIS-FORTIER</v>
      </c>
      <c r="K7724" t="str">
        <f t="shared" si="240"/>
        <v>LORENZO</v>
      </c>
      <c r="L7724" t="str">
        <f>UPPER(anotacoes!H7724)</f>
        <v>GRIP TIME</v>
      </c>
      <c r="M7724" t="str">
        <f>IF(OR(L7724="ATTACK",L7724="FINTA"),"&lt;TECNICA&gt;",UPPER(anotacoes!I7724))</f>
        <v>RIGHT SLEEVE</v>
      </c>
      <c r="N7724" t="str">
        <f>IF(OR(L7724="ATTACK",L7724="FINTA"),UPPER(anotacoes!I7724),"")</f>
        <v/>
      </c>
      <c r="O7724" s="6" t="str">
        <f>IF(anotacoes!N7724=0,"",anotacoes!N7724)</f>
        <v/>
      </c>
      <c r="P7724" t="str">
        <f>IF(anotacoes!M7724=0,"",UPPER(anotacoes!M7724))</f>
        <v/>
      </c>
      <c r="Q7724" t="str">
        <f t="shared" si="241"/>
        <v>INSERT INTO CONVERSAO_LUTA_ACAO (cd_conversao, id_luta, sequencia, momento_inicio, momento_fim, quem_faz, quem_sofre, acao_tipo, acao, tecnica, direcao, pontuacao) VALUES (1, 113, 68, TRIM(' 00:07:13,324'), TRIM(' 00:07:21,558'), 'VALOIS-FORTIER', 'LORENZO', 'GRIP TIME', 'RIGHT SLEEVE', NULL, NULL, NULL)</v>
      </c>
      <c r="R7724" t="s">
        <v>10327</v>
      </c>
    </row>
    <row r="7725" spans="1:18" hidden="1" x14ac:dyDescent="0.25">
      <c r="A7725" s="7">
        <f>anotacoes!D7725</f>
        <v>40818</v>
      </c>
      <c r="B7725" t="str">
        <f>anotacoes!C7725</f>
        <v>WORLD CUP LIVERPOOL 2011</v>
      </c>
      <c r="C7725" t="str">
        <f>anotacoes!E7725</f>
        <v>VALOIS-FORTIER</v>
      </c>
      <c r="D7725" t="str">
        <f>anotacoes!F7725</f>
        <v>LORENZO</v>
      </c>
      <c r="E7725" t="s">
        <v>10325</v>
      </c>
      <c r="F7725">
        <f>anotacoes!A7725</f>
        <v>113</v>
      </c>
      <c r="G7725">
        <f>anotacoes!B7725</f>
        <v>69</v>
      </c>
      <c r="H7725" t="str">
        <f>anotacoes!K7725</f>
        <v xml:space="preserve"> 00:07:21,558</v>
      </c>
      <c r="I7725" t="str">
        <f>anotacoes!L7725</f>
        <v xml:space="preserve"> 00:07:22,348</v>
      </c>
      <c r="J7725" t="str">
        <f>IF(L7725="PAUSE",E7725,IF(anotacoes!G7729=conversao_anotacoes!C7725,conversao_anotacoes!C7725,conversao_anotacoes!D7725))</f>
        <v>VALOIS-FORTIER</v>
      </c>
      <c r="K7725" t="str">
        <f t="shared" si="240"/>
        <v>LORENZO</v>
      </c>
      <c r="L7725" t="str">
        <f>UPPER(anotacoes!H7725)</f>
        <v>ATTACK</v>
      </c>
      <c r="M7725" t="str">
        <f>IF(OR(L7725="ATTACK",L7725="FINTA"),"&lt;TECNICA&gt;",UPPER(anotacoes!I7725))</f>
        <v>&lt;TECNICA&gt;</v>
      </c>
      <c r="N7725" t="str">
        <f>IF(OR(L7725="ATTACK",L7725="FINTA"),UPPER(anotacoes!I7725),"")</f>
        <v>OUCHI GARI</v>
      </c>
      <c r="O7725" s="6">
        <f>IF(anotacoes!N7725=0,"",anotacoes!N7725)</f>
        <v>2</v>
      </c>
      <c r="P7725" t="str">
        <f>IF(anotacoes!M7725=0,"",UPPER(anotacoes!M7725))</f>
        <v/>
      </c>
      <c r="Q7725" t="str">
        <f t="shared" si="241"/>
        <v>INSERT INTO CONVERSAO_LUTA_ACAO (cd_conversao, id_luta, sequencia, momento_inicio, momento_fim, quem_faz, quem_sofre, acao_tipo, acao, tecnica, direcao, pontuacao) VALUES (1, 113, 69, TRIM(' 00:07:21,558'), TRIM(' 00:07:22,348'), 'VALOIS-FORTIER', 'LORENZO', 'ATTACK', '&lt;TECNICA&gt;', 'OUCHI GARI', 2, NULL)</v>
      </c>
      <c r="R7725" t="s">
        <v>10327</v>
      </c>
    </row>
    <row r="7726" spans="1:18" hidden="1" x14ac:dyDescent="0.25">
      <c r="A7726" s="7">
        <f>anotacoes!D7726</f>
        <v>40818</v>
      </c>
      <c r="B7726" t="str">
        <f>anotacoes!C7726</f>
        <v>WORLD CUP LIVERPOOL 2011</v>
      </c>
      <c r="C7726" t="str">
        <f>anotacoes!E7726</f>
        <v>VALOIS-FORTIER</v>
      </c>
      <c r="D7726" t="str">
        <f>anotacoes!F7726</f>
        <v>LORENZO</v>
      </c>
      <c r="E7726" t="s">
        <v>10325</v>
      </c>
      <c r="F7726">
        <f>anotacoes!A7726</f>
        <v>113</v>
      </c>
      <c r="G7726">
        <f>anotacoes!B7726</f>
        <v>70</v>
      </c>
      <c r="H7726" t="str">
        <f>anotacoes!K7726</f>
        <v xml:space="preserve"> 00:07:22,348</v>
      </c>
      <c r="I7726" t="str">
        <f>anotacoes!L7726</f>
        <v xml:space="preserve"> 00:07:23,588</v>
      </c>
      <c r="J7726" t="str">
        <f>IF(L7726="PAUSE",E7726,IF(anotacoes!G7730=conversao_anotacoes!C7726,conversao_anotacoes!C7726,conversao_anotacoes!D7726))</f>
        <v>VALOIS-FORTIER</v>
      </c>
      <c r="K7726" t="str">
        <f t="shared" si="240"/>
        <v>LORENZO</v>
      </c>
      <c r="L7726" t="str">
        <f>UPPER(anotacoes!H7726)</f>
        <v>ATTACK</v>
      </c>
      <c r="M7726" t="str">
        <f>IF(OR(L7726="ATTACK",L7726="FINTA"),"&lt;TECNICA&gt;",UPPER(anotacoes!I7726))</f>
        <v>&lt;TECNICA&gt;</v>
      </c>
      <c r="N7726" t="str">
        <f>IF(OR(L7726="ATTACK",L7726="FINTA"),UPPER(anotacoes!I7726),"")</f>
        <v>KUCHIKI TAOSHI</v>
      </c>
      <c r="O7726" s="6">
        <f>IF(anotacoes!N7726=0,"",anotacoes!N7726)</f>
        <v>6</v>
      </c>
      <c r="P7726" t="str">
        <f>IF(anotacoes!M7726=0,"",UPPER(anotacoes!M7726))</f>
        <v/>
      </c>
      <c r="Q7726" t="str">
        <f t="shared" si="241"/>
        <v>INSERT INTO CONVERSAO_LUTA_ACAO (cd_conversao, id_luta, sequencia, momento_inicio, momento_fim, quem_faz, quem_sofre, acao_tipo, acao, tecnica, direcao, pontuacao) VALUES (1, 113, 70, TRIM(' 00:07:22,348'), TRIM(' 00:07:23,588'), 'VALOIS-FORTIER', 'LORENZO', 'ATTACK', '&lt;TECNICA&gt;', 'KUCHIKI TAOSHI', 6, NULL)</v>
      </c>
      <c r="R7726" t="s">
        <v>10327</v>
      </c>
    </row>
    <row r="7727" spans="1:18" hidden="1" x14ac:dyDescent="0.25">
      <c r="A7727" s="7">
        <f>anotacoes!D7727</f>
        <v>40818</v>
      </c>
      <c r="B7727" t="str">
        <f>anotacoes!C7727</f>
        <v>WORLD CUP LIVERPOOL 2011</v>
      </c>
      <c r="C7727" t="str">
        <f>anotacoes!E7727</f>
        <v>VALOIS-FORTIER</v>
      </c>
      <c r="D7727" t="str">
        <f>anotacoes!F7727</f>
        <v>LORENZO</v>
      </c>
      <c r="E7727" t="s">
        <v>10325</v>
      </c>
      <c r="F7727">
        <f>anotacoes!A7727</f>
        <v>113</v>
      </c>
      <c r="G7727">
        <f>anotacoes!B7727</f>
        <v>71</v>
      </c>
      <c r="H7727" t="str">
        <f>anotacoes!K7727</f>
        <v xml:space="preserve"> 00:07:23,805</v>
      </c>
      <c r="I7727" t="str">
        <f>anotacoes!L7727</f>
        <v xml:space="preserve"> 00:07:29,628</v>
      </c>
      <c r="J7727" t="str">
        <f>IF(L7727="PAUSE",E7727,IF(anotacoes!G7731=conversao_anotacoes!C7727,conversao_anotacoes!C7727,conversao_anotacoes!D7727))</f>
        <v>VALOIS-FORTIER</v>
      </c>
      <c r="K7727" t="str">
        <f t="shared" si="240"/>
        <v>LORENZO</v>
      </c>
      <c r="L7727" t="str">
        <f>UPPER(anotacoes!H7727)</f>
        <v>GRIP TIME</v>
      </c>
      <c r="M7727" t="str">
        <f>IF(OR(L7727="ATTACK",L7727="FINTA"),"&lt;TECNICA&gt;",UPPER(anotacoes!I7727))</f>
        <v>LEFT COLLAR RIGHT SLEEVE</v>
      </c>
      <c r="N7727" t="str">
        <f>IF(OR(L7727="ATTACK",L7727="FINTA"),UPPER(anotacoes!I7727),"")</f>
        <v/>
      </c>
      <c r="O7727" s="6" t="str">
        <f>IF(anotacoes!N7727=0,"",anotacoes!N7727)</f>
        <v/>
      </c>
      <c r="P7727" t="str">
        <f>IF(anotacoes!M7727=0,"",UPPER(anotacoes!M7727))</f>
        <v/>
      </c>
      <c r="Q7727" t="str">
        <f t="shared" si="241"/>
        <v>INSERT INTO CONVERSAO_LUTA_ACAO (cd_conversao, id_luta, sequencia, momento_inicio, momento_fim, quem_faz, quem_sofre, acao_tipo, acao, tecnica, direcao, pontuacao) VALUES (1, 113, 71, TRIM(' 00:07:23,805'), TRIM(' 00:07:29,628'), 'VALOIS-FORTIER', 'LORENZO', 'GRIP TIME', 'LEFT COLLAR RIGHT SLEEVE', NULL, NULL, NULL)</v>
      </c>
      <c r="R7727" t="s">
        <v>10327</v>
      </c>
    </row>
    <row r="7728" spans="1:18" hidden="1" x14ac:dyDescent="0.25">
      <c r="A7728" s="7">
        <f>anotacoes!D7728</f>
        <v>40818</v>
      </c>
      <c r="B7728" t="str">
        <f>anotacoes!C7728</f>
        <v>WORLD CUP LIVERPOOL 2011</v>
      </c>
      <c r="C7728" t="str">
        <f>anotacoes!E7728</f>
        <v>VALOIS-FORTIER</v>
      </c>
      <c r="D7728" t="str">
        <f>anotacoes!F7728</f>
        <v>LORENZO</v>
      </c>
      <c r="E7728" t="s">
        <v>10325</v>
      </c>
      <c r="F7728">
        <f>anotacoes!A7728</f>
        <v>113</v>
      </c>
      <c r="G7728">
        <f>anotacoes!B7728</f>
        <v>72</v>
      </c>
      <c r="H7728" t="str">
        <f>anotacoes!K7728</f>
        <v xml:space="preserve"> 00:07:29,795</v>
      </c>
      <c r="I7728" t="str">
        <f>anotacoes!L7728</f>
        <v xml:space="preserve"> 00:08:21,491</v>
      </c>
      <c r="J7728" t="str">
        <f>IF(L7728="PAUSE",E7728,IF(anotacoes!G7732=conversao_anotacoes!C7728,conversao_anotacoes!C7728,conversao_anotacoes!D7728))</f>
        <v>&lt;ARBITRO_DESCONHECIDO&gt;</v>
      </c>
      <c r="K7728" t="str">
        <f t="shared" si="240"/>
        <v/>
      </c>
      <c r="L7728" t="str">
        <f>UPPER(anotacoes!H7728)</f>
        <v>PAUSE</v>
      </c>
      <c r="M7728" t="str">
        <f>IF(OR(L7728="ATTACK",L7728="FINTA"),"&lt;TECNICA&gt;",UPPER(anotacoes!I7728))</f>
        <v>&lt;NAO_CLASSIFICADO&gt;</v>
      </c>
      <c r="N7728" t="str">
        <f>IF(OR(L7728="ATTACK",L7728="FINTA"),UPPER(anotacoes!I7728),"")</f>
        <v/>
      </c>
      <c r="O7728" s="6" t="str">
        <f>IF(anotacoes!N7728=0,"",anotacoes!N7728)</f>
        <v/>
      </c>
      <c r="P7728" t="str">
        <f>IF(anotacoes!M7728=0,"",UPPER(anotacoes!M7728))</f>
        <v/>
      </c>
      <c r="Q7728" t="str">
        <f t="shared" si="241"/>
        <v>INSERT INTO CONVERSAO_LUTA_ACAO (cd_conversao, id_luta, sequencia, momento_inicio, momento_fim, quem_faz, quem_sofre, acao_tipo, acao, tecnica, direcao, pontuacao) VALUES (1, 113, 72, TRIM(' 00:07:29,795'), TRIM(' 00:08:21,491'), '&lt;ARBITRO_DESCONHECIDO&gt;', '', 'PAUSE', '&lt;NAO_CLASSIFICADO&gt;', NULL, NULL, NULL)</v>
      </c>
      <c r="R7728" t="s">
        <v>10327</v>
      </c>
    </row>
    <row r="7729" spans="1:18" hidden="1" x14ac:dyDescent="0.25">
      <c r="A7729" s="7">
        <f>anotacoes!D7729</f>
        <v>40818</v>
      </c>
      <c r="B7729" t="str">
        <f>anotacoes!C7729</f>
        <v>WORLD CUP LIVERPOOL 2011</v>
      </c>
      <c r="C7729" t="str">
        <f>anotacoes!E7729</f>
        <v>VALOIS-FORTIER</v>
      </c>
      <c r="D7729" t="str">
        <f>anotacoes!F7729</f>
        <v>LORENZO</v>
      </c>
      <c r="E7729" t="s">
        <v>10325</v>
      </c>
      <c r="F7729">
        <f>anotacoes!A7729</f>
        <v>113</v>
      </c>
      <c r="G7729">
        <f>anotacoes!B7729</f>
        <v>73</v>
      </c>
      <c r="H7729" t="str">
        <f>anotacoes!K7729</f>
        <v xml:space="preserve"> 00:08:21,652</v>
      </c>
      <c r="I7729" t="str">
        <f>anotacoes!L7729</f>
        <v xml:space="preserve"> 00:08:24,172</v>
      </c>
      <c r="J7729" t="str">
        <f>IF(L7729="PAUSE",E7729,IF(anotacoes!G7733=conversao_anotacoes!C7729,conversao_anotacoes!C7729,conversao_anotacoes!D7729))</f>
        <v>VALOIS-FORTIER</v>
      </c>
      <c r="K7729" t="str">
        <f t="shared" si="240"/>
        <v>LORENZO</v>
      </c>
      <c r="L7729" t="str">
        <f>UPPER(anotacoes!H7729)</f>
        <v>DISPLACEMENT</v>
      </c>
      <c r="M7729" t="str">
        <f>IF(OR(L7729="ATTACK",L7729="FINTA"),"&lt;TECNICA&gt;",UPPER(anotacoes!I7729))</f>
        <v>2-3 STEP HESITANT RIGHT</v>
      </c>
      <c r="N7729" t="str">
        <f>IF(OR(L7729="ATTACK",L7729="FINTA"),UPPER(anotacoes!I7729),"")</f>
        <v/>
      </c>
      <c r="O7729" s="6" t="str">
        <f>IF(anotacoes!N7729=0,"",anotacoes!N7729)</f>
        <v/>
      </c>
      <c r="P7729" t="str">
        <f>IF(anotacoes!M7729=0,"",UPPER(anotacoes!M7729))</f>
        <v/>
      </c>
      <c r="Q7729" t="str">
        <f t="shared" si="241"/>
        <v>INSERT INTO CONVERSAO_LUTA_ACAO (cd_conversao, id_luta, sequencia, momento_inicio, momento_fim, quem_faz, quem_sofre, acao_tipo, acao, tecnica, direcao, pontuacao) VALUES (1, 113, 73, TRIM(' 00:08:21,652'), TRIM(' 00:08:24,172'), 'VALOIS-FORTIER', 'LORENZO', 'DISPLACEMENT', '2-3 STEP HESITANT RIGHT', NULL, NULL, NULL)</v>
      </c>
      <c r="R7729" t="s">
        <v>10327</v>
      </c>
    </row>
    <row r="7730" spans="1:18" hidden="1" x14ac:dyDescent="0.25">
      <c r="A7730" s="7">
        <f>anotacoes!D7730</f>
        <v>40818</v>
      </c>
      <c r="B7730" t="str">
        <f>anotacoes!C7730</f>
        <v>WORLD CUP LIVERPOOL 2011</v>
      </c>
      <c r="C7730" t="str">
        <f>anotacoes!E7730</f>
        <v>VALOIS-FORTIER</v>
      </c>
      <c r="D7730" t="str">
        <f>anotacoes!F7730</f>
        <v>LORENZO</v>
      </c>
      <c r="E7730" t="s">
        <v>10325</v>
      </c>
      <c r="F7730">
        <f>anotacoes!A7730</f>
        <v>113</v>
      </c>
      <c r="G7730">
        <f>anotacoes!B7730</f>
        <v>74</v>
      </c>
      <c r="H7730" t="str">
        <f>anotacoes!K7730</f>
        <v xml:space="preserve"> 00:08:24,361</v>
      </c>
      <c r="I7730" t="str">
        <f>anotacoes!L7730</f>
        <v xml:space="preserve"> 00:08:26,567</v>
      </c>
      <c r="J7730" t="str">
        <f>IF(L7730="PAUSE",E7730,IF(anotacoes!G7734=conversao_anotacoes!C7730,conversao_anotacoes!C7730,conversao_anotacoes!D7730))</f>
        <v>VALOIS-FORTIER</v>
      </c>
      <c r="K7730" t="str">
        <f t="shared" si="240"/>
        <v>LORENZO</v>
      </c>
      <c r="L7730" t="str">
        <f>UPPER(anotacoes!H7730)</f>
        <v>DISPLACEMENT</v>
      </c>
      <c r="M7730" t="str">
        <f>IF(OR(L7730="ATTACK",L7730="FINTA"),"&lt;TECNICA&gt;",UPPER(anotacoes!I7730))</f>
        <v>TRY TO GRIP WITH CONTACT</v>
      </c>
      <c r="N7730" t="str">
        <f>IF(OR(L7730="ATTACK",L7730="FINTA"),UPPER(anotacoes!I7730),"")</f>
        <v/>
      </c>
      <c r="O7730" s="6" t="str">
        <f>IF(anotacoes!N7730=0,"",anotacoes!N7730)</f>
        <v/>
      </c>
      <c r="P7730" t="str">
        <f>IF(anotacoes!M7730=0,"",UPPER(anotacoes!M7730))</f>
        <v/>
      </c>
      <c r="Q7730" t="str">
        <f t="shared" si="241"/>
        <v>INSERT INTO CONVERSAO_LUTA_ACAO (cd_conversao, id_luta, sequencia, momento_inicio, momento_fim, quem_faz, quem_sofre, acao_tipo, acao, tecnica, direcao, pontuacao) VALUES (1, 113, 74, TRIM(' 00:08:24,361'), TRIM(' 00:08:26,567'), 'VALOIS-FORTIER', 'LORENZO', 'DISPLACEMENT', 'TRY TO GRIP WITH CONTACT', NULL, NULL, NULL)</v>
      </c>
      <c r="R7730" t="s">
        <v>10327</v>
      </c>
    </row>
    <row r="7731" spans="1:18" hidden="1" x14ac:dyDescent="0.25">
      <c r="A7731" s="7">
        <f>anotacoes!D7731</f>
        <v>40818</v>
      </c>
      <c r="B7731" t="str">
        <f>anotacoes!C7731</f>
        <v>WORLD CUP LIVERPOOL 2011</v>
      </c>
      <c r="C7731" t="str">
        <f>anotacoes!E7731</f>
        <v>VALOIS-FORTIER</v>
      </c>
      <c r="D7731" t="str">
        <f>anotacoes!F7731</f>
        <v>LORENZO</v>
      </c>
      <c r="E7731" t="s">
        <v>10325</v>
      </c>
      <c r="F7731">
        <f>anotacoes!A7731</f>
        <v>113</v>
      </c>
      <c r="G7731">
        <f>anotacoes!B7731</f>
        <v>75</v>
      </c>
      <c r="H7731" t="str">
        <f>anotacoes!K7731</f>
        <v xml:space="preserve"> 00:08:26,567</v>
      </c>
      <c r="I7731" t="str">
        <f>anotacoes!L7731</f>
        <v xml:space="preserve"> 00:08:27,955</v>
      </c>
      <c r="J7731" t="str">
        <f>IF(L7731="PAUSE",E7731,IF(anotacoes!G7735=conversao_anotacoes!C7731,conversao_anotacoes!C7731,conversao_anotacoes!D7731))</f>
        <v>VALOIS-FORTIER</v>
      </c>
      <c r="K7731" t="str">
        <f t="shared" si="240"/>
        <v>LORENZO</v>
      </c>
      <c r="L7731" t="str">
        <f>UPPER(anotacoes!H7731)</f>
        <v>DEFENSE</v>
      </c>
      <c r="M7731" t="str">
        <f>IF(OR(L7731="ATTACK",L7731="FINTA"),"&lt;TECNICA&gt;",UPPER(anotacoes!I7731))</f>
        <v>TAE-SABAKI RIGHT INCLINED</v>
      </c>
      <c r="N7731" t="str">
        <f>IF(OR(L7731="ATTACK",L7731="FINTA"),UPPER(anotacoes!I7731),"")</f>
        <v/>
      </c>
      <c r="O7731" s="6" t="str">
        <f>IF(anotacoes!N7731=0,"",anotacoes!N7731)</f>
        <v/>
      </c>
      <c r="P7731" t="str">
        <f>IF(anotacoes!M7731=0,"",UPPER(anotacoes!M7731))</f>
        <v/>
      </c>
      <c r="Q7731" t="str">
        <f t="shared" si="241"/>
        <v>INSERT INTO CONVERSAO_LUTA_ACAO (cd_conversao, id_luta, sequencia, momento_inicio, momento_fim, quem_faz, quem_sofre, acao_tipo, acao, tecnica, direcao, pontuacao) VALUES (1, 113, 75, TRIM(' 00:08:26,567'), TRIM(' 00:08:27,955'), 'VALOIS-FORTIER', 'LORENZO', 'DEFENSE', 'TAE-SABAKI RIGHT INCLINED', NULL, NULL, NULL)</v>
      </c>
      <c r="R7731" t="s">
        <v>10327</v>
      </c>
    </row>
    <row r="7732" spans="1:18" hidden="1" x14ac:dyDescent="0.25">
      <c r="A7732" s="7">
        <f>anotacoes!D7732</f>
        <v>40818</v>
      </c>
      <c r="B7732" t="str">
        <f>anotacoes!C7732</f>
        <v>WORLD CUP LIVERPOOL 2011</v>
      </c>
      <c r="C7732" t="str">
        <f>anotacoes!E7732</f>
        <v>VALOIS-FORTIER</v>
      </c>
      <c r="D7732" t="str">
        <f>anotacoes!F7732</f>
        <v>LORENZO</v>
      </c>
      <c r="E7732" t="s">
        <v>10325</v>
      </c>
      <c r="F7732">
        <f>anotacoes!A7732</f>
        <v>113</v>
      </c>
      <c r="G7732">
        <f>anotacoes!B7732</f>
        <v>76</v>
      </c>
      <c r="H7732" t="str">
        <f>anotacoes!K7732</f>
        <v xml:space="preserve"> 00:08:28,123</v>
      </c>
      <c r="I7732" t="str">
        <f>anotacoes!L7732</f>
        <v xml:space="preserve"> 00:08:30,639</v>
      </c>
      <c r="J7732" t="str">
        <f>IF(L7732="PAUSE",E7732,IF(anotacoes!G7736=conversao_anotacoes!C7732,conversao_anotacoes!C7732,conversao_anotacoes!D7732))</f>
        <v>VALOIS-FORTIER</v>
      </c>
      <c r="K7732" t="str">
        <f t="shared" si="240"/>
        <v>LORENZO</v>
      </c>
      <c r="L7732" t="str">
        <f>UPPER(anotacoes!H7732)</f>
        <v>GROUNDWORK COMBAT</v>
      </c>
      <c r="M7732" t="str">
        <f>IF(OR(L7732="ATTACK",L7732="FINTA"),"&lt;TECNICA&gt;",UPPER(anotacoes!I7732))</f>
        <v>DEFENSIVE POSITION</v>
      </c>
      <c r="N7732" t="str">
        <f>IF(OR(L7732="ATTACK",L7732="FINTA"),UPPER(anotacoes!I7732),"")</f>
        <v/>
      </c>
      <c r="O7732" s="6" t="str">
        <f>IF(anotacoes!N7732=0,"",anotacoes!N7732)</f>
        <v/>
      </c>
      <c r="P7732" t="str">
        <f>IF(anotacoes!M7732=0,"",UPPER(anotacoes!M7732))</f>
        <v/>
      </c>
      <c r="Q7732" t="str">
        <f t="shared" si="241"/>
        <v>INSERT INTO CONVERSAO_LUTA_ACAO (cd_conversao, id_luta, sequencia, momento_inicio, momento_fim, quem_faz, quem_sofre, acao_tipo, acao, tecnica, direcao, pontuacao) VALUES (1, 113, 76, TRIM(' 00:08:28,123'), TRIM(' 00:08:30,639'), 'VALOIS-FORTIER', 'LORENZO', 'GROUNDWORK COMBAT', 'DEFENSIVE POSITION', NULL, NULL, NULL)</v>
      </c>
      <c r="R7732" t="s">
        <v>10327</v>
      </c>
    </row>
    <row r="7733" spans="1:18" hidden="1" x14ac:dyDescent="0.25">
      <c r="A7733" s="7">
        <f>anotacoes!D7733</f>
        <v>40818</v>
      </c>
      <c r="B7733" t="str">
        <f>anotacoes!C7733</f>
        <v>WORLD CUP LIVERPOOL 2011</v>
      </c>
      <c r="C7733" t="str">
        <f>anotacoes!E7733</f>
        <v>VALOIS-FORTIER</v>
      </c>
      <c r="D7733" t="str">
        <f>anotacoes!F7733</f>
        <v>LORENZO</v>
      </c>
      <c r="E7733" t="s">
        <v>10325</v>
      </c>
      <c r="F7733">
        <f>anotacoes!A7733</f>
        <v>113</v>
      </c>
      <c r="G7733">
        <f>anotacoes!B7733</f>
        <v>77</v>
      </c>
      <c r="H7733" t="str">
        <f>anotacoes!K7733</f>
        <v xml:space="preserve"> 00:08:30,807</v>
      </c>
      <c r="I7733" t="str">
        <f>anotacoes!L7733</f>
        <v xml:space="preserve"> 00:08:33,895</v>
      </c>
      <c r="J7733" t="str">
        <f>IF(L7733="PAUSE",E7733,IF(anotacoes!G7737=conversao_anotacoes!C7733,conversao_anotacoes!C7733,conversao_anotacoes!D7733))</f>
        <v>&lt;ARBITRO_DESCONHECIDO&gt;</v>
      </c>
      <c r="K7733" t="str">
        <f t="shared" si="240"/>
        <v/>
      </c>
      <c r="L7733" t="str">
        <f>UPPER(anotacoes!H7733)</f>
        <v>PAUSE</v>
      </c>
      <c r="M7733" t="str">
        <f>IF(OR(L7733="ATTACK",L7733="FINTA"),"&lt;TECNICA&gt;",UPPER(anotacoes!I7733))</f>
        <v>&lt;NAO_CLASSIFICADO&gt;</v>
      </c>
      <c r="N7733" t="str">
        <f>IF(OR(L7733="ATTACK",L7733="FINTA"),UPPER(anotacoes!I7733),"")</f>
        <v/>
      </c>
      <c r="O7733" s="6" t="str">
        <f>IF(anotacoes!N7733=0,"",anotacoes!N7733)</f>
        <v/>
      </c>
      <c r="P7733" t="str">
        <f>IF(anotacoes!M7733=0,"",UPPER(anotacoes!M7733))</f>
        <v/>
      </c>
      <c r="Q7733" t="str">
        <f t="shared" si="241"/>
        <v>INSERT INTO CONVERSAO_LUTA_ACAO (cd_conversao, id_luta, sequencia, momento_inicio, momento_fim, quem_faz, quem_sofre, acao_tipo, acao, tecnica, direcao, pontuacao) VALUES (1, 113, 77, TRIM(' 00:08:30,807'), TRIM(' 00:08:33,895'), '&lt;ARBITRO_DESCONHECIDO&gt;', '', 'PAUSE', '&lt;NAO_CLASSIFICADO&gt;', NULL, NULL, NULL)</v>
      </c>
      <c r="R7733" t="s">
        <v>10327</v>
      </c>
    </row>
    <row r="7734" spans="1:18" hidden="1" x14ac:dyDescent="0.25">
      <c r="A7734" s="7">
        <f>anotacoes!D7734</f>
        <v>40818</v>
      </c>
      <c r="B7734" t="str">
        <f>anotacoes!C7734</f>
        <v>WORLD CUP LIVERPOOL 2011</v>
      </c>
      <c r="C7734" t="str">
        <f>anotacoes!E7734</f>
        <v>VALOIS-FORTIER</v>
      </c>
      <c r="D7734" t="str">
        <f>anotacoes!F7734</f>
        <v>LORENZO</v>
      </c>
      <c r="E7734" t="s">
        <v>10325</v>
      </c>
      <c r="F7734">
        <f>anotacoes!A7734</f>
        <v>113</v>
      </c>
      <c r="G7734">
        <f>anotacoes!B7734</f>
        <v>78</v>
      </c>
      <c r="H7734" t="str">
        <f>anotacoes!K7734</f>
        <v xml:space="preserve"> 00:08:34,059</v>
      </c>
      <c r="I7734" t="str">
        <f>anotacoes!L7734</f>
        <v xml:space="preserve"> 00:08:36,755</v>
      </c>
      <c r="J7734" t="str">
        <f>IF(L7734="PAUSE",E7734,IF(anotacoes!G7738=conversao_anotacoes!C7734,conversao_anotacoes!C7734,conversao_anotacoes!D7734))</f>
        <v>VALOIS-FORTIER</v>
      </c>
      <c r="K7734" t="str">
        <f t="shared" si="240"/>
        <v>LORENZO</v>
      </c>
      <c r="L7734" t="str">
        <f>UPPER(anotacoes!H7734)</f>
        <v>DISPLACEMENT</v>
      </c>
      <c r="M7734" t="str">
        <f>IF(OR(L7734="ATTACK",L7734="FINTA"),"&lt;TECNICA&gt;",UPPER(anotacoes!I7734))</f>
        <v>2-3 STEP HESITANT RIGHT</v>
      </c>
      <c r="N7734" t="str">
        <f>IF(OR(L7734="ATTACK",L7734="FINTA"),UPPER(anotacoes!I7734),"")</f>
        <v/>
      </c>
      <c r="O7734" s="6" t="str">
        <f>IF(anotacoes!N7734=0,"",anotacoes!N7734)</f>
        <v/>
      </c>
      <c r="P7734" t="str">
        <f>IF(anotacoes!M7734=0,"",UPPER(anotacoes!M7734))</f>
        <v/>
      </c>
      <c r="Q7734" t="str">
        <f t="shared" si="241"/>
        <v>INSERT INTO CONVERSAO_LUTA_ACAO (cd_conversao, id_luta, sequencia, momento_inicio, momento_fim, quem_faz, quem_sofre, acao_tipo, acao, tecnica, direcao, pontuacao) VALUES (1, 113, 78, TRIM(' 00:08:34,059'), TRIM(' 00:08:36,755'), 'VALOIS-FORTIER', 'LORENZO', 'DISPLACEMENT', '2-3 STEP HESITANT RIGHT', NULL, NULL, NULL)</v>
      </c>
      <c r="R7734" t="s">
        <v>10327</v>
      </c>
    </row>
    <row r="7735" spans="1:18" hidden="1" x14ac:dyDescent="0.25">
      <c r="A7735" s="7">
        <f>anotacoes!D7735</f>
        <v>40818</v>
      </c>
      <c r="B7735" t="str">
        <f>anotacoes!C7735</f>
        <v>WORLD CUP LIVERPOOL 2011</v>
      </c>
      <c r="C7735" t="str">
        <f>anotacoes!E7735</f>
        <v>VALOIS-FORTIER</v>
      </c>
      <c r="D7735" t="str">
        <f>anotacoes!F7735</f>
        <v>LORENZO</v>
      </c>
      <c r="E7735" t="s">
        <v>10325</v>
      </c>
      <c r="F7735">
        <f>anotacoes!A7735</f>
        <v>113</v>
      </c>
      <c r="G7735">
        <f>anotacoes!B7735</f>
        <v>79</v>
      </c>
      <c r="H7735" t="str">
        <f>anotacoes!K7735</f>
        <v xml:space="preserve"> 00:08:36,938</v>
      </c>
      <c r="I7735" t="str">
        <f>anotacoes!L7735</f>
        <v xml:space="preserve"> 00:08:38,280</v>
      </c>
      <c r="J7735" t="str">
        <f>IF(L7735="PAUSE",E7735,IF(anotacoes!G7739=conversao_anotacoes!C7735,conversao_anotacoes!C7735,conversao_anotacoes!D7735))</f>
        <v>VALOIS-FORTIER</v>
      </c>
      <c r="K7735" t="str">
        <f t="shared" si="240"/>
        <v>LORENZO</v>
      </c>
      <c r="L7735" t="str">
        <f>UPPER(anotacoes!H7735)</f>
        <v>DISPLACEMENT</v>
      </c>
      <c r="M7735" t="str">
        <f>IF(OR(L7735="ATTACK",L7735="FINTA"),"&lt;TECNICA&gt;",UPPER(anotacoes!I7735))</f>
        <v>TRY TO GRIP WITH CONTACT</v>
      </c>
      <c r="N7735" t="str">
        <f>IF(OR(L7735="ATTACK",L7735="FINTA"),UPPER(anotacoes!I7735),"")</f>
        <v/>
      </c>
      <c r="O7735" s="6" t="str">
        <f>IF(anotacoes!N7735=0,"",anotacoes!N7735)</f>
        <v/>
      </c>
      <c r="P7735" t="str">
        <f>IF(anotacoes!M7735=0,"",UPPER(anotacoes!M7735))</f>
        <v/>
      </c>
      <c r="Q7735" t="str">
        <f t="shared" si="241"/>
        <v>INSERT INTO CONVERSAO_LUTA_ACAO (cd_conversao, id_luta, sequencia, momento_inicio, momento_fim, quem_faz, quem_sofre, acao_tipo, acao, tecnica, direcao, pontuacao) VALUES (1, 113, 79, TRIM(' 00:08:36,938'), TRIM(' 00:08:38,280'), 'VALOIS-FORTIER', 'LORENZO', 'DISPLACEMENT', 'TRY TO GRIP WITH CONTACT', NULL, NULL, NULL)</v>
      </c>
      <c r="R7735" t="s">
        <v>10327</v>
      </c>
    </row>
    <row r="7736" spans="1:18" hidden="1" x14ac:dyDescent="0.25">
      <c r="A7736" s="7">
        <f>anotacoes!D7736</f>
        <v>40818</v>
      </c>
      <c r="B7736" t="str">
        <f>anotacoes!C7736</f>
        <v>WORLD CUP LIVERPOOL 2011</v>
      </c>
      <c r="C7736" t="str">
        <f>anotacoes!E7736</f>
        <v>VALOIS-FORTIER</v>
      </c>
      <c r="D7736" t="str">
        <f>anotacoes!F7736</f>
        <v>LORENZO</v>
      </c>
      <c r="E7736" t="s">
        <v>10325</v>
      </c>
      <c r="F7736">
        <f>anotacoes!A7736</f>
        <v>113</v>
      </c>
      <c r="G7736">
        <f>anotacoes!B7736</f>
        <v>80</v>
      </c>
      <c r="H7736" t="str">
        <f>anotacoes!K7736</f>
        <v xml:space="preserve"> 00:08:38,280</v>
      </c>
      <c r="I7736" t="str">
        <f>anotacoes!L7736</f>
        <v xml:space="preserve"> 00:08:39,914</v>
      </c>
      <c r="J7736" t="str">
        <f>IF(L7736="PAUSE",E7736,IF(anotacoes!G7740=conversao_anotacoes!C7736,conversao_anotacoes!C7736,conversao_anotacoes!D7736))</f>
        <v>VALOIS-FORTIER</v>
      </c>
      <c r="K7736" t="str">
        <f t="shared" si="240"/>
        <v>LORENZO</v>
      </c>
      <c r="L7736" t="str">
        <f>UPPER(anotacoes!H7736)</f>
        <v>GRIP TIME</v>
      </c>
      <c r="M7736" t="str">
        <f>IF(OR(L7736="ATTACK",L7736="FINTA"),"&lt;TECNICA&gt;",UPPER(anotacoes!I7736))</f>
        <v>LEFT BACK RIGHT SLEEVE</v>
      </c>
      <c r="N7736" t="str">
        <f>IF(OR(L7736="ATTACK",L7736="FINTA"),UPPER(anotacoes!I7736),"")</f>
        <v/>
      </c>
      <c r="O7736" s="6" t="str">
        <f>IF(anotacoes!N7736=0,"",anotacoes!N7736)</f>
        <v/>
      </c>
      <c r="P7736" t="str">
        <f>IF(anotacoes!M7736=0,"",UPPER(anotacoes!M7736))</f>
        <v/>
      </c>
      <c r="Q7736" t="str">
        <f t="shared" si="241"/>
        <v>INSERT INTO CONVERSAO_LUTA_ACAO (cd_conversao, id_luta, sequencia, momento_inicio, momento_fim, quem_faz, quem_sofre, acao_tipo, acao, tecnica, direcao, pontuacao) VALUES (1, 113, 80, TRIM(' 00:08:38,280'), TRIM(' 00:08:39,914'), 'VALOIS-FORTIER', 'LORENZO', 'GRIP TIME', 'LEFT BACK RIGHT SLEEVE', NULL, NULL, NULL)</v>
      </c>
      <c r="R7736" t="s">
        <v>10327</v>
      </c>
    </row>
    <row r="7737" spans="1:18" hidden="1" x14ac:dyDescent="0.25">
      <c r="A7737" s="7">
        <f>anotacoes!D7737</f>
        <v>40818</v>
      </c>
      <c r="B7737" t="str">
        <f>anotacoes!C7737</f>
        <v>WORLD CUP LIVERPOOL 2011</v>
      </c>
      <c r="C7737" t="str">
        <f>anotacoes!E7737</f>
        <v>VALOIS-FORTIER</v>
      </c>
      <c r="D7737" t="str">
        <f>anotacoes!F7737</f>
        <v>LORENZO</v>
      </c>
      <c r="E7737" t="s">
        <v>10325</v>
      </c>
      <c r="F7737">
        <f>anotacoes!A7737</f>
        <v>113</v>
      </c>
      <c r="G7737">
        <f>anotacoes!B7737</f>
        <v>81</v>
      </c>
      <c r="H7737" t="str">
        <f>anotacoes!K7737</f>
        <v xml:space="preserve"> 00:08:39,914</v>
      </c>
      <c r="I7737" t="str">
        <f>anotacoes!L7737</f>
        <v xml:space="preserve"> 00:08:41,075</v>
      </c>
      <c r="J7737" t="str">
        <f>IF(L7737="PAUSE",E7737,IF(anotacoes!G7741=conversao_anotacoes!C7737,conversao_anotacoes!C7737,conversao_anotacoes!D7737))</f>
        <v>VALOIS-FORTIER</v>
      </c>
      <c r="K7737" t="str">
        <f t="shared" si="240"/>
        <v>LORENZO</v>
      </c>
      <c r="L7737" t="str">
        <f>UPPER(anotacoes!H7737)</f>
        <v>ATTACK</v>
      </c>
      <c r="M7737" t="str">
        <f>IF(OR(L7737="ATTACK",L7737="FINTA"),"&lt;TECNICA&gt;",UPPER(anotacoes!I7737))</f>
        <v>&lt;TECNICA&gt;</v>
      </c>
      <c r="N7737" t="str">
        <f>IF(OR(L7737="ATTACK",L7737="FINTA"),UPPER(anotacoes!I7737),"")</f>
        <v>KOSOTO GARI</v>
      </c>
      <c r="O7737" s="6">
        <f>IF(anotacoes!N7737=0,"",anotacoes!N7737)</f>
        <v>2</v>
      </c>
      <c r="P7737" t="str">
        <f>IF(anotacoes!M7737=0,"",UPPER(anotacoes!M7737))</f>
        <v>IPPON</v>
      </c>
      <c r="Q7737" t="str">
        <f t="shared" si="241"/>
        <v>INSERT INTO CONVERSAO_LUTA_ACAO (cd_conversao, id_luta, sequencia, momento_inicio, momento_fim, quem_faz, quem_sofre, acao_tipo, acao, tecnica, direcao, pontuacao) VALUES (1, 113, 81, TRIM(' 00:08:39,914'), TRIM(' 00:08:41,075'), 'VALOIS-FORTIER', 'LORENZO', 'ATTACK', '&lt;TECNICA&gt;', 'KOSOTO GARI', 2, 'IPPON')</v>
      </c>
      <c r="R7737" t="s">
        <v>10327</v>
      </c>
    </row>
    <row r="7738" spans="1:18" hidden="1" x14ac:dyDescent="0.25">
      <c r="A7738" s="7">
        <f>anotacoes!D7738</f>
        <v>40713</v>
      </c>
      <c r="B7738" t="str">
        <f>anotacoes!C7738</f>
        <v>GRAND SLAM RIO DE JANEIRO 2011</v>
      </c>
      <c r="C7738" t="str">
        <f>anotacoes!E7738</f>
        <v>VALOIS-FORTIER</v>
      </c>
      <c r="D7738" t="str">
        <f>anotacoes!F7738</f>
        <v>TAKAMATSU</v>
      </c>
      <c r="E7738" t="s">
        <v>10325</v>
      </c>
      <c r="F7738">
        <f>anotacoes!A7738</f>
        <v>114</v>
      </c>
      <c r="G7738">
        <f>anotacoes!B7738</f>
        <v>1</v>
      </c>
      <c r="H7738" t="str">
        <f>anotacoes!K7738</f>
        <v xml:space="preserve"> 00:00:20,593</v>
      </c>
      <c r="I7738" t="str">
        <f>anotacoes!L7738</f>
        <v xml:space="preserve"> 00:00:22,732</v>
      </c>
      <c r="J7738" t="str">
        <f>IF(L7738="PAUSE",E7738,IF(anotacoes!G7742=conversao_anotacoes!C7738,conversao_anotacoes!C7738,conversao_anotacoes!D7738))</f>
        <v>VALOIS-FORTIER</v>
      </c>
      <c r="K7738" t="str">
        <f t="shared" si="240"/>
        <v>TAKAMATSU</v>
      </c>
      <c r="L7738" t="str">
        <f>UPPER(anotacoes!H7738)</f>
        <v>DISPLACEMENT</v>
      </c>
      <c r="M7738" t="str">
        <f>IF(OR(L7738="ATTACK",L7738="FINTA"),"&lt;TECNICA&gt;",UPPER(anotacoes!I7738))</f>
        <v>CIRCULAR LEFT</v>
      </c>
      <c r="N7738" t="str">
        <f>IF(OR(L7738="ATTACK",L7738="FINTA"),UPPER(anotacoes!I7738),"")</f>
        <v/>
      </c>
      <c r="O7738" s="6" t="str">
        <f>IF(anotacoes!N7738=0,"",anotacoes!N7738)</f>
        <v/>
      </c>
      <c r="P7738" t="str">
        <f>IF(anotacoes!M7738=0,"",UPPER(anotacoes!M7738))</f>
        <v/>
      </c>
      <c r="Q7738" t="str">
        <f t="shared" si="241"/>
        <v>INSERT INTO CONVERSAO_LUTA_ACAO (cd_conversao, id_luta, sequencia, momento_inicio, momento_fim, quem_faz, quem_sofre, acao_tipo, acao, tecnica, direcao, pontuacao) VALUES (1, 114, 1, TRIM(' 00:00:20,593'), TRIM(' 00:00:22,732'), 'VALOIS-FORTIER', 'TAKAMATSU', 'DISPLACEMENT', 'CIRCULAR LEFT', NULL, NULL, NULL)</v>
      </c>
      <c r="R7738" t="s">
        <v>10327</v>
      </c>
    </row>
    <row r="7739" spans="1:18" hidden="1" x14ac:dyDescent="0.25">
      <c r="A7739" s="7">
        <f>anotacoes!D7739</f>
        <v>40713</v>
      </c>
      <c r="B7739" t="str">
        <f>anotacoes!C7739</f>
        <v>GRAND SLAM RIO DE JANEIRO 2011</v>
      </c>
      <c r="C7739" t="str">
        <f>anotacoes!E7739</f>
        <v>VALOIS-FORTIER</v>
      </c>
      <c r="D7739" t="str">
        <f>anotacoes!F7739</f>
        <v>TAKAMATSU</v>
      </c>
      <c r="E7739" t="s">
        <v>10325</v>
      </c>
      <c r="F7739">
        <f>anotacoes!A7739</f>
        <v>114</v>
      </c>
      <c r="G7739">
        <f>anotacoes!B7739</f>
        <v>2</v>
      </c>
      <c r="H7739" t="str">
        <f>anotacoes!K7739</f>
        <v xml:space="preserve"> 00:00:22,732</v>
      </c>
      <c r="I7739" t="str">
        <f>anotacoes!L7739</f>
        <v xml:space="preserve"> 00:00:26,278</v>
      </c>
      <c r="J7739" t="str">
        <f>IF(L7739="PAUSE",E7739,IF(anotacoes!G7743=conversao_anotacoes!C7739,conversao_anotacoes!C7739,conversao_anotacoes!D7739))</f>
        <v>VALOIS-FORTIER</v>
      </c>
      <c r="K7739" t="str">
        <f t="shared" si="240"/>
        <v>TAKAMATSU</v>
      </c>
      <c r="L7739" t="str">
        <f>UPPER(anotacoes!H7739)</f>
        <v>DISPLACEMENT</v>
      </c>
      <c r="M7739" t="str">
        <f>IF(OR(L7739="ATTACK",L7739="FINTA"),"&lt;TECNICA&gt;",UPPER(anotacoes!I7739))</f>
        <v>2-3 STEP HESITANT RIGHT</v>
      </c>
      <c r="N7739" t="str">
        <f>IF(OR(L7739="ATTACK",L7739="FINTA"),UPPER(anotacoes!I7739),"")</f>
        <v/>
      </c>
      <c r="O7739" s="6" t="str">
        <f>IF(anotacoes!N7739=0,"",anotacoes!N7739)</f>
        <v/>
      </c>
      <c r="P7739" t="str">
        <f>IF(anotacoes!M7739=0,"",UPPER(anotacoes!M7739))</f>
        <v/>
      </c>
      <c r="Q7739" t="str">
        <f t="shared" si="241"/>
        <v>INSERT INTO CONVERSAO_LUTA_ACAO (cd_conversao, id_luta, sequencia, momento_inicio, momento_fim, quem_faz, quem_sofre, acao_tipo, acao, tecnica, direcao, pontuacao) VALUES (1, 114, 2, TRIM(' 00:00:22,732'), TRIM(' 00:00:26,278'), 'VALOIS-FORTIER', 'TAKAMATSU', 'DISPLACEMENT', '2-3 STEP HESITANT RIGHT', NULL, NULL, NULL)</v>
      </c>
      <c r="R7739" t="s">
        <v>10327</v>
      </c>
    </row>
    <row r="7740" spans="1:18" hidden="1" x14ac:dyDescent="0.25">
      <c r="A7740" s="7">
        <f>anotacoes!D7740</f>
        <v>40713</v>
      </c>
      <c r="B7740" t="str">
        <f>anotacoes!C7740</f>
        <v>GRAND SLAM RIO DE JANEIRO 2011</v>
      </c>
      <c r="C7740" t="str">
        <f>anotacoes!E7740</f>
        <v>VALOIS-FORTIER</v>
      </c>
      <c r="D7740" t="str">
        <f>anotacoes!F7740</f>
        <v>TAKAMATSU</v>
      </c>
      <c r="E7740" t="s">
        <v>10325</v>
      </c>
      <c r="F7740">
        <f>anotacoes!A7740</f>
        <v>114</v>
      </c>
      <c r="G7740">
        <f>anotacoes!B7740</f>
        <v>3</v>
      </c>
      <c r="H7740" t="str">
        <f>anotacoes!K7740</f>
        <v xml:space="preserve"> 00:00:26,278</v>
      </c>
      <c r="I7740" t="str">
        <f>anotacoes!L7740</f>
        <v xml:space="preserve"> 00:00:27,627</v>
      </c>
      <c r="J7740" t="str">
        <f>IF(L7740="PAUSE",E7740,IF(anotacoes!G7744=conversao_anotacoes!C7740,conversao_anotacoes!C7740,conversao_anotacoes!D7740))</f>
        <v>VALOIS-FORTIER</v>
      </c>
      <c r="K7740" t="str">
        <f t="shared" si="240"/>
        <v>TAKAMATSU</v>
      </c>
      <c r="L7740" t="str">
        <f>UPPER(anotacoes!H7740)</f>
        <v>DISPLACEMENT</v>
      </c>
      <c r="M7740" t="str">
        <f>IF(OR(L7740="ATTACK",L7740="FINTA"),"&lt;TECNICA&gt;",UPPER(anotacoes!I7740))</f>
        <v>TRY TO GRIP WITH CONTACT</v>
      </c>
      <c r="N7740" t="str">
        <f>IF(OR(L7740="ATTACK",L7740="FINTA"),UPPER(anotacoes!I7740),"")</f>
        <v/>
      </c>
      <c r="O7740" s="6" t="str">
        <f>IF(anotacoes!N7740=0,"",anotacoes!N7740)</f>
        <v/>
      </c>
      <c r="P7740" t="str">
        <f>IF(anotacoes!M7740=0,"",UPPER(anotacoes!M7740))</f>
        <v/>
      </c>
      <c r="Q7740" t="str">
        <f t="shared" si="241"/>
        <v>INSERT INTO CONVERSAO_LUTA_ACAO (cd_conversao, id_luta, sequencia, momento_inicio, momento_fim, quem_faz, quem_sofre, acao_tipo, acao, tecnica, direcao, pontuacao) VALUES (1, 114, 3, TRIM(' 00:00:26,278'), TRIM(' 00:00:27,627'), 'VALOIS-FORTIER', 'TAKAMATSU', 'DISPLACEMENT', 'TRY TO GRIP WITH CONTACT', NULL, NULL, NULL)</v>
      </c>
      <c r="R7740" t="s">
        <v>10327</v>
      </c>
    </row>
    <row r="7741" spans="1:18" hidden="1" x14ac:dyDescent="0.25">
      <c r="A7741" s="7">
        <f>anotacoes!D7741</f>
        <v>40713</v>
      </c>
      <c r="B7741" t="str">
        <f>anotacoes!C7741</f>
        <v>GRAND SLAM RIO DE JANEIRO 2011</v>
      </c>
      <c r="C7741" t="str">
        <f>anotacoes!E7741</f>
        <v>VALOIS-FORTIER</v>
      </c>
      <c r="D7741" t="str">
        <f>anotacoes!F7741</f>
        <v>TAKAMATSU</v>
      </c>
      <c r="E7741" t="s">
        <v>10325</v>
      </c>
      <c r="F7741">
        <f>anotacoes!A7741</f>
        <v>114</v>
      </c>
      <c r="G7741">
        <f>anotacoes!B7741</f>
        <v>4</v>
      </c>
      <c r="H7741" t="str">
        <f>anotacoes!K7741</f>
        <v xml:space="preserve"> 00:00:27,627</v>
      </c>
      <c r="I7741" t="str">
        <f>anotacoes!L7741</f>
        <v xml:space="preserve"> 00:00:29,331</v>
      </c>
      <c r="J7741" t="str">
        <f>IF(L7741="PAUSE",E7741,IF(anotacoes!G7745=conversao_anotacoes!C7741,conversao_anotacoes!C7741,conversao_anotacoes!D7741))</f>
        <v>VALOIS-FORTIER</v>
      </c>
      <c r="K7741" t="str">
        <f t="shared" si="240"/>
        <v>TAKAMATSU</v>
      </c>
      <c r="L7741" t="str">
        <f>UPPER(anotacoes!H7741)</f>
        <v>GRIP TIME</v>
      </c>
      <c r="M7741" t="str">
        <f>IF(OR(L7741="ATTACK",L7741="FINTA"),"&lt;TECNICA&gt;",UPPER(anotacoes!I7741))</f>
        <v>RIGHT SLEEVE</v>
      </c>
      <c r="N7741" t="str">
        <f>IF(OR(L7741="ATTACK",L7741="FINTA"),UPPER(anotacoes!I7741),"")</f>
        <v/>
      </c>
      <c r="O7741" s="6" t="str">
        <f>IF(anotacoes!N7741=0,"",anotacoes!N7741)</f>
        <v/>
      </c>
      <c r="P7741" t="str">
        <f>IF(anotacoes!M7741=0,"",UPPER(anotacoes!M7741))</f>
        <v/>
      </c>
      <c r="Q7741" t="str">
        <f t="shared" si="241"/>
        <v>INSERT INTO CONVERSAO_LUTA_ACAO (cd_conversao, id_luta, sequencia, momento_inicio, momento_fim, quem_faz, quem_sofre, acao_tipo, acao, tecnica, direcao, pontuacao) VALUES (1, 114, 4, TRIM(' 00:00:27,627'), TRIM(' 00:00:29,331'), 'VALOIS-FORTIER', 'TAKAMATSU', 'GRIP TIME', 'RIGHT SLEEVE', NULL, NULL, NULL)</v>
      </c>
      <c r="R7741" t="s">
        <v>10327</v>
      </c>
    </row>
    <row r="7742" spans="1:18" hidden="1" x14ac:dyDescent="0.25">
      <c r="A7742" s="7">
        <f>anotacoes!D7742</f>
        <v>40713</v>
      </c>
      <c r="B7742" t="str">
        <f>anotacoes!C7742</f>
        <v>GRAND SLAM RIO DE JANEIRO 2011</v>
      </c>
      <c r="C7742" t="str">
        <f>anotacoes!E7742</f>
        <v>VALOIS-FORTIER</v>
      </c>
      <c r="D7742" t="str">
        <f>anotacoes!F7742</f>
        <v>TAKAMATSU</v>
      </c>
      <c r="E7742" t="s">
        <v>10325</v>
      </c>
      <c r="F7742">
        <f>anotacoes!A7742</f>
        <v>114</v>
      </c>
      <c r="G7742">
        <f>anotacoes!B7742</f>
        <v>5</v>
      </c>
      <c r="H7742" t="str">
        <f>anotacoes!K7742</f>
        <v xml:space="preserve"> 00:00:29,487</v>
      </c>
      <c r="I7742" t="str">
        <f>anotacoes!L7742</f>
        <v xml:space="preserve"> 00:00:32,483</v>
      </c>
      <c r="J7742" t="str">
        <f>IF(L7742="PAUSE",E7742,IF(anotacoes!G7746=conversao_anotacoes!C7742,conversao_anotacoes!C7742,conversao_anotacoes!D7742))</f>
        <v>VALOIS-FORTIER</v>
      </c>
      <c r="K7742" t="str">
        <f t="shared" si="240"/>
        <v>TAKAMATSU</v>
      </c>
      <c r="L7742" t="str">
        <f>UPPER(anotacoes!H7742)</f>
        <v>DISPLACEMENT</v>
      </c>
      <c r="M7742" t="str">
        <f>IF(OR(L7742="ATTACK",L7742="FINTA"),"&lt;TECNICA&gt;",UPPER(anotacoes!I7742))</f>
        <v>TRY TO GRIP WITH CONTACT</v>
      </c>
      <c r="N7742" t="str">
        <f>IF(OR(L7742="ATTACK",L7742="FINTA"),UPPER(anotacoes!I7742),"")</f>
        <v/>
      </c>
      <c r="O7742" s="6" t="str">
        <f>IF(anotacoes!N7742=0,"",anotacoes!N7742)</f>
        <v/>
      </c>
      <c r="P7742" t="str">
        <f>IF(anotacoes!M7742=0,"",UPPER(anotacoes!M7742))</f>
        <v/>
      </c>
      <c r="Q7742" t="str">
        <f t="shared" si="241"/>
        <v>INSERT INTO CONVERSAO_LUTA_ACAO (cd_conversao, id_luta, sequencia, momento_inicio, momento_fim, quem_faz, quem_sofre, acao_tipo, acao, tecnica, direcao, pontuacao) VALUES (1, 114, 5, TRIM(' 00:00:29,487'), TRIM(' 00:00:32,483'), 'VALOIS-FORTIER', 'TAKAMATSU', 'DISPLACEMENT', 'TRY TO GRIP WITH CONTACT', NULL, NULL, NULL)</v>
      </c>
      <c r="R7742" t="s">
        <v>10327</v>
      </c>
    </row>
    <row r="7743" spans="1:18" hidden="1" x14ac:dyDescent="0.25">
      <c r="A7743" s="7">
        <f>anotacoes!D7743</f>
        <v>40713</v>
      </c>
      <c r="B7743" t="str">
        <f>anotacoes!C7743</f>
        <v>GRAND SLAM RIO DE JANEIRO 2011</v>
      </c>
      <c r="C7743" t="str">
        <f>anotacoes!E7743</f>
        <v>VALOIS-FORTIER</v>
      </c>
      <c r="D7743" t="str">
        <f>anotacoes!F7743</f>
        <v>TAKAMATSU</v>
      </c>
      <c r="E7743" t="s">
        <v>10325</v>
      </c>
      <c r="F7743">
        <f>anotacoes!A7743</f>
        <v>114</v>
      </c>
      <c r="G7743">
        <f>anotacoes!B7743</f>
        <v>6</v>
      </c>
      <c r="H7743" t="str">
        <f>anotacoes!K7743</f>
        <v xml:space="preserve"> 00:00:32,483</v>
      </c>
      <c r="I7743" t="str">
        <f>anotacoes!L7743</f>
        <v xml:space="preserve"> 00:00:33,537</v>
      </c>
      <c r="J7743" t="str">
        <f>IF(L7743="PAUSE",E7743,IF(anotacoes!G7747=conversao_anotacoes!C7743,conversao_anotacoes!C7743,conversao_anotacoes!D7743))</f>
        <v>VALOIS-FORTIER</v>
      </c>
      <c r="K7743" t="str">
        <f t="shared" si="240"/>
        <v>TAKAMATSU</v>
      </c>
      <c r="L7743" t="str">
        <f>UPPER(anotacoes!H7743)</f>
        <v>TRANSITION</v>
      </c>
      <c r="M7743" t="str">
        <f>IF(OR(L7743="ATTACK",L7743="FINTA"),"&lt;TECNICA&gt;",UPPER(anotacoes!I7743))</f>
        <v>WITHOUT ATTACK</v>
      </c>
      <c r="N7743" t="str">
        <f>IF(OR(L7743="ATTACK",L7743="FINTA"),UPPER(anotacoes!I7743),"")</f>
        <v/>
      </c>
      <c r="O7743" s="6" t="str">
        <f>IF(anotacoes!N7743=0,"",anotacoes!N7743)</f>
        <v/>
      </c>
      <c r="P7743" t="str">
        <f>IF(anotacoes!M7743=0,"",UPPER(anotacoes!M7743))</f>
        <v/>
      </c>
      <c r="Q7743" t="str">
        <f t="shared" si="241"/>
        <v>INSERT INTO CONVERSAO_LUTA_ACAO (cd_conversao, id_luta, sequencia, momento_inicio, momento_fim, quem_faz, quem_sofre, acao_tipo, acao, tecnica, direcao, pontuacao) VALUES (1, 114, 6, TRIM(' 00:00:32,483'), TRIM(' 00:00:33,537'), 'VALOIS-FORTIER', 'TAKAMATSU', 'TRANSITION', 'WITHOUT ATTACK', NULL, NULL, NULL)</v>
      </c>
      <c r="R7743" t="s">
        <v>10327</v>
      </c>
    </row>
    <row r="7744" spans="1:18" hidden="1" x14ac:dyDescent="0.25">
      <c r="A7744" s="7">
        <f>anotacoes!D7744</f>
        <v>40713</v>
      </c>
      <c r="B7744" t="str">
        <f>anotacoes!C7744</f>
        <v>GRAND SLAM RIO DE JANEIRO 2011</v>
      </c>
      <c r="C7744" t="str">
        <f>anotacoes!E7744</f>
        <v>VALOIS-FORTIER</v>
      </c>
      <c r="D7744" t="str">
        <f>anotacoes!F7744</f>
        <v>TAKAMATSU</v>
      </c>
      <c r="E7744" t="s">
        <v>10325</v>
      </c>
      <c r="F7744">
        <f>anotacoes!A7744</f>
        <v>114</v>
      </c>
      <c r="G7744">
        <f>anotacoes!B7744</f>
        <v>7</v>
      </c>
      <c r="H7744" t="str">
        <f>anotacoes!K7744</f>
        <v xml:space="preserve"> 00:00:33,716</v>
      </c>
      <c r="I7744" t="str">
        <f>anotacoes!L7744</f>
        <v xml:space="preserve"> 00:00:37,510</v>
      </c>
      <c r="J7744" t="str">
        <f>IF(L7744="PAUSE",E7744,IF(anotacoes!G7748=conversao_anotacoes!C7744,conversao_anotacoes!C7744,conversao_anotacoes!D7744))</f>
        <v>VALOIS-FORTIER</v>
      </c>
      <c r="K7744" t="str">
        <f t="shared" si="240"/>
        <v>TAKAMATSU</v>
      </c>
      <c r="L7744" t="str">
        <f>UPPER(anotacoes!H7744)</f>
        <v>TRANSITION</v>
      </c>
      <c r="M7744" t="str">
        <f>IF(OR(L7744="ATTACK",L7744="FINTA"),"&lt;TECNICA&gt;",UPPER(anotacoes!I7744))</f>
        <v>WITHOUT ATTACK</v>
      </c>
      <c r="N7744" t="str">
        <f>IF(OR(L7744="ATTACK",L7744="FINTA"),UPPER(anotacoes!I7744),"")</f>
        <v/>
      </c>
      <c r="O7744" s="6" t="str">
        <f>IF(anotacoes!N7744=0,"",anotacoes!N7744)</f>
        <v/>
      </c>
      <c r="P7744" t="str">
        <f>IF(anotacoes!M7744=0,"",UPPER(anotacoes!M7744))</f>
        <v/>
      </c>
      <c r="Q7744" t="str">
        <f t="shared" si="241"/>
        <v>INSERT INTO CONVERSAO_LUTA_ACAO (cd_conversao, id_luta, sequencia, momento_inicio, momento_fim, quem_faz, quem_sofre, acao_tipo, acao, tecnica, direcao, pontuacao) VALUES (1, 114, 7, TRIM(' 00:00:33,716'), TRIM(' 00:00:37,510'), 'VALOIS-FORTIER', 'TAKAMATSU', 'TRANSITION', 'WITHOUT ATTACK', NULL, NULL, NULL)</v>
      </c>
      <c r="R7744" t="s">
        <v>10327</v>
      </c>
    </row>
    <row r="7745" spans="1:18" hidden="1" x14ac:dyDescent="0.25">
      <c r="A7745" s="7">
        <f>anotacoes!D7745</f>
        <v>40713</v>
      </c>
      <c r="B7745" t="str">
        <f>anotacoes!C7745</f>
        <v>GRAND SLAM RIO DE JANEIRO 2011</v>
      </c>
      <c r="C7745" t="str">
        <f>anotacoes!E7745</f>
        <v>VALOIS-FORTIER</v>
      </c>
      <c r="D7745" t="str">
        <f>anotacoes!F7745</f>
        <v>TAKAMATSU</v>
      </c>
      <c r="E7745" t="s">
        <v>10325</v>
      </c>
      <c r="F7745">
        <f>anotacoes!A7745</f>
        <v>114</v>
      </c>
      <c r="G7745">
        <f>anotacoes!B7745</f>
        <v>8</v>
      </c>
      <c r="H7745" t="str">
        <f>anotacoes!K7745</f>
        <v xml:space="preserve"> 00:00:37,678</v>
      </c>
      <c r="I7745" t="str">
        <f>anotacoes!L7745</f>
        <v xml:space="preserve"> 00:00:44,578</v>
      </c>
      <c r="J7745" t="str">
        <f>IF(L7745="PAUSE",E7745,IF(anotacoes!G7749=conversao_anotacoes!C7745,conversao_anotacoes!C7745,conversao_anotacoes!D7745))</f>
        <v>VALOIS-FORTIER</v>
      </c>
      <c r="K7745" t="str">
        <f t="shared" si="240"/>
        <v>TAKAMATSU</v>
      </c>
      <c r="L7745" t="str">
        <f>UPPER(anotacoes!H7745)</f>
        <v>GROUNDWORK COMBAT</v>
      </c>
      <c r="M7745" t="str">
        <f>IF(OR(L7745="ATTACK",L7745="FINTA"),"&lt;TECNICA&gt;",UPPER(anotacoes!I7745))</f>
        <v>DEFENSIVE POSITION</v>
      </c>
      <c r="N7745" t="str">
        <f>IF(OR(L7745="ATTACK",L7745="FINTA"),UPPER(anotacoes!I7745),"")</f>
        <v/>
      </c>
      <c r="O7745" s="6" t="str">
        <f>IF(anotacoes!N7745=0,"",anotacoes!N7745)</f>
        <v/>
      </c>
      <c r="P7745" t="str">
        <f>IF(anotacoes!M7745=0,"",UPPER(anotacoes!M7745))</f>
        <v/>
      </c>
      <c r="Q7745" t="str">
        <f t="shared" si="241"/>
        <v>INSERT INTO CONVERSAO_LUTA_ACAO (cd_conversao, id_luta, sequencia, momento_inicio, momento_fim, quem_faz, quem_sofre, acao_tipo, acao, tecnica, direcao, pontuacao) VALUES (1, 114, 8, TRIM(' 00:00:37,678'), TRIM(' 00:00:44,578'), 'VALOIS-FORTIER', 'TAKAMATSU', 'GROUNDWORK COMBAT', 'DEFENSIVE POSITION', NULL, NULL, NULL)</v>
      </c>
      <c r="R7745" t="s">
        <v>10327</v>
      </c>
    </row>
    <row r="7746" spans="1:18" hidden="1" x14ac:dyDescent="0.25">
      <c r="A7746" s="7">
        <f>anotacoes!D7746</f>
        <v>40713</v>
      </c>
      <c r="B7746" t="str">
        <f>anotacoes!C7746</f>
        <v>GRAND SLAM RIO DE JANEIRO 2011</v>
      </c>
      <c r="C7746" t="str">
        <f>anotacoes!E7746</f>
        <v>VALOIS-FORTIER</v>
      </c>
      <c r="D7746" t="str">
        <f>anotacoes!F7746</f>
        <v>TAKAMATSU</v>
      </c>
      <c r="E7746" t="s">
        <v>10325</v>
      </c>
      <c r="F7746">
        <f>anotacoes!A7746</f>
        <v>114</v>
      </c>
      <c r="G7746">
        <f>anotacoes!B7746</f>
        <v>9</v>
      </c>
      <c r="H7746" t="str">
        <f>anotacoes!K7746</f>
        <v xml:space="preserve"> 00:00:44,747</v>
      </c>
      <c r="I7746" t="str">
        <f>anotacoes!L7746</f>
        <v xml:space="preserve"> 00:00:48,914</v>
      </c>
      <c r="J7746" t="str">
        <f>IF(L7746="PAUSE",E7746,IF(anotacoes!G7750=conversao_anotacoes!C7746,conversao_anotacoes!C7746,conversao_anotacoes!D7746))</f>
        <v>&lt;ARBITRO_DESCONHECIDO&gt;</v>
      </c>
      <c r="K7746" t="str">
        <f t="shared" si="240"/>
        <v/>
      </c>
      <c r="L7746" t="str">
        <f>UPPER(anotacoes!H7746)</f>
        <v>PAUSE</v>
      </c>
      <c r="M7746" t="str">
        <f>IF(OR(L7746="ATTACK",L7746="FINTA"),"&lt;TECNICA&gt;",UPPER(anotacoes!I7746))</f>
        <v>&lt;NAO_CLASSIFICADO&gt;</v>
      </c>
      <c r="N7746" t="str">
        <f>IF(OR(L7746="ATTACK",L7746="FINTA"),UPPER(anotacoes!I7746),"")</f>
        <v/>
      </c>
      <c r="O7746" s="6" t="str">
        <f>IF(anotacoes!N7746=0,"",anotacoes!N7746)</f>
        <v/>
      </c>
      <c r="P7746" t="str">
        <f>IF(anotacoes!M7746=0,"",UPPER(anotacoes!M7746))</f>
        <v/>
      </c>
      <c r="Q7746" t="str">
        <f t="shared" si="241"/>
        <v>INSERT INTO CONVERSAO_LUTA_ACAO (cd_conversao, id_luta, sequencia, momento_inicio, momento_fim, quem_faz, quem_sofre, acao_tipo, acao, tecnica, direcao, pontuacao) VALUES (1, 114, 9, TRIM(' 00:00:44,747'), TRIM(' 00:00:48,914'), '&lt;ARBITRO_DESCONHECIDO&gt;', '', 'PAUSE', '&lt;NAO_CLASSIFICADO&gt;', NULL, NULL, NULL)</v>
      </c>
      <c r="R7746" t="s">
        <v>10327</v>
      </c>
    </row>
    <row r="7747" spans="1:18" hidden="1" x14ac:dyDescent="0.25">
      <c r="A7747" s="7">
        <f>anotacoes!D7747</f>
        <v>40713</v>
      </c>
      <c r="B7747" t="str">
        <f>anotacoes!C7747</f>
        <v>GRAND SLAM RIO DE JANEIRO 2011</v>
      </c>
      <c r="C7747" t="str">
        <f>anotacoes!E7747</f>
        <v>VALOIS-FORTIER</v>
      </c>
      <c r="D7747" t="str">
        <f>anotacoes!F7747</f>
        <v>TAKAMATSU</v>
      </c>
      <c r="E7747" t="s">
        <v>10325</v>
      </c>
      <c r="F7747">
        <f>anotacoes!A7747</f>
        <v>114</v>
      </c>
      <c r="G7747">
        <f>anotacoes!B7747</f>
        <v>10</v>
      </c>
      <c r="H7747" t="str">
        <f>anotacoes!K7747</f>
        <v xml:space="preserve"> 00:00:49,067</v>
      </c>
      <c r="I7747" t="str">
        <f>anotacoes!L7747</f>
        <v xml:space="preserve"> 00:00:51,589</v>
      </c>
      <c r="J7747" t="str">
        <f>IF(L7747="PAUSE",E7747,IF(anotacoes!G7751=conversao_anotacoes!C7747,conversao_anotacoes!C7747,conversao_anotacoes!D7747))</f>
        <v>VALOIS-FORTIER</v>
      </c>
      <c r="K7747" t="str">
        <f t="shared" ref="K7747:K7810" si="242">IF(J7747=E7747,"",IF(J7747=C7747,D7747,C7747))</f>
        <v>TAKAMATSU</v>
      </c>
      <c r="L7747" t="str">
        <f>UPPER(anotacoes!H7747)</f>
        <v>DISPLACEMENT</v>
      </c>
      <c r="M7747" t="str">
        <f>IF(OR(L7747="ATTACK",L7747="FINTA"),"&lt;TECNICA&gt;",UPPER(anotacoes!I7747))</f>
        <v>2-3 STEP HESITANT RIGHT</v>
      </c>
      <c r="N7747" t="str">
        <f>IF(OR(L7747="ATTACK",L7747="FINTA"),UPPER(anotacoes!I7747),"")</f>
        <v/>
      </c>
      <c r="O7747" s="6" t="str">
        <f>IF(anotacoes!N7747=0,"",anotacoes!N7747)</f>
        <v/>
      </c>
      <c r="P7747" t="str">
        <f>IF(anotacoes!M7747=0,"",UPPER(anotacoes!M7747))</f>
        <v/>
      </c>
      <c r="Q7747" t="str">
        <f t="shared" ref="Q7747:Q7810" si="243">CONCATENATE("INSERT INTO CONVERSAO_LUTA_ACAO (cd_conversao, id_luta, sequencia, momento_inicio, momento_fim, quem_faz, quem_sofre, acao_tipo, acao, tecnica, direcao, pontuacao) VALUES (1, ",F7747,", ",G7747,", ","TRIM('",H7747,"')",", ","TRIM('",I7747,"')",", ","'",J7747,"'",", ","'",K7747,"'",", ","'",L7747,"'",", ","'",M7747,"'",", ",IF(N7747="","NULL",CONCATENATE("'",N7747,"'")),", ",IF(O7747="","NULL",O7747),", ",IF(P7747="","NULL",CONCATENATE("'",P7747,"'")),")")</f>
        <v>INSERT INTO CONVERSAO_LUTA_ACAO (cd_conversao, id_luta, sequencia, momento_inicio, momento_fim, quem_faz, quem_sofre, acao_tipo, acao, tecnica, direcao, pontuacao) VALUES (1, 114, 10, TRIM(' 00:00:49,067'), TRIM(' 00:00:51,589'), 'VALOIS-FORTIER', 'TAKAMATSU', 'DISPLACEMENT', '2-3 STEP HESITANT RIGHT', NULL, NULL, NULL)</v>
      </c>
      <c r="R7747" t="s">
        <v>10327</v>
      </c>
    </row>
    <row r="7748" spans="1:18" hidden="1" x14ac:dyDescent="0.25">
      <c r="A7748" s="7">
        <f>anotacoes!D7748</f>
        <v>40713</v>
      </c>
      <c r="B7748" t="str">
        <f>anotacoes!C7748</f>
        <v>GRAND SLAM RIO DE JANEIRO 2011</v>
      </c>
      <c r="C7748" t="str">
        <f>anotacoes!E7748</f>
        <v>VALOIS-FORTIER</v>
      </c>
      <c r="D7748" t="str">
        <f>anotacoes!F7748</f>
        <v>TAKAMATSU</v>
      </c>
      <c r="E7748" t="s">
        <v>10325</v>
      </c>
      <c r="F7748">
        <f>anotacoes!A7748</f>
        <v>114</v>
      </c>
      <c r="G7748">
        <f>anotacoes!B7748</f>
        <v>11</v>
      </c>
      <c r="H7748" t="str">
        <f>anotacoes!K7748</f>
        <v xml:space="preserve"> 00:00:51,589</v>
      </c>
      <c r="I7748" t="str">
        <f>anotacoes!L7748</f>
        <v xml:space="preserve"> 00:00:54,848</v>
      </c>
      <c r="J7748" t="str">
        <f>IF(L7748="PAUSE",E7748,IF(anotacoes!G7752=conversao_anotacoes!C7748,conversao_anotacoes!C7748,conversao_anotacoes!D7748))</f>
        <v>VALOIS-FORTIER</v>
      </c>
      <c r="K7748" t="str">
        <f t="shared" si="242"/>
        <v>TAKAMATSU</v>
      </c>
      <c r="L7748" t="str">
        <f>UPPER(anotacoes!H7748)</f>
        <v>GRIP TIME</v>
      </c>
      <c r="M7748" t="str">
        <f>IF(OR(L7748="ATTACK",L7748="FINTA"),"&lt;TECNICA&gt;",UPPER(anotacoes!I7748))</f>
        <v>RIGHT SLEEVE</v>
      </c>
      <c r="N7748" t="str">
        <f>IF(OR(L7748="ATTACK",L7748="FINTA"),UPPER(anotacoes!I7748),"")</f>
        <v/>
      </c>
      <c r="O7748" s="6" t="str">
        <f>IF(anotacoes!N7748=0,"",anotacoes!N7748)</f>
        <v/>
      </c>
      <c r="P7748" t="str">
        <f>IF(anotacoes!M7748=0,"",UPPER(anotacoes!M7748))</f>
        <v/>
      </c>
      <c r="Q7748" t="str">
        <f t="shared" si="243"/>
        <v>INSERT INTO CONVERSAO_LUTA_ACAO (cd_conversao, id_luta, sequencia, momento_inicio, momento_fim, quem_faz, quem_sofre, acao_tipo, acao, tecnica, direcao, pontuacao) VALUES (1, 114, 11, TRIM(' 00:00:51,589'), TRIM(' 00:00:54,848'), 'VALOIS-FORTIER', 'TAKAMATSU', 'GRIP TIME', 'RIGHT SLEEVE', NULL, NULL, NULL)</v>
      </c>
      <c r="R7748" t="s">
        <v>10327</v>
      </c>
    </row>
    <row r="7749" spans="1:18" hidden="1" x14ac:dyDescent="0.25">
      <c r="A7749" s="7">
        <f>anotacoes!D7749</f>
        <v>40713</v>
      </c>
      <c r="B7749" t="str">
        <f>anotacoes!C7749</f>
        <v>GRAND SLAM RIO DE JANEIRO 2011</v>
      </c>
      <c r="C7749" t="str">
        <f>anotacoes!E7749</f>
        <v>VALOIS-FORTIER</v>
      </c>
      <c r="D7749" t="str">
        <f>anotacoes!F7749</f>
        <v>TAKAMATSU</v>
      </c>
      <c r="E7749" t="s">
        <v>10325</v>
      </c>
      <c r="F7749">
        <f>anotacoes!A7749</f>
        <v>114</v>
      </c>
      <c r="G7749">
        <f>anotacoes!B7749</f>
        <v>12</v>
      </c>
      <c r="H7749" t="str">
        <f>anotacoes!K7749</f>
        <v xml:space="preserve"> 00:00:55,011</v>
      </c>
      <c r="I7749" t="str">
        <f>anotacoes!L7749</f>
        <v xml:space="preserve"> 00:00:58,167</v>
      </c>
      <c r="J7749" t="str">
        <f>IF(L7749="PAUSE",E7749,IF(anotacoes!G7753=conversao_anotacoes!C7749,conversao_anotacoes!C7749,conversao_anotacoes!D7749))</f>
        <v>VALOIS-FORTIER</v>
      </c>
      <c r="K7749" t="str">
        <f t="shared" si="242"/>
        <v>TAKAMATSU</v>
      </c>
      <c r="L7749" t="str">
        <f>UPPER(anotacoes!H7749)</f>
        <v>GRIP TIME</v>
      </c>
      <c r="M7749" t="str">
        <f>IF(OR(L7749="ATTACK",L7749="FINTA"),"&lt;TECNICA&gt;",UPPER(anotacoes!I7749))</f>
        <v>LEFT COLLAR RIGHT SLEEVE</v>
      </c>
      <c r="N7749" t="str">
        <f>IF(OR(L7749="ATTACK",L7749="FINTA"),UPPER(anotacoes!I7749),"")</f>
        <v/>
      </c>
      <c r="O7749" s="6" t="str">
        <f>IF(anotacoes!N7749=0,"",anotacoes!N7749)</f>
        <v/>
      </c>
      <c r="P7749" t="str">
        <f>IF(anotacoes!M7749=0,"",UPPER(anotacoes!M7749))</f>
        <v/>
      </c>
      <c r="Q7749" t="str">
        <f t="shared" si="243"/>
        <v>INSERT INTO CONVERSAO_LUTA_ACAO (cd_conversao, id_luta, sequencia, momento_inicio, momento_fim, quem_faz, quem_sofre, acao_tipo, acao, tecnica, direcao, pontuacao) VALUES (1, 114, 12, TRIM(' 00:00:55,011'), TRIM(' 00:00:58,167'), 'VALOIS-FORTIER', 'TAKAMATSU', 'GRIP TIME', 'LEFT COLLAR RIGHT SLEEVE', NULL, NULL, NULL)</v>
      </c>
      <c r="R7749" t="s">
        <v>10327</v>
      </c>
    </row>
    <row r="7750" spans="1:18" hidden="1" x14ac:dyDescent="0.25">
      <c r="A7750" s="7">
        <f>anotacoes!D7750</f>
        <v>40713</v>
      </c>
      <c r="B7750" t="str">
        <f>anotacoes!C7750</f>
        <v>GRAND SLAM RIO DE JANEIRO 2011</v>
      </c>
      <c r="C7750" t="str">
        <f>anotacoes!E7750</f>
        <v>VALOIS-FORTIER</v>
      </c>
      <c r="D7750" t="str">
        <f>anotacoes!F7750</f>
        <v>TAKAMATSU</v>
      </c>
      <c r="E7750" t="s">
        <v>10325</v>
      </c>
      <c r="F7750">
        <f>anotacoes!A7750</f>
        <v>114</v>
      </c>
      <c r="G7750">
        <f>anotacoes!B7750</f>
        <v>13</v>
      </c>
      <c r="H7750" t="str">
        <f>anotacoes!K7750</f>
        <v xml:space="preserve"> 00:00:58,167</v>
      </c>
      <c r="I7750" t="str">
        <f>anotacoes!L7750</f>
        <v xml:space="preserve"> 00:00:59,069</v>
      </c>
      <c r="J7750" t="str">
        <f>IF(L7750="PAUSE",E7750,IF(anotacoes!G7754=conversao_anotacoes!C7750,conversao_anotacoes!C7750,conversao_anotacoes!D7750))</f>
        <v>VALOIS-FORTIER</v>
      </c>
      <c r="K7750" t="str">
        <f t="shared" si="242"/>
        <v>TAKAMATSU</v>
      </c>
      <c r="L7750" t="str">
        <f>UPPER(anotacoes!H7750)</f>
        <v>GRIP TIME</v>
      </c>
      <c r="M7750" t="str">
        <f>IF(OR(L7750="ATTACK",L7750="FINTA"),"&lt;TECNICA&gt;",UPPER(anotacoes!I7750))</f>
        <v>LEFT BACK RIGHT SLEEVE</v>
      </c>
      <c r="N7750" t="str">
        <f>IF(OR(L7750="ATTACK",L7750="FINTA"),UPPER(anotacoes!I7750),"")</f>
        <v/>
      </c>
      <c r="O7750" s="6" t="str">
        <f>IF(anotacoes!N7750=0,"",anotacoes!N7750)</f>
        <v/>
      </c>
      <c r="P7750" t="str">
        <f>IF(anotacoes!M7750=0,"",UPPER(anotacoes!M7750))</f>
        <v/>
      </c>
      <c r="Q7750" t="str">
        <f t="shared" si="243"/>
        <v>INSERT INTO CONVERSAO_LUTA_ACAO (cd_conversao, id_luta, sequencia, momento_inicio, momento_fim, quem_faz, quem_sofre, acao_tipo, acao, tecnica, direcao, pontuacao) VALUES (1, 114, 13, TRIM(' 00:00:58,167'), TRIM(' 00:00:59,069'), 'VALOIS-FORTIER', 'TAKAMATSU', 'GRIP TIME', 'LEFT BACK RIGHT SLEEVE', NULL, NULL, NULL)</v>
      </c>
      <c r="R7750" t="s">
        <v>10327</v>
      </c>
    </row>
    <row r="7751" spans="1:18" hidden="1" x14ac:dyDescent="0.25">
      <c r="A7751" s="7">
        <f>anotacoes!D7751</f>
        <v>40713</v>
      </c>
      <c r="B7751" t="str">
        <f>anotacoes!C7751</f>
        <v>GRAND SLAM RIO DE JANEIRO 2011</v>
      </c>
      <c r="C7751" t="str">
        <f>anotacoes!E7751</f>
        <v>VALOIS-FORTIER</v>
      </c>
      <c r="D7751" t="str">
        <f>anotacoes!F7751</f>
        <v>TAKAMATSU</v>
      </c>
      <c r="E7751" t="s">
        <v>10325</v>
      </c>
      <c r="F7751">
        <f>anotacoes!A7751</f>
        <v>114</v>
      </c>
      <c r="G7751">
        <f>anotacoes!B7751</f>
        <v>14</v>
      </c>
      <c r="H7751" t="str">
        <f>anotacoes!K7751</f>
        <v xml:space="preserve"> 00:00:59,069</v>
      </c>
      <c r="I7751" t="str">
        <f>anotacoes!L7751</f>
        <v xml:space="preserve"> 00:00:59,383</v>
      </c>
      <c r="J7751" t="str">
        <f>IF(L7751="PAUSE",E7751,IF(anotacoes!G7755=conversao_anotacoes!C7751,conversao_anotacoes!C7751,conversao_anotacoes!D7751))</f>
        <v>VALOIS-FORTIER</v>
      </c>
      <c r="K7751" t="str">
        <f t="shared" si="242"/>
        <v>TAKAMATSU</v>
      </c>
      <c r="L7751" t="str">
        <f>UPPER(anotacoes!H7751)</f>
        <v>ATTACK</v>
      </c>
      <c r="M7751" t="str">
        <f>IF(OR(L7751="ATTACK",L7751="FINTA"),"&lt;TECNICA&gt;",UPPER(anotacoes!I7751))</f>
        <v>&lt;TECNICA&gt;</v>
      </c>
      <c r="N7751" t="str">
        <f>IF(OR(L7751="ATTACK",L7751="FINTA"),UPPER(anotacoes!I7751),"")</f>
        <v>KOUCHI GARI</v>
      </c>
      <c r="O7751" s="6">
        <f>IF(anotacoes!N7751=0,"",anotacoes!N7751)</f>
        <v>4</v>
      </c>
      <c r="P7751" t="str">
        <f>IF(anotacoes!M7751=0,"",UPPER(anotacoes!M7751))</f>
        <v/>
      </c>
      <c r="Q7751" t="str">
        <f t="shared" si="243"/>
        <v>INSERT INTO CONVERSAO_LUTA_ACAO (cd_conversao, id_luta, sequencia, momento_inicio, momento_fim, quem_faz, quem_sofre, acao_tipo, acao, tecnica, direcao, pontuacao) VALUES (1, 114, 14, TRIM(' 00:00:59,069'), TRIM(' 00:00:59,383'), 'VALOIS-FORTIER', 'TAKAMATSU', 'ATTACK', '&lt;TECNICA&gt;', 'KOUCHI GARI', 4, NULL)</v>
      </c>
      <c r="R7751" t="s">
        <v>10327</v>
      </c>
    </row>
    <row r="7752" spans="1:18" hidden="1" x14ac:dyDescent="0.25">
      <c r="A7752" s="7">
        <f>anotacoes!D7752</f>
        <v>40713</v>
      </c>
      <c r="B7752" t="str">
        <f>anotacoes!C7752</f>
        <v>GRAND SLAM RIO DE JANEIRO 2011</v>
      </c>
      <c r="C7752" t="str">
        <f>anotacoes!E7752</f>
        <v>VALOIS-FORTIER</v>
      </c>
      <c r="D7752" t="str">
        <f>anotacoes!F7752</f>
        <v>TAKAMATSU</v>
      </c>
      <c r="E7752" t="s">
        <v>10325</v>
      </c>
      <c r="F7752">
        <f>anotacoes!A7752</f>
        <v>114</v>
      </c>
      <c r="G7752">
        <f>anotacoes!B7752</f>
        <v>15</v>
      </c>
      <c r="H7752" t="str">
        <f>anotacoes!K7752</f>
        <v xml:space="preserve"> 00:00:59,383</v>
      </c>
      <c r="I7752" t="str">
        <f>anotacoes!L7752</f>
        <v xml:space="preserve"> 00:01:42,607</v>
      </c>
      <c r="J7752" t="str">
        <f>IF(L7752="PAUSE",E7752,IF(anotacoes!G7756=conversao_anotacoes!C7752,conversao_anotacoes!C7752,conversao_anotacoes!D7752))</f>
        <v>VALOIS-FORTIER</v>
      </c>
      <c r="K7752" t="str">
        <f t="shared" si="242"/>
        <v>TAKAMATSU</v>
      </c>
      <c r="L7752" t="str">
        <f>UPPER(anotacoes!H7752)</f>
        <v>GRIP TIME</v>
      </c>
      <c r="M7752" t="str">
        <f>IF(OR(L7752="ATTACK",L7752="FINTA"),"&lt;TECNICA&gt;",UPPER(anotacoes!I7752))</f>
        <v>RIGHT SLEEVE</v>
      </c>
      <c r="N7752" t="str">
        <f>IF(OR(L7752="ATTACK",L7752="FINTA"),UPPER(anotacoes!I7752),"")</f>
        <v/>
      </c>
      <c r="O7752" s="6" t="str">
        <f>IF(anotacoes!N7752=0,"",anotacoes!N7752)</f>
        <v/>
      </c>
      <c r="P7752" t="str">
        <f>IF(anotacoes!M7752=0,"",UPPER(anotacoes!M7752))</f>
        <v/>
      </c>
      <c r="Q7752" t="str">
        <f t="shared" si="243"/>
        <v>INSERT INTO CONVERSAO_LUTA_ACAO (cd_conversao, id_luta, sequencia, momento_inicio, momento_fim, quem_faz, quem_sofre, acao_tipo, acao, tecnica, direcao, pontuacao) VALUES (1, 114, 15, TRIM(' 00:00:59,383'), TRIM(' 00:01:42,607'), 'VALOIS-FORTIER', 'TAKAMATSU', 'GRIP TIME', 'RIGHT SLEEVE', NULL, NULL, NULL)</v>
      </c>
      <c r="R7752" t="s">
        <v>10327</v>
      </c>
    </row>
    <row r="7753" spans="1:18" hidden="1" x14ac:dyDescent="0.25">
      <c r="A7753" s="7">
        <f>anotacoes!D7753</f>
        <v>40713</v>
      </c>
      <c r="B7753" t="str">
        <f>anotacoes!C7753</f>
        <v>GRAND SLAM RIO DE JANEIRO 2011</v>
      </c>
      <c r="C7753" t="str">
        <f>anotacoes!E7753</f>
        <v>VALOIS-FORTIER</v>
      </c>
      <c r="D7753" t="str">
        <f>anotacoes!F7753</f>
        <v>TAKAMATSU</v>
      </c>
      <c r="E7753" t="s">
        <v>10325</v>
      </c>
      <c r="F7753">
        <f>anotacoes!A7753</f>
        <v>114</v>
      </c>
      <c r="G7753">
        <f>anotacoes!B7753</f>
        <v>16</v>
      </c>
      <c r="H7753" t="str">
        <f>anotacoes!K7753</f>
        <v xml:space="preserve"> 00:01:42,607</v>
      </c>
      <c r="I7753" t="str">
        <f>anotacoes!L7753</f>
        <v xml:space="preserve"> 00:01:49,578</v>
      </c>
      <c r="J7753" t="str">
        <f>IF(L7753="PAUSE",E7753,IF(anotacoes!G7757=conversao_anotacoes!C7753,conversao_anotacoes!C7753,conversao_anotacoes!D7753))</f>
        <v>VALOIS-FORTIER</v>
      </c>
      <c r="K7753" t="str">
        <f t="shared" si="242"/>
        <v>TAKAMATSU</v>
      </c>
      <c r="L7753" t="str">
        <f>UPPER(anotacoes!H7753)</f>
        <v>GRIP TIME</v>
      </c>
      <c r="M7753" t="str">
        <f>IF(OR(L7753="ATTACK",L7753="FINTA"),"&lt;TECNICA&gt;",UPPER(anotacoes!I7753))</f>
        <v>RIGHT COLLAR LEFT SLEEVE</v>
      </c>
      <c r="N7753" t="str">
        <f>IF(OR(L7753="ATTACK",L7753="FINTA"),UPPER(anotacoes!I7753),"")</f>
        <v/>
      </c>
      <c r="O7753" s="6" t="str">
        <f>IF(anotacoes!N7753=0,"",anotacoes!N7753)</f>
        <v/>
      </c>
      <c r="P7753" t="str">
        <f>IF(anotacoes!M7753=0,"",UPPER(anotacoes!M7753))</f>
        <v/>
      </c>
      <c r="Q7753" t="str">
        <f t="shared" si="243"/>
        <v>INSERT INTO CONVERSAO_LUTA_ACAO (cd_conversao, id_luta, sequencia, momento_inicio, momento_fim, quem_faz, quem_sofre, acao_tipo, acao, tecnica, direcao, pontuacao) VALUES (1, 114, 16, TRIM(' 00:01:42,607'), TRIM(' 00:01:49,578'), 'VALOIS-FORTIER', 'TAKAMATSU', 'GRIP TIME', 'RIGHT COLLAR LEFT SLEEVE', NULL, NULL, NULL)</v>
      </c>
      <c r="R7753" t="s">
        <v>10327</v>
      </c>
    </row>
    <row r="7754" spans="1:18" hidden="1" x14ac:dyDescent="0.25">
      <c r="A7754" s="7">
        <f>anotacoes!D7754</f>
        <v>40713</v>
      </c>
      <c r="B7754" t="str">
        <f>anotacoes!C7754</f>
        <v>GRAND SLAM RIO DE JANEIRO 2011</v>
      </c>
      <c r="C7754" t="str">
        <f>anotacoes!E7754</f>
        <v>VALOIS-FORTIER</v>
      </c>
      <c r="D7754" t="str">
        <f>anotacoes!F7754</f>
        <v>TAKAMATSU</v>
      </c>
      <c r="E7754" t="s">
        <v>10325</v>
      </c>
      <c r="F7754">
        <f>anotacoes!A7754</f>
        <v>114</v>
      </c>
      <c r="G7754">
        <f>anotacoes!B7754</f>
        <v>17</v>
      </c>
      <c r="H7754" t="str">
        <f>anotacoes!K7754</f>
        <v xml:space="preserve"> 00:01:49,747</v>
      </c>
      <c r="I7754" t="str">
        <f>anotacoes!L7754</f>
        <v xml:space="preserve"> 00:01:55,934</v>
      </c>
      <c r="J7754" t="str">
        <f>IF(L7754="PAUSE",E7754,IF(anotacoes!G7758=conversao_anotacoes!C7754,conversao_anotacoes!C7754,conversao_anotacoes!D7754))</f>
        <v>&lt;ARBITRO_DESCONHECIDO&gt;</v>
      </c>
      <c r="K7754" t="str">
        <f t="shared" si="242"/>
        <v/>
      </c>
      <c r="L7754" t="str">
        <f>UPPER(anotacoes!H7754)</f>
        <v>PAUSE</v>
      </c>
      <c r="M7754" t="str">
        <f>IF(OR(L7754="ATTACK",L7754="FINTA"),"&lt;TECNICA&gt;",UPPER(anotacoes!I7754))</f>
        <v>&lt;NAO_CLASSIFICADO&gt;</v>
      </c>
      <c r="N7754" t="str">
        <f>IF(OR(L7754="ATTACK",L7754="FINTA"),UPPER(anotacoes!I7754),"")</f>
        <v/>
      </c>
      <c r="O7754" s="6" t="str">
        <f>IF(anotacoes!N7754=0,"",anotacoes!N7754)</f>
        <v/>
      </c>
      <c r="P7754" t="str">
        <f>IF(anotacoes!M7754=0,"",UPPER(anotacoes!M7754))</f>
        <v/>
      </c>
      <c r="Q7754" t="str">
        <f t="shared" si="243"/>
        <v>INSERT INTO CONVERSAO_LUTA_ACAO (cd_conversao, id_luta, sequencia, momento_inicio, momento_fim, quem_faz, quem_sofre, acao_tipo, acao, tecnica, direcao, pontuacao) VALUES (1, 114, 17, TRIM(' 00:01:49,747'), TRIM(' 00:01:55,934'), '&lt;ARBITRO_DESCONHECIDO&gt;', '', 'PAUSE', '&lt;NAO_CLASSIFICADO&gt;', NULL, NULL, NULL)</v>
      </c>
      <c r="R7754" t="s">
        <v>10327</v>
      </c>
    </row>
    <row r="7755" spans="1:18" hidden="1" x14ac:dyDescent="0.25">
      <c r="A7755" s="7">
        <f>anotacoes!D7755</f>
        <v>40713</v>
      </c>
      <c r="B7755" t="str">
        <f>anotacoes!C7755</f>
        <v>GRAND SLAM RIO DE JANEIRO 2011</v>
      </c>
      <c r="C7755" t="str">
        <f>anotacoes!E7755</f>
        <v>VALOIS-FORTIER</v>
      </c>
      <c r="D7755" t="str">
        <f>anotacoes!F7755</f>
        <v>TAKAMATSU</v>
      </c>
      <c r="E7755" t="s">
        <v>10325</v>
      </c>
      <c r="F7755">
        <f>anotacoes!A7755</f>
        <v>114</v>
      </c>
      <c r="G7755">
        <f>anotacoes!B7755</f>
        <v>18</v>
      </c>
      <c r="H7755" t="str">
        <f>anotacoes!K7755</f>
        <v xml:space="preserve"> 00:01:56,097</v>
      </c>
      <c r="I7755" t="str">
        <f>anotacoes!L7755</f>
        <v xml:space="preserve"> 00:01:57,647</v>
      </c>
      <c r="J7755" t="str">
        <f>IF(L7755="PAUSE",E7755,IF(anotacoes!G7759=conversao_anotacoes!C7755,conversao_anotacoes!C7755,conversao_anotacoes!D7755))</f>
        <v>VALOIS-FORTIER</v>
      </c>
      <c r="K7755" t="str">
        <f t="shared" si="242"/>
        <v>TAKAMATSU</v>
      </c>
      <c r="L7755" t="str">
        <f>UPPER(anotacoes!H7755)</f>
        <v>DISPLACEMENT</v>
      </c>
      <c r="M7755" t="str">
        <f>IF(OR(L7755="ATTACK",L7755="FINTA"),"&lt;TECNICA&gt;",UPPER(anotacoes!I7755))</f>
        <v>2-3 STEP HESITANT RIGHT</v>
      </c>
      <c r="N7755" t="str">
        <f>IF(OR(L7755="ATTACK",L7755="FINTA"),UPPER(anotacoes!I7755),"")</f>
        <v/>
      </c>
      <c r="O7755" s="6" t="str">
        <f>IF(anotacoes!N7755=0,"",anotacoes!N7755)</f>
        <v/>
      </c>
      <c r="P7755" t="str">
        <f>IF(anotacoes!M7755=0,"",UPPER(anotacoes!M7755))</f>
        <v/>
      </c>
      <c r="Q7755" t="str">
        <f t="shared" si="243"/>
        <v>INSERT INTO CONVERSAO_LUTA_ACAO (cd_conversao, id_luta, sequencia, momento_inicio, momento_fim, quem_faz, quem_sofre, acao_tipo, acao, tecnica, direcao, pontuacao) VALUES (1, 114, 18, TRIM(' 00:01:56,097'), TRIM(' 00:01:57,647'), 'VALOIS-FORTIER', 'TAKAMATSU', 'DISPLACEMENT', '2-3 STEP HESITANT RIGHT', NULL, NULL, NULL)</v>
      </c>
      <c r="R7755" t="s">
        <v>10327</v>
      </c>
    </row>
    <row r="7756" spans="1:18" hidden="1" x14ac:dyDescent="0.25">
      <c r="A7756" s="7">
        <f>anotacoes!D7756</f>
        <v>40713</v>
      </c>
      <c r="B7756" t="str">
        <f>anotacoes!C7756</f>
        <v>GRAND SLAM RIO DE JANEIRO 2011</v>
      </c>
      <c r="C7756" t="str">
        <f>anotacoes!E7756</f>
        <v>VALOIS-FORTIER</v>
      </c>
      <c r="D7756" t="str">
        <f>anotacoes!F7756</f>
        <v>TAKAMATSU</v>
      </c>
      <c r="E7756" t="s">
        <v>10325</v>
      </c>
      <c r="F7756">
        <f>anotacoes!A7756</f>
        <v>114</v>
      </c>
      <c r="G7756">
        <f>anotacoes!B7756</f>
        <v>19</v>
      </c>
      <c r="H7756" t="str">
        <f>anotacoes!K7756</f>
        <v xml:space="preserve"> 00:01:57,788</v>
      </c>
      <c r="I7756" t="str">
        <f>anotacoes!L7756</f>
        <v xml:space="preserve"> 00:02:01,794</v>
      </c>
      <c r="J7756" t="str">
        <f>IF(L7756="PAUSE",E7756,IF(anotacoes!G7760=conversao_anotacoes!C7756,conversao_anotacoes!C7756,conversao_anotacoes!D7756))</f>
        <v>VALOIS-FORTIER</v>
      </c>
      <c r="K7756" t="str">
        <f t="shared" si="242"/>
        <v>TAKAMATSU</v>
      </c>
      <c r="L7756" t="str">
        <f>UPPER(anotacoes!H7756)</f>
        <v>DISPLACEMENT</v>
      </c>
      <c r="M7756" t="str">
        <f>IF(OR(L7756="ATTACK",L7756="FINTA"),"&lt;TECNICA&gt;",UPPER(anotacoes!I7756))</f>
        <v>TRY TO GRIP WITH CONTACT</v>
      </c>
      <c r="N7756" t="str">
        <f>IF(OR(L7756="ATTACK",L7756="FINTA"),UPPER(anotacoes!I7756),"")</f>
        <v/>
      </c>
      <c r="O7756" s="6" t="str">
        <f>IF(anotacoes!N7756=0,"",anotacoes!N7756)</f>
        <v/>
      </c>
      <c r="P7756" t="str">
        <f>IF(anotacoes!M7756=0,"",UPPER(anotacoes!M7756))</f>
        <v/>
      </c>
      <c r="Q7756" t="str">
        <f t="shared" si="243"/>
        <v>INSERT INTO CONVERSAO_LUTA_ACAO (cd_conversao, id_luta, sequencia, momento_inicio, momento_fim, quem_faz, quem_sofre, acao_tipo, acao, tecnica, direcao, pontuacao) VALUES (1, 114, 19, TRIM(' 00:01:57,788'), TRIM(' 00:02:01,794'), 'VALOIS-FORTIER', 'TAKAMATSU', 'DISPLACEMENT', 'TRY TO GRIP WITH CONTACT', NULL, NULL, NULL)</v>
      </c>
      <c r="R7756" t="s">
        <v>10327</v>
      </c>
    </row>
    <row r="7757" spans="1:18" hidden="1" x14ac:dyDescent="0.25">
      <c r="A7757" s="7">
        <f>anotacoes!D7757</f>
        <v>40713</v>
      </c>
      <c r="B7757" t="str">
        <f>anotacoes!C7757</f>
        <v>GRAND SLAM RIO DE JANEIRO 2011</v>
      </c>
      <c r="C7757" t="str">
        <f>anotacoes!E7757</f>
        <v>VALOIS-FORTIER</v>
      </c>
      <c r="D7757" t="str">
        <f>anotacoes!F7757</f>
        <v>TAKAMATSU</v>
      </c>
      <c r="E7757" t="s">
        <v>10325</v>
      </c>
      <c r="F7757">
        <f>anotacoes!A7757</f>
        <v>114</v>
      </c>
      <c r="G7757">
        <f>anotacoes!B7757</f>
        <v>20</v>
      </c>
      <c r="H7757" t="str">
        <f>anotacoes!K7757</f>
        <v xml:space="preserve"> 00:02:01,794</v>
      </c>
      <c r="I7757" t="str">
        <f>anotacoes!L7757</f>
        <v xml:space="preserve"> 00:02:07,286</v>
      </c>
      <c r="J7757" t="str">
        <f>IF(L7757="PAUSE",E7757,IF(anotacoes!G7761=conversao_anotacoes!C7757,conversao_anotacoes!C7757,conversao_anotacoes!D7757))</f>
        <v>VALOIS-FORTIER</v>
      </c>
      <c r="K7757" t="str">
        <f t="shared" si="242"/>
        <v>TAKAMATSU</v>
      </c>
      <c r="L7757" t="str">
        <f>UPPER(anotacoes!H7757)</f>
        <v>GRIP TIME</v>
      </c>
      <c r="M7757" t="str">
        <f>IF(OR(L7757="ATTACK",L7757="FINTA"),"&lt;TECNICA&gt;",UPPER(anotacoes!I7757))</f>
        <v>LEFT COLLAR</v>
      </c>
      <c r="N7757" t="str">
        <f>IF(OR(L7757="ATTACK",L7757="FINTA"),UPPER(anotacoes!I7757),"")</f>
        <v/>
      </c>
      <c r="O7757" s="6" t="str">
        <f>IF(anotacoes!N7757=0,"",anotacoes!N7757)</f>
        <v/>
      </c>
      <c r="P7757" t="str">
        <f>IF(anotacoes!M7757=0,"",UPPER(anotacoes!M7757))</f>
        <v/>
      </c>
      <c r="Q7757" t="str">
        <f t="shared" si="243"/>
        <v>INSERT INTO CONVERSAO_LUTA_ACAO (cd_conversao, id_luta, sequencia, momento_inicio, momento_fim, quem_faz, quem_sofre, acao_tipo, acao, tecnica, direcao, pontuacao) VALUES (1, 114, 20, TRIM(' 00:02:01,794'), TRIM(' 00:02:07,286'), 'VALOIS-FORTIER', 'TAKAMATSU', 'GRIP TIME', 'LEFT COLLAR', NULL, NULL, NULL)</v>
      </c>
      <c r="R7757" t="s">
        <v>10327</v>
      </c>
    </row>
    <row r="7758" spans="1:18" hidden="1" x14ac:dyDescent="0.25">
      <c r="A7758" s="7">
        <f>anotacoes!D7758</f>
        <v>40713</v>
      </c>
      <c r="B7758" t="str">
        <f>anotacoes!C7758</f>
        <v>GRAND SLAM RIO DE JANEIRO 2011</v>
      </c>
      <c r="C7758" t="str">
        <f>anotacoes!E7758</f>
        <v>VALOIS-FORTIER</v>
      </c>
      <c r="D7758" t="str">
        <f>anotacoes!F7758</f>
        <v>TAKAMATSU</v>
      </c>
      <c r="E7758" t="s">
        <v>10325</v>
      </c>
      <c r="F7758">
        <f>anotacoes!A7758</f>
        <v>114</v>
      </c>
      <c r="G7758">
        <f>anotacoes!B7758</f>
        <v>21</v>
      </c>
      <c r="H7758" t="str">
        <f>anotacoes!K7758</f>
        <v xml:space="preserve"> 00:02:07,286</v>
      </c>
      <c r="I7758" t="str">
        <f>anotacoes!L7758</f>
        <v xml:space="preserve"> 00:02:09,288</v>
      </c>
      <c r="J7758" t="str">
        <f>IF(L7758="PAUSE",E7758,IF(anotacoes!G7762=conversao_anotacoes!C7758,conversao_anotacoes!C7758,conversao_anotacoes!D7758))</f>
        <v>VALOIS-FORTIER</v>
      </c>
      <c r="K7758" t="str">
        <f t="shared" si="242"/>
        <v>TAKAMATSU</v>
      </c>
      <c r="L7758" t="str">
        <f>UPPER(anotacoes!H7758)</f>
        <v>GRIP TIME</v>
      </c>
      <c r="M7758" t="str">
        <f>IF(OR(L7758="ATTACK",L7758="FINTA"),"&lt;TECNICA&gt;",UPPER(anotacoes!I7758))</f>
        <v>LEFT BACK RIGHT SLEEVE</v>
      </c>
      <c r="N7758" t="str">
        <f>IF(OR(L7758="ATTACK",L7758="FINTA"),UPPER(anotacoes!I7758),"")</f>
        <v/>
      </c>
      <c r="O7758" s="6" t="str">
        <f>IF(anotacoes!N7758=0,"",anotacoes!N7758)</f>
        <v/>
      </c>
      <c r="P7758" t="str">
        <f>IF(anotacoes!M7758=0,"",UPPER(anotacoes!M7758))</f>
        <v/>
      </c>
      <c r="Q7758" t="str">
        <f t="shared" si="243"/>
        <v>INSERT INTO CONVERSAO_LUTA_ACAO (cd_conversao, id_luta, sequencia, momento_inicio, momento_fim, quem_faz, quem_sofre, acao_tipo, acao, tecnica, direcao, pontuacao) VALUES (1, 114, 21, TRIM(' 00:02:07,286'), TRIM(' 00:02:09,288'), 'VALOIS-FORTIER', 'TAKAMATSU', 'GRIP TIME', 'LEFT BACK RIGHT SLEEVE', NULL, NULL, NULL)</v>
      </c>
      <c r="R7758" t="s">
        <v>10327</v>
      </c>
    </row>
    <row r="7759" spans="1:18" hidden="1" x14ac:dyDescent="0.25">
      <c r="A7759" s="7">
        <f>anotacoes!D7759</f>
        <v>40713</v>
      </c>
      <c r="B7759" t="str">
        <f>anotacoes!C7759</f>
        <v>GRAND SLAM RIO DE JANEIRO 2011</v>
      </c>
      <c r="C7759" t="str">
        <f>anotacoes!E7759</f>
        <v>VALOIS-FORTIER</v>
      </c>
      <c r="D7759" t="str">
        <f>anotacoes!F7759</f>
        <v>TAKAMATSU</v>
      </c>
      <c r="E7759" t="s">
        <v>10325</v>
      </c>
      <c r="F7759">
        <f>anotacoes!A7759</f>
        <v>114</v>
      </c>
      <c r="G7759">
        <f>anotacoes!B7759</f>
        <v>22</v>
      </c>
      <c r="H7759" t="str">
        <f>anotacoes!K7759</f>
        <v xml:space="preserve"> 00:02:09,288</v>
      </c>
      <c r="I7759" t="str">
        <f>anotacoes!L7759</f>
        <v xml:space="preserve"> 00:02:10,027</v>
      </c>
      <c r="J7759" t="str">
        <f>IF(L7759="PAUSE",E7759,IF(anotacoes!G7763=conversao_anotacoes!C7759,conversao_anotacoes!C7759,conversao_anotacoes!D7759))</f>
        <v>VALOIS-FORTIER</v>
      </c>
      <c r="K7759" t="str">
        <f t="shared" si="242"/>
        <v>TAKAMATSU</v>
      </c>
      <c r="L7759" t="str">
        <f>UPPER(anotacoes!H7759)</f>
        <v>ATTACK</v>
      </c>
      <c r="M7759" t="str">
        <f>IF(OR(L7759="ATTACK",L7759="FINTA"),"&lt;TECNICA&gt;",UPPER(anotacoes!I7759))</f>
        <v>&lt;TECNICA&gt;</v>
      </c>
      <c r="N7759" t="str">
        <f>IF(OR(L7759="ATTACK",L7759="FINTA"),UPPER(anotacoes!I7759),"")</f>
        <v>DEASHI HARAI</v>
      </c>
      <c r="O7759" s="6">
        <f>IF(anotacoes!N7759=0,"",anotacoes!N7759)</f>
        <v>3</v>
      </c>
      <c r="P7759" t="str">
        <f>IF(anotacoes!M7759=0,"",UPPER(anotacoes!M7759))</f>
        <v/>
      </c>
      <c r="Q7759" t="str">
        <f t="shared" si="243"/>
        <v>INSERT INTO CONVERSAO_LUTA_ACAO (cd_conversao, id_luta, sequencia, momento_inicio, momento_fim, quem_faz, quem_sofre, acao_tipo, acao, tecnica, direcao, pontuacao) VALUES (1, 114, 22, TRIM(' 00:02:09,288'), TRIM(' 00:02:10,027'), 'VALOIS-FORTIER', 'TAKAMATSU', 'ATTACK', '&lt;TECNICA&gt;', 'DEASHI HARAI', 3, NULL)</v>
      </c>
      <c r="R7759" t="s">
        <v>10327</v>
      </c>
    </row>
    <row r="7760" spans="1:18" hidden="1" x14ac:dyDescent="0.25">
      <c r="A7760" s="7">
        <f>anotacoes!D7760</f>
        <v>40713</v>
      </c>
      <c r="B7760" t="str">
        <f>anotacoes!C7760</f>
        <v>GRAND SLAM RIO DE JANEIRO 2011</v>
      </c>
      <c r="C7760" t="str">
        <f>anotacoes!E7760</f>
        <v>VALOIS-FORTIER</v>
      </c>
      <c r="D7760" t="str">
        <f>anotacoes!F7760</f>
        <v>TAKAMATSU</v>
      </c>
      <c r="E7760" t="s">
        <v>10325</v>
      </c>
      <c r="F7760">
        <f>anotacoes!A7760</f>
        <v>114</v>
      </c>
      <c r="G7760">
        <f>anotacoes!B7760</f>
        <v>23</v>
      </c>
      <c r="H7760" t="str">
        <f>anotacoes!K7760</f>
        <v xml:space="preserve"> 00:02:10,027</v>
      </c>
      <c r="I7760" t="str">
        <f>anotacoes!L7760</f>
        <v xml:space="preserve"> 00:02:12,536</v>
      </c>
      <c r="J7760" t="str">
        <f>IF(L7760="PAUSE",E7760,IF(anotacoes!G7764=conversao_anotacoes!C7760,conversao_anotacoes!C7760,conversao_anotacoes!D7760))</f>
        <v>VALOIS-FORTIER</v>
      </c>
      <c r="K7760" t="str">
        <f t="shared" si="242"/>
        <v>TAKAMATSU</v>
      </c>
      <c r="L7760" t="str">
        <f>UPPER(anotacoes!H7760)</f>
        <v>GRIP TIME</v>
      </c>
      <c r="M7760" t="str">
        <f>IF(OR(L7760="ATTACK",L7760="FINTA"),"&lt;TECNICA&gt;",UPPER(anotacoes!I7760))</f>
        <v>RIGHT COLLAR</v>
      </c>
      <c r="N7760" t="str">
        <f>IF(OR(L7760="ATTACK",L7760="FINTA"),UPPER(anotacoes!I7760),"")</f>
        <v/>
      </c>
      <c r="O7760" s="6" t="str">
        <f>IF(anotacoes!N7760=0,"",anotacoes!N7760)</f>
        <v/>
      </c>
      <c r="P7760" t="str">
        <f>IF(anotacoes!M7760=0,"",UPPER(anotacoes!M7760))</f>
        <v/>
      </c>
      <c r="Q7760" t="str">
        <f t="shared" si="243"/>
        <v>INSERT INTO CONVERSAO_LUTA_ACAO (cd_conversao, id_luta, sequencia, momento_inicio, momento_fim, quem_faz, quem_sofre, acao_tipo, acao, tecnica, direcao, pontuacao) VALUES (1, 114, 23, TRIM(' 00:02:10,027'), TRIM(' 00:02:12,536'), 'VALOIS-FORTIER', 'TAKAMATSU', 'GRIP TIME', 'RIGHT COLLAR', NULL, NULL, NULL)</v>
      </c>
      <c r="R7760" t="s">
        <v>10327</v>
      </c>
    </row>
    <row r="7761" spans="1:18" hidden="1" x14ac:dyDescent="0.25">
      <c r="A7761" s="7">
        <f>anotacoes!D7761</f>
        <v>40713</v>
      </c>
      <c r="B7761" t="str">
        <f>anotacoes!C7761</f>
        <v>GRAND SLAM RIO DE JANEIRO 2011</v>
      </c>
      <c r="C7761" t="str">
        <f>anotacoes!E7761</f>
        <v>VALOIS-FORTIER</v>
      </c>
      <c r="D7761" t="str">
        <f>anotacoes!F7761</f>
        <v>TAKAMATSU</v>
      </c>
      <c r="E7761" t="s">
        <v>10325</v>
      </c>
      <c r="F7761">
        <f>anotacoes!A7761</f>
        <v>114</v>
      </c>
      <c r="G7761">
        <f>anotacoes!B7761</f>
        <v>24</v>
      </c>
      <c r="H7761" t="str">
        <f>anotacoes!K7761</f>
        <v xml:space="preserve"> 00:02:12,720</v>
      </c>
      <c r="I7761" t="str">
        <f>anotacoes!L7761</f>
        <v xml:space="preserve"> 00:02:20,525</v>
      </c>
      <c r="J7761" t="str">
        <f>IF(L7761="PAUSE",E7761,IF(anotacoes!G7765=conversao_anotacoes!C7761,conversao_anotacoes!C7761,conversao_anotacoes!D7761))</f>
        <v>VALOIS-FORTIER</v>
      </c>
      <c r="K7761" t="str">
        <f t="shared" si="242"/>
        <v>TAKAMATSU</v>
      </c>
      <c r="L7761" t="str">
        <f>UPPER(anotacoes!H7761)</f>
        <v>GRIP TIME</v>
      </c>
      <c r="M7761" t="str">
        <f>IF(OR(L7761="ATTACK",L7761="FINTA"),"&lt;TECNICA&gt;",UPPER(anotacoes!I7761))</f>
        <v>LEFT COLLAR</v>
      </c>
      <c r="N7761" t="str">
        <f>IF(OR(L7761="ATTACK",L7761="FINTA"),UPPER(anotacoes!I7761),"")</f>
        <v/>
      </c>
      <c r="O7761" s="6" t="str">
        <f>IF(anotacoes!N7761=0,"",anotacoes!N7761)</f>
        <v/>
      </c>
      <c r="P7761" t="str">
        <f>IF(anotacoes!M7761=0,"",UPPER(anotacoes!M7761))</f>
        <v/>
      </c>
      <c r="Q7761" t="str">
        <f t="shared" si="243"/>
        <v>INSERT INTO CONVERSAO_LUTA_ACAO (cd_conversao, id_luta, sequencia, momento_inicio, momento_fim, quem_faz, quem_sofre, acao_tipo, acao, tecnica, direcao, pontuacao) VALUES (1, 114, 24, TRIM(' 00:02:12,720'), TRIM(' 00:02:20,525'), 'VALOIS-FORTIER', 'TAKAMATSU', 'GRIP TIME', 'LEFT COLLAR', NULL, NULL, NULL)</v>
      </c>
      <c r="R7761" t="s">
        <v>10327</v>
      </c>
    </row>
    <row r="7762" spans="1:18" hidden="1" x14ac:dyDescent="0.25">
      <c r="A7762" s="7">
        <f>anotacoes!D7762</f>
        <v>40713</v>
      </c>
      <c r="B7762" t="str">
        <f>anotacoes!C7762</f>
        <v>GRAND SLAM RIO DE JANEIRO 2011</v>
      </c>
      <c r="C7762" t="str">
        <f>anotacoes!E7762</f>
        <v>VALOIS-FORTIER</v>
      </c>
      <c r="D7762" t="str">
        <f>anotacoes!F7762</f>
        <v>TAKAMATSU</v>
      </c>
      <c r="E7762" t="s">
        <v>10325</v>
      </c>
      <c r="F7762">
        <f>anotacoes!A7762</f>
        <v>114</v>
      </c>
      <c r="G7762">
        <f>anotacoes!B7762</f>
        <v>25</v>
      </c>
      <c r="H7762" t="str">
        <f>anotacoes!K7762</f>
        <v xml:space="preserve"> 00:02:20,676</v>
      </c>
      <c r="I7762" t="str">
        <f>anotacoes!L7762</f>
        <v xml:space="preserve"> 00:02:24,283</v>
      </c>
      <c r="J7762" t="str">
        <f>IF(L7762="PAUSE",E7762,IF(anotacoes!G7766=conversao_anotacoes!C7762,conversao_anotacoes!C7762,conversao_anotacoes!D7762))</f>
        <v>VALOIS-FORTIER</v>
      </c>
      <c r="K7762" t="str">
        <f t="shared" si="242"/>
        <v>TAKAMATSU</v>
      </c>
      <c r="L7762" t="str">
        <f>UPPER(anotacoes!H7762)</f>
        <v>DISPLACEMENT</v>
      </c>
      <c r="M7762" t="str">
        <f>IF(OR(L7762="ATTACK",L7762="FINTA"),"&lt;TECNICA&gt;",UPPER(anotacoes!I7762))</f>
        <v>TRY TO GRIP WITH CONTACT</v>
      </c>
      <c r="N7762" t="str">
        <f>IF(OR(L7762="ATTACK",L7762="FINTA"),UPPER(anotacoes!I7762),"")</f>
        <v/>
      </c>
      <c r="O7762" s="6" t="str">
        <f>IF(anotacoes!N7762=0,"",anotacoes!N7762)</f>
        <v/>
      </c>
      <c r="P7762" t="str">
        <f>IF(anotacoes!M7762=0,"",UPPER(anotacoes!M7762))</f>
        <v/>
      </c>
      <c r="Q7762" t="str">
        <f t="shared" si="243"/>
        <v>INSERT INTO CONVERSAO_LUTA_ACAO (cd_conversao, id_luta, sequencia, momento_inicio, momento_fim, quem_faz, quem_sofre, acao_tipo, acao, tecnica, direcao, pontuacao) VALUES (1, 114, 25, TRIM(' 00:02:20,676'), TRIM(' 00:02:24,283'), 'VALOIS-FORTIER', 'TAKAMATSU', 'DISPLACEMENT', 'TRY TO GRIP WITH CONTACT', NULL, NULL, NULL)</v>
      </c>
      <c r="R7762" t="s">
        <v>10327</v>
      </c>
    </row>
    <row r="7763" spans="1:18" hidden="1" x14ac:dyDescent="0.25">
      <c r="A7763" s="7">
        <f>anotacoes!D7763</f>
        <v>40713</v>
      </c>
      <c r="B7763" t="str">
        <f>anotacoes!C7763</f>
        <v>GRAND SLAM RIO DE JANEIRO 2011</v>
      </c>
      <c r="C7763" t="str">
        <f>anotacoes!E7763</f>
        <v>VALOIS-FORTIER</v>
      </c>
      <c r="D7763" t="str">
        <f>anotacoes!F7763</f>
        <v>TAKAMATSU</v>
      </c>
      <c r="E7763" t="s">
        <v>10325</v>
      </c>
      <c r="F7763">
        <f>anotacoes!A7763</f>
        <v>114</v>
      </c>
      <c r="G7763">
        <f>anotacoes!B7763</f>
        <v>26</v>
      </c>
      <c r="H7763" t="str">
        <f>anotacoes!K7763</f>
        <v xml:space="preserve"> 00:02:24,471</v>
      </c>
      <c r="I7763" t="str">
        <f>anotacoes!L7763</f>
        <v xml:space="preserve"> 00:02:29,683</v>
      </c>
      <c r="J7763" t="str">
        <f>IF(L7763="PAUSE",E7763,IF(anotacoes!G7767=conversao_anotacoes!C7763,conversao_anotacoes!C7763,conversao_anotacoes!D7763))</f>
        <v>&lt;ARBITRO_DESCONHECIDO&gt;</v>
      </c>
      <c r="K7763" t="str">
        <f t="shared" si="242"/>
        <v/>
      </c>
      <c r="L7763" t="str">
        <f>UPPER(anotacoes!H7763)</f>
        <v>PAUSE</v>
      </c>
      <c r="M7763" t="str">
        <f>IF(OR(L7763="ATTACK",L7763="FINTA"),"&lt;TECNICA&gt;",UPPER(anotacoes!I7763))</f>
        <v>&lt;NAO_CLASSIFICADO&gt;</v>
      </c>
      <c r="N7763" t="str">
        <f>IF(OR(L7763="ATTACK",L7763="FINTA"),UPPER(anotacoes!I7763),"")</f>
        <v/>
      </c>
      <c r="O7763" s="6" t="str">
        <f>IF(anotacoes!N7763=0,"",anotacoes!N7763)</f>
        <v/>
      </c>
      <c r="P7763" t="str">
        <f>IF(anotacoes!M7763=0,"",UPPER(anotacoes!M7763))</f>
        <v/>
      </c>
      <c r="Q7763" t="str">
        <f t="shared" si="243"/>
        <v>INSERT INTO CONVERSAO_LUTA_ACAO (cd_conversao, id_luta, sequencia, momento_inicio, momento_fim, quem_faz, quem_sofre, acao_tipo, acao, tecnica, direcao, pontuacao) VALUES (1, 114, 26, TRIM(' 00:02:24,471'), TRIM(' 00:02:29,683'), '&lt;ARBITRO_DESCONHECIDO&gt;', '', 'PAUSE', '&lt;NAO_CLASSIFICADO&gt;', NULL, NULL, NULL)</v>
      </c>
      <c r="R7763" t="s">
        <v>10327</v>
      </c>
    </row>
    <row r="7764" spans="1:18" hidden="1" x14ac:dyDescent="0.25">
      <c r="A7764" s="7">
        <f>anotacoes!D7764</f>
        <v>40713</v>
      </c>
      <c r="B7764" t="str">
        <f>anotacoes!C7764</f>
        <v>GRAND SLAM RIO DE JANEIRO 2011</v>
      </c>
      <c r="C7764" t="str">
        <f>anotacoes!E7764</f>
        <v>VALOIS-FORTIER</v>
      </c>
      <c r="D7764" t="str">
        <f>anotacoes!F7764</f>
        <v>TAKAMATSU</v>
      </c>
      <c r="E7764" t="s">
        <v>10325</v>
      </c>
      <c r="F7764">
        <f>anotacoes!A7764</f>
        <v>114</v>
      </c>
      <c r="G7764">
        <f>anotacoes!B7764</f>
        <v>27</v>
      </c>
      <c r="H7764" t="str">
        <f>anotacoes!K7764</f>
        <v xml:space="preserve"> 00:02:29,869</v>
      </c>
      <c r="I7764" t="str">
        <f>anotacoes!L7764</f>
        <v xml:space="preserve"> 00:02:31,825</v>
      </c>
      <c r="J7764" t="str">
        <f>IF(L7764="PAUSE",E7764,IF(anotacoes!G7768=conversao_anotacoes!C7764,conversao_anotacoes!C7764,conversao_anotacoes!D7764))</f>
        <v>VALOIS-FORTIER</v>
      </c>
      <c r="K7764" t="str">
        <f t="shared" si="242"/>
        <v>TAKAMATSU</v>
      </c>
      <c r="L7764" t="str">
        <f>UPPER(anotacoes!H7764)</f>
        <v>DISPLACEMENT</v>
      </c>
      <c r="M7764" t="str">
        <f>IF(OR(L7764="ATTACK",L7764="FINTA"),"&lt;TECNICA&gt;",UPPER(anotacoes!I7764))</f>
        <v>2-3 STEP HESITANT RIGHT</v>
      </c>
      <c r="N7764" t="str">
        <f>IF(OR(L7764="ATTACK",L7764="FINTA"),UPPER(anotacoes!I7764),"")</f>
        <v/>
      </c>
      <c r="O7764" s="6" t="str">
        <f>IF(anotacoes!N7764=0,"",anotacoes!N7764)</f>
        <v/>
      </c>
      <c r="P7764" t="str">
        <f>IF(anotacoes!M7764=0,"",UPPER(anotacoes!M7764))</f>
        <v/>
      </c>
      <c r="Q7764" t="str">
        <f t="shared" si="243"/>
        <v>INSERT INTO CONVERSAO_LUTA_ACAO (cd_conversao, id_luta, sequencia, momento_inicio, momento_fim, quem_faz, quem_sofre, acao_tipo, acao, tecnica, direcao, pontuacao) VALUES (1, 114, 27, TRIM(' 00:02:29,869'), TRIM(' 00:02:31,825'), 'VALOIS-FORTIER', 'TAKAMATSU', 'DISPLACEMENT', '2-3 STEP HESITANT RIGHT', NULL, NULL, NULL)</v>
      </c>
      <c r="R7764" t="s">
        <v>10327</v>
      </c>
    </row>
    <row r="7765" spans="1:18" hidden="1" x14ac:dyDescent="0.25">
      <c r="A7765" s="7">
        <f>anotacoes!D7765</f>
        <v>40713</v>
      </c>
      <c r="B7765" t="str">
        <f>anotacoes!C7765</f>
        <v>GRAND SLAM RIO DE JANEIRO 2011</v>
      </c>
      <c r="C7765" t="str">
        <f>anotacoes!E7765</f>
        <v>VALOIS-FORTIER</v>
      </c>
      <c r="D7765" t="str">
        <f>anotacoes!F7765</f>
        <v>TAKAMATSU</v>
      </c>
      <c r="E7765" t="s">
        <v>10325</v>
      </c>
      <c r="F7765">
        <f>anotacoes!A7765</f>
        <v>114</v>
      </c>
      <c r="G7765">
        <f>anotacoes!B7765</f>
        <v>28</v>
      </c>
      <c r="H7765" t="str">
        <f>anotacoes!K7765</f>
        <v xml:space="preserve"> 00:02:31,825</v>
      </c>
      <c r="I7765" t="str">
        <f>anotacoes!L7765</f>
        <v xml:space="preserve"> 00:02:38,181</v>
      </c>
      <c r="J7765" t="str">
        <f>IF(L7765="PAUSE",E7765,IF(anotacoes!G7769=conversao_anotacoes!C7765,conversao_anotacoes!C7765,conversao_anotacoes!D7765))</f>
        <v>VALOIS-FORTIER</v>
      </c>
      <c r="K7765" t="str">
        <f t="shared" si="242"/>
        <v>TAKAMATSU</v>
      </c>
      <c r="L7765" t="str">
        <f>UPPER(anotacoes!H7765)</f>
        <v>GRIP TIME</v>
      </c>
      <c r="M7765" t="str">
        <f>IF(OR(L7765="ATTACK",L7765="FINTA"),"&lt;TECNICA&gt;",UPPER(anotacoes!I7765))</f>
        <v>RIGHT SLEEVE</v>
      </c>
      <c r="N7765" t="str">
        <f>IF(OR(L7765="ATTACK",L7765="FINTA"),UPPER(anotacoes!I7765),"")</f>
        <v/>
      </c>
      <c r="O7765" s="6" t="str">
        <f>IF(anotacoes!N7765=0,"",anotacoes!N7765)</f>
        <v/>
      </c>
      <c r="P7765" t="str">
        <f>IF(anotacoes!M7765=0,"",UPPER(anotacoes!M7765))</f>
        <v/>
      </c>
      <c r="Q7765" t="str">
        <f t="shared" si="243"/>
        <v>INSERT INTO CONVERSAO_LUTA_ACAO (cd_conversao, id_luta, sequencia, momento_inicio, momento_fim, quem_faz, quem_sofre, acao_tipo, acao, tecnica, direcao, pontuacao) VALUES (1, 114, 28, TRIM(' 00:02:31,825'), TRIM(' 00:02:38,181'), 'VALOIS-FORTIER', 'TAKAMATSU', 'GRIP TIME', 'RIGHT SLEEVE', NULL, NULL, NULL)</v>
      </c>
      <c r="R7765" t="s">
        <v>10327</v>
      </c>
    </row>
    <row r="7766" spans="1:18" hidden="1" x14ac:dyDescent="0.25">
      <c r="A7766" s="7">
        <f>anotacoes!D7766</f>
        <v>40713</v>
      </c>
      <c r="B7766" t="str">
        <f>anotacoes!C7766</f>
        <v>GRAND SLAM RIO DE JANEIRO 2011</v>
      </c>
      <c r="C7766" t="str">
        <f>anotacoes!E7766</f>
        <v>VALOIS-FORTIER</v>
      </c>
      <c r="D7766" t="str">
        <f>anotacoes!F7766</f>
        <v>TAKAMATSU</v>
      </c>
      <c r="E7766" t="s">
        <v>10325</v>
      </c>
      <c r="F7766">
        <f>anotacoes!A7766</f>
        <v>114</v>
      </c>
      <c r="G7766">
        <f>anotacoes!B7766</f>
        <v>29</v>
      </c>
      <c r="H7766" t="str">
        <f>anotacoes!K7766</f>
        <v xml:space="preserve"> 00:02:38,181</v>
      </c>
      <c r="I7766" t="str">
        <f>anotacoes!L7766</f>
        <v xml:space="preserve"> 00:03:20,314</v>
      </c>
      <c r="J7766" t="str">
        <f>IF(L7766="PAUSE",E7766,IF(anotacoes!G7770=conversao_anotacoes!C7766,conversao_anotacoes!C7766,conversao_anotacoes!D7766))</f>
        <v>VALOIS-FORTIER</v>
      </c>
      <c r="K7766" t="str">
        <f t="shared" si="242"/>
        <v>TAKAMATSU</v>
      </c>
      <c r="L7766" t="str">
        <f>UPPER(anotacoes!H7766)</f>
        <v>ATTACK</v>
      </c>
      <c r="M7766" t="str">
        <f>IF(OR(L7766="ATTACK",L7766="FINTA"),"&lt;TECNICA&gt;",UPPER(anotacoes!I7766))</f>
        <v>&lt;TECNICA&gt;</v>
      </c>
      <c r="N7766" t="str">
        <f>IF(OR(L7766="ATTACK",L7766="FINTA"),UPPER(anotacoes!I7766),"")</f>
        <v>KATA OTOSHI KUZURE</v>
      </c>
      <c r="O7766" s="6">
        <f>IF(anotacoes!N7766=0,"",anotacoes!N7766)</f>
        <v>4</v>
      </c>
      <c r="P7766" t="str">
        <f>IF(anotacoes!M7766=0,"",UPPER(anotacoes!M7766))</f>
        <v/>
      </c>
      <c r="Q7766" t="str">
        <f t="shared" si="243"/>
        <v>INSERT INTO CONVERSAO_LUTA_ACAO (cd_conversao, id_luta, sequencia, momento_inicio, momento_fim, quem_faz, quem_sofre, acao_tipo, acao, tecnica, direcao, pontuacao) VALUES (1, 114, 29, TRIM(' 00:02:38,181'), TRIM(' 00:03:20,314'), 'VALOIS-FORTIER', 'TAKAMATSU', 'ATTACK', '&lt;TECNICA&gt;', 'KATA OTOSHI KUZURE', 4, NULL)</v>
      </c>
      <c r="R7766" t="s">
        <v>10327</v>
      </c>
    </row>
    <row r="7767" spans="1:18" hidden="1" x14ac:dyDescent="0.25">
      <c r="A7767" s="7">
        <f>anotacoes!D7767</f>
        <v>40713</v>
      </c>
      <c r="B7767" t="str">
        <f>anotacoes!C7767</f>
        <v>GRAND SLAM RIO DE JANEIRO 2011</v>
      </c>
      <c r="C7767" t="str">
        <f>anotacoes!E7767</f>
        <v>VALOIS-FORTIER</v>
      </c>
      <c r="D7767" t="str">
        <f>anotacoes!F7767</f>
        <v>TAKAMATSU</v>
      </c>
      <c r="E7767" t="s">
        <v>10325</v>
      </c>
      <c r="F7767">
        <f>anotacoes!A7767</f>
        <v>114</v>
      </c>
      <c r="G7767">
        <f>anotacoes!B7767</f>
        <v>30</v>
      </c>
      <c r="H7767" t="str">
        <f>anotacoes!K7767</f>
        <v xml:space="preserve"> 00:03:20,314</v>
      </c>
      <c r="I7767" t="str">
        <f>anotacoes!L7767</f>
        <v xml:space="preserve"> 00:03:26,878</v>
      </c>
      <c r="J7767" t="str">
        <f>IF(L7767="PAUSE",E7767,IF(anotacoes!G7771=conversao_anotacoes!C7767,conversao_anotacoes!C7767,conversao_anotacoes!D7767))</f>
        <v>VALOIS-FORTIER</v>
      </c>
      <c r="K7767" t="str">
        <f t="shared" si="242"/>
        <v>TAKAMATSU</v>
      </c>
      <c r="L7767" t="str">
        <f>UPPER(anotacoes!H7767)</f>
        <v>GROUNDWORK COMBAT</v>
      </c>
      <c r="M7767" t="str">
        <f>IF(OR(L7767="ATTACK",L7767="FINTA"),"&lt;TECNICA&gt;",UPPER(anotacoes!I7767))</f>
        <v>TRYING TO ATTACK</v>
      </c>
      <c r="N7767" t="str">
        <f>IF(OR(L7767="ATTACK",L7767="FINTA"),UPPER(anotacoes!I7767),"")</f>
        <v/>
      </c>
      <c r="O7767" s="6" t="str">
        <f>IF(anotacoes!N7767=0,"",anotacoes!N7767)</f>
        <v/>
      </c>
      <c r="P7767" t="str">
        <f>IF(anotacoes!M7767=0,"",UPPER(anotacoes!M7767))</f>
        <v/>
      </c>
      <c r="Q7767" t="str">
        <f t="shared" si="243"/>
        <v>INSERT INTO CONVERSAO_LUTA_ACAO (cd_conversao, id_luta, sequencia, momento_inicio, momento_fim, quem_faz, quem_sofre, acao_tipo, acao, tecnica, direcao, pontuacao) VALUES (1, 114, 30, TRIM(' 00:03:20,314'), TRIM(' 00:03:26,878'), 'VALOIS-FORTIER', 'TAKAMATSU', 'GROUNDWORK COMBAT', 'TRYING TO ATTACK', NULL, NULL, NULL)</v>
      </c>
      <c r="R7767" t="s">
        <v>10327</v>
      </c>
    </row>
    <row r="7768" spans="1:18" hidden="1" x14ac:dyDescent="0.25">
      <c r="A7768" s="7">
        <f>anotacoes!D7768</f>
        <v>40713</v>
      </c>
      <c r="B7768" t="str">
        <f>anotacoes!C7768</f>
        <v>GRAND SLAM RIO DE JANEIRO 2011</v>
      </c>
      <c r="C7768" t="str">
        <f>anotacoes!E7768</f>
        <v>VALOIS-FORTIER</v>
      </c>
      <c r="D7768" t="str">
        <f>anotacoes!F7768</f>
        <v>TAKAMATSU</v>
      </c>
      <c r="E7768" t="s">
        <v>10325</v>
      </c>
      <c r="F7768">
        <f>anotacoes!A7768</f>
        <v>114</v>
      </c>
      <c r="G7768">
        <f>anotacoes!B7768</f>
        <v>31</v>
      </c>
      <c r="H7768" t="str">
        <f>anotacoes!K7768</f>
        <v xml:space="preserve"> 00:03:27,035</v>
      </c>
      <c r="I7768" t="str">
        <f>anotacoes!L7768</f>
        <v xml:space="preserve"> 00:03:28,798</v>
      </c>
      <c r="J7768" t="str">
        <f>IF(L7768="PAUSE",E7768,IF(anotacoes!G7772=conversao_anotacoes!C7768,conversao_anotacoes!C7768,conversao_anotacoes!D7768))</f>
        <v>&lt;ARBITRO_DESCONHECIDO&gt;</v>
      </c>
      <c r="K7768" t="str">
        <f t="shared" si="242"/>
        <v/>
      </c>
      <c r="L7768" t="str">
        <f>UPPER(anotacoes!H7768)</f>
        <v>PAUSE</v>
      </c>
      <c r="M7768" t="str">
        <f>IF(OR(L7768="ATTACK",L7768="FINTA"),"&lt;TECNICA&gt;",UPPER(anotacoes!I7768))</f>
        <v>MODIFICATON OF SCORE</v>
      </c>
      <c r="N7768" t="str">
        <f>IF(OR(L7768="ATTACK",L7768="FINTA"),UPPER(anotacoes!I7768),"")</f>
        <v/>
      </c>
      <c r="O7768" s="6" t="str">
        <f>IF(anotacoes!N7768=0,"",anotacoes!N7768)</f>
        <v/>
      </c>
      <c r="P7768" t="str">
        <f>IF(anotacoes!M7768=0,"",UPPER(anotacoes!M7768))</f>
        <v/>
      </c>
      <c r="Q7768" t="str">
        <f t="shared" si="243"/>
        <v>INSERT INTO CONVERSAO_LUTA_ACAO (cd_conversao, id_luta, sequencia, momento_inicio, momento_fim, quem_faz, quem_sofre, acao_tipo, acao, tecnica, direcao, pontuacao) VALUES (1, 114, 31, TRIM(' 00:03:27,035'), TRIM(' 00:03:28,798'), '&lt;ARBITRO_DESCONHECIDO&gt;', '', 'PAUSE', 'MODIFICATON OF SCORE', NULL, NULL, NULL)</v>
      </c>
      <c r="R7768" t="s">
        <v>10327</v>
      </c>
    </row>
    <row r="7769" spans="1:18" hidden="1" x14ac:dyDescent="0.25">
      <c r="A7769" s="7">
        <f>anotacoes!D7769</f>
        <v>40713</v>
      </c>
      <c r="B7769" t="str">
        <f>anotacoes!C7769</f>
        <v>GRAND SLAM RIO DE JANEIRO 2011</v>
      </c>
      <c r="C7769" t="str">
        <f>anotacoes!E7769</f>
        <v>VALOIS-FORTIER</v>
      </c>
      <c r="D7769" t="str">
        <f>anotacoes!F7769</f>
        <v>TAKAMATSU</v>
      </c>
      <c r="E7769" t="s">
        <v>10325</v>
      </c>
      <c r="F7769">
        <f>anotacoes!A7769</f>
        <v>114</v>
      </c>
      <c r="G7769">
        <f>anotacoes!B7769</f>
        <v>32</v>
      </c>
      <c r="H7769" t="str">
        <f>anotacoes!K7769</f>
        <v xml:space="preserve"> 00:03:28,798</v>
      </c>
      <c r="I7769" t="str">
        <f>anotacoes!L7769</f>
        <v xml:space="preserve"> 00:03:28,798</v>
      </c>
      <c r="J7769" t="str">
        <f>IF(L7769="PAUSE",E7769,IF(anotacoes!G7773=conversao_anotacoes!C7769,conversao_anotacoes!C7769,conversao_anotacoes!D7769))</f>
        <v>VALOIS-FORTIER</v>
      </c>
      <c r="K7769" t="str">
        <f t="shared" si="242"/>
        <v>TAKAMATSU</v>
      </c>
      <c r="L7769" t="str">
        <f>UPPER(anotacoes!H7769)</f>
        <v>ATTACK</v>
      </c>
      <c r="M7769" t="str">
        <f>IF(OR(L7769="ATTACK",L7769="FINTA"),"&lt;TECNICA&gt;",UPPER(anotacoes!I7769))</f>
        <v>&lt;TECNICA&gt;</v>
      </c>
      <c r="N7769" t="str">
        <f>IF(OR(L7769="ATTACK",L7769="FINTA"),UPPER(anotacoes!I7769),"")</f>
        <v>KATA OTOSHI KUZURE</v>
      </c>
      <c r="O7769" s="6">
        <f>IF(anotacoes!N7769=0,"",anotacoes!N7769)</f>
        <v>4</v>
      </c>
      <c r="P7769" t="str">
        <f>IF(anotacoes!M7769=0,"",UPPER(anotacoes!M7769))</f>
        <v>YUKO</v>
      </c>
      <c r="Q7769" t="str">
        <f t="shared" si="243"/>
        <v>INSERT INTO CONVERSAO_LUTA_ACAO (cd_conversao, id_luta, sequencia, momento_inicio, momento_fim, quem_faz, quem_sofre, acao_tipo, acao, tecnica, direcao, pontuacao) VALUES (1, 114, 32, TRIM(' 00:03:28,798'), TRIM(' 00:03:28,798'), 'VALOIS-FORTIER', 'TAKAMATSU', 'ATTACK', '&lt;TECNICA&gt;', 'KATA OTOSHI KUZURE', 4, 'YUKO')</v>
      </c>
      <c r="R7769" t="s">
        <v>10327</v>
      </c>
    </row>
    <row r="7770" spans="1:18" hidden="1" x14ac:dyDescent="0.25">
      <c r="A7770" s="7">
        <f>anotacoes!D7770</f>
        <v>40713</v>
      </c>
      <c r="B7770" t="str">
        <f>anotacoes!C7770</f>
        <v>GRAND SLAM RIO DE JANEIRO 2011</v>
      </c>
      <c r="C7770" t="str">
        <f>anotacoes!E7770</f>
        <v>VALOIS-FORTIER</v>
      </c>
      <c r="D7770" t="str">
        <f>anotacoes!F7770</f>
        <v>TAKAMATSU</v>
      </c>
      <c r="E7770" t="s">
        <v>10325</v>
      </c>
      <c r="F7770">
        <f>anotacoes!A7770</f>
        <v>114</v>
      </c>
      <c r="G7770">
        <f>anotacoes!B7770</f>
        <v>33</v>
      </c>
      <c r="H7770" t="str">
        <f>anotacoes!K7770</f>
        <v xml:space="preserve"> 00:03:28,798</v>
      </c>
      <c r="I7770" t="str">
        <f>anotacoes!L7770</f>
        <v xml:space="preserve"> 00:03:34,430</v>
      </c>
      <c r="J7770" t="str">
        <f>IF(L7770="PAUSE",E7770,IF(anotacoes!G7774=conversao_anotacoes!C7770,conversao_anotacoes!C7770,conversao_anotacoes!D7770))</f>
        <v>&lt;ARBITRO_DESCONHECIDO&gt;</v>
      </c>
      <c r="K7770" t="str">
        <f t="shared" si="242"/>
        <v/>
      </c>
      <c r="L7770" t="str">
        <f>UPPER(anotacoes!H7770)</f>
        <v>PAUSE</v>
      </c>
      <c r="M7770" t="str">
        <f>IF(OR(L7770="ATTACK",L7770="FINTA"),"&lt;TECNICA&gt;",UPPER(anotacoes!I7770))</f>
        <v>&lt;NAO_CLASSIFICADO&gt;</v>
      </c>
      <c r="N7770" t="str">
        <f>IF(OR(L7770="ATTACK",L7770="FINTA"),UPPER(anotacoes!I7770),"")</f>
        <v/>
      </c>
      <c r="O7770" s="6" t="str">
        <f>IF(anotacoes!N7770=0,"",anotacoes!N7770)</f>
        <v/>
      </c>
      <c r="P7770" t="str">
        <f>IF(anotacoes!M7770=0,"",UPPER(anotacoes!M7770))</f>
        <v/>
      </c>
      <c r="Q7770" t="str">
        <f t="shared" si="243"/>
        <v>INSERT INTO CONVERSAO_LUTA_ACAO (cd_conversao, id_luta, sequencia, momento_inicio, momento_fim, quem_faz, quem_sofre, acao_tipo, acao, tecnica, direcao, pontuacao) VALUES (1, 114, 33, TRIM(' 00:03:28,798'), TRIM(' 00:03:34,430'), '&lt;ARBITRO_DESCONHECIDO&gt;', '', 'PAUSE', '&lt;NAO_CLASSIFICADO&gt;', NULL, NULL, NULL)</v>
      </c>
      <c r="R7770" t="s">
        <v>10327</v>
      </c>
    </row>
    <row r="7771" spans="1:18" hidden="1" x14ac:dyDescent="0.25">
      <c r="A7771" s="7">
        <f>anotacoes!D7771</f>
        <v>40713</v>
      </c>
      <c r="B7771" t="str">
        <f>anotacoes!C7771</f>
        <v>GRAND SLAM RIO DE JANEIRO 2011</v>
      </c>
      <c r="C7771" t="str">
        <f>anotacoes!E7771</f>
        <v>VALOIS-FORTIER</v>
      </c>
      <c r="D7771" t="str">
        <f>anotacoes!F7771</f>
        <v>TAKAMATSU</v>
      </c>
      <c r="E7771" t="s">
        <v>10325</v>
      </c>
      <c r="F7771">
        <f>anotacoes!A7771</f>
        <v>114</v>
      </c>
      <c r="G7771">
        <f>anotacoes!B7771</f>
        <v>34</v>
      </c>
      <c r="H7771" t="str">
        <f>anotacoes!K7771</f>
        <v xml:space="preserve"> 00:03:34,605</v>
      </c>
      <c r="I7771" t="str">
        <f>anotacoes!L7771</f>
        <v xml:space="preserve"> 00:03:40,275</v>
      </c>
      <c r="J7771" t="str">
        <f>IF(L7771="PAUSE",E7771,IF(anotacoes!G7775=conversao_anotacoes!C7771,conversao_anotacoes!C7771,conversao_anotacoes!D7771))</f>
        <v>VALOIS-FORTIER</v>
      </c>
      <c r="K7771" t="str">
        <f t="shared" si="242"/>
        <v>TAKAMATSU</v>
      </c>
      <c r="L7771" t="str">
        <f>UPPER(anotacoes!H7771)</f>
        <v>DISPLACEMENT</v>
      </c>
      <c r="M7771" t="str">
        <f>IF(OR(L7771="ATTACK",L7771="FINTA"),"&lt;TECNICA&gt;",UPPER(anotacoes!I7771))</f>
        <v>2-3 STEP HESITANT RIGHT</v>
      </c>
      <c r="N7771" t="str">
        <f>IF(OR(L7771="ATTACK",L7771="FINTA"),UPPER(anotacoes!I7771),"")</f>
        <v/>
      </c>
      <c r="O7771" s="6" t="str">
        <f>IF(anotacoes!N7771=0,"",anotacoes!N7771)</f>
        <v/>
      </c>
      <c r="P7771" t="str">
        <f>IF(anotacoes!M7771=0,"",UPPER(anotacoes!M7771))</f>
        <v/>
      </c>
      <c r="Q7771" t="str">
        <f t="shared" si="243"/>
        <v>INSERT INTO CONVERSAO_LUTA_ACAO (cd_conversao, id_luta, sequencia, momento_inicio, momento_fim, quem_faz, quem_sofre, acao_tipo, acao, tecnica, direcao, pontuacao) VALUES (1, 114, 34, TRIM(' 00:03:34,605'), TRIM(' 00:03:40,275'), 'VALOIS-FORTIER', 'TAKAMATSU', 'DISPLACEMENT', '2-3 STEP HESITANT RIGHT', NULL, NULL, NULL)</v>
      </c>
      <c r="R7771" t="s">
        <v>10327</v>
      </c>
    </row>
    <row r="7772" spans="1:18" hidden="1" x14ac:dyDescent="0.25">
      <c r="A7772" s="7">
        <f>anotacoes!D7772</f>
        <v>40713</v>
      </c>
      <c r="B7772" t="str">
        <f>anotacoes!C7772</f>
        <v>GRAND SLAM RIO DE JANEIRO 2011</v>
      </c>
      <c r="C7772" t="str">
        <f>anotacoes!E7772</f>
        <v>VALOIS-FORTIER</v>
      </c>
      <c r="D7772" t="str">
        <f>anotacoes!F7772</f>
        <v>TAKAMATSU</v>
      </c>
      <c r="E7772" t="s">
        <v>10325</v>
      </c>
      <c r="F7772">
        <f>anotacoes!A7772</f>
        <v>114</v>
      </c>
      <c r="G7772">
        <f>anotacoes!B7772</f>
        <v>35</v>
      </c>
      <c r="H7772" t="str">
        <f>anotacoes!K7772</f>
        <v xml:space="preserve"> 00:03:40,446</v>
      </c>
      <c r="I7772" t="str">
        <f>anotacoes!L7772</f>
        <v xml:space="preserve"> 00:03:43,309</v>
      </c>
      <c r="J7772" t="str">
        <f>IF(L7772="PAUSE",E7772,IF(anotacoes!G7776=conversao_anotacoes!C7772,conversao_anotacoes!C7772,conversao_anotacoes!D7772))</f>
        <v>VALOIS-FORTIER</v>
      </c>
      <c r="K7772" t="str">
        <f t="shared" si="242"/>
        <v>TAKAMATSU</v>
      </c>
      <c r="L7772" t="str">
        <f>UPPER(anotacoes!H7772)</f>
        <v>DISPLACEMENT</v>
      </c>
      <c r="M7772" t="str">
        <f>IF(OR(L7772="ATTACK",L7772="FINTA"),"&lt;TECNICA&gt;",UPPER(anotacoes!I7772))</f>
        <v>TRY TO GRIP WITH CONTACT</v>
      </c>
      <c r="N7772" t="str">
        <f>IF(OR(L7772="ATTACK",L7772="FINTA"),UPPER(anotacoes!I7772),"")</f>
        <v/>
      </c>
      <c r="O7772" s="6" t="str">
        <f>IF(anotacoes!N7772=0,"",anotacoes!N7772)</f>
        <v/>
      </c>
      <c r="P7772" t="str">
        <f>IF(anotacoes!M7772=0,"",UPPER(anotacoes!M7772))</f>
        <v/>
      </c>
      <c r="Q7772" t="str">
        <f t="shared" si="243"/>
        <v>INSERT INTO CONVERSAO_LUTA_ACAO (cd_conversao, id_luta, sequencia, momento_inicio, momento_fim, quem_faz, quem_sofre, acao_tipo, acao, tecnica, direcao, pontuacao) VALUES (1, 114, 35, TRIM(' 00:03:40,446'), TRIM(' 00:03:43,309'), 'VALOIS-FORTIER', 'TAKAMATSU', 'DISPLACEMENT', 'TRY TO GRIP WITH CONTACT', NULL, NULL, NULL)</v>
      </c>
      <c r="R7772" t="s">
        <v>10327</v>
      </c>
    </row>
    <row r="7773" spans="1:18" hidden="1" x14ac:dyDescent="0.25">
      <c r="A7773" s="7">
        <f>anotacoes!D7773</f>
        <v>40713</v>
      </c>
      <c r="B7773" t="str">
        <f>anotacoes!C7773</f>
        <v>GRAND SLAM RIO DE JANEIRO 2011</v>
      </c>
      <c r="C7773" t="str">
        <f>anotacoes!E7773</f>
        <v>VALOIS-FORTIER</v>
      </c>
      <c r="D7773" t="str">
        <f>anotacoes!F7773</f>
        <v>TAKAMATSU</v>
      </c>
      <c r="E7773" t="s">
        <v>10325</v>
      </c>
      <c r="F7773">
        <f>anotacoes!A7773</f>
        <v>114</v>
      </c>
      <c r="G7773">
        <f>anotacoes!B7773</f>
        <v>36</v>
      </c>
      <c r="H7773" t="str">
        <f>anotacoes!K7773</f>
        <v xml:space="preserve"> 00:03:43,497</v>
      </c>
      <c r="I7773" t="str">
        <f>anotacoes!L7773</f>
        <v xml:space="preserve"> 00:03:48,131</v>
      </c>
      <c r="J7773" t="str">
        <f>IF(L7773="PAUSE",E7773,IF(anotacoes!G7777=conversao_anotacoes!C7773,conversao_anotacoes!C7773,conversao_anotacoes!D7773))</f>
        <v>TAKAMATSU</v>
      </c>
      <c r="K7773" t="str">
        <f t="shared" si="242"/>
        <v>VALOIS-FORTIER</v>
      </c>
      <c r="L7773" t="str">
        <f>UPPER(anotacoes!H7773)</f>
        <v>GRIP TIME</v>
      </c>
      <c r="M7773" t="str">
        <f>IF(OR(L7773="ATTACK",L7773="FINTA"),"&lt;TECNICA&gt;",UPPER(anotacoes!I7773))</f>
        <v>RIGHT SLEEVE LEFT SLEEVE</v>
      </c>
      <c r="N7773" t="str">
        <f>IF(OR(L7773="ATTACK",L7773="FINTA"),UPPER(anotacoes!I7773),"")</f>
        <v/>
      </c>
      <c r="O7773" s="6" t="str">
        <f>IF(anotacoes!N7773=0,"",anotacoes!N7773)</f>
        <v/>
      </c>
      <c r="P7773" t="str">
        <f>IF(anotacoes!M7773=0,"",UPPER(anotacoes!M7773))</f>
        <v/>
      </c>
      <c r="Q7773" t="str">
        <f t="shared" si="243"/>
        <v>INSERT INTO CONVERSAO_LUTA_ACAO (cd_conversao, id_luta, sequencia, momento_inicio, momento_fim, quem_faz, quem_sofre, acao_tipo, acao, tecnica, direcao, pontuacao) VALUES (1, 114, 36, TRIM(' 00:03:43,497'), TRIM(' 00:03:48,131'), 'TAKAMATSU', 'VALOIS-FORTIER', 'GRIP TIME', 'RIGHT SLEEVE LEFT SLEEVE', NULL, NULL, NULL)</v>
      </c>
      <c r="R7773" t="s">
        <v>10327</v>
      </c>
    </row>
    <row r="7774" spans="1:18" hidden="1" x14ac:dyDescent="0.25">
      <c r="A7774" s="7">
        <f>anotacoes!D7774</f>
        <v>40713</v>
      </c>
      <c r="B7774" t="str">
        <f>anotacoes!C7774</f>
        <v>GRAND SLAM RIO DE JANEIRO 2011</v>
      </c>
      <c r="C7774" t="str">
        <f>anotacoes!E7774</f>
        <v>VALOIS-FORTIER</v>
      </c>
      <c r="D7774" t="str">
        <f>anotacoes!F7774</f>
        <v>TAKAMATSU</v>
      </c>
      <c r="E7774" t="s">
        <v>10325</v>
      </c>
      <c r="F7774">
        <f>anotacoes!A7774</f>
        <v>114</v>
      </c>
      <c r="G7774">
        <f>anotacoes!B7774</f>
        <v>37</v>
      </c>
      <c r="H7774" t="str">
        <f>anotacoes!K7774</f>
        <v xml:space="preserve"> 00:03:48,131</v>
      </c>
      <c r="I7774" t="str">
        <f>anotacoes!L7774</f>
        <v xml:space="preserve"> 00:03:48,882</v>
      </c>
      <c r="J7774" t="str">
        <f>IF(L7774="PAUSE",E7774,IF(anotacoes!G7778=conversao_anotacoes!C7774,conversao_anotacoes!C7774,conversao_anotacoes!D7774))</f>
        <v>VALOIS-FORTIER</v>
      </c>
      <c r="K7774" t="str">
        <f t="shared" si="242"/>
        <v>TAKAMATSU</v>
      </c>
      <c r="L7774" t="str">
        <f>UPPER(anotacoes!H7774)</f>
        <v>DEFENSE</v>
      </c>
      <c r="M7774" t="str">
        <f>IF(OR(L7774="ATTACK",L7774="FINTA"),"&lt;TECNICA&gt;",UPPER(anotacoes!I7774))</f>
        <v>TAE-SABAKI LEFT INCLINED</v>
      </c>
      <c r="N7774" t="str">
        <f>IF(OR(L7774="ATTACK",L7774="FINTA"),UPPER(anotacoes!I7774),"")</f>
        <v/>
      </c>
      <c r="O7774" s="6" t="str">
        <f>IF(anotacoes!N7774=0,"",anotacoes!N7774)</f>
        <v/>
      </c>
      <c r="P7774" t="str">
        <f>IF(anotacoes!M7774=0,"",UPPER(anotacoes!M7774))</f>
        <v/>
      </c>
      <c r="Q7774" t="str">
        <f t="shared" si="243"/>
        <v>INSERT INTO CONVERSAO_LUTA_ACAO (cd_conversao, id_luta, sequencia, momento_inicio, momento_fim, quem_faz, quem_sofre, acao_tipo, acao, tecnica, direcao, pontuacao) VALUES (1, 114, 37, TRIM(' 00:03:48,131'), TRIM(' 00:03:48,882'), 'VALOIS-FORTIER', 'TAKAMATSU', 'DEFENSE', 'TAE-SABAKI LEFT INCLINED', NULL, NULL, NULL)</v>
      </c>
      <c r="R7774" t="s">
        <v>10327</v>
      </c>
    </row>
    <row r="7775" spans="1:18" hidden="1" x14ac:dyDescent="0.25">
      <c r="A7775" s="7">
        <f>anotacoes!D7775</f>
        <v>40713</v>
      </c>
      <c r="B7775" t="str">
        <f>anotacoes!C7775</f>
        <v>GRAND SLAM RIO DE JANEIRO 2011</v>
      </c>
      <c r="C7775" t="str">
        <f>anotacoes!E7775</f>
        <v>VALOIS-FORTIER</v>
      </c>
      <c r="D7775" t="str">
        <f>anotacoes!F7775</f>
        <v>TAKAMATSU</v>
      </c>
      <c r="E7775" t="s">
        <v>10325</v>
      </c>
      <c r="F7775">
        <f>anotacoes!A7775</f>
        <v>114</v>
      </c>
      <c r="G7775">
        <f>anotacoes!B7775</f>
        <v>38</v>
      </c>
      <c r="H7775" t="str">
        <f>anotacoes!K7775</f>
        <v xml:space="preserve"> 00:03:49,037</v>
      </c>
      <c r="I7775" t="str">
        <f>anotacoes!L7775</f>
        <v xml:space="preserve"> 00:03:58,403</v>
      </c>
      <c r="J7775" t="str">
        <f>IF(L7775="PAUSE",E7775,IF(anotacoes!G7779=conversao_anotacoes!C7775,conversao_anotacoes!C7775,conversao_anotacoes!D7775))</f>
        <v>VALOIS-FORTIER</v>
      </c>
      <c r="K7775" t="str">
        <f t="shared" si="242"/>
        <v>TAKAMATSU</v>
      </c>
      <c r="L7775" t="str">
        <f>UPPER(anotacoes!H7775)</f>
        <v>GROUNDWORK COMBAT</v>
      </c>
      <c r="M7775" t="str">
        <f>IF(OR(L7775="ATTACK",L7775="FINTA"),"&lt;TECNICA&gt;",UPPER(anotacoes!I7775))</f>
        <v>TRYING TO ATTACK</v>
      </c>
      <c r="N7775" t="str">
        <f>IF(OR(L7775="ATTACK",L7775="FINTA"),UPPER(anotacoes!I7775),"")</f>
        <v/>
      </c>
      <c r="O7775" s="6" t="str">
        <f>IF(anotacoes!N7775=0,"",anotacoes!N7775)</f>
        <v/>
      </c>
      <c r="P7775" t="str">
        <f>IF(anotacoes!M7775=0,"",UPPER(anotacoes!M7775))</f>
        <v/>
      </c>
      <c r="Q7775" t="str">
        <f t="shared" si="243"/>
        <v>INSERT INTO CONVERSAO_LUTA_ACAO (cd_conversao, id_luta, sequencia, momento_inicio, momento_fim, quem_faz, quem_sofre, acao_tipo, acao, tecnica, direcao, pontuacao) VALUES (1, 114, 38, TRIM(' 00:03:49,037'), TRIM(' 00:03:58,403'), 'VALOIS-FORTIER', 'TAKAMATSU', 'GROUNDWORK COMBAT', 'TRYING TO ATTACK', NULL, NULL, NULL)</v>
      </c>
      <c r="R7775" t="s">
        <v>10327</v>
      </c>
    </row>
    <row r="7776" spans="1:18" hidden="1" x14ac:dyDescent="0.25">
      <c r="A7776" s="7">
        <f>anotacoes!D7776</f>
        <v>40713</v>
      </c>
      <c r="B7776" t="str">
        <f>anotacoes!C7776</f>
        <v>GRAND SLAM RIO DE JANEIRO 2011</v>
      </c>
      <c r="C7776" t="str">
        <f>anotacoes!E7776</f>
        <v>VALOIS-FORTIER</v>
      </c>
      <c r="D7776" t="str">
        <f>anotacoes!F7776</f>
        <v>TAKAMATSU</v>
      </c>
      <c r="E7776" t="s">
        <v>10325</v>
      </c>
      <c r="F7776">
        <f>anotacoes!A7776</f>
        <v>114</v>
      </c>
      <c r="G7776">
        <f>anotacoes!B7776</f>
        <v>39</v>
      </c>
      <c r="H7776" t="str">
        <f>anotacoes!K7776</f>
        <v xml:space="preserve"> 00:03:58,568</v>
      </c>
      <c r="I7776" t="str">
        <f>anotacoes!L7776</f>
        <v xml:space="preserve"> 00:04:04,596</v>
      </c>
      <c r="J7776" t="str">
        <f>IF(L7776="PAUSE",E7776,IF(anotacoes!G7780=conversao_anotacoes!C7776,conversao_anotacoes!C7776,conversao_anotacoes!D7776))</f>
        <v>&lt;ARBITRO_DESCONHECIDO&gt;</v>
      </c>
      <c r="K7776" t="str">
        <f t="shared" si="242"/>
        <v/>
      </c>
      <c r="L7776" t="str">
        <f>UPPER(anotacoes!H7776)</f>
        <v>PAUSE</v>
      </c>
      <c r="M7776" t="str">
        <f>IF(OR(L7776="ATTACK",L7776="FINTA"),"&lt;TECNICA&gt;",UPPER(anotacoes!I7776))</f>
        <v>&lt;NAO_CLASSIFICADO&gt;</v>
      </c>
      <c r="N7776" t="str">
        <f>IF(OR(L7776="ATTACK",L7776="FINTA"),UPPER(anotacoes!I7776),"")</f>
        <v/>
      </c>
      <c r="O7776" s="6" t="str">
        <f>IF(anotacoes!N7776=0,"",anotacoes!N7776)</f>
        <v/>
      </c>
      <c r="P7776" t="str">
        <f>IF(anotacoes!M7776=0,"",UPPER(anotacoes!M7776))</f>
        <v/>
      </c>
      <c r="Q7776" t="str">
        <f t="shared" si="243"/>
        <v>INSERT INTO CONVERSAO_LUTA_ACAO (cd_conversao, id_luta, sequencia, momento_inicio, momento_fim, quem_faz, quem_sofre, acao_tipo, acao, tecnica, direcao, pontuacao) VALUES (1, 114, 39, TRIM(' 00:03:58,568'), TRIM(' 00:04:04,596'), '&lt;ARBITRO_DESCONHECIDO&gt;', '', 'PAUSE', '&lt;NAO_CLASSIFICADO&gt;', NULL, NULL, NULL)</v>
      </c>
      <c r="R7776" t="s">
        <v>10327</v>
      </c>
    </row>
    <row r="7777" spans="1:18" hidden="1" x14ac:dyDescent="0.25">
      <c r="A7777" s="7">
        <f>anotacoes!D7777</f>
        <v>40713</v>
      </c>
      <c r="B7777" t="str">
        <f>anotacoes!C7777</f>
        <v>GRAND SLAM RIO DE JANEIRO 2011</v>
      </c>
      <c r="C7777" t="str">
        <f>anotacoes!E7777</f>
        <v>VALOIS-FORTIER</v>
      </c>
      <c r="D7777" t="str">
        <f>anotacoes!F7777</f>
        <v>TAKAMATSU</v>
      </c>
      <c r="E7777" t="s">
        <v>10325</v>
      </c>
      <c r="F7777">
        <f>anotacoes!A7777</f>
        <v>114</v>
      </c>
      <c r="G7777">
        <f>anotacoes!B7777</f>
        <v>40</v>
      </c>
      <c r="H7777" t="str">
        <f>anotacoes!K7777</f>
        <v xml:space="preserve"> 00:04:04,860</v>
      </c>
      <c r="I7777" t="str">
        <f>anotacoes!L7777</f>
        <v xml:space="preserve"> 00:04:09,239</v>
      </c>
      <c r="J7777" t="str">
        <f>IF(L7777="PAUSE",E7777,IF(anotacoes!G7781=conversao_anotacoes!C7777,conversao_anotacoes!C7777,conversao_anotacoes!D7777))</f>
        <v>VALOIS-FORTIER</v>
      </c>
      <c r="K7777" t="str">
        <f t="shared" si="242"/>
        <v>TAKAMATSU</v>
      </c>
      <c r="L7777" t="str">
        <f>UPPER(anotacoes!H7777)</f>
        <v>DISPLACEMENT</v>
      </c>
      <c r="M7777" t="str">
        <f>IF(OR(L7777="ATTACK",L7777="FINTA"),"&lt;TECNICA&gt;",UPPER(anotacoes!I7777))</f>
        <v>2-3 STEP HESITANT RIGHT</v>
      </c>
      <c r="N7777" t="str">
        <f>IF(OR(L7777="ATTACK",L7777="FINTA"),UPPER(anotacoes!I7777),"")</f>
        <v/>
      </c>
      <c r="O7777" s="6" t="str">
        <f>IF(anotacoes!N7777=0,"",anotacoes!N7777)</f>
        <v/>
      </c>
      <c r="P7777" t="str">
        <f>IF(anotacoes!M7777=0,"",UPPER(anotacoes!M7777))</f>
        <v/>
      </c>
      <c r="Q7777" t="str">
        <f t="shared" si="243"/>
        <v>INSERT INTO CONVERSAO_LUTA_ACAO (cd_conversao, id_luta, sequencia, momento_inicio, momento_fim, quem_faz, quem_sofre, acao_tipo, acao, tecnica, direcao, pontuacao) VALUES (1, 114, 40, TRIM(' 00:04:04,860'), TRIM(' 00:04:09,239'), 'VALOIS-FORTIER', 'TAKAMATSU', 'DISPLACEMENT', '2-3 STEP HESITANT RIGHT', NULL, NULL, NULL)</v>
      </c>
      <c r="R7777" t="s">
        <v>10327</v>
      </c>
    </row>
    <row r="7778" spans="1:18" hidden="1" x14ac:dyDescent="0.25">
      <c r="A7778" s="7">
        <f>anotacoes!D7778</f>
        <v>40713</v>
      </c>
      <c r="B7778" t="str">
        <f>anotacoes!C7778</f>
        <v>GRAND SLAM RIO DE JANEIRO 2011</v>
      </c>
      <c r="C7778" t="str">
        <f>anotacoes!E7778</f>
        <v>VALOIS-FORTIER</v>
      </c>
      <c r="D7778" t="str">
        <f>anotacoes!F7778</f>
        <v>TAKAMATSU</v>
      </c>
      <c r="E7778" t="s">
        <v>10325</v>
      </c>
      <c r="F7778">
        <f>anotacoes!A7778</f>
        <v>114</v>
      </c>
      <c r="G7778">
        <f>anotacoes!B7778</f>
        <v>41</v>
      </c>
      <c r="H7778" t="str">
        <f>anotacoes!K7778</f>
        <v xml:space="preserve"> 00:04:09,368</v>
      </c>
      <c r="I7778" t="str">
        <f>anotacoes!L7778</f>
        <v xml:space="preserve"> 00:04:12,343</v>
      </c>
      <c r="J7778" t="str">
        <f>IF(L7778="PAUSE",E7778,IF(anotacoes!G7782=conversao_anotacoes!C7778,conversao_anotacoes!C7778,conversao_anotacoes!D7778))</f>
        <v>VALOIS-FORTIER</v>
      </c>
      <c r="K7778" t="str">
        <f t="shared" si="242"/>
        <v>TAKAMATSU</v>
      </c>
      <c r="L7778" t="str">
        <f>UPPER(anotacoes!H7778)</f>
        <v>DISPLACEMENT</v>
      </c>
      <c r="M7778" t="str">
        <f>IF(OR(L7778="ATTACK",L7778="FINTA"),"&lt;TECNICA&gt;",UPPER(anotacoes!I7778))</f>
        <v>TRY TO GRIP WITH CONTACT</v>
      </c>
      <c r="N7778" t="str">
        <f>IF(OR(L7778="ATTACK",L7778="FINTA"),UPPER(anotacoes!I7778),"")</f>
        <v/>
      </c>
      <c r="O7778" s="6" t="str">
        <f>IF(anotacoes!N7778=0,"",anotacoes!N7778)</f>
        <v/>
      </c>
      <c r="P7778" t="str">
        <f>IF(anotacoes!M7778=0,"",UPPER(anotacoes!M7778))</f>
        <v/>
      </c>
      <c r="Q7778" t="str">
        <f t="shared" si="243"/>
        <v>INSERT INTO CONVERSAO_LUTA_ACAO (cd_conversao, id_luta, sequencia, momento_inicio, momento_fim, quem_faz, quem_sofre, acao_tipo, acao, tecnica, direcao, pontuacao) VALUES (1, 114, 41, TRIM(' 00:04:09,368'), TRIM(' 00:04:12,343'), 'VALOIS-FORTIER', 'TAKAMATSU', 'DISPLACEMENT', 'TRY TO GRIP WITH CONTACT', NULL, NULL, NULL)</v>
      </c>
      <c r="R7778" t="s">
        <v>10327</v>
      </c>
    </row>
    <row r="7779" spans="1:18" hidden="1" x14ac:dyDescent="0.25">
      <c r="A7779" s="7">
        <f>anotacoes!D7779</f>
        <v>40713</v>
      </c>
      <c r="B7779" t="str">
        <f>anotacoes!C7779</f>
        <v>GRAND SLAM RIO DE JANEIRO 2011</v>
      </c>
      <c r="C7779" t="str">
        <f>anotacoes!E7779</f>
        <v>VALOIS-FORTIER</v>
      </c>
      <c r="D7779" t="str">
        <f>anotacoes!F7779</f>
        <v>TAKAMATSU</v>
      </c>
      <c r="E7779" t="s">
        <v>10325</v>
      </c>
      <c r="F7779">
        <f>anotacoes!A7779</f>
        <v>114</v>
      </c>
      <c r="G7779">
        <f>anotacoes!B7779</f>
        <v>42</v>
      </c>
      <c r="H7779" t="str">
        <f>anotacoes!K7779</f>
        <v xml:space="preserve"> 00:04:12,504</v>
      </c>
      <c r="I7779" t="str">
        <f>anotacoes!L7779</f>
        <v xml:space="preserve"> 00:04:14,981</v>
      </c>
      <c r="J7779" t="str">
        <f>IF(L7779="PAUSE",E7779,IF(anotacoes!G7783=conversao_anotacoes!C7779,conversao_anotacoes!C7779,conversao_anotacoes!D7779))</f>
        <v>VALOIS-FORTIER</v>
      </c>
      <c r="K7779" t="str">
        <f t="shared" si="242"/>
        <v>TAKAMATSU</v>
      </c>
      <c r="L7779" t="str">
        <f>UPPER(anotacoes!H7779)</f>
        <v>GRIP TIME</v>
      </c>
      <c r="M7779" t="str">
        <f>IF(OR(L7779="ATTACK",L7779="FINTA"),"&lt;TECNICA&gt;",UPPER(anotacoes!I7779))</f>
        <v>LEFT COLLAR</v>
      </c>
      <c r="N7779" t="str">
        <f>IF(OR(L7779="ATTACK",L7779="FINTA"),UPPER(anotacoes!I7779),"")</f>
        <v/>
      </c>
      <c r="O7779" s="6" t="str">
        <f>IF(anotacoes!N7779=0,"",anotacoes!N7779)</f>
        <v/>
      </c>
      <c r="P7779" t="str">
        <f>IF(anotacoes!M7779=0,"",UPPER(anotacoes!M7779))</f>
        <v/>
      </c>
      <c r="Q7779" t="str">
        <f t="shared" si="243"/>
        <v>INSERT INTO CONVERSAO_LUTA_ACAO (cd_conversao, id_luta, sequencia, momento_inicio, momento_fim, quem_faz, quem_sofre, acao_tipo, acao, tecnica, direcao, pontuacao) VALUES (1, 114, 42, TRIM(' 00:04:12,504'), TRIM(' 00:04:14,981'), 'VALOIS-FORTIER', 'TAKAMATSU', 'GRIP TIME', 'LEFT COLLAR', NULL, NULL, NULL)</v>
      </c>
      <c r="R7779" t="s">
        <v>10327</v>
      </c>
    </row>
    <row r="7780" spans="1:18" hidden="1" x14ac:dyDescent="0.25">
      <c r="A7780" s="7">
        <f>anotacoes!D7780</f>
        <v>40713</v>
      </c>
      <c r="B7780" t="str">
        <f>anotacoes!C7780</f>
        <v>GRAND SLAM RIO DE JANEIRO 2011</v>
      </c>
      <c r="C7780" t="str">
        <f>anotacoes!E7780</f>
        <v>VALOIS-FORTIER</v>
      </c>
      <c r="D7780" t="str">
        <f>anotacoes!F7780</f>
        <v>TAKAMATSU</v>
      </c>
      <c r="E7780" t="s">
        <v>10325</v>
      </c>
      <c r="F7780">
        <f>anotacoes!A7780</f>
        <v>114</v>
      </c>
      <c r="G7780">
        <f>anotacoes!B7780</f>
        <v>43</v>
      </c>
      <c r="H7780" t="str">
        <f>anotacoes!K7780</f>
        <v xml:space="preserve"> 00:04:14,981</v>
      </c>
      <c r="I7780" t="str">
        <f>anotacoes!L7780</f>
        <v xml:space="preserve"> 00:04:16,183</v>
      </c>
      <c r="J7780" t="str">
        <f>IF(L7780="PAUSE",E7780,IF(anotacoes!G7784=conversao_anotacoes!C7780,conversao_anotacoes!C7780,conversao_anotacoes!D7780))</f>
        <v>VALOIS-FORTIER</v>
      </c>
      <c r="K7780" t="str">
        <f t="shared" si="242"/>
        <v>TAKAMATSU</v>
      </c>
      <c r="L7780" t="str">
        <f>UPPER(anotacoes!H7780)</f>
        <v>ATTACK</v>
      </c>
      <c r="M7780" t="str">
        <f>IF(OR(L7780="ATTACK",L7780="FINTA"),"&lt;TECNICA&gt;",UPPER(anotacoes!I7780))</f>
        <v>&lt;TECNICA&gt;</v>
      </c>
      <c r="N7780" t="str">
        <f>IF(OR(L7780="ATTACK",L7780="FINTA"),UPPER(anotacoes!I7780),"")</f>
        <v>UCHIMATA</v>
      </c>
      <c r="O7780" s="6">
        <f>IF(anotacoes!N7780=0,"",anotacoes!N7780)</f>
        <v>6</v>
      </c>
      <c r="P7780" t="str">
        <f>IF(anotacoes!M7780=0,"",UPPER(anotacoes!M7780))</f>
        <v/>
      </c>
      <c r="Q7780" t="str">
        <f t="shared" si="243"/>
        <v>INSERT INTO CONVERSAO_LUTA_ACAO (cd_conversao, id_luta, sequencia, momento_inicio, momento_fim, quem_faz, quem_sofre, acao_tipo, acao, tecnica, direcao, pontuacao) VALUES (1, 114, 43, TRIM(' 00:04:14,981'), TRIM(' 00:04:16,183'), 'VALOIS-FORTIER', 'TAKAMATSU', 'ATTACK', '&lt;TECNICA&gt;', 'UCHIMATA', 6, NULL)</v>
      </c>
      <c r="R7780" t="s">
        <v>10327</v>
      </c>
    </row>
    <row r="7781" spans="1:18" hidden="1" x14ac:dyDescent="0.25">
      <c r="A7781" s="7">
        <f>anotacoes!D7781</f>
        <v>40713</v>
      </c>
      <c r="B7781" t="str">
        <f>anotacoes!C7781</f>
        <v>GRAND SLAM RIO DE JANEIRO 2011</v>
      </c>
      <c r="C7781" t="str">
        <f>anotacoes!E7781</f>
        <v>VALOIS-FORTIER</v>
      </c>
      <c r="D7781" t="str">
        <f>anotacoes!F7781</f>
        <v>TAKAMATSU</v>
      </c>
      <c r="E7781" t="s">
        <v>10325</v>
      </c>
      <c r="F7781">
        <f>anotacoes!A7781</f>
        <v>114</v>
      </c>
      <c r="G7781">
        <f>anotacoes!B7781</f>
        <v>44</v>
      </c>
      <c r="H7781" t="str">
        <f>anotacoes!K7781</f>
        <v xml:space="preserve"> 00:04:16,183</v>
      </c>
      <c r="I7781" t="str">
        <f>anotacoes!L7781</f>
        <v xml:space="preserve"> 00:04:19,251</v>
      </c>
      <c r="J7781" t="str">
        <f>IF(L7781="PAUSE",E7781,IF(anotacoes!G7785=conversao_anotacoes!C7781,conversao_anotacoes!C7781,conversao_anotacoes!D7781))</f>
        <v>VALOIS-FORTIER</v>
      </c>
      <c r="K7781" t="str">
        <f t="shared" si="242"/>
        <v>TAKAMATSU</v>
      </c>
      <c r="L7781" t="str">
        <f>UPPER(anotacoes!H7781)</f>
        <v>GROUNDWORK COMBAT</v>
      </c>
      <c r="M7781" t="str">
        <f>IF(OR(L7781="ATTACK",L7781="FINTA"),"&lt;TECNICA&gt;",UPPER(anotacoes!I7781))</f>
        <v>DEFENSIVE POSITION</v>
      </c>
      <c r="N7781" t="str">
        <f>IF(OR(L7781="ATTACK",L7781="FINTA"),UPPER(anotacoes!I7781),"")</f>
        <v/>
      </c>
      <c r="O7781" s="6" t="str">
        <f>IF(anotacoes!N7781=0,"",anotacoes!N7781)</f>
        <v/>
      </c>
      <c r="P7781" t="str">
        <f>IF(anotacoes!M7781=0,"",UPPER(anotacoes!M7781))</f>
        <v/>
      </c>
      <c r="Q7781" t="str">
        <f t="shared" si="243"/>
        <v>INSERT INTO CONVERSAO_LUTA_ACAO (cd_conversao, id_luta, sequencia, momento_inicio, momento_fim, quem_faz, quem_sofre, acao_tipo, acao, tecnica, direcao, pontuacao) VALUES (1, 114, 44, TRIM(' 00:04:16,183'), TRIM(' 00:04:19,251'), 'VALOIS-FORTIER', 'TAKAMATSU', 'GROUNDWORK COMBAT', 'DEFENSIVE POSITION', NULL, NULL, NULL)</v>
      </c>
      <c r="R7781" t="s">
        <v>10327</v>
      </c>
    </row>
    <row r="7782" spans="1:18" hidden="1" x14ac:dyDescent="0.25">
      <c r="A7782" s="7">
        <f>anotacoes!D7782</f>
        <v>40713</v>
      </c>
      <c r="B7782" t="str">
        <f>anotacoes!C7782</f>
        <v>GRAND SLAM RIO DE JANEIRO 2011</v>
      </c>
      <c r="C7782" t="str">
        <f>anotacoes!E7782</f>
        <v>VALOIS-FORTIER</v>
      </c>
      <c r="D7782" t="str">
        <f>anotacoes!F7782</f>
        <v>TAKAMATSU</v>
      </c>
      <c r="E7782" t="s">
        <v>10325</v>
      </c>
      <c r="F7782">
        <f>anotacoes!A7782</f>
        <v>114</v>
      </c>
      <c r="G7782">
        <f>anotacoes!B7782</f>
        <v>45</v>
      </c>
      <c r="H7782" t="str">
        <f>anotacoes!K7782</f>
        <v xml:space="preserve"> 00:04:19,419</v>
      </c>
      <c r="I7782" t="str">
        <f>anotacoes!L7782</f>
        <v xml:space="preserve"> 00:05:02,380</v>
      </c>
      <c r="J7782" t="str">
        <f>IF(L7782="PAUSE",E7782,IF(anotacoes!G7786=conversao_anotacoes!C7782,conversao_anotacoes!C7782,conversao_anotacoes!D7782))</f>
        <v>&lt;ARBITRO_DESCONHECIDO&gt;</v>
      </c>
      <c r="K7782" t="str">
        <f t="shared" si="242"/>
        <v/>
      </c>
      <c r="L7782" t="str">
        <f>UPPER(anotacoes!H7782)</f>
        <v>PAUSE</v>
      </c>
      <c r="M7782" t="str">
        <f>IF(OR(L7782="ATTACK",L7782="FINTA"),"&lt;TECNICA&gt;",UPPER(anotacoes!I7782))</f>
        <v>&lt;NAO_CLASSIFICADO&gt;</v>
      </c>
      <c r="N7782" t="str">
        <f>IF(OR(L7782="ATTACK",L7782="FINTA"),UPPER(anotacoes!I7782),"")</f>
        <v/>
      </c>
      <c r="O7782" s="6" t="str">
        <f>IF(anotacoes!N7782=0,"",anotacoes!N7782)</f>
        <v/>
      </c>
      <c r="P7782" t="str">
        <f>IF(anotacoes!M7782=0,"",UPPER(anotacoes!M7782))</f>
        <v/>
      </c>
      <c r="Q7782" t="str">
        <f t="shared" si="243"/>
        <v>INSERT INTO CONVERSAO_LUTA_ACAO (cd_conversao, id_luta, sequencia, momento_inicio, momento_fim, quem_faz, quem_sofre, acao_tipo, acao, tecnica, direcao, pontuacao) VALUES (1, 114, 45, TRIM(' 00:04:19,419'), TRIM(' 00:05:02,380'), '&lt;ARBITRO_DESCONHECIDO&gt;', '', 'PAUSE', '&lt;NAO_CLASSIFICADO&gt;', NULL, NULL, NULL)</v>
      </c>
      <c r="R7782" t="s">
        <v>10327</v>
      </c>
    </row>
    <row r="7783" spans="1:18" hidden="1" x14ac:dyDescent="0.25">
      <c r="A7783" s="7">
        <f>anotacoes!D7783</f>
        <v>40713</v>
      </c>
      <c r="B7783" t="str">
        <f>anotacoes!C7783</f>
        <v>GRAND SLAM RIO DE JANEIRO 2011</v>
      </c>
      <c r="C7783" t="str">
        <f>anotacoes!E7783</f>
        <v>VALOIS-FORTIER</v>
      </c>
      <c r="D7783" t="str">
        <f>anotacoes!F7783</f>
        <v>TAKAMATSU</v>
      </c>
      <c r="E7783" t="s">
        <v>10325</v>
      </c>
      <c r="F7783">
        <f>anotacoes!A7783</f>
        <v>114</v>
      </c>
      <c r="G7783">
        <f>anotacoes!B7783</f>
        <v>46</v>
      </c>
      <c r="H7783" t="str">
        <f>anotacoes!K7783</f>
        <v xml:space="preserve"> 00:05:02,380</v>
      </c>
      <c r="I7783" t="str">
        <f>anotacoes!L7783</f>
        <v xml:space="preserve"> 00:05:03,475</v>
      </c>
      <c r="J7783" t="str">
        <f>IF(L7783="PAUSE",E7783,IF(anotacoes!G7787=conversao_anotacoes!C7783,conversao_anotacoes!C7783,conversao_anotacoes!D7783))</f>
        <v>VALOIS-FORTIER</v>
      </c>
      <c r="K7783" t="str">
        <f t="shared" si="242"/>
        <v>TAKAMATSU</v>
      </c>
      <c r="L7783" t="str">
        <f>UPPER(anotacoes!H7783)</f>
        <v>DISPLACEMENT</v>
      </c>
      <c r="M7783" t="str">
        <f>IF(OR(L7783="ATTACK",L7783="FINTA"),"&lt;TECNICA&gt;",UPPER(anotacoes!I7783))</f>
        <v>2-3 STEP HESITANT RIGHT</v>
      </c>
      <c r="N7783" t="str">
        <f>IF(OR(L7783="ATTACK",L7783="FINTA"),UPPER(anotacoes!I7783),"")</f>
        <v/>
      </c>
      <c r="O7783" s="6" t="str">
        <f>IF(anotacoes!N7783=0,"",anotacoes!N7783)</f>
        <v/>
      </c>
      <c r="P7783" t="str">
        <f>IF(anotacoes!M7783=0,"",UPPER(anotacoes!M7783))</f>
        <v/>
      </c>
      <c r="Q7783" t="str">
        <f t="shared" si="243"/>
        <v>INSERT INTO CONVERSAO_LUTA_ACAO (cd_conversao, id_luta, sequencia, momento_inicio, momento_fim, quem_faz, quem_sofre, acao_tipo, acao, tecnica, direcao, pontuacao) VALUES (1, 114, 46, TRIM(' 00:05:02,380'), TRIM(' 00:05:03,475'), 'VALOIS-FORTIER', 'TAKAMATSU', 'DISPLACEMENT', '2-3 STEP HESITANT RIGHT', NULL, NULL, NULL)</v>
      </c>
      <c r="R7783" t="s">
        <v>10327</v>
      </c>
    </row>
    <row r="7784" spans="1:18" hidden="1" x14ac:dyDescent="0.25">
      <c r="A7784" s="7">
        <f>anotacoes!D7784</f>
        <v>40713</v>
      </c>
      <c r="B7784" t="str">
        <f>anotacoes!C7784</f>
        <v>GRAND SLAM RIO DE JANEIRO 2011</v>
      </c>
      <c r="C7784" t="str">
        <f>anotacoes!E7784</f>
        <v>VALOIS-FORTIER</v>
      </c>
      <c r="D7784" t="str">
        <f>anotacoes!F7784</f>
        <v>TAKAMATSU</v>
      </c>
      <c r="E7784" t="s">
        <v>10325</v>
      </c>
      <c r="F7784">
        <f>anotacoes!A7784</f>
        <v>114</v>
      </c>
      <c r="G7784">
        <f>anotacoes!B7784</f>
        <v>47</v>
      </c>
      <c r="H7784" t="str">
        <f>anotacoes!K7784</f>
        <v xml:space="preserve"> 00:05:03,644</v>
      </c>
      <c r="I7784" t="str">
        <f>anotacoes!L7784</f>
        <v xml:space="preserve"> 00:05:04,900</v>
      </c>
      <c r="J7784" t="str">
        <f>IF(L7784="PAUSE",E7784,IF(anotacoes!G7788=conversao_anotacoes!C7784,conversao_anotacoes!C7784,conversao_anotacoes!D7784))</f>
        <v>VALOIS-FORTIER</v>
      </c>
      <c r="K7784" t="str">
        <f t="shared" si="242"/>
        <v>TAKAMATSU</v>
      </c>
      <c r="L7784" t="str">
        <f>UPPER(anotacoes!H7784)</f>
        <v>DISPLACEMENT</v>
      </c>
      <c r="M7784" t="str">
        <f>IF(OR(L7784="ATTACK",L7784="FINTA"),"&lt;TECNICA&gt;",UPPER(anotacoes!I7784))</f>
        <v>TRY TO GRIP WITH CONTACT</v>
      </c>
      <c r="N7784" t="str">
        <f>IF(OR(L7784="ATTACK",L7784="FINTA"),UPPER(anotacoes!I7784),"")</f>
        <v/>
      </c>
      <c r="O7784" s="6" t="str">
        <f>IF(anotacoes!N7784=0,"",anotacoes!N7784)</f>
        <v/>
      </c>
      <c r="P7784" t="str">
        <f>IF(anotacoes!M7784=0,"",UPPER(anotacoes!M7784))</f>
        <v/>
      </c>
      <c r="Q7784" t="str">
        <f t="shared" si="243"/>
        <v>INSERT INTO CONVERSAO_LUTA_ACAO (cd_conversao, id_luta, sequencia, momento_inicio, momento_fim, quem_faz, quem_sofre, acao_tipo, acao, tecnica, direcao, pontuacao) VALUES (1, 114, 47, TRIM(' 00:05:03,644'), TRIM(' 00:05:04,900'), 'VALOIS-FORTIER', 'TAKAMATSU', 'DISPLACEMENT', 'TRY TO GRIP WITH CONTACT', NULL, NULL, NULL)</v>
      </c>
      <c r="R7784" t="s">
        <v>10327</v>
      </c>
    </row>
    <row r="7785" spans="1:18" hidden="1" x14ac:dyDescent="0.25">
      <c r="A7785" s="7">
        <f>anotacoes!D7785</f>
        <v>40713</v>
      </c>
      <c r="B7785" t="str">
        <f>anotacoes!C7785</f>
        <v>GRAND SLAM RIO DE JANEIRO 2011</v>
      </c>
      <c r="C7785" t="str">
        <f>anotacoes!E7785</f>
        <v>VALOIS-FORTIER</v>
      </c>
      <c r="D7785" t="str">
        <f>anotacoes!F7785</f>
        <v>TAKAMATSU</v>
      </c>
      <c r="E7785" t="s">
        <v>10325</v>
      </c>
      <c r="F7785">
        <f>anotacoes!A7785</f>
        <v>114</v>
      </c>
      <c r="G7785">
        <f>anotacoes!B7785</f>
        <v>48</v>
      </c>
      <c r="H7785" t="str">
        <f>anotacoes!K7785</f>
        <v xml:space="preserve"> 00:05:04,900</v>
      </c>
      <c r="I7785" t="str">
        <f>anotacoes!L7785</f>
        <v xml:space="preserve"> 00:05:08,005</v>
      </c>
      <c r="J7785" t="str">
        <f>IF(L7785="PAUSE",E7785,IF(anotacoes!G7789=conversao_anotacoes!C7785,conversao_anotacoes!C7785,conversao_anotacoes!D7785))</f>
        <v>VALOIS-FORTIER</v>
      </c>
      <c r="K7785" t="str">
        <f t="shared" si="242"/>
        <v>TAKAMATSU</v>
      </c>
      <c r="L7785" t="str">
        <f>UPPER(anotacoes!H7785)</f>
        <v>GRIP TIME</v>
      </c>
      <c r="M7785" t="str">
        <f>IF(OR(L7785="ATTACK",L7785="FINTA"),"&lt;TECNICA&gt;",UPPER(anotacoes!I7785))</f>
        <v>LEFT COLLAR RIGHT SLEEVE</v>
      </c>
      <c r="N7785" t="str">
        <f>IF(OR(L7785="ATTACK",L7785="FINTA"),UPPER(anotacoes!I7785),"")</f>
        <v/>
      </c>
      <c r="O7785" s="6" t="str">
        <f>IF(anotacoes!N7785=0,"",anotacoes!N7785)</f>
        <v/>
      </c>
      <c r="P7785" t="str">
        <f>IF(anotacoes!M7785=0,"",UPPER(anotacoes!M7785))</f>
        <v/>
      </c>
      <c r="Q7785" t="str">
        <f t="shared" si="243"/>
        <v>INSERT INTO CONVERSAO_LUTA_ACAO (cd_conversao, id_luta, sequencia, momento_inicio, momento_fim, quem_faz, quem_sofre, acao_tipo, acao, tecnica, direcao, pontuacao) VALUES (1, 114, 48, TRIM(' 00:05:04,900'), TRIM(' 00:05:08,005'), 'VALOIS-FORTIER', 'TAKAMATSU', 'GRIP TIME', 'LEFT COLLAR RIGHT SLEEVE', NULL, NULL, NULL)</v>
      </c>
      <c r="R7785" t="s">
        <v>10327</v>
      </c>
    </row>
    <row r="7786" spans="1:18" hidden="1" x14ac:dyDescent="0.25">
      <c r="A7786" s="7">
        <f>anotacoes!D7786</f>
        <v>40713</v>
      </c>
      <c r="B7786" t="str">
        <f>anotacoes!C7786</f>
        <v>GRAND SLAM RIO DE JANEIRO 2011</v>
      </c>
      <c r="C7786" t="str">
        <f>anotacoes!E7786</f>
        <v>VALOIS-FORTIER</v>
      </c>
      <c r="D7786" t="str">
        <f>anotacoes!F7786</f>
        <v>TAKAMATSU</v>
      </c>
      <c r="E7786" t="s">
        <v>10325</v>
      </c>
      <c r="F7786">
        <f>anotacoes!A7786</f>
        <v>114</v>
      </c>
      <c r="G7786">
        <f>anotacoes!B7786</f>
        <v>49</v>
      </c>
      <c r="H7786" t="str">
        <f>anotacoes!K7786</f>
        <v xml:space="preserve"> 00:05:08,005</v>
      </c>
      <c r="I7786" t="str">
        <f>anotacoes!L7786</f>
        <v xml:space="preserve"> 00:05:08,710</v>
      </c>
      <c r="J7786" t="str">
        <f>IF(L7786="PAUSE",E7786,IF(anotacoes!G7790=conversao_anotacoes!C7786,conversao_anotacoes!C7786,conversao_anotacoes!D7786))</f>
        <v>VALOIS-FORTIER</v>
      </c>
      <c r="K7786" t="str">
        <f t="shared" si="242"/>
        <v>TAKAMATSU</v>
      </c>
      <c r="L7786" t="str">
        <f>UPPER(anotacoes!H7786)</f>
        <v>ATTACK</v>
      </c>
      <c r="M7786" t="str">
        <f>IF(OR(L7786="ATTACK",L7786="FINTA"),"&lt;TECNICA&gt;",UPPER(anotacoes!I7786))</f>
        <v>&lt;TECNICA&gt;</v>
      </c>
      <c r="N7786" t="str">
        <f>IF(OR(L7786="ATTACK",L7786="FINTA"),UPPER(anotacoes!I7786),"")</f>
        <v>OKURIASHI HARAI</v>
      </c>
      <c r="O7786" s="6">
        <f>IF(anotacoes!N7786=0,"",anotacoes!N7786)</f>
        <v>3</v>
      </c>
      <c r="P7786" t="str">
        <f>IF(anotacoes!M7786=0,"",UPPER(anotacoes!M7786))</f>
        <v/>
      </c>
      <c r="Q7786" t="str">
        <f t="shared" si="243"/>
        <v>INSERT INTO CONVERSAO_LUTA_ACAO (cd_conversao, id_luta, sequencia, momento_inicio, momento_fim, quem_faz, quem_sofre, acao_tipo, acao, tecnica, direcao, pontuacao) VALUES (1, 114, 49, TRIM(' 00:05:08,005'), TRIM(' 00:05:08,710'), 'VALOIS-FORTIER', 'TAKAMATSU', 'ATTACK', '&lt;TECNICA&gt;', 'OKURIASHI HARAI', 3, NULL)</v>
      </c>
      <c r="R7786" t="s">
        <v>10327</v>
      </c>
    </row>
    <row r="7787" spans="1:18" hidden="1" x14ac:dyDescent="0.25">
      <c r="A7787" s="7">
        <f>anotacoes!D7787</f>
        <v>40713</v>
      </c>
      <c r="B7787" t="str">
        <f>anotacoes!C7787</f>
        <v>GRAND SLAM RIO DE JANEIRO 2011</v>
      </c>
      <c r="C7787" t="str">
        <f>anotacoes!E7787</f>
        <v>VALOIS-FORTIER</v>
      </c>
      <c r="D7787" t="str">
        <f>anotacoes!F7787</f>
        <v>TAKAMATSU</v>
      </c>
      <c r="E7787" t="s">
        <v>10325</v>
      </c>
      <c r="F7787">
        <f>anotacoes!A7787</f>
        <v>114</v>
      </c>
      <c r="G7787">
        <f>anotacoes!B7787</f>
        <v>50</v>
      </c>
      <c r="H7787" t="str">
        <f>anotacoes!K7787</f>
        <v xml:space="preserve"> 00:05:08,710</v>
      </c>
      <c r="I7787" t="str">
        <f>anotacoes!L7787</f>
        <v xml:space="preserve"> 00:05:15,304</v>
      </c>
      <c r="J7787" t="str">
        <f>IF(L7787="PAUSE",E7787,IF(anotacoes!G7791=conversao_anotacoes!C7787,conversao_anotacoes!C7787,conversao_anotacoes!D7787))</f>
        <v>VALOIS-FORTIER</v>
      </c>
      <c r="K7787" t="str">
        <f t="shared" si="242"/>
        <v>TAKAMATSU</v>
      </c>
      <c r="L7787" t="str">
        <f>UPPER(anotacoes!H7787)</f>
        <v>GRIP TIME</v>
      </c>
      <c r="M7787" t="str">
        <f>IF(OR(L7787="ATTACK",L7787="FINTA"),"&lt;TECNICA&gt;",UPPER(anotacoes!I7787))</f>
        <v>LEFT COLLAR RIGHT SLEEVE</v>
      </c>
      <c r="N7787" t="str">
        <f>IF(OR(L7787="ATTACK",L7787="FINTA"),UPPER(anotacoes!I7787),"")</f>
        <v/>
      </c>
      <c r="O7787" s="6" t="str">
        <f>IF(anotacoes!N7787=0,"",anotacoes!N7787)</f>
        <v/>
      </c>
      <c r="P7787" t="str">
        <f>IF(anotacoes!M7787=0,"",UPPER(anotacoes!M7787))</f>
        <v/>
      </c>
      <c r="Q7787" t="str">
        <f t="shared" si="243"/>
        <v>INSERT INTO CONVERSAO_LUTA_ACAO (cd_conversao, id_luta, sequencia, momento_inicio, momento_fim, quem_faz, quem_sofre, acao_tipo, acao, tecnica, direcao, pontuacao) VALUES (1, 114, 50, TRIM(' 00:05:08,710'), TRIM(' 00:05:15,304'), 'VALOIS-FORTIER', 'TAKAMATSU', 'GRIP TIME', 'LEFT COLLAR RIGHT SLEEVE', NULL, NULL, NULL)</v>
      </c>
      <c r="R7787" t="s">
        <v>10327</v>
      </c>
    </row>
    <row r="7788" spans="1:18" hidden="1" x14ac:dyDescent="0.25">
      <c r="A7788" s="7">
        <f>anotacoes!D7788</f>
        <v>40713</v>
      </c>
      <c r="B7788" t="str">
        <f>anotacoes!C7788</f>
        <v>GRAND SLAM RIO DE JANEIRO 2011</v>
      </c>
      <c r="C7788" t="str">
        <f>anotacoes!E7788</f>
        <v>VALOIS-FORTIER</v>
      </c>
      <c r="D7788" t="str">
        <f>anotacoes!F7788</f>
        <v>TAKAMATSU</v>
      </c>
      <c r="E7788" t="s">
        <v>10325</v>
      </c>
      <c r="F7788">
        <f>anotacoes!A7788</f>
        <v>114</v>
      </c>
      <c r="G7788">
        <f>anotacoes!B7788</f>
        <v>51</v>
      </c>
      <c r="H7788" t="str">
        <f>anotacoes!K7788</f>
        <v xml:space="preserve"> 00:05:15,304</v>
      </c>
      <c r="I7788" t="str">
        <f>anotacoes!L7788</f>
        <v xml:space="preserve"> 00:05:15,760</v>
      </c>
      <c r="J7788" t="str">
        <f>IF(L7788="PAUSE",E7788,IF(anotacoes!G7792=conversao_anotacoes!C7788,conversao_anotacoes!C7788,conversao_anotacoes!D7788))</f>
        <v>VALOIS-FORTIER</v>
      </c>
      <c r="K7788" t="str">
        <f t="shared" si="242"/>
        <v>TAKAMATSU</v>
      </c>
      <c r="L7788" t="str">
        <f>UPPER(anotacoes!H7788)</f>
        <v>ATTACK</v>
      </c>
      <c r="M7788" t="str">
        <f>IF(OR(L7788="ATTACK",L7788="FINTA"),"&lt;TECNICA&gt;",UPPER(anotacoes!I7788))</f>
        <v>&lt;TECNICA&gt;</v>
      </c>
      <c r="N7788" t="str">
        <f>IF(OR(L7788="ATTACK",L7788="FINTA"),UPPER(anotacoes!I7788),"")</f>
        <v>DEASHI HARAI</v>
      </c>
      <c r="O7788" s="6">
        <f>IF(anotacoes!N7788=0,"",anotacoes!N7788)</f>
        <v>3</v>
      </c>
      <c r="P7788" t="str">
        <f>IF(anotacoes!M7788=0,"",UPPER(anotacoes!M7788))</f>
        <v/>
      </c>
      <c r="Q7788" t="str">
        <f t="shared" si="243"/>
        <v>INSERT INTO CONVERSAO_LUTA_ACAO (cd_conversao, id_luta, sequencia, momento_inicio, momento_fim, quem_faz, quem_sofre, acao_tipo, acao, tecnica, direcao, pontuacao) VALUES (1, 114, 51, TRIM(' 00:05:15,304'), TRIM(' 00:05:15,760'), 'VALOIS-FORTIER', 'TAKAMATSU', 'ATTACK', '&lt;TECNICA&gt;', 'DEASHI HARAI', 3, NULL)</v>
      </c>
      <c r="R7788" t="s">
        <v>10327</v>
      </c>
    </row>
    <row r="7789" spans="1:18" hidden="1" x14ac:dyDescent="0.25">
      <c r="A7789" s="7">
        <f>anotacoes!D7789</f>
        <v>40713</v>
      </c>
      <c r="B7789" t="str">
        <f>anotacoes!C7789</f>
        <v>GRAND SLAM RIO DE JANEIRO 2011</v>
      </c>
      <c r="C7789" t="str">
        <f>anotacoes!E7789</f>
        <v>VALOIS-FORTIER</v>
      </c>
      <c r="D7789" t="str">
        <f>anotacoes!F7789</f>
        <v>TAKAMATSU</v>
      </c>
      <c r="E7789" t="s">
        <v>10325</v>
      </c>
      <c r="F7789">
        <f>anotacoes!A7789</f>
        <v>114</v>
      </c>
      <c r="G7789">
        <f>anotacoes!B7789</f>
        <v>52</v>
      </c>
      <c r="H7789" t="str">
        <f>anotacoes!K7789</f>
        <v xml:space="preserve"> 00:05:15,760</v>
      </c>
      <c r="I7789" t="str">
        <f>anotacoes!L7789</f>
        <v xml:space="preserve"> 00:05:18,442</v>
      </c>
      <c r="J7789" t="str">
        <f>IF(L7789="PAUSE",E7789,IF(anotacoes!G7793=conversao_anotacoes!C7789,conversao_anotacoes!C7789,conversao_anotacoes!D7789))</f>
        <v>VALOIS-FORTIER</v>
      </c>
      <c r="K7789" t="str">
        <f t="shared" si="242"/>
        <v>TAKAMATSU</v>
      </c>
      <c r="L7789" t="str">
        <f>UPPER(anotacoes!H7789)</f>
        <v>GRIP TIME</v>
      </c>
      <c r="M7789" t="str">
        <f>IF(OR(L7789="ATTACK",L7789="FINTA"),"&lt;TECNICA&gt;",UPPER(anotacoes!I7789))</f>
        <v>LEFT COLLAR RIGHT SLEEVE</v>
      </c>
      <c r="N7789" t="str">
        <f>IF(OR(L7789="ATTACK",L7789="FINTA"),UPPER(anotacoes!I7789),"")</f>
        <v/>
      </c>
      <c r="O7789" s="6" t="str">
        <f>IF(anotacoes!N7789=0,"",anotacoes!N7789)</f>
        <v/>
      </c>
      <c r="P7789" t="str">
        <f>IF(anotacoes!M7789=0,"",UPPER(anotacoes!M7789))</f>
        <v/>
      </c>
      <c r="Q7789" t="str">
        <f t="shared" si="243"/>
        <v>INSERT INTO CONVERSAO_LUTA_ACAO (cd_conversao, id_luta, sequencia, momento_inicio, momento_fim, quem_faz, quem_sofre, acao_tipo, acao, tecnica, direcao, pontuacao) VALUES (1, 114, 52, TRIM(' 00:05:15,760'), TRIM(' 00:05:18,442'), 'VALOIS-FORTIER', 'TAKAMATSU', 'GRIP TIME', 'LEFT COLLAR RIGHT SLEEVE', NULL, NULL, NULL)</v>
      </c>
      <c r="R7789" t="s">
        <v>10327</v>
      </c>
    </row>
    <row r="7790" spans="1:18" hidden="1" x14ac:dyDescent="0.25">
      <c r="A7790" s="7">
        <f>anotacoes!D7790</f>
        <v>40713</v>
      </c>
      <c r="B7790" t="str">
        <f>anotacoes!C7790</f>
        <v>GRAND SLAM RIO DE JANEIRO 2011</v>
      </c>
      <c r="C7790" t="str">
        <f>anotacoes!E7790</f>
        <v>VALOIS-FORTIER</v>
      </c>
      <c r="D7790" t="str">
        <f>anotacoes!F7790</f>
        <v>TAKAMATSU</v>
      </c>
      <c r="E7790" t="s">
        <v>10325</v>
      </c>
      <c r="F7790">
        <f>anotacoes!A7790</f>
        <v>114</v>
      </c>
      <c r="G7790">
        <f>anotacoes!B7790</f>
        <v>53</v>
      </c>
      <c r="H7790" t="str">
        <f>anotacoes!K7790</f>
        <v xml:space="preserve"> 00:05:18,617</v>
      </c>
      <c r="I7790" t="str">
        <f>anotacoes!L7790</f>
        <v xml:space="preserve"> 00:05:24,280</v>
      </c>
      <c r="J7790" t="str">
        <f>IF(L7790="PAUSE",E7790,IF(anotacoes!G7794=conversao_anotacoes!C7790,conversao_anotacoes!C7790,conversao_anotacoes!D7790))</f>
        <v>&lt;ARBITRO_DESCONHECIDO&gt;</v>
      </c>
      <c r="K7790" t="str">
        <f t="shared" si="242"/>
        <v/>
      </c>
      <c r="L7790" t="str">
        <f>UPPER(anotacoes!H7790)</f>
        <v>PAUSE</v>
      </c>
      <c r="M7790" t="str">
        <f>IF(OR(L7790="ATTACK",L7790="FINTA"),"&lt;TECNICA&gt;",UPPER(anotacoes!I7790))</f>
        <v>&lt;NAO_CLASSIFICADO&gt;</v>
      </c>
      <c r="N7790" t="str">
        <f>IF(OR(L7790="ATTACK",L7790="FINTA"),UPPER(anotacoes!I7790),"")</f>
        <v/>
      </c>
      <c r="O7790" s="6" t="str">
        <f>IF(anotacoes!N7790=0,"",anotacoes!N7790)</f>
        <v/>
      </c>
      <c r="P7790" t="str">
        <f>IF(anotacoes!M7790=0,"",UPPER(anotacoes!M7790))</f>
        <v/>
      </c>
      <c r="Q7790" t="str">
        <f t="shared" si="243"/>
        <v>INSERT INTO CONVERSAO_LUTA_ACAO (cd_conversao, id_luta, sequencia, momento_inicio, momento_fim, quem_faz, quem_sofre, acao_tipo, acao, tecnica, direcao, pontuacao) VALUES (1, 114, 53, TRIM(' 00:05:18,617'), TRIM(' 00:05:24,280'), '&lt;ARBITRO_DESCONHECIDO&gt;', '', 'PAUSE', '&lt;NAO_CLASSIFICADO&gt;', NULL, NULL, NULL)</v>
      </c>
      <c r="R7790" t="s">
        <v>10327</v>
      </c>
    </row>
    <row r="7791" spans="1:18" hidden="1" x14ac:dyDescent="0.25">
      <c r="A7791" s="7">
        <f>anotacoes!D7791</f>
        <v>40713</v>
      </c>
      <c r="B7791" t="str">
        <f>anotacoes!C7791</f>
        <v>GRAND SLAM RIO DE JANEIRO 2011</v>
      </c>
      <c r="C7791" t="str">
        <f>anotacoes!E7791</f>
        <v>VALOIS-FORTIER</v>
      </c>
      <c r="D7791" t="str">
        <f>anotacoes!F7791</f>
        <v>TAKAMATSU</v>
      </c>
      <c r="E7791" t="s">
        <v>10325</v>
      </c>
      <c r="F7791">
        <f>anotacoes!A7791</f>
        <v>114</v>
      </c>
      <c r="G7791">
        <f>anotacoes!B7791</f>
        <v>54</v>
      </c>
      <c r="H7791" t="str">
        <f>anotacoes!K7791</f>
        <v xml:space="preserve"> 00:05:24,450</v>
      </c>
      <c r="I7791" t="str">
        <f>anotacoes!L7791</f>
        <v xml:space="preserve"> 00:05:28,393</v>
      </c>
      <c r="J7791" t="str">
        <f>IF(L7791="PAUSE",E7791,IF(anotacoes!G7795=conversao_anotacoes!C7791,conversao_anotacoes!C7791,conversao_anotacoes!D7791))</f>
        <v>VALOIS-FORTIER</v>
      </c>
      <c r="K7791" t="str">
        <f t="shared" si="242"/>
        <v>TAKAMATSU</v>
      </c>
      <c r="L7791" t="str">
        <f>UPPER(anotacoes!H7791)</f>
        <v>DISPLACEMENT</v>
      </c>
      <c r="M7791" t="str">
        <f>IF(OR(L7791="ATTACK",L7791="FINTA"),"&lt;TECNICA&gt;",UPPER(anotacoes!I7791))</f>
        <v>2-3 STEP HESITANT RIGHT</v>
      </c>
      <c r="N7791" t="str">
        <f>IF(OR(L7791="ATTACK",L7791="FINTA"),UPPER(anotacoes!I7791),"")</f>
        <v/>
      </c>
      <c r="O7791" s="6" t="str">
        <f>IF(anotacoes!N7791=0,"",anotacoes!N7791)</f>
        <v/>
      </c>
      <c r="P7791" t="str">
        <f>IF(anotacoes!M7791=0,"",UPPER(anotacoes!M7791))</f>
        <v/>
      </c>
      <c r="Q7791" t="str">
        <f t="shared" si="243"/>
        <v>INSERT INTO CONVERSAO_LUTA_ACAO (cd_conversao, id_luta, sequencia, momento_inicio, momento_fim, quem_faz, quem_sofre, acao_tipo, acao, tecnica, direcao, pontuacao) VALUES (1, 114, 54, TRIM(' 00:05:24,450'), TRIM(' 00:05:28,393'), 'VALOIS-FORTIER', 'TAKAMATSU', 'DISPLACEMENT', '2-3 STEP HESITANT RIGHT', NULL, NULL, NULL)</v>
      </c>
      <c r="R7791" t="s">
        <v>10327</v>
      </c>
    </row>
    <row r="7792" spans="1:18" hidden="1" x14ac:dyDescent="0.25">
      <c r="A7792" s="7">
        <f>anotacoes!D7792</f>
        <v>40713</v>
      </c>
      <c r="B7792" t="str">
        <f>anotacoes!C7792</f>
        <v>GRAND SLAM RIO DE JANEIRO 2011</v>
      </c>
      <c r="C7792" t="str">
        <f>anotacoes!E7792</f>
        <v>VALOIS-FORTIER</v>
      </c>
      <c r="D7792" t="str">
        <f>anotacoes!F7792</f>
        <v>TAKAMATSU</v>
      </c>
      <c r="E7792" t="s">
        <v>10325</v>
      </c>
      <c r="F7792">
        <f>anotacoes!A7792</f>
        <v>114</v>
      </c>
      <c r="G7792">
        <f>anotacoes!B7792</f>
        <v>55</v>
      </c>
      <c r="H7792" t="str">
        <f>anotacoes!K7792</f>
        <v xml:space="preserve"> 00:05:28,393</v>
      </c>
      <c r="I7792" t="str">
        <f>anotacoes!L7792</f>
        <v xml:space="preserve"> 00:05:30,349</v>
      </c>
      <c r="J7792" t="str">
        <f>IF(L7792="PAUSE",E7792,IF(anotacoes!G7796=conversao_anotacoes!C7792,conversao_anotacoes!C7792,conversao_anotacoes!D7792))</f>
        <v>VALOIS-FORTIER</v>
      </c>
      <c r="K7792" t="str">
        <f t="shared" si="242"/>
        <v>TAKAMATSU</v>
      </c>
      <c r="L7792" t="str">
        <f>UPPER(anotacoes!H7792)</f>
        <v>DISPLACEMENT</v>
      </c>
      <c r="M7792" t="str">
        <f>IF(OR(L7792="ATTACK",L7792="FINTA"),"&lt;TECNICA&gt;",UPPER(anotacoes!I7792))</f>
        <v>TRY TO GRIP WITH CONTACT</v>
      </c>
      <c r="N7792" t="str">
        <f>IF(OR(L7792="ATTACK",L7792="FINTA"),UPPER(anotacoes!I7792),"")</f>
        <v/>
      </c>
      <c r="O7792" s="6" t="str">
        <f>IF(anotacoes!N7792=0,"",anotacoes!N7792)</f>
        <v/>
      </c>
      <c r="P7792" t="str">
        <f>IF(anotacoes!M7792=0,"",UPPER(anotacoes!M7792))</f>
        <v/>
      </c>
      <c r="Q7792" t="str">
        <f t="shared" si="243"/>
        <v>INSERT INTO CONVERSAO_LUTA_ACAO (cd_conversao, id_luta, sequencia, momento_inicio, momento_fim, quem_faz, quem_sofre, acao_tipo, acao, tecnica, direcao, pontuacao) VALUES (1, 114, 55, TRIM(' 00:05:28,393'), TRIM(' 00:05:30,349'), 'VALOIS-FORTIER', 'TAKAMATSU', 'DISPLACEMENT', 'TRY TO GRIP WITH CONTACT', NULL, NULL, NULL)</v>
      </c>
      <c r="R7792" t="s">
        <v>10327</v>
      </c>
    </row>
    <row r="7793" spans="1:18" hidden="1" x14ac:dyDescent="0.25">
      <c r="A7793" s="7">
        <f>anotacoes!D7793</f>
        <v>40713</v>
      </c>
      <c r="B7793" t="str">
        <f>anotacoes!C7793</f>
        <v>GRAND SLAM RIO DE JANEIRO 2011</v>
      </c>
      <c r="C7793" t="str">
        <f>anotacoes!E7793</f>
        <v>VALOIS-FORTIER</v>
      </c>
      <c r="D7793" t="str">
        <f>anotacoes!F7793</f>
        <v>TAKAMATSU</v>
      </c>
      <c r="E7793" t="s">
        <v>10325</v>
      </c>
      <c r="F7793">
        <f>anotacoes!A7793</f>
        <v>114</v>
      </c>
      <c r="G7793">
        <f>anotacoes!B7793</f>
        <v>56</v>
      </c>
      <c r="H7793" t="str">
        <f>anotacoes!K7793</f>
        <v xml:space="preserve"> 00:05:30,349</v>
      </c>
      <c r="I7793" t="str">
        <f>anotacoes!L7793</f>
        <v xml:space="preserve"> 00:05:35,323</v>
      </c>
      <c r="J7793" t="str">
        <f>IF(L7793="PAUSE",E7793,IF(anotacoes!G7797=conversao_anotacoes!C7793,conversao_anotacoes!C7793,conversao_anotacoes!D7793))</f>
        <v>VALOIS-FORTIER</v>
      </c>
      <c r="K7793" t="str">
        <f t="shared" si="242"/>
        <v>TAKAMATSU</v>
      </c>
      <c r="L7793" t="str">
        <f>UPPER(anotacoes!H7793)</f>
        <v>GRIP TIME</v>
      </c>
      <c r="M7793" t="str">
        <f>IF(OR(L7793="ATTACK",L7793="FINTA"),"&lt;TECNICA&gt;",UPPER(anotacoes!I7793))</f>
        <v>LEFT COLLAR</v>
      </c>
      <c r="N7793" t="str">
        <f>IF(OR(L7793="ATTACK",L7793="FINTA"),UPPER(anotacoes!I7793),"")</f>
        <v/>
      </c>
      <c r="O7793" s="6" t="str">
        <f>IF(anotacoes!N7793=0,"",anotacoes!N7793)</f>
        <v/>
      </c>
      <c r="P7793" t="str">
        <f>IF(anotacoes!M7793=0,"",UPPER(anotacoes!M7793))</f>
        <v/>
      </c>
      <c r="Q7793" t="str">
        <f t="shared" si="243"/>
        <v>INSERT INTO CONVERSAO_LUTA_ACAO (cd_conversao, id_luta, sequencia, momento_inicio, momento_fim, quem_faz, quem_sofre, acao_tipo, acao, tecnica, direcao, pontuacao) VALUES (1, 114, 56, TRIM(' 00:05:30,349'), TRIM(' 00:05:35,323'), 'VALOIS-FORTIER', 'TAKAMATSU', 'GRIP TIME', 'LEFT COLLAR', NULL, NULL, NULL)</v>
      </c>
      <c r="R7793" t="s">
        <v>10327</v>
      </c>
    </row>
    <row r="7794" spans="1:18" hidden="1" x14ac:dyDescent="0.25">
      <c r="A7794" s="7">
        <f>anotacoes!D7794</f>
        <v>40713</v>
      </c>
      <c r="B7794" t="str">
        <f>anotacoes!C7794</f>
        <v>GRAND SLAM RIO DE JANEIRO 2011</v>
      </c>
      <c r="C7794" t="str">
        <f>anotacoes!E7794</f>
        <v>VALOIS-FORTIER</v>
      </c>
      <c r="D7794" t="str">
        <f>anotacoes!F7794</f>
        <v>TAKAMATSU</v>
      </c>
      <c r="E7794" t="s">
        <v>10325</v>
      </c>
      <c r="F7794">
        <f>anotacoes!A7794</f>
        <v>114</v>
      </c>
      <c r="G7794">
        <f>anotacoes!B7794</f>
        <v>57</v>
      </c>
      <c r="H7794" t="str">
        <f>anotacoes!K7794</f>
        <v xml:space="preserve"> 00:05:35,323</v>
      </c>
      <c r="I7794" t="str">
        <f>anotacoes!L7794</f>
        <v xml:space="preserve"> 00:05:38,703</v>
      </c>
      <c r="J7794" t="str">
        <f>IF(L7794="PAUSE",E7794,IF(anotacoes!G7798=conversao_anotacoes!C7794,conversao_anotacoes!C7794,conversao_anotacoes!D7794))</f>
        <v>VALOIS-FORTIER</v>
      </c>
      <c r="K7794" t="str">
        <f t="shared" si="242"/>
        <v>TAKAMATSU</v>
      </c>
      <c r="L7794" t="str">
        <f>UPPER(anotacoes!H7794)</f>
        <v>GRIP TIME</v>
      </c>
      <c r="M7794" t="str">
        <f>IF(OR(L7794="ATTACK",L7794="FINTA"),"&lt;TECNICA&gt;",UPPER(anotacoes!I7794))</f>
        <v>LEFT SLEEVE</v>
      </c>
      <c r="N7794" t="str">
        <f>IF(OR(L7794="ATTACK",L7794="FINTA"),UPPER(anotacoes!I7794),"")</f>
        <v/>
      </c>
      <c r="O7794" s="6" t="str">
        <f>IF(anotacoes!N7794=0,"",anotacoes!N7794)</f>
        <v/>
      </c>
      <c r="P7794" t="str">
        <f>IF(anotacoes!M7794=0,"",UPPER(anotacoes!M7794))</f>
        <v/>
      </c>
      <c r="Q7794" t="str">
        <f t="shared" si="243"/>
        <v>INSERT INTO CONVERSAO_LUTA_ACAO (cd_conversao, id_luta, sequencia, momento_inicio, momento_fim, quem_faz, quem_sofre, acao_tipo, acao, tecnica, direcao, pontuacao) VALUES (1, 114, 57, TRIM(' 00:05:35,323'), TRIM(' 00:05:38,703'), 'VALOIS-FORTIER', 'TAKAMATSU', 'GRIP TIME', 'LEFT SLEEVE', NULL, NULL, NULL)</v>
      </c>
      <c r="R7794" t="s">
        <v>10327</v>
      </c>
    </row>
    <row r="7795" spans="1:18" hidden="1" x14ac:dyDescent="0.25">
      <c r="A7795" s="7">
        <f>anotacoes!D7795</f>
        <v>40713</v>
      </c>
      <c r="B7795" t="str">
        <f>anotacoes!C7795</f>
        <v>GRAND SLAM RIO DE JANEIRO 2011</v>
      </c>
      <c r="C7795" t="str">
        <f>anotacoes!E7795</f>
        <v>VALOIS-FORTIER</v>
      </c>
      <c r="D7795" t="str">
        <f>anotacoes!F7795</f>
        <v>TAKAMATSU</v>
      </c>
      <c r="E7795" t="s">
        <v>10325</v>
      </c>
      <c r="F7795">
        <f>anotacoes!A7795</f>
        <v>114</v>
      </c>
      <c r="G7795">
        <f>anotacoes!B7795</f>
        <v>58</v>
      </c>
      <c r="H7795" t="str">
        <f>anotacoes!K7795</f>
        <v xml:space="preserve"> 00:05:38,877</v>
      </c>
      <c r="I7795" t="str">
        <f>anotacoes!L7795</f>
        <v xml:space="preserve"> 00:05:45,995</v>
      </c>
      <c r="J7795" t="str">
        <f>IF(L7795="PAUSE",E7795,IF(anotacoes!G7799=conversao_anotacoes!C7795,conversao_anotacoes!C7795,conversao_anotacoes!D7795))</f>
        <v>&lt;ARBITRO_DESCONHECIDO&gt;</v>
      </c>
      <c r="K7795" t="str">
        <f t="shared" si="242"/>
        <v/>
      </c>
      <c r="L7795" t="str">
        <f>UPPER(anotacoes!H7795)</f>
        <v>PAUSE</v>
      </c>
      <c r="M7795" t="str">
        <f>IF(OR(L7795="ATTACK",L7795="FINTA"),"&lt;TECNICA&gt;",UPPER(anotacoes!I7795))</f>
        <v>SHIDO WITHOUT SCORE</v>
      </c>
      <c r="N7795" t="str">
        <f>IF(OR(L7795="ATTACK",L7795="FINTA"),UPPER(anotacoes!I7795),"")</f>
        <v/>
      </c>
      <c r="O7795" s="6" t="str">
        <f>IF(anotacoes!N7795=0,"",anotacoes!N7795)</f>
        <v/>
      </c>
      <c r="P7795" t="str">
        <f>IF(anotacoes!M7795=0,"",UPPER(anotacoes!M7795))</f>
        <v/>
      </c>
      <c r="Q7795" t="str">
        <f t="shared" si="243"/>
        <v>INSERT INTO CONVERSAO_LUTA_ACAO (cd_conversao, id_luta, sequencia, momento_inicio, momento_fim, quem_faz, quem_sofre, acao_tipo, acao, tecnica, direcao, pontuacao) VALUES (1, 114, 58, TRIM(' 00:05:38,877'), TRIM(' 00:05:45,995'), '&lt;ARBITRO_DESCONHECIDO&gt;', '', 'PAUSE', 'SHIDO WITHOUT SCORE', NULL, NULL, NULL)</v>
      </c>
      <c r="R7795" t="s">
        <v>10327</v>
      </c>
    </row>
    <row r="7796" spans="1:18" hidden="1" x14ac:dyDescent="0.25">
      <c r="A7796" s="7">
        <f>anotacoes!D7796</f>
        <v>40713</v>
      </c>
      <c r="B7796" t="str">
        <f>anotacoes!C7796</f>
        <v>GRAND SLAM RIO DE JANEIRO 2011</v>
      </c>
      <c r="C7796" t="str">
        <f>anotacoes!E7796</f>
        <v>VALOIS-FORTIER</v>
      </c>
      <c r="D7796" t="str">
        <f>anotacoes!F7796</f>
        <v>TAKAMATSU</v>
      </c>
      <c r="E7796" t="s">
        <v>10325</v>
      </c>
      <c r="F7796">
        <f>anotacoes!A7796</f>
        <v>114</v>
      </c>
      <c r="G7796">
        <f>anotacoes!B7796</f>
        <v>59</v>
      </c>
      <c r="H7796" t="str">
        <f>anotacoes!K7796</f>
        <v xml:space="preserve"> 00:05:46,152</v>
      </c>
      <c r="I7796" t="str">
        <f>anotacoes!L7796</f>
        <v xml:space="preserve"> 00:05:48,066</v>
      </c>
      <c r="J7796" t="str">
        <f>IF(L7796="PAUSE",E7796,IF(anotacoes!G7800=conversao_anotacoes!C7796,conversao_anotacoes!C7796,conversao_anotacoes!D7796))</f>
        <v>VALOIS-FORTIER</v>
      </c>
      <c r="K7796" t="str">
        <f t="shared" si="242"/>
        <v>TAKAMATSU</v>
      </c>
      <c r="L7796" t="str">
        <f>UPPER(anotacoes!H7796)</f>
        <v>DISPLACEMENT</v>
      </c>
      <c r="M7796" t="str">
        <f>IF(OR(L7796="ATTACK",L7796="FINTA"),"&lt;TECNICA&gt;",UPPER(anotacoes!I7796))</f>
        <v>2-3 STEP HESITANT RIGHT</v>
      </c>
      <c r="N7796" t="str">
        <f>IF(OR(L7796="ATTACK",L7796="FINTA"),UPPER(anotacoes!I7796),"")</f>
        <v/>
      </c>
      <c r="O7796" s="6" t="str">
        <f>IF(anotacoes!N7796=0,"",anotacoes!N7796)</f>
        <v/>
      </c>
      <c r="P7796" t="str">
        <f>IF(anotacoes!M7796=0,"",UPPER(anotacoes!M7796))</f>
        <v/>
      </c>
      <c r="Q7796" t="str">
        <f t="shared" si="243"/>
        <v>INSERT INTO CONVERSAO_LUTA_ACAO (cd_conversao, id_luta, sequencia, momento_inicio, momento_fim, quem_faz, quem_sofre, acao_tipo, acao, tecnica, direcao, pontuacao) VALUES (1, 114, 59, TRIM(' 00:05:46,152'), TRIM(' 00:05:48,066'), 'VALOIS-FORTIER', 'TAKAMATSU', 'DISPLACEMENT', '2-3 STEP HESITANT RIGHT', NULL, NULL, NULL)</v>
      </c>
      <c r="R7796" t="s">
        <v>10327</v>
      </c>
    </row>
    <row r="7797" spans="1:18" hidden="1" x14ac:dyDescent="0.25">
      <c r="A7797" s="7">
        <f>anotacoes!D7797</f>
        <v>40713</v>
      </c>
      <c r="B7797" t="str">
        <f>anotacoes!C7797</f>
        <v>GRAND SLAM RIO DE JANEIRO 2011</v>
      </c>
      <c r="C7797" t="str">
        <f>anotacoes!E7797</f>
        <v>VALOIS-FORTIER</v>
      </c>
      <c r="D7797" t="str">
        <f>anotacoes!F7797</f>
        <v>TAKAMATSU</v>
      </c>
      <c r="E7797" t="s">
        <v>10325</v>
      </c>
      <c r="F7797">
        <f>anotacoes!A7797</f>
        <v>114</v>
      </c>
      <c r="G7797">
        <f>anotacoes!B7797</f>
        <v>60</v>
      </c>
      <c r="H7797" t="str">
        <f>anotacoes!K7797</f>
        <v xml:space="preserve"> 00:05:48,066</v>
      </c>
      <c r="I7797" t="str">
        <f>anotacoes!L7797</f>
        <v xml:space="preserve"> 00:05:50,326</v>
      </c>
      <c r="J7797" t="str">
        <f>IF(L7797="PAUSE",E7797,IF(anotacoes!G7801=conversao_anotacoes!C7797,conversao_anotacoes!C7797,conversao_anotacoes!D7797))</f>
        <v>VALOIS-FORTIER</v>
      </c>
      <c r="K7797" t="str">
        <f t="shared" si="242"/>
        <v>TAKAMATSU</v>
      </c>
      <c r="L7797" t="str">
        <f>UPPER(anotacoes!H7797)</f>
        <v>GRIP TIME</v>
      </c>
      <c r="M7797" t="str">
        <f>IF(OR(L7797="ATTACK",L7797="FINTA"),"&lt;TECNICA&gt;",UPPER(anotacoes!I7797))</f>
        <v>LEFT SLEEVE</v>
      </c>
      <c r="N7797" t="str">
        <f>IF(OR(L7797="ATTACK",L7797="FINTA"),UPPER(anotacoes!I7797),"")</f>
        <v/>
      </c>
      <c r="O7797" s="6" t="str">
        <f>IF(anotacoes!N7797=0,"",anotacoes!N7797)</f>
        <v/>
      </c>
      <c r="P7797" t="str">
        <f>IF(anotacoes!M7797=0,"",UPPER(anotacoes!M7797))</f>
        <v/>
      </c>
      <c r="Q7797" t="str">
        <f t="shared" si="243"/>
        <v>INSERT INTO CONVERSAO_LUTA_ACAO (cd_conversao, id_luta, sequencia, momento_inicio, momento_fim, quem_faz, quem_sofre, acao_tipo, acao, tecnica, direcao, pontuacao) VALUES (1, 114, 60, TRIM(' 00:05:48,066'), TRIM(' 00:05:50,326'), 'VALOIS-FORTIER', 'TAKAMATSU', 'GRIP TIME', 'LEFT SLEEVE', NULL, NULL, NULL)</v>
      </c>
      <c r="R7797" t="s">
        <v>10327</v>
      </c>
    </row>
    <row r="7798" spans="1:18" hidden="1" x14ac:dyDescent="0.25">
      <c r="A7798" s="7">
        <f>anotacoes!D7798</f>
        <v>40713</v>
      </c>
      <c r="B7798" t="str">
        <f>anotacoes!C7798</f>
        <v>GRAND SLAM RIO DE JANEIRO 2011</v>
      </c>
      <c r="C7798" t="str">
        <f>anotacoes!E7798</f>
        <v>VALOIS-FORTIER</v>
      </c>
      <c r="D7798" t="str">
        <f>anotacoes!F7798</f>
        <v>TAKAMATSU</v>
      </c>
      <c r="E7798" t="s">
        <v>10325</v>
      </c>
      <c r="F7798">
        <f>anotacoes!A7798</f>
        <v>114</v>
      </c>
      <c r="G7798">
        <f>anotacoes!B7798</f>
        <v>61</v>
      </c>
      <c r="H7798" t="str">
        <f>anotacoes!K7798</f>
        <v xml:space="preserve"> 00:05:50,326</v>
      </c>
      <c r="I7798" t="str">
        <f>anotacoes!L7798</f>
        <v xml:space="preserve"> 00:05:56,523</v>
      </c>
      <c r="J7798" t="str">
        <f>IF(L7798="PAUSE",E7798,IF(anotacoes!G7802=conversao_anotacoes!C7798,conversao_anotacoes!C7798,conversao_anotacoes!D7798))</f>
        <v>VALOIS-FORTIER</v>
      </c>
      <c r="K7798" t="str">
        <f t="shared" si="242"/>
        <v>TAKAMATSU</v>
      </c>
      <c r="L7798" t="str">
        <f>UPPER(anotacoes!H7798)</f>
        <v>GRIP TIME</v>
      </c>
      <c r="M7798" t="str">
        <f>IF(OR(L7798="ATTACK",L7798="FINTA"),"&lt;TECNICA&gt;",UPPER(anotacoes!I7798))</f>
        <v>LEFT COLLAR RIGHT SLEEVE</v>
      </c>
      <c r="N7798" t="str">
        <f>IF(OR(L7798="ATTACK",L7798="FINTA"),UPPER(anotacoes!I7798),"")</f>
        <v/>
      </c>
      <c r="O7798" s="6" t="str">
        <f>IF(anotacoes!N7798=0,"",anotacoes!N7798)</f>
        <v/>
      </c>
      <c r="P7798" t="str">
        <f>IF(anotacoes!M7798=0,"",UPPER(anotacoes!M7798))</f>
        <v/>
      </c>
      <c r="Q7798" t="str">
        <f t="shared" si="243"/>
        <v>INSERT INTO CONVERSAO_LUTA_ACAO (cd_conversao, id_luta, sequencia, momento_inicio, momento_fim, quem_faz, quem_sofre, acao_tipo, acao, tecnica, direcao, pontuacao) VALUES (1, 114, 61, TRIM(' 00:05:50,326'), TRIM(' 00:05:56,523'), 'VALOIS-FORTIER', 'TAKAMATSU', 'GRIP TIME', 'LEFT COLLAR RIGHT SLEEVE', NULL, NULL, NULL)</v>
      </c>
      <c r="R7798" t="s">
        <v>10327</v>
      </c>
    </row>
    <row r="7799" spans="1:18" hidden="1" x14ac:dyDescent="0.25">
      <c r="A7799" s="7">
        <f>anotacoes!D7799</f>
        <v>40713</v>
      </c>
      <c r="B7799" t="str">
        <f>anotacoes!C7799</f>
        <v>GRAND SLAM RIO DE JANEIRO 2011</v>
      </c>
      <c r="C7799" t="str">
        <f>anotacoes!E7799</f>
        <v>VALOIS-FORTIER</v>
      </c>
      <c r="D7799" t="str">
        <f>anotacoes!F7799</f>
        <v>TAKAMATSU</v>
      </c>
      <c r="E7799" t="s">
        <v>10325</v>
      </c>
      <c r="F7799">
        <f>anotacoes!A7799</f>
        <v>114</v>
      </c>
      <c r="G7799">
        <f>anotacoes!B7799</f>
        <v>62</v>
      </c>
      <c r="H7799" t="str">
        <f>anotacoes!K7799</f>
        <v xml:space="preserve"> 00:05:56,523</v>
      </c>
      <c r="I7799" t="str">
        <f>anotacoes!L7799</f>
        <v xml:space="preserve"> 00:05:57,359</v>
      </c>
      <c r="J7799" t="str">
        <f>IF(L7799="PAUSE",E7799,IF(anotacoes!G7803=conversao_anotacoes!C7799,conversao_anotacoes!C7799,conversao_anotacoes!D7799))</f>
        <v>VALOIS-FORTIER</v>
      </c>
      <c r="K7799" t="str">
        <f t="shared" si="242"/>
        <v>TAKAMATSU</v>
      </c>
      <c r="L7799" t="str">
        <f>UPPER(anotacoes!H7799)</f>
        <v>ATTACK</v>
      </c>
      <c r="M7799" t="str">
        <f>IF(OR(L7799="ATTACK",L7799="FINTA"),"&lt;TECNICA&gt;",UPPER(anotacoes!I7799))</f>
        <v>&lt;TECNICA&gt;</v>
      </c>
      <c r="N7799" t="str">
        <f>IF(OR(L7799="ATTACK",L7799="FINTA"),UPPER(anotacoes!I7799),"")</f>
        <v>KATA OTOSHI KUZURE</v>
      </c>
      <c r="O7799" s="6">
        <f>IF(anotacoes!N7799=0,"",anotacoes!N7799)</f>
        <v>4</v>
      </c>
      <c r="P7799" t="str">
        <f>IF(anotacoes!M7799=0,"",UPPER(anotacoes!M7799))</f>
        <v/>
      </c>
      <c r="Q7799" t="str">
        <f t="shared" si="243"/>
        <v>INSERT INTO CONVERSAO_LUTA_ACAO (cd_conversao, id_luta, sequencia, momento_inicio, momento_fim, quem_faz, quem_sofre, acao_tipo, acao, tecnica, direcao, pontuacao) VALUES (1, 114, 62, TRIM(' 00:05:56,523'), TRIM(' 00:05:57,359'), 'VALOIS-FORTIER', 'TAKAMATSU', 'ATTACK', '&lt;TECNICA&gt;', 'KATA OTOSHI KUZURE', 4, NULL)</v>
      </c>
      <c r="R7799" t="s">
        <v>10327</v>
      </c>
    </row>
    <row r="7800" spans="1:18" hidden="1" x14ac:dyDescent="0.25">
      <c r="A7800" s="7">
        <f>anotacoes!D7800</f>
        <v>40713</v>
      </c>
      <c r="B7800" t="str">
        <f>anotacoes!C7800</f>
        <v>GRAND SLAM RIO DE JANEIRO 2011</v>
      </c>
      <c r="C7800" t="str">
        <f>anotacoes!E7800</f>
        <v>VALOIS-FORTIER</v>
      </c>
      <c r="D7800" t="str">
        <f>anotacoes!F7800</f>
        <v>TAKAMATSU</v>
      </c>
      <c r="E7800" t="s">
        <v>10325</v>
      </c>
      <c r="F7800">
        <f>anotacoes!A7800</f>
        <v>114</v>
      </c>
      <c r="G7800">
        <f>anotacoes!B7800</f>
        <v>63</v>
      </c>
      <c r="H7800" t="str">
        <f>anotacoes!K7800</f>
        <v xml:space="preserve"> 00:05:57,512</v>
      </c>
      <c r="I7800" t="str">
        <f>anotacoes!L7800</f>
        <v xml:space="preserve"> 00:05:59,936</v>
      </c>
      <c r="J7800" t="str">
        <f>IF(L7800="PAUSE",E7800,IF(anotacoes!G7804=conversao_anotacoes!C7800,conversao_anotacoes!C7800,conversao_anotacoes!D7800))</f>
        <v>VALOIS-FORTIER</v>
      </c>
      <c r="K7800" t="str">
        <f t="shared" si="242"/>
        <v>TAKAMATSU</v>
      </c>
      <c r="L7800" t="str">
        <f>UPPER(anotacoes!H7800)</f>
        <v>TRANSITION</v>
      </c>
      <c r="M7800" t="str">
        <f>IF(OR(L7800="ATTACK",L7800="FINTA"),"&lt;TECNICA&gt;",UPPER(anotacoes!I7800))</f>
        <v>WITHOUT ATTACK</v>
      </c>
      <c r="N7800" t="str">
        <f>IF(OR(L7800="ATTACK",L7800="FINTA"),UPPER(anotacoes!I7800),"")</f>
        <v/>
      </c>
      <c r="O7800" s="6" t="str">
        <f>IF(anotacoes!N7800=0,"",anotacoes!N7800)</f>
        <v/>
      </c>
      <c r="P7800" t="str">
        <f>IF(anotacoes!M7800=0,"",UPPER(anotacoes!M7800))</f>
        <v/>
      </c>
      <c r="Q7800" t="str">
        <f t="shared" si="243"/>
        <v>INSERT INTO CONVERSAO_LUTA_ACAO (cd_conversao, id_luta, sequencia, momento_inicio, momento_fim, quem_faz, quem_sofre, acao_tipo, acao, tecnica, direcao, pontuacao) VALUES (1, 114, 63, TRIM(' 00:05:57,512'), TRIM(' 00:05:59,936'), 'VALOIS-FORTIER', 'TAKAMATSU', 'TRANSITION', 'WITHOUT ATTACK', NULL, NULL, NULL)</v>
      </c>
      <c r="R7800" t="s">
        <v>10327</v>
      </c>
    </row>
    <row r="7801" spans="1:18" hidden="1" x14ac:dyDescent="0.25">
      <c r="A7801" s="7">
        <f>anotacoes!D7801</f>
        <v>40713</v>
      </c>
      <c r="B7801" t="str">
        <f>anotacoes!C7801</f>
        <v>GRAND SLAM RIO DE JANEIRO 2011</v>
      </c>
      <c r="C7801" t="str">
        <f>anotacoes!E7801</f>
        <v>VALOIS-FORTIER</v>
      </c>
      <c r="D7801" t="str">
        <f>anotacoes!F7801</f>
        <v>TAKAMATSU</v>
      </c>
      <c r="E7801" t="s">
        <v>10325</v>
      </c>
      <c r="F7801">
        <f>anotacoes!A7801</f>
        <v>114</v>
      </c>
      <c r="G7801">
        <f>anotacoes!B7801</f>
        <v>64</v>
      </c>
      <c r="H7801" t="str">
        <f>anotacoes!K7801</f>
        <v xml:space="preserve"> 00:05:59,936</v>
      </c>
      <c r="I7801" t="str">
        <f>anotacoes!L7801</f>
        <v xml:space="preserve"> 00:06:41,283</v>
      </c>
      <c r="J7801" t="str">
        <f>IF(L7801="PAUSE",E7801,IF(anotacoes!G7805=conversao_anotacoes!C7801,conversao_anotacoes!C7801,conversao_anotacoes!D7801))</f>
        <v>VALOIS-FORTIER</v>
      </c>
      <c r="K7801" t="str">
        <f t="shared" si="242"/>
        <v>TAKAMATSU</v>
      </c>
      <c r="L7801" t="str">
        <f>UPPER(anotacoes!H7801)</f>
        <v>GRIP TIME</v>
      </c>
      <c r="M7801" t="str">
        <f>IF(OR(L7801="ATTACK",L7801="FINTA"),"&lt;TECNICA&gt;",UPPER(anotacoes!I7801))</f>
        <v>LEFT COLLAR RIGHT SLEEVE</v>
      </c>
      <c r="N7801" t="str">
        <f>IF(OR(L7801="ATTACK",L7801="FINTA"),UPPER(anotacoes!I7801),"")</f>
        <v/>
      </c>
      <c r="O7801" s="6" t="str">
        <f>IF(anotacoes!N7801=0,"",anotacoes!N7801)</f>
        <v/>
      </c>
      <c r="P7801" t="str">
        <f>IF(anotacoes!M7801=0,"",UPPER(anotacoes!M7801))</f>
        <v/>
      </c>
      <c r="Q7801" t="str">
        <f t="shared" si="243"/>
        <v>INSERT INTO CONVERSAO_LUTA_ACAO (cd_conversao, id_luta, sequencia, momento_inicio, momento_fim, quem_faz, quem_sofre, acao_tipo, acao, tecnica, direcao, pontuacao) VALUES (1, 114, 64, TRIM(' 00:05:59,936'), TRIM(' 00:06:41,283'), 'VALOIS-FORTIER', 'TAKAMATSU', 'GRIP TIME', 'LEFT COLLAR RIGHT SLEEVE', NULL, NULL, NULL)</v>
      </c>
      <c r="R7801" t="s">
        <v>10327</v>
      </c>
    </row>
    <row r="7802" spans="1:18" hidden="1" x14ac:dyDescent="0.25">
      <c r="A7802" s="7">
        <f>anotacoes!D7802</f>
        <v>40713</v>
      </c>
      <c r="B7802" t="str">
        <f>anotacoes!C7802</f>
        <v>GRAND SLAM RIO DE JANEIRO 2011</v>
      </c>
      <c r="C7802" t="str">
        <f>anotacoes!E7802</f>
        <v>VALOIS-FORTIER</v>
      </c>
      <c r="D7802" t="str">
        <f>anotacoes!F7802</f>
        <v>TAKAMATSU</v>
      </c>
      <c r="E7802" t="s">
        <v>10325</v>
      </c>
      <c r="F7802">
        <f>anotacoes!A7802</f>
        <v>114</v>
      </c>
      <c r="G7802">
        <f>anotacoes!B7802</f>
        <v>65</v>
      </c>
      <c r="H7802" t="str">
        <f>anotacoes!K7802</f>
        <v xml:space="preserve"> 00:06:41,283</v>
      </c>
      <c r="I7802" t="str">
        <f>anotacoes!L7802</f>
        <v xml:space="preserve"> 00:06:41,283</v>
      </c>
      <c r="J7802" t="str">
        <f>IF(L7802="PAUSE",E7802,IF(anotacoes!G7806=conversao_anotacoes!C7802,conversao_anotacoes!C7802,conversao_anotacoes!D7802))</f>
        <v>VALOIS-FORTIER</v>
      </c>
      <c r="K7802" t="str">
        <f t="shared" si="242"/>
        <v>TAKAMATSU</v>
      </c>
      <c r="L7802" t="str">
        <f>UPPER(anotacoes!H7802)</f>
        <v>ATTACK</v>
      </c>
      <c r="M7802" t="str">
        <f>IF(OR(L7802="ATTACK",L7802="FINTA"),"&lt;TECNICA&gt;",UPPER(anotacoes!I7802))</f>
        <v>&lt;TECNICA&gt;</v>
      </c>
      <c r="N7802" t="str">
        <f>IF(OR(L7802="ATTACK",L7802="FINTA"),UPPER(anotacoes!I7802),"")</f>
        <v>HARAI GOSHI GAESHI</v>
      </c>
      <c r="O7802" s="6">
        <f>IF(anotacoes!N7802=0,"",anotacoes!N7802)</f>
        <v>6</v>
      </c>
      <c r="P7802" t="str">
        <f>IF(anotacoes!M7802=0,"",UPPER(anotacoes!M7802))</f>
        <v/>
      </c>
      <c r="Q7802" t="str">
        <f t="shared" si="243"/>
        <v>INSERT INTO CONVERSAO_LUTA_ACAO (cd_conversao, id_luta, sequencia, momento_inicio, momento_fim, quem_faz, quem_sofre, acao_tipo, acao, tecnica, direcao, pontuacao) VALUES (1, 114, 65, TRIM(' 00:06:41,283'), TRIM(' 00:06:41,283'), 'VALOIS-FORTIER', 'TAKAMATSU', 'ATTACK', '&lt;TECNICA&gt;', 'HARAI GOSHI GAESHI', 6, NULL)</v>
      </c>
      <c r="R7802" t="s">
        <v>10327</v>
      </c>
    </row>
    <row r="7803" spans="1:18" hidden="1" x14ac:dyDescent="0.25">
      <c r="A7803" s="7">
        <f>anotacoes!D7803</f>
        <v>40713</v>
      </c>
      <c r="B7803" t="str">
        <f>anotacoes!C7803</f>
        <v>GRAND SLAM RIO DE JANEIRO 2011</v>
      </c>
      <c r="C7803" t="str">
        <f>anotacoes!E7803</f>
        <v>VALOIS-FORTIER</v>
      </c>
      <c r="D7803" t="str">
        <f>anotacoes!F7803</f>
        <v>TAKAMATSU</v>
      </c>
      <c r="E7803" t="s">
        <v>10325</v>
      </c>
      <c r="F7803">
        <f>anotacoes!A7803</f>
        <v>114</v>
      </c>
      <c r="G7803">
        <f>anotacoes!B7803</f>
        <v>66</v>
      </c>
      <c r="H7803" t="str">
        <f>anotacoes!K7803</f>
        <v xml:space="preserve"> 00:06:41,283</v>
      </c>
      <c r="I7803" t="str">
        <f>anotacoes!L7803</f>
        <v xml:space="preserve"> 00:06:48,399</v>
      </c>
      <c r="J7803" t="str">
        <f>IF(L7803="PAUSE",E7803,IF(anotacoes!G7807=conversao_anotacoes!C7803,conversao_anotacoes!C7803,conversao_anotacoes!D7803))</f>
        <v>VALOIS-FORTIER</v>
      </c>
      <c r="K7803" t="str">
        <f t="shared" si="242"/>
        <v>TAKAMATSU</v>
      </c>
      <c r="L7803" t="str">
        <f>UPPER(anotacoes!H7803)</f>
        <v>GRIP TIME</v>
      </c>
      <c r="M7803" t="str">
        <f>IF(OR(L7803="ATTACK",L7803="FINTA"),"&lt;TECNICA&gt;",UPPER(anotacoes!I7803))</f>
        <v>LEFT COLLAR RIGHT SLEEVE</v>
      </c>
      <c r="N7803" t="str">
        <f>IF(OR(L7803="ATTACK",L7803="FINTA"),UPPER(anotacoes!I7803),"")</f>
        <v/>
      </c>
      <c r="O7803" s="6" t="str">
        <f>IF(anotacoes!N7803=0,"",anotacoes!N7803)</f>
        <v/>
      </c>
      <c r="P7803" t="str">
        <f>IF(anotacoes!M7803=0,"",UPPER(anotacoes!M7803))</f>
        <v/>
      </c>
      <c r="Q7803" t="str">
        <f t="shared" si="243"/>
        <v>INSERT INTO CONVERSAO_LUTA_ACAO (cd_conversao, id_luta, sequencia, momento_inicio, momento_fim, quem_faz, quem_sofre, acao_tipo, acao, tecnica, direcao, pontuacao) VALUES (1, 114, 66, TRIM(' 00:06:41,283'), TRIM(' 00:06:48,399'), 'VALOIS-FORTIER', 'TAKAMATSU', 'GRIP TIME', 'LEFT COLLAR RIGHT SLEEVE', NULL, NULL, NULL)</v>
      </c>
      <c r="R7803" t="s">
        <v>10327</v>
      </c>
    </row>
    <row r="7804" spans="1:18" hidden="1" x14ac:dyDescent="0.25">
      <c r="A7804" s="7">
        <f>anotacoes!D7804</f>
        <v>40713</v>
      </c>
      <c r="B7804" t="str">
        <f>anotacoes!C7804</f>
        <v>GRAND SLAM RIO DE JANEIRO 2011</v>
      </c>
      <c r="C7804" t="str">
        <f>anotacoes!E7804</f>
        <v>VALOIS-FORTIER</v>
      </c>
      <c r="D7804" t="str">
        <f>anotacoes!F7804</f>
        <v>TAKAMATSU</v>
      </c>
      <c r="E7804" t="s">
        <v>10325</v>
      </c>
      <c r="F7804">
        <f>anotacoes!A7804</f>
        <v>114</v>
      </c>
      <c r="G7804">
        <f>anotacoes!B7804</f>
        <v>67</v>
      </c>
      <c r="H7804" t="str">
        <f>anotacoes!K7804</f>
        <v xml:space="preserve"> 00:06:48,399</v>
      </c>
      <c r="I7804" t="str">
        <f>anotacoes!L7804</f>
        <v xml:space="preserve"> 00:06:57,065</v>
      </c>
      <c r="J7804" t="str">
        <f>IF(L7804="PAUSE",E7804,IF(anotacoes!G7808=conversao_anotacoes!C7804,conversao_anotacoes!C7804,conversao_anotacoes!D7804))</f>
        <v>VALOIS-FORTIER</v>
      </c>
      <c r="K7804" t="str">
        <f t="shared" si="242"/>
        <v>TAKAMATSU</v>
      </c>
      <c r="L7804" t="str">
        <f>UPPER(anotacoes!H7804)</f>
        <v>GRIP TIME</v>
      </c>
      <c r="M7804" t="str">
        <f>IF(OR(L7804="ATTACK",L7804="FINTA"),"&lt;TECNICA&gt;",UPPER(anotacoes!I7804))</f>
        <v>LEFT BACK RIGHT SLEEVE</v>
      </c>
      <c r="N7804" t="str">
        <f>IF(OR(L7804="ATTACK",L7804="FINTA"),UPPER(anotacoes!I7804),"")</f>
        <v/>
      </c>
      <c r="O7804" s="6" t="str">
        <f>IF(anotacoes!N7804=0,"",anotacoes!N7804)</f>
        <v/>
      </c>
      <c r="P7804" t="str">
        <f>IF(anotacoes!M7804=0,"",UPPER(anotacoes!M7804))</f>
        <v/>
      </c>
      <c r="Q7804" t="str">
        <f t="shared" si="243"/>
        <v>INSERT INTO CONVERSAO_LUTA_ACAO (cd_conversao, id_luta, sequencia, momento_inicio, momento_fim, quem_faz, quem_sofre, acao_tipo, acao, tecnica, direcao, pontuacao) VALUES (1, 114, 67, TRIM(' 00:06:48,399'), TRIM(' 00:06:57,065'), 'VALOIS-FORTIER', 'TAKAMATSU', 'GRIP TIME', 'LEFT BACK RIGHT SLEEVE', NULL, NULL, NULL)</v>
      </c>
      <c r="R7804" t="s">
        <v>10327</v>
      </c>
    </row>
    <row r="7805" spans="1:18" hidden="1" x14ac:dyDescent="0.25">
      <c r="A7805" s="7">
        <f>anotacoes!D7805</f>
        <v>40713</v>
      </c>
      <c r="B7805" t="str">
        <f>anotacoes!C7805</f>
        <v>GRAND SLAM RIO DE JANEIRO 2011</v>
      </c>
      <c r="C7805" t="str">
        <f>anotacoes!E7805</f>
        <v>VALOIS-FORTIER</v>
      </c>
      <c r="D7805" t="str">
        <f>anotacoes!F7805</f>
        <v>TAKAMATSU</v>
      </c>
      <c r="E7805" t="s">
        <v>10325</v>
      </c>
      <c r="F7805">
        <f>anotacoes!A7805</f>
        <v>114</v>
      </c>
      <c r="G7805">
        <f>anotacoes!B7805</f>
        <v>68</v>
      </c>
      <c r="H7805" t="str">
        <f>anotacoes!K7805</f>
        <v xml:space="preserve"> 00:06:57,224</v>
      </c>
      <c r="I7805" t="str">
        <f>anotacoes!L7805</f>
        <v xml:space="preserve"> 00:06:58,809</v>
      </c>
      <c r="J7805" t="str">
        <f>IF(L7805="PAUSE",E7805,IF(anotacoes!G7809=conversao_anotacoes!C7805,conversao_anotacoes!C7805,conversao_anotacoes!D7805))</f>
        <v>VALOIS-FORTIER</v>
      </c>
      <c r="K7805" t="str">
        <f t="shared" si="242"/>
        <v>TAKAMATSU</v>
      </c>
      <c r="L7805" t="str">
        <f>UPPER(anotacoes!H7805)</f>
        <v>TRANSITION</v>
      </c>
      <c r="M7805" t="str">
        <f>IF(OR(L7805="ATTACK",L7805="FINTA"),"&lt;TECNICA&gt;",UPPER(anotacoes!I7805))</f>
        <v>WITHOUT ATTACK</v>
      </c>
      <c r="N7805" t="str">
        <f>IF(OR(L7805="ATTACK",L7805="FINTA"),UPPER(anotacoes!I7805),"")</f>
        <v/>
      </c>
      <c r="O7805" s="6" t="str">
        <f>IF(anotacoes!N7805=0,"",anotacoes!N7805)</f>
        <v/>
      </c>
      <c r="P7805" t="str">
        <f>IF(anotacoes!M7805=0,"",UPPER(anotacoes!M7805))</f>
        <v/>
      </c>
      <c r="Q7805" t="str">
        <f t="shared" si="243"/>
        <v>INSERT INTO CONVERSAO_LUTA_ACAO (cd_conversao, id_luta, sequencia, momento_inicio, momento_fim, quem_faz, quem_sofre, acao_tipo, acao, tecnica, direcao, pontuacao) VALUES (1, 114, 68, TRIM(' 00:06:57,224'), TRIM(' 00:06:58,809'), 'VALOIS-FORTIER', 'TAKAMATSU', 'TRANSITION', 'WITHOUT ATTACK', NULL, NULL, NULL)</v>
      </c>
      <c r="R7805" t="s">
        <v>10327</v>
      </c>
    </row>
    <row r="7806" spans="1:18" hidden="1" x14ac:dyDescent="0.25">
      <c r="A7806" s="7">
        <f>anotacoes!D7806</f>
        <v>40713</v>
      </c>
      <c r="B7806" t="str">
        <f>anotacoes!C7806</f>
        <v>GRAND SLAM RIO DE JANEIRO 2011</v>
      </c>
      <c r="C7806" t="str">
        <f>anotacoes!E7806</f>
        <v>VALOIS-FORTIER</v>
      </c>
      <c r="D7806" t="str">
        <f>anotacoes!F7806</f>
        <v>TAKAMATSU</v>
      </c>
      <c r="E7806" t="s">
        <v>10325</v>
      </c>
      <c r="F7806">
        <f>anotacoes!A7806</f>
        <v>114</v>
      </c>
      <c r="G7806">
        <f>anotacoes!B7806</f>
        <v>69</v>
      </c>
      <c r="H7806" t="str">
        <f>anotacoes!K7806</f>
        <v xml:space="preserve"> 00:06:58,980</v>
      </c>
      <c r="I7806" t="str">
        <f>anotacoes!L7806</f>
        <v xml:space="preserve"> 00:07:05,692</v>
      </c>
      <c r="J7806" t="str">
        <f>IF(L7806="PAUSE",E7806,IF(anotacoes!G7810=conversao_anotacoes!C7806,conversao_anotacoes!C7806,conversao_anotacoes!D7806))</f>
        <v>&lt;ARBITRO_DESCONHECIDO&gt;</v>
      </c>
      <c r="K7806" t="str">
        <f t="shared" si="242"/>
        <v/>
      </c>
      <c r="L7806" t="str">
        <f>UPPER(anotacoes!H7806)</f>
        <v>PAUSE</v>
      </c>
      <c r="M7806" t="str">
        <f>IF(OR(L7806="ATTACK",L7806="FINTA"),"&lt;TECNICA&gt;",UPPER(anotacoes!I7806))</f>
        <v>&lt;NAO_CLASSIFICADO&gt;</v>
      </c>
      <c r="N7806" t="str">
        <f>IF(OR(L7806="ATTACK",L7806="FINTA"),UPPER(anotacoes!I7806),"")</f>
        <v/>
      </c>
      <c r="O7806" s="6" t="str">
        <f>IF(anotacoes!N7806=0,"",anotacoes!N7806)</f>
        <v/>
      </c>
      <c r="P7806" t="str">
        <f>IF(anotacoes!M7806=0,"",UPPER(anotacoes!M7806))</f>
        <v/>
      </c>
      <c r="Q7806" t="str">
        <f t="shared" si="243"/>
        <v>INSERT INTO CONVERSAO_LUTA_ACAO (cd_conversao, id_luta, sequencia, momento_inicio, momento_fim, quem_faz, quem_sofre, acao_tipo, acao, tecnica, direcao, pontuacao) VALUES (1, 114, 69, TRIM(' 00:06:58,980'), TRIM(' 00:07:05,692'), '&lt;ARBITRO_DESCONHECIDO&gt;', '', 'PAUSE', '&lt;NAO_CLASSIFICADO&gt;', NULL, NULL, NULL)</v>
      </c>
      <c r="R7806" t="s">
        <v>10327</v>
      </c>
    </row>
    <row r="7807" spans="1:18" hidden="1" x14ac:dyDescent="0.25">
      <c r="A7807" s="7">
        <f>anotacoes!D7807</f>
        <v>40713</v>
      </c>
      <c r="B7807" t="str">
        <f>anotacoes!C7807</f>
        <v>GRAND SLAM RIO DE JANEIRO 2011</v>
      </c>
      <c r="C7807" t="str">
        <f>anotacoes!E7807</f>
        <v>VALOIS-FORTIER</v>
      </c>
      <c r="D7807" t="str">
        <f>anotacoes!F7807</f>
        <v>TAKAMATSU</v>
      </c>
      <c r="E7807" t="s">
        <v>10325</v>
      </c>
      <c r="F7807">
        <f>anotacoes!A7807</f>
        <v>114</v>
      </c>
      <c r="G7807">
        <f>anotacoes!B7807</f>
        <v>70</v>
      </c>
      <c r="H7807" t="str">
        <f>anotacoes!K7807</f>
        <v xml:space="preserve"> 00:07:05,848</v>
      </c>
      <c r="I7807" t="str">
        <f>anotacoes!L7807</f>
        <v xml:space="preserve"> 00:07:07,941</v>
      </c>
      <c r="J7807" t="str">
        <f>IF(L7807="PAUSE",E7807,IF(anotacoes!G7811=conversao_anotacoes!C7807,conversao_anotacoes!C7807,conversao_anotacoes!D7807))</f>
        <v>VALOIS-FORTIER</v>
      </c>
      <c r="K7807" t="str">
        <f t="shared" si="242"/>
        <v>TAKAMATSU</v>
      </c>
      <c r="L7807" t="str">
        <f>UPPER(anotacoes!H7807)</f>
        <v>DISPLACEMENT</v>
      </c>
      <c r="M7807" t="str">
        <f>IF(OR(L7807="ATTACK",L7807="FINTA"),"&lt;TECNICA&gt;",UPPER(anotacoes!I7807))</f>
        <v>2-3 STEP HESITANT RIGHT</v>
      </c>
      <c r="N7807" t="str">
        <f>IF(OR(L7807="ATTACK",L7807="FINTA"),UPPER(anotacoes!I7807),"")</f>
        <v/>
      </c>
      <c r="O7807" s="6" t="str">
        <f>IF(anotacoes!N7807=0,"",anotacoes!N7807)</f>
        <v/>
      </c>
      <c r="P7807" t="str">
        <f>IF(anotacoes!M7807=0,"",UPPER(anotacoes!M7807))</f>
        <v/>
      </c>
      <c r="Q7807" t="str">
        <f t="shared" si="243"/>
        <v>INSERT INTO CONVERSAO_LUTA_ACAO (cd_conversao, id_luta, sequencia, momento_inicio, momento_fim, quem_faz, quem_sofre, acao_tipo, acao, tecnica, direcao, pontuacao) VALUES (1, 114, 70, TRIM(' 00:07:05,848'), TRIM(' 00:07:07,941'), 'VALOIS-FORTIER', 'TAKAMATSU', 'DISPLACEMENT', '2-3 STEP HESITANT RIGHT', NULL, NULL, NULL)</v>
      </c>
      <c r="R7807" t="s">
        <v>10327</v>
      </c>
    </row>
    <row r="7808" spans="1:18" hidden="1" x14ac:dyDescent="0.25">
      <c r="A7808" s="7">
        <f>anotacoes!D7808</f>
        <v>40713</v>
      </c>
      <c r="B7808" t="str">
        <f>anotacoes!C7808</f>
        <v>GRAND SLAM RIO DE JANEIRO 2011</v>
      </c>
      <c r="C7808" t="str">
        <f>anotacoes!E7808</f>
        <v>VALOIS-FORTIER</v>
      </c>
      <c r="D7808" t="str">
        <f>anotacoes!F7808</f>
        <v>TAKAMATSU</v>
      </c>
      <c r="E7808" t="s">
        <v>10325</v>
      </c>
      <c r="F7808">
        <f>anotacoes!A7808</f>
        <v>114</v>
      </c>
      <c r="G7808">
        <f>anotacoes!B7808</f>
        <v>71</v>
      </c>
      <c r="H7808" t="str">
        <f>anotacoes!K7808</f>
        <v xml:space="preserve"> 00:07:07,941</v>
      </c>
      <c r="I7808" t="str">
        <f>anotacoes!L7808</f>
        <v xml:space="preserve"> 00:07:10,323</v>
      </c>
      <c r="J7808" t="str">
        <f>IF(L7808="PAUSE",E7808,IF(anotacoes!G7812=conversao_anotacoes!C7808,conversao_anotacoes!C7808,conversao_anotacoes!D7808))</f>
        <v>VALOIS-FORTIER</v>
      </c>
      <c r="K7808" t="str">
        <f t="shared" si="242"/>
        <v>TAKAMATSU</v>
      </c>
      <c r="L7808" t="str">
        <f>UPPER(anotacoes!H7808)</f>
        <v>DISPLACEMENT</v>
      </c>
      <c r="M7808" t="str">
        <f>IF(OR(L7808="ATTACK",L7808="FINTA"),"&lt;TECNICA&gt;",UPPER(anotacoes!I7808))</f>
        <v>TRY TO GRIP WITH CONTACT</v>
      </c>
      <c r="N7808" t="str">
        <f>IF(OR(L7808="ATTACK",L7808="FINTA"),UPPER(anotacoes!I7808),"")</f>
        <v/>
      </c>
      <c r="O7808" s="6" t="str">
        <f>IF(anotacoes!N7808=0,"",anotacoes!N7808)</f>
        <v/>
      </c>
      <c r="P7808" t="str">
        <f>IF(anotacoes!M7808=0,"",UPPER(anotacoes!M7808))</f>
        <v/>
      </c>
      <c r="Q7808" t="str">
        <f t="shared" si="243"/>
        <v>INSERT INTO CONVERSAO_LUTA_ACAO (cd_conversao, id_luta, sequencia, momento_inicio, momento_fim, quem_faz, quem_sofre, acao_tipo, acao, tecnica, direcao, pontuacao) VALUES (1, 114, 71, TRIM(' 00:07:07,941'), TRIM(' 00:07:10,323'), 'VALOIS-FORTIER', 'TAKAMATSU', 'DISPLACEMENT', 'TRY TO GRIP WITH CONTACT', NULL, NULL, NULL)</v>
      </c>
      <c r="R7808" t="s">
        <v>10327</v>
      </c>
    </row>
    <row r="7809" spans="1:18" hidden="1" x14ac:dyDescent="0.25">
      <c r="A7809" s="7">
        <f>anotacoes!D7809</f>
        <v>40713</v>
      </c>
      <c r="B7809" t="str">
        <f>anotacoes!C7809</f>
        <v>GRAND SLAM RIO DE JANEIRO 2011</v>
      </c>
      <c r="C7809" t="str">
        <f>anotacoes!E7809</f>
        <v>VALOIS-FORTIER</v>
      </c>
      <c r="D7809" t="str">
        <f>anotacoes!F7809</f>
        <v>TAKAMATSU</v>
      </c>
      <c r="E7809" t="s">
        <v>10325</v>
      </c>
      <c r="F7809">
        <f>anotacoes!A7809</f>
        <v>114</v>
      </c>
      <c r="G7809">
        <f>anotacoes!B7809</f>
        <v>72</v>
      </c>
      <c r="H7809" t="str">
        <f>anotacoes!K7809</f>
        <v xml:space="preserve"> 00:07:10,323</v>
      </c>
      <c r="I7809" t="str">
        <f>anotacoes!L7809</f>
        <v xml:space="preserve"> 00:07:13,696</v>
      </c>
      <c r="J7809" t="str">
        <f>IF(L7809="PAUSE",E7809,IF(anotacoes!G7813=conversao_anotacoes!C7809,conversao_anotacoes!C7809,conversao_anotacoes!D7809))</f>
        <v>VALOIS-FORTIER</v>
      </c>
      <c r="K7809" t="str">
        <f t="shared" si="242"/>
        <v>TAKAMATSU</v>
      </c>
      <c r="L7809" t="str">
        <f>UPPER(anotacoes!H7809)</f>
        <v>GRIP TIME</v>
      </c>
      <c r="M7809" t="str">
        <f>IF(OR(L7809="ATTACK",L7809="FINTA"),"&lt;TECNICA&gt;",UPPER(anotacoes!I7809))</f>
        <v>RIGHT SLEEVE</v>
      </c>
      <c r="N7809" t="str">
        <f>IF(OR(L7809="ATTACK",L7809="FINTA"),UPPER(anotacoes!I7809),"")</f>
        <v/>
      </c>
      <c r="O7809" s="6" t="str">
        <f>IF(anotacoes!N7809=0,"",anotacoes!N7809)</f>
        <v/>
      </c>
      <c r="P7809" t="str">
        <f>IF(anotacoes!M7809=0,"",UPPER(anotacoes!M7809))</f>
        <v/>
      </c>
      <c r="Q7809" t="str">
        <f t="shared" si="243"/>
        <v>INSERT INTO CONVERSAO_LUTA_ACAO (cd_conversao, id_luta, sequencia, momento_inicio, momento_fim, quem_faz, quem_sofre, acao_tipo, acao, tecnica, direcao, pontuacao) VALUES (1, 114, 72, TRIM(' 00:07:10,323'), TRIM(' 00:07:13,696'), 'VALOIS-FORTIER', 'TAKAMATSU', 'GRIP TIME', 'RIGHT SLEEVE', NULL, NULL, NULL)</v>
      </c>
      <c r="R7809" t="s">
        <v>10327</v>
      </c>
    </row>
    <row r="7810" spans="1:18" hidden="1" x14ac:dyDescent="0.25">
      <c r="A7810" s="7">
        <f>anotacoes!D7810</f>
        <v>40713</v>
      </c>
      <c r="B7810" t="str">
        <f>anotacoes!C7810</f>
        <v>GRAND SLAM RIO DE JANEIRO 2011</v>
      </c>
      <c r="C7810" t="str">
        <f>anotacoes!E7810</f>
        <v>VALOIS-FORTIER</v>
      </c>
      <c r="D7810" t="str">
        <f>anotacoes!F7810</f>
        <v>TAKAMATSU</v>
      </c>
      <c r="E7810" t="s">
        <v>10325</v>
      </c>
      <c r="F7810">
        <f>anotacoes!A7810</f>
        <v>114</v>
      </c>
      <c r="G7810">
        <f>anotacoes!B7810</f>
        <v>73</v>
      </c>
      <c r="H7810" t="str">
        <f>anotacoes!K7810</f>
        <v xml:space="preserve"> 00:07:13,696</v>
      </c>
      <c r="I7810" t="str">
        <f>anotacoes!L7810</f>
        <v xml:space="preserve"> 00:07:17,541</v>
      </c>
      <c r="J7810" t="str">
        <f>IF(L7810="PAUSE",E7810,IF(anotacoes!G7814=conversao_anotacoes!C7810,conversao_anotacoes!C7810,conversao_anotacoes!D7810))</f>
        <v>VALOIS-FORTIER</v>
      </c>
      <c r="K7810" t="str">
        <f t="shared" si="242"/>
        <v>TAKAMATSU</v>
      </c>
      <c r="L7810" t="str">
        <f>UPPER(anotacoes!H7810)</f>
        <v>GRIP TIME</v>
      </c>
      <c r="M7810" t="str">
        <f>IF(OR(L7810="ATTACK",L7810="FINTA"),"&lt;TECNICA&gt;",UPPER(anotacoes!I7810))</f>
        <v>LEFT COLLAR RIGHT SLEEVE</v>
      </c>
      <c r="N7810" t="str">
        <f>IF(OR(L7810="ATTACK",L7810="FINTA"),UPPER(anotacoes!I7810),"")</f>
        <v/>
      </c>
      <c r="O7810" s="6" t="str">
        <f>IF(anotacoes!N7810=0,"",anotacoes!N7810)</f>
        <v/>
      </c>
      <c r="P7810" t="str">
        <f>IF(anotacoes!M7810=0,"",UPPER(anotacoes!M7810))</f>
        <v/>
      </c>
      <c r="Q7810" t="str">
        <f t="shared" si="243"/>
        <v>INSERT INTO CONVERSAO_LUTA_ACAO (cd_conversao, id_luta, sequencia, momento_inicio, momento_fim, quem_faz, quem_sofre, acao_tipo, acao, tecnica, direcao, pontuacao) VALUES (1, 114, 73, TRIM(' 00:07:13,696'), TRIM(' 00:07:17,541'), 'VALOIS-FORTIER', 'TAKAMATSU', 'GRIP TIME', 'LEFT COLLAR RIGHT SLEEVE', NULL, NULL, NULL)</v>
      </c>
      <c r="R7810" t="s">
        <v>10327</v>
      </c>
    </row>
    <row r="7811" spans="1:18" hidden="1" x14ac:dyDescent="0.25">
      <c r="A7811" s="7">
        <f>anotacoes!D7811</f>
        <v>40713</v>
      </c>
      <c r="B7811" t="str">
        <f>anotacoes!C7811</f>
        <v>GRAND SLAM RIO DE JANEIRO 2011</v>
      </c>
      <c r="C7811" t="str">
        <f>anotacoes!E7811</f>
        <v>VALOIS-FORTIER</v>
      </c>
      <c r="D7811" t="str">
        <f>anotacoes!F7811</f>
        <v>TAKAMATSU</v>
      </c>
      <c r="E7811" t="s">
        <v>10325</v>
      </c>
      <c r="F7811">
        <f>anotacoes!A7811</f>
        <v>114</v>
      </c>
      <c r="G7811">
        <f>anotacoes!B7811</f>
        <v>74</v>
      </c>
      <c r="H7811" t="str">
        <f>anotacoes!K7811</f>
        <v xml:space="preserve"> 00:07:17,541</v>
      </c>
      <c r="I7811" t="str">
        <f>anotacoes!L7811</f>
        <v xml:space="preserve"> 00:07:19,138</v>
      </c>
      <c r="J7811" t="str">
        <f>IF(L7811="PAUSE",E7811,IF(anotacoes!G7815=conversao_anotacoes!C7811,conversao_anotacoes!C7811,conversao_anotacoes!D7811))</f>
        <v>VALOIS-FORTIER</v>
      </c>
      <c r="K7811" t="str">
        <f t="shared" ref="K7811:K7874" si="244">IF(J7811=E7811,"",IF(J7811=C7811,D7811,C7811))</f>
        <v>TAKAMATSU</v>
      </c>
      <c r="L7811" t="str">
        <f>UPPER(anotacoes!H7811)</f>
        <v>GRIP TIME</v>
      </c>
      <c r="M7811" t="str">
        <f>IF(OR(L7811="ATTACK",L7811="FINTA"),"&lt;TECNICA&gt;",UPPER(anotacoes!I7811))</f>
        <v>LEFT COLLAR</v>
      </c>
      <c r="N7811" t="str">
        <f>IF(OR(L7811="ATTACK",L7811="FINTA"),UPPER(anotacoes!I7811),"")</f>
        <v/>
      </c>
      <c r="O7811" s="6" t="str">
        <f>IF(anotacoes!N7811=0,"",anotacoes!N7811)</f>
        <v/>
      </c>
      <c r="P7811" t="str">
        <f>IF(anotacoes!M7811=0,"",UPPER(anotacoes!M7811))</f>
        <v/>
      </c>
      <c r="Q7811" t="str">
        <f t="shared" ref="Q7811:Q7874" si="245">CONCATENATE("INSERT INTO CONVERSAO_LUTA_ACAO (cd_conversao, id_luta, sequencia, momento_inicio, momento_fim, quem_faz, quem_sofre, acao_tipo, acao, tecnica, direcao, pontuacao) VALUES (1, ",F7811,", ",G7811,", ","TRIM('",H7811,"')",", ","TRIM('",I7811,"')",", ","'",J7811,"'",", ","'",K7811,"'",", ","'",L7811,"'",", ","'",M7811,"'",", ",IF(N7811="","NULL",CONCATENATE("'",N7811,"'")),", ",IF(O7811="","NULL",O7811),", ",IF(P7811="","NULL",CONCATENATE("'",P7811,"'")),")")</f>
        <v>INSERT INTO CONVERSAO_LUTA_ACAO (cd_conversao, id_luta, sequencia, momento_inicio, momento_fim, quem_faz, quem_sofre, acao_tipo, acao, tecnica, direcao, pontuacao) VALUES (1, 114, 74, TRIM(' 00:07:17,541'), TRIM(' 00:07:19,138'), 'VALOIS-FORTIER', 'TAKAMATSU', 'GRIP TIME', 'LEFT COLLAR', NULL, NULL, NULL)</v>
      </c>
      <c r="R7811" t="s">
        <v>10327</v>
      </c>
    </row>
    <row r="7812" spans="1:18" hidden="1" x14ac:dyDescent="0.25">
      <c r="A7812" s="7">
        <f>anotacoes!D7812</f>
        <v>40713</v>
      </c>
      <c r="B7812" t="str">
        <f>anotacoes!C7812</f>
        <v>GRAND SLAM RIO DE JANEIRO 2011</v>
      </c>
      <c r="C7812" t="str">
        <f>anotacoes!E7812</f>
        <v>VALOIS-FORTIER</v>
      </c>
      <c r="D7812" t="str">
        <f>anotacoes!F7812</f>
        <v>TAKAMATSU</v>
      </c>
      <c r="E7812" t="s">
        <v>10325</v>
      </c>
      <c r="F7812">
        <f>anotacoes!A7812</f>
        <v>114</v>
      </c>
      <c r="G7812">
        <f>anotacoes!B7812</f>
        <v>75</v>
      </c>
      <c r="H7812" t="str">
        <f>anotacoes!K7812</f>
        <v xml:space="preserve"> 00:07:19,138</v>
      </c>
      <c r="I7812" t="str">
        <f>anotacoes!L7812</f>
        <v xml:space="preserve"> 00:07:19,492</v>
      </c>
      <c r="J7812" t="str">
        <f>IF(L7812="PAUSE",E7812,IF(anotacoes!G7816=conversao_anotacoes!C7812,conversao_anotacoes!C7812,conversao_anotacoes!D7812))</f>
        <v>VALOIS-FORTIER</v>
      </c>
      <c r="K7812" t="str">
        <f t="shared" si="244"/>
        <v>TAKAMATSU</v>
      </c>
      <c r="L7812" t="str">
        <f>UPPER(anotacoes!H7812)</f>
        <v>GRIP TIME</v>
      </c>
      <c r="M7812" t="str">
        <f>IF(OR(L7812="ATTACK",L7812="FINTA"),"&lt;TECNICA&gt;",UPPER(anotacoes!I7812))</f>
        <v>LEFT COLLAR RIGHT COLLAR</v>
      </c>
      <c r="N7812" t="str">
        <f>IF(OR(L7812="ATTACK",L7812="FINTA"),UPPER(anotacoes!I7812),"")</f>
        <v/>
      </c>
      <c r="O7812" s="6" t="str">
        <f>IF(anotacoes!N7812=0,"",anotacoes!N7812)</f>
        <v/>
      </c>
      <c r="P7812" t="str">
        <f>IF(anotacoes!M7812=0,"",UPPER(anotacoes!M7812))</f>
        <v/>
      </c>
      <c r="Q7812" t="str">
        <f t="shared" si="245"/>
        <v>INSERT INTO CONVERSAO_LUTA_ACAO (cd_conversao, id_luta, sequencia, momento_inicio, momento_fim, quem_faz, quem_sofre, acao_tipo, acao, tecnica, direcao, pontuacao) VALUES (1, 114, 75, TRIM(' 00:07:19,138'), TRIM(' 00:07:19,492'), 'VALOIS-FORTIER', 'TAKAMATSU', 'GRIP TIME', 'LEFT COLLAR RIGHT COLLAR', NULL, NULL, NULL)</v>
      </c>
      <c r="R7812" t="s">
        <v>10327</v>
      </c>
    </row>
    <row r="7813" spans="1:18" hidden="1" x14ac:dyDescent="0.25">
      <c r="A7813" s="7">
        <f>anotacoes!D7813</f>
        <v>40713</v>
      </c>
      <c r="B7813" t="str">
        <f>anotacoes!C7813</f>
        <v>GRAND SLAM RIO DE JANEIRO 2011</v>
      </c>
      <c r="C7813" t="str">
        <f>anotacoes!E7813</f>
        <v>VALOIS-FORTIER</v>
      </c>
      <c r="D7813" t="str">
        <f>anotacoes!F7813</f>
        <v>TAKAMATSU</v>
      </c>
      <c r="E7813" t="s">
        <v>10325</v>
      </c>
      <c r="F7813">
        <f>anotacoes!A7813</f>
        <v>114</v>
      </c>
      <c r="G7813">
        <f>anotacoes!B7813</f>
        <v>76</v>
      </c>
      <c r="H7813" t="str">
        <f>anotacoes!K7813</f>
        <v xml:space="preserve"> 00:07:19,492</v>
      </c>
      <c r="I7813" t="str">
        <f>anotacoes!L7813</f>
        <v xml:space="preserve"> 00:07:20,102</v>
      </c>
      <c r="J7813" t="str">
        <f>IF(L7813="PAUSE",E7813,IF(anotacoes!G7817=conversao_anotacoes!C7813,conversao_anotacoes!C7813,conversao_anotacoes!D7813))</f>
        <v>VALOIS-FORTIER</v>
      </c>
      <c r="K7813" t="str">
        <f t="shared" si="244"/>
        <v>TAKAMATSU</v>
      </c>
      <c r="L7813" t="str">
        <f>UPPER(anotacoes!H7813)</f>
        <v>ATTACK</v>
      </c>
      <c r="M7813" t="str">
        <f>IF(OR(L7813="ATTACK",L7813="FINTA"),"&lt;TECNICA&gt;",UPPER(anotacoes!I7813))</f>
        <v>&lt;TECNICA&gt;</v>
      </c>
      <c r="N7813" t="str">
        <f>IF(OR(L7813="ATTACK",L7813="FINTA"),UPPER(anotacoes!I7813),"")</f>
        <v>DEASHI HARAI</v>
      </c>
      <c r="O7813" s="6">
        <f>IF(anotacoes!N7813=0,"",anotacoes!N7813)</f>
        <v>3</v>
      </c>
      <c r="P7813" t="str">
        <f>IF(anotacoes!M7813=0,"",UPPER(anotacoes!M7813))</f>
        <v/>
      </c>
      <c r="Q7813" t="str">
        <f t="shared" si="245"/>
        <v>INSERT INTO CONVERSAO_LUTA_ACAO (cd_conversao, id_luta, sequencia, momento_inicio, momento_fim, quem_faz, quem_sofre, acao_tipo, acao, tecnica, direcao, pontuacao) VALUES (1, 114, 76, TRIM(' 00:07:19,492'), TRIM(' 00:07:20,102'), 'VALOIS-FORTIER', 'TAKAMATSU', 'ATTACK', '&lt;TECNICA&gt;', 'DEASHI HARAI', 3, NULL)</v>
      </c>
      <c r="R7813" t="s">
        <v>10327</v>
      </c>
    </row>
    <row r="7814" spans="1:18" hidden="1" x14ac:dyDescent="0.25">
      <c r="A7814" s="7">
        <f>anotacoes!D7814</f>
        <v>40713</v>
      </c>
      <c r="B7814" t="str">
        <f>anotacoes!C7814</f>
        <v>GRAND SLAM RIO DE JANEIRO 2011</v>
      </c>
      <c r="C7814" t="str">
        <f>anotacoes!E7814</f>
        <v>VALOIS-FORTIER</v>
      </c>
      <c r="D7814" t="str">
        <f>anotacoes!F7814</f>
        <v>TAKAMATSU</v>
      </c>
      <c r="E7814" t="s">
        <v>10325</v>
      </c>
      <c r="F7814">
        <f>anotacoes!A7814</f>
        <v>114</v>
      </c>
      <c r="G7814">
        <f>anotacoes!B7814</f>
        <v>77</v>
      </c>
      <c r="H7814" t="str">
        <f>anotacoes!K7814</f>
        <v xml:space="preserve"> 00:07:20,102</v>
      </c>
      <c r="I7814" t="str">
        <f>anotacoes!L7814</f>
        <v xml:space="preserve"> 00:07:25,025</v>
      </c>
      <c r="J7814" t="str">
        <f>IF(L7814="PAUSE",E7814,IF(anotacoes!G7818=conversao_anotacoes!C7814,conversao_anotacoes!C7814,conversao_anotacoes!D7814))</f>
        <v>VALOIS-FORTIER</v>
      </c>
      <c r="K7814" t="str">
        <f t="shared" si="244"/>
        <v>TAKAMATSU</v>
      </c>
      <c r="L7814" t="str">
        <f>UPPER(anotacoes!H7814)</f>
        <v>GRIP TIME</v>
      </c>
      <c r="M7814" t="str">
        <f>IF(OR(L7814="ATTACK",L7814="FINTA"),"&lt;TECNICA&gt;",UPPER(anotacoes!I7814))</f>
        <v>LEFT COLLAR RIGHT SLEEVE</v>
      </c>
      <c r="N7814" t="str">
        <f>IF(OR(L7814="ATTACK",L7814="FINTA"),UPPER(anotacoes!I7814),"")</f>
        <v/>
      </c>
      <c r="O7814" s="6" t="str">
        <f>IF(anotacoes!N7814=0,"",anotacoes!N7814)</f>
        <v/>
      </c>
      <c r="P7814" t="str">
        <f>IF(anotacoes!M7814=0,"",UPPER(anotacoes!M7814))</f>
        <v/>
      </c>
      <c r="Q7814" t="str">
        <f t="shared" si="245"/>
        <v>INSERT INTO CONVERSAO_LUTA_ACAO (cd_conversao, id_luta, sequencia, momento_inicio, momento_fim, quem_faz, quem_sofre, acao_tipo, acao, tecnica, direcao, pontuacao) VALUES (1, 114, 77, TRIM(' 00:07:20,102'), TRIM(' 00:07:25,025'), 'VALOIS-FORTIER', 'TAKAMATSU', 'GRIP TIME', 'LEFT COLLAR RIGHT SLEEVE', NULL, NULL, NULL)</v>
      </c>
      <c r="R7814" t="s">
        <v>10327</v>
      </c>
    </row>
    <row r="7815" spans="1:18" hidden="1" x14ac:dyDescent="0.25">
      <c r="A7815" s="7">
        <f>anotacoes!D7815</f>
        <v>40713</v>
      </c>
      <c r="B7815" t="str">
        <f>anotacoes!C7815</f>
        <v>GRAND SLAM RIO DE JANEIRO 2011</v>
      </c>
      <c r="C7815" t="str">
        <f>anotacoes!E7815</f>
        <v>VALOIS-FORTIER</v>
      </c>
      <c r="D7815" t="str">
        <f>anotacoes!F7815</f>
        <v>TAKAMATSU</v>
      </c>
      <c r="E7815" t="s">
        <v>10325</v>
      </c>
      <c r="F7815">
        <f>anotacoes!A7815</f>
        <v>114</v>
      </c>
      <c r="G7815">
        <f>anotacoes!B7815</f>
        <v>78</v>
      </c>
      <c r="H7815" t="str">
        <f>anotacoes!K7815</f>
        <v xml:space="preserve"> 00:07:25,025</v>
      </c>
      <c r="I7815" t="str">
        <f>anotacoes!L7815</f>
        <v xml:space="preserve"> 00:07:25,374</v>
      </c>
      <c r="J7815" t="str">
        <f>IF(L7815="PAUSE",E7815,IF(anotacoes!G7819=conversao_anotacoes!C7815,conversao_anotacoes!C7815,conversao_anotacoes!D7815))</f>
        <v>VALOIS-FORTIER</v>
      </c>
      <c r="K7815" t="str">
        <f t="shared" si="244"/>
        <v>TAKAMATSU</v>
      </c>
      <c r="L7815" t="str">
        <f>UPPER(anotacoes!H7815)</f>
        <v>ATTACK</v>
      </c>
      <c r="M7815" t="str">
        <f>IF(OR(L7815="ATTACK",L7815="FINTA"),"&lt;TECNICA&gt;",UPPER(anotacoes!I7815))</f>
        <v>&lt;TECNICA&gt;</v>
      </c>
      <c r="N7815" t="str">
        <f>IF(OR(L7815="ATTACK",L7815="FINTA"),UPPER(anotacoes!I7815),"")</f>
        <v>SASAE TSURIKOMI ASHI</v>
      </c>
      <c r="O7815" s="6">
        <f>IF(anotacoes!N7815=0,"",anotacoes!N7815)</f>
        <v>4</v>
      </c>
      <c r="P7815" t="str">
        <f>IF(anotacoes!M7815=0,"",UPPER(anotacoes!M7815))</f>
        <v/>
      </c>
      <c r="Q7815" t="str">
        <f t="shared" si="245"/>
        <v>INSERT INTO CONVERSAO_LUTA_ACAO (cd_conversao, id_luta, sequencia, momento_inicio, momento_fim, quem_faz, quem_sofre, acao_tipo, acao, tecnica, direcao, pontuacao) VALUES (1, 114, 78, TRIM(' 00:07:25,025'), TRIM(' 00:07:25,374'), 'VALOIS-FORTIER', 'TAKAMATSU', 'ATTACK', '&lt;TECNICA&gt;', 'SASAE TSURIKOMI ASHI', 4, NULL)</v>
      </c>
      <c r="R7815" t="s">
        <v>10327</v>
      </c>
    </row>
    <row r="7816" spans="1:18" hidden="1" x14ac:dyDescent="0.25">
      <c r="A7816" s="7">
        <f>anotacoes!D7816</f>
        <v>40713</v>
      </c>
      <c r="B7816" t="str">
        <f>anotacoes!C7816</f>
        <v>GRAND SLAM RIO DE JANEIRO 2011</v>
      </c>
      <c r="C7816" t="str">
        <f>anotacoes!E7816</f>
        <v>VALOIS-FORTIER</v>
      </c>
      <c r="D7816" t="str">
        <f>anotacoes!F7816</f>
        <v>TAKAMATSU</v>
      </c>
      <c r="E7816" t="s">
        <v>10325</v>
      </c>
      <c r="F7816">
        <f>anotacoes!A7816</f>
        <v>114</v>
      </c>
      <c r="G7816">
        <f>anotacoes!B7816</f>
        <v>79</v>
      </c>
      <c r="H7816" t="str">
        <f>anotacoes!K7816</f>
        <v xml:space="preserve"> 00:07:25,374</v>
      </c>
      <c r="I7816" t="str">
        <f>anotacoes!L7816</f>
        <v xml:space="preserve"> 00:07:32,058</v>
      </c>
      <c r="J7816" t="str">
        <f>IF(L7816="PAUSE",E7816,IF(anotacoes!G7820=conversao_anotacoes!C7816,conversao_anotacoes!C7816,conversao_anotacoes!D7816))</f>
        <v>VALOIS-FORTIER</v>
      </c>
      <c r="K7816" t="str">
        <f t="shared" si="244"/>
        <v>TAKAMATSU</v>
      </c>
      <c r="L7816" t="str">
        <f>UPPER(anotacoes!H7816)</f>
        <v>GRIP TIME</v>
      </c>
      <c r="M7816" t="str">
        <f>IF(OR(L7816="ATTACK",L7816="FINTA"),"&lt;TECNICA&gt;",UPPER(anotacoes!I7816))</f>
        <v>LEFT COLLAR RIGHT SLEEVE</v>
      </c>
      <c r="N7816" t="str">
        <f>IF(OR(L7816="ATTACK",L7816="FINTA"),UPPER(anotacoes!I7816),"")</f>
        <v/>
      </c>
      <c r="O7816" s="6" t="str">
        <f>IF(anotacoes!N7816=0,"",anotacoes!N7816)</f>
        <v/>
      </c>
      <c r="P7816" t="str">
        <f>IF(anotacoes!M7816=0,"",UPPER(anotacoes!M7816))</f>
        <v/>
      </c>
      <c r="Q7816" t="str">
        <f t="shared" si="245"/>
        <v>INSERT INTO CONVERSAO_LUTA_ACAO (cd_conversao, id_luta, sequencia, momento_inicio, momento_fim, quem_faz, quem_sofre, acao_tipo, acao, tecnica, direcao, pontuacao) VALUES (1, 114, 79, TRIM(' 00:07:25,374'), TRIM(' 00:07:32,058'), 'VALOIS-FORTIER', 'TAKAMATSU', 'GRIP TIME', 'LEFT COLLAR RIGHT SLEEVE', NULL, NULL, NULL)</v>
      </c>
      <c r="R7816" t="s">
        <v>10327</v>
      </c>
    </row>
    <row r="7817" spans="1:18" hidden="1" x14ac:dyDescent="0.25">
      <c r="A7817" s="7">
        <f>anotacoes!D7817</f>
        <v>40713</v>
      </c>
      <c r="B7817" t="str">
        <f>anotacoes!C7817</f>
        <v>GRAND SLAM RIO DE JANEIRO 2011</v>
      </c>
      <c r="C7817" t="str">
        <f>anotacoes!E7817</f>
        <v>VALOIS-FORTIER</v>
      </c>
      <c r="D7817" t="str">
        <f>anotacoes!F7817</f>
        <v>TAKAMATSU</v>
      </c>
      <c r="E7817" t="s">
        <v>10325</v>
      </c>
      <c r="F7817">
        <f>anotacoes!A7817</f>
        <v>114</v>
      </c>
      <c r="G7817">
        <f>anotacoes!B7817</f>
        <v>80</v>
      </c>
      <c r="H7817" t="str">
        <f>anotacoes!K7817</f>
        <v xml:space="preserve"> 00:07:32,058</v>
      </c>
      <c r="I7817" t="str">
        <f>anotacoes!L7817</f>
        <v xml:space="preserve"> 00:08:25,823</v>
      </c>
      <c r="J7817" t="str">
        <f>IF(L7817="PAUSE",E7817,IF(anotacoes!G7821=conversao_anotacoes!C7817,conversao_anotacoes!C7817,conversao_anotacoes!D7817))</f>
        <v>VALOIS-FORTIER</v>
      </c>
      <c r="K7817" t="str">
        <f t="shared" si="244"/>
        <v>TAKAMATSU</v>
      </c>
      <c r="L7817" t="str">
        <f>UPPER(anotacoes!H7817)</f>
        <v>GROUNDWORK COMBAT</v>
      </c>
      <c r="M7817" t="str">
        <f>IF(OR(L7817="ATTACK",L7817="FINTA"),"&lt;TECNICA&gt;",UPPER(anotacoes!I7817))</f>
        <v>DEFENSIVE POSITION</v>
      </c>
      <c r="N7817" t="str">
        <f>IF(OR(L7817="ATTACK",L7817="FINTA"),UPPER(anotacoes!I7817),"")</f>
        <v/>
      </c>
      <c r="O7817" s="6" t="str">
        <f>IF(anotacoes!N7817=0,"",anotacoes!N7817)</f>
        <v/>
      </c>
      <c r="P7817" t="str">
        <f>IF(anotacoes!M7817=0,"",UPPER(anotacoes!M7817))</f>
        <v/>
      </c>
      <c r="Q7817" t="str">
        <f t="shared" si="245"/>
        <v>INSERT INTO CONVERSAO_LUTA_ACAO (cd_conversao, id_luta, sequencia, momento_inicio, momento_fim, quem_faz, quem_sofre, acao_tipo, acao, tecnica, direcao, pontuacao) VALUES (1, 114, 80, TRIM(' 00:07:32,058'), TRIM(' 00:08:25,823'), 'VALOIS-FORTIER', 'TAKAMATSU', 'GROUNDWORK COMBAT', 'DEFENSIVE POSITION', NULL, NULL, NULL)</v>
      </c>
      <c r="R7817" t="s">
        <v>10327</v>
      </c>
    </row>
    <row r="7818" spans="1:18" hidden="1" x14ac:dyDescent="0.25">
      <c r="A7818" s="7">
        <f>anotacoes!D7818</f>
        <v>40713</v>
      </c>
      <c r="B7818" t="str">
        <f>anotacoes!C7818</f>
        <v>GRAND SLAM RIO DE JANEIRO 2011</v>
      </c>
      <c r="C7818" t="str">
        <f>anotacoes!E7818</f>
        <v>VALOIS-FORTIER</v>
      </c>
      <c r="D7818" t="str">
        <f>anotacoes!F7818</f>
        <v>TAKAMATSU</v>
      </c>
      <c r="E7818" t="s">
        <v>10325</v>
      </c>
      <c r="F7818">
        <f>anotacoes!A7818</f>
        <v>114</v>
      </c>
      <c r="G7818">
        <f>anotacoes!B7818</f>
        <v>81</v>
      </c>
      <c r="H7818" t="str">
        <f>anotacoes!K7818</f>
        <v xml:space="preserve"> 00:08:28,552</v>
      </c>
      <c r="I7818" t="str">
        <f>anotacoes!L7818</f>
        <v xml:space="preserve"> 00:08:37,626</v>
      </c>
      <c r="J7818" t="str">
        <f>IF(L7818="PAUSE",E7818,IF(anotacoes!G7822=conversao_anotacoes!C7818,conversao_anotacoes!C7818,conversao_anotacoes!D7818))</f>
        <v>&lt;ARBITRO_DESCONHECIDO&gt;</v>
      </c>
      <c r="K7818" t="str">
        <f t="shared" si="244"/>
        <v/>
      </c>
      <c r="L7818" t="str">
        <f>UPPER(anotacoes!H7818)</f>
        <v>PAUSE</v>
      </c>
      <c r="M7818" t="str">
        <f>IF(OR(L7818="ATTACK",L7818="FINTA"),"&lt;TECNICA&gt;",UPPER(anotacoes!I7818))</f>
        <v>&lt;NAO_CLASSIFICADO&gt;</v>
      </c>
      <c r="N7818" t="str">
        <f>IF(OR(L7818="ATTACK",L7818="FINTA"),UPPER(anotacoes!I7818),"")</f>
        <v/>
      </c>
      <c r="O7818" s="6" t="str">
        <f>IF(anotacoes!N7818=0,"",anotacoes!N7818)</f>
        <v/>
      </c>
      <c r="P7818" t="str">
        <f>IF(anotacoes!M7818=0,"",UPPER(anotacoes!M7818))</f>
        <v/>
      </c>
      <c r="Q7818" t="str">
        <f t="shared" si="245"/>
        <v>INSERT INTO CONVERSAO_LUTA_ACAO (cd_conversao, id_luta, sequencia, momento_inicio, momento_fim, quem_faz, quem_sofre, acao_tipo, acao, tecnica, direcao, pontuacao) VALUES (1, 114, 81, TRIM(' 00:08:28,552'), TRIM(' 00:08:37,626'), '&lt;ARBITRO_DESCONHECIDO&gt;', '', 'PAUSE', '&lt;NAO_CLASSIFICADO&gt;', NULL, NULL, NULL)</v>
      </c>
      <c r="R7818" t="s">
        <v>10327</v>
      </c>
    </row>
    <row r="7819" spans="1:18" hidden="1" x14ac:dyDescent="0.25">
      <c r="A7819" s="7">
        <f>anotacoes!D7819</f>
        <v>40713</v>
      </c>
      <c r="B7819" t="str">
        <f>anotacoes!C7819</f>
        <v>GRAND SLAM RIO DE JANEIRO 2011</v>
      </c>
      <c r="C7819" t="str">
        <f>anotacoes!E7819</f>
        <v>VALOIS-FORTIER</v>
      </c>
      <c r="D7819" t="str">
        <f>anotacoes!F7819</f>
        <v>TAKAMATSU</v>
      </c>
      <c r="E7819" t="s">
        <v>10325</v>
      </c>
      <c r="F7819">
        <f>anotacoes!A7819</f>
        <v>114</v>
      </c>
      <c r="G7819">
        <f>anotacoes!B7819</f>
        <v>82</v>
      </c>
      <c r="H7819" t="str">
        <f>anotacoes!K7819</f>
        <v xml:space="preserve"> 00:08:37,626</v>
      </c>
      <c r="I7819" t="str">
        <f>anotacoes!L7819</f>
        <v xml:space="preserve"> 00:08:38,979</v>
      </c>
      <c r="J7819" t="str">
        <f>IF(L7819="PAUSE",E7819,IF(anotacoes!G7823=conversao_anotacoes!C7819,conversao_anotacoes!C7819,conversao_anotacoes!D7819))</f>
        <v>VALOIS-FORTIER</v>
      </c>
      <c r="K7819" t="str">
        <f t="shared" si="244"/>
        <v>TAKAMATSU</v>
      </c>
      <c r="L7819" t="str">
        <f>UPPER(anotacoes!H7819)</f>
        <v>DISPLACEMENT</v>
      </c>
      <c r="M7819" t="str">
        <f>IF(OR(L7819="ATTACK",L7819="FINTA"),"&lt;TECNICA&gt;",UPPER(anotacoes!I7819))</f>
        <v>2-3 STEP HESITANT RIGHT</v>
      </c>
      <c r="N7819" t="str">
        <f>IF(OR(L7819="ATTACK",L7819="FINTA"),UPPER(anotacoes!I7819),"")</f>
        <v/>
      </c>
      <c r="O7819" s="6" t="str">
        <f>IF(anotacoes!N7819=0,"",anotacoes!N7819)</f>
        <v/>
      </c>
      <c r="P7819" t="str">
        <f>IF(anotacoes!M7819=0,"",UPPER(anotacoes!M7819))</f>
        <v/>
      </c>
      <c r="Q7819" t="str">
        <f t="shared" si="245"/>
        <v>INSERT INTO CONVERSAO_LUTA_ACAO (cd_conversao, id_luta, sequencia, momento_inicio, momento_fim, quem_faz, quem_sofre, acao_tipo, acao, tecnica, direcao, pontuacao) VALUES (1, 114, 82, TRIM(' 00:08:37,626'), TRIM(' 00:08:38,979'), 'VALOIS-FORTIER', 'TAKAMATSU', 'DISPLACEMENT', '2-3 STEP HESITANT RIGHT', NULL, NULL, NULL)</v>
      </c>
      <c r="R7819" t="s">
        <v>10327</v>
      </c>
    </row>
    <row r="7820" spans="1:18" hidden="1" x14ac:dyDescent="0.25">
      <c r="A7820" s="7">
        <f>anotacoes!D7820</f>
        <v>40713</v>
      </c>
      <c r="B7820" t="str">
        <f>anotacoes!C7820</f>
        <v>GRAND SLAM RIO DE JANEIRO 2011</v>
      </c>
      <c r="C7820" t="str">
        <f>anotacoes!E7820</f>
        <v>VALOIS-FORTIER</v>
      </c>
      <c r="D7820" t="str">
        <f>anotacoes!F7820</f>
        <v>TAKAMATSU</v>
      </c>
      <c r="E7820" t="s">
        <v>10325</v>
      </c>
      <c r="F7820">
        <f>anotacoes!A7820</f>
        <v>114</v>
      </c>
      <c r="G7820">
        <f>anotacoes!B7820</f>
        <v>83</v>
      </c>
      <c r="H7820" t="str">
        <f>anotacoes!K7820</f>
        <v xml:space="preserve"> 00:08:38,979</v>
      </c>
      <c r="I7820" t="str">
        <f>anotacoes!L7820</f>
        <v xml:space="preserve"> 00:08:39,298</v>
      </c>
      <c r="J7820" t="str">
        <f>IF(L7820="PAUSE",E7820,IF(anotacoes!G7824=conversao_anotacoes!C7820,conversao_anotacoes!C7820,conversao_anotacoes!D7820))</f>
        <v>VALOIS-FORTIER</v>
      </c>
      <c r="K7820" t="str">
        <f t="shared" si="244"/>
        <v>TAKAMATSU</v>
      </c>
      <c r="L7820" t="str">
        <f>UPPER(anotacoes!H7820)</f>
        <v>DISPLACEMENT</v>
      </c>
      <c r="M7820" t="str">
        <f>IF(OR(L7820="ATTACK",L7820="FINTA"),"&lt;TECNICA&gt;",UPPER(anotacoes!I7820))</f>
        <v>TRY TO GRIP WITH CONTACT</v>
      </c>
      <c r="N7820" t="str">
        <f>IF(OR(L7820="ATTACK",L7820="FINTA"),UPPER(anotacoes!I7820),"")</f>
        <v/>
      </c>
      <c r="O7820" s="6" t="str">
        <f>IF(anotacoes!N7820=0,"",anotacoes!N7820)</f>
        <v/>
      </c>
      <c r="P7820" t="str">
        <f>IF(anotacoes!M7820=0,"",UPPER(anotacoes!M7820))</f>
        <v/>
      </c>
      <c r="Q7820" t="str">
        <f t="shared" si="245"/>
        <v>INSERT INTO CONVERSAO_LUTA_ACAO (cd_conversao, id_luta, sequencia, momento_inicio, momento_fim, quem_faz, quem_sofre, acao_tipo, acao, tecnica, direcao, pontuacao) VALUES (1, 114, 83, TRIM(' 00:08:38,979'), TRIM(' 00:08:39,298'), 'VALOIS-FORTIER', 'TAKAMATSU', 'DISPLACEMENT', 'TRY TO GRIP WITH CONTACT', NULL, NULL, NULL)</v>
      </c>
      <c r="R7820" t="s">
        <v>10327</v>
      </c>
    </row>
    <row r="7821" spans="1:18" hidden="1" x14ac:dyDescent="0.25">
      <c r="A7821" s="7">
        <f>anotacoes!D7821</f>
        <v>40713</v>
      </c>
      <c r="B7821" t="str">
        <f>anotacoes!C7821</f>
        <v>GRAND SLAM RIO DE JANEIRO 2011</v>
      </c>
      <c r="C7821" t="str">
        <f>anotacoes!E7821</f>
        <v>VALOIS-FORTIER</v>
      </c>
      <c r="D7821" t="str">
        <f>anotacoes!F7821</f>
        <v>TAKAMATSU</v>
      </c>
      <c r="E7821" t="s">
        <v>10325</v>
      </c>
      <c r="F7821">
        <f>anotacoes!A7821</f>
        <v>114</v>
      </c>
      <c r="G7821">
        <f>anotacoes!B7821</f>
        <v>84</v>
      </c>
      <c r="H7821" t="str">
        <f>anotacoes!K7821</f>
        <v xml:space="preserve"> 00:08:39,298</v>
      </c>
      <c r="I7821" t="str">
        <f>anotacoes!L7821</f>
        <v xml:space="preserve"> 00:08:42,541</v>
      </c>
      <c r="J7821" t="str">
        <f>IF(L7821="PAUSE",E7821,IF(anotacoes!G7825=conversao_anotacoes!C7821,conversao_anotacoes!C7821,conversao_anotacoes!D7821))</f>
        <v>VALOIS-FORTIER</v>
      </c>
      <c r="K7821" t="str">
        <f t="shared" si="244"/>
        <v>TAKAMATSU</v>
      </c>
      <c r="L7821" t="str">
        <f>UPPER(anotacoes!H7821)</f>
        <v>GRIP TIME</v>
      </c>
      <c r="M7821" t="str">
        <f>IF(OR(L7821="ATTACK",L7821="FINTA"),"&lt;TECNICA&gt;",UPPER(anotacoes!I7821))</f>
        <v>RIGHT COLLAR</v>
      </c>
      <c r="N7821" t="str">
        <f>IF(OR(L7821="ATTACK",L7821="FINTA"),UPPER(anotacoes!I7821),"")</f>
        <v/>
      </c>
      <c r="O7821" s="6" t="str">
        <f>IF(anotacoes!N7821=0,"",anotacoes!N7821)</f>
        <v/>
      </c>
      <c r="P7821" t="str">
        <f>IF(anotacoes!M7821=0,"",UPPER(anotacoes!M7821))</f>
        <v/>
      </c>
      <c r="Q7821" t="str">
        <f t="shared" si="245"/>
        <v>INSERT INTO CONVERSAO_LUTA_ACAO (cd_conversao, id_luta, sequencia, momento_inicio, momento_fim, quem_faz, quem_sofre, acao_tipo, acao, tecnica, direcao, pontuacao) VALUES (1, 114, 84, TRIM(' 00:08:39,298'), TRIM(' 00:08:42,541'), 'VALOIS-FORTIER', 'TAKAMATSU', 'GRIP TIME', 'RIGHT COLLAR', NULL, NULL, NULL)</v>
      </c>
      <c r="R7821" t="s">
        <v>10327</v>
      </c>
    </row>
    <row r="7822" spans="1:18" hidden="1" x14ac:dyDescent="0.25">
      <c r="A7822" s="7">
        <f>anotacoes!D7822</f>
        <v>40713</v>
      </c>
      <c r="B7822" t="str">
        <f>anotacoes!C7822</f>
        <v>GRAND SLAM RIO DE JANEIRO 2011</v>
      </c>
      <c r="C7822" t="str">
        <f>anotacoes!E7822</f>
        <v>VALOIS-FORTIER</v>
      </c>
      <c r="D7822" t="str">
        <f>anotacoes!F7822</f>
        <v>TAKAMATSU</v>
      </c>
      <c r="E7822" t="s">
        <v>10325</v>
      </c>
      <c r="F7822">
        <f>anotacoes!A7822</f>
        <v>114</v>
      </c>
      <c r="G7822">
        <f>anotacoes!B7822</f>
        <v>85</v>
      </c>
      <c r="H7822" t="str">
        <f>anotacoes!K7822</f>
        <v xml:space="preserve"> 00:08:42,541</v>
      </c>
      <c r="I7822" t="str">
        <f>anotacoes!L7822</f>
        <v xml:space="preserve"> 00:08:43,795</v>
      </c>
      <c r="J7822" t="str">
        <f>IF(L7822="PAUSE",E7822,IF(anotacoes!G7826=conversao_anotacoes!C7822,conversao_anotacoes!C7822,conversao_anotacoes!D7822))</f>
        <v>VALOIS-FORTIER</v>
      </c>
      <c r="K7822" t="str">
        <f t="shared" si="244"/>
        <v>TAKAMATSU</v>
      </c>
      <c r="L7822" t="str">
        <f>UPPER(anotacoes!H7822)</f>
        <v>GRIP TIME</v>
      </c>
      <c r="M7822" t="str">
        <f>IF(OR(L7822="ATTACK",L7822="FINTA"),"&lt;TECNICA&gt;",UPPER(anotacoes!I7822))</f>
        <v>LEFT COLLAR RIGHT SLEEVE</v>
      </c>
      <c r="N7822" t="str">
        <f>IF(OR(L7822="ATTACK",L7822="FINTA"),UPPER(anotacoes!I7822),"")</f>
        <v/>
      </c>
      <c r="O7822" s="6" t="str">
        <f>IF(anotacoes!N7822=0,"",anotacoes!N7822)</f>
        <v/>
      </c>
      <c r="P7822" t="str">
        <f>IF(anotacoes!M7822=0,"",UPPER(anotacoes!M7822))</f>
        <v/>
      </c>
      <c r="Q7822" t="str">
        <f t="shared" si="245"/>
        <v>INSERT INTO CONVERSAO_LUTA_ACAO (cd_conversao, id_luta, sequencia, momento_inicio, momento_fim, quem_faz, quem_sofre, acao_tipo, acao, tecnica, direcao, pontuacao) VALUES (1, 114, 85, TRIM(' 00:08:42,541'), TRIM(' 00:08:43,795'), 'VALOIS-FORTIER', 'TAKAMATSU', 'GRIP TIME', 'LEFT COLLAR RIGHT SLEEVE', NULL, NULL, NULL)</v>
      </c>
      <c r="R7822" t="s">
        <v>10327</v>
      </c>
    </row>
    <row r="7823" spans="1:18" hidden="1" x14ac:dyDescent="0.25">
      <c r="A7823" s="7">
        <f>anotacoes!D7823</f>
        <v>40713</v>
      </c>
      <c r="B7823" t="str">
        <f>anotacoes!C7823</f>
        <v>GRAND SLAM RIO DE JANEIRO 2011</v>
      </c>
      <c r="C7823" t="str">
        <f>anotacoes!E7823</f>
        <v>VALOIS-FORTIER</v>
      </c>
      <c r="D7823" t="str">
        <f>anotacoes!F7823</f>
        <v>TAKAMATSU</v>
      </c>
      <c r="E7823" t="s">
        <v>10325</v>
      </c>
      <c r="F7823">
        <f>anotacoes!A7823</f>
        <v>114</v>
      </c>
      <c r="G7823">
        <f>anotacoes!B7823</f>
        <v>86</v>
      </c>
      <c r="H7823" t="str">
        <f>anotacoes!K7823</f>
        <v xml:space="preserve"> 00:08:43,795</v>
      </c>
      <c r="I7823" t="str">
        <f>anotacoes!L7823</f>
        <v xml:space="preserve"> 00:08:44,903</v>
      </c>
      <c r="J7823" t="str">
        <f>IF(L7823="PAUSE",E7823,IF(anotacoes!G7827=conversao_anotacoes!C7823,conversao_anotacoes!C7823,conversao_anotacoes!D7823))</f>
        <v>VALOIS-FORTIER</v>
      </c>
      <c r="K7823" t="str">
        <f t="shared" si="244"/>
        <v>TAKAMATSU</v>
      </c>
      <c r="L7823" t="str">
        <f>UPPER(anotacoes!H7823)</f>
        <v>ATTACK</v>
      </c>
      <c r="M7823" t="str">
        <f>IF(OR(L7823="ATTACK",L7823="FINTA"),"&lt;TECNICA&gt;",UPPER(anotacoes!I7823))</f>
        <v>&lt;TECNICA&gt;</v>
      </c>
      <c r="N7823" t="str">
        <f>IF(OR(L7823="ATTACK",L7823="FINTA"),UPPER(anotacoes!I7823),"")</f>
        <v>OKURIASHI HARAI</v>
      </c>
      <c r="O7823" s="6">
        <f>IF(anotacoes!N7823=0,"",anotacoes!N7823)</f>
        <v>2</v>
      </c>
      <c r="P7823" t="str">
        <f>IF(anotacoes!M7823=0,"",UPPER(anotacoes!M7823))</f>
        <v>IPPON</v>
      </c>
      <c r="Q7823" t="str">
        <f t="shared" si="245"/>
        <v>INSERT INTO CONVERSAO_LUTA_ACAO (cd_conversao, id_luta, sequencia, momento_inicio, momento_fim, quem_faz, quem_sofre, acao_tipo, acao, tecnica, direcao, pontuacao) VALUES (1, 114, 86, TRIM(' 00:08:43,795'), TRIM(' 00:08:44,903'), 'VALOIS-FORTIER', 'TAKAMATSU', 'ATTACK', '&lt;TECNICA&gt;', 'OKURIASHI HARAI', 2, 'IPPON')</v>
      </c>
      <c r="R7823" t="s">
        <v>10327</v>
      </c>
    </row>
    <row r="7824" spans="1:18" hidden="1" x14ac:dyDescent="0.25">
      <c r="A7824" s="7">
        <f>anotacoes!D7824</f>
        <v>40951</v>
      </c>
      <c r="B7824" t="str">
        <f>anotacoes!C7824</f>
        <v>WORLD CUP OBERWART 2012</v>
      </c>
      <c r="C7824" t="str">
        <f>anotacoes!E7824</f>
        <v>VALOIS-FORTIER</v>
      </c>
      <c r="D7824" t="str">
        <f>anotacoes!F7824</f>
        <v>GAN</v>
      </c>
      <c r="E7824" t="s">
        <v>10325</v>
      </c>
      <c r="F7824">
        <f>anotacoes!A7824</f>
        <v>115</v>
      </c>
      <c r="G7824">
        <f>anotacoes!B7824</f>
        <v>1</v>
      </c>
      <c r="H7824" t="str">
        <f>anotacoes!K7824</f>
        <v xml:space="preserve"> 00:00:08,404</v>
      </c>
      <c r="I7824" t="str">
        <f>anotacoes!L7824</f>
        <v xml:space="preserve"> 00:00:10,485</v>
      </c>
      <c r="J7824" t="str">
        <f>IF(L7824="PAUSE",E7824,IF(anotacoes!G7828=conversao_anotacoes!C7824,conversao_anotacoes!C7824,conversao_anotacoes!D7824))</f>
        <v>VALOIS-FORTIER</v>
      </c>
      <c r="K7824" t="str">
        <f t="shared" si="244"/>
        <v>GAN</v>
      </c>
      <c r="L7824" t="str">
        <f>UPPER(anotacoes!H7824)</f>
        <v>DISPLACEMENT</v>
      </c>
      <c r="M7824" t="str">
        <f>IF(OR(L7824="ATTACK",L7824="FINTA"),"&lt;TECNICA&gt;",UPPER(anotacoes!I7824))</f>
        <v>CIRCULAR LEFT</v>
      </c>
      <c r="N7824" t="str">
        <f>IF(OR(L7824="ATTACK",L7824="FINTA"),UPPER(anotacoes!I7824),"")</f>
        <v/>
      </c>
      <c r="O7824" s="6" t="str">
        <f>IF(anotacoes!N7824=0,"",anotacoes!N7824)</f>
        <v/>
      </c>
      <c r="P7824" t="str">
        <f>IF(anotacoes!M7824=0,"",UPPER(anotacoes!M7824))</f>
        <v/>
      </c>
      <c r="Q7824" t="str">
        <f t="shared" si="245"/>
        <v>INSERT INTO CONVERSAO_LUTA_ACAO (cd_conversao, id_luta, sequencia, momento_inicio, momento_fim, quem_faz, quem_sofre, acao_tipo, acao, tecnica, direcao, pontuacao) VALUES (1, 115, 1, TRIM(' 00:00:08,404'), TRIM(' 00:00:10,485'), 'VALOIS-FORTIER', 'GAN', 'DISPLACEMENT', 'CIRCULAR LEFT', NULL, NULL, NULL)</v>
      </c>
      <c r="R7824" t="s">
        <v>10327</v>
      </c>
    </row>
    <row r="7825" spans="1:18" hidden="1" x14ac:dyDescent="0.25">
      <c r="A7825" s="7">
        <f>anotacoes!D7825</f>
        <v>40951</v>
      </c>
      <c r="B7825" t="str">
        <f>anotacoes!C7825</f>
        <v>WORLD CUP OBERWART 2012</v>
      </c>
      <c r="C7825" t="str">
        <f>anotacoes!E7825</f>
        <v>VALOIS-FORTIER</v>
      </c>
      <c r="D7825" t="str">
        <f>anotacoes!F7825</f>
        <v>GAN</v>
      </c>
      <c r="E7825" t="s">
        <v>10325</v>
      </c>
      <c r="F7825">
        <f>anotacoes!A7825</f>
        <v>115</v>
      </c>
      <c r="G7825">
        <f>anotacoes!B7825</f>
        <v>2</v>
      </c>
      <c r="H7825" t="str">
        <f>anotacoes!K7825</f>
        <v xml:space="preserve"> 00:00:10,485</v>
      </c>
      <c r="I7825" t="str">
        <f>anotacoes!L7825</f>
        <v xml:space="preserve"> 00:00:13,974</v>
      </c>
      <c r="J7825" t="str">
        <f>IF(L7825="PAUSE",E7825,IF(anotacoes!G7829=conversao_anotacoes!C7825,conversao_anotacoes!C7825,conversao_anotacoes!D7825))</f>
        <v>VALOIS-FORTIER</v>
      </c>
      <c r="K7825" t="str">
        <f t="shared" si="244"/>
        <v>GAN</v>
      </c>
      <c r="L7825" t="str">
        <f>UPPER(anotacoes!H7825)</f>
        <v>DISPLACEMENT</v>
      </c>
      <c r="M7825" t="str">
        <f>IF(OR(L7825="ATTACK",L7825="FINTA"),"&lt;TECNICA&gt;",UPPER(anotacoes!I7825))</f>
        <v>2-3 STEP HESITANT RIGHT</v>
      </c>
      <c r="N7825" t="str">
        <f>IF(OR(L7825="ATTACK",L7825="FINTA"),UPPER(anotacoes!I7825),"")</f>
        <v/>
      </c>
      <c r="O7825" s="6" t="str">
        <f>IF(anotacoes!N7825=0,"",anotacoes!N7825)</f>
        <v/>
      </c>
      <c r="P7825" t="str">
        <f>IF(anotacoes!M7825=0,"",UPPER(anotacoes!M7825))</f>
        <v/>
      </c>
      <c r="Q7825" t="str">
        <f t="shared" si="245"/>
        <v>INSERT INTO CONVERSAO_LUTA_ACAO (cd_conversao, id_luta, sequencia, momento_inicio, momento_fim, quem_faz, quem_sofre, acao_tipo, acao, tecnica, direcao, pontuacao) VALUES (1, 115, 2, TRIM(' 00:00:10,485'), TRIM(' 00:00:13,974'), 'VALOIS-FORTIER', 'GAN', 'DISPLACEMENT', '2-3 STEP HESITANT RIGHT', NULL, NULL, NULL)</v>
      </c>
      <c r="R7825" t="s">
        <v>10327</v>
      </c>
    </row>
    <row r="7826" spans="1:18" hidden="1" x14ac:dyDescent="0.25">
      <c r="A7826" s="7">
        <f>anotacoes!D7826</f>
        <v>40951</v>
      </c>
      <c r="B7826" t="str">
        <f>anotacoes!C7826</f>
        <v>WORLD CUP OBERWART 2012</v>
      </c>
      <c r="C7826" t="str">
        <f>anotacoes!E7826</f>
        <v>VALOIS-FORTIER</v>
      </c>
      <c r="D7826" t="str">
        <f>anotacoes!F7826</f>
        <v>GAN</v>
      </c>
      <c r="E7826" t="s">
        <v>10325</v>
      </c>
      <c r="F7826">
        <f>anotacoes!A7826</f>
        <v>115</v>
      </c>
      <c r="G7826">
        <f>anotacoes!B7826</f>
        <v>3</v>
      </c>
      <c r="H7826" t="str">
        <f>anotacoes!K7826</f>
        <v xml:space="preserve"> 00:00:14,146</v>
      </c>
      <c r="I7826" t="str">
        <f>anotacoes!L7826</f>
        <v xml:space="preserve"> 00:00:17,150</v>
      </c>
      <c r="J7826" t="str">
        <f>IF(L7826="PAUSE",E7826,IF(anotacoes!G7830=conversao_anotacoes!C7826,conversao_anotacoes!C7826,conversao_anotacoes!D7826))</f>
        <v>VALOIS-FORTIER</v>
      </c>
      <c r="K7826" t="str">
        <f t="shared" si="244"/>
        <v>GAN</v>
      </c>
      <c r="L7826" t="str">
        <f>UPPER(anotacoes!H7826)</f>
        <v>DISPLACEMENT</v>
      </c>
      <c r="M7826" t="str">
        <f>IF(OR(L7826="ATTACK",L7826="FINTA"),"&lt;TECNICA&gt;",UPPER(anotacoes!I7826))</f>
        <v>TRY TO GRIP WITH CONTACT</v>
      </c>
      <c r="N7826" t="str">
        <f>IF(OR(L7826="ATTACK",L7826="FINTA"),UPPER(anotacoes!I7826),"")</f>
        <v/>
      </c>
      <c r="O7826" s="6" t="str">
        <f>IF(anotacoes!N7826=0,"",anotacoes!N7826)</f>
        <v/>
      </c>
      <c r="P7826" t="str">
        <f>IF(anotacoes!M7826=0,"",UPPER(anotacoes!M7826))</f>
        <v/>
      </c>
      <c r="Q7826" t="str">
        <f t="shared" si="245"/>
        <v>INSERT INTO CONVERSAO_LUTA_ACAO (cd_conversao, id_luta, sequencia, momento_inicio, momento_fim, quem_faz, quem_sofre, acao_tipo, acao, tecnica, direcao, pontuacao) VALUES (1, 115, 3, TRIM(' 00:00:14,146'), TRIM(' 00:00:17,150'), 'VALOIS-FORTIER', 'GAN', 'DISPLACEMENT', 'TRY TO GRIP WITH CONTACT', NULL, NULL, NULL)</v>
      </c>
      <c r="R7826" t="s">
        <v>10327</v>
      </c>
    </row>
    <row r="7827" spans="1:18" hidden="1" x14ac:dyDescent="0.25">
      <c r="A7827" s="7">
        <f>anotacoes!D7827</f>
        <v>40951</v>
      </c>
      <c r="B7827" t="str">
        <f>anotacoes!C7827</f>
        <v>WORLD CUP OBERWART 2012</v>
      </c>
      <c r="C7827" t="str">
        <f>anotacoes!E7827</f>
        <v>VALOIS-FORTIER</v>
      </c>
      <c r="D7827" t="str">
        <f>anotacoes!F7827</f>
        <v>GAN</v>
      </c>
      <c r="E7827" t="s">
        <v>10325</v>
      </c>
      <c r="F7827">
        <f>anotacoes!A7827</f>
        <v>115</v>
      </c>
      <c r="G7827">
        <f>anotacoes!B7827</f>
        <v>4</v>
      </c>
      <c r="H7827" t="str">
        <f>anotacoes!K7827</f>
        <v xml:space="preserve"> 00:00:17,150</v>
      </c>
      <c r="I7827" t="str">
        <f>anotacoes!L7827</f>
        <v xml:space="preserve"> 00:00:22,022</v>
      </c>
      <c r="J7827" t="str">
        <f>IF(L7827="PAUSE",E7827,IF(anotacoes!G7831=conversao_anotacoes!C7827,conversao_anotacoes!C7827,conversao_anotacoes!D7827))</f>
        <v>VALOIS-FORTIER</v>
      </c>
      <c r="K7827" t="str">
        <f t="shared" si="244"/>
        <v>GAN</v>
      </c>
      <c r="L7827" t="str">
        <f>UPPER(anotacoes!H7827)</f>
        <v>GRIP TIME</v>
      </c>
      <c r="M7827" t="str">
        <f>IF(OR(L7827="ATTACK",L7827="FINTA"),"&lt;TECNICA&gt;",UPPER(anotacoes!I7827))</f>
        <v>LEFT SLEEVE</v>
      </c>
      <c r="N7827" t="str">
        <f>IF(OR(L7827="ATTACK",L7827="FINTA"),UPPER(anotacoes!I7827),"")</f>
        <v/>
      </c>
      <c r="O7827" s="6" t="str">
        <f>IF(anotacoes!N7827=0,"",anotacoes!N7827)</f>
        <v/>
      </c>
      <c r="P7827" t="str">
        <f>IF(anotacoes!M7827=0,"",UPPER(anotacoes!M7827))</f>
        <v/>
      </c>
      <c r="Q7827" t="str">
        <f t="shared" si="245"/>
        <v>INSERT INTO CONVERSAO_LUTA_ACAO (cd_conversao, id_luta, sequencia, momento_inicio, momento_fim, quem_faz, quem_sofre, acao_tipo, acao, tecnica, direcao, pontuacao) VALUES (1, 115, 4, TRIM(' 00:00:17,150'), TRIM(' 00:00:22,022'), 'VALOIS-FORTIER', 'GAN', 'GRIP TIME', 'LEFT SLEEVE', NULL, NULL, NULL)</v>
      </c>
      <c r="R7827" t="s">
        <v>10327</v>
      </c>
    </row>
    <row r="7828" spans="1:18" hidden="1" x14ac:dyDescent="0.25">
      <c r="A7828" s="7">
        <f>anotacoes!D7828</f>
        <v>40951</v>
      </c>
      <c r="B7828" t="str">
        <f>anotacoes!C7828</f>
        <v>WORLD CUP OBERWART 2012</v>
      </c>
      <c r="C7828" t="str">
        <f>anotacoes!E7828</f>
        <v>VALOIS-FORTIER</v>
      </c>
      <c r="D7828" t="str">
        <f>anotacoes!F7828</f>
        <v>GAN</v>
      </c>
      <c r="E7828" t="s">
        <v>10325</v>
      </c>
      <c r="F7828">
        <f>anotacoes!A7828</f>
        <v>115</v>
      </c>
      <c r="G7828">
        <f>anotacoes!B7828</f>
        <v>5</v>
      </c>
      <c r="H7828" t="str">
        <f>anotacoes!K7828</f>
        <v xml:space="preserve"> 00:00:22,022</v>
      </c>
      <c r="I7828" t="str">
        <f>anotacoes!L7828</f>
        <v xml:space="preserve"> 00:00:25,441</v>
      </c>
      <c r="J7828" t="str">
        <f>IF(L7828="PAUSE",E7828,IF(anotacoes!G7832=conversao_anotacoes!C7828,conversao_anotacoes!C7828,conversao_anotacoes!D7828))</f>
        <v>VALOIS-FORTIER</v>
      </c>
      <c r="K7828" t="str">
        <f t="shared" si="244"/>
        <v>GAN</v>
      </c>
      <c r="L7828" t="str">
        <f>UPPER(anotacoes!H7828)</f>
        <v>GRIP TIME</v>
      </c>
      <c r="M7828" t="str">
        <f>IF(OR(L7828="ATTACK",L7828="FINTA"),"&lt;TECNICA&gt;",UPPER(anotacoes!I7828))</f>
        <v>RIGHT COLLAR</v>
      </c>
      <c r="N7828" t="str">
        <f>IF(OR(L7828="ATTACK",L7828="FINTA"),UPPER(anotacoes!I7828),"")</f>
        <v/>
      </c>
      <c r="O7828" s="6" t="str">
        <f>IF(anotacoes!N7828=0,"",anotacoes!N7828)</f>
        <v/>
      </c>
      <c r="P7828" t="str">
        <f>IF(anotacoes!M7828=0,"",UPPER(anotacoes!M7828))</f>
        <v/>
      </c>
      <c r="Q7828" t="str">
        <f t="shared" si="245"/>
        <v>INSERT INTO CONVERSAO_LUTA_ACAO (cd_conversao, id_luta, sequencia, momento_inicio, momento_fim, quem_faz, quem_sofre, acao_tipo, acao, tecnica, direcao, pontuacao) VALUES (1, 115, 5, TRIM(' 00:00:22,022'), TRIM(' 00:00:25,441'), 'VALOIS-FORTIER', 'GAN', 'GRIP TIME', 'RIGHT COLLAR', NULL, NULL, NULL)</v>
      </c>
      <c r="R7828" t="s">
        <v>10327</v>
      </c>
    </row>
    <row r="7829" spans="1:18" hidden="1" x14ac:dyDescent="0.25">
      <c r="A7829" s="7">
        <f>anotacoes!D7829</f>
        <v>40951</v>
      </c>
      <c r="B7829" t="str">
        <f>anotacoes!C7829</f>
        <v>WORLD CUP OBERWART 2012</v>
      </c>
      <c r="C7829" t="str">
        <f>anotacoes!E7829</f>
        <v>VALOIS-FORTIER</v>
      </c>
      <c r="D7829" t="str">
        <f>anotacoes!F7829</f>
        <v>GAN</v>
      </c>
      <c r="E7829" t="s">
        <v>10325</v>
      </c>
      <c r="F7829">
        <f>anotacoes!A7829</f>
        <v>115</v>
      </c>
      <c r="G7829">
        <f>anotacoes!B7829</f>
        <v>6</v>
      </c>
      <c r="H7829" t="str">
        <f>anotacoes!K7829</f>
        <v xml:space="preserve"> 00:00:25,441</v>
      </c>
      <c r="I7829" t="str">
        <f>anotacoes!L7829</f>
        <v xml:space="preserve"> 00:00:28,477</v>
      </c>
      <c r="J7829" t="str">
        <f>IF(L7829="PAUSE",E7829,IF(anotacoes!G7833=conversao_anotacoes!C7829,conversao_anotacoes!C7829,conversao_anotacoes!D7829))</f>
        <v>VALOIS-FORTIER</v>
      </c>
      <c r="K7829" t="str">
        <f t="shared" si="244"/>
        <v>GAN</v>
      </c>
      <c r="L7829" t="str">
        <f>UPPER(anotacoes!H7829)</f>
        <v>GRIP TIME</v>
      </c>
      <c r="M7829" t="str">
        <f>IF(OR(L7829="ATTACK",L7829="FINTA"),"&lt;TECNICA&gt;",UPPER(anotacoes!I7829))</f>
        <v>LEFT SLEEVE</v>
      </c>
      <c r="N7829" t="str">
        <f>IF(OR(L7829="ATTACK",L7829="FINTA"),UPPER(anotacoes!I7829),"")</f>
        <v/>
      </c>
      <c r="O7829" s="6" t="str">
        <f>IF(anotacoes!N7829=0,"",anotacoes!N7829)</f>
        <v/>
      </c>
      <c r="P7829" t="str">
        <f>IF(anotacoes!M7829=0,"",UPPER(anotacoes!M7829))</f>
        <v/>
      </c>
      <c r="Q7829" t="str">
        <f t="shared" si="245"/>
        <v>INSERT INTO CONVERSAO_LUTA_ACAO (cd_conversao, id_luta, sequencia, momento_inicio, momento_fim, quem_faz, quem_sofre, acao_tipo, acao, tecnica, direcao, pontuacao) VALUES (1, 115, 6, TRIM(' 00:00:25,441'), TRIM(' 00:00:28,477'), 'VALOIS-FORTIER', 'GAN', 'GRIP TIME', 'LEFT SLEEVE', NULL, NULL, NULL)</v>
      </c>
      <c r="R7829" t="s">
        <v>10327</v>
      </c>
    </row>
    <row r="7830" spans="1:18" hidden="1" x14ac:dyDescent="0.25">
      <c r="A7830" s="7">
        <f>anotacoes!D7830</f>
        <v>40951</v>
      </c>
      <c r="B7830" t="str">
        <f>anotacoes!C7830</f>
        <v>WORLD CUP OBERWART 2012</v>
      </c>
      <c r="C7830" t="str">
        <f>anotacoes!E7830</f>
        <v>VALOIS-FORTIER</v>
      </c>
      <c r="D7830" t="str">
        <f>anotacoes!F7830</f>
        <v>GAN</v>
      </c>
      <c r="E7830" t="s">
        <v>10325</v>
      </c>
      <c r="F7830">
        <f>anotacoes!A7830</f>
        <v>115</v>
      </c>
      <c r="G7830">
        <f>anotacoes!B7830</f>
        <v>7</v>
      </c>
      <c r="H7830" t="str">
        <f>anotacoes!K7830</f>
        <v xml:space="preserve"> 00:00:28,477</v>
      </c>
      <c r="I7830" t="str">
        <f>anotacoes!L7830</f>
        <v xml:space="preserve"> 00:00:31,691</v>
      </c>
      <c r="J7830" t="str">
        <f>IF(L7830="PAUSE",E7830,IF(anotacoes!G7834=conversao_anotacoes!C7830,conversao_anotacoes!C7830,conversao_anotacoes!D7830))</f>
        <v>VALOIS-FORTIER</v>
      </c>
      <c r="K7830" t="str">
        <f t="shared" si="244"/>
        <v>GAN</v>
      </c>
      <c r="L7830" t="str">
        <f>UPPER(anotacoes!H7830)</f>
        <v>GROUNDWORK COMBAT</v>
      </c>
      <c r="M7830" t="str">
        <f>IF(OR(L7830="ATTACK",L7830="FINTA"),"&lt;TECNICA&gt;",UPPER(anotacoes!I7830))</f>
        <v>DEFENSIVE POSITION</v>
      </c>
      <c r="N7830" t="str">
        <f>IF(OR(L7830="ATTACK",L7830="FINTA"),UPPER(anotacoes!I7830),"")</f>
        <v/>
      </c>
      <c r="O7830" s="6" t="str">
        <f>IF(anotacoes!N7830=0,"",anotacoes!N7830)</f>
        <v/>
      </c>
      <c r="P7830" t="str">
        <f>IF(anotacoes!M7830=0,"",UPPER(anotacoes!M7830))</f>
        <v/>
      </c>
      <c r="Q7830" t="str">
        <f t="shared" si="245"/>
        <v>INSERT INTO CONVERSAO_LUTA_ACAO (cd_conversao, id_luta, sequencia, momento_inicio, momento_fim, quem_faz, quem_sofre, acao_tipo, acao, tecnica, direcao, pontuacao) VALUES (1, 115, 7, TRIM(' 00:00:28,477'), TRIM(' 00:00:31,691'), 'VALOIS-FORTIER', 'GAN', 'GROUNDWORK COMBAT', 'DEFENSIVE POSITION', NULL, NULL, NULL)</v>
      </c>
      <c r="R7830" t="s">
        <v>10327</v>
      </c>
    </row>
    <row r="7831" spans="1:18" hidden="1" x14ac:dyDescent="0.25">
      <c r="A7831" s="7">
        <f>anotacoes!D7831</f>
        <v>40951</v>
      </c>
      <c r="B7831" t="str">
        <f>anotacoes!C7831</f>
        <v>WORLD CUP OBERWART 2012</v>
      </c>
      <c r="C7831" t="str">
        <f>anotacoes!E7831</f>
        <v>VALOIS-FORTIER</v>
      </c>
      <c r="D7831" t="str">
        <f>anotacoes!F7831</f>
        <v>GAN</v>
      </c>
      <c r="E7831" t="s">
        <v>10325</v>
      </c>
      <c r="F7831">
        <f>anotacoes!A7831</f>
        <v>115</v>
      </c>
      <c r="G7831">
        <f>anotacoes!B7831</f>
        <v>8</v>
      </c>
      <c r="H7831" t="str">
        <f>anotacoes!K7831</f>
        <v xml:space="preserve"> 00:00:31,862</v>
      </c>
      <c r="I7831" t="str">
        <f>anotacoes!L7831</f>
        <v xml:space="preserve"> 00:00:33,899</v>
      </c>
      <c r="J7831" t="str">
        <f>IF(L7831="PAUSE",E7831,IF(anotacoes!G7835=conversao_anotacoes!C7831,conversao_anotacoes!C7831,conversao_anotacoes!D7831))</f>
        <v>&lt;ARBITRO_DESCONHECIDO&gt;</v>
      </c>
      <c r="K7831" t="str">
        <f t="shared" si="244"/>
        <v/>
      </c>
      <c r="L7831" t="str">
        <f>UPPER(anotacoes!H7831)</f>
        <v>PAUSE</v>
      </c>
      <c r="M7831" t="str">
        <f>IF(OR(L7831="ATTACK",L7831="FINTA"),"&lt;TECNICA&gt;",UPPER(anotacoes!I7831))</f>
        <v>&lt;NAO_CLASSIFICADO&gt;</v>
      </c>
      <c r="N7831" t="str">
        <f>IF(OR(L7831="ATTACK",L7831="FINTA"),UPPER(anotacoes!I7831),"")</f>
        <v/>
      </c>
      <c r="O7831" s="6" t="str">
        <f>IF(anotacoes!N7831=0,"",anotacoes!N7831)</f>
        <v/>
      </c>
      <c r="P7831" t="str">
        <f>IF(anotacoes!M7831=0,"",UPPER(anotacoes!M7831))</f>
        <v/>
      </c>
      <c r="Q7831" t="str">
        <f t="shared" si="245"/>
        <v>INSERT INTO CONVERSAO_LUTA_ACAO (cd_conversao, id_luta, sequencia, momento_inicio, momento_fim, quem_faz, quem_sofre, acao_tipo, acao, tecnica, direcao, pontuacao) VALUES (1, 115, 8, TRIM(' 00:00:31,862'), TRIM(' 00:00:33,899'), '&lt;ARBITRO_DESCONHECIDO&gt;', '', 'PAUSE', '&lt;NAO_CLASSIFICADO&gt;', NULL, NULL, NULL)</v>
      </c>
      <c r="R7831" t="s">
        <v>10327</v>
      </c>
    </row>
    <row r="7832" spans="1:18" hidden="1" x14ac:dyDescent="0.25">
      <c r="A7832" s="7">
        <f>anotacoes!D7832</f>
        <v>40951</v>
      </c>
      <c r="B7832" t="str">
        <f>anotacoes!C7832</f>
        <v>WORLD CUP OBERWART 2012</v>
      </c>
      <c r="C7832" t="str">
        <f>anotacoes!E7832</f>
        <v>VALOIS-FORTIER</v>
      </c>
      <c r="D7832" t="str">
        <f>anotacoes!F7832</f>
        <v>GAN</v>
      </c>
      <c r="E7832" t="s">
        <v>10325</v>
      </c>
      <c r="F7832">
        <f>anotacoes!A7832</f>
        <v>115</v>
      </c>
      <c r="G7832">
        <f>anotacoes!B7832</f>
        <v>9</v>
      </c>
      <c r="H7832" t="str">
        <f>anotacoes!K7832</f>
        <v xml:space="preserve"> 00:00:33,899</v>
      </c>
      <c r="I7832" t="str">
        <f>anotacoes!L7832</f>
        <v xml:space="preserve"> 00:00:36,629</v>
      </c>
      <c r="J7832" t="str">
        <f>IF(L7832="PAUSE",E7832,IF(anotacoes!G7836=conversao_anotacoes!C7832,conversao_anotacoes!C7832,conversao_anotacoes!D7832))</f>
        <v>VALOIS-FORTIER</v>
      </c>
      <c r="K7832" t="str">
        <f t="shared" si="244"/>
        <v>GAN</v>
      </c>
      <c r="L7832" t="str">
        <f>UPPER(anotacoes!H7832)</f>
        <v>DISPLACEMENT</v>
      </c>
      <c r="M7832" t="str">
        <f>IF(OR(L7832="ATTACK",L7832="FINTA"),"&lt;TECNICA&gt;",UPPER(anotacoes!I7832))</f>
        <v>2-3 STEP HESITANT RIGHT</v>
      </c>
      <c r="N7832" t="str">
        <f>IF(OR(L7832="ATTACK",L7832="FINTA"),UPPER(anotacoes!I7832),"")</f>
        <v/>
      </c>
      <c r="O7832" s="6" t="str">
        <f>IF(anotacoes!N7832=0,"",anotacoes!N7832)</f>
        <v/>
      </c>
      <c r="P7832" t="str">
        <f>IF(anotacoes!M7832=0,"",UPPER(anotacoes!M7832))</f>
        <v/>
      </c>
      <c r="Q7832" t="str">
        <f t="shared" si="245"/>
        <v>INSERT INTO CONVERSAO_LUTA_ACAO (cd_conversao, id_luta, sequencia, momento_inicio, momento_fim, quem_faz, quem_sofre, acao_tipo, acao, tecnica, direcao, pontuacao) VALUES (1, 115, 9, TRIM(' 00:00:33,899'), TRIM(' 00:00:36,629'), 'VALOIS-FORTIER', 'GAN', 'DISPLACEMENT', '2-3 STEP HESITANT RIGHT', NULL, NULL, NULL)</v>
      </c>
      <c r="R7832" t="s">
        <v>10327</v>
      </c>
    </row>
    <row r="7833" spans="1:18" hidden="1" x14ac:dyDescent="0.25">
      <c r="A7833" s="7">
        <f>anotacoes!D7833</f>
        <v>40951</v>
      </c>
      <c r="B7833" t="str">
        <f>anotacoes!C7833</f>
        <v>WORLD CUP OBERWART 2012</v>
      </c>
      <c r="C7833" t="str">
        <f>anotacoes!E7833</f>
        <v>VALOIS-FORTIER</v>
      </c>
      <c r="D7833" t="str">
        <f>anotacoes!F7833</f>
        <v>GAN</v>
      </c>
      <c r="E7833" t="s">
        <v>10325</v>
      </c>
      <c r="F7833">
        <f>anotacoes!A7833</f>
        <v>115</v>
      </c>
      <c r="G7833">
        <f>anotacoes!B7833</f>
        <v>10</v>
      </c>
      <c r="H7833" t="str">
        <f>anotacoes!K7833</f>
        <v xml:space="preserve"> 00:00:36,802</v>
      </c>
      <c r="I7833" t="str">
        <f>anotacoes!L7833</f>
        <v xml:space="preserve"> 00:00:39,076</v>
      </c>
      <c r="J7833" t="str">
        <f>IF(L7833="PAUSE",E7833,IF(anotacoes!G7837=conversao_anotacoes!C7833,conversao_anotacoes!C7833,conversao_anotacoes!D7833))</f>
        <v>VALOIS-FORTIER</v>
      </c>
      <c r="K7833" t="str">
        <f t="shared" si="244"/>
        <v>GAN</v>
      </c>
      <c r="L7833" t="str">
        <f>UPPER(anotacoes!H7833)</f>
        <v>DISPLACEMENT</v>
      </c>
      <c r="M7833" t="str">
        <f>IF(OR(L7833="ATTACK",L7833="FINTA"),"&lt;TECNICA&gt;",UPPER(anotacoes!I7833))</f>
        <v>TRY TO GRIP WITH CONTACT</v>
      </c>
      <c r="N7833" t="str">
        <f>IF(OR(L7833="ATTACK",L7833="FINTA"),UPPER(anotacoes!I7833),"")</f>
        <v/>
      </c>
      <c r="O7833" s="6" t="str">
        <f>IF(anotacoes!N7833=0,"",anotacoes!N7833)</f>
        <v/>
      </c>
      <c r="P7833" t="str">
        <f>IF(anotacoes!M7833=0,"",UPPER(anotacoes!M7833))</f>
        <v/>
      </c>
      <c r="Q7833" t="str">
        <f t="shared" si="245"/>
        <v>INSERT INTO CONVERSAO_LUTA_ACAO (cd_conversao, id_luta, sequencia, momento_inicio, momento_fim, quem_faz, quem_sofre, acao_tipo, acao, tecnica, direcao, pontuacao) VALUES (1, 115, 10, TRIM(' 00:00:36,802'), TRIM(' 00:00:39,076'), 'VALOIS-FORTIER', 'GAN', 'DISPLACEMENT', 'TRY TO GRIP WITH CONTACT', NULL, NULL, NULL)</v>
      </c>
      <c r="R7833" t="s">
        <v>10327</v>
      </c>
    </row>
    <row r="7834" spans="1:18" hidden="1" x14ac:dyDescent="0.25">
      <c r="A7834" s="7">
        <f>anotacoes!D7834</f>
        <v>40951</v>
      </c>
      <c r="B7834" t="str">
        <f>anotacoes!C7834</f>
        <v>WORLD CUP OBERWART 2012</v>
      </c>
      <c r="C7834" t="str">
        <f>anotacoes!E7834</f>
        <v>VALOIS-FORTIER</v>
      </c>
      <c r="D7834" t="str">
        <f>anotacoes!F7834</f>
        <v>GAN</v>
      </c>
      <c r="E7834" t="s">
        <v>10325</v>
      </c>
      <c r="F7834">
        <f>anotacoes!A7834</f>
        <v>115</v>
      </c>
      <c r="G7834">
        <f>anotacoes!B7834</f>
        <v>11</v>
      </c>
      <c r="H7834" t="str">
        <f>anotacoes!K7834</f>
        <v xml:space="preserve"> 00:00:39,272</v>
      </c>
      <c r="I7834" t="str">
        <f>anotacoes!L7834</f>
        <v xml:space="preserve"> 00:00:42,403</v>
      </c>
      <c r="J7834" t="str">
        <f>IF(L7834="PAUSE",E7834,IF(anotacoes!G7838=conversao_anotacoes!C7834,conversao_anotacoes!C7834,conversao_anotacoes!D7834))</f>
        <v>VALOIS-FORTIER</v>
      </c>
      <c r="K7834" t="str">
        <f t="shared" si="244"/>
        <v>GAN</v>
      </c>
      <c r="L7834" t="str">
        <f>UPPER(anotacoes!H7834)</f>
        <v>GRIP TIME</v>
      </c>
      <c r="M7834" t="str">
        <f>IF(OR(L7834="ATTACK",L7834="FINTA"),"&lt;TECNICA&gt;",UPPER(anotacoes!I7834))</f>
        <v>RIGHT SLEEVE LEFT SLEEVE</v>
      </c>
      <c r="N7834" t="str">
        <f>IF(OR(L7834="ATTACK",L7834="FINTA"),UPPER(anotacoes!I7834),"")</f>
        <v/>
      </c>
      <c r="O7834" s="6" t="str">
        <f>IF(anotacoes!N7834=0,"",anotacoes!N7834)</f>
        <v/>
      </c>
      <c r="P7834" t="str">
        <f>IF(anotacoes!M7834=0,"",UPPER(anotacoes!M7834))</f>
        <v/>
      </c>
      <c r="Q7834" t="str">
        <f t="shared" si="245"/>
        <v>INSERT INTO CONVERSAO_LUTA_ACAO (cd_conversao, id_luta, sequencia, momento_inicio, momento_fim, quem_faz, quem_sofre, acao_tipo, acao, tecnica, direcao, pontuacao) VALUES (1, 115, 11, TRIM(' 00:00:39,272'), TRIM(' 00:00:42,403'), 'VALOIS-FORTIER', 'GAN', 'GRIP TIME', 'RIGHT SLEEVE LEFT SLEEVE', NULL, NULL, NULL)</v>
      </c>
      <c r="R7834" t="s">
        <v>10327</v>
      </c>
    </row>
    <row r="7835" spans="1:18" hidden="1" x14ac:dyDescent="0.25">
      <c r="A7835" s="7">
        <f>anotacoes!D7835</f>
        <v>40951</v>
      </c>
      <c r="B7835" t="str">
        <f>anotacoes!C7835</f>
        <v>WORLD CUP OBERWART 2012</v>
      </c>
      <c r="C7835" t="str">
        <f>anotacoes!E7835</f>
        <v>VALOIS-FORTIER</v>
      </c>
      <c r="D7835" t="str">
        <f>anotacoes!F7835</f>
        <v>GAN</v>
      </c>
      <c r="E7835" t="s">
        <v>10325</v>
      </c>
      <c r="F7835">
        <f>anotacoes!A7835</f>
        <v>115</v>
      </c>
      <c r="G7835">
        <f>anotacoes!B7835</f>
        <v>12</v>
      </c>
      <c r="H7835" t="str">
        <f>anotacoes!K7835</f>
        <v xml:space="preserve"> 00:00:42,403</v>
      </c>
      <c r="I7835" t="str">
        <f>anotacoes!L7835</f>
        <v xml:space="preserve"> 00:00:47,126</v>
      </c>
      <c r="J7835" t="str">
        <f>IF(L7835="PAUSE",E7835,IF(anotacoes!G7839=conversao_anotacoes!C7835,conversao_anotacoes!C7835,conversao_anotacoes!D7835))</f>
        <v>VALOIS-FORTIER</v>
      </c>
      <c r="K7835" t="str">
        <f t="shared" si="244"/>
        <v>GAN</v>
      </c>
      <c r="L7835" t="str">
        <f>UPPER(anotacoes!H7835)</f>
        <v>GRIP TIME</v>
      </c>
      <c r="M7835" t="str">
        <f>IF(OR(L7835="ATTACK",L7835="FINTA"),"&lt;TECNICA&gt;",UPPER(anotacoes!I7835))</f>
        <v>RIGHT SLEEVE</v>
      </c>
      <c r="N7835" t="str">
        <f>IF(OR(L7835="ATTACK",L7835="FINTA"),UPPER(anotacoes!I7835),"")</f>
        <v/>
      </c>
      <c r="O7835" s="6" t="str">
        <f>IF(anotacoes!N7835=0,"",anotacoes!N7835)</f>
        <v/>
      </c>
      <c r="P7835" t="str">
        <f>IF(anotacoes!M7835=0,"",UPPER(anotacoes!M7835))</f>
        <v/>
      </c>
      <c r="Q7835" t="str">
        <f t="shared" si="245"/>
        <v>INSERT INTO CONVERSAO_LUTA_ACAO (cd_conversao, id_luta, sequencia, momento_inicio, momento_fim, quem_faz, quem_sofre, acao_tipo, acao, tecnica, direcao, pontuacao) VALUES (1, 115, 12, TRIM(' 00:00:42,403'), TRIM(' 00:00:47,126'), 'VALOIS-FORTIER', 'GAN', 'GRIP TIME', 'RIGHT SLEEVE', NULL, NULL, NULL)</v>
      </c>
      <c r="R7835" t="s">
        <v>10327</v>
      </c>
    </row>
    <row r="7836" spans="1:18" hidden="1" x14ac:dyDescent="0.25">
      <c r="A7836" s="7">
        <f>anotacoes!D7836</f>
        <v>40951</v>
      </c>
      <c r="B7836" t="str">
        <f>anotacoes!C7836</f>
        <v>WORLD CUP OBERWART 2012</v>
      </c>
      <c r="C7836" t="str">
        <f>anotacoes!E7836</f>
        <v>VALOIS-FORTIER</v>
      </c>
      <c r="D7836" t="str">
        <f>anotacoes!F7836</f>
        <v>GAN</v>
      </c>
      <c r="E7836" t="s">
        <v>10325</v>
      </c>
      <c r="F7836">
        <f>anotacoes!A7836</f>
        <v>115</v>
      </c>
      <c r="G7836">
        <f>anotacoes!B7836</f>
        <v>13</v>
      </c>
      <c r="H7836" t="str">
        <f>anotacoes!K7836</f>
        <v xml:space="preserve"> 00:00:47,126</v>
      </c>
      <c r="I7836" t="str">
        <f>anotacoes!L7836</f>
        <v xml:space="preserve"> 00:00:54,557</v>
      </c>
      <c r="J7836" t="str">
        <f>IF(L7836="PAUSE",E7836,IF(anotacoes!G7840=conversao_anotacoes!C7836,conversao_anotacoes!C7836,conversao_anotacoes!D7836))</f>
        <v>VALOIS-FORTIER</v>
      </c>
      <c r="K7836" t="str">
        <f t="shared" si="244"/>
        <v>GAN</v>
      </c>
      <c r="L7836" t="str">
        <f>UPPER(anotacoes!H7836)</f>
        <v>DISPLACEMENT</v>
      </c>
      <c r="M7836" t="str">
        <f>IF(OR(L7836="ATTACK",L7836="FINTA"),"&lt;TECNICA&gt;",UPPER(anotacoes!I7836))</f>
        <v>TRY TO GRIP WITH CONTACT</v>
      </c>
      <c r="N7836" t="str">
        <f>IF(OR(L7836="ATTACK",L7836="FINTA"),UPPER(anotacoes!I7836),"")</f>
        <v/>
      </c>
      <c r="O7836" s="6" t="str">
        <f>IF(anotacoes!N7836=0,"",anotacoes!N7836)</f>
        <v/>
      </c>
      <c r="P7836" t="str">
        <f>IF(anotacoes!M7836=0,"",UPPER(anotacoes!M7836))</f>
        <v/>
      </c>
      <c r="Q7836" t="str">
        <f t="shared" si="245"/>
        <v>INSERT INTO CONVERSAO_LUTA_ACAO (cd_conversao, id_luta, sequencia, momento_inicio, momento_fim, quem_faz, quem_sofre, acao_tipo, acao, tecnica, direcao, pontuacao) VALUES (1, 115, 13, TRIM(' 00:00:47,126'), TRIM(' 00:00:54,557'), 'VALOIS-FORTIER', 'GAN', 'DISPLACEMENT', 'TRY TO GRIP WITH CONTACT', NULL, NULL, NULL)</v>
      </c>
      <c r="R7836" t="s">
        <v>10327</v>
      </c>
    </row>
    <row r="7837" spans="1:18" hidden="1" x14ac:dyDescent="0.25">
      <c r="A7837" s="7">
        <f>anotacoes!D7837</f>
        <v>40951</v>
      </c>
      <c r="B7837" t="str">
        <f>anotacoes!C7837</f>
        <v>WORLD CUP OBERWART 2012</v>
      </c>
      <c r="C7837" t="str">
        <f>anotacoes!E7837</f>
        <v>VALOIS-FORTIER</v>
      </c>
      <c r="D7837" t="str">
        <f>anotacoes!F7837</f>
        <v>GAN</v>
      </c>
      <c r="E7837" t="s">
        <v>10325</v>
      </c>
      <c r="F7837">
        <f>anotacoes!A7837</f>
        <v>115</v>
      </c>
      <c r="G7837">
        <f>anotacoes!B7837</f>
        <v>14</v>
      </c>
      <c r="H7837" t="str">
        <f>anotacoes!K7837</f>
        <v xml:space="preserve"> 00:00:54,557</v>
      </c>
      <c r="I7837" t="str">
        <f>anotacoes!L7837</f>
        <v xml:space="preserve"> 00:00:56,528</v>
      </c>
      <c r="J7837" t="str">
        <f>IF(L7837="PAUSE",E7837,IF(anotacoes!G7841=conversao_anotacoes!C7837,conversao_anotacoes!C7837,conversao_anotacoes!D7837))</f>
        <v>VALOIS-FORTIER</v>
      </c>
      <c r="K7837" t="str">
        <f t="shared" si="244"/>
        <v>GAN</v>
      </c>
      <c r="L7837" t="str">
        <f>UPPER(anotacoes!H7837)</f>
        <v>GRIP TIME</v>
      </c>
      <c r="M7837" t="str">
        <f>IF(OR(L7837="ATTACK",L7837="FINTA"),"&lt;TECNICA&gt;",UPPER(anotacoes!I7837))</f>
        <v>RIGHT COLLAR</v>
      </c>
      <c r="N7837" t="str">
        <f>IF(OR(L7837="ATTACK",L7837="FINTA"),UPPER(anotacoes!I7837),"")</f>
        <v/>
      </c>
      <c r="O7837" s="6" t="str">
        <f>IF(anotacoes!N7837=0,"",anotacoes!N7837)</f>
        <v/>
      </c>
      <c r="P7837" t="str">
        <f>IF(anotacoes!M7837=0,"",UPPER(anotacoes!M7837))</f>
        <v/>
      </c>
      <c r="Q7837" t="str">
        <f t="shared" si="245"/>
        <v>INSERT INTO CONVERSAO_LUTA_ACAO (cd_conversao, id_luta, sequencia, momento_inicio, momento_fim, quem_faz, quem_sofre, acao_tipo, acao, tecnica, direcao, pontuacao) VALUES (1, 115, 14, TRIM(' 00:00:54,557'), TRIM(' 00:00:56,528'), 'VALOIS-FORTIER', 'GAN', 'GRIP TIME', 'RIGHT COLLAR', NULL, NULL, NULL)</v>
      </c>
      <c r="R7837" t="s">
        <v>10327</v>
      </c>
    </row>
    <row r="7838" spans="1:18" hidden="1" x14ac:dyDescent="0.25">
      <c r="A7838" s="7">
        <f>anotacoes!D7838</f>
        <v>40951</v>
      </c>
      <c r="B7838" t="str">
        <f>anotacoes!C7838</f>
        <v>WORLD CUP OBERWART 2012</v>
      </c>
      <c r="C7838" t="str">
        <f>anotacoes!E7838</f>
        <v>VALOIS-FORTIER</v>
      </c>
      <c r="D7838" t="str">
        <f>anotacoes!F7838</f>
        <v>GAN</v>
      </c>
      <c r="E7838" t="s">
        <v>10325</v>
      </c>
      <c r="F7838">
        <f>anotacoes!A7838</f>
        <v>115</v>
      </c>
      <c r="G7838">
        <f>anotacoes!B7838</f>
        <v>15</v>
      </c>
      <c r="H7838" t="str">
        <f>anotacoes!K7838</f>
        <v xml:space="preserve"> 00:00:56,712</v>
      </c>
      <c r="I7838" t="str">
        <f>anotacoes!L7838</f>
        <v xml:space="preserve"> 00:01:45,380</v>
      </c>
      <c r="J7838" t="str">
        <f>IF(L7838="PAUSE",E7838,IF(anotacoes!G7842=conversao_anotacoes!C7838,conversao_anotacoes!C7838,conversao_anotacoes!D7838))</f>
        <v>&lt;ARBITRO_DESCONHECIDO&gt;</v>
      </c>
      <c r="K7838" t="str">
        <f t="shared" si="244"/>
        <v/>
      </c>
      <c r="L7838" t="str">
        <f>UPPER(anotacoes!H7838)</f>
        <v>PAUSE</v>
      </c>
      <c r="M7838" t="str">
        <f>IF(OR(L7838="ATTACK",L7838="FINTA"),"&lt;TECNICA&gt;",UPPER(anotacoes!I7838))</f>
        <v>&lt;NAO_CLASSIFICADO&gt;</v>
      </c>
      <c r="N7838" t="str">
        <f>IF(OR(L7838="ATTACK",L7838="FINTA"),UPPER(anotacoes!I7838),"")</f>
        <v/>
      </c>
      <c r="O7838" s="6" t="str">
        <f>IF(anotacoes!N7838=0,"",anotacoes!N7838)</f>
        <v/>
      </c>
      <c r="P7838" t="str">
        <f>IF(anotacoes!M7838=0,"",UPPER(anotacoes!M7838))</f>
        <v/>
      </c>
      <c r="Q7838" t="str">
        <f t="shared" si="245"/>
        <v>INSERT INTO CONVERSAO_LUTA_ACAO (cd_conversao, id_luta, sequencia, momento_inicio, momento_fim, quem_faz, quem_sofre, acao_tipo, acao, tecnica, direcao, pontuacao) VALUES (1, 115, 15, TRIM(' 00:00:56,712'), TRIM(' 00:01:45,380'), '&lt;ARBITRO_DESCONHECIDO&gt;', '', 'PAUSE', '&lt;NAO_CLASSIFICADO&gt;', NULL, NULL, NULL)</v>
      </c>
      <c r="R7838" t="s">
        <v>10327</v>
      </c>
    </row>
    <row r="7839" spans="1:18" hidden="1" x14ac:dyDescent="0.25">
      <c r="A7839" s="7">
        <f>anotacoes!D7839</f>
        <v>40951</v>
      </c>
      <c r="B7839" t="str">
        <f>anotacoes!C7839</f>
        <v>WORLD CUP OBERWART 2012</v>
      </c>
      <c r="C7839" t="str">
        <f>anotacoes!E7839</f>
        <v>VALOIS-FORTIER</v>
      </c>
      <c r="D7839" t="str">
        <f>anotacoes!F7839</f>
        <v>GAN</v>
      </c>
      <c r="E7839" t="s">
        <v>10325</v>
      </c>
      <c r="F7839">
        <f>anotacoes!A7839</f>
        <v>115</v>
      </c>
      <c r="G7839">
        <f>anotacoes!B7839</f>
        <v>16</v>
      </c>
      <c r="H7839" t="str">
        <f>anotacoes!K7839</f>
        <v xml:space="preserve"> 00:01:45,677</v>
      </c>
      <c r="I7839" t="str">
        <f>anotacoes!L7839</f>
        <v xml:space="preserve"> 00:01:48,839</v>
      </c>
      <c r="J7839" t="str">
        <f>IF(L7839="PAUSE",E7839,IF(anotacoes!G7843=conversao_anotacoes!C7839,conversao_anotacoes!C7839,conversao_anotacoes!D7839))</f>
        <v>VALOIS-FORTIER</v>
      </c>
      <c r="K7839" t="str">
        <f t="shared" si="244"/>
        <v>GAN</v>
      </c>
      <c r="L7839" t="str">
        <f>UPPER(anotacoes!H7839)</f>
        <v>DISPLACEMENT</v>
      </c>
      <c r="M7839" t="str">
        <f>IF(OR(L7839="ATTACK",L7839="FINTA"),"&lt;TECNICA&gt;",UPPER(anotacoes!I7839))</f>
        <v>2-3 STEP HESITANT RIGHT</v>
      </c>
      <c r="N7839" t="str">
        <f>IF(OR(L7839="ATTACK",L7839="FINTA"),UPPER(anotacoes!I7839),"")</f>
        <v/>
      </c>
      <c r="O7839" s="6" t="str">
        <f>IF(anotacoes!N7839=0,"",anotacoes!N7839)</f>
        <v/>
      </c>
      <c r="P7839" t="str">
        <f>IF(anotacoes!M7839=0,"",UPPER(anotacoes!M7839))</f>
        <v/>
      </c>
      <c r="Q7839" t="str">
        <f t="shared" si="245"/>
        <v>INSERT INTO CONVERSAO_LUTA_ACAO (cd_conversao, id_luta, sequencia, momento_inicio, momento_fim, quem_faz, quem_sofre, acao_tipo, acao, tecnica, direcao, pontuacao) VALUES (1, 115, 16, TRIM(' 00:01:45,677'), TRIM(' 00:01:48,839'), 'VALOIS-FORTIER', 'GAN', 'DISPLACEMENT', '2-3 STEP HESITANT RIGHT', NULL, NULL, NULL)</v>
      </c>
      <c r="R7839" t="s">
        <v>10327</v>
      </c>
    </row>
    <row r="7840" spans="1:18" hidden="1" x14ac:dyDescent="0.25">
      <c r="A7840" s="7">
        <f>anotacoes!D7840</f>
        <v>40951</v>
      </c>
      <c r="B7840" t="str">
        <f>anotacoes!C7840</f>
        <v>WORLD CUP OBERWART 2012</v>
      </c>
      <c r="C7840" t="str">
        <f>anotacoes!E7840</f>
        <v>VALOIS-FORTIER</v>
      </c>
      <c r="D7840" t="str">
        <f>anotacoes!F7840</f>
        <v>GAN</v>
      </c>
      <c r="E7840" t="s">
        <v>10325</v>
      </c>
      <c r="F7840">
        <f>anotacoes!A7840</f>
        <v>115</v>
      </c>
      <c r="G7840">
        <f>anotacoes!B7840</f>
        <v>17</v>
      </c>
      <c r="H7840" t="str">
        <f>anotacoes!K7840</f>
        <v xml:space="preserve"> 00:01:48,839</v>
      </c>
      <c r="I7840" t="str">
        <f>anotacoes!L7840</f>
        <v xml:space="preserve"> 00:01:53,062</v>
      </c>
      <c r="J7840" t="str">
        <f>IF(L7840="PAUSE",E7840,IF(anotacoes!G7844=conversao_anotacoes!C7840,conversao_anotacoes!C7840,conversao_anotacoes!D7840))</f>
        <v>VALOIS-FORTIER</v>
      </c>
      <c r="K7840" t="str">
        <f t="shared" si="244"/>
        <v>GAN</v>
      </c>
      <c r="L7840" t="str">
        <f>UPPER(anotacoes!H7840)</f>
        <v>GRIP TIME</v>
      </c>
      <c r="M7840" t="str">
        <f>IF(OR(L7840="ATTACK",L7840="FINTA"),"&lt;TECNICA&gt;",UPPER(anotacoes!I7840))</f>
        <v>LEFT COLLAR RIGHT SLEEVE</v>
      </c>
      <c r="N7840" t="str">
        <f>IF(OR(L7840="ATTACK",L7840="FINTA"),UPPER(anotacoes!I7840),"")</f>
        <v/>
      </c>
      <c r="O7840" s="6" t="str">
        <f>IF(anotacoes!N7840=0,"",anotacoes!N7840)</f>
        <v/>
      </c>
      <c r="P7840" t="str">
        <f>IF(anotacoes!M7840=0,"",UPPER(anotacoes!M7840))</f>
        <v/>
      </c>
      <c r="Q7840" t="str">
        <f t="shared" si="245"/>
        <v>INSERT INTO CONVERSAO_LUTA_ACAO (cd_conversao, id_luta, sequencia, momento_inicio, momento_fim, quem_faz, quem_sofre, acao_tipo, acao, tecnica, direcao, pontuacao) VALUES (1, 115, 17, TRIM(' 00:01:48,839'), TRIM(' 00:01:53,062'), 'VALOIS-FORTIER', 'GAN', 'GRIP TIME', 'LEFT COLLAR RIGHT SLEEVE', NULL, NULL, NULL)</v>
      </c>
      <c r="R7840" t="s">
        <v>10327</v>
      </c>
    </row>
    <row r="7841" spans="1:18" hidden="1" x14ac:dyDescent="0.25">
      <c r="A7841" s="7">
        <f>anotacoes!D7841</f>
        <v>40951</v>
      </c>
      <c r="B7841" t="str">
        <f>anotacoes!C7841</f>
        <v>WORLD CUP OBERWART 2012</v>
      </c>
      <c r="C7841" t="str">
        <f>anotacoes!E7841</f>
        <v>VALOIS-FORTIER</v>
      </c>
      <c r="D7841" t="str">
        <f>anotacoes!F7841</f>
        <v>GAN</v>
      </c>
      <c r="E7841" t="s">
        <v>10325</v>
      </c>
      <c r="F7841">
        <f>anotacoes!A7841</f>
        <v>115</v>
      </c>
      <c r="G7841">
        <f>anotacoes!B7841</f>
        <v>18</v>
      </c>
      <c r="H7841" t="str">
        <f>anotacoes!K7841</f>
        <v xml:space="preserve"> 00:01:53,062</v>
      </c>
      <c r="I7841" t="str">
        <f>anotacoes!L7841</f>
        <v xml:space="preserve"> 00:02:03,193</v>
      </c>
      <c r="J7841" t="str">
        <f>IF(L7841="PAUSE",E7841,IF(anotacoes!G7845=conversao_anotacoes!C7841,conversao_anotacoes!C7841,conversao_anotacoes!D7841))</f>
        <v>VALOIS-FORTIER</v>
      </c>
      <c r="K7841" t="str">
        <f t="shared" si="244"/>
        <v>GAN</v>
      </c>
      <c r="L7841" t="str">
        <f>UPPER(anotacoes!H7841)</f>
        <v>GRIP TIME</v>
      </c>
      <c r="M7841" t="str">
        <f>IF(OR(L7841="ATTACK",L7841="FINTA"),"&lt;TECNICA&gt;",UPPER(anotacoes!I7841))</f>
        <v>RIGHT SLEEVE</v>
      </c>
      <c r="N7841" t="str">
        <f>IF(OR(L7841="ATTACK",L7841="FINTA"),UPPER(anotacoes!I7841),"")</f>
        <v/>
      </c>
      <c r="O7841" s="6" t="str">
        <f>IF(anotacoes!N7841=0,"",anotacoes!N7841)</f>
        <v/>
      </c>
      <c r="P7841" t="str">
        <f>IF(anotacoes!M7841=0,"",UPPER(anotacoes!M7841))</f>
        <v/>
      </c>
      <c r="Q7841" t="str">
        <f t="shared" si="245"/>
        <v>INSERT INTO CONVERSAO_LUTA_ACAO (cd_conversao, id_luta, sequencia, momento_inicio, momento_fim, quem_faz, quem_sofre, acao_tipo, acao, tecnica, direcao, pontuacao) VALUES (1, 115, 18, TRIM(' 00:01:53,062'), TRIM(' 00:02:03,193'), 'VALOIS-FORTIER', 'GAN', 'GRIP TIME', 'RIGHT SLEEVE', NULL, NULL, NULL)</v>
      </c>
      <c r="R7841" t="s">
        <v>10327</v>
      </c>
    </row>
    <row r="7842" spans="1:18" hidden="1" x14ac:dyDescent="0.25">
      <c r="A7842" s="7">
        <f>anotacoes!D7842</f>
        <v>40951</v>
      </c>
      <c r="B7842" t="str">
        <f>anotacoes!C7842</f>
        <v>WORLD CUP OBERWART 2012</v>
      </c>
      <c r="C7842" t="str">
        <f>anotacoes!E7842</f>
        <v>VALOIS-FORTIER</v>
      </c>
      <c r="D7842" t="str">
        <f>anotacoes!F7842</f>
        <v>GAN</v>
      </c>
      <c r="E7842" t="s">
        <v>10325</v>
      </c>
      <c r="F7842">
        <f>anotacoes!A7842</f>
        <v>115</v>
      </c>
      <c r="G7842">
        <f>anotacoes!B7842</f>
        <v>19</v>
      </c>
      <c r="H7842" t="str">
        <f>anotacoes!K7842</f>
        <v xml:space="preserve"> 00:02:03,193</v>
      </c>
      <c r="I7842" t="str">
        <f>anotacoes!L7842</f>
        <v xml:space="preserve"> 00:02:07,516</v>
      </c>
      <c r="J7842" t="str">
        <f>IF(L7842="PAUSE",E7842,IF(anotacoes!G7846=conversao_anotacoes!C7842,conversao_anotacoes!C7842,conversao_anotacoes!D7842))</f>
        <v>VALOIS-FORTIER</v>
      </c>
      <c r="K7842" t="str">
        <f t="shared" si="244"/>
        <v>GAN</v>
      </c>
      <c r="L7842" t="str">
        <f>UPPER(anotacoes!H7842)</f>
        <v>GRIP TIME</v>
      </c>
      <c r="M7842" t="str">
        <f>IF(OR(L7842="ATTACK",L7842="FINTA"),"&lt;TECNICA&gt;",UPPER(anotacoes!I7842))</f>
        <v>LEFT SLEEVE</v>
      </c>
      <c r="N7842" t="str">
        <f>IF(OR(L7842="ATTACK",L7842="FINTA"),UPPER(anotacoes!I7842),"")</f>
        <v/>
      </c>
      <c r="O7842" s="6" t="str">
        <f>IF(anotacoes!N7842=0,"",anotacoes!N7842)</f>
        <v/>
      </c>
      <c r="P7842" t="str">
        <f>IF(anotacoes!M7842=0,"",UPPER(anotacoes!M7842))</f>
        <v/>
      </c>
      <c r="Q7842" t="str">
        <f t="shared" si="245"/>
        <v>INSERT INTO CONVERSAO_LUTA_ACAO (cd_conversao, id_luta, sequencia, momento_inicio, momento_fim, quem_faz, quem_sofre, acao_tipo, acao, tecnica, direcao, pontuacao) VALUES (1, 115, 19, TRIM(' 00:02:03,193'), TRIM(' 00:02:07,516'), 'VALOIS-FORTIER', 'GAN', 'GRIP TIME', 'LEFT SLEEVE', NULL, NULL, NULL)</v>
      </c>
      <c r="R7842" t="s">
        <v>10327</v>
      </c>
    </row>
    <row r="7843" spans="1:18" hidden="1" x14ac:dyDescent="0.25">
      <c r="A7843" s="7">
        <f>anotacoes!D7843</f>
        <v>40951</v>
      </c>
      <c r="B7843" t="str">
        <f>anotacoes!C7843</f>
        <v>WORLD CUP OBERWART 2012</v>
      </c>
      <c r="C7843" t="str">
        <f>anotacoes!E7843</f>
        <v>VALOIS-FORTIER</v>
      </c>
      <c r="D7843" t="str">
        <f>anotacoes!F7843</f>
        <v>GAN</v>
      </c>
      <c r="E7843" t="s">
        <v>10325</v>
      </c>
      <c r="F7843">
        <f>anotacoes!A7843</f>
        <v>115</v>
      </c>
      <c r="G7843">
        <f>anotacoes!B7843</f>
        <v>20</v>
      </c>
      <c r="H7843" t="str">
        <f>anotacoes!K7843</f>
        <v xml:space="preserve"> 00:02:07,516</v>
      </c>
      <c r="I7843" t="str">
        <f>anotacoes!L7843</f>
        <v xml:space="preserve"> 00:02:07,516</v>
      </c>
      <c r="J7843" t="str">
        <f>IF(L7843="PAUSE",E7843,IF(anotacoes!G7847=conversao_anotacoes!C7843,conversao_anotacoes!C7843,conversao_anotacoes!D7843))</f>
        <v>VALOIS-FORTIER</v>
      </c>
      <c r="K7843" t="str">
        <f t="shared" si="244"/>
        <v>GAN</v>
      </c>
      <c r="L7843" t="str">
        <f>UPPER(anotacoes!H7843)</f>
        <v>ATTACK</v>
      </c>
      <c r="M7843" t="str">
        <f>IF(OR(L7843="ATTACK",L7843="FINTA"),"&lt;TECNICA&gt;",UPPER(anotacoes!I7843))</f>
        <v>&lt;TECNICA&gt;</v>
      </c>
      <c r="N7843" t="str">
        <f>IF(OR(L7843="ATTACK",L7843="FINTA"),UPPER(anotacoes!I7843),"")</f>
        <v>KOUCHI GARI</v>
      </c>
      <c r="O7843" s="6">
        <f>IF(anotacoes!N7843=0,"",anotacoes!N7843)</f>
        <v>7</v>
      </c>
      <c r="P7843" t="str">
        <f>IF(anotacoes!M7843=0,"",UPPER(anotacoes!M7843))</f>
        <v/>
      </c>
      <c r="Q7843" t="str">
        <f t="shared" si="245"/>
        <v>INSERT INTO CONVERSAO_LUTA_ACAO (cd_conversao, id_luta, sequencia, momento_inicio, momento_fim, quem_faz, quem_sofre, acao_tipo, acao, tecnica, direcao, pontuacao) VALUES (1, 115, 20, TRIM(' 00:02:07,516'), TRIM(' 00:02:07,516'), 'VALOIS-FORTIER', 'GAN', 'ATTACK', '&lt;TECNICA&gt;', 'KOUCHI GARI', 7, NULL)</v>
      </c>
      <c r="R7843" t="s">
        <v>10327</v>
      </c>
    </row>
    <row r="7844" spans="1:18" hidden="1" x14ac:dyDescent="0.25">
      <c r="A7844" s="7">
        <f>anotacoes!D7844</f>
        <v>40951</v>
      </c>
      <c r="B7844" t="str">
        <f>anotacoes!C7844</f>
        <v>WORLD CUP OBERWART 2012</v>
      </c>
      <c r="C7844" t="str">
        <f>anotacoes!E7844</f>
        <v>VALOIS-FORTIER</v>
      </c>
      <c r="D7844" t="str">
        <f>anotacoes!F7844</f>
        <v>GAN</v>
      </c>
      <c r="E7844" t="s">
        <v>10325</v>
      </c>
      <c r="F7844">
        <f>anotacoes!A7844</f>
        <v>115</v>
      </c>
      <c r="G7844">
        <f>anotacoes!B7844</f>
        <v>21</v>
      </c>
      <c r="H7844" t="str">
        <f>anotacoes!K7844</f>
        <v xml:space="preserve"> 00:02:07,516</v>
      </c>
      <c r="I7844" t="str">
        <f>anotacoes!L7844</f>
        <v xml:space="preserve"> 00:02:11,228</v>
      </c>
      <c r="J7844" t="str">
        <f>IF(L7844="PAUSE",E7844,IF(anotacoes!G7848=conversao_anotacoes!C7844,conversao_anotacoes!C7844,conversao_anotacoes!D7844))</f>
        <v>VALOIS-FORTIER</v>
      </c>
      <c r="K7844" t="str">
        <f t="shared" si="244"/>
        <v>GAN</v>
      </c>
      <c r="L7844" t="str">
        <f>UPPER(anotacoes!H7844)</f>
        <v>GRIP TIME</v>
      </c>
      <c r="M7844" t="str">
        <f>IF(OR(L7844="ATTACK",L7844="FINTA"),"&lt;TECNICA&gt;",UPPER(anotacoes!I7844))</f>
        <v>RIGHT SLEEVE</v>
      </c>
      <c r="N7844" t="str">
        <f>IF(OR(L7844="ATTACK",L7844="FINTA"),UPPER(anotacoes!I7844),"")</f>
        <v/>
      </c>
      <c r="O7844" s="6" t="str">
        <f>IF(anotacoes!N7844=0,"",anotacoes!N7844)</f>
        <v/>
      </c>
      <c r="P7844" t="str">
        <f>IF(anotacoes!M7844=0,"",UPPER(anotacoes!M7844))</f>
        <v/>
      </c>
      <c r="Q7844" t="str">
        <f t="shared" si="245"/>
        <v>INSERT INTO CONVERSAO_LUTA_ACAO (cd_conversao, id_luta, sequencia, momento_inicio, momento_fim, quem_faz, quem_sofre, acao_tipo, acao, tecnica, direcao, pontuacao) VALUES (1, 115, 21, TRIM(' 00:02:07,516'), TRIM(' 00:02:11,228'), 'VALOIS-FORTIER', 'GAN', 'GRIP TIME', 'RIGHT SLEEVE', NULL, NULL, NULL)</v>
      </c>
      <c r="R7844" t="s">
        <v>10327</v>
      </c>
    </row>
    <row r="7845" spans="1:18" hidden="1" x14ac:dyDescent="0.25">
      <c r="A7845" s="7">
        <f>anotacoes!D7845</f>
        <v>40951</v>
      </c>
      <c r="B7845" t="str">
        <f>anotacoes!C7845</f>
        <v>WORLD CUP OBERWART 2012</v>
      </c>
      <c r="C7845" t="str">
        <f>anotacoes!E7845</f>
        <v>VALOIS-FORTIER</v>
      </c>
      <c r="D7845" t="str">
        <f>anotacoes!F7845</f>
        <v>GAN</v>
      </c>
      <c r="E7845" t="s">
        <v>10325</v>
      </c>
      <c r="F7845">
        <f>anotacoes!A7845</f>
        <v>115</v>
      </c>
      <c r="G7845">
        <f>anotacoes!B7845</f>
        <v>22</v>
      </c>
      <c r="H7845" t="str">
        <f>anotacoes!K7845</f>
        <v xml:space="preserve"> 00:02:11,228</v>
      </c>
      <c r="I7845" t="str">
        <f>anotacoes!L7845</f>
        <v xml:space="preserve"> 00:02:15,158</v>
      </c>
      <c r="J7845" t="str">
        <f>IF(L7845="PAUSE",E7845,IF(anotacoes!G7849=conversao_anotacoes!C7845,conversao_anotacoes!C7845,conversao_anotacoes!D7845))</f>
        <v>VALOIS-FORTIER</v>
      </c>
      <c r="K7845" t="str">
        <f t="shared" si="244"/>
        <v>GAN</v>
      </c>
      <c r="L7845" t="str">
        <f>UPPER(anotacoes!H7845)</f>
        <v>DISPLACEMENT</v>
      </c>
      <c r="M7845" t="str">
        <f>IF(OR(L7845="ATTACK",L7845="FINTA"),"&lt;TECNICA&gt;",UPPER(anotacoes!I7845))</f>
        <v>TRY TO GRIP WITH CONTACT</v>
      </c>
      <c r="N7845" t="str">
        <f>IF(OR(L7845="ATTACK",L7845="FINTA"),UPPER(anotacoes!I7845),"")</f>
        <v/>
      </c>
      <c r="O7845" s="6" t="str">
        <f>IF(anotacoes!N7845=0,"",anotacoes!N7845)</f>
        <v/>
      </c>
      <c r="P7845" t="str">
        <f>IF(anotacoes!M7845=0,"",UPPER(anotacoes!M7845))</f>
        <v/>
      </c>
      <c r="Q7845" t="str">
        <f t="shared" si="245"/>
        <v>INSERT INTO CONVERSAO_LUTA_ACAO (cd_conversao, id_luta, sequencia, momento_inicio, momento_fim, quem_faz, quem_sofre, acao_tipo, acao, tecnica, direcao, pontuacao) VALUES (1, 115, 22, TRIM(' 00:02:11,228'), TRIM(' 00:02:15,158'), 'VALOIS-FORTIER', 'GAN', 'DISPLACEMENT', 'TRY TO GRIP WITH CONTACT', NULL, NULL, NULL)</v>
      </c>
      <c r="R7845" t="s">
        <v>10327</v>
      </c>
    </row>
    <row r="7846" spans="1:18" hidden="1" x14ac:dyDescent="0.25">
      <c r="A7846" s="7">
        <f>anotacoes!D7846</f>
        <v>40951</v>
      </c>
      <c r="B7846" t="str">
        <f>anotacoes!C7846</f>
        <v>WORLD CUP OBERWART 2012</v>
      </c>
      <c r="C7846" t="str">
        <f>anotacoes!E7846</f>
        <v>VALOIS-FORTIER</v>
      </c>
      <c r="D7846" t="str">
        <f>anotacoes!F7846</f>
        <v>GAN</v>
      </c>
      <c r="E7846" t="s">
        <v>10325</v>
      </c>
      <c r="F7846">
        <f>anotacoes!A7846</f>
        <v>115</v>
      </c>
      <c r="G7846">
        <f>anotacoes!B7846</f>
        <v>23</v>
      </c>
      <c r="H7846" t="str">
        <f>anotacoes!K7846</f>
        <v xml:space="preserve"> 00:02:15,351</v>
      </c>
      <c r="I7846" t="str">
        <f>anotacoes!L7846</f>
        <v xml:space="preserve"> 00:02:17,680</v>
      </c>
      <c r="J7846" t="str">
        <f>IF(L7846="PAUSE",E7846,IF(anotacoes!G7850=conversao_anotacoes!C7846,conversao_anotacoes!C7846,conversao_anotacoes!D7846))</f>
        <v>VALOIS-FORTIER</v>
      </c>
      <c r="K7846" t="str">
        <f t="shared" si="244"/>
        <v>GAN</v>
      </c>
      <c r="L7846" t="str">
        <f>UPPER(anotacoes!H7846)</f>
        <v>GRIP TIME</v>
      </c>
      <c r="M7846" t="str">
        <f>IF(OR(L7846="ATTACK",L7846="FINTA"),"&lt;TECNICA&gt;",UPPER(anotacoes!I7846))</f>
        <v>RIGHT SLEEVE LEFT SLEEVE</v>
      </c>
      <c r="N7846" t="str">
        <f>IF(OR(L7846="ATTACK",L7846="FINTA"),UPPER(anotacoes!I7846),"")</f>
        <v/>
      </c>
      <c r="O7846" s="6" t="str">
        <f>IF(anotacoes!N7846=0,"",anotacoes!N7846)</f>
        <v/>
      </c>
      <c r="P7846" t="str">
        <f>IF(anotacoes!M7846=0,"",UPPER(anotacoes!M7846))</f>
        <v/>
      </c>
      <c r="Q7846" t="str">
        <f t="shared" si="245"/>
        <v>INSERT INTO CONVERSAO_LUTA_ACAO (cd_conversao, id_luta, sequencia, momento_inicio, momento_fim, quem_faz, quem_sofre, acao_tipo, acao, tecnica, direcao, pontuacao) VALUES (1, 115, 23, TRIM(' 00:02:15,351'), TRIM(' 00:02:17,680'), 'VALOIS-FORTIER', 'GAN', 'GRIP TIME', 'RIGHT SLEEVE LEFT SLEEVE', NULL, NULL, NULL)</v>
      </c>
      <c r="R7846" t="s">
        <v>10327</v>
      </c>
    </row>
    <row r="7847" spans="1:18" hidden="1" x14ac:dyDescent="0.25">
      <c r="A7847" s="7">
        <f>anotacoes!D7847</f>
        <v>40951</v>
      </c>
      <c r="B7847" t="str">
        <f>anotacoes!C7847</f>
        <v>WORLD CUP OBERWART 2012</v>
      </c>
      <c r="C7847" t="str">
        <f>anotacoes!E7847</f>
        <v>VALOIS-FORTIER</v>
      </c>
      <c r="D7847" t="str">
        <f>anotacoes!F7847</f>
        <v>GAN</v>
      </c>
      <c r="E7847" t="s">
        <v>10325</v>
      </c>
      <c r="F7847">
        <f>anotacoes!A7847</f>
        <v>115</v>
      </c>
      <c r="G7847">
        <f>anotacoes!B7847</f>
        <v>24</v>
      </c>
      <c r="H7847" t="str">
        <f>anotacoes!K7847</f>
        <v xml:space="preserve"> 00:02:17,680</v>
      </c>
      <c r="I7847" t="str">
        <f>anotacoes!L7847</f>
        <v xml:space="preserve"> 00:02:19,181</v>
      </c>
      <c r="J7847" t="str">
        <f>IF(L7847="PAUSE",E7847,IF(anotacoes!G7851=conversao_anotacoes!C7847,conversao_anotacoes!C7847,conversao_anotacoes!D7847))</f>
        <v>VALOIS-FORTIER</v>
      </c>
      <c r="K7847" t="str">
        <f t="shared" si="244"/>
        <v>GAN</v>
      </c>
      <c r="L7847" t="str">
        <f>UPPER(anotacoes!H7847)</f>
        <v>DISPLACEMENT</v>
      </c>
      <c r="M7847" t="str">
        <f>IF(OR(L7847="ATTACK",L7847="FINTA"),"&lt;TECNICA&gt;",UPPER(anotacoes!I7847))</f>
        <v>TRY TO GRIP WITH CONTACT</v>
      </c>
      <c r="N7847" t="str">
        <f>IF(OR(L7847="ATTACK",L7847="FINTA"),UPPER(anotacoes!I7847),"")</f>
        <v/>
      </c>
      <c r="O7847" s="6" t="str">
        <f>IF(anotacoes!N7847=0,"",anotacoes!N7847)</f>
        <v/>
      </c>
      <c r="P7847" t="str">
        <f>IF(anotacoes!M7847=0,"",UPPER(anotacoes!M7847))</f>
        <v/>
      </c>
      <c r="Q7847" t="str">
        <f t="shared" si="245"/>
        <v>INSERT INTO CONVERSAO_LUTA_ACAO (cd_conversao, id_luta, sequencia, momento_inicio, momento_fim, quem_faz, quem_sofre, acao_tipo, acao, tecnica, direcao, pontuacao) VALUES (1, 115, 24, TRIM(' 00:02:17,680'), TRIM(' 00:02:19,181'), 'VALOIS-FORTIER', 'GAN', 'DISPLACEMENT', 'TRY TO GRIP WITH CONTACT', NULL, NULL, NULL)</v>
      </c>
      <c r="R7847" t="s">
        <v>10327</v>
      </c>
    </row>
    <row r="7848" spans="1:18" hidden="1" x14ac:dyDescent="0.25">
      <c r="A7848" s="7">
        <f>anotacoes!D7848</f>
        <v>40951</v>
      </c>
      <c r="B7848" t="str">
        <f>anotacoes!C7848</f>
        <v>WORLD CUP OBERWART 2012</v>
      </c>
      <c r="C7848" t="str">
        <f>anotacoes!E7848</f>
        <v>VALOIS-FORTIER</v>
      </c>
      <c r="D7848" t="str">
        <f>anotacoes!F7848</f>
        <v>GAN</v>
      </c>
      <c r="E7848" t="s">
        <v>10325</v>
      </c>
      <c r="F7848">
        <f>anotacoes!A7848</f>
        <v>115</v>
      </c>
      <c r="G7848">
        <f>anotacoes!B7848</f>
        <v>25</v>
      </c>
      <c r="H7848" t="str">
        <f>anotacoes!K7848</f>
        <v xml:space="preserve"> 00:02:19,354</v>
      </c>
      <c r="I7848" t="str">
        <f>anotacoes!L7848</f>
        <v xml:space="preserve"> 00:02:25,822</v>
      </c>
      <c r="J7848" t="str">
        <f>IF(L7848="PAUSE",E7848,IF(anotacoes!G7852=conversao_anotacoes!C7848,conversao_anotacoes!C7848,conversao_anotacoes!D7848))</f>
        <v>&lt;ARBITRO_DESCONHECIDO&gt;</v>
      </c>
      <c r="K7848" t="str">
        <f t="shared" si="244"/>
        <v/>
      </c>
      <c r="L7848" t="str">
        <f>UPPER(anotacoes!H7848)</f>
        <v>PAUSE</v>
      </c>
      <c r="M7848" t="str">
        <f>IF(OR(L7848="ATTACK",L7848="FINTA"),"&lt;TECNICA&gt;",UPPER(anotacoes!I7848))</f>
        <v>&lt;NAO_CLASSIFICADO&gt;</v>
      </c>
      <c r="N7848" t="str">
        <f>IF(OR(L7848="ATTACK",L7848="FINTA"),UPPER(anotacoes!I7848),"")</f>
        <v/>
      </c>
      <c r="O7848" s="6" t="str">
        <f>IF(anotacoes!N7848=0,"",anotacoes!N7848)</f>
        <v/>
      </c>
      <c r="P7848" t="str">
        <f>IF(anotacoes!M7848=0,"",UPPER(anotacoes!M7848))</f>
        <v/>
      </c>
      <c r="Q7848" t="str">
        <f t="shared" si="245"/>
        <v>INSERT INTO CONVERSAO_LUTA_ACAO (cd_conversao, id_luta, sequencia, momento_inicio, momento_fim, quem_faz, quem_sofre, acao_tipo, acao, tecnica, direcao, pontuacao) VALUES (1, 115, 25, TRIM(' 00:02:19,354'), TRIM(' 00:02:25,822'), '&lt;ARBITRO_DESCONHECIDO&gt;', '', 'PAUSE', '&lt;NAO_CLASSIFICADO&gt;', NULL, NULL, NULL)</v>
      </c>
      <c r="R7848" t="s">
        <v>10327</v>
      </c>
    </row>
    <row r="7849" spans="1:18" hidden="1" x14ac:dyDescent="0.25">
      <c r="A7849" s="7">
        <f>anotacoes!D7849</f>
        <v>40951</v>
      </c>
      <c r="B7849" t="str">
        <f>anotacoes!C7849</f>
        <v>WORLD CUP OBERWART 2012</v>
      </c>
      <c r="C7849" t="str">
        <f>anotacoes!E7849</f>
        <v>VALOIS-FORTIER</v>
      </c>
      <c r="D7849" t="str">
        <f>anotacoes!F7849</f>
        <v>GAN</v>
      </c>
      <c r="E7849" t="s">
        <v>10325</v>
      </c>
      <c r="F7849">
        <f>anotacoes!A7849</f>
        <v>115</v>
      </c>
      <c r="G7849">
        <f>anotacoes!B7849</f>
        <v>26</v>
      </c>
      <c r="H7849" t="str">
        <f>anotacoes!K7849</f>
        <v xml:space="preserve"> 00:02:25,822</v>
      </c>
      <c r="I7849" t="str">
        <f>anotacoes!L7849</f>
        <v xml:space="preserve"> 00:02:28,889</v>
      </c>
      <c r="J7849" t="str">
        <f>IF(L7849="PAUSE",E7849,IF(anotacoes!G7853=conversao_anotacoes!C7849,conversao_anotacoes!C7849,conversao_anotacoes!D7849))</f>
        <v>VALOIS-FORTIER</v>
      </c>
      <c r="K7849" t="str">
        <f t="shared" si="244"/>
        <v>GAN</v>
      </c>
      <c r="L7849" t="str">
        <f>UPPER(anotacoes!H7849)</f>
        <v>DISPLACEMENT</v>
      </c>
      <c r="M7849" t="str">
        <f>IF(OR(L7849="ATTACK",L7849="FINTA"),"&lt;TECNICA&gt;",UPPER(anotacoes!I7849))</f>
        <v>2-3 STEP HESITANT RIGHT</v>
      </c>
      <c r="N7849" t="str">
        <f>IF(OR(L7849="ATTACK",L7849="FINTA"),UPPER(anotacoes!I7849),"")</f>
        <v/>
      </c>
      <c r="O7849" s="6" t="str">
        <f>IF(anotacoes!N7849=0,"",anotacoes!N7849)</f>
        <v/>
      </c>
      <c r="P7849" t="str">
        <f>IF(anotacoes!M7849=0,"",UPPER(anotacoes!M7849))</f>
        <v/>
      </c>
      <c r="Q7849" t="str">
        <f t="shared" si="245"/>
        <v>INSERT INTO CONVERSAO_LUTA_ACAO (cd_conversao, id_luta, sequencia, momento_inicio, momento_fim, quem_faz, quem_sofre, acao_tipo, acao, tecnica, direcao, pontuacao) VALUES (1, 115, 26, TRIM(' 00:02:25,822'), TRIM(' 00:02:28,889'), 'VALOIS-FORTIER', 'GAN', 'DISPLACEMENT', '2-3 STEP HESITANT RIGHT', NULL, NULL, NULL)</v>
      </c>
      <c r="R7849" t="s">
        <v>10327</v>
      </c>
    </row>
    <row r="7850" spans="1:18" hidden="1" x14ac:dyDescent="0.25">
      <c r="A7850" s="7">
        <f>anotacoes!D7850</f>
        <v>40951</v>
      </c>
      <c r="B7850" t="str">
        <f>anotacoes!C7850</f>
        <v>WORLD CUP OBERWART 2012</v>
      </c>
      <c r="C7850" t="str">
        <f>anotacoes!E7850</f>
        <v>VALOIS-FORTIER</v>
      </c>
      <c r="D7850" t="str">
        <f>anotacoes!F7850</f>
        <v>GAN</v>
      </c>
      <c r="E7850" t="s">
        <v>10325</v>
      </c>
      <c r="F7850">
        <f>anotacoes!A7850</f>
        <v>115</v>
      </c>
      <c r="G7850">
        <f>anotacoes!B7850</f>
        <v>27</v>
      </c>
      <c r="H7850" t="str">
        <f>anotacoes!K7850</f>
        <v xml:space="preserve"> 00:02:28,889</v>
      </c>
      <c r="I7850" t="str">
        <f>anotacoes!L7850</f>
        <v xml:space="preserve"> 00:02:29,585</v>
      </c>
      <c r="J7850" t="str">
        <f>IF(L7850="PAUSE",E7850,IF(anotacoes!G7854=conversao_anotacoes!C7850,conversao_anotacoes!C7850,conversao_anotacoes!D7850))</f>
        <v>VALOIS-FORTIER</v>
      </c>
      <c r="K7850" t="str">
        <f t="shared" si="244"/>
        <v>GAN</v>
      </c>
      <c r="L7850" t="str">
        <f>UPPER(anotacoes!H7850)</f>
        <v>GRIP TIME</v>
      </c>
      <c r="M7850" t="str">
        <f>IF(OR(L7850="ATTACK",L7850="FINTA"),"&lt;TECNICA&gt;",UPPER(anotacoes!I7850))</f>
        <v>RIGHT COLLAR</v>
      </c>
      <c r="N7850" t="str">
        <f>IF(OR(L7850="ATTACK",L7850="FINTA"),UPPER(anotacoes!I7850),"")</f>
        <v/>
      </c>
      <c r="O7850" s="6" t="str">
        <f>IF(anotacoes!N7850=0,"",anotacoes!N7850)</f>
        <v/>
      </c>
      <c r="P7850" t="str">
        <f>IF(anotacoes!M7850=0,"",UPPER(anotacoes!M7850))</f>
        <v/>
      </c>
      <c r="Q7850" t="str">
        <f t="shared" si="245"/>
        <v>INSERT INTO CONVERSAO_LUTA_ACAO (cd_conversao, id_luta, sequencia, momento_inicio, momento_fim, quem_faz, quem_sofre, acao_tipo, acao, tecnica, direcao, pontuacao) VALUES (1, 115, 27, TRIM(' 00:02:28,889'), TRIM(' 00:02:29,585'), 'VALOIS-FORTIER', 'GAN', 'GRIP TIME', 'RIGHT COLLAR', NULL, NULL, NULL)</v>
      </c>
      <c r="R7850" t="s">
        <v>10327</v>
      </c>
    </row>
    <row r="7851" spans="1:18" hidden="1" x14ac:dyDescent="0.25">
      <c r="A7851" s="7">
        <f>anotacoes!D7851</f>
        <v>40951</v>
      </c>
      <c r="B7851" t="str">
        <f>anotacoes!C7851</f>
        <v>WORLD CUP OBERWART 2012</v>
      </c>
      <c r="C7851" t="str">
        <f>anotacoes!E7851</f>
        <v>VALOIS-FORTIER</v>
      </c>
      <c r="D7851" t="str">
        <f>anotacoes!F7851</f>
        <v>GAN</v>
      </c>
      <c r="E7851" t="s">
        <v>10325</v>
      </c>
      <c r="F7851">
        <f>anotacoes!A7851</f>
        <v>115</v>
      </c>
      <c r="G7851">
        <f>anotacoes!B7851</f>
        <v>28</v>
      </c>
      <c r="H7851" t="str">
        <f>anotacoes!K7851</f>
        <v xml:space="preserve"> 00:02:29,585</v>
      </c>
      <c r="I7851" t="str">
        <f>anotacoes!L7851</f>
        <v xml:space="preserve"> 00:02:29,585</v>
      </c>
      <c r="J7851" t="str">
        <f>IF(L7851="PAUSE",E7851,IF(anotacoes!G7855=conversao_anotacoes!C7851,conversao_anotacoes!C7851,conversao_anotacoes!D7851))</f>
        <v>VALOIS-FORTIER</v>
      </c>
      <c r="K7851" t="str">
        <f t="shared" si="244"/>
        <v>GAN</v>
      </c>
      <c r="L7851" t="str">
        <f>UPPER(anotacoes!H7851)</f>
        <v>DEFENSE</v>
      </c>
      <c r="M7851" t="str">
        <f>IF(OR(L7851="ATTACK",L7851="FINTA"),"&lt;TECNICA&gt;",UPPER(anotacoes!I7851))</f>
        <v>TAE-SABAKI RIGHT</v>
      </c>
      <c r="N7851" t="str">
        <f>IF(OR(L7851="ATTACK",L7851="FINTA"),UPPER(anotacoes!I7851),"")</f>
        <v/>
      </c>
      <c r="O7851" s="6" t="str">
        <f>IF(anotacoes!N7851=0,"",anotacoes!N7851)</f>
        <v/>
      </c>
      <c r="P7851" t="str">
        <f>IF(anotacoes!M7851=0,"",UPPER(anotacoes!M7851))</f>
        <v/>
      </c>
      <c r="Q7851" t="str">
        <f t="shared" si="245"/>
        <v>INSERT INTO CONVERSAO_LUTA_ACAO (cd_conversao, id_luta, sequencia, momento_inicio, momento_fim, quem_faz, quem_sofre, acao_tipo, acao, tecnica, direcao, pontuacao) VALUES (1, 115, 28, TRIM(' 00:02:29,585'), TRIM(' 00:02:29,585'), 'VALOIS-FORTIER', 'GAN', 'DEFENSE', 'TAE-SABAKI RIGHT', NULL, NULL, NULL)</v>
      </c>
      <c r="R7851" t="s">
        <v>10327</v>
      </c>
    </row>
    <row r="7852" spans="1:18" hidden="1" x14ac:dyDescent="0.25">
      <c r="A7852" s="7">
        <f>anotacoes!D7852</f>
        <v>40951</v>
      </c>
      <c r="B7852" t="str">
        <f>anotacoes!C7852</f>
        <v>WORLD CUP OBERWART 2012</v>
      </c>
      <c r="C7852" t="str">
        <f>anotacoes!E7852</f>
        <v>VALOIS-FORTIER</v>
      </c>
      <c r="D7852" t="str">
        <f>anotacoes!F7852</f>
        <v>GAN</v>
      </c>
      <c r="E7852" t="s">
        <v>10325</v>
      </c>
      <c r="F7852">
        <f>anotacoes!A7852</f>
        <v>115</v>
      </c>
      <c r="G7852">
        <f>anotacoes!B7852</f>
        <v>29</v>
      </c>
      <c r="H7852" t="str">
        <f>anotacoes!K7852</f>
        <v xml:space="preserve"> 00:02:29,585</v>
      </c>
      <c r="I7852" t="str">
        <f>anotacoes!L7852</f>
        <v xml:space="preserve"> 00:03:28,302</v>
      </c>
      <c r="J7852" t="str">
        <f>IF(L7852="PAUSE",E7852,IF(anotacoes!G7856=conversao_anotacoes!C7852,conversao_anotacoes!C7852,conversao_anotacoes!D7852))</f>
        <v>VALOIS-FORTIER</v>
      </c>
      <c r="K7852" t="str">
        <f t="shared" si="244"/>
        <v>GAN</v>
      </c>
      <c r="L7852" t="str">
        <f>UPPER(anotacoes!H7852)</f>
        <v>GRIP TIME</v>
      </c>
      <c r="M7852" t="str">
        <f>IF(OR(L7852="ATTACK",L7852="FINTA"),"&lt;TECNICA&gt;",UPPER(anotacoes!I7852))</f>
        <v>LEFT COLLAR RIGHT SLEEVE</v>
      </c>
      <c r="N7852" t="str">
        <f>IF(OR(L7852="ATTACK",L7852="FINTA"),UPPER(anotacoes!I7852),"")</f>
        <v/>
      </c>
      <c r="O7852" s="6" t="str">
        <f>IF(anotacoes!N7852=0,"",anotacoes!N7852)</f>
        <v/>
      </c>
      <c r="P7852" t="str">
        <f>IF(anotacoes!M7852=0,"",UPPER(anotacoes!M7852))</f>
        <v/>
      </c>
      <c r="Q7852" t="str">
        <f t="shared" si="245"/>
        <v>INSERT INTO CONVERSAO_LUTA_ACAO (cd_conversao, id_luta, sequencia, momento_inicio, momento_fim, quem_faz, quem_sofre, acao_tipo, acao, tecnica, direcao, pontuacao) VALUES (1, 115, 29, TRIM(' 00:02:29,585'), TRIM(' 00:03:28,302'), 'VALOIS-FORTIER', 'GAN', 'GRIP TIME', 'LEFT COLLAR RIGHT SLEEVE', NULL, NULL, NULL)</v>
      </c>
      <c r="R7852" t="s">
        <v>10327</v>
      </c>
    </row>
    <row r="7853" spans="1:18" hidden="1" x14ac:dyDescent="0.25">
      <c r="A7853" s="7">
        <f>anotacoes!D7853</f>
        <v>40951</v>
      </c>
      <c r="B7853" t="str">
        <f>anotacoes!C7853</f>
        <v>WORLD CUP OBERWART 2012</v>
      </c>
      <c r="C7853" t="str">
        <f>anotacoes!E7853</f>
        <v>VALOIS-FORTIER</v>
      </c>
      <c r="D7853" t="str">
        <f>anotacoes!F7853</f>
        <v>GAN</v>
      </c>
      <c r="E7853" t="s">
        <v>10325</v>
      </c>
      <c r="F7853">
        <f>anotacoes!A7853</f>
        <v>115</v>
      </c>
      <c r="G7853">
        <f>anotacoes!B7853</f>
        <v>30</v>
      </c>
      <c r="H7853" t="str">
        <f>anotacoes!K7853</f>
        <v xml:space="preserve"> 00:03:28,302</v>
      </c>
      <c r="I7853" t="str">
        <f>anotacoes!L7853</f>
        <v xml:space="preserve"> 00:03:29,319</v>
      </c>
      <c r="J7853" t="str">
        <f>IF(L7853="PAUSE",E7853,IF(anotacoes!G7857=conversao_anotacoes!C7853,conversao_anotacoes!C7853,conversao_anotacoes!D7853))</f>
        <v>VALOIS-FORTIER</v>
      </c>
      <c r="K7853" t="str">
        <f t="shared" si="244"/>
        <v>GAN</v>
      </c>
      <c r="L7853" t="str">
        <f>UPPER(anotacoes!H7853)</f>
        <v>ATTACK</v>
      </c>
      <c r="M7853" t="str">
        <f>IF(OR(L7853="ATTACK",L7853="FINTA"),"&lt;TECNICA&gt;",UPPER(anotacoes!I7853))</f>
        <v>&lt;TECNICA&gt;</v>
      </c>
      <c r="N7853" t="str">
        <f>IF(OR(L7853="ATTACK",L7853="FINTA"),UPPER(anotacoes!I7853),"")</f>
        <v>HARAI GOSHI GAESHI</v>
      </c>
      <c r="O7853" s="6">
        <f>IF(anotacoes!N7853=0,"",anotacoes!N7853)</f>
        <v>7</v>
      </c>
      <c r="P7853" t="str">
        <f>IF(anotacoes!M7853=0,"",UPPER(anotacoes!M7853))</f>
        <v/>
      </c>
      <c r="Q7853" t="str">
        <f t="shared" si="245"/>
        <v>INSERT INTO CONVERSAO_LUTA_ACAO (cd_conversao, id_luta, sequencia, momento_inicio, momento_fim, quem_faz, quem_sofre, acao_tipo, acao, tecnica, direcao, pontuacao) VALUES (1, 115, 30, TRIM(' 00:03:28,302'), TRIM(' 00:03:29,319'), 'VALOIS-FORTIER', 'GAN', 'ATTACK', '&lt;TECNICA&gt;', 'HARAI GOSHI GAESHI', 7, NULL)</v>
      </c>
      <c r="R7853" t="s">
        <v>10327</v>
      </c>
    </row>
    <row r="7854" spans="1:18" hidden="1" x14ac:dyDescent="0.25">
      <c r="A7854" s="7">
        <f>anotacoes!D7854</f>
        <v>40951</v>
      </c>
      <c r="B7854" t="str">
        <f>anotacoes!C7854</f>
        <v>WORLD CUP OBERWART 2012</v>
      </c>
      <c r="C7854" t="str">
        <f>anotacoes!E7854</f>
        <v>VALOIS-FORTIER</v>
      </c>
      <c r="D7854" t="str">
        <f>anotacoes!F7854</f>
        <v>GAN</v>
      </c>
      <c r="E7854" t="s">
        <v>10325</v>
      </c>
      <c r="F7854">
        <f>anotacoes!A7854</f>
        <v>115</v>
      </c>
      <c r="G7854">
        <f>anotacoes!B7854</f>
        <v>31</v>
      </c>
      <c r="H7854" t="str">
        <f>anotacoes!K7854</f>
        <v xml:space="preserve"> 00:03:29,319</v>
      </c>
      <c r="I7854" t="str">
        <f>anotacoes!L7854</f>
        <v xml:space="preserve"> 00:03:30,481</v>
      </c>
      <c r="J7854" t="str">
        <f>IF(L7854="PAUSE",E7854,IF(anotacoes!G7858=conversao_anotacoes!C7854,conversao_anotacoes!C7854,conversao_anotacoes!D7854))</f>
        <v>VALOIS-FORTIER</v>
      </c>
      <c r="K7854" t="str">
        <f t="shared" si="244"/>
        <v>GAN</v>
      </c>
      <c r="L7854" t="str">
        <f>UPPER(anotacoes!H7854)</f>
        <v>GRIP TIME</v>
      </c>
      <c r="M7854" t="str">
        <f>IF(OR(L7854="ATTACK",L7854="FINTA"),"&lt;TECNICA&gt;",UPPER(anotacoes!I7854))</f>
        <v>LEFT COLLAR RIGHT SLEEVE</v>
      </c>
      <c r="N7854" t="str">
        <f>IF(OR(L7854="ATTACK",L7854="FINTA"),UPPER(anotacoes!I7854),"")</f>
        <v/>
      </c>
      <c r="O7854" s="6" t="str">
        <f>IF(anotacoes!N7854=0,"",anotacoes!N7854)</f>
        <v/>
      </c>
      <c r="P7854" t="str">
        <f>IF(anotacoes!M7854=0,"",UPPER(anotacoes!M7854))</f>
        <v/>
      </c>
      <c r="Q7854" t="str">
        <f t="shared" si="245"/>
        <v>INSERT INTO CONVERSAO_LUTA_ACAO (cd_conversao, id_luta, sequencia, momento_inicio, momento_fim, quem_faz, quem_sofre, acao_tipo, acao, tecnica, direcao, pontuacao) VALUES (1, 115, 31, TRIM(' 00:03:29,319'), TRIM(' 00:03:30,481'), 'VALOIS-FORTIER', 'GAN', 'GRIP TIME', 'LEFT COLLAR RIGHT SLEEVE', NULL, NULL, NULL)</v>
      </c>
      <c r="R7854" t="s">
        <v>10327</v>
      </c>
    </row>
    <row r="7855" spans="1:18" hidden="1" x14ac:dyDescent="0.25">
      <c r="A7855" s="7">
        <f>anotacoes!D7855</f>
        <v>40951</v>
      </c>
      <c r="B7855" t="str">
        <f>anotacoes!C7855</f>
        <v>WORLD CUP OBERWART 2012</v>
      </c>
      <c r="C7855" t="str">
        <f>anotacoes!E7855</f>
        <v>VALOIS-FORTIER</v>
      </c>
      <c r="D7855" t="str">
        <f>anotacoes!F7855</f>
        <v>GAN</v>
      </c>
      <c r="E7855" t="s">
        <v>10325</v>
      </c>
      <c r="F7855">
        <f>anotacoes!A7855</f>
        <v>115</v>
      </c>
      <c r="G7855">
        <f>anotacoes!B7855</f>
        <v>32</v>
      </c>
      <c r="H7855" t="str">
        <f>anotacoes!K7855</f>
        <v xml:space="preserve"> 00:03:30,481</v>
      </c>
      <c r="I7855" t="str">
        <f>anotacoes!L7855</f>
        <v xml:space="preserve"> 00:03:35,207</v>
      </c>
      <c r="J7855" t="str">
        <f>IF(L7855="PAUSE",E7855,IF(anotacoes!G7859=conversao_anotacoes!C7855,conversao_anotacoes!C7855,conversao_anotacoes!D7855))</f>
        <v>VALOIS-FORTIER</v>
      </c>
      <c r="K7855" t="str">
        <f t="shared" si="244"/>
        <v>GAN</v>
      </c>
      <c r="L7855" t="str">
        <f>UPPER(anotacoes!H7855)</f>
        <v>GROUNDWORK COMBAT</v>
      </c>
      <c r="M7855" t="str">
        <f>IF(OR(L7855="ATTACK",L7855="FINTA"),"&lt;TECNICA&gt;",UPPER(anotacoes!I7855))</f>
        <v>&lt;LUTA_SOLO&gt;</v>
      </c>
      <c r="N7855" t="str">
        <f>IF(OR(L7855="ATTACK",L7855="FINTA"),UPPER(anotacoes!I7855),"")</f>
        <v/>
      </c>
      <c r="O7855" s="6" t="str">
        <f>IF(anotacoes!N7855=0,"",anotacoes!N7855)</f>
        <v/>
      </c>
      <c r="P7855" t="str">
        <f>IF(anotacoes!M7855=0,"",UPPER(anotacoes!M7855))</f>
        <v/>
      </c>
      <c r="Q7855" t="str">
        <f t="shared" si="245"/>
        <v>INSERT INTO CONVERSAO_LUTA_ACAO (cd_conversao, id_luta, sequencia, momento_inicio, momento_fim, quem_faz, quem_sofre, acao_tipo, acao, tecnica, direcao, pontuacao) VALUES (1, 115, 32, TRIM(' 00:03:30,481'), TRIM(' 00:03:35,207'), 'VALOIS-FORTIER', 'GAN', 'GROUNDWORK COMBAT', '&lt;LUTA_SOLO&gt;', NULL, NULL, NULL)</v>
      </c>
      <c r="R7855" t="s">
        <v>10327</v>
      </c>
    </row>
    <row r="7856" spans="1:18" hidden="1" x14ac:dyDescent="0.25">
      <c r="A7856" s="7">
        <f>anotacoes!D7856</f>
        <v>40951</v>
      </c>
      <c r="B7856" t="str">
        <f>anotacoes!C7856</f>
        <v>WORLD CUP OBERWART 2012</v>
      </c>
      <c r="C7856" t="str">
        <f>anotacoes!E7856</f>
        <v>VALOIS-FORTIER</v>
      </c>
      <c r="D7856" t="str">
        <f>anotacoes!F7856</f>
        <v>GAN</v>
      </c>
      <c r="E7856" t="s">
        <v>10325</v>
      </c>
      <c r="F7856">
        <f>anotacoes!A7856</f>
        <v>115</v>
      </c>
      <c r="G7856">
        <f>anotacoes!B7856</f>
        <v>33</v>
      </c>
      <c r="H7856" t="str">
        <f>anotacoes!K7856</f>
        <v xml:space="preserve"> 00:03:35,381</v>
      </c>
      <c r="I7856" t="str">
        <f>anotacoes!L7856</f>
        <v xml:space="preserve"> 00:03:38,189</v>
      </c>
      <c r="J7856" t="str">
        <f>IF(L7856="PAUSE",E7856,IF(anotacoes!G7860=conversao_anotacoes!C7856,conversao_anotacoes!C7856,conversao_anotacoes!D7856))</f>
        <v>&lt;ARBITRO_DESCONHECIDO&gt;</v>
      </c>
      <c r="K7856" t="str">
        <f t="shared" si="244"/>
        <v/>
      </c>
      <c r="L7856" t="str">
        <f>UPPER(anotacoes!H7856)</f>
        <v>PAUSE</v>
      </c>
      <c r="M7856" t="str">
        <f>IF(OR(L7856="ATTACK",L7856="FINTA"),"&lt;TECNICA&gt;",UPPER(anotacoes!I7856))</f>
        <v>&lt;NAO_CLASSIFICADO&gt;</v>
      </c>
      <c r="N7856" t="str">
        <f>IF(OR(L7856="ATTACK",L7856="FINTA"),UPPER(anotacoes!I7856),"")</f>
        <v/>
      </c>
      <c r="O7856" s="6" t="str">
        <f>IF(anotacoes!N7856=0,"",anotacoes!N7856)</f>
        <v/>
      </c>
      <c r="P7856" t="str">
        <f>IF(anotacoes!M7856=0,"",UPPER(anotacoes!M7856))</f>
        <v/>
      </c>
      <c r="Q7856" t="str">
        <f t="shared" si="245"/>
        <v>INSERT INTO CONVERSAO_LUTA_ACAO (cd_conversao, id_luta, sequencia, momento_inicio, momento_fim, quem_faz, quem_sofre, acao_tipo, acao, tecnica, direcao, pontuacao) VALUES (1, 115, 33, TRIM(' 00:03:35,381'), TRIM(' 00:03:38,189'), '&lt;ARBITRO_DESCONHECIDO&gt;', '', 'PAUSE', '&lt;NAO_CLASSIFICADO&gt;', NULL, NULL, NULL)</v>
      </c>
      <c r="R7856" t="s">
        <v>10327</v>
      </c>
    </row>
    <row r="7857" spans="1:18" hidden="1" x14ac:dyDescent="0.25">
      <c r="A7857" s="7">
        <f>anotacoes!D7857</f>
        <v>40951</v>
      </c>
      <c r="B7857" t="str">
        <f>anotacoes!C7857</f>
        <v>WORLD CUP OBERWART 2012</v>
      </c>
      <c r="C7857" t="str">
        <f>anotacoes!E7857</f>
        <v>VALOIS-FORTIER</v>
      </c>
      <c r="D7857" t="str">
        <f>anotacoes!F7857</f>
        <v>GAN</v>
      </c>
      <c r="E7857" t="s">
        <v>10325</v>
      </c>
      <c r="F7857">
        <f>anotacoes!A7857</f>
        <v>115</v>
      </c>
      <c r="G7857">
        <f>anotacoes!B7857</f>
        <v>34</v>
      </c>
      <c r="H7857" t="str">
        <f>anotacoes!K7857</f>
        <v xml:space="preserve"> 00:03:38,374</v>
      </c>
      <c r="I7857" t="str">
        <f>anotacoes!L7857</f>
        <v xml:space="preserve"> 00:03:41,780</v>
      </c>
      <c r="J7857" t="str">
        <f>IF(L7857="PAUSE",E7857,IF(anotacoes!G7861=conversao_anotacoes!C7857,conversao_anotacoes!C7857,conversao_anotacoes!D7857))</f>
        <v>VALOIS-FORTIER</v>
      </c>
      <c r="K7857" t="str">
        <f t="shared" si="244"/>
        <v>GAN</v>
      </c>
      <c r="L7857" t="str">
        <f>UPPER(anotacoes!H7857)</f>
        <v>DISPLACEMENT</v>
      </c>
      <c r="M7857" t="str">
        <f>IF(OR(L7857="ATTACK",L7857="FINTA"),"&lt;TECNICA&gt;",UPPER(anotacoes!I7857))</f>
        <v>2-3 STEP HESITANT RIGHT</v>
      </c>
      <c r="N7857" t="str">
        <f>IF(OR(L7857="ATTACK",L7857="FINTA"),UPPER(anotacoes!I7857),"")</f>
        <v/>
      </c>
      <c r="O7857" s="6" t="str">
        <f>IF(anotacoes!N7857=0,"",anotacoes!N7857)</f>
        <v/>
      </c>
      <c r="P7857" t="str">
        <f>IF(anotacoes!M7857=0,"",UPPER(anotacoes!M7857))</f>
        <v/>
      </c>
      <c r="Q7857" t="str">
        <f t="shared" si="245"/>
        <v>INSERT INTO CONVERSAO_LUTA_ACAO (cd_conversao, id_luta, sequencia, momento_inicio, momento_fim, quem_faz, quem_sofre, acao_tipo, acao, tecnica, direcao, pontuacao) VALUES (1, 115, 34, TRIM(' 00:03:38,374'), TRIM(' 00:03:41,780'), 'VALOIS-FORTIER', 'GAN', 'DISPLACEMENT', '2-3 STEP HESITANT RIGHT', NULL, NULL, NULL)</v>
      </c>
      <c r="R7857" t="s">
        <v>10327</v>
      </c>
    </row>
    <row r="7858" spans="1:18" hidden="1" x14ac:dyDescent="0.25">
      <c r="A7858" s="7">
        <f>anotacoes!D7858</f>
        <v>40951</v>
      </c>
      <c r="B7858" t="str">
        <f>anotacoes!C7858</f>
        <v>WORLD CUP OBERWART 2012</v>
      </c>
      <c r="C7858" t="str">
        <f>anotacoes!E7858</f>
        <v>VALOIS-FORTIER</v>
      </c>
      <c r="D7858" t="str">
        <f>anotacoes!F7858</f>
        <v>GAN</v>
      </c>
      <c r="E7858" t="s">
        <v>10325</v>
      </c>
      <c r="F7858">
        <f>anotacoes!A7858</f>
        <v>115</v>
      </c>
      <c r="G7858">
        <f>anotacoes!B7858</f>
        <v>35</v>
      </c>
      <c r="H7858" t="str">
        <f>anotacoes!K7858</f>
        <v xml:space="preserve"> 00:03:41,962</v>
      </c>
      <c r="I7858" t="str">
        <f>anotacoes!L7858</f>
        <v xml:space="preserve"> 00:03:44,666</v>
      </c>
      <c r="J7858" t="str">
        <f>IF(L7858="PAUSE",E7858,IF(anotacoes!G7862=conversao_anotacoes!C7858,conversao_anotacoes!C7858,conversao_anotacoes!D7858))</f>
        <v>VALOIS-FORTIER</v>
      </c>
      <c r="K7858" t="str">
        <f t="shared" si="244"/>
        <v>GAN</v>
      </c>
      <c r="L7858" t="str">
        <f>UPPER(anotacoes!H7858)</f>
        <v>DISPLACEMENT</v>
      </c>
      <c r="M7858" t="str">
        <f>IF(OR(L7858="ATTACK",L7858="FINTA"),"&lt;TECNICA&gt;",UPPER(anotacoes!I7858))</f>
        <v>TRY TO GRIP WITH CONTACT</v>
      </c>
      <c r="N7858" t="str">
        <f>IF(OR(L7858="ATTACK",L7858="FINTA"),UPPER(anotacoes!I7858),"")</f>
        <v/>
      </c>
      <c r="O7858" s="6" t="str">
        <f>IF(anotacoes!N7858=0,"",anotacoes!N7858)</f>
        <v/>
      </c>
      <c r="P7858" t="str">
        <f>IF(anotacoes!M7858=0,"",UPPER(anotacoes!M7858))</f>
        <v/>
      </c>
      <c r="Q7858" t="str">
        <f t="shared" si="245"/>
        <v>INSERT INTO CONVERSAO_LUTA_ACAO (cd_conversao, id_luta, sequencia, momento_inicio, momento_fim, quem_faz, quem_sofre, acao_tipo, acao, tecnica, direcao, pontuacao) VALUES (1, 115, 35, TRIM(' 00:03:41,962'), TRIM(' 00:03:44,666'), 'VALOIS-FORTIER', 'GAN', 'DISPLACEMENT', 'TRY TO GRIP WITH CONTACT', NULL, NULL, NULL)</v>
      </c>
      <c r="R7858" t="s">
        <v>10327</v>
      </c>
    </row>
    <row r="7859" spans="1:18" hidden="1" x14ac:dyDescent="0.25">
      <c r="A7859" s="7">
        <f>anotacoes!D7859</f>
        <v>40951</v>
      </c>
      <c r="B7859" t="str">
        <f>anotacoes!C7859</f>
        <v>WORLD CUP OBERWART 2012</v>
      </c>
      <c r="C7859" t="str">
        <f>anotacoes!E7859</f>
        <v>VALOIS-FORTIER</v>
      </c>
      <c r="D7859" t="str">
        <f>anotacoes!F7859</f>
        <v>GAN</v>
      </c>
      <c r="E7859" t="s">
        <v>10325</v>
      </c>
      <c r="F7859">
        <f>anotacoes!A7859</f>
        <v>115</v>
      </c>
      <c r="G7859">
        <f>anotacoes!B7859</f>
        <v>36</v>
      </c>
      <c r="H7859" t="str">
        <f>anotacoes!K7859</f>
        <v xml:space="preserve"> 00:03:44,666</v>
      </c>
      <c r="I7859" t="str">
        <f>anotacoes!L7859</f>
        <v xml:space="preserve"> 00:03:44,666</v>
      </c>
      <c r="J7859" t="str">
        <f>IF(L7859="PAUSE",E7859,IF(anotacoes!G7863=conversao_anotacoes!C7859,conversao_anotacoes!C7859,conversao_anotacoes!D7859))</f>
        <v>VALOIS-FORTIER</v>
      </c>
      <c r="K7859" t="str">
        <f t="shared" si="244"/>
        <v>GAN</v>
      </c>
      <c r="L7859" t="str">
        <f>UPPER(anotacoes!H7859)</f>
        <v>GRIP TIME</v>
      </c>
      <c r="M7859" t="str">
        <f>IF(OR(L7859="ATTACK",L7859="FINTA"),"&lt;TECNICA&gt;",UPPER(anotacoes!I7859))</f>
        <v>RIGHT SLEEVE</v>
      </c>
      <c r="N7859" t="str">
        <f>IF(OR(L7859="ATTACK",L7859="FINTA"),UPPER(anotacoes!I7859),"")</f>
        <v/>
      </c>
      <c r="O7859" s="6" t="str">
        <f>IF(anotacoes!N7859=0,"",anotacoes!N7859)</f>
        <v/>
      </c>
      <c r="P7859" t="str">
        <f>IF(anotacoes!M7859=0,"",UPPER(anotacoes!M7859))</f>
        <v/>
      </c>
      <c r="Q7859" t="str">
        <f t="shared" si="245"/>
        <v>INSERT INTO CONVERSAO_LUTA_ACAO (cd_conversao, id_luta, sequencia, momento_inicio, momento_fim, quem_faz, quem_sofre, acao_tipo, acao, tecnica, direcao, pontuacao) VALUES (1, 115, 36, TRIM(' 00:03:44,666'), TRIM(' 00:03:44,666'), 'VALOIS-FORTIER', 'GAN', 'GRIP TIME', 'RIGHT SLEEVE', NULL, NULL, NULL)</v>
      </c>
      <c r="R7859" t="s">
        <v>10327</v>
      </c>
    </row>
    <row r="7860" spans="1:18" hidden="1" x14ac:dyDescent="0.25">
      <c r="A7860" s="7">
        <f>anotacoes!D7860</f>
        <v>40951</v>
      </c>
      <c r="B7860" t="str">
        <f>anotacoes!C7860</f>
        <v>WORLD CUP OBERWART 2012</v>
      </c>
      <c r="C7860" t="str">
        <f>anotacoes!E7860</f>
        <v>VALOIS-FORTIER</v>
      </c>
      <c r="D7860" t="str">
        <f>anotacoes!F7860</f>
        <v>GAN</v>
      </c>
      <c r="E7860" t="s">
        <v>10325</v>
      </c>
      <c r="F7860">
        <f>anotacoes!A7860</f>
        <v>115</v>
      </c>
      <c r="G7860">
        <f>anotacoes!B7860</f>
        <v>37</v>
      </c>
      <c r="H7860" t="str">
        <f>anotacoes!K7860</f>
        <v xml:space="preserve"> 00:03:44,666</v>
      </c>
      <c r="I7860" t="str">
        <f>anotacoes!L7860</f>
        <v xml:space="preserve"> 00:03:46,975</v>
      </c>
      <c r="J7860" t="str">
        <f>IF(L7860="PAUSE",E7860,IF(anotacoes!G7864=conversao_anotacoes!C7860,conversao_anotacoes!C7860,conversao_anotacoes!D7860))</f>
        <v>VALOIS-FORTIER</v>
      </c>
      <c r="K7860" t="str">
        <f t="shared" si="244"/>
        <v>GAN</v>
      </c>
      <c r="L7860" t="str">
        <f>UPPER(anotacoes!H7860)</f>
        <v>ATTACK</v>
      </c>
      <c r="M7860" t="str">
        <f>IF(OR(L7860="ATTACK",L7860="FINTA"),"&lt;TECNICA&gt;",UPPER(anotacoes!I7860))</f>
        <v>&lt;TECNICA&gt;</v>
      </c>
      <c r="N7860" t="str">
        <f>IF(OR(L7860="ATTACK",L7860="FINTA"),UPPER(anotacoes!I7860),"")</f>
        <v>KATA OTOSHI KUZURE</v>
      </c>
      <c r="O7860" s="6">
        <f>IF(anotacoes!N7860=0,"",anotacoes!N7860)</f>
        <v>6</v>
      </c>
      <c r="P7860" t="str">
        <f>IF(anotacoes!M7860=0,"",UPPER(anotacoes!M7860))</f>
        <v>WAZARI</v>
      </c>
      <c r="Q7860" t="str">
        <f t="shared" si="245"/>
        <v>INSERT INTO CONVERSAO_LUTA_ACAO (cd_conversao, id_luta, sequencia, momento_inicio, momento_fim, quem_faz, quem_sofre, acao_tipo, acao, tecnica, direcao, pontuacao) VALUES (1, 115, 37, TRIM(' 00:03:44,666'), TRIM(' 00:03:46,975'), 'VALOIS-FORTIER', 'GAN', 'ATTACK', '&lt;TECNICA&gt;', 'KATA OTOSHI KUZURE', 6, 'WAZARI')</v>
      </c>
      <c r="R7860" t="s">
        <v>10327</v>
      </c>
    </row>
    <row r="7861" spans="1:18" hidden="1" x14ac:dyDescent="0.25">
      <c r="A7861" s="7">
        <f>anotacoes!D7861</f>
        <v>40951</v>
      </c>
      <c r="B7861" t="str">
        <f>anotacoes!C7861</f>
        <v>WORLD CUP OBERWART 2012</v>
      </c>
      <c r="C7861" t="str">
        <f>anotacoes!E7861</f>
        <v>VALOIS-FORTIER</v>
      </c>
      <c r="D7861" t="str">
        <f>anotacoes!F7861</f>
        <v>GAN</v>
      </c>
      <c r="E7861" t="s">
        <v>10325</v>
      </c>
      <c r="F7861">
        <f>anotacoes!A7861</f>
        <v>115</v>
      </c>
      <c r="G7861">
        <f>anotacoes!B7861</f>
        <v>38</v>
      </c>
      <c r="H7861" t="str">
        <f>anotacoes!K7861</f>
        <v xml:space="preserve"> 00:03:46,975</v>
      </c>
      <c r="I7861" t="str">
        <f>anotacoes!L7861</f>
        <v xml:space="preserve"> 00:03:50,248</v>
      </c>
      <c r="J7861" t="str">
        <f>IF(L7861="PAUSE",E7861,IF(anotacoes!G7865=conversao_anotacoes!C7861,conversao_anotacoes!C7861,conversao_anotacoes!D7861))</f>
        <v>VALOIS-FORTIER</v>
      </c>
      <c r="K7861" t="str">
        <f t="shared" si="244"/>
        <v>GAN</v>
      </c>
      <c r="L7861" t="str">
        <f>UPPER(anotacoes!H7861)</f>
        <v>GROUNDWORK COMBAT</v>
      </c>
      <c r="M7861" t="str">
        <f>IF(OR(L7861="ATTACK",L7861="FINTA"),"&lt;TECNICA&gt;",UPPER(anotacoes!I7861))</f>
        <v>TRYING TO ATTACK</v>
      </c>
      <c r="N7861" t="str">
        <f>IF(OR(L7861="ATTACK",L7861="FINTA"),UPPER(anotacoes!I7861),"")</f>
        <v/>
      </c>
      <c r="O7861" s="6" t="str">
        <f>IF(anotacoes!N7861=0,"",anotacoes!N7861)</f>
        <v/>
      </c>
      <c r="P7861" t="str">
        <f>IF(anotacoes!M7861=0,"",UPPER(anotacoes!M7861))</f>
        <v/>
      </c>
      <c r="Q7861" t="str">
        <f t="shared" si="245"/>
        <v>INSERT INTO CONVERSAO_LUTA_ACAO (cd_conversao, id_luta, sequencia, momento_inicio, momento_fim, quem_faz, quem_sofre, acao_tipo, acao, tecnica, direcao, pontuacao) VALUES (1, 115, 38, TRIM(' 00:03:46,975'), TRIM(' 00:03:50,248'), 'VALOIS-FORTIER', 'GAN', 'GROUNDWORK COMBAT', 'TRYING TO ATTACK', NULL, NULL, NULL)</v>
      </c>
      <c r="R7861" t="s">
        <v>10327</v>
      </c>
    </row>
    <row r="7862" spans="1:18" hidden="1" x14ac:dyDescent="0.25">
      <c r="A7862" s="7">
        <f>anotacoes!D7862</f>
        <v>40951</v>
      </c>
      <c r="B7862" t="str">
        <f>anotacoes!C7862</f>
        <v>WORLD CUP OBERWART 2012</v>
      </c>
      <c r="C7862" t="str">
        <f>anotacoes!E7862</f>
        <v>VALOIS-FORTIER</v>
      </c>
      <c r="D7862" t="str">
        <f>anotacoes!F7862</f>
        <v>GAN</v>
      </c>
      <c r="E7862" t="s">
        <v>10325</v>
      </c>
      <c r="F7862">
        <f>anotacoes!A7862</f>
        <v>115</v>
      </c>
      <c r="G7862">
        <f>anotacoes!B7862</f>
        <v>39</v>
      </c>
      <c r="H7862" t="str">
        <f>anotacoes!K7862</f>
        <v xml:space="preserve"> 00:03:50,437</v>
      </c>
      <c r="I7862" t="str">
        <f>anotacoes!L7862</f>
        <v xml:space="preserve"> 00:03:54,975</v>
      </c>
      <c r="J7862" t="str">
        <f>IF(L7862="PAUSE",E7862,IF(anotacoes!G7866=conversao_anotacoes!C7862,conversao_anotacoes!C7862,conversao_anotacoes!D7862))</f>
        <v>VALOIS-FORTIER</v>
      </c>
      <c r="K7862" t="str">
        <f t="shared" si="244"/>
        <v>GAN</v>
      </c>
      <c r="L7862" t="str">
        <f>UPPER(anotacoes!H7862)</f>
        <v>GROUNDWORK COMBAT</v>
      </c>
      <c r="M7862" t="str">
        <f>IF(OR(L7862="ATTACK",L7862="FINTA"),"&lt;TECNICA&gt;",UPPER(anotacoes!I7862))</f>
        <v>TRYING TO ATTACK</v>
      </c>
      <c r="N7862" t="str">
        <f>IF(OR(L7862="ATTACK",L7862="FINTA"),UPPER(anotacoes!I7862),"")</f>
        <v/>
      </c>
      <c r="O7862" s="6" t="str">
        <f>IF(anotacoes!N7862=0,"",anotacoes!N7862)</f>
        <v/>
      </c>
      <c r="P7862" t="str">
        <f>IF(anotacoes!M7862=0,"",UPPER(anotacoes!M7862))</f>
        <v/>
      </c>
      <c r="Q7862" t="str">
        <f t="shared" si="245"/>
        <v>INSERT INTO CONVERSAO_LUTA_ACAO (cd_conversao, id_luta, sequencia, momento_inicio, momento_fim, quem_faz, quem_sofre, acao_tipo, acao, tecnica, direcao, pontuacao) VALUES (1, 115, 39, TRIM(' 00:03:50,437'), TRIM(' 00:03:54,975'), 'VALOIS-FORTIER', 'GAN', 'GROUNDWORK COMBAT', 'TRYING TO ATTACK', NULL, NULL, NULL)</v>
      </c>
      <c r="R7862" t="s">
        <v>10327</v>
      </c>
    </row>
    <row r="7863" spans="1:18" hidden="1" x14ac:dyDescent="0.25">
      <c r="A7863" s="7">
        <f>anotacoes!D7863</f>
        <v>40951</v>
      </c>
      <c r="B7863" t="str">
        <f>anotacoes!C7863</f>
        <v>WORLD CUP OBERWART 2012</v>
      </c>
      <c r="C7863" t="str">
        <f>anotacoes!E7863</f>
        <v>VALOIS-FORTIER</v>
      </c>
      <c r="D7863" t="str">
        <f>anotacoes!F7863</f>
        <v>GAN</v>
      </c>
      <c r="E7863" t="s">
        <v>10325</v>
      </c>
      <c r="F7863">
        <f>anotacoes!A7863</f>
        <v>115</v>
      </c>
      <c r="G7863">
        <f>anotacoes!B7863</f>
        <v>40</v>
      </c>
      <c r="H7863" t="str">
        <f>anotacoes!K7863</f>
        <v xml:space="preserve"> 00:03:55,166</v>
      </c>
      <c r="I7863" t="str">
        <f>anotacoes!L7863</f>
        <v xml:space="preserve"> 00:04:03,919</v>
      </c>
      <c r="J7863" t="str">
        <f>IF(L7863="PAUSE",E7863,IF(anotacoes!G7867=conversao_anotacoes!C7863,conversao_anotacoes!C7863,conversao_anotacoes!D7863))</f>
        <v>&lt;ARBITRO_DESCONHECIDO&gt;</v>
      </c>
      <c r="K7863" t="str">
        <f t="shared" si="244"/>
        <v/>
      </c>
      <c r="L7863" t="str">
        <f>UPPER(anotacoes!H7863)</f>
        <v>PAUSE</v>
      </c>
      <c r="M7863" t="str">
        <f>IF(OR(L7863="ATTACK",L7863="FINTA"),"&lt;TECNICA&gt;",UPPER(anotacoes!I7863))</f>
        <v>&lt;NAO_CLASSIFICADO&gt;</v>
      </c>
      <c r="N7863" t="str">
        <f>IF(OR(L7863="ATTACK",L7863="FINTA"),UPPER(anotacoes!I7863),"")</f>
        <v/>
      </c>
      <c r="O7863" s="6" t="str">
        <f>IF(anotacoes!N7863=0,"",anotacoes!N7863)</f>
        <v/>
      </c>
      <c r="P7863" t="str">
        <f>IF(anotacoes!M7863=0,"",UPPER(anotacoes!M7863))</f>
        <v/>
      </c>
      <c r="Q7863" t="str">
        <f t="shared" si="245"/>
        <v>INSERT INTO CONVERSAO_LUTA_ACAO (cd_conversao, id_luta, sequencia, momento_inicio, momento_fim, quem_faz, quem_sofre, acao_tipo, acao, tecnica, direcao, pontuacao) VALUES (1, 115, 40, TRIM(' 00:03:55,166'), TRIM(' 00:04:03,919'), '&lt;ARBITRO_DESCONHECIDO&gt;', '', 'PAUSE', '&lt;NAO_CLASSIFICADO&gt;', NULL, NULL, NULL)</v>
      </c>
      <c r="R7863" t="s">
        <v>10327</v>
      </c>
    </row>
    <row r="7864" spans="1:18" hidden="1" x14ac:dyDescent="0.25">
      <c r="A7864" s="7">
        <f>anotacoes!D7864</f>
        <v>40951</v>
      </c>
      <c r="B7864" t="str">
        <f>anotacoes!C7864</f>
        <v>WORLD CUP OBERWART 2012</v>
      </c>
      <c r="C7864" t="str">
        <f>anotacoes!E7864</f>
        <v>VALOIS-FORTIER</v>
      </c>
      <c r="D7864" t="str">
        <f>anotacoes!F7864</f>
        <v>GAN</v>
      </c>
      <c r="E7864" t="s">
        <v>10325</v>
      </c>
      <c r="F7864">
        <f>anotacoes!A7864</f>
        <v>115</v>
      </c>
      <c r="G7864">
        <f>anotacoes!B7864</f>
        <v>41</v>
      </c>
      <c r="H7864" t="str">
        <f>anotacoes!K7864</f>
        <v xml:space="preserve"> 00:04:04,085</v>
      </c>
      <c r="I7864" t="str">
        <f>anotacoes!L7864</f>
        <v xml:space="preserve"> 00:04:06,849</v>
      </c>
      <c r="J7864" t="str">
        <f>IF(L7864="PAUSE",E7864,IF(anotacoes!G7868=conversao_anotacoes!C7864,conversao_anotacoes!C7864,conversao_anotacoes!D7864))</f>
        <v>VALOIS-FORTIER</v>
      </c>
      <c r="K7864" t="str">
        <f t="shared" si="244"/>
        <v>GAN</v>
      </c>
      <c r="L7864" t="str">
        <f>UPPER(anotacoes!H7864)</f>
        <v>DISPLACEMENT</v>
      </c>
      <c r="M7864" t="str">
        <f>IF(OR(L7864="ATTACK",L7864="FINTA"),"&lt;TECNICA&gt;",UPPER(anotacoes!I7864))</f>
        <v>2-3 STEP HESITANT RIGHT</v>
      </c>
      <c r="N7864" t="str">
        <f>IF(OR(L7864="ATTACK",L7864="FINTA"),UPPER(anotacoes!I7864),"")</f>
        <v/>
      </c>
      <c r="O7864" s="6" t="str">
        <f>IF(anotacoes!N7864=0,"",anotacoes!N7864)</f>
        <v/>
      </c>
      <c r="P7864" t="str">
        <f>IF(anotacoes!M7864=0,"",UPPER(anotacoes!M7864))</f>
        <v/>
      </c>
      <c r="Q7864" t="str">
        <f t="shared" si="245"/>
        <v>INSERT INTO CONVERSAO_LUTA_ACAO (cd_conversao, id_luta, sequencia, momento_inicio, momento_fim, quem_faz, quem_sofre, acao_tipo, acao, tecnica, direcao, pontuacao) VALUES (1, 115, 41, TRIM(' 00:04:04,085'), TRIM(' 00:04:06,849'), 'VALOIS-FORTIER', 'GAN', 'DISPLACEMENT', '2-3 STEP HESITANT RIGHT', NULL, NULL, NULL)</v>
      </c>
      <c r="R7864" t="s">
        <v>10327</v>
      </c>
    </row>
    <row r="7865" spans="1:18" hidden="1" x14ac:dyDescent="0.25">
      <c r="A7865" s="7">
        <f>anotacoes!D7865</f>
        <v>40951</v>
      </c>
      <c r="B7865" t="str">
        <f>anotacoes!C7865</f>
        <v>WORLD CUP OBERWART 2012</v>
      </c>
      <c r="C7865" t="str">
        <f>anotacoes!E7865</f>
        <v>VALOIS-FORTIER</v>
      </c>
      <c r="D7865" t="str">
        <f>anotacoes!F7865</f>
        <v>GAN</v>
      </c>
      <c r="E7865" t="s">
        <v>10325</v>
      </c>
      <c r="F7865">
        <f>anotacoes!A7865</f>
        <v>115</v>
      </c>
      <c r="G7865">
        <f>anotacoes!B7865</f>
        <v>42</v>
      </c>
      <c r="H7865" t="str">
        <f>anotacoes!K7865</f>
        <v xml:space="preserve"> 00:04:06,849</v>
      </c>
      <c r="I7865" t="str">
        <f>anotacoes!L7865</f>
        <v xml:space="preserve"> 00:04:10,080</v>
      </c>
      <c r="J7865" t="str">
        <f>IF(L7865="PAUSE",E7865,IF(anotacoes!G7869=conversao_anotacoes!C7865,conversao_anotacoes!C7865,conversao_anotacoes!D7865))</f>
        <v>VALOIS-FORTIER</v>
      </c>
      <c r="K7865" t="str">
        <f t="shared" si="244"/>
        <v>GAN</v>
      </c>
      <c r="L7865" t="str">
        <f>UPPER(anotacoes!H7865)</f>
        <v>GRIP TIME</v>
      </c>
      <c r="M7865" t="str">
        <f>IF(OR(L7865="ATTACK",L7865="FINTA"),"&lt;TECNICA&gt;",UPPER(anotacoes!I7865))</f>
        <v>RIGHT SLEEVE</v>
      </c>
      <c r="N7865" t="str">
        <f>IF(OR(L7865="ATTACK",L7865="FINTA"),UPPER(anotacoes!I7865),"")</f>
        <v/>
      </c>
      <c r="O7865" s="6" t="str">
        <f>IF(anotacoes!N7865=0,"",anotacoes!N7865)</f>
        <v/>
      </c>
      <c r="P7865" t="str">
        <f>IF(anotacoes!M7865=0,"",UPPER(anotacoes!M7865))</f>
        <v/>
      </c>
      <c r="Q7865" t="str">
        <f t="shared" si="245"/>
        <v>INSERT INTO CONVERSAO_LUTA_ACAO (cd_conversao, id_luta, sequencia, momento_inicio, momento_fim, quem_faz, quem_sofre, acao_tipo, acao, tecnica, direcao, pontuacao) VALUES (1, 115, 42, TRIM(' 00:04:06,849'), TRIM(' 00:04:10,080'), 'VALOIS-FORTIER', 'GAN', 'GRIP TIME', 'RIGHT SLEEVE', NULL, NULL, NULL)</v>
      </c>
      <c r="R7865" t="s">
        <v>10327</v>
      </c>
    </row>
    <row r="7866" spans="1:18" hidden="1" x14ac:dyDescent="0.25">
      <c r="A7866" s="7">
        <f>anotacoes!D7866</f>
        <v>40951</v>
      </c>
      <c r="B7866" t="str">
        <f>anotacoes!C7866</f>
        <v>WORLD CUP OBERWART 2012</v>
      </c>
      <c r="C7866" t="str">
        <f>anotacoes!E7866</f>
        <v>VALOIS-FORTIER</v>
      </c>
      <c r="D7866" t="str">
        <f>anotacoes!F7866</f>
        <v>GAN</v>
      </c>
      <c r="E7866" t="s">
        <v>10325</v>
      </c>
      <c r="F7866">
        <f>anotacoes!A7866</f>
        <v>115</v>
      </c>
      <c r="G7866">
        <f>anotacoes!B7866</f>
        <v>43</v>
      </c>
      <c r="H7866" t="str">
        <f>anotacoes!K7866</f>
        <v xml:space="preserve"> 00:04:10,080</v>
      </c>
      <c r="I7866" t="str">
        <f>anotacoes!L7866</f>
        <v xml:space="preserve"> 00:04:11,678</v>
      </c>
      <c r="J7866" t="str">
        <f>IF(L7866="PAUSE",E7866,IF(anotacoes!G7870=conversao_anotacoes!C7866,conversao_anotacoes!C7866,conversao_anotacoes!D7866))</f>
        <v>VALOIS-FORTIER</v>
      </c>
      <c r="K7866" t="str">
        <f t="shared" si="244"/>
        <v>GAN</v>
      </c>
      <c r="L7866" t="str">
        <f>UPPER(anotacoes!H7866)</f>
        <v>ATTACK</v>
      </c>
      <c r="M7866" t="str">
        <f>IF(OR(L7866="ATTACK",L7866="FINTA"),"&lt;TECNICA&gt;",UPPER(anotacoes!I7866))</f>
        <v>&lt;TECNICA&gt;</v>
      </c>
      <c r="N7866" t="str">
        <f>IF(OR(L7866="ATTACK",L7866="FINTA"),UPPER(anotacoes!I7866),"")</f>
        <v>KATA OTOSHI KUZURE</v>
      </c>
      <c r="O7866" s="6">
        <f>IF(anotacoes!N7866=0,"",anotacoes!N7866)</f>
        <v>6</v>
      </c>
      <c r="P7866" t="str">
        <f>IF(anotacoes!M7866=0,"",UPPER(anotacoes!M7866))</f>
        <v/>
      </c>
      <c r="Q7866" t="str">
        <f t="shared" si="245"/>
        <v>INSERT INTO CONVERSAO_LUTA_ACAO (cd_conversao, id_luta, sequencia, momento_inicio, momento_fim, quem_faz, quem_sofre, acao_tipo, acao, tecnica, direcao, pontuacao) VALUES (1, 115, 43, TRIM(' 00:04:10,080'), TRIM(' 00:04:11,678'), 'VALOIS-FORTIER', 'GAN', 'ATTACK', '&lt;TECNICA&gt;', 'KATA OTOSHI KUZURE', 6, NULL)</v>
      </c>
      <c r="R7866" t="s">
        <v>10327</v>
      </c>
    </row>
    <row r="7867" spans="1:18" hidden="1" x14ac:dyDescent="0.25">
      <c r="A7867" s="7">
        <f>anotacoes!D7867</f>
        <v>40951</v>
      </c>
      <c r="B7867" t="str">
        <f>anotacoes!C7867</f>
        <v>WORLD CUP OBERWART 2012</v>
      </c>
      <c r="C7867" t="str">
        <f>anotacoes!E7867</f>
        <v>VALOIS-FORTIER</v>
      </c>
      <c r="D7867" t="str">
        <f>anotacoes!F7867</f>
        <v>GAN</v>
      </c>
      <c r="E7867" t="s">
        <v>10325</v>
      </c>
      <c r="F7867">
        <f>anotacoes!A7867</f>
        <v>115</v>
      </c>
      <c r="G7867">
        <f>anotacoes!B7867</f>
        <v>44</v>
      </c>
      <c r="H7867" t="str">
        <f>anotacoes!K7867</f>
        <v xml:space="preserve"> 00:04:11,846</v>
      </c>
      <c r="I7867" t="str">
        <f>anotacoes!L7867</f>
        <v xml:space="preserve"> 00:04:16,336</v>
      </c>
      <c r="J7867" t="str">
        <f>IF(L7867="PAUSE",E7867,IF(anotacoes!G7871=conversao_anotacoes!C7867,conversao_anotacoes!C7867,conversao_anotacoes!D7867))</f>
        <v>&lt;ARBITRO_DESCONHECIDO&gt;</v>
      </c>
      <c r="K7867" t="str">
        <f t="shared" si="244"/>
        <v/>
      </c>
      <c r="L7867" t="str">
        <f>UPPER(anotacoes!H7867)</f>
        <v>PAUSE</v>
      </c>
      <c r="M7867" t="str">
        <f>IF(OR(L7867="ATTACK",L7867="FINTA"),"&lt;TECNICA&gt;",UPPER(anotacoes!I7867))</f>
        <v>&lt;NAO_CLASSIFICADO&gt;</v>
      </c>
      <c r="N7867" t="str">
        <f>IF(OR(L7867="ATTACK",L7867="FINTA"),UPPER(anotacoes!I7867),"")</f>
        <v/>
      </c>
      <c r="O7867" s="6" t="str">
        <f>IF(anotacoes!N7867=0,"",anotacoes!N7867)</f>
        <v/>
      </c>
      <c r="P7867" t="str">
        <f>IF(anotacoes!M7867=0,"",UPPER(anotacoes!M7867))</f>
        <v/>
      </c>
      <c r="Q7867" t="str">
        <f t="shared" si="245"/>
        <v>INSERT INTO CONVERSAO_LUTA_ACAO (cd_conversao, id_luta, sequencia, momento_inicio, momento_fim, quem_faz, quem_sofre, acao_tipo, acao, tecnica, direcao, pontuacao) VALUES (1, 115, 44, TRIM(' 00:04:11,846'), TRIM(' 00:04:16,336'), '&lt;ARBITRO_DESCONHECIDO&gt;', '', 'PAUSE', '&lt;NAO_CLASSIFICADO&gt;', NULL, NULL, NULL)</v>
      </c>
      <c r="R7867" t="s">
        <v>10327</v>
      </c>
    </row>
    <row r="7868" spans="1:18" hidden="1" x14ac:dyDescent="0.25">
      <c r="A7868" s="7">
        <f>anotacoes!D7868</f>
        <v>40951</v>
      </c>
      <c r="B7868" t="str">
        <f>anotacoes!C7868</f>
        <v>WORLD CUP OBERWART 2012</v>
      </c>
      <c r="C7868" t="str">
        <f>anotacoes!E7868</f>
        <v>VALOIS-FORTIER</v>
      </c>
      <c r="D7868" t="str">
        <f>anotacoes!F7868</f>
        <v>GAN</v>
      </c>
      <c r="E7868" t="s">
        <v>10325</v>
      </c>
      <c r="F7868">
        <f>anotacoes!A7868</f>
        <v>115</v>
      </c>
      <c r="G7868">
        <f>anotacoes!B7868</f>
        <v>45</v>
      </c>
      <c r="H7868" t="str">
        <f>anotacoes!K7868</f>
        <v xml:space="preserve"> 00:04:16,521</v>
      </c>
      <c r="I7868" t="str">
        <f>anotacoes!L7868</f>
        <v xml:space="preserve"> 00:05:02,460</v>
      </c>
      <c r="J7868" t="str">
        <f>IF(L7868="PAUSE",E7868,IF(anotacoes!G7872=conversao_anotacoes!C7868,conversao_anotacoes!C7868,conversao_anotacoes!D7868))</f>
        <v>VALOIS-FORTIER</v>
      </c>
      <c r="K7868" t="str">
        <f t="shared" si="244"/>
        <v>GAN</v>
      </c>
      <c r="L7868" t="str">
        <f>UPPER(anotacoes!H7868)</f>
        <v>DISPLACEMENT</v>
      </c>
      <c r="M7868" t="str">
        <f>IF(OR(L7868="ATTACK",L7868="FINTA"),"&lt;TECNICA&gt;",UPPER(anotacoes!I7868))</f>
        <v>2-3 STEP HESITANT RIGHT</v>
      </c>
      <c r="N7868" t="str">
        <f>IF(OR(L7868="ATTACK",L7868="FINTA"),UPPER(anotacoes!I7868),"")</f>
        <v/>
      </c>
      <c r="O7868" s="6" t="str">
        <f>IF(anotacoes!N7868=0,"",anotacoes!N7868)</f>
        <v/>
      </c>
      <c r="P7868" t="str">
        <f>IF(anotacoes!M7868=0,"",UPPER(anotacoes!M7868))</f>
        <v/>
      </c>
      <c r="Q7868" t="str">
        <f t="shared" si="245"/>
        <v>INSERT INTO CONVERSAO_LUTA_ACAO (cd_conversao, id_luta, sequencia, momento_inicio, momento_fim, quem_faz, quem_sofre, acao_tipo, acao, tecnica, direcao, pontuacao) VALUES (1, 115, 45, TRIM(' 00:04:16,521'), TRIM(' 00:05:02,460'), 'VALOIS-FORTIER', 'GAN', 'DISPLACEMENT', '2-3 STEP HESITANT RIGHT', NULL, NULL, NULL)</v>
      </c>
      <c r="R7868" t="s">
        <v>10327</v>
      </c>
    </row>
    <row r="7869" spans="1:18" hidden="1" x14ac:dyDescent="0.25">
      <c r="A7869" s="7">
        <f>anotacoes!D7869</f>
        <v>40951</v>
      </c>
      <c r="B7869" t="str">
        <f>anotacoes!C7869</f>
        <v>WORLD CUP OBERWART 2012</v>
      </c>
      <c r="C7869" t="str">
        <f>anotacoes!E7869</f>
        <v>VALOIS-FORTIER</v>
      </c>
      <c r="D7869" t="str">
        <f>anotacoes!F7869</f>
        <v>GAN</v>
      </c>
      <c r="E7869" t="s">
        <v>10325</v>
      </c>
      <c r="F7869">
        <f>anotacoes!A7869</f>
        <v>115</v>
      </c>
      <c r="G7869">
        <f>anotacoes!B7869</f>
        <v>46</v>
      </c>
      <c r="H7869" t="str">
        <f>anotacoes!K7869</f>
        <v xml:space="preserve"> 00:05:02,460</v>
      </c>
      <c r="I7869" t="str">
        <f>anotacoes!L7869</f>
        <v xml:space="preserve"> 00:05:05,306</v>
      </c>
      <c r="J7869" t="str">
        <f>IF(L7869="PAUSE",E7869,IF(anotacoes!G7873=conversao_anotacoes!C7869,conversao_anotacoes!C7869,conversao_anotacoes!D7869))</f>
        <v>VALOIS-FORTIER</v>
      </c>
      <c r="K7869" t="str">
        <f t="shared" si="244"/>
        <v>GAN</v>
      </c>
      <c r="L7869" t="str">
        <f>UPPER(anotacoes!H7869)</f>
        <v>GRIP TIME</v>
      </c>
      <c r="M7869" t="str">
        <f>IF(OR(L7869="ATTACK",L7869="FINTA"),"&lt;TECNICA&gt;",UPPER(anotacoes!I7869))</f>
        <v>LEFT SLEEVE</v>
      </c>
      <c r="N7869" t="str">
        <f>IF(OR(L7869="ATTACK",L7869="FINTA"),UPPER(anotacoes!I7869),"")</f>
        <v/>
      </c>
      <c r="O7869" s="6" t="str">
        <f>IF(anotacoes!N7869=0,"",anotacoes!N7869)</f>
        <v/>
      </c>
      <c r="P7869" t="str">
        <f>IF(anotacoes!M7869=0,"",UPPER(anotacoes!M7869))</f>
        <v/>
      </c>
      <c r="Q7869" t="str">
        <f t="shared" si="245"/>
        <v>INSERT INTO CONVERSAO_LUTA_ACAO (cd_conversao, id_luta, sequencia, momento_inicio, momento_fim, quem_faz, quem_sofre, acao_tipo, acao, tecnica, direcao, pontuacao) VALUES (1, 115, 46, TRIM(' 00:05:02,460'), TRIM(' 00:05:05,306'), 'VALOIS-FORTIER', 'GAN', 'GRIP TIME', 'LEFT SLEEVE', NULL, NULL, NULL)</v>
      </c>
      <c r="R7869" t="s">
        <v>10327</v>
      </c>
    </row>
    <row r="7870" spans="1:18" hidden="1" x14ac:dyDescent="0.25">
      <c r="A7870" s="7">
        <f>anotacoes!D7870</f>
        <v>40951</v>
      </c>
      <c r="B7870" t="str">
        <f>anotacoes!C7870</f>
        <v>WORLD CUP OBERWART 2012</v>
      </c>
      <c r="C7870" t="str">
        <f>anotacoes!E7870</f>
        <v>VALOIS-FORTIER</v>
      </c>
      <c r="D7870" t="str">
        <f>anotacoes!F7870</f>
        <v>GAN</v>
      </c>
      <c r="E7870" t="s">
        <v>10325</v>
      </c>
      <c r="F7870">
        <f>anotacoes!A7870</f>
        <v>115</v>
      </c>
      <c r="G7870">
        <f>anotacoes!B7870</f>
        <v>47</v>
      </c>
      <c r="H7870" t="str">
        <f>anotacoes!K7870</f>
        <v xml:space="preserve"> 00:05:05,467</v>
      </c>
      <c r="I7870" t="str">
        <f>anotacoes!L7870</f>
        <v xml:space="preserve"> 00:05:11,170</v>
      </c>
      <c r="J7870" t="str">
        <f>IF(L7870="PAUSE",E7870,IF(anotacoes!G7874=conversao_anotacoes!C7870,conversao_anotacoes!C7870,conversao_anotacoes!D7870))</f>
        <v>VALOIS-FORTIER</v>
      </c>
      <c r="K7870" t="str">
        <f t="shared" si="244"/>
        <v>GAN</v>
      </c>
      <c r="L7870" t="str">
        <f>UPPER(anotacoes!H7870)</f>
        <v>GRIP TIME</v>
      </c>
      <c r="M7870" t="str">
        <f>IF(OR(L7870="ATTACK",L7870="FINTA"),"&lt;TECNICA&gt;",UPPER(anotacoes!I7870))</f>
        <v>LEFT COLLAR</v>
      </c>
      <c r="N7870" t="str">
        <f>IF(OR(L7870="ATTACK",L7870="FINTA"),UPPER(anotacoes!I7870),"")</f>
        <v/>
      </c>
      <c r="O7870" s="6" t="str">
        <f>IF(anotacoes!N7870=0,"",anotacoes!N7870)</f>
        <v/>
      </c>
      <c r="P7870" t="str">
        <f>IF(anotacoes!M7870=0,"",UPPER(anotacoes!M7870))</f>
        <v/>
      </c>
      <c r="Q7870" t="str">
        <f t="shared" si="245"/>
        <v>INSERT INTO CONVERSAO_LUTA_ACAO (cd_conversao, id_luta, sequencia, momento_inicio, momento_fim, quem_faz, quem_sofre, acao_tipo, acao, tecnica, direcao, pontuacao) VALUES (1, 115, 47, TRIM(' 00:05:05,467'), TRIM(' 00:05:11,170'), 'VALOIS-FORTIER', 'GAN', 'GRIP TIME', 'LEFT COLLAR', NULL, NULL, NULL)</v>
      </c>
      <c r="R7870" t="s">
        <v>10327</v>
      </c>
    </row>
    <row r="7871" spans="1:18" hidden="1" x14ac:dyDescent="0.25">
      <c r="A7871" s="7">
        <f>anotacoes!D7871</f>
        <v>40951</v>
      </c>
      <c r="B7871" t="str">
        <f>anotacoes!C7871</f>
        <v>WORLD CUP OBERWART 2012</v>
      </c>
      <c r="C7871" t="str">
        <f>anotacoes!E7871</f>
        <v>VALOIS-FORTIER</v>
      </c>
      <c r="D7871" t="str">
        <f>anotacoes!F7871</f>
        <v>GAN</v>
      </c>
      <c r="E7871" t="s">
        <v>10325</v>
      </c>
      <c r="F7871">
        <f>anotacoes!A7871</f>
        <v>115</v>
      </c>
      <c r="G7871">
        <f>anotacoes!B7871</f>
        <v>48</v>
      </c>
      <c r="H7871" t="str">
        <f>anotacoes!K7871</f>
        <v xml:space="preserve"> 00:05:11,170</v>
      </c>
      <c r="I7871" t="str">
        <f>anotacoes!L7871</f>
        <v xml:space="preserve"> 00:05:12,472</v>
      </c>
      <c r="J7871" t="str">
        <f>IF(L7871="PAUSE",E7871,IF(anotacoes!G7875=conversao_anotacoes!C7871,conversao_anotacoes!C7871,conversao_anotacoes!D7871))</f>
        <v>VALOIS-FORTIER</v>
      </c>
      <c r="K7871" t="str">
        <f t="shared" si="244"/>
        <v>GAN</v>
      </c>
      <c r="L7871" t="str">
        <f>UPPER(anotacoes!H7871)</f>
        <v>ATTACK</v>
      </c>
      <c r="M7871" t="str">
        <f>IF(OR(L7871="ATTACK",L7871="FINTA"),"&lt;TECNICA&gt;",UPPER(anotacoes!I7871))</f>
        <v>&lt;TECNICA&gt;</v>
      </c>
      <c r="N7871" t="str">
        <f>IF(OR(L7871="ATTACK",L7871="FINTA"),UPPER(anotacoes!I7871),"")</f>
        <v>OUCHI GARI</v>
      </c>
      <c r="O7871" s="6">
        <f>IF(anotacoes!N7871=0,"",anotacoes!N7871)</f>
        <v>2</v>
      </c>
      <c r="P7871" t="str">
        <f>IF(anotacoes!M7871=0,"",UPPER(anotacoes!M7871))</f>
        <v/>
      </c>
      <c r="Q7871" t="str">
        <f t="shared" si="245"/>
        <v>INSERT INTO CONVERSAO_LUTA_ACAO (cd_conversao, id_luta, sequencia, momento_inicio, momento_fim, quem_faz, quem_sofre, acao_tipo, acao, tecnica, direcao, pontuacao) VALUES (1, 115, 48, TRIM(' 00:05:11,170'), TRIM(' 00:05:12,472'), 'VALOIS-FORTIER', 'GAN', 'ATTACK', '&lt;TECNICA&gt;', 'OUCHI GARI', 2, NULL)</v>
      </c>
      <c r="R7871" t="s">
        <v>10327</v>
      </c>
    </row>
    <row r="7872" spans="1:18" hidden="1" x14ac:dyDescent="0.25">
      <c r="A7872" s="7">
        <f>anotacoes!D7872</f>
        <v>40951</v>
      </c>
      <c r="B7872" t="str">
        <f>anotacoes!C7872</f>
        <v>WORLD CUP OBERWART 2012</v>
      </c>
      <c r="C7872" t="str">
        <f>anotacoes!E7872</f>
        <v>VALOIS-FORTIER</v>
      </c>
      <c r="D7872" t="str">
        <f>anotacoes!F7872</f>
        <v>GAN</v>
      </c>
      <c r="E7872" t="s">
        <v>10325</v>
      </c>
      <c r="F7872">
        <f>anotacoes!A7872</f>
        <v>115</v>
      </c>
      <c r="G7872">
        <f>anotacoes!B7872</f>
        <v>49</v>
      </c>
      <c r="H7872" t="str">
        <f>anotacoes!K7872</f>
        <v xml:space="preserve"> 00:05:12,754</v>
      </c>
      <c r="I7872" t="str">
        <f>anotacoes!L7872</f>
        <v xml:space="preserve"> 00:05:16,737</v>
      </c>
      <c r="J7872" t="str">
        <f>IF(L7872="PAUSE",E7872,IF(anotacoes!G7876=conversao_anotacoes!C7872,conversao_anotacoes!C7872,conversao_anotacoes!D7872))</f>
        <v>VALOIS-FORTIER</v>
      </c>
      <c r="K7872" t="str">
        <f t="shared" si="244"/>
        <v>GAN</v>
      </c>
      <c r="L7872" t="str">
        <f>UPPER(anotacoes!H7872)</f>
        <v>GRIP TIME</v>
      </c>
      <c r="M7872" t="str">
        <f>IF(OR(L7872="ATTACK",L7872="FINTA"),"&lt;TECNICA&gt;",UPPER(anotacoes!I7872))</f>
        <v>LEFT COLLAR</v>
      </c>
      <c r="N7872" t="str">
        <f>IF(OR(L7872="ATTACK",L7872="FINTA"),UPPER(anotacoes!I7872),"")</f>
        <v/>
      </c>
      <c r="O7872" s="6" t="str">
        <f>IF(anotacoes!N7872=0,"",anotacoes!N7872)</f>
        <v/>
      </c>
      <c r="P7872" t="str">
        <f>IF(anotacoes!M7872=0,"",UPPER(anotacoes!M7872))</f>
        <v/>
      </c>
      <c r="Q7872" t="str">
        <f t="shared" si="245"/>
        <v>INSERT INTO CONVERSAO_LUTA_ACAO (cd_conversao, id_luta, sequencia, momento_inicio, momento_fim, quem_faz, quem_sofre, acao_tipo, acao, tecnica, direcao, pontuacao) VALUES (1, 115, 49, TRIM(' 00:05:12,754'), TRIM(' 00:05:16,737'), 'VALOIS-FORTIER', 'GAN', 'GRIP TIME', 'LEFT COLLAR', NULL, NULL, NULL)</v>
      </c>
      <c r="R7872" t="s">
        <v>10327</v>
      </c>
    </row>
    <row r="7873" spans="1:18" hidden="1" x14ac:dyDescent="0.25">
      <c r="A7873" s="7">
        <f>anotacoes!D7873</f>
        <v>40951</v>
      </c>
      <c r="B7873" t="str">
        <f>anotacoes!C7873</f>
        <v>WORLD CUP OBERWART 2012</v>
      </c>
      <c r="C7873" t="str">
        <f>anotacoes!E7873</f>
        <v>VALOIS-FORTIER</v>
      </c>
      <c r="D7873" t="str">
        <f>anotacoes!F7873</f>
        <v>GAN</v>
      </c>
      <c r="E7873" t="s">
        <v>10325</v>
      </c>
      <c r="F7873">
        <f>anotacoes!A7873</f>
        <v>115</v>
      </c>
      <c r="G7873">
        <f>anotacoes!B7873</f>
        <v>50</v>
      </c>
      <c r="H7873" t="str">
        <f>anotacoes!K7873</f>
        <v xml:space="preserve"> 00:05:16,737</v>
      </c>
      <c r="I7873" t="str">
        <f>anotacoes!L7873</f>
        <v xml:space="preserve"> 00:05:18,262</v>
      </c>
      <c r="J7873" t="str">
        <f>IF(L7873="PAUSE",E7873,IF(anotacoes!G7877=conversao_anotacoes!C7873,conversao_anotacoes!C7873,conversao_anotacoes!D7873))</f>
        <v>VALOIS-FORTIER</v>
      </c>
      <c r="K7873" t="str">
        <f t="shared" si="244"/>
        <v>GAN</v>
      </c>
      <c r="L7873" t="str">
        <f>UPPER(anotacoes!H7873)</f>
        <v>GRIP TIME</v>
      </c>
      <c r="M7873" t="str">
        <f>IF(OR(L7873="ATTACK",L7873="FINTA"),"&lt;TECNICA&gt;",UPPER(anotacoes!I7873))</f>
        <v>LEFT COLLAR RIGHT SLEEVE</v>
      </c>
      <c r="N7873" t="str">
        <f>IF(OR(L7873="ATTACK",L7873="FINTA"),UPPER(anotacoes!I7873),"")</f>
        <v/>
      </c>
      <c r="O7873" s="6" t="str">
        <f>IF(anotacoes!N7873=0,"",anotacoes!N7873)</f>
        <v/>
      </c>
      <c r="P7873" t="str">
        <f>IF(anotacoes!M7873=0,"",UPPER(anotacoes!M7873))</f>
        <v/>
      </c>
      <c r="Q7873" t="str">
        <f t="shared" si="245"/>
        <v>INSERT INTO CONVERSAO_LUTA_ACAO (cd_conversao, id_luta, sequencia, momento_inicio, momento_fim, quem_faz, quem_sofre, acao_tipo, acao, tecnica, direcao, pontuacao) VALUES (1, 115, 50, TRIM(' 00:05:16,737'), TRIM(' 00:05:18,262'), 'VALOIS-FORTIER', 'GAN', 'GRIP TIME', 'LEFT COLLAR RIGHT SLEEVE', NULL, NULL, NULL)</v>
      </c>
      <c r="R7873" t="s">
        <v>10327</v>
      </c>
    </row>
    <row r="7874" spans="1:18" hidden="1" x14ac:dyDescent="0.25">
      <c r="A7874" s="7">
        <f>anotacoes!D7874</f>
        <v>40951</v>
      </c>
      <c r="B7874" t="str">
        <f>anotacoes!C7874</f>
        <v>WORLD CUP OBERWART 2012</v>
      </c>
      <c r="C7874" t="str">
        <f>anotacoes!E7874</f>
        <v>VALOIS-FORTIER</v>
      </c>
      <c r="D7874" t="str">
        <f>anotacoes!F7874</f>
        <v>GAN</v>
      </c>
      <c r="E7874" t="s">
        <v>10325</v>
      </c>
      <c r="F7874">
        <f>anotacoes!A7874</f>
        <v>115</v>
      </c>
      <c r="G7874">
        <f>anotacoes!B7874</f>
        <v>51</v>
      </c>
      <c r="H7874" t="str">
        <f>anotacoes!K7874</f>
        <v xml:space="preserve"> 00:05:18,262</v>
      </c>
      <c r="I7874" t="str">
        <f>anotacoes!L7874</f>
        <v xml:space="preserve"> 00:05:18,262</v>
      </c>
      <c r="J7874" t="str">
        <f>IF(L7874="PAUSE",E7874,IF(anotacoes!G7878=conversao_anotacoes!C7874,conversao_anotacoes!C7874,conversao_anotacoes!D7874))</f>
        <v>VALOIS-FORTIER</v>
      </c>
      <c r="K7874" t="str">
        <f t="shared" si="244"/>
        <v>GAN</v>
      </c>
      <c r="L7874" t="str">
        <f>UPPER(anotacoes!H7874)</f>
        <v>ATTACK</v>
      </c>
      <c r="M7874" t="str">
        <f>IF(OR(L7874="ATTACK",L7874="FINTA"),"&lt;TECNICA&gt;",UPPER(anotacoes!I7874))</f>
        <v>&lt;TECNICA&gt;</v>
      </c>
      <c r="N7874" t="str">
        <f>IF(OR(L7874="ATTACK",L7874="FINTA"),UPPER(anotacoes!I7874),"")</f>
        <v>KOUCHI GARI</v>
      </c>
      <c r="O7874" s="6">
        <f>IF(anotacoes!N7874=0,"",anotacoes!N7874)</f>
        <v>7</v>
      </c>
      <c r="P7874" t="str">
        <f>IF(anotacoes!M7874=0,"",UPPER(anotacoes!M7874))</f>
        <v/>
      </c>
      <c r="Q7874" t="str">
        <f t="shared" si="245"/>
        <v>INSERT INTO CONVERSAO_LUTA_ACAO (cd_conversao, id_luta, sequencia, momento_inicio, momento_fim, quem_faz, quem_sofre, acao_tipo, acao, tecnica, direcao, pontuacao) VALUES (1, 115, 51, TRIM(' 00:05:18,262'), TRIM(' 00:05:18,262'), 'VALOIS-FORTIER', 'GAN', 'ATTACK', '&lt;TECNICA&gt;', 'KOUCHI GARI', 7, NULL)</v>
      </c>
      <c r="R7874" t="s">
        <v>10327</v>
      </c>
    </row>
    <row r="7875" spans="1:18" hidden="1" x14ac:dyDescent="0.25">
      <c r="A7875" s="7">
        <f>anotacoes!D7875</f>
        <v>40951</v>
      </c>
      <c r="B7875" t="str">
        <f>anotacoes!C7875</f>
        <v>WORLD CUP OBERWART 2012</v>
      </c>
      <c r="C7875" t="str">
        <f>anotacoes!E7875</f>
        <v>VALOIS-FORTIER</v>
      </c>
      <c r="D7875" t="str">
        <f>anotacoes!F7875</f>
        <v>GAN</v>
      </c>
      <c r="E7875" t="s">
        <v>10325</v>
      </c>
      <c r="F7875">
        <f>anotacoes!A7875</f>
        <v>115</v>
      </c>
      <c r="G7875">
        <f>anotacoes!B7875</f>
        <v>52</v>
      </c>
      <c r="H7875" t="str">
        <f>anotacoes!K7875</f>
        <v xml:space="preserve"> 00:05:18,262</v>
      </c>
      <c r="I7875" t="str">
        <f>anotacoes!L7875</f>
        <v xml:space="preserve"> 00:05:20,131</v>
      </c>
      <c r="J7875" t="str">
        <f>IF(L7875="PAUSE",E7875,IF(anotacoes!G7879=conversao_anotacoes!C7875,conversao_anotacoes!C7875,conversao_anotacoes!D7875))</f>
        <v>VALOIS-FORTIER</v>
      </c>
      <c r="K7875" t="str">
        <f t="shared" ref="K7875:K7938" si="246">IF(J7875=E7875,"",IF(J7875=C7875,D7875,C7875))</f>
        <v>GAN</v>
      </c>
      <c r="L7875" t="str">
        <f>UPPER(anotacoes!H7875)</f>
        <v>GRIP TIME</v>
      </c>
      <c r="M7875" t="str">
        <f>IF(OR(L7875="ATTACK",L7875="FINTA"),"&lt;TECNICA&gt;",UPPER(anotacoes!I7875))</f>
        <v>RIGHT SLEEVE</v>
      </c>
      <c r="N7875" t="str">
        <f>IF(OR(L7875="ATTACK",L7875="FINTA"),UPPER(anotacoes!I7875),"")</f>
        <v/>
      </c>
      <c r="O7875" s="6" t="str">
        <f>IF(anotacoes!N7875=0,"",anotacoes!N7875)</f>
        <v/>
      </c>
      <c r="P7875" t="str">
        <f>IF(anotacoes!M7875=0,"",UPPER(anotacoes!M7875))</f>
        <v/>
      </c>
      <c r="Q7875" t="str">
        <f t="shared" ref="Q7875:Q7938" si="247">CONCATENATE("INSERT INTO CONVERSAO_LUTA_ACAO (cd_conversao, id_luta, sequencia, momento_inicio, momento_fim, quem_faz, quem_sofre, acao_tipo, acao, tecnica, direcao, pontuacao) VALUES (1, ",F7875,", ",G7875,", ","TRIM('",H7875,"')",", ","TRIM('",I7875,"')",", ","'",J7875,"'",", ","'",K7875,"'",", ","'",L7875,"'",", ","'",M7875,"'",", ",IF(N7875="","NULL",CONCATENATE("'",N7875,"'")),", ",IF(O7875="","NULL",O7875),", ",IF(P7875="","NULL",CONCATENATE("'",P7875,"'")),")")</f>
        <v>INSERT INTO CONVERSAO_LUTA_ACAO (cd_conversao, id_luta, sequencia, momento_inicio, momento_fim, quem_faz, quem_sofre, acao_tipo, acao, tecnica, direcao, pontuacao) VALUES (1, 115, 52, TRIM(' 00:05:18,262'), TRIM(' 00:05:20,131'), 'VALOIS-FORTIER', 'GAN', 'GRIP TIME', 'RIGHT SLEEVE', NULL, NULL, NULL)</v>
      </c>
      <c r="R7875" t="s">
        <v>10327</v>
      </c>
    </row>
    <row r="7876" spans="1:18" hidden="1" x14ac:dyDescent="0.25">
      <c r="A7876" s="7">
        <f>anotacoes!D7876</f>
        <v>40951</v>
      </c>
      <c r="B7876" t="str">
        <f>anotacoes!C7876</f>
        <v>WORLD CUP OBERWART 2012</v>
      </c>
      <c r="C7876" t="str">
        <f>anotacoes!E7876</f>
        <v>VALOIS-FORTIER</v>
      </c>
      <c r="D7876" t="str">
        <f>anotacoes!F7876</f>
        <v>GAN</v>
      </c>
      <c r="E7876" t="s">
        <v>10325</v>
      </c>
      <c r="F7876">
        <f>anotacoes!A7876</f>
        <v>115</v>
      </c>
      <c r="G7876">
        <f>anotacoes!B7876</f>
        <v>53</v>
      </c>
      <c r="H7876" t="str">
        <f>anotacoes!K7876</f>
        <v xml:space="preserve"> 00:05:20,131</v>
      </c>
      <c r="I7876" t="str">
        <f>anotacoes!L7876</f>
        <v xml:space="preserve"> 00:05:24,964</v>
      </c>
      <c r="J7876" t="str">
        <f>IF(L7876="PAUSE",E7876,IF(anotacoes!G7880=conversao_anotacoes!C7876,conversao_anotacoes!C7876,conversao_anotacoes!D7876))</f>
        <v>VALOIS-FORTIER</v>
      </c>
      <c r="K7876" t="str">
        <f t="shared" si="246"/>
        <v>GAN</v>
      </c>
      <c r="L7876" t="str">
        <f>UPPER(anotacoes!H7876)</f>
        <v>GRIP TIME</v>
      </c>
      <c r="M7876" t="str">
        <f>IF(OR(L7876="ATTACK",L7876="FINTA"),"&lt;TECNICA&gt;",UPPER(anotacoes!I7876))</f>
        <v>LEFT COLLAR RIGHT SLEEVE</v>
      </c>
      <c r="N7876" t="str">
        <f>IF(OR(L7876="ATTACK",L7876="FINTA"),UPPER(anotacoes!I7876),"")</f>
        <v/>
      </c>
      <c r="O7876" s="6" t="str">
        <f>IF(anotacoes!N7876=0,"",anotacoes!N7876)</f>
        <v/>
      </c>
      <c r="P7876" t="str">
        <f>IF(anotacoes!M7876=0,"",UPPER(anotacoes!M7876))</f>
        <v/>
      </c>
      <c r="Q7876" t="str">
        <f t="shared" si="247"/>
        <v>INSERT INTO CONVERSAO_LUTA_ACAO (cd_conversao, id_luta, sequencia, momento_inicio, momento_fim, quem_faz, quem_sofre, acao_tipo, acao, tecnica, direcao, pontuacao) VALUES (1, 115, 53, TRIM(' 00:05:20,131'), TRIM(' 00:05:24,964'), 'VALOIS-FORTIER', 'GAN', 'GRIP TIME', 'LEFT COLLAR RIGHT SLEEVE', NULL, NULL, NULL)</v>
      </c>
      <c r="R7876" t="s">
        <v>10327</v>
      </c>
    </row>
    <row r="7877" spans="1:18" hidden="1" x14ac:dyDescent="0.25">
      <c r="A7877" s="7">
        <f>anotacoes!D7877</f>
        <v>40951</v>
      </c>
      <c r="B7877" t="str">
        <f>anotacoes!C7877</f>
        <v>WORLD CUP OBERWART 2012</v>
      </c>
      <c r="C7877" t="str">
        <f>anotacoes!E7877</f>
        <v>VALOIS-FORTIER</v>
      </c>
      <c r="D7877" t="str">
        <f>anotacoes!F7877</f>
        <v>GAN</v>
      </c>
      <c r="E7877" t="s">
        <v>10325</v>
      </c>
      <c r="F7877">
        <f>anotacoes!A7877</f>
        <v>115</v>
      </c>
      <c r="G7877">
        <f>anotacoes!B7877</f>
        <v>54</v>
      </c>
      <c r="H7877" t="str">
        <f>anotacoes!K7877</f>
        <v xml:space="preserve"> 00:05:25,142</v>
      </c>
      <c r="I7877" t="str">
        <f>anotacoes!L7877</f>
        <v xml:space="preserve"> 00:05:32,421</v>
      </c>
      <c r="J7877" t="str">
        <f>IF(L7877="PAUSE",E7877,IF(anotacoes!G7881=conversao_anotacoes!C7877,conversao_anotacoes!C7877,conversao_anotacoes!D7877))</f>
        <v>&lt;ARBITRO_DESCONHECIDO&gt;</v>
      </c>
      <c r="K7877" t="str">
        <f t="shared" si="246"/>
        <v/>
      </c>
      <c r="L7877" t="str">
        <f>UPPER(anotacoes!H7877)</f>
        <v>PAUSE</v>
      </c>
      <c r="M7877" t="str">
        <f>IF(OR(L7877="ATTACK",L7877="FINTA"),"&lt;TECNICA&gt;",UPPER(anotacoes!I7877))</f>
        <v>&lt;NAO_CLASSIFICADO&gt;</v>
      </c>
      <c r="N7877" t="str">
        <f>IF(OR(L7877="ATTACK",L7877="FINTA"),UPPER(anotacoes!I7877),"")</f>
        <v/>
      </c>
      <c r="O7877" s="6" t="str">
        <f>IF(anotacoes!N7877=0,"",anotacoes!N7877)</f>
        <v/>
      </c>
      <c r="P7877" t="str">
        <f>IF(anotacoes!M7877=0,"",UPPER(anotacoes!M7877))</f>
        <v/>
      </c>
      <c r="Q7877" t="str">
        <f t="shared" si="247"/>
        <v>INSERT INTO CONVERSAO_LUTA_ACAO (cd_conversao, id_luta, sequencia, momento_inicio, momento_fim, quem_faz, quem_sofre, acao_tipo, acao, tecnica, direcao, pontuacao) VALUES (1, 115, 54, TRIM(' 00:05:25,142'), TRIM(' 00:05:32,421'), '&lt;ARBITRO_DESCONHECIDO&gt;', '', 'PAUSE', '&lt;NAO_CLASSIFICADO&gt;', NULL, NULL, NULL)</v>
      </c>
      <c r="R7877" t="s">
        <v>10327</v>
      </c>
    </row>
    <row r="7878" spans="1:18" hidden="1" x14ac:dyDescent="0.25">
      <c r="A7878" s="7">
        <f>anotacoes!D7878</f>
        <v>40951</v>
      </c>
      <c r="B7878" t="str">
        <f>anotacoes!C7878</f>
        <v>WORLD CUP OBERWART 2012</v>
      </c>
      <c r="C7878" t="str">
        <f>anotacoes!E7878</f>
        <v>VALOIS-FORTIER</v>
      </c>
      <c r="D7878" t="str">
        <f>anotacoes!F7878</f>
        <v>GAN</v>
      </c>
      <c r="E7878" t="s">
        <v>10325</v>
      </c>
      <c r="F7878">
        <f>anotacoes!A7878</f>
        <v>115</v>
      </c>
      <c r="G7878">
        <f>anotacoes!B7878</f>
        <v>55</v>
      </c>
      <c r="H7878" t="str">
        <f>anotacoes!K7878</f>
        <v xml:space="preserve"> 00:05:32,616</v>
      </c>
      <c r="I7878" t="str">
        <f>anotacoes!L7878</f>
        <v xml:space="preserve"> 00:05:35,758</v>
      </c>
      <c r="J7878" t="str">
        <f>IF(L7878="PAUSE",E7878,IF(anotacoes!G7882=conversao_anotacoes!C7878,conversao_anotacoes!C7878,conversao_anotacoes!D7878))</f>
        <v>VALOIS-FORTIER</v>
      </c>
      <c r="K7878" t="str">
        <f t="shared" si="246"/>
        <v>GAN</v>
      </c>
      <c r="L7878" t="str">
        <f>UPPER(anotacoes!H7878)</f>
        <v>DISPLACEMENT</v>
      </c>
      <c r="M7878" t="str">
        <f>IF(OR(L7878="ATTACK",L7878="FINTA"),"&lt;TECNICA&gt;",UPPER(anotacoes!I7878))</f>
        <v>2-3 STEP HESITANT RIGHT</v>
      </c>
      <c r="N7878" t="str">
        <f>IF(OR(L7878="ATTACK",L7878="FINTA"),UPPER(anotacoes!I7878),"")</f>
        <v/>
      </c>
      <c r="O7878" s="6" t="str">
        <f>IF(anotacoes!N7878=0,"",anotacoes!N7878)</f>
        <v/>
      </c>
      <c r="P7878" t="str">
        <f>IF(anotacoes!M7878=0,"",UPPER(anotacoes!M7878))</f>
        <v/>
      </c>
      <c r="Q7878" t="str">
        <f t="shared" si="247"/>
        <v>INSERT INTO CONVERSAO_LUTA_ACAO (cd_conversao, id_luta, sequencia, momento_inicio, momento_fim, quem_faz, quem_sofre, acao_tipo, acao, tecnica, direcao, pontuacao) VALUES (1, 115, 55, TRIM(' 00:05:32,616'), TRIM(' 00:05:35,758'), 'VALOIS-FORTIER', 'GAN', 'DISPLACEMENT', '2-3 STEP HESITANT RIGHT', NULL, NULL, NULL)</v>
      </c>
      <c r="R7878" t="s">
        <v>10327</v>
      </c>
    </row>
    <row r="7879" spans="1:18" hidden="1" x14ac:dyDescent="0.25">
      <c r="A7879" s="7">
        <f>anotacoes!D7879</f>
        <v>40951</v>
      </c>
      <c r="B7879" t="str">
        <f>anotacoes!C7879</f>
        <v>WORLD CUP OBERWART 2012</v>
      </c>
      <c r="C7879" t="str">
        <f>anotacoes!E7879</f>
        <v>VALOIS-FORTIER</v>
      </c>
      <c r="D7879" t="str">
        <f>anotacoes!F7879</f>
        <v>GAN</v>
      </c>
      <c r="E7879" t="s">
        <v>10325</v>
      </c>
      <c r="F7879">
        <f>anotacoes!A7879</f>
        <v>115</v>
      </c>
      <c r="G7879">
        <f>anotacoes!B7879</f>
        <v>56</v>
      </c>
      <c r="H7879" t="str">
        <f>anotacoes!K7879</f>
        <v xml:space="preserve"> 00:05:35,930</v>
      </c>
      <c r="I7879" t="str">
        <f>anotacoes!L7879</f>
        <v xml:space="preserve"> 00:05:40,829</v>
      </c>
      <c r="J7879" t="str">
        <f>IF(L7879="PAUSE",E7879,IF(anotacoes!G7883=conversao_anotacoes!C7879,conversao_anotacoes!C7879,conversao_anotacoes!D7879))</f>
        <v>VALOIS-FORTIER</v>
      </c>
      <c r="K7879" t="str">
        <f t="shared" si="246"/>
        <v>GAN</v>
      </c>
      <c r="L7879" t="str">
        <f>UPPER(anotacoes!H7879)</f>
        <v>GRIP TIME</v>
      </c>
      <c r="M7879" t="str">
        <f>IF(OR(L7879="ATTACK",L7879="FINTA"),"&lt;TECNICA&gt;",UPPER(anotacoes!I7879))</f>
        <v>RIGHT SLEEVE</v>
      </c>
      <c r="N7879" t="str">
        <f>IF(OR(L7879="ATTACK",L7879="FINTA"),UPPER(anotacoes!I7879),"")</f>
        <v/>
      </c>
      <c r="O7879" s="6" t="str">
        <f>IF(anotacoes!N7879=0,"",anotacoes!N7879)</f>
        <v/>
      </c>
      <c r="P7879" t="str">
        <f>IF(anotacoes!M7879=0,"",UPPER(anotacoes!M7879))</f>
        <v/>
      </c>
      <c r="Q7879" t="str">
        <f t="shared" si="247"/>
        <v>INSERT INTO CONVERSAO_LUTA_ACAO (cd_conversao, id_luta, sequencia, momento_inicio, momento_fim, quem_faz, quem_sofre, acao_tipo, acao, tecnica, direcao, pontuacao) VALUES (1, 115, 56, TRIM(' 00:05:35,930'), TRIM(' 00:05:40,829'), 'VALOIS-FORTIER', 'GAN', 'GRIP TIME', 'RIGHT SLEEVE', NULL, NULL, NULL)</v>
      </c>
      <c r="R7879" t="s">
        <v>10327</v>
      </c>
    </row>
    <row r="7880" spans="1:18" hidden="1" x14ac:dyDescent="0.25">
      <c r="A7880" s="7">
        <f>anotacoes!D7880</f>
        <v>40951</v>
      </c>
      <c r="B7880" t="str">
        <f>anotacoes!C7880</f>
        <v>WORLD CUP OBERWART 2012</v>
      </c>
      <c r="C7880" t="str">
        <f>anotacoes!E7880</f>
        <v>VALOIS-FORTIER</v>
      </c>
      <c r="D7880" t="str">
        <f>anotacoes!F7880</f>
        <v>GAN</v>
      </c>
      <c r="E7880" t="s">
        <v>10325</v>
      </c>
      <c r="F7880">
        <f>anotacoes!A7880</f>
        <v>115</v>
      </c>
      <c r="G7880">
        <f>anotacoes!B7880</f>
        <v>57</v>
      </c>
      <c r="H7880" t="str">
        <f>anotacoes!K7880</f>
        <v xml:space="preserve"> 00:05:40,989</v>
      </c>
      <c r="I7880" t="str">
        <f>anotacoes!L7880</f>
        <v xml:space="preserve"> 00:05:43,064</v>
      </c>
      <c r="J7880" t="str">
        <f>IF(L7880="PAUSE",E7880,IF(anotacoes!G7884=conversao_anotacoes!C7880,conversao_anotacoes!C7880,conversao_anotacoes!D7880))</f>
        <v>VALOIS-FORTIER</v>
      </c>
      <c r="K7880" t="str">
        <f t="shared" si="246"/>
        <v>GAN</v>
      </c>
      <c r="L7880" t="str">
        <f>UPPER(anotacoes!H7880)</f>
        <v>GRIP TIME</v>
      </c>
      <c r="M7880" t="str">
        <f>IF(OR(L7880="ATTACK",L7880="FINTA"),"&lt;TECNICA&gt;",UPPER(anotacoes!I7880))</f>
        <v>LEFT COLLAR RIGHT SLEEVE</v>
      </c>
      <c r="N7880" t="str">
        <f>IF(OR(L7880="ATTACK",L7880="FINTA"),UPPER(anotacoes!I7880),"")</f>
        <v/>
      </c>
      <c r="O7880" s="6" t="str">
        <f>IF(anotacoes!N7880=0,"",anotacoes!N7880)</f>
        <v/>
      </c>
      <c r="P7880" t="str">
        <f>IF(anotacoes!M7880=0,"",UPPER(anotacoes!M7880))</f>
        <v/>
      </c>
      <c r="Q7880" t="str">
        <f t="shared" si="247"/>
        <v>INSERT INTO CONVERSAO_LUTA_ACAO (cd_conversao, id_luta, sequencia, momento_inicio, momento_fim, quem_faz, quem_sofre, acao_tipo, acao, tecnica, direcao, pontuacao) VALUES (1, 115, 57, TRIM(' 00:05:40,989'), TRIM(' 00:05:43,064'), 'VALOIS-FORTIER', 'GAN', 'GRIP TIME', 'LEFT COLLAR RIGHT SLEEVE', NULL, NULL, NULL)</v>
      </c>
      <c r="R7880" t="s">
        <v>10327</v>
      </c>
    </row>
    <row r="7881" spans="1:18" hidden="1" x14ac:dyDescent="0.25">
      <c r="A7881" s="7">
        <f>anotacoes!D7881</f>
        <v>40951</v>
      </c>
      <c r="B7881" t="str">
        <f>anotacoes!C7881</f>
        <v>WORLD CUP OBERWART 2012</v>
      </c>
      <c r="C7881" t="str">
        <f>anotacoes!E7881</f>
        <v>VALOIS-FORTIER</v>
      </c>
      <c r="D7881" t="str">
        <f>anotacoes!F7881</f>
        <v>GAN</v>
      </c>
      <c r="E7881" t="s">
        <v>10325</v>
      </c>
      <c r="F7881">
        <f>anotacoes!A7881</f>
        <v>115</v>
      </c>
      <c r="G7881">
        <f>anotacoes!B7881</f>
        <v>58</v>
      </c>
      <c r="H7881" t="str">
        <f>anotacoes!K7881</f>
        <v xml:space="preserve"> 00:05:43,064</v>
      </c>
      <c r="I7881" t="str">
        <f>anotacoes!L7881</f>
        <v xml:space="preserve"> 00:05:43,064</v>
      </c>
      <c r="J7881" t="str">
        <f>IF(L7881="PAUSE",E7881,IF(anotacoes!G7885=conversao_anotacoes!C7881,conversao_anotacoes!C7881,conversao_anotacoes!D7881))</f>
        <v>VALOIS-FORTIER</v>
      </c>
      <c r="K7881" t="str">
        <f t="shared" si="246"/>
        <v>GAN</v>
      </c>
      <c r="L7881" t="str">
        <f>UPPER(anotacoes!H7881)</f>
        <v>ATTACK</v>
      </c>
      <c r="M7881" t="str">
        <f>IF(OR(L7881="ATTACK",L7881="FINTA"),"&lt;TECNICA&gt;",UPPER(anotacoes!I7881))</f>
        <v>&lt;TECNICA&gt;</v>
      </c>
      <c r="N7881" t="str">
        <f>IF(OR(L7881="ATTACK",L7881="FINTA"),UPPER(anotacoes!I7881),"")</f>
        <v>KOUCHI GARI</v>
      </c>
      <c r="O7881" s="6">
        <f>IF(anotacoes!N7881=0,"",anotacoes!N7881)</f>
        <v>7</v>
      </c>
      <c r="P7881" t="str">
        <f>IF(anotacoes!M7881=0,"",UPPER(anotacoes!M7881))</f>
        <v/>
      </c>
      <c r="Q7881" t="str">
        <f t="shared" si="247"/>
        <v>INSERT INTO CONVERSAO_LUTA_ACAO (cd_conversao, id_luta, sequencia, momento_inicio, momento_fim, quem_faz, quem_sofre, acao_tipo, acao, tecnica, direcao, pontuacao) VALUES (1, 115, 58, TRIM(' 00:05:43,064'), TRIM(' 00:05:43,064'), 'VALOIS-FORTIER', 'GAN', 'ATTACK', '&lt;TECNICA&gt;', 'KOUCHI GARI', 7, NULL)</v>
      </c>
      <c r="R7881" t="s">
        <v>10327</v>
      </c>
    </row>
    <row r="7882" spans="1:18" hidden="1" x14ac:dyDescent="0.25">
      <c r="A7882" s="7">
        <f>anotacoes!D7882</f>
        <v>40951</v>
      </c>
      <c r="B7882" t="str">
        <f>anotacoes!C7882</f>
        <v>WORLD CUP OBERWART 2012</v>
      </c>
      <c r="C7882" t="str">
        <f>anotacoes!E7882</f>
        <v>VALOIS-FORTIER</v>
      </c>
      <c r="D7882" t="str">
        <f>anotacoes!F7882</f>
        <v>GAN</v>
      </c>
      <c r="E7882" t="s">
        <v>10325</v>
      </c>
      <c r="F7882">
        <f>anotacoes!A7882</f>
        <v>115</v>
      </c>
      <c r="G7882">
        <f>anotacoes!B7882</f>
        <v>59</v>
      </c>
      <c r="H7882" t="str">
        <f>anotacoes!K7882</f>
        <v xml:space="preserve"> 00:05:43,064</v>
      </c>
      <c r="I7882" t="str">
        <f>anotacoes!L7882</f>
        <v xml:space="preserve"> 00:05:45,763</v>
      </c>
      <c r="J7882" t="str">
        <f>IF(L7882="PAUSE",E7882,IF(anotacoes!G7886=conversao_anotacoes!C7882,conversao_anotacoes!C7882,conversao_anotacoes!D7882))</f>
        <v>VALOIS-FORTIER</v>
      </c>
      <c r="K7882" t="str">
        <f t="shared" si="246"/>
        <v>GAN</v>
      </c>
      <c r="L7882" t="str">
        <f>UPPER(anotacoes!H7882)</f>
        <v>GRIP TIME</v>
      </c>
      <c r="M7882" t="str">
        <f>IF(OR(L7882="ATTACK",L7882="FINTA"),"&lt;TECNICA&gt;",UPPER(anotacoes!I7882))</f>
        <v>LEFT COLLAR RIGHT SLEEVE</v>
      </c>
      <c r="N7882" t="str">
        <f>IF(OR(L7882="ATTACK",L7882="FINTA"),UPPER(anotacoes!I7882),"")</f>
        <v/>
      </c>
      <c r="O7882" s="6" t="str">
        <f>IF(anotacoes!N7882=0,"",anotacoes!N7882)</f>
        <v/>
      </c>
      <c r="P7882" t="str">
        <f>IF(anotacoes!M7882=0,"",UPPER(anotacoes!M7882))</f>
        <v/>
      </c>
      <c r="Q7882" t="str">
        <f t="shared" si="247"/>
        <v>INSERT INTO CONVERSAO_LUTA_ACAO (cd_conversao, id_luta, sequencia, momento_inicio, momento_fim, quem_faz, quem_sofre, acao_tipo, acao, tecnica, direcao, pontuacao) VALUES (1, 115, 59, TRIM(' 00:05:43,064'), TRIM(' 00:05:45,763'), 'VALOIS-FORTIER', 'GAN', 'GRIP TIME', 'LEFT COLLAR RIGHT SLEEVE', NULL, NULL, NULL)</v>
      </c>
      <c r="R7882" t="s">
        <v>10327</v>
      </c>
    </row>
    <row r="7883" spans="1:18" hidden="1" x14ac:dyDescent="0.25">
      <c r="A7883" s="7">
        <f>anotacoes!D7883</f>
        <v>40951</v>
      </c>
      <c r="B7883" t="str">
        <f>anotacoes!C7883</f>
        <v>WORLD CUP OBERWART 2012</v>
      </c>
      <c r="C7883" t="str">
        <f>anotacoes!E7883</f>
        <v>VALOIS-FORTIER</v>
      </c>
      <c r="D7883" t="str">
        <f>anotacoes!F7883</f>
        <v>GAN</v>
      </c>
      <c r="E7883" t="s">
        <v>10325</v>
      </c>
      <c r="F7883">
        <f>anotacoes!A7883</f>
        <v>115</v>
      </c>
      <c r="G7883">
        <f>anotacoes!B7883</f>
        <v>60</v>
      </c>
      <c r="H7883" t="str">
        <f>anotacoes!K7883</f>
        <v xml:space="preserve"> 00:05:45,921</v>
      </c>
      <c r="I7883" t="str">
        <f>anotacoes!L7883</f>
        <v xml:space="preserve"> 00:05:51,585</v>
      </c>
      <c r="J7883" t="str">
        <f>IF(L7883="PAUSE",E7883,IF(anotacoes!G7887=conversao_anotacoes!C7883,conversao_anotacoes!C7883,conversao_anotacoes!D7883))</f>
        <v>&lt;ARBITRO_DESCONHECIDO&gt;</v>
      </c>
      <c r="K7883" t="str">
        <f t="shared" si="246"/>
        <v/>
      </c>
      <c r="L7883" t="str">
        <f>UPPER(anotacoes!H7883)</f>
        <v>PAUSE</v>
      </c>
      <c r="M7883" t="str">
        <f>IF(OR(L7883="ATTACK",L7883="FINTA"),"&lt;TECNICA&gt;",UPPER(anotacoes!I7883))</f>
        <v>&lt;NAO_CLASSIFICADO&gt;</v>
      </c>
      <c r="N7883" t="str">
        <f>IF(OR(L7883="ATTACK",L7883="FINTA"),UPPER(anotacoes!I7883),"")</f>
        <v/>
      </c>
      <c r="O7883" s="6" t="str">
        <f>IF(anotacoes!N7883=0,"",anotacoes!N7883)</f>
        <v/>
      </c>
      <c r="P7883" t="str">
        <f>IF(anotacoes!M7883=0,"",UPPER(anotacoes!M7883))</f>
        <v/>
      </c>
      <c r="Q7883" t="str">
        <f t="shared" si="247"/>
        <v>INSERT INTO CONVERSAO_LUTA_ACAO (cd_conversao, id_luta, sequencia, momento_inicio, momento_fim, quem_faz, quem_sofre, acao_tipo, acao, tecnica, direcao, pontuacao) VALUES (1, 115, 60, TRIM(' 00:05:45,921'), TRIM(' 00:05:51,585'), '&lt;ARBITRO_DESCONHECIDO&gt;', '', 'PAUSE', '&lt;NAO_CLASSIFICADO&gt;', NULL, NULL, NULL)</v>
      </c>
      <c r="R7883" t="s">
        <v>10327</v>
      </c>
    </row>
    <row r="7884" spans="1:18" hidden="1" x14ac:dyDescent="0.25">
      <c r="A7884" s="7">
        <f>anotacoes!D7884</f>
        <v>40951</v>
      </c>
      <c r="B7884" t="str">
        <f>anotacoes!C7884</f>
        <v>WORLD CUP OBERWART 2012</v>
      </c>
      <c r="C7884" t="str">
        <f>anotacoes!E7884</f>
        <v>VALOIS-FORTIER</v>
      </c>
      <c r="D7884" t="str">
        <f>anotacoes!F7884</f>
        <v>GAN</v>
      </c>
      <c r="E7884" t="s">
        <v>10325</v>
      </c>
      <c r="F7884">
        <f>anotacoes!A7884</f>
        <v>115</v>
      </c>
      <c r="G7884">
        <f>anotacoes!B7884</f>
        <v>61</v>
      </c>
      <c r="H7884" t="str">
        <f>anotacoes!K7884</f>
        <v xml:space="preserve"> 00:05:51,739</v>
      </c>
      <c r="I7884" t="str">
        <f>anotacoes!L7884</f>
        <v xml:space="preserve"> 00:05:54,014</v>
      </c>
      <c r="J7884" t="str">
        <f>IF(L7884="PAUSE",E7884,IF(anotacoes!G7888=conversao_anotacoes!C7884,conversao_anotacoes!C7884,conversao_anotacoes!D7884))</f>
        <v>VALOIS-FORTIER</v>
      </c>
      <c r="K7884" t="str">
        <f t="shared" si="246"/>
        <v>GAN</v>
      </c>
      <c r="L7884" t="str">
        <f>UPPER(anotacoes!H7884)</f>
        <v>DISPLACEMENT</v>
      </c>
      <c r="M7884" t="str">
        <f>IF(OR(L7884="ATTACK",L7884="FINTA"),"&lt;TECNICA&gt;",UPPER(anotacoes!I7884))</f>
        <v>2-3 STEP HESITANT RIGHT</v>
      </c>
      <c r="N7884" t="str">
        <f>IF(OR(L7884="ATTACK",L7884="FINTA"),UPPER(anotacoes!I7884),"")</f>
        <v/>
      </c>
      <c r="O7884" s="6" t="str">
        <f>IF(anotacoes!N7884=0,"",anotacoes!N7884)</f>
        <v/>
      </c>
      <c r="P7884" t="str">
        <f>IF(anotacoes!M7884=0,"",UPPER(anotacoes!M7884))</f>
        <v/>
      </c>
      <c r="Q7884" t="str">
        <f t="shared" si="247"/>
        <v>INSERT INTO CONVERSAO_LUTA_ACAO (cd_conversao, id_luta, sequencia, momento_inicio, momento_fim, quem_faz, quem_sofre, acao_tipo, acao, tecnica, direcao, pontuacao) VALUES (1, 115, 61, TRIM(' 00:05:51,739'), TRIM(' 00:05:54,014'), 'VALOIS-FORTIER', 'GAN', 'DISPLACEMENT', '2-3 STEP HESITANT RIGHT', NULL, NULL, NULL)</v>
      </c>
      <c r="R7884" t="s">
        <v>10327</v>
      </c>
    </row>
    <row r="7885" spans="1:18" hidden="1" x14ac:dyDescent="0.25">
      <c r="A7885" s="7">
        <f>anotacoes!D7885</f>
        <v>40951</v>
      </c>
      <c r="B7885" t="str">
        <f>anotacoes!C7885</f>
        <v>WORLD CUP OBERWART 2012</v>
      </c>
      <c r="C7885" t="str">
        <f>anotacoes!E7885</f>
        <v>VALOIS-FORTIER</v>
      </c>
      <c r="D7885" t="str">
        <f>anotacoes!F7885</f>
        <v>GAN</v>
      </c>
      <c r="E7885" t="s">
        <v>10325</v>
      </c>
      <c r="F7885">
        <f>anotacoes!A7885</f>
        <v>115</v>
      </c>
      <c r="G7885">
        <f>anotacoes!B7885</f>
        <v>62</v>
      </c>
      <c r="H7885" t="str">
        <f>anotacoes!K7885</f>
        <v xml:space="preserve"> 00:05:54,014</v>
      </c>
      <c r="I7885" t="str">
        <f>anotacoes!L7885</f>
        <v xml:space="preserve"> 00:05:56,685</v>
      </c>
      <c r="J7885" t="str">
        <f>IF(L7885="PAUSE",E7885,IF(anotacoes!G7889=conversao_anotacoes!C7885,conversao_anotacoes!C7885,conversao_anotacoes!D7885))</f>
        <v>VALOIS-FORTIER</v>
      </c>
      <c r="K7885" t="str">
        <f t="shared" si="246"/>
        <v>GAN</v>
      </c>
      <c r="L7885" t="str">
        <f>UPPER(anotacoes!H7885)</f>
        <v>GRIP TIME</v>
      </c>
      <c r="M7885" t="str">
        <f>IF(OR(L7885="ATTACK",L7885="FINTA"),"&lt;TECNICA&gt;",UPPER(anotacoes!I7885))</f>
        <v>RIGHT SLEEVE</v>
      </c>
      <c r="N7885" t="str">
        <f>IF(OR(L7885="ATTACK",L7885="FINTA"),UPPER(anotacoes!I7885),"")</f>
        <v/>
      </c>
      <c r="O7885" s="6" t="str">
        <f>IF(anotacoes!N7885=0,"",anotacoes!N7885)</f>
        <v/>
      </c>
      <c r="P7885" t="str">
        <f>IF(anotacoes!M7885=0,"",UPPER(anotacoes!M7885))</f>
        <v/>
      </c>
      <c r="Q7885" t="str">
        <f t="shared" si="247"/>
        <v>INSERT INTO CONVERSAO_LUTA_ACAO (cd_conversao, id_luta, sequencia, momento_inicio, momento_fim, quem_faz, quem_sofre, acao_tipo, acao, tecnica, direcao, pontuacao) VALUES (1, 115, 62, TRIM(' 00:05:54,014'), TRIM(' 00:05:56,685'), 'VALOIS-FORTIER', 'GAN', 'GRIP TIME', 'RIGHT SLEEVE', NULL, NULL, NULL)</v>
      </c>
      <c r="R7885" t="s">
        <v>10327</v>
      </c>
    </row>
    <row r="7886" spans="1:18" hidden="1" x14ac:dyDescent="0.25">
      <c r="A7886" s="7">
        <f>anotacoes!D7886</f>
        <v>40951</v>
      </c>
      <c r="B7886" t="str">
        <f>anotacoes!C7886</f>
        <v>WORLD CUP OBERWART 2012</v>
      </c>
      <c r="C7886" t="str">
        <f>anotacoes!E7886</f>
        <v>VALOIS-FORTIER</v>
      </c>
      <c r="D7886" t="str">
        <f>anotacoes!F7886</f>
        <v>GAN</v>
      </c>
      <c r="E7886" t="s">
        <v>10325</v>
      </c>
      <c r="F7886">
        <f>anotacoes!A7886</f>
        <v>115</v>
      </c>
      <c r="G7886">
        <f>anotacoes!B7886</f>
        <v>63</v>
      </c>
      <c r="H7886" t="str">
        <f>anotacoes!K7886</f>
        <v xml:space="preserve"> 00:05:56,838</v>
      </c>
      <c r="I7886" t="str">
        <f>anotacoes!L7886</f>
        <v xml:space="preserve"> 00:05:58,235</v>
      </c>
      <c r="J7886" t="str">
        <f>IF(L7886="PAUSE",E7886,IF(anotacoes!G7890=conversao_anotacoes!C7886,conversao_anotacoes!C7886,conversao_anotacoes!D7886))</f>
        <v>VALOIS-FORTIER</v>
      </c>
      <c r="K7886" t="str">
        <f t="shared" si="246"/>
        <v>GAN</v>
      </c>
      <c r="L7886" t="str">
        <f>UPPER(anotacoes!H7886)</f>
        <v>GRIP TIME</v>
      </c>
      <c r="M7886" t="str">
        <f>IF(OR(L7886="ATTACK",L7886="FINTA"),"&lt;TECNICA&gt;",UPPER(anotacoes!I7886))</f>
        <v>LEFT COLLAR RIGHT SLEEVE</v>
      </c>
      <c r="N7886" t="str">
        <f>IF(OR(L7886="ATTACK",L7886="FINTA"),UPPER(anotacoes!I7886),"")</f>
        <v/>
      </c>
      <c r="O7886" s="6" t="str">
        <f>IF(anotacoes!N7886=0,"",anotacoes!N7886)</f>
        <v/>
      </c>
      <c r="P7886" t="str">
        <f>IF(anotacoes!M7886=0,"",UPPER(anotacoes!M7886))</f>
        <v/>
      </c>
      <c r="Q7886" t="str">
        <f t="shared" si="247"/>
        <v>INSERT INTO CONVERSAO_LUTA_ACAO (cd_conversao, id_luta, sequencia, momento_inicio, momento_fim, quem_faz, quem_sofre, acao_tipo, acao, tecnica, direcao, pontuacao) VALUES (1, 115, 63, TRIM(' 00:05:56,838'), TRIM(' 00:05:58,235'), 'VALOIS-FORTIER', 'GAN', 'GRIP TIME', 'LEFT COLLAR RIGHT SLEEVE', NULL, NULL, NULL)</v>
      </c>
      <c r="R7886" t="s">
        <v>10327</v>
      </c>
    </row>
    <row r="7887" spans="1:18" hidden="1" x14ac:dyDescent="0.25">
      <c r="A7887" s="7">
        <f>anotacoes!D7887</f>
        <v>40951</v>
      </c>
      <c r="B7887" t="str">
        <f>anotacoes!C7887</f>
        <v>WORLD CUP OBERWART 2012</v>
      </c>
      <c r="C7887" t="str">
        <f>anotacoes!E7887</f>
        <v>VALOIS-FORTIER</v>
      </c>
      <c r="D7887" t="str">
        <f>anotacoes!F7887</f>
        <v>GAN</v>
      </c>
      <c r="E7887" t="s">
        <v>10325</v>
      </c>
      <c r="F7887">
        <f>anotacoes!A7887</f>
        <v>115</v>
      </c>
      <c r="G7887">
        <f>anotacoes!B7887</f>
        <v>64</v>
      </c>
      <c r="H7887" t="str">
        <f>anotacoes!K7887</f>
        <v xml:space="preserve"> 00:05:58,235</v>
      </c>
      <c r="I7887" t="str">
        <f>anotacoes!L7887</f>
        <v xml:space="preserve"> 00:05:59,266</v>
      </c>
      <c r="J7887" t="str">
        <f>IF(L7887="PAUSE",E7887,IF(anotacoes!G7891=conversao_anotacoes!C7887,conversao_anotacoes!C7887,conversao_anotacoes!D7887))</f>
        <v>VALOIS-FORTIER</v>
      </c>
      <c r="K7887" t="str">
        <f t="shared" si="246"/>
        <v>GAN</v>
      </c>
      <c r="L7887" t="str">
        <f>UPPER(anotacoes!H7887)</f>
        <v>GRIP TIME</v>
      </c>
      <c r="M7887" t="str">
        <f>IF(OR(L7887="ATTACK",L7887="FINTA"),"&lt;TECNICA&gt;",UPPER(anotacoes!I7887))</f>
        <v>LEFT BACK</v>
      </c>
      <c r="N7887" t="str">
        <f>IF(OR(L7887="ATTACK",L7887="FINTA"),UPPER(anotacoes!I7887),"")</f>
        <v/>
      </c>
      <c r="O7887" s="6" t="str">
        <f>IF(anotacoes!N7887=0,"",anotacoes!N7887)</f>
        <v/>
      </c>
      <c r="P7887" t="str">
        <f>IF(anotacoes!M7887=0,"",UPPER(anotacoes!M7887))</f>
        <v/>
      </c>
      <c r="Q7887" t="str">
        <f t="shared" si="247"/>
        <v>INSERT INTO CONVERSAO_LUTA_ACAO (cd_conversao, id_luta, sequencia, momento_inicio, momento_fim, quem_faz, quem_sofre, acao_tipo, acao, tecnica, direcao, pontuacao) VALUES (1, 115, 64, TRIM(' 00:05:58,235'), TRIM(' 00:05:59,266'), 'VALOIS-FORTIER', 'GAN', 'GRIP TIME', 'LEFT BACK', NULL, NULL, NULL)</v>
      </c>
      <c r="R7887" t="s">
        <v>10327</v>
      </c>
    </row>
    <row r="7888" spans="1:18" hidden="1" x14ac:dyDescent="0.25">
      <c r="A7888" s="7">
        <f>anotacoes!D7888</f>
        <v>40951</v>
      </c>
      <c r="B7888" t="str">
        <f>anotacoes!C7888</f>
        <v>WORLD CUP OBERWART 2012</v>
      </c>
      <c r="C7888" t="str">
        <f>anotacoes!E7888</f>
        <v>VALOIS-FORTIER</v>
      </c>
      <c r="D7888" t="str">
        <f>anotacoes!F7888</f>
        <v>GAN</v>
      </c>
      <c r="E7888" t="s">
        <v>10325</v>
      </c>
      <c r="F7888">
        <f>anotacoes!A7888</f>
        <v>115</v>
      </c>
      <c r="G7888">
        <f>anotacoes!B7888</f>
        <v>65</v>
      </c>
      <c r="H7888" t="str">
        <f>anotacoes!K7888</f>
        <v xml:space="preserve"> 00:05:59,266</v>
      </c>
      <c r="I7888" t="str">
        <f>anotacoes!L7888</f>
        <v xml:space="preserve"> 00:06:40,577</v>
      </c>
      <c r="J7888" t="str">
        <f>IF(L7888="PAUSE",E7888,IF(anotacoes!G7892=conversao_anotacoes!C7888,conversao_anotacoes!C7888,conversao_anotacoes!D7888))</f>
        <v>VALOIS-FORTIER</v>
      </c>
      <c r="K7888" t="str">
        <f t="shared" si="246"/>
        <v>GAN</v>
      </c>
      <c r="L7888" t="str">
        <f>UPPER(anotacoes!H7888)</f>
        <v>ATTACK</v>
      </c>
      <c r="M7888" t="str">
        <f>IF(OR(L7888="ATTACK",L7888="FINTA"),"&lt;TECNICA&gt;",UPPER(anotacoes!I7888))</f>
        <v>&lt;TECNICA&gt;</v>
      </c>
      <c r="N7888" t="str">
        <f>IF(OR(L7888="ATTACK",L7888="FINTA"),UPPER(anotacoes!I7888),"")</f>
        <v>UCHIMATA</v>
      </c>
      <c r="O7888" s="6">
        <f>IF(anotacoes!N7888=0,"",anotacoes!N7888)</f>
        <v>6</v>
      </c>
      <c r="P7888" t="str">
        <f>IF(anotacoes!M7888=0,"",UPPER(anotacoes!M7888))</f>
        <v/>
      </c>
      <c r="Q7888" t="str">
        <f t="shared" si="247"/>
        <v>INSERT INTO CONVERSAO_LUTA_ACAO (cd_conversao, id_luta, sequencia, momento_inicio, momento_fim, quem_faz, quem_sofre, acao_tipo, acao, tecnica, direcao, pontuacao) VALUES (1, 115, 65, TRIM(' 00:05:59,266'), TRIM(' 00:06:40,577'), 'VALOIS-FORTIER', 'GAN', 'ATTACK', '&lt;TECNICA&gt;', 'UCHIMATA', 6, NULL)</v>
      </c>
      <c r="R7888" t="s">
        <v>10327</v>
      </c>
    </row>
    <row r="7889" spans="1:18" hidden="1" x14ac:dyDescent="0.25">
      <c r="A7889" s="7">
        <f>anotacoes!D7889</f>
        <v>40951</v>
      </c>
      <c r="B7889" t="str">
        <f>anotacoes!C7889</f>
        <v>WORLD CUP OBERWART 2012</v>
      </c>
      <c r="C7889" t="str">
        <f>anotacoes!E7889</f>
        <v>VALOIS-FORTIER</v>
      </c>
      <c r="D7889" t="str">
        <f>anotacoes!F7889</f>
        <v>GAN</v>
      </c>
      <c r="E7889" t="s">
        <v>10325</v>
      </c>
      <c r="F7889">
        <f>anotacoes!A7889</f>
        <v>115</v>
      </c>
      <c r="G7889">
        <f>anotacoes!B7889</f>
        <v>66</v>
      </c>
      <c r="H7889" t="str">
        <f>anotacoes!K7889</f>
        <v xml:space="preserve"> 00:06:40,742</v>
      </c>
      <c r="I7889" t="str">
        <f>anotacoes!L7889</f>
        <v xml:space="preserve"> 00:06:43,419</v>
      </c>
      <c r="J7889" t="str">
        <f>IF(L7889="PAUSE",E7889,IF(anotacoes!G7893=conversao_anotacoes!C7889,conversao_anotacoes!C7889,conversao_anotacoes!D7889))</f>
        <v>VALOIS-FORTIER</v>
      </c>
      <c r="K7889" t="str">
        <f t="shared" si="246"/>
        <v>GAN</v>
      </c>
      <c r="L7889" t="str">
        <f>UPPER(anotacoes!H7889)</f>
        <v>GROUNDWORK COMBAT</v>
      </c>
      <c r="M7889" t="str">
        <f>IF(OR(L7889="ATTACK",L7889="FINTA"),"&lt;TECNICA&gt;",UPPER(anotacoes!I7889))</f>
        <v>DEFENSIVE POSITION</v>
      </c>
      <c r="N7889" t="str">
        <f>IF(OR(L7889="ATTACK",L7889="FINTA"),UPPER(anotacoes!I7889),"")</f>
        <v/>
      </c>
      <c r="O7889" s="6" t="str">
        <f>IF(anotacoes!N7889=0,"",anotacoes!N7889)</f>
        <v/>
      </c>
      <c r="P7889" t="str">
        <f>IF(anotacoes!M7889=0,"",UPPER(anotacoes!M7889))</f>
        <v/>
      </c>
      <c r="Q7889" t="str">
        <f t="shared" si="247"/>
        <v>INSERT INTO CONVERSAO_LUTA_ACAO (cd_conversao, id_luta, sequencia, momento_inicio, momento_fim, quem_faz, quem_sofre, acao_tipo, acao, tecnica, direcao, pontuacao) VALUES (1, 115, 66, TRIM(' 00:06:40,742'), TRIM(' 00:06:43,419'), 'VALOIS-FORTIER', 'GAN', 'GROUNDWORK COMBAT', 'DEFENSIVE POSITION', NULL, NULL, NULL)</v>
      </c>
      <c r="R7889" t="s">
        <v>10327</v>
      </c>
    </row>
    <row r="7890" spans="1:18" hidden="1" x14ac:dyDescent="0.25">
      <c r="A7890" s="7">
        <f>anotacoes!D7890</f>
        <v>40951</v>
      </c>
      <c r="B7890" t="str">
        <f>anotacoes!C7890</f>
        <v>WORLD CUP OBERWART 2012</v>
      </c>
      <c r="C7890" t="str">
        <f>anotacoes!E7890</f>
        <v>VALOIS-FORTIER</v>
      </c>
      <c r="D7890" t="str">
        <f>anotacoes!F7890</f>
        <v>GAN</v>
      </c>
      <c r="E7890" t="s">
        <v>10325</v>
      </c>
      <c r="F7890">
        <f>anotacoes!A7890</f>
        <v>115</v>
      </c>
      <c r="G7890">
        <f>anotacoes!B7890</f>
        <v>67</v>
      </c>
      <c r="H7890" t="str">
        <f>anotacoes!K7890</f>
        <v xml:space="preserve"> 00:06:43,601</v>
      </c>
      <c r="I7890" t="str">
        <f>anotacoes!L7890</f>
        <v xml:space="preserve"> 00:06:52,117</v>
      </c>
      <c r="J7890" t="str">
        <f>IF(L7890="PAUSE",E7890,IF(anotacoes!G7894=conversao_anotacoes!C7890,conversao_anotacoes!C7890,conversao_anotacoes!D7890))</f>
        <v>&lt;ARBITRO_DESCONHECIDO&gt;</v>
      </c>
      <c r="K7890" t="str">
        <f t="shared" si="246"/>
        <v/>
      </c>
      <c r="L7890" t="str">
        <f>UPPER(anotacoes!H7890)</f>
        <v>PAUSE</v>
      </c>
      <c r="M7890" t="str">
        <f>IF(OR(L7890="ATTACK",L7890="FINTA"),"&lt;TECNICA&gt;",UPPER(anotacoes!I7890))</f>
        <v>SHIDO WITHOUT SCORE</v>
      </c>
      <c r="N7890" t="str">
        <f>IF(OR(L7890="ATTACK",L7890="FINTA"),UPPER(anotacoes!I7890),"")</f>
        <v/>
      </c>
      <c r="O7890" s="6" t="str">
        <f>IF(anotacoes!N7890=0,"",anotacoes!N7890)</f>
        <v/>
      </c>
      <c r="P7890" t="str">
        <f>IF(anotacoes!M7890=0,"",UPPER(anotacoes!M7890))</f>
        <v/>
      </c>
      <c r="Q7890" t="str">
        <f t="shared" si="247"/>
        <v>INSERT INTO CONVERSAO_LUTA_ACAO (cd_conversao, id_luta, sequencia, momento_inicio, momento_fim, quem_faz, quem_sofre, acao_tipo, acao, tecnica, direcao, pontuacao) VALUES (1, 115, 67, TRIM(' 00:06:43,601'), TRIM(' 00:06:52,117'), '&lt;ARBITRO_DESCONHECIDO&gt;', '', 'PAUSE', 'SHIDO WITHOUT SCORE', NULL, NULL, NULL)</v>
      </c>
      <c r="R7890" t="s">
        <v>10327</v>
      </c>
    </row>
    <row r="7891" spans="1:18" hidden="1" x14ac:dyDescent="0.25">
      <c r="A7891" s="7">
        <f>anotacoes!D7891</f>
        <v>40951</v>
      </c>
      <c r="B7891" t="str">
        <f>anotacoes!C7891</f>
        <v>WORLD CUP OBERWART 2012</v>
      </c>
      <c r="C7891" t="str">
        <f>anotacoes!E7891</f>
        <v>VALOIS-FORTIER</v>
      </c>
      <c r="D7891" t="str">
        <f>anotacoes!F7891</f>
        <v>GAN</v>
      </c>
      <c r="E7891" t="s">
        <v>10325</v>
      </c>
      <c r="F7891">
        <f>anotacoes!A7891</f>
        <v>115</v>
      </c>
      <c r="G7891">
        <f>anotacoes!B7891</f>
        <v>68</v>
      </c>
      <c r="H7891" t="str">
        <f>anotacoes!K7891</f>
        <v xml:space="preserve"> 00:06:52,117</v>
      </c>
      <c r="I7891" t="str">
        <f>anotacoes!L7891</f>
        <v xml:space="preserve"> 00:06:53,481</v>
      </c>
      <c r="J7891" t="str">
        <f>IF(L7891="PAUSE",E7891,IF(anotacoes!G7895=conversao_anotacoes!C7891,conversao_anotacoes!C7891,conversao_anotacoes!D7891))</f>
        <v>VALOIS-FORTIER</v>
      </c>
      <c r="K7891" t="str">
        <f t="shared" si="246"/>
        <v>GAN</v>
      </c>
      <c r="L7891" t="str">
        <f>UPPER(anotacoes!H7891)</f>
        <v>DISPLACEMENT</v>
      </c>
      <c r="M7891" t="str">
        <f>IF(OR(L7891="ATTACK",L7891="FINTA"),"&lt;TECNICA&gt;",UPPER(anotacoes!I7891))</f>
        <v>2-3 STEP HESITANT RIGHT</v>
      </c>
      <c r="N7891" t="str">
        <f>IF(OR(L7891="ATTACK",L7891="FINTA"),UPPER(anotacoes!I7891),"")</f>
        <v/>
      </c>
      <c r="O7891" s="6" t="str">
        <f>IF(anotacoes!N7891=0,"",anotacoes!N7891)</f>
        <v/>
      </c>
      <c r="P7891" t="str">
        <f>IF(anotacoes!M7891=0,"",UPPER(anotacoes!M7891))</f>
        <v/>
      </c>
      <c r="Q7891" t="str">
        <f t="shared" si="247"/>
        <v>INSERT INTO CONVERSAO_LUTA_ACAO (cd_conversao, id_luta, sequencia, momento_inicio, momento_fim, quem_faz, quem_sofre, acao_tipo, acao, tecnica, direcao, pontuacao) VALUES (1, 115, 68, TRIM(' 00:06:52,117'), TRIM(' 00:06:53,481'), 'VALOIS-FORTIER', 'GAN', 'DISPLACEMENT', '2-3 STEP HESITANT RIGHT', NULL, NULL, NULL)</v>
      </c>
      <c r="R7891" t="s">
        <v>10327</v>
      </c>
    </row>
    <row r="7892" spans="1:18" hidden="1" x14ac:dyDescent="0.25">
      <c r="A7892" s="7">
        <f>anotacoes!D7892</f>
        <v>40951</v>
      </c>
      <c r="B7892" t="str">
        <f>anotacoes!C7892</f>
        <v>WORLD CUP OBERWART 2012</v>
      </c>
      <c r="C7892" t="str">
        <f>anotacoes!E7892</f>
        <v>VALOIS-FORTIER</v>
      </c>
      <c r="D7892" t="str">
        <f>anotacoes!F7892</f>
        <v>GAN</v>
      </c>
      <c r="E7892" t="s">
        <v>10325</v>
      </c>
      <c r="F7892">
        <f>anotacoes!A7892</f>
        <v>115</v>
      </c>
      <c r="G7892">
        <f>anotacoes!B7892</f>
        <v>69</v>
      </c>
      <c r="H7892" t="str">
        <f>anotacoes!K7892</f>
        <v xml:space="preserve"> 00:06:53,646</v>
      </c>
      <c r="I7892" t="str">
        <f>anotacoes!L7892</f>
        <v xml:space="preserve"> 00:06:54,253</v>
      </c>
      <c r="J7892" t="str">
        <f>IF(L7892="PAUSE",E7892,IF(anotacoes!G7896=conversao_anotacoes!C7892,conversao_anotacoes!C7892,conversao_anotacoes!D7892))</f>
        <v>VALOIS-FORTIER</v>
      </c>
      <c r="K7892" t="str">
        <f t="shared" si="246"/>
        <v>GAN</v>
      </c>
      <c r="L7892" t="str">
        <f>UPPER(anotacoes!H7892)</f>
        <v>ATTACK</v>
      </c>
      <c r="M7892" t="str">
        <f>IF(OR(L7892="ATTACK",L7892="FINTA"),"&lt;TECNICA&gt;",UPPER(anotacoes!I7892))</f>
        <v>&lt;TECNICA&gt;</v>
      </c>
      <c r="N7892" t="str">
        <f>IF(OR(L7892="ATTACK",L7892="FINTA"),UPPER(anotacoes!I7892),"")</f>
        <v>KATA OTOSHI KUZURE</v>
      </c>
      <c r="O7892" s="6">
        <f>IF(anotacoes!N7892=0,"",anotacoes!N7892)</f>
        <v>6</v>
      </c>
      <c r="P7892" t="str">
        <f>IF(anotacoes!M7892=0,"",UPPER(anotacoes!M7892))</f>
        <v/>
      </c>
      <c r="Q7892" t="str">
        <f t="shared" si="247"/>
        <v>INSERT INTO CONVERSAO_LUTA_ACAO (cd_conversao, id_luta, sequencia, momento_inicio, momento_fim, quem_faz, quem_sofre, acao_tipo, acao, tecnica, direcao, pontuacao) VALUES (1, 115, 69, TRIM(' 00:06:53,646'), TRIM(' 00:06:54,253'), 'VALOIS-FORTIER', 'GAN', 'ATTACK', '&lt;TECNICA&gt;', 'KATA OTOSHI KUZURE', 6, NULL)</v>
      </c>
      <c r="R7892" t="s">
        <v>10327</v>
      </c>
    </row>
    <row r="7893" spans="1:18" hidden="1" x14ac:dyDescent="0.25">
      <c r="A7893" s="7">
        <f>anotacoes!D7893</f>
        <v>40951</v>
      </c>
      <c r="B7893" t="str">
        <f>anotacoes!C7893</f>
        <v>WORLD CUP OBERWART 2012</v>
      </c>
      <c r="C7893" t="str">
        <f>anotacoes!E7893</f>
        <v>VALOIS-FORTIER</v>
      </c>
      <c r="D7893" t="str">
        <f>anotacoes!F7893</f>
        <v>GAN</v>
      </c>
      <c r="E7893" t="s">
        <v>10325</v>
      </c>
      <c r="F7893">
        <f>anotacoes!A7893</f>
        <v>115</v>
      </c>
      <c r="G7893">
        <f>anotacoes!B7893</f>
        <v>70</v>
      </c>
      <c r="H7893" t="str">
        <f>anotacoes!K7893</f>
        <v xml:space="preserve"> 00:06:54,253</v>
      </c>
      <c r="I7893" t="str">
        <f>anotacoes!L7893</f>
        <v xml:space="preserve"> 00:06:59,703</v>
      </c>
      <c r="J7893" t="str">
        <f>IF(L7893="PAUSE",E7893,IF(anotacoes!G7897=conversao_anotacoes!C7893,conversao_anotacoes!C7893,conversao_anotacoes!D7893))</f>
        <v>VALOIS-FORTIER</v>
      </c>
      <c r="K7893" t="str">
        <f t="shared" si="246"/>
        <v>GAN</v>
      </c>
      <c r="L7893" t="str">
        <f>UPPER(anotacoes!H7893)</f>
        <v>GROUNDWORK COMBAT</v>
      </c>
      <c r="M7893" t="str">
        <f>IF(OR(L7893="ATTACK",L7893="FINTA"),"&lt;TECNICA&gt;",UPPER(anotacoes!I7893))</f>
        <v>DEFENSIVE POSITION</v>
      </c>
      <c r="N7893" t="str">
        <f>IF(OR(L7893="ATTACK",L7893="FINTA"),UPPER(anotacoes!I7893),"")</f>
        <v/>
      </c>
      <c r="O7893" s="6" t="str">
        <f>IF(anotacoes!N7893=0,"",anotacoes!N7893)</f>
        <v/>
      </c>
      <c r="P7893" t="str">
        <f>IF(anotacoes!M7893=0,"",UPPER(anotacoes!M7893))</f>
        <v/>
      </c>
      <c r="Q7893" t="str">
        <f t="shared" si="247"/>
        <v>INSERT INTO CONVERSAO_LUTA_ACAO (cd_conversao, id_luta, sequencia, momento_inicio, momento_fim, quem_faz, quem_sofre, acao_tipo, acao, tecnica, direcao, pontuacao) VALUES (1, 115, 70, TRIM(' 00:06:54,253'), TRIM(' 00:06:59,703'), 'VALOIS-FORTIER', 'GAN', 'GROUNDWORK COMBAT', 'DEFENSIVE POSITION', NULL, NULL, NULL)</v>
      </c>
      <c r="R7893" t="s">
        <v>10327</v>
      </c>
    </row>
    <row r="7894" spans="1:18" hidden="1" x14ac:dyDescent="0.25">
      <c r="A7894" s="7">
        <f>anotacoes!D7894</f>
        <v>40951</v>
      </c>
      <c r="B7894" t="str">
        <f>anotacoes!C7894</f>
        <v>WORLD CUP OBERWART 2012</v>
      </c>
      <c r="C7894" t="str">
        <f>anotacoes!E7894</f>
        <v>VALOIS-FORTIER</v>
      </c>
      <c r="D7894" t="str">
        <f>anotacoes!F7894</f>
        <v>GAN</v>
      </c>
      <c r="E7894" t="s">
        <v>10325</v>
      </c>
      <c r="F7894">
        <f>anotacoes!A7894</f>
        <v>115</v>
      </c>
      <c r="G7894">
        <f>anotacoes!B7894</f>
        <v>71</v>
      </c>
      <c r="H7894" t="str">
        <f>anotacoes!K7894</f>
        <v xml:space="preserve"> 00:06:59,877</v>
      </c>
      <c r="I7894" t="str">
        <f>anotacoes!L7894</f>
        <v xml:space="preserve"> 00:07:04,100</v>
      </c>
      <c r="J7894" t="str">
        <f>IF(L7894="PAUSE",E7894,IF(anotacoes!G7898=conversao_anotacoes!C7894,conversao_anotacoes!C7894,conversao_anotacoes!D7894))</f>
        <v>&lt;ARBITRO_DESCONHECIDO&gt;</v>
      </c>
      <c r="K7894" t="str">
        <f t="shared" si="246"/>
        <v/>
      </c>
      <c r="L7894" t="str">
        <f>UPPER(anotacoes!H7894)</f>
        <v>PAUSE</v>
      </c>
      <c r="M7894" t="str">
        <f>IF(OR(L7894="ATTACK",L7894="FINTA"),"&lt;TECNICA&gt;",UPPER(anotacoes!I7894))</f>
        <v>ENTRE LUTAS</v>
      </c>
      <c r="N7894" t="str">
        <f>IF(OR(L7894="ATTACK",L7894="FINTA"),UPPER(anotacoes!I7894),"")</f>
        <v/>
      </c>
      <c r="O7894" s="6" t="str">
        <f>IF(anotacoes!N7894=0,"",anotacoes!N7894)</f>
        <v/>
      </c>
      <c r="P7894" t="str">
        <f>IF(anotacoes!M7894=0,"",UPPER(anotacoes!M7894))</f>
        <v/>
      </c>
      <c r="Q7894" t="str">
        <f t="shared" si="247"/>
        <v>INSERT INTO CONVERSAO_LUTA_ACAO (cd_conversao, id_luta, sequencia, momento_inicio, momento_fim, quem_faz, quem_sofre, acao_tipo, acao, tecnica, direcao, pontuacao) VALUES (1, 115, 71, TRIM(' 00:06:59,877'), TRIM(' 00:07:04,100'), '&lt;ARBITRO_DESCONHECIDO&gt;', '', 'PAUSE', 'ENTRE LUTAS', NULL, NULL, NULL)</v>
      </c>
      <c r="R7894" t="s">
        <v>10327</v>
      </c>
    </row>
    <row r="7895" spans="1:18" hidden="1" x14ac:dyDescent="0.25">
      <c r="A7895" s="7">
        <f>anotacoes!D7895</f>
        <v>40951</v>
      </c>
      <c r="B7895" t="str">
        <f>anotacoes!C7895</f>
        <v>WORLD CUP OBERWART 2012</v>
      </c>
      <c r="C7895" t="str">
        <f>anotacoes!E7895</f>
        <v>VALOIS-FORTIER</v>
      </c>
      <c r="D7895" t="str">
        <f>anotacoes!F7895</f>
        <v>GAN</v>
      </c>
      <c r="E7895" t="s">
        <v>10325</v>
      </c>
      <c r="F7895">
        <f>anotacoes!A7895</f>
        <v>115</v>
      </c>
      <c r="G7895">
        <f>anotacoes!B7895</f>
        <v>72</v>
      </c>
      <c r="H7895" t="str">
        <f>anotacoes!K7895</f>
        <v xml:space="preserve"> 00:07:04,100</v>
      </c>
      <c r="I7895" t="str">
        <f>anotacoes!L7895</f>
        <v xml:space="preserve"> 00:07:05,771</v>
      </c>
      <c r="J7895" t="str">
        <f>IF(L7895="PAUSE",E7895,IF(anotacoes!G7899=conversao_anotacoes!C7895,conversao_anotacoes!C7895,conversao_anotacoes!D7895))</f>
        <v>VALOIS-FORTIER</v>
      </c>
      <c r="K7895" t="str">
        <f t="shared" si="246"/>
        <v>GAN</v>
      </c>
      <c r="L7895" t="str">
        <f>UPPER(anotacoes!H7895)</f>
        <v>DISPLACEMENT</v>
      </c>
      <c r="M7895" t="str">
        <f>IF(OR(L7895="ATTACK",L7895="FINTA"),"&lt;TECNICA&gt;",UPPER(anotacoes!I7895))</f>
        <v>2-3 STEP HESITANT RIGHT</v>
      </c>
      <c r="N7895" t="str">
        <f>IF(OR(L7895="ATTACK",L7895="FINTA"),UPPER(anotacoes!I7895),"")</f>
        <v/>
      </c>
      <c r="O7895" s="6" t="str">
        <f>IF(anotacoes!N7895=0,"",anotacoes!N7895)</f>
        <v/>
      </c>
      <c r="P7895" t="str">
        <f>IF(anotacoes!M7895=0,"",UPPER(anotacoes!M7895))</f>
        <v/>
      </c>
      <c r="Q7895" t="str">
        <f t="shared" si="247"/>
        <v>INSERT INTO CONVERSAO_LUTA_ACAO (cd_conversao, id_luta, sequencia, momento_inicio, momento_fim, quem_faz, quem_sofre, acao_tipo, acao, tecnica, direcao, pontuacao) VALUES (1, 115, 72, TRIM(' 00:07:04,100'), TRIM(' 00:07:05,771'), 'VALOIS-FORTIER', 'GAN', 'DISPLACEMENT', '2-3 STEP HESITANT RIGHT', NULL, NULL, NULL)</v>
      </c>
      <c r="R7895" t="s">
        <v>10327</v>
      </c>
    </row>
    <row r="7896" spans="1:18" hidden="1" x14ac:dyDescent="0.25">
      <c r="A7896" s="7">
        <f>anotacoes!D7896</f>
        <v>40951</v>
      </c>
      <c r="B7896" t="str">
        <f>anotacoes!C7896</f>
        <v>WORLD CUP OBERWART 2012</v>
      </c>
      <c r="C7896" t="str">
        <f>anotacoes!E7896</f>
        <v>VALOIS-FORTIER</v>
      </c>
      <c r="D7896" t="str">
        <f>anotacoes!F7896</f>
        <v>GAN</v>
      </c>
      <c r="E7896" t="s">
        <v>10325</v>
      </c>
      <c r="F7896">
        <f>anotacoes!A7896</f>
        <v>115</v>
      </c>
      <c r="G7896">
        <f>anotacoes!B7896</f>
        <v>73</v>
      </c>
      <c r="H7896" t="str">
        <f>anotacoes!K7896</f>
        <v xml:space="preserve"> 00:07:05,771</v>
      </c>
      <c r="I7896" t="str">
        <f>anotacoes!L7896</f>
        <v xml:space="preserve"> 00:07:08,267</v>
      </c>
      <c r="J7896" t="str">
        <f>IF(L7896="PAUSE",E7896,IF(anotacoes!G7900=conversao_anotacoes!C7896,conversao_anotacoes!C7896,conversao_anotacoes!D7896))</f>
        <v>VALOIS-FORTIER</v>
      </c>
      <c r="K7896" t="str">
        <f t="shared" si="246"/>
        <v>GAN</v>
      </c>
      <c r="L7896" t="str">
        <f>UPPER(anotacoes!H7896)</f>
        <v>GRIP TIME</v>
      </c>
      <c r="M7896" t="str">
        <f>IF(OR(L7896="ATTACK",L7896="FINTA"),"&lt;TECNICA&gt;",UPPER(anotacoes!I7896))</f>
        <v>LEFT COLLAR</v>
      </c>
      <c r="N7896" t="str">
        <f>IF(OR(L7896="ATTACK",L7896="FINTA"),UPPER(anotacoes!I7896),"")</f>
        <v/>
      </c>
      <c r="O7896" s="6" t="str">
        <f>IF(anotacoes!N7896=0,"",anotacoes!N7896)</f>
        <v/>
      </c>
      <c r="P7896" t="str">
        <f>IF(anotacoes!M7896=0,"",UPPER(anotacoes!M7896))</f>
        <v/>
      </c>
      <c r="Q7896" t="str">
        <f t="shared" si="247"/>
        <v>INSERT INTO CONVERSAO_LUTA_ACAO (cd_conversao, id_luta, sequencia, momento_inicio, momento_fim, quem_faz, quem_sofre, acao_tipo, acao, tecnica, direcao, pontuacao) VALUES (1, 115, 73, TRIM(' 00:07:05,771'), TRIM(' 00:07:08,267'), 'VALOIS-FORTIER', 'GAN', 'GRIP TIME', 'LEFT COLLAR', NULL, NULL, NULL)</v>
      </c>
      <c r="R7896" t="s">
        <v>10327</v>
      </c>
    </row>
    <row r="7897" spans="1:18" hidden="1" x14ac:dyDescent="0.25">
      <c r="A7897" s="7">
        <f>anotacoes!D7897</f>
        <v>40951</v>
      </c>
      <c r="B7897" t="str">
        <f>anotacoes!C7897</f>
        <v>WORLD CUP OBERWART 2012</v>
      </c>
      <c r="C7897" t="str">
        <f>anotacoes!E7897</f>
        <v>VALOIS-FORTIER</v>
      </c>
      <c r="D7897" t="str">
        <f>anotacoes!F7897</f>
        <v>GAN</v>
      </c>
      <c r="E7897" t="s">
        <v>10325</v>
      </c>
      <c r="F7897">
        <f>anotacoes!A7897</f>
        <v>115</v>
      </c>
      <c r="G7897">
        <f>anotacoes!B7897</f>
        <v>74</v>
      </c>
      <c r="H7897" t="str">
        <f>anotacoes!K7897</f>
        <v xml:space="preserve"> 00:07:08,408</v>
      </c>
      <c r="I7897" t="str">
        <f>anotacoes!L7897</f>
        <v xml:space="preserve"> 00:07:14,507</v>
      </c>
      <c r="J7897" t="str">
        <f>IF(L7897="PAUSE",E7897,IF(anotacoes!G7901=conversao_anotacoes!C7897,conversao_anotacoes!C7897,conversao_anotacoes!D7897))</f>
        <v>VALOIS-FORTIER</v>
      </c>
      <c r="K7897" t="str">
        <f t="shared" si="246"/>
        <v>GAN</v>
      </c>
      <c r="L7897" t="str">
        <f>UPPER(anotacoes!H7897)</f>
        <v>GRIP TIME</v>
      </c>
      <c r="M7897" t="str">
        <f>IF(OR(L7897="ATTACK",L7897="FINTA"),"&lt;TECNICA&gt;",UPPER(anotacoes!I7897))</f>
        <v>LEFT COLLAR RIGHT COLLAR</v>
      </c>
      <c r="N7897" t="str">
        <f>IF(OR(L7897="ATTACK",L7897="FINTA"),UPPER(anotacoes!I7897),"")</f>
        <v/>
      </c>
      <c r="O7897" s="6" t="str">
        <f>IF(anotacoes!N7897=0,"",anotacoes!N7897)</f>
        <v/>
      </c>
      <c r="P7897" t="str">
        <f>IF(anotacoes!M7897=0,"",UPPER(anotacoes!M7897))</f>
        <v/>
      </c>
      <c r="Q7897" t="str">
        <f t="shared" si="247"/>
        <v>INSERT INTO CONVERSAO_LUTA_ACAO (cd_conversao, id_luta, sequencia, momento_inicio, momento_fim, quem_faz, quem_sofre, acao_tipo, acao, tecnica, direcao, pontuacao) VALUES (1, 115, 74, TRIM(' 00:07:08,408'), TRIM(' 00:07:14,507'), 'VALOIS-FORTIER', 'GAN', 'GRIP TIME', 'LEFT COLLAR RIGHT COLLAR', NULL, NULL, NULL)</v>
      </c>
      <c r="R7897" t="s">
        <v>10327</v>
      </c>
    </row>
    <row r="7898" spans="1:18" hidden="1" x14ac:dyDescent="0.25">
      <c r="A7898" s="7">
        <f>anotacoes!D7898</f>
        <v>40951</v>
      </c>
      <c r="B7898" t="str">
        <f>anotacoes!C7898</f>
        <v>WORLD CUP OBERWART 2012</v>
      </c>
      <c r="C7898" t="str">
        <f>anotacoes!E7898</f>
        <v>VALOIS-FORTIER</v>
      </c>
      <c r="D7898" t="str">
        <f>anotacoes!F7898</f>
        <v>GAN</v>
      </c>
      <c r="E7898" t="s">
        <v>10325</v>
      </c>
      <c r="F7898">
        <f>anotacoes!A7898</f>
        <v>115</v>
      </c>
      <c r="G7898">
        <f>anotacoes!B7898</f>
        <v>75</v>
      </c>
      <c r="H7898" t="str">
        <f>anotacoes!K7898</f>
        <v xml:space="preserve"> 00:07:14,507</v>
      </c>
      <c r="I7898" t="str">
        <f>anotacoes!L7898</f>
        <v xml:space="preserve"> 00:07:14,507</v>
      </c>
      <c r="J7898" t="str">
        <f>IF(L7898="PAUSE",E7898,IF(anotacoes!G7902=conversao_anotacoes!C7898,conversao_anotacoes!C7898,conversao_anotacoes!D7898))</f>
        <v>VALOIS-FORTIER</v>
      </c>
      <c r="K7898" t="str">
        <f t="shared" si="246"/>
        <v>GAN</v>
      </c>
      <c r="L7898" t="str">
        <f>UPPER(anotacoes!H7898)</f>
        <v>ATTACK</v>
      </c>
      <c r="M7898" t="str">
        <f>IF(OR(L7898="ATTACK",L7898="FINTA"),"&lt;TECNICA&gt;",UPPER(anotacoes!I7898))</f>
        <v>&lt;TECNICA&gt;</v>
      </c>
      <c r="N7898" t="str">
        <f>IF(OR(L7898="ATTACK",L7898="FINTA"),UPPER(anotacoes!I7898),"")</f>
        <v>KOUCHI GARI</v>
      </c>
      <c r="O7898" s="6">
        <f>IF(anotacoes!N7898=0,"",anotacoes!N7898)</f>
        <v>7</v>
      </c>
      <c r="P7898" t="str">
        <f>IF(anotacoes!M7898=0,"",UPPER(anotacoes!M7898))</f>
        <v/>
      </c>
      <c r="Q7898" t="str">
        <f t="shared" si="247"/>
        <v>INSERT INTO CONVERSAO_LUTA_ACAO (cd_conversao, id_luta, sequencia, momento_inicio, momento_fim, quem_faz, quem_sofre, acao_tipo, acao, tecnica, direcao, pontuacao) VALUES (1, 115, 75, TRIM(' 00:07:14,507'), TRIM(' 00:07:14,507'), 'VALOIS-FORTIER', 'GAN', 'ATTACK', '&lt;TECNICA&gt;', 'KOUCHI GARI', 7, NULL)</v>
      </c>
      <c r="R7898" t="s">
        <v>10327</v>
      </c>
    </row>
    <row r="7899" spans="1:18" hidden="1" x14ac:dyDescent="0.25">
      <c r="A7899" s="7">
        <f>anotacoes!D7899</f>
        <v>40951</v>
      </c>
      <c r="B7899" t="str">
        <f>anotacoes!C7899</f>
        <v>WORLD CUP OBERWART 2012</v>
      </c>
      <c r="C7899" t="str">
        <f>anotacoes!E7899</f>
        <v>VALOIS-FORTIER</v>
      </c>
      <c r="D7899" t="str">
        <f>anotacoes!F7899</f>
        <v>GAN</v>
      </c>
      <c r="E7899" t="s">
        <v>10325</v>
      </c>
      <c r="F7899">
        <f>anotacoes!A7899</f>
        <v>115</v>
      </c>
      <c r="G7899">
        <f>anotacoes!B7899</f>
        <v>76</v>
      </c>
      <c r="H7899" t="str">
        <f>anotacoes!K7899</f>
        <v xml:space="preserve"> 00:07:14,507</v>
      </c>
      <c r="I7899" t="str">
        <f>anotacoes!L7899</f>
        <v xml:space="preserve"> 00:07:24,503</v>
      </c>
      <c r="J7899" t="str">
        <f>IF(L7899="PAUSE",E7899,IF(anotacoes!G7903=conversao_anotacoes!C7899,conversao_anotacoes!C7899,conversao_anotacoes!D7899))</f>
        <v>VALOIS-FORTIER</v>
      </c>
      <c r="K7899" t="str">
        <f t="shared" si="246"/>
        <v>GAN</v>
      </c>
      <c r="L7899" t="str">
        <f>UPPER(anotacoes!H7899)</f>
        <v>GRIP TIME</v>
      </c>
      <c r="M7899" t="str">
        <f>IF(OR(L7899="ATTACK",L7899="FINTA"),"&lt;TECNICA&gt;",UPPER(anotacoes!I7899))</f>
        <v>LEFT COLLAR</v>
      </c>
      <c r="N7899" t="str">
        <f>IF(OR(L7899="ATTACK",L7899="FINTA"),UPPER(anotacoes!I7899),"")</f>
        <v/>
      </c>
      <c r="O7899" s="6" t="str">
        <f>IF(anotacoes!N7899=0,"",anotacoes!N7899)</f>
        <v/>
      </c>
      <c r="P7899" t="str">
        <f>IF(anotacoes!M7899=0,"",UPPER(anotacoes!M7899))</f>
        <v/>
      </c>
      <c r="Q7899" t="str">
        <f t="shared" si="247"/>
        <v>INSERT INTO CONVERSAO_LUTA_ACAO (cd_conversao, id_luta, sequencia, momento_inicio, momento_fim, quem_faz, quem_sofre, acao_tipo, acao, tecnica, direcao, pontuacao) VALUES (1, 115, 76, TRIM(' 00:07:14,507'), TRIM(' 00:07:24,503'), 'VALOIS-FORTIER', 'GAN', 'GRIP TIME', 'LEFT COLLAR', NULL, NULL, NULL)</v>
      </c>
      <c r="R7899" t="s">
        <v>10327</v>
      </c>
    </row>
    <row r="7900" spans="1:18" hidden="1" x14ac:dyDescent="0.25">
      <c r="A7900" s="7">
        <f>anotacoes!D7900</f>
        <v>40951</v>
      </c>
      <c r="B7900" t="str">
        <f>anotacoes!C7900</f>
        <v>WORLD CUP OBERWART 2012</v>
      </c>
      <c r="C7900" t="str">
        <f>anotacoes!E7900</f>
        <v>VALOIS-FORTIER</v>
      </c>
      <c r="D7900" t="str">
        <f>anotacoes!F7900</f>
        <v>GAN</v>
      </c>
      <c r="E7900" t="s">
        <v>10325</v>
      </c>
      <c r="F7900">
        <f>anotacoes!A7900</f>
        <v>115</v>
      </c>
      <c r="G7900">
        <f>anotacoes!B7900</f>
        <v>77</v>
      </c>
      <c r="H7900" t="str">
        <f>anotacoes!K7900</f>
        <v xml:space="preserve"> 00:07:24,658</v>
      </c>
      <c r="I7900" t="str">
        <f>anotacoes!L7900</f>
        <v xml:space="preserve"> 00:07:30,214</v>
      </c>
      <c r="J7900" t="str">
        <f>IF(L7900="PAUSE",E7900,IF(anotacoes!G7904=conversao_anotacoes!C7900,conversao_anotacoes!C7900,conversao_anotacoes!D7900))</f>
        <v>&lt;ARBITRO_DESCONHECIDO&gt;</v>
      </c>
      <c r="K7900" t="str">
        <f t="shared" si="246"/>
        <v/>
      </c>
      <c r="L7900" t="str">
        <f>UPPER(anotacoes!H7900)</f>
        <v>PAUSE</v>
      </c>
      <c r="M7900" t="str">
        <f>IF(OR(L7900="ATTACK",L7900="FINTA"),"&lt;TECNICA&gt;",UPPER(anotacoes!I7900))</f>
        <v>&lt;NAO_CLASSIFICADO&gt;</v>
      </c>
      <c r="N7900" t="str">
        <f>IF(OR(L7900="ATTACK",L7900="FINTA"),UPPER(anotacoes!I7900),"")</f>
        <v/>
      </c>
      <c r="O7900" s="6" t="str">
        <f>IF(anotacoes!N7900=0,"",anotacoes!N7900)</f>
        <v/>
      </c>
      <c r="P7900" t="str">
        <f>IF(anotacoes!M7900=0,"",UPPER(anotacoes!M7900))</f>
        <v/>
      </c>
      <c r="Q7900" t="str">
        <f t="shared" si="247"/>
        <v>INSERT INTO CONVERSAO_LUTA_ACAO (cd_conversao, id_luta, sequencia, momento_inicio, momento_fim, quem_faz, quem_sofre, acao_tipo, acao, tecnica, direcao, pontuacao) VALUES (1, 115, 77, TRIM(' 00:07:24,658'), TRIM(' 00:07:30,214'), '&lt;ARBITRO_DESCONHECIDO&gt;', '', 'PAUSE', '&lt;NAO_CLASSIFICADO&gt;', NULL, NULL, NULL)</v>
      </c>
      <c r="R7900" t="s">
        <v>10327</v>
      </c>
    </row>
    <row r="7901" spans="1:18" hidden="1" x14ac:dyDescent="0.25">
      <c r="A7901" s="7">
        <f>anotacoes!D7901</f>
        <v>40951</v>
      </c>
      <c r="B7901" t="str">
        <f>anotacoes!C7901</f>
        <v>WORLD CUP OBERWART 2012</v>
      </c>
      <c r="C7901" t="str">
        <f>anotacoes!E7901</f>
        <v>VALOIS-FORTIER</v>
      </c>
      <c r="D7901" t="str">
        <f>anotacoes!F7901</f>
        <v>GAN</v>
      </c>
      <c r="E7901" t="s">
        <v>10325</v>
      </c>
      <c r="F7901">
        <f>anotacoes!A7901</f>
        <v>115</v>
      </c>
      <c r="G7901">
        <f>anotacoes!B7901</f>
        <v>78</v>
      </c>
      <c r="H7901" t="str">
        <f>anotacoes!K7901</f>
        <v xml:space="preserve"> 00:07:30,376</v>
      </c>
      <c r="I7901" t="str">
        <f>anotacoes!L7901</f>
        <v xml:space="preserve"> 00:07:32,705</v>
      </c>
      <c r="J7901" t="str">
        <f>IF(L7901="PAUSE",E7901,IF(anotacoes!G7905=conversao_anotacoes!C7901,conversao_anotacoes!C7901,conversao_anotacoes!D7901))</f>
        <v>VALOIS-FORTIER</v>
      </c>
      <c r="K7901" t="str">
        <f t="shared" si="246"/>
        <v>GAN</v>
      </c>
      <c r="L7901" t="str">
        <f>UPPER(anotacoes!H7901)</f>
        <v>DISPLACEMENT</v>
      </c>
      <c r="M7901" t="str">
        <f>IF(OR(L7901="ATTACK",L7901="FINTA"),"&lt;TECNICA&gt;",UPPER(anotacoes!I7901))</f>
        <v>2-3 STEP HESITANT RIGHT</v>
      </c>
      <c r="N7901" t="str">
        <f>IF(OR(L7901="ATTACK",L7901="FINTA"),UPPER(anotacoes!I7901),"")</f>
        <v/>
      </c>
      <c r="O7901" s="6" t="str">
        <f>IF(anotacoes!N7901=0,"",anotacoes!N7901)</f>
        <v/>
      </c>
      <c r="P7901" t="str">
        <f>IF(anotacoes!M7901=0,"",UPPER(anotacoes!M7901))</f>
        <v/>
      </c>
      <c r="Q7901" t="str">
        <f t="shared" si="247"/>
        <v>INSERT INTO CONVERSAO_LUTA_ACAO (cd_conversao, id_luta, sequencia, momento_inicio, momento_fim, quem_faz, quem_sofre, acao_tipo, acao, tecnica, direcao, pontuacao) VALUES (1, 115, 78, TRIM(' 00:07:30,376'), TRIM(' 00:07:32,705'), 'VALOIS-FORTIER', 'GAN', 'DISPLACEMENT', '2-3 STEP HESITANT RIGHT', NULL, NULL, NULL)</v>
      </c>
      <c r="R7901" t="s">
        <v>10327</v>
      </c>
    </row>
    <row r="7902" spans="1:18" hidden="1" x14ac:dyDescent="0.25">
      <c r="A7902" s="7">
        <f>anotacoes!D7902</f>
        <v>40951</v>
      </c>
      <c r="B7902" t="str">
        <f>anotacoes!C7902</f>
        <v>WORLD CUP OBERWART 2012</v>
      </c>
      <c r="C7902" t="str">
        <f>anotacoes!E7902</f>
        <v>VALOIS-FORTIER</v>
      </c>
      <c r="D7902" t="str">
        <f>anotacoes!F7902</f>
        <v>GAN</v>
      </c>
      <c r="E7902" t="s">
        <v>10325</v>
      </c>
      <c r="F7902">
        <f>anotacoes!A7902</f>
        <v>115</v>
      </c>
      <c r="G7902">
        <f>anotacoes!B7902</f>
        <v>79</v>
      </c>
      <c r="H7902" t="str">
        <f>anotacoes!K7902</f>
        <v xml:space="preserve"> 00:07:32,705</v>
      </c>
      <c r="I7902" t="str">
        <f>anotacoes!L7902</f>
        <v xml:space="preserve"> 00:07:33,745</v>
      </c>
      <c r="J7902" t="str">
        <f>IF(L7902="PAUSE",E7902,IF(anotacoes!G7906=conversao_anotacoes!C7902,conversao_anotacoes!C7902,conversao_anotacoes!D7902))</f>
        <v>VALOIS-FORTIER</v>
      </c>
      <c r="K7902" t="str">
        <f t="shared" si="246"/>
        <v>GAN</v>
      </c>
      <c r="L7902" t="str">
        <f>UPPER(anotacoes!H7902)</f>
        <v>DISPLACEMENT</v>
      </c>
      <c r="M7902" t="str">
        <f>IF(OR(L7902="ATTACK",L7902="FINTA"),"&lt;TECNICA&gt;",UPPER(anotacoes!I7902))</f>
        <v>TRY TO GRIP WITH CONTACT</v>
      </c>
      <c r="N7902" t="str">
        <f>IF(OR(L7902="ATTACK",L7902="FINTA"),UPPER(anotacoes!I7902),"")</f>
        <v/>
      </c>
      <c r="O7902" s="6" t="str">
        <f>IF(anotacoes!N7902=0,"",anotacoes!N7902)</f>
        <v/>
      </c>
      <c r="P7902" t="str">
        <f>IF(anotacoes!M7902=0,"",UPPER(anotacoes!M7902))</f>
        <v/>
      </c>
      <c r="Q7902" t="str">
        <f t="shared" si="247"/>
        <v>INSERT INTO CONVERSAO_LUTA_ACAO (cd_conversao, id_luta, sequencia, momento_inicio, momento_fim, quem_faz, quem_sofre, acao_tipo, acao, tecnica, direcao, pontuacao) VALUES (1, 115, 79, TRIM(' 00:07:32,705'), TRIM(' 00:07:33,745'), 'VALOIS-FORTIER', 'GAN', 'DISPLACEMENT', 'TRY TO GRIP WITH CONTACT', NULL, NULL, NULL)</v>
      </c>
      <c r="R7902" t="s">
        <v>10327</v>
      </c>
    </row>
    <row r="7903" spans="1:18" hidden="1" x14ac:dyDescent="0.25">
      <c r="A7903" s="7">
        <f>anotacoes!D7903</f>
        <v>40951</v>
      </c>
      <c r="B7903" t="str">
        <f>anotacoes!C7903</f>
        <v>WORLD CUP OBERWART 2012</v>
      </c>
      <c r="C7903" t="str">
        <f>anotacoes!E7903</f>
        <v>VALOIS-FORTIER</v>
      </c>
      <c r="D7903" t="str">
        <f>anotacoes!F7903</f>
        <v>GAN</v>
      </c>
      <c r="E7903" t="s">
        <v>10325</v>
      </c>
      <c r="F7903">
        <f>anotacoes!A7903</f>
        <v>115</v>
      </c>
      <c r="G7903">
        <f>anotacoes!B7903</f>
        <v>80</v>
      </c>
      <c r="H7903" t="str">
        <f>anotacoes!K7903</f>
        <v xml:space="preserve"> 00:07:33,745</v>
      </c>
      <c r="I7903" t="str">
        <f>anotacoes!L7903</f>
        <v xml:space="preserve"> 00:07:33,963</v>
      </c>
      <c r="J7903" t="str">
        <f>IF(L7903="PAUSE",E7903,IF(anotacoes!G7907=conversao_anotacoes!C7903,conversao_anotacoes!C7903,conversao_anotacoes!D7903))</f>
        <v>VALOIS-FORTIER</v>
      </c>
      <c r="K7903" t="str">
        <f t="shared" si="246"/>
        <v>GAN</v>
      </c>
      <c r="L7903" t="str">
        <f>UPPER(anotacoes!H7903)</f>
        <v>GRIP TIME</v>
      </c>
      <c r="M7903" t="str">
        <f>IF(OR(L7903="ATTACK",L7903="FINTA"),"&lt;TECNICA&gt;",UPPER(anotacoes!I7903))</f>
        <v>LEFT COLLAR RIGHT SLEEVE</v>
      </c>
      <c r="N7903" t="str">
        <f>IF(OR(L7903="ATTACK",L7903="FINTA"),UPPER(anotacoes!I7903),"")</f>
        <v/>
      </c>
      <c r="O7903" s="6" t="str">
        <f>IF(anotacoes!N7903=0,"",anotacoes!N7903)</f>
        <v/>
      </c>
      <c r="P7903" t="str">
        <f>IF(anotacoes!M7903=0,"",UPPER(anotacoes!M7903))</f>
        <v/>
      </c>
      <c r="Q7903" t="str">
        <f t="shared" si="247"/>
        <v>INSERT INTO CONVERSAO_LUTA_ACAO (cd_conversao, id_luta, sequencia, momento_inicio, momento_fim, quem_faz, quem_sofre, acao_tipo, acao, tecnica, direcao, pontuacao) VALUES (1, 115, 80, TRIM(' 00:07:33,745'), TRIM(' 00:07:33,963'), 'VALOIS-FORTIER', 'GAN', 'GRIP TIME', 'LEFT COLLAR RIGHT SLEEVE', NULL, NULL, NULL)</v>
      </c>
      <c r="R7903" t="s">
        <v>10327</v>
      </c>
    </row>
    <row r="7904" spans="1:18" hidden="1" x14ac:dyDescent="0.25">
      <c r="A7904" s="7">
        <f>anotacoes!D7904</f>
        <v>40951</v>
      </c>
      <c r="B7904" t="str">
        <f>anotacoes!C7904</f>
        <v>WORLD CUP OBERWART 2012</v>
      </c>
      <c r="C7904" t="str">
        <f>anotacoes!E7904</f>
        <v>VALOIS-FORTIER</v>
      </c>
      <c r="D7904" t="str">
        <f>anotacoes!F7904</f>
        <v>GAN</v>
      </c>
      <c r="E7904" t="s">
        <v>10325</v>
      </c>
      <c r="F7904">
        <f>anotacoes!A7904</f>
        <v>115</v>
      </c>
      <c r="G7904">
        <f>anotacoes!B7904</f>
        <v>81</v>
      </c>
      <c r="H7904" t="str">
        <f>anotacoes!K7904</f>
        <v xml:space="preserve"> 00:07:33,963</v>
      </c>
      <c r="I7904" t="str">
        <f>anotacoes!L7904</f>
        <v xml:space="preserve"> 00:07:33,963</v>
      </c>
      <c r="J7904" t="str">
        <f>IF(L7904="PAUSE",E7904,IF(anotacoes!G7908=conversao_anotacoes!C7904,conversao_anotacoes!C7904,conversao_anotacoes!D7904))</f>
        <v>VALOIS-FORTIER</v>
      </c>
      <c r="K7904" t="str">
        <f t="shared" si="246"/>
        <v>GAN</v>
      </c>
      <c r="L7904" t="str">
        <f>UPPER(anotacoes!H7904)</f>
        <v>ATTACK</v>
      </c>
      <c r="M7904" t="str">
        <f>IF(OR(L7904="ATTACK",L7904="FINTA"),"&lt;TECNICA&gt;",UPPER(anotacoes!I7904))</f>
        <v>&lt;TECNICA&gt;</v>
      </c>
      <c r="N7904" t="str">
        <f>IF(OR(L7904="ATTACK",L7904="FINTA"),UPPER(anotacoes!I7904),"")</f>
        <v>KOUCHI GARI</v>
      </c>
      <c r="O7904" s="6">
        <f>IF(anotacoes!N7904=0,"",anotacoes!N7904)</f>
        <v>4</v>
      </c>
      <c r="P7904" t="str">
        <f>IF(anotacoes!M7904=0,"",UPPER(anotacoes!M7904))</f>
        <v/>
      </c>
      <c r="Q7904" t="str">
        <f t="shared" si="247"/>
        <v>INSERT INTO CONVERSAO_LUTA_ACAO (cd_conversao, id_luta, sequencia, momento_inicio, momento_fim, quem_faz, quem_sofre, acao_tipo, acao, tecnica, direcao, pontuacao) VALUES (1, 115, 81, TRIM(' 00:07:33,963'), TRIM(' 00:07:33,963'), 'VALOIS-FORTIER', 'GAN', 'ATTACK', '&lt;TECNICA&gt;', 'KOUCHI GARI', 4, NULL)</v>
      </c>
      <c r="R7904" t="s">
        <v>10327</v>
      </c>
    </row>
    <row r="7905" spans="1:18" hidden="1" x14ac:dyDescent="0.25">
      <c r="A7905" s="7">
        <f>anotacoes!D7905</f>
        <v>40951</v>
      </c>
      <c r="B7905" t="str">
        <f>anotacoes!C7905</f>
        <v>WORLD CUP OBERWART 2012</v>
      </c>
      <c r="C7905" t="str">
        <f>anotacoes!E7905</f>
        <v>VALOIS-FORTIER</v>
      </c>
      <c r="D7905" t="str">
        <f>anotacoes!F7905</f>
        <v>GAN</v>
      </c>
      <c r="E7905" t="s">
        <v>10325</v>
      </c>
      <c r="F7905">
        <f>anotacoes!A7905</f>
        <v>115</v>
      </c>
      <c r="G7905">
        <f>anotacoes!B7905</f>
        <v>82</v>
      </c>
      <c r="H7905" t="str">
        <f>anotacoes!K7905</f>
        <v xml:space="preserve"> 00:07:33,963</v>
      </c>
      <c r="I7905" t="str">
        <f>anotacoes!L7905</f>
        <v xml:space="preserve"> 00:07:36,654</v>
      </c>
      <c r="J7905" t="str">
        <f>IF(L7905="PAUSE",E7905,IF(anotacoes!G7909=conversao_anotacoes!C7905,conversao_anotacoes!C7905,conversao_anotacoes!D7905))</f>
        <v>VALOIS-FORTIER</v>
      </c>
      <c r="K7905" t="str">
        <f t="shared" si="246"/>
        <v>GAN</v>
      </c>
      <c r="L7905" t="str">
        <f>UPPER(anotacoes!H7905)</f>
        <v>GRIP TIME</v>
      </c>
      <c r="M7905" t="str">
        <f>IF(OR(L7905="ATTACK",L7905="FINTA"),"&lt;TECNICA&gt;",UPPER(anotacoes!I7905))</f>
        <v>LEFT COLLAR RIGHT SLEEVE</v>
      </c>
      <c r="N7905" t="str">
        <f>IF(OR(L7905="ATTACK",L7905="FINTA"),UPPER(anotacoes!I7905),"")</f>
        <v/>
      </c>
      <c r="O7905" s="6" t="str">
        <f>IF(anotacoes!N7905=0,"",anotacoes!N7905)</f>
        <v/>
      </c>
      <c r="P7905" t="str">
        <f>IF(anotacoes!M7905=0,"",UPPER(anotacoes!M7905))</f>
        <v/>
      </c>
      <c r="Q7905" t="str">
        <f t="shared" si="247"/>
        <v>INSERT INTO CONVERSAO_LUTA_ACAO (cd_conversao, id_luta, sequencia, momento_inicio, momento_fim, quem_faz, quem_sofre, acao_tipo, acao, tecnica, direcao, pontuacao) VALUES (1, 115, 82, TRIM(' 00:07:33,963'), TRIM(' 00:07:36,654'), 'VALOIS-FORTIER', 'GAN', 'GRIP TIME', 'LEFT COLLAR RIGHT SLEEVE', NULL, NULL, NULL)</v>
      </c>
      <c r="R7905" t="s">
        <v>10327</v>
      </c>
    </row>
    <row r="7906" spans="1:18" hidden="1" x14ac:dyDescent="0.25">
      <c r="A7906" s="7">
        <f>anotacoes!D7906</f>
        <v>40951</v>
      </c>
      <c r="B7906" t="str">
        <f>anotacoes!C7906</f>
        <v>WORLD CUP OBERWART 2012</v>
      </c>
      <c r="C7906" t="str">
        <f>anotacoes!E7906</f>
        <v>VALOIS-FORTIER</v>
      </c>
      <c r="D7906" t="str">
        <f>anotacoes!F7906</f>
        <v>GAN</v>
      </c>
      <c r="E7906" t="s">
        <v>10325</v>
      </c>
      <c r="F7906">
        <f>anotacoes!A7906</f>
        <v>115</v>
      </c>
      <c r="G7906">
        <f>anotacoes!B7906</f>
        <v>83</v>
      </c>
      <c r="H7906" t="str">
        <f>anotacoes!K7906</f>
        <v xml:space="preserve"> 00:07:36,654</v>
      </c>
      <c r="I7906" t="str">
        <f>anotacoes!L7906</f>
        <v xml:space="preserve"> 00:08:26,710</v>
      </c>
      <c r="J7906" t="str">
        <f>IF(L7906="PAUSE",E7906,IF(anotacoes!G7910=conversao_anotacoes!C7906,conversao_anotacoes!C7906,conversao_anotacoes!D7906))</f>
        <v>&lt;ARBITRO_DESCONHECIDO&gt;</v>
      </c>
      <c r="K7906" t="str">
        <f t="shared" si="246"/>
        <v/>
      </c>
      <c r="L7906" t="str">
        <f>UPPER(anotacoes!H7906)</f>
        <v>PAUSE</v>
      </c>
      <c r="M7906" t="str">
        <f>IF(OR(L7906="ATTACK",L7906="FINTA"),"&lt;TECNICA&gt;",UPPER(anotacoes!I7906))</f>
        <v>&lt;NAO_CLASSIFICADO&gt;</v>
      </c>
      <c r="N7906" t="str">
        <f>IF(OR(L7906="ATTACK",L7906="FINTA"),UPPER(anotacoes!I7906),"")</f>
        <v/>
      </c>
      <c r="O7906" s="6" t="str">
        <f>IF(anotacoes!N7906=0,"",anotacoes!N7906)</f>
        <v/>
      </c>
      <c r="P7906" t="str">
        <f>IF(anotacoes!M7906=0,"",UPPER(anotacoes!M7906))</f>
        <v/>
      </c>
      <c r="Q7906" t="str">
        <f t="shared" si="247"/>
        <v>INSERT INTO CONVERSAO_LUTA_ACAO (cd_conversao, id_luta, sequencia, momento_inicio, momento_fim, quem_faz, quem_sofre, acao_tipo, acao, tecnica, direcao, pontuacao) VALUES (1, 115, 83, TRIM(' 00:07:36,654'), TRIM(' 00:08:26,710'), '&lt;ARBITRO_DESCONHECIDO&gt;', '', 'PAUSE', '&lt;NAO_CLASSIFICADO&gt;', NULL, NULL, NULL)</v>
      </c>
      <c r="R7906" t="s">
        <v>10327</v>
      </c>
    </row>
    <row r="7907" spans="1:18" hidden="1" x14ac:dyDescent="0.25">
      <c r="A7907" s="7">
        <f>anotacoes!D7907</f>
        <v>40951</v>
      </c>
      <c r="B7907" t="str">
        <f>anotacoes!C7907</f>
        <v>WORLD CUP OBERWART 2012</v>
      </c>
      <c r="C7907" t="str">
        <f>anotacoes!E7907</f>
        <v>VALOIS-FORTIER</v>
      </c>
      <c r="D7907" t="str">
        <f>anotacoes!F7907</f>
        <v>GAN</v>
      </c>
      <c r="E7907" t="s">
        <v>10325</v>
      </c>
      <c r="F7907">
        <f>anotacoes!A7907</f>
        <v>115</v>
      </c>
      <c r="G7907">
        <f>anotacoes!B7907</f>
        <v>84</v>
      </c>
      <c r="H7907" t="str">
        <f>anotacoes!K7907</f>
        <v xml:space="preserve"> 00:08:26,859</v>
      </c>
      <c r="I7907" t="str">
        <f>anotacoes!L7907</f>
        <v xml:space="preserve"> 00:08:29,728</v>
      </c>
      <c r="J7907" t="str">
        <f>IF(L7907="PAUSE",E7907,IF(anotacoes!G7911=conversao_anotacoes!C7907,conversao_anotacoes!C7907,conversao_anotacoes!D7907))</f>
        <v>VALOIS-FORTIER</v>
      </c>
      <c r="K7907" t="str">
        <f t="shared" si="246"/>
        <v>GAN</v>
      </c>
      <c r="L7907" t="str">
        <f>UPPER(anotacoes!H7907)</f>
        <v>DISPLACEMENT</v>
      </c>
      <c r="M7907" t="str">
        <f>IF(OR(L7907="ATTACK",L7907="FINTA"),"&lt;TECNICA&gt;",UPPER(anotacoes!I7907))</f>
        <v>2-3 STEP HESITANT RIGHT</v>
      </c>
      <c r="N7907" t="str">
        <f>IF(OR(L7907="ATTACK",L7907="FINTA"),UPPER(anotacoes!I7907),"")</f>
        <v/>
      </c>
      <c r="O7907" s="6" t="str">
        <f>IF(anotacoes!N7907=0,"",anotacoes!N7907)</f>
        <v/>
      </c>
      <c r="P7907" t="str">
        <f>IF(anotacoes!M7907=0,"",UPPER(anotacoes!M7907))</f>
        <v/>
      </c>
      <c r="Q7907" t="str">
        <f t="shared" si="247"/>
        <v>INSERT INTO CONVERSAO_LUTA_ACAO (cd_conversao, id_luta, sequencia, momento_inicio, momento_fim, quem_faz, quem_sofre, acao_tipo, acao, tecnica, direcao, pontuacao) VALUES (1, 115, 84, TRIM(' 00:08:26,859'), TRIM(' 00:08:29,728'), 'VALOIS-FORTIER', 'GAN', 'DISPLACEMENT', '2-3 STEP HESITANT RIGHT', NULL, NULL, NULL)</v>
      </c>
      <c r="R7907" t="s">
        <v>10327</v>
      </c>
    </row>
    <row r="7908" spans="1:18" hidden="1" x14ac:dyDescent="0.25">
      <c r="A7908" s="7">
        <f>anotacoes!D7908</f>
        <v>40951</v>
      </c>
      <c r="B7908" t="str">
        <f>anotacoes!C7908</f>
        <v>WORLD CUP OBERWART 2012</v>
      </c>
      <c r="C7908" t="str">
        <f>anotacoes!E7908</f>
        <v>VALOIS-FORTIER</v>
      </c>
      <c r="D7908" t="str">
        <f>anotacoes!F7908</f>
        <v>GAN</v>
      </c>
      <c r="E7908" t="s">
        <v>10325</v>
      </c>
      <c r="F7908">
        <f>anotacoes!A7908</f>
        <v>115</v>
      </c>
      <c r="G7908">
        <f>anotacoes!B7908</f>
        <v>85</v>
      </c>
      <c r="H7908" t="str">
        <f>anotacoes!K7908</f>
        <v xml:space="preserve"> 00:08:29,728</v>
      </c>
      <c r="I7908" t="str">
        <f>anotacoes!L7908</f>
        <v xml:space="preserve"> 00:08:32,893</v>
      </c>
      <c r="J7908" t="str">
        <f>IF(L7908="PAUSE",E7908,IF(anotacoes!G7912=conversao_anotacoes!C7908,conversao_anotacoes!C7908,conversao_anotacoes!D7908))</f>
        <v>VALOIS-FORTIER</v>
      </c>
      <c r="K7908" t="str">
        <f t="shared" si="246"/>
        <v>GAN</v>
      </c>
      <c r="L7908" t="str">
        <f>UPPER(anotacoes!H7908)</f>
        <v>GRIP TIME</v>
      </c>
      <c r="M7908" t="str">
        <f>IF(OR(L7908="ATTACK",L7908="FINTA"),"&lt;TECNICA&gt;",UPPER(anotacoes!I7908))</f>
        <v>LEFT COLLAR RIGHT SLEEVE</v>
      </c>
      <c r="N7908" t="str">
        <f>IF(OR(L7908="ATTACK",L7908="FINTA"),UPPER(anotacoes!I7908),"")</f>
        <v/>
      </c>
      <c r="O7908" s="6" t="str">
        <f>IF(anotacoes!N7908=0,"",anotacoes!N7908)</f>
        <v/>
      </c>
      <c r="P7908" t="str">
        <f>IF(anotacoes!M7908=0,"",UPPER(anotacoes!M7908))</f>
        <v/>
      </c>
      <c r="Q7908" t="str">
        <f t="shared" si="247"/>
        <v>INSERT INTO CONVERSAO_LUTA_ACAO (cd_conversao, id_luta, sequencia, momento_inicio, momento_fim, quem_faz, quem_sofre, acao_tipo, acao, tecnica, direcao, pontuacao) VALUES (1, 115, 85, TRIM(' 00:08:29,728'), TRIM(' 00:08:32,893'), 'VALOIS-FORTIER', 'GAN', 'GRIP TIME', 'LEFT COLLAR RIGHT SLEEVE', NULL, NULL, NULL)</v>
      </c>
      <c r="R7908" t="s">
        <v>10327</v>
      </c>
    </row>
    <row r="7909" spans="1:18" hidden="1" x14ac:dyDescent="0.25">
      <c r="A7909" s="7">
        <f>anotacoes!D7909</f>
        <v>40951</v>
      </c>
      <c r="B7909" t="str">
        <f>anotacoes!C7909</f>
        <v>WORLD CUP OBERWART 2012</v>
      </c>
      <c r="C7909" t="str">
        <f>anotacoes!E7909</f>
        <v>VALOIS-FORTIER</v>
      </c>
      <c r="D7909" t="str">
        <f>anotacoes!F7909</f>
        <v>GAN</v>
      </c>
      <c r="E7909" t="s">
        <v>10325</v>
      </c>
      <c r="F7909">
        <f>anotacoes!A7909</f>
        <v>115</v>
      </c>
      <c r="G7909">
        <f>anotacoes!B7909</f>
        <v>86</v>
      </c>
      <c r="H7909" t="str">
        <f>anotacoes!K7909</f>
        <v xml:space="preserve"> 00:08:33,059</v>
      </c>
      <c r="I7909" t="str">
        <f>anotacoes!L7909</f>
        <v xml:space="preserve"> 00:09:05,110</v>
      </c>
      <c r="J7909" t="str">
        <f>IF(L7909="PAUSE",E7909,IF(anotacoes!G7913=conversao_anotacoes!C7909,conversao_anotacoes!C7909,conversao_anotacoes!D7909))</f>
        <v>&lt;ARBITRO_DESCONHECIDO&gt;</v>
      </c>
      <c r="K7909" t="str">
        <f t="shared" si="246"/>
        <v/>
      </c>
      <c r="L7909" t="str">
        <f>UPPER(anotacoes!H7909)</f>
        <v>PAUSE</v>
      </c>
      <c r="M7909" t="str">
        <f>IF(OR(L7909="ATTACK",L7909="FINTA"),"&lt;TECNICA&gt;",UPPER(anotacoes!I7909))</f>
        <v>JUDOGI</v>
      </c>
      <c r="N7909" t="str">
        <f>IF(OR(L7909="ATTACK",L7909="FINTA"),UPPER(anotacoes!I7909),"")</f>
        <v/>
      </c>
      <c r="O7909" s="6" t="str">
        <f>IF(anotacoes!N7909=0,"",anotacoes!N7909)</f>
        <v/>
      </c>
      <c r="P7909" t="str">
        <f>IF(anotacoes!M7909=0,"",UPPER(anotacoes!M7909))</f>
        <v/>
      </c>
      <c r="Q7909" t="str">
        <f t="shared" si="247"/>
        <v>INSERT INTO CONVERSAO_LUTA_ACAO (cd_conversao, id_luta, sequencia, momento_inicio, momento_fim, quem_faz, quem_sofre, acao_tipo, acao, tecnica, direcao, pontuacao) VALUES (1, 115, 86, TRIM(' 00:08:33,059'), TRIM(' 00:09:05,110'), '&lt;ARBITRO_DESCONHECIDO&gt;', '', 'PAUSE', 'JUDOGI', NULL, NULL, NULL)</v>
      </c>
      <c r="R7909" t="s">
        <v>10327</v>
      </c>
    </row>
    <row r="7910" spans="1:18" hidden="1" x14ac:dyDescent="0.25">
      <c r="A7910" s="7">
        <f>anotacoes!D7910</f>
        <v>40951</v>
      </c>
      <c r="B7910" t="str">
        <f>anotacoes!C7910</f>
        <v>WORLD CUP OBERWART 2012</v>
      </c>
      <c r="C7910" t="str">
        <f>anotacoes!E7910</f>
        <v>VALOIS-FORTIER</v>
      </c>
      <c r="D7910" t="str">
        <f>anotacoes!F7910</f>
        <v>GAN</v>
      </c>
      <c r="E7910" t="s">
        <v>10325</v>
      </c>
      <c r="F7910">
        <f>anotacoes!A7910</f>
        <v>115</v>
      </c>
      <c r="G7910">
        <f>anotacoes!B7910</f>
        <v>87</v>
      </c>
      <c r="H7910" t="str">
        <f>anotacoes!K7910</f>
        <v xml:space="preserve"> 00:09:05,110</v>
      </c>
      <c r="I7910" t="str">
        <f>anotacoes!L7910</f>
        <v xml:space="preserve"> 00:09:10,307</v>
      </c>
      <c r="J7910" t="str">
        <f>IF(L7910="PAUSE",E7910,IF(anotacoes!G7914=conversao_anotacoes!C7910,conversao_anotacoes!C7910,conversao_anotacoes!D7910))</f>
        <v>VALOIS-FORTIER</v>
      </c>
      <c r="K7910" t="str">
        <f t="shared" si="246"/>
        <v>GAN</v>
      </c>
      <c r="L7910" t="str">
        <f>UPPER(anotacoes!H7910)</f>
        <v>DISPLACEMENT</v>
      </c>
      <c r="M7910" t="str">
        <f>IF(OR(L7910="ATTACK",L7910="FINTA"),"&lt;TECNICA&gt;",UPPER(anotacoes!I7910))</f>
        <v>2-3 STEP HESITANT RIGHT</v>
      </c>
      <c r="N7910" t="str">
        <f>IF(OR(L7910="ATTACK",L7910="FINTA"),UPPER(anotacoes!I7910),"")</f>
        <v/>
      </c>
      <c r="O7910" s="6" t="str">
        <f>IF(anotacoes!N7910=0,"",anotacoes!N7910)</f>
        <v/>
      </c>
      <c r="P7910" t="str">
        <f>IF(anotacoes!M7910=0,"",UPPER(anotacoes!M7910))</f>
        <v/>
      </c>
      <c r="Q7910" t="str">
        <f t="shared" si="247"/>
        <v>INSERT INTO CONVERSAO_LUTA_ACAO (cd_conversao, id_luta, sequencia, momento_inicio, momento_fim, quem_faz, quem_sofre, acao_tipo, acao, tecnica, direcao, pontuacao) VALUES (1, 115, 87, TRIM(' 00:09:05,110'), TRIM(' 00:09:10,307'), 'VALOIS-FORTIER', 'GAN', 'DISPLACEMENT', '2-3 STEP HESITANT RIGHT', NULL, NULL, NULL)</v>
      </c>
      <c r="R7910" t="s">
        <v>10327</v>
      </c>
    </row>
    <row r="7911" spans="1:18" hidden="1" x14ac:dyDescent="0.25">
      <c r="A7911" s="7">
        <f>anotacoes!D7911</f>
        <v>40951</v>
      </c>
      <c r="B7911" t="str">
        <f>anotacoes!C7911</f>
        <v>WORLD CUP OBERWART 2012</v>
      </c>
      <c r="C7911" t="str">
        <f>anotacoes!E7911</f>
        <v>VALOIS-FORTIER</v>
      </c>
      <c r="D7911" t="str">
        <f>anotacoes!F7911</f>
        <v>GAN</v>
      </c>
      <c r="E7911" t="s">
        <v>10325</v>
      </c>
      <c r="F7911">
        <f>anotacoes!A7911</f>
        <v>115</v>
      </c>
      <c r="G7911">
        <f>anotacoes!B7911</f>
        <v>88</v>
      </c>
      <c r="H7911" t="str">
        <f>anotacoes!K7911</f>
        <v xml:space="preserve"> 00:09:10,307</v>
      </c>
      <c r="I7911" t="str">
        <f>anotacoes!L7911</f>
        <v xml:space="preserve"> 00:09:12,567</v>
      </c>
      <c r="J7911" t="str">
        <f>IF(L7911="PAUSE",E7911,IF(anotacoes!G7915=conversao_anotacoes!C7911,conversao_anotacoes!C7911,conversao_anotacoes!D7911))</f>
        <v>VALOIS-FORTIER</v>
      </c>
      <c r="K7911" t="str">
        <f t="shared" si="246"/>
        <v>GAN</v>
      </c>
      <c r="L7911" t="str">
        <f>UPPER(anotacoes!H7911)</f>
        <v>GRIP TIME</v>
      </c>
      <c r="M7911" t="str">
        <f>IF(OR(L7911="ATTACK",L7911="FINTA"),"&lt;TECNICA&gt;",UPPER(anotacoes!I7911))</f>
        <v>LEFT SLEEVE</v>
      </c>
      <c r="N7911" t="str">
        <f>IF(OR(L7911="ATTACK",L7911="FINTA"),UPPER(anotacoes!I7911),"")</f>
        <v/>
      </c>
      <c r="O7911" s="6" t="str">
        <f>IF(anotacoes!N7911=0,"",anotacoes!N7911)</f>
        <v/>
      </c>
      <c r="P7911" t="str">
        <f>IF(anotacoes!M7911=0,"",UPPER(anotacoes!M7911))</f>
        <v/>
      </c>
      <c r="Q7911" t="str">
        <f t="shared" si="247"/>
        <v>INSERT INTO CONVERSAO_LUTA_ACAO (cd_conversao, id_luta, sequencia, momento_inicio, momento_fim, quem_faz, quem_sofre, acao_tipo, acao, tecnica, direcao, pontuacao) VALUES (1, 115, 88, TRIM(' 00:09:10,307'), TRIM(' 00:09:12,567'), 'VALOIS-FORTIER', 'GAN', 'GRIP TIME', 'LEFT SLEEVE', NULL, NULL, NULL)</v>
      </c>
      <c r="R7911" t="s">
        <v>10327</v>
      </c>
    </row>
    <row r="7912" spans="1:18" hidden="1" x14ac:dyDescent="0.25">
      <c r="A7912" s="7">
        <f>anotacoes!D7912</f>
        <v>40951</v>
      </c>
      <c r="B7912" t="str">
        <f>anotacoes!C7912</f>
        <v>WORLD CUP OBERWART 2012</v>
      </c>
      <c r="C7912" t="str">
        <f>anotacoes!E7912</f>
        <v>VALOIS-FORTIER</v>
      </c>
      <c r="D7912" t="str">
        <f>anotacoes!F7912</f>
        <v>GAN</v>
      </c>
      <c r="E7912" t="s">
        <v>10325</v>
      </c>
      <c r="F7912">
        <f>anotacoes!A7912</f>
        <v>115</v>
      </c>
      <c r="G7912">
        <f>anotacoes!B7912</f>
        <v>89</v>
      </c>
      <c r="H7912" t="str">
        <f>anotacoes!K7912</f>
        <v xml:space="preserve"> 00:09:12,567</v>
      </c>
      <c r="I7912" t="str">
        <f>anotacoes!L7912</f>
        <v xml:space="preserve"> 00:09:16,262</v>
      </c>
      <c r="J7912" t="str">
        <f>IF(L7912="PAUSE",E7912,IF(anotacoes!G7916=conversao_anotacoes!C7912,conversao_anotacoes!C7912,conversao_anotacoes!D7912))</f>
        <v>VALOIS-FORTIER</v>
      </c>
      <c r="K7912" t="str">
        <f t="shared" si="246"/>
        <v>GAN</v>
      </c>
      <c r="L7912" t="str">
        <f>UPPER(anotacoes!H7912)</f>
        <v>GRIP TIME</v>
      </c>
      <c r="M7912" t="str">
        <f>IF(OR(L7912="ATTACK",L7912="FINTA"),"&lt;TECNICA&gt;",UPPER(anotacoes!I7912))</f>
        <v>RIGHT SLEEVE</v>
      </c>
      <c r="N7912" t="str">
        <f>IF(OR(L7912="ATTACK",L7912="FINTA"),UPPER(anotacoes!I7912),"")</f>
        <v/>
      </c>
      <c r="O7912" s="6" t="str">
        <f>IF(anotacoes!N7912=0,"",anotacoes!N7912)</f>
        <v/>
      </c>
      <c r="P7912" t="str">
        <f>IF(anotacoes!M7912=0,"",UPPER(anotacoes!M7912))</f>
        <v/>
      </c>
      <c r="Q7912" t="str">
        <f t="shared" si="247"/>
        <v>INSERT INTO CONVERSAO_LUTA_ACAO (cd_conversao, id_luta, sequencia, momento_inicio, momento_fim, quem_faz, quem_sofre, acao_tipo, acao, tecnica, direcao, pontuacao) VALUES (1, 115, 89, TRIM(' 00:09:12,567'), TRIM(' 00:09:16,262'), 'VALOIS-FORTIER', 'GAN', 'GRIP TIME', 'RIGHT SLEEVE', NULL, NULL, NULL)</v>
      </c>
      <c r="R7912" t="s">
        <v>10327</v>
      </c>
    </row>
    <row r="7913" spans="1:18" hidden="1" x14ac:dyDescent="0.25">
      <c r="A7913" s="7">
        <f>anotacoes!D7913</f>
        <v>40951</v>
      </c>
      <c r="B7913" t="str">
        <f>anotacoes!C7913</f>
        <v>WORLD CUP OBERWART 2012</v>
      </c>
      <c r="C7913" t="str">
        <f>anotacoes!E7913</f>
        <v>VALOIS-FORTIER</v>
      </c>
      <c r="D7913" t="str">
        <f>anotacoes!F7913</f>
        <v>GAN</v>
      </c>
      <c r="E7913" t="s">
        <v>10325</v>
      </c>
      <c r="F7913">
        <f>anotacoes!A7913</f>
        <v>115</v>
      </c>
      <c r="G7913">
        <f>anotacoes!B7913</f>
        <v>90</v>
      </c>
      <c r="H7913" t="str">
        <f>anotacoes!K7913</f>
        <v xml:space="preserve"> 00:09:16,262</v>
      </c>
      <c r="I7913" t="str">
        <f>anotacoes!L7913</f>
        <v xml:space="preserve"> 00:09:19,328</v>
      </c>
      <c r="J7913" t="str">
        <f>IF(L7913="PAUSE",E7913,IF(anotacoes!G7917=conversao_anotacoes!C7913,conversao_anotacoes!C7913,conversao_anotacoes!D7913))</f>
        <v>VALOIS-FORTIER</v>
      </c>
      <c r="K7913" t="str">
        <f t="shared" si="246"/>
        <v>GAN</v>
      </c>
      <c r="L7913" t="str">
        <f>UPPER(anotacoes!H7913)</f>
        <v>GRIP TIME</v>
      </c>
      <c r="M7913" t="str">
        <f>IF(OR(L7913="ATTACK",L7913="FINTA"),"&lt;TECNICA&gt;",UPPER(anotacoes!I7913))</f>
        <v>LEFT COLLAR RIGHT SLEEVE</v>
      </c>
      <c r="N7913" t="str">
        <f>IF(OR(L7913="ATTACK",L7913="FINTA"),UPPER(anotacoes!I7913),"")</f>
        <v/>
      </c>
      <c r="O7913" s="6" t="str">
        <f>IF(anotacoes!N7913=0,"",anotacoes!N7913)</f>
        <v/>
      </c>
      <c r="P7913" t="str">
        <f>IF(anotacoes!M7913=0,"",UPPER(anotacoes!M7913))</f>
        <v/>
      </c>
      <c r="Q7913" t="str">
        <f t="shared" si="247"/>
        <v>INSERT INTO CONVERSAO_LUTA_ACAO (cd_conversao, id_luta, sequencia, momento_inicio, momento_fim, quem_faz, quem_sofre, acao_tipo, acao, tecnica, direcao, pontuacao) VALUES (1, 115, 90, TRIM(' 00:09:16,262'), TRIM(' 00:09:19,328'), 'VALOIS-FORTIER', 'GAN', 'GRIP TIME', 'LEFT COLLAR RIGHT SLEEVE', NULL, NULL, NULL)</v>
      </c>
      <c r="R7913" t="s">
        <v>10327</v>
      </c>
    </row>
    <row r="7914" spans="1:18" hidden="1" x14ac:dyDescent="0.25">
      <c r="A7914" s="7">
        <f>anotacoes!D7914</f>
        <v>40951</v>
      </c>
      <c r="B7914" t="str">
        <f>anotacoes!C7914</f>
        <v>WORLD CUP OBERWART 2012</v>
      </c>
      <c r="C7914" t="str">
        <f>anotacoes!E7914</f>
        <v>VALOIS-FORTIER</v>
      </c>
      <c r="D7914" t="str">
        <f>anotacoes!F7914</f>
        <v>GAN</v>
      </c>
      <c r="E7914" t="s">
        <v>10325</v>
      </c>
      <c r="F7914">
        <f>anotacoes!A7914</f>
        <v>115</v>
      </c>
      <c r="G7914">
        <f>anotacoes!B7914</f>
        <v>91</v>
      </c>
      <c r="H7914" t="str">
        <f>anotacoes!K7914</f>
        <v xml:space="preserve"> 00:09:19,328</v>
      </c>
      <c r="I7914" t="str">
        <f>anotacoes!L7914</f>
        <v xml:space="preserve"> 00:10:01,880</v>
      </c>
      <c r="J7914" t="str">
        <f>IF(L7914="PAUSE",E7914,IF(anotacoes!G7918=conversao_anotacoes!C7914,conversao_anotacoes!C7914,conversao_anotacoes!D7914))</f>
        <v>VALOIS-FORTIER</v>
      </c>
      <c r="K7914" t="str">
        <f t="shared" si="246"/>
        <v>GAN</v>
      </c>
      <c r="L7914" t="str">
        <f>UPPER(anotacoes!H7914)</f>
        <v>DISPLACEMENT</v>
      </c>
      <c r="M7914" t="str">
        <f>IF(OR(L7914="ATTACK",L7914="FINTA"),"&lt;TECNICA&gt;",UPPER(anotacoes!I7914))</f>
        <v>TRY TO GRIP WITH CONTACT</v>
      </c>
      <c r="N7914" t="str">
        <f>IF(OR(L7914="ATTACK",L7914="FINTA"),UPPER(anotacoes!I7914),"")</f>
        <v/>
      </c>
      <c r="O7914" s="6" t="str">
        <f>IF(anotacoes!N7914=0,"",anotacoes!N7914)</f>
        <v/>
      </c>
      <c r="P7914" t="str">
        <f>IF(anotacoes!M7914=0,"",UPPER(anotacoes!M7914))</f>
        <v/>
      </c>
      <c r="Q7914" t="str">
        <f t="shared" si="247"/>
        <v>INSERT INTO CONVERSAO_LUTA_ACAO (cd_conversao, id_luta, sequencia, momento_inicio, momento_fim, quem_faz, quem_sofre, acao_tipo, acao, tecnica, direcao, pontuacao) VALUES (1, 115, 91, TRIM(' 00:09:19,328'), TRIM(' 00:10:01,880'), 'VALOIS-FORTIER', 'GAN', 'DISPLACEMENT', 'TRY TO GRIP WITH CONTACT', NULL, NULL, NULL)</v>
      </c>
      <c r="R7914" t="s">
        <v>10327</v>
      </c>
    </row>
    <row r="7915" spans="1:18" hidden="1" x14ac:dyDescent="0.25">
      <c r="A7915" s="7">
        <f>anotacoes!D7915</f>
        <v>40951</v>
      </c>
      <c r="B7915" t="str">
        <f>anotacoes!C7915</f>
        <v>WORLD CUP OBERWART 2012</v>
      </c>
      <c r="C7915" t="str">
        <f>anotacoes!E7915</f>
        <v>VALOIS-FORTIER</v>
      </c>
      <c r="D7915" t="str">
        <f>anotacoes!F7915</f>
        <v>GAN</v>
      </c>
      <c r="E7915" t="s">
        <v>10325</v>
      </c>
      <c r="F7915">
        <f>anotacoes!A7915</f>
        <v>115</v>
      </c>
      <c r="G7915">
        <f>anotacoes!B7915</f>
        <v>92</v>
      </c>
      <c r="H7915" t="str">
        <f>anotacoes!K7915</f>
        <v xml:space="preserve"> 00:10:01,880</v>
      </c>
      <c r="I7915" t="str">
        <f>anotacoes!L7915</f>
        <v xml:space="preserve"> 00:10:04,026</v>
      </c>
      <c r="J7915" t="str">
        <f>IF(L7915="PAUSE",E7915,IF(anotacoes!G7919=conversao_anotacoes!C7915,conversao_anotacoes!C7915,conversao_anotacoes!D7915))</f>
        <v>VALOIS-FORTIER</v>
      </c>
      <c r="K7915" t="str">
        <f t="shared" si="246"/>
        <v>GAN</v>
      </c>
      <c r="L7915" t="str">
        <f>UPPER(anotacoes!H7915)</f>
        <v>GRIP TIME</v>
      </c>
      <c r="M7915" t="str">
        <f>IF(OR(L7915="ATTACK",L7915="FINTA"),"&lt;TECNICA&gt;",UPPER(anotacoes!I7915))</f>
        <v>LEFT COLLAR RIGHT SLEEVE</v>
      </c>
      <c r="N7915" t="str">
        <f>IF(OR(L7915="ATTACK",L7915="FINTA"),UPPER(anotacoes!I7915),"")</f>
        <v/>
      </c>
      <c r="O7915" s="6" t="str">
        <f>IF(anotacoes!N7915=0,"",anotacoes!N7915)</f>
        <v/>
      </c>
      <c r="P7915" t="str">
        <f>IF(anotacoes!M7915=0,"",UPPER(anotacoes!M7915))</f>
        <v/>
      </c>
      <c r="Q7915" t="str">
        <f t="shared" si="247"/>
        <v>INSERT INTO CONVERSAO_LUTA_ACAO (cd_conversao, id_luta, sequencia, momento_inicio, momento_fim, quem_faz, quem_sofre, acao_tipo, acao, tecnica, direcao, pontuacao) VALUES (1, 115, 92, TRIM(' 00:10:01,880'), TRIM(' 00:10:04,026'), 'VALOIS-FORTIER', 'GAN', 'GRIP TIME', 'LEFT COLLAR RIGHT SLEEVE', NULL, NULL, NULL)</v>
      </c>
      <c r="R7915" t="s">
        <v>10327</v>
      </c>
    </row>
    <row r="7916" spans="1:18" hidden="1" x14ac:dyDescent="0.25">
      <c r="A7916" s="7">
        <f>anotacoes!D7916</f>
        <v>40951</v>
      </c>
      <c r="B7916" t="str">
        <f>anotacoes!C7916</f>
        <v>WORLD CUP OBERWART 2012</v>
      </c>
      <c r="C7916" t="str">
        <f>anotacoes!E7916</f>
        <v>VALOIS-FORTIER</v>
      </c>
      <c r="D7916" t="str">
        <f>anotacoes!F7916</f>
        <v>GAN</v>
      </c>
      <c r="E7916" t="s">
        <v>10325</v>
      </c>
      <c r="F7916">
        <f>anotacoes!A7916</f>
        <v>115</v>
      </c>
      <c r="G7916">
        <f>anotacoes!B7916</f>
        <v>93</v>
      </c>
      <c r="H7916" t="str">
        <f>anotacoes!K7916</f>
        <v xml:space="preserve"> 00:10:04,026</v>
      </c>
      <c r="I7916" t="str">
        <f>anotacoes!L7916</f>
        <v xml:space="preserve"> 00:10:04,026</v>
      </c>
      <c r="J7916" t="str">
        <f>IF(L7916="PAUSE",E7916,IF(anotacoes!G7920=conversao_anotacoes!C7916,conversao_anotacoes!C7916,conversao_anotacoes!D7916))</f>
        <v>VALOIS-FORTIER</v>
      </c>
      <c r="K7916" t="str">
        <f t="shared" si="246"/>
        <v>GAN</v>
      </c>
      <c r="L7916" t="str">
        <f>UPPER(anotacoes!H7916)</f>
        <v>ATTACK</v>
      </c>
      <c r="M7916" t="str">
        <f>IF(OR(L7916="ATTACK",L7916="FINTA"),"&lt;TECNICA&gt;",UPPER(anotacoes!I7916))</f>
        <v>&lt;TECNICA&gt;</v>
      </c>
      <c r="N7916" t="str">
        <f>IF(OR(L7916="ATTACK",L7916="FINTA"),UPPER(anotacoes!I7916),"")</f>
        <v>KOUCHI GARI</v>
      </c>
      <c r="O7916" s="6">
        <f>IF(anotacoes!N7916=0,"",anotacoes!N7916)</f>
        <v>7</v>
      </c>
      <c r="P7916" t="str">
        <f>IF(anotacoes!M7916=0,"",UPPER(anotacoes!M7916))</f>
        <v/>
      </c>
      <c r="Q7916" t="str">
        <f t="shared" si="247"/>
        <v>INSERT INTO CONVERSAO_LUTA_ACAO (cd_conversao, id_luta, sequencia, momento_inicio, momento_fim, quem_faz, quem_sofre, acao_tipo, acao, tecnica, direcao, pontuacao) VALUES (1, 115, 93, TRIM(' 00:10:04,026'), TRIM(' 00:10:04,026'), 'VALOIS-FORTIER', 'GAN', 'ATTACK', '&lt;TECNICA&gt;', 'KOUCHI GARI', 7, NULL)</v>
      </c>
      <c r="R7916" t="s">
        <v>10327</v>
      </c>
    </row>
    <row r="7917" spans="1:18" hidden="1" x14ac:dyDescent="0.25">
      <c r="A7917" s="7">
        <f>anotacoes!D7917</f>
        <v>40951</v>
      </c>
      <c r="B7917" t="str">
        <f>anotacoes!C7917</f>
        <v>WORLD CUP OBERWART 2012</v>
      </c>
      <c r="C7917" t="str">
        <f>anotacoes!E7917</f>
        <v>VALOIS-FORTIER</v>
      </c>
      <c r="D7917" t="str">
        <f>anotacoes!F7917</f>
        <v>GAN</v>
      </c>
      <c r="E7917" t="s">
        <v>10325</v>
      </c>
      <c r="F7917">
        <f>anotacoes!A7917</f>
        <v>115</v>
      </c>
      <c r="G7917">
        <f>anotacoes!B7917</f>
        <v>94</v>
      </c>
      <c r="H7917" t="str">
        <f>anotacoes!K7917</f>
        <v xml:space="preserve"> 00:10:04,026</v>
      </c>
      <c r="I7917" t="str">
        <f>anotacoes!L7917</f>
        <v xml:space="preserve"> 00:10:04,771</v>
      </c>
      <c r="J7917" t="str">
        <f>IF(L7917="PAUSE",E7917,IF(anotacoes!G7921=conversao_anotacoes!C7917,conversao_anotacoes!C7917,conversao_anotacoes!D7917))</f>
        <v>VALOIS-FORTIER</v>
      </c>
      <c r="K7917" t="str">
        <f t="shared" si="246"/>
        <v>GAN</v>
      </c>
      <c r="L7917" t="str">
        <f>UPPER(anotacoes!H7917)</f>
        <v>GRIP TIME</v>
      </c>
      <c r="M7917" t="str">
        <f>IF(OR(L7917="ATTACK",L7917="FINTA"),"&lt;TECNICA&gt;",UPPER(anotacoes!I7917))</f>
        <v>LEFT COLLAR RIGHT SLEEVE</v>
      </c>
      <c r="N7917" t="str">
        <f>IF(OR(L7917="ATTACK",L7917="FINTA"),UPPER(anotacoes!I7917),"")</f>
        <v/>
      </c>
      <c r="O7917" s="6" t="str">
        <f>IF(anotacoes!N7917=0,"",anotacoes!N7917)</f>
        <v/>
      </c>
      <c r="P7917" t="str">
        <f>IF(anotacoes!M7917=0,"",UPPER(anotacoes!M7917))</f>
        <v/>
      </c>
      <c r="Q7917" t="str">
        <f t="shared" si="247"/>
        <v>INSERT INTO CONVERSAO_LUTA_ACAO (cd_conversao, id_luta, sequencia, momento_inicio, momento_fim, quem_faz, quem_sofre, acao_tipo, acao, tecnica, direcao, pontuacao) VALUES (1, 115, 94, TRIM(' 00:10:04,026'), TRIM(' 00:10:04,771'), 'VALOIS-FORTIER', 'GAN', 'GRIP TIME', 'LEFT COLLAR RIGHT SLEEVE', NULL, NULL, NULL)</v>
      </c>
      <c r="R7917" t="s">
        <v>10327</v>
      </c>
    </row>
    <row r="7918" spans="1:18" hidden="1" x14ac:dyDescent="0.25">
      <c r="A7918" s="7">
        <f>anotacoes!D7918</f>
        <v>40951</v>
      </c>
      <c r="B7918" t="str">
        <f>anotacoes!C7918</f>
        <v>WORLD CUP OBERWART 2012</v>
      </c>
      <c r="C7918" t="str">
        <f>anotacoes!E7918</f>
        <v>VALOIS-FORTIER</v>
      </c>
      <c r="D7918" t="str">
        <f>anotacoes!F7918</f>
        <v>GAN</v>
      </c>
      <c r="E7918" t="s">
        <v>10325</v>
      </c>
      <c r="F7918">
        <f>anotacoes!A7918</f>
        <v>115</v>
      </c>
      <c r="G7918">
        <f>anotacoes!B7918</f>
        <v>95</v>
      </c>
      <c r="H7918" t="str">
        <f>anotacoes!K7918</f>
        <v xml:space="preserve"> 00:10:04,771</v>
      </c>
      <c r="I7918" t="str">
        <f>anotacoes!L7918</f>
        <v xml:space="preserve"> 00:10:05,721</v>
      </c>
      <c r="J7918" t="str">
        <f>IF(L7918="PAUSE",E7918,IF(anotacoes!G7922=conversao_anotacoes!C7918,conversao_anotacoes!C7918,conversao_anotacoes!D7918))</f>
        <v>VALOIS-FORTIER</v>
      </c>
      <c r="K7918" t="str">
        <f t="shared" si="246"/>
        <v>GAN</v>
      </c>
      <c r="L7918" t="str">
        <f>UPPER(anotacoes!H7918)</f>
        <v>ATTACK</v>
      </c>
      <c r="M7918" t="str">
        <f>IF(OR(L7918="ATTACK",L7918="FINTA"),"&lt;TECNICA&gt;",UPPER(anotacoes!I7918))</f>
        <v>&lt;TECNICA&gt;</v>
      </c>
      <c r="N7918" t="str">
        <f>IF(OR(L7918="ATTACK",L7918="FINTA"),UPPER(anotacoes!I7918),"")</f>
        <v>OUCHI GARI</v>
      </c>
      <c r="O7918" s="6">
        <f>IF(anotacoes!N7918=0,"",anotacoes!N7918)</f>
        <v>6</v>
      </c>
      <c r="P7918" t="str">
        <f>IF(anotacoes!M7918=0,"",UPPER(anotacoes!M7918))</f>
        <v/>
      </c>
      <c r="Q7918" t="str">
        <f t="shared" si="247"/>
        <v>INSERT INTO CONVERSAO_LUTA_ACAO (cd_conversao, id_luta, sequencia, momento_inicio, momento_fim, quem_faz, quem_sofre, acao_tipo, acao, tecnica, direcao, pontuacao) VALUES (1, 115, 95, TRIM(' 00:10:04,771'), TRIM(' 00:10:05,721'), 'VALOIS-FORTIER', 'GAN', 'ATTACK', '&lt;TECNICA&gt;', 'OUCHI GARI', 6, NULL)</v>
      </c>
      <c r="R7918" t="s">
        <v>10327</v>
      </c>
    </row>
    <row r="7919" spans="1:18" hidden="1" x14ac:dyDescent="0.25">
      <c r="A7919" s="7">
        <f>anotacoes!D7919</f>
        <v>40951</v>
      </c>
      <c r="B7919" t="str">
        <f>anotacoes!C7919</f>
        <v>WORLD CUP OBERWART 2012</v>
      </c>
      <c r="C7919" t="str">
        <f>anotacoes!E7919</f>
        <v>VALOIS-FORTIER</v>
      </c>
      <c r="D7919" t="str">
        <f>anotacoes!F7919</f>
        <v>GAN</v>
      </c>
      <c r="E7919" t="s">
        <v>10325</v>
      </c>
      <c r="F7919">
        <f>anotacoes!A7919</f>
        <v>115</v>
      </c>
      <c r="G7919">
        <f>anotacoes!B7919</f>
        <v>96</v>
      </c>
      <c r="H7919" t="str">
        <f>anotacoes!K7919</f>
        <v xml:space="preserve"> 00:10:05,721</v>
      </c>
      <c r="I7919" t="str">
        <f>anotacoes!L7919</f>
        <v xml:space="preserve"> 00:10:09,403</v>
      </c>
      <c r="J7919" t="str">
        <f>IF(L7919="PAUSE",E7919,IF(anotacoes!G7923=conversao_anotacoes!C7919,conversao_anotacoes!C7919,conversao_anotacoes!D7919))</f>
        <v>VALOIS-FORTIER</v>
      </c>
      <c r="K7919" t="str">
        <f t="shared" si="246"/>
        <v>GAN</v>
      </c>
      <c r="L7919" t="str">
        <f>UPPER(anotacoes!H7919)</f>
        <v>GRIP TIME</v>
      </c>
      <c r="M7919" t="str">
        <f>IF(OR(L7919="ATTACK",L7919="FINTA"),"&lt;TECNICA&gt;",UPPER(anotacoes!I7919))</f>
        <v>RIGHT SLEEVE</v>
      </c>
      <c r="N7919" t="str">
        <f>IF(OR(L7919="ATTACK",L7919="FINTA"),UPPER(anotacoes!I7919),"")</f>
        <v/>
      </c>
      <c r="O7919" s="6" t="str">
        <f>IF(anotacoes!N7919=0,"",anotacoes!N7919)</f>
        <v/>
      </c>
      <c r="P7919" t="str">
        <f>IF(anotacoes!M7919=0,"",UPPER(anotacoes!M7919))</f>
        <v/>
      </c>
      <c r="Q7919" t="str">
        <f t="shared" si="247"/>
        <v>INSERT INTO CONVERSAO_LUTA_ACAO (cd_conversao, id_luta, sequencia, momento_inicio, momento_fim, quem_faz, quem_sofre, acao_tipo, acao, tecnica, direcao, pontuacao) VALUES (1, 115, 96, TRIM(' 00:10:05,721'), TRIM(' 00:10:09,403'), 'VALOIS-FORTIER', 'GAN', 'GRIP TIME', 'RIGHT SLEEVE', NULL, NULL, NULL)</v>
      </c>
      <c r="R7919" t="s">
        <v>10327</v>
      </c>
    </row>
    <row r="7920" spans="1:18" hidden="1" x14ac:dyDescent="0.25">
      <c r="A7920" s="7">
        <f>anotacoes!D7920</f>
        <v>40951</v>
      </c>
      <c r="B7920" t="str">
        <f>anotacoes!C7920</f>
        <v>WORLD CUP OBERWART 2012</v>
      </c>
      <c r="C7920" t="str">
        <f>anotacoes!E7920</f>
        <v>VALOIS-FORTIER</v>
      </c>
      <c r="D7920" t="str">
        <f>anotacoes!F7920</f>
        <v>GAN</v>
      </c>
      <c r="E7920" t="s">
        <v>10325</v>
      </c>
      <c r="F7920">
        <f>anotacoes!A7920</f>
        <v>115</v>
      </c>
      <c r="G7920">
        <f>anotacoes!B7920</f>
        <v>97</v>
      </c>
      <c r="H7920" t="str">
        <f>anotacoes!K7920</f>
        <v xml:space="preserve"> 00:10:09,403</v>
      </c>
      <c r="I7920" t="str">
        <f>anotacoes!L7920</f>
        <v xml:space="preserve"> 00:10:12,149</v>
      </c>
      <c r="J7920" t="str">
        <f>IF(L7920="PAUSE",E7920,IF(anotacoes!G7924=conversao_anotacoes!C7920,conversao_anotacoes!C7920,conversao_anotacoes!D7920))</f>
        <v>VALOIS-FORTIER</v>
      </c>
      <c r="K7920" t="str">
        <f t="shared" si="246"/>
        <v>GAN</v>
      </c>
      <c r="L7920" t="str">
        <f>UPPER(anotacoes!H7920)</f>
        <v>GRIP TIME</v>
      </c>
      <c r="M7920" t="str">
        <f>IF(OR(L7920="ATTACK",L7920="FINTA"),"&lt;TECNICA&gt;",UPPER(anotacoes!I7920))</f>
        <v>LEFT COLLAR RIGHT SLEEVE</v>
      </c>
      <c r="N7920" t="str">
        <f>IF(OR(L7920="ATTACK",L7920="FINTA"),UPPER(anotacoes!I7920),"")</f>
        <v/>
      </c>
      <c r="O7920" s="6" t="str">
        <f>IF(anotacoes!N7920=0,"",anotacoes!N7920)</f>
        <v/>
      </c>
      <c r="P7920" t="str">
        <f>IF(anotacoes!M7920=0,"",UPPER(anotacoes!M7920))</f>
        <v/>
      </c>
      <c r="Q7920" t="str">
        <f t="shared" si="247"/>
        <v>INSERT INTO CONVERSAO_LUTA_ACAO (cd_conversao, id_luta, sequencia, momento_inicio, momento_fim, quem_faz, quem_sofre, acao_tipo, acao, tecnica, direcao, pontuacao) VALUES (1, 115, 97, TRIM(' 00:10:09,403'), TRIM(' 00:10:12,149'), 'VALOIS-FORTIER', 'GAN', 'GRIP TIME', 'LEFT COLLAR RIGHT SLEEVE', NULL, NULL, NULL)</v>
      </c>
      <c r="R7920" t="s">
        <v>10327</v>
      </c>
    </row>
    <row r="7921" spans="1:18" hidden="1" x14ac:dyDescent="0.25">
      <c r="A7921" s="7">
        <f>anotacoes!D7921</f>
        <v>40951</v>
      </c>
      <c r="B7921" t="str">
        <f>anotacoes!C7921</f>
        <v>WORLD CUP OBERWART 2012</v>
      </c>
      <c r="C7921" t="str">
        <f>anotacoes!E7921</f>
        <v>VALOIS-FORTIER</v>
      </c>
      <c r="D7921" t="str">
        <f>anotacoes!F7921</f>
        <v>GAN</v>
      </c>
      <c r="E7921" t="s">
        <v>10325</v>
      </c>
      <c r="F7921">
        <f>anotacoes!A7921</f>
        <v>115</v>
      </c>
      <c r="G7921">
        <f>anotacoes!B7921</f>
        <v>98</v>
      </c>
      <c r="H7921" t="str">
        <f>anotacoes!K7921</f>
        <v xml:space="preserve"> 00:10:12,149</v>
      </c>
      <c r="I7921" t="str">
        <f>anotacoes!L7921</f>
        <v xml:space="preserve"> 00:10:12,409</v>
      </c>
      <c r="J7921" t="str">
        <f>IF(L7921="PAUSE",E7921,IF(anotacoes!G7925=conversao_anotacoes!C7921,conversao_anotacoes!C7921,conversao_anotacoes!D7921))</f>
        <v>VALOIS-FORTIER</v>
      </c>
      <c r="K7921" t="str">
        <f t="shared" si="246"/>
        <v>GAN</v>
      </c>
      <c r="L7921" t="str">
        <f>UPPER(anotacoes!H7921)</f>
        <v>DEFENSE</v>
      </c>
      <c r="M7921" t="str">
        <f>IF(OR(L7921="ATTACK",L7921="FINTA"),"&lt;TECNICA&gt;",UPPER(anotacoes!I7921))</f>
        <v>TAE-SABAKI LEFT INCLINED</v>
      </c>
      <c r="N7921" t="str">
        <f>IF(OR(L7921="ATTACK",L7921="FINTA"),UPPER(anotacoes!I7921),"")</f>
        <v/>
      </c>
      <c r="O7921" s="6" t="str">
        <f>IF(anotacoes!N7921=0,"",anotacoes!N7921)</f>
        <v/>
      </c>
      <c r="P7921" t="str">
        <f>IF(anotacoes!M7921=0,"",UPPER(anotacoes!M7921))</f>
        <v/>
      </c>
      <c r="Q7921" t="str">
        <f t="shared" si="247"/>
        <v>INSERT INTO CONVERSAO_LUTA_ACAO (cd_conversao, id_luta, sequencia, momento_inicio, momento_fim, quem_faz, quem_sofre, acao_tipo, acao, tecnica, direcao, pontuacao) VALUES (1, 115, 98, TRIM(' 00:10:12,149'), TRIM(' 00:10:12,409'), 'VALOIS-FORTIER', 'GAN', 'DEFENSE', 'TAE-SABAKI LEFT INCLINED', NULL, NULL, NULL)</v>
      </c>
      <c r="R7921" t="s">
        <v>10327</v>
      </c>
    </row>
    <row r="7922" spans="1:18" hidden="1" x14ac:dyDescent="0.25">
      <c r="A7922" s="7">
        <f>anotacoes!D7922</f>
        <v>40951</v>
      </c>
      <c r="B7922" t="str">
        <f>anotacoes!C7922</f>
        <v>WORLD CUP OBERWART 2012</v>
      </c>
      <c r="C7922" t="str">
        <f>anotacoes!E7922</f>
        <v>VALOIS-FORTIER</v>
      </c>
      <c r="D7922" t="str">
        <f>anotacoes!F7922</f>
        <v>GAN</v>
      </c>
      <c r="E7922" t="s">
        <v>10325</v>
      </c>
      <c r="F7922">
        <f>anotacoes!A7922</f>
        <v>115</v>
      </c>
      <c r="G7922">
        <f>anotacoes!B7922</f>
        <v>99</v>
      </c>
      <c r="H7922" t="str">
        <f>anotacoes!K7922</f>
        <v xml:space="preserve"> 00:10:12,597</v>
      </c>
      <c r="I7922" t="str">
        <f>anotacoes!L7922</f>
        <v xml:space="preserve"> 00:10:22,645</v>
      </c>
      <c r="J7922" t="str">
        <f>IF(L7922="PAUSE",E7922,IF(anotacoes!G7926=conversao_anotacoes!C7922,conversao_anotacoes!C7922,conversao_anotacoes!D7922))</f>
        <v>&lt;ARBITRO_DESCONHECIDO&gt;</v>
      </c>
      <c r="K7922" t="str">
        <f t="shared" si="246"/>
        <v/>
      </c>
      <c r="L7922" t="str">
        <f>UPPER(anotacoes!H7922)</f>
        <v>PAUSE</v>
      </c>
      <c r="M7922" t="str">
        <f>IF(OR(L7922="ATTACK",L7922="FINTA"),"&lt;TECNICA&gt;",UPPER(anotacoes!I7922))</f>
        <v>&lt;NAO_CLASSIFICADO&gt;</v>
      </c>
      <c r="N7922" t="str">
        <f>IF(OR(L7922="ATTACK",L7922="FINTA"),UPPER(anotacoes!I7922),"")</f>
        <v/>
      </c>
      <c r="O7922" s="6" t="str">
        <f>IF(anotacoes!N7922=0,"",anotacoes!N7922)</f>
        <v/>
      </c>
      <c r="P7922" t="str">
        <f>IF(anotacoes!M7922=0,"",UPPER(anotacoes!M7922))</f>
        <v/>
      </c>
      <c r="Q7922" t="str">
        <f t="shared" si="247"/>
        <v>INSERT INTO CONVERSAO_LUTA_ACAO (cd_conversao, id_luta, sequencia, momento_inicio, momento_fim, quem_faz, quem_sofre, acao_tipo, acao, tecnica, direcao, pontuacao) VALUES (1, 115, 99, TRIM(' 00:10:12,597'), TRIM(' 00:10:22,645'), '&lt;ARBITRO_DESCONHECIDO&gt;', '', 'PAUSE', '&lt;NAO_CLASSIFICADO&gt;', NULL, NULL, NULL)</v>
      </c>
      <c r="R7922" t="s">
        <v>10327</v>
      </c>
    </row>
    <row r="7923" spans="1:18" hidden="1" x14ac:dyDescent="0.25">
      <c r="A7923" s="7">
        <f>anotacoes!D7923</f>
        <v>40951</v>
      </c>
      <c r="B7923" t="str">
        <f>anotacoes!C7923</f>
        <v>WORLD CUP OBERWART 2012</v>
      </c>
      <c r="C7923" t="str">
        <f>anotacoes!E7923</f>
        <v>VALOIS-FORTIER</v>
      </c>
      <c r="D7923" t="str">
        <f>anotacoes!F7923</f>
        <v>GAN</v>
      </c>
      <c r="E7923" t="s">
        <v>10325</v>
      </c>
      <c r="F7923">
        <f>anotacoes!A7923</f>
        <v>115</v>
      </c>
      <c r="G7923">
        <f>anotacoes!B7923</f>
        <v>100</v>
      </c>
      <c r="H7923" t="str">
        <f>anotacoes!K7923</f>
        <v xml:space="preserve"> 00:10:22,816</v>
      </c>
      <c r="I7923" t="str">
        <f>anotacoes!L7923</f>
        <v xml:space="preserve"> 00:10:24,619</v>
      </c>
      <c r="J7923" t="str">
        <f>IF(L7923="PAUSE",E7923,IF(anotacoes!G7927=conversao_anotacoes!C7923,conversao_anotacoes!C7923,conversao_anotacoes!D7923))</f>
        <v>VALOIS-FORTIER</v>
      </c>
      <c r="K7923" t="str">
        <f t="shared" si="246"/>
        <v>GAN</v>
      </c>
      <c r="L7923" t="str">
        <f>UPPER(anotacoes!H7923)</f>
        <v>DISPLACEMENT</v>
      </c>
      <c r="M7923" t="str">
        <f>IF(OR(L7923="ATTACK",L7923="FINTA"),"&lt;TECNICA&gt;",UPPER(anotacoes!I7923))</f>
        <v>2-3 STEP HESITANT RIGHT</v>
      </c>
      <c r="N7923" t="str">
        <f>IF(OR(L7923="ATTACK",L7923="FINTA"),UPPER(anotacoes!I7923),"")</f>
        <v/>
      </c>
      <c r="O7923" s="6" t="str">
        <f>IF(anotacoes!N7923=0,"",anotacoes!N7923)</f>
        <v/>
      </c>
      <c r="P7923" t="str">
        <f>IF(anotacoes!M7923=0,"",UPPER(anotacoes!M7923))</f>
        <v/>
      </c>
      <c r="Q7923" t="str">
        <f t="shared" si="247"/>
        <v>INSERT INTO CONVERSAO_LUTA_ACAO (cd_conversao, id_luta, sequencia, momento_inicio, momento_fim, quem_faz, quem_sofre, acao_tipo, acao, tecnica, direcao, pontuacao) VALUES (1, 115, 100, TRIM(' 00:10:22,816'), TRIM(' 00:10:24,619'), 'VALOIS-FORTIER', 'GAN', 'DISPLACEMENT', '2-3 STEP HESITANT RIGHT', NULL, NULL, NULL)</v>
      </c>
      <c r="R7923" t="s">
        <v>10327</v>
      </c>
    </row>
    <row r="7924" spans="1:18" hidden="1" x14ac:dyDescent="0.25">
      <c r="A7924" s="7">
        <f>anotacoes!D7924</f>
        <v>40951</v>
      </c>
      <c r="B7924" t="str">
        <f>anotacoes!C7924</f>
        <v>WORLD CUP OBERWART 2012</v>
      </c>
      <c r="C7924" t="str">
        <f>anotacoes!E7924</f>
        <v>VALOIS-FORTIER</v>
      </c>
      <c r="D7924" t="str">
        <f>anotacoes!F7924</f>
        <v>GAN</v>
      </c>
      <c r="E7924" t="s">
        <v>10325</v>
      </c>
      <c r="F7924">
        <f>anotacoes!A7924</f>
        <v>115</v>
      </c>
      <c r="G7924">
        <f>anotacoes!B7924</f>
        <v>101</v>
      </c>
      <c r="H7924" t="str">
        <f>anotacoes!K7924</f>
        <v xml:space="preserve"> 00:10:24,619</v>
      </c>
      <c r="I7924" t="str">
        <f>anotacoes!L7924</f>
        <v xml:space="preserve"> 00:10:29,385</v>
      </c>
      <c r="J7924" t="str">
        <f>IF(L7924="PAUSE",E7924,IF(anotacoes!G7928=conversao_anotacoes!C7924,conversao_anotacoes!C7924,conversao_anotacoes!D7924))</f>
        <v>VALOIS-FORTIER</v>
      </c>
      <c r="K7924" t="str">
        <f t="shared" si="246"/>
        <v>GAN</v>
      </c>
      <c r="L7924" t="str">
        <f>UPPER(anotacoes!H7924)</f>
        <v>GRIP TIME</v>
      </c>
      <c r="M7924" t="str">
        <f>IF(OR(L7924="ATTACK",L7924="FINTA"),"&lt;TECNICA&gt;",UPPER(anotacoes!I7924))</f>
        <v>LEFT COLLAR RIGHT SLEEVE</v>
      </c>
      <c r="N7924" t="str">
        <f>IF(OR(L7924="ATTACK",L7924="FINTA"),UPPER(anotacoes!I7924),"")</f>
        <v/>
      </c>
      <c r="O7924" s="6" t="str">
        <f>IF(anotacoes!N7924=0,"",anotacoes!N7924)</f>
        <v/>
      </c>
      <c r="P7924" t="str">
        <f>IF(anotacoes!M7924=0,"",UPPER(anotacoes!M7924))</f>
        <v/>
      </c>
      <c r="Q7924" t="str">
        <f t="shared" si="247"/>
        <v>INSERT INTO CONVERSAO_LUTA_ACAO (cd_conversao, id_luta, sequencia, momento_inicio, momento_fim, quem_faz, quem_sofre, acao_tipo, acao, tecnica, direcao, pontuacao) VALUES (1, 115, 101, TRIM(' 00:10:24,619'), TRIM(' 00:10:29,385'), 'VALOIS-FORTIER', 'GAN', 'GRIP TIME', 'LEFT COLLAR RIGHT SLEEVE', NULL, NULL, NULL)</v>
      </c>
      <c r="R7924" t="s">
        <v>10327</v>
      </c>
    </row>
    <row r="7925" spans="1:18" hidden="1" x14ac:dyDescent="0.25">
      <c r="A7925" s="7">
        <f>anotacoes!D7925</f>
        <v>40951</v>
      </c>
      <c r="B7925" t="str">
        <f>anotacoes!C7925</f>
        <v>WORLD CUP OBERWART 2012</v>
      </c>
      <c r="C7925" t="str">
        <f>anotacoes!E7925</f>
        <v>VALOIS-FORTIER</v>
      </c>
      <c r="D7925" t="str">
        <f>anotacoes!F7925</f>
        <v>GAN</v>
      </c>
      <c r="E7925" t="s">
        <v>10325</v>
      </c>
      <c r="F7925">
        <f>anotacoes!A7925</f>
        <v>115</v>
      </c>
      <c r="G7925">
        <f>anotacoes!B7925</f>
        <v>102</v>
      </c>
      <c r="H7925" t="str">
        <f>anotacoes!K7925</f>
        <v xml:space="preserve"> 00:10:29,385</v>
      </c>
      <c r="I7925" t="str">
        <f>anotacoes!L7925</f>
        <v xml:space="preserve"> 00:10:29,896</v>
      </c>
      <c r="J7925" t="str">
        <f>IF(L7925="PAUSE",E7925,IF(anotacoes!G7929=conversao_anotacoes!C7925,conversao_anotacoes!C7925,conversao_anotacoes!D7925))</f>
        <v>VALOIS-FORTIER</v>
      </c>
      <c r="K7925" t="str">
        <f t="shared" si="246"/>
        <v>GAN</v>
      </c>
      <c r="L7925" t="str">
        <f>UPPER(anotacoes!H7925)</f>
        <v>ATTACK</v>
      </c>
      <c r="M7925" t="str">
        <f>IF(OR(L7925="ATTACK",L7925="FINTA"),"&lt;TECNICA&gt;",UPPER(anotacoes!I7925))</f>
        <v>&lt;TECNICA&gt;</v>
      </c>
      <c r="N7925" t="str">
        <f>IF(OR(L7925="ATTACK",L7925="FINTA"),UPPER(anotacoes!I7925),"")</f>
        <v>KATA OTOSHI KUZURE</v>
      </c>
      <c r="O7925" s="6">
        <f>IF(anotacoes!N7925=0,"",anotacoes!N7925)</f>
        <v>6</v>
      </c>
      <c r="P7925" t="str">
        <f>IF(anotacoes!M7925=0,"",UPPER(anotacoes!M7925))</f>
        <v/>
      </c>
      <c r="Q7925" t="str">
        <f t="shared" si="247"/>
        <v>INSERT INTO CONVERSAO_LUTA_ACAO (cd_conversao, id_luta, sequencia, momento_inicio, momento_fim, quem_faz, quem_sofre, acao_tipo, acao, tecnica, direcao, pontuacao) VALUES (1, 115, 102, TRIM(' 00:10:29,385'), TRIM(' 00:10:29,896'), 'VALOIS-FORTIER', 'GAN', 'ATTACK', '&lt;TECNICA&gt;', 'KATA OTOSHI KUZURE', 6, NULL)</v>
      </c>
      <c r="R7925" t="s">
        <v>10327</v>
      </c>
    </row>
    <row r="7926" spans="1:18" hidden="1" x14ac:dyDescent="0.25">
      <c r="A7926" s="7">
        <f>anotacoes!D7926</f>
        <v>40951</v>
      </c>
      <c r="B7926" t="str">
        <f>anotacoes!C7926</f>
        <v>WORLD CUP OBERWART 2012</v>
      </c>
      <c r="C7926" t="str">
        <f>anotacoes!E7926</f>
        <v>VALOIS-FORTIER</v>
      </c>
      <c r="D7926" t="str">
        <f>anotacoes!F7926</f>
        <v>GAN</v>
      </c>
      <c r="E7926" t="s">
        <v>10325</v>
      </c>
      <c r="F7926">
        <f>anotacoes!A7926</f>
        <v>115</v>
      </c>
      <c r="G7926">
        <f>anotacoes!B7926</f>
        <v>103</v>
      </c>
      <c r="H7926" t="str">
        <f>anotacoes!K7926</f>
        <v xml:space="preserve"> 00:10:29,896</v>
      </c>
      <c r="I7926" t="str">
        <f>anotacoes!L7926</f>
        <v xml:space="preserve"> 00:10:35,467</v>
      </c>
      <c r="J7926" t="str">
        <f>IF(L7926="PAUSE",E7926,IF(anotacoes!G7930=conversao_anotacoes!C7926,conversao_anotacoes!C7926,conversao_anotacoes!D7926))</f>
        <v>VALOIS-FORTIER</v>
      </c>
      <c r="K7926" t="str">
        <f t="shared" si="246"/>
        <v>GAN</v>
      </c>
      <c r="L7926" t="str">
        <f>UPPER(anotacoes!H7926)</f>
        <v>GROUNDWORK COMBAT</v>
      </c>
      <c r="M7926" t="str">
        <f>IF(OR(L7926="ATTACK",L7926="FINTA"),"&lt;TECNICA&gt;",UPPER(anotacoes!I7926))</f>
        <v>DEFENSIVE POSITION</v>
      </c>
      <c r="N7926" t="str">
        <f>IF(OR(L7926="ATTACK",L7926="FINTA"),UPPER(anotacoes!I7926),"")</f>
        <v/>
      </c>
      <c r="O7926" s="6" t="str">
        <f>IF(anotacoes!N7926=0,"",anotacoes!N7926)</f>
        <v/>
      </c>
      <c r="P7926" t="str">
        <f>IF(anotacoes!M7926=0,"",UPPER(anotacoes!M7926))</f>
        <v/>
      </c>
      <c r="Q7926" t="str">
        <f t="shared" si="247"/>
        <v>INSERT INTO CONVERSAO_LUTA_ACAO (cd_conversao, id_luta, sequencia, momento_inicio, momento_fim, quem_faz, quem_sofre, acao_tipo, acao, tecnica, direcao, pontuacao) VALUES (1, 115, 103, TRIM(' 00:10:29,896'), TRIM(' 00:10:35,467'), 'VALOIS-FORTIER', 'GAN', 'GROUNDWORK COMBAT', 'DEFENSIVE POSITION', NULL, NULL, NULL)</v>
      </c>
      <c r="R7926" t="s">
        <v>10327</v>
      </c>
    </row>
    <row r="7927" spans="1:18" hidden="1" x14ac:dyDescent="0.25">
      <c r="A7927" s="7">
        <f>anotacoes!D7927</f>
        <v>40951</v>
      </c>
      <c r="B7927" t="str">
        <f>anotacoes!C7927</f>
        <v>WORLD CUP OBERWART 2012</v>
      </c>
      <c r="C7927" t="str">
        <f>anotacoes!E7927</f>
        <v>VALOIS-FORTIER</v>
      </c>
      <c r="D7927" t="str">
        <f>anotacoes!F7927</f>
        <v>GAN</v>
      </c>
      <c r="E7927" t="s">
        <v>10325</v>
      </c>
      <c r="F7927">
        <f>anotacoes!A7927</f>
        <v>115</v>
      </c>
      <c r="G7927">
        <f>anotacoes!B7927</f>
        <v>104</v>
      </c>
      <c r="H7927" t="str">
        <f>anotacoes!K7927</f>
        <v xml:space="preserve"> 00:10:35,642</v>
      </c>
      <c r="I7927" t="str">
        <f>anotacoes!L7927</f>
        <v xml:space="preserve"> 00:10:49,976</v>
      </c>
      <c r="J7927" t="str">
        <f>IF(L7927="PAUSE",E7927,IF(anotacoes!G7931=conversao_anotacoes!C7927,conversao_anotacoes!C7927,conversao_anotacoes!D7927))</f>
        <v>&lt;ARBITRO_DESCONHECIDO&gt;</v>
      </c>
      <c r="K7927" t="str">
        <f t="shared" si="246"/>
        <v/>
      </c>
      <c r="L7927" t="str">
        <f>UPPER(anotacoes!H7927)</f>
        <v>PAUSE</v>
      </c>
      <c r="M7927" t="str">
        <f>IF(OR(L7927="ATTACK",L7927="FINTA"),"&lt;TECNICA&gt;",UPPER(anotacoes!I7927))</f>
        <v>&lt;NAO_CLASSIFICADO&gt;</v>
      </c>
      <c r="N7927" t="str">
        <f>IF(OR(L7927="ATTACK",L7927="FINTA"),UPPER(anotacoes!I7927),"")</f>
        <v/>
      </c>
      <c r="O7927" s="6" t="str">
        <f>IF(anotacoes!N7927=0,"",anotacoes!N7927)</f>
        <v/>
      </c>
      <c r="P7927" t="str">
        <f>IF(anotacoes!M7927=0,"",UPPER(anotacoes!M7927))</f>
        <v/>
      </c>
      <c r="Q7927" t="str">
        <f t="shared" si="247"/>
        <v>INSERT INTO CONVERSAO_LUTA_ACAO (cd_conversao, id_luta, sequencia, momento_inicio, momento_fim, quem_faz, quem_sofre, acao_tipo, acao, tecnica, direcao, pontuacao) VALUES (1, 115, 104, TRIM(' 00:10:35,642'), TRIM(' 00:10:49,976'), '&lt;ARBITRO_DESCONHECIDO&gt;', '', 'PAUSE', '&lt;NAO_CLASSIFICADO&gt;', NULL, NULL, NULL)</v>
      </c>
      <c r="R7927" t="s">
        <v>10327</v>
      </c>
    </row>
    <row r="7928" spans="1:18" hidden="1" x14ac:dyDescent="0.25">
      <c r="A7928" s="7">
        <f>anotacoes!D7928</f>
        <v>40951</v>
      </c>
      <c r="B7928" t="str">
        <f>anotacoes!C7928</f>
        <v>WORLD CUP OBERWART 2012</v>
      </c>
      <c r="C7928" t="str">
        <f>anotacoes!E7928</f>
        <v>VALOIS-FORTIER</v>
      </c>
      <c r="D7928" t="str">
        <f>anotacoes!F7928</f>
        <v>GAN</v>
      </c>
      <c r="E7928" t="s">
        <v>10325</v>
      </c>
      <c r="F7928">
        <f>anotacoes!A7928</f>
        <v>115</v>
      </c>
      <c r="G7928">
        <f>anotacoes!B7928</f>
        <v>105</v>
      </c>
      <c r="H7928" t="str">
        <f>anotacoes!K7928</f>
        <v xml:space="preserve"> 00:10:50,166</v>
      </c>
      <c r="I7928" t="str">
        <f>anotacoes!L7928</f>
        <v xml:space="preserve"> 00:10:51,882</v>
      </c>
      <c r="J7928" t="str">
        <f>IF(L7928="PAUSE",E7928,IF(anotacoes!G7932=conversao_anotacoes!C7928,conversao_anotacoes!C7928,conversao_anotacoes!D7928))</f>
        <v>VALOIS-FORTIER</v>
      </c>
      <c r="K7928" t="str">
        <f t="shared" si="246"/>
        <v>GAN</v>
      </c>
      <c r="L7928" t="str">
        <f>UPPER(anotacoes!H7928)</f>
        <v>DISPLACEMENT</v>
      </c>
      <c r="M7928" t="str">
        <f>IF(OR(L7928="ATTACK",L7928="FINTA"),"&lt;TECNICA&gt;",UPPER(anotacoes!I7928))</f>
        <v>2-3 STEP HESITANT RIGHT</v>
      </c>
      <c r="N7928" t="str">
        <f>IF(OR(L7928="ATTACK",L7928="FINTA"),UPPER(anotacoes!I7928),"")</f>
        <v/>
      </c>
      <c r="O7928" s="6" t="str">
        <f>IF(anotacoes!N7928=0,"",anotacoes!N7928)</f>
        <v/>
      </c>
      <c r="P7928" t="str">
        <f>IF(anotacoes!M7928=0,"",UPPER(anotacoes!M7928))</f>
        <v/>
      </c>
      <c r="Q7928" t="str">
        <f t="shared" si="247"/>
        <v>INSERT INTO CONVERSAO_LUTA_ACAO (cd_conversao, id_luta, sequencia, momento_inicio, momento_fim, quem_faz, quem_sofre, acao_tipo, acao, tecnica, direcao, pontuacao) VALUES (1, 115, 105, TRIM(' 00:10:50,166'), TRIM(' 00:10:51,882'), 'VALOIS-FORTIER', 'GAN', 'DISPLACEMENT', '2-3 STEP HESITANT RIGHT', NULL, NULL, NULL)</v>
      </c>
      <c r="R7928" t="s">
        <v>10327</v>
      </c>
    </row>
    <row r="7929" spans="1:18" hidden="1" x14ac:dyDescent="0.25">
      <c r="A7929" s="7">
        <f>anotacoes!D7929</f>
        <v>40951</v>
      </c>
      <c r="B7929" t="str">
        <f>anotacoes!C7929</f>
        <v>WORLD CUP OBERWART 2012</v>
      </c>
      <c r="C7929" t="str">
        <f>anotacoes!E7929</f>
        <v>VALOIS-FORTIER</v>
      </c>
      <c r="D7929" t="str">
        <f>anotacoes!F7929</f>
        <v>GAN</v>
      </c>
      <c r="E7929" t="s">
        <v>10325</v>
      </c>
      <c r="F7929">
        <f>anotacoes!A7929</f>
        <v>115</v>
      </c>
      <c r="G7929">
        <f>anotacoes!B7929</f>
        <v>106</v>
      </c>
      <c r="H7929" t="str">
        <f>anotacoes!K7929</f>
        <v xml:space="preserve"> 00:10:51,882</v>
      </c>
      <c r="I7929" t="str">
        <f>anotacoes!L7929</f>
        <v xml:space="preserve"> 00:10:55,863</v>
      </c>
      <c r="J7929" t="str">
        <f>IF(L7929="PAUSE",E7929,IF(anotacoes!G7933=conversao_anotacoes!C7929,conversao_anotacoes!C7929,conversao_anotacoes!D7929))</f>
        <v>VALOIS-FORTIER</v>
      </c>
      <c r="K7929" t="str">
        <f t="shared" si="246"/>
        <v>GAN</v>
      </c>
      <c r="L7929" t="str">
        <f>UPPER(anotacoes!H7929)</f>
        <v>GRIP TIME</v>
      </c>
      <c r="M7929" t="str">
        <f>IF(OR(L7929="ATTACK",L7929="FINTA"),"&lt;TECNICA&gt;",UPPER(anotacoes!I7929))</f>
        <v>LEFT COLLAR</v>
      </c>
      <c r="N7929" t="str">
        <f>IF(OR(L7929="ATTACK",L7929="FINTA"),UPPER(anotacoes!I7929),"")</f>
        <v/>
      </c>
      <c r="O7929" s="6" t="str">
        <f>IF(anotacoes!N7929=0,"",anotacoes!N7929)</f>
        <v/>
      </c>
      <c r="P7929" t="str">
        <f>IF(anotacoes!M7929=0,"",UPPER(anotacoes!M7929))</f>
        <v/>
      </c>
      <c r="Q7929" t="str">
        <f t="shared" si="247"/>
        <v>INSERT INTO CONVERSAO_LUTA_ACAO (cd_conversao, id_luta, sequencia, momento_inicio, momento_fim, quem_faz, quem_sofre, acao_tipo, acao, tecnica, direcao, pontuacao) VALUES (1, 115, 106, TRIM(' 00:10:51,882'), TRIM(' 00:10:55,863'), 'VALOIS-FORTIER', 'GAN', 'GRIP TIME', 'LEFT COLLAR', NULL, NULL, NULL)</v>
      </c>
      <c r="R7929" t="s">
        <v>10327</v>
      </c>
    </row>
    <row r="7930" spans="1:18" hidden="1" x14ac:dyDescent="0.25">
      <c r="A7930" s="7">
        <f>anotacoes!D7930</f>
        <v>40951</v>
      </c>
      <c r="B7930" t="str">
        <f>anotacoes!C7930</f>
        <v>WORLD CUP OBERWART 2012</v>
      </c>
      <c r="C7930" t="str">
        <f>anotacoes!E7930</f>
        <v>VALOIS-FORTIER</v>
      </c>
      <c r="D7930" t="str">
        <f>anotacoes!F7930</f>
        <v>GAN</v>
      </c>
      <c r="E7930" t="s">
        <v>10325</v>
      </c>
      <c r="F7930">
        <f>anotacoes!A7930</f>
        <v>115</v>
      </c>
      <c r="G7930">
        <f>anotacoes!B7930</f>
        <v>107</v>
      </c>
      <c r="H7930" t="str">
        <f>anotacoes!K7930</f>
        <v xml:space="preserve"> 00:10:55,863</v>
      </c>
      <c r="I7930" t="str">
        <f>anotacoes!L7930</f>
        <v xml:space="preserve"> 00:11:42,077</v>
      </c>
      <c r="J7930" t="str">
        <f>IF(L7930="PAUSE",E7930,IF(anotacoes!G7934=conversao_anotacoes!C7930,conversao_anotacoes!C7930,conversao_anotacoes!D7930))</f>
        <v>VALOIS-FORTIER</v>
      </c>
      <c r="K7930" t="str">
        <f t="shared" si="246"/>
        <v>GAN</v>
      </c>
      <c r="L7930" t="str">
        <f>UPPER(anotacoes!H7930)</f>
        <v>GRIP TIME</v>
      </c>
      <c r="M7930" t="str">
        <f>IF(OR(L7930="ATTACK",L7930="FINTA"),"&lt;TECNICA&gt;",UPPER(anotacoes!I7930))</f>
        <v>LEFT COLLAR RIGHT SLEEVE</v>
      </c>
      <c r="N7930" t="str">
        <f>IF(OR(L7930="ATTACK",L7930="FINTA"),UPPER(anotacoes!I7930),"")</f>
        <v/>
      </c>
      <c r="O7930" s="6" t="str">
        <f>IF(anotacoes!N7930=0,"",anotacoes!N7930)</f>
        <v/>
      </c>
      <c r="P7930" t="str">
        <f>IF(anotacoes!M7930=0,"",UPPER(anotacoes!M7930))</f>
        <v/>
      </c>
      <c r="Q7930" t="str">
        <f t="shared" si="247"/>
        <v>INSERT INTO CONVERSAO_LUTA_ACAO (cd_conversao, id_luta, sequencia, momento_inicio, momento_fim, quem_faz, quem_sofre, acao_tipo, acao, tecnica, direcao, pontuacao) VALUES (1, 115, 107, TRIM(' 00:10:55,863'), TRIM(' 00:11:42,077'), 'VALOIS-FORTIER', 'GAN', 'GRIP TIME', 'LEFT COLLAR RIGHT SLEEVE', NULL, NULL, NULL)</v>
      </c>
      <c r="R7930" t="s">
        <v>10327</v>
      </c>
    </row>
    <row r="7931" spans="1:18" hidden="1" x14ac:dyDescent="0.25">
      <c r="A7931" s="7">
        <f>anotacoes!D7931</f>
        <v>40951</v>
      </c>
      <c r="B7931" t="str">
        <f>anotacoes!C7931</f>
        <v>WORLD CUP OBERWART 2012</v>
      </c>
      <c r="C7931" t="str">
        <f>anotacoes!E7931</f>
        <v>VALOIS-FORTIER</v>
      </c>
      <c r="D7931" t="str">
        <f>anotacoes!F7931</f>
        <v>GAN</v>
      </c>
      <c r="E7931" t="s">
        <v>10325</v>
      </c>
      <c r="F7931">
        <f>anotacoes!A7931</f>
        <v>115</v>
      </c>
      <c r="G7931">
        <f>anotacoes!B7931</f>
        <v>108</v>
      </c>
      <c r="H7931" t="str">
        <f>anotacoes!K7931</f>
        <v xml:space="preserve"> 00:11:42,077</v>
      </c>
      <c r="I7931" t="str">
        <f>anotacoes!L7931</f>
        <v xml:space="preserve"> 00:11:44,867</v>
      </c>
      <c r="J7931" t="str">
        <f>IF(L7931="PAUSE",E7931,IF(anotacoes!G7935=conversao_anotacoes!C7931,conversao_anotacoes!C7931,conversao_anotacoes!D7931))</f>
        <v>VALOIS-FORTIER</v>
      </c>
      <c r="K7931" t="str">
        <f t="shared" si="246"/>
        <v>GAN</v>
      </c>
      <c r="L7931" t="str">
        <f>UPPER(anotacoes!H7931)</f>
        <v>GRIP TIME</v>
      </c>
      <c r="M7931" t="str">
        <f>IF(OR(L7931="ATTACK",L7931="FINTA"),"&lt;TECNICA&gt;",UPPER(anotacoes!I7931))</f>
        <v>RIGHT COLLAR</v>
      </c>
      <c r="N7931" t="str">
        <f>IF(OR(L7931="ATTACK",L7931="FINTA"),UPPER(anotacoes!I7931),"")</f>
        <v/>
      </c>
      <c r="O7931" s="6" t="str">
        <f>IF(anotacoes!N7931=0,"",anotacoes!N7931)</f>
        <v/>
      </c>
      <c r="P7931" t="str">
        <f>IF(anotacoes!M7931=0,"",UPPER(anotacoes!M7931))</f>
        <v/>
      </c>
      <c r="Q7931" t="str">
        <f t="shared" si="247"/>
        <v>INSERT INTO CONVERSAO_LUTA_ACAO (cd_conversao, id_luta, sequencia, momento_inicio, momento_fim, quem_faz, quem_sofre, acao_tipo, acao, tecnica, direcao, pontuacao) VALUES (1, 115, 108, TRIM(' 00:11:42,077'), TRIM(' 00:11:44,867'), 'VALOIS-FORTIER', 'GAN', 'GRIP TIME', 'RIGHT COLLAR', NULL, NULL, NULL)</v>
      </c>
      <c r="R7931" t="s">
        <v>10327</v>
      </c>
    </row>
    <row r="7932" spans="1:18" hidden="1" x14ac:dyDescent="0.25">
      <c r="A7932" s="7">
        <f>anotacoes!D7932</f>
        <v>40951</v>
      </c>
      <c r="B7932" t="str">
        <f>anotacoes!C7932</f>
        <v>WORLD CUP OBERWART 2012</v>
      </c>
      <c r="C7932" t="str">
        <f>anotacoes!E7932</f>
        <v>VALOIS-FORTIER</v>
      </c>
      <c r="D7932" t="str">
        <f>anotacoes!F7932</f>
        <v>GAN</v>
      </c>
      <c r="E7932" t="s">
        <v>10325</v>
      </c>
      <c r="F7932">
        <f>anotacoes!A7932</f>
        <v>115</v>
      </c>
      <c r="G7932">
        <f>anotacoes!B7932</f>
        <v>109</v>
      </c>
      <c r="H7932" t="str">
        <f>anotacoes!K7932</f>
        <v xml:space="preserve"> 00:11:44,867</v>
      </c>
      <c r="I7932" t="str">
        <f>anotacoes!L7932</f>
        <v xml:space="preserve"> 00:11:45,629</v>
      </c>
      <c r="J7932" t="str">
        <f>IF(L7932="PAUSE",E7932,IF(anotacoes!G7936=conversao_anotacoes!C7932,conversao_anotacoes!C7932,conversao_anotacoes!D7932))</f>
        <v>VALOIS-FORTIER</v>
      </c>
      <c r="K7932" t="str">
        <f t="shared" si="246"/>
        <v>GAN</v>
      </c>
      <c r="L7932" t="str">
        <f>UPPER(anotacoes!H7932)</f>
        <v>ATTACK</v>
      </c>
      <c r="M7932" t="str">
        <f>IF(OR(L7932="ATTACK",L7932="FINTA"),"&lt;TECNICA&gt;",UPPER(anotacoes!I7932))</f>
        <v>&lt;TECNICA&gt;</v>
      </c>
      <c r="N7932" t="str">
        <f>IF(OR(L7932="ATTACK",L7932="FINTA"),UPPER(anotacoes!I7932),"")</f>
        <v>DEASHI HARAI</v>
      </c>
      <c r="O7932" s="6">
        <f>IF(anotacoes!N7932=0,"",anotacoes!N7932)</f>
        <v>3</v>
      </c>
      <c r="P7932" t="str">
        <f>IF(anotacoes!M7932=0,"",UPPER(anotacoes!M7932))</f>
        <v/>
      </c>
      <c r="Q7932" t="str">
        <f t="shared" si="247"/>
        <v>INSERT INTO CONVERSAO_LUTA_ACAO (cd_conversao, id_luta, sequencia, momento_inicio, momento_fim, quem_faz, quem_sofre, acao_tipo, acao, tecnica, direcao, pontuacao) VALUES (1, 115, 109, TRIM(' 00:11:44,867'), TRIM(' 00:11:45,629'), 'VALOIS-FORTIER', 'GAN', 'ATTACK', '&lt;TECNICA&gt;', 'DEASHI HARAI', 3, NULL)</v>
      </c>
      <c r="R7932" t="s">
        <v>10327</v>
      </c>
    </row>
    <row r="7933" spans="1:18" hidden="1" x14ac:dyDescent="0.25">
      <c r="A7933" s="7">
        <f>anotacoes!D7933</f>
        <v>40951</v>
      </c>
      <c r="B7933" t="str">
        <f>anotacoes!C7933</f>
        <v>WORLD CUP OBERWART 2012</v>
      </c>
      <c r="C7933" t="str">
        <f>anotacoes!E7933</f>
        <v>VALOIS-FORTIER</v>
      </c>
      <c r="D7933" t="str">
        <f>anotacoes!F7933</f>
        <v>GAN</v>
      </c>
      <c r="E7933" t="s">
        <v>10325</v>
      </c>
      <c r="F7933">
        <f>anotacoes!A7933</f>
        <v>115</v>
      </c>
      <c r="G7933">
        <f>anotacoes!B7933</f>
        <v>110</v>
      </c>
      <c r="H7933" t="str">
        <f>anotacoes!K7933</f>
        <v xml:space="preserve"> 00:11:45,629</v>
      </c>
      <c r="I7933" t="str">
        <f>anotacoes!L7933</f>
        <v xml:space="preserve"> 00:11:49,185</v>
      </c>
      <c r="J7933" t="str">
        <f>IF(L7933="PAUSE",E7933,IF(anotacoes!G7937=conversao_anotacoes!C7933,conversao_anotacoes!C7933,conversao_anotacoes!D7933))</f>
        <v>VALOIS-FORTIER</v>
      </c>
      <c r="K7933" t="str">
        <f t="shared" si="246"/>
        <v>GAN</v>
      </c>
      <c r="L7933" t="str">
        <f>UPPER(anotacoes!H7933)</f>
        <v>GROUNDWORK COMBAT</v>
      </c>
      <c r="M7933" t="str">
        <f>IF(OR(L7933="ATTACK",L7933="FINTA"),"&lt;TECNICA&gt;",UPPER(anotacoes!I7933))</f>
        <v>TRYING TO ATTACK</v>
      </c>
      <c r="N7933" t="str">
        <f>IF(OR(L7933="ATTACK",L7933="FINTA"),UPPER(anotacoes!I7933),"")</f>
        <v/>
      </c>
      <c r="O7933" s="6" t="str">
        <f>IF(anotacoes!N7933=0,"",anotacoes!N7933)</f>
        <v/>
      </c>
      <c r="P7933" t="str">
        <f>IF(anotacoes!M7933=0,"",UPPER(anotacoes!M7933))</f>
        <v/>
      </c>
      <c r="Q7933" t="str">
        <f t="shared" si="247"/>
        <v>INSERT INTO CONVERSAO_LUTA_ACAO (cd_conversao, id_luta, sequencia, momento_inicio, momento_fim, quem_faz, quem_sofre, acao_tipo, acao, tecnica, direcao, pontuacao) VALUES (1, 115, 110, TRIM(' 00:11:45,629'), TRIM(' 00:11:49,185'), 'VALOIS-FORTIER', 'GAN', 'GROUNDWORK COMBAT', 'TRYING TO ATTACK', NULL, NULL, NULL)</v>
      </c>
      <c r="R7933" t="s">
        <v>10327</v>
      </c>
    </row>
    <row r="7934" spans="1:18" hidden="1" x14ac:dyDescent="0.25">
      <c r="A7934" s="7">
        <f>anotacoes!D7934</f>
        <v>40951</v>
      </c>
      <c r="B7934" t="str">
        <f>anotacoes!C7934</f>
        <v>WORLD CUP OBERWART 2012</v>
      </c>
      <c r="C7934" t="str">
        <f>anotacoes!E7934</f>
        <v>VALOIS-FORTIER</v>
      </c>
      <c r="D7934" t="str">
        <f>anotacoes!F7934</f>
        <v>GAN</v>
      </c>
      <c r="E7934" t="s">
        <v>10325</v>
      </c>
      <c r="F7934">
        <f>anotacoes!A7934</f>
        <v>115</v>
      </c>
      <c r="G7934">
        <f>anotacoes!B7934</f>
        <v>111</v>
      </c>
      <c r="H7934" t="str">
        <f>anotacoes!K7934</f>
        <v xml:space="preserve"> 00:11:49,350</v>
      </c>
      <c r="I7934" t="str">
        <f>anotacoes!L7934</f>
        <v xml:space="preserve"> 00:11:57,524</v>
      </c>
      <c r="J7934" t="str">
        <f>IF(L7934="PAUSE",E7934,IF(anotacoes!G7938=conversao_anotacoes!C7934,conversao_anotacoes!C7934,conversao_anotacoes!D7934))</f>
        <v>&lt;ARBITRO_DESCONHECIDO&gt;</v>
      </c>
      <c r="K7934" t="str">
        <f t="shared" si="246"/>
        <v/>
      </c>
      <c r="L7934" t="str">
        <f>UPPER(anotacoes!H7934)</f>
        <v>PAUSE</v>
      </c>
      <c r="M7934" t="str">
        <f>IF(OR(L7934="ATTACK",L7934="FINTA"),"&lt;TECNICA&gt;",UPPER(anotacoes!I7934))</f>
        <v>&lt;NAO_CLASSIFICADO&gt;</v>
      </c>
      <c r="N7934" t="str">
        <f>IF(OR(L7934="ATTACK",L7934="FINTA"),UPPER(anotacoes!I7934),"")</f>
        <v/>
      </c>
      <c r="O7934" s="6" t="str">
        <f>IF(anotacoes!N7934=0,"",anotacoes!N7934)</f>
        <v/>
      </c>
      <c r="P7934" t="str">
        <f>IF(anotacoes!M7934=0,"",UPPER(anotacoes!M7934))</f>
        <v/>
      </c>
      <c r="Q7934" t="str">
        <f t="shared" si="247"/>
        <v>INSERT INTO CONVERSAO_LUTA_ACAO (cd_conversao, id_luta, sequencia, momento_inicio, momento_fim, quem_faz, quem_sofre, acao_tipo, acao, tecnica, direcao, pontuacao) VALUES (1, 115, 111, TRIM(' 00:11:49,350'), TRIM(' 00:11:57,524'), '&lt;ARBITRO_DESCONHECIDO&gt;', '', 'PAUSE', '&lt;NAO_CLASSIFICADO&gt;', NULL, NULL, NULL)</v>
      </c>
      <c r="R7934" t="s">
        <v>10327</v>
      </c>
    </row>
    <row r="7935" spans="1:18" hidden="1" x14ac:dyDescent="0.25">
      <c r="A7935" s="7">
        <f>anotacoes!D7935</f>
        <v>40951</v>
      </c>
      <c r="B7935" t="str">
        <f>anotacoes!C7935</f>
        <v>WORLD CUP OBERWART 2012</v>
      </c>
      <c r="C7935" t="str">
        <f>anotacoes!E7935</f>
        <v>VALOIS-FORTIER</v>
      </c>
      <c r="D7935" t="str">
        <f>anotacoes!F7935</f>
        <v>GAN</v>
      </c>
      <c r="E7935" t="s">
        <v>10325</v>
      </c>
      <c r="F7935">
        <f>anotacoes!A7935</f>
        <v>115</v>
      </c>
      <c r="G7935">
        <f>anotacoes!B7935</f>
        <v>112</v>
      </c>
      <c r="H7935" t="str">
        <f>anotacoes!K7935</f>
        <v xml:space="preserve"> 00:11:57,680</v>
      </c>
      <c r="I7935" t="str">
        <f>anotacoes!L7935</f>
        <v xml:space="preserve"> 00:11:59,686</v>
      </c>
      <c r="J7935" t="str">
        <f>IF(L7935="PAUSE",E7935,IF(anotacoes!G7939=conversao_anotacoes!C7935,conversao_anotacoes!C7935,conversao_anotacoes!D7935))</f>
        <v>VALOIS-FORTIER</v>
      </c>
      <c r="K7935" t="str">
        <f t="shared" si="246"/>
        <v>GAN</v>
      </c>
      <c r="L7935" t="str">
        <f>UPPER(anotacoes!H7935)</f>
        <v>DISPLACEMENT</v>
      </c>
      <c r="M7935" t="str">
        <f>IF(OR(L7935="ATTACK",L7935="FINTA"),"&lt;TECNICA&gt;",UPPER(anotacoes!I7935))</f>
        <v>2-3 STEP HESITANT RIGHT</v>
      </c>
      <c r="N7935" t="str">
        <f>IF(OR(L7935="ATTACK",L7935="FINTA"),UPPER(anotacoes!I7935),"")</f>
        <v/>
      </c>
      <c r="O7935" s="6" t="str">
        <f>IF(anotacoes!N7935=0,"",anotacoes!N7935)</f>
        <v/>
      </c>
      <c r="P7935" t="str">
        <f>IF(anotacoes!M7935=0,"",UPPER(anotacoes!M7935))</f>
        <v/>
      </c>
      <c r="Q7935" t="str">
        <f t="shared" si="247"/>
        <v>INSERT INTO CONVERSAO_LUTA_ACAO (cd_conversao, id_luta, sequencia, momento_inicio, momento_fim, quem_faz, quem_sofre, acao_tipo, acao, tecnica, direcao, pontuacao) VALUES (1, 115, 112, TRIM(' 00:11:57,680'), TRIM(' 00:11:59,686'), 'VALOIS-FORTIER', 'GAN', 'DISPLACEMENT', '2-3 STEP HESITANT RIGHT', NULL, NULL, NULL)</v>
      </c>
      <c r="R7935" t="s">
        <v>10327</v>
      </c>
    </row>
    <row r="7936" spans="1:18" hidden="1" x14ac:dyDescent="0.25">
      <c r="A7936" s="7">
        <f>anotacoes!D7936</f>
        <v>40951</v>
      </c>
      <c r="B7936" t="str">
        <f>anotacoes!C7936</f>
        <v>WORLD CUP OBERWART 2012</v>
      </c>
      <c r="C7936" t="str">
        <f>anotacoes!E7936</f>
        <v>VALOIS-FORTIER</v>
      </c>
      <c r="D7936" t="str">
        <f>anotacoes!F7936</f>
        <v>GAN</v>
      </c>
      <c r="E7936" t="s">
        <v>10325</v>
      </c>
      <c r="F7936">
        <f>anotacoes!A7936</f>
        <v>115</v>
      </c>
      <c r="G7936">
        <f>anotacoes!B7936</f>
        <v>113</v>
      </c>
      <c r="H7936" t="str">
        <f>anotacoes!K7936</f>
        <v xml:space="preserve"> 00:11:59,686</v>
      </c>
      <c r="I7936" t="str">
        <f>anotacoes!L7936</f>
        <v xml:space="preserve"> 00:12:03,784</v>
      </c>
      <c r="J7936" t="str">
        <f>IF(L7936="PAUSE",E7936,IF(anotacoes!G7940=conversao_anotacoes!C7936,conversao_anotacoes!C7936,conversao_anotacoes!D7936))</f>
        <v>VALOIS-FORTIER</v>
      </c>
      <c r="K7936" t="str">
        <f t="shared" si="246"/>
        <v>GAN</v>
      </c>
      <c r="L7936" t="str">
        <f>UPPER(anotacoes!H7936)</f>
        <v>GRIP TIME</v>
      </c>
      <c r="M7936" t="str">
        <f>IF(OR(L7936="ATTACK",L7936="FINTA"),"&lt;TECNICA&gt;",UPPER(anotacoes!I7936))</f>
        <v>LEFT COLLAR</v>
      </c>
      <c r="N7936" t="str">
        <f>IF(OR(L7936="ATTACK",L7936="FINTA"),UPPER(anotacoes!I7936),"")</f>
        <v/>
      </c>
      <c r="O7936" s="6" t="str">
        <f>IF(anotacoes!N7936=0,"",anotacoes!N7936)</f>
        <v/>
      </c>
      <c r="P7936" t="str">
        <f>IF(anotacoes!M7936=0,"",UPPER(anotacoes!M7936))</f>
        <v/>
      </c>
      <c r="Q7936" t="str">
        <f t="shared" si="247"/>
        <v>INSERT INTO CONVERSAO_LUTA_ACAO (cd_conversao, id_luta, sequencia, momento_inicio, momento_fim, quem_faz, quem_sofre, acao_tipo, acao, tecnica, direcao, pontuacao) VALUES (1, 115, 113, TRIM(' 00:11:59,686'), TRIM(' 00:12:03,784'), 'VALOIS-FORTIER', 'GAN', 'GRIP TIME', 'LEFT COLLAR', NULL, NULL, NULL)</v>
      </c>
      <c r="R7936" t="s">
        <v>10327</v>
      </c>
    </row>
    <row r="7937" spans="1:18" hidden="1" x14ac:dyDescent="0.25">
      <c r="A7937" s="7">
        <f>anotacoes!D7937</f>
        <v>40951</v>
      </c>
      <c r="B7937" t="str">
        <f>anotacoes!C7937</f>
        <v>WORLD CUP OBERWART 2012</v>
      </c>
      <c r="C7937" t="str">
        <f>anotacoes!E7937</f>
        <v>VALOIS-FORTIER</v>
      </c>
      <c r="D7937" t="str">
        <f>anotacoes!F7937</f>
        <v>GAN</v>
      </c>
      <c r="E7937" t="s">
        <v>10325</v>
      </c>
      <c r="F7937">
        <f>anotacoes!A7937</f>
        <v>115</v>
      </c>
      <c r="G7937">
        <f>anotacoes!B7937</f>
        <v>114</v>
      </c>
      <c r="H7937" t="str">
        <f>anotacoes!K7937</f>
        <v xml:space="preserve"> 00:12:03,784</v>
      </c>
      <c r="I7937" t="str">
        <f>anotacoes!L7937</f>
        <v xml:space="preserve"> 00:12:07,177</v>
      </c>
      <c r="J7937" t="str">
        <f>IF(L7937="PAUSE",E7937,IF(anotacoes!G7941=conversao_anotacoes!C7937,conversao_anotacoes!C7937,conversao_anotacoes!D7937))</f>
        <v>&lt;ARBITRO_DESCONHECIDO&gt;</v>
      </c>
      <c r="K7937" t="str">
        <f t="shared" si="246"/>
        <v/>
      </c>
      <c r="L7937" t="str">
        <f>UPPER(anotacoes!H7937)</f>
        <v>PAUSE</v>
      </c>
      <c r="M7937" t="str">
        <f>IF(OR(L7937="ATTACK",L7937="FINTA"),"&lt;TECNICA&gt;",UPPER(anotacoes!I7937))</f>
        <v>&lt;NAO_CLASSIFICADO&gt;</v>
      </c>
      <c r="N7937" t="str">
        <f>IF(OR(L7937="ATTACK",L7937="FINTA"),UPPER(anotacoes!I7937),"")</f>
        <v/>
      </c>
      <c r="O7937" s="6" t="str">
        <f>IF(anotacoes!N7937=0,"",anotacoes!N7937)</f>
        <v/>
      </c>
      <c r="P7937" t="str">
        <f>IF(anotacoes!M7937=0,"",UPPER(anotacoes!M7937))</f>
        <v/>
      </c>
      <c r="Q7937" t="str">
        <f t="shared" si="247"/>
        <v>INSERT INTO CONVERSAO_LUTA_ACAO (cd_conversao, id_luta, sequencia, momento_inicio, momento_fim, quem_faz, quem_sofre, acao_tipo, acao, tecnica, direcao, pontuacao) VALUES (1, 115, 114, TRIM(' 00:12:03,784'), TRIM(' 00:12:07,177'), '&lt;ARBITRO_DESCONHECIDO&gt;', '', 'PAUSE', '&lt;NAO_CLASSIFICADO&gt;', NULL, NULL, NULL)</v>
      </c>
      <c r="R7937" t="s">
        <v>10327</v>
      </c>
    </row>
    <row r="7938" spans="1:18" hidden="1" x14ac:dyDescent="0.25">
      <c r="A7938" s="7">
        <f>anotacoes!D7938</f>
        <v>40887</v>
      </c>
      <c r="B7938" t="str">
        <f>anotacoes!C7938</f>
        <v>GRAND SLAM TOKYO 2011</v>
      </c>
      <c r="C7938" t="str">
        <f>anotacoes!E7938</f>
        <v>VALOIS-FORTIER</v>
      </c>
      <c r="D7938" t="str">
        <f>anotacoes!F7938</f>
        <v>MARESCH</v>
      </c>
      <c r="E7938" t="s">
        <v>10325</v>
      </c>
      <c r="F7938">
        <f>anotacoes!A7938</f>
        <v>116</v>
      </c>
      <c r="G7938">
        <f>anotacoes!B7938</f>
        <v>1</v>
      </c>
      <c r="H7938" t="str">
        <f>anotacoes!K7938</f>
        <v xml:space="preserve"> 00:00:02,264</v>
      </c>
      <c r="I7938" t="str">
        <f>anotacoes!L7938</f>
        <v xml:space="preserve"> 00:00:05,481</v>
      </c>
      <c r="J7938" t="str">
        <f>IF(L7938="PAUSE",E7938,IF(anotacoes!G7942=conversao_anotacoes!C7938,conversao_anotacoes!C7938,conversao_anotacoes!D7938))</f>
        <v>VALOIS-FORTIER</v>
      </c>
      <c r="K7938" t="str">
        <f t="shared" si="246"/>
        <v>MARESCH</v>
      </c>
      <c r="L7938" t="str">
        <f>UPPER(anotacoes!H7938)</f>
        <v>DISPLACEMENT</v>
      </c>
      <c r="M7938" t="str">
        <f>IF(OR(L7938="ATTACK",L7938="FINTA"),"&lt;TECNICA&gt;",UPPER(anotacoes!I7938))</f>
        <v>2-3 STEP HESITANT RIGHT</v>
      </c>
      <c r="N7938" t="str">
        <f>IF(OR(L7938="ATTACK",L7938="FINTA"),UPPER(anotacoes!I7938),"")</f>
        <v/>
      </c>
      <c r="O7938" s="6" t="str">
        <f>IF(anotacoes!N7938=0,"",anotacoes!N7938)</f>
        <v/>
      </c>
      <c r="P7938" t="str">
        <f>IF(anotacoes!M7938=0,"",UPPER(anotacoes!M7938))</f>
        <v/>
      </c>
      <c r="Q7938" t="str">
        <f t="shared" si="247"/>
        <v>INSERT INTO CONVERSAO_LUTA_ACAO (cd_conversao, id_luta, sequencia, momento_inicio, momento_fim, quem_faz, quem_sofre, acao_tipo, acao, tecnica, direcao, pontuacao) VALUES (1, 116, 1, TRIM(' 00:00:02,264'), TRIM(' 00:00:05,481'), 'VALOIS-FORTIER', 'MARESCH', 'DISPLACEMENT', '2-3 STEP HESITANT RIGHT', NULL, NULL, NULL)</v>
      </c>
      <c r="R7938" t="s">
        <v>10327</v>
      </c>
    </row>
    <row r="7939" spans="1:18" hidden="1" x14ac:dyDescent="0.25">
      <c r="A7939" s="7">
        <f>anotacoes!D7939</f>
        <v>40887</v>
      </c>
      <c r="B7939" t="str">
        <f>anotacoes!C7939</f>
        <v>GRAND SLAM TOKYO 2011</v>
      </c>
      <c r="C7939" t="str">
        <f>anotacoes!E7939</f>
        <v>VALOIS-FORTIER</v>
      </c>
      <c r="D7939" t="str">
        <f>anotacoes!F7939</f>
        <v>MARESCH</v>
      </c>
      <c r="E7939" t="s">
        <v>10325</v>
      </c>
      <c r="F7939">
        <f>anotacoes!A7939</f>
        <v>116</v>
      </c>
      <c r="G7939">
        <f>anotacoes!B7939</f>
        <v>2</v>
      </c>
      <c r="H7939" t="str">
        <f>anotacoes!K7939</f>
        <v xml:space="preserve"> 00:00:05,646</v>
      </c>
      <c r="I7939" t="str">
        <f>anotacoes!L7939</f>
        <v xml:space="preserve"> 00:00:12,974</v>
      </c>
      <c r="J7939" t="str">
        <f>IF(L7939="PAUSE",E7939,IF(anotacoes!G7943=conversao_anotacoes!C7939,conversao_anotacoes!C7939,conversao_anotacoes!D7939))</f>
        <v>VALOIS-FORTIER</v>
      </c>
      <c r="K7939" t="str">
        <f t="shared" ref="K7939:K7987" si="248">IF(J7939=E7939,"",IF(J7939=C7939,D7939,C7939))</f>
        <v>MARESCH</v>
      </c>
      <c r="L7939" t="str">
        <f>UPPER(anotacoes!H7939)</f>
        <v>DISPLACEMENT</v>
      </c>
      <c r="M7939" t="str">
        <f>IF(OR(L7939="ATTACK",L7939="FINTA"),"&lt;TECNICA&gt;",UPPER(anotacoes!I7939))</f>
        <v>TRY TO GRIP WITH CONTACT</v>
      </c>
      <c r="N7939" t="str">
        <f>IF(OR(L7939="ATTACK",L7939="FINTA"),UPPER(anotacoes!I7939),"")</f>
        <v/>
      </c>
      <c r="O7939" s="6" t="str">
        <f>IF(anotacoes!N7939=0,"",anotacoes!N7939)</f>
        <v/>
      </c>
      <c r="P7939" t="str">
        <f>IF(anotacoes!M7939=0,"",UPPER(anotacoes!M7939))</f>
        <v/>
      </c>
      <c r="Q7939" t="str">
        <f t="shared" ref="Q7939:Q7987" si="249">CONCATENATE("INSERT INTO CONVERSAO_LUTA_ACAO (cd_conversao, id_luta, sequencia, momento_inicio, momento_fim, quem_faz, quem_sofre, acao_tipo, acao, tecnica, direcao, pontuacao) VALUES (1, ",F7939,", ",G7939,", ","TRIM('",H7939,"')",", ","TRIM('",I7939,"')",", ","'",J7939,"'",", ","'",K7939,"'",", ","'",L7939,"'",", ","'",M7939,"'",", ",IF(N7939="","NULL",CONCATENATE("'",N7939,"'")),", ",IF(O7939="","NULL",O7939),", ",IF(P7939="","NULL",CONCATENATE("'",P7939,"'")),")")</f>
        <v>INSERT INTO CONVERSAO_LUTA_ACAO (cd_conversao, id_luta, sequencia, momento_inicio, momento_fim, quem_faz, quem_sofre, acao_tipo, acao, tecnica, direcao, pontuacao) VALUES (1, 116, 2, TRIM(' 00:00:05,646'), TRIM(' 00:00:12,974'), 'VALOIS-FORTIER', 'MARESCH', 'DISPLACEMENT', 'TRY TO GRIP WITH CONTACT', NULL, NULL, NULL)</v>
      </c>
      <c r="R7939" t="s">
        <v>10327</v>
      </c>
    </row>
    <row r="7940" spans="1:18" hidden="1" x14ac:dyDescent="0.25">
      <c r="A7940" s="7">
        <f>anotacoes!D7940</f>
        <v>40887</v>
      </c>
      <c r="B7940" t="str">
        <f>anotacoes!C7940</f>
        <v>GRAND SLAM TOKYO 2011</v>
      </c>
      <c r="C7940" t="str">
        <f>anotacoes!E7940</f>
        <v>VALOIS-FORTIER</v>
      </c>
      <c r="D7940" t="str">
        <f>anotacoes!F7940</f>
        <v>MARESCH</v>
      </c>
      <c r="E7940" t="s">
        <v>10325</v>
      </c>
      <c r="F7940">
        <f>anotacoes!A7940</f>
        <v>116</v>
      </c>
      <c r="G7940">
        <f>anotacoes!B7940</f>
        <v>3</v>
      </c>
      <c r="H7940" t="str">
        <f>anotacoes!K7940</f>
        <v xml:space="preserve"> 00:00:12,974</v>
      </c>
      <c r="I7940" t="str">
        <f>anotacoes!L7940</f>
        <v xml:space="preserve"> 00:00:15,830</v>
      </c>
      <c r="J7940" t="str">
        <f>IF(L7940="PAUSE",E7940,IF(anotacoes!G7944=conversao_anotacoes!C7940,conversao_anotacoes!C7940,conversao_anotacoes!D7940))</f>
        <v>VALOIS-FORTIER</v>
      </c>
      <c r="K7940" t="str">
        <f t="shared" si="248"/>
        <v>MARESCH</v>
      </c>
      <c r="L7940" t="str">
        <f>UPPER(anotacoes!H7940)</f>
        <v>GRIP TIME</v>
      </c>
      <c r="M7940" t="str">
        <f>IF(OR(L7940="ATTACK",L7940="FINTA"),"&lt;TECNICA&gt;",UPPER(anotacoes!I7940))</f>
        <v>RIGHT SLEEVE</v>
      </c>
      <c r="N7940" t="str">
        <f>IF(OR(L7940="ATTACK",L7940="FINTA"),UPPER(anotacoes!I7940),"")</f>
        <v/>
      </c>
      <c r="O7940" s="6" t="str">
        <f>IF(anotacoes!N7940=0,"",anotacoes!N7940)</f>
        <v/>
      </c>
      <c r="P7940" t="str">
        <f>IF(anotacoes!M7940=0,"",UPPER(anotacoes!M7940))</f>
        <v/>
      </c>
      <c r="Q7940" t="str">
        <f t="shared" si="249"/>
        <v>INSERT INTO CONVERSAO_LUTA_ACAO (cd_conversao, id_luta, sequencia, momento_inicio, momento_fim, quem_faz, quem_sofre, acao_tipo, acao, tecnica, direcao, pontuacao) VALUES (1, 116, 3, TRIM(' 00:00:12,974'), TRIM(' 00:00:15,830'), 'VALOIS-FORTIER', 'MARESCH', 'GRIP TIME', 'RIGHT SLEEVE', NULL, NULL, NULL)</v>
      </c>
      <c r="R7940" t="s">
        <v>10327</v>
      </c>
    </row>
    <row r="7941" spans="1:18" hidden="1" x14ac:dyDescent="0.25">
      <c r="A7941" s="7">
        <f>anotacoes!D7941</f>
        <v>40887</v>
      </c>
      <c r="B7941" t="str">
        <f>anotacoes!C7941</f>
        <v>GRAND SLAM TOKYO 2011</v>
      </c>
      <c r="C7941" t="str">
        <f>anotacoes!E7941</f>
        <v>VALOIS-FORTIER</v>
      </c>
      <c r="D7941" t="str">
        <f>anotacoes!F7941</f>
        <v>MARESCH</v>
      </c>
      <c r="E7941" t="s">
        <v>10325</v>
      </c>
      <c r="F7941">
        <f>anotacoes!A7941</f>
        <v>116</v>
      </c>
      <c r="G7941">
        <f>anotacoes!B7941</f>
        <v>4</v>
      </c>
      <c r="H7941" t="str">
        <f>anotacoes!K7941</f>
        <v xml:space="preserve"> 00:00:15,830</v>
      </c>
      <c r="I7941" t="str">
        <f>anotacoes!L7941</f>
        <v xml:space="preserve"> 00:00:21,391</v>
      </c>
      <c r="J7941" t="str">
        <f>IF(L7941="PAUSE",E7941,IF(anotacoes!G7945=conversao_anotacoes!C7941,conversao_anotacoes!C7941,conversao_anotacoes!D7941))</f>
        <v>VALOIS-FORTIER</v>
      </c>
      <c r="K7941" t="str">
        <f t="shared" si="248"/>
        <v>MARESCH</v>
      </c>
      <c r="L7941" t="str">
        <f>UPPER(anotacoes!H7941)</f>
        <v>GRIP TIME</v>
      </c>
      <c r="M7941" t="str">
        <f>IF(OR(L7941="ATTACK",L7941="FINTA"),"&lt;TECNICA&gt;",UPPER(anotacoes!I7941))</f>
        <v>RIGHT SLEEVE LEFT SLEEVE</v>
      </c>
      <c r="N7941" t="str">
        <f>IF(OR(L7941="ATTACK",L7941="FINTA"),UPPER(anotacoes!I7941),"")</f>
        <v/>
      </c>
      <c r="O7941" s="6" t="str">
        <f>IF(anotacoes!N7941=0,"",anotacoes!N7941)</f>
        <v/>
      </c>
      <c r="P7941" t="str">
        <f>IF(anotacoes!M7941=0,"",UPPER(anotacoes!M7941))</f>
        <v/>
      </c>
      <c r="Q7941" t="str">
        <f t="shared" si="249"/>
        <v>INSERT INTO CONVERSAO_LUTA_ACAO (cd_conversao, id_luta, sequencia, momento_inicio, momento_fim, quem_faz, quem_sofre, acao_tipo, acao, tecnica, direcao, pontuacao) VALUES (1, 116, 4, TRIM(' 00:00:15,830'), TRIM(' 00:00:21,391'), 'VALOIS-FORTIER', 'MARESCH', 'GRIP TIME', 'RIGHT SLEEVE LEFT SLEEVE', NULL, NULL, NULL)</v>
      </c>
      <c r="R7941" t="s">
        <v>10327</v>
      </c>
    </row>
    <row r="7942" spans="1:18" hidden="1" x14ac:dyDescent="0.25">
      <c r="A7942" s="7">
        <f>anotacoes!D7942</f>
        <v>40887</v>
      </c>
      <c r="B7942" t="str">
        <f>anotacoes!C7942</f>
        <v>GRAND SLAM TOKYO 2011</v>
      </c>
      <c r="C7942" t="str">
        <f>anotacoes!E7942</f>
        <v>VALOIS-FORTIER</v>
      </c>
      <c r="D7942" t="str">
        <f>anotacoes!F7942</f>
        <v>MARESCH</v>
      </c>
      <c r="E7942" t="s">
        <v>10325</v>
      </c>
      <c r="F7942">
        <f>anotacoes!A7942</f>
        <v>116</v>
      </c>
      <c r="G7942">
        <f>anotacoes!B7942</f>
        <v>5</v>
      </c>
      <c r="H7942" t="str">
        <f>anotacoes!K7942</f>
        <v xml:space="preserve"> 00:00:21,547</v>
      </c>
      <c r="I7942" t="str">
        <f>anotacoes!L7942</f>
        <v xml:space="preserve"> 00:00:25,686</v>
      </c>
      <c r="J7942" t="str">
        <f>IF(L7942="PAUSE",E7942,IF(anotacoes!G7946=conversao_anotacoes!C7942,conversao_anotacoes!C7942,conversao_anotacoes!D7942))</f>
        <v>&lt;ARBITRO_DESCONHECIDO&gt;</v>
      </c>
      <c r="K7942" t="str">
        <f t="shared" si="248"/>
        <v/>
      </c>
      <c r="L7942" t="str">
        <f>UPPER(anotacoes!H7942)</f>
        <v>PAUSE</v>
      </c>
      <c r="M7942" t="str">
        <f>IF(OR(L7942="ATTACK",L7942="FINTA"),"&lt;TECNICA&gt;",UPPER(anotacoes!I7942))</f>
        <v>&lt;NAO_CLASSIFICADO&gt;</v>
      </c>
      <c r="N7942" t="str">
        <f>IF(OR(L7942="ATTACK",L7942="FINTA"),UPPER(anotacoes!I7942),"")</f>
        <v/>
      </c>
      <c r="O7942" s="6" t="str">
        <f>IF(anotacoes!N7942=0,"",anotacoes!N7942)</f>
        <v/>
      </c>
      <c r="P7942" t="str">
        <f>IF(anotacoes!M7942=0,"",UPPER(anotacoes!M7942))</f>
        <v/>
      </c>
      <c r="Q7942" t="str">
        <f t="shared" si="249"/>
        <v>INSERT INTO CONVERSAO_LUTA_ACAO (cd_conversao, id_luta, sequencia, momento_inicio, momento_fim, quem_faz, quem_sofre, acao_tipo, acao, tecnica, direcao, pontuacao) VALUES (1, 116, 5, TRIM(' 00:00:21,547'), TRIM(' 00:00:25,686'), '&lt;ARBITRO_DESCONHECIDO&gt;', '', 'PAUSE', '&lt;NAO_CLASSIFICADO&gt;', NULL, NULL, NULL)</v>
      </c>
      <c r="R7942" t="s">
        <v>10327</v>
      </c>
    </row>
    <row r="7943" spans="1:18" hidden="1" x14ac:dyDescent="0.25">
      <c r="A7943" s="7">
        <f>anotacoes!D7943</f>
        <v>40887</v>
      </c>
      <c r="B7943" t="str">
        <f>anotacoes!C7943</f>
        <v>GRAND SLAM TOKYO 2011</v>
      </c>
      <c r="C7943" t="str">
        <f>anotacoes!E7943</f>
        <v>VALOIS-FORTIER</v>
      </c>
      <c r="D7943" t="str">
        <f>anotacoes!F7943</f>
        <v>MARESCH</v>
      </c>
      <c r="E7943" t="s">
        <v>10325</v>
      </c>
      <c r="F7943">
        <f>anotacoes!A7943</f>
        <v>116</v>
      </c>
      <c r="G7943">
        <f>anotacoes!B7943</f>
        <v>6</v>
      </c>
      <c r="H7943" t="str">
        <f>anotacoes!K7943</f>
        <v xml:space="preserve"> 00:00:25,837</v>
      </c>
      <c r="I7943" t="str">
        <f>anotacoes!L7943</f>
        <v xml:space="preserve"> 00:00:29,212</v>
      </c>
      <c r="J7943" t="str">
        <f>IF(L7943="PAUSE",E7943,IF(anotacoes!G7947=conversao_anotacoes!C7943,conversao_anotacoes!C7943,conversao_anotacoes!D7943))</f>
        <v>VALOIS-FORTIER</v>
      </c>
      <c r="K7943" t="str">
        <f t="shared" si="248"/>
        <v>MARESCH</v>
      </c>
      <c r="L7943" t="str">
        <f>UPPER(anotacoes!H7943)</f>
        <v>DISPLACEMENT</v>
      </c>
      <c r="M7943" t="str">
        <f>IF(OR(L7943="ATTACK",L7943="FINTA"),"&lt;TECNICA&gt;",UPPER(anotacoes!I7943))</f>
        <v>2-3 STEP HESITANT RIGHT</v>
      </c>
      <c r="N7943" t="str">
        <f>IF(OR(L7943="ATTACK",L7943="FINTA"),UPPER(anotacoes!I7943),"")</f>
        <v/>
      </c>
      <c r="O7943" s="6" t="str">
        <f>IF(anotacoes!N7943=0,"",anotacoes!N7943)</f>
        <v/>
      </c>
      <c r="P7943" t="str">
        <f>IF(anotacoes!M7943=0,"",UPPER(anotacoes!M7943))</f>
        <v/>
      </c>
      <c r="Q7943" t="str">
        <f t="shared" si="249"/>
        <v>INSERT INTO CONVERSAO_LUTA_ACAO (cd_conversao, id_luta, sequencia, momento_inicio, momento_fim, quem_faz, quem_sofre, acao_tipo, acao, tecnica, direcao, pontuacao) VALUES (1, 116, 6, TRIM(' 00:00:25,837'), TRIM(' 00:00:29,212'), 'VALOIS-FORTIER', 'MARESCH', 'DISPLACEMENT', '2-3 STEP HESITANT RIGHT', NULL, NULL, NULL)</v>
      </c>
      <c r="R7943" t="s">
        <v>10327</v>
      </c>
    </row>
    <row r="7944" spans="1:18" hidden="1" x14ac:dyDescent="0.25">
      <c r="A7944" s="7">
        <f>anotacoes!D7944</f>
        <v>40887</v>
      </c>
      <c r="B7944" t="str">
        <f>anotacoes!C7944</f>
        <v>GRAND SLAM TOKYO 2011</v>
      </c>
      <c r="C7944" t="str">
        <f>anotacoes!E7944</f>
        <v>VALOIS-FORTIER</v>
      </c>
      <c r="D7944" t="str">
        <f>anotacoes!F7944</f>
        <v>MARESCH</v>
      </c>
      <c r="E7944" t="s">
        <v>10325</v>
      </c>
      <c r="F7944">
        <f>anotacoes!A7944</f>
        <v>116</v>
      </c>
      <c r="G7944">
        <f>anotacoes!B7944</f>
        <v>7</v>
      </c>
      <c r="H7944" t="str">
        <f>anotacoes!K7944</f>
        <v xml:space="preserve"> 00:00:29,369</v>
      </c>
      <c r="I7944" t="str">
        <f>anotacoes!L7944</f>
        <v xml:space="preserve"> 00:00:32,591</v>
      </c>
      <c r="J7944" t="str">
        <f>IF(L7944="PAUSE",E7944,IF(anotacoes!G7948=conversao_anotacoes!C7944,conversao_anotacoes!C7944,conversao_anotacoes!D7944))</f>
        <v>VALOIS-FORTIER</v>
      </c>
      <c r="K7944" t="str">
        <f t="shared" si="248"/>
        <v>MARESCH</v>
      </c>
      <c r="L7944" t="str">
        <f>UPPER(anotacoes!H7944)</f>
        <v>DISPLACEMENT</v>
      </c>
      <c r="M7944" t="str">
        <f>IF(OR(L7944="ATTACK",L7944="FINTA"),"&lt;TECNICA&gt;",UPPER(anotacoes!I7944))</f>
        <v>TRY TO GRIP WITH CONTACT</v>
      </c>
      <c r="N7944" t="str">
        <f>IF(OR(L7944="ATTACK",L7944="FINTA"),UPPER(anotacoes!I7944),"")</f>
        <v/>
      </c>
      <c r="O7944" s="6" t="str">
        <f>IF(anotacoes!N7944=0,"",anotacoes!N7944)</f>
        <v/>
      </c>
      <c r="P7944" t="str">
        <f>IF(anotacoes!M7944=0,"",UPPER(anotacoes!M7944))</f>
        <v/>
      </c>
      <c r="Q7944" t="str">
        <f t="shared" si="249"/>
        <v>INSERT INTO CONVERSAO_LUTA_ACAO (cd_conversao, id_luta, sequencia, momento_inicio, momento_fim, quem_faz, quem_sofre, acao_tipo, acao, tecnica, direcao, pontuacao) VALUES (1, 116, 7, TRIM(' 00:00:29,369'), TRIM(' 00:00:32,591'), 'VALOIS-FORTIER', 'MARESCH', 'DISPLACEMENT', 'TRY TO GRIP WITH CONTACT', NULL, NULL, NULL)</v>
      </c>
      <c r="R7944" t="s">
        <v>10327</v>
      </c>
    </row>
    <row r="7945" spans="1:18" hidden="1" x14ac:dyDescent="0.25">
      <c r="A7945" s="7">
        <f>anotacoes!D7945</f>
        <v>40887</v>
      </c>
      <c r="B7945" t="str">
        <f>anotacoes!C7945</f>
        <v>GRAND SLAM TOKYO 2011</v>
      </c>
      <c r="C7945" t="str">
        <f>anotacoes!E7945</f>
        <v>VALOIS-FORTIER</v>
      </c>
      <c r="D7945" t="str">
        <f>anotacoes!F7945</f>
        <v>MARESCH</v>
      </c>
      <c r="E7945" t="s">
        <v>10325</v>
      </c>
      <c r="F7945">
        <f>anotacoes!A7945</f>
        <v>116</v>
      </c>
      <c r="G7945">
        <f>anotacoes!B7945</f>
        <v>8</v>
      </c>
      <c r="H7945" t="str">
        <f>anotacoes!K7945</f>
        <v xml:space="preserve"> 00:00:32,591</v>
      </c>
      <c r="I7945" t="str">
        <f>anotacoes!L7945</f>
        <v xml:space="preserve"> 00:00:37,868</v>
      </c>
      <c r="J7945" t="str">
        <f>IF(L7945="PAUSE",E7945,IF(anotacoes!G7949=conversao_anotacoes!C7945,conversao_anotacoes!C7945,conversao_anotacoes!D7945))</f>
        <v>VALOIS-FORTIER</v>
      </c>
      <c r="K7945" t="str">
        <f t="shared" si="248"/>
        <v>MARESCH</v>
      </c>
      <c r="L7945" t="str">
        <f>UPPER(anotacoes!H7945)</f>
        <v>GRIP TIME</v>
      </c>
      <c r="M7945" t="str">
        <f>IF(OR(L7945="ATTACK",L7945="FINTA"),"&lt;TECNICA&gt;",UPPER(anotacoes!I7945))</f>
        <v>LEFT COLLAR RIGHT SLEEVE</v>
      </c>
      <c r="N7945" t="str">
        <f>IF(OR(L7945="ATTACK",L7945="FINTA"),UPPER(anotacoes!I7945),"")</f>
        <v/>
      </c>
      <c r="O7945" s="6" t="str">
        <f>IF(anotacoes!N7945=0,"",anotacoes!N7945)</f>
        <v/>
      </c>
      <c r="P7945" t="str">
        <f>IF(anotacoes!M7945=0,"",UPPER(anotacoes!M7945))</f>
        <v/>
      </c>
      <c r="Q7945" t="str">
        <f t="shared" si="249"/>
        <v>INSERT INTO CONVERSAO_LUTA_ACAO (cd_conversao, id_luta, sequencia, momento_inicio, momento_fim, quem_faz, quem_sofre, acao_tipo, acao, tecnica, direcao, pontuacao) VALUES (1, 116, 8, TRIM(' 00:00:32,591'), TRIM(' 00:00:37,868'), 'VALOIS-FORTIER', 'MARESCH', 'GRIP TIME', 'LEFT COLLAR RIGHT SLEEVE', NULL, NULL, NULL)</v>
      </c>
      <c r="R7945" t="s">
        <v>10327</v>
      </c>
    </row>
    <row r="7946" spans="1:18" hidden="1" x14ac:dyDescent="0.25">
      <c r="A7946" s="7">
        <f>anotacoes!D7946</f>
        <v>40887</v>
      </c>
      <c r="B7946" t="str">
        <f>anotacoes!C7946</f>
        <v>GRAND SLAM TOKYO 2011</v>
      </c>
      <c r="C7946" t="str">
        <f>anotacoes!E7946</f>
        <v>VALOIS-FORTIER</v>
      </c>
      <c r="D7946" t="str">
        <f>anotacoes!F7946</f>
        <v>MARESCH</v>
      </c>
      <c r="E7946" t="s">
        <v>10325</v>
      </c>
      <c r="F7946">
        <f>anotacoes!A7946</f>
        <v>116</v>
      </c>
      <c r="G7946">
        <f>anotacoes!B7946</f>
        <v>9</v>
      </c>
      <c r="H7946" t="str">
        <f>anotacoes!K7946</f>
        <v xml:space="preserve"> 00:00:37,868</v>
      </c>
      <c r="I7946" t="str">
        <f>anotacoes!L7946</f>
        <v xml:space="preserve"> 00:00:38,678</v>
      </c>
      <c r="J7946" t="str">
        <f>IF(L7946="PAUSE",E7946,IF(anotacoes!G7950=conversao_anotacoes!C7946,conversao_anotacoes!C7946,conversao_anotacoes!D7946))</f>
        <v>VALOIS-FORTIER</v>
      </c>
      <c r="K7946" t="str">
        <f t="shared" si="248"/>
        <v>MARESCH</v>
      </c>
      <c r="L7946" t="str">
        <f>UPPER(anotacoes!H7946)</f>
        <v>DEFENSE</v>
      </c>
      <c r="M7946" t="str">
        <f>IF(OR(L7946="ATTACK",L7946="FINTA"),"&lt;TECNICA&gt;",UPPER(anotacoes!I7946))</f>
        <v>TAE-SABAKI LEFT INCLINED</v>
      </c>
      <c r="N7946" t="str">
        <f>IF(OR(L7946="ATTACK",L7946="FINTA"),UPPER(anotacoes!I7946),"")</f>
        <v/>
      </c>
      <c r="O7946" s="6" t="str">
        <f>IF(anotacoes!N7946=0,"",anotacoes!N7946)</f>
        <v/>
      </c>
      <c r="P7946" t="str">
        <f>IF(anotacoes!M7946=0,"",UPPER(anotacoes!M7946))</f>
        <v/>
      </c>
      <c r="Q7946" t="str">
        <f t="shared" si="249"/>
        <v>INSERT INTO CONVERSAO_LUTA_ACAO (cd_conversao, id_luta, sequencia, momento_inicio, momento_fim, quem_faz, quem_sofre, acao_tipo, acao, tecnica, direcao, pontuacao) VALUES (1, 116, 9, TRIM(' 00:00:37,868'), TRIM(' 00:00:38,678'), 'VALOIS-FORTIER', 'MARESCH', 'DEFENSE', 'TAE-SABAKI LEFT INCLINED', NULL, NULL, NULL)</v>
      </c>
      <c r="R7946" t="s">
        <v>10327</v>
      </c>
    </row>
    <row r="7947" spans="1:18" hidden="1" x14ac:dyDescent="0.25">
      <c r="A7947" s="7">
        <f>anotacoes!D7947</f>
        <v>40887</v>
      </c>
      <c r="B7947" t="str">
        <f>anotacoes!C7947</f>
        <v>GRAND SLAM TOKYO 2011</v>
      </c>
      <c r="C7947" t="str">
        <f>anotacoes!E7947</f>
        <v>VALOIS-FORTIER</v>
      </c>
      <c r="D7947" t="str">
        <f>anotacoes!F7947</f>
        <v>MARESCH</v>
      </c>
      <c r="E7947" t="s">
        <v>10325</v>
      </c>
      <c r="F7947">
        <f>anotacoes!A7947</f>
        <v>116</v>
      </c>
      <c r="G7947">
        <f>anotacoes!B7947</f>
        <v>10</v>
      </c>
      <c r="H7947" t="str">
        <f>anotacoes!K7947</f>
        <v xml:space="preserve"> 00:00:38,880</v>
      </c>
      <c r="I7947" t="str">
        <f>anotacoes!L7947</f>
        <v xml:space="preserve"> 00:00:45,966</v>
      </c>
      <c r="J7947" t="str">
        <f>IF(L7947="PAUSE",E7947,IF(anotacoes!G7951=conversao_anotacoes!C7947,conversao_anotacoes!C7947,conversao_anotacoes!D7947))</f>
        <v>&lt;ARBITRO_DESCONHECIDO&gt;</v>
      </c>
      <c r="K7947" t="str">
        <f t="shared" si="248"/>
        <v/>
      </c>
      <c r="L7947" t="str">
        <f>UPPER(anotacoes!H7947)</f>
        <v>PAUSE</v>
      </c>
      <c r="M7947" t="str">
        <f>IF(OR(L7947="ATTACK",L7947="FINTA"),"&lt;TECNICA&gt;",UPPER(anotacoes!I7947))</f>
        <v>&lt;NAO_CLASSIFICADO&gt;</v>
      </c>
      <c r="N7947" t="str">
        <f>IF(OR(L7947="ATTACK",L7947="FINTA"),UPPER(anotacoes!I7947),"")</f>
        <v/>
      </c>
      <c r="O7947" s="6" t="str">
        <f>IF(anotacoes!N7947=0,"",anotacoes!N7947)</f>
        <v/>
      </c>
      <c r="P7947" t="str">
        <f>IF(anotacoes!M7947=0,"",UPPER(anotacoes!M7947))</f>
        <v/>
      </c>
      <c r="Q7947" t="str">
        <f t="shared" si="249"/>
        <v>INSERT INTO CONVERSAO_LUTA_ACAO (cd_conversao, id_luta, sequencia, momento_inicio, momento_fim, quem_faz, quem_sofre, acao_tipo, acao, tecnica, direcao, pontuacao) VALUES (1, 116, 10, TRIM(' 00:00:38,880'), TRIM(' 00:00:45,966'), '&lt;ARBITRO_DESCONHECIDO&gt;', '', 'PAUSE', '&lt;NAO_CLASSIFICADO&gt;', NULL, NULL, NULL)</v>
      </c>
      <c r="R7947" t="s">
        <v>10327</v>
      </c>
    </row>
    <row r="7948" spans="1:18" hidden="1" x14ac:dyDescent="0.25">
      <c r="A7948" s="7">
        <f>anotacoes!D7948</f>
        <v>40887</v>
      </c>
      <c r="B7948" t="str">
        <f>anotacoes!C7948</f>
        <v>GRAND SLAM TOKYO 2011</v>
      </c>
      <c r="C7948" t="str">
        <f>anotacoes!E7948</f>
        <v>VALOIS-FORTIER</v>
      </c>
      <c r="D7948" t="str">
        <f>anotacoes!F7948</f>
        <v>MARESCH</v>
      </c>
      <c r="E7948" t="s">
        <v>10325</v>
      </c>
      <c r="F7948">
        <f>anotacoes!A7948</f>
        <v>116</v>
      </c>
      <c r="G7948">
        <f>anotacoes!B7948</f>
        <v>11</v>
      </c>
      <c r="H7948" t="str">
        <f>anotacoes!K7948</f>
        <v xml:space="preserve"> 00:00:46,135</v>
      </c>
      <c r="I7948" t="str">
        <f>anotacoes!L7948</f>
        <v xml:space="preserve"> 00:00:51,080</v>
      </c>
      <c r="J7948" t="str">
        <f>IF(L7948="PAUSE",E7948,IF(anotacoes!G7952=conversao_anotacoes!C7948,conversao_anotacoes!C7948,conversao_anotacoes!D7948))</f>
        <v>VALOIS-FORTIER</v>
      </c>
      <c r="K7948" t="str">
        <f t="shared" si="248"/>
        <v>MARESCH</v>
      </c>
      <c r="L7948" t="str">
        <f>UPPER(anotacoes!H7948)</f>
        <v>DISPLACEMENT</v>
      </c>
      <c r="M7948" t="str">
        <f>IF(OR(L7948="ATTACK",L7948="FINTA"),"&lt;TECNICA&gt;",UPPER(anotacoes!I7948))</f>
        <v>2-3 STEP HESITANT RIGHT</v>
      </c>
      <c r="N7948" t="str">
        <f>IF(OR(L7948="ATTACK",L7948="FINTA"),UPPER(anotacoes!I7948),"")</f>
        <v/>
      </c>
      <c r="O7948" s="6" t="str">
        <f>IF(anotacoes!N7948=0,"",anotacoes!N7948)</f>
        <v/>
      </c>
      <c r="P7948" t="str">
        <f>IF(anotacoes!M7948=0,"",UPPER(anotacoes!M7948))</f>
        <v/>
      </c>
      <c r="Q7948" t="str">
        <f t="shared" si="249"/>
        <v>INSERT INTO CONVERSAO_LUTA_ACAO (cd_conversao, id_luta, sequencia, momento_inicio, momento_fim, quem_faz, quem_sofre, acao_tipo, acao, tecnica, direcao, pontuacao) VALUES (1, 116, 11, TRIM(' 00:00:46,135'), TRIM(' 00:00:51,080'), 'VALOIS-FORTIER', 'MARESCH', 'DISPLACEMENT', '2-3 STEP HESITANT RIGHT', NULL, NULL, NULL)</v>
      </c>
      <c r="R7948" t="s">
        <v>10327</v>
      </c>
    </row>
    <row r="7949" spans="1:18" hidden="1" x14ac:dyDescent="0.25">
      <c r="A7949" s="7">
        <f>anotacoes!D7949</f>
        <v>40887</v>
      </c>
      <c r="B7949" t="str">
        <f>anotacoes!C7949</f>
        <v>GRAND SLAM TOKYO 2011</v>
      </c>
      <c r="C7949" t="str">
        <f>anotacoes!E7949</f>
        <v>VALOIS-FORTIER</v>
      </c>
      <c r="D7949" t="str">
        <f>anotacoes!F7949</f>
        <v>MARESCH</v>
      </c>
      <c r="E7949" t="s">
        <v>10325</v>
      </c>
      <c r="F7949">
        <f>anotacoes!A7949</f>
        <v>116</v>
      </c>
      <c r="G7949">
        <f>anotacoes!B7949</f>
        <v>12</v>
      </c>
      <c r="H7949" t="str">
        <f>anotacoes!K7949</f>
        <v xml:space="preserve"> 00:00:51,240</v>
      </c>
      <c r="I7949" t="str">
        <f>anotacoes!L7949</f>
        <v xml:space="preserve"> 00:00:54,821</v>
      </c>
      <c r="J7949" t="str">
        <f>IF(L7949="PAUSE",E7949,IF(anotacoes!G7953=conversao_anotacoes!C7949,conversao_anotacoes!C7949,conversao_anotacoes!D7949))</f>
        <v>VALOIS-FORTIER</v>
      </c>
      <c r="K7949" t="str">
        <f t="shared" si="248"/>
        <v>MARESCH</v>
      </c>
      <c r="L7949" t="str">
        <f>UPPER(anotacoes!H7949)</f>
        <v>GRIP TIME</v>
      </c>
      <c r="M7949" t="str">
        <f>IF(OR(L7949="ATTACK",L7949="FINTA"),"&lt;TECNICA&gt;",UPPER(anotacoes!I7949))</f>
        <v>RIGHT SLEEVE</v>
      </c>
      <c r="N7949" t="str">
        <f>IF(OR(L7949="ATTACK",L7949="FINTA"),UPPER(anotacoes!I7949),"")</f>
        <v/>
      </c>
      <c r="O7949" s="6" t="str">
        <f>IF(anotacoes!N7949=0,"",anotacoes!N7949)</f>
        <v/>
      </c>
      <c r="P7949" t="str">
        <f>IF(anotacoes!M7949=0,"",UPPER(anotacoes!M7949))</f>
        <v/>
      </c>
      <c r="Q7949" t="str">
        <f t="shared" si="249"/>
        <v>INSERT INTO CONVERSAO_LUTA_ACAO (cd_conversao, id_luta, sequencia, momento_inicio, momento_fim, quem_faz, quem_sofre, acao_tipo, acao, tecnica, direcao, pontuacao) VALUES (1, 116, 12, TRIM(' 00:00:51,240'), TRIM(' 00:00:54,821'), 'VALOIS-FORTIER', 'MARESCH', 'GRIP TIME', 'RIGHT SLEEVE', NULL, NULL, NULL)</v>
      </c>
      <c r="R7949" t="s">
        <v>10327</v>
      </c>
    </row>
    <row r="7950" spans="1:18" hidden="1" x14ac:dyDescent="0.25">
      <c r="A7950" s="7">
        <f>anotacoes!D7950</f>
        <v>40887</v>
      </c>
      <c r="B7950" t="str">
        <f>anotacoes!C7950</f>
        <v>GRAND SLAM TOKYO 2011</v>
      </c>
      <c r="C7950" t="str">
        <f>anotacoes!E7950</f>
        <v>VALOIS-FORTIER</v>
      </c>
      <c r="D7950" t="str">
        <f>anotacoes!F7950</f>
        <v>MARESCH</v>
      </c>
      <c r="E7950" t="s">
        <v>10325</v>
      </c>
      <c r="F7950">
        <f>anotacoes!A7950</f>
        <v>116</v>
      </c>
      <c r="G7950">
        <f>anotacoes!B7950</f>
        <v>13</v>
      </c>
      <c r="H7950" t="str">
        <f>anotacoes!K7950</f>
        <v xml:space="preserve"> 00:00:54,821</v>
      </c>
      <c r="I7950" t="str">
        <f>anotacoes!L7950</f>
        <v xml:space="preserve"> 00:00:56,100</v>
      </c>
      <c r="J7950" t="str">
        <f>IF(L7950="PAUSE",E7950,IF(anotacoes!G7954=conversao_anotacoes!C7950,conversao_anotacoes!C7950,conversao_anotacoes!D7950))</f>
        <v>VALOIS-FORTIER</v>
      </c>
      <c r="K7950" t="str">
        <f t="shared" si="248"/>
        <v>MARESCH</v>
      </c>
      <c r="L7950" t="str">
        <f>UPPER(anotacoes!H7950)</f>
        <v>ATTACK</v>
      </c>
      <c r="M7950" t="str">
        <f>IF(OR(L7950="ATTACK",L7950="FINTA"),"&lt;TECNICA&gt;",UPPER(anotacoes!I7950))</f>
        <v>&lt;TECNICA&gt;</v>
      </c>
      <c r="N7950" t="str">
        <f>IF(OR(L7950="ATTACK",L7950="FINTA"),UPPER(anotacoes!I7950),"")</f>
        <v>KATA OTOSHI KUZURE</v>
      </c>
      <c r="O7950" s="6">
        <f>IF(anotacoes!N7950=0,"",anotacoes!N7950)</f>
        <v>6</v>
      </c>
      <c r="P7950" t="str">
        <f>IF(anotacoes!M7950=0,"",UPPER(anotacoes!M7950))</f>
        <v/>
      </c>
      <c r="Q7950" t="str">
        <f t="shared" si="249"/>
        <v>INSERT INTO CONVERSAO_LUTA_ACAO (cd_conversao, id_luta, sequencia, momento_inicio, momento_fim, quem_faz, quem_sofre, acao_tipo, acao, tecnica, direcao, pontuacao) VALUES (1, 116, 13, TRIM(' 00:00:54,821'), TRIM(' 00:00:56,100'), 'VALOIS-FORTIER', 'MARESCH', 'ATTACK', '&lt;TECNICA&gt;', 'KATA OTOSHI KUZURE', 6, NULL)</v>
      </c>
      <c r="R7950" t="s">
        <v>10327</v>
      </c>
    </row>
    <row r="7951" spans="1:18" hidden="1" x14ac:dyDescent="0.25">
      <c r="A7951" s="7">
        <f>anotacoes!D7951</f>
        <v>40887</v>
      </c>
      <c r="B7951" t="str">
        <f>anotacoes!C7951</f>
        <v>GRAND SLAM TOKYO 2011</v>
      </c>
      <c r="C7951" t="str">
        <f>anotacoes!E7951</f>
        <v>VALOIS-FORTIER</v>
      </c>
      <c r="D7951" t="str">
        <f>anotacoes!F7951</f>
        <v>MARESCH</v>
      </c>
      <c r="E7951" t="s">
        <v>10325</v>
      </c>
      <c r="F7951">
        <f>anotacoes!A7951</f>
        <v>116</v>
      </c>
      <c r="G7951">
        <f>anotacoes!B7951</f>
        <v>14</v>
      </c>
      <c r="H7951" t="str">
        <f>anotacoes!K7951</f>
        <v xml:space="preserve"> 00:00:56,271</v>
      </c>
      <c r="I7951" t="str">
        <f>anotacoes!L7951</f>
        <v xml:space="preserve"> 00:00:59,156</v>
      </c>
      <c r="J7951" t="str">
        <f>IF(L7951="PAUSE",E7951,IF(anotacoes!G7955=conversao_anotacoes!C7951,conversao_anotacoes!C7951,conversao_anotacoes!D7951))</f>
        <v>VALOIS-FORTIER</v>
      </c>
      <c r="K7951" t="str">
        <f t="shared" si="248"/>
        <v>MARESCH</v>
      </c>
      <c r="L7951" t="str">
        <f>UPPER(anotacoes!H7951)</f>
        <v>TRANSITION</v>
      </c>
      <c r="M7951" t="str">
        <f>IF(OR(L7951="ATTACK",L7951="FINTA"),"&lt;TECNICA&gt;",UPPER(anotacoes!I7951))</f>
        <v>WITHOUT ATTACK</v>
      </c>
      <c r="N7951" t="str">
        <f>IF(OR(L7951="ATTACK",L7951="FINTA"),UPPER(anotacoes!I7951),"")</f>
        <v/>
      </c>
      <c r="O7951" s="6" t="str">
        <f>IF(anotacoes!N7951=0,"",anotacoes!N7951)</f>
        <v/>
      </c>
      <c r="P7951" t="str">
        <f>IF(anotacoes!M7951=0,"",UPPER(anotacoes!M7951))</f>
        <v/>
      </c>
      <c r="Q7951" t="str">
        <f t="shared" si="249"/>
        <v>INSERT INTO CONVERSAO_LUTA_ACAO (cd_conversao, id_luta, sequencia, momento_inicio, momento_fim, quem_faz, quem_sofre, acao_tipo, acao, tecnica, direcao, pontuacao) VALUES (1, 116, 14, TRIM(' 00:00:56,271'), TRIM(' 00:00:59,156'), 'VALOIS-FORTIER', 'MARESCH', 'TRANSITION', 'WITHOUT ATTACK', NULL, NULL, NULL)</v>
      </c>
      <c r="R7951" t="s">
        <v>10327</v>
      </c>
    </row>
    <row r="7952" spans="1:18" hidden="1" x14ac:dyDescent="0.25">
      <c r="A7952" s="7">
        <f>anotacoes!D7952</f>
        <v>40887</v>
      </c>
      <c r="B7952" t="str">
        <f>anotacoes!C7952</f>
        <v>GRAND SLAM TOKYO 2011</v>
      </c>
      <c r="C7952" t="str">
        <f>anotacoes!E7952</f>
        <v>VALOIS-FORTIER</v>
      </c>
      <c r="D7952" t="str">
        <f>anotacoes!F7952</f>
        <v>MARESCH</v>
      </c>
      <c r="E7952" t="s">
        <v>10325</v>
      </c>
      <c r="F7952">
        <f>anotacoes!A7952</f>
        <v>116</v>
      </c>
      <c r="G7952">
        <f>anotacoes!B7952</f>
        <v>15</v>
      </c>
      <c r="H7952" t="str">
        <f>anotacoes!K7952</f>
        <v xml:space="preserve"> 00:00:59,328</v>
      </c>
      <c r="I7952" t="str">
        <f>anotacoes!L7952</f>
        <v xml:space="preserve"> 00:01:43,449</v>
      </c>
      <c r="J7952" t="str">
        <f>IF(L7952="PAUSE",E7952,IF(anotacoes!G7956=conversao_anotacoes!C7952,conversao_anotacoes!C7952,conversao_anotacoes!D7952))</f>
        <v>&lt;ARBITRO_DESCONHECIDO&gt;</v>
      </c>
      <c r="K7952" t="str">
        <f t="shared" si="248"/>
        <v/>
      </c>
      <c r="L7952" t="str">
        <f>UPPER(anotacoes!H7952)</f>
        <v>PAUSE</v>
      </c>
      <c r="M7952" t="str">
        <f>IF(OR(L7952="ATTACK",L7952="FINTA"),"&lt;TECNICA&gt;",UPPER(anotacoes!I7952))</f>
        <v>&lt;NAO_CLASSIFICADO&gt;</v>
      </c>
      <c r="N7952" t="str">
        <f>IF(OR(L7952="ATTACK",L7952="FINTA"),UPPER(anotacoes!I7952),"")</f>
        <v/>
      </c>
      <c r="O7952" s="6" t="str">
        <f>IF(anotacoes!N7952=0,"",anotacoes!N7952)</f>
        <v/>
      </c>
      <c r="P7952" t="str">
        <f>IF(anotacoes!M7952=0,"",UPPER(anotacoes!M7952))</f>
        <v/>
      </c>
      <c r="Q7952" t="str">
        <f t="shared" si="249"/>
        <v>INSERT INTO CONVERSAO_LUTA_ACAO (cd_conversao, id_luta, sequencia, momento_inicio, momento_fim, quem_faz, quem_sofre, acao_tipo, acao, tecnica, direcao, pontuacao) VALUES (1, 116, 15, TRIM(' 00:00:59,328'), TRIM(' 00:01:43,449'), '&lt;ARBITRO_DESCONHECIDO&gt;', '', 'PAUSE', '&lt;NAO_CLASSIFICADO&gt;', NULL, NULL, NULL)</v>
      </c>
      <c r="R7952" t="s">
        <v>10327</v>
      </c>
    </row>
    <row r="7953" spans="1:18" hidden="1" x14ac:dyDescent="0.25">
      <c r="A7953" s="7">
        <f>anotacoes!D7953</f>
        <v>40887</v>
      </c>
      <c r="B7953" t="str">
        <f>anotacoes!C7953</f>
        <v>GRAND SLAM TOKYO 2011</v>
      </c>
      <c r="C7953" t="str">
        <f>anotacoes!E7953</f>
        <v>VALOIS-FORTIER</v>
      </c>
      <c r="D7953" t="str">
        <f>anotacoes!F7953</f>
        <v>MARESCH</v>
      </c>
      <c r="E7953" t="s">
        <v>10325</v>
      </c>
      <c r="F7953">
        <f>anotacoes!A7953</f>
        <v>116</v>
      </c>
      <c r="G7953">
        <f>anotacoes!B7953</f>
        <v>16</v>
      </c>
      <c r="H7953" t="str">
        <f>anotacoes!K7953</f>
        <v xml:space="preserve"> 00:01:43,606</v>
      </c>
      <c r="I7953" t="str">
        <f>anotacoes!L7953</f>
        <v xml:space="preserve"> 00:01:46,602</v>
      </c>
      <c r="J7953" t="str">
        <f>IF(L7953="PAUSE",E7953,IF(anotacoes!G7957=conversao_anotacoes!C7953,conversao_anotacoes!C7953,conversao_anotacoes!D7953))</f>
        <v>VALOIS-FORTIER</v>
      </c>
      <c r="K7953" t="str">
        <f t="shared" si="248"/>
        <v>MARESCH</v>
      </c>
      <c r="L7953" t="str">
        <f>UPPER(anotacoes!H7953)</f>
        <v>DISPLACEMENT</v>
      </c>
      <c r="M7953" t="str">
        <f>IF(OR(L7953="ATTACK",L7953="FINTA"),"&lt;TECNICA&gt;",UPPER(anotacoes!I7953))</f>
        <v>2-3 STEP HESITANT RIGHT</v>
      </c>
      <c r="N7953" t="str">
        <f>IF(OR(L7953="ATTACK",L7953="FINTA"),UPPER(anotacoes!I7953),"")</f>
        <v/>
      </c>
      <c r="O7953" s="6" t="str">
        <f>IF(anotacoes!N7953=0,"",anotacoes!N7953)</f>
        <v/>
      </c>
      <c r="P7953" t="str">
        <f>IF(anotacoes!M7953=0,"",UPPER(anotacoes!M7953))</f>
        <v/>
      </c>
      <c r="Q7953" t="str">
        <f t="shared" si="249"/>
        <v>INSERT INTO CONVERSAO_LUTA_ACAO (cd_conversao, id_luta, sequencia, momento_inicio, momento_fim, quem_faz, quem_sofre, acao_tipo, acao, tecnica, direcao, pontuacao) VALUES (1, 116, 16, TRIM(' 00:01:43,606'), TRIM(' 00:01:46,602'), 'VALOIS-FORTIER', 'MARESCH', 'DISPLACEMENT', '2-3 STEP HESITANT RIGHT', NULL, NULL, NULL)</v>
      </c>
      <c r="R7953" t="s">
        <v>10327</v>
      </c>
    </row>
    <row r="7954" spans="1:18" hidden="1" x14ac:dyDescent="0.25">
      <c r="A7954" s="7">
        <f>anotacoes!D7954</f>
        <v>40887</v>
      </c>
      <c r="B7954" t="str">
        <f>anotacoes!C7954</f>
        <v>GRAND SLAM TOKYO 2011</v>
      </c>
      <c r="C7954" t="str">
        <f>anotacoes!E7954</f>
        <v>VALOIS-FORTIER</v>
      </c>
      <c r="D7954" t="str">
        <f>anotacoes!F7954</f>
        <v>MARESCH</v>
      </c>
      <c r="E7954" t="s">
        <v>10325</v>
      </c>
      <c r="F7954">
        <f>anotacoes!A7954</f>
        <v>116</v>
      </c>
      <c r="G7954">
        <f>anotacoes!B7954</f>
        <v>17</v>
      </c>
      <c r="H7954" t="str">
        <f>anotacoes!K7954</f>
        <v xml:space="preserve"> 00:01:46,792</v>
      </c>
      <c r="I7954" t="str">
        <f>anotacoes!L7954</f>
        <v xml:space="preserve"> 00:01:48,159</v>
      </c>
      <c r="J7954" t="str">
        <f>IF(L7954="PAUSE",E7954,IF(anotacoes!G7958=conversao_anotacoes!C7954,conversao_anotacoes!C7954,conversao_anotacoes!D7954))</f>
        <v>VALOIS-FORTIER</v>
      </c>
      <c r="K7954" t="str">
        <f t="shared" si="248"/>
        <v>MARESCH</v>
      </c>
      <c r="L7954" t="str">
        <f>UPPER(anotacoes!H7954)</f>
        <v>DISPLACEMENT</v>
      </c>
      <c r="M7954" t="str">
        <f>IF(OR(L7954="ATTACK",L7954="FINTA"),"&lt;TECNICA&gt;",UPPER(anotacoes!I7954))</f>
        <v>TRY TO GRIP WITH CONTACT</v>
      </c>
      <c r="N7954" t="str">
        <f>IF(OR(L7954="ATTACK",L7954="FINTA"),UPPER(anotacoes!I7954),"")</f>
        <v/>
      </c>
      <c r="O7954" s="6" t="str">
        <f>IF(anotacoes!N7954=0,"",anotacoes!N7954)</f>
        <v/>
      </c>
      <c r="P7954" t="str">
        <f>IF(anotacoes!M7954=0,"",UPPER(anotacoes!M7954))</f>
        <v/>
      </c>
      <c r="Q7954" t="str">
        <f t="shared" si="249"/>
        <v>INSERT INTO CONVERSAO_LUTA_ACAO (cd_conversao, id_luta, sequencia, momento_inicio, momento_fim, quem_faz, quem_sofre, acao_tipo, acao, tecnica, direcao, pontuacao) VALUES (1, 116, 17, TRIM(' 00:01:46,792'), TRIM(' 00:01:48,159'), 'VALOIS-FORTIER', 'MARESCH', 'DISPLACEMENT', 'TRY TO GRIP WITH CONTACT', NULL, NULL, NULL)</v>
      </c>
      <c r="R7954" t="s">
        <v>10327</v>
      </c>
    </row>
    <row r="7955" spans="1:18" hidden="1" x14ac:dyDescent="0.25">
      <c r="A7955" s="7">
        <f>anotacoes!D7955</f>
        <v>40887</v>
      </c>
      <c r="B7955" t="str">
        <f>anotacoes!C7955</f>
        <v>GRAND SLAM TOKYO 2011</v>
      </c>
      <c r="C7955" t="str">
        <f>anotacoes!E7955</f>
        <v>VALOIS-FORTIER</v>
      </c>
      <c r="D7955" t="str">
        <f>anotacoes!F7955</f>
        <v>MARESCH</v>
      </c>
      <c r="E7955" t="s">
        <v>10325</v>
      </c>
      <c r="F7955">
        <f>anotacoes!A7955</f>
        <v>116</v>
      </c>
      <c r="G7955">
        <f>anotacoes!B7955</f>
        <v>18</v>
      </c>
      <c r="H7955" t="str">
        <f>anotacoes!K7955</f>
        <v xml:space="preserve"> 00:01:48,159</v>
      </c>
      <c r="I7955" t="str">
        <f>anotacoes!L7955</f>
        <v xml:space="preserve"> 00:01:50,671</v>
      </c>
      <c r="J7955" t="str">
        <f>IF(L7955="PAUSE",E7955,IF(anotacoes!G7959=conversao_anotacoes!C7955,conversao_anotacoes!C7955,conversao_anotacoes!D7955))</f>
        <v>VALOIS-FORTIER</v>
      </c>
      <c r="K7955" t="str">
        <f t="shared" si="248"/>
        <v>MARESCH</v>
      </c>
      <c r="L7955" t="str">
        <f>UPPER(anotacoes!H7955)</f>
        <v>GRIP TIME</v>
      </c>
      <c r="M7955" t="str">
        <f>IF(OR(L7955="ATTACK",L7955="FINTA"),"&lt;TECNICA&gt;",UPPER(anotacoes!I7955))</f>
        <v>LEFT COLLAR RIGHT SLEEVE</v>
      </c>
      <c r="N7955" t="str">
        <f>IF(OR(L7955="ATTACK",L7955="FINTA"),UPPER(anotacoes!I7955),"")</f>
        <v/>
      </c>
      <c r="O7955" s="6" t="str">
        <f>IF(anotacoes!N7955=0,"",anotacoes!N7955)</f>
        <v/>
      </c>
      <c r="P7955" t="str">
        <f>IF(anotacoes!M7955=0,"",UPPER(anotacoes!M7955))</f>
        <v/>
      </c>
      <c r="Q7955" t="str">
        <f t="shared" si="249"/>
        <v>INSERT INTO CONVERSAO_LUTA_ACAO (cd_conversao, id_luta, sequencia, momento_inicio, momento_fim, quem_faz, quem_sofre, acao_tipo, acao, tecnica, direcao, pontuacao) VALUES (1, 116, 18, TRIM(' 00:01:48,159'), TRIM(' 00:01:50,671'), 'VALOIS-FORTIER', 'MARESCH', 'GRIP TIME', 'LEFT COLLAR RIGHT SLEEVE', NULL, NULL, NULL)</v>
      </c>
      <c r="R7955" t="s">
        <v>10327</v>
      </c>
    </row>
    <row r="7956" spans="1:18" hidden="1" x14ac:dyDescent="0.25">
      <c r="A7956" s="7">
        <f>anotacoes!D7956</f>
        <v>40887</v>
      </c>
      <c r="B7956" t="str">
        <f>anotacoes!C7956</f>
        <v>GRAND SLAM TOKYO 2011</v>
      </c>
      <c r="C7956" t="str">
        <f>anotacoes!E7956</f>
        <v>VALOIS-FORTIER</v>
      </c>
      <c r="D7956" t="str">
        <f>anotacoes!F7956</f>
        <v>MARESCH</v>
      </c>
      <c r="E7956" t="s">
        <v>10325</v>
      </c>
      <c r="F7956">
        <f>anotacoes!A7956</f>
        <v>116</v>
      </c>
      <c r="G7956">
        <f>anotacoes!B7956</f>
        <v>19</v>
      </c>
      <c r="H7956" t="str">
        <f>anotacoes!K7956</f>
        <v xml:space="preserve"> 00:01:50,671</v>
      </c>
      <c r="I7956" t="str">
        <f>anotacoes!L7956</f>
        <v xml:space="preserve"> 00:01:52,048</v>
      </c>
      <c r="J7956" t="str">
        <f>IF(L7956="PAUSE",E7956,IF(anotacoes!G7960=conversao_anotacoes!C7956,conversao_anotacoes!C7956,conversao_anotacoes!D7956))</f>
        <v>VALOIS-FORTIER</v>
      </c>
      <c r="K7956" t="str">
        <f t="shared" si="248"/>
        <v>MARESCH</v>
      </c>
      <c r="L7956" t="str">
        <f>UPPER(anotacoes!H7956)</f>
        <v>GRIP TIME</v>
      </c>
      <c r="M7956" t="str">
        <f>IF(OR(L7956="ATTACK",L7956="FINTA"),"&lt;TECNICA&gt;",UPPER(anotacoes!I7956))</f>
        <v>LEFT SLEEVE</v>
      </c>
      <c r="N7956" t="str">
        <f>IF(OR(L7956="ATTACK",L7956="FINTA"),UPPER(anotacoes!I7956),"")</f>
        <v/>
      </c>
      <c r="O7956" s="6" t="str">
        <f>IF(anotacoes!N7956=0,"",anotacoes!N7956)</f>
        <v/>
      </c>
      <c r="P7956" t="str">
        <f>IF(anotacoes!M7956=0,"",UPPER(anotacoes!M7956))</f>
        <v/>
      </c>
      <c r="Q7956" t="str">
        <f t="shared" si="249"/>
        <v>INSERT INTO CONVERSAO_LUTA_ACAO (cd_conversao, id_luta, sequencia, momento_inicio, momento_fim, quem_faz, quem_sofre, acao_tipo, acao, tecnica, direcao, pontuacao) VALUES (1, 116, 19, TRIM(' 00:01:50,671'), TRIM(' 00:01:52,048'), 'VALOIS-FORTIER', 'MARESCH', 'GRIP TIME', 'LEFT SLEEVE', NULL, NULL, NULL)</v>
      </c>
      <c r="R7956" t="s">
        <v>10327</v>
      </c>
    </row>
    <row r="7957" spans="1:18" hidden="1" x14ac:dyDescent="0.25">
      <c r="A7957" s="7">
        <f>anotacoes!D7957</f>
        <v>40887</v>
      </c>
      <c r="B7957" t="str">
        <f>anotacoes!C7957</f>
        <v>GRAND SLAM TOKYO 2011</v>
      </c>
      <c r="C7957" t="str">
        <f>anotacoes!E7957</f>
        <v>VALOIS-FORTIER</v>
      </c>
      <c r="D7957" t="str">
        <f>anotacoes!F7957</f>
        <v>MARESCH</v>
      </c>
      <c r="E7957" t="s">
        <v>10325</v>
      </c>
      <c r="F7957">
        <f>anotacoes!A7957</f>
        <v>116</v>
      </c>
      <c r="G7957">
        <f>anotacoes!B7957</f>
        <v>20</v>
      </c>
      <c r="H7957" t="str">
        <f>anotacoes!K7957</f>
        <v xml:space="preserve"> 00:01:52,048</v>
      </c>
      <c r="I7957" t="str">
        <f>anotacoes!L7957</f>
        <v xml:space="preserve"> 00:01:55,782</v>
      </c>
      <c r="J7957" t="str">
        <f>IF(L7957="PAUSE",E7957,IF(anotacoes!G7961=conversao_anotacoes!C7957,conversao_anotacoes!C7957,conversao_anotacoes!D7957))</f>
        <v>VALOIS-FORTIER</v>
      </c>
      <c r="K7957" t="str">
        <f t="shared" si="248"/>
        <v>MARESCH</v>
      </c>
      <c r="L7957" t="str">
        <f>UPPER(anotacoes!H7957)</f>
        <v>DISPLACEMENT</v>
      </c>
      <c r="M7957" t="str">
        <f>IF(OR(L7957="ATTACK",L7957="FINTA"),"&lt;TECNICA&gt;",UPPER(anotacoes!I7957))</f>
        <v>2-3 STEP HESITANT RIGHT</v>
      </c>
      <c r="N7957" t="str">
        <f>IF(OR(L7957="ATTACK",L7957="FINTA"),UPPER(anotacoes!I7957),"")</f>
        <v/>
      </c>
      <c r="O7957" s="6" t="str">
        <f>IF(anotacoes!N7957=0,"",anotacoes!N7957)</f>
        <v/>
      </c>
      <c r="P7957" t="str">
        <f>IF(anotacoes!M7957=0,"",UPPER(anotacoes!M7957))</f>
        <v/>
      </c>
      <c r="Q7957" t="str">
        <f t="shared" si="249"/>
        <v>INSERT INTO CONVERSAO_LUTA_ACAO (cd_conversao, id_luta, sequencia, momento_inicio, momento_fim, quem_faz, quem_sofre, acao_tipo, acao, tecnica, direcao, pontuacao) VALUES (1, 116, 20, TRIM(' 00:01:52,048'), TRIM(' 00:01:55,782'), 'VALOIS-FORTIER', 'MARESCH', 'DISPLACEMENT', '2-3 STEP HESITANT RIGHT', NULL, NULL, NULL)</v>
      </c>
      <c r="R7957" t="s">
        <v>10327</v>
      </c>
    </row>
    <row r="7958" spans="1:18" hidden="1" x14ac:dyDescent="0.25">
      <c r="A7958" s="7">
        <f>anotacoes!D7958</f>
        <v>40887</v>
      </c>
      <c r="B7958" t="str">
        <f>anotacoes!C7958</f>
        <v>GRAND SLAM TOKYO 2011</v>
      </c>
      <c r="C7958" t="str">
        <f>anotacoes!E7958</f>
        <v>VALOIS-FORTIER</v>
      </c>
      <c r="D7958" t="str">
        <f>anotacoes!F7958</f>
        <v>MARESCH</v>
      </c>
      <c r="E7958" t="s">
        <v>10325</v>
      </c>
      <c r="F7958">
        <f>anotacoes!A7958</f>
        <v>116</v>
      </c>
      <c r="G7958">
        <f>anotacoes!B7958</f>
        <v>21</v>
      </c>
      <c r="H7958" t="str">
        <f>anotacoes!K7958</f>
        <v xml:space="preserve"> 00:01:55,782</v>
      </c>
      <c r="I7958" t="str">
        <f>anotacoes!L7958</f>
        <v xml:space="preserve"> 00:01:55,782</v>
      </c>
      <c r="J7958" t="str">
        <f>IF(L7958="PAUSE",E7958,IF(anotacoes!G7962=conversao_anotacoes!C7958,conversao_anotacoes!C7958,conversao_anotacoes!D7958))</f>
        <v>VALOIS-FORTIER</v>
      </c>
      <c r="K7958" t="str">
        <f t="shared" si="248"/>
        <v>MARESCH</v>
      </c>
      <c r="L7958" t="str">
        <f>UPPER(anotacoes!H7958)</f>
        <v>GRIP TIME</v>
      </c>
      <c r="M7958" t="str">
        <f>IF(OR(L7958="ATTACK",L7958="FINTA"),"&lt;TECNICA&gt;",UPPER(anotacoes!I7958))</f>
        <v>LEFT COLLAR RIGHT SLEEVE</v>
      </c>
      <c r="N7958" t="str">
        <f>IF(OR(L7958="ATTACK",L7958="FINTA"),UPPER(anotacoes!I7958),"")</f>
        <v/>
      </c>
      <c r="O7958" s="6" t="str">
        <f>IF(anotacoes!N7958=0,"",anotacoes!N7958)</f>
        <v/>
      </c>
      <c r="P7958" t="str">
        <f>IF(anotacoes!M7958=0,"",UPPER(anotacoes!M7958))</f>
        <v/>
      </c>
      <c r="Q7958" t="str">
        <f t="shared" si="249"/>
        <v>INSERT INTO CONVERSAO_LUTA_ACAO (cd_conversao, id_luta, sequencia, momento_inicio, momento_fim, quem_faz, quem_sofre, acao_tipo, acao, tecnica, direcao, pontuacao) VALUES (1, 116, 21, TRIM(' 00:01:55,782'), TRIM(' 00:01:55,782'), 'VALOIS-FORTIER', 'MARESCH', 'GRIP TIME', 'LEFT COLLAR RIGHT SLEEVE', NULL, NULL, NULL)</v>
      </c>
      <c r="R7958" t="s">
        <v>10327</v>
      </c>
    </row>
    <row r="7959" spans="1:18" hidden="1" x14ac:dyDescent="0.25">
      <c r="A7959" s="7">
        <f>anotacoes!D7959</f>
        <v>40887</v>
      </c>
      <c r="B7959" t="str">
        <f>anotacoes!C7959</f>
        <v>GRAND SLAM TOKYO 2011</v>
      </c>
      <c r="C7959" t="str">
        <f>anotacoes!E7959</f>
        <v>VALOIS-FORTIER</v>
      </c>
      <c r="D7959" t="str">
        <f>anotacoes!F7959</f>
        <v>MARESCH</v>
      </c>
      <c r="E7959" t="s">
        <v>10325</v>
      </c>
      <c r="F7959">
        <f>anotacoes!A7959</f>
        <v>116</v>
      </c>
      <c r="G7959">
        <f>anotacoes!B7959</f>
        <v>22</v>
      </c>
      <c r="H7959" t="str">
        <f>anotacoes!K7959</f>
        <v xml:space="preserve"> 00:01:55,782</v>
      </c>
      <c r="I7959" t="str">
        <f>anotacoes!L7959</f>
        <v xml:space="preserve"> 00:01:56,420</v>
      </c>
      <c r="J7959" t="str">
        <f>IF(L7959="PAUSE",E7959,IF(anotacoes!G7963=conversao_anotacoes!C7959,conversao_anotacoes!C7959,conversao_anotacoes!D7959))</f>
        <v>VALOIS-FORTIER</v>
      </c>
      <c r="K7959" t="str">
        <f t="shared" si="248"/>
        <v>MARESCH</v>
      </c>
      <c r="L7959" t="str">
        <f>UPPER(anotacoes!H7959)</f>
        <v>ATTACK</v>
      </c>
      <c r="M7959" t="str">
        <f>IF(OR(L7959="ATTACK",L7959="FINTA"),"&lt;TECNICA&gt;",UPPER(anotacoes!I7959))</f>
        <v>&lt;TECNICA&gt;</v>
      </c>
      <c r="N7959" t="str">
        <f>IF(OR(L7959="ATTACK",L7959="FINTA"),UPPER(anotacoes!I7959),"")</f>
        <v>HARAI GOSHI GAESHI</v>
      </c>
      <c r="O7959" s="6">
        <f>IF(anotacoes!N7959=0,"",anotacoes!N7959)</f>
        <v>6</v>
      </c>
      <c r="P7959" t="str">
        <f>IF(anotacoes!M7959=0,"",UPPER(anotacoes!M7959))</f>
        <v/>
      </c>
      <c r="Q7959" t="str">
        <f t="shared" si="249"/>
        <v>INSERT INTO CONVERSAO_LUTA_ACAO (cd_conversao, id_luta, sequencia, momento_inicio, momento_fim, quem_faz, quem_sofre, acao_tipo, acao, tecnica, direcao, pontuacao) VALUES (1, 116, 22, TRIM(' 00:01:55,782'), TRIM(' 00:01:56,420'), 'VALOIS-FORTIER', 'MARESCH', 'ATTACK', '&lt;TECNICA&gt;', 'HARAI GOSHI GAESHI', 6, NULL)</v>
      </c>
      <c r="R7959" t="s">
        <v>10327</v>
      </c>
    </row>
    <row r="7960" spans="1:18" hidden="1" x14ac:dyDescent="0.25">
      <c r="A7960" s="7">
        <f>anotacoes!D7960</f>
        <v>40887</v>
      </c>
      <c r="B7960" t="str">
        <f>anotacoes!C7960</f>
        <v>GRAND SLAM TOKYO 2011</v>
      </c>
      <c r="C7960" t="str">
        <f>anotacoes!E7960</f>
        <v>VALOIS-FORTIER</v>
      </c>
      <c r="D7960" t="str">
        <f>anotacoes!F7960</f>
        <v>MARESCH</v>
      </c>
      <c r="E7960" t="s">
        <v>10325</v>
      </c>
      <c r="F7960">
        <f>anotacoes!A7960</f>
        <v>116</v>
      </c>
      <c r="G7960">
        <f>anotacoes!B7960</f>
        <v>23</v>
      </c>
      <c r="H7960" t="str">
        <f>anotacoes!K7960</f>
        <v xml:space="preserve"> 00:01:56,420</v>
      </c>
      <c r="I7960" t="str">
        <f>anotacoes!L7960</f>
        <v xml:space="preserve"> 00:01:56,906</v>
      </c>
      <c r="J7960" t="str">
        <f>IF(L7960="PAUSE",E7960,IF(anotacoes!G7964=conversao_anotacoes!C7960,conversao_anotacoes!C7960,conversao_anotacoes!D7960))</f>
        <v>VALOIS-FORTIER</v>
      </c>
      <c r="K7960" t="str">
        <f t="shared" si="248"/>
        <v>MARESCH</v>
      </c>
      <c r="L7960" t="str">
        <f>UPPER(anotacoes!H7960)</f>
        <v>GRIP TIME</v>
      </c>
      <c r="M7960" t="str">
        <f>IF(OR(L7960="ATTACK",L7960="FINTA"),"&lt;TECNICA&gt;",UPPER(anotacoes!I7960))</f>
        <v>RIGHT SLEEVE</v>
      </c>
      <c r="N7960" t="str">
        <f>IF(OR(L7960="ATTACK",L7960="FINTA"),UPPER(anotacoes!I7960),"")</f>
        <v/>
      </c>
      <c r="O7960" s="6" t="str">
        <f>IF(anotacoes!N7960=0,"",anotacoes!N7960)</f>
        <v/>
      </c>
      <c r="P7960" t="str">
        <f>IF(anotacoes!M7960=0,"",UPPER(anotacoes!M7960))</f>
        <v/>
      </c>
      <c r="Q7960" t="str">
        <f t="shared" si="249"/>
        <v>INSERT INTO CONVERSAO_LUTA_ACAO (cd_conversao, id_luta, sequencia, momento_inicio, momento_fim, quem_faz, quem_sofre, acao_tipo, acao, tecnica, direcao, pontuacao) VALUES (1, 116, 23, TRIM(' 00:01:56,420'), TRIM(' 00:01:56,906'), 'VALOIS-FORTIER', 'MARESCH', 'GRIP TIME', 'RIGHT SLEEVE', NULL, NULL, NULL)</v>
      </c>
      <c r="R7960" t="s">
        <v>10327</v>
      </c>
    </row>
    <row r="7961" spans="1:18" hidden="1" x14ac:dyDescent="0.25">
      <c r="A7961" s="7">
        <f>anotacoes!D7961</f>
        <v>40887</v>
      </c>
      <c r="B7961" t="str">
        <f>anotacoes!C7961</f>
        <v>GRAND SLAM TOKYO 2011</v>
      </c>
      <c r="C7961" t="str">
        <f>anotacoes!E7961</f>
        <v>VALOIS-FORTIER</v>
      </c>
      <c r="D7961" t="str">
        <f>anotacoes!F7961</f>
        <v>MARESCH</v>
      </c>
      <c r="E7961" t="s">
        <v>10325</v>
      </c>
      <c r="F7961">
        <f>anotacoes!A7961</f>
        <v>116</v>
      </c>
      <c r="G7961">
        <f>anotacoes!B7961</f>
        <v>24</v>
      </c>
      <c r="H7961" t="str">
        <f>anotacoes!K7961</f>
        <v xml:space="preserve"> 00:01:56,906</v>
      </c>
      <c r="I7961" t="str">
        <f>anotacoes!L7961</f>
        <v xml:space="preserve"> 00:01:57,718</v>
      </c>
      <c r="J7961" t="str">
        <f>IF(L7961="PAUSE",E7961,IF(anotacoes!G7965=conversao_anotacoes!C7961,conversao_anotacoes!C7961,conversao_anotacoes!D7961))</f>
        <v>VALOIS-FORTIER</v>
      </c>
      <c r="K7961" t="str">
        <f t="shared" si="248"/>
        <v>MARESCH</v>
      </c>
      <c r="L7961" t="str">
        <f>UPPER(anotacoes!H7961)</f>
        <v>ATTACK</v>
      </c>
      <c r="M7961" t="str">
        <f>IF(OR(L7961="ATTACK",L7961="FINTA"),"&lt;TECNICA&gt;",UPPER(anotacoes!I7961))</f>
        <v>&lt;TECNICA&gt;</v>
      </c>
      <c r="N7961" t="str">
        <f>IF(OR(L7961="ATTACK",L7961="FINTA"),UPPER(anotacoes!I7961),"")</f>
        <v>KATA OTOSHI KUZURE</v>
      </c>
      <c r="O7961" s="6">
        <f>IF(anotacoes!N7961=0,"",anotacoes!N7961)</f>
        <v>6</v>
      </c>
      <c r="P7961" t="str">
        <f>IF(anotacoes!M7961=0,"",UPPER(anotacoes!M7961))</f>
        <v/>
      </c>
      <c r="Q7961" t="str">
        <f t="shared" si="249"/>
        <v>INSERT INTO CONVERSAO_LUTA_ACAO (cd_conversao, id_luta, sequencia, momento_inicio, momento_fim, quem_faz, quem_sofre, acao_tipo, acao, tecnica, direcao, pontuacao) VALUES (1, 116, 24, TRIM(' 00:01:56,906'), TRIM(' 00:01:57,718'), 'VALOIS-FORTIER', 'MARESCH', 'ATTACK', '&lt;TECNICA&gt;', 'KATA OTOSHI KUZURE', 6, NULL)</v>
      </c>
      <c r="R7961" t="s">
        <v>10327</v>
      </c>
    </row>
    <row r="7962" spans="1:18" hidden="1" x14ac:dyDescent="0.25">
      <c r="A7962" s="7">
        <f>anotacoes!D7962</f>
        <v>40887</v>
      </c>
      <c r="B7962" t="str">
        <f>anotacoes!C7962</f>
        <v>GRAND SLAM TOKYO 2011</v>
      </c>
      <c r="C7962" t="str">
        <f>anotacoes!E7962</f>
        <v>VALOIS-FORTIER</v>
      </c>
      <c r="D7962" t="str">
        <f>anotacoes!F7962</f>
        <v>MARESCH</v>
      </c>
      <c r="E7962" t="s">
        <v>10325</v>
      </c>
      <c r="F7962">
        <f>anotacoes!A7962</f>
        <v>116</v>
      </c>
      <c r="G7962">
        <f>anotacoes!B7962</f>
        <v>25</v>
      </c>
      <c r="H7962" t="str">
        <f>anotacoes!K7962</f>
        <v xml:space="preserve"> 00:01:57,718</v>
      </c>
      <c r="I7962" t="str">
        <f>anotacoes!L7962</f>
        <v xml:space="preserve"> 00:01:59,837</v>
      </c>
      <c r="J7962" t="str">
        <f>IF(L7962="PAUSE",E7962,IF(anotacoes!G7966=conversao_anotacoes!C7962,conversao_anotacoes!C7962,conversao_anotacoes!D7962))</f>
        <v>VALOIS-FORTIER</v>
      </c>
      <c r="K7962" t="str">
        <f t="shared" si="248"/>
        <v>MARESCH</v>
      </c>
      <c r="L7962" t="str">
        <f>UPPER(anotacoes!H7962)</f>
        <v>GRIP TIME</v>
      </c>
      <c r="M7962" t="str">
        <f>IF(OR(L7962="ATTACK",L7962="FINTA"),"&lt;TECNICA&gt;",UPPER(anotacoes!I7962))</f>
        <v>RIGHT SLEEVE</v>
      </c>
      <c r="N7962" t="str">
        <f>IF(OR(L7962="ATTACK",L7962="FINTA"),UPPER(anotacoes!I7962),"")</f>
        <v/>
      </c>
      <c r="O7962" s="6" t="str">
        <f>IF(anotacoes!N7962=0,"",anotacoes!N7962)</f>
        <v/>
      </c>
      <c r="P7962" t="str">
        <f>IF(anotacoes!M7962=0,"",UPPER(anotacoes!M7962))</f>
        <v/>
      </c>
      <c r="Q7962" t="str">
        <f t="shared" si="249"/>
        <v>INSERT INTO CONVERSAO_LUTA_ACAO (cd_conversao, id_luta, sequencia, momento_inicio, momento_fim, quem_faz, quem_sofre, acao_tipo, acao, tecnica, direcao, pontuacao) VALUES (1, 116, 25, TRIM(' 00:01:57,718'), TRIM(' 00:01:59,837'), 'VALOIS-FORTIER', 'MARESCH', 'GRIP TIME', 'RIGHT SLEEVE', NULL, NULL, NULL)</v>
      </c>
      <c r="R7962" t="s">
        <v>10327</v>
      </c>
    </row>
    <row r="7963" spans="1:18" hidden="1" x14ac:dyDescent="0.25">
      <c r="A7963" s="7">
        <f>anotacoes!D7963</f>
        <v>40887</v>
      </c>
      <c r="B7963" t="str">
        <f>anotacoes!C7963</f>
        <v>GRAND SLAM TOKYO 2011</v>
      </c>
      <c r="C7963" t="str">
        <f>anotacoes!E7963</f>
        <v>VALOIS-FORTIER</v>
      </c>
      <c r="D7963" t="str">
        <f>anotacoes!F7963</f>
        <v>MARESCH</v>
      </c>
      <c r="E7963" t="s">
        <v>10325</v>
      </c>
      <c r="F7963">
        <f>anotacoes!A7963</f>
        <v>116</v>
      </c>
      <c r="G7963">
        <f>anotacoes!B7963</f>
        <v>26</v>
      </c>
      <c r="H7963" t="str">
        <f>anotacoes!K7963</f>
        <v xml:space="preserve"> 00:01:59,837</v>
      </c>
      <c r="I7963" t="str">
        <f>anotacoes!L7963</f>
        <v xml:space="preserve"> 00:02:05,864</v>
      </c>
      <c r="J7963" t="str">
        <f>IF(L7963="PAUSE",E7963,IF(anotacoes!G7967=conversao_anotacoes!C7963,conversao_anotacoes!C7963,conversao_anotacoes!D7963))</f>
        <v>&lt;ARBITRO_DESCONHECIDO&gt;</v>
      </c>
      <c r="K7963" t="str">
        <f t="shared" si="248"/>
        <v/>
      </c>
      <c r="L7963" t="str">
        <f>UPPER(anotacoes!H7963)</f>
        <v>PAUSE</v>
      </c>
      <c r="M7963" t="str">
        <f>IF(OR(L7963="ATTACK",L7963="FINTA"),"&lt;TECNICA&gt;",UPPER(anotacoes!I7963))</f>
        <v>&lt;NAO_CLASSIFICADO&gt;</v>
      </c>
      <c r="N7963" t="str">
        <f>IF(OR(L7963="ATTACK",L7963="FINTA"),UPPER(anotacoes!I7963),"")</f>
        <v/>
      </c>
      <c r="O7963" s="6" t="str">
        <f>IF(anotacoes!N7963=0,"",anotacoes!N7963)</f>
        <v/>
      </c>
      <c r="P7963" t="str">
        <f>IF(anotacoes!M7963=0,"",UPPER(anotacoes!M7963))</f>
        <v/>
      </c>
      <c r="Q7963" t="str">
        <f t="shared" si="249"/>
        <v>INSERT INTO CONVERSAO_LUTA_ACAO (cd_conversao, id_luta, sequencia, momento_inicio, momento_fim, quem_faz, quem_sofre, acao_tipo, acao, tecnica, direcao, pontuacao) VALUES (1, 116, 26, TRIM(' 00:01:59,837'), TRIM(' 00:02:05,864'), '&lt;ARBITRO_DESCONHECIDO&gt;', '', 'PAUSE', '&lt;NAO_CLASSIFICADO&gt;', NULL, NULL, NULL)</v>
      </c>
      <c r="R7963" t="s">
        <v>10327</v>
      </c>
    </row>
    <row r="7964" spans="1:18" hidden="1" x14ac:dyDescent="0.25">
      <c r="A7964" s="7">
        <f>anotacoes!D7964</f>
        <v>40887</v>
      </c>
      <c r="B7964" t="str">
        <f>anotacoes!C7964</f>
        <v>GRAND SLAM TOKYO 2011</v>
      </c>
      <c r="C7964" t="str">
        <f>anotacoes!E7964</f>
        <v>VALOIS-FORTIER</v>
      </c>
      <c r="D7964" t="str">
        <f>anotacoes!F7964</f>
        <v>MARESCH</v>
      </c>
      <c r="E7964" t="s">
        <v>10325</v>
      </c>
      <c r="F7964">
        <f>anotacoes!A7964</f>
        <v>116</v>
      </c>
      <c r="G7964">
        <f>anotacoes!B7964</f>
        <v>27</v>
      </c>
      <c r="H7964" t="str">
        <f>anotacoes!K7964</f>
        <v xml:space="preserve"> 00:02:06,049</v>
      </c>
      <c r="I7964" t="str">
        <f>anotacoes!L7964</f>
        <v xml:space="preserve"> 00:02:12,036</v>
      </c>
      <c r="J7964" t="str">
        <f>IF(L7964="PAUSE",E7964,IF(anotacoes!G7968=conversao_anotacoes!C7964,conversao_anotacoes!C7964,conversao_anotacoes!D7964))</f>
        <v>&lt;ARBITRO_DESCONHECIDO&gt;</v>
      </c>
      <c r="K7964" t="str">
        <f t="shared" si="248"/>
        <v/>
      </c>
      <c r="L7964" t="str">
        <f>UPPER(anotacoes!H7964)</f>
        <v>PAUSE</v>
      </c>
      <c r="M7964" t="str">
        <f>IF(OR(L7964="ATTACK",L7964="FINTA"),"&lt;TECNICA&gt;",UPPER(anotacoes!I7964))</f>
        <v>SHIDO OPPONENT WITHOUT SCORE</v>
      </c>
      <c r="N7964" t="str">
        <f>IF(OR(L7964="ATTACK",L7964="FINTA"),UPPER(anotacoes!I7964),"")</f>
        <v/>
      </c>
      <c r="O7964" s="6" t="str">
        <f>IF(anotacoes!N7964=0,"",anotacoes!N7964)</f>
        <v/>
      </c>
      <c r="P7964" t="str">
        <f>IF(anotacoes!M7964=0,"",UPPER(anotacoes!M7964))</f>
        <v/>
      </c>
      <c r="Q7964" t="str">
        <f t="shared" si="249"/>
        <v>INSERT INTO CONVERSAO_LUTA_ACAO (cd_conversao, id_luta, sequencia, momento_inicio, momento_fim, quem_faz, quem_sofre, acao_tipo, acao, tecnica, direcao, pontuacao) VALUES (1, 116, 27, TRIM(' 00:02:06,049'), TRIM(' 00:02:12,036'), '&lt;ARBITRO_DESCONHECIDO&gt;', '', 'PAUSE', 'SHIDO OPPONENT WITHOUT SCORE', NULL, NULL, NULL)</v>
      </c>
      <c r="R7964" t="s">
        <v>10327</v>
      </c>
    </row>
    <row r="7965" spans="1:18" hidden="1" x14ac:dyDescent="0.25">
      <c r="A7965" s="7">
        <f>anotacoes!D7965</f>
        <v>40887</v>
      </c>
      <c r="B7965" t="str">
        <f>anotacoes!C7965</f>
        <v>GRAND SLAM TOKYO 2011</v>
      </c>
      <c r="C7965" t="str">
        <f>anotacoes!E7965</f>
        <v>VALOIS-FORTIER</v>
      </c>
      <c r="D7965" t="str">
        <f>anotacoes!F7965</f>
        <v>MARESCH</v>
      </c>
      <c r="E7965" t="s">
        <v>10325</v>
      </c>
      <c r="F7965">
        <f>anotacoes!A7965</f>
        <v>116</v>
      </c>
      <c r="G7965">
        <f>anotacoes!B7965</f>
        <v>28</v>
      </c>
      <c r="H7965" t="str">
        <f>anotacoes!K7965</f>
        <v xml:space="preserve"> 00:02:12,036</v>
      </c>
      <c r="I7965" t="str">
        <f>anotacoes!L7965</f>
        <v xml:space="preserve"> 00:02:14,835</v>
      </c>
      <c r="J7965" t="str">
        <f>IF(L7965="PAUSE",E7965,IF(anotacoes!G7969=conversao_anotacoes!C7965,conversao_anotacoes!C7965,conversao_anotacoes!D7965))</f>
        <v>VALOIS-FORTIER</v>
      </c>
      <c r="K7965" t="str">
        <f t="shared" si="248"/>
        <v>MARESCH</v>
      </c>
      <c r="L7965" t="str">
        <f>UPPER(anotacoes!H7965)</f>
        <v>DISPLACEMENT</v>
      </c>
      <c r="M7965" t="str">
        <f>IF(OR(L7965="ATTACK",L7965="FINTA"),"&lt;TECNICA&gt;",UPPER(anotacoes!I7965))</f>
        <v>2-3 STEP HESITANT RIGHT</v>
      </c>
      <c r="N7965" t="str">
        <f>IF(OR(L7965="ATTACK",L7965="FINTA"),UPPER(anotacoes!I7965),"")</f>
        <v/>
      </c>
      <c r="O7965" s="6" t="str">
        <f>IF(anotacoes!N7965=0,"",anotacoes!N7965)</f>
        <v/>
      </c>
      <c r="P7965" t="str">
        <f>IF(anotacoes!M7965=0,"",UPPER(anotacoes!M7965))</f>
        <v/>
      </c>
      <c r="Q7965" t="str">
        <f t="shared" si="249"/>
        <v>INSERT INTO CONVERSAO_LUTA_ACAO (cd_conversao, id_luta, sequencia, momento_inicio, momento_fim, quem_faz, quem_sofre, acao_tipo, acao, tecnica, direcao, pontuacao) VALUES (1, 116, 28, TRIM(' 00:02:12,036'), TRIM(' 00:02:14,835'), 'VALOIS-FORTIER', 'MARESCH', 'DISPLACEMENT', '2-3 STEP HESITANT RIGHT', NULL, NULL, NULL)</v>
      </c>
      <c r="R7965" t="s">
        <v>10327</v>
      </c>
    </row>
    <row r="7966" spans="1:18" hidden="1" x14ac:dyDescent="0.25">
      <c r="A7966" s="7">
        <f>anotacoes!D7966</f>
        <v>40887</v>
      </c>
      <c r="B7966" t="str">
        <f>anotacoes!C7966</f>
        <v>GRAND SLAM TOKYO 2011</v>
      </c>
      <c r="C7966" t="str">
        <f>anotacoes!E7966</f>
        <v>VALOIS-FORTIER</v>
      </c>
      <c r="D7966" t="str">
        <f>anotacoes!F7966</f>
        <v>MARESCH</v>
      </c>
      <c r="E7966" t="s">
        <v>10325</v>
      </c>
      <c r="F7966">
        <f>anotacoes!A7966</f>
        <v>116</v>
      </c>
      <c r="G7966">
        <f>anotacoes!B7966</f>
        <v>29</v>
      </c>
      <c r="H7966" t="str">
        <f>anotacoes!K7966</f>
        <v xml:space="preserve"> 00:02:14,835</v>
      </c>
      <c r="I7966" t="str">
        <f>anotacoes!L7966</f>
        <v xml:space="preserve"> 00:02:15,526</v>
      </c>
      <c r="J7966" t="str">
        <f>IF(L7966="PAUSE",E7966,IF(anotacoes!G7970=conversao_anotacoes!C7966,conversao_anotacoes!C7966,conversao_anotacoes!D7966))</f>
        <v>VALOIS-FORTIER</v>
      </c>
      <c r="K7966" t="str">
        <f t="shared" si="248"/>
        <v>MARESCH</v>
      </c>
      <c r="L7966" t="str">
        <f>UPPER(anotacoes!H7966)</f>
        <v>DISPLACEMENT</v>
      </c>
      <c r="M7966" t="str">
        <f>IF(OR(L7966="ATTACK",L7966="FINTA"),"&lt;TECNICA&gt;",UPPER(anotacoes!I7966))</f>
        <v>TRY TO GRIP WITH CONTACT</v>
      </c>
      <c r="N7966" t="str">
        <f>IF(OR(L7966="ATTACK",L7966="FINTA"),UPPER(anotacoes!I7966),"")</f>
        <v/>
      </c>
      <c r="O7966" s="6" t="str">
        <f>IF(anotacoes!N7966=0,"",anotacoes!N7966)</f>
        <v/>
      </c>
      <c r="P7966" t="str">
        <f>IF(anotacoes!M7966=0,"",UPPER(anotacoes!M7966))</f>
        <v/>
      </c>
      <c r="Q7966" t="str">
        <f t="shared" si="249"/>
        <v>INSERT INTO CONVERSAO_LUTA_ACAO (cd_conversao, id_luta, sequencia, momento_inicio, momento_fim, quem_faz, quem_sofre, acao_tipo, acao, tecnica, direcao, pontuacao) VALUES (1, 116, 29, TRIM(' 00:02:14,835'), TRIM(' 00:02:15,526'), 'VALOIS-FORTIER', 'MARESCH', 'DISPLACEMENT', 'TRY TO GRIP WITH CONTACT', NULL, NULL, NULL)</v>
      </c>
      <c r="R7966" t="s">
        <v>10327</v>
      </c>
    </row>
    <row r="7967" spans="1:18" hidden="1" x14ac:dyDescent="0.25">
      <c r="A7967" s="7">
        <f>anotacoes!D7967</f>
        <v>40887</v>
      </c>
      <c r="B7967" t="str">
        <f>anotacoes!C7967</f>
        <v>GRAND SLAM TOKYO 2011</v>
      </c>
      <c r="C7967" t="str">
        <f>anotacoes!E7967</f>
        <v>VALOIS-FORTIER</v>
      </c>
      <c r="D7967" t="str">
        <f>anotacoes!F7967</f>
        <v>MARESCH</v>
      </c>
      <c r="E7967" t="s">
        <v>10325</v>
      </c>
      <c r="F7967">
        <f>anotacoes!A7967</f>
        <v>116</v>
      </c>
      <c r="G7967">
        <f>anotacoes!B7967</f>
        <v>30</v>
      </c>
      <c r="H7967" t="str">
        <f>anotacoes!K7967</f>
        <v xml:space="preserve"> 00:02:15,526</v>
      </c>
      <c r="I7967" t="str">
        <f>anotacoes!L7967</f>
        <v xml:space="preserve"> 00:02:22,123</v>
      </c>
      <c r="J7967" t="str">
        <f>IF(L7967="PAUSE",E7967,IF(anotacoes!G7971=conversao_anotacoes!C7967,conversao_anotacoes!C7967,conversao_anotacoes!D7967))</f>
        <v>VALOIS-FORTIER</v>
      </c>
      <c r="K7967" t="str">
        <f t="shared" si="248"/>
        <v>MARESCH</v>
      </c>
      <c r="L7967" t="str">
        <f>UPPER(anotacoes!H7967)</f>
        <v>GRIP TIME</v>
      </c>
      <c r="M7967" t="str">
        <f>IF(OR(L7967="ATTACK",L7967="FINTA"),"&lt;TECNICA&gt;",UPPER(anotacoes!I7967))</f>
        <v>RIGHT SLEEVE LEFT SLEEVE</v>
      </c>
      <c r="N7967" t="str">
        <f>IF(OR(L7967="ATTACK",L7967="FINTA"),UPPER(anotacoes!I7967),"")</f>
        <v/>
      </c>
      <c r="O7967" s="6" t="str">
        <f>IF(anotacoes!N7967=0,"",anotacoes!N7967)</f>
        <v/>
      </c>
      <c r="P7967" t="str">
        <f>IF(anotacoes!M7967=0,"",UPPER(anotacoes!M7967))</f>
        <v/>
      </c>
      <c r="Q7967" t="str">
        <f t="shared" si="249"/>
        <v>INSERT INTO CONVERSAO_LUTA_ACAO (cd_conversao, id_luta, sequencia, momento_inicio, momento_fim, quem_faz, quem_sofre, acao_tipo, acao, tecnica, direcao, pontuacao) VALUES (1, 116, 30, TRIM(' 00:02:15,526'), TRIM(' 00:02:22,123'), 'VALOIS-FORTIER', 'MARESCH', 'GRIP TIME', 'RIGHT SLEEVE LEFT SLEEVE', NULL, NULL, NULL)</v>
      </c>
      <c r="R7967" t="s">
        <v>10327</v>
      </c>
    </row>
    <row r="7968" spans="1:18" hidden="1" x14ac:dyDescent="0.25">
      <c r="A7968" s="7">
        <f>anotacoes!D7968</f>
        <v>40887</v>
      </c>
      <c r="B7968" t="str">
        <f>anotacoes!C7968</f>
        <v>GRAND SLAM TOKYO 2011</v>
      </c>
      <c r="C7968" t="str">
        <f>anotacoes!E7968</f>
        <v>VALOIS-FORTIER</v>
      </c>
      <c r="D7968" t="str">
        <f>anotacoes!F7968</f>
        <v>MARESCH</v>
      </c>
      <c r="E7968" t="s">
        <v>10325</v>
      </c>
      <c r="F7968">
        <f>anotacoes!A7968</f>
        <v>116</v>
      </c>
      <c r="G7968">
        <f>anotacoes!B7968</f>
        <v>31</v>
      </c>
      <c r="H7968" t="str">
        <f>anotacoes!K7968</f>
        <v xml:space="preserve"> 00:02:22,328</v>
      </c>
      <c r="I7968" t="str">
        <f>anotacoes!L7968</f>
        <v xml:space="preserve"> 00:02:23,925</v>
      </c>
      <c r="J7968" t="str">
        <f>IF(L7968="PAUSE",E7968,IF(anotacoes!G7972=conversao_anotacoes!C7968,conversao_anotacoes!C7968,conversao_anotacoes!D7968))</f>
        <v>VALOIS-FORTIER</v>
      </c>
      <c r="K7968" t="str">
        <f t="shared" si="248"/>
        <v>MARESCH</v>
      </c>
      <c r="L7968" t="str">
        <f>UPPER(anotacoes!H7968)</f>
        <v>GRIP TIME</v>
      </c>
      <c r="M7968" t="str">
        <f>IF(OR(L7968="ATTACK",L7968="FINTA"),"&lt;TECNICA&gt;",UPPER(anotacoes!I7968))</f>
        <v>LEFT SLEEVE</v>
      </c>
      <c r="N7968" t="str">
        <f>IF(OR(L7968="ATTACK",L7968="FINTA"),UPPER(anotacoes!I7968),"")</f>
        <v/>
      </c>
      <c r="O7968" s="6" t="str">
        <f>IF(anotacoes!N7968=0,"",anotacoes!N7968)</f>
        <v/>
      </c>
      <c r="P7968" t="str">
        <f>IF(anotacoes!M7968=0,"",UPPER(anotacoes!M7968))</f>
        <v/>
      </c>
      <c r="Q7968" t="str">
        <f t="shared" si="249"/>
        <v>INSERT INTO CONVERSAO_LUTA_ACAO (cd_conversao, id_luta, sequencia, momento_inicio, momento_fim, quem_faz, quem_sofre, acao_tipo, acao, tecnica, direcao, pontuacao) VALUES (1, 116, 31, TRIM(' 00:02:22,328'), TRIM(' 00:02:23,925'), 'VALOIS-FORTIER', 'MARESCH', 'GRIP TIME', 'LEFT SLEEVE', NULL, NULL, NULL)</v>
      </c>
      <c r="R7968" t="s">
        <v>10327</v>
      </c>
    </row>
    <row r="7969" spans="1:18" hidden="1" x14ac:dyDescent="0.25">
      <c r="A7969" s="7">
        <f>anotacoes!D7969</f>
        <v>40887</v>
      </c>
      <c r="B7969" t="str">
        <f>anotacoes!C7969</f>
        <v>GRAND SLAM TOKYO 2011</v>
      </c>
      <c r="C7969" t="str">
        <f>anotacoes!E7969</f>
        <v>VALOIS-FORTIER</v>
      </c>
      <c r="D7969" t="str">
        <f>anotacoes!F7969</f>
        <v>MARESCH</v>
      </c>
      <c r="E7969" t="s">
        <v>10325</v>
      </c>
      <c r="F7969">
        <f>anotacoes!A7969</f>
        <v>116</v>
      </c>
      <c r="G7969">
        <f>anotacoes!B7969</f>
        <v>32</v>
      </c>
      <c r="H7969" t="str">
        <f>anotacoes!K7969</f>
        <v xml:space="preserve"> 00:02:23,925</v>
      </c>
      <c r="I7969" t="str">
        <f>anotacoes!L7969</f>
        <v xml:space="preserve"> 00:02:27,171</v>
      </c>
      <c r="J7969" t="str">
        <f>IF(L7969="PAUSE",E7969,IF(anotacoes!G7973=conversao_anotacoes!C7969,conversao_anotacoes!C7969,conversao_anotacoes!D7969))</f>
        <v>VALOIS-FORTIER</v>
      </c>
      <c r="K7969" t="str">
        <f t="shared" si="248"/>
        <v>MARESCH</v>
      </c>
      <c r="L7969" t="str">
        <f>UPPER(anotacoes!H7969)</f>
        <v>DISPLACEMENT</v>
      </c>
      <c r="M7969" t="str">
        <f>IF(OR(L7969="ATTACK",L7969="FINTA"),"&lt;TECNICA&gt;",UPPER(anotacoes!I7969))</f>
        <v>TRY TO GRIP WITH CONTACT</v>
      </c>
      <c r="N7969" t="str">
        <f>IF(OR(L7969="ATTACK",L7969="FINTA"),UPPER(anotacoes!I7969),"")</f>
        <v/>
      </c>
      <c r="O7969" s="6" t="str">
        <f>IF(anotacoes!N7969=0,"",anotacoes!N7969)</f>
        <v/>
      </c>
      <c r="P7969" t="str">
        <f>IF(anotacoes!M7969=0,"",UPPER(anotacoes!M7969))</f>
        <v/>
      </c>
      <c r="Q7969" t="str">
        <f t="shared" si="249"/>
        <v>INSERT INTO CONVERSAO_LUTA_ACAO (cd_conversao, id_luta, sequencia, momento_inicio, momento_fim, quem_faz, quem_sofre, acao_tipo, acao, tecnica, direcao, pontuacao) VALUES (1, 116, 32, TRIM(' 00:02:23,925'), TRIM(' 00:02:27,171'), 'VALOIS-FORTIER', 'MARESCH', 'DISPLACEMENT', 'TRY TO GRIP WITH CONTACT', NULL, NULL, NULL)</v>
      </c>
      <c r="R7969" t="s">
        <v>10327</v>
      </c>
    </row>
    <row r="7970" spans="1:18" hidden="1" x14ac:dyDescent="0.25">
      <c r="A7970" s="7">
        <f>anotacoes!D7970</f>
        <v>40887</v>
      </c>
      <c r="B7970" t="str">
        <f>anotacoes!C7970</f>
        <v>GRAND SLAM TOKYO 2011</v>
      </c>
      <c r="C7970" t="str">
        <f>anotacoes!E7970</f>
        <v>VALOIS-FORTIER</v>
      </c>
      <c r="D7970" t="str">
        <f>anotacoes!F7970</f>
        <v>MARESCH</v>
      </c>
      <c r="E7970" t="s">
        <v>10325</v>
      </c>
      <c r="F7970">
        <f>anotacoes!A7970</f>
        <v>116</v>
      </c>
      <c r="G7970">
        <f>anotacoes!B7970</f>
        <v>33</v>
      </c>
      <c r="H7970" t="str">
        <f>anotacoes!K7970</f>
        <v xml:space="preserve"> 00:02:27,171</v>
      </c>
      <c r="I7970" t="str">
        <f>anotacoes!L7970</f>
        <v xml:space="preserve"> 00:02:34,564</v>
      </c>
      <c r="J7970" t="str">
        <f>IF(L7970="PAUSE",E7970,IF(anotacoes!G7974=conversao_anotacoes!C7970,conversao_anotacoes!C7970,conversao_anotacoes!D7970))</f>
        <v>VALOIS-FORTIER</v>
      </c>
      <c r="K7970" t="str">
        <f t="shared" si="248"/>
        <v>MARESCH</v>
      </c>
      <c r="L7970" t="str">
        <f>UPPER(anotacoes!H7970)</f>
        <v>GRIP TIME</v>
      </c>
      <c r="M7970" t="str">
        <f>IF(OR(L7970="ATTACK",L7970="FINTA"),"&lt;TECNICA&gt;",UPPER(anotacoes!I7970))</f>
        <v>RIGHT SLEEVE LEFT SLEEVE</v>
      </c>
      <c r="N7970" t="str">
        <f>IF(OR(L7970="ATTACK",L7970="FINTA"),UPPER(anotacoes!I7970),"")</f>
        <v/>
      </c>
      <c r="O7970" s="6" t="str">
        <f>IF(anotacoes!N7970=0,"",anotacoes!N7970)</f>
        <v/>
      </c>
      <c r="P7970" t="str">
        <f>IF(anotacoes!M7970=0,"",UPPER(anotacoes!M7970))</f>
        <v/>
      </c>
      <c r="Q7970" t="str">
        <f t="shared" si="249"/>
        <v>INSERT INTO CONVERSAO_LUTA_ACAO (cd_conversao, id_luta, sequencia, momento_inicio, momento_fim, quem_faz, quem_sofre, acao_tipo, acao, tecnica, direcao, pontuacao) VALUES (1, 116, 33, TRIM(' 00:02:27,171'), TRIM(' 00:02:34,564'), 'VALOIS-FORTIER', 'MARESCH', 'GRIP TIME', 'RIGHT SLEEVE LEFT SLEEVE', NULL, NULL, NULL)</v>
      </c>
      <c r="R7970" t="s">
        <v>10327</v>
      </c>
    </row>
    <row r="7971" spans="1:18" hidden="1" x14ac:dyDescent="0.25">
      <c r="A7971" s="7">
        <f>anotacoes!D7971</f>
        <v>40887</v>
      </c>
      <c r="B7971" t="str">
        <f>anotacoes!C7971</f>
        <v>GRAND SLAM TOKYO 2011</v>
      </c>
      <c r="C7971" t="str">
        <f>anotacoes!E7971</f>
        <v>VALOIS-FORTIER</v>
      </c>
      <c r="D7971" t="str">
        <f>anotacoes!F7971</f>
        <v>MARESCH</v>
      </c>
      <c r="E7971" t="s">
        <v>10325</v>
      </c>
      <c r="F7971">
        <f>anotacoes!A7971</f>
        <v>116</v>
      </c>
      <c r="G7971">
        <f>anotacoes!B7971</f>
        <v>34</v>
      </c>
      <c r="H7971" t="str">
        <f>anotacoes!K7971</f>
        <v xml:space="preserve"> 00:02:34,564</v>
      </c>
      <c r="I7971" t="str">
        <f>anotacoes!L7971</f>
        <v xml:space="preserve"> 00:03:22,978</v>
      </c>
      <c r="J7971" t="str">
        <f>IF(L7971="PAUSE",E7971,IF(anotacoes!G7975=conversao_anotacoes!C7971,conversao_anotacoes!C7971,conversao_anotacoes!D7971))</f>
        <v>VALOIS-FORTIER</v>
      </c>
      <c r="K7971" t="str">
        <f t="shared" si="248"/>
        <v>MARESCH</v>
      </c>
      <c r="L7971" t="str">
        <f>UPPER(anotacoes!H7971)</f>
        <v>DISPLACEMENT</v>
      </c>
      <c r="M7971" t="str">
        <f>IF(OR(L7971="ATTACK",L7971="FINTA"),"&lt;TECNICA&gt;",UPPER(anotacoes!I7971))</f>
        <v>TRY TO GRIP WITH CONTACT</v>
      </c>
      <c r="N7971" t="str">
        <f>IF(OR(L7971="ATTACK",L7971="FINTA"),UPPER(anotacoes!I7971),"")</f>
        <v/>
      </c>
      <c r="O7971" s="6" t="str">
        <f>IF(anotacoes!N7971=0,"",anotacoes!N7971)</f>
        <v/>
      </c>
      <c r="P7971" t="str">
        <f>IF(anotacoes!M7971=0,"",UPPER(anotacoes!M7971))</f>
        <v/>
      </c>
      <c r="Q7971" t="str">
        <f t="shared" si="249"/>
        <v>INSERT INTO CONVERSAO_LUTA_ACAO (cd_conversao, id_luta, sequencia, momento_inicio, momento_fim, quem_faz, quem_sofre, acao_tipo, acao, tecnica, direcao, pontuacao) VALUES (1, 116, 34, TRIM(' 00:02:34,564'), TRIM(' 00:03:22,978'), 'VALOIS-FORTIER', 'MARESCH', 'DISPLACEMENT', 'TRY TO GRIP WITH CONTACT', NULL, NULL, NULL)</v>
      </c>
      <c r="R7971" t="s">
        <v>10327</v>
      </c>
    </row>
    <row r="7972" spans="1:18" hidden="1" x14ac:dyDescent="0.25">
      <c r="A7972" s="7">
        <f>anotacoes!D7972</f>
        <v>40887</v>
      </c>
      <c r="B7972" t="str">
        <f>anotacoes!C7972</f>
        <v>GRAND SLAM TOKYO 2011</v>
      </c>
      <c r="C7972" t="str">
        <f>anotacoes!E7972</f>
        <v>VALOIS-FORTIER</v>
      </c>
      <c r="D7972" t="str">
        <f>anotacoes!F7972</f>
        <v>MARESCH</v>
      </c>
      <c r="E7972" t="s">
        <v>10325</v>
      </c>
      <c r="F7972">
        <f>anotacoes!A7972</f>
        <v>116</v>
      </c>
      <c r="G7972">
        <f>anotacoes!B7972</f>
        <v>35</v>
      </c>
      <c r="H7972" t="str">
        <f>anotacoes!K7972</f>
        <v xml:space="preserve"> 00:03:22,978</v>
      </c>
      <c r="I7972" t="str">
        <f>anotacoes!L7972</f>
        <v xml:space="preserve"> 00:03:29,478</v>
      </c>
      <c r="J7972" t="str">
        <f>IF(L7972="PAUSE",E7972,IF(anotacoes!G7976=conversao_anotacoes!C7972,conversao_anotacoes!C7972,conversao_anotacoes!D7972))</f>
        <v>VALOIS-FORTIER</v>
      </c>
      <c r="K7972" t="str">
        <f t="shared" si="248"/>
        <v>MARESCH</v>
      </c>
      <c r="L7972" t="str">
        <f>UPPER(anotacoes!H7972)</f>
        <v>GRIP TIME</v>
      </c>
      <c r="M7972" t="str">
        <f>IF(OR(L7972="ATTACK",L7972="FINTA"),"&lt;TECNICA&gt;",UPPER(anotacoes!I7972))</f>
        <v>RIGHT SLEEVE LEFT SLEEVE</v>
      </c>
      <c r="N7972" t="str">
        <f>IF(OR(L7972="ATTACK",L7972="FINTA"),UPPER(anotacoes!I7972),"")</f>
        <v/>
      </c>
      <c r="O7972" s="6" t="str">
        <f>IF(anotacoes!N7972=0,"",anotacoes!N7972)</f>
        <v/>
      </c>
      <c r="P7972" t="str">
        <f>IF(anotacoes!M7972=0,"",UPPER(anotacoes!M7972))</f>
        <v/>
      </c>
      <c r="Q7972" t="str">
        <f t="shared" si="249"/>
        <v>INSERT INTO CONVERSAO_LUTA_ACAO (cd_conversao, id_luta, sequencia, momento_inicio, momento_fim, quem_faz, quem_sofre, acao_tipo, acao, tecnica, direcao, pontuacao) VALUES (1, 116, 35, TRIM(' 00:03:22,978'), TRIM(' 00:03:29,478'), 'VALOIS-FORTIER', 'MARESCH', 'GRIP TIME', 'RIGHT SLEEVE LEFT SLEEVE', NULL, NULL, NULL)</v>
      </c>
      <c r="R7972" t="s">
        <v>10327</v>
      </c>
    </row>
    <row r="7973" spans="1:18" hidden="1" x14ac:dyDescent="0.25">
      <c r="A7973" s="7">
        <f>anotacoes!D7973</f>
        <v>40887</v>
      </c>
      <c r="B7973" t="str">
        <f>anotacoes!C7973</f>
        <v>GRAND SLAM TOKYO 2011</v>
      </c>
      <c r="C7973" t="str">
        <f>anotacoes!E7973</f>
        <v>VALOIS-FORTIER</v>
      </c>
      <c r="D7973" t="str">
        <f>anotacoes!F7973</f>
        <v>MARESCH</v>
      </c>
      <c r="E7973" t="s">
        <v>10325</v>
      </c>
      <c r="F7973">
        <f>anotacoes!A7973</f>
        <v>116</v>
      </c>
      <c r="G7973">
        <f>anotacoes!B7973</f>
        <v>36</v>
      </c>
      <c r="H7973" t="str">
        <f>anotacoes!K7973</f>
        <v xml:space="preserve"> 00:03:29,478</v>
      </c>
      <c r="I7973" t="str">
        <f>anotacoes!L7973</f>
        <v xml:space="preserve"> 00:03:29,478</v>
      </c>
      <c r="J7973" t="str">
        <f>IF(L7973="PAUSE",E7973,IF(anotacoes!G7977=conversao_anotacoes!C7973,conversao_anotacoes!C7973,conversao_anotacoes!D7973))</f>
        <v>VALOIS-FORTIER</v>
      </c>
      <c r="K7973" t="str">
        <f t="shared" si="248"/>
        <v>MARESCH</v>
      </c>
      <c r="L7973" t="str">
        <f>UPPER(anotacoes!H7973)</f>
        <v>ATTACK</v>
      </c>
      <c r="M7973" t="str">
        <f>IF(OR(L7973="ATTACK",L7973="FINTA"),"&lt;TECNICA&gt;",UPPER(anotacoes!I7973))</f>
        <v>&lt;TECNICA&gt;</v>
      </c>
      <c r="N7973" t="str">
        <f>IF(OR(L7973="ATTACK",L7973="FINTA"),UPPER(anotacoes!I7973),"")</f>
        <v>DEASHI HARAI</v>
      </c>
      <c r="O7973" s="6">
        <f>IF(anotacoes!N7973=0,"",anotacoes!N7973)</f>
        <v>3</v>
      </c>
      <c r="P7973" t="str">
        <f>IF(anotacoes!M7973=0,"",UPPER(anotacoes!M7973))</f>
        <v/>
      </c>
      <c r="Q7973" t="str">
        <f t="shared" si="249"/>
        <v>INSERT INTO CONVERSAO_LUTA_ACAO (cd_conversao, id_luta, sequencia, momento_inicio, momento_fim, quem_faz, quem_sofre, acao_tipo, acao, tecnica, direcao, pontuacao) VALUES (1, 116, 36, TRIM(' 00:03:29,478'), TRIM(' 00:03:29,478'), 'VALOIS-FORTIER', 'MARESCH', 'ATTACK', '&lt;TECNICA&gt;', 'DEASHI HARAI', 3, NULL)</v>
      </c>
      <c r="R7973" t="s">
        <v>10327</v>
      </c>
    </row>
    <row r="7974" spans="1:18" hidden="1" x14ac:dyDescent="0.25">
      <c r="A7974" s="7">
        <f>anotacoes!D7974</f>
        <v>40887</v>
      </c>
      <c r="B7974" t="str">
        <f>anotacoes!C7974</f>
        <v>GRAND SLAM TOKYO 2011</v>
      </c>
      <c r="C7974" t="str">
        <f>anotacoes!E7974</f>
        <v>VALOIS-FORTIER</v>
      </c>
      <c r="D7974" t="str">
        <f>anotacoes!F7974</f>
        <v>MARESCH</v>
      </c>
      <c r="E7974" t="s">
        <v>10325</v>
      </c>
      <c r="F7974">
        <f>anotacoes!A7974</f>
        <v>116</v>
      </c>
      <c r="G7974">
        <f>anotacoes!B7974</f>
        <v>37</v>
      </c>
      <c r="H7974" t="str">
        <f>anotacoes!K7974</f>
        <v xml:space="preserve"> 00:03:29,478</v>
      </c>
      <c r="I7974" t="str">
        <f>anotacoes!L7974</f>
        <v xml:space="preserve"> 00:03:36,373</v>
      </c>
      <c r="J7974" t="str">
        <f>IF(L7974="PAUSE",E7974,IF(anotacoes!G7978=conversao_anotacoes!C7974,conversao_anotacoes!C7974,conversao_anotacoes!D7974))</f>
        <v>VALOIS-FORTIER</v>
      </c>
      <c r="K7974" t="str">
        <f t="shared" si="248"/>
        <v>MARESCH</v>
      </c>
      <c r="L7974" t="str">
        <f>UPPER(anotacoes!H7974)</f>
        <v>GRIP TIME</v>
      </c>
      <c r="M7974" t="str">
        <f>IF(OR(L7974="ATTACK",L7974="FINTA"),"&lt;TECNICA&gt;",UPPER(anotacoes!I7974))</f>
        <v>RIGHT SLEEVE LEFT SLEEVE</v>
      </c>
      <c r="N7974" t="str">
        <f>IF(OR(L7974="ATTACK",L7974="FINTA"),UPPER(anotacoes!I7974),"")</f>
        <v/>
      </c>
      <c r="O7974" s="6" t="str">
        <f>IF(anotacoes!N7974=0,"",anotacoes!N7974)</f>
        <v/>
      </c>
      <c r="P7974" t="str">
        <f>IF(anotacoes!M7974=0,"",UPPER(anotacoes!M7974))</f>
        <v/>
      </c>
      <c r="Q7974" t="str">
        <f t="shared" si="249"/>
        <v>INSERT INTO CONVERSAO_LUTA_ACAO (cd_conversao, id_luta, sequencia, momento_inicio, momento_fim, quem_faz, quem_sofre, acao_tipo, acao, tecnica, direcao, pontuacao) VALUES (1, 116, 37, TRIM(' 00:03:29,478'), TRIM(' 00:03:36,373'), 'VALOIS-FORTIER', 'MARESCH', 'GRIP TIME', 'RIGHT SLEEVE LEFT SLEEVE', NULL, NULL, NULL)</v>
      </c>
      <c r="R7974" t="s">
        <v>10327</v>
      </c>
    </row>
    <row r="7975" spans="1:18" hidden="1" x14ac:dyDescent="0.25">
      <c r="A7975" s="7">
        <f>anotacoes!D7975</f>
        <v>40887</v>
      </c>
      <c r="B7975" t="str">
        <f>anotacoes!C7975</f>
        <v>GRAND SLAM TOKYO 2011</v>
      </c>
      <c r="C7975" t="str">
        <f>anotacoes!E7975</f>
        <v>VALOIS-FORTIER</v>
      </c>
      <c r="D7975" t="str">
        <f>anotacoes!F7975</f>
        <v>MARESCH</v>
      </c>
      <c r="E7975" t="s">
        <v>10325</v>
      </c>
      <c r="F7975">
        <f>anotacoes!A7975</f>
        <v>116</v>
      </c>
      <c r="G7975">
        <f>anotacoes!B7975</f>
        <v>38</v>
      </c>
      <c r="H7975" t="str">
        <f>anotacoes!K7975</f>
        <v xml:space="preserve"> 00:03:36,373</v>
      </c>
      <c r="I7975" t="str">
        <f>anotacoes!L7975</f>
        <v xml:space="preserve"> 00:03:36,373</v>
      </c>
      <c r="J7975" t="str">
        <f>IF(L7975="PAUSE",E7975,IF(anotacoes!G7979=conversao_anotacoes!C7975,conversao_anotacoes!C7975,conversao_anotacoes!D7975))</f>
        <v>VALOIS-FORTIER</v>
      </c>
      <c r="K7975" t="str">
        <f t="shared" si="248"/>
        <v>MARESCH</v>
      </c>
      <c r="L7975" t="str">
        <f>UPPER(anotacoes!H7975)</f>
        <v>DEFENSE</v>
      </c>
      <c r="M7975" t="str">
        <f>IF(OR(L7975="ATTACK",L7975="FINTA"),"&lt;TECNICA&gt;",UPPER(anotacoes!I7975))</f>
        <v>TAE-SABAKI LEFT INCLINED</v>
      </c>
      <c r="N7975" t="str">
        <f>IF(OR(L7975="ATTACK",L7975="FINTA"),UPPER(anotacoes!I7975),"")</f>
        <v/>
      </c>
      <c r="O7975" s="6" t="str">
        <f>IF(anotacoes!N7975=0,"",anotacoes!N7975)</f>
        <v/>
      </c>
      <c r="P7975" t="str">
        <f>IF(anotacoes!M7975=0,"",UPPER(anotacoes!M7975))</f>
        <v/>
      </c>
      <c r="Q7975" t="str">
        <f t="shared" si="249"/>
        <v>INSERT INTO CONVERSAO_LUTA_ACAO (cd_conversao, id_luta, sequencia, momento_inicio, momento_fim, quem_faz, quem_sofre, acao_tipo, acao, tecnica, direcao, pontuacao) VALUES (1, 116, 38, TRIM(' 00:03:36,373'), TRIM(' 00:03:36,373'), 'VALOIS-FORTIER', 'MARESCH', 'DEFENSE', 'TAE-SABAKI LEFT INCLINED', NULL, NULL, NULL)</v>
      </c>
      <c r="R7975" t="s">
        <v>10327</v>
      </c>
    </row>
    <row r="7976" spans="1:18" hidden="1" x14ac:dyDescent="0.25">
      <c r="A7976" s="7">
        <f>anotacoes!D7976</f>
        <v>40887</v>
      </c>
      <c r="B7976" t="str">
        <f>anotacoes!C7976</f>
        <v>GRAND SLAM TOKYO 2011</v>
      </c>
      <c r="C7976" t="str">
        <f>anotacoes!E7976</f>
        <v>VALOIS-FORTIER</v>
      </c>
      <c r="D7976" t="str">
        <f>anotacoes!F7976</f>
        <v>MARESCH</v>
      </c>
      <c r="E7976" t="s">
        <v>10325</v>
      </c>
      <c r="F7976">
        <f>anotacoes!A7976</f>
        <v>116</v>
      </c>
      <c r="G7976">
        <f>anotacoes!B7976</f>
        <v>39</v>
      </c>
      <c r="H7976" t="str">
        <f>anotacoes!K7976</f>
        <v xml:space="preserve"> 00:03:36,373</v>
      </c>
      <c r="I7976" t="str">
        <f>anotacoes!L7976</f>
        <v xml:space="preserve"> 00:03:37,610</v>
      </c>
      <c r="J7976" t="str">
        <f>IF(L7976="PAUSE",E7976,IF(anotacoes!G7980=conversao_anotacoes!C7976,conversao_anotacoes!C7976,conversao_anotacoes!D7976))</f>
        <v>VALOIS-FORTIER</v>
      </c>
      <c r="K7976" t="str">
        <f t="shared" si="248"/>
        <v>MARESCH</v>
      </c>
      <c r="L7976" t="str">
        <f>UPPER(anotacoes!H7976)</f>
        <v>GRIP TIME</v>
      </c>
      <c r="M7976" t="str">
        <f>IF(OR(L7976="ATTACK",L7976="FINTA"),"&lt;TECNICA&gt;",UPPER(anotacoes!I7976))</f>
        <v>RIGHT SLEEVE LEFT SLEEVE</v>
      </c>
      <c r="N7976" t="str">
        <f>IF(OR(L7976="ATTACK",L7976="FINTA"),UPPER(anotacoes!I7976),"")</f>
        <v/>
      </c>
      <c r="O7976" s="6" t="str">
        <f>IF(anotacoes!N7976=0,"",anotacoes!N7976)</f>
        <v/>
      </c>
      <c r="P7976" t="str">
        <f>IF(anotacoes!M7976=0,"",UPPER(anotacoes!M7976))</f>
        <v/>
      </c>
      <c r="Q7976" t="str">
        <f t="shared" si="249"/>
        <v>INSERT INTO CONVERSAO_LUTA_ACAO (cd_conversao, id_luta, sequencia, momento_inicio, momento_fim, quem_faz, quem_sofre, acao_tipo, acao, tecnica, direcao, pontuacao) VALUES (1, 116, 39, TRIM(' 00:03:36,373'), TRIM(' 00:03:37,610'), 'VALOIS-FORTIER', 'MARESCH', 'GRIP TIME', 'RIGHT SLEEVE LEFT SLEEVE', NULL, NULL, NULL)</v>
      </c>
      <c r="R7976" t="s">
        <v>10327</v>
      </c>
    </row>
    <row r="7977" spans="1:18" hidden="1" x14ac:dyDescent="0.25">
      <c r="A7977" s="7">
        <f>anotacoes!D7977</f>
        <v>40887</v>
      </c>
      <c r="B7977" t="str">
        <f>anotacoes!C7977</f>
        <v>GRAND SLAM TOKYO 2011</v>
      </c>
      <c r="C7977" t="str">
        <f>anotacoes!E7977</f>
        <v>VALOIS-FORTIER</v>
      </c>
      <c r="D7977" t="str">
        <f>anotacoes!F7977</f>
        <v>MARESCH</v>
      </c>
      <c r="E7977" t="s">
        <v>10325</v>
      </c>
      <c r="F7977">
        <f>anotacoes!A7977</f>
        <v>116</v>
      </c>
      <c r="G7977">
        <f>anotacoes!B7977</f>
        <v>40</v>
      </c>
      <c r="H7977" t="str">
        <f>anotacoes!K7977</f>
        <v xml:space="preserve"> 00:03:37,918</v>
      </c>
      <c r="I7977" t="str">
        <f>anotacoes!L7977</f>
        <v xml:space="preserve"> 00:03:44,381</v>
      </c>
      <c r="J7977" t="str">
        <f>IF(L7977="PAUSE",E7977,IF(anotacoes!G7981=conversao_anotacoes!C7977,conversao_anotacoes!C7977,conversao_anotacoes!D7977))</f>
        <v>&lt;ARBITRO_DESCONHECIDO&gt;</v>
      </c>
      <c r="K7977" t="str">
        <f t="shared" si="248"/>
        <v/>
      </c>
      <c r="L7977" t="str">
        <f>UPPER(anotacoes!H7977)</f>
        <v>PAUSE</v>
      </c>
      <c r="M7977" t="str">
        <f>IF(OR(L7977="ATTACK",L7977="FINTA"),"&lt;TECNICA&gt;",UPPER(anotacoes!I7977))</f>
        <v>&lt;NAO_CLASSIFICADO&gt;</v>
      </c>
      <c r="N7977" t="str">
        <f>IF(OR(L7977="ATTACK",L7977="FINTA"),UPPER(anotacoes!I7977),"")</f>
        <v/>
      </c>
      <c r="O7977" s="6" t="str">
        <f>IF(anotacoes!N7977=0,"",anotacoes!N7977)</f>
        <v/>
      </c>
      <c r="P7977" t="str">
        <f>IF(anotacoes!M7977=0,"",UPPER(anotacoes!M7977))</f>
        <v/>
      </c>
      <c r="Q7977" t="str">
        <f t="shared" si="249"/>
        <v>INSERT INTO CONVERSAO_LUTA_ACAO (cd_conversao, id_luta, sequencia, momento_inicio, momento_fim, quem_faz, quem_sofre, acao_tipo, acao, tecnica, direcao, pontuacao) VALUES (1, 116, 40, TRIM(' 00:03:37,918'), TRIM(' 00:03:44,381'), '&lt;ARBITRO_DESCONHECIDO&gt;', '', 'PAUSE', '&lt;NAO_CLASSIFICADO&gt;', NULL, NULL, NULL)</v>
      </c>
      <c r="R7977" t="s">
        <v>10327</v>
      </c>
    </row>
    <row r="7978" spans="1:18" hidden="1" x14ac:dyDescent="0.25">
      <c r="A7978" s="7">
        <f>anotacoes!D7978</f>
        <v>40887</v>
      </c>
      <c r="B7978" t="str">
        <f>anotacoes!C7978</f>
        <v>GRAND SLAM TOKYO 2011</v>
      </c>
      <c r="C7978" t="str">
        <f>anotacoes!E7978</f>
        <v>VALOIS-FORTIER</v>
      </c>
      <c r="D7978" t="str">
        <f>anotacoes!F7978</f>
        <v>MARESCH</v>
      </c>
      <c r="E7978" t="s">
        <v>10325</v>
      </c>
      <c r="F7978">
        <f>anotacoes!A7978</f>
        <v>116</v>
      </c>
      <c r="G7978">
        <f>anotacoes!B7978</f>
        <v>41</v>
      </c>
      <c r="H7978" t="str">
        <f>anotacoes!K7978</f>
        <v xml:space="preserve"> 00:03:44,597</v>
      </c>
      <c r="I7978" t="str">
        <f>anotacoes!L7978</f>
        <v xml:space="preserve"> 00:03:48,682</v>
      </c>
      <c r="J7978" t="str">
        <f>IF(L7978="PAUSE",E7978,IF(anotacoes!G7982=conversao_anotacoes!C7978,conversao_anotacoes!C7978,conversao_anotacoes!D7978))</f>
        <v>VALOIS-FORTIER</v>
      </c>
      <c r="K7978" t="str">
        <f t="shared" si="248"/>
        <v>MARESCH</v>
      </c>
      <c r="L7978" t="str">
        <f>UPPER(anotacoes!H7978)</f>
        <v>DISPLACEMENT</v>
      </c>
      <c r="M7978" t="str">
        <f>IF(OR(L7978="ATTACK",L7978="FINTA"),"&lt;TECNICA&gt;",UPPER(anotacoes!I7978))</f>
        <v>2-3 STEP HESITANT RIGHT</v>
      </c>
      <c r="N7978" t="str">
        <f>IF(OR(L7978="ATTACK",L7978="FINTA"),UPPER(anotacoes!I7978),"")</f>
        <v/>
      </c>
      <c r="O7978" s="6" t="str">
        <f>IF(anotacoes!N7978=0,"",anotacoes!N7978)</f>
        <v/>
      </c>
      <c r="P7978" t="str">
        <f>IF(anotacoes!M7978=0,"",UPPER(anotacoes!M7978))</f>
        <v/>
      </c>
      <c r="Q7978" t="str">
        <f t="shared" si="249"/>
        <v>INSERT INTO CONVERSAO_LUTA_ACAO (cd_conversao, id_luta, sequencia, momento_inicio, momento_fim, quem_faz, quem_sofre, acao_tipo, acao, tecnica, direcao, pontuacao) VALUES (1, 116, 41, TRIM(' 00:03:44,597'), TRIM(' 00:03:48,682'), 'VALOIS-FORTIER', 'MARESCH', 'DISPLACEMENT', '2-3 STEP HESITANT RIGHT', NULL, NULL, NULL)</v>
      </c>
      <c r="R7978" t="s">
        <v>10327</v>
      </c>
    </row>
    <row r="7979" spans="1:18" hidden="1" x14ac:dyDescent="0.25">
      <c r="A7979" s="7">
        <f>anotacoes!D7979</f>
        <v>40887</v>
      </c>
      <c r="B7979" t="str">
        <f>anotacoes!C7979</f>
        <v>GRAND SLAM TOKYO 2011</v>
      </c>
      <c r="C7979" t="str">
        <f>anotacoes!E7979</f>
        <v>VALOIS-FORTIER</v>
      </c>
      <c r="D7979" t="str">
        <f>anotacoes!F7979</f>
        <v>MARESCH</v>
      </c>
      <c r="E7979" t="s">
        <v>10325</v>
      </c>
      <c r="F7979">
        <f>anotacoes!A7979</f>
        <v>116</v>
      </c>
      <c r="G7979">
        <f>anotacoes!B7979</f>
        <v>42</v>
      </c>
      <c r="H7979" t="str">
        <f>anotacoes!K7979</f>
        <v xml:space="preserve"> 00:03:48,839</v>
      </c>
      <c r="I7979" t="str">
        <f>anotacoes!L7979</f>
        <v xml:space="preserve"> 00:03:51,055</v>
      </c>
      <c r="J7979" t="str">
        <f>IF(L7979="PAUSE",E7979,IF(anotacoes!G7983=conversao_anotacoes!C7979,conversao_anotacoes!C7979,conversao_anotacoes!D7979))</f>
        <v>VALOIS-FORTIER</v>
      </c>
      <c r="K7979" t="str">
        <f t="shared" si="248"/>
        <v>MARESCH</v>
      </c>
      <c r="L7979" t="str">
        <f>UPPER(anotacoes!H7979)</f>
        <v>DISPLACEMENT</v>
      </c>
      <c r="M7979" t="str">
        <f>IF(OR(L7979="ATTACK",L7979="FINTA"),"&lt;TECNICA&gt;",UPPER(anotacoes!I7979))</f>
        <v>TRY TO GRIP WITH CONTACT</v>
      </c>
      <c r="N7979" t="str">
        <f>IF(OR(L7979="ATTACK",L7979="FINTA"),UPPER(anotacoes!I7979),"")</f>
        <v/>
      </c>
      <c r="O7979" s="6" t="str">
        <f>IF(anotacoes!N7979=0,"",anotacoes!N7979)</f>
        <v/>
      </c>
      <c r="P7979" t="str">
        <f>IF(anotacoes!M7979=0,"",UPPER(anotacoes!M7979))</f>
        <v/>
      </c>
      <c r="Q7979" t="str">
        <f t="shared" si="249"/>
        <v>INSERT INTO CONVERSAO_LUTA_ACAO (cd_conversao, id_luta, sequencia, momento_inicio, momento_fim, quem_faz, quem_sofre, acao_tipo, acao, tecnica, direcao, pontuacao) VALUES (1, 116, 42, TRIM(' 00:03:48,839'), TRIM(' 00:03:51,055'), 'VALOIS-FORTIER', 'MARESCH', 'DISPLACEMENT', 'TRY TO GRIP WITH CONTACT', NULL, NULL, NULL)</v>
      </c>
      <c r="R7979" t="s">
        <v>10327</v>
      </c>
    </row>
    <row r="7980" spans="1:18" hidden="1" x14ac:dyDescent="0.25">
      <c r="A7980" s="7">
        <f>anotacoes!D7980</f>
        <v>40887</v>
      </c>
      <c r="B7980" t="str">
        <f>anotacoes!C7980</f>
        <v>GRAND SLAM TOKYO 2011</v>
      </c>
      <c r="C7980" t="str">
        <f>anotacoes!E7980</f>
        <v>VALOIS-FORTIER</v>
      </c>
      <c r="D7980" t="str">
        <f>anotacoes!F7980</f>
        <v>MARESCH</v>
      </c>
      <c r="E7980" t="s">
        <v>10325</v>
      </c>
      <c r="F7980">
        <f>anotacoes!A7980</f>
        <v>116</v>
      </c>
      <c r="G7980">
        <f>anotacoes!B7980</f>
        <v>43</v>
      </c>
      <c r="H7980" t="str">
        <f>anotacoes!K7980</f>
        <v xml:space="preserve"> 00:03:51,250</v>
      </c>
      <c r="I7980" t="str">
        <f>anotacoes!L7980</f>
        <v xml:space="preserve"> 00:04:00,163</v>
      </c>
      <c r="J7980" t="str">
        <f>IF(L7980="PAUSE",E7980,IF(anotacoes!G7984=conversao_anotacoes!C7980,conversao_anotacoes!C7980,conversao_anotacoes!D7980))</f>
        <v>VALOIS-FORTIER</v>
      </c>
      <c r="K7980" t="str">
        <f t="shared" si="248"/>
        <v>MARESCH</v>
      </c>
      <c r="L7980" t="str">
        <f>UPPER(anotacoes!H7980)</f>
        <v>GRIP TIME</v>
      </c>
      <c r="M7980" t="str">
        <f>IF(OR(L7980="ATTACK",L7980="FINTA"),"&lt;TECNICA&gt;",UPPER(anotacoes!I7980))</f>
        <v>LEFT COLLAR RIGHT SLEEVE</v>
      </c>
      <c r="N7980" t="str">
        <f>IF(OR(L7980="ATTACK",L7980="FINTA"),UPPER(anotacoes!I7980),"")</f>
        <v/>
      </c>
      <c r="O7980" s="6" t="str">
        <f>IF(anotacoes!N7980=0,"",anotacoes!N7980)</f>
        <v/>
      </c>
      <c r="P7980" t="str">
        <f>IF(anotacoes!M7980=0,"",UPPER(anotacoes!M7980))</f>
        <v/>
      </c>
      <c r="Q7980" t="str">
        <f t="shared" si="249"/>
        <v>INSERT INTO CONVERSAO_LUTA_ACAO (cd_conversao, id_luta, sequencia, momento_inicio, momento_fim, quem_faz, quem_sofre, acao_tipo, acao, tecnica, direcao, pontuacao) VALUES (1, 116, 43, TRIM(' 00:03:51,250'), TRIM(' 00:04:00,163'), 'VALOIS-FORTIER', 'MARESCH', 'GRIP TIME', 'LEFT COLLAR RIGHT SLEEVE', NULL, NULL, NULL)</v>
      </c>
      <c r="R7980" t="s">
        <v>10327</v>
      </c>
    </row>
    <row r="7981" spans="1:18" hidden="1" x14ac:dyDescent="0.25">
      <c r="A7981" s="7">
        <f>anotacoes!D7981</f>
        <v>40887</v>
      </c>
      <c r="B7981" t="str">
        <f>anotacoes!C7981</f>
        <v>GRAND SLAM TOKYO 2011</v>
      </c>
      <c r="C7981" t="str">
        <f>anotacoes!E7981</f>
        <v>VALOIS-FORTIER</v>
      </c>
      <c r="D7981" t="str">
        <f>anotacoes!F7981</f>
        <v>MARESCH</v>
      </c>
      <c r="E7981" t="s">
        <v>10325</v>
      </c>
      <c r="F7981">
        <f>anotacoes!A7981</f>
        <v>116</v>
      </c>
      <c r="G7981">
        <f>anotacoes!B7981</f>
        <v>44</v>
      </c>
      <c r="H7981" t="str">
        <f>anotacoes!K7981</f>
        <v xml:space="preserve"> 00:04:00,163</v>
      </c>
      <c r="I7981" t="str">
        <f>anotacoes!L7981</f>
        <v xml:space="preserve"> 00:04:01,547</v>
      </c>
      <c r="J7981" t="str">
        <f>IF(L7981="PAUSE",E7981,IF(anotacoes!G7985=conversao_anotacoes!C7981,conversao_anotacoes!C7981,conversao_anotacoes!D7981))</f>
        <v>VALOIS-FORTIER</v>
      </c>
      <c r="K7981" t="str">
        <f t="shared" si="248"/>
        <v>MARESCH</v>
      </c>
      <c r="L7981" t="str">
        <f>UPPER(anotacoes!H7981)</f>
        <v>GRIP TIME</v>
      </c>
      <c r="M7981" t="str">
        <f>IF(OR(L7981="ATTACK",L7981="FINTA"),"&lt;TECNICA&gt;",UPPER(anotacoes!I7981))</f>
        <v>RIGHT SLEEVE LEFT SLEEVE</v>
      </c>
      <c r="N7981" t="str">
        <f>IF(OR(L7981="ATTACK",L7981="FINTA"),UPPER(anotacoes!I7981),"")</f>
        <v/>
      </c>
      <c r="O7981" s="6" t="str">
        <f>IF(anotacoes!N7981=0,"",anotacoes!N7981)</f>
        <v/>
      </c>
      <c r="P7981" t="str">
        <f>IF(anotacoes!M7981=0,"",UPPER(anotacoes!M7981))</f>
        <v/>
      </c>
      <c r="Q7981" t="str">
        <f t="shared" si="249"/>
        <v>INSERT INTO CONVERSAO_LUTA_ACAO (cd_conversao, id_luta, sequencia, momento_inicio, momento_fim, quem_faz, quem_sofre, acao_tipo, acao, tecnica, direcao, pontuacao) VALUES (1, 116, 44, TRIM(' 00:04:00,163'), TRIM(' 00:04:01,547'), 'VALOIS-FORTIER', 'MARESCH', 'GRIP TIME', 'RIGHT SLEEVE LEFT SLEEVE', NULL, NULL, NULL)</v>
      </c>
      <c r="R7981" t="s">
        <v>10327</v>
      </c>
    </row>
    <row r="7982" spans="1:18" hidden="1" x14ac:dyDescent="0.25">
      <c r="A7982" s="7">
        <f>anotacoes!D7982</f>
        <v>40887</v>
      </c>
      <c r="B7982" t="str">
        <f>anotacoes!C7982</f>
        <v>GRAND SLAM TOKYO 2011</v>
      </c>
      <c r="C7982" t="str">
        <f>anotacoes!E7982</f>
        <v>VALOIS-FORTIER</v>
      </c>
      <c r="D7982" t="str">
        <f>anotacoes!F7982</f>
        <v>MARESCH</v>
      </c>
      <c r="E7982" t="s">
        <v>10325</v>
      </c>
      <c r="F7982">
        <f>anotacoes!A7982</f>
        <v>116</v>
      </c>
      <c r="G7982">
        <f>anotacoes!B7982</f>
        <v>45</v>
      </c>
      <c r="H7982" t="str">
        <f>anotacoes!K7982</f>
        <v xml:space="preserve"> 00:04:01,547</v>
      </c>
      <c r="I7982" t="str">
        <f>anotacoes!L7982</f>
        <v xml:space="preserve"> 00:04:05,342</v>
      </c>
      <c r="J7982" t="str">
        <f>IF(L7982="PAUSE",E7982,IF(anotacoes!G7986=conversao_anotacoes!C7982,conversao_anotacoes!C7982,conversao_anotacoes!D7982))</f>
        <v>VALOIS-FORTIER</v>
      </c>
      <c r="K7982" t="str">
        <f t="shared" si="248"/>
        <v>MARESCH</v>
      </c>
      <c r="L7982" t="str">
        <f>UPPER(anotacoes!H7982)</f>
        <v>GROUNDWORK COMBAT</v>
      </c>
      <c r="M7982" t="str">
        <f>IF(OR(L7982="ATTACK",L7982="FINTA"),"&lt;TECNICA&gt;",UPPER(anotacoes!I7982))</f>
        <v>DEFENSIVE POSITION</v>
      </c>
      <c r="N7982" t="str">
        <f>IF(OR(L7982="ATTACK",L7982="FINTA"),UPPER(anotacoes!I7982),"")</f>
        <v/>
      </c>
      <c r="O7982" s="6" t="str">
        <f>IF(anotacoes!N7982=0,"",anotacoes!N7982)</f>
        <v/>
      </c>
      <c r="P7982" t="str">
        <f>IF(anotacoes!M7982=0,"",UPPER(anotacoes!M7982))</f>
        <v/>
      </c>
      <c r="Q7982" t="str">
        <f t="shared" si="249"/>
        <v>INSERT INTO CONVERSAO_LUTA_ACAO (cd_conversao, id_luta, sequencia, momento_inicio, momento_fim, quem_faz, quem_sofre, acao_tipo, acao, tecnica, direcao, pontuacao) VALUES (1, 116, 45, TRIM(' 00:04:01,547'), TRIM(' 00:04:05,342'), 'VALOIS-FORTIER', 'MARESCH', 'GROUNDWORK COMBAT', 'DEFENSIVE POSITION', NULL, NULL, NULL)</v>
      </c>
      <c r="R7982" t="s">
        <v>10327</v>
      </c>
    </row>
    <row r="7983" spans="1:18" hidden="1" x14ac:dyDescent="0.25">
      <c r="A7983" s="7">
        <f>anotacoes!D7983</f>
        <v>40887</v>
      </c>
      <c r="B7983" t="str">
        <f>anotacoes!C7983</f>
        <v>GRAND SLAM TOKYO 2011</v>
      </c>
      <c r="C7983" t="str">
        <f>anotacoes!E7983</f>
        <v>VALOIS-FORTIER</v>
      </c>
      <c r="D7983" t="str">
        <f>anotacoes!F7983</f>
        <v>MARESCH</v>
      </c>
      <c r="E7983" t="s">
        <v>10325</v>
      </c>
      <c r="F7983">
        <f>anotacoes!A7983</f>
        <v>116</v>
      </c>
      <c r="G7983">
        <f>anotacoes!B7983</f>
        <v>46</v>
      </c>
      <c r="H7983" t="str">
        <f>anotacoes!K7983</f>
        <v xml:space="preserve"> 00:04:05,496</v>
      </c>
      <c r="I7983" t="str">
        <f>anotacoes!L7983</f>
        <v xml:space="preserve"> 00:04:13,170</v>
      </c>
      <c r="J7983" t="str">
        <f>IF(L7983="PAUSE",E7983,IF(anotacoes!G7987=conversao_anotacoes!C7983,conversao_anotacoes!C7983,conversao_anotacoes!D7983))</f>
        <v>&lt;ARBITRO_DESCONHECIDO&gt;</v>
      </c>
      <c r="K7983" t="str">
        <f t="shared" si="248"/>
        <v/>
      </c>
      <c r="L7983" t="str">
        <f>UPPER(anotacoes!H7983)</f>
        <v>PAUSE</v>
      </c>
      <c r="M7983" t="str">
        <f>IF(OR(L7983="ATTACK",L7983="FINTA"),"&lt;TECNICA&gt;",UPPER(anotacoes!I7983))</f>
        <v>&lt;NAO_CLASSIFICADO&gt;</v>
      </c>
      <c r="N7983" t="str">
        <f>IF(OR(L7983="ATTACK",L7983="FINTA"),UPPER(anotacoes!I7983),"")</f>
        <v/>
      </c>
      <c r="O7983" s="6" t="str">
        <f>IF(anotacoes!N7983=0,"",anotacoes!N7983)</f>
        <v/>
      </c>
      <c r="P7983" t="str">
        <f>IF(anotacoes!M7983=0,"",UPPER(anotacoes!M7983))</f>
        <v/>
      </c>
      <c r="Q7983" t="str">
        <f t="shared" si="249"/>
        <v>INSERT INTO CONVERSAO_LUTA_ACAO (cd_conversao, id_luta, sequencia, momento_inicio, momento_fim, quem_faz, quem_sofre, acao_tipo, acao, tecnica, direcao, pontuacao) VALUES (1, 116, 46, TRIM(' 00:04:05,496'), TRIM(' 00:04:13,170'), '&lt;ARBITRO_DESCONHECIDO&gt;', '', 'PAUSE', '&lt;NAO_CLASSIFICADO&gt;', NULL, NULL, NULL)</v>
      </c>
      <c r="R7983" t="s">
        <v>10327</v>
      </c>
    </row>
    <row r="7984" spans="1:18" hidden="1" x14ac:dyDescent="0.25">
      <c r="A7984" s="7">
        <f>anotacoes!D7984</f>
        <v>40887</v>
      </c>
      <c r="B7984" t="str">
        <f>anotacoes!C7984</f>
        <v>GRAND SLAM TOKYO 2011</v>
      </c>
      <c r="C7984" t="str">
        <f>anotacoes!E7984</f>
        <v>VALOIS-FORTIER</v>
      </c>
      <c r="D7984" t="str">
        <f>anotacoes!F7984</f>
        <v>MARESCH</v>
      </c>
      <c r="E7984" t="s">
        <v>10325</v>
      </c>
      <c r="F7984">
        <f>anotacoes!A7984</f>
        <v>116</v>
      </c>
      <c r="G7984">
        <f>anotacoes!B7984</f>
        <v>47</v>
      </c>
      <c r="H7984" t="str">
        <f>anotacoes!K7984</f>
        <v xml:space="preserve"> 00:04:13,329</v>
      </c>
      <c r="I7984" t="str">
        <f>anotacoes!L7984</f>
        <v xml:space="preserve"> 00:04:16,121</v>
      </c>
      <c r="J7984" t="str">
        <f>IF(L7984="PAUSE",E7984,IF(anotacoes_excluidas!G2=conversao_anotacoes!C7984,conversao_anotacoes!C7984,conversao_anotacoes!D7984))</f>
        <v>VALOIS-FORTIER</v>
      </c>
      <c r="K7984" t="str">
        <f t="shared" si="248"/>
        <v>MARESCH</v>
      </c>
      <c r="L7984" t="str">
        <f>UPPER(anotacoes!H7984)</f>
        <v>DISPLACEMENT</v>
      </c>
      <c r="M7984" t="str">
        <f>IF(OR(L7984="ATTACK",L7984="FINTA"),"&lt;TECNICA&gt;",UPPER(anotacoes!I7984))</f>
        <v>2-3 STEP HESITANT RIGHT</v>
      </c>
      <c r="N7984" t="str">
        <f>IF(OR(L7984="ATTACK",L7984="FINTA"),UPPER(anotacoes!I7984),"")</f>
        <v/>
      </c>
      <c r="O7984" s="6" t="str">
        <f>IF(anotacoes!N7984=0,"",anotacoes!N7984)</f>
        <v/>
      </c>
      <c r="P7984" t="str">
        <f>IF(anotacoes!M7984=0,"",UPPER(anotacoes!M7984))</f>
        <v/>
      </c>
      <c r="Q7984" t="str">
        <f t="shared" si="249"/>
        <v>INSERT INTO CONVERSAO_LUTA_ACAO (cd_conversao, id_luta, sequencia, momento_inicio, momento_fim, quem_faz, quem_sofre, acao_tipo, acao, tecnica, direcao, pontuacao) VALUES (1, 116, 47, TRIM(' 00:04:13,329'), TRIM(' 00:04:16,121'), 'VALOIS-FORTIER', 'MARESCH', 'DISPLACEMENT', '2-3 STEP HESITANT RIGHT', NULL, NULL, NULL)</v>
      </c>
      <c r="R7984" t="s">
        <v>10327</v>
      </c>
    </row>
    <row r="7985" spans="1:18" hidden="1" x14ac:dyDescent="0.25">
      <c r="A7985" s="7">
        <f>anotacoes!D7985</f>
        <v>40887</v>
      </c>
      <c r="B7985" t="str">
        <f>anotacoes!C7985</f>
        <v>GRAND SLAM TOKYO 2011</v>
      </c>
      <c r="C7985" t="str">
        <f>anotacoes!E7985</f>
        <v>VALOIS-FORTIER</v>
      </c>
      <c r="D7985" t="str">
        <f>anotacoes!F7985</f>
        <v>MARESCH</v>
      </c>
      <c r="E7985" t="s">
        <v>10325</v>
      </c>
      <c r="F7985">
        <f>anotacoes!A7985</f>
        <v>116</v>
      </c>
      <c r="G7985">
        <f>anotacoes!B7985</f>
        <v>48</v>
      </c>
      <c r="H7985" t="str">
        <f>anotacoes!K7985</f>
        <v xml:space="preserve"> 00:04:16,320</v>
      </c>
      <c r="I7985" t="str">
        <f>anotacoes!L7985</f>
        <v xml:space="preserve"> 00:05:00,748</v>
      </c>
      <c r="J7985" t="str">
        <f>IF(L7985="PAUSE",E7985,IF(anotacoes_excluidas!G3=conversao_anotacoes!C7985,conversao_anotacoes!C7985,conversao_anotacoes!D7985))</f>
        <v>VALOIS-FORTIER</v>
      </c>
      <c r="K7985" t="str">
        <f t="shared" si="248"/>
        <v>MARESCH</v>
      </c>
      <c r="L7985" t="str">
        <f>UPPER(anotacoes!H7985)</f>
        <v>GRIP TIME</v>
      </c>
      <c r="M7985" t="str">
        <f>IF(OR(L7985="ATTACK",L7985="FINTA"),"&lt;TECNICA&gt;",UPPER(anotacoes!I7985))</f>
        <v>RIGHT SLEEVE LEFT SLEEVE</v>
      </c>
      <c r="N7985" t="str">
        <f>IF(OR(L7985="ATTACK",L7985="FINTA"),UPPER(anotacoes!I7985),"")</f>
        <v/>
      </c>
      <c r="O7985" s="6" t="str">
        <f>IF(anotacoes!N7985=0,"",anotacoes!N7985)</f>
        <v/>
      </c>
      <c r="P7985" t="str">
        <f>IF(anotacoes!M7985=0,"",UPPER(anotacoes!M7985))</f>
        <v/>
      </c>
      <c r="Q7985" t="str">
        <f t="shared" si="249"/>
        <v>INSERT INTO CONVERSAO_LUTA_ACAO (cd_conversao, id_luta, sequencia, momento_inicio, momento_fim, quem_faz, quem_sofre, acao_tipo, acao, tecnica, direcao, pontuacao) VALUES (1, 116, 48, TRIM(' 00:04:16,320'), TRIM(' 00:05:00,748'), 'VALOIS-FORTIER', 'MARESCH', 'GRIP TIME', 'RIGHT SLEEVE LEFT SLEEVE', NULL, NULL, NULL)</v>
      </c>
      <c r="R7985" t="s">
        <v>10327</v>
      </c>
    </row>
    <row r="7986" spans="1:18" hidden="1" x14ac:dyDescent="0.25">
      <c r="A7986" s="7">
        <f>anotacoes!D7986</f>
        <v>40887</v>
      </c>
      <c r="B7986" t="str">
        <f>anotacoes!C7986</f>
        <v>GRAND SLAM TOKYO 2011</v>
      </c>
      <c r="C7986" t="str">
        <f>anotacoes!E7986</f>
        <v>VALOIS-FORTIER</v>
      </c>
      <c r="D7986" t="str">
        <f>anotacoes!F7986</f>
        <v>MARESCH</v>
      </c>
      <c r="E7986" t="s">
        <v>10325</v>
      </c>
      <c r="F7986">
        <f>anotacoes!A7986</f>
        <v>116</v>
      </c>
      <c r="G7986">
        <f>anotacoes!B7986</f>
        <v>49</v>
      </c>
      <c r="H7986" t="str">
        <f>anotacoes!K7986</f>
        <v xml:space="preserve"> 00:05:00,748</v>
      </c>
      <c r="I7986" t="str">
        <f>anotacoes!L7986</f>
        <v xml:space="preserve"> 00:05:02,599</v>
      </c>
      <c r="J7986" t="str">
        <f>IF(L7986="PAUSE",E7986,IF(anotacoes_excluidas!G4=conversao_anotacoes!C7986,conversao_anotacoes!C7986,conversao_anotacoes!D7986))</f>
        <v>VALOIS-FORTIER</v>
      </c>
      <c r="K7986" t="str">
        <f t="shared" si="248"/>
        <v>MARESCH</v>
      </c>
      <c r="L7986" t="str">
        <f>UPPER(anotacoes!H7986)</f>
        <v>GRIP TIME</v>
      </c>
      <c r="M7986" t="str">
        <f>IF(OR(L7986="ATTACK",L7986="FINTA"),"&lt;TECNICA&gt;",UPPER(anotacoes!I7986))</f>
        <v>LEFT COLLAR</v>
      </c>
      <c r="N7986" t="str">
        <f>IF(OR(L7986="ATTACK",L7986="FINTA"),UPPER(anotacoes!I7986),"")</f>
        <v/>
      </c>
      <c r="O7986" s="6" t="str">
        <f>IF(anotacoes!N7986=0,"",anotacoes!N7986)</f>
        <v/>
      </c>
      <c r="P7986" t="str">
        <f>IF(anotacoes!M7986=0,"",UPPER(anotacoes!M7986))</f>
        <v/>
      </c>
      <c r="Q7986" t="str">
        <f t="shared" si="249"/>
        <v>INSERT INTO CONVERSAO_LUTA_ACAO (cd_conversao, id_luta, sequencia, momento_inicio, momento_fim, quem_faz, quem_sofre, acao_tipo, acao, tecnica, direcao, pontuacao) VALUES (1, 116, 49, TRIM(' 00:05:00,748'), TRIM(' 00:05:02,599'), 'VALOIS-FORTIER', 'MARESCH', 'GRIP TIME', 'LEFT COLLAR', NULL, NULL, NULL)</v>
      </c>
      <c r="R7986" t="s">
        <v>10327</v>
      </c>
    </row>
    <row r="7987" spans="1:18" hidden="1" x14ac:dyDescent="0.25">
      <c r="A7987" s="7">
        <f>anotacoes!D7987</f>
        <v>40887</v>
      </c>
      <c r="B7987" t="str">
        <f>anotacoes!C7987</f>
        <v>GRAND SLAM TOKYO 2011</v>
      </c>
      <c r="C7987" t="str">
        <f>anotacoes!E7987</f>
        <v>VALOIS-FORTIER</v>
      </c>
      <c r="D7987" t="str">
        <f>anotacoes!F7987</f>
        <v>MARESCH</v>
      </c>
      <c r="E7987" t="s">
        <v>10325</v>
      </c>
      <c r="F7987">
        <f>anotacoes!A7987</f>
        <v>116</v>
      </c>
      <c r="G7987">
        <f>anotacoes!B7987</f>
        <v>50</v>
      </c>
      <c r="H7987" t="str">
        <f>anotacoes!K7987</f>
        <v xml:space="preserve"> 00:05:04,293</v>
      </c>
      <c r="I7987" t="str">
        <f>anotacoes!L7987</f>
        <v xml:space="preserve"> 00:05:05,598</v>
      </c>
      <c r="J7987" t="str">
        <f>IF(L7987="PAUSE",E7987,IF(anotacoes_excluidas!G5=conversao_anotacoes!C7987,conversao_anotacoes!C7987,conversao_anotacoes!D7987))</f>
        <v>&lt;ARBITRO_DESCONHECIDO&gt;</v>
      </c>
      <c r="K7987" t="str">
        <f t="shared" si="248"/>
        <v/>
      </c>
      <c r="L7987" t="str">
        <f>UPPER(anotacoes!H7987)</f>
        <v>PAUSE</v>
      </c>
      <c r="M7987" t="str">
        <f>IF(OR(L7987="ATTACK",L7987="FINTA"),"&lt;TECNICA&gt;",UPPER(anotacoes!I7987))</f>
        <v>&lt;NAO_CLASSIFICADO&gt;</v>
      </c>
      <c r="N7987" t="str">
        <f>IF(OR(L7987="ATTACK",L7987="FINTA"),UPPER(anotacoes!I7987),"")</f>
        <v/>
      </c>
      <c r="O7987" s="6" t="str">
        <f>IF(anotacoes!N7987=0,"",anotacoes!N7987)</f>
        <v/>
      </c>
      <c r="P7987" t="str">
        <f>IF(anotacoes!M7987=0,"",UPPER(anotacoes!M7987))</f>
        <v/>
      </c>
      <c r="Q7987" t="str">
        <f t="shared" si="249"/>
        <v>INSERT INTO CONVERSAO_LUTA_ACAO (cd_conversao, id_luta, sequencia, momento_inicio, momento_fim, quem_faz, quem_sofre, acao_tipo, acao, tecnica, direcao, pontuacao) VALUES (1, 116, 50, TRIM(' 00:05:04,293'), TRIM(' 00:05:05,598'), '&lt;ARBITRO_DESCONHECIDO&gt;', '', 'PAUSE', '&lt;NAO_CLASSIFICADO&gt;', NULL, NULL, NULL)</v>
      </c>
      <c r="R7987" t="s">
        <v>10327</v>
      </c>
    </row>
    <row r="7988" spans="1:18" hidden="1" x14ac:dyDescent="0.25">
      <c r="A7988" s="7">
        <f>anotacoes!D7988</f>
        <v>40780</v>
      </c>
      <c r="B7988" t="str">
        <f>anotacoes!C7988</f>
        <v>WORLD CHAMPIONSHIPS PARIS 2011</v>
      </c>
      <c r="C7988" t="str">
        <f>anotacoes!E7988</f>
        <v>VASYLENKO</v>
      </c>
      <c r="D7988" t="str">
        <f>anotacoes!F7988</f>
        <v>TOMA</v>
      </c>
      <c r="E7988" t="s">
        <v>10325</v>
      </c>
      <c r="F7988">
        <f>anotacoes!A7988</f>
        <v>118</v>
      </c>
      <c r="G7988">
        <f>anotacoes!B7988</f>
        <v>1</v>
      </c>
      <c r="H7988" t="str">
        <f>anotacoes!K7988</f>
        <v xml:space="preserve"> 00:00:01,147</v>
      </c>
      <c r="I7988" t="str">
        <f>anotacoes!L7988</f>
        <v xml:space="preserve"> 00:00:05,110</v>
      </c>
      <c r="J7988" t="str">
        <f>IF(L7988="PAUSE",E7988,IF(anotacoes!G7992=conversao_anotacoes!C7988,conversao_anotacoes!C7988,conversao_anotacoes!D7988))</f>
        <v>VASYLENKO</v>
      </c>
      <c r="K7988" t="str">
        <f t="shared" ref="K7988:K8047" si="250">IF(J7988=E7988,"",IF(J7988=C7988,D7988,C7988))</f>
        <v>TOMA</v>
      </c>
      <c r="L7988" t="str">
        <f>UPPER(anotacoes!H7988)</f>
        <v>DISPLACEMENT</v>
      </c>
      <c r="M7988" t="str">
        <f>IF(OR(L7988="ATTACK",L7988="FINTA"),"&lt;TECNICA&gt;",UPPER(anotacoes!I7988))</f>
        <v>CIRCULAR LEFT</v>
      </c>
      <c r="N7988" t="str">
        <f>IF(OR(L7988="ATTACK",L7988="FINTA"),UPPER(anotacoes!I7988),"")</f>
        <v/>
      </c>
      <c r="O7988" s="6" t="str">
        <f>IF(anotacoes!N7988=0,"",anotacoes!N7988)</f>
        <v/>
      </c>
      <c r="P7988" t="str">
        <f>IF(anotacoes!M7988=0,"",UPPER(anotacoes!M7988))</f>
        <v/>
      </c>
      <c r="Q7988" t="str">
        <f t="shared" ref="Q7988:Q8047" si="251">CONCATENATE("INSERT INTO CONVERSAO_LUTA_ACAO (cd_conversao, id_luta, sequencia, momento_inicio, momento_fim, quem_faz, quem_sofre, acao_tipo, acao, tecnica, direcao, pontuacao) VALUES (1, ",F7988,", ",G7988,", ","TRIM('",H7988,"')",", ","TRIM('",I7988,"')",", ","'",J7988,"'",", ","'",K7988,"'",", ","'",L7988,"'",", ","'",M7988,"'",", ",IF(N7988="","NULL",CONCATENATE("'",N7988,"'")),", ",IF(O7988="","NULL",O7988),", ",IF(P7988="","NULL",CONCATENATE("'",P7988,"'")),")")</f>
        <v>INSERT INTO CONVERSAO_LUTA_ACAO (cd_conversao, id_luta, sequencia, momento_inicio, momento_fim, quem_faz, quem_sofre, acao_tipo, acao, tecnica, direcao, pontuacao) VALUES (1, 118, 1, TRIM(' 00:00:01,147'), TRIM(' 00:00:05,110'), 'VASYLENKO', 'TOMA', 'DISPLACEMENT', 'CIRCULAR LEFT', NULL, NULL, NULL)</v>
      </c>
      <c r="R7988" t="s">
        <v>10327</v>
      </c>
    </row>
    <row r="7989" spans="1:18" hidden="1" x14ac:dyDescent="0.25">
      <c r="A7989" s="7">
        <f>anotacoes!D7989</f>
        <v>40780</v>
      </c>
      <c r="B7989" t="str">
        <f>anotacoes!C7989</f>
        <v>WORLD CHAMPIONSHIPS PARIS 2011</v>
      </c>
      <c r="C7989" t="str">
        <f>anotacoes!E7989</f>
        <v>VASYLENKO</v>
      </c>
      <c r="D7989" t="str">
        <f>anotacoes!F7989</f>
        <v>TOMA</v>
      </c>
      <c r="E7989" t="s">
        <v>10325</v>
      </c>
      <c r="F7989">
        <f>anotacoes!A7989</f>
        <v>118</v>
      </c>
      <c r="G7989">
        <f>anotacoes!B7989</f>
        <v>2</v>
      </c>
      <c r="H7989" t="str">
        <f>anotacoes!K7989</f>
        <v xml:space="preserve"> 00:00:05,110</v>
      </c>
      <c r="I7989" t="str">
        <f>anotacoes!L7989</f>
        <v xml:space="preserve"> 00:00:10,515</v>
      </c>
      <c r="J7989" t="str">
        <f>IF(L7989="PAUSE",E7989,IF(anotacoes!G7993=conversao_anotacoes!C7989,conversao_anotacoes!C7989,conversao_anotacoes!D7989))</f>
        <v>VASYLENKO</v>
      </c>
      <c r="K7989" t="str">
        <f t="shared" si="250"/>
        <v>TOMA</v>
      </c>
      <c r="L7989" t="str">
        <f>UPPER(anotacoes!H7989)</f>
        <v>DISPLACEMENT</v>
      </c>
      <c r="M7989" t="str">
        <f>IF(OR(L7989="ATTACK",L7989="FINTA"),"&lt;TECNICA&gt;",UPPER(anotacoes!I7989))</f>
        <v>2-3 STEP HESITANT LEFT</v>
      </c>
      <c r="N7989" t="str">
        <f>IF(OR(L7989="ATTACK",L7989="FINTA"),UPPER(anotacoes!I7989),"")</f>
        <v/>
      </c>
      <c r="O7989" s="6" t="str">
        <f>IF(anotacoes!N7989=0,"",anotacoes!N7989)</f>
        <v/>
      </c>
      <c r="P7989" t="str">
        <f>IF(anotacoes!M7989=0,"",UPPER(anotacoes!M7989))</f>
        <v/>
      </c>
      <c r="Q7989" t="str">
        <f t="shared" si="251"/>
        <v>INSERT INTO CONVERSAO_LUTA_ACAO (cd_conversao, id_luta, sequencia, momento_inicio, momento_fim, quem_faz, quem_sofre, acao_tipo, acao, tecnica, direcao, pontuacao) VALUES (1, 118, 2, TRIM(' 00:00:05,110'), TRIM(' 00:00:10,515'), 'VASYLENKO', 'TOMA', 'DISPLACEMENT', '2-3 STEP HESITANT LEFT', NULL, NULL, NULL)</v>
      </c>
      <c r="R7989" t="s">
        <v>10327</v>
      </c>
    </row>
    <row r="7990" spans="1:18" hidden="1" x14ac:dyDescent="0.25">
      <c r="A7990" s="7">
        <f>anotacoes!D7990</f>
        <v>40780</v>
      </c>
      <c r="B7990" t="str">
        <f>anotacoes!C7990</f>
        <v>WORLD CHAMPIONSHIPS PARIS 2011</v>
      </c>
      <c r="C7990" t="str">
        <f>anotacoes!E7990</f>
        <v>VASYLENKO</v>
      </c>
      <c r="D7990" t="str">
        <f>anotacoes!F7990</f>
        <v>TOMA</v>
      </c>
      <c r="E7990" t="s">
        <v>10325</v>
      </c>
      <c r="F7990">
        <f>anotacoes!A7990</f>
        <v>118</v>
      </c>
      <c r="G7990">
        <f>anotacoes!B7990</f>
        <v>3</v>
      </c>
      <c r="H7990" t="str">
        <f>anotacoes!K7990</f>
        <v xml:space="preserve"> 00:00:10,730</v>
      </c>
      <c r="I7990" t="str">
        <f>anotacoes!L7990</f>
        <v xml:space="preserve"> 00:00:16,565</v>
      </c>
      <c r="J7990" t="str">
        <f>IF(L7990="PAUSE",E7990,IF(anotacoes!G7994=conversao_anotacoes!C7990,conversao_anotacoes!C7990,conversao_anotacoes!D7990))</f>
        <v>VASYLENKO</v>
      </c>
      <c r="K7990" t="str">
        <f t="shared" si="250"/>
        <v>TOMA</v>
      </c>
      <c r="L7990" t="str">
        <f>UPPER(anotacoes!H7990)</f>
        <v>DISPLACEMENT</v>
      </c>
      <c r="M7990" t="str">
        <f>IF(OR(L7990="ATTACK",L7990="FINTA"),"&lt;TECNICA&gt;",UPPER(anotacoes!I7990))</f>
        <v>TRY TO GRIP WITH CONTACT</v>
      </c>
      <c r="N7990" t="str">
        <f>IF(OR(L7990="ATTACK",L7990="FINTA"),UPPER(anotacoes!I7990),"")</f>
        <v/>
      </c>
      <c r="O7990" s="6" t="str">
        <f>IF(anotacoes!N7990=0,"",anotacoes!N7990)</f>
        <v/>
      </c>
      <c r="P7990" t="str">
        <f>IF(anotacoes!M7990=0,"",UPPER(anotacoes!M7990))</f>
        <v/>
      </c>
      <c r="Q7990" t="str">
        <f t="shared" si="251"/>
        <v>INSERT INTO CONVERSAO_LUTA_ACAO (cd_conversao, id_luta, sequencia, momento_inicio, momento_fim, quem_faz, quem_sofre, acao_tipo, acao, tecnica, direcao, pontuacao) VALUES (1, 118, 3, TRIM(' 00:00:10,730'), TRIM(' 00:00:16,565'), 'VASYLENKO', 'TOMA', 'DISPLACEMENT', 'TRY TO GRIP WITH CONTACT', NULL, NULL, NULL)</v>
      </c>
      <c r="R7990" t="s">
        <v>10327</v>
      </c>
    </row>
    <row r="7991" spans="1:18" hidden="1" x14ac:dyDescent="0.25">
      <c r="A7991" s="7">
        <f>anotacoes!D7991</f>
        <v>40780</v>
      </c>
      <c r="B7991" t="str">
        <f>anotacoes!C7991</f>
        <v>WORLD CHAMPIONSHIPS PARIS 2011</v>
      </c>
      <c r="C7991" t="str">
        <f>anotacoes!E7991</f>
        <v>VASYLENKO</v>
      </c>
      <c r="D7991" t="str">
        <f>anotacoes!F7991</f>
        <v>TOMA</v>
      </c>
      <c r="E7991" t="s">
        <v>10325</v>
      </c>
      <c r="F7991">
        <f>anotacoes!A7991</f>
        <v>118</v>
      </c>
      <c r="G7991">
        <f>anotacoes!B7991</f>
        <v>4</v>
      </c>
      <c r="H7991" t="str">
        <f>anotacoes!K7991</f>
        <v xml:space="preserve"> 00:00:16,745</v>
      </c>
      <c r="I7991" t="str">
        <f>anotacoes!L7991</f>
        <v xml:space="preserve"> 00:00:19,808</v>
      </c>
      <c r="J7991" t="str">
        <f>IF(L7991="PAUSE",E7991,IF(anotacoes!G7995=conversao_anotacoes!C7991,conversao_anotacoes!C7991,conversao_anotacoes!D7991))</f>
        <v>VASYLENKO</v>
      </c>
      <c r="K7991" t="str">
        <f t="shared" si="250"/>
        <v>TOMA</v>
      </c>
      <c r="L7991" t="str">
        <f>UPPER(anotacoes!H7991)</f>
        <v>GRIP TIME</v>
      </c>
      <c r="M7991" t="str">
        <f>IF(OR(L7991="ATTACK",L7991="FINTA"),"&lt;TECNICA&gt;",UPPER(anotacoes!I7991))</f>
        <v>LEFT COLLAR</v>
      </c>
      <c r="N7991" t="str">
        <f>IF(OR(L7991="ATTACK",L7991="FINTA"),UPPER(anotacoes!I7991),"")</f>
        <v/>
      </c>
      <c r="O7991" s="6" t="str">
        <f>IF(anotacoes!N7991=0,"",anotacoes!N7991)</f>
        <v/>
      </c>
      <c r="P7991" t="str">
        <f>IF(anotacoes!M7991=0,"",UPPER(anotacoes!M7991))</f>
        <v/>
      </c>
      <c r="Q7991" t="str">
        <f t="shared" si="251"/>
        <v>INSERT INTO CONVERSAO_LUTA_ACAO (cd_conversao, id_luta, sequencia, momento_inicio, momento_fim, quem_faz, quem_sofre, acao_tipo, acao, tecnica, direcao, pontuacao) VALUES (1, 118, 4, TRIM(' 00:00:16,745'), TRIM(' 00:00:19,808'), 'VASYLENKO', 'TOMA', 'GRIP TIME', 'LEFT COLLAR', NULL, NULL, NULL)</v>
      </c>
      <c r="R7991" t="s">
        <v>10327</v>
      </c>
    </row>
    <row r="7992" spans="1:18" hidden="1" x14ac:dyDescent="0.25">
      <c r="A7992" s="7">
        <f>anotacoes!D7992</f>
        <v>40780</v>
      </c>
      <c r="B7992" t="str">
        <f>anotacoes!C7992</f>
        <v>WORLD CHAMPIONSHIPS PARIS 2011</v>
      </c>
      <c r="C7992" t="str">
        <f>anotacoes!E7992</f>
        <v>VASYLENKO</v>
      </c>
      <c r="D7992" t="str">
        <f>anotacoes!F7992</f>
        <v>TOMA</v>
      </c>
      <c r="E7992" t="s">
        <v>10325</v>
      </c>
      <c r="F7992">
        <f>anotacoes!A7992</f>
        <v>118</v>
      </c>
      <c r="G7992">
        <f>anotacoes!B7992</f>
        <v>5</v>
      </c>
      <c r="H7992" t="str">
        <f>anotacoes!K7992</f>
        <v xml:space="preserve"> 00:00:19,808</v>
      </c>
      <c r="I7992" t="str">
        <f>anotacoes!L7992</f>
        <v xml:space="preserve"> 00:00:22,883</v>
      </c>
      <c r="J7992" t="str">
        <f>IF(L7992="PAUSE",E7992,IF(anotacoes!G7996=conversao_anotacoes!C7992,conversao_anotacoes!C7992,conversao_anotacoes!D7992))</f>
        <v>VASYLENKO</v>
      </c>
      <c r="K7992" t="str">
        <f t="shared" si="250"/>
        <v>TOMA</v>
      </c>
      <c r="L7992" t="str">
        <f>UPPER(anotacoes!H7992)</f>
        <v>TRANSITION</v>
      </c>
      <c r="M7992" t="str">
        <f>IF(OR(L7992="ATTACK",L7992="FINTA"),"&lt;TECNICA&gt;",UPPER(anotacoes!I7992))</f>
        <v>WITHOUT ATTACK</v>
      </c>
      <c r="N7992" t="str">
        <f>IF(OR(L7992="ATTACK",L7992="FINTA"),UPPER(anotacoes!I7992),"")</f>
        <v/>
      </c>
      <c r="O7992" s="6" t="str">
        <f>IF(anotacoes!N7992=0,"",anotacoes!N7992)</f>
        <v/>
      </c>
      <c r="P7992" t="str">
        <f>IF(anotacoes!M7992=0,"",UPPER(anotacoes!M7992))</f>
        <v/>
      </c>
      <c r="Q7992" t="str">
        <f t="shared" si="251"/>
        <v>INSERT INTO CONVERSAO_LUTA_ACAO (cd_conversao, id_luta, sequencia, momento_inicio, momento_fim, quem_faz, quem_sofre, acao_tipo, acao, tecnica, direcao, pontuacao) VALUES (1, 118, 5, TRIM(' 00:00:19,808'), TRIM(' 00:00:22,883'), 'VASYLENKO', 'TOMA', 'TRANSITION', 'WITHOUT ATTACK', NULL, NULL, NULL)</v>
      </c>
      <c r="R7992" t="s">
        <v>10327</v>
      </c>
    </row>
    <row r="7993" spans="1:18" hidden="1" x14ac:dyDescent="0.25">
      <c r="A7993" s="7">
        <f>anotacoes!D7993</f>
        <v>40780</v>
      </c>
      <c r="B7993" t="str">
        <f>anotacoes!C7993</f>
        <v>WORLD CHAMPIONSHIPS PARIS 2011</v>
      </c>
      <c r="C7993" t="str">
        <f>anotacoes!E7993</f>
        <v>VASYLENKO</v>
      </c>
      <c r="D7993" t="str">
        <f>anotacoes!F7993</f>
        <v>TOMA</v>
      </c>
      <c r="E7993" t="s">
        <v>10325</v>
      </c>
      <c r="F7993">
        <f>anotacoes!A7993</f>
        <v>118</v>
      </c>
      <c r="G7993">
        <f>anotacoes!B7993</f>
        <v>6</v>
      </c>
      <c r="H7993" t="str">
        <f>anotacoes!K7993</f>
        <v xml:space="preserve"> 00:00:23,052</v>
      </c>
      <c r="I7993" t="str">
        <f>anotacoes!L7993</f>
        <v xml:space="preserve"> 00:00:37,749</v>
      </c>
      <c r="J7993" t="str">
        <f>IF(L7993="PAUSE",E7993,IF(anotacoes!G7997=conversao_anotacoes!C7993,conversao_anotacoes!C7993,conversao_anotacoes!D7993))</f>
        <v>VASYLENKO</v>
      </c>
      <c r="K7993" t="str">
        <f t="shared" si="250"/>
        <v>TOMA</v>
      </c>
      <c r="L7993" t="str">
        <f>UPPER(anotacoes!H7993)</f>
        <v>GROUNDWORK COMBAT</v>
      </c>
      <c r="M7993" t="str">
        <f>IF(OR(L7993="ATTACK",L7993="FINTA"),"&lt;TECNICA&gt;",UPPER(anotacoes!I7993))</f>
        <v>DEFENSIVE POSITION</v>
      </c>
      <c r="N7993" t="str">
        <f>IF(OR(L7993="ATTACK",L7993="FINTA"),UPPER(anotacoes!I7993),"")</f>
        <v/>
      </c>
      <c r="O7993" s="6" t="str">
        <f>IF(anotacoes!N7993=0,"",anotacoes!N7993)</f>
        <v/>
      </c>
      <c r="P7993" t="str">
        <f>IF(anotacoes!M7993=0,"",UPPER(anotacoes!M7993))</f>
        <v/>
      </c>
      <c r="Q7993" t="str">
        <f t="shared" si="251"/>
        <v>INSERT INTO CONVERSAO_LUTA_ACAO (cd_conversao, id_luta, sequencia, momento_inicio, momento_fim, quem_faz, quem_sofre, acao_tipo, acao, tecnica, direcao, pontuacao) VALUES (1, 118, 6, TRIM(' 00:00:23,052'), TRIM(' 00:00:37,749'), 'VASYLENKO', 'TOMA', 'GROUNDWORK COMBAT', 'DEFENSIVE POSITION', NULL, NULL, NULL)</v>
      </c>
      <c r="R7993" t="s">
        <v>10327</v>
      </c>
    </row>
    <row r="7994" spans="1:18" hidden="1" x14ac:dyDescent="0.25">
      <c r="A7994" s="7">
        <f>anotacoes!D7994</f>
        <v>40780</v>
      </c>
      <c r="B7994" t="str">
        <f>anotacoes!C7994</f>
        <v>WORLD CHAMPIONSHIPS PARIS 2011</v>
      </c>
      <c r="C7994" t="str">
        <f>anotacoes!E7994</f>
        <v>VASYLENKO</v>
      </c>
      <c r="D7994" t="str">
        <f>anotacoes!F7994</f>
        <v>TOMA</v>
      </c>
      <c r="E7994" t="s">
        <v>10325</v>
      </c>
      <c r="F7994">
        <f>anotacoes!A7994</f>
        <v>118</v>
      </c>
      <c r="G7994">
        <f>anotacoes!B7994</f>
        <v>7</v>
      </c>
      <c r="H7994" t="str">
        <f>anotacoes!K7994</f>
        <v xml:space="preserve"> 00:00:37,918</v>
      </c>
      <c r="I7994" t="str">
        <f>anotacoes!L7994</f>
        <v xml:space="preserve"> 00:00:39,833</v>
      </c>
      <c r="J7994" t="str">
        <f>IF(L7994="PAUSE",E7994,IF(anotacoes!G7998=conversao_anotacoes!C7994,conversao_anotacoes!C7994,conversao_anotacoes!D7994))</f>
        <v>&lt;ARBITRO_DESCONHECIDO&gt;</v>
      </c>
      <c r="K7994" t="str">
        <f t="shared" si="250"/>
        <v/>
      </c>
      <c r="L7994" t="str">
        <f>UPPER(anotacoes!H7994)</f>
        <v>PAUSE</v>
      </c>
      <c r="M7994" t="str">
        <f>IF(OR(L7994="ATTACK",L7994="FINTA"),"&lt;TECNICA&gt;",UPPER(anotacoes!I7994))</f>
        <v>&lt;NAO_CLASSIFICADO&gt;</v>
      </c>
      <c r="N7994" t="str">
        <f>IF(OR(L7994="ATTACK",L7994="FINTA"),UPPER(anotacoes!I7994),"")</f>
        <v/>
      </c>
      <c r="O7994" s="6" t="str">
        <f>IF(anotacoes!N7994=0,"",anotacoes!N7994)</f>
        <v/>
      </c>
      <c r="P7994" t="str">
        <f>IF(anotacoes!M7994=0,"",UPPER(anotacoes!M7994))</f>
        <v/>
      </c>
      <c r="Q7994" t="str">
        <f t="shared" si="251"/>
        <v>INSERT INTO CONVERSAO_LUTA_ACAO (cd_conversao, id_luta, sequencia, momento_inicio, momento_fim, quem_faz, quem_sofre, acao_tipo, acao, tecnica, direcao, pontuacao) VALUES (1, 118, 7, TRIM(' 00:00:37,918'), TRIM(' 00:00:39,833'), '&lt;ARBITRO_DESCONHECIDO&gt;', '', 'PAUSE', '&lt;NAO_CLASSIFICADO&gt;', NULL, NULL, NULL)</v>
      </c>
      <c r="R7994" t="s">
        <v>10327</v>
      </c>
    </row>
    <row r="7995" spans="1:18" hidden="1" x14ac:dyDescent="0.25">
      <c r="A7995" s="7">
        <f>anotacoes!D7995</f>
        <v>40780</v>
      </c>
      <c r="B7995" t="str">
        <f>anotacoes!C7995</f>
        <v>WORLD CHAMPIONSHIPS PARIS 2011</v>
      </c>
      <c r="C7995" t="str">
        <f>anotacoes!E7995</f>
        <v>VASYLENKO</v>
      </c>
      <c r="D7995" t="str">
        <f>anotacoes!F7995</f>
        <v>TOMA</v>
      </c>
      <c r="E7995" t="s">
        <v>10325</v>
      </c>
      <c r="F7995">
        <f>anotacoes!A7995</f>
        <v>118</v>
      </c>
      <c r="G7995">
        <f>anotacoes!B7995</f>
        <v>8</v>
      </c>
      <c r="H7995" t="str">
        <f>anotacoes!K7995</f>
        <v xml:space="preserve"> 00:00:39,833</v>
      </c>
      <c r="I7995" t="str">
        <f>anotacoes!L7995</f>
        <v xml:space="preserve"> 00:00:40,246</v>
      </c>
      <c r="J7995" t="str">
        <f>IF(L7995="PAUSE",E7995,IF(anotacoes!G7999=conversao_anotacoes!C7995,conversao_anotacoes!C7995,conversao_anotacoes!D7995))</f>
        <v>VASYLENKO</v>
      </c>
      <c r="K7995" t="str">
        <f t="shared" si="250"/>
        <v>TOMA</v>
      </c>
      <c r="L7995" t="str">
        <f>UPPER(anotacoes!H7995)</f>
        <v>DISPLACEMENT</v>
      </c>
      <c r="M7995" t="str">
        <f>IF(OR(L7995="ATTACK",L7995="FINTA"),"&lt;TECNICA&gt;",UPPER(anotacoes!I7995))</f>
        <v>TRY TO GRIP WITH CONTACT</v>
      </c>
      <c r="N7995" t="str">
        <f>IF(OR(L7995="ATTACK",L7995="FINTA"),UPPER(anotacoes!I7995),"")</f>
        <v/>
      </c>
      <c r="O7995" s="6" t="str">
        <f>IF(anotacoes!N7995=0,"",anotacoes!N7995)</f>
        <v/>
      </c>
      <c r="P7995" t="str">
        <f>IF(anotacoes!M7995=0,"",UPPER(anotacoes!M7995))</f>
        <v/>
      </c>
      <c r="Q7995" t="str">
        <f t="shared" si="251"/>
        <v>INSERT INTO CONVERSAO_LUTA_ACAO (cd_conversao, id_luta, sequencia, momento_inicio, momento_fim, quem_faz, quem_sofre, acao_tipo, acao, tecnica, direcao, pontuacao) VALUES (1, 118, 8, TRIM(' 00:00:39,833'), TRIM(' 00:00:40,246'), 'VASYLENKO', 'TOMA', 'DISPLACEMENT', 'TRY TO GRIP WITH CONTACT', NULL, NULL, NULL)</v>
      </c>
      <c r="R7995" t="s">
        <v>10327</v>
      </c>
    </row>
    <row r="7996" spans="1:18" hidden="1" x14ac:dyDescent="0.25">
      <c r="A7996" s="7">
        <f>anotacoes!D7996</f>
        <v>40780</v>
      </c>
      <c r="B7996" t="str">
        <f>anotacoes!C7996</f>
        <v>WORLD CHAMPIONSHIPS PARIS 2011</v>
      </c>
      <c r="C7996" t="str">
        <f>anotacoes!E7996</f>
        <v>VASYLENKO</v>
      </c>
      <c r="D7996" t="str">
        <f>anotacoes!F7996</f>
        <v>TOMA</v>
      </c>
      <c r="E7996" t="s">
        <v>10325</v>
      </c>
      <c r="F7996">
        <f>anotacoes!A7996</f>
        <v>118</v>
      </c>
      <c r="G7996">
        <f>anotacoes!B7996</f>
        <v>9</v>
      </c>
      <c r="H7996" t="str">
        <f>anotacoes!K7996</f>
        <v xml:space="preserve"> 00:00:40,246</v>
      </c>
      <c r="I7996" t="str">
        <f>anotacoes!L7996</f>
        <v xml:space="preserve"> 00:00:41,895</v>
      </c>
      <c r="J7996" t="str">
        <f>IF(L7996="PAUSE",E7996,IF(anotacoes!G8000=conversao_anotacoes!C7996,conversao_anotacoes!C7996,conversao_anotacoes!D7996))</f>
        <v>VASYLENKO</v>
      </c>
      <c r="K7996" t="str">
        <f t="shared" si="250"/>
        <v>TOMA</v>
      </c>
      <c r="L7996" t="str">
        <f>UPPER(anotacoes!H7996)</f>
        <v>GRIP TIME</v>
      </c>
      <c r="M7996" t="str">
        <f>IF(OR(L7996="ATTACK",L7996="FINTA"),"&lt;TECNICA&gt;",UPPER(anotacoes!I7996))</f>
        <v>LEFT COLLAR</v>
      </c>
      <c r="N7996" t="str">
        <f>IF(OR(L7996="ATTACK",L7996="FINTA"),UPPER(anotacoes!I7996),"")</f>
        <v/>
      </c>
      <c r="O7996" s="6" t="str">
        <f>IF(anotacoes!N7996=0,"",anotacoes!N7996)</f>
        <v/>
      </c>
      <c r="P7996" t="str">
        <f>IF(anotacoes!M7996=0,"",UPPER(anotacoes!M7996))</f>
        <v/>
      </c>
      <c r="Q7996" t="str">
        <f t="shared" si="251"/>
        <v>INSERT INTO CONVERSAO_LUTA_ACAO (cd_conversao, id_luta, sequencia, momento_inicio, momento_fim, quem_faz, quem_sofre, acao_tipo, acao, tecnica, direcao, pontuacao) VALUES (1, 118, 9, TRIM(' 00:00:40,246'), TRIM(' 00:00:41,895'), 'VASYLENKO', 'TOMA', 'GRIP TIME', 'LEFT COLLAR', NULL, NULL, NULL)</v>
      </c>
      <c r="R7996" t="s">
        <v>10327</v>
      </c>
    </row>
    <row r="7997" spans="1:18" hidden="1" x14ac:dyDescent="0.25">
      <c r="A7997" s="7">
        <f>anotacoes!D7997</f>
        <v>40780</v>
      </c>
      <c r="B7997" t="str">
        <f>anotacoes!C7997</f>
        <v>WORLD CHAMPIONSHIPS PARIS 2011</v>
      </c>
      <c r="C7997" t="str">
        <f>anotacoes!E7997</f>
        <v>VASYLENKO</v>
      </c>
      <c r="D7997" t="str">
        <f>anotacoes!F7997</f>
        <v>TOMA</v>
      </c>
      <c r="E7997" t="s">
        <v>10325</v>
      </c>
      <c r="F7997">
        <f>anotacoes!A7997</f>
        <v>118</v>
      </c>
      <c r="G7997">
        <f>anotacoes!B7997</f>
        <v>10</v>
      </c>
      <c r="H7997" t="str">
        <f>anotacoes!K7997</f>
        <v xml:space="preserve"> 00:00:41,895</v>
      </c>
      <c r="I7997" t="str">
        <f>anotacoes!L7997</f>
        <v xml:space="preserve"> 00:00:42,749</v>
      </c>
      <c r="J7997" t="str">
        <f>IF(L7997="PAUSE",E7997,IF(anotacoes!G8001=conversao_anotacoes!C7997,conversao_anotacoes!C7997,conversao_anotacoes!D7997))</f>
        <v>VASYLENKO</v>
      </c>
      <c r="K7997" t="str">
        <f t="shared" si="250"/>
        <v>TOMA</v>
      </c>
      <c r="L7997" t="str">
        <f>UPPER(anotacoes!H7997)</f>
        <v>ATTACK</v>
      </c>
      <c r="M7997" t="str">
        <f>IF(OR(L7997="ATTACK",L7997="FINTA"),"&lt;TECNICA&gt;",UPPER(anotacoes!I7997))</f>
        <v>&lt;TECNICA&gt;</v>
      </c>
      <c r="N7997" t="str">
        <f>IF(OR(L7997="ATTACK",L7997="FINTA"),UPPER(anotacoes!I7997),"")</f>
        <v>SEOI NAGE</v>
      </c>
      <c r="O7997" s="6">
        <f>IF(anotacoes!N7997=0,"",anotacoes!N7997)</f>
        <v>4</v>
      </c>
      <c r="P7997" t="str">
        <f>IF(anotacoes!M7997=0,"",UPPER(anotacoes!M7997))</f>
        <v/>
      </c>
      <c r="Q7997" t="str">
        <f t="shared" si="251"/>
        <v>INSERT INTO CONVERSAO_LUTA_ACAO (cd_conversao, id_luta, sequencia, momento_inicio, momento_fim, quem_faz, quem_sofre, acao_tipo, acao, tecnica, direcao, pontuacao) VALUES (1, 118, 10, TRIM(' 00:00:41,895'), TRIM(' 00:00:42,749'), 'VASYLENKO', 'TOMA', 'ATTACK', '&lt;TECNICA&gt;', 'SEOI NAGE', 4, NULL)</v>
      </c>
      <c r="R7997" t="s">
        <v>10327</v>
      </c>
    </row>
    <row r="7998" spans="1:18" hidden="1" x14ac:dyDescent="0.25">
      <c r="A7998" s="7">
        <f>anotacoes!D7998</f>
        <v>40780</v>
      </c>
      <c r="B7998" t="str">
        <f>anotacoes!C7998</f>
        <v>WORLD CHAMPIONSHIPS PARIS 2011</v>
      </c>
      <c r="C7998" t="str">
        <f>anotacoes!E7998</f>
        <v>VASYLENKO</v>
      </c>
      <c r="D7998" t="str">
        <f>anotacoes!F7998</f>
        <v>TOMA</v>
      </c>
      <c r="E7998" t="s">
        <v>10325</v>
      </c>
      <c r="F7998">
        <f>anotacoes!A7998</f>
        <v>118</v>
      </c>
      <c r="G7998">
        <f>anotacoes!B7998</f>
        <v>11</v>
      </c>
      <c r="H7998" t="str">
        <f>anotacoes!K7998</f>
        <v xml:space="preserve"> 00:00:42,749</v>
      </c>
      <c r="I7998" t="str">
        <f>anotacoes!L7998</f>
        <v xml:space="preserve"> 00:00:47,821</v>
      </c>
      <c r="J7998" t="str">
        <f>IF(L7998="PAUSE",E7998,IF(anotacoes!G8002=conversao_anotacoes!C7998,conversao_anotacoes!C7998,conversao_anotacoes!D7998))</f>
        <v>VASYLENKO</v>
      </c>
      <c r="K7998" t="str">
        <f t="shared" si="250"/>
        <v>TOMA</v>
      </c>
      <c r="L7998" t="str">
        <f>UPPER(anotacoes!H7998)</f>
        <v>GROUNDWORK COMBAT</v>
      </c>
      <c r="M7998" t="str">
        <f>IF(OR(L7998="ATTACK",L7998="FINTA"),"&lt;TECNICA&gt;",UPPER(anotacoes!I7998))</f>
        <v>DEFENSIVE POSITION</v>
      </c>
      <c r="N7998" t="str">
        <f>IF(OR(L7998="ATTACK",L7998="FINTA"),UPPER(anotacoes!I7998),"")</f>
        <v/>
      </c>
      <c r="O7998" s="6" t="str">
        <f>IF(anotacoes!N7998=0,"",anotacoes!N7998)</f>
        <v/>
      </c>
      <c r="P7998" t="str">
        <f>IF(anotacoes!M7998=0,"",UPPER(anotacoes!M7998))</f>
        <v/>
      </c>
      <c r="Q7998" t="str">
        <f t="shared" si="251"/>
        <v>INSERT INTO CONVERSAO_LUTA_ACAO (cd_conversao, id_luta, sequencia, momento_inicio, momento_fim, quem_faz, quem_sofre, acao_tipo, acao, tecnica, direcao, pontuacao) VALUES (1, 118, 11, TRIM(' 00:00:42,749'), TRIM(' 00:00:47,821'), 'VASYLENKO', 'TOMA', 'GROUNDWORK COMBAT', 'DEFENSIVE POSITION', NULL, NULL, NULL)</v>
      </c>
      <c r="R7998" t="s">
        <v>10327</v>
      </c>
    </row>
    <row r="7999" spans="1:18" hidden="1" x14ac:dyDescent="0.25">
      <c r="A7999" s="7">
        <f>anotacoes!D7999</f>
        <v>40780</v>
      </c>
      <c r="B7999" t="str">
        <f>anotacoes!C7999</f>
        <v>WORLD CHAMPIONSHIPS PARIS 2011</v>
      </c>
      <c r="C7999" t="str">
        <f>anotacoes!E7999</f>
        <v>VASYLENKO</v>
      </c>
      <c r="D7999" t="str">
        <f>anotacoes!F7999</f>
        <v>TOMA</v>
      </c>
      <c r="E7999" t="s">
        <v>10325</v>
      </c>
      <c r="F7999">
        <f>anotacoes!A7999</f>
        <v>118</v>
      </c>
      <c r="G7999">
        <f>anotacoes!B7999</f>
        <v>12</v>
      </c>
      <c r="H7999" t="str">
        <f>anotacoes!K7999</f>
        <v xml:space="preserve"> 00:00:47,990</v>
      </c>
      <c r="I7999" t="str">
        <f>anotacoes!L7999</f>
        <v xml:space="preserve"> 00:00:54,229</v>
      </c>
      <c r="J7999" t="str">
        <f>IF(L7999="PAUSE",E7999,IF(anotacoes!G8003=conversao_anotacoes!C7999,conversao_anotacoes!C7999,conversao_anotacoes!D7999))</f>
        <v>&lt;ARBITRO_DESCONHECIDO&gt;</v>
      </c>
      <c r="K7999" t="str">
        <f t="shared" si="250"/>
        <v/>
      </c>
      <c r="L7999" t="str">
        <f>UPPER(anotacoes!H7999)</f>
        <v>PAUSE</v>
      </c>
      <c r="M7999" t="str">
        <f>IF(OR(L7999="ATTACK",L7999="FINTA"),"&lt;TECNICA&gt;",UPPER(anotacoes!I7999))</f>
        <v>&lt;NAO_CLASSIFICADO&gt;</v>
      </c>
      <c r="N7999" t="str">
        <f>IF(OR(L7999="ATTACK",L7999="FINTA"),UPPER(anotacoes!I7999),"")</f>
        <v/>
      </c>
      <c r="O7999" s="6" t="str">
        <f>IF(anotacoes!N7999=0,"",anotacoes!N7999)</f>
        <v/>
      </c>
      <c r="P7999" t="str">
        <f>IF(anotacoes!M7999=0,"",UPPER(anotacoes!M7999))</f>
        <v/>
      </c>
      <c r="Q7999" t="str">
        <f t="shared" si="251"/>
        <v>INSERT INTO CONVERSAO_LUTA_ACAO (cd_conversao, id_luta, sequencia, momento_inicio, momento_fim, quem_faz, quem_sofre, acao_tipo, acao, tecnica, direcao, pontuacao) VALUES (1, 118, 12, TRIM(' 00:00:47,990'), TRIM(' 00:00:54,229'), '&lt;ARBITRO_DESCONHECIDO&gt;', '', 'PAUSE', '&lt;NAO_CLASSIFICADO&gt;', NULL, NULL, NULL)</v>
      </c>
      <c r="R7999" t="s">
        <v>10327</v>
      </c>
    </row>
    <row r="8000" spans="1:18" hidden="1" x14ac:dyDescent="0.25">
      <c r="A8000" s="7">
        <f>anotacoes!D8000</f>
        <v>40780</v>
      </c>
      <c r="B8000" t="str">
        <f>anotacoes!C8000</f>
        <v>WORLD CHAMPIONSHIPS PARIS 2011</v>
      </c>
      <c r="C8000" t="str">
        <f>anotacoes!E8000</f>
        <v>VASYLENKO</v>
      </c>
      <c r="D8000" t="str">
        <f>anotacoes!F8000</f>
        <v>TOMA</v>
      </c>
      <c r="E8000" t="s">
        <v>10325</v>
      </c>
      <c r="F8000">
        <f>anotacoes!A8000</f>
        <v>118</v>
      </c>
      <c r="G8000">
        <f>anotacoes!B8000</f>
        <v>13</v>
      </c>
      <c r="H8000" t="str">
        <f>anotacoes!K8000</f>
        <v xml:space="preserve"> 00:00:54,389</v>
      </c>
      <c r="I8000" t="str">
        <f>anotacoes!L8000</f>
        <v xml:space="preserve"> 00:00:58,575</v>
      </c>
      <c r="J8000" t="str">
        <f>IF(L8000="PAUSE",E8000,IF(anotacoes!G8004=conversao_anotacoes!C8000,conversao_anotacoes!C8000,conversao_anotacoes!D8000))</f>
        <v>VASYLENKO</v>
      </c>
      <c r="K8000" t="str">
        <f t="shared" si="250"/>
        <v>TOMA</v>
      </c>
      <c r="L8000" t="str">
        <f>UPPER(anotacoes!H8000)</f>
        <v>DISPLACEMENT</v>
      </c>
      <c r="M8000" t="str">
        <f>IF(OR(L8000="ATTACK",L8000="FINTA"),"&lt;TECNICA&gt;",UPPER(anotacoes!I8000))</f>
        <v>CIRCULAR LEFT</v>
      </c>
      <c r="N8000" t="str">
        <f>IF(OR(L8000="ATTACK",L8000="FINTA"),UPPER(anotacoes!I8000),"")</f>
        <v/>
      </c>
      <c r="O8000" s="6" t="str">
        <f>IF(anotacoes!N8000=0,"",anotacoes!N8000)</f>
        <v/>
      </c>
      <c r="P8000" t="str">
        <f>IF(anotacoes!M8000=0,"",UPPER(anotacoes!M8000))</f>
        <v/>
      </c>
      <c r="Q8000" t="str">
        <f t="shared" si="251"/>
        <v>INSERT INTO CONVERSAO_LUTA_ACAO (cd_conversao, id_luta, sequencia, momento_inicio, momento_fim, quem_faz, quem_sofre, acao_tipo, acao, tecnica, direcao, pontuacao) VALUES (1, 118, 13, TRIM(' 00:00:54,389'), TRIM(' 00:00:58,575'), 'VASYLENKO', 'TOMA', 'DISPLACEMENT', 'CIRCULAR LEFT', NULL, NULL, NULL)</v>
      </c>
      <c r="R8000" t="s">
        <v>10327</v>
      </c>
    </row>
    <row r="8001" spans="1:18" hidden="1" x14ac:dyDescent="0.25">
      <c r="A8001" s="7">
        <f>anotacoes!D8001</f>
        <v>40780</v>
      </c>
      <c r="B8001" t="str">
        <f>anotacoes!C8001</f>
        <v>WORLD CHAMPIONSHIPS PARIS 2011</v>
      </c>
      <c r="C8001" t="str">
        <f>anotacoes!E8001</f>
        <v>VASYLENKO</v>
      </c>
      <c r="D8001" t="str">
        <f>anotacoes!F8001</f>
        <v>TOMA</v>
      </c>
      <c r="E8001" t="s">
        <v>10325</v>
      </c>
      <c r="F8001">
        <f>anotacoes!A8001</f>
        <v>118</v>
      </c>
      <c r="G8001">
        <f>anotacoes!B8001</f>
        <v>14</v>
      </c>
      <c r="H8001" t="str">
        <f>anotacoes!K8001</f>
        <v xml:space="preserve"> 00:00:58,746</v>
      </c>
      <c r="I8001" t="str">
        <f>anotacoes!L8001</f>
        <v xml:space="preserve"> 00:01:42,141</v>
      </c>
      <c r="J8001" t="str">
        <f>IF(L8001="PAUSE",E8001,IF(anotacoes!G8005=conversao_anotacoes!C8001,conversao_anotacoes!C8001,conversao_anotacoes!D8001))</f>
        <v>VASYLENKO</v>
      </c>
      <c r="K8001" t="str">
        <f t="shared" si="250"/>
        <v>TOMA</v>
      </c>
      <c r="L8001" t="str">
        <f>UPPER(anotacoes!H8001)</f>
        <v>DISPLACEMENT</v>
      </c>
      <c r="M8001" t="str">
        <f>IF(OR(L8001="ATTACK",L8001="FINTA"),"&lt;TECNICA&gt;",UPPER(anotacoes!I8001))</f>
        <v>2-3 STEP HESITANT LEFT</v>
      </c>
      <c r="N8001" t="str">
        <f>IF(OR(L8001="ATTACK",L8001="FINTA"),UPPER(anotacoes!I8001),"")</f>
        <v/>
      </c>
      <c r="O8001" s="6" t="str">
        <f>IF(anotacoes!N8001=0,"",anotacoes!N8001)</f>
        <v/>
      </c>
      <c r="P8001" t="str">
        <f>IF(anotacoes!M8001=0,"",UPPER(anotacoes!M8001))</f>
        <v/>
      </c>
      <c r="Q8001" t="str">
        <f t="shared" si="251"/>
        <v>INSERT INTO CONVERSAO_LUTA_ACAO (cd_conversao, id_luta, sequencia, momento_inicio, momento_fim, quem_faz, quem_sofre, acao_tipo, acao, tecnica, direcao, pontuacao) VALUES (1, 118, 14, TRIM(' 00:00:58,746'), TRIM(' 00:01:42,141'), 'VASYLENKO', 'TOMA', 'DISPLACEMENT', '2-3 STEP HESITANT LEFT', NULL, NULL, NULL)</v>
      </c>
      <c r="R8001" t="s">
        <v>10327</v>
      </c>
    </row>
    <row r="8002" spans="1:18" hidden="1" x14ac:dyDescent="0.25">
      <c r="A8002" s="7">
        <f>anotacoes!D8002</f>
        <v>40780</v>
      </c>
      <c r="B8002" t="str">
        <f>anotacoes!C8002</f>
        <v>WORLD CHAMPIONSHIPS PARIS 2011</v>
      </c>
      <c r="C8002" t="str">
        <f>anotacoes!E8002</f>
        <v>VASYLENKO</v>
      </c>
      <c r="D8002" t="str">
        <f>anotacoes!F8002</f>
        <v>TOMA</v>
      </c>
      <c r="E8002" t="s">
        <v>10325</v>
      </c>
      <c r="F8002">
        <f>anotacoes!A8002</f>
        <v>118</v>
      </c>
      <c r="G8002">
        <f>anotacoes!B8002</f>
        <v>15</v>
      </c>
      <c r="H8002" t="str">
        <f>anotacoes!K8002</f>
        <v xml:space="preserve"> 00:01:42,141</v>
      </c>
      <c r="I8002" t="str">
        <f>anotacoes!L8002</f>
        <v xml:space="preserve"> 00:01:46,385</v>
      </c>
      <c r="J8002" t="str">
        <f>IF(L8002="PAUSE",E8002,IF(anotacoes!G8006=conversao_anotacoes!C8002,conversao_anotacoes!C8002,conversao_anotacoes!D8002))</f>
        <v>VASYLENKO</v>
      </c>
      <c r="K8002" t="str">
        <f t="shared" si="250"/>
        <v>TOMA</v>
      </c>
      <c r="L8002" t="str">
        <f>UPPER(anotacoes!H8002)</f>
        <v>DISPLACEMENT</v>
      </c>
      <c r="M8002" t="str">
        <f>IF(OR(L8002="ATTACK",L8002="FINTA"),"&lt;TECNICA&gt;",UPPER(anotacoes!I8002))</f>
        <v>TRY TO GRIP WITH CONTACT</v>
      </c>
      <c r="N8002" t="str">
        <f>IF(OR(L8002="ATTACK",L8002="FINTA"),UPPER(anotacoes!I8002),"")</f>
        <v/>
      </c>
      <c r="O8002" s="6" t="str">
        <f>IF(anotacoes!N8002=0,"",anotacoes!N8002)</f>
        <v/>
      </c>
      <c r="P8002" t="str">
        <f>IF(anotacoes!M8002=0,"",UPPER(anotacoes!M8002))</f>
        <v/>
      </c>
      <c r="Q8002" t="str">
        <f t="shared" si="251"/>
        <v>INSERT INTO CONVERSAO_LUTA_ACAO (cd_conversao, id_luta, sequencia, momento_inicio, momento_fim, quem_faz, quem_sofre, acao_tipo, acao, tecnica, direcao, pontuacao) VALUES (1, 118, 15, TRIM(' 00:01:42,141'), TRIM(' 00:01:46,385'), 'VASYLENKO', 'TOMA', 'DISPLACEMENT', 'TRY TO GRIP WITH CONTACT', NULL, NULL, NULL)</v>
      </c>
      <c r="R8002" t="s">
        <v>10327</v>
      </c>
    </row>
    <row r="8003" spans="1:18" hidden="1" x14ac:dyDescent="0.25">
      <c r="A8003" s="7">
        <f>anotacoes!D8003</f>
        <v>40780</v>
      </c>
      <c r="B8003" t="str">
        <f>anotacoes!C8003</f>
        <v>WORLD CHAMPIONSHIPS PARIS 2011</v>
      </c>
      <c r="C8003" t="str">
        <f>anotacoes!E8003</f>
        <v>VASYLENKO</v>
      </c>
      <c r="D8003" t="str">
        <f>anotacoes!F8003</f>
        <v>TOMA</v>
      </c>
      <c r="E8003" t="s">
        <v>10325</v>
      </c>
      <c r="F8003">
        <f>anotacoes!A8003</f>
        <v>118</v>
      </c>
      <c r="G8003">
        <f>anotacoes!B8003</f>
        <v>16</v>
      </c>
      <c r="H8003" t="str">
        <f>anotacoes!K8003</f>
        <v xml:space="preserve"> 00:01:46,385</v>
      </c>
      <c r="I8003" t="str">
        <f>anotacoes!L8003</f>
        <v xml:space="preserve"> 00:01:59,966</v>
      </c>
      <c r="J8003" t="str">
        <f>IF(L8003="PAUSE",E8003,IF(anotacoes!G8007=conversao_anotacoes!C8003,conversao_anotacoes!C8003,conversao_anotacoes!D8003))</f>
        <v>VASYLENKO</v>
      </c>
      <c r="K8003" t="str">
        <f t="shared" si="250"/>
        <v>TOMA</v>
      </c>
      <c r="L8003" t="str">
        <f>UPPER(anotacoes!H8003)</f>
        <v>GRIP TIME</v>
      </c>
      <c r="M8003" t="str">
        <f>IF(OR(L8003="ATTACK",L8003="FINTA"),"&lt;TECNICA&gt;",UPPER(anotacoes!I8003))</f>
        <v>LEFT SLEEVE</v>
      </c>
      <c r="N8003" t="str">
        <f>IF(OR(L8003="ATTACK",L8003="FINTA"),UPPER(anotacoes!I8003),"")</f>
        <v/>
      </c>
      <c r="O8003" s="6" t="str">
        <f>IF(anotacoes!N8003=0,"",anotacoes!N8003)</f>
        <v/>
      </c>
      <c r="P8003" t="str">
        <f>IF(anotacoes!M8003=0,"",UPPER(anotacoes!M8003))</f>
        <v/>
      </c>
      <c r="Q8003" t="str">
        <f t="shared" si="251"/>
        <v>INSERT INTO CONVERSAO_LUTA_ACAO (cd_conversao, id_luta, sequencia, momento_inicio, momento_fim, quem_faz, quem_sofre, acao_tipo, acao, tecnica, direcao, pontuacao) VALUES (1, 118, 16, TRIM(' 00:01:46,385'), TRIM(' 00:01:59,966'), 'VASYLENKO', 'TOMA', 'GRIP TIME', 'LEFT SLEEVE', NULL, NULL, NULL)</v>
      </c>
      <c r="R8003" t="s">
        <v>10327</v>
      </c>
    </row>
    <row r="8004" spans="1:18" hidden="1" x14ac:dyDescent="0.25">
      <c r="A8004" s="7">
        <f>anotacoes!D8004</f>
        <v>40780</v>
      </c>
      <c r="B8004" t="str">
        <f>anotacoes!C8004</f>
        <v>WORLD CHAMPIONSHIPS PARIS 2011</v>
      </c>
      <c r="C8004" t="str">
        <f>anotacoes!E8004</f>
        <v>VASYLENKO</v>
      </c>
      <c r="D8004" t="str">
        <f>anotacoes!F8004</f>
        <v>TOMA</v>
      </c>
      <c r="E8004" t="s">
        <v>10325</v>
      </c>
      <c r="F8004">
        <f>anotacoes!A8004</f>
        <v>118</v>
      </c>
      <c r="G8004">
        <f>anotacoes!B8004</f>
        <v>17</v>
      </c>
      <c r="H8004" t="str">
        <f>anotacoes!K8004</f>
        <v xml:space="preserve"> 00:01:59,966</v>
      </c>
      <c r="I8004" t="str">
        <f>anotacoes!L8004</f>
        <v xml:space="preserve"> 00:02:00,472</v>
      </c>
      <c r="J8004" t="str">
        <f>IF(L8004="PAUSE",E8004,IF(anotacoes!G8008=conversao_anotacoes!C8004,conversao_anotacoes!C8004,conversao_anotacoes!D8004))</f>
        <v>VASYLENKO</v>
      </c>
      <c r="K8004" t="str">
        <f t="shared" si="250"/>
        <v>TOMA</v>
      </c>
      <c r="L8004" t="str">
        <f>UPPER(anotacoes!H8004)</f>
        <v>ATTACK</v>
      </c>
      <c r="M8004" t="str">
        <f>IF(OR(L8004="ATTACK",L8004="FINTA"),"&lt;TECNICA&gt;",UPPER(anotacoes!I8004))</f>
        <v>&lt;TECNICA&gt;</v>
      </c>
      <c r="N8004" t="str">
        <f>IF(OR(L8004="ATTACK",L8004="FINTA"),UPPER(anotacoes!I8004),"")</f>
        <v>SEOI NAGE</v>
      </c>
      <c r="O8004" s="6">
        <f>IF(anotacoes!N8004=0,"",anotacoes!N8004)</f>
        <v>4</v>
      </c>
      <c r="P8004" t="str">
        <f>IF(anotacoes!M8004=0,"",UPPER(anotacoes!M8004))</f>
        <v/>
      </c>
      <c r="Q8004" t="str">
        <f t="shared" si="251"/>
        <v>INSERT INTO CONVERSAO_LUTA_ACAO (cd_conversao, id_luta, sequencia, momento_inicio, momento_fim, quem_faz, quem_sofre, acao_tipo, acao, tecnica, direcao, pontuacao) VALUES (1, 118, 17, TRIM(' 00:01:59,966'), TRIM(' 00:02:00,472'), 'VASYLENKO', 'TOMA', 'ATTACK', '&lt;TECNICA&gt;', 'SEOI NAGE', 4, NULL)</v>
      </c>
      <c r="R8004" t="s">
        <v>10327</v>
      </c>
    </row>
    <row r="8005" spans="1:18" hidden="1" x14ac:dyDescent="0.25">
      <c r="A8005" s="7">
        <f>anotacoes!D8005</f>
        <v>40780</v>
      </c>
      <c r="B8005" t="str">
        <f>anotacoes!C8005</f>
        <v>WORLD CHAMPIONSHIPS PARIS 2011</v>
      </c>
      <c r="C8005" t="str">
        <f>anotacoes!E8005</f>
        <v>VASYLENKO</v>
      </c>
      <c r="D8005" t="str">
        <f>anotacoes!F8005</f>
        <v>TOMA</v>
      </c>
      <c r="E8005" t="s">
        <v>10325</v>
      </c>
      <c r="F8005">
        <f>anotacoes!A8005</f>
        <v>118</v>
      </c>
      <c r="G8005">
        <f>anotacoes!B8005</f>
        <v>18</v>
      </c>
      <c r="H8005" t="str">
        <f>anotacoes!K8005</f>
        <v xml:space="preserve"> 00:02:00,647</v>
      </c>
      <c r="I8005" t="str">
        <f>anotacoes!L8005</f>
        <v xml:space="preserve"> 00:02:10,944</v>
      </c>
      <c r="J8005" t="str">
        <f>IF(L8005="PAUSE",E8005,IF(anotacoes!G8009=conversao_anotacoes!C8005,conversao_anotacoes!C8005,conversao_anotacoes!D8005))</f>
        <v>&lt;ARBITRO_DESCONHECIDO&gt;</v>
      </c>
      <c r="K8005" t="str">
        <f t="shared" si="250"/>
        <v/>
      </c>
      <c r="L8005" t="str">
        <f>UPPER(anotacoes!H8005)</f>
        <v>PAUSE</v>
      </c>
      <c r="M8005" t="str">
        <f>IF(OR(L8005="ATTACK",L8005="FINTA"),"&lt;TECNICA&gt;",UPPER(anotacoes!I8005))</f>
        <v>SHIDO WITHOUT SCORE</v>
      </c>
      <c r="N8005" t="str">
        <f>IF(OR(L8005="ATTACK",L8005="FINTA"),UPPER(anotacoes!I8005),"")</f>
        <v/>
      </c>
      <c r="O8005" s="6" t="str">
        <f>IF(anotacoes!N8005=0,"",anotacoes!N8005)</f>
        <v/>
      </c>
      <c r="P8005" t="str">
        <f>IF(anotacoes!M8005=0,"",UPPER(anotacoes!M8005))</f>
        <v/>
      </c>
      <c r="Q8005" t="str">
        <f t="shared" si="251"/>
        <v>INSERT INTO CONVERSAO_LUTA_ACAO (cd_conversao, id_luta, sequencia, momento_inicio, momento_fim, quem_faz, quem_sofre, acao_tipo, acao, tecnica, direcao, pontuacao) VALUES (1, 118, 18, TRIM(' 00:02:00,647'), TRIM(' 00:02:10,944'), '&lt;ARBITRO_DESCONHECIDO&gt;', '', 'PAUSE', 'SHIDO WITHOUT SCORE', NULL, NULL, NULL)</v>
      </c>
      <c r="R8005" t="s">
        <v>10327</v>
      </c>
    </row>
    <row r="8006" spans="1:18" hidden="1" x14ac:dyDescent="0.25">
      <c r="A8006" s="7">
        <f>anotacoes!D8006</f>
        <v>40780</v>
      </c>
      <c r="B8006" t="str">
        <f>anotacoes!C8006</f>
        <v>WORLD CHAMPIONSHIPS PARIS 2011</v>
      </c>
      <c r="C8006" t="str">
        <f>anotacoes!E8006</f>
        <v>VASYLENKO</v>
      </c>
      <c r="D8006" t="str">
        <f>anotacoes!F8006</f>
        <v>TOMA</v>
      </c>
      <c r="E8006" t="s">
        <v>10325</v>
      </c>
      <c r="F8006">
        <f>anotacoes!A8006</f>
        <v>118</v>
      </c>
      <c r="G8006">
        <f>anotacoes!B8006</f>
        <v>19</v>
      </c>
      <c r="H8006" t="str">
        <f>anotacoes!K8006</f>
        <v xml:space="preserve"> 00:02:11,111</v>
      </c>
      <c r="I8006" t="str">
        <f>anotacoes!L8006</f>
        <v xml:space="preserve"> 00:02:13,302</v>
      </c>
      <c r="J8006" t="str">
        <f>IF(L8006="PAUSE",E8006,IF(anotacoes!G8010=conversao_anotacoes!C8006,conversao_anotacoes!C8006,conversao_anotacoes!D8006))</f>
        <v>VASYLENKO</v>
      </c>
      <c r="K8006" t="str">
        <f t="shared" si="250"/>
        <v>TOMA</v>
      </c>
      <c r="L8006" t="str">
        <f>UPPER(anotacoes!H8006)</f>
        <v>DISPLACEMENT</v>
      </c>
      <c r="M8006" t="str">
        <f>IF(OR(L8006="ATTACK",L8006="FINTA"),"&lt;TECNICA&gt;",UPPER(anotacoes!I8006))</f>
        <v>CIRCULAR LEFT</v>
      </c>
      <c r="N8006" t="str">
        <f>IF(OR(L8006="ATTACK",L8006="FINTA"),UPPER(anotacoes!I8006),"")</f>
        <v/>
      </c>
      <c r="O8006" s="6" t="str">
        <f>IF(anotacoes!N8006=0,"",anotacoes!N8006)</f>
        <v/>
      </c>
      <c r="P8006" t="str">
        <f>IF(anotacoes!M8006=0,"",UPPER(anotacoes!M8006))</f>
        <v/>
      </c>
      <c r="Q8006" t="str">
        <f t="shared" si="251"/>
        <v>INSERT INTO CONVERSAO_LUTA_ACAO (cd_conversao, id_luta, sequencia, momento_inicio, momento_fim, quem_faz, quem_sofre, acao_tipo, acao, tecnica, direcao, pontuacao) VALUES (1, 118, 19, TRIM(' 00:02:11,111'), TRIM(' 00:02:13,302'), 'VASYLENKO', 'TOMA', 'DISPLACEMENT', 'CIRCULAR LEFT', NULL, NULL, NULL)</v>
      </c>
      <c r="R8006" t="s">
        <v>10327</v>
      </c>
    </row>
    <row r="8007" spans="1:18" hidden="1" x14ac:dyDescent="0.25">
      <c r="A8007" s="7">
        <f>anotacoes!D8007</f>
        <v>40780</v>
      </c>
      <c r="B8007" t="str">
        <f>anotacoes!C8007</f>
        <v>WORLD CHAMPIONSHIPS PARIS 2011</v>
      </c>
      <c r="C8007" t="str">
        <f>anotacoes!E8007</f>
        <v>VASYLENKO</v>
      </c>
      <c r="D8007" t="str">
        <f>anotacoes!F8007</f>
        <v>TOMA</v>
      </c>
      <c r="E8007" t="s">
        <v>10325</v>
      </c>
      <c r="F8007">
        <f>anotacoes!A8007</f>
        <v>118</v>
      </c>
      <c r="G8007">
        <f>anotacoes!B8007</f>
        <v>20</v>
      </c>
      <c r="H8007" t="str">
        <f>anotacoes!K8007</f>
        <v xml:space="preserve"> 00:02:13,302</v>
      </c>
      <c r="I8007" t="str">
        <f>anotacoes!L8007</f>
        <v xml:space="preserve"> 00:02:14,496</v>
      </c>
      <c r="J8007" t="str">
        <f>IF(L8007="PAUSE",E8007,IF(anotacoes!G8011=conversao_anotacoes!C8007,conversao_anotacoes!C8007,conversao_anotacoes!D8007))</f>
        <v>VASYLENKO</v>
      </c>
      <c r="K8007" t="str">
        <f t="shared" si="250"/>
        <v>TOMA</v>
      </c>
      <c r="L8007" t="str">
        <f>UPPER(anotacoes!H8007)</f>
        <v>DISPLACEMENT</v>
      </c>
      <c r="M8007" t="str">
        <f>IF(OR(L8007="ATTACK",L8007="FINTA"),"&lt;TECNICA&gt;",UPPER(anotacoes!I8007))</f>
        <v>TRY TO GRIP WITH CONTACT</v>
      </c>
      <c r="N8007" t="str">
        <f>IF(OR(L8007="ATTACK",L8007="FINTA"),UPPER(anotacoes!I8007),"")</f>
        <v/>
      </c>
      <c r="O8007" s="6" t="str">
        <f>IF(anotacoes!N8007=0,"",anotacoes!N8007)</f>
        <v/>
      </c>
      <c r="P8007" t="str">
        <f>IF(anotacoes!M8007=0,"",UPPER(anotacoes!M8007))</f>
        <v/>
      </c>
      <c r="Q8007" t="str">
        <f t="shared" si="251"/>
        <v>INSERT INTO CONVERSAO_LUTA_ACAO (cd_conversao, id_luta, sequencia, momento_inicio, momento_fim, quem_faz, quem_sofre, acao_tipo, acao, tecnica, direcao, pontuacao) VALUES (1, 118, 20, TRIM(' 00:02:13,302'), TRIM(' 00:02:14,496'), 'VASYLENKO', 'TOMA', 'DISPLACEMENT', 'TRY TO GRIP WITH CONTACT', NULL, NULL, NULL)</v>
      </c>
      <c r="R8007" t="s">
        <v>10327</v>
      </c>
    </row>
    <row r="8008" spans="1:18" hidden="1" x14ac:dyDescent="0.25">
      <c r="A8008" s="7">
        <f>anotacoes!D8008</f>
        <v>40780</v>
      </c>
      <c r="B8008" t="str">
        <f>anotacoes!C8008</f>
        <v>WORLD CHAMPIONSHIPS PARIS 2011</v>
      </c>
      <c r="C8008" t="str">
        <f>anotacoes!E8008</f>
        <v>VASYLENKO</v>
      </c>
      <c r="D8008" t="str">
        <f>anotacoes!F8008</f>
        <v>TOMA</v>
      </c>
      <c r="E8008" t="s">
        <v>10325</v>
      </c>
      <c r="F8008">
        <f>anotacoes!A8008</f>
        <v>118</v>
      </c>
      <c r="G8008">
        <f>anotacoes!B8008</f>
        <v>21</v>
      </c>
      <c r="H8008" t="str">
        <f>anotacoes!K8008</f>
        <v xml:space="preserve"> 00:02:14,496</v>
      </c>
      <c r="I8008" t="str">
        <f>anotacoes!L8008</f>
        <v xml:space="preserve"> 00:02:14,867</v>
      </c>
      <c r="J8008" t="str">
        <f>IF(L8008="PAUSE",E8008,IF(anotacoes!G8012=conversao_anotacoes!C8008,conversao_anotacoes!C8008,conversao_anotacoes!D8008))</f>
        <v>VASYLENKO</v>
      </c>
      <c r="K8008" t="str">
        <f t="shared" si="250"/>
        <v>TOMA</v>
      </c>
      <c r="L8008" t="str">
        <f>UPPER(anotacoes!H8008)</f>
        <v>GRIP TIME</v>
      </c>
      <c r="M8008" t="str">
        <f>IF(OR(L8008="ATTACK",L8008="FINTA"),"&lt;TECNICA&gt;",UPPER(anotacoes!I8008))</f>
        <v>LEFT COLLAR</v>
      </c>
      <c r="N8008" t="str">
        <f>IF(OR(L8008="ATTACK",L8008="FINTA"),UPPER(anotacoes!I8008),"")</f>
        <v/>
      </c>
      <c r="O8008" s="6" t="str">
        <f>IF(anotacoes!N8008=0,"",anotacoes!N8008)</f>
        <v/>
      </c>
      <c r="P8008" t="str">
        <f>IF(anotacoes!M8008=0,"",UPPER(anotacoes!M8008))</f>
        <v/>
      </c>
      <c r="Q8008" t="str">
        <f t="shared" si="251"/>
        <v>INSERT INTO CONVERSAO_LUTA_ACAO (cd_conversao, id_luta, sequencia, momento_inicio, momento_fim, quem_faz, quem_sofre, acao_tipo, acao, tecnica, direcao, pontuacao) VALUES (1, 118, 21, TRIM(' 00:02:14,496'), TRIM(' 00:02:14,867'), 'VASYLENKO', 'TOMA', 'GRIP TIME', 'LEFT COLLAR', NULL, NULL, NULL)</v>
      </c>
      <c r="R8008" t="s">
        <v>10327</v>
      </c>
    </row>
    <row r="8009" spans="1:18" hidden="1" x14ac:dyDescent="0.25">
      <c r="A8009" s="7">
        <f>anotacoes!D8009</f>
        <v>40780</v>
      </c>
      <c r="B8009" t="str">
        <f>anotacoes!C8009</f>
        <v>WORLD CHAMPIONSHIPS PARIS 2011</v>
      </c>
      <c r="C8009" t="str">
        <f>anotacoes!E8009</f>
        <v>VASYLENKO</v>
      </c>
      <c r="D8009" t="str">
        <f>anotacoes!F8009</f>
        <v>MRVALJEVIC</v>
      </c>
      <c r="E8009" t="s">
        <v>10325</v>
      </c>
      <c r="F8009">
        <f>anotacoes!A8009</f>
        <v>119</v>
      </c>
      <c r="G8009">
        <f>anotacoes!B8009</f>
        <v>1</v>
      </c>
      <c r="H8009" t="str">
        <f>anotacoes!K8009</f>
        <v xml:space="preserve"> 00:00:00,446</v>
      </c>
      <c r="I8009" t="str">
        <f>anotacoes!L8009</f>
        <v xml:space="preserve"> 00:00:01,642</v>
      </c>
      <c r="J8009" t="str">
        <f>IF(L8009="PAUSE",E8009,IF(anotacoes!G8013=conversao_anotacoes!C8009,conversao_anotacoes!C8009,conversao_anotacoes!D8009))</f>
        <v>VASYLENKO</v>
      </c>
      <c r="K8009" t="str">
        <f t="shared" si="250"/>
        <v>MRVALJEVIC</v>
      </c>
      <c r="L8009" t="str">
        <f>UPPER(anotacoes!H8009)</f>
        <v>GRIP TIME</v>
      </c>
      <c r="M8009" t="str">
        <f>IF(OR(L8009="ATTACK",L8009="FINTA"),"&lt;TECNICA&gt;",UPPER(anotacoes!I8009))</f>
        <v>RIGHT COLLAR RIGHT SLEEVE</v>
      </c>
      <c r="N8009" t="str">
        <f>IF(OR(L8009="ATTACK",L8009="FINTA"),UPPER(anotacoes!I8009),"")</f>
        <v/>
      </c>
      <c r="O8009" s="6" t="str">
        <f>IF(anotacoes!N8009=0,"",anotacoes!N8009)</f>
        <v/>
      </c>
      <c r="P8009" t="str">
        <f>IF(anotacoes!M8009=0,"",UPPER(anotacoes!M8009))</f>
        <v/>
      </c>
      <c r="Q8009" t="str">
        <f t="shared" si="251"/>
        <v>INSERT INTO CONVERSAO_LUTA_ACAO (cd_conversao, id_luta, sequencia, momento_inicio, momento_fim, quem_faz, quem_sofre, acao_tipo, acao, tecnica, direcao, pontuacao) VALUES (1, 119, 1, TRIM(' 00:00:00,446'), TRIM(' 00:00:01,642'), 'VASYLENKO', 'MRVALJEVIC', 'GRIP TIME', 'RIGHT COLLAR RIGHT SLEEVE', NULL, NULL, NULL)</v>
      </c>
      <c r="R8009" t="s">
        <v>10327</v>
      </c>
    </row>
    <row r="8010" spans="1:18" hidden="1" x14ac:dyDescent="0.25">
      <c r="A8010" s="7">
        <f>anotacoes!D8010</f>
        <v>40780</v>
      </c>
      <c r="B8010" t="str">
        <f>anotacoes!C8010</f>
        <v>WORLD CHAMPIONSHIPS PARIS 2011</v>
      </c>
      <c r="C8010" t="str">
        <f>anotacoes!E8010</f>
        <v>VASYLENKO</v>
      </c>
      <c r="D8010" t="str">
        <f>anotacoes!F8010</f>
        <v>MRVALJEVIC</v>
      </c>
      <c r="E8010" t="s">
        <v>10325</v>
      </c>
      <c r="F8010">
        <f>anotacoes!A8010</f>
        <v>119</v>
      </c>
      <c r="G8010">
        <f>anotacoes!B8010</f>
        <v>2</v>
      </c>
      <c r="H8010" t="str">
        <f>anotacoes!K8010</f>
        <v xml:space="preserve"> 00:00:01,642</v>
      </c>
      <c r="I8010" t="str">
        <f>anotacoes!L8010</f>
        <v xml:space="preserve"> 00:00:10,772</v>
      </c>
      <c r="J8010" t="str">
        <f>IF(L8010="PAUSE",E8010,IF(anotacoes!G8014=conversao_anotacoes!C8010,conversao_anotacoes!C8010,conversao_anotacoes!D8010))</f>
        <v>&lt;ARBITRO_DESCONHECIDO&gt;</v>
      </c>
      <c r="K8010" t="str">
        <f t="shared" si="250"/>
        <v/>
      </c>
      <c r="L8010" t="str">
        <f>UPPER(anotacoes!H8010)</f>
        <v>PAUSE</v>
      </c>
      <c r="M8010" t="str">
        <f>IF(OR(L8010="ATTACK",L8010="FINTA"),"&lt;TECNICA&gt;",UPPER(anotacoes!I8010))</f>
        <v>&lt;NAO_CLASSIFICADO&gt;</v>
      </c>
      <c r="N8010" t="str">
        <f>IF(OR(L8010="ATTACK",L8010="FINTA"),UPPER(anotacoes!I8010),"")</f>
        <v/>
      </c>
      <c r="O8010" s="6" t="str">
        <f>IF(anotacoes!N8010=0,"",anotacoes!N8010)</f>
        <v/>
      </c>
      <c r="P8010" t="str">
        <f>IF(anotacoes!M8010=0,"",UPPER(anotacoes!M8010))</f>
        <v/>
      </c>
      <c r="Q8010" t="str">
        <f t="shared" si="251"/>
        <v>INSERT INTO CONVERSAO_LUTA_ACAO (cd_conversao, id_luta, sequencia, momento_inicio, momento_fim, quem_faz, quem_sofre, acao_tipo, acao, tecnica, direcao, pontuacao) VALUES (1, 119, 2, TRIM(' 00:00:01,642'), TRIM(' 00:00:10,772'), '&lt;ARBITRO_DESCONHECIDO&gt;', '', 'PAUSE', '&lt;NAO_CLASSIFICADO&gt;', NULL, NULL, NULL)</v>
      </c>
      <c r="R8010" t="s">
        <v>10327</v>
      </c>
    </row>
    <row r="8011" spans="1:18" hidden="1" x14ac:dyDescent="0.25">
      <c r="A8011" s="7">
        <f>anotacoes!D8011</f>
        <v>40780</v>
      </c>
      <c r="B8011" t="str">
        <f>anotacoes!C8011</f>
        <v>WORLD CHAMPIONSHIPS PARIS 2011</v>
      </c>
      <c r="C8011" t="str">
        <f>anotacoes!E8011</f>
        <v>VASYLENKO</v>
      </c>
      <c r="D8011" t="str">
        <f>anotacoes!F8011</f>
        <v>MRVALJEVIC</v>
      </c>
      <c r="E8011" t="s">
        <v>10325</v>
      </c>
      <c r="F8011">
        <f>anotacoes!A8011</f>
        <v>119</v>
      </c>
      <c r="G8011">
        <f>anotacoes!B8011</f>
        <v>3</v>
      </c>
      <c r="H8011" t="str">
        <f>anotacoes!K8011</f>
        <v xml:space="preserve"> 00:00:10,960</v>
      </c>
      <c r="I8011" t="str">
        <f>anotacoes!L8011</f>
        <v xml:space="preserve"> 00:00:13,225</v>
      </c>
      <c r="J8011" t="str">
        <f>IF(L8011="PAUSE",E8011,IF(anotacoes!G8015=conversao_anotacoes!C8011,conversao_anotacoes!C8011,conversao_anotacoes!D8011))</f>
        <v>VASYLENKO</v>
      </c>
      <c r="K8011" t="str">
        <f t="shared" si="250"/>
        <v>MRVALJEVIC</v>
      </c>
      <c r="L8011" t="str">
        <f>UPPER(anotacoes!H8011)</f>
        <v>DISPLACEMENT</v>
      </c>
      <c r="M8011" t="str">
        <f>IF(OR(L8011="ATTACK",L8011="FINTA"),"&lt;TECNICA&gt;",UPPER(anotacoes!I8011))</f>
        <v>CIRCULAR RIGHT</v>
      </c>
      <c r="N8011" t="str">
        <f>IF(OR(L8011="ATTACK",L8011="FINTA"),UPPER(anotacoes!I8011),"")</f>
        <v/>
      </c>
      <c r="O8011" s="6" t="str">
        <f>IF(anotacoes!N8011=0,"",anotacoes!N8011)</f>
        <v/>
      </c>
      <c r="P8011" t="str">
        <f>IF(anotacoes!M8011=0,"",UPPER(anotacoes!M8011))</f>
        <v/>
      </c>
      <c r="Q8011" t="str">
        <f t="shared" si="251"/>
        <v>INSERT INTO CONVERSAO_LUTA_ACAO (cd_conversao, id_luta, sequencia, momento_inicio, momento_fim, quem_faz, quem_sofre, acao_tipo, acao, tecnica, direcao, pontuacao) VALUES (1, 119, 3, TRIM(' 00:00:10,960'), TRIM(' 00:00:13,225'), 'VASYLENKO', 'MRVALJEVIC', 'DISPLACEMENT', 'CIRCULAR RIGHT', NULL, NULL, NULL)</v>
      </c>
      <c r="R8011" t="s">
        <v>10327</v>
      </c>
    </row>
    <row r="8012" spans="1:18" hidden="1" x14ac:dyDescent="0.25">
      <c r="A8012" s="7">
        <f>anotacoes!D8012</f>
        <v>40780</v>
      </c>
      <c r="B8012" t="str">
        <f>anotacoes!C8012</f>
        <v>WORLD CHAMPIONSHIPS PARIS 2011</v>
      </c>
      <c r="C8012" t="str">
        <f>anotacoes!E8012</f>
        <v>VASYLENKO</v>
      </c>
      <c r="D8012" t="str">
        <f>anotacoes!F8012</f>
        <v>MRVALJEVIC</v>
      </c>
      <c r="E8012" t="s">
        <v>10325</v>
      </c>
      <c r="F8012">
        <f>anotacoes!A8012</f>
        <v>119</v>
      </c>
      <c r="G8012">
        <f>anotacoes!B8012</f>
        <v>4</v>
      </c>
      <c r="H8012" t="str">
        <f>anotacoes!K8012</f>
        <v xml:space="preserve"> 00:00:13,225</v>
      </c>
      <c r="I8012" t="str">
        <f>anotacoes!L8012</f>
        <v xml:space="preserve"> 00:00:18,828</v>
      </c>
      <c r="J8012" t="str">
        <f>IF(L8012="PAUSE",E8012,IF(anotacoes!G8016=conversao_anotacoes!C8012,conversao_anotacoes!C8012,conversao_anotacoes!D8012))</f>
        <v>VASYLENKO</v>
      </c>
      <c r="K8012" t="str">
        <f t="shared" si="250"/>
        <v>MRVALJEVIC</v>
      </c>
      <c r="L8012" t="str">
        <f>UPPER(anotacoes!H8012)</f>
        <v>GRIP TIME</v>
      </c>
      <c r="M8012" t="str">
        <f>IF(OR(L8012="ATTACK",L8012="FINTA"),"&lt;TECNICA&gt;",UPPER(anotacoes!I8012))</f>
        <v>RIGHT COLLAR</v>
      </c>
      <c r="N8012" t="str">
        <f>IF(OR(L8012="ATTACK",L8012="FINTA"),UPPER(anotacoes!I8012),"")</f>
        <v/>
      </c>
      <c r="O8012" s="6" t="str">
        <f>IF(anotacoes!N8012=0,"",anotacoes!N8012)</f>
        <v/>
      </c>
      <c r="P8012" t="str">
        <f>IF(anotacoes!M8012=0,"",UPPER(anotacoes!M8012))</f>
        <v/>
      </c>
      <c r="Q8012" t="str">
        <f t="shared" si="251"/>
        <v>INSERT INTO CONVERSAO_LUTA_ACAO (cd_conversao, id_luta, sequencia, momento_inicio, momento_fim, quem_faz, quem_sofre, acao_tipo, acao, tecnica, direcao, pontuacao) VALUES (1, 119, 4, TRIM(' 00:00:13,225'), TRIM(' 00:00:18,828'), 'VASYLENKO', 'MRVALJEVIC', 'GRIP TIME', 'RIGHT COLLAR', NULL, NULL, NULL)</v>
      </c>
      <c r="R8012" t="s">
        <v>10327</v>
      </c>
    </row>
    <row r="8013" spans="1:18" hidden="1" x14ac:dyDescent="0.25">
      <c r="A8013" s="7">
        <f>anotacoes!D8013</f>
        <v>40780</v>
      </c>
      <c r="B8013" t="str">
        <f>anotacoes!C8013</f>
        <v>WORLD CHAMPIONSHIPS PARIS 2011</v>
      </c>
      <c r="C8013" t="str">
        <f>anotacoes!E8013</f>
        <v>VASYLENKO</v>
      </c>
      <c r="D8013" t="str">
        <f>anotacoes!F8013</f>
        <v>MRVALJEVIC</v>
      </c>
      <c r="E8013" t="s">
        <v>10325</v>
      </c>
      <c r="F8013">
        <f>anotacoes!A8013</f>
        <v>119</v>
      </c>
      <c r="G8013">
        <f>anotacoes!B8013</f>
        <v>5</v>
      </c>
      <c r="H8013" t="str">
        <f>anotacoes!K8013</f>
        <v xml:space="preserve"> 00:00:18,828</v>
      </c>
      <c r="I8013" t="str">
        <f>anotacoes!L8013</f>
        <v xml:space="preserve"> 00:00:27,203</v>
      </c>
      <c r="J8013" t="str">
        <f>IF(L8013="PAUSE",E8013,IF(anotacoes!G8017=conversao_anotacoes!C8013,conversao_anotacoes!C8013,conversao_anotacoes!D8013))</f>
        <v>VASYLENKO</v>
      </c>
      <c r="K8013" t="str">
        <f t="shared" si="250"/>
        <v>MRVALJEVIC</v>
      </c>
      <c r="L8013" t="str">
        <f>UPPER(anotacoes!H8013)</f>
        <v>GRIP TIME</v>
      </c>
      <c r="M8013" t="str">
        <f>IF(OR(L8013="ATTACK",L8013="FINTA"),"&lt;TECNICA&gt;",UPPER(anotacoes!I8013))</f>
        <v>LEFT COLLAR RIGHT COLLAR</v>
      </c>
      <c r="N8013" t="str">
        <f>IF(OR(L8013="ATTACK",L8013="FINTA"),UPPER(anotacoes!I8013),"")</f>
        <v/>
      </c>
      <c r="O8013" s="6" t="str">
        <f>IF(anotacoes!N8013=0,"",anotacoes!N8013)</f>
        <v/>
      </c>
      <c r="P8013" t="str">
        <f>IF(anotacoes!M8013=0,"",UPPER(anotacoes!M8013))</f>
        <v/>
      </c>
      <c r="Q8013" t="str">
        <f t="shared" si="251"/>
        <v>INSERT INTO CONVERSAO_LUTA_ACAO (cd_conversao, id_luta, sequencia, momento_inicio, momento_fim, quem_faz, quem_sofre, acao_tipo, acao, tecnica, direcao, pontuacao) VALUES (1, 119, 5, TRIM(' 00:00:18,828'), TRIM(' 00:00:27,203'), 'VASYLENKO', 'MRVALJEVIC', 'GRIP TIME', 'LEFT COLLAR RIGHT COLLAR', NULL, NULL, NULL)</v>
      </c>
      <c r="R8013" t="s">
        <v>10327</v>
      </c>
    </row>
    <row r="8014" spans="1:18" hidden="1" x14ac:dyDescent="0.25">
      <c r="A8014" s="7">
        <f>anotacoes!D8014</f>
        <v>40780</v>
      </c>
      <c r="B8014" t="str">
        <f>anotacoes!C8014</f>
        <v>WORLD CHAMPIONSHIPS PARIS 2011</v>
      </c>
      <c r="C8014" t="str">
        <f>anotacoes!E8014</f>
        <v>VASYLENKO</v>
      </c>
      <c r="D8014" t="str">
        <f>anotacoes!F8014</f>
        <v>MRVALJEVIC</v>
      </c>
      <c r="E8014" t="s">
        <v>10325</v>
      </c>
      <c r="F8014">
        <f>anotacoes!A8014</f>
        <v>119</v>
      </c>
      <c r="G8014">
        <f>anotacoes!B8014</f>
        <v>6</v>
      </c>
      <c r="H8014" t="str">
        <f>anotacoes!K8014</f>
        <v xml:space="preserve"> 00:00:27,203</v>
      </c>
      <c r="I8014" t="str">
        <f>anotacoes!L8014</f>
        <v xml:space="preserve"> 00:00:30,553</v>
      </c>
      <c r="J8014" t="str">
        <f>IF(L8014="PAUSE",E8014,IF(anotacoes!G8018=conversao_anotacoes!C8014,conversao_anotacoes!C8014,conversao_anotacoes!D8014))</f>
        <v>VASYLENKO</v>
      </c>
      <c r="K8014" t="str">
        <f t="shared" si="250"/>
        <v>MRVALJEVIC</v>
      </c>
      <c r="L8014" t="str">
        <f>UPPER(anotacoes!H8014)</f>
        <v>GRIP TIME</v>
      </c>
      <c r="M8014" t="str">
        <f>IF(OR(L8014="ATTACK",L8014="FINTA"),"&lt;TECNICA&gt;",UPPER(anotacoes!I8014))</f>
        <v>RIGHT COLLAR LEFT SLEEVE</v>
      </c>
      <c r="N8014" t="str">
        <f>IF(OR(L8014="ATTACK",L8014="FINTA"),UPPER(anotacoes!I8014),"")</f>
        <v/>
      </c>
      <c r="O8014" s="6" t="str">
        <f>IF(anotacoes!N8014=0,"",anotacoes!N8014)</f>
        <v/>
      </c>
      <c r="P8014" t="str">
        <f>IF(anotacoes!M8014=0,"",UPPER(anotacoes!M8014))</f>
        <v/>
      </c>
      <c r="Q8014" t="str">
        <f t="shared" si="251"/>
        <v>INSERT INTO CONVERSAO_LUTA_ACAO (cd_conversao, id_luta, sequencia, momento_inicio, momento_fim, quem_faz, quem_sofre, acao_tipo, acao, tecnica, direcao, pontuacao) VALUES (1, 119, 6, TRIM(' 00:00:27,203'), TRIM(' 00:00:30,553'), 'VASYLENKO', 'MRVALJEVIC', 'GRIP TIME', 'RIGHT COLLAR LEFT SLEEVE', NULL, NULL, NULL)</v>
      </c>
      <c r="R8014" t="s">
        <v>10327</v>
      </c>
    </row>
    <row r="8015" spans="1:18" hidden="1" x14ac:dyDescent="0.25">
      <c r="A8015" s="7">
        <f>anotacoes!D8015</f>
        <v>40780</v>
      </c>
      <c r="B8015" t="str">
        <f>anotacoes!C8015</f>
        <v>WORLD CHAMPIONSHIPS PARIS 2011</v>
      </c>
      <c r="C8015" t="str">
        <f>anotacoes!E8015</f>
        <v>VASYLENKO</v>
      </c>
      <c r="D8015" t="str">
        <f>anotacoes!F8015</f>
        <v>MRVALJEVIC</v>
      </c>
      <c r="E8015" t="s">
        <v>10325</v>
      </c>
      <c r="F8015">
        <f>anotacoes!A8015</f>
        <v>119</v>
      </c>
      <c r="G8015">
        <f>anotacoes!B8015</f>
        <v>7</v>
      </c>
      <c r="H8015" t="str">
        <f>anotacoes!K8015</f>
        <v xml:space="preserve"> 00:00:30,553</v>
      </c>
      <c r="I8015" t="str">
        <f>anotacoes!L8015</f>
        <v xml:space="preserve"> 00:00:30,553</v>
      </c>
      <c r="J8015" t="str">
        <f>IF(L8015="PAUSE",E8015,IF(anotacoes!G8019=conversao_anotacoes!C8015,conversao_anotacoes!C8015,conversao_anotacoes!D8015))</f>
        <v>VASYLENKO</v>
      </c>
      <c r="K8015" t="str">
        <f t="shared" si="250"/>
        <v>MRVALJEVIC</v>
      </c>
      <c r="L8015" t="str">
        <f>UPPER(anotacoes!H8015)</f>
        <v>ATTACK</v>
      </c>
      <c r="M8015" t="str">
        <f>IF(OR(L8015="ATTACK",L8015="FINTA"),"&lt;TECNICA&gt;",UPPER(anotacoes!I8015))</f>
        <v>&lt;TECNICA&gt;</v>
      </c>
      <c r="N8015" t="str">
        <f>IF(OR(L8015="ATTACK",L8015="FINTA"),UPPER(anotacoes!I8015),"")</f>
        <v>KOUCHI GARI</v>
      </c>
      <c r="O8015" s="6">
        <f>IF(anotacoes!N8015=0,"",anotacoes!N8015)</f>
        <v>7</v>
      </c>
      <c r="P8015" t="str">
        <f>IF(anotacoes!M8015=0,"",UPPER(anotacoes!M8015))</f>
        <v/>
      </c>
      <c r="Q8015" t="str">
        <f t="shared" si="251"/>
        <v>INSERT INTO CONVERSAO_LUTA_ACAO (cd_conversao, id_luta, sequencia, momento_inicio, momento_fim, quem_faz, quem_sofre, acao_tipo, acao, tecnica, direcao, pontuacao) VALUES (1, 119, 7, TRIM(' 00:00:30,553'), TRIM(' 00:00:30,553'), 'VASYLENKO', 'MRVALJEVIC', 'ATTACK', '&lt;TECNICA&gt;', 'KOUCHI GARI', 7, NULL)</v>
      </c>
      <c r="R8015" t="s">
        <v>10327</v>
      </c>
    </row>
    <row r="8016" spans="1:18" hidden="1" x14ac:dyDescent="0.25">
      <c r="A8016" s="7">
        <f>anotacoes!D8016</f>
        <v>40780</v>
      </c>
      <c r="B8016" t="str">
        <f>anotacoes!C8016</f>
        <v>WORLD CHAMPIONSHIPS PARIS 2011</v>
      </c>
      <c r="C8016" t="str">
        <f>anotacoes!E8016</f>
        <v>VASYLENKO</v>
      </c>
      <c r="D8016" t="str">
        <f>anotacoes!F8016</f>
        <v>MRVALJEVIC</v>
      </c>
      <c r="E8016" t="s">
        <v>10325</v>
      </c>
      <c r="F8016">
        <f>anotacoes!A8016</f>
        <v>119</v>
      </c>
      <c r="G8016">
        <f>anotacoes!B8016</f>
        <v>8</v>
      </c>
      <c r="H8016" t="str">
        <f>anotacoes!K8016</f>
        <v xml:space="preserve"> 00:00:30,553</v>
      </c>
      <c r="I8016" t="str">
        <f>anotacoes!L8016</f>
        <v xml:space="preserve"> 00:00:32,991</v>
      </c>
      <c r="J8016" t="str">
        <f>IF(L8016="PAUSE",E8016,IF(anotacoes!G8020=conversao_anotacoes!C8016,conversao_anotacoes!C8016,conversao_anotacoes!D8016))</f>
        <v>VASYLENKO</v>
      </c>
      <c r="K8016" t="str">
        <f t="shared" si="250"/>
        <v>MRVALJEVIC</v>
      </c>
      <c r="L8016" t="str">
        <f>UPPER(anotacoes!H8016)</f>
        <v>GRIP TIME</v>
      </c>
      <c r="M8016" t="str">
        <f>IF(OR(L8016="ATTACK",L8016="FINTA"),"&lt;TECNICA&gt;",UPPER(anotacoes!I8016))</f>
        <v>LEFT COLLAR RIGHT COLLAR</v>
      </c>
      <c r="N8016" t="str">
        <f>IF(OR(L8016="ATTACK",L8016="FINTA"),UPPER(anotacoes!I8016),"")</f>
        <v/>
      </c>
      <c r="O8016" s="6" t="str">
        <f>IF(anotacoes!N8016=0,"",anotacoes!N8016)</f>
        <v/>
      </c>
      <c r="P8016" t="str">
        <f>IF(anotacoes!M8016=0,"",UPPER(anotacoes!M8016))</f>
        <v/>
      </c>
      <c r="Q8016" t="str">
        <f t="shared" si="251"/>
        <v>INSERT INTO CONVERSAO_LUTA_ACAO (cd_conversao, id_luta, sequencia, momento_inicio, momento_fim, quem_faz, quem_sofre, acao_tipo, acao, tecnica, direcao, pontuacao) VALUES (1, 119, 8, TRIM(' 00:00:30,553'), TRIM(' 00:00:32,991'), 'VASYLENKO', 'MRVALJEVIC', 'GRIP TIME', 'LEFT COLLAR RIGHT COLLAR', NULL, NULL, NULL)</v>
      </c>
      <c r="R8016" t="s">
        <v>10327</v>
      </c>
    </row>
    <row r="8017" spans="1:18" hidden="1" x14ac:dyDescent="0.25">
      <c r="A8017" s="7">
        <f>anotacoes!D8017</f>
        <v>40780</v>
      </c>
      <c r="B8017" t="str">
        <f>anotacoes!C8017</f>
        <v>WORLD CHAMPIONSHIPS PARIS 2011</v>
      </c>
      <c r="C8017" t="str">
        <f>anotacoes!E8017</f>
        <v>VASYLENKO</v>
      </c>
      <c r="D8017" t="str">
        <f>anotacoes!F8017</f>
        <v>MRVALJEVIC</v>
      </c>
      <c r="E8017" t="s">
        <v>10325</v>
      </c>
      <c r="F8017">
        <f>anotacoes!A8017</f>
        <v>119</v>
      </c>
      <c r="G8017">
        <f>anotacoes!B8017</f>
        <v>9</v>
      </c>
      <c r="H8017" t="str">
        <f>anotacoes!K8017</f>
        <v xml:space="preserve"> 00:00:33,162</v>
      </c>
      <c r="I8017" t="str">
        <f>anotacoes!L8017</f>
        <v xml:space="preserve"> 00:00:37,864</v>
      </c>
      <c r="J8017" t="str">
        <f>IF(L8017="PAUSE",E8017,IF(anotacoes!G8021=conversao_anotacoes!C8017,conversao_anotacoes!C8017,conversao_anotacoes!D8017))</f>
        <v>&lt;ARBITRO_DESCONHECIDO&gt;</v>
      </c>
      <c r="K8017" t="str">
        <f t="shared" si="250"/>
        <v/>
      </c>
      <c r="L8017" t="str">
        <f>UPPER(anotacoes!H8017)</f>
        <v>PAUSE</v>
      </c>
      <c r="M8017" t="str">
        <f>IF(OR(L8017="ATTACK",L8017="FINTA"),"&lt;TECNICA&gt;",UPPER(anotacoes!I8017))</f>
        <v>&lt;NAO_CLASSIFICADO&gt;</v>
      </c>
      <c r="N8017" t="str">
        <f>IF(OR(L8017="ATTACK",L8017="FINTA"),UPPER(anotacoes!I8017),"")</f>
        <v/>
      </c>
      <c r="O8017" s="6" t="str">
        <f>IF(anotacoes!N8017=0,"",anotacoes!N8017)</f>
        <v/>
      </c>
      <c r="P8017" t="str">
        <f>IF(anotacoes!M8017=0,"",UPPER(anotacoes!M8017))</f>
        <v/>
      </c>
      <c r="Q8017" t="str">
        <f t="shared" si="251"/>
        <v>INSERT INTO CONVERSAO_LUTA_ACAO (cd_conversao, id_luta, sequencia, momento_inicio, momento_fim, quem_faz, quem_sofre, acao_tipo, acao, tecnica, direcao, pontuacao) VALUES (1, 119, 9, TRIM(' 00:00:33,162'), TRIM(' 00:00:37,864'), '&lt;ARBITRO_DESCONHECIDO&gt;', '', 'PAUSE', '&lt;NAO_CLASSIFICADO&gt;', NULL, NULL, NULL)</v>
      </c>
      <c r="R8017" t="s">
        <v>10327</v>
      </c>
    </row>
    <row r="8018" spans="1:18" hidden="1" x14ac:dyDescent="0.25">
      <c r="A8018" s="7">
        <f>anotacoes!D8018</f>
        <v>40780</v>
      </c>
      <c r="B8018" t="str">
        <f>anotacoes!C8018</f>
        <v>WORLD CHAMPIONSHIPS PARIS 2011</v>
      </c>
      <c r="C8018" t="str">
        <f>anotacoes!E8018</f>
        <v>VASYLENKO</v>
      </c>
      <c r="D8018" t="str">
        <f>anotacoes!F8018</f>
        <v>MRVALJEVIC</v>
      </c>
      <c r="E8018" t="s">
        <v>10325</v>
      </c>
      <c r="F8018">
        <f>anotacoes!A8018</f>
        <v>119</v>
      </c>
      <c r="G8018">
        <f>anotacoes!B8018</f>
        <v>10</v>
      </c>
      <c r="H8018" t="str">
        <f>anotacoes!K8018</f>
        <v xml:space="preserve"> 00:00:37,864</v>
      </c>
      <c r="I8018" t="str">
        <f>anotacoes!L8018</f>
        <v xml:space="preserve"> 00:00:42,732</v>
      </c>
      <c r="J8018" t="str">
        <f>IF(L8018="PAUSE",E8018,IF(anotacoes!G8022=conversao_anotacoes!C8018,conversao_anotacoes!C8018,conversao_anotacoes!D8018))</f>
        <v>VASYLENKO</v>
      </c>
      <c r="K8018" t="str">
        <f t="shared" si="250"/>
        <v>MRVALJEVIC</v>
      </c>
      <c r="L8018" t="str">
        <f>UPPER(anotacoes!H8018)</f>
        <v>DISPLACEMENT</v>
      </c>
      <c r="M8018" t="str">
        <f>IF(OR(L8018="ATTACK",L8018="FINTA"),"&lt;TECNICA&gt;",UPPER(anotacoes!I8018))</f>
        <v>2-3 STEP HESITANT LEFT</v>
      </c>
      <c r="N8018" t="str">
        <f>IF(OR(L8018="ATTACK",L8018="FINTA"),UPPER(anotacoes!I8018),"")</f>
        <v/>
      </c>
      <c r="O8018" s="6" t="str">
        <f>IF(anotacoes!N8018=0,"",anotacoes!N8018)</f>
        <v/>
      </c>
      <c r="P8018" t="str">
        <f>IF(anotacoes!M8018=0,"",UPPER(anotacoes!M8018))</f>
        <v/>
      </c>
      <c r="Q8018" t="str">
        <f t="shared" si="251"/>
        <v>INSERT INTO CONVERSAO_LUTA_ACAO (cd_conversao, id_luta, sequencia, momento_inicio, momento_fim, quem_faz, quem_sofre, acao_tipo, acao, tecnica, direcao, pontuacao) VALUES (1, 119, 10, TRIM(' 00:00:37,864'), TRIM(' 00:00:42,732'), 'VASYLENKO', 'MRVALJEVIC', 'DISPLACEMENT', '2-3 STEP HESITANT LEFT', NULL, NULL, NULL)</v>
      </c>
      <c r="R8018" t="s">
        <v>10327</v>
      </c>
    </row>
    <row r="8019" spans="1:18" hidden="1" x14ac:dyDescent="0.25">
      <c r="A8019" s="7">
        <f>anotacoes!D8019</f>
        <v>40780</v>
      </c>
      <c r="B8019" t="str">
        <f>anotacoes!C8019</f>
        <v>WORLD CHAMPIONSHIPS PARIS 2011</v>
      </c>
      <c r="C8019" t="str">
        <f>anotacoes!E8019</f>
        <v>VASYLENKO</v>
      </c>
      <c r="D8019" t="str">
        <f>anotacoes!F8019</f>
        <v>MRVALJEVIC</v>
      </c>
      <c r="E8019" t="s">
        <v>10325</v>
      </c>
      <c r="F8019">
        <f>anotacoes!A8019</f>
        <v>119</v>
      </c>
      <c r="G8019">
        <f>anotacoes!B8019</f>
        <v>11</v>
      </c>
      <c r="H8019" t="str">
        <f>anotacoes!K8019</f>
        <v xml:space="preserve"> 00:00:42,732</v>
      </c>
      <c r="I8019" t="str">
        <f>anotacoes!L8019</f>
        <v xml:space="preserve"> 00:00:48,487</v>
      </c>
      <c r="J8019" t="str">
        <f>IF(L8019="PAUSE",E8019,IF(anotacoes!G8023=conversao_anotacoes!C8019,conversao_anotacoes!C8019,conversao_anotacoes!D8019))</f>
        <v>VASYLENKO</v>
      </c>
      <c r="K8019" t="str">
        <f t="shared" si="250"/>
        <v>MRVALJEVIC</v>
      </c>
      <c r="L8019" t="str">
        <f>UPPER(anotacoes!H8019)</f>
        <v>GRIP TIME</v>
      </c>
      <c r="M8019" t="str">
        <f>IF(OR(L8019="ATTACK",L8019="FINTA"),"&lt;TECNICA&gt;",UPPER(anotacoes!I8019))</f>
        <v>RIGHT COLLAR LEFT SLEEVE</v>
      </c>
      <c r="N8019" t="str">
        <f>IF(OR(L8019="ATTACK",L8019="FINTA"),UPPER(anotacoes!I8019),"")</f>
        <v/>
      </c>
      <c r="O8019" s="6" t="str">
        <f>IF(anotacoes!N8019=0,"",anotacoes!N8019)</f>
        <v/>
      </c>
      <c r="P8019" t="str">
        <f>IF(anotacoes!M8019=0,"",UPPER(anotacoes!M8019))</f>
        <v/>
      </c>
      <c r="Q8019" t="str">
        <f t="shared" si="251"/>
        <v>INSERT INTO CONVERSAO_LUTA_ACAO (cd_conversao, id_luta, sequencia, momento_inicio, momento_fim, quem_faz, quem_sofre, acao_tipo, acao, tecnica, direcao, pontuacao) VALUES (1, 119, 11, TRIM(' 00:00:42,732'), TRIM(' 00:00:48,487'), 'VASYLENKO', 'MRVALJEVIC', 'GRIP TIME', 'RIGHT COLLAR LEFT SLEEVE', NULL, NULL, NULL)</v>
      </c>
      <c r="R8019" t="s">
        <v>10327</v>
      </c>
    </row>
    <row r="8020" spans="1:18" hidden="1" x14ac:dyDescent="0.25">
      <c r="A8020" s="7">
        <f>anotacoes!D8020</f>
        <v>40780</v>
      </c>
      <c r="B8020" t="str">
        <f>anotacoes!C8020</f>
        <v>WORLD CHAMPIONSHIPS PARIS 2011</v>
      </c>
      <c r="C8020" t="str">
        <f>anotacoes!E8020</f>
        <v>VASYLENKO</v>
      </c>
      <c r="D8020" t="str">
        <f>anotacoes!F8020</f>
        <v>MRVALJEVIC</v>
      </c>
      <c r="E8020" t="s">
        <v>10325</v>
      </c>
      <c r="F8020">
        <f>anotacoes!A8020</f>
        <v>119</v>
      </c>
      <c r="G8020">
        <f>anotacoes!B8020</f>
        <v>12</v>
      </c>
      <c r="H8020" t="str">
        <f>anotacoes!K8020</f>
        <v xml:space="preserve"> 00:00:48,487</v>
      </c>
      <c r="I8020" t="str">
        <f>anotacoes!L8020</f>
        <v xml:space="preserve"> 00:00:50,347</v>
      </c>
      <c r="J8020" t="str">
        <f>IF(L8020="PAUSE",E8020,IF(anotacoes!G8024=conversao_anotacoes!C8020,conversao_anotacoes!C8020,conversao_anotacoes!D8020))</f>
        <v>VASYLENKO</v>
      </c>
      <c r="K8020" t="str">
        <f t="shared" si="250"/>
        <v>MRVALJEVIC</v>
      </c>
      <c r="L8020" t="str">
        <f>UPPER(anotacoes!H8020)</f>
        <v>ATTACK</v>
      </c>
      <c r="M8020" t="str">
        <f>IF(OR(L8020="ATTACK",L8020="FINTA"),"&lt;TECNICA&gt;",UPPER(anotacoes!I8020))</f>
        <v>&lt;TECNICA&gt;</v>
      </c>
      <c r="N8020" t="str">
        <f>IF(OR(L8020="ATTACK",L8020="FINTA"),UPPER(anotacoes!I8020),"")</f>
        <v>OUCHI GARI</v>
      </c>
      <c r="O8020" s="6">
        <f>IF(anotacoes!N8020=0,"",anotacoes!N8020)</f>
        <v>8</v>
      </c>
      <c r="P8020" t="str">
        <f>IF(anotacoes!M8020=0,"",UPPER(anotacoes!M8020))</f>
        <v/>
      </c>
      <c r="Q8020" t="str">
        <f t="shared" si="251"/>
        <v>INSERT INTO CONVERSAO_LUTA_ACAO (cd_conversao, id_luta, sequencia, momento_inicio, momento_fim, quem_faz, quem_sofre, acao_tipo, acao, tecnica, direcao, pontuacao) VALUES (1, 119, 12, TRIM(' 00:00:48,487'), TRIM(' 00:00:50,347'), 'VASYLENKO', 'MRVALJEVIC', 'ATTACK', '&lt;TECNICA&gt;', 'OUCHI GARI', 8, NULL)</v>
      </c>
      <c r="R8020" t="s">
        <v>10327</v>
      </c>
    </row>
    <row r="8021" spans="1:18" hidden="1" x14ac:dyDescent="0.25">
      <c r="A8021" s="7">
        <f>anotacoes!D8021</f>
        <v>40780</v>
      </c>
      <c r="B8021" t="str">
        <f>anotacoes!C8021</f>
        <v>WORLD CHAMPIONSHIPS PARIS 2011</v>
      </c>
      <c r="C8021" t="str">
        <f>anotacoes!E8021</f>
        <v>VASYLENKO</v>
      </c>
      <c r="D8021" t="str">
        <f>anotacoes!F8021</f>
        <v>MRVALJEVIC</v>
      </c>
      <c r="E8021" t="s">
        <v>10325</v>
      </c>
      <c r="F8021">
        <f>anotacoes!A8021</f>
        <v>119</v>
      </c>
      <c r="G8021">
        <f>anotacoes!B8021</f>
        <v>13</v>
      </c>
      <c r="H8021" t="str">
        <f>anotacoes!K8021</f>
        <v xml:space="preserve"> 00:00:50,537</v>
      </c>
      <c r="I8021" t="str">
        <f>anotacoes!L8021</f>
        <v xml:space="preserve"> 00:00:52,685</v>
      </c>
      <c r="J8021" t="str">
        <f>IF(L8021="PAUSE",E8021,IF(anotacoes!G8025=conversao_anotacoes!C8021,conversao_anotacoes!C8021,conversao_anotacoes!D8021))</f>
        <v>VASYLENKO</v>
      </c>
      <c r="K8021" t="str">
        <f t="shared" si="250"/>
        <v>MRVALJEVIC</v>
      </c>
      <c r="L8021" t="str">
        <f>UPPER(anotacoes!H8021)</f>
        <v>GRIP TIME</v>
      </c>
      <c r="M8021" t="str">
        <f>IF(OR(L8021="ATTACK",L8021="FINTA"),"&lt;TECNICA&gt;",UPPER(anotacoes!I8021))</f>
        <v>RIGHT COLLAR</v>
      </c>
      <c r="N8021" t="str">
        <f>IF(OR(L8021="ATTACK",L8021="FINTA"),UPPER(anotacoes!I8021),"")</f>
        <v/>
      </c>
      <c r="O8021" s="6" t="str">
        <f>IF(anotacoes!N8021=0,"",anotacoes!N8021)</f>
        <v/>
      </c>
      <c r="P8021" t="str">
        <f>IF(anotacoes!M8021=0,"",UPPER(anotacoes!M8021))</f>
        <v/>
      </c>
      <c r="Q8021" t="str">
        <f t="shared" si="251"/>
        <v>INSERT INTO CONVERSAO_LUTA_ACAO (cd_conversao, id_luta, sequencia, momento_inicio, momento_fim, quem_faz, quem_sofre, acao_tipo, acao, tecnica, direcao, pontuacao) VALUES (1, 119, 13, TRIM(' 00:00:50,537'), TRIM(' 00:00:52,685'), 'VASYLENKO', 'MRVALJEVIC', 'GRIP TIME', 'RIGHT COLLAR', NULL, NULL, NULL)</v>
      </c>
      <c r="R8021" t="s">
        <v>10327</v>
      </c>
    </row>
    <row r="8022" spans="1:18" hidden="1" x14ac:dyDescent="0.25">
      <c r="A8022" s="7">
        <f>anotacoes!D8022</f>
        <v>40780</v>
      </c>
      <c r="B8022" t="str">
        <f>anotacoes!C8022</f>
        <v>WORLD CHAMPIONSHIPS PARIS 2011</v>
      </c>
      <c r="C8022" t="str">
        <f>anotacoes!E8022</f>
        <v>VASYLENKO</v>
      </c>
      <c r="D8022" t="str">
        <f>anotacoes!F8022</f>
        <v>MRVALJEVIC</v>
      </c>
      <c r="E8022" t="s">
        <v>10325</v>
      </c>
      <c r="F8022">
        <f>anotacoes!A8022</f>
        <v>119</v>
      </c>
      <c r="G8022">
        <f>anotacoes!B8022</f>
        <v>14</v>
      </c>
      <c r="H8022" t="str">
        <f>anotacoes!K8022</f>
        <v xml:space="preserve"> 00:00:52,870</v>
      </c>
      <c r="I8022" t="str">
        <f>anotacoes!L8022</f>
        <v xml:space="preserve"> 00:00:57,793</v>
      </c>
      <c r="J8022" t="str">
        <f>IF(L8022="PAUSE",E8022,IF(anotacoes!G8026=conversao_anotacoes!C8022,conversao_anotacoes!C8022,conversao_anotacoes!D8022))</f>
        <v>&lt;ARBITRO_DESCONHECIDO&gt;</v>
      </c>
      <c r="K8022" t="str">
        <f t="shared" si="250"/>
        <v/>
      </c>
      <c r="L8022" t="str">
        <f>UPPER(anotacoes!H8022)</f>
        <v>PAUSE</v>
      </c>
      <c r="M8022" t="str">
        <f>IF(OR(L8022="ATTACK",L8022="FINTA"),"&lt;TECNICA&gt;",UPPER(anotacoes!I8022))</f>
        <v>&lt;NAO_CLASSIFICADO&gt;</v>
      </c>
      <c r="N8022" t="str">
        <f>IF(OR(L8022="ATTACK",L8022="FINTA"),UPPER(anotacoes!I8022),"")</f>
        <v/>
      </c>
      <c r="O8022" s="6" t="str">
        <f>IF(anotacoes!N8022=0,"",anotacoes!N8022)</f>
        <v/>
      </c>
      <c r="P8022" t="str">
        <f>IF(anotacoes!M8022=0,"",UPPER(anotacoes!M8022))</f>
        <v/>
      </c>
      <c r="Q8022" t="str">
        <f t="shared" si="251"/>
        <v>INSERT INTO CONVERSAO_LUTA_ACAO (cd_conversao, id_luta, sequencia, momento_inicio, momento_fim, quem_faz, quem_sofre, acao_tipo, acao, tecnica, direcao, pontuacao) VALUES (1, 119, 14, TRIM(' 00:00:52,870'), TRIM(' 00:00:57,793'), '&lt;ARBITRO_DESCONHECIDO&gt;', '', 'PAUSE', '&lt;NAO_CLASSIFICADO&gt;', NULL, NULL, NULL)</v>
      </c>
      <c r="R8022" t="s">
        <v>10327</v>
      </c>
    </row>
    <row r="8023" spans="1:18" hidden="1" x14ac:dyDescent="0.25">
      <c r="A8023" s="7">
        <f>anotacoes!D8023</f>
        <v>40780</v>
      </c>
      <c r="B8023" t="str">
        <f>anotacoes!C8023</f>
        <v>WORLD CHAMPIONSHIPS PARIS 2011</v>
      </c>
      <c r="C8023" t="str">
        <f>anotacoes!E8023</f>
        <v>VASYLENKO</v>
      </c>
      <c r="D8023" t="str">
        <f>anotacoes!F8023</f>
        <v>MRVALJEVIC</v>
      </c>
      <c r="E8023" t="s">
        <v>10325</v>
      </c>
      <c r="F8023">
        <f>anotacoes!A8023</f>
        <v>119</v>
      </c>
      <c r="G8023">
        <f>anotacoes!B8023</f>
        <v>15</v>
      </c>
      <c r="H8023" t="str">
        <f>anotacoes!K8023</f>
        <v xml:space="preserve"> 00:00:57,966</v>
      </c>
      <c r="I8023" t="str">
        <f>anotacoes!L8023</f>
        <v xml:space="preserve"> 00:00:59,883</v>
      </c>
      <c r="J8023" t="str">
        <f>IF(L8023="PAUSE",E8023,IF(anotacoes!G8027=conversao_anotacoes!C8023,conversao_anotacoes!C8023,conversao_anotacoes!D8023))</f>
        <v>VASYLENKO</v>
      </c>
      <c r="K8023" t="str">
        <f t="shared" si="250"/>
        <v>MRVALJEVIC</v>
      </c>
      <c r="L8023" t="str">
        <f>UPPER(anotacoes!H8023)</f>
        <v>DISPLACEMENT</v>
      </c>
      <c r="M8023" t="str">
        <f>IF(OR(L8023="ATTACK",L8023="FINTA"),"&lt;TECNICA&gt;",UPPER(anotacoes!I8023))</f>
        <v>2-3 STEP HESITANT LEFT</v>
      </c>
      <c r="N8023" t="str">
        <f>IF(OR(L8023="ATTACK",L8023="FINTA"),UPPER(anotacoes!I8023),"")</f>
        <v/>
      </c>
      <c r="O8023" s="6" t="str">
        <f>IF(anotacoes!N8023=0,"",anotacoes!N8023)</f>
        <v/>
      </c>
      <c r="P8023" t="str">
        <f>IF(anotacoes!M8023=0,"",UPPER(anotacoes!M8023))</f>
        <v/>
      </c>
      <c r="Q8023" t="str">
        <f t="shared" si="251"/>
        <v>INSERT INTO CONVERSAO_LUTA_ACAO (cd_conversao, id_luta, sequencia, momento_inicio, momento_fim, quem_faz, quem_sofre, acao_tipo, acao, tecnica, direcao, pontuacao) VALUES (1, 119, 15, TRIM(' 00:00:57,966'), TRIM(' 00:00:59,883'), 'VASYLENKO', 'MRVALJEVIC', 'DISPLACEMENT', '2-3 STEP HESITANT LEFT', NULL, NULL, NULL)</v>
      </c>
      <c r="R8023" t="s">
        <v>10327</v>
      </c>
    </row>
    <row r="8024" spans="1:18" hidden="1" x14ac:dyDescent="0.25">
      <c r="A8024" s="7">
        <f>anotacoes!D8024</f>
        <v>40780</v>
      </c>
      <c r="B8024" t="str">
        <f>anotacoes!C8024</f>
        <v>WORLD CHAMPIONSHIPS PARIS 2011</v>
      </c>
      <c r="C8024" t="str">
        <f>anotacoes!E8024</f>
        <v>VASYLENKO</v>
      </c>
      <c r="D8024" t="str">
        <f>anotacoes!F8024</f>
        <v>MRVALJEVIC</v>
      </c>
      <c r="E8024" t="s">
        <v>10325</v>
      </c>
      <c r="F8024">
        <f>anotacoes!A8024</f>
        <v>119</v>
      </c>
      <c r="G8024">
        <f>anotacoes!B8024</f>
        <v>16</v>
      </c>
      <c r="H8024" t="str">
        <f>anotacoes!K8024</f>
        <v xml:space="preserve"> 00:00:59,883</v>
      </c>
      <c r="I8024" t="str">
        <f>anotacoes!L8024</f>
        <v xml:space="preserve"> 00:01:43,375</v>
      </c>
      <c r="J8024" t="str">
        <f>IF(L8024="PAUSE",E8024,IF(anotacoes!G8028=conversao_anotacoes!C8024,conversao_anotacoes!C8024,conversao_anotacoes!D8024))</f>
        <v>VASYLENKO</v>
      </c>
      <c r="K8024" t="str">
        <f t="shared" si="250"/>
        <v>MRVALJEVIC</v>
      </c>
      <c r="L8024" t="str">
        <f>UPPER(anotacoes!H8024)</f>
        <v>GRIP TIME</v>
      </c>
      <c r="M8024" t="str">
        <f>IF(OR(L8024="ATTACK",L8024="FINTA"),"&lt;TECNICA&gt;",UPPER(anotacoes!I8024))</f>
        <v>RIGHT COLLAR LEFT SLEEVE</v>
      </c>
      <c r="N8024" t="str">
        <f>IF(OR(L8024="ATTACK",L8024="FINTA"),UPPER(anotacoes!I8024),"")</f>
        <v/>
      </c>
      <c r="O8024" s="6" t="str">
        <f>IF(anotacoes!N8024=0,"",anotacoes!N8024)</f>
        <v/>
      </c>
      <c r="P8024" t="str">
        <f>IF(anotacoes!M8024=0,"",UPPER(anotacoes!M8024))</f>
        <v/>
      </c>
      <c r="Q8024" t="str">
        <f t="shared" si="251"/>
        <v>INSERT INTO CONVERSAO_LUTA_ACAO (cd_conversao, id_luta, sequencia, momento_inicio, momento_fim, quem_faz, quem_sofre, acao_tipo, acao, tecnica, direcao, pontuacao) VALUES (1, 119, 16, TRIM(' 00:00:59,883'), TRIM(' 00:01:43,375'), 'VASYLENKO', 'MRVALJEVIC', 'GRIP TIME', 'RIGHT COLLAR LEFT SLEEVE', NULL, NULL, NULL)</v>
      </c>
      <c r="R8024" t="s">
        <v>10327</v>
      </c>
    </row>
    <row r="8025" spans="1:18" hidden="1" x14ac:dyDescent="0.25">
      <c r="A8025" s="7">
        <f>anotacoes!D8025</f>
        <v>40780</v>
      </c>
      <c r="B8025" t="str">
        <f>anotacoes!C8025</f>
        <v>WORLD CHAMPIONSHIPS PARIS 2011</v>
      </c>
      <c r="C8025" t="str">
        <f>anotacoes!E8025</f>
        <v>VASYLENKO</v>
      </c>
      <c r="D8025" t="str">
        <f>anotacoes!F8025</f>
        <v>MRVALJEVIC</v>
      </c>
      <c r="E8025" t="s">
        <v>10325</v>
      </c>
      <c r="F8025">
        <f>anotacoes!A8025</f>
        <v>119</v>
      </c>
      <c r="G8025">
        <f>anotacoes!B8025</f>
        <v>17</v>
      </c>
      <c r="H8025" t="str">
        <f>anotacoes!K8025</f>
        <v xml:space="preserve"> 00:01:43,375</v>
      </c>
      <c r="I8025" t="str">
        <f>anotacoes!L8025</f>
        <v xml:space="preserve"> 00:01:44,245</v>
      </c>
      <c r="J8025" t="str">
        <f>IF(L8025="PAUSE",E8025,IF(anotacoes!G8029=conversao_anotacoes!C8025,conversao_anotacoes!C8025,conversao_anotacoes!D8025))</f>
        <v>VASYLENKO</v>
      </c>
      <c r="K8025" t="str">
        <f t="shared" si="250"/>
        <v>MRVALJEVIC</v>
      </c>
      <c r="L8025" t="str">
        <f>UPPER(anotacoes!H8025)</f>
        <v>DEFENSE</v>
      </c>
      <c r="M8025" t="str">
        <f>IF(OR(L8025="ATTACK",L8025="FINTA"),"&lt;TECNICA&gt;",UPPER(anotacoes!I8025))</f>
        <v>TAE-SABAKI LEFT INCLINED</v>
      </c>
      <c r="N8025" t="str">
        <f>IF(OR(L8025="ATTACK",L8025="FINTA"),UPPER(anotacoes!I8025),"")</f>
        <v/>
      </c>
      <c r="O8025" s="6" t="str">
        <f>IF(anotacoes!N8025=0,"",anotacoes!N8025)</f>
        <v/>
      </c>
      <c r="P8025" t="str">
        <f>IF(anotacoes!M8025=0,"",UPPER(anotacoes!M8025))</f>
        <v/>
      </c>
      <c r="Q8025" t="str">
        <f t="shared" si="251"/>
        <v>INSERT INTO CONVERSAO_LUTA_ACAO (cd_conversao, id_luta, sequencia, momento_inicio, momento_fim, quem_faz, quem_sofre, acao_tipo, acao, tecnica, direcao, pontuacao) VALUES (1, 119, 17, TRIM(' 00:01:43,375'), TRIM(' 00:01:44,245'), 'VASYLENKO', 'MRVALJEVIC', 'DEFENSE', 'TAE-SABAKI LEFT INCLINED', NULL, NULL, NULL)</v>
      </c>
      <c r="R8025" t="s">
        <v>10327</v>
      </c>
    </row>
    <row r="8026" spans="1:18" hidden="1" x14ac:dyDescent="0.25">
      <c r="A8026" s="7">
        <f>anotacoes!D8026</f>
        <v>40780</v>
      </c>
      <c r="B8026" t="str">
        <f>anotacoes!C8026</f>
        <v>WORLD CHAMPIONSHIPS PARIS 2011</v>
      </c>
      <c r="C8026" t="str">
        <f>anotacoes!E8026</f>
        <v>VASYLENKO</v>
      </c>
      <c r="D8026" t="str">
        <f>anotacoes!F8026</f>
        <v>MRVALJEVIC</v>
      </c>
      <c r="E8026" t="s">
        <v>10325</v>
      </c>
      <c r="F8026">
        <f>anotacoes!A8026</f>
        <v>119</v>
      </c>
      <c r="G8026">
        <f>anotacoes!B8026</f>
        <v>18</v>
      </c>
      <c r="H8026" t="str">
        <f>anotacoes!K8026</f>
        <v xml:space="preserve"> 00:01:44,245</v>
      </c>
      <c r="I8026" t="str">
        <f>anotacoes!L8026</f>
        <v xml:space="preserve"> 00:01:46,383</v>
      </c>
      <c r="J8026" t="str">
        <f>IF(L8026="PAUSE",E8026,IF(anotacoes!G8030=conversao_anotacoes!C8026,conversao_anotacoes!C8026,conversao_anotacoes!D8026))</f>
        <v>VASYLENKO</v>
      </c>
      <c r="K8026" t="str">
        <f t="shared" si="250"/>
        <v>MRVALJEVIC</v>
      </c>
      <c r="L8026" t="str">
        <f>UPPER(anotacoes!H8026)</f>
        <v>TRANSITION</v>
      </c>
      <c r="M8026" t="str">
        <f>IF(OR(L8026="ATTACK",L8026="FINTA"),"&lt;TECNICA&gt;",UPPER(anotacoes!I8026))</f>
        <v>WITHOUT ATTACK</v>
      </c>
      <c r="N8026" t="str">
        <f>IF(OR(L8026="ATTACK",L8026="FINTA"),UPPER(anotacoes!I8026),"")</f>
        <v/>
      </c>
      <c r="O8026" s="6" t="str">
        <f>IF(anotacoes!N8026=0,"",anotacoes!N8026)</f>
        <v/>
      </c>
      <c r="P8026" t="str">
        <f>IF(anotacoes!M8026=0,"",UPPER(anotacoes!M8026))</f>
        <v/>
      </c>
      <c r="Q8026" t="str">
        <f t="shared" si="251"/>
        <v>INSERT INTO CONVERSAO_LUTA_ACAO (cd_conversao, id_luta, sequencia, momento_inicio, momento_fim, quem_faz, quem_sofre, acao_tipo, acao, tecnica, direcao, pontuacao) VALUES (1, 119, 18, TRIM(' 00:01:44,245'), TRIM(' 00:01:46,383'), 'VASYLENKO', 'MRVALJEVIC', 'TRANSITION', 'WITHOUT ATTACK', NULL, NULL, NULL)</v>
      </c>
      <c r="R8026" t="s">
        <v>10327</v>
      </c>
    </row>
    <row r="8027" spans="1:18" hidden="1" x14ac:dyDescent="0.25">
      <c r="A8027" s="7">
        <f>anotacoes!D8027</f>
        <v>40780</v>
      </c>
      <c r="B8027" t="str">
        <f>anotacoes!C8027</f>
        <v>WORLD CHAMPIONSHIPS PARIS 2011</v>
      </c>
      <c r="C8027" t="str">
        <f>anotacoes!E8027</f>
        <v>VASYLENKO</v>
      </c>
      <c r="D8027" t="str">
        <f>anotacoes!F8027</f>
        <v>MRVALJEVIC</v>
      </c>
      <c r="E8027" t="s">
        <v>10325</v>
      </c>
      <c r="F8027">
        <f>anotacoes!A8027</f>
        <v>119</v>
      </c>
      <c r="G8027">
        <f>anotacoes!B8027</f>
        <v>19</v>
      </c>
      <c r="H8027" t="str">
        <f>anotacoes!K8027</f>
        <v xml:space="preserve"> 00:01:46,555</v>
      </c>
      <c r="I8027" t="str">
        <f>anotacoes!L8027</f>
        <v xml:space="preserve"> 00:01:51,526</v>
      </c>
      <c r="J8027" t="str">
        <f>IF(L8027="PAUSE",E8027,IF(anotacoes!G8031=conversao_anotacoes!C8027,conversao_anotacoes!C8027,conversao_anotacoes!D8027))</f>
        <v>&lt;ARBITRO_DESCONHECIDO&gt;</v>
      </c>
      <c r="K8027" t="str">
        <f t="shared" si="250"/>
        <v/>
      </c>
      <c r="L8027" t="str">
        <f>UPPER(anotacoes!H8027)</f>
        <v>PAUSE</v>
      </c>
      <c r="M8027" t="str">
        <f>IF(OR(L8027="ATTACK",L8027="FINTA"),"&lt;TECNICA&gt;",UPPER(anotacoes!I8027))</f>
        <v>&lt;NAO_CLASSIFICADO&gt;</v>
      </c>
      <c r="N8027" t="str">
        <f>IF(OR(L8027="ATTACK",L8027="FINTA"),UPPER(anotacoes!I8027),"")</f>
        <v/>
      </c>
      <c r="O8027" s="6" t="str">
        <f>IF(anotacoes!N8027=0,"",anotacoes!N8027)</f>
        <v/>
      </c>
      <c r="P8027" t="str">
        <f>IF(anotacoes!M8027=0,"",UPPER(anotacoes!M8027))</f>
        <v/>
      </c>
      <c r="Q8027" t="str">
        <f t="shared" si="251"/>
        <v>INSERT INTO CONVERSAO_LUTA_ACAO (cd_conversao, id_luta, sequencia, momento_inicio, momento_fim, quem_faz, quem_sofre, acao_tipo, acao, tecnica, direcao, pontuacao) VALUES (1, 119, 19, TRIM(' 00:01:46,555'), TRIM(' 00:01:51,526'), '&lt;ARBITRO_DESCONHECIDO&gt;', '', 'PAUSE', '&lt;NAO_CLASSIFICADO&gt;', NULL, NULL, NULL)</v>
      </c>
      <c r="R8027" t="s">
        <v>10327</v>
      </c>
    </row>
    <row r="8028" spans="1:18" hidden="1" x14ac:dyDescent="0.25">
      <c r="A8028" s="7">
        <f>anotacoes!D8028</f>
        <v>40780</v>
      </c>
      <c r="B8028" t="str">
        <f>anotacoes!C8028</f>
        <v>WORLD CHAMPIONSHIPS PARIS 2011</v>
      </c>
      <c r="C8028" t="str">
        <f>anotacoes!E8028</f>
        <v>VASYLENKO</v>
      </c>
      <c r="D8028" t="str">
        <f>anotacoes!F8028</f>
        <v>MRVALJEVIC</v>
      </c>
      <c r="E8028" t="s">
        <v>10325</v>
      </c>
      <c r="F8028">
        <f>anotacoes!A8028</f>
        <v>119</v>
      </c>
      <c r="G8028">
        <f>anotacoes!B8028</f>
        <v>20</v>
      </c>
      <c r="H8028" t="str">
        <f>anotacoes!K8028</f>
        <v xml:space="preserve"> 00:01:51,735</v>
      </c>
      <c r="I8028" t="str">
        <f>anotacoes!L8028</f>
        <v xml:space="preserve"> 00:01:54,266</v>
      </c>
      <c r="J8028" t="str">
        <f>IF(L8028="PAUSE",E8028,IF(anotacoes!G8032=conversao_anotacoes!C8028,conversao_anotacoes!C8028,conversao_anotacoes!D8028))</f>
        <v>VASYLENKO</v>
      </c>
      <c r="K8028" t="str">
        <f t="shared" si="250"/>
        <v>MRVALJEVIC</v>
      </c>
      <c r="L8028" t="str">
        <f>UPPER(anotacoes!H8028)</f>
        <v>DISPLACEMENT</v>
      </c>
      <c r="M8028" t="str">
        <f>IF(OR(L8028="ATTACK",L8028="FINTA"),"&lt;TECNICA&gt;",UPPER(anotacoes!I8028))</f>
        <v>2-3 STEP HESITANT LEFT</v>
      </c>
      <c r="N8028" t="str">
        <f>IF(OR(L8028="ATTACK",L8028="FINTA"),UPPER(anotacoes!I8028),"")</f>
        <v/>
      </c>
      <c r="O8028" s="6" t="str">
        <f>IF(anotacoes!N8028=0,"",anotacoes!N8028)</f>
        <v/>
      </c>
      <c r="P8028" t="str">
        <f>IF(anotacoes!M8028=0,"",UPPER(anotacoes!M8028))</f>
        <v/>
      </c>
      <c r="Q8028" t="str">
        <f t="shared" si="251"/>
        <v>INSERT INTO CONVERSAO_LUTA_ACAO (cd_conversao, id_luta, sequencia, momento_inicio, momento_fim, quem_faz, quem_sofre, acao_tipo, acao, tecnica, direcao, pontuacao) VALUES (1, 119, 20, TRIM(' 00:01:51,735'), TRIM(' 00:01:54,266'), 'VASYLENKO', 'MRVALJEVIC', 'DISPLACEMENT', '2-3 STEP HESITANT LEFT', NULL, NULL, NULL)</v>
      </c>
      <c r="R8028" t="s">
        <v>10327</v>
      </c>
    </row>
    <row r="8029" spans="1:18" hidden="1" x14ac:dyDescent="0.25">
      <c r="A8029" s="7">
        <f>anotacoes!D8029</f>
        <v>40780</v>
      </c>
      <c r="B8029" t="str">
        <f>anotacoes!C8029</f>
        <v>WORLD CHAMPIONSHIPS PARIS 2011</v>
      </c>
      <c r="C8029" t="str">
        <f>anotacoes!E8029</f>
        <v>VASYLENKO</v>
      </c>
      <c r="D8029" t="str">
        <f>anotacoes!F8029</f>
        <v>MRVALJEVIC</v>
      </c>
      <c r="E8029" t="s">
        <v>10325</v>
      </c>
      <c r="F8029">
        <f>anotacoes!A8029</f>
        <v>119</v>
      </c>
      <c r="G8029">
        <f>anotacoes!B8029</f>
        <v>21</v>
      </c>
      <c r="H8029" t="str">
        <f>anotacoes!K8029</f>
        <v xml:space="preserve"> 00:01:54,266</v>
      </c>
      <c r="I8029" t="str">
        <f>anotacoes!L8029</f>
        <v xml:space="preserve"> 00:01:55,378</v>
      </c>
      <c r="J8029" t="str">
        <f>IF(L8029="PAUSE",E8029,IF(anotacoes!G8033=conversao_anotacoes!C8029,conversao_anotacoes!C8029,conversao_anotacoes!D8029))</f>
        <v>VASYLENKO</v>
      </c>
      <c r="K8029" t="str">
        <f t="shared" si="250"/>
        <v>MRVALJEVIC</v>
      </c>
      <c r="L8029" t="str">
        <f>UPPER(anotacoes!H8029)</f>
        <v>GRIP TIME</v>
      </c>
      <c r="M8029" t="str">
        <f>IF(OR(L8029="ATTACK",L8029="FINTA"),"&lt;TECNICA&gt;",UPPER(anotacoes!I8029))</f>
        <v>RIGHT SLEEVE</v>
      </c>
      <c r="N8029" t="str">
        <f>IF(OR(L8029="ATTACK",L8029="FINTA"),UPPER(anotacoes!I8029),"")</f>
        <v/>
      </c>
      <c r="O8029" s="6" t="str">
        <f>IF(anotacoes!N8029=0,"",anotacoes!N8029)</f>
        <v/>
      </c>
      <c r="P8029" t="str">
        <f>IF(anotacoes!M8029=0,"",UPPER(anotacoes!M8029))</f>
        <v/>
      </c>
      <c r="Q8029" t="str">
        <f t="shared" si="251"/>
        <v>INSERT INTO CONVERSAO_LUTA_ACAO (cd_conversao, id_luta, sequencia, momento_inicio, momento_fim, quem_faz, quem_sofre, acao_tipo, acao, tecnica, direcao, pontuacao) VALUES (1, 119, 21, TRIM(' 00:01:54,266'), TRIM(' 00:01:55,378'), 'VASYLENKO', 'MRVALJEVIC', 'GRIP TIME', 'RIGHT SLEEVE', NULL, NULL, NULL)</v>
      </c>
      <c r="R8029" t="s">
        <v>10327</v>
      </c>
    </row>
    <row r="8030" spans="1:18" hidden="1" x14ac:dyDescent="0.25">
      <c r="A8030" s="7">
        <f>anotacoes!D8030</f>
        <v>40780</v>
      </c>
      <c r="B8030" t="str">
        <f>anotacoes!C8030</f>
        <v>WORLD CHAMPIONSHIPS PARIS 2011</v>
      </c>
      <c r="C8030" t="str">
        <f>anotacoes!E8030</f>
        <v>VASYLENKO</v>
      </c>
      <c r="D8030" t="str">
        <f>anotacoes!F8030</f>
        <v>MRVALJEVIC</v>
      </c>
      <c r="E8030" t="s">
        <v>10325</v>
      </c>
      <c r="F8030">
        <f>anotacoes!A8030</f>
        <v>119</v>
      </c>
      <c r="G8030">
        <f>anotacoes!B8030</f>
        <v>22</v>
      </c>
      <c r="H8030" t="str">
        <f>anotacoes!K8030</f>
        <v xml:space="preserve"> 00:01:55,378</v>
      </c>
      <c r="I8030" t="str">
        <f>anotacoes!L8030</f>
        <v xml:space="preserve"> 00:01:59,386</v>
      </c>
      <c r="J8030" t="str">
        <f>IF(L8030="PAUSE",E8030,IF(anotacoes!G8034=conversao_anotacoes!C8030,conversao_anotacoes!C8030,conversao_anotacoes!D8030))</f>
        <v>VASYLENKO</v>
      </c>
      <c r="K8030" t="str">
        <f t="shared" si="250"/>
        <v>MRVALJEVIC</v>
      </c>
      <c r="L8030" t="str">
        <f>UPPER(anotacoes!H8030)</f>
        <v>ATTACK</v>
      </c>
      <c r="M8030" t="str">
        <f>IF(OR(L8030="ATTACK",L8030="FINTA"),"&lt;TECNICA&gt;",UPPER(anotacoes!I8030))</f>
        <v>&lt;TECNICA&gt;</v>
      </c>
      <c r="N8030" t="str">
        <f>IF(OR(L8030="ATTACK",L8030="FINTA"),UPPER(anotacoes!I8030),"")</f>
        <v>SODE SEOI NAGE</v>
      </c>
      <c r="O8030" s="6">
        <f>IF(anotacoes!N8030=0,"",anotacoes!N8030)</f>
        <v>6</v>
      </c>
      <c r="P8030" t="str">
        <f>IF(anotacoes!M8030=0,"",UPPER(anotacoes!M8030))</f>
        <v/>
      </c>
      <c r="Q8030" t="str">
        <f t="shared" si="251"/>
        <v>INSERT INTO CONVERSAO_LUTA_ACAO (cd_conversao, id_luta, sequencia, momento_inicio, momento_fim, quem_faz, quem_sofre, acao_tipo, acao, tecnica, direcao, pontuacao) VALUES (1, 119, 22, TRIM(' 00:01:55,378'), TRIM(' 00:01:59,386'), 'VASYLENKO', 'MRVALJEVIC', 'ATTACK', '&lt;TECNICA&gt;', 'SODE SEOI NAGE', 6, NULL)</v>
      </c>
      <c r="R8030" t="s">
        <v>10327</v>
      </c>
    </row>
    <row r="8031" spans="1:18" hidden="1" x14ac:dyDescent="0.25">
      <c r="A8031" s="7">
        <f>anotacoes!D8031</f>
        <v>40780</v>
      </c>
      <c r="B8031" t="str">
        <f>anotacoes!C8031</f>
        <v>WORLD CHAMPIONSHIPS PARIS 2011</v>
      </c>
      <c r="C8031" t="str">
        <f>anotacoes!E8031</f>
        <v>VASYLENKO</v>
      </c>
      <c r="D8031" t="str">
        <f>anotacoes!F8031</f>
        <v>MRVALJEVIC</v>
      </c>
      <c r="E8031" t="s">
        <v>10325</v>
      </c>
      <c r="F8031">
        <f>anotacoes!A8031</f>
        <v>119</v>
      </c>
      <c r="G8031">
        <f>anotacoes!B8031</f>
        <v>23</v>
      </c>
      <c r="H8031" t="str">
        <f>anotacoes!K8031</f>
        <v xml:space="preserve"> 00:01:59,386</v>
      </c>
      <c r="I8031" t="str">
        <f>anotacoes!L8031</f>
        <v xml:space="preserve"> 00:02:17,199</v>
      </c>
      <c r="J8031" t="str">
        <f>IF(L8031="PAUSE",E8031,IF(anotacoes!G8035=conversao_anotacoes!C8031,conversao_anotacoes!C8031,conversao_anotacoes!D8031))</f>
        <v>VASYLENKO</v>
      </c>
      <c r="K8031" t="str">
        <f t="shared" si="250"/>
        <v>MRVALJEVIC</v>
      </c>
      <c r="L8031" t="str">
        <f>UPPER(anotacoes!H8031)</f>
        <v>GROUNDWORK COMBAT</v>
      </c>
      <c r="M8031" t="str">
        <f>IF(OR(L8031="ATTACK",L8031="FINTA"),"&lt;TECNICA&gt;",UPPER(anotacoes!I8031))</f>
        <v>TRYING TO ATTACK</v>
      </c>
      <c r="N8031" t="str">
        <f>IF(OR(L8031="ATTACK",L8031="FINTA"),UPPER(anotacoes!I8031),"")</f>
        <v/>
      </c>
      <c r="O8031" s="6" t="str">
        <f>IF(anotacoes!N8031=0,"",anotacoes!N8031)</f>
        <v/>
      </c>
      <c r="P8031" t="str">
        <f>IF(anotacoes!M8031=0,"",UPPER(anotacoes!M8031))</f>
        <v/>
      </c>
      <c r="Q8031" t="str">
        <f t="shared" si="251"/>
        <v>INSERT INTO CONVERSAO_LUTA_ACAO (cd_conversao, id_luta, sequencia, momento_inicio, momento_fim, quem_faz, quem_sofre, acao_tipo, acao, tecnica, direcao, pontuacao) VALUES (1, 119, 23, TRIM(' 00:01:59,386'), TRIM(' 00:02:17,199'), 'VASYLENKO', 'MRVALJEVIC', 'GROUNDWORK COMBAT', 'TRYING TO ATTACK', NULL, NULL, NULL)</v>
      </c>
      <c r="R8031" t="s">
        <v>10327</v>
      </c>
    </row>
    <row r="8032" spans="1:18" hidden="1" x14ac:dyDescent="0.25">
      <c r="A8032" s="7">
        <f>anotacoes!D8032</f>
        <v>40780</v>
      </c>
      <c r="B8032" t="str">
        <f>anotacoes!C8032</f>
        <v>WORLD CHAMPIONSHIPS PARIS 2011</v>
      </c>
      <c r="C8032" t="str">
        <f>anotacoes!E8032</f>
        <v>VASYLENKO</v>
      </c>
      <c r="D8032" t="str">
        <f>anotacoes!F8032</f>
        <v>MRVALJEVIC</v>
      </c>
      <c r="E8032" t="s">
        <v>10325</v>
      </c>
      <c r="F8032">
        <f>anotacoes!A8032</f>
        <v>119</v>
      </c>
      <c r="G8032">
        <f>anotacoes!B8032</f>
        <v>24</v>
      </c>
      <c r="H8032" t="str">
        <f>anotacoes!K8032</f>
        <v xml:space="preserve"> 00:02:17,387</v>
      </c>
      <c r="I8032" t="str">
        <f>anotacoes!L8032</f>
        <v xml:space="preserve"> 00:02:17,978</v>
      </c>
      <c r="J8032" t="str">
        <f>IF(L8032="PAUSE",E8032,IF(anotacoes!G8036=conversao_anotacoes!C8032,conversao_anotacoes!C8032,conversao_anotacoes!D8032))</f>
        <v>&lt;ARBITRO_DESCONHECIDO&gt;</v>
      </c>
      <c r="K8032" t="str">
        <f t="shared" si="250"/>
        <v/>
      </c>
      <c r="L8032" t="str">
        <f>UPPER(anotacoes!H8032)</f>
        <v>PAUSE</v>
      </c>
      <c r="M8032" t="str">
        <f>IF(OR(L8032="ATTACK",L8032="FINTA"),"&lt;TECNICA&gt;",UPPER(anotacoes!I8032))</f>
        <v>MODIFICATON OF SCORE</v>
      </c>
      <c r="N8032" t="str">
        <f>IF(OR(L8032="ATTACK",L8032="FINTA"),UPPER(anotacoes!I8032),"")</f>
        <v/>
      </c>
      <c r="O8032" s="6" t="str">
        <f>IF(anotacoes!N8032=0,"",anotacoes!N8032)</f>
        <v/>
      </c>
      <c r="P8032" t="str">
        <f>IF(anotacoes!M8032=0,"",UPPER(anotacoes!M8032))</f>
        <v/>
      </c>
      <c r="Q8032" t="str">
        <f t="shared" si="251"/>
        <v>INSERT INTO CONVERSAO_LUTA_ACAO (cd_conversao, id_luta, sequencia, momento_inicio, momento_fim, quem_faz, quem_sofre, acao_tipo, acao, tecnica, direcao, pontuacao) VALUES (1, 119, 24, TRIM(' 00:02:17,387'), TRIM(' 00:02:17,978'), '&lt;ARBITRO_DESCONHECIDO&gt;', '', 'PAUSE', 'MODIFICATON OF SCORE', NULL, NULL, NULL)</v>
      </c>
      <c r="R8032" t="s">
        <v>10327</v>
      </c>
    </row>
    <row r="8033" spans="1:18" hidden="1" x14ac:dyDescent="0.25">
      <c r="A8033" s="7">
        <f>anotacoes!D8033</f>
        <v>40780</v>
      </c>
      <c r="B8033" t="str">
        <f>anotacoes!C8033</f>
        <v>WORLD CHAMPIONSHIPS PARIS 2011</v>
      </c>
      <c r="C8033" t="str">
        <f>anotacoes!E8033</f>
        <v>VASYLENKO</v>
      </c>
      <c r="D8033" t="str">
        <f>anotacoes!F8033</f>
        <v>MRVALJEVIC</v>
      </c>
      <c r="E8033" t="s">
        <v>10325</v>
      </c>
      <c r="F8033">
        <f>anotacoes!A8033</f>
        <v>119</v>
      </c>
      <c r="G8033">
        <f>anotacoes!B8033</f>
        <v>25</v>
      </c>
      <c r="H8033" t="str">
        <f>anotacoes!K8033</f>
        <v xml:space="preserve"> 00:02:17,978</v>
      </c>
      <c r="I8033" t="str">
        <f>anotacoes!L8033</f>
        <v xml:space="preserve"> 00:02:18,486</v>
      </c>
      <c r="J8033" t="str">
        <f>IF(L8033="PAUSE",E8033,IF(anotacoes!G8037=conversao_anotacoes!C8033,conversao_anotacoes!C8033,conversao_anotacoes!D8033))</f>
        <v>VASYLENKO</v>
      </c>
      <c r="K8033" t="str">
        <f t="shared" si="250"/>
        <v>MRVALJEVIC</v>
      </c>
      <c r="L8033" t="str">
        <f>UPPER(anotacoes!H8033)</f>
        <v>ATTACK</v>
      </c>
      <c r="M8033" t="str">
        <f>IF(OR(L8033="ATTACK",L8033="FINTA"),"&lt;TECNICA&gt;",UPPER(anotacoes!I8033))</f>
        <v>&lt;TECNICA&gt;</v>
      </c>
      <c r="N8033" t="str">
        <f>IF(OR(L8033="ATTACK",L8033="FINTA"),UPPER(anotacoes!I8033),"")</f>
        <v>SODE SEOI NAGE</v>
      </c>
      <c r="O8033" s="6">
        <f>IF(anotacoes!N8033=0,"",anotacoes!N8033)</f>
        <v>6</v>
      </c>
      <c r="P8033" t="str">
        <f>IF(anotacoes!M8033=0,"",UPPER(anotacoes!M8033))</f>
        <v>YUKO</v>
      </c>
      <c r="Q8033" t="str">
        <f t="shared" si="251"/>
        <v>INSERT INTO CONVERSAO_LUTA_ACAO (cd_conversao, id_luta, sequencia, momento_inicio, momento_fim, quem_faz, quem_sofre, acao_tipo, acao, tecnica, direcao, pontuacao) VALUES (1, 119, 25, TRIM(' 00:02:17,978'), TRIM(' 00:02:18,486'), 'VASYLENKO', 'MRVALJEVIC', 'ATTACK', '&lt;TECNICA&gt;', 'SODE SEOI NAGE', 6, 'YUKO')</v>
      </c>
      <c r="R8033" t="s">
        <v>10327</v>
      </c>
    </row>
    <row r="8034" spans="1:18" hidden="1" x14ac:dyDescent="0.25">
      <c r="A8034" s="7">
        <f>anotacoes!D8034</f>
        <v>40780</v>
      </c>
      <c r="B8034" t="str">
        <f>anotacoes!C8034</f>
        <v>WORLD CHAMPIONSHIPS PARIS 2011</v>
      </c>
      <c r="C8034" t="str">
        <f>anotacoes!E8034</f>
        <v>VASYLENKO</v>
      </c>
      <c r="D8034" t="str">
        <f>anotacoes!F8034</f>
        <v>MRVALJEVIC</v>
      </c>
      <c r="E8034" t="s">
        <v>10325</v>
      </c>
      <c r="F8034">
        <f>anotacoes!A8034</f>
        <v>119</v>
      </c>
      <c r="G8034">
        <f>anotacoes!B8034</f>
        <v>26</v>
      </c>
      <c r="H8034" t="str">
        <f>anotacoes!K8034</f>
        <v xml:space="preserve"> 00:02:18,486</v>
      </c>
      <c r="I8034" t="str">
        <f>anotacoes!L8034</f>
        <v xml:space="preserve"> 00:02:26,390</v>
      </c>
      <c r="J8034" t="str">
        <f>IF(L8034="PAUSE",E8034,IF(anotacoes!G8038=conversao_anotacoes!C8034,conversao_anotacoes!C8034,conversao_anotacoes!D8034))</f>
        <v>&lt;ARBITRO_DESCONHECIDO&gt;</v>
      </c>
      <c r="K8034" t="str">
        <f t="shared" si="250"/>
        <v/>
      </c>
      <c r="L8034" t="str">
        <f>UPPER(anotacoes!H8034)</f>
        <v>PAUSE</v>
      </c>
      <c r="M8034" t="str">
        <f>IF(OR(L8034="ATTACK",L8034="FINTA"),"&lt;TECNICA&gt;",UPPER(anotacoes!I8034))</f>
        <v>&lt;NAO_CLASSIFICADO&gt;</v>
      </c>
      <c r="N8034" t="str">
        <f>IF(OR(L8034="ATTACK",L8034="FINTA"),UPPER(anotacoes!I8034),"")</f>
        <v/>
      </c>
      <c r="O8034" s="6" t="str">
        <f>IF(anotacoes!N8034=0,"",anotacoes!N8034)</f>
        <v/>
      </c>
      <c r="P8034" t="str">
        <f>IF(anotacoes!M8034=0,"",UPPER(anotacoes!M8034))</f>
        <v/>
      </c>
      <c r="Q8034" t="str">
        <f t="shared" si="251"/>
        <v>INSERT INTO CONVERSAO_LUTA_ACAO (cd_conversao, id_luta, sequencia, momento_inicio, momento_fim, quem_faz, quem_sofre, acao_tipo, acao, tecnica, direcao, pontuacao) VALUES (1, 119, 26, TRIM(' 00:02:18,486'), TRIM(' 00:02:26,390'), '&lt;ARBITRO_DESCONHECIDO&gt;', '', 'PAUSE', '&lt;NAO_CLASSIFICADO&gt;', NULL, NULL, NULL)</v>
      </c>
      <c r="R8034" t="s">
        <v>10327</v>
      </c>
    </row>
    <row r="8035" spans="1:18" hidden="1" x14ac:dyDescent="0.25">
      <c r="A8035" s="7">
        <f>anotacoes!D8035</f>
        <v>40780</v>
      </c>
      <c r="B8035" t="str">
        <f>anotacoes!C8035</f>
        <v>WORLD CHAMPIONSHIPS PARIS 2011</v>
      </c>
      <c r="C8035" t="str">
        <f>anotacoes!E8035</f>
        <v>VASYLENKO</v>
      </c>
      <c r="D8035" t="str">
        <f>anotacoes!F8035</f>
        <v>MRVALJEVIC</v>
      </c>
      <c r="E8035" t="s">
        <v>10325</v>
      </c>
      <c r="F8035">
        <f>anotacoes!A8035</f>
        <v>119</v>
      </c>
      <c r="G8035">
        <f>anotacoes!B8035</f>
        <v>27</v>
      </c>
      <c r="H8035" t="str">
        <f>anotacoes!K8035</f>
        <v xml:space="preserve"> 00:02:26,546</v>
      </c>
      <c r="I8035" t="str">
        <f>anotacoes!L8035</f>
        <v xml:space="preserve"> 00:02:29,434</v>
      </c>
      <c r="J8035" t="str">
        <f>IF(L8035="PAUSE",E8035,IF(anotacoes!G8039=conversao_anotacoes!C8035,conversao_anotacoes!C8035,conversao_anotacoes!D8035))</f>
        <v>VASYLENKO</v>
      </c>
      <c r="K8035" t="str">
        <f t="shared" si="250"/>
        <v>MRVALJEVIC</v>
      </c>
      <c r="L8035" t="str">
        <f>UPPER(anotacoes!H8035)</f>
        <v>DISPLACEMENT</v>
      </c>
      <c r="M8035" t="str">
        <f>IF(OR(L8035="ATTACK",L8035="FINTA"),"&lt;TECNICA&gt;",UPPER(anotacoes!I8035))</f>
        <v>CIRCULAR RIGHT</v>
      </c>
      <c r="N8035" t="str">
        <f>IF(OR(L8035="ATTACK",L8035="FINTA"),UPPER(anotacoes!I8035),"")</f>
        <v/>
      </c>
      <c r="O8035" s="6" t="str">
        <f>IF(anotacoes!N8035=0,"",anotacoes!N8035)</f>
        <v/>
      </c>
      <c r="P8035" t="str">
        <f>IF(anotacoes!M8035=0,"",UPPER(anotacoes!M8035))</f>
        <v/>
      </c>
      <c r="Q8035" t="str">
        <f t="shared" si="251"/>
        <v>INSERT INTO CONVERSAO_LUTA_ACAO (cd_conversao, id_luta, sequencia, momento_inicio, momento_fim, quem_faz, quem_sofre, acao_tipo, acao, tecnica, direcao, pontuacao) VALUES (1, 119, 27, TRIM(' 00:02:26,546'), TRIM(' 00:02:29,434'), 'VASYLENKO', 'MRVALJEVIC', 'DISPLACEMENT', 'CIRCULAR RIGHT', NULL, NULL, NULL)</v>
      </c>
      <c r="R8035" t="s">
        <v>10327</v>
      </c>
    </row>
    <row r="8036" spans="1:18" hidden="1" x14ac:dyDescent="0.25">
      <c r="A8036" s="7">
        <f>anotacoes!D8036</f>
        <v>40780</v>
      </c>
      <c r="B8036" t="str">
        <f>anotacoes!C8036</f>
        <v>WORLD CHAMPIONSHIPS PARIS 2011</v>
      </c>
      <c r="C8036" t="str">
        <f>anotacoes!E8036</f>
        <v>VASYLENKO</v>
      </c>
      <c r="D8036" t="str">
        <f>anotacoes!F8036</f>
        <v>MRVALJEVIC</v>
      </c>
      <c r="E8036" t="s">
        <v>10325</v>
      </c>
      <c r="F8036">
        <f>anotacoes!A8036</f>
        <v>119</v>
      </c>
      <c r="G8036">
        <f>anotacoes!B8036</f>
        <v>28</v>
      </c>
      <c r="H8036" t="str">
        <f>anotacoes!K8036</f>
        <v xml:space="preserve"> 00:02:29,434</v>
      </c>
      <c r="I8036" t="str">
        <f>anotacoes!L8036</f>
        <v xml:space="preserve"> 00:02:33,287</v>
      </c>
      <c r="J8036" t="str">
        <f>IF(L8036="PAUSE",E8036,IF(anotacoes!G8040=conversao_anotacoes!C8036,conversao_anotacoes!C8036,conversao_anotacoes!D8036))</f>
        <v>VASYLENKO</v>
      </c>
      <c r="K8036" t="str">
        <f t="shared" si="250"/>
        <v>MRVALJEVIC</v>
      </c>
      <c r="L8036" t="str">
        <f>UPPER(anotacoes!H8036)</f>
        <v>DISPLACEMENT</v>
      </c>
      <c r="M8036" t="str">
        <f>IF(OR(L8036="ATTACK",L8036="FINTA"),"&lt;TECNICA&gt;",UPPER(anotacoes!I8036))</f>
        <v>2-3 STEP HESITANT LEFT</v>
      </c>
      <c r="N8036" t="str">
        <f>IF(OR(L8036="ATTACK",L8036="FINTA"),UPPER(anotacoes!I8036),"")</f>
        <v/>
      </c>
      <c r="O8036" s="6" t="str">
        <f>IF(anotacoes!N8036=0,"",anotacoes!N8036)</f>
        <v/>
      </c>
      <c r="P8036" t="str">
        <f>IF(anotacoes!M8036=0,"",UPPER(anotacoes!M8036))</f>
        <v/>
      </c>
      <c r="Q8036" t="str">
        <f t="shared" si="251"/>
        <v>INSERT INTO CONVERSAO_LUTA_ACAO (cd_conversao, id_luta, sequencia, momento_inicio, momento_fim, quem_faz, quem_sofre, acao_tipo, acao, tecnica, direcao, pontuacao) VALUES (1, 119, 28, TRIM(' 00:02:29,434'), TRIM(' 00:02:33,287'), 'VASYLENKO', 'MRVALJEVIC', 'DISPLACEMENT', '2-3 STEP HESITANT LEFT', NULL, NULL, NULL)</v>
      </c>
      <c r="R8036" t="s">
        <v>10327</v>
      </c>
    </row>
    <row r="8037" spans="1:18" hidden="1" x14ac:dyDescent="0.25">
      <c r="A8037" s="7">
        <f>anotacoes!D8037</f>
        <v>40780</v>
      </c>
      <c r="B8037" t="str">
        <f>anotacoes!C8037</f>
        <v>WORLD CHAMPIONSHIPS PARIS 2011</v>
      </c>
      <c r="C8037" t="str">
        <f>anotacoes!E8037</f>
        <v>VASYLENKO</v>
      </c>
      <c r="D8037" t="str">
        <f>anotacoes!F8037</f>
        <v>MRVALJEVIC</v>
      </c>
      <c r="E8037" t="s">
        <v>10325</v>
      </c>
      <c r="F8037">
        <f>anotacoes!A8037</f>
        <v>119</v>
      </c>
      <c r="G8037">
        <f>anotacoes!B8037</f>
        <v>29</v>
      </c>
      <c r="H8037" t="str">
        <f>anotacoes!K8037</f>
        <v xml:space="preserve"> 00:02:33,287</v>
      </c>
      <c r="I8037" t="str">
        <f>anotacoes!L8037</f>
        <v xml:space="preserve"> 00:02:34,915</v>
      </c>
      <c r="J8037" t="str">
        <f>IF(L8037="PAUSE",E8037,IF(anotacoes!G8041=conversao_anotacoes!C8037,conversao_anotacoes!C8037,conversao_anotacoes!D8037))</f>
        <v>VASYLENKO</v>
      </c>
      <c r="K8037" t="str">
        <f t="shared" si="250"/>
        <v>MRVALJEVIC</v>
      </c>
      <c r="L8037" t="str">
        <f>UPPER(anotacoes!H8037)</f>
        <v>DISPLACEMENT</v>
      </c>
      <c r="M8037" t="str">
        <f>IF(OR(L8037="ATTACK",L8037="FINTA"),"&lt;TECNICA&gt;",UPPER(anotacoes!I8037))</f>
        <v>TRY TO GRIP WITH CONTACT</v>
      </c>
      <c r="N8037" t="str">
        <f>IF(OR(L8037="ATTACK",L8037="FINTA"),UPPER(anotacoes!I8037),"")</f>
        <v/>
      </c>
      <c r="O8037" s="6" t="str">
        <f>IF(anotacoes!N8037=0,"",anotacoes!N8037)</f>
        <v/>
      </c>
      <c r="P8037" t="str">
        <f>IF(anotacoes!M8037=0,"",UPPER(anotacoes!M8037))</f>
        <v/>
      </c>
      <c r="Q8037" t="str">
        <f t="shared" si="251"/>
        <v>INSERT INTO CONVERSAO_LUTA_ACAO (cd_conversao, id_luta, sequencia, momento_inicio, momento_fim, quem_faz, quem_sofre, acao_tipo, acao, tecnica, direcao, pontuacao) VALUES (1, 119, 29, TRIM(' 00:02:33,287'), TRIM(' 00:02:34,915'), 'VASYLENKO', 'MRVALJEVIC', 'DISPLACEMENT', 'TRY TO GRIP WITH CONTACT', NULL, NULL, NULL)</v>
      </c>
      <c r="R8037" t="s">
        <v>10327</v>
      </c>
    </row>
    <row r="8038" spans="1:18" hidden="1" x14ac:dyDescent="0.25">
      <c r="A8038" s="7">
        <f>anotacoes!D8038</f>
        <v>40780</v>
      </c>
      <c r="B8038" t="str">
        <f>anotacoes!C8038</f>
        <v>WORLD CHAMPIONSHIPS PARIS 2011</v>
      </c>
      <c r="C8038" t="str">
        <f>anotacoes!E8038</f>
        <v>VASYLENKO</v>
      </c>
      <c r="D8038" t="str">
        <f>anotacoes!F8038</f>
        <v>MRVALJEVIC</v>
      </c>
      <c r="E8038" t="s">
        <v>10325</v>
      </c>
      <c r="F8038">
        <f>anotacoes!A8038</f>
        <v>119</v>
      </c>
      <c r="G8038">
        <f>anotacoes!B8038</f>
        <v>30</v>
      </c>
      <c r="H8038" t="str">
        <f>anotacoes!K8038</f>
        <v xml:space="preserve"> 00:02:34,915</v>
      </c>
      <c r="I8038" t="str">
        <f>anotacoes!L8038</f>
        <v xml:space="preserve"> 00:02:34,915</v>
      </c>
      <c r="J8038" t="str">
        <f>IF(L8038="PAUSE",E8038,IF(anotacoes!G8042=conversao_anotacoes!C8038,conversao_anotacoes!C8038,conversao_anotacoes!D8038))</f>
        <v>VASYLENKO</v>
      </c>
      <c r="K8038" t="str">
        <f t="shared" si="250"/>
        <v>MRVALJEVIC</v>
      </c>
      <c r="L8038" t="str">
        <f>UPPER(anotacoes!H8038)</f>
        <v>GRIP TIME</v>
      </c>
      <c r="M8038" t="str">
        <f>IF(OR(L8038="ATTACK",L8038="FINTA"),"&lt;TECNICA&gt;",UPPER(anotacoes!I8038))</f>
        <v>LEFT COLLAR RIGHT COLLAR</v>
      </c>
      <c r="N8038" t="str">
        <f>IF(OR(L8038="ATTACK",L8038="FINTA"),UPPER(anotacoes!I8038),"")</f>
        <v/>
      </c>
      <c r="O8038" s="6" t="str">
        <f>IF(anotacoes!N8038=0,"",anotacoes!N8038)</f>
        <v/>
      </c>
      <c r="P8038" t="str">
        <f>IF(anotacoes!M8038=0,"",UPPER(anotacoes!M8038))</f>
        <v/>
      </c>
      <c r="Q8038" t="str">
        <f t="shared" si="251"/>
        <v>INSERT INTO CONVERSAO_LUTA_ACAO (cd_conversao, id_luta, sequencia, momento_inicio, momento_fim, quem_faz, quem_sofre, acao_tipo, acao, tecnica, direcao, pontuacao) VALUES (1, 119, 30, TRIM(' 00:02:34,915'), TRIM(' 00:02:34,915'), 'VASYLENKO', 'MRVALJEVIC', 'GRIP TIME', 'LEFT COLLAR RIGHT COLLAR', NULL, NULL, NULL)</v>
      </c>
      <c r="R8038" t="s">
        <v>10327</v>
      </c>
    </row>
    <row r="8039" spans="1:18" hidden="1" x14ac:dyDescent="0.25">
      <c r="A8039" s="7">
        <f>anotacoes!D8039</f>
        <v>40780</v>
      </c>
      <c r="B8039" t="str">
        <f>anotacoes!C8039</f>
        <v>WORLD CHAMPIONSHIPS PARIS 2011</v>
      </c>
      <c r="C8039" t="str">
        <f>anotacoes!E8039</f>
        <v>VASYLENKO</v>
      </c>
      <c r="D8039" t="str">
        <f>anotacoes!F8039</f>
        <v>MRVALJEVIC</v>
      </c>
      <c r="E8039" t="s">
        <v>10325</v>
      </c>
      <c r="F8039">
        <f>anotacoes!A8039</f>
        <v>119</v>
      </c>
      <c r="G8039">
        <f>anotacoes!B8039</f>
        <v>31</v>
      </c>
      <c r="H8039" t="str">
        <f>anotacoes!K8039</f>
        <v xml:space="preserve"> 00:02:34,915</v>
      </c>
      <c r="I8039" t="str">
        <f>anotacoes!L8039</f>
        <v xml:space="preserve"> 00:02:35,830</v>
      </c>
      <c r="J8039" t="str">
        <f>IF(L8039="PAUSE",E8039,IF(anotacoes!G8043=conversao_anotacoes!C8039,conversao_anotacoes!C8039,conversao_anotacoes!D8039))</f>
        <v>VASYLENKO</v>
      </c>
      <c r="K8039" t="str">
        <f t="shared" si="250"/>
        <v>MRVALJEVIC</v>
      </c>
      <c r="L8039" t="str">
        <f>UPPER(anotacoes!H8039)</f>
        <v>ATTACK</v>
      </c>
      <c r="M8039" t="str">
        <f>IF(OR(L8039="ATTACK",L8039="FINTA"),"&lt;TECNICA&gt;",UPPER(anotacoes!I8039))</f>
        <v>&lt;TECNICA&gt;</v>
      </c>
      <c r="N8039" t="str">
        <f>IF(OR(L8039="ATTACK",L8039="FINTA"),UPPER(anotacoes!I8039),"")</f>
        <v>SEOI NAGE</v>
      </c>
      <c r="O8039" s="6">
        <f>IF(anotacoes!N8039=0,"",anotacoes!N8039)</f>
        <v>4</v>
      </c>
      <c r="P8039" t="str">
        <f>IF(anotacoes!M8039=0,"",UPPER(anotacoes!M8039))</f>
        <v/>
      </c>
      <c r="Q8039" t="str">
        <f t="shared" si="251"/>
        <v>INSERT INTO CONVERSAO_LUTA_ACAO (cd_conversao, id_luta, sequencia, momento_inicio, momento_fim, quem_faz, quem_sofre, acao_tipo, acao, tecnica, direcao, pontuacao) VALUES (1, 119, 31, TRIM(' 00:02:34,915'), TRIM(' 00:02:35,830'), 'VASYLENKO', 'MRVALJEVIC', 'ATTACK', '&lt;TECNICA&gt;', 'SEOI NAGE', 4, NULL)</v>
      </c>
      <c r="R8039" t="s">
        <v>10327</v>
      </c>
    </row>
    <row r="8040" spans="1:18" hidden="1" x14ac:dyDescent="0.25">
      <c r="A8040" s="7">
        <f>anotacoes!D8040</f>
        <v>40780</v>
      </c>
      <c r="B8040" t="str">
        <f>anotacoes!C8040</f>
        <v>WORLD CHAMPIONSHIPS PARIS 2011</v>
      </c>
      <c r="C8040" t="str">
        <f>anotacoes!E8040</f>
        <v>VASYLENKO</v>
      </c>
      <c r="D8040" t="str">
        <f>anotacoes!F8040</f>
        <v>MRVALJEVIC</v>
      </c>
      <c r="E8040" t="s">
        <v>10325</v>
      </c>
      <c r="F8040">
        <f>anotacoes!A8040</f>
        <v>119</v>
      </c>
      <c r="G8040">
        <f>anotacoes!B8040</f>
        <v>32</v>
      </c>
      <c r="H8040" t="str">
        <f>anotacoes!K8040</f>
        <v xml:space="preserve"> 00:02:35,830</v>
      </c>
      <c r="I8040" t="str">
        <f>anotacoes!L8040</f>
        <v xml:space="preserve"> 00:04:02,747</v>
      </c>
      <c r="J8040" t="str">
        <f>IF(L8040="PAUSE",E8040,IF(anotacoes!G8044=conversao_anotacoes!C8040,conversao_anotacoes!C8040,conversao_anotacoes!D8040))</f>
        <v>VASYLENKO</v>
      </c>
      <c r="K8040" t="str">
        <f t="shared" si="250"/>
        <v>MRVALJEVIC</v>
      </c>
      <c r="L8040" t="str">
        <f>UPPER(anotacoes!H8040)</f>
        <v>GROUNDWORK COMBAT</v>
      </c>
      <c r="M8040" t="str">
        <f>IF(OR(L8040="ATTACK",L8040="FINTA"),"&lt;TECNICA&gt;",UPPER(anotacoes!I8040))</f>
        <v>TRYING TO ATTACK</v>
      </c>
      <c r="N8040" t="str">
        <f>IF(OR(L8040="ATTACK",L8040="FINTA"),UPPER(anotacoes!I8040),"")</f>
        <v/>
      </c>
      <c r="O8040" s="6" t="str">
        <f>IF(anotacoes!N8040=0,"",anotacoes!N8040)</f>
        <v/>
      </c>
      <c r="P8040" t="str">
        <f>IF(anotacoes!M8040=0,"",UPPER(anotacoes!M8040))</f>
        <v/>
      </c>
      <c r="Q8040" t="str">
        <f t="shared" si="251"/>
        <v>INSERT INTO CONVERSAO_LUTA_ACAO (cd_conversao, id_luta, sequencia, momento_inicio, momento_fim, quem_faz, quem_sofre, acao_tipo, acao, tecnica, direcao, pontuacao) VALUES (1, 119, 32, TRIM(' 00:02:35,830'), TRIM(' 00:04:02,747'), 'VASYLENKO', 'MRVALJEVIC', 'GROUNDWORK COMBAT', 'TRYING TO ATTACK', NULL, NULL, NULL)</v>
      </c>
      <c r="R8040" t="s">
        <v>10327</v>
      </c>
    </row>
    <row r="8041" spans="1:18" hidden="1" x14ac:dyDescent="0.25">
      <c r="A8041" s="7">
        <f>anotacoes!D8041</f>
        <v>40780</v>
      </c>
      <c r="B8041" t="str">
        <f>anotacoes!C8041</f>
        <v>WORLD CHAMPIONSHIPS PARIS 2011</v>
      </c>
      <c r="C8041" t="str">
        <f>anotacoes!E8041</f>
        <v>VASYLENKO</v>
      </c>
      <c r="D8041" t="str">
        <f>anotacoes!F8041</f>
        <v>MRVALJEVIC</v>
      </c>
      <c r="E8041" t="s">
        <v>10325</v>
      </c>
      <c r="F8041">
        <f>anotacoes!A8041</f>
        <v>119</v>
      </c>
      <c r="G8041">
        <f>anotacoes!B8041</f>
        <v>33</v>
      </c>
      <c r="H8041" t="str">
        <f>anotacoes!K8041</f>
        <v xml:space="preserve"> 00:04:02,989</v>
      </c>
      <c r="I8041" t="str">
        <f>anotacoes!L8041</f>
        <v xml:space="preserve"> 00:04:14,921</v>
      </c>
      <c r="J8041" t="str">
        <f>IF(L8041="PAUSE",E8041,IF(anotacoes!G8045=conversao_anotacoes!C8041,conversao_anotacoes!C8041,conversao_anotacoes!D8041))</f>
        <v>&lt;ARBITRO_DESCONHECIDO&gt;</v>
      </c>
      <c r="K8041" t="str">
        <f t="shared" si="250"/>
        <v/>
      </c>
      <c r="L8041" t="str">
        <f>UPPER(anotacoes!H8041)</f>
        <v>PAUSE</v>
      </c>
      <c r="M8041" t="str">
        <f>IF(OR(L8041="ATTACK",L8041="FINTA"),"&lt;TECNICA&gt;",UPPER(anotacoes!I8041))</f>
        <v>&lt;NAO_CLASSIFICADO&gt;</v>
      </c>
      <c r="N8041" t="str">
        <f>IF(OR(L8041="ATTACK",L8041="FINTA"),UPPER(anotacoes!I8041),"")</f>
        <v/>
      </c>
      <c r="O8041" s="6" t="str">
        <f>IF(anotacoes!N8041=0,"",anotacoes!N8041)</f>
        <v/>
      </c>
      <c r="P8041" t="str">
        <f>IF(anotacoes!M8041=0,"",UPPER(anotacoes!M8041))</f>
        <v/>
      </c>
      <c r="Q8041" t="str">
        <f t="shared" si="251"/>
        <v>INSERT INTO CONVERSAO_LUTA_ACAO (cd_conversao, id_luta, sequencia, momento_inicio, momento_fim, quem_faz, quem_sofre, acao_tipo, acao, tecnica, direcao, pontuacao) VALUES (1, 119, 33, TRIM(' 00:04:02,989'), TRIM(' 00:04:14,921'), '&lt;ARBITRO_DESCONHECIDO&gt;', '', 'PAUSE', '&lt;NAO_CLASSIFICADO&gt;', NULL, NULL, NULL)</v>
      </c>
      <c r="R8041" t="s">
        <v>10327</v>
      </c>
    </row>
    <row r="8042" spans="1:18" hidden="1" x14ac:dyDescent="0.25">
      <c r="A8042" s="7">
        <f>anotacoes!D8042</f>
        <v>40780</v>
      </c>
      <c r="B8042" t="str">
        <f>anotacoes!C8042</f>
        <v>WORLD CHAMPIONSHIPS PARIS 2011</v>
      </c>
      <c r="C8042" t="str">
        <f>anotacoes!E8042</f>
        <v>VASYLENKO</v>
      </c>
      <c r="D8042" t="str">
        <f>anotacoes!F8042</f>
        <v>MRVALJEVIC</v>
      </c>
      <c r="E8042" t="s">
        <v>10325</v>
      </c>
      <c r="F8042">
        <f>anotacoes!A8042</f>
        <v>119</v>
      </c>
      <c r="G8042">
        <f>anotacoes!B8042</f>
        <v>34</v>
      </c>
      <c r="H8042" t="str">
        <f>anotacoes!K8042</f>
        <v xml:space="preserve"> 00:04:15,112</v>
      </c>
      <c r="I8042" t="str">
        <f>anotacoes!L8042</f>
        <v xml:space="preserve"> 00:04:17,036</v>
      </c>
      <c r="J8042" t="str">
        <f>IF(L8042="PAUSE",E8042,IF(anotacoes!G8046=conversao_anotacoes!C8042,conversao_anotacoes!C8042,conversao_anotacoes!D8042))</f>
        <v>VASYLENKO</v>
      </c>
      <c r="K8042" t="str">
        <f t="shared" si="250"/>
        <v>MRVALJEVIC</v>
      </c>
      <c r="L8042" t="str">
        <f>UPPER(anotacoes!H8042)</f>
        <v>DISPLACEMENT</v>
      </c>
      <c r="M8042" t="str">
        <f>IF(OR(L8042="ATTACK",L8042="FINTA"),"&lt;TECNICA&gt;",UPPER(anotacoes!I8042))</f>
        <v>2-3 STEP HESITANT LEFT</v>
      </c>
      <c r="N8042" t="str">
        <f>IF(OR(L8042="ATTACK",L8042="FINTA"),UPPER(anotacoes!I8042),"")</f>
        <v/>
      </c>
      <c r="O8042" s="6" t="str">
        <f>IF(anotacoes!N8042=0,"",anotacoes!N8042)</f>
        <v/>
      </c>
      <c r="P8042" t="str">
        <f>IF(anotacoes!M8042=0,"",UPPER(anotacoes!M8042))</f>
        <v/>
      </c>
      <c r="Q8042" t="str">
        <f t="shared" si="251"/>
        <v>INSERT INTO CONVERSAO_LUTA_ACAO (cd_conversao, id_luta, sequencia, momento_inicio, momento_fim, quem_faz, quem_sofre, acao_tipo, acao, tecnica, direcao, pontuacao) VALUES (1, 119, 34, TRIM(' 00:04:15,112'), TRIM(' 00:04:17,036'), 'VASYLENKO', 'MRVALJEVIC', 'DISPLACEMENT', '2-3 STEP HESITANT LEFT', NULL, NULL, NULL)</v>
      </c>
      <c r="R8042" t="s">
        <v>10327</v>
      </c>
    </row>
    <row r="8043" spans="1:18" hidden="1" x14ac:dyDescent="0.25">
      <c r="A8043" s="7">
        <f>anotacoes!D8043</f>
        <v>40780</v>
      </c>
      <c r="B8043" t="str">
        <f>anotacoes!C8043</f>
        <v>WORLD CHAMPIONSHIPS PARIS 2011</v>
      </c>
      <c r="C8043" t="str">
        <f>anotacoes!E8043</f>
        <v>VASYLENKO</v>
      </c>
      <c r="D8043" t="str">
        <f>anotacoes!F8043</f>
        <v>MRVALJEVIC</v>
      </c>
      <c r="E8043" t="s">
        <v>10325</v>
      </c>
      <c r="F8043">
        <f>anotacoes!A8043</f>
        <v>119</v>
      </c>
      <c r="G8043">
        <f>anotacoes!B8043</f>
        <v>35</v>
      </c>
      <c r="H8043" t="str">
        <f>anotacoes!K8043</f>
        <v xml:space="preserve"> 00:04:17,036</v>
      </c>
      <c r="I8043" t="str">
        <f>anotacoes!L8043</f>
        <v xml:space="preserve"> 00:04:17,792</v>
      </c>
      <c r="J8043" t="str">
        <f>IF(L8043="PAUSE",E8043,IF(anotacoes!G8047=conversao_anotacoes!C8043,conversao_anotacoes!C8043,conversao_anotacoes!D8043))</f>
        <v>VASYLENKO</v>
      </c>
      <c r="K8043" t="str">
        <f t="shared" si="250"/>
        <v>MRVALJEVIC</v>
      </c>
      <c r="L8043" t="str">
        <f>UPPER(anotacoes!H8043)</f>
        <v>GRIP TIME</v>
      </c>
      <c r="M8043" t="str">
        <f>IF(OR(L8043="ATTACK",L8043="FINTA"),"&lt;TECNICA&gt;",UPPER(anotacoes!I8043))</f>
        <v>RIGHT SLEEVE LEFT SLEEVE</v>
      </c>
      <c r="N8043" t="str">
        <f>IF(OR(L8043="ATTACK",L8043="FINTA"),UPPER(anotacoes!I8043),"")</f>
        <v/>
      </c>
      <c r="O8043" s="6" t="str">
        <f>IF(anotacoes!N8043=0,"",anotacoes!N8043)</f>
        <v/>
      </c>
      <c r="P8043" t="str">
        <f>IF(anotacoes!M8043=0,"",UPPER(anotacoes!M8043))</f>
        <v/>
      </c>
      <c r="Q8043" t="str">
        <f t="shared" si="251"/>
        <v>INSERT INTO CONVERSAO_LUTA_ACAO (cd_conversao, id_luta, sequencia, momento_inicio, momento_fim, quem_faz, quem_sofre, acao_tipo, acao, tecnica, direcao, pontuacao) VALUES (1, 119, 35, TRIM(' 00:04:17,036'), TRIM(' 00:04:17,792'), 'VASYLENKO', 'MRVALJEVIC', 'GRIP TIME', 'RIGHT SLEEVE LEFT SLEEVE', NULL, NULL, NULL)</v>
      </c>
      <c r="R8043" t="s">
        <v>10327</v>
      </c>
    </row>
    <row r="8044" spans="1:18" hidden="1" x14ac:dyDescent="0.25">
      <c r="A8044" s="7">
        <f>anotacoes!D8044</f>
        <v>40780</v>
      </c>
      <c r="B8044" t="str">
        <f>anotacoes!C8044</f>
        <v>WORLD CHAMPIONSHIPS PARIS 2011</v>
      </c>
      <c r="C8044" t="str">
        <f>anotacoes!E8044</f>
        <v>VASYLENKO</v>
      </c>
      <c r="D8044" t="str">
        <f>anotacoes!F8044</f>
        <v>MRVALJEVIC</v>
      </c>
      <c r="E8044" t="s">
        <v>10325</v>
      </c>
      <c r="F8044">
        <f>anotacoes!A8044</f>
        <v>119</v>
      </c>
      <c r="G8044">
        <f>anotacoes!B8044</f>
        <v>36</v>
      </c>
      <c r="H8044" t="str">
        <f>anotacoes!K8044</f>
        <v xml:space="preserve"> 00:04:17,792</v>
      </c>
      <c r="I8044" t="str">
        <f>anotacoes!L8044</f>
        <v xml:space="preserve"> 00:05:01,799</v>
      </c>
      <c r="J8044" t="str">
        <f>IF(L8044="PAUSE",E8044,IF(anotacoes!G8048=conversao_anotacoes!C8044,conversao_anotacoes!C8044,conversao_anotacoes!D8044))</f>
        <v>VASYLENKO</v>
      </c>
      <c r="K8044" t="str">
        <f t="shared" si="250"/>
        <v>MRVALJEVIC</v>
      </c>
      <c r="L8044" t="str">
        <f>UPPER(anotacoes!H8044)</f>
        <v>ATTACK</v>
      </c>
      <c r="M8044" t="str">
        <f>IF(OR(L8044="ATTACK",L8044="FINTA"),"&lt;TECNICA&gt;",UPPER(anotacoes!I8044))</f>
        <v>&lt;TECNICA&gt;</v>
      </c>
      <c r="N8044" t="str">
        <f>IF(OR(L8044="ATTACK",L8044="FINTA"),UPPER(anotacoes!I8044),"")</f>
        <v>SEOI NAGE</v>
      </c>
      <c r="O8044" s="6">
        <f>IF(anotacoes!N8044=0,"",anotacoes!N8044)</f>
        <v>4</v>
      </c>
      <c r="P8044" t="str">
        <f>IF(anotacoes!M8044=0,"",UPPER(anotacoes!M8044))</f>
        <v/>
      </c>
      <c r="Q8044" t="str">
        <f t="shared" si="251"/>
        <v>INSERT INTO CONVERSAO_LUTA_ACAO (cd_conversao, id_luta, sequencia, momento_inicio, momento_fim, quem_faz, quem_sofre, acao_tipo, acao, tecnica, direcao, pontuacao) VALUES (1, 119, 36, TRIM(' 00:04:17,792'), TRIM(' 00:05:01,799'), 'VASYLENKO', 'MRVALJEVIC', 'ATTACK', '&lt;TECNICA&gt;', 'SEOI NAGE', 4, NULL)</v>
      </c>
      <c r="R8044" t="s">
        <v>10327</v>
      </c>
    </row>
    <row r="8045" spans="1:18" hidden="1" x14ac:dyDescent="0.25">
      <c r="A8045" s="7">
        <f>anotacoes!D8045</f>
        <v>40780</v>
      </c>
      <c r="B8045" t="str">
        <f>anotacoes!C8045</f>
        <v>WORLD CHAMPIONSHIPS PARIS 2011</v>
      </c>
      <c r="C8045" t="str">
        <f>anotacoes!E8045</f>
        <v>VASYLENKO</v>
      </c>
      <c r="D8045" t="str">
        <f>anotacoes!F8045</f>
        <v>MRVALJEVIC</v>
      </c>
      <c r="E8045" t="s">
        <v>10325</v>
      </c>
      <c r="F8045">
        <f>anotacoes!A8045</f>
        <v>119</v>
      </c>
      <c r="G8045">
        <f>anotacoes!B8045</f>
        <v>37</v>
      </c>
      <c r="H8045" t="str">
        <f>anotacoes!K8045</f>
        <v xml:space="preserve"> 00:05:01,984</v>
      </c>
      <c r="I8045" t="str">
        <f>anotacoes!L8045</f>
        <v xml:space="preserve"> 00:05:16,007</v>
      </c>
      <c r="J8045" t="str">
        <f>IF(L8045="PAUSE",E8045,IF(anotacoes!G8049=conversao_anotacoes!C8045,conversao_anotacoes!C8045,conversao_anotacoes!D8045))</f>
        <v>&lt;ARBITRO_DESCONHECIDO&gt;</v>
      </c>
      <c r="K8045" t="str">
        <f t="shared" si="250"/>
        <v/>
      </c>
      <c r="L8045" t="str">
        <f>UPPER(anotacoes!H8045)</f>
        <v>PAUSE</v>
      </c>
      <c r="M8045" t="str">
        <f>IF(OR(L8045="ATTACK",L8045="FINTA"),"&lt;TECNICA&gt;",UPPER(anotacoes!I8045))</f>
        <v>&lt;NAO_CLASSIFICADO&gt;</v>
      </c>
      <c r="N8045" t="str">
        <f>IF(OR(L8045="ATTACK",L8045="FINTA"),UPPER(anotacoes!I8045),"")</f>
        <v/>
      </c>
      <c r="O8045" s="6" t="str">
        <f>IF(anotacoes!N8045=0,"",anotacoes!N8045)</f>
        <v/>
      </c>
      <c r="P8045" t="str">
        <f>IF(anotacoes!M8045=0,"",UPPER(anotacoes!M8045))</f>
        <v/>
      </c>
      <c r="Q8045" t="str">
        <f t="shared" si="251"/>
        <v>INSERT INTO CONVERSAO_LUTA_ACAO (cd_conversao, id_luta, sequencia, momento_inicio, momento_fim, quem_faz, quem_sofre, acao_tipo, acao, tecnica, direcao, pontuacao) VALUES (1, 119, 37, TRIM(' 00:05:01,984'), TRIM(' 00:05:16,007'), '&lt;ARBITRO_DESCONHECIDO&gt;', '', 'PAUSE', '&lt;NAO_CLASSIFICADO&gt;', NULL, NULL, NULL)</v>
      </c>
      <c r="R8045" t="s">
        <v>10327</v>
      </c>
    </row>
    <row r="8046" spans="1:18" hidden="1" x14ac:dyDescent="0.25">
      <c r="A8046" s="7">
        <f>anotacoes!D8046</f>
        <v>40780</v>
      </c>
      <c r="B8046" t="str">
        <f>anotacoes!C8046</f>
        <v>WORLD CHAMPIONSHIPS PARIS 2011</v>
      </c>
      <c r="C8046" t="str">
        <f>anotacoes!E8046</f>
        <v>VASYLENKO</v>
      </c>
      <c r="D8046" t="str">
        <f>anotacoes!F8046</f>
        <v>MRVALJEVIC</v>
      </c>
      <c r="E8046" t="s">
        <v>10325</v>
      </c>
      <c r="F8046">
        <f>anotacoes!A8046</f>
        <v>119</v>
      </c>
      <c r="G8046">
        <f>anotacoes!B8046</f>
        <v>38</v>
      </c>
      <c r="H8046" t="str">
        <f>anotacoes!K8046</f>
        <v xml:space="preserve"> 00:05:16,007</v>
      </c>
      <c r="I8046" t="str">
        <f>anotacoes!L8046</f>
        <v xml:space="preserve"> 00:05:20,050</v>
      </c>
      <c r="J8046" t="str">
        <f>IF(L8046="PAUSE",E8046,IF(anotacoes!G8050=conversao_anotacoes!C8046,conversao_anotacoes!C8046,conversao_anotacoes!D8046))</f>
        <v>VASYLENKO</v>
      </c>
      <c r="K8046" t="str">
        <f t="shared" si="250"/>
        <v>MRVALJEVIC</v>
      </c>
      <c r="L8046" t="str">
        <f>UPPER(anotacoes!H8046)</f>
        <v>GRIP TIME</v>
      </c>
      <c r="M8046" t="str">
        <f>IF(OR(L8046="ATTACK",L8046="FINTA"),"&lt;TECNICA&gt;",UPPER(anotacoes!I8046))</f>
        <v>LEFT COLLAR</v>
      </c>
      <c r="N8046" t="str">
        <f>IF(OR(L8046="ATTACK",L8046="FINTA"),UPPER(anotacoes!I8046),"")</f>
        <v/>
      </c>
      <c r="O8046" s="6" t="str">
        <f>IF(anotacoes!N8046=0,"",anotacoes!N8046)</f>
        <v/>
      </c>
      <c r="P8046" t="str">
        <f>IF(anotacoes!M8046=0,"",UPPER(anotacoes!M8046))</f>
        <v/>
      </c>
      <c r="Q8046" t="str">
        <f t="shared" si="251"/>
        <v>INSERT INTO CONVERSAO_LUTA_ACAO (cd_conversao, id_luta, sequencia, momento_inicio, momento_fim, quem_faz, quem_sofre, acao_tipo, acao, tecnica, direcao, pontuacao) VALUES (1, 119, 38, TRIM(' 00:05:16,007'), TRIM(' 00:05:20,050'), 'VASYLENKO', 'MRVALJEVIC', 'GRIP TIME', 'LEFT COLLAR', NULL, NULL, NULL)</v>
      </c>
      <c r="R8046" t="s">
        <v>10327</v>
      </c>
    </row>
    <row r="8047" spans="1:18" hidden="1" x14ac:dyDescent="0.25">
      <c r="A8047" s="7">
        <f>anotacoes!D8047</f>
        <v>40780</v>
      </c>
      <c r="B8047" t="str">
        <f>anotacoes!C8047</f>
        <v>WORLD CHAMPIONSHIPS PARIS 2011</v>
      </c>
      <c r="C8047" t="str">
        <f>anotacoes!E8047</f>
        <v>VASYLENKO</v>
      </c>
      <c r="D8047" t="str">
        <f>anotacoes!F8047</f>
        <v>MRVALJEVIC</v>
      </c>
      <c r="E8047" t="s">
        <v>10325</v>
      </c>
      <c r="F8047">
        <f>anotacoes!A8047</f>
        <v>119</v>
      </c>
      <c r="G8047">
        <f>anotacoes!B8047</f>
        <v>39</v>
      </c>
      <c r="H8047" t="str">
        <f>anotacoes!K8047</f>
        <v xml:space="preserve"> 00:05:20,050</v>
      </c>
      <c r="I8047" t="str">
        <f>anotacoes!L8047</f>
        <v xml:space="preserve"> 00:05:27,015</v>
      </c>
      <c r="J8047" t="str">
        <f>IF(L8047="PAUSE",E8047,IF(anotacoes!G8051=conversao_anotacoes!C8047,conversao_anotacoes!C8047,conversao_anotacoes!D8047))</f>
        <v>&lt;ARBITRO_DESCONHECIDO&gt;</v>
      </c>
      <c r="K8047" t="str">
        <f t="shared" si="250"/>
        <v/>
      </c>
      <c r="L8047" t="str">
        <f>UPPER(anotacoes!H8047)</f>
        <v>PAUSE</v>
      </c>
      <c r="M8047" t="str">
        <f>IF(OR(L8047="ATTACK",L8047="FINTA"),"&lt;TECNICA&gt;",UPPER(anotacoes!I8047))</f>
        <v>&lt;NAO_CLASSIFICADO&gt;</v>
      </c>
      <c r="N8047" t="str">
        <f>IF(OR(L8047="ATTACK",L8047="FINTA"),UPPER(anotacoes!I8047),"")</f>
        <v/>
      </c>
      <c r="O8047" s="6" t="str">
        <f>IF(anotacoes!N8047=0,"",anotacoes!N8047)</f>
        <v/>
      </c>
      <c r="P8047" t="str">
        <f>IF(anotacoes!M8047=0,"",UPPER(anotacoes!M8047))</f>
        <v/>
      </c>
      <c r="Q8047" t="str">
        <f t="shared" si="251"/>
        <v>INSERT INTO CONVERSAO_LUTA_ACAO (cd_conversao, id_luta, sequencia, momento_inicio, momento_fim, quem_faz, quem_sofre, acao_tipo, acao, tecnica, direcao, pontuacao) VALUES (1, 119, 39, TRIM(' 00:05:20,050'), TRIM(' 00:05:27,015'), '&lt;ARBITRO_DESCONHECIDO&gt;', '', 'PAUSE', '&lt;NAO_CLASSIFICADO&gt;', NULL, NULL, NULL)</v>
      </c>
      <c r="R8047" t="s">
        <v>10327</v>
      </c>
    </row>
    <row r="8048" spans="1:18" hidden="1" x14ac:dyDescent="0.25">
      <c r="A8048" s="7">
        <f>anotacoes!D8048</f>
        <v>40780</v>
      </c>
      <c r="B8048" t="str">
        <f>anotacoes!C8048</f>
        <v>WORLD CHAMPIONSHIPS PARIS 2011</v>
      </c>
      <c r="C8048" t="str">
        <f>anotacoes!E8048</f>
        <v>VASYLENKO</v>
      </c>
      <c r="D8048" t="str">
        <f>anotacoes!F8048</f>
        <v>MRVALJEVIC</v>
      </c>
      <c r="E8048" t="s">
        <v>10325</v>
      </c>
      <c r="F8048">
        <f>anotacoes!A8048</f>
        <v>119</v>
      </c>
      <c r="G8048">
        <f>anotacoes!B8048</f>
        <v>40</v>
      </c>
      <c r="H8048" t="str">
        <f>anotacoes!K8048</f>
        <v xml:space="preserve"> 00:05:27,015</v>
      </c>
      <c r="I8048" t="str">
        <f>anotacoes!L8048</f>
        <v xml:space="preserve"> 00:05:28,709</v>
      </c>
      <c r="J8048" t="str">
        <f>IF(L8048="PAUSE",E8048,IF(anotacoes!G8052=conversao_anotacoes!C8048,conversao_anotacoes!C8048,conversao_anotacoes!D8048))</f>
        <v>VASYLENKO</v>
      </c>
      <c r="K8048" t="str">
        <f t="shared" ref="K8048:K8111" si="252">IF(J8048=E8048,"",IF(J8048=C8048,D8048,C8048))</f>
        <v>MRVALJEVIC</v>
      </c>
      <c r="L8048" t="str">
        <f>UPPER(anotacoes!H8048)</f>
        <v>DISPLACEMENT</v>
      </c>
      <c r="M8048" t="str">
        <f>IF(OR(L8048="ATTACK",L8048="FINTA"),"&lt;TECNICA&gt;",UPPER(anotacoes!I8048))</f>
        <v>2-3 STEP HESITANT LEFT</v>
      </c>
      <c r="N8048" t="str">
        <f>IF(OR(L8048="ATTACK",L8048="FINTA"),UPPER(anotacoes!I8048),"")</f>
        <v/>
      </c>
      <c r="O8048" s="6" t="str">
        <f>IF(anotacoes!N8048=0,"",anotacoes!N8048)</f>
        <v/>
      </c>
      <c r="P8048" t="str">
        <f>IF(anotacoes!M8048=0,"",UPPER(anotacoes!M8048))</f>
        <v/>
      </c>
      <c r="Q8048" t="str">
        <f t="shared" ref="Q8048:Q8111" si="253">CONCATENATE("INSERT INTO CONVERSAO_LUTA_ACAO (cd_conversao, id_luta, sequencia, momento_inicio, momento_fim, quem_faz, quem_sofre, acao_tipo, acao, tecnica, direcao, pontuacao) VALUES (1, ",F8048,", ",G8048,", ","TRIM('",H8048,"')",", ","TRIM('",I8048,"')",", ","'",J8048,"'",", ","'",K8048,"'",", ","'",L8048,"'",", ","'",M8048,"'",", ",IF(N8048="","NULL",CONCATENATE("'",N8048,"'")),", ",IF(O8048="","NULL",O8048),", ",IF(P8048="","NULL",CONCATENATE("'",P8048,"'")),")")</f>
        <v>INSERT INTO CONVERSAO_LUTA_ACAO (cd_conversao, id_luta, sequencia, momento_inicio, momento_fim, quem_faz, quem_sofre, acao_tipo, acao, tecnica, direcao, pontuacao) VALUES (1, 119, 40, TRIM(' 00:05:27,015'), TRIM(' 00:05:28,709'), 'VASYLENKO', 'MRVALJEVIC', 'DISPLACEMENT', '2-3 STEP HESITANT LEFT', NULL, NULL, NULL)</v>
      </c>
      <c r="R8048" t="s">
        <v>10327</v>
      </c>
    </row>
    <row r="8049" spans="1:18" hidden="1" x14ac:dyDescent="0.25">
      <c r="A8049" s="7">
        <f>anotacoes!D8049</f>
        <v>40780</v>
      </c>
      <c r="B8049" t="str">
        <f>anotacoes!C8049</f>
        <v>WORLD CHAMPIONSHIPS PARIS 2011</v>
      </c>
      <c r="C8049" t="str">
        <f>anotacoes!E8049</f>
        <v>VASYLENKO</v>
      </c>
      <c r="D8049" t="str">
        <f>anotacoes!F8049</f>
        <v>MRVALJEVIC</v>
      </c>
      <c r="E8049" t="s">
        <v>10325</v>
      </c>
      <c r="F8049">
        <f>anotacoes!A8049</f>
        <v>119</v>
      </c>
      <c r="G8049">
        <f>anotacoes!B8049</f>
        <v>41</v>
      </c>
      <c r="H8049" t="str">
        <f>anotacoes!K8049</f>
        <v xml:space="preserve"> 00:05:28,709</v>
      </c>
      <c r="I8049" t="str">
        <f>anotacoes!L8049</f>
        <v xml:space="preserve"> 00:05:38,520</v>
      </c>
      <c r="J8049" t="str">
        <f>IF(L8049="PAUSE",E8049,IF(anotacoes!G8053=conversao_anotacoes!C8049,conversao_anotacoes!C8049,conversao_anotacoes!D8049))</f>
        <v>VASYLENKO</v>
      </c>
      <c r="K8049" t="str">
        <f t="shared" si="252"/>
        <v>MRVALJEVIC</v>
      </c>
      <c r="L8049" t="str">
        <f>UPPER(anotacoes!H8049)</f>
        <v>GRIP TIME</v>
      </c>
      <c r="M8049" t="str">
        <f>IF(OR(L8049="ATTACK",L8049="FINTA"),"&lt;TECNICA&gt;",UPPER(anotacoes!I8049))</f>
        <v>RIGHT SLEEVE LEFT SLEEVE</v>
      </c>
      <c r="N8049" t="str">
        <f>IF(OR(L8049="ATTACK",L8049="FINTA"),UPPER(anotacoes!I8049),"")</f>
        <v/>
      </c>
      <c r="O8049" s="6" t="str">
        <f>IF(anotacoes!N8049=0,"",anotacoes!N8049)</f>
        <v/>
      </c>
      <c r="P8049" t="str">
        <f>IF(anotacoes!M8049=0,"",UPPER(anotacoes!M8049))</f>
        <v/>
      </c>
      <c r="Q8049" t="str">
        <f t="shared" si="253"/>
        <v>INSERT INTO CONVERSAO_LUTA_ACAO (cd_conversao, id_luta, sequencia, momento_inicio, momento_fim, quem_faz, quem_sofre, acao_tipo, acao, tecnica, direcao, pontuacao) VALUES (1, 119, 41, TRIM(' 00:05:28,709'), TRIM(' 00:05:38,520'), 'VASYLENKO', 'MRVALJEVIC', 'GRIP TIME', 'RIGHT SLEEVE LEFT SLEEVE', NULL, NULL, NULL)</v>
      </c>
      <c r="R8049" t="s">
        <v>10327</v>
      </c>
    </row>
    <row r="8050" spans="1:18" hidden="1" x14ac:dyDescent="0.25">
      <c r="A8050" s="7">
        <f>anotacoes!D8050</f>
        <v>40780</v>
      </c>
      <c r="B8050" t="str">
        <f>anotacoes!C8050</f>
        <v>WORLD CHAMPIONSHIPS PARIS 2011</v>
      </c>
      <c r="C8050" t="str">
        <f>anotacoes!E8050</f>
        <v>VASYLENKO</v>
      </c>
      <c r="D8050" t="str">
        <f>anotacoes!F8050</f>
        <v>MRVALJEVIC</v>
      </c>
      <c r="E8050" t="s">
        <v>10325</v>
      </c>
      <c r="F8050">
        <f>anotacoes!A8050</f>
        <v>119</v>
      </c>
      <c r="G8050">
        <f>anotacoes!B8050</f>
        <v>42</v>
      </c>
      <c r="H8050" t="str">
        <f>anotacoes!K8050</f>
        <v xml:space="preserve"> 00:05:38,520</v>
      </c>
      <c r="I8050" t="str">
        <f>anotacoes!L8050</f>
        <v xml:space="preserve"> 00:05:40,267</v>
      </c>
      <c r="J8050" t="str">
        <f>IF(L8050="PAUSE",E8050,IF(anotacoes!G8054=conversao_anotacoes!C8050,conversao_anotacoes!C8050,conversao_anotacoes!D8050))</f>
        <v>VASYLENKO</v>
      </c>
      <c r="K8050" t="str">
        <f t="shared" si="252"/>
        <v>MRVALJEVIC</v>
      </c>
      <c r="L8050" t="str">
        <f>UPPER(anotacoes!H8050)</f>
        <v>DEFENSE</v>
      </c>
      <c r="M8050" t="str">
        <f>IF(OR(L8050="ATTACK",L8050="FINTA"),"&lt;TECNICA&gt;",UPPER(anotacoes!I8050))</f>
        <v>TAE-SABAKI RIGHT INCLINED</v>
      </c>
      <c r="N8050" t="str">
        <f>IF(OR(L8050="ATTACK",L8050="FINTA"),UPPER(anotacoes!I8050),"")</f>
        <v/>
      </c>
      <c r="O8050" s="6" t="str">
        <f>IF(anotacoes!N8050=0,"",anotacoes!N8050)</f>
        <v/>
      </c>
      <c r="P8050" t="str">
        <f>IF(anotacoes!M8050=0,"",UPPER(anotacoes!M8050))</f>
        <v/>
      </c>
      <c r="Q8050" t="str">
        <f t="shared" si="253"/>
        <v>INSERT INTO CONVERSAO_LUTA_ACAO (cd_conversao, id_luta, sequencia, momento_inicio, momento_fim, quem_faz, quem_sofre, acao_tipo, acao, tecnica, direcao, pontuacao) VALUES (1, 119, 42, TRIM(' 00:05:38,520'), TRIM(' 00:05:40,267'), 'VASYLENKO', 'MRVALJEVIC', 'DEFENSE', 'TAE-SABAKI RIGHT INCLINED', NULL, NULL, NULL)</v>
      </c>
      <c r="R8050" t="s">
        <v>10327</v>
      </c>
    </row>
    <row r="8051" spans="1:18" hidden="1" x14ac:dyDescent="0.25">
      <c r="A8051" s="7">
        <f>anotacoes!D8051</f>
        <v>40780</v>
      </c>
      <c r="B8051" t="str">
        <f>anotacoes!C8051</f>
        <v>WORLD CHAMPIONSHIPS PARIS 2011</v>
      </c>
      <c r="C8051" t="str">
        <f>anotacoes!E8051</f>
        <v>VASYLENKO</v>
      </c>
      <c r="D8051" t="str">
        <f>anotacoes!F8051</f>
        <v>MRVALJEVIC</v>
      </c>
      <c r="E8051" t="s">
        <v>10325</v>
      </c>
      <c r="F8051">
        <f>anotacoes!A8051</f>
        <v>119</v>
      </c>
      <c r="G8051">
        <f>anotacoes!B8051</f>
        <v>43</v>
      </c>
      <c r="H8051" t="str">
        <f>anotacoes!K8051</f>
        <v xml:space="preserve"> 00:05:40,434</v>
      </c>
      <c r="I8051" t="str">
        <f>anotacoes!L8051</f>
        <v xml:space="preserve"> 00:05:53,381</v>
      </c>
      <c r="J8051" t="str">
        <f>IF(L8051="PAUSE",E8051,IF(anotacoes!G8055=conversao_anotacoes!C8051,conversao_anotacoes!C8051,conversao_anotacoes!D8051))</f>
        <v>VASYLENKO</v>
      </c>
      <c r="K8051" t="str">
        <f t="shared" si="252"/>
        <v>MRVALJEVIC</v>
      </c>
      <c r="L8051" t="str">
        <f>UPPER(anotacoes!H8051)</f>
        <v>GROUNDWORK COMBAT</v>
      </c>
      <c r="M8051" t="str">
        <f>IF(OR(L8051="ATTACK",L8051="FINTA"),"&lt;TECNICA&gt;",UPPER(anotacoes!I8051))</f>
        <v>DEFENSIVE POSITION</v>
      </c>
      <c r="N8051" t="str">
        <f>IF(OR(L8051="ATTACK",L8051="FINTA"),UPPER(anotacoes!I8051),"")</f>
        <v/>
      </c>
      <c r="O8051" s="6" t="str">
        <f>IF(anotacoes!N8051=0,"",anotacoes!N8051)</f>
        <v/>
      </c>
      <c r="P8051" t="str">
        <f>IF(anotacoes!M8051=0,"",UPPER(anotacoes!M8051))</f>
        <v/>
      </c>
      <c r="Q8051" t="str">
        <f t="shared" si="253"/>
        <v>INSERT INTO CONVERSAO_LUTA_ACAO (cd_conversao, id_luta, sequencia, momento_inicio, momento_fim, quem_faz, quem_sofre, acao_tipo, acao, tecnica, direcao, pontuacao) VALUES (1, 119, 43, TRIM(' 00:05:40,434'), TRIM(' 00:05:53,381'), 'VASYLENKO', 'MRVALJEVIC', 'GROUNDWORK COMBAT', 'DEFENSIVE POSITION', NULL, NULL, NULL)</v>
      </c>
      <c r="R8051" t="s">
        <v>10327</v>
      </c>
    </row>
    <row r="8052" spans="1:18" hidden="1" x14ac:dyDescent="0.25">
      <c r="A8052" s="7">
        <f>anotacoes!D8052</f>
        <v>40780</v>
      </c>
      <c r="B8052" t="str">
        <f>anotacoes!C8052</f>
        <v>WORLD CHAMPIONSHIPS PARIS 2011</v>
      </c>
      <c r="C8052" t="str">
        <f>anotacoes!E8052</f>
        <v>VASYLENKO</v>
      </c>
      <c r="D8052" t="str">
        <f>anotacoes!F8052</f>
        <v>MRVALJEVIC</v>
      </c>
      <c r="E8052" t="s">
        <v>10325</v>
      </c>
      <c r="F8052">
        <f>anotacoes!A8052</f>
        <v>119</v>
      </c>
      <c r="G8052">
        <f>anotacoes!B8052</f>
        <v>44</v>
      </c>
      <c r="H8052" t="str">
        <f>anotacoes!K8052</f>
        <v xml:space="preserve"> 00:05:53,603</v>
      </c>
      <c r="I8052" t="str">
        <f>anotacoes!L8052</f>
        <v xml:space="preserve"> 00:06:47,974</v>
      </c>
      <c r="J8052" t="str">
        <f>IF(L8052="PAUSE",E8052,IF(anotacoes!G8056=conversao_anotacoes!C8052,conversao_anotacoes!C8052,conversao_anotacoes!D8052))</f>
        <v>&lt;ARBITRO_DESCONHECIDO&gt;</v>
      </c>
      <c r="K8052" t="str">
        <f t="shared" si="252"/>
        <v/>
      </c>
      <c r="L8052" t="str">
        <f>UPPER(anotacoes!H8052)</f>
        <v>PAUSE</v>
      </c>
      <c r="M8052" t="str">
        <f>IF(OR(L8052="ATTACK",L8052="FINTA"),"&lt;TECNICA&gt;",UPPER(anotacoes!I8052))</f>
        <v>&lt;NAO_CLASSIFICADO&gt;</v>
      </c>
      <c r="N8052" t="str">
        <f>IF(OR(L8052="ATTACK",L8052="FINTA"),UPPER(anotacoes!I8052),"")</f>
        <v/>
      </c>
      <c r="O8052" s="6" t="str">
        <f>IF(anotacoes!N8052=0,"",anotacoes!N8052)</f>
        <v/>
      </c>
      <c r="P8052" t="str">
        <f>IF(anotacoes!M8052=0,"",UPPER(anotacoes!M8052))</f>
        <v/>
      </c>
      <c r="Q8052" t="str">
        <f t="shared" si="253"/>
        <v>INSERT INTO CONVERSAO_LUTA_ACAO (cd_conversao, id_luta, sequencia, momento_inicio, momento_fim, quem_faz, quem_sofre, acao_tipo, acao, tecnica, direcao, pontuacao) VALUES (1, 119, 44, TRIM(' 00:05:53,603'), TRIM(' 00:06:47,974'), '&lt;ARBITRO_DESCONHECIDO&gt;', '', 'PAUSE', '&lt;NAO_CLASSIFICADO&gt;', NULL, NULL, NULL)</v>
      </c>
      <c r="R8052" t="s">
        <v>10327</v>
      </c>
    </row>
    <row r="8053" spans="1:18" hidden="1" x14ac:dyDescent="0.25">
      <c r="A8053" s="7">
        <f>anotacoes!D8053</f>
        <v>40780</v>
      </c>
      <c r="B8053" t="str">
        <f>anotacoes!C8053</f>
        <v>WORLD CHAMPIONSHIPS PARIS 2011</v>
      </c>
      <c r="C8053" t="str">
        <f>anotacoes!E8053</f>
        <v>VASYLENKO</v>
      </c>
      <c r="D8053" t="str">
        <f>anotacoes!F8053</f>
        <v>MRVALJEVIC</v>
      </c>
      <c r="E8053" t="s">
        <v>10325</v>
      </c>
      <c r="F8053">
        <f>anotacoes!A8053</f>
        <v>119</v>
      </c>
      <c r="G8053">
        <f>anotacoes!B8053</f>
        <v>45</v>
      </c>
      <c r="H8053" t="str">
        <f>anotacoes!K8053</f>
        <v xml:space="preserve"> 00:06:47,974</v>
      </c>
      <c r="I8053" t="str">
        <f>anotacoes!L8053</f>
        <v xml:space="preserve"> 00:06:48,558</v>
      </c>
      <c r="J8053" t="str">
        <f>IF(L8053="PAUSE",E8053,IF(anotacoes!G8057=conversao_anotacoes!C8053,conversao_anotacoes!C8053,conversao_anotacoes!D8053))</f>
        <v>VASYLENKO</v>
      </c>
      <c r="K8053" t="str">
        <f t="shared" si="252"/>
        <v>MRVALJEVIC</v>
      </c>
      <c r="L8053" t="str">
        <f>UPPER(anotacoes!H8053)</f>
        <v>DISPLACEMENT</v>
      </c>
      <c r="M8053" t="str">
        <f>IF(OR(L8053="ATTACK",L8053="FINTA"),"&lt;TECNICA&gt;",UPPER(anotacoes!I8053))</f>
        <v>2-3 STEP HESITANT LEFT</v>
      </c>
      <c r="N8053" t="str">
        <f>IF(OR(L8053="ATTACK",L8053="FINTA"),UPPER(anotacoes!I8053),"")</f>
        <v/>
      </c>
      <c r="O8053" s="6" t="str">
        <f>IF(anotacoes!N8053=0,"",anotacoes!N8053)</f>
        <v/>
      </c>
      <c r="P8053" t="str">
        <f>IF(anotacoes!M8053=0,"",UPPER(anotacoes!M8053))</f>
        <v/>
      </c>
      <c r="Q8053" t="str">
        <f t="shared" si="253"/>
        <v>INSERT INTO CONVERSAO_LUTA_ACAO (cd_conversao, id_luta, sequencia, momento_inicio, momento_fim, quem_faz, quem_sofre, acao_tipo, acao, tecnica, direcao, pontuacao) VALUES (1, 119, 45, TRIM(' 00:06:47,974'), TRIM(' 00:06:48,558'), 'VASYLENKO', 'MRVALJEVIC', 'DISPLACEMENT', '2-3 STEP HESITANT LEFT', NULL, NULL, NULL)</v>
      </c>
      <c r="R8053" t="s">
        <v>10327</v>
      </c>
    </row>
    <row r="8054" spans="1:18" hidden="1" x14ac:dyDescent="0.25">
      <c r="A8054" s="7">
        <f>anotacoes!D8054</f>
        <v>40780</v>
      </c>
      <c r="B8054" t="str">
        <f>anotacoes!C8054</f>
        <v>WORLD CHAMPIONSHIPS PARIS 2011</v>
      </c>
      <c r="C8054" t="str">
        <f>anotacoes!E8054</f>
        <v>VASYLENKO</v>
      </c>
      <c r="D8054" t="str">
        <f>anotacoes!F8054</f>
        <v>MRVALJEVIC</v>
      </c>
      <c r="E8054" t="s">
        <v>10325</v>
      </c>
      <c r="F8054">
        <f>anotacoes!A8054</f>
        <v>119</v>
      </c>
      <c r="G8054">
        <f>anotacoes!B8054</f>
        <v>46</v>
      </c>
      <c r="H8054" t="str">
        <f>anotacoes!K8054</f>
        <v xml:space="preserve"> 00:06:48,558</v>
      </c>
      <c r="I8054" t="str">
        <f>anotacoes!L8054</f>
        <v xml:space="preserve"> 00:06:52,451</v>
      </c>
      <c r="J8054" t="str">
        <f>IF(L8054="PAUSE",E8054,IF(anotacoes!G8058=conversao_anotacoes!C8054,conversao_anotacoes!C8054,conversao_anotacoes!D8054))</f>
        <v>VASYLENKO</v>
      </c>
      <c r="K8054" t="str">
        <f t="shared" si="252"/>
        <v>MRVALJEVIC</v>
      </c>
      <c r="L8054" t="str">
        <f>UPPER(anotacoes!H8054)</f>
        <v>GRIP TIME</v>
      </c>
      <c r="M8054" t="str">
        <f>IF(OR(L8054="ATTACK",L8054="FINTA"),"&lt;TECNICA&gt;",UPPER(anotacoes!I8054))</f>
        <v>RIGHT SLEEVE LEFT SLEEVE</v>
      </c>
      <c r="N8054" t="str">
        <f>IF(OR(L8054="ATTACK",L8054="FINTA"),UPPER(anotacoes!I8054),"")</f>
        <v/>
      </c>
      <c r="O8054" s="6" t="str">
        <f>IF(anotacoes!N8054=0,"",anotacoes!N8054)</f>
        <v/>
      </c>
      <c r="P8054" t="str">
        <f>IF(anotacoes!M8054=0,"",UPPER(anotacoes!M8054))</f>
        <v/>
      </c>
      <c r="Q8054" t="str">
        <f t="shared" si="253"/>
        <v>INSERT INTO CONVERSAO_LUTA_ACAO (cd_conversao, id_luta, sequencia, momento_inicio, momento_fim, quem_faz, quem_sofre, acao_tipo, acao, tecnica, direcao, pontuacao) VALUES (1, 119, 46, TRIM(' 00:06:48,558'), TRIM(' 00:06:52,451'), 'VASYLENKO', 'MRVALJEVIC', 'GRIP TIME', 'RIGHT SLEEVE LEFT SLEEVE', NULL, NULL, NULL)</v>
      </c>
      <c r="R8054" t="s">
        <v>10327</v>
      </c>
    </row>
    <row r="8055" spans="1:18" hidden="1" x14ac:dyDescent="0.25">
      <c r="A8055" s="7">
        <f>anotacoes!D8055</f>
        <v>40780</v>
      </c>
      <c r="B8055" t="str">
        <f>anotacoes!C8055</f>
        <v>WORLD CHAMPIONSHIPS PARIS 2011</v>
      </c>
      <c r="C8055" t="str">
        <f>anotacoes!E8055</f>
        <v>VASYLENKO</v>
      </c>
      <c r="D8055" t="str">
        <f>anotacoes!F8055</f>
        <v>MRVALJEVIC</v>
      </c>
      <c r="E8055" t="s">
        <v>10325</v>
      </c>
      <c r="F8055">
        <f>anotacoes!A8055</f>
        <v>119</v>
      </c>
      <c r="G8055">
        <f>anotacoes!B8055</f>
        <v>47</v>
      </c>
      <c r="H8055" t="str">
        <f>anotacoes!K8055</f>
        <v xml:space="preserve"> 00:06:52,619</v>
      </c>
      <c r="I8055" t="str">
        <f>anotacoes!L8055</f>
        <v xml:space="preserve"> 00:06:56,605</v>
      </c>
      <c r="J8055" t="str">
        <f>IF(L8055="PAUSE",E8055,IF(anotacoes!G8059=conversao_anotacoes!C8055,conversao_anotacoes!C8055,conversao_anotacoes!D8055))</f>
        <v>VASYLENKO</v>
      </c>
      <c r="K8055" t="str">
        <f t="shared" si="252"/>
        <v>MRVALJEVIC</v>
      </c>
      <c r="L8055" t="str">
        <f>UPPER(anotacoes!H8055)</f>
        <v>DISPLACEMENT</v>
      </c>
      <c r="M8055" t="str">
        <f>IF(OR(L8055="ATTACK",L8055="FINTA"),"&lt;TECNICA&gt;",UPPER(anotacoes!I8055))</f>
        <v>TRY TO GRIP WITH CONTACT</v>
      </c>
      <c r="N8055" t="str">
        <f>IF(OR(L8055="ATTACK",L8055="FINTA"),UPPER(anotacoes!I8055),"")</f>
        <v/>
      </c>
      <c r="O8055" s="6" t="str">
        <f>IF(anotacoes!N8055=0,"",anotacoes!N8055)</f>
        <v/>
      </c>
      <c r="P8055" t="str">
        <f>IF(anotacoes!M8055=0,"",UPPER(anotacoes!M8055))</f>
        <v/>
      </c>
      <c r="Q8055" t="str">
        <f t="shared" si="253"/>
        <v>INSERT INTO CONVERSAO_LUTA_ACAO (cd_conversao, id_luta, sequencia, momento_inicio, momento_fim, quem_faz, quem_sofre, acao_tipo, acao, tecnica, direcao, pontuacao) VALUES (1, 119, 47, TRIM(' 00:06:52,619'), TRIM(' 00:06:56,605'), 'VASYLENKO', 'MRVALJEVIC', 'DISPLACEMENT', 'TRY TO GRIP WITH CONTACT', NULL, NULL, NULL)</v>
      </c>
      <c r="R8055" t="s">
        <v>10327</v>
      </c>
    </row>
    <row r="8056" spans="1:18" hidden="1" x14ac:dyDescent="0.25">
      <c r="A8056" s="7">
        <f>anotacoes!D8056</f>
        <v>40780</v>
      </c>
      <c r="B8056" t="str">
        <f>anotacoes!C8056</f>
        <v>WORLD CHAMPIONSHIPS PARIS 2011</v>
      </c>
      <c r="C8056" t="str">
        <f>anotacoes!E8056</f>
        <v>VASYLENKO</v>
      </c>
      <c r="D8056" t="str">
        <f>anotacoes!F8056</f>
        <v>MRVALJEVIC</v>
      </c>
      <c r="E8056" t="s">
        <v>10325</v>
      </c>
      <c r="F8056">
        <f>anotacoes!A8056</f>
        <v>119</v>
      </c>
      <c r="G8056">
        <f>anotacoes!B8056</f>
        <v>48</v>
      </c>
      <c r="H8056" t="str">
        <f>anotacoes!K8056</f>
        <v xml:space="preserve"> 00:06:56,605</v>
      </c>
      <c r="I8056" t="str">
        <f>anotacoes!L8056</f>
        <v xml:space="preserve"> 00:07:02,405</v>
      </c>
      <c r="J8056" t="str">
        <f>IF(L8056="PAUSE",E8056,IF(anotacoes!G8060=conversao_anotacoes!C8056,conversao_anotacoes!C8056,conversao_anotacoes!D8056))</f>
        <v>VASYLENKO</v>
      </c>
      <c r="K8056" t="str">
        <f t="shared" si="252"/>
        <v>MRVALJEVIC</v>
      </c>
      <c r="L8056" t="str">
        <f>UPPER(anotacoes!H8056)</f>
        <v>GRIP TIME</v>
      </c>
      <c r="M8056" t="str">
        <f>IF(OR(L8056="ATTACK",L8056="FINTA"),"&lt;TECNICA&gt;",UPPER(anotacoes!I8056))</f>
        <v>RIGHT COLLAR LEFT SLEEVE</v>
      </c>
      <c r="N8056" t="str">
        <f>IF(OR(L8056="ATTACK",L8056="FINTA"),UPPER(anotacoes!I8056),"")</f>
        <v/>
      </c>
      <c r="O8056" s="6" t="str">
        <f>IF(anotacoes!N8056=0,"",anotacoes!N8056)</f>
        <v/>
      </c>
      <c r="P8056" t="str">
        <f>IF(anotacoes!M8056=0,"",UPPER(anotacoes!M8056))</f>
        <v/>
      </c>
      <c r="Q8056" t="str">
        <f t="shared" si="253"/>
        <v>INSERT INTO CONVERSAO_LUTA_ACAO (cd_conversao, id_luta, sequencia, momento_inicio, momento_fim, quem_faz, quem_sofre, acao_tipo, acao, tecnica, direcao, pontuacao) VALUES (1, 119, 48, TRIM(' 00:06:56,605'), TRIM(' 00:07:02,405'), 'VASYLENKO', 'MRVALJEVIC', 'GRIP TIME', 'RIGHT COLLAR LEFT SLEEVE', NULL, NULL, NULL)</v>
      </c>
      <c r="R8056" t="s">
        <v>10327</v>
      </c>
    </row>
    <row r="8057" spans="1:18" hidden="1" x14ac:dyDescent="0.25">
      <c r="A8057" s="7">
        <f>anotacoes!D8057</f>
        <v>40780</v>
      </c>
      <c r="B8057" t="str">
        <f>anotacoes!C8057</f>
        <v>WORLD CHAMPIONSHIPS PARIS 2011</v>
      </c>
      <c r="C8057" t="str">
        <f>anotacoes!E8057</f>
        <v>VASYLENKO</v>
      </c>
      <c r="D8057" t="str">
        <f>anotacoes!F8057</f>
        <v>MRVALJEVIC</v>
      </c>
      <c r="E8057" t="s">
        <v>10325</v>
      </c>
      <c r="F8057">
        <f>anotacoes!A8057</f>
        <v>119</v>
      </c>
      <c r="G8057">
        <f>anotacoes!B8057</f>
        <v>49</v>
      </c>
      <c r="H8057" t="str">
        <f>anotacoes!K8057</f>
        <v xml:space="preserve"> 00:07:02,405</v>
      </c>
      <c r="I8057" t="str">
        <f>anotacoes!L8057</f>
        <v xml:space="preserve"> 00:07:02,988</v>
      </c>
      <c r="J8057" t="str">
        <f>IF(L8057="PAUSE",E8057,IF(anotacoes!G8061=conversao_anotacoes!C8057,conversao_anotacoes!C8057,conversao_anotacoes!D8057))</f>
        <v>VASYLENKO</v>
      </c>
      <c r="K8057" t="str">
        <f t="shared" si="252"/>
        <v>MRVALJEVIC</v>
      </c>
      <c r="L8057" t="str">
        <f>UPPER(anotacoes!H8057)</f>
        <v>DEFENSE</v>
      </c>
      <c r="M8057" t="str">
        <f>IF(OR(L8057="ATTACK",L8057="FINTA"),"&lt;TECNICA&gt;",UPPER(anotacoes!I8057))</f>
        <v>USING BODY MASS</v>
      </c>
      <c r="N8057" t="str">
        <f>IF(OR(L8057="ATTACK",L8057="FINTA"),UPPER(anotacoes!I8057),"")</f>
        <v/>
      </c>
      <c r="O8057" s="6" t="str">
        <f>IF(anotacoes!N8057=0,"",anotacoes!N8057)</f>
        <v/>
      </c>
      <c r="P8057" t="str">
        <f>IF(anotacoes!M8057=0,"",UPPER(anotacoes!M8057))</f>
        <v/>
      </c>
      <c r="Q8057" t="str">
        <f t="shared" si="253"/>
        <v>INSERT INTO CONVERSAO_LUTA_ACAO (cd_conversao, id_luta, sequencia, momento_inicio, momento_fim, quem_faz, quem_sofre, acao_tipo, acao, tecnica, direcao, pontuacao) VALUES (1, 119, 49, TRIM(' 00:07:02,405'), TRIM(' 00:07:02,988'), 'VASYLENKO', 'MRVALJEVIC', 'DEFENSE', 'USING BODY MASS', NULL, NULL, NULL)</v>
      </c>
      <c r="R8057" t="s">
        <v>10327</v>
      </c>
    </row>
    <row r="8058" spans="1:18" hidden="1" x14ac:dyDescent="0.25">
      <c r="A8058" s="7">
        <f>anotacoes!D8058</f>
        <v>40780</v>
      </c>
      <c r="B8058" t="str">
        <f>anotacoes!C8058</f>
        <v>WORLD CHAMPIONSHIPS PARIS 2011</v>
      </c>
      <c r="C8058" t="str">
        <f>anotacoes!E8058</f>
        <v>VASYLENKO</v>
      </c>
      <c r="D8058" t="str">
        <f>anotacoes!F8058</f>
        <v>MRVALJEVIC</v>
      </c>
      <c r="E8058" t="s">
        <v>10325</v>
      </c>
      <c r="F8058">
        <f>anotacoes!A8058</f>
        <v>119</v>
      </c>
      <c r="G8058">
        <f>anotacoes!B8058</f>
        <v>50</v>
      </c>
      <c r="H8058" t="str">
        <f>anotacoes!K8058</f>
        <v xml:space="preserve"> 00:07:02,988</v>
      </c>
      <c r="I8058" t="str">
        <f>anotacoes!L8058</f>
        <v xml:space="preserve"> 00:07:08,383</v>
      </c>
      <c r="J8058" t="str">
        <f>IF(L8058="PAUSE",E8058,IF(anotacoes!G8062=conversao_anotacoes!C8058,conversao_anotacoes!C8058,conversao_anotacoes!D8058))</f>
        <v>VASYLENKO</v>
      </c>
      <c r="K8058" t="str">
        <f t="shared" si="252"/>
        <v>MRVALJEVIC</v>
      </c>
      <c r="L8058" t="str">
        <f>UPPER(anotacoes!H8058)</f>
        <v>GROUNDWORK COMBAT</v>
      </c>
      <c r="M8058" t="str">
        <f>IF(OR(L8058="ATTACK",L8058="FINTA"),"&lt;TECNICA&gt;",UPPER(anotacoes!I8058))</f>
        <v>TRYING TO ATTACK</v>
      </c>
      <c r="N8058" t="str">
        <f>IF(OR(L8058="ATTACK",L8058="FINTA"),UPPER(anotacoes!I8058),"")</f>
        <v/>
      </c>
      <c r="O8058" s="6" t="str">
        <f>IF(anotacoes!N8058=0,"",anotacoes!N8058)</f>
        <v/>
      </c>
      <c r="P8058" t="str">
        <f>IF(anotacoes!M8058=0,"",UPPER(anotacoes!M8058))</f>
        <v/>
      </c>
      <c r="Q8058" t="str">
        <f t="shared" si="253"/>
        <v>INSERT INTO CONVERSAO_LUTA_ACAO (cd_conversao, id_luta, sequencia, momento_inicio, momento_fim, quem_faz, quem_sofre, acao_tipo, acao, tecnica, direcao, pontuacao) VALUES (1, 119, 50, TRIM(' 00:07:02,988'), TRIM(' 00:07:08,383'), 'VASYLENKO', 'MRVALJEVIC', 'GROUNDWORK COMBAT', 'TRYING TO ATTACK', NULL, NULL, NULL)</v>
      </c>
      <c r="R8058" t="s">
        <v>10327</v>
      </c>
    </row>
    <row r="8059" spans="1:18" hidden="1" x14ac:dyDescent="0.25">
      <c r="A8059" s="7">
        <f>anotacoes!D8059</f>
        <v>40780</v>
      </c>
      <c r="B8059" t="str">
        <f>anotacoes!C8059</f>
        <v>WORLD CHAMPIONSHIPS PARIS 2011</v>
      </c>
      <c r="C8059" t="str">
        <f>anotacoes!E8059</f>
        <v>VASYLENKO</v>
      </c>
      <c r="D8059" t="str">
        <f>anotacoes!F8059</f>
        <v>MRVALJEVIC</v>
      </c>
      <c r="E8059" t="s">
        <v>10325</v>
      </c>
      <c r="F8059">
        <f>anotacoes!A8059</f>
        <v>119</v>
      </c>
      <c r="G8059">
        <f>anotacoes!B8059</f>
        <v>51</v>
      </c>
      <c r="H8059" t="str">
        <f>anotacoes!K8059</f>
        <v xml:space="preserve"> 00:07:08,533</v>
      </c>
      <c r="I8059" t="str">
        <f>anotacoes!L8059</f>
        <v xml:space="preserve"> 00:07:19,474</v>
      </c>
      <c r="J8059" t="str">
        <f>IF(L8059="PAUSE",E8059,IF(anotacoes!G8063=conversao_anotacoes!C8059,conversao_anotacoes!C8059,conversao_anotacoes!D8059))</f>
        <v>&lt;ARBITRO_DESCONHECIDO&gt;</v>
      </c>
      <c r="K8059" t="str">
        <f t="shared" si="252"/>
        <v/>
      </c>
      <c r="L8059" t="str">
        <f>UPPER(anotacoes!H8059)</f>
        <v>PAUSE</v>
      </c>
      <c r="M8059" t="str">
        <f>IF(OR(L8059="ATTACK",L8059="FINTA"),"&lt;TECNICA&gt;",UPPER(anotacoes!I8059))</f>
        <v>JUDOGI</v>
      </c>
      <c r="N8059" t="str">
        <f>IF(OR(L8059="ATTACK",L8059="FINTA"),UPPER(anotacoes!I8059),"")</f>
        <v/>
      </c>
      <c r="O8059" s="6" t="str">
        <f>IF(anotacoes!N8059=0,"",anotacoes!N8059)</f>
        <v/>
      </c>
      <c r="P8059" t="str">
        <f>IF(anotacoes!M8059=0,"",UPPER(anotacoes!M8059))</f>
        <v/>
      </c>
      <c r="Q8059" t="str">
        <f t="shared" si="253"/>
        <v>INSERT INTO CONVERSAO_LUTA_ACAO (cd_conversao, id_luta, sequencia, momento_inicio, momento_fim, quem_faz, quem_sofre, acao_tipo, acao, tecnica, direcao, pontuacao) VALUES (1, 119, 51, TRIM(' 00:07:08,533'), TRIM(' 00:07:19,474'), '&lt;ARBITRO_DESCONHECIDO&gt;', '', 'PAUSE', 'JUDOGI', NULL, NULL, NULL)</v>
      </c>
      <c r="R8059" t="s">
        <v>10327</v>
      </c>
    </row>
    <row r="8060" spans="1:18" hidden="1" x14ac:dyDescent="0.25">
      <c r="A8060" s="7">
        <f>anotacoes!D8060</f>
        <v>40780</v>
      </c>
      <c r="B8060" t="str">
        <f>anotacoes!C8060</f>
        <v>WORLD CHAMPIONSHIPS PARIS 2011</v>
      </c>
      <c r="C8060" t="str">
        <f>anotacoes!E8060</f>
        <v>VASYLENKO</v>
      </c>
      <c r="D8060" t="str">
        <f>anotacoes!F8060</f>
        <v>MRVALJEVIC</v>
      </c>
      <c r="E8060" t="s">
        <v>10325</v>
      </c>
      <c r="F8060">
        <f>anotacoes!A8060</f>
        <v>119</v>
      </c>
      <c r="G8060">
        <f>anotacoes!B8060</f>
        <v>52</v>
      </c>
      <c r="H8060" t="str">
        <f>anotacoes!K8060</f>
        <v xml:space="preserve"> 00:07:19,474</v>
      </c>
      <c r="I8060" t="str">
        <f>anotacoes!L8060</f>
        <v xml:space="preserve"> 00:07:21,733</v>
      </c>
      <c r="J8060" t="str">
        <f>IF(L8060="PAUSE",E8060,IF(anotacoes!G8064=conversao_anotacoes!C8060,conversao_anotacoes!C8060,conversao_anotacoes!D8060))</f>
        <v>VASYLENKO</v>
      </c>
      <c r="K8060" t="str">
        <f t="shared" si="252"/>
        <v>MRVALJEVIC</v>
      </c>
      <c r="L8060" t="str">
        <f>UPPER(anotacoes!H8060)</f>
        <v>DISPLACEMENT</v>
      </c>
      <c r="M8060" t="str">
        <f>IF(OR(L8060="ATTACK",L8060="FINTA"),"&lt;TECNICA&gt;",UPPER(anotacoes!I8060))</f>
        <v>2-3 STEP HESITANT LEFT</v>
      </c>
      <c r="N8060" t="str">
        <f>IF(OR(L8060="ATTACK",L8060="FINTA"),UPPER(anotacoes!I8060),"")</f>
        <v/>
      </c>
      <c r="O8060" s="6" t="str">
        <f>IF(anotacoes!N8060=0,"",anotacoes!N8060)</f>
        <v/>
      </c>
      <c r="P8060" t="str">
        <f>IF(anotacoes!M8060=0,"",UPPER(anotacoes!M8060))</f>
        <v/>
      </c>
      <c r="Q8060" t="str">
        <f t="shared" si="253"/>
        <v>INSERT INTO CONVERSAO_LUTA_ACAO (cd_conversao, id_luta, sequencia, momento_inicio, momento_fim, quem_faz, quem_sofre, acao_tipo, acao, tecnica, direcao, pontuacao) VALUES (1, 119, 52, TRIM(' 00:07:19,474'), TRIM(' 00:07:21,733'), 'VASYLENKO', 'MRVALJEVIC', 'DISPLACEMENT', '2-3 STEP HESITANT LEFT', NULL, NULL, NULL)</v>
      </c>
      <c r="R8060" t="s">
        <v>10327</v>
      </c>
    </row>
    <row r="8061" spans="1:18" hidden="1" x14ac:dyDescent="0.25">
      <c r="A8061" s="7">
        <f>anotacoes!D8061</f>
        <v>40780</v>
      </c>
      <c r="B8061" t="str">
        <f>anotacoes!C8061</f>
        <v>WORLD CHAMPIONSHIPS PARIS 2011</v>
      </c>
      <c r="C8061" t="str">
        <f>anotacoes!E8061</f>
        <v>VASYLENKO</v>
      </c>
      <c r="D8061" t="str">
        <f>anotacoes!F8061</f>
        <v>MRVALJEVIC</v>
      </c>
      <c r="E8061" t="s">
        <v>10325</v>
      </c>
      <c r="F8061">
        <f>anotacoes!A8061</f>
        <v>119</v>
      </c>
      <c r="G8061">
        <f>anotacoes!B8061</f>
        <v>53</v>
      </c>
      <c r="H8061" t="str">
        <f>anotacoes!K8061</f>
        <v xml:space="preserve"> 00:07:21,733</v>
      </c>
      <c r="I8061" t="str">
        <f>anotacoes!L8061</f>
        <v xml:space="preserve"> 00:07:22,679</v>
      </c>
      <c r="J8061" t="str">
        <f>IF(L8061="PAUSE",E8061,IF(anotacoes!G8065=conversao_anotacoes!C8061,conversao_anotacoes!C8061,conversao_anotacoes!D8061))</f>
        <v>VASYLENKO</v>
      </c>
      <c r="K8061" t="str">
        <f t="shared" si="252"/>
        <v>MRVALJEVIC</v>
      </c>
      <c r="L8061" t="str">
        <f>UPPER(anotacoes!H8061)</f>
        <v>GRIP TIME</v>
      </c>
      <c r="M8061" t="str">
        <f>IF(OR(L8061="ATTACK",L8061="FINTA"),"&lt;TECNICA&gt;",UPPER(anotacoes!I8061))</f>
        <v>LEFT COLLAR RIGHT SLEEVE</v>
      </c>
      <c r="N8061" t="str">
        <f>IF(OR(L8061="ATTACK",L8061="FINTA"),UPPER(anotacoes!I8061),"")</f>
        <v/>
      </c>
      <c r="O8061" s="6" t="str">
        <f>IF(anotacoes!N8061=0,"",anotacoes!N8061)</f>
        <v/>
      </c>
      <c r="P8061" t="str">
        <f>IF(anotacoes!M8061=0,"",UPPER(anotacoes!M8061))</f>
        <v/>
      </c>
      <c r="Q8061" t="str">
        <f t="shared" si="253"/>
        <v>INSERT INTO CONVERSAO_LUTA_ACAO (cd_conversao, id_luta, sequencia, momento_inicio, momento_fim, quem_faz, quem_sofre, acao_tipo, acao, tecnica, direcao, pontuacao) VALUES (1, 119, 53, TRIM(' 00:07:21,733'), TRIM(' 00:07:22,679'), 'VASYLENKO', 'MRVALJEVIC', 'GRIP TIME', 'LEFT COLLAR RIGHT SLEEVE', NULL, NULL, NULL)</v>
      </c>
      <c r="R8061" t="s">
        <v>10327</v>
      </c>
    </row>
    <row r="8062" spans="1:18" hidden="1" x14ac:dyDescent="0.25">
      <c r="A8062" s="7">
        <f>anotacoes!D8062</f>
        <v>40780</v>
      </c>
      <c r="B8062" t="str">
        <f>anotacoes!C8062</f>
        <v>WORLD CHAMPIONSHIPS PARIS 2011</v>
      </c>
      <c r="C8062" t="str">
        <f>anotacoes!E8062</f>
        <v>VASYLENKO</v>
      </c>
      <c r="D8062" t="str">
        <f>anotacoes!F8062</f>
        <v>MRVALJEVIC</v>
      </c>
      <c r="E8062" t="s">
        <v>10325</v>
      </c>
      <c r="F8062">
        <f>anotacoes!A8062</f>
        <v>119</v>
      </c>
      <c r="G8062">
        <f>anotacoes!B8062</f>
        <v>54</v>
      </c>
      <c r="H8062" t="str">
        <f>anotacoes!K8062</f>
        <v xml:space="preserve"> 00:07:22,679</v>
      </c>
      <c r="I8062" t="str">
        <f>anotacoes!L8062</f>
        <v xml:space="preserve"> 00:07:23,871</v>
      </c>
      <c r="J8062" t="str">
        <f>IF(L8062="PAUSE",E8062,IF(anotacoes!G8066=conversao_anotacoes!C8062,conversao_anotacoes!C8062,conversao_anotacoes!D8062))</f>
        <v>VASYLENKO</v>
      </c>
      <c r="K8062" t="str">
        <f t="shared" si="252"/>
        <v>MRVALJEVIC</v>
      </c>
      <c r="L8062" t="str">
        <f>UPPER(anotacoes!H8062)</f>
        <v>ATTACK</v>
      </c>
      <c r="M8062" t="str">
        <f>IF(OR(L8062="ATTACK",L8062="FINTA"),"&lt;TECNICA&gt;",UPPER(anotacoes!I8062))</f>
        <v>&lt;TECNICA&gt;</v>
      </c>
      <c r="N8062" t="str">
        <f>IF(OR(L8062="ATTACK",L8062="FINTA"),UPPER(anotacoes!I8062),"")</f>
        <v>SODE SEOI NAGE</v>
      </c>
      <c r="O8062" s="6">
        <f>IF(anotacoes!N8062=0,"",anotacoes!N8062)</f>
        <v>4</v>
      </c>
      <c r="P8062" t="str">
        <f>IF(anotacoes!M8062=0,"",UPPER(anotacoes!M8062))</f>
        <v/>
      </c>
      <c r="Q8062" t="str">
        <f t="shared" si="253"/>
        <v>INSERT INTO CONVERSAO_LUTA_ACAO (cd_conversao, id_luta, sequencia, momento_inicio, momento_fim, quem_faz, quem_sofre, acao_tipo, acao, tecnica, direcao, pontuacao) VALUES (1, 119, 54, TRIM(' 00:07:22,679'), TRIM(' 00:07:23,871'), 'VASYLENKO', 'MRVALJEVIC', 'ATTACK', '&lt;TECNICA&gt;', 'SODE SEOI NAGE', 4, NULL)</v>
      </c>
      <c r="R8062" t="s">
        <v>10327</v>
      </c>
    </row>
    <row r="8063" spans="1:18" hidden="1" x14ac:dyDescent="0.25">
      <c r="A8063" s="7">
        <f>anotacoes!D8063</f>
        <v>40780</v>
      </c>
      <c r="B8063" t="str">
        <f>anotacoes!C8063</f>
        <v>WORLD CHAMPIONSHIPS PARIS 2011</v>
      </c>
      <c r="C8063" t="str">
        <f>anotacoes!E8063</f>
        <v>VASYLENKO</v>
      </c>
      <c r="D8063" t="str">
        <f>anotacoes!F8063</f>
        <v>MRVALJEVIC</v>
      </c>
      <c r="E8063" t="s">
        <v>10325</v>
      </c>
      <c r="F8063">
        <f>anotacoes!A8063</f>
        <v>119</v>
      </c>
      <c r="G8063">
        <f>anotacoes!B8063</f>
        <v>55</v>
      </c>
      <c r="H8063" t="str">
        <f>anotacoes!K8063</f>
        <v xml:space="preserve"> 00:07:24,072</v>
      </c>
      <c r="I8063" t="str">
        <f>anotacoes!L8063</f>
        <v xml:space="preserve"> 00:07:27,318</v>
      </c>
      <c r="J8063" t="str">
        <f>IF(L8063="PAUSE",E8063,IF(anotacoes!G8067=conversao_anotacoes!C8063,conversao_anotacoes!C8063,conversao_anotacoes!D8063))</f>
        <v>VASYLENKO</v>
      </c>
      <c r="K8063" t="str">
        <f t="shared" si="252"/>
        <v>MRVALJEVIC</v>
      </c>
      <c r="L8063" t="str">
        <f>UPPER(anotacoes!H8063)</f>
        <v>TRANSITION</v>
      </c>
      <c r="M8063" t="str">
        <f>IF(OR(L8063="ATTACK",L8063="FINTA"),"&lt;TECNICA&gt;",UPPER(anotacoes!I8063))</f>
        <v>WITHOUT ATTACK</v>
      </c>
      <c r="N8063" t="str">
        <f>IF(OR(L8063="ATTACK",L8063="FINTA"),UPPER(anotacoes!I8063),"")</f>
        <v/>
      </c>
      <c r="O8063" s="6" t="str">
        <f>IF(anotacoes!N8063=0,"",anotacoes!N8063)</f>
        <v/>
      </c>
      <c r="P8063" t="str">
        <f>IF(anotacoes!M8063=0,"",UPPER(anotacoes!M8063))</f>
        <v/>
      </c>
      <c r="Q8063" t="str">
        <f t="shared" si="253"/>
        <v>INSERT INTO CONVERSAO_LUTA_ACAO (cd_conversao, id_luta, sequencia, momento_inicio, momento_fim, quem_faz, quem_sofre, acao_tipo, acao, tecnica, direcao, pontuacao) VALUES (1, 119, 55, TRIM(' 00:07:24,072'), TRIM(' 00:07:27,318'), 'VASYLENKO', 'MRVALJEVIC', 'TRANSITION', 'WITHOUT ATTACK', NULL, NULL, NULL)</v>
      </c>
      <c r="R8063" t="s">
        <v>10327</v>
      </c>
    </row>
    <row r="8064" spans="1:18" hidden="1" x14ac:dyDescent="0.25">
      <c r="A8064" s="7">
        <f>anotacoes!D8064</f>
        <v>40780</v>
      </c>
      <c r="B8064" t="str">
        <f>anotacoes!C8064</f>
        <v>WORLD CHAMPIONSHIPS PARIS 2011</v>
      </c>
      <c r="C8064" t="str">
        <f>anotacoes!E8064</f>
        <v>VASYLENKO</v>
      </c>
      <c r="D8064" t="str">
        <f>anotacoes!F8064</f>
        <v>MRVALJEVIC</v>
      </c>
      <c r="E8064" t="s">
        <v>10325</v>
      </c>
      <c r="F8064">
        <f>anotacoes!A8064</f>
        <v>119</v>
      </c>
      <c r="G8064">
        <f>anotacoes!B8064</f>
        <v>56</v>
      </c>
      <c r="H8064" t="str">
        <f>anotacoes!K8064</f>
        <v xml:space="preserve"> 00:07:27,521</v>
      </c>
      <c r="I8064" t="str">
        <f>anotacoes!L8064</f>
        <v xml:space="preserve"> 00:07:31,574</v>
      </c>
      <c r="J8064" t="str">
        <f>IF(L8064="PAUSE",E8064,IF(anotacoes!G8068=conversao_anotacoes!C8064,conversao_anotacoes!C8064,conversao_anotacoes!D8064))</f>
        <v>&lt;ARBITRO_DESCONHECIDO&gt;</v>
      </c>
      <c r="K8064" t="str">
        <f t="shared" si="252"/>
        <v/>
      </c>
      <c r="L8064" t="str">
        <f>UPPER(anotacoes!H8064)</f>
        <v>PAUSE</v>
      </c>
      <c r="M8064" t="str">
        <f>IF(OR(L8064="ATTACK",L8064="FINTA"),"&lt;TECNICA&gt;",UPPER(anotacoes!I8064))</f>
        <v>&lt;NAO_CLASSIFICADO&gt;</v>
      </c>
      <c r="N8064" t="str">
        <f>IF(OR(L8064="ATTACK",L8064="FINTA"),UPPER(anotacoes!I8064),"")</f>
        <v/>
      </c>
      <c r="O8064" s="6" t="str">
        <f>IF(anotacoes!N8064=0,"",anotacoes!N8064)</f>
        <v/>
      </c>
      <c r="P8064" t="str">
        <f>IF(anotacoes!M8064=0,"",UPPER(anotacoes!M8064))</f>
        <v/>
      </c>
      <c r="Q8064" t="str">
        <f t="shared" si="253"/>
        <v>INSERT INTO CONVERSAO_LUTA_ACAO (cd_conversao, id_luta, sequencia, momento_inicio, momento_fim, quem_faz, quem_sofre, acao_tipo, acao, tecnica, direcao, pontuacao) VALUES (1, 119, 56, TRIM(' 00:07:27,521'), TRIM(' 00:07:31,574'), '&lt;ARBITRO_DESCONHECIDO&gt;', '', 'PAUSE', '&lt;NAO_CLASSIFICADO&gt;', NULL, NULL, NULL)</v>
      </c>
      <c r="R8064" t="s">
        <v>10327</v>
      </c>
    </row>
    <row r="8065" spans="1:18" hidden="1" x14ac:dyDescent="0.25">
      <c r="A8065" s="7">
        <f>anotacoes!D8065</f>
        <v>40780</v>
      </c>
      <c r="B8065" t="str">
        <f>anotacoes!C8065</f>
        <v>WORLD CHAMPIONSHIPS PARIS 2011</v>
      </c>
      <c r="C8065" t="str">
        <f>anotacoes!E8065</f>
        <v>VASYLENKO</v>
      </c>
      <c r="D8065" t="str">
        <f>anotacoes!F8065</f>
        <v>MRVALJEVIC</v>
      </c>
      <c r="E8065" t="s">
        <v>10325</v>
      </c>
      <c r="F8065">
        <f>anotacoes!A8065</f>
        <v>119</v>
      </c>
      <c r="G8065">
        <f>anotacoes!B8065</f>
        <v>57</v>
      </c>
      <c r="H8065" t="str">
        <f>anotacoes!K8065</f>
        <v xml:space="preserve"> 00:07:31,767</v>
      </c>
      <c r="I8065" t="str">
        <f>anotacoes!L8065</f>
        <v xml:space="preserve"> 00:07:36,614</v>
      </c>
      <c r="J8065" t="str">
        <f>IF(L8065="PAUSE",E8065,IF(anotacoes!G8069=conversao_anotacoes!C8065,conversao_anotacoes!C8065,conversao_anotacoes!D8065))</f>
        <v>VASYLENKO</v>
      </c>
      <c r="K8065" t="str">
        <f t="shared" si="252"/>
        <v>MRVALJEVIC</v>
      </c>
      <c r="L8065" t="str">
        <f>UPPER(anotacoes!H8065)</f>
        <v>DISPLACEMENT</v>
      </c>
      <c r="M8065" t="str">
        <f>IF(OR(L8065="ATTACK",L8065="FINTA"),"&lt;TECNICA&gt;",UPPER(anotacoes!I8065))</f>
        <v>2-3 STEP HESITANT LEFT</v>
      </c>
      <c r="N8065" t="str">
        <f>IF(OR(L8065="ATTACK",L8065="FINTA"),UPPER(anotacoes!I8065),"")</f>
        <v/>
      </c>
      <c r="O8065" s="6" t="str">
        <f>IF(anotacoes!N8065=0,"",anotacoes!N8065)</f>
        <v/>
      </c>
      <c r="P8065" t="str">
        <f>IF(anotacoes!M8065=0,"",UPPER(anotacoes!M8065))</f>
        <v/>
      </c>
      <c r="Q8065" t="str">
        <f t="shared" si="253"/>
        <v>INSERT INTO CONVERSAO_LUTA_ACAO (cd_conversao, id_luta, sequencia, momento_inicio, momento_fim, quem_faz, quem_sofre, acao_tipo, acao, tecnica, direcao, pontuacao) VALUES (1, 119, 57, TRIM(' 00:07:31,767'), TRIM(' 00:07:36,614'), 'VASYLENKO', 'MRVALJEVIC', 'DISPLACEMENT', '2-3 STEP HESITANT LEFT', NULL, NULL, NULL)</v>
      </c>
      <c r="R8065" t="s">
        <v>10327</v>
      </c>
    </row>
    <row r="8066" spans="1:18" hidden="1" x14ac:dyDescent="0.25">
      <c r="A8066" s="7">
        <f>anotacoes!D8066</f>
        <v>40780</v>
      </c>
      <c r="B8066" t="str">
        <f>anotacoes!C8066</f>
        <v>WORLD CHAMPIONSHIPS PARIS 2011</v>
      </c>
      <c r="C8066" t="str">
        <f>anotacoes!E8066</f>
        <v>VASYLENKO</v>
      </c>
      <c r="D8066" t="str">
        <f>anotacoes!F8066</f>
        <v>MRVALJEVIC</v>
      </c>
      <c r="E8066" t="s">
        <v>10325</v>
      </c>
      <c r="F8066">
        <f>anotacoes!A8066</f>
        <v>119</v>
      </c>
      <c r="G8066">
        <f>anotacoes!B8066</f>
        <v>58</v>
      </c>
      <c r="H8066" t="str">
        <f>anotacoes!K8066</f>
        <v xml:space="preserve"> 00:07:36,614</v>
      </c>
      <c r="I8066" t="str">
        <f>anotacoes!L8066</f>
        <v xml:space="preserve"> 00:07:38,614</v>
      </c>
      <c r="J8066" t="str">
        <f>IF(L8066="PAUSE",E8066,IF(anotacoes!G8070=conversao_anotacoes!C8066,conversao_anotacoes!C8066,conversao_anotacoes!D8066))</f>
        <v>VASYLENKO</v>
      </c>
      <c r="K8066" t="str">
        <f t="shared" si="252"/>
        <v>MRVALJEVIC</v>
      </c>
      <c r="L8066" t="str">
        <f>UPPER(anotacoes!H8066)</f>
        <v>DISPLACEMENT</v>
      </c>
      <c r="M8066" t="str">
        <f>IF(OR(L8066="ATTACK",L8066="FINTA"),"&lt;TECNICA&gt;",UPPER(anotacoes!I8066))</f>
        <v>TRY TO GRIP WITH CONTACT</v>
      </c>
      <c r="N8066" t="str">
        <f>IF(OR(L8066="ATTACK",L8066="FINTA"),UPPER(anotacoes!I8066),"")</f>
        <v/>
      </c>
      <c r="O8066" s="6" t="str">
        <f>IF(anotacoes!N8066=0,"",anotacoes!N8066)</f>
        <v/>
      </c>
      <c r="P8066" t="str">
        <f>IF(anotacoes!M8066=0,"",UPPER(anotacoes!M8066))</f>
        <v/>
      </c>
      <c r="Q8066" t="str">
        <f t="shared" si="253"/>
        <v>INSERT INTO CONVERSAO_LUTA_ACAO (cd_conversao, id_luta, sequencia, momento_inicio, momento_fim, quem_faz, quem_sofre, acao_tipo, acao, tecnica, direcao, pontuacao) VALUES (1, 119, 58, TRIM(' 00:07:36,614'), TRIM(' 00:07:38,614'), 'VASYLENKO', 'MRVALJEVIC', 'DISPLACEMENT', 'TRY TO GRIP WITH CONTACT', NULL, NULL, NULL)</v>
      </c>
      <c r="R8066" t="s">
        <v>10327</v>
      </c>
    </row>
    <row r="8067" spans="1:18" hidden="1" x14ac:dyDescent="0.25">
      <c r="A8067" s="7">
        <f>anotacoes!D8067</f>
        <v>40780</v>
      </c>
      <c r="B8067" t="str">
        <f>anotacoes!C8067</f>
        <v>WORLD CHAMPIONSHIPS PARIS 2011</v>
      </c>
      <c r="C8067" t="str">
        <f>anotacoes!E8067</f>
        <v>VASYLENKO</v>
      </c>
      <c r="D8067" t="str">
        <f>anotacoes!F8067</f>
        <v>MRVALJEVIC</v>
      </c>
      <c r="E8067" t="s">
        <v>10325</v>
      </c>
      <c r="F8067">
        <f>anotacoes!A8067</f>
        <v>119</v>
      </c>
      <c r="G8067">
        <f>anotacoes!B8067</f>
        <v>59</v>
      </c>
      <c r="H8067" t="str">
        <f>anotacoes!K8067</f>
        <v xml:space="preserve"> 00:07:38,614</v>
      </c>
      <c r="I8067" t="str">
        <f>anotacoes!L8067</f>
        <v xml:space="preserve"> 00:08:27,069</v>
      </c>
      <c r="J8067" t="str">
        <f>IF(L8067="PAUSE",E8067,IF(anotacoes!G8071=conversao_anotacoes!C8067,conversao_anotacoes!C8067,conversao_anotacoes!D8067))</f>
        <v>VASYLENKO</v>
      </c>
      <c r="K8067" t="str">
        <f t="shared" si="252"/>
        <v>MRVALJEVIC</v>
      </c>
      <c r="L8067" t="str">
        <f>UPPER(anotacoes!H8067)</f>
        <v>GRIP TIME</v>
      </c>
      <c r="M8067" t="str">
        <f>IF(OR(L8067="ATTACK",L8067="FINTA"),"&lt;TECNICA&gt;",UPPER(anotacoes!I8067))</f>
        <v>RIGHT COLLAR LEFT SLEEVE</v>
      </c>
      <c r="N8067" t="str">
        <f>IF(OR(L8067="ATTACK",L8067="FINTA"),UPPER(anotacoes!I8067),"")</f>
        <v/>
      </c>
      <c r="O8067" s="6" t="str">
        <f>IF(anotacoes!N8067=0,"",anotacoes!N8067)</f>
        <v/>
      </c>
      <c r="P8067" t="str">
        <f>IF(anotacoes!M8067=0,"",UPPER(anotacoes!M8067))</f>
        <v/>
      </c>
      <c r="Q8067" t="str">
        <f t="shared" si="253"/>
        <v>INSERT INTO CONVERSAO_LUTA_ACAO (cd_conversao, id_luta, sequencia, momento_inicio, momento_fim, quem_faz, quem_sofre, acao_tipo, acao, tecnica, direcao, pontuacao) VALUES (1, 119, 59, TRIM(' 00:07:38,614'), TRIM(' 00:08:27,069'), 'VASYLENKO', 'MRVALJEVIC', 'GRIP TIME', 'RIGHT COLLAR LEFT SLEEVE', NULL, NULL, NULL)</v>
      </c>
      <c r="R8067" t="s">
        <v>10327</v>
      </c>
    </row>
    <row r="8068" spans="1:18" hidden="1" x14ac:dyDescent="0.25">
      <c r="A8068" s="7">
        <f>anotacoes!D8068</f>
        <v>40780</v>
      </c>
      <c r="B8068" t="str">
        <f>anotacoes!C8068</f>
        <v>WORLD CHAMPIONSHIPS PARIS 2011</v>
      </c>
      <c r="C8068" t="str">
        <f>anotacoes!E8068</f>
        <v>VASYLENKO</v>
      </c>
      <c r="D8068" t="str">
        <f>anotacoes!F8068</f>
        <v>MRVALJEVIC</v>
      </c>
      <c r="E8068" t="s">
        <v>10325</v>
      </c>
      <c r="F8068">
        <f>anotacoes!A8068</f>
        <v>119</v>
      </c>
      <c r="G8068">
        <f>anotacoes!B8068</f>
        <v>60</v>
      </c>
      <c r="H8068" t="str">
        <f>anotacoes!K8068</f>
        <v xml:space="preserve"> 00:08:27,069</v>
      </c>
      <c r="I8068" t="str">
        <f>anotacoes!L8068</f>
        <v xml:space="preserve"> 00:08:28,831</v>
      </c>
      <c r="J8068" t="str">
        <f>IF(L8068="PAUSE",E8068,IF(anotacoes!G8072=conversao_anotacoes!C8068,conversao_anotacoes!C8068,conversao_anotacoes!D8068))</f>
        <v>&lt;ARBITRO_DESCONHECIDO&gt;</v>
      </c>
      <c r="K8068" t="str">
        <f t="shared" si="252"/>
        <v/>
      </c>
      <c r="L8068" t="str">
        <f>UPPER(anotacoes!H8068)</f>
        <v>PAUSE</v>
      </c>
      <c r="M8068" t="str">
        <f>IF(OR(L8068="ATTACK",L8068="FINTA"),"&lt;TECNICA&gt;",UPPER(anotacoes!I8068))</f>
        <v>&lt;NAO_CLASSIFICADO&gt;</v>
      </c>
      <c r="N8068" t="str">
        <f>IF(OR(L8068="ATTACK",L8068="FINTA"),UPPER(anotacoes!I8068),"")</f>
        <v/>
      </c>
      <c r="O8068" s="6" t="str">
        <f>IF(anotacoes!N8068=0,"",anotacoes!N8068)</f>
        <v/>
      </c>
      <c r="P8068" t="str">
        <f>IF(anotacoes!M8068=0,"",UPPER(anotacoes!M8068))</f>
        <v/>
      </c>
      <c r="Q8068" t="str">
        <f t="shared" si="253"/>
        <v>INSERT INTO CONVERSAO_LUTA_ACAO (cd_conversao, id_luta, sequencia, momento_inicio, momento_fim, quem_faz, quem_sofre, acao_tipo, acao, tecnica, direcao, pontuacao) VALUES (1, 119, 60, TRIM(' 00:08:27,069'), TRIM(' 00:08:28,831'), '&lt;ARBITRO_DESCONHECIDO&gt;', '', 'PAUSE', '&lt;NAO_CLASSIFICADO&gt;', NULL, NULL, NULL)</v>
      </c>
      <c r="R8068" t="s">
        <v>10327</v>
      </c>
    </row>
    <row r="8069" spans="1:18" hidden="1" x14ac:dyDescent="0.25">
      <c r="A8069" s="7">
        <f>anotacoes!D8069</f>
        <v>40944</v>
      </c>
      <c r="B8069" t="str">
        <f>anotacoes!C8069</f>
        <v>GRAND SLAM PARIS 2012</v>
      </c>
      <c r="C8069" t="str">
        <f>anotacoes!E8069</f>
        <v>VASYLENKO</v>
      </c>
      <c r="D8069" t="str">
        <f>anotacoes!F8069</f>
        <v>CIANO</v>
      </c>
      <c r="E8069" t="s">
        <v>10325</v>
      </c>
      <c r="F8069">
        <f>anotacoes!A8069</f>
        <v>120</v>
      </c>
      <c r="G8069">
        <f>anotacoes!B8069</f>
        <v>1</v>
      </c>
      <c r="H8069" t="str">
        <f>anotacoes!K8069</f>
        <v xml:space="preserve"> 00:00:01,237</v>
      </c>
      <c r="I8069" t="str">
        <f>anotacoes!L8069</f>
        <v xml:space="preserve"> 00:00:03,533</v>
      </c>
      <c r="J8069" t="str">
        <f>IF(L8069="PAUSE",E8069,IF(anotacoes!G8073=conversao_anotacoes!C8069,conversao_anotacoes!C8069,conversao_anotacoes!D8069))</f>
        <v>VASYLENKO</v>
      </c>
      <c r="K8069" t="str">
        <f t="shared" si="252"/>
        <v>CIANO</v>
      </c>
      <c r="L8069" t="str">
        <f>UPPER(anotacoes!H8069)</f>
        <v>DISPLACEMENT</v>
      </c>
      <c r="M8069" t="str">
        <f>IF(OR(L8069="ATTACK",L8069="FINTA"),"&lt;TECNICA&gt;",UPPER(anotacoes!I8069))</f>
        <v>2-3 STEP HESITANT RIGHT</v>
      </c>
      <c r="N8069" t="str">
        <f>IF(OR(L8069="ATTACK",L8069="FINTA"),UPPER(anotacoes!I8069),"")</f>
        <v/>
      </c>
      <c r="O8069" s="6" t="str">
        <f>IF(anotacoes!N8069=0,"",anotacoes!N8069)</f>
        <v/>
      </c>
      <c r="P8069" t="str">
        <f>IF(anotacoes!M8069=0,"",UPPER(anotacoes!M8069))</f>
        <v/>
      </c>
      <c r="Q8069" t="str">
        <f t="shared" si="253"/>
        <v>INSERT INTO CONVERSAO_LUTA_ACAO (cd_conversao, id_luta, sequencia, momento_inicio, momento_fim, quem_faz, quem_sofre, acao_tipo, acao, tecnica, direcao, pontuacao) VALUES (1, 120, 1, TRIM(' 00:00:01,237'), TRIM(' 00:00:03,533'), 'VASYLENKO', 'CIANO', 'DISPLACEMENT', '2-3 STEP HESITANT RIGHT', NULL, NULL, NULL)</v>
      </c>
      <c r="R8069" t="s">
        <v>10327</v>
      </c>
    </row>
    <row r="8070" spans="1:18" hidden="1" x14ac:dyDescent="0.25">
      <c r="A8070" s="7">
        <f>anotacoes!D8070</f>
        <v>40944</v>
      </c>
      <c r="B8070" t="str">
        <f>anotacoes!C8070</f>
        <v>GRAND SLAM PARIS 2012</v>
      </c>
      <c r="C8070" t="str">
        <f>anotacoes!E8070</f>
        <v>VASYLENKO</v>
      </c>
      <c r="D8070" t="str">
        <f>anotacoes!F8070</f>
        <v>CIANO</v>
      </c>
      <c r="E8070" t="s">
        <v>10325</v>
      </c>
      <c r="F8070">
        <f>anotacoes!A8070</f>
        <v>120</v>
      </c>
      <c r="G8070">
        <f>anotacoes!B8070</f>
        <v>2</v>
      </c>
      <c r="H8070" t="str">
        <f>anotacoes!K8070</f>
        <v xml:space="preserve"> 00:00:03,533</v>
      </c>
      <c r="I8070" t="str">
        <f>anotacoes!L8070</f>
        <v xml:space="preserve"> 00:00:04,043</v>
      </c>
      <c r="J8070" t="str">
        <f>IF(L8070="PAUSE",E8070,IF(anotacoes!G8074=conversao_anotacoes!C8070,conversao_anotacoes!C8070,conversao_anotacoes!D8070))</f>
        <v>VASYLENKO</v>
      </c>
      <c r="K8070" t="str">
        <f t="shared" si="252"/>
        <v>CIANO</v>
      </c>
      <c r="L8070" t="str">
        <f>UPPER(anotacoes!H8070)</f>
        <v>DISPLACEMENT</v>
      </c>
      <c r="M8070" t="str">
        <f>IF(OR(L8070="ATTACK",L8070="FINTA"),"&lt;TECNICA&gt;",UPPER(anotacoes!I8070))</f>
        <v>TRY TO GRIP WITH CONTACT</v>
      </c>
      <c r="N8070" t="str">
        <f>IF(OR(L8070="ATTACK",L8070="FINTA"),UPPER(anotacoes!I8070),"")</f>
        <v/>
      </c>
      <c r="O8070" s="6" t="str">
        <f>IF(anotacoes!N8070=0,"",anotacoes!N8070)</f>
        <v/>
      </c>
      <c r="P8070" t="str">
        <f>IF(anotacoes!M8070=0,"",UPPER(anotacoes!M8070))</f>
        <v/>
      </c>
      <c r="Q8070" t="str">
        <f t="shared" si="253"/>
        <v>INSERT INTO CONVERSAO_LUTA_ACAO (cd_conversao, id_luta, sequencia, momento_inicio, momento_fim, quem_faz, quem_sofre, acao_tipo, acao, tecnica, direcao, pontuacao) VALUES (1, 120, 2, TRIM(' 00:00:03,533'), TRIM(' 00:00:04,043'), 'VASYLENKO', 'CIANO', 'DISPLACEMENT', 'TRY TO GRIP WITH CONTACT', NULL, NULL, NULL)</v>
      </c>
      <c r="R8070" t="s">
        <v>10327</v>
      </c>
    </row>
    <row r="8071" spans="1:18" hidden="1" x14ac:dyDescent="0.25">
      <c r="A8071" s="7">
        <f>anotacoes!D8071</f>
        <v>40944</v>
      </c>
      <c r="B8071" t="str">
        <f>anotacoes!C8071</f>
        <v>GRAND SLAM PARIS 2012</v>
      </c>
      <c r="C8071" t="str">
        <f>anotacoes!E8071</f>
        <v>VASYLENKO</v>
      </c>
      <c r="D8071" t="str">
        <f>anotacoes!F8071</f>
        <v>CIANO</v>
      </c>
      <c r="E8071" t="s">
        <v>10325</v>
      </c>
      <c r="F8071">
        <f>anotacoes!A8071</f>
        <v>120</v>
      </c>
      <c r="G8071">
        <f>anotacoes!B8071</f>
        <v>3</v>
      </c>
      <c r="H8071" t="str">
        <f>anotacoes!K8071</f>
        <v xml:space="preserve"> 00:00:04,043</v>
      </c>
      <c r="I8071" t="str">
        <f>anotacoes!L8071</f>
        <v xml:space="preserve"> 00:00:06,358</v>
      </c>
      <c r="J8071" t="str">
        <f>IF(L8071="PAUSE",E8071,IF(anotacoes!G8075=conversao_anotacoes!C8071,conversao_anotacoes!C8071,conversao_anotacoes!D8071))</f>
        <v>VASYLENKO</v>
      </c>
      <c r="K8071" t="str">
        <f t="shared" si="252"/>
        <v>CIANO</v>
      </c>
      <c r="L8071" t="str">
        <f>UPPER(anotacoes!H8071)</f>
        <v>GRIP TIME</v>
      </c>
      <c r="M8071" t="str">
        <f>IF(OR(L8071="ATTACK",L8071="FINTA"),"&lt;TECNICA&gt;",UPPER(anotacoes!I8071))</f>
        <v>RIGHT COLLAR</v>
      </c>
      <c r="N8071" t="str">
        <f>IF(OR(L8071="ATTACK",L8071="FINTA"),UPPER(anotacoes!I8071),"")</f>
        <v/>
      </c>
      <c r="O8071" s="6" t="str">
        <f>IF(anotacoes!N8071=0,"",anotacoes!N8071)</f>
        <v/>
      </c>
      <c r="P8071" t="str">
        <f>IF(anotacoes!M8071=0,"",UPPER(anotacoes!M8071))</f>
        <v/>
      </c>
      <c r="Q8071" t="str">
        <f t="shared" si="253"/>
        <v>INSERT INTO CONVERSAO_LUTA_ACAO (cd_conversao, id_luta, sequencia, momento_inicio, momento_fim, quem_faz, quem_sofre, acao_tipo, acao, tecnica, direcao, pontuacao) VALUES (1, 120, 3, TRIM(' 00:00:04,043'), TRIM(' 00:00:06,358'), 'VASYLENKO', 'CIANO', 'GRIP TIME', 'RIGHT COLLAR', NULL, NULL, NULL)</v>
      </c>
      <c r="R8071" t="s">
        <v>10327</v>
      </c>
    </row>
    <row r="8072" spans="1:18" hidden="1" x14ac:dyDescent="0.25">
      <c r="A8072" s="7">
        <f>anotacoes!D8072</f>
        <v>40944</v>
      </c>
      <c r="B8072" t="str">
        <f>anotacoes!C8072</f>
        <v>GRAND SLAM PARIS 2012</v>
      </c>
      <c r="C8072" t="str">
        <f>anotacoes!E8072</f>
        <v>VASYLENKO</v>
      </c>
      <c r="D8072" t="str">
        <f>anotacoes!F8072</f>
        <v>CIANO</v>
      </c>
      <c r="E8072" t="s">
        <v>10325</v>
      </c>
      <c r="F8072">
        <f>anotacoes!A8072</f>
        <v>120</v>
      </c>
      <c r="G8072">
        <f>anotacoes!B8072</f>
        <v>4</v>
      </c>
      <c r="H8072" t="str">
        <f>anotacoes!K8072</f>
        <v xml:space="preserve"> 00:00:06,358</v>
      </c>
      <c r="I8072" t="str">
        <f>anotacoes!L8072</f>
        <v xml:space="preserve"> 00:00:11,616</v>
      </c>
      <c r="J8072" t="str">
        <f>IF(L8072="PAUSE",E8072,IF(anotacoes!G8076=conversao_anotacoes!C8072,conversao_anotacoes!C8072,conversao_anotacoes!D8072))</f>
        <v>VASYLENKO</v>
      </c>
      <c r="K8072" t="str">
        <f t="shared" si="252"/>
        <v>CIANO</v>
      </c>
      <c r="L8072" t="str">
        <f>UPPER(anotacoes!H8072)</f>
        <v>DISPLACEMENT</v>
      </c>
      <c r="M8072" t="str">
        <f>IF(OR(L8072="ATTACK",L8072="FINTA"),"&lt;TECNICA&gt;",UPPER(anotacoes!I8072))</f>
        <v>TRY TO GRIP WITH CONTACT</v>
      </c>
      <c r="N8072" t="str">
        <f>IF(OR(L8072="ATTACK",L8072="FINTA"),UPPER(anotacoes!I8072),"")</f>
        <v/>
      </c>
      <c r="O8072" s="6" t="str">
        <f>IF(anotacoes!N8072=0,"",anotacoes!N8072)</f>
        <v/>
      </c>
      <c r="P8072" t="str">
        <f>IF(anotacoes!M8072=0,"",UPPER(anotacoes!M8072))</f>
        <v/>
      </c>
      <c r="Q8072" t="str">
        <f t="shared" si="253"/>
        <v>INSERT INTO CONVERSAO_LUTA_ACAO (cd_conversao, id_luta, sequencia, momento_inicio, momento_fim, quem_faz, quem_sofre, acao_tipo, acao, tecnica, direcao, pontuacao) VALUES (1, 120, 4, TRIM(' 00:00:06,358'), TRIM(' 00:00:11,616'), 'VASYLENKO', 'CIANO', 'DISPLACEMENT', 'TRY TO GRIP WITH CONTACT', NULL, NULL, NULL)</v>
      </c>
      <c r="R8072" t="s">
        <v>10327</v>
      </c>
    </row>
    <row r="8073" spans="1:18" hidden="1" x14ac:dyDescent="0.25">
      <c r="A8073" s="7">
        <f>anotacoes!D8073</f>
        <v>40944</v>
      </c>
      <c r="B8073" t="str">
        <f>anotacoes!C8073</f>
        <v>GRAND SLAM PARIS 2012</v>
      </c>
      <c r="C8073" t="str">
        <f>anotacoes!E8073</f>
        <v>VASYLENKO</v>
      </c>
      <c r="D8073" t="str">
        <f>anotacoes!F8073</f>
        <v>CIANO</v>
      </c>
      <c r="E8073" t="s">
        <v>10325</v>
      </c>
      <c r="F8073">
        <f>anotacoes!A8073</f>
        <v>120</v>
      </c>
      <c r="G8073">
        <f>anotacoes!B8073</f>
        <v>5</v>
      </c>
      <c r="H8073" t="str">
        <f>anotacoes!K8073</f>
        <v xml:space="preserve"> 00:00:11,616</v>
      </c>
      <c r="I8073" t="str">
        <f>anotacoes!L8073</f>
        <v xml:space="preserve"> 00:00:13,559</v>
      </c>
      <c r="J8073" t="str">
        <f>IF(L8073="PAUSE",E8073,IF(anotacoes!G8077=conversao_anotacoes!C8073,conversao_anotacoes!C8073,conversao_anotacoes!D8073))</f>
        <v>VASYLENKO</v>
      </c>
      <c r="K8073" t="str">
        <f t="shared" si="252"/>
        <v>CIANO</v>
      </c>
      <c r="L8073" t="str">
        <f>UPPER(anotacoes!H8073)</f>
        <v>GRIP TIME</v>
      </c>
      <c r="M8073" t="str">
        <f>IF(OR(L8073="ATTACK",L8073="FINTA"),"&lt;TECNICA&gt;",UPPER(anotacoes!I8073))</f>
        <v>RIGHT COLLAR</v>
      </c>
      <c r="N8073" t="str">
        <f>IF(OR(L8073="ATTACK",L8073="FINTA"),UPPER(anotacoes!I8073),"")</f>
        <v/>
      </c>
      <c r="O8073" s="6" t="str">
        <f>IF(anotacoes!N8073=0,"",anotacoes!N8073)</f>
        <v/>
      </c>
      <c r="P8073" t="str">
        <f>IF(anotacoes!M8073=0,"",UPPER(anotacoes!M8073))</f>
        <v/>
      </c>
      <c r="Q8073" t="str">
        <f t="shared" si="253"/>
        <v>INSERT INTO CONVERSAO_LUTA_ACAO (cd_conversao, id_luta, sequencia, momento_inicio, momento_fim, quem_faz, quem_sofre, acao_tipo, acao, tecnica, direcao, pontuacao) VALUES (1, 120, 5, TRIM(' 00:00:11,616'), TRIM(' 00:00:13,559'), 'VASYLENKO', 'CIANO', 'GRIP TIME', 'RIGHT COLLAR', NULL, NULL, NULL)</v>
      </c>
      <c r="R8073" t="s">
        <v>10327</v>
      </c>
    </row>
    <row r="8074" spans="1:18" hidden="1" x14ac:dyDescent="0.25">
      <c r="A8074" s="7">
        <f>anotacoes!D8074</f>
        <v>40944</v>
      </c>
      <c r="B8074" t="str">
        <f>anotacoes!C8074</f>
        <v>GRAND SLAM PARIS 2012</v>
      </c>
      <c r="C8074" t="str">
        <f>anotacoes!E8074</f>
        <v>VASYLENKO</v>
      </c>
      <c r="D8074" t="str">
        <f>anotacoes!F8074</f>
        <v>CIANO</v>
      </c>
      <c r="E8074" t="s">
        <v>10325</v>
      </c>
      <c r="F8074">
        <f>anotacoes!A8074</f>
        <v>120</v>
      </c>
      <c r="G8074">
        <f>anotacoes!B8074</f>
        <v>6</v>
      </c>
      <c r="H8074" t="str">
        <f>anotacoes!K8074</f>
        <v xml:space="preserve"> 00:00:13,715</v>
      </c>
      <c r="I8074" t="str">
        <f>anotacoes!L8074</f>
        <v xml:space="preserve"> 00:00:18,585</v>
      </c>
      <c r="J8074" t="str">
        <f>IF(L8074="PAUSE",E8074,IF(anotacoes!G8078=conversao_anotacoes!C8074,conversao_anotacoes!C8074,conversao_anotacoes!D8074))</f>
        <v>VASYLENKO</v>
      </c>
      <c r="K8074" t="str">
        <f t="shared" si="252"/>
        <v>CIANO</v>
      </c>
      <c r="L8074" t="str">
        <f>UPPER(anotacoes!H8074)</f>
        <v>DISPLACEMENT</v>
      </c>
      <c r="M8074" t="str">
        <f>IF(OR(L8074="ATTACK",L8074="FINTA"),"&lt;TECNICA&gt;",UPPER(anotacoes!I8074))</f>
        <v>2-3 STEP HESITANT RIGHT</v>
      </c>
      <c r="N8074" t="str">
        <f>IF(OR(L8074="ATTACK",L8074="FINTA"),UPPER(anotacoes!I8074),"")</f>
        <v/>
      </c>
      <c r="O8074" s="6" t="str">
        <f>IF(anotacoes!N8074=0,"",anotacoes!N8074)</f>
        <v/>
      </c>
      <c r="P8074" t="str">
        <f>IF(anotacoes!M8074=0,"",UPPER(anotacoes!M8074))</f>
        <v/>
      </c>
      <c r="Q8074" t="str">
        <f t="shared" si="253"/>
        <v>INSERT INTO CONVERSAO_LUTA_ACAO (cd_conversao, id_luta, sequencia, momento_inicio, momento_fim, quem_faz, quem_sofre, acao_tipo, acao, tecnica, direcao, pontuacao) VALUES (1, 120, 6, TRIM(' 00:00:13,715'), TRIM(' 00:00:18,585'), 'VASYLENKO', 'CIANO', 'DISPLACEMENT', '2-3 STEP HESITANT RIGHT', NULL, NULL, NULL)</v>
      </c>
      <c r="R8074" t="s">
        <v>10327</v>
      </c>
    </row>
    <row r="8075" spans="1:18" hidden="1" x14ac:dyDescent="0.25">
      <c r="A8075" s="7">
        <f>anotacoes!D8075</f>
        <v>40944</v>
      </c>
      <c r="B8075" t="str">
        <f>anotacoes!C8075</f>
        <v>GRAND SLAM PARIS 2012</v>
      </c>
      <c r="C8075" t="str">
        <f>anotacoes!E8075</f>
        <v>VASYLENKO</v>
      </c>
      <c r="D8075" t="str">
        <f>anotacoes!F8075</f>
        <v>CIANO</v>
      </c>
      <c r="E8075" t="s">
        <v>10325</v>
      </c>
      <c r="F8075">
        <f>anotacoes!A8075</f>
        <v>120</v>
      </c>
      <c r="G8075">
        <f>anotacoes!B8075</f>
        <v>7</v>
      </c>
      <c r="H8075" t="str">
        <f>anotacoes!K8075</f>
        <v xml:space="preserve"> 00:00:18,879</v>
      </c>
      <c r="I8075" t="str">
        <f>anotacoes!L8075</f>
        <v xml:space="preserve"> 00:00:22,155</v>
      </c>
      <c r="J8075" t="str">
        <f>IF(L8075="PAUSE",E8075,IF(anotacoes!G8079=conversao_anotacoes!C8075,conversao_anotacoes!C8075,conversao_anotacoes!D8075))</f>
        <v>VASYLENKO</v>
      </c>
      <c r="K8075" t="str">
        <f t="shared" si="252"/>
        <v>CIANO</v>
      </c>
      <c r="L8075" t="str">
        <f>UPPER(anotacoes!H8075)</f>
        <v>DISPLACEMENT</v>
      </c>
      <c r="M8075" t="str">
        <f>IF(OR(L8075="ATTACK",L8075="FINTA"),"&lt;TECNICA&gt;",UPPER(anotacoes!I8075))</f>
        <v>TRY TO GRIP WITH CONTACT</v>
      </c>
      <c r="N8075" t="str">
        <f>IF(OR(L8075="ATTACK",L8075="FINTA"),UPPER(anotacoes!I8075),"")</f>
        <v/>
      </c>
      <c r="O8075" s="6" t="str">
        <f>IF(anotacoes!N8075=0,"",anotacoes!N8075)</f>
        <v/>
      </c>
      <c r="P8075" t="str">
        <f>IF(anotacoes!M8075=0,"",UPPER(anotacoes!M8075))</f>
        <v/>
      </c>
      <c r="Q8075" t="str">
        <f t="shared" si="253"/>
        <v>INSERT INTO CONVERSAO_LUTA_ACAO (cd_conversao, id_luta, sequencia, momento_inicio, momento_fim, quem_faz, quem_sofre, acao_tipo, acao, tecnica, direcao, pontuacao) VALUES (1, 120, 7, TRIM(' 00:00:18,879'), TRIM(' 00:00:22,155'), 'VASYLENKO', 'CIANO', 'DISPLACEMENT', 'TRY TO GRIP WITH CONTACT', NULL, NULL, NULL)</v>
      </c>
      <c r="R8075" t="s">
        <v>10327</v>
      </c>
    </row>
    <row r="8076" spans="1:18" hidden="1" x14ac:dyDescent="0.25">
      <c r="A8076" s="7">
        <f>anotacoes!D8076</f>
        <v>40944</v>
      </c>
      <c r="B8076" t="str">
        <f>anotacoes!C8076</f>
        <v>GRAND SLAM PARIS 2012</v>
      </c>
      <c r="C8076" t="str">
        <f>anotacoes!E8076</f>
        <v>VASYLENKO</v>
      </c>
      <c r="D8076" t="str">
        <f>anotacoes!F8076</f>
        <v>CIANO</v>
      </c>
      <c r="E8076" t="s">
        <v>10325</v>
      </c>
      <c r="F8076">
        <f>anotacoes!A8076</f>
        <v>120</v>
      </c>
      <c r="G8076">
        <f>anotacoes!B8076</f>
        <v>8</v>
      </c>
      <c r="H8076" t="str">
        <f>anotacoes!K8076</f>
        <v xml:space="preserve"> 00:00:22,343</v>
      </c>
      <c r="I8076" t="str">
        <f>anotacoes!L8076</f>
        <v xml:space="preserve"> 00:00:37,531</v>
      </c>
      <c r="J8076" t="str">
        <f>IF(L8076="PAUSE",E8076,IF(anotacoes!G8080=conversao_anotacoes!C8076,conversao_anotacoes!C8076,conversao_anotacoes!D8076))</f>
        <v>VASYLENKO</v>
      </c>
      <c r="K8076" t="str">
        <f t="shared" si="252"/>
        <v>CIANO</v>
      </c>
      <c r="L8076" t="str">
        <f>UPPER(anotacoes!H8076)</f>
        <v>DISPLACEMENT</v>
      </c>
      <c r="M8076" t="str">
        <f>IF(OR(L8076="ATTACK",L8076="FINTA"),"&lt;TECNICA&gt;",UPPER(anotacoes!I8076))</f>
        <v>TRY TO GRIP WITH CONTACT</v>
      </c>
      <c r="N8076" t="str">
        <f>IF(OR(L8076="ATTACK",L8076="FINTA"),UPPER(anotacoes!I8076),"")</f>
        <v/>
      </c>
      <c r="O8076" s="6" t="str">
        <f>IF(anotacoes!N8076=0,"",anotacoes!N8076)</f>
        <v/>
      </c>
      <c r="P8076" t="str">
        <f>IF(anotacoes!M8076=0,"",UPPER(anotacoes!M8076))</f>
        <v/>
      </c>
      <c r="Q8076" t="str">
        <f t="shared" si="253"/>
        <v>INSERT INTO CONVERSAO_LUTA_ACAO (cd_conversao, id_luta, sequencia, momento_inicio, momento_fim, quem_faz, quem_sofre, acao_tipo, acao, tecnica, direcao, pontuacao) VALUES (1, 120, 8, TRIM(' 00:00:22,343'), TRIM(' 00:00:37,531'), 'VASYLENKO', 'CIANO', 'DISPLACEMENT', 'TRY TO GRIP WITH CONTACT', NULL, NULL, NULL)</v>
      </c>
      <c r="R8076" t="s">
        <v>10327</v>
      </c>
    </row>
    <row r="8077" spans="1:18" hidden="1" x14ac:dyDescent="0.25">
      <c r="A8077" s="7">
        <f>anotacoes!D8077</f>
        <v>40944</v>
      </c>
      <c r="B8077" t="str">
        <f>anotacoes!C8077</f>
        <v>GRAND SLAM PARIS 2012</v>
      </c>
      <c r="C8077" t="str">
        <f>anotacoes!E8077</f>
        <v>VASYLENKO</v>
      </c>
      <c r="D8077" t="str">
        <f>anotacoes!F8077</f>
        <v>CIANO</v>
      </c>
      <c r="E8077" t="s">
        <v>10325</v>
      </c>
      <c r="F8077">
        <f>anotacoes!A8077</f>
        <v>120</v>
      </c>
      <c r="G8077">
        <f>anotacoes!B8077</f>
        <v>9</v>
      </c>
      <c r="H8077" t="str">
        <f>anotacoes!K8077</f>
        <v xml:space="preserve"> 00:00:37,531</v>
      </c>
      <c r="I8077" t="str">
        <f>anotacoes!L8077</f>
        <v xml:space="preserve"> 00:00:37,531</v>
      </c>
      <c r="J8077" t="str">
        <f>IF(L8077="PAUSE",E8077,IF(anotacoes!G8081=conversao_anotacoes!C8077,conversao_anotacoes!C8077,conversao_anotacoes!D8077))</f>
        <v>VASYLENKO</v>
      </c>
      <c r="K8077" t="str">
        <f t="shared" si="252"/>
        <v>CIANO</v>
      </c>
      <c r="L8077" t="str">
        <f>UPPER(anotacoes!H8077)</f>
        <v>GRIP TIME</v>
      </c>
      <c r="M8077" t="str">
        <f>IF(OR(L8077="ATTACK",L8077="FINTA"),"&lt;TECNICA&gt;",UPPER(anotacoes!I8077))</f>
        <v>RIGHT SLEEVE LEFT SLEEVE</v>
      </c>
      <c r="N8077" t="str">
        <f>IF(OR(L8077="ATTACK",L8077="FINTA"),UPPER(anotacoes!I8077),"")</f>
        <v/>
      </c>
      <c r="O8077" s="6" t="str">
        <f>IF(anotacoes!N8077=0,"",anotacoes!N8077)</f>
        <v/>
      </c>
      <c r="P8077" t="str">
        <f>IF(anotacoes!M8077=0,"",UPPER(anotacoes!M8077))</f>
        <v/>
      </c>
      <c r="Q8077" t="str">
        <f t="shared" si="253"/>
        <v>INSERT INTO CONVERSAO_LUTA_ACAO (cd_conversao, id_luta, sequencia, momento_inicio, momento_fim, quem_faz, quem_sofre, acao_tipo, acao, tecnica, direcao, pontuacao) VALUES (1, 120, 9, TRIM(' 00:00:37,531'), TRIM(' 00:00:37,531'), 'VASYLENKO', 'CIANO', 'GRIP TIME', 'RIGHT SLEEVE LEFT SLEEVE', NULL, NULL, NULL)</v>
      </c>
      <c r="R8077" t="s">
        <v>10327</v>
      </c>
    </row>
    <row r="8078" spans="1:18" hidden="1" x14ac:dyDescent="0.25">
      <c r="A8078" s="7">
        <f>anotacoes!D8078</f>
        <v>40944</v>
      </c>
      <c r="B8078" t="str">
        <f>anotacoes!C8078</f>
        <v>GRAND SLAM PARIS 2012</v>
      </c>
      <c r="C8078" t="str">
        <f>anotacoes!E8078</f>
        <v>VASYLENKO</v>
      </c>
      <c r="D8078" t="str">
        <f>anotacoes!F8078</f>
        <v>CIANO</v>
      </c>
      <c r="E8078" t="s">
        <v>10325</v>
      </c>
      <c r="F8078">
        <f>anotacoes!A8078</f>
        <v>120</v>
      </c>
      <c r="G8078">
        <f>anotacoes!B8078</f>
        <v>10</v>
      </c>
      <c r="H8078" t="str">
        <f>anotacoes!K8078</f>
        <v xml:space="preserve"> 00:00:37,531</v>
      </c>
      <c r="I8078" t="str">
        <f>anotacoes!L8078</f>
        <v xml:space="preserve"> 00:00:38,755</v>
      </c>
      <c r="J8078" t="str">
        <f>IF(L8078="PAUSE",E8078,IF(anotacoes!G8082=conversao_anotacoes!C8078,conversao_anotacoes!C8078,conversao_anotacoes!D8078))</f>
        <v>VASYLENKO</v>
      </c>
      <c r="K8078" t="str">
        <f t="shared" si="252"/>
        <v>CIANO</v>
      </c>
      <c r="L8078" t="str">
        <f>UPPER(anotacoes!H8078)</f>
        <v>ATTACK</v>
      </c>
      <c r="M8078" t="str">
        <f>IF(OR(L8078="ATTACK",L8078="FINTA"),"&lt;TECNICA&gt;",UPPER(anotacoes!I8078))</f>
        <v>&lt;TECNICA&gt;</v>
      </c>
      <c r="N8078" t="str">
        <f>IF(OR(L8078="ATTACK",L8078="FINTA"),UPPER(anotacoes!I8078),"")</f>
        <v>SODE SEOI NAGE</v>
      </c>
      <c r="O8078" s="6">
        <f>IF(anotacoes!N8078=0,"",anotacoes!N8078)</f>
        <v>4</v>
      </c>
      <c r="P8078" t="str">
        <f>IF(anotacoes!M8078=0,"",UPPER(anotacoes!M8078))</f>
        <v/>
      </c>
      <c r="Q8078" t="str">
        <f t="shared" si="253"/>
        <v>INSERT INTO CONVERSAO_LUTA_ACAO (cd_conversao, id_luta, sequencia, momento_inicio, momento_fim, quem_faz, quem_sofre, acao_tipo, acao, tecnica, direcao, pontuacao) VALUES (1, 120, 10, TRIM(' 00:00:37,531'), TRIM(' 00:00:38,755'), 'VASYLENKO', 'CIANO', 'ATTACK', '&lt;TECNICA&gt;', 'SODE SEOI NAGE', 4, NULL)</v>
      </c>
      <c r="R8078" t="s">
        <v>10327</v>
      </c>
    </row>
    <row r="8079" spans="1:18" hidden="1" x14ac:dyDescent="0.25">
      <c r="A8079" s="7">
        <f>anotacoes!D8079</f>
        <v>40944</v>
      </c>
      <c r="B8079" t="str">
        <f>anotacoes!C8079</f>
        <v>GRAND SLAM PARIS 2012</v>
      </c>
      <c r="C8079" t="str">
        <f>anotacoes!E8079</f>
        <v>VASYLENKO</v>
      </c>
      <c r="D8079" t="str">
        <f>anotacoes!F8079</f>
        <v>CIANO</v>
      </c>
      <c r="E8079" t="s">
        <v>10325</v>
      </c>
      <c r="F8079">
        <f>anotacoes!A8079</f>
        <v>120</v>
      </c>
      <c r="G8079">
        <f>anotacoes!B8079</f>
        <v>11</v>
      </c>
      <c r="H8079" t="str">
        <f>anotacoes!K8079</f>
        <v xml:space="preserve"> 00:00:38,925</v>
      </c>
      <c r="I8079" t="str">
        <f>anotacoes!L8079</f>
        <v xml:space="preserve"> 00:00:41,304</v>
      </c>
      <c r="J8079" t="str">
        <f>IF(L8079="PAUSE",E8079,IF(anotacoes!G8083=conversao_anotacoes!C8079,conversao_anotacoes!C8079,conversao_anotacoes!D8079))</f>
        <v>VASYLENKO</v>
      </c>
      <c r="K8079" t="str">
        <f t="shared" si="252"/>
        <v>CIANO</v>
      </c>
      <c r="L8079" t="str">
        <f>UPPER(anotacoes!H8079)</f>
        <v>GROUNDWORK COMBAT</v>
      </c>
      <c r="M8079" t="str">
        <f>IF(OR(L8079="ATTACK",L8079="FINTA"),"&lt;TECNICA&gt;",UPPER(anotacoes!I8079))</f>
        <v>DEFENSIVE POSITION</v>
      </c>
      <c r="N8079" t="str">
        <f>IF(OR(L8079="ATTACK",L8079="FINTA"),UPPER(anotacoes!I8079),"")</f>
        <v/>
      </c>
      <c r="O8079" s="6" t="str">
        <f>IF(anotacoes!N8079=0,"",anotacoes!N8079)</f>
        <v/>
      </c>
      <c r="P8079" t="str">
        <f>IF(anotacoes!M8079=0,"",UPPER(anotacoes!M8079))</f>
        <v/>
      </c>
      <c r="Q8079" t="str">
        <f t="shared" si="253"/>
        <v>INSERT INTO CONVERSAO_LUTA_ACAO (cd_conversao, id_luta, sequencia, momento_inicio, momento_fim, quem_faz, quem_sofre, acao_tipo, acao, tecnica, direcao, pontuacao) VALUES (1, 120, 11, TRIM(' 00:00:38,925'), TRIM(' 00:00:41,304'), 'VASYLENKO', 'CIANO', 'GROUNDWORK COMBAT', 'DEFENSIVE POSITION', NULL, NULL, NULL)</v>
      </c>
      <c r="R8079" t="s">
        <v>10327</v>
      </c>
    </row>
    <row r="8080" spans="1:18" hidden="1" x14ac:dyDescent="0.25">
      <c r="A8080" s="7">
        <f>anotacoes!D8080</f>
        <v>40944</v>
      </c>
      <c r="B8080" t="str">
        <f>anotacoes!C8080</f>
        <v>GRAND SLAM PARIS 2012</v>
      </c>
      <c r="C8080" t="str">
        <f>anotacoes!E8080</f>
        <v>VASYLENKO</v>
      </c>
      <c r="D8080" t="str">
        <f>anotacoes!F8080</f>
        <v>CIANO</v>
      </c>
      <c r="E8080" t="s">
        <v>10325</v>
      </c>
      <c r="F8080">
        <f>anotacoes!A8080</f>
        <v>120</v>
      </c>
      <c r="G8080">
        <f>anotacoes!B8080</f>
        <v>12</v>
      </c>
      <c r="H8080" t="str">
        <f>anotacoes!K8080</f>
        <v xml:space="preserve"> 00:00:41,468</v>
      </c>
      <c r="I8080" t="str">
        <f>anotacoes!L8080</f>
        <v xml:space="preserve"> 00:00:45,574</v>
      </c>
      <c r="J8080" t="str">
        <f>IF(L8080="PAUSE",E8080,IF(anotacoes!G8084=conversao_anotacoes!C8080,conversao_anotacoes!C8080,conversao_anotacoes!D8080))</f>
        <v>&lt;ARBITRO_DESCONHECIDO&gt;</v>
      </c>
      <c r="K8080" t="str">
        <f t="shared" si="252"/>
        <v/>
      </c>
      <c r="L8080" t="str">
        <f>UPPER(anotacoes!H8080)</f>
        <v>PAUSE</v>
      </c>
      <c r="M8080" t="str">
        <f>IF(OR(L8080="ATTACK",L8080="FINTA"),"&lt;TECNICA&gt;",UPPER(anotacoes!I8080))</f>
        <v>&lt;NAO_CLASSIFICADO&gt;</v>
      </c>
      <c r="N8080" t="str">
        <f>IF(OR(L8080="ATTACK",L8080="FINTA"),UPPER(anotacoes!I8080),"")</f>
        <v/>
      </c>
      <c r="O8080" s="6" t="str">
        <f>IF(anotacoes!N8080=0,"",anotacoes!N8080)</f>
        <v/>
      </c>
      <c r="P8080" t="str">
        <f>IF(anotacoes!M8080=0,"",UPPER(anotacoes!M8080))</f>
        <v/>
      </c>
      <c r="Q8080" t="str">
        <f t="shared" si="253"/>
        <v>INSERT INTO CONVERSAO_LUTA_ACAO (cd_conversao, id_luta, sequencia, momento_inicio, momento_fim, quem_faz, quem_sofre, acao_tipo, acao, tecnica, direcao, pontuacao) VALUES (1, 120, 12, TRIM(' 00:00:41,468'), TRIM(' 00:00:45,574'), '&lt;ARBITRO_DESCONHECIDO&gt;', '', 'PAUSE', '&lt;NAO_CLASSIFICADO&gt;', NULL, NULL, NULL)</v>
      </c>
      <c r="R8080" t="s">
        <v>10327</v>
      </c>
    </row>
    <row r="8081" spans="1:18" hidden="1" x14ac:dyDescent="0.25">
      <c r="A8081" s="7">
        <f>anotacoes!D8081</f>
        <v>40944</v>
      </c>
      <c r="B8081" t="str">
        <f>anotacoes!C8081</f>
        <v>GRAND SLAM PARIS 2012</v>
      </c>
      <c r="C8081" t="str">
        <f>anotacoes!E8081</f>
        <v>VASYLENKO</v>
      </c>
      <c r="D8081" t="str">
        <f>anotacoes!F8081</f>
        <v>CIANO</v>
      </c>
      <c r="E8081" t="s">
        <v>10325</v>
      </c>
      <c r="F8081">
        <f>anotacoes!A8081</f>
        <v>120</v>
      </c>
      <c r="G8081">
        <f>anotacoes!B8081</f>
        <v>13</v>
      </c>
      <c r="H8081" t="str">
        <f>anotacoes!K8081</f>
        <v xml:space="preserve"> 00:00:45,743</v>
      </c>
      <c r="I8081" t="str">
        <f>anotacoes!L8081</f>
        <v xml:space="preserve"> 00:00:48,752</v>
      </c>
      <c r="J8081" t="str">
        <f>IF(L8081="PAUSE",E8081,IF(anotacoes!G8085=conversao_anotacoes!C8081,conversao_anotacoes!C8081,conversao_anotacoes!D8081))</f>
        <v>VASYLENKO</v>
      </c>
      <c r="K8081" t="str">
        <f t="shared" si="252"/>
        <v>CIANO</v>
      </c>
      <c r="L8081" t="str">
        <f>UPPER(anotacoes!H8081)</f>
        <v>DISPLACEMENT</v>
      </c>
      <c r="M8081" t="str">
        <f>IF(OR(L8081="ATTACK",L8081="FINTA"),"&lt;TECNICA&gt;",UPPER(anotacoes!I8081))</f>
        <v>2-3 STEP HESITANT LEFT</v>
      </c>
      <c r="N8081" t="str">
        <f>IF(OR(L8081="ATTACK",L8081="FINTA"),UPPER(anotacoes!I8081),"")</f>
        <v/>
      </c>
      <c r="O8081" s="6" t="str">
        <f>IF(anotacoes!N8081=0,"",anotacoes!N8081)</f>
        <v/>
      </c>
      <c r="P8081" t="str">
        <f>IF(anotacoes!M8081=0,"",UPPER(anotacoes!M8081))</f>
        <v/>
      </c>
      <c r="Q8081" t="str">
        <f t="shared" si="253"/>
        <v>INSERT INTO CONVERSAO_LUTA_ACAO (cd_conversao, id_luta, sequencia, momento_inicio, momento_fim, quem_faz, quem_sofre, acao_tipo, acao, tecnica, direcao, pontuacao) VALUES (1, 120, 13, TRIM(' 00:00:45,743'), TRIM(' 00:00:48,752'), 'VASYLENKO', 'CIANO', 'DISPLACEMENT', '2-3 STEP HESITANT LEFT', NULL, NULL, NULL)</v>
      </c>
      <c r="R8081" t="s">
        <v>10327</v>
      </c>
    </row>
    <row r="8082" spans="1:18" hidden="1" x14ac:dyDescent="0.25">
      <c r="A8082" s="7">
        <f>anotacoes!D8082</f>
        <v>40944</v>
      </c>
      <c r="B8082" t="str">
        <f>anotacoes!C8082</f>
        <v>GRAND SLAM PARIS 2012</v>
      </c>
      <c r="C8082" t="str">
        <f>anotacoes!E8082</f>
        <v>VASYLENKO</v>
      </c>
      <c r="D8082" t="str">
        <f>anotacoes!F8082</f>
        <v>CIANO</v>
      </c>
      <c r="E8082" t="s">
        <v>10325</v>
      </c>
      <c r="F8082">
        <f>anotacoes!A8082</f>
        <v>120</v>
      </c>
      <c r="G8082">
        <f>anotacoes!B8082</f>
        <v>14</v>
      </c>
      <c r="H8082" t="str">
        <f>anotacoes!K8082</f>
        <v xml:space="preserve"> 00:00:48,916</v>
      </c>
      <c r="I8082" t="str">
        <f>anotacoes!L8082</f>
        <v xml:space="preserve"> 00:00:53,019</v>
      </c>
      <c r="J8082" t="str">
        <f>IF(L8082="PAUSE",E8082,IF(anotacoes!G8086=conversao_anotacoes!C8082,conversao_anotacoes!C8082,conversao_anotacoes!D8082))</f>
        <v>VASYLENKO</v>
      </c>
      <c r="K8082" t="str">
        <f t="shared" si="252"/>
        <v>CIANO</v>
      </c>
      <c r="L8082" t="str">
        <f>UPPER(anotacoes!H8082)</f>
        <v>DISPLACEMENT</v>
      </c>
      <c r="M8082" t="str">
        <f>IF(OR(L8082="ATTACK",L8082="FINTA"),"&lt;TECNICA&gt;",UPPER(anotacoes!I8082))</f>
        <v>TRY TO GRIP WITH CONTACT</v>
      </c>
      <c r="N8082" t="str">
        <f>IF(OR(L8082="ATTACK",L8082="FINTA"),UPPER(anotacoes!I8082),"")</f>
        <v/>
      </c>
      <c r="O8082" s="6" t="str">
        <f>IF(anotacoes!N8082=0,"",anotacoes!N8082)</f>
        <v/>
      </c>
      <c r="P8082" t="str">
        <f>IF(anotacoes!M8082=0,"",UPPER(anotacoes!M8082))</f>
        <v/>
      </c>
      <c r="Q8082" t="str">
        <f t="shared" si="253"/>
        <v>INSERT INTO CONVERSAO_LUTA_ACAO (cd_conversao, id_luta, sequencia, momento_inicio, momento_fim, quem_faz, quem_sofre, acao_tipo, acao, tecnica, direcao, pontuacao) VALUES (1, 120, 14, TRIM(' 00:00:48,916'), TRIM(' 00:00:53,019'), 'VASYLENKO', 'CIANO', 'DISPLACEMENT', 'TRY TO GRIP WITH CONTACT', NULL, NULL, NULL)</v>
      </c>
      <c r="R8082" t="s">
        <v>10327</v>
      </c>
    </row>
    <row r="8083" spans="1:18" hidden="1" x14ac:dyDescent="0.25">
      <c r="A8083" s="7">
        <f>anotacoes!D8083</f>
        <v>40944</v>
      </c>
      <c r="B8083" t="str">
        <f>anotacoes!C8083</f>
        <v>GRAND SLAM PARIS 2012</v>
      </c>
      <c r="C8083" t="str">
        <f>anotacoes!E8083</f>
        <v>VASYLENKO</v>
      </c>
      <c r="D8083" t="str">
        <f>anotacoes!F8083</f>
        <v>CIANO</v>
      </c>
      <c r="E8083" t="s">
        <v>10325</v>
      </c>
      <c r="F8083">
        <f>anotacoes!A8083</f>
        <v>120</v>
      </c>
      <c r="G8083">
        <f>anotacoes!B8083</f>
        <v>15</v>
      </c>
      <c r="H8083" t="str">
        <f>anotacoes!K8083</f>
        <v xml:space="preserve"> 00:00:53,184</v>
      </c>
      <c r="I8083" t="str">
        <f>anotacoes!L8083</f>
        <v xml:space="preserve"> 00:00:55,952</v>
      </c>
      <c r="J8083" t="str">
        <f>IF(L8083="PAUSE",E8083,IF(anotacoes!G8087=conversao_anotacoes!C8083,conversao_anotacoes!C8083,conversao_anotacoes!D8083))</f>
        <v>&lt;ARBITRO_DESCONHECIDO&gt;</v>
      </c>
      <c r="K8083" t="str">
        <f t="shared" si="252"/>
        <v/>
      </c>
      <c r="L8083" t="str">
        <f>UPPER(anotacoes!H8083)</f>
        <v>PAUSE</v>
      </c>
      <c r="M8083" t="str">
        <f>IF(OR(L8083="ATTACK",L8083="FINTA"),"&lt;TECNICA&gt;",UPPER(anotacoes!I8083))</f>
        <v>&lt;NAO_CLASSIFICADO&gt;</v>
      </c>
      <c r="N8083" t="str">
        <f>IF(OR(L8083="ATTACK",L8083="FINTA"),UPPER(anotacoes!I8083),"")</f>
        <v/>
      </c>
      <c r="O8083" s="6" t="str">
        <f>IF(anotacoes!N8083=0,"",anotacoes!N8083)</f>
        <v/>
      </c>
      <c r="P8083" t="str">
        <f>IF(anotacoes!M8083=0,"",UPPER(anotacoes!M8083))</f>
        <v/>
      </c>
      <c r="Q8083" t="str">
        <f t="shared" si="253"/>
        <v>INSERT INTO CONVERSAO_LUTA_ACAO (cd_conversao, id_luta, sequencia, momento_inicio, momento_fim, quem_faz, quem_sofre, acao_tipo, acao, tecnica, direcao, pontuacao) VALUES (1, 120, 15, TRIM(' 00:00:53,184'), TRIM(' 00:00:55,952'), '&lt;ARBITRO_DESCONHECIDO&gt;', '', 'PAUSE', '&lt;NAO_CLASSIFICADO&gt;', NULL, NULL, NULL)</v>
      </c>
      <c r="R8083" t="s">
        <v>10327</v>
      </c>
    </row>
    <row r="8084" spans="1:18" hidden="1" x14ac:dyDescent="0.25">
      <c r="A8084" s="7">
        <f>anotacoes!D8084</f>
        <v>40944</v>
      </c>
      <c r="B8084" t="str">
        <f>anotacoes!C8084</f>
        <v>GRAND SLAM PARIS 2012</v>
      </c>
      <c r="C8084" t="str">
        <f>anotacoes!E8084</f>
        <v>VASYLENKO</v>
      </c>
      <c r="D8084" t="str">
        <f>anotacoes!F8084</f>
        <v>CIANO</v>
      </c>
      <c r="E8084" t="s">
        <v>10325</v>
      </c>
      <c r="F8084">
        <f>anotacoes!A8084</f>
        <v>120</v>
      </c>
      <c r="G8084">
        <f>anotacoes!B8084</f>
        <v>16</v>
      </c>
      <c r="H8084" t="str">
        <f>anotacoes!K8084</f>
        <v xml:space="preserve"> 00:00:56,113</v>
      </c>
      <c r="I8084" t="str">
        <f>anotacoes!L8084</f>
        <v xml:space="preserve"> 00:00:58,500</v>
      </c>
      <c r="J8084" t="str">
        <f>IF(L8084="PAUSE",E8084,IF(anotacoes!G8088=conversao_anotacoes!C8084,conversao_anotacoes!C8084,conversao_anotacoes!D8084))</f>
        <v>VASYLENKO</v>
      </c>
      <c r="K8084" t="str">
        <f t="shared" si="252"/>
        <v>CIANO</v>
      </c>
      <c r="L8084" t="str">
        <f>UPPER(anotacoes!H8084)</f>
        <v>DISPLACEMENT</v>
      </c>
      <c r="M8084" t="str">
        <f>IF(OR(L8084="ATTACK",L8084="FINTA"),"&lt;TECNICA&gt;",UPPER(anotacoes!I8084))</f>
        <v>CIRCULAR LEFT</v>
      </c>
      <c r="N8084" t="str">
        <f>IF(OR(L8084="ATTACK",L8084="FINTA"),UPPER(anotacoes!I8084),"")</f>
        <v/>
      </c>
      <c r="O8084" s="6" t="str">
        <f>IF(anotacoes!N8084=0,"",anotacoes!N8084)</f>
        <v/>
      </c>
      <c r="P8084" t="str">
        <f>IF(anotacoes!M8084=0,"",UPPER(anotacoes!M8084))</f>
        <v/>
      </c>
      <c r="Q8084" t="str">
        <f t="shared" si="253"/>
        <v>INSERT INTO CONVERSAO_LUTA_ACAO (cd_conversao, id_luta, sequencia, momento_inicio, momento_fim, quem_faz, quem_sofre, acao_tipo, acao, tecnica, direcao, pontuacao) VALUES (1, 120, 16, TRIM(' 00:00:56,113'), TRIM(' 00:00:58,500'), 'VASYLENKO', 'CIANO', 'DISPLACEMENT', 'CIRCULAR LEFT', NULL, NULL, NULL)</v>
      </c>
      <c r="R8084" t="s">
        <v>10327</v>
      </c>
    </row>
    <row r="8085" spans="1:18" hidden="1" x14ac:dyDescent="0.25">
      <c r="A8085" s="7">
        <f>anotacoes!D8085</f>
        <v>40944</v>
      </c>
      <c r="B8085" t="str">
        <f>anotacoes!C8085</f>
        <v>GRAND SLAM PARIS 2012</v>
      </c>
      <c r="C8085" t="str">
        <f>anotacoes!E8085</f>
        <v>VASYLENKO</v>
      </c>
      <c r="D8085" t="str">
        <f>anotacoes!F8085</f>
        <v>CIANO</v>
      </c>
      <c r="E8085" t="s">
        <v>10325</v>
      </c>
      <c r="F8085">
        <f>anotacoes!A8085</f>
        <v>120</v>
      </c>
      <c r="G8085">
        <f>anotacoes!B8085</f>
        <v>17</v>
      </c>
      <c r="H8085" t="str">
        <f>anotacoes!K8085</f>
        <v xml:space="preserve"> 00:00:58,500</v>
      </c>
      <c r="I8085" t="str">
        <f>anotacoes!L8085</f>
        <v xml:space="preserve"> 00:01:40,054</v>
      </c>
      <c r="J8085" t="str">
        <f>IF(L8085="PAUSE",E8085,IF(anotacoes!G8089=conversao_anotacoes!C8085,conversao_anotacoes!C8085,conversao_anotacoes!D8085))</f>
        <v>VASYLENKO</v>
      </c>
      <c r="K8085" t="str">
        <f t="shared" si="252"/>
        <v>CIANO</v>
      </c>
      <c r="L8085" t="str">
        <f>UPPER(anotacoes!H8085)</f>
        <v>DISPLACEMENT</v>
      </c>
      <c r="M8085" t="str">
        <f>IF(OR(L8085="ATTACK",L8085="FINTA"),"&lt;TECNICA&gt;",UPPER(anotacoes!I8085))</f>
        <v>2-3 STEP HESITANT LEFT</v>
      </c>
      <c r="N8085" t="str">
        <f>IF(OR(L8085="ATTACK",L8085="FINTA"),UPPER(anotacoes!I8085),"")</f>
        <v/>
      </c>
      <c r="O8085" s="6" t="str">
        <f>IF(anotacoes!N8085=0,"",anotacoes!N8085)</f>
        <v/>
      </c>
      <c r="P8085" t="str">
        <f>IF(anotacoes!M8085=0,"",UPPER(anotacoes!M8085))</f>
        <v/>
      </c>
      <c r="Q8085" t="str">
        <f t="shared" si="253"/>
        <v>INSERT INTO CONVERSAO_LUTA_ACAO (cd_conversao, id_luta, sequencia, momento_inicio, momento_fim, quem_faz, quem_sofre, acao_tipo, acao, tecnica, direcao, pontuacao) VALUES (1, 120, 17, TRIM(' 00:00:58,500'), TRIM(' 00:01:40,054'), 'VASYLENKO', 'CIANO', 'DISPLACEMENT', '2-3 STEP HESITANT LEFT', NULL, NULL, NULL)</v>
      </c>
      <c r="R8085" t="s">
        <v>10327</v>
      </c>
    </row>
    <row r="8086" spans="1:18" hidden="1" x14ac:dyDescent="0.25">
      <c r="A8086" s="7">
        <f>anotacoes!D8086</f>
        <v>40944</v>
      </c>
      <c r="B8086" t="str">
        <f>anotacoes!C8086</f>
        <v>GRAND SLAM PARIS 2012</v>
      </c>
      <c r="C8086" t="str">
        <f>anotacoes!E8086</f>
        <v>VASYLENKO</v>
      </c>
      <c r="D8086" t="str">
        <f>anotacoes!F8086</f>
        <v>CIANO</v>
      </c>
      <c r="E8086" t="s">
        <v>10325</v>
      </c>
      <c r="F8086">
        <f>anotacoes!A8086</f>
        <v>120</v>
      </c>
      <c r="G8086">
        <f>anotacoes!B8086</f>
        <v>18</v>
      </c>
      <c r="H8086" t="str">
        <f>anotacoes!K8086</f>
        <v xml:space="preserve"> 00:01:40,054</v>
      </c>
      <c r="I8086" t="str">
        <f>anotacoes!L8086</f>
        <v xml:space="preserve"> 00:01:42,046</v>
      </c>
      <c r="J8086" t="str">
        <f>IF(L8086="PAUSE",E8086,IF(anotacoes!G8090=conversao_anotacoes!C8086,conversao_anotacoes!C8086,conversao_anotacoes!D8086))</f>
        <v>VASYLENKO</v>
      </c>
      <c r="K8086" t="str">
        <f t="shared" si="252"/>
        <v>CIANO</v>
      </c>
      <c r="L8086" t="str">
        <f>UPPER(anotacoes!H8086)</f>
        <v>DISPLACEMENT</v>
      </c>
      <c r="M8086" t="str">
        <f>IF(OR(L8086="ATTACK",L8086="FINTA"),"&lt;TECNICA&gt;",UPPER(anotacoes!I8086))</f>
        <v>TRY TO GRIP WITH CONTACT</v>
      </c>
      <c r="N8086" t="str">
        <f>IF(OR(L8086="ATTACK",L8086="FINTA"),UPPER(anotacoes!I8086),"")</f>
        <v/>
      </c>
      <c r="O8086" s="6" t="str">
        <f>IF(anotacoes!N8086=0,"",anotacoes!N8086)</f>
        <v/>
      </c>
      <c r="P8086" t="str">
        <f>IF(anotacoes!M8086=0,"",UPPER(anotacoes!M8086))</f>
        <v/>
      </c>
      <c r="Q8086" t="str">
        <f t="shared" si="253"/>
        <v>INSERT INTO CONVERSAO_LUTA_ACAO (cd_conversao, id_luta, sequencia, momento_inicio, momento_fim, quem_faz, quem_sofre, acao_tipo, acao, tecnica, direcao, pontuacao) VALUES (1, 120, 18, TRIM(' 00:01:40,054'), TRIM(' 00:01:42,046'), 'VASYLENKO', 'CIANO', 'DISPLACEMENT', 'TRY TO GRIP WITH CONTACT', NULL, NULL, NULL)</v>
      </c>
      <c r="R8086" t="s">
        <v>10327</v>
      </c>
    </row>
    <row r="8087" spans="1:18" hidden="1" x14ac:dyDescent="0.25">
      <c r="A8087" s="7">
        <f>anotacoes!D8087</f>
        <v>40944</v>
      </c>
      <c r="B8087" t="str">
        <f>anotacoes!C8087</f>
        <v>GRAND SLAM PARIS 2012</v>
      </c>
      <c r="C8087" t="str">
        <f>anotacoes!E8087</f>
        <v>VASYLENKO</v>
      </c>
      <c r="D8087" t="str">
        <f>anotacoes!F8087</f>
        <v>CIANO</v>
      </c>
      <c r="E8087" t="s">
        <v>10325</v>
      </c>
      <c r="F8087">
        <f>anotacoes!A8087</f>
        <v>120</v>
      </c>
      <c r="G8087">
        <f>anotacoes!B8087</f>
        <v>19</v>
      </c>
      <c r="H8087" t="str">
        <f>anotacoes!K8087</f>
        <v xml:space="preserve"> 00:01:42,046</v>
      </c>
      <c r="I8087" t="str">
        <f>anotacoes!L8087</f>
        <v xml:space="preserve"> 00:01:44,810</v>
      </c>
      <c r="J8087" t="str">
        <f>IF(L8087="PAUSE",E8087,IF(anotacoes!G8091=conversao_anotacoes!C8087,conversao_anotacoes!C8087,conversao_anotacoes!D8087))</f>
        <v>VASYLENKO</v>
      </c>
      <c r="K8087" t="str">
        <f t="shared" si="252"/>
        <v>CIANO</v>
      </c>
      <c r="L8087" t="str">
        <f>UPPER(anotacoes!H8087)</f>
        <v>GRIP TIME</v>
      </c>
      <c r="M8087" t="str">
        <f>IF(OR(L8087="ATTACK",L8087="FINTA"),"&lt;TECNICA&gt;",UPPER(anotacoes!I8087))</f>
        <v>RIGHT COLLAR</v>
      </c>
      <c r="N8087" t="str">
        <f>IF(OR(L8087="ATTACK",L8087="FINTA"),UPPER(anotacoes!I8087),"")</f>
        <v/>
      </c>
      <c r="O8087" s="6" t="str">
        <f>IF(anotacoes!N8087=0,"",anotacoes!N8087)</f>
        <v/>
      </c>
      <c r="P8087" t="str">
        <f>IF(anotacoes!M8087=0,"",UPPER(anotacoes!M8087))</f>
        <v/>
      </c>
      <c r="Q8087" t="str">
        <f t="shared" si="253"/>
        <v>INSERT INTO CONVERSAO_LUTA_ACAO (cd_conversao, id_luta, sequencia, momento_inicio, momento_fim, quem_faz, quem_sofre, acao_tipo, acao, tecnica, direcao, pontuacao) VALUES (1, 120, 19, TRIM(' 00:01:42,046'), TRIM(' 00:01:44,810'), 'VASYLENKO', 'CIANO', 'GRIP TIME', 'RIGHT COLLAR', NULL, NULL, NULL)</v>
      </c>
      <c r="R8087" t="s">
        <v>10327</v>
      </c>
    </row>
    <row r="8088" spans="1:18" hidden="1" x14ac:dyDescent="0.25">
      <c r="A8088" s="7">
        <f>anotacoes!D8088</f>
        <v>40944</v>
      </c>
      <c r="B8088" t="str">
        <f>anotacoes!C8088</f>
        <v>GRAND SLAM PARIS 2012</v>
      </c>
      <c r="C8088" t="str">
        <f>anotacoes!E8088</f>
        <v>VASYLENKO</v>
      </c>
      <c r="D8088" t="str">
        <f>anotacoes!F8088</f>
        <v>CIANO</v>
      </c>
      <c r="E8088" t="s">
        <v>10325</v>
      </c>
      <c r="F8088">
        <f>anotacoes!A8088</f>
        <v>120</v>
      </c>
      <c r="G8088">
        <f>anotacoes!B8088</f>
        <v>20</v>
      </c>
      <c r="H8088" t="str">
        <f>anotacoes!K8088</f>
        <v xml:space="preserve"> 00:01:44,810</v>
      </c>
      <c r="I8088" t="str">
        <f>anotacoes!L8088</f>
        <v xml:space="preserve"> 00:01:48,229</v>
      </c>
      <c r="J8088" t="str">
        <f>IF(L8088="PAUSE",E8088,IF(anotacoes!G8092=conversao_anotacoes!C8088,conversao_anotacoes!C8088,conversao_anotacoes!D8088))</f>
        <v>VASYLENKO</v>
      </c>
      <c r="K8088" t="str">
        <f t="shared" si="252"/>
        <v>CIANO</v>
      </c>
      <c r="L8088" t="str">
        <f>UPPER(anotacoes!H8088)</f>
        <v>DISPLACEMENT</v>
      </c>
      <c r="M8088" t="str">
        <f>IF(OR(L8088="ATTACK",L8088="FINTA"),"&lt;TECNICA&gt;",UPPER(anotacoes!I8088))</f>
        <v>TRY TO GRIP WITH CONTACT</v>
      </c>
      <c r="N8088" t="str">
        <f>IF(OR(L8088="ATTACK",L8088="FINTA"),UPPER(anotacoes!I8088),"")</f>
        <v/>
      </c>
      <c r="O8088" s="6" t="str">
        <f>IF(anotacoes!N8088=0,"",anotacoes!N8088)</f>
        <v/>
      </c>
      <c r="P8088" t="str">
        <f>IF(anotacoes!M8088=0,"",UPPER(anotacoes!M8088))</f>
        <v/>
      </c>
      <c r="Q8088" t="str">
        <f t="shared" si="253"/>
        <v>INSERT INTO CONVERSAO_LUTA_ACAO (cd_conversao, id_luta, sequencia, momento_inicio, momento_fim, quem_faz, quem_sofre, acao_tipo, acao, tecnica, direcao, pontuacao) VALUES (1, 120, 20, TRIM(' 00:01:44,810'), TRIM(' 00:01:48,229'), 'VASYLENKO', 'CIANO', 'DISPLACEMENT', 'TRY TO GRIP WITH CONTACT', NULL, NULL, NULL)</v>
      </c>
      <c r="R8088" t="s">
        <v>10327</v>
      </c>
    </row>
    <row r="8089" spans="1:18" hidden="1" x14ac:dyDescent="0.25">
      <c r="A8089" s="7">
        <f>anotacoes!D8089</f>
        <v>40944</v>
      </c>
      <c r="B8089" t="str">
        <f>anotacoes!C8089</f>
        <v>GRAND SLAM PARIS 2012</v>
      </c>
      <c r="C8089" t="str">
        <f>anotacoes!E8089</f>
        <v>VASYLENKO</v>
      </c>
      <c r="D8089" t="str">
        <f>anotacoes!F8089</f>
        <v>CIANO</v>
      </c>
      <c r="E8089" t="s">
        <v>10325</v>
      </c>
      <c r="F8089">
        <f>anotacoes!A8089</f>
        <v>120</v>
      </c>
      <c r="G8089">
        <f>anotacoes!B8089</f>
        <v>21</v>
      </c>
      <c r="H8089" t="str">
        <f>anotacoes!K8089</f>
        <v xml:space="preserve"> 00:01:48,229</v>
      </c>
      <c r="I8089" t="str">
        <f>anotacoes!L8089</f>
        <v xml:space="preserve"> 00:02:02,592</v>
      </c>
      <c r="J8089" t="str">
        <f>IF(L8089="PAUSE",E8089,IF(anotacoes!G8093=conversao_anotacoes!C8089,conversao_anotacoes!C8089,conversao_anotacoes!D8089))</f>
        <v>VASYLENKO</v>
      </c>
      <c r="K8089" t="str">
        <f t="shared" si="252"/>
        <v>CIANO</v>
      </c>
      <c r="L8089" t="str">
        <f>UPPER(anotacoes!H8089)</f>
        <v>GROUNDWORK COMBAT</v>
      </c>
      <c r="M8089" t="str">
        <f>IF(OR(L8089="ATTACK",L8089="FINTA"),"&lt;TECNICA&gt;",UPPER(anotacoes!I8089))</f>
        <v>DEFENSIVE POSITION</v>
      </c>
      <c r="N8089" t="str">
        <f>IF(OR(L8089="ATTACK",L8089="FINTA"),UPPER(anotacoes!I8089),"")</f>
        <v/>
      </c>
      <c r="O8089" s="6" t="str">
        <f>IF(anotacoes!N8089=0,"",anotacoes!N8089)</f>
        <v/>
      </c>
      <c r="P8089" t="str">
        <f>IF(anotacoes!M8089=0,"",UPPER(anotacoes!M8089))</f>
        <v/>
      </c>
      <c r="Q8089" t="str">
        <f t="shared" si="253"/>
        <v>INSERT INTO CONVERSAO_LUTA_ACAO (cd_conversao, id_luta, sequencia, momento_inicio, momento_fim, quem_faz, quem_sofre, acao_tipo, acao, tecnica, direcao, pontuacao) VALUES (1, 120, 21, TRIM(' 00:01:48,229'), TRIM(' 00:02:02,592'), 'VASYLENKO', 'CIANO', 'GROUNDWORK COMBAT', 'DEFENSIVE POSITION', NULL, NULL, NULL)</v>
      </c>
      <c r="R8089" t="s">
        <v>10327</v>
      </c>
    </row>
    <row r="8090" spans="1:18" hidden="1" x14ac:dyDescent="0.25">
      <c r="A8090" s="7">
        <f>anotacoes!D8090</f>
        <v>40944</v>
      </c>
      <c r="B8090" t="str">
        <f>anotacoes!C8090</f>
        <v>GRAND SLAM PARIS 2012</v>
      </c>
      <c r="C8090" t="str">
        <f>anotacoes!E8090</f>
        <v>VASYLENKO</v>
      </c>
      <c r="D8090" t="str">
        <f>anotacoes!F8090</f>
        <v>CIANO</v>
      </c>
      <c r="E8090" t="s">
        <v>10325</v>
      </c>
      <c r="F8090">
        <f>anotacoes!A8090</f>
        <v>120</v>
      </c>
      <c r="G8090">
        <f>anotacoes!B8090</f>
        <v>22</v>
      </c>
      <c r="H8090" t="str">
        <f>anotacoes!K8090</f>
        <v xml:space="preserve"> 00:02:02,752</v>
      </c>
      <c r="I8090" t="str">
        <f>anotacoes!L8090</f>
        <v xml:space="preserve"> 00:02:10,584</v>
      </c>
      <c r="J8090" t="str">
        <f>IF(L8090="PAUSE",E8090,IF(anotacoes!G8094=conversao_anotacoes!C8090,conversao_anotacoes!C8090,conversao_anotacoes!D8090))</f>
        <v>&lt;ARBITRO_DESCONHECIDO&gt;</v>
      </c>
      <c r="K8090" t="str">
        <f t="shared" si="252"/>
        <v/>
      </c>
      <c r="L8090" t="str">
        <f>UPPER(anotacoes!H8090)</f>
        <v>PAUSE</v>
      </c>
      <c r="M8090" t="str">
        <f>IF(OR(L8090="ATTACK",L8090="FINTA"),"&lt;TECNICA&gt;",UPPER(anotacoes!I8090))</f>
        <v>&lt;NAO_CLASSIFICADO&gt;</v>
      </c>
      <c r="N8090" t="str">
        <f>IF(OR(L8090="ATTACK",L8090="FINTA"),UPPER(anotacoes!I8090),"")</f>
        <v/>
      </c>
      <c r="O8090" s="6" t="str">
        <f>IF(anotacoes!N8090=0,"",anotacoes!N8090)</f>
        <v/>
      </c>
      <c r="P8090" t="str">
        <f>IF(anotacoes!M8090=0,"",UPPER(anotacoes!M8090))</f>
        <v/>
      </c>
      <c r="Q8090" t="str">
        <f t="shared" si="253"/>
        <v>INSERT INTO CONVERSAO_LUTA_ACAO (cd_conversao, id_luta, sequencia, momento_inicio, momento_fim, quem_faz, quem_sofre, acao_tipo, acao, tecnica, direcao, pontuacao) VALUES (1, 120, 22, TRIM(' 00:02:02,752'), TRIM(' 00:02:10,584'), '&lt;ARBITRO_DESCONHECIDO&gt;', '', 'PAUSE', '&lt;NAO_CLASSIFICADO&gt;', NULL, NULL, NULL)</v>
      </c>
      <c r="R8090" t="s">
        <v>10327</v>
      </c>
    </row>
    <row r="8091" spans="1:18" hidden="1" x14ac:dyDescent="0.25">
      <c r="A8091" s="7">
        <f>anotacoes!D8091</f>
        <v>40944</v>
      </c>
      <c r="B8091" t="str">
        <f>anotacoes!C8091</f>
        <v>GRAND SLAM PARIS 2012</v>
      </c>
      <c r="C8091" t="str">
        <f>anotacoes!E8091</f>
        <v>VASYLENKO</v>
      </c>
      <c r="D8091" t="str">
        <f>anotacoes!F8091</f>
        <v>CIANO</v>
      </c>
      <c r="E8091" t="s">
        <v>10325</v>
      </c>
      <c r="F8091">
        <f>anotacoes!A8091</f>
        <v>120</v>
      </c>
      <c r="G8091">
        <f>anotacoes!B8091</f>
        <v>23</v>
      </c>
      <c r="H8091" t="str">
        <f>anotacoes!K8091</f>
        <v xml:space="preserve"> 00:02:10,877</v>
      </c>
      <c r="I8091" t="str">
        <f>anotacoes!L8091</f>
        <v xml:space="preserve"> 00:02:15,045</v>
      </c>
      <c r="J8091" t="str">
        <f>IF(L8091="PAUSE",E8091,IF(anotacoes!G8095=conversao_anotacoes!C8091,conversao_anotacoes!C8091,conversao_anotacoes!D8091))</f>
        <v>VASYLENKO</v>
      </c>
      <c r="K8091" t="str">
        <f t="shared" si="252"/>
        <v>CIANO</v>
      </c>
      <c r="L8091" t="str">
        <f>UPPER(anotacoes!H8091)</f>
        <v>DISPLACEMENT</v>
      </c>
      <c r="M8091" t="str">
        <f>IF(OR(L8091="ATTACK",L8091="FINTA"),"&lt;TECNICA&gt;",UPPER(anotacoes!I8091))</f>
        <v>2-3 STEP HESITANT LEFT</v>
      </c>
      <c r="N8091" t="str">
        <f>IF(OR(L8091="ATTACK",L8091="FINTA"),UPPER(anotacoes!I8091),"")</f>
        <v/>
      </c>
      <c r="O8091" s="6" t="str">
        <f>IF(anotacoes!N8091=0,"",anotacoes!N8091)</f>
        <v/>
      </c>
      <c r="P8091" t="str">
        <f>IF(anotacoes!M8091=0,"",UPPER(anotacoes!M8091))</f>
        <v/>
      </c>
      <c r="Q8091" t="str">
        <f t="shared" si="253"/>
        <v>INSERT INTO CONVERSAO_LUTA_ACAO (cd_conversao, id_luta, sequencia, momento_inicio, momento_fim, quem_faz, quem_sofre, acao_tipo, acao, tecnica, direcao, pontuacao) VALUES (1, 120, 23, TRIM(' 00:02:10,877'), TRIM(' 00:02:15,045'), 'VASYLENKO', 'CIANO', 'DISPLACEMENT', '2-3 STEP HESITANT LEFT', NULL, NULL, NULL)</v>
      </c>
      <c r="R8091" t="s">
        <v>10327</v>
      </c>
    </row>
    <row r="8092" spans="1:18" hidden="1" x14ac:dyDescent="0.25">
      <c r="A8092" s="7">
        <f>anotacoes!D8092</f>
        <v>40944</v>
      </c>
      <c r="B8092" t="str">
        <f>anotacoes!C8092</f>
        <v>GRAND SLAM PARIS 2012</v>
      </c>
      <c r="C8092" t="str">
        <f>anotacoes!E8092</f>
        <v>VASYLENKO</v>
      </c>
      <c r="D8092" t="str">
        <f>anotacoes!F8092</f>
        <v>CIANO</v>
      </c>
      <c r="E8092" t="s">
        <v>10325</v>
      </c>
      <c r="F8092">
        <f>anotacoes!A8092</f>
        <v>120</v>
      </c>
      <c r="G8092">
        <f>anotacoes!B8092</f>
        <v>24</v>
      </c>
      <c r="H8092" t="str">
        <f>anotacoes!K8092</f>
        <v xml:space="preserve"> 00:02:15,045</v>
      </c>
      <c r="I8092" t="str">
        <f>anotacoes!L8092</f>
        <v xml:space="preserve"> 00:02:20,145</v>
      </c>
      <c r="J8092" t="str">
        <f>IF(L8092="PAUSE",E8092,IF(anotacoes!G8096=conversao_anotacoes!C8092,conversao_anotacoes!C8092,conversao_anotacoes!D8092))</f>
        <v>VASYLENKO</v>
      </c>
      <c r="K8092" t="str">
        <f t="shared" si="252"/>
        <v>CIANO</v>
      </c>
      <c r="L8092" t="str">
        <f>UPPER(anotacoes!H8092)</f>
        <v>DISPLACEMENT</v>
      </c>
      <c r="M8092" t="str">
        <f>IF(OR(L8092="ATTACK",L8092="FINTA"),"&lt;TECNICA&gt;",UPPER(anotacoes!I8092))</f>
        <v>TRY TO GRIP WITH CONTACT</v>
      </c>
      <c r="N8092" t="str">
        <f>IF(OR(L8092="ATTACK",L8092="FINTA"),UPPER(anotacoes!I8092),"")</f>
        <v/>
      </c>
      <c r="O8092" s="6" t="str">
        <f>IF(anotacoes!N8092=0,"",anotacoes!N8092)</f>
        <v/>
      </c>
      <c r="P8092" t="str">
        <f>IF(anotacoes!M8092=0,"",UPPER(anotacoes!M8092))</f>
        <v/>
      </c>
      <c r="Q8092" t="str">
        <f t="shared" si="253"/>
        <v>INSERT INTO CONVERSAO_LUTA_ACAO (cd_conversao, id_luta, sequencia, momento_inicio, momento_fim, quem_faz, quem_sofre, acao_tipo, acao, tecnica, direcao, pontuacao) VALUES (1, 120, 24, TRIM(' 00:02:15,045'), TRIM(' 00:02:20,145'), 'VASYLENKO', 'CIANO', 'DISPLACEMENT', 'TRY TO GRIP WITH CONTACT', NULL, NULL, NULL)</v>
      </c>
      <c r="R8092" t="s">
        <v>10327</v>
      </c>
    </row>
    <row r="8093" spans="1:18" hidden="1" x14ac:dyDescent="0.25">
      <c r="A8093" s="7">
        <f>anotacoes!D8093</f>
        <v>40944</v>
      </c>
      <c r="B8093" t="str">
        <f>anotacoes!C8093</f>
        <v>GRAND SLAM PARIS 2012</v>
      </c>
      <c r="C8093" t="str">
        <f>anotacoes!E8093</f>
        <v>VASYLENKO</v>
      </c>
      <c r="D8093" t="str">
        <f>anotacoes!F8093</f>
        <v>CIANO</v>
      </c>
      <c r="E8093" t="s">
        <v>10325</v>
      </c>
      <c r="F8093">
        <f>anotacoes!A8093</f>
        <v>120</v>
      </c>
      <c r="G8093">
        <f>anotacoes!B8093</f>
        <v>25</v>
      </c>
      <c r="H8093" t="str">
        <f>anotacoes!K8093</f>
        <v xml:space="preserve"> 00:02:20,145</v>
      </c>
      <c r="I8093" t="str">
        <f>anotacoes!L8093</f>
        <v xml:space="preserve"> 00:02:24,332</v>
      </c>
      <c r="J8093" t="str">
        <f>IF(L8093="PAUSE",E8093,IF(anotacoes!G8097=conversao_anotacoes!C8093,conversao_anotacoes!C8093,conversao_anotacoes!D8093))</f>
        <v>VASYLENKO</v>
      </c>
      <c r="K8093" t="str">
        <f t="shared" si="252"/>
        <v>CIANO</v>
      </c>
      <c r="L8093" t="str">
        <f>UPPER(anotacoes!H8093)</f>
        <v>GRIP TIME</v>
      </c>
      <c r="M8093" t="str">
        <f>IF(OR(L8093="ATTACK",L8093="FINTA"),"&lt;TECNICA&gt;",UPPER(anotacoes!I8093))</f>
        <v>RIGHT COLLAR LEFT SLEEVE</v>
      </c>
      <c r="N8093" t="str">
        <f>IF(OR(L8093="ATTACK",L8093="FINTA"),UPPER(anotacoes!I8093),"")</f>
        <v/>
      </c>
      <c r="O8093" s="6" t="str">
        <f>IF(anotacoes!N8093=0,"",anotacoes!N8093)</f>
        <v/>
      </c>
      <c r="P8093" t="str">
        <f>IF(anotacoes!M8093=0,"",UPPER(anotacoes!M8093))</f>
        <v/>
      </c>
      <c r="Q8093" t="str">
        <f t="shared" si="253"/>
        <v>INSERT INTO CONVERSAO_LUTA_ACAO (cd_conversao, id_luta, sequencia, momento_inicio, momento_fim, quem_faz, quem_sofre, acao_tipo, acao, tecnica, direcao, pontuacao) VALUES (1, 120, 25, TRIM(' 00:02:20,145'), TRIM(' 00:02:24,332'), 'VASYLENKO', 'CIANO', 'GRIP TIME', 'RIGHT COLLAR LEFT SLEEVE', NULL, NULL, NULL)</v>
      </c>
      <c r="R8093" t="s">
        <v>10327</v>
      </c>
    </row>
    <row r="8094" spans="1:18" hidden="1" x14ac:dyDescent="0.25">
      <c r="A8094" s="7">
        <f>anotacoes!D8094</f>
        <v>40944</v>
      </c>
      <c r="B8094" t="str">
        <f>anotacoes!C8094</f>
        <v>GRAND SLAM PARIS 2012</v>
      </c>
      <c r="C8094" t="str">
        <f>anotacoes!E8094</f>
        <v>VASYLENKO</v>
      </c>
      <c r="D8094" t="str">
        <f>anotacoes!F8094</f>
        <v>CIANO</v>
      </c>
      <c r="E8094" t="s">
        <v>10325</v>
      </c>
      <c r="F8094">
        <f>anotacoes!A8094</f>
        <v>120</v>
      </c>
      <c r="G8094">
        <f>anotacoes!B8094</f>
        <v>26</v>
      </c>
      <c r="H8094" t="str">
        <f>anotacoes!K8094</f>
        <v xml:space="preserve"> 00:02:24,332</v>
      </c>
      <c r="I8094" t="str">
        <f>anotacoes!L8094</f>
        <v xml:space="preserve"> 00:02:26,766</v>
      </c>
      <c r="J8094" t="str">
        <f>IF(L8094="PAUSE",E8094,IF(anotacoes!G8098=conversao_anotacoes!C8094,conversao_anotacoes!C8094,conversao_anotacoes!D8094))</f>
        <v>VASYLENKO</v>
      </c>
      <c r="K8094" t="str">
        <f t="shared" si="252"/>
        <v>CIANO</v>
      </c>
      <c r="L8094" t="str">
        <f>UPPER(anotacoes!H8094)</f>
        <v>DISPLACEMENT</v>
      </c>
      <c r="M8094" t="str">
        <f>IF(OR(L8094="ATTACK",L8094="FINTA"),"&lt;TECNICA&gt;",UPPER(anotacoes!I8094))</f>
        <v>TRY TO GRIP WITH CONTACT</v>
      </c>
      <c r="N8094" t="str">
        <f>IF(OR(L8094="ATTACK",L8094="FINTA"),UPPER(anotacoes!I8094),"")</f>
        <v/>
      </c>
      <c r="O8094" s="6" t="str">
        <f>IF(anotacoes!N8094=0,"",anotacoes!N8094)</f>
        <v/>
      </c>
      <c r="P8094" t="str">
        <f>IF(anotacoes!M8094=0,"",UPPER(anotacoes!M8094))</f>
        <v/>
      </c>
      <c r="Q8094" t="str">
        <f t="shared" si="253"/>
        <v>INSERT INTO CONVERSAO_LUTA_ACAO (cd_conversao, id_luta, sequencia, momento_inicio, momento_fim, quem_faz, quem_sofre, acao_tipo, acao, tecnica, direcao, pontuacao) VALUES (1, 120, 26, TRIM(' 00:02:24,332'), TRIM(' 00:02:26,766'), 'VASYLENKO', 'CIANO', 'DISPLACEMENT', 'TRY TO GRIP WITH CONTACT', NULL, NULL, NULL)</v>
      </c>
      <c r="R8094" t="s">
        <v>10327</v>
      </c>
    </row>
    <row r="8095" spans="1:18" hidden="1" x14ac:dyDescent="0.25">
      <c r="A8095" s="7">
        <f>anotacoes!D8095</f>
        <v>40944</v>
      </c>
      <c r="B8095" t="str">
        <f>anotacoes!C8095</f>
        <v>GRAND SLAM PARIS 2012</v>
      </c>
      <c r="C8095" t="str">
        <f>anotacoes!E8095</f>
        <v>VASYLENKO</v>
      </c>
      <c r="D8095" t="str">
        <f>anotacoes!F8095</f>
        <v>CIANO</v>
      </c>
      <c r="E8095" t="s">
        <v>10325</v>
      </c>
      <c r="F8095">
        <f>anotacoes!A8095</f>
        <v>120</v>
      </c>
      <c r="G8095">
        <f>anotacoes!B8095</f>
        <v>27</v>
      </c>
      <c r="H8095" t="str">
        <f>anotacoes!K8095</f>
        <v xml:space="preserve"> 00:02:26,766</v>
      </c>
      <c r="I8095" t="str">
        <f>anotacoes!L8095</f>
        <v xml:space="preserve"> 00:02:28,146</v>
      </c>
      <c r="J8095" t="str">
        <f>IF(L8095="PAUSE",E8095,IF(anotacoes!G8099=conversao_anotacoes!C8095,conversao_anotacoes!C8095,conversao_anotacoes!D8095))</f>
        <v>VASYLENKO</v>
      </c>
      <c r="K8095" t="str">
        <f t="shared" si="252"/>
        <v>CIANO</v>
      </c>
      <c r="L8095" t="str">
        <f>UPPER(anotacoes!H8095)</f>
        <v>GRIP TIME</v>
      </c>
      <c r="M8095" t="str">
        <f>IF(OR(L8095="ATTACK",L8095="FINTA"),"&lt;TECNICA&gt;",UPPER(anotacoes!I8095))</f>
        <v>RIGHT COLLAR LEFT SLEEVE</v>
      </c>
      <c r="N8095" t="str">
        <f>IF(OR(L8095="ATTACK",L8095="FINTA"),UPPER(anotacoes!I8095),"")</f>
        <v/>
      </c>
      <c r="O8095" s="6" t="str">
        <f>IF(anotacoes!N8095=0,"",anotacoes!N8095)</f>
        <v/>
      </c>
      <c r="P8095" t="str">
        <f>IF(anotacoes!M8095=0,"",UPPER(anotacoes!M8095))</f>
        <v/>
      </c>
      <c r="Q8095" t="str">
        <f t="shared" si="253"/>
        <v>INSERT INTO CONVERSAO_LUTA_ACAO (cd_conversao, id_luta, sequencia, momento_inicio, momento_fim, quem_faz, quem_sofre, acao_tipo, acao, tecnica, direcao, pontuacao) VALUES (1, 120, 27, TRIM(' 00:02:26,766'), TRIM(' 00:02:28,146'), 'VASYLENKO', 'CIANO', 'GRIP TIME', 'RIGHT COLLAR LEFT SLEEVE', NULL, NULL, NULL)</v>
      </c>
      <c r="R8095" t="s">
        <v>10327</v>
      </c>
    </row>
    <row r="8096" spans="1:18" hidden="1" x14ac:dyDescent="0.25">
      <c r="A8096" s="7">
        <f>anotacoes!D8096</f>
        <v>40944</v>
      </c>
      <c r="B8096" t="str">
        <f>anotacoes!C8096</f>
        <v>GRAND SLAM PARIS 2012</v>
      </c>
      <c r="C8096" t="str">
        <f>anotacoes!E8096</f>
        <v>VASYLENKO</v>
      </c>
      <c r="D8096" t="str">
        <f>anotacoes!F8096</f>
        <v>CIANO</v>
      </c>
      <c r="E8096" t="s">
        <v>10325</v>
      </c>
      <c r="F8096">
        <f>anotacoes!A8096</f>
        <v>120</v>
      </c>
      <c r="G8096">
        <f>anotacoes!B8096</f>
        <v>28</v>
      </c>
      <c r="H8096" t="str">
        <f>anotacoes!K8096</f>
        <v xml:space="preserve"> 00:02:28,146</v>
      </c>
      <c r="I8096" t="str">
        <f>anotacoes!L8096</f>
        <v xml:space="preserve"> 00:02:29,157</v>
      </c>
      <c r="J8096" t="str">
        <f>IF(L8096="PAUSE",E8096,IF(anotacoes!G8100=conversao_anotacoes!C8096,conversao_anotacoes!C8096,conversao_anotacoes!D8096))</f>
        <v>VASYLENKO</v>
      </c>
      <c r="K8096" t="str">
        <f t="shared" si="252"/>
        <v>CIANO</v>
      </c>
      <c r="L8096" t="str">
        <f>UPPER(anotacoes!H8096)</f>
        <v>ATTACK</v>
      </c>
      <c r="M8096" t="str">
        <f>IF(OR(L8096="ATTACK",L8096="FINTA"),"&lt;TECNICA&gt;",UPPER(anotacoes!I8096))</f>
        <v>&lt;TECNICA&gt;</v>
      </c>
      <c r="N8096" t="str">
        <f>IF(OR(L8096="ATTACK",L8096="FINTA"),UPPER(anotacoes!I8096),"")</f>
        <v>SEOI NAGE</v>
      </c>
      <c r="O8096" s="6">
        <f>IF(anotacoes!N8096=0,"",anotacoes!N8096)</f>
        <v>4</v>
      </c>
      <c r="P8096" t="str">
        <f>IF(anotacoes!M8096=0,"",UPPER(anotacoes!M8096))</f>
        <v/>
      </c>
      <c r="Q8096" t="str">
        <f t="shared" si="253"/>
        <v>INSERT INTO CONVERSAO_LUTA_ACAO (cd_conversao, id_luta, sequencia, momento_inicio, momento_fim, quem_faz, quem_sofre, acao_tipo, acao, tecnica, direcao, pontuacao) VALUES (1, 120, 28, TRIM(' 00:02:28,146'), TRIM(' 00:02:29,157'), 'VASYLENKO', 'CIANO', 'ATTACK', '&lt;TECNICA&gt;', 'SEOI NAGE', 4, NULL)</v>
      </c>
      <c r="R8096" t="s">
        <v>10327</v>
      </c>
    </row>
    <row r="8097" spans="1:18" hidden="1" x14ac:dyDescent="0.25">
      <c r="A8097" s="7">
        <f>anotacoes!D8097</f>
        <v>40944</v>
      </c>
      <c r="B8097" t="str">
        <f>anotacoes!C8097</f>
        <v>GRAND SLAM PARIS 2012</v>
      </c>
      <c r="C8097" t="str">
        <f>anotacoes!E8097</f>
        <v>VASYLENKO</v>
      </c>
      <c r="D8097" t="str">
        <f>anotacoes!F8097</f>
        <v>CIANO</v>
      </c>
      <c r="E8097" t="s">
        <v>10325</v>
      </c>
      <c r="F8097">
        <f>anotacoes!A8097</f>
        <v>120</v>
      </c>
      <c r="G8097">
        <f>anotacoes!B8097</f>
        <v>29</v>
      </c>
      <c r="H8097" t="str">
        <f>anotacoes!K8097</f>
        <v xml:space="preserve"> 00:02:29,346</v>
      </c>
      <c r="I8097" t="str">
        <f>anotacoes!L8097</f>
        <v xml:space="preserve"> 00:03:21,044</v>
      </c>
      <c r="J8097" t="str">
        <f>IF(L8097="PAUSE",E8097,IF(anotacoes!G8101=conversao_anotacoes!C8097,conversao_anotacoes!C8097,conversao_anotacoes!D8097))</f>
        <v>&lt;ARBITRO_DESCONHECIDO&gt;</v>
      </c>
      <c r="K8097" t="str">
        <f t="shared" si="252"/>
        <v/>
      </c>
      <c r="L8097" t="str">
        <f>UPPER(anotacoes!H8097)</f>
        <v>PAUSE</v>
      </c>
      <c r="M8097" t="str">
        <f>IF(OR(L8097="ATTACK",L8097="FINTA"),"&lt;TECNICA&gt;",UPPER(anotacoes!I8097))</f>
        <v>&lt;NAO_CLASSIFICADO&gt;</v>
      </c>
      <c r="N8097" t="str">
        <f>IF(OR(L8097="ATTACK",L8097="FINTA"),UPPER(anotacoes!I8097),"")</f>
        <v/>
      </c>
      <c r="O8097" s="6" t="str">
        <f>IF(anotacoes!N8097=0,"",anotacoes!N8097)</f>
        <v/>
      </c>
      <c r="P8097" t="str">
        <f>IF(anotacoes!M8097=0,"",UPPER(anotacoes!M8097))</f>
        <v/>
      </c>
      <c r="Q8097" t="str">
        <f t="shared" si="253"/>
        <v>INSERT INTO CONVERSAO_LUTA_ACAO (cd_conversao, id_luta, sequencia, momento_inicio, momento_fim, quem_faz, quem_sofre, acao_tipo, acao, tecnica, direcao, pontuacao) VALUES (1, 120, 29, TRIM(' 00:02:29,346'), TRIM(' 00:03:21,044'), '&lt;ARBITRO_DESCONHECIDO&gt;', '', 'PAUSE', '&lt;NAO_CLASSIFICADO&gt;', NULL, NULL, NULL)</v>
      </c>
      <c r="R8097" t="s">
        <v>10327</v>
      </c>
    </row>
    <row r="8098" spans="1:18" hidden="1" x14ac:dyDescent="0.25">
      <c r="A8098" s="7">
        <f>anotacoes!D8098</f>
        <v>40944</v>
      </c>
      <c r="B8098" t="str">
        <f>anotacoes!C8098</f>
        <v>GRAND SLAM PARIS 2012</v>
      </c>
      <c r="C8098" t="str">
        <f>anotacoes!E8098</f>
        <v>VASYLENKO</v>
      </c>
      <c r="D8098" t="str">
        <f>anotacoes!F8098</f>
        <v>CIANO</v>
      </c>
      <c r="E8098" t="s">
        <v>10325</v>
      </c>
      <c r="F8098">
        <f>anotacoes!A8098</f>
        <v>120</v>
      </c>
      <c r="G8098">
        <f>anotacoes!B8098</f>
        <v>30</v>
      </c>
      <c r="H8098" t="str">
        <f>anotacoes!K8098</f>
        <v xml:space="preserve"> 00:03:21,044</v>
      </c>
      <c r="I8098" t="str">
        <f>anotacoes!L8098</f>
        <v xml:space="preserve"> 00:03:24,208</v>
      </c>
      <c r="J8098" t="str">
        <f>IF(L8098="PAUSE",E8098,IF(anotacoes!G8102=conversao_anotacoes!C8098,conversao_anotacoes!C8098,conversao_anotacoes!D8098))</f>
        <v>VASYLENKO</v>
      </c>
      <c r="K8098" t="str">
        <f t="shared" si="252"/>
        <v>CIANO</v>
      </c>
      <c r="L8098" t="str">
        <f>UPPER(anotacoes!H8098)</f>
        <v>DISPLACEMENT</v>
      </c>
      <c r="M8098" t="str">
        <f>IF(OR(L8098="ATTACK",L8098="FINTA"),"&lt;TECNICA&gt;",UPPER(anotacoes!I8098))</f>
        <v>2-3 STEP HESITANT LEFT</v>
      </c>
      <c r="N8098" t="str">
        <f>IF(OR(L8098="ATTACK",L8098="FINTA"),UPPER(anotacoes!I8098),"")</f>
        <v/>
      </c>
      <c r="O8098" s="6" t="str">
        <f>IF(anotacoes!N8098=0,"",anotacoes!N8098)</f>
        <v/>
      </c>
      <c r="P8098" t="str">
        <f>IF(anotacoes!M8098=0,"",UPPER(anotacoes!M8098))</f>
        <v/>
      </c>
      <c r="Q8098" t="str">
        <f t="shared" si="253"/>
        <v>INSERT INTO CONVERSAO_LUTA_ACAO (cd_conversao, id_luta, sequencia, momento_inicio, momento_fim, quem_faz, quem_sofre, acao_tipo, acao, tecnica, direcao, pontuacao) VALUES (1, 120, 30, TRIM(' 00:03:21,044'), TRIM(' 00:03:24,208'), 'VASYLENKO', 'CIANO', 'DISPLACEMENT', '2-3 STEP HESITANT LEFT', NULL, NULL, NULL)</v>
      </c>
      <c r="R8098" t="s">
        <v>10327</v>
      </c>
    </row>
    <row r="8099" spans="1:18" hidden="1" x14ac:dyDescent="0.25">
      <c r="A8099" s="7">
        <f>anotacoes!D8099</f>
        <v>40944</v>
      </c>
      <c r="B8099" t="str">
        <f>anotacoes!C8099</f>
        <v>GRAND SLAM PARIS 2012</v>
      </c>
      <c r="C8099" t="str">
        <f>anotacoes!E8099</f>
        <v>VASYLENKO</v>
      </c>
      <c r="D8099" t="str">
        <f>anotacoes!F8099</f>
        <v>CIANO</v>
      </c>
      <c r="E8099" t="s">
        <v>10325</v>
      </c>
      <c r="F8099">
        <f>anotacoes!A8099</f>
        <v>120</v>
      </c>
      <c r="G8099">
        <f>anotacoes!B8099</f>
        <v>31</v>
      </c>
      <c r="H8099" t="str">
        <f>anotacoes!K8099</f>
        <v xml:space="preserve"> 00:03:24,378</v>
      </c>
      <c r="I8099" t="str">
        <f>anotacoes!L8099</f>
        <v xml:space="preserve"> 00:03:27,049</v>
      </c>
      <c r="J8099" t="str">
        <f>IF(L8099="PAUSE",E8099,IF(anotacoes!G8103=conversao_anotacoes!C8099,conversao_anotacoes!C8099,conversao_anotacoes!D8099))</f>
        <v>VASYLENKO</v>
      </c>
      <c r="K8099" t="str">
        <f t="shared" si="252"/>
        <v>CIANO</v>
      </c>
      <c r="L8099" t="str">
        <f>UPPER(anotacoes!H8099)</f>
        <v>DISPLACEMENT</v>
      </c>
      <c r="M8099" t="str">
        <f>IF(OR(L8099="ATTACK",L8099="FINTA"),"&lt;TECNICA&gt;",UPPER(anotacoes!I8099))</f>
        <v>TRY TO GRIP WITH CONTACT</v>
      </c>
      <c r="N8099" t="str">
        <f>IF(OR(L8099="ATTACK",L8099="FINTA"),UPPER(anotacoes!I8099),"")</f>
        <v/>
      </c>
      <c r="O8099" s="6" t="str">
        <f>IF(anotacoes!N8099=0,"",anotacoes!N8099)</f>
        <v/>
      </c>
      <c r="P8099" t="str">
        <f>IF(anotacoes!M8099=0,"",UPPER(anotacoes!M8099))</f>
        <v/>
      </c>
      <c r="Q8099" t="str">
        <f t="shared" si="253"/>
        <v>INSERT INTO CONVERSAO_LUTA_ACAO (cd_conversao, id_luta, sequencia, momento_inicio, momento_fim, quem_faz, quem_sofre, acao_tipo, acao, tecnica, direcao, pontuacao) VALUES (1, 120, 31, TRIM(' 00:03:24,378'), TRIM(' 00:03:27,049'), 'VASYLENKO', 'CIANO', 'DISPLACEMENT', 'TRY TO GRIP WITH CONTACT', NULL, NULL, NULL)</v>
      </c>
      <c r="R8099" t="s">
        <v>10327</v>
      </c>
    </row>
    <row r="8100" spans="1:18" hidden="1" x14ac:dyDescent="0.25">
      <c r="A8100" s="7">
        <f>anotacoes!D8100</f>
        <v>40944</v>
      </c>
      <c r="B8100" t="str">
        <f>anotacoes!C8100</f>
        <v>GRAND SLAM PARIS 2012</v>
      </c>
      <c r="C8100" t="str">
        <f>anotacoes!E8100</f>
        <v>VASYLENKO</v>
      </c>
      <c r="D8100" t="str">
        <f>anotacoes!F8100</f>
        <v>CIANO</v>
      </c>
      <c r="E8100" t="s">
        <v>10325</v>
      </c>
      <c r="F8100">
        <f>anotacoes!A8100</f>
        <v>120</v>
      </c>
      <c r="G8100">
        <f>anotacoes!B8100</f>
        <v>32</v>
      </c>
      <c r="H8100" t="str">
        <f>anotacoes!K8100</f>
        <v xml:space="preserve"> 00:03:27,049</v>
      </c>
      <c r="I8100" t="str">
        <f>anotacoes!L8100</f>
        <v xml:space="preserve"> 00:03:27,809</v>
      </c>
      <c r="J8100" t="str">
        <f>IF(L8100="PAUSE",E8100,IF(anotacoes!G8104=conversao_anotacoes!C8100,conversao_anotacoes!C8100,conversao_anotacoes!D8100))</f>
        <v>VASYLENKO</v>
      </c>
      <c r="K8100" t="str">
        <f t="shared" si="252"/>
        <v>CIANO</v>
      </c>
      <c r="L8100" t="str">
        <f>UPPER(anotacoes!H8100)</f>
        <v>GRIP TIME</v>
      </c>
      <c r="M8100" t="str">
        <f>IF(OR(L8100="ATTACK",L8100="FINTA"),"&lt;TECNICA&gt;",UPPER(anotacoes!I8100))</f>
        <v>RIGHT SLEEVE</v>
      </c>
      <c r="N8100" t="str">
        <f>IF(OR(L8100="ATTACK",L8100="FINTA"),UPPER(anotacoes!I8100),"")</f>
        <v/>
      </c>
      <c r="O8100" s="6" t="str">
        <f>IF(anotacoes!N8100=0,"",anotacoes!N8100)</f>
        <v/>
      </c>
      <c r="P8100" t="str">
        <f>IF(anotacoes!M8100=0,"",UPPER(anotacoes!M8100))</f>
        <v/>
      </c>
      <c r="Q8100" t="str">
        <f t="shared" si="253"/>
        <v>INSERT INTO CONVERSAO_LUTA_ACAO (cd_conversao, id_luta, sequencia, momento_inicio, momento_fim, quem_faz, quem_sofre, acao_tipo, acao, tecnica, direcao, pontuacao) VALUES (1, 120, 32, TRIM(' 00:03:27,049'), TRIM(' 00:03:27,809'), 'VASYLENKO', 'CIANO', 'GRIP TIME', 'RIGHT SLEEVE', NULL, NULL, NULL)</v>
      </c>
      <c r="R8100" t="s">
        <v>10327</v>
      </c>
    </row>
    <row r="8101" spans="1:18" hidden="1" x14ac:dyDescent="0.25">
      <c r="A8101" s="7">
        <f>anotacoes!D8101</f>
        <v>40944</v>
      </c>
      <c r="B8101" t="str">
        <f>anotacoes!C8101</f>
        <v>GRAND SLAM PARIS 2012</v>
      </c>
      <c r="C8101" t="str">
        <f>anotacoes!E8101</f>
        <v>VASYLENKO</v>
      </c>
      <c r="D8101" t="str">
        <f>anotacoes!F8101</f>
        <v>CIANO</v>
      </c>
      <c r="E8101" t="s">
        <v>10325</v>
      </c>
      <c r="F8101">
        <f>anotacoes!A8101</f>
        <v>120</v>
      </c>
      <c r="G8101">
        <f>anotacoes!B8101</f>
        <v>33</v>
      </c>
      <c r="H8101" t="str">
        <f>anotacoes!K8101</f>
        <v xml:space="preserve"> 00:03:27,809</v>
      </c>
      <c r="I8101" t="str">
        <f>anotacoes!L8101</f>
        <v xml:space="preserve"> 00:03:31,572</v>
      </c>
      <c r="J8101" t="str">
        <f>IF(L8101="PAUSE",E8101,IF(anotacoes!G8105=conversao_anotacoes!C8101,conversao_anotacoes!C8101,conversao_anotacoes!D8101))</f>
        <v>VASYLENKO</v>
      </c>
      <c r="K8101" t="str">
        <f t="shared" si="252"/>
        <v>CIANO</v>
      </c>
      <c r="L8101" t="str">
        <f>UPPER(anotacoes!H8101)</f>
        <v>DISPLACEMENT</v>
      </c>
      <c r="M8101" t="str">
        <f>IF(OR(L8101="ATTACK",L8101="FINTA"),"&lt;TECNICA&gt;",UPPER(anotacoes!I8101))</f>
        <v>TRY TO GRIP WITH CONTACT</v>
      </c>
      <c r="N8101" t="str">
        <f>IF(OR(L8101="ATTACK",L8101="FINTA"),UPPER(anotacoes!I8101),"")</f>
        <v/>
      </c>
      <c r="O8101" s="6" t="str">
        <f>IF(anotacoes!N8101=0,"",anotacoes!N8101)</f>
        <v/>
      </c>
      <c r="P8101" t="str">
        <f>IF(anotacoes!M8101=0,"",UPPER(anotacoes!M8101))</f>
        <v/>
      </c>
      <c r="Q8101" t="str">
        <f t="shared" si="253"/>
        <v>INSERT INTO CONVERSAO_LUTA_ACAO (cd_conversao, id_luta, sequencia, momento_inicio, momento_fim, quem_faz, quem_sofre, acao_tipo, acao, tecnica, direcao, pontuacao) VALUES (1, 120, 33, TRIM(' 00:03:27,809'), TRIM(' 00:03:31,572'), 'VASYLENKO', 'CIANO', 'DISPLACEMENT', 'TRY TO GRIP WITH CONTACT', NULL, NULL, NULL)</v>
      </c>
      <c r="R8101" t="s">
        <v>10327</v>
      </c>
    </row>
    <row r="8102" spans="1:18" hidden="1" x14ac:dyDescent="0.25">
      <c r="A8102" s="7">
        <f>anotacoes!D8102</f>
        <v>40944</v>
      </c>
      <c r="B8102" t="str">
        <f>anotacoes!C8102</f>
        <v>GRAND SLAM PARIS 2012</v>
      </c>
      <c r="C8102" t="str">
        <f>anotacoes!E8102</f>
        <v>VASYLENKO</v>
      </c>
      <c r="D8102" t="str">
        <f>anotacoes!F8102</f>
        <v>CIANO</v>
      </c>
      <c r="E8102" t="s">
        <v>10325</v>
      </c>
      <c r="F8102">
        <f>anotacoes!A8102</f>
        <v>120</v>
      </c>
      <c r="G8102">
        <f>anotacoes!B8102</f>
        <v>34</v>
      </c>
      <c r="H8102" t="str">
        <f>anotacoes!K8102</f>
        <v xml:space="preserve"> 00:03:31,752</v>
      </c>
      <c r="I8102" t="str">
        <f>anotacoes!L8102</f>
        <v xml:space="preserve"> 00:03:32,046</v>
      </c>
      <c r="J8102" t="str">
        <f>IF(L8102="PAUSE",E8102,IF(anotacoes!G8106=conversao_anotacoes!C8102,conversao_anotacoes!C8102,conversao_anotacoes!D8102))</f>
        <v>VASYLENKO</v>
      </c>
      <c r="K8102" t="str">
        <f t="shared" si="252"/>
        <v>CIANO</v>
      </c>
      <c r="L8102" t="str">
        <f>UPPER(anotacoes!H8102)</f>
        <v>GRIP TIME</v>
      </c>
      <c r="M8102" t="str">
        <f>IF(OR(L8102="ATTACK",L8102="FINTA"),"&lt;TECNICA&gt;",UPPER(anotacoes!I8102))</f>
        <v>RIGHT COLLAR</v>
      </c>
      <c r="N8102" t="str">
        <f>IF(OR(L8102="ATTACK",L8102="FINTA"),UPPER(anotacoes!I8102),"")</f>
        <v/>
      </c>
      <c r="O8102" s="6" t="str">
        <f>IF(anotacoes!N8102=0,"",anotacoes!N8102)</f>
        <v/>
      </c>
      <c r="P8102" t="str">
        <f>IF(anotacoes!M8102=0,"",UPPER(anotacoes!M8102))</f>
        <v/>
      </c>
      <c r="Q8102" t="str">
        <f t="shared" si="253"/>
        <v>INSERT INTO CONVERSAO_LUTA_ACAO (cd_conversao, id_luta, sequencia, momento_inicio, momento_fim, quem_faz, quem_sofre, acao_tipo, acao, tecnica, direcao, pontuacao) VALUES (1, 120, 34, TRIM(' 00:03:31,752'), TRIM(' 00:03:32,046'), 'VASYLENKO', 'CIANO', 'GRIP TIME', 'RIGHT COLLAR', NULL, NULL, NULL)</v>
      </c>
      <c r="R8102" t="s">
        <v>10327</v>
      </c>
    </row>
    <row r="8103" spans="1:18" hidden="1" x14ac:dyDescent="0.25">
      <c r="A8103" s="7">
        <f>anotacoes!D8103</f>
        <v>40944</v>
      </c>
      <c r="B8103" t="str">
        <f>anotacoes!C8103</f>
        <v>GRAND SLAM PARIS 2012</v>
      </c>
      <c r="C8103" t="str">
        <f>anotacoes!E8103</f>
        <v>VASYLENKO</v>
      </c>
      <c r="D8103" t="str">
        <f>anotacoes!F8103</f>
        <v>CIANO</v>
      </c>
      <c r="E8103" t="s">
        <v>10325</v>
      </c>
      <c r="F8103">
        <f>anotacoes!A8103</f>
        <v>120</v>
      </c>
      <c r="G8103">
        <f>anotacoes!B8103</f>
        <v>35</v>
      </c>
      <c r="H8103" t="str">
        <f>anotacoes!K8103</f>
        <v xml:space="preserve"> 00:03:32,046</v>
      </c>
      <c r="I8103" t="str">
        <f>anotacoes!L8103</f>
        <v xml:space="preserve"> 00:03:33,725</v>
      </c>
      <c r="J8103" t="str">
        <f>IF(L8103="PAUSE",E8103,IF(anotacoes!G8107=conversao_anotacoes!C8103,conversao_anotacoes!C8103,conversao_anotacoes!D8103))</f>
        <v>VASYLENKO</v>
      </c>
      <c r="K8103" t="str">
        <f t="shared" si="252"/>
        <v>CIANO</v>
      </c>
      <c r="L8103" t="str">
        <f>UPPER(anotacoes!H8103)</f>
        <v>ATTACK</v>
      </c>
      <c r="M8103" t="str">
        <f>IF(OR(L8103="ATTACK",L8103="FINTA"),"&lt;TECNICA&gt;",UPPER(anotacoes!I8103))</f>
        <v>&lt;TECNICA&gt;</v>
      </c>
      <c r="N8103" t="str">
        <f>IF(OR(L8103="ATTACK",L8103="FINTA"),UPPER(anotacoes!I8103),"")</f>
        <v>IPPON SEOINAGE</v>
      </c>
      <c r="O8103" s="6">
        <f>IF(anotacoes!N8103=0,"",anotacoes!N8103)</f>
        <v>6</v>
      </c>
      <c r="P8103" t="str">
        <f>IF(anotacoes!M8103=0,"",UPPER(anotacoes!M8103))</f>
        <v/>
      </c>
      <c r="Q8103" t="str">
        <f t="shared" si="253"/>
        <v>INSERT INTO CONVERSAO_LUTA_ACAO (cd_conversao, id_luta, sequencia, momento_inicio, momento_fim, quem_faz, quem_sofre, acao_tipo, acao, tecnica, direcao, pontuacao) VALUES (1, 120, 35, TRIM(' 00:03:32,046'), TRIM(' 00:03:33,725'), 'VASYLENKO', 'CIANO', 'ATTACK', '&lt;TECNICA&gt;', 'IPPON SEOINAGE', 6, NULL)</v>
      </c>
      <c r="R8103" t="s">
        <v>10327</v>
      </c>
    </row>
    <row r="8104" spans="1:18" hidden="1" x14ac:dyDescent="0.25">
      <c r="A8104" s="7">
        <f>anotacoes!D8104</f>
        <v>40944</v>
      </c>
      <c r="B8104" t="str">
        <f>anotacoes!C8104</f>
        <v>GRAND SLAM PARIS 2012</v>
      </c>
      <c r="C8104" t="str">
        <f>anotacoes!E8104</f>
        <v>VASYLENKO</v>
      </c>
      <c r="D8104" t="str">
        <f>anotacoes!F8104</f>
        <v>CIANO</v>
      </c>
      <c r="E8104" t="s">
        <v>10325</v>
      </c>
      <c r="F8104">
        <f>anotacoes!A8104</f>
        <v>120</v>
      </c>
      <c r="G8104">
        <f>anotacoes!B8104</f>
        <v>36</v>
      </c>
      <c r="H8104" t="str">
        <f>anotacoes!K8104</f>
        <v xml:space="preserve"> 00:03:33,882</v>
      </c>
      <c r="I8104" t="str">
        <f>anotacoes!L8104</f>
        <v xml:space="preserve"> 00:03:36,470</v>
      </c>
      <c r="J8104" t="str">
        <f>IF(L8104="PAUSE",E8104,IF(anotacoes!G8108=conversao_anotacoes!C8104,conversao_anotacoes!C8104,conversao_anotacoes!D8104))</f>
        <v>VASYLENKO</v>
      </c>
      <c r="K8104" t="str">
        <f t="shared" si="252"/>
        <v>CIANO</v>
      </c>
      <c r="L8104" t="str">
        <f>UPPER(anotacoes!H8104)</f>
        <v>GROUNDWORK COMBAT</v>
      </c>
      <c r="M8104" t="str">
        <f>IF(OR(L8104="ATTACK",L8104="FINTA"),"&lt;TECNICA&gt;",UPPER(anotacoes!I8104))</f>
        <v>DEFENSIVE POSITION</v>
      </c>
      <c r="N8104" t="str">
        <f>IF(OR(L8104="ATTACK",L8104="FINTA"),UPPER(anotacoes!I8104),"")</f>
        <v/>
      </c>
      <c r="O8104" s="6" t="str">
        <f>IF(anotacoes!N8104=0,"",anotacoes!N8104)</f>
        <v/>
      </c>
      <c r="P8104" t="str">
        <f>IF(anotacoes!M8104=0,"",UPPER(anotacoes!M8104))</f>
        <v/>
      </c>
      <c r="Q8104" t="str">
        <f t="shared" si="253"/>
        <v>INSERT INTO CONVERSAO_LUTA_ACAO (cd_conversao, id_luta, sequencia, momento_inicio, momento_fim, quem_faz, quem_sofre, acao_tipo, acao, tecnica, direcao, pontuacao) VALUES (1, 120, 36, TRIM(' 00:03:33,882'), TRIM(' 00:03:36,470'), 'VASYLENKO', 'CIANO', 'GROUNDWORK COMBAT', 'DEFENSIVE POSITION', NULL, NULL, NULL)</v>
      </c>
      <c r="R8104" t="s">
        <v>10327</v>
      </c>
    </row>
    <row r="8105" spans="1:18" hidden="1" x14ac:dyDescent="0.25">
      <c r="A8105" s="7">
        <f>anotacoes!D8105</f>
        <v>40944</v>
      </c>
      <c r="B8105" t="str">
        <f>anotacoes!C8105</f>
        <v>GRAND SLAM PARIS 2012</v>
      </c>
      <c r="C8105" t="str">
        <f>anotacoes!E8105</f>
        <v>VASYLENKO</v>
      </c>
      <c r="D8105" t="str">
        <f>anotacoes!F8105</f>
        <v>CIANO</v>
      </c>
      <c r="E8105" t="s">
        <v>10325</v>
      </c>
      <c r="F8105">
        <f>anotacoes!A8105</f>
        <v>120</v>
      </c>
      <c r="G8105">
        <f>anotacoes!B8105</f>
        <v>37</v>
      </c>
      <c r="H8105" t="str">
        <f>anotacoes!K8105</f>
        <v xml:space="preserve"> 00:03:36,641</v>
      </c>
      <c r="I8105" t="str">
        <f>anotacoes!L8105</f>
        <v xml:space="preserve"> 00:03:40,604</v>
      </c>
      <c r="J8105" t="str">
        <f>IF(L8105="PAUSE",E8105,IF(anotacoes!G8109=conversao_anotacoes!C8105,conversao_anotacoes!C8105,conversao_anotacoes!D8105))</f>
        <v>&lt;ARBITRO_DESCONHECIDO&gt;</v>
      </c>
      <c r="K8105" t="str">
        <f t="shared" si="252"/>
        <v/>
      </c>
      <c r="L8105" t="str">
        <f>UPPER(anotacoes!H8105)</f>
        <v>PAUSE</v>
      </c>
      <c r="M8105" t="str">
        <f>IF(OR(L8105="ATTACK",L8105="FINTA"),"&lt;TECNICA&gt;",UPPER(anotacoes!I8105))</f>
        <v>&lt;NAO_CLASSIFICADO&gt;</v>
      </c>
      <c r="N8105" t="str">
        <f>IF(OR(L8105="ATTACK",L8105="FINTA"),UPPER(anotacoes!I8105),"")</f>
        <v/>
      </c>
      <c r="O8105" s="6" t="str">
        <f>IF(anotacoes!N8105=0,"",anotacoes!N8105)</f>
        <v/>
      </c>
      <c r="P8105" t="str">
        <f>IF(anotacoes!M8105=0,"",UPPER(anotacoes!M8105))</f>
        <v/>
      </c>
      <c r="Q8105" t="str">
        <f t="shared" si="253"/>
        <v>INSERT INTO CONVERSAO_LUTA_ACAO (cd_conversao, id_luta, sequencia, momento_inicio, momento_fim, quem_faz, quem_sofre, acao_tipo, acao, tecnica, direcao, pontuacao) VALUES (1, 120, 37, TRIM(' 00:03:36,641'), TRIM(' 00:03:40,604'), '&lt;ARBITRO_DESCONHECIDO&gt;', '', 'PAUSE', '&lt;NAO_CLASSIFICADO&gt;', NULL, NULL, NULL)</v>
      </c>
      <c r="R8105" t="s">
        <v>10327</v>
      </c>
    </row>
    <row r="8106" spans="1:18" hidden="1" x14ac:dyDescent="0.25">
      <c r="A8106" s="7">
        <f>anotacoes!D8106</f>
        <v>40944</v>
      </c>
      <c r="B8106" t="str">
        <f>anotacoes!C8106</f>
        <v>GRAND SLAM PARIS 2012</v>
      </c>
      <c r="C8106" t="str">
        <f>anotacoes!E8106</f>
        <v>VASYLENKO</v>
      </c>
      <c r="D8106" t="str">
        <f>anotacoes!F8106</f>
        <v>CIANO</v>
      </c>
      <c r="E8106" t="s">
        <v>10325</v>
      </c>
      <c r="F8106">
        <f>anotacoes!A8106</f>
        <v>120</v>
      </c>
      <c r="G8106">
        <f>anotacoes!B8106</f>
        <v>38</v>
      </c>
      <c r="H8106" t="str">
        <f>anotacoes!K8106</f>
        <v xml:space="preserve"> 00:03:40,763</v>
      </c>
      <c r="I8106" t="str">
        <f>anotacoes!L8106</f>
        <v xml:space="preserve"> 00:03:43,275</v>
      </c>
      <c r="J8106" t="str">
        <f>IF(L8106="PAUSE",E8106,IF(anotacoes!G8110=conversao_anotacoes!C8106,conversao_anotacoes!C8106,conversao_anotacoes!D8106))</f>
        <v>VASYLENKO</v>
      </c>
      <c r="K8106" t="str">
        <f t="shared" si="252"/>
        <v>CIANO</v>
      </c>
      <c r="L8106" t="str">
        <f>UPPER(anotacoes!H8106)</f>
        <v>DISPLACEMENT</v>
      </c>
      <c r="M8106" t="str">
        <f>IF(OR(L8106="ATTACK",L8106="FINTA"),"&lt;TECNICA&gt;",UPPER(anotacoes!I8106))</f>
        <v>2-3 STEP HESITANT LEFT</v>
      </c>
      <c r="N8106" t="str">
        <f>IF(OR(L8106="ATTACK",L8106="FINTA"),UPPER(anotacoes!I8106),"")</f>
        <v/>
      </c>
      <c r="O8106" s="6" t="str">
        <f>IF(anotacoes!N8106=0,"",anotacoes!N8106)</f>
        <v/>
      </c>
      <c r="P8106" t="str">
        <f>IF(anotacoes!M8106=0,"",UPPER(anotacoes!M8106))</f>
        <v/>
      </c>
      <c r="Q8106" t="str">
        <f t="shared" si="253"/>
        <v>INSERT INTO CONVERSAO_LUTA_ACAO (cd_conversao, id_luta, sequencia, momento_inicio, momento_fim, quem_faz, quem_sofre, acao_tipo, acao, tecnica, direcao, pontuacao) VALUES (1, 120, 38, TRIM(' 00:03:40,763'), TRIM(' 00:03:43,275'), 'VASYLENKO', 'CIANO', 'DISPLACEMENT', '2-3 STEP HESITANT LEFT', NULL, NULL, NULL)</v>
      </c>
      <c r="R8106" t="s">
        <v>10327</v>
      </c>
    </row>
    <row r="8107" spans="1:18" hidden="1" x14ac:dyDescent="0.25">
      <c r="A8107" s="7">
        <f>anotacoes!D8107</f>
        <v>40944</v>
      </c>
      <c r="B8107" t="str">
        <f>anotacoes!C8107</f>
        <v>GRAND SLAM PARIS 2012</v>
      </c>
      <c r="C8107" t="str">
        <f>anotacoes!E8107</f>
        <v>VASYLENKO</v>
      </c>
      <c r="D8107" t="str">
        <f>anotacoes!F8107</f>
        <v>CIANO</v>
      </c>
      <c r="E8107" t="s">
        <v>10325</v>
      </c>
      <c r="F8107">
        <f>anotacoes!A8107</f>
        <v>120</v>
      </c>
      <c r="G8107">
        <f>anotacoes!B8107</f>
        <v>39</v>
      </c>
      <c r="H8107" t="str">
        <f>anotacoes!K8107</f>
        <v xml:space="preserve"> 00:03:43,435</v>
      </c>
      <c r="I8107" t="str">
        <f>anotacoes!L8107</f>
        <v xml:space="preserve"> 00:03:45,139</v>
      </c>
      <c r="J8107" t="str">
        <f>IF(L8107="PAUSE",E8107,IF(anotacoes!G8111=conversao_anotacoes!C8107,conversao_anotacoes!C8107,conversao_anotacoes!D8107))</f>
        <v>VASYLENKO</v>
      </c>
      <c r="K8107" t="str">
        <f t="shared" si="252"/>
        <v>CIANO</v>
      </c>
      <c r="L8107" t="str">
        <f>UPPER(anotacoes!H8107)</f>
        <v>GRIP TIME</v>
      </c>
      <c r="M8107" t="str">
        <f>IF(OR(L8107="ATTACK",L8107="FINTA"),"&lt;TECNICA&gt;",UPPER(anotacoes!I8107))</f>
        <v>RIGHT COLLAR</v>
      </c>
      <c r="N8107" t="str">
        <f>IF(OR(L8107="ATTACK",L8107="FINTA"),UPPER(anotacoes!I8107),"")</f>
        <v/>
      </c>
      <c r="O8107" s="6" t="str">
        <f>IF(anotacoes!N8107=0,"",anotacoes!N8107)</f>
        <v/>
      </c>
      <c r="P8107" t="str">
        <f>IF(anotacoes!M8107=0,"",UPPER(anotacoes!M8107))</f>
        <v/>
      </c>
      <c r="Q8107" t="str">
        <f t="shared" si="253"/>
        <v>INSERT INTO CONVERSAO_LUTA_ACAO (cd_conversao, id_luta, sequencia, momento_inicio, momento_fim, quem_faz, quem_sofre, acao_tipo, acao, tecnica, direcao, pontuacao) VALUES (1, 120, 39, TRIM(' 00:03:43,435'), TRIM(' 00:03:45,139'), 'VASYLENKO', 'CIANO', 'GRIP TIME', 'RIGHT COLLAR', NULL, NULL, NULL)</v>
      </c>
      <c r="R8107" t="s">
        <v>10327</v>
      </c>
    </row>
    <row r="8108" spans="1:18" hidden="1" x14ac:dyDescent="0.25">
      <c r="A8108" s="7">
        <f>anotacoes!D8108</f>
        <v>40944</v>
      </c>
      <c r="B8108" t="str">
        <f>anotacoes!C8108</f>
        <v>GRAND SLAM PARIS 2012</v>
      </c>
      <c r="C8108" t="str">
        <f>anotacoes!E8108</f>
        <v>VASYLENKO</v>
      </c>
      <c r="D8108" t="str">
        <f>anotacoes!F8108</f>
        <v>CIANO</v>
      </c>
      <c r="E8108" t="s">
        <v>10325</v>
      </c>
      <c r="F8108">
        <f>anotacoes!A8108</f>
        <v>120</v>
      </c>
      <c r="G8108">
        <f>anotacoes!B8108</f>
        <v>40</v>
      </c>
      <c r="H8108" t="str">
        <f>anotacoes!K8108</f>
        <v xml:space="preserve"> 00:03:45,322</v>
      </c>
      <c r="I8108" t="str">
        <f>anotacoes!L8108</f>
        <v xml:space="preserve"> 00:03:48,832</v>
      </c>
      <c r="J8108" t="str">
        <f>IF(L8108="PAUSE",E8108,IF(anotacoes!G8112=conversao_anotacoes!C8108,conversao_anotacoes!C8108,conversao_anotacoes!D8108))</f>
        <v>VASYLENKO</v>
      </c>
      <c r="K8108" t="str">
        <f t="shared" si="252"/>
        <v>CIANO</v>
      </c>
      <c r="L8108" t="str">
        <f>UPPER(anotacoes!H8108)</f>
        <v>GROUNDWORK COMBAT</v>
      </c>
      <c r="M8108" t="str">
        <f>IF(OR(L8108="ATTACK",L8108="FINTA"),"&lt;TECNICA&gt;",UPPER(anotacoes!I8108))</f>
        <v>TRYING TO ATTACK</v>
      </c>
      <c r="N8108" t="str">
        <f>IF(OR(L8108="ATTACK",L8108="FINTA"),UPPER(anotacoes!I8108),"")</f>
        <v/>
      </c>
      <c r="O8108" s="6" t="str">
        <f>IF(anotacoes!N8108=0,"",anotacoes!N8108)</f>
        <v/>
      </c>
      <c r="P8108" t="str">
        <f>IF(anotacoes!M8108=0,"",UPPER(anotacoes!M8108))</f>
        <v/>
      </c>
      <c r="Q8108" t="str">
        <f t="shared" si="253"/>
        <v>INSERT INTO CONVERSAO_LUTA_ACAO (cd_conversao, id_luta, sequencia, momento_inicio, momento_fim, quem_faz, quem_sofre, acao_tipo, acao, tecnica, direcao, pontuacao) VALUES (1, 120, 40, TRIM(' 00:03:45,322'), TRIM(' 00:03:48,832'), 'VASYLENKO', 'CIANO', 'GROUNDWORK COMBAT', 'TRYING TO ATTACK', NULL, NULL, NULL)</v>
      </c>
      <c r="R8108" t="s">
        <v>10327</v>
      </c>
    </row>
    <row r="8109" spans="1:18" hidden="1" x14ac:dyDescent="0.25">
      <c r="A8109" s="7">
        <f>anotacoes!D8109</f>
        <v>40944</v>
      </c>
      <c r="B8109" t="str">
        <f>anotacoes!C8109</f>
        <v>GRAND SLAM PARIS 2012</v>
      </c>
      <c r="C8109" t="str">
        <f>anotacoes!E8109</f>
        <v>VASYLENKO</v>
      </c>
      <c r="D8109" t="str">
        <f>anotacoes!F8109</f>
        <v>CIANO</v>
      </c>
      <c r="E8109" t="s">
        <v>10325</v>
      </c>
      <c r="F8109">
        <f>anotacoes!A8109</f>
        <v>120</v>
      </c>
      <c r="G8109">
        <f>anotacoes!B8109</f>
        <v>41</v>
      </c>
      <c r="H8109" t="str">
        <f>anotacoes!K8109</f>
        <v xml:space="preserve"> 00:03:48,989</v>
      </c>
      <c r="I8109" t="str">
        <f>anotacoes!L8109</f>
        <v xml:space="preserve"> 00:03:52,984</v>
      </c>
      <c r="J8109" t="str">
        <f>IF(L8109="PAUSE",E8109,IF(anotacoes!G8113=conversao_anotacoes!C8109,conversao_anotacoes!C8109,conversao_anotacoes!D8109))</f>
        <v>&lt;ARBITRO_DESCONHECIDO&gt;</v>
      </c>
      <c r="K8109" t="str">
        <f t="shared" si="252"/>
        <v/>
      </c>
      <c r="L8109" t="str">
        <f>UPPER(anotacoes!H8109)</f>
        <v>PAUSE</v>
      </c>
      <c r="M8109" t="str">
        <f>IF(OR(L8109="ATTACK",L8109="FINTA"),"&lt;TECNICA&gt;",UPPER(anotacoes!I8109))</f>
        <v>&lt;NAO_CLASSIFICADO&gt;</v>
      </c>
      <c r="N8109" t="str">
        <f>IF(OR(L8109="ATTACK",L8109="FINTA"),UPPER(anotacoes!I8109),"")</f>
        <v/>
      </c>
      <c r="O8109" s="6" t="str">
        <f>IF(anotacoes!N8109=0,"",anotacoes!N8109)</f>
        <v/>
      </c>
      <c r="P8109" t="str">
        <f>IF(anotacoes!M8109=0,"",UPPER(anotacoes!M8109))</f>
        <v/>
      </c>
      <c r="Q8109" t="str">
        <f t="shared" si="253"/>
        <v>INSERT INTO CONVERSAO_LUTA_ACAO (cd_conversao, id_luta, sequencia, momento_inicio, momento_fim, quem_faz, quem_sofre, acao_tipo, acao, tecnica, direcao, pontuacao) VALUES (1, 120, 41, TRIM(' 00:03:48,989'), TRIM(' 00:03:52,984'), '&lt;ARBITRO_DESCONHECIDO&gt;', '', 'PAUSE', '&lt;NAO_CLASSIFICADO&gt;', NULL, NULL, NULL)</v>
      </c>
      <c r="R8109" t="s">
        <v>10327</v>
      </c>
    </row>
    <row r="8110" spans="1:18" hidden="1" x14ac:dyDescent="0.25">
      <c r="A8110" s="7">
        <f>anotacoes!D8110</f>
        <v>40944</v>
      </c>
      <c r="B8110" t="str">
        <f>anotacoes!C8110</f>
        <v>GRAND SLAM PARIS 2012</v>
      </c>
      <c r="C8110" t="str">
        <f>anotacoes!E8110</f>
        <v>VASYLENKO</v>
      </c>
      <c r="D8110" t="str">
        <f>anotacoes!F8110</f>
        <v>CIANO</v>
      </c>
      <c r="E8110" t="s">
        <v>10325</v>
      </c>
      <c r="F8110">
        <f>anotacoes!A8110</f>
        <v>120</v>
      </c>
      <c r="G8110">
        <f>anotacoes!B8110</f>
        <v>42</v>
      </c>
      <c r="H8110" t="str">
        <f>anotacoes!K8110</f>
        <v xml:space="preserve"> 00:03:53,142</v>
      </c>
      <c r="I8110" t="str">
        <f>anotacoes!L8110</f>
        <v xml:space="preserve"> 00:03:55,785</v>
      </c>
      <c r="J8110" t="str">
        <f>IF(L8110="PAUSE",E8110,IF(anotacoes!G8114=conversao_anotacoes!C8110,conversao_anotacoes!C8110,conversao_anotacoes!D8110))</f>
        <v>VASYLENKO</v>
      </c>
      <c r="K8110" t="str">
        <f t="shared" si="252"/>
        <v>CIANO</v>
      </c>
      <c r="L8110" t="str">
        <f>UPPER(anotacoes!H8110)</f>
        <v>DISPLACEMENT</v>
      </c>
      <c r="M8110" t="str">
        <f>IF(OR(L8110="ATTACK",L8110="FINTA"),"&lt;TECNICA&gt;",UPPER(anotacoes!I8110))</f>
        <v>2-3 STEP HESITANT LEFT</v>
      </c>
      <c r="N8110" t="str">
        <f>IF(OR(L8110="ATTACK",L8110="FINTA"),UPPER(anotacoes!I8110),"")</f>
        <v/>
      </c>
      <c r="O8110" s="6" t="str">
        <f>IF(anotacoes!N8110=0,"",anotacoes!N8110)</f>
        <v/>
      </c>
      <c r="P8110" t="str">
        <f>IF(anotacoes!M8110=0,"",UPPER(anotacoes!M8110))</f>
        <v/>
      </c>
      <c r="Q8110" t="str">
        <f t="shared" si="253"/>
        <v>INSERT INTO CONVERSAO_LUTA_ACAO (cd_conversao, id_luta, sequencia, momento_inicio, momento_fim, quem_faz, quem_sofre, acao_tipo, acao, tecnica, direcao, pontuacao) VALUES (1, 120, 42, TRIM(' 00:03:53,142'), TRIM(' 00:03:55,785'), 'VASYLENKO', 'CIANO', 'DISPLACEMENT', '2-3 STEP HESITANT LEFT', NULL, NULL, NULL)</v>
      </c>
      <c r="R8110" t="s">
        <v>10327</v>
      </c>
    </row>
    <row r="8111" spans="1:18" hidden="1" x14ac:dyDescent="0.25">
      <c r="A8111" s="7">
        <f>anotacoes!D8111</f>
        <v>40944</v>
      </c>
      <c r="B8111" t="str">
        <f>anotacoes!C8111</f>
        <v>GRAND SLAM PARIS 2012</v>
      </c>
      <c r="C8111" t="str">
        <f>anotacoes!E8111</f>
        <v>VASYLENKO</v>
      </c>
      <c r="D8111" t="str">
        <f>anotacoes!F8111</f>
        <v>CIANO</v>
      </c>
      <c r="E8111" t="s">
        <v>10325</v>
      </c>
      <c r="F8111">
        <f>anotacoes!A8111</f>
        <v>120</v>
      </c>
      <c r="G8111">
        <f>anotacoes!B8111</f>
        <v>43</v>
      </c>
      <c r="H8111" t="str">
        <f>anotacoes!K8111</f>
        <v xml:space="preserve"> 00:03:55,785</v>
      </c>
      <c r="I8111" t="str">
        <f>anotacoes!L8111</f>
        <v xml:space="preserve"> 00:03:56,924</v>
      </c>
      <c r="J8111" t="str">
        <f>IF(L8111="PAUSE",E8111,IF(anotacoes!G8115=conversao_anotacoes!C8111,conversao_anotacoes!C8111,conversao_anotacoes!D8111))</f>
        <v>VASYLENKO</v>
      </c>
      <c r="K8111" t="str">
        <f t="shared" si="252"/>
        <v>CIANO</v>
      </c>
      <c r="L8111" t="str">
        <f>UPPER(anotacoes!H8111)</f>
        <v>GRIP TIME</v>
      </c>
      <c r="M8111" t="str">
        <f>IF(OR(L8111="ATTACK",L8111="FINTA"),"&lt;TECNICA&gt;",UPPER(anotacoes!I8111))</f>
        <v>RIGHT COLLAR LEFT SLEEVE</v>
      </c>
      <c r="N8111" t="str">
        <f>IF(OR(L8111="ATTACK",L8111="FINTA"),UPPER(anotacoes!I8111),"")</f>
        <v/>
      </c>
      <c r="O8111" s="6" t="str">
        <f>IF(anotacoes!N8111=0,"",anotacoes!N8111)</f>
        <v/>
      </c>
      <c r="P8111" t="str">
        <f>IF(anotacoes!M8111=0,"",UPPER(anotacoes!M8111))</f>
        <v/>
      </c>
      <c r="Q8111" t="str">
        <f t="shared" si="253"/>
        <v>INSERT INTO CONVERSAO_LUTA_ACAO (cd_conversao, id_luta, sequencia, momento_inicio, momento_fim, quem_faz, quem_sofre, acao_tipo, acao, tecnica, direcao, pontuacao) VALUES (1, 120, 43, TRIM(' 00:03:55,785'), TRIM(' 00:03:56,924'), 'VASYLENKO', 'CIANO', 'GRIP TIME', 'RIGHT COLLAR LEFT SLEEVE', NULL, NULL, NULL)</v>
      </c>
      <c r="R8111" t="s">
        <v>10327</v>
      </c>
    </row>
    <row r="8112" spans="1:18" hidden="1" x14ac:dyDescent="0.25">
      <c r="A8112" s="7">
        <f>anotacoes!D8112</f>
        <v>40944</v>
      </c>
      <c r="B8112" t="str">
        <f>anotacoes!C8112</f>
        <v>GRAND SLAM PARIS 2012</v>
      </c>
      <c r="C8112" t="str">
        <f>anotacoes!E8112</f>
        <v>VASYLENKO</v>
      </c>
      <c r="D8112" t="str">
        <f>anotacoes!F8112</f>
        <v>CIANO</v>
      </c>
      <c r="E8112" t="s">
        <v>10325</v>
      </c>
      <c r="F8112">
        <f>anotacoes!A8112</f>
        <v>120</v>
      </c>
      <c r="G8112">
        <f>anotacoes!B8112</f>
        <v>44</v>
      </c>
      <c r="H8112" t="str">
        <f>anotacoes!K8112</f>
        <v xml:space="preserve"> 00:03:56,924</v>
      </c>
      <c r="I8112" t="str">
        <f>anotacoes!L8112</f>
        <v xml:space="preserve"> 00:03:56,924</v>
      </c>
      <c r="J8112" t="str">
        <f>IF(L8112="PAUSE",E8112,IF(anotacoes!G8116=conversao_anotacoes!C8112,conversao_anotacoes!C8112,conversao_anotacoes!D8112))</f>
        <v>VASYLENKO</v>
      </c>
      <c r="K8112" t="str">
        <f t="shared" ref="K8112:K8175" si="254">IF(J8112=E8112,"",IF(J8112=C8112,D8112,C8112))</f>
        <v>CIANO</v>
      </c>
      <c r="L8112" t="str">
        <f>UPPER(anotacoes!H8112)</f>
        <v>ATTACK</v>
      </c>
      <c r="M8112" t="str">
        <f>IF(OR(L8112="ATTACK",L8112="FINTA"),"&lt;TECNICA&gt;",UPPER(anotacoes!I8112))</f>
        <v>&lt;TECNICA&gt;</v>
      </c>
      <c r="N8112" t="str">
        <f>IF(OR(L8112="ATTACK",L8112="FINTA"),UPPER(anotacoes!I8112),"")</f>
        <v>SODE SEOI NAGE</v>
      </c>
      <c r="O8112" s="6">
        <f>IF(anotacoes!N8112=0,"",anotacoes!N8112)</f>
        <v>4</v>
      </c>
      <c r="P8112" t="str">
        <f>IF(anotacoes!M8112=0,"",UPPER(anotacoes!M8112))</f>
        <v/>
      </c>
      <c r="Q8112" t="str">
        <f t="shared" ref="Q8112:Q8175" si="255">CONCATENATE("INSERT INTO CONVERSAO_LUTA_ACAO (cd_conversao, id_luta, sequencia, momento_inicio, momento_fim, quem_faz, quem_sofre, acao_tipo, acao, tecnica, direcao, pontuacao) VALUES (1, ",F8112,", ",G8112,", ","TRIM('",H8112,"')",", ","TRIM('",I8112,"')",", ","'",J8112,"'",", ","'",K8112,"'",", ","'",L8112,"'",", ","'",M8112,"'",", ",IF(N8112="","NULL",CONCATENATE("'",N8112,"'")),", ",IF(O8112="","NULL",O8112),", ",IF(P8112="","NULL",CONCATENATE("'",P8112,"'")),")")</f>
        <v>INSERT INTO CONVERSAO_LUTA_ACAO (cd_conversao, id_luta, sequencia, momento_inicio, momento_fim, quem_faz, quem_sofre, acao_tipo, acao, tecnica, direcao, pontuacao) VALUES (1, 120, 44, TRIM(' 00:03:56,924'), TRIM(' 00:03:56,924'), 'VASYLENKO', 'CIANO', 'ATTACK', '&lt;TECNICA&gt;', 'SODE SEOI NAGE', 4, NULL)</v>
      </c>
      <c r="R8112" t="s">
        <v>10327</v>
      </c>
    </row>
    <row r="8113" spans="1:18" hidden="1" x14ac:dyDescent="0.25">
      <c r="A8113" s="7">
        <f>anotacoes!D8113</f>
        <v>40944</v>
      </c>
      <c r="B8113" t="str">
        <f>anotacoes!C8113</f>
        <v>GRAND SLAM PARIS 2012</v>
      </c>
      <c r="C8113" t="str">
        <f>anotacoes!E8113</f>
        <v>VASYLENKO</v>
      </c>
      <c r="D8113" t="str">
        <f>anotacoes!F8113</f>
        <v>CIANO</v>
      </c>
      <c r="E8113" t="s">
        <v>10325</v>
      </c>
      <c r="F8113">
        <f>anotacoes!A8113</f>
        <v>120</v>
      </c>
      <c r="G8113">
        <f>anotacoes!B8113</f>
        <v>45</v>
      </c>
      <c r="H8113" t="str">
        <f>anotacoes!K8113</f>
        <v xml:space="preserve"> 00:03:56,924</v>
      </c>
      <c r="I8113" t="str">
        <f>anotacoes!L8113</f>
        <v xml:space="preserve"> 00:03:58,685</v>
      </c>
      <c r="J8113" t="str">
        <f>IF(L8113="PAUSE",E8113,IF(anotacoes!G8117=conversao_anotacoes!C8113,conversao_anotacoes!C8113,conversao_anotacoes!D8113))</f>
        <v>VASYLENKO</v>
      </c>
      <c r="K8113" t="str">
        <f t="shared" si="254"/>
        <v>CIANO</v>
      </c>
      <c r="L8113" t="str">
        <f>UPPER(anotacoes!H8113)</f>
        <v>ATTACK</v>
      </c>
      <c r="M8113" t="str">
        <f>IF(OR(L8113="ATTACK",L8113="FINTA"),"&lt;TECNICA&gt;",UPPER(anotacoes!I8113))</f>
        <v>&lt;TECNICA&gt;</v>
      </c>
      <c r="N8113" t="str">
        <f>IF(OR(L8113="ATTACK",L8113="FINTA"),UPPER(anotacoes!I8113),"")</f>
        <v>OUCHI GARI</v>
      </c>
      <c r="O8113" s="6">
        <f>IF(anotacoes!N8113=0,"",anotacoes!N8113)</f>
        <v>2</v>
      </c>
      <c r="P8113" t="str">
        <f>IF(anotacoes!M8113=0,"",UPPER(anotacoes!M8113))</f>
        <v/>
      </c>
      <c r="Q8113" t="str">
        <f t="shared" si="255"/>
        <v>INSERT INTO CONVERSAO_LUTA_ACAO (cd_conversao, id_luta, sequencia, momento_inicio, momento_fim, quem_faz, quem_sofre, acao_tipo, acao, tecnica, direcao, pontuacao) VALUES (1, 120, 45, TRIM(' 00:03:56,924'), TRIM(' 00:03:58,685'), 'VASYLENKO', 'CIANO', 'ATTACK', '&lt;TECNICA&gt;', 'OUCHI GARI', 2, NULL)</v>
      </c>
      <c r="R8113" t="s">
        <v>10327</v>
      </c>
    </row>
    <row r="8114" spans="1:18" hidden="1" x14ac:dyDescent="0.25">
      <c r="A8114" s="7">
        <f>anotacoes!D8114</f>
        <v>40944</v>
      </c>
      <c r="B8114" t="str">
        <f>anotacoes!C8114</f>
        <v>GRAND SLAM PARIS 2012</v>
      </c>
      <c r="C8114" t="str">
        <f>anotacoes!E8114</f>
        <v>VASYLENKO</v>
      </c>
      <c r="D8114" t="str">
        <f>anotacoes!F8114</f>
        <v>CIANO</v>
      </c>
      <c r="E8114" t="s">
        <v>10325</v>
      </c>
      <c r="F8114">
        <f>anotacoes!A8114</f>
        <v>120</v>
      </c>
      <c r="G8114">
        <f>anotacoes!B8114</f>
        <v>46</v>
      </c>
      <c r="H8114" t="str">
        <f>anotacoes!K8114</f>
        <v xml:space="preserve"> 00:03:58,685</v>
      </c>
      <c r="I8114" t="str">
        <f>anotacoes!L8114</f>
        <v xml:space="preserve"> 00:04:00,970</v>
      </c>
      <c r="J8114" t="str">
        <f>IF(L8114="PAUSE",E8114,IF(anotacoes!G8118=conversao_anotacoes!C8114,conversao_anotacoes!C8114,conversao_anotacoes!D8114))</f>
        <v>VASYLENKO</v>
      </c>
      <c r="K8114" t="str">
        <f t="shared" si="254"/>
        <v>CIANO</v>
      </c>
      <c r="L8114" t="str">
        <f>UPPER(anotacoes!H8114)</f>
        <v>GROUNDWORK COMBAT</v>
      </c>
      <c r="M8114" t="str">
        <f>IF(OR(L8114="ATTACK",L8114="FINTA"),"&lt;TECNICA&gt;",UPPER(anotacoes!I8114))</f>
        <v>DEFENSIVE POSITION</v>
      </c>
      <c r="N8114" t="str">
        <f>IF(OR(L8114="ATTACK",L8114="FINTA"),UPPER(anotacoes!I8114),"")</f>
        <v/>
      </c>
      <c r="O8114" s="6" t="str">
        <f>IF(anotacoes!N8114=0,"",anotacoes!N8114)</f>
        <v/>
      </c>
      <c r="P8114" t="str">
        <f>IF(anotacoes!M8114=0,"",UPPER(anotacoes!M8114))</f>
        <v/>
      </c>
      <c r="Q8114" t="str">
        <f t="shared" si="255"/>
        <v>INSERT INTO CONVERSAO_LUTA_ACAO (cd_conversao, id_luta, sequencia, momento_inicio, momento_fim, quem_faz, quem_sofre, acao_tipo, acao, tecnica, direcao, pontuacao) VALUES (1, 120, 46, TRIM(' 00:03:58,685'), TRIM(' 00:04:00,970'), 'VASYLENKO', 'CIANO', 'GROUNDWORK COMBAT', 'DEFENSIVE POSITION', NULL, NULL, NULL)</v>
      </c>
      <c r="R8114" t="s">
        <v>10327</v>
      </c>
    </row>
    <row r="8115" spans="1:18" hidden="1" x14ac:dyDescent="0.25">
      <c r="A8115" s="7">
        <f>anotacoes!D8115</f>
        <v>40944</v>
      </c>
      <c r="B8115" t="str">
        <f>anotacoes!C8115</f>
        <v>GRAND SLAM PARIS 2012</v>
      </c>
      <c r="C8115" t="str">
        <f>anotacoes!E8115</f>
        <v>VASYLENKO</v>
      </c>
      <c r="D8115" t="str">
        <f>anotacoes!F8115</f>
        <v>CIANO</v>
      </c>
      <c r="E8115" t="s">
        <v>10325</v>
      </c>
      <c r="F8115">
        <f>anotacoes!A8115</f>
        <v>120</v>
      </c>
      <c r="G8115">
        <f>anotacoes!B8115</f>
        <v>47</v>
      </c>
      <c r="H8115" t="str">
        <f>anotacoes!K8115</f>
        <v xml:space="preserve"> 00:04:01,135</v>
      </c>
      <c r="I8115" t="str">
        <f>anotacoes!L8115</f>
        <v xml:space="preserve"> 00:04:06,056</v>
      </c>
      <c r="J8115" t="str">
        <f>IF(L8115="PAUSE",E8115,IF(anotacoes!G8119=conversao_anotacoes!C8115,conversao_anotacoes!C8115,conversao_anotacoes!D8115))</f>
        <v>&lt;ARBITRO_DESCONHECIDO&gt;</v>
      </c>
      <c r="K8115" t="str">
        <f t="shared" si="254"/>
        <v/>
      </c>
      <c r="L8115" t="str">
        <f>UPPER(anotacoes!H8115)</f>
        <v>PAUSE</v>
      </c>
      <c r="M8115" t="str">
        <f>IF(OR(L8115="ATTACK",L8115="FINTA"),"&lt;TECNICA&gt;",UPPER(anotacoes!I8115))</f>
        <v>&lt;NAO_CLASSIFICADO&gt;</v>
      </c>
      <c r="N8115" t="str">
        <f>IF(OR(L8115="ATTACK",L8115="FINTA"),UPPER(anotacoes!I8115),"")</f>
        <v/>
      </c>
      <c r="O8115" s="6" t="str">
        <f>IF(anotacoes!N8115=0,"",anotacoes!N8115)</f>
        <v/>
      </c>
      <c r="P8115" t="str">
        <f>IF(anotacoes!M8115=0,"",UPPER(anotacoes!M8115))</f>
        <v/>
      </c>
      <c r="Q8115" t="str">
        <f t="shared" si="255"/>
        <v>INSERT INTO CONVERSAO_LUTA_ACAO (cd_conversao, id_luta, sequencia, momento_inicio, momento_fim, quem_faz, quem_sofre, acao_tipo, acao, tecnica, direcao, pontuacao) VALUES (1, 120, 47, TRIM(' 00:04:01,135'), TRIM(' 00:04:06,056'), '&lt;ARBITRO_DESCONHECIDO&gt;', '', 'PAUSE', '&lt;NAO_CLASSIFICADO&gt;', NULL, NULL, NULL)</v>
      </c>
      <c r="R8115" t="s">
        <v>10327</v>
      </c>
    </row>
    <row r="8116" spans="1:18" hidden="1" x14ac:dyDescent="0.25">
      <c r="A8116" s="7">
        <f>anotacoes!D8116</f>
        <v>40944</v>
      </c>
      <c r="B8116" t="str">
        <f>anotacoes!C8116</f>
        <v>GRAND SLAM PARIS 2012</v>
      </c>
      <c r="C8116" t="str">
        <f>anotacoes!E8116</f>
        <v>VASYLENKO</v>
      </c>
      <c r="D8116" t="str">
        <f>anotacoes!F8116</f>
        <v>CIANO</v>
      </c>
      <c r="E8116" t="s">
        <v>10325</v>
      </c>
      <c r="F8116">
        <f>anotacoes!A8116</f>
        <v>120</v>
      </c>
      <c r="G8116">
        <f>anotacoes!B8116</f>
        <v>48</v>
      </c>
      <c r="H8116" t="str">
        <f>anotacoes!K8116</f>
        <v xml:space="preserve"> 00:04:06,227</v>
      </c>
      <c r="I8116" t="str">
        <f>anotacoes!L8116</f>
        <v xml:space="preserve"> 00:04:09,158</v>
      </c>
      <c r="J8116" t="str">
        <f>IF(L8116="PAUSE",E8116,IF(anotacoes!G8120=conversao_anotacoes!C8116,conversao_anotacoes!C8116,conversao_anotacoes!D8116))</f>
        <v>VASYLENKO</v>
      </c>
      <c r="K8116" t="str">
        <f t="shared" si="254"/>
        <v>CIANO</v>
      </c>
      <c r="L8116" t="str">
        <f>UPPER(anotacoes!H8116)</f>
        <v>DISPLACEMENT</v>
      </c>
      <c r="M8116" t="str">
        <f>IF(OR(L8116="ATTACK",L8116="FINTA"),"&lt;TECNICA&gt;",UPPER(anotacoes!I8116))</f>
        <v>2-3 STEP HESITANT RIGHT</v>
      </c>
      <c r="N8116" t="str">
        <f>IF(OR(L8116="ATTACK",L8116="FINTA"),UPPER(anotacoes!I8116),"")</f>
        <v/>
      </c>
      <c r="O8116" s="6" t="str">
        <f>IF(anotacoes!N8116=0,"",anotacoes!N8116)</f>
        <v/>
      </c>
      <c r="P8116" t="str">
        <f>IF(anotacoes!M8116=0,"",UPPER(anotacoes!M8116))</f>
        <v/>
      </c>
      <c r="Q8116" t="str">
        <f t="shared" si="255"/>
        <v>INSERT INTO CONVERSAO_LUTA_ACAO (cd_conversao, id_luta, sequencia, momento_inicio, momento_fim, quem_faz, quem_sofre, acao_tipo, acao, tecnica, direcao, pontuacao) VALUES (1, 120, 48, TRIM(' 00:04:06,227'), TRIM(' 00:04:09,158'), 'VASYLENKO', 'CIANO', 'DISPLACEMENT', '2-3 STEP HESITANT RIGHT', NULL, NULL, NULL)</v>
      </c>
      <c r="R8116" t="s">
        <v>10327</v>
      </c>
    </row>
    <row r="8117" spans="1:18" hidden="1" x14ac:dyDescent="0.25">
      <c r="A8117" s="7">
        <f>anotacoes!D8117</f>
        <v>40944</v>
      </c>
      <c r="B8117" t="str">
        <f>anotacoes!C8117</f>
        <v>GRAND SLAM PARIS 2012</v>
      </c>
      <c r="C8117" t="str">
        <f>anotacoes!E8117</f>
        <v>VASYLENKO</v>
      </c>
      <c r="D8117" t="str">
        <f>anotacoes!F8117</f>
        <v>CIANO</v>
      </c>
      <c r="E8117" t="s">
        <v>10325</v>
      </c>
      <c r="F8117">
        <f>anotacoes!A8117</f>
        <v>120</v>
      </c>
      <c r="G8117">
        <f>anotacoes!B8117</f>
        <v>49</v>
      </c>
      <c r="H8117" t="str">
        <f>anotacoes!K8117</f>
        <v xml:space="preserve"> 00:04:09,330</v>
      </c>
      <c r="I8117" t="str">
        <f>anotacoes!L8117</f>
        <v xml:space="preserve"> 00:04:14,209</v>
      </c>
      <c r="J8117" t="str">
        <f>IF(L8117="PAUSE",E8117,IF(anotacoes!G8121=conversao_anotacoes!C8117,conversao_anotacoes!C8117,conversao_anotacoes!D8117))</f>
        <v>VASYLENKO</v>
      </c>
      <c r="K8117" t="str">
        <f t="shared" si="254"/>
        <v>CIANO</v>
      </c>
      <c r="L8117" t="str">
        <f>UPPER(anotacoes!H8117)</f>
        <v>GRIP TIME</v>
      </c>
      <c r="M8117" t="str">
        <f>IF(OR(L8117="ATTACK",L8117="FINTA"),"&lt;TECNICA&gt;",UPPER(anotacoes!I8117))</f>
        <v>RIGHT COLLAR</v>
      </c>
      <c r="N8117" t="str">
        <f>IF(OR(L8117="ATTACK",L8117="FINTA"),UPPER(anotacoes!I8117),"")</f>
        <v/>
      </c>
      <c r="O8117" s="6" t="str">
        <f>IF(anotacoes!N8117=0,"",anotacoes!N8117)</f>
        <v/>
      </c>
      <c r="P8117" t="str">
        <f>IF(anotacoes!M8117=0,"",UPPER(anotacoes!M8117))</f>
        <v/>
      </c>
      <c r="Q8117" t="str">
        <f t="shared" si="255"/>
        <v>INSERT INTO CONVERSAO_LUTA_ACAO (cd_conversao, id_luta, sequencia, momento_inicio, momento_fim, quem_faz, quem_sofre, acao_tipo, acao, tecnica, direcao, pontuacao) VALUES (1, 120, 49, TRIM(' 00:04:09,330'), TRIM(' 00:04:14,209'), 'VASYLENKO', 'CIANO', 'GRIP TIME', 'RIGHT COLLAR', NULL, NULL, NULL)</v>
      </c>
      <c r="R8117" t="s">
        <v>10327</v>
      </c>
    </row>
    <row r="8118" spans="1:18" hidden="1" x14ac:dyDescent="0.25">
      <c r="A8118" s="7">
        <f>anotacoes!D8118</f>
        <v>40944</v>
      </c>
      <c r="B8118" t="str">
        <f>anotacoes!C8118</f>
        <v>GRAND SLAM PARIS 2012</v>
      </c>
      <c r="C8118" t="str">
        <f>anotacoes!E8118</f>
        <v>VASYLENKO</v>
      </c>
      <c r="D8118" t="str">
        <f>anotacoes!F8118</f>
        <v>CIANO</v>
      </c>
      <c r="E8118" t="s">
        <v>10325</v>
      </c>
      <c r="F8118">
        <f>anotacoes!A8118</f>
        <v>120</v>
      </c>
      <c r="G8118">
        <f>anotacoes!B8118</f>
        <v>50</v>
      </c>
      <c r="H8118" t="str">
        <f>anotacoes!K8118</f>
        <v xml:space="preserve"> 00:04:14,209</v>
      </c>
      <c r="I8118" t="str">
        <f>anotacoes!L8118</f>
        <v xml:space="preserve"> 00:04:16,674</v>
      </c>
      <c r="J8118" t="str">
        <f>IF(L8118="PAUSE",E8118,IF(anotacoes!G8122=conversao_anotacoes!C8118,conversao_anotacoes!C8118,conversao_anotacoes!D8118))</f>
        <v>VASYLENKO</v>
      </c>
      <c r="K8118" t="str">
        <f t="shared" si="254"/>
        <v>CIANO</v>
      </c>
      <c r="L8118" t="str">
        <f>UPPER(anotacoes!H8118)</f>
        <v>GRIP TIME</v>
      </c>
      <c r="M8118" t="str">
        <f>IF(OR(L8118="ATTACK",L8118="FINTA"),"&lt;TECNICA&gt;",UPPER(anotacoes!I8118))</f>
        <v>RIGHT SLEEVE</v>
      </c>
      <c r="N8118" t="str">
        <f>IF(OR(L8118="ATTACK",L8118="FINTA"),UPPER(anotacoes!I8118),"")</f>
        <v/>
      </c>
      <c r="O8118" s="6" t="str">
        <f>IF(anotacoes!N8118=0,"",anotacoes!N8118)</f>
        <v/>
      </c>
      <c r="P8118" t="str">
        <f>IF(anotacoes!M8118=0,"",UPPER(anotacoes!M8118))</f>
        <v/>
      </c>
      <c r="Q8118" t="str">
        <f t="shared" si="255"/>
        <v>INSERT INTO CONVERSAO_LUTA_ACAO (cd_conversao, id_luta, sequencia, momento_inicio, momento_fim, quem_faz, quem_sofre, acao_tipo, acao, tecnica, direcao, pontuacao) VALUES (1, 120, 50, TRIM(' 00:04:14,209'), TRIM(' 00:04:16,674'), 'VASYLENKO', 'CIANO', 'GRIP TIME', 'RIGHT SLEEVE', NULL, NULL, NULL)</v>
      </c>
      <c r="R8118" t="s">
        <v>10327</v>
      </c>
    </row>
    <row r="8119" spans="1:18" hidden="1" x14ac:dyDescent="0.25">
      <c r="A8119" s="7">
        <f>anotacoes!D8119</f>
        <v>40944</v>
      </c>
      <c r="B8119" t="str">
        <f>anotacoes!C8119</f>
        <v>GRAND SLAM PARIS 2012</v>
      </c>
      <c r="C8119" t="str">
        <f>anotacoes!E8119</f>
        <v>VASYLENKO</v>
      </c>
      <c r="D8119" t="str">
        <f>anotacoes!F8119</f>
        <v>CIANO</v>
      </c>
      <c r="E8119" t="s">
        <v>10325</v>
      </c>
      <c r="F8119">
        <f>anotacoes!A8119</f>
        <v>120</v>
      </c>
      <c r="G8119">
        <f>anotacoes!B8119</f>
        <v>51</v>
      </c>
      <c r="H8119" t="str">
        <f>anotacoes!K8119</f>
        <v xml:space="preserve"> 00:04:16,840</v>
      </c>
      <c r="I8119" t="str">
        <f>anotacoes!L8119</f>
        <v xml:space="preserve"> 00:05:02,192</v>
      </c>
      <c r="J8119" t="str">
        <f>IF(L8119="PAUSE",E8119,IF(anotacoes!G8123=conversao_anotacoes!C8119,conversao_anotacoes!C8119,conversao_anotacoes!D8119))</f>
        <v>VASYLENKO</v>
      </c>
      <c r="K8119" t="str">
        <f t="shared" si="254"/>
        <v>CIANO</v>
      </c>
      <c r="L8119" t="str">
        <f>UPPER(anotacoes!H8119)</f>
        <v>GRIP TIME</v>
      </c>
      <c r="M8119" t="str">
        <f>IF(OR(L8119="ATTACK",L8119="FINTA"),"&lt;TECNICA&gt;",UPPER(anotacoes!I8119))</f>
        <v>LEFT COLLAR</v>
      </c>
      <c r="N8119" t="str">
        <f>IF(OR(L8119="ATTACK",L8119="FINTA"),UPPER(anotacoes!I8119),"")</f>
        <v/>
      </c>
      <c r="O8119" s="6" t="str">
        <f>IF(anotacoes!N8119=0,"",anotacoes!N8119)</f>
        <v/>
      </c>
      <c r="P8119" t="str">
        <f>IF(anotacoes!M8119=0,"",UPPER(anotacoes!M8119))</f>
        <v/>
      </c>
      <c r="Q8119" t="str">
        <f t="shared" si="255"/>
        <v>INSERT INTO CONVERSAO_LUTA_ACAO (cd_conversao, id_luta, sequencia, momento_inicio, momento_fim, quem_faz, quem_sofre, acao_tipo, acao, tecnica, direcao, pontuacao) VALUES (1, 120, 51, TRIM(' 00:04:16,840'), TRIM(' 00:05:02,192'), 'VASYLENKO', 'CIANO', 'GRIP TIME', 'LEFT COLLAR', NULL, NULL, NULL)</v>
      </c>
      <c r="R8119" t="s">
        <v>10327</v>
      </c>
    </row>
    <row r="8120" spans="1:18" hidden="1" x14ac:dyDescent="0.25">
      <c r="A8120" s="7">
        <f>anotacoes!D8120</f>
        <v>40944</v>
      </c>
      <c r="B8120" t="str">
        <f>anotacoes!C8120</f>
        <v>GRAND SLAM PARIS 2012</v>
      </c>
      <c r="C8120" t="str">
        <f>anotacoes!E8120</f>
        <v>VASYLENKO</v>
      </c>
      <c r="D8120" t="str">
        <f>anotacoes!F8120</f>
        <v>CIANO</v>
      </c>
      <c r="E8120" t="s">
        <v>10325</v>
      </c>
      <c r="F8120">
        <f>anotacoes!A8120</f>
        <v>120</v>
      </c>
      <c r="G8120">
        <f>anotacoes!B8120</f>
        <v>52</v>
      </c>
      <c r="H8120" t="str">
        <f>anotacoes!K8120</f>
        <v xml:space="preserve"> 00:05:02,192</v>
      </c>
      <c r="I8120" t="str">
        <f>anotacoes!L8120</f>
        <v xml:space="preserve"> 00:05:03,199</v>
      </c>
      <c r="J8120" t="str">
        <f>IF(L8120="PAUSE",E8120,IF(anotacoes!G8124=conversao_anotacoes!C8120,conversao_anotacoes!C8120,conversao_anotacoes!D8120))</f>
        <v>VASYLENKO</v>
      </c>
      <c r="K8120" t="str">
        <f t="shared" si="254"/>
        <v>CIANO</v>
      </c>
      <c r="L8120" t="str">
        <f>UPPER(anotacoes!H8120)</f>
        <v>ATTACK</v>
      </c>
      <c r="M8120" t="str">
        <f>IF(OR(L8120="ATTACK",L8120="FINTA"),"&lt;TECNICA&gt;",UPPER(anotacoes!I8120))</f>
        <v>&lt;TECNICA&gt;</v>
      </c>
      <c r="N8120" t="str">
        <f>IF(OR(L8120="ATTACK",L8120="FINTA"),UPPER(anotacoes!I8120),"")</f>
        <v>SEOI NAGE</v>
      </c>
      <c r="O8120" s="6">
        <f>IF(anotacoes!N8120=0,"",anotacoes!N8120)</f>
        <v>4</v>
      </c>
      <c r="P8120" t="str">
        <f>IF(anotacoes!M8120=0,"",UPPER(anotacoes!M8120))</f>
        <v/>
      </c>
      <c r="Q8120" t="str">
        <f t="shared" si="255"/>
        <v>INSERT INTO CONVERSAO_LUTA_ACAO (cd_conversao, id_luta, sequencia, momento_inicio, momento_fim, quem_faz, quem_sofre, acao_tipo, acao, tecnica, direcao, pontuacao) VALUES (1, 120, 52, TRIM(' 00:05:02,192'), TRIM(' 00:05:03,199'), 'VASYLENKO', 'CIANO', 'ATTACK', '&lt;TECNICA&gt;', 'SEOI NAGE', 4, NULL)</v>
      </c>
      <c r="R8120" t="s">
        <v>10327</v>
      </c>
    </row>
    <row r="8121" spans="1:18" hidden="1" x14ac:dyDescent="0.25">
      <c r="A8121" s="7">
        <f>anotacoes!D8121</f>
        <v>40944</v>
      </c>
      <c r="B8121" t="str">
        <f>anotacoes!C8121</f>
        <v>GRAND SLAM PARIS 2012</v>
      </c>
      <c r="C8121" t="str">
        <f>anotacoes!E8121</f>
        <v>VASYLENKO</v>
      </c>
      <c r="D8121" t="str">
        <f>anotacoes!F8121</f>
        <v>CIANO</v>
      </c>
      <c r="E8121" t="s">
        <v>10325</v>
      </c>
      <c r="F8121">
        <f>anotacoes!A8121</f>
        <v>120</v>
      </c>
      <c r="G8121">
        <f>anotacoes!B8121</f>
        <v>53</v>
      </c>
      <c r="H8121" t="str">
        <f>anotacoes!K8121</f>
        <v xml:space="preserve"> 00:05:03,385</v>
      </c>
      <c r="I8121" t="str">
        <f>anotacoes!L8121</f>
        <v xml:space="preserve"> 00:05:06,193</v>
      </c>
      <c r="J8121" t="str">
        <f>IF(L8121="PAUSE",E8121,IF(anotacoes!G8125=conversao_anotacoes!C8121,conversao_anotacoes!C8121,conversao_anotacoes!D8121))</f>
        <v>VASYLENKO</v>
      </c>
      <c r="K8121" t="str">
        <f t="shared" si="254"/>
        <v>CIANO</v>
      </c>
      <c r="L8121" t="str">
        <f>UPPER(anotacoes!H8121)</f>
        <v>GROUNDWORK COMBAT</v>
      </c>
      <c r="M8121" t="str">
        <f>IF(OR(L8121="ATTACK",L8121="FINTA"),"&lt;TECNICA&gt;",UPPER(anotacoes!I8121))</f>
        <v>DEFENSIVE POSITION</v>
      </c>
      <c r="N8121" t="str">
        <f>IF(OR(L8121="ATTACK",L8121="FINTA"),UPPER(anotacoes!I8121),"")</f>
        <v/>
      </c>
      <c r="O8121" s="6" t="str">
        <f>IF(anotacoes!N8121=0,"",anotacoes!N8121)</f>
        <v/>
      </c>
      <c r="P8121" t="str">
        <f>IF(anotacoes!M8121=0,"",UPPER(anotacoes!M8121))</f>
        <v/>
      </c>
      <c r="Q8121" t="str">
        <f t="shared" si="255"/>
        <v>INSERT INTO CONVERSAO_LUTA_ACAO (cd_conversao, id_luta, sequencia, momento_inicio, momento_fim, quem_faz, quem_sofre, acao_tipo, acao, tecnica, direcao, pontuacao) VALUES (1, 120, 53, TRIM(' 00:05:03,385'), TRIM(' 00:05:06,193'), 'VASYLENKO', 'CIANO', 'GROUNDWORK COMBAT', 'DEFENSIVE POSITION', NULL, NULL, NULL)</v>
      </c>
      <c r="R8121" t="s">
        <v>10327</v>
      </c>
    </row>
    <row r="8122" spans="1:18" hidden="1" x14ac:dyDescent="0.25">
      <c r="A8122" s="7">
        <f>anotacoes!D8122</f>
        <v>40944</v>
      </c>
      <c r="B8122" t="str">
        <f>anotacoes!C8122</f>
        <v>GRAND SLAM PARIS 2012</v>
      </c>
      <c r="C8122" t="str">
        <f>anotacoes!E8122</f>
        <v>VASYLENKO</v>
      </c>
      <c r="D8122" t="str">
        <f>anotacoes!F8122</f>
        <v>CIANO</v>
      </c>
      <c r="E8122" t="s">
        <v>10325</v>
      </c>
      <c r="F8122">
        <f>anotacoes!A8122</f>
        <v>120</v>
      </c>
      <c r="G8122">
        <f>anotacoes!B8122</f>
        <v>54</v>
      </c>
      <c r="H8122" t="str">
        <f>anotacoes!K8122</f>
        <v xml:space="preserve"> 00:05:06,362</v>
      </c>
      <c r="I8122" t="str">
        <f>anotacoes!L8122</f>
        <v xml:space="preserve"> 00:05:09,997</v>
      </c>
      <c r="J8122" t="str">
        <f>IF(L8122="PAUSE",E8122,IF(anotacoes!G8126=conversao_anotacoes!C8122,conversao_anotacoes!C8122,conversao_anotacoes!D8122))</f>
        <v>&lt;ARBITRO_DESCONHECIDO&gt;</v>
      </c>
      <c r="K8122" t="str">
        <f t="shared" si="254"/>
        <v/>
      </c>
      <c r="L8122" t="str">
        <f>UPPER(anotacoes!H8122)</f>
        <v>PAUSE</v>
      </c>
      <c r="M8122" t="str">
        <f>IF(OR(L8122="ATTACK",L8122="FINTA"),"&lt;TECNICA&gt;",UPPER(anotacoes!I8122))</f>
        <v>&lt;NAO_CLASSIFICADO&gt;</v>
      </c>
      <c r="N8122" t="str">
        <f>IF(OR(L8122="ATTACK",L8122="FINTA"),UPPER(anotacoes!I8122),"")</f>
        <v/>
      </c>
      <c r="O8122" s="6" t="str">
        <f>IF(anotacoes!N8122=0,"",anotacoes!N8122)</f>
        <v/>
      </c>
      <c r="P8122" t="str">
        <f>IF(anotacoes!M8122=0,"",UPPER(anotacoes!M8122))</f>
        <v/>
      </c>
      <c r="Q8122" t="str">
        <f t="shared" si="255"/>
        <v>INSERT INTO CONVERSAO_LUTA_ACAO (cd_conversao, id_luta, sequencia, momento_inicio, momento_fim, quem_faz, quem_sofre, acao_tipo, acao, tecnica, direcao, pontuacao) VALUES (1, 120, 54, TRIM(' 00:05:06,362'), TRIM(' 00:05:09,997'), '&lt;ARBITRO_DESCONHECIDO&gt;', '', 'PAUSE', '&lt;NAO_CLASSIFICADO&gt;', NULL, NULL, NULL)</v>
      </c>
      <c r="R8122" t="s">
        <v>10327</v>
      </c>
    </row>
    <row r="8123" spans="1:18" hidden="1" x14ac:dyDescent="0.25">
      <c r="A8123" s="7">
        <f>anotacoes!D8123</f>
        <v>40944</v>
      </c>
      <c r="B8123" t="str">
        <f>anotacoes!C8123</f>
        <v>GRAND SLAM PARIS 2012</v>
      </c>
      <c r="C8123" t="str">
        <f>anotacoes!E8123</f>
        <v>VASYLENKO</v>
      </c>
      <c r="D8123" t="str">
        <f>anotacoes!F8123</f>
        <v>CIANO</v>
      </c>
      <c r="E8123" t="s">
        <v>10325</v>
      </c>
      <c r="F8123">
        <f>anotacoes!A8123</f>
        <v>120</v>
      </c>
      <c r="G8123">
        <f>anotacoes!B8123</f>
        <v>55</v>
      </c>
      <c r="H8123" t="str">
        <f>anotacoes!K8123</f>
        <v xml:space="preserve"> 00:05:10,157</v>
      </c>
      <c r="I8123" t="str">
        <f>anotacoes!L8123</f>
        <v xml:space="preserve"> 00:05:13,054</v>
      </c>
      <c r="J8123" t="str">
        <f>IF(L8123="PAUSE",E8123,IF(anotacoes!G8127=conversao_anotacoes!C8123,conversao_anotacoes!C8123,conversao_anotacoes!D8123))</f>
        <v>VASYLENKO</v>
      </c>
      <c r="K8123" t="str">
        <f t="shared" si="254"/>
        <v>CIANO</v>
      </c>
      <c r="L8123" t="str">
        <f>UPPER(anotacoes!H8123)</f>
        <v>DISPLACEMENT</v>
      </c>
      <c r="M8123" t="str">
        <f>IF(OR(L8123="ATTACK",L8123="FINTA"),"&lt;TECNICA&gt;",UPPER(anotacoes!I8123))</f>
        <v>2-3 STEP HESITANT LEFT</v>
      </c>
      <c r="N8123" t="str">
        <f>IF(OR(L8123="ATTACK",L8123="FINTA"),UPPER(anotacoes!I8123),"")</f>
        <v/>
      </c>
      <c r="O8123" s="6" t="str">
        <f>IF(anotacoes!N8123=0,"",anotacoes!N8123)</f>
        <v/>
      </c>
      <c r="P8123" t="str">
        <f>IF(anotacoes!M8123=0,"",UPPER(anotacoes!M8123))</f>
        <v/>
      </c>
      <c r="Q8123" t="str">
        <f t="shared" si="255"/>
        <v>INSERT INTO CONVERSAO_LUTA_ACAO (cd_conversao, id_luta, sequencia, momento_inicio, momento_fim, quem_faz, quem_sofre, acao_tipo, acao, tecnica, direcao, pontuacao) VALUES (1, 120, 55, TRIM(' 00:05:10,157'), TRIM(' 00:05:13,054'), 'VASYLENKO', 'CIANO', 'DISPLACEMENT', '2-3 STEP HESITANT LEFT', NULL, NULL, NULL)</v>
      </c>
      <c r="R8123" t="s">
        <v>10327</v>
      </c>
    </row>
    <row r="8124" spans="1:18" hidden="1" x14ac:dyDescent="0.25">
      <c r="A8124" s="7">
        <f>anotacoes!D8124</f>
        <v>40944</v>
      </c>
      <c r="B8124" t="str">
        <f>anotacoes!C8124</f>
        <v>GRAND SLAM PARIS 2012</v>
      </c>
      <c r="C8124" t="str">
        <f>anotacoes!E8124</f>
        <v>VASYLENKO</v>
      </c>
      <c r="D8124" t="str">
        <f>anotacoes!F8124</f>
        <v>CIANO</v>
      </c>
      <c r="E8124" t="s">
        <v>10325</v>
      </c>
      <c r="F8124">
        <f>anotacoes!A8124</f>
        <v>120</v>
      </c>
      <c r="G8124">
        <f>anotacoes!B8124</f>
        <v>56</v>
      </c>
      <c r="H8124" t="str">
        <f>anotacoes!K8124</f>
        <v xml:space="preserve"> 00:05:13,054</v>
      </c>
      <c r="I8124" t="str">
        <f>anotacoes!L8124</f>
        <v xml:space="preserve"> 00:05:14,779</v>
      </c>
      <c r="J8124" t="str">
        <f>IF(L8124="PAUSE",E8124,IF(anotacoes!G8128=conversao_anotacoes!C8124,conversao_anotacoes!C8124,conversao_anotacoes!D8124))</f>
        <v>VASYLENKO</v>
      </c>
      <c r="K8124" t="str">
        <f t="shared" si="254"/>
        <v>CIANO</v>
      </c>
      <c r="L8124" t="str">
        <f>UPPER(anotacoes!H8124)</f>
        <v>GRIP TIME</v>
      </c>
      <c r="M8124" t="str">
        <f>IF(OR(L8124="ATTACK",L8124="FINTA"),"&lt;TECNICA&gt;",UPPER(anotacoes!I8124))</f>
        <v>RIGHT SLEEVE LEFT SLEEVE</v>
      </c>
      <c r="N8124" t="str">
        <f>IF(OR(L8124="ATTACK",L8124="FINTA"),UPPER(anotacoes!I8124),"")</f>
        <v/>
      </c>
      <c r="O8124" s="6" t="str">
        <f>IF(anotacoes!N8124=0,"",anotacoes!N8124)</f>
        <v/>
      </c>
      <c r="P8124" t="str">
        <f>IF(anotacoes!M8124=0,"",UPPER(anotacoes!M8124))</f>
        <v/>
      </c>
      <c r="Q8124" t="str">
        <f t="shared" si="255"/>
        <v>INSERT INTO CONVERSAO_LUTA_ACAO (cd_conversao, id_luta, sequencia, momento_inicio, momento_fim, quem_faz, quem_sofre, acao_tipo, acao, tecnica, direcao, pontuacao) VALUES (1, 120, 56, TRIM(' 00:05:13,054'), TRIM(' 00:05:14,779'), 'VASYLENKO', 'CIANO', 'GRIP TIME', 'RIGHT SLEEVE LEFT SLEEVE', NULL, NULL, NULL)</v>
      </c>
      <c r="R8124" t="s">
        <v>10327</v>
      </c>
    </row>
    <row r="8125" spans="1:18" hidden="1" x14ac:dyDescent="0.25">
      <c r="A8125" s="7">
        <f>anotacoes!D8125</f>
        <v>40944</v>
      </c>
      <c r="B8125" t="str">
        <f>anotacoes!C8125</f>
        <v>GRAND SLAM PARIS 2012</v>
      </c>
      <c r="C8125" t="str">
        <f>anotacoes!E8125</f>
        <v>VASYLENKO</v>
      </c>
      <c r="D8125" t="str">
        <f>anotacoes!F8125</f>
        <v>CIANO</v>
      </c>
      <c r="E8125" t="s">
        <v>10325</v>
      </c>
      <c r="F8125">
        <f>anotacoes!A8125</f>
        <v>120</v>
      </c>
      <c r="G8125">
        <f>anotacoes!B8125</f>
        <v>57</v>
      </c>
      <c r="H8125" t="str">
        <f>anotacoes!K8125</f>
        <v xml:space="preserve"> 00:05:14,779</v>
      </c>
      <c r="I8125" t="str">
        <f>anotacoes!L8125</f>
        <v xml:space="preserve"> 00:05:19,518</v>
      </c>
      <c r="J8125" t="str">
        <f>IF(L8125="PAUSE",E8125,IF(anotacoes!G8129=conversao_anotacoes!C8125,conversao_anotacoes!C8125,conversao_anotacoes!D8125))</f>
        <v>VASYLENKO</v>
      </c>
      <c r="K8125" t="str">
        <f t="shared" si="254"/>
        <v>CIANO</v>
      </c>
      <c r="L8125" t="str">
        <f>UPPER(anotacoes!H8125)</f>
        <v>GRIP TIME</v>
      </c>
      <c r="M8125" t="str">
        <f>IF(OR(L8125="ATTACK",L8125="FINTA"),"&lt;TECNICA&gt;",UPPER(anotacoes!I8125))</f>
        <v>RIGHT SLEEVE LEFT SLEEVE</v>
      </c>
      <c r="N8125" t="str">
        <f>IF(OR(L8125="ATTACK",L8125="FINTA"),UPPER(anotacoes!I8125),"")</f>
        <v/>
      </c>
      <c r="O8125" s="6" t="str">
        <f>IF(anotacoes!N8125=0,"",anotacoes!N8125)</f>
        <v/>
      </c>
      <c r="P8125" t="str">
        <f>IF(anotacoes!M8125=0,"",UPPER(anotacoes!M8125))</f>
        <v/>
      </c>
      <c r="Q8125" t="str">
        <f t="shared" si="255"/>
        <v>INSERT INTO CONVERSAO_LUTA_ACAO (cd_conversao, id_luta, sequencia, momento_inicio, momento_fim, quem_faz, quem_sofre, acao_tipo, acao, tecnica, direcao, pontuacao) VALUES (1, 120, 57, TRIM(' 00:05:14,779'), TRIM(' 00:05:19,518'), 'VASYLENKO', 'CIANO', 'GRIP TIME', 'RIGHT SLEEVE LEFT SLEEVE', NULL, NULL, NULL)</v>
      </c>
      <c r="R8125" t="s">
        <v>10327</v>
      </c>
    </row>
    <row r="8126" spans="1:18" hidden="1" x14ac:dyDescent="0.25">
      <c r="A8126" s="7">
        <f>anotacoes!D8126</f>
        <v>40944</v>
      </c>
      <c r="B8126" t="str">
        <f>anotacoes!C8126</f>
        <v>GRAND SLAM PARIS 2012</v>
      </c>
      <c r="C8126" t="str">
        <f>anotacoes!E8126</f>
        <v>VASYLENKO</v>
      </c>
      <c r="D8126" t="str">
        <f>anotacoes!F8126</f>
        <v>CIANO</v>
      </c>
      <c r="E8126" t="s">
        <v>10325</v>
      </c>
      <c r="F8126">
        <f>anotacoes!A8126</f>
        <v>120</v>
      </c>
      <c r="G8126">
        <f>anotacoes!B8126</f>
        <v>58</v>
      </c>
      <c r="H8126" t="str">
        <f>anotacoes!K8126</f>
        <v xml:space="preserve"> 00:05:19,518</v>
      </c>
      <c r="I8126" t="str">
        <f>anotacoes!L8126</f>
        <v xml:space="preserve"> 00:05:21,827</v>
      </c>
      <c r="J8126" t="str">
        <f>IF(L8126="PAUSE",E8126,IF(anotacoes!G8130=conversao_anotacoes!C8126,conversao_anotacoes!C8126,conversao_anotacoes!D8126))</f>
        <v>VASYLENKO</v>
      </c>
      <c r="K8126" t="str">
        <f t="shared" si="254"/>
        <v>CIANO</v>
      </c>
      <c r="L8126" t="str">
        <f>UPPER(anotacoes!H8126)</f>
        <v>GROUNDWORK COMBAT</v>
      </c>
      <c r="M8126" t="str">
        <f>IF(OR(L8126="ATTACK",L8126="FINTA"),"&lt;TECNICA&gt;",UPPER(anotacoes!I8126))</f>
        <v>TRYING TO ATTACK</v>
      </c>
      <c r="N8126" t="str">
        <f>IF(OR(L8126="ATTACK",L8126="FINTA"),UPPER(anotacoes!I8126),"")</f>
        <v/>
      </c>
      <c r="O8126" s="6" t="str">
        <f>IF(anotacoes!N8126=0,"",anotacoes!N8126)</f>
        <v/>
      </c>
      <c r="P8126" t="str">
        <f>IF(anotacoes!M8126=0,"",UPPER(anotacoes!M8126))</f>
        <v/>
      </c>
      <c r="Q8126" t="str">
        <f t="shared" si="255"/>
        <v>INSERT INTO CONVERSAO_LUTA_ACAO (cd_conversao, id_luta, sequencia, momento_inicio, momento_fim, quem_faz, quem_sofre, acao_tipo, acao, tecnica, direcao, pontuacao) VALUES (1, 120, 58, TRIM(' 00:05:19,518'), TRIM(' 00:05:21,827'), 'VASYLENKO', 'CIANO', 'GROUNDWORK COMBAT', 'TRYING TO ATTACK', NULL, NULL, NULL)</v>
      </c>
      <c r="R8126" t="s">
        <v>10327</v>
      </c>
    </row>
    <row r="8127" spans="1:18" hidden="1" x14ac:dyDescent="0.25">
      <c r="A8127" s="7">
        <f>anotacoes!D8127</f>
        <v>40944</v>
      </c>
      <c r="B8127" t="str">
        <f>anotacoes!C8127</f>
        <v>GRAND SLAM PARIS 2012</v>
      </c>
      <c r="C8127" t="str">
        <f>anotacoes!E8127</f>
        <v>VASYLENKO</v>
      </c>
      <c r="D8127" t="str">
        <f>anotacoes!F8127</f>
        <v>CIANO</v>
      </c>
      <c r="E8127" t="s">
        <v>10325</v>
      </c>
      <c r="F8127">
        <f>anotacoes!A8127</f>
        <v>120</v>
      </c>
      <c r="G8127">
        <f>anotacoes!B8127</f>
        <v>59</v>
      </c>
      <c r="H8127" t="str">
        <f>anotacoes!K8127</f>
        <v xml:space="preserve"> 00:05:21,988</v>
      </c>
      <c r="I8127" t="str">
        <f>anotacoes!L8127</f>
        <v xml:space="preserve"> 00:05:27,583</v>
      </c>
      <c r="J8127" t="str">
        <f>IF(L8127="PAUSE",E8127,IF(anotacoes!G8131=conversao_anotacoes!C8127,conversao_anotacoes!C8127,conversao_anotacoes!D8127))</f>
        <v>&lt;ARBITRO_DESCONHECIDO&gt;</v>
      </c>
      <c r="K8127" t="str">
        <f t="shared" si="254"/>
        <v/>
      </c>
      <c r="L8127" t="str">
        <f>UPPER(anotacoes!H8127)</f>
        <v>PAUSE</v>
      </c>
      <c r="M8127" t="str">
        <f>IF(OR(L8127="ATTACK",L8127="FINTA"),"&lt;TECNICA&gt;",UPPER(anotacoes!I8127))</f>
        <v>&lt;NAO_CLASSIFICADO&gt;</v>
      </c>
      <c r="N8127" t="str">
        <f>IF(OR(L8127="ATTACK",L8127="FINTA"),UPPER(anotacoes!I8127),"")</f>
        <v/>
      </c>
      <c r="O8127" s="6" t="str">
        <f>IF(anotacoes!N8127=0,"",anotacoes!N8127)</f>
        <v/>
      </c>
      <c r="P8127" t="str">
        <f>IF(anotacoes!M8127=0,"",UPPER(anotacoes!M8127))</f>
        <v/>
      </c>
      <c r="Q8127" t="str">
        <f t="shared" si="255"/>
        <v>INSERT INTO CONVERSAO_LUTA_ACAO (cd_conversao, id_luta, sequencia, momento_inicio, momento_fim, quem_faz, quem_sofre, acao_tipo, acao, tecnica, direcao, pontuacao) VALUES (1, 120, 59, TRIM(' 00:05:21,988'), TRIM(' 00:05:27,583'), '&lt;ARBITRO_DESCONHECIDO&gt;', '', 'PAUSE', '&lt;NAO_CLASSIFICADO&gt;', NULL, NULL, NULL)</v>
      </c>
      <c r="R8127" t="s">
        <v>10327</v>
      </c>
    </row>
    <row r="8128" spans="1:18" hidden="1" x14ac:dyDescent="0.25">
      <c r="A8128" s="7">
        <f>anotacoes!D8128</f>
        <v>40944</v>
      </c>
      <c r="B8128" t="str">
        <f>anotacoes!C8128</f>
        <v>GRAND SLAM PARIS 2012</v>
      </c>
      <c r="C8128" t="str">
        <f>anotacoes!E8128</f>
        <v>VASYLENKO</v>
      </c>
      <c r="D8128" t="str">
        <f>anotacoes!F8128</f>
        <v>CIANO</v>
      </c>
      <c r="E8128" t="s">
        <v>10325</v>
      </c>
      <c r="F8128">
        <f>anotacoes!A8128</f>
        <v>120</v>
      </c>
      <c r="G8128">
        <f>anotacoes!B8128</f>
        <v>60</v>
      </c>
      <c r="H8128" t="str">
        <f>anotacoes!K8128</f>
        <v xml:space="preserve"> 00:05:27,747</v>
      </c>
      <c r="I8128" t="str">
        <f>anotacoes!L8128</f>
        <v xml:space="preserve"> 00:05:30,833</v>
      </c>
      <c r="J8128" t="str">
        <f>IF(L8128="PAUSE",E8128,IF(anotacoes!G8132=conversao_anotacoes!C8128,conversao_anotacoes!C8128,conversao_anotacoes!D8128))</f>
        <v>VASYLENKO</v>
      </c>
      <c r="K8128" t="str">
        <f t="shared" si="254"/>
        <v>CIANO</v>
      </c>
      <c r="L8128" t="str">
        <f>UPPER(anotacoes!H8128)</f>
        <v>DISPLACEMENT</v>
      </c>
      <c r="M8128" t="str">
        <f>IF(OR(L8128="ATTACK",L8128="FINTA"),"&lt;TECNICA&gt;",UPPER(anotacoes!I8128))</f>
        <v>2-3 STEP HESITANT LEFT</v>
      </c>
      <c r="N8128" t="str">
        <f>IF(OR(L8128="ATTACK",L8128="FINTA"),UPPER(anotacoes!I8128),"")</f>
        <v/>
      </c>
      <c r="O8128" s="6" t="str">
        <f>IF(anotacoes!N8128=0,"",anotacoes!N8128)</f>
        <v/>
      </c>
      <c r="P8128" t="str">
        <f>IF(anotacoes!M8128=0,"",UPPER(anotacoes!M8128))</f>
        <v/>
      </c>
      <c r="Q8128" t="str">
        <f t="shared" si="255"/>
        <v>INSERT INTO CONVERSAO_LUTA_ACAO (cd_conversao, id_luta, sequencia, momento_inicio, momento_fim, quem_faz, quem_sofre, acao_tipo, acao, tecnica, direcao, pontuacao) VALUES (1, 120, 60, TRIM(' 00:05:27,747'), TRIM(' 00:05:30,833'), 'VASYLENKO', 'CIANO', 'DISPLACEMENT', '2-3 STEP HESITANT LEFT', NULL, NULL, NULL)</v>
      </c>
      <c r="R8128" t="s">
        <v>10327</v>
      </c>
    </row>
    <row r="8129" spans="1:18" hidden="1" x14ac:dyDescent="0.25">
      <c r="A8129" s="7">
        <f>anotacoes!D8129</f>
        <v>40944</v>
      </c>
      <c r="B8129" t="str">
        <f>anotacoes!C8129</f>
        <v>GRAND SLAM PARIS 2012</v>
      </c>
      <c r="C8129" t="str">
        <f>anotacoes!E8129</f>
        <v>VASYLENKO</v>
      </c>
      <c r="D8129" t="str">
        <f>anotacoes!F8129</f>
        <v>CIANO</v>
      </c>
      <c r="E8129" t="s">
        <v>10325</v>
      </c>
      <c r="F8129">
        <f>anotacoes!A8129</f>
        <v>120</v>
      </c>
      <c r="G8129">
        <f>anotacoes!B8129</f>
        <v>61</v>
      </c>
      <c r="H8129" t="str">
        <f>anotacoes!K8129</f>
        <v xml:space="preserve"> 00:05:30,833</v>
      </c>
      <c r="I8129" t="str">
        <f>anotacoes!L8129</f>
        <v xml:space="preserve"> 00:05:32,172</v>
      </c>
      <c r="J8129" t="str">
        <f>IF(L8129="PAUSE",E8129,IF(anotacoes!G8133=conversao_anotacoes!C8129,conversao_anotacoes!C8129,conversao_anotacoes!D8129))</f>
        <v>VASYLENKO</v>
      </c>
      <c r="K8129" t="str">
        <f t="shared" si="254"/>
        <v>CIANO</v>
      </c>
      <c r="L8129" t="str">
        <f>UPPER(anotacoes!H8129)</f>
        <v>GRIP TIME</v>
      </c>
      <c r="M8129" t="str">
        <f>IF(OR(L8129="ATTACK",L8129="FINTA"),"&lt;TECNICA&gt;",UPPER(anotacoes!I8129))</f>
        <v>LEFT COLLAR</v>
      </c>
      <c r="N8129" t="str">
        <f>IF(OR(L8129="ATTACK",L8129="FINTA"),UPPER(anotacoes!I8129),"")</f>
        <v/>
      </c>
      <c r="O8129" s="6" t="str">
        <f>IF(anotacoes!N8129=0,"",anotacoes!N8129)</f>
        <v/>
      </c>
      <c r="P8129" t="str">
        <f>IF(anotacoes!M8129=0,"",UPPER(anotacoes!M8129))</f>
        <v/>
      </c>
      <c r="Q8129" t="str">
        <f t="shared" si="255"/>
        <v>INSERT INTO CONVERSAO_LUTA_ACAO (cd_conversao, id_luta, sequencia, momento_inicio, momento_fim, quem_faz, quem_sofre, acao_tipo, acao, tecnica, direcao, pontuacao) VALUES (1, 120, 61, TRIM(' 00:05:30,833'), TRIM(' 00:05:32,172'), 'VASYLENKO', 'CIANO', 'GRIP TIME', 'LEFT COLLAR', NULL, NULL, NULL)</v>
      </c>
      <c r="R8129" t="s">
        <v>10327</v>
      </c>
    </row>
    <row r="8130" spans="1:18" hidden="1" x14ac:dyDescent="0.25">
      <c r="A8130" s="7">
        <f>anotacoes!D8130</f>
        <v>40944</v>
      </c>
      <c r="B8130" t="str">
        <f>anotacoes!C8130</f>
        <v>GRAND SLAM PARIS 2012</v>
      </c>
      <c r="C8130" t="str">
        <f>anotacoes!E8130</f>
        <v>VASYLENKO</v>
      </c>
      <c r="D8130" t="str">
        <f>anotacoes!F8130</f>
        <v>CIANO</v>
      </c>
      <c r="E8130" t="s">
        <v>10325</v>
      </c>
      <c r="F8130">
        <f>anotacoes!A8130</f>
        <v>120</v>
      </c>
      <c r="G8130">
        <f>anotacoes!B8130</f>
        <v>62</v>
      </c>
      <c r="H8130" t="str">
        <f>anotacoes!K8130</f>
        <v xml:space="preserve"> 00:05:32,172</v>
      </c>
      <c r="I8130" t="str">
        <f>anotacoes!L8130</f>
        <v xml:space="preserve"> 00:05:35,698</v>
      </c>
      <c r="J8130" t="str">
        <f>IF(L8130="PAUSE",E8130,IF(anotacoes!G8134=conversao_anotacoes!C8130,conversao_anotacoes!C8130,conversao_anotacoes!D8130))</f>
        <v>VASYLENKO</v>
      </c>
      <c r="K8130" t="str">
        <f t="shared" si="254"/>
        <v>CIANO</v>
      </c>
      <c r="L8130" t="str">
        <f>UPPER(anotacoes!H8130)</f>
        <v>GRIP TIME</v>
      </c>
      <c r="M8130" t="str">
        <f>IF(OR(L8130="ATTACK",L8130="FINTA"),"&lt;TECNICA&gt;",UPPER(anotacoes!I8130))</f>
        <v>RIGHT BACK LEFT SLEEVE</v>
      </c>
      <c r="N8130" t="str">
        <f>IF(OR(L8130="ATTACK",L8130="FINTA"),UPPER(anotacoes!I8130),"")</f>
        <v/>
      </c>
      <c r="O8130" s="6" t="str">
        <f>IF(anotacoes!N8130=0,"",anotacoes!N8130)</f>
        <v/>
      </c>
      <c r="P8130" t="str">
        <f>IF(anotacoes!M8130=0,"",UPPER(anotacoes!M8130))</f>
        <v/>
      </c>
      <c r="Q8130" t="str">
        <f t="shared" si="255"/>
        <v>INSERT INTO CONVERSAO_LUTA_ACAO (cd_conversao, id_luta, sequencia, momento_inicio, momento_fim, quem_faz, quem_sofre, acao_tipo, acao, tecnica, direcao, pontuacao) VALUES (1, 120, 62, TRIM(' 00:05:32,172'), TRIM(' 00:05:35,698'), 'VASYLENKO', 'CIANO', 'GRIP TIME', 'RIGHT BACK LEFT SLEEVE', NULL, NULL, NULL)</v>
      </c>
      <c r="R8130" t="s">
        <v>10327</v>
      </c>
    </row>
    <row r="8131" spans="1:18" hidden="1" x14ac:dyDescent="0.25">
      <c r="A8131" s="7">
        <f>anotacoes!D8131</f>
        <v>40944</v>
      </c>
      <c r="B8131" t="str">
        <f>anotacoes!C8131</f>
        <v>GRAND SLAM PARIS 2012</v>
      </c>
      <c r="C8131" t="str">
        <f>anotacoes!E8131</f>
        <v>VASYLENKO</v>
      </c>
      <c r="D8131" t="str">
        <f>anotacoes!F8131</f>
        <v>CIANO</v>
      </c>
      <c r="E8131" t="s">
        <v>10325</v>
      </c>
      <c r="F8131">
        <f>anotacoes!A8131</f>
        <v>120</v>
      </c>
      <c r="G8131">
        <f>anotacoes!B8131</f>
        <v>63</v>
      </c>
      <c r="H8131" t="str">
        <f>anotacoes!K8131</f>
        <v xml:space="preserve"> 00:05:35,698</v>
      </c>
      <c r="I8131" t="str">
        <f>anotacoes!L8131</f>
        <v xml:space="preserve"> 00:05:38,847</v>
      </c>
      <c r="J8131" t="str">
        <f>IF(L8131="PAUSE",E8131,IF(anotacoes!G8135=conversao_anotacoes!C8131,conversao_anotacoes!C8131,conversao_anotacoes!D8131))</f>
        <v>VASYLENKO</v>
      </c>
      <c r="K8131" t="str">
        <f t="shared" si="254"/>
        <v>CIANO</v>
      </c>
      <c r="L8131" t="str">
        <f>UPPER(anotacoes!H8131)</f>
        <v>GRIP TIME</v>
      </c>
      <c r="M8131" t="str">
        <f>IF(OR(L8131="ATTACK",L8131="FINTA"),"&lt;TECNICA&gt;",UPPER(anotacoes!I8131))</f>
        <v>RIGHT SLEEVE LEFT SLEEVE</v>
      </c>
      <c r="N8131" t="str">
        <f>IF(OR(L8131="ATTACK",L8131="FINTA"),UPPER(anotacoes!I8131),"")</f>
        <v/>
      </c>
      <c r="O8131" s="6" t="str">
        <f>IF(anotacoes!N8131=0,"",anotacoes!N8131)</f>
        <v/>
      </c>
      <c r="P8131" t="str">
        <f>IF(anotacoes!M8131=0,"",UPPER(anotacoes!M8131))</f>
        <v/>
      </c>
      <c r="Q8131" t="str">
        <f t="shared" si="255"/>
        <v>INSERT INTO CONVERSAO_LUTA_ACAO (cd_conversao, id_luta, sequencia, momento_inicio, momento_fim, quem_faz, quem_sofre, acao_tipo, acao, tecnica, direcao, pontuacao) VALUES (1, 120, 63, TRIM(' 00:05:35,698'), TRIM(' 00:05:38,847'), 'VASYLENKO', 'CIANO', 'GRIP TIME', 'RIGHT SLEEVE LEFT SLEEVE', NULL, NULL, NULL)</v>
      </c>
      <c r="R8131" t="s">
        <v>10327</v>
      </c>
    </row>
    <row r="8132" spans="1:18" hidden="1" x14ac:dyDescent="0.25">
      <c r="A8132" s="7">
        <f>anotacoes!D8132</f>
        <v>40944</v>
      </c>
      <c r="B8132" t="str">
        <f>anotacoes!C8132</f>
        <v>GRAND SLAM PARIS 2012</v>
      </c>
      <c r="C8132" t="str">
        <f>anotacoes!E8132</f>
        <v>VASYLENKO</v>
      </c>
      <c r="D8132" t="str">
        <f>anotacoes!F8132</f>
        <v>CIANO</v>
      </c>
      <c r="E8132" t="s">
        <v>10325</v>
      </c>
      <c r="F8132">
        <f>anotacoes!A8132</f>
        <v>120</v>
      </c>
      <c r="G8132">
        <f>anotacoes!B8132</f>
        <v>64</v>
      </c>
      <c r="H8132" t="str">
        <f>anotacoes!K8132</f>
        <v xml:space="preserve"> 00:05:39,017</v>
      </c>
      <c r="I8132" t="str">
        <f>anotacoes!L8132</f>
        <v xml:space="preserve"> 00:05:41,834</v>
      </c>
      <c r="J8132" t="str">
        <f>IF(L8132="PAUSE",E8132,IF(anotacoes!G8136=conversao_anotacoes!C8132,conversao_anotacoes!C8132,conversao_anotacoes!D8132))</f>
        <v>VASYLENKO</v>
      </c>
      <c r="K8132" t="str">
        <f t="shared" si="254"/>
        <v>CIANO</v>
      </c>
      <c r="L8132" t="str">
        <f>UPPER(anotacoes!H8132)</f>
        <v>DISPLACEMENT</v>
      </c>
      <c r="M8132" t="str">
        <f>IF(OR(L8132="ATTACK",L8132="FINTA"),"&lt;TECNICA&gt;",UPPER(anotacoes!I8132))</f>
        <v>TRY TO GRIP WITH CONTACT</v>
      </c>
      <c r="N8132" t="str">
        <f>IF(OR(L8132="ATTACK",L8132="FINTA"),UPPER(anotacoes!I8132),"")</f>
        <v/>
      </c>
      <c r="O8132" s="6" t="str">
        <f>IF(anotacoes!N8132=0,"",anotacoes!N8132)</f>
        <v/>
      </c>
      <c r="P8132" t="str">
        <f>IF(anotacoes!M8132=0,"",UPPER(anotacoes!M8132))</f>
        <v/>
      </c>
      <c r="Q8132" t="str">
        <f t="shared" si="255"/>
        <v>INSERT INTO CONVERSAO_LUTA_ACAO (cd_conversao, id_luta, sequencia, momento_inicio, momento_fim, quem_faz, quem_sofre, acao_tipo, acao, tecnica, direcao, pontuacao) VALUES (1, 120, 64, TRIM(' 00:05:39,017'), TRIM(' 00:05:41,834'), 'VASYLENKO', 'CIANO', 'DISPLACEMENT', 'TRY TO GRIP WITH CONTACT', NULL, NULL, NULL)</v>
      </c>
      <c r="R8132" t="s">
        <v>10327</v>
      </c>
    </row>
    <row r="8133" spans="1:18" hidden="1" x14ac:dyDescent="0.25">
      <c r="A8133" s="7">
        <f>anotacoes!D8133</f>
        <v>40944</v>
      </c>
      <c r="B8133" t="str">
        <f>anotacoes!C8133</f>
        <v>GRAND SLAM PARIS 2012</v>
      </c>
      <c r="C8133" t="str">
        <f>anotacoes!E8133</f>
        <v>VASYLENKO</v>
      </c>
      <c r="D8133" t="str">
        <f>anotacoes!F8133</f>
        <v>CIANO</v>
      </c>
      <c r="E8133" t="s">
        <v>10325</v>
      </c>
      <c r="F8133">
        <f>anotacoes!A8133</f>
        <v>120</v>
      </c>
      <c r="G8133">
        <f>anotacoes!B8133</f>
        <v>65</v>
      </c>
      <c r="H8133" t="str">
        <f>anotacoes!K8133</f>
        <v xml:space="preserve"> 00:05:41,834</v>
      </c>
      <c r="I8133" t="str">
        <f>anotacoes!L8133</f>
        <v xml:space="preserve"> 00:05:43,166</v>
      </c>
      <c r="J8133" t="str">
        <f>IF(L8133="PAUSE",E8133,IF(anotacoes!G8137=conversao_anotacoes!C8133,conversao_anotacoes!C8133,conversao_anotacoes!D8133))</f>
        <v>VASYLENKO</v>
      </c>
      <c r="K8133" t="str">
        <f t="shared" si="254"/>
        <v>CIANO</v>
      </c>
      <c r="L8133" t="str">
        <f>UPPER(anotacoes!H8133)</f>
        <v>GRIP TIME</v>
      </c>
      <c r="M8133" t="str">
        <f>IF(OR(L8133="ATTACK",L8133="FINTA"),"&lt;TECNICA&gt;",UPPER(anotacoes!I8133))</f>
        <v>RIGHT COLLAR LEFT SLEEVE</v>
      </c>
      <c r="N8133" t="str">
        <f>IF(OR(L8133="ATTACK",L8133="FINTA"),UPPER(anotacoes!I8133),"")</f>
        <v/>
      </c>
      <c r="O8133" s="6" t="str">
        <f>IF(anotacoes!N8133=0,"",anotacoes!N8133)</f>
        <v/>
      </c>
      <c r="P8133" t="str">
        <f>IF(anotacoes!M8133=0,"",UPPER(anotacoes!M8133))</f>
        <v/>
      </c>
      <c r="Q8133" t="str">
        <f t="shared" si="255"/>
        <v>INSERT INTO CONVERSAO_LUTA_ACAO (cd_conversao, id_luta, sequencia, momento_inicio, momento_fim, quem_faz, quem_sofre, acao_tipo, acao, tecnica, direcao, pontuacao) VALUES (1, 120, 65, TRIM(' 00:05:41,834'), TRIM(' 00:05:43,166'), 'VASYLENKO', 'CIANO', 'GRIP TIME', 'RIGHT COLLAR LEFT SLEEVE', NULL, NULL, NULL)</v>
      </c>
      <c r="R8133" t="s">
        <v>10327</v>
      </c>
    </row>
    <row r="8134" spans="1:18" hidden="1" x14ac:dyDescent="0.25">
      <c r="A8134" s="7">
        <f>anotacoes!D8134</f>
        <v>40944</v>
      </c>
      <c r="B8134" t="str">
        <f>anotacoes!C8134</f>
        <v>GRAND SLAM PARIS 2012</v>
      </c>
      <c r="C8134" t="str">
        <f>anotacoes!E8134</f>
        <v>VASYLENKO</v>
      </c>
      <c r="D8134" t="str">
        <f>anotacoes!F8134</f>
        <v>CIANO</v>
      </c>
      <c r="E8134" t="s">
        <v>10325</v>
      </c>
      <c r="F8134">
        <f>anotacoes!A8134</f>
        <v>120</v>
      </c>
      <c r="G8134">
        <f>anotacoes!B8134</f>
        <v>66</v>
      </c>
      <c r="H8134" t="str">
        <f>anotacoes!K8134</f>
        <v xml:space="preserve"> 00:05:43,166</v>
      </c>
      <c r="I8134" t="str">
        <f>anotacoes!L8134</f>
        <v xml:space="preserve"> 00:05:43,166</v>
      </c>
      <c r="J8134" t="str">
        <f>IF(L8134="PAUSE",E8134,IF(anotacoes!G8138=conversao_anotacoes!C8134,conversao_anotacoes!C8134,conversao_anotacoes!D8134))</f>
        <v>VASYLENKO</v>
      </c>
      <c r="K8134" t="str">
        <f t="shared" si="254"/>
        <v>CIANO</v>
      </c>
      <c r="L8134" t="str">
        <f>UPPER(anotacoes!H8134)</f>
        <v>ATTACK</v>
      </c>
      <c r="M8134" t="str">
        <f>IF(OR(L8134="ATTACK",L8134="FINTA"),"&lt;TECNICA&gt;",UPPER(anotacoes!I8134))</f>
        <v>&lt;TECNICA&gt;</v>
      </c>
      <c r="N8134" t="str">
        <f>IF(OR(L8134="ATTACK",L8134="FINTA"),UPPER(anotacoes!I8134),"")</f>
        <v>OUCHI GARI</v>
      </c>
      <c r="O8134" s="6">
        <f>IF(anotacoes!N8134=0,"",anotacoes!N8134)</f>
        <v>7</v>
      </c>
      <c r="P8134" t="str">
        <f>IF(anotacoes!M8134=0,"",UPPER(anotacoes!M8134))</f>
        <v/>
      </c>
      <c r="Q8134" t="str">
        <f t="shared" si="255"/>
        <v>INSERT INTO CONVERSAO_LUTA_ACAO (cd_conversao, id_luta, sequencia, momento_inicio, momento_fim, quem_faz, quem_sofre, acao_tipo, acao, tecnica, direcao, pontuacao) VALUES (1, 120, 66, TRIM(' 00:05:43,166'), TRIM(' 00:05:43,166'), 'VASYLENKO', 'CIANO', 'ATTACK', '&lt;TECNICA&gt;', 'OUCHI GARI', 7, NULL)</v>
      </c>
      <c r="R8134" t="s">
        <v>10327</v>
      </c>
    </row>
    <row r="8135" spans="1:18" hidden="1" x14ac:dyDescent="0.25">
      <c r="A8135" s="7">
        <f>anotacoes!D8135</f>
        <v>40944</v>
      </c>
      <c r="B8135" t="str">
        <f>anotacoes!C8135</f>
        <v>GRAND SLAM PARIS 2012</v>
      </c>
      <c r="C8135" t="str">
        <f>anotacoes!E8135</f>
        <v>VASYLENKO</v>
      </c>
      <c r="D8135" t="str">
        <f>anotacoes!F8135</f>
        <v>CIANO</v>
      </c>
      <c r="E8135" t="s">
        <v>10325</v>
      </c>
      <c r="F8135">
        <f>anotacoes!A8135</f>
        <v>120</v>
      </c>
      <c r="G8135">
        <f>anotacoes!B8135</f>
        <v>67</v>
      </c>
      <c r="H8135" t="str">
        <f>anotacoes!K8135</f>
        <v xml:space="preserve"> 00:05:43,166</v>
      </c>
      <c r="I8135" t="str">
        <f>anotacoes!L8135</f>
        <v xml:space="preserve"> 00:05:44,903</v>
      </c>
      <c r="J8135" t="str">
        <f>IF(L8135="PAUSE",E8135,IF(anotacoes!G8139=conversao_anotacoes!C8135,conversao_anotacoes!C8135,conversao_anotacoes!D8135))</f>
        <v>VASYLENKO</v>
      </c>
      <c r="K8135" t="str">
        <f t="shared" si="254"/>
        <v>CIANO</v>
      </c>
      <c r="L8135" t="str">
        <f>UPPER(anotacoes!H8135)</f>
        <v>GRIP TIME</v>
      </c>
      <c r="M8135" t="str">
        <f>IF(OR(L8135="ATTACK",L8135="FINTA"),"&lt;TECNICA&gt;",UPPER(anotacoes!I8135))</f>
        <v>RIGHT SLEEVE LEFT SLEEVE</v>
      </c>
      <c r="N8135" t="str">
        <f>IF(OR(L8135="ATTACK",L8135="FINTA"),UPPER(anotacoes!I8135),"")</f>
        <v/>
      </c>
      <c r="O8135" s="6" t="str">
        <f>IF(anotacoes!N8135=0,"",anotacoes!N8135)</f>
        <v/>
      </c>
      <c r="P8135" t="str">
        <f>IF(anotacoes!M8135=0,"",UPPER(anotacoes!M8135))</f>
        <v/>
      </c>
      <c r="Q8135" t="str">
        <f t="shared" si="255"/>
        <v>INSERT INTO CONVERSAO_LUTA_ACAO (cd_conversao, id_luta, sequencia, momento_inicio, momento_fim, quem_faz, quem_sofre, acao_tipo, acao, tecnica, direcao, pontuacao) VALUES (1, 120, 67, TRIM(' 00:05:43,166'), TRIM(' 00:05:44,903'), 'VASYLENKO', 'CIANO', 'GRIP TIME', 'RIGHT SLEEVE LEFT SLEEVE', NULL, NULL, NULL)</v>
      </c>
      <c r="R8135" t="s">
        <v>10327</v>
      </c>
    </row>
    <row r="8136" spans="1:18" hidden="1" x14ac:dyDescent="0.25">
      <c r="A8136" s="7">
        <f>anotacoes!D8136</f>
        <v>40944</v>
      </c>
      <c r="B8136" t="str">
        <f>anotacoes!C8136</f>
        <v>GRAND SLAM PARIS 2012</v>
      </c>
      <c r="C8136" t="str">
        <f>anotacoes!E8136</f>
        <v>VASYLENKO</v>
      </c>
      <c r="D8136" t="str">
        <f>anotacoes!F8136</f>
        <v>CIANO</v>
      </c>
      <c r="E8136" t="s">
        <v>10325</v>
      </c>
      <c r="F8136">
        <f>anotacoes!A8136</f>
        <v>120</v>
      </c>
      <c r="G8136">
        <f>anotacoes!B8136</f>
        <v>68</v>
      </c>
      <c r="H8136" t="str">
        <f>anotacoes!K8136</f>
        <v xml:space="preserve"> 00:05:44,903</v>
      </c>
      <c r="I8136" t="str">
        <f>anotacoes!L8136</f>
        <v xml:space="preserve"> 00:05:48,228</v>
      </c>
      <c r="J8136" t="str">
        <f>IF(L8136="PAUSE",E8136,IF(anotacoes!G8140=conversao_anotacoes!C8136,conversao_anotacoes!C8136,conversao_anotacoes!D8136))</f>
        <v>VASYLENKO</v>
      </c>
      <c r="K8136" t="str">
        <f t="shared" si="254"/>
        <v>CIANO</v>
      </c>
      <c r="L8136" t="str">
        <f>UPPER(anotacoes!H8136)</f>
        <v>DISPLACEMENT</v>
      </c>
      <c r="M8136" t="str">
        <f>IF(OR(L8136="ATTACK",L8136="FINTA"),"&lt;TECNICA&gt;",UPPER(anotacoes!I8136))</f>
        <v>TRY TO GRIP WITH CONTACT</v>
      </c>
      <c r="N8136" t="str">
        <f>IF(OR(L8136="ATTACK",L8136="FINTA"),UPPER(anotacoes!I8136),"")</f>
        <v/>
      </c>
      <c r="O8136" s="6" t="str">
        <f>IF(anotacoes!N8136=0,"",anotacoes!N8136)</f>
        <v/>
      </c>
      <c r="P8136" t="str">
        <f>IF(anotacoes!M8136=0,"",UPPER(anotacoes!M8136))</f>
        <v/>
      </c>
      <c r="Q8136" t="str">
        <f t="shared" si="255"/>
        <v>INSERT INTO CONVERSAO_LUTA_ACAO (cd_conversao, id_luta, sequencia, momento_inicio, momento_fim, quem_faz, quem_sofre, acao_tipo, acao, tecnica, direcao, pontuacao) VALUES (1, 120, 68, TRIM(' 00:05:44,903'), TRIM(' 00:05:48,228'), 'VASYLENKO', 'CIANO', 'DISPLACEMENT', 'TRY TO GRIP WITH CONTACT', NULL, NULL, NULL)</v>
      </c>
      <c r="R8136" t="s">
        <v>10327</v>
      </c>
    </row>
    <row r="8137" spans="1:18" hidden="1" x14ac:dyDescent="0.25">
      <c r="A8137" s="7">
        <f>anotacoes!D8137</f>
        <v>40944</v>
      </c>
      <c r="B8137" t="str">
        <f>anotacoes!C8137</f>
        <v>GRAND SLAM PARIS 2012</v>
      </c>
      <c r="C8137" t="str">
        <f>anotacoes!E8137</f>
        <v>VASYLENKO</v>
      </c>
      <c r="D8137" t="str">
        <f>anotacoes!F8137</f>
        <v>CIANO</v>
      </c>
      <c r="E8137" t="s">
        <v>10325</v>
      </c>
      <c r="F8137">
        <f>anotacoes!A8137</f>
        <v>120</v>
      </c>
      <c r="G8137">
        <f>anotacoes!B8137</f>
        <v>69</v>
      </c>
      <c r="H8137" t="str">
        <f>anotacoes!K8137</f>
        <v xml:space="preserve"> 00:05:48,391</v>
      </c>
      <c r="I8137" t="str">
        <f>anotacoes!L8137</f>
        <v xml:space="preserve"> 00:05:50,362</v>
      </c>
      <c r="J8137" t="str">
        <f>IF(L8137="PAUSE",E8137,IF(anotacoes!G8141=conversao_anotacoes!C8137,conversao_anotacoes!C8137,conversao_anotacoes!D8137))</f>
        <v>VASYLENKO</v>
      </c>
      <c r="K8137" t="str">
        <f t="shared" si="254"/>
        <v>CIANO</v>
      </c>
      <c r="L8137" t="str">
        <f>UPPER(anotacoes!H8137)</f>
        <v>GRIP TIME</v>
      </c>
      <c r="M8137" t="str">
        <f>IF(OR(L8137="ATTACK",L8137="FINTA"),"&lt;TECNICA&gt;",UPPER(anotacoes!I8137))</f>
        <v>LEFT COLLAR RIGHT SLEEVE</v>
      </c>
      <c r="N8137" t="str">
        <f>IF(OR(L8137="ATTACK",L8137="FINTA"),UPPER(anotacoes!I8137),"")</f>
        <v/>
      </c>
      <c r="O8137" s="6" t="str">
        <f>IF(anotacoes!N8137=0,"",anotacoes!N8137)</f>
        <v/>
      </c>
      <c r="P8137" t="str">
        <f>IF(anotacoes!M8137=0,"",UPPER(anotacoes!M8137))</f>
        <v/>
      </c>
      <c r="Q8137" t="str">
        <f t="shared" si="255"/>
        <v>INSERT INTO CONVERSAO_LUTA_ACAO (cd_conversao, id_luta, sequencia, momento_inicio, momento_fim, quem_faz, quem_sofre, acao_tipo, acao, tecnica, direcao, pontuacao) VALUES (1, 120, 69, TRIM(' 00:05:48,391'), TRIM(' 00:05:50,362'), 'VASYLENKO', 'CIANO', 'GRIP TIME', 'LEFT COLLAR RIGHT SLEEVE', NULL, NULL, NULL)</v>
      </c>
      <c r="R8137" t="s">
        <v>10327</v>
      </c>
    </row>
    <row r="8138" spans="1:18" hidden="1" x14ac:dyDescent="0.25">
      <c r="A8138" s="7">
        <f>anotacoes!D8138</f>
        <v>40944</v>
      </c>
      <c r="B8138" t="str">
        <f>anotacoes!C8138</f>
        <v>GRAND SLAM PARIS 2012</v>
      </c>
      <c r="C8138" t="str">
        <f>anotacoes!E8138</f>
        <v>VASYLENKO</v>
      </c>
      <c r="D8138" t="str">
        <f>anotacoes!F8138</f>
        <v>CIANO</v>
      </c>
      <c r="E8138" t="s">
        <v>10325</v>
      </c>
      <c r="F8138">
        <f>anotacoes!A8138</f>
        <v>120</v>
      </c>
      <c r="G8138">
        <f>anotacoes!B8138</f>
        <v>70</v>
      </c>
      <c r="H8138" t="str">
        <f>anotacoes!K8138</f>
        <v xml:space="preserve"> 00:05:50,362</v>
      </c>
      <c r="I8138" t="str">
        <f>anotacoes!L8138</f>
        <v xml:space="preserve"> 00:05:53,027</v>
      </c>
      <c r="J8138" t="str">
        <f>IF(L8138="PAUSE",E8138,IF(anotacoes!G8142=conversao_anotacoes!C8138,conversao_anotacoes!C8138,conversao_anotacoes!D8138))</f>
        <v>VASYLENKO</v>
      </c>
      <c r="K8138" t="str">
        <f t="shared" si="254"/>
        <v>CIANO</v>
      </c>
      <c r="L8138" t="str">
        <f>UPPER(anotacoes!H8138)</f>
        <v>ATTACK</v>
      </c>
      <c r="M8138" t="str">
        <f>IF(OR(L8138="ATTACK",L8138="FINTA"),"&lt;TECNICA&gt;",UPPER(anotacoes!I8138))</f>
        <v>&lt;TECNICA&gt;</v>
      </c>
      <c r="N8138" t="str">
        <f>IF(OR(L8138="ATTACK",L8138="FINTA"),UPPER(anotacoes!I8138),"")</f>
        <v>SEOI NAGE</v>
      </c>
      <c r="O8138" s="6">
        <f>IF(anotacoes!N8138=0,"",anotacoes!N8138)</f>
        <v>4</v>
      </c>
      <c r="P8138" t="str">
        <f>IF(anotacoes!M8138=0,"",UPPER(anotacoes!M8138))</f>
        <v/>
      </c>
      <c r="Q8138" t="str">
        <f t="shared" si="255"/>
        <v>INSERT INTO CONVERSAO_LUTA_ACAO (cd_conversao, id_luta, sequencia, momento_inicio, momento_fim, quem_faz, quem_sofre, acao_tipo, acao, tecnica, direcao, pontuacao) VALUES (1, 120, 70, TRIM(' 00:05:50,362'), TRIM(' 00:05:53,027'), 'VASYLENKO', 'CIANO', 'ATTACK', '&lt;TECNICA&gt;', 'SEOI NAGE', 4, NULL)</v>
      </c>
      <c r="R8138" t="s">
        <v>10327</v>
      </c>
    </row>
    <row r="8139" spans="1:18" hidden="1" x14ac:dyDescent="0.25">
      <c r="A8139" s="7">
        <f>anotacoes!D8139</f>
        <v>40944</v>
      </c>
      <c r="B8139" t="str">
        <f>anotacoes!C8139</f>
        <v>GRAND SLAM PARIS 2012</v>
      </c>
      <c r="C8139" t="str">
        <f>anotacoes!E8139</f>
        <v>VASYLENKO</v>
      </c>
      <c r="D8139" t="str">
        <f>anotacoes!F8139</f>
        <v>CIANO</v>
      </c>
      <c r="E8139" t="s">
        <v>10325</v>
      </c>
      <c r="F8139">
        <f>anotacoes!A8139</f>
        <v>120</v>
      </c>
      <c r="G8139">
        <f>anotacoes!B8139</f>
        <v>71</v>
      </c>
      <c r="H8139" t="str">
        <f>anotacoes!K8139</f>
        <v xml:space="preserve"> 00:05:53,192</v>
      </c>
      <c r="I8139" t="str">
        <f>anotacoes!L8139</f>
        <v xml:space="preserve"> 00:05:54,455</v>
      </c>
      <c r="J8139" t="str">
        <f>IF(L8139="PAUSE",E8139,IF(anotacoes!G8143=conversao_anotacoes!C8139,conversao_anotacoes!C8139,conversao_anotacoes!D8139))</f>
        <v>VASYLENKO</v>
      </c>
      <c r="K8139" t="str">
        <f t="shared" si="254"/>
        <v>CIANO</v>
      </c>
      <c r="L8139" t="str">
        <f>UPPER(anotacoes!H8139)</f>
        <v>GRIP TIME</v>
      </c>
      <c r="M8139" t="str">
        <f>IF(OR(L8139="ATTACK",L8139="FINTA"),"&lt;TECNICA&gt;",UPPER(anotacoes!I8139))</f>
        <v>RIGHT COLLAR</v>
      </c>
      <c r="N8139" t="str">
        <f>IF(OR(L8139="ATTACK",L8139="FINTA"),UPPER(anotacoes!I8139),"")</f>
        <v/>
      </c>
      <c r="O8139" s="6" t="str">
        <f>IF(anotacoes!N8139=0,"",anotacoes!N8139)</f>
        <v/>
      </c>
      <c r="P8139" t="str">
        <f>IF(anotacoes!M8139=0,"",UPPER(anotacoes!M8139))</f>
        <v/>
      </c>
      <c r="Q8139" t="str">
        <f t="shared" si="255"/>
        <v>INSERT INTO CONVERSAO_LUTA_ACAO (cd_conversao, id_luta, sequencia, momento_inicio, momento_fim, quem_faz, quem_sofre, acao_tipo, acao, tecnica, direcao, pontuacao) VALUES (1, 120, 71, TRIM(' 00:05:53,192'), TRIM(' 00:05:54,455'), 'VASYLENKO', 'CIANO', 'GRIP TIME', 'RIGHT COLLAR', NULL, NULL, NULL)</v>
      </c>
      <c r="R8139" t="s">
        <v>10327</v>
      </c>
    </row>
    <row r="8140" spans="1:18" hidden="1" x14ac:dyDescent="0.25">
      <c r="A8140" s="7">
        <f>anotacoes!D8140</f>
        <v>40944</v>
      </c>
      <c r="B8140" t="str">
        <f>anotacoes!C8140</f>
        <v>GRAND SLAM PARIS 2012</v>
      </c>
      <c r="C8140" t="str">
        <f>anotacoes!E8140</f>
        <v>VASYLENKO</v>
      </c>
      <c r="D8140" t="str">
        <f>anotacoes!F8140</f>
        <v>CIANO</v>
      </c>
      <c r="E8140" t="s">
        <v>10325</v>
      </c>
      <c r="F8140">
        <f>anotacoes!A8140</f>
        <v>120</v>
      </c>
      <c r="G8140">
        <f>anotacoes!B8140</f>
        <v>72</v>
      </c>
      <c r="H8140" t="str">
        <f>anotacoes!K8140</f>
        <v xml:space="preserve"> 00:05:54,455</v>
      </c>
      <c r="I8140" t="str">
        <f>anotacoes!L8140</f>
        <v xml:space="preserve"> 00:05:55,726</v>
      </c>
      <c r="J8140" t="str">
        <f>IF(L8140="PAUSE",E8140,IF(anotacoes!G8144=conversao_anotacoes!C8140,conversao_anotacoes!C8140,conversao_anotacoes!D8140))</f>
        <v>VASYLENKO</v>
      </c>
      <c r="K8140" t="str">
        <f t="shared" si="254"/>
        <v>CIANO</v>
      </c>
      <c r="L8140" t="str">
        <f>UPPER(anotacoes!H8140)</f>
        <v>ATTACK</v>
      </c>
      <c r="M8140" t="str">
        <f>IF(OR(L8140="ATTACK",L8140="FINTA"),"&lt;TECNICA&gt;",UPPER(anotacoes!I8140))</f>
        <v>&lt;TECNICA&gt;</v>
      </c>
      <c r="N8140" t="str">
        <f>IF(OR(L8140="ATTACK",L8140="FINTA"),UPPER(anotacoes!I8140),"")</f>
        <v>SEOI NAGE</v>
      </c>
      <c r="O8140" s="6">
        <f>IF(anotacoes!N8140=0,"",anotacoes!N8140)</f>
        <v>6</v>
      </c>
      <c r="P8140" t="str">
        <f>IF(anotacoes!M8140=0,"",UPPER(anotacoes!M8140))</f>
        <v/>
      </c>
      <c r="Q8140" t="str">
        <f t="shared" si="255"/>
        <v>INSERT INTO CONVERSAO_LUTA_ACAO (cd_conversao, id_luta, sequencia, momento_inicio, momento_fim, quem_faz, quem_sofre, acao_tipo, acao, tecnica, direcao, pontuacao) VALUES (1, 120, 72, TRIM(' 00:05:54,455'), TRIM(' 00:05:55,726'), 'VASYLENKO', 'CIANO', 'ATTACK', '&lt;TECNICA&gt;', 'SEOI NAGE', 6, NULL)</v>
      </c>
      <c r="R8140" t="s">
        <v>10327</v>
      </c>
    </row>
    <row r="8141" spans="1:18" hidden="1" x14ac:dyDescent="0.25">
      <c r="A8141" s="7">
        <f>anotacoes!D8141</f>
        <v>40944</v>
      </c>
      <c r="B8141" t="str">
        <f>anotacoes!C8141</f>
        <v>GRAND SLAM PARIS 2012</v>
      </c>
      <c r="C8141" t="str">
        <f>anotacoes!E8141</f>
        <v>VASYLENKO</v>
      </c>
      <c r="D8141" t="str">
        <f>anotacoes!F8141</f>
        <v>CIANO</v>
      </c>
      <c r="E8141" t="s">
        <v>10325</v>
      </c>
      <c r="F8141">
        <f>anotacoes!A8141</f>
        <v>120</v>
      </c>
      <c r="G8141">
        <f>anotacoes!B8141</f>
        <v>73</v>
      </c>
      <c r="H8141" t="str">
        <f>anotacoes!K8141</f>
        <v xml:space="preserve"> 00:05:55,916</v>
      </c>
      <c r="I8141" t="str">
        <f>anotacoes!L8141</f>
        <v xml:space="preserve"> 00:06:43,819</v>
      </c>
      <c r="J8141" t="str">
        <f>IF(L8141="PAUSE",E8141,IF(anotacoes!G8145=conversao_anotacoes!C8141,conversao_anotacoes!C8141,conversao_anotacoes!D8141))</f>
        <v>&lt;ARBITRO_DESCONHECIDO&gt;</v>
      </c>
      <c r="K8141" t="str">
        <f t="shared" si="254"/>
        <v/>
      </c>
      <c r="L8141" t="str">
        <f>UPPER(anotacoes!H8141)</f>
        <v>PAUSE</v>
      </c>
      <c r="M8141" t="str">
        <f>IF(OR(L8141="ATTACK",L8141="FINTA"),"&lt;TECNICA&gt;",UPPER(anotacoes!I8141))</f>
        <v>&lt;NAO_CLASSIFICADO&gt;</v>
      </c>
      <c r="N8141" t="str">
        <f>IF(OR(L8141="ATTACK",L8141="FINTA"),UPPER(anotacoes!I8141),"")</f>
        <v/>
      </c>
      <c r="O8141" s="6" t="str">
        <f>IF(anotacoes!N8141=0,"",anotacoes!N8141)</f>
        <v/>
      </c>
      <c r="P8141" t="str">
        <f>IF(anotacoes!M8141=0,"",UPPER(anotacoes!M8141))</f>
        <v/>
      </c>
      <c r="Q8141" t="str">
        <f t="shared" si="255"/>
        <v>INSERT INTO CONVERSAO_LUTA_ACAO (cd_conversao, id_luta, sequencia, momento_inicio, momento_fim, quem_faz, quem_sofre, acao_tipo, acao, tecnica, direcao, pontuacao) VALUES (1, 120, 73, TRIM(' 00:05:55,916'), TRIM(' 00:06:43,819'), '&lt;ARBITRO_DESCONHECIDO&gt;', '', 'PAUSE', '&lt;NAO_CLASSIFICADO&gt;', NULL, NULL, NULL)</v>
      </c>
      <c r="R8141" t="s">
        <v>10327</v>
      </c>
    </row>
    <row r="8142" spans="1:18" hidden="1" x14ac:dyDescent="0.25">
      <c r="A8142" s="7">
        <f>anotacoes!D8142</f>
        <v>40944</v>
      </c>
      <c r="B8142" t="str">
        <f>anotacoes!C8142</f>
        <v>GRAND SLAM PARIS 2012</v>
      </c>
      <c r="C8142" t="str">
        <f>anotacoes!E8142</f>
        <v>VASYLENKO</v>
      </c>
      <c r="D8142" t="str">
        <f>anotacoes!F8142</f>
        <v>CIANO</v>
      </c>
      <c r="E8142" t="s">
        <v>10325</v>
      </c>
      <c r="F8142">
        <f>anotacoes!A8142</f>
        <v>120</v>
      </c>
      <c r="G8142">
        <f>anotacoes!B8142</f>
        <v>74</v>
      </c>
      <c r="H8142" t="str">
        <f>anotacoes!K8142</f>
        <v xml:space="preserve"> 00:06:43,819</v>
      </c>
      <c r="I8142" t="str">
        <f>anotacoes!L8142</f>
        <v xml:space="preserve"> 00:08:53,610</v>
      </c>
      <c r="J8142" t="str">
        <f>IF(L8142="PAUSE",E8142,IF(anotacoes!G8146=conversao_anotacoes!C8142,conversao_anotacoes!C8142,conversao_anotacoes!D8142))</f>
        <v>&lt;ARBITRO_DESCONHECIDO&gt;</v>
      </c>
      <c r="K8142" t="str">
        <f t="shared" si="254"/>
        <v/>
      </c>
      <c r="L8142" t="str">
        <f>UPPER(anotacoes!H8142)</f>
        <v>PAUSE</v>
      </c>
      <c r="M8142" t="str">
        <f>IF(OR(L8142="ATTACK",L8142="FINTA"),"&lt;TECNICA&gt;",UPPER(anotacoes!I8142))</f>
        <v>AID</v>
      </c>
      <c r="N8142" t="str">
        <f>IF(OR(L8142="ATTACK",L8142="FINTA"),UPPER(anotacoes!I8142),"")</f>
        <v/>
      </c>
      <c r="O8142" s="6" t="str">
        <f>IF(anotacoes!N8142=0,"",anotacoes!N8142)</f>
        <v/>
      </c>
      <c r="P8142" t="str">
        <f>IF(anotacoes!M8142=0,"",UPPER(anotacoes!M8142))</f>
        <v/>
      </c>
      <c r="Q8142" t="str">
        <f t="shared" si="255"/>
        <v>INSERT INTO CONVERSAO_LUTA_ACAO (cd_conversao, id_luta, sequencia, momento_inicio, momento_fim, quem_faz, quem_sofre, acao_tipo, acao, tecnica, direcao, pontuacao) VALUES (1, 120, 74, TRIM(' 00:06:43,819'), TRIM(' 00:08:53,610'), '&lt;ARBITRO_DESCONHECIDO&gt;', '', 'PAUSE', 'AID', NULL, NULL, NULL)</v>
      </c>
      <c r="R8142" t="s">
        <v>10327</v>
      </c>
    </row>
    <row r="8143" spans="1:18" hidden="1" x14ac:dyDescent="0.25">
      <c r="A8143" s="7">
        <f>anotacoes!D8143</f>
        <v>40944</v>
      </c>
      <c r="B8143" t="str">
        <f>anotacoes!C8143</f>
        <v>GRAND SLAM PARIS 2012</v>
      </c>
      <c r="C8143" t="str">
        <f>anotacoes!E8143</f>
        <v>VASYLENKO</v>
      </c>
      <c r="D8143" t="str">
        <f>anotacoes!F8143</f>
        <v>CIANO</v>
      </c>
      <c r="E8143" t="s">
        <v>10325</v>
      </c>
      <c r="F8143">
        <f>anotacoes!A8143</f>
        <v>120</v>
      </c>
      <c r="G8143">
        <f>anotacoes!B8143</f>
        <v>75</v>
      </c>
      <c r="H8143" t="str">
        <f>anotacoes!K8143</f>
        <v xml:space="preserve"> 00:08:53,610</v>
      </c>
      <c r="I8143" t="str">
        <f>anotacoes!L8143</f>
        <v xml:space="preserve"> 00:08:57,785</v>
      </c>
      <c r="J8143" t="str">
        <f>IF(L8143="PAUSE",E8143,IF(anotacoes!G8147=conversao_anotacoes!C8143,conversao_anotacoes!C8143,conversao_anotacoes!D8143))</f>
        <v>&lt;ARBITRO_DESCONHECIDO&gt;</v>
      </c>
      <c r="K8143" t="str">
        <f t="shared" si="254"/>
        <v/>
      </c>
      <c r="L8143" t="str">
        <f>UPPER(anotacoes!H8143)</f>
        <v>PAUSE</v>
      </c>
      <c r="M8143" t="str">
        <f>IF(OR(L8143="ATTACK",L8143="FINTA"),"&lt;TECNICA&gt;",UPPER(anotacoes!I8143))</f>
        <v>TRY TO GRIP WITHOUT CONTACT</v>
      </c>
      <c r="N8143" t="str">
        <f>IF(OR(L8143="ATTACK",L8143="FINTA"),UPPER(anotacoes!I8143),"")</f>
        <v/>
      </c>
      <c r="O8143" s="6" t="str">
        <f>IF(anotacoes!N8143=0,"",anotacoes!N8143)</f>
        <v/>
      </c>
      <c r="P8143" t="str">
        <f>IF(anotacoes!M8143=0,"",UPPER(anotacoes!M8143))</f>
        <v/>
      </c>
      <c r="Q8143" t="str">
        <f t="shared" si="255"/>
        <v>INSERT INTO CONVERSAO_LUTA_ACAO (cd_conversao, id_luta, sequencia, momento_inicio, momento_fim, quem_faz, quem_sofre, acao_tipo, acao, tecnica, direcao, pontuacao) VALUES (1, 120, 75, TRIM(' 00:08:53,610'), TRIM(' 00:08:57,785'), '&lt;ARBITRO_DESCONHECIDO&gt;', '', 'PAUSE', 'TRY TO GRIP WITHOUT CONTACT', NULL, NULL, NULL)</v>
      </c>
      <c r="R8143" t="s">
        <v>10327</v>
      </c>
    </row>
    <row r="8144" spans="1:18" hidden="1" x14ac:dyDescent="0.25">
      <c r="A8144" s="7">
        <f>anotacoes!D8144</f>
        <v>40944</v>
      </c>
      <c r="B8144" t="str">
        <f>anotacoes!C8144</f>
        <v>GRAND SLAM PARIS 2012</v>
      </c>
      <c r="C8144" t="str">
        <f>anotacoes!E8144</f>
        <v>VASYLENKO</v>
      </c>
      <c r="D8144" t="str">
        <f>anotacoes!F8144</f>
        <v>CIANO</v>
      </c>
      <c r="E8144" t="s">
        <v>10325</v>
      </c>
      <c r="F8144">
        <f>anotacoes!A8144</f>
        <v>120</v>
      </c>
      <c r="G8144">
        <f>anotacoes!B8144</f>
        <v>76</v>
      </c>
      <c r="H8144" t="str">
        <f>anotacoes!K8144</f>
        <v xml:space="preserve"> 00:08:57,785</v>
      </c>
      <c r="I8144" t="str">
        <f>anotacoes!L8144</f>
        <v xml:space="preserve"> 00:09:00,251</v>
      </c>
      <c r="J8144" t="str">
        <f>IF(L8144="PAUSE",E8144,IF(anotacoes!G8148=conversao_anotacoes!C8144,conversao_anotacoes!C8144,conversao_anotacoes!D8144))</f>
        <v>VASYLENKO</v>
      </c>
      <c r="K8144" t="str">
        <f t="shared" si="254"/>
        <v>CIANO</v>
      </c>
      <c r="L8144" t="str">
        <f>UPPER(anotacoes!H8144)</f>
        <v>DISPLACEMENT</v>
      </c>
      <c r="M8144" t="str">
        <f>IF(OR(L8144="ATTACK",L8144="FINTA"),"&lt;TECNICA&gt;",UPPER(anotacoes!I8144))</f>
        <v>2-3 STEP HESITANT LEFT</v>
      </c>
      <c r="N8144" t="str">
        <f>IF(OR(L8144="ATTACK",L8144="FINTA"),UPPER(anotacoes!I8144),"")</f>
        <v/>
      </c>
      <c r="O8144" s="6" t="str">
        <f>IF(anotacoes!N8144=0,"",anotacoes!N8144)</f>
        <v/>
      </c>
      <c r="P8144" t="str">
        <f>IF(anotacoes!M8144=0,"",UPPER(anotacoes!M8144))</f>
        <v/>
      </c>
      <c r="Q8144" t="str">
        <f t="shared" si="255"/>
        <v>INSERT INTO CONVERSAO_LUTA_ACAO (cd_conversao, id_luta, sequencia, momento_inicio, momento_fim, quem_faz, quem_sofre, acao_tipo, acao, tecnica, direcao, pontuacao) VALUES (1, 120, 76, TRIM(' 00:08:57,785'), TRIM(' 00:09:00,251'), 'VASYLENKO', 'CIANO', 'DISPLACEMENT', '2-3 STEP HESITANT LEFT', NULL, NULL, NULL)</v>
      </c>
      <c r="R8144" t="s">
        <v>10327</v>
      </c>
    </row>
    <row r="8145" spans="1:18" hidden="1" x14ac:dyDescent="0.25">
      <c r="A8145" s="7">
        <f>anotacoes!D8145</f>
        <v>40944</v>
      </c>
      <c r="B8145" t="str">
        <f>anotacoes!C8145</f>
        <v>GRAND SLAM PARIS 2012</v>
      </c>
      <c r="C8145" t="str">
        <f>anotacoes!E8145</f>
        <v>VASYLENKO</v>
      </c>
      <c r="D8145" t="str">
        <f>anotacoes!F8145</f>
        <v>CIANO</v>
      </c>
      <c r="E8145" t="s">
        <v>10325</v>
      </c>
      <c r="F8145">
        <f>anotacoes!A8145</f>
        <v>120</v>
      </c>
      <c r="G8145">
        <f>anotacoes!B8145</f>
        <v>77</v>
      </c>
      <c r="H8145" t="str">
        <f>anotacoes!K8145</f>
        <v xml:space="preserve"> 00:09:00,251</v>
      </c>
      <c r="I8145" t="str">
        <f>anotacoes!L8145</f>
        <v xml:space="preserve"> 00:09:01,919</v>
      </c>
      <c r="J8145" t="str">
        <f>IF(L8145="PAUSE",E8145,IF(anotacoes!G8149=conversao_anotacoes!C8145,conversao_anotacoes!C8145,conversao_anotacoes!D8145))</f>
        <v>VASYLENKO</v>
      </c>
      <c r="K8145" t="str">
        <f t="shared" si="254"/>
        <v>CIANO</v>
      </c>
      <c r="L8145" t="str">
        <f>UPPER(anotacoes!H8145)</f>
        <v>DISPLACEMENT</v>
      </c>
      <c r="M8145" t="str">
        <f>IF(OR(L8145="ATTACK",L8145="FINTA"),"&lt;TECNICA&gt;",UPPER(anotacoes!I8145))</f>
        <v>TRY TO GRIP WITH CONTACT</v>
      </c>
      <c r="N8145" t="str">
        <f>IF(OR(L8145="ATTACK",L8145="FINTA"),UPPER(anotacoes!I8145),"")</f>
        <v/>
      </c>
      <c r="O8145" s="6" t="str">
        <f>IF(anotacoes!N8145=0,"",anotacoes!N8145)</f>
        <v/>
      </c>
      <c r="P8145" t="str">
        <f>IF(anotacoes!M8145=0,"",UPPER(anotacoes!M8145))</f>
        <v/>
      </c>
      <c r="Q8145" t="str">
        <f t="shared" si="255"/>
        <v>INSERT INTO CONVERSAO_LUTA_ACAO (cd_conversao, id_luta, sequencia, momento_inicio, momento_fim, quem_faz, quem_sofre, acao_tipo, acao, tecnica, direcao, pontuacao) VALUES (1, 120, 77, TRIM(' 00:09:00,251'), TRIM(' 00:09:01,919'), 'VASYLENKO', 'CIANO', 'DISPLACEMENT', 'TRY TO GRIP WITH CONTACT', NULL, NULL, NULL)</v>
      </c>
      <c r="R8145" t="s">
        <v>10327</v>
      </c>
    </row>
    <row r="8146" spans="1:18" hidden="1" x14ac:dyDescent="0.25">
      <c r="A8146" s="7">
        <f>anotacoes!D8146</f>
        <v>40944</v>
      </c>
      <c r="B8146" t="str">
        <f>anotacoes!C8146</f>
        <v>GRAND SLAM PARIS 2012</v>
      </c>
      <c r="C8146" t="str">
        <f>anotacoes!E8146</f>
        <v>VASYLENKO</v>
      </c>
      <c r="D8146" t="str">
        <f>anotacoes!F8146</f>
        <v>CIANO</v>
      </c>
      <c r="E8146" t="s">
        <v>10325</v>
      </c>
      <c r="F8146">
        <f>anotacoes!A8146</f>
        <v>120</v>
      </c>
      <c r="G8146">
        <f>anotacoes!B8146</f>
        <v>78</v>
      </c>
      <c r="H8146" t="str">
        <f>anotacoes!K8146</f>
        <v xml:space="preserve"> 00:09:01,919</v>
      </c>
      <c r="I8146" t="str">
        <f>anotacoes!L8146</f>
        <v xml:space="preserve"> 00:09:05,252</v>
      </c>
      <c r="J8146" t="str">
        <f>IF(L8146="PAUSE",E8146,IF(anotacoes!G8150=conversao_anotacoes!C8146,conversao_anotacoes!C8146,conversao_anotacoes!D8146))</f>
        <v>VASYLENKO</v>
      </c>
      <c r="K8146" t="str">
        <f t="shared" si="254"/>
        <v>CIANO</v>
      </c>
      <c r="L8146" t="str">
        <f>UPPER(anotacoes!H8146)</f>
        <v>GRIP TIME</v>
      </c>
      <c r="M8146" t="str">
        <f>IF(OR(L8146="ATTACK",L8146="FINTA"),"&lt;TECNICA&gt;",UPPER(anotacoes!I8146))</f>
        <v>RIGHT COLLAR LEFT SLEEVE</v>
      </c>
      <c r="N8146" t="str">
        <f>IF(OR(L8146="ATTACK",L8146="FINTA"),UPPER(anotacoes!I8146),"")</f>
        <v/>
      </c>
      <c r="O8146" s="6" t="str">
        <f>IF(anotacoes!N8146=0,"",anotacoes!N8146)</f>
        <v/>
      </c>
      <c r="P8146" t="str">
        <f>IF(anotacoes!M8146=0,"",UPPER(anotacoes!M8146))</f>
        <v/>
      </c>
      <c r="Q8146" t="str">
        <f t="shared" si="255"/>
        <v>INSERT INTO CONVERSAO_LUTA_ACAO (cd_conversao, id_luta, sequencia, momento_inicio, momento_fim, quem_faz, quem_sofre, acao_tipo, acao, tecnica, direcao, pontuacao) VALUES (1, 120, 78, TRIM(' 00:09:01,919'), TRIM(' 00:09:05,252'), 'VASYLENKO', 'CIANO', 'GRIP TIME', 'RIGHT COLLAR LEFT SLEEVE', NULL, NULL, NULL)</v>
      </c>
      <c r="R8146" t="s">
        <v>10327</v>
      </c>
    </row>
    <row r="8147" spans="1:18" hidden="1" x14ac:dyDescent="0.25">
      <c r="A8147" s="7">
        <f>anotacoes!D8147</f>
        <v>40944</v>
      </c>
      <c r="B8147" t="str">
        <f>anotacoes!C8147</f>
        <v>GRAND SLAM PARIS 2012</v>
      </c>
      <c r="C8147" t="str">
        <f>anotacoes!E8147</f>
        <v>VASYLENKO</v>
      </c>
      <c r="D8147" t="str">
        <f>anotacoes!F8147</f>
        <v>CIANO</v>
      </c>
      <c r="E8147" t="s">
        <v>10325</v>
      </c>
      <c r="F8147">
        <f>anotacoes!A8147</f>
        <v>120</v>
      </c>
      <c r="G8147">
        <f>anotacoes!B8147</f>
        <v>79</v>
      </c>
      <c r="H8147" t="str">
        <f>anotacoes!K8147</f>
        <v xml:space="preserve"> 00:09:05,252</v>
      </c>
      <c r="I8147" t="str">
        <f>anotacoes!L8147</f>
        <v xml:space="preserve"> 00:09:05,252</v>
      </c>
      <c r="J8147" t="str">
        <f>IF(L8147="PAUSE",E8147,IF(anotacoes!G8151=conversao_anotacoes!C8147,conversao_anotacoes!C8147,conversao_anotacoes!D8147))</f>
        <v>VASYLENKO</v>
      </c>
      <c r="K8147" t="str">
        <f t="shared" si="254"/>
        <v>CIANO</v>
      </c>
      <c r="L8147" t="str">
        <f>UPPER(anotacoes!H8147)</f>
        <v>ATTACK</v>
      </c>
      <c r="M8147" t="str">
        <f>IF(OR(L8147="ATTACK",L8147="FINTA"),"&lt;TECNICA&gt;",UPPER(anotacoes!I8147))</f>
        <v>&lt;TECNICA&gt;</v>
      </c>
      <c r="N8147" t="str">
        <f>IF(OR(L8147="ATTACK",L8147="FINTA"),UPPER(anotacoes!I8147),"")</f>
        <v>SEOI NAGE</v>
      </c>
      <c r="O8147" s="6">
        <f>IF(anotacoes!N8147=0,"",anotacoes!N8147)</f>
        <v>4</v>
      </c>
      <c r="P8147" t="str">
        <f>IF(anotacoes!M8147=0,"",UPPER(anotacoes!M8147))</f>
        <v/>
      </c>
      <c r="Q8147" t="str">
        <f t="shared" si="255"/>
        <v>INSERT INTO CONVERSAO_LUTA_ACAO (cd_conversao, id_luta, sequencia, momento_inicio, momento_fim, quem_faz, quem_sofre, acao_tipo, acao, tecnica, direcao, pontuacao) VALUES (1, 120, 79, TRIM(' 00:09:05,252'), TRIM(' 00:09:05,252'), 'VASYLENKO', 'CIANO', 'ATTACK', '&lt;TECNICA&gt;', 'SEOI NAGE', 4, NULL)</v>
      </c>
      <c r="R8147" t="s">
        <v>10327</v>
      </c>
    </row>
    <row r="8148" spans="1:18" hidden="1" x14ac:dyDescent="0.25">
      <c r="A8148" s="7">
        <f>anotacoes!D8148</f>
        <v>40944</v>
      </c>
      <c r="B8148" t="str">
        <f>anotacoes!C8148</f>
        <v>GRAND SLAM PARIS 2012</v>
      </c>
      <c r="C8148" t="str">
        <f>anotacoes!E8148</f>
        <v>VASYLENKO</v>
      </c>
      <c r="D8148" t="str">
        <f>anotacoes!F8148</f>
        <v>CIANO</v>
      </c>
      <c r="E8148" t="s">
        <v>10325</v>
      </c>
      <c r="F8148">
        <f>anotacoes!A8148</f>
        <v>120</v>
      </c>
      <c r="G8148">
        <f>anotacoes!B8148</f>
        <v>80</v>
      </c>
      <c r="H8148" t="str">
        <f>anotacoes!K8148</f>
        <v xml:space="preserve"> 00:09:05,252</v>
      </c>
      <c r="I8148" t="str">
        <f>anotacoes!L8148</f>
        <v xml:space="preserve"> 00:09:08,387</v>
      </c>
      <c r="J8148" t="str">
        <f>IF(L8148="PAUSE",E8148,IF(anotacoes!G8152=conversao_anotacoes!C8148,conversao_anotacoes!C8148,conversao_anotacoes!D8148))</f>
        <v>VASYLENKO</v>
      </c>
      <c r="K8148" t="str">
        <f t="shared" si="254"/>
        <v>CIANO</v>
      </c>
      <c r="L8148" t="str">
        <f>UPPER(anotacoes!H8148)</f>
        <v>TRANSITION</v>
      </c>
      <c r="M8148" t="str">
        <f>IF(OR(L8148="ATTACK",L8148="FINTA"),"&lt;TECNICA&gt;",UPPER(anotacoes!I8148))</f>
        <v>WITHOUT ATTACK</v>
      </c>
      <c r="N8148" t="str">
        <f>IF(OR(L8148="ATTACK",L8148="FINTA"),UPPER(anotacoes!I8148),"")</f>
        <v/>
      </c>
      <c r="O8148" s="6" t="str">
        <f>IF(anotacoes!N8148=0,"",anotacoes!N8148)</f>
        <v/>
      </c>
      <c r="P8148" t="str">
        <f>IF(anotacoes!M8148=0,"",UPPER(anotacoes!M8148))</f>
        <v/>
      </c>
      <c r="Q8148" t="str">
        <f t="shared" si="255"/>
        <v>INSERT INTO CONVERSAO_LUTA_ACAO (cd_conversao, id_luta, sequencia, momento_inicio, momento_fim, quem_faz, quem_sofre, acao_tipo, acao, tecnica, direcao, pontuacao) VALUES (1, 120, 80, TRIM(' 00:09:05,252'), TRIM(' 00:09:08,387'), 'VASYLENKO', 'CIANO', 'TRANSITION', 'WITHOUT ATTACK', NULL, NULL, NULL)</v>
      </c>
      <c r="R8148" t="s">
        <v>10327</v>
      </c>
    </row>
    <row r="8149" spans="1:18" hidden="1" x14ac:dyDescent="0.25">
      <c r="A8149" s="7">
        <f>anotacoes!D8149</f>
        <v>40944</v>
      </c>
      <c r="B8149" t="str">
        <f>anotacoes!C8149</f>
        <v>GRAND SLAM PARIS 2012</v>
      </c>
      <c r="C8149" t="str">
        <f>anotacoes!E8149</f>
        <v>VASYLENKO</v>
      </c>
      <c r="D8149" t="str">
        <f>anotacoes!F8149</f>
        <v>CIANO</v>
      </c>
      <c r="E8149" t="s">
        <v>10325</v>
      </c>
      <c r="F8149">
        <f>anotacoes!A8149</f>
        <v>120</v>
      </c>
      <c r="G8149">
        <f>anotacoes!B8149</f>
        <v>81</v>
      </c>
      <c r="H8149" t="str">
        <f>anotacoes!K8149</f>
        <v xml:space="preserve"> 00:09:08,556</v>
      </c>
      <c r="I8149" t="str">
        <f>anotacoes!L8149</f>
        <v xml:space="preserve"> 00:09:14,597</v>
      </c>
      <c r="J8149" t="str">
        <f>IF(L8149="PAUSE",E8149,IF(anotacoes!G8153=conversao_anotacoes!C8149,conversao_anotacoes!C8149,conversao_anotacoes!D8149))</f>
        <v>VASYLENKO</v>
      </c>
      <c r="K8149" t="str">
        <f t="shared" si="254"/>
        <v>CIANO</v>
      </c>
      <c r="L8149" t="str">
        <f>UPPER(anotacoes!H8149)</f>
        <v>GROUNDWORK COMBAT</v>
      </c>
      <c r="M8149" t="str">
        <f>IF(OR(L8149="ATTACK",L8149="FINTA"),"&lt;TECNICA&gt;",UPPER(anotacoes!I8149))</f>
        <v>DEFENSIVE POSITION</v>
      </c>
      <c r="N8149" t="str">
        <f>IF(OR(L8149="ATTACK",L8149="FINTA"),UPPER(anotacoes!I8149),"")</f>
        <v/>
      </c>
      <c r="O8149" s="6" t="str">
        <f>IF(anotacoes!N8149=0,"",anotacoes!N8149)</f>
        <v/>
      </c>
      <c r="P8149" t="str">
        <f>IF(anotacoes!M8149=0,"",UPPER(anotacoes!M8149))</f>
        <v/>
      </c>
      <c r="Q8149" t="str">
        <f t="shared" si="255"/>
        <v>INSERT INTO CONVERSAO_LUTA_ACAO (cd_conversao, id_luta, sequencia, momento_inicio, momento_fim, quem_faz, quem_sofre, acao_tipo, acao, tecnica, direcao, pontuacao) VALUES (1, 120, 81, TRIM(' 00:09:08,556'), TRIM(' 00:09:14,597'), 'VASYLENKO', 'CIANO', 'GROUNDWORK COMBAT', 'DEFENSIVE POSITION', NULL, NULL, NULL)</v>
      </c>
      <c r="R8149" t="s">
        <v>10327</v>
      </c>
    </row>
    <row r="8150" spans="1:18" hidden="1" x14ac:dyDescent="0.25">
      <c r="A8150" s="7">
        <f>anotacoes!D8150</f>
        <v>40944</v>
      </c>
      <c r="B8150" t="str">
        <f>anotacoes!C8150</f>
        <v>GRAND SLAM PARIS 2012</v>
      </c>
      <c r="C8150" t="str">
        <f>anotacoes!E8150</f>
        <v>VASYLENKO</v>
      </c>
      <c r="D8150" t="str">
        <f>anotacoes!F8150</f>
        <v>CIANO</v>
      </c>
      <c r="E8150" t="s">
        <v>10325</v>
      </c>
      <c r="F8150">
        <f>anotacoes!A8150</f>
        <v>120</v>
      </c>
      <c r="G8150">
        <f>anotacoes!B8150</f>
        <v>82</v>
      </c>
      <c r="H8150" t="str">
        <f>anotacoes!K8150</f>
        <v xml:space="preserve"> 00:09:14,768</v>
      </c>
      <c r="I8150" t="str">
        <f>anotacoes!L8150</f>
        <v xml:space="preserve"> 00:09:19,121</v>
      </c>
      <c r="J8150" t="str">
        <f>IF(L8150="PAUSE",E8150,IF(anotacoes!G8154=conversao_anotacoes!C8150,conversao_anotacoes!C8150,conversao_anotacoes!D8150))</f>
        <v>&lt;ARBITRO_DESCONHECIDO&gt;</v>
      </c>
      <c r="K8150" t="str">
        <f t="shared" si="254"/>
        <v/>
      </c>
      <c r="L8150" t="str">
        <f>UPPER(anotacoes!H8150)</f>
        <v>PAUSE</v>
      </c>
      <c r="M8150" t="str">
        <f>IF(OR(L8150="ATTACK",L8150="FINTA"),"&lt;TECNICA&gt;",UPPER(anotacoes!I8150))</f>
        <v>&lt;NAO_CLASSIFICADO&gt;</v>
      </c>
      <c r="N8150" t="str">
        <f>IF(OR(L8150="ATTACK",L8150="FINTA"),UPPER(anotacoes!I8150),"")</f>
        <v/>
      </c>
      <c r="O8150" s="6" t="str">
        <f>IF(anotacoes!N8150=0,"",anotacoes!N8150)</f>
        <v/>
      </c>
      <c r="P8150" t="str">
        <f>IF(anotacoes!M8150=0,"",UPPER(anotacoes!M8150))</f>
        <v/>
      </c>
      <c r="Q8150" t="str">
        <f t="shared" si="255"/>
        <v>INSERT INTO CONVERSAO_LUTA_ACAO (cd_conversao, id_luta, sequencia, momento_inicio, momento_fim, quem_faz, quem_sofre, acao_tipo, acao, tecnica, direcao, pontuacao) VALUES (1, 120, 82, TRIM(' 00:09:14,768'), TRIM(' 00:09:19,121'), '&lt;ARBITRO_DESCONHECIDO&gt;', '', 'PAUSE', '&lt;NAO_CLASSIFICADO&gt;', NULL, NULL, NULL)</v>
      </c>
      <c r="R8150" t="s">
        <v>10327</v>
      </c>
    </row>
    <row r="8151" spans="1:18" hidden="1" x14ac:dyDescent="0.25">
      <c r="A8151" s="7">
        <f>anotacoes!D8151</f>
        <v>40944</v>
      </c>
      <c r="B8151" t="str">
        <f>anotacoes!C8151</f>
        <v>GRAND SLAM PARIS 2012</v>
      </c>
      <c r="C8151" t="str">
        <f>anotacoes!E8151</f>
        <v>VASYLENKO</v>
      </c>
      <c r="D8151" t="str">
        <f>anotacoes!F8151</f>
        <v>CIANO</v>
      </c>
      <c r="E8151" t="s">
        <v>10325</v>
      </c>
      <c r="F8151">
        <f>anotacoes!A8151</f>
        <v>120</v>
      </c>
      <c r="G8151">
        <f>anotacoes!B8151</f>
        <v>83</v>
      </c>
      <c r="H8151" t="str">
        <f>anotacoes!K8151</f>
        <v xml:space="preserve"> 00:09:19,296</v>
      </c>
      <c r="I8151" t="str">
        <f>anotacoes!L8151</f>
        <v xml:space="preserve"> 00:10:00,863</v>
      </c>
      <c r="J8151" t="str">
        <f>IF(L8151="PAUSE",E8151,IF(anotacoes!G8155=conversao_anotacoes!C8151,conversao_anotacoes!C8151,conversao_anotacoes!D8151))</f>
        <v>VASYLENKO</v>
      </c>
      <c r="K8151" t="str">
        <f t="shared" si="254"/>
        <v>CIANO</v>
      </c>
      <c r="L8151" t="str">
        <f>UPPER(anotacoes!H8151)</f>
        <v>DISPLACEMENT</v>
      </c>
      <c r="M8151" t="str">
        <f>IF(OR(L8151="ATTACK",L8151="FINTA"),"&lt;TECNICA&gt;",UPPER(anotacoes!I8151))</f>
        <v>2-3 STEP HESITANT RIGHT</v>
      </c>
      <c r="N8151" t="str">
        <f>IF(OR(L8151="ATTACK",L8151="FINTA"),UPPER(anotacoes!I8151),"")</f>
        <v/>
      </c>
      <c r="O8151" s="6" t="str">
        <f>IF(anotacoes!N8151=0,"",anotacoes!N8151)</f>
        <v/>
      </c>
      <c r="P8151" t="str">
        <f>IF(anotacoes!M8151=0,"",UPPER(anotacoes!M8151))</f>
        <v/>
      </c>
      <c r="Q8151" t="str">
        <f t="shared" si="255"/>
        <v>INSERT INTO CONVERSAO_LUTA_ACAO (cd_conversao, id_luta, sequencia, momento_inicio, momento_fim, quem_faz, quem_sofre, acao_tipo, acao, tecnica, direcao, pontuacao) VALUES (1, 120, 83, TRIM(' 00:09:19,296'), TRIM(' 00:10:00,863'), 'VASYLENKO', 'CIANO', 'DISPLACEMENT', '2-3 STEP HESITANT RIGHT', NULL, NULL, NULL)</v>
      </c>
      <c r="R8151" t="s">
        <v>10327</v>
      </c>
    </row>
    <row r="8152" spans="1:18" hidden="1" x14ac:dyDescent="0.25">
      <c r="A8152" s="7">
        <f>anotacoes!D8152</f>
        <v>40944</v>
      </c>
      <c r="B8152" t="str">
        <f>anotacoes!C8152</f>
        <v>GRAND SLAM PARIS 2012</v>
      </c>
      <c r="C8152" t="str">
        <f>anotacoes!E8152</f>
        <v>VASYLENKO</v>
      </c>
      <c r="D8152" t="str">
        <f>anotacoes!F8152</f>
        <v>CIANO</v>
      </c>
      <c r="E8152" t="s">
        <v>10325</v>
      </c>
      <c r="F8152">
        <f>anotacoes!A8152</f>
        <v>120</v>
      </c>
      <c r="G8152">
        <f>anotacoes!B8152</f>
        <v>84</v>
      </c>
      <c r="H8152" t="str">
        <f>anotacoes!K8152</f>
        <v xml:space="preserve"> 00:10:00,863</v>
      </c>
      <c r="I8152" t="str">
        <f>anotacoes!L8152</f>
        <v xml:space="preserve"> 00:10:05,498</v>
      </c>
      <c r="J8152" t="str">
        <f>IF(L8152="PAUSE",E8152,IF(anotacoes!G8156=conversao_anotacoes!C8152,conversao_anotacoes!C8152,conversao_anotacoes!D8152))</f>
        <v>VASYLENKO</v>
      </c>
      <c r="K8152" t="str">
        <f t="shared" si="254"/>
        <v>CIANO</v>
      </c>
      <c r="L8152" t="str">
        <f>UPPER(anotacoes!H8152)</f>
        <v>DISPLACEMENT</v>
      </c>
      <c r="M8152" t="str">
        <f>IF(OR(L8152="ATTACK",L8152="FINTA"),"&lt;TECNICA&gt;",UPPER(anotacoes!I8152))</f>
        <v>TRY TO GRIP WITH CONTACT</v>
      </c>
      <c r="N8152" t="str">
        <f>IF(OR(L8152="ATTACK",L8152="FINTA"),UPPER(anotacoes!I8152),"")</f>
        <v/>
      </c>
      <c r="O8152" s="6" t="str">
        <f>IF(anotacoes!N8152=0,"",anotacoes!N8152)</f>
        <v/>
      </c>
      <c r="P8152" t="str">
        <f>IF(anotacoes!M8152=0,"",UPPER(anotacoes!M8152))</f>
        <v/>
      </c>
      <c r="Q8152" t="str">
        <f t="shared" si="255"/>
        <v>INSERT INTO CONVERSAO_LUTA_ACAO (cd_conversao, id_luta, sequencia, momento_inicio, momento_fim, quem_faz, quem_sofre, acao_tipo, acao, tecnica, direcao, pontuacao) VALUES (1, 120, 84, TRIM(' 00:10:00,863'), TRIM(' 00:10:05,498'), 'VASYLENKO', 'CIANO', 'DISPLACEMENT', 'TRY TO GRIP WITH CONTACT', NULL, NULL, NULL)</v>
      </c>
      <c r="R8152" t="s">
        <v>10327</v>
      </c>
    </row>
    <row r="8153" spans="1:18" hidden="1" x14ac:dyDescent="0.25">
      <c r="A8153" s="7">
        <f>anotacoes!D8153</f>
        <v>40944</v>
      </c>
      <c r="B8153" t="str">
        <f>anotacoes!C8153</f>
        <v>GRAND SLAM PARIS 2012</v>
      </c>
      <c r="C8153" t="str">
        <f>anotacoes!E8153</f>
        <v>VASYLENKO</v>
      </c>
      <c r="D8153" t="str">
        <f>anotacoes!F8153</f>
        <v>CIANO</v>
      </c>
      <c r="E8153" t="s">
        <v>10325</v>
      </c>
      <c r="F8153">
        <f>anotacoes!A8153</f>
        <v>120</v>
      </c>
      <c r="G8153">
        <f>anotacoes!B8153</f>
        <v>85</v>
      </c>
      <c r="H8153" t="str">
        <f>anotacoes!K8153</f>
        <v xml:space="preserve"> 00:10:05,498</v>
      </c>
      <c r="I8153" t="str">
        <f>anotacoes!L8153</f>
        <v xml:space="preserve"> 00:10:06,482</v>
      </c>
      <c r="J8153" t="str">
        <f>IF(L8153="PAUSE",E8153,IF(anotacoes!G8157=conversao_anotacoes!C8153,conversao_anotacoes!C8153,conversao_anotacoes!D8153))</f>
        <v>VASYLENKO</v>
      </c>
      <c r="K8153" t="str">
        <f t="shared" si="254"/>
        <v>CIANO</v>
      </c>
      <c r="L8153" t="str">
        <f>UPPER(anotacoes!H8153)</f>
        <v>GRIP TIME</v>
      </c>
      <c r="M8153" t="str">
        <f>IF(OR(L8153="ATTACK",L8153="FINTA"),"&lt;TECNICA&gt;",UPPER(anotacoes!I8153))</f>
        <v>LEFT SLEEVE</v>
      </c>
      <c r="N8153" t="str">
        <f>IF(OR(L8153="ATTACK",L8153="FINTA"),UPPER(anotacoes!I8153),"")</f>
        <v/>
      </c>
      <c r="O8153" s="6" t="str">
        <f>IF(anotacoes!N8153=0,"",anotacoes!N8153)</f>
        <v/>
      </c>
      <c r="P8153" t="str">
        <f>IF(anotacoes!M8153=0,"",UPPER(anotacoes!M8153))</f>
        <v/>
      </c>
      <c r="Q8153" t="str">
        <f t="shared" si="255"/>
        <v>INSERT INTO CONVERSAO_LUTA_ACAO (cd_conversao, id_luta, sequencia, momento_inicio, momento_fim, quem_faz, quem_sofre, acao_tipo, acao, tecnica, direcao, pontuacao) VALUES (1, 120, 85, TRIM(' 00:10:05,498'), TRIM(' 00:10:06,482'), 'VASYLENKO', 'CIANO', 'GRIP TIME', 'LEFT SLEEVE', NULL, NULL, NULL)</v>
      </c>
      <c r="R8153" t="s">
        <v>10327</v>
      </c>
    </row>
    <row r="8154" spans="1:18" hidden="1" x14ac:dyDescent="0.25">
      <c r="A8154" s="7">
        <f>anotacoes!D8154</f>
        <v>40944</v>
      </c>
      <c r="B8154" t="str">
        <f>anotacoes!C8154</f>
        <v>GRAND SLAM PARIS 2012</v>
      </c>
      <c r="C8154" t="str">
        <f>anotacoes!E8154</f>
        <v>VASYLENKO</v>
      </c>
      <c r="D8154" t="str">
        <f>anotacoes!F8154</f>
        <v>CIANO</v>
      </c>
      <c r="E8154" t="s">
        <v>10325</v>
      </c>
      <c r="F8154">
        <f>anotacoes!A8154</f>
        <v>120</v>
      </c>
      <c r="G8154">
        <f>anotacoes!B8154</f>
        <v>86</v>
      </c>
      <c r="H8154" t="str">
        <f>anotacoes!K8154</f>
        <v xml:space="preserve"> 00:10:06,482</v>
      </c>
      <c r="I8154" t="str">
        <f>anotacoes!L8154</f>
        <v xml:space="preserve"> 00:10:09,121</v>
      </c>
      <c r="J8154" t="str">
        <f>IF(L8154="PAUSE",E8154,IF(anotacoes!G8158=conversao_anotacoes!C8154,conversao_anotacoes!C8154,conversao_anotacoes!D8154))</f>
        <v>VASYLENKO</v>
      </c>
      <c r="K8154" t="str">
        <f t="shared" si="254"/>
        <v>CIANO</v>
      </c>
      <c r="L8154" t="str">
        <f>UPPER(anotacoes!H8154)</f>
        <v>DISPLACEMENT</v>
      </c>
      <c r="M8154" t="str">
        <f>IF(OR(L8154="ATTACK",L8154="FINTA"),"&lt;TECNICA&gt;",UPPER(anotacoes!I8154))</f>
        <v>TRY TO GRIP WITH CONTACT</v>
      </c>
      <c r="N8154" t="str">
        <f>IF(OR(L8154="ATTACK",L8154="FINTA"),UPPER(anotacoes!I8154),"")</f>
        <v/>
      </c>
      <c r="O8154" s="6" t="str">
        <f>IF(anotacoes!N8154=0,"",anotacoes!N8154)</f>
        <v/>
      </c>
      <c r="P8154" t="str">
        <f>IF(anotacoes!M8154=0,"",UPPER(anotacoes!M8154))</f>
        <v/>
      </c>
      <c r="Q8154" t="str">
        <f t="shared" si="255"/>
        <v>INSERT INTO CONVERSAO_LUTA_ACAO (cd_conversao, id_luta, sequencia, momento_inicio, momento_fim, quem_faz, quem_sofre, acao_tipo, acao, tecnica, direcao, pontuacao) VALUES (1, 120, 86, TRIM(' 00:10:06,482'), TRIM(' 00:10:09,121'), 'VASYLENKO', 'CIANO', 'DISPLACEMENT', 'TRY TO GRIP WITH CONTACT', NULL, NULL, NULL)</v>
      </c>
      <c r="R8154" t="s">
        <v>10327</v>
      </c>
    </row>
    <row r="8155" spans="1:18" hidden="1" x14ac:dyDescent="0.25">
      <c r="A8155" s="7">
        <f>anotacoes!D8155</f>
        <v>40944</v>
      </c>
      <c r="B8155" t="str">
        <f>anotacoes!C8155</f>
        <v>GRAND SLAM PARIS 2012</v>
      </c>
      <c r="C8155" t="str">
        <f>anotacoes!E8155</f>
        <v>VASYLENKO</v>
      </c>
      <c r="D8155" t="str">
        <f>anotacoes!F8155</f>
        <v>CIANO</v>
      </c>
      <c r="E8155" t="s">
        <v>10325</v>
      </c>
      <c r="F8155">
        <f>anotacoes!A8155</f>
        <v>120</v>
      </c>
      <c r="G8155">
        <f>anotacoes!B8155</f>
        <v>87</v>
      </c>
      <c r="H8155" t="str">
        <f>anotacoes!K8155</f>
        <v xml:space="preserve"> 00:10:09,121</v>
      </c>
      <c r="I8155" t="str">
        <f>anotacoes!L8155</f>
        <v xml:space="preserve"> 00:10:14,300</v>
      </c>
      <c r="J8155" t="str">
        <f>IF(L8155="PAUSE",E8155,IF(anotacoes!G8159=conversao_anotacoes!C8155,conversao_anotacoes!C8155,conversao_anotacoes!D8155))</f>
        <v>VASYLENKO</v>
      </c>
      <c r="K8155" t="str">
        <f t="shared" si="254"/>
        <v>CIANO</v>
      </c>
      <c r="L8155" t="str">
        <f>UPPER(anotacoes!H8155)</f>
        <v>GRIP TIME</v>
      </c>
      <c r="M8155" t="str">
        <f>IF(OR(L8155="ATTACK",L8155="FINTA"),"&lt;TECNICA&gt;",UPPER(anotacoes!I8155))</f>
        <v>LEFT SLEEVE</v>
      </c>
      <c r="N8155" t="str">
        <f>IF(OR(L8155="ATTACK",L8155="FINTA"),UPPER(anotacoes!I8155),"")</f>
        <v/>
      </c>
      <c r="O8155" s="6" t="str">
        <f>IF(anotacoes!N8155=0,"",anotacoes!N8155)</f>
        <v/>
      </c>
      <c r="P8155" t="str">
        <f>IF(anotacoes!M8155=0,"",UPPER(anotacoes!M8155))</f>
        <v/>
      </c>
      <c r="Q8155" t="str">
        <f t="shared" si="255"/>
        <v>INSERT INTO CONVERSAO_LUTA_ACAO (cd_conversao, id_luta, sequencia, momento_inicio, momento_fim, quem_faz, quem_sofre, acao_tipo, acao, tecnica, direcao, pontuacao) VALUES (1, 120, 87, TRIM(' 00:10:09,121'), TRIM(' 00:10:14,300'), 'VASYLENKO', 'CIANO', 'GRIP TIME', 'LEFT SLEEVE', NULL, NULL, NULL)</v>
      </c>
      <c r="R8155" t="s">
        <v>10327</v>
      </c>
    </row>
    <row r="8156" spans="1:18" hidden="1" x14ac:dyDescent="0.25">
      <c r="A8156" s="7">
        <f>anotacoes!D8156</f>
        <v>40944</v>
      </c>
      <c r="B8156" t="str">
        <f>anotacoes!C8156</f>
        <v>GRAND SLAM PARIS 2012</v>
      </c>
      <c r="C8156" t="str">
        <f>anotacoes!E8156</f>
        <v>VASYLENKO</v>
      </c>
      <c r="D8156" t="str">
        <f>anotacoes!F8156</f>
        <v>CIANO</v>
      </c>
      <c r="E8156" t="s">
        <v>10325</v>
      </c>
      <c r="F8156">
        <f>anotacoes!A8156</f>
        <v>120</v>
      </c>
      <c r="G8156">
        <f>anotacoes!B8156</f>
        <v>88</v>
      </c>
      <c r="H8156" t="str">
        <f>anotacoes!K8156</f>
        <v xml:space="preserve"> 00:10:14,300</v>
      </c>
      <c r="I8156" t="str">
        <f>anotacoes!L8156</f>
        <v xml:space="preserve"> 00:10:20,136</v>
      </c>
      <c r="J8156" t="str">
        <f>IF(L8156="PAUSE",E8156,IF(anotacoes!G8160=conversao_anotacoes!C8156,conversao_anotacoes!C8156,conversao_anotacoes!D8156))</f>
        <v>VASYLENKO</v>
      </c>
      <c r="K8156" t="str">
        <f t="shared" si="254"/>
        <v>CIANO</v>
      </c>
      <c r="L8156" t="str">
        <f>UPPER(anotacoes!H8156)</f>
        <v>GRIP TIME</v>
      </c>
      <c r="M8156" t="str">
        <f>IF(OR(L8156="ATTACK",L8156="FINTA"),"&lt;TECNICA&gt;",UPPER(anotacoes!I8156))</f>
        <v>LEFT COLLAR RIGHT SLEEVE</v>
      </c>
      <c r="N8156" t="str">
        <f>IF(OR(L8156="ATTACK",L8156="FINTA"),UPPER(anotacoes!I8156),"")</f>
        <v/>
      </c>
      <c r="O8156" s="6" t="str">
        <f>IF(anotacoes!N8156=0,"",anotacoes!N8156)</f>
        <v/>
      </c>
      <c r="P8156" t="str">
        <f>IF(anotacoes!M8156=0,"",UPPER(anotacoes!M8156))</f>
        <v/>
      </c>
      <c r="Q8156" t="str">
        <f t="shared" si="255"/>
        <v>INSERT INTO CONVERSAO_LUTA_ACAO (cd_conversao, id_luta, sequencia, momento_inicio, momento_fim, quem_faz, quem_sofre, acao_tipo, acao, tecnica, direcao, pontuacao) VALUES (1, 120, 88, TRIM(' 00:10:14,300'), TRIM(' 00:10:20,136'), 'VASYLENKO', 'CIANO', 'GRIP TIME', 'LEFT COLLAR RIGHT SLEEVE', NULL, NULL, NULL)</v>
      </c>
      <c r="R8156" t="s">
        <v>10327</v>
      </c>
    </row>
    <row r="8157" spans="1:18" hidden="1" x14ac:dyDescent="0.25">
      <c r="A8157" s="7">
        <f>anotacoes!D8157</f>
        <v>40780</v>
      </c>
      <c r="B8157" t="str">
        <f>anotacoes!C8157</f>
        <v>WORLD CHAMPIONSHIPS PARIS 2011</v>
      </c>
      <c r="C8157" t="str">
        <f>anotacoes!E8157</f>
        <v>VASYLENKO</v>
      </c>
      <c r="D8157" t="str">
        <f>anotacoes!F8157</f>
        <v>SEDEJ</v>
      </c>
      <c r="E8157" t="s">
        <v>10325</v>
      </c>
      <c r="F8157">
        <f>anotacoes!A8157</f>
        <v>121</v>
      </c>
      <c r="G8157">
        <f>anotacoes!B8157</f>
        <v>1</v>
      </c>
      <c r="H8157" t="str">
        <f>anotacoes!K8157</f>
        <v xml:space="preserve"> 00:00:01,817</v>
      </c>
      <c r="I8157" t="str">
        <f>anotacoes!L8157</f>
        <v xml:space="preserve"> 00:00:07,905</v>
      </c>
      <c r="J8157" t="str">
        <f>IF(L8157="PAUSE",E8157,IF(anotacoes!G8161=conversao_anotacoes!C8157,conversao_anotacoes!C8157,conversao_anotacoes!D8157))</f>
        <v>VASYLENKO</v>
      </c>
      <c r="K8157" t="str">
        <f t="shared" si="254"/>
        <v>SEDEJ</v>
      </c>
      <c r="L8157" t="str">
        <f>UPPER(anotacoes!H8157)</f>
        <v>DISPLACEMENT</v>
      </c>
      <c r="M8157" t="str">
        <f>IF(OR(L8157="ATTACK",L8157="FINTA"),"&lt;TECNICA&gt;",UPPER(anotacoes!I8157))</f>
        <v>2-3 STEP HESITANT RIGHT</v>
      </c>
      <c r="N8157" t="str">
        <f>IF(OR(L8157="ATTACK",L8157="FINTA"),UPPER(anotacoes!I8157),"")</f>
        <v/>
      </c>
      <c r="O8157" s="6" t="str">
        <f>IF(anotacoes!N8157=0,"",anotacoes!N8157)</f>
        <v/>
      </c>
      <c r="P8157" t="str">
        <f>IF(anotacoes!M8157=0,"",UPPER(anotacoes!M8157))</f>
        <v/>
      </c>
      <c r="Q8157" t="str">
        <f t="shared" si="255"/>
        <v>INSERT INTO CONVERSAO_LUTA_ACAO (cd_conversao, id_luta, sequencia, momento_inicio, momento_fim, quem_faz, quem_sofre, acao_tipo, acao, tecnica, direcao, pontuacao) VALUES (1, 121, 1, TRIM(' 00:00:01,817'), TRIM(' 00:00:07,905'), 'VASYLENKO', 'SEDEJ', 'DISPLACEMENT', '2-3 STEP HESITANT RIGHT', NULL, NULL, NULL)</v>
      </c>
      <c r="R8157" t="s">
        <v>10327</v>
      </c>
    </row>
    <row r="8158" spans="1:18" hidden="1" x14ac:dyDescent="0.25">
      <c r="A8158" s="7">
        <f>anotacoes!D8158</f>
        <v>40780</v>
      </c>
      <c r="B8158" t="str">
        <f>anotacoes!C8158</f>
        <v>WORLD CHAMPIONSHIPS PARIS 2011</v>
      </c>
      <c r="C8158" t="str">
        <f>anotacoes!E8158</f>
        <v>VASYLENKO</v>
      </c>
      <c r="D8158" t="str">
        <f>anotacoes!F8158</f>
        <v>SEDEJ</v>
      </c>
      <c r="E8158" t="s">
        <v>10325</v>
      </c>
      <c r="F8158">
        <f>anotacoes!A8158</f>
        <v>121</v>
      </c>
      <c r="G8158">
        <f>anotacoes!B8158</f>
        <v>2</v>
      </c>
      <c r="H8158" t="str">
        <f>anotacoes!K8158</f>
        <v xml:space="preserve"> 00:00:07,905</v>
      </c>
      <c r="I8158" t="str">
        <f>anotacoes!L8158</f>
        <v xml:space="preserve"> 00:00:18,271</v>
      </c>
      <c r="J8158" t="str">
        <f>IF(L8158="PAUSE",E8158,IF(anotacoes!G8162=conversao_anotacoes!C8158,conversao_anotacoes!C8158,conversao_anotacoes!D8158))</f>
        <v>VASYLENKO</v>
      </c>
      <c r="K8158" t="str">
        <f t="shared" si="254"/>
        <v>SEDEJ</v>
      </c>
      <c r="L8158" t="str">
        <f>UPPER(anotacoes!H8158)</f>
        <v>DISPLACEMENT</v>
      </c>
      <c r="M8158" t="str">
        <f>IF(OR(L8158="ATTACK",L8158="FINTA"),"&lt;TECNICA&gt;",UPPER(anotacoes!I8158))</f>
        <v>TRY TO GRIP WITH CONTACT</v>
      </c>
      <c r="N8158" t="str">
        <f>IF(OR(L8158="ATTACK",L8158="FINTA"),UPPER(anotacoes!I8158),"")</f>
        <v/>
      </c>
      <c r="O8158" s="6" t="str">
        <f>IF(anotacoes!N8158=0,"",anotacoes!N8158)</f>
        <v/>
      </c>
      <c r="P8158" t="str">
        <f>IF(anotacoes!M8158=0,"",UPPER(anotacoes!M8158))</f>
        <v/>
      </c>
      <c r="Q8158" t="str">
        <f t="shared" si="255"/>
        <v>INSERT INTO CONVERSAO_LUTA_ACAO (cd_conversao, id_luta, sequencia, momento_inicio, momento_fim, quem_faz, quem_sofre, acao_tipo, acao, tecnica, direcao, pontuacao) VALUES (1, 121, 2, TRIM(' 00:00:07,905'), TRIM(' 00:00:18,271'), 'VASYLENKO', 'SEDEJ', 'DISPLACEMENT', 'TRY TO GRIP WITH CONTACT', NULL, NULL, NULL)</v>
      </c>
      <c r="R8158" t="s">
        <v>10327</v>
      </c>
    </row>
    <row r="8159" spans="1:18" hidden="1" x14ac:dyDescent="0.25">
      <c r="A8159" s="7">
        <f>anotacoes!D8159</f>
        <v>40780</v>
      </c>
      <c r="B8159" t="str">
        <f>anotacoes!C8159</f>
        <v>WORLD CHAMPIONSHIPS PARIS 2011</v>
      </c>
      <c r="C8159" t="str">
        <f>anotacoes!E8159</f>
        <v>VASYLENKO</v>
      </c>
      <c r="D8159" t="str">
        <f>anotacoes!F8159</f>
        <v>SEDEJ</v>
      </c>
      <c r="E8159" t="s">
        <v>10325</v>
      </c>
      <c r="F8159">
        <f>anotacoes!A8159</f>
        <v>121</v>
      </c>
      <c r="G8159">
        <f>anotacoes!B8159</f>
        <v>3</v>
      </c>
      <c r="H8159" t="str">
        <f>anotacoes!K8159</f>
        <v xml:space="preserve"> 00:00:18,271</v>
      </c>
      <c r="I8159" t="str">
        <f>anotacoes!L8159</f>
        <v xml:space="preserve"> 00:00:25,840</v>
      </c>
      <c r="J8159" t="str">
        <f>IF(L8159="PAUSE",E8159,IF(anotacoes!G8163=conversao_anotacoes!C8159,conversao_anotacoes!C8159,conversao_anotacoes!D8159))</f>
        <v>VASYLENKO</v>
      </c>
      <c r="K8159" t="str">
        <f t="shared" si="254"/>
        <v>SEDEJ</v>
      </c>
      <c r="L8159" t="str">
        <f>UPPER(anotacoes!H8159)</f>
        <v>GRIP TIME</v>
      </c>
      <c r="M8159" t="str">
        <f>IF(OR(L8159="ATTACK",L8159="FINTA"),"&lt;TECNICA&gt;",UPPER(anotacoes!I8159))</f>
        <v>LEFT COLLAR RIGHT SLEEVE</v>
      </c>
      <c r="N8159" t="str">
        <f>IF(OR(L8159="ATTACK",L8159="FINTA"),UPPER(anotacoes!I8159),"")</f>
        <v/>
      </c>
      <c r="O8159" s="6" t="str">
        <f>IF(anotacoes!N8159=0,"",anotacoes!N8159)</f>
        <v/>
      </c>
      <c r="P8159" t="str">
        <f>IF(anotacoes!M8159=0,"",UPPER(anotacoes!M8159))</f>
        <v/>
      </c>
      <c r="Q8159" t="str">
        <f t="shared" si="255"/>
        <v>INSERT INTO CONVERSAO_LUTA_ACAO (cd_conversao, id_luta, sequencia, momento_inicio, momento_fim, quem_faz, quem_sofre, acao_tipo, acao, tecnica, direcao, pontuacao) VALUES (1, 121, 3, TRIM(' 00:00:18,271'), TRIM(' 00:00:25,840'), 'VASYLENKO', 'SEDEJ', 'GRIP TIME', 'LEFT COLLAR RIGHT SLEEVE', NULL, NULL, NULL)</v>
      </c>
      <c r="R8159" t="s">
        <v>10327</v>
      </c>
    </row>
    <row r="8160" spans="1:18" hidden="1" x14ac:dyDescent="0.25">
      <c r="A8160" s="7">
        <f>anotacoes!D8160</f>
        <v>40780</v>
      </c>
      <c r="B8160" t="str">
        <f>anotacoes!C8160</f>
        <v>WORLD CHAMPIONSHIPS PARIS 2011</v>
      </c>
      <c r="C8160" t="str">
        <f>anotacoes!E8160</f>
        <v>VASYLENKO</v>
      </c>
      <c r="D8160" t="str">
        <f>anotacoes!F8160</f>
        <v>SEDEJ</v>
      </c>
      <c r="E8160" t="s">
        <v>10325</v>
      </c>
      <c r="F8160">
        <f>anotacoes!A8160</f>
        <v>121</v>
      </c>
      <c r="G8160">
        <f>anotacoes!B8160</f>
        <v>4</v>
      </c>
      <c r="H8160" t="str">
        <f>anotacoes!K8160</f>
        <v xml:space="preserve"> 00:00:25,840</v>
      </c>
      <c r="I8160" t="str">
        <f>anotacoes!L8160</f>
        <v xml:space="preserve"> 00:00:38,034</v>
      </c>
      <c r="J8160" t="str">
        <f>IF(L8160="PAUSE",E8160,IF(anotacoes!G8164=conversao_anotacoes!C8160,conversao_anotacoes!C8160,conversao_anotacoes!D8160))</f>
        <v>VASYLENKO</v>
      </c>
      <c r="K8160" t="str">
        <f t="shared" si="254"/>
        <v>SEDEJ</v>
      </c>
      <c r="L8160" t="str">
        <f>UPPER(anotacoes!H8160)</f>
        <v>DISPLACEMENT</v>
      </c>
      <c r="M8160" t="str">
        <f>IF(OR(L8160="ATTACK",L8160="FINTA"),"&lt;TECNICA&gt;",UPPER(anotacoes!I8160))</f>
        <v>TRY TO GRIP WITH CONTACT</v>
      </c>
      <c r="N8160" t="str">
        <f>IF(OR(L8160="ATTACK",L8160="FINTA"),UPPER(anotacoes!I8160),"")</f>
        <v/>
      </c>
      <c r="O8160" s="6" t="str">
        <f>IF(anotacoes!N8160=0,"",anotacoes!N8160)</f>
        <v/>
      </c>
      <c r="P8160" t="str">
        <f>IF(anotacoes!M8160=0,"",UPPER(anotacoes!M8160))</f>
        <v/>
      </c>
      <c r="Q8160" t="str">
        <f t="shared" si="255"/>
        <v>INSERT INTO CONVERSAO_LUTA_ACAO (cd_conversao, id_luta, sequencia, momento_inicio, momento_fim, quem_faz, quem_sofre, acao_tipo, acao, tecnica, direcao, pontuacao) VALUES (1, 121, 4, TRIM(' 00:00:25,840'), TRIM(' 00:00:38,034'), 'VASYLENKO', 'SEDEJ', 'DISPLACEMENT', 'TRY TO GRIP WITH CONTACT', NULL, NULL, NULL)</v>
      </c>
      <c r="R8160" t="s">
        <v>10327</v>
      </c>
    </row>
    <row r="8161" spans="1:18" hidden="1" x14ac:dyDescent="0.25">
      <c r="A8161" s="7">
        <f>anotacoes!D8161</f>
        <v>40780</v>
      </c>
      <c r="B8161" t="str">
        <f>anotacoes!C8161</f>
        <v>WORLD CHAMPIONSHIPS PARIS 2011</v>
      </c>
      <c r="C8161" t="str">
        <f>anotacoes!E8161</f>
        <v>VASYLENKO</v>
      </c>
      <c r="D8161" t="str">
        <f>anotacoes!F8161</f>
        <v>SEDEJ</v>
      </c>
      <c r="E8161" t="s">
        <v>10325</v>
      </c>
      <c r="F8161">
        <f>anotacoes!A8161</f>
        <v>121</v>
      </c>
      <c r="G8161">
        <f>anotacoes!B8161</f>
        <v>5</v>
      </c>
      <c r="H8161" t="str">
        <f>anotacoes!K8161</f>
        <v xml:space="preserve"> 00:00:38,034</v>
      </c>
      <c r="I8161" t="str">
        <f>anotacoes!L8161</f>
        <v xml:space="preserve"> 00:00:39,658</v>
      </c>
      <c r="J8161" t="str">
        <f>IF(L8161="PAUSE",E8161,IF(anotacoes!G8165=conversao_anotacoes!C8161,conversao_anotacoes!C8161,conversao_anotacoes!D8161))</f>
        <v>VASYLENKO</v>
      </c>
      <c r="K8161" t="str">
        <f t="shared" si="254"/>
        <v>SEDEJ</v>
      </c>
      <c r="L8161" t="str">
        <f>UPPER(anotacoes!H8161)</f>
        <v>GRIP TIME</v>
      </c>
      <c r="M8161" t="str">
        <f>IF(OR(L8161="ATTACK",L8161="FINTA"),"&lt;TECNICA&gt;",UPPER(anotacoes!I8161))</f>
        <v>LEFT COLLAR</v>
      </c>
      <c r="N8161" t="str">
        <f>IF(OR(L8161="ATTACK",L8161="FINTA"),UPPER(anotacoes!I8161),"")</f>
        <v/>
      </c>
      <c r="O8161" s="6" t="str">
        <f>IF(anotacoes!N8161=0,"",anotacoes!N8161)</f>
        <v/>
      </c>
      <c r="P8161" t="str">
        <f>IF(anotacoes!M8161=0,"",UPPER(anotacoes!M8161))</f>
        <v/>
      </c>
      <c r="Q8161" t="str">
        <f t="shared" si="255"/>
        <v>INSERT INTO CONVERSAO_LUTA_ACAO (cd_conversao, id_luta, sequencia, momento_inicio, momento_fim, quem_faz, quem_sofre, acao_tipo, acao, tecnica, direcao, pontuacao) VALUES (1, 121, 5, TRIM(' 00:00:38,034'), TRIM(' 00:00:39,658'), 'VASYLENKO', 'SEDEJ', 'GRIP TIME', 'LEFT COLLAR', NULL, NULL, NULL)</v>
      </c>
      <c r="R8161" t="s">
        <v>10327</v>
      </c>
    </row>
    <row r="8162" spans="1:18" hidden="1" x14ac:dyDescent="0.25">
      <c r="A8162" s="7">
        <f>anotacoes!D8162</f>
        <v>40780</v>
      </c>
      <c r="B8162" t="str">
        <f>anotacoes!C8162</f>
        <v>WORLD CHAMPIONSHIPS PARIS 2011</v>
      </c>
      <c r="C8162" t="str">
        <f>anotacoes!E8162</f>
        <v>VASYLENKO</v>
      </c>
      <c r="D8162" t="str">
        <f>anotacoes!F8162</f>
        <v>SEDEJ</v>
      </c>
      <c r="E8162" t="s">
        <v>10325</v>
      </c>
      <c r="F8162">
        <f>anotacoes!A8162</f>
        <v>121</v>
      </c>
      <c r="G8162">
        <f>anotacoes!B8162</f>
        <v>6</v>
      </c>
      <c r="H8162" t="str">
        <f>anotacoes!K8162</f>
        <v xml:space="preserve"> 00:00:39,658</v>
      </c>
      <c r="I8162" t="str">
        <f>anotacoes!L8162</f>
        <v xml:space="preserve"> 00:00:41,467</v>
      </c>
      <c r="J8162" t="str">
        <f>IF(L8162="PAUSE",E8162,IF(anotacoes!G8166=conversao_anotacoes!C8162,conversao_anotacoes!C8162,conversao_anotacoes!D8162))</f>
        <v>VASYLENKO</v>
      </c>
      <c r="K8162" t="str">
        <f t="shared" si="254"/>
        <v>SEDEJ</v>
      </c>
      <c r="L8162" t="str">
        <f>UPPER(anotacoes!H8162)</f>
        <v>ATTACK</v>
      </c>
      <c r="M8162" t="str">
        <f>IF(OR(L8162="ATTACK",L8162="FINTA"),"&lt;TECNICA&gt;",UPPER(anotacoes!I8162))</f>
        <v>&lt;TECNICA&gt;</v>
      </c>
      <c r="N8162" t="str">
        <f>IF(OR(L8162="ATTACK",L8162="FINTA"),UPPER(anotacoes!I8162),"")</f>
        <v>SEOI NAGE</v>
      </c>
      <c r="O8162" s="6">
        <f>IF(anotacoes!N8162=0,"",anotacoes!N8162)</f>
        <v>4</v>
      </c>
      <c r="P8162" t="str">
        <f>IF(anotacoes!M8162=0,"",UPPER(anotacoes!M8162))</f>
        <v/>
      </c>
      <c r="Q8162" t="str">
        <f t="shared" si="255"/>
        <v>INSERT INTO CONVERSAO_LUTA_ACAO (cd_conversao, id_luta, sequencia, momento_inicio, momento_fim, quem_faz, quem_sofre, acao_tipo, acao, tecnica, direcao, pontuacao) VALUES (1, 121, 6, TRIM(' 00:00:39,658'), TRIM(' 00:00:41,467'), 'VASYLENKO', 'SEDEJ', 'ATTACK', '&lt;TECNICA&gt;', 'SEOI NAGE', 4, NULL)</v>
      </c>
      <c r="R8162" t="s">
        <v>10327</v>
      </c>
    </row>
    <row r="8163" spans="1:18" hidden="1" x14ac:dyDescent="0.25">
      <c r="A8163" s="7">
        <f>anotacoes!D8163</f>
        <v>40780</v>
      </c>
      <c r="B8163" t="str">
        <f>anotacoes!C8163</f>
        <v>WORLD CHAMPIONSHIPS PARIS 2011</v>
      </c>
      <c r="C8163" t="str">
        <f>anotacoes!E8163</f>
        <v>VASYLENKO</v>
      </c>
      <c r="D8163" t="str">
        <f>anotacoes!F8163</f>
        <v>SEDEJ</v>
      </c>
      <c r="E8163" t="s">
        <v>10325</v>
      </c>
      <c r="F8163">
        <f>anotacoes!A8163</f>
        <v>121</v>
      </c>
      <c r="G8163">
        <f>anotacoes!B8163</f>
        <v>7</v>
      </c>
      <c r="H8163" t="str">
        <f>anotacoes!K8163</f>
        <v xml:space="preserve"> 00:00:41,670</v>
      </c>
      <c r="I8163" t="str">
        <f>anotacoes!L8163</f>
        <v xml:space="preserve"> 00:00:53,530</v>
      </c>
      <c r="J8163" t="str">
        <f>IF(L8163="PAUSE",E8163,IF(anotacoes!G8167=conversao_anotacoes!C8163,conversao_anotacoes!C8163,conversao_anotacoes!D8163))</f>
        <v>VASYLENKO</v>
      </c>
      <c r="K8163" t="str">
        <f t="shared" si="254"/>
        <v>SEDEJ</v>
      </c>
      <c r="L8163" t="str">
        <f>UPPER(anotacoes!H8163)</f>
        <v>GROUNDWORK COMBAT</v>
      </c>
      <c r="M8163" t="str">
        <f>IF(OR(L8163="ATTACK",L8163="FINTA"),"&lt;TECNICA&gt;",UPPER(anotacoes!I8163))</f>
        <v>TRYING TO ATTACK</v>
      </c>
      <c r="N8163" t="str">
        <f>IF(OR(L8163="ATTACK",L8163="FINTA"),UPPER(anotacoes!I8163),"")</f>
        <v/>
      </c>
      <c r="O8163" s="6" t="str">
        <f>IF(anotacoes!N8163=0,"",anotacoes!N8163)</f>
        <v/>
      </c>
      <c r="P8163" t="str">
        <f>IF(anotacoes!M8163=0,"",UPPER(anotacoes!M8163))</f>
        <v/>
      </c>
      <c r="Q8163" t="str">
        <f t="shared" si="255"/>
        <v>INSERT INTO CONVERSAO_LUTA_ACAO (cd_conversao, id_luta, sequencia, momento_inicio, momento_fim, quem_faz, quem_sofre, acao_tipo, acao, tecnica, direcao, pontuacao) VALUES (1, 121, 7, TRIM(' 00:00:41,670'), TRIM(' 00:00:53,530'), 'VASYLENKO', 'SEDEJ', 'GROUNDWORK COMBAT', 'TRYING TO ATTACK', NULL, NULL, NULL)</v>
      </c>
      <c r="R8163" t="s">
        <v>10327</v>
      </c>
    </row>
    <row r="8164" spans="1:18" hidden="1" x14ac:dyDescent="0.25">
      <c r="A8164" s="7">
        <f>anotacoes!D8164</f>
        <v>40780</v>
      </c>
      <c r="B8164" t="str">
        <f>anotacoes!C8164</f>
        <v>WORLD CHAMPIONSHIPS PARIS 2011</v>
      </c>
      <c r="C8164" t="str">
        <f>anotacoes!E8164</f>
        <v>VASYLENKO</v>
      </c>
      <c r="D8164" t="str">
        <f>anotacoes!F8164</f>
        <v>SEDEJ</v>
      </c>
      <c r="E8164" t="s">
        <v>10325</v>
      </c>
      <c r="F8164">
        <f>anotacoes!A8164</f>
        <v>121</v>
      </c>
      <c r="G8164">
        <f>anotacoes!B8164</f>
        <v>8</v>
      </c>
      <c r="H8164" t="str">
        <f>anotacoes!K8164</f>
        <v xml:space="preserve"> 00:00:53,744</v>
      </c>
      <c r="I8164" t="str">
        <f>anotacoes!L8164</f>
        <v xml:space="preserve"> 00:00:59,396</v>
      </c>
      <c r="J8164" t="str">
        <f>IF(L8164="PAUSE",E8164,IF(anotacoes!G8168=conversao_anotacoes!C8164,conversao_anotacoes!C8164,conversao_anotacoes!D8164))</f>
        <v>&lt;ARBITRO_DESCONHECIDO&gt;</v>
      </c>
      <c r="K8164" t="str">
        <f t="shared" si="254"/>
        <v/>
      </c>
      <c r="L8164" t="str">
        <f>UPPER(anotacoes!H8164)</f>
        <v>PAUSE</v>
      </c>
      <c r="M8164" t="str">
        <f>IF(OR(L8164="ATTACK",L8164="FINTA"),"&lt;TECNICA&gt;",UPPER(anotacoes!I8164))</f>
        <v>&lt;NAO_CLASSIFICADO&gt;</v>
      </c>
      <c r="N8164" t="str">
        <f>IF(OR(L8164="ATTACK",L8164="FINTA"),UPPER(anotacoes!I8164),"")</f>
        <v/>
      </c>
      <c r="O8164" s="6" t="str">
        <f>IF(anotacoes!N8164=0,"",anotacoes!N8164)</f>
        <v/>
      </c>
      <c r="P8164" t="str">
        <f>IF(anotacoes!M8164=0,"",UPPER(anotacoes!M8164))</f>
        <v/>
      </c>
      <c r="Q8164" t="str">
        <f t="shared" si="255"/>
        <v>INSERT INTO CONVERSAO_LUTA_ACAO (cd_conversao, id_luta, sequencia, momento_inicio, momento_fim, quem_faz, quem_sofre, acao_tipo, acao, tecnica, direcao, pontuacao) VALUES (1, 121, 8, TRIM(' 00:00:53,744'), TRIM(' 00:00:59,396'), '&lt;ARBITRO_DESCONHECIDO&gt;', '', 'PAUSE', '&lt;NAO_CLASSIFICADO&gt;', NULL, NULL, NULL)</v>
      </c>
      <c r="R8164" t="s">
        <v>10327</v>
      </c>
    </row>
    <row r="8165" spans="1:18" hidden="1" x14ac:dyDescent="0.25">
      <c r="A8165" s="7">
        <f>anotacoes!D8165</f>
        <v>40780</v>
      </c>
      <c r="B8165" t="str">
        <f>anotacoes!C8165</f>
        <v>WORLD CHAMPIONSHIPS PARIS 2011</v>
      </c>
      <c r="C8165" t="str">
        <f>anotacoes!E8165</f>
        <v>VASYLENKO</v>
      </c>
      <c r="D8165" t="str">
        <f>anotacoes!F8165</f>
        <v>SEDEJ</v>
      </c>
      <c r="E8165" t="s">
        <v>10325</v>
      </c>
      <c r="F8165">
        <f>anotacoes!A8165</f>
        <v>121</v>
      </c>
      <c r="G8165">
        <f>anotacoes!B8165</f>
        <v>9</v>
      </c>
      <c r="H8165" t="str">
        <f>anotacoes!K8165</f>
        <v xml:space="preserve"> 00:00:59,566</v>
      </c>
      <c r="I8165" t="str">
        <f>anotacoes!L8165</f>
        <v xml:space="preserve"> 00:01:43,032</v>
      </c>
      <c r="J8165" t="str">
        <f>IF(L8165="PAUSE",E8165,IF(anotacoes!G8169=conversao_anotacoes!C8165,conversao_anotacoes!C8165,conversao_anotacoes!D8165))</f>
        <v>VASYLENKO</v>
      </c>
      <c r="K8165" t="str">
        <f t="shared" si="254"/>
        <v>SEDEJ</v>
      </c>
      <c r="L8165" t="str">
        <f>UPPER(anotacoes!H8165)</f>
        <v>DISPLACEMENT</v>
      </c>
      <c r="M8165" t="str">
        <f>IF(OR(L8165="ATTACK",L8165="FINTA"),"&lt;TECNICA&gt;",UPPER(anotacoes!I8165))</f>
        <v>2-3 STEP HESITANT RIGHT</v>
      </c>
      <c r="N8165" t="str">
        <f>IF(OR(L8165="ATTACK",L8165="FINTA"),UPPER(anotacoes!I8165),"")</f>
        <v/>
      </c>
      <c r="O8165" s="6" t="str">
        <f>IF(anotacoes!N8165=0,"",anotacoes!N8165)</f>
        <v/>
      </c>
      <c r="P8165" t="str">
        <f>IF(anotacoes!M8165=0,"",UPPER(anotacoes!M8165))</f>
        <v/>
      </c>
      <c r="Q8165" t="str">
        <f t="shared" si="255"/>
        <v>INSERT INTO CONVERSAO_LUTA_ACAO (cd_conversao, id_luta, sequencia, momento_inicio, momento_fim, quem_faz, quem_sofre, acao_tipo, acao, tecnica, direcao, pontuacao) VALUES (1, 121, 9, TRIM(' 00:00:59,566'), TRIM(' 00:01:43,032'), 'VASYLENKO', 'SEDEJ', 'DISPLACEMENT', '2-3 STEP HESITANT RIGHT', NULL, NULL, NULL)</v>
      </c>
      <c r="R8165" t="s">
        <v>10327</v>
      </c>
    </row>
    <row r="8166" spans="1:18" hidden="1" x14ac:dyDescent="0.25">
      <c r="A8166" s="7">
        <f>anotacoes!D8166</f>
        <v>40780</v>
      </c>
      <c r="B8166" t="str">
        <f>anotacoes!C8166</f>
        <v>WORLD CHAMPIONSHIPS PARIS 2011</v>
      </c>
      <c r="C8166" t="str">
        <f>anotacoes!E8166</f>
        <v>VASYLENKO</v>
      </c>
      <c r="D8166" t="str">
        <f>anotacoes!F8166</f>
        <v>SEDEJ</v>
      </c>
      <c r="E8166" t="s">
        <v>10325</v>
      </c>
      <c r="F8166">
        <f>anotacoes!A8166</f>
        <v>121</v>
      </c>
      <c r="G8166">
        <f>anotacoes!B8166</f>
        <v>10</v>
      </c>
      <c r="H8166" t="str">
        <f>anotacoes!K8166</f>
        <v xml:space="preserve"> 00:01:43,032</v>
      </c>
      <c r="I8166" t="str">
        <f>anotacoes!L8166</f>
        <v xml:space="preserve"> 00:01:44,577</v>
      </c>
      <c r="J8166" t="str">
        <f>IF(L8166="PAUSE",E8166,IF(anotacoes!G8170=conversao_anotacoes!C8166,conversao_anotacoes!C8166,conversao_anotacoes!D8166))</f>
        <v>VASYLENKO</v>
      </c>
      <c r="K8166" t="str">
        <f t="shared" si="254"/>
        <v>SEDEJ</v>
      </c>
      <c r="L8166" t="str">
        <f>UPPER(anotacoes!H8166)</f>
        <v>DISPLACEMENT</v>
      </c>
      <c r="M8166" t="str">
        <f>IF(OR(L8166="ATTACK",L8166="FINTA"),"&lt;TECNICA&gt;",UPPER(anotacoes!I8166))</f>
        <v>TRY TO GRIP WITH CONTACT</v>
      </c>
      <c r="N8166" t="str">
        <f>IF(OR(L8166="ATTACK",L8166="FINTA"),UPPER(anotacoes!I8166),"")</f>
        <v/>
      </c>
      <c r="O8166" s="6" t="str">
        <f>IF(anotacoes!N8166=0,"",anotacoes!N8166)</f>
        <v/>
      </c>
      <c r="P8166" t="str">
        <f>IF(anotacoes!M8166=0,"",UPPER(anotacoes!M8166))</f>
        <v/>
      </c>
      <c r="Q8166" t="str">
        <f t="shared" si="255"/>
        <v>INSERT INTO CONVERSAO_LUTA_ACAO (cd_conversao, id_luta, sequencia, momento_inicio, momento_fim, quem_faz, quem_sofre, acao_tipo, acao, tecnica, direcao, pontuacao) VALUES (1, 121, 10, TRIM(' 00:01:43,032'), TRIM(' 00:01:44,577'), 'VASYLENKO', 'SEDEJ', 'DISPLACEMENT', 'TRY TO GRIP WITH CONTACT', NULL, NULL, NULL)</v>
      </c>
      <c r="R8166" t="s">
        <v>10327</v>
      </c>
    </row>
    <row r="8167" spans="1:18" hidden="1" x14ac:dyDescent="0.25">
      <c r="A8167" s="7">
        <f>anotacoes!D8167</f>
        <v>40780</v>
      </c>
      <c r="B8167" t="str">
        <f>anotacoes!C8167</f>
        <v>WORLD CHAMPIONSHIPS PARIS 2011</v>
      </c>
      <c r="C8167" t="str">
        <f>anotacoes!E8167</f>
        <v>VASYLENKO</v>
      </c>
      <c r="D8167" t="str">
        <f>anotacoes!F8167</f>
        <v>SEDEJ</v>
      </c>
      <c r="E8167" t="s">
        <v>10325</v>
      </c>
      <c r="F8167">
        <f>anotacoes!A8167</f>
        <v>121</v>
      </c>
      <c r="G8167">
        <f>anotacoes!B8167</f>
        <v>11</v>
      </c>
      <c r="H8167" t="str">
        <f>anotacoes!K8167</f>
        <v xml:space="preserve"> 00:01:44,577</v>
      </c>
      <c r="I8167" t="str">
        <f>anotacoes!L8167</f>
        <v xml:space="preserve"> 00:01:48,143</v>
      </c>
      <c r="J8167" t="str">
        <f>IF(L8167="PAUSE",E8167,IF(anotacoes!G8171=conversao_anotacoes!C8167,conversao_anotacoes!C8167,conversao_anotacoes!D8167))</f>
        <v>VASYLENKO</v>
      </c>
      <c r="K8167" t="str">
        <f t="shared" si="254"/>
        <v>SEDEJ</v>
      </c>
      <c r="L8167" t="str">
        <f>UPPER(anotacoes!H8167)</f>
        <v>GRIP TIME</v>
      </c>
      <c r="M8167" t="str">
        <f>IF(OR(L8167="ATTACK",L8167="FINTA"),"&lt;TECNICA&gt;",UPPER(anotacoes!I8167))</f>
        <v>LEFT BACK RIGHT SLEEVE</v>
      </c>
      <c r="N8167" t="str">
        <f>IF(OR(L8167="ATTACK",L8167="FINTA"),UPPER(anotacoes!I8167),"")</f>
        <v/>
      </c>
      <c r="O8167" s="6" t="str">
        <f>IF(anotacoes!N8167=0,"",anotacoes!N8167)</f>
        <v/>
      </c>
      <c r="P8167" t="str">
        <f>IF(anotacoes!M8167=0,"",UPPER(anotacoes!M8167))</f>
        <v/>
      </c>
      <c r="Q8167" t="str">
        <f t="shared" si="255"/>
        <v>INSERT INTO CONVERSAO_LUTA_ACAO (cd_conversao, id_luta, sequencia, momento_inicio, momento_fim, quem_faz, quem_sofre, acao_tipo, acao, tecnica, direcao, pontuacao) VALUES (1, 121, 11, TRIM(' 00:01:44,577'), TRIM(' 00:01:48,143'), 'VASYLENKO', 'SEDEJ', 'GRIP TIME', 'LEFT BACK RIGHT SLEEVE', NULL, NULL, NULL)</v>
      </c>
      <c r="R8167" t="s">
        <v>10327</v>
      </c>
    </row>
    <row r="8168" spans="1:18" hidden="1" x14ac:dyDescent="0.25">
      <c r="A8168" s="7">
        <f>anotacoes!D8168</f>
        <v>40780</v>
      </c>
      <c r="B8168" t="str">
        <f>anotacoes!C8168</f>
        <v>WORLD CHAMPIONSHIPS PARIS 2011</v>
      </c>
      <c r="C8168" t="str">
        <f>anotacoes!E8168</f>
        <v>VASYLENKO</v>
      </c>
      <c r="D8168" t="str">
        <f>anotacoes!F8168</f>
        <v>SEDEJ</v>
      </c>
      <c r="E8168" t="s">
        <v>10325</v>
      </c>
      <c r="F8168">
        <f>anotacoes!A8168</f>
        <v>121</v>
      </c>
      <c r="G8168">
        <f>anotacoes!B8168</f>
        <v>12</v>
      </c>
      <c r="H8168" t="str">
        <f>anotacoes!K8168</f>
        <v xml:space="preserve"> 00:01:48,143</v>
      </c>
      <c r="I8168" t="str">
        <f>anotacoes!L8168</f>
        <v xml:space="preserve"> 00:01:48,143</v>
      </c>
      <c r="J8168" t="str">
        <f>IF(L8168="PAUSE",E8168,IF(anotacoes!G8172=conversao_anotacoes!C8168,conversao_anotacoes!C8168,conversao_anotacoes!D8168))</f>
        <v>VASYLENKO</v>
      </c>
      <c r="K8168" t="str">
        <f t="shared" si="254"/>
        <v>SEDEJ</v>
      </c>
      <c r="L8168" t="str">
        <f>UPPER(anotacoes!H8168)</f>
        <v>DEFENSE</v>
      </c>
      <c r="M8168" t="str">
        <f>IF(OR(L8168="ATTACK",L8168="FINTA"),"&lt;TECNICA&gt;",UPPER(anotacoes!I8168))</f>
        <v>USING BODY MASS</v>
      </c>
      <c r="N8168" t="str">
        <f>IF(OR(L8168="ATTACK",L8168="FINTA"),UPPER(anotacoes!I8168),"")</f>
        <v/>
      </c>
      <c r="O8168" s="6" t="str">
        <f>IF(anotacoes!N8168=0,"",anotacoes!N8168)</f>
        <v/>
      </c>
      <c r="P8168" t="str">
        <f>IF(anotacoes!M8168=0,"",UPPER(anotacoes!M8168))</f>
        <v/>
      </c>
      <c r="Q8168" t="str">
        <f t="shared" si="255"/>
        <v>INSERT INTO CONVERSAO_LUTA_ACAO (cd_conversao, id_luta, sequencia, momento_inicio, momento_fim, quem_faz, quem_sofre, acao_tipo, acao, tecnica, direcao, pontuacao) VALUES (1, 121, 12, TRIM(' 00:01:48,143'), TRIM(' 00:01:48,143'), 'VASYLENKO', 'SEDEJ', 'DEFENSE', 'USING BODY MASS', NULL, NULL, NULL)</v>
      </c>
      <c r="R8168" t="s">
        <v>10327</v>
      </c>
    </row>
    <row r="8169" spans="1:18" hidden="1" x14ac:dyDescent="0.25">
      <c r="A8169" s="7">
        <f>anotacoes!D8169</f>
        <v>40780</v>
      </c>
      <c r="B8169" t="str">
        <f>anotacoes!C8169</f>
        <v>WORLD CHAMPIONSHIPS PARIS 2011</v>
      </c>
      <c r="C8169" t="str">
        <f>anotacoes!E8169</f>
        <v>VASYLENKO</v>
      </c>
      <c r="D8169" t="str">
        <f>anotacoes!F8169</f>
        <v>SEDEJ</v>
      </c>
      <c r="E8169" t="s">
        <v>10325</v>
      </c>
      <c r="F8169">
        <f>anotacoes!A8169</f>
        <v>121</v>
      </c>
      <c r="G8169">
        <f>anotacoes!B8169</f>
        <v>13</v>
      </c>
      <c r="H8169" t="str">
        <f>anotacoes!K8169</f>
        <v xml:space="preserve"> 00:01:48,143</v>
      </c>
      <c r="I8169" t="str">
        <f>anotacoes!L8169</f>
        <v xml:space="preserve"> 00:01:56,025</v>
      </c>
      <c r="J8169" t="str">
        <f>IF(L8169="PAUSE",E8169,IF(anotacoes!G8173=conversao_anotacoes!C8169,conversao_anotacoes!C8169,conversao_anotacoes!D8169))</f>
        <v>&lt;ARBITRO_DESCONHECIDO&gt;</v>
      </c>
      <c r="K8169" t="str">
        <f t="shared" si="254"/>
        <v/>
      </c>
      <c r="L8169" t="str">
        <f>UPPER(anotacoes!H8169)</f>
        <v>PAUSE</v>
      </c>
      <c r="M8169" t="str">
        <f>IF(OR(L8169="ATTACK",L8169="FINTA"),"&lt;TECNICA&gt;",UPPER(anotacoes!I8169))</f>
        <v>&lt;NAO_CLASSIFICADO&gt;</v>
      </c>
      <c r="N8169" t="str">
        <f>IF(OR(L8169="ATTACK",L8169="FINTA"),UPPER(anotacoes!I8169),"")</f>
        <v/>
      </c>
      <c r="O8169" s="6" t="str">
        <f>IF(anotacoes!N8169=0,"",anotacoes!N8169)</f>
        <v/>
      </c>
      <c r="P8169" t="str">
        <f>IF(anotacoes!M8169=0,"",UPPER(anotacoes!M8169))</f>
        <v/>
      </c>
      <c r="Q8169" t="str">
        <f t="shared" si="255"/>
        <v>INSERT INTO CONVERSAO_LUTA_ACAO (cd_conversao, id_luta, sequencia, momento_inicio, momento_fim, quem_faz, quem_sofre, acao_tipo, acao, tecnica, direcao, pontuacao) VALUES (1, 121, 13, TRIM(' 00:01:48,143'), TRIM(' 00:01:56,025'), '&lt;ARBITRO_DESCONHECIDO&gt;', '', 'PAUSE', '&lt;NAO_CLASSIFICADO&gt;', NULL, NULL, NULL)</v>
      </c>
      <c r="R8169" t="s">
        <v>10327</v>
      </c>
    </row>
    <row r="8170" spans="1:18" hidden="1" x14ac:dyDescent="0.25">
      <c r="A8170" s="7">
        <f>anotacoes!D8170</f>
        <v>40780</v>
      </c>
      <c r="B8170" t="str">
        <f>anotacoes!C8170</f>
        <v>WORLD CHAMPIONSHIPS PARIS 2011</v>
      </c>
      <c r="C8170" t="str">
        <f>anotacoes!E8170</f>
        <v>VASYLENKO</v>
      </c>
      <c r="D8170" t="str">
        <f>anotacoes!F8170</f>
        <v>SEDEJ</v>
      </c>
      <c r="E8170" t="s">
        <v>10325</v>
      </c>
      <c r="F8170">
        <f>anotacoes!A8170</f>
        <v>121</v>
      </c>
      <c r="G8170">
        <f>anotacoes!B8170</f>
        <v>14</v>
      </c>
      <c r="H8170" t="str">
        <f>anotacoes!K8170</f>
        <v xml:space="preserve"> 00:01:56,025</v>
      </c>
      <c r="I8170" t="str">
        <f>anotacoes!L8170</f>
        <v xml:space="preserve"> 00:01:59,557</v>
      </c>
      <c r="J8170" t="str">
        <f>IF(L8170="PAUSE",E8170,IF(anotacoes!G8174=conversao_anotacoes!C8170,conversao_anotacoes!C8170,conversao_anotacoes!D8170))</f>
        <v>VASYLENKO</v>
      </c>
      <c r="K8170" t="str">
        <f t="shared" si="254"/>
        <v>SEDEJ</v>
      </c>
      <c r="L8170" t="str">
        <f>UPPER(anotacoes!H8170)</f>
        <v>DISPLACEMENT</v>
      </c>
      <c r="M8170" t="str">
        <f>IF(OR(L8170="ATTACK",L8170="FINTA"),"&lt;TECNICA&gt;",UPPER(anotacoes!I8170))</f>
        <v>2-3 STEP HESITANT RIGHT</v>
      </c>
      <c r="N8170" t="str">
        <f>IF(OR(L8170="ATTACK",L8170="FINTA"),UPPER(anotacoes!I8170),"")</f>
        <v/>
      </c>
      <c r="O8170" s="6" t="str">
        <f>IF(anotacoes!N8170=0,"",anotacoes!N8170)</f>
        <v/>
      </c>
      <c r="P8170" t="str">
        <f>IF(anotacoes!M8170=0,"",UPPER(anotacoes!M8170))</f>
        <v/>
      </c>
      <c r="Q8170" t="str">
        <f t="shared" si="255"/>
        <v>INSERT INTO CONVERSAO_LUTA_ACAO (cd_conversao, id_luta, sequencia, momento_inicio, momento_fim, quem_faz, quem_sofre, acao_tipo, acao, tecnica, direcao, pontuacao) VALUES (1, 121, 14, TRIM(' 00:01:56,025'), TRIM(' 00:01:59,557'), 'VASYLENKO', 'SEDEJ', 'DISPLACEMENT', '2-3 STEP HESITANT RIGHT', NULL, NULL, NULL)</v>
      </c>
      <c r="R8170" t="s">
        <v>10327</v>
      </c>
    </row>
    <row r="8171" spans="1:18" hidden="1" x14ac:dyDescent="0.25">
      <c r="A8171" s="7">
        <f>anotacoes!D8171</f>
        <v>40780</v>
      </c>
      <c r="B8171" t="str">
        <f>anotacoes!C8171</f>
        <v>WORLD CHAMPIONSHIPS PARIS 2011</v>
      </c>
      <c r="C8171" t="str">
        <f>anotacoes!E8171</f>
        <v>VASYLENKO</v>
      </c>
      <c r="D8171" t="str">
        <f>anotacoes!F8171</f>
        <v>SEDEJ</v>
      </c>
      <c r="E8171" t="s">
        <v>10325</v>
      </c>
      <c r="F8171">
        <f>anotacoes!A8171</f>
        <v>121</v>
      </c>
      <c r="G8171">
        <f>anotacoes!B8171</f>
        <v>15</v>
      </c>
      <c r="H8171" t="str">
        <f>anotacoes!K8171</f>
        <v xml:space="preserve"> 00:01:59,557</v>
      </c>
      <c r="I8171" t="str">
        <f>anotacoes!L8171</f>
        <v xml:space="preserve"> 00:02:02,802</v>
      </c>
      <c r="J8171" t="str">
        <f>IF(L8171="PAUSE",E8171,IF(anotacoes!G8175=conversao_anotacoes!C8171,conversao_anotacoes!C8171,conversao_anotacoes!D8171))</f>
        <v>VASYLENKO</v>
      </c>
      <c r="K8171" t="str">
        <f t="shared" si="254"/>
        <v>SEDEJ</v>
      </c>
      <c r="L8171" t="str">
        <f>UPPER(anotacoes!H8171)</f>
        <v>GRIP TIME</v>
      </c>
      <c r="M8171" t="str">
        <f>IF(OR(L8171="ATTACK",L8171="FINTA"),"&lt;TECNICA&gt;",UPPER(anotacoes!I8171))</f>
        <v>LEFT COLLAR</v>
      </c>
      <c r="N8171" t="str">
        <f>IF(OR(L8171="ATTACK",L8171="FINTA"),UPPER(anotacoes!I8171),"")</f>
        <v/>
      </c>
      <c r="O8171" s="6" t="str">
        <f>IF(anotacoes!N8171=0,"",anotacoes!N8171)</f>
        <v/>
      </c>
      <c r="P8171" t="str">
        <f>IF(anotacoes!M8171=0,"",UPPER(anotacoes!M8171))</f>
        <v/>
      </c>
      <c r="Q8171" t="str">
        <f t="shared" si="255"/>
        <v>INSERT INTO CONVERSAO_LUTA_ACAO (cd_conversao, id_luta, sequencia, momento_inicio, momento_fim, quem_faz, quem_sofre, acao_tipo, acao, tecnica, direcao, pontuacao) VALUES (1, 121, 15, TRIM(' 00:01:59,557'), TRIM(' 00:02:02,802'), 'VASYLENKO', 'SEDEJ', 'GRIP TIME', 'LEFT COLLAR', NULL, NULL, NULL)</v>
      </c>
      <c r="R8171" t="s">
        <v>10327</v>
      </c>
    </row>
    <row r="8172" spans="1:18" hidden="1" x14ac:dyDescent="0.25">
      <c r="A8172" s="7">
        <f>anotacoes!D8172</f>
        <v>40780</v>
      </c>
      <c r="B8172" t="str">
        <f>anotacoes!C8172</f>
        <v>WORLD CHAMPIONSHIPS PARIS 2011</v>
      </c>
      <c r="C8172" t="str">
        <f>anotacoes!E8172</f>
        <v>VASYLENKO</v>
      </c>
      <c r="D8172" t="str">
        <f>anotacoes!F8172</f>
        <v>SEDEJ</v>
      </c>
      <c r="E8172" t="s">
        <v>10325</v>
      </c>
      <c r="F8172">
        <f>anotacoes!A8172</f>
        <v>121</v>
      </c>
      <c r="G8172">
        <f>anotacoes!B8172</f>
        <v>16</v>
      </c>
      <c r="H8172" t="str">
        <f>anotacoes!K8172</f>
        <v xml:space="preserve"> 00:02:02,802</v>
      </c>
      <c r="I8172" t="str">
        <f>anotacoes!L8172</f>
        <v xml:space="preserve"> 00:02:04,979</v>
      </c>
      <c r="J8172" t="str">
        <f>IF(L8172="PAUSE",E8172,IF(anotacoes!G8176=conversao_anotacoes!C8172,conversao_anotacoes!C8172,conversao_anotacoes!D8172))</f>
        <v>VASYLENKO</v>
      </c>
      <c r="K8172" t="str">
        <f t="shared" si="254"/>
        <v>SEDEJ</v>
      </c>
      <c r="L8172" t="str">
        <f>UPPER(anotacoes!H8172)</f>
        <v>ATTACK</v>
      </c>
      <c r="M8172" t="str">
        <f>IF(OR(L8172="ATTACK",L8172="FINTA"),"&lt;TECNICA&gt;",UPPER(anotacoes!I8172))</f>
        <v>&lt;TECNICA&gt;</v>
      </c>
      <c r="N8172" t="str">
        <f>IF(OR(L8172="ATTACK",L8172="FINTA"),UPPER(anotacoes!I8172),"")</f>
        <v>SEOI NAGE</v>
      </c>
      <c r="O8172" s="6">
        <f>IF(anotacoes!N8172=0,"",anotacoes!N8172)</f>
        <v>6</v>
      </c>
      <c r="P8172" t="str">
        <f>IF(anotacoes!M8172=0,"",UPPER(anotacoes!M8172))</f>
        <v/>
      </c>
      <c r="Q8172" t="str">
        <f t="shared" si="255"/>
        <v>INSERT INTO CONVERSAO_LUTA_ACAO (cd_conversao, id_luta, sequencia, momento_inicio, momento_fim, quem_faz, quem_sofre, acao_tipo, acao, tecnica, direcao, pontuacao) VALUES (1, 121, 16, TRIM(' 00:02:02,802'), TRIM(' 00:02:04,979'), 'VASYLENKO', 'SEDEJ', 'ATTACK', '&lt;TECNICA&gt;', 'SEOI NAGE', 6, NULL)</v>
      </c>
      <c r="R8172" t="s">
        <v>10327</v>
      </c>
    </row>
    <row r="8173" spans="1:18" hidden="1" x14ac:dyDescent="0.25">
      <c r="A8173" s="7">
        <f>anotacoes!D8173</f>
        <v>40780</v>
      </c>
      <c r="B8173" t="str">
        <f>anotacoes!C8173</f>
        <v>WORLD CHAMPIONSHIPS PARIS 2011</v>
      </c>
      <c r="C8173" t="str">
        <f>anotacoes!E8173</f>
        <v>VASYLENKO</v>
      </c>
      <c r="D8173" t="str">
        <f>anotacoes!F8173</f>
        <v>SEDEJ</v>
      </c>
      <c r="E8173" t="s">
        <v>10325</v>
      </c>
      <c r="F8173">
        <f>anotacoes!A8173</f>
        <v>121</v>
      </c>
      <c r="G8173">
        <f>anotacoes!B8173</f>
        <v>17</v>
      </c>
      <c r="H8173" t="str">
        <f>anotacoes!K8173</f>
        <v xml:space="preserve"> 00:02:04,979</v>
      </c>
      <c r="I8173" t="str">
        <f>anotacoes!L8173</f>
        <v xml:space="preserve"> 00:02:14,862</v>
      </c>
      <c r="J8173" t="str">
        <f>IF(L8173="PAUSE",E8173,IF(anotacoes!G8177=conversao_anotacoes!C8173,conversao_anotacoes!C8173,conversao_anotacoes!D8173))</f>
        <v>VASYLENKO</v>
      </c>
      <c r="K8173" t="str">
        <f t="shared" si="254"/>
        <v>SEDEJ</v>
      </c>
      <c r="L8173" t="str">
        <f>UPPER(anotacoes!H8173)</f>
        <v>GROUNDWORK COMBAT</v>
      </c>
      <c r="M8173" t="str">
        <f>IF(OR(L8173="ATTACK",L8173="FINTA"),"&lt;TECNICA&gt;",UPPER(anotacoes!I8173))</f>
        <v>CONTROL WITH LEGS</v>
      </c>
      <c r="N8173" t="str">
        <f>IF(OR(L8173="ATTACK",L8173="FINTA"),UPPER(anotacoes!I8173),"")</f>
        <v/>
      </c>
      <c r="O8173" s="6" t="str">
        <f>IF(anotacoes!N8173=0,"",anotacoes!N8173)</f>
        <v/>
      </c>
      <c r="P8173" t="str">
        <f>IF(anotacoes!M8173=0,"",UPPER(anotacoes!M8173))</f>
        <v/>
      </c>
      <c r="Q8173" t="str">
        <f t="shared" si="255"/>
        <v>INSERT INTO CONVERSAO_LUTA_ACAO (cd_conversao, id_luta, sequencia, momento_inicio, momento_fim, quem_faz, quem_sofre, acao_tipo, acao, tecnica, direcao, pontuacao) VALUES (1, 121, 17, TRIM(' 00:02:04,979'), TRIM(' 00:02:14,862'), 'VASYLENKO', 'SEDEJ', 'GROUNDWORK COMBAT', 'CONTROL WITH LEGS', NULL, NULL, NULL)</v>
      </c>
      <c r="R8173" t="s">
        <v>10327</v>
      </c>
    </row>
    <row r="8174" spans="1:18" hidden="1" x14ac:dyDescent="0.25">
      <c r="A8174" s="7">
        <f>anotacoes!D8174</f>
        <v>40780</v>
      </c>
      <c r="B8174" t="str">
        <f>anotacoes!C8174</f>
        <v>WORLD CHAMPIONSHIPS PARIS 2011</v>
      </c>
      <c r="C8174" t="str">
        <f>anotacoes!E8174</f>
        <v>VASYLENKO</v>
      </c>
      <c r="D8174" t="str">
        <f>anotacoes!F8174</f>
        <v>SEDEJ</v>
      </c>
      <c r="E8174" t="s">
        <v>10325</v>
      </c>
      <c r="F8174">
        <f>anotacoes!A8174</f>
        <v>121</v>
      </c>
      <c r="G8174">
        <f>anotacoes!B8174</f>
        <v>18</v>
      </c>
      <c r="H8174" t="str">
        <f>anotacoes!K8174</f>
        <v xml:space="preserve"> 00:02:14,862</v>
      </c>
      <c r="I8174" t="str">
        <f>anotacoes!L8174</f>
        <v xml:space="preserve"> 00:02:21,068</v>
      </c>
      <c r="J8174" t="str">
        <f>IF(L8174="PAUSE",E8174,IF(anotacoes!G8178=conversao_anotacoes!C8174,conversao_anotacoes!C8174,conversao_anotacoes!D8174))</f>
        <v>&lt;ARBITRO_DESCONHECIDO&gt;</v>
      </c>
      <c r="K8174" t="str">
        <f t="shared" si="254"/>
        <v/>
      </c>
      <c r="L8174" t="str">
        <f>UPPER(anotacoes!H8174)</f>
        <v>PAUSE</v>
      </c>
      <c r="M8174" t="str">
        <f>IF(OR(L8174="ATTACK",L8174="FINTA"),"&lt;TECNICA&gt;",UPPER(anotacoes!I8174))</f>
        <v>&lt;NAO_CLASSIFICADO&gt;</v>
      </c>
      <c r="N8174" t="str">
        <f>IF(OR(L8174="ATTACK",L8174="FINTA"),UPPER(anotacoes!I8174),"")</f>
        <v/>
      </c>
      <c r="O8174" s="6" t="str">
        <f>IF(anotacoes!N8174=0,"",anotacoes!N8174)</f>
        <v/>
      </c>
      <c r="P8174" t="str">
        <f>IF(anotacoes!M8174=0,"",UPPER(anotacoes!M8174))</f>
        <v/>
      </c>
      <c r="Q8174" t="str">
        <f t="shared" si="255"/>
        <v>INSERT INTO CONVERSAO_LUTA_ACAO (cd_conversao, id_luta, sequencia, momento_inicio, momento_fim, quem_faz, quem_sofre, acao_tipo, acao, tecnica, direcao, pontuacao) VALUES (1, 121, 18, TRIM(' 00:02:14,862'), TRIM(' 00:02:21,068'), '&lt;ARBITRO_DESCONHECIDO&gt;', '', 'PAUSE', '&lt;NAO_CLASSIFICADO&gt;', NULL, NULL, NULL)</v>
      </c>
      <c r="R8174" t="s">
        <v>10327</v>
      </c>
    </row>
    <row r="8175" spans="1:18" hidden="1" x14ac:dyDescent="0.25">
      <c r="A8175" s="7">
        <f>anotacoes!D8175</f>
        <v>40780</v>
      </c>
      <c r="B8175" t="str">
        <f>anotacoes!C8175</f>
        <v>WORLD CHAMPIONSHIPS PARIS 2011</v>
      </c>
      <c r="C8175" t="str">
        <f>anotacoes!E8175</f>
        <v>VASYLENKO</v>
      </c>
      <c r="D8175" t="str">
        <f>anotacoes!F8175</f>
        <v>SEDEJ</v>
      </c>
      <c r="E8175" t="s">
        <v>10325</v>
      </c>
      <c r="F8175">
        <f>anotacoes!A8175</f>
        <v>121</v>
      </c>
      <c r="G8175">
        <f>anotacoes!B8175</f>
        <v>19</v>
      </c>
      <c r="H8175" t="str">
        <f>anotacoes!K8175</f>
        <v xml:space="preserve"> 00:02:21,274</v>
      </c>
      <c r="I8175" t="str">
        <f>anotacoes!L8175</f>
        <v xml:space="preserve"> 00:02:24,410</v>
      </c>
      <c r="J8175" t="str">
        <f>IF(L8175="PAUSE",E8175,IF(anotacoes!G8179=conversao_anotacoes!C8175,conversao_anotacoes!C8175,conversao_anotacoes!D8175))</f>
        <v>VASYLENKO</v>
      </c>
      <c r="K8175" t="str">
        <f t="shared" si="254"/>
        <v>SEDEJ</v>
      </c>
      <c r="L8175" t="str">
        <f>UPPER(anotacoes!H8175)</f>
        <v>DISPLACEMENT</v>
      </c>
      <c r="M8175" t="str">
        <f>IF(OR(L8175="ATTACK",L8175="FINTA"),"&lt;TECNICA&gt;",UPPER(anotacoes!I8175))</f>
        <v>2-3 STEP HESITANT RIGHT</v>
      </c>
      <c r="N8175" t="str">
        <f>IF(OR(L8175="ATTACK",L8175="FINTA"),UPPER(anotacoes!I8175),"")</f>
        <v/>
      </c>
      <c r="O8175" s="6" t="str">
        <f>IF(anotacoes!N8175=0,"",anotacoes!N8175)</f>
        <v/>
      </c>
      <c r="P8175" t="str">
        <f>IF(anotacoes!M8175=0,"",UPPER(anotacoes!M8175))</f>
        <v/>
      </c>
      <c r="Q8175" t="str">
        <f t="shared" si="255"/>
        <v>INSERT INTO CONVERSAO_LUTA_ACAO (cd_conversao, id_luta, sequencia, momento_inicio, momento_fim, quem_faz, quem_sofre, acao_tipo, acao, tecnica, direcao, pontuacao) VALUES (1, 121, 19, TRIM(' 00:02:21,274'), TRIM(' 00:02:24,410'), 'VASYLENKO', 'SEDEJ', 'DISPLACEMENT', '2-3 STEP HESITANT RIGHT', NULL, NULL, NULL)</v>
      </c>
      <c r="R8175" t="s">
        <v>10327</v>
      </c>
    </row>
    <row r="8176" spans="1:18" hidden="1" x14ac:dyDescent="0.25">
      <c r="A8176" s="7">
        <f>anotacoes!D8176</f>
        <v>40780</v>
      </c>
      <c r="B8176" t="str">
        <f>anotacoes!C8176</f>
        <v>WORLD CHAMPIONSHIPS PARIS 2011</v>
      </c>
      <c r="C8176" t="str">
        <f>anotacoes!E8176</f>
        <v>VASYLENKO</v>
      </c>
      <c r="D8176" t="str">
        <f>anotacoes!F8176</f>
        <v>SEDEJ</v>
      </c>
      <c r="E8176" t="s">
        <v>10325</v>
      </c>
      <c r="F8176">
        <f>anotacoes!A8176</f>
        <v>121</v>
      </c>
      <c r="G8176">
        <f>anotacoes!B8176</f>
        <v>20</v>
      </c>
      <c r="H8176" t="str">
        <f>anotacoes!K8176</f>
        <v xml:space="preserve"> 00:02:24,410</v>
      </c>
      <c r="I8176" t="str">
        <f>anotacoes!L8176</f>
        <v xml:space="preserve"> 00:02:26,257</v>
      </c>
      <c r="J8176" t="str">
        <f>IF(L8176="PAUSE",E8176,IF(anotacoes!G8180=conversao_anotacoes!C8176,conversao_anotacoes!C8176,conversao_anotacoes!D8176))</f>
        <v>VASYLENKO</v>
      </c>
      <c r="K8176" t="str">
        <f t="shared" ref="K8176:K8195" si="256">IF(J8176=E8176,"",IF(J8176=C8176,D8176,C8176))</f>
        <v>SEDEJ</v>
      </c>
      <c r="L8176" t="str">
        <f>UPPER(anotacoes!H8176)</f>
        <v>DISPLACEMENT</v>
      </c>
      <c r="M8176" t="str">
        <f>IF(OR(L8176="ATTACK",L8176="FINTA"),"&lt;TECNICA&gt;",UPPER(anotacoes!I8176))</f>
        <v>TRY TO GRIP WITH CONTACT</v>
      </c>
      <c r="N8176" t="str">
        <f>IF(OR(L8176="ATTACK",L8176="FINTA"),UPPER(anotacoes!I8176),"")</f>
        <v/>
      </c>
      <c r="O8176" s="6" t="str">
        <f>IF(anotacoes!N8176=0,"",anotacoes!N8176)</f>
        <v/>
      </c>
      <c r="P8176" t="str">
        <f>IF(anotacoes!M8176=0,"",UPPER(anotacoes!M8176))</f>
        <v/>
      </c>
      <c r="Q8176" t="str">
        <f t="shared" ref="Q8176:Q8195" si="257">CONCATENATE("INSERT INTO CONVERSAO_LUTA_ACAO (cd_conversao, id_luta, sequencia, momento_inicio, momento_fim, quem_faz, quem_sofre, acao_tipo, acao, tecnica, direcao, pontuacao) VALUES (1, ",F8176,", ",G8176,", ","TRIM('",H8176,"')",", ","TRIM('",I8176,"')",", ","'",J8176,"'",", ","'",K8176,"'",", ","'",L8176,"'",", ","'",M8176,"'",", ",IF(N8176="","NULL",CONCATENATE("'",N8176,"'")),", ",IF(O8176="","NULL",O8176),", ",IF(P8176="","NULL",CONCATENATE("'",P8176,"'")),")")</f>
        <v>INSERT INTO CONVERSAO_LUTA_ACAO (cd_conversao, id_luta, sequencia, momento_inicio, momento_fim, quem_faz, quem_sofre, acao_tipo, acao, tecnica, direcao, pontuacao) VALUES (1, 121, 20, TRIM(' 00:02:24,410'), TRIM(' 00:02:26,257'), 'VASYLENKO', 'SEDEJ', 'DISPLACEMENT', 'TRY TO GRIP WITH CONTACT', NULL, NULL, NULL)</v>
      </c>
      <c r="R8176" t="s">
        <v>10327</v>
      </c>
    </row>
    <row r="8177" spans="1:18" hidden="1" x14ac:dyDescent="0.25">
      <c r="A8177" s="7">
        <f>anotacoes!D8177</f>
        <v>40780</v>
      </c>
      <c r="B8177" t="str">
        <f>anotacoes!C8177</f>
        <v>WORLD CHAMPIONSHIPS PARIS 2011</v>
      </c>
      <c r="C8177" t="str">
        <f>anotacoes!E8177</f>
        <v>VASYLENKO</v>
      </c>
      <c r="D8177" t="str">
        <f>anotacoes!F8177</f>
        <v>SEDEJ</v>
      </c>
      <c r="E8177" t="s">
        <v>10325</v>
      </c>
      <c r="F8177">
        <f>anotacoes!A8177</f>
        <v>121</v>
      </c>
      <c r="G8177">
        <f>anotacoes!B8177</f>
        <v>21</v>
      </c>
      <c r="H8177" t="str">
        <f>anotacoes!K8177</f>
        <v xml:space="preserve"> 00:02:26,257</v>
      </c>
      <c r="I8177" t="str">
        <f>anotacoes!L8177</f>
        <v xml:space="preserve"> 00:02:26,647</v>
      </c>
      <c r="J8177" t="str">
        <f>IF(L8177="PAUSE",E8177,IF(anotacoes!G8181=conversao_anotacoes!C8177,conversao_anotacoes!C8177,conversao_anotacoes!D8177))</f>
        <v>VASYLENKO</v>
      </c>
      <c r="K8177" t="str">
        <f t="shared" si="256"/>
        <v>SEDEJ</v>
      </c>
      <c r="L8177" t="str">
        <f>UPPER(anotacoes!H8177)</f>
        <v>GRIP TIME</v>
      </c>
      <c r="M8177" t="str">
        <f>IF(OR(L8177="ATTACK",L8177="FINTA"),"&lt;TECNICA&gt;",UPPER(anotacoes!I8177))</f>
        <v>RIGHT SLEEVE</v>
      </c>
      <c r="N8177" t="str">
        <f>IF(OR(L8177="ATTACK",L8177="FINTA"),UPPER(anotacoes!I8177),"")</f>
        <v/>
      </c>
      <c r="O8177" s="6" t="str">
        <f>IF(anotacoes!N8177=0,"",anotacoes!N8177)</f>
        <v/>
      </c>
      <c r="P8177" t="str">
        <f>IF(anotacoes!M8177=0,"",UPPER(anotacoes!M8177))</f>
        <v/>
      </c>
      <c r="Q8177" t="str">
        <f t="shared" si="257"/>
        <v>INSERT INTO CONVERSAO_LUTA_ACAO (cd_conversao, id_luta, sequencia, momento_inicio, momento_fim, quem_faz, quem_sofre, acao_tipo, acao, tecnica, direcao, pontuacao) VALUES (1, 121, 21, TRIM(' 00:02:26,257'), TRIM(' 00:02:26,647'), 'VASYLENKO', 'SEDEJ', 'GRIP TIME', 'RIGHT SLEEVE', NULL, NULL, NULL)</v>
      </c>
      <c r="R8177" t="s">
        <v>10327</v>
      </c>
    </row>
    <row r="8178" spans="1:18" hidden="1" x14ac:dyDescent="0.25">
      <c r="A8178" s="7">
        <f>anotacoes!D8178</f>
        <v>40780</v>
      </c>
      <c r="B8178" t="str">
        <f>anotacoes!C8178</f>
        <v>WORLD CHAMPIONSHIPS PARIS 2011</v>
      </c>
      <c r="C8178" t="str">
        <f>anotacoes!E8178</f>
        <v>VASYLENKO</v>
      </c>
      <c r="D8178" t="str">
        <f>anotacoes!F8178</f>
        <v>SEDEJ</v>
      </c>
      <c r="E8178" t="s">
        <v>10325</v>
      </c>
      <c r="F8178">
        <f>anotacoes!A8178</f>
        <v>121</v>
      </c>
      <c r="G8178">
        <f>anotacoes!B8178</f>
        <v>22</v>
      </c>
      <c r="H8178" t="str">
        <f>anotacoes!K8178</f>
        <v xml:space="preserve"> 00:02:26,647</v>
      </c>
      <c r="I8178" t="str">
        <f>anotacoes!L8178</f>
        <v xml:space="preserve"> 00:02:28,511</v>
      </c>
      <c r="J8178" t="str">
        <f>IF(L8178="PAUSE",E8178,IF(anotacoes!G8182=conversao_anotacoes!C8178,conversao_anotacoes!C8178,conversao_anotacoes!D8178))</f>
        <v>VASYLENKO</v>
      </c>
      <c r="K8178" t="str">
        <f t="shared" si="256"/>
        <v>SEDEJ</v>
      </c>
      <c r="L8178" t="str">
        <f>UPPER(anotacoes!H8178)</f>
        <v>ATTACK</v>
      </c>
      <c r="M8178" t="str">
        <f>IF(OR(L8178="ATTACK",L8178="FINTA"),"&lt;TECNICA&gt;",UPPER(anotacoes!I8178))</f>
        <v>&lt;TECNICA&gt;</v>
      </c>
      <c r="N8178" t="str">
        <f>IF(OR(L8178="ATTACK",L8178="FINTA"),UPPER(anotacoes!I8178),"")</f>
        <v>HARAI GOSHI MAKIKOMI</v>
      </c>
      <c r="O8178" s="6">
        <f>IF(anotacoes!N8178=0,"",anotacoes!N8178)</f>
        <v>6</v>
      </c>
      <c r="P8178" t="str">
        <f>IF(anotacoes!M8178=0,"",UPPER(anotacoes!M8178))</f>
        <v/>
      </c>
      <c r="Q8178" t="str">
        <f t="shared" si="257"/>
        <v>INSERT INTO CONVERSAO_LUTA_ACAO (cd_conversao, id_luta, sequencia, momento_inicio, momento_fim, quem_faz, quem_sofre, acao_tipo, acao, tecnica, direcao, pontuacao) VALUES (1, 121, 22, TRIM(' 00:02:26,647'), TRIM(' 00:02:28,511'), 'VASYLENKO', 'SEDEJ', 'ATTACK', '&lt;TECNICA&gt;', 'HARAI GOSHI MAKIKOMI', 6, NULL)</v>
      </c>
      <c r="R8178" t="s">
        <v>10327</v>
      </c>
    </row>
    <row r="8179" spans="1:18" hidden="1" x14ac:dyDescent="0.25">
      <c r="A8179" s="7">
        <f>anotacoes!D8179</f>
        <v>40780</v>
      </c>
      <c r="B8179" t="str">
        <f>anotacoes!C8179</f>
        <v>WORLD CHAMPIONSHIPS PARIS 2011</v>
      </c>
      <c r="C8179" t="str">
        <f>anotacoes!E8179</f>
        <v>VASYLENKO</v>
      </c>
      <c r="D8179" t="str">
        <f>anotacoes!F8179</f>
        <v>SEDEJ</v>
      </c>
      <c r="E8179" t="s">
        <v>10325</v>
      </c>
      <c r="F8179">
        <f>anotacoes!A8179</f>
        <v>121</v>
      </c>
      <c r="G8179">
        <f>anotacoes!B8179</f>
        <v>23</v>
      </c>
      <c r="H8179" t="str">
        <f>anotacoes!K8179</f>
        <v xml:space="preserve"> 00:02:28,511</v>
      </c>
      <c r="I8179" t="str">
        <f>anotacoes!L8179</f>
        <v xml:space="preserve"> 00:03:22,840</v>
      </c>
      <c r="J8179" t="str">
        <f>IF(L8179="PAUSE",E8179,IF(anotacoes!G8183=conversao_anotacoes!C8179,conversao_anotacoes!C8179,conversao_anotacoes!D8179))</f>
        <v>VASYLENKO</v>
      </c>
      <c r="K8179" t="str">
        <f t="shared" si="256"/>
        <v>SEDEJ</v>
      </c>
      <c r="L8179" t="str">
        <f>UPPER(anotacoes!H8179)</f>
        <v>GROUNDWORK COMBAT</v>
      </c>
      <c r="M8179" t="str">
        <f>IF(OR(L8179="ATTACK",L8179="FINTA"),"&lt;TECNICA&gt;",UPPER(anotacoes!I8179))</f>
        <v>DEFENSIVE POSITION</v>
      </c>
      <c r="N8179" t="str">
        <f>IF(OR(L8179="ATTACK",L8179="FINTA"),UPPER(anotacoes!I8179),"")</f>
        <v/>
      </c>
      <c r="O8179" s="6" t="str">
        <f>IF(anotacoes!N8179=0,"",anotacoes!N8179)</f>
        <v/>
      </c>
      <c r="P8179" t="str">
        <f>IF(anotacoes!M8179=0,"",UPPER(anotacoes!M8179))</f>
        <v/>
      </c>
      <c r="Q8179" t="str">
        <f t="shared" si="257"/>
        <v>INSERT INTO CONVERSAO_LUTA_ACAO (cd_conversao, id_luta, sequencia, momento_inicio, momento_fim, quem_faz, quem_sofre, acao_tipo, acao, tecnica, direcao, pontuacao) VALUES (1, 121, 23, TRIM(' 00:02:28,511'), TRIM(' 00:03:22,840'), 'VASYLENKO', 'SEDEJ', 'GROUNDWORK COMBAT', 'DEFENSIVE POSITION', NULL, NULL, NULL)</v>
      </c>
      <c r="R8179" t="s">
        <v>10327</v>
      </c>
    </row>
    <row r="8180" spans="1:18" hidden="1" x14ac:dyDescent="0.25">
      <c r="A8180" s="7">
        <f>anotacoes!D8180</f>
        <v>40780</v>
      </c>
      <c r="B8180" t="str">
        <f>anotacoes!C8180</f>
        <v>WORLD CHAMPIONSHIPS PARIS 2011</v>
      </c>
      <c r="C8180" t="str">
        <f>anotacoes!E8180</f>
        <v>VASYLENKO</v>
      </c>
      <c r="D8180" t="str">
        <f>anotacoes!F8180</f>
        <v>SEDEJ</v>
      </c>
      <c r="E8180" t="s">
        <v>10325</v>
      </c>
      <c r="F8180">
        <f>anotacoes!A8180</f>
        <v>121</v>
      </c>
      <c r="G8180">
        <f>anotacoes!B8180</f>
        <v>24</v>
      </c>
      <c r="H8180" t="str">
        <f>anotacoes!K8180</f>
        <v xml:space="preserve"> 00:03:23,024</v>
      </c>
      <c r="I8180" t="str">
        <f>anotacoes!L8180</f>
        <v xml:space="preserve"> 00:03:30,386</v>
      </c>
      <c r="J8180" t="str">
        <f>IF(L8180="PAUSE",E8180,IF(anotacoes!G8184=conversao_anotacoes!C8180,conversao_anotacoes!C8180,conversao_anotacoes!D8180))</f>
        <v>&lt;ARBITRO_DESCONHECIDO&gt;</v>
      </c>
      <c r="K8180" t="str">
        <f t="shared" si="256"/>
        <v/>
      </c>
      <c r="L8180" t="str">
        <f>UPPER(anotacoes!H8180)</f>
        <v>PAUSE</v>
      </c>
      <c r="M8180" t="str">
        <f>IF(OR(L8180="ATTACK",L8180="FINTA"),"&lt;TECNICA&gt;",UPPER(anotacoes!I8180))</f>
        <v>&lt;NAO_CLASSIFICADO&gt;</v>
      </c>
      <c r="N8180" t="str">
        <f>IF(OR(L8180="ATTACK",L8180="FINTA"),UPPER(anotacoes!I8180),"")</f>
        <v/>
      </c>
      <c r="O8180" s="6" t="str">
        <f>IF(anotacoes!N8180=0,"",anotacoes!N8180)</f>
        <v/>
      </c>
      <c r="P8180" t="str">
        <f>IF(anotacoes!M8180=0,"",UPPER(anotacoes!M8180))</f>
        <v/>
      </c>
      <c r="Q8180" t="str">
        <f t="shared" si="257"/>
        <v>INSERT INTO CONVERSAO_LUTA_ACAO (cd_conversao, id_luta, sequencia, momento_inicio, momento_fim, quem_faz, quem_sofre, acao_tipo, acao, tecnica, direcao, pontuacao) VALUES (1, 121, 24, TRIM(' 00:03:23,024'), TRIM(' 00:03:30,386'), '&lt;ARBITRO_DESCONHECIDO&gt;', '', 'PAUSE', '&lt;NAO_CLASSIFICADO&gt;', NULL, NULL, NULL)</v>
      </c>
      <c r="R8180" t="s">
        <v>10327</v>
      </c>
    </row>
    <row r="8181" spans="1:18" hidden="1" x14ac:dyDescent="0.25">
      <c r="A8181" s="7">
        <f>anotacoes!D8181</f>
        <v>40780</v>
      </c>
      <c r="B8181" t="str">
        <f>anotacoes!C8181</f>
        <v>WORLD CHAMPIONSHIPS PARIS 2011</v>
      </c>
      <c r="C8181" t="str">
        <f>anotacoes!E8181</f>
        <v>VASYLENKO</v>
      </c>
      <c r="D8181" t="str">
        <f>anotacoes!F8181</f>
        <v>SEDEJ</v>
      </c>
      <c r="E8181" t="s">
        <v>10325</v>
      </c>
      <c r="F8181">
        <f>anotacoes!A8181</f>
        <v>121</v>
      </c>
      <c r="G8181">
        <f>anotacoes!B8181</f>
        <v>25</v>
      </c>
      <c r="H8181" t="str">
        <f>anotacoes!K8181</f>
        <v xml:space="preserve"> 00:03:30,558</v>
      </c>
      <c r="I8181" t="str">
        <f>anotacoes!L8181</f>
        <v xml:space="preserve"> 00:03:33,914</v>
      </c>
      <c r="J8181" t="str">
        <f>IF(L8181="PAUSE",E8181,IF(anotacoes!G8185=conversao_anotacoes!C8181,conversao_anotacoes!C8181,conversao_anotacoes!D8181))</f>
        <v>VASYLENKO</v>
      </c>
      <c r="K8181" t="str">
        <f t="shared" si="256"/>
        <v>SEDEJ</v>
      </c>
      <c r="L8181" t="str">
        <f>UPPER(anotacoes!H8181)</f>
        <v>DISPLACEMENT</v>
      </c>
      <c r="M8181" t="str">
        <f>IF(OR(L8181="ATTACK",L8181="FINTA"),"&lt;TECNICA&gt;",UPPER(anotacoes!I8181))</f>
        <v>2-3 STEP HESITANT RIGHT</v>
      </c>
      <c r="N8181" t="str">
        <f>IF(OR(L8181="ATTACK",L8181="FINTA"),UPPER(anotacoes!I8181),"")</f>
        <v/>
      </c>
      <c r="O8181" s="6" t="str">
        <f>IF(anotacoes!N8181=0,"",anotacoes!N8181)</f>
        <v/>
      </c>
      <c r="P8181" t="str">
        <f>IF(anotacoes!M8181=0,"",UPPER(anotacoes!M8181))</f>
        <v/>
      </c>
      <c r="Q8181" t="str">
        <f t="shared" si="257"/>
        <v>INSERT INTO CONVERSAO_LUTA_ACAO (cd_conversao, id_luta, sequencia, momento_inicio, momento_fim, quem_faz, quem_sofre, acao_tipo, acao, tecnica, direcao, pontuacao) VALUES (1, 121, 25, TRIM(' 00:03:30,558'), TRIM(' 00:03:33,914'), 'VASYLENKO', 'SEDEJ', 'DISPLACEMENT', '2-3 STEP HESITANT RIGHT', NULL, NULL, NULL)</v>
      </c>
      <c r="R8181" t="s">
        <v>10327</v>
      </c>
    </row>
    <row r="8182" spans="1:18" hidden="1" x14ac:dyDescent="0.25">
      <c r="A8182" s="7">
        <f>anotacoes!D8182</f>
        <v>40780</v>
      </c>
      <c r="B8182" t="str">
        <f>anotacoes!C8182</f>
        <v>WORLD CHAMPIONSHIPS PARIS 2011</v>
      </c>
      <c r="C8182" t="str">
        <f>anotacoes!E8182</f>
        <v>VASYLENKO</v>
      </c>
      <c r="D8182" t="str">
        <f>anotacoes!F8182</f>
        <v>SEDEJ</v>
      </c>
      <c r="E8182" t="s">
        <v>10325</v>
      </c>
      <c r="F8182">
        <f>anotacoes!A8182</f>
        <v>121</v>
      </c>
      <c r="G8182">
        <f>anotacoes!B8182</f>
        <v>26</v>
      </c>
      <c r="H8182" t="str">
        <f>anotacoes!K8182</f>
        <v xml:space="preserve"> 00:03:33,914</v>
      </c>
      <c r="I8182" t="str">
        <f>anotacoes!L8182</f>
        <v xml:space="preserve"> 00:03:45,418</v>
      </c>
      <c r="J8182" t="str">
        <f>IF(L8182="PAUSE",E8182,IF(anotacoes!G8186=conversao_anotacoes!C8182,conversao_anotacoes!C8182,conversao_anotacoes!D8182))</f>
        <v>VASYLENKO</v>
      </c>
      <c r="K8182" t="str">
        <f t="shared" si="256"/>
        <v>SEDEJ</v>
      </c>
      <c r="L8182" t="str">
        <f>UPPER(anotacoes!H8182)</f>
        <v>GRIP TIME</v>
      </c>
      <c r="M8182" t="str">
        <f>IF(OR(L8182="ATTACK",L8182="FINTA"),"&lt;TECNICA&gt;",UPPER(anotacoes!I8182))</f>
        <v>LEFT COLLAR RIGHT SLEEVE</v>
      </c>
      <c r="N8182" t="str">
        <f>IF(OR(L8182="ATTACK",L8182="FINTA"),UPPER(anotacoes!I8182),"")</f>
        <v/>
      </c>
      <c r="O8182" s="6" t="str">
        <f>IF(anotacoes!N8182=0,"",anotacoes!N8182)</f>
        <v/>
      </c>
      <c r="P8182" t="str">
        <f>IF(anotacoes!M8182=0,"",UPPER(anotacoes!M8182))</f>
        <v/>
      </c>
      <c r="Q8182" t="str">
        <f t="shared" si="257"/>
        <v>INSERT INTO CONVERSAO_LUTA_ACAO (cd_conversao, id_luta, sequencia, momento_inicio, momento_fim, quem_faz, quem_sofre, acao_tipo, acao, tecnica, direcao, pontuacao) VALUES (1, 121, 26, TRIM(' 00:03:33,914'), TRIM(' 00:03:45,418'), 'VASYLENKO', 'SEDEJ', 'GRIP TIME', 'LEFT COLLAR RIGHT SLEEVE', NULL, NULL, NULL)</v>
      </c>
      <c r="R8182" t="s">
        <v>10327</v>
      </c>
    </row>
    <row r="8183" spans="1:18" hidden="1" x14ac:dyDescent="0.25">
      <c r="A8183" s="7">
        <f>anotacoes!D8183</f>
        <v>40780</v>
      </c>
      <c r="B8183" t="str">
        <f>anotacoes!C8183</f>
        <v>WORLD CHAMPIONSHIPS PARIS 2011</v>
      </c>
      <c r="C8183" t="str">
        <f>anotacoes!E8183</f>
        <v>VASYLENKO</v>
      </c>
      <c r="D8183" t="str">
        <f>anotacoes!F8183</f>
        <v>SEDEJ</v>
      </c>
      <c r="E8183" t="s">
        <v>10325</v>
      </c>
      <c r="F8183">
        <f>anotacoes!A8183</f>
        <v>121</v>
      </c>
      <c r="G8183">
        <f>anotacoes!B8183</f>
        <v>27</v>
      </c>
      <c r="H8183" t="str">
        <f>anotacoes!K8183</f>
        <v xml:space="preserve"> 00:03:45,602</v>
      </c>
      <c r="I8183" t="str">
        <f>anotacoes!L8183</f>
        <v xml:space="preserve"> 00:03:55,947</v>
      </c>
      <c r="J8183" t="str">
        <f>IF(L8183="PAUSE",E8183,IF(anotacoes!G8187=conversao_anotacoes!C8183,conversao_anotacoes!C8183,conversao_anotacoes!D8183))</f>
        <v>VASYLENKO</v>
      </c>
      <c r="K8183" t="str">
        <f t="shared" si="256"/>
        <v>SEDEJ</v>
      </c>
      <c r="L8183" t="str">
        <f>UPPER(anotacoes!H8183)</f>
        <v>DISPLACEMENT</v>
      </c>
      <c r="M8183" t="str">
        <f>IF(OR(L8183="ATTACK",L8183="FINTA"),"&lt;TECNICA&gt;",UPPER(anotacoes!I8183))</f>
        <v>TRY TO GRIP WITH CONTACT</v>
      </c>
      <c r="N8183" t="str">
        <f>IF(OR(L8183="ATTACK",L8183="FINTA"),UPPER(anotacoes!I8183),"")</f>
        <v/>
      </c>
      <c r="O8183" s="6" t="str">
        <f>IF(anotacoes!N8183=0,"",anotacoes!N8183)</f>
        <v/>
      </c>
      <c r="P8183" t="str">
        <f>IF(anotacoes!M8183=0,"",UPPER(anotacoes!M8183))</f>
        <v/>
      </c>
      <c r="Q8183" t="str">
        <f t="shared" si="257"/>
        <v>INSERT INTO CONVERSAO_LUTA_ACAO (cd_conversao, id_luta, sequencia, momento_inicio, momento_fim, quem_faz, quem_sofre, acao_tipo, acao, tecnica, direcao, pontuacao) VALUES (1, 121, 27, TRIM(' 00:03:45,602'), TRIM(' 00:03:55,947'), 'VASYLENKO', 'SEDEJ', 'DISPLACEMENT', 'TRY TO GRIP WITH CONTACT', NULL, NULL, NULL)</v>
      </c>
      <c r="R8183" t="s">
        <v>10327</v>
      </c>
    </row>
    <row r="8184" spans="1:18" hidden="1" x14ac:dyDescent="0.25">
      <c r="A8184" s="7">
        <f>anotacoes!D8184</f>
        <v>40780</v>
      </c>
      <c r="B8184" t="str">
        <f>anotacoes!C8184</f>
        <v>WORLD CHAMPIONSHIPS PARIS 2011</v>
      </c>
      <c r="C8184" t="str">
        <f>anotacoes!E8184</f>
        <v>VASYLENKO</v>
      </c>
      <c r="D8184" t="str">
        <f>anotacoes!F8184</f>
        <v>SEDEJ</v>
      </c>
      <c r="E8184" t="s">
        <v>10325</v>
      </c>
      <c r="F8184">
        <f>anotacoes!A8184</f>
        <v>121</v>
      </c>
      <c r="G8184">
        <f>anotacoes!B8184</f>
        <v>28</v>
      </c>
      <c r="H8184" t="str">
        <f>anotacoes!K8184</f>
        <v xml:space="preserve"> 00:03:55,947</v>
      </c>
      <c r="I8184" t="str">
        <f>anotacoes!L8184</f>
        <v xml:space="preserve"> 00:03:58,298</v>
      </c>
      <c r="J8184" t="str">
        <f>IF(L8184="PAUSE",E8184,IF(anotacoes!G8188=conversao_anotacoes!C8184,conversao_anotacoes!C8184,conversao_anotacoes!D8184))</f>
        <v>VASYLENKO</v>
      </c>
      <c r="K8184" t="str">
        <f t="shared" si="256"/>
        <v>SEDEJ</v>
      </c>
      <c r="L8184" t="str">
        <f>UPPER(anotacoes!H8184)</f>
        <v>DEFENSE</v>
      </c>
      <c r="M8184" t="str">
        <f>IF(OR(L8184="ATTACK",L8184="FINTA"),"&lt;TECNICA&gt;",UPPER(anotacoes!I8184))</f>
        <v>TAE-SABAKI RIGHT INCLINED</v>
      </c>
      <c r="N8184" t="str">
        <f>IF(OR(L8184="ATTACK",L8184="FINTA"),UPPER(anotacoes!I8184),"")</f>
        <v/>
      </c>
      <c r="O8184" s="6" t="str">
        <f>IF(anotacoes!N8184=0,"",anotacoes!N8184)</f>
        <v/>
      </c>
      <c r="P8184" t="str">
        <f>IF(anotacoes!M8184=0,"",UPPER(anotacoes!M8184))</f>
        <v/>
      </c>
      <c r="Q8184" t="str">
        <f t="shared" si="257"/>
        <v>INSERT INTO CONVERSAO_LUTA_ACAO (cd_conversao, id_luta, sequencia, momento_inicio, momento_fim, quem_faz, quem_sofre, acao_tipo, acao, tecnica, direcao, pontuacao) VALUES (1, 121, 28, TRIM(' 00:03:55,947'), TRIM(' 00:03:58,298'), 'VASYLENKO', 'SEDEJ', 'DEFENSE', 'TAE-SABAKI RIGHT INCLINED', NULL, NULL, NULL)</v>
      </c>
      <c r="R8184" t="s">
        <v>10327</v>
      </c>
    </row>
    <row r="8185" spans="1:18" hidden="1" x14ac:dyDescent="0.25">
      <c r="A8185" s="7">
        <f>anotacoes!D8185</f>
        <v>40780</v>
      </c>
      <c r="B8185" t="str">
        <f>anotacoes!C8185</f>
        <v>WORLD CHAMPIONSHIPS PARIS 2011</v>
      </c>
      <c r="C8185" t="str">
        <f>anotacoes!E8185</f>
        <v>VASYLENKO</v>
      </c>
      <c r="D8185" t="str">
        <f>anotacoes!F8185</f>
        <v>SEDEJ</v>
      </c>
      <c r="E8185" t="s">
        <v>10325</v>
      </c>
      <c r="F8185">
        <f>anotacoes!A8185</f>
        <v>121</v>
      </c>
      <c r="G8185">
        <f>anotacoes!B8185</f>
        <v>29</v>
      </c>
      <c r="H8185" t="str">
        <f>anotacoes!K8185</f>
        <v xml:space="preserve"> 00:03:58,469</v>
      </c>
      <c r="I8185" t="str">
        <f>anotacoes!L8185</f>
        <v xml:space="preserve"> 00:04:06,233</v>
      </c>
      <c r="J8185" t="str">
        <f>IF(L8185="PAUSE",E8185,IF(anotacoes!G8189=conversao_anotacoes!C8185,conversao_anotacoes!C8185,conversao_anotacoes!D8185))</f>
        <v>VASYLENKO</v>
      </c>
      <c r="K8185" t="str">
        <f t="shared" si="256"/>
        <v>SEDEJ</v>
      </c>
      <c r="L8185" t="str">
        <f>UPPER(anotacoes!H8185)</f>
        <v>GROUNDWORK COMBAT</v>
      </c>
      <c r="M8185" t="str">
        <f>IF(OR(L8185="ATTACK",L8185="FINTA"),"&lt;TECNICA&gt;",UPPER(anotacoes!I8185))</f>
        <v>TRYING TO ATTACK</v>
      </c>
      <c r="N8185" t="str">
        <f>IF(OR(L8185="ATTACK",L8185="FINTA"),UPPER(anotacoes!I8185),"")</f>
        <v/>
      </c>
      <c r="O8185" s="6" t="str">
        <f>IF(anotacoes!N8185=0,"",anotacoes!N8185)</f>
        <v/>
      </c>
      <c r="P8185" t="str">
        <f>IF(anotacoes!M8185=0,"",UPPER(anotacoes!M8185))</f>
        <v/>
      </c>
      <c r="Q8185" t="str">
        <f t="shared" si="257"/>
        <v>INSERT INTO CONVERSAO_LUTA_ACAO (cd_conversao, id_luta, sequencia, momento_inicio, momento_fim, quem_faz, quem_sofre, acao_tipo, acao, tecnica, direcao, pontuacao) VALUES (1, 121, 29, TRIM(' 00:03:58,469'), TRIM(' 00:04:06,233'), 'VASYLENKO', 'SEDEJ', 'GROUNDWORK COMBAT', 'TRYING TO ATTACK', NULL, NULL, NULL)</v>
      </c>
      <c r="R8185" t="s">
        <v>10327</v>
      </c>
    </row>
    <row r="8186" spans="1:18" hidden="1" x14ac:dyDescent="0.25">
      <c r="A8186" s="7">
        <f>anotacoes!D8186</f>
        <v>40780</v>
      </c>
      <c r="B8186" t="str">
        <f>anotacoes!C8186</f>
        <v>WORLD CHAMPIONSHIPS PARIS 2011</v>
      </c>
      <c r="C8186" t="str">
        <f>anotacoes!E8186</f>
        <v>VASYLENKO</v>
      </c>
      <c r="D8186" t="str">
        <f>anotacoes!F8186</f>
        <v>SEDEJ</v>
      </c>
      <c r="E8186" t="s">
        <v>10325</v>
      </c>
      <c r="F8186">
        <f>anotacoes!A8186</f>
        <v>121</v>
      </c>
      <c r="G8186">
        <f>anotacoes!B8186</f>
        <v>30</v>
      </c>
      <c r="H8186" t="str">
        <f>anotacoes!K8186</f>
        <v xml:space="preserve"> 00:04:06,407</v>
      </c>
      <c r="I8186" t="str">
        <f>anotacoes!L8186</f>
        <v xml:space="preserve"> 00:04:12,523</v>
      </c>
      <c r="J8186" t="str">
        <f>IF(L8186="PAUSE",E8186,IF(anotacoes!G8190=conversao_anotacoes!C8186,conversao_anotacoes!C8186,conversao_anotacoes!D8186))</f>
        <v>&lt;ARBITRO_DESCONHECIDO&gt;</v>
      </c>
      <c r="K8186" t="str">
        <f t="shared" si="256"/>
        <v/>
      </c>
      <c r="L8186" t="str">
        <f>UPPER(anotacoes!H8186)</f>
        <v>PAUSE</v>
      </c>
      <c r="M8186" t="str">
        <f>IF(OR(L8186="ATTACK",L8186="FINTA"),"&lt;TECNICA&gt;",UPPER(anotacoes!I8186))</f>
        <v>&lt;NAO_CLASSIFICADO&gt;</v>
      </c>
      <c r="N8186" t="str">
        <f>IF(OR(L8186="ATTACK",L8186="FINTA"),UPPER(anotacoes!I8186),"")</f>
        <v/>
      </c>
      <c r="O8186" s="6" t="str">
        <f>IF(anotacoes!N8186=0,"",anotacoes!N8186)</f>
        <v/>
      </c>
      <c r="P8186" t="str">
        <f>IF(anotacoes!M8186=0,"",UPPER(anotacoes!M8186))</f>
        <v/>
      </c>
      <c r="Q8186" t="str">
        <f t="shared" si="257"/>
        <v>INSERT INTO CONVERSAO_LUTA_ACAO (cd_conversao, id_luta, sequencia, momento_inicio, momento_fim, quem_faz, quem_sofre, acao_tipo, acao, tecnica, direcao, pontuacao) VALUES (1, 121, 30, TRIM(' 00:04:06,407'), TRIM(' 00:04:12,523'), '&lt;ARBITRO_DESCONHECIDO&gt;', '', 'PAUSE', '&lt;NAO_CLASSIFICADO&gt;', NULL, NULL, NULL)</v>
      </c>
      <c r="R8186" t="s">
        <v>10327</v>
      </c>
    </row>
    <row r="8187" spans="1:18" hidden="1" x14ac:dyDescent="0.25">
      <c r="A8187" s="7">
        <f>anotacoes!D8187</f>
        <v>40780</v>
      </c>
      <c r="B8187" t="str">
        <f>anotacoes!C8187</f>
        <v>WORLD CHAMPIONSHIPS PARIS 2011</v>
      </c>
      <c r="C8187" t="str">
        <f>anotacoes!E8187</f>
        <v>VASYLENKO</v>
      </c>
      <c r="D8187" t="str">
        <f>anotacoes!F8187</f>
        <v>SEDEJ</v>
      </c>
      <c r="E8187" t="s">
        <v>10325</v>
      </c>
      <c r="F8187">
        <f>anotacoes!A8187</f>
        <v>121</v>
      </c>
      <c r="G8187">
        <f>anotacoes!B8187</f>
        <v>31</v>
      </c>
      <c r="H8187" t="str">
        <f>anotacoes!K8187</f>
        <v xml:space="preserve"> 00:04:12,696</v>
      </c>
      <c r="I8187" t="str">
        <f>anotacoes!L8187</f>
        <v xml:space="preserve"> 00:04:16,332</v>
      </c>
      <c r="J8187" t="str">
        <f>IF(L8187="PAUSE",E8187,IF(anotacoes!G8191=conversao_anotacoes!C8187,conversao_anotacoes!C8187,conversao_anotacoes!D8187))</f>
        <v>VASYLENKO</v>
      </c>
      <c r="K8187" t="str">
        <f t="shared" si="256"/>
        <v>SEDEJ</v>
      </c>
      <c r="L8187" t="str">
        <f>UPPER(anotacoes!H8187)</f>
        <v>DISPLACEMENT</v>
      </c>
      <c r="M8187" t="str">
        <f>IF(OR(L8187="ATTACK",L8187="FINTA"),"&lt;TECNICA&gt;",UPPER(anotacoes!I8187))</f>
        <v>2-3 STEP HESITANT RIGHT</v>
      </c>
      <c r="N8187" t="str">
        <f>IF(OR(L8187="ATTACK",L8187="FINTA"),UPPER(anotacoes!I8187),"")</f>
        <v/>
      </c>
      <c r="O8187" s="6" t="str">
        <f>IF(anotacoes!N8187=0,"",anotacoes!N8187)</f>
        <v/>
      </c>
      <c r="P8187" t="str">
        <f>IF(anotacoes!M8187=0,"",UPPER(anotacoes!M8187))</f>
        <v/>
      </c>
      <c r="Q8187" t="str">
        <f t="shared" si="257"/>
        <v>INSERT INTO CONVERSAO_LUTA_ACAO (cd_conversao, id_luta, sequencia, momento_inicio, momento_fim, quem_faz, quem_sofre, acao_tipo, acao, tecnica, direcao, pontuacao) VALUES (1, 121, 31, TRIM(' 00:04:12,696'), TRIM(' 00:04:16,332'), 'VASYLENKO', 'SEDEJ', 'DISPLACEMENT', '2-3 STEP HESITANT RIGHT', NULL, NULL, NULL)</v>
      </c>
      <c r="R8187" t="s">
        <v>10327</v>
      </c>
    </row>
    <row r="8188" spans="1:18" hidden="1" x14ac:dyDescent="0.25">
      <c r="A8188" s="7">
        <f>anotacoes!D8188</f>
        <v>40780</v>
      </c>
      <c r="B8188" t="str">
        <f>anotacoes!C8188</f>
        <v>WORLD CHAMPIONSHIPS PARIS 2011</v>
      </c>
      <c r="C8188" t="str">
        <f>anotacoes!E8188</f>
        <v>VASYLENKO</v>
      </c>
      <c r="D8188" t="str">
        <f>anotacoes!F8188</f>
        <v>SEDEJ</v>
      </c>
      <c r="E8188" t="s">
        <v>10325</v>
      </c>
      <c r="F8188">
        <f>anotacoes!A8188</f>
        <v>121</v>
      </c>
      <c r="G8188">
        <f>anotacoes!B8188</f>
        <v>32</v>
      </c>
      <c r="H8188" t="str">
        <f>anotacoes!K8188</f>
        <v xml:space="preserve"> 00:04:16,520</v>
      </c>
      <c r="I8188" t="str">
        <f>anotacoes!L8188</f>
        <v xml:space="preserve"> 00:05:00,932</v>
      </c>
      <c r="J8188" t="str">
        <f>IF(L8188="PAUSE",E8188,IF(anotacoes!G8192=conversao_anotacoes!C8188,conversao_anotacoes!C8188,conversao_anotacoes!D8188))</f>
        <v>VASYLENKO</v>
      </c>
      <c r="K8188" t="str">
        <f t="shared" si="256"/>
        <v>SEDEJ</v>
      </c>
      <c r="L8188" t="str">
        <f>UPPER(anotacoes!H8188)</f>
        <v>DISPLACEMENT</v>
      </c>
      <c r="M8188" t="str">
        <f>IF(OR(L8188="ATTACK",L8188="FINTA"),"&lt;TECNICA&gt;",UPPER(anotacoes!I8188))</f>
        <v>TRY TO GRIP WITH CONTACT</v>
      </c>
      <c r="N8188" t="str">
        <f>IF(OR(L8188="ATTACK",L8188="FINTA"),UPPER(anotacoes!I8188),"")</f>
        <v/>
      </c>
      <c r="O8188" s="6" t="str">
        <f>IF(anotacoes!N8188=0,"",anotacoes!N8188)</f>
        <v/>
      </c>
      <c r="P8188" t="str">
        <f>IF(anotacoes!M8188=0,"",UPPER(anotacoes!M8188))</f>
        <v/>
      </c>
      <c r="Q8188" t="str">
        <f t="shared" si="257"/>
        <v>INSERT INTO CONVERSAO_LUTA_ACAO (cd_conversao, id_luta, sequencia, momento_inicio, momento_fim, quem_faz, quem_sofre, acao_tipo, acao, tecnica, direcao, pontuacao) VALUES (1, 121, 32, TRIM(' 00:04:16,520'), TRIM(' 00:05:00,932'), 'VASYLENKO', 'SEDEJ', 'DISPLACEMENT', 'TRY TO GRIP WITH CONTACT', NULL, NULL, NULL)</v>
      </c>
      <c r="R8188" t="s">
        <v>10327</v>
      </c>
    </row>
    <row r="8189" spans="1:18" hidden="1" x14ac:dyDescent="0.25">
      <c r="A8189" s="7">
        <f>anotacoes!D8189</f>
        <v>40780</v>
      </c>
      <c r="B8189" t="str">
        <f>anotacoes!C8189</f>
        <v>WORLD CHAMPIONSHIPS PARIS 2011</v>
      </c>
      <c r="C8189" t="str">
        <f>anotacoes!E8189</f>
        <v>VASYLENKO</v>
      </c>
      <c r="D8189" t="str">
        <f>anotacoes!F8189</f>
        <v>SEDEJ</v>
      </c>
      <c r="E8189" t="s">
        <v>10325</v>
      </c>
      <c r="F8189">
        <f>anotacoes!A8189</f>
        <v>121</v>
      </c>
      <c r="G8189">
        <f>anotacoes!B8189</f>
        <v>33</v>
      </c>
      <c r="H8189" t="str">
        <f>anotacoes!K8189</f>
        <v xml:space="preserve"> 00:05:00,932</v>
      </c>
      <c r="I8189" t="str">
        <f>anotacoes!L8189</f>
        <v xml:space="preserve"> 00:05:03,179</v>
      </c>
      <c r="J8189" t="str">
        <f>IF(L8189="PAUSE",E8189,IF(anotacoes!G8193=conversao_anotacoes!C8189,conversao_anotacoes!C8189,conversao_anotacoes!D8189))</f>
        <v>VASYLENKO</v>
      </c>
      <c r="K8189" t="str">
        <f t="shared" si="256"/>
        <v>SEDEJ</v>
      </c>
      <c r="L8189" t="str">
        <f>UPPER(anotacoes!H8189)</f>
        <v>GRIP TIME</v>
      </c>
      <c r="M8189" t="str">
        <f>IF(OR(L8189="ATTACK",L8189="FINTA"),"&lt;TECNICA&gt;",UPPER(anotacoes!I8189))</f>
        <v>RIGHT COLLAR LEFT SLEEVE</v>
      </c>
      <c r="N8189" t="str">
        <f>IF(OR(L8189="ATTACK",L8189="FINTA"),UPPER(anotacoes!I8189),"")</f>
        <v/>
      </c>
      <c r="O8189" s="6" t="str">
        <f>IF(anotacoes!N8189=0,"",anotacoes!N8189)</f>
        <v/>
      </c>
      <c r="P8189" t="str">
        <f>IF(anotacoes!M8189=0,"",UPPER(anotacoes!M8189))</f>
        <v/>
      </c>
      <c r="Q8189" t="str">
        <f t="shared" si="257"/>
        <v>INSERT INTO CONVERSAO_LUTA_ACAO (cd_conversao, id_luta, sequencia, momento_inicio, momento_fim, quem_faz, quem_sofre, acao_tipo, acao, tecnica, direcao, pontuacao) VALUES (1, 121, 33, TRIM(' 00:05:00,932'), TRIM(' 00:05:03,179'), 'VASYLENKO', 'SEDEJ', 'GRIP TIME', 'RIGHT COLLAR LEFT SLEEVE', NULL, NULL, NULL)</v>
      </c>
      <c r="R8189" t="s">
        <v>10327</v>
      </c>
    </row>
    <row r="8190" spans="1:18" hidden="1" x14ac:dyDescent="0.25">
      <c r="A8190" s="7">
        <f>anotacoes!D8190</f>
        <v>40780</v>
      </c>
      <c r="B8190" t="str">
        <f>anotacoes!C8190</f>
        <v>WORLD CHAMPIONSHIPS PARIS 2011</v>
      </c>
      <c r="C8190" t="str">
        <f>anotacoes!E8190</f>
        <v>VASYLENKO</v>
      </c>
      <c r="D8190" t="str">
        <f>anotacoes!F8190</f>
        <v>SEDEJ</v>
      </c>
      <c r="E8190" t="s">
        <v>10325</v>
      </c>
      <c r="F8190">
        <f>anotacoes!A8190</f>
        <v>121</v>
      </c>
      <c r="G8190">
        <f>anotacoes!B8190</f>
        <v>34</v>
      </c>
      <c r="H8190" t="str">
        <f>anotacoes!K8190</f>
        <v xml:space="preserve"> 00:05:03,179</v>
      </c>
      <c r="I8190" t="str">
        <f>anotacoes!L8190</f>
        <v xml:space="preserve"> 00:05:04,417</v>
      </c>
      <c r="J8190" t="str">
        <f>IF(L8190="PAUSE",E8190,IF(anotacoes!G8194=conversao_anotacoes!C8190,conversao_anotacoes!C8190,conversao_anotacoes!D8190))</f>
        <v>VASYLENKO</v>
      </c>
      <c r="K8190" t="str">
        <f t="shared" si="256"/>
        <v>SEDEJ</v>
      </c>
      <c r="L8190" t="str">
        <f>UPPER(anotacoes!H8190)</f>
        <v>ATTACK</v>
      </c>
      <c r="M8190" t="str">
        <f>IF(OR(L8190="ATTACK",L8190="FINTA"),"&lt;TECNICA&gt;",UPPER(anotacoes!I8190))</f>
        <v>&lt;TECNICA&gt;</v>
      </c>
      <c r="N8190" t="str">
        <f>IF(OR(L8190="ATTACK",L8190="FINTA"),UPPER(anotacoes!I8190),"")</f>
        <v>SEOI NAGE</v>
      </c>
      <c r="O8190" s="6">
        <f>IF(anotacoes!N8190=0,"",anotacoes!N8190)</f>
        <v>4</v>
      </c>
      <c r="P8190" t="str">
        <f>IF(anotacoes!M8190=0,"",UPPER(anotacoes!M8190))</f>
        <v/>
      </c>
      <c r="Q8190" t="str">
        <f t="shared" si="257"/>
        <v>INSERT INTO CONVERSAO_LUTA_ACAO (cd_conversao, id_luta, sequencia, momento_inicio, momento_fim, quem_faz, quem_sofre, acao_tipo, acao, tecnica, direcao, pontuacao) VALUES (1, 121, 34, TRIM(' 00:05:03,179'), TRIM(' 00:05:04,417'), 'VASYLENKO', 'SEDEJ', 'ATTACK', '&lt;TECNICA&gt;', 'SEOI NAGE', 4, NULL)</v>
      </c>
      <c r="R8190" t="s">
        <v>10327</v>
      </c>
    </row>
    <row r="8191" spans="1:18" hidden="1" x14ac:dyDescent="0.25">
      <c r="A8191" s="7">
        <f>anotacoes!D8191</f>
        <v>40780</v>
      </c>
      <c r="B8191" t="str">
        <f>anotacoes!C8191</f>
        <v>WORLD CHAMPIONSHIPS PARIS 2011</v>
      </c>
      <c r="C8191" t="str">
        <f>anotacoes!E8191</f>
        <v>VASYLENKO</v>
      </c>
      <c r="D8191" t="str">
        <f>anotacoes!F8191</f>
        <v>SEDEJ</v>
      </c>
      <c r="E8191" t="s">
        <v>10325</v>
      </c>
      <c r="F8191">
        <f>anotacoes!A8191</f>
        <v>121</v>
      </c>
      <c r="G8191">
        <f>anotacoes!B8191</f>
        <v>35</v>
      </c>
      <c r="H8191" t="str">
        <f>anotacoes!K8191</f>
        <v xml:space="preserve"> 00:05:04,604</v>
      </c>
      <c r="I8191" t="str">
        <f>anotacoes!L8191</f>
        <v xml:space="preserve"> 00:05:07,893</v>
      </c>
      <c r="J8191" t="str">
        <f>IF(L8191="PAUSE",E8191,IF(anotacoes!G8195=conversao_anotacoes!C8191,conversao_anotacoes!C8191,conversao_anotacoes!D8191))</f>
        <v>VASYLENKO</v>
      </c>
      <c r="K8191" t="str">
        <f t="shared" si="256"/>
        <v>SEDEJ</v>
      </c>
      <c r="L8191" t="str">
        <f>UPPER(anotacoes!H8191)</f>
        <v>GROUNDWORK COMBAT</v>
      </c>
      <c r="M8191" t="str">
        <f>IF(OR(L8191="ATTACK",L8191="FINTA"),"&lt;TECNICA&gt;",UPPER(anotacoes!I8191))</f>
        <v>TRYING TO ATTACK</v>
      </c>
      <c r="N8191" t="str">
        <f>IF(OR(L8191="ATTACK",L8191="FINTA"),UPPER(anotacoes!I8191),"")</f>
        <v/>
      </c>
      <c r="O8191" s="6" t="str">
        <f>IF(anotacoes!N8191=0,"",anotacoes!N8191)</f>
        <v/>
      </c>
      <c r="P8191" t="str">
        <f>IF(anotacoes!M8191=0,"",UPPER(anotacoes!M8191))</f>
        <v/>
      </c>
      <c r="Q8191" t="str">
        <f t="shared" si="257"/>
        <v>INSERT INTO CONVERSAO_LUTA_ACAO (cd_conversao, id_luta, sequencia, momento_inicio, momento_fim, quem_faz, quem_sofre, acao_tipo, acao, tecnica, direcao, pontuacao) VALUES (1, 121, 35, TRIM(' 00:05:04,604'), TRIM(' 00:05:07,893'), 'VASYLENKO', 'SEDEJ', 'GROUNDWORK COMBAT', 'TRYING TO ATTACK', NULL, NULL, NULL)</v>
      </c>
      <c r="R8191" t="s">
        <v>10327</v>
      </c>
    </row>
    <row r="8192" spans="1:18" hidden="1" x14ac:dyDescent="0.25">
      <c r="A8192" s="7">
        <f>anotacoes!D8192</f>
        <v>40780</v>
      </c>
      <c r="B8192" t="str">
        <f>anotacoes!C8192</f>
        <v>WORLD CHAMPIONSHIPS PARIS 2011</v>
      </c>
      <c r="C8192" t="str">
        <f>anotacoes!E8192</f>
        <v>VASYLENKO</v>
      </c>
      <c r="D8192" t="str">
        <f>anotacoes!F8192</f>
        <v>SEDEJ</v>
      </c>
      <c r="E8192" t="s">
        <v>10325</v>
      </c>
      <c r="F8192">
        <f>anotacoes!A8192</f>
        <v>121</v>
      </c>
      <c r="G8192">
        <f>anotacoes!B8192</f>
        <v>36</v>
      </c>
      <c r="H8192" t="str">
        <f>anotacoes!K8192</f>
        <v xml:space="preserve"> 00:05:08,065</v>
      </c>
      <c r="I8192" t="str">
        <f>anotacoes!L8192</f>
        <v xml:space="preserve"> 00:05:19,673</v>
      </c>
      <c r="J8192" t="str">
        <f>IF(L8192="PAUSE",E8192,IF(anotacoes!G8196=conversao_anotacoes!C8192,conversao_anotacoes!C8192,conversao_anotacoes!D8192))</f>
        <v>&lt;ARBITRO_DESCONHECIDO&gt;</v>
      </c>
      <c r="K8192" t="str">
        <f t="shared" si="256"/>
        <v/>
      </c>
      <c r="L8192" t="str">
        <f>UPPER(anotacoes!H8192)</f>
        <v>PAUSE</v>
      </c>
      <c r="M8192" t="str">
        <f>IF(OR(L8192="ATTACK",L8192="FINTA"),"&lt;TECNICA&gt;",UPPER(anotacoes!I8192))</f>
        <v>&lt;NAO_CLASSIFICADO&gt;</v>
      </c>
      <c r="N8192" t="str">
        <f>IF(OR(L8192="ATTACK",L8192="FINTA"),UPPER(anotacoes!I8192),"")</f>
        <v/>
      </c>
      <c r="O8192" s="6" t="str">
        <f>IF(anotacoes!N8192=0,"",anotacoes!N8192)</f>
        <v/>
      </c>
      <c r="P8192" t="str">
        <f>IF(anotacoes!M8192=0,"",UPPER(anotacoes!M8192))</f>
        <v/>
      </c>
      <c r="Q8192" t="str">
        <f t="shared" si="257"/>
        <v>INSERT INTO CONVERSAO_LUTA_ACAO (cd_conversao, id_luta, sequencia, momento_inicio, momento_fim, quem_faz, quem_sofre, acao_tipo, acao, tecnica, direcao, pontuacao) VALUES (1, 121, 36, TRIM(' 00:05:08,065'), TRIM(' 00:05:19,673'), '&lt;ARBITRO_DESCONHECIDO&gt;', '', 'PAUSE', '&lt;NAO_CLASSIFICADO&gt;', NULL, NULL, NULL)</v>
      </c>
      <c r="R8192" t="s">
        <v>10327</v>
      </c>
    </row>
    <row r="8193" spans="1:18" hidden="1" x14ac:dyDescent="0.25">
      <c r="A8193" s="7">
        <f>anotacoes!D8193</f>
        <v>40780</v>
      </c>
      <c r="B8193" t="str">
        <f>anotacoes!C8193</f>
        <v>WORLD CHAMPIONSHIPS PARIS 2011</v>
      </c>
      <c r="C8193" t="str">
        <f>anotacoes!E8193</f>
        <v>VASYLENKO</v>
      </c>
      <c r="D8193" t="str">
        <f>anotacoes!F8193</f>
        <v>SEDEJ</v>
      </c>
      <c r="E8193" t="s">
        <v>10325</v>
      </c>
      <c r="F8193">
        <f>anotacoes!A8193</f>
        <v>121</v>
      </c>
      <c r="G8193">
        <f>anotacoes!B8193</f>
        <v>37</v>
      </c>
      <c r="H8193" t="str">
        <f>anotacoes!K8193</f>
        <v xml:space="preserve"> 00:05:19,846</v>
      </c>
      <c r="I8193" t="str">
        <f>anotacoes!L8193</f>
        <v xml:space="preserve"> 00:05:22,998</v>
      </c>
      <c r="J8193" t="str">
        <f>IF(L8193="PAUSE",E8193,IF(anotacoes!G8197=conversao_anotacoes!C8193,conversao_anotacoes!C8193,conversao_anotacoes!D8193))</f>
        <v>SEDEJ</v>
      </c>
      <c r="K8193" t="str">
        <f t="shared" si="256"/>
        <v>VASYLENKO</v>
      </c>
      <c r="L8193" t="str">
        <f>UPPER(anotacoes!H8193)</f>
        <v>DISPLACEMENT</v>
      </c>
      <c r="M8193" t="str">
        <f>IF(OR(L8193="ATTACK",L8193="FINTA"),"&lt;TECNICA&gt;",UPPER(anotacoes!I8193))</f>
        <v>2-3 STEP HESITANT RIGHT</v>
      </c>
      <c r="N8193" t="str">
        <f>IF(OR(L8193="ATTACK",L8193="FINTA"),UPPER(anotacoes!I8193),"")</f>
        <v/>
      </c>
      <c r="O8193" s="6" t="str">
        <f>IF(anotacoes!N8193=0,"",anotacoes!N8193)</f>
        <v/>
      </c>
      <c r="P8193" t="str">
        <f>IF(anotacoes!M8193=0,"",UPPER(anotacoes!M8193))</f>
        <v/>
      </c>
      <c r="Q8193" t="str">
        <f t="shared" si="257"/>
        <v>INSERT INTO CONVERSAO_LUTA_ACAO (cd_conversao, id_luta, sequencia, momento_inicio, momento_fim, quem_faz, quem_sofre, acao_tipo, acao, tecnica, direcao, pontuacao) VALUES (1, 121, 37, TRIM(' 00:05:19,846'), TRIM(' 00:05:22,998'), 'SEDEJ', 'VASYLENKO', 'DISPLACEMENT', '2-3 STEP HESITANT RIGHT', NULL, NULL, NULL)</v>
      </c>
      <c r="R8193" t="s">
        <v>10327</v>
      </c>
    </row>
    <row r="8194" spans="1:18" hidden="1" x14ac:dyDescent="0.25">
      <c r="A8194" s="7">
        <f>anotacoes!D8194</f>
        <v>40780</v>
      </c>
      <c r="B8194" t="str">
        <f>anotacoes!C8194</f>
        <v>WORLD CHAMPIONSHIPS PARIS 2011</v>
      </c>
      <c r="C8194" t="str">
        <f>anotacoes!E8194</f>
        <v>VASYLENKO</v>
      </c>
      <c r="D8194" t="str">
        <f>anotacoes!F8194</f>
        <v>SEDEJ</v>
      </c>
      <c r="E8194" t="s">
        <v>10325</v>
      </c>
      <c r="F8194">
        <f>anotacoes!A8194</f>
        <v>121</v>
      </c>
      <c r="G8194">
        <f>anotacoes!B8194</f>
        <v>38</v>
      </c>
      <c r="H8194" t="str">
        <f>anotacoes!K8194</f>
        <v xml:space="preserve"> 00:05:22,998</v>
      </c>
      <c r="I8194" t="str">
        <f>anotacoes!L8194</f>
        <v xml:space="preserve"> 00:05:22,998</v>
      </c>
      <c r="J8194" t="str">
        <f>IF(L8194="PAUSE",E8194,IF(anotacoes!G8198=conversao_anotacoes!C8194,conversao_anotacoes!C8194,conversao_anotacoes!D8194))</f>
        <v>SEDEJ</v>
      </c>
      <c r="K8194" t="str">
        <f t="shared" si="256"/>
        <v>VASYLENKO</v>
      </c>
      <c r="L8194" t="str">
        <f>UPPER(anotacoes!H8194)</f>
        <v>GRIP TIME</v>
      </c>
      <c r="M8194" t="str">
        <f>IF(OR(L8194="ATTACK",L8194="FINTA"),"&lt;TECNICA&gt;",UPPER(anotacoes!I8194))</f>
        <v>RIGHT SLEEVE</v>
      </c>
      <c r="N8194" t="str">
        <f>IF(OR(L8194="ATTACK",L8194="FINTA"),UPPER(anotacoes!I8194),"")</f>
        <v/>
      </c>
      <c r="O8194" s="6" t="str">
        <f>IF(anotacoes!N8194=0,"",anotacoes!N8194)</f>
        <v/>
      </c>
      <c r="P8194" t="str">
        <f>IF(anotacoes!M8194=0,"",UPPER(anotacoes!M8194))</f>
        <v/>
      </c>
      <c r="Q8194" t="str">
        <f t="shared" si="257"/>
        <v>INSERT INTO CONVERSAO_LUTA_ACAO (cd_conversao, id_luta, sequencia, momento_inicio, momento_fim, quem_faz, quem_sofre, acao_tipo, acao, tecnica, direcao, pontuacao) VALUES (1, 121, 38, TRIM(' 00:05:22,998'), TRIM(' 00:05:22,998'), 'SEDEJ', 'VASYLENKO', 'GRIP TIME', 'RIGHT SLEEVE', NULL, NULL, NULL)</v>
      </c>
      <c r="R8194" t="s">
        <v>10327</v>
      </c>
    </row>
    <row r="8195" spans="1:18" hidden="1" x14ac:dyDescent="0.25">
      <c r="A8195" s="7">
        <f>anotacoes!D8195</f>
        <v>40780</v>
      </c>
      <c r="B8195" t="str">
        <f>anotacoes!C8195</f>
        <v>WORLD CHAMPIONSHIPS PARIS 2011</v>
      </c>
      <c r="C8195" t="str">
        <f>anotacoes!E8195</f>
        <v>VASYLENKO</v>
      </c>
      <c r="D8195" t="str">
        <f>anotacoes!F8195</f>
        <v>SEDEJ</v>
      </c>
      <c r="E8195" t="s">
        <v>10325</v>
      </c>
      <c r="F8195">
        <f>anotacoes!A8195</f>
        <v>121</v>
      </c>
      <c r="G8195">
        <f>anotacoes!B8195</f>
        <v>39</v>
      </c>
      <c r="H8195" t="str">
        <f>anotacoes!K8195</f>
        <v xml:space="preserve"> 00:05:22,998</v>
      </c>
      <c r="I8195" t="str">
        <f>anotacoes!L8195</f>
        <v xml:space="preserve"> 00:05:24,732</v>
      </c>
      <c r="J8195" t="str">
        <f>IF(L8195="PAUSE",E8195,IF(anotacoes!G8199=conversao_anotacoes!C8195,conversao_anotacoes!C8195,conversao_anotacoes!D8195))</f>
        <v>SEDEJ</v>
      </c>
      <c r="K8195" t="str">
        <f t="shared" si="256"/>
        <v>VASYLENKO</v>
      </c>
      <c r="L8195" t="str">
        <f>UPPER(anotacoes!H8195)</f>
        <v>ATTACK</v>
      </c>
      <c r="M8195" t="str">
        <f>IF(OR(L8195="ATTACK",L8195="FINTA"),"&lt;TECNICA&gt;",UPPER(anotacoes!I8195))</f>
        <v>&lt;TECNICA&gt;</v>
      </c>
      <c r="N8195" t="str">
        <f>IF(OR(L8195="ATTACK",L8195="FINTA"),UPPER(anotacoes!I8195),"")</f>
        <v>SODE SEOI NAGE</v>
      </c>
      <c r="O8195" s="6">
        <f>IF(anotacoes!N8195=0,"",anotacoes!N8195)</f>
        <v>5</v>
      </c>
      <c r="P8195" t="str">
        <f>IF(anotacoes!M8195=0,"",UPPER(anotacoes!M8195))</f>
        <v>IPPON</v>
      </c>
      <c r="Q8195" t="str">
        <f t="shared" si="257"/>
        <v>INSERT INTO CONVERSAO_LUTA_ACAO (cd_conversao, id_luta, sequencia, momento_inicio, momento_fim, quem_faz, quem_sofre, acao_tipo, acao, tecnica, direcao, pontuacao) VALUES (1, 121, 39, TRIM(' 00:05:22,998'), TRIM(' 00:05:24,732'), 'SEDEJ', 'VASYLENKO', 'ATTACK', '&lt;TECNICA&gt;', 'SODE SEOI NAGE', 5, 'IPPON')</v>
      </c>
      <c r="R8195" t="s">
        <v>10327</v>
      </c>
    </row>
  </sheetData>
  <autoFilter ref="B1:P8195">
    <filterColumn colId="4">
      <filters>
        <filter val="77"/>
      </filters>
    </filterColumn>
  </autoFilter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85"/>
  <sheetViews>
    <sheetView workbookViewId="0">
      <selection activeCell="B10" sqref="B10:B12"/>
    </sheetView>
  </sheetViews>
  <sheetFormatPr defaultRowHeight="15" x14ac:dyDescent="0.25"/>
  <cols>
    <col min="1" max="1" width="23" bestFit="1" customWidth="1"/>
    <col min="2" max="2" width="25.85546875" bestFit="1" customWidth="1"/>
    <col min="3" max="3" width="16.7109375" bestFit="1" customWidth="1"/>
  </cols>
  <sheetData>
    <row r="1" spans="1:3" x14ac:dyDescent="0.25">
      <c r="A1" t="s">
        <v>10243</v>
      </c>
      <c r="B1" t="s">
        <v>10245</v>
      </c>
      <c r="C1" t="s">
        <v>10301</v>
      </c>
    </row>
    <row r="2" spans="1:3" x14ac:dyDescent="0.25">
      <c r="A2" t="s">
        <v>10376</v>
      </c>
      <c r="B2" t="s">
        <v>10246</v>
      </c>
      <c r="C2">
        <v>1</v>
      </c>
    </row>
    <row r="3" spans="1:3" x14ac:dyDescent="0.25">
      <c r="A3" t="s">
        <v>10377</v>
      </c>
      <c r="B3" t="s">
        <v>10255</v>
      </c>
      <c r="C3">
        <v>1</v>
      </c>
    </row>
    <row r="4" spans="1:3" x14ac:dyDescent="0.25">
      <c r="A4" t="s">
        <v>10378</v>
      </c>
      <c r="B4" t="s">
        <v>10260</v>
      </c>
      <c r="C4">
        <v>1</v>
      </c>
    </row>
    <row r="5" spans="1:3" x14ac:dyDescent="0.25">
      <c r="A5" t="s">
        <v>10379</v>
      </c>
      <c r="B5" t="s">
        <v>10263</v>
      </c>
      <c r="C5">
        <v>1</v>
      </c>
    </row>
    <row r="6" spans="1:3" x14ac:dyDescent="0.25">
      <c r="A6" t="s">
        <v>10265</v>
      </c>
      <c r="B6" t="s">
        <v>10255</v>
      </c>
      <c r="C6">
        <v>1</v>
      </c>
    </row>
    <row r="7" spans="1:3" x14ac:dyDescent="0.25">
      <c r="A7" t="s">
        <v>10380</v>
      </c>
      <c r="B7" t="s">
        <v>10274</v>
      </c>
      <c r="C7">
        <v>1</v>
      </c>
    </row>
    <row r="8" spans="1:3" x14ac:dyDescent="0.25">
      <c r="A8" t="s">
        <v>10381</v>
      </c>
      <c r="B8" t="s">
        <v>10283</v>
      </c>
      <c r="C8">
        <v>1</v>
      </c>
    </row>
    <row r="9" spans="1:3" x14ac:dyDescent="0.25">
      <c r="A9" t="s">
        <v>10382</v>
      </c>
      <c r="B9" t="s">
        <v>10289</v>
      </c>
      <c r="C9">
        <v>1</v>
      </c>
    </row>
    <row r="10" spans="1:3" x14ac:dyDescent="0.25">
      <c r="A10" t="s">
        <v>10382</v>
      </c>
      <c r="B10" t="s">
        <v>10291</v>
      </c>
      <c r="C10">
        <v>0</v>
      </c>
    </row>
    <row r="11" spans="1:3" x14ac:dyDescent="0.25">
      <c r="A11" t="s">
        <v>10382</v>
      </c>
      <c r="B11" t="s">
        <v>10292</v>
      </c>
      <c r="C11">
        <v>0</v>
      </c>
    </row>
    <row r="12" spans="1:3" x14ac:dyDescent="0.25">
      <c r="A12" t="s">
        <v>10383</v>
      </c>
      <c r="B12" t="s">
        <v>10296</v>
      </c>
      <c r="C12">
        <v>0</v>
      </c>
    </row>
    <row r="13" spans="1:3" x14ac:dyDescent="0.25">
      <c r="A13" t="s">
        <v>10384</v>
      </c>
      <c r="B13" t="s">
        <v>10246</v>
      </c>
      <c r="C13">
        <v>1</v>
      </c>
    </row>
    <row r="14" spans="1:3" x14ac:dyDescent="0.25">
      <c r="A14" t="s">
        <v>10385</v>
      </c>
    </row>
    <row r="15" spans="1:3" x14ac:dyDescent="0.25">
      <c r="A15" t="s">
        <v>10385</v>
      </c>
    </row>
    <row r="16" spans="1:3" x14ac:dyDescent="0.25">
      <c r="A16" t="s">
        <v>10385</v>
      </c>
    </row>
    <row r="17" spans="1:1" x14ac:dyDescent="0.25">
      <c r="A17" t="s">
        <v>10385</v>
      </c>
    </row>
    <row r="18" spans="1:1" x14ac:dyDescent="0.25">
      <c r="A18" t="s">
        <v>10385</v>
      </c>
    </row>
    <row r="19" spans="1:1" x14ac:dyDescent="0.25">
      <c r="A19" t="s">
        <v>10385</v>
      </c>
    </row>
    <row r="20" spans="1:1" x14ac:dyDescent="0.25">
      <c r="A20" t="s">
        <v>10385</v>
      </c>
    </row>
    <row r="21" spans="1:1" x14ac:dyDescent="0.25">
      <c r="A21" t="s">
        <v>10385</v>
      </c>
    </row>
    <row r="22" spans="1:1" x14ac:dyDescent="0.25">
      <c r="A22" t="s">
        <v>10385</v>
      </c>
    </row>
    <row r="23" spans="1:1" x14ac:dyDescent="0.25">
      <c r="A23" t="s">
        <v>10385</v>
      </c>
    </row>
    <row r="24" spans="1:1" x14ac:dyDescent="0.25">
      <c r="A24" t="s">
        <v>10385</v>
      </c>
    </row>
    <row r="25" spans="1:1" x14ac:dyDescent="0.25">
      <c r="A25" t="s">
        <v>10385</v>
      </c>
    </row>
    <row r="26" spans="1:1" x14ac:dyDescent="0.25">
      <c r="A26" t="s">
        <v>10385</v>
      </c>
    </row>
    <row r="27" spans="1:1" x14ac:dyDescent="0.25">
      <c r="A27" t="s">
        <v>10385</v>
      </c>
    </row>
    <row r="28" spans="1:1" x14ac:dyDescent="0.25">
      <c r="A28" t="s">
        <v>10385</v>
      </c>
    </row>
    <row r="29" spans="1:1" x14ac:dyDescent="0.25">
      <c r="A29" t="s">
        <v>10385</v>
      </c>
    </row>
    <row r="30" spans="1:1" x14ac:dyDescent="0.25">
      <c r="A30" t="s">
        <v>10385</v>
      </c>
    </row>
    <row r="31" spans="1:1" x14ac:dyDescent="0.25">
      <c r="A31" t="s">
        <v>10385</v>
      </c>
    </row>
    <row r="32" spans="1:1" x14ac:dyDescent="0.25">
      <c r="A32" t="s">
        <v>10385</v>
      </c>
    </row>
    <row r="33" spans="1:1" x14ac:dyDescent="0.25">
      <c r="A33" t="s">
        <v>10385</v>
      </c>
    </row>
    <row r="34" spans="1:1" x14ac:dyDescent="0.25">
      <c r="A34" t="s">
        <v>10385</v>
      </c>
    </row>
    <row r="35" spans="1:1" x14ac:dyDescent="0.25">
      <c r="A35" t="s">
        <v>10385</v>
      </c>
    </row>
    <row r="36" spans="1:1" x14ac:dyDescent="0.25">
      <c r="A36" t="s">
        <v>10385</v>
      </c>
    </row>
    <row r="37" spans="1:1" x14ac:dyDescent="0.25">
      <c r="A37" t="s">
        <v>10385</v>
      </c>
    </row>
    <row r="38" spans="1:1" x14ac:dyDescent="0.25">
      <c r="A38" t="s">
        <v>10385</v>
      </c>
    </row>
    <row r="39" spans="1:1" x14ac:dyDescent="0.25">
      <c r="A39" t="s">
        <v>10385</v>
      </c>
    </row>
    <row r="40" spans="1:1" x14ac:dyDescent="0.25">
      <c r="A40" t="s">
        <v>10385</v>
      </c>
    </row>
    <row r="41" spans="1:1" x14ac:dyDescent="0.25">
      <c r="A41" t="s">
        <v>10385</v>
      </c>
    </row>
    <row r="42" spans="1:1" x14ac:dyDescent="0.25">
      <c r="A42" t="s">
        <v>10385</v>
      </c>
    </row>
    <row r="43" spans="1:1" x14ac:dyDescent="0.25">
      <c r="A43" t="s">
        <v>10385</v>
      </c>
    </row>
    <row r="44" spans="1:1" x14ac:dyDescent="0.25">
      <c r="A44" t="s">
        <v>10385</v>
      </c>
    </row>
    <row r="45" spans="1:1" x14ac:dyDescent="0.25">
      <c r="A45" t="s">
        <v>10385</v>
      </c>
    </row>
    <row r="46" spans="1:1" x14ac:dyDescent="0.25">
      <c r="A46" t="s">
        <v>10385</v>
      </c>
    </row>
    <row r="47" spans="1:1" x14ac:dyDescent="0.25">
      <c r="A47" t="s">
        <v>10385</v>
      </c>
    </row>
    <row r="48" spans="1:1" x14ac:dyDescent="0.25">
      <c r="A48" t="s">
        <v>10385</v>
      </c>
    </row>
    <row r="49" spans="1:1" x14ac:dyDescent="0.25">
      <c r="A49" t="s">
        <v>10385</v>
      </c>
    </row>
    <row r="50" spans="1:1" x14ac:dyDescent="0.25">
      <c r="A50" t="s">
        <v>10385</v>
      </c>
    </row>
    <row r="51" spans="1:1" x14ac:dyDescent="0.25">
      <c r="A51" t="s">
        <v>10385</v>
      </c>
    </row>
    <row r="52" spans="1:1" x14ac:dyDescent="0.25">
      <c r="A52" t="s">
        <v>10385</v>
      </c>
    </row>
    <row r="53" spans="1:1" x14ac:dyDescent="0.25">
      <c r="A53" t="s">
        <v>10385</v>
      </c>
    </row>
    <row r="54" spans="1:1" x14ac:dyDescent="0.25">
      <c r="A54" t="s">
        <v>10385</v>
      </c>
    </row>
    <row r="55" spans="1:1" x14ac:dyDescent="0.25">
      <c r="A55" t="s">
        <v>10385</v>
      </c>
    </row>
    <row r="56" spans="1:1" x14ac:dyDescent="0.25">
      <c r="A56" t="s">
        <v>10385</v>
      </c>
    </row>
    <row r="57" spans="1:1" x14ac:dyDescent="0.25">
      <c r="A57" t="s">
        <v>10385</v>
      </c>
    </row>
    <row r="58" spans="1:1" x14ac:dyDescent="0.25">
      <c r="A58" t="s">
        <v>10385</v>
      </c>
    </row>
    <row r="59" spans="1:1" x14ac:dyDescent="0.25">
      <c r="A59" t="s">
        <v>10385</v>
      </c>
    </row>
    <row r="60" spans="1:1" x14ac:dyDescent="0.25">
      <c r="A60" t="s">
        <v>10385</v>
      </c>
    </row>
    <row r="61" spans="1:1" x14ac:dyDescent="0.25">
      <c r="A61" t="s">
        <v>10385</v>
      </c>
    </row>
    <row r="62" spans="1:1" x14ac:dyDescent="0.25">
      <c r="A62" t="s">
        <v>10385</v>
      </c>
    </row>
    <row r="63" spans="1:1" x14ac:dyDescent="0.25">
      <c r="A63" t="s">
        <v>10385</v>
      </c>
    </row>
    <row r="64" spans="1:1" x14ac:dyDescent="0.25">
      <c r="A64" t="s">
        <v>10385</v>
      </c>
    </row>
    <row r="65" spans="1:1" x14ac:dyDescent="0.25">
      <c r="A65" t="s">
        <v>10385</v>
      </c>
    </row>
    <row r="66" spans="1:1" x14ac:dyDescent="0.25">
      <c r="A66" t="s">
        <v>10385</v>
      </c>
    </row>
    <row r="67" spans="1:1" x14ac:dyDescent="0.25">
      <c r="A67" t="s">
        <v>10385</v>
      </c>
    </row>
    <row r="68" spans="1:1" x14ac:dyDescent="0.25">
      <c r="A68" t="s">
        <v>10385</v>
      </c>
    </row>
    <row r="69" spans="1:1" x14ac:dyDescent="0.25">
      <c r="A69" t="s">
        <v>10385</v>
      </c>
    </row>
    <row r="70" spans="1:1" x14ac:dyDescent="0.25">
      <c r="A70" t="s">
        <v>10385</v>
      </c>
    </row>
    <row r="71" spans="1:1" x14ac:dyDescent="0.25">
      <c r="A71" t="s">
        <v>10385</v>
      </c>
    </row>
    <row r="72" spans="1:1" x14ac:dyDescent="0.25">
      <c r="A72" t="s">
        <v>10385</v>
      </c>
    </row>
    <row r="73" spans="1:1" x14ac:dyDescent="0.25">
      <c r="A73" t="s">
        <v>10385</v>
      </c>
    </row>
    <row r="74" spans="1:1" x14ac:dyDescent="0.25">
      <c r="A74" t="s">
        <v>10385</v>
      </c>
    </row>
    <row r="75" spans="1:1" x14ac:dyDescent="0.25">
      <c r="A75" t="s">
        <v>10385</v>
      </c>
    </row>
    <row r="76" spans="1:1" x14ac:dyDescent="0.25">
      <c r="A76" t="s">
        <v>10385</v>
      </c>
    </row>
    <row r="77" spans="1:1" x14ac:dyDescent="0.25">
      <c r="A77" t="s">
        <v>10385</v>
      </c>
    </row>
    <row r="78" spans="1:1" x14ac:dyDescent="0.25">
      <c r="A78" t="s">
        <v>10385</v>
      </c>
    </row>
    <row r="79" spans="1:1" x14ac:dyDescent="0.25">
      <c r="A79" t="s">
        <v>10385</v>
      </c>
    </row>
    <row r="80" spans="1:1" x14ac:dyDescent="0.25">
      <c r="A80" t="s">
        <v>10385</v>
      </c>
    </row>
    <row r="81" spans="1:1" x14ac:dyDescent="0.25">
      <c r="A81" t="s">
        <v>10385</v>
      </c>
    </row>
    <row r="82" spans="1:1" x14ac:dyDescent="0.25">
      <c r="A82" t="s">
        <v>10385</v>
      </c>
    </row>
    <row r="83" spans="1:1" x14ac:dyDescent="0.25">
      <c r="A83" t="s">
        <v>10385</v>
      </c>
    </row>
    <row r="84" spans="1:1" x14ac:dyDescent="0.25">
      <c r="A84" t="s">
        <v>10385</v>
      </c>
    </row>
    <row r="85" spans="1:1" x14ac:dyDescent="0.25">
      <c r="A85" t="s">
        <v>10385</v>
      </c>
    </row>
    <row r="86" spans="1:1" x14ac:dyDescent="0.25">
      <c r="A86" t="s">
        <v>10385</v>
      </c>
    </row>
    <row r="87" spans="1:1" x14ac:dyDescent="0.25">
      <c r="A87" t="s">
        <v>10385</v>
      </c>
    </row>
    <row r="88" spans="1:1" x14ac:dyDescent="0.25">
      <c r="A88" t="s">
        <v>10385</v>
      </c>
    </row>
    <row r="89" spans="1:1" x14ac:dyDescent="0.25">
      <c r="A89" t="s">
        <v>10385</v>
      </c>
    </row>
    <row r="90" spans="1:1" x14ac:dyDescent="0.25">
      <c r="A90" t="s">
        <v>10385</v>
      </c>
    </row>
    <row r="91" spans="1:1" x14ac:dyDescent="0.25">
      <c r="A91" t="s">
        <v>10385</v>
      </c>
    </row>
    <row r="92" spans="1:1" x14ac:dyDescent="0.25">
      <c r="A92" t="s">
        <v>10385</v>
      </c>
    </row>
    <row r="93" spans="1:1" x14ac:dyDescent="0.25">
      <c r="A93" t="s">
        <v>10385</v>
      </c>
    </row>
    <row r="94" spans="1:1" x14ac:dyDescent="0.25">
      <c r="A94" t="s">
        <v>10385</v>
      </c>
    </row>
    <row r="95" spans="1:1" x14ac:dyDescent="0.25">
      <c r="A95" t="s">
        <v>10385</v>
      </c>
    </row>
    <row r="96" spans="1:1" x14ac:dyDescent="0.25">
      <c r="A96" t="s">
        <v>10385</v>
      </c>
    </row>
    <row r="97" spans="1:1" x14ac:dyDescent="0.25">
      <c r="A97" t="s">
        <v>10385</v>
      </c>
    </row>
    <row r="98" spans="1:1" x14ac:dyDescent="0.25">
      <c r="A98" t="s">
        <v>10385</v>
      </c>
    </row>
    <row r="99" spans="1:1" x14ac:dyDescent="0.25">
      <c r="A99" t="s">
        <v>10385</v>
      </c>
    </row>
    <row r="100" spans="1:1" x14ac:dyDescent="0.25">
      <c r="A100" t="s">
        <v>10385</v>
      </c>
    </row>
    <row r="101" spans="1:1" x14ac:dyDescent="0.25">
      <c r="A101" t="s">
        <v>10385</v>
      </c>
    </row>
    <row r="102" spans="1:1" x14ac:dyDescent="0.25">
      <c r="A102" t="s">
        <v>10385</v>
      </c>
    </row>
    <row r="103" spans="1:1" x14ac:dyDescent="0.25">
      <c r="A103" t="s">
        <v>10385</v>
      </c>
    </row>
    <row r="104" spans="1:1" x14ac:dyDescent="0.25">
      <c r="A104" t="s">
        <v>10385</v>
      </c>
    </row>
    <row r="105" spans="1:1" x14ac:dyDescent="0.25">
      <c r="A105" t="s">
        <v>10385</v>
      </c>
    </row>
    <row r="106" spans="1:1" x14ac:dyDescent="0.25">
      <c r="A106" t="s">
        <v>10385</v>
      </c>
    </row>
    <row r="107" spans="1:1" x14ac:dyDescent="0.25">
      <c r="A107" t="s">
        <v>10385</v>
      </c>
    </row>
    <row r="108" spans="1:1" x14ac:dyDescent="0.25">
      <c r="A108" t="s">
        <v>10385</v>
      </c>
    </row>
    <row r="109" spans="1:1" x14ac:dyDescent="0.25">
      <c r="A109" t="s">
        <v>10385</v>
      </c>
    </row>
    <row r="110" spans="1:1" x14ac:dyDescent="0.25">
      <c r="A110" t="s">
        <v>10385</v>
      </c>
    </row>
    <row r="111" spans="1:1" x14ac:dyDescent="0.25">
      <c r="A111" t="s">
        <v>10385</v>
      </c>
    </row>
    <row r="112" spans="1:1" x14ac:dyDescent="0.25">
      <c r="A112" t="s">
        <v>10385</v>
      </c>
    </row>
    <row r="113" spans="1:1" x14ac:dyDescent="0.25">
      <c r="A113" t="s">
        <v>10385</v>
      </c>
    </row>
    <row r="114" spans="1:1" x14ac:dyDescent="0.25">
      <c r="A114" t="s">
        <v>10385</v>
      </c>
    </row>
    <row r="115" spans="1:1" x14ac:dyDescent="0.25">
      <c r="A115" t="s">
        <v>10385</v>
      </c>
    </row>
    <row r="116" spans="1:1" x14ac:dyDescent="0.25">
      <c r="A116" t="s">
        <v>10385</v>
      </c>
    </row>
    <row r="117" spans="1:1" x14ac:dyDescent="0.25">
      <c r="A117" t="s">
        <v>10385</v>
      </c>
    </row>
    <row r="118" spans="1:1" x14ac:dyDescent="0.25">
      <c r="A118" t="s">
        <v>10385</v>
      </c>
    </row>
    <row r="119" spans="1:1" x14ac:dyDescent="0.25">
      <c r="A119" t="s">
        <v>10385</v>
      </c>
    </row>
    <row r="120" spans="1:1" x14ac:dyDescent="0.25">
      <c r="A120" t="s">
        <v>10385</v>
      </c>
    </row>
    <row r="121" spans="1:1" x14ac:dyDescent="0.25">
      <c r="A121" t="s">
        <v>10385</v>
      </c>
    </row>
    <row r="122" spans="1:1" x14ac:dyDescent="0.25">
      <c r="A122" t="s">
        <v>10385</v>
      </c>
    </row>
    <row r="123" spans="1:1" x14ac:dyDescent="0.25">
      <c r="A123" t="s">
        <v>10385</v>
      </c>
    </row>
    <row r="124" spans="1:1" x14ac:dyDescent="0.25">
      <c r="A124" t="s">
        <v>10385</v>
      </c>
    </row>
    <row r="125" spans="1:1" x14ac:dyDescent="0.25">
      <c r="A125" t="s">
        <v>10385</v>
      </c>
    </row>
    <row r="126" spans="1:1" x14ac:dyDescent="0.25">
      <c r="A126" t="s">
        <v>10385</v>
      </c>
    </row>
    <row r="127" spans="1:1" x14ac:dyDescent="0.25">
      <c r="A127" t="s">
        <v>10385</v>
      </c>
    </row>
    <row r="128" spans="1:1" x14ac:dyDescent="0.25">
      <c r="A128" t="s">
        <v>10385</v>
      </c>
    </row>
    <row r="129" spans="1:1" x14ac:dyDescent="0.25">
      <c r="A129" t="s">
        <v>10385</v>
      </c>
    </row>
    <row r="130" spans="1:1" x14ac:dyDescent="0.25">
      <c r="A130" t="s">
        <v>10385</v>
      </c>
    </row>
    <row r="131" spans="1:1" x14ac:dyDescent="0.25">
      <c r="A131" t="s">
        <v>10385</v>
      </c>
    </row>
    <row r="132" spans="1:1" x14ac:dyDescent="0.25">
      <c r="A132" t="s">
        <v>10385</v>
      </c>
    </row>
    <row r="133" spans="1:1" x14ac:dyDescent="0.25">
      <c r="A133" t="s">
        <v>10385</v>
      </c>
    </row>
    <row r="134" spans="1:1" x14ac:dyDescent="0.25">
      <c r="A134" t="s">
        <v>10385</v>
      </c>
    </row>
    <row r="135" spans="1:1" x14ac:dyDescent="0.25">
      <c r="A135" t="s">
        <v>10385</v>
      </c>
    </row>
    <row r="136" spans="1:1" x14ac:dyDescent="0.25">
      <c r="A136" t="s">
        <v>10385</v>
      </c>
    </row>
    <row r="137" spans="1:1" x14ac:dyDescent="0.25">
      <c r="A137" t="s">
        <v>10385</v>
      </c>
    </row>
    <row r="138" spans="1:1" x14ac:dyDescent="0.25">
      <c r="A138" t="s">
        <v>10385</v>
      </c>
    </row>
    <row r="139" spans="1:1" x14ac:dyDescent="0.25">
      <c r="A139" t="s">
        <v>10385</v>
      </c>
    </row>
    <row r="140" spans="1:1" x14ac:dyDescent="0.25">
      <c r="A140" t="s">
        <v>10385</v>
      </c>
    </row>
    <row r="141" spans="1:1" x14ac:dyDescent="0.25">
      <c r="A141" t="s">
        <v>10385</v>
      </c>
    </row>
    <row r="142" spans="1:1" x14ac:dyDescent="0.25">
      <c r="A142" t="s">
        <v>10385</v>
      </c>
    </row>
    <row r="143" spans="1:1" x14ac:dyDescent="0.25">
      <c r="A143" t="s">
        <v>10385</v>
      </c>
    </row>
    <row r="144" spans="1:1" x14ac:dyDescent="0.25">
      <c r="A144" t="s">
        <v>10385</v>
      </c>
    </row>
    <row r="145" spans="1:1" x14ac:dyDescent="0.25">
      <c r="A145" t="s">
        <v>10385</v>
      </c>
    </row>
    <row r="146" spans="1:1" x14ac:dyDescent="0.25">
      <c r="A146" t="s">
        <v>10385</v>
      </c>
    </row>
    <row r="147" spans="1:1" x14ac:dyDescent="0.25">
      <c r="A147" t="s">
        <v>10385</v>
      </c>
    </row>
    <row r="148" spans="1:1" x14ac:dyDescent="0.25">
      <c r="A148" t="s">
        <v>10385</v>
      </c>
    </row>
    <row r="149" spans="1:1" x14ac:dyDescent="0.25">
      <c r="A149" t="s">
        <v>10385</v>
      </c>
    </row>
    <row r="150" spans="1:1" x14ac:dyDescent="0.25">
      <c r="A150" t="s">
        <v>10385</v>
      </c>
    </row>
    <row r="151" spans="1:1" x14ac:dyDescent="0.25">
      <c r="A151" t="s">
        <v>10385</v>
      </c>
    </row>
    <row r="152" spans="1:1" x14ac:dyDescent="0.25">
      <c r="A152" t="s">
        <v>10385</v>
      </c>
    </row>
    <row r="153" spans="1:1" x14ac:dyDescent="0.25">
      <c r="A153" t="s">
        <v>10385</v>
      </c>
    </row>
    <row r="154" spans="1:1" x14ac:dyDescent="0.25">
      <c r="A154" t="s">
        <v>10385</v>
      </c>
    </row>
    <row r="155" spans="1:1" x14ac:dyDescent="0.25">
      <c r="A155" t="s">
        <v>10385</v>
      </c>
    </row>
    <row r="156" spans="1:1" x14ac:dyDescent="0.25">
      <c r="A156" t="s">
        <v>10385</v>
      </c>
    </row>
    <row r="157" spans="1:1" x14ac:dyDescent="0.25">
      <c r="A157" t="s">
        <v>10385</v>
      </c>
    </row>
    <row r="158" spans="1:1" x14ac:dyDescent="0.25">
      <c r="A158" t="s">
        <v>10385</v>
      </c>
    </row>
    <row r="159" spans="1:1" x14ac:dyDescent="0.25">
      <c r="A159" t="s">
        <v>10385</v>
      </c>
    </row>
    <row r="160" spans="1:1" x14ac:dyDescent="0.25">
      <c r="A160" t="s">
        <v>10385</v>
      </c>
    </row>
    <row r="161" spans="1:1" x14ac:dyDescent="0.25">
      <c r="A161" t="s">
        <v>10385</v>
      </c>
    </row>
    <row r="162" spans="1:1" x14ac:dyDescent="0.25">
      <c r="A162" t="s">
        <v>10385</v>
      </c>
    </row>
    <row r="163" spans="1:1" x14ac:dyDescent="0.25">
      <c r="A163" t="s">
        <v>10385</v>
      </c>
    </row>
    <row r="164" spans="1:1" x14ac:dyDescent="0.25">
      <c r="A164" t="s">
        <v>10385</v>
      </c>
    </row>
    <row r="165" spans="1:1" x14ac:dyDescent="0.25">
      <c r="A165" t="s">
        <v>10385</v>
      </c>
    </row>
    <row r="166" spans="1:1" x14ac:dyDescent="0.25">
      <c r="A166" t="s">
        <v>10385</v>
      </c>
    </row>
    <row r="167" spans="1:1" x14ac:dyDescent="0.25">
      <c r="A167" t="s">
        <v>10385</v>
      </c>
    </row>
    <row r="168" spans="1:1" x14ac:dyDescent="0.25">
      <c r="A168" t="s">
        <v>10385</v>
      </c>
    </row>
    <row r="169" spans="1:1" x14ac:dyDescent="0.25">
      <c r="A169" t="s">
        <v>10385</v>
      </c>
    </row>
    <row r="170" spans="1:1" x14ac:dyDescent="0.25">
      <c r="A170" t="s">
        <v>10385</v>
      </c>
    </row>
    <row r="171" spans="1:1" x14ac:dyDescent="0.25">
      <c r="A171" t="s">
        <v>10385</v>
      </c>
    </row>
    <row r="172" spans="1:1" x14ac:dyDescent="0.25">
      <c r="A172" t="s">
        <v>10385</v>
      </c>
    </row>
    <row r="173" spans="1:1" x14ac:dyDescent="0.25">
      <c r="A173" t="s">
        <v>10385</v>
      </c>
    </row>
    <row r="174" spans="1:1" x14ac:dyDescent="0.25">
      <c r="A174" t="s">
        <v>10385</v>
      </c>
    </row>
    <row r="175" spans="1:1" x14ac:dyDescent="0.25">
      <c r="A175" t="s">
        <v>10385</v>
      </c>
    </row>
    <row r="176" spans="1:1" x14ac:dyDescent="0.25">
      <c r="A176" t="s">
        <v>10385</v>
      </c>
    </row>
    <row r="177" spans="1:1" x14ac:dyDescent="0.25">
      <c r="A177" t="s">
        <v>10385</v>
      </c>
    </row>
    <row r="178" spans="1:1" x14ac:dyDescent="0.25">
      <c r="A178" t="s">
        <v>10385</v>
      </c>
    </row>
    <row r="179" spans="1:1" x14ac:dyDescent="0.25">
      <c r="A179" t="s">
        <v>10385</v>
      </c>
    </row>
    <row r="180" spans="1:1" x14ac:dyDescent="0.25">
      <c r="A180" t="s">
        <v>10385</v>
      </c>
    </row>
    <row r="181" spans="1:1" x14ac:dyDescent="0.25">
      <c r="A181" t="s">
        <v>10385</v>
      </c>
    </row>
    <row r="182" spans="1:1" x14ac:dyDescent="0.25">
      <c r="A182" t="s">
        <v>10385</v>
      </c>
    </row>
    <row r="183" spans="1:1" x14ac:dyDescent="0.25">
      <c r="A183" t="s">
        <v>10385</v>
      </c>
    </row>
    <row r="184" spans="1:1" x14ac:dyDescent="0.25">
      <c r="A184" t="s">
        <v>10385</v>
      </c>
    </row>
    <row r="185" spans="1:1" x14ac:dyDescent="0.25">
      <c r="A185" t="s">
        <v>10385</v>
      </c>
    </row>
    <row r="186" spans="1:1" x14ac:dyDescent="0.25">
      <c r="A186" t="s">
        <v>10385</v>
      </c>
    </row>
    <row r="187" spans="1:1" x14ac:dyDescent="0.25">
      <c r="A187" t="s">
        <v>10385</v>
      </c>
    </row>
    <row r="188" spans="1:1" x14ac:dyDescent="0.25">
      <c r="A188" t="s">
        <v>10385</v>
      </c>
    </row>
    <row r="189" spans="1:1" x14ac:dyDescent="0.25">
      <c r="A189" t="s">
        <v>10385</v>
      </c>
    </row>
    <row r="190" spans="1:1" x14ac:dyDescent="0.25">
      <c r="A190" t="s">
        <v>10385</v>
      </c>
    </row>
    <row r="191" spans="1:1" x14ac:dyDescent="0.25">
      <c r="A191" t="s">
        <v>10385</v>
      </c>
    </row>
    <row r="192" spans="1:1" x14ac:dyDescent="0.25">
      <c r="A192" t="s">
        <v>10385</v>
      </c>
    </row>
    <row r="193" spans="1:1" x14ac:dyDescent="0.25">
      <c r="A193" t="s">
        <v>10385</v>
      </c>
    </row>
    <row r="194" spans="1:1" x14ac:dyDescent="0.25">
      <c r="A194" t="s">
        <v>10385</v>
      </c>
    </row>
    <row r="195" spans="1:1" x14ac:dyDescent="0.25">
      <c r="A195" t="s">
        <v>10385</v>
      </c>
    </row>
    <row r="196" spans="1:1" x14ac:dyDescent="0.25">
      <c r="A196" t="s">
        <v>10385</v>
      </c>
    </row>
    <row r="197" spans="1:1" x14ac:dyDescent="0.25">
      <c r="A197" t="s">
        <v>10385</v>
      </c>
    </row>
    <row r="198" spans="1:1" x14ac:dyDescent="0.25">
      <c r="A198" t="s">
        <v>10385</v>
      </c>
    </row>
    <row r="199" spans="1:1" x14ac:dyDescent="0.25">
      <c r="A199" t="s">
        <v>10385</v>
      </c>
    </row>
    <row r="200" spans="1:1" x14ac:dyDescent="0.25">
      <c r="A200" t="s">
        <v>10385</v>
      </c>
    </row>
    <row r="201" spans="1:1" x14ac:dyDescent="0.25">
      <c r="A201" t="s">
        <v>10385</v>
      </c>
    </row>
    <row r="202" spans="1:1" x14ac:dyDescent="0.25">
      <c r="A202" t="s">
        <v>10385</v>
      </c>
    </row>
    <row r="203" spans="1:1" x14ac:dyDescent="0.25">
      <c r="A203" t="s">
        <v>10385</v>
      </c>
    </row>
    <row r="204" spans="1:1" x14ac:dyDescent="0.25">
      <c r="A204" t="s">
        <v>10385</v>
      </c>
    </row>
    <row r="205" spans="1:1" x14ac:dyDescent="0.25">
      <c r="A205" t="s">
        <v>10385</v>
      </c>
    </row>
    <row r="206" spans="1:1" x14ac:dyDescent="0.25">
      <c r="A206" t="s">
        <v>10385</v>
      </c>
    </row>
    <row r="207" spans="1:1" x14ac:dyDescent="0.25">
      <c r="A207" t="s">
        <v>10385</v>
      </c>
    </row>
    <row r="208" spans="1:1" x14ac:dyDescent="0.25">
      <c r="A208" t="s">
        <v>10385</v>
      </c>
    </row>
    <row r="209" spans="1:1" x14ac:dyDescent="0.25">
      <c r="A209" t="s">
        <v>10385</v>
      </c>
    </row>
    <row r="210" spans="1:1" x14ac:dyDescent="0.25">
      <c r="A210" t="s">
        <v>10385</v>
      </c>
    </row>
    <row r="211" spans="1:1" x14ac:dyDescent="0.25">
      <c r="A211" t="s">
        <v>10385</v>
      </c>
    </row>
    <row r="212" spans="1:1" x14ac:dyDescent="0.25">
      <c r="A212" t="s">
        <v>10385</v>
      </c>
    </row>
    <row r="213" spans="1:1" x14ac:dyDescent="0.25">
      <c r="A213" t="s">
        <v>10385</v>
      </c>
    </row>
    <row r="214" spans="1:1" x14ac:dyDescent="0.25">
      <c r="A214" t="s">
        <v>10385</v>
      </c>
    </row>
    <row r="215" spans="1:1" x14ac:dyDescent="0.25">
      <c r="A215" t="s">
        <v>10385</v>
      </c>
    </row>
    <row r="216" spans="1:1" x14ac:dyDescent="0.25">
      <c r="A216" t="s">
        <v>10385</v>
      </c>
    </row>
    <row r="217" spans="1:1" x14ac:dyDescent="0.25">
      <c r="A217" t="s">
        <v>10385</v>
      </c>
    </row>
    <row r="218" spans="1:1" x14ac:dyDescent="0.25">
      <c r="A218" t="s">
        <v>10385</v>
      </c>
    </row>
    <row r="219" spans="1:1" x14ac:dyDescent="0.25">
      <c r="A219" t="s">
        <v>10385</v>
      </c>
    </row>
    <row r="220" spans="1:1" x14ac:dyDescent="0.25">
      <c r="A220" t="s">
        <v>10385</v>
      </c>
    </row>
    <row r="221" spans="1:1" x14ac:dyDescent="0.25">
      <c r="A221" t="s">
        <v>10385</v>
      </c>
    </row>
    <row r="222" spans="1:1" x14ac:dyDescent="0.25">
      <c r="A222" t="s">
        <v>10385</v>
      </c>
    </row>
    <row r="223" spans="1:1" x14ac:dyDescent="0.25">
      <c r="A223" t="s">
        <v>10385</v>
      </c>
    </row>
    <row r="224" spans="1:1" x14ac:dyDescent="0.25">
      <c r="A224" t="s">
        <v>10385</v>
      </c>
    </row>
    <row r="225" spans="1:1" x14ac:dyDescent="0.25">
      <c r="A225" t="s">
        <v>10385</v>
      </c>
    </row>
    <row r="226" spans="1:1" x14ac:dyDescent="0.25">
      <c r="A226" t="s">
        <v>10385</v>
      </c>
    </row>
    <row r="227" spans="1:1" x14ac:dyDescent="0.25">
      <c r="A227" t="s">
        <v>10385</v>
      </c>
    </row>
    <row r="228" spans="1:1" x14ac:dyDescent="0.25">
      <c r="A228" t="s">
        <v>10385</v>
      </c>
    </row>
    <row r="229" spans="1:1" x14ac:dyDescent="0.25">
      <c r="A229" t="s">
        <v>10385</v>
      </c>
    </row>
    <row r="230" spans="1:1" x14ac:dyDescent="0.25">
      <c r="A230" t="s">
        <v>10385</v>
      </c>
    </row>
    <row r="231" spans="1:1" x14ac:dyDescent="0.25">
      <c r="A231" t="s">
        <v>10385</v>
      </c>
    </row>
    <row r="232" spans="1:1" x14ac:dyDescent="0.25">
      <c r="A232" t="s">
        <v>10385</v>
      </c>
    </row>
    <row r="233" spans="1:1" x14ac:dyDescent="0.25">
      <c r="A233" t="s">
        <v>10385</v>
      </c>
    </row>
    <row r="234" spans="1:1" x14ac:dyDescent="0.25">
      <c r="A234" t="s">
        <v>10385</v>
      </c>
    </row>
    <row r="235" spans="1:1" x14ac:dyDescent="0.25">
      <c r="A235" t="s">
        <v>10385</v>
      </c>
    </row>
    <row r="236" spans="1:1" x14ac:dyDescent="0.25">
      <c r="A236" t="s">
        <v>10385</v>
      </c>
    </row>
    <row r="237" spans="1:1" x14ac:dyDescent="0.25">
      <c r="A237" t="s">
        <v>10385</v>
      </c>
    </row>
    <row r="238" spans="1:1" x14ac:dyDescent="0.25">
      <c r="A238" t="s">
        <v>10385</v>
      </c>
    </row>
    <row r="239" spans="1:1" x14ac:dyDescent="0.25">
      <c r="A239" t="s">
        <v>10385</v>
      </c>
    </row>
    <row r="240" spans="1:1" x14ac:dyDescent="0.25">
      <c r="A240" t="s">
        <v>10385</v>
      </c>
    </row>
    <row r="241" spans="1:1" x14ac:dyDescent="0.25">
      <c r="A241" t="s">
        <v>10385</v>
      </c>
    </row>
    <row r="242" spans="1:1" x14ac:dyDescent="0.25">
      <c r="A242" t="s">
        <v>10385</v>
      </c>
    </row>
    <row r="243" spans="1:1" x14ac:dyDescent="0.25">
      <c r="A243" t="s">
        <v>10385</v>
      </c>
    </row>
    <row r="244" spans="1:1" x14ac:dyDescent="0.25">
      <c r="A244" t="s">
        <v>10385</v>
      </c>
    </row>
    <row r="245" spans="1:1" x14ac:dyDescent="0.25">
      <c r="A245" t="s">
        <v>10385</v>
      </c>
    </row>
    <row r="246" spans="1:1" x14ac:dyDescent="0.25">
      <c r="A246" t="s">
        <v>10385</v>
      </c>
    </row>
    <row r="247" spans="1:1" x14ac:dyDescent="0.25">
      <c r="A247" t="s">
        <v>10385</v>
      </c>
    </row>
    <row r="248" spans="1:1" x14ac:dyDescent="0.25">
      <c r="A248" t="s">
        <v>10385</v>
      </c>
    </row>
    <row r="249" spans="1:1" x14ac:dyDescent="0.25">
      <c r="A249" t="s">
        <v>10385</v>
      </c>
    </row>
    <row r="250" spans="1:1" x14ac:dyDescent="0.25">
      <c r="A250" t="s">
        <v>10385</v>
      </c>
    </row>
    <row r="251" spans="1:1" x14ac:dyDescent="0.25">
      <c r="A251" t="s">
        <v>10385</v>
      </c>
    </row>
    <row r="252" spans="1:1" x14ac:dyDescent="0.25">
      <c r="A252" t="s">
        <v>10385</v>
      </c>
    </row>
    <row r="253" spans="1:1" x14ac:dyDescent="0.25">
      <c r="A253" t="s">
        <v>10385</v>
      </c>
    </row>
    <row r="254" spans="1:1" x14ac:dyDescent="0.25">
      <c r="A254" t="s">
        <v>10385</v>
      </c>
    </row>
    <row r="255" spans="1:1" x14ac:dyDescent="0.25">
      <c r="A255" t="s">
        <v>10385</v>
      </c>
    </row>
    <row r="256" spans="1:1" x14ac:dyDescent="0.25">
      <c r="A256" t="s">
        <v>10385</v>
      </c>
    </row>
    <row r="257" spans="1:1" x14ac:dyDescent="0.25">
      <c r="A257" t="s">
        <v>10385</v>
      </c>
    </row>
    <row r="258" spans="1:1" x14ac:dyDescent="0.25">
      <c r="A258" t="s">
        <v>10385</v>
      </c>
    </row>
    <row r="259" spans="1:1" x14ac:dyDescent="0.25">
      <c r="A259" t="s">
        <v>10385</v>
      </c>
    </row>
    <row r="260" spans="1:1" x14ac:dyDescent="0.25">
      <c r="A260" t="s">
        <v>10385</v>
      </c>
    </row>
    <row r="261" spans="1:1" x14ac:dyDescent="0.25">
      <c r="A261" t="s">
        <v>10385</v>
      </c>
    </row>
    <row r="262" spans="1:1" x14ac:dyDescent="0.25">
      <c r="A262" t="s">
        <v>10385</v>
      </c>
    </row>
    <row r="263" spans="1:1" x14ac:dyDescent="0.25">
      <c r="A263" t="s">
        <v>10385</v>
      </c>
    </row>
    <row r="264" spans="1:1" x14ac:dyDescent="0.25">
      <c r="A264" t="s">
        <v>10385</v>
      </c>
    </row>
    <row r="265" spans="1:1" x14ac:dyDescent="0.25">
      <c r="A265" t="s">
        <v>10385</v>
      </c>
    </row>
    <row r="266" spans="1:1" x14ac:dyDescent="0.25">
      <c r="A266" t="s">
        <v>10385</v>
      </c>
    </row>
    <row r="267" spans="1:1" x14ac:dyDescent="0.25">
      <c r="A267" t="s">
        <v>10385</v>
      </c>
    </row>
    <row r="268" spans="1:1" x14ac:dyDescent="0.25">
      <c r="A268" t="s">
        <v>10385</v>
      </c>
    </row>
    <row r="269" spans="1:1" x14ac:dyDescent="0.25">
      <c r="A269" t="s">
        <v>10385</v>
      </c>
    </row>
    <row r="270" spans="1:1" x14ac:dyDescent="0.25">
      <c r="A270" t="s">
        <v>10385</v>
      </c>
    </row>
    <row r="271" spans="1:1" x14ac:dyDescent="0.25">
      <c r="A271" t="s">
        <v>10385</v>
      </c>
    </row>
    <row r="272" spans="1:1" x14ac:dyDescent="0.25">
      <c r="A272" t="s">
        <v>10385</v>
      </c>
    </row>
    <row r="273" spans="1:1" x14ac:dyDescent="0.25">
      <c r="A273" t="s">
        <v>10385</v>
      </c>
    </row>
    <row r="274" spans="1:1" x14ac:dyDescent="0.25">
      <c r="A274" t="s">
        <v>10385</v>
      </c>
    </row>
    <row r="275" spans="1:1" x14ac:dyDescent="0.25">
      <c r="A275" t="s">
        <v>10385</v>
      </c>
    </row>
    <row r="276" spans="1:1" x14ac:dyDescent="0.25">
      <c r="A276" t="s">
        <v>10385</v>
      </c>
    </row>
    <row r="277" spans="1:1" x14ac:dyDescent="0.25">
      <c r="A277" t="s">
        <v>10385</v>
      </c>
    </row>
    <row r="278" spans="1:1" x14ac:dyDescent="0.25">
      <c r="A278" t="s">
        <v>10385</v>
      </c>
    </row>
    <row r="279" spans="1:1" x14ac:dyDescent="0.25">
      <c r="A279" t="s">
        <v>10385</v>
      </c>
    </row>
    <row r="280" spans="1:1" x14ac:dyDescent="0.25">
      <c r="A280" t="s">
        <v>10385</v>
      </c>
    </row>
    <row r="281" spans="1:1" x14ac:dyDescent="0.25">
      <c r="A281" t="s">
        <v>10385</v>
      </c>
    </row>
    <row r="282" spans="1:1" x14ac:dyDescent="0.25">
      <c r="A282" t="s">
        <v>10385</v>
      </c>
    </row>
    <row r="283" spans="1:1" x14ac:dyDescent="0.25">
      <c r="A283" t="s">
        <v>10385</v>
      </c>
    </row>
    <row r="284" spans="1:1" x14ac:dyDescent="0.25">
      <c r="A284" t="s">
        <v>10385</v>
      </c>
    </row>
    <row r="285" spans="1:1" x14ac:dyDescent="0.25">
      <c r="A285" t="s">
        <v>10385</v>
      </c>
    </row>
    <row r="286" spans="1:1" x14ac:dyDescent="0.25">
      <c r="A286" t="s">
        <v>10385</v>
      </c>
    </row>
    <row r="287" spans="1:1" x14ac:dyDescent="0.25">
      <c r="A287" t="s">
        <v>10385</v>
      </c>
    </row>
    <row r="288" spans="1:1" x14ac:dyDescent="0.25">
      <c r="A288" t="s">
        <v>10385</v>
      </c>
    </row>
    <row r="289" spans="1:1" x14ac:dyDescent="0.25">
      <c r="A289" t="s">
        <v>10385</v>
      </c>
    </row>
    <row r="290" spans="1:1" x14ac:dyDescent="0.25">
      <c r="A290" t="s">
        <v>10385</v>
      </c>
    </row>
    <row r="291" spans="1:1" x14ac:dyDescent="0.25">
      <c r="A291" t="s">
        <v>10385</v>
      </c>
    </row>
    <row r="292" spans="1:1" x14ac:dyDescent="0.25">
      <c r="A292" t="s">
        <v>10385</v>
      </c>
    </row>
    <row r="293" spans="1:1" x14ac:dyDescent="0.25">
      <c r="A293" t="s">
        <v>10385</v>
      </c>
    </row>
    <row r="294" spans="1:1" x14ac:dyDescent="0.25">
      <c r="A294" t="s">
        <v>10385</v>
      </c>
    </row>
    <row r="295" spans="1:1" x14ac:dyDescent="0.25">
      <c r="A295" t="s">
        <v>10385</v>
      </c>
    </row>
    <row r="296" spans="1:1" x14ac:dyDescent="0.25">
      <c r="A296" t="s">
        <v>10385</v>
      </c>
    </row>
    <row r="297" spans="1:1" x14ac:dyDescent="0.25">
      <c r="A297" t="s">
        <v>10385</v>
      </c>
    </row>
    <row r="298" spans="1:1" x14ac:dyDescent="0.25">
      <c r="A298" t="s">
        <v>10385</v>
      </c>
    </row>
    <row r="299" spans="1:1" x14ac:dyDescent="0.25">
      <c r="A299" t="s">
        <v>10385</v>
      </c>
    </row>
    <row r="300" spans="1:1" x14ac:dyDescent="0.25">
      <c r="A300" t="s">
        <v>10385</v>
      </c>
    </row>
    <row r="301" spans="1:1" x14ac:dyDescent="0.25">
      <c r="A301" t="s">
        <v>10385</v>
      </c>
    </row>
    <row r="302" spans="1:1" x14ac:dyDescent="0.25">
      <c r="A302" t="s">
        <v>10385</v>
      </c>
    </row>
    <row r="303" spans="1:1" x14ac:dyDescent="0.25">
      <c r="A303" t="s">
        <v>10385</v>
      </c>
    </row>
    <row r="304" spans="1:1" x14ac:dyDescent="0.25">
      <c r="A304" t="s">
        <v>10385</v>
      </c>
    </row>
    <row r="305" spans="1:1" x14ac:dyDescent="0.25">
      <c r="A305" t="s">
        <v>10385</v>
      </c>
    </row>
    <row r="306" spans="1:1" x14ac:dyDescent="0.25">
      <c r="A306" t="s">
        <v>10385</v>
      </c>
    </row>
    <row r="307" spans="1:1" x14ac:dyDescent="0.25">
      <c r="A307" t="s">
        <v>10385</v>
      </c>
    </row>
    <row r="308" spans="1:1" x14ac:dyDescent="0.25">
      <c r="A308" t="s">
        <v>10385</v>
      </c>
    </row>
    <row r="309" spans="1:1" x14ac:dyDescent="0.25">
      <c r="A309" t="s">
        <v>10385</v>
      </c>
    </row>
    <row r="310" spans="1:1" x14ac:dyDescent="0.25">
      <c r="A310" t="s">
        <v>10385</v>
      </c>
    </row>
    <row r="311" spans="1:1" x14ac:dyDescent="0.25">
      <c r="A311" t="s">
        <v>10385</v>
      </c>
    </row>
    <row r="312" spans="1:1" x14ac:dyDescent="0.25">
      <c r="A312" t="s">
        <v>10385</v>
      </c>
    </row>
    <row r="313" spans="1:1" x14ac:dyDescent="0.25">
      <c r="A313" t="s">
        <v>10385</v>
      </c>
    </row>
    <row r="314" spans="1:1" x14ac:dyDescent="0.25">
      <c r="A314" t="s">
        <v>10385</v>
      </c>
    </row>
    <row r="315" spans="1:1" x14ac:dyDescent="0.25">
      <c r="A315" t="s">
        <v>10385</v>
      </c>
    </row>
    <row r="316" spans="1:1" x14ac:dyDescent="0.25">
      <c r="A316" t="s">
        <v>10385</v>
      </c>
    </row>
    <row r="317" spans="1:1" x14ac:dyDescent="0.25">
      <c r="A317" t="s">
        <v>10385</v>
      </c>
    </row>
    <row r="318" spans="1:1" x14ac:dyDescent="0.25">
      <c r="A318" t="s">
        <v>10385</v>
      </c>
    </row>
    <row r="319" spans="1:1" x14ac:dyDescent="0.25">
      <c r="A319" t="s">
        <v>10385</v>
      </c>
    </row>
    <row r="320" spans="1:1" x14ac:dyDescent="0.25">
      <c r="A320" t="s">
        <v>10385</v>
      </c>
    </row>
    <row r="321" spans="1:1" x14ac:dyDescent="0.25">
      <c r="A321" t="s">
        <v>10385</v>
      </c>
    </row>
    <row r="322" spans="1:1" x14ac:dyDescent="0.25">
      <c r="A322" t="s">
        <v>10385</v>
      </c>
    </row>
    <row r="323" spans="1:1" x14ac:dyDescent="0.25">
      <c r="A323" t="s">
        <v>10385</v>
      </c>
    </row>
    <row r="324" spans="1:1" x14ac:dyDescent="0.25">
      <c r="A324" t="s">
        <v>10385</v>
      </c>
    </row>
    <row r="325" spans="1:1" x14ac:dyDescent="0.25">
      <c r="A325" t="s">
        <v>10385</v>
      </c>
    </row>
    <row r="326" spans="1:1" x14ac:dyDescent="0.25">
      <c r="A326" t="s">
        <v>10385</v>
      </c>
    </row>
    <row r="327" spans="1:1" x14ac:dyDescent="0.25">
      <c r="A327" t="s">
        <v>10385</v>
      </c>
    </row>
    <row r="328" spans="1:1" x14ac:dyDescent="0.25">
      <c r="A328" t="s">
        <v>10385</v>
      </c>
    </row>
    <row r="329" spans="1:1" x14ac:dyDescent="0.25">
      <c r="A329" t="s">
        <v>10385</v>
      </c>
    </row>
    <row r="330" spans="1:1" x14ac:dyDescent="0.25">
      <c r="A330" t="s">
        <v>10385</v>
      </c>
    </row>
    <row r="331" spans="1:1" x14ac:dyDescent="0.25">
      <c r="A331" t="s">
        <v>10385</v>
      </c>
    </row>
    <row r="332" spans="1:1" x14ac:dyDescent="0.25">
      <c r="A332" t="s">
        <v>10385</v>
      </c>
    </row>
    <row r="333" spans="1:1" x14ac:dyDescent="0.25">
      <c r="A333" t="s">
        <v>10385</v>
      </c>
    </row>
    <row r="334" spans="1:1" x14ac:dyDescent="0.25">
      <c r="A334" t="s">
        <v>10385</v>
      </c>
    </row>
    <row r="335" spans="1:1" x14ac:dyDescent="0.25">
      <c r="A335" t="s">
        <v>10385</v>
      </c>
    </row>
    <row r="336" spans="1:1" x14ac:dyDescent="0.25">
      <c r="A336" t="s">
        <v>10385</v>
      </c>
    </row>
    <row r="337" spans="1:1" x14ac:dyDescent="0.25">
      <c r="A337" t="s">
        <v>10385</v>
      </c>
    </row>
    <row r="338" spans="1:1" x14ac:dyDescent="0.25">
      <c r="A338" t="s">
        <v>10385</v>
      </c>
    </row>
    <row r="339" spans="1:1" x14ac:dyDescent="0.25">
      <c r="A339" t="s">
        <v>10385</v>
      </c>
    </row>
    <row r="340" spans="1:1" x14ac:dyDescent="0.25">
      <c r="A340" t="s">
        <v>10385</v>
      </c>
    </row>
    <row r="341" spans="1:1" x14ac:dyDescent="0.25">
      <c r="A341" t="s">
        <v>10385</v>
      </c>
    </row>
    <row r="342" spans="1:1" x14ac:dyDescent="0.25">
      <c r="A342" t="s">
        <v>10385</v>
      </c>
    </row>
    <row r="343" spans="1:1" x14ac:dyDescent="0.25">
      <c r="A343" t="s">
        <v>10385</v>
      </c>
    </row>
    <row r="344" spans="1:1" x14ac:dyDescent="0.25">
      <c r="A344" t="s">
        <v>10385</v>
      </c>
    </row>
    <row r="345" spans="1:1" x14ac:dyDescent="0.25">
      <c r="A345" t="s">
        <v>10385</v>
      </c>
    </row>
    <row r="346" spans="1:1" x14ac:dyDescent="0.25">
      <c r="A346" t="s">
        <v>10385</v>
      </c>
    </row>
    <row r="347" spans="1:1" x14ac:dyDescent="0.25">
      <c r="A347" t="s">
        <v>10385</v>
      </c>
    </row>
    <row r="348" spans="1:1" x14ac:dyDescent="0.25">
      <c r="A348" t="s">
        <v>10385</v>
      </c>
    </row>
    <row r="349" spans="1:1" x14ac:dyDescent="0.25">
      <c r="A349" t="s">
        <v>10385</v>
      </c>
    </row>
    <row r="350" spans="1:1" x14ac:dyDescent="0.25">
      <c r="A350" t="s">
        <v>10385</v>
      </c>
    </row>
    <row r="351" spans="1:1" x14ac:dyDescent="0.25">
      <c r="A351" t="s">
        <v>10385</v>
      </c>
    </row>
    <row r="352" spans="1:1" x14ac:dyDescent="0.25">
      <c r="A352" t="s">
        <v>10385</v>
      </c>
    </row>
    <row r="353" spans="1:1" x14ac:dyDescent="0.25">
      <c r="A353" t="s">
        <v>10385</v>
      </c>
    </row>
    <row r="354" spans="1:1" x14ac:dyDescent="0.25">
      <c r="A354" t="s">
        <v>10385</v>
      </c>
    </row>
    <row r="355" spans="1:1" x14ac:dyDescent="0.25">
      <c r="A355" t="s">
        <v>10385</v>
      </c>
    </row>
    <row r="356" spans="1:1" x14ac:dyDescent="0.25">
      <c r="A356" t="s">
        <v>10385</v>
      </c>
    </row>
    <row r="357" spans="1:1" x14ac:dyDescent="0.25">
      <c r="A357" t="s">
        <v>10385</v>
      </c>
    </row>
    <row r="358" spans="1:1" x14ac:dyDescent="0.25">
      <c r="A358" t="s">
        <v>10385</v>
      </c>
    </row>
    <row r="359" spans="1:1" x14ac:dyDescent="0.25">
      <c r="A359" t="s">
        <v>10385</v>
      </c>
    </row>
    <row r="360" spans="1:1" x14ac:dyDescent="0.25">
      <c r="A360" t="s">
        <v>10385</v>
      </c>
    </row>
    <row r="361" spans="1:1" x14ac:dyDescent="0.25">
      <c r="A361" t="s">
        <v>10385</v>
      </c>
    </row>
    <row r="362" spans="1:1" x14ac:dyDescent="0.25">
      <c r="A362" t="s">
        <v>10385</v>
      </c>
    </row>
    <row r="363" spans="1:1" x14ac:dyDescent="0.25">
      <c r="A363" t="s">
        <v>10385</v>
      </c>
    </row>
    <row r="364" spans="1:1" x14ac:dyDescent="0.25">
      <c r="A364" t="s">
        <v>10385</v>
      </c>
    </row>
    <row r="365" spans="1:1" x14ac:dyDescent="0.25">
      <c r="A365" t="s">
        <v>10385</v>
      </c>
    </row>
    <row r="366" spans="1:1" x14ac:dyDescent="0.25">
      <c r="A366" t="s">
        <v>10385</v>
      </c>
    </row>
    <row r="367" spans="1:1" x14ac:dyDescent="0.25">
      <c r="A367" t="s">
        <v>10385</v>
      </c>
    </row>
    <row r="368" spans="1:1" x14ac:dyDescent="0.25">
      <c r="A368" t="s">
        <v>10385</v>
      </c>
    </row>
    <row r="369" spans="1:1" x14ac:dyDescent="0.25">
      <c r="A369" t="s">
        <v>10385</v>
      </c>
    </row>
    <row r="370" spans="1:1" x14ac:dyDescent="0.25">
      <c r="A370" t="s">
        <v>10385</v>
      </c>
    </row>
    <row r="371" spans="1:1" x14ac:dyDescent="0.25">
      <c r="A371" t="s">
        <v>10385</v>
      </c>
    </row>
    <row r="372" spans="1:1" x14ac:dyDescent="0.25">
      <c r="A372" t="s">
        <v>10385</v>
      </c>
    </row>
    <row r="373" spans="1:1" x14ac:dyDescent="0.25">
      <c r="A373" t="s">
        <v>10385</v>
      </c>
    </row>
    <row r="374" spans="1:1" x14ac:dyDescent="0.25">
      <c r="A374" t="s">
        <v>10385</v>
      </c>
    </row>
    <row r="375" spans="1:1" x14ac:dyDescent="0.25">
      <c r="A375" t="s">
        <v>10385</v>
      </c>
    </row>
    <row r="376" spans="1:1" x14ac:dyDescent="0.25">
      <c r="A376" t="s">
        <v>10385</v>
      </c>
    </row>
    <row r="377" spans="1:1" x14ac:dyDescent="0.25">
      <c r="A377" t="s">
        <v>10385</v>
      </c>
    </row>
    <row r="378" spans="1:1" x14ac:dyDescent="0.25">
      <c r="A378" t="s">
        <v>10385</v>
      </c>
    </row>
    <row r="379" spans="1:1" x14ac:dyDescent="0.25">
      <c r="A379" t="s">
        <v>10385</v>
      </c>
    </row>
    <row r="380" spans="1:1" x14ac:dyDescent="0.25">
      <c r="A380" t="s">
        <v>10385</v>
      </c>
    </row>
    <row r="381" spans="1:1" x14ac:dyDescent="0.25">
      <c r="A381" t="s">
        <v>10385</v>
      </c>
    </row>
    <row r="382" spans="1:1" x14ac:dyDescent="0.25">
      <c r="A382" t="s">
        <v>10385</v>
      </c>
    </row>
    <row r="383" spans="1:1" x14ac:dyDescent="0.25">
      <c r="A383" t="s">
        <v>10385</v>
      </c>
    </row>
    <row r="384" spans="1:1" x14ac:dyDescent="0.25">
      <c r="A384" t="s">
        <v>10385</v>
      </c>
    </row>
    <row r="385" spans="1:1" x14ac:dyDescent="0.25">
      <c r="A385" t="s">
        <v>10385</v>
      </c>
    </row>
    <row r="386" spans="1:1" x14ac:dyDescent="0.25">
      <c r="A386" t="s">
        <v>10385</v>
      </c>
    </row>
    <row r="387" spans="1:1" x14ac:dyDescent="0.25">
      <c r="A387" t="s">
        <v>10385</v>
      </c>
    </row>
    <row r="388" spans="1:1" x14ac:dyDescent="0.25">
      <c r="A388" t="s">
        <v>10385</v>
      </c>
    </row>
    <row r="389" spans="1:1" x14ac:dyDescent="0.25">
      <c r="A389" t="s">
        <v>10385</v>
      </c>
    </row>
    <row r="390" spans="1:1" x14ac:dyDescent="0.25">
      <c r="A390" t="s">
        <v>10385</v>
      </c>
    </row>
    <row r="391" spans="1:1" x14ac:dyDescent="0.25">
      <c r="A391" t="s">
        <v>10385</v>
      </c>
    </row>
    <row r="392" spans="1:1" x14ac:dyDescent="0.25">
      <c r="A392" t="s">
        <v>10385</v>
      </c>
    </row>
    <row r="393" spans="1:1" x14ac:dyDescent="0.25">
      <c r="A393" t="s">
        <v>10385</v>
      </c>
    </row>
    <row r="394" spans="1:1" x14ac:dyDescent="0.25">
      <c r="A394" t="s">
        <v>10385</v>
      </c>
    </row>
    <row r="395" spans="1:1" x14ac:dyDescent="0.25">
      <c r="A395" t="s">
        <v>10385</v>
      </c>
    </row>
    <row r="396" spans="1:1" x14ac:dyDescent="0.25">
      <c r="A396" t="s">
        <v>10385</v>
      </c>
    </row>
    <row r="397" spans="1:1" x14ac:dyDescent="0.25">
      <c r="A397" t="s">
        <v>10385</v>
      </c>
    </row>
    <row r="398" spans="1:1" x14ac:dyDescent="0.25">
      <c r="A398" t="s">
        <v>10385</v>
      </c>
    </row>
    <row r="399" spans="1:1" x14ac:dyDescent="0.25">
      <c r="A399" t="s">
        <v>10385</v>
      </c>
    </row>
    <row r="400" spans="1:1" x14ac:dyDescent="0.25">
      <c r="A400" t="s">
        <v>10385</v>
      </c>
    </row>
    <row r="401" spans="1:1" x14ac:dyDescent="0.25">
      <c r="A401" t="s">
        <v>10385</v>
      </c>
    </row>
    <row r="402" spans="1:1" x14ac:dyDescent="0.25">
      <c r="A402" t="s">
        <v>10385</v>
      </c>
    </row>
    <row r="403" spans="1:1" x14ac:dyDescent="0.25">
      <c r="A403" t="s">
        <v>10385</v>
      </c>
    </row>
    <row r="404" spans="1:1" x14ac:dyDescent="0.25">
      <c r="A404" t="s">
        <v>10385</v>
      </c>
    </row>
    <row r="405" spans="1:1" x14ac:dyDescent="0.25">
      <c r="A405" t="s">
        <v>10385</v>
      </c>
    </row>
    <row r="406" spans="1:1" x14ac:dyDescent="0.25">
      <c r="A406" t="s">
        <v>10385</v>
      </c>
    </row>
    <row r="407" spans="1:1" x14ac:dyDescent="0.25">
      <c r="A407" t="s">
        <v>10385</v>
      </c>
    </row>
    <row r="408" spans="1:1" x14ac:dyDescent="0.25">
      <c r="A408" t="s">
        <v>10385</v>
      </c>
    </row>
    <row r="409" spans="1:1" x14ac:dyDescent="0.25">
      <c r="A409" t="s">
        <v>10385</v>
      </c>
    </row>
    <row r="410" spans="1:1" x14ac:dyDescent="0.25">
      <c r="A410" t="s">
        <v>10385</v>
      </c>
    </row>
    <row r="411" spans="1:1" x14ac:dyDescent="0.25">
      <c r="A411" t="s">
        <v>10385</v>
      </c>
    </row>
    <row r="412" spans="1:1" x14ac:dyDescent="0.25">
      <c r="A412" t="s">
        <v>10385</v>
      </c>
    </row>
    <row r="413" spans="1:1" x14ac:dyDescent="0.25">
      <c r="A413" t="s">
        <v>10385</v>
      </c>
    </row>
    <row r="414" spans="1:1" x14ac:dyDescent="0.25">
      <c r="A414" t="s">
        <v>10385</v>
      </c>
    </row>
    <row r="415" spans="1:1" x14ac:dyDescent="0.25">
      <c r="A415" t="s">
        <v>10385</v>
      </c>
    </row>
    <row r="416" spans="1:1" x14ac:dyDescent="0.25">
      <c r="A416" t="s">
        <v>10385</v>
      </c>
    </row>
    <row r="417" spans="1:1" x14ac:dyDescent="0.25">
      <c r="A417" t="s">
        <v>10385</v>
      </c>
    </row>
    <row r="418" spans="1:1" x14ac:dyDescent="0.25">
      <c r="A418" t="s">
        <v>10385</v>
      </c>
    </row>
    <row r="419" spans="1:1" x14ac:dyDescent="0.25">
      <c r="A419" t="s">
        <v>10385</v>
      </c>
    </row>
    <row r="420" spans="1:1" x14ac:dyDescent="0.25">
      <c r="A420" t="s">
        <v>10385</v>
      </c>
    </row>
    <row r="421" spans="1:1" x14ac:dyDescent="0.25">
      <c r="A421" t="s">
        <v>10385</v>
      </c>
    </row>
    <row r="422" spans="1:1" x14ac:dyDescent="0.25">
      <c r="A422" t="s">
        <v>10385</v>
      </c>
    </row>
    <row r="423" spans="1:1" x14ac:dyDescent="0.25">
      <c r="A423" t="s">
        <v>10385</v>
      </c>
    </row>
    <row r="424" spans="1:1" x14ac:dyDescent="0.25">
      <c r="A424" t="s">
        <v>10385</v>
      </c>
    </row>
    <row r="425" spans="1:1" x14ac:dyDescent="0.25">
      <c r="A425" t="s">
        <v>10385</v>
      </c>
    </row>
    <row r="426" spans="1:1" x14ac:dyDescent="0.25">
      <c r="A426" t="s">
        <v>10385</v>
      </c>
    </row>
    <row r="427" spans="1:1" x14ac:dyDescent="0.25">
      <c r="A427" t="s">
        <v>10385</v>
      </c>
    </row>
    <row r="428" spans="1:1" x14ac:dyDescent="0.25">
      <c r="A428" t="s">
        <v>10385</v>
      </c>
    </row>
    <row r="429" spans="1:1" x14ac:dyDescent="0.25">
      <c r="A429" t="s">
        <v>10385</v>
      </c>
    </row>
    <row r="430" spans="1:1" x14ac:dyDescent="0.25">
      <c r="A430" t="s">
        <v>10385</v>
      </c>
    </row>
    <row r="431" spans="1:1" x14ac:dyDescent="0.25">
      <c r="A431" t="s">
        <v>10385</v>
      </c>
    </row>
    <row r="432" spans="1:1" x14ac:dyDescent="0.25">
      <c r="A432" t="s">
        <v>10385</v>
      </c>
    </row>
    <row r="433" spans="1:1" x14ac:dyDescent="0.25">
      <c r="A433" t="s">
        <v>10385</v>
      </c>
    </row>
    <row r="434" spans="1:1" x14ac:dyDescent="0.25">
      <c r="A434" t="s">
        <v>10385</v>
      </c>
    </row>
    <row r="435" spans="1:1" x14ac:dyDescent="0.25">
      <c r="A435" t="s">
        <v>10385</v>
      </c>
    </row>
    <row r="436" spans="1:1" x14ac:dyDescent="0.25">
      <c r="A436" t="s">
        <v>10385</v>
      </c>
    </row>
    <row r="437" spans="1:1" x14ac:dyDescent="0.25">
      <c r="A437" t="s">
        <v>10385</v>
      </c>
    </row>
    <row r="438" spans="1:1" x14ac:dyDescent="0.25">
      <c r="A438" t="s">
        <v>10385</v>
      </c>
    </row>
    <row r="439" spans="1:1" x14ac:dyDescent="0.25">
      <c r="A439" t="s">
        <v>10385</v>
      </c>
    </row>
    <row r="440" spans="1:1" x14ac:dyDescent="0.25">
      <c r="A440" t="s">
        <v>10385</v>
      </c>
    </row>
    <row r="441" spans="1:1" x14ac:dyDescent="0.25">
      <c r="A441" t="s">
        <v>10385</v>
      </c>
    </row>
    <row r="442" spans="1:1" x14ac:dyDescent="0.25">
      <c r="A442" t="s">
        <v>10385</v>
      </c>
    </row>
    <row r="443" spans="1:1" x14ac:dyDescent="0.25">
      <c r="A443" t="s">
        <v>10385</v>
      </c>
    </row>
    <row r="444" spans="1:1" x14ac:dyDescent="0.25">
      <c r="A444" t="s">
        <v>10385</v>
      </c>
    </row>
    <row r="445" spans="1:1" x14ac:dyDescent="0.25">
      <c r="A445" t="s">
        <v>10385</v>
      </c>
    </row>
    <row r="446" spans="1:1" x14ac:dyDescent="0.25">
      <c r="A446" t="s">
        <v>10385</v>
      </c>
    </row>
    <row r="447" spans="1:1" x14ac:dyDescent="0.25">
      <c r="A447" t="s">
        <v>10385</v>
      </c>
    </row>
    <row r="448" spans="1:1" x14ac:dyDescent="0.25">
      <c r="A448" t="s">
        <v>10385</v>
      </c>
    </row>
    <row r="449" spans="1:1" x14ac:dyDescent="0.25">
      <c r="A449" t="s">
        <v>10385</v>
      </c>
    </row>
    <row r="450" spans="1:1" x14ac:dyDescent="0.25">
      <c r="A450" t="s">
        <v>10385</v>
      </c>
    </row>
    <row r="451" spans="1:1" x14ac:dyDescent="0.25">
      <c r="A451" t="s">
        <v>10385</v>
      </c>
    </row>
    <row r="452" spans="1:1" x14ac:dyDescent="0.25">
      <c r="A452" t="s">
        <v>10385</v>
      </c>
    </row>
    <row r="453" spans="1:1" x14ac:dyDescent="0.25">
      <c r="A453" t="s">
        <v>10385</v>
      </c>
    </row>
    <row r="454" spans="1:1" x14ac:dyDescent="0.25">
      <c r="A454" t="s">
        <v>10385</v>
      </c>
    </row>
    <row r="455" spans="1:1" x14ac:dyDescent="0.25">
      <c r="A455" t="s">
        <v>10385</v>
      </c>
    </row>
    <row r="456" spans="1:1" x14ac:dyDescent="0.25">
      <c r="A456" t="s">
        <v>10385</v>
      </c>
    </row>
    <row r="457" spans="1:1" x14ac:dyDescent="0.25">
      <c r="A457" t="s">
        <v>10385</v>
      </c>
    </row>
    <row r="458" spans="1:1" x14ac:dyDescent="0.25">
      <c r="A458" t="s">
        <v>10385</v>
      </c>
    </row>
    <row r="459" spans="1:1" x14ac:dyDescent="0.25">
      <c r="A459" t="s">
        <v>10385</v>
      </c>
    </row>
    <row r="460" spans="1:1" x14ac:dyDescent="0.25">
      <c r="A460" t="s">
        <v>10385</v>
      </c>
    </row>
    <row r="461" spans="1:1" x14ac:dyDescent="0.25">
      <c r="A461" t="s">
        <v>10385</v>
      </c>
    </row>
    <row r="462" spans="1:1" x14ac:dyDescent="0.25">
      <c r="A462" t="s">
        <v>10385</v>
      </c>
    </row>
    <row r="463" spans="1:1" x14ac:dyDescent="0.25">
      <c r="A463" t="s">
        <v>10385</v>
      </c>
    </row>
    <row r="464" spans="1:1" x14ac:dyDescent="0.25">
      <c r="A464" t="s">
        <v>10385</v>
      </c>
    </row>
    <row r="465" spans="1:1" x14ac:dyDescent="0.25">
      <c r="A465" t="s">
        <v>10385</v>
      </c>
    </row>
    <row r="466" spans="1:1" x14ac:dyDescent="0.25">
      <c r="A466" t="s">
        <v>10385</v>
      </c>
    </row>
    <row r="467" spans="1:1" x14ac:dyDescent="0.25">
      <c r="A467" t="s">
        <v>10385</v>
      </c>
    </row>
    <row r="468" spans="1:1" x14ac:dyDescent="0.25">
      <c r="A468" t="s">
        <v>10385</v>
      </c>
    </row>
    <row r="469" spans="1:1" x14ac:dyDescent="0.25">
      <c r="A469" t="s">
        <v>10385</v>
      </c>
    </row>
    <row r="470" spans="1:1" x14ac:dyDescent="0.25">
      <c r="A470" t="s">
        <v>10385</v>
      </c>
    </row>
    <row r="471" spans="1:1" x14ac:dyDescent="0.25">
      <c r="A471" t="s">
        <v>10385</v>
      </c>
    </row>
    <row r="472" spans="1:1" x14ac:dyDescent="0.25">
      <c r="A472" t="s">
        <v>10385</v>
      </c>
    </row>
    <row r="473" spans="1:1" x14ac:dyDescent="0.25">
      <c r="A473" t="s">
        <v>10385</v>
      </c>
    </row>
    <row r="474" spans="1:1" x14ac:dyDescent="0.25">
      <c r="A474" t="s">
        <v>10385</v>
      </c>
    </row>
    <row r="475" spans="1:1" x14ac:dyDescent="0.25">
      <c r="A475" t="s">
        <v>10385</v>
      </c>
    </row>
    <row r="476" spans="1:1" x14ac:dyDescent="0.25">
      <c r="A476" t="s">
        <v>10385</v>
      </c>
    </row>
    <row r="477" spans="1:1" x14ac:dyDescent="0.25">
      <c r="A477" t="s">
        <v>10385</v>
      </c>
    </row>
    <row r="478" spans="1:1" x14ac:dyDescent="0.25">
      <c r="A478" t="s">
        <v>10385</v>
      </c>
    </row>
    <row r="479" spans="1:1" x14ac:dyDescent="0.25">
      <c r="A479" t="s">
        <v>10385</v>
      </c>
    </row>
    <row r="480" spans="1:1" x14ac:dyDescent="0.25">
      <c r="A480" t="s">
        <v>10385</v>
      </c>
    </row>
    <row r="481" spans="1:1" x14ac:dyDescent="0.25">
      <c r="A481" t="s">
        <v>10385</v>
      </c>
    </row>
    <row r="482" spans="1:1" x14ac:dyDescent="0.25">
      <c r="A482" t="s">
        <v>10385</v>
      </c>
    </row>
    <row r="483" spans="1:1" x14ac:dyDescent="0.25">
      <c r="A483" t="s">
        <v>10385</v>
      </c>
    </row>
    <row r="484" spans="1:1" x14ac:dyDescent="0.25">
      <c r="A484" t="s">
        <v>10385</v>
      </c>
    </row>
    <row r="485" spans="1:1" x14ac:dyDescent="0.25">
      <c r="A485" t="s">
        <v>10385</v>
      </c>
    </row>
    <row r="486" spans="1:1" x14ac:dyDescent="0.25">
      <c r="A486" t="s">
        <v>10385</v>
      </c>
    </row>
    <row r="487" spans="1:1" x14ac:dyDescent="0.25">
      <c r="A487" t="s">
        <v>10385</v>
      </c>
    </row>
    <row r="488" spans="1:1" x14ac:dyDescent="0.25">
      <c r="A488" t="s">
        <v>10385</v>
      </c>
    </row>
    <row r="489" spans="1:1" x14ac:dyDescent="0.25">
      <c r="A489" t="s">
        <v>10385</v>
      </c>
    </row>
    <row r="490" spans="1:1" x14ac:dyDescent="0.25">
      <c r="A490" t="s">
        <v>10385</v>
      </c>
    </row>
    <row r="491" spans="1:1" x14ac:dyDescent="0.25">
      <c r="A491" t="s">
        <v>10385</v>
      </c>
    </row>
    <row r="492" spans="1:1" x14ac:dyDescent="0.25">
      <c r="A492" t="s">
        <v>10385</v>
      </c>
    </row>
    <row r="493" spans="1:1" x14ac:dyDescent="0.25">
      <c r="A493" t="s">
        <v>10385</v>
      </c>
    </row>
    <row r="494" spans="1:1" x14ac:dyDescent="0.25">
      <c r="A494" t="s">
        <v>10385</v>
      </c>
    </row>
    <row r="495" spans="1:1" x14ac:dyDescent="0.25">
      <c r="A495" t="s">
        <v>10385</v>
      </c>
    </row>
    <row r="496" spans="1:1" x14ac:dyDescent="0.25">
      <c r="A496" t="s">
        <v>10385</v>
      </c>
    </row>
    <row r="497" spans="1:1" x14ac:dyDescent="0.25">
      <c r="A497" t="s">
        <v>10385</v>
      </c>
    </row>
    <row r="498" spans="1:1" x14ac:dyDescent="0.25">
      <c r="A498" t="s">
        <v>10385</v>
      </c>
    </row>
    <row r="499" spans="1:1" x14ac:dyDescent="0.25">
      <c r="A499" t="s">
        <v>10385</v>
      </c>
    </row>
    <row r="500" spans="1:1" x14ac:dyDescent="0.25">
      <c r="A500" t="s">
        <v>10385</v>
      </c>
    </row>
    <row r="501" spans="1:1" x14ac:dyDescent="0.25">
      <c r="A501" t="s">
        <v>10385</v>
      </c>
    </row>
    <row r="502" spans="1:1" x14ac:dyDescent="0.25">
      <c r="A502" t="s">
        <v>10385</v>
      </c>
    </row>
    <row r="503" spans="1:1" x14ac:dyDescent="0.25">
      <c r="A503" t="s">
        <v>10385</v>
      </c>
    </row>
    <row r="504" spans="1:1" x14ac:dyDescent="0.25">
      <c r="A504" t="s">
        <v>10385</v>
      </c>
    </row>
    <row r="505" spans="1:1" x14ac:dyDescent="0.25">
      <c r="A505" t="s">
        <v>10385</v>
      </c>
    </row>
    <row r="506" spans="1:1" x14ac:dyDescent="0.25">
      <c r="A506" t="s">
        <v>10385</v>
      </c>
    </row>
    <row r="507" spans="1:1" x14ac:dyDescent="0.25">
      <c r="A507" t="s">
        <v>10385</v>
      </c>
    </row>
    <row r="508" spans="1:1" x14ac:dyDescent="0.25">
      <c r="A508" t="s">
        <v>10385</v>
      </c>
    </row>
    <row r="509" spans="1:1" x14ac:dyDescent="0.25">
      <c r="A509" t="s">
        <v>10385</v>
      </c>
    </row>
    <row r="510" spans="1:1" x14ac:dyDescent="0.25">
      <c r="A510" t="s">
        <v>10385</v>
      </c>
    </row>
    <row r="511" spans="1:1" x14ac:dyDescent="0.25">
      <c r="A511" t="s">
        <v>10385</v>
      </c>
    </row>
    <row r="512" spans="1:1" x14ac:dyDescent="0.25">
      <c r="A512" t="s">
        <v>10385</v>
      </c>
    </row>
    <row r="513" spans="1:1" x14ac:dyDescent="0.25">
      <c r="A513" t="s">
        <v>10385</v>
      </c>
    </row>
    <row r="514" spans="1:1" x14ac:dyDescent="0.25">
      <c r="A514" t="s">
        <v>10385</v>
      </c>
    </row>
    <row r="515" spans="1:1" x14ac:dyDescent="0.25">
      <c r="A515" t="s">
        <v>10385</v>
      </c>
    </row>
    <row r="516" spans="1:1" x14ac:dyDescent="0.25">
      <c r="A516" t="s">
        <v>10385</v>
      </c>
    </row>
    <row r="517" spans="1:1" x14ac:dyDescent="0.25">
      <c r="A517" t="s">
        <v>10385</v>
      </c>
    </row>
    <row r="518" spans="1:1" x14ac:dyDescent="0.25">
      <c r="A518" t="s">
        <v>10385</v>
      </c>
    </row>
    <row r="519" spans="1:1" x14ac:dyDescent="0.25">
      <c r="A519" t="s">
        <v>10385</v>
      </c>
    </row>
    <row r="520" spans="1:1" x14ac:dyDescent="0.25">
      <c r="A520" t="s">
        <v>10385</v>
      </c>
    </row>
    <row r="521" spans="1:1" x14ac:dyDescent="0.25">
      <c r="A521" t="s">
        <v>10385</v>
      </c>
    </row>
    <row r="522" spans="1:1" x14ac:dyDescent="0.25">
      <c r="A522" t="s">
        <v>10385</v>
      </c>
    </row>
    <row r="523" spans="1:1" x14ac:dyDescent="0.25">
      <c r="A523" t="s">
        <v>10385</v>
      </c>
    </row>
    <row r="524" spans="1:1" x14ac:dyDescent="0.25">
      <c r="A524" t="s">
        <v>10385</v>
      </c>
    </row>
    <row r="525" spans="1:1" x14ac:dyDescent="0.25">
      <c r="A525" t="s">
        <v>10385</v>
      </c>
    </row>
    <row r="526" spans="1:1" x14ac:dyDescent="0.25">
      <c r="A526" t="s">
        <v>10385</v>
      </c>
    </row>
    <row r="527" spans="1:1" x14ac:dyDescent="0.25">
      <c r="A527" t="s">
        <v>10385</v>
      </c>
    </row>
    <row r="528" spans="1:1" x14ac:dyDescent="0.25">
      <c r="A528" t="s">
        <v>10385</v>
      </c>
    </row>
    <row r="529" spans="1:1" x14ac:dyDescent="0.25">
      <c r="A529" t="s">
        <v>10385</v>
      </c>
    </row>
    <row r="530" spans="1:1" x14ac:dyDescent="0.25">
      <c r="A530" t="s">
        <v>10385</v>
      </c>
    </row>
    <row r="531" spans="1:1" x14ac:dyDescent="0.25">
      <c r="A531" t="s">
        <v>10385</v>
      </c>
    </row>
    <row r="532" spans="1:1" x14ac:dyDescent="0.25">
      <c r="A532" t="s">
        <v>10385</v>
      </c>
    </row>
    <row r="533" spans="1:1" x14ac:dyDescent="0.25">
      <c r="A533" t="s">
        <v>10385</v>
      </c>
    </row>
    <row r="534" spans="1:1" x14ac:dyDescent="0.25">
      <c r="A534" t="s">
        <v>10385</v>
      </c>
    </row>
    <row r="535" spans="1:1" x14ac:dyDescent="0.25">
      <c r="A535" t="s">
        <v>10385</v>
      </c>
    </row>
    <row r="536" spans="1:1" x14ac:dyDescent="0.25">
      <c r="A536" t="s">
        <v>10385</v>
      </c>
    </row>
    <row r="537" spans="1:1" x14ac:dyDescent="0.25">
      <c r="A537" t="s">
        <v>10385</v>
      </c>
    </row>
    <row r="538" spans="1:1" x14ac:dyDescent="0.25">
      <c r="A538" t="s">
        <v>10385</v>
      </c>
    </row>
    <row r="539" spans="1:1" x14ac:dyDescent="0.25">
      <c r="A539" t="s">
        <v>10385</v>
      </c>
    </row>
    <row r="540" spans="1:1" x14ac:dyDescent="0.25">
      <c r="A540" t="s">
        <v>10385</v>
      </c>
    </row>
    <row r="541" spans="1:1" x14ac:dyDescent="0.25">
      <c r="A541" t="s">
        <v>10385</v>
      </c>
    </row>
    <row r="542" spans="1:1" x14ac:dyDescent="0.25">
      <c r="A542" t="s">
        <v>10385</v>
      </c>
    </row>
    <row r="543" spans="1:1" x14ac:dyDescent="0.25">
      <c r="A543" t="s">
        <v>10385</v>
      </c>
    </row>
    <row r="544" spans="1:1" x14ac:dyDescent="0.25">
      <c r="A544" t="s">
        <v>10385</v>
      </c>
    </row>
    <row r="545" spans="1:1" x14ac:dyDescent="0.25">
      <c r="A545" t="s">
        <v>10385</v>
      </c>
    </row>
    <row r="546" spans="1:1" x14ac:dyDescent="0.25">
      <c r="A546" t="s">
        <v>10385</v>
      </c>
    </row>
    <row r="547" spans="1:1" x14ac:dyDescent="0.25">
      <c r="A547" t="s">
        <v>10385</v>
      </c>
    </row>
    <row r="548" spans="1:1" x14ac:dyDescent="0.25">
      <c r="A548" t="s">
        <v>10385</v>
      </c>
    </row>
    <row r="549" spans="1:1" x14ac:dyDescent="0.25">
      <c r="A549" t="s">
        <v>10385</v>
      </c>
    </row>
    <row r="550" spans="1:1" x14ac:dyDescent="0.25">
      <c r="A550" t="s">
        <v>10385</v>
      </c>
    </row>
    <row r="551" spans="1:1" x14ac:dyDescent="0.25">
      <c r="A551" t="s">
        <v>10385</v>
      </c>
    </row>
    <row r="552" spans="1:1" x14ac:dyDescent="0.25">
      <c r="A552" t="s">
        <v>10385</v>
      </c>
    </row>
    <row r="553" spans="1:1" x14ac:dyDescent="0.25">
      <c r="A553" t="s">
        <v>10385</v>
      </c>
    </row>
    <row r="554" spans="1:1" x14ac:dyDescent="0.25">
      <c r="A554" t="s">
        <v>10385</v>
      </c>
    </row>
    <row r="555" spans="1:1" x14ac:dyDescent="0.25">
      <c r="A555" t="s">
        <v>10385</v>
      </c>
    </row>
    <row r="556" spans="1:1" x14ac:dyDescent="0.25">
      <c r="A556" t="s">
        <v>10385</v>
      </c>
    </row>
    <row r="557" spans="1:1" x14ac:dyDescent="0.25">
      <c r="A557" t="s">
        <v>10385</v>
      </c>
    </row>
    <row r="558" spans="1:1" x14ac:dyDescent="0.25">
      <c r="A558" t="s">
        <v>10385</v>
      </c>
    </row>
    <row r="559" spans="1:1" x14ac:dyDescent="0.25">
      <c r="A559" t="s">
        <v>10385</v>
      </c>
    </row>
    <row r="560" spans="1:1" x14ac:dyDescent="0.25">
      <c r="A560" t="s">
        <v>10385</v>
      </c>
    </row>
    <row r="561" spans="1:1" x14ac:dyDescent="0.25">
      <c r="A561" t="s">
        <v>10385</v>
      </c>
    </row>
    <row r="562" spans="1:1" x14ac:dyDescent="0.25">
      <c r="A562" t="s">
        <v>10385</v>
      </c>
    </row>
    <row r="563" spans="1:1" x14ac:dyDescent="0.25">
      <c r="A563" t="s">
        <v>10385</v>
      </c>
    </row>
    <row r="564" spans="1:1" x14ac:dyDescent="0.25">
      <c r="A564" t="s">
        <v>10385</v>
      </c>
    </row>
    <row r="565" spans="1:1" x14ac:dyDescent="0.25">
      <c r="A565" t="s">
        <v>10385</v>
      </c>
    </row>
    <row r="566" spans="1:1" x14ac:dyDescent="0.25">
      <c r="A566" t="s">
        <v>10385</v>
      </c>
    </row>
    <row r="567" spans="1:1" x14ac:dyDescent="0.25">
      <c r="A567" t="s">
        <v>10385</v>
      </c>
    </row>
    <row r="568" spans="1:1" x14ac:dyDescent="0.25">
      <c r="A568" t="s">
        <v>10385</v>
      </c>
    </row>
    <row r="569" spans="1:1" x14ac:dyDescent="0.25">
      <c r="A569" t="s">
        <v>10385</v>
      </c>
    </row>
    <row r="570" spans="1:1" x14ac:dyDescent="0.25">
      <c r="A570" t="s">
        <v>10385</v>
      </c>
    </row>
    <row r="571" spans="1:1" x14ac:dyDescent="0.25">
      <c r="A571" t="s">
        <v>10385</v>
      </c>
    </row>
    <row r="572" spans="1:1" x14ac:dyDescent="0.25">
      <c r="A572" t="s">
        <v>10385</v>
      </c>
    </row>
    <row r="573" spans="1:1" x14ac:dyDescent="0.25">
      <c r="A573" t="s">
        <v>10385</v>
      </c>
    </row>
    <row r="574" spans="1:1" x14ac:dyDescent="0.25">
      <c r="A574" t="s">
        <v>10385</v>
      </c>
    </row>
    <row r="575" spans="1:1" x14ac:dyDescent="0.25">
      <c r="A575" t="s">
        <v>10385</v>
      </c>
    </row>
    <row r="576" spans="1:1" x14ac:dyDescent="0.25">
      <c r="A576" t="s">
        <v>10385</v>
      </c>
    </row>
    <row r="577" spans="1:1" x14ac:dyDescent="0.25">
      <c r="A577" t="s">
        <v>10385</v>
      </c>
    </row>
    <row r="578" spans="1:1" x14ac:dyDescent="0.25">
      <c r="A578" t="s">
        <v>10385</v>
      </c>
    </row>
    <row r="579" spans="1:1" x14ac:dyDescent="0.25">
      <c r="A579" t="s">
        <v>10385</v>
      </c>
    </row>
    <row r="580" spans="1:1" x14ac:dyDescent="0.25">
      <c r="A580" t="s">
        <v>10385</v>
      </c>
    </row>
    <row r="581" spans="1:1" x14ac:dyDescent="0.25">
      <c r="A581" t="s">
        <v>10385</v>
      </c>
    </row>
    <row r="582" spans="1:1" x14ac:dyDescent="0.25">
      <c r="A582" t="s">
        <v>10385</v>
      </c>
    </row>
    <row r="583" spans="1:1" x14ac:dyDescent="0.25">
      <c r="A583" t="s">
        <v>10385</v>
      </c>
    </row>
    <row r="584" spans="1:1" x14ac:dyDescent="0.25">
      <c r="A584" t="s">
        <v>10385</v>
      </c>
    </row>
    <row r="585" spans="1:1" x14ac:dyDescent="0.25">
      <c r="A585" t="s">
        <v>10385</v>
      </c>
    </row>
    <row r="586" spans="1:1" x14ac:dyDescent="0.25">
      <c r="A586" t="s">
        <v>10385</v>
      </c>
    </row>
    <row r="587" spans="1:1" x14ac:dyDescent="0.25">
      <c r="A587" t="s">
        <v>10385</v>
      </c>
    </row>
    <row r="588" spans="1:1" x14ac:dyDescent="0.25">
      <c r="A588" t="s">
        <v>10385</v>
      </c>
    </row>
    <row r="589" spans="1:1" x14ac:dyDescent="0.25">
      <c r="A589" t="s">
        <v>10385</v>
      </c>
    </row>
    <row r="590" spans="1:1" x14ac:dyDescent="0.25">
      <c r="A590" t="s">
        <v>10385</v>
      </c>
    </row>
    <row r="591" spans="1:1" x14ac:dyDescent="0.25">
      <c r="A591" t="s">
        <v>10385</v>
      </c>
    </row>
    <row r="592" spans="1:1" x14ac:dyDescent="0.25">
      <c r="A592" t="s">
        <v>10385</v>
      </c>
    </row>
    <row r="593" spans="1:1" x14ac:dyDescent="0.25">
      <c r="A593" t="s">
        <v>10385</v>
      </c>
    </row>
    <row r="594" spans="1:1" x14ac:dyDescent="0.25">
      <c r="A594" t="s">
        <v>10385</v>
      </c>
    </row>
    <row r="595" spans="1:1" x14ac:dyDescent="0.25">
      <c r="A595" t="s">
        <v>10385</v>
      </c>
    </row>
    <row r="596" spans="1:1" x14ac:dyDescent="0.25">
      <c r="A596" t="s">
        <v>10385</v>
      </c>
    </row>
    <row r="597" spans="1:1" x14ac:dyDescent="0.25">
      <c r="A597" t="s">
        <v>10385</v>
      </c>
    </row>
    <row r="598" spans="1:1" x14ac:dyDescent="0.25">
      <c r="A598" t="s">
        <v>10385</v>
      </c>
    </row>
    <row r="599" spans="1:1" x14ac:dyDescent="0.25">
      <c r="A599" t="s">
        <v>10385</v>
      </c>
    </row>
    <row r="600" spans="1:1" x14ac:dyDescent="0.25">
      <c r="A600" t="s">
        <v>10385</v>
      </c>
    </row>
    <row r="601" spans="1:1" x14ac:dyDescent="0.25">
      <c r="A601" t="s">
        <v>10385</v>
      </c>
    </row>
    <row r="602" spans="1:1" x14ac:dyDescent="0.25">
      <c r="A602" t="s">
        <v>10385</v>
      </c>
    </row>
    <row r="603" spans="1:1" x14ac:dyDescent="0.25">
      <c r="A603" t="s">
        <v>10385</v>
      </c>
    </row>
    <row r="604" spans="1:1" x14ac:dyDescent="0.25">
      <c r="A604" t="s">
        <v>10385</v>
      </c>
    </row>
    <row r="605" spans="1:1" x14ac:dyDescent="0.25">
      <c r="A605" t="s">
        <v>10385</v>
      </c>
    </row>
    <row r="606" spans="1:1" x14ac:dyDescent="0.25">
      <c r="A606" t="s">
        <v>10385</v>
      </c>
    </row>
    <row r="607" spans="1:1" x14ac:dyDescent="0.25">
      <c r="A607" t="s">
        <v>10385</v>
      </c>
    </row>
    <row r="608" spans="1:1" x14ac:dyDescent="0.25">
      <c r="A608" t="s">
        <v>10385</v>
      </c>
    </row>
    <row r="609" spans="1:1" x14ac:dyDescent="0.25">
      <c r="A609" t="s">
        <v>10385</v>
      </c>
    </row>
    <row r="610" spans="1:1" x14ac:dyDescent="0.25">
      <c r="A610" t="s">
        <v>10385</v>
      </c>
    </row>
    <row r="611" spans="1:1" x14ac:dyDescent="0.25">
      <c r="A611" t="s">
        <v>10385</v>
      </c>
    </row>
    <row r="612" spans="1:1" x14ac:dyDescent="0.25">
      <c r="A612" t="s">
        <v>10385</v>
      </c>
    </row>
    <row r="613" spans="1:1" x14ac:dyDescent="0.25">
      <c r="A613" t="s">
        <v>10385</v>
      </c>
    </row>
    <row r="614" spans="1:1" x14ac:dyDescent="0.25">
      <c r="A614" t="s">
        <v>10385</v>
      </c>
    </row>
    <row r="615" spans="1:1" x14ac:dyDescent="0.25">
      <c r="A615" t="s">
        <v>10385</v>
      </c>
    </row>
    <row r="616" spans="1:1" x14ac:dyDescent="0.25">
      <c r="A616" t="s">
        <v>10385</v>
      </c>
    </row>
    <row r="617" spans="1:1" x14ac:dyDescent="0.25">
      <c r="A617" t="s">
        <v>10385</v>
      </c>
    </row>
    <row r="618" spans="1:1" x14ac:dyDescent="0.25">
      <c r="A618" t="s">
        <v>10385</v>
      </c>
    </row>
    <row r="619" spans="1:1" x14ac:dyDescent="0.25">
      <c r="A619" t="s">
        <v>10385</v>
      </c>
    </row>
    <row r="620" spans="1:1" x14ac:dyDescent="0.25">
      <c r="A620" t="s">
        <v>10385</v>
      </c>
    </row>
    <row r="621" spans="1:1" x14ac:dyDescent="0.25">
      <c r="A621" t="s">
        <v>10385</v>
      </c>
    </row>
    <row r="622" spans="1:1" x14ac:dyDescent="0.25">
      <c r="A622" t="s">
        <v>10385</v>
      </c>
    </row>
    <row r="623" spans="1:1" x14ac:dyDescent="0.25">
      <c r="A623" t="s">
        <v>10385</v>
      </c>
    </row>
    <row r="624" spans="1:1" x14ac:dyDescent="0.25">
      <c r="A624" t="s">
        <v>10385</v>
      </c>
    </row>
    <row r="625" spans="1:1" x14ac:dyDescent="0.25">
      <c r="A625" t="s">
        <v>10385</v>
      </c>
    </row>
    <row r="626" spans="1:1" x14ac:dyDescent="0.25">
      <c r="A626" t="s">
        <v>10385</v>
      </c>
    </row>
    <row r="627" spans="1:1" x14ac:dyDescent="0.25">
      <c r="A627" t="s">
        <v>10385</v>
      </c>
    </row>
    <row r="628" spans="1:1" x14ac:dyDescent="0.25">
      <c r="A628" t="s">
        <v>10385</v>
      </c>
    </row>
    <row r="629" spans="1:1" x14ac:dyDescent="0.25">
      <c r="A629" t="s">
        <v>10385</v>
      </c>
    </row>
    <row r="630" spans="1:1" x14ac:dyDescent="0.25">
      <c r="A630" t="s">
        <v>10385</v>
      </c>
    </row>
    <row r="631" spans="1:1" x14ac:dyDescent="0.25">
      <c r="A631" t="s">
        <v>10385</v>
      </c>
    </row>
    <row r="632" spans="1:1" x14ac:dyDescent="0.25">
      <c r="A632" t="s">
        <v>10385</v>
      </c>
    </row>
    <row r="633" spans="1:1" x14ac:dyDescent="0.25">
      <c r="A633" t="s">
        <v>10385</v>
      </c>
    </row>
    <row r="634" spans="1:1" x14ac:dyDescent="0.25">
      <c r="A634" t="s">
        <v>10385</v>
      </c>
    </row>
    <row r="635" spans="1:1" x14ac:dyDescent="0.25">
      <c r="A635" t="s">
        <v>10385</v>
      </c>
    </row>
    <row r="636" spans="1:1" x14ac:dyDescent="0.25">
      <c r="A636" t="s">
        <v>10385</v>
      </c>
    </row>
    <row r="637" spans="1:1" x14ac:dyDescent="0.25">
      <c r="A637" t="s">
        <v>10385</v>
      </c>
    </row>
    <row r="638" spans="1:1" x14ac:dyDescent="0.25">
      <c r="A638" t="s">
        <v>10385</v>
      </c>
    </row>
    <row r="639" spans="1:1" x14ac:dyDescent="0.25">
      <c r="A639" t="s">
        <v>10385</v>
      </c>
    </row>
    <row r="640" spans="1:1" x14ac:dyDescent="0.25">
      <c r="A640" t="s">
        <v>10385</v>
      </c>
    </row>
    <row r="641" spans="1:1" x14ac:dyDescent="0.25">
      <c r="A641" t="s">
        <v>10385</v>
      </c>
    </row>
    <row r="642" spans="1:1" x14ac:dyDescent="0.25">
      <c r="A642" t="s">
        <v>10385</v>
      </c>
    </row>
    <row r="643" spans="1:1" x14ac:dyDescent="0.25">
      <c r="A643" t="s">
        <v>10385</v>
      </c>
    </row>
    <row r="644" spans="1:1" x14ac:dyDescent="0.25">
      <c r="A644" t="s">
        <v>10385</v>
      </c>
    </row>
    <row r="645" spans="1:1" x14ac:dyDescent="0.25">
      <c r="A645" t="s">
        <v>10385</v>
      </c>
    </row>
    <row r="646" spans="1:1" x14ac:dyDescent="0.25">
      <c r="A646" t="s">
        <v>10385</v>
      </c>
    </row>
    <row r="647" spans="1:1" x14ac:dyDescent="0.25">
      <c r="A647" t="s">
        <v>10385</v>
      </c>
    </row>
    <row r="648" spans="1:1" x14ac:dyDescent="0.25">
      <c r="A648" t="s">
        <v>10385</v>
      </c>
    </row>
    <row r="649" spans="1:1" x14ac:dyDescent="0.25">
      <c r="A649" t="s">
        <v>10385</v>
      </c>
    </row>
    <row r="650" spans="1:1" x14ac:dyDescent="0.25">
      <c r="A650" t="s">
        <v>10385</v>
      </c>
    </row>
    <row r="651" spans="1:1" x14ac:dyDescent="0.25">
      <c r="A651" t="s">
        <v>10385</v>
      </c>
    </row>
    <row r="652" spans="1:1" x14ac:dyDescent="0.25">
      <c r="A652" t="s">
        <v>10385</v>
      </c>
    </row>
    <row r="653" spans="1:1" x14ac:dyDescent="0.25">
      <c r="A653" t="s">
        <v>10385</v>
      </c>
    </row>
    <row r="654" spans="1:1" x14ac:dyDescent="0.25">
      <c r="A654" t="s">
        <v>10385</v>
      </c>
    </row>
    <row r="655" spans="1:1" x14ac:dyDescent="0.25">
      <c r="A655" t="s">
        <v>10385</v>
      </c>
    </row>
    <row r="656" spans="1:1" x14ac:dyDescent="0.25">
      <c r="A656" t="s">
        <v>10385</v>
      </c>
    </row>
    <row r="657" spans="1:1" x14ac:dyDescent="0.25">
      <c r="A657" t="s">
        <v>10385</v>
      </c>
    </row>
    <row r="658" spans="1:1" x14ac:dyDescent="0.25">
      <c r="A658" t="s">
        <v>10385</v>
      </c>
    </row>
    <row r="659" spans="1:1" x14ac:dyDescent="0.25">
      <c r="A659" t="s">
        <v>10385</v>
      </c>
    </row>
    <row r="660" spans="1:1" x14ac:dyDescent="0.25">
      <c r="A660" t="s">
        <v>10385</v>
      </c>
    </row>
    <row r="661" spans="1:1" x14ac:dyDescent="0.25">
      <c r="A661" t="s">
        <v>10385</v>
      </c>
    </row>
    <row r="662" spans="1:1" x14ac:dyDescent="0.25">
      <c r="A662" t="s">
        <v>10385</v>
      </c>
    </row>
    <row r="663" spans="1:1" x14ac:dyDescent="0.25">
      <c r="A663" t="s">
        <v>10385</v>
      </c>
    </row>
    <row r="664" spans="1:1" x14ac:dyDescent="0.25">
      <c r="A664" t="s">
        <v>10385</v>
      </c>
    </row>
    <row r="665" spans="1:1" x14ac:dyDescent="0.25">
      <c r="A665" t="s">
        <v>10385</v>
      </c>
    </row>
    <row r="666" spans="1:1" x14ac:dyDescent="0.25">
      <c r="A666" t="s">
        <v>10385</v>
      </c>
    </row>
    <row r="667" spans="1:1" x14ac:dyDescent="0.25">
      <c r="A667" t="s">
        <v>10385</v>
      </c>
    </row>
    <row r="668" spans="1:1" x14ac:dyDescent="0.25">
      <c r="A668" t="s">
        <v>10385</v>
      </c>
    </row>
    <row r="669" spans="1:1" x14ac:dyDescent="0.25">
      <c r="A669" t="s">
        <v>10385</v>
      </c>
    </row>
    <row r="670" spans="1:1" x14ac:dyDescent="0.25">
      <c r="A670" t="s">
        <v>10385</v>
      </c>
    </row>
    <row r="671" spans="1:1" x14ac:dyDescent="0.25">
      <c r="A671" t="s">
        <v>10385</v>
      </c>
    </row>
    <row r="672" spans="1:1" x14ac:dyDescent="0.25">
      <c r="A672" t="s">
        <v>10385</v>
      </c>
    </row>
    <row r="673" spans="1:1" x14ac:dyDescent="0.25">
      <c r="A673" t="s">
        <v>10385</v>
      </c>
    </row>
    <row r="674" spans="1:1" x14ac:dyDescent="0.25">
      <c r="A674" t="s">
        <v>10385</v>
      </c>
    </row>
    <row r="675" spans="1:1" x14ac:dyDescent="0.25">
      <c r="A675" t="s">
        <v>10385</v>
      </c>
    </row>
    <row r="676" spans="1:1" x14ac:dyDescent="0.25">
      <c r="A676" t="s">
        <v>10385</v>
      </c>
    </row>
    <row r="677" spans="1:1" x14ac:dyDescent="0.25">
      <c r="A677" t="s">
        <v>10385</v>
      </c>
    </row>
    <row r="678" spans="1:1" x14ac:dyDescent="0.25">
      <c r="A678" t="s">
        <v>10385</v>
      </c>
    </row>
    <row r="679" spans="1:1" x14ac:dyDescent="0.25">
      <c r="A679" t="s">
        <v>10385</v>
      </c>
    </row>
    <row r="680" spans="1:1" x14ac:dyDescent="0.25">
      <c r="A680" t="s">
        <v>10385</v>
      </c>
    </row>
    <row r="681" spans="1:1" x14ac:dyDescent="0.25">
      <c r="A681" t="s">
        <v>10385</v>
      </c>
    </row>
    <row r="682" spans="1:1" x14ac:dyDescent="0.25">
      <c r="A682" t="s">
        <v>10385</v>
      </c>
    </row>
    <row r="683" spans="1:1" x14ac:dyDescent="0.25">
      <c r="A683" t="s">
        <v>10385</v>
      </c>
    </row>
    <row r="684" spans="1:1" x14ac:dyDescent="0.25">
      <c r="A684" t="s">
        <v>10385</v>
      </c>
    </row>
    <row r="685" spans="1:1" x14ac:dyDescent="0.25">
      <c r="A685" t="s">
        <v>10385</v>
      </c>
    </row>
    <row r="686" spans="1:1" x14ac:dyDescent="0.25">
      <c r="A686" t="s">
        <v>10385</v>
      </c>
    </row>
    <row r="687" spans="1:1" x14ac:dyDescent="0.25">
      <c r="A687" t="s">
        <v>10385</v>
      </c>
    </row>
    <row r="688" spans="1:1" x14ac:dyDescent="0.25">
      <c r="A688" t="s">
        <v>10385</v>
      </c>
    </row>
    <row r="689" spans="1:1" x14ac:dyDescent="0.25">
      <c r="A689" t="s">
        <v>10385</v>
      </c>
    </row>
    <row r="690" spans="1:1" x14ac:dyDescent="0.25">
      <c r="A690" t="s">
        <v>10385</v>
      </c>
    </row>
    <row r="691" spans="1:1" x14ac:dyDescent="0.25">
      <c r="A691" t="s">
        <v>10385</v>
      </c>
    </row>
    <row r="692" spans="1:1" x14ac:dyDescent="0.25">
      <c r="A692" t="s">
        <v>10385</v>
      </c>
    </row>
    <row r="693" spans="1:1" x14ac:dyDescent="0.25">
      <c r="A693" t="s">
        <v>10385</v>
      </c>
    </row>
    <row r="694" spans="1:1" x14ac:dyDescent="0.25">
      <c r="A694" t="s">
        <v>10385</v>
      </c>
    </row>
    <row r="695" spans="1:1" x14ac:dyDescent="0.25">
      <c r="A695" t="s">
        <v>10385</v>
      </c>
    </row>
    <row r="696" spans="1:1" x14ac:dyDescent="0.25">
      <c r="A696" t="s">
        <v>10385</v>
      </c>
    </row>
    <row r="697" spans="1:1" x14ac:dyDescent="0.25">
      <c r="A697" t="s">
        <v>10385</v>
      </c>
    </row>
    <row r="698" spans="1:1" x14ac:dyDescent="0.25">
      <c r="A698" t="s">
        <v>10385</v>
      </c>
    </row>
    <row r="699" spans="1:1" x14ac:dyDescent="0.25">
      <c r="A699" t="s">
        <v>10385</v>
      </c>
    </row>
    <row r="700" spans="1:1" x14ac:dyDescent="0.25">
      <c r="A700" t="s">
        <v>10385</v>
      </c>
    </row>
    <row r="701" spans="1:1" x14ac:dyDescent="0.25">
      <c r="A701" t="s">
        <v>10385</v>
      </c>
    </row>
    <row r="702" spans="1:1" x14ac:dyDescent="0.25">
      <c r="A702" t="s">
        <v>10385</v>
      </c>
    </row>
    <row r="703" spans="1:1" x14ac:dyDescent="0.25">
      <c r="A703" t="s">
        <v>10385</v>
      </c>
    </row>
    <row r="704" spans="1:1" x14ac:dyDescent="0.25">
      <c r="A704" t="s">
        <v>10385</v>
      </c>
    </row>
    <row r="705" spans="1:1" x14ac:dyDescent="0.25">
      <c r="A705" t="s">
        <v>10385</v>
      </c>
    </row>
    <row r="706" spans="1:1" x14ac:dyDescent="0.25">
      <c r="A706" t="s">
        <v>10385</v>
      </c>
    </row>
    <row r="707" spans="1:1" x14ac:dyDescent="0.25">
      <c r="A707" t="s">
        <v>10385</v>
      </c>
    </row>
    <row r="708" spans="1:1" x14ac:dyDescent="0.25">
      <c r="A708" t="s">
        <v>10385</v>
      </c>
    </row>
    <row r="709" spans="1:1" x14ac:dyDescent="0.25">
      <c r="A709" t="s">
        <v>10385</v>
      </c>
    </row>
    <row r="710" spans="1:1" x14ac:dyDescent="0.25">
      <c r="A710" t="s">
        <v>10385</v>
      </c>
    </row>
    <row r="711" spans="1:1" x14ac:dyDescent="0.25">
      <c r="A711" t="s">
        <v>10385</v>
      </c>
    </row>
    <row r="712" spans="1:1" x14ac:dyDescent="0.25">
      <c r="A712" t="s">
        <v>10385</v>
      </c>
    </row>
    <row r="713" spans="1:1" x14ac:dyDescent="0.25">
      <c r="A713" t="s">
        <v>10385</v>
      </c>
    </row>
    <row r="714" spans="1:1" x14ac:dyDescent="0.25">
      <c r="A714" t="s">
        <v>10385</v>
      </c>
    </row>
    <row r="715" spans="1:1" x14ac:dyDescent="0.25">
      <c r="A715" t="s">
        <v>10385</v>
      </c>
    </row>
    <row r="716" spans="1:1" x14ac:dyDescent="0.25">
      <c r="A716" t="s">
        <v>10385</v>
      </c>
    </row>
    <row r="717" spans="1:1" x14ac:dyDescent="0.25">
      <c r="A717" t="s">
        <v>10385</v>
      </c>
    </row>
    <row r="718" spans="1:1" x14ac:dyDescent="0.25">
      <c r="A718" t="s">
        <v>10385</v>
      </c>
    </row>
    <row r="719" spans="1:1" x14ac:dyDescent="0.25">
      <c r="A719" t="s">
        <v>10385</v>
      </c>
    </row>
    <row r="720" spans="1:1" x14ac:dyDescent="0.25">
      <c r="A720" t="s">
        <v>10385</v>
      </c>
    </row>
    <row r="721" spans="1:1" x14ac:dyDescent="0.25">
      <c r="A721" t="s">
        <v>10385</v>
      </c>
    </row>
    <row r="722" spans="1:1" x14ac:dyDescent="0.25">
      <c r="A722" t="s">
        <v>10385</v>
      </c>
    </row>
    <row r="723" spans="1:1" x14ac:dyDescent="0.25">
      <c r="A723" t="s">
        <v>10385</v>
      </c>
    </row>
    <row r="724" spans="1:1" x14ac:dyDescent="0.25">
      <c r="A724" t="s">
        <v>10385</v>
      </c>
    </row>
    <row r="725" spans="1:1" x14ac:dyDescent="0.25">
      <c r="A725" t="s">
        <v>10385</v>
      </c>
    </row>
    <row r="726" spans="1:1" x14ac:dyDescent="0.25">
      <c r="A726" t="s">
        <v>10385</v>
      </c>
    </row>
    <row r="727" spans="1:1" x14ac:dyDescent="0.25">
      <c r="A727" t="s">
        <v>10385</v>
      </c>
    </row>
    <row r="728" spans="1:1" x14ac:dyDescent="0.25">
      <c r="A728" t="s">
        <v>10385</v>
      </c>
    </row>
    <row r="729" spans="1:1" x14ac:dyDescent="0.25">
      <c r="A729" t="s">
        <v>10385</v>
      </c>
    </row>
    <row r="730" spans="1:1" x14ac:dyDescent="0.25">
      <c r="A730" t="s">
        <v>10385</v>
      </c>
    </row>
    <row r="731" spans="1:1" x14ac:dyDescent="0.25">
      <c r="A731" t="s">
        <v>10385</v>
      </c>
    </row>
    <row r="732" spans="1:1" x14ac:dyDescent="0.25">
      <c r="A732" t="s">
        <v>10385</v>
      </c>
    </row>
    <row r="733" spans="1:1" x14ac:dyDescent="0.25">
      <c r="A733" t="s">
        <v>10385</v>
      </c>
    </row>
    <row r="734" spans="1:1" x14ac:dyDescent="0.25">
      <c r="A734" t="s">
        <v>10385</v>
      </c>
    </row>
    <row r="735" spans="1:1" x14ac:dyDescent="0.25">
      <c r="A735" t="s">
        <v>10385</v>
      </c>
    </row>
    <row r="736" spans="1:1" x14ac:dyDescent="0.25">
      <c r="A736" t="s">
        <v>10385</v>
      </c>
    </row>
    <row r="737" spans="1:1" x14ac:dyDescent="0.25">
      <c r="A737" t="s">
        <v>10385</v>
      </c>
    </row>
    <row r="738" spans="1:1" x14ac:dyDescent="0.25">
      <c r="A738" t="s">
        <v>10385</v>
      </c>
    </row>
    <row r="739" spans="1:1" x14ac:dyDescent="0.25">
      <c r="A739" t="s">
        <v>10385</v>
      </c>
    </row>
    <row r="740" spans="1:1" x14ac:dyDescent="0.25">
      <c r="A740" t="s">
        <v>10385</v>
      </c>
    </row>
    <row r="741" spans="1:1" x14ac:dyDescent="0.25">
      <c r="A741" t="s">
        <v>10385</v>
      </c>
    </row>
    <row r="742" spans="1:1" x14ac:dyDescent="0.25">
      <c r="A742" t="s">
        <v>10385</v>
      </c>
    </row>
    <row r="743" spans="1:1" x14ac:dyDescent="0.25">
      <c r="A743" t="s">
        <v>10385</v>
      </c>
    </row>
    <row r="744" spans="1:1" x14ac:dyDescent="0.25">
      <c r="A744" t="s">
        <v>10385</v>
      </c>
    </row>
    <row r="745" spans="1:1" x14ac:dyDescent="0.25">
      <c r="A745" t="s">
        <v>10385</v>
      </c>
    </row>
    <row r="746" spans="1:1" x14ac:dyDescent="0.25">
      <c r="A746" t="s">
        <v>10385</v>
      </c>
    </row>
    <row r="747" spans="1:1" x14ac:dyDescent="0.25">
      <c r="A747" t="s">
        <v>10385</v>
      </c>
    </row>
    <row r="748" spans="1:1" x14ac:dyDescent="0.25">
      <c r="A748" t="s">
        <v>10385</v>
      </c>
    </row>
    <row r="749" spans="1:1" x14ac:dyDescent="0.25">
      <c r="A749" t="s">
        <v>10385</v>
      </c>
    </row>
    <row r="750" spans="1:1" x14ac:dyDescent="0.25">
      <c r="A750" t="s">
        <v>10385</v>
      </c>
    </row>
    <row r="751" spans="1:1" x14ac:dyDescent="0.25">
      <c r="A751" t="s">
        <v>10385</v>
      </c>
    </row>
    <row r="752" spans="1:1" x14ac:dyDescent="0.25">
      <c r="A752" t="s">
        <v>10385</v>
      </c>
    </row>
    <row r="753" spans="1:1" x14ac:dyDescent="0.25">
      <c r="A753" t="s">
        <v>10385</v>
      </c>
    </row>
    <row r="754" spans="1:1" x14ac:dyDescent="0.25">
      <c r="A754" t="s">
        <v>10385</v>
      </c>
    </row>
    <row r="755" spans="1:1" x14ac:dyDescent="0.25">
      <c r="A755" t="s">
        <v>10385</v>
      </c>
    </row>
    <row r="756" spans="1:1" x14ac:dyDescent="0.25">
      <c r="A756" t="s">
        <v>10385</v>
      </c>
    </row>
    <row r="757" spans="1:1" x14ac:dyDescent="0.25">
      <c r="A757" t="s">
        <v>10385</v>
      </c>
    </row>
    <row r="758" spans="1:1" x14ac:dyDescent="0.25">
      <c r="A758" t="s">
        <v>10385</v>
      </c>
    </row>
    <row r="759" spans="1:1" x14ac:dyDescent="0.25">
      <c r="A759" t="s">
        <v>10385</v>
      </c>
    </row>
    <row r="760" spans="1:1" x14ac:dyDescent="0.25">
      <c r="A760" t="s">
        <v>10385</v>
      </c>
    </row>
    <row r="761" spans="1:1" x14ac:dyDescent="0.25">
      <c r="A761" t="s">
        <v>10385</v>
      </c>
    </row>
    <row r="762" spans="1:1" x14ac:dyDescent="0.25">
      <c r="A762" t="s">
        <v>10385</v>
      </c>
    </row>
    <row r="763" spans="1:1" x14ac:dyDescent="0.25">
      <c r="A763" t="s">
        <v>10385</v>
      </c>
    </row>
    <row r="764" spans="1:1" x14ac:dyDescent="0.25">
      <c r="A764" t="s">
        <v>10385</v>
      </c>
    </row>
    <row r="765" spans="1:1" x14ac:dyDescent="0.25">
      <c r="A765" t="s">
        <v>10385</v>
      </c>
    </row>
    <row r="766" spans="1:1" x14ac:dyDescent="0.25">
      <c r="A766" t="s">
        <v>10385</v>
      </c>
    </row>
    <row r="767" spans="1:1" x14ac:dyDescent="0.25">
      <c r="A767" t="s">
        <v>10385</v>
      </c>
    </row>
    <row r="768" spans="1:1" x14ac:dyDescent="0.25">
      <c r="A768" t="s">
        <v>10385</v>
      </c>
    </row>
    <row r="769" spans="1:1" x14ac:dyDescent="0.25">
      <c r="A769" t="s">
        <v>10385</v>
      </c>
    </row>
    <row r="770" spans="1:1" x14ac:dyDescent="0.25">
      <c r="A770" t="s">
        <v>10385</v>
      </c>
    </row>
    <row r="771" spans="1:1" x14ac:dyDescent="0.25">
      <c r="A771" t="s">
        <v>10385</v>
      </c>
    </row>
    <row r="772" spans="1:1" x14ac:dyDescent="0.25">
      <c r="A772" t="s">
        <v>10385</v>
      </c>
    </row>
    <row r="773" spans="1:1" x14ac:dyDescent="0.25">
      <c r="A773" t="s">
        <v>10385</v>
      </c>
    </row>
    <row r="774" spans="1:1" x14ac:dyDescent="0.25">
      <c r="A774" t="s">
        <v>10385</v>
      </c>
    </row>
    <row r="775" spans="1:1" x14ac:dyDescent="0.25">
      <c r="A775" t="s">
        <v>10385</v>
      </c>
    </row>
    <row r="776" spans="1:1" x14ac:dyDescent="0.25">
      <c r="A776" t="s">
        <v>10385</v>
      </c>
    </row>
    <row r="777" spans="1:1" x14ac:dyDescent="0.25">
      <c r="A777" t="s">
        <v>10385</v>
      </c>
    </row>
    <row r="778" spans="1:1" x14ac:dyDescent="0.25">
      <c r="A778" t="s">
        <v>10385</v>
      </c>
    </row>
    <row r="779" spans="1:1" x14ac:dyDescent="0.25">
      <c r="A779" t="s">
        <v>10385</v>
      </c>
    </row>
    <row r="780" spans="1:1" x14ac:dyDescent="0.25">
      <c r="A780" t="s">
        <v>10385</v>
      </c>
    </row>
    <row r="781" spans="1:1" x14ac:dyDescent="0.25">
      <c r="A781" t="s">
        <v>10385</v>
      </c>
    </row>
    <row r="782" spans="1:1" x14ac:dyDescent="0.25">
      <c r="A782" t="s">
        <v>10385</v>
      </c>
    </row>
    <row r="783" spans="1:1" x14ac:dyDescent="0.25">
      <c r="A783" t="s">
        <v>10385</v>
      </c>
    </row>
    <row r="784" spans="1:1" x14ac:dyDescent="0.25">
      <c r="A784" t="s">
        <v>10385</v>
      </c>
    </row>
    <row r="785" spans="1:1" x14ac:dyDescent="0.25">
      <c r="A785" t="s">
        <v>10385</v>
      </c>
    </row>
    <row r="786" spans="1:1" x14ac:dyDescent="0.25">
      <c r="A786" t="s">
        <v>10385</v>
      </c>
    </row>
    <row r="787" spans="1:1" x14ac:dyDescent="0.25">
      <c r="A787" t="s">
        <v>10385</v>
      </c>
    </row>
    <row r="788" spans="1:1" x14ac:dyDescent="0.25">
      <c r="A788" t="s">
        <v>10385</v>
      </c>
    </row>
    <row r="789" spans="1:1" x14ac:dyDescent="0.25">
      <c r="A789" t="s">
        <v>10385</v>
      </c>
    </row>
    <row r="790" spans="1:1" x14ac:dyDescent="0.25">
      <c r="A790" t="s">
        <v>10385</v>
      </c>
    </row>
    <row r="791" spans="1:1" x14ac:dyDescent="0.25">
      <c r="A791" t="s">
        <v>10385</v>
      </c>
    </row>
    <row r="792" spans="1:1" x14ac:dyDescent="0.25">
      <c r="A792" t="s">
        <v>10385</v>
      </c>
    </row>
    <row r="793" spans="1:1" x14ac:dyDescent="0.25">
      <c r="A793" t="s">
        <v>10385</v>
      </c>
    </row>
    <row r="794" spans="1:1" x14ac:dyDescent="0.25">
      <c r="A794" t="s">
        <v>10385</v>
      </c>
    </row>
    <row r="795" spans="1:1" x14ac:dyDescent="0.25">
      <c r="A795" t="s">
        <v>10385</v>
      </c>
    </row>
    <row r="796" spans="1:1" x14ac:dyDescent="0.25">
      <c r="A796" t="s">
        <v>10385</v>
      </c>
    </row>
    <row r="797" spans="1:1" x14ac:dyDescent="0.25">
      <c r="A797" t="s">
        <v>10385</v>
      </c>
    </row>
    <row r="798" spans="1:1" x14ac:dyDescent="0.25">
      <c r="A798" t="s">
        <v>10385</v>
      </c>
    </row>
    <row r="799" spans="1:1" x14ac:dyDescent="0.25">
      <c r="A799" t="s">
        <v>10385</v>
      </c>
    </row>
    <row r="800" spans="1:1" x14ac:dyDescent="0.25">
      <c r="A800" t="s">
        <v>10385</v>
      </c>
    </row>
    <row r="801" spans="1:1" x14ac:dyDescent="0.25">
      <c r="A801" t="s">
        <v>10385</v>
      </c>
    </row>
    <row r="802" spans="1:1" x14ac:dyDescent="0.25">
      <c r="A802" t="s">
        <v>10385</v>
      </c>
    </row>
    <row r="803" spans="1:1" x14ac:dyDescent="0.25">
      <c r="A803" t="s">
        <v>10385</v>
      </c>
    </row>
    <row r="804" spans="1:1" x14ac:dyDescent="0.25">
      <c r="A804" t="s">
        <v>10385</v>
      </c>
    </row>
    <row r="805" spans="1:1" x14ac:dyDescent="0.25">
      <c r="A805" t="s">
        <v>10385</v>
      </c>
    </row>
    <row r="806" spans="1:1" x14ac:dyDescent="0.25">
      <c r="A806" t="s">
        <v>10385</v>
      </c>
    </row>
    <row r="807" spans="1:1" x14ac:dyDescent="0.25">
      <c r="A807" t="s">
        <v>10385</v>
      </c>
    </row>
    <row r="808" spans="1:1" x14ac:dyDescent="0.25">
      <c r="A808" t="s">
        <v>10385</v>
      </c>
    </row>
    <row r="809" spans="1:1" x14ac:dyDescent="0.25">
      <c r="A809" t="s">
        <v>10385</v>
      </c>
    </row>
    <row r="810" spans="1:1" x14ac:dyDescent="0.25">
      <c r="A810" t="s">
        <v>10385</v>
      </c>
    </row>
    <row r="811" spans="1:1" x14ac:dyDescent="0.25">
      <c r="A811" t="s">
        <v>10385</v>
      </c>
    </row>
    <row r="812" spans="1:1" x14ac:dyDescent="0.25">
      <c r="A812" t="s">
        <v>10385</v>
      </c>
    </row>
    <row r="813" spans="1:1" x14ac:dyDescent="0.25">
      <c r="A813" t="s">
        <v>10385</v>
      </c>
    </row>
    <row r="814" spans="1:1" x14ac:dyDescent="0.25">
      <c r="A814" t="s">
        <v>10385</v>
      </c>
    </row>
    <row r="815" spans="1:1" x14ac:dyDescent="0.25">
      <c r="A815" t="s">
        <v>10385</v>
      </c>
    </row>
    <row r="816" spans="1:1" x14ac:dyDescent="0.25">
      <c r="A816" t="s">
        <v>10385</v>
      </c>
    </row>
    <row r="817" spans="1:1" x14ac:dyDescent="0.25">
      <c r="A817" t="s">
        <v>10385</v>
      </c>
    </row>
    <row r="818" spans="1:1" x14ac:dyDescent="0.25">
      <c r="A818" t="s">
        <v>10385</v>
      </c>
    </row>
    <row r="819" spans="1:1" x14ac:dyDescent="0.25">
      <c r="A819" t="s">
        <v>10385</v>
      </c>
    </row>
    <row r="820" spans="1:1" x14ac:dyDescent="0.25">
      <c r="A820" t="s">
        <v>10385</v>
      </c>
    </row>
    <row r="821" spans="1:1" x14ac:dyDescent="0.25">
      <c r="A821" t="s">
        <v>10385</v>
      </c>
    </row>
    <row r="822" spans="1:1" x14ac:dyDescent="0.25">
      <c r="A822" t="s">
        <v>10385</v>
      </c>
    </row>
    <row r="823" spans="1:1" x14ac:dyDescent="0.25">
      <c r="A823" t="s">
        <v>10385</v>
      </c>
    </row>
    <row r="824" spans="1:1" x14ac:dyDescent="0.25">
      <c r="A824" t="s">
        <v>10385</v>
      </c>
    </row>
    <row r="825" spans="1:1" x14ac:dyDescent="0.25">
      <c r="A825" t="s">
        <v>10385</v>
      </c>
    </row>
    <row r="826" spans="1:1" x14ac:dyDescent="0.25">
      <c r="A826" t="s">
        <v>10385</v>
      </c>
    </row>
    <row r="827" spans="1:1" x14ac:dyDescent="0.25">
      <c r="A827" t="s">
        <v>10385</v>
      </c>
    </row>
    <row r="828" spans="1:1" x14ac:dyDescent="0.25">
      <c r="A828" t="s">
        <v>10385</v>
      </c>
    </row>
    <row r="829" spans="1:1" x14ac:dyDescent="0.25">
      <c r="A829" t="s">
        <v>10385</v>
      </c>
    </row>
    <row r="830" spans="1:1" x14ac:dyDescent="0.25">
      <c r="A830" t="s">
        <v>10385</v>
      </c>
    </row>
    <row r="831" spans="1:1" x14ac:dyDescent="0.25">
      <c r="A831" t="s">
        <v>10385</v>
      </c>
    </row>
    <row r="832" spans="1:1" x14ac:dyDescent="0.25">
      <c r="A832" t="s">
        <v>10385</v>
      </c>
    </row>
    <row r="833" spans="1:1" x14ac:dyDescent="0.25">
      <c r="A833" t="s">
        <v>10385</v>
      </c>
    </row>
    <row r="834" spans="1:1" x14ac:dyDescent="0.25">
      <c r="A834" t="s">
        <v>10385</v>
      </c>
    </row>
    <row r="835" spans="1:1" x14ac:dyDescent="0.25">
      <c r="A835" t="s">
        <v>10385</v>
      </c>
    </row>
    <row r="836" spans="1:1" x14ac:dyDescent="0.25">
      <c r="A836" t="s">
        <v>10385</v>
      </c>
    </row>
    <row r="837" spans="1:1" x14ac:dyDescent="0.25">
      <c r="A837" t="s">
        <v>10385</v>
      </c>
    </row>
    <row r="838" spans="1:1" x14ac:dyDescent="0.25">
      <c r="A838" t="s">
        <v>10385</v>
      </c>
    </row>
    <row r="839" spans="1:1" x14ac:dyDescent="0.25">
      <c r="A839" t="s">
        <v>10385</v>
      </c>
    </row>
    <row r="840" spans="1:1" x14ac:dyDescent="0.25">
      <c r="A840" t="s">
        <v>10385</v>
      </c>
    </row>
    <row r="841" spans="1:1" x14ac:dyDescent="0.25">
      <c r="A841" t="s">
        <v>10385</v>
      </c>
    </row>
    <row r="842" spans="1:1" x14ac:dyDescent="0.25">
      <c r="A842" t="s">
        <v>10385</v>
      </c>
    </row>
    <row r="843" spans="1:1" x14ac:dyDescent="0.25">
      <c r="A843" t="s">
        <v>10385</v>
      </c>
    </row>
    <row r="844" spans="1:1" x14ac:dyDescent="0.25">
      <c r="A844" t="s">
        <v>10385</v>
      </c>
    </row>
    <row r="845" spans="1:1" x14ac:dyDescent="0.25">
      <c r="A845" t="s">
        <v>10385</v>
      </c>
    </row>
    <row r="846" spans="1:1" x14ac:dyDescent="0.25">
      <c r="A846" t="s">
        <v>10385</v>
      </c>
    </row>
    <row r="847" spans="1:1" x14ac:dyDescent="0.25">
      <c r="A847" t="s">
        <v>10385</v>
      </c>
    </row>
    <row r="848" spans="1:1" x14ac:dyDescent="0.25">
      <c r="A848" t="s">
        <v>10385</v>
      </c>
    </row>
    <row r="849" spans="1:1" x14ac:dyDescent="0.25">
      <c r="A849" t="s">
        <v>10385</v>
      </c>
    </row>
    <row r="850" spans="1:1" x14ac:dyDescent="0.25">
      <c r="A850" t="s">
        <v>10385</v>
      </c>
    </row>
    <row r="851" spans="1:1" x14ac:dyDescent="0.25">
      <c r="A851" t="s">
        <v>10385</v>
      </c>
    </row>
    <row r="852" spans="1:1" x14ac:dyDescent="0.25">
      <c r="A852" t="s">
        <v>10385</v>
      </c>
    </row>
    <row r="853" spans="1:1" x14ac:dyDescent="0.25">
      <c r="A853" t="s">
        <v>10385</v>
      </c>
    </row>
    <row r="854" spans="1:1" x14ac:dyDescent="0.25">
      <c r="A854" t="s">
        <v>10385</v>
      </c>
    </row>
    <row r="855" spans="1:1" x14ac:dyDescent="0.25">
      <c r="A855" t="s">
        <v>10385</v>
      </c>
    </row>
    <row r="856" spans="1:1" x14ac:dyDescent="0.25">
      <c r="A856" t="s">
        <v>10385</v>
      </c>
    </row>
    <row r="857" spans="1:1" x14ac:dyDescent="0.25">
      <c r="A857" t="s">
        <v>10385</v>
      </c>
    </row>
    <row r="858" spans="1:1" x14ac:dyDescent="0.25">
      <c r="A858" t="s">
        <v>10385</v>
      </c>
    </row>
    <row r="859" spans="1:1" x14ac:dyDescent="0.25">
      <c r="A859" t="s">
        <v>10385</v>
      </c>
    </row>
    <row r="860" spans="1:1" x14ac:dyDescent="0.25">
      <c r="A860" t="s">
        <v>10385</v>
      </c>
    </row>
    <row r="861" spans="1:1" x14ac:dyDescent="0.25">
      <c r="A861" t="s">
        <v>10385</v>
      </c>
    </row>
    <row r="862" spans="1:1" x14ac:dyDescent="0.25">
      <c r="A862" t="s">
        <v>10385</v>
      </c>
    </row>
    <row r="863" spans="1:1" x14ac:dyDescent="0.25">
      <c r="A863" t="s">
        <v>10385</v>
      </c>
    </row>
    <row r="864" spans="1:1" x14ac:dyDescent="0.25">
      <c r="A864" t="s">
        <v>10385</v>
      </c>
    </row>
    <row r="865" spans="1:1" x14ac:dyDescent="0.25">
      <c r="A865" t="s">
        <v>10385</v>
      </c>
    </row>
    <row r="866" spans="1:1" x14ac:dyDescent="0.25">
      <c r="A866" t="s">
        <v>10385</v>
      </c>
    </row>
    <row r="867" spans="1:1" x14ac:dyDescent="0.25">
      <c r="A867" t="s">
        <v>10385</v>
      </c>
    </row>
    <row r="868" spans="1:1" x14ac:dyDescent="0.25">
      <c r="A868" t="s">
        <v>10385</v>
      </c>
    </row>
    <row r="869" spans="1:1" x14ac:dyDescent="0.25">
      <c r="A869" t="s">
        <v>10385</v>
      </c>
    </row>
    <row r="870" spans="1:1" x14ac:dyDescent="0.25">
      <c r="A870" t="s">
        <v>10385</v>
      </c>
    </row>
    <row r="871" spans="1:1" x14ac:dyDescent="0.25">
      <c r="A871" t="s">
        <v>10385</v>
      </c>
    </row>
    <row r="872" spans="1:1" x14ac:dyDescent="0.25">
      <c r="A872" t="s">
        <v>10385</v>
      </c>
    </row>
    <row r="873" spans="1:1" x14ac:dyDescent="0.25">
      <c r="A873" t="s">
        <v>10385</v>
      </c>
    </row>
    <row r="874" spans="1:1" x14ac:dyDescent="0.25">
      <c r="A874" t="s">
        <v>10385</v>
      </c>
    </row>
    <row r="875" spans="1:1" x14ac:dyDescent="0.25">
      <c r="A875" t="s">
        <v>10385</v>
      </c>
    </row>
    <row r="876" spans="1:1" x14ac:dyDescent="0.25">
      <c r="A876" t="s">
        <v>10385</v>
      </c>
    </row>
    <row r="877" spans="1:1" x14ac:dyDescent="0.25">
      <c r="A877" t="s">
        <v>10385</v>
      </c>
    </row>
    <row r="878" spans="1:1" x14ac:dyDescent="0.25">
      <c r="A878" t="s">
        <v>10385</v>
      </c>
    </row>
    <row r="879" spans="1:1" x14ac:dyDescent="0.25">
      <c r="A879" t="s">
        <v>10385</v>
      </c>
    </row>
    <row r="880" spans="1:1" x14ac:dyDescent="0.25">
      <c r="A880" t="s">
        <v>10385</v>
      </c>
    </row>
    <row r="881" spans="1:1" x14ac:dyDescent="0.25">
      <c r="A881" t="s">
        <v>10385</v>
      </c>
    </row>
    <row r="882" spans="1:1" x14ac:dyDescent="0.25">
      <c r="A882" t="s">
        <v>10385</v>
      </c>
    </row>
    <row r="883" spans="1:1" x14ac:dyDescent="0.25">
      <c r="A883" t="s">
        <v>10385</v>
      </c>
    </row>
    <row r="884" spans="1:1" x14ac:dyDescent="0.25">
      <c r="A884" t="s">
        <v>10385</v>
      </c>
    </row>
    <row r="885" spans="1:1" x14ac:dyDescent="0.25">
      <c r="A885" t="s">
        <v>10385</v>
      </c>
    </row>
    <row r="886" spans="1:1" x14ac:dyDescent="0.25">
      <c r="A886" t="s">
        <v>10385</v>
      </c>
    </row>
    <row r="887" spans="1:1" x14ac:dyDescent="0.25">
      <c r="A887" t="s">
        <v>10385</v>
      </c>
    </row>
    <row r="888" spans="1:1" x14ac:dyDescent="0.25">
      <c r="A888" t="s">
        <v>10385</v>
      </c>
    </row>
    <row r="889" spans="1:1" x14ac:dyDescent="0.25">
      <c r="A889" t="s">
        <v>10385</v>
      </c>
    </row>
    <row r="890" spans="1:1" x14ac:dyDescent="0.25">
      <c r="A890" t="s">
        <v>10385</v>
      </c>
    </row>
    <row r="891" spans="1:1" x14ac:dyDescent="0.25">
      <c r="A891" t="s">
        <v>10385</v>
      </c>
    </row>
    <row r="892" spans="1:1" x14ac:dyDescent="0.25">
      <c r="A892" t="s">
        <v>10385</v>
      </c>
    </row>
    <row r="893" spans="1:1" x14ac:dyDescent="0.25">
      <c r="A893" t="s">
        <v>10385</v>
      </c>
    </row>
    <row r="894" spans="1:1" x14ac:dyDescent="0.25">
      <c r="A894" t="s">
        <v>10385</v>
      </c>
    </row>
    <row r="895" spans="1:1" x14ac:dyDescent="0.25">
      <c r="A895" t="s">
        <v>10385</v>
      </c>
    </row>
    <row r="896" spans="1:1" x14ac:dyDescent="0.25">
      <c r="A896" t="s">
        <v>10385</v>
      </c>
    </row>
    <row r="897" spans="1:1" x14ac:dyDescent="0.25">
      <c r="A897" t="s">
        <v>10385</v>
      </c>
    </row>
    <row r="898" spans="1:1" x14ac:dyDescent="0.25">
      <c r="A898" t="s">
        <v>10385</v>
      </c>
    </row>
    <row r="899" spans="1:1" x14ac:dyDescent="0.25">
      <c r="A899" t="s">
        <v>10385</v>
      </c>
    </row>
    <row r="900" spans="1:1" x14ac:dyDescent="0.25">
      <c r="A900" t="s">
        <v>10385</v>
      </c>
    </row>
    <row r="901" spans="1:1" x14ac:dyDescent="0.25">
      <c r="A901" t="s">
        <v>10385</v>
      </c>
    </row>
    <row r="902" spans="1:1" x14ac:dyDescent="0.25">
      <c r="A902" t="s">
        <v>10385</v>
      </c>
    </row>
    <row r="903" spans="1:1" x14ac:dyDescent="0.25">
      <c r="A903" t="s">
        <v>10385</v>
      </c>
    </row>
    <row r="904" spans="1:1" x14ac:dyDescent="0.25">
      <c r="A904" t="s">
        <v>10385</v>
      </c>
    </row>
    <row r="905" spans="1:1" x14ac:dyDescent="0.25">
      <c r="A905" t="s">
        <v>10385</v>
      </c>
    </row>
    <row r="906" spans="1:1" x14ac:dyDescent="0.25">
      <c r="A906" t="s">
        <v>10385</v>
      </c>
    </row>
    <row r="907" spans="1:1" x14ac:dyDescent="0.25">
      <c r="A907" t="s">
        <v>10385</v>
      </c>
    </row>
    <row r="908" spans="1:1" x14ac:dyDescent="0.25">
      <c r="A908" t="s">
        <v>10385</v>
      </c>
    </row>
    <row r="909" spans="1:1" x14ac:dyDescent="0.25">
      <c r="A909" t="s">
        <v>10385</v>
      </c>
    </row>
    <row r="910" spans="1:1" x14ac:dyDescent="0.25">
      <c r="A910" t="s">
        <v>10385</v>
      </c>
    </row>
    <row r="911" spans="1:1" x14ac:dyDescent="0.25">
      <c r="A911" t="s">
        <v>10385</v>
      </c>
    </row>
    <row r="912" spans="1:1" x14ac:dyDescent="0.25">
      <c r="A912" t="s">
        <v>10385</v>
      </c>
    </row>
    <row r="913" spans="1:1" x14ac:dyDescent="0.25">
      <c r="A913" t="s">
        <v>10385</v>
      </c>
    </row>
    <row r="914" spans="1:1" x14ac:dyDescent="0.25">
      <c r="A914" t="s">
        <v>10385</v>
      </c>
    </row>
    <row r="915" spans="1:1" x14ac:dyDescent="0.25">
      <c r="A915" t="s">
        <v>10385</v>
      </c>
    </row>
    <row r="916" spans="1:1" x14ac:dyDescent="0.25">
      <c r="A916" t="s">
        <v>10385</v>
      </c>
    </row>
    <row r="917" spans="1:1" x14ac:dyDescent="0.25">
      <c r="A917" t="s">
        <v>10385</v>
      </c>
    </row>
    <row r="918" spans="1:1" x14ac:dyDescent="0.25">
      <c r="A918" t="s">
        <v>10385</v>
      </c>
    </row>
    <row r="919" spans="1:1" x14ac:dyDescent="0.25">
      <c r="A919" t="s">
        <v>10385</v>
      </c>
    </row>
    <row r="920" spans="1:1" x14ac:dyDescent="0.25">
      <c r="A920" t="s">
        <v>10385</v>
      </c>
    </row>
    <row r="921" spans="1:1" x14ac:dyDescent="0.25">
      <c r="A921" t="s">
        <v>10385</v>
      </c>
    </row>
    <row r="922" spans="1:1" x14ac:dyDescent="0.25">
      <c r="A922" t="s">
        <v>10385</v>
      </c>
    </row>
    <row r="923" spans="1:1" x14ac:dyDescent="0.25">
      <c r="A923" t="s">
        <v>10385</v>
      </c>
    </row>
    <row r="924" spans="1:1" x14ac:dyDescent="0.25">
      <c r="A924" t="s">
        <v>10385</v>
      </c>
    </row>
    <row r="925" spans="1:1" x14ac:dyDescent="0.25">
      <c r="A925" t="s">
        <v>10385</v>
      </c>
    </row>
    <row r="926" spans="1:1" x14ac:dyDescent="0.25">
      <c r="A926" t="s">
        <v>10385</v>
      </c>
    </row>
    <row r="927" spans="1:1" x14ac:dyDescent="0.25">
      <c r="A927" t="s">
        <v>10385</v>
      </c>
    </row>
    <row r="928" spans="1:1" x14ac:dyDescent="0.25">
      <c r="A928" t="s">
        <v>10385</v>
      </c>
    </row>
    <row r="929" spans="1:1" x14ac:dyDescent="0.25">
      <c r="A929" t="s">
        <v>10385</v>
      </c>
    </row>
    <row r="930" spans="1:1" x14ac:dyDescent="0.25">
      <c r="A930" t="s">
        <v>10385</v>
      </c>
    </row>
    <row r="931" spans="1:1" x14ac:dyDescent="0.25">
      <c r="A931" t="s">
        <v>10385</v>
      </c>
    </row>
    <row r="932" spans="1:1" x14ac:dyDescent="0.25">
      <c r="A932" t="s">
        <v>10385</v>
      </c>
    </row>
    <row r="933" spans="1:1" x14ac:dyDescent="0.25">
      <c r="A933" t="s">
        <v>10385</v>
      </c>
    </row>
    <row r="934" spans="1:1" x14ac:dyDescent="0.25">
      <c r="A934" t="s">
        <v>10385</v>
      </c>
    </row>
    <row r="935" spans="1:1" x14ac:dyDescent="0.25">
      <c r="A935" t="s">
        <v>10385</v>
      </c>
    </row>
    <row r="936" spans="1:1" x14ac:dyDescent="0.25">
      <c r="A936" t="s">
        <v>10385</v>
      </c>
    </row>
    <row r="937" spans="1:1" x14ac:dyDescent="0.25">
      <c r="A937" t="s">
        <v>10385</v>
      </c>
    </row>
    <row r="938" spans="1:1" x14ac:dyDescent="0.25">
      <c r="A938" t="s">
        <v>10385</v>
      </c>
    </row>
    <row r="939" spans="1:1" x14ac:dyDescent="0.25">
      <c r="A939" t="s">
        <v>10385</v>
      </c>
    </row>
    <row r="940" spans="1:1" x14ac:dyDescent="0.25">
      <c r="A940" t="s">
        <v>10385</v>
      </c>
    </row>
    <row r="941" spans="1:1" x14ac:dyDescent="0.25">
      <c r="A941" t="s">
        <v>10385</v>
      </c>
    </row>
    <row r="942" spans="1:1" x14ac:dyDescent="0.25">
      <c r="A942" t="s">
        <v>10385</v>
      </c>
    </row>
    <row r="943" spans="1:1" x14ac:dyDescent="0.25">
      <c r="A943" t="s">
        <v>10385</v>
      </c>
    </row>
    <row r="944" spans="1:1" x14ac:dyDescent="0.25">
      <c r="A944" t="s">
        <v>10385</v>
      </c>
    </row>
    <row r="945" spans="1:1" x14ac:dyDescent="0.25">
      <c r="A945" t="s">
        <v>10385</v>
      </c>
    </row>
    <row r="946" spans="1:1" x14ac:dyDescent="0.25">
      <c r="A946" t="s">
        <v>10385</v>
      </c>
    </row>
    <row r="947" spans="1:1" x14ac:dyDescent="0.25">
      <c r="A947" t="s">
        <v>10385</v>
      </c>
    </row>
    <row r="948" spans="1:1" x14ac:dyDescent="0.25">
      <c r="A948" t="s">
        <v>10385</v>
      </c>
    </row>
    <row r="949" spans="1:1" x14ac:dyDescent="0.25">
      <c r="A949" t="s">
        <v>10385</v>
      </c>
    </row>
    <row r="950" spans="1:1" x14ac:dyDescent="0.25">
      <c r="A950" t="s">
        <v>10385</v>
      </c>
    </row>
    <row r="951" spans="1:1" x14ac:dyDescent="0.25">
      <c r="A951" t="s">
        <v>10385</v>
      </c>
    </row>
    <row r="952" spans="1:1" x14ac:dyDescent="0.25">
      <c r="A952" t="s">
        <v>10385</v>
      </c>
    </row>
    <row r="953" spans="1:1" x14ac:dyDescent="0.25">
      <c r="A953" t="s">
        <v>10385</v>
      </c>
    </row>
    <row r="954" spans="1:1" x14ac:dyDescent="0.25">
      <c r="A954" t="s">
        <v>10385</v>
      </c>
    </row>
    <row r="955" spans="1:1" x14ac:dyDescent="0.25">
      <c r="A955" t="s">
        <v>10385</v>
      </c>
    </row>
    <row r="956" spans="1:1" x14ac:dyDescent="0.25">
      <c r="A956" t="s">
        <v>10385</v>
      </c>
    </row>
    <row r="957" spans="1:1" x14ac:dyDescent="0.25">
      <c r="A957" t="s">
        <v>10385</v>
      </c>
    </row>
    <row r="958" spans="1:1" x14ac:dyDescent="0.25">
      <c r="A958" t="s">
        <v>10385</v>
      </c>
    </row>
    <row r="959" spans="1:1" x14ac:dyDescent="0.25">
      <c r="A959" t="s">
        <v>10385</v>
      </c>
    </row>
    <row r="960" spans="1:1" x14ac:dyDescent="0.25">
      <c r="A960" t="s">
        <v>10385</v>
      </c>
    </row>
    <row r="961" spans="1:1" x14ac:dyDescent="0.25">
      <c r="A961" t="s">
        <v>10385</v>
      </c>
    </row>
    <row r="962" spans="1:1" x14ac:dyDescent="0.25">
      <c r="A962" t="s">
        <v>10385</v>
      </c>
    </row>
    <row r="963" spans="1:1" x14ac:dyDescent="0.25">
      <c r="A963" t="s">
        <v>10385</v>
      </c>
    </row>
    <row r="964" spans="1:1" x14ac:dyDescent="0.25">
      <c r="A964" t="s">
        <v>10385</v>
      </c>
    </row>
    <row r="965" spans="1:1" x14ac:dyDescent="0.25">
      <c r="A965" t="s">
        <v>10385</v>
      </c>
    </row>
    <row r="966" spans="1:1" x14ac:dyDescent="0.25">
      <c r="A966" t="s">
        <v>10385</v>
      </c>
    </row>
    <row r="967" spans="1:1" x14ac:dyDescent="0.25">
      <c r="A967" t="s">
        <v>10385</v>
      </c>
    </row>
    <row r="968" spans="1:1" x14ac:dyDescent="0.25">
      <c r="A968" t="s">
        <v>10385</v>
      </c>
    </row>
    <row r="969" spans="1:1" x14ac:dyDescent="0.25">
      <c r="A969" t="s">
        <v>10385</v>
      </c>
    </row>
    <row r="970" spans="1:1" x14ac:dyDescent="0.25">
      <c r="A970" t="s">
        <v>10385</v>
      </c>
    </row>
    <row r="971" spans="1:1" x14ac:dyDescent="0.25">
      <c r="A971" t="s">
        <v>10385</v>
      </c>
    </row>
    <row r="972" spans="1:1" x14ac:dyDescent="0.25">
      <c r="A972" t="s">
        <v>10385</v>
      </c>
    </row>
    <row r="973" spans="1:1" x14ac:dyDescent="0.25">
      <c r="A973" t="s">
        <v>10385</v>
      </c>
    </row>
    <row r="974" spans="1:1" x14ac:dyDescent="0.25">
      <c r="A974" t="s">
        <v>10385</v>
      </c>
    </row>
    <row r="975" spans="1:1" x14ac:dyDescent="0.25">
      <c r="A975" t="s">
        <v>10385</v>
      </c>
    </row>
    <row r="976" spans="1:1" x14ac:dyDescent="0.25">
      <c r="A976" t="s">
        <v>10385</v>
      </c>
    </row>
    <row r="977" spans="1:1" x14ac:dyDescent="0.25">
      <c r="A977" t="s">
        <v>10385</v>
      </c>
    </row>
    <row r="978" spans="1:1" x14ac:dyDescent="0.25">
      <c r="A978" t="s">
        <v>10385</v>
      </c>
    </row>
    <row r="979" spans="1:1" x14ac:dyDescent="0.25">
      <c r="A979" t="s">
        <v>10385</v>
      </c>
    </row>
    <row r="980" spans="1:1" x14ac:dyDescent="0.25">
      <c r="A980" t="s">
        <v>10385</v>
      </c>
    </row>
    <row r="981" spans="1:1" x14ac:dyDescent="0.25">
      <c r="A981" t="s">
        <v>10385</v>
      </c>
    </row>
    <row r="982" spans="1:1" x14ac:dyDescent="0.25">
      <c r="A982" t="s">
        <v>10385</v>
      </c>
    </row>
    <row r="983" spans="1:1" x14ac:dyDescent="0.25">
      <c r="A983" t="s">
        <v>10385</v>
      </c>
    </row>
    <row r="984" spans="1:1" x14ac:dyDescent="0.25">
      <c r="A984" t="s">
        <v>10385</v>
      </c>
    </row>
    <row r="985" spans="1:1" x14ac:dyDescent="0.25">
      <c r="A985" t="s">
        <v>10385</v>
      </c>
    </row>
    <row r="986" spans="1:1" x14ac:dyDescent="0.25">
      <c r="A986" t="s">
        <v>10385</v>
      </c>
    </row>
    <row r="987" spans="1:1" x14ac:dyDescent="0.25">
      <c r="A987" t="s">
        <v>10385</v>
      </c>
    </row>
    <row r="988" spans="1:1" x14ac:dyDescent="0.25">
      <c r="A988" t="s">
        <v>10385</v>
      </c>
    </row>
    <row r="989" spans="1:1" x14ac:dyDescent="0.25">
      <c r="A989" t="s">
        <v>10385</v>
      </c>
    </row>
    <row r="990" spans="1:1" x14ac:dyDescent="0.25">
      <c r="A990" t="s">
        <v>10385</v>
      </c>
    </row>
    <row r="991" spans="1:1" x14ac:dyDescent="0.25">
      <c r="A991" t="s">
        <v>10385</v>
      </c>
    </row>
    <row r="992" spans="1:1" x14ac:dyDescent="0.25">
      <c r="A992" t="s">
        <v>10385</v>
      </c>
    </row>
    <row r="993" spans="1:1" x14ac:dyDescent="0.25">
      <c r="A993" t="s">
        <v>10385</v>
      </c>
    </row>
    <row r="994" spans="1:1" x14ac:dyDescent="0.25">
      <c r="A994" t="s">
        <v>10385</v>
      </c>
    </row>
    <row r="995" spans="1:1" x14ac:dyDescent="0.25">
      <c r="A995" t="s">
        <v>10385</v>
      </c>
    </row>
    <row r="996" spans="1:1" x14ac:dyDescent="0.25">
      <c r="A996" t="s">
        <v>10385</v>
      </c>
    </row>
    <row r="997" spans="1:1" x14ac:dyDescent="0.25">
      <c r="A997" t="s">
        <v>10385</v>
      </c>
    </row>
    <row r="998" spans="1:1" x14ac:dyDescent="0.25">
      <c r="A998" t="s">
        <v>10385</v>
      </c>
    </row>
    <row r="999" spans="1:1" x14ac:dyDescent="0.25">
      <c r="A999" t="s">
        <v>10385</v>
      </c>
    </row>
    <row r="1000" spans="1:1" x14ac:dyDescent="0.25">
      <c r="A1000" t="s">
        <v>10385</v>
      </c>
    </row>
    <row r="1001" spans="1:1" x14ac:dyDescent="0.25">
      <c r="A1001" t="s">
        <v>10385</v>
      </c>
    </row>
    <row r="1002" spans="1:1" x14ac:dyDescent="0.25">
      <c r="A1002" t="s">
        <v>10385</v>
      </c>
    </row>
    <row r="1003" spans="1:1" x14ac:dyDescent="0.25">
      <c r="A1003" t="s">
        <v>10385</v>
      </c>
    </row>
    <row r="1004" spans="1:1" x14ac:dyDescent="0.25">
      <c r="A1004" t="s">
        <v>10385</v>
      </c>
    </row>
    <row r="1005" spans="1:1" x14ac:dyDescent="0.25">
      <c r="A1005" t="s">
        <v>10385</v>
      </c>
    </row>
    <row r="1006" spans="1:1" x14ac:dyDescent="0.25">
      <c r="A1006" t="s">
        <v>10385</v>
      </c>
    </row>
    <row r="1007" spans="1:1" x14ac:dyDescent="0.25">
      <c r="A1007" t="s">
        <v>10385</v>
      </c>
    </row>
    <row r="1008" spans="1:1" x14ac:dyDescent="0.25">
      <c r="A1008" t="s">
        <v>10385</v>
      </c>
    </row>
    <row r="1009" spans="1:1" x14ac:dyDescent="0.25">
      <c r="A1009" t="s">
        <v>10385</v>
      </c>
    </row>
    <row r="1010" spans="1:1" x14ac:dyDescent="0.25">
      <c r="A1010" t="s">
        <v>10385</v>
      </c>
    </row>
    <row r="1011" spans="1:1" x14ac:dyDescent="0.25">
      <c r="A1011" t="s">
        <v>10385</v>
      </c>
    </row>
    <row r="1012" spans="1:1" x14ac:dyDescent="0.25">
      <c r="A1012" t="s">
        <v>10385</v>
      </c>
    </row>
    <row r="1013" spans="1:1" x14ac:dyDescent="0.25">
      <c r="A1013" t="s">
        <v>10385</v>
      </c>
    </row>
    <row r="1014" spans="1:1" x14ac:dyDescent="0.25">
      <c r="A1014" t="s">
        <v>10385</v>
      </c>
    </row>
    <row r="1015" spans="1:1" x14ac:dyDescent="0.25">
      <c r="A1015" t="s">
        <v>10385</v>
      </c>
    </row>
    <row r="1016" spans="1:1" x14ac:dyDescent="0.25">
      <c r="A1016" t="s">
        <v>10385</v>
      </c>
    </row>
    <row r="1017" spans="1:1" x14ac:dyDescent="0.25">
      <c r="A1017" t="s">
        <v>10385</v>
      </c>
    </row>
    <row r="1018" spans="1:1" x14ac:dyDescent="0.25">
      <c r="A1018" t="s">
        <v>10385</v>
      </c>
    </row>
    <row r="1019" spans="1:1" x14ac:dyDescent="0.25">
      <c r="A1019" t="s">
        <v>10385</v>
      </c>
    </row>
    <row r="1020" spans="1:1" x14ac:dyDescent="0.25">
      <c r="A1020" t="s">
        <v>10385</v>
      </c>
    </row>
    <row r="1021" spans="1:1" x14ac:dyDescent="0.25">
      <c r="A1021" t="s">
        <v>10385</v>
      </c>
    </row>
    <row r="1022" spans="1:1" x14ac:dyDescent="0.25">
      <c r="A1022" t="s">
        <v>10385</v>
      </c>
    </row>
    <row r="1023" spans="1:1" x14ac:dyDescent="0.25">
      <c r="A1023" t="s">
        <v>10385</v>
      </c>
    </row>
    <row r="1024" spans="1:1" x14ac:dyDescent="0.25">
      <c r="A1024" t="s">
        <v>10385</v>
      </c>
    </row>
    <row r="1025" spans="1:1" x14ac:dyDescent="0.25">
      <c r="A1025" t="s">
        <v>10385</v>
      </c>
    </row>
    <row r="1026" spans="1:1" x14ac:dyDescent="0.25">
      <c r="A1026" t="s">
        <v>10385</v>
      </c>
    </row>
    <row r="1027" spans="1:1" x14ac:dyDescent="0.25">
      <c r="A1027" t="s">
        <v>10385</v>
      </c>
    </row>
    <row r="1028" spans="1:1" x14ac:dyDescent="0.25">
      <c r="A1028" t="s">
        <v>10385</v>
      </c>
    </row>
    <row r="1029" spans="1:1" x14ac:dyDescent="0.25">
      <c r="A1029" t="s">
        <v>10385</v>
      </c>
    </row>
    <row r="1030" spans="1:1" x14ac:dyDescent="0.25">
      <c r="A1030" t="s">
        <v>10385</v>
      </c>
    </row>
    <row r="1031" spans="1:1" x14ac:dyDescent="0.25">
      <c r="A1031" t="s">
        <v>10385</v>
      </c>
    </row>
    <row r="1032" spans="1:1" x14ac:dyDescent="0.25">
      <c r="A1032" t="s">
        <v>10385</v>
      </c>
    </row>
    <row r="1033" spans="1:1" x14ac:dyDescent="0.25">
      <c r="A1033" t="s">
        <v>10385</v>
      </c>
    </row>
    <row r="1034" spans="1:1" x14ac:dyDescent="0.25">
      <c r="A1034" t="s">
        <v>10385</v>
      </c>
    </row>
    <row r="1035" spans="1:1" x14ac:dyDescent="0.25">
      <c r="A1035" t="s">
        <v>10385</v>
      </c>
    </row>
    <row r="1036" spans="1:1" x14ac:dyDescent="0.25">
      <c r="A1036" t="s">
        <v>10385</v>
      </c>
    </row>
    <row r="1037" spans="1:1" x14ac:dyDescent="0.25">
      <c r="A1037" t="s">
        <v>10385</v>
      </c>
    </row>
    <row r="1038" spans="1:1" x14ac:dyDescent="0.25">
      <c r="A1038" t="s">
        <v>10385</v>
      </c>
    </row>
    <row r="1039" spans="1:1" x14ac:dyDescent="0.25">
      <c r="A1039" t="s">
        <v>10385</v>
      </c>
    </row>
    <row r="1040" spans="1:1" x14ac:dyDescent="0.25">
      <c r="A1040" t="s">
        <v>10385</v>
      </c>
    </row>
    <row r="1041" spans="1:1" x14ac:dyDescent="0.25">
      <c r="A1041" t="s">
        <v>10385</v>
      </c>
    </row>
    <row r="1042" spans="1:1" x14ac:dyDescent="0.25">
      <c r="A1042" t="s">
        <v>10385</v>
      </c>
    </row>
    <row r="1043" spans="1:1" x14ac:dyDescent="0.25">
      <c r="A1043" t="s">
        <v>10385</v>
      </c>
    </row>
    <row r="1044" spans="1:1" x14ac:dyDescent="0.25">
      <c r="A1044" t="s">
        <v>10385</v>
      </c>
    </row>
    <row r="1045" spans="1:1" x14ac:dyDescent="0.25">
      <c r="A1045" t="s">
        <v>10385</v>
      </c>
    </row>
    <row r="1046" spans="1:1" x14ac:dyDescent="0.25">
      <c r="A1046" t="s">
        <v>10385</v>
      </c>
    </row>
    <row r="1047" spans="1:1" x14ac:dyDescent="0.25">
      <c r="A1047" t="s">
        <v>10385</v>
      </c>
    </row>
    <row r="1048" spans="1:1" x14ac:dyDescent="0.25">
      <c r="A1048" t="s">
        <v>10385</v>
      </c>
    </row>
    <row r="1049" spans="1:1" x14ac:dyDescent="0.25">
      <c r="A1049" t="s">
        <v>10385</v>
      </c>
    </row>
    <row r="1050" spans="1:1" x14ac:dyDescent="0.25">
      <c r="A1050" t="s">
        <v>10385</v>
      </c>
    </row>
    <row r="1051" spans="1:1" x14ac:dyDescent="0.25">
      <c r="A1051" t="s">
        <v>10385</v>
      </c>
    </row>
    <row r="1052" spans="1:1" x14ac:dyDescent="0.25">
      <c r="A1052" t="s">
        <v>10385</v>
      </c>
    </row>
    <row r="1053" spans="1:1" x14ac:dyDescent="0.25">
      <c r="A1053" t="s">
        <v>10385</v>
      </c>
    </row>
    <row r="1054" spans="1:1" x14ac:dyDescent="0.25">
      <c r="A1054" t="s">
        <v>10385</v>
      </c>
    </row>
    <row r="1055" spans="1:1" x14ac:dyDescent="0.25">
      <c r="A1055" t="s">
        <v>10385</v>
      </c>
    </row>
    <row r="1056" spans="1:1" x14ac:dyDescent="0.25">
      <c r="A1056" t="s">
        <v>10385</v>
      </c>
    </row>
    <row r="1057" spans="1:1" x14ac:dyDescent="0.25">
      <c r="A1057" t="s">
        <v>10385</v>
      </c>
    </row>
    <row r="1058" spans="1:1" x14ac:dyDescent="0.25">
      <c r="A1058" t="s">
        <v>10385</v>
      </c>
    </row>
    <row r="1059" spans="1:1" x14ac:dyDescent="0.25">
      <c r="A1059" t="s">
        <v>10385</v>
      </c>
    </row>
    <row r="1060" spans="1:1" x14ac:dyDescent="0.25">
      <c r="A1060" t="s">
        <v>10385</v>
      </c>
    </row>
    <row r="1061" spans="1:1" x14ac:dyDescent="0.25">
      <c r="A1061" t="s">
        <v>10385</v>
      </c>
    </row>
    <row r="1062" spans="1:1" x14ac:dyDescent="0.25">
      <c r="A1062" t="s">
        <v>10385</v>
      </c>
    </row>
    <row r="1063" spans="1:1" x14ac:dyDescent="0.25">
      <c r="A1063" t="s">
        <v>10385</v>
      </c>
    </row>
    <row r="1064" spans="1:1" x14ac:dyDescent="0.25">
      <c r="A1064" t="s">
        <v>10385</v>
      </c>
    </row>
    <row r="1065" spans="1:1" x14ac:dyDescent="0.25">
      <c r="A1065" t="s">
        <v>10385</v>
      </c>
    </row>
    <row r="1066" spans="1:1" x14ac:dyDescent="0.25">
      <c r="A1066" t="s">
        <v>10385</v>
      </c>
    </row>
    <row r="1067" spans="1:1" x14ac:dyDescent="0.25">
      <c r="A1067" t="s">
        <v>10385</v>
      </c>
    </row>
    <row r="1068" spans="1:1" x14ac:dyDescent="0.25">
      <c r="A1068" t="s">
        <v>10385</v>
      </c>
    </row>
    <row r="1069" spans="1:1" x14ac:dyDescent="0.25">
      <c r="A1069" t="s">
        <v>10385</v>
      </c>
    </row>
    <row r="1070" spans="1:1" x14ac:dyDescent="0.25">
      <c r="A1070" t="s">
        <v>10385</v>
      </c>
    </row>
    <row r="1071" spans="1:1" x14ac:dyDescent="0.25">
      <c r="A1071" t="s">
        <v>10385</v>
      </c>
    </row>
    <row r="1072" spans="1:1" x14ac:dyDescent="0.25">
      <c r="A1072" t="s">
        <v>10385</v>
      </c>
    </row>
    <row r="1073" spans="1:1" x14ac:dyDescent="0.25">
      <c r="A1073" t="s">
        <v>10385</v>
      </c>
    </row>
    <row r="1074" spans="1:1" x14ac:dyDescent="0.25">
      <c r="A1074" t="s">
        <v>10385</v>
      </c>
    </row>
    <row r="1075" spans="1:1" x14ac:dyDescent="0.25">
      <c r="A1075" t="s">
        <v>10385</v>
      </c>
    </row>
    <row r="1076" spans="1:1" x14ac:dyDescent="0.25">
      <c r="A1076" t="s">
        <v>10385</v>
      </c>
    </row>
    <row r="1077" spans="1:1" x14ac:dyDescent="0.25">
      <c r="A1077" t="s">
        <v>10385</v>
      </c>
    </row>
    <row r="1078" spans="1:1" x14ac:dyDescent="0.25">
      <c r="A1078" t="s">
        <v>10385</v>
      </c>
    </row>
    <row r="1079" spans="1:1" x14ac:dyDescent="0.25">
      <c r="A1079" t="s">
        <v>10385</v>
      </c>
    </row>
    <row r="1080" spans="1:1" x14ac:dyDescent="0.25">
      <c r="A1080" t="s">
        <v>10385</v>
      </c>
    </row>
    <row r="1081" spans="1:1" x14ac:dyDescent="0.25">
      <c r="A1081" t="s">
        <v>10385</v>
      </c>
    </row>
    <row r="1082" spans="1:1" x14ac:dyDescent="0.25">
      <c r="A1082" t="s">
        <v>10385</v>
      </c>
    </row>
    <row r="1083" spans="1:1" x14ac:dyDescent="0.25">
      <c r="A1083" t="s">
        <v>10385</v>
      </c>
    </row>
    <row r="1084" spans="1:1" x14ac:dyDescent="0.25">
      <c r="A1084" t="s">
        <v>10385</v>
      </c>
    </row>
    <row r="1085" spans="1:1" x14ac:dyDescent="0.25">
      <c r="A1085" t="s">
        <v>10385</v>
      </c>
    </row>
    <row r="1086" spans="1:1" x14ac:dyDescent="0.25">
      <c r="A1086" t="s">
        <v>10385</v>
      </c>
    </row>
    <row r="1087" spans="1:1" x14ac:dyDescent="0.25">
      <c r="A1087" t="s">
        <v>10385</v>
      </c>
    </row>
    <row r="1088" spans="1:1" x14ac:dyDescent="0.25">
      <c r="A1088" t="s">
        <v>10385</v>
      </c>
    </row>
    <row r="1089" spans="1:1" x14ac:dyDescent="0.25">
      <c r="A1089" t="s">
        <v>10385</v>
      </c>
    </row>
    <row r="1090" spans="1:1" x14ac:dyDescent="0.25">
      <c r="A1090" t="s">
        <v>10385</v>
      </c>
    </row>
    <row r="1091" spans="1:1" x14ac:dyDescent="0.25">
      <c r="A1091" t="s">
        <v>10385</v>
      </c>
    </row>
    <row r="1092" spans="1:1" x14ac:dyDescent="0.25">
      <c r="A1092" t="s">
        <v>10385</v>
      </c>
    </row>
    <row r="1093" spans="1:1" x14ac:dyDescent="0.25">
      <c r="A1093" t="s">
        <v>10385</v>
      </c>
    </row>
    <row r="1094" spans="1:1" x14ac:dyDescent="0.25">
      <c r="A1094" t="s">
        <v>10385</v>
      </c>
    </row>
    <row r="1095" spans="1:1" x14ac:dyDescent="0.25">
      <c r="A1095" t="s">
        <v>10385</v>
      </c>
    </row>
    <row r="1096" spans="1:1" x14ac:dyDescent="0.25">
      <c r="A1096" t="s">
        <v>10385</v>
      </c>
    </row>
    <row r="1097" spans="1:1" x14ac:dyDescent="0.25">
      <c r="A1097" t="s">
        <v>10385</v>
      </c>
    </row>
    <row r="1098" spans="1:1" x14ac:dyDescent="0.25">
      <c r="A1098" t="s">
        <v>10385</v>
      </c>
    </row>
    <row r="1099" spans="1:1" x14ac:dyDescent="0.25">
      <c r="A1099" t="s">
        <v>10385</v>
      </c>
    </row>
    <row r="1100" spans="1:1" x14ac:dyDescent="0.25">
      <c r="A1100" t="s">
        <v>10385</v>
      </c>
    </row>
    <row r="1101" spans="1:1" x14ac:dyDescent="0.25">
      <c r="A1101" t="s">
        <v>10385</v>
      </c>
    </row>
    <row r="1102" spans="1:1" x14ac:dyDescent="0.25">
      <c r="A1102" t="s">
        <v>10385</v>
      </c>
    </row>
    <row r="1103" spans="1:1" x14ac:dyDescent="0.25">
      <c r="A1103" t="s">
        <v>10385</v>
      </c>
    </row>
    <row r="1104" spans="1:1" x14ac:dyDescent="0.25">
      <c r="A1104" t="s">
        <v>10385</v>
      </c>
    </row>
    <row r="1105" spans="1:1" x14ac:dyDescent="0.25">
      <c r="A1105" t="s">
        <v>10385</v>
      </c>
    </row>
    <row r="1106" spans="1:1" x14ac:dyDescent="0.25">
      <c r="A1106" t="s">
        <v>10385</v>
      </c>
    </row>
    <row r="1107" spans="1:1" x14ac:dyDescent="0.25">
      <c r="A1107" t="s">
        <v>10385</v>
      </c>
    </row>
    <row r="1108" spans="1:1" x14ac:dyDescent="0.25">
      <c r="A1108" t="s">
        <v>10385</v>
      </c>
    </row>
    <row r="1109" spans="1:1" x14ac:dyDescent="0.25">
      <c r="A1109" t="s">
        <v>10385</v>
      </c>
    </row>
    <row r="1110" spans="1:1" x14ac:dyDescent="0.25">
      <c r="A1110" t="s">
        <v>10385</v>
      </c>
    </row>
    <row r="1111" spans="1:1" x14ac:dyDescent="0.25">
      <c r="A1111" t="s">
        <v>10385</v>
      </c>
    </row>
    <row r="1112" spans="1:1" x14ac:dyDescent="0.25">
      <c r="A1112" t="s">
        <v>10385</v>
      </c>
    </row>
    <row r="1113" spans="1:1" x14ac:dyDescent="0.25">
      <c r="A1113" t="s">
        <v>10385</v>
      </c>
    </row>
    <row r="1114" spans="1:1" x14ac:dyDescent="0.25">
      <c r="A1114" t="s">
        <v>10385</v>
      </c>
    </row>
    <row r="1115" spans="1:1" x14ac:dyDescent="0.25">
      <c r="A1115" t="s">
        <v>10385</v>
      </c>
    </row>
    <row r="1116" spans="1:1" x14ac:dyDescent="0.25">
      <c r="A1116" t="s">
        <v>10385</v>
      </c>
    </row>
    <row r="1117" spans="1:1" x14ac:dyDescent="0.25">
      <c r="A1117" t="s">
        <v>10385</v>
      </c>
    </row>
    <row r="1118" spans="1:1" x14ac:dyDescent="0.25">
      <c r="A1118" t="s">
        <v>10385</v>
      </c>
    </row>
    <row r="1119" spans="1:1" x14ac:dyDescent="0.25">
      <c r="A1119" t="s">
        <v>10385</v>
      </c>
    </row>
    <row r="1120" spans="1:1" x14ac:dyDescent="0.25">
      <c r="A1120" t="s">
        <v>10385</v>
      </c>
    </row>
    <row r="1121" spans="1:1" x14ac:dyDescent="0.25">
      <c r="A1121" t="s">
        <v>10385</v>
      </c>
    </row>
    <row r="1122" spans="1:1" x14ac:dyDescent="0.25">
      <c r="A1122" t="s">
        <v>10385</v>
      </c>
    </row>
    <row r="1123" spans="1:1" x14ac:dyDescent="0.25">
      <c r="A1123" t="s">
        <v>10385</v>
      </c>
    </row>
    <row r="1124" spans="1:1" x14ac:dyDescent="0.25">
      <c r="A1124" t="s">
        <v>10385</v>
      </c>
    </row>
    <row r="1125" spans="1:1" x14ac:dyDescent="0.25">
      <c r="A1125" t="s">
        <v>10385</v>
      </c>
    </row>
    <row r="1126" spans="1:1" x14ac:dyDescent="0.25">
      <c r="A1126" t="s">
        <v>10385</v>
      </c>
    </row>
    <row r="1127" spans="1:1" x14ac:dyDescent="0.25">
      <c r="A1127" t="s">
        <v>10385</v>
      </c>
    </row>
    <row r="1128" spans="1:1" x14ac:dyDescent="0.25">
      <c r="A1128" t="s">
        <v>10385</v>
      </c>
    </row>
    <row r="1129" spans="1:1" x14ac:dyDescent="0.25">
      <c r="A1129" t="s">
        <v>10385</v>
      </c>
    </row>
    <row r="1130" spans="1:1" x14ac:dyDescent="0.25">
      <c r="A1130" t="s">
        <v>10385</v>
      </c>
    </row>
    <row r="1131" spans="1:1" x14ac:dyDescent="0.25">
      <c r="A1131" t="s">
        <v>10385</v>
      </c>
    </row>
    <row r="1132" spans="1:1" x14ac:dyDescent="0.25">
      <c r="A1132" t="s">
        <v>10385</v>
      </c>
    </row>
    <row r="1133" spans="1:1" x14ac:dyDescent="0.25">
      <c r="A1133" t="s">
        <v>10385</v>
      </c>
    </row>
    <row r="1134" spans="1:1" x14ac:dyDescent="0.25">
      <c r="A1134" t="s">
        <v>10385</v>
      </c>
    </row>
    <row r="1135" spans="1:1" x14ac:dyDescent="0.25">
      <c r="A1135" t="s">
        <v>10385</v>
      </c>
    </row>
    <row r="1136" spans="1:1" x14ac:dyDescent="0.25">
      <c r="A1136" t="s">
        <v>10385</v>
      </c>
    </row>
    <row r="1137" spans="1:1" x14ac:dyDescent="0.25">
      <c r="A1137" t="s">
        <v>10385</v>
      </c>
    </row>
    <row r="1138" spans="1:1" x14ac:dyDescent="0.25">
      <c r="A1138" t="s">
        <v>10385</v>
      </c>
    </row>
    <row r="1139" spans="1:1" x14ac:dyDescent="0.25">
      <c r="A1139" t="s">
        <v>10385</v>
      </c>
    </row>
    <row r="1140" spans="1:1" x14ac:dyDescent="0.25">
      <c r="A1140" t="s">
        <v>10385</v>
      </c>
    </row>
    <row r="1141" spans="1:1" x14ac:dyDescent="0.25">
      <c r="A1141" t="s">
        <v>10385</v>
      </c>
    </row>
    <row r="1142" spans="1:1" x14ac:dyDescent="0.25">
      <c r="A1142" t="s">
        <v>10385</v>
      </c>
    </row>
    <row r="1143" spans="1:1" x14ac:dyDescent="0.25">
      <c r="A1143" t="s">
        <v>10385</v>
      </c>
    </row>
    <row r="1144" spans="1:1" x14ac:dyDescent="0.25">
      <c r="A1144" t="s">
        <v>10385</v>
      </c>
    </row>
    <row r="1145" spans="1:1" x14ac:dyDescent="0.25">
      <c r="A1145" t="s">
        <v>10385</v>
      </c>
    </row>
    <row r="1146" spans="1:1" x14ac:dyDescent="0.25">
      <c r="A1146" t="s">
        <v>10385</v>
      </c>
    </row>
    <row r="1147" spans="1:1" x14ac:dyDescent="0.25">
      <c r="A1147" t="s">
        <v>10385</v>
      </c>
    </row>
    <row r="1148" spans="1:1" x14ac:dyDescent="0.25">
      <c r="A1148" t="s">
        <v>10385</v>
      </c>
    </row>
    <row r="1149" spans="1:1" x14ac:dyDescent="0.25">
      <c r="A1149" t="s">
        <v>10385</v>
      </c>
    </row>
    <row r="1150" spans="1:1" x14ac:dyDescent="0.25">
      <c r="A1150" t="s">
        <v>10385</v>
      </c>
    </row>
    <row r="1151" spans="1:1" x14ac:dyDescent="0.25">
      <c r="A1151" t="s">
        <v>10385</v>
      </c>
    </row>
    <row r="1152" spans="1:1" x14ac:dyDescent="0.25">
      <c r="A1152" t="s">
        <v>10385</v>
      </c>
    </row>
    <row r="1153" spans="1:1" x14ac:dyDescent="0.25">
      <c r="A1153" t="s">
        <v>10385</v>
      </c>
    </row>
    <row r="1154" spans="1:1" x14ac:dyDescent="0.25">
      <c r="A1154" t="s">
        <v>10385</v>
      </c>
    </row>
    <row r="1155" spans="1:1" x14ac:dyDescent="0.25">
      <c r="A1155" t="s">
        <v>10385</v>
      </c>
    </row>
    <row r="1156" spans="1:1" x14ac:dyDescent="0.25">
      <c r="A1156" t="s">
        <v>10385</v>
      </c>
    </row>
    <row r="1157" spans="1:1" x14ac:dyDescent="0.25">
      <c r="A1157" t="s">
        <v>10385</v>
      </c>
    </row>
    <row r="1158" spans="1:1" x14ac:dyDescent="0.25">
      <c r="A1158" t="s">
        <v>10385</v>
      </c>
    </row>
    <row r="1159" spans="1:1" x14ac:dyDescent="0.25">
      <c r="A1159" t="s">
        <v>10385</v>
      </c>
    </row>
    <row r="1160" spans="1:1" x14ac:dyDescent="0.25">
      <c r="A1160" t="s">
        <v>10385</v>
      </c>
    </row>
    <row r="1161" spans="1:1" x14ac:dyDescent="0.25">
      <c r="A1161" t="s">
        <v>10385</v>
      </c>
    </row>
    <row r="1162" spans="1:1" x14ac:dyDescent="0.25">
      <c r="A1162" t="s">
        <v>10385</v>
      </c>
    </row>
    <row r="1163" spans="1:1" x14ac:dyDescent="0.25">
      <c r="A1163" t="s">
        <v>10385</v>
      </c>
    </row>
    <row r="1164" spans="1:1" x14ac:dyDescent="0.25">
      <c r="A1164" t="s">
        <v>10385</v>
      </c>
    </row>
    <row r="1165" spans="1:1" x14ac:dyDescent="0.25">
      <c r="A1165" t="s">
        <v>10385</v>
      </c>
    </row>
    <row r="1166" spans="1:1" x14ac:dyDescent="0.25">
      <c r="A1166" t="s">
        <v>10385</v>
      </c>
    </row>
    <row r="1167" spans="1:1" x14ac:dyDescent="0.25">
      <c r="A1167" t="s">
        <v>10385</v>
      </c>
    </row>
    <row r="1168" spans="1:1" x14ac:dyDescent="0.25">
      <c r="A1168" t="s">
        <v>10385</v>
      </c>
    </row>
    <row r="1169" spans="1:1" x14ac:dyDescent="0.25">
      <c r="A1169" t="s">
        <v>10385</v>
      </c>
    </row>
    <row r="1170" spans="1:1" x14ac:dyDescent="0.25">
      <c r="A1170" t="s">
        <v>10385</v>
      </c>
    </row>
    <row r="1171" spans="1:1" x14ac:dyDescent="0.25">
      <c r="A1171" t="s">
        <v>10385</v>
      </c>
    </row>
    <row r="1172" spans="1:1" x14ac:dyDescent="0.25">
      <c r="A1172" t="s">
        <v>10385</v>
      </c>
    </row>
    <row r="1173" spans="1:1" x14ac:dyDescent="0.25">
      <c r="A1173" t="s">
        <v>10385</v>
      </c>
    </row>
    <row r="1174" spans="1:1" x14ac:dyDescent="0.25">
      <c r="A1174" t="s">
        <v>10385</v>
      </c>
    </row>
    <row r="1175" spans="1:1" x14ac:dyDescent="0.25">
      <c r="A1175" t="s">
        <v>10385</v>
      </c>
    </row>
    <row r="1176" spans="1:1" x14ac:dyDescent="0.25">
      <c r="A1176" t="s">
        <v>10385</v>
      </c>
    </row>
    <row r="1177" spans="1:1" x14ac:dyDescent="0.25">
      <c r="A1177" t="s">
        <v>10385</v>
      </c>
    </row>
    <row r="1178" spans="1:1" x14ac:dyDescent="0.25">
      <c r="A1178" t="s">
        <v>10385</v>
      </c>
    </row>
    <row r="1179" spans="1:1" x14ac:dyDescent="0.25">
      <c r="A1179" t="s">
        <v>10385</v>
      </c>
    </row>
    <row r="1180" spans="1:1" x14ac:dyDescent="0.25">
      <c r="A1180" t="s">
        <v>10385</v>
      </c>
    </row>
    <row r="1181" spans="1:1" x14ac:dyDescent="0.25">
      <c r="A1181" t="s">
        <v>10385</v>
      </c>
    </row>
    <row r="1182" spans="1:1" x14ac:dyDescent="0.25">
      <c r="A1182" t="s">
        <v>10385</v>
      </c>
    </row>
    <row r="1183" spans="1:1" x14ac:dyDescent="0.25">
      <c r="A1183" t="s">
        <v>10385</v>
      </c>
    </row>
    <row r="1184" spans="1:1" x14ac:dyDescent="0.25">
      <c r="A1184" t="s">
        <v>10385</v>
      </c>
    </row>
    <row r="1185" spans="1:1" x14ac:dyDescent="0.25">
      <c r="A1185" t="s">
        <v>10385</v>
      </c>
    </row>
    <row r="1186" spans="1:1" x14ac:dyDescent="0.25">
      <c r="A1186" t="s">
        <v>10385</v>
      </c>
    </row>
    <row r="1187" spans="1:1" x14ac:dyDescent="0.25">
      <c r="A1187" t="s">
        <v>10385</v>
      </c>
    </row>
    <row r="1188" spans="1:1" x14ac:dyDescent="0.25">
      <c r="A1188" t="s">
        <v>10385</v>
      </c>
    </row>
    <row r="1189" spans="1:1" x14ac:dyDescent="0.25">
      <c r="A1189" t="s">
        <v>10385</v>
      </c>
    </row>
    <row r="1190" spans="1:1" x14ac:dyDescent="0.25">
      <c r="A1190" t="s">
        <v>10385</v>
      </c>
    </row>
    <row r="1191" spans="1:1" x14ac:dyDescent="0.25">
      <c r="A1191" t="s">
        <v>10385</v>
      </c>
    </row>
    <row r="1192" spans="1:1" x14ac:dyDescent="0.25">
      <c r="A1192" t="s">
        <v>10385</v>
      </c>
    </row>
    <row r="1193" spans="1:1" x14ac:dyDescent="0.25">
      <c r="A1193" t="s">
        <v>10385</v>
      </c>
    </row>
    <row r="1194" spans="1:1" x14ac:dyDescent="0.25">
      <c r="A1194" t="s">
        <v>10385</v>
      </c>
    </row>
    <row r="1195" spans="1:1" x14ac:dyDescent="0.25">
      <c r="A1195" t="s">
        <v>10385</v>
      </c>
    </row>
    <row r="1196" spans="1:1" x14ac:dyDescent="0.25">
      <c r="A1196" t="s">
        <v>10385</v>
      </c>
    </row>
    <row r="1197" spans="1:1" x14ac:dyDescent="0.25">
      <c r="A1197" t="s">
        <v>10385</v>
      </c>
    </row>
    <row r="1198" spans="1:1" x14ac:dyDescent="0.25">
      <c r="A1198" t="s">
        <v>10385</v>
      </c>
    </row>
    <row r="1199" spans="1:1" x14ac:dyDescent="0.25">
      <c r="A1199" t="s">
        <v>10385</v>
      </c>
    </row>
    <row r="1200" spans="1:1" x14ac:dyDescent="0.25">
      <c r="A1200" t="s">
        <v>10385</v>
      </c>
    </row>
    <row r="1201" spans="1:1" x14ac:dyDescent="0.25">
      <c r="A1201" t="s">
        <v>10385</v>
      </c>
    </row>
    <row r="1202" spans="1:1" x14ac:dyDescent="0.25">
      <c r="A1202" t="s">
        <v>10385</v>
      </c>
    </row>
    <row r="1203" spans="1:1" x14ac:dyDescent="0.25">
      <c r="A1203" t="s">
        <v>10385</v>
      </c>
    </row>
    <row r="1204" spans="1:1" x14ac:dyDescent="0.25">
      <c r="A1204" t="s">
        <v>10385</v>
      </c>
    </row>
    <row r="1205" spans="1:1" x14ac:dyDescent="0.25">
      <c r="A1205" t="s">
        <v>10385</v>
      </c>
    </row>
    <row r="1206" spans="1:1" x14ac:dyDescent="0.25">
      <c r="A1206" t="s">
        <v>10385</v>
      </c>
    </row>
    <row r="1207" spans="1:1" x14ac:dyDescent="0.25">
      <c r="A1207" t="s">
        <v>10385</v>
      </c>
    </row>
    <row r="1208" spans="1:1" x14ac:dyDescent="0.25">
      <c r="A1208" t="s">
        <v>10385</v>
      </c>
    </row>
    <row r="1209" spans="1:1" x14ac:dyDescent="0.25">
      <c r="A1209" t="s">
        <v>10385</v>
      </c>
    </row>
    <row r="1210" spans="1:1" x14ac:dyDescent="0.25">
      <c r="A1210" t="s">
        <v>10385</v>
      </c>
    </row>
    <row r="1211" spans="1:1" x14ac:dyDescent="0.25">
      <c r="A1211" t="s">
        <v>10385</v>
      </c>
    </row>
    <row r="1212" spans="1:1" x14ac:dyDescent="0.25">
      <c r="A1212" t="s">
        <v>10385</v>
      </c>
    </row>
    <row r="1213" spans="1:1" x14ac:dyDescent="0.25">
      <c r="A1213" t="s">
        <v>10385</v>
      </c>
    </row>
    <row r="1214" spans="1:1" x14ac:dyDescent="0.25">
      <c r="A1214" t="s">
        <v>10385</v>
      </c>
    </row>
    <row r="1215" spans="1:1" x14ac:dyDescent="0.25">
      <c r="A1215" t="s">
        <v>10385</v>
      </c>
    </row>
    <row r="1216" spans="1:1" x14ac:dyDescent="0.25">
      <c r="A1216" t="s">
        <v>10385</v>
      </c>
    </row>
    <row r="1217" spans="1:1" x14ac:dyDescent="0.25">
      <c r="A1217" t="s">
        <v>10385</v>
      </c>
    </row>
    <row r="1218" spans="1:1" x14ac:dyDescent="0.25">
      <c r="A1218" t="s">
        <v>10385</v>
      </c>
    </row>
    <row r="1219" spans="1:1" x14ac:dyDescent="0.25">
      <c r="A1219" t="s">
        <v>10385</v>
      </c>
    </row>
    <row r="1220" spans="1:1" x14ac:dyDescent="0.25">
      <c r="A1220" t="s">
        <v>10385</v>
      </c>
    </row>
    <row r="1221" spans="1:1" x14ac:dyDescent="0.25">
      <c r="A1221" t="s">
        <v>10385</v>
      </c>
    </row>
    <row r="1222" spans="1:1" x14ac:dyDescent="0.25">
      <c r="A1222" t="s">
        <v>10385</v>
      </c>
    </row>
    <row r="1223" spans="1:1" x14ac:dyDescent="0.25">
      <c r="A1223" t="s">
        <v>10385</v>
      </c>
    </row>
    <row r="1224" spans="1:1" x14ac:dyDescent="0.25">
      <c r="A1224" t="s">
        <v>10385</v>
      </c>
    </row>
    <row r="1225" spans="1:1" x14ac:dyDescent="0.25">
      <c r="A1225" t="s">
        <v>10385</v>
      </c>
    </row>
    <row r="1226" spans="1:1" x14ac:dyDescent="0.25">
      <c r="A1226" t="s">
        <v>10385</v>
      </c>
    </row>
    <row r="1227" spans="1:1" x14ac:dyDescent="0.25">
      <c r="A1227" t="s">
        <v>10385</v>
      </c>
    </row>
    <row r="1228" spans="1:1" x14ac:dyDescent="0.25">
      <c r="A1228" t="s">
        <v>10385</v>
      </c>
    </row>
    <row r="1229" spans="1:1" x14ac:dyDescent="0.25">
      <c r="A1229" t="s">
        <v>10385</v>
      </c>
    </row>
    <row r="1230" spans="1:1" x14ac:dyDescent="0.25">
      <c r="A1230" t="s">
        <v>10385</v>
      </c>
    </row>
    <row r="1231" spans="1:1" x14ac:dyDescent="0.25">
      <c r="A1231" t="s">
        <v>10385</v>
      </c>
    </row>
    <row r="1232" spans="1:1" x14ac:dyDescent="0.25">
      <c r="A1232" t="s">
        <v>10385</v>
      </c>
    </row>
    <row r="1233" spans="1:1" x14ac:dyDescent="0.25">
      <c r="A1233" t="s">
        <v>10385</v>
      </c>
    </row>
    <row r="1234" spans="1:1" x14ac:dyDescent="0.25">
      <c r="A1234" t="s">
        <v>10385</v>
      </c>
    </row>
    <row r="1235" spans="1:1" x14ac:dyDescent="0.25">
      <c r="A1235" t="s">
        <v>10385</v>
      </c>
    </row>
    <row r="1236" spans="1:1" x14ac:dyDescent="0.25">
      <c r="A1236" t="s">
        <v>10385</v>
      </c>
    </row>
    <row r="1237" spans="1:1" x14ac:dyDescent="0.25">
      <c r="A1237" t="s">
        <v>10385</v>
      </c>
    </row>
    <row r="1238" spans="1:1" x14ac:dyDescent="0.25">
      <c r="A1238" t="s">
        <v>10385</v>
      </c>
    </row>
    <row r="1239" spans="1:1" x14ac:dyDescent="0.25">
      <c r="A1239" t="s">
        <v>10385</v>
      </c>
    </row>
    <row r="1240" spans="1:1" x14ac:dyDescent="0.25">
      <c r="A1240" t="s">
        <v>10385</v>
      </c>
    </row>
    <row r="1241" spans="1:1" x14ac:dyDescent="0.25">
      <c r="A1241" t="s">
        <v>10385</v>
      </c>
    </row>
    <row r="1242" spans="1:1" x14ac:dyDescent="0.25">
      <c r="A1242" t="s">
        <v>10385</v>
      </c>
    </row>
    <row r="1243" spans="1:1" x14ac:dyDescent="0.25">
      <c r="A1243" t="s">
        <v>10385</v>
      </c>
    </row>
    <row r="1244" spans="1:1" x14ac:dyDescent="0.25">
      <c r="A1244" t="s">
        <v>10385</v>
      </c>
    </row>
    <row r="1245" spans="1:1" x14ac:dyDescent="0.25">
      <c r="A1245" t="s">
        <v>10385</v>
      </c>
    </row>
    <row r="1246" spans="1:1" x14ac:dyDescent="0.25">
      <c r="A1246" t="s">
        <v>10385</v>
      </c>
    </row>
    <row r="1247" spans="1:1" x14ac:dyDescent="0.25">
      <c r="A1247" t="s">
        <v>10385</v>
      </c>
    </row>
    <row r="1248" spans="1:1" x14ac:dyDescent="0.25">
      <c r="A1248" t="s">
        <v>10385</v>
      </c>
    </row>
    <row r="1249" spans="1:1" x14ac:dyDescent="0.25">
      <c r="A1249" t="s">
        <v>10385</v>
      </c>
    </row>
    <row r="1250" spans="1:1" x14ac:dyDescent="0.25">
      <c r="A1250" t="s">
        <v>10385</v>
      </c>
    </row>
    <row r="1251" spans="1:1" x14ac:dyDescent="0.25">
      <c r="A1251" t="s">
        <v>10385</v>
      </c>
    </row>
    <row r="1252" spans="1:1" x14ac:dyDescent="0.25">
      <c r="A1252" t="s">
        <v>10385</v>
      </c>
    </row>
    <row r="1253" spans="1:1" x14ac:dyDescent="0.25">
      <c r="A1253" t="s">
        <v>10385</v>
      </c>
    </row>
    <row r="1254" spans="1:1" x14ac:dyDescent="0.25">
      <c r="A1254" t="s">
        <v>10385</v>
      </c>
    </row>
    <row r="1255" spans="1:1" x14ac:dyDescent="0.25">
      <c r="A1255" t="s">
        <v>10385</v>
      </c>
    </row>
    <row r="1256" spans="1:1" x14ac:dyDescent="0.25">
      <c r="A1256" t="s">
        <v>10385</v>
      </c>
    </row>
    <row r="1257" spans="1:1" x14ac:dyDescent="0.25">
      <c r="A1257" t="s">
        <v>10385</v>
      </c>
    </row>
    <row r="1258" spans="1:1" x14ac:dyDescent="0.25">
      <c r="A1258" t="s">
        <v>10385</v>
      </c>
    </row>
    <row r="1259" spans="1:1" x14ac:dyDescent="0.25">
      <c r="A1259" t="s">
        <v>10385</v>
      </c>
    </row>
    <row r="1260" spans="1:1" x14ac:dyDescent="0.25">
      <c r="A1260" t="s">
        <v>10385</v>
      </c>
    </row>
    <row r="1261" spans="1:1" x14ac:dyDescent="0.25">
      <c r="A1261" t="s">
        <v>10385</v>
      </c>
    </row>
    <row r="1262" spans="1:1" x14ac:dyDescent="0.25">
      <c r="A1262" t="s">
        <v>10385</v>
      </c>
    </row>
    <row r="1263" spans="1:1" x14ac:dyDescent="0.25">
      <c r="A1263" t="s">
        <v>10385</v>
      </c>
    </row>
    <row r="1264" spans="1:1" x14ac:dyDescent="0.25">
      <c r="A1264" t="s">
        <v>10385</v>
      </c>
    </row>
    <row r="1265" spans="1:1" x14ac:dyDescent="0.25">
      <c r="A1265" t="s">
        <v>10385</v>
      </c>
    </row>
    <row r="1266" spans="1:1" x14ac:dyDescent="0.25">
      <c r="A1266" t="s">
        <v>10385</v>
      </c>
    </row>
    <row r="1267" spans="1:1" x14ac:dyDescent="0.25">
      <c r="A1267" t="s">
        <v>10385</v>
      </c>
    </row>
    <row r="1268" spans="1:1" x14ac:dyDescent="0.25">
      <c r="A1268" t="s">
        <v>10385</v>
      </c>
    </row>
    <row r="1269" spans="1:1" x14ac:dyDescent="0.25">
      <c r="A1269" t="s">
        <v>10385</v>
      </c>
    </row>
    <row r="1270" spans="1:1" x14ac:dyDescent="0.25">
      <c r="A1270" t="s">
        <v>10385</v>
      </c>
    </row>
    <row r="1271" spans="1:1" x14ac:dyDescent="0.25">
      <c r="A1271" t="s">
        <v>10385</v>
      </c>
    </row>
    <row r="1272" spans="1:1" x14ac:dyDescent="0.25">
      <c r="A1272" t="s">
        <v>10385</v>
      </c>
    </row>
    <row r="1273" spans="1:1" x14ac:dyDescent="0.25">
      <c r="A1273" t="s">
        <v>10385</v>
      </c>
    </row>
    <row r="1274" spans="1:1" x14ac:dyDescent="0.25">
      <c r="A1274" t="s">
        <v>10385</v>
      </c>
    </row>
    <row r="1275" spans="1:1" x14ac:dyDescent="0.25">
      <c r="A1275" t="s">
        <v>10385</v>
      </c>
    </row>
    <row r="1276" spans="1:1" x14ac:dyDescent="0.25">
      <c r="A1276" t="s">
        <v>10385</v>
      </c>
    </row>
    <row r="1277" spans="1:1" x14ac:dyDescent="0.25">
      <c r="A1277" t="s">
        <v>10385</v>
      </c>
    </row>
    <row r="1278" spans="1:1" x14ac:dyDescent="0.25">
      <c r="A1278" t="s">
        <v>10385</v>
      </c>
    </row>
    <row r="1279" spans="1:1" x14ac:dyDescent="0.25">
      <c r="A1279" t="s">
        <v>10385</v>
      </c>
    </row>
    <row r="1280" spans="1:1" x14ac:dyDescent="0.25">
      <c r="A1280" t="s">
        <v>10385</v>
      </c>
    </row>
    <row r="1281" spans="1:1" x14ac:dyDescent="0.25">
      <c r="A1281" t="s">
        <v>10385</v>
      </c>
    </row>
    <row r="1282" spans="1:1" x14ac:dyDescent="0.25">
      <c r="A1282" t="s">
        <v>10385</v>
      </c>
    </row>
    <row r="1283" spans="1:1" x14ac:dyDescent="0.25">
      <c r="A1283" t="s">
        <v>10385</v>
      </c>
    </row>
    <row r="1284" spans="1:1" x14ac:dyDescent="0.25">
      <c r="A1284" t="s">
        <v>10385</v>
      </c>
    </row>
    <row r="1285" spans="1:1" x14ac:dyDescent="0.25">
      <c r="A1285" t="s">
        <v>10385</v>
      </c>
    </row>
    <row r="1286" spans="1:1" x14ac:dyDescent="0.25">
      <c r="A1286" t="s">
        <v>10385</v>
      </c>
    </row>
    <row r="1287" spans="1:1" x14ac:dyDescent="0.25">
      <c r="A1287" t="s">
        <v>10385</v>
      </c>
    </row>
    <row r="1288" spans="1:1" x14ac:dyDescent="0.25">
      <c r="A1288" t="s">
        <v>10385</v>
      </c>
    </row>
    <row r="1289" spans="1:1" x14ac:dyDescent="0.25">
      <c r="A1289" t="s">
        <v>10385</v>
      </c>
    </row>
    <row r="1290" spans="1:1" x14ac:dyDescent="0.25">
      <c r="A1290" t="s">
        <v>10385</v>
      </c>
    </row>
    <row r="1291" spans="1:1" x14ac:dyDescent="0.25">
      <c r="A1291" t="s">
        <v>10385</v>
      </c>
    </row>
    <row r="1292" spans="1:1" x14ac:dyDescent="0.25">
      <c r="A1292" t="s">
        <v>10385</v>
      </c>
    </row>
    <row r="1293" spans="1:1" x14ac:dyDescent="0.25">
      <c r="A1293" t="s">
        <v>10385</v>
      </c>
    </row>
    <row r="1294" spans="1:1" x14ac:dyDescent="0.25">
      <c r="A1294" t="s">
        <v>10385</v>
      </c>
    </row>
    <row r="1295" spans="1:1" x14ac:dyDescent="0.25">
      <c r="A1295" t="s">
        <v>10385</v>
      </c>
    </row>
    <row r="1296" spans="1:1" x14ac:dyDescent="0.25">
      <c r="A1296" t="s">
        <v>10385</v>
      </c>
    </row>
    <row r="1297" spans="1:1" x14ac:dyDescent="0.25">
      <c r="A1297" t="s">
        <v>10385</v>
      </c>
    </row>
    <row r="1298" spans="1:1" x14ac:dyDescent="0.25">
      <c r="A1298" t="s">
        <v>10385</v>
      </c>
    </row>
    <row r="1299" spans="1:1" x14ac:dyDescent="0.25">
      <c r="A1299" t="s">
        <v>10385</v>
      </c>
    </row>
    <row r="1300" spans="1:1" x14ac:dyDescent="0.25">
      <c r="A1300" t="s">
        <v>10385</v>
      </c>
    </row>
    <row r="1301" spans="1:1" x14ac:dyDescent="0.25">
      <c r="A1301" t="s">
        <v>10385</v>
      </c>
    </row>
    <row r="1302" spans="1:1" x14ac:dyDescent="0.25">
      <c r="A1302" t="s">
        <v>10385</v>
      </c>
    </row>
    <row r="1303" spans="1:1" x14ac:dyDescent="0.25">
      <c r="A1303" t="s">
        <v>10385</v>
      </c>
    </row>
    <row r="1304" spans="1:1" x14ac:dyDescent="0.25">
      <c r="A1304" t="s">
        <v>10385</v>
      </c>
    </row>
    <row r="1305" spans="1:1" x14ac:dyDescent="0.25">
      <c r="A1305" t="s">
        <v>10385</v>
      </c>
    </row>
    <row r="1306" spans="1:1" x14ac:dyDescent="0.25">
      <c r="A1306" t="s">
        <v>10385</v>
      </c>
    </row>
    <row r="1307" spans="1:1" x14ac:dyDescent="0.25">
      <c r="A1307" t="s">
        <v>10385</v>
      </c>
    </row>
    <row r="1308" spans="1:1" x14ac:dyDescent="0.25">
      <c r="A1308" t="s">
        <v>10385</v>
      </c>
    </row>
    <row r="1309" spans="1:1" x14ac:dyDescent="0.25">
      <c r="A1309" t="s">
        <v>10385</v>
      </c>
    </row>
    <row r="1310" spans="1:1" x14ac:dyDescent="0.25">
      <c r="A1310" t="s">
        <v>10385</v>
      </c>
    </row>
    <row r="1311" spans="1:1" x14ac:dyDescent="0.25">
      <c r="A1311" t="s">
        <v>10385</v>
      </c>
    </row>
    <row r="1312" spans="1:1" x14ac:dyDescent="0.25">
      <c r="A1312" t="s">
        <v>10385</v>
      </c>
    </row>
    <row r="1313" spans="1:1" x14ac:dyDescent="0.25">
      <c r="A1313" t="s">
        <v>10385</v>
      </c>
    </row>
    <row r="1314" spans="1:1" x14ac:dyDescent="0.25">
      <c r="A1314" t="s">
        <v>10385</v>
      </c>
    </row>
    <row r="1315" spans="1:1" x14ac:dyDescent="0.25">
      <c r="A1315" t="s">
        <v>10385</v>
      </c>
    </row>
    <row r="1316" spans="1:1" x14ac:dyDescent="0.25">
      <c r="A1316" t="s">
        <v>10385</v>
      </c>
    </row>
    <row r="1317" spans="1:1" x14ac:dyDescent="0.25">
      <c r="A1317" t="s">
        <v>10385</v>
      </c>
    </row>
    <row r="1318" spans="1:1" x14ac:dyDescent="0.25">
      <c r="A1318" t="s">
        <v>10385</v>
      </c>
    </row>
    <row r="1319" spans="1:1" x14ac:dyDescent="0.25">
      <c r="A1319" t="s">
        <v>10385</v>
      </c>
    </row>
    <row r="1320" spans="1:1" x14ac:dyDescent="0.25">
      <c r="A1320" t="s">
        <v>10385</v>
      </c>
    </row>
    <row r="1321" spans="1:1" x14ac:dyDescent="0.25">
      <c r="A1321" t="s">
        <v>10385</v>
      </c>
    </row>
    <row r="1322" spans="1:1" x14ac:dyDescent="0.25">
      <c r="A1322" t="s">
        <v>10385</v>
      </c>
    </row>
    <row r="1323" spans="1:1" x14ac:dyDescent="0.25">
      <c r="A1323" t="s">
        <v>10385</v>
      </c>
    </row>
    <row r="1324" spans="1:1" x14ac:dyDescent="0.25">
      <c r="A1324" t="s">
        <v>10385</v>
      </c>
    </row>
    <row r="1325" spans="1:1" x14ac:dyDescent="0.25">
      <c r="A1325" t="s">
        <v>10385</v>
      </c>
    </row>
    <row r="1326" spans="1:1" x14ac:dyDescent="0.25">
      <c r="A1326" t="s">
        <v>10385</v>
      </c>
    </row>
    <row r="1327" spans="1:1" x14ac:dyDescent="0.25">
      <c r="A1327" t="s">
        <v>10385</v>
      </c>
    </row>
    <row r="1328" spans="1:1" x14ac:dyDescent="0.25">
      <c r="A1328" t="s">
        <v>10385</v>
      </c>
    </row>
    <row r="1329" spans="1:1" x14ac:dyDescent="0.25">
      <c r="A1329" t="s">
        <v>10385</v>
      </c>
    </row>
    <row r="1330" spans="1:1" x14ac:dyDescent="0.25">
      <c r="A1330" t="s">
        <v>10385</v>
      </c>
    </row>
    <row r="1331" spans="1:1" x14ac:dyDescent="0.25">
      <c r="A1331" t="s">
        <v>10385</v>
      </c>
    </row>
    <row r="1332" spans="1:1" x14ac:dyDescent="0.25">
      <c r="A1332" t="s">
        <v>10385</v>
      </c>
    </row>
    <row r="1333" spans="1:1" x14ac:dyDescent="0.25">
      <c r="A1333" t="s">
        <v>10385</v>
      </c>
    </row>
    <row r="1334" spans="1:1" x14ac:dyDescent="0.25">
      <c r="A1334" t="s">
        <v>10385</v>
      </c>
    </row>
    <row r="1335" spans="1:1" x14ac:dyDescent="0.25">
      <c r="A1335" t="s">
        <v>10385</v>
      </c>
    </row>
    <row r="1336" spans="1:1" x14ac:dyDescent="0.25">
      <c r="A1336" t="s">
        <v>10385</v>
      </c>
    </row>
    <row r="1337" spans="1:1" x14ac:dyDescent="0.25">
      <c r="A1337" t="s">
        <v>10385</v>
      </c>
    </row>
    <row r="1338" spans="1:1" x14ac:dyDescent="0.25">
      <c r="A1338" t="s">
        <v>10385</v>
      </c>
    </row>
    <row r="1339" spans="1:1" x14ac:dyDescent="0.25">
      <c r="A1339" t="s">
        <v>10385</v>
      </c>
    </row>
    <row r="1340" spans="1:1" x14ac:dyDescent="0.25">
      <c r="A1340" t="s">
        <v>10385</v>
      </c>
    </row>
    <row r="1341" spans="1:1" x14ac:dyDescent="0.25">
      <c r="A1341" t="s">
        <v>10385</v>
      </c>
    </row>
    <row r="1342" spans="1:1" x14ac:dyDescent="0.25">
      <c r="A1342" t="s">
        <v>10385</v>
      </c>
    </row>
    <row r="1343" spans="1:1" x14ac:dyDescent="0.25">
      <c r="A1343" t="s">
        <v>10385</v>
      </c>
    </row>
    <row r="1344" spans="1:1" x14ac:dyDescent="0.25">
      <c r="A1344" t="s">
        <v>10385</v>
      </c>
    </row>
    <row r="1345" spans="1:1" x14ac:dyDescent="0.25">
      <c r="A1345" t="s">
        <v>10385</v>
      </c>
    </row>
    <row r="1346" spans="1:1" x14ac:dyDescent="0.25">
      <c r="A1346" t="s">
        <v>10385</v>
      </c>
    </row>
    <row r="1347" spans="1:1" x14ac:dyDescent="0.25">
      <c r="A1347" t="s">
        <v>10385</v>
      </c>
    </row>
    <row r="1348" spans="1:1" x14ac:dyDescent="0.25">
      <c r="A1348" t="s">
        <v>10385</v>
      </c>
    </row>
    <row r="1349" spans="1:1" x14ac:dyDescent="0.25">
      <c r="A1349" t="s">
        <v>10385</v>
      </c>
    </row>
    <row r="1350" spans="1:1" x14ac:dyDescent="0.25">
      <c r="A1350" t="s">
        <v>10385</v>
      </c>
    </row>
    <row r="1351" spans="1:1" x14ac:dyDescent="0.25">
      <c r="A1351" t="s">
        <v>10385</v>
      </c>
    </row>
    <row r="1352" spans="1:1" x14ac:dyDescent="0.25">
      <c r="A1352" t="s">
        <v>10385</v>
      </c>
    </row>
    <row r="1353" spans="1:1" x14ac:dyDescent="0.25">
      <c r="A1353" t="s">
        <v>10385</v>
      </c>
    </row>
    <row r="1354" spans="1:1" x14ac:dyDescent="0.25">
      <c r="A1354" t="s">
        <v>10385</v>
      </c>
    </row>
    <row r="1355" spans="1:1" x14ac:dyDescent="0.25">
      <c r="A1355" t="s">
        <v>10385</v>
      </c>
    </row>
    <row r="1356" spans="1:1" x14ac:dyDescent="0.25">
      <c r="A1356" t="s">
        <v>10385</v>
      </c>
    </row>
    <row r="1357" spans="1:1" x14ac:dyDescent="0.25">
      <c r="A1357" t="s">
        <v>10385</v>
      </c>
    </row>
    <row r="1358" spans="1:1" x14ac:dyDescent="0.25">
      <c r="A1358" t="s">
        <v>10385</v>
      </c>
    </row>
    <row r="1359" spans="1:1" x14ac:dyDescent="0.25">
      <c r="A1359" t="s">
        <v>10385</v>
      </c>
    </row>
    <row r="1360" spans="1:1" x14ac:dyDescent="0.25">
      <c r="A1360" t="s">
        <v>10385</v>
      </c>
    </row>
    <row r="1361" spans="1:1" x14ac:dyDescent="0.25">
      <c r="A1361" t="s">
        <v>10385</v>
      </c>
    </row>
    <row r="1362" spans="1:1" x14ac:dyDescent="0.25">
      <c r="A1362" t="s">
        <v>10385</v>
      </c>
    </row>
    <row r="1363" spans="1:1" x14ac:dyDescent="0.25">
      <c r="A1363" t="s">
        <v>10385</v>
      </c>
    </row>
    <row r="1364" spans="1:1" x14ac:dyDescent="0.25">
      <c r="A1364" t="s">
        <v>10385</v>
      </c>
    </row>
    <row r="1365" spans="1:1" x14ac:dyDescent="0.25">
      <c r="A1365" t="s">
        <v>10385</v>
      </c>
    </row>
    <row r="1366" spans="1:1" x14ac:dyDescent="0.25">
      <c r="A1366" t="s">
        <v>10385</v>
      </c>
    </row>
    <row r="1367" spans="1:1" x14ac:dyDescent="0.25">
      <c r="A1367" t="s">
        <v>10385</v>
      </c>
    </row>
    <row r="1368" spans="1:1" x14ac:dyDescent="0.25">
      <c r="A1368" t="s">
        <v>10385</v>
      </c>
    </row>
    <row r="1369" spans="1:1" x14ac:dyDescent="0.25">
      <c r="A1369" t="s">
        <v>10385</v>
      </c>
    </row>
    <row r="1370" spans="1:1" x14ac:dyDescent="0.25">
      <c r="A1370" t="s">
        <v>10385</v>
      </c>
    </row>
    <row r="1371" spans="1:1" x14ac:dyDescent="0.25">
      <c r="A1371" t="s">
        <v>10385</v>
      </c>
    </row>
    <row r="1372" spans="1:1" x14ac:dyDescent="0.25">
      <c r="A1372" t="s">
        <v>10385</v>
      </c>
    </row>
    <row r="1373" spans="1:1" x14ac:dyDescent="0.25">
      <c r="A1373" t="s">
        <v>10385</v>
      </c>
    </row>
    <row r="1374" spans="1:1" x14ac:dyDescent="0.25">
      <c r="A1374" t="s">
        <v>10385</v>
      </c>
    </row>
    <row r="1375" spans="1:1" x14ac:dyDescent="0.25">
      <c r="A1375" t="s">
        <v>10385</v>
      </c>
    </row>
    <row r="1376" spans="1:1" x14ac:dyDescent="0.25">
      <c r="A1376" t="s">
        <v>10385</v>
      </c>
    </row>
    <row r="1377" spans="1:1" x14ac:dyDescent="0.25">
      <c r="A1377" t="s">
        <v>10385</v>
      </c>
    </row>
    <row r="1378" spans="1:1" x14ac:dyDescent="0.25">
      <c r="A1378" t="s">
        <v>10385</v>
      </c>
    </row>
    <row r="1379" spans="1:1" x14ac:dyDescent="0.25">
      <c r="A1379" t="s">
        <v>10385</v>
      </c>
    </row>
    <row r="1380" spans="1:1" x14ac:dyDescent="0.25">
      <c r="A1380" t="s">
        <v>10385</v>
      </c>
    </row>
    <row r="1381" spans="1:1" x14ac:dyDescent="0.25">
      <c r="A1381" t="s">
        <v>10385</v>
      </c>
    </row>
    <row r="1382" spans="1:1" x14ac:dyDescent="0.25">
      <c r="A1382" t="s">
        <v>10385</v>
      </c>
    </row>
    <row r="1383" spans="1:1" x14ac:dyDescent="0.25">
      <c r="A1383" t="s">
        <v>10385</v>
      </c>
    </row>
    <row r="1384" spans="1:1" x14ac:dyDescent="0.25">
      <c r="A1384" t="s">
        <v>10385</v>
      </c>
    </row>
    <row r="1385" spans="1:1" x14ac:dyDescent="0.25">
      <c r="A1385" t="s">
        <v>10385</v>
      </c>
    </row>
    <row r="1386" spans="1:1" x14ac:dyDescent="0.25">
      <c r="A1386" t="s">
        <v>10385</v>
      </c>
    </row>
    <row r="1387" spans="1:1" x14ac:dyDescent="0.25">
      <c r="A1387" t="s">
        <v>10385</v>
      </c>
    </row>
    <row r="1388" spans="1:1" x14ac:dyDescent="0.25">
      <c r="A1388" t="s">
        <v>10385</v>
      </c>
    </row>
    <row r="1389" spans="1:1" x14ac:dyDescent="0.25">
      <c r="A1389" t="s">
        <v>10385</v>
      </c>
    </row>
    <row r="1390" spans="1:1" x14ac:dyDescent="0.25">
      <c r="A1390" t="s">
        <v>10385</v>
      </c>
    </row>
    <row r="1391" spans="1:1" x14ac:dyDescent="0.25">
      <c r="A1391" t="s">
        <v>10385</v>
      </c>
    </row>
    <row r="1392" spans="1:1" x14ac:dyDescent="0.25">
      <c r="A1392" t="s">
        <v>10385</v>
      </c>
    </row>
    <row r="1393" spans="1:1" x14ac:dyDescent="0.25">
      <c r="A1393" t="s">
        <v>10385</v>
      </c>
    </row>
    <row r="1394" spans="1:1" x14ac:dyDescent="0.25">
      <c r="A1394" t="s">
        <v>10385</v>
      </c>
    </row>
    <row r="1395" spans="1:1" x14ac:dyDescent="0.25">
      <c r="A1395" t="s">
        <v>10385</v>
      </c>
    </row>
    <row r="1396" spans="1:1" x14ac:dyDescent="0.25">
      <c r="A1396" t="s">
        <v>10385</v>
      </c>
    </row>
    <row r="1397" spans="1:1" x14ac:dyDescent="0.25">
      <c r="A1397" t="s">
        <v>10385</v>
      </c>
    </row>
    <row r="1398" spans="1:1" x14ac:dyDescent="0.25">
      <c r="A1398" t="s">
        <v>10385</v>
      </c>
    </row>
    <row r="1399" spans="1:1" x14ac:dyDescent="0.25">
      <c r="A1399" t="s">
        <v>10385</v>
      </c>
    </row>
    <row r="1400" spans="1:1" x14ac:dyDescent="0.25">
      <c r="A1400" t="s">
        <v>10385</v>
      </c>
    </row>
    <row r="1401" spans="1:1" x14ac:dyDescent="0.25">
      <c r="A1401" t="s">
        <v>10385</v>
      </c>
    </row>
    <row r="1402" spans="1:1" x14ac:dyDescent="0.25">
      <c r="A1402" t="s">
        <v>10385</v>
      </c>
    </row>
    <row r="1403" spans="1:1" x14ac:dyDescent="0.25">
      <c r="A1403" t="s">
        <v>10385</v>
      </c>
    </row>
    <row r="1404" spans="1:1" x14ac:dyDescent="0.25">
      <c r="A1404" t="s">
        <v>10385</v>
      </c>
    </row>
    <row r="1405" spans="1:1" x14ac:dyDescent="0.25">
      <c r="A1405" t="s">
        <v>10385</v>
      </c>
    </row>
    <row r="1406" spans="1:1" x14ac:dyDescent="0.25">
      <c r="A1406" t="s">
        <v>10385</v>
      </c>
    </row>
    <row r="1407" spans="1:1" x14ac:dyDescent="0.25">
      <c r="A1407" t="s">
        <v>10385</v>
      </c>
    </row>
    <row r="1408" spans="1:1" x14ac:dyDescent="0.25">
      <c r="A1408" t="s">
        <v>10385</v>
      </c>
    </row>
    <row r="1409" spans="1:1" x14ac:dyDescent="0.25">
      <c r="A1409" t="s">
        <v>10385</v>
      </c>
    </row>
    <row r="1410" spans="1:1" x14ac:dyDescent="0.25">
      <c r="A1410" t="s">
        <v>10385</v>
      </c>
    </row>
    <row r="1411" spans="1:1" x14ac:dyDescent="0.25">
      <c r="A1411" t="s">
        <v>10385</v>
      </c>
    </row>
    <row r="1412" spans="1:1" x14ac:dyDescent="0.25">
      <c r="A1412" t="s">
        <v>10385</v>
      </c>
    </row>
    <row r="1413" spans="1:1" x14ac:dyDescent="0.25">
      <c r="A1413" t="s">
        <v>10385</v>
      </c>
    </row>
    <row r="1414" spans="1:1" x14ac:dyDescent="0.25">
      <c r="A1414" t="s">
        <v>10385</v>
      </c>
    </row>
    <row r="1415" spans="1:1" x14ac:dyDescent="0.25">
      <c r="A1415" t="s">
        <v>10385</v>
      </c>
    </row>
    <row r="1416" spans="1:1" x14ac:dyDescent="0.25">
      <c r="A1416" t="s">
        <v>10385</v>
      </c>
    </row>
    <row r="1417" spans="1:1" x14ac:dyDescent="0.25">
      <c r="A1417" t="s">
        <v>10385</v>
      </c>
    </row>
    <row r="1418" spans="1:1" x14ac:dyDescent="0.25">
      <c r="A1418" t="s">
        <v>10385</v>
      </c>
    </row>
    <row r="1419" spans="1:1" x14ac:dyDescent="0.25">
      <c r="A1419" t="s">
        <v>10385</v>
      </c>
    </row>
    <row r="1420" spans="1:1" x14ac:dyDescent="0.25">
      <c r="A1420" t="s">
        <v>10385</v>
      </c>
    </row>
    <row r="1421" spans="1:1" x14ac:dyDescent="0.25">
      <c r="A1421" t="s">
        <v>10385</v>
      </c>
    </row>
    <row r="1422" spans="1:1" x14ac:dyDescent="0.25">
      <c r="A1422" t="s">
        <v>10385</v>
      </c>
    </row>
    <row r="1423" spans="1:1" x14ac:dyDescent="0.25">
      <c r="A1423" t="s">
        <v>10385</v>
      </c>
    </row>
    <row r="1424" spans="1:1" x14ac:dyDescent="0.25">
      <c r="A1424" t="s">
        <v>10385</v>
      </c>
    </row>
    <row r="1425" spans="1:1" x14ac:dyDescent="0.25">
      <c r="A1425" t="s">
        <v>10385</v>
      </c>
    </row>
    <row r="1426" spans="1:1" x14ac:dyDescent="0.25">
      <c r="A1426" t="s">
        <v>10385</v>
      </c>
    </row>
    <row r="1427" spans="1:1" x14ac:dyDescent="0.25">
      <c r="A1427" t="s">
        <v>10385</v>
      </c>
    </row>
    <row r="1428" spans="1:1" x14ac:dyDescent="0.25">
      <c r="A1428" t="s">
        <v>10385</v>
      </c>
    </row>
    <row r="1429" spans="1:1" x14ac:dyDescent="0.25">
      <c r="A1429" t="s">
        <v>10385</v>
      </c>
    </row>
    <row r="1430" spans="1:1" x14ac:dyDescent="0.25">
      <c r="A1430" t="s">
        <v>10385</v>
      </c>
    </row>
    <row r="1431" spans="1:1" x14ac:dyDescent="0.25">
      <c r="A1431" t="s">
        <v>10385</v>
      </c>
    </row>
    <row r="1432" spans="1:1" x14ac:dyDescent="0.25">
      <c r="A1432" t="s">
        <v>10385</v>
      </c>
    </row>
    <row r="1433" spans="1:1" x14ac:dyDescent="0.25">
      <c r="A1433" t="s">
        <v>10385</v>
      </c>
    </row>
    <row r="1434" spans="1:1" x14ac:dyDescent="0.25">
      <c r="A1434" t="s">
        <v>10385</v>
      </c>
    </row>
    <row r="1435" spans="1:1" x14ac:dyDescent="0.25">
      <c r="A1435" t="s">
        <v>10385</v>
      </c>
    </row>
    <row r="1436" spans="1:1" x14ac:dyDescent="0.25">
      <c r="A1436" t="s">
        <v>10385</v>
      </c>
    </row>
    <row r="1437" spans="1:1" x14ac:dyDescent="0.25">
      <c r="A1437" t="s">
        <v>10385</v>
      </c>
    </row>
    <row r="1438" spans="1:1" x14ac:dyDescent="0.25">
      <c r="A1438" t="s">
        <v>10385</v>
      </c>
    </row>
    <row r="1439" spans="1:1" x14ac:dyDescent="0.25">
      <c r="A1439" t="s">
        <v>10385</v>
      </c>
    </row>
    <row r="1440" spans="1:1" x14ac:dyDescent="0.25">
      <c r="A1440" t="s">
        <v>10385</v>
      </c>
    </row>
    <row r="1441" spans="1:1" x14ac:dyDescent="0.25">
      <c r="A1441" t="s">
        <v>10385</v>
      </c>
    </row>
    <row r="1442" spans="1:1" x14ac:dyDescent="0.25">
      <c r="A1442" t="s">
        <v>10385</v>
      </c>
    </row>
    <row r="1443" spans="1:1" x14ac:dyDescent="0.25">
      <c r="A1443" t="s">
        <v>10385</v>
      </c>
    </row>
    <row r="1444" spans="1:1" x14ac:dyDescent="0.25">
      <c r="A1444" t="s">
        <v>10385</v>
      </c>
    </row>
    <row r="1445" spans="1:1" x14ac:dyDescent="0.25">
      <c r="A1445" t="s">
        <v>10385</v>
      </c>
    </row>
    <row r="1446" spans="1:1" x14ac:dyDescent="0.25">
      <c r="A1446" t="s">
        <v>10385</v>
      </c>
    </row>
    <row r="1447" spans="1:1" x14ac:dyDescent="0.25">
      <c r="A1447" t="s">
        <v>10385</v>
      </c>
    </row>
    <row r="1448" spans="1:1" x14ac:dyDescent="0.25">
      <c r="A1448" t="s">
        <v>10385</v>
      </c>
    </row>
    <row r="1449" spans="1:1" x14ac:dyDescent="0.25">
      <c r="A1449" t="s">
        <v>10385</v>
      </c>
    </row>
    <row r="1450" spans="1:1" x14ac:dyDescent="0.25">
      <c r="A1450" t="s">
        <v>10385</v>
      </c>
    </row>
    <row r="1451" spans="1:1" x14ac:dyDescent="0.25">
      <c r="A1451" t="s">
        <v>10385</v>
      </c>
    </row>
    <row r="1452" spans="1:1" x14ac:dyDescent="0.25">
      <c r="A1452" t="s">
        <v>10385</v>
      </c>
    </row>
    <row r="1453" spans="1:1" x14ac:dyDescent="0.25">
      <c r="A1453" t="s">
        <v>10385</v>
      </c>
    </row>
    <row r="1454" spans="1:1" x14ac:dyDescent="0.25">
      <c r="A1454" t="s">
        <v>10385</v>
      </c>
    </row>
    <row r="1455" spans="1:1" x14ac:dyDescent="0.25">
      <c r="A1455" t="s">
        <v>10385</v>
      </c>
    </row>
    <row r="1456" spans="1:1" x14ac:dyDescent="0.25">
      <c r="A1456" t="s">
        <v>10385</v>
      </c>
    </row>
    <row r="1457" spans="1:1" x14ac:dyDescent="0.25">
      <c r="A1457" t="s">
        <v>10385</v>
      </c>
    </row>
    <row r="1458" spans="1:1" x14ac:dyDescent="0.25">
      <c r="A1458" t="s">
        <v>10385</v>
      </c>
    </row>
    <row r="1459" spans="1:1" x14ac:dyDescent="0.25">
      <c r="A1459" t="s">
        <v>10385</v>
      </c>
    </row>
    <row r="1460" spans="1:1" x14ac:dyDescent="0.25">
      <c r="A1460" t="s">
        <v>10385</v>
      </c>
    </row>
    <row r="1461" spans="1:1" x14ac:dyDescent="0.25">
      <c r="A1461" t="s">
        <v>10385</v>
      </c>
    </row>
    <row r="1462" spans="1:1" x14ac:dyDescent="0.25">
      <c r="A1462" t="s">
        <v>10385</v>
      </c>
    </row>
    <row r="1463" spans="1:1" x14ac:dyDescent="0.25">
      <c r="A1463" t="s">
        <v>10385</v>
      </c>
    </row>
    <row r="1464" spans="1:1" x14ac:dyDescent="0.25">
      <c r="A1464" t="s">
        <v>10385</v>
      </c>
    </row>
    <row r="1465" spans="1:1" x14ac:dyDescent="0.25">
      <c r="A1465" t="s">
        <v>10385</v>
      </c>
    </row>
    <row r="1466" spans="1:1" x14ac:dyDescent="0.25">
      <c r="A1466" t="s">
        <v>10385</v>
      </c>
    </row>
    <row r="1467" spans="1:1" x14ac:dyDescent="0.25">
      <c r="A1467" t="s">
        <v>10385</v>
      </c>
    </row>
    <row r="1468" spans="1:1" x14ac:dyDescent="0.25">
      <c r="A1468" t="s">
        <v>10385</v>
      </c>
    </row>
    <row r="1469" spans="1:1" x14ac:dyDescent="0.25">
      <c r="A1469" t="s">
        <v>10385</v>
      </c>
    </row>
    <row r="1470" spans="1:1" x14ac:dyDescent="0.25">
      <c r="A1470" t="s">
        <v>10385</v>
      </c>
    </row>
    <row r="1471" spans="1:1" x14ac:dyDescent="0.25">
      <c r="A1471" t="s">
        <v>10385</v>
      </c>
    </row>
    <row r="1472" spans="1:1" x14ac:dyDescent="0.25">
      <c r="A1472" t="s">
        <v>10385</v>
      </c>
    </row>
    <row r="1473" spans="1:1" x14ac:dyDescent="0.25">
      <c r="A1473" t="s">
        <v>10385</v>
      </c>
    </row>
    <row r="1474" spans="1:1" x14ac:dyDescent="0.25">
      <c r="A1474" t="s">
        <v>10385</v>
      </c>
    </row>
    <row r="1475" spans="1:1" x14ac:dyDescent="0.25">
      <c r="A1475" t="s">
        <v>10385</v>
      </c>
    </row>
    <row r="1476" spans="1:1" x14ac:dyDescent="0.25">
      <c r="A1476" t="s">
        <v>10385</v>
      </c>
    </row>
    <row r="1477" spans="1:1" x14ac:dyDescent="0.25">
      <c r="A1477" t="s">
        <v>10385</v>
      </c>
    </row>
    <row r="1478" spans="1:1" x14ac:dyDescent="0.25">
      <c r="A1478" t="s">
        <v>10385</v>
      </c>
    </row>
    <row r="1479" spans="1:1" x14ac:dyDescent="0.25">
      <c r="A1479" t="s">
        <v>10385</v>
      </c>
    </row>
    <row r="1480" spans="1:1" x14ac:dyDescent="0.25">
      <c r="A1480" t="s">
        <v>10385</v>
      </c>
    </row>
    <row r="1481" spans="1:1" x14ac:dyDescent="0.25">
      <c r="A1481" t="s">
        <v>10385</v>
      </c>
    </row>
    <row r="1482" spans="1:1" x14ac:dyDescent="0.25">
      <c r="A1482" t="s">
        <v>10385</v>
      </c>
    </row>
    <row r="1483" spans="1:1" x14ac:dyDescent="0.25">
      <c r="A1483" t="s">
        <v>10385</v>
      </c>
    </row>
    <row r="1484" spans="1:1" x14ac:dyDescent="0.25">
      <c r="A1484" t="s">
        <v>10385</v>
      </c>
    </row>
    <row r="1485" spans="1:1" x14ac:dyDescent="0.25">
      <c r="A1485" t="s">
        <v>10385</v>
      </c>
    </row>
    <row r="1486" spans="1:1" x14ac:dyDescent="0.25">
      <c r="A1486" t="s">
        <v>10385</v>
      </c>
    </row>
    <row r="1487" spans="1:1" x14ac:dyDescent="0.25">
      <c r="A1487" t="s">
        <v>10385</v>
      </c>
    </row>
    <row r="1488" spans="1:1" x14ac:dyDescent="0.25">
      <c r="A1488" t="s">
        <v>10385</v>
      </c>
    </row>
    <row r="1489" spans="1:1" x14ac:dyDescent="0.25">
      <c r="A1489" t="s">
        <v>10385</v>
      </c>
    </row>
    <row r="1490" spans="1:1" x14ac:dyDescent="0.25">
      <c r="A1490" t="s">
        <v>10385</v>
      </c>
    </row>
    <row r="1491" spans="1:1" x14ac:dyDescent="0.25">
      <c r="A1491" t="s">
        <v>10385</v>
      </c>
    </row>
    <row r="1492" spans="1:1" x14ac:dyDescent="0.25">
      <c r="A1492" t="s">
        <v>10385</v>
      </c>
    </row>
    <row r="1493" spans="1:1" x14ac:dyDescent="0.25">
      <c r="A1493" t="s">
        <v>10385</v>
      </c>
    </row>
    <row r="1494" spans="1:1" x14ac:dyDescent="0.25">
      <c r="A1494" t="s">
        <v>10385</v>
      </c>
    </row>
    <row r="1495" spans="1:1" x14ac:dyDescent="0.25">
      <c r="A1495" t="s">
        <v>10385</v>
      </c>
    </row>
    <row r="1496" spans="1:1" x14ac:dyDescent="0.25">
      <c r="A1496" t="s">
        <v>10385</v>
      </c>
    </row>
    <row r="1497" spans="1:1" x14ac:dyDescent="0.25">
      <c r="A1497" t="s">
        <v>10385</v>
      </c>
    </row>
    <row r="1498" spans="1:1" x14ac:dyDescent="0.25">
      <c r="A1498" t="s">
        <v>10385</v>
      </c>
    </row>
    <row r="1499" spans="1:1" x14ac:dyDescent="0.25">
      <c r="A1499" t="s">
        <v>10385</v>
      </c>
    </row>
    <row r="1500" spans="1:1" x14ac:dyDescent="0.25">
      <c r="A1500" t="s">
        <v>10385</v>
      </c>
    </row>
    <row r="1501" spans="1:1" x14ac:dyDescent="0.25">
      <c r="A1501" t="s">
        <v>10385</v>
      </c>
    </row>
    <row r="1502" spans="1:1" x14ac:dyDescent="0.25">
      <c r="A1502" t="s">
        <v>10385</v>
      </c>
    </row>
    <row r="1503" spans="1:1" x14ac:dyDescent="0.25">
      <c r="A1503" t="s">
        <v>10385</v>
      </c>
    </row>
    <row r="1504" spans="1:1" x14ac:dyDescent="0.25">
      <c r="A1504" t="s">
        <v>10385</v>
      </c>
    </row>
    <row r="1505" spans="1:1" x14ac:dyDescent="0.25">
      <c r="A1505" t="s">
        <v>10385</v>
      </c>
    </row>
    <row r="1506" spans="1:1" x14ac:dyDescent="0.25">
      <c r="A1506" t="s">
        <v>10385</v>
      </c>
    </row>
    <row r="1507" spans="1:1" x14ac:dyDescent="0.25">
      <c r="A1507" t="s">
        <v>10385</v>
      </c>
    </row>
    <row r="1508" spans="1:1" x14ac:dyDescent="0.25">
      <c r="A1508" t="s">
        <v>10385</v>
      </c>
    </row>
    <row r="1509" spans="1:1" x14ac:dyDescent="0.25">
      <c r="A1509" t="s">
        <v>10385</v>
      </c>
    </row>
    <row r="1510" spans="1:1" x14ac:dyDescent="0.25">
      <c r="A1510" t="s">
        <v>10385</v>
      </c>
    </row>
    <row r="1511" spans="1:1" x14ac:dyDescent="0.25">
      <c r="A1511" t="s">
        <v>10385</v>
      </c>
    </row>
    <row r="1512" spans="1:1" x14ac:dyDescent="0.25">
      <c r="A1512" t="s">
        <v>10385</v>
      </c>
    </row>
    <row r="1513" spans="1:1" x14ac:dyDescent="0.25">
      <c r="A1513" t="s">
        <v>10385</v>
      </c>
    </row>
    <row r="1514" spans="1:1" x14ac:dyDescent="0.25">
      <c r="A1514" t="s">
        <v>10385</v>
      </c>
    </row>
    <row r="1515" spans="1:1" x14ac:dyDescent="0.25">
      <c r="A1515" t="s">
        <v>10385</v>
      </c>
    </row>
    <row r="1516" spans="1:1" x14ac:dyDescent="0.25">
      <c r="A1516" t="s">
        <v>10385</v>
      </c>
    </row>
    <row r="1517" spans="1:1" x14ac:dyDescent="0.25">
      <c r="A1517" t="s">
        <v>10385</v>
      </c>
    </row>
    <row r="1518" spans="1:1" x14ac:dyDescent="0.25">
      <c r="A1518" t="s">
        <v>10385</v>
      </c>
    </row>
    <row r="1519" spans="1:1" x14ac:dyDescent="0.25">
      <c r="A1519" t="s">
        <v>10385</v>
      </c>
    </row>
    <row r="1520" spans="1:1" x14ac:dyDescent="0.25">
      <c r="A1520" t="s">
        <v>10385</v>
      </c>
    </row>
    <row r="1521" spans="1:1" x14ac:dyDescent="0.25">
      <c r="A1521" t="s">
        <v>10385</v>
      </c>
    </row>
    <row r="1522" spans="1:1" x14ac:dyDescent="0.25">
      <c r="A1522" t="s">
        <v>10385</v>
      </c>
    </row>
    <row r="1523" spans="1:1" x14ac:dyDescent="0.25">
      <c r="A1523" t="s">
        <v>10385</v>
      </c>
    </row>
    <row r="1524" spans="1:1" x14ac:dyDescent="0.25">
      <c r="A1524" t="s">
        <v>10385</v>
      </c>
    </row>
    <row r="1525" spans="1:1" x14ac:dyDescent="0.25">
      <c r="A1525" t="s">
        <v>10385</v>
      </c>
    </row>
    <row r="1526" spans="1:1" x14ac:dyDescent="0.25">
      <c r="A1526" t="s">
        <v>10385</v>
      </c>
    </row>
    <row r="1527" spans="1:1" x14ac:dyDescent="0.25">
      <c r="A1527" t="s">
        <v>10385</v>
      </c>
    </row>
    <row r="1528" spans="1:1" x14ac:dyDescent="0.25">
      <c r="A1528" t="s">
        <v>10385</v>
      </c>
    </row>
    <row r="1529" spans="1:1" x14ac:dyDescent="0.25">
      <c r="A1529" t="s">
        <v>10385</v>
      </c>
    </row>
    <row r="1530" spans="1:1" x14ac:dyDescent="0.25">
      <c r="A1530" t="s">
        <v>10385</v>
      </c>
    </row>
    <row r="1531" spans="1:1" x14ac:dyDescent="0.25">
      <c r="A1531" t="s">
        <v>10385</v>
      </c>
    </row>
    <row r="1532" spans="1:1" x14ac:dyDescent="0.25">
      <c r="A1532" t="s">
        <v>10385</v>
      </c>
    </row>
    <row r="1533" spans="1:1" x14ac:dyDescent="0.25">
      <c r="A1533" t="s">
        <v>10385</v>
      </c>
    </row>
    <row r="1534" spans="1:1" x14ac:dyDescent="0.25">
      <c r="A1534" t="s">
        <v>10385</v>
      </c>
    </row>
    <row r="1535" spans="1:1" x14ac:dyDescent="0.25">
      <c r="A1535" t="s">
        <v>10385</v>
      </c>
    </row>
    <row r="1536" spans="1:1" x14ac:dyDescent="0.25">
      <c r="A1536" t="s">
        <v>10385</v>
      </c>
    </row>
    <row r="1537" spans="1:1" x14ac:dyDescent="0.25">
      <c r="A1537" t="s">
        <v>10385</v>
      </c>
    </row>
    <row r="1538" spans="1:1" x14ac:dyDescent="0.25">
      <c r="A1538" t="s">
        <v>10385</v>
      </c>
    </row>
    <row r="1539" spans="1:1" x14ac:dyDescent="0.25">
      <c r="A1539" t="s">
        <v>10385</v>
      </c>
    </row>
    <row r="1540" spans="1:1" x14ac:dyDescent="0.25">
      <c r="A1540" t="s">
        <v>10385</v>
      </c>
    </row>
    <row r="1541" spans="1:1" x14ac:dyDescent="0.25">
      <c r="A1541" t="s">
        <v>10385</v>
      </c>
    </row>
    <row r="1542" spans="1:1" x14ac:dyDescent="0.25">
      <c r="A1542" t="s">
        <v>10385</v>
      </c>
    </row>
    <row r="1543" spans="1:1" x14ac:dyDescent="0.25">
      <c r="A1543" t="s">
        <v>10385</v>
      </c>
    </row>
    <row r="1544" spans="1:1" x14ac:dyDescent="0.25">
      <c r="A1544" t="s">
        <v>10385</v>
      </c>
    </row>
    <row r="1545" spans="1:1" x14ac:dyDescent="0.25">
      <c r="A1545" t="s">
        <v>10385</v>
      </c>
    </row>
    <row r="1546" spans="1:1" x14ac:dyDescent="0.25">
      <c r="A1546" t="s">
        <v>10385</v>
      </c>
    </row>
    <row r="1547" spans="1:1" x14ac:dyDescent="0.25">
      <c r="A1547" t="s">
        <v>10385</v>
      </c>
    </row>
    <row r="1548" spans="1:1" x14ac:dyDescent="0.25">
      <c r="A1548" t="s">
        <v>10385</v>
      </c>
    </row>
    <row r="1549" spans="1:1" x14ac:dyDescent="0.25">
      <c r="A1549" t="s">
        <v>10385</v>
      </c>
    </row>
    <row r="1550" spans="1:1" x14ac:dyDescent="0.25">
      <c r="A1550" t="s">
        <v>10385</v>
      </c>
    </row>
    <row r="1551" spans="1:1" x14ac:dyDescent="0.25">
      <c r="A1551" t="s">
        <v>10385</v>
      </c>
    </row>
    <row r="1552" spans="1:1" x14ac:dyDescent="0.25">
      <c r="A1552" t="s">
        <v>10385</v>
      </c>
    </row>
    <row r="1553" spans="1:1" x14ac:dyDescent="0.25">
      <c r="A1553" t="s">
        <v>10385</v>
      </c>
    </row>
    <row r="1554" spans="1:1" x14ac:dyDescent="0.25">
      <c r="A1554" t="s">
        <v>10385</v>
      </c>
    </row>
    <row r="1555" spans="1:1" x14ac:dyDescent="0.25">
      <c r="A1555" t="s">
        <v>10385</v>
      </c>
    </row>
    <row r="1556" spans="1:1" x14ac:dyDescent="0.25">
      <c r="A1556" t="s">
        <v>10385</v>
      </c>
    </row>
    <row r="1557" spans="1:1" x14ac:dyDescent="0.25">
      <c r="A1557" t="s">
        <v>10385</v>
      </c>
    </row>
    <row r="1558" spans="1:1" x14ac:dyDescent="0.25">
      <c r="A1558" t="s">
        <v>10385</v>
      </c>
    </row>
    <row r="1559" spans="1:1" x14ac:dyDescent="0.25">
      <c r="A1559" t="s">
        <v>10385</v>
      </c>
    </row>
    <row r="1560" spans="1:1" x14ac:dyDescent="0.25">
      <c r="A1560" t="s">
        <v>10385</v>
      </c>
    </row>
    <row r="1561" spans="1:1" x14ac:dyDescent="0.25">
      <c r="A1561" t="s">
        <v>10385</v>
      </c>
    </row>
    <row r="1562" spans="1:1" x14ac:dyDescent="0.25">
      <c r="A1562" t="s">
        <v>10385</v>
      </c>
    </row>
    <row r="1563" spans="1:1" x14ac:dyDescent="0.25">
      <c r="A1563" t="s">
        <v>10385</v>
      </c>
    </row>
    <row r="1564" spans="1:1" x14ac:dyDescent="0.25">
      <c r="A1564" t="s">
        <v>10385</v>
      </c>
    </row>
    <row r="1565" spans="1:1" x14ac:dyDescent="0.25">
      <c r="A1565" t="s">
        <v>10385</v>
      </c>
    </row>
    <row r="1566" spans="1:1" x14ac:dyDescent="0.25">
      <c r="A1566" t="s">
        <v>10385</v>
      </c>
    </row>
    <row r="1567" spans="1:1" x14ac:dyDescent="0.25">
      <c r="A1567" t="s">
        <v>10385</v>
      </c>
    </row>
    <row r="1568" spans="1:1" x14ac:dyDescent="0.25">
      <c r="A1568" t="s">
        <v>10385</v>
      </c>
    </row>
    <row r="1569" spans="1:1" x14ac:dyDescent="0.25">
      <c r="A1569" t="s">
        <v>10385</v>
      </c>
    </row>
    <row r="1570" spans="1:1" x14ac:dyDescent="0.25">
      <c r="A1570" t="s">
        <v>10385</v>
      </c>
    </row>
    <row r="1571" spans="1:1" x14ac:dyDescent="0.25">
      <c r="A1571" t="s">
        <v>10385</v>
      </c>
    </row>
    <row r="1572" spans="1:1" x14ac:dyDescent="0.25">
      <c r="A1572" t="s">
        <v>10385</v>
      </c>
    </row>
    <row r="1573" spans="1:1" x14ac:dyDescent="0.25">
      <c r="A1573" t="s">
        <v>10385</v>
      </c>
    </row>
    <row r="1574" spans="1:1" x14ac:dyDescent="0.25">
      <c r="A1574" t="s">
        <v>10385</v>
      </c>
    </row>
    <row r="1575" spans="1:1" x14ac:dyDescent="0.25">
      <c r="A1575" t="s">
        <v>10385</v>
      </c>
    </row>
    <row r="1576" spans="1:1" x14ac:dyDescent="0.25">
      <c r="A1576" t="s">
        <v>10385</v>
      </c>
    </row>
    <row r="1577" spans="1:1" x14ac:dyDescent="0.25">
      <c r="A1577" t="s">
        <v>10385</v>
      </c>
    </row>
    <row r="1578" spans="1:1" x14ac:dyDescent="0.25">
      <c r="A1578" t="s">
        <v>10385</v>
      </c>
    </row>
    <row r="1579" spans="1:1" x14ac:dyDescent="0.25">
      <c r="A1579" t="s">
        <v>10385</v>
      </c>
    </row>
    <row r="1580" spans="1:1" x14ac:dyDescent="0.25">
      <c r="A1580" t="s">
        <v>10385</v>
      </c>
    </row>
    <row r="1581" spans="1:1" x14ac:dyDescent="0.25">
      <c r="A1581" t="s">
        <v>10385</v>
      </c>
    </row>
    <row r="1582" spans="1:1" x14ac:dyDescent="0.25">
      <c r="A1582" t="s">
        <v>10385</v>
      </c>
    </row>
    <row r="1583" spans="1:1" x14ac:dyDescent="0.25">
      <c r="A1583" t="s">
        <v>10385</v>
      </c>
    </row>
    <row r="1584" spans="1:1" x14ac:dyDescent="0.25">
      <c r="A1584" t="s">
        <v>10385</v>
      </c>
    </row>
    <row r="1585" spans="1:1" x14ac:dyDescent="0.25">
      <c r="A1585" t="s">
        <v>10385</v>
      </c>
    </row>
    <row r="1586" spans="1:1" x14ac:dyDescent="0.25">
      <c r="A1586" t="s">
        <v>10385</v>
      </c>
    </row>
    <row r="1587" spans="1:1" x14ac:dyDescent="0.25">
      <c r="A1587" t="s">
        <v>10385</v>
      </c>
    </row>
    <row r="1588" spans="1:1" x14ac:dyDescent="0.25">
      <c r="A1588" t="s">
        <v>10385</v>
      </c>
    </row>
    <row r="1589" spans="1:1" x14ac:dyDescent="0.25">
      <c r="A1589" t="s">
        <v>10385</v>
      </c>
    </row>
    <row r="1590" spans="1:1" x14ac:dyDescent="0.25">
      <c r="A1590" t="s">
        <v>10385</v>
      </c>
    </row>
    <row r="1591" spans="1:1" x14ac:dyDescent="0.25">
      <c r="A1591" t="s">
        <v>10385</v>
      </c>
    </row>
    <row r="1592" spans="1:1" x14ac:dyDescent="0.25">
      <c r="A1592" t="s">
        <v>10385</v>
      </c>
    </row>
    <row r="1593" spans="1:1" x14ac:dyDescent="0.25">
      <c r="A1593" t="s">
        <v>10385</v>
      </c>
    </row>
    <row r="1594" spans="1:1" x14ac:dyDescent="0.25">
      <c r="A1594" t="s">
        <v>10385</v>
      </c>
    </row>
    <row r="1595" spans="1:1" x14ac:dyDescent="0.25">
      <c r="A1595" t="s">
        <v>10385</v>
      </c>
    </row>
    <row r="1596" spans="1:1" x14ac:dyDescent="0.25">
      <c r="A1596" t="s">
        <v>10385</v>
      </c>
    </row>
    <row r="1597" spans="1:1" x14ac:dyDescent="0.25">
      <c r="A1597" t="s">
        <v>10385</v>
      </c>
    </row>
    <row r="1598" spans="1:1" x14ac:dyDescent="0.25">
      <c r="A1598" t="s">
        <v>10385</v>
      </c>
    </row>
    <row r="1599" spans="1:1" x14ac:dyDescent="0.25">
      <c r="A1599" t="s">
        <v>10385</v>
      </c>
    </row>
    <row r="1600" spans="1:1" x14ac:dyDescent="0.25">
      <c r="A1600" t="s">
        <v>10385</v>
      </c>
    </row>
    <row r="1601" spans="1:1" x14ac:dyDescent="0.25">
      <c r="A1601" t="s">
        <v>10385</v>
      </c>
    </row>
    <row r="1602" spans="1:1" x14ac:dyDescent="0.25">
      <c r="A1602" t="s">
        <v>10385</v>
      </c>
    </row>
    <row r="1603" spans="1:1" x14ac:dyDescent="0.25">
      <c r="A1603" t="s">
        <v>10385</v>
      </c>
    </row>
    <row r="1604" spans="1:1" x14ac:dyDescent="0.25">
      <c r="A1604" t="s">
        <v>10385</v>
      </c>
    </row>
    <row r="1605" spans="1:1" x14ac:dyDescent="0.25">
      <c r="A1605" t="s">
        <v>10385</v>
      </c>
    </row>
    <row r="1606" spans="1:1" x14ac:dyDescent="0.25">
      <c r="A1606" t="s">
        <v>10385</v>
      </c>
    </row>
    <row r="1607" spans="1:1" x14ac:dyDescent="0.25">
      <c r="A1607" t="s">
        <v>10385</v>
      </c>
    </row>
    <row r="1608" spans="1:1" x14ac:dyDescent="0.25">
      <c r="A1608" t="s">
        <v>10385</v>
      </c>
    </row>
    <row r="1609" spans="1:1" x14ac:dyDescent="0.25">
      <c r="A1609" t="s">
        <v>10385</v>
      </c>
    </row>
    <row r="1610" spans="1:1" x14ac:dyDescent="0.25">
      <c r="A1610" t="s">
        <v>10385</v>
      </c>
    </row>
    <row r="1611" spans="1:1" x14ac:dyDescent="0.25">
      <c r="A1611" t="s">
        <v>10385</v>
      </c>
    </row>
    <row r="1612" spans="1:1" x14ac:dyDescent="0.25">
      <c r="A1612" t="s">
        <v>10385</v>
      </c>
    </row>
    <row r="1613" spans="1:1" x14ac:dyDescent="0.25">
      <c r="A1613" t="s">
        <v>10385</v>
      </c>
    </row>
    <row r="1614" spans="1:1" x14ac:dyDescent="0.25">
      <c r="A1614" t="s">
        <v>10385</v>
      </c>
    </row>
    <row r="1615" spans="1:1" x14ac:dyDescent="0.25">
      <c r="A1615" t="s">
        <v>10385</v>
      </c>
    </row>
    <row r="1616" spans="1:1" x14ac:dyDescent="0.25">
      <c r="A1616" t="s">
        <v>10385</v>
      </c>
    </row>
    <row r="1617" spans="1:1" x14ac:dyDescent="0.25">
      <c r="A1617" t="s">
        <v>10385</v>
      </c>
    </row>
    <row r="1618" spans="1:1" x14ac:dyDescent="0.25">
      <c r="A1618" t="s">
        <v>10385</v>
      </c>
    </row>
    <row r="1619" spans="1:1" x14ac:dyDescent="0.25">
      <c r="A1619" t="s">
        <v>10385</v>
      </c>
    </row>
    <row r="1620" spans="1:1" x14ac:dyDescent="0.25">
      <c r="A1620" t="s">
        <v>10385</v>
      </c>
    </row>
    <row r="1621" spans="1:1" x14ac:dyDescent="0.25">
      <c r="A1621" t="s">
        <v>10385</v>
      </c>
    </row>
    <row r="1622" spans="1:1" x14ac:dyDescent="0.25">
      <c r="A1622" t="s">
        <v>10385</v>
      </c>
    </row>
    <row r="1623" spans="1:1" x14ac:dyDescent="0.25">
      <c r="A1623" t="s">
        <v>10385</v>
      </c>
    </row>
    <row r="1624" spans="1:1" x14ac:dyDescent="0.25">
      <c r="A1624" t="s">
        <v>10385</v>
      </c>
    </row>
    <row r="1625" spans="1:1" x14ac:dyDescent="0.25">
      <c r="A1625" t="s">
        <v>10385</v>
      </c>
    </row>
    <row r="1626" spans="1:1" x14ac:dyDescent="0.25">
      <c r="A1626" t="s">
        <v>10385</v>
      </c>
    </row>
    <row r="1627" spans="1:1" x14ac:dyDescent="0.25">
      <c r="A1627" t="s">
        <v>10385</v>
      </c>
    </row>
    <row r="1628" spans="1:1" x14ac:dyDescent="0.25">
      <c r="A1628" t="s">
        <v>10385</v>
      </c>
    </row>
    <row r="1629" spans="1:1" x14ac:dyDescent="0.25">
      <c r="A1629" t="s">
        <v>10385</v>
      </c>
    </row>
    <row r="1630" spans="1:1" x14ac:dyDescent="0.25">
      <c r="A1630" t="s">
        <v>10385</v>
      </c>
    </row>
    <row r="1631" spans="1:1" x14ac:dyDescent="0.25">
      <c r="A1631" t="s">
        <v>10385</v>
      </c>
    </row>
    <row r="1632" spans="1:1" x14ac:dyDescent="0.25">
      <c r="A1632" t="s">
        <v>10385</v>
      </c>
    </row>
    <row r="1633" spans="1:1" x14ac:dyDescent="0.25">
      <c r="A1633" t="s">
        <v>10385</v>
      </c>
    </row>
    <row r="1634" spans="1:1" x14ac:dyDescent="0.25">
      <c r="A1634" t="s">
        <v>10385</v>
      </c>
    </row>
    <row r="1635" spans="1:1" x14ac:dyDescent="0.25">
      <c r="A1635" t="s">
        <v>10385</v>
      </c>
    </row>
    <row r="1636" spans="1:1" x14ac:dyDescent="0.25">
      <c r="A1636" t="s">
        <v>10385</v>
      </c>
    </row>
    <row r="1637" spans="1:1" x14ac:dyDescent="0.25">
      <c r="A1637" t="s">
        <v>10385</v>
      </c>
    </row>
    <row r="1638" spans="1:1" x14ac:dyDescent="0.25">
      <c r="A1638" t="s">
        <v>10385</v>
      </c>
    </row>
    <row r="1639" spans="1:1" x14ac:dyDescent="0.25">
      <c r="A1639" t="s">
        <v>10385</v>
      </c>
    </row>
    <row r="1640" spans="1:1" x14ac:dyDescent="0.25">
      <c r="A1640" t="s">
        <v>10385</v>
      </c>
    </row>
    <row r="1641" spans="1:1" x14ac:dyDescent="0.25">
      <c r="A1641" t="s">
        <v>10385</v>
      </c>
    </row>
    <row r="1642" spans="1:1" x14ac:dyDescent="0.25">
      <c r="A1642" t="s">
        <v>10385</v>
      </c>
    </row>
    <row r="1643" spans="1:1" x14ac:dyDescent="0.25">
      <c r="A1643" t="s">
        <v>10385</v>
      </c>
    </row>
    <row r="1644" spans="1:1" x14ac:dyDescent="0.25">
      <c r="A1644" t="s">
        <v>10385</v>
      </c>
    </row>
    <row r="1645" spans="1:1" x14ac:dyDescent="0.25">
      <c r="A1645" t="s">
        <v>10385</v>
      </c>
    </row>
    <row r="1646" spans="1:1" x14ac:dyDescent="0.25">
      <c r="A1646" t="s">
        <v>10385</v>
      </c>
    </row>
    <row r="1647" spans="1:1" x14ac:dyDescent="0.25">
      <c r="A1647" t="s">
        <v>10385</v>
      </c>
    </row>
    <row r="1648" spans="1:1" x14ac:dyDescent="0.25">
      <c r="A1648" t="s">
        <v>10385</v>
      </c>
    </row>
    <row r="1649" spans="1:1" x14ac:dyDescent="0.25">
      <c r="A1649" t="s">
        <v>10385</v>
      </c>
    </row>
    <row r="1650" spans="1:1" x14ac:dyDescent="0.25">
      <c r="A1650" t="s">
        <v>10385</v>
      </c>
    </row>
    <row r="1651" spans="1:1" x14ac:dyDescent="0.25">
      <c r="A1651" t="s">
        <v>10385</v>
      </c>
    </row>
    <row r="1652" spans="1:1" x14ac:dyDescent="0.25">
      <c r="A1652" t="s">
        <v>10385</v>
      </c>
    </row>
    <row r="1653" spans="1:1" x14ac:dyDescent="0.25">
      <c r="A1653" t="s">
        <v>10385</v>
      </c>
    </row>
    <row r="1654" spans="1:1" x14ac:dyDescent="0.25">
      <c r="A1654" t="s">
        <v>10385</v>
      </c>
    </row>
    <row r="1655" spans="1:1" x14ac:dyDescent="0.25">
      <c r="A1655" t="s">
        <v>10385</v>
      </c>
    </row>
    <row r="1656" spans="1:1" x14ac:dyDescent="0.25">
      <c r="A1656" t="s">
        <v>10385</v>
      </c>
    </row>
    <row r="1657" spans="1:1" x14ac:dyDescent="0.25">
      <c r="A1657" t="s">
        <v>10385</v>
      </c>
    </row>
    <row r="1658" spans="1:1" x14ac:dyDescent="0.25">
      <c r="A1658" t="s">
        <v>10385</v>
      </c>
    </row>
    <row r="1659" spans="1:1" x14ac:dyDescent="0.25">
      <c r="A1659" t="s">
        <v>10385</v>
      </c>
    </row>
    <row r="1660" spans="1:1" x14ac:dyDescent="0.25">
      <c r="A1660" t="s">
        <v>10385</v>
      </c>
    </row>
    <row r="1661" spans="1:1" x14ac:dyDescent="0.25">
      <c r="A1661" t="s">
        <v>10385</v>
      </c>
    </row>
    <row r="1662" spans="1:1" x14ac:dyDescent="0.25">
      <c r="A1662" t="s">
        <v>10385</v>
      </c>
    </row>
    <row r="1663" spans="1:1" x14ac:dyDescent="0.25">
      <c r="A1663" t="s">
        <v>10385</v>
      </c>
    </row>
    <row r="1664" spans="1:1" x14ac:dyDescent="0.25">
      <c r="A1664" t="s">
        <v>10385</v>
      </c>
    </row>
    <row r="1665" spans="1:1" x14ac:dyDescent="0.25">
      <c r="A1665" t="s">
        <v>10385</v>
      </c>
    </row>
    <row r="1666" spans="1:1" x14ac:dyDescent="0.25">
      <c r="A1666" t="s">
        <v>10385</v>
      </c>
    </row>
    <row r="1667" spans="1:1" x14ac:dyDescent="0.25">
      <c r="A1667" t="s">
        <v>10385</v>
      </c>
    </row>
    <row r="1668" spans="1:1" x14ac:dyDescent="0.25">
      <c r="A1668" t="s">
        <v>10385</v>
      </c>
    </row>
    <row r="1669" spans="1:1" x14ac:dyDescent="0.25">
      <c r="A1669" t="s">
        <v>10385</v>
      </c>
    </row>
    <row r="1670" spans="1:1" x14ac:dyDescent="0.25">
      <c r="A1670" t="s">
        <v>10385</v>
      </c>
    </row>
    <row r="1671" spans="1:1" x14ac:dyDescent="0.25">
      <c r="A1671" t="s">
        <v>10385</v>
      </c>
    </row>
    <row r="1672" spans="1:1" x14ac:dyDescent="0.25">
      <c r="A1672" t="s">
        <v>10385</v>
      </c>
    </row>
    <row r="1673" spans="1:1" x14ac:dyDescent="0.25">
      <c r="A1673" t="s">
        <v>10385</v>
      </c>
    </row>
    <row r="1674" spans="1:1" x14ac:dyDescent="0.25">
      <c r="A1674" t="s">
        <v>10385</v>
      </c>
    </row>
    <row r="1675" spans="1:1" x14ac:dyDescent="0.25">
      <c r="A1675" t="s">
        <v>10385</v>
      </c>
    </row>
    <row r="1676" spans="1:1" x14ac:dyDescent="0.25">
      <c r="A1676" t="s">
        <v>10385</v>
      </c>
    </row>
    <row r="1677" spans="1:1" x14ac:dyDescent="0.25">
      <c r="A1677" t="s">
        <v>10385</v>
      </c>
    </row>
    <row r="1678" spans="1:1" x14ac:dyDescent="0.25">
      <c r="A1678" t="s">
        <v>10385</v>
      </c>
    </row>
    <row r="1679" spans="1:1" x14ac:dyDescent="0.25">
      <c r="A1679" t="s">
        <v>10385</v>
      </c>
    </row>
    <row r="1680" spans="1:1" x14ac:dyDescent="0.25">
      <c r="A1680" t="s">
        <v>10385</v>
      </c>
    </row>
    <row r="1681" spans="1:1" x14ac:dyDescent="0.25">
      <c r="A1681" t="s">
        <v>10385</v>
      </c>
    </row>
    <row r="1682" spans="1:1" x14ac:dyDescent="0.25">
      <c r="A1682" t="s">
        <v>10385</v>
      </c>
    </row>
    <row r="1683" spans="1:1" x14ac:dyDescent="0.25">
      <c r="A1683" t="s">
        <v>10385</v>
      </c>
    </row>
    <row r="1684" spans="1:1" x14ac:dyDescent="0.25">
      <c r="A1684" t="s">
        <v>10385</v>
      </c>
    </row>
    <row r="1685" spans="1:1" x14ac:dyDescent="0.25">
      <c r="A1685" t="s">
        <v>10385</v>
      </c>
    </row>
    <row r="1686" spans="1:1" x14ac:dyDescent="0.25">
      <c r="A1686" t="s">
        <v>10385</v>
      </c>
    </row>
    <row r="1687" spans="1:1" x14ac:dyDescent="0.25">
      <c r="A1687" t="s">
        <v>10385</v>
      </c>
    </row>
    <row r="1688" spans="1:1" x14ac:dyDescent="0.25">
      <c r="A1688" t="s">
        <v>10385</v>
      </c>
    </row>
    <row r="1689" spans="1:1" x14ac:dyDescent="0.25">
      <c r="A1689" t="s">
        <v>10385</v>
      </c>
    </row>
    <row r="1690" spans="1:1" x14ac:dyDescent="0.25">
      <c r="A1690" t="s">
        <v>10385</v>
      </c>
    </row>
    <row r="1691" spans="1:1" x14ac:dyDescent="0.25">
      <c r="A1691" t="s">
        <v>10385</v>
      </c>
    </row>
    <row r="1692" spans="1:1" x14ac:dyDescent="0.25">
      <c r="A1692" t="s">
        <v>10385</v>
      </c>
    </row>
    <row r="1693" spans="1:1" x14ac:dyDescent="0.25">
      <c r="A1693" t="s">
        <v>10385</v>
      </c>
    </row>
    <row r="1694" spans="1:1" x14ac:dyDescent="0.25">
      <c r="A1694" t="s">
        <v>10385</v>
      </c>
    </row>
    <row r="1695" spans="1:1" x14ac:dyDescent="0.25">
      <c r="A1695" t="s">
        <v>10385</v>
      </c>
    </row>
    <row r="1696" spans="1:1" x14ac:dyDescent="0.25">
      <c r="A1696" t="s">
        <v>10385</v>
      </c>
    </row>
    <row r="1697" spans="1:1" x14ac:dyDescent="0.25">
      <c r="A1697" t="s">
        <v>10385</v>
      </c>
    </row>
    <row r="1698" spans="1:1" x14ac:dyDescent="0.25">
      <c r="A1698" t="s">
        <v>10385</v>
      </c>
    </row>
    <row r="1699" spans="1:1" x14ac:dyDescent="0.25">
      <c r="A1699" t="s">
        <v>10385</v>
      </c>
    </row>
    <row r="1700" spans="1:1" x14ac:dyDescent="0.25">
      <c r="A1700" t="s">
        <v>10385</v>
      </c>
    </row>
    <row r="1701" spans="1:1" x14ac:dyDescent="0.25">
      <c r="A1701" t="s">
        <v>10385</v>
      </c>
    </row>
    <row r="1702" spans="1:1" x14ac:dyDescent="0.25">
      <c r="A1702" t="s">
        <v>10385</v>
      </c>
    </row>
    <row r="1703" spans="1:1" x14ac:dyDescent="0.25">
      <c r="A1703" t="s">
        <v>10385</v>
      </c>
    </row>
    <row r="1704" spans="1:1" x14ac:dyDescent="0.25">
      <c r="A1704" t="s">
        <v>10385</v>
      </c>
    </row>
    <row r="1705" spans="1:1" x14ac:dyDescent="0.25">
      <c r="A1705" t="s">
        <v>10385</v>
      </c>
    </row>
    <row r="1706" spans="1:1" x14ac:dyDescent="0.25">
      <c r="A1706" t="s">
        <v>10385</v>
      </c>
    </row>
    <row r="1707" spans="1:1" x14ac:dyDescent="0.25">
      <c r="A1707" t="s">
        <v>10385</v>
      </c>
    </row>
    <row r="1708" spans="1:1" x14ac:dyDescent="0.25">
      <c r="A1708" t="s">
        <v>10385</v>
      </c>
    </row>
    <row r="1709" spans="1:1" x14ac:dyDescent="0.25">
      <c r="A1709" t="s">
        <v>10385</v>
      </c>
    </row>
    <row r="1710" spans="1:1" x14ac:dyDescent="0.25">
      <c r="A1710" t="s">
        <v>10385</v>
      </c>
    </row>
    <row r="1711" spans="1:1" x14ac:dyDescent="0.25">
      <c r="A1711" t="s">
        <v>10385</v>
      </c>
    </row>
    <row r="1712" spans="1:1" x14ac:dyDescent="0.25">
      <c r="A1712" t="s">
        <v>10385</v>
      </c>
    </row>
    <row r="1713" spans="1:1" x14ac:dyDescent="0.25">
      <c r="A1713" t="s">
        <v>10385</v>
      </c>
    </row>
    <row r="1714" spans="1:1" x14ac:dyDescent="0.25">
      <c r="A1714" t="s">
        <v>10385</v>
      </c>
    </row>
    <row r="1715" spans="1:1" x14ac:dyDescent="0.25">
      <c r="A1715" t="s">
        <v>10385</v>
      </c>
    </row>
    <row r="1716" spans="1:1" x14ac:dyDescent="0.25">
      <c r="A1716" t="s">
        <v>10385</v>
      </c>
    </row>
    <row r="1717" spans="1:1" x14ac:dyDescent="0.25">
      <c r="A1717" t="s">
        <v>10385</v>
      </c>
    </row>
    <row r="1718" spans="1:1" x14ac:dyDescent="0.25">
      <c r="A1718" t="s">
        <v>10385</v>
      </c>
    </row>
    <row r="1719" spans="1:1" x14ac:dyDescent="0.25">
      <c r="A1719" t="s">
        <v>10385</v>
      </c>
    </row>
    <row r="1720" spans="1:1" x14ac:dyDescent="0.25">
      <c r="A1720" t="s">
        <v>10385</v>
      </c>
    </row>
    <row r="1721" spans="1:1" x14ac:dyDescent="0.25">
      <c r="A1721" t="s">
        <v>10385</v>
      </c>
    </row>
    <row r="1722" spans="1:1" x14ac:dyDescent="0.25">
      <c r="A1722" t="s">
        <v>10385</v>
      </c>
    </row>
    <row r="1723" spans="1:1" x14ac:dyDescent="0.25">
      <c r="A1723" t="s">
        <v>10385</v>
      </c>
    </row>
    <row r="1724" spans="1:1" x14ac:dyDescent="0.25">
      <c r="A1724" t="s">
        <v>10385</v>
      </c>
    </row>
    <row r="1725" spans="1:1" x14ac:dyDescent="0.25">
      <c r="A1725" t="s">
        <v>10385</v>
      </c>
    </row>
    <row r="1726" spans="1:1" x14ac:dyDescent="0.25">
      <c r="A1726" t="s">
        <v>10385</v>
      </c>
    </row>
    <row r="1727" spans="1:1" x14ac:dyDescent="0.25">
      <c r="A1727" t="s">
        <v>10385</v>
      </c>
    </row>
    <row r="1728" spans="1:1" x14ac:dyDescent="0.25">
      <c r="A1728" t="s">
        <v>10385</v>
      </c>
    </row>
    <row r="1729" spans="1:1" x14ac:dyDescent="0.25">
      <c r="A1729" t="s">
        <v>10385</v>
      </c>
    </row>
    <row r="1730" spans="1:1" x14ac:dyDescent="0.25">
      <c r="A1730" t="s">
        <v>10385</v>
      </c>
    </row>
    <row r="1731" spans="1:1" x14ac:dyDescent="0.25">
      <c r="A1731" t="s">
        <v>10385</v>
      </c>
    </row>
    <row r="1732" spans="1:1" x14ac:dyDescent="0.25">
      <c r="A1732" t="s">
        <v>10385</v>
      </c>
    </row>
    <row r="1733" spans="1:1" x14ac:dyDescent="0.25">
      <c r="A1733" t="s">
        <v>10385</v>
      </c>
    </row>
    <row r="1734" spans="1:1" x14ac:dyDescent="0.25">
      <c r="A1734" t="s">
        <v>10385</v>
      </c>
    </row>
    <row r="1735" spans="1:1" x14ac:dyDescent="0.25">
      <c r="A1735" t="s">
        <v>10385</v>
      </c>
    </row>
    <row r="1736" spans="1:1" x14ac:dyDescent="0.25">
      <c r="A1736" t="s">
        <v>10385</v>
      </c>
    </row>
    <row r="1737" spans="1:1" x14ac:dyDescent="0.25">
      <c r="A1737" t="s">
        <v>10385</v>
      </c>
    </row>
    <row r="1738" spans="1:1" x14ac:dyDescent="0.25">
      <c r="A1738" t="s">
        <v>10385</v>
      </c>
    </row>
    <row r="1739" spans="1:1" x14ac:dyDescent="0.25">
      <c r="A1739" t="s">
        <v>10385</v>
      </c>
    </row>
    <row r="1740" spans="1:1" x14ac:dyDescent="0.25">
      <c r="A1740" t="s">
        <v>10385</v>
      </c>
    </row>
    <row r="1741" spans="1:1" x14ac:dyDescent="0.25">
      <c r="A1741" t="s">
        <v>10385</v>
      </c>
    </row>
    <row r="1742" spans="1:1" x14ac:dyDescent="0.25">
      <c r="A1742" t="s">
        <v>10385</v>
      </c>
    </row>
    <row r="1743" spans="1:1" x14ac:dyDescent="0.25">
      <c r="A1743" t="s">
        <v>10385</v>
      </c>
    </row>
    <row r="1744" spans="1:1" x14ac:dyDescent="0.25">
      <c r="A1744" t="s">
        <v>10385</v>
      </c>
    </row>
    <row r="1745" spans="1:1" x14ac:dyDescent="0.25">
      <c r="A1745" t="s">
        <v>10385</v>
      </c>
    </row>
    <row r="1746" spans="1:1" x14ac:dyDescent="0.25">
      <c r="A1746" t="s">
        <v>10385</v>
      </c>
    </row>
    <row r="1747" spans="1:1" x14ac:dyDescent="0.25">
      <c r="A1747" t="s">
        <v>10385</v>
      </c>
    </row>
    <row r="1748" spans="1:1" x14ac:dyDescent="0.25">
      <c r="A1748" t="s">
        <v>10385</v>
      </c>
    </row>
    <row r="1749" spans="1:1" x14ac:dyDescent="0.25">
      <c r="A1749" t="s">
        <v>10385</v>
      </c>
    </row>
    <row r="1750" spans="1:1" x14ac:dyDescent="0.25">
      <c r="A1750" t="s">
        <v>10385</v>
      </c>
    </row>
    <row r="1751" spans="1:1" x14ac:dyDescent="0.25">
      <c r="A1751" t="s">
        <v>10385</v>
      </c>
    </row>
    <row r="1752" spans="1:1" x14ac:dyDescent="0.25">
      <c r="A1752" t="s">
        <v>10385</v>
      </c>
    </row>
    <row r="1753" spans="1:1" x14ac:dyDescent="0.25">
      <c r="A1753" t="s">
        <v>10385</v>
      </c>
    </row>
    <row r="1754" spans="1:1" x14ac:dyDescent="0.25">
      <c r="A1754" t="s">
        <v>10385</v>
      </c>
    </row>
    <row r="1755" spans="1:1" x14ac:dyDescent="0.25">
      <c r="A1755" t="s">
        <v>10385</v>
      </c>
    </row>
    <row r="1756" spans="1:1" x14ac:dyDescent="0.25">
      <c r="A1756" t="s">
        <v>10385</v>
      </c>
    </row>
    <row r="1757" spans="1:1" x14ac:dyDescent="0.25">
      <c r="A1757" t="s">
        <v>10385</v>
      </c>
    </row>
    <row r="1758" spans="1:1" x14ac:dyDescent="0.25">
      <c r="A1758" t="s">
        <v>10385</v>
      </c>
    </row>
    <row r="1759" spans="1:1" x14ac:dyDescent="0.25">
      <c r="A1759" t="s">
        <v>10385</v>
      </c>
    </row>
    <row r="1760" spans="1:1" x14ac:dyDescent="0.25">
      <c r="A1760" t="s">
        <v>10385</v>
      </c>
    </row>
    <row r="1761" spans="1:1" x14ac:dyDescent="0.25">
      <c r="A1761" t="s">
        <v>10385</v>
      </c>
    </row>
    <row r="1762" spans="1:1" x14ac:dyDescent="0.25">
      <c r="A1762" t="s">
        <v>10385</v>
      </c>
    </row>
    <row r="1763" spans="1:1" x14ac:dyDescent="0.25">
      <c r="A1763" t="s">
        <v>10385</v>
      </c>
    </row>
    <row r="1764" spans="1:1" x14ac:dyDescent="0.25">
      <c r="A1764" t="s">
        <v>10385</v>
      </c>
    </row>
    <row r="1765" spans="1:1" x14ac:dyDescent="0.25">
      <c r="A1765" t="s">
        <v>10385</v>
      </c>
    </row>
    <row r="1766" spans="1:1" x14ac:dyDescent="0.25">
      <c r="A1766" t="s">
        <v>10385</v>
      </c>
    </row>
    <row r="1767" spans="1:1" x14ac:dyDescent="0.25">
      <c r="A1767" t="s">
        <v>10385</v>
      </c>
    </row>
    <row r="1768" spans="1:1" x14ac:dyDescent="0.25">
      <c r="A1768" t="s">
        <v>10385</v>
      </c>
    </row>
    <row r="1769" spans="1:1" x14ac:dyDescent="0.25">
      <c r="A1769" t="s">
        <v>10385</v>
      </c>
    </row>
    <row r="1770" spans="1:1" x14ac:dyDescent="0.25">
      <c r="A1770" t="s">
        <v>10385</v>
      </c>
    </row>
    <row r="1771" spans="1:1" x14ac:dyDescent="0.25">
      <c r="A1771" t="s">
        <v>10385</v>
      </c>
    </row>
    <row r="1772" spans="1:1" x14ac:dyDescent="0.25">
      <c r="A1772" t="s">
        <v>10385</v>
      </c>
    </row>
    <row r="1773" spans="1:1" x14ac:dyDescent="0.25">
      <c r="A1773" t="s">
        <v>10385</v>
      </c>
    </row>
    <row r="1774" spans="1:1" x14ac:dyDescent="0.25">
      <c r="A1774" t="s">
        <v>10385</v>
      </c>
    </row>
    <row r="1775" spans="1:1" x14ac:dyDescent="0.25">
      <c r="A1775" t="s">
        <v>10385</v>
      </c>
    </row>
    <row r="1776" spans="1:1" x14ac:dyDescent="0.25">
      <c r="A1776" t="s">
        <v>10385</v>
      </c>
    </row>
    <row r="1777" spans="1:1" x14ac:dyDescent="0.25">
      <c r="A1777" t="s">
        <v>10385</v>
      </c>
    </row>
    <row r="1778" spans="1:1" x14ac:dyDescent="0.25">
      <c r="A1778" t="s">
        <v>10385</v>
      </c>
    </row>
    <row r="1779" spans="1:1" x14ac:dyDescent="0.25">
      <c r="A1779" t="s">
        <v>10385</v>
      </c>
    </row>
    <row r="1780" spans="1:1" x14ac:dyDescent="0.25">
      <c r="A1780" t="s">
        <v>10385</v>
      </c>
    </row>
    <row r="1781" spans="1:1" x14ac:dyDescent="0.25">
      <c r="A1781" t="s">
        <v>10385</v>
      </c>
    </row>
    <row r="1782" spans="1:1" x14ac:dyDescent="0.25">
      <c r="A1782" t="s">
        <v>10385</v>
      </c>
    </row>
    <row r="1783" spans="1:1" x14ac:dyDescent="0.25">
      <c r="A1783" t="s">
        <v>10385</v>
      </c>
    </row>
    <row r="1784" spans="1:1" x14ac:dyDescent="0.25">
      <c r="A1784" t="s">
        <v>10385</v>
      </c>
    </row>
    <row r="1785" spans="1:1" x14ac:dyDescent="0.25">
      <c r="A1785" t="s">
        <v>10385</v>
      </c>
    </row>
    <row r="1786" spans="1:1" x14ac:dyDescent="0.25">
      <c r="A1786" t="s">
        <v>10385</v>
      </c>
    </row>
    <row r="1787" spans="1:1" x14ac:dyDescent="0.25">
      <c r="A1787" t="s">
        <v>10385</v>
      </c>
    </row>
    <row r="1788" spans="1:1" x14ac:dyDescent="0.25">
      <c r="A1788" t="s">
        <v>10385</v>
      </c>
    </row>
    <row r="1789" spans="1:1" x14ac:dyDescent="0.25">
      <c r="A1789" t="s">
        <v>10385</v>
      </c>
    </row>
    <row r="1790" spans="1:1" x14ac:dyDescent="0.25">
      <c r="A1790" t="s">
        <v>10385</v>
      </c>
    </row>
    <row r="1791" spans="1:1" x14ac:dyDescent="0.25">
      <c r="A1791" t="s">
        <v>10385</v>
      </c>
    </row>
    <row r="1792" spans="1:1" x14ac:dyDescent="0.25">
      <c r="A1792" t="s">
        <v>10385</v>
      </c>
    </row>
    <row r="1793" spans="1:1" x14ac:dyDescent="0.25">
      <c r="A1793" t="s">
        <v>10385</v>
      </c>
    </row>
    <row r="1794" spans="1:1" x14ac:dyDescent="0.25">
      <c r="A1794" t="s">
        <v>10385</v>
      </c>
    </row>
    <row r="1795" spans="1:1" x14ac:dyDescent="0.25">
      <c r="A1795" t="s">
        <v>10385</v>
      </c>
    </row>
    <row r="1796" spans="1:1" x14ac:dyDescent="0.25">
      <c r="A1796" t="s">
        <v>10385</v>
      </c>
    </row>
    <row r="1797" spans="1:1" x14ac:dyDescent="0.25">
      <c r="A1797" t="s">
        <v>10385</v>
      </c>
    </row>
    <row r="1798" spans="1:1" x14ac:dyDescent="0.25">
      <c r="A1798" t="s">
        <v>10385</v>
      </c>
    </row>
    <row r="1799" spans="1:1" x14ac:dyDescent="0.25">
      <c r="A1799" t="s">
        <v>10385</v>
      </c>
    </row>
    <row r="1800" spans="1:1" x14ac:dyDescent="0.25">
      <c r="A1800" t="s">
        <v>10385</v>
      </c>
    </row>
    <row r="1801" spans="1:1" x14ac:dyDescent="0.25">
      <c r="A1801" t="s">
        <v>10385</v>
      </c>
    </row>
    <row r="1802" spans="1:1" x14ac:dyDescent="0.25">
      <c r="A1802" t="s">
        <v>10385</v>
      </c>
    </row>
    <row r="1803" spans="1:1" x14ac:dyDescent="0.25">
      <c r="A1803" t="s">
        <v>10385</v>
      </c>
    </row>
    <row r="1804" spans="1:1" x14ac:dyDescent="0.25">
      <c r="A1804" t="s">
        <v>10385</v>
      </c>
    </row>
    <row r="1805" spans="1:1" x14ac:dyDescent="0.25">
      <c r="A1805" t="s">
        <v>10385</v>
      </c>
    </row>
    <row r="1806" spans="1:1" x14ac:dyDescent="0.25">
      <c r="A1806" t="s">
        <v>10385</v>
      </c>
    </row>
    <row r="1807" spans="1:1" x14ac:dyDescent="0.25">
      <c r="A1807" t="s">
        <v>10385</v>
      </c>
    </row>
    <row r="1808" spans="1:1" x14ac:dyDescent="0.25">
      <c r="A1808" t="s">
        <v>10385</v>
      </c>
    </row>
    <row r="1809" spans="1:1" x14ac:dyDescent="0.25">
      <c r="A1809" t="s">
        <v>10385</v>
      </c>
    </row>
    <row r="1810" spans="1:1" x14ac:dyDescent="0.25">
      <c r="A1810" t="s">
        <v>10385</v>
      </c>
    </row>
    <row r="1811" spans="1:1" x14ac:dyDescent="0.25">
      <c r="A1811" t="s">
        <v>10385</v>
      </c>
    </row>
    <row r="1812" spans="1:1" x14ac:dyDescent="0.25">
      <c r="A1812" t="s">
        <v>10385</v>
      </c>
    </row>
    <row r="1813" spans="1:1" x14ac:dyDescent="0.25">
      <c r="A1813" t="s">
        <v>10385</v>
      </c>
    </row>
    <row r="1814" spans="1:1" x14ac:dyDescent="0.25">
      <c r="A1814" t="s">
        <v>10385</v>
      </c>
    </row>
    <row r="1815" spans="1:1" x14ac:dyDescent="0.25">
      <c r="A1815" t="s">
        <v>10385</v>
      </c>
    </row>
    <row r="1816" spans="1:1" x14ac:dyDescent="0.25">
      <c r="A1816" t="s">
        <v>10385</v>
      </c>
    </row>
    <row r="1817" spans="1:1" x14ac:dyDescent="0.25">
      <c r="A1817" t="s">
        <v>10385</v>
      </c>
    </row>
    <row r="1818" spans="1:1" x14ac:dyDescent="0.25">
      <c r="A1818" t="s">
        <v>10385</v>
      </c>
    </row>
    <row r="1819" spans="1:1" x14ac:dyDescent="0.25">
      <c r="A1819" t="s">
        <v>10385</v>
      </c>
    </row>
    <row r="1820" spans="1:1" x14ac:dyDescent="0.25">
      <c r="A1820" t="s">
        <v>10385</v>
      </c>
    </row>
    <row r="1821" spans="1:1" x14ac:dyDescent="0.25">
      <c r="A1821" t="s">
        <v>10385</v>
      </c>
    </row>
    <row r="1822" spans="1:1" x14ac:dyDescent="0.25">
      <c r="A1822" t="s">
        <v>10385</v>
      </c>
    </row>
    <row r="1823" spans="1:1" x14ac:dyDescent="0.25">
      <c r="A1823" t="s">
        <v>10385</v>
      </c>
    </row>
    <row r="1824" spans="1:1" x14ac:dyDescent="0.25">
      <c r="A1824" t="s">
        <v>10385</v>
      </c>
    </row>
    <row r="1825" spans="1:1" x14ac:dyDescent="0.25">
      <c r="A1825" t="s">
        <v>10385</v>
      </c>
    </row>
    <row r="1826" spans="1:1" x14ac:dyDescent="0.25">
      <c r="A1826" t="s">
        <v>10385</v>
      </c>
    </row>
    <row r="1827" spans="1:1" x14ac:dyDescent="0.25">
      <c r="A1827" t="s">
        <v>10385</v>
      </c>
    </row>
    <row r="1828" spans="1:1" x14ac:dyDescent="0.25">
      <c r="A1828" t="s">
        <v>10385</v>
      </c>
    </row>
    <row r="1829" spans="1:1" x14ac:dyDescent="0.25">
      <c r="A1829" t="s">
        <v>10385</v>
      </c>
    </row>
    <row r="1830" spans="1:1" x14ac:dyDescent="0.25">
      <c r="A1830" t="s">
        <v>10385</v>
      </c>
    </row>
    <row r="1831" spans="1:1" x14ac:dyDescent="0.25">
      <c r="A1831" t="s">
        <v>10385</v>
      </c>
    </row>
    <row r="1832" spans="1:1" x14ac:dyDescent="0.25">
      <c r="A1832" t="s">
        <v>10385</v>
      </c>
    </row>
    <row r="1833" spans="1:1" x14ac:dyDescent="0.25">
      <c r="A1833" t="s">
        <v>10385</v>
      </c>
    </row>
    <row r="1834" spans="1:1" x14ac:dyDescent="0.25">
      <c r="A1834" t="s">
        <v>10385</v>
      </c>
    </row>
    <row r="1835" spans="1:1" x14ac:dyDescent="0.25">
      <c r="A1835" t="s">
        <v>10385</v>
      </c>
    </row>
    <row r="1836" spans="1:1" x14ac:dyDescent="0.25">
      <c r="A1836" t="s">
        <v>10385</v>
      </c>
    </row>
    <row r="1837" spans="1:1" x14ac:dyDescent="0.25">
      <c r="A1837" t="s">
        <v>10385</v>
      </c>
    </row>
    <row r="1838" spans="1:1" x14ac:dyDescent="0.25">
      <c r="A1838" t="s">
        <v>10385</v>
      </c>
    </row>
    <row r="1839" spans="1:1" x14ac:dyDescent="0.25">
      <c r="A1839" t="s">
        <v>10385</v>
      </c>
    </row>
    <row r="1840" spans="1:1" x14ac:dyDescent="0.25">
      <c r="A1840" t="s">
        <v>10385</v>
      </c>
    </row>
    <row r="1841" spans="1:1" x14ac:dyDescent="0.25">
      <c r="A1841" t="s">
        <v>10385</v>
      </c>
    </row>
    <row r="1842" spans="1:1" x14ac:dyDescent="0.25">
      <c r="A1842" t="s">
        <v>10385</v>
      </c>
    </row>
    <row r="1843" spans="1:1" x14ac:dyDescent="0.25">
      <c r="A1843" t="s">
        <v>10385</v>
      </c>
    </row>
    <row r="1844" spans="1:1" x14ac:dyDescent="0.25">
      <c r="A1844" t="s">
        <v>10385</v>
      </c>
    </row>
    <row r="1845" spans="1:1" x14ac:dyDescent="0.25">
      <c r="A1845" t="s">
        <v>10385</v>
      </c>
    </row>
    <row r="1846" spans="1:1" x14ac:dyDescent="0.25">
      <c r="A1846" t="s">
        <v>10385</v>
      </c>
    </row>
    <row r="1847" spans="1:1" x14ac:dyDescent="0.25">
      <c r="A1847" t="s">
        <v>10385</v>
      </c>
    </row>
    <row r="1848" spans="1:1" x14ac:dyDescent="0.25">
      <c r="A1848" t="s">
        <v>10385</v>
      </c>
    </row>
    <row r="1849" spans="1:1" x14ac:dyDescent="0.25">
      <c r="A1849" t="s">
        <v>10385</v>
      </c>
    </row>
    <row r="1850" spans="1:1" x14ac:dyDescent="0.25">
      <c r="A1850" t="s">
        <v>10385</v>
      </c>
    </row>
    <row r="1851" spans="1:1" x14ac:dyDescent="0.25">
      <c r="A1851" t="s">
        <v>10385</v>
      </c>
    </row>
    <row r="1852" spans="1:1" x14ac:dyDescent="0.25">
      <c r="A1852" t="s">
        <v>10385</v>
      </c>
    </row>
    <row r="1853" spans="1:1" x14ac:dyDescent="0.25">
      <c r="A1853" t="s">
        <v>10385</v>
      </c>
    </row>
    <row r="1854" spans="1:1" x14ac:dyDescent="0.25">
      <c r="A1854" t="s">
        <v>10385</v>
      </c>
    </row>
    <row r="1855" spans="1:1" x14ac:dyDescent="0.25">
      <c r="A1855" t="s">
        <v>10385</v>
      </c>
    </row>
    <row r="1856" spans="1:1" x14ac:dyDescent="0.25">
      <c r="A1856" t="s">
        <v>10385</v>
      </c>
    </row>
    <row r="1857" spans="1:1" x14ac:dyDescent="0.25">
      <c r="A1857" t="s">
        <v>10385</v>
      </c>
    </row>
    <row r="1858" spans="1:1" x14ac:dyDescent="0.25">
      <c r="A1858" t="s">
        <v>10385</v>
      </c>
    </row>
    <row r="1859" spans="1:1" x14ac:dyDescent="0.25">
      <c r="A1859" t="s">
        <v>10385</v>
      </c>
    </row>
    <row r="1860" spans="1:1" x14ac:dyDescent="0.25">
      <c r="A1860" t="s">
        <v>10385</v>
      </c>
    </row>
    <row r="1861" spans="1:1" x14ac:dyDescent="0.25">
      <c r="A1861" t="s">
        <v>10385</v>
      </c>
    </row>
    <row r="1862" spans="1:1" x14ac:dyDescent="0.25">
      <c r="A1862" t="s">
        <v>10385</v>
      </c>
    </row>
    <row r="1863" spans="1:1" x14ac:dyDescent="0.25">
      <c r="A1863" t="s">
        <v>10385</v>
      </c>
    </row>
    <row r="1864" spans="1:1" x14ac:dyDescent="0.25">
      <c r="A1864" t="s">
        <v>10385</v>
      </c>
    </row>
    <row r="1865" spans="1:1" x14ac:dyDescent="0.25">
      <c r="A1865" t="s">
        <v>10385</v>
      </c>
    </row>
    <row r="1866" spans="1:1" x14ac:dyDescent="0.25">
      <c r="A1866" t="s">
        <v>10385</v>
      </c>
    </row>
    <row r="1867" spans="1:1" x14ac:dyDescent="0.25">
      <c r="A1867" t="s">
        <v>10385</v>
      </c>
    </row>
    <row r="1868" spans="1:1" x14ac:dyDescent="0.25">
      <c r="A1868" t="s">
        <v>10385</v>
      </c>
    </row>
    <row r="1869" spans="1:1" x14ac:dyDescent="0.25">
      <c r="A1869" t="s">
        <v>10385</v>
      </c>
    </row>
    <row r="1870" spans="1:1" x14ac:dyDescent="0.25">
      <c r="A1870" t="s">
        <v>10385</v>
      </c>
    </row>
    <row r="1871" spans="1:1" x14ac:dyDescent="0.25">
      <c r="A1871" t="s">
        <v>10385</v>
      </c>
    </row>
    <row r="1872" spans="1:1" x14ac:dyDescent="0.25">
      <c r="A1872" t="s">
        <v>10385</v>
      </c>
    </row>
    <row r="1873" spans="1:1" x14ac:dyDescent="0.25">
      <c r="A1873" t="s">
        <v>10385</v>
      </c>
    </row>
    <row r="1874" spans="1:1" x14ac:dyDescent="0.25">
      <c r="A1874" t="s">
        <v>10385</v>
      </c>
    </row>
    <row r="1875" spans="1:1" x14ac:dyDescent="0.25">
      <c r="A1875" t="s">
        <v>10385</v>
      </c>
    </row>
    <row r="1876" spans="1:1" x14ac:dyDescent="0.25">
      <c r="A1876" t="s">
        <v>10385</v>
      </c>
    </row>
    <row r="1877" spans="1:1" x14ac:dyDescent="0.25">
      <c r="A1877" t="s">
        <v>10385</v>
      </c>
    </row>
    <row r="1878" spans="1:1" x14ac:dyDescent="0.25">
      <c r="A1878" t="s">
        <v>10385</v>
      </c>
    </row>
    <row r="1879" spans="1:1" x14ac:dyDescent="0.25">
      <c r="A1879" t="s">
        <v>10385</v>
      </c>
    </row>
    <row r="1880" spans="1:1" x14ac:dyDescent="0.25">
      <c r="A1880" t="s">
        <v>10385</v>
      </c>
    </row>
    <row r="1881" spans="1:1" x14ac:dyDescent="0.25">
      <c r="A1881" t="s">
        <v>10385</v>
      </c>
    </row>
    <row r="1882" spans="1:1" x14ac:dyDescent="0.25">
      <c r="A1882" t="s">
        <v>10385</v>
      </c>
    </row>
    <row r="1883" spans="1:1" x14ac:dyDescent="0.25">
      <c r="A1883" t="s">
        <v>10385</v>
      </c>
    </row>
    <row r="1884" spans="1:1" x14ac:dyDescent="0.25">
      <c r="A1884" t="s">
        <v>10385</v>
      </c>
    </row>
    <row r="1885" spans="1:1" x14ac:dyDescent="0.25">
      <c r="A1885" t="s">
        <v>10385</v>
      </c>
    </row>
    <row r="1886" spans="1:1" x14ac:dyDescent="0.25">
      <c r="A1886" t="s">
        <v>10385</v>
      </c>
    </row>
    <row r="1887" spans="1:1" x14ac:dyDescent="0.25">
      <c r="A1887" t="s">
        <v>10385</v>
      </c>
    </row>
    <row r="1888" spans="1:1" x14ac:dyDescent="0.25">
      <c r="A1888" t="s">
        <v>10385</v>
      </c>
    </row>
    <row r="1889" spans="1:1" x14ac:dyDescent="0.25">
      <c r="A1889" t="s">
        <v>10385</v>
      </c>
    </row>
    <row r="1890" spans="1:1" x14ac:dyDescent="0.25">
      <c r="A1890" t="s">
        <v>10385</v>
      </c>
    </row>
    <row r="1891" spans="1:1" x14ac:dyDescent="0.25">
      <c r="A1891" t="s">
        <v>10385</v>
      </c>
    </row>
    <row r="1892" spans="1:1" x14ac:dyDescent="0.25">
      <c r="A1892" t="s">
        <v>10385</v>
      </c>
    </row>
    <row r="1893" spans="1:1" x14ac:dyDescent="0.25">
      <c r="A1893" t="s">
        <v>10385</v>
      </c>
    </row>
    <row r="1894" spans="1:1" x14ac:dyDescent="0.25">
      <c r="A1894" t="s">
        <v>10385</v>
      </c>
    </row>
    <row r="1895" spans="1:1" x14ac:dyDescent="0.25">
      <c r="A1895" t="s">
        <v>10385</v>
      </c>
    </row>
    <row r="1896" spans="1:1" x14ac:dyDescent="0.25">
      <c r="A1896" t="s">
        <v>10385</v>
      </c>
    </row>
    <row r="1897" spans="1:1" x14ac:dyDescent="0.25">
      <c r="A1897" t="s">
        <v>10385</v>
      </c>
    </row>
    <row r="1898" spans="1:1" x14ac:dyDescent="0.25">
      <c r="A1898" t="s">
        <v>10385</v>
      </c>
    </row>
    <row r="1899" spans="1:1" x14ac:dyDescent="0.25">
      <c r="A1899" t="s">
        <v>10385</v>
      </c>
    </row>
    <row r="1900" spans="1:1" x14ac:dyDescent="0.25">
      <c r="A1900" t="s">
        <v>10385</v>
      </c>
    </row>
    <row r="1901" spans="1:1" x14ac:dyDescent="0.25">
      <c r="A1901" t="s">
        <v>10385</v>
      </c>
    </row>
    <row r="1902" spans="1:1" x14ac:dyDescent="0.25">
      <c r="A1902" t="s">
        <v>10385</v>
      </c>
    </row>
    <row r="1903" spans="1:1" x14ac:dyDescent="0.25">
      <c r="A1903" t="s">
        <v>10385</v>
      </c>
    </row>
    <row r="1904" spans="1:1" x14ac:dyDescent="0.25">
      <c r="A1904" t="s">
        <v>10385</v>
      </c>
    </row>
    <row r="1905" spans="1:1" x14ac:dyDescent="0.25">
      <c r="A1905" t="s">
        <v>10385</v>
      </c>
    </row>
    <row r="1906" spans="1:1" x14ac:dyDescent="0.25">
      <c r="A1906" t="s">
        <v>10385</v>
      </c>
    </row>
    <row r="1907" spans="1:1" x14ac:dyDescent="0.25">
      <c r="A1907" t="s">
        <v>10385</v>
      </c>
    </row>
    <row r="1908" spans="1:1" x14ac:dyDescent="0.25">
      <c r="A1908" t="s">
        <v>10385</v>
      </c>
    </row>
    <row r="1909" spans="1:1" x14ac:dyDescent="0.25">
      <c r="A1909" t="s">
        <v>10385</v>
      </c>
    </row>
    <row r="1910" spans="1:1" x14ac:dyDescent="0.25">
      <c r="A1910" t="s">
        <v>10385</v>
      </c>
    </row>
    <row r="1911" spans="1:1" x14ac:dyDescent="0.25">
      <c r="A1911" t="s">
        <v>10385</v>
      </c>
    </row>
    <row r="1912" spans="1:1" x14ac:dyDescent="0.25">
      <c r="A1912" t="s">
        <v>10385</v>
      </c>
    </row>
    <row r="1913" spans="1:1" x14ac:dyDescent="0.25">
      <c r="A1913" t="s">
        <v>10385</v>
      </c>
    </row>
    <row r="1914" spans="1:1" x14ac:dyDescent="0.25">
      <c r="A1914" t="s">
        <v>10385</v>
      </c>
    </row>
    <row r="1915" spans="1:1" x14ac:dyDescent="0.25">
      <c r="A1915" t="s">
        <v>10385</v>
      </c>
    </row>
    <row r="1916" spans="1:1" x14ac:dyDescent="0.25">
      <c r="A1916" t="s">
        <v>10385</v>
      </c>
    </row>
    <row r="1917" spans="1:1" x14ac:dyDescent="0.25">
      <c r="A1917" t="s">
        <v>10385</v>
      </c>
    </row>
    <row r="1918" spans="1:1" x14ac:dyDescent="0.25">
      <c r="A1918" t="s">
        <v>10385</v>
      </c>
    </row>
    <row r="1919" spans="1:1" x14ac:dyDescent="0.25">
      <c r="A1919" t="s">
        <v>10385</v>
      </c>
    </row>
    <row r="1920" spans="1:1" x14ac:dyDescent="0.25">
      <c r="A1920" t="s">
        <v>10385</v>
      </c>
    </row>
    <row r="1921" spans="1:1" x14ac:dyDescent="0.25">
      <c r="A1921" t="s">
        <v>10385</v>
      </c>
    </row>
    <row r="1922" spans="1:1" x14ac:dyDescent="0.25">
      <c r="A1922" t="s">
        <v>10385</v>
      </c>
    </row>
    <row r="1923" spans="1:1" x14ac:dyDescent="0.25">
      <c r="A1923" t="s">
        <v>10385</v>
      </c>
    </row>
    <row r="1924" spans="1:1" x14ac:dyDescent="0.25">
      <c r="A1924" t="s">
        <v>10385</v>
      </c>
    </row>
    <row r="1925" spans="1:1" x14ac:dyDescent="0.25">
      <c r="A1925" t="s">
        <v>10385</v>
      </c>
    </row>
    <row r="1926" spans="1:1" x14ac:dyDescent="0.25">
      <c r="A1926" t="s">
        <v>10385</v>
      </c>
    </row>
    <row r="1927" spans="1:1" x14ac:dyDescent="0.25">
      <c r="A1927" t="s">
        <v>10385</v>
      </c>
    </row>
    <row r="1928" spans="1:1" x14ac:dyDescent="0.25">
      <c r="A1928" t="s">
        <v>10385</v>
      </c>
    </row>
    <row r="1929" spans="1:1" x14ac:dyDescent="0.25">
      <c r="A1929" t="s">
        <v>10385</v>
      </c>
    </row>
    <row r="1930" spans="1:1" x14ac:dyDescent="0.25">
      <c r="A1930" t="s">
        <v>10385</v>
      </c>
    </row>
    <row r="1931" spans="1:1" x14ac:dyDescent="0.25">
      <c r="A1931" t="s">
        <v>10385</v>
      </c>
    </row>
    <row r="1932" spans="1:1" x14ac:dyDescent="0.25">
      <c r="A1932" t="s">
        <v>10385</v>
      </c>
    </row>
    <row r="1933" spans="1:1" x14ac:dyDescent="0.25">
      <c r="A1933" t="s">
        <v>10385</v>
      </c>
    </row>
    <row r="1934" spans="1:1" x14ac:dyDescent="0.25">
      <c r="A1934" t="s">
        <v>10385</v>
      </c>
    </row>
    <row r="1935" spans="1:1" x14ac:dyDescent="0.25">
      <c r="A1935" t="s">
        <v>10385</v>
      </c>
    </row>
    <row r="1936" spans="1:1" x14ac:dyDescent="0.25">
      <c r="A1936" t="s">
        <v>10385</v>
      </c>
    </row>
    <row r="1937" spans="1:1" x14ac:dyDescent="0.25">
      <c r="A1937" t="s">
        <v>10385</v>
      </c>
    </row>
    <row r="1938" spans="1:1" x14ac:dyDescent="0.25">
      <c r="A1938" t="s">
        <v>10385</v>
      </c>
    </row>
    <row r="1939" spans="1:1" x14ac:dyDescent="0.25">
      <c r="A1939" t="s">
        <v>10385</v>
      </c>
    </row>
    <row r="1940" spans="1:1" x14ac:dyDescent="0.25">
      <c r="A1940" t="s">
        <v>10385</v>
      </c>
    </row>
    <row r="1941" spans="1:1" x14ac:dyDescent="0.25">
      <c r="A1941" t="s">
        <v>10385</v>
      </c>
    </row>
    <row r="1942" spans="1:1" x14ac:dyDescent="0.25">
      <c r="A1942" t="s">
        <v>10385</v>
      </c>
    </row>
    <row r="1943" spans="1:1" x14ac:dyDescent="0.25">
      <c r="A1943" t="s">
        <v>10385</v>
      </c>
    </row>
    <row r="1944" spans="1:1" x14ac:dyDescent="0.25">
      <c r="A1944" t="s">
        <v>10385</v>
      </c>
    </row>
    <row r="1945" spans="1:1" x14ac:dyDescent="0.25">
      <c r="A1945" t="s">
        <v>10385</v>
      </c>
    </row>
    <row r="1946" spans="1:1" x14ac:dyDescent="0.25">
      <c r="A1946" t="s">
        <v>10385</v>
      </c>
    </row>
    <row r="1947" spans="1:1" x14ac:dyDescent="0.25">
      <c r="A1947" t="s">
        <v>10385</v>
      </c>
    </row>
    <row r="1948" spans="1:1" x14ac:dyDescent="0.25">
      <c r="A1948" t="s">
        <v>10385</v>
      </c>
    </row>
    <row r="1949" spans="1:1" x14ac:dyDescent="0.25">
      <c r="A1949" t="s">
        <v>10385</v>
      </c>
    </row>
    <row r="1950" spans="1:1" x14ac:dyDescent="0.25">
      <c r="A1950" t="s">
        <v>10385</v>
      </c>
    </row>
    <row r="1951" spans="1:1" x14ac:dyDescent="0.25">
      <c r="A1951" t="s">
        <v>10385</v>
      </c>
    </row>
    <row r="1952" spans="1:1" x14ac:dyDescent="0.25">
      <c r="A1952" t="s">
        <v>10385</v>
      </c>
    </row>
    <row r="1953" spans="1:1" x14ac:dyDescent="0.25">
      <c r="A1953" t="s">
        <v>10385</v>
      </c>
    </row>
    <row r="1954" spans="1:1" x14ac:dyDescent="0.25">
      <c r="A1954" t="s">
        <v>10385</v>
      </c>
    </row>
    <row r="1955" spans="1:1" x14ac:dyDescent="0.25">
      <c r="A1955" t="s">
        <v>10385</v>
      </c>
    </row>
    <row r="1956" spans="1:1" x14ac:dyDescent="0.25">
      <c r="A1956" t="s">
        <v>10385</v>
      </c>
    </row>
    <row r="1957" spans="1:1" x14ac:dyDescent="0.25">
      <c r="A1957" t="s">
        <v>10385</v>
      </c>
    </row>
    <row r="1958" spans="1:1" x14ac:dyDescent="0.25">
      <c r="A1958" t="s">
        <v>10385</v>
      </c>
    </row>
    <row r="1959" spans="1:1" x14ac:dyDescent="0.25">
      <c r="A1959" t="s">
        <v>10385</v>
      </c>
    </row>
    <row r="1960" spans="1:1" x14ac:dyDescent="0.25">
      <c r="A1960" t="s">
        <v>10385</v>
      </c>
    </row>
    <row r="1961" spans="1:1" x14ac:dyDescent="0.25">
      <c r="A1961" t="s">
        <v>10385</v>
      </c>
    </row>
    <row r="1962" spans="1:1" x14ac:dyDescent="0.25">
      <c r="A1962" t="s">
        <v>10385</v>
      </c>
    </row>
    <row r="1963" spans="1:1" x14ac:dyDescent="0.25">
      <c r="A1963" t="s">
        <v>10385</v>
      </c>
    </row>
    <row r="1964" spans="1:1" x14ac:dyDescent="0.25">
      <c r="A1964" t="s">
        <v>10385</v>
      </c>
    </row>
    <row r="1965" spans="1:1" x14ac:dyDescent="0.25">
      <c r="A1965" t="s">
        <v>10385</v>
      </c>
    </row>
    <row r="1966" spans="1:1" x14ac:dyDescent="0.25">
      <c r="A1966" t="s">
        <v>10385</v>
      </c>
    </row>
    <row r="1967" spans="1:1" x14ac:dyDescent="0.25">
      <c r="A1967" t="s">
        <v>10385</v>
      </c>
    </row>
    <row r="1968" spans="1:1" x14ac:dyDescent="0.25">
      <c r="A1968" t="s">
        <v>10385</v>
      </c>
    </row>
    <row r="1969" spans="1:1" x14ac:dyDescent="0.25">
      <c r="A1969" t="s">
        <v>10385</v>
      </c>
    </row>
    <row r="1970" spans="1:1" x14ac:dyDescent="0.25">
      <c r="A1970" t="s">
        <v>10385</v>
      </c>
    </row>
    <row r="1971" spans="1:1" x14ac:dyDescent="0.25">
      <c r="A1971" t="s">
        <v>10385</v>
      </c>
    </row>
    <row r="1972" spans="1:1" x14ac:dyDescent="0.25">
      <c r="A1972" t="s">
        <v>10385</v>
      </c>
    </row>
    <row r="1973" spans="1:1" x14ac:dyDescent="0.25">
      <c r="A1973" t="s">
        <v>10385</v>
      </c>
    </row>
    <row r="1974" spans="1:1" x14ac:dyDescent="0.25">
      <c r="A1974" t="s">
        <v>10385</v>
      </c>
    </row>
    <row r="1975" spans="1:1" x14ac:dyDescent="0.25">
      <c r="A1975" t="s">
        <v>10385</v>
      </c>
    </row>
    <row r="1976" spans="1:1" x14ac:dyDescent="0.25">
      <c r="A1976" t="s">
        <v>10385</v>
      </c>
    </row>
    <row r="1977" spans="1:1" x14ac:dyDescent="0.25">
      <c r="A1977" t="s">
        <v>10385</v>
      </c>
    </row>
    <row r="1978" spans="1:1" x14ac:dyDescent="0.25">
      <c r="A1978" t="s">
        <v>10385</v>
      </c>
    </row>
    <row r="1979" spans="1:1" x14ac:dyDescent="0.25">
      <c r="A1979" t="s">
        <v>10385</v>
      </c>
    </row>
    <row r="1980" spans="1:1" x14ac:dyDescent="0.25">
      <c r="A1980" t="s">
        <v>10385</v>
      </c>
    </row>
    <row r="1981" spans="1:1" x14ac:dyDescent="0.25">
      <c r="A1981" t="s">
        <v>10385</v>
      </c>
    </row>
    <row r="1982" spans="1:1" x14ac:dyDescent="0.25">
      <c r="A1982" t="s">
        <v>10385</v>
      </c>
    </row>
    <row r="1983" spans="1:1" x14ac:dyDescent="0.25">
      <c r="A1983" t="s">
        <v>10385</v>
      </c>
    </row>
    <row r="1984" spans="1:1" x14ac:dyDescent="0.25">
      <c r="A1984" t="s">
        <v>10385</v>
      </c>
    </row>
    <row r="1985" spans="1:1" x14ac:dyDescent="0.25">
      <c r="A1985" t="s">
        <v>10385</v>
      </c>
    </row>
    <row r="1986" spans="1:1" x14ac:dyDescent="0.25">
      <c r="A1986" t="s">
        <v>10385</v>
      </c>
    </row>
    <row r="1987" spans="1:1" x14ac:dyDescent="0.25">
      <c r="A1987" t="s">
        <v>10385</v>
      </c>
    </row>
    <row r="1988" spans="1:1" x14ac:dyDescent="0.25">
      <c r="A1988" t="s">
        <v>10385</v>
      </c>
    </row>
    <row r="1989" spans="1:1" x14ac:dyDescent="0.25">
      <c r="A1989" t="s">
        <v>10385</v>
      </c>
    </row>
    <row r="1990" spans="1:1" x14ac:dyDescent="0.25">
      <c r="A1990" t="s">
        <v>10385</v>
      </c>
    </row>
    <row r="1991" spans="1:1" x14ac:dyDescent="0.25">
      <c r="A1991" t="s">
        <v>10385</v>
      </c>
    </row>
    <row r="1992" spans="1:1" x14ac:dyDescent="0.25">
      <c r="A1992" t="s">
        <v>10385</v>
      </c>
    </row>
    <row r="1993" spans="1:1" x14ac:dyDescent="0.25">
      <c r="A1993" t="s">
        <v>10385</v>
      </c>
    </row>
    <row r="1994" spans="1:1" x14ac:dyDescent="0.25">
      <c r="A1994" t="s">
        <v>10385</v>
      </c>
    </row>
    <row r="1995" spans="1:1" x14ac:dyDescent="0.25">
      <c r="A1995" t="s">
        <v>10385</v>
      </c>
    </row>
    <row r="1996" spans="1:1" x14ac:dyDescent="0.25">
      <c r="A1996" t="s">
        <v>10385</v>
      </c>
    </row>
    <row r="1997" spans="1:1" x14ac:dyDescent="0.25">
      <c r="A1997" t="s">
        <v>10385</v>
      </c>
    </row>
    <row r="1998" spans="1:1" x14ac:dyDescent="0.25">
      <c r="A1998" t="s">
        <v>10385</v>
      </c>
    </row>
    <row r="1999" spans="1:1" x14ac:dyDescent="0.25">
      <c r="A1999" t="s">
        <v>10385</v>
      </c>
    </row>
    <row r="2000" spans="1:1" x14ac:dyDescent="0.25">
      <c r="A2000" t="s">
        <v>10385</v>
      </c>
    </row>
    <row r="2001" spans="1:1" x14ac:dyDescent="0.25">
      <c r="A2001" t="s">
        <v>10385</v>
      </c>
    </row>
    <row r="2002" spans="1:1" x14ac:dyDescent="0.25">
      <c r="A2002" t="s">
        <v>10385</v>
      </c>
    </row>
    <row r="2003" spans="1:1" x14ac:dyDescent="0.25">
      <c r="A2003" t="s">
        <v>10385</v>
      </c>
    </row>
    <row r="2004" spans="1:1" x14ac:dyDescent="0.25">
      <c r="A2004" t="s">
        <v>10385</v>
      </c>
    </row>
    <row r="2005" spans="1:1" x14ac:dyDescent="0.25">
      <c r="A2005" t="s">
        <v>10385</v>
      </c>
    </row>
    <row r="2006" spans="1:1" x14ac:dyDescent="0.25">
      <c r="A2006" t="s">
        <v>10385</v>
      </c>
    </row>
    <row r="2007" spans="1:1" x14ac:dyDescent="0.25">
      <c r="A2007" t="s">
        <v>10385</v>
      </c>
    </row>
    <row r="2008" spans="1:1" x14ac:dyDescent="0.25">
      <c r="A2008" t="s">
        <v>10385</v>
      </c>
    </row>
    <row r="2009" spans="1:1" x14ac:dyDescent="0.25">
      <c r="A2009" t="s">
        <v>10385</v>
      </c>
    </row>
    <row r="2010" spans="1:1" x14ac:dyDescent="0.25">
      <c r="A2010" t="s">
        <v>10385</v>
      </c>
    </row>
    <row r="2011" spans="1:1" x14ac:dyDescent="0.25">
      <c r="A2011" t="s">
        <v>10385</v>
      </c>
    </row>
    <row r="2012" spans="1:1" x14ac:dyDescent="0.25">
      <c r="A2012" t="s">
        <v>10385</v>
      </c>
    </row>
    <row r="2013" spans="1:1" x14ac:dyDescent="0.25">
      <c r="A2013" t="s">
        <v>10385</v>
      </c>
    </row>
    <row r="2014" spans="1:1" x14ac:dyDescent="0.25">
      <c r="A2014" t="s">
        <v>10385</v>
      </c>
    </row>
    <row r="2015" spans="1:1" x14ac:dyDescent="0.25">
      <c r="A2015" t="s">
        <v>10385</v>
      </c>
    </row>
    <row r="2016" spans="1:1" x14ac:dyDescent="0.25">
      <c r="A2016" t="s">
        <v>10385</v>
      </c>
    </row>
    <row r="2017" spans="1:1" x14ac:dyDescent="0.25">
      <c r="A2017" t="s">
        <v>10385</v>
      </c>
    </row>
    <row r="2018" spans="1:1" x14ac:dyDescent="0.25">
      <c r="A2018" t="s">
        <v>10385</v>
      </c>
    </row>
    <row r="2019" spans="1:1" x14ac:dyDescent="0.25">
      <c r="A2019" t="s">
        <v>10385</v>
      </c>
    </row>
    <row r="2020" spans="1:1" x14ac:dyDescent="0.25">
      <c r="A2020" t="s">
        <v>10385</v>
      </c>
    </row>
    <row r="2021" spans="1:1" x14ac:dyDescent="0.25">
      <c r="A2021" t="s">
        <v>10385</v>
      </c>
    </row>
    <row r="2022" spans="1:1" x14ac:dyDescent="0.25">
      <c r="A2022" t="s">
        <v>10385</v>
      </c>
    </row>
    <row r="2023" spans="1:1" x14ac:dyDescent="0.25">
      <c r="A2023" t="s">
        <v>10385</v>
      </c>
    </row>
    <row r="2024" spans="1:1" x14ac:dyDescent="0.25">
      <c r="A2024" t="s">
        <v>10385</v>
      </c>
    </row>
    <row r="2025" spans="1:1" x14ac:dyDescent="0.25">
      <c r="A2025" t="s">
        <v>10385</v>
      </c>
    </row>
    <row r="2026" spans="1:1" x14ac:dyDescent="0.25">
      <c r="A2026" t="s">
        <v>10385</v>
      </c>
    </row>
    <row r="2027" spans="1:1" x14ac:dyDescent="0.25">
      <c r="A2027" t="s">
        <v>10385</v>
      </c>
    </row>
    <row r="2028" spans="1:1" x14ac:dyDescent="0.25">
      <c r="A2028" t="s">
        <v>10385</v>
      </c>
    </row>
    <row r="2029" spans="1:1" x14ac:dyDescent="0.25">
      <c r="A2029" t="s">
        <v>10385</v>
      </c>
    </row>
    <row r="2030" spans="1:1" x14ac:dyDescent="0.25">
      <c r="A2030" t="s">
        <v>10385</v>
      </c>
    </row>
    <row r="2031" spans="1:1" x14ac:dyDescent="0.25">
      <c r="A2031" t="s">
        <v>10385</v>
      </c>
    </row>
    <row r="2032" spans="1:1" x14ac:dyDescent="0.25">
      <c r="A2032" t="s">
        <v>10385</v>
      </c>
    </row>
    <row r="2033" spans="1:1" x14ac:dyDescent="0.25">
      <c r="A2033" t="s">
        <v>10385</v>
      </c>
    </row>
    <row r="2034" spans="1:1" x14ac:dyDescent="0.25">
      <c r="A2034" t="s">
        <v>10385</v>
      </c>
    </row>
    <row r="2035" spans="1:1" x14ac:dyDescent="0.25">
      <c r="A2035" t="s">
        <v>10385</v>
      </c>
    </row>
    <row r="2036" spans="1:1" x14ac:dyDescent="0.25">
      <c r="A2036" t="s">
        <v>10385</v>
      </c>
    </row>
    <row r="2037" spans="1:1" x14ac:dyDescent="0.25">
      <c r="A2037" t="s">
        <v>10385</v>
      </c>
    </row>
    <row r="2038" spans="1:1" x14ac:dyDescent="0.25">
      <c r="A2038" t="s">
        <v>10385</v>
      </c>
    </row>
    <row r="2039" spans="1:1" x14ac:dyDescent="0.25">
      <c r="A2039" t="s">
        <v>10385</v>
      </c>
    </row>
    <row r="2040" spans="1:1" x14ac:dyDescent="0.25">
      <c r="A2040" t="s">
        <v>10385</v>
      </c>
    </row>
    <row r="2041" spans="1:1" x14ac:dyDescent="0.25">
      <c r="A2041" t="s">
        <v>10385</v>
      </c>
    </row>
    <row r="2042" spans="1:1" x14ac:dyDescent="0.25">
      <c r="A2042" t="s">
        <v>10385</v>
      </c>
    </row>
    <row r="2043" spans="1:1" x14ac:dyDescent="0.25">
      <c r="A2043" t="s">
        <v>10385</v>
      </c>
    </row>
    <row r="2044" spans="1:1" x14ac:dyDescent="0.25">
      <c r="A2044" t="s">
        <v>10385</v>
      </c>
    </row>
    <row r="2045" spans="1:1" x14ac:dyDescent="0.25">
      <c r="A2045" t="s">
        <v>10385</v>
      </c>
    </row>
    <row r="2046" spans="1:1" x14ac:dyDescent="0.25">
      <c r="A2046" t="s">
        <v>10385</v>
      </c>
    </row>
    <row r="2047" spans="1:1" x14ac:dyDescent="0.25">
      <c r="A2047" t="s">
        <v>10385</v>
      </c>
    </row>
    <row r="2048" spans="1:1" x14ac:dyDescent="0.25">
      <c r="A2048" t="s">
        <v>10385</v>
      </c>
    </row>
    <row r="2049" spans="1:1" x14ac:dyDescent="0.25">
      <c r="A2049" t="s">
        <v>10385</v>
      </c>
    </row>
    <row r="2050" spans="1:1" x14ac:dyDescent="0.25">
      <c r="A2050" t="s">
        <v>10385</v>
      </c>
    </row>
    <row r="2051" spans="1:1" x14ac:dyDescent="0.25">
      <c r="A2051" t="s">
        <v>10385</v>
      </c>
    </row>
    <row r="2052" spans="1:1" x14ac:dyDescent="0.25">
      <c r="A2052" t="s">
        <v>10385</v>
      </c>
    </row>
    <row r="2053" spans="1:1" x14ac:dyDescent="0.25">
      <c r="A2053" t="s">
        <v>10385</v>
      </c>
    </row>
    <row r="2054" spans="1:1" x14ac:dyDescent="0.25">
      <c r="A2054" t="s">
        <v>10385</v>
      </c>
    </row>
    <row r="2055" spans="1:1" x14ac:dyDescent="0.25">
      <c r="A2055" t="s">
        <v>10385</v>
      </c>
    </row>
    <row r="2056" spans="1:1" x14ac:dyDescent="0.25">
      <c r="A2056" t="s">
        <v>10385</v>
      </c>
    </row>
    <row r="2057" spans="1:1" x14ac:dyDescent="0.25">
      <c r="A2057" t="s">
        <v>10385</v>
      </c>
    </row>
    <row r="2058" spans="1:1" x14ac:dyDescent="0.25">
      <c r="A2058" t="s">
        <v>10385</v>
      </c>
    </row>
    <row r="2059" spans="1:1" x14ac:dyDescent="0.25">
      <c r="A2059" t="s">
        <v>10385</v>
      </c>
    </row>
    <row r="2060" spans="1:1" x14ac:dyDescent="0.25">
      <c r="A2060" t="s">
        <v>10385</v>
      </c>
    </row>
    <row r="2061" spans="1:1" x14ac:dyDescent="0.25">
      <c r="A2061" t="s">
        <v>10385</v>
      </c>
    </row>
    <row r="2062" spans="1:1" x14ac:dyDescent="0.25">
      <c r="A2062" t="s">
        <v>10385</v>
      </c>
    </row>
    <row r="2063" spans="1:1" x14ac:dyDescent="0.25">
      <c r="A2063" t="s">
        <v>10385</v>
      </c>
    </row>
    <row r="2064" spans="1:1" x14ac:dyDescent="0.25">
      <c r="A2064" t="s">
        <v>10385</v>
      </c>
    </row>
    <row r="2065" spans="1:1" x14ac:dyDescent="0.25">
      <c r="A2065" t="s">
        <v>10385</v>
      </c>
    </row>
    <row r="2066" spans="1:1" x14ac:dyDescent="0.25">
      <c r="A2066" t="s">
        <v>10385</v>
      </c>
    </row>
    <row r="2067" spans="1:1" x14ac:dyDescent="0.25">
      <c r="A2067" t="s">
        <v>10385</v>
      </c>
    </row>
    <row r="2068" spans="1:1" x14ac:dyDescent="0.25">
      <c r="A2068" t="s">
        <v>10385</v>
      </c>
    </row>
    <row r="2069" spans="1:1" x14ac:dyDescent="0.25">
      <c r="A2069" t="s">
        <v>10385</v>
      </c>
    </row>
    <row r="2070" spans="1:1" x14ac:dyDescent="0.25">
      <c r="A2070" t="s">
        <v>10385</v>
      </c>
    </row>
    <row r="2071" spans="1:1" x14ac:dyDescent="0.25">
      <c r="A2071" t="s">
        <v>10385</v>
      </c>
    </row>
    <row r="2072" spans="1:1" x14ac:dyDescent="0.25">
      <c r="A2072" t="s">
        <v>10385</v>
      </c>
    </row>
    <row r="2073" spans="1:1" x14ac:dyDescent="0.25">
      <c r="A2073" t="s">
        <v>10385</v>
      </c>
    </row>
    <row r="2074" spans="1:1" x14ac:dyDescent="0.25">
      <c r="A2074" t="s">
        <v>10385</v>
      </c>
    </row>
    <row r="2075" spans="1:1" x14ac:dyDescent="0.25">
      <c r="A2075" t="s">
        <v>10385</v>
      </c>
    </row>
    <row r="2076" spans="1:1" x14ac:dyDescent="0.25">
      <c r="A2076" t="s">
        <v>10385</v>
      </c>
    </row>
    <row r="2077" spans="1:1" x14ac:dyDescent="0.25">
      <c r="A2077" t="s">
        <v>10385</v>
      </c>
    </row>
    <row r="2078" spans="1:1" x14ac:dyDescent="0.25">
      <c r="A2078" t="s">
        <v>10385</v>
      </c>
    </row>
    <row r="2079" spans="1:1" x14ac:dyDescent="0.25">
      <c r="A2079" t="s">
        <v>10385</v>
      </c>
    </row>
    <row r="2080" spans="1:1" x14ac:dyDescent="0.25">
      <c r="A2080" t="s">
        <v>10385</v>
      </c>
    </row>
    <row r="2081" spans="1:1" x14ac:dyDescent="0.25">
      <c r="A2081" t="s">
        <v>10385</v>
      </c>
    </row>
    <row r="2082" spans="1:1" x14ac:dyDescent="0.25">
      <c r="A2082" t="s">
        <v>10385</v>
      </c>
    </row>
    <row r="2083" spans="1:1" x14ac:dyDescent="0.25">
      <c r="A2083" t="s">
        <v>10385</v>
      </c>
    </row>
    <row r="2084" spans="1:1" x14ac:dyDescent="0.25">
      <c r="A2084" t="s">
        <v>10385</v>
      </c>
    </row>
    <row r="2085" spans="1:1" x14ac:dyDescent="0.25">
      <c r="A2085" t="s">
        <v>10385</v>
      </c>
    </row>
    <row r="2086" spans="1:1" x14ac:dyDescent="0.25">
      <c r="A2086" t="s">
        <v>10385</v>
      </c>
    </row>
    <row r="2087" spans="1:1" x14ac:dyDescent="0.25">
      <c r="A2087" t="s">
        <v>10385</v>
      </c>
    </row>
    <row r="2088" spans="1:1" x14ac:dyDescent="0.25">
      <c r="A2088" t="s">
        <v>10385</v>
      </c>
    </row>
    <row r="2089" spans="1:1" x14ac:dyDescent="0.25">
      <c r="A2089" t="s">
        <v>10385</v>
      </c>
    </row>
    <row r="2090" spans="1:1" x14ac:dyDescent="0.25">
      <c r="A2090" t="s">
        <v>10385</v>
      </c>
    </row>
    <row r="2091" spans="1:1" x14ac:dyDescent="0.25">
      <c r="A2091" t="s">
        <v>10385</v>
      </c>
    </row>
    <row r="2092" spans="1:1" x14ac:dyDescent="0.25">
      <c r="A2092" t="s">
        <v>10385</v>
      </c>
    </row>
    <row r="2093" spans="1:1" x14ac:dyDescent="0.25">
      <c r="A2093" t="s">
        <v>10385</v>
      </c>
    </row>
    <row r="2094" spans="1:1" x14ac:dyDescent="0.25">
      <c r="A2094" t="s">
        <v>10385</v>
      </c>
    </row>
    <row r="2095" spans="1:1" x14ac:dyDescent="0.25">
      <c r="A2095" t="s">
        <v>10385</v>
      </c>
    </row>
    <row r="2096" spans="1:1" x14ac:dyDescent="0.25">
      <c r="A2096" t="s">
        <v>10385</v>
      </c>
    </row>
    <row r="2097" spans="1:1" x14ac:dyDescent="0.25">
      <c r="A2097" t="s">
        <v>10385</v>
      </c>
    </row>
    <row r="2098" spans="1:1" x14ac:dyDescent="0.25">
      <c r="A2098" t="s">
        <v>10385</v>
      </c>
    </row>
    <row r="2099" spans="1:1" x14ac:dyDescent="0.25">
      <c r="A2099" t="s">
        <v>10385</v>
      </c>
    </row>
    <row r="2100" spans="1:1" x14ac:dyDescent="0.25">
      <c r="A2100" t="s">
        <v>10385</v>
      </c>
    </row>
    <row r="2101" spans="1:1" x14ac:dyDescent="0.25">
      <c r="A2101" t="s">
        <v>10385</v>
      </c>
    </row>
    <row r="2102" spans="1:1" x14ac:dyDescent="0.25">
      <c r="A2102" t="s">
        <v>10385</v>
      </c>
    </row>
    <row r="2103" spans="1:1" x14ac:dyDescent="0.25">
      <c r="A2103" t="s">
        <v>10385</v>
      </c>
    </row>
    <row r="2104" spans="1:1" x14ac:dyDescent="0.25">
      <c r="A2104" t="s">
        <v>10385</v>
      </c>
    </row>
    <row r="2105" spans="1:1" x14ac:dyDescent="0.25">
      <c r="A2105" t="s">
        <v>10385</v>
      </c>
    </row>
    <row r="2106" spans="1:1" x14ac:dyDescent="0.25">
      <c r="A2106" t="s">
        <v>10385</v>
      </c>
    </row>
    <row r="2107" spans="1:1" x14ac:dyDescent="0.25">
      <c r="A2107" t="s">
        <v>10385</v>
      </c>
    </row>
    <row r="2108" spans="1:1" x14ac:dyDescent="0.25">
      <c r="A2108" t="s">
        <v>10385</v>
      </c>
    </row>
    <row r="2109" spans="1:1" x14ac:dyDescent="0.25">
      <c r="A2109" t="s">
        <v>10385</v>
      </c>
    </row>
    <row r="2110" spans="1:1" x14ac:dyDescent="0.25">
      <c r="A2110" t="s">
        <v>10385</v>
      </c>
    </row>
    <row r="2111" spans="1:1" x14ac:dyDescent="0.25">
      <c r="A2111" t="s">
        <v>10385</v>
      </c>
    </row>
    <row r="2112" spans="1:1" x14ac:dyDescent="0.25">
      <c r="A2112" t="s">
        <v>10385</v>
      </c>
    </row>
    <row r="2113" spans="1:1" x14ac:dyDescent="0.25">
      <c r="A2113" t="s">
        <v>10385</v>
      </c>
    </row>
    <row r="2114" spans="1:1" x14ac:dyDescent="0.25">
      <c r="A2114" t="s">
        <v>10385</v>
      </c>
    </row>
    <row r="2115" spans="1:1" x14ac:dyDescent="0.25">
      <c r="A2115" t="s">
        <v>10385</v>
      </c>
    </row>
    <row r="2116" spans="1:1" x14ac:dyDescent="0.25">
      <c r="A2116" t="s">
        <v>10385</v>
      </c>
    </row>
    <row r="2117" spans="1:1" x14ac:dyDescent="0.25">
      <c r="A2117" t="s">
        <v>10385</v>
      </c>
    </row>
    <row r="2118" spans="1:1" x14ac:dyDescent="0.25">
      <c r="A2118" t="s">
        <v>10385</v>
      </c>
    </row>
    <row r="2119" spans="1:1" x14ac:dyDescent="0.25">
      <c r="A2119" t="s">
        <v>10385</v>
      </c>
    </row>
    <row r="2120" spans="1:1" x14ac:dyDescent="0.25">
      <c r="A2120" t="s">
        <v>10385</v>
      </c>
    </row>
    <row r="2121" spans="1:1" x14ac:dyDescent="0.25">
      <c r="A2121" t="s">
        <v>10385</v>
      </c>
    </row>
    <row r="2122" spans="1:1" x14ac:dyDescent="0.25">
      <c r="A2122" t="s">
        <v>10385</v>
      </c>
    </row>
    <row r="2123" spans="1:1" x14ac:dyDescent="0.25">
      <c r="A2123" t="s">
        <v>10385</v>
      </c>
    </row>
    <row r="2124" spans="1:1" x14ac:dyDescent="0.25">
      <c r="A2124" t="s">
        <v>10385</v>
      </c>
    </row>
    <row r="2125" spans="1:1" x14ac:dyDescent="0.25">
      <c r="A2125" t="s">
        <v>10385</v>
      </c>
    </row>
    <row r="2126" spans="1:1" x14ac:dyDescent="0.25">
      <c r="A2126" t="s">
        <v>10385</v>
      </c>
    </row>
    <row r="2127" spans="1:1" x14ac:dyDescent="0.25">
      <c r="A2127" t="s">
        <v>10385</v>
      </c>
    </row>
    <row r="2128" spans="1:1" x14ac:dyDescent="0.25">
      <c r="A2128" t="s">
        <v>10385</v>
      </c>
    </row>
    <row r="2129" spans="1:1" x14ac:dyDescent="0.25">
      <c r="A2129" t="s">
        <v>10385</v>
      </c>
    </row>
    <row r="2130" spans="1:1" x14ac:dyDescent="0.25">
      <c r="A2130" t="s">
        <v>10385</v>
      </c>
    </row>
    <row r="2131" spans="1:1" x14ac:dyDescent="0.25">
      <c r="A2131" t="s">
        <v>10385</v>
      </c>
    </row>
    <row r="2132" spans="1:1" x14ac:dyDescent="0.25">
      <c r="A2132" t="s">
        <v>10385</v>
      </c>
    </row>
    <row r="2133" spans="1:1" x14ac:dyDescent="0.25">
      <c r="A2133" t="s">
        <v>10385</v>
      </c>
    </row>
    <row r="2134" spans="1:1" x14ac:dyDescent="0.25">
      <c r="A2134" t="s">
        <v>10385</v>
      </c>
    </row>
    <row r="2135" spans="1:1" x14ac:dyDescent="0.25">
      <c r="A2135" t="s">
        <v>10385</v>
      </c>
    </row>
    <row r="2136" spans="1:1" x14ac:dyDescent="0.25">
      <c r="A2136" t="s">
        <v>10385</v>
      </c>
    </row>
    <row r="2137" spans="1:1" x14ac:dyDescent="0.25">
      <c r="A2137" t="s">
        <v>10385</v>
      </c>
    </row>
    <row r="2138" spans="1:1" x14ac:dyDescent="0.25">
      <c r="A2138" t="s">
        <v>10385</v>
      </c>
    </row>
    <row r="2139" spans="1:1" x14ac:dyDescent="0.25">
      <c r="A2139" t="s">
        <v>10385</v>
      </c>
    </row>
    <row r="2140" spans="1:1" x14ac:dyDescent="0.25">
      <c r="A2140" t="s">
        <v>10385</v>
      </c>
    </row>
    <row r="2141" spans="1:1" x14ac:dyDescent="0.25">
      <c r="A2141" t="s">
        <v>10385</v>
      </c>
    </row>
    <row r="2142" spans="1:1" x14ac:dyDescent="0.25">
      <c r="A2142" t="s">
        <v>10385</v>
      </c>
    </row>
    <row r="2143" spans="1:1" x14ac:dyDescent="0.25">
      <c r="A2143" t="s">
        <v>10385</v>
      </c>
    </row>
    <row r="2144" spans="1:1" x14ac:dyDescent="0.25">
      <c r="A2144" t="s">
        <v>10385</v>
      </c>
    </row>
    <row r="2145" spans="1:1" x14ac:dyDescent="0.25">
      <c r="A2145" t="s">
        <v>10385</v>
      </c>
    </row>
    <row r="2146" spans="1:1" x14ac:dyDescent="0.25">
      <c r="A2146" t="s">
        <v>10385</v>
      </c>
    </row>
    <row r="2147" spans="1:1" x14ac:dyDescent="0.25">
      <c r="A2147" t="s">
        <v>10385</v>
      </c>
    </row>
    <row r="2148" spans="1:1" x14ac:dyDescent="0.25">
      <c r="A2148" t="s">
        <v>10385</v>
      </c>
    </row>
    <row r="2149" spans="1:1" x14ac:dyDescent="0.25">
      <c r="A2149" t="s">
        <v>10385</v>
      </c>
    </row>
    <row r="2150" spans="1:1" x14ac:dyDescent="0.25">
      <c r="A2150" t="s">
        <v>10385</v>
      </c>
    </row>
    <row r="2151" spans="1:1" x14ac:dyDescent="0.25">
      <c r="A2151" t="s">
        <v>10385</v>
      </c>
    </row>
    <row r="2152" spans="1:1" x14ac:dyDescent="0.25">
      <c r="A2152" t="s">
        <v>10385</v>
      </c>
    </row>
    <row r="2153" spans="1:1" x14ac:dyDescent="0.25">
      <c r="A2153" t="s">
        <v>10385</v>
      </c>
    </row>
    <row r="2154" spans="1:1" x14ac:dyDescent="0.25">
      <c r="A2154" t="s">
        <v>10385</v>
      </c>
    </row>
    <row r="2155" spans="1:1" x14ac:dyDescent="0.25">
      <c r="A2155" t="s">
        <v>10385</v>
      </c>
    </row>
    <row r="2156" spans="1:1" x14ac:dyDescent="0.25">
      <c r="A2156" t="s">
        <v>10385</v>
      </c>
    </row>
    <row r="2157" spans="1:1" x14ac:dyDescent="0.25">
      <c r="A2157" t="s">
        <v>10385</v>
      </c>
    </row>
    <row r="2158" spans="1:1" x14ac:dyDescent="0.25">
      <c r="A2158" t="s">
        <v>10385</v>
      </c>
    </row>
    <row r="2159" spans="1:1" x14ac:dyDescent="0.25">
      <c r="A2159" t="s">
        <v>10385</v>
      </c>
    </row>
    <row r="2160" spans="1:1" x14ac:dyDescent="0.25">
      <c r="A2160" t="s">
        <v>10385</v>
      </c>
    </row>
    <row r="2161" spans="1:1" x14ac:dyDescent="0.25">
      <c r="A2161" t="s">
        <v>10385</v>
      </c>
    </row>
    <row r="2162" spans="1:1" x14ac:dyDescent="0.25">
      <c r="A2162" t="s">
        <v>10385</v>
      </c>
    </row>
    <row r="2163" spans="1:1" x14ac:dyDescent="0.25">
      <c r="A2163" t="s">
        <v>10385</v>
      </c>
    </row>
    <row r="2164" spans="1:1" x14ac:dyDescent="0.25">
      <c r="A2164" t="s">
        <v>10385</v>
      </c>
    </row>
    <row r="2165" spans="1:1" x14ac:dyDescent="0.25">
      <c r="A2165" t="s">
        <v>10385</v>
      </c>
    </row>
    <row r="2166" spans="1:1" x14ac:dyDescent="0.25">
      <c r="A2166" t="s">
        <v>10385</v>
      </c>
    </row>
    <row r="2167" spans="1:1" x14ac:dyDescent="0.25">
      <c r="A2167" t="s">
        <v>10385</v>
      </c>
    </row>
    <row r="2168" spans="1:1" x14ac:dyDescent="0.25">
      <c r="A2168" t="s">
        <v>10385</v>
      </c>
    </row>
    <row r="2169" spans="1:1" x14ac:dyDescent="0.25">
      <c r="A2169" t="s">
        <v>10385</v>
      </c>
    </row>
    <row r="2170" spans="1:1" x14ac:dyDescent="0.25">
      <c r="A2170" t="s">
        <v>10385</v>
      </c>
    </row>
    <row r="2171" spans="1:1" x14ac:dyDescent="0.25">
      <c r="A2171" t="s">
        <v>10385</v>
      </c>
    </row>
    <row r="2172" spans="1:1" x14ac:dyDescent="0.25">
      <c r="A2172" t="s">
        <v>10385</v>
      </c>
    </row>
    <row r="2173" spans="1:1" x14ac:dyDescent="0.25">
      <c r="A2173" t="s">
        <v>10385</v>
      </c>
    </row>
    <row r="2174" spans="1:1" x14ac:dyDescent="0.25">
      <c r="A2174" t="s">
        <v>10385</v>
      </c>
    </row>
    <row r="2175" spans="1:1" x14ac:dyDescent="0.25">
      <c r="A2175" t="s">
        <v>10385</v>
      </c>
    </row>
    <row r="2176" spans="1:1" x14ac:dyDescent="0.25">
      <c r="A2176" t="s">
        <v>10385</v>
      </c>
    </row>
    <row r="2177" spans="1:1" x14ac:dyDescent="0.25">
      <c r="A2177" t="s">
        <v>10385</v>
      </c>
    </row>
    <row r="2178" spans="1:1" x14ac:dyDescent="0.25">
      <c r="A2178" t="s">
        <v>10385</v>
      </c>
    </row>
    <row r="2179" spans="1:1" x14ac:dyDescent="0.25">
      <c r="A2179" t="s">
        <v>10385</v>
      </c>
    </row>
    <row r="2180" spans="1:1" x14ac:dyDescent="0.25">
      <c r="A2180" t="s">
        <v>10385</v>
      </c>
    </row>
    <row r="2181" spans="1:1" x14ac:dyDescent="0.25">
      <c r="A2181" t="s">
        <v>10385</v>
      </c>
    </row>
    <row r="2182" spans="1:1" x14ac:dyDescent="0.25">
      <c r="A2182" t="s">
        <v>10385</v>
      </c>
    </row>
    <row r="2183" spans="1:1" x14ac:dyDescent="0.25">
      <c r="A2183" t="s">
        <v>10385</v>
      </c>
    </row>
    <row r="2184" spans="1:1" x14ac:dyDescent="0.25">
      <c r="A2184" t="s">
        <v>10385</v>
      </c>
    </row>
    <row r="2185" spans="1:1" x14ac:dyDescent="0.25">
      <c r="A2185" t="s">
        <v>10385</v>
      </c>
    </row>
    <row r="2186" spans="1:1" x14ac:dyDescent="0.25">
      <c r="A2186" t="s">
        <v>10385</v>
      </c>
    </row>
    <row r="2187" spans="1:1" x14ac:dyDescent="0.25">
      <c r="A2187" t="s">
        <v>10385</v>
      </c>
    </row>
    <row r="2188" spans="1:1" x14ac:dyDescent="0.25">
      <c r="A2188" t="s">
        <v>10385</v>
      </c>
    </row>
    <row r="2189" spans="1:1" x14ac:dyDescent="0.25">
      <c r="A2189" t="s">
        <v>10385</v>
      </c>
    </row>
    <row r="2190" spans="1:1" x14ac:dyDescent="0.25">
      <c r="A2190" t="s">
        <v>10385</v>
      </c>
    </row>
    <row r="2191" spans="1:1" x14ac:dyDescent="0.25">
      <c r="A2191" t="s">
        <v>10385</v>
      </c>
    </row>
    <row r="2192" spans="1:1" x14ac:dyDescent="0.25">
      <c r="A2192" t="s">
        <v>10385</v>
      </c>
    </row>
    <row r="2193" spans="1:1" x14ac:dyDescent="0.25">
      <c r="A2193" t="s">
        <v>10385</v>
      </c>
    </row>
    <row r="2194" spans="1:1" x14ac:dyDescent="0.25">
      <c r="A2194" t="s">
        <v>10385</v>
      </c>
    </row>
    <row r="2195" spans="1:1" x14ac:dyDescent="0.25">
      <c r="A2195" t="s">
        <v>10385</v>
      </c>
    </row>
    <row r="2196" spans="1:1" x14ac:dyDescent="0.25">
      <c r="A2196" t="s">
        <v>10385</v>
      </c>
    </row>
    <row r="2197" spans="1:1" x14ac:dyDescent="0.25">
      <c r="A2197" t="s">
        <v>10385</v>
      </c>
    </row>
    <row r="2198" spans="1:1" x14ac:dyDescent="0.25">
      <c r="A2198" t="s">
        <v>10385</v>
      </c>
    </row>
    <row r="2199" spans="1:1" x14ac:dyDescent="0.25">
      <c r="A2199" t="s">
        <v>10385</v>
      </c>
    </row>
    <row r="2200" spans="1:1" x14ac:dyDescent="0.25">
      <c r="A2200" t="s">
        <v>10385</v>
      </c>
    </row>
    <row r="2201" spans="1:1" x14ac:dyDescent="0.25">
      <c r="A2201" t="s">
        <v>10385</v>
      </c>
    </row>
    <row r="2202" spans="1:1" x14ac:dyDescent="0.25">
      <c r="A2202" t="s">
        <v>10385</v>
      </c>
    </row>
    <row r="2203" spans="1:1" x14ac:dyDescent="0.25">
      <c r="A2203" t="s">
        <v>10385</v>
      </c>
    </row>
    <row r="2204" spans="1:1" x14ac:dyDescent="0.25">
      <c r="A2204" t="s">
        <v>10385</v>
      </c>
    </row>
    <row r="2205" spans="1:1" x14ac:dyDescent="0.25">
      <c r="A2205" t="s">
        <v>10385</v>
      </c>
    </row>
    <row r="2206" spans="1:1" x14ac:dyDescent="0.25">
      <c r="A2206" t="s">
        <v>10385</v>
      </c>
    </row>
    <row r="2207" spans="1:1" x14ac:dyDescent="0.25">
      <c r="A2207" t="s">
        <v>10385</v>
      </c>
    </row>
    <row r="2208" spans="1:1" x14ac:dyDescent="0.25">
      <c r="A2208" t="s">
        <v>10385</v>
      </c>
    </row>
    <row r="2209" spans="1:1" x14ac:dyDescent="0.25">
      <c r="A2209" t="s">
        <v>10385</v>
      </c>
    </row>
    <row r="2210" spans="1:1" x14ac:dyDescent="0.25">
      <c r="A2210" t="s">
        <v>10385</v>
      </c>
    </row>
    <row r="2211" spans="1:1" x14ac:dyDescent="0.25">
      <c r="A2211" t="s">
        <v>10385</v>
      </c>
    </row>
    <row r="2212" spans="1:1" x14ac:dyDescent="0.25">
      <c r="A2212" t="s">
        <v>10385</v>
      </c>
    </row>
    <row r="2213" spans="1:1" x14ac:dyDescent="0.25">
      <c r="A2213" t="s">
        <v>10385</v>
      </c>
    </row>
    <row r="2214" spans="1:1" x14ac:dyDescent="0.25">
      <c r="A2214" t="s">
        <v>10385</v>
      </c>
    </row>
    <row r="2215" spans="1:1" x14ac:dyDescent="0.25">
      <c r="A2215" t="s">
        <v>10385</v>
      </c>
    </row>
    <row r="2216" spans="1:1" x14ac:dyDescent="0.25">
      <c r="A2216" t="s">
        <v>10385</v>
      </c>
    </row>
    <row r="2217" spans="1:1" x14ac:dyDescent="0.25">
      <c r="A2217" t="s">
        <v>10385</v>
      </c>
    </row>
    <row r="2218" spans="1:1" x14ac:dyDescent="0.25">
      <c r="A2218" t="s">
        <v>10385</v>
      </c>
    </row>
    <row r="2219" spans="1:1" x14ac:dyDescent="0.25">
      <c r="A2219" t="s">
        <v>10385</v>
      </c>
    </row>
    <row r="2220" spans="1:1" x14ac:dyDescent="0.25">
      <c r="A2220" t="s">
        <v>10385</v>
      </c>
    </row>
    <row r="2221" spans="1:1" x14ac:dyDescent="0.25">
      <c r="A2221" t="s">
        <v>10385</v>
      </c>
    </row>
    <row r="2222" spans="1:1" x14ac:dyDescent="0.25">
      <c r="A2222" t="s">
        <v>10385</v>
      </c>
    </row>
    <row r="2223" spans="1:1" x14ac:dyDescent="0.25">
      <c r="A2223" t="s">
        <v>10385</v>
      </c>
    </row>
    <row r="2224" spans="1:1" x14ac:dyDescent="0.25">
      <c r="A2224" t="s">
        <v>10385</v>
      </c>
    </row>
    <row r="2225" spans="1:1" x14ac:dyDescent="0.25">
      <c r="A2225" t="s">
        <v>10385</v>
      </c>
    </row>
    <row r="2226" spans="1:1" x14ac:dyDescent="0.25">
      <c r="A2226" t="s">
        <v>10385</v>
      </c>
    </row>
    <row r="2227" spans="1:1" x14ac:dyDescent="0.25">
      <c r="A2227" t="s">
        <v>10385</v>
      </c>
    </row>
    <row r="2228" spans="1:1" x14ac:dyDescent="0.25">
      <c r="A2228" t="s">
        <v>10385</v>
      </c>
    </row>
    <row r="2229" spans="1:1" x14ac:dyDescent="0.25">
      <c r="A2229" t="s">
        <v>10385</v>
      </c>
    </row>
    <row r="2230" spans="1:1" x14ac:dyDescent="0.25">
      <c r="A2230" t="s">
        <v>10385</v>
      </c>
    </row>
    <row r="2231" spans="1:1" x14ac:dyDescent="0.25">
      <c r="A2231" t="s">
        <v>10385</v>
      </c>
    </row>
    <row r="2232" spans="1:1" x14ac:dyDescent="0.25">
      <c r="A2232" t="s">
        <v>10385</v>
      </c>
    </row>
    <row r="2233" spans="1:1" x14ac:dyDescent="0.25">
      <c r="A2233" t="s">
        <v>10385</v>
      </c>
    </row>
    <row r="2234" spans="1:1" x14ac:dyDescent="0.25">
      <c r="A2234" t="s">
        <v>10385</v>
      </c>
    </row>
    <row r="2235" spans="1:1" x14ac:dyDescent="0.25">
      <c r="A2235" t="s">
        <v>10385</v>
      </c>
    </row>
    <row r="2236" spans="1:1" x14ac:dyDescent="0.25">
      <c r="A2236" t="s">
        <v>10385</v>
      </c>
    </row>
    <row r="2237" spans="1:1" x14ac:dyDescent="0.25">
      <c r="A2237" t="s">
        <v>10385</v>
      </c>
    </row>
    <row r="2238" spans="1:1" x14ac:dyDescent="0.25">
      <c r="A2238" t="s">
        <v>10385</v>
      </c>
    </row>
    <row r="2239" spans="1:1" x14ac:dyDescent="0.25">
      <c r="A2239" t="s">
        <v>10385</v>
      </c>
    </row>
    <row r="2240" spans="1:1" x14ac:dyDescent="0.25">
      <c r="A2240" t="s">
        <v>10385</v>
      </c>
    </row>
    <row r="2241" spans="1:1" x14ac:dyDescent="0.25">
      <c r="A2241" t="s">
        <v>10385</v>
      </c>
    </row>
    <row r="2242" spans="1:1" x14ac:dyDescent="0.25">
      <c r="A2242" t="s">
        <v>10385</v>
      </c>
    </row>
    <row r="2243" spans="1:1" x14ac:dyDescent="0.25">
      <c r="A2243" t="s">
        <v>10385</v>
      </c>
    </row>
    <row r="2244" spans="1:1" x14ac:dyDescent="0.25">
      <c r="A2244" t="s">
        <v>10385</v>
      </c>
    </row>
    <row r="2245" spans="1:1" x14ac:dyDescent="0.25">
      <c r="A2245" t="s">
        <v>10385</v>
      </c>
    </row>
    <row r="2246" spans="1:1" x14ac:dyDescent="0.25">
      <c r="A2246" t="s">
        <v>10385</v>
      </c>
    </row>
    <row r="2247" spans="1:1" x14ac:dyDescent="0.25">
      <c r="A2247" t="s">
        <v>10385</v>
      </c>
    </row>
    <row r="2248" spans="1:1" x14ac:dyDescent="0.25">
      <c r="A2248" t="s">
        <v>10385</v>
      </c>
    </row>
    <row r="2249" spans="1:1" x14ac:dyDescent="0.25">
      <c r="A2249" t="s">
        <v>10385</v>
      </c>
    </row>
    <row r="2250" spans="1:1" x14ac:dyDescent="0.25">
      <c r="A2250" t="s">
        <v>10385</v>
      </c>
    </row>
    <row r="2251" spans="1:1" x14ac:dyDescent="0.25">
      <c r="A2251" t="s">
        <v>10385</v>
      </c>
    </row>
    <row r="2252" spans="1:1" x14ac:dyDescent="0.25">
      <c r="A2252" t="s">
        <v>10385</v>
      </c>
    </row>
    <row r="2253" spans="1:1" x14ac:dyDescent="0.25">
      <c r="A2253" t="s">
        <v>10385</v>
      </c>
    </row>
    <row r="2254" spans="1:1" x14ac:dyDescent="0.25">
      <c r="A2254" t="s">
        <v>10385</v>
      </c>
    </row>
    <row r="2255" spans="1:1" x14ac:dyDescent="0.25">
      <c r="A2255" t="s">
        <v>10385</v>
      </c>
    </row>
    <row r="2256" spans="1:1" x14ac:dyDescent="0.25">
      <c r="A2256" t="s">
        <v>10385</v>
      </c>
    </row>
    <row r="2257" spans="1:1" x14ac:dyDescent="0.25">
      <c r="A2257" t="s">
        <v>10385</v>
      </c>
    </row>
    <row r="2258" spans="1:1" x14ac:dyDescent="0.25">
      <c r="A2258" t="s">
        <v>10385</v>
      </c>
    </row>
    <row r="2259" spans="1:1" x14ac:dyDescent="0.25">
      <c r="A2259" t="s">
        <v>10385</v>
      </c>
    </row>
    <row r="2260" spans="1:1" x14ac:dyDescent="0.25">
      <c r="A2260" t="s">
        <v>10385</v>
      </c>
    </row>
    <row r="2261" spans="1:1" x14ac:dyDescent="0.25">
      <c r="A2261" t="s">
        <v>10385</v>
      </c>
    </row>
    <row r="2262" spans="1:1" x14ac:dyDescent="0.25">
      <c r="A2262" t="s">
        <v>10385</v>
      </c>
    </row>
    <row r="2263" spans="1:1" x14ac:dyDescent="0.25">
      <c r="A2263" t="s">
        <v>10385</v>
      </c>
    </row>
    <row r="2264" spans="1:1" x14ac:dyDescent="0.25">
      <c r="A2264" t="s">
        <v>10385</v>
      </c>
    </row>
    <row r="2265" spans="1:1" x14ac:dyDescent="0.25">
      <c r="A2265" t="s">
        <v>10385</v>
      </c>
    </row>
    <row r="2266" spans="1:1" x14ac:dyDescent="0.25">
      <c r="A2266" t="s">
        <v>10385</v>
      </c>
    </row>
    <row r="2267" spans="1:1" x14ac:dyDescent="0.25">
      <c r="A2267" t="s">
        <v>10385</v>
      </c>
    </row>
    <row r="2268" spans="1:1" x14ac:dyDescent="0.25">
      <c r="A2268" t="s">
        <v>10385</v>
      </c>
    </row>
    <row r="2269" spans="1:1" x14ac:dyDescent="0.25">
      <c r="A2269" t="s">
        <v>10385</v>
      </c>
    </row>
    <row r="2270" spans="1:1" x14ac:dyDescent="0.25">
      <c r="A2270" t="s">
        <v>10385</v>
      </c>
    </row>
    <row r="2271" spans="1:1" x14ac:dyDescent="0.25">
      <c r="A2271" t="s">
        <v>10385</v>
      </c>
    </row>
    <row r="2272" spans="1:1" x14ac:dyDescent="0.25">
      <c r="A2272" t="s">
        <v>10385</v>
      </c>
    </row>
    <row r="2273" spans="1:1" x14ac:dyDescent="0.25">
      <c r="A2273" t="s">
        <v>10385</v>
      </c>
    </row>
    <row r="2274" spans="1:1" x14ac:dyDescent="0.25">
      <c r="A2274" t="s">
        <v>10385</v>
      </c>
    </row>
    <row r="2275" spans="1:1" x14ac:dyDescent="0.25">
      <c r="A2275" t="s">
        <v>10385</v>
      </c>
    </row>
    <row r="2276" spans="1:1" x14ac:dyDescent="0.25">
      <c r="A2276" t="s">
        <v>10385</v>
      </c>
    </row>
    <row r="2277" spans="1:1" x14ac:dyDescent="0.25">
      <c r="A2277" t="s">
        <v>10385</v>
      </c>
    </row>
    <row r="2278" spans="1:1" x14ac:dyDescent="0.25">
      <c r="A2278" t="s">
        <v>10385</v>
      </c>
    </row>
    <row r="2279" spans="1:1" x14ac:dyDescent="0.25">
      <c r="A2279" t="s">
        <v>10385</v>
      </c>
    </row>
    <row r="2280" spans="1:1" x14ac:dyDescent="0.25">
      <c r="A2280" t="s">
        <v>10385</v>
      </c>
    </row>
    <row r="2281" spans="1:1" x14ac:dyDescent="0.25">
      <c r="A2281" t="s">
        <v>10385</v>
      </c>
    </row>
    <row r="2282" spans="1:1" x14ac:dyDescent="0.25">
      <c r="A2282" t="s">
        <v>10385</v>
      </c>
    </row>
    <row r="2283" spans="1:1" x14ac:dyDescent="0.25">
      <c r="A2283" t="s">
        <v>10385</v>
      </c>
    </row>
    <row r="2284" spans="1:1" x14ac:dyDescent="0.25">
      <c r="A2284" t="s">
        <v>10385</v>
      </c>
    </row>
    <row r="2285" spans="1:1" x14ac:dyDescent="0.25">
      <c r="A2285" t="s">
        <v>10385</v>
      </c>
    </row>
    <row r="2286" spans="1:1" x14ac:dyDescent="0.25">
      <c r="A2286" t="s">
        <v>10385</v>
      </c>
    </row>
    <row r="2287" spans="1:1" x14ac:dyDescent="0.25">
      <c r="A2287" t="s">
        <v>10385</v>
      </c>
    </row>
    <row r="2288" spans="1:1" x14ac:dyDescent="0.25">
      <c r="A2288" t="s">
        <v>10385</v>
      </c>
    </row>
    <row r="2289" spans="1:1" x14ac:dyDescent="0.25">
      <c r="A2289" t="s">
        <v>10385</v>
      </c>
    </row>
    <row r="2290" spans="1:1" x14ac:dyDescent="0.25">
      <c r="A2290" t="s">
        <v>10385</v>
      </c>
    </row>
    <row r="2291" spans="1:1" x14ac:dyDescent="0.25">
      <c r="A2291" t="s">
        <v>10385</v>
      </c>
    </row>
    <row r="2292" spans="1:1" x14ac:dyDescent="0.25">
      <c r="A2292" t="s">
        <v>10385</v>
      </c>
    </row>
    <row r="2293" spans="1:1" x14ac:dyDescent="0.25">
      <c r="A2293" t="s">
        <v>10385</v>
      </c>
    </row>
    <row r="2294" spans="1:1" x14ac:dyDescent="0.25">
      <c r="A2294" t="s">
        <v>10385</v>
      </c>
    </row>
    <row r="2295" spans="1:1" x14ac:dyDescent="0.25">
      <c r="A2295" t="s">
        <v>10385</v>
      </c>
    </row>
    <row r="2296" spans="1:1" x14ac:dyDescent="0.25">
      <c r="A2296" t="s">
        <v>10385</v>
      </c>
    </row>
    <row r="2297" spans="1:1" x14ac:dyDescent="0.25">
      <c r="A2297" t="s">
        <v>10385</v>
      </c>
    </row>
    <row r="2298" spans="1:1" x14ac:dyDescent="0.25">
      <c r="A2298" t="s">
        <v>10385</v>
      </c>
    </row>
    <row r="2299" spans="1:1" x14ac:dyDescent="0.25">
      <c r="A2299" t="s">
        <v>10385</v>
      </c>
    </row>
    <row r="2300" spans="1:1" x14ac:dyDescent="0.25">
      <c r="A2300" t="s">
        <v>10385</v>
      </c>
    </row>
    <row r="2301" spans="1:1" x14ac:dyDescent="0.25">
      <c r="A2301" t="s">
        <v>10385</v>
      </c>
    </row>
    <row r="2302" spans="1:1" x14ac:dyDescent="0.25">
      <c r="A2302" t="s">
        <v>10385</v>
      </c>
    </row>
    <row r="2303" spans="1:1" x14ac:dyDescent="0.25">
      <c r="A2303" t="s">
        <v>10385</v>
      </c>
    </row>
    <row r="2304" spans="1:1" x14ac:dyDescent="0.25">
      <c r="A2304" t="s">
        <v>10385</v>
      </c>
    </row>
    <row r="2305" spans="1:1" x14ac:dyDescent="0.25">
      <c r="A2305" t="s">
        <v>10385</v>
      </c>
    </row>
    <row r="2306" spans="1:1" x14ac:dyDescent="0.25">
      <c r="A2306" t="s">
        <v>10385</v>
      </c>
    </row>
    <row r="2307" spans="1:1" x14ac:dyDescent="0.25">
      <c r="A2307" t="s">
        <v>10385</v>
      </c>
    </row>
    <row r="2308" spans="1:1" x14ac:dyDescent="0.25">
      <c r="A2308" t="s">
        <v>10385</v>
      </c>
    </row>
    <row r="2309" spans="1:1" x14ac:dyDescent="0.25">
      <c r="A2309" t="s">
        <v>10385</v>
      </c>
    </row>
    <row r="2310" spans="1:1" x14ac:dyDescent="0.25">
      <c r="A2310" t="s">
        <v>10385</v>
      </c>
    </row>
    <row r="2311" spans="1:1" x14ac:dyDescent="0.25">
      <c r="A2311" t="s">
        <v>10385</v>
      </c>
    </row>
    <row r="2312" spans="1:1" x14ac:dyDescent="0.25">
      <c r="A2312" t="s">
        <v>10385</v>
      </c>
    </row>
    <row r="2313" spans="1:1" x14ac:dyDescent="0.25">
      <c r="A2313" t="s">
        <v>10385</v>
      </c>
    </row>
    <row r="2314" spans="1:1" x14ac:dyDescent="0.25">
      <c r="A2314" t="s">
        <v>10385</v>
      </c>
    </row>
    <row r="2315" spans="1:1" x14ac:dyDescent="0.25">
      <c r="A2315" t="s">
        <v>10385</v>
      </c>
    </row>
    <row r="2316" spans="1:1" x14ac:dyDescent="0.25">
      <c r="A2316" t="s">
        <v>10385</v>
      </c>
    </row>
    <row r="2317" spans="1:1" x14ac:dyDescent="0.25">
      <c r="A2317" t="s">
        <v>10385</v>
      </c>
    </row>
    <row r="2318" spans="1:1" x14ac:dyDescent="0.25">
      <c r="A2318" t="s">
        <v>10385</v>
      </c>
    </row>
    <row r="2319" spans="1:1" x14ac:dyDescent="0.25">
      <c r="A2319" t="s">
        <v>10385</v>
      </c>
    </row>
    <row r="2320" spans="1:1" x14ac:dyDescent="0.25">
      <c r="A2320" t="s">
        <v>10385</v>
      </c>
    </row>
    <row r="2321" spans="1:1" x14ac:dyDescent="0.25">
      <c r="A2321" t="s">
        <v>10385</v>
      </c>
    </row>
    <row r="2322" spans="1:1" x14ac:dyDescent="0.25">
      <c r="A2322" t="s">
        <v>10385</v>
      </c>
    </row>
    <row r="2323" spans="1:1" x14ac:dyDescent="0.25">
      <c r="A2323" t="s">
        <v>10385</v>
      </c>
    </row>
    <row r="2324" spans="1:1" x14ac:dyDescent="0.25">
      <c r="A2324" t="s">
        <v>10385</v>
      </c>
    </row>
    <row r="2325" spans="1:1" x14ac:dyDescent="0.25">
      <c r="A2325" t="s">
        <v>10385</v>
      </c>
    </row>
    <row r="2326" spans="1:1" x14ac:dyDescent="0.25">
      <c r="A2326" t="s">
        <v>10385</v>
      </c>
    </row>
    <row r="2327" spans="1:1" x14ac:dyDescent="0.25">
      <c r="A2327" t="s">
        <v>10385</v>
      </c>
    </row>
    <row r="2328" spans="1:1" x14ac:dyDescent="0.25">
      <c r="A2328" t="s">
        <v>10385</v>
      </c>
    </row>
    <row r="2329" spans="1:1" x14ac:dyDescent="0.25">
      <c r="A2329" t="s">
        <v>10385</v>
      </c>
    </row>
    <row r="2330" spans="1:1" x14ac:dyDescent="0.25">
      <c r="A2330" t="s">
        <v>10385</v>
      </c>
    </row>
    <row r="2331" spans="1:1" x14ac:dyDescent="0.25">
      <c r="A2331" t="s">
        <v>10385</v>
      </c>
    </row>
    <row r="2332" spans="1:1" x14ac:dyDescent="0.25">
      <c r="A2332" t="s">
        <v>10385</v>
      </c>
    </row>
    <row r="2333" spans="1:1" x14ac:dyDescent="0.25">
      <c r="A2333" t="s">
        <v>10385</v>
      </c>
    </row>
    <row r="2334" spans="1:1" x14ac:dyDescent="0.25">
      <c r="A2334" t="s">
        <v>10385</v>
      </c>
    </row>
    <row r="2335" spans="1:1" x14ac:dyDescent="0.25">
      <c r="A2335" t="s">
        <v>10385</v>
      </c>
    </row>
    <row r="2336" spans="1:1" x14ac:dyDescent="0.25">
      <c r="A2336" t="s">
        <v>10385</v>
      </c>
    </row>
    <row r="2337" spans="1:1" x14ac:dyDescent="0.25">
      <c r="A2337" t="s">
        <v>10385</v>
      </c>
    </row>
    <row r="2338" spans="1:1" x14ac:dyDescent="0.25">
      <c r="A2338" t="s">
        <v>10385</v>
      </c>
    </row>
    <row r="2339" spans="1:1" x14ac:dyDescent="0.25">
      <c r="A2339" t="s">
        <v>10385</v>
      </c>
    </row>
    <row r="2340" spans="1:1" x14ac:dyDescent="0.25">
      <c r="A2340" t="s">
        <v>10385</v>
      </c>
    </row>
    <row r="2341" spans="1:1" x14ac:dyDescent="0.25">
      <c r="A2341" t="s">
        <v>10385</v>
      </c>
    </row>
    <row r="2342" spans="1:1" x14ac:dyDescent="0.25">
      <c r="A2342" t="s">
        <v>10385</v>
      </c>
    </row>
    <row r="2343" spans="1:1" x14ac:dyDescent="0.25">
      <c r="A2343" t="s">
        <v>10385</v>
      </c>
    </row>
    <row r="2344" spans="1:1" x14ac:dyDescent="0.25">
      <c r="A2344" t="s">
        <v>10385</v>
      </c>
    </row>
    <row r="2345" spans="1:1" x14ac:dyDescent="0.25">
      <c r="A2345" t="s">
        <v>10385</v>
      </c>
    </row>
    <row r="2346" spans="1:1" x14ac:dyDescent="0.25">
      <c r="A2346" t="s">
        <v>10385</v>
      </c>
    </row>
    <row r="2347" spans="1:1" x14ac:dyDescent="0.25">
      <c r="A2347" t="s">
        <v>10385</v>
      </c>
    </row>
    <row r="2348" spans="1:1" x14ac:dyDescent="0.25">
      <c r="A2348" t="s">
        <v>10385</v>
      </c>
    </row>
    <row r="2349" spans="1:1" x14ac:dyDescent="0.25">
      <c r="A2349" t="s">
        <v>10385</v>
      </c>
    </row>
    <row r="2350" spans="1:1" x14ac:dyDescent="0.25">
      <c r="A2350" t="s">
        <v>10385</v>
      </c>
    </row>
    <row r="2351" spans="1:1" x14ac:dyDescent="0.25">
      <c r="A2351" t="s">
        <v>10385</v>
      </c>
    </row>
    <row r="2352" spans="1:1" x14ac:dyDescent="0.25">
      <c r="A2352" t="s">
        <v>10385</v>
      </c>
    </row>
    <row r="2353" spans="1:1" x14ac:dyDescent="0.25">
      <c r="A2353" t="s">
        <v>10385</v>
      </c>
    </row>
    <row r="2354" spans="1:1" x14ac:dyDescent="0.25">
      <c r="A2354" t="s">
        <v>10385</v>
      </c>
    </row>
    <row r="2355" spans="1:1" x14ac:dyDescent="0.25">
      <c r="A2355" t="s">
        <v>10385</v>
      </c>
    </row>
    <row r="2356" spans="1:1" x14ac:dyDescent="0.25">
      <c r="A2356" t="s">
        <v>10385</v>
      </c>
    </row>
    <row r="2357" spans="1:1" x14ac:dyDescent="0.25">
      <c r="A2357" t="s">
        <v>10385</v>
      </c>
    </row>
    <row r="2358" spans="1:1" x14ac:dyDescent="0.25">
      <c r="A2358" t="s">
        <v>10385</v>
      </c>
    </row>
    <row r="2359" spans="1:1" x14ac:dyDescent="0.25">
      <c r="A2359" t="s">
        <v>10385</v>
      </c>
    </row>
    <row r="2360" spans="1:1" x14ac:dyDescent="0.25">
      <c r="A2360" t="s">
        <v>10385</v>
      </c>
    </row>
    <row r="2361" spans="1:1" x14ac:dyDescent="0.25">
      <c r="A2361" t="s">
        <v>10385</v>
      </c>
    </row>
    <row r="2362" spans="1:1" x14ac:dyDescent="0.25">
      <c r="A2362" t="s">
        <v>10385</v>
      </c>
    </row>
    <row r="2363" spans="1:1" x14ac:dyDescent="0.25">
      <c r="A2363" t="s">
        <v>10385</v>
      </c>
    </row>
    <row r="2364" spans="1:1" x14ac:dyDescent="0.25">
      <c r="A2364" t="s">
        <v>10385</v>
      </c>
    </row>
    <row r="2365" spans="1:1" x14ac:dyDescent="0.25">
      <c r="A2365" t="s">
        <v>10385</v>
      </c>
    </row>
    <row r="2366" spans="1:1" x14ac:dyDescent="0.25">
      <c r="A2366" t="s">
        <v>10385</v>
      </c>
    </row>
    <row r="2367" spans="1:1" x14ac:dyDescent="0.25">
      <c r="A2367" t="s">
        <v>10385</v>
      </c>
    </row>
    <row r="2368" spans="1:1" x14ac:dyDescent="0.25">
      <c r="A2368" t="s">
        <v>10385</v>
      </c>
    </row>
    <row r="2369" spans="1:1" x14ac:dyDescent="0.25">
      <c r="A2369" t="s">
        <v>10385</v>
      </c>
    </row>
    <row r="2370" spans="1:1" x14ac:dyDescent="0.25">
      <c r="A2370" t="s">
        <v>10385</v>
      </c>
    </row>
    <row r="2371" spans="1:1" x14ac:dyDescent="0.25">
      <c r="A2371" t="s">
        <v>10385</v>
      </c>
    </row>
    <row r="2372" spans="1:1" x14ac:dyDescent="0.25">
      <c r="A2372" t="s">
        <v>10385</v>
      </c>
    </row>
    <row r="2373" spans="1:1" x14ac:dyDescent="0.25">
      <c r="A2373" t="s">
        <v>10385</v>
      </c>
    </row>
    <row r="2374" spans="1:1" x14ac:dyDescent="0.25">
      <c r="A2374" t="s">
        <v>10385</v>
      </c>
    </row>
    <row r="2375" spans="1:1" x14ac:dyDescent="0.25">
      <c r="A2375" t="s">
        <v>10385</v>
      </c>
    </row>
    <row r="2376" spans="1:1" x14ac:dyDescent="0.25">
      <c r="A2376" t="s">
        <v>10385</v>
      </c>
    </row>
    <row r="2377" spans="1:1" x14ac:dyDescent="0.25">
      <c r="A2377" t="s">
        <v>10385</v>
      </c>
    </row>
    <row r="2378" spans="1:1" x14ac:dyDescent="0.25">
      <c r="A2378" t="s">
        <v>10385</v>
      </c>
    </row>
    <row r="2379" spans="1:1" x14ac:dyDescent="0.25">
      <c r="A2379" t="s">
        <v>10385</v>
      </c>
    </row>
    <row r="2380" spans="1:1" x14ac:dyDescent="0.25">
      <c r="A2380" t="s">
        <v>10385</v>
      </c>
    </row>
    <row r="2381" spans="1:1" x14ac:dyDescent="0.25">
      <c r="A2381" t="s">
        <v>10385</v>
      </c>
    </row>
    <row r="2382" spans="1:1" x14ac:dyDescent="0.25">
      <c r="A2382" t="s">
        <v>10385</v>
      </c>
    </row>
    <row r="2383" spans="1:1" x14ac:dyDescent="0.25">
      <c r="A2383" t="s">
        <v>10385</v>
      </c>
    </row>
    <row r="2384" spans="1:1" x14ac:dyDescent="0.25">
      <c r="A2384" t="s">
        <v>10385</v>
      </c>
    </row>
    <row r="2385" spans="1:1" x14ac:dyDescent="0.25">
      <c r="A2385" t="s">
        <v>10385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37"/>
  <sheetViews>
    <sheetView topLeftCell="F1" workbookViewId="0">
      <pane ySplit="1" topLeftCell="A42" activePane="bottomLeft" state="frozen"/>
      <selection pane="bottomLeft" activeCell="F59" sqref="F59"/>
    </sheetView>
  </sheetViews>
  <sheetFormatPr defaultRowHeight="15" x14ac:dyDescent="0.25"/>
  <cols>
    <col min="1" max="1" width="19.5703125" bestFit="1" customWidth="1"/>
    <col min="2" max="2" width="27.28515625" bestFit="1" customWidth="1"/>
    <col min="3" max="3" width="23" bestFit="1" customWidth="1"/>
    <col min="4" max="4" width="30" bestFit="1" customWidth="1"/>
    <col min="5" max="5" width="25.85546875" bestFit="1" customWidth="1"/>
    <col min="6" max="6" width="38.5703125" bestFit="1" customWidth="1"/>
    <col min="7" max="7" width="16.7109375" bestFit="1" customWidth="1"/>
    <col min="8" max="8" width="63.140625" customWidth="1"/>
  </cols>
  <sheetData>
    <row r="1" spans="1:9" x14ac:dyDescent="0.25">
      <c r="A1" t="s">
        <v>4</v>
      </c>
      <c r="B1" t="s">
        <v>5</v>
      </c>
      <c r="C1" t="s">
        <v>10243</v>
      </c>
      <c r="D1" t="s">
        <v>10244</v>
      </c>
      <c r="E1" t="s">
        <v>10245</v>
      </c>
      <c r="F1" t="s">
        <v>10242</v>
      </c>
      <c r="G1" t="s">
        <v>10301</v>
      </c>
      <c r="H1" t="s">
        <v>10326</v>
      </c>
      <c r="I1" t="s">
        <v>10327</v>
      </c>
    </row>
    <row r="2" spans="1:9" x14ac:dyDescent="0.25">
      <c r="A2" t="s">
        <v>10</v>
      </c>
      <c r="B2" t="s">
        <v>10323</v>
      </c>
      <c r="C2" t="str">
        <f>UPPER(A2)</f>
        <v>DISPLACEMENT</v>
      </c>
      <c r="D2" t="str">
        <f>UPPER(B2)</f>
        <v>&lt;NAO_CLASSIFICADO&gt;</v>
      </c>
      <c r="E2" t="s">
        <v>10246</v>
      </c>
      <c r="F2" t="s">
        <v>10249</v>
      </c>
      <c r="G2">
        <v>1</v>
      </c>
      <c r="H2" t="str">
        <f>CONCATENATE("INSERT INTO CONVERSAO_ACAO (cd_conversao, nome_tipo_conversao, nome_conversao, nome, id, id_tipo) VALUES (1, ","'",C2,"'",", ","'",D2,"'",", ","'",F2,"'",", ","(SELECT id FROM ACAO WHERE nome = '",F2,"')",", ","(SELECT id_tipo FROM ACAO WHERE nome = '",F2,"')",")")</f>
        <v>INSERT INTO CONVERSAO_ACAO (cd_conversao, nome_tipo_conversao, nome_conversao, nome, id, id_tipo) VALUES (1, 'DISPLACEMENT', '&lt;NAO_CLASSIFICADO&gt;', 'SEM FORMA', (SELECT id FROM ACAO WHERE nome = 'SEM FORMA'), (SELECT id_tipo FROM ACAO WHERE nome = 'SEM FORMA'))</v>
      </c>
      <c r="I2" t="s">
        <v>10327</v>
      </c>
    </row>
    <row r="3" spans="1:9" x14ac:dyDescent="0.25">
      <c r="A3" t="s">
        <v>10</v>
      </c>
      <c r="B3" t="s">
        <v>11</v>
      </c>
      <c r="C3" t="str">
        <f t="shared" ref="C3:C65" si="0">UPPER(A3)</f>
        <v>DISPLACEMENT</v>
      </c>
      <c r="D3" t="str">
        <f t="shared" ref="D3:D65" si="1">UPPER(B3)</f>
        <v>2-3 STEP HESITANT LEFT</v>
      </c>
      <c r="E3" t="s">
        <v>10246</v>
      </c>
      <c r="F3" t="s">
        <v>10248</v>
      </c>
      <c r="G3">
        <v>1</v>
      </c>
      <c r="H3" t="str">
        <f t="shared" ref="H3:H65" si="2">CONCATENATE("INSERT INTO CONVERSAO_ACAO (cd_conversao, nome_tipo_conversao, nome_conversao, nome, id, id_tipo) VALUES (1, ","'",C3,"'",", ","'",D3,"'",", ","'",F3,"'",", ","(SELECT id FROM ACAO WHERE nome = '",F3,"')",", ","(SELECT id_tipo FROM ACAO WHERE nome = '",F3,"')",")")</f>
        <v>INSERT INTO CONVERSAO_ACAO (cd_conversao, nome_tipo_conversao, nome_conversao, nome, id, id_tipo) VALUES (1, 'DISPLACEMENT', '2-3 STEP HESITANT LEFT', 'ANTEROPOSTERIOR ESQUERDA', (SELECT id FROM ACAO WHERE nome = 'ANTEROPOSTERIOR ESQUERDA'), (SELECT id_tipo FROM ACAO WHERE nome = 'ANTEROPOSTERIOR ESQUERDA'))</v>
      </c>
      <c r="I3" t="s">
        <v>10327</v>
      </c>
    </row>
    <row r="4" spans="1:9" x14ac:dyDescent="0.25">
      <c r="A4" t="s">
        <v>10</v>
      </c>
      <c r="B4" t="s">
        <v>118</v>
      </c>
      <c r="C4" t="str">
        <f t="shared" si="0"/>
        <v>DISPLACEMENT</v>
      </c>
      <c r="D4" t="str">
        <f t="shared" si="1"/>
        <v>2-3 STEP HESITANT RIGHT</v>
      </c>
      <c r="E4" t="s">
        <v>10246</v>
      </c>
      <c r="F4" t="s">
        <v>10247</v>
      </c>
      <c r="G4">
        <v>1</v>
      </c>
      <c r="H4" t="str">
        <f t="shared" si="2"/>
        <v>INSERT INTO CONVERSAO_ACAO (cd_conversao, nome_tipo_conversao, nome_conversao, nome, id, id_tipo) VALUES (1, 'DISPLACEMENT', '2-3 STEP HESITANT RIGHT', 'ANTEROPOSTERIOR DIREITA', (SELECT id FROM ACAO WHERE nome = 'ANTEROPOSTERIOR DIREITA'), (SELECT id_tipo FROM ACAO WHERE nome = 'ANTEROPOSTERIOR DIREITA'))</v>
      </c>
      <c r="I4" t="s">
        <v>10327</v>
      </c>
    </row>
    <row r="5" spans="1:9" x14ac:dyDescent="0.25">
      <c r="A5" t="s">
        <v>10</v>
      </c>
      <c r="B5" t="s">
        <v>113</v>
      </c>
      <c r="C5" t="str">
        <f t="shared" si="0"/>
        <v>DISPLACEMENT</v>
      </c>
      <c r="D5" t="str">
        <f t="shared" si="1"/>
        <v>CIRCULAR LEFT</v>
      </c>
      <c r="E5" t="s">
        <v>10246</v>
      </c>
      <c r="F5" t="s">
        <v>10252</v>
      </c>
      <c r="G5">
        <v>0</v>
      </c>
      <c r="H5" t="str">
        <f t="shared" si="2"/>
        <v>INSERT INTO CONVERSAO_ACAO (cd_conversao, nome_tipo_conversao, nome_conversao, nome, id, id_tipo) VALUES (1, 'DISPLACEMENT', 'CIRCULAR LEFT', 'CIRCULAR ESQUERDA', (SELECT id FROM ACAO WHERE nome = 'CIRCULAR ESQUERDA'), (SELECT id_tipo FROM ACAO WHERE nome = 'CIRCULAR ESQUERDA'))</v>
      </c>
      <c r="I5" t="s">
        <v>10327</v>
      </c>
    </row>
    <row r="6" spans="1:9" x14ac:dyDescent="0.25">
      <c r="A6" t="s">
        <v>10</v>
      </c>
      <c r="B6" t="s">
        <v>62</v>
      </c>
      <c r="C6" t="str">
        <f t="shared" si="0"/>
        <v>DISPLACEMENT</v>
      </c>
      <c r="D6" t="str">
        <f t="shared" si="1"/>
        <v>CIRCULAR RIGHT</v>
      </c>
      <c r="E6" t="s">
        <v>10246</v>
      </c>
      <c r="F6" t="s">
        <v>10253</v>
      </c>
      <c r="G6">
        <v>0</v>
      </c>
      <c r="H6" t="str">
        <f t="shared" si="2"/>
        <v>INSERT INTO CONVERSAO_ACAO (cd_conversao, nome_tipo_conversao, nome_conversao, nome, id, id_tipo) VALUES (1, 'DISPLACEMENT', 'CIRCULAR RIGHT', 'CIRCULAR DIREITA', (SELECT id FROM ACAO WHERE nome = 'CIRCULAR DIREITA'), (SELECT id_tipo FROM ACAO WHERE nome = 'CIRCULAR DIREITA'))</v>
      </c>
      <c r="I6" t="s">
        <v>10327</v>
      </c>
    </row>
    <row r="7" spans="1:9" x14ac:dyDescent="0.25">
      <c r="A7" t="s">
        <v>10</v>
      </c>
      <c r="B7" t="s">
        <v>14</v>
      </c>
      <c r="C7" t="str">
        <f t="shared" si="0"/>
        <v>DISPLACEMENT</v>
      </c>
      <c r="D7" t="str">
        <f t="shared" si="1"/>
        <v>TRY TO GRIP WITH CONTACT</v>
      </c>
      <c r="E7" t="s">
        <v>10246</v>
      </c>
      <c r="F7" t="s">
        <v>10250</v>
      </c>
      <c r="G7">
        <v>1</v>
      </c>
      <c r="H7" t="str">
        <f t="shared" si="2"/>
        <v>INSERT INTO CONVERSAO_ACAO (cd_conversao, nome_tipo_conversao, nome_conversao, nome, id, id_tipo) VALUES (1, 'DISPLACEMENT', 'TRY TO GRIP WITH CONTACT', 'TENTATIVA DE PEGADA', (SELECT id FROM ACAO WHERE nome = 'TENTATIVA DE PEGADA'), (SELECT id_tipo FROM ACAO WHERE nome = 'TENTATIVA DE PEGADA'))</v>
      </c>
      <c r="I7" t="s">
        <v>10327</v>
      </c>
    </row>
    <row r="8" spans="1:9" x14ac:dyDescent="0.25">
      <c r="A8" t="s">
        <v>10</v>
      </c>
      <c r="B8" t="s">
        <v>5447</v>
      </c>
      <c r="C8" t="str">
        <f t="shared" si="0"/>
        <v>DISPLACEMENT</v>
      </c>
      <c r="D8" t="str">
        <f t="shared" si="1"/>
        <v>TRY TO GRIP WITHOUT CONTACT</v>
      </c>
      <c r="E8" t="s">
        <v>10246</v>
      </c>
      <c r="F8" t="s">
        <v>10251</v>
      </c>
      <c r="G8">
        <v>0</v>
      </c>
      <c r="H8" t="str">
        <f t="shared" si="2"/>
        <v>INSERT INTO CONVERSAO_ACAO (cd_conversao, nome_tipo_conversao, nome_conversao, nome, id, id_tipo) VALUES (1, 'DISPLACEMENT', 'TRY TO GRIP WITHOUT CONTACT', 'TENTATIVA DE PEGADA SEM CONTATO', (SELECT id FROM ACAO WHERE nome = 'TENTATIVA DE PEGADA SEM CONTATO'), (SELECT id_tipo FROM ACAO WHERE nome = 'TENTATIVA DE PEGADA SEM CONTATO'))</v>
      </c>
      <c r="I8" t="s">
        <v>10327</v>
      </c>
    </row>
    <row r="9" spans="1:9" x14ac:dyDescent="0.25">
      <c r="A9" t="s">
        <v>10</v>
      </c>
      <c r="B9" t="s">
        <v>2166</v>
      </c>
      <c r="C9" t="str">
        <f t="shared" si="0"/>
        <v>DISPLACEMENT</v>
      </c>
      <c r="D9" t="str">
        <f t="shared" si="1"/>
        <v>WIDE STEP LATERAL MOVEMENT</v>
      </c>
      <c r="E9" t="s">
        <v>10246</v>
      </c>
      <c r="F9" t="s">
        <v>10254</v>
      </c>
      <c r="G9">
        <v>0</v>
      </c>
      <c r="H9" t="str">
        <f t="shared" si="2"/>
        <v>INSERT INTO CONVERSAO_ACAO (cd_conversao, nome_tipo_conversao, nome_conversao, nome, id, id_tipo) VALUES (1, 'DISPLACEMENT', 'WIDE STEP LATERAL MOVEMENT', 'PASSADA LATERAL LONGA', (SELECT id FROM ACAO WHERE nome = 'PASSADA LATERAL LONGA'), (SELECT id_tipo FROM ACAO WHERE nome = 'PASSADA LATERAL LONGA'))</v>
      </c>
      <c r="I9" t="s">
        <v>10327</v>
      </c>
    </row>
    <row r="10" spans="1:9" x14ac:dyDescent="0.25">
      <c r="A10" t="s">
        <v>53</v>
      </c>
      <c r="B10" t="s">
        <v>10324</v>
      </c>
      <c r="C10" t="str">
        <f t="shared" si="0"/>
        <v>ATTACK</v>
      </c>
      <c r="D10" t="str">
        <f t="shared" si="1"/>
        <v>&lt;TECNICA&gt;</v>
      </c>
      <c r="E10" t="s">
        <v>10255</v>
      </c>
      <c r="F10" t="s">
        <v>10255</v>
      </c>
      <c r="G10">
        <v>1</v>
      </c>
      <c r="H10" t="str">
        <f t="shared" si="2"/>
        <v>INSERT INTO CONVERSAO_ACAO (cd_conversao, nome_tipo_conversao, nome_conversao, nome, id, id_tipo) VALUES (1, 'ATTACK', '&lt;TECNICA&gt;', 'ATAQUE', (SELECT id FROM ACAO WHERE nome = 'ATAQUE'), (SELECT id_tipo FROM ACAO WHERE nome = 'ATAQUE'))</v>
      </c>
      <c r="I10" t="s">
        <v>10327</v>
      </c>
    </row>
    <row r="11" spans="1:9" x14ac:dyDescent="0.25">
      <c r="A11" t="s">
        <v>53</v>
      </c>
      <c r="B11" t="s">
        <v>10323</v>
      </c>
      <c r="C11" t="str">
        <f t="shared" si="0"/>
        <v>ATTACK</v>
      </c>
      <c r="D11" t="str">
        <f t="shared" si="1"/>
        <v>&lt;NAO_CLASSIFICADO&gt;</v>
      </c>
      <c r="E11" t="s">
        <v>10255</v>
      </c>
      <c r="F11" t="s">
        <v>10255</v>
      </c>
      <c r="G11">
        <v>1</v>
      </c>
      <c r="H11" t="str">
        <f t="shared" si="2"/>
        <v>INSERT INTO CONVERSAO_ACAO (cd_conversao, nome_tipo_conversao, nome_conversao, nome, id, id_tipo) VALUES (1, 'ATTACK', '&lt;NAO_CLASSIFICADO&gt;', 'ATAQUE', (SELECT id FROM ACAO WHERE nome = 'ATAQUE'), (SELECT id_tipo FROM ACAO WHERE nome = 'ATAQUE'))</v>
      </c>
      <c r="I11" t="s">
        <v>10327</v>
      </c>
    </row>
    <row r="12" spans="1:9" x14ac:dyDescent="0.25">
      <c r="A12" t="s">
        <v>33</v>
      </c>
      <c r="B12" t="s">
        <v>34</v>
      </c>
      <c r="C12" t="str">
        <f t="shared" si="0"/>
        <v>DEFENSE</v>
      </c>
      <c r="D12" t="str">
        <f t="shared" si="1"/>
        <v>USING BODY MASS</v>
      </c>
      <c r="E12" t="s">
        <v>10260</v>
      </c>
      <c r="F12" t="s">
        <v>10256</v>
      </c>
      <c r="G12">
        <v>1</v>
      </c>
      <c r="H12" t="str">
        <f t="shared" si="2"/>
        <v>INSERT INTO CONVERSAO_ACAO (cd_conversao, nome_tipo_conversao, nome_conversao, nome, id, id_tipo) VALUES (1, 'DEFENSE', 'USING BODY MASS', 'BLOQUEIO', (SELECT id FROM ACAO WHERE nome = 'BLOQUEIO'), (SELECT id_tipo FROM ACAO WHERE nome = 'BLOQUEIO'))</v>
      </c>
      <c r="I12" t="s">
        <v>10327</v>
      </c>
    </row>
    <row r="13" spans="1:9" x14ac:dyDescent="0.25">
      <c r="A13" t="s">
        <v>33</v>
      </c>
      <c r="B13" t="s">
        <v>123</v>
      </c>
      <c r="C13" t="str">
        <f t="shared" si="0"/>
        <v>DEFENSE</v>
      </c>
      <c r="D13" t="str">
        <f t="shared" si="1"/>
        <v>CONTER-ATTACK</v>
      </c>
      <c r="E13" t="s">
        <v>10260</v>
      </c>
      <c r="F13" t="s">
        <v>10257</v>
      </c>
      <c r="G13">
        <v>1</v>
      </c>
      <c r="H13" t="str">
        <f t="shared" si="2"/>
        <v>INSERT INTO CONVERSAO_ACAO (cd_conversao, nome_tipo_conversao, nome_conversao, nome, id, id_tipo) VALUES (1, 'DEFENSE', 'CONTER-ATTACK', 'CONTRA-ATAQUE', (SELECT id FROM ACAO WHERE nome = 'CONTRA-ATAQUE'), (SELECT id_tipo FROM ACAO WHERE nome = 'CONTRA-ATAQUE'))</v>
      </c>
      <c r="I13" t="s">
        <v>10327</v>
      </c>
    </row>
    <row r="14" spans="1:9" x14ac:dyDescent="0.25">
      <c r="A14" t="s">
        <v>33</v>
      </c>
      <c r="B14" t="s">
        <v>161</v>
      </c>
      <c r="C14" t="str">
        <f t="shared" si="0"/>
        <v>DEFENSE</v>
      </c>
      <c r="D14" t="str">
        <f t="shared" si="1"/>
        <v>TAE-SABAKI RIGHT INCLINED</v>
      </c>
      <c r="E14" t="s">
        <v>10260</v>
      </c>
      <c r="F14" t="s">
        <v>10261</v>
      </c>
      <c r="G14">
        <v>0</v>
      </c>
      <c r="H14" t="str">
        <f t="shared" si="2"/>
        <v>INSERT INTO CONVERSAO_ACAO (cd_conversao, nome_tipo_conversao, nome_conversao, nome, id, id_tipo) VALUES (1, 'DEFENSE', 'TAE-SABAKI RIGHT INCLINED', 'ESQUIVA INCLINADA PARA DIREITA', (SELECT id FROM ACAO WHERE nome = 'ESQUIVA INCLINADA PARA DIREITA'), (SELECT id_tipo FROM ACAO WHERE nome = 'ESQUIVA INCLINADA PARA DIREITA'))</v>
      </c>
      <c r="I14" t="s">
        <v>10327</v>
      </c>
    </row>
    <row r="15" spans="1:9" x14ac:dyDescent="0.25">
      <c r="A15" t="s">
        <v>33</v>
      </c>
      <c r="B15" t="s">
        <v>192</v>
      </c>
      <c r="C15" t="str">
        <f t="shared" si="0"/>
        <v>DEFENSE</v>
      </c>
      <c r="D15" t="str">
        <f t="shared" si="1"/>
        <v>TAE-SABAKI LEFT INCLINED</v>
      </c>
      <c r="E15" t="s">
        <v>10260</v>
      </c>
      <c r="F15" t="s">
        <v>10262</v>
      </c>
      <c r="G15">
        <v>0</v>
      </c>
      <c r="H15" t="str">
        <f t="shared" si="2"/>
        <v>INSERT INTO CONVERSAO_ACAO (cd_conversao, nome_tipo_conversao, nome_conversao, nome, id, id_tipo) VALUES (1, 'DEFENSE', 'TAE-SABAKI LEFT INCLINED', 'ESQUIVA INCLINADA PARA ESQUERDA', (SELECT id FROM ACAO WHERE nome = 'ESQUIVA INCLINADA PARA ESQUERDA'), (SELECT id_tipo FROM ACAO WHERE nome = 'ESQUIVA INCLINADA PARA ESQUERDA'))</v>
      </c>
      <c r="I15" t="s">
        <v>10327</v>
      </c>
    </row>
    <row r="16" spans="1:9" x14ac:dyDescent="0.25">
      <c r="A16" t="s">
        <v>33</v>
      </c>
      <c r="B16" t="s">
        <v>238</v>
      </c>
      <c r="C16" t="str">
        <f t="shared" si="0"/>
        <v>DEFENSE</v>
      </c>
      <c r="D16" t="str">
        <f t="shared" si="1"/>
        <v>TAE-SABAKI RIGHT</v>
      </c>
      <c r="E16" t="s">
        <v>10260</v>
      </c>
      <c r="F16" t="s">
        <v>10258</v>
      </c>
      <c r="G16">
        <v>1</v>
      </c>
      <c r="H16" t="str">
        <f t="shared" si="2"/>
        <v>INSERT INTO CONVERSAO_ACAO (cd_conversao, nome_tipo_conversao, nome_conversao, nome, id, id_tipo) VALUES (1, 'DEFENSE', 'TAE-SABAKI RIGHT', 'ESQUIVA PARA DIREITA', (SELECT id FROM ACAO WHERE nome = 'ESQUIVA PARA DIREITA'), (SELECT id_tipo FROM ACAO WHERE nome = 'ESQUIVA PARA DIREITA'))</v>
      </c>
      <c r="I16" t="s">
        <v>10327</v>
      </c>
    </row>
    <row r="17" spans="1:9" x14ac:dyDescent="0.25">
      <c r="A17" t="s">
        <v>33</v>
      </c>
      <c r="B17" t="s">
        <v>603</v>
      </c>
      <c r="C17" t="str">
        <f t="shared" si="0"/>
        <v>DEFENSE</v>
      </c>
      <c r="D17" t="str">
        <f t="shared" si="1"/>
        <v>TAE-SABAKI LEFT</v>
      </c>
      <c r="E17" t="s">
        <v>10260</v>
      </c>
      <c r="F17" t="s">
        <v>10259</v>
      </c>
      <c r="G17">
        <v>1</v>
      </c>
      <c r="H17" t="str">
        <f t="shared" si="2"/>
        <v>INSERT INTO CONVERSAO_ACAO (cd_conversao, nome_tipo_conversao, nome_conversao, nome, id, id_tipo) VALUES (1, 'DEFENSE', 'TAE-SABAKI LEFT', 'ESQUIVA PARA ESQUERDA', (SELECT id FROM ACAO WHERE nome = 'ESQUIVA PARA ESQUERDA'), (SELECT id_tipo FROM ACAO WHERE nome = 'ESQUIVA PARA ESQUERDA'))</v>
      </c>
      <c r="I17" t="s">
        <v>10327</v>
      </c>
    </row>
    <row r="18" spans="1:9" x14ac:dyDescent="0.25">
      <c r="A18" t="s">
        <v>316</v>
      </c>
      <c r="B18" s="3" t="s">
        <v>10322</v>
      </c>
      <c r="C18" t="str">
        <f t="shared" si="0"/>
        <v>END OF COMBAT</v>
      </c>
      <c r="D18" t="str">
        <f t="shared" si="1"/>
        <v>&lt;NULL&gt;</v>
      </c>
      <c r="E18" t="s">
        <v>10263</v>
      </c>
      <c r="F18" t="s">
        <v>10264</v>
      </c>
      <c r="G18">
        <v>1</v>
      </c>
      <c r="H18" t="str">
        <f t="shared" si="2"/>
        <v>INSERT INTO CONVERSAO_ACAO (cd_conversao, nome_tipo_conversao, nome_conversao, nome, id, id_tipo) VALUES (1, 'END OF COMBAT', '&lt;NULL&gt;', 'SOREMADE', (SELECT id FROM ACAO WHERE nome = 'SOREMADE'), (SELECT id_tipo FROM ACAO WHERE nome = 'SOREMADE'))</v>
      </c>
      <c r="I18" t="s">
        <v>10327</v>
      </c>
    </row>
    <row r="19" spans="1:9" x14ac:dyDescent="0.25">
      <c r="A19" t="s">
        <v>348</v>
      </c>
      <c r="B19" t="s">
        <v>10324</v>
      </c>
      <c r="C19" t="str">
        <f t="shared" si="0"/>
        <v>FINTA</v>
      </c>
      <c r="D19" t="str">
        <f t="shared" si="1"/>
        <v>&lt;TECNICA&gt;</v>
      </c>
      <c r="E19" t="s">
        <v>10255</v>
      </c>
      <c r="F19" t="s">
        <v>10265</v>
      </c>
      <c r="G19">
        <v>0</v>
      </c>
      <c r="H19" t="str">
        <f t="shared" si="2"/>
        <v>INSERT INTO CONVERSAO_ACAO (cd_conversao, nome_tipo_conversao, nome_conversao, nome, id, id_tipo) VALUES (1, 'FINTA', '&lt;TECNICA&gt;', 'FINTA', (SELECT id FROM ACAO WHERE nome = 'FINTA'), (SELECT id_tipo FROM ACAO WHERE nome = 'FINTA'))</v>
      </c>
      <c r="I19" t="s">
        <v>10327</v>
      </c>
    </row>
    <row r="20" spans="1:9" x14ac:dyDescent="0.25">
      <c r="A20" t="s">
        <v>17</v>
      </c>
      <c r="B20" t="s">
        <v>814</v>
      </c>
      <c r="C20" t="str">
        <f t="shared" si="0"/>
        <v>GRIP TIME</v>
      </c>
      <c r="D20" t="str">
        <f t="shared" si="1"/>
        <v>LEFT BACK</v>
      </c>
      <c r="E20" t="s">
        <v>10274</v>
      </c>
      <c r="F20" t="s">
        <v>10267</v>
      </c>
      <c r="G20">
        <v>1</v>
      </c>
      <c r="H20" t="str">
        <f t="shared" si="2"/>
        <v>INSERT INTO CONVERSAO_ACAO (cd_conversao, nome_tipo_conversao, nome_conversao, nome, id, id_tipo) VALUES (1, 'GRIP TIME', 'LEFT BACK', 'DORSAL ESQUERDA', (SELECT id FROM ACAO WHERE nome = 'DORSAL ESQUERDA'), (SELECT id_tipo FROM ACAO WHERE nome = 'DORSAL ESQUERDA'))</v>
      </c>
      <c r="I20" t="s">
        <v>10327</v>
      </c>
    </row>
    <row r="21" spans="1:9" x14ac:dyDescent="0.25">
      <c r="A21" t="s">
        <v>17</v>
      </c>
      <c r="B21" t="s">
        <v>154</v>
      </c>
      <c r="C21" t="str">
        <f t="shared" si="0"/>
        <v>GRIP TIME</v>
      </c>
      <c r="D21" t="str">
        <f t="shared" si="1"/>
        <v>LEFT BACK RIGHT SLEEVE</v>
      </c>
      <c r="E21" t="s">
        <v>10274</v>
      </c>
      <c r="F21" t="s">
        <v>10275</v>
      </c>
      <c r="G21">
        <v>1</v>
      </c>
      <c r="H21" t="str">
        <f t="shared" si="2"/>
        <v>INSERT INTO CONVERSAO_ACAO (cd_conversao, nome_tipo_conversao, nome_conversao, nome, id, id_tipo) VALUES (1, 'GRIP TIME', 'LEFT BACK RIGHT SLEEVE', 'DORSAL ESQUERDA E MANGA ESQUERDA', (SELECT id FROM ACAO WHERE nome = 'DORSAL ESQUERDA E MANGA ESQUERDA'), (SELECT id_tipo FROM ACAO WHERE nome = 'DORSAL ESQUERDA E MANGA ESQUERDA'))</v>
      </c>
      <c r="I21" t="s">
        <v>10327</v>
      </c>
    </row>
    <row r="22" spans="1:9" x14ac:dyDescent="0.25">
      <c r="A22" t="s">
        <v>17</v>
      </c>
      <c r="B22" t="s">
        <v>18</v>
      </c>
      <c r="C22" t="str">
        <f t="shared" si="0"/>
        <v>GRIP TIME</v>
      </c>
      <c r="D22" t="str">
        <f t="shared" si="1"/>
        <v>LEFT COLLAR</v>
      </c>
      <c r="E22" t="s">
        <v>10274</v>
      </c>
      <c r="F22" t="s">
        <v>10269</v>
      </c>
      <c r="G22">
        <v>1</v>
      </c>
      <c r="H22" t="str">
        <f t="shared" si="2"/>
        <v>INSERT INTO CONVERSAO_ACAO (cd_conversao, nome_tipo_conversao, nome_conversao, nome, id, id_tipo) VALUES (1, 'GRIP TIME', 'LEFT COLLAR', 'GOLA ESQUERDA', (SELECT id FROM ACAO WHERE nome = 'GOLA ESQUERDA'), (SELECT id_tipo FROM ACAO WHERE nome = 'GOLA ESQUERDA'))</v>
      </c>
      <c r="I22" t="s">
        <v>10327</v>
      </c>
    </row>
    <row r="23" spans="1:9" x14ac:dyDescent="0.25">
      <c r="A23" t="s">
        <v>17</v>
      </c>
      <c r="B23" t="s">
        <v>3695</v>
      </c>
      <c r="C23" t="str">
        <f t="shared" si="0"/>
        <v>GRIP TIME</v>
      </c>
      <c r="D23" t="str">
        <f t="shared" si="1"/>
        <v>LEFT COLLAR LEFT SLEEVE</v>
      </c>
      <c r="E23" t="s">
        <v>10274</v>
      </c>
      <c r="F23" t="s">
        <v>10276</v>
      </c>
      <c r="G23">
        <v>1</v>
      </c>
      <c r="H23" t="str">
        <f t="shared" si="2"/>
        <v>INSERT INTO CONVERSAO_ACAO (cd_conversao, nome_tipo_conversao, nome_conversao, nome, id, id_tipo) VALUES (1, 'GRIP TIME', 'LEFT COLLAR LEFT SLEEVE', 'GOLA ESQUERDA E MANGA ESQUERDA', (SELECT id FROM ACAO WHERE nome = 'GOLA ESQUERDA E MANGA ESQUERDA'), (SELECT id_tipo FROM ACAO WHERE nome = 'GOLA ESQUERDA E MANGA ESQUERDA'))</v>
      </c>
      <c r="I23" t="s">
        <v>10327</v>
      </c>
    </row>
    <row r="24" spans="1:9" x14ac:dyDescent="0.25">
      <c r="A24" t="s">
        <v>17</v>
      </c>
      <c r="B24" t="s">
        <v>45</v>
      </c>
      <c r="C24" t="str">
        <f t="shared" si="0"/>
        <v>GRIP TIME</v>
      </c>
      <c r="D24" t="str">
        <f t="shared" si="1"/>
        <v>LEFT COLLAR RIGHT COLLAR</v>
      </c>
      <c r="E24" t="s">
        <v>10274</v>
      </c>
      <c r="F24" t="s">
        <v>10270</v>
      </c>
      <c r="G24">
        <v>1</v>
      </c>
      <c r="H24" t="str">
        <f t="shared" si="2"/>
        <v>INSERT INTO CONVERSAO_ACAO (cd_conversao, nome_tipo_conversao, nome_conversao, nome, id, id_tipo) VALUES (1, 'GRIP TIME', 'LEFT COLLAR RIGHT COLLAR', 'GOLA ESQUERDA E GOLA DIREITA', (SELECT id FROM ACAO WHERE nome = 'GOLA ESQUERDA E GOLA DIREITA'), (SELECT id_tipo FROM ACAO WHERE nome = 'GOLA ESQUERDA E GOLA DIREITA'))</v>
      </c>
      <c r="I24" t="s">
        <v>10327</v>
      </c>
    </row>
    <row r="25" spans="1:9" x14ac:dyDescent="0.25">
      <c r="A25" t="s">
        <v>17</v>
      </c>
      <c r="B25" t="s">
        <v>101</v>
      </c>
      <c r="C25" t="str">
        <f t="shared" si="0"/>
        <v>GRIP TIME</v>
      </c>
      <c r="D25" t="str">
        <f t="shared" si="1"/>
        <v>LEFT COLLAR RIGHT SLEEVE</v>
      </c>
      <c r="E25" t="s">
        <v>10274</v>
      </c>
      <c r="F25" t="s">
        <v>10277</v>
      </c>
      <c r="G25">
        <v>1</v>
      </c>
      <c r="H25" t="str">
        <f t="shared" si="2"/>
        <v>INSERT INTO CONVERSAO_ACAO (cd_conversao, nome_tipo_conversao, nome_conversao, nome, id, id_tipo) VALUES (1, 'GRIP TIME', 'LEFT COLLAR RIGHT SLEEVE', 'GOLA ESQUERDA E MANGA DIREITA', (SELECT id FROM ACAO WHERE nome = 'GOLA ESQUERDA E MANGA DIREITA'), (SELECT id_tipo FROM ACAO WHERE nome = 'GOLA ESQUERDA E MANGA DIREITA'))</v>
      </c>
      <c r="I25" t="s">
        <v>10327</v>
      </c>
    </row>
    <row r="26" spans="1:9" x14ac:dyDescent="0.25">
      <c r="A26" t="s">
        <v>17</v>
      </c>
      <c r="B26" t="s">
        <v>48</v>
      </c>
      <c r="C26" t="str">
        <f t="shared" si="0"/>
        <v>GRIP TIME</v>
      </c>
      <c r="D26" t="str">
        <f t="shared" si="1"/>
        <v>LEFT SLEEVE</v>
      </c>
      <c r="E26" t="s">
        <v>10274</v>
      </c>
      <c r="F26" t="s">
        <v>10272</v>
      </c>
      <c r="G26">
        <v>1</v>
      </c>
      <c r="H26" t="str">
        <f t="shared" si="2"/>
        <v>INSERT INTO CONVERSAO_ACAO (cd_conversao, nome_tipo_conversao, nome_conversao, nome, id, id_tipo) VALUES (1, 'GRIP TIME', 'LEFT SLEEVE', 'MANGA ESQUERDA', (SELECT id FROM ACAO WHERE nome = 'MANGA ESQUERDA'), (SELECT id_tipo FROM ACAO WHERE nome = 'MANGA ESQUERDA'))</v>
      </c>
      <c r="I26" t="s">
        <v>10327</v>
      </c>
    </row>
    <row r="27" spans="1:9" x14ac:dyDescent="0.25">
      <c r="A27" t="s">
        <v>17</v>
      </c>
      <c r="B27" t="s">
        <v>3649</v>
      </c>
      <c r="C27" t="str">
        <f t="shared" si="0"/>
        <v>GRIP TIME</v>
      </c>
      <c r="D27" t="str">
        <f t="shared" si="1"/>
        <v>RIGHT BACK</v>
      </c>
      <c r="E27" t="s">
        <v>10274</v>
      </c>
      <c r="F27" t="s">
        <v>10266</v>
      </c>
      <c r="G27">
        <v>1</v>
      </c>
      <c r="H27" t="str">
        <f t="shared" si="2"/>
        <v>INSERT INTO CONVERSAO_ACAO (cd_conversao, nome_tipo_conversao, nome_conversao, nome, id, id_tipo) VALUES (1, 'GRIP TIME', 'RIGHT BACK', 'DORSAL DIREITA', (SELECT id FROM ACAO WHERE nome = 'DORSAL DIREITA'), (SELECT id_tipo FROM ACAO WHERE nome = 'DORSAL DIREITA'))</v>
      </c>
      <c r="I27" t="s">
        <v>10327</v>
      </c>
    </row>
    <row r="28" spans="1:9" x14ac:dyDescent="0.25">
      <c r="A28" t="s">
        <v>17</v>
      </c>
      <c r="B28" t="s">
        <v>51</v>
      </c>
      <c r="C28" t="str">
        <f t="shared" si="0"/>
        <v>GRIP TIME</v>
      </c>
      <c r="D28" t="str">
        <f t="shared" si="1"/>
        <v>RIGHT BACK LEFT SLEEVE</v>
      </c>
      <c r="E28" t="s">
        <v>10274</v>
      </c>
      <c r="F28" t="s">
        <v>10278</v>
      </c>
      <c r="G28">
        <v>1</v>
      </c>
      <c r="H28" t="str">
        <f t="shared" si="2"/>
        <v>INSERT INTO CONVERSAO_ACAO (cd_conversao, nome_tipo_conversao, nome_conversao, nome, id, id_tipo) VALUES (1, 'GRIP TIME', 'RIGHT BACK LEFT SLEEVE', 'DORSAL DIREITA E MANGA ESQUERDA', (SELECT id FROM ACAO WHERE nome = 'DORSAL DIREITA E MANGA ESQUERDA'), (SELECT id_tipo FROM ACAO WHERE nome = 'DORSAL DIREITA E MANGA ESQUERDA'))</v>
      </c>
      <c r="I28" t="s">
        <v>10327</v>
      </c>
    </row>
    <row r="29" spans="1:9" x14ac:dyDescent="0.25">
      <c r="A29" t="s">
        <v>17</v>
      </c>
      <c r="B29" t="s">
        <v>10282</v>
      </c>
      <c r="C29" t="str">
        <f t="shared" si="0"/>
        <v>GRIP TIME</v>
      </c>
      <c r="D29" t="str">
        <f t="shared" si="1"/>
        <v>RIGHT BACK RIGHT SLEEVE</v>
      </c>
      <c r="E29" t="s">
        <v>10274</v>
      </c>
      <c r="F29" t="s">
        <v>10279</v>
      </c>
      <c r="G29">
        <v>1</v>
      </c>
      <c r="H29" t="str">
        <f t="shared" si="2"/>
        <v>INSERT INTO CONVERSAO_ACAO (cd_conversao, nome_tipo_conversao, nome_conversao, nome, id, id_tipo) VALUES (1, 'GRIP TIME', 'RIGHT BACK RIGHT SLEEVE', 'DORSAL DIREITA E MANGA DIREITA', (SELECT id FROM ACAO WHERE nome = 'DORSAL DIREITA E MANGA DIREITA'), (SELECT id_tipo FROM ACAO WHERE nome = 'DORSAL DIREITA E MANGA DIREITA'))</v>
      </c>
      <c r="I29" t="s">
        <v>10327</v>
      </c>
    </row>
    <row r="30" spans="1:9" x14ac:dyDescent="0.25">
      <c r="A30" t="s">
        <v>17</v>
      </c>
      <c r="B30" t="s">
        <v>120</v>
      </c>
      <c r="C30" t="str">
        <f t="shared" si="0"/>
        <v>GRIP TIME</v>
      </c>
      <c r="D30" t="str">
        <f t="shared" si="1"/>
        <v>RIGHT COLLAR</v>
      </c>
      <c r="E30" t="s">
        <v>10274</v>
      </c>
      <c r="F30" t="s">
        <v>10268</v>
      </c>
      <c r="G30">
        <v>1</v>
      </c>
      <c r="H30" t="str">
        <f t="shared" si="2"/>
        <v>INSERT INTO CONVERSAO_ACAO (cd_conversao, nome_tipo_conversao, nome_conversao, nome, id, id_tipo) VALUES (1, 'GRIP TIME', 'RIGHT COLLAR', 'GOLA DIREITA', (SELECT id FROM ACAO WHERE nome = 'GOLA DIREITA'), (SELECT id_tipo FROM ACAO WHERE nome = 'GOLA DIREITA'))</v>
      </c>
      <c r="I30" t="s">
        <v>10327</v>
      </c>
    </row>
    <row r="31" spans="1:9" x14ac:dyDescent="0.25">
      <c r="A31" t="s">
        <v>17</v>
      </c>
      <c r="B31" t="s">
        <v>77</v>
      </c>
      <c r="C31" t="str">
        <f t="shared" si="0"/>
        <v>GRIP TIME</v>
      </c>
      <c r="D31" t="str">
        <f t="shared" si="1"/>
        <v>RIGHT COLLAR LEFT SLEEVE</v>
      </c>
      <c r="E31" t="s">
        <v>10274</v>
      </c>
      <c r="F31" t="s">
        <v>10280</v>
      </c>
      <c r="G31">
        <v>1</v>
      </c>
      <c r="H31" t="str">
        <f t="shared" si="2"/>
        <v>INSERT INTO CONVERSAO_ACAO (cd_conversao, nome_tipo_conversao, nome_conversao, nome, id, id_tipo) VALUES (1, 'GRIP TIME', 'RIGHT COLLAR LEFT SLEEVE', 'GOLA DIREITA E MANGA ESQUERDA', (SELECT id FROM ACAO WHERE nome = 'GOLA DIREITA E MANGA ESQUERDA'), (SELECT id_tipo FROM ACAO WHERE nome = 'GOLA DIREITA E MANGA ESQUERDA'))</v>
      </c>
      <c r="I31" t="s">
        <v>10327</v>
      </c>
    </row>
    <row r="32" spans="1:9" x14ac:dyDescent="0.25">
      <c r="A32" t="s">
        <v>17</v>
      </c>
      <c r="B32" t="s">
        <v>1977</v>
      </c>
      <c r="C32" t="str">
        <f t="shared" si="0"/>
        <v>GRIP TIME</v>
      </c>
      <c r="D32" t="str">
        <f t="shared" si="1"/>
        <v>RIGHT COLLAR RIGHT SLEEVE</v>
      </c>
      <c r="E32" t="s">
        <v>10274</v>
      </c>
      <c r="F32" t="s">
        <v>10281</v>
      </c>
      <c r="G32">
        <v>1</v>
      </c>
      <c r="H32" t="str">
        <f t="shared" si="2"/>
        <v>INSERT INTO CONVERSAO_ACAO (cd_conversao, nome_tipo_conversao, nome_conversao, nome, id, id_tipo) VALUES (1, 'GRIP TIME', 'RIGHT COLLAR RIGHT SLEEVE', 'GOLA DIREITA E MANGA DIREITA', (SELECT id FROM ACAO WHERE nome = 'GOLA DIREITA E MANGA DIREITA'), (SELECT id_tipo FROM ACAO WHERE nome = 'GOLA DIREITA E MANGA DIREITA'))</v>
      </c>
      <c r="I32" t="s">
        <v>10327</v>
      </c>
    </row>
    <row r="33" spans="1:9" x14ac:dyDescent="0.25">
      <c r="A33" t="s">
        <v>17</v>
      </c>
      <c r="B33" t="s">
        <v>292</v>
      </c>
      <c r="C33" t="str">
        <f t="shared" si="0"/>
        <v>GRIP TIME</v>
      </c>
      <c r="D33" t="str">
        <f t="shared" si="1"/>
        <v>RIGHT SLEEVE</v>
      </c>
      <c r="E33" t="s">
        <v>10274</v>
      </c>
      <c r="F33" t="s">
        <v>10271</v>
      </c>
      <c r="G33">
        <v>1</v>
      </c>
      <c r="H33" t="str">
        <f t="shared" si="2"/>
        <v>INSERT INTO CONVERSAO_ACAO (cd_conversao, nome_tipo_conversao, nome_conversao, nome, id, id_tipo) VALUES (1, 'GRIP TIME', 'RIGHT SLEEVE', 'MANGA DIREITA', (SELECT id FROM ACAO WHERE nome = 'MANGA DIREITA'), (SELECT id_tipo FROM ACAO WHERE nome = 'MANGA DIREITA'))</v>
      </c>
      <c r="I33" t="s">
        <v>10327</v>
      </c>
    </row>
    <row r="34" spans="1:9" x14ac:dyDescent="0.25">
      <c r="A34" t="s">
        <v>17</v>
      </c>
      <c r="B34" t="s">
        <v>73</v>
      </c>
      <c r="C34" t="str">
        <f t="shared" si="0"/>
        <v>GRIP TIME</v>
      </c>
      <c r="D34" t="str">
        <f t="shared" si="1"/>
        <v>RIGHT SLEEVE LEFT SLEEVE</v>
      </c>
      <c r="E34" t="s">
        <v>10274</v>
      </c>
      <c r="F34" t="s">
        <v>10273</v>
      </c>
      <c r="G34">
        <v>1</v>
      </c>
      <c r="H34" t="str">
        <f t="shared" si="2"/>
        <v>INSERT INTO CONVERSAO_ACAO (cd_conversao, nome_tipo_conversao, nome_conversao, nome, id, id_tipo) VALUES (1, 'GRIP TIME', 'RIGHT SLEEVE LEFT SLEEVE', 'MANGA ESQUERDA E MANGA DIREITA', (SELECT id FROM ACAO WHERE nome = 'MANGA ESQUERDA E MANGA DIREITA'), (SELECT id_tipo FROM ACAO WHERE nome = 'MANGA ESQUERDA E MANGA DIREITA'))</v>
      </c>
      <c r="I34" t="s">
        <v>10327</v>
      </c>
    </row>
    <row r="35" spans="1:9" x14ac:dyDescent="0.25">
      <c r="A35" t="s">
        <v>21</v>
      </c>
      <c r="B35" t="s">
        <v>22</v>
      </c>
      <c r="C35" t="str">
        <f t="shared" si="0"/>
        <v>GROUNDWORK COMBAT</v>
      </c>
      <c r="D35" t="str">
        <f t="shared" si="1"/>
        <v>TRYING TO ATTACK</v>
      </c>
      <c r="E35" t="s">
        <v>10283</v>
      </c>
      <c r="F35" t="s">
        <v>10285</v>
      </c>
      <c r="G35">
        <v>0</v>
      </c>
      <c r="H35" t="str">
        <f t="shared" si="2"/>
        <v>INSERT INTO CONVERSAO_ACAO (cd_conversao, nome_tipo_conversao, nome_conversao, nome, id, id_tipo) VALUES (1, 'GROUNDWORK COMBAT', 'TRYING TO ATTACK', 'TENTATIVA DE ATAQUE', (SELECT id FROM ACAO WHERE nome = 'TENTATIVA DE ATAQUE'), (SELECT id_tipo FROM ACAO WHERE nome = 'TENTATIVA DE ATAQUE'))</v>
      </c>
      <c r="I35" t="s">
        <v>10327</v>
      </c>
    </row>
    <row r="36" spans="1:9" x14ac:dyDescent="0.25">
      <c r="A36" t="s">
        <v>21</v>
      </c>
      <c r="B36" t="s">
        <v>286</v>
      </c>
      <c r="C36" t="str">
        <f t="shared" si="0"/>
        <v>GROUNDWORK COMBAT</v>
      </c>
      <c r="D36" t="str">
        <f t="shared" si="1"/>
        <v>CONTROL WITH LEGS</v>
      </c>
      <c r="E36" t="s">
        <v>10283</v>
      </c>
      <c r="F36" t="s">
        <v>10286</v>
      </c>
      <c r="G36">
        <v>0</v>
      </c>
      <c r="H36" t="str">
        <f t="shared" si="2"/>
        <v>INSERT INTO CONVERSAO_ACAO (cd_conversao, nome_tipo_conversao, nome_conversao, nome, id, id_tipo) VALUES (1, 'GROUNDWORK COMBAT', 'CONTROL WITH LEGS', 'CONTROLE COM AS PERNAS', (SELECT id FROM ACAO WHERE nome = 'CONTROLE COM AS PERNAS'), (SELECT id_tipo FROM ACAO WHERE nome = 'CONTROLE COM AS PERNAS'))</v>
      </c>
      <c r="I36" t="s">
        <v>10327</v>
      </c>
    </row>
    <row r="37" spans="1:9" x14ac:dyDescent="0.25">
      <c r="A37" t="s">
        <v>21</v>
      </c>
      <c r="B37" t="s">
        <v>334</v>
      </c>
      <c r="C37" t="str">
        <f t="shared" si="0"/>
        <v>GROUNDWORK COMBAT</v>
      </c>
      <c r="D37" t="str">
        <f t="shared" si="1"/>
        <v>DEFENSIVE POSITION</v>
      </c>
      <c r="E37" t="s">
        <v>10283</v>
      </c>
      <c r="F37" t="s">
        <v>10287</v>
      </c>
      <c r="G37">
        <v>0</v>
      </c>
      <c r="H37" t="str">
        <f t="shared" si="2"/>
        <v>INSERT INTO CONVERSAO_ACAO (cd_conversao, nome_tipo_conversao, nome_conversao, nome, id, id_tipo) VALUES (1, 'GROUNDWORK COMBAT', 'DEFENSIVE POSITION', 'POSIÇÃO DEFENSIVA', (SELECT id FROM ACAO WHERE nome = 'POSIÇÃO DEFENSIVA'), (SELECT id_tipo FROM ACAO WHERE nome = 'POSIÇÃO DEFENSIVA'))</v>
      </c>
      <c r="I37" t="s">
        <v>10327</v>
      </c>
    </row>
    <row r="38" spans="1:9" x14ac:dyDescent="0.25">
      <c r="A38" t="s">
        <v>21</v>
      </c>
      <c r="B38" t="s">
        <v>10321</v>
      </c>
      <c r="C38" t="str">
        <f t="shared" si="0"/>
        <v>GROUNDWORK COMBAT</v>
      </c>
      <c r="D38" t="str">
        <f t="shared" si="1"/>
        <v>&lt;LUTA_SOLO&gt;</v>
      </c>
      <c r="E38" t="s">
        <v>10283</v>
      </c>
      <c r="F38" t="s">
        <v>10284</v>
      </c>
      <c r="G38">
        <v>1</v>
      </c>
      <c r="H38" t="str">
        <f t="shared" si="2"/>
        <v>INSERT INTO CONVERSAO_ACAO (cd_conversao, nome_tipo_conversao, nome_conversao, nome, id, id_tipo) VALUES (1, 'GROUNDWORK COMBAT', '&lt;LUTA_SOLO&gt;', 'LUTA DE SOLO', (SELECT id FROM ACAO WHERE nome = 'LUTA DE SOLO'), (SELECT id_tipo FROM ACAO WHERE nome = 'LUTA DE SOLO'))</v>
      </c>
      <c r="I38" t="s">
        <v>10327</v>
      </c>
    </row>
    <row r="39" spans="1:9" x14ac:dyDescent="0.25">
      <c r="A39" t="s">
        <v>24</v>
      </c>
      <c r="B39" t="s">
        <v>10323</v>
      </c>
      <c r="C39" t="str">
        <f t="shared" si="0"/>
        <v>PAUSE</v>
      </c>
      <c r="D39" t="str">
        <f t="shared" si="1"/>
        <v>&lt;NAO_CLASSIFICADO&gt;</v>
      </c>
      <c r="E39" t="s">
        <v>10263</v>
      </c>
      <c r="F39" t="s">
        <v>10386</v>
      </c>
      <c r="G39">
        <v>1</v>
      </c>
      <c r="H39" t="str">
        <f t="shared" si="2"/>
        <v>INSERT INTO CONVERSAO_ACAO (cd_conversao, nome_tipo_conversao, nome_conversao, nome, id, id_tipo) VALUES (1, 'PAUSE', '&lt;NAO_CLASSIFICADO&gt;', 'MATE', (SELECT id FROM ACAO WHERE nome = 'MATE'), (SELECT id_tipo FROM ACAO WHERE nome = 'MATE'))</v>
      </c>
      <c r="I39" t="s">
        <v>10327</v>
      </c>
    </row>
    <row r="40" spans="1:9" x14ac:dyDescent="0.25">
      <c r="A40" t="s">
        <v>24</v>
      </c>
      <c r="B40" t="s">
        <v>39</v>
      </c>
      <c r="C40" t="str">
        <f t="shared" si="0"/>
        <v>PAUSE</v>
      </c>
      <c r="D40" t="str">
        <f t="shared" si="1"/>
        <v>SHIDO WITHOUT SCORE</v>
      </c>
      <c r="E40" t="s">
        <v>10289</v>
      </c>
      <c r="F40" t="s">
        <v>10288</v>
      </c>
      <c r="G40">
        <v>1</v>
      </c>
      <c r="H40" t="str">
        <f t="shared" si="2"/>
        <v>INSERT INTO CONVERSAO_ACAO (cd_conversao, nome_tipo_conversao, nome_conversao, nome, id, id_tipo) VALUES (1, 'PAUSE', 'SHIDO WITHOUT SCORE', 'SHIDO', (SELECT id FROM ACAO WHERE nome = 'SHIDO'), (SELECT id_tipo FROM ACAO WHERE nome = 'SHIDO'))</v>
      </c>
      <c r="I40" t="s">
        <v>10327</v>
      </c>
    </row>
    <row r="41" spans="1:9" x14ac:dyDescent="0.25">
      <c r="A41" t="s">
        <v>24</v>
      </c>
      <c r="B41" t="s">
        <v>104</v>
      </c>
      <c r="C41" t="str">
        <f t="shared" si="0"/>
        <v>PAUSE</v>
      </c>
      <c r="D41" t="str">
        <f t="shared" si="1"/>
        <v>SCORE BY FLAGS</v>
      </c>
      <c r="E41" t="s">
        <v>10291</v>
      </c>
      <c r="F41" t="s">
        <v>10290</v>
      </c>
      <c r="G41">
        <v>0</v>
      </c>
      <c r="H41" t="str">
        <f t="shared" si="2"/>
        <v>INSERT INTO CONVERSAO_ACAO (cd_conversao, nome_tipo_conversao, nome_conversao, nome, id, id_tipo) VALUES (1, 'PAUSE', 'SCORE BY FLAGS', 'PONTUAÇÃO POR BANDEIRA', (SELECT id FROM ACAO WHERE nome = 'PONTUAÇÃO POR BANDEIRA'), (SELECT id_tipo FROM ACAO WHERE nome = 'PONTUAÇÃO POR BANDEIRA'))</v>
      </c>
      <c r="I41" t="s">
        <v>10327</v>
      </c>
    </row>
    <row r="42" spans="1:9" x14ac:dyDescent="0.25">
      <c r="A42" t="s">
        <v>24</v>
      </c>
      <c r="B42" t="s">
        <v>165</v>
      </c>
      <c r="C42" t="str">
        <f t="shared" si="0"/>
        <v>PAUSE</v>
      </c>
      <c r="D42" t="str">
        <f t="shared" si="1"/>
        <v>JUDOGI</v>
      </c>
      <c r="E42" t="s">
        <v>10292</v>
      </c>
      <c r="F42" t="s">
        <v>10293</v>
      </c>
      <c r="G42">
        <v>0</v>
      </c>
      <c r="H42" t="str">
        <f t="shared" si="2"/>
        <v>INSERT INTO CONVERSAO_ACAO (cd_conversao, nome_tipo_conversao, nome_conversao, nome, id, id_tipo) VALUES (1, 'PAUSE', 'JUDOGI', 'ARRUMAR JUDOGI', (SELECT id FROM ACAO WHERE nome = 'ARRUMAR JUDOGI'), (SELECT id_tipo FROM ACAO WHERE nome = 'ARRUMAR JUDOGI'))</v>
      </c>
      <c r="I42" t="s">
        <v>10327</v>
      </c>
    </row>
    <row r="43" spans="1:9" x14ac:dyDescent="0.25">
      <c r="A43" t="s">
        <v>24</v>
      </c>
      <c r="B43" t="s">
        <v>248</v>
      </c>
      <c r="C43" t="str">
        <f t="shared" si="0"/>
        <v>PAUSE</v>
      </c>
      <c r="D43" t="str">
        <f t="shared" si="1"/>
        <v>SHIDO WITH SCORE</v>
      </c>
      <c r="E43" t="s">
        <v>10289</v>
      </c>
      <c r="F43" t="s">
        <v>10288</v>
      </c>
      <c r="G43">
        <v>1</v>
      </c>
      <c r="H43" t="str">
        <f t="shared" si="2"/>
        <v>INSERT INTO CONVERSAO_ACAO (cd_conversao, nome_tipo_conversao, nome_conversao, nome, id, id_tipo) VALUES (1, 'PAUSE', 'SHIDO WITH SCORE', 'SHIDO', (SELECT id FROM ACAO WHERE nome = 'SHIDO'), (SELECT id_tipo FROM ACAO WHERE nome = 'SHIDO'))</v>
      </c>
      <c r="I43" t="s">
        <v>10327</v>
      </c>
    </row>
    <row r="44" spans="1:9" x14ac:dyDescent="0.25">
      <c r="A44" t="s">
        <v>24</v>
      </c>
      <c r="B44" t="s">
        <v>303</v>
      </c>
      <c r="C44" t="str">
        <f t="shared" si="0"/>
        <v>PAUSE</v>
      </c>
      <c r="D44" t="str">
        <f t="shared" si="1"/>
        <v>SHIDO OPPONENT WITHOUT SCORE</v>
      </c>
      <c r="E44" t="s">
        <v>10289</v>
      </c>
      <c r="F44" t="s">
        <v>10288</v>
      </c>
      <c r="G44">
        <v>1</v>
      </c>
      <c r="H44" t="str">
        <f t="shared" si="2"/>
        <v>INSERT INTO CONVERSAO_ACAO (cd_conversao, nome_tipo_conversao, nome_conversao, nome, id, id_tipo) VALUES (1, 'PAUSE', 'SHIDO OPPONENT WITHOUT SCORE', 'SHIDO', (SELECT id FROM ACAO WHERE nome = 'SHIDO'), (SELECT id_tipo FROM ACAO WHERE nome = 'SHIDO'))</v>
      </c>
      <c r="I44" t="s">
        <v>10327</v>
      </c>
    </row>
    <row r="45" spans="1:9" x14ac:dyDescent="0.25">
      <c r="A45" t="s">
        <v>24</v>
      </c>
      <c r="B45" t="s">
        <v>14</v>
      </c>
      <c r="C45" t="str">
        <f t="shared" si="0"/>
        <v>PAUSE</v>
      </c>
      <c r="D45" t="str">
        <f t="shared" si="1"/>
        <v>TRY TO GRIP WITH CONTACT</v>
      </c>
      <c r="E45" t="s">
        <v>10263</v>
      </c>
      <c r="F45" t="s">
        <v>10386</v>
      </c>
      <c r="G45">
        <v>1</v>
      </c>
      <c r="H45" t="str">
        <f t="shared" si="2"/>
        <v>INSERT INTO CONVERSAO_ACAO (cd_conversao, nome_tipo_conversao, nome_conversao, nome, id, id_tipo) VALUES (1, 'PAUSE', 'TRY TO GRIP WITH CONTACT', 'MATE', (SELECT id FROM ACAO WHERE nome = 'MATE'), (SELECT id_tipo FROM ACAO WHERE nome = 'MATE'))</v>
      </c>
      <c r="I45" t="s">
        <v>10327</v>
      </c>
    </row>
    <row r="46" spans="1:9" x14ac:dyDescent="0.25">
      <c r="A46" t="s">
        <v>24</v>
      </c>
      <c r="B46" t="s">
        <v>388</v>
      </c>
      <c r="C46" t="str">
        <f t="shared" si="0"/>
        <v>PAUSE</v>
      </c>
      <c r="D46" t="str">
        <f t="shared" si="1"/>
        <v>AID</v>
      </c>
      <c r="E46" t="s">
        <v>10292</v>
      </c>
      <c r="F46" t="s">
        <v>10294</v>
      </c>
      <c r="G46">
        <v>0</v>
      </c>
      <c r="H46" t="str">
        <f t="shared" si="2"/>
        <v>INSERT INTO CONVERSAO_ACAO (cd_conversao, nome_tipo_conversao, nome_conversao, nome, id, id_tipo) VALUES (1, 'PAUSE', 'AID', 'AUXÍLIO MÉDICO', (SELECT id FROM ACAO WHERE nome = 'AUXÍLIO MÉDICO'), (SELECT id_tipo FROM ACAO WHERE nome = 'AUXÍLIO MÉDICO'))</v>
      </c>
      <c r="I46" t="s">
        <v>10327</v>
      </c>
    </row>
    <row r="47" spans="1:9" x14ac:dyDescent="0.25">
      <c r="A47" t="s">
        <v>24</v>
      </c>
      <c r="B47" t="s">
        <v>1263</v>
      </c>
      <c r="C47" t="str">
        <f t="shared" si="0"/>
        <v>PAUSE</v>
      </c>
      <c r="D47" t="str">
        <f t="shared" si="1"/>
        <v>MODIFICATON OF SCORE</v>
      </c>
      <c r="E47" t="s">
        <v>10291</v>
      </c>
      <c r="F47" t="s">
        <v>10295</v>
      </c>
      <c r="G47">
        <v>0</v>
      </c>
      <c r="H47" t="str">
        <f t="shared" si="2"/>
        <v>INSERT INTO CONVERSAO_ACAO (cd_conversao, nome_tipo_conversao, nome_conversao, nome, id, id_tipo) VALUES (1, 'PAUSE', 'MODIFICATON OF SCORE', 'MODIFICAÇÃO DO PLACAR', (SELECT id FROM ACAO WHERE nome = 'MODIFICAÇÃO DO PLACAR'), (SELECT id_tipo FROM ACAO WHERE nome = 'MODIFICAÇÃO DO PLACAR'))</v>
      </c>
      <c r="I47" t="s">
        <v>10327</v>
      </c>
    </row>
    <row r="48" spans="1:9" x14ac:dyDescent="0.25">
      <c r="A48" t="s">
        <v>24</v>
      </c>
      <c r="B48" t="s">
        <v>1548</v>
      </c>
      <c r="C48" t="str">
        <f t="shared" si="0"/>
        <v>PAUSE</v>
      </c>
      <c r="D48" t="str">
        <f t="shared" si="1"/>
        <v>SCORE WITH SHIDO</v>
      </c>
      <c r="E48" t="s">
        <v>10289</v>
      </c>
      <c r="F48" t="s">
        <v>10288</v>
      </c>
      <c r="G48">
        <v>1</v>
      </c>
      <c r="H48" t="str">
        <f t="shared" si="2"/>
        <v>INSERT INTO CONVERSAO_ACAO (cd_conversao, nome_tipo_conversao, nome_conversao, nome, id, id_tipo) VALUES (1, 'PAUSE', 'SCORE WITH SHIDO', 'SHIDO', (SELECT id FROM ACAO WHERE nome = 'SHIDO'), (SELECT id_tipo FROM ACAO WHERE nome = 'SHIDO'))</v>
      </c>
      <c r="I48" t="s">
        <v>10327</v>
      </c>
    </row>
    <row r="49" spans="1:9" x14ac:dyDescent="0.25">
      <c r="A49" t="s">
        <v>24</v>
      </c>
      <c r="B49" t="s">
        <v>1844</v>
      </c>
      <c r="C49" t="str">
        <f t="shared" si="0"/>
        <v>PAUSE</v>
      </c>
      <c r="D49" t="str">
        <f t="shared" si="1"/>
        <v>GOLDENSCORE</v>
      </c>
      <c r="E49" t="s">
        <v>10263</v>
      </c>
      <c r="F49" t="s">
        <v>10386</v>
      </c>
      <c r="G49">
        <v>1</v>
      </c>
      <c r="H49" t="str">
        <f t="shared" si="2"/>
        <v>INSERT INTO CONVERSAO_ACAO (cd_conversao, nome_tipo_conversao, nome_conversao, nome, id, id_tipo) VALUES (1, 'PAUSE', 'GOLDENSCORE', 'MATE', (SELECT id FROM ACAO WHERE nome = 'MATE'), (SELECT id_tipo FROM ACAO WHERE nome = 'MATE'))</v>
      </c>
      <c r="I49" t="s">
        <v>10327</v>
      </c>
    </row>
    <row r="50" spans="1:9" x14ac:dyDescent="0.25">
      <c r="A50" t="s">
        <v>24</v>
      </c>
      <c r="B50" t="s">
        <v>2917</v>
      </c>
      <c r="C50" t="str">
        <f t="shared" si="0"/>
        <v>PAUSE</v>
      </c>
      <c r="D50" t="str">
        <f t="shared" si="1"/>
        <v>WINNER - OPPONENT IS HURTED</v>
      </c>
      <c r="E50" t="s">
        <v>10291</v>
      </c>
      <c r="F50" t="s">
        <v>10319</v>
      </c>
      <c r="G50">
        <v>0</v>
      </c>
      <c r="H50" t="str">
        <f t="shared" si="2"/>
        <v>INSERT INTO CONVERSAO_ACAO (cd_conversao, nome_tipo_conversao, nome_conversao, nome, id, id_tipo) VALUES (1, 'PAUSE', 'WINNER - OPPONENT IS HURTED', 'VITÓRIA POR LESÃO DO OPONENTE', (SELECT id FROM ACAO WHERE nome = 'VITÓRIA POR LESÃO DO OPONENTE'), (SELECT id_tipo FROM ACAO WHERE nome = 'VITÓRIA POR LESÃO DO OPONENTE'))</v>
      </c>
      <c r="I50" t="s">
        <v>10327</v>
      </c>
    </row>
    <row r="51" spans="1:9" x14ac:dyDescent="0.25">
      <c r="A51" t="s">
        <v>24</v>
      </c>
      <c r="B51" t="s">
        <v>11</v>
      </c>
      <c r="C51" t="str">
        <f t="shared" si="0"/>
        <v>PAUSE</v>
      </c>
      <c r="D51" t="str">
        <f t="shared" si="1"/>
        <v>2-3 STEP HESITANT LEFT</v>
      </c>
      <c r="E51" t="s">
        <v>10263</v>
      </c>
      <c r="F51" t="s">
        <v>10386</v>
      </c>
      <c r="G51">
        <v>1</v>
      </c>
      <c r="H51" t="str">
        <f t="shared" si="2"/>
        <v>INSERT INTO CONVERSAO_ACAO (cd_conversao, nome_tipo_conversao, nome_conversao, nome, id, id_tipo) VALUES (1, 'PAUSE', '2-3 STEP HESITANT LEFT', 'MATE', (SELECT id FROM ACAO WHERE nome = 'MATE'), (SELECT id_tipo FROM ACAO WHERE nome = 'MATE'))</v>
      </c>
      <c r="I51" t="s">
        <v>10327</v>
      </c>
    </row>
    <row r="52" spans="1:9" x14ac:dyDescent="0.25">
      <c r="A52" t="s">
        <v>24</v>
      </c>
      <c r="B52" t="s">
        <v>118</v>
      </c>
      <c r="C52" t="str">
        <f t="shared" si="0"/>
        <v>PAUSE</v>
      </c>
      <c r="D52" t="str">
        <f t="shared" si="1"/>
        <v>2-3 STEP HESITANT RIGHT</v>
      </c>
      <c r="E52" t="s">
        <v>10263</v>
      </c>
      <c r="F52" t="s">
        <v>10386</v>
      </c>
      <c r="G52">
        <v>1</v>
      </c>
      <c r="H52" t="str">
        <f t="shared" si="2"/>
        <v>INSERT INTO CONVERSAO_ACAO (cd_conversao, nome_tipo_conversao, nome_conversao, nome, id, id_tipo) VALUES (1, 'PAUSE', '2-3 STEP HESITANT RIGHT', 'MATE', (SELECT id FROM ACAO WHERE nome = 'MATE'), (SELECT id_tipo FROM ACAO WHERE nome = 'MATE'))</v>
      </c>
      <c r="I52" t="s">
        <v>10327</v>
      </c>
    </row>
    <row r="53" spans="1:9" x14ac:dyDescent="0.25">
      <c r="A53" t="s">
        <v>24</v>
      </c>
      <c r="B53" t="s">
        <v>9729</v>
      </c>
      <c r="C53" t="str">
        <f t="shared" si="0"/>
        <v>PAUSE</v>
      </c>
      <c r="D53" t="str">
        <f t="shared" si="1"/>
        <v>ENTRE LUTAS</v>
      </c>
      <c r="E53" t="s">
        <v>10263</v>
      </c>
      <c r="F53" t="s">
        <v>10386</v>
      </c>
      <c r="G53">
        <v>1</v>
      </c>
      <c r="H53" t="str">
        <f t="shared" si="2"/>
        <v>INSERT INTO CONVERSAO_ACAO (cd_conversao, nome_tipo_conversao, nome_conversao, nome, id, id_tipo) VALUES (1, 'PAUSE', 'ENTRE LUTAS', 'MATE', (SELECT id FROM ACAO WHERE nome = 'MATE'), (SELECT id_tipo FROM ACAO WHERE nome = 'MATE'))</v>
      </c>
      <c r="I53" t="s">
        <v>10327</v>
      </c>
    </row>
    <row r="54" spans="1:9" x14ac:dyDescent="0.25">
      <c r="A54" t="s">
        <v>24</v>
      </c>
      <c r="B54" t="s">
        <v>5447</v>
      </c>
      <c r="C54" t="str">
        <f t="shared" si="0"/>
        <v>PAUSE</v>
      </c>
      <c r="D54" t="str">
        <f t="shared" si="1"/>
        <v>TRY TO GRIP WITHOUT CONTACT</v>
      </c>
      <c r="E54" t="s">
        <v>10263</v>
      </c>
      <c r="F54" t="s">
        <v>10386</v>
      </c>
      <c r="G54">
        <v>1</v>
      </c>
      <c r="H54" t="str">
        <f t="shared" si="2"/>
        <v>INSERT INTO CONVERSAO_ACAO (cd_conversao, nome_tipo_conversao, nome_conversao, nome, id, id_tipo) VALUES (1, 'PAUSE', 'TRY TO GRIP WITHOUT CONTACT', 'MATE', (SELECT id FROM ACAO WHERE nome = 'MATE'), (SELECT id_tipo FROM ACAO WHERE nome = 'MATE'))</v>
      </c>
      <c r="I54" t="s">
        <v>10327</v>
      </c>
    </row>
    <row r="55" spans="1:9" x14ac:dyDescent="0.25">
      <c r="A55" t="s">
        <v>162</v>
      </c>
      <c r="B55" t="s">
        <v>163</v>
      </c>
      <c r="C55" t="str">
        <f t="shared" si="0"/>
        <v>TRANSITION</v>
      </c>
      <c r="D55" t="str">
        <f t="shared" si="1"/>
        <v>WITHOUT ATTACK</v>
      </c>
      <c r="E55" t="s">
        <v>10296</v>
      </c>
      <c r="F55" t="s">
        <v>10297</v>
      </c>
      <c r="G55">
        <v>0</v>
      </c>
      <c r="H55" t="str">
        <f t="shared" si="2"/>
        <v>INSERT INTO CONVERSAO_ACAO (cd_conversao, nome_tipo_conversao, nome_conversao, nome, id, id_tipo) VALUES (1, 'TRANSITION', 'WITHOUT ATTACK', 'TRANSIÇÃO SEM ATAQUE', (SELECT id FROM ACAO WHERE nome = 'TRANSIÇÃO SEM ATAQUE'), (SELECT id_tipo FROM ACAO WHERE nome = 'TRANSIÇÃO SEM ATAQUE'))</v>
      </c>
      <c r="I55" t="s">
        <v>10327</v>
      </c>
    </row>
    <row r="56" spans="1:9" x14ac:dyDescent="0.25">
      <c r="A56" t="s">
        <v>162</v>
      </c>
      <c r="B56" t="s">
        <v>722</v>
      </c>
      <c r="C56" t="str">
        <f t="shared" si="0"/>
        <v>TRANSITION</v>
      </c>
      <c r="D56" t="str">
        <f t="shared" si="1"/>
        <v>WITH ATTACK</v>
      </c>
      <c r="E56" t="s">
        <v>10296</v>
      </c>
      <c r="F56" t="s">
        <v>10298</v>
      </c>
      <c r="G56">
        <v>0</v>
      </c>
      <c r="H56" t="str">
        <f t="shared" si="2"/>
        <v>INSERT INTO CONVERSAO_ACAO (cd_conversao, nome_tipo_conversao, nome_conversao, nome, id, id_tipo) VALUES (1, 'TRANSITION', 'WITH ATTACK', 'TRANSIÇÃO COM ATAQUE', (SELECT id FROM ACAO WHERE nome = 'TRANSIÇÃO COM ATAQUE'), (SELECT id_tipo FROM ACAO WHERE nome = 'TRANSIÇÃO COM ATAQUE'))</v>
      </c>
      <c r="I56" t="s">
        <v>10327</v>
      </c>
    </row>
    <row r="57" spans="1:9" x14ac:dyDescent="0.25">
      <c r="A57" t="s">
        <v>162</v>
      </c>
      <c r="B57" t="s">
        <v>10323</v>
      </c>
      <c r="C57" t="str">
        <f t="shared" si="0"/>
        <v>TRANSITION</v>
      </c>
      <c r="D57" t="str">
        <f t="shared" si="1"/>
        <v>&lt;NAO_CLASSIFICADO&gt;</v>
      </c>
      <c r="E57" t="s">
        <v>10296</v>
      </c>
      <c r="F57" t="s">
        <v>10296</v>
      </c>
      <c r="G57">
        <v>0</v>
      </c>
      <c r="H57" t="str">
        <f t="shared" si="2"/>
        <v>INSERT INTO CONVERSAO_ACAO (cd_conversao, nome_tipo_conversao, nome_conversao, nome, id, id_tipo) VALUES (1, 'TRANSITION', '&lt;NAO_CLASSIFICADO&gt;', 'TRANSIÇÃO', (SELECT id FROM ACAO WHERE nome = 'TRANSIÇÃO'), (SELECT id_tipo FROM ACAO WHERE nome = 'TRANSIÇÃO'))</v>
      </c>
      <c r="I57" t="s">
        <v>10327</v>
      </c>
    </row>
    <row r="58" spans="1:9" x14ac:dyDescent="0.25">
      <c r="A58" t="s">
        <v>162</v>
      </c>
      <c r="B58" t="s">
        <v>8235</v>
      </c>
      <c r="C58" t="str">
        <f t="shared" si="0"/>
        <v>TRANSITION</v>
      </c>
      <c r="D58" t="str">
        <f t="shared" si="1"/>
        <v>URA JUJI JIME</v>
      </c>
      <c r="E58" t="s">
        <v>10296</v>
      </c>
      <c r="F58" t="s">
        <v>10296</v>
      </c>
      <c r="G58">
        <v>0</v>
      </c>
      <c r="H58" t="str">
        <f t="shared" si="2"/>
        <v>INSERT INTO CONVERSAO_ACAO (cd_conversao, nome_tipo_conversao, nome_conversao, nome, id, id_tipo) VALUES (1, 'TRANSITION', 'URA JUJI JIME', 'TRANSIÇÃO', (SELECT id FROM ACAO WHERE nome = 'TRANSIÇÃO'), (SELECT id_tipo FROM ACAO WHERE nome = 'TRANSIÇÃO'))</v>
      </c>
      <c r="I58" t="s">
        <v>10327</v>
      </c>
    </row>
    <row r="59" spans="1:9" x14ac:dyDescent="0.25">
      <c r="A59" t="s">
        <v>1476</v>
      </c>
      <c r="B59" t="s">
        <v>10323</v>
      </c>
      <c r="C59" t="str">
        <f t="shared" si="0"/>
        <v>TRYING TO GRIP</v>
      </c>
      <c r="D59" t="str">
        <f t="shared" si="1"/>
        <v>&lt;NAO_CLASSIFICADO&gt;</v>
      </c>
      <c r="E59" t="s">
        <v>10246</v>
      </c>
      <c r="F59" t="s">
        <v>10251</v>
      </c>
      <c r="G59">
        <v>0</v>
      </c>
      <c r="H59" t="str">
        <f t="shared" si="2"/>
        <v>INSERT INTO CONVERSAO_ACAO (cd_conversao, nome_tipo_conversao, nome_conversao, nome, id, id_tipo) VALUES (1, 'TRYING TO GRIP', '&lt;NAO_CLASSIFICADO&gt;', 'TENTATIVA DE PEGADA SEM CONTATO', (SELECT id FROM ACAO WHERE nome = 'TENTATIVA DE PEGADA SEM CONTATO'), (SELECT id_tipo FROM ACAO WHERE nome = 'TENTATIVA DE PEGADA SEM CONTATO'))</v>
      </c>
      <c r="I59" t="s">
        <v>10327</v>
      </c>
    </row>
    <row r="60" spans="1:9" x14ac:dyDescent="0.25">
      <c r="A60" t="s">
        <v>1476</v>
      </c>
      <c r="B60" t="s">
        <v>92</v>
      </c>
      <c r="C60" t="str">
        <f t="shared" si="0"/>
        <v>TRYING TO GRIP</v>
      </c>
      <c r="D60" t="str">
        <f t="shared" si="1"/>
        <v>LEFT</v>
      </c>
      <c r="E60" t="s">
        <v>10246</v>
      </c>
      <c r="F60" t="s">
        <v>10250</v>
      </c>
      <c r="G60">
        <v>1</v>
      </c>
      <c r="H60" t="str">
        <f t="shared" si="2"/>
        <v>INSERT INTO CONVERSAO_ACAO (cd_conversao, nome_tipo_conversao, nome_conversao, nome, id, id_tipo) VALUES (1, 'TRYING TO GRIP', 'LEFT', 'TENTATIVA DE PEGADA', (SELECT id FROM ACAO WHERE nome = 'TENTATIVA DE PEGADA'), (SELECT id_tipo FROM ACAO WHERE nome = 'TENTATIVA DE PEGADA'))</v>
      </c>
      <c r="I60" t="s">
        <v>10327</v>
      </c>
    </row>
    <row r="61" spans="1:9" x14ac:dyDescent="0.25">
      <c r="A61" t="s">
        <v>1476</v>
      </c>
      <c r="B61" s="3" t="s">
        <v>4820</v>
      </c>
      <c r="C61" t="str">
        <f t="shared" si="0"/>
        <v>TRYING TO GRIP</v>
      </c>
      <c r="D61" t="str">
        <f t="shared" si="1"/>
        <v>RIGHT + LEFT + JUDOGI</v>
      </c>
      <c r="E61" t="s">
        <v>10246</v>
      </c>
      <c r="F61" t="s">
        <v>10250</v>
      </c>
      <c r="G61">
        <v>1</v>
      </c>
      <c r="H61" t="str">
        <f t="shared" si="2"/>
        <v>INSERT INTO CONVERSAO_ACAO (cd_conversao, nome_tipo_conversao, nome_conversao, nome, id, id_tipo) VALUES (1, 'TRYING TO GRIP', 'RIGHT + LEFT + JUDOGI', 'TENTATIVA DE PEGADA', (SELECT id FROM ACAO WHERE nome = 'TENTATIVA DE PEGADA'), (SELECT id_tipo FROM ACAO WHERE nome = 'TENTATIVA DE PEGADA'))</v>
      </c>
      <c r="I61" t="s">
        <v>10327</v>
      </c>
    </row>
    <row r="62" spans="1:9" x14ac:dyDescent="0.25">
      <c r="A62" t="s">
        <v>1476</v>
      </c>
      <c r="B62" s="3" t="s">
        <v>4859</v>
      </c>
      <c r="C62" t="str">
        <f t="shared" si="0"/>
        <v>TRYING TO GRIP</v>
      </c>
      <c r="D62" t="str">
        <f t="shared" si="1"/>
        <v>RIGHT + LEFT HAND</v>
      </c>
      <c r="E62" t="s">
        <v>10246</v>
      </c>
      <c r="F62" t="s">
        <v>10250</v>
      </c>
      <c r="G62">
        <v>1</v>
      </c>
      <c r="H62" t="str">
        <f t="shared" si="2"/>
        <v>INSERT INTO CONVERSAO_ACAO (cd_conversao, nome_tipo_conversao, nome_conversao, nome, id, id_tipo) VALUES (1, 'TRYING TO GRIP', 'RIGHT + LEFT HAND', 'TENTATIVA DE PEGADA', (SELECT id FROM ACAO WHERE nome = 'TENTATIVA DE PEGADA'), (SELECT id_tipo FROM ACAO WHERE nome = 'TENTATIVA DE PEGADA'))</v>
      </c>
      <c r="I62" t="s">
        <v>10327</v>
      </c>
    </row>
    <row r="63" spans="1:9" x14ac:dyDescent="0.25">
      <c r="A63" t="s">
        <v>1476</v>
      </c>
      <c r="B63" s="3" t="s">
        <v>4873</v>
      </c>
      <c r="C63" t="str">
        <f t="shared" si="0"/>
        <v>TRYING TO GRIP</v>
      </c>
      <c r="D63" t="str">
        <f t="shared" si="1"/>
        <v>LEFT + RIGHT HAND</v>
      </c>
      <c r="E63" t="s">
        <v>10246</v>
      </c>
      <c r="F63" t="s">
        <v>10250</v>
      </c>
      <c r="G63">
        <v>1</v>
      </c>
      <c r="H63" t="str">
        <f t="shared" si="2"/>
        <v>INSERT INTO CONVERSAO_ACAO (cd_conversao, nome_tipo_conversao, nome_conversao, nome, id, id_tipo) VALUES (1, 'TRYING TO GRIP', 'LEFT + RIGHT HAND', 'TENTATIVA DE PEGADA', (SELECT id FROM ACAO WHERE nome = 'TENTATIVA DE PEGADA'), (SELECT id_tipo FROM ACAO WHERE nome = 'TENTATIVA DE PEGADA'))</v>
      </c>
      <c r="I63" t="s">
        <v>10327</v>
      </c>
    </row>
    <row r="64" spans="1:9" x14ac:dyDescent="0.25">
      <c r="A64" t="s">
        <v>1476</v>
      </c>
      <c r="B64" s="3" t="s">
        <v>4903</v>
      </c>
      <c r="C64" t="str">
        <f t="shared" si="0"/>
        <v>TRYING TO GRIP</v>
      </c>
      <c r="D64" t="str">
        <f t="shared" si="1"/>
        <v>LEFT + RIGHT + JUDOGI</v>
      </c>
      <c r="E64" t="s">
        <v>10246</v>
      </c>
      <c r="F64" t="s">
        <v>10250</v>
      </c>
      <c r="G64">
        <v>1</v>
      </c>
      <c r="H64" t="str">
        <f t="shared" si="2"/>
        <v>INSERT INTO CONVERSAO_ACAO (cd_conversao, nome_tipo_conversao, nome_conversao, nome, id, id_tipo) VALUES (1, 'TRYING TO GRIP', 'LEFT + RIGHT + JUDOGI', 'TENTATIVA DE PEGADA', (SELECT id FROM ACAO WHERE nome = 'TENTATIVA DE PEGADA'), (SELECT id_tipo FROM ACAO WHERE nome = 'TENTATIVA DE PEGADA'))</v>
      </c>
      <c r="I64" t="s">
        <v>10327</v>
      </c>
    </row>
    <row r="65" spans="1:9" x14ac:dyDescent="0.25">
      <c r="A65" t="s">
        <v>1476</v>
      </c>
      <c r="B65" t="s">
        <v>80</v>
      </c>
      <c r="C65" t="str">
        <f t="shared" si="0"/>
        <v>TRYING TO GRIP</v>
      </c>
      <c r="D65" t="str">
        <f t="shared" si="1"/>
        <v>RIGHT</v>
      </c>
      <c r="E65" t="s">
        <v>10246</v>
      </c>
      <c r="F65" t="s">
        <v>10250</v>
      </c>
      <c r="G65">
        <v>1</v>
      </c>
      <c r="H65" t="str">
        <f t="shared" si="2"/>
        <v>INSERT INTO CONVERSAO_ACAO (cd_conversao, nome_tipo_conversao, nome_conversao, nome, id, id_tipo) VALUES (1, 'TRYING TO GRIP', 'RIGHT', 'TENTATIVA DE PEGADA', (SELECT id FROM ACAO WHERE nome = 'TENTATIVA DE PEGADA'), (SELECT id_tipo FROM ACAO WHERE nome = 'TENTATIVA DE PEGADA'))</v>
      </c>
      <c r="I65" t="s">
        <v>10327</v>
      </c>
    </row>
    <row r="66" spans="1:9" x14ac:dyDescent="0.25">
      <c r="C66" t="str">
        <f t="shared" ref="C66:C129" si="3">UPPER(A66)</f>
        <v/>
      </c>
      <c r="D66" t="str">
        <f t="shared" ref="D66:D129" si="4">UPPER(B66)</f>
        <v/>
      </c>
    </row>
    <row r="67" spans="1:9" x14ac:dyDescent="0.25">
      <c r="C67" t="str">
        <f t="shared" si="3"/>
        <v/>
      </c>
      <c r="D67" t="str">
        <f t="shared" si="4"/>
        <v/>
      </c>
    </row>
    <row r="68" spans="1:9" x14ac:dyDescent="0.25">
      <c r="C68" t="str">
        <f t="shared" si="3"/>
        <v/>
      </c>
      <c r="D68" t="str">
        <f t="shared" si="4"/>
        <v/>
      </c>
    </row>
    <row r="69" spans="1:9" x14ac:dyDescent="0.25">
      <c r="C69" t="str">
        <f t="shared" si="3"/>
        <v/>
      </c>
      <c r="D69" t="str">
        <f t="shared" si="4"/>
        <v/>
      </c>
    </row>
    <row r="70" spans="1:9" x14ac:dyDescent="0.25">
      <c r="A70" s="3"/>
      <c r="C70" t="str">
        <f t="shared" si="3"/>
        <v/>
      </c>
      <c r="D70" t="str">
        <f t="shared" si="4"/>
        <v/>
      </c>
    </row>
    <row r="71" spans="1:9" x14ac:dyDescent="0.25">
      <c r="A71" s="3"/>
      <c r="C71" t="str">
        <f t="shared" si="3"/>
        <v/>
      </c>
      <c r="D71" t="str">
        <f t="shared" si="4"/>
        <v/>
      </c>
    </row>
    <row r="72" spans="1:9" x14ac:dyDescent="0.25">
      <c r="A72" s="3"/>
      <c r="C72" t="str">
        <f t="shared" si="3"/>
        <v/>
      </c>
      <c r="D72" t="str">
        <f t="shared" si="4"/>
        <v/>
      </c>
    </row>
    <row r="73" spans="1:9" x14ac:dyDescent="0.25">
      <c r="A73" s="3"/>
      <c r="C73" t="str">
        <f t="shared" si="3"/>
        <v/>
      </c>
      <c r="D73" t="str">
        <f t="shared" si="4"/>
        <v/>
      </c>
    </row>
    <row r="74" spans="1:9" x14ac:dyDescent="0.25">
      <c r="A74" s="3"/>
      <c r="C74" t="str">
        <f t="shared" si="3"/>
        <v/>
      </c>
      <c r="D74" t="str">
        <f t="shared" si="4"/>
        <v/>
      </c>
    </row>
    <row r="75" spans="1:9" x14ac:dyDescent="0.25">
      <c r="A75" s="3"/>
      <c r="C75" t="str">
        <f t="shared" si="3"/>
        <v/>
      </c>
      <c r="D75" t="str">
        <f t="shared" si="4"/>
        <v/>
      </c>
    </row>
    <row r="76" spans="1:9" x14ac:dyDescent="0.25">
      <c r="A76" s="3"/>
      <c r="C76" t="str">
        <f t="shared" si="3"/>
        <v/>
      </c>
      <c r="D76" t="str">
        <f t="shared" si="4"/>
        <v/>
      </c>
    </row>
    <row r="77" spans="1:9" x14ac:dyDescent="0.25">
      <c r="A77" s="3"/>
      <c r="C77" t="str">
        <f t="shared" si="3"/>
        <v/>
      </c>
      <c r="D77" t="str">
        <f t="shared" si="4"/>
        <v/>
      </c>
    </row>
    <row r="78" spans="1:9" x14ac:dyDescent="0.25">
      <c r="A78" s="3"/>
      <c r="C78" t="str">
        <f t="shared" si="3"/>
        <v/>
      </c>
      <c r="D78" t="str">
        <f t="shared" si="4"/>
        <v/>
      </c>
    </row>
    <row r="79" spans="1:9" x14ac:dyDescent="0.25">
      <c r="A79" s="3"/>
      <c r="C79" t="str">
        <f t="shared" si="3"/>
        <v/>
      </c>
      <c r="D79" t="str">
        <f t="shared" si="4"/>
        <v/>
      </c>
    </row>
    <row r="80" spans="1:9" x14ac:dyDescent="0.25">
      <c r="A80" s="3"/>
      <c r="C80" t="str">
        <f t="shared" si="3"/>
        <v/>
      </c>
      <c r="D80" t="str">
        <f t="shared" si="4"/>
        <v/>
      </c>
    </row>
    <row r="81" spans="1:4" x14ac:dyDescent="0.25">
      <c r="A81" s="3"/>
      <c r="C81" t="str">
        <f t="shared" si="3"/>
        <v/>
      </c>
      <c r="D81" t="str">
        <f t="shared" si="4"/>
        <v/>
      </c>
    </row>
    <row r="82" spans="1:4" x14ac:dyDescent="0.25">
      <c r="C82" t="str">
        <f t="shared" si="3"/>
        <v/>
      </c>
      <c r="D82" t="str">
        <f t="shared" si="4"/>
        <v/>
      </c>
    </row>
    <row r="83" spans="1:4" x14ac:dyDescent="0.25">
      <c r="C83" t="str">
        <f t="shared" si="3"/>
        <v/>
      </c>
      <c r="D83" t="str">
        <f t="shared" si="4"/>
        <v/>
      </c>
    </row>
    <row r="84" spans="1:4" x14ac:dyDescent="0.25">
      <c r="C84" t="str">
        <f t="shared" si="3"/>
        <v/>
      </c>
      <c r="D84" t="str">
        <f t="shared" si="4"/>
        <v/>
      </c>
    </row>
    <row r="85" spans="1:4" x14ac:dyDescent="0.25">
      <c r="C85" t="str">
        <f t="shared" si="3"/>
        <v/>
      </c>
      <c r="D85" t="str">
        <f t="shared" si="4"/>
        <v/>
      </c>
    </row>
    <row r="86" spans="1:4" x14ac:dyDescent="0.25">
      <c r="C86" t="str">
        <f t="shared" si="3"/>
        <v/>
      </c>
      <c r="D86" t="str">
        <f t="shared" si="4"/>
        <v/>
      </c>
    </row>
    <row r="87" spans="1:4" x14ac:dyDescent="0.25">
      <c r="C87" t="str">
        <f t="shared" si="3"/>
        <v/>
      </c>
      <c r="D87" t="str">
        <f t="shared" si="4"/>
        <v/>
      </c>
    </row>
    <row r="88" spans="1:4" x14ac:dyDescent="0.25">
      <c r="C88" t="str">
        <f t="shared" si="3"/>
        <v/>
      </c>
      <c r="D88" t="str">
        <f t="shared" si="4"/>
        <v/>
      </c>
    </row>
    <row r="89" spans="1:4" x14ac:dyDescent="0.25">
      <c r="C89" t="str">
        <f t="shared" si="3"/>
        <v/>
      </c>
      <c r="D89" t="str">
        <f t="shared" si="4"/>
        <v/>
      </c>
    </row>
    <row r="90" spans="1:4" x14ac:dyDescent="0.25">
      <c r="C90" t="str">
        <f t="shared" si="3"/>
        <v/>
      </c>
      <c r="D90" t="str">
        <f t="shared" si="4"/>
        <v/>
      </c>
    </row>
    <row r="91" spans="1:4" x14ac:dyDescent="0.25">
      <c r="C91" t="str">
        <f t="shared" si="3"/>
        <v/>
      </c>
      <c r="D91" t="str">
        <f t="shared" si="4"/>
        <v/>
      </c>
    </row>
    <row r="92" spans="1:4" x14ac:dyDescent="0.25">
      <c r="C92" t="str">
        <f t="shared" si="3"/>
        <v/>
      </c>
      <c r="D92" t="str">
        <f t="shared" si="4"/>
        <v/>
      </c>
    </row>
    <row r="93" spans="1:4" x14ac:dyDescent="0.25">
      <c r="C93" t="str">
        <f t="shared" si="3"/>
        <v/>
      </c>
      <c r="D93" t="str">
        <f t="shared" si="4"/>
        <v/>
      </c>
    </row>
    <row r="94" spans="1:4" x14ac:dyDescent="0.25">
      <c r="C94" t="str">
        <f t="shared" si="3"/>
        <v/>
      </c>
      <c r="D94" t="str">
        <f t="shared" si="4"/>
        <v/>
      </c>
    </row>
    <row r="95" spans="1:4" x14ac:dyDescent="0.25">
      <c r="C95" t="str">
        <f t="shared" si="3"/>
        <v/>
      </c>
      <c r="D95" t="str">
        <f t="shared" si="4"/>
        <v/>
      </c>
    </row>
    <row r="96" spans="1:4" x14ac:dyDescent="0.25">
      <c r="C96" t="str">
        <f t="shared" si="3"/>
        <v/>
      </c>
      <c r="D96" t="str">
        <f t="shared" si="4"/>
        <v/>
      </c>
    </row>
    <row r="97" spans="3:4" x14ac:dyDescent="0.25">
      <c r="C97" t="str">
        <f t="shared" si="3"/>
        <v/>
      </c>
      <c r="D97" t="str">
        <f t="shared" si="4"/>
        <v/>
      </c>
    </row>
    <row r="98" spans="3:4" x14ac:dyDescent="0.25">
      <c r="C98" t="str">
        <f t="shared" si="3"/>
        <v/>
      </c>
      <c r="D98" t="str">
        <f t="shared" si="4"/>
        <v/>
      </c>
    </row>
    <row r="99" spans="3:4" x14ac:dyDescent="0.25">
      <c r="C99" t="str">
        <f t="shared" si="3"/>
        <v/>
      </c>
      <c r="D99" t="str">
        <f t="shared" si="4"/>
        <v/>
      </c>
    </row>
    <row r="100" spans="3:4" x14ac:dyDescent="0.25">
      <c r="C100" t="str">
        <f t="shared" si="3"/>
        <v/>
      </c>
      <c r="D100" t="str">
        <f t="shared" si="4"/>
        <v/>
      </c>
    </row>
    <row r="101" spans="3:4" x14ac:dyDescent="0.25">
      <c r="C101" t="str">
        <f t="shared" si="3"/>
        <v/>
      </c>
      <c r="D101" t="str">
        <f t="shared" si="4"/>
        <v/>
      </c>
    </row>
    <row r="102" spans="3:4" x14ac:dyDescent="0.25">
      <c r="C102" t="str">
        <f t="shared" si="3"/>
        <v/>
      </c>
      <c r="D102" t="str">
        <f t="shared" si="4"/>
        <v/>
      </c>
    </row>
    <row r="103" spans="3:4" x14ac:dyDescent="0.25">
      <c r="C103" t="str">
        <f t="shared" si="3"/>
        <v/>
      </c>
      <c r="D103" t="str">
        <f t="shared" si="4"/>
        <v/>
      </c>
    </row>
    <row r="104" spans="3:4" x14ac:dyDescent="0.25">
      <c r="C104" t="str">
        <f t="shared" si="3"/>
        <v/>
      </c>
      <c r="D104" t="str">
        <f t="shared" si="4"/>
        <v/>
      </c>
    </row>
    <row r="105" spans="3:4" x14ac:dyDescent="0.25">
      <c r="C105" t="str">
        <f t="shared" si="3"/>
        <v/>
      </c>
      <c r="D105" t="str">
        <f t="shared" si="4"/>
        <v/>
      </c>
    </row>
    <row r="106" spans="3:4" x14ac:dyDescent="0.25">
      <c r="C106" t="str">
        <f t="shared" si="3"/>
        <v/>
      </c>
      <c r="D106" t="str">
        <f t="shared" si="4"/>
        <v/>
      </c>
    </row>
    <row r="107" spans="3:4" x14ac:dyDescent="0.25">
      <c r="C107" t="str">
        <f t="shared" si="3"/>
        <v/>
      </c>
      <c r="D107" t="str">
        <f t="shared" si="4"/>
        <v/>
      </c>
    </row>
    <row r="108" spans="3:4" x14ac:dyDescent="0.25">
      <c r="C108" t="str">
        <f t="shared" si="3"/>
        <v/>
      </c>
      <c r="D108" t="str">
        <f t="shared" si="4"/>
        <v/>
      </c>
    </row>
    <row r="109" spans="3:4" x14ac:dyDescent="0.25">
      <c r="C109" t="str">
        <f t="shared" si="3"/>
        <v/>
      </c>
      <c r="D109" t="str">
        <f t="shared" si="4"/>
        <v/>
      </c>
    </row>
    <row r="110" spans="3:4" x14ac:dyDescent="0.25">
      <c r="C110" t="str">
        <f t="shared" si="3"/>
        <v/>
      </c>
      <c r="D110" t="str">
        <f t="shared" si="4"/>
        <v/>
      </c>
    </row>
    <row r="111" spans="3:4" x14ac:dyDescent="0.25">
      <c r="C111" t="str">
        <f t="shared" si="3"/>
        <v/>
      </c>
      <c r="D111" t="str">
        <f t="shared" si="4"/>
        <v/>
      </c>
    </row>
    <row r="112" spans="3:4" x14ac:dyDescent="0.25">
      <c r="C112" t="str">
        <f t="shared" si="3"/>
        <v/>
      </c>
      <c r="D112" t="str">
        <f t="shared" si="4"/>
        <v/>
      </c>
    </row>
    <row r="113" spans="3:4" x14ac:dyDescent="0.25">
      <c r="C113" t="str">
        <f t="shared" si="3"/>
        <v/>
      </c>
      <c r="D113" t="str">
        <f t="shared" si="4"/>
        <v/>
      </c>
    </row>
    <row r="114" spans="3:4" x14ac:dyDescent="0.25">
      <c r="C114" t="str">
        <f t="shared" si="3"/>
        <v/>
      </c>
      <c r="D114" t="str">
        <f t="shared" si="4"/>
        <v/>
      </c>
    </row>
    <row r="115" spans="3:4" x14ac:dyDescent="0.25">
      <c r="C115" t="str">
        <f t="shared" si="3"/>
        <v/>
      </c>
      <c r="D115" t="str">
        <f t="shared" si="4"/>
        <v/>
      </c>
    </row>
    <row r="116" spans="3:4" x14ac:dyDescent="0.25">
      <c r="C116" t="str">
        <f t="shared" si="3"/>
        <v/>
      </c>
      <c r="D116" t="str">
        <f t="shared" si="4"/>
        <v/>
      </c>
    </row>
    <row r="117" spans="3:4" x14ac:dyDescent="0.25">
      <c r="C117" t="str">
        <f t="shared" si="3"/>
        <v/>
      </c>
      <c r="D117" t="str">
        <f t="shared" si="4"/>
        <v/>
      </c>
    </row>
    <row r="118" spans="3:4" x14ac:dyDescent="0.25">
      <c r="C118" t="str">
        <f t="shared" si="3"/>
        <v/>
      </c>
      <c r="D118" t="str">
        <f t="shared" si="4"/>
        <v/>
      </c>
    </row>
    <row r="119" spans="3:4" x14ac:dyDescent="0.25">
      <c r="C119" t="str">
        <f t="shared" si="3"/>
        <v/>
      </c>
      <c r="D119" t="str">
        <f t="shared" si="4"/>
        <v/>
      </c>
    </row>
    <row r="120" spans="3:4" x14ac:dyDescent="0.25">
      <c r="C120" t="str">
        <f t="shared" si="3"/>
        <v/>
      </c>
      <c r="D120" t="str">
        <f t="shared" si="4"/>
        <v/>
      </c>
    </row>
    <row r="121" spans="3:4" x14ac:dyDescent="0.25">
      <c r="C121" t="str">
        <f t="shared" si="3"/>
        <v/>
      </c>
      <c r="D121" t="str">
        <f t="shared" si="4"/>
        <v/>
      </c>
    </row>
    <row r="122" spans="3:4" x14ac:dyDescent="0.25">
      <c r="C122" t="str">
        <f t="shared" si="3"/>
        <v/>
      </c>
      <c r="D122" t="str">
        <f t="shared" si="4"/>
        <v/>
      </c>
    </row>
    <row r="123" spans="3:4" x14ac:dyDescent="0.25">
      <c r="C123" t="str">
        <f t="shared" si="3"/>
        <v/>
      </c>
      <c r="D123" t="str">
        <f t="shared" si="4"/>
        <v/>
      </c>
    </row>
    <row r="124" spans="3:4" x14ac:dyDescent="0.25">
      <c r="C124" t="str">
        <f t="shared" si="3"/>
        <v/>
      </c>
      <c r="D124" t="str">
        <f t="shared" si="4"/>
        <v/>
      </c>
    </row>
    <row r="125" spans="3:4" x14ac:dyDescent="0.25">
      <c r="C125" t="str">
        <f t="shared" si="3"/>
        <v/>
      </c>
      <c r="D125" t="str">
        <f t="shared" si="4"/>
        <v/>
      </c>
    </row>
    <row r="126" spans="3:4" x14ac:dyDescent="0.25">
      <c r="C126" t="str">
        <f t="shared" si="3"/>
        <v/>
      </c>
      <c r="D126" t="str">
        <f t="shared" si="4"/>
        <v/>
      </c>
    </row>
    <row r="127" spans="3:4" x14ac:dyDescent="0.25">
      <c r="C127" t="str">
        <f t="shared" si="3"/>
        <v/>
      </c>
      <c r="D127" t="str">
        <f t="shared" si="4"/>
        <v/>
      </c>
    </row>
    <row r="128" spans="3:4" x14ac:dyDescent="0.25">
      <c r="C128" t="str">
        <f t="shared" si="3"/>
        <v/>
      </c>
      <c r="D128" t="str">
        <f t="shared" si="4"/>
        <v/>
      </c>
    </row>
    <row r="129" spans="3:4" x14ac:dyDescent="0.25">
      <c r="C129" t="str">
        <f t="shared" si="3"/>
        <v/>
      </c>
      <c r="D129" t="str">
        <f t="shared" si="4"/>
        <v/>
      </c>
    </row>
    <row r="130" spans="3:4" x14ac:dyDescent="0.25">
      <c r="C130" t="str">
        <f t="shared" ref="C130:C193" si="5">UPPER(A130)</f>
        <v/>
      </c>
      <c r="D130" t="str">
        <f t="shared" ref="D130:D193" si="6">UPPER(B130)</f>
        <v/>
      </c>
    </row>
    <row r="131" spans="3:4" x14ac:dyDescent="0.25">
      <c r="C131" t="str">
        <f t="shared" si="5"/>
        <v/>
      </c>
      <c r="D131" t="str">
        <f t="shared" si="6"/>
        <v/>
      </c>
    </row>
    <row r="132" spans="3:4" x14ac:dyDescent="0.25">
      <c r="C132" t="str">
        <f t="shared" si="5"/>
        <v/>
      </c>
      <c r="D132" t="str">
        <f t="shared" si="6"/>
        <v/>
      </c>
    </row>
    <row r="133" spans="3:4" x14ac:dyDescent="0.25">
      <c r="C133" t="str">
        <f t="shared" si="5"/>
        <v/>
      </c>
      <c r="D133" t="str">
        <f t="shared" si="6"/>
        <v/>
      </c>
    </row>
    <row r="134" spans="3:4" x14ac:dyDescent="0.25">
      <c r="C134" t="str">
        <f t="shared" si="5"/>
        <v/>
      </c>
      <c r="D134" t="str">
        <f t="shared" si="6"/>
        <v/>
      </c>
    </row>
    <row r="135" spans="3:4" x14ac:dyDescent="0.25">
      <c r="C135" t="str">
        <f t="shared" si="5"/>
        <v/>
      </c>
      <c r="D135" t="str">
        <f t="shared" si="6"/>
        <v/>
      </c>
    </row>
    <row r="136" spans="3:4" x14ac:dyDescent="0.25">
      <c r="C136" t="str">
        <f t="shared" si="5"/>
        <v/>
      </c>
      <c r="D136" t="str">
        <f t="shared" si="6"/>
        <v/>
      </c>
    </row>
    <row r="137" spans="3:4" x14ac:dyDescent="0.25">
      <c r="C137" t="str">
        <f t="shared" si="5"/>
        <v/>
      </c>
      <c r="D137" t="str">
        <f t="shared" si="6"/>
        <v/>
      </c>
    </row>
    <row r="138" spans="3:4" x14ac:dyDescent="0.25">
      <c r="C138" t="str">
        <f t="shared" si="5"/>
        <v/>
      </c>
      <c r="D138" t="str">
        <f t="shared" si="6"/>
        <v/>
      </c>
    </row>
    <row r="139" spans="3:4" x14ac:dyDescent="0.25">
      <c r="C139" t="str">
        <f t="shared" si="5"/>
        <v/>
      </c>
      <c r="D139" t="str">
        <f t="shared" si="6"/>
        <v/>
      </c>
    </row>
    <row r="140" spans="3:4" x14ac:dyDescent="0.25">
      <c r="C140" t="str">
        <f t="shared" si="5"/>
        <v/>
      </c>
      <c r="D140" t="str">
        <f t="shared" si="6"/>
        <v/>
      </c>
    </row>
    <row r="141" spans="3:4" x14ac:dyDescent="0.25">
      <c r="C141" t="str">
        <f t="shared" si="5"/>
        <v/>
      </c>
      <c r="D141" t="str">
        <f t="shared" si="6"/>
        <v/>
      </c>
    </row>
    <row r="142" spans="3:4" x14ac:dyDescent="0.25">
      <c r="C142" t="str">
        <f t="shared" si="5"/>
        <v/>
      </c>
      <c r="D142" t="str">
        <f t="shared" si="6"/>
        <v/>
      </c>
    </row>
    <row r="143" spans="3:4" x14ac:dyDescent="0.25">
      <c r="C143" t="str">
        <f t="shared" si="5"/>
        <v/>
      </c>
      <c r="D143" t="str">
        <f t="shared" si="6"/>
        <v/>
      </c>
    </row>
    <row r="144" spans="3:4" x14ac:dyDescent="0.25">
      <c r="C144" t="str">
        <f t="shared" si="5"/>
        <v/>
      </c>
      <c r="D144" t="str">
        <f t="shared" si="6"/>
        <v/>
      </c>
    </row>
    <row r="145" spans="3:4" x14ac:dyDescent="0.25">
      <c r="C145" t="str">
        <f t="shared" si="5"/>
        <v/>
      </c>
      <c r="D145" t="str">
        <f t="shared" si="6"/>
        <v/>
      </c>
    </row>
    <row r="146" spans="3:4" x14ac:dyDescent="0.25">
      <c r="C146" t="str">
        <f t="shared" si="5"/>
        <v/>
      </c>
      <c r="D146" t="str">
        <f t="shared" si="6"/>
        <v/>
      </c>
    </row>
    <row r="147" spans="3:4" x14ac:dyDescent="0.25">
      <c r="C147" t="str">
        <f t="shared" si="5"/>
        <v/>
      </c>
      <c r="D147" t="str">
        <f t="shared" si="6"/>
        <v/>
      </c>
    </row>
    <row r="148" spans="3:4" x14ac:dyDescent="0.25">
      <c r="C148" t="str">
        <f t="shared" si="5"/>
        <v/>
      </c>
      <c r="D148" t="str">
        <f t="shared" si="6"/>
        <v/>
      </c>
    </row>
    <row r="149" spans="3:4" x14ac:dyDescent="0.25">
      <c r="C149" t="str">
        <f t="shared" si="5"/>
        <v/>
      </c>
      <c r="D149" t="str">
        <f t="shared" si="6"/>
        <v/>
      </c>
    </row>
    <row r="150" spans="3:4" x14ac:dyDescent="0.25">
      <c r="C150" t="str">
        <f t="shared" si="5"/>
        <v/>
      </c>
      <c r="D150" t="str">
        <f t="shared" si="6"/>
        <v/>
      </c>
    </row>
    <row r="151" spans="3:4" x14ac:dyDescent="0.25">
      <c r="C151" t="str">
        <f t="shared" si="5"/>
        <v/>
      </c>
      <c r="D151" t="str">
        <f t="shared" si="6"/>
        <v/>
      </c>
    </row>
    <row r="152" spans="3:4" x14ac:dyDescent="0.25">
      <c r="C152" t="str">
        <f t="shared" si="5"/>
        <v/>
      </c>
      <c r="D152" t="str">
        <f t="shared" si="6"/>
        <v/>
      </c>
    </row>
    <row r="153" spans="3:4" x14ac:dyDescent="0.25">
      <c r="C153" t="str">
        <f t="shared" si="5"/>
        <v/>
      </c>
      <c r="D153" t="str">
        <f t="shared" si="6"/>
        <v/>
      </c>
    </row>
    <row r="154" spans="3:4" x14ac:dyDescent="0.25">
      <c r="C154" t="str">
        <f t="shared" si="5"/>
        <v/>
      </c>
      <c r="D154" t="str">
        <f t="shared" si="6"/>
        <v/>
      </c>
    </row>
    <row r="155" spans="3:4" x14ac:dyDescent="0.25">
      <c r="C155" t="str">
        <f t="shared" si="5"/>
        <v/>
      </c>
      <c r="D155" t="str">
        <f t="shared" si="6"/>
        <v/>
      </c>
    </row>
    <row r="156" spans="3:4" x14ac:dyDescent="0.25">
      <c r="C156" t="str">
        <f t="shared" si="5"/>
        <v/>
      </c>
      <c r="D156" t="str">
        <f t="shared" si="6"/>
        <v/>
      </c>
    </row>
    <row r="157" spans="3:4" x14ac:dyDescent="0.25">
      <c r="C157" t="str">
        <f t="shared" si="5"/>
        <v/>
      </c>
      <c r="D157" t="str">
        <f t="shared" si="6"/>
        <v/>
      </c>
    </row>
    <row r="158" spans="3:4" x14ac:dyDescent="0.25">
      <c r="C158" t="str">
        <f t="shared" si="5"/>
        <v/>
      </c>
      <c r="D158" t="str">
        <f t="shared" si="6"/>
        <v/>
      </c>
    </row>
    <row r="159" spans="3:4" x14ac:dyDescent="0.25">
      <c r="C159" t="str">
        <f t="shared" si="5"/>
        <v/>
      </c>
      <c r="D159" t="str">
        <f t="shared" si="6"/>
        <v/>
      </c>
    </row>
    <row r="160" spans="3:4" x14ac:dyDescent="0.25">
      <c r="C160" t="str">
        <f t="shared" si="5"/>
        <v/>
      </c>
      <c r="D160" t="str">
        <f t="shared" si="6"/>
        <v/>
      </c>
    </row>
    <row r="161" spans="3:4" x14ac:dyDescent="0.25">
      <c r="C161" t="str">
        <f t="shared" si="5"/>
        <v/>
      </c>
      <c r="D161" t="str">
        <f t="shared" si="6"/>
        <v/>
      </c>
    </row>
    <row r="162" spans="3:4" x14ac:dyDescent="0.25">
      <c r="C162" t="str">
        <f t="shared" si="5"/>
        <v/>
      </c>
      <c r="D162" t="str">
        <f t="shared" si="6"/>
        <v/>
      </c>
    </row>
    <row r="163" spans="3:4" x14ac:dyDescent="0.25">
      <c r="C163" t="str">
        <f t="shared" si="5"/>
        <v/>
      </c>
      <c r="D163" t="str">
        <f t="shared" si="6"/>
        <v/>
      </c>
    </row>
    <row r="164" spans="3:4" x14ac:dyDescent="0.25">
      <c r="C164" t="str">
        <f t="shared" si="5"/>
        <v/>
      </c>
      <c r="D164" t="str">
        <f t="shared" si="6"/>
        <v/>
      </c>
    </row>
    <row r="165" spans="3:4" x14ac:dyDescent="0.25">
      <c r="C165" t="str">
        <f t="shared" si="5"/>
        <v/>
      </c>
      <c r="D165" t="str">
        <f t="shared" si="6"/>
        <v/>
      </c>
    </row>
    <row r="166" spans="3:4" x14ac:dyDescent="0.25">
      <c r="C166" t="str">
        <f t="shared" si="5"/>
        <v/>
      </c>
      <c r="D166" t="str">
        <f t="shared" si="6"/>
        <v/>
      </c>
    </row>
    <row r="167" spans="3:4" x14ac:dyDescent="0.25">
      <c r="C167" t="str">
        <f t="shared" si="5"/>
        <v/>
      </c>
      <c r="D167" t="str">
        <f t="shared" si="6"/>
        <v/>
      </c>
    </row>
    <row r="168" spans="3:4" x14ac:dyDescent="0.25">
      <c r="C168" t="str">
        <f t="shared" si="5"/>
        <v/>
      </c>
      <c r="D168" t="str">
        <f t="shared" si="6"/>
        <v/>
      </c>
    </row>
    <row r="169" spans="3:4" x14ac:dyDescent="0.25">
      <c r="C169" t="str">
        <f t="shared" si="5"/>
        <v/>
      </c>
      <c r="D169" t="str">
        <f t="shared" si="6"/>
        <v/>
      </c>
    </row>
    <row r="170" spans="3:4" x14ac:dyDescent="0.25">
      <c r="C170" t="str">
        <f t="shared" si="5"/>
        <v/>
      </c>
      <c r="D170" t="str">
        <f t="shared" si="6"/>
        <v/>
      </c>
    </row>
    <row r="171" spans="3:4" x14ac:dyDescent="0.25">
      <c r="C171" t="str">
        <f t="shared" si="5"/>
        <v/>
      </c>
      <c r="D171" t="str">
        <f t="shared" si="6"/>
        <v/>
      </c>
    </row>
    <row r="172" spans="3:4" x14ac:dyDescent="0.25">
      <c r="C172" t="str">
        <f t="shared" si="5"/>
        <v/>
      </c>
      <c r="D172" t="str">
        <f t="shared" si="6"/>
        <v/>
      </c>
    </row>
    <row r="173" spans="3:4" x14ac:dyDescent="0.25">
      <c r="C173" t="str">
        <f t="shared" si="5"/>
        <v/>
      </c>
      <c r="D173" t="str">
        <f t="shared" si="6"/>
        <v/>
      </c>
    </row>
    <row r="174" spans="3:4" x14ac:dyDescent="0.25">
      <c r="C174" t="str">
        <f t="shared" si="5"/>
        <v/>
      </c>
      <c r="D174" t="str">
        <f t="shared" si="6"/>
        <v/>
      </c>
    </row>
    <row r="175" spans="3:4" x14ac:dyDescent="0.25">
      <c r="C175" t="str">
        <f t="shared" si="5"/>
        <v/>
      </c>
      <c r="D175" t="str">
        <f t="shared" si="6"/>
        <v/>
      </c>
    </row>
    <row r="176" spans="3:4" x14ac:dyDescent="0.25">
      <c r="C176" t="str">
        <f t="shared" si="5"/>
        <v/>
      </c>
      <c r="D176" t="str">
        <f t="shared" si="6"/>
        <v/>
      </c>
    </row>
    <row r="177" spans="1:4" x14ac:dyDescent="0.25">
      <c r="C177" t="str">
        <f t="shared" si="5"/>
        <v/>
      </c>
      <c r="D177" t="str">
        <f t="shared" si="6"/>
        <v/>
      </c>
    </row>
    <row r="178" spans="1:4" x14ac:dyDescent="0.25">
      <c r="C178" t="str">
        <f t="shared" si="5"/>
        <v/>
      </c>
      <c r="D178" t="str">
        <f t="shared" si="6"/>
        <v/>
      </c>
    </row>
    <row r="179" spans="1:4" x14ac:dyDescent="0.25">
      <c r="C179" t="str">
        <f t="shared" si="5"/>
        <v/>
      </c>
      <c r="D179" t="str">
        <f t="shared" si="6"/>
        <v/>
      </c>
    </row>
    <row r="180" spans="1:4" x14ac:dyDescent="0.25">
      <c r="C180" t="str">
        <f t="shared" si="5"/>
        <v/>
      </c>
      <c r="D180" t="str">
        <f t="shared" si="6"/>
        <v/>
      </c>
    </row>
    <row r="181" spans="1:4" x14ac:dyDescent="0.25">
      <c r="C181" t="str">
        <f t="shared" si="5"/>
        <v/>
      </c>
      <c r="D181" t="str">
        <f t="shared" si="6"/>
        <v/>
      </c>
    </row>
    <row r="182" spans="1:4" x14ac:dyDescent="0.25">
      <c r="C182" t="str">
        <f t="shared" si="5"/>
        <v/>
      </c>
      <c r="D182" t="str">
        <f t="shared" si="6"/>
        <v/>
      </c>
    </row>
    <row r="183" spans="1:4" x14ac:dyDescent="0.25">
      <c r="C183" t="str">
        <f t="shared" si="5"/>
        <v/>
      </c>
      <c r="D183" t="str">
        <f t="shared" si="6"/>
        <v/>
      </c>
    </row>
    <row r="184" spans="1:4" x14ac:dyDescent="0.25">
      <c r="A184" s="3"/>
      <c r="C184" t="str">
        <f t="shared" si="5"/>
        <v/>
      </c>
      <c r="D184" t="str">
        <f t="shared" si="6"/>
        <v/>
      </c>
    </row>
    <row r="185" spans="1:4" x14ac:dyDescent="0.25">
      <c r="A185" s="3"/>
      <c r="C185" t="str">
        <f t="shared" si="5"/>
        <v/>
      </c>
      <c r="D185" t="str">
        <f t="shared" si="6"/>
        <v/>
      </c>
    </row>
    <row r="186" spans="1:4" x14ac:dyDescent="0.25">
      <c r="A186" s="3"/>
      <c r="C186" t="str">
        <f t="shared" si="5"/>
        <v/>
      </c>
      <c r="D186" t="str">
        <f t="shared" si="6"/>
        <v/>
      </c>
    </row>
    <row r="187" spans="1:4" x14ac:dyDescent="0.25">
      <c r="A187" s="3"/>
      <c r="C187" t="str">
        <f t="shared" si="5"/>
        <v/>
      </c>
      <c r="D187" t="str">
        <f t="shared" si="6"/>
        <v/>
      </c>
    </row>
    <row r="188" spans="1:4" x14ac:dyDescent="0.25">
      <c r="A188" s="3"/>
      <c r="C188" t="str">
        <f t="shared" si="5"/>
        <v/>
      </c>
      <c r="D188" t="str">
        <f t="shared" si="6"/>
        <v/>
      </c>
    </row>
    <row r="189" spans="1:4" x14ac:dyDescent="0.25">
      <c r="C189" t="str">
        <f t="shared" si="5"/>
        <v/>
      </c>
      <c r="D189" t="str">
        <f t="shared" si="6"/>
        <v/>
      </c>
    </row>
    <row r="190" spans="1:4" x14ac:dyDescent="0.25">
      <c r="C190" t="str">
        <f t="shared" si="5"/>
        <v/>
      </c>
      <c r="D190" t="str">
        <f t="shared" si="6"/>
        <v/>
      </c>
    </row>
    <row r="191" spans="1:4" x14ac:dyDescent="0.25">
      <c r="C191" t="str">
        <f t="shared" si="5"/>
        <v/>
      </c>
      <c r="D191" t="str">
        <f t="shared" si="6"/>
        <v/>
      </c>
    </row>
    <row r="192" spans="1:4" x14ac:dyDescent="0.25">
      <c r="C192" t="str">
        <f t="shared" si="5"/>
        <v/>
      </c>
      <c r="D192" t="str">
        <f t="shared" si="6"/>
        <v/>
      </c>
    </row>
    <row r="193" spans="3:4" x14ac:dyDescent="0.25">
      <c r="C193" t="str">
        <f t="shared" si="5"/>
        <v/>
      </c>
      <c r="D193" t="str">
        <f t="shared" si="6"/>
        <v/>
      </c>
    </row>
    <row r="194" spans="3:4" x14ac:dyDescent="0.25">
      <c r="C194" t="str">
        <f t="shared" ref="C194:C257" si="7">UPPER(A194)</f>
        <v/>
      </c>
      <c r="D194" t="str">
        <f t="shared" ref="D194:D257" si="8">UPPER(B194)</f>
        <v/>
      </c>
    </row>
    <row r="195" spans="3:4" x14ac:dyDescent="0.25">
      <c r="C195" t="str">
        <f t="shared" si="7"/>
        <v/>
      </c>
      <c r="D195" t="str">
        <f t="shared" si="8"/>
        <v/>
      </c>
    </row>
    <row r="196" spans="3:4" x14ac:dyDescent="0.25">
      <c r="C196" t="str">
        <f t="shared" si="7"/>
        <v/>
      </c>
      <c r="D196" t="str">
        <f t="shared" si="8"/>
        <v/>
      </c>
    </row>
    <row r="197" spans="3:4" x14ac:dyDescent="0.25">
      <c r="C197" t="str">
        <f t="shared" si="7"/>
        <v/>
      </c>
      <c r="D197" t="str">
        <f t="shared" si="8"/>
        <v/>
      </c>
    </row>
    <row r="198" spans="3:4" x14ac:dyDescent="0.25">
      <c r="C198" t="str">
        <f t="shared" si="7"/>
        <v/>
      </c>
      <c r="D198" t="str">
        <f t="shared" si="8"/>
        <v/>
      </c>
    </row>
    <row r="199" spans="3:4" x14ac:dyDescent="0.25">
      <c r="C199" t="str">
        <f t="shared" si="7"/>
        <v/>
      </c>
      <c r="D199" t="str">
        <f t="shared" si="8"/>
        <v/>
      </c>
    </row>
    <row r="200" spans="3:4" x14ac:dyDescent="0.25">
      <c r="C200" t="str">
        <f t="shared" si="7"/>
        <v/>
      </c>
      <c r="D200" t="str">
        <f t="shared" si="8"/>
        <v/>
      </c>
    </row>
    <row r="201" spans="3:4" x14ac:dyDescent="0.25">
      <c r="C201" t="str">
        <f t="shared" si="7"/>
        <v/>
      </c>
      <c r="D201" t="str">
        <f t="shared" si="8"/>
        <v/>
      </c>
    </row>
    <row r="202" spans="3:4" x14ac:dyDescent="0.25">
      <c r="C202" t="str">
        <f t="shared" si="7"/>
        <v/>
      </c>
      <c r="D202" t="str">
        <f t="shared" si="8"/>
        <v/>
      </c>
    </row>
    <row r="203" spans="3:4" x14ac:dyDescent="0.25">
      <c r="C203" t="str">
        <f t="shared" si="7"/>
        <v/>
      </c>
      <c r="D203" t="str">
        <f t="shared" si="8"/>
        <v/>
      </c>
    </row>
    <row r="204" spans="3:4" x14ac:dyDescent="0.25">
      <c r="C204" t="str">
        <f t="shared" si="7"/>
        <v/>
      </c>
      <c r="D204" t="str">
        <f t="shared" si="8"/>
        <v/>
      </c>
    </row>
    <row r="205" spans="3:4" x14ac:dyDescent="0.25">
      <c r="C205" t="str">
        <f t="shared" si="7"/>
        <v/>
      </c>
      <c r="D205" t="str">
        <f t="shared" si="8"/>
        <v/>
      </c>
    </row>
    <row r="206" spans="3:4" x14ac:dyDescent="0.25">
      <c r="C206" t="str">
        <f t="shared" si="7"/>
        <v/>
      </c>
      <c r="D206" t="str">
        <f t="shared" si="8"/>
        <v/>
      </c>
    </row>
    <row r="207" spans="3:4" x14ac:dyDescent="0.25">
      <c r="C207" t="str">
        <f t="shared" si="7"/>
        <v/>
      </c>
      <c r="D207" t="str">
        <f t="shared" si="8"/>
        <v/>
      </c>
    </row>
    <row r="208" spans="3:4" x14ac:dyDescent="0.25">
      <c r="C208" t="str">
        <f t="shared" si="7"/>
        <v/>
      </c>
      <c r="D208" t="str">
        <f t="shared" si="8"/>
        <v/>
      </c>
    </row>
    <row r="209" spans="3:4" x14ac:dyDescent="0.25">
      <c r="C209" t="str">
        <f t="shared" si="7"/>
        <v/>
      </c>
      <c r="D209" t="str">
        <f t="shared" si="8"/>
        <v/>
      </c>
    </row>
    <row r="210" spans="3:4" x14ac:dyDescent="0.25">
      <c r="C210" t="str">
        <f t="shared" si="7"/>
        <v/>
      </c>
      <c r="D210" t="str">
        <f t="shared" si="8"/>
        <v/>
      </c>
    </row>
    <row r="211" spans="3:4" x14ac:dyDescent="0.25">
      <c r="C211" t="str">
        <f t="shared" si="7"/>
        <v/>
      </c>
      <c r="D211" t="str">
        <f t="shared" si="8"/>
        <v/>
      </c>
    </row>
    <row r="212" spans="3:4" x14ac:dyDescent="0.25">
      <c r="C212" t="str">
        <f t="shared" si="7"/>
        <v/>
      </c>
      <c r="D212" t="str">
        <f t="shared" si="8"/>
        <v/>
      </c>
    </row>
    <row r="213" spans="3:4" x14ac:dyDescent="0.25">
      <c r="C213" t="str">
        <f t="shared" si="7"/>
        <v/>
      </c>
      <c r="D213" t="str">
        <f t="shared" si="8"/>
        <v/>
      </c>
    </row>
    <row r="214" spans="3:4" x14ac:dyDescent="0.25">
      <c r="C214" t="str">
        <f t="shared" si="7"/>
        <v/>
      </c>
      <c r="D214" t="str">
        <f t="shared" si="8"/>
        <v/>
      </c>
    </row>
    <row r="215" spans="3:4" x14ac:dyDescent="0.25">
      <c r="C215" t="str">
        <f t="shared" si="7"/>
        <v/>
      </c>
      <c r="D215" t="str">
        <f t="shared" si="8"/>
        <v/>
      </c>
    </row>
    <row r="216" spans="3:4" x14ac:dyDescent="0.25">
      <c r="C216" t="str">
        <f t="shared" si="7"/>
        <v/>
      </c>
      <c r="D216" t="str">
        <f t="shared" si="8"/>
        <v/>
      </c>
    </row>
    <row r="217" spans="3:4" x14ac:dyDescent="0.25">
      <c r="C217" t="str">
        <f t="shared" si="7"/>
        <v/>
      </c>
      <c r="D217" t="str">
        <f t="shared" si="8"/>
        <v/>
      </c>
    </row>
    <row r="218" spans="3:4" x14ac:dyDescent="0.25">
      <c r="C218" t="str">
        <f t="shared" si="7"/>
        <v/>
      </c>
      <c r="D218" t="str">
        <f t="shared" si="8"/>
        <v/>
      </c>
    </row>
    <row r="219" spans="3:4" x14ac:dyDescent="0.25">
      <c r="C219" t="str">
        <f t="shared" si="7"/>
        <v/>
      </c>
      <c r="D219" t="str">
        <f t="shared" si="8"/>
        <v/>
      </c>
    </row>
    <row r="220" spans="3:4" x14ac:dyDescent="0.25">
      <c r="C220" t="str">
        <f t="shared" si="7"/>
        <v/>
      </c>
      <c r="D220" t="str">
        <f t="shared" si="8"/>
        <v/>
      </c>
    </row>
    <row r="221" spans="3:4" x14ac:dyDescent="0.25">
      <c r="C221" t="str">
        <f t="shared" si="7"/>
        <v/>
      </c>
      <c r="D221" t="str">
        <f t="shared" si="8"/>
        <v/>
      </c>
    </row>
    <row r="222" spans="3:4" x14ac:dyDescent="0.25">
      <c r="C222" t="str">
        <f t="shared" si="7"/>
        <v/>
      </c>
      <c r="D222" t="str">
        <f t="shared" si="8"/>
        <v/>
      </c>
    </row>
    <row r="223" spans="3:4" x14ac:dyDescent="0.25">
      <c r="C223" t="str">
        <f t="shared" si="7"/>
        <v/>
      </c>
      <c r="D223" t="str">
        <f t="shared" si="8"/>
        <v/>
      </c>
    </row>
    <row r="224" spans="3:4" x14ac:dyDescent="0.25">
      <c r="C224" t="str">
        <f t="shared" si="7"/>
        <v/>
      </c>
      <c r="D224" t="str">
        <f t="shared" si="8"/>
        <v/>
      </c>
    </row>
    <row r="225" spans="3:4" x14ac:dyDescent="0.25">
      <c r="C225" t="str">
        <f t="shared" si="7"/>
        <v/>
      </c>
      <c r="D225" t="str">
        <f t="shared" si="8"/>
        <v/>
      </c>
    </row>
    <row r="226" spans="3:4" x14ac:dyDescent="0.25">
      <c r="C226" t="str">
        <f t="shared" si="7"/>
        <v/>
      </c>
      <c r="D226" t="str">
        <f t="shared" si="8"/>
        <v/>
      </c>
    </row>
    <row r="227" spans="3:4" x14ac:dyDescent="0.25">
      <c r="C227" t="str">
        <f t="shared" si="7"/>
        <v/>
      </c>
      <c r="D227" t="str">
        <f t="shared" si="8"/>
        <v/>
      </c>
    </row>
    <row r="228" spans="3:4" x14ac:dyDescent="0.25">
      <c r="C228" t="str">
        <f t="shared" si="7"/>
        <v/>
      </c>
      <c r="D228" t="str">
        <f t="shared" si="8"/>
        <v/>
      </c>
    </row>
    <row r="229" spans="3:4" x14ac:dyDescent="0.25">
      <c r="C229" t="str">
        <f t="shared" si="7"/>
        <v/>
      </c>
      <c r="D229" t="str">
        <f t="shared" si="8"/>
        <v/>
      </c>
    </row>
    <row r="230" spans="3:4" x14ac:dyDescent="0.25">
      <c r="C230" t="str">
        <f t="shared" si="7"/>
        <v/>
      </c>
      <c r="D230" t="str">
        <f t="shared" si="8"/>
        <v/>
      </c>
    </row>
    <row r="231" spans="3:4" x14ac:dyDescent="0.25">
      <c r="C231" t="str">
        <f t="shared" si="7"/>
        <v/>
      </c>
      <c r="D231" t="str">
        <f t="shared" si="8"/>
        <v/>
      </c>
    </row>
    <row r="232" spans="3:4" x14ac:dyDescent="0.25">
      <c r="C232" t="str">
        <f t="shared" si="7"/>
        <v/>
      </c>
      <c r="D232" t="str">
        <f t="shared" si="8"/>
        <v/>
      </c>
    </row>
    <row r="233" spans="3:4" x14ac:dyDescent="0.25">
      <c r="C233" t="str">
        <f t="shared" si="7"/>
        <v/>
      </c>
      <c r="D233" t="str">
        <f t="shared" si="8"/>
        <v/>
      </c>
    </row>
    <row r="234" spans="3:4" x14ac:dyDescent="0.25">
      <c r="C234" t="str">
        <f t="shared" si="7"/>
        <v/>
      </c>
      <c r="D234" t="str">
        <f t="shared" si="8"/>
        <v/>
      </c>
    </row>
    <row r="235" spans="3:4" x14ac:dyDescent="0.25">
      <c r="C235" t="str">
        <f t="shared" si="7"/>
        <v/>
      </c>
      <c r="D235" t="str">
        <f t="shared" si="8"/>
        <v/>
      </c>
    </row>
    <row r="236" spans="3:4" x14ac:dyDescent="0.25">
      <c r="C236" t="str">
        <f t="shared" si="7"/>
        <v/>
      </c>
      <c r="D236" t="str">
        <f t="shared" si="8"/>
        <v/>
      </c>
    </row>
    <row r="237" spans="3:4" x14ac:dyDescent="0.25">
      <c r="C237" t="str">
        <f t="shared" si="7"/>
        <v/>
      </c>
      <c r="D237" t="str">
        <f t="shared" si="8"/>
        <v/>
      </c>
    </row>
    <row r="238" spans="3:4" x14ac:dyDescent="0.25">
      <c r="C238" t="str">
        <f t="shared" si="7"/>
        <v/>
      </c>
      <c r="D238" t="str">
        <f t="shared" si="8"/>
        <v/>
      </c>
    </row>
    <row r="239" spans="3:4" x14ac:dyDescent="0.25">
      <c r="C239" t="str">
        <f t="shared" si="7"/>
        <v/>
      </c>
      <c r="D239" t="str">
        <f t="shared" si="8"/>
        <v/>
      </c>
    </row>
    <row r="240" spans="3:4" x14ac:dyDescent="0.25">
      <c r="C240" t="str">
        <f t="shared" si="7"/>
        <v/>
      </c>
      <c r="D240" t="str">
        <f t="shared" si="8"/>
        <v/>
      </c>
    </row>
    <row r="241" spans="3:4" x14ac:dyDescent="0.25">
      <c r="C241" t="str">
        <f t="shared" si="7"/>
        <v/>
      </c>
      <c r="D241" t="str">
        <f t="shared" si="8"/>
        <v/>
      </c>
    </row>
    <row r="242" spans="3:4" x14ac:dyDescent="0.25">
      <c r="C242" t="str">
        <f t="shared" si="7"/>
        <v/>
      </c>
      <c r="D242" t="str">
        <f t="shared" si="8"/>
        <v/>
      </c>
    </row>
    <row r="243" spans="3:4" x14ac:dyDescent="0.25">
      <c r="C243" t="str">
        <f t="shared" si="7"/>
        <v/>
      </c>
      <c r="D243" t="str">
        <f t="shared" si="8"/>
        <v/>
      </c>
    </row>
    <row r="244" spans="3:4" x14ac:dyDescent="0.25">
      <c r="C244" t="str">
        <f t="shared" si="7"/>
        <v/>
      </c>
      <c r="D244" t="str">
        <f t="shared" si="8"/>
        <v/>
      </c>
    </row>
    <row r="245" spans="3:4" x14ac:dyDescent="0.25">
      <c r="C245" t="str">
        <f t="shared" si="7"/>
        <v/>
      </c>
      <c r="D245" t="str">
        <f t="shared" si="8"/>
        <v/>
      </c>
    </row>
    <row r="246" spans="3:4" x14ac:dyDescent="0.25">
      <c r="C246" t="str">
        <f t="shared" si="7"/>
        <v/>
      </c>
      <c r="D246" t="str">
        <f t="shared" si="8"/>
        <v/>
      </c>
    </row>
    <row r="247" spans="3:4" x14ac:dyDescent="0.25">
      <c r="C247" t="str">
        <f t="shared" si="7"/>
        <v/>
      </c>
      <c r="D247" t="str">
        <f t="shared" si="8"/>
        <v/>
      </c>
    </row>
    <row r="248" spans="3:4" x14ac:dyDescent="0.25">
      <c r="C248" t="str">
        <f t="shared" si="7"/>
        <v/>
      </c>
      <c r="D248" t="str">
        <f t="shared" si="8"/>
        <v/>
      </c>
    </row>
    <row r="249" spans="3:4" x14ac:dyDescent="0.25">
      <c r="C249" t="str">
        <f t="shared" si="7"/>
        <v/>
      </c>
      <c r="D249" t="str">
        <f t="shared" si="8"/>
        <v/>
      </c>
    </row>
    <row r="250" spans="3:4" x14ac:dyDescent="0.25">
      <c r="C250" t="str">
        <f t="shared" si="7"/>
        <v/>
      </c>
      <c r="D250" t="str">
        <f t="shared" si="8"/>
        <v/>
      </c>
    </row>
    <row r="251" spans="3:4" x14ac:dyDescent="0.25">
      <c r="C251" t="str">
        <f t="shared" si="7"/>
        <v/>
      </c>
      <c r="D251" t="str">
        <f t="shared" si="8"/>
        <v/>
      </c>
    </row>
    <row r="252" spans="3:4" x14ac:dyDescent="0.25">
      <c r="C252" t="str">
        <f t="shared" si="7"/>
        <v/>
      </c>
      <c r="D252" t="str">
        <f t="shared" si="8"/>
        <v/>
      </c>
    </row>
    <row r="253" spans="3:4" x14ac:dyDescent="0.25">
      <c r="C253" t="str">
        <f t="shared" si="7"/>
        <v/>
      </c>
      <c r="D253" t="str">
        <f t="shared" si="8"/>
        <v/>
      </c>
    </row>
    <row r="254" spans="3:4" x14ac:dyDescent="0.25">
      <c r="C254" t="str">
        <f t="shared" si="7"/>
        <v/>
      </c>
      <c r="D254" t="str">
        <f t="shared" si="8"/>
        <v/>
      </c>
    </row>
    <row r="255" spans="3:4" x14ac:dyDescent="0.25">
      <c r="C255" t="str">
        <f t="shared" si="7"/>
        <v/>
      </c>
      <c r="D255" t="str">
        <f t="shared" si="8"/>
        <v/>
      </c>
    </row>
    <row r="256" spans="3:4" x14ac:dyDescent="0.25">
      <c r="C256" t="str">
        <f t="shared" si="7"/>
        <v/>
      </c>
      <c r="D256" t="str">
        <f t="shared" si="8"/>
        <v/>
      </c>
    </row>
    <row r="257" spans="3:4" x14ac:dyDescent="0.25">
      <c r="C257" t="str">
        <f t="shared" si="7"/>
        <v/>
      </c>
      <c r="D257" t="str">
        <f t="shared" si="8"/>
        <v/>
      </c>
    </row>
    <row r="258" spans="3:4" x14ac:dyDescent="0.25">
      <c r="C258" t="str">
        <f t="shared" ref="C258:C321" si="9">UPPER(A258)</f>
        <v/>
      </c>
      <c r="D258" t="str">
        <f t="shared" ref="D258:D321" si="10">UPPER(B258)</f>
        <v/>
      </c>
    </row>
    <row r="259" spans="3:4" x14ac:dyDescent="0.25">
      <c r="C259" t="str">
        <f t="shared" si="9"/>
        <v/>
      </c>
      <c r="D259" t="str">
        <f t="shared" si="10"/>
        <v/>
      </c>
    </row>
    <row r="260" spans="3:4" x14ac:dyDescent="0.25">
      <c r="C260" t="str">
        <f t="shared" si="9"/>
        <v/>
      </c>
      <c r="D260" t="str">
        <f t="shared" si="10"/>
        <v/>
      </c>
    </row>
    <row r="261" spans="3:4" x14ac:dyDescent="0.25">
      <c r="C261" t="str">
        <f t="shared" si="9"/>
        <v/>
      </c>
      <c r="D261" t="str">
        <f t="shared" si="10"/>
        <v/>
      </c>
    </row>
    <row r="262" spans="3:4" x14ac:dyDescent="0.25">
      <c r="C262" t="str">
        <f t="shared" si="9"/>
        <v/>
      </c>
      <c r="D262" t="str">
        <f t="shared" si="10"/>
        <v/>
      </c>
    </row>
    <row r="263" spans="3:4" x14ac:dyDescent="0.25">
      <c r="C263" t="str">
        <f t="shared" si="9"/>
        <v/>
      </c>
      <c r="D263" t="str">
        <f t="shared" si="10"/>
        <v/>
      </c>
    </row>
    <row r="264" spans="3:4" x14ac:dyDescent="0.25">
      <c r="C264" t="str">
        <f t="shared" si="9"/>
        <v/>
      </c>
      <c r="D264" t="str">
        <f t="shared" si="10"/>
        <v/>
      </c>
    </row>
    <row r="265" spans="3:4" x14ac:dyDescent="0.25">
      <c r="C265" t="str">
        <f t="shared" si="9"/>
        <v/>
      </c>
      <c r="D265" t="str">
        <f t="shared" si="10"/>
        <v/>
      </c>
    </row>
    <row r="266" spans="3:4" x14ac:dyDescent="0.25">
      <c r="C266" t="str">
        <f t="shared" si="9"/>
        <v/>
      </c>
      <c r="D266" t="str">
        <f t="shared" si="10"/>
        <v/>
      </c>
    </row>
    <row r="267" spans="3:4" x14ac:dyDescent="0.25">
      <c r="C267" t="str">
        <f t="shared" si="9"/>
        <v/>
      </c>
      <c r="D267" t="str">
        <f t="shared" si="10"/>
        <v/>
      </c>
    </row>
    <row r="268" spans="3:4" x14ac:dyDescent="0.25">
      <c r="C268" t="str">
        <f t="shared" si="9"/>
        <v/>
      </c>
      <c r="D268" t="str">
        <f t="shared" si="10"/>
        <v/>
      </c>
    </row>
    <row r="269" spans="3:4" x14ac:dyDescent="0.25">
      <c r="C269" t="str">
        <f t="shared" si="9"/>
        <v/>
      </c>
      <c r="D269" t="str">
        <f t="shared" si="10"/>
        <v/>
      </c>
    </row>
    <row r="270" spans="3:4" x14ac:dyDescent="0.25">
      <c r="C270" t="str">
        <f t="shared" si="9"/>
        <v/>
      </c>
      <c r="D270" t="str">
        <f t="shared" si="10"/>
        <v/>
      </c>
    </row>
    <row r="271" spans="3:4" x14ac:dyDescent="0.25">
      <c r="C271" t="str">
        <f t="shared" si="9"/>
        <v/>
      </c>
      <c r="D271" t="str">
        <f t="shared" si="10"/>
        <v/>
      </c>
    </row>
    <row r="272" spans="3:4" x14ac:dyDescent="0.25">
      <c r="C272" t="str">
        <f t="shared" si="9"/>
        <v/>
      </c>
      <c r="D272" t="str">
        <f t="shared" si="10"/>
        <v/>
      </c>
    </row>
    <row r="273" spans="3:4" x14ac:dyDescent="0.25">
      <c r="C273" t="str">
        <f t="shared" si="9"/>
        <v/>
      </c>
      <c r="D273" t="str">
        <f t="shared" si="10"/>
        <v/>
      </c>
    </row>
    <row r="274" spans="3:4" x14ac:dyDescent="0.25">
      <c r="C274" t="str">
        <f t="shared" si="9"/>
        <v/>
      </c>
      <c r="D274" t="str">
        <f t="shared" si="10"/>
        <v/>
      </c>
    </row>
    <row r="275" spans="3:4" x14ac:dyDescent="0.25">
      <c r="C275" t="str">
        <f t="shared" si="9"/>
        <v/>
      </c>
      <c r="D275" t="str">
        <f t="shared" si="10"/>
        <v/>
      </c>
    </row>
    <row r="276" spans="3:4" x14ac:dyDescent="0.25">
      <c r="C276" t="str">
        <f t="shared" si="9"/>
        <v/>
      </c>
      <c r="D276" t="str">
        <f t="shared" si="10"/>
        <v/>
      </c>
    </row>
    <row r="277" spans="3:4" x14ac:dyDescent="0.25">
      <c r="C277" t="str">
        <f t="shared" si="9"/>
        <v/>
      </c>
      <c r="D277" t="str">
        <f t="shared" si="10"/>
        <v/>
      </c>
    </row>
    <row r="278" spans="3:4" x14ac:dyDescent="0.25">
      <c r="C278" t="str">
        <f t="shared" si="9"/>
        <v/>
      </c>
      <c r="D278" t="str">
        <f t="shared" si="10"/>
        <v/>
      </c>
    </row>
    <row r="279" spans="3:4" x14ac:dyDescent="0.25">
      <c r="C279" t="str">
        <f t="shared" si="9"/>
        <v/>
      </c>
      <c r="D279" t="str">
        <f t="shared" si="10"/>
        <v/>
      </c>
    </row>
    <row r="280" spans="3:4" x14ac:dyDescent="0.25">
      <c r="C280" t="str">
        <f t="shared" si="9"/>
        <v/>
      </c>
      <c r="D280" t="str">
        <f t="shared" si="10"/>
        <v/>
      </c>
    </row>
    <row r="281" spans="3:4" x14ac:dyDescent="0.25">
      <c r="C281" t="str">
        <f t="shared" si="9"/>
        <v/>
      </c>
      <c r="D281" t="str">
        <f t="shared" si="10"/>
        <v/>
      </c>
    </row>
    <row r="282" spans="3:4" x14ac:dyDescent="0.25">
      <c r="C282" t="str">
        <f t="shared" si="9"/>
        <v/>
      </c>
      <c r="D282" t="str">
        <f t="shared" si="10"/>
        <v/>
      </c>
    </row>
    <row r="283" spans="3:4" x14ac:dyDescent="0.25">
      <c r="C283" t="str">
        <f t="shared" si="9"/>
        <v/>
      </c>
      <c r="D283" t="str">
        <f t="shared" si="10"/>
        <v/>
      </c>
    </row>
    <row r="284" spans="3:4" x14ac:dyDescent="0.25">
      <c r="C284" t="str">
        <f t="shared" si="9"/>
        <v/>
      </c>
      <c r="D284" t="str">
        <f t="shared" si="10"/>
        <v/>
      </c>
    </row>
    <row r="285" spans="3:4" x14ac:dyDescent="0.25">
      <c r="C285" t="str">
        <f t="shared" si="9"/>
        <v/>
      </c>
      <c r="D285" t="str">
        <f t="shared" si="10"/>
        <v/>
      </c>
    </row>
    <row r="286" spans="3:4" x14ac:dyDescent="0.25">
      <c r="C286" t="str">
        <f t="shared" si="9"/>
        <v/>
      </c>
      <c r="D286" t="str">
        <f t="shared" si="10"/>
        <v/>
      </c>
    </row>
    <row r="287" spans="3:4" x14ac:dyDescent="0.25">
      <c r="C287" t="str">
        <f t="shared" si="9"/>
        <v/>
      </c>
      <c r="D287" t="str">
        <f t="shared" si="10"/>
        <v/>
      </c>
    </row>
    <row r="288" spans="3:4" x14ac:dyDescent="0.25">
      <c r="C288" t="str">
        <f t="shared" si="9"/>
        <v/>
      </c>
      <c r="D288" t="str">
        <f t="shared" si="10"/>
        <v/>
      </c>
    </row>
    <row r="289" spans="3:4" x14ac:dyDescent="0.25">
      <c r="C289" t="str">
        <f t="shared" si="9"/>
        <v/>
      </c>
      <c r="D289" t="str">
        <f t="shared" si="10"/>
        <v/>
      </c>
    </row>
    <row r="290" spans="3:4" x14ac:dyDescent="0.25">
      <c r="C290" t="str">
        <f t="shared" si="9"/>
        <v/>
      </c>
      <c r="D290" t="str">
        <f t="shared" si="10"/>
        <v/>
      </c>
    </row>
    <row r="291" spans="3:4" x14ac:dyDescent="0.25">
      <c r="C291" t="str">
        <f t="shared" si="9"/>
        <v/>
      </c>
      <c r="D291" t="str">
        <f t="shared" si="10"/>
        <v/>
      </c>
    </row>
    <row r="292" spans="3:4" x14ac:dyDescent="0.25">
      <c r="C292" t="str">
        <f t="shared" si="9"/>
        <v/>
      </c>
      <c r="D292" t="str">
        <f t="shared" si="10"/>
        <v/>
      </c>
    </row>
    <row r="293" spans="3:4" x14ac:dyDescent="0.25">
      <c r="C293" t="str">
        <f t="shared" si="9"/>
        <v/>
      </c>
      <c r="D293" t="str">
        <f t="shared" si="10"/>
        <v/>
      </c>
    </row>
    <row r="294" spans="3:4" x14ac:dyDescent="0.25">
      <c r="C294" t="str">
        <f t="shared" si="9"/>
        <v/>
      </c>
      <c r="D294" t="str">
        <f t="shared" si="10"/>
        <v/>
      </c>
    </row>
    <row r="295" spans="3:4" x14ac:dyDescent="0.25">
      <c r="C295" t="str">
        <f t="shared" si="9"/>
        <v/>
      </c>
      <c r="D295" t="str">
        <f t="shared" si="10"/>
        <v/>
      </c>
    </row>
    <row r="296" spans="3:4" x14ac:dyDescent="0.25">
      <c r="C296" t="str">
        <f t="shared" si="9"/>
        <v/>
      </c>
      <c r="D296" t="str">
        <f t="shared" si="10"/>
        <v/>
      </c>
    </row>
    <row r="297" spans="3:4" x14ac:dyDescent="0.25">
      <c r="C297" t="str">
        <f t="shared" si="9"/>
        <v/>
      </c>
      <c r="D297" t="str">
        <f t="shared" si="10"/>
        <v/>
      </c>
    </row>
    <row r="298" spans="3:4" x14ac:dyDescent="0.25">
      <c r="C298" t="str">
        <f t="shared" si="9"/>
        <v/>
      </c>
      <c r="D298" t="str">
        <f t="shared" si="10"/>
        <v/>
      </c>
    </row>
    <row r="299" spans="3:4" x14ac:dyDescent="0.25">
      <c r="C299" t="str">
        <f t="shared" si="9"/>
        <v/>
      </c>
      <c r="D299" t="str">
        <f t="shared" si="10"/>
        <v/>
      </c>
    </row>
    <row r="300" spans="3:4" x14ac:dyDescent="0.25">
      <c r="C300" t="str">
        <f t="shared" si="9"/>
        <v/>
      </c>
      <c r="D300" t="str">
        <f t="shared" si="10"/>
        <v/>
      </c>
    </row>
    <row r="301" spans="3:4" x14ac:dyDescent="0.25">
      <c r="C301" t="str">
        <f t="shared" si="9"/>
        <v/>
      </c>
      <c r="D301" t="str">
        <f t="shared" si="10"/>
        <v/>
      </c>
    </row>
    <row r="302" spans="3:4" x14ac:dyDescent="0.25">
      <c r="C302" t="str">
        <f t="shared" si="9"/>
        <v/>
      </c>
      <c r="D302" t="str">
        <f t="shared" si="10"/>
        <v/>
      </c>
    </row>
    <row r="303" spans="3:4" x14ac:dyDescent="0.25">
      <c r="C303" t="str">
        <f t="shared" si="9"/>
        <v/>
      </c>
      <c r="D303" t="str">
        <f t="shared" si="10"/>
        <v/>
      </c>
    </row>
    <row r="304" spans="3:4" x14ac:dyDescent="0.25">
      <c r="C304" t="str">
        <f t="shared" si="9"/>
        <v/>
      </c>
      <c r="D304" t="str">
        <f t="shared" si="10"/>
        <v/>
      </c>
    </row>
    <row r="305" spans="3:4" x14ac:dyDescent="0.25">
      <c r="C305" t="str">
        <f t="shared" si="9"/>
        <v/>
      </c>
      <c r="D305" t="str">
        <f t="shared" si="10"/>
        <v/>
      </c>
    </row>
    <row r="306" spans="3:4" x14ac:dyDescent="0.25">
      <c r="C306" t="str">
        <f t="shared" si="9"/>
        <v/>
      </c>
      <c r="D306" t="str">
        <f t="shared" si="10"/>
        <v/>
      </c>
    </row>
    <row r="307" spans="3:4" x14ac:dyDescent="0.25">
      <c r="C307" t="str">
        <f t="shared" si="9"/>
        <v/>
      </c>
      <c r="D307" t="str">
        <f t="shared" si="10"/>
        <v/>
      </c>
    </row>
    <row r="308" spans="3:4" x14ac:dyDescent="0.25">
      <c r="C308" t="str">
        <f t="shared" si="9"/>
        <v/>
      </c>
      <c r="D308" t="str">
        <f t="shared" si="10"/>
        <v/>
      </c>
    </row>
    <row r="309" spans="3:4" x14ac:dyDescent="0.25">
      <c r="C309" t="str">
        <f t="shared" si="9"/>
        <v/>
      </c>
      <c r="D309" t="str">
        <f t="shared" si="10"/>
        <v/>
      </c>
    </row>
    <row r="310" spans="3:4" x14ac:dyDescent="0.25">
      <c r="C310" t="str">
        <f t="shared" si="9"/>
        <v/>
      </c>
      <c r="D310" t="str">
        <f t="shared" si="10"/>
        <v/>
      </c>
    </row>
    <row r="311" spans="3:4" x14ac:dyDescent="0.25">
      <c r="C311" t="str">
        <f t="shared" si="9"/>
        <v/>
      </c>
      <c r="D311" t="str">
        <f t="shared" si="10"/>
        <v/>
      </c>
    </row>
    <row r="312" spans="3:4" x14ac:dyDescent="0.25">
      <c r="C312" t="str">
        <f t="shared" si="9"/>
        <v/>
      </c>
      <c r="D312" t="str">
        <f t="shared" si="10"/>
        <v/>
      </c>
    </row>
    <row r="313" spans="3:4" x14ac:dyDescent="0.25">
      <c r="C313" t="str">
        <f t="shared" si="9"/>
        <v/>
      </c>
      <c r="D313" t="str">
        <f t="shared" si="10"/>
        <v/>
      </c>
    </row>
    <row r="314" spans="3:4" x14ac:dyDescent="0.25">
      <c r="C314" t="str">
        <f t="shared" si="9"/>
        <v/>
      </c>
      <c r="D314" t="str">
        <f t="shared" si="10"/>
        <v/>
      </c>
    </row>
    <row r="315" spans="3:4" x14ac:dyDescent="0.25">
      <c r="C315" t="str">
        <f t="shared" si="9"/>
        <v/>
      </c>
      <c r="D315" t="str">
        <f t="shared" si="10"/>
        <v/>
      </c>
    </row>
    <row r="316" spans="3:4" x14ac:dyDescent="0.25">
      <c r="C316" t="str">
        <f t="shared" si="9"/>
        <v/>
      </c>
      <c r="D316" t="str">
        <f t="shared" si="10"/>
        <v/>
      </c>
    </row>
    <row r="317" spans="3:4" x14ac:dyDescent="0.25">
      <c r="C317" t="str">
        <f t="shared" si="9"/>
        <v/>
      </c>
      <c r="D317" t="str">
        <f t="shared" si="10"/>
        <v/>
      </c>
    </row>
    <row r="318" spans="3:4" x14ac:dyDescent="0.25">
      <c r="C318" t="str">
        <f t="shared" si="9"/>
        <v/>
      </c>
      <c r="D318" t="str">
        <f t="shared" si="10"/>
        <v/>
      </c>
    </row>
    <row r="319" spans="3:4" x14ac:dyDescent="0.25">
      <c r="C319" t="str">
        <f t="shared" si="9"/>
        <v/>
      </c>
      <c r="D319" t="str">
        <f t="shared" si="10"/>
        <v/>
      </c>
    </row>
    <row r="320" spans="3:4" x14ac:dyDescent="0.25">
      <c r="C320" t="str">
        <f t="shared" si="9"/>
        <v/>
      </c>
      <c r="D320" t="str">
        <f t="shared" si="10"/>
        <v/>
      </c>
    </row>
    <row r="321" spans="3:4" x14ac:dyDescent="0.25">
      <c r="C321" t="str">
        <f t="shared" si="9"/>
        <v/>
      </c>
      <c r="D321" t="str">
        <f t="shared" si="10"/>
        <v/>
      </c>
    </row>
    <row r="322" spans="3:4" x14ac:dyDescent="0.25">
      <c r="C322" t="str">
        <f t="shared" ref="C322:C385" si="11">UPPER(A322)</f>
        <v/>
      </c>
      <c r="D322" t="str">
        <f t="shared" ref="D322:D385" si="12">UPPER(B322)</f>
        <v/>
      </c>
    </row>
    <row r="323" spans="3:4" x14ac:dyDescent="0.25">
      <c r="C323" t="str">
        <f t="shared" si="11"/>
        <v/>
      </c>
      <c r="D323" t="str">
        <f t="shared" si="12"/>
        <v/>
      </c>
    </row>
    <row r="324" spans="3:4" x14ac:dyDescent="0.25">
      <c r="C324" t="str">
        <f t="shared" si="11"/>
        <v/>
      </c>
      <c r="D324" t="str">
        <f t="shared" si="12"/>
        <v/>
      </c>
    </row>
    <row r="325" spans="3:4" x14ac:dyDescent="0.25">
      <c r="C325" t="str">
        <f t="shared" si="11"/>
        <v/>
      </c>
      <c r="D325" t="str">
        <f t="shared" si="12"/>
        <v/>
      </c>
    </row>
    <row r="326" spans="3:4" x14ac:dyDescent="0.25">
      <c r="C326" t="str">
        <f t="shared" si="11"/>
        <v/>
      </c>
      <c r="D326" t="str">
        <f t="shared" si="12"/>
        <v/>
      </c>
    </row>
    <row r="327" spans="3:4" x14ac:dyDescent="0.25">
      <c r="C327" t="str">
        <f t="shared" si="11"/>
        <v/>
      </c>
      <c r="D327" t="str">
        <f t="shared" si="12"/>
        <v/>
      </c>
    </row>
    <row r="328" spans="3:4" x14ac:dyDescent="0.25">
      <c r="C328" t="str">
        <f t="shared" si="11"/>
        <v/>
      </c>
      <c r="D328" t="str">
        <f t="shared" si="12"/>
        <v/>
      </c>
    </row>
    <row r="329" spans="3:4" x14ac:dyDescent="0.25">
      <c r="C329" t="str">
        <f t="shared" si="11"/>
        <v/>
      </c>
      <c r="D329" t="str">
        <f t="shared" si="12"/>
        <v/>
      </c>
    </row>
    <row r="330" spans="3:4" x14ac:dyDescent="0.25">
      <c r="C330" t="str">
        <f t="shared" si="11"/>
        <v/>
      </c>
      <c r="D330" t="str">
        <f t="shared" si="12"/>
        <v/>
      </c>
    </row>
    <row r="331" spans="3:4" x14ac:dyDescent="0.25">
      <c r="C331" t="str">
        <f t="shared" si="11"/>
        <v/>
      </c>
      <c r="D331" t="str">
        <f t="shared" si="12"/>
        <v/>
      </c>
    </row>
    <row r="332" spans="3:4" x14ac:dyDescent="0.25">
      <c r="C332" t="str">
        <f t="shared" si="11"/>
        <v/>
      </c>
      <c r="D332" t="str">
        <f t="shared" si="12"/>
        <v/>
      </c>
    </row>
    <row r="333" spans="3:4" x14ac:dyDescent="0.25">
      <c r="C333" t="str">
        <f t="shared" si="11"/>
        <v/>
      </c>
      <c r="D333" t="str">
        <f t="shared" si="12"/>
        <v/>
      </c>
    </row>
    <row r="334" spans="3:4" x14ac:dyDescent="0.25">
      <c r="C334" t="str">
        <f t="shared" si="11"/>
        <v/>
      </c>
      <c r="D334" t="str">
        <f t="shared" si="12"/>
        <v/>
      </c>
    </row>
    <row r="335" spans="3:4" x14ac:dyDescent="0.25">
      <c r="C335" t="str">
        <f t="shared" si="11"/>
        <v/>
      </c>
      <c r="D335" t="str">
        <f t="shared" si="12"/>
        <v/>
      </c>
    </row>
    <row r="336" spans="3:4" x14ac:dyDescent="0.25">
      <c r="C336" t="str">
        <f t="shared" si="11"/>
        <v/>
      </c>
      <c r="D336" t="str">
        <f t="shared" si="12"/>
        <v/>
      </c>
    </row>
    <row r="337" spans="3:4" x14ac:dyDescent="0.25">
      <c r="C337" t="str">
        <f t="shared" si="11"/>
        <v/>
      </c>
      <c r="D337" t="str">
        <f t="shared" si="12"/>
        <v/>
      </c>
    </row>
    <row r="338" spans="3:4" x14ac:dyDescent="0.25">
      <c r="C338" t="str">
        <f t="shared" si="11"/>
        <v/>
      </c>
      <c r="D338" t="str">
        <f t="shared" si="12"/>
        <v/>
      </c>
    </row>
    <row r="339" spans="3:4" x14ac:dyDescent="0.25">
      <c r="C339" t="str">
        <f t="shared" si="11"/>
        <v/>
      </c>
      <c r="D339" t="str">
        <f t="shared" si="12"/>
        <v/>
      </c>
    </row>
    <row r="340" spans="3:4" x14ac:dyDescent="0.25">
      <c r="C340" t="str">
        <f t="shared" si="11"/>
        <v/>
      </c>
      <c r="D340" t="str">
        <f t="shared" si="12"/>
        <v/>
      </c>
    </row>
    <row r="341" spans="3:4" x14ac:dyDescent="0.25">
      <c r="C341" t="str">
        <f t="shared" si="11"/>
        <v/>
      </c>
      <c r="D341" t="str">
        <f t="shared" si="12"/>
        <v/>
      </c>
    </row>
    <row r="342" spans="3:4" x14ac:dyDescent="0.25">
      <c r="C342" t="str">
        <f t="shared" si="11"/>
        <v/>
      </c>
      <c r="D342" t="str">
        <f t="shared" si="12"/>
        <v/>
      </c>
    </row>
    <row r="343" spans="3:4" x14ac:dyDescent="0.25">
      <c r="C343" t="str">
        <f t="shared" si="11"/>
        <v/>
      </c>
      <c r="D343" t="str">
        <f t="shared" si="12"/>
        <v/>
      </c>
    </row>
    <row r="344" spans="3:4" x14ac:dyDescent="0.25">
      <c r="C344" t="str">
        <f t="shared" si="11"/>
        <v/>
      </c>
      <c r="D344" t="str">
        <f t="shared" si="12"/>
        <v/>
      </c>
    </row>
    <row r="345" spans="3:4" x14ac:dyDescent="0.25">
      <c r="C345" t="str">
        <f t="shared" si="11"/>
        <v/>
      </c>
      <c r="D345" t="str">
        <f t="shared" si="12"/>
        <v/>
      </c>
    </row>
    <row r="346" spans="3:4" x14ac:dyDescent="0.25">
      <c r="C346" t="str">
        <f t="shared" si="11"/>
        <v/>
      </c>
      <c r="D346" t="str">
        <f t="shared" si="12"/>
        <v/>
      </c>
    </row>
    <row r="347" spans="3:4" x14ac:dyDescent="0.25">
      <c r="C347" t="str">
        <f t="shared" si="11"/>
        <v/>
      </c>
      <c r="D347" t="str">
        <f t="shared" si="12"/>
        <v/>
      </c>
    </row>
    <row r="348" spans="3:4" x14ac:dyDescent="0.25">
      <c r="C348" t="str">
        <f t="shared" si="11"/>
        <v/>
      </c>
      <c r="D348" t="str">
        <f t="shared" si="12"/>
        <v/>
      </c>
    </row>
    <row r="349" spans="3:4" x14ac:dyDescent="0.25">
      <c r="C349" t="str">
        <f t="shared" si="11"/>
        <v/>
      </c>
      <c r="D349" t="str">
        <f t="shared" si="12"/>
        <v/>
      </c>
    </row>
    <row r="350" spans="3:4" x14ac:dyDescent="0.25">
      <c r="C350" t="str">
        <f t="shared" si="11"/>
        <v/>
      </c>
      <c r="D350" t="str">
        <f t="shared" si="12"/>
        <v/>
      </c>
    </row>
    <row r="351" spans="3:4" x14ac:dyDescent="0.25">
      <c r="C351" t="str">
        <f t="shared" si="11"/>
        <v/>
      </c>
      <c r="D351" t="str">
        <f t="shared" si="12"/>
        <v/>
      </c>
    </row>
    <row r="352" spans="3:4" x14ac:dyDescent="0.25">
      <c r="C352" t="str">
        <f t="shared" si="11"/>
        <v/>
      </c>
      <c r="D352" t="str">
        <f t="shared" si="12"/>
        <v/>
      </c>
    </row>
    <row r="353" spans="3:4" x14ac:dyDescent="0.25">
      <c r="C353" t="str">
        <f t="shared" si="11"/>
        <v/>
      </c>
      <c r="D353" t="str">
        <f t="shared" si="12"/>
        <v/>
      </c>
    </row>
    <row r="354" spans="3:4" x14ac:dyDescent="0.25">
      <c r="C354" t="str">
        <f t="shared" si="11"/>
        <v/>
      </c>
      <c r="D354" t="str">
        <f t="shared" si="12"/>
        <v/>
      </c>
    </row>
    <row r="355" spans="3:4" x14ac:dyDescent="0.25">
      <c r="C355" t="str">
        <f t="shared" si="11"/>
        <v/>
      </c>
      <c r="D355" t="str">
        <f t="shared" si="12"/>
        <v/>
      </c>
    </row>
    <row r="356" spans="3:4" x14ac:dyDescent="0.25">
      <c r="C356" t="str">
        <f t="shared" si="11"/>
        <v/>
      </c>
      <c r="D356" t="str">
        <f t="shared" si="12"/>
        <v/>
      </c>
    </row>
    <row r="357" spans="3:4" x14ac:dyDescent="0.25">
      <c r="C357" t="str">
        <f t="shared" si="11"/>
        <v/>
      </c>
      <c r="D357" t="str">
        <f t="shared" si="12"/>
        <v/>
      </c>
    </row>
    <row r="358" spans="3:4" x14ac:dyDescent="0.25">
      <c r="C358" t="str">
        <f t="shared" si="11"/>
        <v/>
      </c>
      <c r="D358" t="str">
        <f t="shared" si="12"/>
        <v/>
      </c>
    </row>
    <row r="359" spans="3:4" x14ac:dyDescent="0.25">
      <c r="C359" t="str">
        <f t="shared" si="11"/>
        <v/>
      </c>
      <c r="D359" t="str">
        <f t="shared" si="12"/>
        <v/>
      </c>
    </row>
    <row r="360" spans="3:4" x14ac:dyDescent="0.25">
      <c r="C360" t="str">
        <f t="shared" si="11"/>
        <v/>
      </c>
      <c r="D360" t="str">
        <f t="shared" si="12"/>
        <v/>
      </c>
    </row>
    <row r="361" spans="3:4" x14ac:dyDescent="0.25">
      <c r="C361" t="str">
        <f t="shared" si="11"/>
        <v/>
      </c>
      <c r="D361" t="str">
        <f t="shared" si="12"/>
        <v/>
      </c>
    </row>
    <row r="362" spans="3:4" x14ac:dyDescent="0.25">
      <c r="C362" t="str">
        <f t="shared" si="11"/>
        <v/>
      </c>
      <c r="D362" t="str">
        <f t="shared" si="12"/>
        <v/>
      </c>
    </row>
    <row r="363" spans="3:4" x14ac:dyDescent="0.25">
      <c r="C363" t="str">
        <f t="shared" si="11"/>
        <v/>
      </c>
      <c r="D363" t="str">
        <f t="shared" si="12"/>
        <v/>
      </c>
    </row>
    <row r="364" spans="3:4" x14ac:dyDescent="0.25">
      <c r="C364" t="str">
        <f t="shared" si="11"/>
        <v/>
      </c>
      <c r="D364" t="str">
        <f t="shared" si="12"/>
        <v/>
      </c>
    </row>
    <row r="365" spans="3:4" x14ac:dyDescent="0.25">
      <c r="C365" t="str">
        <f t="shared" si="11"/>
        <v/>
      </c>
      <c r="D365" t="str">
        <f t="shared" si="12"/>
        <v/>
      </c>
    </row>
    <row r="366" spans="3:4" x14ac:dyDescent="0.25">
      <c r="C366" t="str">
        <f t="shared" si="11"/>
        <v/>
      </c>
      <c r="D366" t="str">
        <f t="shared" si="12"/>
        <v/>
      </c>
    </row>
    <row r="367" spans="3:4" x14ac:dyDescent="0.25">
      <c r="C367" t="str">
        <f t="shared" si="11"/>
        <v/>
      </c>
      <c r="D367" t="str">
        <f t="shared" si="12"/>
        <v/>
      </c>
    </row>
    <row r="368" spans="3:4" x14ac:dyDescent="0.25">
      <c r="C368" t="str">
        <f t="shared" si="11"/>
        <v/>
      </c>
      <c r="D368" t="str">
        <f t="shared" si="12"/>
        <v/>
      </c>
    </row>
    <row r="369" spans="3:4" x14ac:dyDescent="0.25">
      <c r="C369" t="str">
        <f t="shared" si="11"/>
        <v/>
      </c>
      <c r="D369" t="str">
        <f t="shared" si="12"/>
        <v/>
      </c>
    </row>
    <row r="370" spans="3:4" x14ac:dyDescent="0.25">
      <c r="C370" t="str">
        <f t="shared" si="11"/>
        <v/>
      </c>
      <c r="D370" t="str">
        <f t="shared" si="12"/>
        <v/>
      </c>
    </row>
    <row r="371" spans="3:4" x14ac:dyDescent="0.25">
      <c r="C371" t="str">
        <f t="shared" si="11"/>
        <v/>
      </c>
      <c r="D371" t="str">
        <f t="shared" si="12"/>
        <v/>
      </c>
    </row>
    <row r="372" spans="3:4" x14ac:dyDescent="0.25">
      <c r="C372" t="str">
        <f t="shared" si="11"/>
        <v/>
      </c>
      <c r="D372" t="str">
        <f t="shared" si="12"/>
        <v/>
      </c>
    </row>
    <row r="373" spans="3:4" x14ac:dyDescent="0.25">
      <c r="C373" t="str">
        <f t="shared" si="11"/>
        <v/>
      </c>
      <c r="D373" t="str">
        <f t="shared" si="12"/>
        <v/>
      </c>
    </row>
    <row r="374" spans="3:4" x14ac:dyDescent="0.25">
      <c r="C374" t="str">
        <f t="shared" si="11"/>
        <v/>
      </c>
      <c r="D374" t="str">
        <f t="shared" si="12"/>
        <v/>
      </c>
    </row>
    <row r="375" spans="3:4" x14ac:dyDescent="0.25">
      <c r="C375" t="str">
        <f t="shared" si="11"/>
        <v/>
      </c>
      <c r="D375" t="str">
        <f t="shared" si="12"/>
        <v/>
      </c>
    </row>
    <row r="376" spans="3:4" x14ac:dyDescent="0.25">
      <c r="C376" t="str">
        <f t="shared" si="11"/>
        <v/>
      </c>
      <c r="D376" t="str">
        <f t="shared" si="12"/>
        <v/>
      </c>
    </row>
    <row r="377" spans="3:4" x14ac:dyDescent="0.25">
      <c r="C377" t="str">
        <f t="shared" si="11"/>
        <v/>
      </c>
      <c r="D377" t="str">
        <f t="shared" si="12"/>
        <v/>
      </c>
    </row>
    <row r="378" spans="3:4" x14ac:dyDescent="0.25">
      <c r="C378" t="str">
        <f t="shared" si="11"/>
        <v/>
      </c>
      <c r="D378" t="str">
        <f t="shared" si="12"/>
        <v/>
      </c>
    </row>
    <row r="379" spans="3:4" x14ac:dyDescent="0.25">
      <c r="C379" t="str">
        <f t="shared" si="11"/>
        <v/>
      </c>
      <c r="D379" t="str">
        <f t="shared" si="12"/>
        <v/>
      </c>
    </row>
    <row r="380" spans="3:4" x14ac:dyDescent="0.25">
      <c r="C380" t="str">
        <f t="shared" si="11"/>
        <v/>
      </c>
      <c r="D380" t="str">
        <f t="shared" si="12"/>
        <v/>
      </c>
    </row>
    <row r="381" spans="3:4" x14ac:dyDescent="0.25">
      <c r="C381" t="str">
        <f t="shared" si="11"/>
        <v/>
      </c>
      <c r="D381" t="str">
        <f t="shared" si="12"/>
        <v/>
      </c>
    </row>
    <row r="382" spans="3:4" x14ac:dyDescent="0.25">
      <c r="C382" t="str">
        <f t="shared" si="11"/>
        <v/>
      </c>
      <c r="D382" t="str">
        <f t="shared" si="12"/>
        <v/>
      </c>
    </row>
    <row r="383" spans="3:4" x14ac:dyDescent="0.25">
      <c r="C383" t="str">
        <f t="shared" si="11"/>
        <v/>
      </c>
      <c r="D383" t="str">
        <f t="shared" si="12"/>
        <v/>
      </c>
    </row>
    <row r="384" spans="3:4" x14ac:dyDescent="0.25">
      <c r="C384" t="str">
        <f t="shared" si="11"/>
        <v/>
      </c>
      <c r="D384" t="str">
        <f t="shared" si="12"/>
        <v/>
      </c>
    </row>
    <row r="385" spans="3:4" x14ac:dyDescent="0.25">
      <c r="C385" t="str">
        <f t="shared" si="11"/>
        <v/>
      </c>
      <c r="D385" t="str">
        <f t="shared" si="12"/>
        <v/>
      </c>
    </row>
    <row r="386" spans="3:4" x14ac:dyDescent="0.25">
      <c r="C386" t="str">
        <f t="shared" ref="C386:C449" si="13">UPPER(A386)</f>
        <v/>
      </c>
      <c r="D386" t="str">
        <f t="shared" ref="D386:D449" si="14">UPPER(B386)</f>
        <v/>
      </c>
    </row>
    <row r="387" spans="3:4" x14ac:dyDescent="0.25">
      <c r="C387" t="str">
        <f t="shared" si="13"/>
        <v/>
      </c>
      <c r="D387" t="str">
        <f t="shared" si="14"/>
        <v/>
      </c>
    </row>
    <row r="388" spans="3:4" x14ac:dyDescent="0.25">
      <c r="C388" t="str">
        <f t="shared" si="13"/>
        <v/>
      </c>
      <c r="D388" t="str">
        <f t="shared" si="14"/>
        <v/>
      </c>
    </row>
    <row r="389" spans="3:4" x14ac:dyDescent="0.25">
      <c r="C389" t="str">
        <f t="shared" si="13"/>
        <v/>
      </c>
      <c r="D389" t="str">
        <f t="shared" si="14"/>
        <v/>
      </c>
    </row>
    <row r="390" spans="3:4" x14ac:dyDescent="0.25">
      <c r="C390" t="str">
        <f t="shared" si="13"/>
        <v/>
      </c>
      <c r="D390" t="str">
        <f t="shared" si="14"/>
        <v/>
      </c>
    </row>
    <row r="391" spans="3:4" x14ac:dyDescent="0.25">
      <c r="C391" t="str">
        <f t="shared" si="13"/>
        <v/>
      </c>
      <c r="D391" t="str">
        <f t="shared" si="14"/>
        <v/>
      </c>
    </row>
    <row r="392" spans="3:4" x14ac:dyDescent="0.25">
      <c r="C392" t="str">
        <f t="shared" si="13"/>
        <v/>
      </c>
      <c r="D392" t="str">
        <f t="shared" si="14"/>
        <v/>
      </c>
    </row>
    <row r="393" spans="3:4" x14ac:dyDescent="0.25">
      <c r="C393" t="str">
        <f t="shared" si="13"/>
        <v/>
      </c>
      <c r="D393" t="str">
        <f t="shared" si="14"/>
        <v/>
      </c>
    </row>
    <row r="394" spans="3:4" x14ac:dyDescent="0.25">
      <c r="C394" t="str">
        <f t="shared" si="13"/>
        <v/>
      </c>
      <c r="D394" t="str">
        <f t="shared" si="14"/>
        <v/>
      </c>
    </row>
    <row r="395" spans="3:4" x14ac:dyDescent="0.25">
      <c r="C395" t="str">
        <f t="shared" si="13"/>
        <v/>
      </c>
      <c r="D395" t="str">
        <f t="shared" si="14"/>
        <v/>
      </c>
    </row>
    <row r="396" spans="3:4" x14ac:dyDescent="0.25">
      <c r="C396" t="str">
        <f t="shared" si="13"/>
        <v/>
      </c>
      <c r="D396" t="str">
        <f t="shared" si="14"/>
        <v/>
      </c>
    </row>
    <row r="397" spans="3:4" x14ac:dyDescent="0.25">
      <c r="C397" t="str">
        <f t="shared" si="13"/>
        <v/>
      </c>
      <c r="D397" t="str">
        <f t="shared" si="14"/>
        <v/>
      </c>
    </row>
    <row r="398" spans="3:4" x14ac:dyDescent="0.25">
      <c r="C398" t="str">
        <f t="shared" si="13"/>
        <v/>
      </c>
      <c r="D398" t="str">
        <f t="shared" si="14"/>
        <v/>
      </c>
    </row>
    <row r="399" spans="3:4" x14ac:dyDescent="0.25">
      <c r="C399" t="str">
        <f t="shared" si="13"/>
        <v/>
      </c>
      <c r="D399" t="str">
        <f t="shared" si="14"/>
        <v/>
      </c>
    </row>
    <row r="400" spans="3:4" x14ac:dyDescent="0.25">
      <c r="C400" t="str">
        <f t="shared" si="13"/>
        <v/>
      </c>
      <c r="D400" t="str">
        <f t="shared" si="14"/>
        <v/>
      </c>
    </row>
    <row r="401" spans="3:4" x14ac:dyDescent="0.25">
      <c r="C401" t="str">
        <f t="shared" si="13"/>
        <v/>
      </c>
      <c r="D401" t="str">
        <f t="shared" si="14"/>
        <v/>
      </c>
    </row>
    <row r="402" spans="3:4" x14ac:dyDescent="0.25">
      <c r="C402" t="str">
        <f t="shared" si="13"/>
        <v/>
      </c>
      <c r="D402" t="str">
        <f t="shared" si="14"/>
        <v/>
      </c>
    </row>
    <row r="403" spans="3:4" x14ac:dyDescent="0.25">
      <c r="C403" t="str">
        <f t="shared" si="13"/>
        <v/>
      </c>
      <c r="D403" t="str">
        <f t="shared" si="14"/>
        <v/>
      </c>
    </row>
    <row r="404" spans="3:4" x14ac:dyDescent="0.25">
      <c r="C404" t="str">
        <f t="shared" si="13"/>
        <v/>
      </c>
      <c r="D404" t="str">
        <f t="shared" si="14"/>
        <v/>
      </c>
    </row>
    <row r="405" spans="3:4" x14ac:dyDescent="0.25">
      <c r="C405" t="str">
        <f t="shared" si="13"/>
        <v/>
      </c>
      <c r="D405" t="str">
        <f t="shared" si="14"/>
        <v/>
      </c>
    </row>
    <row r="406" spans="3:4" x14ac:dyDescent="0.25">
      <c r="C406" t="str">
        <f t="shared" si="13"/>
        <v/>
      </c>
      <c r="D406" t="str">
        <f t="shared" si="14"/>
        <v/>
      </c>
    </row>
    <row r="407" spans="3:4" x14ac:dyDescent="0.25">
      <c r="C407" t="str">
        <f t="shared" si="13"/>
        <v/>
      </c>
      <c r="D407" t="str">
        <f t="shared" si="14"/>
        <v/>
      </c>
    </row>
    <row r="408" spans="3:4" x14ac:dyDescent="0.25">
      <c r="C408" t="str">
        <f t="shared" si="13"/>
        <v/>
      </c>
      <c r="D408" t="str">
        <f t="shared" si="14"/>
        <v/>
      </c>
    </row>
    <row r="409" spans="3:4" x14ac:dyDescent="0.25">
      <c r="C409" t="str">
        <f t="shared" si="13"/>
        <v/>
      </c>
      <c r="D409" t="str">
        <f t="shared" si="14"/>
        <v/>
      </c>
    </row>
    <row r="410" spans="3:4" x14ac:dyDescent="0.25">
      <c r="C410" t="str">
        <f t="shared" si="13"/>
        <v/>
      </c>
      <c r="D410" t="str">
        <f t="shared" si="14"/>
        <v/>
      </c>
    </row>
    <row r="411" spans="3:4" x14ac:dyDescent="0.25">
      <c r="C411" t="str">
        <f t="shared" si="13"/>
        <v/>
      </c>
      <c r="D411" t="str">
        <f t="shared" si="14"/>
        <v/>
      </c>
    </row>
    <row r="412" spans="3:4" x14ac:dyDescent="0.25">
      <c r="C412" t="str">
        <f t="shared" si="13"/>
        <v/>
      </c>
      <c r="D412" t="str">
        <f t="shared" si="14"/>
        <v/>
      </c>
    </row>
    <row r="413" spans="3:4" x14ac:dyDescent="0.25">
      <c r="C413" t="str">
        <f t="shared" si="13"/>
        <v/>
      </c>
      <c r="D413" t="str">
        <f t="shared" si="14"/>
        <v/>
      </c>
    </row>
    <row r="414" spans="3:4" x14ac:dyDescent="0.25">
      <c r="C414" t="str">
        <f t="shared" si="13"/>
        <v/>
      </c>
      <c r="D414" t="str">
        <f t="shared" si="14"/>
        <v/>
      </c>
    </row>
    <row r="415" spans="3:4" x14ac:dyDescent="0.25">
      <c r="C415" t="str">
        <f t="shared" si="13"/>
        <v/>
      </c>
      <c r="D415" t="str">
        <f t="shared" si="14"/>
        <v/>
      </c>
    </row>
    <row r="416" spans="3:4" x14ac:dyDescent="0.25">
      <c r="C416" t="str">
        <f t="shared" si="13"/>
        <v/>
      </c>
      <c r="D416" t="str">
        <f t="shared" si="14"/>
        <v/>
      </c>
    </row>
    <row r="417" spans="3:4" x14ac:dyDescent="0.25">
      <c r="C417" t="str">
        <f t="shared" si="13"/>
        <v/>
      </c>
      <c r="D417" t="str">
        <f t="shared" si="14"/>
        <v/>
      </c>
    </row>
    <row r="418" spans="3:4" x14ac:dyDescent="0.25">
      <c r="C418" t="str">
        <f t="shared" si="13"/>
        <v/>
      </c>
      <c r="D418" t="str">
        <f t="shared" si="14"/>
        <v/>
      </c>
    </row>
    <row r="419" spans="3:4" x14ac:dyDescent="0.25">
      <c r="C419" t="str">
        <f t="shared" si="13"/>
        <v/>
      </c>
      <c r="D419" t="str">
        <f t="shared" si="14"/>
        <v/>
      </c>
    </row>
    <row r="420" spans="3:4" x14ac:dyDescent="0.25">
      <c r="C420" t="str">
        <f t="shared" si="13"/>
        <v/>
      </c>
      <c r="D420" t="str">
        <f t="shared" si="14"/>
        <v/>
      </c>
    </row>
    <row r="421" spans="3:4" x14ac:dyDescent="0.25">
      <c r="C421" t="str">
        <f t="shared" si="13"/>
        <v/>
      </c>
      <c r="D421" t="str">
        <f t="shared" si="14"/>
        <v/>
      </c>
    </row>
    <row r="422" spans="3:4" x14ac:dyDescent="0.25">
      <c r="C422" t="str">
        <f t="shared" si="13"/>
        <v/>
      </c>
      <c r="D422" t="str">
        <f t="shared" si="14"/>
        <v/>
      </c>
    </row>
    <row r="423" spans="3:4" x14ac:dyDescent="0.25">
      <c r="C423" t="str">
        <f t="shared" si="13"/>
        <v/>
      </c>
      <c r="D423" t="str">
        <f t="shared" si="14"/>
        <v/>
      </c>
    </row>
    <row r="424" spans="3:4" x14ac:dyDescent="0.25">
      <c r="C424" t="str">
        <f t="shared" si="13"/>
        <v/>
      </c>
      <c r="D424" t="str">
        <f t="shared" si="14"/>
        <v/>
      </c>
    </row>
    <row r="425" spans="3:4" x14ac:dyDescent="0.25">
      <c r="C425" t="str">
        <f t="shared" si="13"/>
        <v/>
      </c>
      <c r="D425" t="str">
        <f t="shared" si="14"/>
        <v/>
      </c>
    </row>
    <row r="426" spans="3:4" x14ac:dyDescent="0.25">
      <c r="C426" t="str">
        <f t="shared" si="13"/>
        <v/>
      </c>
      <c r="D426" t="str">
        <f t="shared" si="14"/>
        <v/>
      </c>
    </row>
    <row r="427" spans="3:4" x14ac:dyDescent="0.25">
      <c r="C427" t="str">
        <f t="shared" si="13"/>
        <v/>
      </c>
      <c r="D427" t="str">
        <f t="shared" si="14"/>
        <v/>
      </c>
    </row>
    <row r="428" spans="3:4" x14ac:dyDescent="0.25">
      <c r="C428" t="str">
        <f t="shared" si="13"/>
        <v/>
      </c>
      <c r="D428" t="str">
        <f t="shared" si="14"/>
        <v/>
      </c>
    </row>
    <row r="429" spans="3:4" x14ac:dyDescent="0.25">
      <c r="C429" t="str">
        <f t="shared" si="13"/>
        <v/>
      </c>
      <c r="D429" t="str">
        <f t="shared" si="14"/>
        <v/>
      </c>
    </row>
    <row r="430" spans="3:4" x14ac:dyDescent="0.25">
      <c r="C430" t="str">
        <f t="shared" si="13"/>
        <v/>
      </c>
      <c r="D430" t="str">
        <f t="shared" si="14"/>
        <v/>
      </c>
    </row>
    <row r="431" spans="3:4" x14ac:dyDescent="0.25">
      <c r="C431" t="str">
        <f t="shared" si="13"/>
        <v/>
      </c>
      <c r="D431" t="str">
        <f t="shared" si="14"/>
        <v/>
      </c>
    </row>
    <row r="432" spans="3:4" x14ac:dyDescent="0.25">
      <c r="C432" t="str">
        <f t="shared" si="13"/>
        <v/>
      </c>
      <c r="D432" t="str">
        <f t="shared" si="14"/>
        <v/>
      </c>
    </row>
    <row r="433" spans="3:4" x14ac:dyDescent="0.25">
      <c r="C433" t="str">
        <f t="shared" si="13"/>
        <v/>
      </c>
      <c r="D433" t="str">
        <f t="shared" si="14"/>
        <v/>
      </c>
    </row>
    <row r="434" spans="3:4" x14ac:dyDescent="0.25">
      <c r="C434" t="str">
        <f t="shared" si="13"/>
        <v/>
      </c>
      <c r="D434" t="str">
        <f t="shared" si="14"/>
        <v/>
      </c>
    </row>
    <row r="435" spans="3:4" x14ac:dyDescent="0.25">
      <c r="C435" t="str">
        <f t="shared" si="13"/>
        <v/>
      </c>
      <c r="D435" t="str">
        <f t="shared" si="14"/>
        <v/>
      </c>
    </row>
    <row r="436" spans="3:4" x14ac:dyDescent="0.25">
      <c r="C436" t="str">
        <f t="shared" si="13"/>
        <v/>
      </c>
      <c r="D436" t="str">
        <f t="shared" si="14"/>
        <v/>
      </c>
    </row>
    <row r="437" spans="3:4" x14ac:dyDescent="0.25">
      <c r="C437" t="str">
        <f t="shared" si="13"/>
        <v/>
      </c>
      <c r="D437" t="str">
        <f t="shared" si="14"/>
        <v/>
      </c>
    </row>
    <row r="438" spans="3:4" x14ac:dyDescent="0.25">
      <c r="C438" t="str">
        <f t="shared" si="13"/>
        <v/>
      </c>
      <c r="D438" t="str">
        <f t="shared" si="14"/>
        <v/>
      </c>
    </row>
    <row r="439" spans="3:4" x14ac:dyDescent="0.25">
      <c r="C439" t="str">
        <f t="shared" si="13"/>
        <v/>
      </c>
      <c r="D439" t="str">
        <f t="shared" si="14"/>
        <v/>
      </c>
    </row>
    <row r="440" spans="3:4" x14ac:dyDescent="0.25">
      <c r="C440" t="str">
        <f t="shared" si="13"/>
        <v/>
      </c>
      <c r="D440" t="str">
        <f t="shared" si="14"/>
        <v/>
      </c>
    </row>
    <row r="441" spans="3:4" x14ac:dyDescent="0.25">
      <c r="C441" t="str">
        <f t="shared" si="13"/>
        <v/>
      </c>
      <c r="D441" t="str">
        <f t="shared" si="14"/>
        <v/>
      </c>
    </row>
    <row r="442" spans="3:4" x14ac:dyDescent="0.25">
      <c r="C442" t="str">
        <f t="shared" si="13"/>
        <v/>
      </c>
      <c r="D442" t="str">
        <f t="shared" si="14"/>
        <v/>
      </c>
    </row>
    <row r="443" spans="3:4" x14ac:dyDescent="0.25">
      <c r="C443" t="str">
        <f t="shared" si="13"/>
        <v/>
      </c>
      <c r="D443" t="str">
        <f t="shared" si="14"/>
        <v/>
      </c>
    </row>
    <row r="444" spans="3:4" x14ac:dyDescent="0.25">
      <c r="C444" t="str">
        <f t="shared" si="13"/>
        <v/>
      </c>
      <c r="D444" t="str">
        <f t="shared" si="14"/>
        <v/>
      </c>
    </row>
    <row r="445" spans="3:4" x14ac:dyDescent="0.25">
      <c r="C445" t="str">
        <f t="shared" si="13"/>
        <v/>
      </c>
      <c r="D445" t="str">
        <f t="shared" si="14"/>
        <v/>
      </c>
    </row>
    <row r="446" spans="3:4" x14ac:dyDescent="0.25">
      <c r="C446" t="str">
        <f t="shared" si="13"/>
        <v/>
      </c>
      <c r="D446" t="str">
        <f t="shared" si="14"/>
        <v/>
      </c>
    </row>
    <row r="447" spans="3:4" x14ac:dyDescent="0.25">
      <c r="C447" t="str">
        <f t="shared" si="13"/>
        <v/>
      </c>
      <c r="D447" t="str">
        <f t="shared" si="14"/>
        <v/>
      </c>
    </row>
    <row r="448" spans="3:4" x14ac:dyDescent="0.25">
      <c r="C448" t="str">
        <f t="shared" si="13"/>
        <v/>
      </c>
      <c r="D448" t="str">
        <f t="shared" si="14"/>
        <v/>
      </c>
    </row>
    <row r="449" spans="3:4" x14ac:dyDescent="0.25">
      <c r="C449" t="str">
        <f t="shared" si="13"/>
        <v/>
      </c>
      <c r="D449" t="str">
        <f t="shared" si="14"/>
        <v/>
      </c>
    </row>
    <row r="450" spans="3:4" x14ac:dyDescent="0.25">
      <c r="C450" t="str">
        <f t="shared" ref="C450:C513" si="15">UPPER(A450)</f>
        <v/>
      </c>
      <c r="D450" t="str">
        <f t="shared" ref="D450:D513" si="16">UPPER(B450)</f>
        <v/>
      </c>
    </row>
    <row r="451" spans="3:4" x14ac:dyDescent="0.25">
      <c r="C451" t="str">
        <f t="shared" si="15"/>
        <v/>
      </c>
      <c r="D451" t="str">
        <f t="shared" si="16"/>
        <v/>
      </c>
    </row>
    <row r="452" spans="3:4" x14ac:dyDescent="0.25">
      <c r="C452" t="str">
        <f t="shared" si="15"/>
        <v/>
      </c>
      <c r="D452" t="str">
        <f t="shared" si="16"/>
        <v/>
      </c>
    </row>
    <row r="453" spans="3:4" x14ac:dyDescent="0.25">
      <c r="C453" t="str">
        <f t="shared" si="15"/>
        <v/>
      </c>
      <c r="D453" t="str">
        <f t="shared" si="16"/>
        <v/>
      </c>
    </row>
    <row r="454" spans="3:4" x14ac:dyDescent="0.25">
      <c r="C454" t="str">
        <f t="shared" si="15"/>
        <v/>
      </c>
      <c r="D454" t="str">
        <f t="shared" si="16"/>
        <v/>
      </c>
    </row>
    <row r="455" spans="3:4" x14ac:dyDescent="0.25">
      <c r="C455" t="str">
        <f t="shared" si="15"/>
        <v/>
      </c>
      <c r="D455" t="str">
        <f t="shared" si="16"/>
        <v/>
      </c>
    </row>
    <row r="456" spans="3:4" x14ac:dyDescent="0.25">
      <c r="C456" t="str">
        <f t="shared" si="15"/>
        <v/>
      </c>
      <c r="D456" t="str">
        <f t="shared" si="16"/>
        <v/>
      </c>
    </row>
    <row r="457" spans="3:4" x14ac:dyDescent="0.25">
      <c r="C457" t="str">
        <f t="shared" si="15"/>
        <v/>
      </c>
      <c r="D457" t="str">
        <f t="shared" si="16"/>
        <v/>
      </c>
    </row>
    <row r="458" spans="3:4" x14ac:dyDescent="0.25">
      <c r="C458" t="str">
        <f t="shared" si="15"/>
        <v/>
      </c>
      <c r="D458" t="str">
        <f t="shared" si="16"/>
        <v/>
      </c>
    </row>
    <row r="459" spans="3:4" x14ac:dyDescent="0.25">
      <c r="C459" t="str">
        <f t="shared" si="15"/>
        <v/>
      </c>
      <c r="D459" t="str">
        <f t="shared" si="16"/>
        <v/>
      </c>
    </row>
    <row r="460" spans="3:4" x14ac:dyDescent="0.25">
      <c r="C460" t="str">
        <f t="shared" si="15"/>
        <v/>
      </c>
      <c r="D460" t="str">
        <f t="shared" si="16"/>
        <v/>
      </c>
    </row>
    <row r="461" spans="3:4" x14ac:dyDescent="0.25">
      <c r="C461" t="str">
        <f t="shared" si="15"/>
        <v/>
      </c>
      <c r="D461" t="str">
        <f t="shared" si="16"/>
        <v/>
      </c>
    </row>
    <row r="462" spans="3:4" x14ac:dyDescent="0.25">
      <c r="C462" t="str">
        <f t="shared" si="15"/>
        <v/>
      </c>
      <c r="D462" t="str">
        <f t="shared" si="16"/>
        <v/>
      </c>
    </row>
    <row r="463" spans="3:4" x14ac:dyDescent="0.25">
      <c r="C463" t="str">
        <f t="shared" si="15"/>
        <v/>
      </c>
      <c r="D463" t="str">
        <f t="shared" si="16"/>
        <v/>
      </c>
    </row>
    <row r="464" spans="3:4" x14ac:dyDescent="0.25">
      <c r="C464" t="str">
        <f t="shared" si="15"/>
        <v/>
      </c>
      <c r="D464" t="str">
        <f t="shared" si="16"/>
        <v/>
      </c>
    </row>
    <row r="465" spans="3:4" x14ac:dyDescent="0.25">
      <c r="C465" t="str">
        <f t="shared" si="15"/>
        <v/>
      </c>
      <c r="D465" t="str">
        <f t="shared" si="16"/>
        <v/>
      </c>
    </row>
    <row r="466" spans="3:4" x14ac:dyDescent="0.25">
      <c r="C466" t="str">
        <f t="shared" si="15"/>
        <v/>
      </c>
      <c r="D466" t="str">
        <f t="shared" si="16"/>
        <v/>
      </c>
    </row>
    <row r="467" spans="3:4" x14ac:dyDescent="0.25">
      <c r="C467" t="str">
        <f t="shared" si="15"/>
        <v/>
      </c>
      <c r="D467" t="str">
        <f t="shared" si="16"/>
        <v/>
      </c>
    </row>
    <row r="468" spans="3:4" x14ac:dyDescent="0.25">
      <c r="C468" t="str">
        <f t="shared" si="15"/>
        <v/>
      </c>
      <c r="D468" t="str">
        <f t="shared" si="16"/>
        <v/>
      </c>
    </row>
    <row r="469" spans="3:4" x14ac:dyDescent="0.25">
      <c r="C469" t="str">
        <f t="shared" si="15"/>
        <v/>
      </c>
      <c r="D469" t="str">
        <f t="shared" si="16"/>
        <v/>
      </c>
    </row>
    <row r="470" spans="3:4" x14ac:dyDescent="0.25">
      <c r="C470" t="str">
        <f t="shared" si="15"/>
        <v/>
      </c>
      <c r="D470" t="str">
        <f t="shared" si="16"/>
        <v/>
      </c>
    </row>
    <row r="471" spans="3:4" x14ac:dyDescent="0.25">
      <c r="C471" t="str">
        <f t="shared" si="15"/>
        <v/>
      </c>
      <c r="D471" t="str">
        <f t="shared" si="16"/>
        <v/>
      </c>
    </row>
    <row r="472" spans="3:4" x14ac:dyDescent="0.25">
      <c r="C472" t="str">
        <f t="shared" si="15"/>
        <v/>
      </c>
      <c r="D472" t="str">
        <f t="shared" si="16"/>
        <v/>
      </c>
    </row>
    <row r="473" spans="3:4" x14ac:dyDescent="0.25">
      <c r="C473" t="str">
        <f t="shared" si="15"/>
        <v/>
      </c>
      <c r="D473" t="str">
        <f t="shared" si="16"/>
        <v/>
      </c>
    </row>
    <row r="474" spans="3:4" x14ac:dyDescent="0.25">
      <c r="C474" t="str">
        <f t="shared" si="15"/>
        <v/>
      </c>
      <c r="D474" t="str">
        <f t="shared" si="16"/>
        <v/>
      </c>
    </row>
    <row r="475" spans="3:4" x14ac:dyDescent="0.25">
      <c r="C475" t="str">
        <f t="shared" si="15"/>
        <v/>
      </c>
      <c r="D475" t="str">
        <f t="shared" si="16"/>
        <v/>
      </c>
    </row>
    <row r="476" spans="3:4" x14ac:dyDescent="0.25">
      <c r="C476" t="str">
        <f t="shared" si="15"/>
        <v/>
      </c>
      <c r="D476" t="str">
        <f t="shared" si="16"/>
        <v/>
      </c>
    </row>
    <row r="477" spans="3:4" x14ac:dyDescent="0.25">
      <c r="C477" t="str">
        <f t="shared" si="15"/>
        <v/>
      </c>
      <c r="D477" t="str">
        <f t="shared" si="16"/>
        <v/>
      </c>
    </row>
    <row r="478" spans="3:4" x14ac:dyDescent="0.25">
      <c r="C478" t="str">
        <f t="shared" si="15"/>
        <v/>
      </c>
      <c r="D478" t="str">
        <f t="shared" si="16"/>
        <v/>
      </c>
    </row>
    <row r="479" spans="3:4" x14ac:dyDescent="0.25">
      <c r="C479" t="str">
        <f t="shared" si="15"/>
        <v/>
      </c>
      <c r="D479" t="str">
        <f t="shared" si="16"/>
        <v/>
      </c>
    </row>
    <row r="480" spans="3:4" x14ac:dyDescent="0.25">
      <c r="C480" t="str">
        <f t="shared" si="15"/>
        <v/>
      </c>
      <c r="D480" t="str">
        <f t="shared" si="16"/>
        <v/>
      </c>
    </row>
    <row r="481" spans="3:4" x14ac:dyDescent="0.25">
      <c r="C481" t="str">
        <f t="shared" si="15"/>
        <v/>
      </c>
      <c r="D481" t="str">
        <f t="shared" si="16"/>
        <v/>
      </c>
    </row>
    <row r="482" spans="3:4" x14ac:dyDescent="0.25">
      <c r="C482" t="str">
        <f t="shared" si="15"/>
        <v/>
      </c>
      <c r="D482" t="str">
        <f t="shared" si="16"/>
        <v/>
      </c>
    </row>
    <row r="483" spans="3:4" x14ac:dyDescent="0.25">
      <c r="C483" t="str">
        <f t="shared" si="15"/>
        <v/>
      </c>
      <c r="D483" t="str">
        <f t="shared" si="16"/>
        <v/>
      </c>
    </row>
    <row r="484" spans="3:4" x14ac:dyDescent="0.25">
      <c r="C484" t="str">
        <f t="shared" si="15"/>
        <v/>
      </c>
      <c r="D484" t="str">
        <f t="shared" si="16"/>
        <v/>
      </c>
    </row>
    <row r="485" spans="3:4" x14ac:dyDescent="0.25">
      <c r="C485" t="str">
        <f t="shared" si="15"/>
        <v/>
      </c>
      <c r="D485" t="str">
        <f t="shared" si="16"/>
        <v/>
      </c>
    </row>
    <row r="486" spans="3:4" x14ac:dyDescent="0.25">
      <c r="C486" t="str">
        <f t="shared" si="15"/>
        <v/>
      </c>
      <c r="D486" t="str">
        <f t="shared" si="16"/>
        <v/>
      </c>
    </row>
    <row r="487" spans="3:4" x14ac:dyDescent="0.25">
      <c r="C487" t="str">
        <f t="shared" si="15"/>
        <v/>
      </c>
      <c r="D487" t="str">
        <f t="shared" si="16"/>
        <v/>
      </c>
    </row>
    <row r="488" spans="3:4" x14ac:dyDescent="0.25">
      <c r="C488" t="str">
        <f t="shared" si="15"/>
        <v/>
      </c>
      <c r="D488" t="str">
        <f t="shared" si="16"/>
        <v/>
      </c>
    </row>
    <row r="489" spans="3:4" x14ac:dyDescent="0.25">
      <c r="C489" t="str">
        <f t="shared" si="15"/>
        <v/>
      </c>
      <c r="D489" t="str">
        <f t="shared" si="16"/>
        <v/>
      </c>
    </row>
    <row r="490" spans="3:4" x14ac:dyDescent="0.25">
      <c r="C490" t="str">
        <f t="shared" si="15"/>
        <v/>
      </c>
      <c r="D490" t="str">
        <f t="shared" si="16"/>
        <v/>
      </c>
    </row>
    <row r="491" spans="3:4" x14ac:dyDescent="0.25">
      <c r="C491" t="str">
        <f t="shared" si="15"/>
        <v/>
      </c>
      <c r="D491" t="str">
        <f t="shared" si="16"/>
        <v/>
      </c>
    </row>
    <row r="492" spans="3:4" x14ac:dyDescent="0.25">
      <c r="C492" t="str">
        <f t="shared" si="15"/>
        <v/>
      </c>
      <c r="D492" t="str">
        <f t="shared" si="16"/>
        <v/>
      </c>
    </row>
    <row r="493" spans="3:4" x14ac:dyDescent="0.25">
      <c r="C493" t="str">
        <f t="shared" si="15"/>
        <v/>
      </c>
      <c r="D493" t="str">
        <f t="shared" si="16"/>
        <v/>
      </c>
    </row>
    <row r="494" spans="3:4" x14ac:dyDescent="0.25">
      <c r="C494" t="str">
        <f t="shared" si="15"/>
        <v/>
      </c>
      <c r="D494" t="str">
        <f t="shared" si="16"/>
        <v/>
      </c>
    </row>
    <row r="495" spans="3:4" x14ac:dyDescent="0.25">
      <c r="C495" t="str">
        <f t="shared" si="15"/>
        <v/>
      </c>
      <c r="D495" t="str">
        <f t="shared" si="16"/>
        <v/>
      </c>
    </row>
    <row r="496" spans="3:4" x14ac:dyDescent="0.25">
      <c r="C496" t="str">
        <f t="shared" si="15"/>
        <v/>
      </c>
      <c r="D496" t="str">
        <f t="shared" si="16"/>
        <v/>
      </c>
    </row>
    <row r="497" spans="3:4" x14ac:dyDescent="0.25">
      <c r="C497" t="str">
        <f t="shared" si="15"/>
        <v/>
      </c>
      <c r="D497" t="str">
        <f t="shared" si="16"/>
        <v/>
      </c>
    </row>
    <row r="498" spans="3:4" x14ac:dyDescent="0.25">
      <c r="C498" t="str">
        <f t="shared" si="15"/>
        <v/>
      </c>
      <c r="D498" t="str">
        <f t="shared" si="16"/>
        <v/>
      </c>
    </row>
    <row r="499" spans="3:4" x14ac:dyDescent="0.25">
      <c r="C499" t="str">
        <f t="shared" si="15"/>
        <v/>
      </c>
      <c r="D499" t="str">
        <f t="shared" si="16"/>
        <v/>
      </c>
    </row>
    <row r="500" spans="3:4" x14ac:dyDescent="0.25">
      <c r="C500" t="str">
        <f t="shared" si="15"/>
        <v/>
      </c>
      <c r="D500" t="str">
        <f t="shared" si="16"/>
        <v/>
      </c>
    </row>
    <row r="501" spans="3:4" x14ac:dyDescent="0.25">
      <c r="C501" t="str">
        <f t="shared" si="15"/>
        <v/>
      </c>
      <c r="D501" t="str">
        <f t="shared" si="16"/>
        <v/>
      </c>
    </row>
    <row r="502" spans="3:4" x14ac:dyDescent="0.25">
      <c r="C502" t="str">
        <f t="shared" si="15"/>
        <v/>
      </c>
      <c r="D502" t="str">
        <f t="shared" si="16"/>
        <v/>
      </c>
    </row>
    <row r="503" spans="3:4" x14ac:dyDescent="0.25">
      <c r="C503" t="str">
        <f t="shared" si="15"/>
        <v/>
      </c>
      <c r="D503" t="str">
        <f t="shared" si="16"/>
        <v/>
      </c>
    </row>
    <row r="504" spans="3:4" x14ac:dyDescent="0.25">
      <c r="C504" t="str">
        <f t="shared" si="15"/>
        <v/>
      </c>
      <c r="D504" t="str">
        <f t="shared" si="16"/>
        <v/>
      </c>
    </row>
    <row r="505" spans="3:4" x14ac:dyDescent="0.25">
      <c r="C505" t="str">
        <f t="shared" si="15"/>
        <v/>
      </c>
      <c r="D505" t="str">
        <f t="shared" si="16"/>
        <v/>
      </c>
    </row>
    <row r="506" spans="3:4" x14ac:dyDescent="0.25">
      <c r="C506" t="str">
        <f t="shared" si="15"/>
        <v/>
      </c>
      <c r="D506" t="str">
        <f t="shared" si="16"/>
        <v/>
      </c>
    </row>
    <row r="507" spans="3:4" x14ac:dyDescent="0.25">
      <c r="C507" t="str">
        <f t="shared" si="15"/>
        <v/>
      </c>
      <c r="D507" t="str">
        <f t="shared" si="16"/>
        <v/>
      </c>
    </row>
    <row r="508" spans="3:4" x14ac:dyDescent="0.25">
      <c r="C508" t="str">
        <f t="shared" si="15"/>
        <v/>
      </c>
      <c r="D508" t="str">
        <f t="shared" si="16"/>
        <v/>
      </c>
    </row>
    <row r="509" spans="3:4" x14ac:dyDescent="0.25">
      <c r="C509" t="str">
        <f t="shared" si="15"/>
        <v/>
      </c>
      <c r="D509" t="str">
        <f t="shared" si="16"/>
        <v/>
      </c>
    </row>
    <row r="510" spans="3:4" x14ac:dyDescent="0.25">
      <c r="C510" t="str">
        <f t="shared" si="15"/>
        <v/>
      </c>
      <c r="D510" t="str">
        <f t="shared" si="16"/>
        <v/>
      </c>
    </row>
    <row r="511" spans="3:4" x14ac:dyDescent="0.25">
      <c r="C511" t="str">
        <f t="shared" si="15"/>
        <v/>
      </c>
      <c r="D511" t="str">
        <f t="shared" si="16"/>
        <v/>
      </c>
    </row>
    <row r="512" spans="3:4" x14ac:dyDescent="0.25">
      <c r="C512" t="str">
        <f t="shared" si="15"/>
        <v/>
      </c>
      <c r="D512" t="str">
        <f t="shared" si="16"/>
        <v/>
      </c>
    </row>
    <row r="513" spans="3:4" x14ac:dyDescent="0.25">
      <c r="C513" t="str">
        <f t="shared" si="15"/>
        <v/>
      </c>
      <c r="D513" t="str">
        <f t="shared" si="16"/>
        <v/>
      </c>
    </row>
    <row r="514" spans="3:4" x14ac:dyDescent="0.25">
      <c r="C514" t="str">
        <f t="shared" ref="C514:C577" si="17">UPPER(A514)</f>
        <v/>
      </c>
      <c r="D514" t="str">
        <f t="shared" ref="D514:D577" si="18">UPPER(B514)</f>
        <v/>
      </c>
    </row>
    <row r="515" spans="3:4" x14ac:dyDescent="0.25">
      <c r="C515" t="str">
        <f t="shared" si="17"/>
        <v/>
      </c>
      <c r="D515" t="str">
        <f t="shared" si="18"/>
        <v/>
      </c>
    </row>
    <row r="516" spans="3:4" x14ac:dyDescent="0.25">
      <c r="C516" t="str">
        <f t="shared" si="17"/>
        <v/>
      </c>
      <c r="D516" t="str">
        <f t="shared" si="18"/>
        <v/>
      </c>
    </row>
    <row r="517" spans="3:4" x14ac:dyDescent="0.25">
      <c r="C517" t="str">
        <f t="shared" si="17"/>
        <v/>
      </c>
      <c r="D517" t="str">
        <f t="shared" si="18"/>
        <v/>
      </c>
    </row>
    <row r="518" spans="3:4" x14ac:dyDescent="0.25">
      <c r="C518" t="str">
        <f t="shared" si="17"/>
        <v/>
      </c>
      <c r="D518" t="str">
        <f t="shared" si="18"/>
        <v/>
      </c>
    </row>
    <row r="519" spans="3:4" x14ac:dyDescent="0.25">
      <c r="C519" t="str">
        <f t="shared" si="17"/>
        <v/>
      </c>
      <c r="D519" t="str">
        <f t="shared" si="18"/>
        <v/>
      </c>
    </row>
    <row r="520" spans="3:4" x14ac:dyDescent="0.25">
      <c r="C520" t="str">
        <f t="shared" si="17"/>
        <v/>
      </c>
      <c r="D520" t="str">
        <f t="shared" si="18"/>
        <v/>
      </c>
    </row>
    <row r="521" spans="3:4" x14ac:dyDescent="0.25">
      <c r="C521" t="str">
        <f t="shared" si="17"/>
        <v/>
      </c>
      <c r="D521" t="str">
        <f t="shared" si="18"/>
        <v/>
      </c>
    </row>
    <row r="522" spans="3:4" x14ac:dyDescent="0.25">
      <c r="C522" t="str">
        <f t="shared" si="17"/>
        <v/>
      </c>
      <c r="D522" t="str">
        <f t="shared" si="18"/>
        <v/>
      </c>
    </row>
    <row r="523" spans="3:4" x14ac:dyDescent="0.25">
      <c r="C523" t="str">
        <f t="shared" si="17"/>
        <v/>
      </c>
      <c r="D523" t="str">
        <f t="shared" si="18"/>
        <v/>
      </c>
    </row>
    <row r="524" spans="3:4" x14ac:dyDescent="0.25">
      <c r="C524" t="str">
        <f t="shared" si="17"/>
        <v/>
      </c>
      <c r="D524" t="str">
        <f t="shared" si="18"/>
        <v/>
      </c>
    </row>
    <row r="525" spans="3:4" x14ac:dyDescent="0.25">
      <c r="C525" t="str">
        <f t="shared" si="17"/>
        <v/>
      </c>
      <c r="D525" t="str">
        <f t="shared" si="18"/>
        <v/>
      </c>
    </row>
    <row r="526" spans="3:4" x14ac:dyDescent="0.25">
      <c r="C526" t="str">
        <f t="shared" si="17"/>
        <v/>
      </c>
      <c r="D526" t="str">
        <f t="shared" si="18"/>
        <v/>
      </c>
    </row>
    <row r="527" spans="3:4" x14ac:dyDescent="0.25">
      <c r="C527" t="str">
        <f t="shared" si="17"/>
        <v/>
      </c>
      <c r="D527" t="str">
        <f t="shared" si="18"/>
        <v/>
      </c>
    </row>
    <row r="528" spans="3:4" x14ac:dyDescent="0.25">
      <c r="C528" t="str">
        <f t="shared" si="17"/>
        <v/>
      </c>
      <c r="D528" t="str">
        <f t="shared" si="18"/>
        <v/>
      </c>
    </row>
    <row r="529" spans="3:4" x14ac:dyDescent="0.25">
      <c r="C529" t="str">
        <f t="shared" si="17"/>
        <v/>
      </c>
      <c r="D529" t="str">
        <f t="shared" si="18"/>
        <v/>
      </c>
    </row>
    <row r="530" spans="3:4" x14ac:dyDescent="0.25">
      <c r="C530" t="str">
        <f t="shared" si="17"/>
        <v/>
      </c>
      <c r="D530" t="str">
        <f t="shared" si="18"/>
        <v/>
      </c>
    </row>
    <row r="531" spans="3:4" x14ac:dyDescent="0.25">
      <c r="C531" t="str">
        <f t="shared" si="17"/>
        <v/>
      </c>
      <c r="D531" t="str">
        <f t="shared" si="18"/>
        <v/>
      </c>
    </row>
    <row r="532" spans="3:4" x14ac:dyDescent="0.25">
      <c r="C532" t="str">
        <f t="shared" si="17"/>
        <v/>
      </c>
      <c r="D532" t="str">
        <f t="shared" si="18"/>
        <v/>
      </c>
    </row>
    <row r="533" spans="3:4" x14ac:dyDescent="0.25">
      <c r="C533" t="str">
        <f t="shared" si="17"/>
        <v/>
      </c>
      <c r="D533" t="str">
        <f t="shared" si="18"/>
        <v/>
      </c>
    </row>
    <row r="534" spans="3:4" x14ac:dyDescent="0.25">
      <c r="C534" t="str">
        <f t="shared" si="17"/>
        <v/>
      </c>
      <c r="D534" t="str">
        <f t="shared" si="18"/>
        <v/>
      </c>
    </row>
    <row r="535" spans="3:4" x14ac:dyDescent="0.25">
      <c r="C535" t="str">
        <f t="shared" si="17"/>
        <v/>
      </c>
      <c r="D535" t="str">
        <f t="shared" si="18"/>
        <v/>
      </c>
    </row>
    <row r="536" spans="3:4" x14ac:dyDescent="0.25">
      <c r="C536" t="str">
        <f t="shared" si="17"/>
        <v/>
      </c>
      <c r="D536" t="str">
        <f t="shared" si="18"/>
        <v/>
      </c>
    </row>
    <row r="537" spans="3:4" x14ac:dyDescent="0.25">
      <c r="C537" t="str">
        <f t="shared" si="17"/>
        <v/>
      </c>
      <c r="D537" t="str">
        <f t="shared" si="18"/>
        <v/>
      </c>
    </row>
    <row r="538" spans="3:4" x14ac:dyDescent="0.25">
      <c r="C538" t="str">
        <f t="shared" si="17"/>
        <v/>
      </c>
      <c r="D538" t="str">
        <f t="shared" si="18"/>
        <v/>
      </c>
    </row>
    <row r="539" spans="3:4" x14ac:dyDescent="0.25">
      <c r="C539" t="str">
        <f t="shared" si="17"/>
        <v/>
      </c>
      <c r="D539" t="str">
        <f t="shared" si="18"/>
        <v/>
      </c>
    </row>
    <row r="540" spans="3:4" x14ac:dyDescent="0.25">
      <c r="C540" t="str">
        <f t="shared" si="17"/>
        <v/>
      </c>
      <c r="D540" t="str">
        <f t="shared" si="18"/>
        <v/>
      </c>
    </row>
    <row r="541" spans="3:4" x14ac:dyDescent="0.25">
      <c r="C541" t="str">
        <f t="shared" si="17"/>
        <v/>
      </c>
      <c r="D541" t="str">
        <f t="shared" si="18"/>
        <v/>
      </c>
    </row>
    <row r="542" spans="3:4" x14ac:dyDescent="0.25">
      <c r="C542" t="str">
        <f t="shared" si="17"/>
        <v/>
      </c>
      <c r="D542" t="str">
        <f t="shared" si="18"/>
        <v/>
      </c>
    </row>
    <row r="543" spans="3:4" x14ac:dyDescent="0.25">
      <c r="C543" t="str">
        <f t="shared" si="17"/>
        <v/>
      </c>
      <c r="D543" t="str">
        <f t="shared" si="18"/>
        <v/>
      </c>
    </row>
    <row r="544" spans="3:4" x14ac:dyDescent="0.25">
      <c r="C544" t="str">
        <f t="shared" si="17"/>
        <v/>
      </c>
      <c r="D544" t="str">
        <f t="shared" si="18"/>
        <v/>
      </c>
    </row>
    <row r="545" spans="3:4" x14ac:dyDescent="0.25">
      <c r="C545" t="str">
        <f t="shared" si="17"/>
        <v/>
      </c>
      <c r="D545" t="str">
        <f t="shared" si="18"/>
        <v/>
      </c>
    </row>
    <row r="546" spans="3:4" x14ac:dyDescent="0.25">
      <c r="C546" t="str">
        <f t="shared" si="17"/>
        <v/>
      </c>
      <c r="D546" t="str">
        <f t="shared" si="18"/>
        <v/>
      </c>
    </row>
    <row r="547" spans="3:4" x14ac:dyDescent="0.25">
      <c r="C547" t="str">
        <f t="shared" si="17"/>
        <v/>
      </c>
      <c r="D547" t="str">
        <f t="shared" si="18"/>
        <v/>
      </c>
    </row>
    <row r="548" spans="3:4" x14ac:dyDescent="0.25">
      <c r="C548" t="str">
        <f t="shared" si="17"/>
        <v/>
      </c>
      <c r="D548" t="str">
        <f t="shared" si="18"/>
        <v/>
      </c>
    </row>
    <row r="549" spans="3:4" x14ac:dyDescent="0.25">
      <c r="C549" t="str">
        <f t="shared" si="17"/>
        <v/>
      </c>
      <c r="D549" t="str">
        <f t="shared" si="18"/>
        <v/>
      </c>
    </row>
    <row r="550" spans="3:4" x14ac:dyDescent="0.25">
      <c r="C550" t="str">
        <f t="shared" si="17"/>
        <v/>
      </c>
      <c r="D550" t="str">
        <f t="shared" si="18"/>
        <v/>
      </c>
    </row>
    <row r="551" spans="3:4" x14ac:dyDescent="0.25">
      <c r="C551" t="str">
        <f t="shared" si="17"/>
        <v/>
      </c>
      <c r="D551" t="str">
        <f t="shared" si="18"/>
        <v/>
      </c>
    </row>
    <row r="552" spans="3:4" x14ac:dyDescent="0.25">
      <c r="C552" t="str">
        <f t="shared" si="17"/>
        <v/>
      </c>
      <c r="D552" t="str">
        <f t="shared" si="18"/>
        <v/>
      </c>
    </row>
    <row r="553" spans="3:4" x14ac:dyDescent="0.25">
      <c r="C553" t="str">
        <f t="shared" si="17"/>
        <v/>
      </c>
      <c r="D553" t="str">
        <f t="shared" si="18"/>
        <v/>
      </c>
    </row>
    <row r="554" spans="3:4" x14ac:dyDescent="0.25">
      <c r="C554" t="str">
        <f t="shared" si="17"/>
        <v/>
      </c>
      <c r="D554" t="str">
        <f t="shared" si="18"/>
        <v/>
      </c>
    </row>
    <row r="555" spans="3:4" x14ac:dyDescent="0.25">
      <c r="C555" t="str">
        <f t="shared" si="17"/>
        <v/>
      </c>
      <c r="D555" t="str">
        <f t="shared" si="18"/>
        <v/>
      </c>
    </row>
    <row r="556" spans="3:4" x14ac:dyDescent="0.25">
      <c r="C556" t="str">
        <f t="shared" si="17"/>
        <v/>
      </c>
      <c r="D556" t="str">
        <f t="shared" si="18"/>
        <v/>
      </c>
    </row>
    <row r="557" spans="3:4" x14ac:dyDescent="0.25">
      <c r="C557" t="str">
        <f t="shared" si="17"/>
        <v/>
      </c>
      <c r="D557" t="str">
        <f t="shared" si="18"/>
        <v/>
      </c>
    </row>
    <row r="558" spans="3:4" x14ac:dyDescent="0.25">
      <c r="C558" t="str">
        <f t="shared" si="17"/>
        <v/>
      </c>
      <c r="D558" t="str">
        <f t="shared" si="18"/>
        <v/>
      </c>
    </row>
    <row r="559" spans="3:4" x14ac:dyDescent="0.25">
      <c r="C559" t="str">
        <f t="shared" si="17"/>
        <v/>
      </c>
      <c r="D559" t="str">
        <f t="shared" si="18"/>
        <v/>
      </c>
    </row>
    <row r="560" spans="3:4" x14ac:dyDescent="0.25">
      <c r="C560" t="str">
        <f t="shared" si="17"/>
        <v/>
      </c>
      <c r="D560" t="str">
        <f t="shared" si="18"/>
        <v/>
      </c>
    </row>
    <row r="561" spans="3:4" x14ac:dyDescent="0.25">
      <c r="C561" t="str">
        <f t="shared" si="17"/>
        <v/>
      </c>
      <c r="D561" t="str">
        <f t="shared" si="18"/>
        <v/>
      </c>
    </row>
    <row r="562" spans="3:4" x14ac:dyDescent="0.25">
      <c r="C562" t="str">
        <f t="shared" si="17"/>
        <v/>
      </c>
      <c r="D562" t="str">
        <f t="shared" si="18"/>
        <v/>
      </c>
    </row>
    <row r="563" spans="3:4" x14ac:dyDescent="0.25">
      <c r="C563" t="str">
        <f t="shared" si="17"/>
        <v/>
      </c>
      <c r="D563" t="str">
        <f t="shared" si="18"/>
        <v/>
      </c>
    </row>
    <row r="564" spans="3:4" x14ac:dyDescent="0.25">
      <c r="C564" t="str">
        <f t="shared" si="17"/>
        <v/>
      </c>
      <c r="D564" t="str">
        <f t="shared" si="18"/>
        <v/>
      </c>
    </row>
    <row r="565" spans="3:4" x14ac:dyDescent="0.25">
      <c r="C565" t="str">
        <f t="shared" si="17"/>
        <v/>
      </c>
      <c r="D565" t="str">
        <f t="shared" si="18"/>
        <v/>
      </c>
    </row>
    <row r="566" spans="3:4" x14ac:dyDescent="0.25">
      <c r="C566" t="str">
        <f t="shared" si="17"/>
        <v/>
      </c>
      <c r="D566" t="str">
        <f t="shared" si="18"/>
        <v/>
      </c>
    </row>
    <row r="567" spans="3:4" x14ac:dyDescent="0.25">
      <c r="C567" t="str">
        <f t="shared" si="17"/>
        <v/>
      </c>
      <c r="D567" t="str">
        <f t="shared" si="18"/>
        <v/>
      </c>
    </row>
    <row r="568" spans="3:4" x14ac:dyDescent="0.25">
      <c r="C568" t="str">
        <f t="shared" si="17"/>
        <v/>
      </c>
      <c r="D568" t="str">
        <f t="shared" si="18"/>
        <v/>
      </c>
    </row>
    <row r="569" spans="3:4" x14ac:dyDescent="0.25">
      <c r="C569" t="str">
        <f t="shared" si="17"/>
        <v/>
      </c>
      <c r="D569" t="str">
        <f t="shared" si="18"/>
        <v/>
      </c>
    </row>
    <row r="570" spans="3:4" x14ac:dyDescent="0.25">
      <c r="C570" t="str">
        <f t="shared" si="17"/>
        <v/>
      </c>
      <c r="D570" t="str">
        <f t="shared" si="18"/>
        <v/>
      </c>
    </row>
    <row r="571" spans="3:4" x14ac:dyDescent="0.25">
      <c r="C571" t="str">
        <f t="shared" si="17"/>
        <v/>
      </c>
      <c r="D571" t="str">
        <f t="shared" si="18"/>
        <v/>
      </c>
    </row>
    <row r="572" spans="3:4" x14ac:dyDescent="0.25">
      <c r="C572" t="str">
        <f t="shared" si="17"/>
        <v/>
      </c>
      <c r="D572" t="str">
        <f t="shared" si="18"/>
        <v/>
      </c>
    </row>
    <row r="573" spans="3:4" x14ac:dyDescent="0.25">
      <c r="C573" t="str">
        <f t="shared" si="17"/>
        <v/>
      </c>
      <c r="D573" t="str">
        <f t="shared" si="18"/>
        <v/>
      </c>
    </row>
    <row r="574" spans="3:4" x14ac:dyDescent="0.25">
      <c r="C574" t="str">
        <f t="shared" si="17"/>
        <v/>
      </c>
      <c r="D574" t="str">
        <f t="shared" si="18"/>
        <v/>
      </c>
    </row>
    <row r="575" spans="3:4" x14ac:dyDescent="0.25">
      <c r="C575" t="str">
        <f t="shared" si="17"/>
        <v/>
      </c>
      <c r="D575" t="str">
        <f t="shared" si="18"/>
        <v/>
      </c>
    </row>
    <row r="576" spans="3:4" x14ac:dyDescent="0.25">
      <c r="C576" t="str">
        <f t="shared" si="17"/>
        <v/>
      </c>
      <c r="D576" t="str">
        <f t="shared" si="18"/>
        <v/>
      </c>
    </row>
    <row r="577" spans="3:4" x14ac:dyDescent="0.25">
      <c r="C577" t="str">
        <f t="shared" si="17"/>
        <v/>
      </c>
      <c r="D577" t="str">
        <f t="shared" si="18"/>
        <v/>
      </c>
    </row>
    <row r="578" spans="3:4" x14ac:dyDescent="0.25">
      <c r="C578" t="str">
        <f t="shared" ref="C578:C641" si="19">UPPER(A578)</f>
        <v/>
      </c>
      <c r="D578" t="str">
        <f t="shared" ref="D578:D641" si="20">UPPER(B578)</f>
        <v/>
      </c>
    </row>
    <row r="579" spans="3:4" x14ac:dyDescent="0.25">
      <c r="C579" t="str">
        <f t="shared" si="19"/>
        <v/>
      </c>
      <c r="D579" t="str">
        <f t="shared" si="20"/>
        <v/>
      </c>
    </row>
    <row r="580" spans="3:4" x14ac:dyDescent="0.25">
      <c r="C580" t="str">
        <f t="shared" si="19"/>
        <v/>
      </c>
      <c r="D580" t="str">
        <f t="shared" si="20"/>
        <v/>
      </c>
    </row>
    <row r="581" spans="3:4" x14ac:dyDescent="0.25">
      <c r="C581" t="str">
        <f t="shared" si="19"/>
        <v/>
      </c>
      <c r="D581" t="str">
        <f t="shared" si="20"/>
        <v/>
      </c>
    </row>
    <row r="582" spans="3:4" x14ac:dyDescent="0.25">
      <c r="C582" t="str">
        <f t="shared" si="19"/>
        <v/>
      </c>
      <c r="D582" t="str">
        <f t="shared" si="20"/>
        <v/>
      </c>
    </row>
    <row r="583" spans="3:4" x14ac:dyDescent="0.25">
      <c r="C583" t="str">
        <f t="shared" si="19"/>
        <v/>
      </c>
      <c r="D583" t="str">
        <f t="shared" si="20"/>
        <v/>
      </c>
    </row>
    <row r="584" spans="3:4" x14ac:dyDescent="0.25">
      <c r="C584" t="str">
        <f t="shared" si="19"/>
        <v/>
      </c>
      <c r="D584" t="str">
        <f t="shared" si="20"/>
        <v/>
      </c>
    </row>
    <row r="585" spans="3:4" x14ac:dyDescent="0.25">
      <c r="C585" t="str">
        <f t="shared" si="19"/>
        <v/>
      </c>
      <c r="D585" t="str">
        <f t="shared" si="20"/>
        <v/>
      </c>
    </row>
    <row r="586" spans="3:4" x14ac:dyDescent="0.25">
      <c r="C586" t="str">
        <f t="shared" si="19"/>
        <v/>
      </c>
      <c r="D586" t="str">
        <f t="shared" si="20"/>
        <v/>
      </c>
    </row>
    <row r="587" spans="3:4" x14ac:dyDescent="0.25">
      <c r="C587" t="str">
        <f t="shared" si="19"/>
        <v/>
      </c>
      <c r="D587" t="str">
        <f t="shared" si="20"/>
        <v/>
      </c>
    </row>
    <row r="588" spans="3:4" x14ac:dyDescent="0.25">
      <c r="C588" t="str">
        <f t="shared" si="19"/>
        <v/>
      </c>
      <c r="D588" t="str">
        <f t="shared" si="20"/>
        <v/>
      </c>
    </row>
    <row r="589" spans="3:4" x14ac:dyDescent="0.25">
      <c r="C589" t="str">
        <f t="shared" si="19"/>
        <v/>
      </c>
      <c r="D589" t="str">
        <f t="shared" si="20"/>
        <v/>
      </c>
    </row>
    <row r="590" spans="3:4" x14ac:dyDescent="0.25">
      <c r="C590" t="str">
        <f t="shared" si="19"/>
        <v/>
      </c>
      <c r="D590" t="str">
        <f t="shared" si="20"/>
        <v/>
      </c>
    </row>
    <row r="591" spans="3:4" x14ac:dyDescent="0.25">
      <c r="C591" t="str">
        <f t="shared" si="19"/>
        <v/>
      </c>
      <c r="D591" t="str">
        <f t="shared" si="20"/>
        <v/>
      </c>
    </row>
    <row r="592" spans="3:4" x14ac:dyDescent="0.25">
      <c r="C592" t="str">
        <f t="shared" si="19"/>
        <v/>
      </c>
      <c r="D592" t="str">
        <f t="shared" si="20"/>
        <v/>
      </c>
    </row>
    <row r="593" spans="1:4" x14ac:dyDescent="0.25">
      <c r="C593" t="str">
        <f t="shared" si="19"/>
        <v/>
      </c>
      <c r="D593" t="str">
        <f t="shared" si="20"/>
        <v/>
      </c>
    </row>
    <row r="594" spans="1:4" x14ac:dyDescent="0.25">
      <c r="C594" t="str">
        <f t="shared" si="19"/>
        <v/>
      </c>
      <c r="D594" t="str">
        <f t="shared" si="20"/>
        <v/>
      </c>
    </row>
    <row r="595" spans="1:4" x14ac:dyDescent="0.25">
      <c r="C595" t="str">
        <f t="shared" si="19"/>
        <v/>
      </c>
      <c r="D595" t="str">
        <f t="shared" si="20"/>
        <v/>
      </c>
    </row>
    <row r="596" spans="1:4" x14ac:dyDescent="0.25">
      <c r="C596" t="str">
        <f t="shared" si="19"/>
        <v/>
      </c>
      <c r="D596" t="str">
        <f t="shared" si="20"/>
        <v/>
      </c>
    </row>
    <row r="597" spans="1:4" x14ac:dyDescent="0.25">
      <c r="C597" t="str">
        <f t="shared" si="19"/>
        <v/>
      </c>
      <c r="D597" t="str">
        <f t="shared" si="20"/>
        <v/>
      </c>
    </row>
    <row r="598" spans="1:4" x14ac:dyDescent="0.25">
      <c r="C598" t="str">
        <f t="shared" si="19"/>
        <v/>
      </c>
      <c r="D598" t="str">
        <f t="shared" si="20"/>
        <v/>
      </c>
    </row>
    <row r="599" spans="1:4" x14ac:dyDescent="0.25">
      <c r="A599" s="3"/>
      <c r="C599" t="str">
        <f t="shared" si="19"/>
        <v/>
      </c>
      <c r="D599" t="str">
        <f t="shared" si="20"/>
        <v/>
      </c>
    </row>
    <row r="600" spans="1:4" x14ac:dyDescent="0.25">
      <c r="A600" s="3"/>
      <c r="C600" t="str">
        <f t="shared" si="19"/>
        <v/>
      </c>
      <c r="D600" t="str">
        <f t="shared" si="20"/>
        <v/>
      </c>
    </row>
    <row r="601" spans="1:4" x14ac:dyDescent="0.25">
      <c r="A601" s="3"/>
      <c r="C601" t="str">
        <f t="shared" si="19"/>
        <v/>
      </c>
      <c r="D601" t="str">
        <f t="shared" si="20"/>
        <v/>
      </c>
    </row>
    <row r="602" spans="1:4" x14ac:dyDescent="0.25">
      <c r="A602" s="3"/>
      <c r="C602" t="str">
        <f t="shared" si="19"/>
        <v/>
      </c>
      <c r="D602" t="str">
        <f t="shared" si="20"/>
        <v/>
      </c>
    </row>
    <row r="603" spans="1:4" x14ac:dyDescent="0.25">
      <c r="A603" s="3"/>
      <c r="C603" t="str">
        <f t="shared" si="19"/>
        <v/>
      </c>
      <c r="D603" t="str">
        <f t="shared" si="20"/>
        <v/>
      </c>
    </row>
    <row r="604" spans="1:4" x14ac:dyDescent="0.25">
      <c r="A604" s="3"/>
      <c r="C604" t="str">
        <f t="shared" si="19"/>
        <v/>
      </c>
      <c r="D604" t="str">
        <f t="shared" si="20"/>
        <v/>
      </c>
    </row>
    <row r="605" spans="1:4" x14ac:dyDescent="0.25">
      <c r="A605" s="3"/>
      <c r="C605" t="str">
        <f t="shared" si="19"/>
        <v/>
      </c>
      <c r="D605" t="str">
        <f t="shared" si="20"/>
        <v/>
      </c>
    </row>
    <row r="606" spans="1:4" x14ac:dyDescent="0.25">
      <c r="A606" s="3"/>
      <c r="C606" t="str">
        <f t="shared" si="19"/>
        <v/>
      </c>
      <c r="D606" t="str">
        <f t="shared" si="20"/>
        <v/>
      </c>
    </row>
    <row r="607" spans="1:4" x14ac:dyDescent="0.25">
      <c r="A607" s="3"/>
      <c r="C607" t="str">
        <f t="shared" si="19"/>
        <v/>
      </c>
      <c r="D607" t="str">
        <f t="shared" si="20"/>
        <v/>
      </c>
    </row>
    <row r="608" spans="1:4" x14ac:dyDescent="0.25">
      <c r="A608" s="3"/>
      <c r="C608" t="str">
        <f t="shared" si="19"/>
        <v/>
      </c>
      <c r="D608" t="str">
        <f t="shared" si="20"/>
        <v/>
      </c>
    </row>
    <row r="609" spans="1:4" x14ac:dyDescent="0.25">
      <c r="A609" s="3"/>
      <c r="C609" t="str">
        <f t="shared" si="19"/>
        <v/>
      </c>
      <c r="D609" t="str">
        <f t="shared" si="20"/>
        <v/>
      </c>
    </row>
    <row r="610" spans="1:4" x14ac:dyDescent="0.25">
      <c r="C610" t="str">
        <f t="shared" si="19"/>
        <v/>
      </c>
      <c r="D610" t="str">
        <f t="shared" si="20"/>
        <v/>
      </c>
    </row>
    <row r="611" spans="1:4" x14ac:dyDescent="0.25">
      <c r="C611" t="str">
        <f t="shared" si="19"/>
        <v/>
      </c>
      <c r="D611" t="str">
        <f t="shared" si="20"/>
        <v/>
      </c>
    </row>
    <row r="612" spans="1:4" x14ac:dyDescent="0.25">
      <c r="C612" t="str">
        <f t="shared" si="19"/>
        <v/>
      </c>
      <c r="D612" t="str">
        <f t="shared" si="20"/>
        <v/>
      </c>
    </row>
    <row r="613" spans="1:4" x14ac:dyDescent="0.25">
      <c r="C613" t="str">
        <f t="shared" si="19"/>
        <v/>
      </c>
      <c r="D613" t="str">
        <f t="shared" si="20"/>
        <v/>
      </c>
    </row>
    <row r="614" spans="1:4" x14ac:dyDescent="0.25">
      <c r="C614" t="str">
        <f t="shared" si="19"/>
        <v/>
      </c>
      <c r="D614" t="str">
        <f t="shared" si="20"/>
        <v/>
      </c>
    </row>
    <row r="615" spans="1:4" x14ac:dyDescent="0.25">
      <c r="C615" t="str">
        <f t="shared" si="19"/>
        <v/>
      </c>
      <c r="D615" t="str">
        <f t="shared" si="20"/>
        <v/>
      </c>
    </row>
    <row r="616" spans="1:4" x14ac:dyDescent="0.25">
      <c r="C616" t="str">
        <f t="shared" si="19"/>
        <v/>
      </c>
      <c r="D616" t="str">
        <f t="shared" si="20"/>
        <v/>
      </c>
    </row>
    <row r="617" spans="1:4" x14ac:dyDescent="0.25">
      <c r="C617" t="str">
        <f t="shared" si="19"/>
        <v/>
      </c>
      <c r="D617" t="str">
        <f t="shared" si="20"/>
        <v/>
      </c>
    </row>
    <row r="618" spans="1:4" x14ac:dyDescent="0.25">
      <c r="C618" t="str">
        <f t="shared" si="19"/>
        <v/>
      </c>
      <c r="D618" t="str">
        <f t="shared" si="20"/>
        <v/>
      </c>
    </row>
    <row r="619" spans="1:4" x14ac:dyDescent="0.25">
      <c r="C619" t="str">
        <f t="shared" si="19"/>
        <v/>
      </c>
      <c r="D619" t="str">
        <f t="shared" si="20"/>
        <v/>
      </c>
    </row>
    <row r="620" spans="1:4" x14ac:dyDescent="0.25">
      <c r="C620" t="str">
        <f t="shared" si="19"/>
        <v/>
      </c>
      <c r="D620" t="str">
        <f t="shared" si="20"/>
        <v/>
      </c>
    </row>
    <row r="621" spans="1:4" x14ac:dyDescent="0.25">
      <c r="C621" t="str">
        <f t="shared" si="19"/>
        <v/>
      </c>
      <c r="D621" t="str">
        <f t="shared" si="20"/>
        <v/>
      </c>
    </row>
    <row r="622" spans="1:4" x14ac:dyDescent="0.25">
      <c r="C622" t="str">
        <f t="shared" si="19"/>
        <v/>
      </c>
      <c r="D622" t="str">
        <f t="shared" si="20"/>
        <v/>
      </c>
    </row>
    <row r="623" spans="1:4" x14ac:dyDescent="0.25">
      <c r="C623" t="str">
        <f t="shared" si="19"/>
        <v/>
      </c>
      <c r="D623" t="str">
        <f t="shared" si="20"/>
        <v/>
      </c>
    </row>
    <row r="624" spans="1:4" x14ac:dyDescent="0.25">
      <c r="C624" t="str">
        <f t="shared" si="19"/>
        <v/>
      </c>
      <c r="D624" t="str">
        <f t="shared" si="20"/>
        <v/>
      </c>
    </row>
    <row r="625" spans="3:4" x14ac:dyDescent="0.25">
      <c r="C625" t="str">
        <f t="shared" si="19"/>
        <v/>
      </c>
      <c r="D625" t="str">
        <f t="shared" si="20"/>
        <v/>
      </c>
    </row>
    <row r="626" spans="3:4" x14ac:dyDescent="0.25">
      <c r="C626" t="str">
        <f t="shared" si="19"/>
        <v/>
      </c>
      <c r="D626" t="str">
        <f t="shared" si="20"/>
        <v/>
      </c>
    </row>
    <row r="627" spans="3:4" x14ac:dyDescent="0.25">
      <c r="C627" t="str">
        <f t="shared" si="19"/>
        <v/>
      </c>
      <c r="D627" t="str">
        <f t="shared" si="20"/>
        <v/>
      </c>
    </row>
    <row r="628" spans="3:4" x14ac:dyDescent="0.25">
      <c r="C628" t="str">
        <f t="shared" si="19"/>
        <v/>
      </c>
      <c r="D628" t="str">
        <f t="shared" si="20"/>
        <v/>
      </c>
    </row>
    <row r="629" spans="3:4" x14ac:dyDescent="0.25">
      <c r="C629" t="str">
        <f t="shared" si="19"/>
        <v/>
      </c>
      <c r="D629" t="str">
        <f t="shared" si="20"/>
        <v/>
      </c>
    </row>
    <row r="630" spans="3:4" x14ac:dyDescent="0.25">
      <c r="C630" t="str">
        <f t="shared" si="19"/>
        <v/>
      </c>
      <c r="D630" t="str">
        <f t="shared" si="20"/>
        <v/>
      </c>
    </row>
    <row r="631" spans="3:4" x14ac:dyDescent="0.25">
      <c r="C631" t="str">
        <f t="shared" si="19"/>
        <v/>
      </c>
      <c r="D631" t="str">
        <f t="shared" si="20"/>
        <v/>
      </c>
    </row>
    <row r="632" spans="3:4" x14ac:dyDescent="0.25">
      <c r="C632" t="str">
        <f t="shared" si="19"/>
        <v/>
      </c>
      <c r="D632" t="str">
        <f t="shared" si="20"/>
        <v/>
      </c>
    </row>
    <row r="633" spans="3:4" x14ac:dyDescent="0.25">
      <c r="C633" t="str">
        <f t="shared" si="19"/>
        <v/>
      </c>
      <c r="D633" t="str">
        <f t="shared" si="20"/>
        <v/>
      </c>
    </row>
    <row r="634" spans="3:4" x14ac:dyDescent="0.25">
      <c r="C634" t="str">
        <f t="shared" si="19"/>
        <v/>
      </c>
      <c r="D634" t="str">
        <f t="shared" si="20"/>
        <v/>
      </c>
    </row>
    <row r="635" spans="3:4" x14ac:dyDescent="0.25">
      <c r="C635" t="str">
        <f t="shared" si="19"/>
        <v/>
      </c>
      <c r="D635" t="str">
        <f t="shared" si="20"/>
        <v/>
      </c>
    </row>
    <row r="636" spans="3:4" x14ac:dyDescent="0.25">
      <c r="C636" t="str">
        <f t="shared" si="19"/>
        <v/>
      </c>
      <c r="D636" t="str">
        <f t="shared" si="20"/>
        <v/>
      </c>
    </row>
    <row r="637" spans="3:4" x14ac:dyDescent="0.25">
      <c r="C637" t="str">
        <f t="shared" si="19"/>
        <v/>
      </c>
      <c r="D637" t="str">
        <f t="shared" si="20"/>
        <v/>
      </c>
    </row>
    <row r="638" spans="3:4" x14ac:dyDescent="0.25">
      <c r="C638" t="str">
        <f t="shared" si="19"/>
        <v/>
      </c>
      <c r="D638" t="str">
        <f t="shared" si="20"/>
        <v/>
      </c>
    </row>
    <row r="639" spans="3:4" x14ac:dyDescent="0.25">
      <c r="C639" t="str">
        <f t="shared" si="19"/>
        <v/>
      </c>
      <c r="D639" t="str">
        <f t="shared" si="20"/>
        <v/>
      </c>
    </row>
    <row r="640" spans="3:4" x14ac:dyDescent="0.25">
      <c r="C640" t="str">
        <f t="shared" si="19"/>
        <v/>
      </c>
      <c r="D640" t="str">
        <f t="shared" si="20"/>
        <v/>
      </c>
    </row>
    <row r="641" spans="3:4" x14ac:dyDescent="0.25">
      <c r="C641" t="str">
        <f t="shared" si="19"/>
        <v/>
      </c>
      <c r="D641" t="str">
        <f t="shared" si="20"/>
        <v/>
      </c>
    </row>
    <row r="642" spans="3:4" x14ac:dyDescent="0.25">
      <c r="C642" t="str">
        <f t="shared" ref="C642:C705" si="21">UPPER(A642)</f>
        <v/>
      </c>
      <c r="D642" t="str">
        <f t="shared" ref="D642:D705" si="22">UPPER(B642)</f>
        <v/>
      </c>
    </row>
    <row r="643" spans="3:4" x14ac:dyDescent="0.25">
      <c r="C643" t="str">
        <f t="shared" si="21"/>
        <v/>
      </c>
      <c r="D643" t="str">
        <f t="shared" si="22"/>
        <v/>
      </c>
    </row>
    <row r="644" spans="3:4" x14ac:dyDescent="0.25">
      <c r="C644" t="str">
        <f t="shared" si="21"/>
        <v/>
      </c>
      <c r="D644" t="str">
        <f t="shared" si="22"/>
        <v/>
      </c>
    </row>
    <row r="645" spans="3:4" x14ac:dyDescent="0.25">
      <c r="C645" t="str">
        <f t="shared" si="21"/>
        <v/>
      </c>
      <c r="D645" t="str">
        <f t="shared" si="22"/>
        <v/>
      </c>
    </row>
    <row r="646" spans="3:4" x14ac:dyDescent="0.25">
      <c r="C646" t="str">
        <f t="shared" si="21"/>
        <v/>
      </c>
      <c r="D646" t="str">
        <f t="shared" si="22"/>
        <v/>
      </c>
    </row>
    <row r="647" spans="3:4" x14ac:dyDescent="0.25">
      <c r="C647" t="str">
        <f t="shared" si="21"/>
        <v/>
      </c>
      <c r="D647" t="str">
        <f t="shared" si="22"/>
        <v/>
      </c>
    </row>
    <row r="648" spans="3:4" x14ac:dyDescent="0.25">
      <c r="C648" t="str">
        <f t="shared" si="21"/>
        <v/>
      </c>
      <c r="D648" t="str">
        <f t="shared" si="22"/>
        <v/>
      </c>
    </row>
    <row r="649" spans="3:4" x14ac:dyDescent="0.25">
      <c r="C649" t="str">
        <f t="shared" si="21"/>
        <v/>
      </c>
      <c r="D649" t="str">
        <f t="shared" si="22"/>
        <v/>
      </c>
    </row>
    <row r="650" spans="3:4" x14ac:dyDescent="0.25">
      <c r="C650" t="str">
        <f t="shared" si="21"/>
        <v/>
      </c>
      <c r="D650" t="str">
        <f t="shared" si="22"/>
        <v/>
      </c>
    </row>
    <row r="651" spans="3:4" x14ac:dyDescent="0.25">
      <c r="C651" t="str">
        <f t="shared" si="21"/>
        <v/>
      </c>
      <c r="D651" t="str">
        <f t="shared" si="22"/>
        <v/>
      </c>
    </row>
    <row r="652" spans="3:4" x14ac:dyDescent="0.25">
      <c r="C652" t="str">
        <f t="shared" si="21"/>
        <v/>
      </c>
      <c r="D652" t="str">
        <f t="shared" si="22"/>
        <v/>
      </c>
    </row>
    <row r="653" spans="3:4" x14ac:dyDescent="0.25">
      <c r="C653" t="str">
        <f t="shared" si="21"/>
        <v/>
      </c>
      <c r="D653" t="str">
        <f t="shared" si="22"/>
        <v/>
      </c>
    </row>
    <row r="654" spans="3:4" x14ac:dyDescent="0.25">
      <c r="C654" t="str">
        <f t="shared" si="21"/>
        <v/>
      </c>
      <c r="D654" t="str">
        <f t="shared" si="22"/>
        <v/>
      </c>
    </row>
    <row r="655" spans="3:4" x14ac:dyDescent="0.25">
      <c r="C655" t="str">
        <f t="shared" si="21"/>
        <v/>
      </c>
      <c r="D655" t="str">
        <f t="shared" si="22"/>
        <v/>
      </c>
    </row>
    <row r="656" spans="3:4" x14ac:dyDescent="0.25">
      <c r="C656" t="str">
        <f t="shared" si="21"/>
        <v/>
      </c>
      <c r="D656" t="str">
        <f t="shared" si="22"/>
        <v/>
      </c>
    </row>
    <row r="657" spans="3:4" x14ac:dyDescent="0.25">
      <c r="C657" t="str">
        <f t="shared" si="21"/>
        <v/>
      </c>
      <c r="D657" t="str">
        <f t="shared" si="22"/>
        <v/>
      </c>
    </row>
    <row r="658" spans="3:4" x14ac:dyDescent="0.25">
      <c r="C658" t="str">
        <f t="shared" si="21"/>
        <v/>
      </c>
      <c r="D658" t="str">
        <f t="shared" si="22"/>
        <v/>
      </c>
    </row>
    <row r="659" spans="3:4" x14ac:dyDescent="0.25">
      <c r="C659" t="str">
        <f t="shared" si="21"/>
        <v/>
      </c>
      <c r="D659" t="str">
        <f t="shared" si="22"/>
        <v/>
      </c>
    </row>
    <row r="660" spans="3:4" x14ac:dyDescent="0.25">
      <c r="C660" t="str">
        <f t="shared" si="21"/>
        <v/>
      </c>
      <c r="D660" t="str">
        <f t="shared" si="22"/>
        <v/>
      </c>
    </row>
    <row r="661" spans="3:4" x14ac:dyDescent="0.25">
      <c r="C661" t="str">
        <f t="shared" si="21"/>
        <v/>
      </c>
      <c r="D661" t="str">
        <f t="shared" si="22"/>
        <v/>
      </c>
    </row>
    <row r="662" spans="3:4" x14ac:dyDescent="0.25">
      <c r="C662" t="str">
        <f t="shared" si="21"/>
        <v/>
      </c>
      <c r="D662" t="str">
        <f t="shared" si="22"/>
        <v/>
      </c>
    </row>
    <row r="663" spans="3:4" x14ac:dyDescent="0.25">
      <c r="C663" t="str">
        <f t="shared" si="21"/>
        <v/>
      </c>
      <c r="D663" t="str">
        <f t="shared" si="22"/>
        <v/>
      </c>
    </row>
    <row r="664" spans="3:4" x14ac:dyDescent="0.25">
      <c r="C664" t="str">
        <f t="shared" si="21"/>
        <v/>
      </c>
      <c r="D664" t="str">
        <f t="shared" si="22"/>
        <v/>
      </c>
    </row>
    <row r="665" spans="3:4" x14ac:dyDescent="0.25">
      <c r="C665" t="str">
        <f t="shared" si="21"/>
        <v/>
      </c>
      <c r="D665" t="str">
        <f t="shared" si="22"/>
        <v/>
      </c>
    </row>
    <row r="666" spans="3:4" x14ac:dyDescent="0.25">
      <c r="C666" t="str">
        <f t="shared" si="21"/>
        <v/>
      </c>
      <c r="D666" t="str">
        <f t="shared" si="22"/>
        <v/>
      </c>
    </row>
    <row r="667" spans="3:4" x14ac:dyDescent="0.25">
      <c r="C667" t="str">
        <f t="shared" si="21"/>
        <v/>
      </c>
      <c r="D667" t="str">
        <f t="shared" si="22"/>
        <v/>
      </c>
    </row>
    <row r="668" spans="3:4" x14ac:dyDescent="0.25">
      <c r="C668" t="str">
        <f t="shared" si="21"/>
        <v/>
      </c>
      <c r="D668" t="str">
        <f t="shared" si="22"/>
        <v/>
      </c>
    </row>
    <row r="669" spans="3:4" x14ac:dyDescent="0.25">
      <c r="C669" t="str">
        <f t="shared" si="21"/>
        <v/>
      </c>
      <c r="D669" t="str">
        <f t="shared" si="22"/>
        <v/>
      </c>
    </row>
    <row r="670" spans="3:4" x14ac:dyDescent="0.25">
      <c r="C670" t="str">
        <f t="shared" si="21"/>
        <v/>
      </c>
      <c r="D670" t="str">
        <f t="shared" si="22"/>
        <v/>
      </c>
    </row>
    <row r="671" spans="3:4" x14ac:dyDescent="0.25">
      <c r="C671" t="str">
        <f t="shared" si="21"/>
        <v/>
      </c>
      <c r="D671" t="str">
        <f t="shared" si="22"/>
        <v/>
      </c>
    </row>
    <row r="672" spans="3:4" x14ac:dyDescent="0.25">
      <c r="C672" t="str">
        <f t="shared" si="21"/>
        <v/>
      </c>
      <c r="D672" t="str">
        <f t="shared" si="22"/>
        <v/>
      </c>
    </row>
    <row r="673" spans="3:4" x14ac:dyDescent="0.25">
      <c r="C673" t="str">
        <f t="shared" si="21"/>
        <v/>
      </c>
      <c r="D673" t="str">
        <f t="shared" si="22"/>
        <v/>
      </c>
    </row>
    <row r="674" spans="3:4" x14ac:dyDescent="0.25">
      <c r="C674" t="str">
        <f t="shared" si="21"/>
        <v/>
      </c>
      <c r="D674" t="str">
        <f t="shared" si="22"/>
        <v/>
      </c>
    </row>
    <row r="675" spans="3:4" x14ac:dyDescent="0.25">
      <c r="C675" t="str">
        <f t="shared" si="21"/>
        <v/>
      </c>
      <c r="D675" t="str">
        <f t="shared" si="22"/>
        <v/>
      </c>
    </row>
    <row r="676" spans="3:4" x14ac:dyDescent="0.25">
      <c r="C676" t="str">
        <f t="shared" si="21"/>
        <v/>
      </c>
      <c r="D676" t="str">
        <f t="shared" si="22"/>
        <v/>
      </c>
    </row>
    <row r="677" spans="3:4" x14ac:dyDescent="0.25">
      <c r="C677" t="str">
        <f t="shared" si="21"/>
        <v/>
      </c>
      <c r="D677" t="str">
        <f t="shared" si="22"/>
        <v/>
      </c>
    </row>
    <row r="678" spans="3:4" x14ac:dyDescent="0.25">
      <c r="C678" t="str">
        <f t="shared" si="21"/>
        <v/>
      </c>
      <c r="D678" t="str">
        <f t="shared" si="22"/>
        <v/>
      </c>
    </row>
    <row r="679" spans="3:4" x14ac:dyDescent="0.25">
      <c r="C679" t="str">
        <f t="shared" si="21"/>
        <v/>
      </c>
      <c r="D679" t="str">
        <f t="shared" si="22"/>
        <v/>
      </c>
    </row>
    <row r="680" spans="3:4" x14ac:dyDescent="0.25">
      <c r="C680" t="str">
        <f t="shared" si="21"/>
        <v/>
      </c>
      <c r="D680" t="str">
        <f t="shared" si="22"/>
        <v/>
      </c>
    </row>
    <row r="681" spans="3:4" x14ac:dyDescent="0.25">
      <c r="C681" t="str">
        <f t="shared" si="21"/>
        <v/>
      </c>
      <c r="D681" t="str">
        <f t="shared" si="22"/>
        <v/>
      </c>
    </row>
    <row r="682" spans="3:4" x14ac:dyDescent="0.25">
      <c r="C682" t="str">
        <f t="shared" si="21"/>
        <v/>
      </c>
      <c r="D682" t="str">
        <f t="shared" si="22"/>
        <v/>
      </c>
    </row>
    <row r="683" spans="3:4" x14ac:dyDescent="0.25">
      <c r="C683" t="str">
        <f t="shared" si="21"/>
        <v/>
      </c>
      <c r="D683" t="str">
        <f t="shared" si="22"/>
        <v/>
      </c>
    </row>
    <row r="684" spans="3:4" x14ac:dyDescent="0.25">
      <c r="C684" t="str">
        <f t="shared" si="21"/>
        <v/>
      </c>
      <c r="D684" t="str">
        <f t="shared" si="22"/>
        <v/>
      </c>
    </row>
    <row r="685" spans="3:4" x14ac:dyDescent="0.25">
      <c r="C685" t="str">
        <f t="shared" si="21"/>
        <v/>
      </c>
      <c r="D685" t="str">
        <f t="shared" si="22"/>
        <v/>
      </c>
    </row>
    <row r="686" spans="3:4" x14ac:dyDescent="0.25">
      <c r="C686" t="str">
        <f t="shared" si="21"/>
        <v/>
      </c>
      <c r="D686" t="str">
        <f t="shared" si="22"/>
        <v/>
      </c>
    </row>
    <row r="687" spans="3:4" x14ac:dyDescent="0.25">
      <c r="C687" t="str">
        <f t="shared" si="21"/>
        <v/>
      </c>
      <c r="D687" t="str">
        <f t="shared" si="22"/>
        <v/>
      </c>
    </row>
    <row r="688" spans="3:4" x14ac:dyDescent="0.25">
      <c r="C688" t="str">
        <f t="shared" si="21"/>
        <v/>
      </c>
      <c r="D688" t="str">
        <f t="shared" si="22"/>
        <v/>
      </c>
    </row>
    <row r="689" spans="3:4" x14ac:dyDescent="0.25">
      <c r="C689" t="str">
        <f t="shared" si="21"/>
        <v/>
      </c>
      <c r="D689" t="str">
        <f t="shared" si="22"/>
        <v/>
      </c>
    </row>
    <row r="690" spans="3:4" x14ac:dyDescent="0.25">
      <c r="C690" t="str">
        <f t="shared" si="21"/>
        <v/>
      </c>
      <c r="D690" t="str">
        <f t="shared" si="22"/>
        <v/>
      </c>
    </row>
    <row r="691" spans="3:4" x14ac:dyDescent="0.25">
      <c r="C691" t="str">
        <f t="shared" si="21"/>
        <v/>
      </c>
      <c r="D691" t="str">
        <f t="shared" si="22"/>
        <v/>
      </c>
    </row>
    <row r="692" spans="3:4" x14ac:dyDescent="0.25">
      <c r="C692" t="str">
        <f t="shared" si="21"/>
        <v/>
      </c>
      <c r="D692" t="str">
        <f t="shared" si="22"/>
        <v/>
      </c>
    </row>
    <row r="693" spans="3:4" x14ac:dyDescent="0.25">
      <c r="C693" t="str">
        <f t="shared" si="21"/>
        <v/>
      </c>
      <c r="D693" t="str">
        <f t="shared" si="22"/>
        <v/>
      </c>
    </row>
    <row r="694" spans="3:4" x14ac:dyDescent="0.25">
      <c r="C694" t="str">
        <f t="shared" si="21"/>
        <v/>
      </c>
      <c r="D694" t="str">
        <f t="shared" si="22"/>
        <v/>
      </c>
    </row>
    <row r="695" spans="3:4" x14ac:dyDescent="0.25">
      <c r="C695" t="str">
        <f t="shared" si="21"/>
        <v/>
      </c>
      <c r="D695" t="str">
        <f t="shared" si="22"/>
        <v/>
      </c>
    </row>
    <row r="696" spans="3:4" x14ac:dyDescent="0.25">
      <c r="C696" t="str">
        <f t="shared" si="21"/>
        <v/>
      </c>
      <c r="D696" t="str">
        <f t="shared" si="22"/>
        <v/>
      </c>
    </row>
    <row r="697" spans="3:4" x14ac:dyDescent="0.25">
      <c r="C697" t="str">
        <f t="shared" si="21"/>
        <v/>
      </c>
      <c r="D697" t="str">
        <f t="shared" si="22"/>
        <v/>
      </c>
    </row>
    <row r="698" spans="3:4" x14ac:dyDescent="0.25">
      <c r="C698" t="str">
        <f t="shared" si="21"/>
        <v/>
      </c>
      <c r="D698" t="str">
        <f t="shared" si="22"/>
        <v/>
      </c>
    </row>
    <row r="699" spans="3:4" x14ac:dyDescent="0.25">
      <c r="C699" t="str">
        <f t="shared" si="21"/>
        <v/>
      </c>
      <c r="D699" t="str">
        <f t="shared" si="22"/>
        <v/>
      </c>
    </row>
    <row r="700" spans="3:4" x14ac:dyDescent="0.25">
      <c r="C700" t="str">
        <f t="shared" si="21"/>
        <v/>
      </c>
      <c r="D700" t="str">
        <f t="shared" si="22"/>
        <v/>
      </c>
    </row>
    <row r="701" spans="3:4" x14ac:dyDescent="0.25">
      <c r="C701" t="str">
        <f t="shared" si="21"/>
        <v/>
      </c>
      <c r="D701" t="str">
        <f t="shared" si="22"/>
        <v/>
      </c>
    </row>
    <row r="702" spans="3:4" x14ac:dyDescent="0.25">
      <c r="C702" t="str">
        <f t="shared" si="21"/>
        <v/>
      </c>
      <c r="D702" t="str">
        <f t="shared" si="22"/>
        <v/>
      </c>
    </row>
    <row r="703" spans="3:4" x14ac:dyDescent="0.25">
      <c r="C703" t="str">
        <f t="shared" si="21"/>
        <v/>
      </c>
      <c r="D703" t="str">
        <f t="shared" si="22"/>
        <v/>
      </c>
    </row>
    <row r="704" spans="3:4" x14ac:dyDescent="0.25">
      <c r="C704" t="str">
        <f t="shared" si="21"/>
        <v/>
      </c>
      <c r="D704" t="str">
        <f t="shared" si="22"/>
        <v/>
      </c>
    </row>
    <row r="705" spans="3:4" x14ac:dyDescent="0.25">
      <c r="C705" t="str">
        <f t="shared" si="21"/>
        <v/>
      </c>
      <c r="D705" t="str">
        <f t="shared" si="22"/>
        <v/>
      </c>
    </row>
    <row r="706" spans="3:4" x14ac:dyDescent="0.25">
      <c r="C706" t="str">
        <f t="shared" ref="C706:C769" si="23">UPPER(A706)</f>
        <v/>
      </c>
      <c r="D706" t="str">
        <f t="shared" ref="D706:D769" si="24">UPPER(B706)</f>
        <v/>
      </c>
    </row>
    <row r="707" spans="3:4" x14ac:dyDescent="0.25">
      <c r="C707" t="str">
        <f t="shared" si="23"/>
        <v/>
      </c>
      <c r="D707" t="str">
        <f t="shared" si="24"/>
        <v/>
      </c>
    </row>
    <row r="708" spans="3:4" x14ac:dyDescent="0.25">
      <c r="C708" t="str">
        <f t="shared" si="23"/>
        <v/>
      </c>
      <c r="D708" t="str">
        <f t="shared" si="24"/>
        <v/>
      </c>
    </row>
    <row r="709" spans="3:4" x14ac:dyDescent="0.25">
      <c r="C709" t="str">
        <f t="shared" si="23"/>
        <v/>
      </c>
      <c r="D709" t="str">
        <f t="shared" si="24"/>
        <v/>
      </c>
    </row>
    <row r="710" spans="3:4" x14ac:dyDescent="0.25">
      <c r="C710" t="str">
        <f t="shared" si="23"/>
        <v/>
      </c>
      <c r="D710" t="str">
        <f t="shared" si="24"/>
        <v/>
      </c>
    </row>
    <row r="711" spans="3:4" x14ac:dyDescent="0.25">
      <c r="C711" t="str">
        <f t="shared" si="23"/>
        <v/>
      </c>
      <c r="D711" t="str">
        <f t="shared" si="24"/>
        <v/>
      </c>
    </row>
    <row r="712" spans="3:4" x14ac:dyDescent="0.25">
      <c r="C712" t="str">
        <f t="shared" si="23"/>
        <v/>
      </c>
      <c r="D712" t="str">
        <f t="shared" si="24"/>
        <v/>
      </c>
    </row>
    <row r="713" spans="3:4" x14ac:dyDescent="0.25">
      <c r="C713" t="str">
        <f t="shared" si="23"/>
        <v/>
      </c>
      <c r="D713" t="str">
        <f t="shared" si="24"/>
        <v/>
      </c>
    </row>
    <row r="714" spans="3:4" x14ac:dyDescent="0.25">
      <c r="C714" t="str">
        <f t="shared" si="23"/>
        <v/>
      </c>
      <c r="D714" t="str">
        <f t="shared" si="24"/>
        <v/>
      </c>
    </row>
    <row r="715" spans="3:4" x14ac:dyDescent="0.25">
      <c r="C715" t="str">
        <f t="shared" si="23"/>
        <v/>
      </c>
      <c r="D715" t="str">
        <f t="shared" si="24"/>
        <v/>
      </c>
    </row>
    <row r="716" spans="3:4" x14ac:dyDescent="0.25">
      <c r="C716" t="str">
        <f t="shared" si="23"/>
        <v/>
      </c>
      <c r="D716" t="str">
        <f t="shared" si="24"/>
        <v/>
      </c>
    </row>
    <row r="717" spans="3:4" x14ac:dyDescent="0.25">
      <c r="C717" t="str">
        <f t="shared" si="23"/>
        <v/>
      </c>
      <c r="D717" t="str">
        <f t="shared" si="24"/>
        <v/>
      </c>
    </row>
    <row r="718" spans="3:4" x14ac:dyDescent="0.25">
      <c r="C718" t="str">
        <f t="shared" si="23"/>
        <v/>
      </c>
      <c r="D718" t="str">
        <f t="shared" si="24"/>
        <v/>
      </c>
    </row>
    <row r="719" spans="3:4" x14ac:dyDescent="0.25">
      <c r="C719" t="str">
        <f t="shared" si="23"/>
        <v/>
      </c>
      <c r="D719" t="str">
        <f t="shared" si="24"/>
        <v/>
      </c>
    </row>
    <row r="720" spans="3:4" x14ac:dyDescent="0.25">
      <c r="C720" t="str">
        <f t="shared" si="23"/>
        <v/>
      </c>
      <c r="D720" t="str">
        <f t="shared" si="24"/>
        <v/>
      </c>
    </row>
    <row r="721" spans="3:4" x14ac:dyDescent="0.25">
      <c r="C721" t="str">
        <f t="shared" si="23"/>
        <v/>
      </c>
      <c r="D721" t="str">
        <f t="shared" si="24"/>
        <v/>
      </c>
    </row>
    <row r="722" spans="3:4" x14ac:dyDescent="0.25">
      <c r="C722" t="str">
        <f t="shared" si="23"/>
        <v/>
      </c>
      <c r="D722" t="str">
        <f t="shared" si="24"/>
        <v/>
      </c>
    </row>
    <row r="723" spans="3:4" x14ac:dyDescent="0.25">
      <c r="C723" t="str">
        <f t="shared" si="23"/>
        <v/>
      </c>
      <c r="D723" t="str">
        <f t="shared" si="24"/>
        <v/>
      </c>
    </row>
    <row r="724" spans="3:4" x14ac:dyDescent="0.25">
      <c r="C724" t="str">
        <f t="shared" si="23"/>
        <v/>
      </c>
      <c r="D724" t="str">
        <f t="shared" si="24"/>
        <v/>
      </c>
    </row>
    <row r="725" spans="3:4" x14ac:dyDescent="0.25">
      <c r="C725" t="str">
        <f t="shared" si="23"/>
        <v/>
      </c>
      <c r="D725" t="str">
        <f t="shared" si="24"/>
        <v/>
      </c>
    </row>
    <row r="726" spans="3:4" x14ac:dyDescent="0.25">
      <c r="C726" t="str">
        <f t="shared" si="23"/>
        <v/>
      </c>
      <c r="D726" t="str">
        <f t="shared" si="24"/>
        <v/>
      </c>
    </row>
    <row r="727" spans="3:4" x14ac:dyDescent="0.25">
      <c r="C727" t="str">
        <f t="shared" si="23"/>
        <v/>
      </c>
      <c r="D727" t="str">
        <f t="shared" si="24"/>
        <v/>
      </c>
    </row>
    <row r="728" spans="3:4" x14ac:dyDescent="0.25">
      <c r="C728" t="str">
        <f t="shared" si="23"/>
        <v/>
      </c>
      <c r="D728" t="str">
        <f t="shared" si="24"/>
        <v/>
      </c>
    </row>
    <row r="729" spans="3:4" x14ac:dyDescent="0.25">
      <c r="C729" t="str">
        <f t="shared" si="23"/>
        <v/>
      </c>
      <c r="D729" t="str">
        <f t="shared" si="24"/>
        <v/>
      </c>
    </row>
    <row r="730" spans="3:4" x14ac:dyDescent="0.25">
      <c r="C730" t="str">
        <f t="shared" si="23"/>
        <v/>
      </c>
      <c r="D730" t="str">
        <f t="shared" si="24"/>
        <v/>
      </c>
    </row>
    <row r="731" spans="3:4" x14ac:dyDescent="0.25">
      <c r="C731" t="str">
        <f t="shared" si="23"/>
        <v/>
      </c>
      <c r="D731" t="str">
        <f t="shared" si="24"/>
        <v/>
      </c>
    </row>
    <row r="732" spans="3:4" x14ac:dyDescent="0.25">
      <c r="C732" t="str">
        <f t="shared" si="23"/>
        <v/>
      </c>
      <c r="D732" t="str">
        <f t="shared" si="24"/>
        <v/>
      </c>
    </row>
    <row r="733" spans="3:4" x14ac:dyDescent="0.25">
      <c r="C733" t="str">
        <f t="shared" si="23"/>
        <v/>
      </c>
      <c r="D733" t="str">
        <f t="shared" si="24"/>
        <v/>
      </c>
    </row>
    <row r="734" spans="3:4" x14ac:dyDescent="0.25">
      <c r="C734" t="str">
        <f t="shared" si="23"/>
        <v/>
      </c>
      <c r="D734" t="str">
        <f t="shared" si="24"/>
        <v/>
      </c>
    </row>
    <row r="735" spans="3:4" x14ac:dyDescent="0.25">
      <c r="C735" t="str">
        <f t="shared" si="23"/>
        <v/>
      </c>
      <c r="D735" t="str">
        <f t="shared" si="24"/>
        <v/>
      </c>
    </row>
    <row r="736" spans="3:4" x14ac:dyDescent="0.25">
      <c r="C736" t="str">
        <f t="shared" si="23"/>
        <v/>
      </c>
      <c r="D736" t="str">
        <f t="shared" si="24"/>
        <v/>
      </c>
    </row>
    <row r="737" spans="3:4" x14ac:dyDescent="0.25">
      <c r="C737" t="str">
        <f t="shared" si="23"/>
        <v/>
      </c>
      <c r="D737" t="str">
        <f t="shared" si="24"/>
        <v/>
      </c>
    </row>
    <row r="738" spans="3:4" x14ac:dyDescent="0.25">
      <c r="C738" t="str">
        <f t="shared" si="23"/>
        <v/>
      </c>
      <c r="D738" t="str">
        <f t="shared" si="24"/>
        <v/>
      </c>
    </row>
    <row r="739" spans="3:4" x14ac:dyDescent="0.25">
      <c r="C739" t="str">
        <f t="shared" si="23"/>
        <v/>
      </c>
      <c r="D739" t="str">
        <f t="shared" si="24"/>
        <v/>
      </c>
    </row>
    <row r="740" spans="3:4" x14ac:dyDescent="0.25">
      <c r="C740" t="str">
        <f t="shared" si="23"/>
        <v/>
      </c>
      <c r="D740" t="str">
        <f t="shared" si="24"/>
        <v/>
      </c>
    </row>
    <row r="741" spans="3:4" x14ac:dyDescent="0.25">
      <c r="C741" t="str">
        <f t="shared" si="23"/>
        <v/>
      </c>
      <c r="D741" t="str">
        <f t="shared" si="24"/>
        <v/>
      </c>
    </row>
    <row r="742" spans="3:4" x14ac:dyDescent="0.25">
      <c r="C742" t="str">
        <f t="shared" si="23"/>
        <v/>
      </c>
      <c r="D742" t="str">
        <f t="shared" si="24"/>
        <v/>
      </c>
    </row>
    <row r="743" spans="3:4" x14ac:dyDescent="0.25">
      <c r="C743" t="str">
        <f t="shared" si="23"/>
        <v/>
      </c>
      <c r="D743" t="str">
        <f t="shared" si="24"/>
        <v/>
      </c>
    </row>
    <row r="744" spans="3:4" x14ac:dyDescent="0.25">
      <c r="C744" t="str">
        <f t="shared" si="23"/>
        <v/>
      </c>
      <c r="D744" t="str">
        <f t="shared" si="24"/>
        <v/>
      </c>
    </row>
    <row r="745" spans="3:4" x14ac:dyDescent="0.25">
      <c r="C745" t="str">
        <f t="shared" si="23"/>
        <v/>
      </c>
      <c r="D745" t="str">
        <f t="shared" si="24"/>
        <v/>
      </c>
    </row>
    <row r="746" spans="3:4" x14ac:dyDescent="0.25">
      <c r="C746" t="str">
        <f t="shared" si="23"/>
        <v/>
      </c>
      <c r="D746" t="str">
        <f t="shared" si="24"/>
        <v/>
      </c>
    </row>
    <row r="747" spans="3:4" x14ac:dyDescent="0.25">
      <c r="C747" t="str">
        <f t="shared" si="23"/>
        <v/>
      </c>
      <c r="D747" t="str">
        <f t="shared" si="24"/>
        <v/>
      </c>
    </row>
    <row r="748" spans="3:4" x14ac:dyDescent="0.25">
      <c r="C748" t="str">
        <f t="shared" si="23"/>
        <v/>
      </c>
      <c r="D748" t="str">
        <f t="shared" si="24"/>
        <v/>
      </c>
    </row>
    <row r="749" spans="3:4" x14ac:dyDescent="0.25">
      <c r="C749" t="str">
        <f t="shared" si="23"/>
        <v/>
      </c>
      <c r="D749" t="str">
        <f t="shared" si="24"/>
        <v/>
      </c>
    </row>
    <row r="750" spans="3:4" x14ac:dyDescent="0.25">
      <c r="C750" t="str">
        <f t="shared" si="23"/>
        <v/>
      </c>
      <c r="D750" t="str">
        <f t="shared" si="24"/>
        <v/>
      </c>
    </row>
    <row r="751" spans="3:4" x14ac:dyDescent="0.25">
      <c r="C751" t="str">
        <f t="shared" si="23"/>
        <v/>
      </c>
      <c r="D751" t="str">
        <f t="shared" si="24"/>
        <v/>
      </c>
    </row>
    <row r="752" spans="3:4" x14ac:dyDescent="0.25">
      <c r="C752" t="str">
        <f t="shared" si="23"/>
        <v/>
      </c>
      <c r="D752" t="str">
        <f t="shared" si="24"/>
        <v/>
      </c>
    </row>
    <row r="753" spans="3:4" x14ac:dyDescent="0.25">
      <c r="C753" t="str">
        <f t="shared" si="23"/>
        <v/>
      </c>
      <c r="D753" t="str">
        <f t="shared" si="24"/>
        <v/>
      </c>
    </row>
    <row r="754" spans="3:4" x14ac:dyDescent="0.25">
      <c r="C754" t="str">
        <f t="shared" si="23"/>
        <v/>
      </c>
      <c r="D754" t="str">
        <f t="shared" si="24"/>
        <v/>
      </c>
    </row>
    <row r="755" spans="3:4" x14ac:dyDescent="0.25">
      <c r="C755" t="str">
        <f t="shared" si="23"/>
        <v/>
      </c>
      <c r="D755" t="str">
        <f t="shared" si="24"/>
        <v/>
      </c>
    </row>
    <row r="756" spans="3:4" x14ac:dyDescent="0.25">
      <c r="C756" t="str">
        <f t="shared" si="23"/>
        <v/>
      </c>
      <c r="D756" t="str">
        <f t="shared" si="24"/>
        <v/>
      </c>
    </row>
    <row r="757" spans="3:4" x14ac:dyDescent="0.25">
      <c r="C757" t="str">
        <f t="shared" si="23"/>
        <v/>
      </c>
      <c r="D757" t="str">
        <f t="shared" si="24"/>
        <v/>
      </c>
    </row>
    <row r="758" spans="3:4" x14ac:dyDescent="0.25">
      <c r="C758" t="str">
        <f t="shared" si="23"/>
        <v/>
      </c>
      <c r="D758" t="str">
        <f t="shared" si="24"/>
        <v/>
      </c>
    </row>
    <row r="759" spans="3:4" x14ac:dyDescent="0.25">
      <c r="C759" t="str">
        <f t="shared" si="23"/>
        <v/>
      </c>
      <c r="D759" t="str">
        <f t="shared" si="24"/>
        <v/>
      </c>
    </row>
    <row r="760" spans="3:4" x14ac:dyDescent="0.25">
      <c r="C760" t="str">
        <f t="shared" si="23"/>
        <v/>
      </c>
      <c r="D760" t="str">
        <f t="shared" si="24"/>
        <v/>
      </c>
    </row>
    <row r="761" spans="3:4" x14ac:dyDescent="0.25">
      <c r="C761" t="str">
        <f t="shared" si="23"/>
        <v/>
      </c>
      <c r="D761" t="str">
        <f t="shared" si="24"/>
        <v/>
      </c>
    </row>
    <row r="762" spans="3:4" x14ac:dyDescent="0.25">
      <c r="C762" t="str">
        <f t="shared" si="23"/>
        <v/>
      </c>
      <c r="D762" t="str">
        <f t="shared" si="24"/>
        <v/>
      </c>
    </row>
    <row r="763" spans="3:4" x14ac:dyDescent="0.25">
      <c r="C763" t="str">
        <f t="shared" si="23"/>
        <v/>
      </c>
      <c r="D763" t="str">
        <f t="shared" si="24"/>
        <v/>
      </c>
    </row>
    <row r="764" spans="3:4" x14ac:dyDescent="0.25">
      <c r="C764" t="str">
        <f t="shared" si="23"/>
        <v/>
      </c>
      <c r="D764" t="str">
        <f t="shared" si="24"/>
        <v/>
      </c>
    </row>
    <row r="765" spans="3:4" x14ac:dyDescent="0.25">
      <c r="C765" t="str">
        <f t="shared" si="23"/>
        <v/>
      </c>
      <c r="D765" t="str">
        <f t="shared" si="24"/>
        <v/>
      </c>
    </row>
    <row r="766" spans="3:4" x14ac:dyDescent="0.25">
      <c r="C766" t="str">
        <f t="shared" si="23"/>
        <v/>
      </c>
      <c r="D766" t="str">
        <f t="shared" si="24"/>
        <v/>
      </c>
    </row>
    <row r="767" spans="3:4" x14ac:dyDescent="0.25">
      <c r="C767" t="str">
        <f t="shared" si="23"/>
        <v/>
      </c>
      <c r="D767" t="str">
        <f t="shared" si="24"/>
        <v/>
      </c>
    </row>
    <row r="768" spans="3:4" x14ac:dyDescent="0.25">
      <c r="C768" t="str">
        <f t="shared" si="23"/>
        <v/>
      </c>
      <c r="D768" t="str">
        <f t="shared" si="24"/>
        <v/>
      </c>
    </row>
    <row r="769" spans="3:4" x14ac:dyDescent="0.25">
      <c r="C769" t="str">
        <f t="shared" si="23"/>
        <v/>
      </c>
      <c r="D769" t="str">
        <f t="shared" si="24"/>
        <v/>
      </c>
    </row>
    <row r="770" spans="3:4" x14ac:dyDescent="0.25">
      <c r="C770" t="str">
        <f t="shared" ref="C770:C833" si="25">UPPER(A770)</f>
        <v/>
      </c>
      <c r="D770" t="str">
        <f t="shared" ref="D770:D833" si="26">UPPER(B770)</f>
        <v/>
      </c>
    </row>
    <row r="771" spans="3:4" x14ac:dyDescent="0.25">
      <c r="C771" t="str">
        <f t="shared" si="25"/>
        <v/>
      </c>
      <c r="D771" t="str">
        <f t="shared" si="26"/>
        <v/>
      </c>
    </row>
    <row r="772" spans="3:4" x14ac:dyDescent="0.25">
      <c r="C772" t="str">
        <f t="shared" si="25"/>
        <v/>
      </c>
      <c r="D772" t="str">
        <f t="shared" si="26"/>
        <v/>
      </c>
    </row>
    <row r="773" spans="3:4" x14ac:dyDescent="0.25">
      <c r="C773" t="str">
        <f t="shared" si="25"/>
        <v/>
      </c>
      <c r="D773" t="str">
        <f t="shared" si="26"/>
        <v/>
      </c>
    </row>
    <row r="774" spans="3:4" x14ac:dyDescent="0.25">
      <c r="C774" t="str">
        <f t="shared" si="25"/>
        <v/>
      </c>
      <c r="D774" t="str">
        <f t="shared" si="26"/>
        <v/>
      </c>
    </row>
    <row r="775" spans="3:4" x14ac:dyDescent="0.25">
      <c r="C775" t="str">
        <f t="shared" si="25"/>
        <v/>
      </c>
      <c r="D775" t="str">
        <f t="shared" si="26"/>
        <v/>
      </c>
    </row>
    <row r="776" spans="3:4" x14ac:dyDescent="0.25">
      <c r="C776" t="str">
        <f t="shared" si="25"/>
        <v/>
      </c>
      <c r="D776" t="str">
        <f t="shared" si="26"/>
        <v/>
      </c>
    </row>
    <row r="777" spans="3:4" x14ac:dyDescent="0.25">
      <c r="C777" t="str">
        <f t="shared" si="25"/>
        <v/>
      </c>
      <c r="D777" t="str">
        <f t="shared" si="26"/>
        <v/>
      </c>
    </row>
    <row r="778" spans="3:4" x14ac:dyDescent="0.25">
      <c r="C778" t="str">
        <f t="shared" si="25"/>
        <v/>
      </c>
      <c r="D778" t="str">
        <f t="shared" si="26"/>
        <v/>
      </c>
    </row>
    <row r="779" spans="3:4" x14ac:dyDescent="0.25">
      <c r="C779" t="str">
        <f t="shared" si="25"/>
        <v/>
      </c>
      <c r="D779" t="str">
        <f t="shared" si="26"/>
        <v/>
      </c>
    </row>
    <row r="780" spans="3:4" x14ac:dyDescent="0.25">
      <c r="C780" t="str">
        <f t="shared" si="25"/>
        <v/>
      </c>
      <c r="D780" t="str">
        <f t="shared" si="26"/>
        <v/>
      </c>
    </row>
    <row r="781" spans="3:4" x14ac:dyDescent="0.25">
      <c r="C781" t="str">
        <f t="shared" si="25"/>
        <v/>
      </c>
      <c r="D781" t="str">
        <f t="shared" si="26"/>
        <v/>
      </c>
    </row>
    <row r="782" spans="3:4" x14ac:dyDescent="0.25">
      <c r="C782" t="str">
        <f t="shared" si="25"/>
        <v/>
      </c>
      <c r="D782" t="str">
        <f t="shared" si="26"/>
        <v/>
      </c>
    </row>
    <row r="783" spans="3:4" x14ac:dyDescent="0.25">
      <c r="C783" t="str">
        <f t="shared" si="25"/>
        <v/>
      </c>
      <c r="D783" t="str">
        <f t="shared" si="26"/>
        <v/>
      </c>
    </row>
    <row r="784" spans="3:4" x14ac:dyDescent="0.25">
      <c r="C784" t="str">
        <f t="shared" si="25"/>
        <v/>
      </c>
      <c r="D784" t="str">
        <f t="shared" si="26"/>
        <v/>
      </c>
    </row>
    <row r="785" spans="3:4" x14ac:dyDescent="0.25">
      <c r="C785" t="str">
        <f t="shared" si="25"/>
        <v/>
      </c>
      <c r="D785" t="str">
        <f t="shared" si="26"/>
        <v/>
      </c>
    </row>
    <row r="786" spans="3:4" x14ac:dyDescent="0.25">
      <c r="C786" t="str">
        <f t="shared" si="25"/>
        <v/>
      </c>
      <c r="D786" t="str">
        <f t="shared" si="26"/>
        <v/>
      </c>
    </row>
    <row r="787" spans="3:4" x14ac:dyDescent="0.25">
      <c r="C787" t="str">
        <f t="shared" si="25"/>
        <v/>
      </c>
      <c r="D787" t="str">
        <f t="shared" si="26"/>
        <v/>
      </c>
    </row>
    <row r="788" spans="3:4" x14ac:dyDescent="0.25">
      <c r="C788" t="str">
        <f t="shared" si="25"/>
        <v/>
      </c>
      <c r="D788" t="str">
        <f t="shared" si="26"/>
        <v/>
      </c>
    </row>
    <row r="789" spans="3:4" x14ac:dyDescent="0.25">
      <c r="C789" t="str">
        <f t="shared" si="25"/>
        <v/>
      </c>
      <c r="D789" t="str">
        <f t="shared" si="26"/>
        <v/>
      </c>
    </row>
    <row r="790" spans="3:4" x14ac:dyDescent="0.25">
      <c r="C790" t="str">
        <f t="shared" si="25"/>
        <v/>
      </c>
      <c r="D790" t="str">
        <f t="shared" si="26"/>
        <v/>
      </c>
    </row>
    <row r="791" spans="3:4" x14ac:dyDescent="0.25">
      <c r="C791" t="str">
        <f t="shared" si="25"/>
        <v/>
      </c>
      <c r="D791" t="str">
        <f t="shared" si="26"/>
        <v/>
      </c>
    </row>
    <row r="792" spans="3:4" x14ac:dyDescent="0.25">
      <c r="C792" t="str">
        <f t="shared" si="25"/>
        <v/>
      </c>
      <c r="D792" t="str">
        <f t="shared" si="26"/>
        <v/>
      </c>
    </row>
    <row r="793" spans="3:4" x14ac:dyDescent="0.25">
      <c r="C793" t="str">
        <f t="shared" si="25"/>
        <v/>
      </c>
      <c r="D793" t="str">
        <f t="shared" si="26"/>
        <v/>
      </c>
    </row>
    <row r="794" spans="3:4" x14ac:dyDescent="0.25">
      <c r="C794" t="str">
        <f t="shared" si="25"/>
        <v/>
      </c>
      <c r="D794" t="str">
        <f t="shared" si="26"/>
        <v/>
      </c>
    </row>
    <row r="795" spans="3:4" x14ac:dyDescent="0.25">
      <c r="C795" t="str">
        <f t="shared" si="25"/>
        <v/>
      </c>
      <c r="D795" t="str">
        <f t="shared" si="26"/>
        <v/>
      </c>
    </row>
    <row r="796" spans="3:4" x14ac:dyDescent="0.25">
      <c r="C796" t="str">
        <f t="shared" si="25"/>
        <v/>
      </c>
      <c r="D796" t="str">
        <f t="shared" si="26"/>
        <v/>
      </c>
    </row>
    <row r="797" spans="3:4" x14ac:dyDescent="0.25">
      <c r="C797" t="str">
        <f t="shared" si="25"/>
        <v/>
      </c>
      <c r="D797" t="str">
        <f t="shared" si="26"/>
        <v/>
      </c>
    </row>
    <row r="798" spans="3:4" x14ac:dyDescent="0.25">
      <c r="C798" t="str">
        <f t="shared" si="25"/>
        <v/>
      </c>
      <c r="D798" t="str">
        <f t="shared" si="26"/>
        <v/>
      </c>
    </row>
    <row r="799" spans="3:4" x14ac:dyDescent="0.25">
      <c r="C799" t="str">
        <f t="shared" si="25"/>
        <v/>
      </c>
      <c r="D799" t="str">
        <f t="shared" si="26"/>
        <v/>
      </c>
    </row>
    <row r="800" spans="3:4" x14ac:dyDescent="0.25">
      <c r="C800" t="str">
        <f t="shared" si="25"/>
        <v/>
      </c>
      <c r="D800" t="str">
        <f t="shared" si="26"/>
        <v/>
      </c>
    </row>
    <row r="801" spans="3:4" x14ac:dyDescent="0.25">
      <c r="C801" t="str">
        <f t="shared" si="25"/>
        <v/>
      </c>
      <c r="D801" t="str">
        <f t="shared" si="26"/>
        <v/>
      </c>
    </row>
    <row r="802" spans="3:4" x14ac:dyDescent="0.25">
      <c r="C802" t="str">
        <f t="shared" si="25"/>
        <v/>
      </c>
      <c r="D802" t="str">
        <f t="shared" si="26"/>
        <v/>
      </c>
    </row>
    <row r="803" spans="3:4" x14ac:dyDescent="0.25">
      <c r="C803" t="str">
        <f t="shared" si="25"/>
        <v/>
      </c>
      <c r="D803" t="str">
        <f t="shared" si="26"/>
        <v/>
      </c>
    </row>
    <row r="804" spans="3:4" x14ac:dyDescent="0.25">
      <c r="C804" t="str">
        <f t="shared" si="25"/>
        <v/>
      </c>
      <c r="D804" t="str">
        <f t="shared" si="26"/>
        <v/>
      </c>
    </row>
    <row r="805" spans="3:4" x14ac:dyDescent="0.25">
      <c r="C805" t="str">
        <f t="shared" si="25"/>
        <v/>
      </c>
      <c r="D805" t="str">
        <f t="shared" si="26"/>
        <v/>
      </c>
    </row>
    <row r="806" spans="3:4" x14ac:dyDescent="0.25">
      <c r="C806" t="str">
        <f t="shared" si="25"/>
        <v/>
      </c>
      <c r="D806" t="str">
        <f t="shared" si="26"/>
        <v/>
      </c>
    </row>
    <row r="807" spans="3:4" x14ac:dyDescent="0.25">
      <c r="C807" t="str">
        <f t="shared" si="25"/>
        <v/>
      </c>
      <c r="D807" t="str">
        <f t="shared" si="26"/>
        <v/>
      </c>
    </row>
    <row r="808" spans="3:4" x14ac:dyDescent="0.25">
      <c r="C808" t="str">
        <f t="shared" si="25"/>
        <v/>
      </c>
      <c r="D808" t="str">
        <f t="shared" si="26"/>
        <v/>
      </c>
    </row>
    <row r="809" spans="3:4" x14ac:dyDescent="0.25">
      <c r="C809" t="str">
        <f t="shared" si="25"/>
        <v/>
      </c>
      <c r="D809" t="str">
        <f t="shared" si="26"/>
        <v/>
      </c>
    </row>
    <row r="810" spans="3:4" x14ac:dyDescent="0.25">
      <c r="C810" t="str">
        <f t="shared" si="25"/>
        <v/>
      </c>
      <c r="D810" t="str">
        <f t="shared" si="26"/>
        <v/>
      </c>
    </row>
    <row r="811" spans="3:4" x14ac:dyDescent="0.25">
      <c r="C811" t="str">
        <f t="shared" si="25"/>
        <v/>
      </c>
      <c r="D811" t="str">
        <f t="shared" si="26"/>
        <v/>
      </c>
    </row>
    <row r="812" spans="3:4" x14ac:dyDescent="0.25">
      <c r="C812" t="str">
        <f t="shared" si="25"/>
        <v/>
      </c>
      <c r="D812" t="str">
        <f t="shared" si="26"/>
        <v/>
      </c>
    </row>
    <row r="813" spans="3:4" x14ac:dyDescent="0.25">
      <c r="C813" t="str">
        <f t="shared" si="25"/>
        <v/>
      </c>
      <c r="D813" t="str">
        <f t="shared" si="26"/>
        <v/>
      </c>
    </row>
    <row r="814" spans="3:4" x14ac:dyDescent="0.25">
      <c r="C814" t="str">
        <f t="shared" si="25"/>
        <v/>
      </c>
      <c r="D814" t="str">
        <f t="shared" si="26"/>
        <v/>
      </c>
    </row>
    <row r="815" spans="3:4" x14ac:dyDescent="0.25">
      <c r="C815" t="str">
        <f t="shared" si="25"/>
        <v/>
      </c>
      <c r="D815" t="str">
        <f t="shared" si="26"/>
        <v/>
      </c>
    </row>
    <row r="816" spans="3:4" x14ac:dyDescent="0.25">
      <c r="C816" t="str">
        <f t="shared" si="25"/>
        <v/>
      </c>
      <c r="D816" t="str">
        <f t="shared" si="26"/>
        <v/>
      </c>
    </row>
    <row r="817" spans="3:4" x14ac:dyDescent="0.25">
      <c r="C817" t="str">
        <f t="shared" si="25"/>
        <v/>
      </c>
      <c r="D817" t="str">
        <f t="shared" si="26"/>
        <v/>
      </c>
    </row>
    <row r="818" spans="3:4" x14ac:dyDescent="0.25">
      <c r="C818" t="str">
        <f t="shared" si="25"/>
        <v/>
      </c>
      <c r="D818" t="str">
        <f t="shared" si="26"/>
        <v/>
      </c>
    </row>
    <row r="819" spans="3:4" x14ac:dyDescent="0.25">
      <c r="C819" t="str">
        <f t="shared" si="25"/>
        <v/>
      </c>
      <c r="D819" t="str">
        <f t="shared" si="26"/>
        <v/>
      </c>
    </row>
    <row r="820" spans="3:4" x14ac:dyDescent="0.25">
      <c r="C820" t="str">
        <f t="shared" si="25"/>
        <v/>
      </c>
      <c r="D820" t="str">
        <f t="shared" si="26"/>
        <v/>
      </c>
    </row>
    <row r="821" spans="3:4" x14ac:dyDescent="0.25">
      <c r="C821" t="str">
        <f t="shared" si="25"/>
        <v/>
      </c>
      <c r="D821" t="str">
        <f t="shared" si="26"/>
        <v/>
      </c>
    </row>
    <row r="822" spans="3:4" x14ac:dyDescent="0.25">
      <c r="C822" t="str">
        <f t="shared" si="25"/>
        <v/>
      </c>
      <c r="D822" t="str">
        <f t="shared" si="26"/>
        <v/>
      </c>
    </row>
    <row r="823" spans="3:4" x14ac:dyDescent="0.25">
      <c r="C823" t="str">
        <f t="shared" si="25"/>
        <v/>
      </c>
      <c r="D823" t="str">
        <f t="shared" si="26"/>
        <v/>
      </c>
    </row>
    <row r="824" spans="3:4" x14ac:dyDescent="0.25">
      <c r="C824" t="str">
        <f t="shared" si="25"/>
        <v/>
      </c>
      <c r="D824" t="str">
        <f t="shared" si="26"/>
        <v/>
      </c>
    </row>
    <row r="825" spans="3:4" x14ac:dyDescent="0.25">
      <c r="C825" t="str">
        <f t="shared" si="25"/>
        <v/>
      </c>
      <c r="D825" t="str">
        <f t="shared" si="26"/>
        <v/>
      </c>
    </row>
    <row r="826" spans="3:4" x14ac:dyDescent="0.25">
      <c r="C826" t="str">
        <f t="shared" si="25"/>
        <v/>
      </c>
      <c r="D826" t="str">
        <f t="shared" si="26"/>
        <v/>
      </c>
    </row>
    <row r="827" spans="3:4" x14ac:dyDescent="0.25">
      <c r="C827" t="str">
        <f t="shared" si="25"/>
        <v/>
      </c>
      <c r="D827" t="str">
        <f t="shared" si="26"/>
        <v/>
      </c>
    </row>
    <row r="828" spans="3:4" x14ac:dyDescent="0.25">
      <c r="C828" t="str">
        <f t="shared" si="25"/>
        <v/>
      </c>
      <c r="D828" t="str">
        <f t="shared" si="26"/>
        <v/>
      </c>
    </row>
    <row r="829" spans="3:4" x14ac:dyDescent="0.25">
      <c r="C829" t="str">
        <f t="shared" si="25"/>
        <v/>
      </c>
      <c r="D829" t="str">
        <f t="shared" si="26"/>
        <v/>
      </c>
    </row>
    <row r="830" spans="3:4" x14ac:dyDescent="0.25">
      <c r="C830" t="str">
        <f t="shared" si="25"/>
        <v/>
      </c>
      <c r="D830" t="str">
        <f t="shared" si="26"/>
        <v/>
      </c>
    </row>
    <row r="831" spans="3:4" x14ac:dyDescent="0.25">
      <c r="C831" t="str">
        <f t="shared" si="25"/>
        <v/>
      </c>
      <c r="D831" t="str">
        <f t="shared" si="26"/>
        <v/>
      </c>
    </row>
    <row r="832" spans="3:4" x14ac:dyDescent="0.25">
      <c r="C832" t="str">
        <f t="shared" si="25"/>
        <v/>
      </c>
      <c r="D832" t="str">
        <f t="shared" si="26"/>
        <v/>
      </c>
    </row>
    <row r="833" spans="3:4" x14ac:dyDescent="0.25">
      <c r="C833" t="str">
        <f t="shared" si="25"/>
        <v/>
      </c>
      <c r="D833" t="str">
        <f t="shared" si="26"/>
        <v/>
      </c>
    </row>
    <row r="834" spans="3:4" x14ac:dyDescent="0.25">
      <c r="C834" t="str">
        <f t="shared" ref="C834:C897" si="27">UPPER(A834)</f>
        <v/>
      </c>
      <c r="D834" t="str">
        <f t="shared" ref="D834:D897" si="28">UPPER(B834)</f>
        <v/>
      </c>
    </row>
    <row r="835" spans="3:4" x14ac:dyDescent="0.25">
      <c r="C835" t="str">
        <f t="shared" si="27"/>
        <v/>
      </c>
      <c r="D835" t="str">
        <f t="shared" si="28"/>
        <v/>
      </c>
    </row>
    <row r="836" spans="3:4" x14ac:dyDescent="0.25">
      <c r="C836" t="str">
        <f t="shared" si="27"/>
        <v/>
      </c>
      <c r="D836" t="str">
        <f t="shared" si="28"/>
        <v/>
      </c>
    </row>
    <row r="837" spans="3:4" x14ac:dyDescent="0.25">
      <c r="C837" t="str">
        <f t="shared" si="27"/>
        <v/>
      </c>
      <c r="D837" t="str">
        <f t="shared" si="28"/>
        <v/>
      </c>
    </row>
    <row r="838" spans="3:4" x14ac:dyDescent="0.25">
      <c r="C838" t="str">
        <f t="shared" si="27"/>
        <v/>
      </c>
      <c r="D838" t="str">
        <f t="shared" si="28"/>
        <v/>
      </c>
    </row>
    <row r="839" spans="3:4" x14ac:dyDescent="0.25">
      <c r="C839" t="str">
        <f t="shared" si="27"/>
        <v/>
      </c>
      <c r="D839" t="str">
        <f t="shared" si="28"/>
        <v/>
      </c>
    </row>
    <row r="840" spans="3:4" x14ac:dyDescent="0.25">
      <c r="C840" t="str">
        <f t="shared" si="27"/>
        <v/>
      </c>
      <c r="D840" t="str">
        <f t="shared" si="28"/>
        <v/>
      </c>
    </row>
    <row r="841" spans="3:4" x14ac:dyDescent="0.25">
      <c r="C841" t="str">
        <f t="shared" si="27"/>
        <v/>
      </c>
      <c r="D841" t="str">
        <f t="shared" si="28"/>
        <v/>
      </c>
    </row>
    <row r="842" spans="3:4" x14ac:dyDescent="0.25">
      <c r="C842" t="str">
        <f t="shared" si="27"/>
        <v/>
      </c>
      <c r="D842" t="str">
        <f t="shared" si="28"/>
        <v/>
      </c>
    </row>
    <row r="843" spans="3:4" x14ac:dyDescent="0.25">
      <c r="C843" t="str">
        <f t="shared" si="27"/>
        <v/>
      </c>
      <c r="D843" t="str">
        <f t="shared" si="28"/>
        <v/>
      </c>
    </row>
    <row r="844" spans="3:4" x14ac:dyDescent="0.25">
      <c r="C844" t="str">
        <f t="shared" si="27"/>
        <v/>
      </c>
      <c r="D844" t="str">
        <f t="shared" si="28"/>
        <v/>
      </c>
    </row>
    <row r="845" spans="3:4" x14ac:dyDescent="0.25">
      <c r="C845" t="str">
        <f t="shared" si="27"/>
        <v/>
      </c>
      <c r="D845" t="str">
        <f t="shared" si="28"/>
        <v/>
      </c>
    </row>
    <row r="846" spans="3:4" x14ac:dyDescent="0.25">
      <c r="C846" t="str">
        <f t="shared" si="27"/>
        <v/>
      </c>
      <c r="D846" t="str">
        <f t="shared" si="28"/>
        <v/>
      </c>
    </row>
    <row r="847" spans="3:4" x14ac:dyDescent="0.25">
      <c r="C847" t="str">
        <f t="shared" si="27"/>
        <v/>
      </c>
      <c r="D847" t="str">
        <f t="shared" si="28"/>
        <v/>
      </c>
    </row>
    <row r="848" spans="3:4" x14ac:dyDescent="0.25">
      <c r="C848" t="str">
        <f t="shared" si="27"/>
        <v/>
      </c>
      <c r="D848" t="str">
        <f t="shared" si="28"/>
        <v/>
      </c>
    </row>
    <row r="849" spans="3:4" x14ac:dyDescent="0.25">
      <c r="C849" t="str">
        <f t="shared" si="27"/>
        <v/>
      </c>
      <c r="D849" t="str">
        <f t="shared" si="28"/>
        <v/>
      </c>
    </row>
    <row r="850" spans="3:4" x14ac:dyDescent="0.25">
      <c r="C850" t="str">
        <f t="shared" si="27"/>
        <v/>
      </c>
      <c r="D850" t="str">
        <f t="shared" si="28"/>
        <v/>
      </c>
    </row>
    <row r="851" spans="3:4" x14ac:dyDescent="0.25">
      <c r="C851" t="str">
        <f t="shared" si="27"/>
        <v/>
      </c>
      <c r="D851" t="str">
        <f t="shared" si="28"/>
        <v/>
      </c>
    </row>
    <row r="852" spans="3:4" x14ac:dyDescent="0.25">
      <c r="C852" t="str">
        <f t="shared" si="27"/>
        <v/>
      </c>
      <c r="D852" t="str">
        <f t="shared" si="28"/>
        <v/>
      </c>
    </row>
    <row r="853" spans="3:4" x14ac:dyDescent="0.25">
      <c r="C853" t="str">
        <f t="shared" si="27"/>
        <v/>
      </c>
      <c r="D853" t="str">
        <f t="shared" si="28"/>
        <v/>
      </c>
    </row>
    <row r="854" spans="3:4" x14ac:dyDescent="0.25">
      <c r="C854" t="str">
        <f t="shared" si="27"/>
        <v/>
      </c>
      <c r="D854" t="str">
        <f t="shared" si="28"/>
        <v/>
      </c>
    </row>
    <row r="855" spans="3:4" x14ac:dyDescent="0.25">
      <c r="C855" t="str">
        <f t="shared" si="27"/>
        <v/>
      </c>
      <c r="D855" t="str">
        <f t="shared" si="28"/>
        <v/>
      </c>
    </row>
    <row r="856" spans="3:4" x14ac:dyDescent="0.25">
      <c r="C856" t="str">
        <f t="shared" si="27"/>
        <v/>
      </c>
      <c r="D856" t="str">
        <f t="shared" si="28"/>
        <v/>
      </c>
    </row>
    <row r="857" spans="3:4" x14ac:dyDescent="0.25">
      <c r="C857" t="str">
        <f t="shared" si="27"/>
        <v/>
      </c>
      <c r="D857" t="str">
        <f t="shared" si="28"/>
        <v/>
      </c>
    </row>
    <row r="858" spans="3:4" x14ac:dyDescent="0.25">
      <c r="C858" t="str">
        <f t="shared" si="27"/>
        <v/>
      </c>
      <c r="D858" t="str">
        <f t="shared" si="28"/>
        <v/>
      </c>
    </row>
    <row r="859" spans="3:4" x14ac:dyDescent="0.25">
      <c r="C859" t="str">
        <f t="shared" si="27"/>
        <v/>
      </c>
      <c r="D859" t="str">
        <f t="shared" si="28"/>
        <v/>
      </c>
    </row>
    <row r="860" spans="3:4" x14ac:dyDescent="0.25">
      <c r="C860" t="str">
        <f t="shared" si="27"/>
        <v/>
      </c>
      <c r="D860" t="str">
        <f t="shared" si="28"/>
        <v/>
      </c>
    </row>
    <row r="861" spans="3:4" x14ac:dyDescent="0.25">
      <c r="C861" t="str">
        <f t="shared" si="27"/>
        <v/>
      </c>
      <c r="D861" t="str">
        <f t="shared" si="28"/>
        <v/>
      </c>
    </row>
    <row r="862" spans="3:4" x14ac:dyDescent="0.25">
      <c r="C862" t="str">
        <f t="shared" si="27"/>
        <v/>
      </c>
      <c r="D862" t="str">
        <f t="shared" si="28"/>
        <v/>
      </c>
    </row>
    <row r="863" spans="3:4" x14ac:dyDescent="0.25">
      <c r="C863" t="str">
        <f t="shared" si="27"/>
        <v/>
      </c>
      <c r="D863" t="str">
        <f t="shared" si="28"/>
        <v/>
      </c>
    </row>
    <row r="864" spans="3:4" x14ac:dyDescent="0.25">
      <c r="C864" t="str">
        <f t="shared" si="27"/>
        <v/>
      </c>
      <c r="D864" t="str">
        <f t="shared" si="28"/>
        <v/>
      </c>
    </row>
    <row r="865" spans="3:4" x14ac:dyDescent="0.25">
      <c r="C865" t="str">
        <f t="shared" si="27"/>
        <v/>
      </c>
      <c r="D865" t="str">
        <f t="shared" si="28"/>
        <v/>
      </c>
    </row>
    <row r="866" spans="3:4" x14ac:dyDescent="0.25">
      <c r="C866" t="str">
        <f t="shared" si="27"/>
        <v/>
      </c>
      <c r="D866" t="str">
        <f t="shared" si="28"/>
        <v/>
      </c>
    </row>
    <row r="867" spans="3:4" x14ac:dyDescent="0.25">
      <c r="C867" t="str">
        <f t="shared" si="27"/>
        <v/>
      </c>
      <c r="D867" t="str">
        <f t="shared" si="28"/>
        <v/>
      </c>
    </row>
    <row r="868" spans="3:4" x14ac:dyDescent="0.25">
      <c r="C868" t="str">
        <f t="shared" si="27"/>
        <v/>
      </c>
      <c r="D868" t="str">
        <f t="shared" si="28"/>
        <v/>
      </c>
    </row>
    <row r="869" spans="3:4" x14ac:dyDescent="0.25">
      <c r="C869" t="str">
        <f t="shared" si="27"/>
        <v/>
      </c>
      <c r="D869" t="str">
        <f t="shared" si="28"/>
        <v/>
      </c>
    </row>
    <row r="870" spans="3:4" x14ac:dyDescent="0.25">
      <c r="C870" t="str">
        <f t="shared" si="27"/>
        <v/>
      </c>
      <c r="D870" t="str">
        <f t="shared" si="28"/>
        <v/>
      </c>
    </row>
    <row r="871" spans="3:4" x14ac:dyDescent="0.25">
      <c r="C871" t="str">
        <f t="shared" si="27"/>
        <v/>
      </c>
      <c r="D871" t="str">
        <f t="shared" si="28"/>
        <v/>
      </c>
    </row>
    <row r="872" spans="3:4" x14ac:dyDescent="0.25">
      <c r="C872" t="str">
        <f t="shared" si="27"/>
        <v/>
      </c>
      <c r="D872" t="str">
        <f t="shared" si="28"/>
        <v/>
      </c>
    </row>
    <row r="873" spans="3:4" x14ac:dyDescent="0.25">
      <c r="C873" t="str">
        <f t="shared" si="27"/>
        <v/>
      </c>
      <c r="D873" t="str">
        <f t="shared" si="28"/>
        <v/>
      </c>
    </row>
    <row r="874" spans="3:4" x14ac:dyDescent="0.25">
      <c r="C874" t="str">
        <f t="shared" si="27"/>
        <v/>
      </c>
      <c r="D874" t="str">
        <f t="shared" si="28"/>
        <v/>
      </c>
    </row>
    <row r="875" spans="3:4" x14ac:dyDescent="0.25">
      <c r="C875" t="str">
        <f t="shared" si="27"/>
        <v/>
      </c>
      <c r="D875" t="str">
        <f t="shared" si="28"/>
        <v/>
      </c>
    </row>
    <row r="876" spans="3:4" x14ac:dyDescent="0.25">
      <c r="C876" t="str">
        <f t="shared" si="27"/>
        <v/>
      </c>
      <c r="D876" t="str">
        <f t="shared" si="28"/>
        <v/>
      </c>
    </row>
    <row r="877" spans="3:4" x14ac:dyDescent="0.25">
      <c r="C877" t="str">
        <f t="shared" si="27"/>
        <v/>
      </c>
      <c r="D877" t="str">
        <f t="shared" si="28"/>
        <v/>
      </c>
    </row>
    <row r="878" spans="3:4" x14ac:dyDescent="0.25">
      <c r="C878" t="str">
        <f t="shared" si="27"/>
        <v/>
      </c>
      <c r="D878" t="str">
        <f t="shared" si="28"/>
        <v/>
      </c>
    </row>
    <row r="879" spans="3:4" x14ac:dyDescent="0.25">
      <c r="C879" t="str">
        <f t="shared" si="27"/>
        <v/>
      </c>
      <c r="D879" t="str">
        <f t="shared" si="28"/>
        <v/>
      </c>
    </row>
    <row r="880" spans="3:4" x14ac:dyDescent="0.25">
      <c r="C880" t="str">
        <f t="shared" si="27"/>
        <v/>
      </c>
      <c r="D880" t="str">
        <f t="shared" si="28"/>
        <v/>
      </c>
    </row>
    <row r="881" spans="3:4" x14ac:dyDescent="0.25">
      <c r="C881" t="str">
        <f t="shared" si="27"/>
        <v/>
      </c>
      <c r="D881" t="str">
        <f t="shared" si="28"/>
        <v/>
      </c>
    </row>
    <row r="882" spans="3:4" x14ac:dyDescent="0.25">
      <c r="C882" t="str">
        <f t="shared" si="27"/>
        <v/>
      </c>
      <c r="D882" t="str">
        <f t="shared" si="28"/>
        <v/>
      </c>
    </row>
    <row r="883" spans="3:4" x14ac:dyDescent="0.25">
      <c r="C883" t="str">
        <f t="shared" si="27"/>
        <v/>
      </c>
      <c r="D883" t="str">
        <f t="shared" si="28"/>
        <v/>
      </c>
    </row>
    <row r="884" spans="3:4" x14ac:dyDescent="0.25">
      <c r="C884" t="str">
        <f t="shared" si="27"/>
        <v/>
      </c>
      <c r="D884" t="str">
        <f t="shared" si="28"/>
        <v/>
      </c>
    </row>
    <row r="885" spans="3:4" x14ac:dyDescent="0.25">
      <c r="C885" t="str">
        <f t="shared" si="27"/>
        <v/>
      </c>
      <c r="D885" t="str">
        <f t="shared" si="28"/>
        <v/>
      </c>
    </row>
    <row r="886" spans="3:4" x14ac:dyDescent="0.25">
      <c r="C886" t="str">
        <f t="shared" si="27"/>
        <v/>
      </c>
      <c r="D886" t="str">
        <f t="shared" si="28"/>
        <v/>
      </c>
    </row>
    <row r="887" spans="3:4" x14ac:dyDescent="0.25">
      <c r="C887" t="str">
        <f t="shared" si="27"/>
        <v/>
      </c>
      <c r="D887" t="str">
        <f t="shared" si="28"/>
        <v/>
      </c>
    </row>
    <row r="888" spans="3:4" x14ac:dyDescent="0.25">
      <c r="C888" t="str">
        <f t="shared" si="27"/>
        <v/>
      </c>
      <c r="D888" t="str">
        <f t="shared" si="28"/>
        <v/>
      </c>
    </row>
    <row r="889" spans="3:4" x14ac:dyDescent="0.25">
      <c r="C889" t="str">
        <f t="shared" si="27"/>
        <v/>
      </c>
      <c r="D889" t="str">
        <f t="shared" si="28"/>
        <v/>
      </c>
    </row>
    <row r="890" spans="3:4" x14ac:dyDescent="0.25">
      <c r="C890" t="str">
        <f t="shared" si="27"/>
        <v/>
      </c>
      <c r="D890" t="str">
        <f t="shared" si="28"/>
        <v/>
      </c>
    </row>
    <row r="891" spans="3:4" x14ac:dyDescent="0.25">
      <c r="C891" t="str">
        <f t="shared" si="27"/>
        <v/>
      </c>
      <c r="D891" t="str">
        <f t="shared" si="28"/>
        <v/>
      </c>
    </row>
    <row r="892" spans="3:4" x14ac:dyDescent="0.25">
      <c r="C892" t="str">
        <f t="shared" si="27"/>
        <v/>
      </c>
      <c r="D892" t="str">
        <f t="shared" si="28"/>
        <v/>
      </c>
    </row>
    <row r="893" spans="3:4" x14ac:dyDescent="0.25">
      <c r="C893" t="str">
        <f t="shared" si="27"/>
        <v/>
      </c>
      <c r="D893" t="str">
        <f t="shared" si="28"/>
        <v/>
      </c>
    </row>
    <row r="894" spans="3:4" x14ac:dyDescent="0.25">
      <c r="C894" t="str">
        <f t="shared" si="27"/>
        <v/>
      </c>
      <c r="D894" t="str">
        <f t="shared" si="28"/>
        <v/>
      </c>
    </row>
    <row r="895" spans="3:4" x14ac:dyDescent="0.25">
      <c r="C895" t="str">
        <f t="shared" si="27"/>
        <v/>
      </c>
      <c r="D895" t="str">
        <f t="shared" si="28"/>
        <v/>
      </c>
    </row>
    <row r="896" spans="3:4" x14ac:dyDescent="0.25">
      <c r="C896" t="str">
        <f t="shared" si="27"/>
        <v/>
      </c>
      <c r="D896" t="str">
        <f t="shared" si="28"/>
        <v/>
      </c>
    </row>
    <row r="897" spans="3:4" x14ac:dyDescent="0.25">
      <c r="C897" t="str">
        <f t="shared" si="27"/>
        <v/>
      </c>
      <c r="D897" t="str">
        <f t="shared" si="28"/>
        <v/>
      </c>
    </row>
    <row r="898" spans="3:4" x14ac:dyDescent="0.25">
      <c r="C898" t="str">
        <f t="shared" ref="C898:C961" si="29">UPPER(A898)</f>
        <v/>
      </c>
      <c r="D898" t="str">
        <f t="shared" ref="D898:D961" si="30">UPPER(B898)</f>
        <v/>
      </c>
    </row>
    <row r="899" spans="3:4" x14ac:dyDescent="0.25">
      <c r="C899" t="str">
        <f t="shared" si="29"/>
        <v/>
      </c>
      <c r="D899" t="str">
        <f t="shared" si="30"/>
        <v/>
      </c>
    </row>
    <row r="900" spans="3:4" x14ac:dyDescent="0.25">
      <c r="C900" t="str">
        <f t="shared" si="29"/>
        <v/>
      </c>
      <c r="D900" t="str">
        <f t="shared" si="30"/>
        <v/>
      </c>
    </row>
    <row r="901" spans="3:4" x14ac:dyDescent="0.25">
      <c r="C901" t="str">
        <f t="shared" si="29"/>
        <v/>
      </c>
      <c r="D901" t="str">
        <f t="shared" si="30"/>
        <v/>
      </c>
    </row>
    <row r="902" spans="3:4" x14ac:dyDescent="0.25">
      <c r="C902" t="str">
        <f t="shared" si="29"/>
        <v/>
      </c>
      <c r="D902" t="str">
        <f t="shared" si="30"/>
        <v/>
      </c>
    </row>
    <row r="903" spans="3:4" x14ac:dyDescent="0.25">
      <c r="C903" t="str">
        <f t="shared" si="29"/>
        <v/>
      </c>
      <c r="D903" t="str">
        <f t="shared" si="30"/>
        <v/>
      </c>
    </row>
    <row r="904" spans="3:4" x14ac:dyDescent="0.25">
      <c r="C904" t="str">
        <f t="shared" si="29"/>
        <v/>
      </c>
      <c r="D904" t="str">
        <f t="shared" si="30"/>
        <v/>
      </c>
    </row>
    <row r="905" spans="3:4" x14ac:dyDescent="0.25">
      <c r="C905" t="str">
        <f t="shared" si="29"/>
        <v/>
      </c>
      <c r="D905" t="str">
        <f t="shared" si="30"/>
        <v/>
      </c>
    </row>
    <row r="906" spans="3:4" x14ac:dyDescent="0.25">
      <c r="C906" t="str">
        <f t="shared" si="29"/>
        <v/>
      </c>
      <c r="D906" t="str">
        <f t="shared" si="30"/>
        <v/>
      </c>
    </row>
    <row r="907" spans="3:4" x14ac:dyDescent="0.25">
      <c r="C907" t="str">
        <f t="shared" si="29"/>
        <v/>
      </c>
      <c r="D907" t="str">
        <f t="shared" si="30"/>
        <v/>
      </c>
    </row>
    <row r="908" spans="3:4" x14ac:dyDescent="0.25">
      <c r="C908" t="str">
        <f t="shared" si="29"/>
        <v/>
      </c>
      <c r="D908" t="str">
        <f t="shared" si="30"/>
        <v/>
      </c>
    </row>
    <row r="909" spans="3:4" x14ac:dyDescent="0.25">
      <c r="C909" t="str">
        <f t="shared" si="29"/>
        <v/>
      </c>
      <c r="D909" t="str">
        <f t="shared" si="30"/>
        <v/>
      </c>
    </row>
    <row r="910" spans="3:4" x14ac:dyDescent="0.25">
      <c r="C910" t="str">
        <f t="shared" si="29"/>
        <v/>
      </c>
      <c r="D910" t="str">
        <f t="shared" si="30"/>
        <v/>
      </c>
    </row>
    <row r="911" spans="3:4" x14ac:dyDescent="0.25">
      <c r="C911" t="str">
        <f t="shared" si="29"/>
        <v/>
      </c>
      <c r="D911" t="str">
        <f t="shared" si="30"/>
        <v/>
      </c>
    </row>
    <row r="912" spans="3:4" x14ac:dyDescent="0.25">
      <c r="C912" t="str">
        <f t="shared" si="29"/>
        <v/>
      </c>
      <c r="D912" t="str">
        <f t="shared" si="30"/>
        <v/>
      </c>
    </row>
    <row r="913" spans="3:4" x14ac:dyDescent="0.25">
      <c r="C913" t="str">
        <f t="shared" si="29"/>
        <v/>
      </c>
      <c r="D913" t="str">
        <f t="shared" si="30"/>
        <v/>
      </c>
    </row>
    <row r="914" spans="3:4" x14ac:dyDescent="0.25">
      <c r="C914" t="str">
        <f t="shared" si="29"/>
        <v/>
      </c>
      <c r="D914" t="str">
        <f t="shared" si="30"/>
        <v/>
      </c>
    </row>
    <row r="915" spans="3:4" x14ac:dyDescent="0.25">
      <c r="C915" t="str">
        <f t="shared" si="29"/>
        <v/>
      </c>
      <c r="D915" t="str">
        <f t="shared" si="30"/>
        <v/>
      </c>
    </row>
    <row r="916" spans="3:4" x14ac:dyDescent="0.25">
      <c r="C916" t="str">
        <f t="shared" si="29"/>
        <v/>
      </c>
      <c r="D916" t="str">
        <f t="shared" si="30"/>
        <v/>
      </c>
    </row>
    <row r="917" spans="3:4" x14ac:dyDescent="0.25">
      <c r="C917" t="str">
        <f t="shared" si="29"/>
        <v/>
      </c>
      <c r="D917" t="str">
        <f t="shared" si="30"/>
        <v/>
      </c>
    </row>
    <row r="918" spans="3:4" x14ac:dyDescent="0.25">
      <c r="C918" t="str">
        <f t="shared" si="29"/>
        <v/>
      </c>
      <c r="D918" t="str">
        <f t="shared" si="30"/>
        <v/>
      </c>
    </row>
    <row r="919" spans="3:4" x14ac:dyDescent="0.25">
      <c r="C919" t="str">
        <f t="shared" si="29"/>
        <v/>
      </c>
      <c r="D919" t="str">
        <f t="shared" si="30"/>
        <v/>
      </c>
    </row>
    <row r="920" spans="3:4" x14ac:dyDescent="0.25">
      <c r="C920" t="str">
        <f t="shared" si="29"/>
        <v/>
      </c>
      <c r="D920" t="str">
        <f t="shared" si="30"/>
        <v/>
      </c>
    </row>
    <row r="921" spans="3:4" x14ac:dyDescent="0.25">
      <c r="C921" t="str">
        <f t="shared" si="29"/>
        <v/>
      </c>
      <c r="D921" t="str">
        <f t="shared" si="30"/>
        <v/>
      </c>
    </row>
    <row r="922" spans="3:4" x14ac:dyDescent="0.25">
      <c r="C922" t="str">
        <f t="shared" si="29"/>
        <v/>
      </c>
      <c r="D922" t="str">
        <f t="shared" si="30"/>
        <v/>
      </c>
    </row>
    <row r="923" spans="3:4" x14ac:dyDescent="0.25">
      <c r="C923" t="str">
        <f t="shared" si="29"/>
        <v/>
      </c>
      <c r="D923" t="str">
        <f t="shared" si="30"/>
        <v/>
      </c>
    </row>
    <row r="924" spans="3:4" x14ac:dyDescent="0.25">
      <c r="C924" t="str">
        <f t="shared" si="29"/>
        <v/>
      </c>
      <c r="D924" t="str">
        <f t="shared" si="30"/>
        <v/>
      </c>
    </row>
    <row r="925" spans="3:4" x14ac:dyDescent="0.25">
      <c r="C925" t="str">
        <f t="shared" si="29"/>
        <v/>
      </c>
      <c r="D925" t="str">
        <f t="shared" si="30"/>
        <v/>
      </c>
    </row>
    <row r="926" spans="3:4" x14ac:dyDescent="0.25">
      <c r="C926" t="str">
        <f t="shared" si="29"/>
        <v/>
      </c>
      <c r="D926" t="str">
        <f t="shared" si="30"/>
        <v/>
      </c>
    </row>
    <row r="927" spans="3:4" x14ac:dyDescent="0.25">
      <c r="C927" t="str">
        <f t="shared" si="29"/>
        <v/>
      </c>
      <c r="D927" t="str">
        <f t="shared" si="30"/>
        <v/>
      </c>
    </row>
    <row r="928" spans="3:4" x14ac:dyDescent="0.25">
      <c r="C928" t="str">
        <f t="shared" si="29"/>
        <v/>
      </c>
      <c r="D928" t="str">
        <f t="shared" si="30"/>
        <v/>
      </c>
    </row>
    <row r="929" spans="3:4" x14ac:dyDescent="0.25">
      <c r="C929" t="str">
        <f t="shared" si="29"/>
        <v/>
      </c>
      <c r="D929" t="str">
        <f t="shared" si="30"/>
        <v/>
      </c>
    </row>
    <row r="930" spans="3:4" x14ac:dyDescent="0.25">
      <c r="C930" t="str">
        <f t="shared" si="29"/>
        <v/>
      </c>
      <c r="D930" t="str">
        <f t="shared" si="30"/>
        <v/>
      </c>
    </row>
    <row r="931" spans="3:4" x14ac:dyDescent="0.25">
      <c r="C931" t="str">
        <f t="shared" si="29"/>
        <v/>
      </c>
      <c r="D931" t="str">
        <f t="shared" si="30"/>
        <v/>
      </c>
    </row>
    <row r="932" spans="3:4" x14ac:dyDescent="0.25">
      <c r="C932" t="str">
        <f t="shared" si="29"/>
        <v/>
      </c>
      <c r="D932" t="str">
        <f t="shared" si="30"/>
        <v/>
      </c>
    </row>
    <row r="933" spans="3:4" x14ac:dyDescent="0.25">
      <c r="C933" t="str">
        <f t="shared" si="29"/>
        <v/>
      </c>
      <c r="D933" t="str">
        <f t="shared" si="30"/>
        <v/>
      </c>
    </row>
    <row r="934" spans="3:4" x14ac:dyDescent="0.25">
      <c r="C934" t="str">
        <f t="shared" si="29"/>
        <v/>
      </c>
      <c r="D934" t="str">
        <f t="shared" si="30"/>
        <v/>
      </c>
    </row>
    <row r="935" spans="3:4" x14ac:dyDescent="0.25">
      <c r="C935" t="str">
        <f t="shared" si="29"/>
        <v/>
      </c>
      <c r="D935" t="str">
        <f t="shared" si="30"/>
        <v/>
      </c>
    </row>
    <row r="936" spans="3:4" x14ac:dyDescent="0.25">
      <c r="C936" t="str">
        <f t="shared" si="29"/>
        <v/>
      </c>
      <c r="D936" t="str">
        <f t="shared" si="30"/>
        <v/>
      </c>
    </row>
    <row r="937" spans="3:4" x14ac:dyDescent="0.25">
      <c r="C937" t="str">
        <f t="shared" si="29"/>
        <v/>
      </c>
      <c r="D937" t="str">
        <f t="shared" si="30"/>
        <v/>
      </c>
    </row>
    <row r="938" spans="3:4" x14ac:dyDescent="0.25">
      <c r="C938" t="str">
        <f t="shared" si="29"/>
        <v/>
      </c>
      <c r="D938" t="str">
        <f t="shared" si="30"/>
        <v/>
      </c>
    </row>
    <row r="939" spans="3:4" x14ac:dyDescent="0.25">
      <c r="C939" t="str">
        <f t="shared" si="29"/>
        <v/>
      </c>
      <c r="D939" t="str">
        <f t="shared" si="30"/>
        <v/>
      </c>
    </row>
    <row r="940" spans="3:4" x14ac:dyDescent="0.25">
      <c r="C940" t="str">
        <f t="shared" si="29"/>
        <v/>
      </c>
      <c r="D940" t="str">
        <f t="shared" si="30"/>
        <v/>
      </c>
    </row>
    <row r="941" spans="3:4" x14ac:dyDescent="0.25">
      <c r="C941" t="str">
        <f t="shared" si="29"/>
        <v/>
      </c>
      <c r="D941" t="str">
        <f t="shared" si="30"/>
        <v/>
      </c>
    </row>
    <row r="942" spans="3:4" x14ac:dyDescent="0.25">
      <c r="C942" t="str">
        <f t="shared" si="29"/>
        <v/>
      </c>
      <c r="D942" t="str">
        <f t="shared" si="30"/>
        <v/>
      </c>
    </row>
    <row r="943" spans="3:4" x14ac:dyDescent="0.25">
      <c r="C943" t="str">
        <f t="shared" si="29"/>
        <v/>
      </c>
      <c r="D943" t="str">
        <f t="shared" si="30"/>
        <v/>
      </c>
    </row>
    <row r="944" spans="3:4" x14ac:dyDescent="0.25">
      <c r="C944" t="str">
        <f t="shared" si="29"/>
        <v/>
      </c>
      <c r="D944" t="str">
        <f t="shared" si="30"/>
        <v/>
      </c>
    </row>
    <row r="945" spans="3:4" x14ac:dyDescent="0.25">
      <c r="C945" t="str">
        <f t="shared" si="29"/>
        <v/>
      </c>
      <c r="D945" t="str">
        <f t="shared" si="30"/>
        <v/>
      </c>
    </row>
    <row r="946" spans="3:4" x14ac:dyDescent="0.25">
      <c r="C946" t="str">
        <f t="shared" si="29"/>
        <v/>
      </c>
      <c r="D946" t="str">
        <f t="shared" si="30"/>
        <v/>
      </c>
    </row>
    <row r="947" spans="3:4" x14ac:dyDescent="0.25">
      <c r="C947" t="str">
        <f t="shared" si="29"/>
        <v/>
      </c>
      <c r="D947" t="str">
        <f t="shared" si="30"/>
        <v/>
      </c>
    </row>
    <row r="948" spans="3:4" x14ac:dyDescent="0.25">
      <c r="C948" t="str">
        <f t="shared" si="29"/>
        <v/>
      </c>
      <c r="D948" t="str">
        <f t="shared" si="30"/>
        <v/>
      </c>
    </row>
    <row r="949" spans="3:4" x14ac:dyDescent="0.25">
      <c r="C949" t="str">
        <f t="shared" si="29"/>
        <v/>
      </c>
      <c r="D949" t="str">
        <f t="shared" si="30"/>
        <v/>
      </c>
    </row>
    <row r="950" spans="3:4" x14ac:dyDescent="0.25">
      <c r="C950" t="str">
        <f t="shared" si="29"/>
        <v/>
      </c>
      <c r="D950" t="str">
        <f t="shared" si="30"/>
        <v/>
      </c>
    </row>
    <row r="951" spans="3:4" x14ac:dyDescent="0.25">
      <c r="C951" t="str">
        <f t="shared" si="29"/>
        <v/>
      </c>
      <c r="D951" t="str">
        <f t="shared" si="30"/>
        <v/>
      </c>
    </row>
    <row r="952" spans="3:4" x14ac:dyDescent="0.25">
      <c r="C952" t="str">
        <f t="shared" si="29"/>
        <v/>
      </c>
      <c r="D952" t="str">
        <f t="shared" si="30"/>
        <v/>
      </c>
    </row>
    <row r="953" spans="3:4" x14ac:dyDescent="0.25">
      <c r="C953" t="str">
        <f t="shared" si="29"/>
        <v/>
      </c>
      <c r="D953" t="str">
        <f t="shared" si="30"/>
        <v/>
      </c>
    </row>
    <row r="954" spans="3:4" x14ac:dyDescent="0.25">
      <c r="C954" t="str">
        <f t="shared" si="29"/>
        <v/>
      </c>
      <c r="D954" t="str">
        <f t="shared" si="30"/>
        <v/>
      </c>
    </row>
    <row r="955" spans="3:4" x14ac:dyDescent="0.25">
      <c r="C955" t="str">
        <f t="shared" si="29"/>
        <v/>
      </c>
      <c r="D955" t="str">
        <f t="shared" si="30"/>
        <v/>
      </c>
    </row>
    <row r="956" spans="3:4" x14ac:dyDescent="0.25">
      <c r="C956" t="str">
        <f t="shared" si="29"/>
        <v/>
      </c>
      <c r="D956" t="str">
        <f t="shared" si="30"/>
        <v/>
      </c>
    </row>
    <row r="957" spans="3:4" x14ac:dyDescent="0.25">
      <c r="C957" t="str">
        <f t="shared" si="29"/>
        <v/>
      </c>
      <c r="D957" t="str">
        <f t="shared" si="30"/>
        <v/>
      </c>
    </row>
    <row r="958" spans="3:4" x14ac:dyDescent="0.25">
      <c r="C958" t="str">
        <f t="shared" si="29"/>
        <v/>
      </c>
      <c r="D958" t="str">
        <f t="shared" si="30"/>
        <v/>
      </c>
    </row>
    <row r="959" spans="3:4" x14ac:dyDescent="0.25">
      <c r="C959" t="str">
        <f t="shared" si="29"/>
        <v/>
      </c>
      <c r="D959" t="str">
        <f t="shared" si="30"/>
        <v/>
      </c>
    </row>
    <row r="960" spans="3:4" x14ac:dyDescent="0.25">
      <c r="C960" t="str">
        <f t="shared" si="29"/>
        <v/>
      </c>
      <c r="D960" t="str">
        <f t="shared" si="30"/>
        <v/>
      </c>
    </row>
    <row r="961" spans="3:4" x14ac:dyDescent="0.25">
      <c r="C961" t="str">
        <f t="shared" si="29"/>
        <v/>
      </c>
      <c r="D961" t="str">
        <f t="shared" si="30"/>
        <v/>
      </c>
    </row>
    <row r="962" spans="3:4" x14ac:dyDescent="0.25">
      <c r="C962" t="str">
        <f t="shared" ref="C962:C1025" si="31">UPPER(A962)</f>
        <v/>
      </c>
      <c r="D962" t="str">
        <f t="shared" ref="D962:D1025" si="32">UPPER(B962)</f>
        <v/>
      </c>
    </row>
    <row r="963" spans="3:4" x14ac:dyDescent="0.25">
      <c r="C963" t="str">
        <f t="shared" si="31"/>
        <v/>
      </c>
      <c r="D963" t="str">
        <f t="shared" si="32"/>
        <v/>
      </c>
    </row>
    <row r="964" spans="3:4" x14ac:dyDescent="0.25">
      <c r="C964" t="str">
        <f t="shared" si="31"/>
        <v/>
      </c>
      <c r="D964" t="str">
        <f t="shared" si="32"/>
        <v/>
      </c>
    </row>
    <row r="965" spans="3:4" x14ac:dyDescent="0.25">
      <c r="C965" t="str">
        <f t="shared" si="31"/>
        <v/>
      </c>
      <c r="D965" t="str">
        <f t="shared" si="32"/>
        <v/>
      </c>
    </row>
    <row r="966" spans="3:4" x14ac:dyDescent="0.25">
      <c r="C966" t="str">
        <f t="shared" si="31"/>
        <v/>
      </c>
      <c r="D966" t="str">
        <f t="shared" si="32"/>
        <v/>
      </c>
    </row>
    <row r="967" spans="3:4" x14ac:dyDescent="0.25">
      <c r="C967" t="str">
        <f t="shared" si="31"/>
        <v/>
      </c>
      <c r="D967" t="str">
        <f t="shared" si="32"/>
        <v/>
      </c>
    </row>
    <row r="968" spans="3:4" x14ac:dyDescent="0.25">
      <c r="C968" t="str">
        <f t="shared" si="31"/>
        <v/>
      </c>
      <c r="D968" t="str">
        <f t="shared" si="32"/>
        <v/>
      </c>
    </row>
    <row r="969" spans="3:4" x14ac:dyDescent="0.25">
      <c r="C969" t="str">
        <f t="shared" si="31"/>
        <v/>
      </c>
      <c r="D969" t="str">
        <f t="shared" si="32"/>
        <v/>
      </c>
    </row>
    <row r="970" spans="3:4" x14ac:dyDescent="0.25">
      <c r="C970" t="str">
        <f t="shared" si="31"/>
        <v/>
      </c>
      <c r="D970" t="str">
        <f t="shared" si="32"/>
        <v/>
      </c>
    </row>
    <row r="971" spans="3:4" x14ac:dyDescent="0.25">
      <c r="C971" t="str">
        <f t="shared" si="31"/>
        <v/>
      </c>
      <c r="D971" t="str">
        <f t="shared" si="32"/>
        <v/>
      </c>
    </row>
    <row r="972" spans="3:4" x14ac:dyDescent="0.25">
      <c r="C972" t="str">
        <f t="shared" si="31"/>
        <v/>
      </c>
      <c r="D972" t="str">
        <f t="shared" si="32"/>
        <v/>
      </c>
    </row>
    <row r="973" spans="3:4" x14ac:dyDescent="0.25">
      <c r="C973" t="str">
        <f t="shared" si="31"/>
        <v/>
      </c>
      <c r="D973" t="str">
        <f t="shared" si="32"/>
        <v/>
      </c>
    </row>
    <row r="974" spans="3:4" x14ac:dyDescent="0.25">
      <c r="C974" t="str">
        <f t="shared" si="31"/>
        <v/>
      </c>
      <c r="D974" t="str">
        <f t="shared" si="32"/>
        <v/>
      </c>
    </row>
    <row r="975" spans="3:4" x14ac:dyDescent="0.25">
      <c r="C975" t="str">
        <f t="shared" si="31"/>
        <v/>
      </c>
      <c r="D975" t="str">
        <f t="shared" si="32"/>
        <v/>
      </c>
    </row>
    <row r="976" spans="3:4" x14ac:dyDescent="0.25">
      <c r="C976" t="str">
        <f t="shared" si="31"/>
        <v/>
      </c>
      <c r="D976" t="str">
        <f t="shared" si="32"/>
        <v/>
      </c>
    </row>
    <row r="977" spans="3:4" x14ac:dyDescent="0.25">
      <c r="C977" t="str">
        <f t="shared" si="31"/>
        <v/>
      </c>
      <c r="D977" t="str">
        <f t="shared" si="32"/>
        <v/>
      </c>
    </row>
    <row r="978" spans="3:4" x14ac:dyDescent="0.25">
      <c r="C978" t="str">
        <f t="shared" si="31"/>
        <v/>
      </c>
      <c r="D978" t="str">
        <f t="shared" si="32"/>
        <v/>
      </c>
    </row>
    <row r="979" spans="3:4" x14ac:dyDescent="0.25">
      <c r="C979" t="str">
        <f t="shared" si="31"/>
        <v/>
      </c>
      <c r="D979" t="str">
        <f t="shared" si="32"/>
        <v/>
      </c>
    </row>
    <row r="980" spans="3:4" x14ac:dyDescent="0.25">
      <c r="C980" t="str">
        <f t="shared" si="31"/>
        <v/>
      </c>
      <c r="D980" t="str">
        <f t="shared" si="32"/>
        <v/>
      </c>
    </row>
    <row r="981" spans="3:4" x14ac:dyDescent="0.25">
      <c r="C981" t="str">
        <f t="shared" si="31"/>
        <v/>
      </c>
      <c r="D981" t="str">
        <f t="shared" si="32"/>
        <v/>
      </c>
    </row>
    <row r="982" spans="3:4" x14ac:dyDescent="0.25">
      <c r="C982" t="str">
        <f t="shared" si="31"/>
        <v/>
      </c>
      <c r="D982" t="str">
        <f t="shared" si="32"/>
        <v/>
      </c>
    </row>
    <row r="983" spans="3:4" x14ac:dyDescent="0.25">
      <c r="C983" t="str">
        <f t="shared" si="31"/>
        <v/>
      </c>
      <c r="D983" t="str">
        <f t="shared" si="32"/>
        <v/>
      </c>
    </row>
    <row r="984" spans="3:4" x14ac:dyDescent="0.25">
      <c r="C984" t="str">
        <f t="shared" si="31"/>
        <v/>
      </c>
      <c r="D984" t="str">
        <f t="shared" si="32"/>
        <v/>
      </c>
    </row>
    <row r="985" spans="3:4" x14ac:dyDescent="0.25">
      <c r="C985" t="str">
        <f t="shared" si="31"/>
        <v/>
      </c>
      <c r="D985" t="str">
        <f t="shared" si="32"/>
        <v/>
      </c>
    </row>
    <row r="986" spans="3:4" x14ac:dyDescent="0.25">
      <c r="C986" t="str">
        <f t="shared" si="31"/>
        <v/>
      </c>
      <c r="D986" t="str">
        <f t="shared" si="32"/>
        <v/>
      </c>
    </row>
    <row r="987" spans="3:4" x14ac:dyDescent="0.25">
      <c r="C987" t="str">
        <f t="shared" si="31"/>
        <v/>
      </c>
      <c r="D987" t="str">
        <f t="shared" si="32"/>
        <v/>
      </c>
    </row>
    <row r="988" spans="3:4" x14ac:dyDescent="0.25">
      <c r="C988" t="str">
        <f t="shared" si="31"/>
        <v/>
      </c>
      <c r="D988" t="str">
        <f t="shared" si="32"/>
        <v/>
      </c>
    </row>
    <row r="989" spans="3:4" x14ac:dyDescent="0.25">
      <c r="C989" t="str">
        <f t="shared" si="31"/>
        <v/>
      </c>
      <c r="D989" t="str">
        <f t="shared" si="32"/>
        <v/>
      </c>
    </row>
    <row r="990" spans="3:4" x14ac:dyDescent="0.25">
      <c r="C990" t="str">
        <f t="shared" si="31"/>
        <v/>
      </c>
      <c r="D990" t="str">
        <f t="shared" si="32"/>
        <v/>
      </c>
    </row>
    <row r="991" spans="3:4" x14ac:dyDescent="0.25">
      <c r="C991" t="str">
        <f t="shared" si="31"/>
        <v/>
      </c>
      <c r="D991" t="str">
        <f t="shared" si="32"/>
        <v/>
      </c>
    </row>
    <row r="992" spans="3:4" x14ac:dyDescent="0.25">
      <c r="C992" t="str">
        <f t="shared" si="31"/>
        <v/>
      </c>
      <c r="D992" t="str">
        <f t="shared" si="32"/>
        <v/>
      </c>
    </row>
    <row r="993" spans="3:4" x14ac:dyDescent="0.25">
      <c r="C993" t="str">
        <f t="shared" si="31"/>
        <v/>
      </c>
      <c r="D993" t="str">
        <f t="shared" si="32"/>
        <v/>
      </c>
    </row>
    <row r="994" spans="3:4" x14ac:dyDescent="0.25">
      <c r="C994" t="str">
        <f t="shared" si="31"/>
        <v/>
      </c>
      <c r="D994" t="str">
        <f t="shared" si="32"/>
        <v/>
      </c>
    </row>
    <row r="995" spans="3:4" x14ac:dyDescent="0.25">
      <c r="C995" t="str">
        <f t="shared" si="31"/>
        <v/>
      </c>
      <c r="D995" t="str">
        <f t="shared" si="32"/>
        <v/>
      </c>
    </row>
    <row r="996" spans="3:4" x14ac:dyDescent="0.25">
      <c r="C996" t="str">
        <f t="shared" si="31"/>
        <v/>
      </c>
      <c r="D996" t="str">
        <f t="shared" si="32"/>
        <v/>
      </c>
    </row>
    <row r="997" spans="3:4" x14ac:dyDescent="0.25">
      <c r="C997" t="str">
        <f t="shared" si="31"/>
        <v/>
      </c>
      <c r="D997" t="str">
        <f t="shared" si="32"/>
        <v/>
      </c>
    </row>
    <row r="998" spans="3:4" x14ac:dyDescent="0.25">
      <c r="C998" t="str">
        <f t="shared" si="31"/>
        <v/>
      </c>
      <c r="D998" t="str">
        <f t="shared" si="32"/>
        <v/>
      </c>
    </row>
    <row r="999" spans="3:4" x14ac:dyDescent="0.25">
      <c r="C999" t="str">
        <f t="shared" si="31"/>
        <v/>
      </c>
      <c r="D999" t="str">
        <f t="shared" si="32"/>
        <v/>
      </c>
    </row>
    <row r="1000" spans="3:4" x14ac:dyDescent="0.25">
      <c r="C1000" t="str">
        <f t="shared" si="31"/>
        <v/>
      </c>
      <c r="D1000" t="str">
        <f t="shared" si="32"/>
        <v/>
      </c>
    </row>
    <row r="1001" spans="3:4" x14ac:dyDescent="0.25">
      <c r="C1001" t="str">
        <f t="shared" si="31"/>
        <v/>
      </c>
      <c r="D1001" t="str">
        <f t="shared" si="32"/>
        <v/>
      </c>
    </row>
    <row r="1002" spans="3:4" x14ac:dyDescent="0.25">
      <c r="C1002" t="str">
        <f t="shared" si="31"/>
        <v/>
      </c>
      <c r="D1002" t="str">
        <f t="shared" si="32"/>
        <v/>
      </c>
    </row>
    <row r="1003" spans="3:4" x14ac:dyDescent="0.25">
      <c r="C1003" t="str">
        <f t="shared" si="31"/>
        <v/>
      </c>
      <c r="D1003" t="str">
        <f t="shared" si="32"/>
        <v/>
      </c>
    </row>
    <row r="1004" spans="3:4" x14ac:dyDescent="0.25">
      <c r="C1004" t="str">
        <f t="shared" si="31"/>
        <v/>
      </c>
      <c r="D1004" t="str">
        <f t="shared" si="32"/>
        <v/>
      </c>
    </row>
    <row r="1005" spans="3:4" x14ac:dyDescent="0.25">
      <c r="C1005" t="str">
        <f t="shared" si="31"/>
        <v/>
      </c>
      <c r="D1005" t="str">
        <f t="shared" si="32"/>
        <v/>
      </c>
    </row>
    <row r="1006" spans="3:4" x14ac:dyDescent="0.25">
      <c r="C1006" t="str">
        <f t="shared" si="31"/>
        <v/>
      </c>
      <c r="D1006" t="str">
        <f t="shared" si="32"/>
        <v/>
      </c>
    </row>
    <row r="1007" spans="3:4" x14ac:dyDescent="0.25">
      <c r="C1007" t="str">
        <f t="shared" si="31"/>
        <v/>
      </c>
      <c r="D1007" t="str">
        <f t="shared" si="32"/>
        <v/>
      </c>
    </row>
    <row r="1008" spans="3:4" x14ac:dyDescent="0.25">
      <c r="C1008" t="str">
        <f t="shared" si="31"/>
        <v/>
      </c>
      <c r="D1008" t="str">
        <f t="shared" si="32"/>
        <v/>
      </c>
    </row>
    <row r="1009" spans="3:4" x14ac:dyDescent="0.25">
      <c r="C1009" t="str">
        <f t="shared" si="31"/>
        <v/>
      </c>
      <c r="D1009" t="str">
        <f t="shared" si="32"/>
        <v/>
      </c>
    </row>
    <row r="1010" spans="3:4" x14ac:dyDescent="0.25">
      <c r="C1010" t="str">
        <f t="shared" si="31"/>
        <v/>
      </c>
      <c r="D1010" t="str">
        <f t="shared" si="32"/>
        <v/>
      </c>
    </row>
    <row r="1011" spans="3:4" x14ac:dyDescent="0.25">
      <c r="C1011" t="str">
        <f t="shared" si="31"/>
        <v/>
      </c>
      <c r="D1011" t="str">
        <f t="shared" si="32"/>
        <v/>
      </c>
    </row>
    <row r="1012" spans="3:4" x14ac:dyDescent="0.25">
      <c r="C1012" t="str">
        <f t="shared" si="31"/>
        <v/>
      </c>
      <c r="D1012" t="str">
        <f t="shared" si="32"/>
        <v/>
      </c>
    </row>
    <row r="1013" spans="3:4" x14ac:dyDescent="0.25">
      <c r="C1013" t="str">
        <f t="shared" si="31"/>
        <v/>
      </c>
      <c r="D1013" t="str">
        <f t="shared" si="32"/>
        <v/>
      </c>
    </row>
    <row r="1014" spans="3:4" x14ac:dyDescent="0.25">
      <c r="C1014" t="str">
        <f t="shared" si="31"/>
        <v/>
      </c>
      <c r="D1014" t="str">
        <f t="shared" si="32"/>
        <v/>
      </c>
    </row>
    <row r="1015" spans="3:4" x14ac:dyDescent="0.25">
      <c r="C1015" t="str">
        <f t="shared" si="31"/>
        <v/>
      </c>
      <c r="D1015" t="str">
        <f t="shared" si="32"/>
        <v/>
      </c>
    </row>
    <row r="1016" spans="3:4" x14ac:dyDescent="0.25">
      <c r="C1016" t="str">
        <f t="shared" si="31"/>
        <v/>
      </c>
      <c r="D1016" t="str">
        <f t="shared" si="32"/>
        <v/>
      </c>
    </row>
    <row r="1017" spans="3:4" x14ac:dyDescent="0.25">
      <c r="C1017" t="str">
        <f t="shared" si="31"/>
        <v/>
      </c>
      <c r="D1017" t="str">
        <f t="shared" si="32"/>
        <v/>
      </c>
    </row>
    <row r="1018" spans="3:4" x14ac:dyDescent="0.25">
      <c r="C1018" t="str">
        <f t="shared" si="31"/>
        <v/>
      </c>
      <c r="D1018" t="str">
        <f t="shared" si="32"/>
        <v/>
      </c>
    </row>
    <row r="1019" spans="3:4" x14ac:dyDescent="0.25">
      <c r="C1019" t="str">
        <f t="shared" si="31"/>
        <v/>
      </c>
      <c r="D1019" t="str">
        <f t="shared" si="32"/>
        <v/>
      </c>
    </row>
    <row r="1020" spans="3:4" x14ac:dyDescent="0.25">
      <c r="C1020" t="str">
        <f t="shared" si="31"/>
        <v/>
      </c>
      <c r="D1020" t="str">
        <f t="shared" si="32"/>
        <v/>
      </c>
    </row>
    <row r="1021" spans="3:4" x14ac:dyDescent="0.25">
      <c r="C1021" t="str">
        <f t="shared" si="31"/>
        <v/>
      </c>
      <c r="D1021" t="str">
        <f t="shared" si="32"/>
        <v/>
      </c>
    </row>
    <row r="1022" spans="3:4" x14ac:dyDescent="0.25">
      <c r="C1022" t="str">
        <f t="shared" si="31"/>
        <v/>
      </c>
      <c r="D1022" t="str">
        <f t="shared" si="32"/>
        <v/>
      </c>
    </row>
    <row r="1023" spans="3:4" x14ac:dyDescent="0.25">
      <c r="C1023" t="str">
        <f t="shared" si="31"/>
        <v/>
      </c>
      <c r="D1023" t="str">
        <f t="shared" si="32"/>
        <v/>
      </c>
    </row>
    <row r="1024" spans="3:4" x14ac:dyDescent="0.25">
      <c r="C1024" t="str">
        <f t="shared" si="31"/>
        <v/>
      </c>
      <c r="D1024" t="str">
        <f t="shared" si="32"/>
        <v/>
      </c>
    </row>
    <row r="1025" spans="3:4" x14ac:dyDescent="0.25">
      <c r="C1025" t="str">
        <f t="shared" si="31"/>
        <v/>
      </c>
      <c r="D1025" t="str">
        <f t="shared" si="32"/>
        <v/>
      </c>
    </row>
    <row r="1026" spans="3:4" x14ac:dyDescent="0.25">
      <c r="C1026" t="str">
        <f t="shared" ref="C1026:C1089" si="33">UPPER(A1026)</f>
        <v/>
      </c>
      <c r="D1026" t="str">
        <f t="shared" ref="D1026:D1089" si="34">UPPER(B1026)</f>
        <v/>
      </c>
    </row>
    <row r="1027" spans="3:4" x14ac:dyDescent="0.25">
      <c r="C1027" t="str">
        <f t="shared" si="33"/>
        <v/>
      </c>
      <c r="D1027" t="str">
        <f t="shared" si="34"/>
        <v/>
      </c>
    </row>
    <row r="1028" spans="3:4" x14ac:dyDescent="0.25">
      <c r="C1028" t="str">
        <f t="shared" si="33"/>
        <v/>
      </c>
      <c r="D1028" t="str">
        <f t="shared" si="34"/>
        <v/>
      </c>
    </row>
    <row r="1029" spans="3:4" x14ac:dyDescent="0.25">
      <c r="C1029" t="str">
        <f t="shared" si="33"/>
        <v/>
      </c>
      <c r="D1029" t="str">
        <f t="shared" si="34"/>
        <v/>
      </c>
    </row>
    <row r="1030" spans="3:4" x14ac:dyDescent="0.25">
      <c r="C1030" t="str">
        <f t="shared" si="33"/>
        <v/>
      </c>
      <c r="D1030" t="str">
        <f t="shared" si="34"/>
        <v/>
      </c>
    </row>
    <row r="1031" spans="3:4" x14ac:dyDescent="0.25">
      <c r="C1031" t="str">
        <f t="shared" si="33"/>
        <v/>
      </c>
      <c r="D1031" t="str">
        <f t="shared" si="34"/>
        <v/>
      </c>
    </row>
    <row r="1032" spans="3:4" x14ac:dyDescent="0.25">
      <c r="C1032" t="str">
        <f t="shared" si="33"/>
        <v/>
      </c>
      <c r="D1032" t="str">
        <f t="shared" si="34"/>
        <v/>
      </c>
    </row>
    <row r="1033" spans="3:4" x14ac:dyDescent="0.25">
      <c r="C1033" t="str">
        <f t="shared" si="33"/>
        <v/>
      </c>
      <c r="D1033" t="str">
        <f t="shared" si="34"/>
        <v/>
      </c>
    </row>
    <row r="1034" spans="3:4" x14ac:dyDescent="0.25">
      <c r="C1034" t="str">
        <f t="shared" si="33"/>
        <v/>
      </c>
      <c r="D1034" t="str">
        <f t="shared" si="34"/>
        <v/>
      </c>
    </row>
    <row r="1035" spans="3:4" x14ac:dyDescent="0.25">
      <c r="C1035" t="str">
        <f t="shared" si="33"/>
        <v/>
      </c>
      <c r="D1035" t="str">
        <f t="shared" si="34"/>
        <v/>
      </c>
    </row>
    <row r="1036" spans="3:4" x14ac:dyDescent="0.25">
      <c r="C1036" t="str">
        <f t="shared" si="33"/>
        <v/>
      </c>
      <c r="D1036" t="str">
        <f t="shared" si="34"/>
        <v/>
      </c>
    </row>
    <row r="1037" spans="3:4" x14ac:dyDescent="0.25">
      <c r="C1037" t="str">
        <f t="shared" si="33"/>
        <v/>
      </c>
      <c r="D1037" t="str">
        <f t="shared" si="34"/>
        <v/>
      </c>
    </row>
    <row r="1038" spans="3:4" x14ac:dyDescent="0.25">
      <c r="C1038" t="str">
        <f t="shared" si="33"/>
        <v/>
      </c>
      <c r="D1038" t="str">
        <f t="shared" si="34"/>
        <v/>
      </c>
    </row>
    <row r="1039" spans="3:4" x14ac:dyDescent="0.25">
      <c r="C1039" t="str">
        <f t="shared" si="33"/>
        <v/>
      </c>
      <c r="D1039" t="str">
        <f t="shared" si="34"/>
        <v/>
      </c>
    </row>
    <row r="1040" spans="3:4" x14ac:dyDescent="0.25">
      <c r="C1040" t="str">
        <f t="shared" si="33"/>
        <v/>
      </c>
      <c r="D1040" t="str">
        <f t="shared" si="34"/>
        <v/>
      </c>
    </row>
    <row r="1041" spans="3:4" x14ac:dyDescent="0.25">
      <c r="C1041" t="str">
        <f t="shared" si="33"/>
        <v/>
      </c>
      <c r="D1041" t="str">
        <f t="shared" si="34"/>
        <v/>
      </c>
    </row>
    <row r="1042" spans="3:4" x14ac:dyDescent="0.25">
      <c r="C1042" t="str">
        <f t="shared" si="33"/>
        <v/>
      </c>
      <c r="D1042" t="str">
        <f t="shared" si="34"/>
        <v/>
      </c>
    </row>
    <row r="1043" spans="3:4" x14ac:dyDescent="0.25">
      <c r="C1043" t="str">
        <f t="shared" si="33"/>
        <v/>
      </c>
      <c r="D1043" t="str">
        <f t="shared" si="34"/>
        <v/>
      </c>
    </row>
    <row r="1044" spans="3:4" x14ac:dyDescent="0.25">
      <c r="C1044" t="str">
        <f t="shared" si="33"/>
        <v/>
      </c>
      <c r="D1044" t="str">
        <f t="shared" si="34"/>
        <v/>
      </c>
    </row>
    <row r="1045" spans="3:4" x14ac:dyDescent="0.25">
      <c r="C1045" t="str">
        <f t="shared" si="33"/>
        <v/>
      </c>
      <c r="D1045" t="str">
        <f t="shared" si="34"/>
        <v/>
      </c>
    </row>
    <row r="1046" spans="3:4" x14ac:dyDescent="0.25">
      <c r="C1046" t="str">
        <f t="shared" si="33"/>
        <v/>
      </c>
      <c r="D1046" t="str">
        <f t="shared" si="34"/>
        <v/>
      </c>
    </row>
    <row r="1047" spans="3:4" x14ac:dyDescent="0.25">
      <c r="C1047" t="str">
        <f t="shared" si="33"/>
        <v/>
      </c>
      <c r="D1047" t="str">
        <f t="shared" si="34"/>
        <v/>
      </c>
    </row>
    <row r="1048" spans="3:4" x14ac:dyDescent="0.25">
      <c r="C1048" t="str">
        <f t="shared" si="33"/>
        <v/>
      </c>
      <c r="D1048" t="str">
        <f t="shared" si="34"/>
        <v/>
      </c>
    </row>
    <row r="1049" spans="3:4" x14ac:dyDescent="0.25">
      <c r="C1049" t="str">
        <f t="shared" si="33"/>
        <v/>
      </c>
      <c r="D1049" t="str">
        <f t="shared" si="34"/>
        <v/>
      </c>
    </row>
    <row r="1050" spans="3:4" x14ac:dyDescent="0.25">
      <c r="C1050" t="str">
        <f t="shared" si="33"/>
        <v/>
      </c>
      <c r="D1050" t="str">
        <f t="shared" si="34"/>
        <v/>
      </c>
    </row>
    <row r="1051" spans="3:4" x14ac:dyDescent="0.25">
      <c r="C1051" t="str">
        <f t="shared" si="33"/>
        <v/>
      </c>
      <c r="D1051" t="str">
        <f t="shared" si="34"/>
        <v/>
      </c>
    </row>
    <row r="1052" spans="3:4" x14ac:dyDescent="0.25">
      <c r="C1052" t="str">
        <f t="shared" si="33"/>
        <v/>
      </c>
      <c r="D1052" t="str">
        <f t="shared" si="34"/>
        <v/>
      </c>
    </row>
    <row r="1053" spans="3:4" x14ac:dyDescent="0.25">
      <c r="C1053" t="str">
        <f t="shared" si="33"/>
        <v/>
      </c>
      <c r="D1053" t="str">
        <f t="shared" si="34"/>
        <v/>
      </c>
    </row>
    <row r="1054" spans="3:4" x14ac:dyDescent="0.25">
      <c r="C1054" t="str">
        <f t="shared" si="33"/>
        <v/>
      </c>
      <c r="D1054" t="str">
        <f t="shared" si="34"/>
        <v/>
      </c>
    </row>
    <row r="1055" spans="3:4" x14ac:dyDescent="0.25">
      <c r="C1055" t="str">
        <f t="shared" si="33"/>
        <v/>
      </c>
      <c r="D1055" t="str">
        <f t="shared" si="34"/>
        <v/>
      </c>
    </row>
    <row r="1056" spans="3:4" x14ac:dyDescent="0.25">
      <c r="C1056" t="str">
        <f t="shared" si="33"/>
        <v/>
      </c>
      <c r="D1056" t="str">
        <f t="shared" si="34"/>
        <v/>
      </c>
    </row>
    <row r="1057" spans="3:4" x14ac:dyDescent="0.25">
      <c r="C1057" t="str">
        <f t="shared" si="33"/>
        <v/>
      </c>
      <c r="D1057" t="str">
        <f t="shared" si="34"/>
        <v/>
      </c>
    </row>
    <row r="1058" spans="3:4" x14ac:dyDescent="0.25">
      <c r="C1058" t="str">
        <f t="shared" si="33"/>
        <v/>
      </c>
      <c r="D1058" t="str">
        <f t="shared" si="34"/>
        <v/>
      </c>
    </row>
    <row r="1059" spans="3:4" x14ac:dyDescent="0.25">
      <c r="C1059" t="str">
        <f t="shared" si="33"/>
        <v/>
      </c>
      <c r="D1059" t="str">
        <f t="shared" si="34"/>
        <v/>
      </c>
    </row>
    <row r="1060" spans="3:4" x14ac:dyDescent="0.25">
      <c r="C1060" t="str">
        <f t="shared" si="33"/>
        <v/>
      </c>
      <c r="D1060" t="str">
        <f t="shared" si="34"/>
        <v/>
      </c>
    </row>
    <row r="1061" spans="3:4" x14ac:dyDescent="0.25">
      <c r="C1061" t="str">
        <f t="shared" si="33"/>
        <v/>
      </c>
      <c r="D1061" t="str">
        <f t="shared" si="34"/>
        <v/>
      </c>
    </row>
    <row r="1062" spans="3:4" x14ac:dyDescent="0.25">
      <c r="C1062" t="str">
        <f t="shared" si="33"/>
        <v/>
      </c>
      <c r="D1062" t="str">
        <f t="shared" si="34"/>
        <v/>
      </c>
    </row>
    <row r="1063" spans="3:4" x14ac:dyDescent="0.25">
      <c r="C1063" t="str">
        <f t="shared" si="33"/>
        <v/>
      </c>
      <c r="D1063" t="str">
        <f t="shared" si="34"/>
        <v/>
      </c>
    </row>
    <row r="1064" spans="3:4" x14ac:dyDescent="0.25">
      <c r="C1064" t="str">
        <f t="shared" si="33"/>
        <v/>
      </c>
      <c r="D1064" t="str">
        <f t="shared" si="34"/>
        <v/>
      </c>
    </row>
    <row r="1065" spans="3:4" x14ac:dyDescent="0.25">
      <c r="C1065" t="str">
        <f t="shared" si="33"/>
        <v/>
      </c>
      <c r="D1065" t="str">
        <f t="shared" si="34"/>
        <v/>
      </c>
    </row>
    <row r="1066" spans="3:4" x14ac:dyDescent="0.25">
      <c r="C1066" t="str">
        <f t="shared" si="33"/>
        <v/>
      </c>
      <c r="D1066" t="str">
        <f t="shared" si="34"/>
        <v/>
      </c>
    </row>
    <row r="1067" spans="3:4" x14ac:dyDescent="0.25">
      <c r="C1067" t="str">
        <f t="shared" si="33"/>
        <v/>
      </c>
      <c r="D1067" t="str">
        <f t="shared" si="34"/>
        <v/>
      </c>
    </row>
    <row r="1068" spans="3:4" x14ac:dyDescent="0.25">
      <c r="C1068" t="str">
        <f t="shared" si="33"/>
        <v/>
      </c>
      <c r="D1068" t="str">
        <f t="shared" si="34"/>
        <v/>
      </c>
    </row>
    <row r="1069" spans="3:4" x14ac:dyDescent="0.25">
      <c r="C1069" t="str">
        <f t="shared" si="33"/>
        <v/>
      </c>
      <c r="D1069" t="str">
        <f t="shared" si="34"/>
        <v/>
      </c>
    </row>
    <row r="1070" spans="3:4" x14ac:dyDescent="0.25">
      <c r="C1070" t="str">
        <f t="shared" si="33"/>
        <v/>
      </c>
      <c r="D1070" t="str">
        <f t="shared" si="34"/>
        <v/>
      </c>
    </row>
    <row r="1071" spans="3:4" x14ac:dyDescent="0.25">
      <c r="C1071" t="str">
        <f t="shared" si="33"/>
        <v/>
      </c>
      <c r="D1071" t="str">
        <f t="shared" si="34"/>
        <v/>
      </c>
    </row>
    <row r="1072" spans="3:4" x14ac:dyDescent="0.25">
      <c r="C1072" t="str">
        <f t="shared" si="33"/>
        <v/>
      </c>
      <c r="D1072" t="str">
        <f t="shared" si="34"/>
        <v/>
      </c>
    </row>
    <row r="1073" spans="3:4" x14ac:dyDescent="0.25">
      <c r="C1073" t="str">
        <f t="shared" si="33"/>
        <v/>
      </c>
      <c r="D1073" t="str">
        <f t="shared" si="34"/>
        <v/>
      </c>
    </row>
    <row r="1074" spans="3:4" x14ac:dyDescent="0.25">
      <c r="C1074" t="str">
        <f t="shared" si="33"/>
        <v/>
      </c>
      <c r="D1074" t="str">
        <f t="shared" si="34"/>
        <v/>
      </c>
    </row>
    <row r="1075" spans="3:4" x14ac:dyDescent="0.25">
      <c r="C1075" t="str">
        <f t="shared" si="33"/>
        <v/>
      </c>
      <c r="D1075" t="str">
        <f t="shared" si="34"/>
        <v/>
      </c>
    </row>
    <row r="1076" spans="3:4" x14ac:dyDescent="0.25">
      <c r="C1076" t="str">
        <f t="shared" si="33"/>
        <v/>
      </c>
      <c r="D1076" t="str">
        <f t="shared" si="34"/>
        <v/>
      </c>
    </row>
    <row r="1077" spans="3:4" x14ac:dyDescent="0.25">
      <c r="C1077" t="str">
        <f t="shared" si="33"/>
        <v/>
      </c>
      <c r="D1077" t="str">
        <f t="shared" si="34"/>
        <v/>
      </c>
    </row>
    <row r="1078" spans="3:4" x14ac:dyDescent="0.25">
      <c r="C1078" t="str">
        <f t="shared" si="33"/>
        <v/>
      </c>
      <c r="D1078" t="str">
        <f t="shared" si="34"/>
        <v/>
      </c>
    </row>
    <row r="1079" spans="3:4" x14ac:dyDescent="0.25">
      <c r="C1079" t="str">
        <f t="shared" si="33"/>
        <v/>
      </c>
      <c r="D1079" t="str">
        <f t="shared" si="34"/>
        <v/>
      </c>
    </row>
    <row r="1080" spans="3:4" x14ac:dyDescent="0.25">
      <c r="C1080" t="str">
        <f t="shared" si="33"/>
        <v/>
      </c>
      <c r="D1080" t="str">
        <f t="shared" si="34"/>
        <v/>
      </c>
    </row>
    <row r="1081" spans="3:4" x14ac:dyDescent="0.25">
      <c r="C1081" t="str">
        <f t="shared" si="33"/>
        <v/>
      </c>
      <c r="D1081" t="str">
        <f t="shared" si="34"/>
        <v/>
      </c>
    </row>
    <row r="1082" spans="3:4" x14ac:dyDescent="0.25">
      <c r="C1082" t="str">
        <f t="shared" si="33"/>
        <v/>
      </c>
      <c r="D1082" t="str">
        <f t="shared" si="34"/>
        <v/>
      </c>
    </row>
    <row r="1083" spans="3:4" x14ac:dyDescent="0.25">
      <c r="C1083" t="str">
        <f t="shared" si="33"/>
        <v/>
      </c>
      <c r="D1083" t="str">
        <f t="shared" si="34"/>
        <v/>
      </c>
    </row>
    <row r="1084" spans="3:4" x14ac:dyDescent="0.25">
      <c r="C1084" t="str">
        <f t="shared" si="33"/>
        <v/>
      </c>
      <c r="D1084" t="str">
        <f t="shared" si="34"/>
        <v/>
      </c>
    </row>
    <row r="1085" spans="3:4" x14ac:dyDescent="0.25">
      <c r="C1085" t="str">
        <f t="shared" si="33"/>
        <v/>
      </c>
      <c r="D1085" t="str">
        <f t="shared" si="34"/>
        <v/>
      </c>
    </row>
    <row r="1086" spans="3:4" x14ac:dyDescent="0.25">
      <c r="C1086" t="str">
        <f t="shared" si="33"/>
        <v/>
      </c>
      <c r="D1086" t="str">
        <f t="shared" si="34"/>
        <v/>
      </c>
    </row>
    <row r="1087" spans="3:4" x14ac:dyDescent="0.25">
      <c r="C1087" t="str">
        <f t="shared" si="33"/>
        <v/>
      </c>
      <c r="D1087" t="str">
        <f t="shared" si="34"/>
        <v/>
      </c>
    </row>
    <row r="1088" spans="3:4" x14ac:dyDescent="0.25">
      <c r="C1088" t="str">
        <f t="shared" si="33"/>
        <v/>
      </c>
      <c r="D1088" t="str">
        <f t="shared" si="34"/>
        <v/>
      </c>
    </row>
    <row r="1089" spans="3:4" x14ac:dyDescent="0.25">
      <c r="C1089" t="str">
        <f t="shared" si="33"/>
        <v/>
      </c>
      <c r="D1089" t="str">
        <f t="shared" si="34"/>
        <v/>
      </c>
    </row>
    <row r="1090" spans="3:4" x14ac:dyDescent="0.25">
      <c r="C1090" t="str">
        <f t="shared" ref="C1090:C1153" si="35">UPPER(A1090)</f>
        <v/>
      </c>
      <c r="D1090" t="str">
        <f t="shared" ref="D1090:D1153" si="36">UPPER(B1090)</f>
        <v/>
      </c>
    </row>
    <row r="1091" spans="3:4" x14ac:dyDescent="0.25">
      <c r="C1091" t="str">
        <f t="shared" si="35"/>
        <v/>
      </c>
      <c r="D1091" t="str">
        <f t="shared" si="36"/>
        <v/>
      </c>
    </row>
    <row r="1092" spans="3:4" x14ac:dyDescent="0.25">
      <c r="C1092" t="str">
        <f t="shared" si="35"/>
        <v/>
      </c>
      <c r="D1092" t="str">
        <f t="shared" si="36"/>
        <v/>
      </c>
    </row>
    <row r="1093" spans="3:4" x14ac:dyDescent="0.25">
      <c r="C1093" t="str">
        <f t="shared" si="35"/>
        <v/>
      </c>
      <c r="D1093" t="str">
        <f t="shared" si="36"/>
        <v/>
      </c>
    </row>
    <row r="1094" spans="3:4" x14ac:dyDescent="0.25">
      <c r="C1094" t="str">
        <f t="shared" si="35"/>
        <v/>
      </c>
      <c r="D1094" t="str">
        <f t="shared" si="36"/>
        <v/>
      </c>
    </row>
    <row r="1095" spans="3:4" x14ac:dyDescent="0.25">
      <c r="C1095" t="str">
        <f t="shared" si="35"/>
        <v/>
      </c>
      <c r="D1095" t="str">
        <f t="shared" si="36"/>
        <v/>
      </c>
    </row>
    <row r="1096" spans="3:4" x14ac:dyDescent="0.25">
      <c r="C1096" t="str">
        <f t="shared" si="35"/>
        <v/>
      </c>
      <c r="D1096" t="str">
        <f t="shared" si="36"/>
        <v/>
      </c>
    </row>
    <row r="1097" spans="3:4" x14ac:dyDescent="0.25">
      <c r="C1097" t="str">
        <f t="shared" si="35"/>
        <v/>
      </c>
      <c r="D1097" t="str">
        <f t="shared" si="36"/>
        <v/>
      </c>
    </row>
    <row r="1098" spans="3:4" x14ac:dyDescent="0.25">
      <c r="C1098" t="str">
        <f t="shared" si="35"/>
        <v/>
      </c>
      <c r="D1098" t="str">
        <f t="shared" si="36"/>
        <v/>
      </c>
    </row>
    <row r="1099" spans="3:4" x14ac:dyDescent="0.25">
      <c r="C1099" t="str">
        <f t="shared" si="35"/>
        <v/>
      </c>
      <c r="D1099" t="str">
        <f t="shared" si="36"/>
        <v/>
      </c>
    </row>
    <row r="1100" spans="3:4" x14ac:dyDescent="0.25">
      <c r="C1100" t="str">
        <f t="shared" si="35"/>
        <v/>
      </c>
      <c r="D1100" t="str">
        <f t="shared" si="36"/>
        <v/>
      </c>
    </row>
    <row r="1101" spans="3:4" x14ac:dyDescent="0.25">
      <c r="C1101" t="str">
        <f t="shared" si="35"/>
        <v/>
      </c>
      <c r="D1101" t="str">
        <f t="shared" si="36"/>
        <v/>
      </c>
    </row>
    <row r="1102" spans="3:4" x14ac:dyDescent="0.25">
      <c r="C1102" t="str">
        <f t="shared" si="35"/>
        <v/>
      </c>
      <c r="D1102" t="str">
        <f t="shared" si="36"/>
        <v/>
      </c>
    </row>
    <row r="1103" spans="3:4" x14ac:dyDescent="0.25">
      <c r="C1103" t="str">
        <f t="shared" si="35"/>
        <v/>
      </c>
      <c r="D1103" t="str">
        <f t="shared" si="36"/>
        <v/>
      </c>
    </row>
    <row r="1104" spans="3:4" x14ac:dyDescent="0.25">
      <c r="C1104" t="str">
        <f t="shared" si="35"/>
        <v/>
      </c>
      <c r="D1104" t="str">
        <f t="shared" si="36"/>
        <v/>
      </c>
    </row>
    <row r="1105" spans="3:4" x14ac:dyDescent="0.25">
      <c r="C1105" t="str">
        <f t="shared" si="35"/>
        <v/>
      </c>
      <c r="D1105" t="str">
        <f t="shared" si="36"/>
        <v/>
      </c>
    </row>
    <row r="1106" spans="3:4" x14ac:dyDescent="0.25">
      <c r="C1106" t="str">
        <f t="shared" si="35"/>
        <v/>
      </c>
      <c r="D1106" t="str">
        <f t="shared" si="36"/>
        <v/>
      </c>
    </row>
    <row r="1107" spans="3:4" x14ac:dyDescent="0.25">
      <c r="C1107" t="str">
        <f t="shared" si="35"/>
        <v/>
      </c>
      <c r="D1107" t="str">
        <f t="shared" si="36"/>
        <v/>
      </c>
    </row>
    <row r="1108" spans="3:4" x14ac:dyDescent="0.25">
      <c r="C1108" t="str">
        <f t="shared" si="35"/>
        <v/>
      </c>
      <c r="D1108" t="str">
        <f t="shared" si="36"/>
        <v/>
      </c>
    </row>
    <row r="1109" spans="3:4" x14ac:dyDescent="0.25">
      <c r="C1109" t="str">
        <f t="shared" si="35"/>
        <v/>
      </c>
      <c r="D1109" t="str">
        <f t="shared" si="36"/>
        <v/>
      </c>
    </row>
    <row r="1110" spans="3:4" x14ac:dyDescent="0.25">
      <c r="C1110" t="str">
        <f t="shared" si="35"/>
        <v/>
      </c>
      <c r="D1110" t="str">
        <f t="shared" si="36"/>
        <v/>
      </c>
    </row>
    <row r="1111" spans="3:4" x14ac:dyDescent="0.25">
      <c r="C1111" t="str">
        <f t="shared" si="35"/>
        <v/>
      </c>
      <c r="D1111" t="str">
        <f t="shared" si="36"/>
        <v/>
      </c>
    </row>
    <row r="1112" spans="3:4" x14ac:dyDescent="0.25">
      <c r="C1112" t="str">
        <f t="shared" si="35"/>
        <v/>
      </c>
      <c r="D1112" t="str">
        <f t="shared" si="36"/>
        <v/>
      </c>
    </row>
    <row r="1113" spans="3:4" x14ac:dyDescent="0.25">
      <c r="C1113" t="str">
        <f t="shared" si="35"/>
        <v/>
      </c>
      <c r="D1113" t="str">
        <f t="shared" si="36"/>
        <v/>
      </c>
    </row>
    <row r="1114" spans="3:4" x14ac:dyDescent="0.25">
      <c r="C1114" t="str">
        <f t="shared" si="35"/>
        <v/>
      </c>
      <c r="D1114" t="str">
        <f t="shared" si="36"/>
        <v/>
      </c>
    </row>
    <row r="1115" spans="3:4" x14ac:dyDescent="0.25">
      <c r="C1115" t="str">
        <f t="shared" si="35"/>
        <v/>
      </c>
      <c r="D1115" t="str">
        <f t="shared" si="36"/>
        <v/>
      </c>
    </row>
    <row r="1116" spans="3:4" x14ac:dyDescent="0.25">
      <c r="C1116" t="str">
        <f t="shared" si="35"/>
        <v/>
      </c>
      <c r="D1116" t="str">
        <f t="shared" si="36"/>
        <v/>
      </c>
    </row>
    <row r="1117" spans="3:4" x14ac:dyDescent="0.25">
      <c r="C1117" t="str">
        <f t="shared" si="35"/>
        <v/>
      </c>
      <c r="D1117" t="str">
        <f t="shared" si="36"/>
        <v/>
      </c>
    </row>
    <row r="1118" spans="3:4" x14ac:dyDescent="0.25">
      <c r="C1118" t="str">
        <f t="shared" si="35"/>
        <v/>
      </c>
      <c r="D1118" t="str">
        <f t="shared" si="36"/>
        <v/>
      </c>
    </row>
    <row r="1119" spans="3:4" x14ac:dyDescent="0.25">
      <c r="C1119" t="str">
        <f t="shared" si="35"/>
        <v/>
      </c>
      <c r="D1119" t="str">
        <f t="shared" si="36"/>
        <v/>
      </c>
    </row>
    <row r="1120" spans="3:4" x14ac:dyDescent="0.25">
      <c r="C1120" t="str">
        <f t="shared" si="35"/>
        <v/>
      </c>
      <c r="D1120" t="str">
        <f t="shared" si="36"/>
        <v/>
      </c>
    </row>
    <row r="1121" spans="3:4" x14ac:dyDescent="0.25">
      <c r="C1121" t="str">
        <f t="shared" si="35"/>
        <v/>
      </c>
      <c r="D1121" t="str">
        <f t="shared" si="36"/>
        <v/>
      </c>
    </row>
    <row r="1122" spans="3:4" x14ac:dyDescent="0.25">
      <c r="C1122" t="str">
        <f t="shared" si="35"/>
        <v/>
      </c>
      <c r="D1122" t="str">
        <f t="shared" si="36"/>
        <v/>
      </c>
    </row>
    <row r="1123" spans="3:4" x14ac:dyDescent="0.25">
      <c r="C1123" t="str">
        <f t="shared" si="35"/>
        <v/>
      </c>
      <c r="D1123" t="str">
        <f t="shared" si="36"/>
        <v/>
      </c>
    </row>
    <row r="1124" spans="3:4" x14ac:dyDescent="0.25">
      <c r="C1124" t="str">
        <f t="shared" si="35"/>
        <v/>
      </c>
      <c r="D1124" t="str">
        <f t="shared" si="36"/>
        <v/>
      </c>
    </row>
    <row r="1125" spans="3:4" x14ac:dyDescent="0.25">
      <c r="C1125" t="str">
        <f t="shared" si="35"/>
        <v/>
      </c>
      <c r="D1125" t="str">
        <f t="shared" si="36"/>
        <v/>
      </c>
    </row>
    <row r="1126" spans="3:4" x14ac:dyDescent="0.25">
      <c r="C1126" t="str">
        <f t="shared" si="35"/>
        <v/>
      </c>
      <c r="D1126" t="str">
        <f t="shared" si="36"/>
        <v/>
      </c>
    </row>
    <row r="1127" spans="3:4" x14ac:dyDescent="0.25">
      <c r="C1127" t="str">
        <f t="shared" si="35"/>
        <v/>
      </c>
      <c r="D1127" t="str">
        <f t="shared" si="36"/>
        <v/>
      </c>
    </row>
    <row r="1128" spans="3:4" x14ac:dyDescent="0.25">
      <c r="C1128" t="str">
        <f t="shared" si="35"/>
        <v/>
      </c>
      <c r="D1128" t="str">
        <f t="shared" si="36"/>
        <v/>
      </c>
    </row>
    <row r="1129" spans="3:4" x14ac:dyDescent="0.25">
      <c r="C1129" t="str">
        <f t="shared" si="35"/>
        <v/>
      </c>
      <c r="D1129" t="str">
        <f t="shared" si="36"/>
        <v/>
      </c>
    </row>
    <row r="1130" spans="3:4" x14ac:dyDescent="0.25">
      <c r="C1130" t="str">
        <f t="shared" si="35"/>
        <v/>
      </c>
      <c r="D1130" t="str">
        <f t="shared" si="36"/>
        <v/>
      </c>
    </row>
    <row r="1131" spans="3:4" x14ac:dyDescent="0.25">
      <c r="C1131" t="str">
        <f t="shared" si="35"/>
        <v/>
      </c>
      <c r="D1131" t="str">
        <f t="shared" si="36"/>
        <v/>
      </c>
    </row>
    <row r="1132" spans="3:4" x14ac:dyDescent="0.25">
      <c r="C1132" t="str">
        <f t="shared" si="35"/>
        <v/>
      </c>
      <c r="D1132" t="str">
        <f t="shared" si="36"/>
        <v/>
      </c>
    </row>
    <row r="1133" spans="3:4" x14ac:dyDescent="0.25">
      <c r="C1133" t="str">
        <f t="shared" si="35"/>
        <v/>
      </c>
      <c r="D1133" t="str">
        <f t="shared" si="36"/>
        <v/>
      </c>
    </row>
    <row r="1134" spans="3:4" x14ac:dyDescent="0.25">
      <c r="C1134" t="str">
        <f t="shared" si="35"/>
        <v/>
      </c>
      <c r="D1134" t="str">
        <f t="shared" si="36"/>
        <v/>
      </c>
    </row>
    <row r="1135" spans="3:4" x14ac:dyDescent="0.25">
      <c r="C1135" t="str">
        <f t="shared" si="35"/>
        <v/>
      </c>
      <c r="D1135" t="str">
        <f t="shared" si="36"/>
        <v/>
      </c>
    </row>
    <row r="1136" spans="3:4" x14ac:dyDescent="0.25">
      <c r="C1136" t="str">
        <f t="shared" si="35"/>
        <v/>
      </c>
      <c r="D1136" t="str">
        <f t="shared" si="36"/>
        <v/>
      </c>
    </row>
    <row r="1137" spans="3:4" x14ac:dyDescent="0.25">
      <c r="C1137" t="str">
        <f t="shared" si="35"/>
        <v/>
      </c>
      <c r="D1137" t="str">
        <f t="shared" si="36"/>
        <v/>
      </c>
    </row>
    <row r="1138" spans="3:4" x14ac:dyDescent="0.25">
      <c r="C1138" t="str">
        <f t="shared" si="35"/>
        <v/>
      </c>
      <c r="D1138" t="str">
        <f t="shared" si="36"/>
        <v/>
      </c>
    </row>
    <row r="1139" spans="3:4" x14ac:dyDescent="0.25">
      <c r="C1139" t="str">
        <f t="shared" si="35"/>
        <v/>
      </c>
      <c r="D1139" t="str">
        <f t="shared" si="36"/>
        <v/>
      </c>
    </row>
    <row r="1140" spans="3:4" x14ac:dyDescent="0.25">
      <c r="C1140" t="str">
        <f t="shared" si="35"/>
        <v/>
      </c>
      <c r="D1140" t="str">
        <f t="shared" si="36"/>
        <v/>
      </c>
    </row>
    <row r="1141" spans="3:4" x14ac:dyDescent="0.25">
      <c r="C1141" t="str">
        <f t="shared" si="35"/>
        <v/>
      </c>
      <c r="D1141" t="str">
        <f t="shared" si="36"/>
        <v/>
      </c>
    </row>
    <row r="1142" spans="3:4" x14ac:dyDescent="0.25">
      <c r="C1142" t="str">
        <f t="shared" si="35"/>
        <v/>
      </c>
      <c r="D1142" t="str">
        <f t="shared" si="36"/>
        <v/>
      </c>
    </row>
    <row r="1143" spans="3:4" x14ac:dyDescent="0.25">
      <c r="C1143" t="str">
        <f t="shared" si="35"/>
        <v/>
      </c>
      <c r="D1143" t="str">
        <f t="shared" si="36"/>
        <v/>
      </c>
    </row>
    <row r="1144" spans="3:4" x14ac:dyDescent="0.25">
      <c r="C1144" t="str">
        <f t="shared" si="35"/>
        <v/>
      </c>
      <c r="D1144" t="str">
        <f t="shared" si="36"/>
        <v/>
      </c>
    </row>
    <row r="1145" spans="3:4" x14ac:dyDescent="0.25">
      <c r="C1145" t="str">
        <f t="shared" si="35"/>
        <v/>
      </c>
      <c r="D1145" t="str">
        <f t="shared" si="36"/>
        <v/>
      </c>
    </row>
    <row r="1146" spans="3:4" x14ac:dyDescent="0.25">
      <c r="C1146" t="str">
        <f t="shared" si="35"/>
        <v/>
      </c>
      <c r="D1146" t="str">
        <f t="shared" si="36"/>
        <v/>
      </c>
    </row>
    <row r="1147" spans="3:4" x14ac:dyDescent="0.25">
      <c r="C1147" t="str">
        <f t="shared" si="35"/>
        <v/>
      </c>
      <c r="D1147" t="str">
        <f t="shared" si="36"/>
        <v/>
      </c>
    </row>
    <row r="1148" spans="3:4" x14ac:dyDescent="0.25">
      <c r="C1148" t="str">
        <f t="shared" si="35"/>
        <v/>
      </c>
      <c r="D1148" t="str">
        <f t="shared" si="36"/>
        <v/>
      </c>
    </row>
    <row r="1149" spans="3:4" x14ac:dyDescent="0.25">
      <c r="C1149" t="str">
        <f t="shared" si="35"/>
        <v/>
      </c>
      <c r="D1149" t="str">
        <f t="shared" si="36"/>
        <v/>
      </c>
    </row>
    <row r="1150" spans="3:4" x14ac:dyDescent="0.25">
      <c r="C1150" t="str">
        <f t="shared" si="35"/>
        <v/>
      </c>
      <c r="D1150" t="str">
        <f t="shared" si="36"/>
        <v/>
      </c>
    </row>
    <row r="1151" spans="3:4" x14ac:dyDescent="0.25">
      <c r="C1151" t="str">
        <f t="shared" si="35"/>
        <v/>
      </c>
      <c r="D1151" t="str">
        <f t="shared" si="36"/>
        <v/>
      </c>
    </row>
    <row r="1152" spans="3:4" x14ac:dyDescent="0.25">
      <c r="C1152" t="str">
        <f t="shared" si="35"/>
        <v/>
      </c>
      <c r="D1152" t="str">
        <f t="shared" si="36"/>
        <v/>
      </c>
    </row>
    <row r="1153" spans="3:4" x14ac:dyDescent="0.25">
      <c r="C1153" t="str">
        <f t="shared" si="35"/>
        <v/>
      </c>
      <c r="D1153" t="str">
        <f t="shared" si="36"/>
        <v/>
      </c>
    </row>
    <row r="1154" spans="3:4" x14ac:dyDescent="0.25">
      <c r="C1154" t="str">
        <f t="shared" ref="C1154:C1217" si="37">UPPER(A1154)</f>
        <v/>
      </c>
      <c r="D1154" t="str">
        <f t="shared" ref="D1154:D1217" si="38">UPPER(B1154)</f>
        <v/>
      </c>
    </row>
    <row r="1155" spans="3:4" x14ac:dyDescent="0.25">
      <c r="C1155" t="str">
        <f t="shared" si="37"/>
        <v/>
      </c>
      <c r="D1155" t="str">
        <f t="shared" si="38"/>
        <v/>
      </c>
    </row>
    <row r="1156" spans="3:4" x14ac:dyDescent="0.25">
      <c r="C1156" t="str">
        <f t="shared" si="37"/>
        <v/>
      </c>
      <c r="D1156" t="str">
        <f t="shared" si="38"/>
        <v/>
      </c>
    </row>
    <row r="1157" spans="3:4" x14ac:dyDescent="0.25">
      <c r="C1157" t="str">
        <f t="shared" si="37"/>
        <v/>
      </c>
      <c r="D1157" t="str">
        <f t="shared" si="38"/>
        <v/>
      </c>
    </row>
    <row r="1158" spans="3:4" x14ac:dyDescent="0.25">
      <c r="C1158" t="str">
        <f t="shared" si="37"/>
        <v/>
      </c>
      <c r="D1158" t="str">
        <f t="shared" si="38"/>
        <v/>
      </c>
    </row>
    <row r="1159" spans="3:4" x14ac:dyDescent="0.25">
      <c r="C1159" t="str">
        <f t="shared" si="37"/>
        <v/>
      </c>
      <c r="D1159" t="str">
        <f t="shared" si="38"/>
        <v/>
      </c>
    </row>
    <row r="1160" spans="3:4" x14ac:dyDescent="0.25">
      <c r="C1160" t="str">
        <f t="shared" si="37"/>
        <v/>
      </c>
      <c r="D1160" t="str">
        <f t="shared" si="38"/>
        <v/>
      </c>
    </row>
    <row r="1161" spans="3:4" x14ac:dyDescent="0.25">
      <c r="C1161" t="str">
        <f t="shared" si="37"/>
        <v/>
      </c>
      <c r="D1161" t="str">
        <f t="shared" si="38"/>
        <v/>
      </c>
    </row>
    <row r="1162" spans="3:4" x14ac:dyDescent="0.25">
      <c r="C1162" t="str">
        <f t="shared" si="37"/>
        <v/>
      </c>
      <c r="D1162" t="str">
        <f t="shared" si="38"/>
        <v/>
      </c>
    </row>
    <row r="1163" spans="3:4" x14ac:dyDescent="0.25">
      <c r="C1163" t="str">
        <f t="shared" si="37"/>
        <v/>
      </c>
      <c r="D1163" t="str">
        <f t="shared" si="38"/>
        <v/>
      </c>
    </row>
    <row r="1164" spans="3:4" x14ac:dyDescent="0.25">
      <c r="C1164" t="str">
        <f t="shared" si="37"/>
        <v/>
      </c>
      <c r="D1164" t="str">
        <f t="shared" si="38"/>
        <v/>
      </c>
    </row>
    <row r="1165" spans="3:4" x14ac:dyDescent="0.25">
      <c r="C1165" t="str">
        <f t="shared" si="37"/>
        <v/>
      </c>
      <c r="D1165" t="str">
        <f t="shared" si="38"/>
        <v/>
      </c>
    </row>
    <row r="1166" spans="3:4" x14ac:dyDescent="0.25">
      <c r="C1166" t="str">
        <f t="shared" si="37"/>
        <v/>
      </c>
      <c r="D1166" t="str">
        <f t="shared" si="38"/>
        <v/>
      </c>
    </row>
    <row r="1167" spans="3:4" x14ac:dyDescent="0.25">
      <c r="C1167" t="str">
        <f t="shared" si="37"/>
        <v/>
      </c>
      <c r="D1167" t="str">
        <f t="shared" si="38"/>
        <v/>
      </c>
    </row>
    <row r="1168" spans="3:4" x14ac:dyDescent="0.25">
      <c r="C1168" t="str">
        <f t="shared" si="37"/>
        <v/>
      </c>
      <c r="D1168" t="str">
        <f t="shared" si="38"/>
        <v/>
      </c>
    </row>
    <row r="1169" spans="3:4" x14ac:dyDescent="0.25">
      <c r="C1169" t="str">
        <f t="shared" si="37"/>
        <v/>
      </c>
      <c r="D1169" t="str">
        <f t="shared" si="38"/>
        <v/>
      </c>
    </row>
    <row r="1170" spans="3:4" x14ac:dyDescent="0.25">
      <c r="C1170" t="str">
        <f t="shared" si="37"/>
        <v/>
      </c>
      <c r="D1170" t="str">
        <f t="shared" si="38"/>
        <v/>
      </c>
    </row>
    <row r="1171" spans="3:4" x14ac:dyDescent="0.25">
      <c r="C1171" t="str">
        <f t="shared" si="37"/>
        <v/>
      </c>
      <c r="D1171" t="str">
        <f t="shared" si="38"/>
        <v/>
      </c>
    </row>
    <row r="1172" spans="3:4" x14ac:dyDescent="0.25">
      <c r="C1172" t="str">
        <f t="shared" si="37"/>
        <v/>
      </c>
      <c r="D1172" t="str">
        <f t="shared" si="38"/>
        <v/>
      </c>
    </row>
    <row r="1173" spans="3:4" x14ac:dyDescent="0.25">
      <c r="C1173" t="str">
        <f t="shared" si="37"/>
        <v/>
      </c>
      <c r="D1173" t="str">
        <f t="shared" si="38"/>
        <v/>
      </c>
    </row>
    <row r="1174" spans="3:4" x14ac:dyDescent="0.25">
      <c r="C1174" t="str">
        <f t="shared" si="37"/>
        <v/>
      </c>
      <c r="D1174" t="str">
        <f t="shared" si="38"/>
        <v/>
      </c>
    </row>
    <row r="1175" spans="3:4" x14ac:dyDescent="0.25">
      <c r="C1175" t="str">
        <f t="shared" si="37"/>
        <v/>
      </c>
      <c r="D1175" t="str">
        <f t="shared" si="38"/>
        <v/>
      </c>
    </row>
    <row r="1176" spans="3:4" x14ac:dyDescent="0.25">
      <c r="C1176" t="str">
        <f t="shared" si="37"/>
        <v/>
      </c>
      <c r="D1176" t="str">
        <f t="shared" si="38"/>
        <v/>
      </c>
    </row>
    <row r="1177" spans="3:4" x14ac:dyDescent="0.25">
      <c r="C1177" t="str">
        <f t="shared" si="37"/>
        <v/>
      </c>
      <c r="D1177" t="str">
        <f t="shared" si="38"/>
        <v/>
      </c>
    </row>
    <row r="1178" spans="3:4" x14ac:dyDescent="0.25">
      <c r="C1178" t="str">
        <f t="shared" si="37"/>
        <v/>
      </c>
      <c r="D1178" t="str">
        <f t="shared" si="38"/>
        <v/>
      </c>
    </row>
    <row r="1179" spans="3:4" x14ac:dyDescent="0.25">
      <c r="C1179" t="str">
        <f t="shared" si="37"/>
        <v/>
      </c>
      <c r="D1179" t="str">
        <f t="shared" si="38"/>
        <v/>
      </c>
    </row>
    <row r="1180" spans="3:4" x14ac:dyDescent="0.25">
      <c r="C1180" t="str">
        <f t="shared" si="37"/>
        <v/>
      </c>
      <c r="D1180" t="str">
        <f t="shared" si="38"/>
        <v/>
      </c>
    </row>
    <row r="1181" spans="3:4" x14ac:dyDescent="0.25">
      <c r="C1181" t="str">
        <f t="shared" si="37"/>
        <v/>
      </c>
      <c r="D1181" t="str">
        <f t="shared" si="38"/>
        <v/>
      </c>
    </row>
    <row r="1182" spans="3:4" x14ac:dyDescent="0.25">
      <c r="C1182" t="str">
        <f t="shared" si="37"/>
        <v/>
      </c>
      <c r="D1182" t="str">
        <f t="shared" si="38"/>
        <v/>
      </c>
    </row>
    <row r="1183" spans="3:4" x14ac:dyDescent="0.25">
      <c r="C1183" t="str">
        <f t="shared" si="37"/>
        <v/>
      </c>
      <c r="D1183" t="str">
        <f t="shared" si="38"/>
        <v/>
      </c>
    </row>
    <row r="1184" spans="3:4" x14ac:dyDescent="0.25">
      <c r="C1184" t="str">
        <f t="shared" si="37"/>
        <v/>
      </c>
      <c r="D1184" t="str">
        <f t="shared" si="38"/>
        <v/>
      </c>
    </row>
    <row r="1185" spans="3:4" x14ac:dyDescent="0.25">
      <c r="C1185" t="str">
        <f t="shared" si="37"/>
        <v/>
      </c>
      <c r="D1185" t="str">
        <f t="shared" si="38"/>
        <v/>
      </c>
    </row>
    <row r="1186" spans="3:4" x14ac:dyDescent="0.25">
      <c r="C1186" t="str">
        <f t="shared" si="37"/>
        <v/>
      </c>
      <c r="D1186" t="str">
        <f t="shared" si="38"/>
        <v/>
      </c>
    </row>
    <row r="1187" spans="3:4" x14ac:dyDescent="0.25">
      <c r="C1187" t="str">
        <f t="shared" si="37"/>
        <v/>
      </c>
      <c r="D1187" t="str">
        <f t="shared" si="38"/>
        <v/>
      </c>
    </row>
    <row r="1188" spans="3:4" x14ac:dyDescent="0.25">
      <c r="C1188" t="str">
        <f t="shared" si="37"/>
        <v/>
      </c>
      <c r="D1188" t="str">
        <f t="shared" si="38"/>
        <v/>
      </c>
    </row>
    <row r="1189" spans="3:4" x14ac:dyDescent="0.25">
      <c r="C1189" t="str">
        <f t="shared" si="37"/>
        <v/>
      </c>
      <c r="D1189" t="str">
        <f t="shared" si="38"/>
        <v/>
      </c>
    </row>
    <row r="1190" spans="3:4" x14ac:dyDescent="0.25">
      <c r="C1190" t="str">
        <f t="shared" si="37"/>
        <v/>
      </c>
      <c r="D1190" t="str">
        <f t="shared" si="38"/>
        <v/>
      </c>
    </row>
    <row r="1191" spans="3:4" x14ac:dyDescent="0.25">
      <c r="C1191" t="str">
        <f t="shared" si="37"/>
        <v/>
      </c>
      <c r="D1191" t="str">
        <f t="shared" si="38"/>
        <v/>
      </c>
    </row>
    <row r="1192" spans="3:4" x14ac:dyDescent="0.25">
      <c r="C1192" t="str">
        <f t="shared" si="37"/>
        <v/>
      </c>
      <c r="D1192" t="str">
        <f t="shared" si="38"/>
        <v/>
      </c>
    </row>
    <row r="1193" spans="3:4" x14ac:dyDescent="0.25">
      <c r="C1193" t="str">
        <f t="shared" si="37"/>
        <v/>
      </c>
      <c r="D1193" t="str">
        <f t="shared" si="38"/>
        <v/>
      </c>
    </row>
    <row r="1194" spans="3:4" x14ac:dyDescent="0.25">
      <c r="C1194" t="str">
        <f t="shared" si="37"/>
        <v/>
      </c>
      <c r="D1194" t="str">
        <f t="shared" si="38"/>
        <v/>
      </c>
    </row>
    <row r="1195" spans="3:4" x14ac:dyDescent="0.25">
      <c r="C1195" t="str">
        <f t="shared" si="37"/>
        <v/>
      </c>
      <c r="D1195" t="str">
        <f t="shared" si="38"/>
        <v/>
      </c>
    </row>
    <row r="1196" spans="3:4" x14ac:dyDescent="0.25">
      <c r="C1196" t="str">
        <f t="shared" si="37"/>
        <v/>
      </c>
      <c r="D1196" t="str">
        <f t="shared" si="38"/>
        <v/>
      </c>
    </row>
    <row r="1197" spans="3:4" x14ac:dyDescent="0.25">
      <c r="C1197" t="str">
        <f t="shared" si="37"/>
        <v/>
      </c>
      <c r="D1197" t="str">
        <f t="shared" si="38"/>
        <v/>
      </c>
    </row>
    <row r="1198" spans="3:4" x14ac:dyDescent="0.25">
      <c r="C1198" t="str">
        <f t="shared" si="37"/>
        <v/>
      </c>
      <c r="D1198" t="str">
        <f t="shared" si="38"/>
        <v/>
      </c>
    </row>
    <row r="1199" spans="3:4" x14ac:dyDescent="0.25">
      <c r="C1199" t="str">
        <f t="shared" si="37"/>
        <v/>
      </c>
      <c r="D1199" t="str">
        <f t="shared" si="38"/>
        <v/>
      </c>
    </row>
    <row r="1200" spans="3:4" x14ac:dyDescent="0.25">
      <c r="C1200" t="str">
        <f t="shared" si="37"/>
        <v/>
      </c>
      <c r="D1200" t="str">
        <f t="shared" si="38"/>
        <v/>
      </c>
    </row>
    <row r="1201" spans="3:4" x14ac:dyDescent="0.25">
      <c r="C1201" t="str">
        <f t="shared" si="37"/>
        <v/>
      </c>
      <c r="D1201" t="str">
        <f t="shared" si="38"/>
        <v/>
      </c>
    </row>
    <row r="1202" spans="3:4" x14ac:dyDescent="0.25">
      <c r="C1202" t="str">
        <f t="shared" si="37"/>
        <v/>
      </c>
      <c r="D1202" t="str">
        <f t="shared" si="38"/>
        <v/>
      </c>
    </row>
    <row r="1203" spans="3:4" x14ac:dyDescent="0.25">
      <c r="C1203" t="str">
        <f t="shared" si="37"/>
        <v/>
      </c>
      <c r="D1203" t="str">
        <f t="shared" si="38"/>
        <v/>
      </c>
    </row>
    <row r="1204" spans="3:4" x14ac:dyDescent="0.25">
      <c r="C1204" t="str">
        <f t="shared" si="37"/>
        <v/>
      </c>
      <c r="D1204" t="str">
        <f t="shared" si="38"/>
        <v/>
      </c>
    </row>
    <row r="1205" spans="3:4" x14ac:dyDescent="0.25">
      <c r="C1205" t="str">
        <f t="shared" si="37"/>
        <v/>
      </c>
      <c r="D1205" t="str">
        <f t="shared" si="38"/>
        <v/>
      </c>
    </row>
    <row r="1206" spans="3:4" x14ac:dyDescent="0.25">
      <c r="C1206" t="str">
        <f t="shared" si="37"/>
        <v/>
      </c>
      <c r="D1206" t="str">
        <f t="shared" si="38"/>
        <v/>
      </c>
    </row>
    <row r="1207" spans="3:4" x14ac:dyDescent="0.25">
      <c r="C1207" t="str">
        <f t="shared" si="37"/>
        <v/>
      </c>
      <c r="D1207" t="str">
        <f t="shared" si="38"/>
        <v/>
      </c>
    </row>
    <row r="1208" spans="3:4" x14ac:dyDescent="0.25">
      <c r="C1208" t="str">
        <f t="shared" si="37"/>
        <v/>
      </c>
      <c r="D1208" t="str">
        <f t="shared" si="38"/>
        <v/>
      </c>
    </row>
    <row r="1209" spans="3:4" x14ac:dyDescent="0.25">
      <c r="C1209" t="str">
        <f t="shared" si="37"/>
        <v/>
      </c>
      <c r="D1209" t="str">
        <f t="shared" si="38"/>
        <v/>
      </c>
    </row>
    <row r="1210" spans="3:4" x14ac:dyDescent="0.25">
      <c r="C1210" t="str">
        <f t="shared" si="37"/>
        <v/>
      </c>
      <c r="D1210" t="str">
        <f t="shared" si="38"/>
        <v/>
      </c>
    </row>
    <row r="1211" spans="3:4" x14ac:dyDescent="0.25">
      <c r="C1211" t="str">
        <f t="shared" si="37"/>
        <v/>
      </c>
      <c r="D1211" t="str">
        <f t="shared" si="38"/>
        <v/>
      </c>
    </row>
    <row r="1212" spans="3:4" x14ac:dyDescent="0.25">
      <c r="C1212" t="str">
        <f t="shared" si="37"/>
        <v/>
      </c>
      <c r="D1212" t="str">
        <f t="shared" si="38"/>
        <v/>
      </c>
    </row>
    <row r="1213" spans="3:4" x14ac:dyDescent="0.25">
      <c r="C1213" t="str">
        <f t="shared" si="37"/>
        <v/>
      </c>
      <c r="D1213" t="str">
        <f t="shared" si="38"/>
        <v/>
      </c>
    </row>
    <row r="1214" spans="3:4" x14ac:dyDescent="0.25">
      <c r="C1214" t="str">
        <f t="shared" si="37"/>
        <v/>
      </c>
      <c r="D1214" t="str">
        <f t="shared" si="38"/>
        <v/>
      </c>
    </row>
    <row r="1215" spans="3:4" x14ac:dyDescent="0.25">
      <c r="C1215" t="str">
        <f t="shared" si="37"/>
        <v/>
      </c>
      <c r="D1215" t="str">
        <f t="shared" si="38"/>
        <v/>
      </c>
    </row>
    <row r="1216" spans="3:4" x14ac:dyDescent="0.25">
      <c r="C1216" t="str">
        <f t="shared" si="37"/>
        <v/>
      </c>
      <c r="D1216" t="str">
        <f t="shared" si="38"/>
        <v/>
      </c>
    </row>
    <row r="1217" spans="3:4" x14ac:dyDescent="0.25">
      <c r="C1217" t="str">
        <f t="shared" si="37"/>
        <v/>
      </c>
      <c r="D1217" t="str">
        <f t="shared" si="38"/>
        <v/>
      </c>
    </row>
    <row r="1218" spans="3:4" x14ac:dyDescent="0.25">
      <c r="C1218" t="str">
        <f t="shared" ref="C1218:C1281" si="39">UPPER(A1218)</f>
        <v/>
      </c>
      <c r="D1218" t="str">
        <f t="shared" ref="D1218:D1281" si="40">UPPER(B1218)</f>
        <v/>
      </c>
    </row>
    <row r="1219" spans="3:4" x14ac:dyDescent="0.25">
      <c r="C1219" t="str">
        <f t="shared" si="39"/>
        <v/>
      </c>
      <c r="D1219" t="str">
        <f t="shared" si="40"/>
        <v/>
      </c>
    </row>
    <row r="1220" spans="3:4" x14ac:dyDescent="0.25">
      <c r="C1220" t="str">
        <f t="shared" si="39"/>
        <v/>
      </c>
      <c r="D1220" t="str">
        <f t="shared" si="40"/>
        <v/>
      </c>
    </row>
    <row r="1221" spans="3:4" x14ac:dyDescent="0.25">
      <c r="C1221" t="str">
        <f t="shared" si="39"/>
        <v/>
      </c>
      <c r="D1221" t="str">
        <f t="shared" si="40"/>
        <v/>
      </c>
    </row>
    <row r="1222" spans="3:4" x14ac:dyDescent="0.25">
      <c r="C1222" t="str">
        <f t="shared" si="39"/>
        <v/>
      </c>
      <c r="D1222" t="str">
        <f t="shared" si="40"/>
        <v/>
      </c>
    </row>
    <row r="1223" spans="3:4" x14ac:dyDescent="0.25">
      <c r="C1223" t="str">
        <f t="shared" si="39"/>
        <v/>
      </c>
      <c r="D1223" t="str">
        <f t="shared" si="40"/>
        <v/>
      </c>
    </row>
    <row r="1224" spans="3:4" x14ac:dyDescent="0.25">
      <c r="C1224" t="str">
        <f t="shared" si="39"/>
        <v/>
      </c>
      <c r="D1224" t="str">
        <f t="shared" si="40"/>
        <v/>
      </c>
    </row>
    <row r="1225" spans="3:4" x14ac:dyDescent="0.25">
      <c r="C1225" t="str">
        <f t="shared" si="39"/>
        <v/>
      </c>
      <c r="D1225" t="str">
        <f t="shared" si="40"/>
        <v/>
      </c>
    </row>
    <row r="1226" spans="3:4" x14ac:dyDescent="0.25">
      <c r="C1226" t="str">
        <f t="shared" si="39"/>
        <v/>
      </c>
      <c r="D1226" t="str">
        <f t="shared" si="40"/>
        <v/>
      </c>
    </row>
    <row r="1227" spans="3:4" x14ac:dyDescent="0.25">
      <c r="C1227" t="str">
        <f t="shared" si="39"/>
        <v/>
      </c>
      <c r="D1227" t="str">
        <f t="shared" si="40"/>
        <v/>
      </c>
    </row>
    <row r="1228" spans="3:4" x14ac:dyDescent="0.25">
      <c r="C1228" t="str">
        <f t="shared" si="39"/>
        <v/>
      </c>
      <c r="D1228" t="str">
        <f t="shared" si="40"/>
        <v/>
      </c>
    </row>
    <row r="1229" spans="3:4" x14ac:dyDescent="0.25">
      <c r="C1229" t="str">
        <f t="shared" si="39"/>
        <v/>
      </c>
      <c r="D1229" t="str">
        <f t="shared" si="40"/>
        <v/>
      </c>
    </row>
    <row r="1230" spans="3:4" x14ac:dyDescent="0.25">
      <c r="C1230" t="str">
        <f t="shared" si="39"/>
        <v/>
      </c>
      <c r="D1230" t="str">
        <f t="shared" si="40"/>
        <v/>
      </c>
    </row>
    <row r="1231" spans="3:4" x14ac:dyDescent="0.25">
      <c r="C1231" t="str">
        <f t="shared" si="39"/>
        <v/>
      </c>
      <c r="D1231" t="str">
        <f t="shared" si="40"/>
        <v/>
      </c>
    </row>
    <row r="1232" spans="3:4" x14ac:dyDescent="0.25">
      <c r="C1232" t="str">
        <f t="shared" si="39"/>
        <v/>
      </c>
      <c r="D1232" t="str">
        <f t="shared" si="40"/>
        <v/>
      </c>
    </row>
    <row r="1233" spans="3:4" x14ac:dyDescent="0.25">
      <c r="C1233" t="str">
        <f t="shared" si="39"/>
        <v/>
      </c>
      <c r="D1233" t="str">
        <f t="shared" si="40"/>
        <v/>
      </c>
    </row>
    <row r="1234" spans="3:4" x14ac:dyDescent="0.25">
      <c r="C1234" t="str">
        <f t="shared" si="39"/>
        <v/>
      </c>
      <c r="D1234" t="str">
        <f t="shared" si="40"/>
        <v/>
      </c>
    </row>
    <row r="1235" spans="3:4" x14ac:dyDescent="0.25">
      <c r="C1235" t="str">
        <f t="shared" si="39"/>
        <v/>
      </c>
      <c r="D1235" t="str">
        <f t="shared" si="40"/>
        <v/>
      </c>
    </row>
    <row r="1236" spans="3:4" x14ac:dyDescent="0.25">
      <c r="C1236" t="str">
        <f t="shared" si="39"/>
        <v/>
      </c>
      <c r="D1236" t="str">
        <f t="shared" si="40"/>
        <v/>
      </c>
    </row>
    <row r="1237" spans="3:4" x14ac:dyDescent="0.25">
      <c r="C1237" t="str">
        <f t="shared" si="39"/>
        <v/>
      </c>
      <c r="D1237" t="str">
        <f t="shared" si="40"/>
        <v/>
      </c>
    </row>
    <row r="1238" spans="3:4" x14ac:dyDescent="0.25">
      <c r="C1238" t="str">
        <f t="shared" si="39"/>
        <v/>
      </c>
      <c r="D1238" t="str">
        <f t="shared" si="40"/>
        <v/>
      </c>
    </row>
    <row r="1239" spans="3:4" x14ac:dyDescent="0.25">
      <c r="C1239" t="str">
        <f t="shared" si="39"/>
        <v/>
      </c>
      <c r="D1239" t="str">
        <f t="shared" si="40"/>
        <v/>
      </c>
    </row>
    <row r="1240" spans="3:4" x14ac:dyDescent="0.25">
      <c r="C1240" t="str">
        <f t="shared" si="39"/>
        <v/>
      </c>
      <c r="D1240" t="str">
        <f t="shared" si="40"/>
        <v/>
      </c>
    </row>
    <row r="1241" spans="3:4" x14ac:dyDescent="0.25">
      <c r="C1241" t="str">
        <f t="shared" si="39"/>
        <v/>
      </c>
      <c r="D1241" t="str">
        <f t="shared" si="40"/>
        <v/>
      </c>
    </row>
    <row r="1242" spans="3:4" x14ac:dyDescent="0.25">
      <c r="C1242" t="str">
        <f t="shared" si="39"/>
        <v/>
      </c>
      <c r="D1242" t="str">
        <f t="shared" si="40"/>
        <v/>
      </c>
    </row>
    <row r="1243" spans="3:4" x14ac:dyDescent="0.25">
      <c r="C1243" t="str">
        <f t="shared" si="39"/>
        <v/>
      </c>
      <c r="D1243" t="str">
        <f t="shared" si="40"/>
        <v/>
      </c>
    </row>
    <row r="1244" spans="3:4" x14ac:dyDescent="0.25">
      <c r="C1244" t="str">
        <f t="shared" si="39"/>
        <v/>
      </c>
      <c r="D1244" t="str">
        <f t="shared" si="40"/>
        <v/>
      </c>
    </row>
    <row r="1245" spans="3:4" x14ac:dyDescent="0.25">
      <c r="C1245" t="str">
        <f t="shared" si="39"/>
        <v/>
      </c>
      <c r="D1245" t="str">
        <f t="shared" si="40"/>
        <v/>
      </c>
    </row>
    <row r="1246" spans="3:4" x14ac:dyDescent="0.25">
      <c r="C1246" t="str">
        <f t="shared" si="39"/>
        <v/>
      </c>
      <c r="D1246" t="str">
        <f t="shared" si="40"/>
        <v/>
      </c>
    </row>
    <row r="1247" spans="3:4" x14ac:dyDescent="0.25">
      <c r="C1247" t="str">
        <f t="shared" si="39"/>
        <v/>
      </c>
      <c r="D1247" t="str">
        <f t="shared" si="40"/>
        <v/>
      </c>
    </row>
    <row r="1248" spans="3:4" x14ac:dyDescent="0.25">
      <c r="C1248" t="str">
        <f t="shared" si="39"/>
        <v/>
      </c>
      <c r="D1248" t="str">
        <f t="shared" si="40"/>
        <v/>
      </c>
    </row>
    <row r="1249" spans="3:4" x14ac:dyDescent="0.25">
      <c r="C1249" t="str">
        <f t="shared" si="39"/>
        <v/>
      </c>
      <c r="D1249" t="str">
        <f t="shared" si="40"/>
        <v/>
      </c>
    </row>
    <row r="1250" spans="3:4" x14ac:dyDescent="0.25">
      <c r="C1250" t="str">
        <f t="shared" si="39"/>
        <v/>
      </c>
      <c r="D1250" t="str">
        <f t="shared" si="40"/>
        <v/>
      </c>
    </row>
    <row r="1251" spans="3:4" x14ac:dyDescent="0.25">
      <c r="C1251" t="str">
        <f t="shared" si="39"/>
        <v/>
      </c>
      <c r="D1251" t="str">
        <f t="shared" si="40"/>
        <v/>
      </c>
    </row>
    <row r="1252" spans="3:4" x14ac:dyDescent="0.25">
      <c r="C1252" t="str">
        <f t="shared" si="39"/>
        <v/>
      </c>
      <c r="D1252" t="str">
        <f t="shared" si="40"/>
        <v/>
      </c>
    </row>
    <row r="1253" spans="3:4" x14ac:dyDescent="0.25">
      <c r="C1253" t="str">
        <f t="shared" si="39"/>
        <v/>
      </c>
      <c r="D1253" t="str">
        <f t="shared" si="40"/>
        <v/>
      </c>
    </row>
    <row r="1254" spans="3:4" x14ac:dyDescent="0.25">
      <c r="C1254" t="str">
        <f t="shared" si="39"/>
        <v/>
      </c>
      <c r="D1254" t="str">
        <f t="shared" si="40"/>
        <v/>
      </c>
    </row>
    <row r="1255" spans="3:4" x14ac:dyDescent="0.25">
      <c r="C1255" t="str">
        <f t="shared" si="39"/>
        <v/>
      </c>
      <c r="D1255" t="str">
        <f t="shared" si="40"/>
        <v/>
      </c>
    </row>
    <row r="1256" spans="3:4" x14ac:dyDescent="0.25">
      <c r="C1256" t="str">
        <f t="shared" si="39"/>
        <v/>
      </c>
      <c r="D1256" t="str">
        <f t="shared" si="40"/>
        <v/>
      </c>
    </row>
    <row r="1257" spans="3:4" x14ac:dyDescent="0.25">
      <c r="C1257" t="str">
        <f t="shared" si="39"/>
        <v/>
      </c>
      <c r="D1257" t="str">
        <f t="shared" si="40"/>
        <v/>
      </c>
    </row>
    <row r="1258" spans="3:4" x14ac:dyDescent="0.25">
      <c r="C1258" t="str">
        <f t="shared" si="39"/>
        <v/>
      </c>
      <c r="D1258" t="str">
        <f t="shared" si="40"/>
        <v/>
      </c>
    </row>
    <row r="1259" spans="3:4" x14ac:dyDescent="0.25">
      <c r="C1259" t="str">
        <f t="shared" si="39"/>
        <v/>
      </c>
      <c r="D1259" t="str">
        <f t="shared" si="40"/>
        <v/>
      </c>
    </row>
    <row r="1260" spans="3:4" x14ac:dyDescent="0.25">
      <c r="C1260" t="str">
        <f t="shared" si="39"/>
        <v/>
      </c>
      <c r="D1260" t="str">
        <f t="shared" si="40"/>
        <v/>
      </c>
    </row>
    <row r="1261" spans="3:4" x14ac:dyDescent="0.25">
      <c r="C1261" t="str">
        <f t="shared" si="39"/>
        <v/>
      </c>
      <c r="D1261" t="str">
        <f t="shared" si="40"/>
        <v/>
      </c>
    </row>
    <row r="1262" spans="3:4" x14ac:dyDescent="0.25">
      <c r="C1262" t="str">
        <f t="shared" si="39"/>
        <v/>
      </c>
      <c r="D1262" t="str">
        <f t="shared" si="40"/>
        <v/>
      </c>
    </row>
    <row r="1263" spans="3:4" x14ac:dyDescent="0.25">
      <c r="C1263" t="str">
        <f t="shared" si="39"/>
        <v/>
      </c>
      <c r="D1263" t="str">
        <f t="shared" si="40"/>
        <v/>
      </c>
    </row>
    <row r="1264" spans="3:4" x14ac:dyDescent="0.25">
      <c r="C1264" t="str">
        <f t="shared" si="39"/>
        <v/>
      </c>
      <c r="D1264" t="str">
        <f t="shared" si="40"/>
        <v/>
      </c>
    </row>
    <row r="1265" spans="3:4" x14ac:dyDescent="0.25">
      <c r="C1265" t="str">
        <f t="shared" si="39"/>
        <v/>
      </c>
      <c r="D1265" t="str">
        <f t="shared" si="40"/>
        <v/>
      </c>
    </row>
    <row r="1266" spans="3:4" x14ac:dyDescent="0.25">
      <c r="C1266" t="str">
        <f t="shared" si="39"/>
        <v/>
      </c>
      <c r="D1266" t="str">
        <f t="shared" si="40"/>
        <v/>
      </c>
    </row>
    <row r="1267" spans="3:4" x14ac:dyDescent="0.25">
      <c r="C1267" t="str">
        <f t="shared" si="39"/>
        <v/>
      </c>
      <c r="D1267" t="str">
        <f t="shared" si="40"/>
        <v/>
      </c>
    </row>
    <row r="1268" spans="3:4" x14ac:dyDescent="0.25">
      <c r="C1268" t="str">
        <f t="shared" si="39"/>
        <v/>
      </c>
      <c r="D1268" t="str">
        <f t="shared" si="40"/>
        <v/>
      </c>
    </row>
    <row r="1269" spans="3:4" x14ac:dyDescent="0.25">
      <c r="C1269" t="str">
        <f t="shared" si="39"/>
        <v/>
      </c>
      <c r="D1269" t="str">
        <f t="shared" si="40"/>
        <v/>
      </c>
    </row>
    <row r="1270" spans="3:4" x14ac:dyDescent="0.25">
      <c r="C1270" t="str">
        <f t="shared" si="39"/>
        <v/>
      </c>
      <c r="D1270" t="str">
        <f t="shared" si="40"/>
        <v/>
      </c>
    </row>
    <row r="1271" spans="3:4" x14ac:dyDescent="0.25">
      <c r="C1271" t="str">
        <f t="shared" si="39"/>
        <v/>
      </c>
      <c r="D1271" t="str">
        <f t="shared" si="40"/>
        <v/>
      </c>
    </row>
    <row r="1272" spans="3:4" x14ac:dyDescent="0.25">
      <c r="C1272" t="str">
        <f t="shared" si="39"/>
        <v/>
      </c>
      <c r="D1272" t="str">
        <f t="shared" si="40"/>
        <v/>
      </c>
    </row>
    <row r="1273" spans="3:4" x14ac:dyDescent="0.25">
      <c r="C1273" t="str">
        <f t="shared" si="39"/>
        <v/>
      </c>
      <c r="D1273" t="str">
        <f t="shared" si="40"/>
        <v/>
      </c>
    </row>
    <row r="1274" spans="3:4" x14ac:dyDescent="0.25">
      <c r="C1274" t="str">
        <f t="shared" si="39"/>
        <v/>
      </c>
      <c r="D1274" t="str">
        <f t="shared" si="40"/>
        <v/>
      </c>
    </row>
    <row r="1275" spans="3:4" x14ac:dyDescent="0.25">
      <c r="C1275" t="str">
        <f t="shared" si="39"/>
        <v/>
      </c>
      <c r="D1275" t="str">
        <f t="shared" si="40"/>
        <v/>
      </c>
    </row>
    <row r="1276" spans="3:4" x14ac:dyDescent="0.25">
      <c r="C1276" t="str">
        <f t="shared" si="39"/>
        <v/>
      </c>
      <c r="D1276" t="str">
        <f t="shared" si="40"/>
        <v/>
      </c>
    </row>
    <row r="1277" spans="3:4" x14ac:dyDescent="0.25">
      <c r="C1277" t="str">
        <f t="shared" si="39"/>
        <v/>
      </c>
      <c r="D1277" t="str">
        <f t="shared" si="40"/>
        <v/>
      </c>
    </row>
    <row r="1278" spans="3:4" x14ac:dyDescent="0.25">
      <c r="C1278" t="str">
        <f t="shared" si="39"/>
        <v/>
      </c>
      <c r="D1278" t="str">
        <f t="shared" si="40"/>
        <v/>
      </c>
    </row>
    <row r="1279" spans="3:4" x14ac:dyDescent="0.25">
      <c r="C1279" t="str">
        <f t="shared" si="39"/>
        <v/>
      </c>
      <c r="D1279" t="str">
        <f t="shared" si="40"/>
        <v/>
      </c>
    </row>
    <row r="1280" spans="3:4" x14ac:dyDescent="0.25">
      <c r="C1280" t="str">
        <f t="shared" si="39"/>
        <v/>
      </c>
      <c r="D1280" t="str">
        <f t="shared" si="40"/>
        <v/>
      </c>
    </row>
    <row r="1281" spans="3:4" x14ac:dyDescent="0.25">
      <c r="C1281" t="str">
        <f t="shared" si="39"/>
        <v/>
      </c>
      <c r="D1281" t="str">
        <f t="shared" si="40"/>
        <v/>
      </c>
    </row>
    <row r="1282" spans="3:4" x14ac:dyDescent="0.25">
      <c r="C1282" t="str">
        <f t="shared" ref="C1282:C1345" si="41">UPPER(A1282)</f>
        <v/>
      </c>
      <c r="D1282" t="str">
        <f t="shared" ref="D1282:D1345" si="42">UPPER(B1282)</f>
        <v/>
      </c>
    </row>
    <row r="1283" spans="3:4" x14ac:dyDescent="0.25">
      <c r="C1283" t="str">
        <f t="shared" si="41"/>
        <v/>
      </c>
      <c r="D1283" t="str">
        <f t="shared" si="42"/>
        <v/>
      </c>
    </row>
    <row r="1284" spans="3:4" x14ac:dyDescent="0.25">
      <c r="C1284" t="str">
        <f t="shared" si="41"/>
        <v/>
      </c>
      <c r="D1284" t="str">
        <f t="shared" si="42"/>
        <v/>
      </c>
    </row>
    <row r="1285" spans="3:4" x14ac:dyDescent="0.25">
      <c r="C1285" t="str">
        <f t="shared" si="41"/>
        <v/>
      </c>
      <c r="D1285" t="str">
        <f t="shared" si="42"/>
        <v/>
      </c>
    </row>
    <row r="1286" spans="3:4" x14ac:dyDescent="0.25">
      <c r="C1286" t="str">
        <f t="shared" si="41"/>
        <v/>
      </c>
      <c r="D1286" t="str">
        <f t="shared" si="42"/>
        <v/>
      </c>
    </row>
    <row r="1287" spans="3:4" x14ac:dyDescent="0.25">
      <c r="C1287" t="str">
        <f t="shared" si="41"/>
        <v/>
      </c>
      <c r="D1287" t="str">
        <f t="shared" si="42"/>
        <v/>
      </c>
    </row>
    <row r="1288" spans="3:4" x14ac:dyDescent="0.25">
      <c r="C1288" t="str">
        <f t="shared" si="41"/>
        <v/>
      </c>
      <c r="D1288" t="str">
        <f t="shared" si="42"/>
        <v/>
      </c>
    </row>
    <row r="1289" spans="3:4" x14ac:dyDescent="0.25">
      <c r="C1289" t="str">
        <f t="shared" si="41"/>
        <v/>
      </c>
      <c r="D1289" t="str">
        <f t="shared" si="42"/>
        <v/>
      </c>
    </row>
    <row r="1290" spans="3:4" x14ac:dyDescent="0.25">
      <c r="C1290" t="str">
        <f t="shared" si="41"/>
        <v/>
      </c>
      <c r="D1290" t="str">
        <f t="shared" si="42"/>
        <v/>
      </c>
    </row>
    <row r="1291" spans="3:4" x14ac:dyDescent="0.25">
      <c r="C1291" t="str">
        <f t="shared" si="41"/>
        <v/>
      </c>
      <c r="D1291" t="str">
        <f t="shared" si="42"/>
        <v/>
      </c>
    </row>
    <row r="1292" spans="3:4" x14ac:dyDescent="0.25">
      <c r="C1292" t="str">
        <f t="shared" si="41"/>
        <v/>
      </c>
      <c r="D1292" t="str">
        <f t="shared" si="42"/>
        <v/>
      </c>
    </row>
    <row r="1293" spans="3:4" x14ac:dyDescent="0.25">
      <c r="C1293" t="str">
        <f t="shared" si="41"/>
        <v/>
      </c>
      <c r="D1293" t="str">
        <f t="shared" si="42"/>
        <v/>
      </c>
    </row>
    <row r="1294" spans="3:4" x14ac:dyDescent="0.25">
      <c r="C1294" t="str">
        <f t="shared" si="41"/>
        <v/>
      </c>
      <c r="D1294" t="str">
        <f t="shared" si="42"/>
        <v/>
      </c>
    </row>
    <row r="1295" spans="3:4" x14ac:dyDescent="0.25">
      <c r="C1295" t="str">
        <f t="shared" si="41"/>
        <v/>
      </c>
      <c r="D1295" t="str">
        <f t="shared" si="42"/>
        <v/>
      </c>
    </row>
    <row r="1296" spans="3:4" x14ac:dyDescent="0.25">
      <c r="C1296" t="str">
        <f t="shared" si="41"/>
        <v/>
      </c>
      <c r="D1296" t="str">
        <f t="shared" si="42"/>
        <v/>
      </c>
    </row>
    <row r="1297" spans="3:4" x14ac:dyDescent="0.25">
      <c r="C1297" t="str">
        <f t="shared" si="41"/>
        <v/>
      </c>
      <c r="D1297" t="str">
        <f t="shared" si="42"/>
        <v/>
      </c>
    </row>
    <row r="1298" spans="3:4" x14ac:dyDescent="0.25">
      <c r="C1298" t="str">
        <f t="shared" si="41"/>
        <v/>
      </c>
      <c r="D1298" t="str">
        <f t="shared" si="42"/>
        <v/>
      </c>
    </row>
    <row r="1299" spans="3:4" x14ac:dyDescent="0.25">
      <c r="C1299" t="str">
        <f t="shared" si="41"/>
        <v/>
      </c>
      <c r="D1299" t="str">
        <f t="shared" si="42"/>
        <v/>
      </c>
    </row>
    <row r="1300" spans="3:4" x14ac:dyDescent="0.25">
      <c r="C1300" t="str">
        <f t="shared" si="41"/>
        <v/>
      </c>
      <c r="D1300" t="str">
        <f t="shared" si="42"/>
        <v/>
      </c>
    </row>
    <row r="1301" spans="3:4" x14ac:dyDescent="0.25">
      <c r="C1301" t="str">
        <f t="shared" si="41"/>
        <v/>
      </c>
      <c r="D1301" t="str">
        <f t="shared" si="42"/>
        <v/>
      </c>
    </row>
    <row r="1302" spans="3:4" x14ac:dyDescent="0.25">
      <c r="C1302" t="str">
        <f t="shared" si="41"/>
        <v/>
      </c>
      <c r="D1302" t="str">
        <f t="shared" si="42"/>
        <v/>
      </c>
    </row>
    <row r="1303" spans="3:4" x14ac:dyDescent="0.25">
      <c r="C1303" t="str">
        <f t="shared" si="41"/>
        <v/>
      </c>
      <c r="D1303" t="str">
        <f t="shared" si="42"/>
        <v/>
      </c>
    </row>
    <row r="1304" spans="3:4" x14ac:dyDescent="0.25">
      <c r="C1304" t="str">
        <f t="shared" si="41"/>
        <v/>
      </c>
      <c r="D1304" t="str">
        <f t="shared" si="42"/>
        <v/>
      </c>
    </row>
    <row r="1305" spans="3:4" x14ac:dyDescent="0.25">
      <c r="C1305" t="str">
        <f t="shared" si="41"/>
        <v/>
      </c>
      <c r="D1305" t="str">
        <f t="shared" si="42"/>
        <v/>
      </c>
    </row>
    <row r="1306" spans="3:4" x14ac:dyDescent="0.25">
      <c r="C1306" t="str">
        <f t="shared" si="41"/>
        <v/>
      </c>
      <c r="D1306" t="str">
        <f t="shared" si="42"/>
        <v/>
      </c>
    </row>
    <row r="1307" spans="3:4" x14ac:dyDescent="0.25">
      <c r="C1307" t="str">
        <f t="shared" si="41"/>
        <v/>
      </c>
      <c r="D1307" t="str">
        <f t="shared" si="42"/>
        <v/>
      </c>
    </row>
    <row r="1308" spans="3:4" x14ac:dyDescent="0.25">
      <c r="C1308" t="str">
        <f t="shared" si="41"/>
        <v/>
      </c>
      <c r="D1308" t="str">
        <f t="shared" si="42"/>
        <v/>
      </c>
    </row>
    <row r="1309" spans="3:4" x14ac:dyDescent="0.25">
      <c r="C1309" t="str">
        <f t="shared" si="41"/>
        <v/>
      </c>
      <c r="D1309" t="str">
        <f t="shared" si="42"/>
        <v/>
      </c>
    </row>
    <row r="1310" spans="3:4" x14ac:dyDescent="0.25">
      <c r="C1310" t="str">
        <f t="shared" si="41"/>
        <v/>
      </c>
      <c r="D1310" t="str">
        <f t="shared" si="42"/>
        <v/>
      </c>
    </row>
    <row r="1311" spans="3:4" x14ac:dyDescent="0.25">
      <c r="C1311" t="str">
        <f t="shared" si="41"/>
        <v/>
      </c>
      <c r="D1311" t="str">
        <f t="shared" si="42"/>
        <v/>
      </c>
    </row>
    <row r="1312" spans="3:4" x14ac:dyDescent="0.25">
      <c r="C1312" t="str">
        <f t="shared" si="41"/>
        <v/>
      </c>
      <c r="D1312" t="str">
        <f t="shared" si="42"/>
        <v/>
      </c>
    </row>
    <row r="1313" spans="3:4" x14ac:dyDescent="0.25">
      <c r="C1313" t="str">
        <f t="shared" si="41"/>
        <v/>
      </c>
      <c r="D1313" t="str">
        <f t="shared" si="42"/>
        <v/>
      </c>
    </row>
    <row r="1314" spans="3:4" x14ac:dyDescent="0.25">
      <c r="C1314" t="str">
        <f t="shared" si="41"/>
        <v/>
      </c>
      <c r="D1314" t="str">
        <f t="shared" si="42"/>
        <v/>
      </c>
    </row>
    <row r="1315" spans="3:4" x14ac:dyDescent="0.25">
      <c r="C1315" t="str">
        <f t="shared" si="41"/>
        <v/>
      </c>
      <c r="D1315" t="str">
        <f t="shared" si="42"/>
        <v/>
      </c>
    </row>
    <row r="1316" spans="3:4" x14ac:dyDescent="0.25">
      <c r="C1316" t="str">
        <f t="shared" si="41"/>
        <v/>
      </c>
      <c r="D1316" t="str">
        <f t="shared" si="42"/>
        <v/>
      </c>
    </row>
    <row r="1317" spans="3:4" x14ac:dyDescent="0.25">
      <c r="C1317" t="str">
        <f t="shared" si="41"/>
        <v/>
      </c>
      <c r="D1317" t="str">
        <f t="shared" si="42"/>
        <v/>
      </c>
    </row>
    <row r="1318" spans="3:4" x14ac:dyDescent="0.25">
      <c r="C1318" t="str">
        <f t="shared" si="41"/>
        <v/>
      </c>
      <c r="D1318" t="str">
        <f t="shared" si="42"/>
        <v/>
      </c>
    </row>
    <row r="1319" spans="3:4" x14ac:dyDescent="0.25">
      <c r="C1319" t="str">
        <f t="shared" si="41"/>
        <v/>
      </c>
      <c r="D1319" t="str">
        <f t="shared" si="42"/>
        <v/>
      </c>
    </row>
    <row r="1320" spans="3:4" x14ac:dyDescent="0.25">
      <c r="C1320" t="str">
        <f t="shared" si="41"/>
        <v/>
      </c>
      <c r="D1320" t="str">
        <f t="shared" si="42"/>
        <v/>
      </c>
    </row>
    <row r="1321" spans="3:4" x14ac:dyDescent="0.25">
      <c r="C1321" t="str">
        <f t="shared" si="41"/>
        <v/>
      </c>
      <c r="D1321" t="str">
        <f t="shared" si="42"/>
        <v/>
      </c>
    </row>
    <row r="1322" spans="3:4" x14ac:dyDescent="0.25">
      <c r="C1322" t="str">
        <f t="shared" si="41"/>
        <v/>
      </c>
      <c r="D1322" t="str">
        <f t="shared" si="42"/>
        <v/>
      </c>
    </row>
    <row r="1323" spans="3:4" x14ac:dyDescent="0.25">
      <c r="C1323" t="str">
        <f t="shared" si="41"/>
        <v/>
      </c>
      <c r="D1323" t="str">
        <f t="shared" si="42"/>
        <v/>
      </c>
    </row>
    <row r="1324" spans="3:4" x14ac:dyDescent="0.25">
      <c r="C1324" t="str">
        <f t="shared" si="41"/>
        <v/>
      </c>
      <c r="D1324" t="str">
        <f t="shared" si="42"/>
        <v/>
      </c>
    </row>
    <row r="1325" spans="3:4" x14ac:dyDescent="0.25">
      <c r="C1325" t="str">
        <f t="shared" si="41"/>
        <v/>
      </c>
      <c r="D1325" t="str">
        <f t="shared" si="42"/>
        <v/>
      </c>
    </row>
    <row r="1326" spans="3:4" x14ac:dyDescent="0.25">
      <c r="C1326" t="str">
        <f t="shared" si="41"/>
        <v/>
      </c>
      <c r="D1326" t="str">
        <f t="shared" si="42"/>
        <v/>
      </c>
    </row>
    <row r="1327" spans="3:4" x14ac:dyDescent="0.25">
      <c r="C1327" t="str">
        <f t="shared" si="41"/>
        <v/>
      </c>
      <c r="D1327" t="str">
        <f t="shared" si="42"/>
        <v/>
      </c>
    </row>
    <row r="1328" spans="3:4" x14ac:dyDescent="0.25">
      <c r="C1328" t="str">
        <f t="shared" si="41"/>
        <v/>
      </c>
      <c r="D1328" t="str">
        <f t="shared" si="42"/>
        <v/>
      </c>
    </row>
    <row r="1329" spans="3:4" x14ac:dyDescent="0.25">
      <c r="C1329" t="str">
        <f t="shared" si="41"/>
        <v/>
      </c>
      <c r="D1329" t="str">
        <f t="shared" si="42"/>
        <v/>
      </c>
    </row>
    <row r="1330" spans="3:4" x14ac:dyDescent="0.25">
      <c r="C1330" t="str">
        <f t="shared" si="41"/>
        <v/>
      </c>
      <c r="D1330" t="str">
        <f t="shared" si="42"/>
        <v/>
      </c>
    </row>
    <row r="1331" spans="3:4" x14ac:dyDescent="0.25">
      <c r="C1331" t="str">
        <f t="shared" si="41"/>
        <v/>
      </c>
      <c r="D1331" t="str">
        <f t="shared" si="42"/>
        <v/>
      </c>
    </row>
    <row r="1332" spans="3:4" x14ac:dyDescent="0.25">
      <c r="C1332" t="str">
        <f t="shared" si="41"/>
        <v/>
      </c>
      <c r="D1332" t="str">
        <f t="shared" si="42"/>
        <v/>
      </c>
    </row>
    <row r="1333" spans="3:4" x14ac:dyDescent="0.25">
      <c r="C1333" t="str">
        <f t="shared" si="41"/>
        <v/>
      </c>
      <c r="D1333" t="str">
        <f t="shared" si="42"/>
        <v/>
      </c>
    </row>
    <row r="1334" spans="3:4" x14ac:dyDescent="0.25">
      <c r="C1334" t="str">
        <f t="shared" si="41"/>
        <v/>
      </c>
      <c r="D1334" t="str">
        <f t="shared" si="42"/>
        <v/>
      </c>
    </row>
    <row r="1335" spans="3:4" x14ac:dyDescent="0.25">
      <c r="C1335" t="str">
        <f t="shared" si="41"/>
        <v/>
      </c>
      <c r="D1335" t="str">
        <f t="shared" si="42"/>
        <v/>
      </c>
    </row>
    <row r="1336" spans="3:4" x14ac:dyDescent="0.25">
      <c r="C1336" t="str">
        <f t="shared" si="41"/>
        <v/>
      </c>
      <c r="D1336" t="str">
        <f t="shared" si="42"/>
        <v/>
      </c>
    </row>
    <row r="1337" spans="3:4" x14ac:dyDescent="0.25">
      <c r="C1337" t="str">
        <f t="shared" si="41"/>
        <v/>
      </c>
      <c r="D1337" t="str">
        <f t="shared" si="42"/>
        <v/>
      </c>
    </row>
    <row r="1338" spans="3:4" x14ac:dyDescent="0.25">
      <c r="C1338" t="str">
        <f t="shared" si="41"/>
        <v/>
      </c>
      <c r="D1338" t="str">
        <f t="shared" si="42"/>
        <v/>
      </c>
    </row>
    <row r="1339" spans="3:4" x14ac:dyDescent="0.25">
      <c r="C1339" t="str">
        <f t="shared" si="41"/>
        <v/>
      </c>
      <c r="D1339" t="str">
        <f t="shared" si="42"/>
        <v/>
      </c>
    </row>
    <row r="1340" spans="3:4" x14ac:dyDescent="0.25">
      <c r="C1340" t="str">
        <f t="shared" si="41"/>
        <v/>
      </c>
      <c r="D1340" t="str">
        <f t="shared" si="42"/>
        <v/>
      </c>
    </row>
    <row r="1341" spans="3:4" x14ac:dyDescent="0.25">
      <c r="C1341" t="str">
        <f t="shared" si="41"/>
        <v/>
      </c>
      <c r="D1341" t="str">
        <f t="shared" si="42"/>
        <v/>
      </c>
    </row>
    <row r="1342" spans="3:4" x14ac:dyDescent="0.25">
      <c r="C1342" t="str">
        <f t="shared" si="41"/>
        <v/>
      </c>
      <c r="D1342" t="str">
        <f t="shared" si="42"/>
        <v/>
      </c>
    </row>
    <row r="1343" spans="3:4" x14ac:dyDescent="0.25">
      <c r="C1343" t="str">
        <f t="shared" si="41"/>
        <v/>
      </c>
      <c r="D1343" t="str">
        <f t="shared" si="42"/>
        <v/>
      </c>
    </row>
    <row r="1344" spans="3:4" x14ac:dyDescent="0.25">
      <c r="C1344" t="str">
        <f t="shared" si="41"/>
        <v/>
      </c>
      <c r="D1344" t="str">
        <f t="shared" si="42"/>
        <v/>
      </c>
    </row>
    <row r="1345" spans="3:4" x14ac:dyDescent="0.25">
      <c r="C1345" t="str">
        <f t="shared" si="41"/>
        <v/>
      </c>
      <c r="D1345" t="str">
        <f t="shared" si="42"/>
        <v/>
      </c>
    </row>
    <row r="1346" spans="3:4" x14ac:dyDescent="0.25">
      <c r="C1346" t="str">
        <f t="shared" ref="C1346:C1409" si="43">UPPER(A1346)</f>
        <v/>
      </c>
      <c r="D1346" t="str">
        <f t="shared" ref="D1346:D1409" si="44">UPPER(B1346)</f>
        <v/>
      </c>
    </row>
    <row r="1347" spans="3:4" x14ac:dyDescent="0.25">
      <c r="C1347" t="str">
        <f t="shared" si="43"/>
        <v/>
      </c>
      <c r="D1347" t="str">
        <f t="shared" si="44"/>
        <v/>
      </c>
    </row>
    <row r="1348" spans="3:4" x14ac:dyDescent="0.25">
      <c r="C1348" t="str">
        <f t="shared" si="43"/>
        <v/>
      </c>
      <c r="D1348" t="str">
        <f t="shared" si="44"/>
        <v/>
      </c>
    </row>
    <row r="1349" spans="3:4" x14ac:dyDescent="0.25">
      <c r="C1349" t="str">
        <f t="shared" si="43"/>
        <v/>
      </c>
      <c r="D1349" t="str">
        <f t="shared" si="44"/>
        <v/>
      </c>
    </row>
    <row r="1350" spans="3:4" x14ac:dyDescent="0.25">
      <c r="C1350" t="str">
        <f t="shared" si="43"/>
        <v/>
      </c>
      <c r="D1350" t="str">
        <f t="shared" si="44"/>
        <v/>
      </c>
    </row>
    <row r="1351" spans="3:4" x14ac:dyDescent="0.25">
      <c r="C1351" t="str">
        <f t="shared" si="43"/>
        <v/>
      </c>
      <c r="D1351" t="str">
        <f t="shared" si="44"/>
        <v/>
      </c>
    </row>
    <row r="1352" spans="3:4" x14ac:dyDescent="0.25">
      <c r="C1352" t="str">
        <f t="shared" si="43"/>
        <v/>
      </c>
      <c r="D1352" t="str">
        <f t="shared" si="44"/>
        <v/>
      </c>
    </row>
    <row r="1353" spans="3:4" x14ac:dyDescent="0.25">
      <c r="C1353" t="str">
        <f t="shared" si="43"/>
        <v/>
      </c>
      <c r="D1353" t="str">
        <f t="shared" si="44"/>
        <v/>
      </c>
    </row>
    <row r="1354" spans="3:4" x14ac:dyDescent="0.25">
      <c r="C1354" t="str">
        <f t="shared" si="43"/>
        <v/>
      </c>
      <c r="D1354" t="str">
        <f t="shared" si="44"/>
        <v/>
      </c>
    </row>
    <row r="1355" spans="3:4" x14ac:dyDescent="0.25">
      <c r="C1355" t="str">
        <f t="shared" si="43"/>
        <v/>
      </c>
      <c r="D1355" t="str">
        <f t="shared" si="44"/>
        <v/>
      </c>
    </row>
    <row r="1356" spans="3:4" x14ac:dyDescent="0.25">
      <c r="C1356" t="str">
        <f t="shared" si="43"/>
        <v/>
      </c>
      <c r="D1356" t="str">
        <f t="shared" si="44"/>
        <v/>
      </c>
    </row>
    <row r="1357" spans="3:4" x14ac:dyDescent="0.25">
      <c r="C1357" t="str">
        <f t="shared" si="43"/>
        <v/>
      </c>
      <c r="D1357" t="str">
        <f t="shared" si="44"/>
        <v/>
      </c>
    </row>
    <row r="1358" spans="3:4" x14ac:dyDescent="0.25">
      <c r="C1358" t="str">
        <f t="shared" si="43"/>
        <v/>
      </c>
      <c r="D1358" t="str">
        <f t="shared" si="44"/>
        <v/>
      </c>
    </row>
    <row r="1359" spans="3:4" x14ac:dyDescent="0.25">
      <c r="C1359" t="str">
        <f t="shared" si="43"/>
        <v/>
      </c>
      <c r="D1359" t="str">
        <f t="shared" si="44"/>
        <v/>
      </c>
    </row>
    <row r="1360" spans="3:4" x14ac:dyDescent="0.25">
      <c r="C1360" t="str">
        <f t="shared" si="43"/>
        <v/>
      </c>
      <c r="D1360" t="str">
        <f t="shared" si="44"/>
        <v/>
      </c>
    </row>
    <row r="1361" spans="3:4" x14ac:dyDescent="0.25">
      <c r="C1361" t="str">
        <f t="shared" si="43"/>
        <v/>
      </c>
      <c r="D1361" t="str">
        <f t="shared" si="44"/>
        <v/>
      </c>
    </row>
    <row r="1362" spans="3:4" x14ac:dyDescent="0.25">
      <c r="C1362" t="str">
        <f t="shared" si="43"/>
        <v/>
      </c>
      <c r="D1362" t="str">
        <f t="shared" si="44"/>
        <v/>
      </c>
    </row>
    <row r="1363" spans="3:4" x14ac:dyDescent="0.25">
      <c r="C1363" t="str">
        <f t="shared" si="43"/>
        <v/>
      </c>
      <c r="D1363" t="str">
        <f t="shared" si="44"/>
        <v/>
      </c>
    </row>
    <row r="1364" spans="3:4" x14ac:dyDescent="0.25">
      <c r="C1364" t="str">
        <f t="shared" si="43"/>
        <v/>
      </c>
      <c r="D1364" t="str">
        <f t="shared" si="44"/>
        <v/>
      </c>
    </row>
    <row r="1365" spans="3:4" x14ac:dyDescent="0.25">
      <c r="C1365" t="str">
        <f t="shared" si="43"/>
        <v/>
      </c>
      <c r="D1365" t="str">
        <f t="shared" si="44"/>
        <v/>
      </c>
    </row>
    <row r="1366" spans="3:4" x14ac:dyDescent="0.25">
      <c r="C1366" t="str">
        <f t="shared" si="43"/>
        <v/>
      </c>
      <c r="D1366" t="str">
        <f t="shared" si="44"/>
        <v/>
      </c>
    </row>
    <row r="1367" spans="3:4" x14ac:dyDescent="0.25">
      <c r="C1367" t="str">
        <f t="shared" si="43"/>
        <v/>
      </c>
      <c r="D1367" t="str">
        <f t="shared" si="44"/>
        <v/>
      </c>
    </row>
    <row r="1368" spans="3:4" x14ac:dyDescent="0.25">
      <c r="C1368" t="str">
        <f t="shared" si="43"/>
        <v/>
      </c>
      <c r="D1368" t="str">
        <f t="shared" si="44"/>
        <v/>
      </c>
    </row>
    <row r="1369" spans="3:4" x14ac:dyDescent="0.25">
      <c r="C1369" t="str">
        <f t="shared" si="43"/>
        <v/>
      </c>
      <c r="D1369" t="str">
        <f t="shared" si="44"/>
        <v/>
      </c>
    </row>
    <row r="1370" spans="3:4" x14ac:dyDescent="0.25">
      <c r="C1370" t="str">
        <f t="shared" si="43"/>
        <v/>
      </c>
      <c r="D1370" t="str">
        <f t="shared" si="44"/>
        <v/>
      </c>
    </row>
    <row r="1371" spans="3:4" x14ac:dyDescent="0.25">
      <c r="C1371" t="str">
        <f t="shared" si="43"/>
        <v/>
      </c>
      <c r="D1371" t="str">
        <f t="shared" si="44"/>
        <v/>
      </c>
    </row>
    <row r="1372" spans="3:4" x14ac:dyDescent="0.25">
      <c r="C1372" t="str">
        <f t="shared" si="43"/>
        <v/>
      </c>
      <c r="D1372" t="str">
        <f t="shared" si="44"/>
        <v/>
      </c>
    </row>
    <row r="1373" spans="3:4" x14ac:dyDescent="0.25">
      <c r="C1373" t="str">
        <f t="shared" si="43"/>
        <v/>
      </c>
      <c r="D1373" t="str">
        <f t="shared" si="44"/>
        <v/>
      </c>
    </row>
    <row r="1374" spans="3:4" x14ac:dyDescent="0.25">
      <c r="C1374" t="str">
        <f t="shared" si="43"/>
        <v/>
      </c>
      <c r="D1374" t="str">
        <f t="shared" si="44"/>
        <v/>
      </c>
    </row>
    <row r="1375" spans="3:4" x14ac:dyDescent="0.25">
      <c r="C1375" t="str">
        <f t="shared" si="43"/>
        <v/>
      </c>
      <c r="D1375" t="str">
        <f t="shared" si="44"/>
        <v/>
      </c>
    </row>
    <row r="1376" spans="3:4" x14ac:dyDescent="0.25">
      <c r="C1376" t="str">
        <f t="shared" si="43"/>
        <v/>
      </c>
      <c r="D1376" t="str">
        <f t="shared" si="44"/>
        <v/>
      </c>
    </row>
    <row r="1377" spans="3:4" x14ac:dyDescent="0.25">
      <c r="C1377" t="str">
        <f t="shared" si="43"/>
        <v/>
      </c>
      <c r="D1377" t="str">
        <f t="shared" si="44"/>
        <v/>
      </c>
    </row>
    <row r="1378" spans="3:4" x14ac:dyDescent="0.25">
      <c r="C1378" t="str">
        <f t="shared" si="43"/>
        <v/>
      </c>
      <c r="D1378" t="str">
        <f t="shared" si="44"/>
        <v/>
      </c>
    </row>
    <row r="1379" spans="3:4" x14ac:dyDescent="0.25">
      <c r="C1379" t="str">
        <f t="shared" si="43"/>
        <v/>
      </c>
      <c r="D1379" t="str">
        <f t="shared" si="44"/>
        <v/>
      </c>
    </row>
    <row r="1380" spans="3:4" x14ac:dyDescent="0.25">
      <c r="C1380" t="str">
        <f t="shared" si="43"/>
        <v/>
      </c>
      <c r="D1380" t="str">
        <f t="shared" si="44"/>
        <v/>
      </c>
    </row>
    <row r="1381" spans="3:4" x14ac:dyDescent="0.25">
      <c r="C1381" t="str">
        <f t="shared" si="43"/>
        <v/>
      </c>
      <c r="D1381" t="str">
        <f t="shared" si="44"/>
        <v/>
      </c>
    </row>
    <row r="1382" spans="3:4" x14ac:dyDescent="0.25">
      <c r="C1382" t="str">
        <f t="shared" si="43"/>
        <v/>
      </c>
      <c r="D1382" t="str">
        <f t="shared" si="44"/>
        <v/>
      </c>
    </row>
    <row r="1383" spans="3:4" x14ac:dyDescent="0.25">
      <c r="C1383" t="str">
        <f t="shared" si="43"/>
        <v/>
      </c>
      <c r="D1383" t="str">
        <f t="shared" si="44"/>
        <v/>
      </c>
    </row>
    <row r="1384" spans="3:4" x14ac:dyDescent="0.25">
      <c r="C1384" t="str">
        <f t="shared" si="43"/>
        <v/>
      </c>
      <c r="D1384" t="str">
        <f t="shared" si="44"/>
        <v/>
      </c>
    </row>
    <row r="1385" spans="3:4" x14ac:dyDescent="0.25">
      <c r="C1385" t="str">
        <f t="shared" si="43"/>
        <v/>
      </c>
      <c r="D1385" t="str">
        <f t="shared" si="44"/>
        <v/>
      </c>
    </row>
    <row r="1386" spans="3:4" x14ac:dyDescent="0.25">
      <c r="C1386" t="str">
        <f t="shared" si="43"/>
        <v/>
      </c>
      <c r="D1386" t="str">
        <f t="shared" si="44"/>
        <v/>
      </c>
    </row>
    <row r="1387" spans="3:4" x14ac:dyDescent="0.25">
      <c r="C1387" t="str">
        <f t="shared" si="43"/>
        <v/>
      </c>
      <c r="D1387" t="str">
        <f t="shared" si="44"/>
        <v/>
      </c>
    </row>
    <row r="1388" spans="3:4" x14ac:dyDescent="0.25">
      <c r="C1388" t="str">
        <f t="shared" si="43"/>
        <v/>
      </c>
      <c r="D1388" t="str">
        <f t="shared" si="44"/>
        <v/>
      </c>
    </row>
    <row r="1389" spans="3:4" x14ac:dyDescent="0.25">
      <c r="C1389" t="str">
        <f t="shared" si="43"/>
        <v/>
      </c>
      <c r="D1389" t="str">
        <f t="shared" si="44"/>
        <v/>
      </c>
    </row>
    <row r="1390" spans="3:4" x14ac:dyDescent="0.25">
      <c r="C1390" t="str">
        <f t="shared" si="43"/>
        <v/>
      </c>
      <c r="D1390" t="str">
        <f t="shared" si="44"/>
        <v/>
      </c>
    </row>
    <row r="1391" spans="3:4" x14ac:dyDescent="0.25">
      <c r="C1391" t="str">
        <f t="shared" si="43"/>
        <v/>
      </c>
      <c r="D1391" t="str">
        <f t="shared" si="44"/>
        <v/>
      </c>
    </row>
    <row r="1392" spans="3:4" x14ac:dyDescent="0.25">
      <c r="C1392" t="str">
        <f t="shared" si="43"/>
        <v/>
      </c>
      <c r="D1392" t="str">
        <f t="shared" si="44"/>
        <v/>
      </c>
    </row>
    <row r="1393" spans="3:4" x14ac:dyDescent="0.25">
      <c r="C1393" t="str">
        <f t="shared" si="43"/>
        <v/>
      </c>
      <c r="D1393" t="str">
        <f t="shared" si="44"/>
        <v/>
      </c>
    </row>
    <row r="1394" spans="3:4" x14ac:dyDescent="0.25">
      <c r="C1394" t="str">
        <f t="shared" si="43"/>
        <v/>
      </c>
      <c r="D1394" t="str">
        <f t="shared" si="44"/>
        <v/>
      </c>
    </row>
    <row r="1395" spans="3:4" x14ac:dyDescent="0.25">
      <c r="C1395" t="str">
        <f t="shared" si="43"/>
        <v/>
      </c>
      <c r="D1395" t="str">
        <f t="shared" si="44"/>
        <v/>
      </c>
    </row>
    <row r="1396" spans="3:4" x14ac:dyDescent="0.25">
      <c r="C1396" t="str">
        <f t="shared" si="43"/>
        <v/>
      </c>
      <c r="D1396" t="str">
        <f t="shared" si="44"/>
        <v/>
      </c>
    </row>
    <row r="1397" spans="3:4" x14ac:dyDescent="0.25">
      <c r="C1397" t="str">
        <f t="shared" si="43"/>
        <v/>
      </c>
      <c r="D1397" t="str">
        <f t="shared" si="44"/>
        <v/>
      </c>
    </row>
    <row r="1398" spans="3:4" x14ac:dyDescent="0.25">
      <c r="C1398" t="str">
        <f t="shared" si="43"/>
        <v/>
      </c>
      <c r="D1398" t="str">
        <f t="shared" si="44"/>
        <v/>
      </c>
    </row>
    <row r="1399" spans="3:4" x14ac:dyDescent="0.25">
      <c r="C1399" t="str">
        <f t="shared" si="43"/>
        <v/>
      </c>
      <c r="D1399" t="str">
        <f t="shared" si="44"/>
        <v/>
      </c>
    </row>
    <row r="1400" spans="3:4" x14ac:dyDescent="0.25">
      <c r="C1400" t="str">
        <f t="shared" si="43"/>
        <v/>
      </c>
      <c r="D1400" t="str">
        <f t="shared" si="44"/>
        <v/>
      </c>
    </row>
    <row r="1401" spans="3:4" x14ac:dyDescent="0.25">
      <c r="C1401" t="str">
        <f t="shared" si="43"/>
        <v/>
      </c>
      <c r="D1401" t="str">
        <f t="shared" si="44"/>
        <v/>
      </c>
    </row>
    <row r="1402" spans="3:4" x14ac:dyDescent="0.25">
      <c r="C1402" t="str">
        <f t="shared" si="43"/>
        <v/>
      </c>
      <c r="D1402" t="str">
        <f t="shared" si="44"/>
        <v/>
      </c>
    </row>
    <row r="1403" spans="3:4" x14ac:dyDescent="0.25">
      <c r="C1403" t="str">
        <f t="shared" si="43"/>
        <v/>
      </c>
      <c r="D1403" t="str">
        <f t="shared" si="44"/>
        <v/>
      </c>
    </row>
    <row r="1404" spans="3:4" x14ac:dyDescent="0.25">
      <c r="C1404" t="str">
        <f t="shared" si="43"/>
        <v/>
      </c>
      <c r="D1404" t="str">
        <f t="shared" si="44"/>
        <v/>
      </c>
    </row>
    <row r="1405" spans="3:4" x14ac:dyDescent="0.25">
      <c r="C1405" t="str">
        <f t="shared" si="43"/>
        <v/>
      </c>
      <c r="D1405" t="str">
        <f t="shared" si="44"/>
        <v/>
      </c>
    </row>
    <row r="1406" spans="3:4" x14ac:dyDescent="0.25">
      <c r="C1406" t="str">
        <f t="shared" si="43"/>
        <v/>
      </c>
      <c r="D1406" t="str">
        <f t="shared" si="44"/>
        <v/>
      </c>
    </row>
    <row r="1407" spans="3:4" x14ac:dyDescent="0.25">
      <c r="C1407" t="str">
        <f t="shared" si="43"/>
        <v/>
      </c>
      <c r="D1407" t="str">
        <f t="shared" si="44"/>
        <v/>
      </c>
    </row>
    <row r="1408" spans="3:4" x14ac:dyDescent="0.25">
      <c r="C1408" t="str">
        <f t="shared" si="43"/>
        <v/>
      </c>
      <c r="D1408" t="str">
        <f t="shared" si="44"/>
        <v/>
      </c>
    </row>
    <row r="1409" spans="3:4" x14ac:dyDescent="0.25">
      <c r="C1409" t="str">
        <f t="shared" si="43"/>
        <v/>
      </c>
      <c r="D1409" t="str">
        <f t="shared" si="44"/>
        <v/>
      </c>
    </row>
    <row r="1410" spans="3:4" x14ac:dyDescent="0.25">
      <c r="C1410" t="str">
        <f t="shared" ref="C1410:C1473" si="45">UPPER(A1410)</f>
        <v/>
      </c>
      <c r="D1410" t="str">
        <f t="shared" ref="D1410:D1473" si="46">UPPER(B1410)</f>
        <v/>
      </c>
    </row>
    <row r="1411" spans="3:4" x14ac:dyDescent="0.25">
      <c r="C1411" t="str">
        <f t="shared" si="45"/>
        <v/>
      </c>
      <c r="D1411" t="str">
        <f t="shared" si="46"/>
        <v/>
      </c>
    </row>
    <row r="1412" spans="3:4" x14ac:dyDescent="0.25">
      <c r="C1412" t="str">
        <f t="shared" si="45"/>
        <v/>
      </c>
      <c r="D1412" t="str">
        <f t="shared" si="46"/>
        <v/>
      </c>
    </row>
    <row r="1413" spans="3:4" x14ac:dyDescent="0.25">
      <c r="C1413" t="str">
        <f t="shared" si="45"/>
        <v/>
      </c>
      <c r="D1413" t="str">
        <f t="shared" si="46"/>
        <v/>
      </c>
    </row>
    <row r="1414" spans="3:4" x14ac:dyDescent="0.25">
      <c r="C1414" t="str">
        <f t="shared" si="45"/>
        <v/>
      </c>
      <c r="D1414" t="str">
        <f t="shared" si="46"/>
        <v/>
      </c>
    </row>
    <row r="1415" spans="3:4" x14ac:dyDescent="0.25">
      <c r="C1415" t="str">
        <f t="shared" si="45"/>
        <v/>
      </c>
      <c r="D1415" t="str">
        <f t="shared" si="46"/>
        <v/>
      </c>
    </row>
    <row r="1416" spans="3:4" x14ac:dyDescent="0.25">
      <c r="C1416" t="str">
        <f t="shared" si="45"/>
        <v/>
      </c>
      <c r="D1416" t="str">
        <f t="shared" si="46"/>
        <v/>
      </c>
    </row>
    <row r="1417" spans="3:4" x14ac:dyDescent="0.25">
      <c r="C1417" t="str">
        <f t="shared" si="45"/>
        <v/>
      </c>
      <c r="D1417" t="str">
        <f t="shared" si="46"/>
        <v/>
      </c>
    </row>
    <row r="1418" spans="3:4" x14ac:dyDescent="0.25">
      <c r="C1418" t="str">
        <f t="shared" si="45"/>
        <v/>
      </c>
      <c r="D1418" t="str">
        <f t="shared" si="46"/>
        <v/>
      </c>
    </row>
    <row r="1419" spans="3:4" x14ac:dyDescent="0.25">
      <c r="C1419" t="str">
        <f t="shared" si="45"/>
        <v/>
      </c>
      <c r="D1419" t="str">
        <f t="shared" si="46"/>
        <v/>
      </c>
    </row>
    <row r="1420" spans="3:4" x14ac:dyDescent="0.25">
      <c r="C1420" t="str">
        <f t="shared" si="45"/>
        <v/>
      </c>
      <c r="D1420" t="str">
        <f t="shared" si="46"/>
        <v/>
      </c>
    </row>
    <row r="1421" spans="3:4" x14ac:dyDescent="0.25">
      <c r="C1421" t="str">
        <f t="shared" si="45"/>
        <v/>
      </c>
      <c r="D1421" t="str">
        <f t="shared" si="46"/>
        <v/>
      </c>
    </row>
    <row r="1422" spans="3:4" x14ac:dyDescent="0.25">
      <c r="C1422" t="str">
        <f t="shared" si="45"/>
        <v/>
      </c>
      <c r="D1422" t="str">
        <f t="shared" si="46"/>
        <v/>
      </c>
    </row>
    <row r="1423" spans="3:4" x14ac:dyDescent="0.25">
      <c r="C1423" t="str">
        <f t="shared" si="45"/>
        <v/>
      </c>
      <c r="D1423" t="str">
        <f t="shared" si="46"/>
        <v/>
      </c>
    </row>
    <row r="1424" spans="3:4" x14ac:dyDescent="0.25">
      <c r="C1424" t="str">
        <f t="shared" si="45"/>
        <v/>
      </c>
      <c r="D1424" t="str">
        <f t="shared" si="46"/>
        <v/>
      </c>
    </row>
    <row r="1425" spans="3:4" x14ac:dyDescent="0.25">
      <c r="C1425" t="str">
        <f t="shared" si="45"/>
        <v/>
      </c>
      <c r="D1425" t="str">
        <f t="shared" si="46"/>
        <v/>
      </c>
    </row>
    <row r="1426" spans="3:4" x14ac:dyDescent="0.25">
      <c r="C1426" t="str">
        <f t="shared" si="45"/>
        <v/>
      </c>
      <c r="D1426" t="str">
        <f t="shared" si="46"/>
        <v/>
      </c>
    </row>
    <row r="1427" spans="3:4" x14ac:dyDescent="0.25">
      <c r="C1427" t="str">
        <f t="shared" si="45"/>
        <v/>
      </c>
      <c r="D1427" t="str">
        <f t="shared" si="46"/>
        <v/>
      </c>
    </row>
    <row r="1428" spans="3:4" x14ac:dyDescent="0.25">
      <c r="C1428" t="str">
        <f t="shared" si="45"/>
        <v/>
      </c>
      <c r="D1428" t="str">
        <f t="shared" si="46"/>
        <v/>
      </c>
    </row>
    <row r="1429" spans="3:4" x14ac:dyDescent="0.25">
      <c r="C1429" t="str">
        <f t="shared" si="45"/>
        <v/>
      </c>
      <c r="D1429" t="str">
        <f t="shared" si="46"/>
        <v/>
      </c>
    </row>
    <row r="1430" spans="3:4" x14ac:dyDescent="0.25">
      <c r="C1430" t="str">
        <f t="shared" si="45"/>
        <v/>
      </c>
      <c r="D1430" t="str">
        <f t="shared" si="46"/>
        <v/>
      </c>
    </row>
    <row r="1431" spans="3:4" x14ac:dyDescent="0.25">
      <c r="C1431" t="str">
        <f t="shared" si="45"/>
        <v/>
      </c>
      <c r="D1431" t="str">
        <f t="shared" si="46"/>
        <v/>
      </c>
    </row>
    <row r="1432" spans="3:4" x14ac:dyDescent="0.25">
      <c r="C1432" t="str">
        <f t="shared" si="45"/>
        <v/>
      </c>
      <c r="D1432" t="str">
        <f t="shared" si="46"/>
        <v/>
      </c>
    </row>
    <row r="1433" spans="3:4" x14ac:dyDescent="0.25">
      <c r="C1433" t="str">
        <f t="shared" si="45"/>
        <v/>
      </c>
      <c r="D1433" t="str">
        <f t="shared" si="46"/>
        <v/>
      </c>
    </row>
    <row r="1434" spans="3:4" x14ac:dyDescent="0.25">
      <c r="C1434" t="str">
        <f t="shared" si="45"/>
        <v/>
      </c>
      <c r="D1434" t="str">
        <f t="shared" si="46"/>
        <v/>
      </c>
    </row>
    <row r="1435" spans="3:4" x14ac:dyDescent="0.25">
      <c r="C1435" t="str">
        <f t="shared" si="45"/>
        <v/>
      </c>
      <c r="D1435" t="str">
        <f t="shared" si="46"/>
        <v/>
      </c>
    </row>
    <row r="1436" spans="3:4" x14ac:dyDescent="0.25">
      <c r="C1436" t="str">
        <f t="shared" si="45"/>
        <v/>
      </c>
      <c r="D1436" t="str">
        <f t="shared" si="46"/>
        <v/>
      </c>
    </row>
    <row r="1437" spans="3:4" x14ac:dyDescent="0.25">
      <c r="C1437" t="str">
        <f t="shared" si="45"/>
        <v/>
      </c>
      <c r="D1437" t="str">
        <f t="shared" si="46"/>
        <v/>
      </c>
    </row>
    <row r="1438" spans="3:4" x14ac:dyDescent="0.25">
      <c r="C1438" t="str">
        <f t="shared" si="45"/>
        <v/>
      </c>
      <c r="D1438" t="str">
        <f t="shared" si="46"/>
        <v/>
      </c>
    </row>
    <row r="1439" spans="3:4" x14ac:dyDescent="0.25">
      <c r="C1439" t="str">
        <f t="shared" si="45"/>
        <v/>
      </c>
      <c r="D1439" t="str">
        <f t="shared" si="46"/>
        <v/>
      </c>
    </row>
    <row r="1440" spans="3:4" x14ac:dyDescent="0.25">
      <c r="C1440" t="str">
        <f t="shared" si="45"/>
        <v/>
      </c>
      <c r="D1440" t="str">
        <f t="shared" si="46"/>
        <v/>
      </c>
    </row>
    <row r="1441" spans="3:4" x14ac:dyDescent="0.25">
      <c r="C1441" t="str">
        <f t="shared" si="45"/>
        <v/>
      </c>
      <c r="D1441" t="str">
        <f t="shared" si="46"/>
        <v/>
      </c>
    </row>
    <row r="1442" spans="3:4" x14ac:dyDescent="0.25">
      <c r="C1442" t="str">
        <f t="shared" si="45"/>
        <v/>
      </c>
      <c r="D1442" t="str">
        <f t="shared" si="46"/>
        <v/>
      </c>
    </row>
    <row r="1443" spans="3:4" x14ac:dyDescent="0.25">
      <c r="C1443" t="str">
        <f t="shared" si="45"/>
        <v/>
      </c>
      <c r="D1443" t="str">
        <f t="shared" si="46"/>
        <v/>
      </c>
    </row>
    <row r="1444" spans="3:4" x14ac:dyDescent="0.25">
      <c r="C1444" t="str">
        <f t="shared" si="45"/>
        <v/>
      </c>
      <c r="D1444" t="str">
        <f t="shared" si="46"/>
        <v/>
      </c>
    </row>
    <row r="1445" spans="3:4" x14ac:dyDescent="0.25">
      <c r="C1445" t="str">
        <f t="shared" si="45"/>
        <v/>
      </c>
      <c r="D1445" t="str">
        <f t="shared" si="46"/>
        <v/>
      </c>
    </row>
    <row r="1446" spans="3:4" x14ac:dyDescent="0.25">
      <c r="C1446" t="str">
        <f t="shared" si="45"/>
        <v/>
      </c>
      <c r="D1446" t="str">
        <f t="shared" si="46"/>
        <v/>
      </c>
    </row>
    <row r="1447" spans="3:4" x14ac:dyDescent="0.25">
      <c r="C1447" t="str">
        <f t="shared" si="45"/>
        <v/>
      </c>
      <c r="D1447" t="str">
        <f t="shared" si="46"/>
        <v/>
      </c>
    </row>
    <row r="1448" spans="3:4" x14ac:dyDescent="0.25">
      <c r="C1448" t="str">
        <f t="shared" si="45"/>
        <v/>
      </c>
      <c r="D1448" t="str">
        <f t="shared" si="46"/>
        <v/>
      </c>
    </row>
    <row r="1449" spans="3:4" x14ac:dyDescent="0.25">
      <c r="C1449" t="str">
        <f t="shared" si="45"/>
        <v/>
      </c>
      <c r="D1449" t="str">
        <f t="shared" si="46"/>
        <v/>
      </c>
    </row>
    <row r="1450" spans="3:4" x14ac:dyDescent="0.25">
      <c r="C1450" t="str">
        <f t="shared" si="45"/>
        <v/>
      </c>
      <c r="D1450" t="str">
        <f t="shared" si="46"/>
        <v/>
      </c>
    </row>
    <row r="1451" spans="3:4" x14ac:dyDescent="0.25">
      <c r="C1451" t="str">
        <f t="shared" si="45"/>
        <v/>
      </c>
      <c r="D1451" t="str">
        <f t="shared" si="46"/>
        <v/>
      </c>
    </row>
    <row r="1452" spans="3:4" x14ac:dyDescent="0.25">
      <c r="C1452" t="str">
        <f t="shared" si="45"/>
        <v/>
      </c>
      <c r="D1452" t="str">
        <f t="shared" si="46"/>
        <v/>
      </c>
    </row>
    <row r="1453" spans="3:4" x14ac:dyDescent="0.25">
      <c r="C1453" t="str">
        <f t="shared" si="45"/>
        <v/>
      </c>
      <c r="D1453" t="str">
        <f t="shared" si="46"/>
        <v/>
      </c>
    </row>
    <row r="1454" spans="3:4" x14ac:dyDescent="0.25">
      <c r="C1454" t="str">
        <f t="shared" si="45"/>
        <v/>
      </c>
      <c r="D1454" t="str">
        <f t="shared" si="46"/>
        <v/>
      </c>
    </row>
    <row r="1455" spans="3:4" x14ac:dyDescent="0.25">
      <c r="C1455" t="str">
        <f t="shared" si="45"/>
        <v/>
      </c>
      <c r="D1455" t="str">
        <f t="shared" si="46"/>
        <v/>
      </c>
    </row>
    <row r="1456" spans="3:4" x14ac:dyDescent="0.25">
      <c r="C1456" t="str">
        <f t="shared" si="45"/>
        <v/>
      </c>
      <c r="D1456" t="str">
        <f t="shared" si="46"/>
        <v/>
      </c>
    </row>
    <row r="1457" spans="3:4" x14ac:dyDescent="0.25">
      <c r="C1457" t="str">
        <f t="shared" si="45"/>
        <v/>
      </c>
      <c r="D1457" t="str">
        <f t="shared" si="46"/>
        <v/>
      </c>
    </row>
    <row r="1458" spans="3:4" x14ac:dyDescent="0.25">
      <c r="C1458" t="str">
        <f t="shared" si="45"/>
        <v/>
      </c>
      <c r="D1458" t="str">
        <f t="shared" si="46"/>
        <v/>
      </c>
    </row>
    <row r="1459" spans="3:4" x14ac:dyDescent="0.25">
      <c r="C1459" t="str">
        <f t="shared" si="45"/>
        <v/>
      </c>
      <c r="D1459" t="str">
        <f t="shared" si="46"/>
        <v/>
      </c>
    </row>
    <row r="1460" spans="3:4" x14ac:dyDescent="0.25">
      <c r="C1460" t="str">
        <f t="shared" si="45"/>
        <v/>
      </c>
      <c r="D1460" t="str">
        <f t="shared" si="46"/>
        <v/>
      </c>
    </row>
    <row r="1461" spans="3:4" x14ac:dyDescent="0.25">
      <c r="C1461" t="str">
        <f t="shared" si="45"/>
        <v/>
      </c>
      <c r="D1461" t="str">
        <f t="shared" si="46"/>
        <v/>
      </c>
    </row>
    <row r="1462" spans="3:4" x14ac:dyDescent="0.25">
      <c r="C1462" t="str">
        <f t="shared" si="45"/>
        <v/>
      </c>
      <c r="D1462" t="str">
        <f t="shared" si="46"/>
        <v/>
      </c>
    </row>
    <row r="1463" spans="3:4" x14ac:dyDescent="0.25">
      <c r="C1463" t="str">
        <f t="shared" si="45"/>
        <v/>
      </c>
      <c r="D1463" t="str">
        <f t="shared" si="46"/>
        <v/>
      </c>
    </row>
    <row r="1464" spans="3:4" x14ac:dyDescent="0.25">
      <c r="C1464" t="str">
        <f t="shared" si="45"/>
        <v/>
      </c>
      <c r="D1464" t="str">
        <f t="shared" si="46"/>
        <v/>
      </c>
    </row>
    <row r="1465" spans="3:4" x14ac:dyDescent="0.25">
      <c r="C1465" t="str">
        <f t="shared" si="45"/>
        <v/>
      </c>
      <c r="D1465" t="str">
        <f t="shared" si="46"/>
        <v/>
      </c>
    </row>
    <row r="1466" spans="3:4" x14ac:dyDescent="0.25">
      <c r="C1466" t="str">
        <f t="shared" si="45"/>
        <v/>
      </c>
      <c r="D1466" t="str">
        <f t="shared" si="46"/>
        <v/>
      </c>
    </row>
    <row r="1467" spans="3:4" x14ac:dyDescent="0.25">
      <c r="C1467" t="str">
        <f t="shared" si="45"/>
        <v/>
      </c>
      <c r="D1467" t="str">
        <f t="shared" si="46"/>
        <v/>
      </c>
    </row>
    <row r="1468" spans="3:4" x14ac:dyDescent="0.25">
      <c r="C1468" t="str">
        <f t="shared" si="45"/>
        <v/>
      </c>
      <c r="D1468" t="str">
        <f t="shared" si="46"/>
        <v/>
      </c>
    </row>
    <row r="1469" spans="3:4" x14ac:dyDescent="0.25">
      <c r="C1469" t="str">
        <f t="shared" si="45"/>
        <v/>
      </c>
      <c r="D1469" t="str">
        <f t="shared" si="46"/>
        <v/>
      </c>
    </row>
    <row r="1470" spans="3:4" x14ac:dyDescent="0.25">
      <c r="C1470" t="str">
        <f t="shared" si="45"/>
        <v/>
      </c>
      <c r="D1470" t="str">
        <f t="shared" si="46"/>
        <v/>
      </c>
    </row>
    <row r="1471" spans="3:4" x14ac:dyDescent="0.25">
      <c r="C1471" t="str">
        <f t="shared" si="45"/>
        <v/>
      </c>
      <c r="D1471" t="str">
        <f t="shared" si="46"/>
        <v/>
      </c>
    </row>
    <row r="1472" spans="3:4" x14ac:dyDescent="0.25">
      <c r="C1472" t="str">
        <f t="shared" si="45"/>
        <v/>
      </c>
      <c r="D1472" t="str">
        <f t="shared" si="46"/>
        <v/>
      </c>
    </row>
    <row r="1473" spans="3:4" x14ac:dyDescent="0.25">
      <c r="C1473" t="str">
        <f t="shared" si="45"/>
        <v/>
      </c>
      <c r="D1473" t="str">
        <f t="shared" si="46"/>
        <v/>
      </c>
    </row>
    <row r="1474" spans="3:4" x14ac:dyDescent="0.25">
      <c r="C1474" t="str">
        <f t="shared" ref="C1474:C1537" si="47">UPPER(A1474)</f>
        <v/>
      </c>
      <c r="D1474" t="str">
        <f t="shared" ref="D1474:D1537" si="48">UPPER(B1474)</f>
        <v/>
      </c>
    </row>
    <row r="1475" spans="3:4" x14ac:dyDescent="0.25">
      <c r="C1475" t="str">
        <f t="shared" si="47"/>
        <v/>
      </c>
      <c r="D1475" t="str">
        <f t="shared" si="48"/>
        <v/>
      </c>
    </row>
    <row r="1476" spans="3:4" x14ac:dyDescent="0.25">
      <c r="C1476" t="str">
        <f t="shared" si="47"/>
        <v/>
      </c>
      <c r="D1476" t="str">
        <f t="shared" si="48"/>
        <v/>
      </c>
    </row>
    <row r="1477" spans="3:4" x14ac:dyDescent="0.25">
      <c r="C1477" t="str">
        <f t="shared" si="47"/>
        <v/>
      </c>
      <c r="D1477" t="str">
        <f t="shared" si="48"/>
        <v/>
      </c>
    </row>
    <row r="1478" spans="3:4" x14ac:dyDescent="0.25">
      <c r="C1478" t="str">
        <f t="shared" si="47"/>
        <v/>
      </c>
      <c r="D1478" t="str">
        <f t="shared" si="48"/>
        <v/>
      </c>
    </row>
    <row r="1479" spans="3:4" x14ac:dyDescent="0.25">
      <c r="C1479" t="str">
        <f t="shared" si="47"/>
        <v/>
      </c>
      <c r="D1479" t="str">
        <f t="shared" si="48"/>
        <v/>
      </c>
    </row>
    <row r="1480" spans="3:4" x14ac:dyDescent="0.25">
      <c r="C1480" t="str">
        <f t="shared" si="47"/>
        <v/>
      </c>
      <c r="D1480" t="str">
        <f t="shared" si="48"/>
        <v/>
      </c>
    </row>
    <row r="1481" spans="3:4" x14ac:dyDescent="0.25">
      <c r="C1481" t="str">
        <f t="shared" si="47"/>
        <v/>
      </c>
      <c r="D1481" t="str">
        <f t="shared" si="48"/>
        <v/>
      </c>
    </row>
    <row r="1482" spans="3:4" x14ac:dyDescent="0.25">
      <c r="C1482" t="str">
        <f t="shared" si="47"/>
        <v/>
      </c>
      <c r="D1482" t="str">
        <f t="shared" si="48"/>
        <v/>
      </c>
    </row>
    <row r="1483" spans="3:4" x14ac:dyDescent="0.25">
      <c r="C1483" t="str">
        <f t="shared" si="47"/>
        <v/>
      </c>
      <c r="D1483" t="str">
        <f t="shared" si="48"/>
        <v/>
      </c>
    </row>
    <row r="1484" spans="3:4" x14ac:dyDescent="0.25">
      <c r="C1484" t="str">
        <f t="shared" si="47"/>
        <v/>
      </c>
      <c r="D1484" t="str">
        <f t="shared" si="48"/>
        <v/>
      </c>
    </row>
    <row r="1485" spans="3:4" x14ac:dyDescent="0.25">
      <c r="C1485" t="str">
        <f t="shared" si="47"/>
        <v/>
      </c>
      <c r="D1485" t="str">
        <f t="shared" si="48"/>
        <v/>
      </c>
    </row>
    <row r="1486" spans="3:4" x14ac:dyDescent="0.25">
      <c r="C1486" t="str">
        <f t="shared" si="47"/>
        <v/>
      </c>
      <c r="D1486" t="str">
        <f t="shared" si="48"/>
        <v/>
      </c>
    </row>
    <row r="1487" spans="3:4" x14ac:dyDescent="0.25">
      <c r="C1487" t="str">
        <f t="shared" si="47"/>
        <v/>
      </c>
      <c r="D1487" t="str">
        <f t="shared" si="48"/>
        <v/>
      </c>
    </row>
    <row r="1488" spans="3:4" x14ac:dyDescent="0.25">
      <c r="C1488" t="str">
        <f t="shared" si="47"/>
        <v/>
      </c>
      <c r="D1488" t="str">
        <f t="shared" si="48"/>
        <v/>
      </c>
    </row>
    <row r="1489" spans="3:4" x14ac:dyDescent="0.25">
      <c r="C1489" t="str">
        <f t="shared" si="47"/>
        <v/>
      </c>
      <c r="D1489" t="str">
        <f t="shared" si="48"/>
        <v/>
      </c>
    </row>
    <row r="1490" spans="3:4" x14ac:dyDescent="0.25">
      <c r="C1490" t="str">
        <f t="shared" si="47"/>
        <v/>
      </c>
      <c r="D1490" t="str">
        <f t="shared" si="48"/>
        <v/>
      </c>
    </row>
    <row r="1491" spans="3:4" x14ac:dyDescent="0.25">
      <c r="C1491" t="str">
        <f t="shared" si="47"/>
        <v/>
      </c>
      <c r="D1491" t="str">
        <f t="shared" si="48"/>
        <v/>
      </c>
    </row>
    <row r="1492" spans="3:4" x14ac:dyDescent="0.25">
      <c r="C1492" t="str">
        <f t="shared" si="47"/>
        <v/>
      </c>
      <c r="D1492" t="str">
        <f t="shared" si="48"/>
        <v/>
      </c>
    </row>
    <row r="1493" spans="3:4" x14ac:dyDescent="0.25">
      <c r="C1493" t="str">
        <f t="shared" si="47"/>
        <v/>
      </c>
      <c r="D1493" t="str">
        <f t="shared" si="48"/>
        <v/>
      </c>
    </row>
    <row r="1494" spans="3:4" x14ac:dyDescent="0.25">
      <c r="C1494" t="str">
        <f t="shared" si="47"/>
        <v/>
      </c>
      <c r="D1494" t="str">
        <f t="shared" si="48"/>
        <v/>
      </c>
    </row>
    <row r="1495" spans="3:4" x14ac:dyDescent="0.25">
      <c r="C1495" t="str">
        <f t="shared" si="47"/>
        <v/>
      </c>
      <c r="D1495" t="str">
        <f t="shared" si="48"/>
        <v/>
      </c>
    </row>
    <row r="1496" spans="3:4" x14ac:dyDescent="0.25">
      <c r="C1496" t="str">
        <f t="shared" si="47"/>
        <v/>
      </c>
      <c r="D1496" t="str">
        <f t="shared" si="48"/>
        <v/>
      </c>
    </row>
    <row r="1497" spans="3:4" x14ac:dyDescent="0.25">
      <c r="C1497" t="str">
        <f t="shared" si="47"/>
        <v/>
      </c>
      <c r="D1497" t="str">
        <f t="shared" si="48"/>
        <v/>
      </c>
    </row>
    <row r="1498" spans="3:4" x14ac:dyDescent="0.25">
      <c r="C1498" t="str">
        <f t="shared" si="47"/>
        <v/>
      </c>
      <c r="D1498" t="str">
        <f t="shared" si="48"/>
        <v/>
      </c>
    </row>
    <row r="1499" spans="3:4" x14ac:dyDescent="0.25">
      <c r="C1499" t="str">
        <f t="shared" si="47"/>
        <v/>
      </c>
      <c r="D1499" t="str">
        <f t="shared" si="48"/>
        <v/>
      </c>
    </row>
    <row r="1500" spans="3:4" x14ac:dyDescent="0.25">
      <c r="C1500" t="str">
        <f t="shared" si="47"/>
        <v/>
      </c>
      <c r="D1500" t="str">
        <f t="shared" si="48"/>
        <v/>
      </c>
    </row>
    <row r="1501" spans="3:4" x14ac:dyDescent="0.25">
      <c r="C1501" t="str">
        <f t="shared" si="47"/>
        <v/>
      </c>
      <c r="D1501" t="str">
        <f t="shared" si="48"/>
        <v/>
      </c>
    </row>
    <row r="1502" spans="3:4" x14ac:dyDescent="0.25">
      <c r="C1502" t="str">
        <f t="shared" si="47"/>
        <v/>
      </c>
      <c r="D1502" t="str">
        <f t="shared" si="48"/>
        <v/>
      </c>
    </row>
    <row r="1503" spans="3:4" x14ac:dyDescent="0.25">
      <c r="C1503" t="str">
        <f t="shared" si="47"/>
        <v/>
      </c>
      <c r="D1503" t="str">
        <f t="shared" si="48"/>
        <v/>
      </c>
    </row>
    <row r="1504" spans="3:4" x14ac:dyDescent="0.25">
      <c r="C1504" t="str">
        <f t="shared" si="47"/>
        <v/>
      </c>
      <c r="D1504" t="str">
        <f t="shared" si="48"/>
        <v/>
      </c>
    </row>
    <row r="1505" spans="3:4" x14ac:dyDescent="0.25">
      <c r="C1505" t="str">
        <f t="shared" si="47"/>
        <v/>
      </c>
      <c r="D1505" t="str">
        <f t="shared" si="48"/>
        <v/>
      </c>
    </row>
    <row r="1506" spans="3:4" x14ac:dyDescent="0.25">
      <c r="C1506" t="str">
        <f t="shared" si="47"/>
        <v/>
      </c>
      <c r="D1506" t="str">
        <f t="shared" si="48"/>
        <v/>
      </c>
    </row>
    <row r="1507" spans="3:4" x14ac:dyDescent="0.25">
      <c r="C1507" t="str">
        <f t="shared" si="47"/>
        <v/>
      </c>
      <c r="D1507" t="str">
        <f t="shared" si="48"/>
        <v/>
      </c>
    </row>
    <row r="1508" spans="3:4" x14ac:dyDescent="0.25">
      <c r="C1508" t="str">
        <f t="shared" si="47"/>
        <v/>
      </c>
      <c r="D1508" t="str">
        <f t="shared" si="48"/>
        <v/>
      </c>
    </row>
    <row r="1509" spans="3:4" x14ac:dyDescent="0.25">
      <c r="C1509" t="str">
        <f t="shared" si="47"/>
        <v/>
      </c>
      <c r="D1509" t="str">
        <f t="shared" si="48"/>
        <v/>
      </c>
    </row>
    <row r="1510" spans="3:4" x14ac:dyDescent="0.25">
      <c r="C1510" t="str">
        <f t="shared" si="47"/>
        <v/>
      </c>
      <c r="D1510" t="str">
        <f t="shared" si="48"/>
        <v/>
      </c>
    </row>
    <row r="1511" spans="3:4" x14ac:dyDescent="0.25">
      <c r="C1511" t="str">
        <f t="shared" si="47"/>
        <v/>
      </c>
      <c r="D1511" t="str">
        <f t="shared" si="48"/>
        <v/>
      </c>
    </row>
    <row r="1512" spans="3:4" x14ac:dyDescent="0.25">
      <c r="C1512" t="str">
        <f t="shared" si="47"/>
        <v/>
      </c>
      <c r="D1512" t="str">
        <f t="shared" si="48"/>
        <v/>
      </c>
    </row>
    <row r="1513" spans="3:4" x14ac:dyDescent="0.25">
      <c r="C1513" t="str">
        <f t="shared" si="47"/>
        <v/>
      </c>
      <c r="D1513" t="str">
        <f t="shared" si="48"/>
        <v/>
      </c>
    </row>
    <row r="1514" spans="3:4" x14ac:dyDescent="0.25">
      <c r="C1514" t="str">
        <f t="shared" si="47"/>
        <v/>
      </c>
      <c r="D1514" t="str">
        <f t="shared" si="48"/>
        <v/>
      </c>
    </row>
    <row r="1515" spans="3:4" x14ac:dyDescent="0.25">
      <c r="C1515" t="str">
        <f t="shared" si="47"/>
        <v/>
      </c>
      <c r="D1515" t="str">
        <f t="shared" si="48"/>
        <v/>
      </c>
    </row>
    <row r="1516" spans="3:4" x14ac:dyDescent="0.25">
      <c r="C1516" t="str">
        <f t="shared" si="47"/>
        <v/>
      </c>
      <c r="D1516" t="str">
        <f t="shared" si="48"/>
        <v/>
      </c>
    </row>
    <row r="1517" spans="3:4" x14ac:dyDescent="0.25">
      <c r="C1517" t="str">
        <f t="shared" si="47"/>
        <v/>
      </c>
      <c r="D1517" t="str">
        <f t="shared" si="48"/>
        <v/>
      </c>
    </row>
    <row r="1518" spans="3:4" x14ac:dyDescent="0.25">
      <c r="C1518" t="str">
        <f t="shared" si="47"/>
        <v/>
      </c>
      <c r="D1518" t="str">
        <f t="shared" si="48"/>
        <v/>
      </c>
    </row>
    <row r="1519" spans="3:4" x14ac:dyDescent="0.25">
      <c r="C1519" t="str">
        <f t="shared" si="47"/>
        <v/>
      </c>
      <c r="D1519" t="str">
        <f t="shared" si="48"/>
        <v/>
      </c>
    </row>
    <row r="1520" spans="3:4" x14ac:dyDescent="0.25">
      <c r="C1520" t="str">
        <f t="shared" si="47"/>
        <v/>
      </c>
      <c r="D1520" t="str">
        <f t="shared" si="48"/>
        <v/>
      </c>
    </row>
    <row r="1521" spans="3:4" x14ac:dyDescent="0.25">
      <c r="C1521" t="str">
        <f t="shared" si="47"/>
        <v/>
      </c>
      <c r="D1521" t="str">
        <f t="shared" si="48"/>
        <v/>
      </c>
    </row>
    <row r="1522" spans="3:4" x14ac:dyDescent="0.25">
      <c r="C1522" t="str">
        <f t="shared" si="47"/>
        <v/>
      </c>
      <c r="D1522" t="str">
        <f t="shared" si="48"/>
        <v/>
      </c>
    </row>
    <row r="1523" spans="3:4" x14ac:dyDescent="0.25">
      <c r="C1523" t="str">
        <f t="shared" si="47"/>
        <v/>
      </c>
      <c r="D1523" t="str">
        <f t="shared" si="48"/>
        <v/>
      </c>
    </row>
    <row r="1524" spans="3:4" x14ac:dyDescent="0.25">
      <c r="C1524" t="str">
        <f t="shared" si="47"/>
        <v/>
      </c>
      <c r="D1524" t="str">
        <f t="shared" si="48"/>
        <v/>
      </c>
    </row>
    <row r="1525" spans="3:4" x14ac:dyDescent="0.25">
      <c r="C1525" t="str">
        <f t="shared" si="47"/>
        <v/>
      </c>
      <c r="D1525" t="str">
        <f t="shared" si="48"/>
        <v/>
      </c>
    </row>
    <row r="1526" spans="3:4" x14ac:dyDescent="0.25">
      <c r="C1526" t="str">
        <f t="shared" si="47"/>
        <v/>
      </c>
      <c r="D1526" t="str">
        <f t="shared" si="48"/>
        <v/>
      </c>
    </row>
    <row r="1527" spans="3:4" x14ac:dyDescent="0.25">
      <c r="C1527" t="str">
        <f t="shared" si="47"/>
        <v/>
      </c>
      <c r="D1527" t="str">
        <f t="shared" si="48"/>
        <v/>
      </c>
    </row>
    <row r="1528" spans="3:4" x14ac:dyDescent="0.25">
      <c r="C1528" t="str">
        <f t="shared" si="47"/>
        <v/>
      </c>
      <c r="D1528" t="str">
        <f t="shared" si="48"/>
        <v/>
      </c>
    </row>
    <row r="1529" spans="3:4" x14ac:dyDescent="0.25">
      <c r="C1529" t="str">
        <f t="shared" si="47"/>
        <v/>
      </c>
      <c r="D1529" t="str">
        <f t="shared" si="48"/>
        <v/>
      </c>
    </row>
    <row r="1530" spans="3:4" x14ac:dyDescent="0.25">
      <c r="C1530" t="str">
        <f t="shared" si="47"/>
        <v/>
      </c>
      <c r="D1530" t="str">
        <f t="shared" si="48"/>
        <v/>
      </c>
    </row>
    <row r="1531" spans="3:4" x14ac:dyDescent="0.25">
      <c r="C1531" t="str">
        <f t="shared" si="47"/>
        <v/>
      </c>
      <c r="D1531" t="str">
        <f t="shared" si="48"/>
        <v/>
      </c>
    </row>
    <row r="1532" spans="3:4" x14ac:dyDescent="0.25">
      <c r="C1532" t="str">
        <f t="shared" si="47"/>
        <v/>
      </c>
      <c r="D1532" t="str">
        <f t="shared" si="48"/>
        <v/>
      </c>
    </row>
    <row r="1533" spans="3:4" x14ac:dyDescent="0.25">
      <c r="C1533" t="str">
        <f t="shared" si="47"/>
        <v/>
      </c>
      <c r="D1533" t="str">
        <f t="shared" si="48"/>
        <v/>
      </c>
    </row>
    <row r="1534" spans="3:4" x14ac:dyDescent="0.25">
      <c r="C1534" t="str">
        <f t="shared" si="47"/>
        <v/>
      </c>
      <c r="D1534" t="str">
        <f t="shared" si="48"/>
        <v/>
      </c>
    </row>
    <row r="1535" spans="3:4" x14ac:dyDescent="0.25">
      <c r="C1535" t="str">
        <f t="shared" si="47"/>
        <v/>
      </c>
      <c r="D1535" t="str">
        <f t="shared" si="48"/>
        <v/>
      </c>
    </row>
    <row r="1536" spans="3:4" x14ac:dyDescent="0.25">
      <c r="C1536" t="str">
        <f t="shared" si="47"/>
        <v/>
      </c>
      <c r="D1536" t="str">
        <f t="shared" si="48"/>
        <v/>
      </c>
    </row>
    <row r="1537" spans="3:4" x14ac:dyDescent="0.25">
      <c r="C1537" t="str">
        <f t="shared" si="47"/>
        <v/>
      </c>
      <c r="D1537" t="str">
        <f t="shared" si="48"/>
        <v/>
      </c>
    </row>
    <row r="1538" spans="3:4" x14ac:dyDescent="0.25">
      <c r="C1538" t="str">
        <f t="shared" ref="C1538:C1601" si="49">UPPER(A1538)</f>
        <v/>
      </c>
      <c r="D1538" t="str">
        <f t="shared" ref="D1538:D1601" si="50">UPPER(B1538)</f>
        <v/>
      </c>
    </row>
    <row r="1539" spans="3:4" x14ac:dyDescent="0.25">
      <c r="C1539" t="str">
        <f t="shared" si="49"/>
        <v/>
      </c>
      <c r="D1539" t="str">
        <f t="shared" si="50"/>
        <v/>
      </c>
    </row>
    <row r="1540" spans="3:4" x14ac:dyDescent="0.25">
      <c r="C1540" t="str">
        <f t="shared" si="49"/>
        <v/>
      </c>
      <c r="D1540" t="str">
        <f t="shared" si="50"/>
        <v/>
      </c>
    </row>
    <row r="1541" spans="3:4" x14ac:dyDescent="0.25">
      <c r="C1541" t="str">
        <f t="shared" si="49"/>
        <v/>
      </c>
      <c r="D1541" t="str">
        <f t="shared" si="50"/>
        <v/>
      </c>
    </row>
    <row r="1542" spans="3:4" x14ac:dyDescent="0.25">
      <c r="C1542" t="str">
        <f t="shared" si="49"/>
        <v/>
      </c>
      <c r="D1542" t="str">
        <f t="shared" si="50"/>
        <v/>
      </c>
    </row>
    <row r="1543" spans="3:4" x14ac:dyDescent="0.25">
      <c r="C1543" t="str">
        <f t="shared" si="49"/>
        <v/>
      </c>
      <c r="D1543" t="str">
        <f t="shared" si="50"/>
        <v/>
      </c>
    </row>
    <row r="1544" spans="3:4" x14ac:dyDescent="0.25">
      <c r="C1544" t="str">
        <f t="shared" si="49"/>
        <v/>
      </c>
      <c r="D1544" t="str">
        <f t="shared" si="50"/>
        <v/>
      </c>
    </row>
    <row r="1545" spans="3:4" x14ac:dyDescent="0.25">
      <c r="C1545" t="str">
        <f t="shared" si="49"/>
        <v/>
      </c>
      <c r="D1545" t="str">
        <f t="shared" si="50"/>
        <v/>
      </c>
    </row>
    <row r="1546" spans="3:4" x14ac:dyDescent="0.25">
      <c r="C1546" t="str">
        <f t="shared" si="49"/>
        <v/>
      </c>
      <c r="D1546" t="str">
        <f t="shared" si="50"/>
        <v/>
      </c>
    </row>
    <row r="1547" spans="3:4" x14ac:dyDescent="0.25">
      <c r="C1547" t="str">
        <f t="shared" si="49"/>
        <v/>
      </c>
      <c r="D1547" t="str">
        <f t="shared" si="50"/>
        <v/>
      </c>
    </row>
    <row r="1548" spans="3:4" x14ac:dyDescent="0.25">
      <c r="C1548" t="str">
        <f t="shared" si="49"/>
        <v/>
      </c>
      <c r="D1548" t="str">
        <f t="shared" si="50"/>
        <v/>
      </c>
    </row>
    <row r="1549" spans="3:4" x14ac:dyDescent="0.25">
      <c r="C1549" t="str">
        <f t="shared" si="49"/>
        <v/>
      </c>
      <c r="D1549" t="str">
        <f t="shared" si="50"/>
        <v/>
      </c>
    </row>
    <row r="1550" spans="3:4" x14ac:dyDescent="0.25">
      <c r="C1550" t="str">
        <f t="shared" si="49"/>
        <v/>
      </c>
      <c r="D1550" t="str">
        <f t="shared" si="50"/>
        <v/>
      </c>
    </row>
    <row r="1551" spans="3:4" x14ac:dyDescent="0.25">
      <c r="C1551" t="str">
        <f t="shared" si="49"/>
        <v/>
      </c>
      <c r="D1551" t="str">
        <f t="shared" si="50"/>
        <v/>
      </c>
    </row>
    <row r="1552" spans="3:4" x14ac:dyDescent="0.25">
      <c r="C1552" t="str">
        <f t="shared" si="49"/>
        <v/>
      </c>
      <c r="D1552" t="str">
        <f t="shared" si="50"/>
        <v/>
      </c>
    </row>
    <row r="1553" spans="3:4" x14ac:dyDescent="0.25">
      <c r="C1553" t="str">
        <f t="shared" si="49"/>
        <v/>
      </c>
      <c r="D1553" t="str">
        <f t="shared" si="50"/>
        <v/>
      </c>
    </row>
    <row r="1554" spans="3:4" x14ac:dyDescent="0.25">
      <c r="C1554" t="str">
        <f t="shared" si="49"/>
        <v/>
      </c>
      <c r="D1554" t="str">
        <f t="shared" si="50"/>
        <v/>
      </c>
    </row>
    <row r="1555" spans="3:4" x14ac:dyDescent="0.25">
      <c r="C1555" t="str">
        <f t="shared" si="49"/>
        <v/>
      </c>
      <c r="D1555" t="str">
        <f t="shared" si="50"/>
        <v/>
      </c>
    </row>
    <row r="1556" spans="3:4" x14ac:dyDescent="0.25">
      <c r="C1556" t="str">
        <f t="shared" si="49"/>
        <v/>
      </c>
      <c r="D1556" t="str">
        <f t="shared" si="50"/>
        <v/>
      </c>
    </row>
    <row r="1557" spans="3:4" x14ac:dyDescent="0.25">
      <c r="C1557" t="str">
        <f t="shared" si="49"/>
        <v/>
      </c>
      <c r="D1557" t="str">
        <f t="shared" si="50"/>
        <v/>
      </c>
    </row>
    <row r="1558" spans="3:4" x14ac:dyDescent="0.25">
      <c r="C1558" t="str">
        <f t="shared" si="49"/>
        <v/>
      </c>
      <c r="D1558" t="str">
        <f t="shared" si="50"/>
        <v/>
      </c>
    </row>
    <row r="1559" spans="3:4" x14ac:dyDescent="0.25">
      <c r="C1559" t="str">
        <f t="shared" si="49"/>
        <v/>
      </c>
      <c r="D1559" t="str">
        <f t="shared" si="50"/>
        <v/>
      </c>
    </row>
    <row r="1560" spans="3:4" x14ac:dyDescent="0.25">
      <c r="C1560" t="str">
        <f t="shared" si="49"/>
        <v/>
      </c>
      <c r="D1560" t="str">
        <f t="shared" si="50"/>
        <v/>
      </c>
    </row>
    <row r="1561" spans="3:4" x14ac:dyDescent="0.25">
      <c r="C1561" t="str">
        <f t="shared" si="49"/>
        <v/>
      </c>
      <c r="D1561" t="str">
        <f t="shared" si="50"/>
        <v/>
      </c>
    </row>
    <row r="1562" spans="3:4" x14ac:dyDescent="0.25">
      <c r="C1562" t="str">
        <f t="shared" si="49"/>
        <v/>
      </c>
      <c r="D1562" t="str">
        <f t="shared" si="50"/>
        <v/>
      </c>
    </row>
    <row r="1563" spans="3:4" x14ac:dyDescent="0.25">
      <c r="C1563" t="str">
        <f t="shared" si="49"/>
        <v/>
      </c>
      <c r="D1563" t="str">
        <f t="shared" si="50"/>
        <v/>
      </c>
    </row>
    <row r="1564" spans="3:4" x14ac:dyDescent="0.25">
      <c r="C1564" t="str">
        <f t="shared" si="49"/>
        <v/>
      </c>
      <c r="D1564" t="str">
        <f t="shared" si="50"/>
        <v/>
      </c>
    </row>
    <row r="1565" spans="3:4" x14ac:dyDescent="0.25">
      <c r="C1565" t="str">
        <f t="shared" si="49"/>
        <v/>
      </c>
      <c r="D1565" t="str">
        <f t="shared" si="50"/>
        <v/>
      </c>
    </row>
    <row r="1566" spans="3:4" x14ac:dyDescent="0.25">
      <c r="C1566" t="str">
        <f t="shared" si="49"/>
        <v/>
      </c>
      <c r="D1566" t="str">
        <f t="shared" si="50"/>
        <v/>
      </c>
    </row>
    <row r="1567" spans="3:4" x14ac:dyDescent="0.25">
      <c r="C1567" t="str">
        <f t="shared" si="49"/>
        <v/>
      </c>
      <c r="D1567" t="str">
        <f t="shared" si="50"/>
        <v/>
      </c>
    </row>
    <row r="1568" spans="3:4" x14ac:dyDescent="0.25">
      <c r="C1568" t="str">
        <f t="shared" si="49"/>
        <v/>
      </c>
      <c r="D1568" t="str">
        <f t="shared" si="50"/>
        <v/>
      </c>
    </row>
    <row r="1569" spans="3:4" x14ac:dyDescent="0.25">
      <c r="C1569" t="str">
        <f t="shared" si="49"/>
        <v/>
      </c>
      <c r="D1569" t="str">
        <f t="shared" si="50"/>
        <v/>
      </c>
    </row>
    <row r="1570" spans="3:4" x14ac:dyDescent="0.25">
      <c r="C1570" t="str">
        <f t="shared" si="49"/>
        <v/>
      </c>
      <c r="D1570" t="str">
        <f t="shared" si="50"/>
        <v/>
      </c>
    </row>
    <row r="1571" spans="3:4" x14ac:dyDescent="0.25">
      <c r="C1571" t="str">
        <f t="shared" si="49"/>
        <v/>
      </c>
      <c r="D1571" t="str">
        <f t="shared" si="50"/>
        <v/>
      </c>
    </row>
    <row r="1572" spans="3:4" x14ac:dyDescent="0.25">
      <c r="C1572" t="str">
        <f t="shared" si="49"/>
        <v/>
      </c>
      <c r="D1572" t="str">
        <f t="shared" si="50"/>
        <v/>
      </c>
    </row>
    <row r="1573" spans="3:4" x14ac:dyDescent="0.25">
      <c r="C1573" t="str">
        <f t="shared" si="49"/>
        <v/>
      </c>
      <c r="D1573" t="str">
        <f t="shared" si="50"/>
        <v/>
      </c>
    </row>
    <row r="1574" spans="3:4" x14ac:dyDescent="0.25">
      <c r="C1574" t="str">
        <f t="shared" si="49"/>
        <v/>
      </c>
      <c r="D1574" t="str">
        <f t="shared" si="50"/>
        <v/>
      </c>
    </row>
    <row r="1575" spans="3:4" x14ac:dyDescent="0.25">
      <c r="C1575" t="str">
        <f t="shared" si="49"/>
        <v/>
      </c>
      <c r="D1575" t="str">
        <f t="shared" si="50"/>
        <v/>
      </c>
    </row>
    <row r="1576" spans="3:4" x14ac:dyDescent="0.25">
      <c r="C1576" t="str">
        <f t="shared" si="49"/>
        <v/>
      </c>
      <c r="D1576" t="str">
        <f t="shared" si="50"/>
        <v/>
      </c>
    </row>
    <row r="1577" spans="3:4" x14ac:dyDescent="0.25">
      <c r="C1577" t="str">
        <f t="shared" si="49"/>
        <v/>
      </c>
      <c r="D1577" t="str">
        <f t="shared" si="50"/>
        <v/>
      </c>
    </row>
    <row r="1578" spans="3:4" x14ac:dyDescent="0.25">
      <c r="C1578" t="str">
        <f t="shared" si="49"/>
        <v/>
      </c>
      <c r="D1578" t="str">
        <f t="shared" si="50"/>
        <v/>
      </c>
    </row>
    <row r="1579" spans="3:4" x14ac:dyDescent="0.25">
      <c r="C1579" t="str">
        <f t="shared" si="49"/>
        <v/>
      </c>
      <c r="D1579" t="str">
        <f t="shared" si="50"/>
        <v/>
      </c>
    </row>
    <row r="1580" spans="3:4" x14ac:dyDescent="0.25">
      <c r="C1580" t="str">
        <f t="shared" si="49"/>
        <v/>
      </c>
      <c r="D1580" t="str">
        <f t="shared" si="50"/>
        <v/>
      </c>
    </row>
    <row r="1581" spans="3:4" x14ac:dyDescent="0.25">
      <c r="C1581" t="str">
        <f t="shared" si="49"/>
        <v/>
      </c>
      <c r="D1581" t="str">
        <f t="shared" si="50"/>
        <v/>
      </c>
    </row>
    <row r="1582" spans="3:4" x14ac:dyDescent="0.25">
      <c r="C1582" t="str">
        <f t="shared" si="49"/>
        <v/>
      </c>
      <c r="D1582" t="str">
        <f t="shared" si="50"/>
        <v/>
      </c>
    </row>
    <row r="1583" spans="3:4" x14ac:dyDescent="0.25">
      <c r="C1583" t="str">
        <f t="shared" si="49"/>
        <v/>
      </c>
      <c r="D1583" t="str">
        <f t="shared" si="50"/>
        <v/>
      </c>
    </row>
    <row r="1584" spans="3:4" x14ac:dyDescent="0.25">
      <c r="C1584" t="str">
        <f t="shared" si="49"/>
        <v/>
      </c>
      <c r="D1584" t="str">
        <f t="shared" si="50"/>
        <v/>
      </c>
    </row>
    <row r="1585" spans="3:4" x14ac:dyDescent="0.25">
      <c r="C1585" t="str">
        <f t="shared" si="49"/>
        <v/>
      </c>
      <c r="D1585" t="str">
        <f t="shared" si="50"/>
        <v/>
      </c>
    </row>
    <row r="1586" spans="3:4" x14ac:dyDescent="0.25">
      <c r="C1586" t="str">
        <f t="shared" si="49"/>
        <v/>
      </c>
      <c r="D1586" t="str">
        <f t="shared" si="50"/>
        <v/>
      </c>
    </row>
    <row r="1587" spans="3:4" x14ac:dyDescent="0.25">
      <c r="C1587" t="str">
        <f t="shared" si="49"/>
        <v/>
      </c>
      <c r="D1587" t="str">
        <f t="shared" si="50"/>
        <v/>
      </c>
    </row>
    <row r="1588" spans="3:4" x14ac:dyDescent="0.25">
      <c r="C1588" t="str">
        <f t="shared" si="49"/>
        <v/>
      </c>
      <c r="D1588" t="str">
        <f t="shared" si="50"/>
        <v/>
      </c>
    </row>
    <row r="1589" spans="3:4" x14ac:dyDescent="0.25">
      <c r="C1589" t="str">
        <f t="shared" si="49"/>
        <v/>
      </c>
      <c r="D1589" t="str">
        <f t="shared" si="50"/>
        <v/>
      </c>
    </row>
    <row r="1590" spans="3:4" x14ac:dyDescent="0.25">
      <c r="C1590" t="str">
        <f t="shared" si="49"/>
        <v/>
      </c>
      <c r="D1590" t="str">
        <f t="shared" si="50"/>
        <v/>
      </c>
    </row>
    <row r="1591" spans="3:4" x14ac:dyDescent="0.25">
      <c r="C1591" t="str">
        <f t="shared" si="49"/>
        <v/>
      </c>
      <c r="D1591" t="str">
        <f t="shared" si="50"/>
        <v/>
      </c>
    </row>
    <row r="1592" spans="3:4" x14ac:dyDescent="0.25">
      <c r="C1592" t="str">
        <f t="shared" si="49"/>
        <v/>
      </c>
      <c r="D1592" t="str">
        <f t="shared" si="50"/>
        <v/>
      </c>
    </row>
    <row r="1593" spans="3:4" x14ac:dyDescent="0.25">
      <c r="C1593" t="str">
        <f t="shared" si="49"/>
        <v/>
      </c>
      <c r="D1593" t="str">
        <f t="shared" si="50"/>
        <v/>
      </c>
    </row>
    <row r="1594" spans="3:4" x14ac:dyDescent="0.25">
      <c r="C1594" t="str">
        <f t="shared" si="49"/>
        <v/>
      </c>
      <c r="D1594" t="str">
        <f t="shared" si="50"/>
        <v/>
      </c>
    </row>
    <row r="1595" spans="3:4" x14ac:dyDescent="0.25">
      <c r="C1595" t="str">
        <f t="shared" si="49"/>
        <v/>
      </c>
      <c r="D1595" t="str">
        <f t="shared" si="50"/>
        <v/>
      </c>
    </row>
    <row r="1596" spans="3:4" x14ac:dyDescent="0.25">
      <c r="C1596" t="str">
        <f t="shared" si="49"/>
        <v/>
      </c>
      <c r="D1596" t="str">
        <f t="shared" si="50"/>
        <v/>
      </c>
    </row>
    <row r="1597" spans="3:4" x14ac:dyDescent="0.25">
      <c r="C1597" t="str">
        <f t="shared" si="49"/>
        <v/>
      </c>
      <c r="D1597" t="str">
        <f t="shared" si="50"/>
        <v/>
      </c>
    </row>
    <row r="1598" spans="3:4" x14ac:dyDescent="0.25">
      <c r="C1598" t="str">
        <f t="shared" si="49"/>
        <v/>
      </c>
      <c r="D1598" t="str">
        <f t="shared" si="50"/>
        <v/>
      </c>
    </row>
    <row r="1599" spans="3:4" x14ac:dyDescent="0.25">
      <c r="C1599" t="str">
        <f t="shared" si="49"/>
        <v/>
      </c>
      <c r="D1599" t="str">
        <f t="shared" si="50"/>
        <v/>
      </c>
    </row>
    <row r="1600" spans="3:4" x14ac:dyDescent="0.25">
      <c r="C1600" t="str">
        <f t="shared" si="49"/>
        <v/>
      </c>
      <c r="D1600" t="str">
        <f t="shared" si="50"/>
        <v/>
      </c>
    </row>
    <row r="1601" spans="3:4" x14ac:dyDescent="0.25">
      <c r="C1601" t="str">
        <f t="shared" si="49"/>
        <v/>
      </c>
      <c r="D1601" t="str">
        <f t="shared" si="50"/>
        <v/>
      </c>
    </row>
    <row r="1602" spans="3:4" x14ac:dyDescent="0.25">
      <c r="C1602" t="str">
        <f t="shared" ref="C1602:C1665" si="51">UPPER(A1602)</f>
        <v/>
      </c>
      <c r="D1602" t="str">
        <f t="shared" ref="D1602:D1665" si="52">UPPER(B1602)</f>
        <v/>
      </c>
    </row>
    <row r="1603" spans="3:4" x14ac:dyDescent="0.25">
      <c r="C1603" t="str">
        <f t="shared" si="51"/>
        <v/>
      </c>
      <c r="D1603" t="str">
        <f t="shared" si="52"/>
        <v/>
      </c>
    </row>
    <row r="1604" spans="3:4" x14ac:dyDescent="0.25">
      <c r="C1604" t="str">
        <f t="shared" si="51"/>
        <v/>
      </c>
      <c r="D1604" t="str">
        <f t="shared" si="52"/>
        <v/>
      </c>
    </row>
    <row r="1605" spans="3:4" x14ac:dyDescent="0.25">
      <c r="C1605" t="str">
        <f t="shared" si="51"/>
        <v/>
      </c>
      <c r="D1605" t="str">
        <f t="shared" si="52"/>
        <v/>
      </c>
    </row>
    <row r="1606" spans="3:4" x14ac:dyDescent="0.25">
      <c r="C1606" t="str">
        <f t="shared" si="51"/>
        <v/>
      </c>
      <c r="D1606" t="str">
        <f t="shared" si="52"/>
        <v/>
      </c>
    </row>
    <row r="1607" spans="3:4" x14ac:dyDescent="0.25">
      <c r="C1607" t="str">
        <f t="shared" si="51"/>
        <v/>
      </c>
      <c r="D1607" t="str">
        <f t="shared" si="52"/>
        <v/>
      </c>
    </row>
    <row r="1608" spans="3:4" x14ac:dyDescent="0.25">
      <c r="C1608" t="str">
        <f t="shared" si="51"/>
        <v/>
      </c>
      <c r="D1608" t="str">
        <f t="shared" si="52"/>
        <v/>
      </c>
    </row>
    <row r="1609" spans="3:4" x14ac:dyDescent="0.25">
      <c r="C1609" t="str">
        <f t="shared" si="51"/>
        <v/>
      </c>
      <c r="D1609" t="str">
        <f t="shared" si="52"/>
        <v/>
      </c>
    </row>
    <row r="1610" spans="3:4" x14ac:dyDescent="0.25">
      <c r="C1610" t="str">
        <f t="shared" si="51"/>
        <v/>
      </c>
      <c r="D1610" t="str">
        <f t="shared" si="52"/>
        <v/>
      </c>
    </row>
    <row r="1611" spans="3:4" x14ac:dyDescent="0.25">
      <c r="C1611" t="str">
        <f t="shared" si="51"/>
        <v/>
      </c>
      <c r="D1611" t="str">
        <f t="shared" si="52"/>
        <v/>
      </c>
    </row>
    <row r="1612" spans="3:4" x14ac:dyDescent="0.25">
      <c r="C1612" t="str">
        <f t="shared" si="51"/>
        <v/>
      </c>
      <c r="D1612" t="str">
        <f t="shared" si="52"/>
        <v/>
      </c>
    </row>
    <row r="1613" spans="3:4" x14ac:dyDescent="0.25">
      <c r="C1613" t="str">
        <f t="shared" si="51"/>
        <v/>
      </c>
      <c r="D1613" t="str">
        <f t="shared" si="52"/>
        <v/>
      </c>
    </row>
    <row r="1614" spans="3:4" x14ac:dyDescent="0.25">
      <c r="C1614" t="str">
        <f t="shared" si="51"/>
        <v/>
      </c>
      <c r="D1614" t="str">
        <f t="shared" si="52"/>
        <v/>
      </c>
    </row>
    <row r="1615" spans="3:4" x14ac:dyDescent="0.25">
      <c r="C1615" t="str">
        <f t="shared" si="51"/>
        <v/>
      </c>
      <c r="D1615" t="str">
        <f t="shared" si="52"/>
        <v/>
      </c>
    </row>
    <row r="1616" spans="3:4" x14ac:dyDescent="0.25">
      <c r="C1616" t="str">
        <f t="shared" si="51"/>
        <v/>
      </c>
      <c r="D1616" t="str">
        <f t="shared" si="52"/>
        <v/>
      </c>
    </row>
    <row r="1617" spans="3:4" x14ac:dyDescent="0.25">
      <c r="C1617" t="str">
        <f t="shared" si="51"/>
        <v/>
      </c>
      <c r="D1617" t="str">
        <f t="shared" si="52"/>
        <v/>
      </c>
    </row>
    <row r="1618" spans="3:4" x14ac:dyDescent="0.25">
      <c r="C1618" t="str">
        <f t="shared" si="51"/>
        <v/>
      </c>
      <c r="D1618" t="str">
        <f t="shared" si="52"/>
        <v/>
      </c>
    </row>
    <row r="1619" spans="3:4" x14ac:dyDescent="0.25">
      <c r="C1619" t="str">
        <f t="shared" si="51"/>
        <v/>
      </c>
      <c r="D1619" t="str">
        <f t="shared" si="52"/>
        <v/>
      </c>
    </row>
    <row r="1620" spans="3:4" x14ac:dyDescent="0.25">
      <c r="C1620" t="str">
        <f t="shared" si="51"/>
        <v/>
      </c>
      <c r="D1620" t="str">
        <f t="shared" si="52"/>
        <v/>
      </c>
    </row>
    <row r="1621" spans="3:4" x14ac:dyDescent="0.25">
      <c r="C1621" t="str">
        <f t="shared" si="51"/>
        <v/>
      </c>
      <c r="D1621" t="str">
        <f t="shared" si="52"/>
        <v/>
      </c>
    </row>
    <row r="1622" spans="3:4" x14ac:dyDescent="0.25">
      <c r="C1622" t="str">
        <f t="shared" si="51"/>
        <v/>
      </c>
      <c r="D1622" t="str">
        <f t="shared" si="52"/>
        <v/>
      </c>
    </row>
    <row r="1623" spans="3:4" x14ac:dyDescent="0.25">
      <c r="C1623" t="str">
        <f t="shared" si="51"/>
        <v/>
      </c>
      <c r="D1623" t="str">
        <f t="shared" si="52"/>
        <v/>
      </c>
    </row>
    <row r="1624" spans="3:4" x14ac:dyDescent="0.25">
      <c r="C1624" t="str">
        <f t="shared" si="51"/>
        <v/>
      </c>
      <c r="D1624" t="str">
        <f t="shared" si="52"/>
        <v/>
      </c>
    </row>
    <row r="1625" spans="3:4" x14ac:dyDescent="0.25">
      <c r="C1625" t="str">
        <f t="shared" si="51"/>
        <v/>
      </c>
      <c r="D1625" t="str">
        <f t="shared" si="52"/>
        <v/>
      </c>
    </row>
    <row r="1626" spans="3:4" x14ac:dyDescent="0.25">
      <c r="C1626" t="str">
        <f t="shared" si="51"/>
        <v/>
      </c>
      <c r="D1626" t="str">
        <f t="shared" si="52"/>
        <v/>
      </c>
    </row>
    <row r="1627" spans="3:4" x14ac:dyDescent="0.25">
      <c r="C1627" t="str">
        <f t="shared" si="51"/>
        <v/>
      </c>
      <c r="D1627" t="str">
        <f t="shared" si="52"/>
        <v/>
      </c>
    </row>
    <row r="1628" spans="3:4" x14ac:dyDescent="0.25">
      <c r="C1628" t="str">
        <f t="shared" si="51"/>
        <v/>
      </c>
      <c r="D1628" t="str">
        <f t="shared" si="52"/>
        <v/>
      </c>
    </row>
    <row r="1629" spans="3:4" x14ac:dyDescent="0.25">
      <c r="C1629" t="str">
        <f t="shared" si="51"/>
        <v/>
      </c>
      <c r="D1629" t="str">
        <f t="shared" si="52"/>
        <v/>
      </c>
    </row>
    <row r="1630" spans="3:4" x14ac:dyDescent="0.25">
      <c r="C1630" t="str">
        <f t="shared" si="51"/>
        <v/>
      </c>
      <c r="D1630" t="str">
        <f t="shared" si="52"/>
        <v/>
      </c>
    </row>
    <row r="1631" spans="3:4" x14ac:dyDescent="0.25">
      <c r="C1631" t="str">
        <f t="shared" si="51"/>
        <v/>
      </c>
      <c r="D1631" t="str">
        <f t="shared" si="52"/>
        <v/>
      </c>
    </row>
    <row r="1632" spans="3:4" x14ac:dyDescent="0.25">
      <c r="C1632" t="str">
        <f t="shared" si="51"/>
        <v/>
      </c>
      <c r="D1632" t="str">
        <f t="shared" si="52"/>
        <v/>
      </c>
    </row>
    <row r="1633" spans="3:4" x14ac:dyDescent="0.25">
      <c r="C1633" t="str">
        <f t="shared" si="51"/>
        <v/>
      </c>
      <c r="D1633" t="str">
        <f t="shared" si="52"/>
        <v/>
      </c>
    </row>
    <row r="1634" spans="3:4" x14ac:dyDescent="0.25">
      <c r="C1634" t="str">
        <f t="shared" si="51"/>
        <v/>
      </c>
      <c r="D1634" t="str">
        <f t="shared" si="52"/>
        <v/>
      </c>
    </row>
    <row r="1635" spans="3:4" x14ac:dyDescent="0.25">
      <c r="C1635" t="str">
        <f t="shared" si="51"/>
        <v/>
      </c>
      <c r="D1635" t="str">
        <f t="shared" si="52"/>
        <v/>
      </c>
    </row>
    <row r="1636" spans="3:4" x14ac:dyDescent="0.25">
      <c r="C1636" t="str">
        <f t="shared" si="51"/>
        <v/>
      </c>
      <c r="D1636" t="str">
        <f t="shared" si="52"/>
        <v/>
      </c>
    </row>
    <row r="1637" spans="3:4" x14ac:dyDescent="0.25">
      <c r="C1637" t="str">
        <f t="shared" si="51"/>
        <v/>
      </c>
      <c r="D1637" t="str">
        <f t="shared" si="52"/>
        <v/>
      </c>
    </row>
    <row r="1638" spans="3:4" x14ac:dyDescent="0.25">
      <c r="C1638" t="str">
        <f t="shared" si="51"/>
        <v/>
      </c>
      <c r="D1638" t="str">
        <f t="shared" si="52"/>
        <v/>
      </c>
    </row>
    <row r="1639" spans="3:4" x14ac:dyDescent="0.25">
      <c r="C1639" t="str">
        <f t="shared" si="51"/>
        <v/>
      </c>
      <c r="D1639" t="str">
        <f t="shared" si="52"/>
        <v/>
      </c>
    </row>
    <row r="1640" spans="3:4" x14ac:dyDescent="0.25">
      <c r="C1640" t="str">
        <f t="shared" si="51"/>
        <v/>
      </c>
      <c r="D1640" t="str">
        <f t="shared" si="52"/>
        <v/>
      </c>
    </row>
    <row r="1641" spans="3:4" x14ac:dyDescent="0.25">
      <c r="C1641" t="str">
        <f t="shared" si="51"/>
        <v/>
      </c>
      <c r="D1641" t="str">
        <f t="shared" si="52"/>
        <v/>
      </c>
    </row>
    <row r="1642" spans="3:4" x14ac:dyDescent="0.25">
      <c r="C1642" t="str">
        <f t="shared" si="51"/>
        <v/>
      </c>
      <c r="D1642" t="str">
        <f t="shared" si="52"/>
        <v/>
      </c>
    </row>
    <row r="1643" spans="3:4" x14ac:dyDescent="0.25">
      <c r="C1643" t="str">
        <f t="shared" si="51"/>
        <v/>
      </c>
      <c r="D1643" t="str">
        <f t="shared" si="52"/>
        <v/>
      </c>
    </row>
    <row r="1644" spans="3:4" x14ac:dyDescent="0.25">
      <c r="C1644" t="str">
        <f t="shared" si="51"/>
        <v/>
      </c>
      <c r="D1644" t="str">
        <f t="shared" si="52"/>
        <v/>
      </c>
    </row>
    <row r="1645" spans="3:4" x14ac:dyDescent="0.25">
      <c r="C1645" t="str">
        <f t="shared" si="51"/>
        <v/>
      </c>
      <c r="D1645" t="str">
        <f t="shared" si="52"/>
        <v/>
      </c>
    </row>
    <row r="1646" spans="3:4" x14ac:dyDescent="0.25">
      <c r="C1646" t="str">
        <f t="shared" si="51"/>
        <v/>
      </c>
      <c r="D1646" t="str">
        <f t="shared" si="52"/>
        <v/>
      </c>
    </row>
    <row r="1647" spans="3:4" x14ac:dyDescent="0.25">
      <c r="C1647" t="str">
        <f t="shared" si="51"/>
        <v/>
      </c>
      <c r="D1647" t="str">
        <f t="shared" si="52"/>
        <v/>
      </c>
    </row>
    <row r="1648" spans="3:4" x14ac:dyDescent="0.25">
      <c r="C1648" t="str">
        <f t="shared" si="51"/>
        <v/>
      </c>
      <c r="D1648" t="str">
        <f t="shared" si="52"/>
        <v/>
      </c>
    </row>
    <row r="1649" spans="3:4" x14ac:dyDescent="0.25">
      <c r="C1649" t="str">
        <f t="shared" si="51"/>
        <v/>
      </c>
      <c r="D1649" t="str">
        <f t="shared" si="52"/>
        <v/>
      </c>
    </row>
    <row r="1650" spans="3:4" x14ac:dyDescent="0.25">
      <c r="C1650" t="str">
        <f t="shared" si="51"/>
        <v/>
      </c>
      <c r="D1650" t="str">
        <f t="shared" si="52"/>
        <v/>
      </c>
    </row>
    <row r="1651" spans="3:4" x14ac:dyDescent="0.25">
      <c r="C1651" t="str">
        <f t="shared" si="51"/>
        <v/>
      </c>
      <c r="D1651" t="str">
        <f t="shared" si="52"/>
        <v/>
      </c>
    </row>
    <row r="1652" spans="3:4" x14ac:dyDescent="0.25">
      <c r="C1652" t="str">
        <f t="shared" si="51"/>
        <v/>
      </c>
      <c r="D1652" t="str">
        <f t="shared" si="52"/>
        <v/>
      </c>
    </row>
    <row r="1653" spans="3:4" x14ac:dyDescent="0.25">
      <c r="C1653" t="str">
        <f t="shared" si="51"/>
        <v/>
      </c>
      <c r="D1653" t="str">
        <f t="shared" si="52"/>
        <v/>
      </c>
    </row>
    <row r="1654" spans="3:4" x14ac:dyDescent="0.25">
      <c r="C1654" t="str">
        <f t="shared" si="51"/>
        <v/>
      </c>
      <c r="D1654" t="str">
        <f t="shared" si="52"/>
        <v/>
      </c>
    </row>
    <row r="1655" spans="3:4" x14ac:dyDescent="0.25">
      <c r="C1655" t="str">
        <f t="shared" si="51"/>
        <v/>
      </c>
      <c r="D1655" t="str">
        <f t="shared" si="52"/>
        <v/>
      </c>
    </row>
    <row r="1656" spans="3:4" x14ac:dyDescent="0.25">
      <c r="C1656" t="str">
        <f t="shared" si="51"/>
        <v/>
      </c>
      <c r="D1656" t="str">
        <f t="shared" si="52"/>
        <v/>
      </c>
    </row>
    <row r="1657" spans="3:4" x14ac:dyDescent="0.25">
      <c r="C1657" t="str">
        <f t="shared" si="51"/>
        <v/>
      </c>
      <c r="D1657" t="str">
        <f t="shared" si="52"/>
        <v/>
      </c>
    </row>
    <row r="1658" spans="3:4" x14ac:dyDescent="0.25">
      <c r="C1658" t="str">
        <f t="shared" si="51"/>
        <v/>
      </c>
      <c r="D1658" t="str">
        <f t="shared" si="52"/>
        <v/>
      </c>
    </row>
    <row r="1659" spans="3:4" x14ac:dyDescent="0.25">
      <c r="C1659" t="str">
        <f t="shared" si="51"/>
        <v/>
      </c>
      <c r="D1659" t="str">
        <f t="shared" si="52"/>
        <v/>
      </c>
    </row>
    <row r="1660" spans="3:4" x14ac:dyDescent="0.25">
      <c r="C1660" t="str">
        <f t="shared" si="51"/>
        <v/>
      </c>
      <c r="D1660" t="str">
        <f t="shared" si="52"/>
        <v/>
      </c>
    </row>
    <row r="1661" spans="3:4" x14ac:dyDescent="0.25">
      <c r="C1661" t="str">
        <f t="shared" si="51"/>
        <v/>
      </c>
      <c r="D1661" t="str">
        <f t="shared" si="52"/>
        <v/>
      </c>
    </row>
    <row r="1662" spans="3:4" x14ac:dyDescent="0.25">
      <c r="C1662" t="str">
        <f t="shared" si="51"/>
        <v/>
      </c>
      <c r="D1662" t="str">
        <f t="shared" si="52"/>
        <v/>
      </c>
    </row>
    <row r="1663" spans="3:4" x14ac:dyDescent="0.25">
      <c r="C1663" t="str">
        <f t="shared" si="51"/>
        <v/>
      </c>
      <c r="D1663" t="str">
        <f t="shared" si="52"/>
        <v/>
      </c>
    </row>
    <row r="1664" spans="3:4" x14ac:dyDescent="0.25">
      <c r="C1664" t="str">
        <f t="shared" si="51"/>
        <v/>
      </c>
      <c r="D1664" t="str">
        <f t="shared" si="52"/>
        <v/>
      </c>
    </row>
    <row r="1665" spans="3:4" x14ac:dyDescent="0.25">
      <c r="C1665" t="str">
        <f t="shared" si="51"/>
        <v/>
      </c>
      <c r="D1665" t="str">
        <f t="shared" si="52"/>
        <v/>
      </c>
    </row>
    <row r="1666" spans="3:4" x14ac:dyDescent="0.25">
      <c r="C1666" t="str">
        <f t="shared" ref="C1666:C1729" si="53">UPPER(A1666)</f>
        <v/>
      </c>
      <c r="D1666" t="str">
        <f t="shared" ref="D1666:D1729" si="54">UPPER(B1666)</f>
        <v/>
      </c>
    </row>
    <row r="1667" spans="3:4" x14ac:dyDescent="0.25">
      <c r="C1667" t="str">
        <f t="shared" si="53"/>
        <v/>
      </c>
      <c r="D1667" t="str">
        <f t="shared" si="54"/>
        <v/>
      </c>
    </row>
    <row r="1668" spans="3:4" x14ac:dyDescent="0.25">
      <c r="C1668" t="str">
        <f t="shared" si="53"/>
        <v/>
      </c>
      <c r="D1668" t="str">
        <f t="shared" si="54"/>
        <v/>
      </c>
    </row>
    <row r="1669" spans="3:4" x14ac:dyDescent="0.25">
      <c r="C1669" t="str">
        <f t="shared" si="53"/>
        <v/>
      </c>
      <c r="D1669" t="str">
        <f t="shared" si="54"/>
        <v/>
      </c>
    </row>
    <row r="1670" spans="3:4" x14ac:dyDescent="0.25">
      <c r="C1670" t="str">
        <f t="shared" si="53"/>
        <v/>
      </c>
      <c r="D1670" t="str">
        <f t="shared" si="54"/>
        <v/>
      </c>
    </row>
    <row r="1671" spans="3:4" x14ac:dyDescent="0.25">
      <c r="C1671" t="str">
        <f t="shared" si="53"/>
        <v/>
      </c>
      <c r="D1671" t="str">
        <f t="shared" si="54"/>
        <v/>
      </c>
    </row>
    <row r="1672" spans="3:4" x14ac:dyDescent="0.25">
      <c r="C1672" t="str">
        <f t="shared" si="53"/>
        <v/>
      </c>
      <c r="D1672" t="str">
        <f t="shared" si="54"/>
        <v/>
      </c>
    </row>
    <row r="1673" spans="3:4" x14ac:dyDescent="0.25">
      <c r="C1673" t="str">
        <f t="shared" si="53"/>
        <v/>
      </c>
      <c r="D1673" t="str">
        <f t="shared" si="54"/>
        <v/>
      </c>
    </row>
    <row r="1674" spans="3:4" x14ac:dyDescent="0.25">
      <c r="C1674" t="str">
        <f t="shared" si="53"/>
        <v/>
      </c>
      <c r="D1674" t="str">
        <f t="shared" si="54"/>
        <v/>
      </c>
    </row>
    <row r="1675" spans="3:4" x14ac:dyDescent="0.25">
      <c r="C1675" t="str">
        <f t="shared" si="53"/>
        <v/>
      </c>
      <c r="D1675" t="str">
        <f t="shared" si="54"/>
        <v/>
      </c>
    </row>
    <row r="1676" spans="3:4" x14ac:dyDescent="0.25">
      <c r="C1676" t="str">
        <f t="shared" si="53"/>
        <v/>
      </c>
      <c r="D1676" t="str">
        <f t="shared" si="54"/>
        <v/>
      </c>
    </row>
    <row r="1677" spans="3:4" x14ac:dyDescent="0.25">
      <c r="C1677" t="str">
        <f t="shared" si="53"/>
        <v/>
      </c>
      <c r="D1677" t="str">
        <f t="shared" si="54"/>
        <v/>
      </c>
    </row>
    <row r="1678" spans="3:4" x14ac:dyDescent="0.25">
      <c r="C1678" t="str">
        <f t="shared" si="53"/>
        <v/>
      </c>
      <c r="D1678" t="str">
        <f t="shared" si="54"/>
        <v/>
      </c>
    </row>
    <row r="1679" spans="3:4" x14ac:dyDescent="0.25">
      <c r="C1679" t="str">
        <f t="shared" si="53"/>
        <v/>
      </c>
      <c r="D1679" t="str">
        <f t="shared" si="54"/>
        <v/>
      </c>
    </row>
    <row r="1680" spans="3:4" x14ac:dyDescent="0.25">
      <c r="C1680" t="str">
        <f t="shared" si="53"/>
        <v/>
      </c>
      <c r="D1680" t="str">
        <f t="shared" si="54"/>
        <v/>
      </c>
    </row>
    <row r="1681" spans="3:4" x14ac:dyDescent="0.25">
      <c r="C1681" t="str">
        <f t="shared" si="53"/>
        <v/>
      </c>
      <c r="D1681" t="str">
        <f t="shared" si="54"/>
        <v/>
      </c>
    </row>
    <row r="1682" spans="3:4" x14ac:dyDescent="0.25">
      <c r="C1682" t="str">
        <f t="shared" si="53"/>
        <v/>
      </c>
      <c r="D1682" t="str">
        <f t="shared" si="54"/>
        <v/>
      </c>
    </row>
    <row r="1683" spans="3:4" x14ac:dyDescent="0.25">
      <c r="C1683" t="str">
        <f t="shared" si="53"/>
        <v/>
      </c>
      <c r="D1683" t="str">
        <f t="shared" si="54"/>
        <v/>
      </c>
    </row>
    <row r="1684" spans="3:4" x14ac:dyDescent="0.25">
      <c r="C1684" t="str">
        <f t="shared" si="53"/>
        <v/>
      </c>
      <c r="D1684" t="str">
        <f t="shared" si="54"/>
        <v/>
      </c>
    </row>
    <row r="1685" spans="3:4" x14ac:dyDescent="0.25">
      <c r="C1685" t="str">
        <f t="shared" si="53"/>
        <v/>
      </c>
      <c r="D1685" t="str">
        <f t="shared" si="54"/>
        <v/>
      </c>
    </row>
    <row r="1686" spans="3:4" x14ac:dyDescent="0.25">
      <c r="C1686" t="str">
        <f t="shared" si="53"/>
        <v/>
      </c>
      <c r="D1686" t="str">
        <f t="shared" si="54"/>
        <v/>
      </c>
    </row>
    <row r="1687" spans="3:4" x14ac:dyDescent="0.25">
      <c r="C1687" t="str">
        <f t="shared" si="53"/>
        <v/>
      </c>
      <c r="D1687" t="str">
        <f t="shared" si="54"/>
        <v/>
      </c>
    </row>
    <row r="1688" spans="3:4" x14ac:dyDescent="0.25">
      <c r="C1688" t="str">
        <f t="shared" si="53"/>
        <v/>
      </c>
      <c r="D1688" t="str">
        <f t="shared" si="54"/>
        <v/>
      </c>
    </row>
    <row r="1689" spans="3:4" x14ac:dyDescent="0.25">
      <c r="C1689" t="str">
        <f t="shared" si="53"/>
        <v/>
      </c>
      <c r="D1689" t="str">
        <f t="shared" si="54"/>
        <v/>
      </c>
    </row>
    <row r="1690" spans="3:4" x14ac:dyDescent="0.25">
      <c r="C1690" t="str">
        <f t="shared" si="53"/>
        <v/>
      </c>
      <c r="D1690" t="str">
        <f t="shared" si="54"/>
        <v/>
      </c>
    </row>
    <row r="1691" spans="3:4" x14ac:dyDescent="0.25">
      <c r="C1691" t="str">
        <f t="shared" si="53"/>
        <v/>
      </c>
      <c r="D1691" t="str">
        <f t="shared" si="54"/>
        <v/>
      </c>
    </row>
    <row r="1692" spans="3:4" x14ac:dyDescent="0.25">
      <c r="C1692" t="str">
        <f t="shared" si="53"/>
        <v/>
      </c>
      <c r="D1692" t="str">
        <f t="shared" si="54"/>
        <v/>
      </c>
    </row>
    <row r="1693" spans="3:4" x14ac:dyDescent="0.25">
      <c r="C1693" t="str">
        <f t="shared" si="53"/>
        <v/>
      </c>
      <c r="D1693" t="str">
        <f t="shared" si="54"/>
        <v/>
      </c>
    </row>
    <row r="1694" spans="3:4" x14ac:dyDescent="0.25">
      <c r="C1694" t="str">
        <f t="shared" si="53"/>
        <v/>
      </c>
      <c r="D1694" t="str">
        <f t="shared" si="54"/>
        <v/>
      </c>
    </row>
    <row r="1695" spans="3:4" x14ac:dyDescent="0.25">
      <c r="C1695" t="str">
        <f t="shared" si="53"/>
        <v/>
      </c>
      <c r="D1695" t="str">
        <f t="shared" si="54"/>
        <v/>
      </c>
    </row>
    <row r="1696" spans="3:4" x14ac:dyDescent="0.25">
      <c r="C1696" t="str">
        <f t="shared" si="53"/>
        <v/>
      </c>
      <c r="D1696" t="str">
        <f t="shared" si="54"/>
        <v/>
      </c>
    </row>
    <row r="1697" spans="3:4" x14ac:dyDescent="0.25">
      <c r="C1697" t="str">
        <f t="shared" si="53"/>
        <v/>
      </c>
      <c r="D1697" t="str">
        <f t="shared" si="54"/>
        <v/>
      </c>
    </row>
    <row r="1698" spans="3:4" x14ac:dyDescent="0.25">
      <c r="C1698" t="str">
        <f t="shared" si="53"/>
        <v/>
      </c>
      <c r="D1698" t="str">
        <f t="shared" si="54"/>
        <v/>
      </c>
    </row>
    <row r="1699" spans="3:4" x14ac:dyDescent="0.25">
      <c r="C1699" t="str">
        <f t="shared" si="53"/>
        <v/>
      </c>
      <c r="D1699" t="str">
        <f t="shared" si="54"/>
        <v/>
      </c>
    </row>
    <row r="1700" spans="3:4" x14ac:dyDescent="0.25">
      <c r="C1700" t="str">
        <f t="shared" si="53"/>
        <v/>
      </c>
      <c r="D1700" t="str">
        <f t="shared" si="54"/>
        <v/>
      </c>
    </row>
    <row r="1701" spans="3:4" x14ac:dyDescent="0.25">
      <c r="C1701" t="str">
        <f t="shared" si="53"/>
        <v/>
      </c>
      <c r="D1701" t="str">
        <f t="shared" si="54"/>
        <v/>
      </c>
    </row>
    <row r="1702" spans="3:4" x14ac:dyDescent="0.25">
      <c r="C1702" t="str">
        <f t="shared" si="53"/>
        <v/>
      </c>
      <c r="D1702" t="str">
        <f t="shared" si="54"/>
        <v/>
      </c>
    </row>
    <row r="1703" spans="3:4" x14ac:dyDescent="0.25">
      <c r="C1703" t="str">
        <f t="shared" si="53"/>
        <v/>
      </c>
      <c r="D1703" t="str">
        <f t="shared" si="54"/>
        <v/>
      </c>
    </row>
    <row r="1704" spans="3:4" x14ac:dyDescent="0.25">
      <c r="C1704" t="str">
        <f t="shared" si="53"/>
        <v/>
      </c>
      <c r="D1704" t="str">
        <f t="shared" si="54"/>
        <v/>
      </c>
    </row>
    <row r="1705" spans="3:4" x14ac:dyDescent="0.25">
      <c r="C1705" t="str">
        <f t="shared" si="53"/>
        <v/>
      </c>
      <c r="D1705" t="str">
        <f t="shared" si="54"/>
        <v/>
      </c>
    </row>
    <row r="1706" spans="3:4" x14ac:dyDescent="0.25">
      <c r="C1706" t="str">
        <f t="shared" si="53"/>
        <v/>
      </c>
      <c r="D1706" t="str">
        <f t="shared" si="54"/>
        <v/>
      </c>
    </row>
    <row r="1707" spans="3:4" x14ac:dyDescent="0.25">
      <c r="C1707" t="str">
        <f t="shared" si="53"/>
        <v/>
      </c>
      <c r="D1707" t="str">
        <f t="shared" si="54"/>
        <v/>
      </c>
    </row>
    <row r="1708" spans="3:4" x14ac:dyDescent="0.25">
      <c r="C1708" t="str">
        <f t="shared" si="53"/>
        <v/>
      </c>
      <c r="D1708" t="str">
        <f t="shared" si="54"/>
        <v/>
      </c>
    </row>
    <row r="1709" spans="3:4" x14ac:dyDescent="0.25">
      <c r="C1709" t="str">
        <f t="shared" si="53"/>
        <v/>
      </c>
      <c r="D1709" t="str">
        <f t="shared" si="54"/>
        <v/>
      </c>
    </row>
    <row r="1710" spans="3:4" x14ac:dyDescent="0.25">
      <c r="C1710" t="str">
        <f t="shared" si="53"/>
        <v/>
      </c>
      <c r="D1710" t="str">
        <f t="shared" si="54"/>
        <v/>
      </c>
    </row>
    <row r="1711" spans="3:4" x14ac:dyDescent="0.25">
      <c r="C1711" t="str">
        <f t="shared" si="53"/>
        <v/>
      </c>
      <c r="D1711" t="str">
        <f t="shared" si="54"/>
        <v/>
      </c>
    </row>
    <row r="1712" spans="3:4" x14ac:dyDescent="0.25">
      <c r="C1712" t="str">
        <f t="shared" si="53"/>
        <v/>
      </c>
      <c r="D1712" t="str">
        <f t="shared" si="54"/>
        <v/>
      </c>
    </row>
    <row r="1713" spans="3:4" x14ac:dyDescent="0.25">
      <c r="C1713" t="str">
        <f t="shared" si="53"/>
        <v/>
      </c>
      <c r="D1713" t="str">
        <f t="shared" si="54"/>
        <v/>
      </c>
    </row>
    <row r="1714" spans="3:4" x14ac:dyDescent="0.25">
      <c r="C1714" t="str">
        <f t="shared" si="53"/>
        <v/>
      </c>
      <c r="D1714" t="str">
        <f t="shared" si="54"/>
        <v/>
      </c>
    </row>
    <row r="1715" spans="3:4" x14ac:dyDescent="0.25">
      <c r="C1715" t="str">
        <f t="shared" si="53"/>
        <v/>
      </c>
      <c r="D1715" t="str">
        <f t="shared" si="54"/>
        <v/>
      </c>
    </row>
    <row r="1716" spans="3:4" x14ac:dyDescent="0.25">
      <c r="C1716" t="str">
        <f t="shared" si="53"/>
        <v/>
      </c>
      <c r="D1716" t="str">
        <f t="shared" si="54"/>
        <v/>
      </c>
    </row>
    <row r="1717" spans="3:4" x14ac:dyDescent="0.25">
      <c r="C1717" t="str">
        <f t="shared" si="53"/>
        <v/>
      </c>
      <c r="D1717" t="str">
        <f t="shared" si="54"/>
        <v/>
      </c>
    </row>
    <row r="1718" spans="3:4" x14ac:dyDescent="0.25">
      <c r="C1718" t="str">
        <f t="shared" si="53"/>
        <v/>
      </c>
      <c r="D1718" t="str">
        <f t="shared" si="54"/>
        <v/>
      </c>
    </row>
    <row r="1719" spans="3:4" x14ac:dyDescent="0.25">
      <c r="C1719" t="str">
        <f t="shared" si="53"/>
        <v/>
      </c>
      <c r="D1719" t="str">
        <f t="shared" si="54"/>
        <v/>
      </c>
    </row>
    <row r="1720" spans="3:4" x14ac:dyDescent="0.25">
      <c r="C1720" t="str">
        <f t="shared" si="53"/>
        <v/>
      </c>
      <c r="D1720" t="str">
        <f t="shared" si="54"/>
        <v/>
      </c>
    </row>
    <row r="1721" spans="3:4" x14ac:dyDescent="0.25">
      <c r="C1721" t="str">
        <f t="shared" si="53"/>
        <v/>
      </c>
      <c r="D1721" t="str">
        <f t="shared" si="54"/>
        <v/>
      </c>
    </row>
    <row r="1722" spans="3:4" x14ac:dyDescent="0.25">
      <c r="C1722" t="str">
        <f t="shared" si="53"/>
        <v/>
      </c>
      <c r="D1722" t="str">
        <f t="shared" si="54"/>
        <v/>
      </c>
    </row>
    <row r="1723" spans="3:4" x14ac:dyDescent="0.25">
      <c r="C1723" t="str">
        <f t="shared" si="53"/>
        <v/>
      </c>
      <c r="D1723" t="str">
        <f t="shared" si="54"/>
        <v/>
      </c>
    </row>
    <row r="1724" spans="3:4" x14ac:dyDescent="0.25">
      <c r="C1724" t="str">
        <f t="shared" si="53"/>
        <v/>
      </c>
      <c r="D1724" t="str">
        <f t="shared" si="54"/>
        <v/>
      </c>
    </row>
    <row r="1725" spans="3:4" x14ac:dyDescent="0.25">
      <c r="C1725" t="str">
        <f t="shared" si="53"/>
        <v/>
      </c>
      <c r="D1725" t="str">
        <f t="shared" si="54"/>
        <v/>
      </c>
    </row>
    <row r="1726" spans="3:4" x14ac:dyDescent="0.25">
      <c r="C1726" t="str">
        <f t="shared" si="53"/>
        <v/>
      </c>
      <c r="D1726" t="str">
        <f t="shared" si="54"/>
        <v/>
      </c>
    </row>
    <row r="1727" spans="3:4" x14ac:dyDescent="0.25">
      <c r="C1727" t="str">
        <f t="shared" si="53"/>
        <v/>
      </c>
      <c r="D1727" t="str">
        <f t="shared" si="54"/>
        <v/>
      </c>
    </row>
    <row r="1728" spans="3:4" x14ac:dyDescent="0.25">
      <c r="C1728" t="str">
        <f t="shared" si="53"/>
        <v/>
      </c>
      <c r="D1728" t="str">
        <f t="shared" si="54"/>
        <v/>
      </c>
    </row>
    <row r="1729" spans="3:4" x14ac:dyDescent="0.25">
      <c r="C1729" t="str">
        <f t="shared" si="53"/>
        <v/>
      </c>
      <c r="D1729" t="str">
        <f t="shared" si="54"/>
        <v/>
      </c>
    </row>
    <row r="1730" spans="3:4" x14ac:dyDescent="0.25">
      <c r="C1730" t="str">
        <f t="shared" ref="C1730:C1793" si="55">UPPER(A1730)</f>
        <v/>
      </c>
      <c r="D1730" t="str">
        <f t="shared" ref="D1730:D1793" si="56">UPPER(B1730)</f>
        <v/>
      </c>
    </row>
    <row r="1731" spans="3:4" x14ac:dyDescent="0.25">
      <c r="C1731" t="str">
        <f t="shared" si="55"/>
        <v/>
      </c>
      <c r="D1731" t="str">
        <f t="shared" si="56"/>
        <v/>
      </c>
    </row>
    <row r="1732" spans="3:4" x14ac:dyDescent="0.25">
      <c r="C1732" t="str">
        <f t="shared" si="55"/>
        <v/>
      </c>
      <c r="D1732" t="str">
        <f t="shared" si="56"/>
        <v/>
      </c>
    </row>
    <row r="1733" spans="3:4" x14ac:dyDescent="0.25">
      <c r="C1733" t="str">
        <f t="shared" si="55"/>
        <v/>
      </c>
      <c r="D1733" t="str">
        <f t="shared" si="56"/>
        <v/>
      </c>
    </row>
    <row r="1734" spans="3:4" x14ac:dyDescent="0.25">
      <c r="C1734" t="str">
        <f t="shared" si="55"/>
        <v/>
      </c>
      <c r="D1734" t="str">
        <f t="shared" si="56"/>
        <v/>
      </c>
    </row>
    <row r="1735" spans="3:4" x14ac:dyDescent="0.25">
      <c r="C1735" t="str">
        <f t="shared" si="55"/>
        <v/>
      </c>
      <c r="D1735" t="str">
        <f t="shared" si="56"/>
        <v/>
      </c>
    </row>
    <row r="1736" spans="3:4" x14ac:dyDescent="0.25">
      <c r="C1736" t="str">
        <f t="shared" si="55"/>
        <v/>
      </c>
      <c r="D1736" t="str">
        <f t="shared" si="56"/>
        <v/>
      </c>
    </row>
    <row r="1737" spans="3:4" x14ac:dyDescent="0.25">
      <c r="C1737" t="str">
        <f t="shared" si="55"/>
        <v/>
      </c>
      <c r="D1737" t="str">
        <f t="shared" si="56"/>
        <v/>
      </c>
    </row>
    <row r="1738" spans="3:4" x14ac:dyDescent="0.25">
      <c r="C1738" t="str">
        <f t="shared" si="55"/>
        <v/>
      </c>
      <c r="D1738" t="str">
        <f t="shared" si="56"/>
        <v/>
      </c>
    </row>
    <row r="1739" spans="3:4" x14ac:dyDescent="0.25">
      <c r="C1739" t="str">
        <f t="shared" si="55"/>
        <v/>
      </c>
      <c r="D1739" t="str">
        <f t="shared" si="56"/>
        <v/>
      </c>
    </row>
    <row r="1740" spans="3:4" x14ac:dyDescent="0.25">
      <c r="C1740" t="str">
        <f t="shared" si="55"/>
        <v/>
      </c>
      <c r="D1740" t="str">
        <f t="shared" si="56"/>
        <v/>
      </c>
    </row>
    <row r="1741" spans="3:4" x14ac:dyDescent="0.25">
      <c r="C1741" t="str">
        <f t="shared" si="55"/>
        <v/>
      </c>
      <c r="D1741" t="str">
        <f t="shared" si="56"/>
        <v/>
      </c>
    </row>
    <row r="1742" spans="3:4" x14ac:dyDescent="0.25">
      <c r="C1742" t="str">
        <f t="shared" si="55"/>
        <v/>
      </c>
      <c r="D1742" t="str">
        <f t="shared" si="56"/>
        <v/>
      </c>
    </row>
    <row r="1743" spans="3:4" x14ac:dyDescent="0.25">
      <c r="C1743" t="str">
        <f t="shared" si="55"/>
        <v/>
      </c>
      <c r="D1743" t="str">
        <f t="shared" si="56"/>
        <v/>
      </c>
    </row>
    <row r="1744" spans="3:4" x14ac:dyDescent="0.25">
      <c r="C1744" t="str">
        <f t="shared" si="55"/>
        <v/>
      </c>
      <c r="D1744" t="str">
        <f t="shared" si="56"/>
        <v/>
      </c>
    </row>
    <row r="1745" spans="3:4" x14ac:dyDescent="0.25">
      <c r="C1745" t="str">
        <f t="shared" si="55"/>
        <v/>
      </c>
      <c r="D1745" t="str">
        <f t="shared" si="56"/>
        <v/>
      </c>
    </row>
    <row r="1746" spans="3:4" x14ac:dyDescent="0.25">
      <c r="C1746" t="str">
        <f t="shared" si="55"/>
        <v/>
      </c>
      <c r="D1746" t="str">
        <f t="shared" si="56"/>
        <v/>
      </c>
    </row>
    <row r="1747" spans="3:4" x14ac:dyDescent="0.25">
      <c r="C1747" t="str">
        <f t="shared" si="55"/>
        <v/>
      </c>
      <c r="D1747" t="str">
        <f t="shared" si="56"/>
        <v/>
      </c>
    </row>
    <row r="1748" spans="3:4" x14ac:dyDescent="0.25">
      <c r="C1748" t="str">
        <f t="shared" si="55"/>
        <v/>
      </c>
      <c r="D1748" t="str">
        <f t="shared" si="56"/>
        <v/>
      </c>
    </row>
    <row r="1749" spans="3:4" x14ac:dyDescent="0.25">
      <c r="C1749" t="str">
        <f t="shared" si="55"/>
        <v/>
      </c>
      <c r="D1749" t="str">
        <f t="shared" si="56"/>
        <v/>
      </c>
    </row>
    <row r="1750" spans="3:4" x14ac:dyDescent="0.25">
      <c r="C1750" t="str">
        <f t="shared" si="55"/>
        <v/>
      </c>
      <c r="D1750" t="str">
        <f t="shared" si="56"/>
        <v/>
      </c>
    </row>
    <row r="1751" spans="3:4" x14ac:dyDescent="0.25">
      <c r="C1751" t="str">
        <f t="shared" si="55"/>
        <v/>
      </c>
      <c r="D1751" t="str">
        <f t="shared" si="56"/>
        <v/>
      </c>
    </row>
    <row r="1752" spans="3:4" x14ac:dyDescent="0.25">
      <c r="C1752" t="str">
        <f t="shared" si="55"/>
        <v/>
      </c>
      <c r="D1752" t="str">
        <f t="shared" si="56"/>
        <v/>
      </c>
    </row>
    <row r="1753" spans="3:4" x14ac:dyDescent="0.25">
      <c r="C1753" t="str">
        <f t="shared" si="55"/>
        <v/>
      </c>
      <c r="D1753" t="str">
        <f t="shared" si="56"/>
        <v/>
      </c>
    </row>
    <row r="1754" spans="3:4" x14ac:dyDescent="0.25">
      <c r="C1754" t="str">
        <f t="shared" si="55"/>
        <v/>
      </c>
      <c r="D1754" t="str">
        <f t="shared" si="56"/>
        <v/>
      </c>
    </row>
    <row r="1755" spans="3:4" x14ac:dyDescent="0.25">
      <c r="C1755" t="str">
        <f t="shared" si="55"/>
        <v/>
      </c>
      <c r="D1755" t="str">
        <f t="shared" si="56"/>
        <v/>
      </c>
    </row>
    <row r="1756" spans="3:4" x14ac:dyDescent="0.25">
      <c r="C1756" t="str">
        <f t="shared" si="55"/>
        <v/>
      </c>
      <c r="D1756" t="str">
        <f t="shared" si="56"/>
        <v/>
      </c>
    </row>
    <row r="1757" spans="3:4" x14ac:dyDescent="0.25">
      <c r="C1757" t="str">
        <f t="shared" si="55"/>
        <v/>
      </c>
      <c r="D1757" t="str">
        <f t="shared" si="56"/>
        <v/>
      </c>
    </row>
    <row r="1758" spans="3:4" x14ac:dyDescent="0.25">
      <c r="C1758" t="str">
        <f t="shared" si="55"/>
        <v/>
      </c>
      <c r="D1758" t="str">
        <f t="shared" si="56"/>
        <v/>
      </c>
    </row>
    <row r="1759" spans="3:4" x14ac:dyDescent="0.25">
      <c r="C1759" t="str">
        <f t="shared" si="55"/>
        <v/>
      </c>
      <c r="D1759" t="str">
        <f t="shared" si="56"/>
        <v/>
      </c>
    </row>
    <row r="1760" spans="3:4" x14ac:dyDescent="0.25">
      <c r="C1760" t="str">
        <f t="shared" si="55"/>
        <v/>
      </c>
      <c r="D1760" t="str">
        <f t="shared" si="56"/>
        <v/>
      </c>
    </row>
    <row r="1761" spans="3:4" x14ac:dyDescent="0.25">
      <c r="C1761" t="str">
        <f t="shared" si="55"/>
        <v/>
      </c>
      <c r="D1761" t="str">
        <f t="shared" si="56"/>
        <v/>
      </c>
    </row>
    <row r="1762" spans="3:4" x14ac:dyDescent="0.25">
      <c r="C1762" t="str">
        <f t="shared" si="55"/>
        <v/>
      </c>
      <c r="D1762" t="str">
        <f t="shared" si="56"/>
        <v/>
      </c>
    </row>
    <row r="1763" spans="3:4" x14ac:dyDescent="0.25">
      <c r="C1763" t="str">
        <f t="shared" si="55"/>
        <v/>
      </c>
      <c r="D1763" t="str">
        <f t="shared" si="56"/>
        <v/>
      </c>
    </row>
    <row r="1764" spans="3:4" x14ac:dyDescent="0.25">
      <c r="C1764" t="str">
        <f t="shared" si="55"/>
        <v/>
      </c>
      <c r="D1764" t="str">
        <f t="shared" si="56"/>
        <v/>
      </c>
    </row>
    <row r="1765" spans="3:4" x14ac:dyDescent="0.25">
      <c r="C1765" t="str">
        <f t="shared" si="55"/>
        <v/>
      </c>
      <c r="D1765" t="str">
        <f t="shared" si="56"/>
        <v/>
      </c>
    </row>
    <row r="1766" spans="3:4" x14ac:dyDescent="0.25">
      <c r="C1766" t="str">
        <f t="shared" si="55"/>
        <v/>
      </c>
      <c r="D1766" t="str">
        <f t="shared" si="56"/>
        <v/>
      </c>
    </row>
    <row r="1767" spans="3:4" x14ac:dyDescent="0.25">
      <c r="C1767" t="str">
        <f t="shared" si="55"/>
        <v/>
      </c>
      <c r="D1767" t="str">
        <f t="shared" si="56"/>
        <v/>
      </c>
    </row>
    <row r="1768" spans="3:4" x14ac:dyDescent="0.25">
      <c r="C1768" t="str">
        <f t="shared" si="55"/>
        <v/>
      </c>
      <c r="D1768" t="str">
        <f t="shared" si="56"/>
        <v/>
      </c>
    </row>
    <row r="1769" spans="3:4" x14ac:dyDescent="0.25">
      <c r="C1769" t="str">
        <f t="shared" si="55"/>
        <v/>
      </c>
      <c r="D1769" t="str">
        <f t="shared" si="56"/>
        <v/>
      </c>
    </row>
    <row r="1770" spans="3:4" x14ac:dyDescent="0.25">
      <c r="C1770" t="str">
        <f t="shared" si="55"/>
        <v/>
      </c>
      <c r="D1770" t="str">
        <f t="shared" si="56"/>
        <v/>
      </c>
    </row>
    <row r="1771" spans="3:4" x14ac:dyDescent="0.25">
      <c r="C1771" t="str">
        <f t="shared" si="55"/>
        <v/>
      </c>
      <c r="D1771" t="str">
        <f t="shared" si="56"/>
        <v/>
      </c>
    </row>
    <row r="1772" spans="3:4" x14ac:dyDescent="0.25">
      <c r="C1772" t="str">
        <f t="shared" si="55"/>
        <v/>
      </c>
      <c r="D1772" t="str">
        <f t="shared" si="56"/>
        <v/>
      </c>
    </row>
    <row r="1773" spans="3:4" x14ac:dyDescent="0.25">
      <c r="C1773" t="str">
        <f t="shared" si="55"/>
        <v/>
      </c>
      <c r="D1773" t="str">
        <f t="shared" si="56"/>
        <v/>
      </c>
    </row>
    <row r="1774" spans="3:4" x14ac:dyDescent="0.25">
      <c r="C1774" t="str">
        <f t="shared" si="55"/>
        <v/>
      </c>
      <c r="D1774" t="str">
        <f t="shared" si="56"/>
        <v/>
      </c>
    </row>
    <row r="1775" spans="3:4" x14ac:dyDescent="0.25">
      <c r="C1775" t="str">
        <f t="shared" si="55"/>
        <v/>
      </c>
      <c r="D1775" t="str">
        <f t="shared" si="56"/>
        <v/>
      </c>
    </row>
    <row r="1776" spans="3:4" x14ac:dyDescent="0.25">
      <c r="C1776" t="str">
        <f t="shared" si="55"/>
        <v/>
      </c>
      <c r="D1776" t="str">
        <f t="shared" si="56"/>
        <v/>
      </c>
    </row>
    <row r="1777" spans="3:4" x14ac:dyDescent="0.25">
      <c r="C1777" t="str">
        <f t="shared" si="55"/>
        <v/>
      </c>
      <c r="D1777" t="str">
        <f t="shared" si="56"/>
        <v/>
      </c>
    </row>
    <row r="1778" spans="3:4" x14ac:dyDescent="0.25">
      <c r="C1778" t="str">
        <f t="shared" si="55"/>
        <v/>
      </c>
      <c r="D1778" t="str">
        <f t="shared" si="56"/>
        <v/>
      </c>
    </row>
    <row r="1779" spans="3:4" x14ac:dyDescent="0.25">
      <c r="C1779" t="str">
        <f t="shared" si="55"/>
        <v/>
      </c>
      <c r="D1779" t="str">
        <f t="shared" si="56"/>
        <v/>
      </c>
    </row>
    <row r="1780" spans="3:4" x14ac:dyDescent="0.25">
      <c r="C1780" t="str">
        <f t="shared" si="55"/>
        <v/>
      </c>
      <c r="D1780" t="str">
        <f t="shared" si="56"/>
        <v/>
      </c>
    </row>
    <row r="1781" spans="3:4" x14ac:dyDescent="0.25">
      <c r="C1781" t="str">
        <f t="shared" si="55"/>
        <v/>
      </c>
      <c r="D1781" t="str">
        <f t="shared" si="56"/>
        <v/>
      </c>
    </row>
    <row r="1782" spans="3:4" x14ac:dyDescent="0.25">
      <c r="C1782" t="str">
        <f t="shared" si="55"/>
        <v/>
      </c>
      <c r="D1782" t="str">
        <f t="shared" si="56"/>
        <v/>
      </c>
    </row>
    <row r="1783" spans="3:4" x14ac:dyDescent="0.25">
      <c r="C1783" t="str">
        <f t="shared" si="55"/>
        <v/>
      </c>
      <c r="D1783" t="str">
        <f t="shared" si="56"/>
        <v/>
      </c>
    </row>
    <row r="1784" spans="3:4" x14ac:dyDescent="0.25">
      <c r="C1784" t="str">
        <f t="shared" si="55"/>
        <v/>
      </c>
      <c r="D1784" t="str">
        <f t="shared" si="56"/>
        <v/>
      </c>
    </row>
    <row r="1785" spans="3:4" x14ac:dyDescent="0.25">
      <c r="C1785" t="str">
        <f t="shared" si="55"/>
        <v/>
      </c>
      <c r="D1785" t="str">
        <f t="shared" si="56"/>
        <v/>
      </c>
    </row>
    <row r="1786" spans="3:4" x14ac:dyDescent="0.25">
      <c r="C1786" t="str">
        <f t="shared" si="55"/>
        <v/>
      </c>
      <c r="D1786" t="str">
        <f t="shared" si="56"/>
        <v/>
      </c>
    </row>
    <row r="1787" spans="3:4" x14ac:dyDescent="0.25">
      <c r="C1787" t="str">
        <f t="shared" si="55"/>
        <v/>
      </c>
      <c r="D1787" t="str">
        <f t="shared" si="56"/>
        <v/>
      </c>
    </row>
    <row r="1788" spans="3:4" x14ac:dyDescent="0.25">
      <c r="C1788" t="str">
        <f t="shared" si="55"/>
        <v/>
      </c>
      <c r="D1788" t="str">
        <f t="shared" si="56"/>
        <v/>
      </c>
    </row>
    <row r="1789" spans="3:4" x14ac:dyDescent="0.25">
      <c r="C1789" t="str">
        <f t="shared" si="55"/>
        <v/>
      </c>
      <c r="D1789" t="str">
        <f t="shared" si="56"/>
        <v/>
      </c>
    </row>
    <row r="1790" spans="3:4" x14ac:dyDescent="0.25">
      <c r="C1790" t="str">
        <f t="shared" si="55"/>
        <v/>
      </c>
      <c r="D1790" t="str">
        <f t="shared" si="56"/>
        <v/>
      </c>
    </row>
    <row r="1791" spans="3:4" x14ac:dyDescent="0.25">
      <c r="C1791" t="str">
        <f t="shared" si="55"/>
        <v/>
      </c>
      <c r="D1791" t="str">
        <f t="shared" si="56"/>
        <v/>
      </c>
    </row>
    <row r="1792" spans="3:4" x14ac:dyDescent="0.25">
      <c r="C1792" t="str">
        <f t="shared" si="55"/>
        <v/>
      </c>
      <c r="D1792" t="str">
        <f t="shared" si="56"/>
        <v/>
      </c>
    </row>
    <row r="1793" spans="3:4" x14ac:dyDescent="0.25">
      <c r="C1793" t="str">
        <f t="shared" si="55"/>
        <v/>
      </c>
      <c r="D1793" t="str">
        <f t="shared" si="56"/>
        <v/>
      </c>
    </row>
    <row r="1794" spans="3:4" x14ac:dyDescent="0.25">
      <c r="C1794" t="str">
        <f t="shared" ref="C1794:C1857" si="57">UPPER(A1794)</f>
        <v/>
      </c>
      <c r="D1794" t="str">
        <f t="shared" ref="D1794:D1857" si="58">UPPER(B1794)</f>
        <v/>
      </c>
    </row>
    <row r="1795" spans="3:4" x14ac:dyDescent="0.25">
      <c r="C1795" t="str">
        <f t="shared" si="57"/>
        <v/>
      </c>
      <c r="D1795" t="str">
        <f t="shared" si="58"/>
        <v/>
      </c>
    </row>
    <row r="1796" spans="3:4" x14ac:dyDescent="0.25">
      <c r="C1796" t="str">
        <f t="shared" si="57"/>
        <v/>
      </c>
      <c r="D1796" t="str">
        <f t="shared" si="58"/>
        <v/>
      </c>
    </row>
    <row r="1797" spans="3:4" x14ac:dyDescent="0.25">
      <c r="C1797" t="str">
        <f t="shared" si="57"/>
        <v/>
      </c>
      <c r="D1797" t="str">
        <f t="shared" si="58"/>
        <v/>
      </c>
    </row>
    <row r="1798" spans="3:4" x14ac:dyDescent="0.25">
      <c r="C1798" t="str">
        <f t="shared" si="57"/>
        <v/>
      </c>
      <c r="D1798" t="str">
        <f t="shared" si="58"/>
        <v/>
      </c>
    </row>
    <row r="1799" spans="3:4" x14ac:dyDescent="0.25">
      <c r="C1799" t="str">
        <f t="shared" si="57"/>
        <v/>
      </c>
      <c r="D1799" t="str">
        <f t="shared" si="58"/>
        <v/>
      </c>
    </row>
    <row r="1800" spans="3:4" x14ac:dyDescent="0.25">
      <c r="C1800" t="str">
        <f t="shared" si="57"/>
        <v/>
      </c>
      <c r="D1800" t="str">
        <f t="shared" si="58"/>
        <v/>
      </c>
    </row>
    <row r="1801" spans="3:4" x14ac:dyDescent="0.25">
      <c r="C1801" t="str">
        <f t="shared" si="57"/>
        <v/>
      </c>
      <c r="D1801" t="str">
        <f t="shared" si="58"/>
        <v/>
      </c>
    </row>
    <row r="1802" spans="3:4" x14ac:dyDescent="0.25">
      <c r="C1802" t="str">
        <f t="shared" si="57"/>
        <v/>
      </c>
      <c r="D1802" t="str">
        <f t="shared" si="58"/>
        <v/>
      </c>
    </row>
    <row r="1803" spans="3:4" x14ac:dyDescent="0.25">
      <c r="C1803" t="str">
        <f t="shared" si="57"/>
        <v/>
      </c>
      <c r="D1803" t="str">
        <f t="shared" si="58"/>
        <v/>
      </c>
    </row>
    <row r="1804" spans="3:4" x14ac:dyDescent="0.25">
      <c r="C1804" t="str">
        <f t="shared" si="57"/>
        <v/>
      </c>
      <c r="D1804" t="str">
        <f t="shared" si="58"/>
        <v/>
      </c>
    </row>
    <row r="1805" spans="3:4" x14ac:dyDescent="0.25">
      <c r="C1805" t="str">
        <f t="shared" si="57"/>
        <v/>
      </c>
      <c r="D1805" t="str">
        <f t="shared" si="58"/>
        <v/>
      </c>
    </row>
    <row r="1806" spans="3:4" x14ac:dyDescent="0.25">
      <c r="C1806" t="str">
        <f t="shared" si="57"/>
        <v/>
      </c>
      <c r="D1806" t="str">
        <f t="shared" si="58"/>
        <v/>
      </c>
    </row>
    <row r="1807" spans="3:4" x14ac:dyDescent="0.25">
      <c r="C1807" t="str">
        <f t="shared" si="57"/>
        <v/>
      </c>
      <c r="D1807" t="str">
        <f t="shared" si="58"/>
        <v/>
      </c>
    </row>
    <row r="1808" spans="3:4" x14ac:dyDescent="0.25">
      <c r="C1808" t="str">
        <f t="shared" si="57"/>
        <v/>
      </c>
      <c r="D1808" t="str">
        <f t="shared" si="58"/>
        <v/>
      </c>
    </row>
    <row r="1809" spans="3:4" x14ac:dyDescent="0.25">
      <c r="C1809" t="str">
        <f t="shared" si="57"/>
        <v/>
      </c>
      <c r="D1809" t="str">
        <f t="shared" si="58"/>
        <v/>
      </c>
    </row>
    <row r="1810" spans="3:4" x14ac:dyDescent="0.25">
      <c r="C1810" t="str">
        <f t="shared" si="57"/>
        <v/>
      </c>
      <c r="D1810" t="str">
        <f t="shared" si="58"/>
        <v/>
      </c>
    </row>
    <row r="1811" spans="3:4" x14ac:dyDescent="0.25">
      <c r="C1811" t="str">
        <f t="shared" si="57"/>
        <v/>
      </c>
      <c r="D1811" t="str">
        <f t="shared" si="58"/>
        <v/>
      </c>
    </row>
    <row r="1812" spans="3:4" x14ac:dyDescent="0.25">
      <c r="C1812" t="str">
        <f t="shared" si="57"/>
        <v/>
      </c>
      <c r="D1812" t="str">
        <f t="shared" si="58"/>
        <v/>
      </c>
    </row>
    <row r="1813" spans="3:4" x14ac:dyDescent="0.25">
      <c r="C1813" t="str">
        <f t="shared" si="57"/>
        <v/>
      </c>
      <c r="D1813" t="str">
        <f t="shared" si="58"/>
        <v/>
      </c>
    </row>
    <row r="1814" spans="3:4" x14ac:dyDescent="0.25">
      <c r="C1814" t="str">
        <f t="shared" si="57"/>
        <v/>
      </c>
      <c r="D1814" t="str">
        <f t="shared" si="58"/>
        <v/>
      </c>
    </row>
    <row r="1815" spans="3:4" x14ac:dyDescent="0.25">
      <c r="C1815" t="str">
        <f t="shared" si="57"/>
        <v/>
      </c>
      <c r="D1815" t="str">
        <f t="shared" si="58"/>
        <v/>
      </c>
    </row>
    <row r="1816" spans="3:4" x14ac:dyDescent="0.25">
      <c r="C1816" t="str">
        <f t="shared" si="57"/>
        <v/>
      </c>
      <c r="D1816" t="str">
        <f t="shared" si="58"/>
        <v/>
      </c>
    </row>
    <row r="1817" spans="3:4" x14ac:dyDescent="0.25">
      <c r="C1817" t="str">
        <f t="shared" si="57"/>
        <v/>
      </c>
      <c r="D1817" t="str">
        <f t="shared" si="58"/>
        <v/>
      </c>
    </row>
    <row r="1818" spans="3:4" x14ac:dyDescent="0.25">
      <c r="C1818" t="str">
        <f t="shared" si="57"/>
        <v/>
      </c>
      <c r="D1818" t="str">
        <f t="shared" si="58"/>
        <v/>
      </c>
    </row>
    <row r="1819" spans="3:4" x14ac:dyDescent="0.25">
      <c r="C1819" t="str">
        <f t="shared" si="57"/>
        <v/>
      </c>
      <c r="D1819" t="str">
        <f t="shared" si="58"/>
        <v/>
      </c>
    </row>
    <row r="1820" spans="3:4" x14ac:dyDescent="0.25">
      <c r="C1820" t="str">
        <f t="shared" si="57"/>
        <v/>
      </c>
      <c r="D1820" t="str">
        <f t="shared" si="58"/>
        <v/>
      </c>
    </row>
    <row r="1821" spans="3:4" x14ac:dyDescent="0.25">
      <c r="C1821" t="str">
        <f t="shared" si="57"/>
        <v/>
      </c>
      <c r="D1821" t="str">
        <f t="shared" si="58"/>
        <v/>
      </c>
    </row>
    <row r="1822" spans="3:4" x14ac:dyDescent="0.25">
      <c r="C1822" t="str">
        <f t="shared" si="57"/>
        <v/>
      </c>
      <c r="D1822" t="str">
        <f t="shared" si="58"/>
        <v/>
      </c>
    </row>
    <row r="1823" spans="3:4" x14ac:dyDescent="0.25">
      <c r="C1823" t="str">
        <f t="shared" si="57"/>
        <v/>
      </c>
      <c r="D1823" t="str">
        <f t="shared" si="58"/>
        <v/>
      </c>
    </row>
    <row r="1824" spans="3:4" x14ac:dyDescent="0.25">
      <c r="C1824" t="str">
        <f t="shared" si="57"/>
        <v/>
      </c>
      <c r="D1824" t="str">
        <f t="shared" si="58"/>
        <v/>
      </c>
    </row>
    <row r="1825" spans="3:4" x14ac:dyDescent="0.25">
      <c r="C1825" t="str">
        <f t="shared" si="57"/>
        <v/>
      </c>
      <c r="D1825" t="str">
        <f t="shared" si="58"/>
        <v/>
      </c>
    </row>
    <row r="1826" spans="3:4" x14ac:dyDescent="0.25">
      <c r="C1826" t="str">
        <f t="shared" si="57"/>
        <v/>
      </c>
      <c r="D1826" t="str">
        <f t="shared" si="58"/>
        <v/>
      </c>
    </row>
    <row r="1827" spans="3:4" x14ac:dyDescent="0.25">
      <c r="C1827" t="str">
        <f t="shared" si="57"/>
        <v/>
      </c>
      <c r="D1827" t="str">
        <f t="shared" si="58"/>
        <v/>
      </c>
    </row>
    <row r="1828" spans="3:4" x14ac:dyDescent="0.25">
      <c r="C1828" t="str">
        <f t="shared" si="57"/>
        <v/>
      </c>
      <c r="D1828" t="str">
        <f t="shared" si="58"/>
        <v/>
      </c>
    </row>
    <row r="1829" spans="3:4" x14ac:dyDescent="0.25">
      <c r="C1829" t="str">
        <f t="shared" si="57"/>
        <v/>
      </c>
      <c r="D1829" t="str">
        <f t="shared" si="58"/>
        <v/>
      </c>
    </row>
    <row r="1830" spans="3:4" x14ac:dyDescent="0.25">
      <c r="C1830" t="str">
        <f t="shared" si="57"/>
        <v/>
      </c>
      <c r="D1830" t="str">
        <f t="shared" si="58"/>
        <v/>
      </c>
    </row>
    <row r="1831" spans="3:4" x14ac:dyDescent="0.25">
      <c r="C1831" t="str">
        <f t="shared" si="57"/>
        <v/>
      </c>
      <c r="D1831" t="str">
        <f t="shared" si="58"/>
        <v/>
      </c>
    </row>
    <row r="1832" spans="3:4" x14ac:dyDescent="0.25">
      <c r="C1832" t="str">
        <f t="shared" si="57"/>
        <v/>
      </c>
      <c r="D1832" t="str">
        <f t="shared" si="58"/>
        <v/>
      </c>
    </row>
    <row r="1833" spans="3:4" x14ac:dyDescent="0.25">
      <c r="C1833" t="str">
        <f t="shared" si="57"/>
        <v/>
      </c>
      <c r="D1833" t="str">
        <f t="shared" si="58"/>
        <v/>
      </c>
    </row>
    <row r="1834" spans="3:4" x14ac:dyDescent="0.25">
      <c r="C1834" t="str">
        <f t="shared" si="57"/>
        <v/>
      </c>
      <c r="D1834" t="str">
        <f t="shared" si="58"/>
        <v/>
      </c>
    </row>
    <row r="1835" spans="3:4" x14ac:dyDescent="0.25">
      <c r="C1835" t="str">
        <f t="shared" si="57"/>
        <v/>
      </c>
      <c r="D1835" t="str">
        <f t="shared" si="58"/>
        <v/>
      </c>
    </row>
    <row r="1836" spans="3:4" x14ac:dyDescent="0.25">
      <c r="C1836" t="str">
        <f t="shared" si="57"/>
        <v/>
      </c>
      <c r="D1836" t="str">
        <f t="shared" si="58"/>
        <v/>
      </c>
    </row>
    <row r="1837" spans="3:4" x14ac:dyDescent="0.25">
      <c r="C1837" t="str">
        <f t="shared" si="57"/>
        <v/>
      </c>
      <c r="D1837" t="str">
        <f t="shared" si="58"/>
        <v/>
      </c>
    </row>
    <row r="1838" spans="3:4" x14ac:dyDescent="0.25">
      <c r="C1838" t="str">
        <f t="shared" si="57"/>
        <v/>
      </c>
      <c r="D1838" t="str">
        <f t="shared" si="58"/>
        <v/>
      </c>
    </row>
    <row r="1839" spans="3:4" x14ac:dyDescent="0.25">
      <c r="C1839" t="str">
        <f t="shared" si="57"/>
        <v/>
      </c>
      <c r="D1839" t="str">
        <f t="shared" si="58"/>
        <v/>
      </c>
    </row>
    <row r="1840" spans="3:4" x14ac:dyDescent="0.25">
      <c r="C1840" t="str">
        <f t="shared" si="57"/>
        <v/>
      </c>
      <c r="D1840" t="str">
        <f t="shared" si="58"/>
        <v/>
      </c>
    </row>
    <row r="1841" spans="3:4" x14ac:dyDescent="0.25">
      <c r="C1841" t="str">
        <f t="shared" si="57"/>
        <v/>
      </c>
      <c r="D1841" t="str">
        <f t="shared" si="58"/>
        <v/>
      </c>
    </row>
    <row r="1842" spans="3:4" x14ac:dyDescent="0.25">
      <c r="C1842" t="str">
        <f t="shared" si="57"/>
        <v/>
      </c>
      <c r="D1842" t="str">
        <f t="shared" si="58"/>
        <v/>
      </c>
    </row>
    <row r="1843" spans="3:4" x14ac:dyDescent="0.25">
      <c r="C1843" t="str">
        <f t="shared" si="57"/>
        <v/>
      </c>
      <c r="D1843" t="str">
        <f t="shared" si="58"/>
        <v/>
      </c>
    </row>
    <row r="1844" spans="3:4" x14ac:dyDescent="0.25">
      <c r="C1844" t="str">
        <f t="shared" si="57"/>
        <v/>
      </c>
      <c r="D1844" t="str">
        <f t="shared" si="58"/>
        <v/>
      </c>
    </row>
    <row r="1845" spans="3:4" x14ac:dyDescent="0.25">
      <c r="C1845" t="str">
        <f t="shared" si="57"/>
        <v/>
      </c>
      <c r="D1845" t="str">
        <f t="shared" si="58"/>
        <v/>
      </c>
    </row>
    <row r="1846" spans="3:4" x14ac:dyDescent="0.25">
      <c r="C1846" t="str">
        <f t="shared" si="57"/>
        <v/>
      </c>
      <c r="D1846" t="str">
        <f t="shared" si="58"/>
        <v/>
      </c>
    </row>
    <row r="1847" spans="3:4" x14ac:dyDescent="0.25">
      <c r="C1847" t="str">
        <f t="shared" si="57"/>
        <v/>
      </c>
      <c r="D1847" t="str">
        <f t="shared" si="58"/>
        <v/>
      </c>
    </row>
    <row r="1848" spans="3:4" x14ac:dyDescent="0.25">
      <c r="C1848" t="str">
        <f t="shared" si="57"/>
        <v/>
      </c>
      <c r="D1848" t="str">
        <f t="shared" si="58"/>
        <v/>
      </c>
    </row>
    <row r="1849" spans="3:4" x14ac:dyDescent="0.25">
      <c r="C1849" t="str">
        <f t="shared" si="57"/>
        <v/>
      </c>
      <c r="D1849" t="str">
        <f t="shared" si="58"/>
        <v/>
      </c>
    </row>
    <row r="1850" spans="3:4" x14ac:dyDescent="0.25">
      <c r="C1850" t="str">
        <f t="shared" si="57"/>
        <v/>
      </c>
      <c r="D1850" t="str">
        <f t="shared" si="58"/>
        <v/>
      </c>
    </row>
    <row r="1851" spans="3:4" x14ac:dyDescent="0.25">
      <c r="C1851" t="str">
        <f t="shared" si="57"/>
        <v/>
      </c>
      <c r="D1851" t="str">
        <f t="shared" si="58"/>
        <v/>
      </c>
    </row>
    <row r="1852" spans="3:4" x14ac:dyDescent="0.25">
      <c r="C1852" t="str">
        <f t="shared" si="57"/>
        <v/>
      </c>
      <c r="D1852" t="str">
        <f t="shared" si="58"/>
        <v/>
      </c>
    </row>
    <row r="1853" spans="3:4" x14ac:dyDescent="0.25">
      <c r="C1853" t="str">
        <f t="shared" si="57"/>
        <v/>
      </c>
      <c r="D1853" t="str">
        <f t="shared" si="58"/>
        <v/>
      </c>
    </row>
    <row r="1854" spans="3:4" x14ac:dyDescent="0.25">
      <c r="C1854" t="str">
        <f t="shared" si="57"/>
        <v/>
      </c>
      <c r="D1854" t="str">
        <f t="shared" si="58"/>
        <v/>
      </c>
    </row>
    <row r="1855" spans="3:4" x14ac:dyDescent="0.25">
      <c r="C1855" t="str">
        <f t="shared" si="57"/>
        <v/>
      </c>
      <c r="D1855" t="str">
        <f t="shared" si="58"/>
        <v/>
      </c>
    </row>
    <row r="1856" spans="3:4" x14ac:dyDescent="0.25">
      <c r="C1856" t="str">
        <f t="shared" si="57"/>
        <v/>
      </c>
      <c r="D1856" t="str">
        <f t="shared" si="58"/>
        <v/>
      </c>
    </row>
    <row r="1857" spans="3:4" x14ac:dyDescent="0.25">
      <c r="C1857" t="str">
        <f t="shared" si="57"/>
        <v/>
      </c>
      <c r="D1857" t="str">
        <f t="shared" si="58"/>
        <v/>
      </c>
    </row>
    <row r="1858" spans="3:4" x14ac:dyDescent="0.25">
      <c r="C1858" t="str">
        <f t="shared" ref="C1858:C1921" si="59">UPPER(A1858)</f>
        <v/>
      </c>
      <c r="D1858" t="str">
        <f t="shared" ref="D1858:D1921" si="60">UPPER(B1858)</f>
        <v/>
      </c>
    </row>
    <row r="1859" spans="3:4" x14ac:dyDescent="0.25">
      <c r="C1859" t="str">
        <f t="shared" si="59"/>
        <v/>
      </c>
      <c r="D1859" t="str">
        <f t="shared" si="60"/>
        <v/>
      </c>
    </row>
    <row r="1860" spans="3:4" x14ac:dyDescent="0.25">
      <c r="C1860" t="str">
        <f t="shared" si="59"/>
        <v/>
      </c>
      <c r="D1860" t="str">
        <f t="shared" si="60"/>
        <v/>
      </c>
    </row>
    <row r="1861" spans="3:4" x14ac:dyDescent="0.25">
      <c r="C1861" t="str">
        <f t="shared" si="59"/>
        <v/>
      </c>
      <c r="D1861" t="str">
        <f t="shared" si="60"/>
        <v/>
      </c>
    </row>
    <row r="1862" spans="3:4" x14ac:dyDescent="0.25">
      <c r="C1862" t="str">
        <f t="shared" si="59"/>
        <v/>
      </c>
      <c r="D1862" t="str">
        <f t="shared" si="60"/>
        <v/>
      </c>
    </row>
    <row r="1863" spans="3:4" x14ac:dyDescent="0.25">
      <c r="C1863" t="str">
        <f t="shared" si="59"/>
        <v/>
      </c>
      <c r="D1863" t="str">
        <f t="shared" si="60"/>
        <v/>
      </c>
    </row>
    <row r="1864" spans="3:4" x14ac:dyDescent="0.25">
      <c r="C1864" t="str">
        <f t="shared" si="59"/>
        <v/>
      </c>
      <c r="D1864" t="str">
        <f t="shared" si="60"/>
        <v/>
      </c>
    </row>
    <row r="1865" spans="3:4" x14ac:dyDescent="0.25">
      <c r="C1865" t="str">
        <f t="shared" si="59"/>
        <v/>
      </c>
      <c r="D1865" t="str">
        <f t="shared" si="60"/>
        <v/>
      </c>
    </row>
    <row r="1866" spans="3:4" x14ac:dyDescent="0.25">
      <c r="C1866" t="str">
        <f t="shared" si="59"/>
        <v/>
      </c>
      <c r="D1866" t="str">
        <f t="shared" si="60"/>
        <v/>
      </c>
    </row>
    <row r="1867" spans="3:4" x14ac:dyDescent="0.25">
      <c r="C1867" t="str">
        <f t="shared" si="59"/>
        <v/>
      </c>
      <c r="D1867" t="str">
        <f t="shared" si="60"/>
        <v/>
      </c>
    </row>
    <row r="1868" spans="3:4" x14ac:dyDescent="0.25">
      <c r="C1868" t="str">
        <f t="shared" si="59"/>
        <v/>
      </c>
      <c r="D1868" t="str">
        <f t="shared" si="60"/>
        <v/>
      </c>
    </row>
    <row r="1869" spans="3:4" x14ac:dyDescent="0.25">
      <c r="C1869" t="str">
        <f t="shared" si="59"/>
        <v/>
      </c>
      <c r="D1869" t="str">
        <f t="shared" si="60"/>
        <v/>
      </c>
    </row>
    <row r="1870" spans="3:4" x14ac:dyDescent="0.25">
      <c r="C1870" t="str">
        <f t="shared" si="59"/>
        <v/>
      </c>
      <c r="D1870" t="str">
        <f t="shared" si="60"/>
        <v/>
      </c>
    </row>
    <row r="1871" spans="3:4" x14ac:dyDescent="0.25">
      <c r="C1871" t="str">
        <f t="shared" si="59"/>
        <v/>
      </c>
      <c r="D1871" t="str">
        <f t="shared" si="60"/>
        <v/>
      </c>
    </row>
    <row r="1872" spans="3:4" x14ac:dyDescent="0.25">
      <c r="C1872" t="str">
        <f t="shared" si="59"/>
        <v/>
      </c>
      <c r="D1872" t="str">
        <f t="shared" si="60"/>
        <v/>
      </c>
    </row>
    <row r="1873" spans="3:4" x14ac:dyDescent="0.25">
      <c r="C1873" t="str">
        <f t="shared" si="59"/>
        <v/>
      </c>
      <c r="D1873" t="str">
        <f t="shared" si="60"/>
        <v/>
      </c>
    </row>
    <row r="1874" spans="3:4" x14ac:dyDescent="0.25">
      <c r="C1874" t="str">
        <f t="shared" si="59"/>
        <v/>
      </c>
      <c r="D1874" t="str">
        <f t="shared" si="60"/>
        <v/>
      </c>
    </row>
    <row r="1875" spans="3:4" x14ac:dyDescent="0.25">
      <c r="C1875" t="str">
        <f t="shared" si="59"/>
        <v/>
      </c>
      <c r="D1875" t="str">
        <f t="shared" si="60"/>
        <v/>
      </c>
    </row>
    <row r="1876" spans="3:4" x14ac:dyDescent="0.25">
      <c r="C1876" t="str">
        <f t="shared" si="59"/>
        <v/>
      </c>
      <c r="D1876" t="str">
        <f t="shared" si="60"/>
        <v/>
      </c>
    </row>
    <row r="1877" spans="3:4" x14ac:dyDescent="0.25">
      <c r="C1877" t="str">
        <f t="shared" si="59"/>
        <v/>
      </c>
      <c r="D1877" t="str">
        <f t="shared" si="60"/>
        <v/>
      </c>
    </row>
    <row r="1878" spans="3:4" x14ac:dyDescent="0.25">
      <c r="C1878" t="str">
        <f t="shared" si="59"/>
        <v/>
      </c>
      <c r="D1878" t="str">
        <f t="shared" si="60"/>
        <v/>
      </c>
    </row>
    <row r="1879" spans="3:4" x14ac:dyDescent="0.25">
      <c r="C1879" t="str">
        <f t="shared" si="59"/>
        <v/>
      </c>
      <c r="D1879" t="str">
        <f t="shared" si="60"/>
        <v/>
      </c>
    </row>
    <row r="1880" spans="3:4" x14ac:dyDescent="0.25">
      <c r="C1880" t="str">
        <f t="shared" si="59"/>
        <v/>
      </c>
      <c r="D1880" t="str">
        <f t="shared" si="60"/>
        <v/>
      </c>
    </row>
    <row r="1881" spans="3:4" x14ac:dyDescent="0.25">
      <c r="C1881" t="str">
        <f t="shared" si="59"/>
        <v/>
      </c>
      <c r="D1881" t="str">
        <f t="shared" si="60"/>
        <v/>
      </c>
    </row>
    <row r="1882" spans="3:4" x14ac:dyDescent="0.25">
      <c r="C1882" t="str">
        <f t="shared" si="59"/>
        <v/>
      </c>
      <c r="D1882" t="str">
        <f t="shared" si="60"/>
        <v/>
      </c>
    </row>
    <row r="1883" spans="3:4" x14ac:dyDescent="0.25">
      <c r="C1883" t="str">
        <f t="shared" si="59"/>
        <v/>
      </c>
      <c r="D1883" t="str">
        <f t="shared" si="60"/>
        <v/>
      </c>
    </row>
    <row r="1884" spans="3:4" x14ac:dyDescent="0.25">
      <c r="C1884" t="str">
        <f t="shared" si="59"/>
        <v/>
      </c>
      <c r="D1884" t="str">
        <f t="shared" si="60"/>
        <v/>
      </c>
    </row>
    <row r="1885" spans="3:4" x14ac:dyDescent="0.25">
      <c r="C1885" t="str">
        <f t="shared" si="59"/>
        <v/>
      </c>
      <c r="D1885" t="str">
        <f t="shared" si="60"/>
        <v/>
      </c>
    </row>
    <row r="1886" spans="3:4" x14ac:dyDescent="0.25">
      <c r="C1886" t="str">
        <f t="shared" si="59"/>
        <v/>
      </c>
      <c r="D1886" t="str">
        <f t="shared" si="60"/>
        <v/>
      </c>
    </row>
    <row r="1887" spans="3:4" x14ac:dyDescent="0.25">
      <c r="C1887" t="str">
        <f t="shared" si="59"/>
        <v/>
      </c>
      <c r="D1887" t="str">
        <f t="shared" si="60"/>
        <v/>
      </c>
    </row>
    <row r="1888" spans="3:4" x14ac:dyDescent="0.25">
      <c r="C1888" t="str">
        <f t="shared" si="59"/>
        <v/>
      </c>
      <c r="D1888" t="str">
        <f t="shared" si="60"/>
        <v/>
      </c>
    </row>
    <row r="1889" spans="3:4" x14ac:dyDescent="0.25">
      <c r="C1889" t="str">
        <f t="shared" si="59"/>
        <v/>
      </c>
      <c r="D1889" t="str">
        <f t="shared" si="60"/>
        <v/>
      </c>
    </row>
    <row r="1890" spans="3:4" x14ac:dyDescent="0.25">
      <c r="C1890" t="str">
        <f t="shared" si="59"/>
        <v/>
      </c>
      <c r="D1890" t="str">
        <f t="shared" si="60"/>
        <v/>
      </c>
    </row>
    <row r="1891" spans="3:4" x14ac:dyDescent="0.25">
      <c r="C1891" t="str">
        <f t="shared" si="59"/>
        <v/>
      </c>
      <c r="D1891" t="str">
        <f t="shared" si="60"/>
        <v/>
      </c>
    </row>
    <row r="1892" spans="3:4" x14ac:dyDescent="0.25">
      <c r="C1892" t="str">
        <f t="shared" si="59"/>
        <v/>
      </c>
      <c r="D1892" t="str">
        <f t="shared" si="60"/>
        <v/>
      </c>
    </row>
    <row r="1893" spans="3:4" x14ac:dyDescent="0.25">
      <c r="C1893" t="str">
        <f t="shared" si="59"/>
        <v/>
      </c>
      <c r="D1893" t="str">
        <f t="shared" si="60"/>
        <v/>
      </c>
    </row>
    <row r="1894" spans="3:4" x14ac:dyDescent="0.25">
      <c r="C1894" t="str">
        <f t="shared" si="59"/>
        <v/>
      </c>
      <c r="D1894" t="str">
        <f t="shared" si="60"/>
        <v/>
      </c>
    </row>
    <row r="1895" spans="3:4" x14ac:dyDescent="0.25">
      <c r="C1895" t="str">
        <f t="shared" si="59"/>
        <v/>
      </c>
      <c r="D1895" t="str">
        <f t="shared" si="60"/>
        <v/>
      </c>
    </row>
    <row r="1896" spans="3:4" x14ac:dyDescent="0.25">
      <c r="C1896" t="str">
        <f t="shared" si="59"/>
        <v/>
      </c>
      <c r="D1896" t="str">
        <f t="shared" si="60"/>
        <v/>
      </c>
    </row>
    <row r="1897" spans="3:4" x14ac:dyDescent="0.25">
      <c r="C1897" t="str">
        <f t="shared" si="59"/>
        <v/>
      </c>
      <c r="D1897" t="str">
        <f t="shared" si="60"/>
        <v/>
      </c>
    </row>
    <row r="1898" spans="3:4" x14ac:dyDescent="0.25">
      <c r="C1898" t="str">
        <f t="shared" si="59"/>
        <v/>
      </c>
      <c r="D1898" t="str">
        <f t="shared" si="60"/>
        <v/>
      </c>
    </row>
    <row r="1899" spans="3:4" x14ac:dyDescent="0.25">
      <c r="C1899" t="str">
        <f t="shared" si="59"/>
        <v/>
      </c>
      <c r="D1899" t="str">
        <f t="shared" si="60"/>
        <v/>
      </c>
    </row>
    <row r="1900" spans="3:4" x14ac:dyDescent="0.25">
      <c r="C1900" t="str">
        <f t="shared" si="59"/>
        <v/>
      </c>
      <c r="D1900" t="str">
        <f t="shared" si="60"/>
        <v/>
      </c>
    </row>
    <row r="1901" spans="3:4" x14ac:dyDescent="0.25">
      <c r="C1901" t="str">
        <f t="shared" si="59"/>
        <v/>
      </c>
      <c r="D1901" t="str">
        <f t="shared" si="60"/>
        <v/>
      </c>
    </row>
    <row r="1902" spans="3:4" x14ac:dyDescent="0.25">
      <c r="C1902" t="str">
        <f t="shared" si="59"/>
        <v/>
      </c>
      <c r="D1902" t="str">
        <f t="shared" si="60"/>
        <v/>
      </c>
    </row>
    <row r="1903" spans="3:4" x14ac:dyDescent="0.25">
      <c r="C1903" t="str">
        <f t="shared" si="59"/>
        <v/>
      </c>
      <c r="D1903" t="str">
        <f t="shared" si="60"/>
        <v/>
      </c>
    </row>
    <row r="1904" spans="3:4" x14ac:dyDescent="0.25">
      <c r="C1904" t="str">
        <f t="shared" si="59"/>
        <v/>
      </c>
      <c r="D1904" t="str">
        <f t="shared" si="60"/>
        <v/>
      </c>
    </row>
    <row r="1905" spans="3:4" x14ac:dyDescent="0.25">
      <c r="C1905" t="str">
        <f t="shared" si="59"/>
        <v/>
      </c>
      <c r="D1905" t="str">
        <f t="shared" si="60"/>
        <v/>
      </c>
    </row>
    <row r="1906" spans="3:4" x14ac:dyDescent="0.25">
      <c r="C1906" t="str">
        <f t="shared" si="59"/>
        <v/>
      </c>
      <c r="D1906" t="str">
        <f t="shared" si="60"/>
        <v/>
      </c>
    </row>
    <row r="1907" spans="3:4" x14ac:dyDescent="0.25">
      <c r="C1907" t="str">
        <f t="shared" si="59"/>
        <v/>
      </c>
      <c r="D1907" t="str">
        <f t="shared" si="60"/>
        <v/>
      </c>
    </row>
    <row r="1908" spans="3:4" x14ac:dyDescent="0.25">
      <c r="C1908" t="str">
        <f t="shared" si="59"/>
        <v/>
      </c>
      <c r="D1908" t="str">
        <f t="shared" si="60"/>
        <v/>
      </c>
    </row>
    <row r="1909" spans="3:4" x14ac:dyDescent="0.25">
      <c r="C1909" t="str">
        <f t="shared" si="59"/>
        <v/>
      </c>
      <c r="D1909" t="str">
        <f t="shared" si="60"/>
        <v/>
      </c>
    </row>
    <row r="1910" spans="3:4" x14ac:dyDescent="0.25">
      <c r="C1910" t="str">
        <f t="shared" si="59"/>
        <v/>
      </c>
      <c r="D1910" t="str">
        <f t="shared" si="60"/>
        <v/>
      </c>
    </row>
    <row r="1911" spans="3:4" x14ac:dyDescent="0.25">
      <c r="C1911" t="str">
        <f t="shared" si="59"/>
        <v/>
      </c>
      <c r="D1911" t="str">
        <f t="shared" si="60"/>
        <v/>
      </c>
    </row>
    <row r="1912" spans="3:4" x14ac:dyDescent="0.25">
      <c r="C1912" t="str">
        <f t="shared" si="59"/>
        <v/>
      </c>
      <c r="D1912" t="str">
        <f t="shared" si="60"/>
        <v/>
      </c>
    </row>
    <row r="1913" spans="3:4" x14ac:dyDescent="0.25">
      <c r="C1913" t="str">
        <f t="shared" si="59"/>
        <v/>
      </c>
      <c r="D1913" t="str">
        <f t="shared" si="60"/>
        <v/>
      </c>
    </row>
    <row r="1914" spans="3:4" x14ac:dyDescent="0.25">
      <c r="C1914" t="str">
        <f t="shared" si="59"/>
        <v/>
      </c>
      <c r="D1914" t="str">
        <f t="shared" si="60"/>
        <v/>
      </c>
    </row>
    <row r="1915" spans="3:4" x14ac:dyDescent="0.25">
      <c r="C1915" t="str">
        <f t="shared" si="59"/>
        <v/>
      </c>
      <c r="D1915" t="str">
        <f t="shared" si="60"/>
        <v/>
      </c>
    </row>
    <row r="1916" spans="3:4" x14ac:dyDescent="0.25">
      <c r="C1916" t="str">
        <f t="shared" si="59"/>
        <v/>
      </c>
      <c r="D1916" t="str">
        <f t="shared" si="60"/>
        <v/>
      </c>
    </row>
    <row r="1917" spans="3:4" x14ac:dyDescent="0.25">
      <c r="C1917" t="str">
        <f t="shared" si="59"/>
        <v/>
      </c>
      <c r="D1917" t="str">
        <f t="shared" si="60"/>
        <v/>
      </c>
    </row>
    <row r="1918" spans="3:4" x14ac:dyDescent="0.25">
      <c r="C1918" t="str">
        <f t="shared" si="59"/>
        <v/>
      </c>
      <c r="D1918" t="str">
        <f t="shared" si="60"/>
        <v/>
      </c>
    </row>
    <row r="1919" spans="3:4" x14ac:dyDescent="0.25">
      <c r="C1919" t="str">
        <f t="shared" si="59"/>
        <v/>
      </c>
      <c r="D1919" t="str">
        <f t="shared" si="60"/>
        <v/>
      </c>
    </row>
    <row r="1920" spans="3:4" x14ac:dyDescent="0.25">
      <c r="C1920" t="str">
        <f t="shared" si="59"/>
        <v/>
      </c>
      <c r="D1920" t="str">
        <f t="shared" si="60"/>
        <v/>
      </c>
    </row>
    <row r="1921" spans="3:4" x14ac:dyDescent="0.25">
      <c r="C1921" t="str">
        <f t="shared" si="59"/>
        <v/>
      </c>
      <c r="D1921" t="str">
        <f t="shared" si="60"/>
        <v/>
      </c>
    </row>
    <row r="1922" spans="3:4" x14ac:dyDescent="0.25">
      <c r="C1922" t="str">
        <f t="shared" ref="C1922:C1985" si="61">UPPER(A1922)</f>
        <v/>
      </c>
      <c r="D1922" t="str">
        <f t="shared" ref="D1922:D1985" si="62">UPPER(B1922)</f>
        <v/>
      </c>
    </row>
    <row r="1923" spans="3:4" x14ac:dyDescent="0.25">
      <c r="C1923" t="str">
        <f t="shared" si="61"/>
        <v/>
      </c>
      <c r="D1923" t="str">
        <f t="shared" si="62"/>
        <v/>
      </c>
    </row>
    <row r="1924" spans="3:4" x14ac:dyDescent="0.25">
      <c r="C1924" t="str">
        <f t="shared" si="61"/>
        <v/>
      </c>
      <c r="D1924" t="str">
        <f t="shared" si="62"/>
        <v/>
      </c>
    </row>
    <row r="1925" spans="3:4" x14ac:dyDescent="0.25">
      <c r="C1925" t="str">
        <f t="shared" si="61"/>
        <v/>
      </c>
      <c r="D1925" t="str">
        <f t="shared" si="62"/>
        <v/>
      </c>
    </row>
    <row r="1926" spans="3:4" x14ac:dyDescent="0.25">
      <c r="C1926" t="str">
        <f t="shared" si="61"/>
        <v/>
      </c>
      <c r="D1926" t="str">
        <f t="shared" si="62"/>
        <v/>
      </c>
    </row>
    <row r="1927" spans="3:4" x14ac:dyDescent="0.25">
      <c r="C1927" t="str">
        <f t="shared" si="61"/>
        <v/>
      </c>
      <c r="D1927" t="str">
        <f t="shared" si="62"/>
        <v/>
      </c>
    </row>
    <row r="1928" spans="3:4" x14ac:dyDescent="0.25">
      <c r="C1928" t="str">
        <f t="shared" si="61"/>
        <v/>
      </c>
      <c r="D1928" t="str">
        <f t="shared" si="62"/>
        <v/>
      </c>
    </row>
    <row r="1929" spans="3:4" x14ac:dyDescent="0.25">
      <c r="C1929" t="str">
        <f t="shared" si="61"/>
        <v/>
      </c>
      <c r="D1929" t="str">
        <f t="shared" si="62"/>
        <v/>
      </c>
    </row>
    <row r="1930" spans="3:4" x14ac:dyDescent="0.25">
      <c r="C1930" t="str">
        <f t="shared" si="61"/>
        <v/>
      </c>
      <c r="D1930" t="str">
        <f t="shared" si="62"/>
        <v/>
      </c>
    </row>
    <row r="1931" spans="3:4" x14ac:dyDescent="0.25">
      <c r="C1931" t="str">
        <f t="shared" si="61"/>
        <v/>
      </c>
      <c r="D1931" t="str">
        <f t="shared" si="62"/>
        <v/>
      </c>
    </row>
    <row r="1932" spans="3:4" x14ac:dyDescent="0.25">
      <c r="C1932" t="str">
        <f t="shared" si="61"/>
        <v/>
      </c>
      <c r="D1932" t="str">
        <f t="shared" si="62"/>
        <v/>
      </c>
    </row>
    <row r="1933" spans="3:4" x14ac:dyDescent="0.25">
      <c r="C1933" t="str">
        <f t="shared" si="61"/>
        <v/>
      </c>
      <c r="D1933" t="str">
        <f t="shared" si="62"/>
        <v/>
      </c>
    </row>
    <row r="1934" spans="3:4" x14ac:dyDescent="0.25">
      <c r="C1934" t="str">
        <f t="shared" si="61"/>
        <v/>
      </c>
      <c r="D1934" t="str">
        <f t="shared" si="62"/>
        <v/>
      </c>
    </row>
    <row r="1935" spans="3:4" x14ac:dyDescent="0.25">
      <c r="C1935" t="str">
        <f t="shared" si="61"/>
        <v/>
      </c>
      <c r="D1935" t="str">
        <f t="shared" si="62"/>
        <v/>
      </c>
    </row>
    <row r="1936" spans="3:4" x14ac:dyDescent="0.25">
      <c r="C1936" t="str">
        <f t="shared" si="61"/>
        <v/>
      </c>
      <c r="D1936" t="str">
        <f t="shared" si="62"/>
        <v/>
      </c>
    </row>
    <row r="1937" spans="3:4" x14ac:dyDescent="0.25">
      <c r="C1937" t="str">
        <f t="shared" si="61"/>
        <v/>
      </c>
      <c r="D1937" t="str">
        <f t="shared" si="62"/>
        <v/>
      </c>
    </row>
    <row r="1938" spans="3:4" x14ac:dyDescent="0.25">
      <c r="C1938" t="str">
        <f t="shared" si="61"/>
        <v/>
      </c>
      <c r="D1938" t="str">
        <f t="shared" si="62"/>
        <v/>
      </c>
    </row>
    <row r="1939" spans="3:4" x14ac:dyDescent="0.25">
      <c r="C1939" t="str">
        <f t="shared" si="61"/>
        <v/>
      </c>
      <c r="D1939" t="str">
        <f t="shared" si="62"/>
        <v/>
      </c>
    </row>
    <row r="1940" spans="3:4" x14ac:dyDescent="0.25">
      <c r="C1940" t="str">
        <f t="shared" si="61"/>
        <v/>
      </c>
      <c r="D1940" t="str">
        <f t="shared" si="62"/>
        <v/>
      </c>
    </row>
    <row r="1941" spans="3:4" x14ac:dyDescent="0.25">
      <c r="C1941" t="str">
        <f t="shared" si="61"/>
        <v/>
      </c>
      <c r="D1941" t="str">
        <f t="shared" si="62"/>
        <v/>
      </c>
    </row>
    <row r="1942" spans="3:4" x14ac:dyDescent="0.25">
      <c r="C1942" t="str">
        <f t="shared" si="61"/>
        <v/>
      </c>
      <c r="D1942" t="str">
        <f t="shared" si="62"/>
        <v/>
      </c>
    </row>
    <row r="1943" spans="3:4" x14ac:dyDescent="0.25">
      <c r="C1943" t="str">
        <f t="shared" si="61"/>
        <v/>
      </c>
      <c r="D1943" t="str">
        <f t="shared" si="62"/>
        <v/>
      </c>
    </row>
    <row r="1944" spans="3:4" x14ac:dyDescent="0.25">
      <c r="C1944" t="str">
        <f t="shared" si="61"/>
        <v/>
      </c>
      <c r="D1944" t="str">
        <f t="shared" si="62"/>
        <v/>
      </c>
    </row>
    <row r="1945" spans="3:4" x14ac:dyDescent="0.25">
      <c r="C1945" t="str">
        <f t="shared" si="61"/>
        <v/>
      </c>
      <c r="D1945" t="str">
        <f t="shared" si="62"/>
        <v/>
      </c>
    </row>
    <row r="1946" spans="3:4" x14ac:dyDescent="0.25">
      <c r="C1946" t="str">
        <f t="shared" si="61"/>
        <v/>
      </c>
      <c r="D1946" t="str">
        <f t="shared" si="62"/>
        <v/>
      </c>
    </row>
    <row r="1947" spans="3:4" x14ac:dyDescent="0.25">
      <c r="C1947" t="str">
        <f t="shared" si="61"/>
        <v/>
      </c>
      <c r="D1947" t="str">
        <f t="shared" si="62"/>
        <v/>
      </c>
    </row>
    <row r="1948" spans="3:4" x14ac:dyDescent="0.25">
      <c r="C1948" t="str">
        <f t="shared" si="61"/>
        <v/>
      </c>
      <c r="D1948" t="str">
        <f t="shared" si="62"/>
        <v/>
      </c>
    </row>
    <row r="1949" spans="3:4" x14ac:dyDescent="0.25">
      <c r="C1949" t="str">
        <f t="shared" si="61"/>
        <v/>
      </c>
      <c r="D1949" t="str">
        <f t="shared" si="62"/>
        <v/>
      </c>
    </row>
    <row r="1950" spans="3:4" x14ac:dyDescent="0.25">
      <c r="C1950" t="str">
        <f t="shared" si="61"/>
        <v/>
      </c>
      <c r="D1950" t="str">
        <f t="shared" si="62"/>
        <v/>
      </c>
    </row>
    <row r="1951" spans="3:4" x14ac:dyDescent="0.25">
      <c r="C1951" t="str">
        <f t="shared" si="61"/>
        <v/>
      </c>
      <c r="D1951" t="str">
        <f t="shared" si="62"/>
        <v/>
      </c>
    </row>
    <row r="1952" spans="3:4" x14ac:dyDescent="0.25">
      <c r="C1952" t="str">
        <f t="shared" si="61"/>
        <v/>
      </c>
      <c r="D1952" t="str">
        <f t="shared" si="62"/>
        <v/>
      </c>
    </row>
    <row r="1953" spans="3:4" x14ac:dyDescent="0.25">
      <c r="C1953" t="str">
        <f t="shared" si="61"/>
        <v/>
      </c>
      <c r="D1953" t="str">
        <f t="shared" si="62"/>
        <v/>
      </c>
    </row>
    <row r="1954" spans="3:4" x14ac:dyDescent="0.25">
      <c r="C1954" t="str">
        <f t="shared" si="61"/>
        <v/>
      </c>
      <c r="D1954" t="str">
        <f t="shared" si="62"/>
        <v/>
      </c>
    </row>
    <row r="1955" spans="3:4" x14ac:dyDescent="0.25">
      <c r="C1955" t="str">
        <f t="shared" si="61"/>
        <v/>
      </c>
      <c r="D1955" t="str">
        <f t="shared" si="62"/>
        <v/>
      </c>
    </row>
    <row r="1956" spans="3:4" x14ac:dyDescent="0.25">
      <c r="C1956" t="str">
        <f t="shared" si="61"/>
        <v/>
      </c>
      <c r="D1956" t="str">
        <f t="shared" si="62"/>
        <v/>
      </c>
    </row>
    <row r="1957" spans="3:4" x14ac:dyDescent="0.25">
      <c r="C1957" t="str">
        <f t="shared" si="61"/>
        <v/>
      </c>
      <c r="D1957" t="str">
        <f t="shared" si="62"/>
        <v/>
      </c>
    </row>
    <row r="1958" spans="3:4" x14ac:dyDescent="0.25">
      <c r="C1958" t="str">
        <f t="shared" si="61"/>
        <v/>
      </c>
      <c r="D1958" t="str">
        <f t="shared" si="62"/>
        <v/>
      </c>
    </row>
    <row r="1959" spans="3:4" x14ac:dyDescent="0.25">
      <c r="C1959" t="str">
        <f t="shared" si="61"/>
        <v/>
      </c>
      <c r="D1959" t="str">
        <f t="shared" si="62"/>
        <v/>
      </c>
    </row>
    <row r="1960" spans="3:4" x14ac:dyDescent="0.25">
      <c r="C1960" t="str">
        <f t="shared" si="61"/>
        <v/>
      </c>
      <c r="D1960" t="str">
        <f t="shared" si="62"/>
        <v/>
      </c>
    </row>
    <row r="1961" spans="3:4" x14ac:dyDescent="0.25">
      <c r="C1961" t="str">
        <f t="shared" si="61"/>
        <v/>
      </c>
      <c r="D1961" t="str">
        <f t="shared" si="62"/>
        <v/>
      </c>
    </row>
    <row r="1962" spans="3:4" x14ac:dyDescent="0.25">
      <c r="C1962" t="str">
        <f t="shared" si="61"/>
        <v/>
      </c>
      <c r="D1962" t="str">
        <f t="shared" si="62"/>
        <v/>
      </c>
    </row>
    <row r="1963" spans="3:4" x14ac:dyDescent="0.25">
      <c r="C1963" t="str">
        <f t="shared" si="61"/>
        <v/>
      </c>
      <c r="D1963" t="str">
        <f t="shared" si="62"/>
        <v/>
      </c>
    </row>
    <row r="1964" spans="3:4" x14ac:dyDescent="0.25">
      <c r="C1964" t="str">
        <f t="shared" si="61"/>
        <v/>
      </c>
      <c r="D1964" t="str">
        <f t="shared" si="62"/>
        <v/>
      </c>
    </row>
    <row r="1965" spans="3:4" x14ac:dyDescent="0.25">
      <c r="C1965" t="str">
        <f t="shared" si="61"/>
        <v/>
      </c>
      <c r="D1965" t="str">
        <f t="shared" si="62"/>
        <v/>
      </c>
    </row>
    <row r="1966" spans="3:4" x14ac:dyDescent="0.25">
      <c r="C1966" t="str">
        <f t="shared" si="61"/>
        <v/>
      </c>
      <c r="D1966" t="str">
        <f t="shared" si="62"/>
        <v/>
      </c>
    </row>
    <row r="1967" spans="3:4" x14ac:dyDescent="0.25">
      <c r="C1967" t="str">
        <f t="shared" si="61"/>
        <v/>
      </c>
      <c r="D1967" t="str">
        <f t="shared" si="62"/>
        <v/>
      </c>
    </row>
    <row r="1968" spans="3:4" x14ac:dyDescent="0.25">
      <c r="C1968" t="str">
        <f t="shared" si="61"/>
        <v/>
      </c>
      <c r="D1968" t="str">
        <f t="shared" si="62"/>
        <v/>
      </c>
    </row>
    <row r="1969" spans="3:4" x14ac:dyDescent="0.25">
      <c r="C1969" t="str">
        <f t="shared" si="61"/>
        <v/>
      </c>
      <c r="D1969" t="str">
        <f t="shared" si="62"/>
        <v/>
      </c>
    </row>
    <row r="1970" spans="3:4" x14ac:dyDescent="0.25">
      <c r="C1970" t="str">
        <f t="shared" si="61"/>
        <v/>
      </c>
      <c r="D1970" t="str">
        <f t="shared" si="62"/>
        <v/>
      </c>
    </row>
    <row r="1971" spans="3:4" x14ac:dyDescent="0.25">
      <c r="C1971" t="str">
        <f t="shared" si="61"/>
        <v/>
      </c>
      <c r="D1971" t="str">
        <f t="shared" si="62"/>
        <v/>
      </c>
    </row>
    <row r="1972" spans="3:4" x14ac:dyDescent="0.25">
      <c r="C1972" t="str">
        <f t="shared" si="61"/>
        <v/>
      </c>
      <c r="D1972" t="str">
        <f t="shared" si="62"/>
        <v/>
      </c>
    </row>
    <row r="1973" spans="3:4" x14ac:dyDescent="0.25">
      <c r="C1973" t="str">
        <f t="shared" si="61"/>
        <v/>
      </c>
      <c r="D1973" t="str">
        <f t="shared" si="62"/>
        <v/>
      </c>
    </row>
    <row r="1974" spans="3:4" x14ac:dyDescent="0.25">
      <c r="C1974" t="str">
        <f t="shared" si="61"/>
        <v/>
      </c>
      <c r="D1974" t="str">
        <f t="shared" si="62"/>
        <v/>
      </c>
    </row>
    <row r="1975" spans="3:4" x14ac:dyDescent="0.25">
      <c r="C1975" t="str">
        <f t="shared" si="61"/>
        <v/>
      </c>
      <c r="D1975" t="str">
        <f t="shared" si="62"/>
        <v/>
      </c>
    </row>
    <row r="1976" spans="3:4" x14ac:dyDescent="0.25">
      <c r="C1976" t="str">
        <f t="shared" si="61"/>
        <v/>
      </c>
      <c r="D1976" t="str">
        <f t="shared" si="62"/>
        <v/>
      </c>
    </row>
    <row r="1977" spans="3:4" x14ac:dyDescent="0.25">
      <c r="C1977" t="str">
        <f t="shared" si="61"/>
        <v/>
      </c>
      <c r="D1977" t="str">
        <f t="shared" si="62"/>
        <v/>
      </c>
    </row>
    <row r="1978" spans="3:4" x14ac:dyDescent="0.25">
      <c r="C1978" t="str">
        <f t="shared" si="61"/>
        <v/>
      </c>
      <c r="D1978" t="str">
        <f t="shared" si="62"/>
        <v/>
      </c>
    </row>
    <row r="1979" spans="3:4" x14ac:dyDescent="0.25">
      <c r="C1979" t="str">
        <f t="shared" si="61"/>
        <v/>
      </c>
      <c r="D1979" t="str">
        <f t="shared" si="62"/>
        <v/>
      </c>
    </row>
    <row r="1980" spans="3:4" x14ac:dyDescent="0.25">
      <c r="C1980" t="str">
        <f t="shared" si="61"/>
        <v/>
      </c>
      <c r="D1980" t="str">
        <f t="shared" si="62"/>
        <v/>
      </c>
    </row>
    <row r="1981" spans="3:4" x14ac:dyDescent="0.25">
      <c r="C1981" t="str">
        <f t="shared" si="61"/>
        <v/>
      </c>
      <c r="D1981" t="str">
        <f t="shared" si="62"/>
        <v/>
      </c>
    </row>
    <row r="1982" spans="3:4" x14ac:dyDescent="0.25">
      <c r="C1982" t="str">
        <f t="shared" si="61"/>
        <v/>
      </c>
      <c r="D1982" t="str">
        <f t="shared" si="62"/>
        <v/>
      </c>
    </row>
    <row r="1983" spans="3:4" x14ac:dyDescent="0.25">
      <c r="C1983" t="str">
        <f t="shared" si="61"/>
        <v/>
      </c>
      <c r="D1983" t="str">
        <f t="shared" si="62"/>
        <v/>
      </c>
    </row>
    <row r="1984" spans="3:4" x14ac:dyDescent="0.25">
      <c r="C1984" t="str">
        <f t="shared" si="61"/>
        <v/>
      </c>
      <c r="D1984" t="str">
        <f t="shared" si="62"/>
        <v/>
      </c>
    </row>
    <row r="1985" spans="3:4" x14ac:dyDescent="0.25">
      <c r="C1985" t="str">
        <f t="shared" si="61"/>
        <v/>
      </c>
      <c r="D1985" t="str">
        <f t="shared" si="62"/>
        <v/>
      </c>
    </row>
    <row r="1986" spans="3:4" x14ac:dyDescent="0.25">
      <c r="C1986" t="str">
        <f t="shared" ref="C1986:C2049" si="63">UPPER(A1986)</f>
        <v/>
      </c>
      <c r="D1986" t="str">
        <f t="shared" ref="D1986:D2049" si="64">UPPER(B1986)</f>
        <v/>
      </c>
    </row>
    <row r="1987" spans="3:4" x14ac:dyDescent="0.25">
      <c r="C1987" t="str">
        <f t="shared" si="63"/>
        <v/>
      </c>
      <c r="D1987" t="str">
        <f t="shared" si="64"/>
        <v/>
      </c>
    </row>
    <row r="1988" spans="3:4" x14ac:dyDescent="0.25">
      <c r="C1988" t="str">
        <f t="shared" si="63"/>
        <v/>
      </c>
      <c r="D1988" t="str">
        <f t="shared" si="64"/>
        <v/>
      </c>
    </row>
    <row r="1989" spans="3:4" x14ac:dyDescent="0.25">
      <c r="C1989" t="str">
        <f t="shared" si="63"/>
        <v/>
      </c>
      <c r="D1989" t="str">
        <f t="shared" si="64"/>
        <v/>
      </c>
    </row>
    <row r="1990" spans="3:4" x14ac:dyDescent="0.25">
      <c r="C1990" t="str">
        <f t="shared" si="63"/>
        <v/>
      </c>
      <c r="D1990" t="str">
        <f t="shared" si="64"/>
        <v/>
      </c>
    </row>
    <row r="1991" spans="3:4" x14ac:dyDescent="0.25">
      <c r="C1991" t="str">
        <f t="shared" si="63"/>
        <v/>
      </c>
      <c r="D1991" t="str">
        <f t="shared" si="64"/>
        <v/>
      </c>
    </row>
    <row r="1992" spans="3:4" x14ac:dyDescent="0.25">
      <c r="C1992" t="str">
        <f t="shared" si="63"/>
        <v/>
      </c>
      <c r="D1992" t="str">
        <f t="shared" si="64"/>
        <v/>
      </c>
    </row>
    <row r="1993" spans="3:4" x14ac:dyDescent="0.25">
      <c r="C1993" t="str">
        <f t="shared" si="63"/>
        <v/>
      </c>
      <c r="D1993" t="str">
        <f t="shared" si="64"/>
        <v/>
      </c>
    </row>
    <row r="1994" spans="3:4" x14ac:dyDescent="0.25">
      <c r="C1994" t="str">
        <f t="shared" si="63"/>
        <v/>
      </c>
      <c r="D1994" t="str">
        <f t="shared" si="64"/>
        <v/>
      </c>
    </row>
    <row r="1995" spans="3:4" x14ac:dyDescent="0.25">
      <c r="C1995" t="str">
        <f t="shared" si="63"/>
        <v/>
      </c>
      <c r="D1995" t="str">
        <f t="shared" si="64"/>
        <v/>
      </c>
    </row>
    <row r="1996" spans="3:4" x14ac:dyDescent="0.25">
      <c r="C1996" t="str">
        <f t="shared" si="63"/>
        <v/>
      </c>
      <c r="D1996" t="str">
        <f t="shared" si="64"/>
        <v/>
      </c>
    </row>
    <row r="1997" spans="3:4" x14ac:dyDescent="0.25">
      <c r="C1997" t="str">
        <f t="shared" si="63"/>
        <v/>
      </c>
      <c r="D1997" t="str">
        <f t="shared" si="64"/>
        <v/>
      </c>
    </row>
    <row r="1998" spans="3:4" x14ac:dyDescent="0.25">
      <c r="C1998" t="str">
        <f t="shared" si="63"/>
        <v/>
      </c>
      <c r="D1998" t="str">
        <f t="shared" si="64"/>
        <v/>
      </c>
    </row>
    <row r="1999" spans="3:4" x14ac:dyDescent="0.25">
      <c r="C1999" t="str">
        <f t="shared" si="63"/>
        <v/>
      </c>
      <c r="D1999" t="str">
        <f t="shared" si="64"/>
        <v/>
      </c>
    </row>
    <row r="2000" spans="3:4" x14ac:dyDescent="0.25">
      <c r="C2000" t="str">
        <f t="shared" si="63"/>
        <v/>
      </c>
      <c r="D2000" t="str">
        <f t="shared" si="64"/>
        <v/>
      </c>
    </row>
    <row r="2001" spans="3:4" x14ac:dyDescent="0.25">
      <c r="C2001" t="str">
        <f t="shared" si="63"/>
        <v/>
      </c>
      <c r="D2001" t="str">
        <f t="shared" si="64"/>
        <v/>
      </c>
    </row>
    <row r="2002" spans="3:4" x14ac:dyDescent="0.25">
      <c r="C2002" t="str">
        <f t="shared" si="63"/>
        <v/>
      </c>
      <c r="D2002" t="str">
        <f t="shared" si="64"/>
        <v/>
      </c>
    </row>
    <row r="2003" spans="3:4" x14ac:dyDescent="0.25">
      <c r="C2003" t="str">
        <f t="shared" si="63"/>
        <v/>
      </c>
      <c r="D2003" t="str">
        <f t="shared" si="64"/>
        <v/>
      </c>
    </row>
    <row r="2004" spans="3:4" x14ac:dyDescent="0.25">
      <c r="C2004" t="str">
        <f t="shared" si="63"/>
        <v/>
      </c>
      <c r="D2004" t="str">
        <f t="shared" si="64"/>
        <v/>
      </c>
    </row>
    <row r="2005" spans="3:4" x14ac:dyDescent="0.25">
      <c r="C2005" t="str">
        <f t="shared" si="63"/>
        <v/>
      </c>
      <c r="D2005" t="str">
        <f t="shared" si="64"/>
        <v/>
      </c>
    </row>
    <row r="2006" spans="3:4" x14ac:dyDescent="0.25">
      <c r="C2006" t="str">
        <f t="shared" si="63"/>
        <v/>
      </c>
      <c r="D2006" t="str">
        <f t="shared" si="64"/>
        <v/>
      </c>
    </row>
    <row r="2007" spans="3:4" x14ac:dyDescent="0.25">
      <c r="C2007" t="str">
        <f t="shared" si="63"/>
        <v/>
      </c>
      <c r="D2007" t="str">
        <f t="shared" si="64"/>
        <v/>
      </c>
    </row>
    <row r="2008" spans="3:4" x14ac:dyDescent="0.25">
      <c r="C2008" t="str">
        <f t="shared" si="63"/>
        <v/>
      </c>
      <c r="D2008" t="str">
        <f t="shared" si="64"/>
        <v/>
      </c>
    </row>
    <row r="2009" spans="3:4" x14ac:dyDescent="0.25">
      <c r="C2009" t="str">
        <f t="shared" si="63"/>
        <v/>
      </c>
      <c r="D2009" t="str">
        <f t="shared" si="64"/>
        <v/>
      </c>
    </row>
    <row r="2010" spans="3:4" x14ac:dyDescent="0.25">
      <c r="C2010" t="str">
        <f t="shared" si="63"/>
        <v/>
      </c>
      <c r="D2010" t="str">
        <f t="shared" si="64"/>
        <v/>
      </c>
    </row>
    <row r="2011" spans="3:4" x14ac:dyDescent="0.25">
      <c r="C2011" t="str">
        <f t="shared" si="63"/>
        <v/>
      </c>
      <c r="D2011" t="str">
        <f t="shared" si="64"/>
        <v/>
      </c>
    </row>
    <row r="2012" spans="3:4" x14ac:dyDescent="0.25">
      <c r="C2012" t="str">
        <f t="shared" si="63"/>
        <v/>
      </c>
      <c r="D2012" t="str">
        <f t="shared" si="64"/>
        <v/>
      </c>
    </row>
    <row r="2013" spans="3:4" x14ac:dyDescent="0.25">
      <c r="C2013" t="str">
        <f t="shared" si="63"/>
        <v/>
      </c>
      <c r="D2013" t="str">
        <f t="shared" si="64"/>
        <v/>
      </c>
    </row>
    <row r="2014" spans="3:4" x14ac:dyDescent="0.25">
      <c r="C2014" t="str">
        <f t="shared" si="63"/>
        <v/>
      </c>
      <c r="D2014" t="str">
        <f t="shared" si="64"/>
        <v/>
      </c>
    </row>
    <row r="2015" spans="3:4" x14ac:dyDescent="0.25">
      <c r="C2015" t="str">
        <f t="shared" si="63"/>
        <v/>
      </c>
      <c r="D2015" t="str">
        <f t="shared" si="64"/>
        <v/>
      </c>
    </row>
    <row r="2016" spans="3:4" x14ac:dyDescent="0.25">
      <c r="C2016" t="str">
        <f t="shared" si="63"/>
        <v/>
      </c>
      <c r="D2016" t="str">
        <f t="shared" si="64"/>
        <v/>
      </c>
    </row>
    <row r="2017" spans="3:4" x14ac:dyDescent="0.25">
      <c r="C2017" t="str">
        <f t="shared" si="63"/>
        <v/>
      </c>
      <c r="D2017" t="str">
        <f t="shared" si="64"/>
        <v/>
      </c>
    </row>
    <row r="2018" spans="3:4" x14ac:dyDescent="0.25">
      <c r="C2018" t="str">
        <f t="shared" si="63"/>
        <v/>
      </c>
      <c r="D2018" t="str">
        <f t="shared" si="64"/>
        <v/>
      </c>
    </row>
    <row r="2019" spans="3:4" x14ac:dyDescent="0.25">
      <c r="C2019" t="str">
        <f t="shared" si="63"/>
        <v/>
      </c>
      <c r="D2019" t="str">
        <f t="shared" si="64"/>
        <v/>
      </c>
    </row>
    <row r="2020" spans="3:4" x14ac:dyDescent="0.25">
      <c r="C2020" t="str">
        <f t="shared" si="63"/>
        <v/>
      </c>
      <c r="D2020" t="str">
        <f t="shared" si="64"/>
        <v/>
      </c>
    </row>
    <row r="2021" spans="3:4" x14ac:dyDescent="0.25">
      <c r="C2021" t="str">
        <f t="shared" si="63"/>
        <v/>
      </c>
      <c r="D2021" t="str">
        <f t="shared" si="64"/>
        <v/>
      </c>
    </row>
    <row r="2022" spans="3:4" x14ac:dyDescent="0.25">
      <c r="C2022" t="str">
        <f t="shared" si="63"/>
        <v/>
      </c>
      <c r="D2022" t="str">
        <f t="shared" si="64"/>
        <v/>
      </c>
    </row>
    <row r="2023" spans="3:4" x14ac:dyDescent="0.25">
      <c r="C2023" t="str">
        <f t="shared" si="63"/>
        <v/>
      </c>
      <c r="D2023" t="str">
        <f t="shared" si="64"/>
        <v/>
      </c>
    </row>
    <row r="2024" spans="3:4" x14ac:dyDescent="0.25">
      <c r="C2024" t="str">
        <f t="shared" si="63"/>
        <v/>
      </c>
      <c r="D2024" t="str">
        <f t="shared" si="64"/>
        <v/>
      </c>
    </row>
    <row r="2025" spans="3:4" x14ac:dyDescent="0.25">
      <c r="C2025" t="str">
        <f t="shared" si="63"/>
        <v/>
      </c>
      <c r="D2025" t="str">
        <f t="shared" si="64"/>
        <v/>
      </c>
    </row>
    <row r="2026" spans="3:4" x14ac:dyDescent="0.25">
      <c r="C2026" t="str">
        <f t="shared" si="63"/>
        <v/>
      </c>
      <c r="D2026" t="str">
        <f t="shared" si="64"/>
        <v/>
      </c>
    </row>
    <row r="2027" spans="3:4" x14ac:dyDescent="0.25">
      <c r="C2027" t="str">
        <f t="shared" si="63"/>
        <v/>
      </c>
      <c r="D2027" t="str">
        <f t="shared" si="64"/>
        <v/>
      </c>
    </row>
    <row r="2028" spans="3:4" x14ac:dyDescent="0.25">
      <c r="C2028" t="str">
        <f t="shared" si="63"/>
        <v/>
      </c>
      <c r="D2028" t="str">
        <f t="shared" si="64"/>
        <v/>
      </c>
    </row>
    <row r="2029" spans="3:4" x14ac:dyDescent="0.25">
      <c r="C2029" t="str">
        <f t="shared" si="63"/>
        <v/>
      </c>
      <c r="D2029" t="str">
        <f t="shared" si="64"/>
        <v/>
      </c>
    </row>
    <row r="2030" spans="3:4" x14ac:dyDescent="0.25">
      <c r="C2030" t="str">
        <f t="shared" si="63"/>
        <v/>
      </c>
      <c r="D2030" t="str">
        <f t="shared" si="64"/>
        <v/>
      </c>
    </row>
    <row r="2031" spans="3:4" x14ac:dyDescent="0.25">
      <c r="C2031" t="str">
        <f t="shared" si="63"/>
        <v/>
      </c>
      <c r="D2031" t="str">
        <f t="shared" si="64"/>
        <v/>
      </c>
    </row>
    <row r="2032" spans="3:4" x14ac:dyDescent="0.25">
      <c r="C2032" t="str">
        <f t="shared" si="63"/>
        <v/>
      </c>
      <c r="D2032" t="str">
        <f t="shared" si="64"/>
        <v/>
      </c>
    </row>
    <row r="2033" spans="3:4" x14ac:dyDescent="0.25">
      <c r="C2033" t="str">
        <f t="shared" si="63"/>
        <v/>
      </c>
      <c r="D2033" t="str">
        <f t="shared" si="64"/>
        <v/>
      </c>
    </row>
    <row r="2034" spans="3:4" x14ac:dyDescent="0.25">
      <c r="C2034" t="str">
        <f t="shared" si="63"/>
        <v/>
      </c>
      <c r="D2034" t="str">
        <f t="shared" si="64"/>
        <v/>
      </c>
    </row>
    <row r="2035" spans="3:4" x14ac:dyDescent="0.25">
      <c r="C2035" t="str">
        <f t="shared" si="63"/>
        <v/>
      </c>
      <c r="D2035" t="str">
        <f t="shared" si="64"/>
        <v/>
      </c>
    </row>
    <row r="2036" spans="3:4" x14ac:dyDescent="0.25">
      <c r="C2036" t="str">
        <f t="shared" si="63"/>
        <v/>
      </c>
      <c r="D2036" t="str">
        <f t="shared" si="64"/>
        <v/>
      </c>
    </row>
    <row r="2037" spans="3:4" x14ac:dyDescent="0.25">
      <c r="C2037" t="str">
        <f t="shared" si="63"/>
        <v/>
      </c>
      <c r="D2037" t="str">
        <f t="shared" si="64"/>
        <v/>
      </c>
    </row>
    <row r="2038" spans="3:4" x14ac:dyDescent="0.25">
      <c r="C2038" t="str">
        <f t="shared" si="63"/>
        <v/>
      </c>
      <c r="D2038" t="str">
        <f t="shared" si="64"/>
        <v/>
      </c>
    </row>
    <row r="2039" spans="3:4" x14ac:dyDescent="0.25">
      <c r="C2039" t="str">
        <f t="shared" si="63"/>
        <v/>
      </c>
      <c r="D2039" t="str">
        <f t="shared" si="64"/>
        <v/>
      </c>
    </row>
    <row r="2040" spans="3:4" x14ac:dyDescent="0.25">
      <c r="C2040" t="str">
        <f t="shared" si="63"/>
        <v/>
      </c>
      <c r="D2040" t="str">
        <f t="shared" si="64"/>
        <v/>
      </c>
    </row>
    <row r="2041" spans="3:4" x14ac:dyDescent="0.25">
      <c r="C2041" t="str">
        <f t="shared" si="63"/>
        <v/>
      </c>
      <c r="D2041" t="str">
        <f t="shared" si="64"/>
        <v/>
      </c>
    </row>
    <row r="2042" spans="3:4" x14ac:dyDescent="0.25">
      <c r="C2042" t="str">
        <f t="shared" si="63"/>
        <v/>
      </c>
      <c r="D2042" t="str">
        <f t="shared" si="64"/>
        <v/>
      </c>
    </row>
    <row r="2043" spans="3:4" x14ac:dyDescent="0.25">
      <c r="C2043" t="str">
        <f t="shared" si="63"/>
        <v/>
      </c>
      <c r="D2043" t="str">
        <f t="shared" si="64"/>
        <v/>
      </c>
    </row>
    <row r="2044" spans="3:4" x14ac:dyDescent="0.25">
      <c r="C2044" t="str">
        <f t="shared" si="63"/>
        <v/>
      </c>
      <c r="D2044" t="str">
        <f t="shared" si="64"/>
        <v/>
      </c>
    </row>
    <row r="2045" spans="3:4" x14ac:dyDescent="0.25">
      <c r="C2045" t="str">
        <f t="shared" si="63"/>
        <v/>
      </c>
      <c r="D2045" t="str">
        <f t="shared" si="64"/>
        <v/>
      </c>
    </row>
    <row r="2046" spans="3:4" x14ac:dyDescent="0.25">
      <c r="C2046" t="str">
        <f t="shared" si="63"/>
        <v/>
      </c>
      <c r="D2046" t="str">
        <f t="shared" si="64"/>
        <v/>
      </c>
    </row>
    <row r="2047" spans="3:4" x14ac:dyDescent="0.25">
      <c r="C2047" t="str">
        <f t="shared" si="63"/>
        <v/>
      </c>
      <c r="D2047" t="str">
        <f t="shared" si="64"/>
        <v/>
      </c>
    </row>
    <row r="2048" spans="3:4" x14ac:dyDescent="0.25">
      <c r="C2048" t="str">
        <f t="shared" si="63"/>
        <v/>
      </c>
      <c r="D2048" t="str">
        <f t="shared" si="64"/>
        <v/>
      </c>
    </row>
    <row r="2049" spans="3:4" x14ac:dyDescent="0.25">
      <c r="C2049" t="str">
        <f t="shared" si="63"/>
        <v/>
      </c>
      <c r="D2049" t="str">
        <f t="shared" si="64"/>
        <v/>
      </c>
    </row>
    <row r="2050" spans="3:4" x14ac:dyDescent="0.25">
      <c r="C2050" t="str">
        <f t="shared" ref="C2050:C2113" si="65">UPPER(A2050)</f>
        <v/>
      </c>
      <c r="D2050" t="str">
        <f t="shared" ref="D2050:D2113" si="66">UPPER(B2050)</f>
        <v/>
      </c>
    </row>
    <row r="2051" spans="3:4" x14ac:dyDescent="0.25">
      <c r="C2051" t="str">
        <f t="shared" si="65"/>
        <v/>
      </c>
      <c r="D2051" t="str">
        <f t="shared" si="66"/>
        <v/>
      </c>
    </row>
    <row r="2052" spans="3:4" x14ac:dyDescent="0.25">
      <c r="C2052" t="str">
        <f t="shared" si="65"/>
        <v/>
      </c>
      <c r="D2052" t="str">
        <f t="shared" si="66"/>
        <v/>
      </c>
    </row>
    <row r="2053" spans="3:4" x14ac:dyDescent="0.25">
      <c r="C2053" t="str">
        <f t="shared" si="65"/>
        <v/>
      </c>
      <c r="D2053" t="str">
        <f t="shared" si="66"/>
        <v/>
      </c>
    </row>
    <row r="2054" spans="3:4" x14ac:dyDescent="0.25">
      <c r="C2054" t="str">
        <f t="shared" si="65"/>
        <v/>
      </c>
      <c r="D2054" t="str">
        <f t="shared" si="66"/>
        <v/>
      </c>
    </row>
    <row r="2055" spans="3:4" x14ac:dyDescent="0.25">
      <c r="C2055" t="str">
        <f t="shared" si="65"/>
        <v/>
      </c>
      <c r="D2055" t="str">
        <f t="shared" si="66"/>
        <v/>
      </c>
    </row>
    <row r="2056" spans="3:4" x14ac:dyDescent="0.25">
      <c r="C2056" t="str">
        <f t="shared" si="65"/>
        <v/>
      </c>
      <c r="D2056" t="str">
        <f t="shared" si="66"/>
        <v/>
      </c>
    </row>
    <row r="2057" spans="3:4" x14ac:dyDescent="0.25">
      <c r="C2057" t="str">
        <f t="shared" si="65"/>
        <v/>
      </c>
      <c r="D2057" t="str">
        <f t="shared" si="66"/>
        <v/>
      </c>
    </row>
    <row r="2058" spans="3:4" x14ac:dyDescent="0.25">
      <c r="C2058" t="str">
        <f t="shared" si="65"/>
        <v/>
      </c>
      <c r="D2058" t="str">
        <f t="shared" si="66"/>
        <v/>
      </c>
    </row>
    <row r="2059" spans="3:4" x14ac:dyDescent="0.25">
      <c r="C2059" t="str">
        <f t="shared" si="65"/>
        <v/>
      </c>
      <c r="D2059" t="str">
        <f t="shared" si="66"/>
        <v/>
      </c>
    </row>
    <row r="2060" spans="3:4" x14ac:dyDescent="0.25">
      <c r="C2060" t="str">
        <f t="shared" si="65"/>
        <v/>
      </c>
      <c r="D2060" t="str">
        <f t="shared" si="66"/>
        <v/>
      </c>
    </row>
    <row r="2061" spans="3:4" x14ac:dyDescent="0.25">
      <c r="C2061" t="str">
        <f t="shared" si="65"/>
        <v/>
      </c>
      <c r="D2061" t="str">
        <f t="shared" si="66"/>
        <v/>
      </c>
    </row>
    <row r="2062" spans="3:4" x14ac:dyDescent="0.25">
      <c r="C2062" t="str">
        <f t="shared" si="65"/>
        <v/>
      </c>
      <c r="D2062" t="str">
        <f t="shared" si="66"/>
        <v/>
      </c>
    </row>
    <row r="2063" spans="3:4" x14ac:dyDescent="0.25">
      <c r="C2063" t="str">
        <f t="shared" si="65"/>
        <v/>
      </c>
      <c r="D2063" t="str">
        <f t="shared" si="66"/>
        <v/>
      </c>
    </row>
    <row r="2064" spans="3:4" x14ac:dyDescent="0.25">
      <c r="C2064" t="str">
        <f t="shared" si="65"/>
        <v/>
      </c>
      <c r="D2064" t="str">
        <f t="shared" si="66"/>
        <v/>
      </c>
    </row>
    <row r="2065" spans="3:4" x14ac:dyDescent="0.25">
      <c r="C2065" t="str">
        <f t="shared" si="65"/>
        <v/>
      </c>
      <c r="D2065" t="str">
        <f t="shared" si="66"/>
        <v/>
      </c>
    </row>
    <row r="2066" spans="3:4" x14ac:dyDescent="0.25">
      <c r="C2066" t="str">
        <f t="shared" si="65"/>
        <v/>
      </c>
      <c r="D2066" t="str">
        <f t="shared" si="66"/>
        <v/>
      </c>
    </row>
    <row r="2067" spans="3:4" x14ac:dyDescent="0.25">
      <c r="C2067" t="str">
        <f t="shared" si="65"/>
        <v/>
      </c>
      <c r="D2067" t="str">
        <f t="shared" si="66"/>
        <v/>
      </c>
    </row>
    <row r="2068" spans="3:4" x14ac:dyDescent="0.25">
      <c r="C2068" t="str">
        <f t="shared" si="65"/>
        <v/>
      </c>
      <c r="D2068" t="str">
        <f t="shared" si="66"/>
        <v/>
      </c>
    </row>
    <row r="2069" spans="3:4" x14ac:dyDescent="0.25">
      <c r="C2069" t="str">
        <f t="shared" si="65"/>
        <v/>
      </c>
      <c r="D2069" t="str">
        <f t="shared" si="66"/>
        <v/>
      </c>
    </row>
    <row r="2070" spans="3:4" x14ac:dyDescent="0.25">
      <c r="C2070" t="str">
        <f t="shared" si="65"/>
        <v/>
      </c>
      <c r="D2070" t="str">
        <f t="shared" si="66"/>
        <v/>
      </c>
    </row>
    <row r="2071" spans="3:4" x14ac:dyDescent="0.25">
      <c r="C2071" t="str">
        <f t="shared" si="65"/>
        <v/>
      </c>
      <c r="D2071" t="str">
        <f t="shared" si="66"/>
        <v/>
      </c>
    </row>
    <row r="2072" spans="3:4" x14ac:dyDescent="0.25">
      <c r="C2072" t="str">
        <f t="shared" si="65"/>
        <v/>
      </c>
      <c r="D2072" t="str">
        <f t="shared" si="66"/>
        <v/>
      </c>
    </row>
    <row r="2073" spans="3:4" x14ac:dyDescent="0.25">
      <c r="C2073" t="str">
        <f t="shared" si="65"/>
        <v/>
      </c>
      <c r="D2073" t="str">
        <f t="shared" si="66"/>
        <v/>
      </c>
    </row>
    <row r="2074" spans="3:4" x14ac:dyDescent="0.25">
      <c r="C2074" t="str">
        <f t="shared" si="65"/>
        <v/>
      </c>
      <c r="D2074" t="str">
        <f t="shared" si="66"/>
        <v/>
      </c>
    </row>
    <row r="2075" spans="3:4" x14ac:dyDescent="0.25">
      <c r="C2075" t="str">
        <f t="shared" si="65"/>
        <v/>
      </c>
      <c r="D2075" t="str">
        <f t="shared" si="66"/>
        <v/>
      </c>
    </row>
    <row r="2076" spans="3:4" x14ac:dyDescent="0.25">
      <c r="C2076" t="str">
        <f t="shared" si="65"/>
        <v/>
      </c>
      <c r="D2076" t="str">
        <f t="shared" si="66"/>
        <v/>
      </c>
    </row>
    <row r="2077" spans="3:4" x14ac:dyDescent="0.25">
      <c r="C2077" t="str">
        <f t="shared" si="65"/>
        <v/>
      </c>
      <c r="D2077" t="str">
        <f t="shared" si="66"/>
        <v/>
      </c>
    </row>
    <row r="2078" spans="3:4" x14ac:dyDescent="0.25">
      <c r="C2078" t="str">
        <f t="shared" si="65"/>
        <v/>
      </c>
      <c r="D2078" t="str">
        <f t="shared" si="66"/>
        <v/>
      </c>
    </row>
    <row r="2079" spans="3:4" x14ac:dyDescent="0.25">
      <c r="C2079" t="str">
        <f t="shared" si="65"/>
        <v/>
      </c>
      <c r="D2079" t="str">
        <f t="shared" si="66"/>
        <v/>
      </c>
    </row>
    <row r="2080" spans="3:4" x14ac:dyDescent="0.25">
      <c r="C2080" t="str">
        <f t="shared" si="65"/>
        <v/>
      </c>
      <c r="D2080" t="str">
        <f t="shared" si="66"/>
        <v/>
      </c>
    </row>
    <row r="2081" spans="3:4" x14ac:dyDescent="0.25">
      <c r="C2081" t="str">
        <f t="shared" si="65"/>
        <v/>
      </c>
      <c r="D2081" t="str">
        <f t="shared" si="66"/>
        <v/>
      </c>
    </row>
    <row r="2082" spans="3:4" x14ac:dyDescent="0.25">
      <c r="C2082" t="str">
        <f t="shared" si="65"/>
        <v/>
      </c>
      <c r="D2082" t="str">
        <f t="shared" si="66"/>
        <v/>
      </c>
    </row>
    <row r="2083" spans="3:4" x14ac:dyDescent="0.25">
      <c r="C2083" t="str">
        <f t="shared" si="65"/>
        <v/>
      </c>
      <c r="D2083" t="str">
        <f t="shared" si="66"/>
        <v/>
      </c>
    </row>
    <row r="2084" spans="3:4" x14ac:dyDescent="0.25">
      <c r="C2084" t="str">
        <f t="shared" si="65"/>
        <v/>
      </c>
      <c r="D2084" t="str">
        <f t="shared" si="66"/>
        <v/>
      </c>
    </row>
    <row r="2085" spans="3:4" x14ac:dyDescent="0.25">
      <c r="C2085" t="str">
        <f t="shared" si="65"/>
        <v/>
      </c>
      <c r="D2085" t="str">
        <f t="shared" si="66"/>
        <v/>
      </c>
    </row>
    <row r="2086" spans="3:4" x14ac:dyDescent="0.25">
      <c r="C2086" t="str">
        <f t="shared" si="65"/>
        <v/>
      </c>
      <c r="D2086" t="str">
        <f t="shared" si="66"/>
        <v/>
      </c>
    </row>
    <row r="2087" spans="3:4" x14ac:dyDescent="0.25">
      <c r="C2087" t="str">
        <f t="shared" si="65"/>
        <v/>
      </c>
      <c r="D2087" t="str">
        <f t="shared" si="66"/>
        <v/>
      </c>
    </row>
    <row r="2088" spans="3:4" x14ac:dyDescent="0.25">
      <c r="C2088" t="str">
        <f t="shared" si="65"/>
        <v/>
      </c>
      <c r="D2088" t="str">
        <f t="shared" si="66"/>
        <v/>
      </c>
    </row>
    <row r="2089" spans="3:4" x14ac:dyDescent="0.25">
      <c r="C2089" t="str">
        <f t="shared" si="65"/>
        <v/>
      </c>
      <c r="D2089" t="str">
        <f t="shared" si="66"/>
        <v/>
      </c>
    </row>
    <row r="2090" spans="3:4" x14ac:dyDescent="0.25">
      <c r="C2090" t="str">
        <f t="shared" si="65"/>
        <v/>
      </c>
      <c r="D2090" t="str">
        <f t="shared" si="66"/>
        <v/>
      </c>
    </row>
    <row r="2091" spans="3:4" x14ac:dyDescent="0.25">
      <c r="C2091" t="str">
        <f t="shared" si="65"/>
        <v/>
      </c>
      <c r="D2091" t="str">
        <f t="shared" si="66"/>
        <v/>
      </c>
    </row>
    <row r="2092" spans="3:4" x14ac:dyDescent="0.25">
      <c r="C2092" t="str">
        <f t="shared" si="65"/>
        <v/>
      </c>
      <c r="D2092" t="str">
        <f t="shared" si="66"/>
        <v/>
      </c>
    </row>
    <row r="2093" spans="3:4" x14ac:dyDescent="0.25">
      <c r="C2093" t="str">
        <f t="shared" si="65"/>
        <v/>
      </c>
      <c r="D2093" t="str">
        <f t="shared" si="66"/>
        <v/>
      </c>
    </row>
    <row r="2094" spans="3:4" x14ac:dyDescent="0.25">
      <c r="C2094" t="str">
        <f t="shared" si="65"/>
        <v/>
      </c>
      <c r="D2094" t="str">
        <f t="shared" si="66"/>
        <v/>
      </c>
    </row>
    <row r="2095" spans="3:4" x14ac:dyDescent="0.25">
      <c r="C2095" t="str">
        <f t="shared" si="65"/>
        <v/>
      </c>
      <c r="D2095" t="str">
        <f t="shared" si="66"/>
        <v/>
      </c>
    </row>
    <row r="2096" spans="3:4" x14ac:dyDescent="0.25">
      <c r="C2096" t="str">
        <f t="shared" si="65"/>
        <v/>
      </c>
      <c r="D2096" t="str">
        <f t="shared" si="66"/>
        <v/>
      </c>
    </row>
    <row r="2097" spans="3:4" x14ac:dyDescent="0.25">
      <c r="C2097" t="str">
        <f t="shared" si="65"/>
        <v/>
      </c>
      <c r="D2097" t="str">
        <f t="shared" si="66"/>
        <v/>
      </c>
    </row>
    <row r="2098" spans="3:4" x14ac:dyDescent="0.25">
      <c r="C2098" t="str">
        <f t="shared" si="65"/>
        <v/>
      </c>
      <c r="D2098" t="str">
        <f t="shared" si="66"/>
        <v/>
      </c>
    </row>
    <row r="2099" spans="3:4" x14ac:dyDescent="0.25">
      <c r="C2099" t="str">
        <f t="shared" si="65"/>
        <v/>
      </c>
      <c r="D2099" t="str">
        <f t="shared" si="66"/>
        <v/>
      </c>
    </row>
    <row r="2100" spans="3:4" x14ac:dyDescent="0.25">
      <c r="C2100" t="str">
        <f t="shared" si="65"/>
        <v/>
      </c>
      <c r="D2100" t="str">
        <f t="shared" si="66"/>
        <v/>
      </c>
    </row>
    <row r="2101" spans="3:4" x14ac:dyDescent="0.25">
      <c r="C2101" t="str">
        <f t="shared" si="65"/>
        <v/>
      </c>
      <c r="D2101" t="str">
        <f t="shared" si="66"/>
        <v/>
      </c>
    </row>
    <row r="2102" spans="3:4" x14ac:dyDescent="0.25">
      <c r="C2102" t="str">
        <f t="shared" si="65"/>
        <v/>
      </c>
      <c r="D2102" t="str">
        <f t="shared" si="66"/>
        <v/>
      </c>
    </row>
    <row r="2103" spans="3:4" x14ac:dyDescent="0.25">
      <c r="C2103" t="str">
        <f t="shared" si="65"/>
        <v/>
      </c>
      <c r="D2103" t="str">
        <f t="shared" si="66"/>
        <v/>
      </c>
    </row>
    <row r="2104" spans="3:4" x14ac:dyDescent="0.25">
      <c r="C2104" t="str">
        <f t="shared" si="65"/>
        <v/>
      </c>
      <c r="D2104" t="str">
        <f t="shared" si="66"/>
        <v/>
      </c>
    </row>
    <row r="2105" spans="3:4" x14ac:dyDescent="0.25">
      <c r="C2105" t="str">
        <f t="shared" si="65"/>
        <v/>
      </c>
      <c r="D2105" t="str">
        <f t="shared" si="66"/>
        <v/>
      </c>
    </row>
    <row r="2106" spans="3:4" x14ac:dyDescent="0.25">
      <c r="C2106" t="str">
        <f t="shared" si="65"/>
        <v/>
      </c>
      <c r="D2106" t="str">
        <f t="shared" si="66"/>
        <v/>
      </c>
    </row>
    <row r="2107" spans="3:4" x14ac:dyDescent="0.25">
      <c r="C2107" t="str">
        <f t="shared" si="65"/>
        <v/>
      </c>
      <c r="D2107" t="str">
        <f t="shared" si="66"/>
        <v/>
      </c>
    </row>
    <row r="2108" spans="3:4" x14ac:dyDescent="0.25">
      <c r="C2108" t="str">
        <f t="shared" si="65"/>
        <v/>
      </c>
      <c r="D2108" t="str">
        <f t="shared" si="66"/>
        <v/>
      </c>
    </row>
    <row r="2109" spans="3:4" x14ac:dyDescent="0.25">
      <c r="C2109" t="str">
        <f t="shared" si="65"/>
        <v/>
      </c>
      <c r="D2109" t="str">
        <f t="shared" si="66"/>
        <v/>
      </c>
    </row>
    <row r="2110" spans="3:4" x14ac:dyDescent="0.25">
      <c r="C2110" t="str">
        <f t="shared" si="65"/>
        <v/>
      </c>
      <c r="D2110" t="str">
        <f t="shared" si="66"/>
        <v/>
      </c>
    </row>
    <row r="2111" spans="3:4" x14ac:dyDescent="0.25">
      <c r="C2111" t="str">
        <f t="shared" si="65"/>
        <v/>
      </c>
      <c r="D2111" t="str">
        <f t="shared" si="66"/>
        <v/>
      </c>
    </row>
    <row r="2112" spans="3:4" x14ac:dyDescent="0.25">
      <c r="C2112" t="str">
        <f t="shared" si="65"/>
        <v/>
      </c>
      <c r="D2112" t="str">
        <f t="shared" si="66"/>
        <v/>
      </c>
    </row>
    <row r="2113" spans="3:4" x14ac:dyDescent="0.25">
      <c r="C2113" t="str">
        <f t="shared" si="65"/>
        <v/>
      </c>
      <c r="D2113" t="str">
        <f t="shared" si="66"/>
        <v/>
      </c>
    </row>
    <row r="2114" spans="3:4" x14ac:dyDescent="0.25">
      <c r="C2114" t="str">
        <f t="shared" ref="C2114:C2177" si="67">UPPER(A2114)</f>
        <v/>
      </c>
      <c r="D2114" t="str">
        <f t="shared" ref="D2114:D2177" si="68">UPPER(B2114)</f>
        <v/>
      </c>
    </row>
    <row r="2115" spans="3:4" x14ac:dyDescent="0.25">
      <c r="C2115" t="str">
        <f t="shared" si="67"/>
        <v/>
      </c>
      <c r="D2115" t="str">
        <f t="shared" si="68"/>
        <v/>
      </c>
    </row>
    <row r="2116" spans="3:4" x14ac:dyDescent="0.25">
      <c r="C2116" t="str">
        <f t="shared" si="67"/>
        <v/>
      </c>
      <c r="D2116" t="str">
        <f t="shared" si="68"/>
        <v/>
      </c>
    </row>
    <row r="2117" spans="3:4" x14ac:dyDescent="0.25">
      <c r="C2117" t="str">
        <f t="shared" si="67"/>
        <v/>
      </c>
      <c r="D2117" t="str">
        <f t="shared" si="68"/>
        <v/>
      </c>
    </row>
    <row r="2118" spans="3:4" x14ac:dyDescent="0.25">
      <c r="C2118" t="str">
        <f t="shared" si="67"/>
        <v/>
      </c>
      <c r="D2118" t="str">
        <f t="shared" si="68"/>
        <v/>
      </c>
    </row>
    <row r="2119" spans="3:4" x14ac:dyDescent="0.25">
      <c r="C2119" t="str">
        <f t="shared" si="67"/>
        <v/>
      </c>
      <c r="D2119" t="str">
        <f t="shared" si="68"/>
        <v/>
      </c>
    </row>
    <row r="2120" spans="3:4" x14ac:dyDescent="0.25">
      <c r="C2120" t="str">
        <f t="shared" si="67"/>
        <v/>
      </c>
      <c r="D2120" t="str">
        <f t="shared" si="68"/>
        <v/>
      </c>
    </row>
    <row r="2121" spans="3:4" x14ac:dyDescent="0.25">
      <c r="C2121" t="str">
        <f t="shared" si="67"/>
        <v/>
      </c>
      <c r="D2121" t="str">
        <f t="shared" si="68"/>
        <v/>
      </c>
    </row>
    <row r="2122" spans="3:4" x14ac:dyDescent="0.25">
      <c r="C2122" t="str">
        <f t="shared" si="67"/>
        <v/>
      </c>
      <c r="D2122" t="str">
        <f t="shared" si="68"/>
        <v/>
      </c>
    </row>
    <row r="2123" spans="3:4" x14ac:dyDescent="0.25">
      <c r="C2123" t="str">
        <f t="shared" si="67"/>
        <v/>
      </c>
      <c r="D2123" t="str">
        <f t="shared" si="68"/>
        <v/>
      </c>
    </row>
    <row r="2124" spans="3:4" x14ac:dyDescent="0.25">
      <c r="C2124" t="str">
        <f t="shared" si="67"/>
        <v/>
      </c>
      <c r="D2124" t="str">
        <f t="shared" si="68"/>
        <v/>
      </c>
    </row>
    <row r="2125" spans="3:4" x14ac:dyDescent="0.25">
      <c r="C2125" t="str">
        <f t="shared" si="67"/>
        <v/>
      </c>
      <c r="D2125" t="str">
        <f t="shared" si="68"/>
        <v/>
      </c>
    </row>
    <row r="2126" spans="3:4" x14ac:dyDescent="0.25">
      <c r="C2126" t="str">
        <f t="shared" si="67"/>
        <v/>
      </c>
      <c r="D2126" t="str">
        <f t="shared" si="68"/>
        <v/>
      </c>
    </row>
    <row r="2127" spans="3:4" x14ac:dyDescent="0.25">
      <c r="C2127" t="str">
        <f t="shared" si="67"/>
        <v/>
      </c>
      <c r="D2127" t="str">
        <f t="shared" si="68"/>
        <v/>
      </c>
    </row>
    <row r="2128" spans="3:4" x14ac:dyDescent="0.25">
      <c r="C2128" t="str">
        <f t="shared" si="67"/>
        <v/>
      </c>
      <c r="D2128" t="str">
        <f t="shared" si="68"/>
        <v/>
      </c>
    </row>
    <row r="2129" spans="3:4" x14ac:dyDescent="0.25">
      <c r="C2129" t="str">
        <f t="shared" si="67"/>
        <v/>
      </c>
      <c r="D2129" t="str">
        <f t="shared" si="68"/>
        <v/>
      </c>
    </row>
    <row r="2130" spans="3:4" x14ac:dyDescent="0.25">
      <c r="C2130" t="str">
        <f t="shared" si="67"/>
        <v/>
      </c>
      <c r="D2130" t="str">
        <f t="shared" si="68"/>
        <v/>
      </c>
    </row>
    <row r="2131" spans="3:4" x14ac:dyDescent="0.25">
      <c r="C2131" t="str">
        <f t="shared" si="67"/>
        <v/>
      </c>
      <c r="D2131" t="str">
        <f t="shared" si="68"/>
        <v/>
      </c>
    </row>
    <row r="2132" spans="3:4" x14ac:dyDescent="0.25">
      <c r="C2132" t="str">
        <f t="shared" si="67"/>
        <v/>
      </c>
      <c r="D2132" t="str">
        <f t="shared" si="68"/>
        <v/>
      </c>
    </row>
    <row r="2133" spans="3:4" x14ac:dyDescent="0.25">
      <c r="C2133" t="str">
        <f t="shared" si="67"/>
        <v/>
      </c>
      <c r="D2133" t="str">
        <f t="shared" si="68"/>
        <v/>
      </c>
    </row>
    <row r="2134" spans="3:4" x14ac:dyDescent="0.25">
      <c r="C2134" t="str">
        <f t="shared" si="67"/>
        <v/>
      </c>
      <c r="D2134" t="str">
        <f t="shared" si="68"/>
        <v/>
      </c>
    </row>
    <row r="2135" spans="3:4" x14ac:dyDescent="0.25">
      <c r="C2135" t="str">
        <f t="shared" si="67"/>
        <v/>
      </c>
      <c r="D2135" t="str">
        <f t="shared" si="68"/>
        <v/>
      </c>
    </row>
    <row r="2136" spans="3:4" x14ac:dyDescent="0.25">
      <c r="C2136" t="str">
        <f t="shared" si="67"/>
        <v/>
      </c>
      <c r="D2136" t="str">
        <f t="shared" si="68"/>
        <v/>
      </c>
    </row>
    <row r="2137" spans="3:4" x14ac:dyDescent="0.25">
      <c r="C2137" t="str">
        <f t="shared" si="67"/>
        <v/>
      </c>
      <c r="D2137" t="str">
        <f t="shared" si="68"/>
        <v/>
      </c>
    </row>
    <row r="2138" spans="3:4" x14ac:dyDescent="0.25">
      <c r="C2138" t="str">
        <f t="shared" si="67"/>
        <v/>
      </c>
      <c r="D2138" t="str">
        <f t="shared" si="68"/>
        <v/>
      </c>
    </row>
    <row r="2139" spans="3:4" x14ac:dyDescent="0.25">
      <c r="C2139" t="str">
        <f t="shared" si="67"/>
        <v/>
      </c>
      <c r="D2139" t="str">
        <f t="shared" si="68"/>
        <v/>
      </c>
    </row>
    <row r="2140" spans="3:4" x14ac:dyDescent="0.25">
      <c r="C2140" t="str">
        <f t="shared" si="67"/>
        <v/>
      </c>
      <c r="D2140" t="str">
        <f t="shared" si="68"/>
        <v/>
      </c>
    </row>
    <row r="2141" spans="3:4" x14ac:dyDescent="0.25">
      <c r="C2141" t="str">
        <f t="shared" si="67"/>
        <v/>
      </c>
      <c r="D2141" t="str">
        <f t="shared" si="68"/>
        <v/>
      </c>
    </row>
    <row r="2142" spans="3:4" x14ac:dyDescent="0.25">
      <c r="C2142" t="str">
        <f t="shared" si="67"/>
        <v/>
      </c>
      <c r="D2142" t="str">
        <f t="shared" si="68"/>
        <v/>
      </c>
    </row>
    <row r="2143" spans="3:4" x14ac:dyDescent="0.25">
      <c r="C2143" t="str">
        <f t="shared" si="67"/>
        <v/>
      </c>
      <c r="D2143" t="str">
        <f t="shared" si="68"/>
        <v/>
      </c>
    </row>
    <row r="2144" spans="3:4" x14ac:dyDescent="0.25">
      <c r="C2144" t="str">
        <f t="shared" si="67"/>
        <v/>
      </c>
      <c r="D2144" t="str">
        <f t="shared" si="68"/>
        <v/>
      </c>
    </row>
    <row r="2145" spans="3:4" x14ac:dyDescent="0.25">
      <c r="C2145" t="str">
        <f t="shared" si="67"/>
        <v/>
      </c>
      <c r="D2145" t="str">
        <f t="shared" si="68"/>
        <v/>
      </c>
    </row>
    <row r="2146" spans="3:4" x14ac:dyDescent="0.25">
      <c r="C2146" t="str">
        <f t="shared" si="67"/>
        <v/>
      </c>
      <c r="D2146" t="str">
        <f t="shared" si="68"/>
        <v/>
      </c>
    </row>
    <row r="2147" spans="3:4" x14ac:dyDescent="0.25">
      <c r="C2147" t="str">
        <f t="shared" si="67"/>
        <v/>
      </c>
      <c r="D2147" t="str">
        <f t="shared" si="68"/>
        <v/>
      </c>
    </row>
    <row r="2148" spans="3:4" x14ac:dyDescent="0.25">
      <c r="C2148" t="str">
        <f t="shared" si="67"/>
        <v/>
      </c>
      <c r="D2148" t="str">
        <f t="shared" si="68"/>
        <v/>
      </c>
    </row>
    <row r="2149" spans="3:4" x14ac:dyDescent="0.25">
      <c r="C2149" t="str">
        <f t="shared" si="67"/>
        <v/>
      </c>
      <c r="D2149" t="str">
        <f t="shared" si="68"/>
        <v/>
      </c>
    </row>
    <row r="2150" spans="3:4" x14ac:dyDescent="0.25">
      <c r="C2150" t="str">
        <f t="shared" si="67"/>
        <v/>
      </c>
      <c r="D2150" t="str">
        <f t="shared" si="68"/>
        <v/>
      </c>
    </row>
    <row r="2151" spans="3:4" x14ac:dyDescent="0.25">
      <c r="C2151" t="str">
        <f t="shared" si="67"/>
        <v/>
      </c>
      <c r="D2151" t="str">
        <f t="shared" si="68"/>
        <v/>
      </c>
    </row>
    <row r="2152" spans="3:4" x14ac:dyDescent="0.25">
      <c r="C2152" t="str">
        <f t="shared" si="67"/>
        <v/>
      </c>
      <c r="D2152" t="str">
        <f t="shared" si="68"/>
        <v/>
      </c>
    </row>
    <row r="2153" spans="3:4" x14ac:dyDescent="0.25">
      <c r="C2153" t="str">
        <f t="shared" si="67"/>
        <v/>
      </c>
      <c r="D2153" t="str">
        <f t="shared" si="68"/>
        <v/>
      </c>
    </row>
    <row r="2154" spans="3:4" x14ac:dyDescent="0.25">
      <c r="C2154" t="str">
        <f t="shared" si="67"/>
        <v/>
      </c>
      <c r="D2154" t="str">
        <f t="shared" si="68"/>
        <v/>
      </c>
    </row>
    <row r="2155" spans="3:4" x14ac:dyDescent="0.25">
      <c r="C2155" t="str">
        <f t="shared" si="67"/>
        <v/>
      </c>
      <c r="D2155" t="str">
        <f t="shared" si="68"/>
        <v/>
      </c>
    </row>
    <row r="2156" spans="3:4" x14ac:dyDescent="0.25">
      <c r="C2156" t="str">
        <f t="shared" si="67"/>
        <v/>
      </c>
      <c r="D2156" t="str">
        <f t="shared" si="68"/>
        <v/>
      </c>
    </row>
    <row r="2157" spans="3:4" x14ac:dyDescent="0.25">
      <c r="C2157" t="str">
        <f t="shared" si="67"/>
        <v/>
      </c>
      <c r="D2157" t="str">
        <f t="shared" si="68"/>
        <v/>
      </c>
    </row>
    <row r="2158" spans="3:4" x14ac:dyDescent="0.25">
      <c r="C2158" t="str">
        <f t="shared" si="67"/>
        <v/>
      </c>
      <c r="D2158" t="str">
        <f t="shared" si="68"/>
        <v/>
      </c>
    </row>
    <row r="2159" spans="3:4" x14ac:dyDescent="0.25">
      <c r="C2159" t="str">
        <f t="shared" si="67"/>
        <v/>
      </c>
      <c r="D2159" t="str">
        <f t="shared" si="68"/>
        <v/>
      </c>
    </row>
    <row r="2160" spans="3:4" x14ac:dyDescent="0.25">
      <c r="C2160" t="str">
        <f t="shared" si="67"/>
        <v/>
      </c>
      <c r="D2160" t="str">
        <f t="shared" si="68"/>
        <v/>
      </c>
    </row>
    <row r="2161" spans="3:4" x14ac:dyDescent="0.25">
      <c r="C2161" t="str">
        <f t="shared" si="67"/>
        <v/>
      </c>
      <c r="D2161" t="str">
        <f t="shared" si="68"/>
        <v/>
      </c>
    </row>
    <row r="2162" spans="3:4" x14ac:dyDescent="0.25">
      <c r="C2162" t="str">
        <f t="shared" si="67"/>
        <v/>
      </c>
      <c r="D2162" t="str">
        <f t="shared" si="68"/>
        <v/>
      </c>
    </row>
    <row r="2163" spans="3:4" x14ac:dyDescent="0.25">
      <c r="C2163" t="str">
        <f t="shared" si="67"/>
        <v/>
      </c>
      <c r="D2163" t="str">
        <f t="shared" si="68"/>
        <v/>
      </c>
    </row>
    <row r="2164" spans="3:4" x14ac:dyDescent="0.25">
      <c r="C2164" t="str">
        <f t="shared" si="67"/>
        <v/>
      </c>
      <c r="D2164" t="str">
        <f t="shared" si="68"/>
        <v/>
      </c>
    </row>
    <row r="2165" spans="3:4" x14ac:dyDescent="0.25">
      <c r="C2165" t="str">
        <f t="shared" si="67"/>
        <v/>
      </c>
      <c r="D2165" t="str">
        <f t="shared" si="68"/>
        <v/>
      </c>
    </row>
    <row r="2166" spans="3:4" x14ac:dyDescent="0.25">
      <c r="C2166" t="str">
        <f t="shared" si="67"/>
        <v/>
      </c>
      <c r="D2166" t="str">
        <f t="shared" si="68"/>
        <v/>
      </c>
    </row>
    <row r="2167" spans="3:4" x14ac:dyDescent="0.25">
      <c r="C2167" t="str">
        <f t="shared" si="67"/>
        <v/>
      </c>
      <c r="D2167" t="str">
        <f t="shared" si="68"/>
        <v/>
      </c>
    </row>
    <row r="2168" spans="3:4" x14ac:dyDescent="0.25">
      <c r="C2168" t="str">
        <f t="shared" si="67"/>
        <v/>
      </c>
      <c r="D2168" t="str">
        <f t="shared" si="68"/>
        <v/>
      </c>
    </row>
    <row r="2169" spans="3:4" x14ac:dyDescent="0.25">
      <c r="C2169" t="str">
        <f t="shared" si="67"/>
        <v/>
      </c>
      <c r="D2169" t="str">
        <f t="shared" si="68"/>
        <v/>
      </c>
    </row>
    <row r="2170" spans="3:4" x14ac:dyDescent="0.25">
      <c r="C2170" t="str">
        <f t="shared" si="67"/>
        <v/>
      </c>
      <c r="D2170" t="str">
        <f t="shared" si="68"/>
        <v/>
      </c>
    </row>
    <row r="2171" spans="3:4" x14ac:dyDescent="0.25">
      <c r="C2171" t="str">
        <f t="shared" si="67"/>
        <v/>
      </c>
      <c r="D2171" t="str">
        <f t="shared" si="68"/>
        <v/>
      </c>
    </row>
    <row r="2172" spans="3:4" x14ac:dyDescent="0.25">
      <c r="C2172" t="str">
        <f t="shared" si="67"/>
        <v/>
      </c>
      <c r="D2172" t="str">
        <f t="shared" si="68"/>
        <v/>
      </c>
    </row>
    <row r="2173" spans="3:4" x14ac:dyDescent="0.25">
      <c r="C2173" t="str">
        <f t="shared" si="67"/>
        <v/>
      </c>
      <c r="D2173" t="str">
        <f t="shared" si="68"/>
        <v/>
      </c>
    </row>
    <row r="2174" spans="3:4" x14ac:dyDescent="0.25">
      <c r="C2174" t="str">
        <f t="shared" si="67"/>
        <v/>
      </c>
      <c r="D2174" t="str">
        <f t="shared" si="68"/>
        <v/>
      </c>
    </row>
    <row r="2175" spans="3:4" x14ac:dyDescent="0.25">
      <c r="C2175" t="str">
        <f t="shared" si="67"/>
        <v/>
      </c>
      <c r="D2175" t="str">
        <f t="shared" si="68"/>
        <v/>
      </c>
    </row>
    <row r="2176" spans="3:4" x14ac:dyDescent="0.25">
      <c r="C2176" t="str">
        <f t="shared" si="67"/>
        <v/>
      </c>
      <c r="D2176" t="str">
        <f t="shared" si="68"/>
        <v/>
      </c>
    </row>
    <row r="2177" spans="3:4" x14ac:dyDescent="0.25">
      <c r="C2177" t="str">
        <f t="shared" si="67"/>
        <v/>
      </c>
      <c r="D2177" t="str">
        <f t="shared" si="68"/>
        <v/>
      </c>
    </row>
    <row r="2178" spans="3:4" x14ac:dyDescent="0.25">
      <c r="C2178" t="str">
        <f t="shared" ref="C2178:C2241" si="69">UPPER(A2178)</f>
        <v/>
      </c>
      <c r="D2178" t="str">
        <f t="shared" ref="D2178:D2241" si="70">UPPER(B2178)</f>
        <v/>
      </c>
    </row>
    <row r="2179" spans="3:4" x14ac:dyDescent="0.25">
      <c r="C2179" t="str">
        <f t="shared" si="69"/>
        <v/>
      </c>
      <c r="D2179" t="str">
        <f t="shared" si="70"/>
        <v/>
      </c>
    </row>
    <row r="2180" spans="3:4" x14ac:dyDescent="0.25">
      <c r="C2180" t="str">
        <f t="shared" si="69"/>
        <v/>
      </c>
      <c r="D2180" t="str">
        <f t="shared" si="70"/>
        <v/>
      </c>
    </row>
    <row r="2181" spans="3:4" x14ac:dyDescent="0.25">
      <c r="C2181" t="str">
        <f t="shared" si="69"/>
        <v/>
      </c>
      <c r="D2181" t="str">
        <f t="shared" si="70"/>
        <v/>
      </c>
    </row>
    <row r="2182" spans="3:4" x14ac:dyDescent="0.25">
      <c r="C2182" t="str">
        <f t="shared" si="69"/>
        <v/>
      </c>
      <c r="D2182" t="str">
        <f t="shared" si="70"/>
        <v/>
      </c>
    </row>
    <row r="2183" spans="3:4" x14ac:dyDescent="0.25">
      <c r="C2183" t="str">
        <f t="shared" si="69"/>
        <v/>
      </c>
      <c r="D2183" t="str">
        <f t="shared" si="70"/>
        <v/>
      </c>
    </row>
    <row r="2184" spans="3:4" x14ac:dyDescent="0.25">
      <c r="C2184" t="str">
        <f t="shared" si="69"/>
        <v/>
      </c>
      <c r="D2184" t="str">
        <f t="shared" si="70"/>
        <v/>
      </c>
    </row>
    <row r="2185" spans="3:4" x14ac:dyDescent="0.25">
      <c r="C2185" t="str">
        <f t="shared" si="69"/>
        <v/>
      </c>
      <c r="D2185" t="str">
        <f t="shared" si="70"/>
        <v/>
      </c>
    </row>
    <row r="2186" spans="3:4" x14ac:dyDescent="0.25">
      <c r="C2186" t="str">
        <f t="shared" si="69"/>
        <v/>
      </c>
      <c r="D2186" t="str">
        <f t="shared" si="70"/>
        <v/>
      </c>
    </row>
    <row r="2187" spans="3:4" x14ac:dyDescent="0.25">
      <c r="C2187" t="str">
        <f t="shared" si="69"/>
        <v/>
      </c>
      <c r="D2187" t="str">
        <f t="shared" si="70"/>
        <v/>
      </c>
    </row>
    <row r="2188" spans="3:4" x14ac:dyDescent="0.25">
      <c r="C2188" t="str">
        <f t="shared" si="69"/>
        <v/>
      </c>
      <c r="D2188" t="str">
        <f t="shared" si="70"/>
        <v/>
      </c>
    </row>
    <row r="2189" spans="3:4" x14ac:dyDescent="0.25">
      <c r="C2189" t="str">
        <f t="shared" si="69"/>
        <v/>
      </c>
      <c r="D2189" t="str">
        <f t="shared" si="70"/>
        <v/>
      </c>
    </row>
    <row r="2190" spans="3:4" x14ac:dyDescent="0.25">
      <c r="C2190" t="str">
        <f t="shared" si="69"/>
        <v/>
      </c>
      <c r="D2190" t="str">
        <f t="shared" si="70"/>
        <v/>
      </c>
    </row>
    <row r="2191" spans="3:4" x14ac:dyDescent="0.25">
      <c r="C2191" t="str">
        <f t="shared" si="69"/>
        <v/>
      </c>
      <c r="D2191" t="str">
        <f t="shared" si="70"/>
        <v/>
      </c>
    </row>
    <row r="2192" spans="3:4" x14ac:dyDescent="0.25">
      <c r="C2192" t="str">
        <f t="shared" si="69"/>
        <v/>
      </c>
      <c r="D2192" t="str">
        <f t="shared" si="70"/>
        <v/>
      </c>
    </row>
    <row r="2193" spans="3:4" x14ac:dyDescent="0.25">
      <c r="C2193" t="str">
        <f t="shared" si="69"/>
        <v/>
      </c>
      <c r="D2193" t="str">
        <f t="shared" si="70"/>
        <v/>
      </c>
    </row>
    <row r="2194" spans="3:4" x14ac:dyDescent="0.25">
      <c r="C2194" t="str">
        <f t="shared" si="69"/>
        <v/>
      </c>
      <c r="D2194" t="str">
        <f t="shared" si="70"/>
        <v/>
      </c>
    </row>
    <row r="2195" spans="3:4" x14ac:dyDescent="0.25">
      <c r="C2195" t="str">
        <f t="shared" si="69"/>
        <v/>
      </c>
      <c r="D2195" t="str">
        <f t="shared" si="70"/>
        <v/>
      </c>
    </row>
    <row r="2196" spans="3:4" x14ac:dyDescent="0.25">
      <c r="C2196" t="str">
        <f t="shared" si="69"/>
        <v/>
      </c>
      <c r="D2196" t="str">
        <f t="shared" si="70"/>
        <v/>
      </c>
    </row>
    <row r="2197" spans="3:4" x14ac:dyDescent="0.25">
      <c r="C2197" t="str">
        <f t="shared" si="69"/>
        <v/>
      </c>
      <c r="D2197" t="str">
        <f t="shared" si="70"/>
        <v/>
      </c>
    </row>
    <row r="2198" spans="3:4" x14ac:dyDescent="0.25">
      <c r="C2198" t="str">
        <f t="shared" si="69"/>
        <v/>
      </c>
      <c r="D2198" t="str">
        <f t="shared" si="70"/>
        <v/>
      </c>
    </row>
    <row r="2199" spans="3:4" x14ac:dyDescent="0.25">
      <c r="C2199" t="str">
        <f t="shared" si="69"/>
        <v/>
      </c>
      <c r="D2199" t="str">
        <f t="shared" si="70"/>
        <v/>
      </c>
    </row>
    <row r="2200" spans="3:4" x14ac:dyDescent="0.25">
      <c r="C2200" t="str">
        <f t="shared" si="69"/>
        <v/>
      </c>
      <c r="D2200" t="str">
        <f t="shared" si="70"/>
        <v/>
      </c>
    </row>
    <row r="2201" spans="3:4" x14ac:dyDescent="0.25">
      <c r="C2201" t="str">
        <f t="shared" si="69"/>
        <v/>
      </c>
      <c r="D2201" t="str">
        <f t="shared" si="70"/>
        <v/>
      </c>
    </row>
    <row r="2202" spans="3:4" x14ac:dyDescent="0.25">
      <c r="C2202" t="str">
        <f t="shared" si="69"/>
        <v/>
      </c>
      <c r="D2202" t="str">
        <f t="shared" si="70"/>
        <v/>
      </c>
    </row>
    <row r="2203" spans="3:4" x14ac:dyDescent="0.25">
      <c r="C2203" t="str">
        <f t="shared" si="69"/>
        <v/>
      </c>
      <c r="D2203" t="str">
        <f t="shared" si="70"/>
        <v/>
      </c>
    </row>
    <row r="2204" spans="3:4" x14ac:dyDescent="0.25">
      <c r="C2204" t="str">
        <f t="shared" si="69"/>
        <v/>
      </c>
      <c r="D2204" t="str">
        <f t="shared" si="70"/>
        <v/>
      </c>
    </row>
    <row r="2205" spans="3:4" x14ac:dyDescent="0.25">
      <c r="C2205" t="str">
        <f t="shared" si="69"/>
        <v/>
      </c>
      <c r="D2205" t="str">
        <f t="shared" si="70"/>
        <v/>
      </c>
    </row>
    <row r="2206" spans="3:4" x14ac:dyDescent="0.25">
      <c r="C2206" t="str">
        <f t="shared" si="69"/>
        <v/>
      </c>
      <c r="D2206" t="str">
        <f t="shared" si="70"/>
        <v/>
      </c>
    </row>
    <row r="2207" spans="3:4" x14ac:dyDescent="0.25">
      <c r="C2207" t="str">
        <f t="shared" si="69"/>
        <v/>
      </c>
      <c r="D2207" t="str">
        <f t="shared" si="70"/>
        <v/>
      </c>
    </row>
    <row r="2208" spans="3:4" x14ac:dyDescent="0.25">
      <c r="C2208" t="str">
        <f t="shared" si="69"/>
        <v/>
      </c>
      <c r="D2208" t="str">
        <f t="shared" si="70"/>
        <v/>
      </c>
    </row>
    <row r="2209" spans="3:4" x14ac:dyDescent="0.25">
      <c r="C2209" t="str">
        <f t="shared" si="69"/>
        <v/>
      </c>
      <c r="D2209" t="str">
        <f t="shared" si="70"/>
        <v/>
      </c>
    </row>
    <row r="2210" spans="3:4" x14ac:dyDescent="0.25">
      <c r="C2210" t="str">
        <f t="shared" si="69"/>
        <v/>
      </c>
      <c r="D2210" t="str">
        <f t="shared" si="70"/>
        <v/>
      </c>
    </row>
    <row r="2211" spans="3:4" x14ac:dyDescent="0.25">
      <c r="C2211" t="str">
        <f t="shared" si="69"/>
        <v/>
      </c>
      <c r="D2211" t="str">
        <f t="shared" si="70"/>
        <v/>
      </c>
    </row>
    <row r="2212" spans="3:4" x14ac:dyDescent="0.25">
      <c r="C2212" t="str">
        <f t="shared" si="69"/>
        <v/>
      </c>
      <c r="D2212" t="str">
        <f t="shared" si="70"/>
        <v/>
      </c>
    </row>
    <row r="2213" spans="3:4" x14ac:dyDescent="0.25">
      <c r="C2213" t="str">
        <f t="shared" si="69"/>
        <v/>
      </c>
      <c r="D2213" t="str">
        <f t="shared" si="70"/>
        <v/>
      </c>
    </row>
    <row r="2214" spans="3:4" x14ac:dyDescent="0.25">
      <c r="C2214" t="str">
        <f t="shared" si="69"/>
        <v/>
      </c>
      <c r="D2214" t="str">
        <f t="shared" si="70"/>
        <v/>
      </c>
    </row>
    <row r="2215" spans="3:4" x14ac:dyDescent="0.25">
      <c r="C2215" t="str">
        <f t="shared" si="69"/>
        <v/>
      </c>
      <c r="D2215" t="str">
        <f t="shared" si="70"/>
        <v/>
      </c>
    </row>
    <row r="2216" spans="3:4" x14ac:dyDescent="0.25">
      <c r="C2216" t="str">
        <f t="shared" si="69"/>
        <v/>
      </c>
      <c r="D2216" t="str">
        <f t="shared" si="70"/>
        <v/>
      </c>
    </row>
    <row r="2217" spans="3:4" x14ac:dyDescent="0.25">
      <c r="C2217" t="str">
        <f t="shared" si="69"/>
        <v/>
      </c>
      <c r="D2217" t="str">
        <f t="shared" si="70"/>
        <v/>
      </c>
    </row>
    <row r="2218" spans="3:4" x14ac:dyDescent="0.25">
      <c r="C2218" t="str">
        <f t="shared" si="69"/>
        <v/>
      </c>
      <c r="D2218" t="str">
        <f t="shared" si="70"/>
        <v/>
      </c>
    </row>
    <row r="2219" spans="3:4" x14ac:dyDescent="0.25">
      <c r="C2219" t="str">
        <f t="shared" si="69"/>
        <v/>
      </c>
      <c r="D2219" t="str">
        <f t="shared" si="70"/>
        <v/>
      </c>
    </row>
    <row r="2220" spans="3:4" x14ac:dyDescent="0.25">
      <c r="C2220" t="str">
        <f t="shared" si="69"/>
        <v/>
      </c>
      <c r="D2220" t="str">
        <f t="shared" si="70"/>
        <v/>
      </c>
    </row>
    <row r="2221" spans="3:4" x14ac:dyDescent="0.25">
      <c r="C2221" t="str">
        <f t="shared" si="69"/>
        <v/>
      </c>
      <c r="D2221" t="str">
        <f t="shared" si="70"/>
        <v/>
      </c>
    </row>
    <row r="2222" spans="3:4" x14ac:dyDescent="0.25">
      <c r="C2222" t="str">
        <f t="shared" si="69"/>
        <v/>
      </c>
      <c r="D2222" t="str">
        <f t="shared" si="70"/>
        <v/>
      </c>
    </row>
    <row r="2223" spans="3:4" x14ac:dyDescent="0.25">
      <c r="C2223" t="str">
        <f t="shared" si="69"/>
        <v/>
      </c>
      <c r="D2223" t="str">
        <f t="shared" si="70"/>
        <v/>
      </c>
    </row>
    <row r="2224" spans="3:4" x14ac:dyDescent="0.25">
      <c r="C2224" t="str">
        <f t="shared" si="69"/>
        <v/>
      </c>
      <c r="D2224" t="str">
        <f t="shared" si="70"/>
        <v/>
      </c>
    </row>
    <row r="2225" spans="3:4" x14ac:dyDescent="0.25">
      <c r="C2225" t="str">
        <f t="shared" si="69"/>
        <v/>
      </c>
      <c r="D2225" t="str">
        <f t="shared" si="70"/>
        <v/>
      </c>
    </row>
    <row r="2226" spans="3:4" x14ac:dyDescent="0.25">
      <c r="C2226" t="str">
        <f t="shared" si="69"/>
        <v/>
      </c>
      <c r="D2226" t="str">
        <f t="shared" si="70"/>
        <v/>
      </c>
    </row>
    <row r="2227" spans="3:4" x14ac:dyDescent="0.25">
      <c r="C2227" t="str">
        <f t="shared" si="69"/>
        <v/>
      </c>
      <c r="D2227" t="str">
        <f t="shared" si="70"/>
        <v/>
      </c>
    </row>
    <row r="2228" spans="3:4" x14ac:dyDescent="0.25">
      <c r="C2228" t="str">
        <f t="shared" si="69"/>
        <v/>
      </c>
      <c r="D2228" t="str">
        <f t="shared" si="70"/>
        <v/>
      </c>
    </row>
    <row r="2229" spans="3:4" x14ac:dyDescent="0.25">
      <c r="C2229" t="str">
        <f t="shared" si="69"/>
        <v/>
      </c>
      <c r="D2229" t="str">
        <f t="shared" si="70"/>
        <v/>
      </c>
    </row>
    <row r="2230" spans="3:4" x14ac:dyDescent="0.25">
      <c r="C2230" t="str">
        <f t="shared" si="69"/>
        <v/>
      </c>
      <c r="D2230" t="str">
        <f t="shared" si="70"/>
        <v/>
      </c>
    </row>
    <row r="2231" spans="3:4" x14ac:dyDescent="0.25">
      <c r="C2231" t="str">
        <f t="shared" si="69"/>
        <v/>
      </c>
      <c r="D2231" t="str">
        <f t="shared" si="70"/>
        <v/>
      </c>
    </row>
    <row r="2232" spans="3:4" x14ac:dyDescent="0.25">
      <c r="C2232" t="str">
        <f t="shared" si="69"/>
        <v/>
      </c>
      <c r="D2232" t="str">
        <f t="shared" si="70"/>
        <v/>
      </c>
    </row>
    <row r="2233" spans="3:4" x14ac:dyDescent="0.25">
      <c r="C2233" t="str">
        <f t="shared" si="69"/>
        <v/>
      </c>
      <c r="D2233" t="str">
        <f t="shared" si="70"/>
        <v/>
      </c>
    </row>
    <row r="2234" spans="3:4" x14ac:dyDescent="0.25">
      <c r="C2234" t="str">
        <f t="shared" si="69"/>
        <v/>
      </c>
      <c r="D2234" t="str">
        <f t="shared" si="70"/>
        <v/>
      </c>
    </row>
    <row r="2235" spans="3:4" x14ac:dyDescent="0.25">
      <c r="C2235" t="str">
        <f t="shared" si="69"/>
        <v/>
      </c>
      <c r="D2235" t="str">
        <f t="shared" si="70"/>
        <v/>
      </c>
    </row>
    <row r="2236" spans="3:4" x14ac:dyDescent="0.25">
      <c r="C2236" t="str">
        <f t="shared" si="69"/>
        <v/>
      </c>
      <c r="D2236" t="str">
        <f t="shared" si="70"/>
        <v/>
      </c>
    </row>
    <row r="2237" spans="3:4" x14ac:dyDescent="0.25">
      <c r="C2237" t="str">
        <f t="shared" si="69"/>
        <v/>
      </c>
      <c r="D2237" t="str">
        <f t="shared" si="70"/>
        <v/>
      </c>
    </row>
    <row r="2238" spans="3:4" x14ac:dyDescent="0.25">
      <c r="C2238" t="str">
        <f t="shared" si="69"/>
        <v/>
      </c>
      <c r="D2238" t="str">
        <f t="shared" si="70"/>
        <v/>
      </c>
    </row>
    <row r="2239" spans="3:4" x14ac:dyDescent="0.25">
      <c r="C2239" t="str">
        <f t="shared" si="69"/>
        <v/>
      </c>
      <c r="D2239" t="str">
        <f t="shared" si="70"/>
        <v/>
      </c>
    </row>
    <row r="2240" spans="3:4" x14ac:dyDescent="0.25">
      <c r="C2240" t="str">
        <f t="shared" si="69"/>
        <v/>
      </c>
      <c r="D2240" t="str">
        <f t="shared" si="70"/>
        <v/>
      </c>
    </row>
    <row r="2241" spans="3:4" x14ac:dyDescent="0.25">
      <c r="C2241" t="str">
        <f t="shared" si="69"/>
        <v/>
      </c>
      <c r="D2241" t="str">
        <f t="shared" si="70"/>
        <v/>
      </c>
    </row>
    <row r="2242" spans="3:4" x14ac:dyDescent="0.25">
      <c r="C2242" t="str">
        <f t="shared" ref="C2242:C2305" si="71">UPPER(A2242)</f>
        <v/>
      </c>
      <c r="D2242" t="str">
        <f t="shared" ref="D2242:D2305" si="72">UPPER(B2242)</f>
        <v/>
      </c>
    </row>
    <row r="2243" spans="3:4" x14ac:dyDescent="0.25">
      <c r="C2243" t="str">
        <f t="shared" si="71"/>
        <v/>
      </c>
      <c r="D2243" t="str">
        <f t="shared" si="72"/>
        <v/>
      </c>
    </row>
    <row r="2244" spans="3:4" x14ac:dyDescent="0.25">
      <c r="C2244" t="str">
        <f t="shared" si="71"/>
        <v/>
      </c>
      <c r="D2244" t="str">
        <f t="shared" si="72"/>
        <v/>
      </c>
    </row>
    <row r="2245" spans="3:4" x14ac:dyDescent="0.25">
      <c r="C2245" t="str">
        <f t="shared" si="71"/>
        <v/>
      </c>
      <c r="D2245" t="str">
        <f t="shared" si="72"/>
        <v/>
      </c>
    </row>
    <row r="2246" spans="3:4" x14ac:dyDescent="0.25">
      <c r="C2246" t="str">
        <f t="shared" si="71"/>
        <v/>
      </c>
      <c r="D2246" t="str">
        <f t="shared" si="72"/>
        <v/>
      </c>
    </row>
    <row r="2247" spans="3:4" x14ac:dyDescent="0.25">
      <c r="C2247" t="str">
        <f t="shared" si="71"/>
        <v/>
      </c>
      <c r="D2247" t="str">
        <f t="shared" si="72"/>
        <v/>
      </c>
    </row>
    <row r="2248" spans="3:4" x14ac:dyDescent="0.25">
      <c r="C2248" t="str">
        <f t="shared" si="71"/>
        <v/>
      </c>
      <c r="D2248" t="str">
        <f t="shared" si="72"/>
        <v/>
      </c>
    </row>
    <row r="2249" spans="3:4" x14ac:dyDescent="0.25">
      <c r="C2249" t="str">
        <f t="shared" si="71"/>
        <v/>
      </c>
      <c r="D2249" t="str">
        <f t="shared" si="72"/>
        <v/>
      </c>
    </row>
    <row r="2250" spans="3:4" x14ac:dyDescent="0.25">
      <c r="C2250" t="str">
        <f t="shared" si="71"/>
        <v/>
      </c>
      <c r="D2250" t="str">
        <f t="shared" si="72"/>
        <v/>
      </c>
    </row>
    <row r="2251" spans="3:4" x14ac:dyDescent="0.25">
      <c r="C2251" t="str">
        <f t="shared" si="71"/>
        <v/>
      </c>
      <c r="D2251" t="str">
        <f t="shared" si="72"/>
        <v/>
      </c>
    </row>
    <row r="2252" spans="3:4" x14ac:dyDescent="0.25">
      <c r="C2252" t="str">
        <f t="shared" si="71"/>
        <v/>
      </c>
      <c r="D2252" t="str">
        <f t="shared" si="72"/>
        <v/>
      </c>
    </row>
    <row r="2253" spans="3:4" x14ac:dyDescent="0.25">
      <c r="C2253" t="str">
        <f t="shared" si="71"/>
        <v/>
      </c>
      <c r="D2253" t="str">
        <f t="shared" si="72"/>
        <v/>
      </c>
    </row>
    <row r="2254" spans="3:4" x14ac:dyDescent="0.25">
      <c r="C2254" t="str">
        <f t="shared" si="71"/>
        <v/>
      </c>
      <c r="D2254" t="str">
        <f t="shared" si="72"/>
        <v/>
      </c>
    </row>
    <row r="2255" spans="3:4" x14ac:dyDescent="0.25">
      <c r="C2255" t="str">
        <f t="shared" si="71"/>
        <v/>
      </c>
      <c r="D2255" t="str">
        <f t="shared" si="72"/>
        <v/>
      </c>
    </row>
    <row r="2256" spans="3:4" x14ac:dyDescent="0.25">
      <c r="C2256" t="str">
        <f t="shared" si="71"/>
        <v/>
      </c>
      <c r="D2256" t="str">
        <f t="shared" si="72"/>
        <v/>
      </c>
    </row>
    <row r="2257" spans="3:4" x14ac:dyDescent="0.25">
      <c r="C2257" t="str">
        <f t="shared" si="71"/>
        <v/>
      </c>
      <c r="D2257" t="str">
        <f t="shared" si="72"/>
        <v/>
      </c>
    </row>
    <row r="2258" spans="3:4" x14ac:dyDescent="0.25">
      <c r="C2258" t="str">
        <f t="shared" si="71"/>
        <v/>
      </c>
      <c r="D2258" t="str">
        <f t="shared" si="72"/>
        <v/>
      </c>
    </row>
    <row r="2259" spans="3:4" x14ac:dyDescent="0.25">
      <c r="C2259" t="str">
        <f t="shared" si="71"/>
        <v/>
      </c>
      <c r="D2259" t="str">
        <f t="shared" si="72"/>
        <v/>
      </c>
    </row>
    <row r="2260" spans="3:4" x14ac:dyDescent="0.25">
      <c r="C2260" t="str">
        <f t="shared" si="71"/>
        <v/>
      </c>
      <c r="D2260" t="str">
        <f t="shared" si="72"/>
        <v/>
      </c>
    </row>
    <row r="2261" spans="3:4" x14ac:dyDescent="0.25">
      <c r="C2261" t="str">
        <f t="shared" si="71"/>
        <v/>
      </c>
      <c r="D2261" t="str">
        <f t="shared" si="72"/>
        <v/>
      </c>
    </row>
    <row r="2262" spans="3:4" x14ac:dyDescent="0.25">
      <c r="C2262" t="str">
        <f t="shared" si="71"/>
        <v/>
      </c>
      <c r="D2262" t="str">
        <f t="shared" si="72"/>
        <v/>
      </c>
    </row>
    <row r="2263" spans="3:4" x14ac:dyDescent="0.25">
      <c r="C2263" t="str">
        <f t="shared" si="71"/>
        <v/>
      </c>
      <c r="D2263" t="str">
        <f t="shared" si="72"/>
        <v/>
      </c>
    </row>
    <row r="2264" spans="3:4" x14ac:dyDescent="0.25">
      <c r="C2264" t="str">
        <f t="shared" si="71"/>
        <v/>
      </c>
      <c r="D2264" t="str">
        <f t="shared" si="72"/>
        <v/>
      </c>
    </row>
    <row r="2265" spans="3:4" x14ac:dyDescent="0.25">
      <c r="C2265" t="str">
        <f t="shared" si="71"/>
        <v/>
      </c>
      <c r="D2265" t="str">
        <f t="shared" si="72"/>
        <v/>
      </c>
    </row>
    <row r="2266" spans="3:4" x14ac:dyDescent="0.25">
      <c r="C2266" t="str">
        <f t="shared" si="71"/>
        <v/>
      </c>
      <c r="D2266" t="str">
        <f t="shared" si="72"/>
        <v/>
      </c>
    </row>
    <row r="2267" spans="3:4" x14ac:dyDescent="0.25">
      <c r="C2267" t="str">
        <f t="shared" si="71"/>
        <v/>
      </c>
      <c r="D2267" t="str">
        <f t="shared" si="72"/>
        <v/>
      </c>
    </row>
    <row r="2268" spans="3:4" x14ac:dyDescent="0.25">
      <c r="C2268" t="str">
        <f t="shared" si="71"/>
        <v/>
      </c>
      <c r="D2268" t="str">
        <f t="shared" si="72"/>
        <v/>
      </c>
    </row>
    <row r="2269" spans="3:4" x14ac:dyDescent="0.25">
      <c r="C2269" t="str">
        <f t="shared" si="71"/>
        <v/>
      </c>
      <c r="D2269" t="str">
        <f t="shared" si="72"/>
        <v/>
      </c>
    </row>
    <row r="2270" spans="3:4" x14ac:dyDescent="0.25">
      <c r="C2270" t="str">
        <f t="shared" si="71"/>
        <v/>
      </c>
      <c r="D2270" t="str">
        <f t="shared" si="72"/>
        <v/>
      </c>
    </row>
    <row r="2271" spans="3:4" x14ac:dyDescent="0.25">
      <c r="C2271" t="str">
        <f t="shared" si="71"/>
        <v/>
      </c>
      <c r="D2271" t="str">
        <f t="shared" si="72"/>
        <v/>
      </c>
    </row>
    <row r="2272" spans="3:4" x14ac:dyDescent="0.25">
      <c r="C2272" t="str">
        <f t="shared" si="71"/>
        <v/>
      </c>
      <c r="D2272" t="str">
        <f t="shared" si="72"/>
        <v/>
      </c>
    </row>
    <row r="2273" spans="3:4" x14ac:dyDescent="0.25">
      <c r="C2273" t="str">
        <f t="shared" si="71"/>
        <v/>
      </c>
      <c r="D2273" t="str">
        <f t="shared" si="72"/>
        <v/>
      </c>
    </row>
    <row r="2274" spans="3:4" x14ac:dyDescent="0.25">
      <c r="C2274" t="str">
        <f t="shared" si="71"/>
        <v/>
      </c>
      <c r="D2274" t="str">
        <f t="shared" si="72"/>
        <v/>
      </c>
    </row>
    <row r="2275" spans="3:4" x14ac:dyDescent="0.25">
      <c r="C2275" t="str">
        <f t="shared" si="71"/>
        <v/>
      </c>
      <c r="D2275" t="str">
        <f t="shared" si="72"/>
        <v/>
      </c>
    </row>
    <row r="2276" spans="3:4" x14ac:dyDescent="0.25">
      <c r="C2276" t="str">
        <f t="shared" si="71"/>
        <v/>
      </c>
      <c r="D2276" t="str">
        <f t="shared" si="72"/>
        <v/>
      </c>
    </row>
    <row r="2277" spans="3:4" x14ac:dyDescent="0.25">
      <c r="C2277" t="str">
        <f t="shared" si="71"/>
        <v/>
      </c>
      <c r="D2277" t="str">
        <f t="shared" si="72"/>
        <v/>
      </c>
    </row>
    <row r="2278" spans="3:4" x14ac:dyDescent="0.25">
      <c r="C2278" t="str">
        <f t="shared" si="71"/>
        <v/>
      </c>
      <c r="D2278" t="str">
        <f t="shared" si="72"/>
        <v/>
      </c>
    </row>
    <row r="2279" spans="3:4" x14ac:dyDescent="0.25">
      <c r="C2279" t="str">
        <f t="shared" si="71"/>
        <v/>
      </c>
      <c r="D2279" t="str">
        <f t="shared" si="72"/>
        <v/>
      </c>
    </row>
    <row r="2280" spans="3:4" x14ac:dyDescent="0.25">
      <c r="C2280" t="str">
        <f t="shared" si="71"/>
        <v/>
      </c>
      <c r="D2280" t="str">
        <f t="shared" si="72"/>
        <v/>
      </c>
    </row>
    <row r="2281" spans="3:4" x14ac:dyDescent="0.25">
      <c r="C2281" t="str">
        <f t="shared" si="71"/>
        <v/>
      </c>
      <c r="D2281" t="str">
        <f t="shared" si="72"/>
        <v/>
      </c>
    </row>
    <row r="2282" spans="3:4" x14ac:dyDescent="0.25">
      <c r="C2282" t="str">
        <f t="shared" si="71"/>
        <v/>
      </c>
      <c r="D2282" t="str">
        <f t="shared" si="72"/>
        <v/>
      </c>
    </row>
    <row r="2283" spans="3:4" x14ac:dyDescent="0.25">
      <c r="C2283" t="str">
        <f t="shared" si="71"/>
        <v/>
      </c>
      <c r="D2283" t="str">
        <f t="shared" si="72"/>
        <v/>
      </c>
    </row>
    <row r="2284" spans="3:4" x14ac:dyDescent="0.25">
      <c r="C2284" t="str">
        <f t="shared" si="71"/>
        <v/>
      </c>
      <c r="D2284" t="str">
        <f t="shared" si="72"/>
        <v/>
      </c>
    </row>
    <row r="2285" spans="3:4" x14ac:dyDescent="0.25">
      <c r="C2285" t="str">
        <f t="shared" si="71"/>
        <v/>
      </c>
      <c r="D2285" t="str">
        <f t="shared" si="72"/>
        <v/>
      </c>
    </row>
    <row r="2286" spans="3:4" x14ac:dyDescent="0.25">
      <c r="C2286" t="str">
        <f t="shared" si="71"/>
        <v/>
      </c>
      <c r="D2286" t="str">
        <f t="shared" si="72"/>
        <v/>
      </c>
    </row>
    <row r="2287" spans="3:4" x14ac:dyDescent="0.25">
      <c r="C2287" t="str">
        <f t="shared" si="71"/>
        <v/>
      </c>
      <c r="D2287" t="str">
        <f t="shared" si="72"/>
        <v/>
      </c>
    </row>
    <row r="2288" spans="3:4" x14ac:dyDescent="0.25">
      <c r="C2288" t="str">
        <f t="shared" si="71"/>
        <v/>
      </c>
      <c r="D2288" t="str">
        <f t="shared" si="72"/>
        <v/>
      </c>
    </row>
    <row r="2289" spans="3:4" x14ac:dyDescent="0.25">
      <c r="C2289" t="str">
        <f t="shared" si="71"/>
        <v/>
      </c>
      <c r="D2289" t="str">
        <f t="shared" si="72"/>
        <v/>
      </c>
    </row>
    <row r="2290" spans="3:4" x14ac:dyDescent="0.25">
      <c r="C2290" t="str">
        <f t="shared" si="71"/>
        <v/>
      </c>
      <c r="D2290" t="str">
        <f t="shared" si="72"/>
        <v/>
      </c>
    </row>
    <row r="2291" spans="3:4" x14ac:dyDescent="0.25">
      <c r="C2291" t="str">
        <f t="shared" si="71"/>
        <v/>
      </c>
      <c r="D2291" t="str">
        <f t="shared" si="72"/>
        <v/>
      </c>
    </row>
    <row r="2292" spans="3:4" x14ac:dyDescent="0.25">
      <c r="C2292" t="str">
        <f t="shared" si="71"/>
        <v/>
      </c>
      <c r="D2292" t="str">
        <f t="shared" si="72"/>
        <v/>
      </c>
    </row>
    <row r="2293" spans="3:4" x14ac:dyDescent="0.25">
      <c r="C2293" t="str">
        <f t="shared" si="71"/>
        <v/>
      </c>
      <c r="D2293" t="str">
        <f t="shared" si="72"/>
        <v/>
      </c>
    </row>
    <row r="2294" spans="3:4" x14ac:dyDescent="0.25">
      <c r="C2294" t="str">
        <f t="shared" si="71"/>
        <v/>
      </c>
      <c r="D2294" t="str">
        <f t="shared" si="72"/>
        <v/>
      </c>
    </row>
    <row r="2295" spans="3:4" x14ac:dyDescent="0.25">
      <c r="C2295" t="str">
        <f t="shared" si="71"/>
        <v/>
      </c>
      <c r="D2295" t="str">
        <f t="shared" si="72"/>
        <v/>
      </c>
    </row>
    <row r="2296" spans="3:4" x14ac:dyDescent="0.25">
      <c r="C2296" t="str">
        <f t="shared" si="71"/>
        <v/>
      </c>
      <c r="D2296" t="str">
        <f t="shared" si="72"/>
        <v/>
      </c>
    </row>
    <row r="2297" spans="3:4" x14ac:dyDescent="0.25">
      <c r="C2297" t="str">
        <f t="shared" si="71"/>
        <v/>
      </c>
      <c r="D2297" t="str">
        <f t="shared" si="72"/>
        <v/>
      </c>
    </row>
    <row r="2298" spans="3:4" x14ac:dyDescent="0.25">
      <c r="C2298" t="str">
        <f t="shared" si="71"/>
        <v/>
      </c>
      <c r="D2298" t="str">
        <f t="shared" si="72"/>
        <v/>
      </c>
    </row>
    <row r="2299" spans="3:4" x14ac:dyDescent="0.25">
      <c r="C2299" t="str">
        <f t="shared" si="71"/>
        <v/>
      </c>
      <c r="D2299" t="str">
        <f t="shared" si="72"/>
        <v/>
      </c>
    </row>
    <row r="2300" spans="3:4" x14ac:dyDescent="0.25">
      <c r="C2300" t="str">
        <f t="shared" si="71"/>
        <v/>
      </c>
      <c r="D2300" t="str">
        <f t="shared" si="72"/>
        <v/>
      </c>
    </row>
    <row r="2301" spans="3:4" x14ac:dyDescent="0.25">
      <c r="C2301" t="str">
        <f t="shared" si="71"/>
        <v/>
      </c>
      <c r="D2301" t="str">
        <f t="shared" si="72"/>
        <v/>
      </c>
    </row>
    <row r="2302" spans="3:4" x14ac:dyDescent="0.25">
      <c r="C2302" t="str">
        <f t="shared" si="71"/>
        <v/>
      </c>
      <c r="D2302" t="str">
        <f t="shared" si="72"/>
        <v/>
      </c>
    </row>
    <row r="2303" spans="3:4" x14ac:dyDescent="0.25">
      <c r="C2303" t="str">
        <f t="shared" si="71"/>
        <v/>
      </c>
      <c r="D2303" t="str">
        <f t="shared" si="72"/>
        <v/>
      </c>
    </row>
    <row r="2304" spans="3:4" x14ac:dyDescent="0.25">
      <c r="C2304" t="str">
        <f t="shared" si="71"/>
        <v/>
      </c>
      <c r="D2304" t="str">
        <f t="shared" si="72"/>
        <v/>
      </c>
    </row>
    <row r="2305" spans="3:4" x14ac:dyDescent="0.25">
      <c r="C2305" t="str">
        <f t="shared" si="71"/>
        <v/>
      </c>
      <c r="D2305" t="str">
        <f t="shared" si="72"/>
        <v/>
      </c>
    </row>
    <row r="2306" spans="3:4" x14ac:dyDescent="0.25">
      <c r="C2306" t="str">
        <f t="shared" ref="C2306:C2369" si="73">UPPER(A2306)</f>
        <v/>
      </c>
      <c r="D2306" t="str">
        <f t="shared" ref="D2306:D2369" si="74">UPPER(B2306)</f>
        <v/>
      </c>
    </row>
    <row r="2307" spans="3:4" x14ac:dyDescent="0.25">
      <c r="C2307" t="str">
        <f t="shared" si="73"/>
        <v/>
      </c>
      <c r="D2307" t="str">
        <f t="shared" si="74"/>
        <v/>
      </c>
    </row>
    <row r="2308" spans="3:4" x14ac:dyDescent="0.25">
      <c r="C2308" t="str">
        <f t="shared" si="73"/>
        <v/>
      </c>
      <c r="D2308" t="str">
        <f t="shared" si="74"/>
        <v/>
      </c>
    </row>
    <row r="2309" spans="3:4" x14ac:dyDescent="0.25">
      <c r="C2309" t="str">
        <f t="shared" si="73"/>
        <v/>
      </c>
      <c r="D2309" t="str">
        <f t="shared" si="74"/>
        <v/>
      </c>
    </row>
    <row r="2310" spans="3:4" x14ac:dyDescent="0.25">
      <c r="C2310" t="str">
        <f t="shared" si="73"/>
        <v/>
      </c>
      <c r="D2310" t="str">
        <f t="shared" si="74"/>
        <v/>
      </c>
    </row>
    <row r="2311" spans="3:4" x14ac:dyDescent="0.25">
      <c r="C2311" t="str">
        <f t="shared" si="73"/>
        <v/>
      </c>
      <c r="D2311" t="str">
        <f t="shared" si="74"/>
        <v/>
      </c>
    </row>
    <row r="2312" spans="3:4" x14ac:dyDescent="0.25">
      <c r="C2312" t="str">
        <f t="shared" si="73"/>
        <v/>
      </c>
      <c r="D2312" t="str">
        <f t="shared" si="74"/>
        <v/>
      </c>
    </row>
    <row r="2313" spans="3:4" x14ac:dyDescent="0.25">
      <c r="C2313" t="str">
        <f t="shared" si="73"/>
        <v/>
      </c>
      <c r="D2313" t="str">
        <f t="shared" si="74"/>
        <v/>
      </c>
    </row>
    <row r="2314" spans="3:4" x14ac:dyDescent="0.25">
      <c r="C2314" t="str">
        <f t="shared" si="73"/>
        <v/>
      </c>
      <c r="D2314" t="str">
        <f t="shared" si="74"/>
        <v/>
      </c>
    </row>
    <row r="2315" spans="3:4" x14ac:dyDescent="0.25">
      <c r="C2315" t="str">
        <f t="shared" si="73"/>
        <v/>
      </c>
      <c r="D2315" t="str">
        <f t="shared" si="74"/>
        <v/>
      </c>
    </row>
    <row r="2316" spans="3:4" x14ac:dyDescent="0.25">
      <c r="C2316" t="str">
        <f t="shared" si="73"/>
        <v/>
      </c>
      <c r="D2316" t="str">
        <f t="shared" si="74"/>
        <v/>
      </c>
    </row>
    <row r="2317" spans="3:4" x14ac:dyDescent="0.25">
      <c r="C2317" t="str">
        <f t="shared" si="73"/>
        <v/>
      </c>
      <c r="D2317" t="str">
        <f t="shared" si="74"/>
        <v/>
      </c>
    </row>
    <row r="2318" spans="3:4" x14ac:dyDescent="0.25">
      <c r="C2318" t="str">
        <f t="shared" si="73"/>
        <v/>
      </c>
      <c r="D2318" t="str">
        <f t="shared" si="74"/>
        <v/>
      </c>
    </row>
    <row r="2319" spans="3:4" x14ac:dyDescent="0.25">
      <c r="C2319" t="str">
        <f t="shared" si="73"/>
        <v/>
      </c>
      <c r="D2319" t="str">
        <f t="shared" si="74"/>
        <v/>
      </c>
    </row>
    <row r="2320" spans="3:4" x14ac:dyDescent="0.25">
      <c r="C2320" t="str">
        <f t="shared" si="73"/>
        <v/>
      </c>
      <c r="D2320" t="str">
        <f t="shared" si="74"/>
        <v/>
      </c>
    </row>
    <row r="2321" spans="3:4" x14ac:dyDescent="0.25">
      <c r="C2321" t="str">
        <f t="shared" si="73"/>
        <v/>
      </c>
      <c r="D2321" t="str">
        <f t="shared" si="74"/>
        <v/>
      </c>
    </row>
    <row r="2322" spans="3:4" x14ac:dyDescent="0.25">
      <c r="C2322" t="str">
        <f t="shared" si="73"/>
        <v/>
      </c>
      <c r="D2322" t="str">
        <f t="shared" si="74"/>
        <v/>
      </c>
    </row>
    <row r="2323" spans="3:4" x14ac:dyDescent="0.25">
      <c r="C2323" t="str">
        <f t="shared" si="73"/>
        <v/>
      </c>
      <c r="D2323" t="str">
        <f t="shared" si="74"/>
        <v/>
      </c>
    </row>
    <row r="2324" spans="3:4" x14ac:dyDescent="0.25">
      <c r="C2324" t="str">
        <f t="shared" si="73"/>
        <v/>
      </c>
      <c r="D2324" t="str">
        <f t="shared" si="74"/>
        <v/>
      </c>
    </row>
    <row r="2325" spans="3:4" x14ac:dyDescent="0.25">
      <c r="C2325" t="str">
        <f t="shared" si="73"/>
        <v/>
      </c>
      <c r="D2325" t="str">
        <f t="shared" si="74"/>
        <v/>
      </c>
    </row>
    <row r="2326" spans="3:4" x14ac:dyDescent="0.25">
      <c r="C2326" t="str">
        <f t="shared" si="73"/>
        <v/>
      </c>
      <c r="D2326" t="str">
        <f t="shared" si="74"/>
        <v/>
      </c>
    </row>
    <row r="2327" spans="3:4" x14ac:dyDescent="0.25">
      <c r="C2327" t="str">
        <f t="shared" si="73"/>
        <v/>
      </c>
      <c r="D2327" t="str">
        <f t="shared" si="74"/>
        <v/>
      </c>
    </row>
    <row r="2328" spans="3:4" x14ac:dyDescent="0.25">
      <c r="C2328" t="str">
        <f t="shared" si="73"/>
        <v/>
      </c>
      <c r="D2328" t="str">
        <f t="shared" si="74"/>
        <v/>
      </c>
    </row>
    <row r="2329" spans="3:4" x14ac:dyDescent="0.25">
      <c r="C2329" t="str">
        <f t="shared" si="73"/>
        <v/>
      </c>
      <c r="D2329" t="str">
        <f t="shared" si="74"/>
        <v/>
      </c>
    </row>
    <row r="2330" spans="3:4" x14ac:dyDescent="0.25">
      <c r="C2330" t="str">
        <f t="shared" si="73"/>
        <v/>
      </c>
      <c r="D2330" t="str">
        <f t="shared" si="74"/>
        <v/>
      </c>
    </row>
    <row r="2331" spans="3:4" x14ac:dyDescent="0.25">
      <c r="C2331" t="str">
        <f t="shared" si="73"/>
        <v/>
      </c>
      <c r="D2331" t="str">
        <f t="shared" si="74"/>
        <v/>
      </c>
    </row>
    <row r="2332" spans="3:4" x14ac:dyDescent="0.25">
      <c r="C2332" t="str">
        <f t="shared" si="73"/>
        <v/>
      </c>
      <c r="D2332" t="str">
        <f t="shared" si="74"/>
        <v/>
      </c>
    </row>
    <row r="2333" spans="3:4" x14ac:dyDescent="0.25">
      <c r="C2333" t="str">
        <f t="shared" si="73"/>
        <v/>
      </c>
      <c r="D2333" t="str">
        <f t="shared" si="74"/>
        <v/>
      </c>
    </row>
    <row r="2334" spans="3:4" x14ac:dyDescent="0.25">
      <c r="C2334" t="str">
        <f t="shared" si="73"/>
        <v/>
      </c>
      <c r="D2334" t="str">
        <f t="shared" si="74"/>
        <v/>
      </c>
    </row>
    <row r="2335" spans="3:4" x14ac:dyDescent="0.25">
      <c r="C2335" t="str">
        <f t="shared" si="73"/>
        <v/>
      </c>
      <c r="D2335" t="str">
        <f t="shared" si="74"/>
        <v/>
      </c>
    </row>
    <row r="2336" spans="3:4" x14ac:dyDescent="0.25">
      <c r="C2336" t="str">
        <f t="shared" si="73"/>
        <v/>
      </c>
      <c r="D2336" t="str">
        <f t="shared" si="74"/>
        <v/>
      </c>
    </row>
    <row r="2337" spans="3:4" x14ac:dyDescent="0.25">
      <c r="C2337" t="str">
        <f t="shared" si="73"/>
        <v/>
      </c>
      <c r="D2337" t="str">
        <f t="shared" si="74"/>
        <v/>
      </c>
    </row>
    <row r="2338" spans="3:4" x14ac:dyDescent="0.25">
      <c r="C2338" t="str">
        <f t="shared" si="73"/>
        <v/>
      </c>
      <c r="D2338" t="str">
        <f t="shared" si="74"/>
        <v/>
      </c>
    </row>
    <row r="2339" spans="3:4" x14ac:dyDescent="0.25">
      <c r="C2339" t="str">
        <f t="shared" si="73"/>
        <v/>
      </c>
      <c r="D2339" t="str">
        <f t="shared" si="74"/>
        <v/>
      </c>
    </row>
    <row r="2340" spans="3:4" x14ac:dyDescent="0.25">
      <c r="C2340" t="str">
        <f t="shared" si="73"/>
        <v/>
      </c>
      <c r="D2340" t="str">
        <f t="shared" si="74"/>
        <v/>
      </c>
    </row>
    <row r="2341" spans="3:4" x14ac:dyDescent="0.25">
      <c r="C2341" t="str">
        <f t="shared" si="73"/>
        <v/>
      </c>
      <c r="D2341" t="str">
        <f t="shared" si="74"/>
        <v/>
      </c>
    </row>
    <row r="2342" spans="3:4" x14ac:dyDescent="0.25">
      <c r="C2342" t="str">
        <f t="shared" si="73"/>
        <v/>
      </c>
      <c r="D2342" t="str">
        <f t="shared" si="74"/>
        <v/>
      </c>
    </row>
    <row r="2343" spans="3:4" x14ac:dyDescent="0.25">
      <c r="C2343" t="str">
        <f t="shared" si="73"/>
        <v/>
      </c>
      <c r="D2343" t="str">
        <f t="shared" si="74"/>
        <v/>
      </c>
    </row>
    <row r="2344" spans="3:4" x14ac:dyDescent="0.25">
      <c r="C2344" t="str">
        <f t="shared" si="73"/>
        <v/>
      </c>
      <c r="D2344" t="str">
        <f t="shared" si="74"/>
        <v/>
      </c>
    </row>
    <row r="2345" spans="3:4" x14ac:dyDescent="0.25">
      <c r="C2345" t="str">
        <f t="shared" si="73"/>
        <v/>
      </c>
      <c r="D2345" t="str">
        <f t="shared" si="74"/>
        <v/>
      </c>
    </row>
    <row r="2346" spans="3:4" x14ac:dyDescent="0.25">
      <c r="C2346" t="str">
        <f t="shared" si="73"/>
        <v/>
      </c>
      <c r="D2346" t="str">
        <f t="shared" si="74"/>
        <v/>
      </c>
    </row>
    <row r="2347" spans="3:4" x14ac:dyDescent="0.25">
      <c r="C2347" t="str">
        <f t="shared" si="73"/>
        <v/>
      </c>
      <c r="D2347" t="str">
        <f t="shared" si="74"/>
        <v/>
      </c>
    </row>
    <row r="2348" spans="3:4" x14ac:dyDescent="0.25">
      <c r="C2348" t="str">
        <f t="shared" si="73"/>
        <v/>
      </c>
      <c r="D2348" t="str">
        <f t="shared" si="74"/>
        <v/>
      </c>
    </row>
    <row r="2349" spans="3:4" x14ac:dyDescent="0.25">
      <c r="C2349" t="str">
        <f t="shared" si="73"/>
        <v/>
      </c>
      <c r="D2349" t="str">
        <f t="shared" si="74"/>
        <v/>
      </c>
    </row>
    <row r="2350" spans="3:4" x14ac:dyDescent="0.25">
      <c r="C2350" t="str">
        <f t="shared" si="73"/>
        <v/>
      </c>
      <c r="D2350" t="str">
        <f t="shared" si="74"/>
        <v/>
      </c>
    </row>
    <row r="2351" spans="3:4" x14ac:dyDescent="0.25">
      <c r="C2351" t="str">
        <f t="shared" si="73"/>
        <v/>
      </c>
      <c r="D2351" t="str">
        <f t="shared" si="74"/>
        <v/>
      </c>
    </row>
    <row r="2352" spans="3:4" x14ac:dyDescent="0.25">
      <c r="C2352" t="str">
        <f t="shared" si="73"/>
        <v/>
      </c>
      <c r="D2352" t="str">
        <f t="shared" si="74"/>
        <v/>
      </c>
    </row>
    <row r="2353" spans="3:4" x14ac:dyDescent="0.25">
      <c r="C2353" t="str">
        <f t="shared" si="73"/>
        <v/>
      </c>
      <c r="D2353" t="str">
        <f t="shared" si="74"/>
        <v/>
      </c>
    </row>
    <row r="2354" spans="3:4" x14ac:dyDescent="0.25">
      <c r="C2354" t="str">
        <f t="shared" si="73"/>
        <v/>
      </c>
      <c r="D2354" t="str">
        <f t="shared" si="74"/>
        <v/>
      </c>
    </row>
    <row r="2355" spans="3:4" x14ac:dyDescent="0.25">
      <c r="C2355" t="str">
        <f t="shared" si="73"/>
        <v/>
      </c>
      <c r="D2355" t="str">
        <f t="shared" si="74"/>
        <v/>
      </c>
    </row>
    <row r="2356" spans="3:4" x14ac:dyDescent="0.25">
      <c r="C2356" t="str">
        <f t="shared" si="73"/>
        <v/>
      </c>
      <c r="D2356" t="str">
        <f t="shared" si="74"/>
        <v/>
      </c>
    </row>
    <row r="2357" spans="3:4" x14ac:dyDescent="0.25">
      <c r="C2357" t="str">
        <f t="shared" si="73"/>
        <v/>
      </c>
      <c r="D2357" t="str">
        <f t="shared" si="74"/>
        <v/>
      </c>
    </row>
    <row r="2358" spans="3:4" x14ac:dyDescent="0.25">
      <c r="C2358" t="str">
        <f t="shared" si="73"/>
        <v/>
      </c>
      <c r="D2358" t="str">
        <f t="shared" si="74"/>
        <v/>
      </c>
    </row>
    <row r="2359" spans="3:4" x14ac:dyDescent="0.25">
      <c r="C2359" t="str">
        <f t="shared" si="73"/>
        <v/>
      </c>
      <c r="D2359" t="str">
        <f t="shared" si="74"/>
        <v/>
      </c>
    </row>
    <row r="2360" spans="3:4" x14ac:dyDescent="0.25">
      <c r="C2360" t="str">
        <f t="shared" si="73"/>
        <v/>
      </c>
      <c r="D2360" t="str">
        <f t="shared" si="74"/>
        <v/>
      </c>
    </row>
    <row r="2361" spans="3:4" x14ac:dyDescent="0.25">
      <c r="C2361" t="str">
        <f t="shared" si="73"/>
        <v/>
      </c>
      <c r="D2361" t="str">
        <f t="shared" si="74"/>
        <v/>
      </c>
    </row>
    <row r="2362" spans="3:4" x14ac:dyDescent="0.25">
      <c r="C2362" t="str">
        <f t="shared" si="73"/>
        <v/>
      </c>
      <c r="D2362" t="str">
        <f t="shared" si="74"/>
        <v/>
      </c>
    </row>
    <row r="2363" spans="3:4" x14ac:dyDescent="0.25">
      <c r="C2363" t="str">
        <f t="shared" si="73"/>
        <v/>
      </c>
      <c r="D2363" t="str">
        <f t="shared" si="74"/>
        <v/>
      </c>
    </row>
    <row r="2364" spans="3:4" x14ac:dyDescent="0.25">
      <c r="C2364" t="str">
        <f t="shared" si="73"/>
        <v/>
      </c>
      <c r="D2364" t="str">
        <f t="shared" si="74"/>
        <v/>
      </c>
    </row>
    <row r="2365" spans="3:4" x14ac:dyDescent="0.25">
      <c r="C2365" t="str">
        <f t="shared" si="73"/>
        <v/>
      </c>
      <c r="D2365" t="str">
        <f t="shared" si="74"/>
        <v/>
      </c>
    </row>
    <row r="2366" spans="3:4" x14ac:dyDescent="0.25">
      <c r="C2366" t="str">
        <f t="shared" si="73"/>
        <v/>
      </c>
      <c r="D2366" t="str">
        <f t="shared" si="74"/>
        <v/>
      </c>
    </row>
    <row r="2367" spans="3:4" x14ac:dyDescent="0.25">
      <c r="C2367" t="str">
        <f t="shared" si="73"/>
        <v/>
      </c>
      <c r="D2367" t="str">
        <f t="shared" si="74"/>
        <v/>
      </c>
    </row>
    <row r="2368" spans="3:4" x14ac:dyDescent="0.25">
      <c r="C2368" t="str">
        <f t="shared" si="73"/>
        <v/>
      </c>
      <c r="D2368" t="str">
        <f t="shared" si="74"/>
        <v/>
      </c>
    </row>
    <row r="2369" spans="3:4" x14ac:dyDescent="0.25">
      <c r="C2369" t="str">
        <f t="shared" si="73"/>
        <v/>
      </c>
      <c r="D2369" t="str">
        <f t="shared" si="74"/>
        <v/>
      </c>
    </row>
    <row r="2370" spans="3:4" x14ac:dyDescent="0.25">
      <c r="C2370" t="str">
        <f t="shared" ref="C2370:C2433" si="75">UPPER(A2370)</f>
        <v/>
      </c>
      <c r="D2370" t="str">
        <f t="shared" ref="D2370:D2433" si="76">UPPER(B2370)</f>
        <v/>
      </c>
    </row>
    <row r="2371" spans="3:4" x14ac:dyDescent="0.25">
      <c r="C2371" t="str">
        <f t="shared" si="75"/>
        <v/>
      </c>
      <c r="D2371" t="str">
        <f t="shared" si="76"/>
        <v/>
      </c>
    </row>
    <row r="2372" spans="3:4" x14ac:dyDescent="0.25">
      <c r="C2372" t="str">
        <f t="shared" si="75"/>
        <v/>
      </c>
      <c r="D2372" t="str">
        <f t="shared" si="76"/>
        <v/>
      </c>
    </row>
    <row r="2373" spans="3:4" x14ac:dyDescent="0.25">
      <c r="C2373" t="str">
        <f t="shared" si="75"/>
        <v/>
      </c>
      <c r="D2373" t="str">
        <f t="shared" si="76"/>
        <v/>
      </c>
    </row>
    <row r="2374" spans="3:4" x14ac:dyDescent="0.25">
      <c r="C2374" t="str">
        <f t="shared" si="75"/>
        <v/>
      </c>
      <c r="D2374" t="str">
        <f t="shared" si="76"/>
        <v/>
      </c>
    </row>
    <row r="2375" spans="3:4" x14ac:dyDescent="0.25">
      <c r="C2375" t="str">
        <f t="shared" si="75"/>
        <v/>
      </c>
      <c r="D2375" t="str">
        <f t="shared" si="76"/>
        <v/>
      </c>
    </row>
    <row r="2376" spans="3:4" x14ac:dyDescent="0.25">
      <c r="C2376" t="str">
        <f t="shared" si="75"/>
        <v/>
      </c>
      <c r="D2376" t="str">
        <f t="shared" si="76"/>
        <v/>
      </c>
    </row>
    <row r="2377" spans="3:4" x14ac:dyDescent="0.25">
      <c r="C2377" t="str">
        <f t="shared" si="75"/>
        <v/>
      </c>
      <c r="D2377" t="str">
        <f t="shared" si="76"/>
        <v/>
      </c>
    </row>
    <row r="2378" spans="3:4" x14ac:dyDescent="0.25">
      <c r="C2378" t="str">
        <f t="shared" si="75"/>
        <v/>
      </c>
      <c r="D2378" t="str">
        <f t="shared" si="76"/>
        <v/>
      </c>
    </row>
    <row r="2379" spans="3:4" x14ac:dyDescent="0.25">
      <c r="C2379" t="str">
        <f t="shared" si="75"/>
        <v/>
      </c>
      <c r="D2379" t="str">
        <f t="shared" si="76"/>
        <v/>
      </c>
    </row>
    <row r="2380" spans="3:4" x14ac:dyDescent="0.25">
      <c r="C2380" t="str">
        <f t="shared" si="75"/>
        <v/>
      </c>
      <c r="D2380" t="str">
        <f t="shared" si="76"/>
        <v/>
      </c>
    </row>
    <row r="2381" spans="3:4" x14ac:dyDescent="0.25">
      <c r="C2381" t="str">
        <f t="shared" si="75"/>
        <v/>
      </c>
      <c r="D2381" t="str">
        <f t="shared" si="76"/>
        <v/>
      </c>
    </row>
    <row r="2382" spans="3:4" x14ac:dyDescent="0.25">
      <c r="C2382" t="str">
        <f t="shared" si="75"/>
        <v/>
      </c>
      <c r="D2382" t="str">
        <f t="shared" si="76"/>
        <v/>
      </c>
    </row>
    <row r="2383" spans="3:4" x14ac:dyDescent="0.25">
      <c r="C2383" t="str">
        <f t="shared" si="75"/>
        <v/>
      </c>
      <c r="D2383" t="str">
        <f t="shared" si="76"/>
        <v/>
      </c>
    </row>
    <row r="2384" spans="3:4" x14ac:dyDescent="0.25">
      <c r="C2384" t="str">
        <f t="shared" si="75"/>
        <v/>
      </c>
      <c r="D2384" t="str">
        <f t="shared" si="76"/>
        <v/>
      </c>
    </row>
    <row r="2385" spans="3:4" x14ac:dyDescent="0.25">
      <c r="C2385" t="str">
        <f t="shared" si="75"/>
        <v/>
      </c>
      <c r="D2385" t="str">
        <f t="shared" si="76"/>
        <v/>
      </c>
    </row>
    <row r="2386" spans="3:4" x14ac:dyDescent="0.25">
      <c r="C2386" t="str">
        <f t="shared" si="75"/>
        <v/>
      </c>
      <c r="D2386" t="str">
        <f t="shared" si="76"/>
        <v/>
      </c>
    </row>
    <row r="2387" spans="3:4" x14ac:dyDescent="0.25">
      <c r="C2387" t="str">
        <f t="shared" si="75"/>
        <v/>
      </c>
      <c r="D2387" t="str">
        <f t="shared" si="76"/>
        <v/>
      </c>
    </row>
    <row r="2388" spans="3:4" x14ac:dyDescent="0.25">
      <c r="C2388" t="str">
        <f t="shared" si="75"/>
        <v/>
      </c>
      <c r="D2388" t="str">
        <f t="shared" si="76"/>
        <v/>
      </c>
    </row>
    <row r="2389" spans="3:4" x14ac:dyDescent="0.25">
      <c r="C2389" t="str">
        <f t="shared" si="75"/>
        <v/>
      </c>
      <c r="D2389" t="str">
        <f t="shared" si="76"/>
        <v/>
      </c>
    </row>
    <row r="2390" spans="3:4" x14ac:dyDescent="0.25">
      <c r="C2390" t="str">
        <f t="shared" si="75"/>
        <v/>
      </c>
      <c r="D2390" t="str">
        <f t="shared" si="76"/>
        <v/>
      </c>
    </row>
    <row r="2391" spans="3:4" x14ac:dyDescent="0.25">
      <c r="C2391" t="str">
        <f t="shared" si="75"/>
        <v/>
      </c>
      <c r="D2391" t="str">
        <f t="shared" si="76"/>
        <v/>
      </c>
    </row>
    <row r="2392" spans="3:4" x14ac:dyDescent="0.25">
      <c r="C2392" t="str">
        <f t="shared" si="75"/>
        <v/>
      </c>
      <c r="D2392" t="str">
        <f t="shared" si="76"/>
        <v/>
      </c>
    </row>
    <row r="2393" spans="3:4" x14ac:dyDescent="0.25">
      <c r="C2393" t="str">
        <f t="shared" si="75"/>
        <v/>
      </c>
      <c r="D2393" t="str">
        <f t="shared" si="76"/>
        <v/>
      </c>
    </row>
    <row r="2394" spans="3:4" x14ac:dyDescent="0.25">
      <c r="C2394" t="str">
        <f t="shared" si="75"/>
        <v/>
      </c>
      <c r="D2394" t="str">
        <f t="shared" si="76"/>
        <v/>
      </c>
    </row>
    <row r="2395" spans="3:4" x14ac:dyDescent="0.25">
      <c r="C2395" t="str">
        <f t="shared" si="75"/>
        <v/>
      </c>
      <c r="D2395" t="str">
        <f t="shared" si="76"/>
        <v/>
      </c>
    </row>
    <row r="2396" spans="3:4" x14ac:dyDescent="0.25">
      <c r="C2396" t="str">
        <f t="shared" si="75"/>
        <v/>
      </c>
      <c r="D2396" t="str">
        <f t="shared" si="76"/>
        <v/>
      </c>
    </row>
    <row r="2397" spans="3:4" x14ac:dyDescent="0.25">
      <c r="C2397" t="str">
        <f t="shared" si="75"/>
        <v/>
      </c>
      <c r="D2397" t="str">
        <f t="shared" si="76"/>
        <v/>
      </c>
    </row>
    <row r="2398" spans="3:4" x14ac:dyDescent="0.25">
      <c r="C2398" t="str">
        <f t="shared" si="75"/>
        <v/>
      </c>
      <c r="D2398" t="str">
        <f t="shared" si="76"/>
        <v/>
      </c>
    </row>
    <row r="2399" spans="3:4" x14ac:dyDescent="0.25">
      <c r="C2399" t="str">
        <f t="shared" si="75"/>
        <v/>
      </c>
      <c r="D2399" t="str">
        <f t="shared" si="76"/>
        <v/>
      </c>
    </row>
    <row r="2400" spans="3:4" x14ac:dyDescent="0.25">
      <c r="C2400" t="str">
        <f t="shared" si="75"/>
        <v/>
      </c>
      <c r="D2400" t="str">
        <f t="shared" si="76"/>
        <v/>
      </c>
    </row>
    <row r="2401" spans="3:4" x14ac:dyDescent="0.25">
      <c r="C2401" t="str">
        <f t="shared" si="75"/>
        <v/>
      </c>
      <c r="D2401" t="str">
        <f t="shared" si="76"/>
        <v/>
      </c>
    </row>
    <row r="2402" spans="3:4" x14ac:dyDescent="0.25">
      <c r="C2402" t="str">
        <f t="shared" si="75"/>
        <v/>
      </c>
      <c r="D2402" t="str">
        <f t="shared" si="76"/>
        <v/>
      </c>
    </row>
    <row r="2403" spans="3:4" x14ac:dyDescent="0.25">
      <c r="C2403" t="str">
        <f t="shared" si="75"/>
        <v/>
      </c>
      <c r="D2403" t="str">
        <f t="shared" si="76"/>
        <v/>
      </c>
    </row>
    <row r="2404" spans="3:4" x14ac:dyDescent="0.25">
      <c r="C2404" t="str">
        <f t="shared" si="75"/>
        <v/>
      </c>
      <c r="D2404" t="str">
        <f t="shared" si="76"/>
        <v/>
      </c>
    </row>
    <row r="2405" spans="3:4" x14ac:dyDescent="0.25">
      <c r="C2405" t="str">
        <f t="shared" si="75"/>
        <v/>
      </c>
      <c r="D2405" t="str">
        <f t="shared" si="76"/>
        <v/>
      </c>
    </row>
    <row r="2406" spans="3:4" x14ac:dyDescent="0.25">
      <c r="C2406" t="str">
        <f t="shared" si="75"/>
        <v/>
      </c>
      <c r="D2406" t="str">
        <f t="shared" si="76"/>
        <v/>
      </c>
    </row>
    <row r="2407" spans="3:4" x14ac:dyDescent="0.25">
      <c r="C2407" t="str">
        <f t="shared" si="75"/>
        <v/>
      </c>
      <c r="D2407" t="str">
        <f t="shared" si="76"/>
        <v/>
      </c>
    </row>
    <row r="2408" spans="3:4" x14ac:dyDescent="0.25">
      <c r="C2408" t="str">
        <f t="shared" si="75"/>
        <v/>
      </c>
      <c r="D2408" t="str">
        <f t="shared" si="76"/>
        <v/>
      </c>
    </row>
    <row r="2409" spans="3:4" x14ac:dyDescent="0.25">
      <c r="C2409" t="str">
        <f t="shared" si="75"/>
        <v/>
      </c>
      <c r="D2409" t="str">
        <f t="shared" si="76"/>
        <v/>
      </c>
    </row>
    <row r="2410" spans="3:4" x14ac:dyDescent="0.25">
      <c r="C2410" t="str">
        <f t="shared" si="75"/>
        <v/>
      </c>
      <c r="D2410" t="str">
        <f t="shared" si="76"/>
        <v/>
      </c>
    </row>
    <row r="2411" spans="3:4" x14ac:dyDescent="0.25">
      <c r="C2411" t="str">
        <f t="shared" si="75"/>
        <v/>
      </c>
      <c r="D2411" t="str">
        <f t="shared" si="76"/>
        <v/>
      </c>
    </row>
    <row r="2412" spans="3:4" x14ac:dyDescent="0.25">
      <c r="C2412" t="str">
        <f t="shared" si="75"/>
        <v/>
      </c>
      <c r="D2412" t="str">
        <f t="shared" si="76"/>
        <v/>
      </c>
    </row>
    <row r="2413" spans="3:4" x14ac:dyDescent="0.25">
      <c r="C2413" t="str">
        <f t="shared" si="75"/>
        <v/>
      </c>
      <c r="D2413" t="str">
        <f t="shared" si="76"/>
        <v/>
      </c>
    </row>
    <row r="2414" spans="3:4" x14ac:dyDescent="0.25">
      <c r="C2414" t="str">
        <f t="shared" si="75"/>
        <v/>
      </c>
      <c r="D2414" t="str">
        <f t="shared" si="76"/>
        <v/>
      </c>
    </row>
    <row r="2415" spans="3:4" x14ac:dyDescent="0.25">
      <c r="C2415" t="str">
        <f t="shared" si="75"/>
        <v/>
      </c>
      <c r="D2415" t="str">
        <f t="shared" si="76"/>
        <v/>
      </c>
    </row>
    <row r="2416" spans="3:4" x14ac:dyDescent="0.25">
      <c r="C2416" t="str">
        <f t="shared" si="75"/>
        <v/>
      </c>
      <c r="D2416" t="str">
        <f t="shared" si="76"/>
        <v/>
      </c>
    </row>
    <row r="2417" spans="3:4" x14ac:dyDescent="0.25">
      <c r="C2417" t="str">
        <f t="shared" si="75"/>
        <v/>
      </c>
      <c r="D2417" t="str">
        <f t="shared" si="76"/>
        <v/>
      </c>
    </row>
    <row r="2418" spans="3:4" x14ac:dyDescent="0.25">
      <c r="C2418" t="str">
        <f t="shared" si="75"/>
        <v/>
      </c>
      <c r="D2418" t="str">
        <f t="shared" si="76"/>
        <v/>
      </c>
    </row>
    <row r="2419" spans="3:4" x14ac:dyDescent="0.25">
      <c r="C2419" t="str">
        <f t="shared" si="75"/>
        <v/>
      </c>
      <c r="D2419" t="str">
        <f t="shared" si="76"/>
        <v/>
      </c>
    </row>
    <row r="2420" spans="3:4" x14ac:dyDescent="0.25">
      <c r="C2420" t="str">
        <f t="shared" si="75"/>
        <v/>
      </c>
      <c r="D2420" t="str">
        <f t="shared" si="76"/>
        <v/>
      </c>
    </row>
    <row r="2421" spans="3:4" x14ac:dyDescent="0.25">
      <c r="C2421" t="str">
        <f t="shared" si="75"/>
        <v/>
      </c>
      <c r="D2421" t="str">
        <f t="shared" si="76"/>
        <v/>
      </c>
    </row>
    <row r="2422" spans="3:4" x14ac:dyDescent="0.25">
      <c r="C2422" t="str">
        <f t="shared" si="75"/>
        <v/>
      </c>
      <c r="D2422" t="str">
        <f t="shared" si="76"/>
        <v/>
      </c>
    </row>
    <row r="2423" spans="3:4" x14ac:dyDescent="0.25">
      <c r="C2423" t="str">
        <f t="shared" si="75"/>
        <v/>
      </c>
      <c r="D2423" t="str">
        <f t="shared" si="76"/>
        <v/>
      </c>
    </row>
    <row r="2424" spans="3:4" x14ac:dyDescent="0.25">
      <c r="C2424" t="str">
        <f t="shared" si="75"/>
        <v/>
      </c>
      <c r="D2424" t="str">
        <f t="shared" si="76"/>
        <v/>
      </c>
    </row>
    <row r="2425" spans="3:4" x14ac:dyDescent="0.25">
      <c r="C2425" t="str">
        <f t="shared" si="75"/>
        <v/>
      </c>
      <c r="D2425" t="str">
        <f t="shared" si="76"/>
        <v/>
      </c>
    </row>
    <row r="2426" spans="3:4" x14ac:dyDescent="0.25">
      <c r="C2426" t="str">
        <f t="shared" si="75"/>
        <v/>
      </c>
      <c r="D2426" t="str">
        <f t="shared" si="76"/>
        <v/>
      </c>
    </row>
    <row r="2427" spans="3:4" x14ac:dyDescent="0.25">
      <c r="C2427" t="str">
        <f t="shared" si="75"/>
        <v/>
      </c>
      <c r="D2427" t="str">
        <f t="shared" si="76"/>
        <v/>
      </c>
    </row>
    <row r="2428" spans="3:4" x14ac:dyDescent="0.25">
      <c r="C2428" t="str">
        <f t="shared" si="75"/>
        <v/>
      </c>
      <c r="D2428" t="str">
        <f t="shared" si="76"/>
        <v/>
      </c>
    </row>
    <row r="2429" spans="3:4" x14ac:dyDescent="0.25">
      <c r="C2429" t="str">
        <f t="shared" si="75"/>
        <v/>
      </c>
      <c r="D2429" t="str">
        <f t="shared" si="76"/>
        <v/>
      </c>
    </row>
    <row r="2430" spans="3:4" x14ac:dyDescent="0.25">
      <c r="C2430" t="str">
        <f t="shared" si="75"/>
        <v/>
      </c>
      <c r="D2430" t="str">
        <f t="shared" si="76"/>
        <v/>
      </c>
    </row>
    <row r="2431" spans="3:4" x14ac:dyDescent="0.25">
      <c r="C2431" t="str">
        <f t="shared" si="75"/>
        <v/>
      </c>
      <c r="D2431" t="str">
        <f t="shared" si="76"/>
        <v/>
      </c>
    </row>
    <row r="2432" spans="3:4" x14ac:dyDescent="0.25">
      <c r="C2432" t="str">
        <f t="shared" si="75"/>
        <v/>
      </c>
      <c r="D2432" t="str">
        <f t="shared" si="76"/>
        <v/>
      </c>
    </row>
    <row r="2433" spans="3:4" x14ac:dyDescent="0.25">
      <c r="C2433" t="str">
        <f t="shared" si="75"/>
        <v/>
      </c>
      <c r="D2433" t="str">
        <f t="shared" si="76"/>
        <v/>
      </c>
    </row>
    <row r="2434" spans="3:4" x14ac:dyDescent="0.25">
      <c r="C2434" t="str">
        <f t="shared" ref="C2434:C2437" si="77">UPPER(A2434)</f>
        <v/>
      </c>
      <c r="D2434" t="str">
        <f t="shared" ref="D2434:D2437" si="78">UPPER(B2434)</f>
        <v/>
      </c>
    </row>
    <row r="2435" spans="3:4" x14ac:dyDescent="0.25">
      <c r="C2435" t="str">
        <f t="shared" si="77"/>
        <v/>
      </c>
      <c r="D2435" t="str">
        <f t="shared" si="78"/>
        <v/>
      </c>
    </row>
    <row r="2436" spans="3:4" x14ac:dyDescent="0.25">
      <c r="C2436" t="str">
        <f t="shared" si="77"/>
        <v/>
      </c>
      <c r="D2436" t="str">
        <f t="shared" si="78"/>
        <v/>
      </c>
    </row>
    <row r="2437" spans="3:4" x14ac:dyDescent="0.25">
      <c r="C2437" t="str">
        <f t="shared" si="77"/>
        <v/>
      </c>
      <c r="D2437" t="str">
        <f t="shared" si="78"/>
        <v/>
      </c>
    </row>
  </sheetData>
  <autoFilter ref="A1:G2437"/>
  <sortState ref="A19:B35">
    <sortCondition ref="B19:B3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D8" sqref="D8"/>
    </sheetView>
  </sheetViews>
  <sheetFormatPr defaultRowHeight="15" x14ac:dyDescent="0.25"/>
  <cols>
    <col min="2" max="2" width="10.28515625" bestFit="1" customWidth="1"/>
    <col min="3" max="3" width="16.7109375" bestFit="1" customWidth="1"/>
    <col min="4" max="4" width="82.42578125" customWidth="1"/>
  </cols>
  <sheetData>
    <row r="1" spans="1:5" x14ac:dyDescent="0.25">
      <c r="A1" t="s">
        <v>7</v>
      </c>
      <c r="B1" t="s">
        <v>10299</v>
      </c>
      <c r="C1" t="s">
        <v>10301</v>
      </c>
      <c r="D1" t="s">
        <v>10326</v>
      </c>
      <c r="E1" t="s">
        <v>10327</v>
      </c>
    </row>
    <row r="2" spans="1:5" x14ac:dyDescent="0.25">
      <c r="A2" t="s">
        <v>485</v>
      </c>
      <c r="B2" t="s">
        <v>485</v>
      </c>
      <c r="C2">
        <v>1</v>
      </c>
      <c r="D2" t="str">
        <f>CONCATENATE("INSERT INTO CONVERSAO_TECNICA_PONTUACAO (cd_conversao, nome_conversao, nome, id) VALUES (1, ","'",A2,"'",", ","'",B2,"'",", ","(SELECT id FROM TECNICA_PONTUACAO WHERE nome = ","'",B2,"'",")",")")</f>
        <v>INSERT INTO CONVERSAO_TECNICA_PONTUACAO (cd_conversao, nome_conversao, nome, id) VALUES (1, 'IPPON', 'IPPON', (SELECT id FROM TECNICA_PONTUACAO WHERE nome = 'IPPON'))</v>
      </c>
      <c r="E2" t="s">
        <v>10327</v>
      </c>
    </row>
    <row r="3" spans="1:5" x14ac:dyDescent="0.25">
      <c r="A3" t="s">
        <v>313</v>
      </c>
      <c r="B3" t="s">
        <v>10300</v>
      </c>
      <c r="C3">
        <v>1</v>
      </c>
      <c r="D3" t="str">
        <f t="shared" ref="D3:D4" si="0">CONCATENATE("INSERT INTO CONVERSAO_TECNICA_PONTUACAO (cd_conversao, nome_conversao, nome, id) VALUES (1, ","'",A3,"'",", ","'",B3,"'",", ","(SELECT id FROM TECNICA_PONTUACAO WHERE nome = ","'",B3,"'",")",")")</f>
        <v>INSERT INTO CONVERSAO_TECNICA_PONTUACAO (cd_conversao, nome_conversao, nome, id) VALUES (1, 'WAZARI', 'WAZA-ARI', (SELECT id FROM TECNICA_PONTUACAO WHERE nome = 'WAZA-ARI'))</v>
      </c>
      <c r="E3" t="s">
        <v>10327</v>
      </c>
    </row>
    <row r="4" spans="1:5" x14ac:dyDescent="0.25">
      <c r="A4" t="s">
        <v>1264</v>
      </c>
      <c r="B4" t="s">
        <v>1264</v>
      </c>
      <c r="C4">
        <v>1</v>
      </c>
      <c r="D4" t="str">
        <f t="shared" si="0"/>
        <v>INSERT INTO CONVERSAO_TECNICA_PONTUACAO (cd_conversao, nome_conversao, nome, id) VALUES (1, 'YUKO', 'YUKO', (SELECT id FROM TECNICA_PONTUACAO WHERE nome = 'YUKO'))</v>
      </c>
      <c r="E4" t="s">
        <v>10327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tabSelected="1" workbookViewId="0">
      <selection activeCell="C5" sqref="C5"/>
    </sheetView>
  </sheetViews>
  <sheetFormatPr defaultRowHeight="15" x14ac:dyDescent="0.25"/>
  <cols>
    <col min="1" max="1" width="11" bestFit="1" customWidth="1"/>
    <col min="2" max="2" width="17.7109375" bestFit="1" customWidth="1"/>
    <col min="3" max="3" width="16.7109375" bestFit="1" customWidth="1"/>
    <col min="4" max="4" width="86.7109375" customWidth="1"/>
  </cols>
  <sheetData>
    <row r="1" spans="1:5" x14ac:dyDescent="0.25">
      <c r="A1" t="s">
        <v>8</v>
      </c>
      <c r="B1" t="s">
        <v>10310</v>
      </c>
      <c r="C1" t="s">
        <v>10301</v>
      </c>
      <c r="D1" t="s">
        <v>10326</v>
      </c>
      <c r="E1" t="s">
        <v>10327</v>
      </c>
    </row>
    <row r="2" spans="1:5" x14ac:dyDescent="0.25">
      <c r="A2">
        <v>1</v>
      </c>
      <c r="B2" t="s">
        <v>10302</v>
      </c>
      <c r="C2">
        <v>1</v>
      </c>
      <c r="D2" t="str">
        <f>CONCATENATE("INSERT INTO CONVERSAO_TECNICA_DIRECAO (cd_conversao, id_conversao, id) VALUES (1, ",A2,", ",A2,")")</f>
        <v>INSERT INTO CONVERSAO_TECNICA_DIRECAO (cd_conversao, id_conversao, id) VALUES (1, 1, 1)</v>
      </c>
      <c r="E2" t="s">
        <v>10327</v>
      </c>
    </row>
    <row r="3" spans="1:5" x14ac:dyDescent="0.25">
      <c r="A3">
        <v>2</v>
      </c>
      <c r="B3" t="s">
        <v>10303</v>
      </c>
      <c r="C3">
        <v>1</v>
      </c>
      <c r="D3" t="str">
        <f t="shared" ref="D3:D10" si="0">CONCATENATE("INSERT INTO CONVERSAO_TECNICA_DIRECAO (cd_conversao, id_conversao, id) VALUES (1, ",A3,", ",A3,")")</f>
        <v>INSERT INTO CONVERSAO_TECNICA_DIRECAO (cd_conversao, id_conversao, id) VALUES (1, 2, 2)</v>
      </c>
      <c r="E3" t="s">
        <v>10327</v>
      </c>
    </row>
    <row r="4" spans="1:5" x14ac:dyDescent="0.25">
      <c r="A4">
        <v>3</v>
      </c>
      <c r="B4" t="s">
        <v>10304</v>
      </c>
      <c r="C4">
        <v>1</v>
      </c>
      <c r="D4" t="str">
        <f t="shared" si="0"/>
        <v>INSERT INTO CONVERSAO_TECNICA_DIRECAO (cd_conversao, id_conversao, id) VALUES (1, 3, 3)</v>
      </c>
      <c r="E4" t="s">
        <v>10327</v>
      </c>
    </row>
    <row r="5" spans="1:5" x14ac:dyDescent="0.25">
      <c r="A5">
        <v>4</v>
      </c>
      <c r="B5" t="s">
        <v>10305</v>
      </c>
      <c r="C5">
        <v>1</v>
      </c>
      <c r="D5" t="str">
        <f t="shared" si="0"/>
        <v>INSERT INTO CONVERSAO_TECNICA_DIRECAO (cd_conversao, id_conversao, id) VALUES (1, 4, 4)</v>
      </c>
      <c r="E5" t="s">
        <v>10327</v>
      </c>
    </row>
    <row r="6" spans="1:5" x14ac:dyDescent="0.25">
      <c r="A6">
        <v>5</v>
      </c>
      <c r="B6" t="s">
        <v>10306</v>
      </c>
      <c r="C6">
        <v>1</v>
      </c>
      <c r="D6" t="str">
        <f t="shared" si="0"/>
        <v>INSERT INTO CONVERSAO_TECNICA_DIRECAO (cd_conversao, id_conversao, id) VALUES (1, 5, 5)</v>
      </c>
      <c r="E6" t="s">
        <v>10327</v>
      </c>
    </row>
    <row r="7" spans="1:5" x14ac:dyDescent="0.25">
      <c r="A7">
        <v>6</v>
      </c>
      <c r="B7" t="s">
        <v>10307</v>
      </c>
      <c r="C7">
        <v>1</v>
      </c>
      <c r="D7" t="str">
        <f t="shared" si="0"/>
        <v>INSERT INTO CONVERSAO_TECNICA_DIRECAO (cd_conversao, id_conversao, id) VALUES (1, 6, 6)</v>
      </c>
      <c r="E7" t="s">
        <v>10327</v>
      </c>
    </row>
    <row r="8" spans="1:5" x14ac:dyDescent="0.25">
      <c r="A8">
        <v>7</v>
      </c>
      <c r="B8" t="s">
        <v>10308</v>
      </c>
      <c r="C8">
        <v>1</v>
      </c>
      <c r="D8" t="str">
        <f t="shared" si="0"/>
        <v>INSERT INTO CONVERSAO_TECNICA_DIRECAO (cd_conversao, id_conversao, id) VALUES (1, 7, 7)</v>
      </c>
      <c r="E8" t="s">
        <v>10327</v>
      </c>
    </row>
    <row r="9" spans="1:5" x14ac:dyDescent="0.25">
      <c r="A9">
        <v>8</v>
      </c>
      <c r="B9" t="s">
        <v>10309</v>
      </c>
      <c r="C9">
        <v>1</v>
      </c>
      <c r="D9" t="str">
        <f t="shared" si="0"/>
        <v>INSERT INTO CONVERSAO_TECNICA_DIRECAO (cd_conversao, id_conversao, id) VALUES (1, 8, 8)</v>
      </c>
      <c r="E9" t="s">
        <v>10327</v>
      </c>
    </row>
    <row r="10" spans="1:5" x14ac:dyDescent="0.25">
      <c r="A10">
        <v>9</v>
      </c>
      <c r="B10" t="s">
        <v>10311</v>
      </c>
      <c r="C10">
        <v>0</v>
      </c>
      <c r="D10" t="str">
        <f t="shared" si="0"/>
        <v>INSERT INTO CONVERSAO_TECNICA_DIRECAO (cd_conversao, id_conversao, id) VALUES (1, 9, 9)</v>
      </c>
      <c r="E10" t="s">
        <v>10327</v>
      </c>
    </row>
  </sheetData>
  <sortState ref="A2:A734">
    <sortCondition ref="A2:A734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"/>
  <sheetViews>
    <sheetView workbookViewId="0">
      <selection activeCell="B4" sqref="B4"/>
    </sheetView>
  </sheetViews>
  <sheetFormatPr defaultRowHeight="15" x14ac:dyDescent="0.25"/>
  <cols>
    <col min="1" max="1" width="27.7109375" bestFit="1" customWidth="1"/>
    <col min="2" max="2" width="28.5703125" bestFit="1" customWidth="1"/>
    <col min="4" max="4" width="72.5703125" customWidth="1"/>
  </cols>
  <sheetData>
    <row r="1" spans="1:5" x14ac:dyDescent="0.25">
      <c r="A1" t="s">
        <v>10330</v>
      </c>
      <c r="B1" t="s">
        <v>10328</v>
      </c>
      <c r="C1" t="s">
        <v>10334</v>
      </c>
      <c r="D1" t="s">
        <v>10326</v>
      </c>
      <c r="E1" t="s">
        <v>10327</v>
      </c>
    </row>
    <row r="2" spans="1:5" x14ac:dyDescent="0.25">
      <c r="A2" t="s">
        <v>10329</v>
      </c>
      <c r="B2" t="s">
        <v>10329</v>
      </c>
      <c r="C2">
        <v>0</v>
      </c>
      <c r="D2" t="str">
        <f>CONCATENATE("INSERT INTO CONVERSAO_TECNICA (cd_conversao, nome_conversao, nome, id) VALUES (1, ","'",A2,"'",", ","'",B2,"'",", ","(SELECT id FROM TECNICA WHERE nome = '",B2,"'",")",")")</f>
        <v>INSERT INTO CONVERSAO_TECNICA (cd_conversao, nome_conversao, nome, id) VALUES (1, '&lt;NAO_CLASSIFICADO&gt;', '&lt;NAO_CLASSIFICADO&gt;', (SELECT id FROM TECNICA WHERE nome = '&lt;NAO_CLASSIFICADO&gt;'))</v>
      </c>
      <c r="E2" t="s">
        <v>10327</v>
      </c>
    </row>
    <row r="3" spans="1:5" x14ac:dyDescent="0.25">
      <c r="A3" t="s">
        <v>124</v>
      </c>
      <c r="B3" t="s">
        <v>10331</v>
      </c>
      <c r="C3">
        <v>1</v>
      </c>
      <c r="D3" t="str">
        <f t="shared" ref="D3:D55" si="0">CONCATENATE("INSERT INTO CONVERSAO_TECNICA (cd_conversao, nome_conversao, nome, id) VALUES (1, ","'",A3,"'",", ","'",B3,"'",", ","(SELECT id FROM TECNICA WHERE nome = '",B3,"'",")",")")</f>
        <v>INSERT INTO CONVERSAO_TECNICA (cd_conversao, nome_conversao, nome, id) VALUES (1, 'DEASHI HARAI', 'DEASHI-HARAI', (SELECT id FROM TECNICA WHERE nome = 'DEASHI-HARAI'))</v>
      </c>
      <c r="E3" t="s">
        <v>10327</v>
      </c>
    </row>
    <row r="4" spans="1:5" x14ac:dyDescent="0.25">
      <c r="A4" t="s">
        <v>408</v>
      </c>
      <c r="B4" t="s">
        <v>10331</v>
      </c>
      <c r="C4">
        <v>1</v>
      </c>
      <c r="D4" t="str">
        <f t="shared" si="0"/>
        <v>INSERT INTO CONVERSAO_TECNICA (cd_conversao, nome_conversao, nome, id) VALUES (1, 'DEASHI HARAI LEFT', 'DEASHI-HARAI', (SELECT id FROM TECNICA WHERE nome = 'DEASHI-HARAI'))</v>
      </c>
      <c r="E4" t="s">
        <v>10327</v>
      </c>
    </row>
    <row r="5" spans="1:5" x14ac:dyDescent="0.25">
      <c r="A5" t="s">
        <v>349</v>
      </c>
      <c r="B5" t="s">
        <v>10331</v>
      </c>
      <c r="C5">
        <v>1</v>
      </c>
      <c r="D5" t="str">
        <f t="shared" si="0"/>
        <v>INSERT INTO CONVERSAO_TECNICA (cd_conversao, nome_conversao, nome, id) VALUES (1, 'DEASHI HARAI RIGHT', 'DEASHI-HARAI', (SELECT id FROM TECNICA WHERE nome = 'DEASHI-HARAI'))</v>
      </c>
      <c r="E5" t="s">
        <v>10327</v>
      </c>
    </row>
    <row r="6" spans="1:5" x14ac:dyDescent="0.25">
      <c r="A6" t="s">
        <v>5394</v>
      </c>
      <c r="B6" t="s">
        <v>10332</v>
      </c>
      <c r="C6">
        <v>1</v>
      </c>
      <c r="D6" t="str">
        <f t="shared" si="0"/>
        <v>INSERT INTO CONVERSAO_TECNICA (cd_conversao, nome_conversao, nome, id) VALUES (1, 'HARAI GOSHI', 'HARAI-GOSHI', (SELECT id FROM TECNICA WHERE nome = 'HARAI-GOSHI'))</v>
      </c>
      <c r="E6" t="s">
        <v>10327</v>
      </c>
    </row>
    <row r="7" spans="1:5" x14ac:dyDescent="0.25">
      <c r="A7" t="s">
        <v>2296</v>
      </c>
      <c r="B7" t="s">
        <v>10333</v>
      </c>
      <c r="C7">
        <v>1</v>
      </c>
      <c r="D7" t="str">
        <f t="shared" si="0"/>
        <v>INSERT INTO CONVERSAO_TECNICA (cd_conversao, nome_conversao, nome, id) VALUES (1, 'HARAI GOSHI GAESHI', 'HARAI-GOSHI-GAESHI', (SELECT id FROM TECNICA WHERE nome = 'HARAI-GOSHI-GAESHI'))</v>
      </c>
      <c r="E7" t="s">
        <v>10327</v>
      </c>
    </row>
    <row r="8" spans="1:5" x14ac:dyDescent="0.25">
      <c r="A8" t="s">
        <v>5163</v>
      </c>
      <c r="B8" t="s">
        <v>10335</v>
      </c>
      <c r="C8">
        <v>0</v>
      </c>
      <c r="D8" t="str">
        <f t="shared" si="0"/>
        <v>INSERT INTO CONVERSAO_TECNICA (cd_conversao, nome_conversao, nome, id) VALUES (1, 'HARAI GOSHI MAKIKOMI', 'HARAI-GOSHI-MAKIKOMI', (SELECT id FROM TECNICA WHERE nome = 'HARAI-GOSHI-MAKIKOMI'))</v>
      </c>
      <c r="E8" t="s">
        <v>10327</v>
      </c>
    </row>
    <row r="9" spans="1:5" x14ac:dyDescent="0.25">
      <c r="A9" t="s">
        <v>379</v>
      </c>
      <c r="B9" t="s">
        <v>10336</v>
      </c>
      <c r="C9">
        <v>1</v>
      </c>
      <c r="D9" t="str">
        <f t="shared" si="0"/>
        <v>INSERT INTO CONVERSAO_TECNICA (cd_conversao, nome_conversao, nome, id) VALUES (1, 'IPPON SEOINAGE', 'IPPON-SEOI-NAGE', (SELECT id FROM TECNICA WHERE nome = 'IPPON-SEOI-NAGE'))</v>
      </c>
      <c r="E9" t="s">
        <v>10327</v>
      </c>
    </row>
    <row r="10" spans="1:5" x14ac:dyDescent="0.25">
      <c r="A10" t="s">
        <v>9265</v>
      </c>
      <c r="B10" t="s">
        <v>10337</v>
      </c>
      <c r="C10">
        <v>1</v>
      </c>
      <c r="D10" t="str">
        <f t="shared" si="0"/>
        <v>INSERT INTO CONVERSAO_TECNICA (cd_conversao, nome_conversao, nome, id) VALUES (1, 'KAMI SHIHO GATAME', 'KAMI-SHIHO-GATAME', (SELECT id FROM TECNICA WHERE nome = 'KAMI-SHIHO-GATAME'))</v>
      </c>
      <c r="E10" t="s">
        <v>10327</v>
      </c>
    </row>
    <row r="11" spans="1:5" x14ac:dyDescent="0.25">
      <c r="A11" t="s">
        <v>1496</v>
      </c>
      <c r="B11" t="s">
        <v>10338</v>
      </c>
      <c r="C11">
        <v>0</v>
      </c>
      <c r="D11" t="str">
        <f t="shared" si="0"/>
        <v>INSERT INTO CONVERSAO_TECNICA (cd_conversao, nome_conversao, nome, id) VALUES (1, 'KATA OTOSHI KUZURE', 'KATA-OTOSHI-KUZURE', (SELECT id FROM TECNICA WHERE nome = 'KATA-OTOSHI-KUZURE'))</v>
      </c>
      <c r="E11" t="s">
        <v>10327</v>
      </c>
    </row>
    <row r="12" spans="1:5" x14ac:dyDescent="0.25">
      <c r="A12" t="s">
        <v>1864</v>
      </c>
      <c r="B12" t="s">
        <v>10339</v>
      </c>
      <c r="C12">
        <v>1</v>
      </c>
      <c r="D12" t="str">
        <f t="shared" si="0"/>
        <v>INSERT INTO CONVERSAO_TECNICA (cd_conversao, nome_conversao, nome, id) VALUES (1, 'KIBISU GAESHI', 'KIBISU-GAESHI', (SELECT id FROM TECNICA WHERE nome = 'KIBISU-GAESHI'))</v>
      </c>
      <c r="E12" t="s">
        <v>10327</v>
      </c>
    </row>
    <row r="13" spans="1:5" x14ac:dyDescent="0.25">
      <c r="A13" t="s">
        <v>270</v>
      </c>
      <c r="B13" t="s">
        <v>10340</v>
      </c>
      <c r="C13">
        <v>1</v>
      </c>
      <c r="D13" t="str">
        <f t="shared" si="0"/>
        <v>INSERT INTO CONVERSAO_TECNICA (cd_conversao, nome_conversao, nome, id) VALUES (1, 'KOSOTO GARI', 'KOSOTO-GARI', (SELECT id FROM TECNICA WHERE nome = 'KOSOTO-GARI'))</v>
      </c>
      <c r="E13" t="s">
        <v>10327</v>
      </c>
    </row>
    <row r="14" spans="1:5" x14ac:dyDescent="0.25">
      <c r="A14" t="s">
        <v>5854</v>
      </c>
      <c r="B14" t="s">
        <v>10341</v>
      </c>
      <c r="C14">
        <v>0</v>
      </c>
      <c r="D14" t="str">
        <f t="shared" si="0"/>
        <v>INSERT INTO CONVERSAO_TECNICA (cd_conversao, nome_conversao, nome, id) VALUES (1, 'KOSOTO MAKIKOMI', 'KOSOTO-MAKIKOMI', (SELECT id FROM TECNICA WHERE nome = 'KOSOTO-MAKIKOMI'))</v>
      </c>
      <c r="E14" t="s">
        <v>10327</v>
      </c>
    </row>
    <row r="15" spans="1:5" x14ac:dyDescent="0.25">
      <c r="A15" t="s">
        <v>91</v>
      </c>
      <c r="B15" t="s">
        <v>10342</v>
      </c>
      <c r="C15">
        <v>1</v>
      </c>
      <c r="D15" t="str">
        <f t="shared" si="0"/>
        <v>INSERT INTO CONVERSAO_TECNICA (cd_conversao, nome_conversao, nome, id) VALUES (1, 'KOUCHI GARI', 'KOUCHI-GARI', (SELECT id FROM TECNICA WHERE nome = 'KOUCHI-GARI'))</v>
      </c>
      <c r="E15" t="s">
        <v>10327</v>
      </c>
    </row>
    <row r="16" spans="1:5" x14ac:dyDescent="0.25">
      <c r="A16" t="s">
        <v>464</v>
      </c>
      <c r="B16" t="s">
        <v>10342</v>
      </c>
      <c r="C16">
        <v>1</v>
      </c>
      <c r="D16" t="str">
        <f t="shared" si="0"/>
        <v>INSERT INTO CONVERSAO_TECNICA (cd_conversao, nome_conversao, nome, id) VALUES (1, 'KOUCHI GARI LEFT', 'KOUCHI-GARI', (SELECT id FROM TECNICA WHERE nome = 'KOUCHI-GARI'))</v>
      </c>
      <c r="E16" t="s">
        <v>10327</v>
      </c>
    </row>
    <row r="17" spans="1:5" x14ac:dyDescent="0.25">
      <c r="A17" t="s">
        <v>407</v>
      </c>
      <c r="B17" t="s">
        <v>10342</v>
      </c>
      <c r="C17">
        <v>1</v>
      </c>
      <c r="D17" t="str">
        <f t="shared" si="0"/>
        <v>INSERT INTO CONVERSAO_TECNICA (cd_conversao, nome_conversao, nome, id) VALUES (1, 'KOUCHI GARI RIGHT', 'KOUCHI-GARI', (SELECT id FROM TECNICA WHERE nome = 'KOUCHI-GARI'))</v>
      </c>
      <c r="E17" t="s">
        <v>10327</v>
      </c>
    </row>
    <row r="18" spans="1:5" x14ac:dyDescent="0.25">
      <c r="A18" t="s">
        <v>1018</v>
      </c>
      <c r="B18" t="s">
        <v>10343</v>
      </c>
      <c r="C18">
        <v>0</v>
      </c>
      <c r="D18" t="str">
        <f t="shared" si="0"/>
        <v>INSERT INTO CONVERSAO_TECNICA (cd_conversao, nome_conversao, nome, id) VALUES (1, 'KOUCHI MAKIKOMI', 'KOUCHI-MAKIKOMI', (SELECT id FROM TECNICA WHERE nome = 'KOUCHI-MAKIKOMI'))</v>
      </c>
      <c r="E18" t="s">
        <v>10327</v>
      </c>
    </row>
    <row r="19" spans="1:5" x14ac:dyDescent="0.25">
      <c r="A19" t="s">
        <v>4245</v>
      </c>
      <c r="B19" t="s">
        <v>10344</v>
      </c>
      <c r="C19">
        <v>1</v>
      </c>
      <c r="D19" t="str">
        <f t="shared" si="0"/>
        <v>INSERT INTO CONVERSAO_TECNICA (cd_conversao, nome_conversao, nome, id) VALUES (1, 'KUCHIKI TAOSHI', 'KUCHIKI-TAOSHI', (SELECT id FROM TECNICA WHERE nome = 'KUCHIKI-TAOSHI'))</v>
      </c>
      <c r="E19" t="s">
        <v>10327</v>
      </c>
    </row>
    <row r="20" spans="1:5" x14ac:dyDescent="0.25">
      <c r="A20" t="s">
        <v>943</v>
      </c>
      <c r="B20" t="s">
        <v>10345</v>
      </c>
      <c r="C20">
        <v>0</v>
      </c>
      <c r="D20" t="str">
        <f t="shared" si="0"/>
        <v>INSERT INTO CONVERSAO_TECNICA (cd_conversao, nome_conversao, nome, id) VALUES (1, 'KUSURE YUKO SHIHO GATAME', 'KUZURE-YUKO-SHIHO-GATAME', (SELECT id FROM TECNICA WHERE nome = 'KUZURE-YUKO-SHIHO-GATAME'))</v>
      </c>
      <c r="E20" t="s">
        <v>10327</v>
      </c>
    </row>
    <row r="21" spans="1:5" x14ac:dyDescent="0.25">
      <c r="A21" t="s">
        <v>315</v>
      </c>
      <c r="B21" t="s">
        <v>10346</v>
      </c>
      <c r="C21">
        <v>1</v>
      </c>
      <c r="D21" t="str">
        <f t="shared" si="0"/>
        <v>INSERT INTO CONVERSAO_TECNICA (cd_conversao, nome_conversao, nome, id) VALUES (1, 'KUZURE KESA GATAME', 'KUZURE-KESA-GATAME', (SELECT id FROM TECNICA WHERE nome = 'KUZURE-KESA-GATAME'))</v>
      </c>
      <c r="E21" t="s">
        <v>10327</v>
      </c>
    </row>
    <row r="22" spans="1:5" x14ac:dyDescent="0.25">
      <c r="A22" t="s">
        <v>2105</v>
      </c>
      <c r="B22" t="s">
        <v>10347</v>
      </c>
      <c r="C22">
        <v>0</v>
      </c>
      <c r="D22" t="str">
        <f t="shared" si="0"/>
        <v>INSERT INTO CONVERSAO_TECNICA (cd_conversao, nome_conversao, nome, id) VALUES (1, 'O MAKIKOMI', 'O-MAKIKOMI', (SELECT id FROM TECNICA WHERE nome = 'O-MAKIKOMI'))</v>
      </c>
      <c r="E22" t="s">
        <v>10327</v>
      </c>
    </row>
    <row r="23" spans="1:5" x14ac:dyDescent="0.25">
      <c r="A23" t="s">
        <v>2223</v>
      </c>
      <c r="B23" t="s">
        <v>10348</v>
      </c>
      <c r="C23">
        <v>1</v>
      </c>
      <c r="D23" t="str">
        <f t="shared" si="0"/>
        <v>INSERT INTO CONVERSAO_TECNICA (cd_conversao, nome_conversao, nome, id) VALUES (1, 'OGOSHI', 'O-GOSHI', (SELECT id FROM TECNICA WHERE nome = 'O-GOSHI'))</v>
      </c>
      <c r="E23" t="s">
        <v>10327</v>
      </c>
    </row>
    <row r="24" spans="1:5" x14ac:dyDescent="0.25">
      <c r="A24" t="s">
        <v>8105</v>
      </c>
      <c r="B24" t="s">
        <v>10349</v>
      </c>
      <c r="C24">
        <v>1</v>
      </c>
      <c r="D24" t="str">
        <f t="shared" si="0"/>
        <v>INSERT INTO CONVERSAO_TECNICA (cd_conversao, nome_conversao, nome, id) VALUES (1, 'OKURI ERI JIME', 'OKURI-ERI-JIME', (SELECT id FROM TECNICA WHERE nome = 'OKURI-ERI-JIME'))</v>
      </c>
      <c r="E24" t="s">
        <v>10327</v>
      </c>
    </row>
    <row r="25" spans="1:5" x14ac:dyDescent="0.25">
      <c r="A25" t="s">
        <v>9589</v>
      </c>
      <c r="B25" t="s">
        <v>10350</v>
      </c>
      <c r="C25">
        <v>1</v>
      </c>
      <c r="D25" t="str">
        <f t="shared" si="0"/>
        <v>INSERT INTO CONVERSAO_TECNICA (cd_conversao, nome_conversao, nome, id) VALUES (1, 'OKURIASHI HARAI', 'OKURI-ASHI-HARAI', (SELECT id FROM TECNICA WHERE nome = 'OKURI-ASHI-HARAI'))</v>
      </c>
      <c r="E25" t="s">
        <v>10327</v>
      </c>
    </row>
    <row r="26" spans="1:5" x14ac:dyDescent="0.25">
      <c r="A26" t="s">
        <v>456</v>
      </c>
      <c r="B26" t="s">
        <v>10351</v>
      </c>
      <c r="C26">
        <v>1</v>
      </c>
      <c r="D26" t="str">
        <f t="shared" si="0"/>
        <v>INSERT INTO CONVERSAO_TECNICA (cd_conversao, nome_conversao, nome, id) VALUES (1, 'OSOTO GARI', 'OSOTO-GARI', (SELECT id FROM TECNICA WHERE nome = 'OSOTO-GARI'))</v>
      </c>
      <c r="E26" t="s">
        <v>10327</v>
      </c>
    </row>
    <row r="27" spans="1:5" x14ac:dyDescent="0.25">
      <c r="A27" t="s">
        <v>8567</v>
      </c>
      <c r="B27" t="s">
        <v>10352</v>
      </c>
      <c r="C27">
        <v>1</v>
      </c>
      <c r="D27" t="str">
        <f t="shared" si="0"/>
        <v>INSERT INTO CONVERSAO_TECNICA (cd_conversao, nome_conversao, nome, id) VALUES (1, 'OSOTO MAKIKOMI', 'OSOTO-MAKIKOMI', (SELECT id FROM TECNICA WHERE nome = 'OSOTO-MAKIKOMI'))</v>
      </c>
      <c r="E27" t="s">
        <v>10327</v>
      </c>
    </row>
    <row r="28" spans="1:5" x14ac:dyDescent="0.25">
      <c r="A28" t="s">
        <v>202</v>
      </c>
      <c r="B28" t="s">
        <v>10353</v>
      </c>
      <c r="C28">
        <v>1</v>
      </c>
      <c r="D28" t="str">
        <f t="shared" si="0"/>
        <v>INSERT INTO CONVERSAO_TECNICA (cd_conversao, nome_conversao, nome, id) VALUES (1, 'OUCHI GARI', 'OUCHI-GARI', (SELECT id FROM TECNICA WHERE nome = 'OUCHI-GARI'))</v>
      </c>
      <c r="E28" t="s">
        <v>10327</v>
      </c>
    </row>
    <row r="29" spans="1:5" x14ac:dyDescent="0.25">
      <c r="A29" t="s">
        <v>6912</v>
      </c>
      <c r="B29" t="s">
        <v>10353</v>
      </c>
      <c r="C29">
        <v>1</v>
      </c>
      <c r="D29" t="str">
        <f t="shared" si="0"/>
        <v>INSERT INTO CONVERSAO_TECNICA (cd_conversao, nome_conversao, nome, id) VALUES (1, 'OUCHI GARI LEFT', 'OUCHI-GARI', (SELECT id FROM TECNICA WHERE nome = 'OUCHI-GARI'))</v>
      </c>
      <c r="E29" t="s">
        <v>10327</v>
      </c>
    </row>
    <row r="30" spans="1:5" x14ac:dyDescent="0.25">
      <c r="A30" t="s">
        <v>968</v>
      </c>
      <c r="B30" t="s">
        <v>10353</v>
      </c>
      <c r="C30">
        <v>1</v>
      </c>
      <c r="D30" t="str">
        <f t="shared" si="0"/>
        <v>INSERT INTO CONVERSAO_TECNICA (cd_conversao, nome_conversao, nome, id) VALUES (1, 'OUCHI GARI RIGHT', 'OUCHI-GARI', (SELECT id FROM TECNICA WHERE nome = 'OUCHI-GARI'))</v>
      </c>
      <c r="E30" t="s">
        <v>10327</v>
      </c>
    </row>
    <row r="31" spans="1:5" x14ac:dyDescent="0.25">
      <c r="A31" t="s">
        <v>1640</v>
      </c>
      <c r="B31" t="s">
        <v>10354</v>
      </c>
      <c r="C31">
        <v>1</v>
      </c>
      <c r="D31" t="str">
        <f t="shared" si="0"/>
        <v>INSERT INTO CONVERSAO_TECNICA (cd_conversao, nome_conversao, nome, id) VALUES (1, 'SASAE TSURIKOMI ASHI', 'SASAE-TSURIKOMI-ASHI', (SELECT id FROM TECNICA WHERE nome = 'SASAE-TSURIKOMI-ASHI'))</v>
      </c>
      <c r="E31" t="s">
        <v>10327</v>
      </c>
    </row>
    <row r="32" spans="1:5" x14ac:dyDescent="0.25">
      <c r="A32" t="s">
        <v>894</v>
      </c>
      <c r="B32" t="s">
        <v>10354</v>
      </c>
      <c r="C32">
        <v>1</v>
      </c>
      <c r="D32" t="str">
        <f t="shared" si="0"/>
        <v>INSERT INTO CONVERSAO_TECNICA (cd_conversao, nome_conversao, nome, id) VALUES (1, 'SASSAE TSURI KOMI ASHI LEFT', 'SASAE-TSURIKOMI-ASHI', (SELECT id FROM TECNICA WHERE nome = 'SASAE-TSURIKOMI-ASHI'))</v>
      </c>
      <c r="E32" t="s">
        <v>10327</v>
      </c>
    </row>
    <row r="33" spans="1:5" x14ac:dyDescent="0.25">
      <c r="A33" t="s">
        <v>255</v>
      </c>
      <c r="B33" t="s">
        <v>10355</v>
      </c>
      <c r="C33">
        <v>1</v>
      </c>
      <c r="D33" t="str">
        <f t="shared" si="0"/>
        <v>INSERT INTO CONVERSAO_TECNICA (cd_conversao, nome_conversao, nome, id) VALUES (1, 'SEOI NAGE', 'SEOI-NAGE', (SELECT id FROM TECNICA WHERE nome = 'SEOI-NAGE'))</v>
      </c>
      <c r="E33" t="s">
        <v>10327</v>
      </c>
    </row>
    <row r="34" spans="1:5" x14ac:dyDescent="0.25">
      <c r="A34" t="s">
        <v>8484</v>
      </c>
      <c r="B34" t="s">
        <v>10355</v>
      </c>
      <c r="C34">
        <v>1</v>
      </c>
      <c r="D34" t="str">
        <f t="shared" si="0"/>
        <v>INSERT INTO CONVERSAO_TECNICA (cd_conversao, nome_conversao, nome, id) VALUES (1, 'SEOI NAGE LEFT', 'SEOI-NAGE', (SELECT id FROM TECNICA WHERE nome = 'SEOI-NAGE'))</v>
      </c>
      <c r="E34" t="s">
        <v>10327</v>
      </c>
    </row>
    <row r="35" spans="1:5" x14ac:dyDescent="0.25">
      <c r="A35" t="s">
        <v>8612</v>
      </c>
      <c r="B35" t="s">
        <v>10356</v>
      </c>
      <c r="C35">
        <v>1</v>
      </c>
      <c r="D35" t="str">
        <f t="shared" si="0"/>
        <v>INSERT INTO CONVERSAO_TECNICA (cd_conversao, nome_conversao, nome, id) VALUES (1, 'SEOI OTOSHI', 'SEOI-OTOSHI', (SELECT id FROM TECNICA WHERE nome = 'SEOI-OTOSHI'))</v>
      </c>
      <c r="E35" t="s">
        <v>10327</v>
      </c>
    </row>
    <row r="36" spans="1:5" x14ac:dyDescent="0.25">
      <c r="A36" t="s">
        <v>1886</v>
      </c>
      <c r="B36" t="s">
        <v>10357</v>
      </c>
      <c r="C36">
        <v>0</v>
      </c>
      <c r="D36" t="str">
        <f t="shared" si="0"/>
        <v>INSERT INTO CONVERSAO_TECNICA (cd_conversao, nome_conversao, nome, id) VALUES (1, 'SODE SEOI NAGE', 'SODE-SEOI-NAGE', (SELECT id FROM TECNICA WHERE nome = 'SODE-SEOI-NAGE'))</v>
      </c>
      <c r="E36" t="s">
        <v>10327</v>
      </c>
    </row>
    <row r="37" spans="1:5" x14ac:dyDescent="0.25">
      <c r="A37" t="s">
        <v>5213</v>
      </c>
      <c r="B37" t="s">
        <v>10358</v>
      </c>
      <c r="C37">
        <v>1</v>
      </c>
      <c r="D37" t="str">
        <f t="shared" si="0"/>
        <v>INSERT INTO CONVERSAO_TECNICA (cd_conversao, nome_conversao, nome, id) VALUES (1, 'SOTOMAKIKOMI', 'SOTO-MAKIKOMI', (SELECT id FROM TECNICA WHERE nome = 'SOTO-MAKIKOMI'))</v>
      </c>
      <c r="E37" t="s">
        <v>10327</v>
      </c>
    </row>
    <row r="38" spans="1:5" x14ac:dyDescent="0.25">
      <c r="A38" t="s">
        <v>54</v>
      </c>
      <c r="B38" t="s">
        <v>10359</v>
      </c>
      <c r="C38">
        <v>1</v>
      </c>
      <c r="D38" t="str">
        <f t="shared" si="0"/>
        <v>INSERT INTO CONVERSAO_TECNICA (cd_conversao, nome_conversao, nome, id) VALUES (1, 'SUMI GAESHI', 'SUMI-GAESHI', (SELECT id FROM TECNICA WHERE nome = 'SUMI-GAESHI'))</v>
      </c>
      <c r="E38" t="s">
        <v>10327</v>
      </c>
    </row>
    <row r="39" spans="1:5" x14ac:dyDescent="0.25">
      <c r="A39" t="s">
        <v>757</v>
      </c>
      <c r="B39" t="s">
        <v>10360</v>
      </c>
      <c r="C39">
        <v>1</v>
      </c>
      <c r="D39" t="str">
        <f t="shared" si="0"/>
        <v>INSERT INTO CONVERSAO_TECNICA (cd_conversao, nome_conversao, nome, id) VALUES (1, 'SUMI OTOSHI', 'SUMI-OTOSHI', (SELECT id FROM TECNICA WHERE nome = 'SUMI-OTOSHI'))</v>
      </c>
      <c r="E39" t="s">
        <v>10327</v>
      </c>
    </row>
    <row r="40" spans="1:5" x14ac:dyDescent="0.25">
      <c r="A40" t="s">
        <v>332</v>
      </c>
      <c r="B40" t="s">
        <v>10361</v>
      </c>
      <c r="C40">
        <v>1</v>
      </c>
      <c r="D40" t="str">
        <f t="shared" si="0"/>
        <v>INSERT INTO CONVERSAO_TECNICA (cd_conversao, nome_conversao, nome, id) VALUES (1, 'TAI OTOSHI', 'TAI-OTOSHI', (SELECT id FROM TECNICA WHERE nome = 'TAI-OTOSHI'))</v>
      </c>
      <c r="E40" t="s">
        <v>10327</v>
      </c>
    </row>
    <row r="41" spans="1:5" x14ac:dyDescent="0.25">
      <c r="A41" t="s">
        <v>2240</v>
      </c>
      <c r="B41" t="s">
        <v>10362</v>
      </c>
      <c r="C41">
        <v>1</v>
      </c>
      <c r="D41" t="str">
        <f t="shared" si="0"/>
        <v>INSERT INTO CONVERSAO_TECNICA (cd_conversao, nome_conversao, nome, id) VALUES (1, 'TANI OTOSHI', 'TANI-OTOSHI', (SELECT id FROM TECNICA WHERE nome = 'TANI-OTOSHI'))</v>
      </c>
      <c r="E41" t="s">
        <v>10327</v>
      </c>
    </row>
    <row r="42" spans="1:5" x14ac:dyDescent="0.25">
      <c r="A42" t="s">
        <v>2851</v>
      </c>
      <c r="B42" t="s">
        <v>10363</v>
      </c>
      <c r="C42">
        <v>1</v>
      </c>
      <c r="D42" t="str">
        <f t="shared" si="0"/>
        <v>INSERT INTO CONVERSAO_TECNICA (cd_conversao, nome_conversao, nome, id) VALUES (1, 'TE GURUMA', 'TE-GURUMA', (SELECT id FROM TECNICA WHERE nome = 'TE-GURUMA'))</v>
      </c>
      <c r="E42" t="s">
        <v>10327</v>
      </c>
    </row>
    <row r="43" spans="1:5" x14ac:dyDescent="0.25">
      <c r="A43" t="s">
        <v>1960</v>
      </c>
      <c r="B43" t="s">
        <v>10364</v>
      </c>
      <c r="C43">
        <v>1</v>
      </c>
      <c r="D43" t="str">
        <f t="shared" si="0"/>
        <v>INSERT INTO CONVERSAO_TECNICA (cd_conversao, nome_conversao, nome, id) VALUES (1, 'TOMOE NAGE', 'TOMOE-NAGE', (SELECT id FROM TECNICA WHERE nome = 'TOMOE-NAGE'))</v>
      </c>
      <c r="E43" t="s">
        <v>10327</v>
      </c>
    </row>
    <row r="44" spans="1:5" x14ac:dyDescent="0.25">
      <c r="A44" t="s">
        <v>7936</v>
      </c>
      <c r="B44" t="s">
        <v>10365</v>
      </c>
      <c r="C44">
        <v>1</v>
      </c>
      <c r="D44" t="str">
        <f t="shared" si="0"/>
        <v>INSERT INTO CONVERSAO_TECNICA (cd_conversao, nome_conversao, nome, id) VALUES (1, 'TSURI GOSHI', 'TSURI-GOSHI', (SELECT id FROM TECNICA WHERE nome = 'TSURI-GOSHI'))</v>
      </c>
      <c r="E44" t="s">
        <v>10327</v>
      </c>
    </row>
    <row r="45" spans="1:5" x14ac:dyDescent="0.25">
      <c r="A45" t="s">
        <v>7899</v>
      </c>
      <c r="B45" t="s">
        <v>10366</v>
      </c>
      <c r="C45">
        <v>1</v>
      </c>
      <c r="D45" t="str">
        <f t="shared" si="0"/>
        <v>INSERT INTO CONVERSAO_TECNICA (cd_conversao, nome_conversao, nome, id) VALUES (1, 'UCHI MATA GAESHI', 'UCHI-MATA-GAESHI', (SELECT id FROM TECNICA WHERE nome = 'UCHI-MATA-GAESHI'))</v>
      </c>
      <c r="E45" t="s">
        <v>10327</v>
      </c>
    </row>
    <row r="46" spans="1:5" x14ac:dyDescent="0.25">
      <c r="A46" t="s">
        <v>6032</v>
      </c>
      <c r="B46" t="s">
        <v>10368</v>
      </c>
      <c r="C46">
        <v>1</v>
      </c>
      <c r="D46" t="str">
        <f t="shared" si="0"/>
        <v>INSERT INTO CONVERSAO_TECNICA (cd_conversao, nome_conversao, nome, id) VALUES (1, 'UCHIMAKIKOMI', 'UCHI-MAKIKOMI', (SELECT id FROM TECNICA WHERE nome = 'UCHI-MAKIKOMI'))</v>
      </c>
      <c r="E46" t="s">
        <v>10327</v>
      </c>
    </row>
    <row r="47" spans="1:5" x14ac:dyDescent="0.25">
      <c r="A47" t="s">
        <v>772</v>
      </c>
      <c r="B47" t="s">
        <v>10367</v>
      </c>
      <c r="C47">
        <v>1</v>
      </c>
      <c r="D47" t="str">
        <f t="shared" si="0"/>
        <v>INSERT INTO CONVERSAO_TECNICA (cd_conversao, nome_conversao, nome, id) VALUES (1, 'UCHIMATA', 'UCHI-MATA', (SELECT id FROM TECNICA WHERE nome = 'UCHI-MATA'))</v>
      </c>
      <c r="E47" t="s">
        <v>10327</v>
      </c>
    </row>
    <row r="48" spans="1:5" x14ac:dyDescent="0.25">
      <c r="A48" t="s">
        <v>1280</v>
      </c>
      <c r="B48" t="s">
        <v>10367</v>
      </c>
      <c r="C48">
        <v>1</v>
      </c>
      <c r="D48" t="str">
        <f t="shared" si="0"/>
        <v>INSERT INTO CONVERSAO_TECNICA (cd_conversao, nome_conversao, nome, id) VALUES (1, 'UCHIMATA RIGHT', 'UCHI-MATA', (SELECT id FROM TECNICA WHERE nome = 'UCHI-MATA'))</v>
      </c>
      <c r="E48" t="s">
        <v>10327</v>
      </c>
    </row>
    <row r="49" spans="1:5" x14ac:dyDescent="0.25">
      <c r="A49" t="s">
        <v>4052</v>
      </c>
      <c r="B49" t="s">
        <v>10369</v>
      </c>
      <c r="C49">
        <v>1</v>
      </c>
      <c r="D49" t="str">
        <f t="shared" si="0"/>
        <v>INSERT INTO CONVERSAO_TECNICA (cd_conversao, nome_conversao, nome, id) VALUES (1, 'UDE HISHIGI JUJI GATAME', 'UDE-HISHIGI-JUJI-GATAME', (SELECT id FROM TECNICA WHERE nome = 'UDE-HISHIGI-JUJI-GATAME'))</v>
      </c>
      <c r="E49" t="s">
        <v>10327</v>
      </c>
    </row>
    <row r="50" spans="1:5" x14ac:dyDescent="0.25">
      <c r="A50" t="s">
        <v>1895</v>
      </c>
      <c r="B50" t="s">
        <v>10370</v>
      </c>
      <c r="C50">
        <v>0</v>
      </c>
      <c r="D50" t="str">
        <f t="shared" si="0"/>
        <v>INSERT INTO CONVERSAO_TECNICA (cd_conversao, nome_conversao, nome, id) VALUES (1, 'UKI WAZA', 'UKI-WAZA', (SELECT id FROM TECNICA WHERE nome = 'UKI-WAZA'))</v>
      </c>
      <c r="E50" t="s">
        <v>10327</v>
      </c>
    </row>
    <row r="51" spans="1:5" x14ac:dyDescent="0.25">
      <c r="A51" t="s">
        <v>5985</v>
      </c>
      <c r="B51" t="s">
        <v>10371</v>
      </c>
      <c r="C51">
        <v>0</v>
      </c>
      <c r="D51" t="str">
        <f t="shared" si="0"/>
        <v>INSERT INTO CONVERSAO_TECNICA (cd_conversao, nome_conversao, nome, id) VALUES (1, 'UMATA', 'U-MATA', (SELECT id FROM TECNICA WHERE nome = 'U-MATA'))</v>
      </c>
      <c r="E51" t="s">
        <v>10327</v>
      </c>
    </row>
    <row r="52" spans="1:5" x14ac:dyDescent="0.25">
      <c r="A52" t="s">
        <v>5952</v>
      </c>
      <c r="B52" t="s">
        <v>10372</v>
      </c>
      <c r="C52">
        <v>1</v>
      </c>
      <c r="D52" t="str">
        <f t="shared" si="0"/>
        <v>INSERT INTO CONVERSAO_TECNICA (cd_conversao, nome_conversao, nome, id) VALUES (1, 'USHIRO GOSHI', 'USHIRO-GOSHI', (SELECT id FROM TECNICA WHERE nome = 'USHIRO-GOSHI'))</v>
      </c>
      <c r="E52" t="s">
        <v>10327</v>
      </c>
    </row>
    <row r="53" spans="1:5" x14ac:dyDescent="0.25">
      <c r="A53" t="s">
        <v>9103</v>
      </c>
      <c r="B53" t="s">
        <v>10373</v>
      </c>
      <c r="C53">
        <v>1</v>
      </c>
      <c r="D53" t="str">
        <f t="shared" si="0"/>
        <v>INSERT INTO CONVERSAO_TECNICA (cd_conversao, nome_conversao, nome, id) VALUES (1, 'USHIRO KESA GATAME', 'USHIRO-KESA-GATAME', (SELECT id FROM TECNICA WHERE nome = 'USHIRO-KESA-GATAME'))</v>
      </c>
      <c r="E53" t="s">
        <v>10327</v>
      </c>
    </row>
    <row r="54" spans="1:5" x14ac:dyDescent="0.25">
      <c r="A54" t="s">
        <v>4704</v>
      </c>
      <c r="B54" t="s">
        <v>10374</v>
      </c>
      <c r="C54">
        <v>1</v>
      </c>
      <c r="D54" t="str">
        <f t="shared" si="0"/>
        <v>INSERT INTO CONVERSAO_TECNICA (cd_conversao, nome_conversao, nome, id) VALUES (1, 'YOKO GURUMA', 'YOKO-GURUMA', (SELECT id FROM TECNICA WHERE nome = 'YOKO-GURUMA'))</v>
      </c>
      <c r="E54" t="s">
        <v>10327</v>
      </c>
    </row>
    <row r="55" spans="1:5" x14ac:dyDescent="0.25">
      <c r="A55" t="s">
        <v>79</v>
      </c>
      <c r="B55" t="s">
        <v>10375</v>
      </c>
      <c r="C55">
        <v>1</v>
      </c>
      <c r="D55" t="str">
        <f t="shared" si="0"/>
        <v>INSERT INTO CONVERSAO_TECNICA (cd_conversao, nome_conversao, nome, id) VALUES (1, 'YOKO TOMOE', 'YOKO-TOMOE-NAGE', (SELECT id FROM TECNICA WHERE nome = 'YOKO-TOMOE-NAGE'))</v>
      </c>
      <c r="E55" t="s">
        <v>10327</v>
      </c>
    </row>
  </sheetData>
  <autoFilter ref="A1:C55"/>
  <sortState ref="A2:A55">
    <sortCondition ref="A2:A55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A2" sqref="A2:A19"/>
    </sheetView>
  </sheetViews>
  <sheetFormatPr defaultRowHeight="15" x14ac:dyDescent="0.25"/>
  <cols>
    <col min="1" max="1" width="25.85546875" bestFit="1" customWidth="1"/>
    <col min="2" max="2" width="35.42578125" bestFit="1" customWidth="1"/>
  </cols>
  <sheetData>
    <row r="1" spans="1:2" x14ac:dyDescent="0.25">
      <c r="A1" t="s">
        <v>10387</v>
      </c>
      <c r="B1" t="s">
        <v>10242</v>
      </c>
    </row>
    <row r="2" spans="1:2" x14ac:dyDescent="0.25">
      <c r="A2" t="s">
        <v>10292</v>
      </c>
      <c r="B2" t="s">
        <v>10293</v>
      </c>
    </row>
    <row r="3" spans="1:2" x14ac:dyDescent="0.25">
      <c r="A3" t="s">
        <v>10292</v>
      </c>
      <c r="B3" t="s">
        <v>10294</v>
      </c>
    </row>
    <row r="4" spans="1:2" x14ac:dyDescent="0.25">
      <c r="A4" t="s">
        <v>10246</v>
      </c>
      <c r="B4" t="s">
        <v>10253</v>
      </c>
    </row>
    <row r="5" spans="1:2" x14ac:dyDescent="0.25">
      <c r="A5" t="s">
        <v>10246</v>
      </c>
      <c r="B5" t="s">
        <v>10252</v>
      </c>
    </row>
    <row r="6" spans="1:2" x14ac:dyDescent="0.25">
      <c r="A6" t="s">
        <v>10283</v>
      </c>
      <c r="B6" t="s">
        <v>10286</v>
      </c>
    </row>
    <row r="7" spans="1:2" x14ac:dyDescent="0.25">
      <c r="A7" t="s">
        <v>10260</v>
      </c>
      <c r="B7" t="s">
        <v>10261</v>
      </c>
    </row>
    <row r="8" spans="1:2" x14ac:dyDescent="0.25">
      <c r="A8" t="s">
        <v>10260</v>
      </c>
      <c r="B8" t="s">
        <v>10262</v>
      </c>
    </row>
    <row r="9" spans="1:2" x14ac:dyDescent="0.25">
      <c r="A9" t="s">
        <v>10255</v>
      </c>
      <c r="B9" t="s">
        <v>10265</v>
      </c>
    </row>
    <row r="10" spans="1:2" x14ac:dyDescent="0.25">
      <c r="A10" t="s">
        <v>10291</v>
      </c>
      <c r="B10" t="s">
        <v>10295</v>
      </c>
    </row>
    <row r="11" spans="1:2" x14ac:dyDescent="0.25">
      <c r="A11" t="s">
        <v>10246</v>
      </c>
      <c r="B11" t="s">
        <v>10254</v>
      </c>
    </row>
    <row r="12" spans="1:2" x14ac:dyDescent="0.25">
      <c r="A12" t="s">
        <v>10291</v>
      </c>
      <c r="B12" t="s">
        <v>10290</v>
      </c>
    </row>
    <row r="13" spans="1:2" x14ac:dyDescent="0.25">
      <c r="A13" t="s">
        <v>10283</v>
      </c>
      <c r="B13" t="s">
        <v>10287</v>
      </c>
    </row>
    <row r="14" spans="1:2" x14ac:dyDescent="0.25">
      <c r="A14" t="s">
        <v>10283</v>
      </c>
      <c r="B14" t="s">
        <v>10285</v>
      </c>
    </row>
    <row r="15" spans="1:2" x14ac:dyDescent="0.25">
      <c r="A15" t="s">
        <v>10246</v>
      </c>
      <c r="B15" t="s">
        <v>10251</v>
      </c>
    </row>
    <row r="16" spans="1:2" x14ac:dyDescent="0.25">
      <c r="A16" t="s">
        <v>10296</v>
      </c>
      <c r="B16" t="s">
        <v>10296</v>
      </c>
    </row>
    <row r="17" spans="1:2" x14ac:dyDescent="0.25">
      <c r="A17" t="s">
        <v>10296</v>
      </c>
      <c r="B17" t="s">
        <v>10298</v>
      </c>
    </row>
    <row r="18" spans="1:2" x14ac:dyDescent="0.25">
      <c r="A18" t="s">
        <v>10296</v>
      </c>
      <c r="B18" t="s">
        <v>10297</v>
      </c>
    </row>
    <row r="19" spans="1:2" x14ac:dyDescent="0.25">
      <c r="A19" t="s">
        <v>10291</v>
      </c>
      <c r="B19" t="s">
        <v>10319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4"/>
  <sheetViews>
    <sheetView workbookViewId="0">
      <selection sqref="A1:XFD1"/>
    </sheetView>
  </sheetViews>
  <sheetFormatPr defaultRowHeight="15" x14ac:dyDescent="0.25"/>
  <sheetData>
    <row r="1" spans="1:14" s="1" customFormat="1" x14ac:dyDescent="0.25">
      <c r="A1" s="1" t="s">
        <v>109</v>
      </c>
      <c r="B1" s="1" t="s">
        <v>110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112</v>
      </c>
      <c r="H1" s="1" t="s">
        <v>4</v>
      </c>
      <c r="I1" s="1" t="s">
        <v>5</v>
      </c>
      <c r="J1" s="1" t="s">
        <v>6</v>
      </c>
      <c r="K1" s="1" t="s">
        <v>107</v>
      </c>
      <c r="L1" s="1" t="s">
        <v>108</v>
      </c>
      <c r="M1" s="1" t="s">
        <v>7</v>
      </c>
      <c r="N1" s="1" t="s">
        <v>8</v>
      </c>
    </row>
    <row r="2" spans="1:14" x14ac:dyDescent="0.25">
      <c r="A2">
        <v>117</v>
      </c>
      <c r="B2">
        <v>1</v>
      </c>
      <c r="C2" t="s">
        <v>9851</v>
      </c>
      <c r="E2" t="s">
        <v>9104</v>
      </c>
      <c r="F2" t="s">
        <v>2555</v>
      </c>
      <c r="G2" t="s">
        <v>9104</v>
      </c>
      <c r="H2" t="s">
        <v>10</v>
      </c>
      <c r="I2" t="s">
        <v>113</v>
      </c>
      <c r="K2" t="s">
        <v>9852</v>
      </c>
      <c r="L2" t="s">
        <v>9853</v>
      </c>
    </row>
    <row r="3" spans="1:14" x14ac:dyDescent="0.25">
      <c r="A3">
        <v>117</v>
      </c>
      <c r="B3">
        <v>2</v>
      </c>
      <c r="C3" t="s">
        <v>9851</v>
      </c>
      <c r="E3" t="s">
        <v>9104</v>
      </c>
      <c r="F3" t="s">
        <v>2555</v>
      </c>
      <c r="G3" t="s">
        <v>9104</v>
      </c>
      <c r="H3" t="s">
        <v>10</v>
      </c>
      <c r="I3" t="s">
        <v>118</v>
      </c>
      <c r="K3" t="s">
        <v>9853</v>
      </c>
      <c r="L3" t="s">
        <v>9854</v>
      </c>
    </row>
    <row r="4" spans="1:14" x14ac:dyDescent="0.25">
      <c r="A4">
        <v>117</v>
      </c>
      <c r="B4">
        <v>3</v>
      </c>
      <c r="C4" t="s">
        <v>9851</v>
      </c>
      <c r="E4" t="s">
        <v>9104</v>
      </c>
      <c r="F4" t="s">
        <v>2555</v>
      </c>
      <c r="G4" t="s">
        <v>9104</v>
      </c>
      <c r="H4" t="s">
        <v>10</v>
      </c>
      <c r="I4" t="s">
        <v>14</v>
      </c>
      <c r="K4" t="s">
        <v>9854</v>
      </c>
      <c r="L4" t="s">
        <v>9855</v>
      </c>
    </row>
    <row r="5" spans="1:14" x14ac:dyDescent="0.25">
      <c r="A5">
        <v>117</v>
      </c>
      <c r="B5">
        <v>4</v>
      </c>
      <c r="C5" t="s">
        <v>9851</v>
      </c>
      <c r="E5" t="s">
        <v>9104</v>
      </c>
      <c r="F5" t="s">
        <v>2555</v>
      </c>
      <c r="G5" t="s">
        <v>9104</v>
      </c>
      <c r="H5" t="s">
        <v>17</v>
      </c>
      <c r="I5" t="s">
        <v>292</v>
      </c>
      <c r="K5" t="s">
        <v>9855</v>
      </c>
      <c r="L5" t="s">
        <v>9856</v>
      </c>
    </row>
    <row r="6" spans="1:14" x14ac:dyDescent="0.25">
      <c r="A6">
        <v>117</v>
      </c>
      <c r="B6">
        <v>5</v>
      </c>
      <c r="C6" t="s">
        <v>9851</v>
      </c>
      <c r="E6" t="s">
        <v>9104</v>
      </c>
      <c r="F6" t="s">
        <v>2555</v>
      </c>
      <c r="G6" t="s">
        <v>9104</v>
      </c>
      <c r="H6" t="s">
        <v>348</v>
      </c>
      <c r="I6" t="s">
        <v>349</v>
      </c>
      <c r="K6" t="s">
        <v>9857</v>
      </c>
      <c r="L6" t="s">
        <v>9858</v>
      </c>
    </row>
    <row r="7" spans="1:14" x14ac:dyDescent="0.25">
      <c r="A7">
        <v>117</v>
      </c>
      <c r="B7">
        <v>6</v>
      </c>
      <c r="C7" t="s">
        <v>9851</v>
      </c>
      <c r="E7" t="s">
        <v>9104</v>
      </c>
      <c r="F7" t="s">
        <v>2555</v>
      </c>
      <c r="G7" t="s">
        <v>9104</v>
      </c>
      <c r="H7" t="s">
        <v>24</v>
      </c>
      <c r="I7" t="s">
        <v>10323</v>
      </c>
      <c r="K7" t="s">
        <v>9858</v>
      </c>
      <c r="L7" t="s">
        <v>9859</v>
      </c>
    </row>
    <row r="8" spans="1:14" x14ac:dyDescent="0.25">
      <c r="A8">
        <v>117</v>
      </c>
      <c r="B8">
        <v>7</v>
      </c>
      <c r="C8" t="s">
        <v>9851</v>
      </c>
      <c r="E8" t="s">
        <v>9104</v>
      </c>
      <c r="F8" t="s">
        <v>2555</v>
      </c>
      <c r="G8" t="s">
        <v>9104</v>
      </c>
      <c r="H8" t="s">
        <v>10</v>
      </c>
      <c r="I8" t="s">
        <v>118</v>
      </c>
      <c r="K8" t="s">
        <v>9860</v>
      </c>
      <c r="L8" t="s">
        <v>9861</v>
      </c>
    </row>
    <row r="9" spans="1:14" x14ac:dyDescent="0.25">
      <c r="A9">
        <v>117</v>
      </c>
      <c r="B9">
        <v>8</v>
      </c>
      <c r="C9" t="s">
        <v>9851</v>
      </c>
      <c r="E9" t="s">
        <v>9104</v>
      </c>
      <c r="F9" t="s">
        <v>2555</v>
      </c>
      <c r="G9" t="s">
        <v>9104</v>
      </c>
      <c r="H9" t="s">
        <v>17</v>
      </c>
      <c r="I9" t="s">
        <v>292</v>
      </c>
      <c r="K9" t="s">
        <v>9861</v>
      </c>
      <c r="L9" t="s">
        <v>9862</v>
      </c>
    </row>
    <row r="10" spans="1:14" x14ac:dyDescent="0.25">
      <c r="A10">
        <v>117</v>
      </c>
      <c r="B10">
        <v>9</v>
      </c>
      <c r="C10" t="s">
        <v>9851</v>
      </c>
      <c r="E10" t="s">
        <v>9104</v>
      </c>
      <c r="F10" t="s">
        <v>2555</v>
      </c>
      <c r="G10" t="s">
        <v>9104</v>
      </c>
      <c r="H10" t="s">
        <v>17</v>
      </c>
      <c r="I10" t="s">
        <v>73</v>
      </c>
      <c r="K10" t="s">
        <v>9862</v>
      </c>
      <c r="L10" t="s">
        <v>9863</v>
      </c>
    </row>
    <row r="11" spans="1:14" x14ac:dyDescent="0.25">
      <c r="A11">
        <v>117</v>
      </c>
      <c r="B11">
        <v>10</v>
      </c>
      <c r="C11" t="s">
        <v>9851</v>
      </c>
      <c r="E11" t="s">
        <v>9104</v>
      </c>
      <c r="F11" t="s">
        <v>2555</v>
      </c>
      <c r="G11" t="s">
        <v>9104</v>
      </c>
      <c r="H11" t="s">
        <v>24</v>
      </c>
      <c r="I11" t="s">
        <v>10323</v>
      </c>
      <c r="K11" t="s">
        <v>9863</v>
      </c>
      <c r="L11" t="s">
        <v>9864</v>
      </c>
    </row>
    <row r="12" spans="1:14" x14ac:dyDescent="0.25">
      <c r="A12">
        <v>117</v>
      </c>
      <c r="B12">
        <v>11</v>
      </c>
      <c r="C12" t="s">
        <v>9851</v>
      </c>
      <c r="E12" t="s">
        <v>9104</v>
      </c>
      <c r="F12" t="s">
        <v>2555</v>
      </c>
      <c r="G12" t="s">
        <v>9104</v>
      </c>
      <c r="H12" t="s">
        <v>10</v>
      </c>
      <c r="I12" t="s">
        <v>118</v>
      </c>
      <c r="K12" t="s">
        <v>9865</v>
      </c>
      <c r="L12" t="s">
        <v>9866</v>
      </c>
    </row>
    <row r="13" spans="1:14" x14ac:dyDescent="0.25">
      <c r="A13">
        <v>117</v>
      </c>
      <c r="B13">
        <v>12</v>
      </c>
      <c r="C13" t="s">
        <v>9851</v>
      </c>
      <c r="E13" t="s">
        <v>9104</v>
      </c>
      <c r="F13" t="s">
        <v>2555</v>
      </c>
      <c r="G13" t="s">
        <v>9104</v>
      </c>
      <c r="H13" t="s">
        <v>17</v>
      </c>
      <c r="I13" t="s">
        <v>101</v>
      </c>
      <c r="K13" t="s">
        <v>9866</v>
      </c>
      <c r="L13" t="s">
        <v>9867</v>
      </c>
    </row>
    <row r="14" spans="1:14" x14ac:dyDescent="0.25">
      <c r="A14">
        <v>117</v>
      </c>
      <c r="B14">
        <v>13</v>
      </c>
      <c r="C14" t="s">
        <v>9851</v>
      </c>
      <c r="E14" t="s">
        <v>9104</v>
      </c>
      <c r="F14" t="s">
        <v>2555</v>
      </c>
      <c r="G14" t="s">
        <v>9104</v>
      </c>
      <c r="H14" t="s">
        <v>17</v>
      </c>
      <c r="I14" t="s">
        <v>292</v>
      </c>
      <c r="K14" t="s">
        <v>9868</v>
      </c>
      <c r="L14" t="s">
        <v>1082</v>
      </c>
    </row>
    <row r="15" spans="1:14" x14ac:dyDescent="0.25">
      <c r="A15">
        <v>117</v>
      </c>
      <c r="B15">
        <v>14</v>
      </c>
      <c r="C15" t="s">
        <v>9851</v>
      </c>
      <c r="E15" t="s">
        <v>9104</v>
      </c>
      <c r="F15" t="s">
        <v>2555</v>
      </c>
      <c r="G15" t="s">
        <v>9104</v>
      </c>
      <c r="H15" t="s">
        <v>17</v>
      </c>
      <c r="I15" t="s">
        <v>101</v>
      </c>
      <c r="K15" t="s">
        <v>1082</v>
      </c>
      <c r="L15" t="s">
        <v>9869</v>
      </c>
    </row>
    <row r="16" spans="1:14" x14ac:dyDescent="0.25">
      <c r="A16">
        <v>117</v>
      </c>
      <c r="B16">
        <v>15</v>
      </c>
      <c r="C16" t="s">
        <v>9851</v>
      </c>
      <c r="E16" t="s">
        <v>9104</v>
      </c>
      <c r="F16" t="s">
        <v>2555</v>
      </c>
      <c r="G16" t="s">
        <v>9104</v>
      </c>
      <c r="H16" t="s">
        <v>24</v>
      </c>
      <c r="I16" t="s">
        <v>10323</v>
      </c>
      <c r="K16" t="s">
        <v>9869</v>
      </c>
      <c r="L16" t="s">
        <v>9870</v>
      </c>
    </row>
    <row r="17" spans="1:14" x14ac:dyDescent="0.25">
      <c r="A17">
        <v>117</v>
      </c>
      <c r="B17">
        <v>16</v>
      </c>
      <c r="C17" t="s">
        <v>9851</v>
      </c>
      <c r="E17" t="s">
        <v>9104</v>
      </c>
      <c r="F17" t="s">
        <v>2555</v>
      </c>
      <c r="G17" t="s">
        <v>9104</v>
      </c>
      <c r="H17" t="s">
        <v>10</v>
      </c>
      <c r="I17" t="s">
        <v>118</v>
      </c>
      <c r="K17" t="s">
        <v>8871</v>
      </c>
      <c r="L17" t="s">
        <v>9871</v>
      </c>
    </row>
    <row r="18" spans="1:14" x14ac:dyDescent="0.25">
      <c r="A18">
        <v>117</v>
      </c>
      <c r="B18">
        <v>17</v>
      </c>
      <c r="C18" t="s">
        <v>9851</v>
      </c>
      <c r="E18" t="s">
        <v>9104</v>
      </c>
      <c r="F18" t="s">
        <v>2555</v>
      </c>
      <c r="G18" t="s">
        <v>9104</v>
      </c>
      <c r="H18" t="s">
        <v>17</v>
      </c>
      <c r="I18" t="s">
        <v>101</v>
      </c>
      <c r="K18" t="s">
        <v>9871</v>
      </c>
      <c r="L18" t="s">
        <v>9872</v>
      </c>
    </row>
    <row r="19" spans="1:14" x14ac:dyDescent="0.25">
      <c r="A19">
        <v>117</v>
      </c>
      <c r="B19">
        <v>18</v>
      </c>
      <c r="C19" t="s">
        <v>9851</v>
      </c>
      <c r="E19" t="s">
        <v>9104</v>
      </c>
      <c r="F19" t="s">
        <v>2555</v>
      </c>
      <c r="G19" t="s">
        <v>9104</v>
      </c>
      <c r="H19" t="s">
        <v>17</v>
      </c>
      <c r="I19" t="s">
        <v>18</v>
      </c>
      <c r="K19" t="s">
        <v>9872</v>
      </c>
      <c r="L19" t="s">
        <v>9873</v>
      </c>
    </row>
    <row r="20" spans="1:14" x14ac:dyDescent="0.25">
      <c r="A20">
        <v>117</v>
      </c>
      <c r="B20">
        <v>19</v>
      </c>
      <c r="C20" t="s">
        <v>9851</v>
      </c>
      <c r="E20" t="s">
        <v>9104</v>
      </c>
      <c r="F20" t="s">
        <v>2555</v>
      </c>
      <c r="G20" t="s">
        <v>9104</v>
      </c>
      <c r="H20" t="s">
        <v>53</v>
      </c>
      <c r="I20" t="s">
        <v>1496</v>
      </c>
      <c r="J20" t="s">
        <v>92</v>
      </c>
      <c r="K20" t="s">
        <v>9873</v>
      </c>
      <c r="L20" t="s">
        <v>9874</v>
      </c>
      <c r="M20" t="s">
        <v>313</v>
      </c>
      <c r="N20">
        <v>6</v>
      </c>
    </row>
    <row r="21" spans="1:14" x14ac:dyDescent="0.25">
      <c r="A21">
        <v>117</v>
      </c>
      <c r="B21">
        <v>20</v>
      </c>
      <c r="C21" t="s">
        <v>9851</v>
      </c>
      <c r="E21" t="s">
        <v>9104</v>
      </c>
      <c r="F21" t="s">
        <v>2555</v>
      </c>
      <c r="G21" t="s">
        <v>9104</v>
      </c>
      <c r="H21" t="s">
        <v>21</v>
      </c>
      <c r="I21" t="s">
        <v>22</v>
      </c>
      <c r="K21" t="s">
        <v>9874</v>
      </c>
      <c r="L21" t="s">
        <v>9875</v>
      </c>
    </row>
    <row r="22" spans="1:14" x14ac:dyDescent="0.25">
      <c r="A22">
        <v>117</v>
      </c>
      <c r="B22">
        <v>21</v>
      </c>
      <c r="C22" t="s">
        <v>9851</v>
      </c>
      <c r="E22" t="s">
        <v>9104</v>
      </c>
      <c r="F22" t="s">
        <v>2555</v>
      </c>
      <c r="G22" t="s">
        <v>9104</v>
      </c>
      <c r="H22" t="s">
        <v>24</v>
      </c>
      <c r="I22" t="s">
        <v>10323</v>
      </c>
      <c r="K22" t="s">
        <v>9876</v>
      </c>
      <c r="L22" t="s">
        <v>9877</v>
      </c>
    </row>
    <row r="23" spans="1:14" x14ac:dyDescent="0.25">
      <c r="A23">
        <v>117</v>
      </c>
      <c r="B23">
        <v>22</v>
      </c>
      <c r="C23" t="s">
        <v>9851</v>
      </c>
      <c r="E23" t="s">
        <v>9104</v>
      </c>
      <c r="F23" t="s">
        <v>2555</v>
      </c>
      <c r="G23" t="s">
        <v>9104</v>
      </c>
      <c r="H23" t="s">
        <v>10</v>
      </c>
      <c r="I23" t="s">
        <v>118</v>
      </c>
      <c r="K23" t="s">
        <v>9878</v>
      </c>
      <c r="L23" t="s">
        <v>9879</v>
      </c>
    </row>
    <row r="24" spans="1:14" x14ac:dyDescent="0.25">
      <c r="A24">
        <v>117</v>
      </c>
      <c r="B24">
        <v>23</v>
      </c>
      <c r="C24" t="s">
        <v>9851</v>
      </c>
      <c r="E24" t="s">
        <v>9104</v>
      </c>
      <c r="F24" t="s">
        <v>2555</v>
      </c>
      <c r="G24" t="s">
        <v>9104</v>
      </c>
      <c r="H24" t="s">
        <v>17</v>
      </c>
      <c r="I24" t="s">
        <v>292</v>
      </c>
      <c r="K24" t="s">
        <v>9880</v>
      </c>
      <c r="L24" t="s">
        <v>9881</v>
      </c>
    </row>
    <row r="25" spans="1:14" x14ac:dyDescent="0.25">
      <c r="A25">
        <v>117</v>
      </c>
      <c r="B25">
        <v>24</v>
      </c>
      <c r="C25" t="s">
        <v>9851</v>
      </c>
      <c r="E25" t="s">
        <v>9104</v>
      </c>
      <c r="F25" t="s">
        <v>2555</v>
      </c>
      <c r="G25" t="s">
        <v>9104</v>
      </c>
      <c r="H25" t="s">
        <v>24</v>
      </c>
      <c r="I25" t="s">
        <v>10323</v>
      </c>
      <c r="K25" t="s">
        <v>2953</v>
      </c>
      <c r="L25" t="s">
        <v>9882</v>
      </c>
    </row>
    <row r="26" spans="1:14" x14ac:dyDescent="0.25">
      <c r="A26">
        <v>117</v>
      </c>
      <c r="B26">
        <v>25</v>
      </c>
      <c r="C26" t="s">
        <v>9851</v>
      </c>
      <c r="E26" t="s">
        <v>9104</v>
      </c>
      <c r="F26" t="s">
        <v>2555</v>
      </c>
      <c r="G26" t="s">
        <v>9104</v>
      </c>
      <c r="H26" t="s">
        <v>10</v>
      </c>
      <c r="I26" t="s">
        <v>118</v>
      </c>
      <c r="K26" t="s">
        <v>9883</v>
      </c>
      <c r="L26" t="s">
        <v>9884</v>
      </c>
    </row>
    <row r="27" spans="1:14" x14ac:dyDescent="0.25">
      <c r="A27">
        <v>117</v>
      </c>
      <c r="B27">
        <v>26</v>
      </c>
      <c r="C27" t="s">
        <v>9851</v>
      </c>
      <c r="E27" t="s">
        <v>9104</v>
      </c>
      <c r="F27" t="s">
        <v>2555</v>
      </c>
      <c r="G27" t="s">
        <v>9104</v>
      </c>
      <c r="H27" t="s">
        <v>17</v>
      </c>
      <c r="I27" t="s">
        <v>292</v>
      </c>
      <c r="K27" t="s">
        <v>9884</v>
      </c>
      <c r="L27" t="s">
        <v>9885</v>
      </c>
    </row>
    <row r="28" spans="1:14" x14ac:dyDescent="0.25">
      <c r="A28">
        <v>117</v>
      </c>
      <c r="B28">
        <v>27</v>
      </c>
      <c r="C28" t="s">
        <v>9851</v>
      </c>
      <c r="E28" t="s">
        <v>9104</v>
      </c>
      <c r="F28" t="s">
        <v>2555</v>
      </c>
      <c r="G28" t="s">
        <v>9104</v>
      </c>
      <c r="H28" t="s">
        <v>17</v>
      </c>
      <c r="I28" t="s">
        <v>77</v>
      </c>
      <c r="K28" t="s">
        <v>9886</v>
      </c>
      <c r="L28" t="s">
        <v>9887</v>
      </c>
    </row>
    <row r="29" spans="1:14" x14ac:dyDescent="0.25">
      <c r="A29">
        <v>117</v>
      </c>
      <c r="B29">
        <v>28</v>
      </c>
      <c r="C29" t="s">
        <v>9851</v>
      </c>
      <c r="E29" t="s">
        <v>9104</v>
      </c>
      <c r="F29" t="s">
        <v>2555</v>
      </c>
      <c r="G29" t="s">
        <v>9104</v>
      </c>
      <c r="H29" t="s">
        <v>53</v>
      </c>
      <c r="I29" t="s">
        <v>124</v>
      </c>
      <c r="J29" t="s">
        <v>92</v>
      </c>
      <c r="K29" t="s">
        <v>9887</v>
      </c>
      <c r="L29" t="s">
        <v>9888</v>
      </c>
      <c r="N29">
        <v>3</v>
      </c>
    </row>
    <row r="30" spans="1:14" x14ac:dyDescent="0.25">
      <c r="A30">
        <v>117</v>
      </c>
      <c r="B30">
        <v>29</v>
      </c>
      <c r="C30" t="s">
        <v>9851</v>
      </c>
      <c r="E30" t="s">
        <v>9104</v>
      </c>
      <c r="F30" t="s">
        <v>2555</v>
      </c>
      <c r="G30" t="s">
        <v>9104</v>
      </c>
      <c r="H30" t="s">
        <v>24</v>
      </c>
      <c r="I30" t="s">
        <v>10323</v>
      </c>
      <c r="K30" t="s">
        <v>9888</v>
      </c>
      <c r="L30" t="s">
        <v>9889</v>
      </c>
    </row>
    <row r="31" spans="1:14" x14ac:dyDescent="0.25">
      <c r="A31">
        <v>117</v>
      </c>
      <c r="B31">
        <v>30</v>
      </c>
      <c r="C31" t="s">
        <v>9851</v>
      </c>
      <c r="E31" t="s">
        <v>9104</v>
      </c>
      <c r="F31" t="s">
        <v>2555</v>
      </c>
      <c r="G31" t="s">
        <v>9104</v>
      </c>
      <c r="H31" t="s">
        <v>10</v>
      </c>
      <c r="I31" t="s">
        <v>118</v>
      </c>
      <c r="K31" t="s">
        <v>9571</v>
      </c>
      <c r="L31" t="s">
        <v>9890</v>
      </c>
    </row>
    <row r="32" spans="1:14" x14ac:dyDescent="0.25">
      <c r="A32">
        <v>117</v>
      </c>
      <c r="B32">
        <v>31</v>
      </c>
      <c r="C32" t="s">
        <v>9851</v>
      </c>
      <c r="E32" t="s">
        <v>9104</v>
      </c>
      <c r="F32" t="s">
        <v>2555</v>
      </c>
      <c r="G32" t="s">
        <v>9104</v>
      </c>
      <c r="H32" t="s">
        <v>17</v>
      </c>
      <c r="I32" t="s">
        <v>3695</v>
      </c>
      <c r="K32" t="s">
        <v>9891</v>
      </c>
      <c r="L32" t="s">
        <v>9892</v>
      </c>
    </row>
    <row r="33" spans="1:12" x14ac:dyDescent="0.25">
      <c r="A33">
        <v>117</v>
      </c>
      <c r="B33">
        <v>32</v>
      </c>
      <c r="C33" t="s">
        <v>9851</v>
      </c>
      <c r="E33" t="s">
        <v>9104</v>
      </c>
      <c r="F33" t="s">
        <v>2555</v>
      </c>
      <c r="G33" t="s">
        <v>9104</v>
      </c>
      <c r="H33" t="s">
        <v>162</v>
      </c>
      <c r="I33" t="s">
        <v>163</v>
      </c>
      <c r="K33" t="s">
        <v>9892</v>
      </c>
      <c r="L33" t="s">
        <v>9893</v>
      </c>
    </row>
    <row r="34" spans="1:12" x14ac:dyDescent="0.25">
      <c r="A34">
        <v>117</v>
      </c>
      <c r="B34">
        <v>33</v>
      </c>
      <c r="C34" t="s">
        <v>9851</v>
      </c>
      <c r="E34" t="s">
        <v>9104</v>
      </c>
      <c r="F34" t="s">
        <v>2555</v>
      </c>
      <c r="G34" t="s">
        <v>9104</v>
      </c>
      <c r="H34" t="s">
        <v>24</v>
      </c>
      <c r="I34" t="s">
        <v>10323</v>
      </c>
      <c r="K34" t="s">
        <v>9894</v>
      </c>
      <c r="L34" t="s">
        <v>9895</v>
      </c>
    </row>
    <row r="35" spans="1:12" x14ac:dyDescent="0.25">
      <c r="A35">
        <v>117</v>
      </c>
      <c r="B35">
        <v>34</v>
      </c>
      <c r="C35" t="s">
        <v>9851</v>
      </c>
      <c r="E35" t="s">
        <v>9104</v>
      </c>
      <c r="F35" t="s">
        <v>2555</v>
      </c>
      <c r="G35" t="s">
        <v>9104</v>
      </c>
      <c r="H35" t="s">
        <v>10</v>
      </c>
      <c r="I35" t="s">
        <v>118</v>
      </c>
      <c r="K35" t="s">
        <v>9896</v>
      </c>
      <c r="L35" t="s">
        <v>9897</v>
      </c>
    </row>
    <row r="36" spans="1:12" x14ac:dyDescent="0.25">
      <c r="A36">
        <v>117</v>
      </c>
      <c r="B36">
        <v>35</v>
      </c>
      <c r="C36" t="s">
        <v>9851</v>
      </c>
      <c r="E36" t="s">
        <v>9104</v>
      </c>
      <c r="F36" t="s">
        <v>2555</v>
      </c>
      <c r="G36" t="s">
        <v>9104</v>
      </c>
      <c r="H36" t="s">
        <v>17</v>
      </c>
      <c r="I36" t="s">
        <v>292</v>
      </c>
      <c r="K36" t="s">
        <v>9897</v>
      </c>
      <c r="L36" t="s">
        <v>9898</v>
      </c>
    </row>
    <row r="37" spans="1:12" x14ac:dyDescent="0.25">
      <c r="A37">
        <v>117</v>
      </c>
      <c r="B37">
        <v>36</v>
      </c>
      <c r="C37" t="s">
        <v>9851</v>
      </c>
      <c r="E37" t="s">
        <v>9104</v>
      </c>
      <c r="F37" t="s">
        <v>2555</v>
      </c>
      <c r="G37" t="s">
        <v>9104</v>
      </c>
      <c r="H37" t="s">
        <v>33</v>
      </c>
      <c r="I37" t="s">
        <v>603</v>
      </c>
      <c r="K37" t="s">
        <v>9898</v>
      </c>
      <c r="L37" t="s">
        <v>9899</v>
      </c>
    </row>
    <row r="38" spans="1:12" x14ac:dyDescent="0.25">
      <c r="A38">
        <v>117</v>
      </c>
      <c r="B38">
        <v>37</v>
      </c>
      <c r="C38" t="s">
        <v>9851</v>
      </c>
      <c r="E38" t="s">
        <v>9104</v>
      </c>
      <c r="F38" t="s">
        <v>2555</v>
      </c>
      <c r="G38" t="s">
        <v>9104</v>
      </c>
      <c r="H38" t="s">
        <v>21</v>
      </c>
      <c r="I38" t="s">
        <v>22</v>
      </c>
      <c r="K38" t="s">
        <v>9900</v>
      </c>
      <c r="L38" t="s">
        <v>9901</v>
      </c>
    </row>
    <row r="39" spans="1:12" x14ac:dyDescent="0.25">
      <c r="A39">
        <v>117</v>
      </c>
      <c r="B39">
        <v>38</v>
      </c>
      <c r="C39" t="s">
        <v>9851</v>
      </c>
      <c r="E39" t="s">
        <v>9104</v>
      </c>
      <c r="F39" t="s">
        <v>2555</v>
      </c>
      <c r="G39" t="s">
        <v>9104</v>
      </c>
      <c r="H39" t="s">
        <v>24</v>
      </c>
      <c r="I39" t="s">
        <v>10323</v>
      </c>
      <c r="K39" t="s">
        <v>9902</v>
      </c>
      <c r="L39" t="s">
        <v>9903</v>
      </c>
    </row>
    <row r="40" spans="1:12" x14ac:dyDescent="0.25">
      <c r="A40">
        <v>117</v>
      </c>
      <c r="B40">
        <v>39</v>
      </c>
      <c r="C40" t="s">
        <v>9851</v>
      </c>
      <c r="E40" t="s">
        <v>9104</v>
      </c>
      <c r="F40" t="s">
        <v>2555</v>
      </c>
      <c r="G40" t="s">
        <v>9104</v>
      </c>
      <c r="H40" t="s">
        <v>10</v>
      </c>
      <c r="I40" t="s">
        <v>118</v>
      </c>
      <c r="K40" t="s">
        <v>9904</v>
      </c>
      <c r="L40" t="s">
        <v>9905</v>
      </c>
    </row>
    <row r="41" spans="1:12" x14ac:dyDescent="0.25">
      <c r="A41">
        <v>117</v>
      </c>
      <c r="B41">
        <v>40</v>
      </c>
      <c r="C41" t="s">
        <v>9851</v>
      </c>
      <c r="E41" t="s">
        <v>9104</v>
      </c>
      <c r="F41" t="s">
        <v>2555</v>
      </c>
      <c r="G41" t="s">
        <v>9104</v>
      </c>
      <c r="H41" t="s">
        <v>17</v>
      </c>
      <c r="I41" t="s">
        <v>101</v>
      </c>
      <c r="K41" t="s">
        <v>9905</v>
      </c>
      <c r="L41" t="s">
        <v>9906</v>
      </c>
    </row>
    <row r="42" spans="1:12" x14ac:dyDescent="0.25">
      <c r="A42">
        <v>117</v>
      </c>
      <c r="B42">
        <v>41</v>
      </c>
      <c r="C42" t="s">
        <v>9851</v>
      </c>
      <c r="E42" t="s">
        <v>9104</v>
      </c>
      <c r="F42" t="s">
        <v>2555</v>
      </c>
      <c r="G42" t="s">
        <v>9104</v>
      </c>
      <c r="H42" t="s">
        <v>17</v>
      </c>
      <c r="I42" t="s">
        <v>18</v>
      </c>
      <c r="K42" t="s">
        <v>9906</v>
      </c>
      <c r="L42" t="s">
        <v>9907</v>
      </c>
    </row>
    <row r="43" spans="1:12" x14ac:dyDescent="0.25">
      <c r="A43">
        <v>117</v>
      </c>
      <c r="B43">
        <v>42</v>
      </c>
      <c r="C43" t="s">
        <v>9851</v>
      </c>
      <c r="E43" t="s">
        <v>9104</v>
      </c>
      <c r="F43" t="s">
        <v>2555</v>
      </c>
      <c r="G43" t="s">
        <v>9104</v>
      </c>
      <c r="H43" t="s">
        <v>33</v>
      </c>
      <c r="I43" t="s">
        <v>161</v>
      </c>
      <c r="K43" t="s">
        <v>9907</v>
      </c>
      <c r="L43" t="s">
        <v>9907</v>
      </c>
    </row>
    <row r="44" spans="1:12" x14ac:dyDescent="0.25">
      <c r="A44">
        <v>117</v>
      </c>
      <c r="B44">
        <v>43</v>
      </c>
      <c r="C44" t="s">
        <v>9851</v>
      </c>
      <c r="E44" t="s">
        <v>9104</v>
      </c>
      <c r="F44" t="s">
        <v>2555</v>
      </c>
      <c r="G44" t="s">
        <v>9104</v>
      </c>
      <c r="H44" t="s">
        <v>21</v>
      </c>
      <c r="I44" t="s">
        <v>334</v>
      </c>
      <c r="K44" t="s">
        <v>9907</v>
      </c>
      <c r="L44" t="s">
        <v>9908</v>
      </c>
    </row>
    <row r="45" spans="1:12" x14ac:dyDescent="0.25">
      <c r="A45">
        <v>117</v>
      </c>
      <c r="B45">
        <v>44</v>
      </c>
      <c r="C45" t="s">
        <v>9851</v>
      </c>
      <c r="E45" t="s">
        <v>9104</v>
      </c>
      <c r="F45" t="s">
        <v>2555</v>
      </c>
      <c r="G45" t="s">
        <v>9104</v>
      </c>
      <c r="H45" t="s">
        <v>24</v>
      </c>
      <c r="I45" t="s">
        <v>10323</v>
      </c>
      <c r="K45" t="s">
        <v>9909</v>
      </c>
      <c r="L45" t="s">
        <v>9910</v>
      </c>
    </row>
    <row r="46" spans="1:12" x14ac:dyDescent="0.25">
      <c r="A46">
        <v>117</v>
      </c>
      <c r="B46">
        <v>45</v>
      </c>
      <c r="C46" t="s">
        <v>9851</v>
      </c>
      <c r="E46" t="s">
        <v>9104</v>
      </c>
      <c r="F46" t="s">
        <v>2555</v>
      </c>
      <c r="G46" t="s">
        <v>9104</v>
      </c>
      <c r="H46" t="s">
        <v>10</v>
      </c>
      <c r="I46" t="s">
        <v>118</v>
      </c>
      <c r="K46" t="s">
        <v>9911</v>
      </c>
      <c r="L46" t="s">
        <v>9912</v>
      </c>
    </row>
    <row r="47" spans="1:12" x14ac:dyDescent="0.25">
      <c r="A47">
        <v>117</v>
      </c>
      <c r="B47">
        <v>46</v>
      </c>
      <c r="C47" t="s">
        <v>9851</v>
      </c>
      <c r="E47" t="s">
        <v>9104</v>
      </c>
      <c r="F47" t="s">
        <v>2555</v>
      </c>
      <c r="G47" t="s">
        <v>9104</v>
      </c>
      <c r="H47" t="s">
        <v>17</v>
      </c>
      <c r="I47" t="s">
        <v>101</v>
      </c>
      <c r="K47" t="s">
        <v>9912</v>
      </c>
      <c r="L47" t="s">
        <v>9913</v>
      </c>
    </row>
    <row r="48" spans="1:12" x14ac:dyDescent="0.25">
      <c r="A48">
        <v>117</v>
      </c>
      <c r="B48">
        <v>47</v>
      </c>
      <c r="C48" t="s">
        <v>9851</v>
      </c>
      <c r="E48" t="s">
        <v>9104</v>
      </c>
      <c r="F48" t="s">
        <v>2555</v>
      </c>
      <c r="G48" t="s">
        <v>9104</v>
      </c>
      <c r="H48" t="s">
        <v>17</v>
      </c>
      <c r="I48" t="s">
        <v>292</v>
      </c>
      <c r="K48" t="s">
        <v>9914</v>
      </c>
      <c r="L48" t="s">
        <v>9915</v>
      </c>
    </row>
    <row r="49" spans="1:14" x14ac:dyDescent="0.25">
      <c r="A49">
        <v>117</v>
      </c>
      <c r="B49">
        <v>48</v>
      </c>
      <c r="C49" t="s">
        <v>9851</v>
      </c>
      <c r="E49" t="s">
        <v>9104</v>
      </c>
      <c r="F49" t="s">
        <v>2555</v>
      </c>
      <c r="G49" t="s">
        <v>9104</v>
      </c>
      <c r="H49" t="s">
        <v>17</v>
      </c>
      <c r="I49" t="s">
        <v>101</v>
      </c>
      <c r="K49" t="s">
        <v>9915</v>
      </c>
      <c r="L49" t="s">
        <v>9916</v>
      </c>
    </row>
    <row r="50" spans="1:14" x14ac:dyDescent="0.25">
      <c r="A50">
        <v>117</v>
      </c>
      <c r="B50">
        <v>49</v>
      </c>
      <c r="C50" t="s">
        <v>9851</v>
      </c>
      <c r="E50" t="s">
        <v>9104</v>
      </c>
      <c r="F50" t="s">
        <v>2555</v>
      </c>
      <c r="G50" t="s">
        <v>9104</v>
      </c>
      <c r="H50" t="s">
        <v>17</v>
      </c>
      <c r="I50" t="s">
        <v>292</v>
      </c>
      <c r="K50" t="s">
        <v>9917</v>
      </c>
      <c r="L50" t="s">
        <v>9918</v>
      </c>
    </row>
    <row r="51" spans="1:14" x14ac:dyDescent="0.25">
      <c r="A51">
        <v>117</v>
      </c>
      <c r="B51">
        <v>50</v>
      </c>
      <c r="C51" t="s">
        <v>9851</v>
      </c>
      <c r="E51" t="s">
        <v>9104</v>
      </c>
      <c r="F51" t="s">
        <v>2555</v>
      </c>
      <c r="G51" t="s">
        <v>9104</v>
      </c>
      <c r="H51" t="s">
        <v>24</v>
      </c>
      <c r="I51" t="s">
        <v>10323</v>
      </c>
      <c r="K51" t="s">
        <v>9919</v>
      </c>
      <c r="L51" t="s">
        <v>9920</v>
      </c>
    </row>
    <row r="52" spans="1:14" x14ac:dyDescent="0.25">
      <c r="A52">
        <v>117</v>
      </c>
      <c r="B52">
        <v>51</v>
      </c>
      <c r="C52" t="s">
        <v>9851</v>
      </c>
      <c r="E52" t="s">
        <v>9104</v>
      </c>
      <c r="F52" t="s">
        <v>2555</v>
      </c>
      <c r="G52" t="s">
        <v>9104</v>
      </c>
      <c r="H52" t="s">
        <v>10</v>
      </c>
      <c r="I52" t="s">
        <v>118</v>
      </c>
      <c r="K52" t="s">
        <v>9921</v>
      </c>
      <c r="L52" t="s">
        <v>9922</v>
      </c>
    </row>
    <row r="53" spans="1:14" x14ac:dyDescent="0.25">
      <c r="A53">
        <v>117</v>
      </c>
      <c r="B53">
        <v>52</v>
      </c>
      <c r="C53" t="s">
        <v>9851</v>
      </c>
      <c r="E53" t="s">
        <v>9104</v>
      </c>
      <c r="F53" t="s">
        <v>2555</v>
      </c>
      <c r="G53" t="s">
        <v>9104</v>
      </c>
      <c r="H53" t="s">
        <v>10</v>
      </c>
      <c r="I53" t="s">
        <v>14</v>
      </c>
      <c r="K53" t="s">
        <v>9923</v>
      </c>
      <c r="L53" t="s">
        <v>9924</v>
      </c>
    </row>
    <row r="54" spans="1:14" x14ac:dyDescent="0.25">
      <c r="A54">
        <v>117</v>
      </c>
      <c r="B54">
        <v>53</v>
      </c>
      <c r="C54" t="s">
        <v>9851</v>
      </c>
      <c r="E54" t="s">
        <v>9104</v>
      </c>
      <c r="F54" t="s">
        <v>2555</v>
      </c>
      <c r="G54" t="s">
        <v>9104</v>
      </c>
      <c r="H54" t="s">
        <v>24</v>
      </c>
      <c r="I54" t="s">
        <v>10323</v>
      </c>
      <c r="K54" t="s">
        <v>9925</v>
      </c>
      <c r="L54" t="s">
        <v>9926</v>
      </c>
    </row>
    <row r="55" spans="1:14" x14ac:dyDescent="0.25">
      <c r="A55">
        <v>117</v>
      </c>
      <c r="B55">
        <v>54</v>
      </c>
      <c r="C55" t="s">
        <v>9851</v>
      </c>
      <c r="E55" t="s">
        <v>9104</v>
      </c>
      <c r="F55" t="s">
        <v>2555</v>
      </c>
      <c r="G55" t="s">
        <v>9104</v>
      </c>
      <c r="H55" t="s">
        <v>10</v>
      </c>
      <c r="I55" t="s">
        <v>118</v>
      </c>
      <c r="K55" t="s">
        <v>9927</v>
      </c>
      <c r="L55" t="s">
        <v>9928</v>
      </c>
    </row>
    <row r="56" spans="1:14" x14ac:dyDescent="0.25">
      <c r="A56">
        <v>117</v>
      </c>
      <c r="B56">
        <v>55</v>
      </c>
      <c r="C56" t="s">
        <v>9851</v>
      </c>
      <c r="E56" t="s">
        <v>9104</v>
      </c>
      <c r="F56" t="s">
        <v>2555</v>
      </c>
      <c r="G56" t="s">
        <v>9104</v>
      </c>
      <c r="H56" t="s">
        <v>10</v>
      </c>
      <c r="I56" t="s">
        <v>14</v>
      </c>
      <c r="K56" t="s">
        <v>9928</v>
      </c>
      <c r="L56" t="s">
        <v>9929</v>
      </c>
    </row>
    <row r="57" spans="1:14" x14ac:dyDescent="0.25">
      <c r="A57">
        <v>117</v>
      </c>
      <c r="B57">
        <v>56</v>
      </c>
      <c r="C57" t="s">
        <v>9851</v>
      </c>
      <c r="E57" t="s">
        <v>9104</v>
      </c>
      <c r="F57" t="s">
        <v>2555</v>
      </c>
      <c r="G57" t="s">
        <v>9104</v>
      </c>
      <c r="H57" t="s">
        <v>17</v>
      </c>
      <c r="I57" t="s">
        <v>101</v>
      </c>
      <c r="K57" t="s">
        <v>9929</v>
      </c>
      <c r="L57" t="s">
        <v>9930</v>
      </c>
    </row>
    <row r="58" spans="1:14" x14ac:dyDescent="0.25">
      <c r="A58">
        <v>117</v>
      </c>
      <c r="B58">
        <v>57</v>
      </c>
      <c r="C58" t="s">
        <v>9851</v>
      </c>
      <c r="E58" t="s">
        <v>9104</v>
      </c>
      <c r="F58" t="s">
        <v>2555</v>
      </c>
      <c r="G58" t="s">
        <v>9104</v>
      </c>
      <c r="H58" t="s">
        <v>53</v>
      </c>
      <c r="I58" t="s">
        <v>124</v>
      </c>
      <c r="J58" t="s">
        <v>92</v>
      </c>
      <c r="K58" t="s">
        <v>9930</v>
      </c>
      <c r="L58" t="s">
        <v>9931</v>
      </c>
      <c r="N58">
        <v>3</v>
      </c>
    </row>
    <row r="59" spans="1:14" x14ac:dyDescent="0.25">
      <c r="A59">
        <v>117</v>
      </c>
      <c r="B59">
        <v>58</v>
      </c>
      <c r="C59" t="s">
        <v>9851</v>
      </c>
      <c r="E59" t="s">
        <v>9104</v>
      </c>
      <c r="F59" t="s">
        <v>2555</v>
      </c>
      <c r="G59" t="s">
        <v>9104</v>
      </c>
      <c r="H59" t="s">
        <v>17</v>
      </c>
      <c r="I59" t="s">
        <v>292</v>
      </c>
      <c r="K59" t="s">
        <v>9931</v>
      </c>
      <c r="L59" t="s">
        <v>9932</v>
      </c>
    </row>
    <row r="60" spans="1:14" x14ac:dyDescent="0.25">
      <c r="A60">
        <v>117</v>
      </c>
      <c r="B60">
        <v>59</v>
      </c>
      <c r="C60" t="s">
        <v>9851</v>
      </c>
      <c r="E60" t="s">
        <v>9104</v>
      </c>
      <c r="F60" t="s">
        <v>2555</v>
      </c>
      <c r="G60" t="s">
        <v>9104</v>
      </c>
      <c r="H60" t="s">
        <v>24</v>
      </c>
      <c r="I60" t="s">
        <v>39</v>
      </c>
      <c r="K60" t="s">
        <v>9932</v>
      </c>
      <c r="L60" t="s">
        <v>9933</v>
      </c>
    </row>
    <row r="61" spans="1:14" x14ac:dyDescent="0.25">
      <c r="A61">
        <v>117</v>
      </c>
      <c r="B61">
        <v>60</v>
      </c>
      <c r="C61" t="s">
        <v>9851</v>
      </c>
      <c r="E61" t="s">
        <v>9104</v>
      </c>
      <c r="F61" t="s">
        <v>2555</v>
      </c>
      <c r="G61" t="s">
        <v>9104</v>
      </c>
      <c r="H61" t="s">
        <v>10</v>
      </c>
      <c r="I61" t="s">
        <v>118</v>
      </c>
      <c r="K61" t="s">
        <v>9933</v>
      </c>
      <c r="L61" t="s">
        <v>9934</v>
      </c>
    </row>
    <row r="62" spans="1:14" x14ac:dyDescent="0.25">
      <c r="A62">
        <v>117</v>
      </c>
      <c r="B62">
        <v>61</v>
      </c>
      <c r="C62" t="s">
        <v>9851</v>
      </c>
      <c r="E62" t="s">
        <v>9104</v>
      </c>
      <c r="F62" t="s">
        <v>2555</v>
      </c>
      <c r="G62" t="s">
        <v>9104</v>
      </c>
      <c r="H62" t="s">
        <v>10</v>
      </c>
      <c r="I62" t="s">
        <v>14</v>
      </c>
      <c r="K62" t="s">
        <v>9935</v>
      </c>
      <c r="L62" t="s">
        <v>9936</v>
      </c>
    </row>
    <row r="63" spans="1:14" x14ac:dyDescent="0.25">
      <c r="A63">
        <v>117</v>
      </c>
      <c r="B63">
        <v>62</v>
      </c>
      <c r="C63" t="s">
        <v>9851</v>
      </c>
      <c r="E63" t="s">
        <v>9104</v>
      </c>
      <c r="F63" t="s">
        <v>2555</v>
      </c>
      <c r="G63" t="s">
        <v>9104</v>
      </c>
      <c r="H63" t="s">
        <v>17</v>
      </c>
      <c r="I63" t="s">
        <v>101</v>
      </c>
      <c r="K63" t="s">
        <v>9936</v>
      </c>
      <c r="L63" t="s">
        <v>9937</v>
      </c>
    </row>
    <row r="64" spans="1:14" x14ac:dyDescent="0.25">
      <c r="A64">
        <v>117</v>
      </c>
      <c r="B64">
        <v>63</v>
      </c>
      <c r="C64" t="s">
        <v>9851</v>
      </c>
      <c r="E64" t="s">
        <v>9104</v>
      </c>
      <c r="F64" t="s">
        <v>2555</v>
      </c>
      <c r="G64" t="s">
        <v>9104</v>
      </c>
      <c r="H64" t="s">
        <v>24</v>
      </c>
      <c r="I64" t="s">
        <v>10323</v>
      </c>
      <c r="K64" t="s">
        <v>9938</v>
      </c>
      <c r="L64" t="s">
        <v>9939</v>
      </c>
    </row>
    <row r="65" spans="1:14" x14ac:dyDescent="0.25">
      <c r="A65">
        <v>117</v>
      </c>
      <c r="B65">
        <v>64</v>
      </c>
      <c r="C65" t="s">
        <v>9851</v>
      </c>
      <c r="E65" t="s">
        <v>9104</v>
      </c>
      <c r="F65" t="s">
        <v>2555</v>
      </c>
      <c r="G65" t="s">
        <v>9104</v>
      </c>
      <c r="H65" t="s">
        <v>10</v>
      </c>
      <c r="I65" t="s">
        <v>118</v>
      </c>
      <c r="K65" t="s">
        <v>9940</v>
      </c>
      <c r="L65" t="s">
        <v>9941</v>
      </c>
    </row>
    <row r="66" spans="1:14" x14ac:dyDescent="0.25">
      <c r="A66">
        <v>117</v>
      </c>
      <c r="B66">
        <v>65</v>
      </c>
      <c r="C66" t="s">
        <v>9851</v>
      </c>
      <c r="E66" t="s">
        <v>9104</v>
      </c>
      <c r="F66" t="s">
        <v>2555</v>
      </c>
      <c r="G66" t="s">
        <v>9104</v>
      </c>
      <c r="H66" t="s">
        <v>17</v>
      </c>
      <c r="I66" t="s">
        <v>101</v>
      </c>
      <c r="K66" t="s">
        <v>9942</v>
      </c>
      <c r="L66" t="s">
        <v>9943</v>
      </c>
    </row>
    <row r="67" spans="1:14" x14ac:dyDescent="0.25">
      <c r="A67">
        <v>117</v>
      </c>
      <c r="B67">
        <v>66</v>
      </c>
      <c r="C67" t="s">
        <v>9851</v>
      </c>
      <c r="E67" t="s">
        <v>9104</v>
      </c>
      <c r="F67" t="s">
        <v>2555</v>
      </c>
      <c r="G67" t="s">
        <v>9104</v>
      </c>
      <c r="H67" t="s">
        <v>162</v>
      </c>
      <c r="I67" t="s">
        <v>163</v>
      </c>
      <c r="K67" t="s">
        <v>9943</v>
      </c>
      <c r="L67" t="s">
        <v>9944</v>
      </c>
    </row>
    <row r="68" spans="1:14" x14ac:dyDescent="0.25">
      <c r="A68">
        <v>117</v>
      </c>
      <c r="B68">
        <v>67</v>
      </c>
      <c r="C68" t="s">
        <v>9851</v>
      </c>
      <c r="E68" t="s">
        <v>9104</v>
      </c>
      <c r="F68" t="s">
        <v>2555</v>
      </c>
      <c r="G68" t="s">
        <v>9104</v>
      </c>
      <c r="H68" t="s">
        <v>24</v>
      </c>
      <c r="I68" t="s">
        <v>10323</v>
      </c>
      <c r="K68" t="s">
        <v>9945</v>
      </c>
      <c r="L68" t="s">
        <v>9946</v>
      </c>
    </row>
    <row r="69" spans="1:14" x14ac:dyDescent="0.25">
      <c r="A69">
        <v>117</v>
      </c>
      <c r="B69">
        <v>68</v>
      </c>
      <c r="C69" t="s">
        <v>9851</v>
      </c>
      <c r="E69" t="s">
        <v>9104</v>
      </c>
      <c r="F69" t="s">
        <v>2555</v>
      </c>
      <c r="G69" t="s">
        <v>9104</v>
      </c>
      <c r="H69" t="s">
        <v>10</v>
      </c>
      <c r="I69" t="s">
        <v>118</v>
      </c>
      <c r="K69" t="s">
        <v>9019</v>
      </c>
      <c r="L69" t="s">
        <v>9947</v>
      </c>
    </row>
    <row r="70" spans="1:14" x14ac:dyDescent="0.25">
      <c r="A70">
        <v>117</v>
      </c>
      <c r="B70">
        <v>69</v>
      </c>
      <c r="C70" t="s">
        <v>9851</v>
      </c>
      <c r="E70" t="s">
        <v>9104</v>
      </c>
      <c r="F70" t="s">
        <v>2555</v>
      </c>
      <c r="G70" t="s">
        <v>9104</v>
      </c>
      <c r="H70" t="s">
        <v>17</v>
      </c>
      <c r="I70" t="s">
        <v>18</v>
      </c>
      <c r="K70" t="s">
        <v>9948</v>
      </c>
      <c r="L70" t="s">
        <v>9949</v>
      </c>
    </row>
    <row r="71" spans="1:14" x14ac:dyDescent="0.25">
      <c r="A71">
        <v>117</v>
      </c>
      <c r="B71">
        <v>70</v>
      </c>
      <c r="C71" t="s">
        <v>9851</v>
      </c>
      <c r="E71" t="s">
        <v>9104</v>
      </c>
      <c r="F71" t="s">
        <v>2555</v>
      </c>
      <c r="G71" t="s">
        <v>9104</v>
      </c>
      <c r="H71" t="s">
        <v>17</v>
      </c>
      <c r="I71" t="s">
        <v>45</v>
      </c>
      <c r="K71" t="s">
        <v>9949</v>
      </c>
      <c r="L71" t="s">
        <v>9950</v>
      </c>
    </row>
    <row r="72" spans="1:14" x14ac:dyDescent="0.25">
      <c r="A72">
        <v>117</v>
      </c>
      <c r="B72">
        <v>71</v>
      </c>
      <c r="C72" t="s">
        <v>9851</v>
      </c>
      <c r="E72" t="s">
        <v>9104</v>
      </c>
      <c r="F72" t="s">
        <v>2555</v>
      </c>
      <c r="G72" t="s">
        <v>9104</v>
      </c>
      <c r="H72" t="s">
        <v>33</v>
      </c>
      <c r="I72" t="s">
        <v>123</v>
      </c>
      <c r="K72" t="s">
        <v>9950</v>
      </c>
      <c r="L72" t="s">
        <v>9950</v>
      </c>
    </row>
    <row r="73" spans="1:14" x14ac:dyDescent="0.25">
      <c r="A73">
        <v>117</v>
      </c>
      <c r="B73">
        <v>72</v>
      </c>
      <c r="C73" t="s">
        <v>9851</v>
      </c>
      <c r="E73" t="s">
        <v>9104</v>
      </c>
      <c r="F73" t="s">
        <v>2555</v>
      </c>
      <c r="G73" t="s">
        <v>9104</v>
      </c>
      <c r="H73" t="s">
        <v>53</v>
      </c>
      <c r="I73" t="s">
        <v>2851</v>
      </c>
      <c r="J73" t="s">
        <v>80</v>
      </c>
      <c r="K73" t="s">
        <v>9950</v>
      </c>
      <c r="L73" t="s">
        <v>9951</v>
      </c>
      <c r="N73">
        <v>7</v>
      </c>
    </row>
    <row r="74" spans="1:14" x14ac:dyDescent="0.25">
      <c r="A74">
        <v>117</v>
      </c>
      <c r="B74">
        <v>73</v>
      </c>
      <c r="C74" t="s">
        <v>9851</v>
      </c>
      <c r="E74" t="s">
        <v>9104</v>
      </c>
      <c r="F74" t="s">
        <v>2555</v>
      </c>
      <c r="G74" t="s">
        <v>9104</v>
      </c>
      <c r="H74" t="s">
        <v>24</v>
      </c>
      <c r="I74" t="s">
        <v>10323</v>
      </c>
      <c r="K74" t="s">
        <v>9951</v>
      </c>
      <c r="L74" t="s">
        <v>9952</v>
      </c>
    </row>
    <row r="75" spans="1:14" x14ac:dyDescent="0.25">
      <c r="A75">
        <v>117</v>
      </c>
      <c r="B75">
        <v>74</v>
      </c>
      <c r="C75" t="s">
        <v>9851</v>
      </c>
      <c r="E75" t="s">
        <v>9104</v>
      </c>
      <c r="F75" t="s">
        <v>2555</v>
      </c>
      <c r="G75" t="s">
        <v>9104</v>
      </c>
      <c r="H75" t="s">
        <v>10</v>
      </c>
      <c r="I75" t="s">
        <v>118</v>
      </c>
      <c r="K75" t="s">
        <v>9953</v>
      </c>
      <c r="L75" t="s">
        <v>9954</v>
      </c>
    </row>
    <row r="76" spans="1:14" x14ac:dyDescent="0.25">
      <c r="A76">
        <v>117</v>
      </c>
      <c r="B76">
        <v>75</v>
      </c>
      <c r="C76" t="s">
        <v>9851</v>
      </c>
      <c r="E76" t="s">
        <v>9104</v>
      </c>
      <c r="F76" t="s">
        <v>2555</v>
      </c>
      <c r="G76" t="s">
        <v>9104</v>
      </c>
      <c r="H76" t="s">
        <v>17</v>
      </c>
      <c r="I76" t="s">
        <v>120</v>
      </c>
      <c r="K76" t="s">
        <v>9955</v>
      </c>
      <c r="L76" t="s">
        <v>9956</v>
      </c>
    </row>
    <row r="77" spans="1:14" x14ac:dyDescent="0.25">
      <c r="A77">
        <v>117</v>
      </c>
      <c r="B77">
        <v>76</v>
      </c>
      <c r="C77" t="s">
        <v>9851</v>
      </c>
      <c r="E77" t="s">
        <v>9104</v>
      </c>
      <c r="F77" t="s">
        <v>2555</v>
      </c>
      <c r="G77" t="s">
        <v>9104</v>
      </c>
      <c r="H77" t="s">
        <v>17</v>
      </c>
      <c r="I77" t="s">
        <v>45</v>
      </c>
      <c r="K77" t="s">
        <v>9956</v>
      </c>
      <c r="L77" t="s">
        <v>9957</v>
      </c>
    </row>
    <row r="78" spans="1:14" x14ac:dyDescent="0.25">
      <c r="A78">
        <v>117</v>
      </c>
      <c r="B78">
        <v>77</v>
      </c>
      <c r="C78" t="s">
        <v>9851</v>
      </c>
      <c r="E78" t="s">
        <v>9104</v>
      </c>
      <c r="F78" t="s">
        <v>2555</v>
      </c>
      <c r="G78" t="s">
        <v>9104</v>
      </c>
      <c r="H78" t="s">
        <v>17</v>
      </c>
      <c r="I78" t="s">
        <v>292</v>
      </c>
      <c r="K78" t="s">
        <v>9957</v>
      </c>
      <c r="L78" t="s">
        <v>9958</v>
      </c>
    </row>
    <row r="79" spans="1:14" x14ac:dyDescent="0.25">
      <c r="A79">
        <v>117</v>
      </c>
      <c r="B79">
        <v>78</v>
      </c>
      <c r="C79" t="s">
        <v>9851</v>
      </c>
      <c r="E79" t="s">
        <v>9104</v>
      </c>
      <c r="F79" t="s">
        <v>2555</v>
      </c>
      <c r="G79" t="s">
        <v>9104</v>
      </c>
      <c r="H79" t="s">
        <v>17</v>
      </c>
      <c r="I79" t="s">
        <v>154</v>
      </c>
      <c r="K79" t="s">
        <v>9958</v>
      </c>
      <c r="L79" t="s">
        <v>9959</v>
      </c>
    </row>
    <row r="80" spans="1:14" x14ac:dyDescent="0.25">
      <c r="A80">
        <v>117</v>
      </c>
      <c r="B80">
        <v>79</v>
      </c>
      <c r="C80" t="s">
        <v>9851</v>
      </c>
      <c r="E80" t="s">
        <v>9104</v>
      </c>
      <c r="F80" t="s">
        <v>2555</v>
      </c>
      <c r="G80" t="s">
        <v>9104</v>
      </c>
      <c r="H80" t="s">
        <v>53</v>
      </c>
      <c r="I80" t="s">
        <v>91</v>
      </c>
      <c r="J80" t="s">
        <v>80</v>
      </c>
      <c r="K80" t="s">
        <v>9959</v>
      </c>
      <c r="L80" t="s">
        <v>9960</v>
      </c>
      <c r="N80">
        <v>4</v>
      </c>
    </row>
    <row r="81" spans="1:14" x14ac:dyDescent="0.25">
      <c r="A81">
        <v>117</v>
      </c>
      <c r="B81">
        <v>80</v>
      </c>
      <c r="C81" t="s">
        <v>9851</v>
      </c>
      <c r="E81" t="s">
        <v>9104</v>
      </c>
      <c r="F81" t="s">
        <v>2555</v>
      </c>
      <c r="G81" t="s">
        <v>9104</v>
      </c>
      <c r="H81" t="s">
        <v>21</v>
      </c>
      <c r="I81" t="s">
        <v>22</v>
      </c>
      <c r="K81" t="s">
        <v>9960</v>
      </c>
      <c r="L81" t="s">
        <v>9961</v>
      </c>
    </row>
    <row r="82" spans="1:14" x14ac:dyDescent="0.25">
      <c r="A82">
        <v>117</v>
      </c>
      <c r="B82">
        <v>81</v>
      </c>
      <c r="C82" t="s">
        <v>9851</v>
      </c>
      <c r="E82" t="s">
        <v>9104</v>
      </c>
      <c r="F82" t="s">
        <v>2555</v>
      </c>
      <c r="G82" t="s">
        <v>9104</v>
      </c>
      <c r="H82" t="s">
        <v>24</v>
      </c>
      <c r="I82" t="s">
        <v>10323</v>
      </c>
      <c r="K82" t="s">
        <v>9962</v>
      </c>
      <c r="L82" t="s">
        <v>9963</v>
      </c>
    </row>
    <row r="83" spans="1:14" x14ac:dyDescent="0.25">
      <c r="A83">
        <v>117</v>
      </c>
      <c r="B83">
        <v>82</v>
      </c>
      <c r="C83" t="s">
        <v>9851</v>
      </c>
      <c r="E83" t="s">
        <v>9104</v>
      </c>
      <c r="F83" t="s">
        <v>2555</v>
      </c>
      <c r="G83" t="s">
        <v>9104</v>
      </c>
      <c r="H83" t="s">
        <v>10</v>
      </c>
      <c r="I83" t="s">
        <v>118</v>
      </c>
      <c r="K83" t="s">
        <v>9964</v>
      </c>
      <c r="L83" t="s">
        <v>9965</v>
      </c>
    </row>
    <row r="84" spans="1:14" x14ac:dyDescent="0.25">
      <c r="A84">
        <v>117</v>
      </c>
      <c r="B84">
        <v>83</v>
      </c>
      <c r="C84" t="s">
        <v>9851</v>
      </c>
      <c r="E84" t="s">
        <v>9104</v>
      </c>
      <c r="F84" t="s">
        <v>2555</v>
      </c>
      <c r="G84" t="s">
        <v>9104</v>
      </c>
      <c r="H84" t="s">
        <v>53</v>
      </c>
      <c r="I84" t="s">
        <v>5854</v>
      </c>
      <c r="J84" t="s">
        <v>80</v>
      </c>
      <c r="K84" t="s">
        <v>9965</v>
      </c>
      <c r="L84" t="s">
        <v>9966</v>
      </c>
      <c r="M84" t="s">
        <v>313</v>
      </c>
      <c r="N84">
        <v>7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A13" sqref="A13"/>
    </sheetView>
  </sheetViews>
  <sheetFormatPr defaultRowHeight="15" x14ac:dyDescent="0.25"/>
  <cols>
    <col min="1" max="1" width="49.42578125" bestFit="1" customWidth="1"/>
    <col min="2" max="2" width="15" bestFit="1" customWidth="1"/>
    <col min="3" max="3" width="25.7109375" bestFit="1" customWidth="1"/>
    <col min="4" max="4" width="2.7109375" bestFit="1" customWidth="1"/>
    <col min="5" max="5" width="64.42578125" customWidth="1"/>
  </cols>
  <sheetData>
    <row r="1" spans="1:6" s="1" customFormat="1" x14ac:dyDescent="0.25">
      <c r="A1" s="1" t="s">
        <v>0</v>
      </c>
      <c r="B1" s="1" t="s">
        <v>10423</v>
      </c>
      <c r="C1" s="1" t="s">
        <v>10424</v>
      </c>
      <c r="D1" s="1" t="s">
        <v>10461</v>
      </c>
      <c r="E1" s="1" t="s">
        <v>10326</v>
      </c>
      <c r="F1" s="1" t="s">
        <v>10327</v>
      </c>
    </row>
    <row r="2" spans="1:6" x14ac:dyDescent="0.25">
      <c r="A2" t="s">
        <v>10402</v>
      </c>
      <c r="B2" t="s">
        <v>10447</v>
      </c>
      <c r="C2" t="s">
        <v>10448</v>
      </c>
      <c r="D2">
        <v>1</v>
      </c>
      <c r="E2" t="str">
        <f>CONCATENATE("INSERT INTO COMPETICAO (id, nome, id_cidade_sede) VALUES (",D2,", ","'",A2,"'",", ","(SELECT id FROM CIDADE WHERE nome ='",B2,"'",")",")")</f>
        <v>INSERT INTO COMPETICAO (id, nome, id_cidade_sede) VALUES (1, 'EUROPEAN CHAMPIONSHIPS ISTANBUL 2011', (SELECT id FROM CIDADE WHERE nome ='ISTAMBUL'))</v>
      </c>
      <c r="F2" s="1" t="s">
        <v>10327</v>
      </c>
    </row>
    <row r="3" spans="1:6" x14ac:dyDescent="0.25">
      <c r="A3" t="s">
        <v>10389</v>
      </c>
      <c r="B3" t="s">
        <v>10425</v>
      </c>
      <c r="C3" t="s">
        <v>10426</v>
      </c>
      <c r="D3">
        <v>2</v>
      </c>
      <c r="E3" t="str">
        <f t="shared" ref="E3:E28" si="0">CONCATENATE("INSERT INTO COMPETICAO (id, nome, id_cidade_sede) VALUES (",D3,", ","'",A3,"'",", ","(SELECT id FROM CIDADE WHERE nome ='",B3,"'",")",")")</f>
        <v>INSERT INTO COMPETICAO (id, nome, id_cidade_sede) VALUES (2, 'GRAND PRIX ABU DHABI 2011', (SELECT id FROM CIDADE WHERE nome ='ABU DHABI'))</v>
      </c>
      <c r="F3" s="1" t="s">
        <v>10327</v>
      </c>
    </row>
    <row r="4" spans="1:6" x14ac:dyDescent="0.25">
      <c r="A4" t="s">
        <v>10390</v>
      </c>
      <c r="B4" t="s">
        <v>10433</v>
      </c>
      <c r="C4" t="s">
        <v>10434</v>
      </c>
      <c r="D4">
        <v>3</v>
      </c>
      <c r="E4" t="str">
        <f t="shared" si="0"/>
        <v>INSERT INTO COMPETICAO (id, nome, id_cidade_sede) VALUES (3, 'GRAND PRIX AMSTERDAM 2011', (SELECT id FROM CIDADE WHERE nome ='AMSTERDAM'))</v>
      </c>
      <c r="F4" s="1" t="s">
        <v>10327</v>
      </c>
    </row>
    <row r="5" spans="1:6" x14ac:dyDescent="0.25">
      <c r="A5" t="s">
        <v>10392</v>
      </c>
      <c r="B5" t="s">
        <v>10427</v>
      </c>
      <c r="C5" t="s">
        <v>10428</v>
      </c>
      <c r="D5">
        <v>4</v>
      </c>
      <c r="E5" t="str">
        <f t="shared" si="0"/>
        <v>INSERT INTO COMPETICAO (id, nome, id_cidade_sede) VALUES (4, 'GRAND PRIX BAKU 2011', (SELECT id FROM CIDADE WHERE nome ='BAKU'))</v>
      </c>
      <c r="F5" s="1" t="s">
        <v>10327</v>
      </c>
    </row>
    <row r="6" spans="1:6" x14ac:dyDescent="0.25">
      <c r="A6" t="s">
        <v>10412</v>
      </c>
      <c r="B6" t="s">
        <v>10435</v>
      </c>
      <c r="C6" t="s">
        <v>10436</v>
      </c>
      <c r="D6">
        <v>5</v>
      </c>
      <c r="E6" t="str">
        <f t="shared" si="0"/>
        <v>INSERT INTO COMPETICAO (id, nome, id_cidade_sede) VALUES (5, 'GRAND PRIX DUSSELDORF 2011', (SELECT id FROM CIDADE WHERE nome ='DUSSELDORF'))</v>
      </c>
      <c r="F6" s="1" t="s">
        <v>10327</v>
      </c>
    </row>
    <row r="7" spans="1:6" x14ac:dyDescent="0.25">
      <c r="A7" t="s">
        <v>810</v>
      </c>
      <c r="B7" t="s">
        <v>10435</v>
      </c>
      <c r="C7" t="s">
        <v>10436</v>
      </c>
      <c r="D7">
        <v>6</v>
      </c>
      <c r="E7" t="str">
        <f t="shared" si="0"/>
        <v>INSERT INTO COMPETICAO (id, nome, id_cidade_sede) VALUES (6, 'GRAND PRIX DUSSELDORF 2012', (SELECT id FROM CIDADE WHERE nome ='DUSSELDORF'))</v>
      </c>
      <c r="F7" s="1" t="s">
        <v>10327</v>
      </c>
    </row>
    <row r="8" spans="1:6" x14ac:dyDescent="0.25">
      <c r="A8" t="s">
        <v>10415</v>
      </c>
      <c r="B8" t="s">
        <v>10454</v>
      </c>
      <c r="C8" t="s">
        <v>10446</v>
      </c>
      <c r="D8">
        <v>7</v>
      </c>
      <c r="E8" t="str">
        <f t="shared" si="0"/>
        <v>INSERT INTO COMPETICAO (id, nome, id_cidade_sede) VALUES (7, 'GRAND PRIX QINGDAO 2010', (SELECT id FROM CIDADE WHERE nome ='QINGDAO'))</v>
      </c>
      <c r="F8" s="1" t="s">
        <v>10327</v>
      </c>
    </row>
    <row r="9" spans="1:6" x14ac:dyDescent="0.25">
      <c r="A9" t="s">
        <v>10411</v>
      </c>
      <c r="B9" t="s">
        <v>10454</v>
      </c>
      <c r="C9" t="s">
        <v>10446</v>
      </c>
      <c r="D9">
        <v>8</v>
      </c>
      <c r="E9" t="str">
        <f t="shared" si="0"/>
        <v>INSERT INTO COMPETICAO (id, nome, id_cidade_sede) VALUES (8, 'GRAND PRIX QINGDAO 2011', (SELECT id FROM CIDADE WHERE nome ='QINGDAO'))</v>
      </c>
      <c r="F9" s="1" t="s">
        <v>10327</v>
      </c>
    </row>
    <row r="10" spans="1:6" x14ac:dyDescent="0.25">
      <c r="A10" t="s">
        <v>10403</v>
      </c>
      <c r="B10" t="s">
        <v>10425</v>
      </c>
      <c r="C10" t="s">
        <v>10426</v>
      </c>
      <c r="D10">
        <v>9</v>
      </c>
      <c r="E10" t="str">
        <f t="shared" si="0"/>
        <v>INSERT INTO COMPETICAO (id, nome, id_cidade_sede) VALUES (9, 'GRAND SLAM ABU DHABI 2011', (SELECT id FROM CIDADE WHERE nome ='ABU DHABI'))</v>
      </c>
      <c r="F10" s="1" t="s">
        <v>10327</v>
      </c>
    </row>
    <row r="11" spans="1:6" x14ac:dyDescent="0.25">
      <c r="A11" t="s">
        <v>10393</v>
      </c>
      <c r="B11" t="s">
        <v>10437</v>
      </c>
      <c r="C11" t="s">
        <v>10438</v>
      </c>
      <c r="D11">
        <v>10</v>
      </c>
      <c r="E11" t="str">
        <f t="shared" si="0"/>
        <v>INSERT INTO COMPETICAO (id, nome, id_cidade_sede) VALUES (10, 'GRAND SLAM MOSCOW 2011', (SELECT id FROM CIDADE WHERE nome ='MOSCOU'))</v>
      </c>
      <c r="F11" s="1" t="s">
        <v>10327</v>
      </c>
    </row>
    <row r="12" spans="1:6" x14ac:dyDescent="0.25">
      <c r="A12" t="s">
        <v>4919</v>
      </c>
      <c r="B12" t="s">
        <v>10431</v>
      </c>
      <c r="C12" t="s">
        <v>10432</v>
      </c>
      <c r="D12">
        <v>11</v>
      </c>
      <c r="E12" t="str">
        <f t="shared" si="0"/>
        <v>INSERT INTO COMPETICAO (id, nome, id_cidade_sede) VALUES (11, 'GRAND SLAM PARIS 2011', (SELECT id FROM CIDADE WHERE nome ='PARIS'))</v>
      </c>
      <c r="F12" s="1" t="s">
        <v>10327</v>
      </c>
    </row>
    <row r="13" spans="1:6" x14ac:dyDescent="0.25">
      <c r="A13" t="s">
        <v>10394</v>
      </c>
      <c r="B13" t="s">
        <v>10431</v>
      </c>
      <c r="C13" t="s">
        <v>10432</v>
      </c>
      <c r="D13">
        <v>12</v>
      </c>
      <c r="E13" t="str">
        <f t="shared" si="0"/>
        <v>INSERT INTO COMPETICAO (id, nome, id_cidade_sede) VALUES (12, 'GRAND SLAM PARIS 2012', (SELECT id FROM CIDADE WHERE nome ='PARIS'))</v>
      </c>
      <c r="F13" s="1" t="s">
        <v>10327</v>
      </c>
    </row>
    <row r="14" spans="1:6" x14ac:dyDescent="0.25">
      <c r="A14" t="s">
        <v>5916</v>
      </c>
      <c r="B14" t="s">
        <v>10451</v>
      </c>
      <c r="C14" t="s">
        <v>10430</v>
      </c>
      <c r="D14">
        <v>13</v>
      </c>
      <c r="E14" t="str">
        <f t="shared" si="0"/>
        <v>INSERT INTO COMPETICAO (id, nome, id_cidade_sede) VALUES (13, 'GRAND SLAM RIO DE JANEIRO 2011', (SELECT id FROM CIDADE WHERE nome ='RIO DE JANEIRO'))</v>
      </c>
      <c r="F14" s="1" t="s">
        <v>10327</v>
      </c>
    </row>
    <row r="15" spans="1:6" x14ac:dyDescent="0.25">
      <c r="A15" t="s">
        <v>10406</v>
      </c>
      <c r="B15" t="s">
        <v>10439</v>
      </c>
      <c r="C15" t="s">
        <v>10440</v>
      </c>
      <c r="D15">
        <v>14</v>
      </c>
      <c r="E15" t="str">
        <f t="shared" si="0"/>
        <v>INSERT INTO COMPETICAO (id, nome, id_cidade_sede) VALUES (14, 'GRAND SLAM TOKYO 2010', (SELECT id FROM CIDADE WHERE nome ='TOQUIO'))</v>
      </c>
      <c r="F15" s="1" t="s">
        <v>10327</v>
      </c>
    </row>
    <row r="16" spans="1:6" x14ac:dyDescent="0.25">
      <c r="A16" t="s">
        <v>10395</v>
      </c>
      <c r="B16" t="s">
        <v>10439</v>
      </c>
      <c r="C16" t="s">
        <v>10440</v>
      </c>
      <c r="D16">
        <v>15</v>
      </c>
      <c r="E16" t="str">
        <f t="shared" si="0"/>
        <v>INSERT INTO COMPETICAO (id, nome, id_cidade_sede) VALUES (15, 'GRAND SLAM TOKYO 2011', (SELECT id FROM CIDADE WHERE nome ='TOQUIO'))</v>
      </c>
      <c r="F16" s="1" t="s">
        <v>10327</v>
      </c>
    </row>
    <row r="17" spans="1:6" x14ac:dyDescent="0.25">
      <c r="A17" t="s">
        <v>10400</v>
      </c>
      <c r="B17" t="s">
        <v>10445</v>
      </c>
      <c r="C17" t="s">
        <v>10446</v>
      </c>
      <c r="D17">
        <v>16</v>
      </c>
      <c r="E17" t="str">
        <f t="shared" si="0"/>
        <v>INSERT INTO COMPETICAO (id, nome, id_cidade_sede) VALUES (16, 'OLYMPIC GAMES BEIJING 2008', (SELECT id FROM CIDADE WHERE nome ='PEQUIM'))</v>
      </c>
      <c r="F17" s="1" t="s">
        <v>10327</v>
      </c>
    </row>
    <row r="18" spans="1:6" x14ac:dyDescent="0.25">
      <c r="A18" t="s">
        <v>10416</v>
      </c>
      <c r="B18" t="s">
        <v>10452</v>
      </c>
      <c r="C18" t="s">
        <v>10453</v>
      </c>
      <c r="D18">
        <v>17</v>
      </c>
      <c r="E18" t="str">
        <f t="shared" si="0"/>
        <v>INSERT INTO COMPETICAO (id, nome, id_cidade_sede) VALUES (17, 'PAN AMERICAN CHAMPIONSHIPS GUADALAJARA 2011', (SELECT id FROM CIDADE WHERE nome ='GUADALAJARA'))</v>
      </c>
      <c r="F18" s="1" t="s">
        <v>10327</v>
      </c>
    </row>
    <row r="19" spans="1:6" x14ac:dyDescent="0.25">
      <c r="A19" t="s">
        <v>10410</v>
      </c>
      <c r="B19" t="s">
        <v>10452</v>
      </c>
      <c r="C19" t="s">
        <v>10453</v>
      </c>
      <c r="D19">
        <v>18</v>
      </c>
      <c r="E19" t="str">
        <f t="shared" si="0"/>
        <v>INSERT INTO COMPETICAO (id, nome, id_cidade_sede) VALUES (18, 'PAN AMERICAN GAMES GUADALAJARA 2011', (SELECT id FROM CIDADE WHERE nome ='GUADALAJARA'))</v>
      </c>
      <c r="F19" s="1" t="s">
        <v>10327</v>
      </c>
    </row>
    <row r="20" spans="1:6" x14ac:dyDescent="0.25">
      <c r="A20" t="s">
        <v>10397</v>
      </c>
      <c r="B20" t="s">
        <v>10431</v>
      </c>
      <c r="C20" t="s">
        <v>10432</v>
      </c>
      <c r="D20">
        <v>19</v>
      </c>
      <c r="E20" t="str">
        <f t="shared" si="0"/>
        <v>INSERT INTO COMPETICAO (id, nome, id_cidade_sede) VALUES (19, 'WORLD CHAMPIONSHIPS PARIS 2011', (SELECT id FROM CIDADE WHERE nome ='PARIS'))</v>
      </c>
      <c r="F20" s="1" t="s">
        <v>10327</v>
      </c>
    </row>
    <row r="21" spans="1:6" x14ac:dyDescent="0.25">
      <c r="A21" t="s">
        <v>10414</v>
      </c>
      <c r="B21" t="s">
        <v>10455</v>
      </c>
      <c r="C21" t="s">
        <v>10456</v>
      </c>
      <c r="D21">
        <v>20</v>
      </c>
      <c r="E21" t="str">
        <f t="shared" si="0"/>
        <v>INSERT INTO COMPETICAO (id, nome, id_cidade_sede) VALUES (20, 'WORLD CUP BUDAPEST 2011', (SELECT id FROM CIDADE WHERE nome ='BUDAPESTE'))</v>
      </c>
      <c r="F21" s="1" t="s">
        <v>10327</v>
      </c>
    </row>
    <row r="22" spans="1:6" x14ac:dyDescent="0.25">
      <c r="A22" t="s">
        <v>10419</v>
      </c>
      <c r="B22" t="s">
        <v>10457</v>
      </c>
      <c r="C22" t="s">
        <v>10458</v>
      </c>
      <c r="D22">
        <v>21</v>
      </c>
      <c r="E22" t="str">
        <f t="shared" si="0"/>
        <v>INSERT INTO COMPETICAO (id, nome, id_cidade_sede) VALUES (21, 'WORLD CUP LIVERPOOL 2011', (SELECT id FROM CIDADE WHERE nome ='LIVERPOOL'))</v>
      </c>
      <c r="F22" s="1" t="s">
        <v>10327</v>
      </c>
    </row>
    <row r="23" spans="1:6" x14ac:dyDescent="0.25">
      <c r="A23" t="s">
        <v>10421</v>
      </c>
      <c r="B23" t="s">
        <v>10459</v>
      </c>
      <c r="C23" t="s">
        <v>10460</v>
      </c>
      <c r="D23">
        <v>22</v>
      </c>
      <c r="E23" t="str">
        <f t="shared" si="0"/>
        <v>INSERT INTO COMPETICAO (id, nome, id_cidade_sede) VALUES (22, 'WORLD CUP OBERWART 2012', (SELECT id FROM CIDADE WHERE nome ='OBERWART'))</v>
      </c>
      <c r="F23" s="1" t="s">
        <v>10327</v>
      </c>
    </row>
    <row r="24" spans="1:6" x14ac:dyDescent="0.25">
      <c r="A24" t="s">
        <v>10391</v>
      </c>
      <c r="B24" t="s">
        <v>10429</v>
      </c>
      <c r="C24" t="s">
        <v>10430</v>
      </c>
      <c r="D24">
        <v>23</v>
      </c>
      <c r="E24" t="str">
        <f t="shared" si="0"/>
        <v>INSERT INTO COMPETICAO (id, nome, id_cidade_sede) VALUES (23, 'WORLD CUP SAO PAULO 2011', (SELECT id FROM CIDADE WHERE nome ='SÃO PAULO'))</v>
      </c>
      <c r="F24" s="1" t="s">
        <v>10327</v>
      </c>
    </row>
    <row r="25" spans="1:6" x14ac:dyDescent="0.25">
      <c r="A25" t="s">
        <v>10401</v>
      </c>
      <c r="B25" t="s">
        <v>10443</v>
      </c>
      <c r="C25" t="s">
        <v>10444</v>
      </c>
      <c r="D25">
        <v>24</v>
      </c>
      <c r="E25" t="str">
        <f t="shared" si="0"/>
        <v>INSERT INTO COMPETICAO (id, nome, id_cidade_sede) VALUES (24, 'WORLD CUP TBILISI 2012', (SELECT id FROM CIDADE WHERE nome ='TBILISI'))</v>
      </c>
      <c r="F25" s="1" t="s">
        <v>10327</v>
      </c>
    </row>
    <row r="26" spans="1:6" x14ac:dyDescent="0.25">
      <c r="A26" t="s">
        <v>10398</v>
      </c>
      <c r="B26" t="s">
        <v>10441</v>
      </c>
      <c r="C26" t="s">
        <v>10442</v>
      </c>
      <c r="D26">
        <v>25</v>
      </c>
      <c r="E26" t="str">
        <f t="shared" si="0"/>
        <v>INSERT INTO COMPETICAO (id, nome, id_cidade_sede) VALUES (25, 'WORLD CUP WARSAW 2011', (SELECT id FROM CIDADE WHERE nome ='VARSÓVIA'))</v>
      </c>
      <c r="F26" s="1" t="s">
        <v>10327</v>
      </c>
    </row>
    <row r="27" spans="1:6" x14ac:dyDescent="0.25">
      <c r="A27" t="s">
        <v>8448</v>
      </c>
      <c r="B27" t="s">
        <v>10449</v>
      </c>
      <c r="C27" t="s">
        <v>10450</v>
      </c>
      <c r="D27">
        <v>26</v>
      </c>
      <c r="E27" t="str">
        <f t="shared" si="0"/>
        <v>INSERT INTO COMPETICAO (id, nome, id_cidade_sede) VALUES (26, 'WORLD MASTERS ALMATY 2012', (SELECT id FROM CIDADE WHERE nome ='ALMATY'))</v>
      </c>
      <c r="F27" s="1" t="s">
        <v>10327</v>
      </c>
    </row>
    <row r="28" spans="1:6" x14ac:dyDescent="0.25">
      <c r="A28" t="s">
        <v>10396</v>
      </c>
      <c r="B28" t="s">
        <v>10427</v>
      </c>
      <c r="C28" t="s">
        <v>10428</v>
      </c>
      <c r="D28">
        <v>27</v>
      </c>
      <c r="E28" t="str">
        <f t="shared" si="0"/>
        <v>INSERT INTO COMPETICAO (id, nome, id_cidade_sede) VALUES (27, 'WORLD MASTERS BAKU 2011', (SELECT id FROM CIDADE WHERE nome ='BAKU'))</v>
      </c>
      <c r="F28" s="1" t="s">
        <v>10327</v>
      </c>
    </row>
  </sheetData>
  <sortState ref="A2:C28">
    <sortCondition ref="A2:A28"/>
  </sortState>
  <pageMargins left="0.511811024" right="0.511811024" top="0.78740157499999996" bottom="0.78740157499999996" header="0.31496062000000002" footer="0.31496062000000002"/>
  <pageSetup orientation="portrait" horizontalDpi="30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C2" sqref="C2:D18"/>
    </sheetView>
  </sheetViews>
  <sheetFormatPr defaultRowHeight="15" x14ac:dyDescent="0.25"/>
  <cols>
    <col min="1" max="1" width="25.7109375" bestFit="1" customWidth="1"/>
    <col min="2" max="2" width="3" bestFit="1" customWidth="1"/>
    <col min="3" max="3" width="51.140625" bestFit="1" customWidth="1"/>
  </cols>
  <sheetData>
    <row r="1" spans="1:4" s="1" customFormat="1" x14ac:dyDescent="0.25">
      <c r="A1" s="1" t="s">
        <v>10424</v>
      </c>
      <c r="B1" s="1" t="s">
        <v>10461</v>
      </c>
      <c r="C1" s="1" t="s">
        <v>10326</v>
      </c>
      <c r="D1" s="1" t="s">
        <v>10327</v>
      </c>
    </row>
    <row r="2" spans="1:4" x14ac:dyDescent="0.25">
      <c r="A2" t="s">
        <v>10436</v>
      </c>
      <c r="B2">
        <v>1</v>
      </c>
      <c r="C2" t="str">
        <f>CONCATENATE("INSERT INTO NACAO (id, nome) VALUES (",B2,", ","'",A2,"'",")")</f>
        <v>INSERT INTO NACAO (id, nome) VALUES (1, 'ALEMANHA')</v>
      </c>
      <c r="D2" t="s">
        <v>10327</v>
      </c>
    </row>
    <row r="3" spans="1:4" x14ac:dyDescent="0.25">
      <c r="A3" t="s">
        <v>10460</v>
      </c>
      <c r="B3">
        <v>2</v>
      </c>
      <c r="C3" t="str">
        <f t="shared" ref="C3:C18" si="0">CONCATENATE("INSERT INTO NACAO (id, nome) VALUES (",B3,", ","'",A3,"'",")")</f>
        <v>INSERT INTO NACAO (id, nome) VALUES (2, 'ÁUSTRIA')</v>
      </c>
      <c r="D3" t="s">
        <v>10327</v>
      </c>
    </row>
    <row r="4" spans="1:4" x14ac:dyDescent="0.25">
      <c r="A4" t="s">
        <v>10428</v>
      </c>
      <c r="B4">
        <v>3</v>
      </c>
      <c r="C4" t="str">
        <f t="shared" si="0"/>
        <v>INSERT INTO NACAO (id, nome) VALUES (3, 'AZERBAIJÃO')</v>
      </c>
      <c r="D4" t="s">
        <v>10327</v>
      </c>
    </row>
    <row r="5" spans="1:4" x14ac:dyDescent="0.25">
      <c r="A5" t="s">
        <v>10430</v>
      </c>
      <c r="B5">
        <v>4</v>
      </c>
      <c r="C5" t="str">
        <f t="shared" si="0"/>
        <v>INSERT INTO NACAO (id, nome) VALUES (4, 'BRASIL')</v>
      </c>
      <c r="D5" t="s">
        <v>10327</v>
      </c>
    </row>
    <row r="6" spans="1:4" x14ac:dyDescent="0.25">
      <c r="A6" t="s">
        <v>10450</v>
      </c>
      <c r="B6">
        <v>5</v>
      </c>
      <c r="C6" t="str">
        <f t="shared" si="0"/>
        <v>INSERT INTO NACAO (id, nome) VALUES (5, 'CAZAQUISTÃO')</v>
      </c>
      <c r="D6" t="s">
        <v>10327</v>
      </c>
    </row>
    <row r="7" spans="1:4" x14ac:dyDescent="0.25">
      <c r="A7" t="s">
        <v>10446</v>
      </c>
      <c r="B7">
        <v>6</v>
      </c>
      <c r="C7" t="str">
        <f t="shared" si="0"/>
        <v>INSERT INTO NACAO (id, nome) VALUES (6, 'CHINA')</v>
      </c>
      <c r="D7" t="s">
        <v>10327</v>
      </c>
    </row>
    <row r="8" spans="1:4" x14ac:dyDescent="0.25">
      <c r="A8" t="s">
        <v>10426</v>
      </c>
      <c r="B8">
        <v>7</v>
      </c>
      <c r="C8" t="str">
        <f t="shared" si="0"/>
        <v>INSERT INTO NACAO (id, nome) VALUES (7, 'EMIRADOS ÁRABES UNIDOS')</v>
      </c>
      <c r="D8" t="s">
        <v>10327</v>
      </c>
    </row>
    <row r="9" spans="1:4" x14ac:dyDescent="0.25">
      <c r="A9" t="s">
        <v>10432</v>
      </c>
      <c r="B9">
        <v>8</v>
      </c>
      <c r="C9" t="str">
        <f t="shared" si="0"/>
        <v>INSERT INTO NACAO (id, nome) VALUES (8, 'FRANÇA')</v>
      </c>
      <c r="D9" t="s">
        <v>10327</v>
      </c>
    </row>
    <row r="10" spans="1:4" x14ac:dyDescent="0.25">
      <c r="A10" t="s">
        <v>10444</v>
      </c>
      <c r="B10">
        <v>9</v>
      </c>
      <c r="C10" t="str">
        <f t="shared" si="0"/>
        <v>INSERT INTO NACAO (id, nome) VALUES (9, 'GEÓRGIA')</v>
      </c>
      <c r="D10" t="s">
        <v>10327</v>
      </c>
    </row>
    <row r="11" spans="1:4" x14ac:dyDescent="0.25">
      <c r="A11" t="s">
        <v>10434</v>
      </c>
      <c r="B11">
        <v>10</v>
      </c>
      <c r="C11" t="str">
        <f t="shared" si="0"/>
        <v>INSERT INTO NACAO (id, nome) VALUES (10, 'HOLANDA')</v>
      </c>
      <c r="D11" t="s">
        <v>10327</v>
      </c>
    </row>
    <row r="12" spans="1:4" x14ac:dyDescent="0.25">
      <c r="A12" t="s">
        <v>10456</v>
      </c>
      <c r="B12">
        <v>11</v>
      </c>
      <c r="C12" t="str">
        <f t="shared" si="0"/>
        <v>INSERT INTO NACAO (id, nome) VALUES (11, 'HUNGRIA')</v>
      </c>
      <c r="D12" t="s">
        <v>10327</v>
      </c>
    </row>
    <row r="13" spans="1:4" x14ac:dyDescent="0.25">
      <c r="A13" t="s">
        <v>10440</v>
      </c>
      <c r="B13">
        <v>12</v>
      </c>
      <c r="C13" t="str">
        <f t="shared" si="0"/>
        <v>INSERT INTO NACAO (id, nome) VALUES (12, 'JAPÃO')</v>
      </c>
      <c r="D13" t="s">
        <v>10327</v>
      </c>
    </row>
    <row r="14" spans="1:4" x14ac:dyDescent="0.25">
      <c r="A14" t="s">
        <v>10453</v>
      </c>
      <c r="B14">
        <v>13</v>
      </c>
      <c r="C14" t="str">
        <f t="shared" si="0"/>
        <v>INSERT INTO NACAO (id, nome) VALUES (13, 'MÉXICO')</v>
      </c>
      <c r="D14" t="s">
        <v>10327</v>
      </c>
    </row>
    <row r="15" spans="1:4" x14ac:dyDescent="0.25">
      <c r="A15" t="s">
        <v>10442</v>
      </c>
      <c r="B15">
        <v>14</v>
      </c>
      <c r="C15" t="str">
        <f t="shared" si="0"/>
        <v>INSERT INTO NACAO (id, nome) VALUES (14, 'POLÔNIA')</v>
      </c>
      <c r="D15" t="s">
        <v>10327</v>
      </c>
    </row>
    <row r="16" spans="1:4" x14ac:dyDescent="0.25">
      <c r="A16" t="s">
        <v>10458</v>
      </c>
      <c r="B16">
        <v>15</v>
      </c>
      <c r="C16" t="str">
        <f t="shared" si="0"/>
        <v>INSERT INTO NACAO (id, nome) VALUES (15, 'REINO UNIDO')</v>
      </c>
      <c r="D16" t="s">
        <v>10327</v>
      </c>
    </row>
    <row r="17" spans="1:4" x14ac:dyDescent="0.25">
      <c r="A17" t="s">
        <v>10438</v>
      </c>
      <c r="B17">
        <v>16</v>
      </c>
      <c r="C17" t="str">
        <f t="shared" si="0"/>
        <v>INSERT INTO NACAO (id, nome) VALUES (16, 'RUSSIA')</v>
      </c>
      <c r="D17" t="s">
        <v>10327</v>
      </c>
    </row>
    <row r="18" spans="1:4" x14ac:dyDescent="0.25">
      <c r="A18" t="s">
        <v>10448</v>
      </c>
      <c r="B18">
        <v>17</v>
      </c>
      <c r="C18" t="str">
        <f t="shared" si="0"/>
        <v>INSERT INTO NACAO (id, nome) VALUES (17, 'TURQUIA')</v>
      </c>
      <c r="D18" t="s">
        <v>10327</v>
      </c>
    </row>
  </sheetData>
  <sortState ref="A2:A18">
    <sortCondition ref="A2:A18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D2" sqref="D2:E20"/>
    </sheetView>
  </sheetViews>
  <sheetFormatPr defaultRowHeight="15" x14ac:dyDescent="0.25"/>
  <cols>
    <col min="1" max="1" width="15" bestFit="1" customWidth="1"/>
    <col min="2" max="2" width="25.7109375" bestFit="1" customWidth="1"/>
    <col min="3" max="3" width="3" bestFit="1" customWidth="1"/>
    <col min="4" max="4" width="125.140625" bestFit="1" customWidth="1"/>
  </cols>
  <sheetData>
    <row r="1" spans="1:5" s="1" customFormat="1" x14ac:dyDescent="0.25">
      <c r="A1" s="1" t="s">
        <v>10423</v>
      </c>
      <c r="B1" s="1" t="s">
        <v>10424</v>
      </c>
      <c r="C1" s="1" t="s">
        <v>10461</v>
      </c>
      <c r="D1" s="1" t="s">
        <v>10326</v>
      </c>
      <c r="E1" s="1" t="s">
        <v>10327</v>
      </c>
    </row>
    <row r="2" spans="1:5" x14ac:dyDescent="0.25">
      <c r="A2" t="s">
        <v>10425</v>
      </c>
      <c r="B2" t="s">
        <v>10426</v>
      </c>
      <c r="C2">
        <v>1</v>
      </c>
      <c r="D2" t="str">
        <f>CONCATENATE("INSERT INTO CIDADE (id, nome, id_nacao) VALUES (",C2,", ","'",A2,"'",", ","(SELECT id FROM NACAO WHERE nome ='",B2,"'",")",")")</f>
        <v>INSERT INTO CIDADE (id, nome, id_nacao) VALUES (1, 'ABU DHABI', (SELECT id FROM NACAO WHERE nome ='EMIRADOS ÁRABES UNIDOS'))</v>
      </c>
      <c r="E2" t="s">
        <v>10327</v>
      </c>
    </row>
    <row r="3" spans="1:5" x14ac:dyDescent="0.25">
      <c r="A3" t="s">
        <v>10449</v>
      </c>
      <c r="B3" t="s">
        <v>10450</v>
      </c>
      <c r="C3">
        <v>2</v>
      </c>
      <c r="D3" t="str">
        <f t="shared" ref="D3:D20" si="0">CONCATENATE("INSERT INTO CIDADE (id, nome, id_nacao) VALUES (",C3,", ","'",A3,"'",", ","(SELECT id FROM NACAO WHERE nome ='",B3,"'",")",")")</f>
        <v>INSERT INTO CIDADE (id, nome, id_nacao) VALUES (2, 'ALMATY', (SELECT id FROM NACAO WHERE nome ='CAZAQUISTÃO'))</v>
      </c>
      <c r="E3" t="s">
        <v>10327</v>
      </c>
    </row>
    <row r="4" spans="1:5" x14ac:dyDescent="0.25">
      <c r="A4" t="s">
        <v>10433</v>
      </c>
      <c r="B4" t="s">
        <v>10434</v>
      </c>
      <c r="C4">
        <v>3</v>
      </c>
      <c r="D4" t="str">
        <f t="shared" si="0"/>
        <v>INSERT INTO CIDADE (id, nome, id_nacao) VALUES (3, 'AMSTERDAM', (SELECT id FROM NACAO WHERE nome ='HOLANDA'))</v>
      </c>
      <c r="E4" t="s">
        <v>10327</v>
      </c>
    </row>
    <row r="5" spans="1:5" x14ac:dyDescent="0.25">
      <c r="A5" t="s">
        <v>10427</v>
      </c>
      <c r="B5" t="s">
        <v>10428</v>
      </c>
      <c r="C5">
        <v>4</v>
      </c>
      <c r="D5" t="str">
        <f t="shared" si="0"/>
        <v>INSERT INTO CIDADE (id, nome, id_nacao) VALUES (4, 'BAKU', (SELECT id FROM NACAO WHERE nome ='AZERBAIJÃO'))</v>
      </c>
      <c r="E5" t="s">
        <v>10327</v>
      </c>
    </row>
    <row r="6" spans="1:5" x14ac:dyDescent="0.25">
      <c r="A6" t="s">
        <v>10455</v>
      </c>
      <c r="B6" t="s">
        <v>10456</v>
      </c>
      <c r="C6">
        <v>5</v>
      </c>
      <c r="D6" t="str">
        <f t="shared" si="0"/>
        <v>INSERT INTO CIDADE (id, nome, id_nacao) VALUES (5, 'BUDAPESTE', (SELECT id FROM NACAO WHERE nome ='HUNGRIA'))</v>
      </c>
      <c r="E6" t="s">
        <v>10327</v>
      </c>
    </row>
    <row r="7" spans="1:5" x14ac:dyDescent="0.25">
      <c r="A7" t="s">
        <v>10435</v>
      </c>
      <c r="B7" t="s">
        <v>10436</v>
      </c>
      <c r="C7">
        <v>6</v>
      </c>
      <c r="D7" t="str">
        <f t="shared" si="0"/>
        <v>INSERT INTO CIDADE (id, nome, id_nacao) VALUES (6, 'DUSSELDORF', (SELECT id FROM NACAO WHERE nome ='ALEMANHA'))</v>
      </c>
      <c r="E7" t="s">
        <v>10327</v>
      </c>
    </row>
    <row r="8" spans="1:5" x14ac:dyDescent="0.25">
      <c r="A8" t="s">
        <v>10452</v>
      </c>
      <c r="B8" t="s">
        <v>10453</v>
      </c>
      <c r="C8">
        <v>7</v>
      </c>
      <c r="D8" t="str">
        <f t="shared" si="0"/>
        <v>INSERT INTO CIDADE (id, nome, id_nacao) VALUES (7, 'GUADALAJARA', (SELECT id FROM NACAO WHERE nome ='MÉXICO'))</v>
      </c>
      <c r="E8" t="s">
        <v>10327</v>
      </c>
    </row>
    <row r="9" spans="1:5" x14ac:dyDescent="0.25">
      <c r="A9" t="s">
        <v>10447</v>
      </c>
      <c r="B9" t="s">
        <v>10448</v>
      </c>
      <c r="C9">
        <v>8</v>
      </c>
      <c r="D9" t="str">
        <f t="shared" si="0"/>
        <v>INSERT INTO CIDADE (id, nome, id_nacao) VALUES (8, 'ISTAMBUL', (SELECT id FROM NACAO WHERE nome ='TURQUIA'))</v>
      </c>
      <c r="E9" t="s">
        <v>10327</v>
      </c>
    </row>
    <row r="10" spans="1:5" x14ac:dyDescent="0.25">
      <c r="A10" t="s">
        <v>10457</v>
      </c>
      <c r="B10" t="s">
        <v>10458</v>
      </c>
      <c r="C10">
        <v>9</v>
      </c>
      <c r="D10" t="str">
        <f t="shared" si="0"/>
        <v>INSERT INTO CIDADE (id, nome, id_nacao) VALUES (9, 'LIVERPOOL', (SELECT id FROM NACAO WHERE nome ='REINO UNIDO'))</v>
      </c>
      <c r="E10" t="s">
        <v>10327</v>
      </c>
    </row>
    <row r="11" spans="1:5" x14ac:dyDescent="0.25">
      <c r="A11" t="s">
        <v>10437</v>
      </c>
      <c r="B11" t="s">
        <v>10438</v>
      </c>
      <c r="C11">
        <v>10</v>
      </c>
      <c r="D11" t="str">
        <f t="shared" si="0"/>
        <v>INSERT INTO CIDADE (id, nome, id_nacao) VALUES (10, 'MOSCOU', (SELECT id FROM NACAO WHERE nome ='RUSSIA'))</v>
      </c>
      <c r="E11" t="s">
        <v>10327</v>
      </c>
    </row>
    <row r="12" spans="1:5" x14ac:dyDescent="0.25">
      <c r="A12" t="s">
        <v>10459</v>
      </c>
      <c r="B12" t="s">
        <v>10460</v>
      </c>
      <c r="C12">
        <v>11</v>
      </c>
      <c r="D12" t="str">
        <f t="shared" si="0"/>
        <v>INSERT INTO CIDADE (id, nome, id_nacao) VALUES (11, 'OBERWART', (SELECT id FROM NACAO WHERE nome ='ÁUSTRIA'))</v>
      </c>
      <c r="E12" t="s">
        <v>10327</v>
      </c>
    </row>
    <row r="13" spans="1:5" x14ac:dyDescent="0.25">
      <c r="A13" t="s">
        <v>10431</v>
      </c>
      <c r="B13" t="s">
        <v>10432</v>
      </c>
      <c r="C13">
        <v>12</v>
      </c>
      <c r="D13" t="str">
        <f t="shared" si="0"/>
        <v>INSERT INTO CIDADE (id, nome, id_nacao) VALUES (12, 'PARIS', (SELECT id FROM NACAO WHERE nome ='FRANÇA'))</v>
      </c>
      <c r="E13" t="s">
        <v>10327</v>
      </c>
    </row>
    <row r="14" spans="1:5" x14ac:dyDescent="0.25">
      <c r="A14" t="s">
        <v>10445</v>
      </c>
      <c r="B14" t="s">
        <v>10446</v>
      </c>
      <c r="C14">
        <v>13</v>
      </c>
      <c r="D14" t="str">
        <f t="shared" si="0"/>
        <v>INSERT INTO CIDADE (id, nome, id_nacao) VALUES (13, 'PEQUIM', (SELECT id FROM NACAO WHERE nome ='CHINA'))</v>
      </c>
      <c r="E14" t="s">
        <v>10327</v>
      </c>
    </row>
    <row r="15" spans="1:5" x14ac:dyDescent="0.25">
      <c r="A15" t="s">
        <v>10454</v>
      </c>
      <c r="B15" t="s">
        <v>10446</v>
      </c>
      <c r="C15">
        <v>14</v>
      </c>
      <c r="D15" t="str">
        <f t="shared" si="0"/>
        <v>INSERT INTO CIDADE (id, nome, id_nacao) VALUES (14, 'QINGDAO', (SELECT id FROM NACAO WHERE nome ='CHINA'))</v>
      </c>
      <c r="E15" t="s">
        <v>10327</v>
      </c>
    </row>
    <row r="16" spans="1:5" x14ac:dyDescent="0.25">
      <c r="A16" t="s">
        <v>10451</v>
      </c>
      <c r="B16" t="s">
        <v>10430</v>
      </c>
      <c r="C16">
        <v>15</v>
      </c>
      <c r="D16" t="str">
        <f t="shared" si="0"/>
        <v>INSERT INTO CIDADE (id, nome, id_nacao) VALUES (15, 'RIO DE JANEIRO', (SELECT id FROM NACAO WHERE nome ='BRASIL'))</v>
      </c>
      <c r="E16" t="s">
        <v>10327</v>
      </c>
    </row>
    <row r="17" spans="1:5" x14ac:dyDescent="0.25">
      <c r="A17" t="s">
        <v>10429</v>
      </c>
      <c r="B17" t="s">
        <v>10430</v>
      </c>
      <c r="C17">
        <v>16</v>
      </c>
      <c r="D17" t="str">
        <f t="shared" si="0"/>
        <v>INSERT INTO CIDADE (id, nome, id_nacao) VALUES (16, 'SÃO PAULO', (SELECT id FROM NACAO WHERE nome ='BRASIL'))</v>
      </c>
      <c r="E17" t="s">
        <v>10327</v>
      </c>
    </row>
    <row r="18" spans="1:5" x14ac:dyDescent="0.25">
      <c r="A18" t="s">
        <v>10443</v>
      </c>
      <c r="B18" t="s">
        <v>10444</v>
      </c>
      <c r="C18">
        <v>17</v>
      </c>
      <c r="D18" t="str">
        <f t="shared" si="0"/>
        <v>INSERT INTO CIDADE (id, nome, id_nacao) VALUES (17, 'TBILISI', (SELECT id FROM NACAO WHERE nome ='GEÓRGIA'))</v>
      </c>
      <c r="E18" t="s">
        <v>10327</v>
      </c>
    </row>
    <row r="19" spans="1:5" x14ac:dyDescent="0.25">
      <c r="A19" t="s">
        <v>10439</v>
      </c>
      <c r="B19" t="s">
        <v>10440</v>
      </c>
      <c r="C19">
        <v>18</v>
      </c>
      <c r="D19" t="str">
        <f t="shared" si="0"/>
        <v>INSERT INTO CIDADE (id, nome, id_nacao) VALUES (18, 'TOQUIO', (SELECT id FROM NACAO WHERE nome ='JAPÃO'))</v>
      </c>
      <c r="E19" t="s">
        <v>10327</v>
      </c>
    </row>
    <row r="20" spans="1:5" x14ac:dyDescent="0.25">
      <c r="A20" t="s">
        <v>10441</v>
      </c>
      <c r="B20" t="s">
        <v>10442</v>
      </c>
      <c r="C20">
        <v>19</v>
      </c>
      <c r="D20" t="str">
        <f t="shared" si="0"/>
        <v>INSERT INTO CIDADE (id, nome, id_nacao) VALUES (19, 'VARSÓVIA', (SELECT id FROM NACAO WHERE nome ='POLÔNIA'))</v>
      </c>
      <c r="E20" t="s">
        <v>10327</v>
      </c>
    </row>
  </sheetData>
  <sortState ref="A2:B28">
    <sortCondition ref="A2:A28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2"/>
  <sheetViews>
    <sheetView topLeftCell="B1" workbookViewId="0">
      <selection activeCell="D15" sqref="D15"/>
    </sheetView>
  </sheetViews>
  <sheetFormatPr defaultRowHeight="15" x14ac:dyDescent="0.25"/>
  <cols>
    <col min="1" max="1" width="10.7109375" bestFit="1" customWidth="1"/>
    <col min="2" max="2" width="10.7109375" customWidth="1"/>
    <col min="3" max="3" width="32.7109375" bestFit="1" customWidth="1"/>
    <col min="4" max="4" width="15.5703125" bestFit="1" customWidth="1"/>
    <col min="5" max="5" width="15.140625" bestFit="1" customWidth="1"/>
    <col min="6" max="6" width="25.7109375" bestFit="1" customWidth="1"/>
    <col min="7" max="7" width="7.140625" bestFit="1" customWidth="1"/>
    <col min="8" max="8" width="63.42578125" customWidth="1"/>
  </cols>
  <sheetData>
    <row r="1" spans="1:9" x14ac:dyDescent="0.25">
      <c r="A1" s="1" t="s">
        <v>10462</v>
      </c>
      <c r="B1" s="1" t="s">
        <v>10463</v>
      </c>
      <c r="C1" s="1" t="s">
        <v>0</v>
      </c>
      <c r="D1" s="1" t="s">
        <v>2</v>
      </c>
      <c r="E1" s="1" t="s">
        <v>3</v>
      </c>
      <c r="F1" s="1" t="s">
        <v>10312</v>
      </c>
      <c r="G1" s="1" t="s">
        <v>109</v>
      </c>
      <c r="H1" s="1" t="s">
        <v>10326</v>
      </c>
      <c r="I1" s="1" t="s">
        <v>10327</v>
      </c>
    </row>
    <row r="2" spans="1:9" x14ac:dyDescent="0.25">
      <c r="A2" s="7">
        <v>40833</v>
      </c>
      <c r="B2" s="7" t="str">
        <f>TEXT(A2,"aaaa-mm-dd")</f>
        <v>2011-10-17</v>
      </c>
      <c r="C2" t="s">
        <v>10389</v>
      </c>
      <c r="D2" t="s">
        <v>9</v>
      </c>
      <c r="E2" t="s">
        <v>10404</v>
      </c>
      <c r="F2" t="s">
        <v>10325</v>
      </c>
      <c r="G2">
        <v>1</v>
      </c>
      <c r="H2" t="str">
        <f>CONCATENATE("INSERT INTO LUTA (id, data_hora, id_competicao, id_arbitro, id_lutador1, id_lutador2) VALUES (",G2,", ","'",B2,"'",", ","(SELECT id FROM COMPETICAO WHERE nome = '",C2,"')",", ",1,", ","(SELECT id FROM JUDOCA WHERE nome = '",D2,"')",", ","(SELECT id FROM JUDOCA WHERE nome ='",E2,"')",")")</f>
        <v>INSERT INTO LUTA (id, data_hora, id_competicao, id_arbitro, id_lutador1, id_lutador2) VALUES (1, '2011-10-17', (SELECT id FROM COMPETICAO WHERE nome = 'GRAND PRIX ABU DHABI 2011'), 1, (SELECT id FROM JUDOCA WHERE nome = 'ATTAF'), (SELECT id FROM JUDOCA WHERE nome ='ELMONT, G'))</v>
      </c>
      <c r="I2" t="s">
        <v>10327</v>
      </c>
    </row>
    <row r="3" spans="1:9" x14ac:dyDescent="0.25">
      <c r="A3" s="7">
        <v>40559</v>
      </c>
      <c r="B3" s="7" t="str">
        <f t="shared" ref="B3:B66" si="0">TEXT(A3,"aaaa-mm-dd")</f>
        <v>2011-01-16</v>
      </c>
      <c r="C3" t="s">
        <v>10396</v>
      </c>
      <c r="D3" t="s">
        <v>9</v>
      </c>
      <c r="E3" t="s">
        <v>111</v>
      </c>
      <c r="F3" t="s">
        <v>10325</v>
      </c>
      <c r="G3">
        <v>2</v>
      </c>
      <c r="H3" t="str">
        <f t="shared" ref="H3:H66" si="1">CONCATENATE("INSERT INTO LUTA (id, data_hora, id_competicao, id_arbitro, id_lutador1, id_lutador2) VALUES (",G3,", ","'",B3,"'",", ","(SELECT id FROM COMPETICAO WHERE nome = '",C3,"')",", ",1,", ","(SELECT id FROM JUDOCA WHERE nome = '",D3,"')",", ","(SELECT id FROM JUDOCA WHERE nome ='",E3,"')",")")</f>
        <v>INSERT INTO LUTA (id, data_hora, id_competicao, id_arbitro, id_lutador1, id_lutador2) VALUES (2, '2011-01-16', (SELECT id FROM COMPETICAO WHERE nome = 'WORLD MASTERS BAKU 2011'), 1, (SELECT id FROM JUDOCA WHERE nome = 'ATTAF'), (SELECT id FROM JUDOCA WHERE nome ='MAMMADLI'))</v>
      </c>
      <c r="I3" t="s">
        <v>10327</v>
      </c>
    </row>
    <row r="4" spans="1:9" x14ac:dyDescent="0.25">
      <c r="A4" s="7">
        <v>40720</v>
      </c>
      <c r="B4" s="7" t="str">
        <f t="shared" si="0"/>
        <v>2011-06-26</v>
      </c>
      <c r="C4" t="s">
        <v>10391</v>
      </c>
      <c r="D4" t="s">
        <v>175</v>
      </c>
      <c r="E4" t="s">
        <v>9</v>
      </c>
      <c r="F4" t="s">
        <v>10325</v>
      </c>
      <c r="G4">
        <v>3</v>
      </c>
      <c r="H4" t="str">
        <f t="shared" si="1"/>
        <v>INSERT INTO LUTA (id, data_hora, id_competicao, id_arbitro, id_lutador1, id_lutador2) VALUES (3, '2011-06-26', (SELECT id FROM COMPETICAO WHERE nome = 'WORLD CUP SAO PAULO 2011'), 1, (SELECT id FROM JUDOCA WHERE nome = 'BOTTIEAU'), (SELECT id FROM JUDOCA WHERE nome ='ATTAF'))</v>
      </c>
      <c r="I4" t="s">
        <v>10327</v>
      </c>
    </row>
    <row r="5" spans="1:9" x14ac:dyDescent="0.25">
      <c r="A5" s="7">
        <v>40780</v>
      </c>
      <c r="B5" s="7" t="str">
        <f t="shared" si="0"/>
        <v>2011-08-25</v>
      </c>
      <c r="C5" t="s">
        <v>10397</v>
      </c>
      <c r="D5" t="s">
        <v>9</v>
      </c>
      <c r="E5" t="s">
        <v>306</v>
      </c>
      <c r="F5" t="s">
        <v>10325</v>
      </c>
      <c r="G5">
        <v>4</v>
      </c>
      <c r="H5" t="str">
        <f t="shared" si="1"/>
        <v>INSERT INTO LUTA (id, data_hora, id_competicao, id_arbitro, id_lutador1, id_lutador2) VALUES (4, '2011-08-25', (SELECT id FROM COMPETICAO WHERE nome = 'WORLD CHAMPIONSHIPS PARIS 2011'), 1, (SELECT id FROM JUDOCA WHERE nome = 'ATTAF'), (SELECT id FROM JUDOCA WHERE nome ='IVERSON'))</v>
      </c>
      <c r="I5" t="s">
        <v>10327</v>
      </c>
    </row>
    <row r="6" spans="1:9" x14ac:dyDescent="0.25">
      <c r="A6" s="7">
        <v>40867</v>
      </c>
      <c r="B6" s="7" t="str">
        <f t="shared" si="0"/>
        <v>2011-11-20</v>
      </c>
      <c r="C6" t="s">
        <v>10390</v>
      </c>
      <c r="D6" t="s">
        <v>9</v>
      </c>
      <c r="E6" t="s">
        <v>4937</v>
      </c>
      <c r="F6" t="s">
        <v>10325</v>
      </c>
      <c r="G6">
        <v>5</v>
      </c>
      <c r="H6" t="str">
        <f t="shared" si="1"/>
        <v>INSERT INTO LUTA (id, data_hora, id_competicao, id_arbitro, id_lutador1, id_lutador2) VALUES (5, '2011-11-20', (SELECT id FROM COMPETICAO WHERE nome = 'GRAND PRIX AMSTERDAM 2011'), 1, (SELECT id FROM JUDOCA WHERE nome = 'ATTAF'), (SELECT id FROM JUDOCA WHERE nome ='SCHMITT'))</v>
      </c>
      <c r="I6" t="s">
        <v>10327</v>
      </c>
    </row>
    <row r="7" spans="1:9" x14ac:dyDescent="0.25">
      <c r="A7" s="7">
        <v>40720</v>
      </c>
      <c r="B7" s="7" t="str">
        <f t="shared" si="0"/>
        <v>2011-06-26</v>
      </c>
      <c r="C7" t="s">
        <v>10391</v>
      </c>
      <c r="D7" t="s">
        <v>9</v>
      </c>
      <c r="E7" t="s">
        <v>432</v>
      </c>
      <c r="F7" t="s">
        <v>10325</v>
      </c>
      <c r="G7">
        <v>6</v>
      </c>
      <c r="H7" t="str">
        <f t="shared" si="1"/>
        <v>INSERT INTO LUTA (id, data_hora, id_competicao, id_arbitro, id_lutador1, id_lutador2) VALUES (6, '2011-06-26', (SELECT id FROM COMPETICAO WHERE nome = 'WORLD CUP SAO PAULO 2011'), 1, (SELECT id FROM JUDOCA WHERE nome = 'ATTAF'), (SELECT id FROM JUDOCA WHERE nome ='NACIF'))</v>
      </c>
      <c r="I7" t="s">
        <v>10327</v>
      </c>
    </row>
    <row r="8" spans="1:9" x14ac:dyDescent="0.25">
      <c r="A8" s="7">
        <v>40867</v>
      </c>
      <c r="B8" s="7" t="str">
        <f t="shared" si="0"/>
        <v>2011-11-20</v>
      </c>
      <c r="C8" t="s">
        <v>10390</v>
      </c>
      <c r="D8" t="s">
        <v>9</v>
      </c>
      <c r="E8" t="s">
        <v>4937</v>
      </c>
      <c r="F8" t="s">
        <v>10325</v>
      </c>
      <c r="G8">
        <v>7</v>
      </c>
      <c r="H8" t="str">
        <f t="shared" si="1"/>
        <v>INSERT INTO LUTA (id, data_hora, id_competicao, id_arbitro, id_lutador1, id_lutador2) VALUES (7, '2011-11-20', (SELECT id FROM COMPETICAO WHERE nome = 'GRAND PRIX AMSTERDAM 2011'), 1, (SELECT id FROM JUDOCA WHERE nome = 'ATTAF'), (SELECT id FROM JUDOCA WHERE nome ='SCHMITT'))</v>
      </c>
      <c r="I8" t="s">
        <v>10327</v>
      </c>
    </row>
    <row r="9" spans="1:9" x14ac:dyDescent="0.25">
      <c r="A9" s="7">
        <v>40559</v>
      </c>
      <c r="B9" s="7" t="str">
        <f t="shared" si="0"/>
        <v>2011-01-16</v>
      </c>
      <c r="C9" t="s">
        <v>10396</v>
      </c>
      <c r="D9" t="s">
        <v>612</v>
      </c>
      <c r="E9" t="s">
        <v>613</v>
      </c>
      <c r="F9" t="s">
        <v>10325</v>
      </c>
      <c r="G9">
        <v>8</v>
      </c>
      <c r="H9" t="str">
        <f t="shared" si="1"/>
        <v>INSERT INTO LUTA (id, data_hora, id_competicao, id_arbitro, id_lutador1, id_lutador2) VALUES (8, '2011-01-16', (SELECT id FROM COMPETICAO WHERE nome = 'WORLD MASTERS BAKU 2011'), 1, (SELECT id FROM JUDOCA WHERE nome = 'BISCHOF'), (SELECT id FROM JUDOCA WHERE nome ='GUILHEIRO'))</v>
      </c>
      <c r="I9" t="s">
        <v>10327</v>
      </c>
    </row>
    <row r="10" spans="1:9" x14ac:dyDescent="0.25">
      <c r="A10" s="7">
        <v>40958</v>
      </c>
      <c r="B10" s="7" t="str">
        <f t="shared" si="0"/>
        <v>2012-02-19</v>
      </c>
      <c r="C10" t="s">
        <v>810</v>
      </c>
      <c r="D10" t="s">
        <v>612</v>
      </c>
      <c r="E10" t="s">
        <v>4937</v>
      </c>
      <c r="F10" t="s">
        <v>10325</v>
      </c>
      <c r="G10">
        <v>9</v>
      </c>
      <c r="H10" t="str">
        <f t="shared" si="1"/>
        <v>INSERT INTO LUTA (id, data_hora, id_competicao, id_arbitro, id_lutador1, id_lutador2) VALUES (9, '2012-02-19', (SELECT id FROM COMPETICAO WHERE nome = 'GRAND PRIX DUSSELDORF 2012'), 1, (SELECT id FROM JUDOCA WHERE nome = 'BISCHOF'), (SELECT id FROM JUDOCA WHERE nome ='SCHMITT'))</v>
      </c>
      <c r="I10" t="s">
        <v>10327</v>
      </c>
    </row>
    <row r="11" spans="1:9" x14ac:dyDescent="0.25">
      <c r="A11" s="7">
        <v>40594</v>
      </c>
      <c r="B11" s="7" t="str">
        <f t="shared" si="0"/>
        <v>2011-02-20</v>
      </c>
      <c r="C11" t="s">
        <v>10412</v>
      </c>
      <c r="D11" t="s">
        <v>612</v>
      </c>
      <c r="E11" t="s">
        <v>10399</v>
      </c>
      <c r="F11" t="s">
        <v>10325</v>
      </c>
      <c r="G11">
        <v>10</v>
      </c>
      <c r="H11" t="str">
        <f t="shared" si="1"/>
        <v>INSERT INTO LUTA (id, data_hora, id_competicao, id_arbitro, id_lutador1, id_lutador2) VALUES (10, '2011-02-20', (SELECT id FROM COMPETICAO WHERE nome = 'GRAND PRIX DUSSELDORF 2011'), 1, (SELECT id FROM JUDOCA WHERE nome = 'BISCHOF'), (SELECT id FROM JUDOCA WHERE nome ='STEVENS'))</v>
      </c>
      <c r="I11" t="s">
        <v>10327</v>
      </c>
    </row>
    <row r="12" spans="1:9" x14ac:dyDescent="0.25">
      <c r="A12" s="7">
        <v>40944</v>
      </c>
      <c r="B12" s="7" t="str">
        <f t="shared" si="0"/>
        <v>2012-02-05</v>
      </c>
      <c r="C12" t="s">
        <v>10394</v>
      </c>
      <c r="D12" t="s">
        <v>612</v>
      </c>
      <c r="E12" t="s">
        <v>932</v>
      </c>
      <c r="F12" t="s">
        <v>10325</v>
      </c>
      <c r="G12">
        <v>11</v>
      </c>
      <c r="H12" t="str">
        <f t="shared" si="1"/>
        <v>INSERT INTO LUTA (id, data_hora, id_competicao, id_arbitro, id_lutador1, id_lutador2) VALUES (11, '2012-02-05', (SELECT id FROM COMPETICAO WHERE nome = 'GRAND SLAM PARIS 2012'), 1, (SELECT id FROM JUDOCA WHERE nome = 'BISCHOF'), (SELECT id FROM JUDOCA WHERE nome ='PIETRI'))</v>
      </c>
      <c r="I12" t="s">
        <v>10327</v>
      </c>
    </row>
    <row r="13" spans="1:9" x14ac:dyDescent="0.25">
      <c r="A13" s="7">
        <v>40580</v>
      </c>
      <c r="B13" s="7" t="str">
        <f t="shared" si="0"/>
        <v>2011-02-06</v>
      </c>
      <c r="C13" t="s">
        <v>4919</v>
      </c>
      <c r="D13" t="s">
        <v>612</v>
      </c>
      <c r="E13" t="s">
        <v>944</v>
      </c>
      <c r="F13" t="s">
        <v>10325</v>
      </c>
      <c r="G13">
        <v>12</v>
      </c>
      <c r="H13" t="str">
        <f t="shared" si="1"/>
        <v>INSERT INTO LUTA (id, data_hora, id_competicao, id_arbitro, id_lutador1, id_lutador2) VALUES (12, '2011-02-06', (SELECT id FROM COMPETICAO WHERE nome = 'GRAND SLAM PARIS 2011'), 1, (SELECT id FROM JUDOCA WHERE nome = 'BISCHOF'), (SELECT id FROM JUDOCA WHERE nome ='MARESCH'))</v>
      </c>
      <c r="I13" t="s">
        <v>10327</v>
      </c>
    </row>
    <row r="14" spans="1:9" x14ac:dyDescent="0.25">
      <c r="A14" s="7">
        <v>40594</v>
      </c>
      <c r="B14" s="7" t="str">
        <f t="shared" si="0"/>
        <v>2011-02-20</v>
      </c>
      <c r="C14" t="s">
        <v>10412</v>
      </c>
      <c r="D14" t="s">
        <v>612</v>
      </c>
      <c r="E14" t="s">
        <v>996</v>
      </c>
      <c r="F14" t="s">
        <v>10325</v>
      </c>
      <c r="G14">
        <v>13</v>
      </c>
      <c r="H14" t="str">
        <f t="shared" si="1"/>
        <v>INSERT INTO LUTA (id, data_hora, id_competicao, id_arbitro, id_lutador1, id_lutador2) VALUES (13, '2011-02-20', (SELECT id FROM COMPETICAO WHERE nome = 'GRAND PRIX DUSSELDORF 2011'), 1, (SELECT id FROM JUDOCA WHERE nome = 'BISCHOF'), (SELECT id FROM JUDOCA WHERE nome ='DUMINICA'))</v>
      </c>
      <c r="I14" t="s">
        <v>10327</v>
      </c>
    </row>
    <row r="15" spans="1:9" x14ac:dyDescent="0.25">
      <c r="A15" s="7">
        <v>40594</v>
      </c>
      <c r="B15" s="7" t="str">
        <f t="shared" si="0"/>
        <v>2011-02-20</v>
      </c>
      <c r="C15" t="s">
        <v>10412</v>
      </c>
      <c r="D15" t="s">
        <v>612</v>
      </c>
      <c r="E15" t="s">
        <v>1055</v>
      </c>
      <c r="F15" t="s">
        <v>10325</v>
      </c>
      <c r="G15">
        <v>14</v>
      </c>
      <c r="H15" t="str">
        <f t="shared" si="1"/>
        <v>INSERT INTO LUTA (id, data_hora, id_competicao, id_arbitro, id_lutador1, id_lutador2) VALUES (14, '2011-02-20', (SELECT id FROM COMPETICAO WHERE nome = 'GRAND PRIX DUSSELDORF 2011'), 1, (SELECT id FROM JUDOCA WHERE nome = 'BISCHOF'), (SELECT id FROM JUDOCA WHERE nome ='BOZBAYEV'))</v>
      </c>
      <c r="I15" t="s">
        <v>10327</v>
      </c>
    </row>
    <row r="16" spans="1:9" x14ac:dyDescent="0.25">
      <c r="A16" s="7">
        <v>40670</v>
      </c>
      <c r="B16" s="7" t="str">
        <f t="shared" si="0"/>
        <v>2011-05-07</v>
      </c>
      <c r="C16" t="s">
        <v>10392</v>
      </c>
      <c r="D16" t="s">
        <v>612</v>
      </c>
      <c r="E16" t="s">
        <v>1113</v>
      </c>
      <c r="F16" t="s">
        <v>10325</v>
      </c>
      <c r="G16">
        <v>15</v>
      </c>
      <c r="H16" t="str">
        <f t="shared" si="1"/>
        <v>INSERT INTO LUTA (id, data_hora, id_competicao, id_arbitro, id_lutador1, id_lutador2) VALUES (15, '2011-05-07', (SELECT id FROM COMPETICAO WHERE nome = 'GRAND PRIX BAKU 2011'), 1, (SELECT id FROM JUDOCA WHERE nome = 'BISCHOF'), (SELECT id FROM JUDOCA WHERE nome ='RAJABLI'))</v>
      </c>
      <c r="I16" t="s">
        <v>10327</v>
      </c>
    </row>
    <row r="17" spans="1:9" x14ac:dyDescent="0.25">
      <c r="A17" s="7">
        <v>40692</v>
      </c>
      <c r="B17" s="7" t="str">
        <f t="shared" si="0"/>
        <v>2011-05-29</v>
      </c>
      <c r="C17" t="s">
        <v>10393</v>
      </c>
      <c r="D17" t="s">
        <v>612</v>
      </c>
      <c r="E17" t="s">
        <v>1237</v>
      </c>
      <c r="F17" t="s">
        <v>10325</v>
      </c>
      <c r="G17">
        <v>16</v>
      </c>
      <c r="H17" t="str">
        <f t="shared" si="1"/>
        <v>INSERT INTO LUTA (id, data_hora, id_competicao, id_arbitro, id_lutador1, id_lutador2) VALUES (16, '2011-05-29', (SELECT id FROM COMPETICAO WHERE nome = 'GRAND SLAM MOSCOW 2011'), 1, (SELECT id FROM JUDOCA WHERE nome = 'BISCHOF'), (SELECT id FROM JUDOCA WHERE nome ='BRUYERE'))</v>
      </c>
      <c r="I17" t="s">
        <v>10327</v>
      </c>
    </row>
    <row r="18" spans="1:9" x14ac:dyDescent="0.25">
      <c r="A18" s="7">
        <v>40887</v>
      </c>
      <c r="B18" s="7" t="str">
        <f t="shared" si="0"/>
        <v>2011-12-10</v>
      </c>
      <c r="C18" t="s">
        <v>10395</v>
      </c>
      <c r="D18" t="s">
        <v>612</v>
      </c>
      <c r="E18" t="s">
        <v>2664</v>
      </c>
      <c r="F18" t="s">
        <v>10325</v>
      </c>
      <c r="G18">
        <v>17</v>
      </c>
      <c r="H18" t="str">
        <f t="shared" si="1"/>
        <v>INSERT INTO LUTA (id, data_hora, id_competicao, id_arbitro, id_lutador1, id_lutador2) VALUES (17, '2011-12-10', (SELECT id FROM COMPETICAO WHERE nome = 'GRAND SLAM TOKYO 2011'), 1, (SELECT id FROM JUDOCA WHERE nome = 'BISCHOF'), (SELECT id FROM JUDOCA WHERE nome ='NAGASHIMA'))</v>
      </c>
      <c r="I18" t="s">
        <v>10327</v>
      </c>
    </row>
    <row r="19" spans="1:9" x14ac:dyDescent="0.25">
      <c r="A19" s="7">
        <v>40780</v>
      </c>
      <c r="B19" s="7" t="str">
        <f t="shared" si="0"/>
        <v>2011-08-25</v>
      </c>
      <c r="C19" t="s">
        <v>10397</v>
      </c>
      <c r="D19" t="s">
        <v>175</v>
      </c>
      <c r="E19" t="s">
        <v>10408</v>
      </c>
      <c r="F19" t="s">
        <v>10325</v>
      </c>
      <c r="G19">
        <v>18</v>
      </c>
      <c r="H19" t="str">
        <f t="shared" si="1"/>
        <v>INSERT INTO LUTA (id, data_hora, id_competicao, id_arbitro, id_lutador1, id_lutador2) VALUES (18, '2011-08-25', (SELECT id FROM COMPETICAO WHERE nome = 'WORLD CHAMPIONSHIPS PARIS 2011'), 1, (SELECT id FROM JUDOCA WHERE nome = 'BOTTIEAU'), (SELECT id FROM JUDOCA WHERE nome ='KIM, J B'))</v>
      </c>
      <c r="I19" t="s">
        <v>10327</v>
      </c>
    </row>
    <row r="20" spans="1:9" x14ac:dyDescent="0.25">
      <c r="A20" s="7">
        <v>40720</v>
      </c>
      <c r="B20" s="7" t="str">
        <f t="shared" si="0"/>
        <v>2011-06-26</v>
      </c>
      <c r="C20" t="s">
        <v>10391</v>
      </c>
      <c r="D20" t="s">
        <v>175</v>
      </c>
      <c r="E20" t="s">
        <v>9</v>
      </c>
      <c r="F20" t="s">
        <v>10325</v>
      </c>
      <c r="G20">
        <v>19</v>
      </c>
      <c r="H20" t="str">
        <f t="shared" si="1"/>
        <v>INSERT INTO LUTA (id, data_hora, id_competicao, id_arbitro, id_lutador1, id_lutador2) VALUES (19, '2011-06-26', (SELECT id FROM COMPETICAO WHERE nome = 'WORLD CUP SAO PAULO 2011'), 1, (SELECT id FROM JUDOCA WHERE nome = 'BOTTIEAU'), (SELECT id FROM JUDOCA WHERE nome ='ATTAF'))</v>
      </c>
      <c r="I20" t="s">
        <v>10327</v>
      </c>
    </row>
    <row r="21" spans="1:9" x14ac:dyDescent="0.25">
      <c r="A21" s="7">
        <v>40601</v>
      </c>
      <c r="B21" s="7" t="str">
        <f t="shared" si="0"/>
        <v>2011-02-27</v>
      </c>
      <c r="C21" t="s">
        <v>10398</v>
      </c>
      <c r="D21" t="s">
        <v>175</v>
      </c>
      <c r="E21" t="s">
        <v>1589</v>
      </c>
      <c r="F21" t="s">
        <v>10325</v>
      </c>
      <c r="G21">
        <v>20</v>
      </c>
      <c r="H21" t="str">
        <f t="shared" si="1"/>
        <v>INSERT INTO LUTA (id, data_hora, id_competicao, id_arbitro, id_lutador1, id_lutador2) VALUES (20, '2011-02-27', (SELECT id FROM COMPETICAO WHERE nome = 'WORLD CUP WARSAW 2011'), 1, (SELECT id FROM JUDOCA WHERE nome = 'BOTTIEAU'), (SELECT id FROM JUDOCA WHERE nome ='CLERGET'))</v>
      </c>
      <c r="I21" t="s">
        <v>10327</v>
      </c>
    </row>
    <row r="22" spans="1:9" x14ac:dyDescent="0.25">
      <c r="A22" s="7">
        <v>40780</v>
      </c>
      <c r="B22" s="7" t="str">
        <f t="shared" si="0"/>
        <v>2011-08-25</v>
      </c>
      <c r="C22" t="s">
        <v>10397</v>
      </c>
      <c r="D22" t="s">
        <v>175</v>
      </c>
      <c r="E22" t="s">
        <v>1708</v>
      </c>
      <c r="F22" t="s">
        <v>10325</v>
      </c>
      <c r="G22">
        <v>21</v>
      </c>
      <c r="H22" t="str">
        <f t="shared" si="1"/>
        <v>INSERT INTO LUTA (id, data_hora, id_competicao, id_arbitro, id_lutador1, id_lutador2) VALUES (21, '2011-08-25', (SELECT id FROM COMPETICAO WHERE nome = 'WORLD CHAMPIONSHIPS PARIS 2011'), 1, (SELECT id FROM JUDOCA WHERE nome = 'BOTTIEAU'), (SELECT id FROM JUDOCA WHERE nome ='CRUZ'))</v>
      </c>
      <c r="I22" t="s">
        <v>10327</v>
      </c>
    </row>
    <row r="23" spans="1:9" x14ac:dyDescent="0.25">
      <c r="A23" s="7">
        <v>40937</v>
      </c>
      <c r="B23" s="7" t="str">
        <f t="shared" si="0"/>
        <v>2012-01-29</v>
      </c>
      <c r="C23" t="s">
        <v>10401</v>
      </c>
      <c r="D23" t="s">
        <v>175</v>
      </c>
      <c r="E23" t="s">
        <v>1887</v>
      </c>
      <c r="F23" t="s">
        <v>10325</v>
      </c>
      <c r="G23">
        <v>22</v>
      </c>
      <c r="H23" t="str">
        <f t="shared" si="1"/>
        <v>INSERT INTO LUTA (id, data_hora, id_competicao, id_arbitro, id_lutador1, id_lutador2) VALUES (22, '2012-01-29', (SELECT id FROM COMPETICAO WHERE nome = 'WORLD CUP TBILISI 2012'), 1, (SELECT id FROM JUDOCA WHERE nome = 'BOTTIEAU'), (SELECT id FROM JUDOCA WHERE nome ='TCHIRIKISHVILI'))</v>
      </c>
      <c r="I23" t="s">
        <v>10327</v>
      </c>
    </row>
    <row r="24" spans="1:9" x14ac:dyDescent="0.25">
      <c r="A24" s="7">
        <v>40692</v>
      </c>
      <c r="B24" s="7" t="str">
        <f t="shared" si="0"/>
        <v>2011-05-29</v>
      </c>
      <c r="C24" t="s">
        <v>10393</v>
      </c>
      <c r="D24" t="s">
        <v>1055</v>
      </c>
      <c r="E24" t="s">
        <v>10399</v>
      </c>
      <c r="F24" t="s">
        <v>10325</v>
      </c>
      <c r="G24">
        <v>23</v>
      </c>
      <c r="H24" t="str">
        <f t="shared" si="1"/>
        <v>INSERT INTO LUTA (id, data_hora, id_competicao, id_arbitro, id_lutador1, id_lutador2) VALUES (23, '2011-05-29', (SELECT id FROM COMPETICAO WHERE nome = 'GRAND SLAM MOSCOW 2011'), 1, (SELECT id FROM JUDOCA WHERE nome = 'BOZBAYEV'), (SELECT id FROM JUDOCA WHERE nome ='STEVENS'))</v>
      </c>
      <c r="I24" t="s">
        <v>10327</v>
      </c>
    </row>
    <row r="25" spans="1:9" x14ac:dyDescent="0.25">
      <c r="A25" s="7">
        <v>40594</v>
      </c>
      <c r="B25" s="7" t="str">
        <f t="shared" si="0"/>
        <v>2011-02-20</v>
      </c>
      <c r="C25" t="s">
        <v>10412</v>
      </c>
      <c r="D25" t="s">
        <v>1055</v>
      </c>
      <c r="E25" t="s">
        <v>612</v>
      </c>
      <c r="F25" t="s">
        <v>10325</v>
      </c>
      <c r="G25">
        <v>24</v>
      </c>
      <c r="H25" t="str">
        <f t="shared" si="1"/>
        <v>INSERT INTO LUTA (id, data_hora, id_competicao, id_arbitro, id_lutador1, id_lutador2) VALUES (24, '2011-02-20', (SELECT id FROM COMPETICAO WHERE nome = 'GRAND PRIX DUSSELDORF 2011'), 1, (SELECT id FROM JUDOCA WHERE nome = 'BOZBAYEV'), (SELECT id FROM JUDOCA WHERE nome ='BISCHOF'))</v>
      </c>
      <c r="I25" t="s">
        <v>10327</v>
      </c>
    </row>
    <row r="26" spans="1:9" x14ac:dyDescent="0.25">
      <c r="A26" s="7">
        <v>40887</v>
      </c>
      <c r="B26" s="7" t="str">
        <f t="shared" si="0"/>
        <v>2011-12-10</v>
      </c>
      <c r="C26" t="s">
        <v>10395</v>
      </c>
      <c r="D26" t="s">
        <v>1055</v>
      </c>
      <c r="E26" t="s">
        <v>932</v>
      </c>
      <c r="F26" t="s">
        <v>10325</v>
      </c>
      <c r="G26">
        <v>25</v>
      </c>
      <c r="H26" t="str">
        <f t="shared" si="1"/>
        <v>INSERT INTO LUTA (id, data_hora, id_competicao, id_arbitro, id_lutador1, id_lutador2) VALUES (25, '2011-12-10', (SELECT id FROM COMPETICAO WHERE nome = 'GRAND SLAM TOKYO 2011'), 1, (SELECT id FROM JUDOCA WHERE nome = 'BOZBAYEV'), (SELECT id FROM JUDOCA WHERE nome ='PIETRI'))</v>
      </c>
      <c r="I26" t="s">
        <v>10327</v>
      </c>
    </row>
    <row r="27" spans="1:9" x14ac:dyDescent="0.25">
      <c r="A27" s="7">
        <v>40692</v>
      </c>
      <c r="B27" s="7" t="str">
        <f t="shared" si="0"/>
        <v>2011-05-29</v>
      </c>
      <c r="C27" t="s">
        <v>10393</v>
      </c>
      <c r="D27" t="s">
        <v>1055</v>
      </c>
      <c r="E27" t="s">
        <v>2226</v>
      </c>
      <c r="F27" t="s">
        <v>10325</v>
      </c>
      <c r="G27">
        <v>26</v>
      </c>
      <c r="H27" t="str">
        <f t="shared" si="1"/>
        <v>INSERT INTO LUTA (id, data_hora, id_competicao, id_arbitro, id_lutador1, id_lutador2) VALUES (26, '2011-05-29', (SELECT id FROM COMPETICAO WHERE nome = 'GRAND SLAM MOSCOW 2011'), 1, (SELECT id FROM JUDOCA WHERE nome = 'BOZBAYEV'), (SELECT id FROM JUDOCA WHERE nome ='MAGOMEDOV'))</v>
      </c>
      <c r="I27" t="s">
        <v>10327</v>
      </c>
    </row>
    <row r="28" spans="1:9" x14ac:dyDescent="0.25">
      <c r="A28" s="7">
        <v>39672</v>
      </c>
      <c r="B28" s="7" t="str">
        <f t="shared" si="0"/>
        <v>2008-08-12</v>
      </c>
      <c r="C28" t="s">
        <v>10400</v>
      </c>
      <c r="D28" t="s">
        <v>2242</v>
      </c>
      <c r="E28" t="s">
        <v>10388</v>
      </c>
      <c r="F28" t="s">
        <v>10325</v>
      </c>
      <c r="G28">
        <v>27</v>
      </c>
      <c r="H28" t="str">
        <f t="shared" si="1"/>
        <v>INSERT INTO LUTA (id, data_hora, id_competicao, id_arbitro, id_lutador1, id_lutador2) VALUES (27, '2008-08-12', (SELECT id FROM COMPETICAO WHERE nome = 'OLYMPIC GAMES BEIJING 2008'), 1, (SELECT id FROM JUDOCA WHERE nome = 'BURTON'), (SELECT id FROM JUDOCA WHERE nome ='CAMILO'))</v>
      </c>
      <c r="I28" t="s">
        <v>10327</v>
      </c>
    </row>
    <row r="29" spans="1:9" x14ac:dyDescent="0.25">
      <c r="A29" s="7">
        <v>40937</v>
      </c>
      <c r="B29" s="7" t="str">
        <f t="shared" si="0"/>
        <v>2012-01-29</v>
      </c>
      <c r="C29" t="s">
        <v>10401</v>
      </c>
      <c r="D29" t="s">
        <v>2340</v>
      </c>
      <c r="E29" t="s">
        <v>2341</v>
      </c>
      <c r="F29" t="s">
        <v>10325</v>
      </c>
      <c r="G29">
        <v>28</v>
      </c>
      <c r="H29" t="str">
        <f t="shared" si="1"/>
        <v>INSERT INTO LUTA (id, data_hora, id_competicao, id_arbitro, id_lutador1, id_lutador2) VALUES (28, '2012-01-29', (SELECT id FROM COMPETICAO WHERE nome = 'WORLD CUP TBILISI 2012'), 1, (SELECT id FROM JUDOCA WHERE nome = 'CIANO'), (SELECT id FROM JUDOCA WHERE nome ='STIKLAURI'))</v>
      </c>
      <c r="I29" t="s">
        <v>10327</v>
      </c>
    </row>
    <row r="30" spans="1:9" x14ac:dyDescent="0.25">
      <c r="A30" s="7">
        <v>40944</v>
      </c>
      <c r="B30" s="7" t="str">
        <f t="shared" si="0"/>
        <v>2012-02-05</v>
      </c>
      <c r="C30" t="s">
        <v>10394</v>
      </c>
      <c r="D30" t="s">
        <v>2340</v>
      </c>
      <c r="E30" t="s">
        <v>2367</v>
      </c>
      <c r="F30" t="s">
        <v>10325</v>
      </c>
      <c r="G30">
        <v>29</v>
      </c>
      <c r="H30" t="str">
        <f t="shared" si="1"/>
        <v>INSERT INTO LUTA (id, data_hora, id_competicao, id_arbitro, id_lutador1, id_lutador2) VALUES (29, '2012-02-05', (SELECT id FROM COMPETICAO WHERE nome = 'GRAND SLAM PARIS 2012'), 1, (SELECT id FROM JUDOCA WHERE nome = 'CIANO'), (SELECT id FROM JUDOCA WHERE nome ='VASYLENKO'))</v>
      </c>
      <c r="I30" t="s">
        <v>10327</v>
      </c>
    </row>
    <row r="31" spans="1:9" x14ac:dyDescent="0.25">
      <c r="A31" s="7">
        <v>40887</v>
      </c>
      <c r="B31" s="7" t="str">
        <f t="shared" si="0"/>
        <v>2011-12-10</v>
      </c>
      <c r="C31" t="s">
        <v>10395</v>
      </c>
      <c r="D31" t="s">
        <v>2340</v>
      </c>
      <c r="E31" t="s">
        <v>2484</v>
      </c>
      <c r="F31" t="s">
        <v>10325</v>
      </c>
      <c r="G31">
        <v>30</v>
      </c>
      <c r="H31" t="str">
        <f t="shared" si="1"/>
        <v>INSERT INTO LUTA (id, data_hora, id_competicao, id_arbitro, id_lutador1, id_lutador2) VALUES (30, '2011-12-10', (SELECT id FROM COMPETICAO WHERE nome = 'GRAND SLAM TOKYO 2011'), 1, (SELECT id FROM JUDOCA WHERE nome = 'CIANO'), (SELECT id FROM JUDOCA WHERE nome ='KAWAKAMI'))</v>
      </c>
      <c r="I31" t="s">
        <v>10327</v>
      </c>
    </row>
    <row r="32" spans="1:9" x14ac:dyDescent="0.25">
      <c r="A32" s="7">
        <v>40867</v>
      </c>
      <c r="B32" s="7" t="str">
        <f t="shared" si="0"/>
        <v>2011-11-20</v>
      </c>
      <c r="C32" t="s">
        <v>10390</v>
      </c>
      <c r="D32" t="s">
        <v>2340</v>
      </c>
      <c r="E32" t="s">
        <v>2556</v>
      </c>
      <c r="F32" t="s">
        <v>10325</v>
      </c>
      <c r="G32">
        <v>31</v>
      </c>
      <c r="H32" t="str">
        <f t="shared" si="1"/>
        <v>INSERT INTO LUTA (id, data_hora, id_competicao, id_arbitro, id_lutador1, id_lutador2) VALUES (31, '2011-11-20', (SELECT id FROM COMPETICAO WHERE nome = 'GRAND PRIX AMSTERDAM 2011'), 1, (SELECT id FROM JUDOCA WHERE nome = 'CIANO'), (SELECT id FROM JUDOCA WHERE nome ='OVCHINNIKOVS'))</v>
      </c>
      <c r="I32" t="s">
        <v>10327</v>
      </c>
    </row>
    <row r="33" spans="1:9" x14ac:dyDescent="0.25">
      <c r="A33" s="7">
        <v>40944</v>
      </c>
      <c r="B33" s="7" t="str">
        <f t="shared" si="0"/>
        <v>2012-02-05</v>
      </c>
      <c r="C33" t="s">
        <v>10394</v>
      </c>
      <c r="D33" t="s">
        <v>2340</v>
      </c>
      <c r="E33" t="s">
        <v>2664</v>
      </c>
      <c r="F33" t="s">
        <v>10325</v>
      </c>
      <c r="G33">
        <v>32</v>
      </c>
      <c r="H33" t="str">
        <f t="shared" si="1"/>
        <v>INSERT INTO LUTA (id, data_hora, id_competicao, id_arbitro, id_lutador1, id_lutador2) VALUES (32, '2012-02-05', (SELECT id FROM COMPETICAO WHERE nome = 'GRAND SLAM PARIS 2012'), 1, (SELECT id FROM JUDOCA WHERE nome = 'CIANO'), (SELECT id FROM JUDOCA WHERE nome ='NAGASHIMA'))</v>
      </c>
      <c r="I33" t="s">
        <v>10327</v>
      </c>
    </row>
    <row r="34" spans="1:9" x14ac:dyDescent="0.25">
      <c r="A34" s="7">
        <v>40867</v>
      </c>
      <c r="B34" s="7" t="str">
        <f t="shared" si="0"/>
        <v>2011-11-20</v>
      </c>
      <c r="C34" t="s">
        <v>10390</v>
      </c>
      <c r="D34" t="s">
        <v>10404</v>
      </c>
      <c r="E34" t="s">
        <v>2810</v>
      </c>
      <c r="F34" t="s">
        <v>10325</v>
      </c>
      <c r="G34">
        <v>33</v>
      </c>
      <c r="H34" t="str">
        <f t="shared" si="1"/>
        <v>INSERT INTO LUTA (id, data_hora, id_competicao, id_arbitro, id_lutador1, id_lutador2) VALUES (33, '2011-11-20', (SELECT id FROM COMPETICAO WHERE nome = 'GRAND PRIX AMSTERDAM 2011'), 1, (SELECT id FROM JUDOCA WHERE nome = 'ELMONT, G'), (SELECT id FROM JUDOCA WHERE nome ='NIFONTOV'))</v>
      </c>
      <c r="I34" t="s">
        <v>10327</v>
      </c>
    </row>
    <row r="35" spans="1:9" x14ac:dyDescent="0.25">
      <c r="A35" s="7">
        <v>40655</v>
      </c>
      <c r="B35" s="7" t="str">
        <f t="shared" si="0"/>
        <v>2011-04-22</v>
      </c>
      <c r="C35" t="s">
        <v>10402</v>
      </c>
      <c r="D35" t="s">
        <v>10405</v>
      </c>
      <c r="E35" t="s">
        <v>2857</v>
      </c>
      <c r="F35" t="s">
        <v>10325</v>
      </c>
      <c r="G35">
        <v>34</v>
      </c>
      <c r="H35" t="str">
        <f t="shared" si="1"/>
        <v>INSERT INTO LUTA (id, data_hora, id_competicao, id_arbitro, id_lutador1, id_lutador2) VALUES (34, '2011-04-22', (SELECT id FROM COMPETICAO WHERE nome = 'EUROPEAN CHAMPIONSHIPS ISTANBUL 2011'), 1, (SELECT id FROM JUDOCA WHERE nome = 'ELMONT, D'), (SELECT id FROM JUDOCA WHERE nome ='PINA'))</v>
      </c>
      <c r="I35" t="s">
        <v>10327</v>
      </c>
    </row>
    <row r="36" spans="1:9" x14ac:dyDescent="0.25">
      <c r="A36" s="7">
        <v>40958</v>
      </c>
      <c r="B36" s="7" t="str">
        <f t="shared" si="0"/>
        <v>2012-02-19</v>
      </c>
      <c r="C36" t="s">
        <v>810</v>
      </c>
      <c r="D36" t="s">
        <v>10404</v>
      </c>
      <c r="E36" t="s">
        <v>2918</v>
      </c>
      <c r="F36" t="s">
        <v>10325</v>
      </c>
      <c r="G36">
        <v>35</v>
      </c>
      <c r="H36" t="str">
        <f t="shared" si="1"/>
        <v>INSERT INTO LUTA (id, data_hora, id_competicao, id_arbitro, id_lutador1, id_lutador2) VALUES (35, '2012-02-19', (SELECT id FROM COMPETICAO WHERE nome = 'GRAND PRIX DUSSELDORF 2012'), 1, (SELECT id FROM JUDOCA WHERE nome = 'ELMONT, G'), (SELECT id FROM JUDOCA WHERE nome ='KHABACHIROV'))</v>
      </c>
      <c r="I36" t="s">
        <v>10327</v>
      </c>
    </row>
    <row r="37" spans="1:9" x14ac:dyDescent="0.25">
      <c r="A37" s="7">
        <v>40957</v>
      </c>
      <c r="B37" s="7" t="str">
        <f t="shared" si="0"/>
        <v>2012-02-18</v>
      </c>
      <c r="C37" t="s">
        <v>810</v>
      </c>
      <c r="D37" t="s">
        <v>10405</v>
      </c>
      <c r="E37" t="s">
        <v>3033</v>
      </c>
      <c r="F37" t="s">
        <v>10325</v>
      </c>
      <c r="G37">
        <v>36</v>
      </c>
      <c r="H37" t="str">
        <f t="shared" si="1"/>
        <v>INSERT INTO LUTA (id, data_hora, id_competicao, id_arbitro, id_lutador1, id_lutador2) VALUES (36, '2012-02-18', (SELECT id FROM COMPETICAO WHERE nome = 'GRAND PRIX DUSSELDORF 2012'), 1, (SELECT id FROM JUDOCA WHERE nome = 'ELMONT, D'), (SELECT id FROM JUDOCA WHERE nome ='MERGE'))</v>
      </c>
      <c r="I37" t="s">
        <v>10327</v>
      </c>
    </row>
    <row r="38" spans="1:9" x14ac:dyDescent="0.25">
      <c r="A38" s="7">
        <v>40866</v>
      </c>
      <c r="B38" s="7" t="str">
        <f t="shared" si="0"/>
        <v>2011-11-19</v>
      </c>
      <c r="C38" t="s">
        <v>10390</v>
      </c>
      <c r="D38" t="s">
        <v>10405</v>
      </c>
      <c r="E38" t="s">
        <v>3103</v>
      </c>
      <c r="F38" t="s">
        <v>10325</v>
      </c>
      <c r="G38">
        <v>37</v>
      </c>
      <c r="H38" t="str">
        <f t="shared" si="1"/>
        <v>INSERT INTO LUTA (id, data_hora, id_competicao, id_arbitro, id_lutador1, id_lutador2) VALUES (37, '2011-11-19', (SELECT id FROM COMPETICAO WHERE nome = 'GRAND PRIX AMSTERDAM 2011'), 1, (SELECT id FROM JUDOCA WHERE nome = 'ELMONT, D'), (SELECT id FROM JUDOCA WHERE nome ='SCHARINGER'))</v>
      </c>
      <c r="I38" t="s">
        <v>10327</v>
      </c>
    </row>
    <row r="39" spans="1:9" x14ac:dyDescent="0.25">
      <c r="A39" s="7">
        <v>40833</v>
      </c>
      <c r="B39" s="7" t="str">
        <f t="shared" si="0"/>
        <v>2011-10-17</v>
      </c>
      <c r="C39" t="s">
        <v>10389</v>
      </c>
      <c r="D39" t="s">
        <v>10404</v>
      </c>
      <c r="E39" t="s">
        <v>9</v>
      </c>
      <c r="F39" t="s">
        <v>10325</v>
      </c>
      <c r="G39">
        <v>38</v>
      </c>
      <c r="H39" t="str">
        <f t="shared" si="1"/>
        <v>INSERT INTO LUTA (id, data_hora, id_competicao, id_arbitro, id_lutador1, id_lutador2) VALUES (38, '2011-10-17', (SELECT id FROM COMPETICAO WHERE nome = 'GRAND PRIX ABU DHABI 2011'), 1, (SELECT id FROM JUDOCA WHERE nome = 'ELMONT, G'), (SELECT id FROM JUDOCA WHERE nome ='ATTAF'))</v>
      </c>
      <c r="I39" t="s">
        <v>10327</v>
      </c>
    </row>
    <row r="40" spans="1:9" x14ac:dyDescent="0.25">
      <c r="A40" s="7">
        <v>40833</v>
      </c>
      <c r="B40" s="7" t="str">
        <f t="shared" si="0"/>
        <v>2011-10-17</v>
      </c>
      <c r="C40" t="s">
        <v>10389</v>
      </c>
      <c r="D40" t="s">
        <v>10404</v>
      </c>
      <c r="E40" t="s">
        <v>10399</v>
      </c>
      <c r="F40" t="s">
        <v>10325</v>
      </c>
      <c r="G40">
        <v>39</v>
      </c>
      <c r="H40" t="str">
        <f t="shared" si="1"/>
        <v>INSERT INTO LUTA (id, data_hora, id_competicao, id_arbitro, id_lutador1, id_lutador2) VALUES (39, '2011-10-17', (SELECT id FROM COMPETICAO WHERE nome = 'GRAND PRIX ABU DHABI 2011'), 1, (SELECT id FROM JUDOCA WHERE nome = 'ELMONT, G'), (SELECT id FROM JUDOCA WHERE nome ='STEVENS'))</v>
      </c>
      <c r="I40" t="s">
        <v>10327</v>
      </c>
    </row>
    <row r="41" spans="1:9" x14ac:dyDescent="0.25">
      <c r="A41" s="7">
        <v>40923</v>
      </c>
      <c r="B41" s="7" t="str">
        <f t="shared" si="0"/>
        <v>2012-01-15</v>
      </c>
      <c r="C41" t="s">
        <v>8448</v>
      </c>
      <c r="D41" t="s">
        <v>10404</v>
      </c>
      <c r="E41" t="s">
        <v>3398</v>
      </c>
      <c r="F41" t="s">
        <v>10325</v>
      </c>
      <c r="G41">
        <v>40</v>
      </c>
      <c r="H41" t="str">
        <f t="shared" si="1"/>
        <v>INSERT INTO LUTA (id, data_hora, id_competicao, id_arbitro, id_lutador1, id_lutador2) VALUES (40, '2012-01-15', (SELECT id FROM COMPETICAO WHERE nome = 'WORLD MASTERS ALMATY 2012'), 1, (SELECT id FROM JUDOCA WHERE nome = 'ELMONT, G'), (SELECT id FROM JUDOCA WHERE nome ='NAKAI'))</v>
      </c>
      <c r="I41" t="s">
        <v>10327</v>
      </c>
    </row>
    <row r="42" spans="1:9" x14ac:dyDescent="0.25">
      <c r="A42" s="7">
        <v>40580</v>
      </c>
      <c r="B42" s="7" t="str">
        <f t="shared" si="0"/>
        <v>2011-02-06</v>
      </c>
      <c r="C42" t="s">
        <v>4919</v>
      </c>
      <c r="D42" t="s">
        <v>10404</v>
      </c>
      <c r="E42" t="s">
        <v>10408</v>
      </c>
      <c r="F42" t="s">
        <v>10325</v>
      </c>
      <c r="G42">
        <v>41</v>
      </c>
      <c r="H42" t="str">
        <f t="shared" si="1"/>
        <v>INSERT INTO LUTA (id, data_hora, id_competicao, id_arbitro, id_lutador1, id_lutador2) VALUES (41, '2011-02-06', (SELECT id FROM COMPETICAO WHERE nome = 'GRAND SLAM PARIS 2011'), 1, (SELECT id FROM JUDOCA WHERE nome = 'ELMONT, G'), (SELECT id FROM JUDOCA WHERE nome ='KIM, J B'))</v>
      </c>
      <c r="I42" t="s">
        <v>10327</v>
      </c>
    </row>
    <row r="43" spans="1:9" x14ac:dyDescent="0.25">
      <c r="A43" s="7">
        <v>40833</v>
      </c>
      <c r="B43" s="7" t="str">
        <f t="shared" si="0"/>
        <v>2011-10-17</v>
      </c>
      <c r="C43" t="s">
        <v>10403</v>
      </c>
      <c r="D43" t="s">
        <v>10404</v>
      </c>
      <c r="E43" t="s">
        <v>3398</v>
      </c>
      <c r="F43" t="s">
        <v>10325</v>
      </c>
      <c r="G43">
        <v>42</v>
      </c>
      <c r="H43" t="str">
        <f t="shared" si="1"/>
        <v>INSERT INTO LUTA (id, data_hora, id_competicao, id_arbitro, id_lutador1, id_lutador2) VALUES (42, '2011-10-17', (SELECT id FROM COMPETICAO WHERE nome = 'GRAND SLAM ABU DHABI 2011'), 1, (SELECT id FROM JUDOCA WHERE nome = 'ELMONT, G'), (SELECT id FROM JUDOCA WHERE nome ='NAKAI'))</v>
      </c>
      <c r="I43" t="s">
        <v>10327</v>
      </c>
    </row>
    <row r="44" spans="1:9" x14ac:dyDescent="0.25">
      <c r="A44" s="7">
        <v>40833</v>
      </c>
      <c r="B44" s="7" t="str">
        <f t="shared" si="0"/>
        <v>2011-10-17</v>
      </c>
      <c r="C44" t="s">
        <v>10389</v>
      </c>
      <c r="D44" t="s">
        <v>10404</v>
      </c>
      <c r="E44" t="s">
        <v>9</v>
      </c>
      <c r="F44" t="s">
        <v>10325</v>
      </c>
      <c r="G44">
        <v>43</v>
      </c>
      <c r="H44" t="str">
        <f t="shared" si="1"/>
        <v>INSERT INTO LUTA (id, data_hora, id_competicao, id_arbitro, id_lutador1, id_lutador2) VALUES (43, '2011-10-17', (SELECT id FROM COMPETICAO WHERE nome = 'GRAND PRIX ABU DHABI 2011'), 1, (SELECT id FROM JUDOCA WHERE nome = 'ELMONT, G'), (SELECT id FROM JUDOCA WHERE nome ='ATTAF'))</v>
      </c>
      <c r="I44" t="s">
        <v>10327</v>
      </c>
    </row>
    <row r="45" spans="1:9" x14ac:dyDescent="0.25">
      <c r="A45" s="7">
        <v>40559</v>
      </c>
      <c r="B45" s="7" t="str">
        <f t="shared" si="0"/>
        <v>2011-01-16</v>
      </c>
      <c r="C45" t="s">
        <v>10396</v>
      </c>
      <c r="D45" t="s">
        <v>613</v>
      </c>
      <c r="E45" t="s">
        <v>612</v>
      </c>
      <c r="F45" t="s">
        <v>10325</v>
      </c>
      <c r="G45">
        <v>44</v>
      </c>
      <c r="H45" t="str">
        <f t="shared" si="1"/>
        <v>INSERT INTO LUTA (id, data_hora, id_competicao, id_arbitro, id_lutador1, id_lutador2) VALUES (44, '2011-01-16', (SELECT id FROM COMPETICAO WHERE nome = 'WORLD MASTERS BAKU 2011'), 1, (SELECT id FROM JUDOCA WHERE nome = 'GUILHEIRO'), (SELECT id FROM JUDOCA WHERE nome ='BISCHOF'))</v>
      </c>
      <c r="I45" t="s">
        <v>10327</v>
      </c>
    </row>
    <row r="46" spans="1:9" x14ac:dyDescent="0.25">
      <c r="A46" s="7">
        <v>40780</v>
      </c>
      <c r="B46" s="7" t="str">
        <f t="shared" si="0"/>
        <v>2011-08-25</v>
      </c>
      <c r="C46" t="s">
        <v>10397</v>
      </c>
      <c r="D46" t="s">
        <v>613</v>
      </c>
      <c r="E46" t="s">
        <v>1113</v>
      </c>
      <c r="F46" t="s">
        <v>10325</v>
      </c>
      <c r="G46">
        <v>45</v>
      </c>
      <c r="H46" t="str">
        <f t="shared" si="1"/>
        <v>INSERT INTO LUTA (id, data_hora, id_competicao, id_arbitro, id_lutador1, id_lutador2) VALUES (45, '2011-08-25', (SELECT id FROM COMPETICAO WHERE nome = 'WORLD CHAMPIONSHIPS PARIS 2011'), 1, (SELECT id FROM JUDOCA WHERE nome = 'GUILHEIRO'), (SELECT id FROM JUDOCA WHERE nome ='RAJABLI'))</v>
      </c>
      <c r="I46" t="s">
        <v>10327</v>
      </c>
    </row>
    <row r="47" spans="1:9" x14ac:dyDescent="0.25">
      <c r="A47" s="7">
        <v>40559</v>
      </c>
      <c r="B47" s="7" t="str">
        <f t="shared" si="0"/>
        <v>2011-01-16</v>
      </c>
      <c r="C47" t="s">
        <v>10396</v>
      </c>
      <c r="D47" t="s">
        <v>613</v>
      </c>
      <c r="E47" t="s">
        <v>3398</v>
      </c>
      <c r="F47" t="s">
        <v>10325</v>
      </c>
      <c r="G47">
        <v>46</v>
      </c>
      <c r="H47" t="str">
        <f t="shared" si="1"/>
        <v>INSERT INTO LUTA (id, data_hora, id_competicao, id_arbitro, id_lutador1, id_lutador2) VALUES (46, '2011-01-16', (SELECT id FROM COMPETICAO WHERE nome = 'WORLD MASTERS BAKU 2011'), 1, (SELECT id FROM JUDOCA WHERE nome = 'GUILHEIRO'), (SELECT id FROM JUDOCA WHERE nome ='NAKAI'))</v>
      </c>
      <c r="I47" t="s">
        <v>10327</v>
      </c>
    </row>
    <row r="48" spans="1:9" x14ac:dyDescent="0.25">
      <c r="A48" s="7">
        <v>40559</v>
      </c>
      <c r="B48" s="7" t="str">
        <f t="shared" si="0"/>
        <v>2011-01-16</v>
      </c>
      <c r="C48" t="s">
        <v>10396</v>
      </c>
      <c r="D48" t="s">
        <v>613</v>
      </c>
      <c r="E48" t="s">
        <v>111</v>
      </c>
      <c r="F48" t="s">
        <v>10325</v>
      </c>
      <c r="G48">
        <v>47</v>
      </c>
      <c r="H48" t="str">
        <f t="shared" si="1"/>
        <v>INSERT INTO LUTA (id, data_hora, id_competicao, id_arbitro, id_lutador1, id_lutador2) VALUES (47, '2011-01-16', (SELECT id FROM COMPETICAO WHERE nome = 'WORLD MASTERS BAKU 2011'), 1, (SELECT id FROM JUDOCA WHERE nome = 'GUILHEIRO'), (SELECT id FROM JUDOCA WHERE nome ='MAMMADLI'))</v>
      </c>
      <c r="I48" t="s">
        <v>10327</v>
      </c>
    </row>
    <row r="49" spans="1:9" x14ac:dyDescent="0.25">
      <c r="A49" s="7">
        <v>40887</v>
      </c>
      <c r="B49" s="7" t="str">
        <f t="shared" si="0"/>
        <v>2011-12-10</v>
      </c>
      <c r="C49" t="s">
        <v>10395</v>
      </c>
      <c r="D49" t="s">
        <v>613</v>
      </c>
      <c r="E49" t="s">
        <v>4116</v>
      </c>
      <c r="F49" t="s">
        <v>10325</v>
      </c>
      <c r="G49">
        <v>48</v>
      </c>
      <c r="H49" t="str">
        <f t="shared" si="1"/>
        <v>INSERT INTO LUTA (id, data_hora, id_competicao, id_arbitro, id_lutador1, id_lutador2) VALUES (48, '2011-12-10', (SELECT id FROM COMPETICAO WHERE nome = 'GRAND SLAM TOKYO 2011'), 1, (SELECT id FROM JUDOCA WHERE nome = 'GUILHEIRO'), (SELECT id FROM JUDOCA WHERE nome ='LUCENTI'))</v>
      </c>
      <c r="I49" t="s">
        <v>10327</v>
      </c>
    </row>
    <row r="50" spans="1:9" x14ac:dyDescent="0.25">
      <c r="A50" s="7">
        <v>40780</v>
      </c>
      <c r="B50" s="7" t="str">
        <f t="shared" si="0"/>
        <v>2011-08-25</v>
      </c>
      <c r="C50" t="s">
        <v>10397</v>
      </c>
      <c r="D50" t="s">
        <v>613</v>
      </c>
      <c r="E50" t="s">
        <v>4920</v>
      </c>
      <c r="F50" t="s">
        <v>10325</v>
      </c>
      <c r="G50">
        <v>49</v>
      </c>
      <c r="H50" t="str">
        <f t="shared" si="1"/>
        <v>INSERT INTO LUTA (id, data_hora, id_competicao, id_arbitro, id_lutador1, id_lutador2) VALUES (49, '2011-08-25', (SELECT id FROM COMPETICAO WHERE nome = 'WORLD CHAMPIONSHIPS PARIS 2011'), 1, (SELECT id FROM JUDOCA WHERE nome = 'GUILHEIRO'), (SELECT id FROM JUDOCA WHERE nome ='MRVALJEVIC'))</v>
      </c>
      <c r="I50" t="s">
        <v>10327</v>
      </c>
    </row>
    <row r="51" spans="1:9" x14ac:dyDescent="0.25">
      <c r="A51" s="7">
        <v>40887</v>
      </c>
      <c r="B51" s="7" t="str">
        <f t="shared" si="0"/>
        <v>2011-12-10</v>
      </c>
      <c r="C51" t="s">
        <v>10395</v>
      </c>
      <c r="D51" t="s">
        <v>613</v>
      </c>
      <c r="E51" t="s">
        <v>4365</v>
      </c>
      <c r="F51" t="s">
        <v>10325</v>
      </c>
      <c r="G51">
        <v>50</v>
      </c>
      <c r="H51" t="str">
        <f t="shared" si="1"/>
        <v>INSERT INTO LUTA (id, data_hora, id_competicao, id_arbitro, id_lutador1, id_lutador2) VALUES (50, '2011-12-10', (SELECT id FROM COMPETICAO WHERE nome = 'GRAND SLAM TOKYO 2011'), 1, (SELECT id FROM JUDOCA WHERE nome = 'GUILHEIRO'), (SELECT id FROM JUDOCA WHERE nome ='DIAWARA'))</v>
      </c>
      <c r="I51" t="s">
        <v>10327</v>
      </c>
    </row>
    <row r="52" spans="1:9" x14ac:dyDescent="0.25">
      <c r="A52" s="7">
        <v>40887</v>
      </c>
      <c r="B52" s="7" t="str">
        <f t="shared" si="0"/>
        <v>2011-12-10</v>
      </c>
      <c r="C52" t="s">
        <v>10395</v>
      </c>
      <c r="D52" t="s">
        <v>613</v>
      </c>
      <c r="E52" t="s">
        <v>2484</v>
      </c>
      <c r="F52" t="s">
        <v>10325</v>
      </c>
      <c r="G52">
        <v>51</v>
      </c>
      <c r="H52" t="str">
        <f t="shared" si="1"/>
        <v>INSERT INTO LUTA (id, data_hora, id_competicao, id_arbitro, id_lutador1, id_lutador2) VALUES (51, '2011-12-10', (SELECT id FROM COMPETICAO WHERE nome = 'GRAND SLAM TOKYO 2011'), 1, (SELECT id FROM JUDOCA WHERE nome = 'GUILHEIRO'), (SELECT id FROM JUDOCA WHERE nome ='KAWAKAMI'))</v>
      </c>
      <c r="I52" t="s">
        <v>10327</v>
      </c>
    </row>
    <row r="53" spans="1:9" x14ac:dyDescent="0.25">
      <c r="A53" s="7">
        <v>40713</v>
      </c>
      <c r="B53" s="7" t="str">
        <f t="shared" si="0"/>
        <v>2011-06-19</v>
      </c>
      <c r="C53" t="s">
        <v>5916</v>
      </c>
      <c r="D53" t="s">
        <v>613</v>
      </c>
      <c r="E53" t="s">
        <v>111</v>
      </c>
      <c r="F53" t="s">
        <v>10325</v>
      </c>
      <c r="G53">
        <v>52</v>
      </c>
      <c r="H53" t="str">
        <f t="shared" si="1"/>
        <v>INSERT INTO LUTA (id, data_hora, id_competicao, id_arbitro, id_lutador1, id_lutador2) VALUES (52, '2011-06-19', (SELECT id FROM COMPETICAO WHERE nome = 'GRAND SLAM RIO DE JANEIRO 2011'), 1, (SELECT id FROM JUDOCA WHERE nome = 'GUILHEIRO'), (SELECT id FROM JUDOCA WHERE nome ='MAMMADLI'))</v>
      </c>
      <c r="I53" t="s">
        <v>10327</v>
      </c>
    </row>
    <row r="54" spans="1:9" x14ac:dyDescent="0.25">
      <c r="A54" s="7">
        <v>40780</v>
      </c>
      <c r="B54" s="7" t="str">
        <f t="shared" si="0"/>
        <v>2011-08-25</v>
      </c>
      <c r="C54" t="s">
        <v>10397</v>
      </c>
      <c r="D54" t="s">
        <v>613</v>
      </c>
      <c r="E54" t="s">
        <v>4937</v>
      </c>
      <c r="F54" t="s">
        <v>10325</v>
      </c>
      <c r="G54">
        <v>53</v>
      </c>
      <c r="H54" t="str">
        <f t="shared" si="1"/>
        <v>INSERT INTO LUTA (id, data_hora, id_competicao, id_arbitro, id_lutador1, id_lutador2) VALUES (53, '2011-08-25', (SELECT id FROM COMPETICAO WHERE nome = 'WORLD CHAMPIONSHIPS PARIS 2011'), 1, (SELECT id FROM JUDOCA WHERE nome = 'GUILHEIRO'), (SELECT id FROM JUDOCA WHERE nome ='SCHMITT'))</v>
      </c>
      <c r="I54" t="s">
        <v>10327</v>
      </c>
    </row>
    <row r="55" spans="1:9" x14ac:dyDescent="0.25">
      <c r="A55" s="7">
        <v>40580</v>
      </c>
      <c r="B55" s="7" t="str">
        <f t="shared" si="0"/>
        <v>2011-02-06</v>
      </c>
      <c r="C55" t="s">
        <v>4919</v>
      </c>
      <c r="D55" t="s">
        <v>10408</v>
      </c>
      <c r="E55" t="s">
        <v>1708</v>
      </c>
      <c r="F55" t="s">
        <v>10325</v>
      </c>
      <c r="G55">
        <v>54</v>
      </c>
      <c r="H55" t="str">
        <f t="shared" si="1"/>
        <v>INSERT INTO LUTA (id, data_hora, id_competicao, id_arbitro, id_lutador1, id_lutador2) VALUES (54, '2011-02-06', (SELECT id FROM COMPETICAO WHERE nome = 'GRAND SLAM PARIS 2011'), 1, (SELECT id FROM JUDOCA WHERE nome = 'KIM, J B'), (SELECT id FROM JUDOCA WHERE nome ='CRUZ'))</v>
      </c>
      <c r="I55" t="s">
        <v>10327</v>
      </c>
    </row>
    <row r="56" spans="1:9" x14ac:dyDescent="0.25">
      <c r="A56" s="7">
        <v>40580</v>
      </c>
      <c r="B56" s="7" t="str">
        <f t="shared" si="0"/>
        <v>2011-02-06</v>
      </c>
      <c r="C56" t="s">
        <v>4919</v>
      </c>
      <c r="D56" t="s">
        <v>10408</v>
      </c>
      <c r="E56" t="s">
        <v>4920</v>
      </c>
      <c r="F56" t="s">
        <v>10325</v>
      </c>
      <c r="G56">
        <v>55</v>
      </c>
      <c r="H56" t="str">
        <f t="shared" si="1"/>
        <v>INSERT INTO LUTA (id, data_hora, id_competicao, id_arbitro, id_lutador1, id_lutador2) VALUES (55, '2011-02-06', (SELECT id FROM COMPETICAO WHERE nome = 'GRAND SLAM PARIS 2011'), 1, (SELECT id FROM JUDOCA WHERE nome = 'KIM, J B'), (SELECT id FROM JUDOCA WHERE nome ='MRVALJEVIC'))</v>
      </c>
      <c r="I56" t="s">
        <v>10327</v>
      </c>
    </row>
    <row r="57" spans="1:9" x14ac:dyDescent="0.25">
      <c r="A57" s="7">
        <v>40580</v>
      </c>
      <c r="B57" s="7" t="str">
        <f t="shared" si="0"/>
        <v>2011-02-06</v>
      </c>
      <c r="C57" t="s">
        <v>4919</v>
      </c>
      <c r="D57" t="s">
        <v>10408</v>
      </c>
      <c r="E57" t="s">
        <v>4937</v>
      </c>
      <c r="F57" t="s">
        <v>10325</v>
      </c>
      <c r="G57">
        <v>122</v>
      </c>
      <c r="H57" t="str">
        <f t="shared" si="1"/>
        <v>INSERT INTO LUTA (id, data_hora, id_competicao, id_arbitro, id_lutador1, id_lutador2) VALUES (122, '2011-02-06', (SELECT id FROM COMPETICAO WHERE nome = 'GRAND SLAM PARIS 2011'), 1, (SELECT id FROM JUDOCA WHERE nome = 'KIM, J B'), (SELECT id FROM JUDOCA WHERE nome ='SCHMITT'))</v>
      </c>
      <c r="I57" t="s">
        <v>10327</v>
      </c>
    </row>
    <row r="58" spans="1:9" x14ac:dyDescent="0.25">
      <c r="A58" s="7">
        <v>40580</v>
      </c>
      <c r="B58" s="7" t="str">
        <f t="shared" si="0"/>
        <v>2011-02-06</v>
      </c>
      <c r="C58" t="s">
        <v>4919</v>
      </c>
      <c r="D58" t="s">
        <v>10408</v>
      </c>
      <c r="E58" t="s">
        <v>10404</v>
      </c>
      <c r="F58" t="s">
        <v>10325</v>
      </c>
      <c r="G58">
        <v>56</v>
      </c>
      <c r="H58" t="str">
        <f t="shared" si="1"/>
        <v>INSERT INTO LUTA (id, data_hora, id_competicao, id_arbitro, id_lutador1, id_lutador2) VALUES (56, '2011-02-06', (SELECT id FROM COMPETICAO WHERE nome = 'GRAND SLAM PARIS 2011'), 1, (SELECT id FROM JUDOCA WHERE nome = 'KIM, J B'), (SELECT id FROM JUDOCA WHERE nome ='ELMONT, G'))</v>
      </c>
      <c r="I58" t="s">
        <v>10327</v>
      </c>
    </row>
    <row r="59" spans="1:9" x14ac:dyDescent="0.25">
      <c r="A59" s="7">
        <v>40780</v>
      </c>
      <c r="B59" s="7" t="str">
        <f t="shared" si="0"/>
        <v>2011-08-25</v>
      </c>
      <c r="C59" t="s">
        <v>10397</v>
      </c>
      <c r="D59" t="s">
        <v>10408</v>
      </c>
      <c r="E59" t="s">
        <v>175</v>
      </c>
      <c r="F59" t="s">
        <v>10325</v>
      </c>
      <c r="G59">
        <v>57</v>
      </c>
      <c r="H59" t="str">
        <f t="shared" si="1"/>
        <v>INSERT INTO LUTA (id, data_hora, id_competicao, id_arbitro, id_lutador1, id_lutador2) VALUES (57, '2011-08-25', (SELECT id FROM COMPETICAO WHERE nome = 'WORLD CHAMPIONSHIPS PARIS 2011'), 1, (SELECT id FROM JUDOCA WHERE nome = 'KIM, J B'), (SELECT id FROM JUDOCA WHERE nome ='BOTTIEAU'))</v>
      </c>
      <c r="I59" t="s">
        <v>10327</v>
      </c>
    </row>
    <row r="60" spans="1:9" x14ac:dyDescent="0.25">
      <c r="A60" s="7">
        <v>40780</v>
      </c>
      <c r="B60" s="7" t="str">
        <f t="shared" si="0"/>
        <v>2011-08-25</v>
      </c>
      <c r="C60" t="s">
        <v>10397</v>
      </c>
      <c r="D60" t="s">
        <v>10408</v>
      </c>
      <c r="E60" t="s">
        <v>5243</v>
      </c>
      <c r="F60" t="s">
        <v>10325</v>
      </c>
      <c r="G60">
        <v>58</v>
      </c>
      <c r="H60" t="str">
        <f t="shared" si="1"/>
        <v>INSERT INTO LUTA (id, data_hora, id_competicao, id_arbitro, id_lutador1, id_lutador2) VALUES (58, '2011-08-25', (SELECT id FROM COMPETICAO WHERE nome = 'WORLD CHAMPIONSHIPS PARIS 2011'), 1, (SELECT id FROM JUDOCA WHERE nome = 'KIM, J B'), (SELECT id FROM JUDOCA WHERE nome ='LOIC'))</v>
      </c>
      <c r="I60" t="s">
        <v>10327</v>
      </c>
    </row>
    <row r="61" spans="1:9" x14ac:dyDescent="0.25">
      <c r="A61" s="7">
        <v>40524</v>
      </c>
      <c r="B61" s="7" t="str">
        <f t="shared" si="0"/>
        <v>2010-12-12</v>
      </c>
      <c r="C61" t="s">
        <v>10406</v>
      </c>
      <c r="D61" t="s">
        <v>10407</v>
      </c>
      <c r="E61" t="s">
        <v>5340</v>
      </c>
      <c r="F61" t="s">
        <v>10325</v>
      </c>
      <c r="G61">
        <v>59</v>
      </c>
      <c r="H61" t="str">
        <f t="shared" si="1"/>
        <v>INSERT INTO LUTA (id, data_hora, id_competicao, id_arbitro, id_lutador1, id_lutador2) VALUES (59, '2010-12-12', (SELECT id FROM COMPETICAO WHERE nome = 'GRAND SLAM TOKYO 2010'), 1, (SELECT id FROM JUDOCA WHERE nome = 'KIM, M K'), (SELECT id FROM JUDOCA WHERE nome ='SEDEJ'))</v>
      </c>
      <c r="I61" t="s">
        <v>10327</v>
      </c>
    </row>
    <row r="62" spans="1:9" x14ac:dyDescent="0.25">
      <c r="A62" s="7">
        <v>40894</v>
      </c>
      <c r="B62" s="7" t="str">
        <f t="shared" si="0"/>
        <v>2011-12-17</v>
      </c>
      <c r="C62" t="s">
        <v>10395</v>
      </c>
      <c r="D62" t="s">
        <v>4116</v>
      </c>
      <c r="E62" t="s">
        <v>613</v>
      </c>
      <c r="F62" t="s">
        <v>10325</v>
      </c>
      <c r="G62">
        <v>60</v>
      </c>
      <c r="H62" t="str">
        <f t="shared" si="1"/>
        <v>INSERT INTO LUTA (id, data_hora, id_competicao, id_arbitro, id_lutador1, id_lutador2) VALUES (60, '2011-12-17', (SELECT id FROM COMPETICAO WHERE nome = 'GRAND SLAM TOKYO 2011'), 1, (SELECT id FROM JUDOCA WHERE nome = 'LUCENTI'), (SELECT id FROM JUDOCA WHERE nome ='GUILHEIRO'))</v>
      </c>
      <c r="I62" t="s">
        <v>10327</v>
      </c>
    </row>
    <row r="63" spans="1:9" x14ac:dyDescent="0.25">
      <c r="A63" s="7">
        <v>40843</v>
      </c>
      <c r="B63" s="7" t="str">
        <f t="shared" si="0"/>
        <v>2011-10-27</v>
      </c>
      <c r="C63" t="s">
        <v>10410</v>
      </c>
      <c r="D63" t="s">
        <v>4116</v>
      </c>
      <c r="E63" t="s">
        <v>10409</v>
      </c>
      <c r="F63" t="s">
        <v>10325</v>
      </c>
      <c r="G63">
        <v>61</v>
      </c>
      <c r="H63" t="str">
        <f t="shared" si="1"/>
        <v>INSERT INTO LUTA (id, data_hora, id_competicao, id_arbitro, id_lutador1, id_lutador2) VALUES (61, '2011-10-27', (SELECT id FROM COMPETICAO WHERE nome = 'PAN AMERICAN GAMES GUADALAJARA 2011'), 1, (SELECT id FROM JUDOCA WHERE nome = 'LUCENTI'), (SELECT id FROM JUDOCA WHERE nome ='RODRIGUEZ'))</v>
      </c>
      <c r="I63" t="s">
        <v>10327</v>
      </c>
    </row>
    <row r="64" spans="1:9" x14ac:dyDescent="0.25">
      <c r="A64" s="7">
        <v>40780</v>
      </c>
      <c r="B64" s="7" t="str">
        <f t="shared" si="0"/>
        <v>2011-08-25</v>
      </c>
      <c r="C64" t="s">
        <v>10397</v>
      </c>
      <c r="D64" t="s">
        <v>4116</v>
      </c>
      <c r="E64" t="s">
        <v>5577</v>
      </c>
      <c r="F64" t="s">
        <v>10325</v>
      </c>
      <c r="G64">
        <v>62</v>
      </c>
      <c r="H64" t="str">
        <f t="shared" si="1"/>
        <v>INSERT INTO LUTA (id, data_hora, id_competicao, id_arbitro, id_lutador1, id_lutador2) VALUES (62, '2011-08-25', (SELECT id FROM COMPETICAO WHERE nome = 'WORLD CHAMPIONSHIPS PARIS 2011'), 1, (SELECT id FROM JUDOCA WHERE nome = 'LUCENTI'), (SELECT id FROM JUDOCA WHERE nome ='BOZOROV'))</v>
      </c>
      <c r="I64" t="s">
        <v>10327</v>
      </c>
    </row>
    <row r="65" spans="1:9" x14ac:dyDescent="0.25">
      <c r="A65" s="7">
        <v>40894</v>
      </c>
      <c r="B65" s="7" t="str">
        <f t="shared" si="0"/>
        <v>2011-12-17</v>
      </c>
      <c r="C65" t="s">
        <v>10411</v>
      </c>
      <c r="D65" t="s">
        <v>4116</v>
      </c>
      <c r="E65" t="s">
        <v>2242</v>
      </c>
      <c r="F65" t="s">
        <v>10325</v>
      </c>
      <c r="G65">
        <v>63</v>
      </c>
      <c r="H65" t="str">
        <f t="shared" si="1"/>
        <v>INSERT INTO LUTA (id, data_hora, id_competicao, id_arbitro, id_lutador1, id_lutador2) VALUES (63, '2011-12-17', (SELECT id FROM COMPETICAO WHERE nome = 'GRAND PRIX QINGDAO 2011'), 1, (SELECT id FROM JUDOCA WHERE nome = 'LUCENTI'), (SELECT id FROM JUDOCA WHERE nome ='BURTON'))</v>
      </c>
      <c r="I65" t="s">
        <v>10327</v>
      </c>
    </row>
    <row r="66" spans="1:9" x14ac:dyDescent="0.25">
      <c r="A66" s="7">
        <v>40780</v>
      </c>
      <c r="B66" s="7" t="str">
        <f t="shared" si="0"/>
        <v>2011-08-25</v>
      </c>
      <c r="C66" t="s">
        <v>10397</v>
      </c>
      <c r="D66" t="s">
        <v>4116</v>
      </c>
      <c r="E66" t="s">
        <v>2810</v>
      </c>
      <c r="F66" t="s">
        <v>10325</v>
      </c>
      <c r="G66">
        <v>64</v>
      </c>
      <c r="H66" t="str">
        <f t="shared" si="1"/>
        <v>INSERT INTO LUTA (id, data_hora, id_competicao, id_arbitro, id_lutador1, id_lutador2) VALUES (64, '2011-08-25', (SELECT id FROM COMPETICAO WHERE nome = 'WORLD CHAMPIONSHIPS PARIS 2011'), 1, (SELECT id FROM JUDOCA WHERE nome = 'LUCENTI'), (SELECT id FROM JUDOCA WHERE nome ='NIFONTOV'))</v>
      </c>
      <c r="I66" t="s">
        <v>10327</v>
      </c>
    </row>
    <row r="67" spans="1:9" x14ac:dyDescent="0.25">
      <c r="A67" s="7">
        <v>40780</v>
      </c>
      <c r="B67" s="7" t="str">
        <f t="shared" ref="B67:B122" si="2">TEXT(A67,"aaaa-mm-dd")</f>
        <v>2011-08-25</v>
      </c>
      <c r="C67" t="s">
        <v>10397</v>
      </c>
      <c r="D67" t="s">
        <v>2226</v>
      </c>
      <c r="E67" t="s">
        <v>5767</v>
      </c>
      <c r="F67" t="s">
        <v>10325</v>
      </c>
      <c r="G67">
        <v>65</v>
      </c>
      <c r="H67" t="str">
        <f t="shared" ref="H67:H122" si="3">CONCATENATE("INSERT INTO LUTA (id, data_hora, id_competicao, id_arbitro, id_lutador1, id_lutador2) VALUES (",G67,", ","'",B67,"'",", ","(SELECT id FROM COMPETICAO WHERE nome = '",C67,"')",", ",1,", ","(SELECT id FROM JUDOCA WHERE nome = '",D67,"')",", ","(SELECT id FROM JUDOCA WHERE nome ='",E67,"')",")")</f>
        <v>INSERT INTO LUTA (id, data_hora, id_competicao, id_arbitro, id_lutador1, id_lutador2) VALUES (65, '2011-08-25', (SELECT id FROM COMPETICAO WHERE nome = 'WORLD CHAMPIONSHIPS PARIS 2011'), 1, (SELECT id FROM JUDOCA WHERE nome = 'MAGOMEDOV'), (SELECT id FROM JUDOCA WHERE nome ='STSIASHENKA'))</v>
      </c>
      <c r="I67" t="s">
        <v>10327</v>
      </c>
    </row>
    <row r="68" spans="1:9" x14ac:dyDescent="0.25">
      <c r="A68" s="7">
        <v>40713</v>
      </c>
      <c r="B68" s="7" t="str">
        <f t="shared" si="2"/>
        <v>2011-06-19</v>
      </c>
      <c r="C68" t="s">
        <v>5916</v>
      </c>
      <c r="D68" t="s">
        <v>2226</v>
      </c>
      <c r="E68" t="s">
        <v>1589</v>
      </c>
      <c r="F68" t="s">
        <v>10325</v>
      </c>
      <c r="G68">
        <v>66</v>
      </c>
      <c r="H68" t="str">
        <f t="shared" si="3"/>
        <v>INSERT INTO LUTA (id, data_hora, id_competicao, id_arbitro, id_lutador1, id_lutador2) VALUES (66, '2011-06-19', (SELECT id FROM COMPETICAO WHERE nome = 'GRAND SLAM RIO DE JANEIRO 2011'), 1, (SELECT id FROM JUDOCA WHERE nome = 'MAGOMEDOV'), (SELECT id FROM JUDOCA WHERE nome ='CLERGET'))</v>
      </c>
      <c r="I68" t="s">
        <v>10327</v>
      </c>
    </row>
    <row r="69" spans="1:9" x14ac:dyDescent="0.25">
      <c r="A69" s="7">
        <v>40692</v>
      </c>
      <c r="B69" s="7" t="str">
        <f t="shared" si="2"/>
        <v>2011-05-29</v>
      </c>
      <c r="C69" t="s">
        <v>10393</v>
      </c>
      <c r="D69" t="s">
        <v>2226</v>
      </c>
      <c r="E69" t="s">
        <v>1055</v>
      </c>
      <c r="F69" t="s">
        <v>10325</v>
      </c>
      <c r="G69">
        <v>67</v>
      </c>
      <c r="H69" t="str">
        <f t="shared" si="3"/>
        <v>INSERT INTO LUTA (id, data_hora, id_competicao, id_arbitro, id_lutador1, id_lutador2) VALUES (67, '2011-05-29', (SELECT id FROM COMPETICAO WHERE nome = 'GRAND SLAM MOSCOW 2011'), 1, (SELECT id FROM JUDOCA WHERE nome = 'MAGOMEDOV'), (SELECT id FROM JUDOCA WHERE nome ='BOZBAYEV'))</v>
      </c>
      <c r="I69" t="s">
        <v>10327</v>
      </c>
    </row>
    <row r="70" spans="1:9" x14ac:dyDescent="0.25">
      <c r="A70" s="7">
        <v>40713</v>
      </c>
      <c r="B70" s="7" t="str">
        <f t="shared" si="2"/>
        <v>2011-06-19</v>
      </c>
      <c r="C70" t="s">
        <v>5916</v>
      </c>
      <c r="D70" t="s">
        <v>111</v>
      </c>
      <c r="E70" t="s">
        <v>10413</v>
      </c>
      <c r="F70" t="s">
        <v>10325</v>
      </c>
      <c r="G70">
        <v>68</v>
      </c>
      <c r="H70" t="str">
        <f t="shared" si="3"/>
        <v>INSERT INTO LUTA (id, data_hora, id_competicao, id_arbitro, id_lutador1, id_lutador2) VALUES (68, '2011-06-19', (SELECT id FROM COMPETICAO WHERE nome = 'GRAND SLAM RIO DE JANEIRO 2011'), 1, (SELECT id FROM JUDOCA WHERE nome = 'MAMMADLI'), (SELECT id FROM JUDOCA WHERE nome ='ODSUREN'))</v>
      </c>
      <c r="I70" t="s">
        <v>10327</v>
      </c>
    </row>
    <row r="71" spans="1:9" x14ac:dyDescent="0.25">
      <c r="A71" s="7">
        <v>40594</v>
      </c>
      <c r="B71" s="7" t="str">
        <f t="shared" si="2"/>
        <v>2011-02-20</v>
      </c>
      <c r="C71" t="s">
        <v>10412</v>
      </c>
      <c r="D71" t="s">
        <v>111</v>
      </c>
      <c r="E71" t="s">
        <v>2918</v>
      </c>
      <c r="F71" t="s">
        <v>10325</v>
      </c>
      <c r="G71">
        <v>69</v>
      </c>
      <c r="H71" t="str">
        <f t="shared" si="3"/>
        <v>INSERT INTO LUTA (id, data_hora, id_competicao, id_arbitro, id_lutador1, id_lutador2) VALUES (69, '2011-02-20', (SELECT id FROM COMPETICAO WHERE nome = 'GRAND PRIX DUSSELDORF 2011'), 1, (SELECT id FROM JUDOCA WHERE nome = 'MAMMADLI'), (SELECT id FROM JUDOCA WHERE nome ='KHABACHIROV'))</v>
      </c>
      <c r="I71" t="s">
        <v>10327</v>
      </c>
    </row>
    <row r="72" spans="1:9" x14ac:dyDescent="0.25">
      <c r="A72" s="7">
        <v>40780</v>
      </c>
      <c r="B72" s="7" t="str">
        <f t="shared" si="2"/>
        <v>2011-08-25</v>
      </c>
      <c r="C72" t="s">
        <v>10397</v>
      </c>
      <c r="D72" t="s">
        <v>111</v>
      </c>
      <c r="E72" t="s">
        <v>6062</v>
      </c>
      <c r="F72" t="s">
        <v>10325</v>
      </c>
      <c r="G72">
        <v>70</v>
      </c>
      <c r="H72" t="str">
        <f t="shared" si="3"/>
        <v>INSERT INTO LUTA (id, data_hora, id_competicao, id_arbitro, id_lutador1, id_lutador2) VALUES (70, '2011-08-25', (SELECT id FROM COMPETICAO WHERE nome = 'WORLD CHAMPIONSHIPS PARIS 2011'), 1, (SELECT id FROM JUDOCA WHERE nome = 'MAMMADLI'), (SELECT id FROM JUDOCA WHERE nome ='MARIJANOVIC'))</v>
      </c>
      <c r="I72" t="s">
        <v>10327</v>
      </c>
    </row>
    <row r="73" spans="1:9" x14ac:dyDescent="0.25">
      <c r="A73" s="7">
        <v>40559</v>
      </c>
      <c r="B73" s="7" t="str">
        <f t="shared" si="2"/>
        <v>2011-01-16</v>
      </c>
      <c r="C73" t="s">
        <v>10396</v>
      </c>
      <c r="D73" t="s">
        <v>111</v>
      </c>
      <c r="E73" t="s">
        <v>613</v>
      </c>
      <c r="F73" t="s">
        <v>10325</v>
      </c>
      <c r="G73">
        <v>71</v>
      </c>
      <c r="H73" t="str">
        <f t="shared" si="3"/>
        <v>INSERT INTO LUTA (id, data_hora, id_competicao, id_arbitro, id_lutador1, id_lutador2) VALUES (71, '2011-01-16', (SELECT id FROM COMPETICAO WHERE nome = 'WORLD MASTERS BAKU 2011'), 1, (SELECT id FROM JUDOCA WHERE nome = 'MAMMADLI'), (SELECT id FROM JUDOCA WHERE nome ='GUILHEIRO'))</v>
      </c>
      <c r="I73" t="s">
        <v>10327</v>
      </c>
    </row>
    <row r="74" spans="1:9" x14ac:dyDescent="0.25">
      <c r="A74" s="7">
        <v>40559</v>
      </c>
      <c r="B74" s="7" t="str">
        <f t="shared" si="2"/>
        <v>2011-01-16</v>
      </c>
      <c r="C74" t="s">
        <v>10396</v>
      </c>
      <c r="D74" t="s">
        <v>111</v>
      </c>
      <c r="E74" t="s">
        <v>9</v>
      </c>
      <c r="F74" t="s">
        <v>10325</v>
      </c>
      <c r="G74">
        <v>72</v>
      </c>
      <c r="H74" t="str">
        <f t="shared" si="3"/>
        <v>INSERT INTO LUTA (id, data_hora, id_competicao, id_arbitro, id_lutador1, id_lutador2) VALUES (72, '2011-01-16', (SELECT id FROM COMPETICAO WHERE nome = 'WORLD MASTERS BAKU 2011'), 1, (SELECT id FROM JUDOCA WHERE nome = 'MAMMADLI'), (SELECT id FROM JUDOCA WHERE nome ='ATTAF'))</v>
      </c>
      <c r="I74" t="s">
        <v>10327</v>
      </c>
    </row>
    <row r="75" spans="1:9" x14ac:dyDescent="0.25">
      <c r="A75" s="7">
        <v>40713</v>
      </c>
      <c r="B75" s="7" t="str">
        <f t="shared" si="2"/>
        <v>2011-06-19</v>
      </c>
      <c r="C75" t="s">
        <v>5916</v>
      </c>
      <c r="D75" t="s">
        <v>111</v>
      </c>
      <c r="E75" t="s">
        <v>613</v>
      </c>
      <c r="F75" t="s">
        <v>10325</v>
      </c>
      <c r="G75">
        <v>73</v>
      </c>
      <c r="H75" t="str">
        <f t="shared" si="3"/>
        <v>INSERT INTO LUTA (id, data_hora, id_competicao, id_arbitro, id_lutador1, id_lutador2) VALUES (73, '2011-06-19', (SELECT id FROM COMPETICAO WHERE nome = 'GRAND SLAM RIO DE JANEIRO 2011'), 1, (SELECT id FROM JUDOCA WHERE nome = 'MAMMADLI'), (SELECT id FROM JUDOCA WHERE nome ='GUILHEIRO'))</v>
      </c>
      <c r="I75" t="s">
        <v>10327</v>
      </c>
    </row>
    <row r="76" spans="1:9" x14ac:dyDescent="0.25">
      <c r="A76" s="7">
        <v>40780</v>
      </c>
      <c r="B76" s="7" t="str">
        <f t="shared" si="2"/>
        <v>2011-08-25</v>
      </c>
      <c r="C76" t="s">
        <v>10397</v>
      </c>
      <c r="D76" t="s">
        <v>6062</v>
      </c>
      <c r="E76" t="s">
        <v>111</v>
      </c>
      <c r="F76" t="s">
        <v>10325</v>
      </c>
      <c r="G76">
        <v>74</v>
      </c>
      <c r="H76" t="str">
        <f t="shared" si="3"/>
        <v>INSERT INTO LUTA (id, data_hora, id_competicao, id_arbitro, id_lutador1, id_lutador2) VALUES (74, '2011-08-25', (SELECT id FROM COMPETICAO WHERE nome = 'WORLD CHAMPIONSHIPS PARIS 2011'), 1, (SELECT id FROM JUDOCA WHERE nome = 'MARIJANOVIC'), (SELECT id FROM JUDOCA WHERE nome ='MAMMADLI'))</v>
      </c>
      <c r="I76" t="s">
        <v>10327</v>
      </c>
    </row>
    <row r="77" spans="1:9" x14ac:dyDescent="0.25">
      <c r="A77" s="7">
        <v>40720</v>
      </c>
      <c r="B77" s="7" t="str">
        <f t="shared" si="2"/>
        <v>2011-06-26</v>
      </c>
      <c r="C77" t="s">
        <v>10391</v>
      </c>
      <c r="D77" t="s">
        <v>6062</v>
      </c>
      <c r="E77" t="s">
        <v>6582</v>
      </c>
      <c r="F77" t="s">
        <v>10325</v>
      </c>
      <c r="G77">
        <v>75</v>
      </c>
      <c r="H77" t="str">
        <f t="shared" si="3"/>
        <v>INSERT INTO LUTA (id, data_hora, id_competicao, id_arbitro, id_lutador1, id_lutador2) VALUES (75, '2011-06-26', (SELECT id FROM COMPETICAO WHERE nome = 'WORLD CUP SAO PAULO 2011'), 1, (SELECT id FROM JUDOCA WHERE nome = 'MARIJANOVIC'), (SELECT id FROM JUDOCA WHERE nome ='EFEMGIL'))</v>
      </c>
      <c r="I77" t="s">
        <v>10327</v>
      </c>
    </row>
    <row r="78" spans="1:9" x14ac:dyDescent="0.25">
      <c r="A78" s="7">
        <v>40580</v>
      </c>
      <c r="B78" s="7" t="str">
        <f t="shared" si="2"/>
        <v>2011-02-06</v>
      </c>
      <c r="C78" t="s">
        <v>4919</v>
      </c>
      <c r="D78" t="s">
        <v>4920</v>
      </c>
      <c r="E78" t="s">
        <v>10408</v>
      </c>
      <c r="F78" t="s">
        <v>10325</v>
      </c>
      <c r="G78">
        <v>76</v>
      </c>
      <c r="H78" t="str">
        <f t="shared" si="3"/>
        <v>INSERT INTO LUTA (id, data_hora, id_competicao, id_arbitro, id_lutador1, id_lutador2) VALUES (76, '2011-02-06', (SELECT id FROM COMPETICAO WHERE nome = 'GRAND SLAM PARIS 2011'), 1, (SELECT id FROM JUDOCA WHERE nome = 'MRVALJEVIC'), (SELECT id FROM JUDOCA WHERE nome ='KIM, J B'))</v>
      </c>
      <c r="I78" t="s">
        <v>10327</v>
      </c>
    </row>
    <row r="79" spans="1:9" x14ac:dyDescent="0.25">
      <c r="A79" s="7">
        <v>40713</v>
      </c>
      <c r="B79" s="7" t="str">
        <f t="shared" si="2"/>
        <v>2011-06-19</v>
      </c>
      <c r="C79" t="s">
        <v>5916</v>
      </c>
      <c r="D79" t="s">
        <v>4920</v>
      </c>
      <c r="E79" t="s">
        <v>6640</v>
      </c>
      <c r="F79" t="s">
        <v>10325</v>
      </c>
      <c r="G79">
        <v>77</v>
      </c>
      <c r="H79" t="str">
        <f t="shared" si="3"/>
        <v>INSERT INTO LUTA (id, data_hora, id_competicao, id_arbitro, id_lutador1, id_lutador2) VALUES (77, '2011-06-19', (SELECT id FROM COMPETICAO WHERE nome = 'GRAND SLAM RIO DE JANEIRO 2011'), 1, (SELECT id FROM JUDOCA WHERE nome = 'MRVALJEVIC'), (SELECT id FROM JUDOCA WHERE nome ='ELIAS'))</v>
      </c>
      <c r="I79" t="s">
        <v>10327</v>
      </c>
    </row>
    <row r="80" spans="1:9" x14ac:dyDescent="0.25">
      <c r="A80" s="7">
        <v>40780</v>
      </c>
      <c r="B80" s="7" t="str">
        <f t="shared" si="2"/>
        <v>2011-08-25</v>
      </c>
      <c r="C80" t="s">
        <v>10397</v>
      </c>
      <c r="D80" t="s">
        <v>4920</v>
      </c>
      <c r="E80" t="s">
        <v>2367</v>
      </c>
      <c r="F80" t="s">
        <v>10325</v>
      </c>
      <c r="G80">
        <v>78</v>
      </c>
      <c r="H80" t="str">
        <f t="shared" si="3"/>
        <v>INSERT INTO LUTA (id, data_hora, id_competicao, id_arbitro, id_lutador1, id_lutador2) VALUES (78, '2011-08-25', (SELECT id FROM COMPETICAO WHERE nome = 'WORLD CHAMPIONSHIPS PARIS 2011'), 1, (SELECT id FROM JUDOCA WHERE nome = 'MRVALJEVIC'), (SELECT id FROM JUDOCA WHERE nome ='VASYLENKO'))</v>
      </c>
      <c r="I80" t="s">
        <v>10327</v>
      </c>
    </row>
    <row r="81" spans="1:9" x14ac:dyDescent="0.25">
      <c r="A81" s="7">
        <v>40587</v>
      </c>
      <c r="B81" s="7" t="str">
        <f t="shared" si="2"/>
        <v>2011-02-13</v>
      </c>
      <c r="C81" t="s">
        <v>10414</v>
      </c>
      <c r="D81" t="s">
        <v>4920</v>
      </c>
      <c r="E81" t="s">
        <v>4937</v>
      </c>
      <c r="F81" t="s">
        <v>10325</v>
      </c>
      <c r="G81">
        <v>79</v>
      </c>
      <c r="H81" t="str">
        <f t="shared" si="3"/>
        <v>INSERT INTO LUTA (id, data_hora, id_competicao, id_arbitro, id_lutador1, id_lutador2) VALUES (79, '2011-02-13', (SELECT id FROM COMPETICAO WHERE nome = 'WORLD CUP BUDAPEST 2011'), 1, (SELECT id FROM JUDOCA WHERE nome = 'MRVALJEVIC'), (SELECT id FROM JUDOCA WHERE nome ='SCHMITT'))</v>
      </c>
      <c r="I81" t="s">
        <v>10327</v>
      </c>
    </row>
    <row r="82" spans="1:9" x14ac:dyDescent="0.25">
      <c r="A82" s="7">
        <v>40780</v>
      </c>
      <c r="B82" s="7" t="str">
        <f t="shared" si="2"/>
        <v>2011-08-25</v>
      </c>
      <c r="C82" t="s">
        <v>10397</v>
      </c>
      <c r="D82" t="s">
        <v>4920</v>
      </c>
      <c r="E82" t="s">
        <v>613</v>
      </c>
      <c r="F82" t="s">
        <v>10325</v>
      </c>
      <c r="G82">
        <v>80</v>
      </c>
      <c r="H82" t="str">
        <f t="shared" si="3"/>
        <v>INSERT INTO LUTA (id, data_hora, id_competicao, id_arbitro, id_lutador1, id_lutador2) VALUES (80, '2011-08-25', (SELECT id FROM COMPETICAO WHERE nome = 'WORLD CHAMPIONSHIPS PARIS 2011'), 1, (SELECT id FROM JUDOCA WHERE nome = 'MRVALJEVIC'), (SELECT id FROM JUDOCA WHERE nome ='GUILHEIRO'))</v>
      </c>
      <c r="I82" t="s">
        <v>10327</v>
      </c>
    </row>
    <row r="83" spans="1:9" x14ac:dyDescent="0.25">
      <c r="A83" s="7">
        <v>40655</v>
      </c>
      <c r="B83" s="7" t="str">
        <f t="shared" si="2"/>
        <v>2011-04-22</v>
      </c>
      <c r="C83" t="s">
        <v>10402</v>
      </c>
      <c r="D83" t="s">
        <v>4920</v>
      </c>
      <c r="E83" t="s">
        <v>7022</v>
      </c>
      <c r="F83" t="s">
        <v>10325</v>
      </c>
      <c r="G83">
        <v>81</v>
      </c>
      <c r="H83" t="str">
        <f t="shared" si="3"/>
        <v>INSERT INTO LUTA (id, data_hora, id_competicao, id_arbitro, id_lutador1, id_lutador2) VALUES (81, '2011-04-22', (SELECT id FROM COMPETICAO WHERE nome = 'EUROPEAN CHAMPIONSHIPS ISTANBUL 2011'), 1, (SELECT id FROM JUDOCA WHERE nome = 'MRVALJEVIC'), (SELECT id FROM JUDOCA WHERE nome ='IVEZIC'))</v>
      </c>
      <c r="I83" t="s">
        <v>10327</v>
      </c>
    </row>
    <row r="84" spans="1:9" x14ac:dyDescent="0.25">
      <c r="A84" s="7">
        <v>40923</v>
      </c>
      <c r="B84" s="7" t="str">
        <f t="shared" si="2"/>
        <v>2012-01-15</v>
      </c>
      <c r="C84" t="s">
        <v>8448</v>
      </c>
      <c r="D84" t="s">
        <v>4920</v>
      </c>
      <c r="E84" t="s">
        <v>7174</v>
      </c>
      <c r="F84" t="s">
        <v>10325</v>
      </c>
      <c r="G84">
        <v>82</v>
      </c>
      <c r="H84" t="str">
        <f t="shared" si="3"/>
        <v>INSERT INTO LUTA (id, data_hora, id_competicao, id_arbitro, id_lutador1, id_lutador2) VALUES (82, '2012-01-15', (SELECT id FROM COMPETICAO WHERE nome = 'WORLD MASTERS ALMATY 2012'), 1, (SELECT id FROM JUDOCA WHERE nome = 'MRVALJEVIC'), (SELECT id FROM JUDOCA WHERE nome ='TOMA'))</v>
      </c>
      <c r="I84" t="s">
        <v>10327</v>
      </c>
    </row>
    <row r="85" spans="1:9" x14ac:dyDescent="0.25">
      <c r="A85" s="7">
        <v>40833</v>
      </c>
      <c r="B85" s="7" t="str">
        <f t="shared" si="2"/>
        <v>2011-10-17</v>
      </c>
      <c r="C85" t="s">
        <v>10389</v>
      </c>
      <c r="D85" t="s">
        <v>3398</v>
      </c>
      <c r="E85" t="s">
        <v>7235</v>
      </c>
      <c r="F85" t="s">
        <v>10325</v>
      </c>
      <c r="G85">
        <v>83</v>
      </c>
      <c r="H85" t="str">
        <f t="shared" si="3"/>
        <v>INSERT INTO LUTA (id, data_hora, id_competicao, id_arbitro, id_lutador1, id_lutador2) VALUES (83, '2011-10-17', (SELECT id FROM COMPETICAO WHERE nome = 'GRAND PRIX ABU DHABI 2011'), 1, (SELECT id FROM JUDOCA WHERE nome = 'NAKAI'), (SELECT id FROM JUDOCA WHERE nome ='VOROBEV'))</v>
      </c>
      <c r="I85" t="s">
        <v>10327</v>
      </c>
    </row>
    <row r="86" spans="1:9" x14ac:dyDescent="0.25">
      <c r="A86" s="7">
        <v>40833</v>
      </c>
      <c r="B86" s="7" t="str">
        <f t="shared" si="2"/>
        <v>2011-10-17</v>
      </c>
      <c r="C86" t="s">
        <v>10389</v>
      </c>
      <c r="D86" t="s">
        <v>3398</v>
      </c>
      <c r="E86" t="s">
        <v>10404</v>
      </c>
      <c r="F86" t="s">
        <v>10325</v>
      </c>
      <c r="G86">
        <v>84</v>
      </c>
      <c r="H86" t="str">
        <f t="shared" si="3"/>
        <v>INSERT INTO LUTA (id, data_hora, id_competicao, id_arbitro, id_lutador1, id_lutador2) VALUES (84, '2011-10-17', (SELECT id FROM COMPETICAO WHERE nome = 'GRAND PRIX ABU DHABI 2011'), 1, (SELECT id FROM JUDOCA WHERE nome = 'NAKAI'), (SELECT id FROM JUDOCA WHERE nome ='ELMONT, G'))</v>
      </c>
      <c r="I86" t="s">
        <v>10327</v>
      </c>
    </row>
    <row r="87" spans="1:9" x14ac:dyDescent="0.25">
      <c r="A87" s="7">
        <v>40559</v>
      </c>
      <c r="B87" s="7" t="str">
        <f t="shared" si="2"/>
        <v>2011-01-16</v>
      </c>
      <c r="C87" t="s">
        <v>10396</v>
      </c>
      <c r="D87" t="s">
        <v>3398</v>
      </c>
      <c r="E87" t="s">
        <v>613</v>
      </c>
      <c r="F87" t="s">
        <v>10325</v>
      </c>
      <c r="G87">
        <v>85</v>
      </c>
      <c r="H87" t="str">
        <f t="shared" si="3"/>
        <v>INSERT INTO LUTA (id, data_hora, id_competicao, id_arbitro, id_lutador1, id_lutador2) VALUES (85, '2011-01-16', (SELECT id FROM COMPETICAO WHERE nome = 'WORLD MASTERS BAKU 2011'), 1, (SELECT id FROM JUDOCA WHERE nome = 'NAKAI'), (SELECT id FROM JUDOCA WHERE nome ='GUILHEIRO'))</v>
      </c>
      <c r="I87" t="s">
        <v>10327</v>
      </c>
    </row>
    <row r="88" spans="1:9" x14ac:dyDescent="0.25">
      <c r="A88" s="7">
        <v>40580</v>
      </c>
      <c r="B88" s="7" t="str">
        <f t="shared" si="2"/>
        <v>2011-02-06</v>
      </c>
      <c r="C88" t="s">
        <v>4919</v>
      </c>
      <c r="D88" t="s">
        <v>4937</v>
      </c>
      <c r="E88" t="s">
        <v>10408</v>
      </c>
      <c r="F88" t="s">
        <v>10325</v>
      </c>
      <c r="G88">
        <v>86</v>
      </c>
      <c r="H88" t="str">
        <f t="shared" si="3"/>
        <v>INSERT INTO LUTA (id, data_hora, id_competicao, id_arbitro, id_lutador1, id_lutador2) VALUES (86, '2011-02-06', (SELECT id FROM COMPETICAO WHERE nome = 'GRAND SLAM PARIS 2011'), 1, (SELECT id FROM JUDOCA WHERE nome = 'SCHMITT'), (SELECT id FROM JUDOCA WHERE nome ='KIM, J B'))</v>
      </c>
      <c r="I88" t="s">
        <v>10327</v>
      </c>
    </row>
    <row r="89" spans="1:9" x14ac:dyDescent="0.25">
      <c r="A89" s="7">
        <v>40958</v>
      </c>
      <c r="B89" s="7" t="str">
        <f t="shared" si="2"/>
        <v>2012-02-19</v>
      </c>
      <c r="C89" t="s">
        <v>810</v>
      </c>
      <c r="D89" t="s">
        <v>4937</v>
      </c>
      <c r="E89" t="s">
        <v>612</v>
      </c>
      <c r="F89" t="s">
        <v>10325</v>
      </c>
      <c r="G89">
        <v>87</v>
      </c>
      <c r="H89" t="str">
        <f t="shared" si="3"/>
        <v>INSERT INTO LUTA (id, data_hora, id_competicao, id_arbitro, id_lutador1, id_lutador2) VALUES (87, '2012-02-19', (SELECT id FROM COMPETICAO WHERE nome = 'GRAND PRIX DUSSELDORF 2012'), 1, (SELECT id FROM JUDOCA WHERE nome = 'SCHMITT'), (SELECT id FROM JUDOCA WHERE nome ='BISCHOF'))</v>
      </c>
      <c r="I89" t="s">
        <v>10327</v>
      </c>
    </row>
    <row r="90" spans="1:9" x14ac:dyDescent="0.25">
      <c r="A90" s="7">
        <v>40780</v>
      </c>
      <c r="B90" s="7" t="str">
        <f t="shared" si="2"/>
        <v>2011-08-25</v>
      </c>
      <c r="C90" t="s">
        <v>10397</v>
      </c>
      <c r="D90" t="s">
        <v>4937</v>
      </c>
      <c r="E90" t="s">
        <v>7600</v>
      </c>
      <c r="F90" t="s">
        <v>10325</v>
      </c>
      <c r="G90">
        <v>88</v>
      </c>
      <c r="H90" t="str">
        <f t="shared" si="3"/>
        <v>INSERT INTO LUTA (id, data_hora, id_competicao, id_arbitro, id_lutador1, id_lutador2) VALUES (88, '2011-08-25', (SELECT id FROM COMPETICAO WHERE nome = 'WORLD CHAMPIONSHIPS PARIS 2011'), 1, (SELECT id FROM JUDOCA WHERE nome = 'SCHMITT'), (SELECT id FROM JUDOCA WHERE nome ='PERRAUT'))</v>
      </c>
      <c r="I90" t="s">
        <v>10327</v>
      </c>
    </row>
    <row r="91" spans="1:9" x14ac:dyDescent="0.25">
      <c r="A91" s="7">
        <v>40587</v>
      </c>
      <c r="B91" s="7" t="str">
        <f t="shared" si="2"/>
        <v>2011-02-13</v>
      </c>
      <c r="C91" t="s">
        <v>10414</v>
      </c>
      <c r="D91" t="s">
        <v>4937</v>
      </c>
      <c r="E91" t="s">
        <v>4920</v>
      </c>
      <c r="F91" t="s">
        <v>10325</v>
      </c>
      <c r="G91">
        <v>89</v>
      </c>
      <c r="H91" t="str">
        <f t="shared" si="3"/>
        <v>INSERT INTO LUTA (id, data_hora, id_competicao, id_arbitro, id_lutador1, id_lutador2) VALUES (89, '2011-02-13', (SELECT id FROM COMPETICAO WHERE nome = 'WORLD CUP BUDAPEST 2011'), 1, (SELECT id FROM JUDOCA WHERE nome = 'SCHMITT'), (SELECT id FROM JUDOCA WHERE nome ='MRVALJEVIC'))</v>
      </c>
      <c r="I91" t="s">
        <v>10327</v>
      </c>
    </row>
    <row r="92" spans="1:9" x14ac:dyDescent="0.25">
      <c r="A92" s="7">
        <v>40587</v>
      </c>
      <c r="B92" s="7" t="str">
        <f t="shared" si="2"/>
        <v>2011-02-13</v>
      </c>
      <c r="C92" t="s">
        <v>10414</v>
      </c>
      <c r="D92" t="s">
        <v>4937</v>
      </c>
      <c r="E92" t="s">
        <v>7681</v>
      </c>
      <c r="F92" t="s">
        <v>10325</v>
      </c>
      <c r="G92">
        <v>90</v>
      </c>
      <c r="H92" t="str">
        <f t="shared" si="3"/>
        <v>INSERT INTO LUTA (id, data_hora, id_competicao, id_arbitro, id_lutador1, id_lutador2) VALUES (90, '2011-02-13', (SELECT id FROM COMPETICAO WHERE nome = 'WORLD CUP BUDAPEST 2011'), 1, (SELECT id FROM JUDOCA WHERE nome = 'SCHMITT'), (SELECT id FROM JUDOCA WHERE nome ='SIDAKOV'))</v>
      </c>
      <c r="I92" t="s">
        <v>10327</v>
      </c>
    </row>
    <row r="93" spans="1:9" x14ac:dyDescent="0.25">
      <c r="A93" s="7">
        <v>40601</v>
      </c>
      <c r="B93" s="7" t="str">
        <f t="shared" si="2"/>
        <v>2011-02-27</v>
      </c>
      <c r="C93" t="s">
        <v>10398</v>
      </c>
      <c r="D93" t="s">
        <v>4937</v>
      </c>
      <c r="E93" t="s">
        <v>7682</v>
      </c>
      <c r="F93" t="s">
        <v>10325</v>
      </c>
      <c r="G93">
        <v>91</v>
      </c>
      <c r="H93" t="str">
        <f t="shared" si="3"/>
        <v>INSERT INTO LUTA (id, data_hora, id_competicao, id_arbitro, id_lutador1, id_lutador2) VALUES (91, '2011-02-27', (SELECT id FROM COMPETICAO WHERE nome = 'WORLD CUP WARSAW 2011'), 1, (SELECT id FROM JUDOCA WHERE nome = 'SCHMITT'), (SELECT id FROM JUDOCA WHERE nome ='GUTSHE'))</v>
      </c>
      <c r="I93" t="s">
        <v>10327</v>
      </c>
    </row>
    <row r="94" spans="1:9" x14ac:dyDescent="0.25">
      <c r="A94" s="7">
        <v>40867</v>
      </c>
      <c r="B94" s="7" t="str">
        <f t="shared" si="2"/>
        <v>2011-11-20</v>
      </c>
      <c r="C94" t="s">
        <v>10390</v>
      </c>
      <c r="D94" t="s">
        <v>4937</v>
      </c>
      <c r="E94" t="s">
        <v>9</v>
      </c>
      <c r="F94" t="s">
        <v>10325</v>
      </c>
      <c r="G94">
        <v>92</v>
      </c>
      <c r="H94" t="str">
        <f t="shared" si="3"/>
        <v>INSERT INTO LUTA (id, data_hora, id_competicao, id_arbitro, id_lutador1, id_lutador2) VALUES (92, '2011-11-20', (SELECT id FROM COMPETICAO WHERE nome = 'GRAND PRIX AMSTERDAM 2011'), 1, (SELECT id FROM JUDOCA WHERE nome = 'SCHMITT'), (SELECT id FROM JUDOCA WHERE nome ='ATTAF'))</v>
      </c>
      <c r="I94" t="s">
        <v>10327</v>
      </c>
    </row>
    <row r="95" spans="1:9" x14ac:dyDescent="0.25">
      <c r="A95" s="7">
        <v>40530</v>
      </c>
      <c r="B95" s="7" t="str">
        <f t="shared" si="2"/>
        <v>2010-12-18</v>
      </c>
      <c r="C95" t="s">
        <v>10415</v>
      </c>
      <c r="D95" t="s">
        <v>5340</v>
      </c>
      <c r="E95" t="s">
        <v>7887</v>
      </c>
      <c r="F95" t="s">
        <v>10325</v>
      </c>
      <c r="G95">
        <v>93</v>
      </c>
      <c r="H95" t="str">
        <f t="shared" si="3"/>
        <v>INSERT INTO LUTA (id, data_hora, id_competicao, id_arbitro, id_lutador1, id_lutador2) VALUES (93, '2010-12-18', (SELECT id FROM COMPETICAO WHERE nome = 'GRAND PRIX QINGDAO 2010'), 1, (SELECT id FROM JUDOCA WHERE nome = 'SEDEJ'), (SELECT id FROM JUDOCA WHERE nome ='DARWISH'))</v>
      </c>
      <c r="I95" t="s">
        <v>10327</v>
      </c>
    </row>
    <row r="96" spans="1:9" x14ac:dyDescent="0.25">
      <c r="A96" s="7">
        <v>40524</v>
      </c>
      <c r="B96" s="7" t="str">
        <f t="shared" si="2"/>
        <v>2010-12-12</v>
      </c>
      <c r="C96" t="s">
        <v>10406</v>
      </c>
      <c r="D96" t="s">
        <v>5340</v>
      </c>
      <c r="E96" t="s">
        <v>10407</v>
      </c>
      <c r="F96" t="s">
        <v>10325</v>
      </c>
      <c r="G96">
        <v>94</v>
      </c>
      <c r="H96" t="str">
        <f t="shared" si="3"/>
        <v>INSERT INTO LUTA (id, data_hora, id_competicao, id_arbitro, id_lutador1, id_lutador2) VALUES (94, '2010-12-12', (SELECT id FROM COMPETICAO WHERE nome = 'GRAND SLAM TOKYO 2010'), 1, (SELECT id FROM JUDOCA WHERE nome = 'SEDEJ'), (SELECT id FROM JUDOCA WHERE nome ='KIM, M K'))</v>
      </c>
      <c r="I96" t="s">
        <v>10327</v>
      </c>
    </row>
    <row r="97" spans="1:9" x14ac:dyDescent="0.25">
      <c r="A97" s="7">
        <v>40780</v>
      </c>
      <c r="B97" s="7" t="str">
        <f t="shared" si="2"/>
        <v>2011-08-25</v>
      </c>
      <c r="C97" t="s">
        <v>10397</v>
      </c>
      <c r="D97" t="s">
        <v>5340</v>
      </c>
      <c r="E97" t="s">
        <v>2367</v>
      </c>
      <c r="F97" t="s">
        <v>10325</v>
      </c>
      <c r="G97">
        <v>95</v>
      </c>
      <c r="H97" t="str">
        <f t="shared" si="3"/>
        <v>INSERT INTO LUTA (id, data_hora, id_competicao, id_arbitro, id_lutador1, id_lutador2) VALUES (95, '2011-08-25', (SELECT id FROM COMPETICAO WHERE nome = 'WORLD CHAMPIONSHIPS PARIS 2011'), 1, (SELECT id FROM JUDOCA WHERE nome = 'SEDEJ'), (SELECT id FROM JUDOCA WHERE nome ='VASYLENKO'))</v>
      </c>
      <c r="I97" t="s">
        <v>10327</v>
      </c>
    </row>
    <row r="98" spans="1:9" x14ac:dyDescent="0.25">
      <c r="A98" s="7">
        <v>40780</v>
      </c>
      <c r="B98" s="7" t="str">
        <f t="shared" si="2"/>
        <v>2011-08-25</v>
      </c>
      <c r="C98" t="s">
        <v>10397</v>
      </c>
      <c r="D98" t="s">
        <v>7174</v>
      </c>
      <c r="E98" t="s">
        <v>2367</v>
      </c>
      <c r="F98" t="s">
        <v>10325</v>
      </c>
      <c r="G98">
        <v>96</v>
      </c>
      <c r="H98" t="str">
        <f t="shared" si="3"/>
        <v>INSERT INTO LUTA (id, data_hora, id_competicao, id_arbitro, id_lutador1, id_lutador2) VALUES (96, '2011-08-25', (SELECT id FROM COMPETICAO WHERE nome = 'WORLD CHAMPIONSHIPS PARIS 2011'), 1, (SELECT id FROM JUDOCA WHERE nome = 'TOMA'), (SELECT id FROM JUDOCA WHERE nome ='VASYLENKO'))</v>
      </c>
      <c r="I98" t="s">
        <v>10327</v>
      </c>
    </row>
    <row r="99" spans="1:9" x14ac:dyDescent="0.25">
      <c r="A99" s="7">
        <v>40780</v>
      </c>
      <c r="B99" s="7" t="str">
        <f t="shared" si="2"/>
        <v>2011-08-25</v>
      </c>
      <c r="C99" t="s">
        <v>10397</v>
      </c>
      <c r="D99" t="s">
        <v>7174</v>
      </c>
      <c r="E99" t="s">
        <v>932</v>
      </c>
      <c r="F99" t="s">
        <v>10325</v>
      </c>
      <c r="G99">
        <v>97</v>
      </c>
      <c r="H99" t="str">
        <f t="shared" si="3"/>
        <v>INSERT INTO LUTA (id, data_hora, id_competicao, id_arbitro, id_lutador1, id_lutador2) VALUES (97, '2011-08-25', (SELECT id FROM COMPETICAO WHERE nome = 'WORLD CHAMPIONSHIPS PARIS 2011'), 1, (SELECT id FROM JUDOCA WHERE nome = 'TOMA'), (SELECT id FROM JUDOCA WHERE nome ='PIETRI'))</v>
      </c>
      <c r="I99" t="s">
        <v>10327</v>
      </c>
    </row>
    <row r="100" spans="1:9" x14ac:dyDescent="0.25">
      <c r="A100" s="7">
        <v>40780</v>
      </c>
      <c r="B100" s="7" t="str">
        <f t="shared" si="2"/>
        <v>2011-08-25</v>
      </c>
      <c r="C100" t="s">
        <v>10397</v>
      </c>
      <c r="D100" t="s">
        <v>7174</v>
      </c>
      <c r="E100" t="s">
        <v>10418</v>
      </c>
      <c r="F100" t="s">
        <v>10325</v>
      </c>
      <c r="G100">
        <v>98</v>
      </c>
      <c r="H100" t="str">
        <f t="shared" si="3"/>
        <v>INSERT INTO LUTA (id, data_hora, id_competicao, id_arbitro, id_lutador1, id_lutador2) VALUES (98, '2011-08-25', (SELECT id FROM COMPETICAO WHERE nome = 'WORLD CHAMPIONSHIPS PARIS 2011'), 1, (SELECT id FROM JUDOCA WHERE nome = 'TOMA'), (SELECT id FROM JUDOCA WHERE nome ='ST. LEGER'))</v>
      </c>
      <c r="I100" t="s">
        <v>10327</v>
      </c>
    </row>
    <row r="101" spans="1:9" x14ac:dyDescent="0.25">
      <c r="A101" s="7">
        <v>40713</v>
      </c>
      <c r="B101" s="7" t="str">
        <f t="shared" si="2"/>
        <v>2011-06-19</v>
      </c>
      <c r="C101" t="s">
        <v>5916</v>
      </c>
      <c r="D101" t="s">
        <v>7174</v>
      </c>
      <c r="E101" t="s">
        <v>8139</v>
      </c>
      <c r="F101" t="s">
        <v>10325</v>
      </c>
      <c r="G101">
        <v>99</v>
      </c>
      <c r="H101" t="str">
        <f t="shared" si="3"/>
        <v>INSERT INTO LUTA (id, data_hora, id_competicao, id_arbitro, id_lutador1, id_lutador2) VALUES (99, '2011-06-19', (SELECT id FROM COMPETICAO WHERE nome = 'GRAND SLAM RIO DE JANEIRO 2011'), 1, (SELECT id FROM JUDOCA WHERE nome = 'TOMA'), (SELECT id FROM JUDOCA WHERE nome ='CANTO'))</v>
      </c>
      <c r="I101" t="s">
        <v>10327</v>
      </c>
    </row>
    <row r="102" spans="1:9" x14ac:dyDescent="0.25">
      <c r="A102" s="7">
        <v>40594</v>
      </c>
      <c r="B102" s="7" t="str">
        <f t="shared" si="2"/>
        <v>2011-02-20</v>
      </c>
      <c r="C102" t="s">
        <v>10412</v>
      </c>
      <c r="D102" t="s">
        <v>7174</v>
      </c>
      <c r="E102" t="s">
        <v>2918</v>
      </c>
      <c r="F102" t="s">
        <v>10325</v>
      </c>
      <c r="G102">
        <v>100</v>
      </c>
      <c r="H102" t="str">
        <f t="shared" si="3"/>
        <v>INSERT INTO LUTA (id, data_hora, id_competicao, id_arbitro, id_lutador1, id_lutador2) VALUES (100, '2011-02-20', (SELECT id FROM COMPETICAO WHERE nome = 'GRAND PRIX DUSSELDORF 2011'), 1, (SELECT id FROM JUDOCA WHERE nome = 'TOMA'), (SELECT id FROM JUDOCA WHERE nome ='KHABACHIROV'))</v>
      </c>
      <c r="I102" t="s">
        <v>10327</v>
      </c>
    </row>
    <row r="103" spans="1:9" x14ac:dyDescent="0.25">
      <c r="A103" s="7">
        <v>40923</v>
      </c>
      <c r="B103" s="7" t="str">
        <f t="shared" si="2"/>
        <v>2012-01-15</v>
      </c>
      <c r="C103" t="s">
        <v>8448</v>
      </c>
      <c r="D103" t="s">
        <v>7174</v>
      </c>
      <c r="E103" t="s">
        <v>4920</v>
      </c>
      <c r="F103" t="s">
        <v>10325</v>
      </c>
      <c r="G103">
        <v>101</v>
      </c>
      <c r="H103" t="str">
        <f t="shared" si="3"/>
        <v>INSERT INTO LUTA (id, data_hora, id_competicao, id_arbitro, id_lutador1, id_lutador2) VALUES (101, '2012-01-15', (SELECT id FROM COMPETICAO WHERE nome = 'WORLD MASTERS ALMATY 2012'), 1, (SELECT id FROM JUDOCA WHERE nome = 'TOMA'), (SELECT id FROM JUDOCA WHERE nome ='MRVALJEVIC'))</v>
      </c>
      <c r="I103" t="s">
        <v>10327</v>
      </c>
    </row>
    <row r="104" spans="1:9" x14ac:dyDescent="0.25">
      <c r="A104" s="7">
        <v>40634</v>
      </c>
      <c r="B104" s="7" t="str">
        <f t="shared" si="2"/>
        <v>2011-04-01</v>
      </c>
      <c r="C104" t="s">
        <v>10416</v>
      </c>
      <c r="D104" t="s">
        <v>10399</v>
      </c>
      <c r="E104" t="s">
        <v>613</v>
      </c>
      <c r="F104" t="s">
        <v>10325</v>
      </c>
      <c r="G104">
        <v>102</v>
      </c>
      <c r="H104" t="str">
        <f t="shared" si="3"/>
        <v>INSERT INTO LUTA (id, data_hora, id_competicao, id_arbitro, id_lutador1, id_lutador2) VALUES (102, '2011-04-01', (SELECT id FROM COMPETICAO WHERE nome = 'PAN AMERICAN CHAMPIONSHIPS GUADALAJARA 2011'), 1, (SELECT id FROM JUDOCA WHERE nome = 'STEVENS'), (SELECT id FROM JUDOCA WHERE nome ='GUILHEIRO'))</v>
      </c>
      <c r="I104" t="s">
        <v>10327</v>
      </c>
    </row>
    <row r="105" spans="1:9" x14ac:dyDescent="0.25">
      <c r="A105" s="7">
        <v>40833</v>
      </c>
      <c r="B105" s="7" t="str">
        <f t="shared" si="2"/>
        <v>2011-10-17</v>
      </c>
      <c r="C105" t="s">
        <v>10389</v>
      </c>
      <c r="D105" t="s">
        <v>10399</v>
      </c>
      <c r="E105" t="s">
        <v>9104</v>
      </c>
      <c r="F105" t="s">
        <v>10325</v>
      </c>
      <c r="G105">
        <v>103</v>
      </c>
      <c r="H105" t="str">
        <f t="shared" si="3"/>
        <v>INSERT INTO LUTA (id, data_hora, id_competicao, id_arbitro, id_lutador1, id_lutador2) VALUES (103, '2011-10-17', (SELECT id FROM COMPETICAO WHERE nome = 'GRAND PRIX ABU DHABI 2011'), 1, (SELECT id FROM JUDOCA WHERE nome = 'STEVENS'), (SELECT id FROM JUDOCA WHERE nome ='VALOIS-FORTIER'))</v>
      </c>
      <c r="I105" t="s">
        <v>10327</v>
      </c>
    </row>
    <row r="106" spans="1:9" x14ac:dyDescent="0.25">
      <c r="A106" s="7">
        <v>40594</v>
      </c>
      <c r="B106" s="7" t="str">
        <f t="shared" si="2"/>
        <v>2011-02-20</v>
      </c>
      <c r="C106" t="s">
        <v>10412</v>
      </c>
      <c r="D106" t="s">
        <v>10399</v>
      </c>
      <c r="E106" t="s">
        <v>8774</v>
      </c>
      <c r="F106" t="s">
        <v>10325</v>
      </c>
      <c r="G106">
        <v>104</v>
      </c>
      <c r="H106" t="str">
        <f t="shared" si="3"/>
        <v>INSERT INTO LUTA (id, data_hora, id_competicao, id_arbitro, id_lutador1, id_lutador2) VALUES (104, '2011-02-20', (SELECT id FROM COMPETICAO WHERE nome = 'GRAND PRIX DUSSELDORF 2011'), 1, (SELECT id FROM JUDOCA WHERE nome = 'STEVENS'), (SELECT id FROM JUDOCA WHERE nome ='PSHMAKHOV'))</v>
      </c>
      <c r="I106" t="s">
        <v>10327</v>
      </c>
    </row>
    <row r="107" spans="1:9" x14ac:dyDescent="0.25">
      <c r="A107" s="7">
        <v>40594</v>
      </c>
      <c r="B107" s="7" t="str">
        <f t="shared" si="2"/>
        <v>2011-02-20</v>
      </c>
      <c r="C107" t="s">
        <v>10412</v>
      </c>
      <c r="D107" t="s">
        <v>10399</v>
      </c>
      <c r="E107" t="s">
        <v>10417</v>
      </c>
      <c r="F107" t="s">
        <v>10325</v>
      </c>
      <c r="G107">
        <v>105</v>
      </c>
      <c r="H107" t="str">
        <f t="shared" si="3"/>
        <v>INSERT INTO LUTA (id, data_hora, id_competicao, id_arbitro, id_lutador1, id_lutador2) VALUES (105, '2011-02-20', (SELECT id FROM COMPETICAO WHERE nome = 'GRAND PRIX DUSSELDORF 2011'), 1, (SELECT id FROM JUDOCA WHERE nome = 'STEVENS'), (SELECT id FROM JUDOCA WHERE nome ='DAVIS'))</v>
      </c>
      <c r="I107" t="s">
        <v>10327</v>
      </c>
    </row>
    <row r="108" spans="1:9" x14ac:dyDescent="0.25">
      <c r="A108" s="7">
        <v>40594</v>
      </c>
      <c r="B108" s="7" t="str">
        <f t="shared" si="2"/>
        <v>2011-02-20</v>
      </c>
      <c r="C108" t="s">
        <v>10412</v>
      </c>
      <c r="D108" t="s">
        <v>10399</v>
      </c>
      <c r="E108" t="s">
        <v>5340</v>
      </c>
      <c r="F108" t="s">
        <v>10325</v>
      </c>
      <c r="G108">
        <v>106</v>
      </c>
      <c r="H108" t="str">
        <f t="shared" si="3"/>
        <v>INSERT INTO LUTA (id, data_hora, id_competicao, id_arbitro, id_lutador1, id_lutador2) VALUES (106, '2011-02-20', (SELECT id FROM COMPETICAO WHERE nome = 'GRAND PRIX DUSSELDORF 2011'), 1, (SELECT id FROM JUDOCA WHERE nome = 'STEVENS'), (SELECT id FROM JUDOCA WHERE nome ='SEDEJ'))</v>
      </c>
      <c r="I108" t="s">
        <v>10327</v>
      </c>
    </row>
    <row r="109" spans="1:9" x14ac:dyDescent="0.25">
      <c r="A109" s="7">
        <v>40692</v>
      </c>
      <c r="B109" s="7" t="str">
        <f t="shared" si="2"/>
        <v>2011-05-29</v>
      </c>
      <c r="C109" t="s">
        <v>10393</v>
      </c>
      <c r="D109" t="s">
        <v>10399</v>
      </c>
      <c r="E109" t="s">
        <v>1055</v>
      </c>
      <c r="F109" t="s">
        <v>10325</v>
      </c>
      <c r="G109">
        <v>107</v>
      </c>
      <c r="H109" t="str">
        <f t="shared" si="3"/>
        <v>INSERT INTO LUTA (id, data_hora, id_competicao, id_arbitro, id_lutador1, id_lutador2) VALUES (107, '2011-05-29', (SELECT id FROM COMPETICAO WHERE nome = 'GRAND SLAM MOSCOW 2011'), 1, (SELECT id FROM JUDOCA WHERE nome = 'STEVENS'), (SELECT id FROM JUDOCA WHERE nome ='BOZBAYEV'))</v>
      </c>
      <c r="I109" t="s">
        <v>10327</v>
      </c>
    </row>
    <row r="110" spans="1:9" x14ac:dyDescent="0.25">
      <c r="A110" s="7">
        <v>40780</v>
      </c>
      <c r="B110" s="7" t="str">
        <f t="shared" si="2"/>
        <v>2011-08-25</v>
      </c>
      <c r="C110" t="s">
        <v>10397</v>
      </c>
      <c r="D110" t="s">
        <v>9104</v>
      </c>
      <c r="E110" t="s">
        <v>612</v>
      </c>
      <c r="F110" t="s">
        <v>10325</v>
      </c>
      <c r="G110">
        <v>108</v>
      </c>
      <c r="H110" t="str">
        <f t="shared" si="3"/>
        <v>INSERT INTO LUTA (id, data_hora, id_competicao, id_arbitro, id_lutador1, id_lutador2) VALUES (108, '2011-08-25', (SELECT id FROM COMPETICAO WHERE nome = 'WORLD CHAMPIONSHIPS PARIS 2011'), 1, (SELECT id FROM JUDOCA WHERE nome = 'VALOIS-FORTIER'), (SELECT id FROM JUDOCA WHERE nome ='BISCHOF'))</v>
      </c>
      <c r="I110" t="s">
        <v>10327</v>
      </c>
    </row>
    <row r="111" spans="1:9" x14ac:dyDescent="0.25">
      <c r="A111" s="7">
        <v>40818</v>
      </c>
      <c r="B111" s="7" t="str">
        <f t="shared" si="2"/>
        <v>2011-10-02</v>
      </c>
      <c r="C111" t="s">
        <v>10419</v>
      </c>
      <c r="D111" t="s">
        <v>9104</v>
      </c>
      <c r="E111" t="s">
        <v>932</v>
      </c>
      <c r="F111" t="s">
        <v>10325</v>
      </c>
      <c r="G111">
        <v>109</v>
      </c>
      <c r="H111" t="str">
        <f t="shared" si="3"/>
        <v>INSERT INTO LUTA (id, data_hora, id_competicao, id_arbitro, id_lutador1, id_lutador2) VALUES (109, '2011-10-02', (SELECT id FROM COMPETICAO WHERE nome = 'WORLD CUP LIVERPOOL 2011'), 1, (SELECT id FROM JUDOCA WHERE nome = 'VALOIS-FORTIER'), (SELECT id FROM JUDOCA WHERE nome ='PIETRI'))</v>
      </c>
      <c r="I111" t="s">
        <v>10327</v>
      </c>
    </row>
    <row r="112" spans="1:9" x14ac:dyDescent="0.25">
      <c r="A112" s="7">
        <v>40887</v>
      </c>
      <c r="B112" s="7" t="str">
        <f t="shared" si="2"/>
        <v>2011-12-10</v>
      </c>
      <c r="C112" t="s">
        <v>10395</v>
      </c>
      <c r="D112" t="s">
        <v>9104</v>
      </c>
      <c r="E112" t="s">
        <v>10420</v>
      </c>
      <c r="F112" t="s">
        <v>10325</v>
      </c>
      <c r="G112">
        <v>110</v>
      </c>
      <c r="H112" t="str">
        <f t="shared" si="3"/>
        <v>INSERT INTO LUTA (id, data_hora, id_competicao, id_arbitro, id_lutador1, id_lutador2) VALUES (110, '2011-12-10', (SELECT id FROM COMPETICAO WHERE nome = 'GRAND SLAM TOKYO 2011'), 1, (SELECT id FROM JUDOCA WHERE nome = 'VALOIS-FORTIER'), (SELECT id FROM JUDOCA WHERE nome ='KRIZSAN'))</v>
      </c>
      <c r="I112" t="s">
        <v>10327</v>
      </c>
    </row>
    <row r="113" spans="1:9" x14ac:dyDescent="0.25">
      <c r="A113" s="7">
        <v>40951</v>
      </c>
      <c r="B113" s="7" t="str">
        <f t="shared" si="2"/>
        <v>2012-02-12</v>
      </c>
      <c r="C113" t="s">
        <v>10421</v>
      </c>
      <c r="D113" t="s">
        <v>9104</v>
      </c>
      <c r="E113" t="s">
        <v>9266</v>
      </c>
      <c r="F113" t="s">
        <v>10325</v>
      </c>
      <c r="G113">
        <v>111</v>
      </c>
      <c r="H113" t="str">
        <f t="shared" si="3"/>
        <v>INSERT INTO LUTA (id, data_hora, id_competicao, id_arbitro, id_lutador1, id_lutador2) VALUES (111, '2012-02-12', (SELECT id FROM COMPETICAO WHERE nome = 'WORLD CUP OBERWART 2012'), 1, (SELECT id FROM JUDOCA WHERE nome = 'VALOIS-FORTIER'), (SELECT id FROM JUDOCA WHERE nome ='TSIKLAURI'))</v>
      </c>
      <c r="I113" t="s">
        <v>10327</v>
      </c>
    </row>
    <row r="114" spans="1:9" x14ac:dyDescent="0.25">
      <c r="A114" s="7">
        <v>40720</v>
      </c>
      <c r="B114" s="7" t="str">
        <f t="shared" si="2"/>
        <v>2011-06-26</v>
      </c>
      <c r="C114" t="s">
        <v>10391</v>
      </c>
      <c r="D114" t="s">
        <v>9104</v>
      </c>
      <c r="E114" t="s">
        <v>9297</v>
      </c>
      <c r="F114" t="s">
        <v>10325</v>
      </c>
      <c r="G114">
        <v>112</v>
      </c>
      <c r="H114" t="str">
        <f t="shared" si="3"/>
        <v>INSERT INTO LUTA (id, data_hora, id_competicao, id_arbitro, id_lutador1, id_lutador2) VALUES (112, '2011-06-26', (SELECT id FROM COMPETICAO WHERE nome = 'WORLD CUP SAO PAULO 2011'), 1, (SELECT id FROM JUDOCA WHERE nome = 'VALOIS-FORTIER'), (SELECT id FROM JUDOCA WHERE nome ='WIECZERZAK'))</v>
      </c>
      <c r="I114" t="s">
        <v>10327</v>
      </c>
    </row>
    <row r="115" spans="1:9" x14ac:dyDescent="0.25">
      <c r="A115" s="7">
        <v>40818</v>
      </c>
      <c r="B115" s="7" t="str">
        <f t="shared" si="2"/>
        <v>2011-10-02</v>
      </c>
      <c r="C115" t="s">
        <v>10419</v>
      </c>
      <c r="D115" t="s">
        <v>9104</v>
      </c>
      <c r="E115" t="s">
        <v>9421</v>
      </c>
      <c r="F115" t="s">
        <v>10325</v>
      </c>
      <c r="G115">
        <v>113</v>
      </c>
      <c r="H115" t="str">
        <f t="shared" si="3"/>
        <v>INSERT INTO LUTA (id, data_hora, id_competicao, id_arbitro, id_lutador1, id_lutador2) VALUES (113, '2011-10-02', (SELECT id FROM COMPETICAO WHERE nome = 'WORLD CUP LIVERPOOL 2011'), 1, (SELECT id FROM JUDOCA WHERE nome = 'VALOIS-FORTIER'), (SELECT id FROM JUDOCA WHERE nome ='LORENZO'))</v>
      </c>
      <c r="I115" t="s">
        <v>10327</v>
      </c>
    </row>
    <row r="116" spans="1:9" x14ac:dyDescent="0.25">
      <c r="A116" s="7">
        <v>40713</v>
      </c>
      <c r="B116" s="7" t="str">
        <f t="shared" si="2"/>
        <v>2011-06-19</v>
      </c>
      <c r="C116" t="s">
        <v>5916</v>
      </c>
      <c r="D116" t="s">
        <v>9104</v>
      </c>
      <c r="E116" t="s">
        <v>9516</v>
      </c>
      <c r="F116" t="s">
        <v>10325</v>
      </c>
      <c r="G116">
        <v>114</v>
      </c>
      <c r="H116" t="str">
        <f t="shared" si="3"/>
        <v>INSERT INTO LUTA (id, data_hora, id_competicao, id_arbitro, id_lutador1, id_lutador2) VALUES (114, '2011-06-19', (SELECT id FROM COMPETICAO WHERE nome = 'GRAND SLAM RIO DE JANEIRO 2011'), 1, (SELECT id FROM JUDOCA WHERE nome = 'VALOIS-FORTIER'), (SELECT id FROM JUDOCA WHERE nome ='TAKAMATSU'))</v>
      </c>
      <c r="I116" t="s">
        <v>10327</v>
      </c>
    </row>
    <row r="117" spans="1:9" x14ac:dyDescent="0.25">
      <c r="A117" s="7">
        <v>40951</v>
      </c>
      <c r="B117" s="7" t="str">
        <f t="shared" si="2"/>
        <v>2012-02-12</v>
      </c>
      <c r="C117" t="s">
        <v>10421</v>
      </c>
      <c r="D117" t="s">
        <v>9104</v>
      </c>
      <c r="E117" t="s">
        <v>10422</v>
      </c>
      <c r="F117" t="s">
        <v>10325</v>
      </c>
      <c r="G117">
        <v>115</v>
      </c>
      <c r="H117" t="str">
        <f t="shared" si="3"/>
        <v>INSERT INTO LUTA (id, data_hora, id_competicao, id_arbitro, id_lutador1, id_lutador2) VALUES (115, '2012-02-12', (SELECT id FROM COMPETICAO WHERE nome = 'WORLD CUP OBERWART 2012'), 1, (SELECT id FROM JUDOCA WHERE nome = 'VALOIS-FORTIER'), (SELECT id FROM JUDOCA WHERE nome ='GAN'))</v>
      </c>
      <c r="I117" t="s">
        <v>10327</v>
      </c>
    </row>
    <row r="118" spans="1:9" x14ac:dyDescent="0.25">
      <c r="A118" s="7">
        <v>40887</v>
      </c>
      <c r="B118" s="7" t="str">
        <f t="shared" si="2"/>
        <v>2011-12-10</v>
      </c>
      <c r="C118" t="s">
        <v>10395</v>
      </c>
      <c r="D118" t="s">
        <v>9104</v>
      </c>
      <c r="E118" t="s">
        <v>944</v>
      </c>
      <c r="F118" t="s">
        <v>10325</v>
      </c>
      <c r="G118">
        <v>116</v>
      </c>
      <c r="H118" t="str">
        <f t="shared" si="3"/>
        <v>INSERT INTO LUTA (id, data_hora, id_competicao, id_arbitro, id_lutador1, id_lutador2) VALUES (116, '2011-12-10', (SELECT id FROM COMPETICAO WHERE nome = 'GRAND SLAM TOKYO 2011'), 1, (SELECT id FROM JUDOCA WHERE nome = 'VALOIS-FORTIER'), (SELECT id FROM JUDOCA WHERE nome ='MARESCH'))</v>
      </c>
      <c r="I118" t="s">
        <v>10327</v>
      </c>
    </row>
    <row r="119" spans="1:9" x14ac:dyDescent="0.25">
      <c r="A119" s="7">
        <v>40780</v>
      </c>
      <c r="B119" s="7" t="str">
        <f t="shared" si="2"/>
        <v>2011-08-25</v>
      </c>
      <c r="C119" t="s">
        <v>10397</v>
      </c>
      <c r="D119" t="s">
        <v>2367</v>
      </c>
      <c r="E119" t="s">
        <v>7174</v>
      </c>
      <c r="F119" t="s">
        <v>10325</v>
      </c>
      <c r="G119">
        <v>118</v>
      </c>
      <c r="H119" t="str">
        <f t="shared" si="3"/>
        <v>INSERT INTO LUTA (id, data_hora, id_competicao, id_arbitro, id_lutador1, id_lutador2) VALUES (118, '2011-08-25', (SELECT id FROM COMPETICAO WHERE nome = 'WORLD CHAMPIONSHIPS PARIS 2011'), 1, (SELECT id FROM JUDOCA WHERE nome = 'VASYLENKO'), (SELECT id FROM JUDOCA WHERE nome ='TOMA'))</v>
      </c>
      <c r="I119" t="s">
        <v>10327</v>
      </c>
    </row>
    <row r="120" spans="1:9" x14ac:dyDescent="0.25">
      <c r="A120" s="7">
        <v>40780</v>
      </c>
      <c r="B120" s="7" t="str">
        <f t="shared" si="2"/>
        <v>2011-08-25</v>
      </c>
      <c r="C120" t="s">
        <v>10397</v>
      </c>
      <c r="D120" t="s">
        <v>2367</v>
      </c>
      <c r="E120" t="s">
        <v>4920</v>
      </c>
      <c r="F120" t="s">
        <v>10325</v>
      </c>
      <c r="G120">
        <v>119</v>
      </c>
      <c r="H120" t="str">
        <f t="shared" si="3"/>
        <v>INSERT INTO LUTA (id, data_hora, id_competicao, id_arbitro, id_lutador1, id_lutador2) VALUES (119, '2011-08-25', (SELECT id FROM COMPETICAO WHERE nome = 'WORLD CHAMPIONSHIPS PARIS 2011'), 1, (SELECT id FROM JUDOCA WHERE nome = 'VASYLENKO'), (SELECT id FROM JUDOCA WHERE nome ='MRVALJEVIC'))</v>
      </c>
      <c r="I120" t="s">
        <v>10327</v>
      </c>
    </row>
    <row r="121" spans="1:9" x14ac:dyDescent="0.25">
      <c r="A121" s="7">
        <v>40944</v>
      </c>
      <c r="B121" s="7" t="str">
        <f t="shared" si="2"/>
        <v>2012-02-05</v>
      </c>
      <c r="C121" t="s">
        <v>10394</v>
      </c>
      <c r="D121" t="s">
        <v>2367</v>
      </c>
      <c r="E121" t="s">
        <v>2340</v>
      </c>
      <c r="F121" t="s">
        <v>10325</v>
      </c>
      <c r="G121">
        <v>120</v>
      </c>
      <c r="H121" t="str">
        <f t="shared" si="3"/>
        <v>INSERT INTO LUTA (id, data_hora, id_competicao, id_arbitro, id_lutador1, id_lutador2) VALUES (120, '2012-02-05', (SELECT id FROM COMPETICAO WHERE nome = 'GRAND SLAM PARIS 2012'), 1, (SELECT id FROM JUDOCA WHERE nome = 'VASYLENKO'), (SELECT id FROM JUDOCA WHERE nome ='CIANO'))</v>
      </c>
      <c r="I121" t="s">
        <v>10327</v>
      </c>
    </row>
    <row r="122" spans="1:9" x14ac:dyDescent="0.25">
      <c r="A122" s="7">
        <v>40780</v>
      </c>
      <c r="B122" s="7" t="str">
        <f t="shared" si="2"/>
        <v>2011-08-25</v>
      </c>
      <c r="C122" t="s">
        <v>10397</v>
      </c>
      <c r="D122" t="s">
        <v>2367</v>
      </c>
      <c r="E122" t="s">
        <v>5340</v>
      </c>
      <c r="F122" t="s">
        <v>10325</v>
      </c>
      <c r="G122">
        <v>121</v>
      </c>
      <c r="H122" t="str">
        <f t="shared" si="3"/>
        <v>INSERT INTO LUTA (id, data_hora, id_competicao, id_arbitro, id_lutador1, id_lutador2) VALUES (121, '2011-08-25', (SELECT id FROM COMPETICAO WHERE nome = 'WORLD CHAMPIONSHIPS PARIS 2011'), 1, (SELECT id FROM JUDOCA WHERE nome = 'VASYLENKO'), (SELECT id FROM JUDOCA WHERE nome ='SEDEJ'))</v>
      </c>
      <c r="I122" t="s">
        <v>10327</v>
      </c>
    </row>
  </sheetData>
  <pageMargins left="0.511811024" right="0.511811024" top="0.78740157499999996" bottom="0.78740157499999996" header="0.31496062000000002" footer="0.31496062000000002"/>
  <pageSetup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anotacoes</vt:lpstr>
      <vt:lpstr>conversao_anotacoes</vt:lpstr>
      <vt:lpstr>conversao_tipos_acoes</vt:lpstr>
      <vt:lpstr>conversao_acoes</vt:lpstr>
      <vt:lpstr>conversao_pontuacoes</vt:lpstr>
      <vt:lpstr>conversao_direcoes</vt:lpstr>
      <vt:lpstr>conversao_tecnicas</vt:lpstr>
      <vt:lpstr>acoes_nao_padrao</vt:lpstr>
      <vt:lpstr>anotacoes_excluidas</vt:lpstr>
      <vt:lpstr>competicoes</vt:lpstr>
      <vt:lpstr>nacoes</vt:lpstr>
      <vt:lpstr>cidades</vt:lpstr>
      <vt:lpstr>lutas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2017-02-13T01:41:19Z</dcterms:modified>
</cp:coreProperties>
</file>